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bharg\Desktop\TEMP\New folder\DA assignment\"/>
    </mc:Choice>
  </mc:AlternateContent>
  <xr:revisionPtr revIDLastSave="0" documentId="13_ncr:1_{8D9CFD1A-4C18-4400-AFBE-9F0B091EA0BB}" xr6:coauthVersionLast="47" xr6:coauthVersionMax="47" xr10:uidLastSave="{00000000-0000-0000-0000-000000000000}"/>
  <bookViews>
    <workbookView xWindow="-108" yWindow="-108" windowWidth="23256" windowHeight="12456" xr2:uid="{9461F37A-321A-473D-89D8-4F833E202343}"/>
  </bookViews>
  <sheets>
    <sheet name="Marketing Analytics Dataset- Cl" sheetId="1" r:id="rId1"/>
    <sheet name="Pivot_table" sheetId="2" r:id="rId2"/>
    <sheet name="Metrics" sheetId="3" r:id="rId3"/>
    <sheet name="Charts" sheetId="6" r:id="rId4"/>
  </sheets>
  <definedNames>
    <definedName name="_xlchart.v1.0" hidden="1">'Marketing Analytics Dataset- Cl'!$B$2:$B$12001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U2" i="1"/>
  <c r="X2" i="1" s="1"/>
  <c r="Y2" i="1" s="1"/>
  <c r="U3" i="1"/>
  <c r="X3" i="1" s="1"/>
  <c r="Y3" i="1" s="1"/>
  <c r="U4" i="1"/>
  <c r="X4" i="1" s="1"/>
  <c r="Y4" i="1" s="1"/>
  <c r="U5" i="1"/>
  <c r="X5" i="1" s="1"/>
  <c r="Y5" i="1" s="1"/>
  <c r="U6" i="1"/>
  <c r="X6" i="1" s="1"/>
  <c r="Y6" i="1" s="1"/>
  <c r="U7" i="1"/>
  <c r="X7" i="1" s="1"/>
  <c r="Y7" i="1" s="1"/>
  <c r="U8" i="1"/>
  <c r="X8" i="1" s="1"/>
  <c r="Y8" i="1" s="1"/>
  <c r="U9" i="1"/>
  <c r="X9" i="1" s="1"/>
  <c r="Y9" i="1" s="1"/>
  <c r="U10" i="1"/>
  <c r="X10" i="1" s="1"/>
  <c r="Y10" i="1" s="1"/>
  <c r="U11" i="1"/>
  <c r="X11" i="1" s="1"/>
  <c r="Y11" i="1" s="1"/>
  <c r="U12" i="1"/>
  <c r="X12" i="1" s="1"/>
  <c r="Y12" i="1" s="1"/>
  <c r="U13" i="1"/>
  <c r="X13" i="1" s="1"/>
  <c r="Y13" i="1" s="1"/>
  <c r="U14" i="1"/>
  <c r="X14" i="1" s="1"/>
  <c r="Y14" i="1" s="1"/>
  <c r="U15" i="1"/>
  <c r="X15" i="1" s="1"/>
  <c r="Y15" i="1" s="1"/>
  <c r="U16" i="1"/>
  <c r="X16" i="1" s="1"/>
  <c r="Y16" i="1" s="1"/>
  <c r="U17" i="1"/>
  <c r="X17" i="1" s="1"/>
  <c r="Y17" i="1" s="1"/>
  <c r="U18" i="1"/>
  <c r="X18" i="1" s="1"/>
  <c r="Y18" i="1" s="1"/>
  <c r="U19" i="1"/>
  <c r="X19" i="1" s="1"/>
  <c r="Y19" i="1" s="1"/>
  <c r="U20" i="1"/>
  <c r="X20" i="1" s="1"/>
  <c r="Y20" i="1" s="1"/>
  <c r="U21" i="1"/>
  <c r="X21" i="1" s="1"/>
  <c r="Y21" i="1" s="1"/>
  <c r="U22" i="1"/>
  <c r="X22" i="1" s="1"/>
  <c r="Y22" i="1" s="1"/>
  <c r="U23" i="1"/>
  <c r="X23" i="1" s="1"/>
  <c r="Y23" i="1" s="1"/>
  <c r="U24" i="1"/>
  <c r="X24" i="1" s="1"/>
  <c r="Y24" i="1" s="1"/>
  <c r="U25" i="1"/>
  <c r="X25" i="1" s="1"/>
  <c r="Y25" i="1" s="1"/>
  <c r="U26" i="1"/>
  <c r="X26" i="1" s="1"/>
  <c r="Y26" i="1" s="1"/>
  <c r="U27" i="1"/>
  <c r="X27" i="1" s="1"/>
  <c r="Y27" i="1" s="1"/>
  <c r="U28" i="1"/>
  <c r="X28" i="1" s="1"/>
  <c r="Y28" i="1" s="1"/>
  <c r="U29" i="1"/>
  <c r="X29" i="1" s="1"/>
  <c r="Y29" i="1" s="1"/>
  <c r="U30" i="1"/>
  <c r="X30" i="1" s="1"/>
  <c r="Y30" i="1" s="1"/>
  <c r="U31" i="1"/>
  <c r="X31" i="1" s="1"/>
  <c r="Y31" i="1" s="1"/>
  <c r="U32" i="1"/>
  <c r="X32" i="1" s="1"/>
  <c r="Y32" i="1" s="1"/>
  <c r="U33" i="1"/>
  <c r="X33" i="1" s="1"/>
  <c r="Y33" i="1" s="1"/>
  <c r="U34" i="1"/>
  <c r="X34" i="1" s="1"/>
  <c r="Y34" i="1" s="1"/>
  <c r="U35" i="1"/>
  <c r="X35" i="1" s="1"/>
  <c r="Y35" i="1" s="1"/>
  <c r="U36" i="1"/>
  <c r="X36" i="1" s="1"/>
  <c r="Y36" i="1" s="1"/>
  <c r="U37" i="1"/>
  <c r="X37" i="1" s="1"/>
  <c r="Y37" i="1" s="1"/>
  <c r="U38" i="1"/>
  <c r="X38" i="1" s="1"/>
  <c r="Y38" i="1" s="1"/>
  <c r="U39" i="1"/>
  <c r="X39" i="1" s="1"/>
  <c r="Y39" i="1" s="1"/>
  <c r="U40" i="1"/>
  <c r="X40" i="1" s="1"/>
  <c r="Y40" i="1" s="1"/>
  <c r="U41" i="1"/>
  <c r="X41" i="1" s="1"/>
  <c r="Y41" i="1" s="1"/>
  <c r="U42" i="1"/>
  <c r="X42" i="1" s="1"/>
  <c r="Y42" i="1" s="1"/>
  <c r="U43" i="1"/>
  <c r="X43" i="1" s="1"/>
  <c r="Y43" i="1" s="1"/>
  <c r="U44" i="1"/>
  <c r="X44" i="1" s="1"/>
  <c r="Y44" i="1" s="1"/>
  <c r="U45" i="1"/>
  <c r="X45" i="1" s="1"/>
  <c r="Y45" i="1" s="1"/>
  <c r="U46" i="1"/>
  <c r="X46" i="1" s="1"/>
  <c r="Y46" i="1" s="1"/>
  <c r="U47" i="1"/>
  <c r="X47" i="1" s="1"/>
  <c r="Y47" i="1" s="1"/>
  <c r="U48" i="1"/>
  <c r="X48" i="1" s="1"/>
  <c r="Y48" i="1" s="1"/>
  <c r="U49" i="1"/>
  <c r="X49" i="1" s="1"/>
  <c r="Y49" i="1" s="1"/>
  <c r="U50" i="1"/>
  <c r="X50" i="1" s="1"/>
  <c r="Y50" i="1" s="1"/>
  <c r="U51" i="1"/>
  <c r="X51" i="1" s="1"/>
  <c r="Y51" i="1" s="1"/>
  <c r="U52" i="1"/>
  <c r="X52" i="1" s="1"/>
  <c r="Y52" i="1" s="1"/>
  <c r="U53" i="1"/>
  <c r="X53" i="1" s="1"/>
  <c r="Y53" i="1" s="1"/>
  <c r="U54" i="1"/>
  <c r="X54" i="1" s="1"/>
  <c r="Y54" i="1" s="1"/>
  <c r="U55" i="1"/>
  <c r="X55" i="1" s="1"/>
  <c r="Y55" i="1" s="1"/>
  <c r="U56" i="1"/>
  <c r="X56" i="1" s="1"/>
  <c r="Y56" i="1" s="1"/>
  <c r="U57" i="1"/>
  <c r="X57" i="1" s="1"/>
  <c r="Y57" i="1" s="1"/>
  <c r="U58" i="1"/>
  <c r="X58" i="1" s="1"/>
  <c r="Y58" i="1" s="1"/>
  <c r="U59" i="1"/>
  <c r="X59" i="1" s="1"/>
  <c r="Y59" i="1" s="1"/>
  <c r="U60" i="1"/>
  <c r="X60" i="1" s="1"/>
  <c r="Y60" i="1" s="1"/>
  <c r="U61" i="1"/>
  <c r="X61" i="1" s="1"/>
  <c r="Y61" i="1" s="1"/>
  <c r="U62" i="1"/>
  <c r="X62" i="1" s="1"/>
  <c r="Y62" i="1" s="1"/>
  <c r="U63" i="1"/>
  <c r="X63" i="1" s="1"/>
  <c r="Y63" i="1" s="1"/>
  <c r="U64" i="1"/>
  <c r="X64" i="1" s="1"/>
  <c r="Y64" i="1" s="1"/>
  <c r="U65" i="1"/>
  <c r="X65" i="1" s="1"/>
  <c r="Y65" i="1" s="1"/>
  <c r="U66" i="1"/>
  <c r="X66" i="1" s="1"/>
  <c r="Y66" i="1" s="1"/>
  <c r="U67" i="1"/>
  <c r="X67" i="1" s="1"/>
  <c r="Y67" i="1" s="1"/>
  <c r="U68" i="1"/>
  <c r="X68" i="1" s="1"/>
  <c r="Y68" i="1" s="1"/>
  <c r="U69" i="1"/>
  <c r="X69" i="1" s="1"/>
  <c r="Y69" i="1" s="1"/>
  <c r="U70" i="1"/>
  <c r="X70" i="1" s="1"/>
  <c r="Y70" i="1" s="1"/>
  <c r="U71" i="1"/>
  <c r="X71" i="1" s="1"/>
  <c r="Y71" i="1" s="1"/>
  <c r="U72" i="1"/>
  <c r="X72" i="1" s="1"/>
  <c r="Y72" i="1" s="1"/>
  <c r="U73" i="1"/>
  <c r="X73" i="1" s="1"/>
  <c r="Y73" i="1" s="1"/>
  <c r="U74" i="1"/>
  <c r="X74" i="1" s="1"/>
  <c r="Y74" i="1" s="1"/>
  <c r="U75" i="1"/>
  <c r="X75" i="1" s="1"/>
  <c r="Y75" i="1" s="1"/>
  <c r="U76" i="1"/>
  <c r="X76" i="1" s="1"/>
  <c r="Y76" i="1" s="1"/>
  <c r="U77" i="1"/>
  <c r="X77" i="1" s="1"/>
  <c r="Y77" i="1" s="1"/>
  <c r="U78" i="1"/>
  <c r="X78" i="1" s="1"/>
  <c r="Y78" i="1" s="1"/>
  <c r="U79" i="1"/>
  <c r="X79" i="1" s="1"/>
  <c r="Y79" i="1" s="1"/>
  <c r="U80" i="1"/>
  <c r="X80" i="1" s="1"/>
  <c r="Y80" i="1" s="1"/>
  <c r="U81" i="1"/>
  <c r="X81" i="1" s="1"/>
  <c r="Y81" i="1" s="1"/>
  <c r="U82" i="1"/>
  <c r="X82" i="1" s="1"/>
  <c r="Y82" i="1" s="1"/>
  <c r="U83" i="1"/>
  <c r="X83" i="1" s="1"/>
  <c r="Y83" i="1" s="1"/>
  <c r="U84" i="1"/>
  <c r="X84" i="1" s="1"/>
  <c r="Y84" i="1" s="1"/>
  <c r="U85" i="1"/>
  <c r="X85" i="1" s="1"/>
  <c r="Y85" i="1" s="1"/>
  <c r="U86" i="1"/>
  <c r="X86" i="1" s="1"/>
  <c r="Y86" i="1" s="1"/>
  <c r="U87" i="1"/>
  <c r="X87" i="1" s="1"/>
  <c r="Y87" i="1" s="1"/>
  <c r="U88" i="1"/>
  <c r="X88" i="1" s="1"/>
  <c r="Y88" i="1" s="1"/>
  <c r="U89" i="1"/>
  <c r="X89" i="1" s="1"/>
  <c r="Y89" i="1" s="1"/>
  <c r="U90" i="1"/>
  <c r="X90" i="1" s="1"/>
  <c r="Y90" i="1" s="1"/>
  <c r="U91" i="1"/>
  <c r="X91" i="1" s="1"/>
  <c r="Y91" i="1" s="1"/>
  <c r="U92" i="1"/>
  <c r="X92" i="1" s="1"/>
  <c r="Y92" i="1" s="1"/>
  <c r="U93" i="1"/>
  <c r="X93" i="1" s="1"/>
  <c r="Y93" i="1" s="1"/>
  <c r="U94" i="1"/>
  <c r="X94" i="1" s="1"/>
  <c r="Y94" i="1" s="1"/>
  <c r="U95" i="1"/>
  <c r="X95" i="1" s="1"/>
  <c r="Y95" i="1" s="1"/>
  <c r="U96" i="1"/>
  <c r="X96" i="1" s="1"/>
  <c r="Y96" i="1" s="1"/>
  <c r="U97" i="1"/>
  <c r="X97" i="1" s="1"/>
  <c r="Y97" i="1" s="1"/>
  <c r="U98" i="1"/>
  <c r="X98" i="1" s="1"/>
  <c r="Y98" i="1" s="1"/>
  <c r="U99" i="1"/>
  <c r="X99" i="1" s="1"/>
  <c r="Y99" i="1" s="1"/>
  <c r="U100" i="1"/>
  <c r="X100" i="1" s="1"/>
  <c r="Y100" i="1" s="1"/>
  <c r="U101" i="1"/>
  <c r="X101" i="1" s="1"/>
  <c r="Y101" i="1" s="1"/>
  <c r="U102" i="1"/>
  <c r="X102" i="1" s="1"/>
  <c r="Y102" i="1" s="1"/>
  <c r="U103" i="1"/>
  <c r="X103" i="1" s="1"/>
  <c r="Y103" i="1" s="1"/>
  <c r="U104" i="1"/>
  <c r="X104" i="1" s="1"/>
  <c r="Y104" i="1" s="1"/>
  <c r="U105" i="1"/>
  <c r="X105" i="1" s="1"/>
  <c r="Y105" i="1" s="1"/>
  <c r="U106" i="1"/>
  <c r="X106" i="1" s="1"/>
  <c r="Y106" i="1" s="1"/>
  <c r="U107" i="1"/>
  <c r="X107" i="1" s="1"/>
  <c r="Y107" i="1" s="1"/>
  <c r="U108" i="1"/>
  <c r="X108" i="1" s="1"/>
  <c r="Y108" i="1" s="1"/>
  <c r="U109" i="1"/>
  <c r="X109" i="1" s="1"/>
  <c r="Y109" i="1" s="1"/>
  <c r="U110" i="1"/>
  <c r="X110" i="1" s="1"/>
  <c r="Y110" i="1" s="1"/>
  <c r="U111" i="1"/>
  <c r="X111" i="1" s="1"/>
  <c r="Y111" i="1" s="1"/>
  <c r="U112" i="1"/>
  <c r="X112" i="1" s="1"/>
  <c r="Y112" i="1" s="1"/>
  <c r="U113" i="1"/>
  <c r="X113" i="1" s="1"/>
  <c r="Y113" i="1" s="1"/>
  <c r="U114" i="1"/>
  <c r="X114" i="1" s="1"/>
  <c r="Y114" i="1" s="1"/>
  <c r="U115" i="1"/>
  <c r="X115" i="1" s="1"/>
  <c r="Y115" i="1" s="1"/>
  <c r="U116" i="1"/>
  <c r="X116" i="1" s="1"/>
  <c r="Y116" i="1" s="1"/>
  <c r="U117" i="1"/>
  <c r="X117" i="1" s="1"/>
  <c r="Y117" i="1" s="1"/>
  <c r="U118" i="1"/>
  <c r="X118" i="1" s="1"/>
  <c r="Y118" i="1" s="1"/>
  <c r="U119" i="1"/>
  <c r="X119" i="1" s="1"/>
  <c r="Y119" i="1" s="1"/>
  <c r="U120" i="1"/>
  <c r="X120" i="1" s="1"/>
  <c r="Y120" i="1" s="1"/>
  <c r="U121" i="1"/>
  <c r="X121" i="1" s="1"/>
  <c r="Y121" i="1" s="1"/>
  <c r="U122" i="1"/>
  <c r="X122" i="1" s="1"/>
  <c r="Y122" i="1" s="1"/>
  <c r="U123" i="1"/>
  <c r="X123" i="1" s="1"/>
  <c r="Y123" i="1" s="1"/>
  <c r="U124" i="1"/>
  <c r="X124" i="1" s="1"/>
  <c r="Y124" i="1" s="1"/>
  <c r="U125" i="1"/>
  <c r="X125" i="1" s="1"/>
  <c r="Y125" i="1" s="1"/>
  <c r="U126" i="1"/>
  <c r="X126" i="1" s="1"/>
  <c r="Y126" i="1" s="1"/>
  <c r="U127" i="1"/>
  <c r="X127" i="1" s="1"/>
  <c r="Y127" i="1" s="1"/>
  <c r="U128" i="1"/>
  <c r="X128" i="1" s="1"/>
  <c r="Y128" i="1" s="1"/>
  <c r="U129" i="1"/>
  <c r="X129" i="1" s="1"/>
  <c r="Y129" i="1" s="1"/>
  <c r="U130" i="1"/>
  <c r="X130" i="1" s="1"/>
  <c r="Y130" i="1" s="1"/>
  <c r="U131" i="1"/>
  <c r="X131" i="1" s="1"/>
  <c r="Y131" i="1" s="1"/>
  <c r="U132" i="1"/>
  <c r="X132" i="1" s="1"/>
  <c r="Y132" i="1" s="1"/>
  <c r="U133" i="1"/>
  <c r="X133" i="1" s="1"/>
  <c r="Y133" i="1" s="1"/>
  <c r="U134" i="1"/>
  <c r="X134" i="1" s="1"/>
  <c r="Y134" i="1" s="1"/>
  <c r="U135" i="1"/>
  <c r="X135" i="1" s="1"/>
  <c r="Y135" i="1" s="1"/>
  <c r="U136" i="1"/>
  <c r="X136" i="1" s="1"/>
  <c r="Y136" i="1" s="1"/>
  <c r="U137" i="1"/>
  <c r="X137" i="1" s="1"/>
  <c r="Y137" i="1" s="1"/>
  <c r="U138" i="1"/>
  <c r="X138" i="1" s="1"/>
  <c r="Y138" i="1" s="1"/>
  <c r="U139" i="1"/>
  <c r="X139" i="1" s="1"/>
  <c r="Y139" i="1" s="1"/>
  <c r="U140" i="1"/>
  <c r="X140" i="1" s="1"/>
  <c r="Y140" i="1" s="1"/>
  <c r="U141" i="1"/>
  <c r="X141" i="1" s="1"/>
  <c r="Y141" i="1" s="1"/>
  <c r="U142" i="1"/>
  <c r="X142" i="1" s="1"/>
  <c r="Y142" i="1" s="1"/>
  <c r="U143" i="1"/>
  <c r="X143" i="1" s="1"/>
  <c r="Y143" i="1" s="1"/>
  <c r="U144" i="1"/>
  <c r="X144" i="1" s="1"/>
  <c r="Y144" i="1" s="1"/>
  <c r="U145" i="1"/>
  <c r="X145" i="1" s="1"/>
  <c r="Y145" i="1" s="1"/>
  <c r="U146" i="1"/>
  <c r="X146" i="1" s="1"/>
  <c r="Y146" i="1" s="1"/>
  <c r="U147" i="1"/>
  <c r="X147" i="1" s="1"/>
  <c r="Y147" i="1" s="1"/>
  <c r="U148" i="1"/>
  <c r="X148" i="1" s="1"/>
  <c r="Y148" i="1" s="1"/>
  <c r="U149" i="1"/>
  <c r="X149" i="1" s="1"/>
  <c r="Y149" i="1" s="1"/>
  <c r="U150" i="1"/>
  <c r="X150" i="1" s="1"/>
  <c r="Y150" i="1" s="1"/>
  <c r="U151" i="1"/>
  <c r="X151" i="1" s="1"/>
  <c r="Y151" i="1" s="1"/>
  <c r="U152" i="1"/>
  <c r="X152" i="1" s="1"/>
  <c r="Y152" i="1" s="1"/>
  <c r="U153" i="1"/>
  <c r="X153" i="1" s="1"/>
  <c r="Y153" i="1" s="1"/>
  <c r="U154" i="1"/>
  <c r="X154" i="1" s="1"/>
  <c r="Y154" i="1" s="1"/>
  <c r="U155" i="1"/>
  <c r="X155" i="1" s="1"/>
  <c r="Y155" i="1" s="1"/>
  <c r="U156" i="1"/>
  <c r="X156" i="1" s="1"/>
  <c r="Y156" i="1" s="1"/>
  <c r="U157" i="1"/>
  <c r="X157" i="1" s="1"/>
  <c r="Y157" i="1" s="1"/>
  <c r="U158" i="1"/>
  <c r="X158" i="1" s="1"/>
  <c r="Y158" i="1" s="1"/>
  <c r="U159" i="1"/>
  <c r="X159" i="1" s="1"/>
  <c r="Y159" i="1" s="1"/>
  <c r="U160" i="1"/>
  <c r="X160" i="1" s="1"/>
  <c r="Y160" i="1" s="1"/>
  <c r="U161" i="1"/>
  <c r="X161" i="1" s="1"/>
  <c r="Y161" i="1" s="1"/>
  <c r="U162" i="1"/>
  <c r="X162" i="1" s="1"/>
  <c r="Y162" i="1" s="1"/>
  <c r="U163" i="1"/>
  <c r="X163" i="1" s="1"/>
  <c r="Y163" i="1" s="1"/>
  <c r="U164" i="1"/>
  <c r="X164" i="1" s="1"/>
  <c r="Y164" i="1" s="1"/>
  <c r="U165" i="1"/>
  <c r="X165" i="1" s="1"/>
  <c r="Y165" i="1" s="1"/>
  <c r="U166" i="1"/>
  <c r="X166" i="1" s="1"/>
  <c r="Y166" i="1" s="1"/>
  <c r="U167" i="1"/>
  <c r="X167" i="1" s="1"/>
  <c r="Y167" i="1" s="1"/>
  <c r="U168" i="1"/>
  <c r="X168" i="1" s="1"/>
  <c r="Y168" i="1" s="1"/>
  <c r="U169" i="1"/>
  <c r="X169" i="1" s="1"/>
  <c r="Y169" i="1" s="1"/>
  <c r="U170" i="1"/>
  <c r="X170" i="1" s="1"/>
  <c r="Y170" i="1" s="1"/>
  <c r="U171" i="1"/>
  <c r="X171" i="1" s="1"/>
  <c r="Y171" i="1" s="1"/>
  <c r="U172" i="1"/>
  <c r="X172" i="1" s="1"/>
  <c r="Y172" i="1" s="1"/>
  <c r="U173" i="1"/>
  <c r="X173" i="1" s="1"/>
  <c r="Y173" i="1" s="1"/>
  <c r="U174" i="1"/>
  <c r="X174" i="1" s="1"/>
  <c r="Y174" i="1" s="1"/>
  <c r="U175" i="1"/>
  <c r="X175" i="1" s="1"/>
  <c r="Y175" i="1" s="1"/>
  <c r="U176" i="1"/>
  <c r="X176" i="1" s="1"/>
  <c r="Y176" i="1" s="1"/>
  <c r="U177" i="1"/>
  <c r="X177" i="1" s="1"/>
  <c r="Y177" i="1" s="1"/>
  <c r="U178" i="1"/>
  <c r="X178" i="1" s="1"/>
  <c r="Y178" i="1" s="1"/>
  <c r="U179" i="1"/>
  <c r="X179" i="1" s="1"/>
  <c r="Y179" i="1" s="1"/>
  <c r="U180" i="1"/>
  <c r="X180" i="1" s="1"/>
  <c r="Y180" i="1" s="1"/>
  <c r="U181" i="1"/>
  <c r="X181" i="1" s="1"/>
  <c r="Y181" i="1" s="1"/>
  <c r="U182" i="1"/>
  <c r="X182" i="1" s="1"/>
  <c r="Y182" i="1" s="1"/>
  <c r="U183" i="1"/>
  <c r="X183" i="1" s="1"/>
  <c r="Y183" i="1" s="1"/>
  <c r="U184" i="1"/>
  <c r="X184" i="1" s="1"/>
  <c r="Y184" i="1" s="1"/>
  <c r="U185" i="1"/>
  <c r="X185" i="1" s="1"/>
  <c r="Y185" i="1" s="1"/>
  <c r="U186" i="1"/>
  <c r="X186" i="1" s="1"/>
  <c r="Y186" i="1" s="1"/>
  <c r="U187" i="1"/>
  <c r="X187" i="1" s="1"/>
  <c r="Y187" i="1" s="1"/>
  <c r="U188" i="1"/>
  <c r="X188" i="1" s="1"/>
  <c r="Y188" i="1" s="1"/>
  <c r="U189" i="1"/>
  <c r="X189" i="1" s="1"/>
  <c r="Y189" i="1" s="1"/>
  <c r="U190" i="1"/>
  <c r="X190" i="1" s="1"/>
  <c r="Y190" i="1" s="1"/>
  <c r="U191" i="1"/>
  <c r="X191" i="1" s="1"/>
  <c r="Y191" i="1" s="1"/>
  <c r="U192" i="1"/>
  <c r="X192" i="1" s="1"/>
  <c r="Y192" i="1" s="1"/>
  <c r="U193" i="1"/>
  <c r="X193" i="1" s="1"/>
  <c r="Y193" i="1" s="1"/>
  <c r="U194" i="1"/>
  <c r="X194" i="1" s="1"/>
  <c r="Y194" i="1" s="1"/>
  <c r="U195" i="1"/>
  <c r="X195" i="1" s="1"/>
  <c r="Y195" i="1" s="1"/>
  <c r="U196" i="1"/>
  <c r="X196" i="1" s="1"/>
  <c r="Y196" i="1" s="1"/>
  <c r="U197" i="1"/>
  <c r="X197" i="1" s="1"/>
  <c r="Y197" i="1" s="1"/>
  <c r="U198" i="1"/>
  <c r="X198" i="1" s="1"/>
  <c r="Y198" i="1" s="1"/>
  <c r="U199" i="1"/>
  <c r="X199" i="1" s="1"/>
  <c r="Y199" i="1" s="1"/>
  <c r="U200" i="1"/>
  <c r="X200" i="1" s="1"/>
  <c r="Y200" i="1" s="1"/>
  <c r="U201" i="1"/>
  <c r="X201" i="1" s="1"/>
  <c r="Y201" i="1" s="1"/>
  <c r="U202" i="1"/>
  <c r="X202" i="1" s="1"/>
  <c r="Y202" i="1" s="1"/>
  <c r="U203" i="1"/>
  <c r="X203" i="1" s="1"/>
  <c r="Y203" i="1" s="1"/>
  <c r="U204" i="1"/>
  <c r="X204" i="1" s="1"/>
  <c r="Y204" i="1" s="1"/>
  <c r="U205" i="1"/>
  <c r="X205" i="1" s="1"/>
  <c r="Y205" i="1" s="1"/>
  <c r="U206" i="1"/>
  <c r="X206" i="1" s="1"/>
  <c r="Y206" i="1" s="1"/>
  <c r="U207" i="1"/>
  <c r="X207" i="1" s="1"/>
  <c r="Y207" i="1" s="1"/>
  <c r="U208" i="1"/>
  <c r="X208" i="1" s="1"/>
  <c r="Y208" i="1" s="1"/>
  <c r="U209" i="1"/>
  <c r="X209" i="1" s="1"/>
  <c r="Y209" i="1" s="1"/>
  <c r="U210" i="1"/>
  <c r="X210" i="1" s="1"/>
  <c r="Y210" i="1" s="1"/>
  <c r="U211" i="1"/>
  <c r="X211" i="1" s="1"/>
  <c r="Y211" i="1" s="1"/>
  <c r="U212" i="1"/>
  <c r="X212" i="1" s="1"/>
  <c r="Y212" i="1" s="1"/>
  <c r="U213" i="1"/>
  <c r="X213" i="1" s="1"/>
  <c r="Y213" i="1" s="1"/>
  <c r="U214" i="1"/>
  <c r="X214" i="1" s="1"/>
  <c r="Y214" i="1" s="1"/>
  <c r="U215" i="1"/>
  <c r="X215" i="1" s="1"/>
  <c r="Y215" i="1" s="1"/>
  <c r="U216" i="1"/>
  <c r="X216" i="1" s="1"/>
  <c r="Y216" i="1" s="1"/>
  <c r="U217" i="1"/>
  <c r="X217" i="1" s="1"/>
  <c r="Y217" i="1" s="1"/>
  <c r="U218" i="1"/>
  <c r="X218" i="1" s="1"/>
  <c r="Y218" i="1" s="1"/>
  <c r="U219" i="1"/>
  <c r="X219" i="1" s="1"/>
  <c r="Y219" i="1" s="1"/>
  <c r="U220" i="1"/>
  <c r="X220" i="1" s="1"/>
  <c r="Y220" i="1" s="1"/>
  <c r="U221" i="1"/>
  <c r="X221" i="1" s="1"/>
  <c r="Y221" i="1" s="1"/>
  <c r="U222" i="1"/>
  <c r="X222" i="1" s="1"/>
  <c r="Y222" i="1" s="1"/>
  <c r="U223" i="1"/>
  <c r="X223" i="1" s="1"/>
  <c r="Y223" i="1" s="1"/>
  <c r="U224" i="1"/>
  <c r="X224" i="1" s="1"/>
  <c r="Y224" i="1" s="1"/>
  <c r="U225" i="1"/>
  <c r="X225" i="1" s="1"/>
  <c r="Y225" i="1" s="1"/>
  <c r="U226" i="1"/>
  <c r="X226" i="1" s="1"/>
  <c r="Y226" i="1" s="1"/>
  <c r="U227" i="1"/>
  <c r="X227" i="1" s="1"/>
  <c r="Y227" i="1" s="1"/>
  <c r="U228" i="1"/>
  <c r="X228" i="1" s="1"/>
  <c r="Y228" i="1" s="1"/>
  <c r="U229" i="1"/>
  <c r="X229" i="1" s="1"/>
  <c r="Y229" i="1" s="1"/>
  <c r="U230" i="1"/>
  <c r="X230" i="1" s="1"/>
  <c r="Y230" i="1" s="1"/>
  <c r="U231" i="1"/>
  <c r="X231" i="1" s="1"/>
  <c r="Y231" i="1" s="1"/>
  <c r="U232" i="1"/>
  <c r="X232" i="1" s="1"/>
  <c r="Y232" i="1" s="1"/>
  <c r="U233" i="1"/>
  <c r="X233" i="1" s="1"/>
  <c r="Y233" i="1" s="1"/>
  <c r="U234" i="1"/>
  <c r="X234" i="1" s="1"/>
  <c r="Y234" i="1" s="1"/>
  <c r="U235" i="1"/>
  <c r="X235" i="1" s="1"/>
  <c r="Y235" i="1" s="1"/>
  <c r="U236" i="1"/>
  <c r="X236" i="1" s="1"/>
  <c r="Y236" i="1" s="1"/>
  <c r="U237" i="1"/>
  <c r="X237" i="1" s="1"/>
  <c r="Y237" i="1" s="1"/>
  <c r="U238" i="1"/>
  <c r="X238" i="1" s="1"/>
  <c r="Y238" i="1" s="1"/>
  <c r="U239" i="1"/>
  <c r="X239" i="1" s="1"/>
  <c r="Y239" i="1" s="1"/>
  <c r="U240" i="1"/>
  <c r="X240" i="1" s="1"/>
  <c r="Y240" i="1" s="1"/>
  <c r="U241" i="1"/>
  <c r="X241" i="1" s="1"/>
  <c r="Y241" i="1" s="1"/>
  <c r="U242" i="1"/>
  <c r="X242" i="1" s="1"/>
  <c r="Y242" i="1" s="1"/>
  <c r="U243" i="1"/>
  <c r="X243" i="1" s="1"/>
  <c r="Y243" i="1" s="1"/>
  <c r="U244" i="1"/>
  <c r="X244" i="1" s="1"/>
  <c r="Y244" i="1" s="1"/>
  <c r="U245" i="1"/>
  <c r="X245" i="1" s="1"/>
  <c r="Y245" i="1" s="1"/>
  <c r="U246" i="1"/>
  <c r="X246" i="1" s="1"/>
  <c r="Y246" i="1" s="1"/>
  <c r="U247" i="1"/>
  <c r="X247" i="1" s="1"/>
  <c r="Y247" i="1" s="1"/>
  <c r="U248" i="1"/>
  <c r="X248" i="1" s="1"/>
  <c r="Y248" i="1" s="1"/>
  <c r="U249" i="1"/>
  <c r="X249" i="1" s="1"/>
  <c r="Y249" i="1" s="1"/>
  <c r="U250" i="1"/>
  <c r="X250" i="1" s="1"/>
  <c r="Y250" i="1" s="1"/>
  <c r="U251" i="1"/>
  <c r="X251" i="1" s="1"/>
  <c r="Y251" i="1" s="1"/>
  <c r="U252" i="1"/>
  <c r="X252" i="1" s="1"/>
  <c r="Y252" i="1" s="1"/>
  <c r="U253" i="1"/>
  <c r="X253" i="1" s="1"/>
  <c r="Y253" i="1" s="1"/>
  <c r="U254" i="1"/>
  <c r="X254" i="1" s="1"/>
  <c r="Y254" i="1" s="1"/>
  <c r="U255" i="1"/>
  <c r="X255" i="1" s="1"/>
  <c r="Y255" i="1" s="1"/>
  <c r="U256" i="1"/>
  <c r="X256" i="1" s="1"/>
  <c r="Y256" i="1" s="1"/>
  <c r="U257" i="1"/>
  <c r="X257" i="1" s="1"/>
  <c r="Y257" i="1" s="1"/>
  <c r="U258" i="1"/>
  <c r="X258" i="1" s="1"/>
  <c r="Y258" i="1" s="1"/>
  <c r="U259" i="1"/>
  <c r="X259" i="1" s="1"/>
  <c r="Y259" i="1" s="1"/>
  <c r="U260" i="1"/>
  <c r="X260" i="1" s="1"/>
  <c r="Y260" i="1" s="1"/>
  <c r="U261" i="1"/>
  <c r="X261" i="1" s="1"/>
  <c r="Y261" i="1" s="1"/>
  <c r="U262" i="1"/>
  <c r="X262" i="1" s="1"/>
  <c r="Y262" i="1" s="1"/>
  <c r="U263" i="1"/>
  <c r="X263" i="1" s="1"/>
  <c r="Y263" i="1" s="1"/>
  <c r="U264" i="1"/>
  <c r="X264" i="1" s="1"/>
  <c r="Y264" i="1" s="1"/>
  <c r="U265" i="1"/>
  <c r="X265" i="1" s="1"/>
  <c r="Y265" i="1" s="1"/>
  <c r="U266" i="1"/>
  <c r="X266" i="1" s="1"/>
  <c r="Y266" i="1" s="1"/>
  <c r="U267" i="1"/>
  <c r="X267" i="1" s="1"/>
  <c r="Y267" i="1" s="1"/>
  <c r="U268" i="1"/>
  <c r="X268" i="1" s="1"/>
  <c r="Y268" i="1" s="1"/>
  <c r="U269" i="1"/>
  <c r="X269" i="1" s="1"/>
  <c r="Y269" i="1" s="1"/>
  <c r="U270" i="1"/>
  <c r="X270" i="1" s="1"/>
  <c r="Y270" i="1" s="1"/>
  <c r="U271" i="1"/>
  <c r="X271" i="1" s="1"/>
  <c r="Y271" i="1" s="1"/>
  <c r="U272" i="1"/>
  <c r="X272" i="1" s="1"/>
  <c r="Y272" i="1" s="1"/>
  <c r="U273" i="1"/>
  <c r="X273" i="1" s="1"/>
  <c r="Y273" i="1" s="1"/>
  <c r="U274" i="1"/>
  <c r="X274" i="1" s="1"/>
  <c r="Y274" i="1" s="1"/>
  <c r="U275" i="1"/>
  <c r="X275" i="1" s="1"/>
  <c r="Y275" i="1" s="1"/>
  <c r="U276" i="1"/>
  <c r="X276" i="1" s="1"/>
  <c r="Y276" i="1" s="1"/>
  <c r="U277" i="1"/>
  <c r="X277" i="1" s="1"/>
  <c r="Y277" i="1" s="1"/>
  <c r="U278" i="1"/>
  <c r="X278" i="1" s="1"/>
  <c r="Y278" i="1" s="1"/>
  <c r="U279" i="1"/>
  <c r="X279" i="1" s="1"/>
  <c r="Y279" i="1" s="1"/>
  <c r="U280" i="1"/>
  <c r="X280" i="1" s="1"/>
  <c r="Y280" i="1" s="1"/>
  <c r="U281" i="1"/>
  <c r="X281" i="1" s="1"/>
  <c r="Y281" i="1" s="1"/>
  <c r="U282" i="1"/>
  <c r="X282" i="1" s="1"/>
  <c r="Y282" i="1" s="1"/>
  <c r="U283" i="1"/>
  <c r="X283" i="1" s="1"/>
  <c r="Y283" i="1" s="1"/>
  <c r="U284" i="1"/>
  <c r="X284" i="1" s="1"/>
  <c r="Y284" i="1" s="1"/>
  <c r="U285" i="1"/>
  <c r="X285" i="1" s="1"/>
  <c r="Y285" i="1" s="1"/>
  <c r="U286" i="1"/>
  <c r="X286" i="1" s="1"/>
  <c r="Y286" i="1" s="1"/>
  <c r="U287" i="1"/>
  <c r="X287" i="1" s="1"/>
  <c r="Y287" i="1" s="1"/>
  <c r="U288" i="1"/>
  <c r="X288" i="1" s="1"/>
  <c r="Y288" i="1" s="1"/>
  <c r="U289" i="1"/>
  <c r="X289" i="1" s="1"/>
  <c r="Y289" i="1" s="1"/>
  <c r="U290" i="1"/>
  <c r="X290" i="1" s="1"/>
  <c r="Y290" i="1" s="1"/>
  <c r="U291" i="1"/>
  <c r="X291" i="1" s="1"/>
  <c r="Y291" i="1" s="1"/>
  <c r="U292" i="1"/>
  <c r="X292" i="1" s="1"/>
  <c r="Y292" i="1" s="1"/>
  <c r="U293" i="1"/>
  <c r="X293" i="1" s="1"/>
  <c r="Y293" i="1" s="1"/>
  <c r="U294" i="1"/>
  <c r="X294" i="1" s="1"/>
  <c r="Y294" i="1" s="1"/>
  <c r="U295" i="1"/>
  <c r="X295" i="1" s="1"/>
  <c r="Y295" i="1" s="1"/>
  <c r="U296" i="1"/>
  <c r="X296" i="1" s="1"/>
  <c r="Y296" i="1" s="1"/>
  <c r="U297" i="1"/>
  <c r="X297" i="1" s="1"/>
  <c r="Y297" i="1" s="1"/>
  <c r="U298" i="1"/>
  <c r="X298" i="1" s="1"/>
  <c r="Y298" i="1" s="1"/>
  <c r="U299" i="1"/>
  <c r="X299" i="1" s="1"/>
  <c r="Y299" i="1" s="1"/>
  <c r="U300" i="1"/>
  <c r="X300" i="1" s="1"/>
  <c r="Y300" i="1" s="1"/>
  <c r="U301" i="1"/>
  <c r="X301" i="1" s="1"/>
  <c r="Y301" i="1" s="1"/>
  <c r="U302" i="1"/>
  <c r="X302" i="1" s="1"/>
  <c r="Y302" i="1" s="1"/>
  <c r="U303" i="1"/>
  <c r="X303" i="1" s="1"/>
  <c r="Y303" i="1" s="1"/>
  <c r="U304" i="1"/>
  <c r="X304" i="1" s="1"/>
  <c r="Y304" i="1" s="1"/>
  <c r="U305" i="1"/>
  <c r="X305" i="1" s="1"/>
  <c r="Y305" i="1" s="1"/>
  <c r="U306" i="1"/>
  <c r="X306" i="1" s="1"/>
  <c r="Y306" i="1" s="1"/>
  <c r="U307" i="1"/>
  <c r="X307" i="1" s="1"/>
  <c r="Y307" i="1" s="1"/>
  <c r="U308" i="1"/>
  <c r="X308" i="1" s="1"/>
  <c r="Y308" i="1" s="1"/>
  <c r="U309" i="1"/>
  <c r="X309" i="1" s="1"/>
  <c r="Y309" i="1" s="1"/>
  <c r="U310" i="1"/>
  <c r="X310" i="1" s="1"/>
  <c r="Y310" i="1" s="1"/>
  <c r="U311" i="1"/>
  <c r="X311" i="1" s="1"/>
  <c r="Y311" i="1" s="1"/>
  <c r="U312" i="1"/>
  <c r="X312" i="1" s="1"/>
  <c r="Y312" i="1" s="1"/>
  <c r="U313" i="1"/>
  <c r="X313" i="1" s="1"/>
  <c r="Y313" i="1" s="1"/>
  <c r="U314" i="1"/>
  <c r="X314" i="1" s="1"/>
  <c r="Y314" i="1" s="1"/>
  <c r="U315" i="1"/>
  <c r="X315" i="1" s="1"/>
  <c r="Y315" i="1" s="1"/>
  <c r="U316" i="1"/>
  <c r="X316" i="1" s="1"/>
  <c r="Y316" i="1" s="1"/>
  <c r="U317" i="1"/>
  <c r="X317" i="1" s="1"/>
  <c r="Y317" i="1" s="1"/>
  <c r="U318" i="1"/>
  <c r="X318" i="1" s="1"/>
  <c r="Y318" i="1" s="1"/>
  <c r="U319" i="1"/>
  <c r="X319" i="1" s="1"/>
  <c r="Y319" i="1" s="1"/>
  <c r="U320" i="1"/>
  <c r="X320" i="1" s="1"/>
  <c r="Y320" i="1" s="1"/>
  <c r="U321" i="1"/>
  <c r="X321" i="1" s="1"/>
  <c r="Y321" i="1" s="1"/>
  <c r="U322" i="1"/>
  <c r="X322" i="1" s="1"/>
  <c r="Y322" i="1" s="1"/>
  <c r="U323" i="1"/>
  <c r="X323" i="1" s="1"/>
  <c r="Y323" i="1" s="1"/>
  <c r="U324" i="1"/>
  <c r="X324" i="1" s="1"/>
  <c r="Y324" i="1" s="1"/>
  <c r="U325" i="1"/>
  <c r="X325" i="1" s="1"/>
  <c r="Y325" i="1" s="1"/>
  <c r="U326" i="1"/>
  <c r="X326" i="1" s="1"/>
  <c r="Y326" i="1" s="1"/>
  <c r="U327" i="1"/>
  <c r="X327" i="1" s="1"/>
  <c r="Y327" i="1" s="1"/>
  <c r="U328" i="1"/>
  <c r="X328" i="1" s="1"/>
  <c r="Y328" i="1" s="1"/>
  <c r="U329" i="1"/>
  <c r="X329" i="1" s="1"/>
  <c r="Y329" i="1" s="1"/>
  <c r="U330" i="1"/>
  <c r="X330" i="1" s="1"/>
  <c r="Y330" i="1" s="1"/>
  <c r="U331" i="1"/>
  <c r="X331" i="1" s="1"/>
  <c r="Y331" i="1" s="1"/>
  <c r="U332" i="1"/>
  <c r="X332" i="1" s="1"/>
  <c r="Y332" i="1" s="1"/>
  <c r="U333" i="1"/>
  <c r="X333" i="1" s="1"/>
  <c r="Y333" i="1" s="1"/>
  <c r="U334" i="1"/>
  <c r="X334" i="1" s="1"/>
  <c r="Y334" i="1" s="1"/>
  <c r="U335" i="1"/>
  <c r="X335" i="1" s="1"/>
  <c r="Y335" i="1" s="1"/>
  <c r="U336" i="1"/>
  <c r="X336" i="1" s="1"/>
  <c r="Y336" i="1" s="1"/>
  <c r="U337" i="1"/>
  <c r="X337" i="1" s="1"/>
  <c r="Y337" i="1" s="1"/>
  <c r="U338" i="1"/>
  <c r="X338" i="1" s="1"/>
  <c r="Y338" i="1" s="1"/>
  <c r="U339" i="1"/>
  <c r="X339" i="1" s="1"/>
  <c r="Y339" i="1" s="1"/>
  <c r="U340" i="1"/>
  <c r="X340" i="1" s="1"/>
  <c r="Y340" i="1" s="1"/>
  <c r="U341" i="1"/>
  <c r="X341" i="1" s="1"/>
  <c r="Y341" i="1" s="1"/>
  <c r="U342" i="1"/>
  <c r="X342" i="1" s="1"/>
  <c r="Y342" i="1" s="1"/>
  <c r="U343" i="1"/>
  <c r="X343" i="1" s="1"/>
  <c r="Y343" i="1" s="1"/>
  <c r="U344" i="1"/>
  <c r="X344" i="1" s="1"/>
  <c r="Y344" i="1" s="1"/>
  <c r="U345" i="1"/>
  <c r="X345" i="1" s="1"/>
  <c r="Y345" i="1" s="1"/>
  <c r="U346" i="1"/>
  <c r="X346" i="1" s="1"/>
  <c r="Y346" i="1" s="1"/>
  <c r="U347" i="1"/>
  <c r="X347" i="1" s="1"/>
  <c r="Y347" i="1" s="1"/>
  <c r="U348" i="1"/>
  <c r="X348" i="1" s="1"/>
  <c r="Y348" i="1" s="1"/>
  <c r="U349" i="1"/>
  <c r="X349" i="1" s="1"/>
  <c r="Y349" i="1" s="1"/>
  <c r="U350" i="1"/>
  <c r="X350" i="1" s="1"/>
  <c r="Y350" i="1" s="1"/>
  <c r="U351" i="1"/>
  <c r="X351" i="1" s="1"/>
  <c r="Y351" i="1" s="1"/>
  <c r="U352" i="1"/>
  <c r="X352" i="1" s="1"/>
  <c r="Y352" i="1" s="1"/>
  <c r="U353" i="1"/>
  <c r="X353" i="1" s="1"/>
  <c r="Y353" i="1" s="1"/>
  <c r="U354" i="1"/>
  <c r="X354" i="1" s="1"/>
  <c r="Y354" i="1" s="1"/>
  <c r="U355" i="1"/>
  <c r="X355" i="1" s="1"/>
  <c r="Y355" i="1" s="1"/>
  <c r="U356" i="1"/>
  <c r="X356" i="1" s="1"/>
  <c r="Y356" i="1" s="1"/>
  <c r="U357" i="1"/>
  <c r="X357" i="1" s="1"/>
  <c r="Y357" i="1" s="1"/>
  <c r="U358" i="1"/>
  <c r="X358" i="1" s="1"/>
  <c r="Y358" i="1" s="1"/>
  <c r="U359" i="1"/>
  <c r="X359" i="1" s="1"/>
  <c r="Y359" i="1" s="1"/>
  <c r="U360" i="1"/>
  <c r="X360" i="1" s="1"/>
  <c r="Y360" i="1" s="1"/>
  <c r="U361" i="1"/>
  <c r="X361" i="1" s="1"/>
  <c r="Y361" i="1" s="1"/>
  <c r="U362" i="1"/>
  <c r="X362" i="1" s="1"/>
  <c r="Y362" i="1" s="1"/>
  <c r="U363" i="1"/>
  <c r="X363" i="1" s="1"/>
  <c r="Y363" i="1" s="1"/>
  <c r="U364" i="1"/>
  <c r="X364" i="1" s="1"/>
  <c r="Y364" i="1" s="1"/>
  <c r="U365" i="1"/>
  <c r="X365" i="1" s="1"/>
  <c r="Y365" i="1" s="1"/>
  <c r="U366" i="1"/>
  <c r="X366" i="1" s="1"/>
  <c r="Y366" i="1" s="1"/>
  <c r="U367" i="1"/>
  <c r="X367" i="1" s="1"/>
  <c r="Y367" i="1" s="1"/>
  <c r="U368" i="1"/>
  <c r="X368" i="1" s="1"/>
  <c r="Y368" i="1" s="1"/>
  <c r="U369" i="1"/>
  <c r="X369" i="1" s="1"/>
  <c r="Y369" i="1" s="1"/>
  <c r="U370" i="1"/>
  <c r="X370" i="1" s="1"/>
  <c r="Y370" i="1" s="1"/>
  <c r="U371" i="1"/>
  <c r="X371" i="1" s="1"/>
  <c r="Y371" i="1" s="1"/>
  <c r="U372" i="1"/>
  <c r="X372" i="1" s="1"/>
  <c r="Y372" i="1" s="1"/>
  <c r="U373" i="1"/>
  <c r="X373" i="1" s="1"/>
  <c r="Y373" i="1" s="1"/>
  <c r="U374" i="1"/>
  <c r="X374" i="1" s="1"/>
  <c r="Y374" i="1" s="1"/>
  <c r="U375" i="1"/>
  <c r="X375" i="1" s="1"/>
  <c r="Y375" i="1" s="1"/>
  <c r="U376" i="1"/>
  <c r="X376" i="1" s="1"/>
  <c r="Y376" i="1" s="1"/>
  <c r="U377" i="1"/>
  <c r="X377" i="1" s="1"/>
  <c r="Y377" i="1" s="1"/>
  <c r="U378" i="1"/>
  <c r="X378" i="1" s="1"/>
  <c r="Y378" i="1" s="1"/>
  <c r="U379" i="1"/>
  <c r="X379" i="1" s="1"/>
  <c r="Y379" i="1" s="1"/>
  <c r="U380" i="1"/>
  <c r="X380" i="1" s="1"/>
  <c r="Y380" i="1" s="1"/>
  <c r="U381" i="1"/>
  <c r="X381" i="1" s="1"/>
  <c r="Y381" i="1" s="1"/>
  <c r="U382" i="1"/>
  <c r="X382" i="1" s="1"/>
  <c r="Y382" i="1" s="1"/>
  <c r="U383" i="1"/>
  <c r="X383" i="1" s="1"/>
  <c r="Y383" i="1" s="1"/>
  <c r="U384" i="1"/>
  <c r="X384" i="1" s="1"/>
  <c r="Y384" i="1" s="1"/>
  <c r="U385" i="1"/>
  <c r="X385" i="1" s="1"/>
  <c r="Y385" i="1" s="1"/>
  <c r="U386" i="1"/>
  <c r="X386" i="1" s="1"/>
  <c r="Y386" i="1" s="1"/>
  <c r="U387" i="1"/>
  <c r="X387" i="1" s="1"/>
  <c r="Y387" i="1" s="1"/>
  <c r="U388" i="1"/>
  <c r="X388" i="1" s="1"/>
  <c r="Y388" i="1" s="1"/>
  <c r="U389" i="1"/>
  <c r="X389" i="1" s="1"/>
  <c r="Y389" i="1" s="1"/>
  <c r="U390" i="1"/>
  <c r="X390" i="1" s="1"/>
  <c r="Y390" i="1" s="1"/>
  <c r="U391" i="1"/>
  <c r="X391" i="1" s="1"/>
  <c r="Y391" i="1" s="1"/>
  <c r="U392" i="1"/>
  <c r="X392" i="1" s="1"/>
  <c r="Y392" i="1" s="1"/>
  <c r="U393" i="1"/>
  <c r="X393" i="1" s="1"/>
  <c r="Y393" i="1" s="1"/>
  <c r="U394" i="1"/>
  <c r="X394" i="1" s="1"/>
  <c r="Y394" i="1" s="1"/>
  <c r="U395" i="1"/>
  <c r="X395" i="1" s="1"/>
  <c r="Y395" i="1" s="1"/>
  <c r="U396" i="1"/>
  <c r="X396" i="1" s="1"/>
  <c r="Y396" i="1" s="1"/>
  <c r="U397" i="1"/>
  <c r="X397" i="1" s="1"/>
  <c r="Y397" i="1" s="1"/>
  <c r="U398" i="1"/>
  <c r="X398" i="1" s="1"/>
  <c r="Y398" i="1" s="1"/>
  <c r="U399" i="1"/>
  <c r="X399" i="1" s="1"/>
  <c r="Y399" i="1" s="1"/>
  <c r="U400" i="1"/>
  <c r="X400" i="1" s="1"/>
  <c r="Y400" i="1" s="1"/>
  <c r="U401" i="1"/>
  <c r="X401" i="1" s="1"/>
  <c r="Y401" i="1" s="1"/>
  <c r="U402" i="1"/>
  <c r="X402" i="1" s="1"/>
  <c r="Y402" i="1" s="1"/>
  <c r="U403" i="1"/>
  <c r="X403" i="1" s="1"/>
  <c r="Y403" i="1" s="1"/>
  <c r="U404" i="1"/>
  <c r="X404" i="1" s="1"/>
  <c r="Y404" i="1" s="1"/>
  <c r="U405" i="1"/>
  <c r="X405" i="1" s="1"/>
  <c r="Y405" i="1" s="1"/>
  <c r="U406" i="1"/>
  <c r="X406" i="1" s="1"/>
  <c r="Y406" i="1" s="1"/>
  <c r="U407" i="1"/>
  <c r="X407" i="1" s="1"/>
  <c r="Y407" i="1" s="1"/>
  <c r="U408" i="1"/>
  <c r="X408" i="1" s="1"/>
  <c r="Y408" i="1" s="1"/>
  <c r="U409" i="1"/>
  <c r="X409" i="1" s="1"/>
  <c r="Y409" i="1" s="1"/>
  <c r="U410" i="1"/>
  <c r="X410" i="1" s="1"/>
  <c r="Y410" i="1" s="1"/>
  <c r="U411" i="1"/>
  <c r="X411" i="1" s="1"/>
  <c r="Y411" i="1" s="1"/>
  <c r="U412" i="1"/>
  <c r="X412" i="1" s="1"/>
  <c r="Y412" i="1" s="1"/>
  <c r="U413" i="1"/>
  <c r="X413" i="1" s="1"/>
  <c r="Y413" i="1" s="1"/>
  <c r="U414" i="1"/>
  <c r="X414" i="1" s="1"/>
  <c r="Y414" i="1" s="1"/>
  <c r="U415" i="1"/>
  <c r="X415" i="1" s="1"/>
  <c r="Y415" i="1" s="1"/>
  <c r="U416" i="1"/>
  <c r="X416" i="1" s="1"/>
  <c r="Y416" i="1" s="1"/>
  <c r="U417" i="1"/>
  <c r="X417" i="1" s="1"/>
  <c r="Y417" i="1" s="1"/>
  <c r="U418" i="1"/>
  <c r="X418" i="1" s="1"/>
  <c r="Y418" i="1" s="1"/>
  <c r="U419" i="1"/>
  <c r="X419" i="1" s="1"/>
  <c r="Y419" i="1" s="1"/>
  <c r="U420" i="1"/>
  <c r="X420" i="1" s="1"/>
  <c r="Y420" i="1" s="1"/>
  <c r="U421" i="1"/>
  <c r="X421" i="1" s="1"/>
  <c r="Y421" i="1" s="1"/>
  <c r="U422" i="1"/>
  <c r="X422" i="1" s="1"/>
  <c r="Y422" i="1" s="1"/>
  <c r="U423" i="1"/>
  <c r="X423" i="1" s="1"/>
  <c r="Y423" i="1" s="1"/>
  <c r="U424" i="1"/>
  <c r="X424" i="1" s="1"/>
  <c r="Y424" i="1" s="1"/>
  <c r="U425" i="1"/>
  <c r="X425" i="1" s="1"/>
  <c r="Y425" i="1" s="1"/>
  <c r="U426" i="1"/>
  <c r="X426" i="1" s="1"/>
  <c r="Y426" i="1" s="1"/>
  <c r="U427" i="1"/>
  <c r="X427" i="1" s="1"/>
  <c r="Y427" i="1" s="1"/>
  <c r="U428" i="1"/>
  <c r="X428" i="1" s="1"/>
  <c r="Y428" i="1" s="1"/>
  <c r="U429" i="1"/>
  <c r="X429" i="1" s="1"/>
  <c r="Y429" i="1" s="1"/>
  <c r="U430" i="1"/>
  <c r="X430" i="1" s="1"/>
  <c r="Y430" i="1" s="1"/>
  <c r="U431" i="1"/>
  <c r="X431" i="1" s="1"/>
  <c r="Y431" i="1" s="1"/>
  <c r="U432" i="1"/>
  <c r="X432" i="1" s="1"/>
  <c r="Y432" i="1" s="1"/>
  <c r="U433" i="1"/>
  <c r="X433" i="1" s="1"/>
  <c r="Y433" i="1" s="1"/>
  <c r="U434" i="1"/>
  <c r="X434" i="1" s="1"/>
  <c r="Y434" i="1" s="1"/>
  <c r="U435" i="1"/>
  <c r="X435" i="1" s="1"/>
  <c r="Y435" i="1" s="1"/>
  <c r="U436" i="1"/>
  <c r="X436" i="1" s="1"/>
  <c r="Y436" i="1" s="1"/>
  <c r="U437" i="1"/>
  <c r="X437" i="1" s="1"/>
  <c r="Y437" i="1" s="1"/>
  <c r="U438" i="1"/>
  <c r="X438" i="1" s="1"/>
  <c r="Y438" i="1" s="1"/>
  <c r="U439" i="1"/>
  <c r="X439" i="1" s="1"/>
  <c r="Y439" i="1" s="1"/>
  <c r="U440" i="1"/>
  <c r="X440" i="1" s="1"/>
  <c r="Y440" i="1" s="1"/>
  <c r="U441" i="1"/>
  <c r="X441" i="1" s="1"/>
  <c r="Y441" i="1" s="1"/>
  <c r="U442" i="1"/>
  <c r="X442" i="1" s="1"/>
  <c r="Y442" i="1" s="1"/>
  <c r="U443" i="1"/>
  <c r="X443" i="1" s="1"/>
  <c r="Y443" i="1" s="1"/>
  <c r="U444" i="1"/>
  <c r="X444" i="1" s="1"/>
  <c r="Y444" i="1" s="1"/>
  <c r="U445" i="1"/>
  <c r="X445" i="1" s="1"/>
  <c r="Y445" i="1" s="1"/>
  <c r="U446" i="1"/>
  <c r="X446" i="1" s="1"/>
  <c r="Y446" i="1" s="1"/>
  <c r="U447" i="1"/>
  <c r="X447" i="1" s="1"/>
  <c r="Y447" i="1" s="1"/>
  <c r="U448" i="1"/>
  <c r="X448" i="1" s="1"/>
  <c r="Y448" i="1" s="1"/>
  <c r="U449" i="1"/>
  <c r="X449" i="1" s="1"/>
  <c r="Y449" i="1" s="1"/>
  <c r="U450" i="1"/>
  <c r="X450" i="1" s="1"/>
  <c r="Y450" i="1" s="1"/>
  <c r="U451" i="1"/>
  <c r="X451" i="1" s="1"/>
  <c r="Y451" i="1" s="1"/>
  <c r="U452" i="1"/>
  <c r="X452" i="1" s="1"/>
  <c r="Y452" i="1" s="1"/>
  <c r="U453" i="1"/>
  <c r="X453" i="1" s="1"/>
  <c r="Y453" i="1" s="1"/>
  <c r="U454" i="1"/>
  <c r="X454" i="1" s="1"/>
  <c r="Y454" i="1" s="1"/>
  <c r="U455" i="1"/>
  <c r="X455" i="1" s="1"/>
  <c r="Y455" i="1" s="1"/>
  <c r="U456" i="1"/>
  <c r="X456" i="1" s="1"/>
  <c r="Y456" i="1" s="1"/>
  <c r="U457" i="1"/>
  <c r="X457" i="1" s="1"/>
  <c r="Y457" i="1" s="1"/>
  <c r="U458" i="1"/>
  <c r="X458" i="1" s="1"/>
  <c r="Y458" i="1" s="1"/>
  <c r="U459" i="1"/>
  <c r="X459" i="1" s="1"/>
  <c r="Y459" i="1" s="1"/>
  <c r="U460" i="1"/>
  <c r="X460" i="1" s="1"/>
  <c r="Y460" i="1" s="1"/>
  <c r="U461" i="1"/>
  <c r="X461" i="1" s="1"/>
  <c r="Y461" i="1" s="1"/>
  <c r="U462" i="1"/>
  <c r="X462" i="1" s="1"/>
  <c r="Y462" i="1" s="1"/>
  <c r="U463" i="1"/>
  <c r="X463" i="1" s="1"/>
  <c r="Y463" i="1" s="1"/>
  <c r="U464" i="1"/>
  <c r="X464" i="1" s="1"/>
  <c r="Y464" i="1" s="1"/>
  <c r="U465" i="1"/>
  <c r="X465" i="1" s="1"/>
  <c r="Y465" i="1" s="1"/>
  <c r="U466" i="1"/>
  <c r="X466" i="1" s="1"/>
  <c r="Y466" i="1" s="1"/>
  <c r="U467" i="1"/>
  <c r="X467" i="1" s="1"/>
  <c r="Y467" i="1" s="1"/>
  <c r="U468" i="1"/>
  <c r="X468" i="1" s="1"/>
  <c r="Y468" i="1" s="1"/>
  <c r="U469" i="1"/>
  <c r="X469" i="1" s="1"/>
  <c r="Y469" i="1" s="1"/>
  <c r="U470" i="1"/>
  <c r="X470" i="1" s="1"/>
  <c r="Y470" i="1" s="1"/>
  <c r="U471" i="1"/>
  <c r="X471" i="1" s="1"/>
  <c r="Y471" i="1" s="1"/>
  <c r="U472" i="1"/>
  <c r="X472" i="1" s="1"/>
  <c r="Y472" i="1" s="1"/>
  <c r="U473" i="1"/>
  <c r="X473" i="1" s="1"/>
  <c r="Y473" i="1" s="1"/>
  <c r="U474" i="1"/>
  <c r="X474" i="1" s="1"/>
  <c r="Y474" i="1" s="1"/>
  <c r="U475" i="1"/>
  <c r="X475" i="1" s="1"/>
  <c r="Y475" i="1" s="1"/>
  <c r="U476" i="1"/>
  <c r="X476" i="1" s="1"/>
  <c r="Y476" i="1" s="1"/>
  <c r="U477" i="1"/>
  <c r="X477" i="1" s="1"/>
  <c r="Y477" i="1" s="1"/>
  <c r="U478" i="1"/>
  <c r="X478" i="1" s="1"/>
  <c r="Y478" i="1" s="1"/>
  <c r="U479" i="1"/>
  <c r="X479" i="1" s="1"/>
  <c r="Y479" i="1" s="1"/>
  <c r="U480" i="1"/>
  <c r="X480" i="1" s="1"/>
  <c r="Y480" i="1" s="1"/>
  <c r="U481" i="1"/>
  <c r="X481" i="1" s="1"/>
  <c r="Y481" i="1" s="1"/>
  <c r="U482" i="1"/>
  <c r="X482" i="1" s="1"/>
  <c r="Y482" i="1" s="1"/>
  <c r="U483" i="1"/>
  <c r="X483" i="1" s="1"/>
  <c r="Y483" i="1" s="1"/>
  <c r="U484" i="1"/>
  <c r="X484" i="1" s="1"/>
  <c r="Y484" i="1" s="1"/>
  <c r="U485" i="1"/>
  <c r="X485" i="1" s="1"/>
  <c r="Y485" i="1" s="1"/>
  <c r="U486" i="1"/>
  <c r="X486" i="1" s="1"/>
  <c r="Y486" i="1" s="1"/>
  <c r="U487" i="1"/>
  <c r="X487" i="1" s="1"/>
  <c r="Y487" i="1" s="1"/>
  <c r="U488" i="1"/>
  <c r="X488" i="1" s="1"/>
  <c r="Y488" i="1" s="1"/>
  <c r="U489" i="1"/>
  <c r="X489" i="1" s="1"/>
  <c r="Y489" i="1" s="1"/>
  <c r="U490" i="1"/>
  <c r="X490" i="1" s="1"/>
  <c r="Y490" i="1" s="1"/>
  <c r="U491" i="1"/>
  <c r="X491" i="1" s="1"/>
  <c r="Y491" i="1" s="1"/>
  <c r="U492" i="1"/>
  <c r="X492" i="1" s="1"/>
  <c r="Y492" i="1" s="1"/>
  <c r="U493" i="1"/>
  <c r="X493" i="1" s="1"/>
  <c r="Y493" i="1" s="1"/>
  <c r="U494" i="1"/>
  <c r="X494" i="1" s="1"/>
  <c r="Y494" i="1" s="1"/>
  <c r="U495" i="1"/>
  <c r="X495" i="1" s="1"/>
  <c r="Y495" i="1" s="1"/>
  <c r="U496" i="1"/>
  <c r="X496" i="1" s="1"/>
  <c r="Y496" i="1" s="1"/>
  <c r="U497" i="1"/>
  <c r="X497" i="1" s="1"/>
  <c r="Y497" i="1" s="1"/>
  <c r="U498" i="1"/>
  <c r="X498" i="1" s="1"/>
  <c r="Y498" i="1" s="1"/>
  <c r="U499" i="1"/>
  <c r="X499" i="1" s="1"/>
  <c r="Y499" i="1" s="1"/>
  <c r="U500" i="1"/>
  <c r="X500" i="1" s="1"/>
  <c r="Y500" i="1" s="1"/>
  <c r="U501" i="1"/>
  <c r="X501" i="1" s="1"/>
  <c r="Y501" i="1" s="1"/>
  <c r="U502" i="1"/>
  <c r="X502" i="1" s="1"/>
  <c r="Y502" i="1" s="1"/>
  <c r="U503" i="1"/>
  <c r="X503" i="1" s="1"/>
  <c r="Y503" i="1" s="1"/>
  <c r="U504" i="1"/>
  <c r="X504" i="1" s="1"/>
  <c r="Y504" i="1" s="1"/>
  <c r="U505" i="1"/>
  <c r="X505" i="1" s="1"/>
  <c r="Y505" i="1" s="1"/>
  <c r="U506" i="1"/>
  <c r="X506" i="1" s="1"/>
  <c r="Y506" i="1" s="1"/>
  <c r="U507" i="1"/>
  <c r="X507" i="1" s="1"/>
  <c r="Y507" i="1" s="1"/>
  <c r="U508" i="1"/>
  <c r="X508" i="1" s="1"/>
  <c r="Y508" i="1" s="1"/>
  <c r="U509" i="1"/>
  <c r="X509" i="1" s="1"/>
  <c r="Y509" i="1" s="1"/>
  <c r="U510" i="1"/>
  <c r="X510" i="1" s="1"/>
  <c r="Y510" i="1" s="1"/>
  <c r="U511" i="1"/>
  <c r="X511" i="1" s="1"/>
  <c r="Y511" i="1" s="1"/>
  <c r="U512" i="1"/>
  <c r="X512" i="1" s="1"/>
  <c r="Y512" i="1" s="1"/>
  <c r="U513" i="1"/>
  <c r="X513" i="1" s="1"/>
  <c r="Y513" i="1" s="1"/>
  <c r="U514" i="1"/>
  <c r="X514" i="1" s="1"/>
  <c r="Y514" i="1" s="1"/>
  <c r="U515" i="1"/>
  <c r="X515" i="1" s="1"/>
  <c r="Y515" i="1" s="1"/>
  <c r="U516" i="1"/>
  <c r="X516" i="1" s="1"/>
  <c r="Y516" i="1" s="1"/>
  <c r="U517" i="1"/>
  <c r="X517" i="1" s="1"/>
  <c r="Y517" i="1" s="1"/>
  <c r="U518" i="1"/>
  <c r="X518" i="1" s="1"/>
  <c r="Y518" i="1" s="1"/>
  <c r="U519" i="1"/>
  <c r="X519" i="1" s="1"/>
  <c r="Y519" i="1" s="1"/>
  <c r="U520" i="1"/>
  <c r="X520" i="1" s="1"/>
  <c r="Y520" i="1" s="1"/>
  <c r="U521" i="1"/>
  <c r="X521" i="1" s="1"/>
  <c r="Y521" i="1" s="1"/>
  <c r="U522" i="1"/>
  <c r="X522" i="1" s="1"/>
  <c r="Y522" i="1" s="1"/>
  <c r="U523" i="1"/>
  <c r="X523" i="1" s="1"/>
  <c r="Y523" i="1" s="1"/>
  <c r="U524" i="1"/>
  <c r="X524" i="1" s="1"/>
  <c r="Y524" i="1" s="1"/>
  <c r="U525" i="1"/>
  <c r="X525" i="1" s="1"/>
  <c r="Y525" i="1" s="1"/>
  <c r="U526" i="1"/>
  <c r="X526" i="1" s="1"/>
  <c r="Y526" i="1" s="1"/>
  <c r="U527" i="1"/>
  <c r="X527" i="1" s="1"/>
  <c r="Y527" i="1" s="1"/>
  <c r="U528" i="1"/>
  <c r="X528" i="1" s="1"/>
  <c r="Y528" i="1" s="1"/>
  <c r="U529" i="1"/>
  <c r="X529" i="1" s="1"/>
  <c r="Y529" i="1" s="1"/>
  <c r="U530" i="1"/>
  <c r="X530" i="1" s="1"/>
  <c r="Y530" i="1" s="1"/>
  <c r="U531" i="1"/>
  <c r="X531" i="1" s="1"/>
  <c r="Y531" i="1" s="1"/>
  <c r="U532" i="1"/>
  <c r="X532" i="1" s="1"/>
  <c r="Y532" i="1" s="1"/>
  <c r="U533" i="1"/>
  <c r="X533" i="1" s="1"/>
  <c r="Y533" i="1" s="1"/>
  <c r="U534" i="1"/>
  <c r="X534" i="1" s="1"/>
  <c r="Y534" i="1" s="1"/>
  <c r="U535" i="1"/>
  <c r="X535" i="1" s="1"/>
  <c r="Y535" i="1" s="1"/>
  <c r="U536" i="1"/>
  <c r="X536" i="1" s="1"/>
  <c r="Y536" i="1" s="1"/>
  <c r="U537" i="1"/>
  <c r="X537" i="1" s="1"/>
  <c r="Y537" i="1" s="1"/>
  <c r="U538" i="1"/>
  <c r="X538" i="1" s="1"/>
  <c r="Y538" i="1" s="1"/>
  <c r="U539" i="1"/>
  <c r="X539" i="1" s="1"/>
  <c r="Y539" i="1" s="1"/>
  <c r="U540" i="1"/>
  <c r="X540" i="1" s="1"/>
  <c r="Y540" i="1" s="1"/>
  <c r="U541" i="1"/>
  <c r="X541" i="1" s="1"/>
  <c r="Y541" i="1" s="1"/>
  <c r="U542" i="1"/>
  <c r="X542" i="1" s="1"/>
  <c r="Y542" i="1" s="1"/>
  <c r="U543" i="1"/>
  <c r="X543" i="1" s="1"/>
  <c r="Y543" i="1" s="1"/>
  <c r="U544" i="1"/>
  <c r="X544" i="1" s="1"/>
  <c r="Y544" i="1" s="1"/>
  <c r="U545" i="1"/>
  <c r="X545" i="1" s="1"/>
  <c r="Y545" i="1" s="1"/>
  <c r="U546" i="1"/>
  <c r="X546" i="1" s="1"/>
  <c r="Y546" i="1" s="1"/>
  <c r="U547" i="1"/>
  <c r="X547" i="1" s="1"/>
  <c r="Y547" i="1" s="1"/>
  <c r="U548" i="1"/>
  <c r="X548" i="1" s="1"/>
  <c r="Y548" i="1" s="1"/>
  <c r="U549" i="1"/>
  <c r="X549" i="1" s="1"/>
  <c r="Y549" i="1" s="1"/>
  <c r="U550" i="1"/>
  <c r="X550" i="1" s="1"/>
  <c r="Y550" i="1" s="1"/>
  <c r="U551" i="1"/>
  <c r="X551" i="1" s="1"/>
  <c r="Y551" i="1" s="1"/>
  <c r="U552" i="1"/>
  <c r="X552" i="1" s="1"/>
  <c r="Y552" i="1" s="1"/>
  <c r="U553" i="1"/>
  <c r="X553" i="1" s="1"/>
  <c r="Y553" i="1" s="1"/>
  <c r="U554" i="1"/>
  <c r="X554" i="1" s="1"/>
  <c r="Y554" i="1" s="1"/>
  <c r="U555" i="1"/>
  <c r="X555" i="1" s="1"/>
  <c r="Y555" i="1" s="1"/>
  <c r="U556" i="1"/>
  <c r="X556" i="1" s="1"/>
  <c r="Y556" i="1" s="1"/>
  <c r="U557" i="1"/>
  <c r="X557" i="1" s="1"/>
  <c r="Y557" i="1" s="1"/>
  <c r="U558" i="1"/>
  <c r="X558" i="1" s="1"/>
  <c r="Y558" i="1" s="1"/>
  <c r="U559" i="1"/>
  <c r="X559" i="1" s="1"/>
  <c r="Y559" i="1" s="1"/>
  <c r="U560" i="1"/>
  <c r="X560" i="1" s="1"/>
  <c r="Y560" i="1" s="1"/>
  <c r="U561" i="1"/>
  <c r="X561" i="1" s="1"/>
  <c r="Y561" i="1" s="1"/>
  <c r="U562" i="1"/>
  <c r="X562" i="1" s="1"/>
  <c r="Y562" i="1" s="1"/>
  <c r="U563" i="1"/>
  <c r="X563" i="1" s="1"/>
  <c r="Y563" i="1" s="1"/>
  <c r="U564" i="1"/>
  <c r="X564" i="1" s="1"/>
  <c r="Y564" i="1" s="1"/>
  <c r="U565" i="1"/>
  <c r="X565" i="1" s="1"/>
  <c r="Y565" i="1" s="1"/>
  <c r="U566" i="1"/>
  <c r="X566" i="1" s="1"/>
  <c r="Y566" i="1" s="1"/>
  <c r="U567" i="1"/>
  <c r="X567" i="1" s="1"/>
  <c r="Y567" i="1" s="1"/>
  <c r="U568" i="1"/>
  <c r="X568" i="1" s="1"/>
  <c r="Y568" i="1" s="1"/>
  <c r="U569" i="1"/>
  <c r="X569" i="1" s="1"/>
  <c r="Y569" i="1" s="1"/>
  <c r="U570" i="1"/>
  <c r="X570" i="1" s="1"/>
  <c r="Y570" i="1" s="1"/>
  <c r="U571" i="1"/>
  <c r="X571" i="1" s="1"/>
  <c r="Y571" i="1" s="1"/>
  <c r="U572" i="1"/>
  <c r="X572" i="1" s="1"/>
  <c r="Y572" i="1" s="1"/>
  <c r="U573" i="1"/>
  <c r="X573" i="1" s="1"/>
  <c r="Y573" i="1" s="1"/>
  <c r="U574" i="1"/>
  <c r="X574" i="1" s="1"/>
  <c r="Y574" i="1" s="1"/>
  <c r="U575" i="1"/>
  <c r="X575" i="1" s="1"/>
  <c r="Y575" i="1" s="1"/>
  <c r="U576" i="1"/>
  <c r="X576" i="1" s="1"/>
  <c r="Y576" i="1" s="1"/>
  <c r="U577" i="1"/>
  <c r="X577" i="1" s="1"/>
  <c r="Y577" i="1" s="1"/>
  <c r="U578" i="1"/>
  <c r="X578" i="1" s="1"/>
  <c r="Y578" i="1" s="1"/>
  <c r="U579" i="1"/>
  <c r="X579" i="1" s="1"/>
  <c r="Y579" i="1" s="1"/>
  <c r="U580" i="1"/>
  <c r="X580" i="1" s="1"/>
  <c r="Y580" i="1" s="1"/>
  <c r="U581" i="1"/>
  <c r="X581" i="1" s="1"/>
  <c r="Y581" i="1" s="1"/>
  <c r="U582" i="1"/>
  <c r="X582" i="1" s="1"/>
  <c r="Y582" i="1" s="1"/>
  <c r="U583" i="1"/>
  <c r="X583" i="1" s="1"/>
  <c r="Y583" i="1" s="1"/>
  <c r="U584" i="1"/>
  <c r="X584" i="1" s="1"/>
  <c r="Y584" i="1" s="1"/>
  <c r="U585" i="1"/>
  <c r="X585" i="1" s="1"/>
  <c r="Y585" i="1" s="1"/>
  <c r="U586" i="1"/>
  <c r="X586" i="1" s="1"/>
  <c r="Y586" i="1" s="1"/>
  <c r="U587" i="1"/>
  <c r="X587" i="1" s="1"/>
  <c r="Y587" i="1" s="1"/>
  <c r="U588" i="1"/>
  <c r="X588" i="1" s="1"/>
  <c r="Y588" i="1" s="1"/>
  <c r="U589" i="1"/>
  <c r="X589" i="1" s="1"/>
  <c r="Y589" i="1" s="1"/>
  <c r="U590" i="1"/>
  <c r="X590" i="1" s="1"/>
  <c r="Y590" i="1" s="1"/>
  <c r="U591" i="1"/>
  <c r="X591" i="1" s="1"/>
  <c r="Y591" i="1" s="1"/>
  <c r="U592" i="1"/>
  <c r="X592" i="1" s="1"/>
  <c r="Y592" i="1" s="1"/>
  <c r="U593" i="1"/>
  <c r="X593" i="1" s="1"/>
  <c r="Y593" i="1" s="1"/>
  <c r="U594" i="1"/>
  <c r="X594" i="1" s="1"/>
  <c r="Y594" i="1" s="1"/>
  <c r="U595" i="1"/>
  <c r="X595" i="1" s="1"/>
  <c r="Y595" i="1" s="1"/>
  <c r="U596" i="1"/>
  <c r="X596" i="1" s="1"/>
  <c r="Y596" i="1" s="1"/>
  <c r="U597" i="1"/>
  <c r="X597" i="1" s="1"/>
  <c r="Y597" i="1" s="1"/>
  <c r="U598" i="1"/>
  <c r="X598" i="1" s="1"/>
  <c r="Y598" i="1" s="1"/>
  <c r="U599" i="1"/>
  <c r="X599" i="1" s="1"/>
  <c r="Y599" i="1" s="1"/>
  <c r="U600" i="1"/>
  <c r="X600" i="1" s="1"/>
  <c r="Y600" i="1" s="1"/>
  <c r="U601" i="1"/>
  <c r="X601" i="1" s="1"/>
  <c r="Y601" i="1" s="1"/>
  <c r="U602" i="1"/>
  <c r="X602" i="1" s="1"/>
  <c r="Y602" i="1" s="1"/>
  <c r="U603" i="1"/>
  <c r="X603" i="1" s="1"/>
  <c r="Y603" i="1" s="1"/>
  <c r="U604" i="1"/>
  <c r="X604" i="1" s="1"/>
  <c r="Y604" i="1" s="1"/>
  <c r="U605" i="1"/>
  <c r="X605" i="1" s="1"/>
  <c r="Y605" i="1" s="1"/>
  <c r="U606" i="1"/>
  <c r="X606" i="1" s="1"/>
  <c r="Y606" i="1" s="1"/>
  <c r="U607" i="1"/>
  <c r="X607" i="1" s="1"/>
  <c r="Y607" i="1" s="1"/>
  <c r="U608" i="1"/>
  <c r="X608" i="1" s="1"/>
  <c r="Y608" i="1" s="1"/>
  <c r="U609" i="1"/>
  <c r="X609" i="1" s="1"/>
  <c r="Y609" i="1" s="1"/>
  <c r="U610" i="1"/>
  <c r="X610" i="1" s="1"/>
  <c r="Y610" i="1" s="1"/>
  <c r="U611" i="1"/>
  <c r="X611" i="1" s="1"/>
  <c r="Y611" i="1" s="1"/>
  <c r="U612" i="1"/>
  <c r="X612" i="1" s="1"/>
  <c r="Y612" i="1" s="1"/>
  <c r="U613" i="1"/>
  <c r="X613" i="1" s="1"/>
  <c r="Y613" i="1" s="1"/>
  <c r="U614" i="1"/>
  <c r="X614" i="1" s="1"/>
  <c r="Y614" i="1" s="1"/>
  <c r="U615" i="1"/>
  <c r="X615" i="1" s="1"/>
  <c r="Y615" i="1" s="1"/>
  <c r="U616" i="1"/>
  <c r="X616" i="1" s="1"/>
  <c r="Y616" i="1" s="1"/>
  <c r="U617" i="1"/>
  <c r="X617" i="1" s="1"/>
  <c r="Y617" i="1" s="1"/>
  <c r="U618" i="1"/>
  <c r="X618" i="1" s="1"/>
  <c r="Y618" i="1" s="1"/>
  <c r="U619" i="1"/>
  <c r="X619" i="1" s="1"/>
  <c r="Y619" i="1" s="1"/>
  <c r="U620" i="1"/>
  <c r="X620" i="1" s="1"/>
  <c r="Y620" i="1" s="1"/>
  <c r="U621" i="1"/>
  <c r="X621" i="1" s="1"/>
  <c r="Y621" i="1" s="1"/>
  <c r="U622" i="1"/>
  <c r="X622" i="1" s="1"/>
  <c r="Y622" i="1" s="1"/>
  <c r="U623" i="1"/>
  <c r="X623" i="1" s="1"/>
  <c r="Y623" i="1" s="1"/>
  <c r="U624" i="1"/>
  <c r="X624" i="1" s="1"/>
  <c r="Y624" i="1" s="1"/>
  <c r="U625" i="1"/>
  <c r="X625" i="1" s="1"/>
  <c r="Y625" i="1" s="1"/>
  <c r="U626" i="1"/>
  <c r="X626" i="1" s="1"/>
  <c r="Y626" i="1" s="1"/>
  <c r="U627" i="1"/>
  <c r="X627" i="1" s="1"/>
  <c r="Y627" i="1" s="1"/>
  <c r="U628" i="1"/>
  <c r="X628" i="1" s="1"/>
  <c r="Y628" i="1" s="1"/>
  <c r="U629" i="1"/>
  <c r="X629" i="1" s="1"/>
  <c r="Y629" i="1" s="1"/>
  <c r="U630" i="1"/>
  <c r="X630" i="1" s="1"/>
  <c r="Y630" i="1" s="1"/>
  <c r="U631" i="1"/>
  <c r="X631" i="1" s="1"/>
  <c r="Y631" i="1" s="1"/>
  <c r="U632" i="1"/>
  <c r="X632" i="1" s="1"/>
  <c r="Y632" i="1" s="1"/>
  <c r="U633" i="1"/>
  <c r="X633" i="1" s="1"/>
  <c r="Y633" i="1" s="1"/>
  <c r="U634" i="1"/>
  <c r="X634" i="1" s="1"/>
  <c r="Y634" i="1" s="1"/>
  <c r="U635" i="1"/>
  <c r="X635" i="1" s="1"/>
  <c r="Y635" i="1" s="1"/>
  <c r="U636" i="1"/>
  <c r="X636" i="1" s="1"/>
  <c r="Y636" i="1" s="1"/>
  <c r="U637" i="1"/>
  <c r="X637" i="1" s="1"/>
  <c r="Y637" i="1" s="1"/>
  <c r="U638" i="1"/>
  <c r="X638" i="1" s="1"/>
  <c r="Y638" i="1" s="1"/>
  <c r="U639" i="1"/>
  <c r="X639" i="1" s="1"/>
  <c r="Y639" i="1" s="1"/>
  <c r="U640" i="1"/>
  <c r="X640" i="1" s="1"/>
  <c r="Y640" i="1" s="1"/>
  <c r="U641" i="1"/>
  <c r="X641" i="1" s="1"/>
  <c r="Y641" i="1" s="1"/>
  <c r="U642" i="1"/>
  <c r="X642" i="1" s="1"/>
  <c r="Y642" i="1" s="1"/>
  <c r="U643" i="1"/>
  <c r="X643" i="1" s="1"/>
  <c r="Y643" i="1" s="1"/>
  <c r="U644" i="1"/>
  <c r="X644" i="1" s="1"/>
  <c r="Y644" i="1" s="1"/>
  <c r="U645" i="1"/>
  <c r="X645" i="1" s="1"/>
  <c r="Y645" i="1" s="1"/>
  <c r="U646" i="1"/>
  <c r="X646" i="1" s="1"/>
  <c r="Y646" i="1" s="1"/>
  <c r="U647" i="1"/>
  <c r="X647" i="1" s="1"/>
  <c r="Y647" i="1" s="1"/>
  <c r="U648" i="1"/>
  <c r="X648" i="1" s="1"/>
  <c r="Y648" i="1" s="1"/>
  <c r="U649" i="1"/>
  <c r="X649" i="1" s="1"/>
  <c r="Y649" i="1" s="1"/>
  <c r="U650" i="1"/>
  <c r="X650" i="1" s="1"/>
  <c r="Y650" i="1" s="1"/>
  <c r="U651" i="1"/>
  <c r="X651" i="1" s="1"/>
  <c r="Y651" i="1" s="1"/>
  <c r="U652" i="1"/>
  <c r="X652" i="1" s="1"/>
  <c r="Y652" i="1" s="1"/>
  <c r="U653" i="1"/>
  <c r="X653" i="1" s="1"/>
  <c r="Y653" i="1" s="1"/>
  <c r="U654" i="1"/>
  <c r="X654" i="1" s="1"/>
  <c r="Y654" i="1" s="1"/>
  <c r="U655" i="1"/>
  <c r="X655" i="1" s="1"/>
  <c r="Y655" i="1" s="1"/>
  <c r="U656" i="1"/>
  <c r="X656" i="1" s="1"/>
  <c r="Y656" i="1" s="1"/>
  <c r="U657" i="1"/>
  <c r="X657" i="1" s="1"/>
  <c r="Y657" i="1" s="1"/>
  <c r="U658" i="1"/>
  <c r="X658" i="1" s="1"/>
  <c r="Y658" i="1" s="1"/>
  <c r="U659" i="1"/>
  <c r="X659" i="1" s="1"/>
  <c r="Y659" i="1" s="1"/>
  <c r="U660" i="1"/>
  <c r="X660" i="1" s="1"/>
  <c r="Y660" i="1" s="1"/>
  <c r="U661" i="1"/>
  <c r="X661" i="1" s="1"/>
  <c r="Y661" i="1" s="1"/>
  <c r="U662" i="1"/>
  <c r="X662" i="1" s="1"/>
  <c r="Y662" i="1" s="1"/>
  <c r="U663" i="1"/>
  <c r="X663" i="1" s="1"/>
  <c r="Y663" i="1" s="1"/>
  <c r="U664" i="1"/>
  <c r="X664" i="1" s="1"/>
  <c r="Y664" i="1" s="1"/>
  <c r="U665" i="1"/>
  <c r="X665" i="1" s="1"/>
  <c r="Y665" i="1" s="1"/>
  <c r="U666" i="1"/>
  <c r="X666" i="1" s="1"/>
  <c r="Y666" i="1" s="1"/>
  <c r="U667" i="1"/>
  <c r="X667" i="1" s="1"/>
  <c r="Y667" i="1" s="1"/>
  <c r="U668" i="1"/>
  <c r="X668" i="1" s="1"/>
  <c r="Y668" i="1" s="1"/>
  <c r="U669" i="1"/>
  <c r="X669" i="1" s="1"/>
  <c r="Y669" i="1" s="1"/>
  <c r="U670" i="1"/>
  <c r="X670" i="1" s="1"/>
  <c r="Y670" i="1" s="1"/>
  <c r="U671" i="1"/>
  <c r="X671" i="1" s="1"/>
  <c r="Y671" i="1" s="1"/>
  <c r="U672" i="1"/>
  <c r="X672" i="1" s="1"/>
  <c r="Y672" i="1" s="1"/>
  <c r="U673" i="1"/>
  <c r="X673" i="1" s="1"/>
  <c r="Y673" i="1" s="1"/>
  <c r="U674" i="1"/>
  <c r="X674" i="1" s="1"/>
  <c r="Y674" i="1" s="1"/>
  <c r="U675" i="1"/>
  <c r="X675" i="1" s="1"/>
  <c r="Y675" i="1" s="1"/>
  <c r="U676" i="1"/>
  <c r="X676" i="1" s="1"/>
  <c r="Y676" i="1" s="1"/>
  <c r="U677" i="1"/>
  <c r="X677" i="1" s="1"/>
  <c r="Y677" i="1" s="1"/>
  <c r="U678" i="1"/>
  <c r="X678" i="1" s="1"/>
  <c r="Y678" i="1" s="1"/>
  <c r="U679" i="1"/>
  <c r="X679" i="1" s="1"/>
  <c r="Y679" i="1" s="1"/>
  <c r="U680" i="1"/>
  <c r="X680" i="1" s="1"/>
  <c r="Y680" i="1" s="1"/>
  <c r="U681" i="1"/>
  <c r="X681" i="1" s="1"/>
  <c r="Y681" i="1" s="1"/>
  <c r="U682" i="1"/>
  <c r="X682" i="1" s="1"/>
  <c r="Y682" i="1" s="1"/>
  <c r="U683" i="1"/>
  <c r="X683" i="1" s="1"/>
  <c r="Y683" i="1" s="1"/>
  <c r="U684" i="1"/>
  <c r="X684" i="1" s="1"/>
  <c r="Y684" i="1" s="1"/>
  <c r="U685" i="1"/>
  <c r="X685" i="1" s="1"/>
  <c r="Y685" i="1" s="1"/>
  <c r="U686" i="1"/>
  <c r="X686" i="1" s="1"/>
  <c r="Y686" i="1" s="1"/>
  <c r="U687" i="1"/>
  <c r="X687" i="1" s="1"/>
  <c r="Y687" i="1" s="1"/>
  <c r="U688" i="1"/>
  <c r="X688" i="1" s="1"/>
  <c r="Y688" i="1" s="1"/>
  <c r="U689" i="1"/>
  <c r="X689" i="1" s="1"/>
  <c r="Y689" i="1" s="1"/>
  <c r="U690" i="1"/>
  <c r="X690" i="1" s="1"/>
  <c r="Y690" i="1" s="1"/>
  <c r="U691" i="1"/>
  <c r="X691" i="1" s="1"/>
  <c r="Y691" i="1" s="1"/>
  <c r="U692" i="1"/>
  <c r="X692" i="1" s="1"/>
  <c r="Y692" i="1" s="1"/>
  <c r="U693" i="1"/>
  <c r="X693" i="1" s="1"/>
  <c r="Y693" i="1" s="1"/>
  <c r="U694" i="1"/>
  <c r="X694" i="1" s="1"/>
  <c r="Y694" i="1" s="1"/>
  <c r="U695" i="1"/>
  <c r="X695" i="1" s="1"/>
  <c r="Y695" i="1" s="1"/>
  <c r="U696" i="1"/>
  <c r="X696" i="1" s="1"/>
  <c r="Y696" i="1" s="1"/>
  <c r="U697" i="1"/>
  <c r="X697" i="1" s="1"/>
  <c r="Y697" i="1" s="1"/>
  <c r="U698" i="1"/>
  <c r="X698" i="1" s="1"/>
  <c r="Y698" i="1" s="1"/>
  <c r="U699" i="1"/>
  <c r="X699" i="1" s="1"/>
  <c r="Y699" i="1" s="1"/>
  <c r="U700" i="1"/>
  <c r="X700" i="1" s="1"/>
  <c r="Y700" i="1" s="1"/>
  <c r="U701" i="1"/>
  <c r="X701" i="1" s="1"/>
  <c r="Y701" i="1" s="1"/>
  <c r="U702" i="1"/>
  <c r="X702" i="1" s="1"/>
  <c r="Y702" i="1" s="1"/>
  <c r="U703" i="1"/>
  <c r="X703" i="1" s="1"/>
  <c r="Y703" i="1" s="1"/>
  <c r="U704" i="1"/>
  <c r="X704" i="1" s="1"/>
  <c r="Y704" i="1" s="1"/>
  <c r="U705" i="1"/>
  <c r="X705" i="1" s="1"/>
  <c r="Y705" i="1" s="1"/>
  <c r="U706" i="1"/>
  <c r="X706" i="1" s="1"/>
  <c r="Y706" i="1" s="1"/>
  <c r="U707" i="1"/>
  <c r="X707" i="1" s="1"/>
  <c r="Y707" i="1" s="1"/>
  <c r="U708" i="1"/>
  <c r="X708" i="1" s="1"/>
  <c r="Y708" i="1" s="1"/>
  <c r="U709" i="1"/>
  <c r="X709" i="1" s="1"/>
  <c r="Y709" i="1" s="1"/>
  <c r="U710" i="1"/>
  <c r="X710" i="1" s="1"/>
  <c r="Y710" i="1" s="1"/>
  <c r="U711" i="1"/>
  <c r="X711" i="1" s="1"/>
  <c r="Y711" i="1" s="1"/>
  <c r="U712" i="1"/>
  <c r="X712" i="1" s="1"/>
  <c r="Y712" i="1" s="1"/>
  <c r="U713" i="1"/>
  <c r="X713" i="1" s="1"/>
  <c r="Y713" i="1" s="1"/>
  <c r="U714" i="1"/>
  <c r="X714" i="1" s="1"/>
  <c r="Y714" i="1" s="1"/>
  <c r="U715" i="1"/>
  <c r="X715" i="1" s="1"/>
  <c r="Y715" i="1" s="1"/>
  <c r="U716" i="1"/>
  <c r="X716" i="1" s="1"/>
  <c r="Y716" i="1" s="1"/>
  <c r="U717" i="1"/>
  <c r="X717" i="1" s="1"/>
  <c r="Y717" i="1" s="1"/>
  <c r="U718" i="1"/>
  <c r="X718" i="1" s="1"/>
  <c r="Y718" i="1" s="1"/>
  <c r="U719" i="1"/>
  <c r="X719" i="1" s="1"/>
  <c r="Y719" i="1" s="1"/>
  <c r="U720" i="1"/>
  <c r="X720" i="1" s="1"/>
  <c r="Y720" i="1" s="1"/>
  <c r="U721" i="1"/>
  <c r="X721" i="1" s="1"/>
  <c r="Y721" i="1" s="1"/>
  <c r="U722" i="1"/>
  <c r="X722" i="1" s="1"/>
  <c r="Y722" i="1" s="1"/>
  <c r="U723" i="1"/>
  <c r="X723" i="1" s="1"/>
  <c r="Y723" i="1" s="1"/>
  <c r="U724" i="1"/>
  <c r="X724" i="1" s="1"/>
  <c r="Y724" i="1" s="1"/>
  <c r="U725" i="1"/>
  <c r="X725" i="1" s="1"/>
  <c r="Y725" i="1" s="1"/>
  <c r="U726" i="1"/>
  <c r="X726" i="1" s="1"/>
  <c r="Y726" i="1" s="1"/>
  <c r="U727" i="1"/>
  <c r="X727" i="1" s="1"/>
  <c r="Y727" i="1" s="1"/>
  <c r="U728" i="1"/>
  <c r="X728" i="1" s="1"/>
  <c r="Y728" i="1" s="1"/>
  <c r="U729" i="1"/>
  <c r="X729" i="1" s="1"/>
  <c r="Y729" i="1" s="1"/>
  <c r="U730" i="1"/>
  <c r="X730" i="1" s="1"/>
  <c r="Y730" i="1" s="1"/>
  <c r="U731" i="1"/>
  <c r="X731" i="1" s="1"/>
  <c r="Y731" i="1" s="1"/>
  <c r="U732" i="1"/>
  <c r="X732" i="1" s="1"/>
  <c r="Y732" i="1" s="1"/>
  <c r="U733" i="1"/>
  <c r="X733" i="1" s="1"/>
  <c r="Y733" i="1" s="1"/>
  <c r="U734" i="1"/>
  <c r="X734" i="1" s="1"/>
  <c r="Y734" i="1" s="1"/>
  <c r="U735" i="1"/>
  <c r="X735" i="1" s="1"/>
  <c r="Y735" i="1" s="1"/>
  <c r="U736" i="1"/>
  <c r="X736" i="1" s="1"/>
  <c r="Y736" i="1" s="1"/>
  <c r="U737" i="1"/>
  <c r="X737" i="1" s="1"/>
  <c r="Y737" i="1" s="1"/>
  <c r="U738" i="1"/>
  <c r="X738" i="1" s="1"/>
  <c r="Y738" i="1" s="1"/>
  <c r="U739" i="1"/>
  <c r="X739" i="1" s="1"/>
  <c r="Y739" i="1" s="1"/>
  <c r="U740" i="1"/>
  <c r="X740" i="1" s="1"/>
  <c r="Y740" i="1" s="1"/>
  <c r="U741" i="1"/>
  <c r="X741" i="1" s="1"/>
  <c r="Y741" i="1" s="1"/>
  <c r="U742" i="1"/>
  <c r="X742" i="1" s="1"/>
  <c r="Y742" i="1" s="1"/>
  <c r="U743" i="1"/>
  <c r="X743" i="1" s="1"/>
  <c r="Y743" i="1" s="1"/>
  <c r="U744" i="1"/>
  <c r="X744" i="1" s="1"/>
  <c r="Y744" i="1" s="1"/>
  <c r="U745" i="1"/>
  <c r="X745" i="1" s="1"/>
  <c r="Y745" i="1" s="1"/>
  <c r="U746" i="1"/>
  <c r="X746" i="1" s="1"/>
  <c r="Y746" i="1" s="1"/>
  <c r="U747" i="1"/>
  <c r="X747" i="1" s="1"/>
  <c r="Y747" i="1" s="1"/>
  <c r="U748" i="1"/>
  <c r="X748" i="1" s="1"/>
  <c r="Y748" i="1" s="1"/>
  <c r="U749" i="1"/>
  <c r="X749" i="1" s="1"/>
  <c r="Y749" i="1" s="1"/>
  <c r="U750" i="1"/>
  <c r="X750" i="1" s="1"/>
  <c r="Y750" i="1" s="1"/>
  <c r="U751" i="1"/>
  <c r="X751" i="1" s="1"/>
  <c r="Y751" i="1" s="1"/>
  <c r="U752" i="1"/>
  <c r="X752" i="1" s="1"/>
  <c r="Y752" i="1" s="1"/>
  <c r="U753" i="1"/>
  <c r="X753" i="1" s="1"/>
  <c r="Y753" i="1" s="1"/>
  <c r="U754" i="1"/>
  <c r="X754" i="1" s="1"/>
  <c r="Y754" i="1" s="1"/>
  <c r="U755" i="1"/>
  <c r="X755" i="1" s="1"/>
  <c r="Y755" i="1" s="1"/>
  <c r="U756" i="1"/>
  <c r="X756" i="1" s="1"/>
  <c r="Y756" i="1" s="1"/>
  <c r="U757" i="1"/>
  <c r="X757" i="1" s="1"/>
  <c r="Y757" i="1" s="1"/>
  <c r="U758" i="1"/>
  <c r="X758" i="1" s="1"/>
  <c r="Y758" i="1" s="1"/>
  <c r="U759" i="1"/>
  <c r="X759" i="1" s="1"/>
  <c r="Y759" i="1" s="1"/>
  <c r="U760" i="1"/>
  <c r="X760" i="1" s="1"/>
  <c r="Y760" i="1" s="1"/>
  <c r="U761" i="1"/>
  <c r="X761" i="1" s="1"/>
  <c r="Y761" i="1" s="1"/>
  <c r="U762" i="1"/>
  <c r="X762" i="1" s="1"/>
  <c r="Y762" i="1" s="1"/>
  <c r="U763" i="1"/>
  <c r="X763" i="1" s="1"/>
  <c r="Y763" i="1" s="1"/>
  <c r="U764" i="1"/>
  <c r="X764" i="1" s="1"/>
  <c r="Y764" i="1" s="1"/>
  <c r="U765" i="1"/>
  <c r="X765" i="1" s="1"/>
  <c r="Y765" i="1" s="1"/>
  <c r="U766" i="1"/>
  <c r="X766" i="1" s="1"/>
  <c r="Y766" i="1" s="1"/>
  <c r="U767" i="1"/>
  <c r="X767" i="1" s="1"/>
  <c r="Y767" i="1" s="1"/>
  <c r="U768" i="1"/>
  <c r="X768" i="1" s="1"/>
  <c r="Y768" i="1" s="1"/>
  <c r="U769" i="1"/>
  <c r="X769" i="1" s="1"/>
  <c r="Y769" i="1" s="1"/>
  <c r="U770" i="1"/>
  <c r="X770" i="1" s="1"/>
  <c r="Y770" i="1" s="1"/>
  <c r="U771" i="1"/>
  <c r="X771" i="1" s="1"/>
  <c r="Y771" i="1" s="1"/>
  <c r="U772" i="1"/>
  <c r="X772" i="1" s="1"/>
  <c r="Y772" i="1" s="1"/>
  <c r="U773" i="1"/>
  <c r="X773" i="1" s="1"/>
  <c r="Y773" i="1" s="1"/>
  <c r="U774" i="1"/>
  <c r="X774" i="1" s="1"/>
  <c r="Y774" i="1" s="1"/>
  <c r="U775" i="1"/>
  <c r="X775" i="1" s="1"/>
  <c r="Y775" i="1" s="1"/>
  <c r="U776" i="1"/>
  <c r="X776" i="1" s="1"/>
  <c r="Y776" i="1" s="1"/>
  <c r="U777" i="1"/>
  <c r="X777" i="1" s="1"/>
  <c r="Y777" i="1" s="1"/>
  <c r="U778" i="1"/>
  <c r="X778" i="1" s="1"/>
  <c r="Y778" i="1" s="1"/>
  <c r="U779" i="1"/>
  <c r="X779" i="1" s="1"/>
  <c r="Y779" i="1" s="1"/>
  <c r="U780" i="1"/>
  <c r="X780" i="1" s="1"/>
  <c r="Y780" i="1" s="1"/>
  <c r="U781" i="1"/>
  <c r="X781" i="1" s="1"/>
  <c r="Y781" i="1" s="1"/>
  <c r="U782" i="1"/>
  <c r="X782" i="1" s="1"/>
  <c r="Y782" i="1" s="1"/>
  <c r="U783" i="1"/>
  <c r="X783" i="1" s="1"/>
  <c r="Y783" i="1" s="1"/>
  <c r="U784" i="1"/>
  <c r="X784" i="1" s="1"/>
  <c r="Y784" i="1" s="1"/>
  <c r="U785" i="1"/>
  <c r="X785" i="1" s="1"/>
  <c r="Y785" i="1" s="1"/>
  <c r="U786" i="1"/>
  <c r="X786" i="1" s="1"/>
  <c r="Y786" i="1" s="1"/>
  <c r="U787" i="1"/>
  <c r="X787" i="1" s="1"/>
  <c r="Y787" i="1" s="1"/>
  <c r="U788" i="1"/>
  <c r="X788" i="1" s="1"/>
  <c r="Y788" i="1" s="1"/>
  <c r="U789" i="1"/>
  <c r="X789" i="1" s="1"/>
  <c r="Y789" i="1" s="1"/>
  <c r="U790" i="1"/>
  <c r="X790" i="1" s="1"/>
  <c r="Y790" i="1" s="1"/>
  <c r="U791" i="1"/>
  <c r="X791" i="1" s="1"/>
  <c r="Y791" i="1" s="1"/>
  <c r="U792" i="1"/>
  <c r="X792" i="1" s="1"/>
  <c r="Y792" i="1" s="1"/>
  <c r="U793" i="1"/>
  <c r="X793" i="1" s="1"/>
  <c r="Y793" i="1" s="1"/>
  <c r="U794" i="1"/>
  <c r="X794" i="1" s="1"/>
  <c r="Y794" i="1" s="1"/>
  <c r="U795" i="1"/>
  <c r="X795" i="1" s="1"/>
  <c r="Y795" i="1" s="1"/>
  <c r="U796" i="1"/>
  <c r="X796" i="1" s="1"/>
  <c r="Y796" i="1" s="1"/>
  <c r="U797" i="1"/>
  <c r="X797" i="1" s="1"/>
  <c r="Y797" i="1" s="1"/>
  <c r="U798" i="1"/>
  <c r="X798" i="1" s="1"/>
  <c r="Y798" i="1" s="1"/>
  <c r="U799" i="1"/>
  <c r="X799" i="1" s="1"/>
  <c r="Y799" i="1" s="1"/>
  <c r="U800" i="1"/>
  <c r="X800" i="1" s="1"/>
  <c r="Y800" i="1" s="1"/>
  <c r="U801" i="1"/>
  <c r="X801" i="1" s="1"/>
  <c r="Y801" i="1" s="1"/>
  <c r="U802" i="1"/>
  <c r="X802" i="1" s="1"/>
  <c r="Y802" i="1" s="1"/>
  <c r="U803" i="1"/>
  <c r="X803" i="1" s="1"/>
  <c r="Y803" i="1" s="1"/>
  <c r="U804" i="1"/>
  <c r="X804" i="1" s="1"/>
  <c r="Y804" i="1" s="1"/>
  <c r="U805" i="1"/>
  <c r="X805" i="1" s="1"/>
  <c r="Y805" i="1" s="1"/>
  <c r="U806" i="1"/>
  <c r="X806" i="1" s="1"/>
  <c r="Y806" i="1" s="1"/>
  <c r="U807" i="1"/>
  <c r="X807" i="1" s="1"/>
  <c r="Y807" i="1" s="1"/>
  <c r="U808" i="1"/>
  <c r="X808" i="1" s="1"/>
  <c r="Y808" i="1" s="1"/>
  <c r="U809" i="1"/>
  <c r="X809" i="1" s="1"/>
  <c r="Y809" i="1" s="1"/>
  <c r="U810" i="1"/>
  <c r="X810" i="1" s="1"/>
  <c r="Y810" i="1" s="1"/>
  <c r="U811" i="1"/>
  <c r="X811" i="1" s="1"/>
  <c r="Y811" i="1" s="1"/>
  <c r="U812" i="1"/>
  <c r="X812" i="1" s="1"/>
  <c r="Y812" i="1" s="1"/>
  <c r="U813" i="1"/>
  <c r="X813" i="1" s="1"/>
  <c r="Y813" i="1" s="1"/>
  <c r="U814" i="1"/>
  <c r="X814" i="1" s="1"/>
  <c r="Y814" i="1" s="1"/>
  <c r="U815" i="1"/>
  <c r="X815" i="1" s="1"/>
  <c r="Y815" i="1" s="1"/>
  <c r="U816" i="1"/>
  <c r="X816" i="1" s="1"/>
  <c r="Y816" i="1" s="1"/>
  <c r="U817" i="1"/>
  <c r="X817" i="1" s="1"/>
  <c r="Y817" i="1" s="1"/>
  <c r="U818" i="1"/>
  <c r="X818" i="1" s="1"/>
  <c r="Y818" i="1" s="1"/>
  <c r="U819" i="1"/>
  <c r="X819" i="1" s="1"/>
  <c r="Y819" i="1" s="1"/>
  <c r="U820" i="1"/>
  <c r="X820" i="1" s="1"/>
  <c r="Y820" i="1" s="1"/>
  <c r="U821" i="1"/>
  <c r="X821" i="1" s="1"/>
  <c r="Y821" i="1" s="1"/>
  <c r="U822" i="1"/>
  <c r="X822" i="1" s="1"/>
  <c r="Y822" i="1" s="1"/>
  <c r="U823" i="1"/>
  <c r="X823" i="1" s="1"/>
  <c r="Y823" i="1" s="1"/>
  <c r="U824" i="1"/>
  <c r="X824" i="1" s="1"/>
  <c r="Y824" i="1" s="1"/>
  <c r="U825" i="1"/>
  <c r="X825" i="1" s="1"/>
  <c r="Y825" i="1" s="1"/>
  <c r="U826" i="1"/>
  <c r="X826" i="1" s="1"/>
  <c r="Y826" i="1" s="1"/>
  <c r="U827" i="1"/>
  <c r="X827" i="1" s="1"/>
  <c r="Y827" i="1" s="1"/>
  <c r="U828" i="1"/>
  <c r="X828" i="1" s="1"/>
  <c r="Y828" i="1" s="1"/>
  <c r="U829" i="1"/>
  <c r="X829" i="1" s="1"/>
  <c r="Y829" i="1" s="1"/>
  <c r="U830" i="1"/>
  <c r="X830" i="1" s="1"/>
  <c r="Y830" i="1" s="1"/>
  <c r="U831" i="1"/>
  <c r="X831" i="1" s="1"/>
  <c r="Y831" i="1" s="1"/>
  <c r="U832" i="1"/>
  <c r="X832" i="1" s="1"/>
  <c r="Y832" i="1" s="1"/>
  <c r="U833" i="1"/>
  <c r="X833" i="1" s="1"/>
  <c r="Y833" i="1" s="1"/>
  <c r="U834" i="1"/>
  <c r="X834" i="1" s="1"/>
  <c r="Y834" i="1" s="1"/>
  <c r="U835" i="1"/>
  <c r="X835" i="1" s="1"/>
  <c r="Y835" i="1" s="1"/>
  <c r="U836" i="1"/>
  <c r="X836" i="1" s="1"/>
  <c r="Y836" i="1" s="1"/>
  <c r="U837" i="1"/>
  <c r="X837" i="1" s="1"/>
  <c r="Y837" i="1" s="1"/>
  <c r="U838" i="1"/>
  <c r="X838" i="1" s="1"/>
  <c r="Y838" i="1" s="1"/>
  <c r="U839" i="1"/>
  <c r="X839" i="1" s="1"/>
  <c r="Y839" i="1" s="1"/>
  <c r="U840" i="1"/>
  <c r="X840" i="1" s="1"/>
  <c r="Y840" i="1" s="1"/>
  <c r="U841" i="1"/>
  <c r="X841" i="1" s="1"/>
  <c r="Y841" i="1" s="1"/>
  <c r="U842" i="1"/>
  <c r="X842" i="1" s="1"/>
  <c r="Y842" i="1" s="1"/>
  <c r="U843" i="1"/>
  <c r="X843" i="1" s="1"/>
  <c r="Y843" i="1" s="1"/>
  <c r="U844" i="1"/>
  <c r="X844" i="1" s="1"/>
  <c r="Y844" i="1" s="1"/>
  <c r="U845" i="1"/>
  <c r="X845" i="1" s="1"/>
  <c r="Y845" i="1" s="1"/>
  <c r="U846" i="1"/>
  <c r="X846" i="1" s="1"/>
  <c r="Y846" i="1" s="1"/>
  <c r="U847" i="1"/>
  <c r="X847" i="1" s="1"/>
  <c r="Y847" i="1" s="1"/>
  <c r="U848" i="1"/>
  <c r="X848" i="1" s="1"/>
  <c r="Y848" i="1" s="1"/>
  <c r="U849" i="1"/>
  <c r="X849" i="1" s="1"/>
  <c r="Y849" i="1" s="1"/>
  <c r="U850" i="1"/>
  <c r="X850" i="1" s="1"/>
  <c r="Y850" i="1" s="1"/>
  <c r="U851" i="1"/>
  <c r="X851" i="1" s="1"/>
  <c r="Y851" i="1" s="1"/>
  <c r="U852" i="1"/>
  <c r="X852" i="1" s="1"/>
  <c r="Y852" i="1" s="1"/>
  <c r="U853" i="1"/>
  <c r="X853" i="1" s="1"/>
  <c r="Y853" i="1" s="1"/>
  <c r="U854" i="1"/>
  <c r="X854" i="1" s="1"/>
  <c r="Y854" i="1" s="1"/>
  <c r="U855" i="1"/>
  <c r="X855" i="1" s="1"/>
  <c r="Y855" i="1" s="1"/>
  <c r="U856" i="1"/>
  <c r="X856" i="1" s="1"/>
  <c r="Y856" i="1" s="1"/>
  <c r="U857" i="1"/>
  <c r="X857" i="1" s="1"/>
  <c r="Y857" i="1" s="1"/>
  <c r="U858" i="1"/>
  <c r="X858" i="1" s="1"/>
  <c r="Y858" i="1" s="1"/>
  <c r="U859" i="1"/>
  <c r="X859" i="1" s="1"/>
  <c r="Y859" i="1" s="1"/>
  <c r="U860" i="1"/>
  <c r="X860" i="1" s="1"/>
  <c r="Y860" i="1" s="1"/>
  <c r="U861" i="1"/>
  <c r="X861" i="1" s="1"/>
  <c r="Y861" i="1" s="1"/>
  <c r="U862" i="1"/>
  <c r="X862" i="1" s="1"/>
  <c r="Y862" i="1" s="1"/>
  <c r="U863" i="1"/>
  <c r="X863" i="1" s="1"/>
  <c r="Y863" i="1" s="1"/>
  <c r="U864" i="1"/>
  <c r="X864" i="1" s="1"/>
  <c r="Y864" i="1" s="1"/>
  <c r="U865" i="1"/>
  <c r="X865" i="1" s="1"/>
  <c r="Y865" i="1" s="1"/>
  <c r="U866" i="1"/>
  <c r="X866" i="1" s="1"/>
  <c r="Y866" i="1" s="1"/>
  <c r="U867" i="1"/>
  <c r="X867" i="1" s="1"/>
  <c r="Y867" i="1" s="1"/>
  <c r="U868" i="1"/>
  <c r="X868" i="1" s="1"/>
  <c r="Y868" i="1" s="1"/>
  <c r="U869" i="1"/>
  <c r="X869" i="1" s="1"/>
  <c r="Y869" i="1" s="1"/>
  <c r="U870" i="1"/>
  <c r="X870" i="1" s="1"/>
  <c r="Y870" i="1" s="1"/>
  <c r="U871" i="1"/>
  <c r="X871" i="1" s="1"/>
  <c r="Y871" i="1" s="1"/>
  <c r="U872" i="1"/>
  <c r="X872" i="1" s="1"/>
  <c r="Y872" i="1" s="1"/>
  <c r="U873" i="1"/>
  <c r="X873" i="1" s="1"/>
  <c r="Y873" i="1" s="1"/>
  <c r="U874" i="1"/>
  <c r="X874" i="1" s="1"/>
  <c r="Y874" i="1" s="1"/>
  <c r="U875" i="1"/>
  <c r="X875" i="1" s="1"/>
  <c r="Y875" i="1" s="1"/>
  <c r="U876" i="1"/>
  <c r="X876" i="1" s="1"/>
  <c r="Y876" i="1" s="1"/>
  <c r="U877" i="1"/>
  <c r="X877" i="1" s="1"/>
  <c r="Y877" i="1" s="1"/>
  <c r="U878" i="1"/>
  <c r="X878" i="1" s="1"/>
  <c r="Y878" i="1" s="1"/>
  <c r="U879" i="1"/>
  <c r="X879" i="1" s="1"/>
  <c r="Y879" i="1" s="1"/>
  <c r="U880" i="1"/>
  <c r="X880" i="1" s="1"/>
  <c r="Y880" i="1" s="1"/>
  <c r="U881" i="1"/>
  <c r="X881" i="1" s="1"/>
  <c r="Y881" i="1" s="1"/>
  <c r="U882" i="1"/>
  <c r="X882" i="1" s="1"/>
  <c r="Y882" i="1" s="1"/>
  <c r="U883" i="1"/>
  <c r="X883" i="1" s="1"/>
  <c r="Y883" i="1" s="1"/>
  <c r="U884" i="1"/>
  <c r="X884" i="1" s="1"/>
  <c r="Y884" i="1" s="1"/>
  <c r="U885" i="1"/>
  <c r="X885" i="1" s="1"/>
  <c r="Y885" i="1" s="1"/>
  <c r="U886" i="1"/>
  <c r="X886" i="1" s="1"/>
  <c r="Y886" i="1" s="1"/>
  <c r="U887" i="1"/>
  <c r="X887" i="1" s="1"/>
  <c r="Y887" i="1" s="1"/>
  <c r="U888" i="1"/>
  <c r="X888" i="1" s="1"/>
  <c r="Y888" i="1" s="1"/>
  <c r="U889" i="1"/>
  <c r="X889" i="1" s="1"/>
  <c r="Y889" i="1" s="1"/>
  <c r="U890" i="1"/>
  <c r="X890" i="1" s="1"/>
  <c r="Y890" i="1" s="1"/>
  <c r="U891" i="1"/>
  <c r="X891" i="1" s="1"/>
  <c r="Y891" i="1" s="1"/>
  <c r="U892" i="1"/>
  <c r="X892" i="1" s="1"/>
  <c r="Y892" i="1" s="1"/>
  <c r="U893" i="1"/>
  <c r="X893" i="1" s="1"/>
  <c r="Y893" i="1" s="1"/>
  <c r="U894" i="1"/>
  <c r="X894" i="1" s="1"/>
  <c r="Y894" i="1" s="1"/>
  <c r="U895" i="1"/>
  <c r="X895" i="1" s="1"/>
  <c r="Y895" i="1" s="1"/>
  <c r="U896" i="1"/>
  <c r="X896" i="1" s="1"/>
  <c r="Y896" i="1" s="1"/>
  <c r="U897" i="1"/>
  <c r="X897" i="1" s="1"/>
  <c r="Y897" i="1" s="1"/>
  <c r="U898" i="1"/>
  <c r="X898" i="1" s="1"/>
  <c r="Y898" i="1" s="1"/>
  <c r="U899" i="1"/>
  <c r="X899" i="1" s="1"/>
  <c r="Y899" i="1" s="1"/>
  <c r="U900" i="1"/>
  <c r="X900" i="1" s="1"/>
  <c r="Y900" i="1" s="1"/>
  <c r="U901" i="1"/>
  <c r="X901" i="1" s="1"/>
  <c r="Y901" i="1" s="1"/>
  <c r="U902" i="1"/>
  <c r="X902" i="1" s="1"/>
  <c r="Y902" i="1" s="1"/>
  <c r="U903" i="1"/>
  <c r="X903" i="1" s="1"/>
  <c r="Y903" i="1" s="1"/>
  <c r="U904" i="1"/>
  <c r="X904" i="1" s="1"/>
  <c r="Y904" i="1" s="1"/>
  <c r="U905" i="1"/>
  <c r="X905" i="1" s="1"/>
  <c r="Y905" i="1" s="1"/>
  <c r="U906" i="1"/>
  <c r="X906" i="1" s="1"/>
  <c r="Y906" i="1" s="1"/>
  <c r="U907" i="1"/>
  <c r="X907" i="1" s="1"/>
  <c r="Y907" i="1" s="1"/>
  <c r="U908" i="1"/>
  <c r="X908" i="1" s="1"/>
  <c r="Y908" i="1" s="1"/>
  <c r="U909" i="1"/>
  <c r="X909" i="1" s="1"/>
  <c r="Y909" i="1" s="1"/>
  <c r="U910" i="1"/>
  <c r="X910" i="1" s="1"/>
  <c r="Y910" i="1" s="1"/>
  <c r="U911" i="1"/>
  <c r="X911" i="1" s="1"/>
  <c r="Y911" i="1" s="1"/>
  <c r="U912" i="1"/>
  <c r="X912" i="1" s="1"/>
  <c r="Y912" i="1" s="1"/>
  <c r="U913" i="1"/>
  <c r="X913" i="1" s="1"/>
  <c r="Y913" i="1" s="1"/>
  <c r="U914" i="1"/>
  <c r="X914" i="1" s="1"/>
  <c r="Y914" i="1" s="1"/>
  <c r="U915" i="1"/>
  <c r="X915" i="1" s="1"/>
  <c r="Y915" i="1" s="1"/>
  <c r="U916" i="1"/>
  <c r="X916" i="1" s="1"/>
  <c r="Y916" i="1" s="1"/>
  <c r="U917" i="1"/>
  <c r="X917" i="1" s="1"/>
  <c r="Y917" i="1" s="1"/>
  <c r="U918" i="1"/>
  <c r="X918" i="1" s="1"/>
  <c r="Y918" i="1" s="1"/>
  <c r="U919" i="1"/>
  <c r="X919" i="1" s="1"/>
  <c r="Y919" i="1" s="1"/>
  <c r="U920" i="1"/>
  <c r="X920" i="1" s="1"/>
  <c r="Y920" i="1" s="1"/>
  <c r="U921" i="1"/>
  <c r="X921" i="1" s="1"/>
  <c r="Y921" i="1" s="1"/>
  <c r="U922" i="1"/>
  <c r="X922" i="1" s="1"/>
  <c r="Y922" i="1" s="1"/>
  <c r="U923" i="1"/>
  <c r="X923" i="1" s="1"/>
  <c r="Y923" i="1" s="1"/>
  <c r="U924" i="1"/>
  <c r="X924" i="1" s="1"/>
  <c r="Y924" i="1" s="1"/>
  <c r="U925" i="1"/>
  <c r="X925" i="1" s="1"/>
  <c r="Y925" i="1" s="1"/>
  <c r="U926" i="1"/>
  <c r="X926" i="1" s="1"/>
  <c r="Y926" i="1" s="1"/>
  <c r="U927" i="1"/>
  <c r="X927" i="1" s="1"/>
  <c r="Y927" i="1" s="1"/>
  <c r="U928" i="1"/>
  <c r="X928" i="1" s="1"/>
  <c r="Y928" i="1" s="1"/>
  <c r="U929" i="1"/>
  <c r="X929" i="1" s="1"/>
  <c r="Y929" i="1" s="1"/>
  <c r="U930" i="1"/>
  <c r="X930" i="1" s="1"/>
  <c r="Y930" i="1" s="1"/>
  <c r="U931" i="1"/>
  <c r="X931" i="1" s="1"/>
  <c r="Y931" i="1" s="1"/>
  <c r="U932" i="1"/>
  <c r="X932" i="1" s="1"/>
  <c r="Y932" i="1" s="1"/>
  <c r="U933" i="1"/>
  <c r="X933" i="1" s="1"/>
  <c r="Y933" i="1" s="1"/>
  <c r="U934" i="1"/>
  <c r="X934" i="1" s="1"/>
  <c r="Y934" i="1" s="1"/>
  <c r="U935" i="1"/>
  <c r="X935" i="1" s="1"/>
  <c r="Y935" i="1" s="1"/>
  <c r="U936" i="1"/>
  <c r="X936" i="1" s="1"/>
  <c r="Y936" i="1" s="1"/>
  <c r="U937" i="1"/>
  <c r="X937" i="1" s="1"/>
  <c r="Y937" i="1" s="1"/>
  <c r="U938" i="1"/>
  <c r="X938" i="1" s="1"/>
  <c r="Y938" i="1" s="1"/>
  <c r="U939" i="1"/>
  <c r="X939" i="1" s="1"/>
  <c r="Y939" i="1" s="1"/>
  <c r="U940" i="1"/>
  <c r="X940" i="1" s="1"/>
  <c r="Y940" i="1" s="1"/>
  <c r="U941" i="1"/>
  <c r="X941" i="1" s="1"/>
  <c r="Y941" i="1" s="1"/>
  <c r="U942" i="1"/>
  <c r="X942" i="1" s="1"/>
  <c r="Y942" i="1" s="1"/>
  <c r="U943" i="1"/>
  <c r="X943" i="1" s="1"/>
  <c r="Y943" i="1" s="1"/>
  <c r="U944" i="1"/>
  <c r="X944" i="1" s="1"/>
  <c r="Y944" i="1" s="1"/>
  <c r="U945" i="1"/>
  <c r="X945" i="1" s="1"/>
  <c r="Y945" i="1" s="1"/>
  <c r="U946" i="1"/>
  <c r="X946" i="1" s="1"/>
  <c r="Y946" i="1" s="1"/>
  <c r="U947" i="1"/>
  <c r="X947" i="1" s="1"/>
  <c r="Y947" i="1" s="1"/>
  <c r="U948" i="1"/>
  <c r="X948" i="1" s="1"/>
  <c r="Y948" i="1" s="1"/>
  <c r="U949" i="1"/>
  <c r="X949" i="1" s="1"/>
  <c r="Y949" i="1" s="1"/>
  <c r="U950" i="1"/>
  <c r="X950" i="1" s="1"/>
  <c r="Y950" i="1" s="1"/>
  <c r="U951" i="1"/>
  <c r="X951" i="1" s="1"/>
  <c r="Y951" i="1" s="1"/>
  <c r="U952" i="1"/>
  <c r="X952" i="1" s="1"/>
  <c r="Y952" i="1" s="1"/>
  <c r="U953" i="1"/>
  <c r="X953" i="1" s="1"/>
  <c r="Y953" i="1" s="1"/>
  <c r="U954" i="1"/>
  <c r="X954" i="1" s="1"/>
  <c r="Y954" i="1" s="1"/>
  <c r="U955" i="1"/>
  <c r="X955" i="1" s="1"/>
  <c r="Y955" i="1" s="1"/>
  <c r="U956" i="1"/>
  <c r="X956" i="1" s="1"/>
  <c r="Y956" i="1" s="1"/>
  <c r="U957" i="1"/>
  <c r="X957" i="1" s="1"/>
  <c r="Y957" i="1" s="1"/>
  <c r="U958" i="1"/>
  <c r="X958" i="1" s="1"/>
  <c r="Y958" i="1" s="1"/>
  <c r="U959" i="1"/>
  <c r="X959" i="1" s="1"/>
  <c r="Y959" i="1" s="1"/>
  <c r="U960" i="1"/>
  <c r="X960" i="1" s="1"/>
  <c r="Y960" i="1" s="1"/>
  <c r="U961" i="1"/>
  <c r="X961" i="1" s="1"/>
  <c r="Y961" i="1" s="1"/>
  <c r="U962" i="1"/>
  <c r="X962" i="1" s="1"/>
  <c r="Y962" i="1" s="1"/>
  <c r="U963" i="1"/>
  <c r="X963" i="1" s="1"/>
  <c r="Y963" i="1" s="1"/>
  <c r="U964" i="1"/>
  <c r="X964" i="1" s="1"/>
  <c r="Y964" i="1" s="1"/>
  <c r="U965" i="1"/>
  <c r="X965" i="1" s="1"/>
  <c r="Y965" i="1" s="1"/>
  <c r="U966" i="1"/>
  <c r="X966" i="1" s="1"/>
  <c r="Y966" i="1" s="1"/>
  <c r="U967" i="1"/>
  <c r="X967" i="1" s="1"/>
  <c r="Y967" i="1" s="1"/>
  <c r="U968" i="1"/>
  <c r="X968" i="1" s="1"/>
  <c r="Y968" i="1" s="1"/>
  <c r="U969" i="1"/>
  <c r="X969" i="1" s="1"/>
  <c r="Y969" i="1" s="1"/>
  <c r="U970" i="1"/>
  <c r="X970" i="1" s="1"/>
  <c r="Y970" i="1" s="1"/>
  <c r="U971" i="1"/>
  <c r="X971" i="1" s="1"/>
  <c r="Y971" i="1" s="1"/>
  <c r="U972" i="1"/>
  <c r="X972" i="1" s="1"/>
  <c r="Y972" i="1" s="1"/>
  <c r="U973" i="1"/>
  <c r="X973" i="1" s="1"/>
  <c r="Y973" i="1" s="1"/>
  <c r="U974" i="1"/>
  <c r="X974" i="1" s="1"/>
  <c r="Y974" i="1" s="1"/>
  <c r="U975" i="1"/>
  <c r="X975" i="1" s="1"/>
  <c r="Y975" i="1" s="1"/>
  <c r="U976" i="1"/>
  <c r="X976" i="1" s="1"/>
  <c r="Y976" i="1" s="1"/>
  <c r="U977" i="1"/>
  <c r="X977" i="1" s="1"/>
  <c r="Y977" i="1" s="1"/>
  <c r="U978" i="1"/>
  <c r="X978" i="1" s="1"/>
  <c r="Y978" i="1" s="1"/>
  <c r="U979" i="1"/>
  <c r="X979" i="1" s="1"/>
  <c r="Y979" i="1" s="1"/>
  <c r="U980" i="1"/>
  <c r="X980" i="1" s="1"/>
  <c r="Y980" i="1" s="1"/>
  <c r="U981" i="1"/>
  <c r="X981" i="1" s="1"/>
  <c r="Y981" i="1" s="1"/>
  <c r="U982" i="1"/>
  <c r="X982" i="1" s="1"/>
  <c r="Y982" i="1" s="1"/>
  <c r="U983" i="1"/>
  <c r="X983" i="1" s="1"/>
  <c r="Y983" i="1" s="1"/>
  <c r="U984" i="1"/>
  <c r="X984" i="1" s="1"/>
  <c r="Y984" i="1" s="1"/>
  <c r="U985" i="1"/>
  <c r="X985" i="1" s="1"/>
  <c r="Y985" i="1" s="1"/>
  <c r="U986" i="1"/>
  <c r="X986" i="1" s="1"/>
  <c r="Y986" i="1" s="1"/>
  <c r="U987" i="1"/>
  <c r="X987" i="1" s="1"/>
  <c r="Y987" i="1" s="1"/>
  <c r="U988" i="1"/>
  <c r="X988" i="1" s="1"/>
  <c r="Y988" i="1" s="1"/>
  <c r="U989" i="1"/>
  <c r="X989" i="1" s="1"/>
  <c r="Y989" i="1" s="1"/>
  <c r="U990" i="1"/>
  <c r="X990" i="1" s="1"/>
  <c r="Y990" i="1" s="1"/>
  <c r="U991" i="1"/>
  <c r="X991" i="1" s="1"/>
  <c r="Y991" i="1" s="1"/>
  <c r="U992" i="1"/>
  <c r="X992" i="1" s="1"/>
  <c r="Y992" i="1" s="1"/>
  <c r="U993" i="1"/>
  <c r="X993" i="1" s="1"/>
  <c r="Y993" i="1" s="1"/>
  <c r="U994" i="1"/>
  <c r="X994" i="1" s="1"/>
  <c r="Y994" i="1" s="1"/>
  <c r="U995" i="1"/>
  <c r="X995" i="1" s="1"/>
  <c r="Y995" i="1" s="1"/>
  <c r="U996" i="1"/>
  <c r="X996" i="1" s="1"/>
  <c r="Y996" i="1" s="1"/>
  <c r="U997" i="1"/>
  <c r="X997" i="1" s="1"/>
  <c r="Y997" i="1" s="1"/>
  <c r="U998" i="1"/>
  <c r="X998" i="1" s="1"/>
  <c r="Y998" i="1" s="1"/>
  <c r="U999" i="1"/>
  <c r="X999" i="1" s="1"/>
  <c r="Y999" i="1" s="1"/>
  <c r="U1000" i="1"/>
  <c r="X1000" i="1" s="1"/>
  <c r="Y1000" i="1" s="1"/>
  <c r="U1001" i="1"/>
  <c r="X1001" i="1" s="1"/>
  <c r="Y1001" i="1" s="1"/>
  <c r="U1002" i="1"/>
  <c r="X1002" i="1" s="1"/>
  <c r="Y1002" i="1" s="1"/>
  <c r="U1003" i="1"/>
  <c r="X1003" i="1" s="1"/>
  <c r="Y1003" i="1" s="1"/>
  <c r="U1004" i="1"/>
  <c r="X1004" i="1" s="1"/>
  <c r="Y1004" i="1" s="1"/>
  <c r="U1005" i="1"/>
  <c r="X1005" i="1" s="1"/>
  <c r="Y1005" i="1" s="1"/>
  <c r="U1006" i="1"/>
  <c r="X1006" i="1" s="1"/>
  <c r="Y1006" i="1" s="1"/>
  <c r="U1007" i="1"/>
  <c r="X1007" i="1" s="1"/>
  <c r="Y1007" i="1" s="1"/>
  <c r="U1008" i="1"/>
  <c r="X1008" i="1" s="1"/>
  <c r="Y1008" i="1" s="1"/>
  <c r="U1009" i="1"/>
  <c r="X1009" i="1" s="1"/>
  <c r="Y1009" i="1" s="1"/>
  <c r="U1010" i="1"/>
  <c r="X1010" i="1" s="1"/>
  <c r="Y1010" i="1" s="1"/>
  <c r="U1011" i="1"/>
  <c r="X1011" i="1" s="1"/>
  <c r="Y1011" i="1" s="1"/>
  <c r="U1012" i="1"/>
  <c r="X1012" i="1" s="1"/>
  <c r="Y1012" i="1" s="1"/>
  <c r="U1013" i="1"/>
  <c r="X1013" i="1" s="1"/>
  <c r="Y1013" i="1" s="1"/>
  <c r="U1014" i="1"/>
  <c r="X1014" i="1" s="1"/>
  <c r="Y1014" i="1" s="1"/>
  <c r="U1015" i="1"/>
  <c r="X1015" i="1" s="1"/>
  <c r="Y1015" i="1" s="1"/>
  <c r="U1016" i="1"/>
  <c r="X1016" i="1" s="1"/>
  <c r="Y1016" i="1" s="1"/>
  <c r="U1017" i="1"/>
  <c r="X1017" i="1" s="1"/>
  <c r="Y1017" i="1" s="1"/>
  <c r="U1018" i="1"/>
  <c r="X1018" i="1" s="1"/>
  <c r="Y1018" i="1" s="1"/>
  <c r="U1019" i="1"/>
  <c r="X1019" i="1" s="1"/>
  <c r="Y1019" i="1" s="1"/>
  <c r="U1020" i="1"/>
  <c r="X1020" i="1" s="1"/>
  <c r="Y1020" i="1" s="1"/>
  <c r="U1021" i="1"/>
  <c r="X1021" i="1" s="1"/>
  <c r="Y1021" i="1" s="1"/>
  <c r="U1022" i="1"/>
  <c r="X1022" i="1" s="1"/>
  <c r="Y1022" i="1" s="1"/>
  <c r="U1023" i="1"/>
  <c r="X1023" i="1" s="1"/>
  <c r="Y1023" i="1" s="1"/>
  <c r="U1024" i="1"/>
  <c r="X1024" i="1" s="1"/>
  <c r="Y1024" i="1" s="1"/>
  <c r="U1025" i="1"/>
  <c r="X1025" i="1" s="1"/>
  <c r="Y1025" i="1" s="1"/>
  <c r="U1026" i="1"/>
  <c r="X1026" i="1" s="1"/>
  <c r="Y1026" i="1" s="1"/>
  <c r="U1027" i="1"/>
  <c r="X1027" i="1" s="1"/>
  <c r="Y1027" i="1" s="1"/>
  <c r="U1028" i="1"/>
  <c r="X1028" i="1" s="1"/>
  <c r="Y1028" i="1" s="1"/>
  <c r="U1029" i="1"/>
  <c r="X1029" i="1" s="1"/>
  <c r="Y1029" i="1" s="1"/>
  <c r="U1030" i="1"/>
  <c r="X1030" i="1" s="1"/>
  <c r="Y1030" i="1" s="1"/>
  <c r="U1031" i="1"/>
  <c r="X1031" i="1" s="1"/>
  <c r="Y1031" i="1" s="1"/>
  <c r="U1032" i="1"/>
  <c r="X1032" i="1" s="1"/>
  <c r="Y1032" i="1" s="1"/>
  <c r="U1033" i="1"/>
  <c r="X1033" i="1" s="1"/>
  <c r="Y1033" i="1" s="1"/>
  <c r="U1034" i="1"/>
  <c r="X1034" i="1" s="1"/>
  <c r="Y1034" i="1" s="1"/>
  <c r="U1035" i="1"/>
  <c r="X1035" i="1" s="1"/>
  <c r="Y1035" i="1" s="1"/>
  <c r="U1036" i="1"/>
  <c r="X1036" i="1" s="1"/>
  <c r="Y1036" i="1" s="1"/>
  <c r="U1037" i="1"/>
  <c r="X1037" i="1" s="1"/>
  <c r="Y1037" i="1" s="1"/>
  <c r="U1038" i="1"/>
  <c r="X1038" i="1" s="1"/>
  <c r="Y1038" i="1" s="1"/>
  <c r="U1039" i="1"/>
  <c r="X1039" i="1" s="1"/>
  <c r="Y1039" i="1" s="1"/>
  <c r="U1040" i="1"/>
  <c r="X1040" i="1" s="1"/>
  <c r="Y1040" i="1" s="1"/>
  <c r="U1041" i="1"/>
  <c r="X1041" i="1" s="1"/>
  <c r="Y1041" i="1" s="1"/>
  <c r="U1042" i="1"/>
  <c r="X1042" i="1" s="1"/>
  <c r="Y1042" i="1" s="1"/>
  <c r="U1043" i="1"/>
  <c r="X1043" i="1" s="1"/>
  <c r="Y1043" i="1" s="1"/>
  <c r="U1044" i="1"/>
  <c r="X1044" i="1" s="1"/>
  <c r="Y1044" i="1" s="1"/>
  <c r="U1045" i="1"/>
  <c r="X1045" i="1" s="1"/>
  <c r="Y1045" i="1" s="1"/>
  <c r="U1046" i="1"/>
  <c r="X1046" i="1" s="1"/>
  <c r="Y1046" i="1" s="1"/>
  <c r="U1047" i="1"/>
  <c r="X1047" i="1" s="1"/>
  <c r="Y1047" i="1" s="1"/>
  <c r="U1048" i="1"/>
  <c r="X1048" i="1" s="1"/>
  <c r="Y1048" i="1" s="1"/>
  <c r="U1049" i="1"/>
  <c r="X1049" i="1" s="1"/>
  <c r="Y1049" i="1" s="1"/>
  <c r="U1050" i="1"/>
  <c r="X1050" i="1" s="1"/>
  <c r="Y1050" i="1" s="1"/>
  <c r="U1051" i="1"/>
  <c r="X1051" i="1" s="1"/>
  <c r="Y1051" i="1" s="1"/>
  <c r="U1052" i="1"/>
  <c r="X1052" i="1" s="1"/>
  <c r="Y1052" i="1" s="1"/>
  <c r="U1053" i="1"/>
  <c r="X1053" i="1" s="1"/>
  <c r="Y1053" i="1" s="1"/>
  <c r="U1054" i="1"/>
  <c r="X1054" i="1" s="1"/>
  <c r="Y1054" i="1" s="1"/>
  <c r="U1055" i="1"/>
  <c r="X1055" i="1" s="1"/>
  <c r="Y1055" i="1" s="1"/>
  <c r="U1056" i="1"/>
  <c r="X1056" i="1" s="1"/>
  <c r="Y1056" i="1" s="1"/>
  <c r="U1057" i="1"/>
  <c r="X1057" i="1" s="1"/>
  <c r="Y1057" i="1" s="1"/>
  <c r="U1058" i="1"/>
  <c r="X1058" i="1" s="1"/>
  <c r="Y1058" i="1" s="1"/>
  <c r="U1059" i="1"/>
  <c r="X1059" i="1" s="1"/>
  <c r="Y1059" i="1" s="1"/>
  <c r="U1060" i="1"/>
  <c r="X1060" i="1" s="1"/>
  <c r="Y1060" i="1" s="1"/>
  <c r="U1061" i="1"/>
  <c r="X1061" i="1" s="1"/>
  <c r="Y1061" i="1" s="1"/>
  <c r="U1062" i="1"/>
  <c r="X1062" i="1" s="1"/>
  <c r="Y1062" i="1" s="1"/>
  <c r="U1063" i="1"/>
  <c r="X1063" i="1" s="1"/>
  <c r="Y1063" i="1" s="1"/>
  <c r="U1064" i="1"/>
  <c r="X1064" i="1" s="1"/>
  <c r="Y1064" i="1" s="1"/>
  <c r="U1065" i="1"/>
  <c r="X1065" i="1" s="1"/>
  <c r="Y1065" i="1" s="1"/>
  <c r="U1066" i="1"/>
  <c r="X1066" i="1" s="1"/>
  <c r="Y1066" i="1" s="1"/>
  <c r="U1067" i="1"/>
  <c r="X1067" i="1" s="1"/>
  <c r="Y1067" i="1" s="1"/>
  <c r="U1068" i="1"/>
  <c r="X1068" i="1" s="1"/>
  <c r="Y1068" i="1" s="1"/>
  <c r="U1069" i="1"/>
  <c r="X1069" i="1" s="1"/>
  <c r="Y1069" i="1" s="1"/>
  <c r="U1070" i="1"/>
  <c r="X1070" i="1" s="1"/>
  <c r="Y1070" i="1" s="1"/>
  <c r="U1071" i="1"/>
  <c r="X1071" i="1" s="1"/>
  <c r="Y1071" i="1" s="1"/>
  <c r="U1072" i="1"/>
  <c r="X1072" i="1" s="1"/>
  <c r="Y1072" i="1" s="1"/>
  <c r="U1073" i="1"/>
  <c r="X1073" i="1" s="1"/>
  <c r="Y1073" i="1" s="1"/>
  <c r="U1074" i="1"/>
  <c r="X1074" i="1" s="1"/>
  <c r="Y1074" i="1" s="1"/>
  <c r="U1075" i="1"/>
  <c r="X1075" i="1" s="1"/>
  <c r="Y1075" i="1" s="1"/>
  <c r="U1076" i="1"/>
  <c r="X1076" i="1" s="1"/>
  <c r="Y1076" i="1" s="1"/>
  <c r="U1077" i="1"/>
  <c r="X1077" i="1" s="1"/>
  <c r="Y1077" i="1" s="1"/>
  <c r="U1078" i="1"/>
  <c r="X1078" i="1" s="1"/>
  <c r="Y1078" i="1" s="1"/>
  <c r="U1079" i="1"/>
  <c r="X1079" i="1" s="1"/>
  <c r="Y1079" i="1" s="1"/>
  <c r="U1080" i="1"/>
  <c r="X1080" i="1" s="1"/>
  <c r="Y1080" i="1" s="1"/>
  <c r="U1081" i="1"/>
  <c r="X1081" i="1" s="1"/>
  <c r="Y1081" i="1" s="1"/>
  <c r="U1082" i="1"/>
  <c r="X1082" i="1" s="1"/>
  <c r="Y1082" i="1" s="1"/>
  <c r="U1083" i="1"/>
  <c r="X1083" i="1" s="1"/>
  <c r="Y1083" i="1" s="1"/>
  <c r="U1084" i="1"/>
  <c r="X1084" i="1" s="1"/>
  <c r="Y1084" i="1" s="1"/>
  <c r="U1085" i="1"/>
  <c r="X1085" i="1" s="1"/>
  <c r="Y1085" i="1" s="1"/>
  <c r="U1086" i="1"/>
  <c r="X1086" i="1" s="1"/>
  <c r="Y1086" i="1" s="1"/>
  <c r="U1087" i="1"/>
  <c r="X1087" i="1" s="1"/>
  <c r="Y1087" i="1" s="1"/>
  <c r="U1088" i="1"/>
  <c r="X1088" i="1" s="1"/>
  <c r="Y1088" i="1" s="1"/>
  <c r="U1089" i="1"/>
  <c r="X1089" i="1" s="1"/>
  <c r="Y1089" i="1" s="1"/>
  <c r="U1090" i="1"/>
  <c r="X1090" i="1" s="1"/>
  <c r="Y1090" i="1" s="1"/>
  <c r="U1091" i="1"/>
  <c r="X1091" i="1" s="1"/>
  <c r="Y1091" i="1" s="1"/>
  <c r="U1092" i="1"/>
  <c r="X1092" i="1" s="1"/>
  <c r="Y1092" i="1" s="1"/>
  <c r="U1093" i="1"/>
  <c r="X1093" i="1" s="1"/>
  <c r="Y1093" i="1" s="1"/>
  <c r="U1094" i="1"/>
  <c r="X1094" i="1" s="1"/>
  <c r="Y1094" i="1" s="1"/>
  <c r="U1095" i="1"/>
  <c r="X1095" i="1" s="1"/>
  <c r="Y1095" i="1" s="1"/>
  <c r="U1096" i="1"/>
  <c r="X1096" i="1" s="1"/>
  <c r="Y1096" i="1" s="1"/>
  <c r="U1097" i="1"/>
  <c r="X1097" i="1" s="1"/>
  <c r="Y1097" i="1" s="1"/>
  <c r="U1098" i="1"/>
  <c r="X1098" i="1" s="1"/>
  <c r="Y1098" i="1" s="1"/>
  <c r="U1099" i="1"/>
  <c r="X1099" i="1" s="1"/>
  <c r="Y1099" i="1" s="1"/>
  <c r="U1100" i="1"/>
  <c r="X1100" i="1" s="1"/>
  <c r="Y1100" i="1" s="1"/>
  <c r="U1101" i="1"/>
  <c r="X1101" i="1" s="1"/>
  <c r="Y1101" i="1" s="1"/>
  <c r="U1102" i="1"/>
  <c r="X1102" i="1" s="1"/>
  <c r="Y1102" i="1" s="1"/>
  <c r="U1103" i="1"/>
  <c r="X1103" i="1" s="1"/>
  <c r="Y1103" i="1" s="1"/>
  <c r="U1104" i="1"/>
  <c r="X1104" i="1" s="1"/>
  <c r="Y1104" i="1" s="1"/>
  <c r="U1105" i="1"/>
  <c r="X1105" i="1" s="1"/>
  <c r="Y1105" i="1" s="1"/>
  <c r="U1106" i="1"/>
  <c r="X1106" i="1" s="1"/>
  <c r="Y1106" i="1" s="1"/>
  <c r="U1107" i="1"/>
  <c r="X1107" i="1" s="1"/>
  <c r="Y1107" i="1" s="1"/>
  <c r="U1108" i="1"/>
  <c r="X1108" i="1" s="1"/>
  <c r="Y1108" i="1" s="1"/>
  <c r="U1109" i="1"/>
  <c r="X1109" i="1" s="1"/>
  <c r="Y1109" i="1" s="1"/>
  <c r="U1110" i="1"/>
  <c r="X1110" i="1" s="1"/>
  <c r="Y1110" i="1" s="1"/>
  <c r="U1111" i="1"/>
  <c r="X1111" i="1" s="1"/>
  <c r="Y1111" i="1" s="1"/>
  <c r="U1112" i="1"/>
  <c r="X1112" i="1" s="1"/>
  <c r="Y1112" i="1" s="1"/>
  <c r="U1113" i="1"/>
  <c r="X1113" i="1" s="1"/>
  <c r="Y1113" i="1" s="1"/>
  <c r="U1114" i="1"/>
  <c r="X1114" i="1" s="1"/>
  <c r="Y1114" i="1" s="1"/>
  <c r="U1115" i="1"/>
  <c r="X1115" i="1" s="1"/>
  <c r="Y1115" i="1" s="1"/>
  <c r="U1116" i="1"/>
  <c r="X1116" i="1" s="1"/>
  <c r="Y1116" i="1" s="1"/>
  <c r="U1117" i="1"/>
  <c r="X1117" i="1" s="1"/>
  <c r="Y1117" i="1" s="1"/>
  <c r="U1118" i="1"/>
  <c r="X1118" i="1" s="1"/>
  <c r="Y1118" i="1" s="1"/>
  <c r="U1119" i="1"/>
  <c r="X1119" i="1" s="1"/>
  <c r="Y1119" i="1" s="1"/>
  <c r="U1120" i="1"/>
  <c r="X1120" i="1" s="1"/>
  <c r="Y1120" i="1" s="1"/>
  <c r="U1121" i="1"/>
  <c r="X1121" i="1" s="1"/>
  <c r="Y1121" i="1" s="1"/>
  <c r="U1122" i="1"/>
  <c r="X1122" i="1" s="1"/>
  <c r="Y1122" i="1" s="1"/>
  <c r="U1123" i="1"/>
  <c r="X1123" i="1" s="1"/>
  <c r="Y1123" i="1" s="1"/>
  <c r="U1124" i="1"/>
  <c r="X1124" i="1" s="1"/>
  <c r="Y1124" i="1" s="1"/>
  <c r="U1125" i="1"/>
  <c r="X1125" i="1" s="1"/>
  <c r="Y1125" i="1" s="1"/>
  <c r="U1126" i="1"/>
  <c r="X1126" i="1" s="1"/>
  <c r="Y1126" i="1" s="1"/>
  <c r="U1127" i="1"/>
  <c r="X1127" i="1" s="1"/>
  <c r="Y1127" i="1" s="1"/>
  <c r="U1128" i="1"/>
  <c r="X1128" i="1" s="1"/>
  <c r="Y1128" i="1" s="1"/>
  <c r="U1129" i="1"/>
  <c r="X1129" i="1" s="1"/>
  <c r="Y1129" i="1" s="1"/>
  <c r="U1130" i="1"/>
  <c r="X1130" i="1" s="1"/>
  <c r="Y1130" i="1" s="1"/>
  <c r="U1131" i="1"/>
  <c r="X1131" i="1" s="1"/>
  <c r="Y1131" i="1" s="1"/>
  <c r="U1132" i="1"/>
  <c r="X1132" i="1" s="1"/>
  <c r="Y1132" i="1" s="1"/>
  <c r="U1133" i="1"/>
  <c r="X1133" i="1" s="1"/>
  <c r="Y1133" i="1" s="1"/>
  <c r="U1134" i="1"/>
  <c r="X1134" i="1" s="1"/>
  <c r="Y1134" i="1" s="1"/>
  <c r="U1135" i="1"/>
  <c r="X1135" i="1" s="1"/>
  <c r="Y1135" i="1" s="1"/>
  <c r="U1136" i="1"/>
  <c r="X1136" i="1" s="1"/>
  <c r="Y1136" i="1" s="1"/>
  <c r="U1137" i="1"/>
  <c r="X1137" i="1" s="1"/>
  <c r="Y1137" i="1" s="1"/>
  <c r="U1138" i="1"/>
  <c r="X1138" i="1" s="1"/>
  <c r="Y1138" i="1" s="1"/>
  <c r="U1139" i="1"/>
  <c r="X1139" i="1" s="1"/>
  <c r="Y1139" i="1" s="1"/>
  <c r="U1140" i="1"/>
  <c r="X1140" i="1" s="1"/>
  <c r="Y1140" i="1" s="1"/>
  <c r="U1141" i="1"/>
  <c r="X1141" i="1" s="1"/>
  <c r="Y1141" i="1" s="1"/>
  <c r="U1142" i="1"/>
  <c r="X1142" i="1" s="1"/>
  <c r="Y1142" i="1" s="1"/>
  <c r="U1143" i="1"/>
  <c r="X1143" i="1" s="1"/>
  <c r="Y1143" i="1" s="1"/>
  <c r="U1144" i="1"/>
  <c r="X1144" i="1" s="1"/>
  <c r="Y1144" i="1" s="1"/>
  <c r="U1145" i="1"/>
  <c r="X1145" i="1" s="1"/>
  <c r="Y1145" i="1" s="1"/>
  <c r="U1146" i="1"/>
  <c r="X1146" i="1" s="1"/>
  <c r="Y1146" i="1" s="1"/>
  <c r="U1147" i="1"/>
  <c r="X1147" i="1" s="1"/>
  <c r="Y1147" i="1" s="1"/>
  <c r="U1148" i="1"/>
  <c r="X1148" i="1" s="1"/>
  <c r="Y1148" i="1" s="1"/>
  <c r="U1149" i="1"/>
  <c r="X1149" i="1" s="1"/>
  <c r="Y1149" i="1" s="1"/>
  <c r="U1150" i="1"/>
  <c r="X1150" i="1" s="1"/>
  <c r="Y1150" i="1" s="1"/>
  <c r="U1151" i="1"/>
  <c r="X1151" i="1" s="1"/>
  <c r="Y1151" i="1" s="1"/>
  <c r="U1152" i="1"/>
  <c r="X1152" i="1" s="1"/>
  <c r="Y1152" i="1" s="1"/>
  <c r="U1153" i="1"/>
  <c r="X1153" i="1" s="1"/>
  <c r="Y1153" i="1" s="1"/>
  <c r="U1154" i="1"/>
  <c r="X1154" i="1" s="1"/>
  <c r="Y1154" i="1" s="1"/>
  <c r="U1155" i="1"/>
  <c r="X1155" i="1" s="1"/>
  <c r="Y1155" i="1" s="1"/>
  <c r="U1156" i="1"/>
  <c r="X1156" i="1" s="1"/>
  <c r="Y1156" i="1" s="1"/>
  <c r="U1157" i="1"/>
  <c r="X1157" i="1" s="1"/>
  <c r="Y1157" i="1" s="1"/>
  <c r="U1158" i="1"/>
  <c r="X1158" i="1" s="1"/>
  <c r="Y1158" i="1" s="1"/>
  <c r="U1159" i="1"/>
  <c r="X1159" i="1" s="1"/>
  <c r="Y1159" i="1" s="1"/>
  <c r="U1160" i="1"/>
  <c r="X1160" i="1" s="1"/>
  <c r="Y1160" i="1" s="1"/>
  <c r="U1161" i="1"/>
  <c r="X1161" i="1" s="1"/>
  <c r="Y1161" i="1" s="1"/>
  <c r="U1162" i="1"/>
  <c r="X1162" i="1" s="1"/>
  <c r="Y1162" i="1" s="1"/>
  <c r="U1163" i="1"/>
  <c r="X1163" i="1" s="1"/>
  <c r="Y1163" i="1" s="1"/>
  <c r="U1164" i="1"/>
  <c r="X1164" i="1" s="1"/>
  <c r="Y1164" i="1" s="1"/>
  <c r="U1165" i="1"/>
  <c r="X1165" i="1" s="1"/>
  <c r="Y1165" i="1" s="1"/>
  <c r="U1166" i="1"/>
  <c r="X1166" i="1" s="1"/>
  <c r="Y1166" i="1" s="1"/>
  <c r="U1167" i="1"/>
  <c r="X1167" i="1" s="1"/>
  <c r="Y1167" i="1" s="1"/>
  <c r="U1168" i="1"/>
  <c r="X1168" i="1" s="1"/>
  <c r="Y1168" i="1" s="1"/>
  <c r="U1169" i="1"/>
  <c r="X1169" i="1" s="1"/>
  <c r="Y1169" i="1" s="1"/>
  <c r="U1170" i="1"/>
  <c r="X1170" i="1" s="1"/>
  <c r="Y1170" i="1" s="1"/>
  <c r="U1171" i="1"/>
  <c r="X1171" i="1" s="1"/>
  <c r="Y1171" i="1" s="1"/>
  <c r="U1172" i="1"/>
  <c r="X1172" i="1" s="1"/>
  <c r="Y1172" i="1" s="1"/>
  <c r="U1173" i="1"/>
  <c r="X1173" i="1" s="1"/>
  <c r="Y1173" i="1" s="1"/>
  <c r="U1174" i="1"/>
  <c r="X1174" i="1" s="1"/>
  <c r="Y1174" i="1" s="1"/>
  <c r="U1175" i="1"/>
  <c r="X1175" i="1" s="1"/>
  <c r="Y1175" i="1" s="1"/>
  <c r="U1176" i="1"/>
  <c r="X1176" i="1" s="1"/>
  <c r="Y1176" i="1" s="1"/>
  <c r="U1177" i="1"/>
  <c r="X1177" i="1" s="1"/>
  <c r="Y1177" i="1" s="1"/>
  <c r="U1178" i="1"/>
  <c r="X1178" i="1" s="1"/>
  <c r="Y1178" i="1" s="1"/>
  <c r="U1179" i="1"/>
  <c r="X1179" i="1" s="1"/>
  <c r="Y1179" i="1" s="1"/>
  <c r="U1180" i="1"/>
  <c r="X1180" i="1" s="1"/>
  <c r="Y1180" i="1" s="1"/>
  <c r="U1181" i="1"/>
  <c r="X1181" i="1" s="1"/>
  <c r="Y1181" i="1" s="1"/>
  <c r="U1182" i="1"/>
  <c r="X1182" i="1" s="1"/>
  <c r="Y1182" i="1" s="1"/>
  <c r="U1183" i="1"/>
  <c r="X1183" i="1" s="1"/>
  <c r="Y1183" i="1" s="1"/>
  <c r="U1184" i="1"/>
  <c r="X1184" i="1" s="1"/>
  <c r="Y1184" i="1" s="1"/>
  <c r="U1185" i="1"/>
  <c r="X1185" i="1" s="1"/>
  <c r="Y1185" i="1" s="1"/>
  <c r="U1186" i="1"/>
  <c r="X1186" i="1" s="1"/>
  <c r="Y1186" i="1" s="1"/>
  <c r="U1187" i="1"/>
  <c r="X1187" i="1" s="1"/>
  <c r="Y1187" i="1" s="1"/>
  <c r="U1188" i="1"/>
  <c r="X1188" i="1" s="1"/>
  <c r="Y1188" i="1" s="1"/>
  <c r="U1189" i="1"/>
  <c r="X1189" i="1" s="1"/>
  <c r="Y1189" i="1" s="1"/>
  <c r="U1190" i="1"/>
  <c r="X1190" i="1" s="1"/>
  <c r="Y1190" i="1" s="1"/>
  <c r="U1191" i="1"/>
  <c r="X1191" i="1" s="1"/>
  <c r="Y1191" i="1" s="1"/>
  <c r="U1192" i="1"/>
  <c r="X1192" i="1" s="1"/>
  <c r="Y1192" i="1" s="1"/>
  <c r="U1193" i="1"/>
  <c r="X1193" i="1" s="1"/>
  <c r="Y1193" i="1" s="1"/>
  <c r="U1194" i="1"/>
  <c r="X1194" i="1" s="1"/>
  <c r="Y1194" i="1" s="1"/>
  <c r="U1195" i="1"/>
  <c r="X1195" i="1" s="1"/>
  <c r="Y1195" i="1" s="1"/>
  <c r="U1196" i="1"/>
  <c r="X1196" i="1" s="1"/>
  <c r="Y1196" i="1" s="1"/>
  <c r="U1197" i="1"/>
  <c r="X1197" i="1" s="1"/>
  <c r="Y1197" i="1" s="1"/>
  <c r="U1198" i="1"/>
  <c r="X1198" i="1" s="1"/>
  <c r="Y1198" i="1" s="1"/>
  <c r="U1199" i="1"/>
  <c r="X1199" i="1" s="1"/>
  <c r="Y1199" i="1" s="1"/>
  <c r="U1200" i="1"/>
  <c r="X1200" i="1" s="1"/>
  <c r="Y1200" i="1" s="1"/>
  <c r="U1201" i="1"/>
  <c r="X1201" i="1" s="1"/>
  <c r="Y1201" i="1" s="1"/>
  <c r="U1202" i="1"/>
  <c r="X1202" i="1" s="1"/>
  <c r="Y1202" i="1" s="1"/>
  <c r="U1203" i="1"/>
  <c r="X1203" i="1" s="1"/>
  <c r="Y1203" i="1" s="1"/>
  <c r="U1204" i="1"/>
  <c r="X1204" i="1" s="1"/>
  <c r="Y1204" i="1" s="1"/>
  <c r="U1205" i="1"/>
  <c r="X1205" i="1" s="1"/>
  <c r="Y1205" i="1" s="1"/>
  <c r="U1206" i="1"/>
  <c r="X1206" i="1" s="1"/>
  <c r="Y1206" i="1" s="1"/>
  <c r="U1207" i="1"/>
  <c r="X1207" i="1" s="1"/>
  <c r="Y1207" i="1" s="1"/>
  <c r="U1208" i="1"/>
  <c r="X1208" i="1" s="1"/>
  <c r="Y1208" i="1" s="1"/>
  <c r="U1209" i="1"/>
  <c r="X1209" i="1" s="1"/>
  <c r="Y1209" i="1" s="1"/>
  <c r="U1210" i="1"/>
  <c r="X1210" i="1" s="1"/>
  <c r="Y1210" i="1" s="1"/>
  <c r="U1211" i="1"/>
  <c r="X1211" i="1" s="1"/>
  <c r="Y1211" i="1" s="1"/>
  <c r="U1212" i="1"/>
  <c r="X1212" i="1" s="1"/>
  <c r="Y1212" i="1" s="1"/>
  <c r="U1213" i="1"/>
  <c r="X1213" i="1" s="1"/>
  <c r="Y1213" i="1" s="1"/>
  <c r="U1214" i="1"/>
  <c r="X1214" i="1" s="1"/>
  <c r="Y1214" i="1" s="1"/>
  <c r="U1215" i="1"/>
  <c r="X1215" i="1" s="1"/>
  <c r="Y1215" i="1" s="1"/>
  <c r="U1216" i="1"/>
  <c r="X1216" i="1" s="1"/>
  <c r="Y1216" i="1" s="1"/>
  <c r="U1217" i="1"/>
  <c r="X1217" i="1" s="1"/>
  <c r="Y1217" i="1" s="1"/>
  <c r="U1218" i="1"/>
  <c r="X1218" i="1" s="1"/>
  <c r="Y1218" i="1" s="1"/>
  <c r="U1219" i="1"/>
  <c r="X1219" i="1" s="1"/>
  <c r="Y1219" i="1" s="1"/>
  <c r="U1220" i="1"/>
  <c r="X1220" i="1" s="1"/>
  <c r="Y1220" i="1" s="1"/>
  <c r="U1221" i="1"/>
  <c r="X1221" i="1" s="1"/>
  <c r="Y1221" i="1" s="1"/>
  <c r="U1222" i="1"/>
  <c r="X1222" i="1" s="1"/>
  <c r="Y1222" i="1" s="1"/>
  <c r="U1223" i="1"/>
  <c r="X1223" i="1" s="1"/>
  <c r="Y1223" i="1" s="1"/>
  <c r="U1224" i="1"/>
  <c r="X1224" i="1" s="1"/>
  <c r="Y1224" i="1" s="1"/>
  <c r="U1225" i="1"/>
  <c r="X1225" i="1" s="1"/>
  <c r="Y1225" i="1" s="1"/>
  <c r="U1226" i="1"/>
  <c r="X1226" i="1" s="1"/>
  <c r="Y1226" i="1" s="1"/>
  <c r="U1227" i="1"/>
  <c r="X1227" i="1" s="1"/>
  <c r="Y1227" i="1" s="1"/>
  <c r="U1228" i="1"/>
  <c r="X1228" i="1" s="1"/>
  <c r="Y1228" i="1" s="1"/>
  <c r="U1229" i="1"/>
  <c r="X1229" i="1" s="1"/>
  <c r="Y1229" i="1" s="1"/>
  <c r="U1230" i="1"/>
  <c r="X1230" i="1" s="1"/>
  <c r="Y1230" i="1" s="1"/>
  <c r="U1231" i="1"/>
  <c r="X1231" i="1" s="1"/>
  <c r="Y1231" i="1" s="1"/>
  <c r="U1232" i="1"/>
  <c r="X1232" i="1" s="1"/>
  <c r="Y1232" i="1" s="1"/>
  <c r="U1233" i="1"/>
  <c r="X1233" i="1" s="1"/>
  <c r="Y1233" i="1" s="1"/>
  <c r="U1234" i="1"/>
  <c r="X1234" i="1" s="1"/>
  <c r="Y1234" i="1" s="1"/>
  <c r="U1235" i="1"/>
  <c r="X1235" i="1" s="1"/>
  <c r="Y1235" i="1" s="1"/>
  <c r="U1236" i="1"/>
  <c r="X1236" i="1" s="1"/>
  <c r="Y1236" i="1" s="1"/>
  <c r="U1237" i="1"/>
  <c r="X1237" i="1" s="1"/>
  <c r="Y1237" i="1" s="1"/>
  <c r="U1238" i="1"/>
  <c r="X1238" i="1" s="1"/>
  <c r="Y1238" i="1" s="1"/>
  <c r="U1239" i="1"/>
  <c r="X1239" i="1" s="1"/>
  <c r="Y1239" i="1" s="1"/>
  <c r="U1240" i="1"/>
  <c r="X1240" i="1" s="1"/>
  <c r="Y1240" i="1" s="1"/>
  <c r="U1241" i="1"/>
  <c r="X1241" i="1" s="1"/>
  <c r="Y1241" i="1" s="1"/>
  <c r="U1242" i="1"/>
  <c r="X1242" i="1" s="1"/>
  <c r="Y1242" i="1" s="1"/>
  <c r="U1243" i="1"/>
  <c r="X1243" i="1" s="1"/>
  <c r="Y1243" i="1" s="1"/>
  <c r="U1244" i="1"/>
  <c r="X1244" i="1" s="1"/>
  <c r="Y1244" i="1" s="1"/>
  <c r="U1245" i="1"/>
  <c r="X1245" i="1" s="1"/>
  <c r="Y1245" i="1" s="1"/>
  <c r="U1246" i="1"/>
  <c r="X1246" i="1" s="1"/>
  <c r="Y1246" i="1" s="1"/>
  <c r="U1247" i="1"/>
  <c r="X1247" i="1" s="1"/>
  <c r="Y1247" i="1" s="1"/>
  <c r="U1248" i="1"/>
  <c r="X1248" i="1" s="1"/>
  <c r="Y1248" i="1" s="1"/>
  <c r="U1249" i="1"/>
  <c r="X1249" i="1" s="1"/>
  <c r="Y1249" i="1" s="1"/>
  <c r="U1250" i="1"/>
  <c r="X1250" i="1" s="1"/>
  <c r="Y1250" i="1" s="1"/>
  <c r="U1251" i="1"/>
  <c r="X1251" i="1" s="1"/>
  <c r="Y1251" i="1" s="1"/>
  <c r="U1252" i="1"/>
  <c r="X1252" i="1" s="1"/>
  <c r="Y1252" i="1" s="1"/>
  <c r="U1253" i="1"/>
  <c r="X1253" i="1" s="1"/>
  <c r="Y1253" i="1" s="1"/>
  <c r="U1254" i="1"/>
  <c r="X1254" i="1" s="1"/>
  <c r="Y1254" i="1" s="1"/>
  <c r="U1255" i="1"/>
  <c r="X1255" i="1" s="1"/>
  <c r="Y1255" i="1" s="1"/>
  <c r="U1256" i="1"/>
  <c r="X1256" i="1" s="1"/>
  <c r="Y1256" i="1" s="1"/>
  <c r="U1257" i="1"/>
  <c r="X1257" i="1" s="1"/>
  <c r="Y1257" i="1" s="1"/>
  <c r="U1258" i="1"/>
  <c r="X1258" i="1" s="1"/>
  <c r="Y1258" i="1" s="1"/>
  <c r="U1259" i="1"/>
  <c r="X1259" i="1" s="1"/>
  <c r="Y1259" i="1" s="1"/>
  <c r="U1260" i="1"/>
  <c r="X1260" i="1" s="1"/>
  <c r="Y1260" i="1" s="1"/>
  <c r="U1261" i="1"/>
  <c r="X1261" i="1" s="1"/>
  <c r="Y1261" i="1" s="1"/>
  <c r="U1262" i="1"/>
  <c r="X1262" i="1" s="1"/>
  <c r="Y1262" i="1" s="1"/>
  <c r="U1263" i="1"/>
  <c r="X1263" i="1" s="1"/>
  <c r="Y1263" i="1" s="1"/>
  <c r="U1264" i="1"/>
  <c r="X1264" i="1" s="1"/>
  <c r="Y1264" i="1" s="1"/>
  <c r="U1265" i="1"/>
  <c r="X1265" i="1" s="1"/>
  <c r="Y1265" i="1" s="1"/>
  <c r="U1266" i="1"/>
  <c r="X1266" i="1" s="1"/>
  <c r="Y1266" i="1" s="1"/>
  <c r="U1267" i="1"/>
  <c r="X1267" i="1" s="1"/>
  <c r="Y1267" i="1" s="1"/>
  <c r="U1268" i="1"/>
  <c r="X1268" i="1" s="1"/>
  <c r="Y1268" i="1" s="1"/>
  <c r="U1269" i="1"/>
  <c r="X1269" i="1" s="1"/>
  <c r="Y1269" i="1" s="1"/>
  <c r="U1270" i="1"/>
  <c r="X1270" i="1" s="1"/>
  <c r="Y1270" i="1" s="1"/>
  <c r="U1271" i="1"/>
  <c r="X1271" i="1" s="1"/>
  <c r="Y1271" i="1" s="1"/>
  <c r="U1272" i="1"/>
  <c r="X1272" i="1" s="1"/>
  <c r="Y1272" i="1" s="1"/>
  <c r="U1273" i="1"/>
  <c r="X1273" i="1" s="1"/>
  <c r="Y1273" i="1" s="1"/>
  <c r="U1274" i="1"/>
  <c r="X1274" i="1" s="1"/>
  <c r="Y1274" i="1" s="1"/>
  <c r="U1275" i="1"/>
  <c r="X1275" i="1" s="1"/>
  <c r="Y1275" i="1" s="1"/>
  <c r="U1276" i="1"/>
  <c r="X1276" i="1" s="1"/>
  <c r="Y1276" i="1" s="1"/>
  <c r="U1277" i="1"/>
  <c r="X1277" i="1" s="1"/>
  <c r="Y1277" i="1" s="1"/>
  <c r="U1278" i="1"/>
  <c r="X1278" i="1" s="1"/>
  <c r="Y1278" i="1" s="1"/>
  <c r="U1279" i="1"/>
  <c r="X1279" i="1" s="1"/>
  <c r="Y1279" i="1" s="1"/>
  <c r="U1280" i="1"/>
  <c r="X1280" i="1" s="1"/>
  <c r="Y1280" i="1" s="1"/>
  <c r="U1281" i="1"/>
  <c r="X1281" i="1" s="1"/>
  <c r="Y1281" i="1" s="1"/>
  <c r="U1282" i="1"/>
  <c r="X1282" i="1" s="1"/>
  <c r="Y1282" i="1" s="1"/>
  <c r="U1283" i="1"/>
  <c r="X1283" i="1" s="1"/>
  <c r="Y1283" i="1" s="1"/>
  <c r="U1284" i="1"/>
  <c r="X1284" i="1" s="1"/>
  <c r="Y1284" i="1" s="1"/>
  <c r="U1285" i="1"/>
  <c r="X1285" i="1" s="1"/>
  <c r="Y1285" i="1" s="1"/>
  <c r="U1286" i="1"/>
  <c r="X1286" i="1" s="1"/>
  <c r="Y1286" i="1" s="1"/>
  <c r="U1287" i="1"/>
  <c r="X1287" i="1" s="1"/>
  <c r="Y1287" i="1" s="1"/>
  <c r="U1288" i="1"/>
  <c r="X1288" i="1" s="1"/>
  <c r="Y1288" i="1" s="1"/>
  <c r="U1289" i="1"/>
  <c r="X1289" i="1" s="1"/>
  <c r="Y1289" i="1" s="1"/>
  <c r="U1290" i="1"/>
  <c r="X1290" i="1" s="1"/>
  <c r="Y1290" i="1" s="1"/>
  <c r="U1291" i="1"/>
  <c r="X1291" i="1" s="1"/>
  <c r="Y1291" i="1" s="1"/>
  <c r="U1292" i="1"/>
  <c r="X1292" i="1" s="1"/>
  <c r="Y1292" i="1" s="1"/>
  <c r="U1293" i="1"/>
  <c r="X1293" i="1" s="1"/>
  <c r="Y1293" i="1" s="1"/>
  <c r="U1294" i="1"/>
  <c r="X1294" i="1" s="1"/>
  <c r="Y1294" i="1" s="1"/>
  <c r="U1295" i="1"/>
  <c r="X1295" i="1" s="1"/>
  <c r="Y1295" i="1" s="1"/>
  <c r="U1296" i="1"/>
  <c r="X1296" i="1" s="1"/>
  <c r="Y1296" i="1" s="1"/>
  <c r="U1297" i="1"/>
  <c r="X1297" i="1" s="1"/>
  <c r="Y1297" i="1" s="1"/>
  <c r="U1298" i="1"/>
  <c r="X1298" i="1" s="1"/>
  <c r="Y1298" i="1" s="1"/>
  <c r="U1299" i="1"/>
  <c r="X1299" i="1" s="1"/>
  <c r="Y1299" i="1" s="1"/>
  <c r="U1300" i="1"/>
  <c r="X1300" i="1" s="1"/>
  <c r="Y1300" i="1" s="1"/>
  <c r="U1301" i="1"/>
  <c r="X1301" i="1" s="1"/>
  <c r="Y1301" i="1" s="1"/>
  <c r="U1302" i="1"/>
  <c r="X1302" i="1" s="1"/>
  <c r="Y1302" i="1" s="1"/>
  <c r="U1303" i="1"/>
  <c r="X1303" i="1" s="1"/>
  <c r="Y1303" i="1" s="1"/>
  <c r="U1304" i="1"/>
  <c r="X1304" i="1" s="1"/>
  <c r="Y1304" i="1" s="1"/>
  <c r="U1305" i="1"/>
  <c r="X1305" i="1" s="1"/>
  <c r="Y1305" i="1" s="1"/>
  <c r="U1306" i="1"/>
  <c r="X1306" i="1" s="1"/>
  <c r="Y1306" i="1" s="1"/>
  <c r="U1307" i="1"/>
  <c r="X1307" i="1" s="1"/>
  <c r="Y1307" i="1" s="1"/>
  <c r="U1308" i="1"/>
  <c r="X1308" i="1" s="1"/>
  <c r="Y1308" i="1" s="1"/>
  <c r="U1309" i="1"/>
  <c r="X1309" i="1" s="1"/>
  <c r="Y1309" i="1" s="1"/>
  <c r="U1310" i="1"/>
  <c r="X1310" i="1" s="1"/>
  <c r="Y1310" i="1" s="1"/>
  <c r="U1311" i="1"/>
  <c r="X1311" i="1" s="1"/>
  <c r="Y1311" i="1" s="1"/>
  <c r="U1312" i="1"/>
  <c r="X1312" i="1" s="1"/>
  <c r="Y1312" i="1" s="1"/>
  <c r="U1313" i="1"/>
  <c r="X1313" i="1" s="1"/>
  <c r="Y1313" i="1" s="1"/>
  <c r="U1314" i="1"/>
  <c r="X1314" i="1" s="1"/>
  <c r="Y1314" i="1" s="1"/>
  <c r="U1315" i="1"/>
  <c r="X1315" i="1" s="1"/>
  <c r="Y1315" i="1" s="1"/>
  <c r="U1316" i="1"/>
  <c r="X1316" i="1" s="1"/>
  <c r="Y1316" i="1" s="1"/>
  <c r="U1317" i="1"/>
  <c r="X1317" i="1" s="1"/>
  <c r="Y1317" i="1" s="1"/>
  <c r="U1318" i="1"/>
  <c r="X1318" i="1" s="1"/>
  <c r="Y1318" i="1" s="1"/>
  <c r="U1319" i="1"/>
  <c r="X1319" i="1" s="1"/>
  <c r="Y1319" i="1" s="1"/>
  <c r="U1320" i="1"/>
  <c r="X1320" i="1" s="1"/>
  <c r="Y1320" i="1" s="1"/>
  <c r="U1321" i="1"/>
  <c r="X1321" i="1" s="1"/>
  <c r="Y1321" i="1" s="1"/>
  <c r="U1322" i="1"/>
  <c r="X1322" i="1" s="1"/>
  <c r="Y1322" i="1" s="1"/>
  <c r="U1323" i="1"/>
  <c r="X1323" i="1" s="1"/>
  <c r="Y1323" i="1" s="1"/>
  <c r="U1324" i="1"/>
  <c r="X1324" i="1" s="1"/>
  <c r="Y1324" i="1" s="1"/>
  <c r="U1325" i="1"/>
  <c r="X1325" i="1" s="1"/>
  <c r="Y1325" i="1" s="1"/>
  <c r="U1326" i="1"/>
  <c r="X1326" i="1" s="1"/>
  <c r="Y1326" i="1" s="1"/>
  <c r="U1327" i="1"/>
  <c r="X1327" i="1" s="1"/>
  <c r="Y1327" i="1" s="1"/>
  <c r="U1328" i="1"/>
  <c r="X1328" i="1" s="1"/>
  <c r="Y1328" i="1" s="1"/>
  <c r="U1329" i="1"/>
  <c r="X1329" i="1" s="1"/>
  <c r="Y1329" i="1" s="1"/>
  <c r="U1330" i="1"/>
  <c r="X1330" i="1" s="1"/>
  <c r="Y1330" i="1" s="1"/>
  <c r="U1331" i="1"/>
  <c r="X1331" i="1" s="1"/>
  <c r="Y1331" i="1" s="1"/>
  <c r="U1332" i="1"/>
  <c r="X1332" i="1" s="1"/>
  <c r="Y1332" i="1" s="1"/>
  <c r="U1333" i="1"/>
  <c r="X1333" i="1" s="1"/>
  <c r="Y1333" i="1" s="1"/>
  <c r="U1334" i="1"/>
  <c r="X1334" i="1" s="1"/>
  <c r="Y1334" i="1" s="1"/>
  <c r="U1335" i="1"/>
  <c r="X1335" i="1" s="1"/>
  <c r="Y1335" i="1" s="1"/>
  <c r="U1336" i="1"/>
  <c r="X1336" i="1" s="1"/>
  <c r="Y1336" i="1" s="1"/>
  <c r="U1337" i="1"/>
  <c r="X1337" i="1" s="1"/>
  <c r="Y1337" i="1" s="1"/>
  <c r="U1338" i="1"/>
  <c r="X1338" i="1" s="1"/>
  <c r="Y1338" i="1" s="1"/>
  <c r="U1339" i="1"/>
  <c r="X1339" i="1" s="1"/>
  <c r="Y1339" i="1" s="1"/>
  <c r="U1340" i="1"/>
  <c r="X1340" i="1" s="1"/>
  <c r="Y1340" i="1" s="1"/>
  <c r="U1341" i="1"/>
  <c r="X1341" i="1" s="1"/>
  <c r="Y1341" i="1" s="1"/>
  <c r="U1342" i="1"/>
  <c r="X1342" i="1" s="1"/>
  <c r="Y1342" i="1" s="1"/>
  <c r="U1343" i="1"/>
  <c r="X1343" i="1" s="1"/>
  <c r="Y1343" i="1" s="1"/>
  <c r="U1344" i="1"/>
  <c r="X1344" i="1" s="1"/>
  <c r="Y1344" i="1" s="1"/>
  <c r="U1345" i="1"/>
  <c r="X1345" i="1" s="1"/>
  <c r="Y1345" i="1" s="1"/>
  <c r="U1346" i="1"/>
  <c r="X1346" i="1" s="1"/>
  <c r="Y1346" i="1" s="1"/>
  <c r="U1347" i="1"/>
  <c r="X1347" i="1" s="1"/>
  <c r="Y1347" i="1" s="1"/>
  <c r="U1348" i="1"/>
  <c r="X1348" i="1" s="1"/>
  <c r="Y1348" i="1" s="1"/>
  <c r="U1349" i="1"/>
  <c r="X1349" i="1" s="1"/>
  <c r="Y1349" i="1" s="1"/>
  <c r="U1350" i="1"/>
  <c r="X1350" i="1" s="1"/>
  <c r="Y1350" i="1" s="1"/>
  <c r="U1351" i="1"/>
  <c r="X1351" i="1" s="1"/>
  <c r="Y1351" i="1" s="1"/>
  <c r="U1352" i="1"/>
  <c r="X1352" i="1" s="1"/>
  <c r="Y1352" i="1" s="1"/>
  <c r="U1353" i="1"/>
  <c r="X1353" i="1" s="1"/>
  <c r="Y1353" i="1" s="1"/>
  <c r="U1354" i="1"/>
  <c r="X1354" i="1" s="1"/>
  <c r="Y1354" i="1" s="1"/>
  <c r="U1355" i="1"/>
  <c r="X1355" i="1" s="1"/>
  <c r="Y1355" i="1" s="1"/>
  <c r="U1356" i="1"/>
  <c r="X1356" i="1" s="1"/>
  <c r="Y1356" i="1" s="1"/>
  <c r="U1357" i="1"/>
  <c r="X1357" i="1" s="1"/>
  <c r="Y1357" i="1" s="1"/>
  <c r="U1358" i="1"/>
  <c r="X1358" i="1" s="1"/>
  <c r="Y1358" i="1" s="1"/>
  <c r="U1359" i="1"/>
  <c r="X1359" i="1" s="1"/>
  <c r="Y1359" i="1" s="1"/>
  <c r="U1360" i="1"/>
  <c r="X1360" i="1" s="1"/>
  <c r="Y1360" i="1" s="1"/>
  <c r="U1361" i="1"/>
  <c r="X1361" i="1" s="1"/>
  <c r="Y1361" i="1" s="1"/>
  <c r="U1362" i="1"/>
  <c r="X1362" i="1" s="1"/>
  <c r="Y1362" i="1" s="1"/>
  <c r="U1363" i="1"/>
  <c r="X1363" i="1" s="1"/>
  <c r="Y1363" i="1" s="1"/>
  <c r="U1364" i="1"/>
  <c r="X1364" i="1" s="1"/>
  <c r="Y1364" i="1" s="1"/>
  <c r="U1365" i="1"/>
  <c r="X1365" i="1" s="1"/>
  <c r="Y1365" i="1" s="1"/>
  <c r="U1366" i="1"/>
  <c r="X1366" i="1" s="1"/>
  <c r="Y1366" i="1" s="1"/>
  <c r="U1367" i="1"/>
  <c r="X1367" i="1" s="1"/>
  <c r="Y1367" i="1" s="1"/>
  <c r="U1368" i="1"/>
  <c r="X1368" i="1" s="1"/>
  <c r="Y1368" i="1" s="1"/>
  <c r="U1369" i="1"/>
  <c r="X1369" i="1" s="1"/>
  <c r="Y1369" i="1" s="1"/>
  <c r="U1370" i="1"/>
  <c r="X1370" i="1" s="1"/>
  <c r="Y1370" i="1" s="1"/>
  <c r="U1371" i="1"/>
  <c r="X1371" i="1" s="1"/>
  <c r="Y1371" i="1" s="1"/>
  <c r="U1372" i="1"/>
  <c r="X1372" i="1" s="1"/>
  <c r="Y1372" i="1" s="1"/>
  <c r="U1373" i="1"/>
  <c r="X1373" i="1" s="1"/>
  <c r="Y1373" i="1" s="1"/>
  <c r="U1374" i="1"/>
  <c r="X1374" i="1" s="1"/>
  <c r="Y1374" i="1" s="1"/>
  <c r="U1375" i="1"/>
  <c r="X1375" i="1" s="1"/>
  <c r="Y1375" i="1" s="1"/>
  <c r="U1376" i="1"/>
  <c r="X1376" i="1" s="1"/>
  <c r="Y1376" i="1" s="1"/>
  <c r="U1377" i="1"/>
  <c r="X1377" i="1" s="1"/>
  <c r="Y1377" i="1" s="1"/>
  <c r="U1378" i="1"/>
  <c r="X1378" i="1" s="1"/>
  <c r="Y1378" i="1" s="1"/>
  <c r="U1379" i="1"/>
  <c r="X1379" i="1" s="1"/>
  <c r="Y1379" i="1" s="1"/>
  <c r="U1380" i="1"/>
  <c r="X1380" i="1" s="1"/>
  <c r="Y1380" i="1" s="1"/>
  <c r="U1381" i="1"/>
  <c r="X1381" i="1" s="1"/>
  <c r="Y1381" i="1" s="1"/>
  <c r="U1382" i="1"/>
  <c r="X1382" i="1" s="1"/>
  <c r="Y1382" i="1" s="1"/>
  <c r="U1383" i="1"/>
  <c r="X1383" i="1" s="1"/>
  <c r="Y1383" i="1" s="1"/>
  <c r="U1384" i="1"/>
  <c r="X1384" i="1" s="1"/>
  <c r="Y1384" i="1" s="1"/>
  <c r="U1385" i="1"/>
  <c r="X1385" i="1" s="1"/>
  <c r="Y1385" i="1" s="1"/>
  <c r="U1386" i="1"/>
  <c r="X1386" i="1" s="1"/>
  <c r="Y1386" i="1" s="1"/>
  <c r="U1387" i="1"/>
  <c r="X1387" i="1" s="1"/>
  <c r="Y1387" i="1" s="1"/>
  <c r="U1388" i="1"/>
  <c r="X1388" i="1" s="1"/>
  <c r="Y1388" i="1" s="1"/>
  <c r="U1389" i="1"/>
  <c r="X1389" i="1" s="1"/>
  <c r="Y1389" i="1" s="1"/>
  <c r="U1390" i="1"/>
  <c r="X1390" i="1" s="1"/>
  <c r="Y1390" i="1" s="1"/>
  <c r="U1391" i="1"/>
  <c r="X1391" i="1" s="1"/>
  <c r="Y1391" i="1" s="1"/>
  <c r="U1392" i="1"/>
  <c r="X1392" i="1" s="1"/>
  <c r="Y1392" i="1" s="1"/>
  <c r="U1393" i="1"/>
  <c r="X1393" i="1" s="1"/>
  <c r="Y1393" i="1" s="1"/>
  <c r="U1394" i="1"/>
  <c r="X1394" i="1" s="1"/>
  <c r="Y1394" i="1" s="1"/>
  <c r="U1395" i="1"/>
  <c r="X1395" i="1" s="1"/>
  <c r="Y1395" i="1" s="1"/>
  <c r="U1396" i="1"/>
  <c r="X1396" i="1" s="1"/>
  <c r="Y1396" i="1" s="1"/>
  <c r="U1397" i="1"/>
  <c r="X1397" i="1" s="1"/>
  <c r="Y1397" i="1" s="1"/>
  <c r="U1398" i="1"/>
  <c r="X1398" i="1" s="1"/>
  <c r="Y1398" i="1" s="1"/>
  <c r="U1399" i="1"/>
  <c r="X1399" i="1" s="1"/>
  <c r="Y1399" i="1" s="1"/>
  <c r="U1400" i="1"/>
  <c r="X1400" i="1" s="1"/>
  <c r="Y1400" i="1" s="1"/>
  <c r="U1401" i="1"/>
  <c r="X1401" i="1" s="1"/>
  <c r="Y1401" i="1" s="1"/>
  <c r="U1402" i="1"/>
  <c r="X1402" i="1" s="1"/>
  <c r="Y1402" i="1" s="1"/>
  <c r="U1403" i="1"/>
  <c r="X1403" i="1" s="1"/>
  <c r="Y1403" i="1" s="1"/>
  <c r="U1404" i="1"/>
  <c r="X1404" i="1" s="1"/>
  <c r="Y1404" i="1" s="1"/>
  <c r="U1405" i="1"/>
  <c r="X1405" i="1" s="1"/>
  <c r="Y1405" i="1" s="1"/>
  <c r="U1406" i="1"/>
  <c r="X1406" i="1" s="1"/>
  <c r="Y1406" i="1" s="1"/>
  <c r="U1407" i="1"/>
  <c r="X1407" i="1" s="1"/>
  <c r="Y1407" i="1" s="1"/>
  <c r="U1408" i="1"/>
  <c r="X1408" i="1" s="1"/>
  <c r="Y1408" i="1" s="1"/>
  <c r="U1409" i="1"/>
  <c r="X1409" i="1" s="1"/>
  <c r="Y1409" i="1" s="1"/>
  <c r="U1410" i="1"/>
  <c r="X1410" i="1" s="1"/>
  <c r="Y1410" i="1" s="1"/>
  <c r="U1411" i="1"/>
  <c r="X1411" i="1" s="1"/>
  <c r="Y1411" i="1" s="1"/>
  <c r="U1412" i="1"/>
  <c r="X1412" i="1" s="1"/>
  <c r="Y1412" i="1" s="1"/>
  <c r="U1413" i="1"/>
  <c r="X1413" i="1" s="1"/>
  <c r="Y1413" i="1" s="1"/>
  <c r="U1414" i="1"/>
  <c r="X1414" i="1" s="1"/>
  <c r="Y1414" i="1" s="1"/>
  <c r="U1415" i="1"/>
  <c r="X1415" i="1" s="1"/>
  <c r="Y1415" i="1" s="1"/>
  <c r="U1416" i="1"/>
  <c r="X1416" i="1" s="1"/>
  <c r="Y1416" i="1" s="1"/>
  <c r="U1417" i="1"/>
  <c r="X1417" i="1" s="1"/>
  <c r="Y1417" i="1" s="1"/>
  <c r="U1418" i="1"/>
  <c r="X1418" i="1" s="1"/>
  <c r="Y1418" i="1" s="1"/>
  <c r="U1419" i="1"/>
  <c r="X1419" i="1" s="1"/>
  <c r="Y1419" i="1" s="1"/>
  <c r="U1420" i="1"/>
  <c r="X1420" i="1" s="1"/>
  <c r="Y1420" i="1" s="1"/>
  <c r="U1421" i="1"/>
  <c r="X1421" i="1" s="1"/>
  <c r="Y1421" i="1" s="1"/>
  <c r="U1422" i="1"/>
  <c r="X1422" i="1" s="1"/>
  <c r="Y1422" i="1" s="1"/>
  <c r="U1423" i="1"/>
  <c r="X1423" i="1" s="1"/>
  <c r="Y1423" i="1" s="1"/>
  <c r="U1424" i="1"/>
  <c r="X1424" i="1" s="1"/>
  <c r="Y1424" i="1" s="1"/>
  <c r="U1425" i="1"/>
  <c r="X1425" i="1" s="1"/>
  <c r="Y1425" i="1" s="1"/>
  <c r="U1426" i="1"/>
  <c r="X1426" i="1" s="1"/>
  <c r="Y1426" i="1" s="1"/>
  <c r="U1427" i="1"/>
  <c r="X1427" i="1" s="1"/>
  <c r="Y1427" i="1" s="1"/>
  <c r="U1428" i="1"/>
  <c r="X1428" i="1" s="1"/>
  <c r="Y1428" i="1" s="1"/>
  <c r="U1429" i="1"/>
  <c r="X1429" i="1" s="1"/>
  <c r="Y1429" i="1" s="1"/>
  <c r="U1430" i="1"/>
  <c r="X1430" i="1" s="1"/>
  <c r="Y1430" i="1" s="1"/>
  <c r="U1431" i="1"/>
  <c r="X1431" i="1" s="1"/>
  <c r="Y1431" i="1" s="1"/>
  <c r="U1432" i="1"/>
  <c r="X1432" i="1" s="1"/>
  <c r="Y1432" i="1" s="1"/>
  <c r="U1433" i="1"/>
  <c r="X1433" i="1" s="1"/>
  <c r="Y1433" i="1" s="1"/>
  <c r="U1434" i="1"/>
  <c r="X1434" i="1" s="1"/>
  <c r="Y1434" i="1" s="1"/>
  <c r="U1435" i="1"/>
  <c r="X1435" i="1" s="1"/>
  <c r="Y1435" i="1" s="1"/>
  <c r="U1436" i="1"/>
  <c r="X1436" i="1" s="1"/>
  <c r="Y1436" i="1" s="1"/>
  <c r="U1437" i="1"/>
  <c r="X1437" i="1" s="1"/>
  <c r="Y1437" i="1" s="1"/>
  <c r="U1438" i="1"/>
  <c r="X1438" i="1" s="1"/>
  <c r="Y1438" i="1" s="1"/>
  <c r="U1439" i="1"/>
  <c r="X1439" i="1" s="1"/>
  <c r="Y1439" i="1" s="1"/>
  <c r="U1440" i="1"/>
  <c r="X1440" i="1" s="1"/>
  <c r="Y1440" i="1" s="1"/>
  <c r="U1441" i="1"/>
  <c r="X1441" i="1" s="1"/>
  <c r="Y1441" i="1" s="1"/>
  <c r="U1442" i="1"/>
  <c r="X1442" i="1" s="1"/>
  <c r="Y1442" i="1" s="1"/>
  <c r="U1443" i="1"/>
  <c r="X1443" i="1" s="1"/>
  <c r="Y1443" i="1" s="1"/>
  <c r="U1444" i="1"/>
  <c r="X1444" i="1" s="1"/>
  <c r="Y1444" i="1" s="1"/>
  <c r="U1445" i="1"/>
  <c r="X1445" i="1" s="1"/>
  <c r="Y1445" i="1" s="1"/>
  <c r="U1446" i="1"/>
  <c r="X1446" i="1" s="1"/>
  <c r="Y1446" i="1" s="1"/>
  <c r="U1447" i="1"/>
  <c r="X1447" i="1" s="1"/>
  <c r="Y1447" i="1" s="1"/>
  <c r="U1448" i="1"/>
  <c r="X1448" i="1" s="1"/>
  <c r="Y1448" i="1" s="1"/>
  <c r="U1449" i="1"/>
  <c r="X1449" i="1" s="1"/>
  <c r="Y1449" i="1" s="1"/>
  <c r="U1450" i="1"/>
  <c r="X1450" i="1" s="1"/>
  <c r="Y1450" i="1" s="1"/>
  <c r="U1451" i="1"/>
  <c r="X1451" i="1" s="1"/>
  <c r="Y1451" i="1" s="1"/>
  <c r="U1452" i="1"/>
  <c r="X1452" i="1" s="1"/>
  <c r="Y1452" i="1" s="1"/>
  <c r="U1453" i="1"/>
  <c r="X1453" i="1" s="1"/>
  <c r="Y1453" i="1" s="1"/>
  <c r="U1454" i="1"/>
  <c r="X1454" i="1" s="1"/>
  <c r="Y1454" i="1" s="1"/>
  <c r="U1455" i="1"/>
  <c r="X1455" i="1" s="1"/>
  <c r="Y1455" i="1" s="1"/>
  <c r="U1456" i="1"/>
  <c r="X1456" i="1" s="1"/>
  <c r="Y1456" i="1" s="1"/>
  <c r="U1457" i="1"/>
  <c r="X1457" i="1" s="1"/>
  <c r="Y1457" i="1" s="1"/>
  <c r="U1458" i="1"/>
  <c r="X1458" i="1" s="1"/>
  <c r="Y1458" i="1" s="1"/>
  <c r="U1459" i="1"/>
  <c r="X1459" i="1" s="1"/>
  <c r="Y1459" i="1" s="1"/>
  <c r="U1460" i="1"/>
  <c r="X1460" i="1" s="1"/>
  <c r="Y1460" i="1" s="1"/>
  <c r="U1461" i="1"/>
  <c r="X1461" i="1" s="1"/>
  <c r="Y1461" i="1" s="1"/>
  <c r="U1462" i="1"/>
  <c r="X1462" i="1" s="1"/>
  <c r="Y1462" i="1" s="1"/>
  <c r="U1463" i="1"/>
  <c r="X1463" i="1" s="1"/>
  <c r="Y1463" i="1" s="1"/>
  <c r="U1464" i="1"/>
  <c r="X1464" i="1" s="1"/>
  <c r="Y1464" i="1" s="1"/>
  <c r="U1465" i="1"/>
  <c r="X1465" i="1" s="1"/>
  <c r="Y1465" i="1" s="1"/>
  <c r="U1466" i="1"/>
  <c r="X1466" i="1" s="1"/>
  <c r="Y1466" i="1" s="1"/>
  <c r="U1467" i="1"/>
  <c r="X1467" i="1" s="1"/>
  <c r="Y1467" i="1" s="1"/>
  <c r="U1468" i="1"/>
  <c r="X1468" i="1" s="1"/>
  <c r="Y1468" i="1" s="1"/>
  <c r="U1469" i="1"/>
  <c r="X1469" i="1" s="1"/>
  <c r="Y1469" i="1" s="1"/>
  <c r="U1470" i="1"/>
  <c r="X1470" i="1" s="1"/>
  <c r="Y1470" i="1" s="1"/>
  <c r="U1471" i="1"/>
  <c r="X1471" i="1" s="1"/>
  <c r="Y1471" i="1" s="1"/>
  <c r="U1472" i="1"/>
  <c r="X1472" i="1" s="1"/>
  <c r="Y1472" i="1" s="1"/>
  <c r="U1473" i="1"/>
  <c r="X1473" i="1" s="1"/>
  <c r="Y1473" i="1" s="1"/>
  <c r="U1474" i="1"/>
  <c r="X1474" i="1" s="1"/>
  <c r="Y1474" i="1" s="1"/>
  <c r="U1475" i="1"/>
  <c r="X1475" i="1" s="1"/>
  <c r="Y1475" i="1" s="1"/>
  <c r="U1476" i="1"/>
  <c r="X1476" i="1" s="1"/>
  <c r="Y1476" i="1" s="1"/>
  <c r="U1477" i="1"/>
  <c r="X1477" i="1" s="1"/>
  <c r="Y1477" i="1" s="1"/>
  <c r="U1478" i="1"/>
  <c r="X1478" i="1" s="1"/>
  <c r="Y1478" i="1" s="1"/>
  <c r="U1479" i="1"/>
  <c r="X1479" i="1" s="1"/>
  <c r="Y1479" i="1" s="1"/>
  <c r="U1480" i="1"/>
  <c r="X1480" i="1" s="1"/>
  <c r="Y1480" i="1" s="1"/>
  <c r="U1481" i="1"/>
  <c r="X1481" i="1" s="1"/>
  <c r="Y1481" i="1" s="1"/>
  <c r="U1482" i="1"/>
  <c r="X1482" i="1" s="1"/>
  <c r="Y1482" i="1" s="1"/>
  <c r="U1483" i="1"/>
  <c r="X1483" i="1" s="1"/>
  <c r="Y1483" i="1" s="1"/>
  <c r="U1484" i="1"/>
  <c r="X1484" i="1" s="1"/>
  <c r="Y1484" i="1" s="1"/>
  <c r="U1485" i="1"/>
  <c r="X1485" i="1" s="1"/>
  <c r="Y1485" i="1" s="1"/>
  <c r="U1486" i="1"/>
  <c r="X1486" i="1" s="1"/>
  <c r="Y1486" i="1" s="1"/>
  <c r="U1487" i="1"/>
  <c r="X1487" i="1" s="1"/>
  <c r="Y1487" i="1" s="1"/>
  <c r="U1488" i="1"/>
  <c r="X1488" i="1" s="1"/>
  <c r="Y1488" i="1" s="1"/>
  <c r="U1489" i="1"/>
  <c r="X1489" i="1" s="1"/>
  <c r="Y1489" i="1" s="1"/>
  <c r="U1490" i="1"/>
  <c r="X1490" i="1" s="1"/>
  <c r="Y1490" i="1" s="1"/>
  <c r="U1491" i="1"/>
  <c r="X1491" i="1" s="1"/>
  <c r="Y1491" i="1" s="1"/>
  <c r="U1492" i="1"/>
  <c r="X1492" i="1" s="1"/>
  <c r="Y1492" i="1" s="1"/>
  <c r="U1493" i="1"/>
  <c r="X1493" i="1" s="1"/>
  <c r="Y1493" i="1" s="1"/>
  <c r="U1494" i="1"/>
  <c r="X1494" i="1" s="1"/>
  <c r="Y1494" i="1" s="1"/>
  <c r="U1495" i="1"/>
  <c r="X1495" i="1" s="1"/>
  <c r="Y1495" i="1" s="1"/>
  <c r="U1496" i="1"/>
  <c r="X1496" i="1" s="1"/>
  <c r="Y1496" i="1" s="1"/>
  <c r="U1497" i="1"/>
  <c r="X1497" i="1" s="1"/>
  <c r="Y1497" i="1" s="1"/>
  <c r="U1498" i="1"/>
  <c r="X1498" i="1" s="1"/>
  <c r="Y1498" i="1" s="1"/>
  <c r="U1499" i="1"/>
  <c r="X1499" i="1" s="1"/>
  <c r="Y1499" i="1" s="1"/>
  <c r="U1500" i="1"/>
  <c r="X1500" i="1" s="1"/>
  <c r="Y1500" i="1" s="1"/>
  <c r="U1501" i="1"/>
  <c r="X1501" i="1" s="1"/>
  <c r="Y1501" i="1" s="1"/>
  <c r="U1502" i="1"/>
  <c r="X1502" i="1" s="1"/>
  <c r="Y1502" i="1" s="1"/>
  <c r="U1503" i="1"/>
  <c r="X1503" i="1" s="1"/>
  <c r="Y1503" i="1" s="1"/>
  <c r="U1504" i="1"/>
  <c r="X1504" i="1" s="1"/>
  <c r="Y1504" i="1" s="1"/>
  <c r="U1505" i="1"/>
  <c r="X1505" i="1" s="1"/>
  <c r="Y1505" i="1" s="1"/>
  <c r="U1506" i="1"/>
  <c r="X1506" i="1" s="1"/>
  <c r="Y1506" i="1" s="1"/>
  <c r="U1507" i="1"/>
  <c r="X1507" i="1" s="1"/>
  <c r="Y1507" i="1" s="1"/>
  <c r="U1508" i="1"/>
  <c r="X1508" i="1" s="1"/>
  <c r="Y1508" i="1" s="1"/>
  <c r="U1509" i="1"/>
  <c r="X1509" i="1" s="1"/>
  <c r="Y1509" i="1" s="1"/>
  <c r="U1510" i="1"/>
  <c r="X1510" i="1" s="1"/>
  <c r="Y1510" i="1" s="1"/>
  <c r="U1511" i="1"/>
  <c r="X1511" i="1" s="1"/>
  <c r="Y1511" i="1" s="1"/>
  <c r="U1512" i="1"/>
  <c r="X1512" i="1" s="1"/>
  <c r="Y1512" i="1" s="1"/>
  <c r="U1513" i="1"/>
  <c r="X1513" i="1" s="1"/>
  <c r="Y1513" i="1" s="1"/>
  <c r="U1514" i="1"/>
  <c r="X1514" i="1" s="1"/>
  <c r="Y1514" i="1" s="1"/>
  <c r="U1515" i="1"/>
  <c r="X1515" i="1" s="1"/>
  <c r="Y1515" i="1" s="1"/>
  <c r="U1516" i="1"/>
  <c r="X1516" i="1" s="1"/>
  <c r="Y1516" i="1" s="1"/>
  <c r="U1517" i="1"/>
  <c r="X1517" i="1" s="1"/>
  <c r="Y1517" i="1" s="1"/>
  <c r="U1518" i="1"/>
  <c r="X1518" i="1" s="1"/>
  <c r="Y1518" i="1" s="1"/>
  <c r="U1519" i="1"/>
  <c r="X1519" i="1" s="1"/>
  <c r="Y1519" i="1" s="1"/>
  <c r="U1520" i="1"/>
  <c r="X1520" i="1" s="1"/>
  <c r="Y1520" i="1" s="1"/>
  <c r="U1521" i="1"/>
  <c r="X1521" i="1" s="1"/>
  <c r="Y1521" i="1" s="1"/>
  <c r="U1522" i="1"/>
  <c r="X1522" i="1" s="1"/>
  <c r="Y1522" i="1" s="1"/>
  <c r="U1523" i="1"/>
  <c r="X1523" i="1" s="1"/>
  <c r="Y1523" i="1" s="1"/>
  <c r="U1524" i="1"/>
  <c r="X1524" i="1" s="1"/>
  <c r="Y1524" i="1" s="1"/>
  <c r="U1525" i="1"/>
  <c r="X1525" i="1" s="1"/>
  <c r="Y1525" i="1" s="1"/>
  <c r="U1526" i="1"/>
  <c r="X1526" i="1" s="1"/>
  <c r="Y1526" i="1" s="1"/>
  <c r="U1527" i="1"/>
  <c r="X1527" i="1" s="1"/>
  <c r="Y1527" i="1" s="1"/>
  <c r="U1528" i="1"/>
  <c r="X1528" i="1" s="1"/>
  <c r="Y1528" i="1" s="1"/>
  <c r="U1529" i="1"/>
  <c r="X1529" i="1" s="1"/>
  <c r="Y1529" i="1" s="1"/>
  <c r="U1530" i="1"/>
  <c r="X1530" i="1" s="1"/>
  <c r="Y1530" i="1" s="1"/>
  <c r="U1531" i="1"/>
  <c r="X1531" i="1" s="1"/>
  <c r="Y1531" i="1" s="1"/>
  <c r="U1532" i="1"/>
  <c r="X1532" i="1" s="1"/>
  <c r="Y1532" i="1" s="1"/>
  <c r="U1533" i="1"/>
  <c r="X1533" i="1" s="1"/>
  <c r="Y1533" i="1" s="1"/>
  <c r="U1534" i="1"/>
  <c r="X1534" i="1" s="1"/>
  <c r="Y1534" i="1" s="1"/>
  <c r="U1535" i="1"/>
  <c r="X1535" i="1" s="1"/>
  <c r="Y1535" i="1" s="1"/>
  <c r="U1536" i="1"/>
  <c r="X1536" i="1" s="1"/>
  <c r="Y1536" i="1" s="1"/>
  <c r="U1537" i="1"/>
  <c r="X1537" i="1" s="1"/>
  <c r="Y1537" i="1" s="1"/>
  <c r="U1538" i="1"/>
  <c r="X1538" i="1" s="1"/>
  <c r="Y1538" i="1" s="1"/>
  <c r="U1539" i="1"/>
  <c r="X1539" i="1" s="1"/>
  <c r="Y1539" i="1" s="1"/>
  <c r="U1540" i="1"/>
  <c r="X1540" i="1" s="1"/>
  <c r="Y1540" i="1" s="1"/>
  <c r="U1541" i="1"/>
  <c r="X1541" i="1" s="1"/>
  <c r="Y1541" i="1" s="1"/>
  <c r="U1542" i="1"/>
  <c r="X1542" i="1" s="1"/>
  <c r="Y1542" i="1" s="1"/>
  <c r="U1543" i="1"/>
  <c r="X1543" i="1" s="1"/>
  <c r="Y1543" i="1" s="1"/>
  <c r="U1544" i="1"/>
  <c r="X1544" i="1" s="1"/>
  <c r="Y1544" i="1" s="1"/>
  <c r="U1545" i="1"/>
  <c r="X1545" i="1" s="1"/>
  <c r="Y1545" i="1" s="1"/>
  <c r="U1546" i="1"/>
  <c r="X1546" i="1" s="1"/>
  <c r="Y1546" i="1" s="1"/>
  <c r="U1547" i="1"/>
  <c r="X1547" i="1" s="1"/>
  <c r="Y1547" i="1" s="1"/>
  <c r="U1548" i="1"/>
  <c r="X1548" i="1" s="1"/>
  <c r="Y1548" i="1" s="1"/>
  <c r="U1549" i="1"/>
  <c r="X1549" i="1" s="1"/>
  <c r="Y1549" i="1" s="1"/>
  <c r="U1550" i="1"/>
  <c r="X1550" i="1" s="1"/>
  <c r="Y1550" i="1" s="1"/>
  <c r="U1551" i="1"/>
  <c r="X1551" i="1" s="1"/>
  <c r="Y1551" i="1" s="1"/>
  <c r="U1552" i="1"/>
  <c r="X1552" i="1" s="1"/>
  <c r="Y1552" i="1" s="1"/>
  <c r="U1553" i="1"/>
  <c r="X1553" i="1" s="1"/>
  <c r="Y1553" i="1" s="1"/>
  <c r="U1554" i="1"/>
  <c r="X1554" i="1" s="1"/>
  <c r="Y1554" i="1" s="1"/>
  <c r="U1555" i="1"/>
  <c r="X1555" i="1" s="1"/>
  <c r="Y1555" i="1" s="1"/>
  <c r="U1556" i="1"/>
  <c r="X1556" i="1" s="1"/>
  <c r="Y1556" i="1" s="1"/>
  <c r="U1557" i="1"/>
  <c r="X1557" i="1" s="1"/>
  <c r="Y1557" i="1" s="1"/>
  <c r="U1558" i="1"/>
  <c r="X1558" i="1" s="1"/>
  <c r="Y1558" i="1" s="1"/>
  <c r="U1559" i="1"/>
  <c r="X1559" i="1" s="1"/>
  <c r="Y1559" i="1" s="1"/>
  <c r="U1560" i="1"/>
  <c r="X1560" i="1" s="1"/>
  <c r="Y1560" i="1" s="1"/>
  <c r="U1561" i="1"/>
  <c r="X1561" i="1" s="1"/>
  <c r="Y1561" i="1" s="1"/>
  <c r="U1562" i="1"/>
  <c r="X1562" i="1" s="1"/>
  <c r="Y1562" i="1" s="1"/>
  <c r="U1563" i="1"/>
  <c r="X1563" i="1" s="1"/>
  <c r="Y1563" i="1" s="1"/>
  <c r="U1564" i="1"/>
  <c r="X1564" i="1" s="1"/>
  <c r="Y1564" i="1" s="1"/>
  <c r="U1565" i="1"/>
  <c r="X1565" i="1" s="1"/>
  <c r="Y1565" i="1" s="1"/>
  <c r="U1566" i="1"/>
  <c r="X1566" i="1" s="1"/>
  <c r="Y1566" i="1" s="1"/>
  <c r="U1567" i="1"/>
  <c r="X1567" i="1" s="1"/>
  <c r="Y1567" i="1" s="1"/>
  <c r="U1568" i="1"/>
  <c r="X1568" i="1" s="1"/>
  <c r="Y1568" i="1" s="1"/>
  <c r="U1569" i="1"/>
  <c r="X1569" i="1" s="1"/>
  <c r="Y1569" i="1" s="1"/>
  <c r="U1570" i="1"/>
  <c r="X1570" i="1" s="1"/>
  <c r="Y1570" i="1" s="1"/>
  <c r="U1571" i="1"/>
  <c r="X1571" i="1" s="1"/>
  <c r="Y1571" i="1" s="1"/>
  <c r="U1572" i="1"/>
  <c r="X1572" i="1" s="1"/>
  <c r="Y1572" i="1" s="1"/>
  <c r="U1573" i="1"/>
  <c r="X1573" i="1" s="1"/>
  <c r="Y1573" i="1" s="1"/>
  <c r="U1574" i="1"/>
  <c r="X1574" i="1" s="1"/>
  <c r="Y1574" i="1" s="1"/>
  <c r="U1575" i="1"/>
  <c r="X1575" i="1" s="1"/>
  <c r="Y1575" i="1" s="1"/>
  <c r="U1576" i="1"/>
  <c r="X1576" i="1" s="1"/>
  <c r="Y1576" i="1" s="1"/>
  <c r="U1577" i="1"/>
  <c r="X1577" i="1" s="1"/>
  <c r="Y1577" i="1" s="1"/>
  <c r="U1578" i="1"/>
  <c r="X1578" i="1" s="1"/>
  <c r="Y1578" i="1" s="1"/>
  <c r="U1579" i="1"/>
  <c r="X1579" i="1" s="1"/>
  <c r="Y1579" i="1" s="1"/>
  <c r="U1580" i="1"/>
  <c r="X1580" i="1" s="1"/>
  <c r="Y1580" i="1" s="1"/>
  <c r="U1581" i="1"/>
  <c r="X1581" i="1" s="1"/>
  <c r="Y1581" i="1" s="1"/>
  <c r="U1582" i="1"/>
  <c r="X1582" i="1" s="1"/>
  <c r="Y1582" i="1" s="1"/>
  <c r="U1583" i="1"/>
  <c r="X1583" i="1" s="1"/>
  <c r="Y1583" i="1" s="1"/>
  <c r="U1584" i="1"/>
  <c r="X1584" i="1" s="1"/>
  <c r="Y1584" i="1" s="1"/>
  <c r="U1585" i="1"/>
  <c r="X1585" i="1" s="1"/>
  <c r="Y1585" i="1" s="1"/>
  <c r="U1586" i="1"/>
  <c r="X1586" i="1" s="1"/>
  <c r="Y1586" i="1" s="1"/>
  <c r="U1587" i="1"/>
  <c r="X1587" i="1" s="1"/>
  <c r="Y1587" i="1" s="1"/>
  <c r="U1588" i="1"/>
  <c r="X1588" i="1" s="1"/>
  <c r="Y1588" i="1" s="1"/>
  <c r="U1589" i="1"/>
  <c r="X1589" i="1" s="1"/>
  <c r="Y1589" i="1" s="1"/>
  <c r="U1590" i="1"/>
  <c r="X1590" i="1" s="1"/>
  <c r="Y1590" i="1" s="1"/>
  <c r="U1591" i="1"/>
  <c r="X1591" i="1" s="1"/>
  <c r="Y1591" i="1" s="1"/>
  <c r="U1592" i="1"/>
  <c r="X1592" i="1" s="1"/>
  <c r="Y1592" i="1" s="1"/>
  <c r="U1593" i="1"/>
  <c r="X1593" i="1" s="1"/>
  <c r="Y1593" i="1" s="1"/>
  <c r="U1594" i="1"/>
  <c r="X1594" i="1" s="1"/>
  <c r="Y1594" i="1" s="1"/>
  <c r="U1595" i="1"/>
  <c r="X1595" i="1" s="1"/>
  <c r="Y1595" i="1" s="1"/>
  <c r="U1596" i="1"/>
  <c r="X1596" i="1" s="1"/>
  <c r="Y1596" i="1" s="1"/>
  <c r="U1597" i="1"/>
  <c r="X1597" i="1" s="1"/>
  <c r="Y1597" i="1" s="1"/>
  <c r="U1598" i="1"/>
  <c r="X1598" i="1" s="1"/>
  <c r="Y1598" i="1" s="1"/>
  <c r="U1599" i="1"/>
  <c r="X1599" i="1" s="1"/>
  <c r="Y1599" i="1" s="1"/>
  <c r="U1600" i="1"/>
  <c r="X1600" i="1" s="1"/>
  <c r="Y1600" i="1" s="1"/>
  <c r="U1601" i="1"/>
  <c r="X1601" i="1" s="1"/>
  <c r="Y1601" i="1" s="1"/>
  <c r="U1602" i="1"/>
  <c r="X1602" i="1" s="1"/>
  <c r="Y1602" i="1" s="1"/>
  <c r="U1603" i="1"/>
  <c r="X1603" i="1" s="1"/>
  <c r="Y1603" i="1" s="1"/>
  <c r="U1604" i="1"/>
  <c r="X1604" i="1" s="1"/>
  <c r="Y1604" i="1" s="1"/>
  <c r="U1605" i="1"/>
  <c r="X1605" i="1" s="1"/>
  <c r="Y1605" i="1" s="1"/>
  <c r="U1606" i="1"/>
  <c r="X1606" i="1" s="1"/>
  <c r="Y1606" i="1" s="1"/>
  <c r="U1607" i="1"/>
  <c r="X1607" i="1" s="1"/>
  <c r="Y1607" i="1" s="1"/>
  <c r="U1608" i="1"/>
  <c r="X1608" i="1" s="1"/>
  <c r="Y1608" i="1" s="1"/>
  <c r="U1609" i="1"/>
  <c r="X1609" i="1" s="1"/>
  <c r="Y1609" i="1" s="1"/>
  <c r="U1610" i="1"/>
  <c r="X1610" i="1" s="1"/>
  <c r="Y1610" i="1" s="1"/>
  <c r="U1611" i="1"/>
  <c r="X1611" i="1" s="1"/>
  <c r="Y1611" i="1" s="1"/>
  <c r="U1612" i="1"/>
  <c r="X1612" i="1" s="1"/>
  <c r="Y1612" i="1" s="1"/>
  <c r="U1613" i="1"/>
  <c r="X1613" i="1" s="1"/>
  <c r="Y1613" i="1" s="1"/>
  <c r="U1614" i="1"/>
  <c r="X1614" i="1" s="1"/>
  <c r="Y1614" i="1" s="1"/>
  <c r="U1615" i="1"/>
  <c r="X1615" i="1" s="1"/>
  <c r="Y1615" i="1" s="1"/>
  <c r="U1616" i="1"/>
  <c r="X1616" i="1" s="1"/>
  <c r="Y1616" i="1" s="1"/>
  <c r="U1617" i="1"/>
  <c r="X1617" i="1" s="1"/>
  <c r="Y1617" i="1" s="1"/>
  <c r="U1618" i="1"/>
  <c r="X1618" i="1" s="1"/>
  <c r="Y1618" i="1" s="1"/>
  <c r="U1619" i="1"/>
  <c r="X1619" i="1" s="1"/>
  <c r="Y1619" i="1" s="1"/>
  <c r="U1620" i="1"/>
  <c r="X1620" i="1" s="1"/>
  <c r="Y1620" i="1" s="1"/>
  <c r="U1621" i="1"/>
  <c r="X1621" i="1" s="1"/>
  <c r="Y1621" i="1" s="1"/>
  <c r="U1622" i="1"/>
  <c r="X1622" i="1" s="1"/>
  <c r="Y1622" i="1" s="1"/>
  <c r="U1623" i="1"/>
  <c r="X1623" i="1" s="1"/>
  <c r="Y1623" i="1" s="1"/>
  <c r="U1624" i="1"/>
  <c r="X1624" i="1" s="1"/>
  <c r="Y1624" i="1" s="1"/>
  <c r="U1625" i="1"/>
  <c r="X1625" i="1" s="1"/>
  <c r="Y1625" i="1" s="1"/>
  <c r="U1626" i="1"/>
  <c r="X1626" i="1" s="1"/>
  <c r="Y1626" i="1" s="1"/>
  <c r="U1627" i="1"/>
  <c r="X1627" i="1" s="1"/>
  <c r="Y1627" i="1" s="1"/>
  <c r="U1628" i="1"/>
  <c r="X1628" i="1" s="1"/>
  <c r="Y1628" i="1" s="1"/>
  <c r="U1629" i="1"/>
  <c r="X1629" i="1" s="1"/>
  <c r="Y1629" i="1" s="1"/>
  <c r="U1630" i="1"/>
  <c r="X1630" i="1" s="1"/>
  <c r="Y1630" i="1" s="1"/>
  <c r="U1631" i="1"/>
  <c r="X1631" i="1" s="1"/>
  <c r="Y1631" i="1" s="1"/>
  <c r="U1632" i="1"/>
  <c r="X1632" i="1" s="1"/>
  <c r="Y1632" i="1" s="1"/>
  <c r="U1633" i="1"/>
  <c r="X1633" i="1" s="1"/>
  <c r="Y1633" i="1" s="1"/>
  <c r="U1634" i="1"/>
  <c r="X1634" i="1" s="1"/>
  <c r="Y1634" i="1" s="1"/>
  <c r="U1635" i="1"/>
  <c r="X1635" i="1" s="1"/>
  <c r="Y1635" i="1" s="1"/>
  <c r="U1636" i="1"/>
  <c r="X1636" i="1" s="1"/>
  <c r="Y1636" i="1" s="1"/>
  <c r="U1637" i="1"/>
  <c r="X1637" i="1" s="1"/>
  <c r="Y1637" i="1" s="1"/>
  <c r="U1638" i="1"/>
  <c r="X1638" i="1" s="1"/>
  <c r="Y1638" i="1" s="1"/>
  <c r="U1639" i="1"/>
  <c r="X1639" i="1" s="1"/>
  <c r="Y1639" i="1" s="1"/>
  <c r="U1640" i="1"/>
  <c r="X1640" i="1" s="1"/>
  <c r="Y1640" i="1" s="1"/>
  <c r="U1641" i="1"/>
  <c r="X1641" i="1" s="1"/>
  <c r="Y1641" i="1" s="1"/>
  <c r="U1642" i="1"/>
  <c r="X1642" i="1" s="1"/>
  <c r="Y1642" i="1" s="1"/>
  <c r="U1643" i="1"/>
  <c r="X1643" i="1" s="1"/>
  <c r="Y1643" i="1" s="1"/>
  <c r="U1644" i="1"/>
  <c r="X1644" i="1" s="1"/>
  <c r="Y1644" i="1" s="1"/>
  <c r="U1645" i="1"/>
  <c r="X1645" i="1" s="1"/>
  <c r="Y1645" i="1" s="1"/>
  <c r="U1646" i="1"/>
  <c r="X1646" i="1" s="1"/>
  <c r="Y1646" i="1" s="1"/>
  <c r="U1647" i="1"/>
  <c r="X1647" i="1" s="1"/>
  <c r="Y1647" i="1" s="1"/>
  <c r="U1648" i="1"/>
  <c r="X1648" i="1" s="1"/>
  <c r="Y1648" i="1" s="1"/>
  <c r="U1649" i="1"/>
  <c r="X1649" i="1" s="1"/>
  <c r="Y1649" i="1" s="1"/>
  <c r="U1650" i="1"/>
  <c r="X1650" i="1" s="1"/>
  <c r="Y1650" i="1" s="1"/>
  <c r="U1651" i="1"/>
  <c r="X1651" i="1" s="1"/>
  <c r="Y1651" i="1" s="1"/>
  <c r="U1652" i="1"/>
  <c r="X1652" i="1" s="1"/>
  <c r="Y1652" i="1" s="1"/>
  <c r="U1653" i="1"/>
  <c r="X1653" i="1" s="1"/>
  <c r="Y1653" i="1" s="1"/>
  <c r="U1654" i="1"/>
  <c r="X1654" i="1" s="1"/>
  <c r="Y1654" i="1" s="1"/>
  <c r="U1655" i="1"/>
  <c r="X1655" i="1" s="1"/>
  <c r="Y1655" i="1" s="1"/>
  <c r="U1656" i="1"/>
  <c r="X1656" i="1" s="1"/>
  <c r="Y1656" i="1" s="1"/>
  <c r="U1657" i="1"/>
  <c r="X1657" i="1" s="1"/>
  <c r="Y1657" i="1" s="1"/>
  <c r="U1658" i="1"/>
  <c r="X1658" i="1" s="1"/>
  <c r="Y1658" i="1" s="1"/>
  <c r="U1659" i="1"/>
  <c r="X1659" i="1" s="1"/>
  <c r="Y1659" i="1" s="1"/>
  <c r="U1660" i="1"/>
  <c r="X1660" i="1" s="1"/>
  <c r="Y1660" i="1" s="1"/>
  <c r="U1661" i="1"/>
  <c r="X1661" i="1" s="1"/>
  <c r="Y1661" i="1" s="1"/>
  <c r="U1662" i="1"/>
  <c r="X1662" i="1" s="1"/>
  <c r="Y1662" i="1" s="1"/>
  <c r="U1663" i="1"/>
  <c r="X1663" i="1" s="1"/>
  <c r="Y1663" i="1" s="1"/>
  <c r="U1664" i="1"/>
  <c r="X1664" i="1" s="1"/>
  <c r="Y1664" i="1" s="1"/>
  <c r="U1665" i="1"/>
  <c r="X1665" i="1" s="1"/>
  <c r="Y1665" i="1" s="1"/>
  <c r="U1666" i="1"/>
  <c r="X1666" i="1" s="1"/>
  <c r="Y1666" i="1" s="1"/>
  <c r="U1667" i="1"/>
  <c r="X1667" i="1" s="1"/>
  <c r="Y1667" i="1" s="1"/>
  <c r="U1668" i="1"/>
  <c r="X1668" i="1" s="1"/>
  <c r="Y1668" i="1" s="1"/>
  <c r="U1669" i="1"/>
  <c r="X1669" i="1" s="1"/>
  <c r="Y1669" i="1" s="1"/>
  <c r="U1670" i="1"/>
  <c r="X1670" i="1" s="1"/>
  <c r="Y1670" i="1" s="1"/>
  <c r="U1671" i="1"/>
  <c r="X1671" i="1" s="1"/>
  <c r="Y1671" i="1" s="1"/>
  <c r="U1672" i="1"/>
  <c r="X1672" i="1" s="1"/>
  <c r="Y1672" i="1" s="1"/>
  <c r="U1673" i="1"/>
  <c r="X1673" i="1" s="1"/>
  <c r="Y1673" i="1" s="1"/>
  <c r="U1674" i="1"/>
  <c r="X1674" i="1" s="1"/>
  <c r="Y1674" i="1" s="1"/>
  <c r="U1675" i="1"/>
  <c r="X1675" i="1" s="1"/>
  <c r="Y1675" i="1" s="1"/>
  <c r="U1676" i="1"/>
  <c r="X1676" i="1" s="1"/>
  <c r="Y1676" i="1" s="1"/>
  <c r="U1677" i="1"/>
  <c r="X1677" i="1" s="1"/>
  <c r="Y1677" i="1" s="1"/>
  <c r="U1678" i="1"/>
  <c r="X1678" i="1" s="1"/>
  <c r="Y1678" i="1" s="1"/>
  <c r="U1679" i="1"/>
  <c r="X1679" i="1" s="1"/>
  <c r="Y1679" i="1" s="1"/>
  <c r="U1680" i="1"/>
  <c r="X1680" i="1" s="1"/>
  <c r="Y1680" i="1" s="1"/>
  <c r="U1681" i="1"/>
  <c r="X1681" i="1" s="1"/>
  <c r="Y1681" i="1" s="1"/>
  <c r="U1682" i="1"/>
  <c r="X1682" i="1" s="1"/>
  <c r="Y1682" i="1" s="1"/>
  <c r="U1683" i="1"/>
  <c r="X1683" i="1" s="1"/>
  <c r="Y1683" i="1" s="1"/>
  <c r="U1684" i="1"/>
  <c r="X1684" i="1" s="1"/>
  <c r="Y1684" i="1" s="1"/>
  <c r="U1685" i="1"/>
  <c r="X1685" i="1" s="1"/>
  <c r="Y1685" i="1" s="1"/>
  <c r="U1686" i="1"/>
  <c r="X1686" i="1" s="1"/>
  <c r="Y1686" i="1" s="1"/>
  <c r="U1687" i="1"/>
  <c r="X1687" i="1" s="1"/>
  <c r="Y1687" i="1" s="1"/>
  <c r="U1688" i="1"/>
  <c r="X1688" i="1" s="1"/>
  <c r="Y1688" i="1" s="1"/>
  <c r="U1689" i="1"/>
  <c r="X1689" i="1" s="1"/>
  <c r="Y1689" i="1" s="1"/>
  <c r="U1690" i="1"/>
  <c r="X1690" i="1" s="1"/>
  <c r="Y1690" i="1" s="1"/>
  <c r="U1691" i="1"/>
  <c r="X1691" i="1" s="1"/>
  <c r="Y1691" i="1" s="1"/>
  <c r="U1692" i="1"/>
  <c r="X1692" i="1" s="1"/>
  <c r="Y1692" i="1" s="1"/>
  <c r="U1693" i="1"/>
  <c r="X1693" i="1" s="1"/>
  <c r="Y1693" i="1" s="1"/>
  <c r="U1694" i="1"/>
  <c r="X1694" i="1" s="1"/>
  <c r="Y1694" i="1" s="1"/>
  <c r="U1695" i="1"/>
  <c r="X1695" i="1" s="1"/>
  <c r="Y1695" i="1" s="1"/>
  <c r="U1696" i="1"/>
  <c r="X1696" i="1" s="1"/>
  <c r="Y1696" i="1" s="1"/>
  <c r="U1697" i="1"/>
  <c r="X1697" i="1" s="1"/>
  <c r="Y1697" i="1" s="1"/>
  <c r="U1698" i="1"/>
  <c r="X1698" i="1" s="1"/>
  <c r="Y1698" i="1" s="1"/>
  <c r="U1699" i="1"/>
  <c r="X1699" i="1" s="1"/>
  <c r="Y1699" i="1" s="1"/>
  <c r="U1700" i="1"/>
  <c r="X1700" i="1" s="1"/>
  <c r="Y1700" i="1" s="1"/>
  <c r="U1701" i="1"/>
  <c r="X1701" i="1" s="1"/>
  <c r="Y1701" i="1" s="1"/>
  <c r="U1702" i="1"/>
  <c r="X1702" i="1" s="1"/>
  <c r="Y1702" i="1" s="1"/>
  <c r="U1703" i="1"/>
  <c r="X1703" i="1" s="1"/>
  <c r="Y1703" i="1" s="1"/>
  <c r="U1704" i="1"/>
  <c r="X1704" i="1" s="1"/>
  <c r="Y1704" i="1" s="1"/>
  <c r="U1705" i="1"/>
  <c r="X1705" i="1" s="1"/>
  <c r="Y1705" i="1" s="1"/>
  <c r="U1706" i="1"/>
  <c r="X1706" i="1" s="1"/>
  <c r="Y1706" i="1" s="1"/>
  <c r="U1707" i="1"/>
  <c r="X1707" i="1" s="1"/>
  <c r="Y1707" i="1" s="1"/>
  <c r="U1708" i="1"/>
  <c r="X1708" i="1" s="1"/>
  <c r="Y1708" i="1" s="1"/>
  <c r="U1709" i="1"/>
  <c r="X1709" i="1" s="1"/>
  <c r="Y1709" i="1" s="1"/>
  <c r="U1710" i="1"/>
  <c r="X1710" i="1" s="1"/>
  <c r="Y1710" i="1" s="1"/>
  <c r="U1711" i="1"/>
  <c r="X1711" i="1" s="1"/>
  <c r="Y1711" i="1" s="1"/>
  <c r="U1712" i="1"/>
  <c r="X1712" i="1" s="1"/>
  <c r="Y1712" i="1" s="1"/>
  <c r="U1713" i="1"/>
  <c r="X1713" i="1" s="1"/>
  <c r="Y1713" i="1" s="1"/>
  <c r="U1714" i="1"/>
  <c r="X1714" i="1" s="1"/>
  <c r="Y1714" i="1" s="1"/>
  <c r="U1715" i="1"/>
  <c r="X1715" i="1" s="1"/>
  <c r="Y1715" i="1" s="1"/>
  <c r="U1716" i="1"/>
  <c r="X1716" i="1" s="1"/>
  <c r="Y1716" i="1" s="1"/>
  <c r="U1717" i="1"/>
  <c r="X1717" i="1" s="1"/>
  <c r="Y1717" i="1" s="1"/>
  <c r="U1718" i="1"/>
  <c r="X1718" i="1" s="1"/>
  <c r="Y1718" i="1" s="1"/>
  <c r="U1719" i="1"/>
  <c r="X1719" i="1" s="1"/>
  <c r="Y1719" i="1" s="1"/>
  <c r="U1720" i="1"/>
  <c r="X1720" i="1" s="1"/>
  <c r="Y1720" i="1" s="1"/>
  <c r="U1721" i="1"/>
  <c r="X1721" i="1" s="1"/>
  <c r="Y1721" i="1" s="1"/>
  <c r="U1722" i="1"/>
  <c r="X1722" i="1" s="1"/>
  <c r="Y1722" i="1" s="1"/>
  <c r="U1723" i="1"/>
  <c r="X1723" i="1" s="1"/>
  <c r="Y1723" i="1" s="1"/>
  <c r="U1724" i="1"/>
  <c r="X1724" i="1" s="1"/>
  <c r="Y1724" i="1" s="1"/>
  <c r="U1725" i="1"/>
  <c r="X1725" i="1" s="1"/>
  <c r="Y1725" i="1" s="1"/>
  <c r="U1726" i="1"/>
  <c r="X1726" i="1" s="1"/>
  <c r="Y1726" i="1" s="1"/>
  <c r="U1727" i="1"/>
  <c r="X1727" i="1" s="1"/>
  <c r="Y1727" i="1" s="1"/>
  <c r="U1728" i="1"/>
  <c r="X1728" i="1" s="1"/>
  <c r="Y1728" i="1" s="1"/>
  <c r="U1729" i="1"/>
  <c r="X1729" i="1" s="1"/>
  <c r="Y1729" i="1" s="1"/>
  <c r="U1730" i="1"/>
  <c r="X1730" i="1" s="1"/>
  <c r="Y1730" i="1" s="1"/>
  <c r="U1731" i="1"/>
  <c r="X1731" i="1" s="1"/>
  <c r="Y1731" i="1" s="1"/>
  <c r="U1732" i="1"/>
  <c r="X1732" i="1" s="1"/>
  <c r="Y1732" i="1" s="1"/>
  <c r="U1733" i="1"/>
  <c r="X1733" i="1" s="1"/>
  <c r="Y1733" i="1" s="1"/>
  <c r="U1734" i="1"/>
  <c r="X1734" i="1" s="1"/>
  <c r="Y1734" i="1" s="1"/>
  <c r="U1735" i="1"/>
  <c r="X1735" i="1" s="1"/>
  <c r="Y1735" i="1" s="1"/>
  <c r="U1736" i="1"/>
  <c r="X1736" i="1" s="1"/>
  <c r="Y1736" i="1" s="1"/>
  <c r="U1737" i="1"/>
  <c r="X1737" i="1" s="1"/>
  <c r="Y1737" i="1" s="1"/>
  <c r="U1738" i="1"/>
  <c r="X1738" i="1" s="1"/>
  <c r="Y1738" i="1" s="1"/>
  <c r="U1739" i="1"/>
  <c r="X1739" i="1" s="1"/>
  <c r="Y1739" i="1" s="1"/>
  <c r="U1740" i="1"/>
  <c r="X1740" i="1" s="1"/>
  <c r="Y1740" i="1" s="1"/>
  <c r="U1741" i="1"/>
  <c r="X1741" i="1" s="1"/>
  <c r="Y1741" i="1" s="1"/>
  <c r="U1742" i="1"/>
  <c r="X1742" i="1" s="1"/>
  <c r="Y1742" i="1" s="1"/>
  <c r="U1743" i="1"/>
  <c r="X1743" i="1" s="1"/>
  <c r="Y1743" i="1" s="1"/>
  <c r="U1744" i="1"/>
  <c r="X1744" i="1" s="1"/>
  <c r="Y1744" i="1" s="1"/>
  <c r="U1745" i="1"/>
  <c r="X1745" i="1" s="1"/>
  <c r="Y1745" i="1" s="1"/>
  <c r="U1746" i="1"/>
  <c r="X1746" i="1" s="1"/>
  <c r="Y1746" i="1" s="1"/>
  <c r="U1747" i="1"/>
  <c r="X1747" i="1" s="1"/>
  <c r="Y1747" i="1" s="1"/>
  <c r="U1748" i="1"/>
  <c r="X1748" i="1" s="1"/>
  <c r="Y1748" i="1" s="1"/>
  <c r="U1749" i="1"/>
  <c r="X1749" i="1" s="1"/>
  <c r="Y1749" i="1" s="1"/>
  <c r="U1750" i="1"/>
  <c r="X1750" i="1" s="1"/>
  <c r="Y1750" i="1" s="1"/>
  <c r="U1751" i="1"/>
  <c r="X1751" i="1" s="1"/>
  <c r="Y1751" i="1" s="1"/>
  <c r="U1752" i="1"/>
  <c r="X1752" i="1" s="1"/>
  <c r="Y1752" i="1" s="1"/>
  <c r="U1753" i="1"/>
  <c r="X1753" i="1" s="1"/>
  <c r="Y1753" i="1" s="1"/>
  <c r="U1754" i="1"/>
  <c r="X1754" i="1" s="1"/>
  <c r="Y1754" i="1" s="1"/>
  <c r="U1755" i="1"/>
  <c r="X1755" i="1" s="1"/>
  <c r="Y1755" i="1" s="1"/>
  <c r="U1756" i="1"/>
  <c r="X1756" i="1" s="1"/>
  <c r="Y1756" i="1" s="1"/>
  <c r="U1757" i="1"/>
  <c r="X1757" i="1" s="1"/>
  <c r="Y1757" i="1" s="1"/>
  <c r="U1758" i="1"/>
  <c r="X1758" i="1" s="1"/>
  <c r="Y1758" i="1" s="1"/>
  <c r="U1759" i="1"/>
  <c r="X1759" i="1" s="1"/>
  <c r="Y1759" i="1" s="1"/>
  <c r="U1760" i="1"/>
  <c r="X1760" i="1" s="1"/>
  <c r="Y1760" i="1" s="1"/>
  <c r="U1761" i="1"/>
  <c r="X1761" i="1" s="1"/>
  <c r="Y1761" i="1" s="1"/>
  <c r="U1762" i="1"/>
  <c r="X1762" i="1" s="1"/>
  <c r="Y1762" i="1" s="1"/>
  <c r="U1763" i="1"/>
  <c r="X1763" i="1" s="1"/>
  <c r="Y1763" i="1" s="1"/>
  <c r="U1764" i="1"/>
  <c r="X1764" i="1" s="1"/>
  <c r="Y1764" i="1" s="1"/>
  <c r="U1765" i="1"/>
  <c r="X1765" i="1" s="1"/>
  <c r="Y1765" i="1" s="1"/>
  <c r="U1766" i="1"/>
  <c r="X1766" i="1" s="1"/>
  <c r="Y1766" i="1" s="1"/>
  <c r="U1767" i="1"/>
  <c r="X1767" i="1" s="1"/>
  <c r="Y1767" i="1" s="1"/>
  <c r="U1768" i="1"/>
  <c r="X1768" i="1" s="1"/>
  <c r="Y1768" i="1" s="1"/>
  <c r="U1769" i="1"/>
  <c r="X1769" i="1" s="1"/>
  <c r="Y1769" i="1" s="1"/>
  <c r="U1770" i="1"/>
  <c r="X1770" i="1" s="1"/>
  <c r="Y1770" i="1" s="1"/>
  <c r="U1771" i="1"/>
  <c r="X1771" i="1" s="1"/>
  <c r="Y1771" i="1" s="1"/>
  <c r="U1772" i="1"/>
  <c r="X1772" i="1" s="1"/>
  <c r="Y1772" i="1" s="1"/>
  <c r="U1773" i="1"/>
  <c r="X1773" i="1" s="1"/>
  <c r="Y1773" i="1" s="1"/>
  <c r="U1774" i="1"/>
  <c r="X1774" i="1" s="1"/>
  <c r="Y1774" i="1" s="1"/>
  <c r="U1775" i="1"/>
  <c r="X1775" i="1" s="1"/>
  <c r="Y1775" i="1" s="1"/>
  <c r="U1776" i="1"/>
  <c r="X1776" i="1" s="1"/>
  <c r="Y1776" i="1" s="1"/>
  <c r="U1777" i="1"/>
  <c r="X1777" i="1" s="1"/>
  <c r="Y1777" i="1" s="1"/>
  <c r="U1778" i="1"/>
  <c r="X1778" i="1" s="1"/>
  <c r="Y1778" i="1" s="1"/>
  <c r="U1779" i="1"/>
  <c r="X1779" i="1" s="1"/>
  <c r="Y1779" i="1" s="1"/>
  <c r="U1780" i="1"/>
  <c r="X1780" i="1" s="1"/>
  <c r="Y1780" i="1" s="1"/>
  <c r="U1781" i="1"/>
  <c r="X1781" i="1" s="1"/>
  <c r="Y1781" i="1" s="1"/>
  <c r="U1782" i="1"/>
  <c r="X1782" i="1" s="1"/>
  <c r="Y1782" i="1" s="1"/>
  <c r="U1783" i="1"/>
  <c r="X1783" i="1" s="1"/>
  <c r="Y1783" i="1" s="1"/>
  <c r="U1784" i="1"/>
  <c r="X1784" i="1" s="1"/>
  <c r="Y1784" i="1" s="1"/>
  <c r="U1785" i="1"/>
  <c r="X1785" i="1" s="1"/>
  <c r="Y1785" i="1" s="1"/>
  <c r="U1786" i="1"/>
  <c r="X1786" i="1" s="1"/>
  <c r="Y1786" i="1" s="1"/>
  <c r="U1787" i="1"/>
  <c r="X1787" i="1" s="1"/>
  <c r="Y1787" i="1" s="1"/>
  <c r="U1788" i="1"/>
  <c r="X1788" i="1" s="1"/>
  <c r="Y1788" i="1" s="1"/>
  <c r="U1789" i="1"/>
  <c r="X1789" i="1" s="1"/>
  <c r="Y1789" i="1" s="1"/>
  <c r="U1790" i="1"/>
  <c r="X1790" i="1" s="1"/>
  <c r="Y1790" i="1" s="1"/>
  <c r="U1791" i="1"/>
  <c r="X1791" i="1" s="1"/>
  <c r="Y1791" i="1" s="1"/>
  <c r="U1792" i="1"/>
  <c r="X1792" i="1" s="1"/>
  <c r="Y1792" i="1" s="1"/>
  <c r="U1793" i="1"/>
  <c r="X1793" i="1" s="1"/>
  <c r="Y1793" i="1" s="1"/>
  <c r="U1794" i="1"/>
  <c r="X1794" i="1" s="1"/>
  <c r="Y1794" i="1" s="1"/>
  <c r="U1795" i="1"/>
  <c r="X1795" i="1" s="1"/>
  <c r="Y1795" i="1" s="1"/>
  <c r="U1796" i="1"/>
  <c r="X1796" i="1" s="1"/>
  <c r="Y1796" i="1" s="1"/>
  <c r="U1797" i="1"/>
  <c r="X1797" i="1" s="1"/>
  <c r="Y1797" i="1" s="1"/>
  <c r="U1798" i="1"/>
  <c r="X1798" i="1" s="1"/>
  <c r="Y1798" i="1" s="1"/>
  <c r="U1799" i="1"/>
  <c r="X1799" i="1" s="1"/>
  <c r="Y1799" i="1" s="1"/>
  <c r="U1800" i="1"/>
  <c r="X1800" i="1" s="1"/>
  <c r="Y1800" i="1" s="1"/>
  <c r="U1801" i="1"/>
  <c r="X1801" i="1" s="1"/>
  <c r="Y1801" i="1" s="1"/>
  <c r="U1802" i="1"/>
  <c r="X1802" i="1" s="1"/>
  <c r="Y1802" i="1" s="1"/>
  <c r="U1803" i="1"/>
  <c r="X1803" i="1" s="1"/>
  <c r="Y1803" i="1" s="1"/>
  <c r="U1804" i="1"/>
  <c r="X1804" i="1" s="1"/>
  <c r="Y1804" i="1" s="1"/>
  <c r="U1805" i="1"/>
  <c r="X1805" i="1" s="1"/>
  <c r="Y1805" i="1" s="1"/>
  <c r="U1806" i="1"/>
  <c r="X1806" i="1" s="1"/>
  <c r="Y1806" i="1" s="1"/>
  <c r="U1807" i="1"/>
  <c r="X1807" i="1" s="1"/>
  <c r="Y1807" i="1" s="1"/>
  <c r="U1808" i="1"/>
  <c r="X1808" i="1" s="1"/>
  <c r="Y1808" i="1" s="1"/>
  <c r="U1809" i="1"/>
  <c r="X1809" i="1" s="1"/>
  <c r="Y1809" i="1" s="1"/>
  <c r="U1810" i="1"/>
  <c r="X1810" i="1" s="1"/>
  <c r="Y1810" i="1" s="1"/>
  <c r="U1811" i="1"/>
  <c r="X1811" i="1" s="1"/>
  <c r="Y1811" i="1" s="1"/>
  <c r="U1812" i="1"/>
  <c r="X1812" i="1" s="1"/>
  <c r="Y1812" i="1" s="1"/>
  <c r="U1813" i="1"/>
  <c r="X1813" i="1" s="1"/>
  <c r="Y1813" i="1" s="1"/>
  <c r="U1814" i="1"/>
  <c r="X1814" i="1" s="1"/>
  <c r="Y1814" i="1" s="1"/>
  <c r="U1815" i="1"/>
  <c r="X1815" i="1" s="1"/>
  <c r="Y1815" i="1" s="1"/>
  <c r="U1816" i="1"/>
  <c r="X1816" i="1" s="1"/>
  <c r="Y1816" i="1" s="1"/>
  <c r="U1817" i="1"/>
  <c r="X1817" i="1" s="1"/>
  <c r="Y1817" i="1" s="1"/>
  <c r="U1818" i="1"/>
  <c r="X1818" i="1" s="1"/>
  <c r="Y1818" i="1" s="1"/>
  <c r="U1819" i="1"/>
  <c r="X1819" i="1" s="1"/>
  <c r="Y1819" i="1" s="1"/>
  <c r="U1820" i="1"/>
  <c r="X1820" i="1" s="1"/>
  <c r="Y1820" i="1" s="1"/>
  <c r="U1821" i="1"/>
  <c r="X1821" i="1" s="1"/>
  <c r="Y1821" i="1" s="1"/>
  <c r="U1822" i="1"/>
  <c r="X1822" i="1" s="1"/>
  <c r="Y1822" i="1" s="1"/>
  <c r="U1823" i="1"/>
  <c r="X1823" i="1" s="1"/>
  <c r="Y1823" i="1" s="1"/>
  <c r="U1824" i="1"/>
  <c r="X1824" i="1" s="1"/>
  <c r="Y1824" i="1" s="1"/>
  <c r="U1825" i="1"/>
  <c r="X1825" i="1" s="1"/>
  <c r="Y1825" i="1" s="1"/>
  <c r="U1826" i="1"/>
  <c r="X1826" i="1" s="1"/>
  <c r="Y1826" i="1" s="1"/>
  <c r="U1827" i="1"/>
  <c r="X1827" i="1" s="1"/>
  <c r="Y1827" i="1" s="1"/>
  <c r="U1828" i="1"/>
  <c r="X1828" i="1" s="1"/>
  <c r="Y1828" i="1" s="1"/>
  <c r="U1829" i="1"/>
  <c r="X1829" i="1" s="1"/>
  <c r="Y1829" i="1" s="1"/>
  <c r="U1830" i="1"/>
  <c r="X1830" i="1" s="1"/>
  <c r="Y1830" i="1" s="1"/>
  <c r="U1831" i="1"/>
  <c r="X1831" i="1" s="1"/>
  <c r="Y1831" i="1" s="1"/>
  <c r="U1832" i="1"/>
  <c r="X1832" i="1" s="1"/>
  <c r="Y1832" i="1" s="1"/>
  <c r="U1833" i="1"/>
  <c r="X1833" i="1" s="1"/>
  <c r="Y1833" i="1" s="1"/>
  <c r="U1834" i="1"/>
  <c r="X1834" i="1" s="1"/>
  <c r="Y1834" i="1" s="1"/>
  <c r="U1835" i="1"/>
  <c r="X1835" i="1" s="1"/>
  <c r="Y1835" i="1" s="1"/>
  <c r="U1836" i="1"/>
  <c r="X1836" i="1" s="1"/>
  <c r="Y1836" i="1" s="1"/>
  <c r="U1837" i="1"/>
  <c r="X1837" i="1" s="1"/>
  <c r="Y1837" i="1" s="1"/>
  <c r="U1838" i="1"/>
  <c r="X1838" i="1" s="1"/>
  <c r="Y1838" i="1" s="1"/>
  <c r="U1839" i="1"/>
  <c r="X1839" i="1" s="1"/>
  <c r="Y1839" i="1" s="1"/>
  <c r="U1840" i="1"/>
  <c r="X1840" i="1" s="1"/>
  <c r="Y1840" i="1" s="1"/>
  <c r="U1841" i="1"/>
  <c r="X1841" i="1" s="1"/>
  <c r="Y1841" i="1" s="1"/>
  <c r="U1842" i="1"/>
  <c r="X1842" i="1" s="1"/>
  <c r="Y1842" i="1" s="1"/>
  <c r="U1843" i="1"/>
  <c r="X1843" i="1" s="1"/>
  <c r="Y1843" i="1" s="1"/>
  <c r="U1844" i="1"/>
  <c r="X1844" i="1" s="1"/>
  <c r="Y1844" i="1" s="1"/>
  <c r="U1845" i="1"/>
  <c r="X1845" i="1" s="1"/>
  <c r="Y1845" i="1" s="1"/>
  <c r="U1846" i="1"/>
  <c r="X1846" i="1" s="1"/>
  <c r="Y1846" i="1" s="1"/>
  <c r="U1847" i="1"/>
  <c r="X1847" i="1" s="1"/>
  <c r="Y1847" i="1" s="1"/>
  <c r="U1848" i="1"/>
  <c r="X1848" i="1" s="1"/>
  <c r="Y1848" i="1" s="1"/>
  <c r="U1849" i="1"/>
  <c r="X1849" i="1" s="1"/>
  <c r="Y1849" i="1" s="1"/>
  <c r="U1850" i="1"/>
  <c r="X1850" i="1" s="1"/>
  <c r="Y1850" i="1" s="1"/>
  <c r="U1851" i="1"/>
  <c r="X1851" i="1" s="1"/>
  <c r="Y1851" i="1" s="1"/>
  <c r="U1852" i="1"/>
  <c r="X1852" i="1" s="1"/>
  <c r="Y1852" i="1" s="1"/>
  <c r="U1853" i="1"/>
  <c r="X1853" i="1" s="1"/>
  <c r="Y1853" i="1" s="1"/>
  <c r="U1854" i="1"/>
  <c r="X1854" i="1" s="1"/>
  <c r="Y1854" i="1" s="1"/>
  <c r="U1855" i="1"/>
  <c r="X1855" i="1" s="1"/>
  <c r="Y1855" i="1" s="1"/>
  <c r="U1856" i="1"/>
  <c r="X1856" i="1" s="1"/>
  <c r="Y1856" i="1" s="1"/>
  <c r="U1857" i="1"/>
  <c r="X1857" i="1" s="1"/>
  <c r="Y1857" i="1" s="1"/>
  <c r="U1858" i="1"/>
  <c r="X1858" i="1" s="1"/>
  <c r="Y1858" i="1" s="1"/>
  <c r="U1859" i="1"/>
  <c r="X1859" i="1" s="1"/>
  <c r="Y1859" i="1" s="1"/>
  <c r="U1860" i="1"/>
  <c r="X1860" i="1" s="1"/>
  <c r="Y1860" i="1" s="1"/>
  <c r="U1861" i="1"/>
  <c r="X1861" i="1" s="1"/>
  <c r="Y1861" i="1" s="1"/>
  <c r="U1862" i="1"/>
  <c r="X1862" i="1" s="1"/>
  <c r="Y1862" i="1" s="1"/>
  <c r="U1863" i="1"/>
  <c r="X1863" i="1" s="1"/>
  <c r="Y1863" i="1" s="1"/>
  <c r="U1864" i="1"/>
  <c r="X1864" i="1" s="1"/>
  <c r="Y1864" i="1" s="1"/>
  <c r="U1865" i="1"/>
  <c r="X1865" i="1" s="1"/>
  <c r="Y1865" i="1" s="1"/>
  <c r="U1866" i="1"/>
  <c r="X1866" i="1" s="1"/>
  <c r="Y1866" i="1" s="1"/>
  <c r="U1867" i="1"/>
  <c r="X1867" i="1" s="1"/>
  <c r="Y1867" i="1" s="1"/>
  <c r="U1868" i="1"/>
  <c r="X1868" i="1" s="1"/>
  <c r="Y1868" i="1" s="1"/>
  <c r="U1869" i="1"/>
  <c r="X1869" i="1" s="1"/>
  <c r="Y1869" i="1" s="1"/>
  <c r="U1870" i="1"/>
  <c r="X1870" i="1" s="1"/>
  <c r="Y1870" i="1" s="1"/>
  <c r="U1871" i="1"/>
  <c r="X1871" i="1" s="1"/>
  <c r="Y1871" i="1" s="1"/>
  <c r="U1872" i="1"/>
  <c r="X1872" i="1" s="1"/>
  <c r="Y1872" i="1" s="1"/>
  <c r="U1873" i="1"/>
  <c r="X1873" i="1" s="1"/>
  <c r="Y1873" i="1" s="1"/>
  <c r="U1874" i="1"/>
  <c r="X1874" i="1" s="1"/>
  <c r="Y1874" i="1" s="1"/>
  <c r="U1875" i="1"/>
  <c r="X1875" i="1" s="1"/>
  <c r="Y1875" i="1" s="1"/>
  <c r="U1876" i="1"/>
  <c r="X1876" i="1" s="1"/>
  <c r="Y1876" i="1" s="1"/>
  <c r="U1877" i="1"/>
  <c r="X1877" i="1" s="1"/>
  <c r="Y1877" i="1" s="1"/>
  <c r="U1878" i="1"/>
  <c r="X1878" i="1" s="1"/>
  <c r="Y1878" i="1" s="1"/>
  <c r="U1879" i="1"/>
  <c r="X1879" i="1" s="1"/>
  <c r="Y1879" i="1" s="1"/>
  <c r="U1880" i="1"/>
  <c r="X1880" i="1" s="1"/>
  <c r="Y1880" i="1" s="1"/>
  <c r="U1881" i="1"/>
  <c r="X1881" i="1" s="1"/>
  <c r="Y1881" i="1" s="1"/>
  <c r="U1882" i="1"/>
  <c r="X1882" i="1" s="1"/>
  <c r="Y1882" i="1" s="1"/>
  <c r="U1883" i="1"/>
  <c r="X1883" i="1" s="1"/>
  <c r="Y1883" i="1" s="1"/>
  <c r="U1884" i="1"/>
  <c r="X1884" i="1" s="1"/>
  <c r="Y1884" i="1" s="1"/>
  <c r="U1885" i="1"/>
  <c r="X1885" i="1" s="1"/>
  <c r="Y1885" i="1" s="1"/>
  <c r="U1886" i="1"/>
  <c r="X1886" i="1" s="1"/>
  <c r="Y1886" i="1" s="1"/>
  <c r="U1887" i="1"/>
  <c r="X1887" i="1" s="1"/>
  <c r="Y1887" i="1" s="1"/>
  <c r="U1888" i="1"/>
  <c r="X1888" i="1" s="1"/>
  <c r="Y1888" i="1" s="1"/>
  <c r="U1889" i="1"/>
  <c r="X1889" i="1" s="1"/>
  <c r="Y1889" i="1" s="1"/>
  <c r="U1890" i="1"/>
  <c r="X1890" i="1" s="1"/>
  <c r="Y1890" i="1" s="1"/>
  <c r="U1891" i="1"/>
  <c r="X1891" i="1" s="1"/>
  <c r="Y1891" i="1" s="1"/>
  <c r="U1892" i="1"/>
  <c r="X1892" i="1" s="1"/>
  <c r="Y1892" i="1" s="1"/>
  <c r="U1893" i="1"/>
  <c r="X1893" i="1" s="1"/>
  <c r="Y1893" i="1" s="1"/>
  <c r="U1894" i="1"/>
  <c r="X1894" i="1" s="1"/>
  <c r="Y1894" i="1" s="1"/>
  <c r="U1895" i="1"/>
  <c r="X1895" i="1" s="1"/>
  <c r="Y1895" i="1" s="1"/>
  <c r="U1896" i="1"/>
  <c r="X1896" i="1" s="1"/>
  <c r="Y1896" i="1" s="1"/>
  <c r="U1897" i="1"/>
  <c r="X1897" i="1" s="1"/>
  <c r="Y1897" i="1" s="1"/>
  <c r="U1898" i="1"/>
  <c r="X1898" i="1" s="1"/>
  <c r="Y1898" i="1" s="1"/>
  <c r="U1899" i="1"/>
  <c r="X1899" i="1" s="1"/>
  <c r="Y1899" i="1" s="1"/>
  <c r="U1900" i="1"/>
  <c r="X1900" i="1" s="1"/>
  <c r="Y1900" i="1" s="1"/>
  <c r="U1901" i="1"/>
  <c r="X1901" i="1" s="1"/>
  <c r="Y1901" i="1" s="1"/>
  <c r="U1902" i="1"/>
  <c r="X1902" i="1" s="1"/>
  <c r="Y1902" i="1" s="1"/>
  <c r="U1903" i="1"/>
  <c r="X1903" i="1" s="1"/>
  <c r="Y1903" i="1" s="1"/>
  <c r="U1904" i="1"/>
  <c r="X1904" i="1" s="1"/>
  <c r="Y1904" i="1" s="1"/>
  <c r="U1905" i="1"/>
  <c r="X1905" i="1" s="1"/>
  <c r="Y1905" i="1" s="1"/>
  <c r="U1906" i="1"/>
  <c r="X1906" i="1" s="1"/>
  <c r="Y1906" i="1" s="1"/>
  <c r="U1907" i="1"/>
  <c r="X1907" i="1" s="1"/>
  <c r="Y1907" i="1" s="1"/>
  <c r="U1908" i="1"/>
  <c r="X1908" i="1" s="1"/>
  <c r="Y1908" i="1" s="1"/>
  <c r="U1909" i="1"/>
  <c r="X1909" i="1" s="1"/>
  <c r="Y1909" i="1" s="1"/>
  <c r="U1910" i="1"/>
  <c r="X1910" i="1" s="1"/>
  <c r="Y1910" i="1" s="1"/>
  <c r="U1911" i="1"/>
  <c r="X1911" i="1" s="1"/>
  <c r="Y1911" i="1" s="1"/>
  <c r="U1912" i="1"/>
  <c r="X1912" i="1" s="1"/>
  <c r="Y1912" i="1" s="1"/>
  <c r="U1913" i="1"/>
  <c r="X1913" i="1" s="1"/>
  <c r="Y1913" i="1" s="1"/>
  <c r="U1914" i="1"/>
  <c r="X1914" i="1" s="1"/>
  <c r="Y1914" i="1" s="1"/>
  <c r="U1915" i="1"/>
  <c r="X1915" i="1" s="1"/>
  <c r="Y1915" i="1" s="1"/>
  <c r="U1916" i="1"/>
  <c r="X1916" i="1" s="1"/>
  <c r="Y1916" i="1" s="1"/>
  <c r="U1917" i="1"/>
  <c r="X1917" i="1" s="1"/>
  <c r="Y1917" i="1" s="1"/>
  <c r="U1918" i="1"/>
  <c r="X1918" i="1" s="1"/>
  <c r="Y1918" i="1" s="1"/>
  <c r="U1919" i="1"/>
  <c r="X1919" i="1" s="1"/>
  <c r="Y1919" i="1" s="1"/>
  <c r="U1920" i="1"/>
  <c r="X1920" i="1" s="1"/>
  <c r="Y1920" i="1" s="1"/>
  <c r="U1921" i="1"/>
  <c r="X1921" i="1" s="1"/>
  <c r="Y1921" i="1" s="1"/>
  <c r="U1922" i="1"/>
  <c r="X1922" i="1" s="1"/>
  <c r="Y1922" i="1" s="1"/>
  <c r="U1923" i="1"/>
  <c r="X1923" i="1" s="1"/>
  <c r="Y1923" i="1" s="1"/>
  <c r="U1924" i="1"/>
  <c r="X1924" i="1" s="1"/>
  <c r="Y1924" i="1" s="1"/>
  <c r="U1925" i="1"/>
  <c r="X1925" i="1" s="1"/>
  <c r="Y1925" i="1" s="1"/>
  <c r="U1926" i="1"/>
  <c r="X1926" i="1" s="1"/>
  <c r="Y1926" i="1" s="1"/>
  <c r="U1927" i="1"/>
  <c r="X1927" i="1" s="1"/>
  <c r="Y1927" i="1" s="1"/>
  <c r="U1928" i="1"/>
  <c r="X1928" i="1" s="1"/>
  <c r="Y1928" i="1" s="1"/>
  <c r="U1929" i="1"/>
  <c r="X1929" i="1" s="1"/>
  <c r="Y1929" i="1" s="1"/>
  <c r="U1930" i="1"/>
  <c r="X1930" i="1" s="1"/>
  <c r="Y1930" i="1" s="1"/>
  <c r="U1931" i="1"/>
  <c r="X1931" i="1" s="1"/>
  <c r="Y1931" i="1" s="1"/>
  <c r="U1932" i="1"/>
  <c r="X1932" i="1" s="1"/>
  <c r="Y1932" i="1" s="1"/>
  <c r="U1933" i="1"/>
  <c r="X1933" i="1" s="1"/>
  <c r="Y1933" i="1" s="1"/>
  <c r="U1934" i="1"/>
  <c r="X1934" i="1" s="1"/>
  <c r="Y1934" i="1" s="1"/>
  <c r="U1935" i="1"/>
  <c r="X1935" i="1" s="1"/>
  <c r="Y1935" i="1" s="1"/>
  <c r="U1936" i="1"/>
  <c r="X1936" i="1" s="1"/>
  <c r="Y1936" i="1" s="1"/>
  <c r="U1937" i="1"/>
  <c r="X1937" i="1" s="1"/>
  <c r="Y1937" i="1" s="1"/>
  <c r="U1938" i="1"/>
  <c r="X1938" i="1" s="1"/>
  <c r="Y1938" i="1" s="1"/>
  <c r="U1939" i="1"/>
  <c r="X1939" i="1" s="1"/>
  <c r="Y1939" i="1" s="1"/>
  <c r="U1940" i="1"/>
  <c r="X1940" i="1" s="1"/>
  <c r="Y1940" i="1" s="1"/>
  <c r="U1941" i="1"/>
  <c r="X1941" i="1" s="1"/>
  <c r="Y1941" i="1" s="1"/>
  <c r="U1942" i="1"/>
  <c r="X1942" i="1" s="1"/>
  <c r="Y1942" i="1" s="1"/>
  <c r="U1943" i="1"/>
  <c r="X1943" i="1" s="1"/>
  <c r="Y1943" i="1" s="1"/>
  <c r="U1944" i="1"/>
  <c r="X1944" i="1" s="1"/>
  <c r="Y1944" i="1" s="1"/>
  <c r="U1945" i="1"/>
  <c r="X1945" i="1" s="1"/>
  <c r="Y1945" i="1" s="1"/>
  <c r="U1946" i="1"/>
  <c r="X1946" i="1" s="1"/>
  <c r="Y1946" i="1" s="1"/>
  <c r="U1947" i="1"/>
  <c r="X1947" i="1" s="1"/>
  <c r="Y1947" i="1" s="1"/>
  <c r="U1948" i="1"/>
  <c r="X1948" i="1" s="1"/>
  <c r="Y1948" i="1" s="1"/>
  <c r="U1949" i="1"/>
  <c r="X1949" i="1" s="1"/>
  <c r="Y1949" i="1" s="1"/>
  <c r="U1950" i="1"/>
  <c r="X1950" i="1" s="1"/>
  <c r="Y1950" i="1" s="1"/>
  <c r="U1951" i="1"/>
  <c r="X1951" i="1" s="1"/>
  <c r="Y1951" i="1" s="1"/>
  <c r="U1952" i="1"/>
  <c r="X1952" i="1" s="1"/>
  <c r="Y1952" i="1" s="1"/>
  <c r="U1953" i="1"/>
  <c r="X1953" i="1" s="1"/>
  <c r="Y1953" i="1" s="1"/>
  <c r="U1954" i="1"/>
  <c r="X1954" i="1" s="1"/>
  <c r="Y1954" i="1" s="1"/>
  <c r="U1955" i="1"/>
  <c r="X1955" i="1" s="1"/>
  <c r="Y1955" i="1" s="1"/>
  <c r="U1956" i="1"/>
  <c r="X1956" i="1" s="1"/>
  <c r="Y1956" i="1" s="1"/>
  <c r="U1957" i="1"/>
  <c r="X1957" i="1" s="1"/>
  <c r="Y1957" i="1" s="1"/>
  <c r="U1958" i="1"/>
  <c r="X1958" i="1" s="1"/>
  <c r="Y1958" i="1" s="1"/>
  <c r="U1959" i="1"/>
  <c r="X1959" i="1" s="1"/>
  <c r="Y1959" i="1" s="1"/>
  <c r="U1960" i="1"/>
  <c r="X1960" i="1" s="1"/>
  <c r="Y1960" i="1" s="1"/>
  <c r="U1961" i="1"/>
  <c r="X1961" i="1" s="1"/>
  <c r="Y1961" i="1" s="1"/>
  <c r="U1962" i="1"/>
  <c r="X1962" i="1" s="1"/>
  <c r="Y1962" i="1" s="1"/>
  <c r="U1963" i="1"/>
  <c r="X1963" i="1" s="1"/>
  <c r="Y1963" i="1" s="1"/>
  <c r="U1964" i="1"/>
  <c r="X1964" i="1" s="1"/>
  <c r="Y1964" i="1" s="1"/>
  <c r="U1965" i="1"/>
  <c r="X1965" i="1" s="1"/>
  <c r="Y1965" i="1" s="1"/>
  <c r="U1966" i="1"/>
  <c r="X1966" i="1" s="1"/>
  <c r="Y1966" i="1" s="1"/>
  <c r="U1967" i="1"/>
  <c r="X1967" i="1" s="1"/>
  <c r="Y1967" i="1" s="1"/>
  <c r="U1968" i="1"/>
  <c r="X1968" i="1" s="1"/>
  <c r="Y1968" i="1" s="1"/>
  <c r="U1969" i="1"/>
  <c r="X1969" i="1" s="1"/>
  <c r="Y1969" i="1" s="1"/>
  <c r="U1970" i="1"/>
  <c r="X1970" i="1" s="1"/>
  <c r="Y1970" i="1" s="1"/>
  <c r="U1971" i="1"/>
  <c r="X1971" i="1" s="1"/>
  <c r="Y1971" i="1" s="1"/>
  <c r="U1972" i="1"/>
  <c r="X1972" i="1" s="1"/>
  <c r="Y1972" i="1" s="1"/>
  <c r="U1973" i="1"/>
  <c r="X1973" i="1" s="1"/>
  <c r="Y1973" i="1" s="1"/>
  <c r="U1974" i="1"/>
  <c r="X1974" i="1" s="1"/>
  <c r="Y1974" i="1" s="1"/>
  <c r="U1975" i="1"/>
  <c r="X1975" i="1" s="1"/>
  <c r="Y1975" i="1" s="1"/>
  <c r="U1976" i="1"/>
  <c r="X1976" i="1" s="1"/>
  <c r="Y1976" i="1" s="1"/>
  <c r="U1977" i="1"/>
  <c r="X1977" i="1" s="1"/>
  <c r="Y1977" i="1" s="1"/>
  <c r="U1978" i="1"/>
  <c r="X1978" i="1" s="1"/>
  <c r="Y1978" i="1" s="1"/>
  <c r="U1979" i="1"/>
  <c r="X1979" i="1" s="1"/>
  <c r="Y1979" i="1" s="1"/>
  <c r="U1980" i="1"/>
  <c r="X1980" i="1" s="1"/>
  <c r="Y1980" i="1" s="1"/>
  <c r="U1981" i="1"/>
  <c r="X1981" i="1" s="1"/>
  <c r="Y1981" i="1" s="1"/>
  <c r="U1982" i="1"/>
  <c r="X1982" i="1" s="1"/>
  <c r="Y1982" i="1" s="1"/>
  <c r="U1983" i="1"/>
  <c r="X1983" i="1" s="1"/>
  <c r="Y1983" i="1" s="1"/>
  <c r="U1984" i="1"/>
  <c r="X1984" i="1" s="1"/>
  <c r="Y1984" i="1" s="1"/>
  <c r="U1985" i="1"/>
  <c r="X1985" i="1" s="1"/>
  <c r="Y1985" i="1" s="1"/>
  <c r="U1986" i="1"/>
  <c r="X1986" i="1" s="1"/>
  <c r="Y1986" i="1" s="1"/>
  <c r="U1987" i="1"/>
  <c r="X1987" i="1" s="1"/>
  <c r="Y1987" i="1" s="1"/>
  <c r="U1988" i="1"/>
  <c r="X1988" i="1" s="1"/>
  <c r="Y1988" i="1" s="1"/>
  <c r="U1989" i="1"/>
  <c r="X1989" i="1" s="1"/>
  <c r="Y1989" i="1" s="1"/>
  <c r="U1990" i="1"/>
  <c r="X1990" i="1" s="1"/>
  <c r="Y1990" i="1" s="1"/>
  <c r="U1991" i="1"/>
  <c r="X1991" i="1" s="1"/>
  <c r="Y1991" i="1" s="1"/>
  <c r="U1992" i="1"/>
  <c r="X1992" i="1" s="1"/>
  <c r="Y1992" i="1" s="1"/>
  <c r="U1993" i="1"/>
  <c r="X1993" i="1" s="1"/>
  <c r="Y1993" i="1" s="1"/>
  <c r="U1994" i="1"/>
  <c r="X1994" i="1" s="1"/>
  <c r="Y1994" i="1" s="1"/>
  <c r="U1995" i="1"/>
  <c r="X1995" i="1" s="1"/>
  <c r="Y1995" i="1" s="1"/>
  <c r="U1996" i="1"/>
  <c r="X1996" i="1" s="1"/>
  <c r="Y1996" i="1" s="1"/>
  <c r="U1997" i="1"/>
  <c r="X1997" i="1" s="1"/>
  <c r="Y1997" i="1" s="1"/>
  <c r="U1998" i="1"/>
  <c r="X1998" i="1" s="1"/>
  <c r="Y1998" i="1" s="1"/>
  <c r="U1999" i="1"/>
  <c r="X1999" i="1" s="1"/>
  <c r="Y1999" i="1" s="1"/>
  <c r="U2000" i="1"/>
  <c r="X2000" i="1" s="1"/>
  <c r="Y2000" i="1" s="1"/>
  <c r="U2001" i="1"/>
  <c r="X2001" i="1" s="1"/>
  <c r="Y2001" i="1" s="1"/>
  <c r="U2002" i="1"/>
  <c r="X2002" i="1" s="1"/>
  <c r="Y2002" i="1" s="1"/>
  <c r="U2003" i="1"/>
  <c r="X2003" i="1" s="1"/>
  <c r="Y2003" i="1" s="1"/>
  <c r="U2004" i="1"/>
  <c r="X2004" i="1" s="1"/>
  <c r="Y2004" i="1" s="1"/>
  <c r="U2005" i="1"/>
  <c r="X2005" i="1" s="1"/>
  <c r="Y2005" i="1" s="1"/>
  <c r="U2006" i="1"/>
  <c r="X2006" i="1" s="1"/>
  <c r="Y2006" i="1" s="1"/>
  <c r="U2007" i="1"/>
  <c r="X2007" i="1" s="1"/>
  <c r="Y2007" i="1" s="1"/>
  <c r="U2008" i="1"/>
  <c r="X2008" i="1" s="1"/>
  <c r="Y2008" i="1" s="1"/>
  <c r="U2009" i="1"/>
  <c r="X2009" i="1" s="1"/>
  <c r="Y2009" i="1" s="1"/>
  <c r="U2010" i="1"/>
  <c r="X2010" i="1" s="1"/>
  <c r="Y2010" i="1" s="1"/>
  <c r="U2011" i="1"/>
  <c r="X2011" i="1" s="1"/>
  <c r="Y2011" i="1" s="1"/>
  <c r="U2012" i="1"/>
  <c r="X2012" i="1" s="1"/>
  <c r="Y2012" i="1" s="1"/>
  <c r="U2013" i="1"/>
  <c r="X2013" i="1" s="1"/>
  <c r="Y2013" i="1" s="1"/>
  <c r="U2014" i="1"/>
  <c r="X2014" i="1" s="1"/>
  <c r="Y2014" i="1" s="1"/>
  <c r="U2015" i="1"/>
  <c r="X2015" i="1" s="1"/>
  <c r="Y2015" i="1" s="1"/>
  <c r="U2016" i="1"/>
  <c r="X2016" i="1" s="1"/>
  <c r="Y2016" i="1" s="1"/>
  <c r="U2017" i="1"/>
  <c r="X2017" i="1" s="1"/>
  <c r="Y2017" i="1" s="1"/>
  <c r="U2018" i="1"/>
  <c r="X2018" i="1" s="1"/>
  <c r="Y2018" i="1" s="1"/>
  <c r="U2019" i="1"/>
  <c r="X2019" i="1" s="1"/>
  <c r="Y2019" i="1" s="1"/>
  <c r="U2020" i="1"/>
  <c r="X2020" i="1" s="1"/>
  <c r="Y2020" i="1" s="1"/>
  <c r="U2021" i="1"/>
  <c r="X2021" i="1" s="1"/>
  <c r="Y2021" i="1" s="1"/>
  <c r="U2022" i="1"/>
  <c r="X2022" i="1" s="1"/>
  <c r="Y2022" i="1" s="1"/>
  <c r="U2023" i="1"/>
  <c r="X2023" i="1" s="1"/>
  <c r="Y2023" i="1" s="1"/>
  <c r="U2024" i="1"/>
  <c r="X2024" i="1" s="1"/>
  <c r="Y2024" i="1" s="1"/>
  <c r="U2025" i="1"/>
  <c r="X2025" i="1" s="1"/>
  <c r="Y2025" i="1" s="1"/>
  <c r="U2026" i="1"/>
  <c r="X2026" i="1" s="1"/>
  <c r="Y2026" i="1" s="1"/>
  <c r="U2027" i="1"/>
  <c r="X2027" i="1" s="1"/>
  <c r="Y2027" i="1" s="1"/>
  <c r="U2028" i="1"/>
  <c r="X2028" i="1" s="1"/>
  <c r="Y2028" i="1" s="1"/>
  <c r="U2029" i="1"/>
  <c r="X2029" i="1" s="1"/>
  <c r="Y2029" i="1" s="1"/>
  <c r="U2030" i="1"/>
  <c r="X2030" i="1" s="1"/>
  <c r="Y2030" i="1" s="1"/>
  <c r="U2031" i="1"/>
  <c r="X2031" i="1" s="1"/>
  <c r="Y2031" i="1" s="1"/>
  <c r="U2032" i="1"/>
  <c r="X2032" i="1" s="1"/>
  <c r="Y2032" i="1" s="1"/>
  <c r="U2033" i="1"/>
  <c r="X2033" i="1" s="1"/>
  <c r="Y2033" i="1" s="1"/>
  <c r="U2034" i="1"/>
  <c r="X2034" i="1" s="1"/>
  <c r="Y2034" i="1" s="1"/>
  <c r="U2035" i="1"/>
  <c r="X2035" i="1" s="1"/>
  <c r="Y2035" i="1" s="1"/>
  <c r="U2036" i="1"/>
  <c r="X2036" i="1" s="1"/>
  <c r="Y2036" i="1" s="1"/>
  <c r="U2037" i="1"/>
  <c r="X2037" i="1" s="1"/>
  <c r="Y2037" i="1" s="1"/>
  <c r="U2038" i="1"/>
  <c r="X2038" i="1" s="1"/>
  <c r="Y2038" i="1" s="1"/>
  <c r="U2039" i="1"/>
  <c r="X2039" i="1" s="1"/>
  <c r="Y2039" i="1" s="1"/>
  <c r="U2040" i="1"/>
  <c r="X2040" i="1" s="1"/>
  <c r="Y2040" i="1" s="1"/>
  <c r="U2041" i="1"/>
  <c r="X2041" i="1" s="1"/>
  <c r="Y2041" i="1" s="1"/>
  <c r="U2042" i="1"/>
  <c r="X2042" i="1" s="1"/>
  <c r="Y2042" i="1" s="1"/>
  <c r="U2043" i="1"/>
  <c r="X2043" i="1" s="1"/>
  <c r="Y2043" i="1" s="1"/>
  <c r="U2044" i="1"/>
  <c r="X2044" i="1" s="1"/>
  <c r="Y2044" i="1" s="1"/>
  <c r="U2045" i="1"/>
  <c r="X2045" i="1" s="1"/>
  <c r="Y2045" i="1" s="1"/>
  <c r="U2046" i="1"/>
  <c r="X2046" i="1" s="1"/>
  <c r="Y2046" i="1" s="1"/>
  <c r="U2047" i="1"/>
  <c r="X2047" i="1" s="1"/>
  <c r="Y2047" i="1" s="1"/>
  <c r="U2048" i="1"/>
  <c r="X2048" i="1" s="1"/>
  <c r="Y2048" i="1" s="1"/>
  <c r="U2049" i="1"/>
  <c r="X2049" i="1" s="1"/>
  <c r="Y2049" i="1" s="1"/>
  <c r="U2050" i="1"/>
  <c r="X2050" i="1" s="1"/>
  <c r="Y2050" i="1" s="1"/>
  <c r="U2051" i="1"/>
  <c r="X2051" i="1" s="1"/>
  <c r="Y2051" i="1" s="1"/>
  <c r="U2052" i="1"/>
  <c r="X2052" i="1" s="1"/>
  <c r="Y2052" i="1" s="1"/>
  <c r="U2053" i="1"/>
  <c r="X2053" i="1" s="1"/>
  <c r="Y2053" i="1" s="1"/>
  <c r="U2054" i="1"/>
  <c r="X2054" i="1" s="1"/>
  <c r="Y2054" i="1" s="1"/>
  <c r="U2055" i="1"/>
  <c r="X2055" i="1" s="1"/>
  <c r="Y2055" i="1" s="1"/>
  <c r="U2056" i="1"/>
  <c r="X2056" i="1" s="1"/>
  <c r="Y2056" i="1" s="1"/>
  <c r="U2057" i="1"/>
  <c r="X2057" i="1" s="1"/>
  <c r="Y2057" i="1" s="1"/>
  <c r="U2058" i="1"/>
  <c r="X2058" i="1" s="1"/>
  <c r="Y2058" i="1" s="1"/>
  <c r="U2059" i="1"/>
  <c r="X2059" i="1" s="1"/>
  <c r="Y2059" i="1" s="1"/>
  <c r="U2060" i="1"/>
  <c r="X2060" i="1" s="1"/>
  <c r="Y2060" i="1" s="1"/>
  <c r="U2061" i="1"/>
  <c r="X2061" i="1" s="1"/>
  <c r="Y2061" i="1" s="1"/>
  <c r="U2062" i="1"/>
  <c r="X2062" i="1" s="1"/>
  <c r="Y2062" i="1" s="1"/>
  <c r="U2063" i="1"/>
  <c r="X2063" i="1" s="1"/>
  <c r="Y2063" i="1" s="1"/>
  <c r="U2064" i="1"/>
  <c r="X2064" i="1" s="1"/>
  <c r="Y2064" i="1" s="1"/>
  <c r="U2065" i="1"/>
  <c r="X2065" i="1" s="1"/>
  <c r="Y2065" i="1" s="1"/>
  <c r="U2066" i="1"/>
  <c r="X2066" i="1" s="1"/>
  <c r="Y2066" i="1" s="1"/>
  <c r="U2067" i="1"/>
  <c r="X2067" i="1" s="1"/>
  <c r="Y2067" i="1" s="1"/>
  <c r="U2068" i="1"/>
  <c r="X2068" i="1" s="1"/>
  <c r="Y2068" i="1" s="1"/>
  <c r="U2069" i="1"/>
  <c r="X2069" i="1" s="1"/>
  <c r="Y2069" i="1" s="1"/>
  <c r="U2070" i="1"/>
  <c r="X2070" i="1" s="1"/>
  <c r="Y2070" i="1" s="1"/>
  <c r="U2071" i="1"/>
  <c r="X2071" i="1" s="1"/>
  <c r="Y2071" i="1" s="1"/>
  <c r="U2072" i="1"/>
  <c r="X2072" i="1" s="1"/>
  <c r="Y2072" i="1" s="1"/>
  <c r="U2073" i="1"/>
  <c r="X2073" i="1" s="1"/>
  <c r="Y2073" i="1" s="1"/>
  <c r="U2074" i="1"/>
  <c r="X2074" i="1" s="1"/>
  <c r="Y2074" i="1" s="1"/>
  <c r="U2075" i="1"/>
  <c r="X2075" i="1" s="1"/>
  <c r="Y2075" i="1" s="1"/>
  <c r="U2076" i="1"/>
  <c r="X2076" i="1" s="1"/>
  <c r="Y2076" i="1" s="1"/>
  <c r="U2077" i="1"/>
  <c r="X2077" i="1" s="1"/>
  <c r="Y2077" i="1" s="1"/>
  <c r="U2078" i="1"/>
  <c r="X2078" i="1" s="1"/>
  <c r="Y2078" i="1" s="1"/>
  <c r="U2079" i="1"/>
  <c r="X2079" i="1" s="1"/>
  <c r="Y2079" i="1" s="1"/>
  <c r="U2080" i="1"/>
  <c r="X2080" i="1" s="1"/>
  <c r="Y2080" i="1" s="1"/>
  <c r="U2081" i="1"/>
  <c r="X2081" i="1" s="1"/>
  <c r="Y2081" i="1" s="1"/>
  <c r="U2082" i="1"/>
  <c r="X2082" i="1" s="1"/>
  <c r="Y2082" i="1" s="1"/>
  <c r="U2083" i="1"/>
  <c r="X2083" i="1" s="1"/>
  <c r="Y2083" i="1" s="1"/>
  <c r="U2084" i="1"/>
  <c r="X2084" i="1" s="1"/>
  <c r="Y2084" i="1" s="1"/>
  <c r="U2085" i="1"/>
  <c r="X2085" i="1" s="1"/>
  <c r="Y2085" i="1" s="1"/>
  <c r="U2086" i="1"/>
  <c r="X2086" i="1" s="1"/>
  <c r="Y2086" i="1" s="1"/>
  <c r="U2087" i="1"/>
  <c r="X2087" i="1" s="1"/>
  <c r="Y2087" i="1" s="1"/>
  <c r="U2088" i="1"/>
  <c r="X2088" i="1" s="1"/>
  <c r="Y2088" i="1" s="1"/>
  <c r="U2089" i="1"/>
  <c r="X2089" i="1" s="1"/>
  <c r="Y2089" i="1" s="1"/>
  <c r="U2090" i="1"/>
  <c r="X2090" i="1" s="1"/>
  <c r="Y2090" i="1" s="1"/>
  <c r="U2091" i="1"/>
  <c r="X2091" i="1" s="1"/>
  <c r="Y2091" i="1" s="1"/>
  <c r="U2092" i="1"/>
  <c r="X2092" i="1" s="1"/>
  <c r="Y2092" i="1" s="1"/>
  <c r="U2093" i="1"/>
  <c r="X2093" i="1" s="1"/>
  <c r="Y2093" i="1" s="1"/>
  <c r="U2094" i="1"/>
  <c r="X2094" i="1" s="1"/>
  <c r="Y2094" i="1" s="1"/>
  <c r="U2095" i="1"/>
  <c r="X2095" i="1" s="1"/>
  <c r="Y2095" i="1" s="1"/>
  <c r="U2096" i="1"/>
  <c r="X2096" i="1" s="1"/>
  <c r="Y2096" i="1" s="1"/>
  <c r="U2097" i="1"/>
  <c r="X2097" i="1" s="1"/>
  <c r="Y2097" i="1" s="1"/>
  <c r="U2098" i="1"/>
  <c r="X2098" i="1" s="1"/>
  <c r="Y2098" i="1" s="1"/>
  <c r="U2099" i="1"/>
  <c r="X2099" i="1" s="1"/>
  <c r="Y2099" i="1" s="1"/>
  <c r="U2100" i="1"/>
  <c r="X2100" i="1" s="1"/>
  <c r="Y2100" i="1" s="1"/>
  <c r="U2101" i="1"/>
  <c r="X2101" i="1" s="1"/>
  <c r="Y2101" i="1" s="1"/>
  <c r="U2102" i="1"/>
  <c r="X2102" i="1" s="1"/>
  <c r="Y2102" i="1" s="1"/>
  <c r="U2103" i="1"/>
  <c r="X2103" i="1" s="1"/>
  <c r="Y2103" i="1" s="1"/>
  <c r="U2104" i="1"/>
  <c r="X2104" i="1" s="1"/>
  <c r="Y2104" i="1" s="1"/>
  <c r="U2105" i="1"/>
  <c r="X2105" i="1" s="1"/>
  <c r="Y2105" i="1" s="1"/>
  <c r="U2106" i="1"/>
  <c r="X2106" i="1" s="1"/>
  <c r="Y2106" i="1" s="1"/>
  <c r="U2107" i="1"/>
  <c r="X2107" i="1" s="1"/>
  <c r="Y2107" i="1" s="1"/>
  <c r="U2108" i="1"/>
  <c r="X2108" i="1" s="1"/>
  <c r="Y2108" i="1" s="1"/>
  <c r="U2109" i="1"/>
  <c r="X2109" i="1" s="1"/>
  <c r="Y2109" i="1" s="1"/>
  <c r="U2110" i="1"/>
  <c r="X2110" i="1" s="1"/>
  <c r="Y2110" i="1" s="1"/>
  <c r="U2111" i="1"/>
  <c r="X2111" i="1" s="1"/>
  <c r="Y2111" i="1" s="1"/>
  <c r="U2112" i="1"/>
  <c r="X2112" i="1" s="1"/>
  <c r="Y2112" i="1" s="1"/>
  <c r="U2113" i="1"/>
  <c r="X2113" i="1" s="1"/>
  <c r="Y2113" i="1" s="1"/>
  <c r="U2114" i="1"/>
  <c r="X2114" i="1" s="1"/>
  <c r="Y2114" i="1" s="1"/>
  <c r="U2115" i="1"/>
  <c r="X2115" i="1" s="1"/>
  <c r="Y2115" i="1" s="1"/>
  <c r="U2116" i="1"/>
  <c r="X2116" i="1" s="1"/>
  <c r="Y2116" i="1" s="1"/>
  <c r="U2117" i="1"/>
  <c r="X2117" i="1" s="1"/>
  <c r="Y2117" i="1" s="1"/>
  <c r="U2118" i="1"/>
  <c r="X2118" i="1" s="1"/>
  <c r="Y2118" i="1" s="1"/>
  <c r="U2119" i="1"/>
  <c r="X2119" i="1" s="1"/>
  <c r="Y2119" i="1" s="1"/>
  <c r="U2120" i="1"/>
  <c r="X2120" i="1" s="1"/>
  <c r="Y2120" i="1" s="1"/>
  <c r="U2121" i="1"/>
  <c r="X2121" i="1" s="1"/>
  <c r="Y2121" i="1" s="1"/>
  <c r="U2122" i="1"/>
  <c r="X2122" i="1" s="1"/>
  <c r="Y2122" i="1" s="1"/>
  <c r="U2123" i="1"/>
  <c r="X2123" i="1" s="1"/>
  <c r="Y2123" i="1" s="1"/>
  <c r="U2124" i="1"/>
  <c r="X2124" i="1" s="1"/>
  <c r="Y2124" i="1" s="1"/>
  <c r="U2125" i="1"/>
  <c r="X2125" i="1" s="1"/>
  <c r="Y2125" i="1" s="1"/>
  <c r="U2126" i="1"/>
  <c r="X2126" i="1" s="1"/>
  <c r="Y2126" i="1" s="1"/>
  <c r="U2127" i="1"/>
  <c r="X2127" i="1" s="1"/>
  <c r="Y2127" i="1" s="1"/>
  <c r="U2128" i="1"/>
  <c r="X2128" i="1" s="1"/>
  <c r="Y2128" i="1" s="1"/>
  <c r="U2129" i="1"/>
  <c r="X2129" i="1" s="1"/>
  <c r="Y2129" i="1" s="1"/>
  <c r="U2130" i="1"/>
  <c r="X2130" i="1" s="1"/>
  <c r="Y2130" i="1" s="1"/>
  <c r="U2131" i="1"/>
  <c r="X2131" i="1" s="1"/>
  <c r="Y2131" i="1" s="1"/>
  <c r="U2132" i="1"/>
  <c r="X2132" i="1" s="1"/>
  <c r="Y2132" i="1" s="1"/>
  <c r="U2133" i="1"/>
  <c r="X2133" i="1" s="1"/>
  <c r="Y2133" i="1" s="1"/>
  <c r="U2134" i="1"/>
  <c r="X2134" i="1" s="1"/>
  <c r="Y2134" i="1" s="1"/>
  <c r="U2135" i="1"/>
  <c r="X2135" i="1" s="1"/>
  <c r="Y2135" i="1" s="1"/>
  <c r="U2136" i="1"/>
  <c r="X2136" i="1" s="1"/>
  <c r="Y2136" i="1" s="1"/>
  <c r="U2137" i="1"/>
  <c r="X2137" i="1" s="1"/>
  <c r="Y2137" i="1" s="1"/>
  <c r="U2138" i="1"/>
  <c r="X2138" i="1" s="1"/>
  <c r="Y2138" i="1" s="1"/>
  <c r="U2139" i="1"/>
  <c r="X2139" i="1" s="1"/>
  <c r="Y2139" i="1" s="1"/>
  <c r="U2140" i="1"/>
  <c r="X2140" i="1" s="1"/>
  <c r="Y2140" i="1" s="1"/>
  <c r="U2141" i="1"/>
  <c r="X2141" i="1" s="1"/>
  <c r="Y2141" i="1" s="1"/>
  <c r="U2142" i="1"/>
  <c r="X2142" i="1" s="1"/>
  <c r="Y2142" i="1" s="1"/>
  <c r="U2143" i="1"/>
  <c r="X2143" i="1" s="1"/>
  <c r="Y2143" i="1" s="1"/>
  <c r="U2144" i="1"/>
  <c r="X2144" i="1" s="1"/>
  <c r="Y2144" i="1" s="1"/>
  <c r="U2145" i="1"/>
  <c r="X2145" i="1" s="1"/>
  <c r="Y2145" i="1" s="1"/>
  <c r="U2146" i="1"/>
  <c r="X2146" i="1" s="1"/>
  <c r="Y2146" i="1" s="1"/>
  <c r="U2147" i="1"/>
  <c r="X2147" i="1" s="1"/>
  <c r="Y2147" i="1" s="1"/>
  <c r="U2148" i="1"/>
  <c r="X2148" i="1" s="1"/>
  <c r="Y2148" i="1" s="1"/>
  <c r="U2149" i="1"/>
  <c r="X2149" i="1" s="1"/>
  <c r="Y2149" i="1" s="1"/>
  <c r="U2150" i="1"/>
  <c r="X2150" i="1" s="1"/>
  <c r="Y2150" i="1" s="1"/>
  <c r="U2151" i="1"/>
  <c r="X2151" i="1" s="1"/>
  <c r="Y2151" i="1" s="1"/>
  <c r="U2152" i="1"/>
  <c r="X2152" i="1" s="1"/>
  <c r="Y2152" i="1" s="1"/>
  <c r="U2153" i="1"/>
  <c r="X2153" i="1" s="1"/>
  <c r="Y2153" i="1" s="1"/>
  <c r="U2154" i="1"/>
  <c r="X2154" i="1" s="1"/>
  <c r="Y2154" i="1" s="1"/>
  <c r="U2155" i="1"/>
  <c r="X2155" i="1" s="1"/>
  <c r="Y2155" i="1" s="1"/>
  <c r="U2156" i="1"/>
  <c r="X2156" i="1" s="1"/>
  <c r="Y2156" i="1" s="1"/>
  <c r="U2157" i="1"/>
  <c r="X2157" i="1" s="1"/>
  <c r="Y2157" i="1" s="1"/>
  <c r="U2158" i="1"/>
  <c r="X2158" i="1" s="1"/>
  <c r="Y2158" i="1" s="1"/>
  <c r="U2159" i="1"/>
  <c r="X2159" i="1" s="1"/>
  <c r="Y2159" i="1" s="1"/>
  <c r="U2160" i="1"/>
  <c r="X2160" i="1" s="1"/>
  <c r="Y2160" i="1" s="1"/>
  <c r="U2161" i="1"/>
  <c r="X2161" i="1" s="1"/>
  <c r="Y2161" i="1" s="1"/>
  <c r="U2162" i="1"/>
  <c r="X2162" i="1" s="1"/>
  <c r="Y2162" i="1" s="1"/>
  <c r="U2163" i="1"/>
  <c r="X2163" i="1" s="1"/>
  <c r="Y2163" i="1" s="1"/>
  <c r="U2164" i="1"/>
  <c r="X2164" i="1" s="1"/>
  <c r="Y2164" i="1" s="1"/>
  <c r="U2165" i="1"/>
  <c r="X2165" i="1" s="1"/>
  <c r="Y2165" i="1" s="1"/>
  <c r="U2166" i="1"/>
  <c r="X2166" i="1" s="1"/>
  <c r="Y2166" i="1" s="1"/>
  <c r="U2167" i="1"/>
  <c r="X2167" i="1" s="1"/>
  <c r="Y2167" i="1" s="1"/>
  <c r="U2168" i="1"/>
  <c r="X2168" i="1" s="1"/>
  <c r="Y2168" i="1" s="1"/>
  <c r="U2169" i="1"/>
  <c r="X2169" i="1" s="1"/>
  <c r="Y2169" i="1" s="1"/>
  <c r="U2170" i="1"/>
  <c r="X2170" i="1" s="1"/>
  <c r="Y2170" i="1" s="1"/>
  <c r="U2171" i="1"/>
  <c r="X2171" i="1" s="1"/>
  <c r="Y2171" i="1" s="1"/>
  <c r="U2172" i="1"/>
  <c r="X2172" i="1" s="1"/>
  <c r="Y2172" i="1" s="1"/>
  <c r="U2173" i="1"/>
  <c r="X2173" i="1" s="1"/>
  <c r="Y2173" i="1" s="1"/>
  <c r="U2174" i="1"/>
  <c r="X2174" i="1" s="1"/>
  <c r="Y2174" i="1" s="1"/>
  <c r="U2175" i="1"/>
  <c r="X2175" i="1" s="1"/>
  <c r="Y2175" i="1" s="1"/>
  <c r="U2176" i="1"/>
  <c r="X2176" i="1" s="1"/>
  <c r="Y2176" i="1" s="1"/>
  <c r="U2177" i="1"/>
  <c r="X2177" i="1" s="1"/>
  <c r="Y2177" i="1" s="1"/>
  <c r="U2178" i="1"/>
  <c r="X2178" i="1" s="1"/>
  <c r="Y2178" i="1" s="1"/>
  <c r="U2179" i="1"/>
  <c r="X2179" i="1" s="1"/>
  <c r="Y2179" i="1" s="1"/>
  <c r="U2180" i="1"/>
  <c r="X2180" i="1" s="1"/>
  <c r="Y2180" i="1" s="1"/>
  <c r="U2181" i="1"/>
  <c r="X2181" i="1" s="1"/>
  <c r="Y2181" i="1" s="1"/>
  <c r="U2182" i="1"/>
  <c r="X2182" i="1" s="1"/>
  <c r="Y2182" i="1" s="1"/>
  <c r="U2183" i="1"/>
  <c r="X2183" i="1" s="1"/>
  <c r="Y2183" i="1" s="1"/>
  <c r="U2184" i="1"/>
  <c r="X2184" i="1" s="1"/>
  <c r="Y2184" i="1" s="1"/>
  <c r="U2185" i="1"/>
  <c r="X2185" i="1" s="1"/>
  <c r="Y2185" i="1" s="1"/>
  <c r="U2186" i="1"/>
  <c r="X2186" i="1" s="1"/>
  <c r="Y2186" i="1" s="1"/>
  <c r="U2187" i="1"/>
  <c r="X2187" i="1" s="1"/>
  <c r="Y2187" i="1" s="1"/>
  <c r="U2188" i="1"/>
  <c r="X2188" i="1" s="1"/>
  <c r="Y2188" i="1" s="1"/>
  <c r="U2189" i="1"/>
  <c r="X2189" i="1" s="1"/>
  <c r="Y2189" i="1" s="1"/>
  <c r="U2190" i="1"/>
  <c r="X2190" i="1" s="1"/>
  <c r="Y2190" i="1" s="1"/>
  <c r="U2191" i="1"/>
  <c r="X2191" i="1" s="1"/>
  <c r="Y2191" i="1" s="1"/>
  <c r="U2192" i="1"/>
  <c r="X2192" i="1" s="1"/>
  <c r="Y2192" i="1" s="1"/>
  <c r="U2193" i="1"/>
  <c r="X2193" i="1" s="1"/>
  <c r="Y2193" i="1" s="1"/>
  <c r="U2194" i="1"/>
  <c r="X2194" i="1" s="1"/>
  <c r="Y2194" i="1" s="1"/>
  <c r="U2195" i="1"/>
  <c r="X2195" i="1" s="1"/>
  <c r="Y2195" i="1" s="1"/>
  <c r="U2196" i="1"/>
  <c r="X2196" i="1" s="1"/>
  <c r="Y2196" i="1" s="1"/>
  <c r="U2197" i="1"/>
  <c r="X2197" i="1" s="1"/>
  <c r="Y2197" i="1" s="1"/>
  <c r="U2198" i="1"/>
  <c r="X2198" i="1" s="1"/>
  <c r="Y2198" i="1" s="1"/>
  <c r="U2199" i="1"/>
  <c r="X2199" i="1" s="1"/>
  <c r="Y2199" i="1" s="1"/>
  <c r="U2200" i="1"/>
  <c r="X2200" i="1" s="1"/>
  <c r="Y2200" i="1" s="1"/>
  <c r="U2201" i="1"/>
  <c r="X2201" i="1" s="1"/>
  <c r="Y2201" i="1" s="1"/>
  <c r="U2202" i="1"/>
  <c r="X2202" i="1" s="1"/>
  <c r="Y2202" i="1" s="1"/>
  <c r="U2203" i="1"/>
  <c r="X2203" i="1" s="1"/>
  <c r="Y2203" i="1" s="1"/>
  <c r="U2204" i="1"/>
  <c r="X2204" i="1" s="1"/>
  <c r="Y2204" i="1" s="1"/>
  <c r="U2205" i="1"/>
  <c r="X2205" i="1" s="1"/>
  <c r="Y2205" i="1" s="1"/>
  <c r="U2206" i="1"/>
  <c r="X2206" i="1" s="1"/>
  <c r="Y2206" i="1" s="1"/>
  <c r="U2207" i="1"/>
  <c r="X2207" i="1" s="1"/>
  <c r="Y2207" i="1" s="1"/>
  <c r="U2208" i="1"/>
  <c r="X2208" i="1" s="1"/>
  <c r="Y2208" i="1" s="1"/>
  <c r="U2209" i="1"/>
  <c r="X2209" i="1" s="1"/>
  <c r="Y2209" i="1" s="1"/>
  <c r="U2210" i="1"/>
  <c r="X2210" i="1" s="1"/>
  <c r="Y2210" i="1" s="1"/>
  <c r="U2211" i="1"/>
  <c r="X2211" i="1" s="1"/>
  <c r="Y2211" i="1" s="1"/>
  <c r="U2212" i="1"/>
  <c r="X2212" i="1" s="1"/>
  <c r="Y2212" i="1" s="1"/>
  <c r="U2213" i="1"/>
  <c r="X2213" i="1" s="1"/>
  <c r="Y2213" i="1" s="1"/>
  <c r="U2214" i="1"/>
  <c r="X2214" i="1" s="1"/>
  <c r="Y2214" i="1" s="1"/>
  <c r="U2215" i="1"/>
  <c r="X2215" i="1" s="1"/>
  <c r="Y2215" i="1" s="1"/>
  <c r="U2216" i="1"/>
  <c r="X2216" i="1" s="1"/>
  <c r="Y2216" i="1" s="1"/>
  <c r="U2217" i="1"/>
  <c r="X2217" i="1" s="1"/>
  <c r="Y2217" i="1" s="1"/>
  <c r="U2218" i="1"/>
  <c r="X2218" i="1" s="1"/>
  <c r="Y2218" i="1" s="1"/>
  <c r="U2219" i="1"/>
  <c r="X2219" i="1" s="1"/>
  <c r="Y2219" i="1" s="1"/>
  <c r="U2220" i="1"/>
  <c r="X2220" i="1" s="1"/>
  <c r="Y2220" i="1" s="1"/>
  <c r="U2221" i="1"/>
  <c r="X2221" i="1" s="1"/>
  <c r="Y2221" i="1" s="1"/>
  <c r="U2222" i="1"/>
  <c r="X2222" i="1" s="1"/>
  <c r="Y2222" i="1" s="1"/>
  <c r="U2223" i="1"/>
  <c r="X2223" i="1" s="1"/>
  <c r="Y2223" i="1" s="1"/>
  <c r="U2224" i="1"/>
  <c r="X2224" i="1" s="1"/>
  <c r="Y2224" i="1" s="1"/>
  <c r="U2225" i="1"/>
  <c r="X2225" i="1" s="1"/>
  <c r="Y2225" i="1" s="1"/>
  <c r="U2226" i="1"/>
  <c r="X2226" i="1" s="1"/>
  <c r="Y2226" i="1" s="1"/>
  <c r="U2227" i="1"/>
  <c r="X2227" i="1" s="1"/>
  <c r="Y2227" i="1" s="1"/>
  <c r="U2228" i="1"/>
  <c r="X2228" i="1" s="1"/>
  <c r="Y2228" i="1" s="1"/>
  <c r="U2229" i="1"/>
  <c r="X2229" i="1" s="1"/>
  <c r="Y2229" i="1" s="1"/>
  <c r="U2230" i="1"/>
  <c r="X2230" i="1" s="1"/>
  <c r="Y2230" i="1" s="1"/>
  <c r="U2231" i="1"/>
  <c r="X2231" i="1" s="1"/>
  <c r="Y2231" i="1" s="1"/>
  <c r="U2232" i="1"/>
  <c r="X2232" i="1" s="1"/>
  <c r="Y2232" i="1" s="1"/>
  <c r="U2233" i="1"/>
  <c r="X2233" i="1" s="1"/>
  <c r="Y2233" i="1" s="1"/>
  <c r="U2234" i="1"/>
  <c r="X2234" i="1" s="1"/>
  <c r="Y2234" i="1" s="1"/>
  <c r="U2235" i="1"/>
  <c r="X2235" i="1" s="1"/>
  <c r="Y2235" i="1" s="1"/>
  <c r="U2236" i="1"/>
  <c r="X2236" i="1" s="1"/>
  <c r="Y2236" i="1" s="1"/>
  <c r="U2237" i="1"/>
  <c r="X2237" i="1" s="1"/>
  <c r="Y2237" i="1" s="1"/>
  <c r="U2238" i="1"/>
  <c r="X2238" i="1" s="1"/>
  <c r="Y2238" i="1" s="1"/>
  <c r="U2239" i="1"/>
  <c r="X2239" i="1" s="1"/>
  <c r="Y2239" i="1" s="1"/>
  <c r="U2240" i="1"/>
  <c r="X2240" i="1" s="1"/>
  <c r="Y2240" i="1" s="1"/>
  <c r="U2241" i="1"/>
  <c r="X2241" i="1" s="1"/>
  <c r="Y2241" i="1" s="1"/>
  <c r="U2242" i="1"/>
  <c r="X2242" i="1" s="1"/>
  <c r="Y2242" i="1" s="1"/>
  <c r="U2243" i="1"/>
  <c r="X2243" i="1" s="1"/>
  <c r="Y2243" i="1" s="1"/>
  <c r="U2244" i="1"/>
  <c r="X2244" i="1" s="1"/>
  <c r="Y2244" i="1" s="1"/>
  <c r="U2245" i="1"/>
  <c r="X2245" i="1" s="1"/>
  <c r="Y2245" i="1" s="1"/>
  <c r="U2246" i="1"/>
  <c r="X2246" i="1" s="1"/>
  <c r="Y2246" i="1" s="1"/>
  <c r="U2247" i="1"/>
  <c r="X2247" i="1" s="1"/>
  <c r="Y2247" i="1" s="1"/>
  <c r="U2248" i="1"/>
  <c r="X2248" i="1" s="1"/>
  <c r="Y2248" i="1" s="1"/>
  <c r="U2249" i="1"/>
  <c r="X2249" i="1" s="1"/>
  <c r="Y2249" i="1" s="1"/>
  <c r="U2250" i="1"/>
  <c r="X2250" i="1" s="1"/>
  <c r="Y2250" i="1" s="1"/>
  <c r="U2251" i="1"/>
  <c r="X2251" i="1" s="1"/>
  <c r="Y2251" i="1" s="1"/>
  <c r="U2252" i="1"/>
  <c r="X2252" i="1" s="1"/>
  <c r="Y2252" i="1" s="1"/>
  <c r="U2253" i="1"/>
  <c r="X2253" i="1" s="1"/>
  <c r="Y2253" i="1" s="1"/>
  <c r="U2254" i="1"/>
  <c r="X2254" i="1" s="1"/>
  <c r="Y2254" i="1" s="1"/>
  <c r="U2255" i="1"/>
  <c r="X2255" i="1" s="1"/>
  <c r="Y2255" i="1" s="1"/>
  <c r="U2256" i="1"/>
  <c r="X2256" i="1" s="1"/>
  <c r="Y2256" i="1" s="1"/>
  <c r="U2257" i="1"/>
  <c r="X2257" i="1" s="1"/>
  <c r="Y2257" i="1" s="1"/>
  <c r="U2258" i="1"/>
  <c r="X2258" i="1" s="1"/>
  <c r="Y2258" i="1" s="1"/>
  <c r="U2259" i="1"/>
  <c r="X2259" i="1" s="1"/>
  <c r="Y2259" i="1" s="1"/>
  <c r="U2260" i="1"/>
  <c r="X2260" i="1" s="1"/>
  <c r="Y2260" i="1" s="1"/>
  <c r="U2261" i="1"/>
  <c r="X2261" i="1" s="1"/>
  <c r="Y2261" i="1" s="1"/>
  <c r="U2262" i="1"/>
  <c r="X2262" i="1" s="1"/>
  <c r="Y2262" i="1" s="1"/>
  <c r="U2263" i="1"/>
  <c r="X2263" i="1" s="1"/>
  <c r="Y2263" i="1" s="1"/>
  <c r="U2264" i="1"/>
  <c r="X2264" i="1" s="1"/>
  <c r="Y2264" i="1" s="1"/>
  <c r="U2265" i="1"/>
  <c r="X2265" i="1" s="1"/>
  <c r="Y2265" i="1" s="1"/>
  <c r="U2266" i="1"/>
  <c r="X2266" i="1" s="1"/>
  <c r="Y2266" i="1" s="1"/>
  <c r="U2267" i="1"/>
  <c r="X2267" i="1" s="1"/>
  <c r="Y2267" i="1" s="1"/>
  <c r="U2268" i="1"/>
  <c r="X2268" i="1" s="1"/>
  <c r="Y2268" i="1" s="1"/>
  <c r="U2269" i="1"/>
  <c r="X2269" i="1" s="1"/>
  <c r="Y2269" i="1" s="1"/>
  <c r="U2270" i="1"/>
  <c r="X2270" i="1" s="1"/>
  <c r="Y2270" i="1" s="1"/>
  <c r="U2271" i="1"/>
  <c r="X2271" i="1" s="1"/>
  <c r="Y2271" i="1" s="1"/>
  <c r="U2272" i="1"/>
  <c r="X2272" i="1" s="1"/>
  <c r="Y2272" i="1" s="1"/>
  <c r="U2273" i="1"/>
  <c r="X2273" i="1" s="1"/>
  <c r="Y2273" i="1" s="1"/>
  <c r="U2274" i="1"/>
  <c r="X2274" i="1" s="1"/>
  <c r="Y2274" i="1" s="1"/>
  <c r="U2275" i="1"/>
  <c r="X2275" i="1" s="1"/>
  <c r="Y2275" i="1" s="1"/>
  <c r="U2276" i="1"/>
  <c r="X2276" i="1" s="1"/>
  <c r="Y2276" i="1" s="1"/>
  <c r="U2277" i="1"/>
  <c r="X2277" i="1" s="1"/>
  <c r="Y2277" i="1" s="1"/>
  <c r="U2278" i="1"/>
  <c r="X2278" i="1" s="1"/>
  <c r="Y2278" i="1" s="1"/>
  <c r="U2279" i="1"/>
  <c r="X2279" i="1" s="1"/>
  <c r="Y2279" i="1" s="1"/>
  <c r="U2280" i="1"/>
  <c r="X2280" i="1" s="1"/>
  <c r="Y2280" i="1" s="1"/>
  <c r="U2281" i="1"/>
  <c r="X2281" i="1" s="1"/>
  <c r="Y2281" i="1" s="1"/>
  <c r="U2282" i="1"/>
  <c r="X2282" i="1" s="1"/>
  <c r="Y2282" i="1" s="1"/>
  <c r="U2283" i="1"/>
  <c r="X2283" i="1" s="1"/>
  <c r="Y2283" i="1" s="1"/>
  <c r="U2284" i="1"/>
  <c r="X2284" i="1" s="1"/>
  <c r="Y2284" i="1" s="1"/>
  <c r="U2285" i="1"/>
  <c r="X2285" i="1" s="1"/>
  <c r="Y2285" i="1" s="1"/>
  <c r="U2286" i="1"/>
  <c r="X2286" i="1" s="1"/>
  <c r="Y2286" i="1" s="1"/>
  <c r="U2287" i="1"/>
  <c r="X2287" i="1" s="1"/>
  <c r="Y2287" i="1" s="1"/>
  <c r="U2288" i="1"/>
  <c r="X2288" i="1" s="1"/>
  <c r="Y2288" i="1" s="1"/>
  <c r="U2289" i="1"/>
  <c r="X2289" i="1" s="1"/>
  <c r="Y2289" i="1" s="1"/>
  <c r="U2290" i="1"/>
  <c r="X2290" i="1" s="1"/>
  <c r="Y2290" i="1" s="1"/>
  <c r="U2291" i="1"/>
  <c r="X2291" i="1" s="1"/>
  <c r="Y2291" i="1" s="1"/>
  <c r="U2292" i="1"/>
  <c r="X2292" i="1" s="1"/>
  <c r="Y2292" i="1" s="1"/>
  <c r="U2293" i="1"/>
  <c r="X2293" i="1" s="1"/>
  <c r="Y2293" i="1" s="1"/>
  <c r="U2294" i="1"/>
  <c r="X2294" i="1" s="1"/>
  <c r="Y2294" i="1" s="1"/>
  <c r="U2295" i="1"/>
  <c r="X2295" i="1" s="1"/>
  <c r="Y2295" i="1" s="1"/>
  <c r="U2296" i="1"/>
  <c r="X2296" i="1" s="1"/>
  <c r="Y2296" i="1" s="1"/>
  <c r="U2297" i="1"/>
  <c r="X2297" i="1" s="1"/>
  <c r="Y2297" i="1" s="1"/>
  <c r="U2298" i="1"/>
  <c r="X2298" i="1" s="1"/>
  <c r="Y2298" i="1" s="1"/>
  <c r="U2299" i="1"/>
  <c r="X2299" i="1" s="1"/>
  <c r="Y2299" i="1" s="1"/>
  <c r="U2300" i="1"/>
  <c r="X2300" i="1" s="1"/>
  <c r="Y2300" i="1" s="1"/>
  <c r="U2301" i="1"/>
  <c r="X2301" i="1" s="1"/>
  <c r="Y2301" i="1" s="1"/>
  <c r="U2302" i="1"/>
  <c r="X2302" i="1" s="1"/>
  <c r="Y2302" i="1" s="1"/>
  <c r="U2303" i="1"/>
  <c r="X2303" i="1" s="1"/>
  <c r="Y2303" i="1" s="1"/>
  <c r="U2304" i="1"/>
  <c r="X2304" i="1" s="1"/>
  <c r="Y2304" i="1" s="1"/>
  <c r="U2305" i="1"/>
  <c r="X2305" i="1" s="1"/>
  <c r="Y2305" i="1" s="1"/>
  <c r="U2306" i="1"/>
  <c r="X2306" i="1" s="1"/>
  <c r="Y2306" i="1" s="1"/>
  <c r="U2307" i="1"/>
  <c r="X2307" i="1" s="1"/>
  <c r="Y2307" i="1" s="1"/>
  <c r="U2308" i="1"/>
  <c r="X2308" i="1" s="1"/>
  <c r="Y2308" i="1" s="1"/>
  <c r="U2309" i="1"/>
  <c r="X2309" i="1" s="1"/>
  <c r="Y2309" i="1" s="1"/>
  <c r="U2310" i="1"/>
  <c r="X2310" i="1" s="1"/>
  <c r="Y2310" i="1" s="1"/>
  <c r="U2311" i="1"/>
  <c r="X2311" i="1" s="1"/>
  <c r="Y2311" i="1" s="1"/>
  <c r="U2312" i="1"/>
  <c r="X2312" i="1" s="1"/>
  <c r="Y2312" i="1" s="1"/>
  <c r="U2313" i="1"/>
  <c r="X2313" i="1" s="1"/>
  <c r="Y2313" i="1" s="1"/>
  <c r="U2314" i="1"/>
  <c r="X2314" i="1" s="1"/>
  <c r="Y2314" i="1" s="1"/>
  <c r="U2315" i="1"/>
  <c r="X2315" i="1" s="1"/>
  <c r="Y2315" i="1" s="1"/>
  <c r="U2316" i="1"/>
  <c r="X2316" i="1" s="1"/>
  <c r="Y2316" i="1" s="1"/>
  <c r="U2317" i="1"/>
  <c r="X2317" i="1" s="1"/>
  <c r="Y2317" i="1" s="1"/>
  <c r="U2318" i="1"/>
  <c r="X2318" i="1" s="1"/>
  <c r="Y2318" i="1" s="1"/>
  <c r="U2319" i="1"/>
  <c r="X2319" i="1" s="1"/>
  <c r="Y2319" i="1" s="1"/>
  <c r="U2320" i="1"/>
  <c r="X2320" i="1" s="1"/>
  <c r="Y2320" i="1" s="1"/>
  <c r="U2321" i="1"/>
  <c r="X2321" i="1" s="1"/>
  <c r="Y2321" i="1" s="1"/>
  <c r="U2322" i="1"/>
  <c r="X2322" i="1" s="1"/>
  <c r="Y2322" i="1" s="1"/>
  <c r="U2323" i="1"/>
  <c r="X2323" i="1" s="1"/>
  <c r="Y2323" i="1" s="1"/>
  <c r="U2324" i="1"/>
  <c r="X2324" i="1" s="1"/>
  <c r="Y2324" i="1" s="1"/>
  <c r="U2325" i="1"/>
  <c r="X2325" i="1" s="1"/>
  <c r="Y2325" i="1" s="1"/>
  <c r="U2326" i="1"/>
  <c r="X2326" i="1" s="1"/>
  <c r="Y2326" i="1" s="1"/>
  <c r="U2327" i="1"/>
  <c r="X2327" i="1" s="1"/>
  <c r="Y2327" i="1" s="1"/>
  <c r="U2328" i="1"/>
  <c r="X2328" i="1" s="1"/>
  <c r="Y2328" i="1" s="1"/>
  <c r="U2329" i="1"/>
  <c r="X2329" i="1" s="1"/>
  <c r="Y2329" i="1" s="1"/>
  <c r="U2330" i="1"/>
  <c r="X2330" i="1" s="1"/>
  <c r="Y2330" i="1" s="1"/>
  <c r="U2331" i="1"/>
  <c r="X2331" i="1" s="1"/>
  <c r="Y2331" i="1" s="1"/>
  <c r="U2332" i="1"/>
  <c r="X2332" i="1" s="1"/>
  <c r="Y2332" i="1" s="1"/>
  <c r="U2333" i="1"/>
  <c r="X2333" i="1" s="1"/>
  <c r="Y2333" i="1" s="1"/>
  <c r="U2334" i="1"/>
  <c r="X2334" i="1" s="1"/>
  <c r="Y2334" i="1" s="1"/>
  <c r="U2335" i="1"/>
  <c r="X2335" i="1" s="1"/>
  <c r="Y2335" i="1" s="1"/>
  <c r="U2336" i="1"/>
  <c r="X2336" i="1" s="1"/>
  <c r="Y2336" i="1" s="1"/>
  <c r="U2337" i="1"/>
  <c r="X2337" i="1" s="1"/>
  <c r="Y2337" i="1" s="1"/>
  <c r="U2338" i="1"/>
  <c r="X2338" i="1" s="1"/>
  <c r="Y2338" i="1" s="1"/>
  <c r="U2339" i="1"/>
  <c r="X2339" i="1" s="1"/>
  <c r="Y2339" i="1" s="1"/>
  <c r="U2340" i="1"/>
  <c r="X2340" i="1" s="1"/>
  <c r="Y2340" i="1" s="1"/>
  <c r="U2341" i="1"/>
  <c r="X2341" i="1" s="1"/>
  <c r="Y2341" i="1" s="1"/>
  <c r="U2342" i="1"/>
  <c r="X2342" i="1" s="1"/>
  <c r="Y2342" i="1" s="1"/>
  <c r="U2343" i="1"/>
  <c r="X2343" i="1" s="1"/>
  <c r="Y2343" i="1" s="1"/>
  <c r="U2344" i="1"/>
  <c r="X2344" i="1" s="1"/>
  <c r="Y2344" i="1" s="1"/>
  <c r="U2345" i="1"/>
  <c r="X2345" i="1" s="1"/>
  <c r="Y2345" i="1" s="1"/>
  <c r="U2346" i="1"/>
  <c r="X2346" i="1" s="1"/>
  <c r="Y2346" i="1" s="1"/>
  <c r="U2347" i="1"/>
  <c r="X2347" i="1" s="1"/>
  <c r="Y2347" i="1" s="1"/>
  <c r="U2348" i="1"/>
  <c r="X2348" i="1" s="1"/>
  <c r="Y2348" i="1" s="1"/>
  <c r="U2349" i="1"/>
  <c r="X2349" i="1" s="1"/>
  <c r="Y2349" i="1" s="1"/>
  <c r="U2350" i="1"/>
  <c r="X2350" i="1" s="1"/>
  <c r="Y2350" i="1" s="1"/>
  <c r="U2351" i="1"/>
  <c r="X2351" i="1" s="1"/>
  <c r="Y2351" i="1" s="1"/>
  <c r="U2352" i="1"/>
  <c r="X2352" i="1" s="1"/>
  <c r="Y2352" i="1" s="1"/>
  <c r="U2353" i="1"/>
  <c r="X2353" i="1" s="1"/>
  <c r="Y2353" i="1" s="1"/>
  <c r="U2354" i="1"/>
  <c r="X2354" i="1" s="1"/>
  <c r="Y2354" i="1" s="1"/>
  <c r="U2355" i="1"/>
  <c r="X2355" i="1" s="1"/>
  <c r="Y2355" i="1" s="1"/>
  <c r="U2356" i="1"/>
  <c r="X2356" i="1" s="1"/>
  <c r="Y2356" i="1" s="1"/>
  <c r="U2357" i="1"/>
  <c r="X2357" i="1" s="1"/>
  <c r="Y2357" i="1" s="1"/>
  <c r="U2358" i="1"/>
  <c r="X2358" i="1" s="1"/>
  <c r="Y2358" i="1" s="1"/>
  <c r="U2359" i="1"/>
  <c r="X2359" i="1" s="1"/>
  <c r="Y2359" i="1" s="1"/>
  <c r="U2360" i="1"/>
  <c r="X2360" i="1" s="1"/>
  <c r="Y2360" i="1" s="1"/>
  <c r="U2361" i="1"/>
  <c r="X2361" i="1" s="1"/>
  <c r="Y2361" i="1" s="1"/>
  <c r="U2362" i="1"/>
  <c r="X2362" i="1" s="1"/>
  <c r="Y2362" i="1" s="1"/>
  <c r="U2363" i="1"/>
  <c r="X2363" i="1" s="1"/>
  <c r="Y2363" i="1" s="1"/>
  <c r="U2364" i="1"/>
  <c r="X2364" i="1" s="1"/>
  <c r="Y2364" i="1" s="1"/>
  <c r="U2365" i="1"/>
  <c r="X2365" i="1" s="1"/>
  <c r="Y2365" i="1" s="1"/>
  <c r="U2366" i="1"/>
  <c r="X2366" i="1" s="1"/>
  <c r="Y2366" i="1" s="1"/>
  <c r="U2367" i="1"/>
  <c r="X2367" i="1" s="1"/>
  <c r="Y2367" i="1" s="1"/>
  <c r="U2368" i="1"/>
  <c r="X2368" i="1" s="1"/>
  <c r="Y2368" i="1" s="1"/>
  <c r="U2369" i="1"/>
  <c r="X2369" i="1" s="1"/>
  <c r="Y2369" i="1" s="1"/>
  <c r="U2370" i="1"/>
  <c r="X2370" i="1" s="1"/>
  <c r="Y2370" i="1" s="1"/>
  <c r="U2371" i="1"/>
  <c r="X2371" i="1" s="1"/>
  <c r="Y2371" i="1" s="1"/>
  <c r="U2372" i="1"/>
  <c r="X2372" i="1" s="1"/>
  <c r="Y2372" i="1" s="1"/>
  <c r="U2373" i="1"/>
  <c r="X2373" i="1" s="1"/>
  <c r="Y2373" i="1" s="1"/>
  <c r="U2374" i="1"/>
  <c r="X2374" i="1" s="1"/>
  <c r="Y2374" i="1" s="1"/>
  <c r="U2375" i="1"/>
  <c r="X2375" i="1" s="1"/>
  <c r="Y2375" i="1" s="1"/>
  <c r="U2376" i="1"/>
  <c r="X2376" i="1" s="1"/>
  <c r="Y2376" i="1" s="1"/>
  <c r="U2377" i="1"/>
  <c r="X2377" i="1" s="1"/>
  <c r="Y2377" i="1" s="1"/>
  <c r="U2378" i="1"/>
  <c r="X2378" i="1" s="1"/>
  <c r="Y2378" i="1" s="1"/>
  <c r="U2379" i="1"/>
  <c r="X2379" i="1" s="1"/>
  <c r="Y2379" i="1" s="1"/>
  <c r="U2380" i="1"/>
  <c r="X2380" i="1" s="1"/>
  <c r="Y2380" i="1" s="1"/>
  <c r="U2381" i="1"/>
  <c r="X2381" i="1" s="1"/>
  <c r="Y2381" i="1" s="1"/>
  <c r="U2382" i="1"/>
  <c r="X2382" i="1" s="1"/>
  <c r="Y2382" i="1" s="1"/>
  <c r="U2383" i="1"/>
  <c r="X2383" i="1" s="1"/>
  <c r="Y2383" i="1" s="1"/>
  <c r="U2384" i="1"/>
  <c r="X2384" i="1" s="1"/>
  <c r="Y2384" i="1" s="1"/>
  <c r="U2385" i="1"/>
  <c r="X2385" i="1" s="1"/>
  <c r="Y2385" i="1" s="1"/>
  <c r="U2386" i="1"/>
  <c r="X2386" i="1" s="1"/>
  <c r="Y2386" i="1" s="1"/>
  <c r="U2387" i="1"/>
  <c r="X2387" i="1" s="1"/>
  <c r="Y2387" i="1" s="1"/>
  <c r="U2388" i="1"/>
  <c r="X2388" i="1" s="1"/>
  <c r="Y2388" i="1" s="1"/>
  <c r="U2389" i="1"/>
  <c r="X2389" i="1" s="1"/>
  <c r="Y2389" i="1" s="1"/>
  <c r="U2390" i="1"/>
  <c r="X2390" i="1" s="1"/>
  <c r="Y2390" i="1" s="1"/>
  <c r="U2391" i="1"/>
  <c r="X2391" i="1" s="1"/>
  <c r="Y2391" i="1" s="1"/>
  <c r="U2392" i="1"/>
  <c r="X2392" i="1" s="1"/>
  <c r="Y2392" i="1" s="1"/>
  <c r="U2393" i="1"/>
  <c r="X2393" i="1" s="1"/>
  <c r="Y2393" i="1" s="1"/>
  <c r="U2394" i="1"/>
  <c r="X2394" i="1" s="1"/>
  <c r="Y2394" i="1" s="1"/>
  <c r="U2395" i="1"/>
  <c r="X2395" i="1" s="1"/>
  <c r="Y2395" i="1" s="1"/>
  <c r="U2396" i="1"/>
  <c r="X2396" i="1" s="1"/>
  <c r="Y2396" i="1" s="1"/>
  <c r="U2397" i="1"/>
  <c r="X2397" i="1" s="1"/>
  <c r="Y2397" i="1" s="1"/>
  <c r="U2398" i="1"/>
  <c r="X2398" i="1" s="1"/>
  <c r="Y2398" i="1" s="1"/>
  <c r="U2399" i="1"/>
  <c r="X2399" i="1" s="1"/>
  <c r="Y2399" i="1" s="1"/>
  <c r="U2400" i="1"/>
  <c r="X2400" i="1" s="1"/>
  <c r="Y2400" i="1" s="1"/>
  <c r="U2401" i="1"/>
  <c r="X2401" i="1" s="1"/>
  <c r="Y2401" i="1" s="1"/>
  <c r="U2402" i="1"/>
  <c r="X2402" i="1" s="1"/>
  <c r="Y2402" i="1" s="1"/>
  <c r="U2403" i="1"/>
  <c r="X2403" i="1" s="1"/>
  <c r="Y2403" i="1" s="1"/>
  <c r="U2404" i="1"/>
  <c r="X2404" i="1" s="1"/>
  <c r="Y2404" i="1" s="1"/>
  <c r="U2405" i="1"/>
  <c r="X2405" i="1" s="1"/>
  <c r="Y2405" i="1" s="1"/>
  <c r="U2406" i="1"/>
  <c r="X2406" i="1" s="1"/>
  <c r="Y2406" i="1" s="1"/>
  <c r="U2407" i="1"/>
  <c r="X2407" i="1" s="1"/>
  <c r="Y2407" i="1" s="1"/>
  <c r="U2408" i="1"/>
  <c r="X2408" i="1" s="1"/>
  <c r="Y2408" i="1" s="1"/>
  <c r="U2409" i="1"/>
  <c r="X2409" i="1" s="1"/>
  <c r="Y2409" i="1" s="1"/>
  <c r="U2410" i="1"/>
  <c r="X2410" i="1" s="1"/>
  <c r="Y2410" i="1" s="1"/>
  <c r="U2411" i="1"/>
  <c r="X2411" i="1" s="1"/>
  <c r="Y2411" i="1" s="1"/>
  <c r="U2412" i="1"/>
  <c r="X2412" i="1" s="1"/>
  <c r="Y2412" i="1" s="1"/>
  <c r="U2413" i="1"/>
  <c r="X2413" i="1" s="1"/>
  <c r="Y2413" i="1" s="1"/>
  <c r="U2414" i="1"/>
  <c r="X2414" i="1" s="1"/>
  <c r="Y2414" i="1" s="1"/>
  <c r="U2415" i="1"/>
  <c r="X2415" i="1" s="1"/>
  <c r="Y2415" i="1" s="1"/>
  <c r="U2416" i="1"/>
  <c r="X2416" i="1" s="1"/>
  <c r="Y2416" i="1" s="1"/>
  <c r="U2417" i="1"/>
  <c r="X2417" i="1" s="1"/>
  <c r="Y2417" i="1" s="1"/>
  <c r="U2418" i="1"/>
  <c r="X2418" i="1" s="1"/>
  <c r="Y2418" i="1" s="1"/>
  <c r="U2419" i="1"/>
  <c r="X2419" i="1" s="1"/>
  <c r="Y2419" i="1" s="1"/>
  <c r="U2420" i="1"/>
  <c r="X2420" i="1" s="1"/>
  <c r="Y2420" i="1" s="1"/>
  <c r="U2421" i="1"/>
  <c r="X2421" i="1" s="1"/>
  <c r="Y2421" i="1" s="1"/>
  <c r="U2422" i="1"/>
  <c r="X2422" i="1" s="1"/>
  <c r="Y2422" i="1" s="1"/>
  <c r="U2423" i="1"/>
  <c r="X2423" i="1" s="1"/>
  <c r="Y2423" i="1" s="1"/>
  <c r="U2424" i="1"/>
  <c r="X2424" i="1" s="1"/>
  <c r="Y2424" i="1" s="1"/>
  <c r="U2425" i="1"/>
  <c r="X2425" i="1" s="1"/>
  <c r="Y2425" i="1" s="1"/>
  <c r="U2426" i="1"/>
  <c r="X2426" i="1" s="1"/>
  <c r="Y2426" i="1" s="1"/>
  <c r="U2427" i="1"/>
  <c r="X2427" i="1" s="1"/>
  <c r="Y2427" i="1" s="1"/>
  <c r="U2428" i="1"/>
  <c r="X2428" i="1" s="1"/>
  <c r="Y2428" i="1" s="1"/>
  <c r="U2429" i="1"/>
  <c r="X2429" i="1" s="1"/>
  <c r="Y2429" i="1" s="1"/>
  <c r="U2430" i="1"/>
  <c r="X2430" i="1" s="1"/>
  <c r="Y2430" i="1" s="1"/>
  <c r="U2431" i="1"/>
  <c r="X2431" i="1" s="1"/>
  <c r="Y2431" i="1" s="1"/>
  <c r="U2432" i="1"/>
  <c r="X2432" i="1" s="1"/>
  <c r="Y2432" i="1" s="1"/>
  <c r="U2433" i="1"/>
  <c r="X2433" i="1" s="1"/>
  <c r="Y2433" i="1" s="1"/>
  <c r="U2434" i="1"/>
  <c r="X2434" i="1" s="1"/>
  <c r="Y2434" i="1" s="1"/>
  <c r="U2435" i="1"/>
  <c r="X2435" i="1" s="1"/>
  <c r="Y2435" i="1" s="1"/>
  <c r="U2436" i="1"/>
  <c r="X2436" i="1" s="1"/>
  <c r="Y2436" i="1" s="1"/>
  <c r="U2437" i="1"/>
  <c r="X2437" i="1" s="1"/>
  <c r="Y2437" i="1" s="1"/>
  <c r="U2438" i="1"/>
  <c r="X2438" i="1" s="1"/>
  <c r="Y2438" i="1" s="1"/>
  <c r="U2439" i="1"/>
  <c r="X2439" i="1" s="1"/>
  <c r="Y2439" i="1" s="1"/>
  <c r="U2440" i="1"/>
  <c r="X2440" i="1" s="1"/>
  <c r="Y2440" i="1" s="1"/>
  <c r="U2441" i="1"/>
  <c r="X2441" i="1" s="1"/>
  <c r="Y2441" i="1" s="1"/>
  <c r="U2442" i="1"/>
  <c r="X2442" i="1" s="1"/>
  <c r="Y2442" i="1" s="1"/>
  <c r="U2443" i="1"/>
  <c r="X2443" i="1" s="1"/>
  <c r="Y2443" i="1" s="1"/>
  <c r="U2444" i="1"/>
  <c r="X2444" i="1" s="1"/>
  <c r="Y2444" i="1" s="1"/>
  <c r="U2445" i="1"/>
  <c r="X2445" i="1" s="1"/>
  <c r="Y2445" i="1" s="1"/>
  <c r="U2446" i="1"/>
  <c r="X2446" i="1" s="1"/>
  <c r="Y2446" i="1" s="1"/>
  <c r="U2447" i="1"/>
  <c r="X2447" i="1" s="1"/>
  <c r="Y2447" i="1" s="1"/>
  <c r="U2448" i="1"/>
  <c r="X2448" i="1" s="1"/>
  <c r="Y2448" i="1" s="1"/>
  <c r="U2449" i="1"/>
  <c r="X2449" i="1" s="1"/>
  <c r="Y2449" i="1" s="1"/>
  <c r="U2450" i="1"/>
  <c r="X2450" i="1" s="1"/>
  <c r="Y2450" i="1" s="1"/>
  <c r="U2451" i="1"/>
  <c r="X2451" i="1" s="1"/>
  <c r="Y2451" i="1" s="1"/>
  <c r="U2452" i="1"/>
  <c r="X2452" i="1" s="1"/>
  <c r="Y2452" i="1" s="1"/>
  <c r="U2453" i="1"/>
  <c r="X2453" i="1" s="1"/>
  <c r="Y2453" i="1" s="1"/>
  <c r="U2454" i="1"/>
  <c r="X2454" i="1" s="1"/>
  <c r="Y2454" i="1" s="1"/>
  <c r="U2455" i="1"/>
  <c r="X2455" i="1" s="1"/>
  <c r="Y2455" i="1" s="1"/>
  <c r="U2456" i="1"/>
  <c r="X2456" i="1" s="1"/>
  <c r="Y2456" i="1" s="1"/>
  <c r="U2457" i="1"/>
  <c r="X2457" i="1" s="1"/>
  <c r="Y2457" i="1" s="1"/>
  <c r="U2458" i="1"/>
  <c r="X2458" i="1" s="1"/>
  <c r="Y2458" i="1" s="1"/>
  <c r="U2459" i="1"/>
  <c r="X2459" i="1" s="1"/>
  <c r="Y2459" i="1" s="1"/>
  <c r="U2460" i="1"/>
  <c r="X2460" i="1" s="1"/>
  <c r="Y2460" i="1" s="1"/>
  <c r="U2461" i="1"/>
  <c r="X2461" i="1" s="1"/>
  <c r="Y2461" i="1" s="1"/>
  <c r="U2462" i="1"/>
  <c r="X2462" i="1" s="1"/>
  <c r="Y2462" i="1" s="1"/>
  <c r="U2463" i="1"/>
  <c r="X2463" i="1" s="1"/>
  <c r="Y2463" i="1" s="1"/>
  <c r="U2464" i="1"/>
  <c r="X2464" i="1" s="1"/>
  <c r="Y2464" i="1" s="1"/>
  <c r="U2465" i="1"/>
  <c r="X2465" i="1" s="1"/>
  <c r="Y2465" i="1" s="1"/>
  <c r="U2466" i="1"/>
  <c r="X2466" i="1" s="1"/>
  <c r="Y2466" i="1" s="1"/>
  <c r="U2467" i="1"/>
  <c r="X2467" i="1" s="1"/>
  <c r="Y2467" i="1" s="1"/>
  <c r="U2468" i="1"/>
  <c r="X2468" i="1" s="1"/>
  <c r="Y2468" i="1" s="1"/>
  <c r="U2469" i="1"/>
  <c r="X2469" i="1" s="1"/>
  <c r="Y2469" i="1" s="1"/>
  <c r="U2470" i="1"/>
  <c r="X2470" i="1" s="1"/>
  <c r="Y2470" i="1" s="1"/>
  <c r="U2471" i="1"/>
  <c r="X2471" i="1" s="1"/>
  <c r="Y2471" i="1" s="1"/>
  <c r="U2472" i="1"/>
  <c r="X2472" i="1" s="1"/>
  <c r="Y2472" i="1" s="1"/>
  <c r="U2473" i="1"/>
  <c r="X2473" i="1" s="1"/>
  <c r="Y2473" i="1" s="1"/>
  <c r="U2474" i="1"/>
  <c r="X2474" i="1" s="1"/>
  <c r="Y2474" i="1" s="1"/>
  <c r="U2475" i="1"/>
  <c r="X2475" i="1" s="1"/>
  <c r="Y2475" i="1" s="1"/>
  <c r="U2476" i="1"/>
  <c r="X2476" i="1" s="1"/>
  <c r="Y2476" i="1" s="1"/>
  <c r="U2477" i="1"/>
  <c r="X2477" i="1" s="1"/>
  <c r="Y2477" i="1" s="1"/>
  <c r="U2478" i="1"/>
  <c r="X2478" i="1" s="1"/>
  <c r="Y2478" i="1" s="1"/>
  <c r="U2479" i="1"/>
  <c r="X2479" i="1" s="1"/>
  <c r="Y2479" i="1" s="1"/>
  <c r="U2480" i="1"/>
  <c r="X2480" i="1" s="1"/>
  <c r="Y2480" i="1" s="1"/>
  <c r="U2481" i="1"/>
  <c r="X2481" i="1" s="1"/>
  <c r="Y2481" i="1" s="1"/>
  <c r="U2482" i="1"/>
  <c r="X2482" i="1" s="1"/>
  <c r="Y2482" i="1" s="1"/>
  <c r="U2483" i="1"/>
  <c r="X2483" i="1" s="1"/>
  <c r="Y2483" i="1" s="1"/>
  <c r="U2484" i="1"/>
  <c r="X2484" i="1" s="1"/>
  <c r="Y2484" i="1" s="1"/>
  <c r="U2485" i="1"/>
  <c r="X2485" i="1" s="1"/>
  <c r="Y2485" i="1" s="1"/>
  <c r="U2486" i="1"/>
  <c r="X2486" i="1" s="1"/>
  <c r="Y2486" i="1" s="1"/>
  <c r="U2487" i="1"/>
  <c r="X2487" i="1" s="1"/>
  <c r="Y2487" i="1" s="1"/>
  <c r="U2488" i="1"/>
  <c r="X2488" i="1" s="1"/>
  <c r="Y2488" i="1" s="1"/>
  <c r="U2489" i="1"/>
  <c r="X2489" i="1" s="1"/>
  <c r="Y2489" i="1" s="1"/>
  <c r="U2490" i="1"/>
  <c r="X2490" i="1" s="1"/>
  <c r="Y2490" i="1" s="1"/>
  <c r="U2491" i="1"/>
  <c r="X2491" i="1" s="1"/>
  <c r="Y2491" i="1" s="1"/>
  <c r="U2492" i="1"/>
  <c r="X2492" i="1" s="1"/>
  <c r="Y2492" i="1" s="1"/>
  <c r="U2493" i="1"/>
  <c r="X2493" i="1" s="1"/>
  <c r="Y2493" i="1" s="1"/>
  <c r="U2494" i="1"/>
  <c r="X2494" i="1" s="1"/>
  <c r="Y2494" i="1" s="1"/>
  <c r="U2495" i="1"/>
  <c r="X2495" i="1" s="1"/>
  <c r="Y2495" i="1" s="1"/>
  <c r="U2496" i="1"/>
  <c r="X2496" i="1" s="1"/>
  <c r="Y2496" i="1" s="1"/>
  <c r="U2497" i="1"/>
  <c r="X2497" i="1" s="1"/>
  <c r="Y2497" i="1" s="1"/>
  <c r="U2498" i="1"/>
  <c r="X2498" i="1" s="1"/>
  <c r="Y2498" i="1" s="1"/>
  <c r="U2499" i="1"/>
  <c r="X2499" i="1" s="1"/>
  <c r="Y2499" i="1" s="1"/>
  <c r="U2500" i="1"/>
  <c r="X2500" i="1" s="1"/>
  <c r="Y2500" i="1" s="1"/>
  <c r="U2501" i="1"/>
  <c r="X2501" i="1" s="1"/>
  <c r="Y2501" i="1" s="1"/>
  <c r="U2502" i="1"/>
  <c r="X2502" i="1" s="1"/>
  <c r="Y2502" i="1" s="1"/>
  <c r="U2503" i="1"/>
  <c r="X2503" i="1" s="1"/>
  <c r="Y2503" i="1" s="1"/>
  <c r="U2504" i="1"/>
  <c r="X2504" i="1" s="1"/>
  <c r="Y2504" i="1" s="1"/>
  <c r="U2505" i="1"/>
  <c r="X2505" i="1" s="1"/>
  <c r="Y2505" i="1" s="1"/>
  <c r="U2506" i="1"/>
  <c r="X2506" i="1" s="1"/>
  <c r="Y2506" i="1" s="1"/>
  <c r="U2507" i="1"/>
  <c r="X2507" i="1" s="1"/>
  <c r="Y2507" i="1" s="1"/>
  <c r="U2508" i="1"/>
  <c r="X2508" i="1" s="1"/>
  <c r="Y2508" i="1" s="1"/>
  <c r="U2509" i="1"/>
  <c r="X2509" i="1" s="1"/>
  <c r="Y2509" i="1" s="1"/>
  <c r="U2510" i="1"/>
  <c r="X2510" i="1" s="1"/>
  <c r="Y2510" i="1" s="1"/>
  <c r="U2511" i="1"/>
  <c r="X2511" i="1" s="1"/>
  <c r="Y2511" i="1" s="1"/>
  <c r="U2512" i="1"/>
  <c r="X2512" i="1" s="1"/>
  <c r="Y2512" i="1" s="1"/>
  <c r="U2513" i="1"/>
  <c r="X2513" i="1" s="1"/>
  <c r="Y2513" i="1" s="1"/>
  <c r="U2514" i="1"/>
  <c r="X2514" i="1" s="1"/>
  <c r="Y2514" i="1" s="1"/>
  <c r="U2515" i="1"/>
  <c r="X2515" i="1" s="1"/>
  <c r="Y2515" i="1" s="1"/>
  <c r="U2516" i="1"/>
  <c r="X2516" i="1" s="1"/>
  <c r="Y2516" i="1" s="1"/>
  <c r="U2517" i="1"/>
  <c r="X2517" i="1" s="1"/>
  <c r="Y2517" i="1" s="1"/>
  <c r="U2518" i="1"/>
  <c r="X2518" i="1" s="1"/>
  <c r="Y2518" i="1" s="1"/>
  <c r="U2519" i="1"/>
  <c r="X2519" i="1" s="1"/>
  <c r="Y2519" i="1" s="1"/>
  <c r="U2520" i="1"/>
  <c r="X2520" i="1" s="1"/>
  <c r="Y2520" i="1" s="1"/>
  <c r="U2521" i="1"/>
  <c r="X2521" i="1" s="1"/>
  <c r="Y2521" i="1" s="1"/>
  <c r="U2522" i="1"/>
  <c r="X2522" i="1" s="1"/>
  <c r="Y2522" i="1" s="1"/>
  <c r="U2523" i="1"/>
  <c r="X2523" i="1" s="1"/>
  <c r="Y2523" i="1" s="1"/>
  <c r="U2524" i="1"/>
  <c r="X2524" i="1" s="1"/>
  <c r="Y2524" i="1" s="1"/>
  <c r="U2525" i="1"/>
  <c r="X2525" i="1" s="1"/>
  <c r="Y2525" i="1" s="1"/>
  <c r="U2526" i="1"/>
  <c r="X2526" i="1" s="1"/>
  <c r="Y2526" i="1" s="1"/>
  <c r="U2527" i="1"/>
  <c r="X2527" i="1" s="1"/>
  <c r="Y2527" i="1" s="1"/>
  <c r="U2528" i="1"/>
  <c r="X2528" i="1" s="1"/>
  <c r="Y2528" i="1" s="1"/>
  <c r="U2529" i="1"/>
  <c r="X2529" i="1" s="1"/>
  <c r="Y2529" i="1" s="1"/>
  <c r="U2530" i="1"/>
  <c r="X2530" i="1" s="1"/>
  <c r="Y2530" i="1" s="1"/>
  <c r="U2531" i="1"/>
  <c r="X2531" i="1" s="1"/>
  <c r="Y2531" i="1" s="1"/>
  <c r="U2532" i="1"/>
  <c r="X2532" i="1" s="1"/>
  <c r="Y2532" i="1" s="1"/>
  <c r="U2533" i="1"/>
  <c r="X2533" i="1" s="1"/>
  <c r="Y2533" i="1" s="1"/>
  <c r="U2534" i="1"/>
  <c r="X2534" i="1" s="1"/>
  <c r="Y2534" i="1" s="1"/>
  <c r="U2535" i="1"/>
  <c r="X2535" i="1" s="1"/>
  <c r="Y2535" i="1" s="1"/>
  <c r="U2536" i="1"/>
  <c r="X2536" i="1" s="1"/>
  <c r="Y2536" i="1" s="1"/>
  <c r="U2537" i="1"/>
  <c r="X2537" i="1" s="1"/>
  <c r="Y2537" i="1" s="1"/>
  <c r="U2538" i="1"/>
  <c r="X2538" i="1" s="1"/>
  <c r="Y2538" i="1" s="1"/>
  <c r="U2539" i="1"/>
  <c r="X2539" i="1" s="1"/>
  <c r="Y2539" i="1" s="1"/>
  <c r="U2540" i="1"/>
  <c r="X2540" i="1" s="1"/>
  <c r="Y2540" i="1" s="1"/>
  <c r="U2541" i="1"/>
  <c r="X2541" i="1" s="1"/>
  <c r="Y2541" i="1" s="1"/>
  <c r="U2542" i="1"/>
  <c r="X2542" i="1" s="1"/>
  <c r="Y2542" i="1" s="1"/>
  <c r="U2543" i="1"/>
  <c r="X2543" i="1" s="1"/>
  <c r="Y2543" i="1" s="1"/>
  <c r="U2544" i="1"/>
  <c r="X2544" i="1" s="1"/>
  <c r="Y2544" i="1" s="1"/>
  <c r="U2545" i="1"/>
  <c r="X2545" i="1" s="1"/>
  <c r="Y2545" i="1" s="1"/>
  <c r="U2546" i="1"/>
  <c r="X2546" i="1" s="1"/>
  <c r="Y2546" i="1" s="1"/>
  <c r="U2547" i="1"/>
  <c r="X2547" i="1" s="1"/>
  <c r="Y2547" i="1" s="1"/>
  <c r="U2548" i="1"/>
  <c r="X2548" i="1" s="1"/>
  <c r="Y2548" i="1" s="1"/>
  <c r="U2549" i="1"/>
  <c r="X2549" i="1" s="1"/>
  <c r="Y2549" i="1" s="1"/>
  <c r="U2550" i="1"/>
  <c r="X2550" i="1" s="1"/>
  <c r="Y2550" i="1" s="1"/>
  <c r="U2551" i="1"/>
  <c r="X2551" i="1" s="1"/>
  <c r="Y2551" i="1" s="1"/>
  <c r="U2552" i="1"/>
  <c r="X2552" i="1" s="1"/>
  <c r="Y2552" i="1" s="1"/>
  <c r="U2553" i="1"/>
  <c r="X2553" i="1" s="1"/>
  <c r="Y2553" i="1" s="1"/>
  <c r="U2554" i="1"/>
  <c r="X2554" i="1" s="1"/>
  <c r="Y2554" i="1" s="1"/>
  <c r="U2555" i="1"/>
  <c r="X2555" i="1" s="1"/>
  <c r="Y2555" i="1" s="1"/>
  <c r="U2556" i="1"/>
  <c r="X2556" i="1" s="1"/>
  <c r="Y2556" i="1" s="1"/>
  <c r="U2557" i="1"/>
  <c r="X2557" i="1" s="1"/>
  <c r="Y2557" i="1" s="1"/>
  <c r="U2558" i="1"/>
  <c r="X2558" i="1" s="1"/>
  <c r="Y2558" i="1" s="1"/>
  <c r="U2559" i="1"/>
  <c r="X2559" i="1" s="1"/>
  <c r="Y2559" i="1" s="1"/>
  <c r="U2560" i="1"/>
  <c r="X2560" i="1" s="1"/>
  <c r="Y2560" i="1" s="1"/>
  <c r="U2561" i="1"/>
  <c r="X2561" i="1" s="1"/>
  <c r="Y2561" i="1" s="1"/>
  <c r="U2562" i="1"/>
  <c r="X2562" i="1" s="1"/>
  <c r="Y2562" i="1" s="1"/>
  <c r="U2563" i="1"/>
  <c r="X2563" i="1" s="1"/>
  <c r="Y2563" i="1" s="1"/>
  <c r="U2564" i="1"/>
  <c r="X2564" i="1" s="1"/>
  <c r="Y2564" i="1" s="1"/>
  <c r="U2565" i="1"/>
  <c r="X2565" i="1" s="1"/>
  <c r="Y2565" i="1" s="1"/>
  <c r="U2566" i="1"/>
  <c r="X2566" i="1" s="1"/>
  <c r="Y2566" i="1" s="1"/>
  <c r="U2567" i="1"/>
  <c r="X2567" i="1" s="1"/>
  <c r="Y2567" i="1" s="1"/>
  <c r="U2568" i="1"/>
  <c r="X2568" i="1" s="1"/>
  <c r="Y2568" i="1" s="1"/>
  <c r="U2569" i="1"/>
  <c r="X2569" i="1" s="1"/>
  <c r="Y2569" i="1" s="1"/>
  <c r="U2570" i="1"/>
  <c r="X2570" i="1" s="1"/>
  <c r="Y2570" i="1" s="1"/>
  <c r="U2571" i="1"/>
  <c r="X2571" i="1" s="1"/>
  <c r="Y2571" i="1" s="1"/>
  <c r="U2572" i="1"/>
  <c r="X2572" i="1" s="1"/>
  <c r="Y2572" i="1" s="1"/>
  <c r="U2573" i="1"/>
  <c r="X2573" i="1" s="1"/>
  <c r="Y2573" i="1" s="1"/>
  <c r="U2574" i="1"/>
  <c r="X2574" i="1" s="1"/>
  <c r="Y2574" i="1" s="1"/>
  <c r="U2575" i="1"/>
  <c r="X2575" i="1" s="1"/>
  <c r="Y2575" i="1" s="1"/>
  <c r="U2576" i="1"/>
  <c r="X2576" i="1" s="1"/>
  <c r="Y2576" i="1" s="1"/>
  <c r="U2577" i="1"/>
  <c r="X2577" i="1" s="1"/>
  <c r="Y2577" i="1" s="1"/>
  <c r="U2578" i="1"/>
  <c r="X2578" i="1" s="1"/>
  <c r="Y2578" i="1" s="1"/>
  <c r="U2579" i="1"/>
  <c r="X2579" i="1" s="1"/>
  <c r="Y2579" i="1" s="1"/>
  <c r="U2580" i="1"/>
  <c r="X2580" i="1" s="1"/>
  <c r="Y2580" i="1" s="1"/>
  <c r="U2581" i="1"/>
  <c r="X2581" i="1" s="1"/>
  <c r="Y2581" i="1" s="1"/>
  <c r="U2582" i="1"/>
  <c r="X2582" i="1" s="1"/>
  <c r="Y2582" i="1" s="1"/>
  <c r="U2583" i="1"/>
  <c r="X2583" i="1" s="1"/>
  <c r="Y2583" i="1" s="1"/>
  <c r="U2584" i="1"/>
  <c r="X2584" i="1" s="1"/>
  <c r="Y2584" i="1" s="1"/>
  <c r="U2585" i="1"/>
  <c r="X2585" i="1" s="1"/>
  <c r="Y2585" i="1" s="1"/>
  <c r="U2586" i="1"/>
  <c r="X2586" i="1" s="1"/>
  <c r="Y2586" i="1" s="1"/>
  <c r="U2587" i="1"/>
  <c r="X2587" i="1" s="1"/>
  <c r="Y2587" i="1" s="1"/>
  <c r="U2588" i="1"/>
  <c r="X2588" i="1" s="1"/>
  <c r="Y2588" i="1" s="1"/>
  <c r="U2589" i="1"/>
  <c r="X2589" i="1" s="1"/>
  <c r="Y2589" i="1" s="1"/>
  <c r="U2590" i="1"/>
  <c r="X2590" i="1" s="1"/>
  <c r="Y2590" i="1" s="1"/>
  <c r="U2591" i="1"/>
  <c r="X2591" i="1" s="1"/>
  <c r="Y2591" i="1" s="1"/>
  <c r="U2592" i="1"/>
  <c r="X2592" i="1" s="1"/>
  <c r="Y2592" i="1" s="1"/>
  <c r="U2593" i="1"/>
  <c r="X2593" i="1" s="1"/>
  <c r="Y2593" i="1" s="1"/>
  <c r="U2594" i="1"/>
  <c r="X2594" i="1" s="1"/>
  <c r="Y2594" i="1" s="1"/>
  <c r="U2595" i="1"/>
  <c r="X2595" i="1" s="1"/>
  <c r="Y2595" i="1" s="1"/>
  <c r="U2596" i="1"/>
  <c r="X2596" i="1" s="1"/>
  <c r="Y2596" i="1" s="1"/>
  <c r="U2597" i="1"/>
  <c r="X2597" i="1" s="1"/>
  <c r="Y2597" i="1" s="1"/>
  <c r="U2598" i="1"/>
  <c r="X2598" i="1" s="1"/>
  <c r="Y2598" i="1" s="1"/>
  <c r="U2599" i="1"/>
  <c r="X2599" i="1" s="1"/>
  <c r="Y2599" i="1" s="1"/>
  <c r="U2600" i="1"/>
  <c r="X2600" i="1" s="1"/>
  <c r="Y2600" i="1" s="1"/>
  <c r="U2601" i="1"/>
  <c r="X2601" i="1" s="1"/>
  <c r="Y2601" i="1" s="1"/>
  <c r="U2602" i="1"/>
  <c r="X2602" i="1" s="1"/>
  <c r="Y2602" i="1" s="1"/>
  <c r="U2603" i="1"/>
  <c r="X2603" i="1" s="1"/>
  <c r="Y2603" i="1" s="1"/>
  <c r="U2604" i="1"/>
  <c r="X2604" i="1" s="1"/>
  <c r="Y2604" i="1" s="1"/>
  <c r="U2605" i="1"/>
  <c r="X2605" i="1" s="1"/>
  <c r="Y2605" i="1" s="1"/>
  <c r="U2606" i="1"/>
  <c r="X2606" i="1" s="1"/>
  <c r="Y2606" i="1" s="1"/>
  <c r="U2607" i="1"/>
  <c r="X2607" i="1" s="1"/>
  <c r="Y2607" i="1" s="1"/>
  <c r="U2608" i="1"/>
  <c r="X2608" i="1" s="1"/>
  <c r="Y2608" i="1" s="1"/>
  <c r="U2609" i="1"/>
  <c r="X2609" i="1" s="1"/>
  <c r="Y2609" i="1" s="1"/>
  <c r="U2610" i="1"/>
  <c r="X2610" i="1" s="1"/>
  <c r="Y2610" i="1" s="1"/>
  <c r="U2611" i="1"/>
  <c r="X2611" i="1" s="1"/>
  <c r="Y2611" i="1" s="1"/>
  <c r="U2612" i="1"/>
  <c r="X2612" i="1" s="1"/>
  <c r="Y2612" i="1" s="1"/>
  <c r="U2613" i="1"/>
  <c r="X2613" i="1" s="1"/>
  <c r="Y2613" i="1" s="1"/>
  <c r="U2614" i="1"/>
  <c r="X2614" i="1" s="1"/>
  <c r="Y2614" i="1" s="1"/>
  <c r="U2615" i="1"/>
  <c r="X2615" i="1" s="1"/>
  <c r="Y2615" i="1" s="1"/>
  <c r="U2616" i="1"/>
  <c r="X2616" i="1" s="1"/>
  <c r="Y2616" i="1" s="1"/>
  <c r="U2617" i="1"/>
  <c r="X2617" i="1" s="1"/>
  <c r="Y2617" i="1" s="1"/>
  <c r="U2618" i="1"/>
  <c r="X2618" i="1" s="1"/>
  <c r="Y2618" i="1" s="1"/>
  <c r="U2619" i="1"/>
  <c r="X2619" i="1" s="1"/>
  <c r="Y2619" i="1" s="1"/>
  <c r="U2620" i="1"/>
  <c r="X2620" i="1" s="1"/>
  <c r="Y2620" i="1" s="1"/>
  <c r="U2621" i="1"/>
  <c r="X2621" i="1" s="1"/>
  <c r="Y2621" i="1" s="1"/>
  <c r="U2622" i="1"/>
  <c r="X2622" i="1" s="1"/>
  <c r="Y2622" i="1" s="1"/>
  <c r="U2623" i="1"/>
  <c r="X2623" i="1" s="1"/>
  <c r="Y2623" i="1" s="1"/>
  <c r="U2624" i="1"/>
  <c r="X2624" i="1" s="1"/>
  <c r="Y2624" i="1" s="1"/>
  <c r="U2625" i="1"/>
  <c r="X2625" i="1" s="1"/>
  <c r="Y2625" i="1" s="1"/>
  <c r="U2626" i="1"/>
  <c r="X2626" i="1" s="1"/>
  <c r="Y2626" i="1" s="1"/>
  <c r="U2627" i="1"/>
  <c r="X2627" i="1" s="1"/>
  <c r="Y2627" i="1" s="1"/>
  <c r="U2628" i="1"/>
  <c r="X2628" i="1" s="1"/>
  <c r="Y2628" i="1" s="1"/>
  <c r="U2629" i="1"/>
  <c r="X2629" i="1" s="1"/>
  <c r="Y2629" i="1" s="1"/>
  <c r="U2630" i="1"/>
  <c r="X2630" i="1" s="1"/>
  <c r="Y2630" i="1" s="1"/>
  <c r="U2631" i="1"/>
  <c r="X2631" i="1" s="1"/>
  <c r="Y2631" i="1" s="1"/>
  <c r="U2632" i="1"/>
  <c r="X2632" i="1" s="1"/>
  <c r="Y2632" i="1" s="1"/>
  <c r="U2633" i="1"/>
  <c r="X2633" i="1" s="1"/>
  <c r="Y2633" i="1" s="1"/>
  <c r="U2634" i="1"/>
  <c r="X2634" i="1" s="1"/>
  <c r="Y2634" i="1" s="1"/>
  <c r="U2635" i="1"/>
  <c r="X2635" i="1" s="1"/>
  <c r="Y2635" i="1" s="1"/>
  <c r="U2636" i="1"/>
  <c r="X2636" i="1" s="1"/>
  <c r="Y2636" i="1" s="1"/>
  <c r="U2637" i="1"/>
  <c r="X2637" i="1" s="1"/>
  <c r="Y2637" i="1" s="1"/>
  <c r="U2638" i="1"/>
  <c r="X2638" i="1" s="1"/>
  <c r="Y2638" i="1" s="1"/>
  <c r="U2639" i="1"/>
  <c r="X2639" i="1" s="1"/>
  <c r="Y2639" i="1" s="1"/>
  <c r="U2640" i="1"/>
  <c r="X2640" i="1" s="1"/>
  <c r="Y2640" i="1" s="1"/>
  <c r="U2641" i="1"/>
  <c r="X2641" i="1" s="1"/>
  <c r="Y2641" i="1" s="1"/>
  <c r="U2642" i="1"/>
  <c r="X2642" i="1" s="1"/>
  <c r="Y2642" i="1" s="1"/>
  <c r="U2643" i="1"/>
  <c r="X2643" i="1" s="1"/>
  <c r="Y2643" i="1" s="1"/>
  <c r="U2644" i="1"/>
  <c r="X2644" i="1" s="1"/>
  <c r="Y2644" i="1" s="1"/>
  <c r="U2645" i="1"/>
  <c r="X2645" i="1" s="1"/>
  <c r="Y2645" i="1" s="1"/>
  <c r="U2646" i="1"/>
  <c r="X2646" i="1" s="1"/>
  <c r="Y2646" i="1" s="1"/>
  <c r="U2647" i="1"/>
  <c r="X2647" i="1" s="1"/>
  <c r="Y2647" i="1" s="1"/>
  <c r="U2648" i="1"/>
  <c r="X2648" i="1" s="1"/>
  <c r="Y2648" i="1" s="1"/>
  <c r="U2649" i="1"/>
  <c r="X2649" i="1" s="1"/>
  <c r="Y2649" i="1" s="1"/>
  <c r="U2650" i="1"/>
  <c r="X2650" i="1" s="1"/>
  <c r="Y2650" i="1" s="1"/>
  <c r="U2651" i="1"/>
  <c r="X2651" i="1" s="1"/>
  <c r="Y2651" i="1" s="1"/>
  <c r="U2652" i="1"/>
  <c r="X2652" i="1" s="1"/>
  <c r="Y2652" i="1" s="1"/>
  <c r="U2653" i="1"/>
  <c r="X2653" i="1" s="1"/>
  <c r="Y2653" i="1" s="1"/>
  <c r="U2654" i="1"/>
  <c r="X2654" i="1" s="1"/>
  <c r="Y2654" i="1" s="1"/>
  <c r="U2655" i="1"/>
  <c r="X2655" i="1" s="1"/>
  <c r="Y2655" i="1" s="1"/>
  <c r="U2656" i="1"/>
  <c r="X2656" i="1" s="1"/>
  <c r="Y2656" i="1" s="1"/>
  <c r="U2657" i="1"/>
  <c r="X2657" i="1" s="1"/>
  <c r="Y2657" i="1" s="1"/>
  <c r="U2658" i="1"/>
  <c r="X2658" i="1" s="1"/>
  <c r="Y2658" i="1" s="1"/>
  <c r="U2659" i="1"/>
  <c r="X2659" i="1" s="1"/>
  <c r="Y2659" i="1" s="1"/>
  <c r="U2660" i="1"/>
  <c r="X2660" i="1" s="1"/>
  <c r="Y2660" i="1" s="1"/>
  <c r="U2661" i="1"/>
  <c r="X2661" i="1" s="1"/>
  <c r="Y2661" i="1" s="1"/>
  <c r="U2662" i="1"/>
  <c r="X2662" i="1" s="1"/>
  <c r="Y2662" i="1" s="1"/>
  <c r="U2663" i="1"/>
  <c r="X2663" i="1" s="1"/>
  <c r="Y2663" i="1" s="1"/>
  <c r="U2664" i="1"/>
  <c r="X2664" i="1" s="1"/>
  <c r="Y2664" i="1" s="1"/>
  <c r="U2665" i="1"/>
  <c r="X2665" i="1" s="1"/>
  <c r="Y2665" i="1" s="1"/>
  <c r="U2666" i="1"/>
  <c r="X2666" i="1" s="1"/>
  <c r="Y2666" i="1" s="1"/>
  <c r="U2667" i="1"/>
  <c r="X2667" i="1" s="1"/>
  <c r="Y2667" i="1" s="1"/>
  <c r="U2668" i="1"/>
  <c r="X2668" i="1" s="1"/>
  <c r="Y2668" i="1" s="1"/>
  <c r="U2669" i="1"/>
  <c r="X2669" i="1" s="1"/>
  <c r="Y2669" i="1" s="1"/>
  <c r="U2670" i="1"/>
  <c r="X2670" i="1" s="1"/>
  <c r="Y2670" i="1" s="1"/>
  <c r="U2671" i="1"/>
  <c r="X2671" i="1" s="1"/>
  <c r="Y2671" i="1" s="1"/>
  <c r="U2672" i="1"/>
  <c r="X2672" i="1" s="1"/>
  <c r="Y2672" i="1" s="1"/>
  <c r="U2673" i="1"/>
  <c r="X2673" i="1" s="1"/>
  <c r="Y2673" i="1" s="1"/>
  <c r="U2674" i="1"/>
  <c r="X2674" i="1" s="1"/>
  <c r="Y2674" i="1" s="1"/>
  <c r="U2675" i="1"/>
  <c r="X2675" i="1" s="1"/>
  <c r="Y2675" i="1" s="1"/>
  <c r="U2676" i="1"/>
  <c r="X2676" i="1" s="1"/>
  <c r="Y2676" i="1" s="1"/>
  <c r="U2677" i="1"/>
  <c r="X2677" i="1" s="1"/>
  <c r="Y2677" i="1" s="1"/>
  <c r="U2678" i="1"/>
  <c r="X2678" i="1" s="1"/>
  <c r="Y2678" i="1" s="1"/>
  <c r="U2679" i="1"/>
  <c r="X2679" i="1" s="1"/>
  <c r="Y2679" i="1" s="1"/>
  <c r="U2680" i="1"/>
  <c r="X2680" i="1" s="1"/>
  <c r="Y2680" i="1" s="1"/>
  <c r="U2681" i="1"/>
  <c r="X2681" i="1" s="1"/>
  <c r="Y2681" i="1" s="1"/>
  <c r="U2682" i="1"/>
  <c r="X2682" i="1" s="1"/>
  <c r="Y2682" i="1" s="1"/>
  <c r="U2683" i="1"/>
  <c r="X2683" i="1" s="1"/>
  <c r="Y2683" i="1" s="1"/>
  <c r="U2684" i="1"/>
  <c r="X2684" i="1" s="1"/>
  <c r="Y2684" i="1" s="1"/>
  <c r="U2685" i="1"/>
  <c r="X2685" i="1" s="1"/>
  <c r="Y2685" i="1" s="1"/>
  <c r="U2686" i="1"/>
  <c r="X2686" i="1" s="1"/>
  <c r="Y2686" i="1" s="1"/>
  <c r="U2687" i="1"/>
  <c r="X2687" i="1" s="1"/>
  <c r="Y2687" i="1" s="1"/>
  <c r="U2688" i="1"/>
  <c r="X2688" i="1" s="1"/>
  <c r="Y2688" i="1" s="1"/>
  <c r="U2689" i="1"/>
  <c r="X2689" i="1" s="1"/>
  <c r="Y2689" i="1" s="1"/>
  <c r="U2690" i="1"/>
  <c r="X2690" i="1" s="1"/>
  <c r="Y2690" i="1" s="1"/>
  <c r="U2691" i="1"/>
  <c r="X2691" i="1" s="1"/>
  <c r="Y2691" i="1" s="1"/>
  <c r="U2692" i="1"/>
  <c r="X2692" i="1" s="1"/>
  <c r="Y2692" i="1" s="1"/>
  <c r="U2693" i="1"/>
  <c r="X2693" i="1" s="1"/>
  <c r="Y2693" i="1" s="1"/>
  <c r="U2694" i="1"/>
  <c r="X2694" i="1" s="1"/>
  <c r="Y2694" i="1" s="1"/>
  <c r="U2695" i="1"/>
  <c r="X2695" i="1" s="1"/>
  <c r="Y2695" i="1" s="1"/>
  <c r="U2696" i="1"/>
  <c r="X2696" i="1" s="1"/>
  <c r="Y2696" i="1" s="1"/>
  <c r="U2697" i="1"/>
  <c r="X2697" i="1" s="1"/>
  <c r="Y2697" i="1" s="1"/>
  <c r="U2698" i="1"/>
  <c r="X2698" i="1" s="1"/>
  <c r="Y2698" i="1" s="1"/>
  <c r="U2699" i="1"/>
  <c r="X2699" i="1" s="1"/>
  <c r="Y2699" i="1" s="1"/>
  <c r="U2700" i="1"/>
  <c r="X2700" i="1" s="1"/>
  <c r="Y2700" i="1" s="1"/>
  <c r="U2701" i="1"/>
  <c r="X2701" i="1" s="1"/>
  <c r="Y2701" i="1" s="1"/>
  <c r="U2702" i="1"/>
  <c r="X2702" i="1" s="1"/>
  <c r="Y2702" i="1" s="1"/>
  <c r="U2703" i="1"/>
  <c r="X2703" i="1" s="1"/>
  <c r="Y2703" i="1" s="1"/>
  <c r="U2704" i="1"/>
  <c r="X2704" i="1" s="1"/>
  <c r="Y2704" i="1" s="1"/>
  <c r="U2705" i="1"/>
  <c r="X2705" i="1" s="1"/>
  <c r="Y2705" i="1" s="1"/>
  <c r="U2706" i="1"/>
  <c r="X2706" i="1" s="1"/>
  <c r="Y2706" i="1" s="1"/>
  <c r="U2707" i="1"/>
  <c r="X2707" i="1" s="1"/>
  <c r="Y2707" i="1" s="1"/>
  <c r="U2708" i="1"/>
  <c r="X2708" i="1" s="1"/>
  <c r="Y2708" i="1" s="1"/>
  <c r="U2709" i="1"/>
  <c r="X2709" i="1" s="1"/>
  <c r="Y2709" i="1" s="1"/>
  <c r="U2710" i="1"/>
  <c r="X2710" i="1" s="1"/>
  <c r="Y2710" i="1" s="1"/>
  <c r="U2711" i="1"/>
  <c r="X2711" i="1" s="1"/>
  <c r="Y2711" i="1" s="1"/>
  <c r="U2712" i="1"/>
  <c r="X2712" i="1" s="1"/>
  <c r="Y2712" i="1" s="1"/>
  <c r="U2713" i="1"/>
  <c r="X2713" i="1" s="1"/>
  <c r="Y2713" i="1" s="1"/>
  <c r="U2714" i="1"/>
  <c r="X2714" i="1" s="1"/>
  <c r="Y2714" i="1" s="1"/>
  <c r="U2715" i="1"/>
  <c r="X2715" i="1" s="1"/>
  <c r="Y2715" i="1" s="1"/>
  <c r="U2716" i="1"/>
  <c r="X2716" i="1" s="1"/>
  <c r="Y2716" i="1" s="1"/>
  <c r="U2717" i="1"/>
  <c r="X2717" i="1" s="1"/>
  <c r="Y2717" i="1" s="1"/>
  <c r="U2718" i="1"/>
  <c r="X2718" i="1" s="1"/>
  <c r="Y2718" i="1" s="1"/>
  <c r="U2719" i="1"/>
  <c r="X2719" i="1" s="1"/>
  <c r="Y2719" i="1" s="1"/>
  <c r="U2720" i="1"/>
  <c r="X2720" i="1" s="1"/>
  <c r="Y2720" i="1" s="1"/>
  <c r="U2721" i="1"/>
  <c r="X2721" i="1" s="1"/>
  <c r="Y2721" i="1" s="1"/>
  <c r="U2722" i="1"/>
  <c r="X2722" i="1" s="1"/>
  <c r="Y2722" i="1" s="1"/>
  <c r="U2723" i="1"/>
  <c r="X2723" i="1" s="1"/>
  <c r="Y2723" i="1" s="1"/>
  <c r="U2724" i="1"/>
  <c r="X2724" i="1" s="1"/>
  <c r="Y2724" i="1" s="1"/>
  <c r="U2725" i="1"/>
  <c r="X2725" i="1" s="1"/>
  <c r="Y2725" i="1" s="1"/>
  <c r="U2726" i="1"/>
  <c r="X2726" i="1" s="1"/>
  <c r="Y2726" i="1" s="1"/>
  <c r="U2727" i="1"/>
  <c r="X2727" i="1" s="1"/>
  <c r="Y2727" i="1" s="1"/>
  <c r="U2728" i="1"/>
  <c r="X2728" i="1" s="1"/>
  <c r="Y2728" i="1" s="1"/>
  <c r="U2729" i="1"/>
  <c r="X2729" i="1" s="1"/>
  <c r="Y2729" i="1" s="1"/>
  <c r="U2730" i="1"/>
  <c r="X2730" i="1" s="1"/>
  <c r="Y2730" i="1" s="1"/>
  <c r="U2731" i="1"/>
  <c r="X2731" i="1" s="1"/>
  <c r="Y2731" i="1" s="1"/>
  <c r="U2732" i="1"/>
  <c r="X2732" i="1" s="1"/>
  <c r="Y2732" i="1" s="1"/>
  <c r="U2733" i="1"/>
  <c r="X2733" i="1" s="1"/>
  <c r="Y2733" i="1" s="1"/>
  <c r="U2734" i="1"/>
  <c r="X2734" i="1" s="1"/>
  <c r="Y2734" i="1" s="1"/>
  <c r="U2735" i="1"/>
  <c r="X2735" i="1" s="1"/>
  <c r="Y2735" i="1" s="1"/>
  <c r="U2736" i="1"/>
  <c r="X2736" i="1" s="1"/>
  <c r="Y2736" i="1" s="1"/>
  <c r="U2737" i="1"/>
  <c r="X2737" i="1" s="1"/>
  <c r="Y2737" i="1" s="1"/>
  <c r="U2738" i="1"/>
  <c r="X2738" i="1" s="1"/>
  <c r="Y2738" i="1" s="1"/>
  <c r="U2739" i="1"/>
  <c r="X2739" i="1" s="1"/>
  <c r="Y2739" i="1" s="1"/>
  <c r="U2740" i="1"/>
  <c r="X2740" i="1" s="1"/>
  <c r="Y2740" i="1" s="1"/>
  <c r="U2741" i="1"/>
  <c r="X2741" i="1" s="1"/>
  <c r="Y2741" i="1" s="1"/>
  <c r="U2742" i="1"/>
  <c r="X2742" i="1" s="1"/>
  <c r="Y2742" i="1" s="1"/>
  <c r="U2743" i="1"/>
  <c r="X2743" i="1" s="1"/>
  <c r="Y2743" i="1" s="1"/>
  <c r="U2744" i="1"/>
  <c r="X2744" i="1" s="1"/>
  <c r="Y2744" i="1" s="1"/>
  <c r="U2745" i="1"/>
  <c r="X2745" i="1" s="1"/>
  <c r="Y2745" i="1" s="1"/>
  <c r="U2746" i="1"/>
  <c r="X2746" i="1" s="1"/>
  <c r="Y2746" i="1" s="1"/>
  <c r="U2747" i="1"/>
  <c r="X2747" i="1" s="1"/>
  <c r="Y2747" i="1" s="1"/>
  <c r="U2748" i="1"/>
  <c r="X2748" i="1" s="1"/>
  <c r="Y2748" i="1" s="1"/>
  <c r="U2749" i="1"/>
  <c r="X2749" i="1" s="1"/>
  <c r="Y2749" i="1" s="1"/>
  <c r="U2750" i="1"/>
  <c r="X2750" i="1" s="1"/>
  <c r="Y2750" i="1" s="1"/>
  <c r="U2751" i="1"/>
  <c r="X2751" i="1" s="1"/>
  <c r="Y2751" i="1" s="1"/>
  <c r="U2752" i="1"/>
  <c r="X2752" i="1" s="1"/>
  <c r="Y2752" i="1" s="1"/>
  <c r="U2753" i="1"/>
  <c r="X2753" i="1" s="1"/>
  <c r="Y2753" i="1" s="1"/>
  <c r="U2754" i="1"/>
  <c r="X2754" i="1" s="1"/>
  <c r="Y2754" i="1" s="1"/>
  <c r="U2755" i="1"/>
  <c r="X2755" i="1" s="1"/>
  <c r="Y2755" i="1" s="1"/>
  <c r="U2756" i="1"/>
  <c r="X2756" i="1" s="1"/>
  <c r="Y2756" i="1" s="1"/>
  <c r="U2757" i="1"/>
  <c r="X2757" i="1" s="1"/>
  <c r="Y2757" i="1" s="1"/>
  <c r="U2758" i="1"/>
  <c r="X2758" i="1" s="1"/>
  <c r="Y2758" i="1" s="1"/>
  <c r="U2759" i="1"/>
  <c r="X2759" i="1" s="1"/>
  <c r="Y2759" i="1" s="1"/>
  <c r="U2760" i="1"/>
  <c r="X2760" i="1" s="1"/>
  <c r="Y2760" i="1" s="1"/>
  <c r="U2761" i="1"/>
  <c r="X2761" i="1" s="1"/>
  <c r="Y2761" i="1" s="1"/>
  <c r="U2762" i="1"/>
  <c r="X2762" i="1" s="1"/>
  <c r="Y2762" i="1" s="1"/>
  <c r="U2763" i="1"/>
  <c r="X2763" i="1" s="1"/>
  <c r="Y2763" i="1" s="1"/>
  <c r="U2764" i="1"/>
  <c r="X2764" i="1" s="1"/>
  <c r="Y2764" i="1" s="1"/>
  <c r="U2765" i="1"/>
  <c r="X2765" i="1" s="1"/>
  <c r="Y2765" i="1" s="1"/>
  <c r="U2766" i="1"/>
  <c r="X2766" i="1" s="1"/>
  <c r="Y2766" i="1" s="1"/>
  <c r="U2767" i="1"/>
  <c r="X2767" i="1" s="1"/>
  <c r="Y2767" i="1" s="1"/>
  <c r="U2768" i="1"/>
  <c r="X2768" i="1" s="1"/>
  <c r="Y2768" i="1" s="1"/>
  <c r="U2769" i="1"/>
  <c r="X2769" i="1" s="1"/>
  <c r="Y2769" i="1" s="1"/>
  <c r="U2770" i="1"/>
  <c r="X2770" i="1" s="1"/>
  <c r="Y2770" i="1" s="1"/>
  <c r="U2771" i="1"/>
  <c r="X2771" i="1" s="1"/>
  <c r="Y2771" i="1" s="1"/>
  <c r="U2772" i="1"/>
  <c r="X2772" i="1" s="1"/>
  <c r="Y2772" i="1" s="1"/>
  <c r="U2773" i="1"/>
  <c r="X2773" i="1" s="1"/>
  <c r="Y2773" i="1" s="1"/>
  <c r="U2774" i="1"/>
  <c r="X2774" i="1" s="1"/>
  <c r="Y2774" i="1" s="1"/>
  <c r="U2775" i="1"/>
  <c r="X2775" i="1" s="1"/>
  <c r="Y2775" i="1" s="1"/>
  <c r="U2776" i="1"/>
  <c r="X2776" i="1" s="1"/>
  <c r="Y2776" i="1" s="1"/>
  <c r="U2777" i="1"/>
  <c r="X2777" i="1" s="1"/>
  <c r="Y2777" i="1" s="1"/>
  <c r="U2778" i="1"/>
  <c r="X2778" i="1" s="1"/>
  <c r="Y2778" i="1" s="1"/>
  <c r="U2779" i="1"/>
  <c r="X2779" i="1" s="1"/>
  <c r="Y2779" i="1" s="1"/>
  <c r="U2780" i="1"/>
  <c r="X2780" i="1" s="1"/>
  <c r="Y2780" i="1" s="1"/>
  <c r="U2781" i="1"/>
  <c r="X2781" i="1" s="1"/>
  <c r="Y2781" i="1" s="1"/>
  <c r="U2782" i="1"/>
  <c r="X2782" i="1" s="1"/>
  <c r="Y2782" i="1" s="1"/>
  <c r="U2783" i="1"/>
  <c r="X2783" i="1" s="1"/>
  <c r="Y2783" i="1" s="1"/>
  <c r="U2784" i="1"/>
  <c r="X2784" i="1" s="1"/>
  <c r="Y2784" i="1" s="1"/>
  <c r="U2785" i="1"/>
  <c r="X2785" i="1" s="1"/>
  <c r="Y2785" i="1" s="1"/>
  <c r="U2786" i="1"/>
  <c r="X2786" i="1" s="1"/>
  <c r="Y2786" i="1" s="1"/>
  <c r="U2787" i="1"/>
  <c r="X2787" i="1" s="1"/>
  <c r="Y2787" i="1" s="1"/>
  <c r="U2788" i="1"/>
  <c r="X2788" i="1" s="1"/>
  <c r="Y2788" i="1" s="1"/>
  <c r="U2789" i="1"/>
  <c r="X2789" i="1" s="1"/>
  <c r="Y2789" i="1" s="1"/>
  <c r="U2790" i="1"/>
  <c r="X2790" i="1" s="1"/>
  <c r="Y2790" i="1" s="1"/>
  <c r="U2791" i="1"/>
  <c r="X2791" i="1" s="1"/>
  <c r="Y2791" i="1" s="1"/>
  <c r="U2792" i="1"/>
  <c r="X2792" i="1" s="1"/>
  <c r="Y2792" i="1" s="1"/>
  <c r="U2793" i="1"/>
  <c r="X2793" i="1" s="1"/>
  <c r="Y2793" i="1" s="1"/>
  <c r="U2794" i="1"/>
  <c r="X2794" i="1" s="1"/>
  <c r="Y2794" i="1" s="1"/>
  <c r="U2795" i="1"/>
  <c r="X2795" i="1" s="1"/>
  <c r="Y2795" i="1" s="1"/>
  <c r="U2796" i="1"/>
  <c r="X2796" i="1" s="1"/>
  <c r="Y2796" i="1" s="1"/>
  <c r="U2797" i="1"/>
  <c r="X2797" i="1" s="1"/>
  <c r="Y2797" i="1" s="1"/>
  <c r="U2798" i="1"/>
  <c r="X2798" i="1" s="1"/>
  <c r="Y2798" i="1" s="1"/>
  <c r="U2799" i="1"/>
  <c r="X2799" i="1" s="1"/>
  <c r="Y2799" i="1" s="1"/>
  <c r="U2800" i="1"/>
  <c r="X2800" i="1" s="1"/>
  <c r="Y2800" i="1" s="1"/>
  <c r="U2801" i="1"/>
  <c r="X2801" i="1" s="1"/>
  <c r="Y2801" i="1" s="1"/>
  <c r="U2802" i="1"/>
  <c r="X2802" i="1" s="1"/>
  <c r="Y2802" i="1" s="1"/>
  <c r="U2803" i="1"/>
  <c r="X2803" i="1" s="1"/>
  <c r="Y2803" i="1" s="1"/>
  <c r="U2804" i="1"/>
  <c r="X2804" i="1" s="1"/>
  <c r="Y2804" i="1" s="1"/>
  <c r="U2805" i="1"/>
  <c r="X2805" i="1" s="1"/>
  <c r="Y2805" i="1" s="1"/>
  <c r="U2806" i="1"/>
  <c r="X2806" i="1" s="1"/>
  <c r="Y2806" i="1" s="1"/>
  <c r="U2807" i="1"/>
  <c r="X2807" i="1" s="1"/>
  <c r="Y2807" i="1" s="1"/>
  <c r="U2808" i="1"/>
  <c r="X2808" i="1" s="1"/>
  <c r="Y2808" i="1" s="1"/>
  <c r="U2809" i="1"/>
  <c r="X2809" i="1" s="1"/>
  <c r="Y2809" i="1" s="1"/>
  <c r="U2810" i="1"/>
  <c r="X2810" i="1" s="1"/>
  <c r="Y2810" i="1" s="1"/>
  <c r="U2811" i="1"/>
  <c r="X2811" i="1" s="1"/>
  <c r="Y2811" i="1" s="1"/>
  <c r="U2812" i="1"/>
  <c r="X2812" i="1" s="1"/>
  <c r="Y2812" i="1" s="1"/>
  <c r="U2813" i="1"/>
  <c r="X2813" i="1" s="1"/>
  <c r="Y2813" i="1" s="1"/>
  <c r="U2814" i="1"/>
  <c r="X2814" i="1" s="1"/>
  <c r="Y2814" i="1" s="1"/>
  <c r="U2815" i="1"/>
  <c r="X2815" i="1" s="1"/>
  <c r="Y2815" i="1" s="1"/>
  <c r="U2816" i="1"/>
  <c r="X2816" i="1" s="1"/>
  <c r="Y2816" i="1" s="1"/>
  <c r="U2817" i="1"/>
  <c r="X2817" i="1" s="1"/>
  <c r="Y2817" i="1" s="1"/>
  <c r="U2818" i="1"/>
  <c r="X2818" i="1" s="1"/>
  <c r="Y2818" i="1" s="1"/>
  <c r="U2819" i="1"/>
  <c r="X2819" i="1" s="1"/>
  <c r="Y2819" i="1" s="1"/>
  <c r="U2820" i="1"/>
  <c r="X2820" i="1" s="1"/>
  <c r="Y2820" i="1" s="1"/>
  <c r="U2821" i="1"/>
  <c r="X2821" i="1" s="1"/>
  <c r="Y2821" i="1" s="1"/>
  <c r="U2822" i="1"/>
  <c r="X2822" i="1" s="1"/>
  <c r="Y2822" i="1" s="1"/>
  <c r="U2823" i="1"/>
  <c r="X2823" i="1" s="1"/>
  <c r="Y2823" i="1" s="1"/>
  <c r="U2824" i="1"/>
  <c r="X2824" i="1" s="1"/>
  <c r="Y2824" i="1" s="1"/>
  <c r="U2825" i="1"/>
  <c r="X2825" i="1" s="1"/>
  <c r="Y2825" i="1" s="1"/>
  <c r="U2826" i="1"/>
  <c r="X2826" i="1" s="1"/>
  <c r="Y2826" i="1" s="1"/>
  <c r="U2827" i="1"/>
  <c r="X2827" i="1" s="1"/>
  <c r="Y2827" i="1" s="1"/>
  <c r="U2828" i="1"/>
  <c r="X2828" i="1" s="1"/>
  <c r="Y2828" i="1" s="1"/>
  <c r="U2829" i="1"/>
  <c r="X2829" i="1" s="1"/>
  <c r="Y2829" i="1" s="1"/>
  <c r="U2830" i="1"/>
  <c r="X2830" i="1" s="1"/>
  <c r="Y2830" i="1" s="1"/>
  <c r="U2831" i="1"/>
  <c r="X2831" i="1" s="1"/>
  <c r="Y2831" i="1" s="1"/>
  <c r="U2832" i="1"/>
  <c r="X2832" i="1" s="1"/>
  <c r="Y2832" i="1" s="1"/>
  <c r="U2833" i="1"/>
  <c r="X2833" i="1" s="1"/>
  <c r="Y2833" i="1" s="1"/>
  <c r="U2834" i="1"/>
  <c r="X2834" i="1" s="1"/>
  <c r="Y2834" i="1" s="1"/>
  <c r="U2835" i="1"/>
  <c r="X2835" i="1" s="1"/>
  <c r="Y2835" i="1" s="1"/>
  <c r="U2836" i="1"/>
  <c r="X2836" i="1" s="1"/>
  <c r="Y2836" i="1" s="1"/>
  <c r="U2837" i="1"/>
  <c r="X2837" i="1" s="1"/>
  <c r="Y2837" i="1" s="1"/>
  <c r="U2838" i="1"/>
  <c r="X2838" i="1" s="1"/>
  <c r="Y2838" i="1" s="1"/>
  <c r="U2839" i="1"/>
  <c r="X2839" i="1" s="1"/>
  <c r="Y2839" i="1" s="1"/>
  <c r="U2840" i="1"/>
  <c r="X2840" i="1" s="1"/>
  <c r="Y2840" i="1" s="1"/>
  <c r="U2841" i="1"/>
  <c r="X2841" i="1" s="1"/>
  <c r="Y2841" i="1" s="1"/>
  <c r="U2842" i="1"/>
  <c r="X2842" i="1" s="1"/>
  <c r="Y2842" i="1" s="1"/>
  <c r="U2843" i="1"/>
  <c r="X2843" i="1" s="1"/>
  <c r="Y2843" i="1" s="1"/>
  <c r="U2844" i="1"/>
  <c r="X2844" i="1" s="1"/>
  <c r="Y2844" i="1" s="1"/>
  <c r="U2845" i="1"/>
  <c r="X2845" i="1" s="1"/>
  <c r="Y2845" i="1" s="1"/>
  <c r="U2846" i="1"/>
  <c r="X2846" i="1" s="1"/>
  <c r="Y2846" i="1" s="1"/>
  <c r="U2847" i="1"/>
  <c r="X2847" i="1" s="1"/>
  <c r="Y2847" i="1" s="1"/>
  <c r="U2848" i="1"/>
  <c r="X2848" i="1" s="1"/>
  <c r="Y2848" i="1" s="1"/>
  <c r="U2849" i="1"/>
  <c r="X2849" i="1" s="1"/>
  <c r="Y2849" i="1" s="1"/>
  <c r="U2850" i="1"/>
  <c r="X2850" i="1" s="1"/>
  <c r="Y2850" i="1" s="1"/>
  <c r="U2851" i="1"/>
  <c r="X2851" i="1" s="1"/>
  <c r="Y2851" i="1" s="1"/>
  <c r="U2852" i="1"/>
  <c r="X2852" i="1" s="1"/>
  <c r="Y2852" i="1" s="1"/>
  <c r="U2853" i="1"/>
  <c r="X2853" i="1" s="1"/>
  <c r="Y2853" i="1" s="1"/>
  <c r="U2854" i="1"/>
  <c r="X2854" i="1" s="1"/>
  <c r="Y2854" i="1" s="1"/>
  <c r="U2855" i="1"/>
  <c r="X2855" i="1" s="1"/>
  <c r="Y2855" i="1" s="1"/>
  <c r="U2856" i="1"/>
  <c r="X2856" i="1" s="1"/>
  <c r="Y2856" i="1" s="1"/>
  <c r="U2857" i="1"/>
  <c r="X2857" i="1" s="1"/>
  <c r="Y2857" i="1" s="1"/>
  <c r="U2858" i="1"/>
  <c r="X2858" i="1" s="1"/>
  <c r="Y2858" i="1" s="1"/>
  <c r="U2859" i="1"/>
  <c r="X2859" i="1" s="1"/>
  <c r="Y2859" i="1" s="1"/>
  <c r="U2860" i="1"/>
  <c r="X2860" i="1" s="1"/>
  <c r="Y2860" i="1" s="1"/>
  <c r="U2861" i="1"/>
  <c r="X2861" i="1" s="1"/>
  <c r="Y2861" i="1" s="1"/>
  <c r="U2862" i="1"/>
  <c r="X2862" i="1" s="1"/>
  <c r="Y2862" i="1" s="1"/>
  <c r="U2863" i="1"/>
  <c r="X2863" i="1" s="1"/>
  <c r="Y2863" i="1" s="1"/>
  <c r="U2864" i="1"/>
  <c r="X2864" i="1" s="1"/>
  <c r="Y2864" i="1" s="1"/>
  <c r="U2865" i="1"/>
  <c r="X2865" i="1" s="1"/>
  <c r="Y2865" i="1" s="1"/>
  <c r="U2866" i="1"/>
  <c r="X2866" i="1" s="1"/>
  <c r="Y2866" i="1" s="1"/>
  <c r="U2867" i="1"/>
  <c r="X2867" i="1" s="1"/>
  <c r="Y2867" i="1" s="1"/>
  <c r="U2868" i="1"/>
  <c r="X2868" i="1" s="1"/>
  <c r="Y2868" i="1" s="1"/>
  <c r="U2869" i="1"/>
  <c r="X2869" i="1" s="1"/>
  <c r="Y2869" i="1" s="1"/>
  <c r="U2870" i="1"/>
  <c r="X2870" i="1" s="1"/>
  <c r="Y2870" i="1" s="1"/>
  <c r="U2871" i="1"/>
  <c r="X2871" i="1" s="1"/>
  <c r="Y2871" i="1" s="1"/>
  <c r="U2872" i="1"/>
  <c r="X2872" i="1" s="1"/>
  <c r="Y2872" i="1" s="1"/>
  <c r="U2873" i="1"/>
  <c r="X2873" i="1" s="1"/>
  <c r="Y2873" i="1" s="1"/>
  <c r="U2874" i="1"/>
  <c r="X2874" i="1" s="1"/>
  <c r="Y2874" i="1" s="1"/>
  <c r="U2875" i="1"/>
  <c r="X2875" i="1" s="1"/>
  <c r="Y2875" i="1" s="1"/>
  <c r="U2876" i="1"/>
  <c r="X2876" i="1" s="1"/>
  <c r="Y2876" i="1" s="1"/>
  <c r="U2877" i="1"/>
  <c r="X2877" i="1" s="1"/>
  <c r="Y2877" i="1" s="1"/>
  <c r="U2878" i="1"/>
  <c r="X2878" i="1" s="1"/>
  <c r="Y2878" i="1" s="1"/>
  <c r="U2879" i="1"/>
  <c r="X2879" i="1" s="1"/>
  <c r="Y2879" i="1" s="1"/>
  <c r="U2880" i="1"/>
  <c r="X2880" i="1" s="1"/>
  <c r="Y2880" i="1" s="1"/>
  <c r="U2881" i="1"/>
  <c r="X2881" i="1" s="1"/>
  <c r="Y2881" i="1" s="1"/>
  <c r="U2882" i="1"/>
  <c r="X2882" i="1" s="1"/>
  <c r="Y2882" i="1" s="1"/>
  <c r="U2883" i="1"/>
  <c r="X2883" i="1" s="1"/>
  <c r="Y2883" i="1" s="1"/>
  <c r="U2884" i="1"/>
  <c r="X2884" i="1" s="1"/>
  <c r="Y2884" i="1" s="1"/>
  <c r="U2885" i="1"/>
  <c r="X2885" i="1" s="1"/>
  <c r="Y2885" i="1" s="1"/>
  <c r="U2886" i="1"/>
  <c r="X2886" i="1" s="1"/>
  <c r="Y2886" i="1" s="1"/>
  <c r="U2887" i="1"/>
  <c r="X2887" i="1" s="1"/>
  <c r="Y2887" i="1" s="1"/>
  <c r="U2888" i="1"/>
  <c r="X2888" i="1" s="1"/>
  <c r="Y2888" i="1" s="1"/>
  <c r="U2889" i="1"/>
  <c r="X2889" i="1" s="1"/>
  <c r="Y2889" i="1" s="1"/>
  <c r="U2890" i="1"/>
  <c r="X2890" i="1" s="1"/>
  <c r="Y2890" i="1" s="1"/>
  <c r="U2891" i="1"/>
  <c r="X2891" i="1" s="1"/>
  <c r="Y2891" i="1" s="1"/>
  <c r="U2892" i="1"/>
  <c r="X2892" i="1" s="1"/>
  <c r="Y2892" i="1" s="1"/>
  <c r="U2893" i="1"/>
  <c r="X2893" i="1" s="1"/>
  <c r="Y2893" i="1" s="1"/>
  <c r="U2894" i="1"/>
  <c r="X2894" i="1" s="1"/>
  <c r="Y2894" i="1" s="1"/>
  <c r="U2895" i="1"/>
  <c r="X2895" i="1" s="1"/>
  <c r="Y2895" i="1" s="1"/>
  <c r="U2896" i="1"/>
  <c r="X2896" i="1" s="1"/>
  <c r="Y2896" i="1" s="1"/>
  <c r="U2897" i="1"/>
  <c r="X2897" i="1" s="1"/>
  <c r="Y2897" i="1" s="1"/>
  <c r="U2898" i="1"/>
  <c r="X2898" i="1" s="1"/>
  <c r="Y2898" i="1" s="1"/>
  <c r="U2899" i="1"/>
  <c r="X2899" i="1" s="1"/>
  <c r="Y2899" i="1" s="1"/>
  <c r="U2900" i="1"/>
  <c r="X2900" i="1" s="1"/>
  <c r="Y2900" i="1" s="1"/>
  <c r="U2901" i="1"/>
  <c r="X2901" i="1" s="1"/>
  <c r="Y2901" i="1" s="1"/>
  <c r="U2902" i="1"/>
  <c r="X2902" i="1" s="1"/>
  <c r="Y2902" i="1" s="1"/>
  <c r="U2903" i="1"/>
  <c r="X2903" i="1" s="1"/>
  <c r="Y2903" i="1" s="1"/>
  <c r="U2904" i="1"/>
  <c r="X2904" i="1" s="1"/>
  <c r="Y2904" i="1" s="1"/>
  <c r="U2905" i="1"/>
  <c r="X2905" i="1" s="1"/>
  <c r="Y2905" i="1" s="1"/>
  <c r="U2906" i="1"/>
  <c r="X2906" i="1" s="1"/>
  <c r="Y2906" i="1" s="1"/>
  <c r="U2907" i="1"/>
  <c r="X2907" i="1" s="1"/>
  <c r="Y2907" i="1" s="1"/>
  <c r="U2908" i="1"/>
  <c r="X2908" i="1" s="1"/>
  <c r="Y2908" i="1" s="1"/>
  <c r="U2909" i="1"/>
  <c r="X2909" i="1" s="1"/>
  <c r="Y2909" i="1" s="1"/>
  <c r="U2910" i="1"/>
  <c r="X2910" i="1" s="1"/>
  <c r="Y2910" i="1" s="1"/>
  <c r="U2911" i="1"/>
  <c r="X2911" i="1" s="1"/>
  <c r="Y2911" i="1" s="1"/>
  <c r="U2912" i="1"/>
  <c r="X2912" i="1" s="1"/>
  <c r="Y2912" i="1" s="1"/>
  <c r="U2913" i="1"/>
  <c r="X2913" i="1" s="1"/>
  <c r="Y2913" i="1" s="1"/>
  <c r="U2914" i="1"/>
  <c r="X2914" i="1" s="1"/>
  <c r="Y2914" i="1" s="1"/>
  <c r="U2915" i="1"/>
  <c r="X2915" i="1" s="1"/>
  <c r="Y2915" i="1" s="1"/>
  <c r="U2916" i="1"/>
  <c r="X2916" i="1" s="1"/>
  <c r="Y2916" i="1" s="1"/>
  <c r="U2917" i="1"/>
  <c r="X2917" i="1" s="1"/>
  <c r="Y2917" i="1" s="1"/>
  <c r="U2918" i="1"/>
  <c r="X2918" i="1" s="1"/>
  <c r="Y2918" i="1" s="1"/>
  <c r="U2919" i="1"/>
  <c r="X2919" i="1" s="1"/>
  <c r="Y2919" i="1" s="1"/>
  <c r="U2920" i="1"/>
  <c r="X2920" i="1" s="1"/>
  <c r="Y2920" i="1" s="1"/>
  <c r="U2921" i="1"/>
  <c r="X2921" i="1" s="1"/>
  <c r="Y2921" i="1" s="1"/>
  <c r="U2922" i="1"/>
  <c r="X2922" i="1" s="1"/>
  <c r="Y2922" i="1" s="1"/>
  <c r="U2923" i="1"/>
  <c r="X2923" i="1" s="1"/>
  <c r="Y2923" i="1" s="1"/>
  <c r="U2924" i="1"/>
  <c r="X2924" i="1" s="1"/>
  <c r="Y2924" i="1" s="1"/>
  <c r="U2925" i="1"/>
  <c r="X2925" i="1" s="1"/>
  <c r="Y2925" i="1" s="1"/>
  <c r="U2926" i="1"/>
  <c r="X2926" i="1" s="1"/>
  <c r="Y2926" i="1" s="1"/>
  <c r="U2927" i="1"/>
  <c r="X2927" i="1" s="1"/>
  <c r="Y2927" i="1" s="1"/>
  <c r="U2928" i="1"/>
  <c r="X2928" i="1" s="1"/>
  <c r="Y2928" i="1" s="1"/>
  <c r="U2929" i="1"/>
  <c r="X2929" i="1" s="1"/>
  <c r="Y2929" i="1" s="1"/>
  <c r="U2930" i="1"/>
  <c r="X2930" i="1" s="1"/>
  <c r="Y2930" i="1" s="1"/>
  <c r="U2931" i="1"/>
  <c r="X2931" i="1" s="1"/>
  <c r="Y2931" i="1" s="1"/>
  <c r="U2932" i="1"/>
  <c r="X2932" i="1" s="1"/>
  <c r="Y2932" i="1" s="1"/>
  <c r="U2933" i="1"/>
  <c r="X2933" i="1" s="1"/>
  <c r="Y2933" i="1" s="1"/>
  <c r="U2934" i="1"/>
  <c r="X2934" i="1" s="1"/>
  <c r="Y2934" i="1" s="1"/>
  <c r="U2935" i="1"/>
  <c r="X2935" i="1" s="1"/>
  <c r="Y2935" i="1" s="1"/>
  <c r="U2936" i="1"/>
  <c r="X2936" i="1" s="1"/>
  <c r="Y2936" i="1" s="1"/>
  <c r="U2937" i="1"/>
  <c r="X2937" i="1" s="1"/>
  <c r="Y2937" i="1" s="1"/>
  <c r="U2938" i="1"/>
  <c r="X2938" i="1" s="1"/>
  <c r="Y2938" i="1" s="1"/>
  <c r="U2939" i="1"/>
  <c r="X2939" i="1" s="1"/>
  <c r="Y2939" i="1" s="1"/>
  <c r="U2940" i="1"/>
  <c r="X2940" i="1" s="1"/>
  <c r="Y2940" i="1" s="1"/>
  <c r="U2941" i="1"/>
  <c r="X2941" i="1" s="1"/>
  <c r="Y2941" i="1" s="1"/>
  <c r="U2942" i="1"/>
  <c r="X2942" i="1" s="1"/>
  <c r="Y2942" i="1" s="1"/>
  <c r="U2943" i="1"/>
  <c r="X2943" i="1" s="1"/>
  <c r="Y2943" i="1" s="1"/>
  <c r="U2944" i="1"/>
  <c r="X2944" i="1" s="1"/>
  <c r="Y2944" i="1" s="1"/>
  <c r="U2945" i="1"/>
  <c r="X2945" i="1" s="1"/>
  <c r="Y2945" i="1" s="1"/>
  <c r="U2946" i="1"/>
  <c r="X2946" i="1" s="1"/>
  <c r="Y2946" i="1" s="1"/>
  <c r="U2947" i="1"/>
  <c r="X2947" i="1" s="1"/>
  <c r="Y2947" i="1" s="1"/>
  <c r="U2948" i="1"/>
  <c r="X2948" i="1" s="1"/>
  <c r="Y2948" i="1" s="1"/>
  <c r="U2949" i="1"/>
  <c r="X2949" i="1" s="1"/>
  <c r="Y2949" i="1" s="1"/>
  <c r="U2950" i="1"/>
  <c r="X2950" i="1" s="1"/>
  <c r="Y2950" i="1" s="1"/>
  <c r="U2951" i="1"/>
  <c r="X2951" i="1" s="1"/>
  <c r="Y2951" i="1" s="1"/>
  <c r="U2952" i="1"/>
  <c r="X2952" i="1" s="1"/>
  <c r="Y2952" i="1" s="1"/>
  <c r="U2953" i="1"/>
  <c r="X2953" i="1" s="1"/>
  <c r="Y2953" i="1" s="1"/>
  <c r="U2954" i="1"/>
  <c r="X2954" i="1" s="1"/>
  <c r="Y2954" i="1" s="1"/>
  <c r="U2955" i="1"/>
  <c r="X2955" i="1" s="1"/>
  <c r="Y2955" i="1" s="1"/>
  <c r="U2956" i="1"/>
  <c r="X2956" i="1" s="1"/>
  <c r="Y2956" i="1" s="1"/>
  <c r="U2957" i="1"/>
  <c r="X2957" i="1" s="1"/>
  <c r="Y2957" i="1" s="1"/>
  <c r="U2958" i="1"/>
  <c r="X2958" i="1" s="1"/>
  <c r="Y2958" i="1" s="1"/>
  <c r="U2959" i="1"/>
  <c r="X2959" i="1" s="1"/>
  <c r="Y2959" i="1" s="1"/>
  <c r="U2960" i="1"/>
  <c r="X2960" i="1" s="1"/>
  <c r="Y2960" i="1" s="1"/>
  <c r="U2961" i="1"/>
  <c r="X2961" i="1" s="1"/>
  <c r="Y2961" i="1" s="1"/>
  <c r="U2962" i="1"/>
  <c r="X2962" i="1" s="1"/>
  <c r="Y2962" i="1" s="1"/>
  <c r="U2963" i="1"/>
  <c r="X2963" i="1" s="1"/>
  <c r="Y2963" i="1" s="1"/>
  <c r="U2964" i="1"/>
  <c r="X2964" i="1" s="1"/>
  <c r="Y2964" i="1" s="1"/>
  <c r="U2965" i="1"/>
  <c r="X2965" i="1" s="1"/>
  <c r="Y2965" i="1" s="1"/>
  <c r="U2966" i="1"/>
  <c r="X2966" i="1" s="1"/>
  <c r="Y2966" i="1" s="1"/>
  <c r="U2967" i="1"/>
  <c r="X2967" i="1" s="1"/>
  <c r="Y2967" i="1" s="1"/>
  <c r="U2968" i="1"/>
  <c r="X2968" i="1" s="1"/>
  <c r="Y2968" i="1" s="1"/>
  <c r="U2969" i="1"/>
  <c r="X2969" i="1" s="1"/>
  <c r="Y2969" i="1" s="1"/>
  <c r="U2970" i="1"/>
  <c r="X2970" i="1" s="1"/>
  <c r="Y2970" i="1" s="1"/>
  <c r="U2971" i="1"/>
  <c r="X2971" i="1" s="1"/>
  <c r="Y2971" i="1" s="1"/>
  <c r="U2972" i="1"/>
  <c r="X2972" i="1" s="1"/>
  <c r="Y2972" i="1" s="1"/>
  <c r="U2973" i="1"/>
  <c r="X2973" i="1" s="1"/>
  <c r="Y2973" i="1" s="1"/>
  <c r="U2974" i="1"/>
  <c r="X2974" i="1" s="1"/>
  <c r="Y2974" i="1" s="1"/>
  <c r="U2975" i="1"/>
  <c r="X2975" i="1" s="1"/>
  <c r="Y2975" i="1" s="1"/>
  <c r="U2976" i="1"/>
  <c r="X2976" i="1" s="1"/>
  <c r="Y2976" i="1" s="1"/>
  <c r="U2977" i="1"/>
  <c r="X2977" i="1" s="1"/>
  <c r="Y2977" i="1" s="1"/>
  <c r="U2978" i="1"/>
  <c r="X2978" i="1" s="1"/>
  <c r="Y2978" i="1" s="1"/>
  <c r="U2979" i="1"/>
  <c r="X2979" i="1" s="1"/>
  <c r="Y2979" i="1" s="1"/>
  <c r="U2980" i="1"/>
  <c r="X2980" i="1" s="1"/>
  <c r="Y2980" i="1" s="1"/>
  <c r="U2981" i="1"/>
  <c r="X2981" i="1" s="1"/>
  <c r="Y2981" i="1" s="1"/>
  <c r="U2982" i="1"/>
  <c r="X2982" i="1" s="1"/>
  <c r="Y2982" i="1" s="1"/>
  <c r="U2983" i="1"/>
  <c r="X2983" i="1" s="1"/>
  <c r="Y2983" i="1" s="1"/>
  <c r="U2984" i="1"/>
  <c r="X2984" i="1" s="1"/>
  <c r="Y2984" i="1" s="1"/>
  <c r="U2985" i="1"/>
  <c r="X2985" i="1" s="1"/>
  <c r="Y2985" i="1" s="1"/>
  <c r="U2986" i="1"/>
  <c r="X2986" i="1" s="1"/>
  <c r="Y2986" i="1" s="1"/>
  <c r="U2987" i="1"/>
  <c r="X2987" i="1" s="1"/>
  <c r="Y2987" i="1" s="1"/>
  <c r="U2988" i="1"/>
  <c r="X2988" i="1" s="1"/>
  <c r="Y2988" i="1" s="1"/>
  <c r="U2989" i="1"/>
  <c r="X2989" i="1" s="1"/>
  <c r="Y2989" i="1" s="1"/>
  <c r="U2990" i="1"/>
  <c r="X2990" i="1" s="1"/>
  <c r="Y2990" i="1" s="1"/>
  <c r="U2991" i="1"/>
  <c r="X2991" i="1" s="1"/>
  <c r="Y2991" i="1" s="1"/>
  <c r="U2992" i="1"/>
  <c r="X2992" i="1" s="1"/>
  <c r="Y2992" i="1" s="1"/>
  <c r="U2993" i="1"/>
  <c r="X2993" i="1" s="1"/>
  <c r="Y2993" i="1" s="1"/>
  <c r="U2994" i="1"/>
  <c r="X2994" i="1" s="1"/>
  <c r="Y2994" i="1" s="1"/>
  <c r="U2995" i="1"/>
  <c r="X2995" i="1" s="1"/>
  <c r="Y2995" i="1" s="1"/>
  <c r="U2996" i="1"/>
  <c r="X2996" i="1" s="1"/>
  <c r="Y2996" i="1" s="1"/>
  <c r="U2997" i="1"/>
  <c r="X2997" i="1" s="1"/>
  <c r="Y2997" i="1" s="1"/>
  <c r="U2998" i="1"/>
  <c r="X2998" i="1" s="1"/>
  <c r="Y2998" i="1" s="1"/>
  <c r="U2999" i="1"/>
  <c r="X2999" i="1" s="1"/>
  <c r="Y2999" i="1" s="1"/>
  <c r="U3000" i="1"/>
  <c r="X3000" i="1" s="1"/>
  <c r="Y3000" i="1" s="1"/>
  <c r="U3001" i="1"/>
  <c r="X3001" i="1" s="1"/>
  <c r="Y3001" i="1" s="1"/>
  <c r="U3002" i="1"/>
  <c r="X3002" i="1" s="1"/>
  <c r="Y3002" i="1" s="1"/>
  <c r="U3003" i="1"/>
  <c r="X3003" i="1" s="1"/>
  <c r="Y3003" i="1" s="1"/>
  <c r="U3004" i="1"/>
  <c r="X3004" i="1" s="1"/>
  <c r="Y3004" i="1" s="1"/>
  <c r="U3005" i="1"/>
  <c r="X3005" i="1" s="1"/>
  <c r="Y3005" i="1" s="1"/>
  <c r="U3006" i="1"/>
  <c r="X3006" i="1" s="1"/>
  <c r="Y3006" i="1" s="1"/>
  <c r="U3007" i="1"/>
  <c r="X3007" i="1" s="1"/>
  <c r="Y3007" i="1" s="1"/>
  <c r="U3008" i="1"/>
  <c r="X3008" i="1" s="1"/>
  <c r="Y3008" i="1" s="1"/>
  <c r="U3009" i="1"/>
  <c r="X3009" i="1" s="1"/>
  <c r="Y3009" i="1" s="1"/>
  <c r="U3010" i="1"/>
  <c r="X3010" i="1" s="1"/>
  <c r="Y3010" i="1" s="1"/>
  <c r="U3011" i="1"/>
  <c r="X3011" i="1" s="1"/>
  <c r="Y3011" i="1" s="1"/>
  <c r="U3012" i="1"/>
  <c r="X3012" i="1" s="1"/>
  <c r="Y3012" i="1" s="1"/>
  <c r="U3013" i="1"/>
  <c r="X3013" i="1" s="1"/>
  <c r="Y3013" i="1" s="1"/>
  <c r="U3014" i="1"/>
  <c r="X3014" i="1" s="1"/>
  <c r="Y3014" i="1" s="1"/>
  <c r="U3015" i="1"/>
  <c r="X3015" i="1" s="1"/>
  <c r="Y3015" i="1" s="1"/>
  <c r="U3016" i="1"/>
  <c r="X3016" i="1" s="1"/>
  <c r="Y3016" i="1" s="1"/>
  <c r="U3017" i="1"/>
  <c r="X3017" i="1" s="1"/>
  <c r="Y3017" i="1" s="1"/>
  <c r="U3018" i="1"/>
  <c r="X3018" i="1" s="1"/>
  <c r="Y3018" i="1" s="1"/>
  <c r="U3019" i="1"/>
  <c r="X3019" i="1" s="1"/>
  <c r="Y3019" i="1" s="1"/>
  <c r="U3020" i="1"/>
  <c r="X3020" i="1" s="1"/>
  <c r="Y3020" i="1" s="1"/>
  <c r="U3021" i="1"/>
  <c r="X3021" i="1" s="1"/>
  <c r="Y3021" i="1" s="1"/>
  <c r="U3022" i="1"/>
  <c r="X3022" i="1" s="1"/>
  <c r="Y3022" i="1" s="1"/>
  <c r="U3023" i="1"/>
  <c r="X3023" i="1" s="1"/>
  <c r="Y3023" i="1" s="1"/>
  <c r="U3024" i="1"/>
  <c r="X3024" i="1" s="1"/>
  <c r="Y3024" i="1" s="1"/>
  <c r="U3025" i="1"/>
  <c r="X3025" i="1" s="1"/>
  <c r="Y3025" i="1" s="1"/>
  <c r="U3026" i="1"/>
  <c r="X3026" i="1" s="1"/>
  <c r="Y3026" i="1" s="1"/>
  <c r="U3027" i="1"/>
  <c r="X3027" i="1" s="1"/>
  <c r="Y3027" i="1" s="1"/>
  <c r="U3028" i="1"/>
  <c r="X3028" i="1" s="1"/>
  <c r="Y3028" i="1" s="1"/>
  <c r="U3029" i="1"/>
  <c r="X3029" i="1" s="1"/>
  <c r="Y3029" i="1" s="1"/>
  <c r="U3030" i="1"/>
  <c r="X3030" i="1" s="1"/>
  <c r="Y3030" i="1" s="1"/>
  <c r="U3031" i="1"/>
  <c r="X3031" i="1" s="1"/>
  <c r="Y3031" i="1" s="1"/>
  <c r="U3032" i="1"/>
  <c r="X3032" i="1" s="1"/>
  <c r="Y3032" i="1" s="1"/>
  <c r="U3033" i="1"/>
  <c r="X3033" i="1" s="1"/>
  <c r="Y3033" i="1" s="1"/>
  <c r="U3034" i="1"/>
  <c r="X3034" i="1" s="1"/>
  <c r="Y3034" i="1" s="1"/>
  <c r="U3035" i="1"/>
  <c r="X3035" i="1" s="1"/>
  <c r="Y3035" i="1" s="1"/>
  <c r="U3036" i="1"/>
  <c r="X3036" i="1" s="1"/>
  <c r="Y3036" i="1" s="1"/>
  <c r="U3037" i="1"/>
  <c r="X3037" i="1" s="1"/>
  <c r="Y3037" i="1" s="1"/>
  <c r="U3038" i="1"/>
  <c r="X3038" i="1" s="1"/>
  <c r="Y3038" i="1" s="1"/>
  <c r="U3039" i="1"/>
  <c r="X3039" i="1" s="1"/>
  <c r="Y3039" i="1" s="1"/>
  <c r="U3040" i="1"/>
  <c r="X3040" i="1" s="1"/>
  <c r="Y3040" i="1" s="1"/>
  <c r="U3041" i="1"/>
  <c r="X3041" i="1" s="1"/>
  <c r="Y3041" i="1" s="1"/>
  <c r="U3042" i="1"/>
  <c r="X3042" i="1" s="1"/>
  <c r="Y3042" i="1" s="1"/>
  <c r="U3043" i="1"/>
  <c r="X3043" i="1" s="1"/>
  <c r="Y3043" i="1" s="1"/>
  <c r="U3044" i="1"/>
  <c r="X3044" i="1" s="1"/>
  <c r="Y3044" i="1" s="1"/>
  <c r="U3045" i="1"/>
  <c r="X3045" i="1" s="1"/>
  <c r="Y3045" i="1" s="1"/>
  <c r="U3046" i="1"/>
  <c r="X3046" i="1" s="1"/>
  <c r="Y3046" i="1" s="1"/>
  <c r="U3047" i="1"/>
  <c r="X3047" i="1" s="1"/>
  <c r="Y3047" i="1" s="1"/>
  <c r="U3048" i="1"/>
  <c r="X3048" i="1" s="1"/>
  <c r="Y3048" i="1" s="1"/>
  <c r="U3049" i="1"/>
  <c r="X3049" i="1" s="1"/>
  <c r="Y3049" i="1" s="1"/>
  <c r="U3050" i="1"/>
  <c r="X3050" i="1" s="1"/>
  <c r="Y3050" i="1" s="1"/>
  <c r="U3051" i="1"/>
  <c r="X3051" i="1" s="1"/>
  <c r="Y3051" i="1" s="1"/>
  <c r="U3052" i="1"/>
  <c r="X3052" i="1" s="1"/>
  <c r="Y3052" i="1" s="1"/>
  <c r="U3053" i="1"/>
  <c r="X3053" i="1" s="1"/>
  <c r="Y3053" i="1" s="1"/>
  <c r="U3054" i="1"/>
  <c r="X3054" i="1" s="1"/>
  <c r="Y3054" i="1" s="1"/>
  <c r="U3055" i="1"/>
  <c r="X3055" i="1" s="1"/>
  <c r="Y3055" i="1" s="1"/>
  <c r="U3056" i="1"/>
  <c r="X3056" i="1" s="1"/>
  <c r="Y3056" i="1" s="1"/>
  <c r="U3057" i="1"/>
  <c r="X3057" i="1" s="1"/>
  <c r="Y3057" i="1" s="1"/>
  <c r="U3058" i="1"/>
  <c r="X3058" i="1" s="1"/>
  <c r="Y3058" i="1" s="1"/>
  <c r="U3059" i="1"/>
  <c r="X3059" i="1" s="1"/>
  <c r="Y3059" i="1" s="1"/>
  <c r="U3060" i="1"/>
  <c r="X3060" i="1" s="1"/>
  <c r="Y3060" i="1" s="1"/>
  <c r="U3061" i="1"/>
  <c r="X3061" i="1" s="1"/>
  <c r="Y3061" i="1" s="1"/>
  <c r="U3062" i="1"/>
  <c r="X3062" i="1" s="1"/>
  <c r="Y3062" i="1" s="1"/>
  <c r="U3063" i="1"/>
  <c r="X3063" i="1" s="1"/>
  <c r="Y3063" i="1" s="1"/>
  <c r="U3064" i="1"/>
  <c r="X3064" i="1" s="1"/>
  <c r="Y3064" i="1" s="1"/>
  <c r="U3065" i="1"/>
  <c r="X3065" i="1" s="1"/>
  <c r="Y3065" i="1" s="1"/>
  <c r="U3066" i="1"/>
  <c r="X3066" i="1" s="1"/>
  <c r="Y3066" i="1" s="1"/>
  <c r="U3067" i="1"/>
  <c r="X3067" i="1" s="1"/>
  <c r="Y3067" i="1" s="1"/>
  <c r="U3068" i="1"/>
  <c r="X3068" i="1" s="1"/>
  <c r="Y3068" i="1" s="1"/>
  <c r="U3069" i="1"/>
  <c r="X3069" i="1" s="1"/>
  <c r="Y3069" i="1" s="1"/>
  <c r="U3070" i="1"/>
  <c r="X3070" i="1" s="1"/>
  <c r="Y3070" i="1" s="1"/>
  <c r="U3071" i="1"/>
  <c r="X3071" i="1" s="1"/>
  <c r="Y3071" i="1" s="1"/>
  <c r="U3072" i="1"/>
  <c r="X3072" i="1" s="1"/>
  <c r="Y3072" i="1" s="1"/>
  <c r="U3073" i="1"/>
  <c r="X3073" i="1" s="1"/>
  <c r="Y3073" i="1" s="1"/>
  <c r="U3074" i="1"/>
  <c r="X3074" i="1" s="1"/>
  <c r="Y3074" i="1" s="1"/>
  <c r="U3075" i="1"/>
  <c r="X3075" i="1" s="1"/>
  <c r="Y3075" i="1" s="1"/>
  <c r="U3076" i="1"/>
  <c r="X3076" i="1" s="1"/>
  <c r="Y3076" i="1" s="1"/>
  <c r="U3077" i="1"/>
  <c r="X3077" i="1" s="1"/>
  <c r="Y3077" i="1" s="1"/>
  <c r="U3078" i="1"/>
  <c r="X3078" i="1" s="1"/>
  <c r="Y3078" i="1" s="1"/>
  <c r="U3079" i="1"/>
  <c r="X3079" i="1" s="1"/>
  <c r="Y3079" i="1" s="1"/>
  <c r="U3080" i="1"/>
  <c r="X3080" i="1" s="1"/>
  <c r="Y3080" i="1" s="1"/>
  <c r="U3081" i="1"/>
  <c r="X3081" i="1" s="1"/>
  <c r="Y3081" i="1" s="1"/>
  <c r="U3082" i="1"/>
  <c r="X3082" i="1" s="1"/>
  <c r="Y3082" i="1" s="1"/>
  <c r="U3083" i="1"/>
  <c r="X3083" i="1" s="1"/>
  <c r="Y3083" i="1" s="1"/>
  <c r="U3084" i="1"/>
  <c r="X3084" i="1" s="1"/>
  <c r="Y3084" i="1" s="1"/>
  <c r="U3085" i="1"/>
  <c r="X3085" i="1" s="1"/>
  <c r="Y3085" i="1" s="1"/>
  <c r="U3086" i="1"/>
  <c r="X3086" i="1" s="1"/>
  <c r="Y3086" i="1" s="1"/>
  <c r="U3087" i="1"/>
  <c r="X3087" i="1" s="1"/>
  <c r="Y3087" i="1" s="1"/>
  <c r="U3088" i="1"/>
  <c r="X3088" i="1" s="1"/>
  <c r="Y3088" i="1" s="1"/>
  <c r="U3089" i="1"/>
  <c r="X3089" i="1" s="1"/>
  <c r="Y3089" i="1" s="1"/>
  <c r="U3090" i="1"/>
  <c r="X3090" i="1" s="1"/>
  <c r="Y3090" i="1" s="1"/>
  <c r="U3091" i="1"/>
  <c r="X3091" i="1" s="1"/>
  <c r="Y3091" i="1" s="1"/>
  <c r="U3092" i="1"/>
  <c r="X3092" i="1" s="1"/>
  <c r="Y3092" i="1" s="1"/>
  <c r="U3093" i="1"/>
  <c r="X3093" i="1" s="1"/>
  <c r="Y3093" i="1" s="1"/>
  <c r="U3094" i="1"/>
  <c r="X3094" i="1" s="1"/>
  <c r="Y3094" i="1" s="1"/>
  <c r="U3095" i="1"/>
  <c r="X3095" i="1" s="1"/>
  <c r="Y3095" i="1" s="1"/>
  <c r="U3096" i="1"/>
  <c r="X3096" i="1" s="1"/>
  <c r="Y3096" i="1" s="1"/>
  <c r="U3097" i="1"/>
  <c r="X3097" i="1" s="1"/>
  <c r="Y3097" i="1" s="1"/>
  <c r="U3098" i="1"/>
  <c r="X3098" i="1" s="1"/>
  <c r="Y3098" i="1" s="1"/>
  <c r="U3099" i="1"/>
  <c r="X3099" i="1" s="1"/>
  <c r="Y3099" i="1" s="1"/>
  <c r="U3100" i="1"/>
  <c r="X3100" i="1" s="1"/>
  <c r="Y3100" i="1" s="1"/>
  <c r="U3101" i="1"/>
  <c r="X3101" i="1" s="1"/>
  <c r="Y3101" i="1" s="1"/>
  <c r="U3102" i="1"/>
  <c r="X3102" i="1" s="1"/>
  <c r="Y3102" i="1" s="1"/>
  <c r="U3103" i="1"/>
  <c r="X3103" i="1" s="1"/>
  <c r="Y3103" i="1" s="1"/>
  <c r="U3104" i="1"/>
  <c r="X3104" i="1" s="1"/>
  <c r="Y3104" i="1" s="1"/>
  <c r="U3105" i="1"/>
  <c r="X3105" i="1" s="1"/>
  <c r="Y3105" i="1" s="1"/>
  <c r="U3106" i="1"/>
  <c r="X3106" i="1" s="1"/>
  <c r="Y3106" i="1" s="1"/>
  <c r="U3107" i="1"/>
  <c r="X3107" i="1" s="1"/>
  <c r="Y3107" i="1" s="1"/>
  <c r="U3108" i="1"/>
  <c r="X3108" i="1" s="1"/>
  <c r="Y3108" i="1" s="1"/>
  <c r="U3109" i="1"/>
  <c r="X3109" i="1" s="1"/>
  <c r="Y3109" i="1" s="1"/>
  <c r="U3110" i="1"/>
  <c r="X3110" i="1" s="1"/>
  <c r="Y3110" i="1" s="1"/>
  <c r="U3111" i="1"/>
  <c r="X3111" i="1" s="1"/>
  <c r="Y3111" i="1" s="1"/>
  <c r="U3112" i="1"/>
  <c r="X3112" i="1" s="1"/>
  <c r="Y3112" i="1" s="1"/>
  <c r="U3113" i="1"/>
  <c r="X3113" i="1" s="1"/>
  <c r="Y3113" i="1" s="1"/>
  <c r="U3114" i="1"/>
  <c r="X3114" i="1" s="1"/>
  <c r="Y3114" i="1" s="1"/>
  <c r="U3115" i="1"/>
  <c r="X3115" i="1" s="1"/>
  <c r="Y3115" i="1" s="1"/>
  <c r="U3116" i="1"/>
  <c r="X3116" i="1" s="1"/>
  <c r="Y3116" i="1" s="1"/>
  <c r="U3117" i="1"/>
  <c r="X3117" i="1" s="1"/>
  <c r="Y3117" i="1" s="1"/>
  <c r="U3118" i="1"/>
  <c r="X3118" i="1" s="1"/>
  <c r="Y3118" i="1" s="1"/>
  <c r="U3119" i="1"/>
  <c r="X3119" i="1" s="1"/>
  <c r="Y3119" i="1" s="1"/>
  <c r="U3120" i="1"/>
  <c r="X3120" i="1" s="1"/>
  <c r="Y3120" i="1" s="1"/>
  <c r="U3121" i="1"/>
  <c r="X3121" i="1" s="1"/>
  <c r="Y3121" i="1" s="1"/>
  <c r="U3122" i="1"/>
  <c r="X3122" i="1" s="1"/>
  <c r="Y3122" i="1" s="1"/>
  <c r="U3123" i="1"/>
  <c r="X3123" i="1" s="1"/>
  <c r="Y3123" i="1" s="1"/>
  <c r="U3124" i="1"/>
  <c r="X3124" i="1" s="1"/>
  <c r="Y3124" i="1" s="1"/>
  <c r="U3125" i="1"/>
  <c r="X3125" i="1" s="1"/>
  <c r="Y3125" i="1" s="1"/>
  <c r="U3126" i="1"/>
  <c r="X3126" i="1" s="1"/>
  <c r="Y3126" i="1" s="1"/>
  <c r="U3127" i="1"/>
  <c r="X3127" i="1" s="1"/>
  <c r="Y3127" i="1" s="1"/>
  <c r="U3128" i="1"/>
  <c r="X3128" i="1" s="1"/>
  <c r="Y3128" i="1" s="1"/>
  <c r="U3129" i="1"/>
  <c r="X3129" i="1" s="1"/>
  <c r="Y3129" i="1" s="1"/>
  <c r="U3130" i="1"/>
  <c r="X3130" i="1" s="1"/>
  <c r="Y3130" i="1" s="1"/>
  <c r="U3131" i="1"/>
  <c r="X3131" i="1" s="1"/>
  <c r="Y3131" i="1" s="1"/>
  <c r="U3132" i="1"/>
  <c r="X3132" i="1" s="1"/>
  <c r="Y3132" i="1" s="1"/>
  <c r="U3133" i="1"/>
  <c r="X3133" i="1" s="1"/>
  <c r="Y3133" i="1" s="1"/>
  <c r="U3134" i="1"/>
  <c r="X3134" i="1" s="1"/>
  <c r="Y3134" i="1" s="1"/>
  <c r="U3135" i="1"/>
  <c r="X3135" i="1" s="1"/>
  <c r="Y3135" i="1" s="1"/>
  <c r="U3136" i="1"/>
  <c r="X3136" i="1" s="1"/>
  <c r="Y3136" i="1" s="1"/>
  <c r="U3137" i="1"/>
  <c r="X3137" i="1" s="1"/>
  <c r="Y3137" i="1" s="1"/>
  <c r="U3138" i="1"/>
  <c r="X3138" i="1" s="1"/>
  <c r="Y3138" i="1" s="1"/>
  <c r="U3139" i="1"/>
  <c r="X3139" i="1" s="1"/>
  <c r="Y3139" i="1" s="1"/>
  <c r="U3140" i="1"/>
  <c r="X3140" i="1" s="1"/>
  <c r="Y3140" i="1" s="1"/>
  <c r="U3141" i="1"/>
  <c r="X3141" i="1" s="1"/>
  <c r="Y3141" i="1" s="1"/>
  <c r="U3142" i="1"/>
  <c r="X3142" i="1" s="1"/>
  <c r="Y3142" i="1" s="1"/>
  <c r="U3143" i="1"/>
  <c r="X3143" i="1" s="1"/>
  <c r="Y3143" i="1" s="1"/>
  <c r="U3144" i="1"/>
  <c r="X3144" i="1" s="1"/>
  <c r="Y3144" i="1" s="1"/>
  <c r="U3145" i="1"/>
  <c r="X3145" i="1" s="1"/>
  <c r="Y3145" i="1" s="1"/>
  <c r="U3146" i="1"/>
  <c r="X3146" i="1" s="1"/>
  <c r="Y3146" i="1" s="1"/>
  <c r="U3147" i="1"/>
  <c r="X3147" i="1" s="1"/>
  <c r="Y3147" i="1" s="1"/>
  <c r="U3148" i="1"/>
  <c r="X3148" i="1" s="1"/>
  <c r="Y3148" i="1" s="1"/>
  <c r="U3149" i="1"/>
  <c r="X3149" i="1" s="1"/>
  <c r="Y3149" i="1" s="1"/>
  <c r="U3150" i="1"/>
  <c r="X3150" i="1" s="1"/>
  <c r="Y3150" i="1" s="1"/>
  <c r="U3151" i="1"/>
  <c r="X3151" i="1" s="1"/>
  <c r="Y3151" i="1" s="1"/>
  <c r="U3152" i="1"/>
  <c r="X3152" i="1" s="1"/>
  <c r="Y3152" i="1" s="1"/>
  <c r="U3153" i="1"/>
  <c r="X3153" i="1" s="1"/>
  <c r="Y3153" i="1" s="1"/>
  <c r="U3154" i="1"/>
  <c r="X3154" i="1" s="1"/>
  <c r="Y3154" i="1" s="1"/>
  <c r="U3155" i="1"/>
  <c r="X3155" i="1" s="1"/>
  <c r="Y3155" i="1" s="1"/>
  <c r="U3156" i="1"/>
  <c r="X3156" i="1" s="1"/>
  <c r="Y3156" i="1" s="1"/>
  <c r="U3157" i="1"/>
  <c r="X3157" i="1" s="1"/>
  <c r="Y3157" i="1" s="1"/>
  <c r="U3158" i="1"/>
  <c r="X3158" i="1" s="1"/>
  <c r="Y3158" i="1" s="1"/>
  <c r="U3159" i="1"/>
  <c r="X3159" i="1" s="1"/>
  <c r="Y3159" i="1" s="1"/>
  <c r="U3160" i="1"/>
  <c r="X3160" i="1" s="1"/>
  <c r="Y3160" i="1" s="1"/>
  <c r="U3161" i="1"/>
  <c r="X3161" i="1" s="1"/>
  <c r="Y3161" i="1" s="1"/>
  <c r="U3162" i="1"/>
  <c r="X3162" i="1" s="1"/>
  <c r="Y3162" i="1" s="1"/>
  <c r="U3163" i="1"/>
  <c r="X3163" i="1" s="1"/>
  <c r="Y3163" i="1" s="1"/>
  <c r="U3164" i="1"/>
  <c r="X3164" i="1" s="1"/>
  <c r="Y3164" i="1" s="1"/>
  <c r="U3165" i="1"/>
  <c r="X3165" i="1" s="1"/>
  <c r="Y3165" i="1" s="1"/>
  <c r="U3166" i="1"/>
  <c r="X3166" i="1" s="1"/>
  <c r="Y3166" i="1" s="1"/>
  <c r="U3167" i="1"/>
  <c r="X3167" i="1" s="1"/>
  <c r="Y3167" i="1" s="1"/>
  <c r="U3168" i="1"/>
  <c r="X3168" i="1" s="1"/>
  <c r="Y3168" i="1" s="1"/>
  <c r="U3169" i="1"/>
  <c r="X3169" i="1" s="1"/>
  <c r="Y3169" i="1" s="1"/>
  <c r="U3170" i="1"/>
  <c r="X3170" i="1" s="1"/>
  <c r="Y3170" i="1" s="1"/>
  <c r="U3171" i="1"/>
  <c r="X3171" i="1" s="1"/>
  <c r="Y3171" i="1" s="1"/>
  <c r="U3172" i="1"/>
  <c r="X3172" i="1" s="1"/>
  <c r="Y3172" i="1" s="1"/>
  <c r="U3173" i="1"/>
  <c r="X3173" i="1" s="1"/>
  <c r="Y3173" i="1" s="1"/>
  <c r="U3174" i="1"/>
  <c r="X3174" i="1" s="1"/>
  <c r="Y3174" i="1" s="1"/>
  <c r="U3175" i="1"/>
  <c r="X3175" i="1" s="1"/>
  <c r="Y3175" i="1" s="1"/>
  <c r="U3176" i="1"/>
  <c r="X3176" i="1" s="1"/>
  <c r="Y3176" i="1" s="1"/>
  <c r="U3177" i="1"/>
  <c r="X3177" i="1" s="1"/>
  <c r="Y3177" i="1" s="1"/>
  <c r="U3178" i="1"/>
  <c r="X3178" i="1" s="1"/>
  <c r="Y3178" i="1" s="1"/>
  <c r="U3179" i="1"/>
  <c r="X3179" i="1" s="1"/>
  <c r="Y3179" i="1" s="1"/>
  <c r="U3180" i="1"/>
  <c r="X3180" i="1" s="1"/>
  <c r="Y3180" i="1" s="1"/>
  <c r="U3181" i="1"/>
  <c r="X3181" i="1" s="1"/>
  <c r="Y3181" i="1" s="1"/>
  <c r="U3182" i="1"/>
  <c r="X3182" i="1" s="1"/>
  <c r="Y3182" i="1" s="1"/>
  <c r="U3183" i="1"/>
  <c r="X3183" i="1" s="1"/>
  <c r="Y3183" i="1" s="1"/>
  <c r="U3184" i="1"/>
  <c r="X3184" i="1" s="1"/>
  <c r="Y3184" i="1" s="1"/>
  <c r="U3185" i="1"/>
  <c r="X3185" i="1" s="1"/>
  <c r="Y3185" i="1" s="1"/>
  <c r="U3186" i="1"/>
  <c r="X3186" i="1" s="1"/>
  <c r="Y3186" i="1" s="1"/>
  <c r="U3187" i="1"/>
  <c r="X3187" i="1" s="1"/>
  <c r="Y3187" i="1" s="1"/>
  <c r="U3188" i="1"/>
  <c r="X3188" i="1" s="1"/>
  <c r="Y3188" i="1" s="1"/>
  <c r="U3189" i="1"/>
  <c r="X3189" i="1" s="1"/>
  <c r="Y3189" i="1" s="1"/>
  <c r="U3190" i="1"/>
  <c r="X3190" i="1" s="1"/>
  <c r="Y3190" i="1" s="1"/>
  <c r="U3191" i="1"/>
  <c r="X3191" i="1" s="1"/>
  <c r="Y3191" i="1" s="1"/>
  <c r="U3192" i="1"/>
  <c r="X3192" i="1" s="1"/>
  <c r="Y3192" i="1" s="1"/>
  <c r="U3193" i="1"/>
  <c r="X3193" i="1" s="1"/>
  <c r="Y3193" i="1" s="1"/>
  <c r="U3194" i="1"/>
  <c r="X3194" i="1" s="1"/>
  <c r="Y3194" i="1" s="1"/>
  <c r="U3195" i="1"/>
  <c r="X3195" i="1" s="1"/>
  <c r="Y3195" i="1" s="1"/>
  <c r="U3196" i="1"/>
  <c r="X3196" i="1" s="1"/>
  <c r="Y3196" i="1" s="1"/>
  <c r="U3197" i="1"/>
  <c r="X3197" i="1" s="1"/>
  <c r="Y3197" i="1" s="1"/>
  <c r="U3198" i="1"/>
  <c r="X3198" i="1" s="1"/>
  <c r="Y3198" i="1" s="1"/>
  <c r="U3199" i="1"/>
  <c r="X3199" i="1" s="1"/>
  <c r="Y3199" i="1" s="1"/>
  <c r="U3200" i="1"/>
  <c r="X3200" i="1" s="1"/>
  <c r="Y3200" i="1" s="1"/>
  <c r="U3201" i="1"/>
  <c r="X3201" i="1" s="1"/>
  <c r="Y3201" i="1" s="1"/>
  <c r="U3202" i="1"/>
  <c r="X3202" i="1" s="1"/>
  <c r="Y3202" i="1" s="1"/>
  <c r="U3203" i="1"/>
  <c r="X3203" i="1" s="1"/>
  <c r="Y3203" i="1" s="1"/>
  <c r="U3204" i="1"/>
  <c r="X3204" i="1" s="1"/>
  <c r="Y3204" i="1" s="1"/>
  <c r="U3205" i="1"/>
  <c r="X3205" i="1" s="1"/>
  <c r="Y3205" i="1" s="1"/>
  <c r="U3206" i="1"/>
  <c r="X3206" i="1" s="1"/>
  <c r="Y3206" i="1" s="1"/>
  <c r="U3207" i="1"/>
  <c r="X3207" i="1" s="1"/>
  <c r="Y3207" i="1" s="1"/>
  <c r="U3208" i="1"/>
  <c r="X3208" i="1" s="1"/>
  <c r="Y3208" i="1" s="1"/>
  <c r="U3209" i="1"/>
  <c r="X3209" i="1" s="1"/>
  <c r="Y3209" i="1" s="1"/>
  <c r="U3210" i="1"/>
  <c r="X3210" i="1" s="1"/>
  <c r="Y3210" i="1" s="1"/>
  <c r="U3211" i="1"/>
  <c r="X3211" i="1" s="1"/>
  <c r="Y3211" i="1" s="1"/>
  <c r="U3212" i="1"/>
  <c r="X3212" i="1" s="1"/>
  <c r="Y3212" i="1" s="1"/>
  <c r="U3213" i="1"/>
  <c r="X3213" i="1" s="1"/>
  <c r="Y3213" i="1" s="1"/>
  <c r="U3214" i="1"/>
  <c r="X3214" i="1" s="1"/>
  <c r="Y3214" i="1" s="1"/>
  <c r="U3215" i="1"/>
  <c r="X3215" i="1" s="1"/>
  <c r="Y3215" i="1" s="1"/>
  <c r="U3216" i="1"/>
  <c r="X3216" i="1" s="1"/>
  <c r="Y3216" i="1" s="1"/>
  <c r="U3217" i="1"/>
  <c r="X3217" i="1" s="1"/>
  <c r="Y3217" i="1" s="1"/>
  <c r="U3218" i="1"/>
  <c r="X3218" i="1" s="1"/>
  <c r="Y3218" i="1" s="1"/>
  <c r="U3219" i="1"/>
  <c r="X3219" i="1" s="1"/>
  <c r="Y3219" i="1" s="1"/>
  <c r="U3220" i="1"/>
  <c r="X3220" i="1" s="1"/>
  <c r="Y3220" i="1" s="1"/>
  <c r="U3221" i="1"/>
  <c r="X3221" i="1" s="1"/>
  <c r="Y3221" i="1" s="1"/>
  <c r="U3222" i="1"/>
  <c r="X3222" i="1" s="1"/>
  <c r="Y3222" i="1" s="1"/>
  <c r="U3223" i="1"/>
  <c r="X3223" i="1" s="1"/>
  <c r="Y3223" i="1" s="1"/>
  <c r="U3224" i="1"/>
  <c r="X3224" i="1" s="1"/>
  <c r="Y3224" i="1" s="1"/>
  <c r="U3225" i="1"/>
  <c r="X3225" i="1" s="1"/>
  <c r="Y3225" i="1" s="1"/>
  <c r="U3226" i="1"/>
  <c r="X3226" i="1" s="1"/>
  <c r="Y3226" i="1" s="1"/>
  <c r="U3227" i="1"/>
  <c r="X3227" i="1" s="1"/>
  <c r="Y3227" i="1" s="1"/>
  <c r="U3228" i="1"/>
  <c r="X3228" i="1" s="1"/>
  <c r="Y3228" i="1" s="1"/>
  <c r="U3229" i="1"/>
  <c r="X3229" i="1" s="1"/>
  <c r="Y3229" i="1" s="1"/>
  <c r="U3230" i="1"/>
  <c r="X3230" i="1" s="1"/>
  <c r="Y3230" i="1" s="1"/>
  <c r="U3231" i="1"/>
  <c r="X3231" i="1" s="1"/>
  <c r="Y3231" i="1" s="1"/>
  <c r="U3232" i="1"/>
  <c r="X3232" i="1" s="1"/>
  <c r="Y3232" i="1" s="1"/>
  <c r="U3233" i="1"/>
  <c r="X3233" i="1" s="1"/>
  <c r="Y3233" i="1" s="1"/>
  <c r="U3234" i="1"/>
  <c r="X3234" i="1" s="1"/>
  <c r="Y3234" i="1" s="1"/>
  <c r="U3235" i="1"/>
  <c r="X3235" i="1" s="1"/>
  <c r="Y3235" i="1" s="1"/>
  <c r="U3236" i="1"/>
  <c r="X3236" i="1" s="1"/>
  <c r="Y3236" i="1" s="1"/>
  <c r="U3237" i="1"/>
  <c r="X3237" i="1" s="1"/>
  <c r="Y3237" i="1" s="1"/>
  <c r="U3238" i="1"/>
  <c r="X3238" i="1" s="1"/>
  <c r="Y3238" i="1" s="1"/>
  <c r="U3239" i="1"/>
  <c r="X3239" i="1" s="1"/>
  <c r="Y3239" i="1" s="1"/>
  <c r="U3240" i="1"/>
  <c r="X3240" i="1" s="1"/>
  <c r="Y3240" i="1" s="1"/>
  <c r="U3241" i="1"/>
  <c r="X3241" i="1" s="1"/>
  <c r="Y3241" i="1" s="1"/>
  <c r="U3242" i="1"/>
  <c r="X3242" i="1" s="1"/>
  <c r="Y3242" i="1" s="1"/>
  <c r="U3243" i="1"/>
  <c r="X3243" i="1" s="1"/>
  <c r="Y3243" i="1" s="1"/>
  <c r="U3244" i="1"/>
  <c r="X3244" i="1" s="1"/>
  <c r="Y3244" i="1" s="1"/>
  <c r="U3245" i="1"/>
  <c r="X3245" i="1" s="1"/>
  <c r="Y3245" i="1" s="1"/>
  <c r="U3246" i="1"/>
  <c r="X3246" i="1" s="1"/>
  <c r="Y3246" i="1" s="1"/>
  <c r="U3247" i="1"/>
  <c r="X3247" i="1" s="1"/>
  <c r="Y3247" i="1" s="1"/>
  <c r="U3248" i="1"/>
  <c r="X3248" i="1" s="1"/>
  <c r="Y3248" i="1" s="1"/>
  <c r="U3249" i="1"/>
  <c r="X3249" i="1" s="1"/>
  <c r="Y3249" i="1" s="1"/>
  <c r="U3250" i="1"/>
  <c r="X3250" i="1" s="1"/>
  <c r="Y3250" i="1" s="1"/>
  <c r="U3251" i="1"/>
  <c r="X3251" i="1" s="1"/>
  <c r="Y3251" i="1" s="1"/>
  <c r="U3252" i="1"/>
  <c r="X3252" i="1" s="1"/>
  <c r="Y3252" i="1" s="1"/>
  <c r="U3253" i="1"/>
  <c r="X3253" i="1" s="1"/>
  <c r="Y3253" i="1" s="1"/>
  <c r="U3254" i="1"/>
  <c r="X3254" i="1" s="1"/>
  <c r="Y3254" i="1" s="1"/>
  <c r="U3255" i="1"/>
  <c r="X3255" i="1" s="1"/>
  <c r="Y3255" i="1" s="1"/>
  <c r="U3256" i="1"/>
  <c r="X3256" i="1" s="1"/>
  <c r="Y3256" i="1" s="1"/>
  <c r="U3257" i="1"/>
  <c r="X3257" i="1" s="1"/>
  <c r="Y3257" i="1" s="1"/>
  <c r="U3258" i="1"/>
  <c r="X3258" i="1" s="1"/>
  <c r="Y3258" i="1" s="1"/>
  <c r="U3259" i="1"/>
  <c r="X3259" i="1" s="1"/>
  <c r="Y3259" i="1" s="1"/>
  <c r="U3260" i="1"/>
  <c r="X3260" i="1" s="1"/>
  <c r="Y3260" i="1" s="1"/>
  <c r="U3261" i="1"/>
  <c r="X3261" i="1" s="1"/>
  <c r="Y3261" i="1" s="1"/>
  <c r="U3262" i="1"/>
  <c r="X3262" i="1" s="1"/>
  <c r="Y3262" i="1" s="1"/>
  <c r="U3263" i="1"/>
  <c r="X3263" i="1" s="1"/>
  <c r="Y3263" i="1" s="1"/>
  <c r="U3264" i="1"/>
  <c r="X3264" i="1" s="1"/>
  <c r="Y3264" i="1" s="1"/>
  <c r="U3265" i="1"/>
  <c r="X3265" i="1" s="1"/>
  <c r="Y3265" i="1" s="1"/>
  <c r="U3266" i="1"/>
  <c r="X3266" i="1" s="1"/>
  <c r="Y3266" i="1" s="1"/>
  <c r="U3267" i="1"/>
  <c r="X3267" i="1" s="1"/>
  <c r="Y3267" i="1" s="1"/>
  <c r="U3268" i="1"/>
  <c r="X3268" i="1" s="1"/>
  <c r="Y3268" i="1" s="1"/>
  <c r="U3269" i="1"/>
  <c r="X3269" i="1" s="1"/>
  <c r="Y3269" i="1" s="1"/>
  <c r="U3270" i="1"/>
  <c r="X3270" i="1" s="1"/>
  <c r="Y3270" i="1" s="1"/>
  <c r="U3271" i="1"/>
  <c r="X3271" i="1" s="1"/>
  <c r="Y3271" i="1" s="1"/>
  <c r="U3272" i="1"/>
  <c r="X3272" i="1" s="1"/>
  <c r="Y3272" i="1" s="1"/>
  <c r="U3273" i="1"/>
  <c r="X3273" i="1" s="1"/>
  <c r="Y3273" i="1" s="1"/>
  <c r="U3274" i="1"/>
  <c r="X3274" i="1" s="1"/>
  <c r="Y3274" i="1" s="1"/>
  <c r="U3275" i="1"/>
  <c r="X3275" i="1" s="1"/>
  <c r="Y3275" i="1" s="1"/>
  <c r="U3276" i="1"/>
  <c r="X3276" i="1" s="1"/>
  <c r="Y3276" i="1" s="1"/>
  <c r="U3277" i="1"/>
  <c r="X3277" i="1" s="1"/>
  <c r="Y3277" i="1" s="1"/>
  <c r="U3278" i="1"/>
  <c r="X3278" i="1" s="1"/>
  <c r="Y3278" i="1" s="1"/>
  <c r="U3279" i="1"/>
  <c r="X3279" i="1" s="1"/>
  <c r="Y3279" i="1" s="1"/>
  <c r="U3280" i="1"/>
  <c r="X3280" i="1" s="1"/>
  <c r="Y3280" i="1" s="1"/>
  <c r="U3281" i="1"/>
  <c r="X3281" i="1" s="1"/>
  <c r="Y3281" i="1" s="1"/>
  <c r="U3282" i="1"/>
  <c r="X3282" i="1" s="1"/>
  <c r="Y3282" i="1" s="1"/>
  <c r="U3283" i="1"/>
  <c r="X3283" i="1" s="1"/>
  <c r="Y3283" i="1" s="1"/>
  <c r="U3284" i="1"/>
  <c r="X3284" i="1" s="1"/>
  <c r="Y3284" i="1" s="1"/>
  <c r="U3285" i="1"/>
  <c r="X3285" i="1" s="1"/>
  <c r="Y3285" i="1" s="1"/>
  <c r="U3286" i="1"/>
  <c r="X3286" i="1" s="1"/>
  <c r="Y3286" i="1" s="1"/>
  <c r="U3287" i="1"/>
  <c r="X3287" i="1" s="1"/>
  <c r="Y3287" i="1" s="1"/>
  <c r="U3288" i="1"/>
  <c r="X3288" i="1" s="1"/>
  <c r="Y3288" i="1" s="1"/>
  <c r="U3289" i="1"/>
  <c r="X3289" i="1" s="1"/>
  <c r="Y3289" i="1" s="1"/>
  <c r="U3290" i="1"/>
  <c r="X3290" i="1" s="1"/>
  <c r="Y3290" i="1" s="1"/>
  <c r="U3291" i="1"/>
  <c r="X3291" i="1" s="1"/>
  <c r="Y3291" i="1" s="1"/>
  <c r="U3292" i="1"/>
  <c r="X3292" i="1" s="1"/>
  <c r="Y3292" i="1" s="1"/>
  <c r="U3293" i="1"/>
  <c r="X3293" i="1" s="1"/>
  <c r="Y3293" i="1" s="1"/>
  <c r="U3294" i="1"/>
  <c r="X3294" i="1" s="1"/>
  <c r="Y3294" i="1" s="1"/>
  <c r="U3295" i="1"/>
  <c r="X3295" i="1" s="1"/>
  <c r="Y3295" i="1" s="1"/>
  <c r="U3296" i="1"/>
  <c r="X3296" i="1" s="1"/>
  <c r="Y3296" i="1" s="1"/>
  <c r="U3297" i="1"/>
  <c r="X3297" i="1" s="1"/>
  <c r="Y3297" i="1" s="1"/>
  <c r="U3298" i="1"/>
  <c r="X3298" i="1" s="1"/>
  <c r="Y3298" i="1" s="1"/>
  <c r="U3299" i="1"/>
  <c r="X3299" i="1" s="1"/>
  <c r="Y3299" i="1" s="1"/>
  <c r="U3300" i="1"/>
  <c r="X3300" i="1" s="1"/>
  <c r="Y3300" i="1" s="1"/>
  <c r="U3301" i="1"/>
  <c r="X3301" i="1" s="1"/>
  <c r="Y3301" i="1" s="1"/>
  <c r="U3302" i="1"/>
  <c r="X3302" i="1" s="1"/>
  <c r="Y3302" i="1" s="1"/>
  <c r="U3303" i="1"/>
  <c r="X3303" i="1" s="1"/>
  <c r="Y3303" i="1" s="1"/>
  <c r="U3304" i="1"/>
  <c r="X3304" i="1" s="1"/>
  <c r="Y3304" i="1" s="1"/>
  <c r="U3305" i="1"/>
  <c r="X3305" i="1" s="1"/>
  <c r="Y3305" i="1" s="1"/>
  <c r="U3306" i="1"/>
  <c r="X3306" i="1" s="1"/>
  <c r="Y3306" i="1" s="1"/>
  <c r="U3307" i="1"/>
  <c r="X3307" i="1" s="1"/>
  <c r="Y3307" i="1" s="1"/>
  <c r="U3308" i="1"/>
  <c r="X3308" i="1" s="1"/>
  <c r="Y3308" i="1" s="1"/>
  <c r="U3309" i="1"/>
  <c r="X3309" i="1" s="1"/>
  <c r="Y3309" i="1" s="1"/>
  <c r="U3310" i="1"/>
  <c r="X3310" i="1" s="1"/>
  <c r="Y3310" i="1" s="1"/>
  <c r="U3311" i="1"/>
  <c r="X3311" i="1" s="1"/>
  <c r="Y3311" i="1" s="1"/>
  <c r="U3312" i="1"/>
  <c r="X3312" i="1" s="1"/>
  <c r="Y3312" i="1" s="1"/>
  <c r="U3313" i="1"/>
  <c r="X3313" i="1" s="1"/>
  <c r="Y3313" i="1" s="1"/>
  <c r="U3314" i="1"/>
  <c r="X3314" i="1" s="1"/>
  <c r="Y3314" i="1" s="1"/>
  <c r="U3315" i="1"/>
  <c r="X3315" i="1" s="1"/>
  <c r="Y3315" i="1" s="1"/>
  <c r="U3316" i="1"/>
  <c r="X3316" i="1" s="1"/>
  <c r="Y3316" i="1" s="1"/>
  <c r="U3317" i="1"/>
  <c r="X3317" i="1" s="1"/>
  <c r="Y3317" i="1" s="1"/>
  <c r="U3318" i="1"/>
  <c r="X3318" i="1" s="1"/>
  <c r="Y3318" i="1" s="1"/>
  <c r="U3319" i="1"/>
  <c r="X3319" i="1" s="1"/>
  <c r="Y3319" i="1" s="1"/>
  <c r="U3320" i="1"/>
  <c r="X3320" i="1" s="1"/>
  <c r="Y3320" i="1" s="1"/>
  <c r="U3321" i="1"/>
  <c r="X3321" i="1" s="1"/>
  <c r="Y3321" i="1" s="1"/>
  <c r="U3322" i="1"/>
  <c r="X3322" i="1" s="1"/>
  <c r="Y3322" i="1" s="1"/>
  <c r="U3323" i="1"/>
  <c r="X3323" i="1" s="1"/>
  <c r="Y3323" i="1" s="1"/>
  <c r="U3324" i="1"/>
  <c r="X3324" i="1" s="1"/>
  <c r="Y3324" i="1" s="1"/>
  <c r="U3325" i="1"/>
  <c r="X3325" i="1" s="1"/>
  <c r="Y3325" i="1" s="1"/>
  <c r="U3326" i="1"/>
  <c r="X3326" i="1" s="1"/>
  <c r="Y3326" i="1" s="1"/>
  <c r="U3327" i="1"/>
  <c r="X3327" i="1" s="1"/>
  <c r="Y3327" i="1" s="1"/>
  <c r="U3328" i="1"/>
  <c r="X3328" i="1" s="1"/>
  <c r="Y3328" i="1" s="1"/>
  <c r="U3329" i="1"/>
  <c r="X3329" i="1" s="1"/>
  <c r="Y3329" i="1" s="1"/>
  <c r="U3330" i="1"/>
  <c r="X3330" i="1" s="1"/>
  <c r="Y3330" i="1" s="1"/>
  <c r="U3331" i="1"/>
  <c r="X3331" i="1" s="1"/>
  <c r="Y3331" i="1" s="1"/>
  <c r="U3332" i="1"/>
  <c r="X3332" i="1" s="1"/>
  <c r="Y3332" i="1" s="1"/>
  <c r="U3333" i="1"/>
  <c r="X3333" i="1" s="1"/>
  <c r="Y3333" i="1" s="1"/>
  <c r="U3334" i="1"/>
  <c r="X3334" i="1" s="1"/>
  <c r="Y3334" i="1" s="1"/>
  <c r="U3335" i="1"/>
  <c r="X3335" i="1" s="1"/>
  <c r="Y3335" i="1" s="1"/>
  <c r="U3336" i="1"/>
  <c r="X3336" i="1" s="1"/>
  <c r="Y3336" i="1" s="1"/>
  <c r="U3337" i="1"/>
  <c r="X3337" i="1" s="1"/>
  <c r="Y3337" i="1" s="1"/>
  <c r="U3338" i="1"/>
  <c r="X3338" i="1" s="1"/>
  <c r="Y3338" i="1" s="1"/>
  <c r="U3339" i="1"/>
  <c r="X3339" i="1" s="1"/>
  <c r="Y3339" i="1" s="1"/>
  <c r="U3340" i="1"/>
  <c r="X3340" i="1" s="1"/>
  <c r="Y3340" i="1" s="1"/>
  <c r="U3341" i="1"/>
  <c r="X3341" i="1" s="1"/>
  <c r="Y3341" i="1" s="1"/>
  <c r="U3342" i="1"/>
  <c r="X3342" i="1" s="1"/>
  <c r="Y3342" i="1" s="1"/>
  <c r="U3343" i="1"/>
  <c r="X3343" i="1" s="1"/>
  <c r="Y3343" i="1" s="1"/>
  <c r="U3344" i="1"/>
  <c r="X3344" i="1" s="1"/>
  <c r="Y3344" i="1" s="1"/>
  <c r="U3345" i="1"/>
  <c r="X3345" i="1" s="1"/>
  <c r="Y3345" i="1" s="1"/>
  <c r="U3346" i="1"/>
  <c r="X3346" i="1" s="1"/>
  <c r="Y3346" i="1" s="1"/>
  <c r="U3347" i="1"/>
  <c r="X3347" i="1" s="1"/>
  <c r="Y3347" i="1" s="1"/>
  <c r="U3348" i="1"/>
  <c r="X3348" i="1" s="1"/>
  <c r="Y3348" i="1" s="1"/>
  <c r="U3349" i="1"/>
  <c r="X3349" i="1" s="1"/>
  <c r="Y3349" i="1" s="1"/>
  <c r="U3350" i="1"/>
  <c r="X3350" i="1" s="1"/>
  <c r="Y3350" i="1" s="1"/>
  <c r="U3351" i="1"/>
  <c r="X3351" i="1" s="1"/>
  <c r="Y3351" i="1" s="1"/>
  <c r="U3352" i="1"/>
  <c r="X3352" i="1" s="1"/>
  <c r="Y3352" i="1" s="1"/>
  <c r="U3353" i="1"/>
  <c r="X3353" i="1" s="1"/>
  <c r="Y3353" i="1" s="1"/>
  <c r="U3354" i="1"/>
  <c r="X3354" i="1" s="1"/>
  <c r="Y3354" i="1" s="1"/>
  <c r="U3355" i="1"/>
  <c r="X3355" i="1" s="1"/>
  <c r="Y3355" i="1" s="1"/>
  <c r="U3356" i="1"/>
  <c r="X3356" i="1" s="1"/>
  <c r="Y3356" i="1" s="1"/>
  <c r="U3357" i="1"/>
  <c r="X3357" i="1" s="1"/>
  <c r="Y3357" i="1" s="1"/>
  <c r="U3358" i="1"/>
  <c r="X3358" i="1" s="1"/>
  <c r="Y3358" i="1" s="1"/>
  <c r="U3359" i="1"/>
  <c r="X3359" i="1" s="1"/>
  <c r="Y3359" i="1" s="1"/>
  <c r="U3360" i="1"/>
  <c r="X3360" i="1" s="1"/>
  <c r="Y3360" i="1" s="1"/>
  <c r="U3361" i="1"/>
  <c r="X3361" i="1" s="1"/>
  <c r="Y3361" i="1" s="1"/>
  <c r="U3362" i="1"/>
  <c r="X3362" i="1" s="1"/>
  <c r="Y3362" i="1" s="1"/>
  <c r="U3363" i="1"/>
  <c r="X3363" i="1" s="1"/>
  <c r="Y3363" i="1" s="1"/>
  <c r="U3364" i="1"/>
  <c r="X3364" i="1" s="1"/>
  <c r="Y3364" i="1" s="1"/>
  <c r="U3365" i="1"/>
  <c r="X3365" i="1" s="1"/>
  <c r="Y3365" i="1" s="1"/>
  <c r="U3366" i="1"/>
  <c r="X3366" i="1" s="1"/>
  <c r="Y3366" i="1" s="1"/>
  <c r="U3367" i="1"/>
  <c r="X3367" i="1" s="1"/>
  <c r="Y3367" i="1" s="1"/>
  <c r="U3368" i="1"/>
  <c r="X3368" i="1" s="1"/>
  <c r="Y3368" i="1" s="1"/>
  <c r="U3369" i="1"/>
  <c r="X3369" i="1" s="1"/>
  <c r="Y3369" i="1" s="1"/>
  <c r="U3370" i="1"/>
  <c r="X3370" i="1" s="1"/>
  <c r="Y3370" i="1" s="1"/>
  <c r="U3371" i="1"/>
  <c r="X3371" i="1" s="1"/>
  <c r="Y3371" i="1" s="1"/>
  <c r="U3372" i="1"/>
  <c r="X3372" i="1" s="1"/>
  <c r="Y3372" i="1" s="1"/>
  <c r="U3373" i="1"/>
  <c r="X3373" i="1" s="1"/>
  <c r="Y3373" i="1" s="1"/>
  <c r="U3374" i="1"/>
  <c r="X3374" i="1" s="1"/>
  <c r="Y3374" i="1" s="1"/>
  <c r="U3375" i="1"/>
  <c r="X3375" i="1" s="1"/>
  <c r="Y3375" i="1" s="1"/>
  <c r="U3376" i="1"/>
  <c r="X3376" i="1" s="1"/>
  <c r="Y3376" i="1" s="1"/>
  <c r="U3377" i="1"/>
  <c r="X3377" i="1" s="1"/>
  <c r="Y3377" i="1" s="1"/>
  <c r="U3378" i="1"/>
  <c r="X3378" i="1" s="1"/>
  <c r="Y3378" i="1" s="1"/>
  <c r="U3379" i="1"/>
  <c r="X3379" i="1" s="1"/>
  <c r="Y3379" i="1" s="1"/>
  <c r="U3380" i="1"/>
  <c r="X3380" i="1" s="1"/>
  <c r="Y3380" i="1" s="1"/>
  <c r="U3381" i="1"/>
  <c r="X3381" i="1" s="1"/>
  <c r="Y3381" i="1" s="1"/>
  <c r="U3382" i="1"/>
  <c r="X3382" i="1" s="1"/>
  <c r="Y3382" i="1" s="1"/>
  <c r="U3383" i="1"/>
  <c r="X3383" i="1" s="1"/>
  <c r="Y3383" i="1" s="1"/>
  <c r="U3384" i="1"/>
  <c r="X3384" i="1" s="1"/>
  <c r="Y3384" i="1" s="1"/>
  <c r="U3385" i="1"/>
  <c r="X3385" i="1" s="1"/>
  <c r="Y3385" i="1" s="1"/>
  <c r="U3386" i="1"/>
  <c r="X3386" i="1" s="1"/>
  <c r="Y3386" i="1" s="1"/>
  <c r="U3387" i="1"/>
  <c r="X3387" i="1" s="1"/>
  <c r="Y3387" i="1" s="1"/>
  <c r="U3388" i="1"/>
  <c r="X3388" i="1" s="1"/>
  <c r="Y3388" i="1" s="1"/>
  <c r="U3389" i="1"/>
  <c r="X3389" i="1" s="1"/>
  <c r="Y3389" i="1" s="1"/>
  <c r="U3390" i="1"/>
  <c r="X3390" i="1" s="1"/>
  <c r="Y3390" i="1" s="1"/>
  <c r="U3391" i="1"/>
  <c r="X3391" i="1" s="1"/>
  <c r="Y3391" i="1" s="1"/>
  <c r="U3392" i="1"/>
  <c r="X3392" i="1" s="1"/>
  <c r="Y3392" i="1" s="1"/>
  <c r="U3393" i="1"/>
  <c r="X3393" i="1" s="1"/>
  <c r="Y3393" i="1" s="1"/>
  <c r="U3394" i="1"/>
  <c r="X3394" i="1" s="1"/>
  <c r="Y3394" i="1" s="1"/>
  <c r="U3395" i="1"/>
  <c r="X3395" i="1" s="1"/>
  <c r="Y3395" i="1" s="1"/>
  <c r="U3396" i="1"/>
  <c r="X3396" i="1" s="1"/>
  <c r="Y3396" i="1" s="1"/>
  <c r="U3397" i="1"/>
  <c r="X3397" i="1" s="1"/>
  <c r="Y3397" i="1" s="1"/>
  <c r="U3398" i="1"/>
  <c r="X3398" i="1" s="1"/>
  <c r="Y3398" i="1" s="1"/>
  <c r="U3399" i="1"/>
  <c r="X3399" i="1" s="1"/>
  <c r="Y3399" i="1" s="1"/>
  <c r="U3400" i="1"/>
  <c r="X3400" i="1" s="1"/>
  <c r="Y3400" i="1" s="1"/>
  <c r="U3401" i="1"/>
  <c r="X3401" i="1" s="1"/>
  <c r="Y3401" i="1" s="1"/>
  <c r="U3402" i="1"/>
  <c r="X3402" i="1" s="1"/>
  <c r="Y3402" i="1" s="1"/>
  <c r="U3403" i="1"/>
  <c r="X3403" i="1" s="1"/>
  <c r="Y3403" i="1" s="1"/>
  <c r="U3404" i="1"/>
  <c r="X3404" i="1" s="1"/>
  <c r="Y3404" i="1" s="1"/>
  <c r="U3405" i="1"/>
  <c r="X3405" i="1" s="1"/>
  <c r="Y3405" i="1" s="1"/>
  <c r="U3406" i="1"/>
  <c r="X3406" i="1" s="1"/>
  <c r="Y3406" i="1" s="1"/>
  <c r="U3407" i="1"/>
  <c r="X3407" i="1" s="1"/>
  <c r="Y3407" i="1" s="1"/>
  <c r="U3408" i="1"/>
  <c r="X3408" i="1" s="1"/>
  <c r="Y3408" i="1" s="1"/>
  <c r="U3409" i="1"/>
  <c r="X3409" i="1" s="1"/>
  <c r="Y3409" i="1" s="1"/>
  <c r="U3410" i="1"/>
  <c r="X3410" i="1" s="1"/>
  <c r="Y3410" i="1" s="1"/>
  <c r="U3411" i="1"/>
  <c r="X3411" i="1" s="1"/>
  <c r="Y3411" i="1" s="1"/>
  <c r="U3412" i="1"/>
  <c r="X3412" i="1" s="1"/>
  <c r="Y3412" i="1" s="1"/>
  <c r="U3413" i="1"/>
  <c r="X3413" i="1" s="1"/>
  <c r="Y3413" i="1" s="1"/>
  <c r="U3414" i="1"/>
  <c r="X3414" i="1" s="1"/>
  <c r="Y3414" i="1" s="1"/>
  <c r="U3415" i="1"/>
  <c r="X3415" i="1" s="1"/>
  <c r="Y3415" i="1" s="1"/>
  <c r="U3416" i="1"/>
  <c r="X3416" i="1" s="1"/>
  <c r="Y3416" i="1" s="1"/>
  <c r="U3417" i="1"/>
  <c r="X3417" i="1" s="1"/>
  <c r="Y3417" i="1" s="1"/>
  <c r="U3418" i="1"/>
  <c r="X3418" i="1" s="1"/>
  <c r="Y3418" i="1" s="1"/>
  <c r="U3419" i="1"/>
  <c r="X3419" i="1" s="1"/>
  <c r="Y3419" i="1" s="1"/>
  <c r="U3420" i="1"/>
  <c r="X3420" i="1" s="1"/>
  <c r="Y3420" i="1" s="1"/>
  <c r="U3421" i="1"/>
  <c r="X3421" i="1" s="1"/>
  <c r="Y3421" i="1" s="1"/>
  <c r="U3422" i="1"/>
  <c r="X3422" i="1" s="1"/>
  <c r="Y3422" i="1" s="1"/>
  <c r="U3423" i="1"/>
  <c r="X3423" i="1" s="1"/>
  <c r="Y3423" i="1" s="1"/>
  <c r="U3424" i="1"/>
  <c r="X3424" i="1" s="1"/>
  <c r="Y3424" i="1" s="1"/>
  <c r="U3425" i="1"/>
  <c r="X3425" i="1" s="1"/>
  <c r="Y3425" i="1" s="1"/>
  <c r="U3426" i="1"/>
  <c r="X3426" i="1" s="1"/>
  <c r="Y3426" i="1" s="1"/>
  <c r="U3427" i="1"/>
  <c r="X3427" i="1" s="1"/>
  <c r="Y3427" i="1" s="1"/>
  <c r="U3428" i="1"/>
  <c r="X3428" i="1" s="1"/>
  <c r="Y3428" i="1" s="1"/>
  <c r="U3429" i="1"/>
  <c r="X3429" i="1" s="1"/>
  <c r="Y3429" i="1" s="1"/>
  <c r="U3430" i="1"/>
  <c r="X3430" i="1" s="1"/>
  <c r="Y3430" i="1" s="1"/>
  <c r="U3431" i="1"/>
  <c r="X3431" i="1" s="1"/>
  <c r="Y3431" i="1" s="1"/>
  <c r="U3432" i="1"/>
  <c r="X3432" i="1" s="1"/>
  <c r="Y3432" i="1" s="1"/>
  <c r="U3433" i="1"/>
  <c r="X3433" i="1" s="1"/>
  <c r="Y3433" i="1" s="1"/>
  <c r="U3434" i="1"/>
  <c r="X3434" i="1" s="1"/>
  <c r="Y3434" i="1" s="1"/>
  <c r="U3435" i="1"/>
  <c r="X3435" i="1" s="1"/>
  <c r="Y3435" i="1" s="1"/>
  <c r="U3436" i="1"/>
  <c r="X3436" i="1" s="1"/>
  <c r="Y3436" i="1" s="1"/>
  <c r="U3437" i="1"/>
  <c r="X3437" i="1" s="1"/>
  <c r="Y3437" i="1" s="1"/>
  <c r="U3438" i="1"/>
  <c r="X3438" i="1" s="1"/>
  <c r="Y3438" i="1" s="1"/>
  <c r="U3439" i="1"/>
  <c r="X3439" i="1" s="1"/>
  <c r="Y3439" i="1" s="1"/>
  <c r="U3440" i="1"/>
  <c r="X3440" i="1" s="1"/>
  <c r="Y3440" i="1" s="1"/>
  <c r="U3441" i="1"/>
  <c r="X3441" i="1" s="1"/>
  <c r="Y3441" i="1" s="1"/>
  <c r="U3442" i="1"/>
  <c r="X3442" i="1" s="1"/>
  <c r="Y3442" i="1" s="1"/>
  <c r="U3443" i="1"/>
  <c r="X3443" i="1" s="1"/>
  <c r="Y3443" i="1" s="1"/>
  <c r="U3444" i="1"/>
  <c r="X3444" i="1" s="1"/>
  <c r="Y3444" i="1" s="1"/>
  <c r="U3445" i="1"/>
  <c r="X3445" i="1" s="1"/>
  <c r="Y3445" i="1" s="1"/>
  <c r="U3446" i="1"/>
  <c r="X3446" i="1" s="1"/>
  <c r="Y3446" i="1" s="1"/>
  <c r="U3447" i="1"/>
  <c r="X3447" i="1" s="1"/>
  <c r="Y3447" i="1" s="1"/>
  <c r="U3448" i="1"/>
  <c r="X3448" i="1" s="1"/>
  <c r="Y3448" i="1" s="1"/>
  <c r="U3449" i="1"/>
  <c r="X3449" i="1" s="1"/>
  <c r="Y3449" i="1" s="1"/>
  <c r="U3450" i="1"/>
  <c r="X3450" i="1" s="1"/>
  <c r="Y3450" i="1" s="1"/>
  <c r="U3451" i="1"/>
  <c r="X3451" i="1" s="1"/>
  <c r="Y3451" i="1" s="1"/>
  <c r="U3452" i="1"/>
  <c r="X3452" i="1" s="1"/>
  <c r="Y3452" i="1" s="1"/>
  <c r="U3453" i="1"/>
  <c r="X3453" i="1" s="1"/>
  <c r="Y3453" i="1" s="1"/>
  <c r="U3454" i="1"/>
  <c r="X3454" i="1" s="1"/>
  <c r="Y3454" i="1" s="1"/>
  <c r="U3455" i="1"/>
  <c r="X3455" i="1" s="1"/>
  <c r="Y3455" i="1" s="1"/>
  <c r="U3456" i="1"/>
  <c r="X3456" i="1" s="1"/>
  <c r="Y3456" i="1" s="1"/>
  <c r="U3457" i="1"/>
  <c r="X3457" i="1" s="1"/>
  <c r="Y3457" i="1" s="1"/>
  <c r="U3458" i="1"/>
  <c r="X3458" i="1" s="1"/>
  <c r="Y3458" i="1" s="1"/>
  <c r="U3459" i="1"/>
  <c r="X3459" i="1" s="1"/>
  <c r="Y3459" i="1" s="1"/>
  <c r="U3460" i="1"/>
  <c r="X3460" i="1" s="1"/>
  <c r="Y3460" i="1" s="1"/>
  <c r="U3461" i="1"/>
  <c r="X3461" i="1" s="1"/>
  <c r="Y3461" i="1" s="1"/>
  <c r="U3462" i="1"/>
  <c r="X3462" i="1" s="1"/>
  <c r="Y3462" i="1" s="1"/>
  <c r="U3463" i="1"/>
  <c r="X3463" i="1" s="1"/>
  <c r="Y3463" i="1" s="1"/>
  <c r="U3464" i="1"/>
  <c r="X3464" i="1" s="1"/>
  <c r="Y3464" i="1" s="1"/>
  <c r="U3465" i="1"/>
  <c r="X3465" i="1" s="1"/>
  <c r="Y3465" i="1" s="1"/>
  <c r="U3466" i="1"/>
  <c r="X3466" i="1" s="1"/>
  <c r="Y3466" i="1" s="1"/>
  <c r="U3467" i="1"/>
  <c r="X3467" i="1" s="1"/>
  <c r="Y3467" i="1" s="1"/>
  <c r="U3468" i="1"/>
  <c r="X3468" i="1" s="1"/>
  <c r="Y3468" i="1" s="1"/>
  <c r="U3469" i="1"/>
  <c r="X3469" i="1" s="1"/>
  <c r="Y3469" i="1" s="1"/>
  <c r="U3470" i="1"/>
  <c r="X3470" i="1" s="1"/>
  <c r="Y3470" i="1" s="1"/>
  <c r="U3471" i="1"/>
  <c r="X3471" i="1" s="1"/>
  <c r="Y3471" i="1" s="1"/>
  <c r="U3472" i="1"/>
  <c r="X3472" i="1" s="1"/>
  <c r="Y3472" i="1" s="1"/>
  <c r="U3473" i="1"/>
  <c r="X3473" i="1" s="1"/>
  <c r="Y3473" i="1" s="1"/>
  <c r="U3474" i="1"/>
  <c r="X3474" i="1" s="1"/>
  <c r="Y3474" i="1" s="1"/>
  <c r="U3475" i="1"/>
  <c r="X3475" i="1" s="1"/>
  <c r="Y3475" i="1" s="1"/>
  <c r="U3476" i="1"/>
  <c r="X3476" i="1" s="1"/>
  <c r="Y3476" i="1" s="1"/>
  <c r="U3477" i="1"/>
  <c r="X3477" i="1" s="1"/>
  <c r="Y3477" i="1" s="1"/>
  <c r="U3478" i="1"/>
  <c r="X3478" i="1" s="1"/>
  <c r="Y3478" i="1" s="1"/>
  <c r="U3479" i="1"/>
  <c r="X3479" i="1" s="1"/>
  <c r="Y3479" i="1" s="1"/>
  <c r="U3480" i="1"/>
  <c r="X3480" i="1" s="1"/>
  <c r="Y3480" i="1" s="1"/>
  <c r="U3481" i="1"/>
  <c r="X3481" i="1" s="1"/>
  <c r="Y3481" i="1" s="1"/>
  <c r="U3482" i="1"/>
  <c r="X3482" i="1" s="1"/>
  <c r="Y3482" i="1" s="1"/>
  <c r="U3483" i="1"/>
  <c r="X3483" i="1" s="1"/>
  <c r="Y3483" i="1" s="1"/>
  <c r="U3484" i="1"/>
  <c r="X3484" i="1" s="1"/>
  <c r="Y3484" i="1" s="1"/>
  <c r="U3485" i="1"/>
  <c r="X3485" i="1" s="1"/>
  <c r="Y3485" i="1" s="1"/>
  <c r="U3486" i="1"/>
  <c r="X3486" i="1" s="1"/>
  <c r="Y3486" i="1" s="1"/>
  <c r="U3487" i="1"/>
  <c r="X3487" i="1" s="1"/>
  <c r="Y3487" i="1" s="1"/>
  <c r="U3488" i="1"/>
  <c r="X3488" i="1" s="1"/>
  <c r="Y3488" i="1" s="1"/>
  <c r="U3489" i="1"/>
  <c r="X3489" i="1" s="1"/>
  <c r="Y3489" i="1" s="1"/>
  <c r="U3490" i="1"/>
  <c r="X3490" i="1" s="1"/>
  <c r="Y3490" i="1" s="1"/>
  <c r="U3491" i="1"/>
  <c r="X3491" i="1" s="1"/>
  <c r="Y3491" i="1" s="1"/>
  <c r="U3492" i="1"/>
  <c r="X3492" i="1" s="1"/>
  <c r="Y3492" i="1" s="1"/>
  <c r="U3493" i="1"/>
  <c r="X3493" i="1" s="1"/>
  <c r="Y3493" i="1" s="1"/>
  <c r="U3494" i="1"/>
  <c r="X3494" i="1" s="1"/>
  <c r="Y3494" i="1" s="1"/>
  <c r="U3495" i="1"/>
  <c r="X3495" i="1" s="1"/>
  <c r="Y3495" i="1" s="1"/>
  <c r="U3496" i="1"/>
  <c r="X3496" i="1" s="1"/>
  <c r="Y3496" i="1" s="1"/>
  <c r="U3497" i="1"/>
  <c r="X3497" i="1" s="1"/>
  <c r="Y3497" i="1" s="1"/>
  <c r="U3498" i="1"/>
  <c r="X3498" i="1" s="1"/>
  <c r="Y3498" i="1" s="1"/>
  <c r="U3499" i="1"/>
  <c r="X3499" i="1" s="1"/>
  <c r="Y3499" i="1" s="1"/>
  <c r="U3500" i="1"/>
  <c r="X3500" i="1" s="1"/>
  <c r="Y3500" i="1" s="1"/>
  <c r="U3501" i="1"/>
  <c r="X3501" i="1" s="1"/>
  <c r="Y3501" i="1" s="1"/>
  <c r="U3502" i="1"/>
  <c r="X3502" i="1" s="1"/>
  <c r="Y3502" i="1" s="1"/>
  <c r="U3503" i="1"/>
  <c r="X3503" i="1" s="1"/>
  <c r="Y3503" i="1" s="1"/>
  <c r="U3504" i="1"/>
  <c r="X3504" i="1" s="1"/>
  <c r="Y3504" i="1" s="1"/>
  <c r="U3505" i="1"/>
  <c r="X3505" i="1" s="1"/>
  <c r="Y3505" i="1" s="1"/>
  <c r="U3506" i="1"/>
  <c r="X3506" i="1" s="1"/>
  <c r="Y3506" i="1" s="1"/>
  <c r="U3507" i="1"/>
  <c r="X3507" i="1" s="1"/>
  <c r="Y3507" i="1" s="1"/>
  <c r="U3508" i="1"/>
  <c r="X3508" i="1" s="1"/>
  <c r="Y3508" i="1" s="1"/>
  <c r="U3509" i="1"/>
  <c r="X3509" i="1" s="1"/>
  <c r="Y3509" i="1" s="1"/>
  <c r="U3510" i="1"/>
  <c r="X3510" i="1" s="1"/>
  <c r="Y3510" i="1" s="1"/>
  <c r="U3511" i="1"/>
  <c r="X3511" i="1" s="1"/>
  <c r="Y3511" i="1" s="1"/>
  <c r="U3512" i="1"/>
  <c r="X3512" i="1" s="1"/>
  <c r="Y3512" i="1" s="1"/>
  <c r="U3513" i="1"/>
  <c r="X3513" i="1" s="1"/>
  <c r="Y3513" i="1" s="1"/>
  <c r="U3514" i="1"/>
  <c r="X3514" i="1" s="1"/>
  <c r="Y3514" i="1" s="1"/>
  <c r="U3515" i="1"/>
  <c r="X3515" i="1" s="1"/>
  <c r="Y3515" i="1" s="1"/>
  <c r="U3516" i="1"/>
  <c r="X3516" i="1" s="1"/>
  <c r="Y3516" i="1" s="1"/>
  <c r="U3517" i="1"/>
  <c r="X3517" i="1" s="1"/>
  <c r="Y3517" i="1" s="1"/>
  <c r="U3518" i="1"/>
  <c r="X3518" i="1" s="1"/>
  <c r="Y3518" i="1" s="1"/>
  <c r="U3519" i="1"/>
  <c r="X3519" i="1" s="1"/>
  <c r="Y3519" i="1" s="1"/>
  <c r="U3520" i="1"/>
  <c r="X3520" i="1" s="1"/>
  <c r="Y3520" i="1" s="1"/>
  <c r="U3521" i="1"/>
  <c r="X3521" i="1" s="1"/>
  <c r="Y3521" i="1" s="1"/>
  <c r="U3522" i="1"/>
  <c r="X3522" i="1" s="1"/>
  <c r="Y3522" i="1" s="1"/>
  <c r="U3523" i="1"/>
  <c r="X3523" i="1" s="1"/>
  <c r="Y3523" i="1" s="1"/>
  <c r="U3524" i="1"/>
  <c r="X3524" i="1" s="1"/>
  <c r="Y3524" i="1" s="1"/>
  <c r="U3525" i="1"/>
  <c r="X3525" i="1" s="1"/>
  <c r="Y3525" i="1" s="1"/>
  <c r="U3526" i="1"/>
  <c r="X3526" i="1" s="1"/>
  <c r="Y3526" i="1" s="1"/>
  <c r="U3527" i="1"/>
  <c r="X3527" i="1" s="1"/>
  <c r="Y3527" i="1" s="1"/>
  <c r="U3528" i="1"/>
  <c r="X3528" i="1" s="1"/>
  <c r="Y3528" i="1" s="1"/>
  <c r="U3529" i="1"/>
  <c r="X3529" i="1" s="1"/>
  <c r="Y3529" i="1" s="1"/>
  <c r="U3530" i="1"/>
  <c r="X3530" i="1" s="1"/>
  <c r="Y3530" i="1" s="1"/>
  <c r="U3531" i="1"/>
  <c r="X3531" i="1" s="1"/>
  <c r="Y3531" i="1" s="1"/>
  <c r="U3532" i="1"/>
  <c r="X3532" i="1" s="1"/>
  <c r="Y3532" i="1" s="1"/>
  <c r="U3533" i="1"/>
  <c r="X3533" i="1" s="1"/>
  <c r="Y3533" i="1" s="1"/>
  <c r="U3534" i="1"/>
  <c r="X3534" i="1" s="1"/>
  <c r="Y3534" i="1" s="1"/>
  <c r="U3535" i="1"/>
  <c r="X3535" i="1" s="1"/>
  <c r="Y3535" i="1" s="1"/>
  <c r="U3536" i="1"/>
  <c r="X3536" i="1" s="1"/>
  <c r="Y3536" i="1" s="1"/>
  <c r="U3537" i="1"/>
  <c r="X3537" i="1" s="1"/>
  <c r="Y3537" i="1" s="1"/>
  <c r="U3538" i="1"/>
  <c r="X3538" i="1" s="1"/>
  <c r="Y3538" i="1" s="1"/>
  <c r="U3539" i="1"/>
  <c r="X3539" i="1" s="1"/>
  <c r="Y3539" i="1" s="1"/>
  <c r="U3540" i="1"/>
  <c r="X3540" i="1" s="1"/>
  <c r="Y3540" i="1" s="1"/>
  <c r="U3541" i="1"/>
  <c r="X3541" i="1" s="1"/>
  <c r="Y3541" i="1" s="1"/>
  <c r="U3542" i="1"/>
  <c r="X3542" i="1" s="1"/>
  <c r="Y3542" i="1" s="1"/>
  <c r="U3543" i="1"/>
  <c r="X3543" i="1" s="1"/>
  <c r="Y3543" i="1" s="1"/>
  <c r="U3544" i="1"/>
  <c r="X3544" i="1" s="1"/>
  <c r="Y3544" i="1" s="1"/>
  <c r="U3545" i="1"/>
  <c r="X3545" i="1" s="1"/>
  <c r="Y3545" i="1" s="1"/>
  <c r="U3546" i="1"/>
  <c r="X3546" i="1" s="1"/>
  <c r="Y3546" i="1" s="1"/>
  <c r="U3547" i="1"/>
  <c r="X3547" i="1" s="1"/>
  <c r="Y3547" i="1" s="1"/>
  <c r="U3548" i="1"/>
  <c r="X3548" i="1" s="1"/>
  <c r="Y3548" i="1" s="1"/>
  <c r="U3549" i="1"/>
  <c r="X3549" i="1" s="1"/>
  <c r="Y3549" i="1" s="1"/>
  <c r="U3550" i="1"/>
  <c r="X3550" i="1" s="1"/>
  <c r="Y3550" i="1" s="1"/>
  <c r="U3551" i="1"/>
  <c r="X3551" i="1" s="1"/>
  <c r="Y3551" i="1" s="1"/>
  <c r="U3552" i="1"/>
  <c r="X3552" i="1" s="1"/>
  <c r="Y3552" i="1" s="1"/>
  <c r="U3553" i="1"/>
  <c r="X3553" i="1" s="1"/>
  <c r="Y3553" i="1" s="1"/>
  <c r="U3554" i="1"/>
  <c r="X3554" i="1" s="1"/>
  <c r="Y3554" i="1" s="1"/>
  <c r="U3555" i="1"/>
  <c r="X3555" i="1" s="1"/>
  <c r="Y3555" i="1" s="1"/>
  <c r="U3556" i="1"/>
  <c r="X3556" i="1" s="1"/>
  <c r="Y3556" i="1" s="1"/>
  <c r="U3557" i="1"/>
  <c r="X3557" i="1" s="1"/>
  <c r="Y3557" i="1" s="1"/>
  <c r="U3558" i="1"/>
  <c r="X3558" i="1" s="1"/>
  <c r="Y3558" i="1" s="1"/>
  <c r="U3559" i="1"/>
  <c r="X3559" i="1" s="1"/>
  <c r="Y3559" i="1" s="1"/>
  <c r="U3560" i="1"/>
  <c r="X3560" i="1" s="1"/>
  <c r="Y3560" i="1" s="1"/>
  <c r="U3561" i="1"/>
  <c r="X3561" i="1" s="1"/>
  <c r="Y3561" i="1" s="1"/>
  <c r="U3562" i="1"/>
  <c r="X3562" i="1" s="1"/>
  <c r="Y3562" i="1" s="1"/>
  <c r="U3563" i="1"/>
  <c r="X3563" i="1" s="1"/>
  <c r="Y3563" i="1" s="1"/>
  <c r="U3564" i="1"/>
  <c r="X3564" i="1" s="1"/>
  <c r="Y3564" i="1" s="1"/>
  <c r="U3565" i="1"/>
  <c r="X3565" i="1" s="1"/>
  <c r="Y3565" i="1" s="1"/>
  <c r="U3566" i="1"/>
  <c r="X3566" i="1" s="1"/>
  <c r="Y3566" i="1" s="1"/>
  <c r="U3567" i="1"/>
  <c r="X3567" i="1" s="1"/>
  <c r="Y3567" i="1" s="1"/>
  <c r="U3568" i="1"/>
  <c r="X3568" i="1" s="1"/>
  <c r="Y3568" i="1" s="1"/>
  <c r="U3569" i="1"/>
  <c r="X3569" i="1" s="1"/>
  <c r="Y3569" i="1" s="1"/>
  <c r="U3570" i="1"/>
  <c r="X3570" i="1" s="1"/>
  <c r="Y3570" i="1" s="1"/>
  <c r="U3571" i="1"/>
  <c r="X3571" i="1" s="1"/>
  <c r="Y3571" i="1" s="1"/>
  <c r="U3572" i="1"/>
  <c r="X3572" i="1" s="1"/>
  <c r="Y3572" i="1" s="1"/>
  <c r="U3573" i="1"/>
  <c r="X3573" i="1" s="1"/>
  <c r="Y3573" i="1" s="1"/>
  <c r="U3574" i="1"/>
  <c r="X3574" i="1" s="1"/>
  <c r="Y3574" i="1" s="1"/>
  <c r="U3575" i="1"/>
  <c r="X3575" i="1" s="1"/>
  <c r="Y3575" i="1" s="1"/>
  <c r="U3576" i="1"/>
  <c r="X3576" i="1" s="1"/>
  <c r="Y3576" i="1" s="1"/>
  <c r="U3577" i="1"/>
  <c r="X3577" i="1" s="1"/>
  <c r="Y3577" i="1" s="1"/>
  <c r="U3578" i="1"/>
  <c r="X3578" i="1" s="1"/>
  <c r="Y3578" i="1" s="1"/>
  <c r="U3579" i="1"/>
  <c r="X3579" i="1" s="1"/>
  <c r="Y3579" i="1" s="1"/>
  <c r="U3580" i="1"/>
  <c r="X3580" i="1" s="1"/>
  <c r="Y3580" i="1" s="1"/>
  <c r="U3581" i="1"/>
  <c r="X3581" i="1" s="1"/>
  <c r="Y3581" i="1" s="1"/>
  <c r="U3582" i="1"/>
  <c r="X3582" i="1" s="1"/>
  <c r="Y3582" i="1" s="1"/>
  <c r="U3583" i="1"/>
  <c r="X3583" i="1" s="1"/>
  <c r="Y3583" i="1" s="1"/>
  <c r="U3584" i="1"/>
  <c r="X3584" i="1" s="1"/>
  <c r="Y3584" i="1" s="1"/>
  <c r="U3585" i="1"/>
  <c r="X3585" i="1" s="1"/>
  <c r="Y3585" i="1" s="1"/>
  <c r="U3586" i="1"/>
  <c r="X3586" i="1" s="1"/>
  <c r="Y3586" i="1" s="1"/>
  <c r="U3587" i="1"/>
  <c r="X3587" i="1" s="1"/>
  <c r="Y3587" i="1" s="1"/>
  <c r="U3588" i="1"/>
  <c r="X3588" i="1" s="1"/>
  <c r="Y3588" i="1" s="1"/>
  <c r="U3589" i="1"/>
  <c r="X3589" i="1" s="1"/>
  <c r="Y3589" i="1" s="1"/>
  <c r="U3590" i="1"/>
  <c r="X3590" i="1" s="1"/>
  <c r="Y3590" i="1" s="1"/>
  <c r="U3591" i="1"/>
  <c r="X3591" i="1" s="1"/>
  <c r="Y3591" i="1" s="1"/>
  <c r="U3592" i="1"/>
  <c r="X3592" i="1" s="1"/>
  <c r="Y3592" i="1" s="1"/>
  <c r="U3593" i="1"/>
  <c r="X3593" i="1" s="1"/>
  <c r="Y3593" i="1" s="1"/>
  <c r="U3594" i="1"/>
  <c r="X3594" i="1" s="1"/>
  <c r="Y3594" i="1" s="1"/>
  <c r="U3595" i="1"/>
  <c r="X3595" i="1" s="1"/>
  <c r="Y3595" i="1" s="1"/>
  <c r="U3596" i="1"/>
  <c r="X3596" i="1" s="1"/>
  <c r="Y3596" i="1" s="1"/>
  <c r="U3597" i="1"/>
  <c r="X3597" i="1" s="1"/>
  <c r="Y3597" i="1" s="1"/>
  <c r="U3598" i="1"/>
  <c r="X3598" i="1" s="1"/>
  <c r="Y3598" i="1" s="1"/>
  <c r="U3599" i="1"/>
  <c r="X3599" i="1" s="1"/>
  <c r="Y3599" i="1" s="1"/>
  <c r="U3600" i="1"/>
  <c r="X3600" i="1" s="1"/>
  <c r="Y3600" i="1" s="1"/>
  <c r="U3601" i="1"/>
  <c r="X3601" i="1" s="1"/>
  <c r="Y3601" i="1" s="1"/>
  <c r="U3602" i="1"/>
  <c r="X3602" i="1" s="1"/>
  <c r="Y3602" i="1" s="1"/>
  <c r="U3603" i="1"/>
  <c r="X3603" i="1" s="1"/>
  <c r="Y3603" i="1" s="1"/>
  <c r="U3604" i="1"/>
  <c r="X3604" i="1" s="1"/>
  <c r="Y3604" i="1" s="1"/>
  <c r="U3605" i="1"/>
  <c r="X3605" i="1" s="1"/>
  <c r="Y3605" i="1" s="1"/>
  <c r="U3606" i="1"/>
  <c r="X3606" i="1" s="1"/>
  <c r="Y3606" i="1" s="1"/>
  <c r="U3607" i="1"/>
  <c r="X3607" i="1" s="1"/>
  <c r="Y3607" i="1" s="1"/>
  <c r="U3608" i="1"/>
  <c r="X3608" i="1" s="1"/>
  <c r="Y3608" i="1" s="1"/>
  <c r="U3609" i="1"/>
  <c r="X3609" i="1" s="1"/>
  <c r="Y3609" i="1" s="1"/>
  <c r="U3610" i="1"/>
  <c r="X3610" i="1" s="1"/>
  <c r="Y3610" i="1" s="1"/>
  <c r="U3611" i="1"/>
  <c r="X3611" i="1" s="1"/>
  <c r="Y3611" i="1" s="1"/>
  <c r="U3612" i="1"/>
  <c r="X3612" i="1" s="1"/>
  <c r="Y3612" i="1" s="1"/>
  <c r="U3613" i="1"/>
  <c r="X3613" i="1" s="1"/>
  <c r="Y3613" i="1" s="1"/>
  <c r="U3614" i="1"/>
  <c r="X3614" i="1" s="1"/>
  <c r="Y3614" i="1" s="1"/>
  <c r="U3615" i="1"/>
  <c r="X3615" i="1" s="1"/>
  <c r="Y3615" i="1" s="1"/>
  <c r="U3616" i="1"/>
  <c r="X3616" i="1" s="1"/>
  <c r="Y3616" i="1" s="1"/>
  <c r="U3617" i="1"/>
  <c r="X3617" i="1" s="1"/>
  <c r="Y3617" i="1" s="1"/>
  <c r="U3618" i="1"/>
  <c r="X3618" i="1" s="1"/>
  <c r="Y3618" i="1" s="1"/>
  <c r="U3619" i="1"/>
  <c r="X3619" i="1" s="1"/>
  <c r="Y3619" i="1" s="1"/>
  <c r="U3620" i="1"/>
  <c r="X3620" i="1" s="1"/>
  <c r="Y3620" i="1" s="1"/>
  <c r="U3621" i="1"/>
  <c r="X3621" i="1" s="1"/>
  <c r="Y3621" i="1" s="1"/>
  <c r="U3622" i="1"/>
  <c r="X3622" i="1" s="1"/>
  <c r="Y3622" i="1" s="1"/>
  <c r="U3623" i="1"/>
  <c r="X3623" i="1" s="1"/>
  <c r="Y3623" i="1" s="1"/>
  <c r="U3624" i="1"/>
  <c r="X3624" i="1" s="1"/>
  <c r="Y3624" i="1" s="1"/>
  <c r="U3625" i="1"/>
  <c r="X3625" i="1" s="1"/>
  <c r="Y3625" i="1" s="1"/>
  <c r="U3626" i="1"/>
  <c r="X3626" i="1" s="1"/>
  <c r="Y3626" i="1" s="1"/>
  <c r="U3627" i="1"/>
  <c r="X3627" i="1" s="1"/>
  <c r="Y3627" i="1" s="1"/>
  <c r="U3628" i="1"/>
  <c r="X3628" i="1" s="1"/>
  <c r="Y3628" i="1" s="1"/>
  <c r="U3629" i="1"/>
  <c r="X3629" i="1" s="1"/>
  <c r="Y3629" i="1" s="1"/>
  <c r="U3630" i="1"/>
  <c r="X3630" i="1" s="1"/>
  <c r="Y3630" i="1" s="1"/>
  <c r="U3631" i="1"/>
  <c r="X3631" i="1" s="1"/>
  <c r="Y3631" i="1" s="1"/>
  <c r="U3632" i="1"/>
  <c r="X3632" i="1" s="1"/>
  <c r="Y3632" i="1" s="1"/>
  <c r="U3633" i="1"/>
  <c r="X3633" i="1" s="1"/>
  <c r="Y3633" i="1" s="1"/>
  <c r="U3634" i="1"/>
  <c r="X3634" i="1" s="1"/>
  <c r="Y3634" i="1" s="1"/>
  <c r="U3635" i="1"/>
  <c r="X3635" i="1" s="1"/>
  <c r="Y3635" i="1" s="1"/>
  <c r="U3636" i="1"/>
  <c r="X3636" i="1" s="1"/>
  <c r="Y3636" i="1" s="1"/>
  <c r="U3637" i="1"/>
  <c r="X3637" i="1" s="1"/>
  <c r="Y3637" i="1" s="1"/>
  <c r="U3638" i="1"/>
  <c r="X3638" i="1" s="1"/>
  <c r="Y3638" i="1" s="1"/>
  <c r="U3639" i="1"/>
  <c r="X3639" i="1" s="1"/>
  <c r="Y3639" i="1" s="1"/>
  <c r="U3640" i="1"/>
  <c r="X3640" i="1" s="1"/>
  <c r="Y3640" i="1" s="1"/>
  <c r="U3641" i="1"/>
  <c r="X3641" i="1" s="1"/>
  <c r="Y3641" i="1" s="1"/>
  <c r="U3642" i="1"/>
  <c r="X3642" i="1" s="1"/>
  <c r="Y3642" i="1" s="1"/>
  <c r="U3643" i="1"/>
  <c r="X3643" i="1" s="1"/>
  <c r="Y3643" i="1" s="1"/>
  <c r="U3644" i="1"/>
  <c r="X3644" i="1" s="1"/>
  <c r="Y3644" i="1" s="1"/>
  <c r="U3645" i="1"/>
  <c r="X3645" i="1" s="1"/>
  <c r="Y3645" i="1" s="1"/>
  <c r="U3646" i="1"/>
  <c r="X3646" i="1" s="1"/>
  <c r="Y3646" i="1" s="1"/>
  <c r="U3647" i="1"/>
  <c r="X3647" i="1" s="1"/>
  <c r="Y3647" i="1" s="1"/>
  <c r="U3648" i="1"/>
  <c r="X3648" i="1" s="1"/>
  <c r="Y3648" i="1" s="1"/>
  <c r="U3649" i="1"/>
  <c r="X3649" i="1" s="1"/>
  <c r="Y3649" i="1" s="1"/>
  <c r="U3650" i="1"/>
  <c r="X3650" i="1" s="1"/>
  <c r="Y3650" i="1" s="1"/>
  <c r="U3651" i="1"/>
  <c r="X3651" i="1" s="1"/>
  <c r="Y3651" i="1" s="1"/>
  <c r="U3652" i="1"/>
  <c r="X3652" i="1" s="1"/>
  <c r="Y3652" i="1" s="1"/>
  <c r="U3653" i="1"/>
  <c r="X3653" i="1" s="1"/>
  <c r="Y3653" i="1" s="1"/>
  <c r="U3654" i="1"/>
  <c r="X3654" i="1" s="1"/>
  <c r="Y3654" i="1" s="1"/>
  <c r="U3655" i="1"/>
  <c r="X3655" i="1" s="1"/>
  <c r="Y3655" i="1" s="1"/>
  <c r="U3656" i="1"/>
  <c r="X3656" i="1" s="1"/>
  <c r="Y3656" i="1" s="1"/>
  <c r="U3657" i="1"/>
  <c r="X3657" i="1" s="1"/>
  <c r="Y3657" i="1" s="1"/>
  <c r="U3658" i="1"/>
  <c r="X3658" i="1" s="1"/>
  <c r="Y3658" i="1" s="1"/>
  <c r="U3659" i="1"/>
  <c r="X3659" i="1" s="1"/>
  <c r="Y3659" i="1" s="1"/>
  <c r="U3660" i="1"/>
  <c r="X3660" i="1" s="1"/>
  <c r="Y3660" i="1" s="1"/>
  <c r="U3661" i="1"/>
  <c r="X3661" i="1" s="1"/>
  <c r="Y3661" i="1" s="1"/>
  <c r="U3662" i="1"/>
  <c r="X3662" i="1" s="1"/>
  <c r="Y3662" i="1" s="1"/>
  <c r="U3663" i="1"/>
  <c r="X3663" i="1" s="1"/>
  <c r="Y3663" i="1" s="1"/>
  <c r="U3664" i="1"/>
  <c r="X3664" i="1" s="1"/>
  <c r="Y3664" i="1" s="1"/>
  <c r="U3665" i="1"/>
  <c r="X3665" i="1" s="1"/>
  <c r="Y3665" i="1" s="1"/>
  <c r="U3666" i="1"/>
  <c r="X3666" i="1" s="1"/>
  <c r="Y3666" i="1" s="1"/>
  <c r="U3667" i="1"/>
  <c r="X3667" i="1" s="1"/>
  <c r="Y3667" i="1" s="1"/>
  <c r="U3668" i="1"/>
  <c r="X3668" i="1" s="1"/>
  <c r="Y3668" i="1" s="1"/>
  <c r="U3669" i="1"/>
  <c r="X3669" i="1" s="1"/>
  <c r="Y3669" i="1" s="1"/>
  <c r="U3670" i="1"/>
  <c r="X3670" i="1" s="1"/>
  <c r="Y3670" i="1" s="1"/>
  <c r="U3671" i="1"/>
  <c r="X3671" i="1" s="1"/>
  <c r="Y3671" i="1" s="1"/>
  <c r="U3672" i="1"/>
  <c r="X3672" i="1" s="1"/>
  <c r="Y3672" i="1" s="1"/>
  <c r="U3673" i="1"/>
  <c r="X3673" i="1" s="1"/>
  <c r="Y3673" i="1" s="1"/>
  <c r="U3674" i="1"/>
  <c r="X3674" i="1" s="1"/>
  <c r="Y3674" i="1" s="1"/>
  <c r="U3675" i="1"/>
  <c r="X3675" i="1" s="1"/>
  <c r="Y3675" i="1" s="1"/>
  <c r="U3676" i="1"/>
  <c r="X3676" i="1" s="1"/>
  <c r="Y3676" i="1" s="1"/>
  <c r="U3677" i="1"/>
  <c r="X3677" i="1" s="1"/>
  <c r="Y3677" i="1" s="1"/>
  <c r="U3678" i="1"/>
  <c r="X3678" i="1" s="1"/>
  <c r="Y3678" i="1" s="1"/>
  <c r="U3679" i="1"/>
  <c r="X3679" i="1" s="1"/>
  <c r="Y3679" i="1" s="1"/>
  <c r="U3680" i="1"/>
  <c r="X3680" i="1" s="1"/>
  <c r="Y3680" i="1" s="1"/>
  <c r="U3681" i="1"/>
  <c r="X3681" i="1" s="1"/>
  <c r="Y3681" i="1" s="1"/>
  <c r="U3682" i="1"/>
  <c r="X3682" i="1" s="1"/>
  <c r="Y3682" i="1" s="1"/>
  <c r="U3683" i="1"/>
  <c r="X3683" i="1" s="1"/>
  <c r="Y3683" i="1" s="1"/>
  <c r="U3684" i="1"/>
  <c r="X3684" i="1" s="1"/>
  <c r="Y3684" i="1" s="1"/>
  <c r="U3685" i="1"/>
  <c r="X3685" i="1" s="1"/>
  <c r="Y3685" i="1" s="1"/>
  <c r="U3686" i="1"/>
  <c r="X3686" i="1" s="1"/>
  <c r="Y3686" i="1" s="1"/>
  <c r="U3687" i="1"/>
  <c r="X3687" i="1" s="1"/>
  <c r="Y3687" i="1" s="1"/>
  <c r="U3688" i="1"/>
  <c r="X3688" i="1" s="1"/>
  <c r="Y3688" i="1" s="1"/>
  <c r="U3689" i="1"/>
  <c r="X3689" i="1" s="1"/>
  <c r="Y3689" i="1" s="1"/>
  <c r="U3690" i="1"/>
  <c r="X3690" i="1" s="1"/>
  <c r="Y3690" i="1" s="1"/>
  <c r="U3691" i="1"/>
  <c r="X3691" i="1" s="1"/>
  <c r="Y3691" i="1" s="1"/>
  <c r="U3692" i="1"/>
  <c r="X3692" i="1" s="1"/>
  <c r="Y3692" i="1" s="1"/>
  <c r="U3693" i="1"/>
  <c r="X3693" i="1" s="1"/>
  <c r="Y3693" i="1" s="1"/>
  <c r="U3694" i="1"/>
  <c r="X3694" i="1" s="1"/>
  <c r="Y3694" i="1" s="1"/>
  <c r="U3695" i="1"/>
  <c r="X3695" i="1" s="1"/>
  <c r="Y3695" i="1" s="1"/>
  <c r="U3696" i="1"/>
  <c r="X3696" i="1" s="1"/>
  <c r="Y3696" i="1" s="1"/>
  <c r="U3697" i="1"/>
  <c r="X3697" i="1" s="1"/>
  <c r="Y3697" i="1" s="1"/>
  <c r="U3698" i="1"/>
  <c r="X3698" i="1" s="1"/>
  <c r="Y3698" i="1" s="1"/>
  <c r="U3699" i="1"/>
  <c r="X3699" i="1" s="1"/>
  <c r="Y3699" i="1" s="1"/>
  <c r="U3700" i="1"/>
  <c r="X3700" i="1" s="1"/>
  <c r="Y3700" i="1" s="1"/>
  <c r="U3701" i="1"/>
  <c r="X3701" i="1" s="1"/>
  <c r="Y3701" i="1" s="1"/>
  <c r="U3702" i="1"/>
  <c r="X3702" i="1" s="1"/>
  <c r="Y3702" i="1" s="1"/>
  <c r="U3703" i="1"/>
  <c r="X3703" i="1" s="1"/>
  <c r="Y3703" i="1" s="1"/>
  <c r="U3704" i="1"/>
  <c r="X3704" i="1" s="1"/>
  <c r="Y3704" i="1" s="1"/>
  <c r="U3705" i="1"/>
  <c r="X3705" i="1" s="1"/>
  <c r="Y3705" i="1" s="1"/>
  <c r="U3706" i="1"/>
  <c r="X3706" i="1" s="1"/>
  <c r="Y3706" i="1" s="1"/>
  <c r="U3707" i="1"/>
  <c r="X3707" i="1" s="1"/>
  <c r="Y3707" i="1" s="1"/>
  <c r="U3708" i="1"/>
  <c r="X3708" i="1" s="1"/>
  <c r="Y3708" i="1" s="1"/>
  <c r="U3709" i="1"/>
  <c r="X3709" i="1" s="1"/>
  <c r="Y3709" i="1" s="1"/>
  <c r="U3710" i="1"/>
  <c r="X3710" i="1" s="1"/>
  <c r="Y3710" i="1" s="1"/>
  <c r="U3711" i="1"/>
  <c r="X3711" i="1" s="1"/>
  <c r="Y3711" i="1" s="1"/>
  <c r="U3712" i="1"/>
  <c r="X3712" i="1" s="1"/>
  <c r="Y3712" i="1" s="1"/>
  <c r="U3713" i="1"/>
  <c r="X3713" i="1" s="1"/>
  <c r="Y3713" i="1" s="1"/>
  <c r="U3714" i="1"/>
  <c r="X3714" i="1" s="1"/>
  <c r="Y3714" i="1" s="1"/>
  <c r="U3715" i="1"/>
  <c r="X3715" i="1" s="1"/>
  <c r="Y3715" i="1" s="1"/>
  <c r="U3716" i="1"/>
  <c r="X3716" i="1" s="1"/>
  <c r="Y3716" i="1" s="1"/>
  <c r="U3717" i="1"/>
  <c r="X3717" i="1" s="1"/>
  <c r="Y3717" i="1" s="1"/>
  <c r="U3718" i="1"/>
  <c r="X3718" i="1" s="1"/>
  <c r="Y3718" i="1" s="1"/>
  <c r="U3719" i="1"/>
  <c r="X3719" i="1" s="1"/>
  <c r="Y3719" i="1" s="1"/>
  <c r="U3720" i="1"/>
  <c r="X3720" i="1" s="1"/>
  <c r="Y3720" i="1" s="1"/>
  <c r="U3721" i="1"/>
  <c r="X3721" i="1" s="1"/>
  <c r="Y3721" i="1" s="1"/>
  <c r="U3722" i="1"/>
  <c r="X3722" i="1" s="1"/>
  <c r="Y3722" i="1" s="1"/>
  <c r="U3723" i="1"/>
  <c r="X3723" i="1" s="1"/>
  <c r="Y3723" i="1" s="1"/>
  <c r="U3724" i="1"/>
  <c r="X3724" i="1" s="1"/>
  <c r="Y3724" i="1" s="1"/>
  <c r="U3725" i="1"/>
  <c r="X3725" i="1" s="1"/>
  <c r="Y3725" i="1" s="1"/>
  <c r="U3726" i="1"/>
  <c r="X3726" i="1" s="1"/>
  <c r="Y3726" i="1" s="1"/>
  <c r="U3727" i="1"/>
  <c r="X3727" i="1" s="1"/>
  <c r="Y3727" i="1" s="1"/>
  <c r="U3728" i="1"/>
  <c r="X3728" i="1" s="1"/>
  <c r="Y3728" i="1" s="1"/>
  <c r="U3729" i="1"/>
  <c r="X3729" i="1" s="1"/>
  <c r="Y3729" i="1" s="1"/>
  <c r="U3730" i="1"/>
  <c r="X3730" i="1" s="1"/>
  <c r="Y3730" i="1" s="1"/>
  <c r="U3731" i="1"/>
  <c r="X3731" i="1" s="1"/>
  <c r="Y3731" i="1" s="1"/>
  <c r="U3732" i="1"/>
  <c r="X3732" i="1" s="1"/>
  <c r="Y3732" i="1" s="1"/>
  <c r="U3733" i="1"/>
  <c r="X3733" i="1" s="1"/>
  <c r="Y3733" i="1" s="1"/>
  <c r="U3734" i="1"/>
  <c r="X3734" i="1" s="1"/>
  <c r="Y3734" i="1" s="1"/>
  <c r="U3735" i="1"/>
  <c r="X3735" i="1" s="1"/>
  <c r="Y3735" i="1" s="1"/>
  <c r="U3736" i="1"/>
  <c r="X3736" i="1" s="1"/>
  <c r="Y3736" i="1" s="1"/>
  <c r="U3737" i="1"/>
  <c r="X3737" i="1" s="1"/>
  <c r="Y3737" i="1" s="1"/>
  <c r="U3738" i="1"/>
  <c r="X3738" i="1" s="1"/>
  <c r="Y3738" i="1" s="1"/>
  <c r="U3739" i="1"/>
  <c r="X3739" i="1" s="1"/>
  <c r="Y3739" i="1" s="1"/>
  <c r="U3740" i="1"/>
  <c r="X3740" i="1" s="1"/>
  <c r="Y3740" i="1" s="1"/>
  <c r="U3741" i="1"/>
  <c r="X3741" i="1" s="1"/>
  <c r="Y3741" i="1" s="1"/>
  <c r="U3742" i="1"/>
  <c r="X3742" i="1" s="1"/>
  <c r="Y3742" i="1" s="1"/>
  <c r="U3743" i="1"/>
  <c r="X3743" i="1" s="1"/>
  <c r="Y3743" i="1" s="1"/>
  <c r="U3744" i="1"/>
  <c r="X3744" i="1" s="1"/>
  <c r="Y3744" i="1" s="1"/>
  <c r="U3745" i="1"/>
  <c r="X3745" i="1" s="1"/>
  <c r="Y3745" i="1" s="1"/>
  <c r="U3746" i="1"/>
  <c r="X3746" i="1" s="1"/>
  <c r="Y3746" i="1" s="1"/>
  <c r="U3747" i="1"/>
  <c r="X3747" i="1" s="1"/>
  <c r="Y3747" i="1" s="1"/>
  <c r="U3748" i="1"/>
  <c r="X3748" i="1" s="1"/>
  <c r="Y3748" i="1" s="1"/>
  <c r="U3749" i="1"/>
  <c r="X3749" i="1" s="1"/>
  <c r="Y3749" i="1" s="1"/>
  <c r="U3750" i="1"/>
  <c r="X3750" i="1" s="1"/>
  <c r="Y3750" i="1" s="1"/>
  <c r="U3751" i="1"/>
  <c r="X3751" i="1" s="1"/>
  <c r="Y3751" i="1" s="1"/>
  <c r="U3752" i="1"/>
  <c r="X3752" i="1" s="1"/>
  <c r="Y3752" i="1" s="1"/>
  <c r="U3753" i="1"/>
  <c r="X3753" i="1" s="1"/>
  <c r="Y3753" i="1" s="1"/>
  <c r="U3754" i="1"/>
  <c r="X3754" i="1" s="1"/>
  <c r="Y3754" i="1" s="1"/>
  <c r="U3755" i="1"/>
  <c r="X3755" i="1" s="1"/>
  <c r="Y3755" i="1" s="1"/>
  <c r="U3756" i="1"/>
  <c r="X3756" i="1" s="1"/>
  <c r="Y3756" i="1" s="1"/>
  <c r="U3757" i="1"/>
  <c r="X3757" i="1" s="1"/>
  <c r="Y3757" i="1" s="1"/>
  <c r="U3758" i="1"/>
  <c r="X3758" i="1" s="1"/>
  <c r="Y3758" i="1" s="1"/>
  <c r="U3759" i="1"/>
  <c r="X3759" i="1" s="1"/>
  <c r="Y3759" i="1" s="1"/>
  <c r="U3760" i="1"/>
  <c r="X3760" i="1" s="1"/>
  <c r="Y3760" i="1" s="1"/>
  <c r="U3761" i="1"/>
  <c r="X3761" i="1" s="1"/>
  <c r="Y3761" i="1" s="1"/>
  <c r="U3762" i="1"/>
  <c r="X3762" i="1" s="1"/>
  <c r="Y3762" i="1" s="1"/>
  <c r="U3763" i="1"/>
  <c r="X3763" i="1" s="1"/>
  <c r="Y3763" i="1" s="1"/>
  <c r="U3764" i="1"/>
  <c r="X3764" i="1" s="1"/>
  <c r="Y3764" i="1" s="1"/>
  <c r="U3765" i="1"/>
  <c r="X3765" i="1" s="1"/>
  <c r="Y3765" i="1" s="1"/>
  <c r="U3766" i="1"/>
  <c r="X3766" i="1" s="1"/>
  <c r="Y3766" i="1" s="1"/>
  <c r="U3767" i="1"/>
  <c r="X3767" i="1" s="1"/>
  <c r="Y3767" i="1" s="1"/>
  <c r="U3768" i="1"/>
  <c r="X3768" i="1" s="1"/>
  <c r="Y3768" i="1" s="1"/>
  <c r="U3769" i="1"/>
  <c r="X3769" i="1" s="1"/>
  <c r="Y3769" i="1" s="1"/>
  <c r="U3770" i="1"/>
  <c r="X3770" i="1" s="1"/>
  <c r="Y3770" i="1" s="1"/>
  <c r="U3771" i="1"/>
  <c r="X3771" i="1" s="1"/>
  <c r="Y3771" i="1" s="1"/>
  <c r="U3772" i="1"/>
  <c r="X3772" i="1" s="1"/>
  <c r="Y3772" i="1" s="1"/>
  <c r="U3773" i="1"/>
  <c r="X3773" i="1" s="1"/>
  <c r="Y3773" i="1" s="1"/>
  <c r="U3774" i="1"/>
  <c r="X3774" i="1" s="1"/>
  <c r="Y3774" i="1" s="1"/>
  <c r="U3775" i="1"/>
  <c r="X3775" i="1" s="1"/>
  <c r="Y3775" i="1" s="1"/>
  <c r="U3776" i="1"/>
  <c r="X3776" i="1" s="1"/>
  <c r="Y3776" i="1" s="1"/>
  <c r="U3777" i="1"/>
  <c r="X3777" i="1" s="1"/>
  <c r="Y3777" i="1" s="1"/>
  <c r="U3778" i="1"/>
  <c r="X3778" i="1" s="1"/>
  <c r="Y3778" i="1" s="1"/>
  <c r="U3779" i="1"/>
  <c r="X3779" i="1" s="1"/>
  <c r="Y3779" i="1" s="1"/>
  <c r="U3780" i="1"/>
  <c r="X3780" i="1" s="1"/>
  <c r="Y3780" i="1" s="1"/>
  <c r="U3781" i="1"/>
  <c r="X3781" i="1" s="1"/>
  <c r="Y3781" i="1" s="1"/>
  <c r="U3782" i="1"/>
  <c r="X3782" i="1" s="1"/>
  <c r="Y3782" i="1" s="1"/>
  <c r="U3783" i="1"/>
  <c r="X3783" i="1" s="1"/>
  <c r="Y3783" i="1" s="1"/>
  <c r="U3784" i="1"/>
  <c r="X3784" i="1" s="1"/>
  <c r="Y3784" i="1" s="1"/>
  <c r="U3785" i="1"/>
  <c r="X3785" i="1" s="1"/>
  <c r="Y3785" i="1" s="1"/>
  <c r="U3786" i="1"/>
  <c r="X3786" i="1" s="1"/>
  <c r="Y3786" i="1" s="1"/>
  <c r="U3787" i="1"/>
  <c r="X3787" i="1" s="1"/>
  <c r="Y3787" i="1" s="1"/>
  <c r="U3788" i="1"/>
  <c r="X3788" i="1" s="1"/>
  <c r="Y3788" i="1" s="1"/>
  <c r="U3789" i="1"/>
  <c r="X3789" i="1" s="1"/>
  <c r="Y3789" i="1" s="1"/>
  <c r="U3790" i="1"/>
  <c r="X3790" i="1" s="1"/>
  <c r="Y3790" i="1" s="1"/>
  <c r="U3791" i="1"/>
  <c r="X3791" i="1" s="1"/>
  <c r="Y3791" i="1" s="1"/>
  <c r="U3792" i="1"/>
  <c r="X3792" i="1" s="1"/>
  <c r="Y3792" i="1" s="1"/>
  <c r="U3793" i="1"/>
  <c r="X3793" i="1" s="1"/>
  <c r="Y3793" i="1" s="1"/>
  <c r="U3794" i="1"/>
  <c r="X3794" i="1" s="1"/>
  <c r="Y3794" i="1" s="1"/>
  <c r="U3795" i="1"/>
  <c r="X3795" i="1" s="1"/>
  <c r="Y3795" i="1" s="1"/>
  <c r="U3796" i="1"/>
  <c r="X3796" i="1" s="1"/>
  <c r="Y3796" i="1" s="1"/>
  <c r="U3797" i="1"/>
  <c r="X3797" i="1" s="1"/>
  <c r="Y3797" i="1" s="1"/>
  <c r="U3798" i="1"/>
  <c r="X3798" i="1" s="1"/>
  <c r="Y3798" i="1" s="1"/>
  <c r="U3799" i="1"/>
  <c r="X3799" i="1" s="1"/>
  <c r="Y3799" i="1" s="1"/>
  <c r="U3800" i="1"/>
  <c r="X3800" i="1" s="1"/>
  <c r="Y3800" i="1" s="1"/>
  <c r="U3801" i="1"/>
  <c r="X3801" i="1" s="1"/>
  <c r="Y3801" i="1" s="1"/>
  <c r="U3802" i="1"/>
  <c r="X3802" i="1" s="1"/>
  <c r="Y3802" i="1" s="1"/>
  <c r="U3803" i="1"/>
  <c r="X3803" i="1" s="1"/>
  <c r="Y3803" i="1" s="1"/>
  <c r="U3804" i="1"/>
  <c r="X3804" i="1" s="1"/>
  <c r="Y3804" i="1" s="1"/>
  <c r="U3805" i="1"/>
  <c r="X3805" i="1" s="1"/>
  <c r="Y3805" i="1" s="1"/>
  <c r="U3806" i="1"/>
  <c r="X3806" i="1" s="1"/>
  <c r="Y3806" i="1" s="1"/>
  <c r="U3807" i="1"/>
  <c r="X3807" i="1" s="1"/>
  <c r="Y3807" i="1" s="1"/>
  <c r="U3808" i="1"/>
  <c r="X3808" i="1" s="1"/>
  <c r="Y3808" i="1" s="1"/>
  <c r="U3809" i="1"/>
  <c r="X3809" i="1" s="1"/>
  <c r="Y3809" i="1" s="1"/>
  <c r="U3810" i="1"/>
  <c r="X3810" i="1" s="1"/>
  <c r="Y3810" i="1" s="1"/>
  <c r="U3811" i="1"/>
  <c r="X3811" i="1" s="1"/>
  <c r="Y3811" i="1" s="1"/>
  <c r="U3812" i="1"/>
  <c r="X3812" i="1" s="1"/>
  <c r="Y3812" i="1" s="1"/>
  <c r="U3813" i="1"/>
  <c r="X3813" i="1" s="1"/>
  <c r="Y3813" i="1" s="1"/>
  <c r="U3814" i="1"/>
  <c r="X3814" i="1" s="1"/>
  <c r="Y3814" i="1" s="1"/>
  <c r="U3815" i="1"/>
  <c r="X3815" i="1" s="1"/>
  <c r="Y3815" i="1" s="1"/>
  <c r="U3816" i="1"/>
  <c r="X3816" i="1" s="1"/>
  <c r="Y3816" i="1" s="1"/>
  <c r="U3817" i="1"/>
  <c r="X3817" i="1" s="1"/>
  <c r="Y3817" i="1" s="1"/>
  <c r="U3818" i="1"/>
  <c r="X3818" i="1" s="1"/>
  <c r="Y3818" i="1" s="1"/>
  <c r="U3819" i="1"/>
  <c r="X3819" i="1" s="1"/>
  <c r="Y3819" i="1" s="1"/>
  <c r="U3820" i="1"/>
  <c r="X3820" i="1" s="1"/>
  <c r="Y3820" i="1" s="1"/>
  <c r="U3821" i="1"/>
  <c r="X3821" i="1" s="1"/>
  <c r="Y3821" i="1" s="1"/>
  <c r="U3822" i="1"/>
  <c r="X3822" i="1" s="1"/>
  <c r="Y3822" i="1" s="1"/>
  <c r="U3823" i="1"/>
  <c r="X3823" i="1" s="1"/>
  <c r="Y3823" i="1" s="1"/>
  <c r="U3824" i="1"/>
  <c r="X3824" i="1" s="1"/>
  <c r="Y3824" i="1" s="1"/>
  <c r="U3825" i="1"/>
  <c r="X3825" i="1" s="1"/>
  <c r="Y3825" i="1" s="1"/>
  <c r="U3826" i="1"/>
  <c r="X3826" i="1" s="1"/>
  <c r="Y3826" i="1" s="1"/>
  <c r="U3827" i="1"/>
  <c r="X3827" i="1" s="1"/>
  <c r="Y3827" i="1" s="1"/>
  <c r="U3828" i="1"/>
  <c r="X3828" i="1" s="1"/>
  <c r="Y3828" i="1" s="1"/>
  <c r="U3829" i="1"/>
  <c r="X3829" i="1" s="1"/>
  <c r="Y3829" i="1" s="1"/>
  <c r="U3830" i="1"/>
  <c r="X3830" i="1" s="1"/>
  <c r="Y3830" i="1" s="1"/>
  <c r="U3831" i="1"/>
  <c r="X3831" i="1" s="1"/>
  <c r="Y3831" i="1" s="1"/>
  <c r="U3832" i="1"/>
  <c r="X3832" i="1" s="1"/>
  <c r="Y3832" i="1" s="1"/>
  <c r="U3833" i="1"/>
  <c r="X3833" i="1" s="1"/>
  <c r="Y3833" i="1" s="1"/>
  <c r="U3834" i="1"/>
  <c r="X3834" i="1" s="1"/>
  <c r="Y3834" i="1" s="1"/>
  <c r="U3835" i="1"/>
  <c r="X3835" i="1" s="1"/>
  <c r="Y3835" i="1" s="1"/>
  <c r="U3836" i="1"/>
  <c r="X3836" i="1" s="1"/>
  <c r="Y3836" i="1" s="1"/>
  <c r="U3837" i="1"/>
  <c r="X3837" i="1" s="1"/>
  <c r="Y3837" i="1" s="1"/>
  <c r="U3838" i="1"/>
  <c r="X3838" i="1" s="1"/>
  <c r="Y3838" i="1" s="1"/>
  <c r="U3839" i="1"/>
  <c r="X3839" i="1" s="1"/>
  <c r="Y3839" i="1" s="1"/>
  <c r="U3840" i="1"/>
  <c r="X3840" i="1" s="1"/>
  <c r="Y3840" i="1" s="1"/>
  <c r="U3841" i="1"/>
  <c r="X3841" i="1" s="1"/>
  <c r="Y3841" i="1" s="1"/>
  <c r="U3842" i="1"/>
  <c r="X3842" i="1" s="1"/>
  <c r="Y3842" i="1" s="1"/>
  <c r="U3843" i="1"/>
  <c r="X3843" i="1" s="1"/>
  <c r="Y3843" i="1" s="1"/>
  <c r="U3844" i="1"/>
  <c r="X3844" i="1" s="1"/>
  <c r="Y3844" i="1" s="1"/>
  <c r="U3845" i="1"/>
  <c r="X3845" i="1" s="1"/>
  <c r="Y3845" i="1" s="1"/>
  <c r="U3846" i="1"/>
  <c r="X3846" i="1" s="1"/>
  <c r="Y3846" i="1" s="1"/>
  <c r="U3847" i="1"/>
  <c r="X3847" i="1" s="1"/>
  <c r="Y3847" i="1" s="1"/>
  <c r="U3848" i="1"/>
  <c r="X3848" i="1" s="1"/>
  <c r="Y3848" i="1" s="1"/>
  <c r="U3849" i="1"/>
  <c r="X3849" i="1" s="1"/>
  <c r="Y3849" i="1" s="1"/>
  <c r="U3850" i="1"/>
  <c r="X3850" i="1" s="1"/>
  <c r="Y3850" i="1" s="1"/>
  <c r="U3851" i="1"/>
  <c r="X3851" i="1" s="1"/>
  <c r="Y3851" i="1" s="1"/>
  <c r="U3852" i="1"/>
  <c r="X3852" i="1" s="1"/>
  <c r="Y3852" i="1" s="1"/>
  <c r="U3853" i="1"/>
  <c r="X3853" i="1" s="1"/>
  <c r="Y3853" i="1" s="1"/>
  <c r="U3854" i="1"/>
  <c r="X3854" i="1" s="1"/>
  <c r="Y3854" i="1" s="1"/>
  <c r="U3855" i="1"/>
  <c r="X3855" i="1" s="1"/>
  <c r="Y3855" i="1" s="1"/>
  <c r="U3856" i="1"/>
  <c r="X3856" i="1" s="1"/>
  <c r="Y3856" i="1" s="1"/>
  <c r="U3857" i="1"/>
  <c r="X3857" i="1" s="1"/>
  <c r="Y3857" i="1" s="1"/>
  <c r="U3858" i="1"/>
  <c r="X3858" i="1" s="1"/>
  <c r="Y3858" i="1" s="1"/>
  <c r="U3859" i="1"/>
  <c r="X3859" i="1" s="1"/>
  <c r="Y3859" i="1" s="1"/>
  <c r="U3860" i="1"/>
  <c r="X3860" i="1" s="1"/>
  <c r="Y3860" i="1" s="1"/>
  <c r="U3861" i="1"/>
  <c r="X3861" i="1" s="1"/>
  <c r="Y3861" i="1" s="1"/>
  <c r="U3862" i="1"/>
  <c r="X3862" i="1" s="1"/>
  <c r="Y3862" i="1" s="1"/>
  <c r="U3863" i="1"/>
  <c r="X3863" i="1" s="1"/>
  <c r="Y3863" i="1" s="1"/>
  <c r="U3864" i="1"/>
  <c r="X3864" i="1" s="1"/>
  <c r="Y3864" i="1" s="1"/>
  <c r="U3865" i="1"/>
  <c r="X3865" i="1" s="1"/>
  <c r="Y3865" i="1" s="1"/>
  <c r="U3866" i="1"/>
  <c r="X3866" i="1" s="1"/>
  <c r="Y3866" i="1" s="1"/>
  <c r="U3867" i="1"/>
  <c r="X3867" i="1" s="1"/>
  <c r="Y3867" i="1" s="1"/>
  <c r="U3868" i="1"/>
  <c r="X3868" i="1" s="1"/>
  <c r="Y3868" i="1" s="1"/>
  <c r="U3869" i="1"/>
  <c r="X3869" i="1" s="1"/>
  <c r="Y3869" i="1" s="1"/>
  <c r="U3870" i="1"/>
  <c r="X3870" i="1" s="1"/>
  <c r="Y3870" i="1" s="1"/>
  <c r="U3871" i="1"/>
  <c r="X3871" i="1" s="1"/>
  <c r="Y3871" i="1" s="1"/>
  <c r="U3872" i="1"/>
  <c r="X3872" i="1" s="1"/>
  <c r="Y3872" i="1" s="1"/>
  <c r="U3873" i="1"/>
  <c r="X3873" i="1" s="1"/>
  <c r="Y3873" i="1" s="1"/>
  <c r="U3874" i="1"/>
  <c r="X3874" i="1" s="1"/>
  <c r="Y3874" i="1" s="1"/>
  <c r="U3875" i="1"/>
  <c r="X3875" i="1" s="1"/>
  <c r="Y3875" i="1" s="1"/>
  <c r="U3876" i="1"/>
  <c r="X3876" i="1" s="1"/>
  <c r="Y3876" i="1" s="1"/>
  <c r="U3877" i="1"/>
  <c r="X3877" i="1" s="1"/>
  <c r="Y3877" i="1" s="1"/>
  <c r="U3878" i="1"/>
  <c r="X3878" i="1" s="1"/>
  <c r="Y3878" i="1" s="1"/>
  <c r="U3879" i="1"/>
  <c r="X3879" i="1" s="1"/>
  <c r="Y3879" i="1" s="1"/>
  <c r="U3880" i="1"/>
  <c r="X3880" i="1" s="1"/>
  <c r="Y3880" i="1" s="1"/>
  <c r="U3881" i="1"/>
  <c r="X3881" i="1" s="1"/>
  <c r="Y3881" i="1" s="1"/>
  <c r="U3882" i="1"/>
  <c r="X3882" i="1" s="1"/>
  <c r="Y3882" i="1" s="1"/>
  <c r="U3883" i="1"/>
  <c r="X3883" i="1" s="1"/>
  <c r="Y3883" i="1" s="1"/>
  <c r="U3884" i="1"/>
  <c r="X3884" i="1" s="1"/>
  <c r="Y3884" i="1" s="1"/>
  <c r="U3885" i="1"/>
  <c r="X3885" i="1" s="1"/>
  <c r="Y3885" i="1" s="1"/>
  <c r="U3886" i="1"/>
  <c r="X3886" i="1" s="1"/>
  <c r="Y3886" i="1" s="1"/>
  <c r="U3887" i="1"/>
  <c r="X3887" i="1" s="1"/>
  <c r="Y3887" i="1" s="1"/>
  <c r="U3888" i="1"/>
  <c r="X3888" i="1" s="1"/>
  <c r="Y3888" i="1" s="1"/>
  <c r="U3889" i="1"/>
  <c r="X3889" i="1" s="1"/>
  <c r="Y3889" i="1" s="1"/>
  <c r="U3890" i="1"/>
  <c r="X3890" i="1" s="1"/>
  <c r="Y3890" i="1" s="1"/>
  <c r="U3891" i="1"/>
  <c r="X3891" i="1" s="1"/>
  <c r="Y3891" i="1" s="1"/>
  <c r="U3892" i="1"/>
  <c r="X3892" i="1" s="1"/>
  <c r="Y3892" i="1" s="1"/>
  <c r="U3893" i="1"/>
  <c r="X3893" i="1" s="1"/>
  <c r="Y3893" i="1" s="1"/>
  <c r="U3894" i="1"/>
  <c r="X3894" i="1" s="1"/>
  <c r="Y3894" i="1" s="1"/>
  <c r="U3895" i="1"/>
  <c r="X3895" i="1" s="1"/>
  <c r="Y3895" i="1" s="1"/>
  <c r="U3896" i="1"/>
  <c r="X3896" i="1" s="1"/>
  <c r="Y3896" i="1" s="1"/>
  <c r="U3897" i="1"/>
  <c r="X3897" i="1" s="1"/>
  <c r="Y3897" i="1" s="1"/>
  <c r="U3898" i="1"/>
  <c r="X3898" i="1" s="1"/>
  <c r="Y3898" i="1" s="1"/>
  <c r="U3899" i="1"/>
  <c r="X3899" i="1" s="1"/>
  <c r="Y3899" i="1" s="1"/>
  <c r="U3900" i="1"/>
  <c r="X3900" i="1" s="1"/>
  <c r="Y3900" i="1" s="1"/>
  <c r="U3901" i="1"/>
  <c r="X3901" i="1" s="1"/>
  <c r="Y3901" i="1" s="1"/>
  <c r="U3902" i="1"/>
  <c r="X3902" i="1" s="1"/>
  <c r="Y3902" i="1" s="1"/>
  <c r="U3903" i="1"/>
  <c r="X3903" i="1" s="1"/>
  <c r="Y3903" i="1" s="1"/>
  <c r="U3904" i="1"/>
  <c r="X3904" i="1" s="1"/>
  <c r="Y3904" i="1" s="1"/>
  <c r="U3905" i="1"/>
  <c r="X3905" i="1" s="1"/>
  <c r="Y3905" i="1" s="1"/>
  <c r="U3906" i="1"/>
  <c r="X3906" i="1" s="1"/>
  <c r="Y3906" i="1" s="1"/>
  <c r="U3907" i="1"/>
  <c r="X3907" i="1" s="1"/>
  <c r="Y3907" i="1" s="1"/>
  <c r="U3908" i="1"/>
  <c r="X3908" i="1" s="1"/>
  <c r="Y3908" i="1" s="1"/>
  <c r="U3909" i="1"/>
  <c r="X3909" i="1" s="1"/>
  <c r="Y3909" i="1" s="1"/>
  <c r="U3910" i="1"/>
  <c r="X3910" i="1" s="1"/>
  <c r="Y3910" i="1" s="1"/>
  <c r="U3911" i="1"/>
  <c r="X3911" i="1" s="1"/>
  <c r="Y3911" i="1" s="1"/>
  <c r="U3912" i="1"/>
  <c r="X3912" i="1" s="1"/>
  <c r="Y3912" i="1" s="1"/>
  <c r="U3913" i="1"/>
  <c r="X3913" i="1" s="1"/>
  <c r="Y3913" i="1" s="1"/>
  <c r="U3914" i="1"/>
  <c r="X3914" i="1" s="1"/>
  <c r="Y3914" i="1" s="1"/>
  <c r="U3915" i="1"/>
  <c r="X3915" i="1" s="1"/>
  <c r="Y3915" i="1" s="1"/>
  <c r="U3916" i="1"/>
  <c r="X3916" i="1" s="1"/>
  <c r="Y3916" i="1" s="1"/>
  <c r="U3917" i="1"/>
  <c r="X3917" i="1" s="1"/>
  <c r="Y3917" i="1" s="1"/>
  <c r="U3918" i="1"/>
  <c r="X3918" i="1" s="1"/>
  <c r="Y3918" i="1" s="1"/>
  <c r="U3919" i="1"/>
  <c r="X3919" i="1" s="1"/>
  <c r="Y3919" i="1" s="1"/>
  <c r="U3920" i="1"/>
  <c r="X3920" i="1" s="1"/>
  <c r="Y3920" i="1" s="1"/>
  <c r="U3921" i="1"/>
  <c r="X3921" i="1" s="1"/>
  <c r="Y3921" i="1" s="1"/>
  <c r="U3922" i="1"/>
  <c r="X3922" i="1" s="1"/>
  <c r="Y3922" i="1" s="1"/>
  <c r="U3923" i="1"/>
  <c r="X3923" i="1" s="1"/>
  <c r="Y3923" i="1" s="1"/>
  <c r="U3924" i="1"/>
  <c r="X3924" i="1" s="1"/>
  <c r="Y3924" i="1" s="1"/>
  <c r="U3925" i="1"/>
  <c r="X3925" i="1" s="1"/>
  <c r="Y3925" i="1" s="1"/>
  <c r="U3926" i="1"/>
  <c r="X3926" i="1" s="1"/>
  <c r="Y3926" i="1" s="1"/>
  <c r="U3927" i="1"/>
  <c r="X3927" i="1" s="1"/>
  <c r="Y3927" i="1" s="1"/>
  <c r="U3928" i="1"/>
  <c r="X3928" i="1" s="1"/>
  <c r="Y3928" i="1" s="1"/>
  <c r="U3929" i="1"/>
  <c r="X3929" i="1" s="1"/>
  <c r="Y3929" i="1" s="1"/>
  <c r="U3930" i="1"/>
  <c r="X3930" i="1" s="1"/>
  <c r="Y3930" i="1" s="1"/>
  <c r="U3931" i="1"/>
  <c r="X3931" i="1" s="1"/>
  <c r="Y3931" i="1" s="1"/>
  <c r="U3932" i="1"/>
  <c r="X3932" i="1" s="1"/>
  <c r="Y3932" i="1" s="1"/>
  <c r="U3933" i="1"/>
  <c r="X3933" i="1" s="1"/>
  <c r="Y3933" i="1" s="1"/>
  <c r="U3934" i="1"/>
  <c r="X3934" i="1" s="1"/>
  <c r="Y3934" i="1" s="1"/>
  <c r="U3935" i="1"/>
  <c r="X3935" i="1" s="1"/>
  <c r="Y3935" i="1" s="1"/>
  <c r="U3936" i="1"/>
  <c r="X3936" i="1" s="1"/>
  <c r="Y3936" i="1" s="1"/>
  <c r="U3937" i="1"/>
  <c r="X3937" i="1" s="1"/>
  <c r="Y3937" i="1" s="1"/>
  <c r="U3938" i="1"/>
  <c r="X3938" i="1" s="1"/>
  <c r="Y3938" i="1" s="1"/>
  <c r="U3939" i="1"/>
  <c r="X3939" i="1" s="1"/>
  <c r="Y3939" i="1" s="1"/>
  <c r="U3940" i="1"/>
  <c r="X3940" i="1" s="1"/>
  <c r="Y3940" i="1" s="1"/>
  <c r="U3941" i="1"/>
  <c r="X3941" i="1" s="1"/>
  <c r="Y3941" i="1" s="1"/>
  <c r="U3942" i="1"/>
  <c r="X3942" i="1" s="1"/>
  <c r="Y3942" i="1" s="1"/>
  <c r="U3943" i="1"/>
  <c r="X3943" i="1" s="1"/>
  <c r="Y3943" i="1" s="1"/>
  <c r="U3944" i="1"/>
  <c r="X3944" i="1" s="1"/>
  <c r="Y3944" i="1" s="1"/>
  <c r="U3945" i="1"/>
  <c r="X3945" i="1" s="1"/>
  <c r="Y3945" i="1" s="1"/>
  <c r="U3946" i="1"/>
  <c r="X3946" i="1" s="1"/>
  <c r="Y3946" i="1" s="1"/>
  <c r="U3947" i="1"/>
  <c r="X3947" i="1" s="1"/>
  <c r="Y3947" i="1" s="1"/>
  <c r="U3948" i="1"/>
  <c r="X3948" i="1" s="1"/>
  <c r="Y3948" i="1" s="1"/>
  <c r="U3949" i="1"/>
  <c r="X3949" i="1" s="1"/>
  <c r="Y3949" i="1" s="1"/>
  <c r="U3950" i="1"/>
  <c r="X3950" i="1" s="1"/>
  <c r="Y3950" i="1" s="1"/>
  <c r="U3951" i="1"/>
  <c r="X3951" i="1" s="1"/>
  <c r="Y3951" i="1" s="1"/>
  <c r="U3952" i="1"/>
  <c r="X3952" i="1" s="1"/>
  <c r="Y3952" i="1" s="1"/>
  <c r="U3953" i="1"/>
  <c r="X3953" i="1" s="1"/>
  <c r="Y3953" i="1" s="1"/>
  <c r="U3954" i="1"/>
  <c r="X3954" i="1" s="1"/>
  <c r="Y3954" i="1" s="1"/>
  <c r="U3955" i="1"/>
  <c r="X3955" i="1" s="1"/>
  <c r="Y3955" i="1" s="1"/>
  <c r="U3956" i="1"/>
  <c r="X3956" i="1" s="1"/>
  <c r="Y3956" i="1" s="1"/>
  <c r="U3957" i="1"/>
  <c r="X3957" i="1" s="1"/>
  <c r="Y3957" i="1" s="1"/>
  <c r="U3958" i="1"/>
  <c r="X3958" i="1" s="1"/>
  <c r="Y3958" i="1" s="1"/>
  <c r="U3959" i="1"/>
  <c r="X3959" i="1" s="1"/>
  <c r="Y3959" i="1" s="1"/>
  <c r="U3960" i="1"/>
  <c r="X3960" i="1" s="1"/>
  <c r="Y3960" i="1" s="1"/>
  <c r="U3961" i="1"/>
  <c r="X3961" i="1" s="1"/>
  <c r="Y3961" i="1" s="1"/>
  <c r="U3962" i="1"/>
  <c r="X3962" i="1" s="1"/>
  <c r="Y3962" i="1" s="1"/>
  <c r="U3963" i="1"/>
  <c r="X3963" i="1" s="1"/>
  <c r="Y3963" i="1" s="1"/>
  <c r="U3964" i="1"/>
  <c r="X3964" i="1" s="1"/>
  <c r="Y3964" i="1" s="1"/>
  <c r="U3965" i="1"/>
  <c r="X3965" i="1" s="1"/>
  <c r="Y3965" i="1" s="1"/>
  <c r="U3966" i="1"/>
  <c r="X3966" i="1" s="1"/>
  <c r="Y3966" i="1" s="1"/>
  <c r="U3967" i="1"/>
  <c r="X3967" i="1" s="1"/>
  <c r="Y3967" i="1" s="1"/>
  <c r="U3968" i="1"/>
  <c r="X3968" i="1" s="1"/>
  <c r="Y3968" i="1" s="1"/>
  <c r="U3969" i="1"/>
  <c r="X3969" i="1" s="1"/>
  <c r="Y3969" i="1" s="1"/>
  <c r="U3970" i="1"/>
  <c r="X3970" i="1" s="1"/>
  <c r="Y3970" i="1" s="1"/>
  <c r="U3971" i="1"/>
  <c r="X3971" i="1" s="1"/>
  <c r="Y3971" i="1" s="1"/>
  <c r="U3972" i="1"/>
  <c r="X3972" i="1" s="1"/>
  <c r="Y3972" i="1" s="1"/>
  <c r="U3973" i="1"/>
  <c r="X3973" i="1" s="1"/>
  <c r="Y3973" i="1" s="1"/>
  <c r="U3974" i="1"/>
  <c r="X3974" i="1" s="1"/>
  <c r="Y3974" i="1" s="1"/>
  <c r="U3975" i="1"/>
  <c r="X3975" i="1" s="1"/>
  <c r="Y3975" i="1" s="1"/>
  <c r="U3976" i="1"/>
  <c r="X3976" i="1" s="1"/>
  <c r="Y3976" i="1" s="1"/>
  <c r="U3977" i="1"/>
  <c r="X3977" i="1" s="1"/>
  <c r="Y3977" i="1" s="1"/>
  <c r="U3978" i="1"/>
  <c r="X3978" i="1" s="1"/>
  <c r="Y3978" i="1" s="1"/>
  <c r="U3979" i="1"/>
  <c r="X3979" i="1" s="1"/>
  <c r="Y3979" i="1" s="1"/>
  <c r="U3980" i="1"/>
  <c r="X3980" i="1" s="1"/>
  <c r="Y3980" i="1" s="1"/>
  <c r="U3981" i="1"/>
  <c r="X3981" i="1" s="1"/>
  <c r="Y3981" i="1" s="1"/>
  <c r="U3982" i="1"/>
  <c r="X3982" i="1" s="1"/>
  <c r="Y3982" i="1" s="1"/>
  <c r="U3983" i="1"/>
  <c r="X3983" i="1" s="1"/>
  <c r="Y3983" i="1" s="1"/>
  <c r="U3984" i="1"/>
  <c r="X3984" i="1" s="1"/>
  <c r="Y3984" i="1" s="1"/>
  <c r="U3985" i="1"/>
  <c r="X3985" i="1" s="1"/>
  <c r="Y3985" i="1" s="1"/>
  <c r="U3986" i="1"/>
  <c r="X3986" i="1" s="1"/>
  <c r="Y3986" i="1" s="1"/>
  <c r="U3987" i="1"/>
  <c r="X3987" i="1" s="1"/>
  <c r="Y3987" i="1" s="1"/>
  <c r="U3988" i="1"/>
  <c r="X3988" i="1" s="1"/>
  <c r="Y3988" i="1" s="1"/>
  <c r="U3989" i="1"/>
  <c r="X3989" i="1" s="1"/>
  <c r="Y3989" i="1" s="1"/>
  <c r="U3990" i="1"/>
  <c r="X3990" i="1" s="1"/>
  <c r="Y3990" i="1" s="1"/>
  <c r="U3991" i="1"/>
  <c r="X3991" i="1" s="1"/>
  <c r="Y3991" i="1" s="1"/>
  <c r="U3992" i="1"/>
  <c r="X3992" i="1" s="1"/>
  <c r="Y3992" i="1" s="1"/>
  <c r="U3993" i="1"/>
  <c r="X3993" i="1" s="1"/>
  <c r="Y3993" i="1" s="1"/>
  <c r="U3994" i="1"/>
  <c r="X3994" i="1" s="1"/>
  <c r="Y3994" i="1" s="1"/>
  <c r="U3995" i="1"/>
  <c r="X3995" i="1" s="1"/>
  <c r="Y3995" i="1" s="1"/>
  <c r="U3996" i="1"/>
  <c r="X3996" i="1" s="1"/>
  <c r="Y3996" i="1" s="1"/>
  <c r="U3997" i="1"/>
  <c r="X3997" i="1" s="1"/>
  <c r="Y3997" i="1" s="1"/>
  <c r="U3998" i="1"/>
  <c r="X3998" i="1" s="1"/>
  <c r="Y3998" i="1" s="1"/>
  <c r="U3999" i="1"/>
  <c r="X3999" i="1" s="1"/>
  <c r="Y3999" i="1" s="1"/>
  <c r="U4000" i="1"/>
  <c r="X4000" i="1" s="1"/>
  <c r="Y4000" i="1" s="1"/>
  <c r="U4001" i="1"/>
  <c r="X4001" i="1" s="1"/>
  <c r="Y4001" i="1" s="1"/>
  <c r="U4002" i="1"/>
  <c r="X4002" i="1" s="1"/>
  <c r="Y4002" i="1" s="1"/>
  <c r="U4003" i="1"/>
  <c r="X4003" i="1" s="1"/>
  <c r="Y4003" i="1" s="1"/>
  <c r="U4004" i="1"/>
  <c r="X4004" i="1" s="1"/>
  <c r="Y4004" i="1" s="1"/>
  <c r="U4005" i="1"/>
  <c r="X4005" i="1" s="1"/>
  <c r="Y4005" i="1" s="1"/>
  <c r="U4006" i="1"/>
  <c r="X4006" i="1" s="1"/>
  <c r="Y4006" i="1" s="1"/>
  <c r="U4007" i="1"/>
  <c r="X4007" i="1" s="1"/>
  <c r="Y4007" i="1" s="1"/>
  <c r="U4008" i="1"/>
  <c r="X4008" i="1" s="1"/>
  <c r="Y4008" i="1" s="1"/>
  <c r="U4009" i="1"/>
  <c r="X4009" i="1" s="1"/>
  <c r="Y4009" i="1" s="1"/>
  <c r="U4010" i="1"/>
  <c r="X4010" i="1" s="1"/>
  <c r="Y4010" i="1" s="1"/>
  <c r="U4011" i="1"/>
  <c r="X4011" i="1" s="1"/>
  <c r="Y4011" i="1" s="1"/>
  <c r="U4012" i="1"/>
  <c r="X4012" i="1" s="1"/>
  <c r="Y4012" i="1" s="1"/>
  <c r="U4013" i="1"/>
  <c r="X4013" i="1" s="1"/>
  <c r="Y4013" i="1" s="1"/>
  <c r="U4014" i="1"/>
  <c r="X4014" i="1" s="1"/>
  <c r="Y4014" i="1" s="1"/>
  <c r="U4015" i="1"/>
  <c r="X4015" i="1" s="1"/>
  <c r="Y4015" i="1" s="1"/>
  <c r="U4016" i="1"/>
  <c r="X4016" i="1" s="1"/>
  <c r="Y4016" i="1" s="1"/>
  <c r="U4017" i="1"/>
  <c r="X4017" i="1" s="1"/>
  <c r="Y4017" i="1" s="1"/>
  <c r="U4018" i="1"/>
  <c r="X4018" i="1" s="1"/>
  <c r="Y4018" i="1" s="1"/>
  <c r="U4019" i="1"/>
  <c r="X4019" i="1" s="1"/>
  <c r="Y4019" i="1" s="1"/>
  <c r="U4020" i="1"/>
  <c r="X4020" i="1" s="1"/>
  <c r="Y4020" i="1" s="1"/>
  <c r="U4021" i="1"/>
  <c r="X4021" i="1" s="1"/>
  <c r="Y4021" i="1" s="1"/>
  <c r="U4022" i="1"/>
  <c r="X4022" i="1" s="1"/>
  <c r="Y4022" i="1" s="1"/>
  <c r="U4023" i="1"/>
  <c r="X4023" i="1" s="1"/>
  <c r="Y4023" i="1" s="1"/>
  <c r="U4024" i="1"/>
  <c r="X4024" i="1" s="1"/>
  <c r="Y4024" i="1" s="1"/>
  <c r="U4025" i="1"/>
  <c r="X4025" i="1" s="1"/>
  <c r="Y4025" i="1" s="1"/>
  <c r="U4026" i="1"/>
  <c r="X4026" i="1" s="1"/>
  <c r="Y4026" i="1" s="1"/>
  <c r="U4027" i="1"/>
  <c r="X4027" i="1" s="1"/>
  <c r="Y4027" i="1" s="1"/>
  <c r="U4028" i="1"/>
  <c r="X4028" i="1" s="1"/>
  <c r="Y4028" i="1" s="1"/>
  <c r="U4029" i="1"/>
  <c r="X4029" i="1" s="1"/>
  <c r="Y4029" i="1" s="1"/>
  <c r="U4030" i="1"/>
  <c r="X4030" i="1" s="1"/>
  <c r="Y4030" i="1" s="1"/>
  <c r="U4031" i="1"/>
  <c r="X4031" i="1" s="1"/>
  <c r="Y4031" i="1" s="1"/>
  <c r="U4032" i="1"/>
  <c r="X4032" i="1" s="1"/>
  <c r="Y4032" i="1" s="1"/>
  <c r="U4033" i="1"/>
  <c r="X4033" i="1" s="1"/>
  <c r="Y4033" i="1" s="1"/>
  <c r="U4034" i="1"/>
  <c r="X4034" i="1" s="1"/>
  <c r="Y4034" i="1" s="1"/>
  <c r="U4035" i="1"/>
  <c r="X4035" i="1" s="1"/>
  <c r="Y4035" i="1" s="1"/>
  <c r="U4036" i="1"/>
  <c r="X4036" i="1" s="1"/>
  <c r="Y4036" i="1" s="1"/>
  <c r="U4037" i="1"/>
  <c r="X4037" i="1" s="1"/>
  <c r="Y4037" i="1" s="1"/>
  <c r="U4038" i="1"/>
  <c r="X4038" i="1" s="1"/>
  <c r="Y4038" i="1" s="1"/>
  <c r="U4039" i="1"/>
  <c r="X4039" i="1" s="1"/>
  <c r="Y4039" i="1" s="1"/>
  <c r="U4040" i="1"/>
  <c r="X4040" i="1" s="1"/>
  <c r="Y4040" i="1" s="1"/>
  <c r="U4041" i="1"/>
  <c r="X4041" i="1" s="1"/>
  <c r="Y4041" i="1" s="1"/>
  <c r="U4042" i="1"/>
  <c r="X4042" i="1" s="1"/>
  <c r="Y4042" i="1" s="1"/>
  <c r="U4043" i="1"/>
  <c r="X4043" i="1" s="1"/>
  <c r="Y4043" i="1" s="1"/>
  <c r="U4044" i="1"/>
  <c r="X4044" i="1" s="1"/>
  <c r="Y4044" i="1" s="1"/>
  <c r="U4045" i="1"/>
  <c r="X4045" i="1" s="1"/>
  <c r="Y4045" i="1" s="1"/>
  <c r="U4046" i="1"/>
  <c r="X4046" i="1" s="1"/>
  <c r="Y4046" i="1" s="1"/>
  <c r="U4047" i="1"/>
  <c r="X4047" i="1" s="1"/>
  <c r="Y4047" i="1" s="1"/>
  <c r="U4048" i="1"/>
  <c r="X4048" i="1" s="1"/>
  <c r="Y4048" i="1" s="1"/>
  <c r="U4049" i="1"/>
  <c r="X4049" i="1" s="1"/>
  <c r="Y4049" i="1" s="1"/>
  <c r="U4050" i="1"/>
  <c r="X4050" i="1" s="1"/>
  <c r="Y4050" i="1" s="1"/>
  <c r="U4051" i="1"/>
  <c r="X4051" i="1" s="1"/>
  <c r="Y4051" i="1" s="1"/>
  <c r="U4052" i="1"/>
  <c r="X4052" i="1" s="1"/>
  <c r="Y4052" i="1" s="1"/>
  <c r="U4053" i="1"/>
  <c r="X4053" i="1" s="1"/>
  <c r="Y4053" i="1" s="1"/>
  <c r="U4054" i="1"/>
  <c r="X4054" i="1" s="1"/>
  <c r="Y4054" i="1" s="1"/>
  <c r="U4055" i="1"/>
  <c r="X4055" i="1" s="1"/>
  <c r="Y4055" i="1" s="1"/>
  <c r="U4056" i="1"/>
  <c r="X4056" i="1" s="1"/>
  <c r="Y4056" i="1" s="1"/>
  <c r="U4057" i="1"/>
  <c r="X4057" i="1" s="1"/>
  <c r="Y4057" i="1" s="1"/>
  <c r="U4058" i="1"/>
  <c r="X4058" i="1" s="1"/>
  <c r="Y4058" i="1" s="1"/>
  <c r="U4059" i="1"/>
  <c r="X4059" i="1" s="1"/>
  <c r="Y4059" i="1" s="1"/>
  <c r="U4060" i="1"/>
  <c r="X4060" i="1" s="1"/>
  <c r="Y4060" i="1" s="1"/>
  <c r="U4061" i="1"/>
  <c r="X4061" i="1" s="1"/>
  <c r="Y4061" i="1" s="1"/>
  <c r="U4062" i="1"/>
  <c r="X4062" i="1" s="1"/>
  <c r="Y4062" i="1" s="1"/>
  <c r="U4063" i="1"/>
  <c r="X4063" i="1" s="1"/>
  <c r="Y4063" i="1" s="1"/>
  <c r="U4064" i="1"/>
  <c r="X4064" i="1" s="1"/>
  <c r="Y4064" i="1" s="1"/>
  <c r="U4065" i="1"/>
  <c r="X4065" i="1" s="1"/>
  <c r="Y4065" i="1" s="1"/>
  <c r="U4066" i="1"/>
  <c r="X4066" i="1" s="1"/>
  <c r="Y4066" i="1" s="1"/>
  <c r="U4067" i="1"/>
  <c r="X4067" i="1" s="1"/>
  <c r="Y4067" i="1" s="1"/>
  <c r="U4068" i="1"/>
  <c r="X4068" i="1" s="1"/>
  <c r="Y4068" i="1" s="1"/>
  <c r="U4069" i="1"/>
  <c r="X4069" i="1" s="1"/>
  <c r="Y4069" i="1" s="1"/>
  <c r="U4070" i="1"/>
  <c r="X4070" i="1" s="1"/>
  <c r="Y4070" i="1" s="1"/>
  <c r="U4071" i="1"/>
  <c r="X4071" i="1" s="1"/>
  <c r="Y4071" i="1" s="1"/>
  <c r="U4072" i="1"/>
  <c r="X4072" i="1" s="1"/>
  <c r="Y4072" i="1" s="1"/>
  <c r="U4073" i="1"/>
  <c r="X4073" i="1" s="1"/>
  <c r="Y4073" i="1" s="1"/>
  <c r="U4074" i="1"/>
  <c r="X4074" i="1" s="1"/>
  <c r="Y4074" i="1" s="1"/>
  <c r="U4075" i="1"/>
  <c r="X4075" i="1" s="1"/>
  <c r="Y4075" i="1" s="1"/>
  <c r="U4076" i="1"/>
  <c r="X4076" i="1" s="1"/>
  <c r="Y4076" i="1" s="1"/>
  <c r="U4077" i="1"/>
  <c r="X4077" i="1" s="1"/>
  <c r="Y4077" i="1" s="1"/>
  <c r="U4078" i="1"/>
  <c r="X4078" i="1" s="1"/>
  <c r="Y4078" i="1" s="1"/>
  <c r="U4079" i="1"/>
  <c r="X4079" i="1" s="1"/>
  <c r="Y4079" i="1" s="1"/>
  <c r="U4080" i="1"/>
  <c r="X4080" i="1" s="1"/>
  <c r="Y4080" i="1" s="1"/>
  <c r="U4081" i="1"/>
  <c r="X4081" i="1" s="1"/>
  <c r="Y4081" i="1" s="1"/>
  <c r="U4082" i="1"/>
  <c r="X4082" i="1" s="1"/>
  <c r="Y4082" i="1" s="1"/>
  <c r="U4083" i="1"/>
  <c r="X4083" i="1" s="1"/>
  <c r="Y4083" i="1" s="1"/>
  <c r="U4084" i="1"/>
  <c r="X4084" i="1" s="1"/>
  <c r="Y4084" i="1" s="1"/>
  <c r="U4085" i="1"/>
  <c r="X4085" i="1" s="1"/>
  <c r="Y4085" i="1" s="1"/>
  <c r="U4086" i="1"/>
  <c r="X4086" i="1" s="1"/>
  <c r="Y4086" i="1" s="1"/>
  <c r="U4087" i="1"/>
  <c r="X4087" i="1" s="1"/>
  <c r="Y4087" i="1" s="1"/>
  <c r="U4088" i="1"/>
  <c r="X4088" i="1" s="1"/>
  <c r="Y4088" i="1" s="1"/>
  <c r="U4089" i="1"/>
  <c r="X4089" i="1" s="1"/>
  <c r="Y4089" i="1" s="1"/>
  <c r="U4090" i="1"/>
  <c r="X4090" i="1" s="1"/>
  <c r="Y4090" i="1" s="1"/>
  <c r="U4091" i="1"/>
  <c r="X4091" i="1" s="1"/>
  <c r="Y4091" i="1" s="1"/>
  <c r="U4092" i="1"/>
  <c r="X4092" i="1" s="1"/>
  <c r="Y4092" i="1" s="1"/>
  <c r="U4093" i="1"/>
  <c r="X4093" i="1" s="1"/>
  <c r="Y4093" i="1" s="1"/>
  <c r="U4094" i="1"/>
  <c r="X4094" i="1" s="1"/>
  <c r="Y4094" i="1" s="1"/>
  <c r="U4095" i="1"/>
  <c r="X4095" i="1" s="1"/>
  <c r="Y4095" i="1" s="1"/>
  <c r="U4096" i="1"/>
  <c r="X4096" i="1" s="1"/>
  <c r="Y4096" i="1" s="1"/>
  <c r="U4097" i="1"/>
  <c r="X4097" i="1" s="1"/>
  <c r="Y4097" i="1" s="1"/>
  <c r="U4098" i="1"/>
  <c r="X4098" i="1" s="1"/>
  <c r="Y4098" i="1" s="1"/>
  <c r="U4099" i="1"/>
  <c r="X4099" i="1" s="1"/>
  <c r="Y4099" i="1" s="1"/>
  <c r="U4100" i="1"/>
  <c r="X4100" i="1" s="1"/>
  <c r="Y4100" i="1" s="1"/>
  <c r="U4101" i="1"/>
  <c r="X4101" i="1" s="1"/>
  <c r="Y4101" i="1" s="1"/>
  <c r="U4102" i="1"/>
  <c r="X4102" i="1" s="1"/>
  <c r="Y4102" i="1" s="1"/>
  <c r="U4103" i="1"/>
  <c r="X4103" i="1" s="1"/>
  <c r="Y4103" i="1" s="1"/>
  <c r="U4104" i="1"/>
  <c r="X4104" i="1" s="1"/>
  <c r="Y4104" i="1" s="1"/>
  <c r="U4105" i="1"/>
  <c r="X4105" i="1" s="1"/>
  <c r="Y4105" i="1" s="1"/>
  <c r="U4106" i="1"/>
  <c r="X4106" i="1" s="1"/>
  <c r="Y4106" i="1" s="1"/>
  <c r="U4107" i="1"/>
  <c r="X4107" i="1" s="1"/>
  <c r="Y4107" i="1" s="1"/>
  <c r="U4108" i="1"/>
  <c r="X4108" i="1" s="1"/>
  <c r="Y4108" i="1" s="1"/>
  <c r="U4109" i="1"/>
  <c r="X4109" i="1" s="1"/>
  <c r="Y4109" i="1" s="1"/>
  <c r="U4110" i="1"/>
  <c r="X4110" i="1" s="1"/>
  <c r="Y4110" i="1" s="1"/>
  <c r="U4111" i="1"/>
  <c r="X4111" i="1" s="1"/>
  <c r="Y4111" i="1" s="1"/>
  <c r="U4112" i="1"/>
  <c r="X4112" i="1" s="1"/>
  <c r="Y4112" i="1" s="1"/>
  <c r="U4113" i="1"/>
  <c r="X4113" i="1" s="1"/>
  <c r="Y4113" i="1" s="1"/>
  <c r="U4114" i="1"/>
  <c r="X4114" i="1" s="1"/>
  <c r="Y4114" i="1" s="1"/>
  <c r="U4115" i="1"/>
  <c r="X4115" i="1" s="1"/>
  <c r="Y4115" i="1" s="1"/>
  <c r="U4116" i="1"/>
  <c r="X4116" i="1" s="1"/>
  <c r="Y4116" i="1" s="1"/>
  <c r="U4117" i="1"/>
  <c r="X4117" i="1" s="1"/>
  <c r="Y4117" i="1" s="1"/>
  <c r="U4118" i="1"/>
  <c r="X4118" i="1" s="1"/>
  <c r="Y4118" i="1" s="1"/>
  <c r="U4119" i="1"/>
  <c r="X4119" i="1" s="1"/>
  <c r="Y4119" i="1" s="1"/>
  <c r="U4120" i="1"/>
  <c r="X4120" i="1" s="1"/>
  <c r="Y4120" i="1" s="1"/>
  <c r="U4121" i="1"/>
  <c r="X4121" i="1" s="1"/>
  <c r="Y4121" i="1" s="1"/>
  <c r="U4122" i="1"/>
  <c r="X4122" i="1" s="1"/>
  <c r="Y4122" i="1" s="1"/>
  <c r="U4123" i="1"/>
  <c r="X4123" i="1" s="1"/>
  <c r="Y4123" i="1" s="1"/>
  <c r="U4124" i="1"/>
  <c r="X4124" i="1" s="1"/>
  <c r="Y4124" i="1" s="1"/>
  <c r="U4125" i="1"/>
  <c r="X4125" i="1" s="1"/>
  <c r="Y4125" i="1" s="1"/>
  <c r="U4126" i="1"/>
  <c r="X4126" i="1" s="1"/>
  <c r="Y4126" i="1" s="1"/>
  <c r="U4127" i="1"/>
  <c r="X4127" i="1" s="1"/>
  <c r="Y4127" i="1" s="1"/>
  <c r="U4128" i="1"/>
  <c r="X4128" i="1" s="1"/>
  <c r="Y4128" i="1" s="1"/>
  <c r="U4129" i="1"/>
  <c r="X4129" i="1" s="1"/>
  <c r="Y4129" i="1" s="1"/>
  <c r="U4130" i="1"/>
  <c r="X4130" i="1" s="1"/>
  <c r="Y4130" i="1" s="1"/>
  <c r="U4131" i="1"/>
  <c r="X4131" i="1" s="1"/>
  <c r="Y4131" i="1" s="1"/>
  <c r="U4132" i="1"/>
  <c r="X4132" i="1" s="1"/>
  <c r="Y4132" i="1" s="1"/>
  <c r="U4133" i="1"/>
  <c r="X4133" i="1" s="1"/>
  <c r="Y4133" i="1" s="1"/>
  <c r="U4134" i="1"/>
  <c r="X4134" i="1" s="1"/>
  <c r="Y4134" i="1" s="1"/>
  <c r="U4135" i="1"/>
  <c r="X4135" i="1" s="1"/>
  <c r="Y4135" i="1" s="1"/>
  <c r="U4136" i="1"/>
  <c r="X4136" i="1" s="1"/>
  <c r="Y4136" i="1" s="1"/>
  <c r="U4137" i="1"/>
  <c r="X4137" i="1" s="1"/>
  <c r="Y4137" i="1" s="1"/>
  <c r="U4138" i="1"/>
  <c r="X4138" i="1" s="1"/>
  <c r="Y4138" i="1" s="1"/>
  <c r="U4139" i="1"/>
  <c r="X4139" i="1" s="1"/>
  <c r="Y4139" i="1" s="1"/>
  <c r="U4140" i="1"/>
  <c r="X4140" i="1" s="1"/>
  <c r="Y4140" i="1" s="1"/>
  <c r="U4141" i="1"/>
  <c r="X4141" i="1" s="1"/>
  <c r="Y4141" i="1" s="1"/>
  <c r="U4142" i="1"/>
  <c r="X4142" i="1" s="1"/>
  <c r="Y4142" i="1" s="1"/>
  <c r="U4143" i="1"/>
  <c r="X4143" i="1" s="1"/>
  <c r="Y4143" i="1" s="1"/>
  <c r="U4144" i="1"/>
  <c r="X4144" i="1" s="1"/>
  <c r="Y4144" i="1" s="1"/>
  <c r="U4145" i="1"/>
  <c r="X4145" i="1" s="1"/>
  <c r="Y4145" i="1" s="1"/>
  <c r="U4146" i="1"/>
  <c r="X4146" i="1" s="1"/>
  <c r="Y4146" i="1" s="1"/>
  <c r="U4147" i="1"/>
  <c r="X4147" i="1" s="1"/>
  <c r="Y4147" i="1" s="1"/>
  <c r="U4148" i="1"/>
  <c r="X4148" i="1" s="1"/>
  <c r="Y4148" i="1" s="1"/>
  <c r="U4149" i="1"/>
  <c r="X4149" i="1" s="1"/>
  <c r="Y4149" i="1" s="1"/>
  <c r="U4150" i="1"/>
  <c r="X4150" i="1" s="1"/>
  <c r="Y4150" i="1" s="1"/>
  <c r="U4151" i="1"/>
  <c r="X4151" i="1" s="1"/>
  <c r="Y4151" i="1" s="1"/>
  <c r="U4152" i="1"/>
  <c r="X4152" i="1" s="1"/>
  <c r="Y4152" i="1" s="1"/>
  <c r="U4153" i="1"/>
  <c r="X4153" i="1" s="1"/>
  <c r="Y4153" i="1" s="1"/>
  <c r="U4154" i="1"/>
  <c r="X4154" i="1" s="1"/>
  <c r="Y4154" i="1" s="1"/>
  <c r="U4155" i="1"/>
  <c r="X4155" i="1" s="1"/>
  <c r="Y4155" i="1" s="1"/>
  <c r="U4156" i="1"/>
  <c r="X4156" i="1" s="1"/>
  <c r="Y4156" i="1" s="1"/>
  <c r="U4157" i="1"/>
  <c r="X4157" i="1" s="1"/>
  <c r="Y4157" i="1" s="1"/>
  <c r="U4158" i="1"/>
  <c r="X4158" i="1" s="1"/>
  <c r="Y4158" i="1" s="1"/>
  <c r="U4159" i="1"/>
  <c r="X4159" i="1" s="1"/>
  <c r="Y4159" i="1" s="1"/>
  <c r="U4160" i="1"/>
  <c r="X4160" i="1" s="1"/>
  <c r="Y4160" i="1" s="1"/>
  <c r="U4161" i="1"/>
  <c r="X4161" i="1" s="1"/>
  <c r="Y4161" i="1" s="1"/>
  <c r="U4162" i="1"/>
  <c r="X4162" i="1" s="1"/>
  <c r="Y4162" i="1" s="1"/>
  <c r="U4163" i="1"/>
  <c r="X4163" i="1" s="1"/>
  <c r="Y4163" i="1" s="1"/>
  <c r="U4164" i="1"/>
  <c r="X4164" i="1" s="1"/>
  <c r="Y4164" i="1" s="1"/>
  <c r="U4165" i="1"/>
  <c r="X4165" i="1" s="1"/>
  <c r="Y4165" i="1" s="1"/>
  <c r="U4166" i="1"/>
  <c r="X4166" i="1" s="1"/>
  <c r="Y4166" i="1" s="1"/>
  <c r="U4167" i="1"/>
  <c r="X4167" i="1" s="1"/>
  <c r="Y4167" i="1" s="1"/>
  <c r="U4168" i="1"/>
  <c r="X4168" i="1" s="1"/>
  <c r="Y4168" i="1" s="1"/>
  <c r="U4169" i="1"/>
  <c r="X4169" i="1" s="1"/>
  <c r="Y4169" i="1" s="1"/>
  <c r="U4170" i="1"/>
  <c r="X4170" i="1" s="1"/>
  <c r="Y4170" i="1" s="1"/>
  <c r="U4171" i="1"/>
  <c r="X4171" i="1" s="1"/>
  <c r="Y4171" i="1" s="1"/>
  <c r="U4172" i="1"/>
  <c r="X4172" i="1" s="1"/>
  <c r="Y4172" i="1" s="1"/>
  <c r="U4173" i="1"/>
  <c r="X4173" i="1" s="1"/>
  <c r="Y4173" i="1" s="1"/>
  <c r="U4174" i="1"/>
  <c r="X4174" i="1" s="1"/>
  <c r="Y4174" i="1" s="1"/>
  <c r="U4175" i="1"/>
  <c r="X4175" i="1" s="1"/>
  <c r="Y4175" i="1" s="1"/>
  <c r="U4176" i="1"/>
  <c r="X4176" i="1" s="1"/>
  <c r="Y4176" i="1" s="1"/>
  <c r="U4177" i="1"/>
  <c r="X4177" i="1" s="1"/>
  <c r="Y4177" i="1" s="1"/>
  <c r="U4178" i="1"/>
  <c r="X4178" i="1" s="1"/>
  <c r="Y4178" i="1" s="1"/>
  <c r="U4179" i="1"/>
  <c r="X4179" i="1" s="1"/>
  <c r="Y4179" i="1" s="1"/>
  <c r="U4180" i="1"/>
  <c r="X4180" i="1" s="1"/>
  <c r="Y4180" i="1" s="1"/>
  <c r="U4181" i="1"/>
  <c r="X4181" i="1" s="1"/>
  <c r="Y4181" i="1" s="1"/>
  <c r="U4182" i="1"/>
  <c r="X4182" i="1" s="1"/>
  <c r="Y4182" i="1" s="1"/>
  <c r="U4183" i="1"/>
  <c r="X4183" i="1" s="1"/>
  <c r="Y4183" i="1" s="1"/>
  <c r="U4184" i="1"/>
  <c r="X4184" i="1" s="1"/>
  <c r="Y4184" i="1" s="1"/>
  <c r="U4185" i="1"/>
  <c r="X4185" i="1" s="1"/>
  <c r="Y4185" i="1" s="1"/>
  <c r="U4186" i="1"/>
  <c r="X4186" i="1" s="1"/>
  <c r="Y4186" i="1" s="1"/>
  <c r="U4187" i="1"/>
  <c r="X4187" i="1" s="1"/>
  <c r="Y4187" i="1" s="1"/>
  <c r="U4188" i="1"/>
  <c r="X4188" i="1" s="1"/>
  <c r="Y4188" i="1" s="1"/>
  <c r="U4189" i="1"/>
  <c r="X4189" i="1" s="1"/>
  <c r="Y4189" i="1" s="1"/>
  <c r="U4190" i="1"/>
  <c r="X4190" i="1" s="1"/>
  <c r="Y4190" i="1" s="1"/>
  <c r="U4191" i="1"/>
  <c r="X4191" i="1" s="1"/>
  <c r="Y4191" i="1" s="1"/>
  <c r="U4192" i="1"/>
  <c r="X4192" i="1" s="1"/>
  <c r="Y4192" i="1" s="1"/>
  <c r="U4193" i="1"/>
  <c r="X4193" i="1" s="1"/>
  <c r="Y4193" i="1" s="1"/>
  <c r="U4194" i="1"/>
  <c r="X4194" i="1" s="1"/>
  <c r="Y4194" i="1" s="1"/>
  <c r="U4195" i="1"/>
  <c r="X4195" i="1" s="1"/>
  <c r="Y4195" i="1" s="1"/>
  <c r="U4196" i="1"/>
  <c r="X4196" i="1" s="1"/>
  <c r="Y4196" i="1" s="1"/>
  <c r="U4197" i="1"/>
  <c r="X4197" i="1" s="1"/>
  <c r="Y4197" i="1" s="1"/>
  <c r="U4198" i="1"/>
  <c r="X4198" i="1" s="1"/>
  <c r="Y4198" i="1" s="1"/>
  <c r="U4199" i="1"/>
  <c r="X4199" i="1" s="1"/>
  <c r="Y4199" i="1" s="1"/>
  <c r="U4200" i="1"/>
  <c r="X4200" i="1" s="1"/>
  <c r="Y4200" i="1" s="1"/>
  <c r="U4201" i="1"/>
  <c r="X4201" i="1" s="1"/>
  <c r="Y4201" i="1" s="1"/>
  <c r="U4202" i="1"/>
  <c r="X4202" i="1" s="1"/>
  <c r="Y4202" i="1" s="1"/>
  <c r="U4203" i="1"/>
  <c r="X4203" i="1" s="1"/>
  <c r="Y4203" i="1" s="1"/>
  <c r="U4204" i="1"/>
  <c r="X4204" i="1" s="1"/>
  <c r="Y4204" i="1" s="1"/>
  <c r="U4205" i="1"/>
  <c r="X4205" i="1" s="1"/>
  <c r="Y4205" i="1" s="1"/>
  <c r="U4206" i="1"/>
  <c r="X4206" i="1" s="1"/>
  <c r="Y4206" i="1" s="1"/>
  <c r="U4207" i="1"/>
  <c r="X4207" i="1" s="1"/>
  <c r="Y4207" i="1" s="1"/>
  <c r="U4208" i="1"/>
  <c r="X4208" i="1" s="1"/>
  <c r="Y4208" i="1" s="1"/>
  <c r="U4209" i="1"/>
  <c r="X4209" i="1" s="1"/>
  <c r="Y4209" i="1" s="1"/>
  <c r="U4210" i="1"/>
  <c r="X4210" i="1" s="1"/>
  <c r="Y4210" i="1" s="1"/>
  <c r="U4211" i="1"/>
  <c r="X4211" i="1" s="1"/>
  <c r="Y4211" i="1" s="1"/>
  <c r="U4212" i="1"/>
  <c r="X4212" i="1" s="1"/>
  <c r="Y4212" i="1" s="1"/>
  <c r="U4213" i="1"/>
  <c r="X4213" i="1" s="1"/>
  <c r="Y4213" i="1" s="1"/>
  <c r="U4214" i="1"/>
  <c r="X4214" i="1" s="1"/>
  <c r="Y4214" i="1" s="1"/>
  <c r="U4215" i="1"/>
  <c r="X4215" i="1" s="1"/>
  <c r="Y4215" i="1" s="1"/>
  <c r="U4216" i="1"/>
  <c r="X4216" i="1" s="1"/>
  <c r="Y4216" i="1" s="1"/>
  <c r="U4217" i="1"/>
  <c r="X4217" i="1" s="1"/>
  <c r="Y4217" i="1" s="1"/>
  <c r="U4218" i="1"/>
  <c r="X4218" i="1" s="1"/>
  <c r="Y4218" i="1" s="1"/>
  <c r="U4219" i="1"/>
  <c r="X4219" i="1" s="1"/>
  <c r="Y4219" i="1" s="1"/>
  <c r="U4220" i="1"/>
  <c r="X4220" i="1" s="1"/>
  <c r="Y4220" i="1" s="1"/>
  <c r="U4221" i="1"/>
  <c r="X4221" i="1" s="1"/>
  <c r="Y4221" i="1" s="1"/>
  <c r="U4222" i="1"/>
  <c r="X4222" i="1" s="1"/>
  <c r="Y4222" i="1" s="1"/>
  <c r="U4223" i="1"/>
  <c r="X4223" i="1" s="1"/>
  <c r="Y4223" i="1" s="1"/>
  <c r="U4224" i="1"/>
  <c r="X4224" i="1" s="1"/>
  <c r="Y4224" i="1" s="1"/>
  <c r="U4225" i="1"/>
  <c r="X4225" i="1" s="1"/>
  <c r="Y4225" i="1" s="1"/>
  <c r="U4226" i="1"/>
  <c r="X4226" i="1" s="1"/>
  <c r="Y4226" i="1" s="1"/>
  <c r="U4227" i="1"/>
  <c r="X4227" i="1" s="1"/>
  <c r="Y4227" i="1" s="1"/>
  <c r="U4228" i="1"/>
  <c r="X4228" i="1" s="1"/>
  <c r="Y4228" i="1" s="1"/>
  <c r="U4229" i="1"/>
  <c r="X4229" i="1" s="1"/>
  <c r="Y4229" i="1" s="1"/>
  <c r="U4230" i="1"/>
  <c r="X4230" i="1" s="1"/>
  <c r="Y4230" i="1" s="1"/>
  <c r="U4231" i="1"/>
  <c r="X4231" i="1" s="1"/>
  <c r="Y4231" i="1" s="1"/>
  <c r="U4232" i="1"/>
  <c r="X4232" i="1" s="1"/>
  <c r="Y4232" i="1" s="1"/>
  <c r="U4233" i="1"/>
  <c r="X4233" i="1" s="1"/>
  <c r="Y4233" i="1" s="1"/>
  <c r="U4234" i="1"/>
  <c r="X4234" i="1" s="1"/>
  <c r="Y4234" i="1" s="1"/>
  <c r="U4235" i="1"/>
  <c r="X4235" i="1" s="1"/>
  <c r="Y4235" i="1" s="1"/>
  <c r="U4236" i="1"/>
  <c r="X4236" i="1" s="1"/>
  <c r="Y4236" i="1" s="1"/>
  <c r="U4237" i="1"/>
  <c r="X4237" i="1" s="1"/>
  <c r="Y4237" i="1" s="1"/>
  <c r="U4238" i="1"/>
  <c r="X4238" i="1" s="1"/>
  <c r="Y4238" i="1" s="1"/>
  <c r="U4239" i="1"/>
  <c r="X4239" i="1" s="1"/>
  <c r="Y4239" i="1" s="1"/>
  <c r="U4240" i="1"/>
  <c r="X4240" i="1" s="1"/>
  <c r="Y4240" i="1" s="1"/>
  <c r="U4241" i="1"/>
  <c r="X4241" i="1" s="1"/>
  <c r="Y4241" i="1" s="1"/>
  <c r="U4242" i="1"/>
  <c r="X4242" i="1" s="1"/>
  <c r="Y4242" i="1" s="1"/>
  <c r="U4243" i="1"/>
  <c r="X4243" i="1" s="1"/>
  <c r="Y4243" i="1" s="1"/>
  <c r="U4244" i="1"/>
  <c r="X4244" i="1" s="1"/>
  <c r="Y4244" i="1" s="1"/>
  <c r="U4245" i="1"/>
  <c r="X4245" i="1" s="1"/>
  <c r="Y4245" i="1" s="1"/>
  <c r="U4246" i="1"/>
  <c r="X4246" i="1" s="1"/>
  <c r="Y4246" i="1" s="1"/>
  <c r="U4247" i="1"/>
  <c r="X4247" i="1" s="1"/>
  <c r="Y4247" i="1" s="1"/>
  <c r="U4248" i="1"/>
  <c r="X4248" i="1" s="1"/>
  <c r="Y4248" i="1" s="1"/>
  <c r="U4249" i="1"/>
  <c r="X4249" i="1" s="1"/>
  <c r="Y4249" i="1" s="1"/>
  <c r="U4250" i="1"/>
  <c r="X4250" i="1" s="1"/>
  <c r="Y4250" i="1" s="1"/>
  <c r="U4251" i="1"/>
  <c r="X4251" i="1" s="1"/>
  <c r="Y4251" i="1" s="1"/>
  <c r="U4252" i="1"/>
  <c r="X4252" i="1" s="1"/>
  <c r="Y4252" i="1" s="1"/>
  <c r="U4253" i="1"/>
  <c r="X4253" i="1" s="1"/>
  <c r="Y4253" i="1" s="1"/>
  <c r="U4254" i="1"/>
  <c r="X4254" i="1" s="1"/>
  <c r="Y4254" i="1" s="1"/>
  <c r="U4255" i="1"/>
  <c r="X4255" i="1" s="1"/>
  <c r="Y4255" i="1" s="1"/>
  <c r="U4256" i="1"/>
  <c r="X4256" i="1" s="1"/>
  <c r="Y4256" i="1" s="1"/>
  <c r="U4257" i="1"/>
  <c r="X4257" i="1" s="1"/>
  <c r="Y4257" i="1" s="1"/>
  <c r="U4258" i="1"/>
  <c r="X4258" i="1" s="1"/>
  <c r="Y4258" i="1" s="1"/>
  <c r="U4259" i="1"/>
  <c r="X4259" i="1" s="1"/>
  <c r="Y4259" i="1" s="1"/>
  <c r="U4260" i="1"/>
  <c r="X4260" i="1" s="1"/>
  <c r="Y4260" i="1" s="1"/>
  <c r="U4261" i="1"/>
  <c r="X4261" i="1" s="1"/>
  <c r="Y4261" i="1" s="1"/>
  <c r="U4262" i="1"/>
  <c r="X4262" i="1" s="1"/>
  <c r="Y4262" i="1" s="1"/>
  <c r="U4263" i="1"/>
  <c r="X4263" i="1" s="1"/>
  <c r="Y4263" i="1" s="1"/>
  <c r="U4264" i="1"/>
  <c r="X4264" i="1" s="1"/>
  <c r="Y4264" i="1" s="1"/>
  <c r="U4265" i="1"/>
  <c r="X4265" i="1" s="1"/>
  <c r="Y4265" i="1" s="1"/>
  <c r="U4266" i="1"/>
  <c r="X4266" i="1" s="1"/>
  <c r="Y4266" i="1" s="1"/>
  <c r="U4267" i="1"/>
  <c r="X4267" i="1" s="1"/>
  <c r="Y4267" i="1" s="1"/>
  <c r="U4268" i="1"/>
  <c r="X4268" i="1" s="1"/>
  <c r="Y4268" i="1" s="1"/>
  <c r="U4269" i="1"/>
  <c r="X4269" i="1" s="1"/>
  <c r="Y4269" i="1" s="1"/>
  <c r="U4270" i="1"/>
  <c r="X4270" i="1" s="1"/>
  <c r="Y4270" i="1" s="1"/>
  <c r="U4271" i="1"/>
  <c r="X4271" i="1" s="1"/>
  <c r="Y4271" i="1" s="1"/>
  <c r="U4272" i="1"/>
  <c r="X4272" i="1" s="1"/>
  <c r="Y4272" i="1" s="1"/>
  <c r="U4273" i="1"/>
  <c r="X4273" i="1" s="1"/>
  <c r="Y4273" i="1" s="1"/>
  <c r="U4274" i="1"/>
  <c r="X4274" i="1" s="1"/>
  <c r="Y4274" i="1" s="1"/>
  <c r="U4275" i="1"/>
  <c r="X4275" i="1" s="1"/>
  <c r="Y4275" i="1" s="1"/>
  <c r="U4276" i="1"/>
  <c r="X4276" i="1" s="1"/>
  <c r="Y4276" i="1" s="1"/>
  <c r="U4277" i="1"/>
  <c r="X4277" i="1" s="1"/>
  <c r="Y4277" i="1" s="1"/>
  <c r="U4278" i="1"/>
  <c r="X4278" i="1" s="1"/>
  <c r="Y4278" i="1" s="1"/>
  <c r="U4279" i="1"/>
  <c r="X4279" i="1" s="1"/>
  <c r="Y4279" i="1" s="1"/>
  <c r="U4280" i="1"/>
  <c r="X4280" i="1" s="1"/>
  <c r="Y4280" i="1" s="1"/>
  <c r="U4281" i="1"/>
  <c r="X4281" i="1" s="1"/>
  <c r="Y4281" i="1" s="1"/>
  <c r="U4282" i="1"/>
  <c r="X4282" i="1" s="1"/>
  <c r="Y4282" i="1" s="1"/>
  <c r="U4283" i="1"/>
  <c r="X4283" i="1" s="1"/>
  <c r="Y4283" i="1" s="1"/>
  <c r="U4284" i="1"/>
  <c r="X4284" i="1" s="1"/>
  <c r="Y4284" i="1" s="1"/>
  <c r="U4285" i="1"/>
  <c r="X4285" i="1" s="1"/>
  <c r="Y4285" i="1" s="1"/>
  <c r="U4286" i="1"/>
  <c r="X4286" i="1" s="1"/>
  <c r="Y4286" i="1" s="1"/>
  <c r="U4287" i="1"/>
  <c r="X4287" i="1" s="1"/>
  <c r="Y4287" i="1" s="1"/>
  <c r="U4288" i="1"/>
  <c r="X4288" i="1" s="1"/>
  <c r="Y4288" i="1" s="1"/>
  <c r="U4289" i="1"/>
  <c r="X4289" i="1" s="1"/>
  <c r="Y4289" i="1" s="1"/>
  <c r="U4290" i="1"/>
  <c r="X4290" i="1" s="1"/>
  <c r="Y4290" i="1" s="1"/>
  <c r="U4291" i="1"/>
  <c r="X4291" i="1" s="1"/>
  <c r="Y4291" i="1" s="1"/>
  <c r="U4292" i="1"/>
  <c r="X4292" i="1" s="1"/>
  <c r="Y4292" i="1" s="1"/>
  <c r="U4293" i="1"/>
  <c r="X4293" i="1" s="1"/>
  <c r="Y4293" i="1" s="1"/>
  <c r="U4294" i="1"/>
  <c r="X4294" i="1" s="1"/>
  <c r="Y4294" i="1" s="1"/>
  <c r="U4295" i="1"/>
  <c r="X4295" i="1" s="1"/>
  <c r="Y4295" i="1" s="1"/>
  <c r="U4296" i="1"/>
  <c r="X4296" i="1" s="1"/>
  <c r="Y4296" i="1" s="1"/>
  <c r="U4297" i="1"/>
  <c r="X4297" i="1" s="1"/>
  <c r="Y4297" i="1" s="1"/>
  <c r="U4298" i="1"/>
  <c r="X4298" i="1" s="1"/>
  <c r="Y4298" i="1" s="1"/>
  <c r="U4299" i="1"/>
  <c r="X4299" i="1" s="1"/>
  <c r="Y4299" i="1" s="1"/>
  <c r="U4300" i="1"/>
  <c r="X4300" i="1" s="1"/>
  <c r="Y4300" i="1" s="1"/>
  <c r="U4301" i="1"/>
  <c r="X4301" i="1" s="1"/>
  <c r="Y4301" i="1" s="1"/>
  <c r="U4302" i="1"/>
  <c r="X4302" i="1" s="1"/>
  <c r="Y4302" i="1" s="1"/>
  <c r="U4303" i="1"/>
  <c r="X4303" i="1" s="1"/>
  <c r="Y4303" i="1" s="1"/>
  <c r="U4304" i="1"/>
  <c r="X4304" i="1" s="1"/>
  <c r="Y4304" i="1" s="1"/>
  <c r="U4305" i="1"/>
  <c r="X4305" i="1" s="1"/>
  <c r="Y4305" i="1" s="1"/>
  <c r="U4306" i="1"/>
  <c r="X4306" i="1" s="1"/>
  <c r="Y4306" i="1" s="1"/>
  <c r="U4307" i="1"/>
  <c r="X4307" i="1" s="1"/>
  <c r="Y4307" i="1" s="1"/>
  <c r="U4308" i="1"/>
  <c r="X4308" i="1" s="1"/>
  <c r="Y4308" i="1" s="1"/>
  <c r="U4309" i="1"/>
  <c r="X4309" i="1" s="1"/>
  <c r="Y4309" i="1" s="1"/>
  <c r="U4310" i="1"/>
  <c r="X4310" i="1" s="1"/>
  <c r="Y4310" i="1" s="1"/>
  <c r="U4311" i="1"/>
  <c r="X4311" i="1" s="1"/>
  <c r="Y4311" i="1" s="1"/>
  <c r="U4312" i="1"/>
  <c r="X4312" i="1" s="1"/>
  <c r="Y4312" i="1" s="1"/>
  <c r="U4313" i="1"/>
  <c r="X4313" i="1" s="1"/>
  <c r="Y4313" i="1" s="1"/>
  <c r="U4314" i="1"/>
  <c r="X4314" i="1" s="1"/>
  <c r="Y4314" i="1" s="1"/>
  <c r="U4315" i="1"/>
  <c r="X4315" i="1" s="1"/>
  <c r="Y4315" i="1" s="1"/>
  <c r="U4316" i="1"/>
  <c r="X4316" i="1" s="1"/>
  <c r="Y4316" i="1" s="1"/>
  <c r="U4317" i="1"/>
  <c r="X4317" i="1" s="1"/>
  <c r="Y4317" i="1" s="1"/>
  <c r="U4318" i="1"/>
  <c r="X4318" i="1" s="1"/>
  <c r="Y4318" i="1" s="1"/>
  <c r="U4319" i="1"/>
  <c r="X4319" i="1" s="1"/>
  <c r="Y4319" i="1" s="1"/>
  <c r="U4320" i="1"/>
  <c r="X4320" i="1" s="1"/>
  <c r="Y4320" i="1" s="1"/>
  <c r="U4321" i="1"/>
  <c r="X4321" i="1" s="1"/>
  <c r="Y4321" i="1" s="1"/>
  <c r="U4322" i="1"/>
  <c r="X4322" i="1" s="1"/>
  <c r="Y4322" i="1" s="1"/>
  <c r="U4323" i="1"/>
  <c r="X4323" i="1" s="1"/>
  <c r="Y4323" i="1" s="1"/>
  <c r="U4324" i="1"/>
  <c r="X4324" i="1" s="1"/>
  <c r="Y4324" i="1" s="1"/>
  <c r="U4325" i="1"/>
  <c r="X4325" i="1" s="1"/>
  <c r="Y4325" i="1" s="1"/>
  <c r="U4326" i="1"/>
  <c r="X4326" i="1" s="1"/>
  <c r="Y4326" i="1" s="1"/>
  <c r="U4327" i="1"/>
  <c r="X4327" i="1" s="1"/>
  <c r="Y4327" i="1" s="1"/>
  <c r="U4328" i="1"/>
  <c r="X4328" i="1" s="1"/>
  <c r="Y4328" i="1" s="1"/>
  <c r="U4329" i="1"/>
  <c r="X4329" i="1" s="1"/>
  <c r="Y4329" i="1" s="1"/>
  <c r="U4330" i="1"/>
  <c r="X4330" i="1" s="1"/>
  <c r="Y4330" i="1" s="1"/>
  <c r="U4331" i="1"/>
  <c r="X4331" i="1" s="1"/>
  <c r="Y4331" i="1" s="1"/>
  <c r="U4332" i="1"/>
  <c r="X4332" i="1" s="1"/>
  <c r="Y4332" i="1" s="1"/>
  <c r="U4333" i="1"/>
  <c r="X4333" i="1" s="1"/>
  <c r="Y4333" i="1" s="1"/>
  <c r="U4334" i="1"/>
  <c r="X4334" i="1" s="1"/>
  <c r="Y4334" i="1" s="1"/>
  <c r="U4335" i="1"/>
  <c r="X4335" i="1" s="1"/>
  <c r="Y4335" i="1" s="1"/>
  <c r="U4336" i="1"/>
  <c r="X4336" i="1" s="1"/>
  <c r="Y4336" i="1" s="1"/>
  <c r="U4337" i="1"/>
  <c r="X4337" i="1" s="1"/>
  <c r="Y4337" i="1" s="1"/>
  <c r="U4338" i="1"/>
  <c r="X4338" i="1" s="1"/>
  <c r="Y4338" i="1" s="1"/>
  <c r="U4339" i="1"/>
  <c r="X4339" i="1" s="1"/>
  <c r="Y4339" i="1" s="1"/>
  <c r="U4340" i="1"/>
  <c r="X4340" i="1" s="1"/>
  <c r="Y4340" i="1" s="1"/>
  <c r="U4341" i="1"/>
  <c r="X4341" i="1" s="1"/>
  <c r="Y4341" i="1" s="1"/>
  <c r="U4342" i="1"/>
  <c r="X4342" i="1" s="1"/>
  <c r="Y4342" i="1" s="1"/>
  <c r="U4343" i="1"/>
  <c r="X4343" i="1" s="1"/>
  <c r="Y4343" i="1" s="1"/>
  <c r="U4344" i="1"/>
  <c r="X4344" i="1" s="1"/>
  <c r="Y4344" i="1" s="1"/>
  <c r="U4345" i="1"/>
  <c r="X4345" i="1" s="1"/>
  <c r="Y4345" i="1" s="1"/>
  <c r="U4346" i="1"/>
  <c r="X4346" i="1" s="1"/>
  <c r="Y4346" i="1" s="1"/>
  <c r="U4347" i="1"/>
  <c r="X4347" i="1" s="1"/>
  <c r="Y4347" i="1" s="1"/>
  <c r="U4348" i="1"/>
  <c r="X4348" i="1" s="1"/>
  <c r="Y4348" i="1" s="1"/>
  <c r="U4349" i="1"/>
  <c r="X4349" i="1" s="1"/>
  <c r="Y4349" i="1" s="1"/>
  <c r="U4350" i="1"/>
  <c r="X4350" i="1" s="1"/>
  <c r="Y4350" i="1" s="1"/>
  <c r="U4351" i="1"/>
  <c r="X4351" i="1" s="1"/>
  <c r="Y4351" i="1" s="1"/>
  <c r="U4352" i="1"/>
  <c r="X4352" i="1" s="1"/>
  <c r="Y4352" i="1" s="1"/>
  <c r="U4353" i="1"/>
  <c r="X4353" i="1" s="1"/>
  <c r="Y4353" i="1" s="1"/>
  <c r="U4354" i="1"/>
  <c r="X4354" i="1" s="1"/>
  <c r="Y4354" i="1" s="1"/>
  <c r="U4355" i="1"/>
  <c r="X4355" i="1" s="1"/>
  <c r="Y4355" i="1" s="1"/>
  <c r="U4356" i="1"/>
  <c r="X4356" i="1" s="1"/>
  <c r="Y4356" i="1" s="1"/>
  <c r="U4357" i="1"/>
  <c r="X4357" i="1" s="1"/>
  <c r="Y4357" i="1" s="1"/>
  <c r="U4358" i="1"/>
  <c r="X4358" i="1" s="1"/>
  <c r="Y4358" i="1" s="1"/>
  <c r="U4359" i="1"/>
  <c r="X4359" i="1" s="1"/>
  <c r="Y4359" i="1" s="1"/>
  <c r="U4360" i="1"/>
  <c r="X4360" i="1" s="1"/>
  <c r="Y4360" i="1" s="1"/>
  <c r="U4361" i="1"/>
  <c r="X4361" i="1" s="1"/>
  <c r="Y4361" i="1" s="1"/>
  <c r="U4362" i="1"/>
  <c r="X4362" i="1" s="1"/>
  <c r="Y4362" i="1" s="1"/>
  <c r="U4363" i="1"/>
  <c r="X4363" i="1" s="1"/>
  <c r="Y4363" i="1" s="1"/>
  <c r="U4364" i="1"/>
  <c r="X4364" i="1" s="1"/>
  <c r="Y4364" i="1" s="1"/>
  <c r="U4365" i="1"/>
  <c r="X4365" i="1" s="1"/>
  <c r="Y4365" i="1" s="1"/>
  <c r="U4366" i="1"/>
  <c r="X4366" i="1" s="1"/>
  <c r="Y4366" i="1" s="1"/>
  <c r="U4367" i="1"/>
  <c r="X4367" i="1" s="1"/>
  <c r="Y4367" i="1" s="1"/>
  <c r="U4368" i="1"/>
  <c r="X4368" i="1" s="1"/>
  <c r="Y4368" i="1" s="1"/>
  <c r="U4369" i="1"/>
  <c r="X4369" i="1" s="1"/>
  <c r="Y4369" i="1" s="1"/>
  <c r="U4370" i="1"/>
  <c r="X4370" i="1" s="1"/>
  <c r="Y4370" i="1" s="1"/>
  <c r="U4371" i="1"/>
  <c r="X4371" i="1" s="1"/>
  <c r="Y4371" i="1" s="1"/>
  <c r="U4372" i="1"/>
  <c r="X4372" i="1" s="1"/>
  <c r="Y4372" i="1" s="1"/>
  <c r="U4373" i="1"/>
  <c r="X4373" i="1" s="1"/>
  <c r="Y4373" i="1" s="1"/>
  <c r="U4374" i="1"/>
  <c r="X4374" i="1" s="1"/>
  <c r="Y4374" i="1" s="1"/>
  <c r="U4375" i="1"/>
  <c r="X4375" i="1" s="1"/>
  <c r="Y4375" i="1" s="1"/>
  <c r="U4376" i="1"/>
  <c r="X4376" i="1" s="1"/>
  <c r="Y4376" i="1" s="1"/>
  <c r="U4377" i="1"/>
  <c r="X4377" i="1" s="1"/>
  <c r="Y4377" i="1" s="1"/>
  <c r="U4378" i="1"/>
  <c r="X4378" i="1" s="1"/>
  <c r="Y4378" i="1" s="1"/>
  <c r="U4379" i="1"/>
  <c r="X4379" i="1" s="1"/>
  <c r="Y4379" i="1" s="1"/>
  <c r="U4380" i="1"/>
  <c r="X4380" i="1" s="1"/>
  <c r="Y4380" i="1" s="1"/>
  <c r="U4381" i="1"/>
  <c r="X4381" i="1" s="1"/>
  <c r="Y4381" i="1" s="1"/>
  <c r="U4382" i="1"/>
  <c r="X4382" i="1" s="1"/>
  <c r="Y4382" i="1" s="1"/>
  <c r="U4383" i="1"/>
  <c r="X4383" i="1" s="1"/>
  <c r="Y4383" i="1" s="1"/>
  <c r="U4384" i="1"/>
  <c r="X4384" i="1" s="1"/>
  <c r="Y4384" i="1" s="1"/>
  <c r="U4385" i="1"/>
  <c r="X4385" i="1" s="1"/>
  <c r="Y4385" i="1" s="1"/>
  <c r="U4386" i="1"/>
  <c r="X4386" i="1" s="1"/>
  <c r="Y4386" i="1" s="1"/>
  <c r="U4387" i="1"/>
  <c r="X4387" i="1" s="1"/>
  <c r="Y4387" i="1" s="1"/>
  <c r="U4388" i="1"/>
  <c r="X4388" i="1" s="1"/>
  <c r="Y4388" i="1" s="1"/>
  <c r="U4389" i="1"/>
  <c r="X4389" i="1" s="1"/>
  <c r="Y4389" i="1" s="1"/>
  <c r="U4390" i="1"/>
  <c r="X4390" i="1" s="1"/>
  <c r="Y4390" i="1" s="1"/>
  <c r="U4391" i="1"/>
  <c r="X4391" i="1" s="1"/>
  <c r="Y4391" i="1" s="1"/>
  <c r="U4392" i="1"/>
  <c r="X4392" i="1" s="1"/>
  <c r="Y4392" i="1" s="1"/>
  <c r="U4393" i="1"/>
  <c r="X4393" i="1" s="1"/>
  <c r="Y4393" i="1" s="1"/>
  <c r="U4394" i="1"/>
  <c r="X4394" i="1" s="1"/>
  <c r="Y4394" i="1" s="1"/>
  <c r="U4395" i="1"/>
  <c r="X4395" i="1" s="1"/>
  <c r="Y4395" i="1" s="1"/>
  <c r="U4396" i="1"/>
  <c r="X4396" i="1" s="1"/>
  <c r="Y4396" i="1" s="1"/>
  <c r="U4397" i="1"/>
  <c r="X4397" i="1" s="1"/>
  <c r="Y4397" i="1" s="1"/>
  <c r="U4398" i="1"/>
  <c r="X4398" i="1" s="1"/>
  <c r="Y4398" i="1" s="1"/>
  <c r="U4399" i="1"/>
  <c r="X4399" i="1" s="1"/>
  <c r="Y4399" i="1" s="1"/>
  <c r="U4400" i="1"/>
  <c r="X4400" i="1" s="1"/>
  <c r="Y4400" i="1" s="1"/>
  <c r="U4401" i="1"/>
  <c r="X4401" i="1" s="1"/>
  <c r="Y4401" i="1" s="1"/>
  <c r="U4402" i="1"/>
  <c r="X4402" i="1" s="1"/>
  <c r="Y4402" i="1" s="1"/>
  <c r="U4403" i="1"/>
  <c r="X4403" i="1" s="1"/>
  <c r="Y4403" i="1" s="1"/>
  <c r="U4404" i="1"/>
  <c r="X4404" i="1" s="1"/>
  <c r="Y4404" i="1" s="1"/>
  <c r="U4405" i="1"/>
  <c r="X4405" i="1" s="1"/>
  <c r="Y4405" i="1" s="1"/>
  <c r="U4406" i="1"/>
  <c r="X4406" i="1" s="1"/>
  <c r="Y4406" i="1" s="1"/>
  <c r="U4407" i="1"/>
  <c r="X4407" i="1" s="1"/>
  <c r="Y4407" i="1" s="1"/>
  <c r="U4408" i="1"/>
  <c r="X4408" i="1" s="1"/>
  <c r="Y4408" i="1" s="1"/>
  <c r="U4409" i="1"/>
  <c r="X4409" i="1" s="1"/>
  <c r="Y4409" i="1" s="1"/>
  <c r="U4410" i="1"/>
  <c r="X4410" i="1" s="1"/>
  <c r="Y4410" i="1" s="1"/>
  <c r="U4411" i="1"/>
  <c r="X4411" i="1" s="1"/>
  <c r="Y4411" i="1" s="1"/>
  <c r="U4412" i="1"/>
  <c r="X4412" i="1" s="1"/>
  <c r="Y4412" i="1" s="1"/>
  <c r="U4413" i="1"/>
  <c r="X4413" i="1" s="1"/>
  <c r="Y4413" i="1" s="1"/>
  <c r="U4414" i="1"/>
  <c r="X4414" i="1" s="1"/>
  <c r="Y4414" i="1" s="1"/>
  <c r="U4415" i="1"/>
  <c r="X4415" i="1" s="1"/>
  <c r="Y4415" i="1" s="1"/>
  <c r="U4416" i="1"/>
  <c r="X4416" i="1" s="1"/>
  <c r="Y4416" i="1" s="1"/>
  <c r="U4417" i="1"/>
  <c r="X4417" i="1" s="1"/>
  <c r="Y4417" i="1" s="1"/>
  <c r="U4418" i="1"/>
  <c r="X4418" i="1" s="1"/>
  <c r="Y4418" i="1" s="1"/>
  <c r="U4419" i="1"/>
  <c r="X4419" i="1" s="1"/>
  <c r="Y4419" i="1" s="1"/>
  <c r="U4420" i="1"/>
  <c r="X4420" i="1" s="1"/>
  <c r="Y4420" i="1" s="1"/>
  <c r="U4421" i="1"/>
  <c r="X4421" i="1" s="1"/>
  <c r="Y4421" i="1" s="1"/>
  <c r="U4422" i="1"/>
  <c r="X4422" i="1" s="1"/>
  <c r="Y4422" i="1" s="1"/>
  <c r="U4423" i="1"/>
  <c r="X4423" i="1" s="1"/>
  <c r="Y4423" i="1" s="1"/>
  <c r="U4424" i="1"/>
  <c r="X4424" i="1" s="1"/>
  <c r="Y4424" i="1" s="1"/>
  <c r="U4425" i="1"/>
  <c r="X4425" i="1" s="1"/>
  <c r="Y4425" i="1" s="1"/>
  <c r="U4426" i="1"/>
  <c r="X4426" i="1" s="1"/>
  <c r="Y4426" i="1" s="1"/>
  <c r="U4427" i="1"/>
  <c r="X4427" i="1" s="1"/>
  <c r="Y4427" i="1" s="1"/>
  <c r="U4428" i="1"/>
  <c r="X4428" i="1" s="1"/>
  <c r="Y4428" i="1" s="1"/>
  <c r="U4429" i="1"/>
  <c r="X4429" i="1" s="1"/>
  <c r="Y4429" i="1" s="1"/>
  <c r="U4430" i="1"/>
  <c r="X4430" i="1" s="1"/>
  <c r="Y4430" i="1" s="1"/>
  <c r="U4431" i="1"/>
  <c r="X4431" i="1" s="1"/>
  <c r="Y4431" i="1" s="1"/>
  <c r="U4432" i="1"/>
  <c r="X4432" i="1" s="1"/>
  <c r="Y4432" i="1" s="1"/>
  <c r="U4433" i="1"/>
  <c r="X4433" i="1" s="1"/>
  <c r="Y4433" i="1" s="1"/>
  <c r="U4434" i="1"/>
  <c r="X4434" i="1" s="1"/>
  <c r="Y4434" i="1" s="1"/>
  <c r="U4435" i="1"/>
  <c r="X4435" i="1" s="1"/>
  <c r="Y4435" i="1" s="1"/>
  <c r="U4436" i="1"/>
  <c r="X4436" i="1" s="1"/>
  <c r="Y4436" i="1" s="1"/>
  <c r="U4437" i="1"/>
  <c r="X4437" i="1" s="1"/>
  <c r="Y4437" i="1" s="1"/>
  <c r="U4438" i="1"/>
  <c r="X4438" i="1" s="1"/>
  <c r="Y4438" i="1" s="1"/>
  <c r="U4439" i="1"/>
  <c r="X4439" i="1" s="1"/>
  <c r="Y4439" i="1" s="1"/>
  <c r="U4440" i="1"/>
  <c r="X4440" i="1" s="1"/>
  <c r="Y4440" i="1" s="1"/>
  <c r="U4441" i="1"/>
  <c r="X4441" i="1" s="1"/>
  <c r="Y4441" i="1" s="1"/>
  <c r="U4442" i="1"/>
  <c r="X4442" i="1" s="1"/>
  <c r="Y4442" i="1" s="1"/>
  <c r="U4443" i="1"/>
  <c r="X4443" i="1" s="1"/>
  <c r="Y4443" i="1" s="1"/>
  <c r="U4444" i="1"/>
  <c r="X4444" i="1" s="1"/>
  <c r="Y4444" i="1" s="1"/>
  <c r="U4445" i="1"/>
  <c r="X4445" i="1" s="1"/>
  <c r="Y4445" i="1" s="1"/>
  <c r="U4446" i="1"/>
  <c r="X4446" i="1" s="1"/>
  <c r="Y4446" i="1" s="1"/>
  <c r="U4447" i="1"/>
  <c r="X4447" i="1" s="1"/>
  <c r="Y4447" i="1" s="1"/>
  <c r="U4448" i="1"/>
  <c r="X4448" i="1" s="1"/>
  <c r="Y4448" i="1" s="1"/>
  <c r="U4449" i="1"/>
  <c r="X4449" i="1" s="1"/>
  <c r="Y4449" i="1" s="1"/>
  <c r="U4450" i="1"/>
  <c r="X4450" i="1" s="1"/>
  <c r="Y4450" i="1" s="1"/>
  <c r="U4451" i="1"/>
  <c r="X4451" i="1" s="1"/>
  <c r="Y4451" i="1" s="1"/>
  <c r="U4452" i="1"/>
  <c r="X4452" i="1" s="1"/>
  <c r="Y4452" i="1" s="1"/>
  <c r="U4453" i="1"/>
  <c r="X4453" i="1" s="1"/>
  <c r="Y4453" i="1" s="1"/>
  <c r="U4454" i="1"/>
  <c r="X4454" i="1" s="1"/>
  <c r="Y4454" i="1" s="1"/>
  <c r="U4455" i="1"/>
  <c r="X4455" i="1" s="1"/>
  <c r="Y4455" i="1" s="1"/>
  <c r="U4456" i="1"/>
  <c r="X4456" i="1" s="1"/>
  <c r="Y4456" i="1" s="1"/>
  <c r="U4457" i="1"/>
  <c r="X4457" i="1" s="1"/>
  <c r="Y4457" i="1" s="1"/>
  <c r="U4458" i="1"/>
  <c r="X4458" i="1" s="1"/>
  <c r="Y4458" i="1" s="1"/>
  <c r="U4459" i="1"/>
  <c r="X4459" i="1" s="1"/>
  <c r="Y4459" i="1" s="1"/>
  <c r="U4460" i="1"/>
  <c r="X4460" i="1" s="1"/>
  <c r="Y4460" i="1" s="1"/>
  <c r="U4461" i="1"/>
  <c r="X4461" i="1" s="1"/>
  <c r="Y4461" i="1" s="1"/>
  <c r="U4462" i="1"/>
  <c r="X4462" i="1" s="1"/>
  <c r="Y4462" i="1" s="1"/>
  <c r="U4463" i="1"/>
  <c r="X4463" i="1" s="1"/>
  <c r="Y4463" i="1" s="1"/>
  <c r="U4464" i="1"/>
  <c r="X4464" i="1" s="1"/>
  <c r="Y4464" i="1" s="1"/>
  <c r="U4465" i="1"/>
  <c r="X4465" i="1" s="1"/>
  <c r="Y4465" i="1" s="1"/>
  <c r="U4466" i="1"/>
  <c r="X4466" i="1" s="1"/>
  <c r="Y4466" i="1" s="1"/>
  <c r="U4467" i="1"/>
  <c r="X4467" i="1" s="1"/>
  <c r="Y4467" i="1" s="1"/>
  <c r="U4468" i="1"/>
  <c r="X4468" i="1" s="1"/>
  <c r="Y4468" i="1" s="1"/>
  <c r="U4469" i="1"/>
  <c r="X4469" i="1" s="1"/>
  <c r="Y4469" i="1" s="1"/>
  <c r="U4470" i="1"/>
  <c r="X4470" i="1" s="1"/>
  <c r="Y4470" i="1" s="1"/>
  <c r="U4471" i="1"/>
  <c r="X4471" i="1" s="1"/>
  <c r="Y4471" i="1" s="1"/>
  <c r="U4472" i="1"/>
  <c r="X4472" i="1" s="1"/>
  <c r="Y4472" i="1" s="1"/>
  <c r="U4473" i="1"/>
  <c r="X4473" i="1" s="1"/>
  <c r="Y4473" i="1" s="1"/>
  <c r="U4474" i="1"/>
  <c r="X4474" i="1" s="1"/>
  <c r="Y4474" i="1" s="1"/>
  <c r="U4475" i="1"/>
  <c r="X4475" i="1" s="1"/>
  <c r="Y4475" i="1" s="1"/>
  <c r="U4476" i="1"/>
  <c r="X4476" i="1" s="1"/>
  <c r="Y4476" i="1" s="1"/>
  <c r="U4477" i="1"/>
  <c r="X4477" i="1" s="1"/>
  <c r="Y4477" i="1" s="1"/>
  <c r="U4478" i="1"/>
  <c r="X4478" i="1" s="1"/>
  <c r="Y4478" i="1" s="1"/>
  <c r="U4479" i="1"/>
  <c r="X4479" i="1" s="1"/>
  <c r="Y4479" i="1" s="1"/>
  <c r="U4480" i="1"/>
  <c r="X4480" i="1" s="1"/>
  <c r="Y4480" i="1" s="1"/>
  <c r="U4481" i="1"/>
  <c r="X4481" i="1" s="1"/>
  <c r="Y4481" i="1" s="1"/>
  <c r="U4482" i="1"/>
  <c r="X4482" i="1" s="1"/>
  <c r="Y4482" i="1" s="1"/>
  <c r="U4483" i="1"/>
  <c r="X4483" i="1" s="1"/>
  <c r="Y4483" i="1" s="1"/>
  <c r="U4484" i="1"/>
  <c r="X4484" i="1" s="1"/>
  <c r="Y4484" i="1" s="1"/>
  <c r="U4485" i="1"/>
  <c r="X4485" i="1" s="1"/>
  <c r="Y4485" i="1" s="1"/>
  <c r="U4486" i="1"/>
  <c r="X4486" i="1" s="1"/>
  <c r="Y4486" i="1" s="1"/>
  <c r="U4487" i="1"/>
  <c r="X4487" i="1" s="1"/>
  <c r="Y4487" i="1" s="1"/>
  <c r="U4488" i="1"/>
  <c r="X4488" i="1" s="1"/>
  <c r="Y4488" i="1" s="1"/>
  <c r="U4489" i="1"/>
  <c r="X4489" i="1" s="1"/>
  <c r="Y4489" i="1" s="1"/>
  <c r="U4490" i="1"/>
  <c r="X4490" i="1" s="1"/>
  <c r="Y4490" i="1" s="1"/>
  <c r="U4491" i="1"/>
  <c r="X4491" i="1" s="1"/>
  <c r="Y4491" i="1" s="1"/>
  <c r="U4492" i="1"/>
  <c r="X4492" i="1" s="1"/>
  <c r="Y4492" i="1" s="1"/>
  <c r="U4493" i="1"/>
  <c r="X4493" i="1" s="1"/>
  <c r="Y4493" i="1" s="1"/>
  <c r="U4494" i="1"/>
  <c r="X4494" i="1" s="1"/>
  <c r="Y4494" i="1" s="1"/>
  <c r="U4495" i="1"/>
  <c r="X4495" i="1" s="1"/>
  <c r="Y4495" i="1" s="1"/>
  <c r="U4496" i="1"/>
  <c r="X4496" i="1" s="1"/>
  <c r="Y4496" i="1" s="1"/>
  <c r="U4497" i="1"/>
  <c r="X4497" i="1" s="1"/>
  <c r="Y4497" i="1" s="1"/>
  <c r="U4498" i="1"/>
  <c r="X4498" i="1" s="1"/>
  <c r="Y4498" i="1" s="1"/>
  <c r="U4499" i="1"/>
  <c r="X4499" i="1" s="1"/>
  <c r="Y4499" i="1" s="1"/>
  <c r="U4500" i="1"/>
  <c r="X4500" i="1" s="1"/>
  <c r="Y4500" i="1" s="1"/>
  <c r="U4501" i="1"/>
  <c r="X4501" i="1" s="1"/>
  <c r="Y4501" i="1" s="1"/>
  <c r="U4502" i="1"/>
  <c r="X4502" i="1" s="1"/>
  <c r="Y4502" i="1" s="1"/>
  <c r="U4503" i="1"/>
  <c r="X4503" i="1" s="1"/>
  <c r="Y4503" i="1" s="1"/>
  <c r="U4504" i="1"/>
  <c r="X4504" i="1" s="1"/>
  <c r="Y4504" i="1" s="1"/>
  <c r="U4505" i="1"/>
  <c r="X4505" i="1" s="1"/>
  <c r="Y4505" i="1" s="1"/>
  <c r="U4506" i="1"/>
  <c r="X4506" i="1" s="1"/>
  <c r="Y4506" i="1" s="1"/>
  <c r="U4507" i="1"/>
  <c r="X4507" i="1" s="1"/>
  <c r="Y4507" i="1" s="1"/>
  <c r="U4508" i="1"/>
  <c r="X4508" i="1" s="1"/>
  <c r="Y4508" i="1" s="1"/>
  <c r="U4509" i="1"/>
  <c r="X4509" i="1" s="1"/>
  <c r="Y4509" i="1" s="1"/>
  <c r="U4510" i="1"/>
  <c r="X4510" i="1" s="1"/>
  <c r="Y4510" i="1" s="1"/>
  <c r="U4511" i="1"/>
  <c r="X4511" i="1" s="1"/>
  <c r="Y4511" i="1" s="1"/>
  <c r="U4512" i="1"/>
  <c r="X4512" i="1" s="1"/>
  <c r="Y4512" i="1" s="1"/>
  <c r="U4513" i="1"/>
  <c r="X4513" i="1" s="1"/>
  <c r="Y4513" i="1" s="1"/>
  <c r="U4514" i="1"/>
  <c r="X4514" i="1" s="1"/>
  <c r="Y4514" i="1" s="1"/>
  <c r="U4515" i="1"/>
  <c r="X4515" i="1" s="1"/>
  <c r="Y4515" i="1" s="1"/>
  <c r="U4516" i="1"/>
  <c r="X4516" i="1" s="1"/>
  <c r="Y4516" i="1" s="1"/>
  <c r="U4517" i="1"/>
  <c r="X4517" i="1" s="1"/>
  <c r="Y4517" i="1" s="1"/>
  <c r="U4518" i="1"/>
  <c r="X4518" i="1" s="1"/>
  <c r="Y4518" i="1" s="1"/>
  <c r="U4519" i="1"/>
  <c r="X4519" i="1" s="1"/>
  <c r="Y4519" i="1" s="1"/>
  <c r="U4520" i="1"/>
  <c r="X4520" i="1" s="1"/>
  <c r="Y4520" i="1" s="1"/>
  <c r="U4521" i="1"/>
  <c r="X4521" i="1" s="1"/>
  <c r="Y4521" i="1" s="1"/>
  <c r="U4522" i="1"/>
  <c r="X4522" i="1" s="1"/>
  <c r="Y4522" i="1" s="1"/>
  <c r="U4523" i="1"/>
  <c r="X4523" i="1" s="1"/>
  <c r="Y4523" i="1" s="1"/>
  <c r="U4524" i="1"/>
  <c r="X4524" i="1" s="1"/>
  <c r="Y4524" i="1" s="1"/>
  <c r="U4525" i="1"/>
  <c r="X4525" i="1" s="1"/>
  <c r="Y4525" i="1" s="1"/>
  <c r="U4526" i="1"/>
  <c r="X4526" i="1" s="1"/>
  <c r="Y4526" i="1" s="1"/>
  <c r="U4527" i="1"/>
  <c r="X4527" i="1" s="1"/>
  <c r="Y4527" i="1" s="1"/>
  <c r="U4528" i="1"/>
  <c r="X4528" i="1" s="1"/>
  <c r="Y4528" i="1" s="1"/>
  <c r="U4529" i="1"/>
  <c r="X4529" i="1" s="1"/>
  <c r="Y4529" i="1" s="1"/>
  <c r="U4530" i="1"/>
  <c r="X4530" i="1" s="1"/>
  <c r="Y4530" i="1" s="1"/>
  <c r="U4531" i="1"/>
  <c r="X4531" i="1" s="1"/>
  <c r="Y4531" i="1" s="1"/>
  <c r="U4532" i="1"/>
  <c r="X4532" i="1" s="1"/>
  <c r="Y4532" i="1" s="1"/>
  <c r="U4533" i="1"/>
  <c r="X4533" i="1" s="1"/>
  <c r="Y4533" i="1" s="1"/>
  <c r="U4534" i="1"/>
  <c r="X4534" i="1" s="1"/>
  <c r="Y4534" i="1" s="1"/>
  <c r="U4535" i="1"/>
  <c r="X4535" i="1" s="1"/>
  <c r="Y4535" i="1" s="1"/>
  <c r="U4536" i="1"/>
  <c r="X4536" i="1" s="1"/>
  <c r="Y4536" i="1" s="1"/>
  <c r="U4537" i="1"/>
  <c r="X4537" i="1" s="1"/>
  <c r="Y4537" i="1" s="1"/>
  <c r="U4538" i="1"/>
  <c r="X4538" i="1" s="1"/>
  <c r="Y4538" i="1" s="1"/>
  <c r="U4539" i="1"/>
  <c r="X4539" i="1" s="1"/>
  <c r="Y4539" i="1" s="1"/>
  <c r="U4540" i="1"/>
  <c r="X4540" i="1" s="1"/>
  <c r="Y4540" i="1" s="1"/>
  <c r="U4541" i="1"/>
  <c r="X4541" i="1" s="1"/>
  <c r="Y4541" i="1" s="1"/>
  <c r="U4542" i="1"/>
  <c r="X4542" i="1" s="1"/>
  <c r="Y4542" i="1" s="1"/>
  <c r="U4543" i="1"/>
  <c r="X4543" i="1" s="1"/>
  <c r="Y4543" i="1" s="1"/>
  <c r="U4544" i="1"/>
  <c r="X4544" i="1" s="1"/>
  <c r="Y4544" i="1" s="1"/>
  <c r="U4545" i="1"/>
  <c r="X4545" i="1" s="1"/>
  <c r="Y4545" i="1" s="1"/>
  <c r="U4546" i="1"/>
  <c r="X4546" i="1" s="1"/>
  <c r="Y4546" i="1" s="1"/>
  <c r="U4547" i="1"/>
  <c r="X4547" i="1" s="1"/>
  <c r="Y4547" i="1" s="1"/>
  <c r="U4548" i="1"/>
  <c r="X4548" i="1" s="1"/>
  <c r="Y4548" i="1" s="1"/>
  <c r="U4549" i="1"/>
  <c r="X4549" i="1" s="1"/>
  <c r="Y4549" i="1" s="1"/>
  <c r="U4550" i="1"/>
  <c r="X4550" i="1" s="1"/>
  <c r="Y4550" i="1" s="1"/>
  <c r="U4551" i="1"/>
  <c r="X4551" i="1" s="1"/>
  <c r="Y4551" i="1" s="1"/>
  <c r="U4552" i="1"/>
  <c r="X4552" i="1" s="1"/>
  <c r="Y4552" i="1" s="1"/>
  <c r="U4553" i="1"/>
  <c r="X4553" i="1" s="1"/>
  <c r="Y4553" i="1" s="1"/>
  <c r="U4554" i="1"/>
  <c r="X4554" i="1" s="1"/>
  <c r="Y4554" i="1" s="1"/>
  <c r="U4555" i="1"/>
  <c r="X4555" i="1" s="1"/>
  <c r="Y4555" i="1" s="1"/>
  <c r="U4556" i="1"/>
  <c r="X4556" i="1" s="1"/>
  <c r="Y4556" i="1" s="1"/>
  <c r="U4557" i="1"/>
  <c r="X4557" i="1" s="1"/>
  <c r="Y4557" i="1" s="1"/>
  <c r="U4558" i="1"/>
  <c r="X4558" i="1" s="1"/>
  <c r="Y4558" i="1" s="1"/>
  <c r="U4559" i="1"/>
  <c r="X4559" i="1" s="1"/>
  <c r="Y4559" i="1" s="1"/>
  <c r="U4560" i="1"/>
  <c r="X4560" i="1" s="1"/>
  <c r="Y4560" i="1" s="1"/>
  <c r="U4561" i="1"/>
  <c r="X4561" i="1" s="1"/>
  <c r="Y4561" i="1" s="1"/>
  <c r="U4562" i="1"/>
  <c r="X4562" i="1" s="1"/>
  <c r="Y4562" i="1" s="1"/>
  <c r="U4563" i="1"/>
  <c r="X4563" i="1" s="1"/>
  <c r="Y4563" i="1" s="1"/>
  <c r="U4564" i="1"/>
  <c r="X4564" i="1" s="1"/>
  <c r="Y4564" i="1" s="1"/>
  <c r="U4565" i="1"/>
  <c r="X4565" i="1" s="1"/>
  <c r="Y4565" i="1" s="1"/>
  <c r="U4566" i="1"/>
  <c r="X4566" i="1" s="1"/>
  <c r="Y4566" i="1" s="1"/>
  <c r="U4567" i="1"/>
  <c r="X4567" i="1" s="1"/>
  <c r="Y4567" i="1" s="1"/>
  <c r="U4568" i="1"/>
  <c r="X4568" i="1" s="1"/>
  <c r="Y4568" i="1" s="1"/>
  <c r="U4569" i="1"/>
  <c r="X4569" i="1" s="1"/>
  <c r="Y4569" i="1" s="1"/>
  <c r="U4570" i="1"/>
  <c r="X4570" i="1" s="1"/>
  <c r="Y4570" i="1" s="1"/>
  <c r="U4571" i="1"/>
  <c r="X4571" i="1" s="1"/>
  <c r="Y4571" i="1" s="1"/>
  <c r="U4572" i="1"/>
  <c r="X4572" i="1" s="1"/>
  <c r="Y4572" i="1" s="1"/>
  <c r="U4573" i="1"/>
  <c r="X4573" i="1" s="1"/>
  <c r="Y4573" i="1" s="1"/>
  <c r="U4574" i="1"/>
  <c r="X4574" i="1" s="1"/>
  <c r="Y4574" i="1" s="1"/>
  <c r="U4575" i="1"/>
  <c r="X4575" i="1" s="1"/>
  <c r="Y4575" i="1" s="1"/>
  <c r="U4576" i="1"/>
  <c r="X4576" i="1" s="1"/>
  <c r="Y4576" i="1" s="1"/>
  <c r="U4577" i="1"/>
  <c r="X4577" i="1" s="1"/>
  <c r="Y4577" i="1" s="1"/>
  <c r="U4578" i="1"/>
  <c r="X4578" i="1" s="1"/>
  <c r="Y4578" i="1" s="1"/>
  <c r="U4579" i="1"/>
  <c r="X4579" i="1" s="1"/>
  <c r="Y4579" i="1" s="1"/>
  <c r="U4580" i="1"/>
  <c r="X4580" i="1" s="1"/>
  <c r="Y4580" i="1" s="1"/>
  <c r="U4581" i="1"/>
  <c r="X4581" i="1" s="1"/>
  <c r="Y4581" i="1" s="1"/>
  <c r="U4582" i="1"/>
  <c r="X4582" i="1" s="1"/>
  <c r="Y4582" i="1" s="1"/>
  <c r="U4583" i="1"/>
  <c r="X4583" i="1" s="1"/>
  <c r="Y4583" i="1" s="1"/>
  <c r="U4584" i="1"/>
  <c r="X4584" i="1" s="1"/>
  <c r="Y4584" i="1" s="1"/>
  <c r="U4585" i="1"/>
  <c r="X4585" i="1" s="1"/>
  <c r="Y4585" i="1" s="1"/>
  <c r="U4586" i="1"/>
  <c r="X4586" i="1" s="1"/>
  <c r="Y4586" i="1" s="1"/>
  <c r="U4587" i="1"/>
  <c r="X4587" i="1" s="1"/>
  <c r="Y4587" i="1" s="1"/>
  <c r="U4588" i="1"/>
  <c r="X4588" i="1" s="1"/>
  <c r="Y4588" i="1" s="1"/>
  <c r="U4589" i="1"/>
  <c r="X4589" i="1" s="1"/>
  <c r="Y4589" i="1" s="1"/>
  <c r="U4590" i="1"/>
  <c r="X4590" i="1" s="1"/>
  <c r="Y4590" i="1" s="1"/>
  <c r="U4591" i="1"/>
  <c r="X4591" i="1" s="1"/>
  <c r="Y4591" i="1" s="1"/>
  <c r="U4592" i="1"/>
  <c r="X4592" i="1" s="1"/>
  <c r="Y4592" i="1" s="1"/>
  <c r="U4593" i="1"/>
  <c r="X4593" i="1" s="1"/>
  <c r="Y4593" i="1" s="1"/>
  <c r="U4594" i="1"/>
  <c r="X4594" i="1" s="1"/>
  <c r="Y4594" i="1" s="1"/>
  <c r="U4595" i="1"/>
  <c r="X4595" i="1" s="1"/>
  <c r="Y4595" i="1" s="1"/>
  <c r="U4596" i="1"/>
  <c r="X4596" i="1" s="1"/>
  <c r="Y4596" i="1" s="1"/>
  <c r="U4597" i="1"/>
  <c r="X4597" i="1" s="1"/>
  <c r="Y4597" i="1" s="1"/>
  <c r="U4598" i="1"/>
  <c r="X4598" i="1" s="1"/>
  <c r="Y4598" i="1" s="1"/>
  <c r="U4599" i="1"/>
  <c r="X4599" i="1" s="1"/>
  <c r="Y4599" i="1" s="1"/>
  <c r="U4600" i="1"/>
  <c r="X4600" i="1" s="1"/>
  <c r="Y4600" i="1" s="1"/>
  <c r="U4601" i="1"/>
  <c r="X4601" i="1" s="1"/>
  <c r="Y4601" i="1" s="1"/>
  <c r="U4602" i="1"/>
  <c r="X4602" i="1" s="1"/>
  <c r="Y4602" i="1" s="1"/>
  <c r="U4603" i="1"/>
  <c r="X4603" i="1" s="1"/>
  <c r="Y4603" i="1" s="1"/>
  <c r="U4604" i="1"/>
  <c r="X4604" i="1" s="1"/>
  <c r="Y4604" i="1" s="1"/>
  <c r="U4605" i="1"/>
  <c r="X4605" i="1" s="1"/>
  <c r="Y4605" i="1" s="1"/>
  <c r="U4606" i="1"/>
  <c r="X4606" i="1" s="1"/>
  <c r="Y4606" i="1" s="1"/>
  <c r="U4607" i="1"/>
  <c r="X4607" i="1" s="1"/>
  <c r="Y4607" i="1" s="1"/>
  <c r="U4608" i="1"/>
  <c r="X4608" i="1" s="1"/>
  <c r="Y4608" i="1" s="1"/>
  <c r="U4609" i="1"/>
  <c r="X4609" i="1" s="1"/>
  <c r="Y4609" i="1" s="1"/>
  <c r="U4610" i="1"/>
  <c r="X4610" i="1" s="1"/>
  <c r="Y4610" i="1" s="1"/>
  <c r="U4611" i="1"/>
  <c r="X4611" i="1" s="1"/>
  <c r="Y4611" i="1" s="1"/>
  <c r="U4612" i="1"/>
  <c r="X4612" i="1" s="1"/>
  <c r="Y4612" i="1" s="1"/>
  <c r="U4613" i="1"/>
  <c r="X4613" i="1" s="1"/>
  <c r="Y4613" i="1" s="1"/>
  <c r="U4614" i="1"/>
  <c r="X4614" i="1" s="1"/>
  <c r="Y4614" i="1" s="1"/>
  <c r="U4615" i="1"/>
  <c r="X4615" i="1" s="1"/>
  <c r="Y4615" i="1" s="1"/>
  <c r="U4616" i="1"/>
  <c r="X4616" i="1" s="1"/>
  <c r="Y4616" i="1" s="1"/>
  <c r="U4617" i="1"/>
  <c r="X4617" i="1" s="1"/>
  <c r="Y4617" i="1" s="1"/>
  <c r="U4618" i="1"/>
  <c r="X4618" i="1" s="1"/>
  <c r="Y4618" i="1" s="1"/>
  <c r="U4619" i="1"/>
  <c r="X4619" i="1" s="1"/>
  <c r="Y4619" i="1" s="1"/>
  <c r="U4620" i="1"/>
  <c r="X4620" i="1" s="1"/>
  <c r="Y4620" i="1" s="1"/>
  <c r="U4621" i="1"/>
  <c r="X4621" i="1" s="1"/>
  <c r="Y4621" i="1" s="1"/>
  <c r="U4622" i="1"/>
  <c r="X4622" i="1" s="1"/>
  <c r="Y4622" i="1" s="1"/>
  <c r="U4623" i="1"/>
  <c r="X4623" i="1" s="1"/>
  <c r="Y4623" i="1" s="1"/>
  <c r="U4624" i="1"/>
  <c r="X4624" i="1" s="1"/>
  <c r="Y4624" i="1" s="1"/>
  <c r="U4625" i="1"/>
  <c r="X4625" i="1" s="1"/>
  <c r="Y4625" i="1" s="1"/>
  <c r="U4626" i="1"/>
  <c r="X4626" i="1" s="1"/>
  <c r="Y4626" i="1" s="1"/>
  <c r="U4627" i="1"/>
  <c r="X4627" i="1" s="1"/>
  <c r="Y4627" i="1" s="1"/>
  <c r="U4628" i="1"/>
  <c r="X4628" i="1" s="1"/>
  <c r="Y4628" i="1" s="1"/>
  <c r="U4629" i="1"/>
  <c r="X4629" i="1" s="1"/>
  <c r="Y4629" i="1" s="1"/>
  <c r="U4630" i="1"/>
  <c r="X4630" i="1" s="1"/>
  <c r="Y4630" i="1" s="1"/>
  <c r="U4631" i="1"/>
  <c r="X4631" i="1" s="1"/>
  <c r="Y4631" i="1" s="1"/>
  <c r="U4632" i="1"/>
  <c r="X4632" i="1" s="1"/>
  <c r="Y4632" i="1" s="1"/>
  <c r="U4633" i="1"/>
  <c r="X4633" i="1" s="1"/>
  <c r="Y4633" i="1" s="1"/>
  <c r="U4634" i="1"/>
  <c r="X4634" i="1" s="1"/>
  <c r="Y4634" i="1" s="1"/>
  <c r="U4635" i="1"/>
  <c r="X4635" i="1" s="1"/>
  <c r="Y4635" i="1" s="1"/>
  <c r="U4636" i="1"/>
  <c r="X4636" i="1" s="1"/>
  <c r="Y4636" i="1" s="1"/>
  <c r="U4637" i="1"/>
  <c r="X4637" i="1" s="1"/>
  <c r="Y4637" i="1" s="1"/>
  <c r="U4638" i="1"/>
  <c r="X4638" i="1" s="1"/>
  <c r="Y4638" i="1" s="1"/>
  <c r="U4639" i="1"/>
  <c r="X4639" i="1" s="1"/>
  <c r="Y4639" i="1" s="1"/>
  <c r="U4640" i="1"/>
  <c r="X4640" i="1" s="1"/>
  <c r="Y4640" i="1" s="1"/>
  <c r="U4641" i="1"/>
  <c r="X4641" i="1" s="1"/>
  <c r="Y4641" i="1" s="1"/>
  <c r="U4642" i="1"/>
  <c r="X4642" i="1" s="1"/>
  <c r="Y4642" i="1" s="1"/>
  <c r="U4643" i="1"/>
  <c r="X4643" i="1" s="1"/>
  <c r="Y4643" i="1" s="1"/>
  <c r="U4644" i="1"/>
  <c r="X4644" i="1" s="1"/>
  <c r="Y4644" i="1" s="1"/>
  <c r="U4645" i="1"/>
  <c r="X4645" i="1" s="1"/>
  <c r="Y4645" i="1" s="1"/>
  <c r="U4646" i="1"/>
  <c r="X4646" i="1" s="1"/>
  <c r="Y4646" i="1" s="1"/>
  <c r="U4647" i="1"/>
  <c r="X4647" i="1" s="1"/>
  <c r="Y4647" i="1" s="1"/>
  <c r="U4648" i="1"/>
  <c r="X4648" i="1" s="1"/>
  <c r="Y4648" i="1" s="1"/>
  <c r="U4649" i="1"/>
  <c r="X4649" i="1" s="1"/>
  <c r="Y4649" i="1" s="1"/>
  <c r="U4650" i="1"/>
  <c r="X4650" i="1" s="1"/>
  <c r="Y4650" i="1" s="1"/>
  <c r="U4651" i="1"/>
  <c r="X4651" i="1" s="1"/>
  <c r="Y4651" i="1" s="1"/>
  <c r="U4652" i="1"/>
  <c r="X4652" i="1" s="1"/>
  <c r="Y4652" i="1" s="1"/>
  <c r="U4653" i="1"/>
  <c r="X4653" i="1" s="1"/>
  <c r="Y4653" i="1" s="1"/>
  <c r="U4654" i="1"/>
  <c r="X4654" i="1" s="1"/>
  <c r="Y4654" i="1" s="1"/>
  <c r="U4655" i="1"/>
  <c r="X4655" i="1" s="1"/>
  <c r="Y4655" i="1" s="1"/>
  <c r="U4656" i="1"/>
  <c r="X4656" i="1" s="1"/>
  <c r="Y4656" i="1" s="1"/>
  <c r="U4657" i="1"/>
  <c r="X4657" i="1" s="1"/>
  <c r="Y4657" i="1" s="1"/>
  <c r="U4658" i="1"/>
  <c r="X4658" i="1" s="1"/>
  <c r="Y4658" i="1" s="1"/>
  <c r="U4659" i="1"/>
  <c r="X4659" i="1" s="1"/>
  <c r="Y4659" i="1" s="1"/>
  <c r="U4660" i="1"/>
  <c r="X4660" i="1" s="1"/>
  <c r="Y4660" i="1" s="1"/>
  <c r="U4661" i="1"/>
  <c r="X4661" i="1" s="1"/>
  <c r="Y4661" i="1" s="1"/>
  <c r="U4662" i="1"/>
  <c r="X4662" i="1" s="1"/>
  <c r="Y4662" i="1" s="1"/>
  <c r="U4663" i="1"/>
  <c r="X4663" i="1" s="1"/>
  <c r="Y4663" i="1" s="1"/>
  <c r="U4664" i="1"/>
  <c r="X4664" i="1" s="1"/>
  <c r="Y4664" i="1" s="1"/>
  <c r="U4665" i="1"/>
  <c r="X4665" i="1" s="1"/>
  <c r="Y4665" i="1" s="1"/>
  <c r="U4666" i="1"/>
  <c r="X4666" i="1" s="1"/>
  <c r="Y4666" i="1" s="1"/>
  <c r="U4667" i="1"/>
  <c r="X4667" i="1" s="1"/>
  <c r="Y4667" i="1" s="1"/>
  <c r="U4668" i="1"/>
  <c r="X4668" i="1" s="1"/>
  <c r="Y4668" i="1" s="1"/>
  <c r="U4669" i="1"/>
  <c r="X4669" i="1" s="1"/>
  <c r="Y4669" i="1" s="1"/>
  <c r="U4670" i="1"/>
  <c r="X4670" i="1" s="1"/>
  <c r="Y4670" i="1" s="1"/>
  <c r="U4671" i="1"/>
  <c r="X4671" i="1" s="1"/>
  <c r="Y4671" i="1" s="1"/>
  <c r="U4672" i="1"/>
  <c r="X4672" i="1" s="1"/>
  <c r="Y4672" i="1" s="1"/>
  <c r="U4673" i="1"/>
  <c r="X4673" i="1" s="1"/>
  <c r="Y4673" i="1" s="1"/>
  <c r="U4674" i="1"/>
  <c r="X4674" i="1" s="1"/>
  <c r="Y4674" i="1" s="1"/>
  <c r="U4675" i="1"/>
  <c r="X4675" i="1" s="1"/>
  <c r="Y4675" i="1" s="1"/>
  <c r="U4676" i="1"/>
  <c r="X4676" i="1" s="1"/>
  <c r="Y4676" i="1" s="1"/>
  <c r="U4677" i="1"/>
  <c r="X4677" i="1" s="1"/>
  <c r="Y4677" i="1" s="1"/>
  <c r="U4678" i="1"/>
  <c r="X4678" i="1" s="1"/>
  <c r="Y4678" i="1" s="1"/>
  <c r="U4679" i="1"/>
  <c r="X4679" i="1" s="1"/>
  <c r="Y4679" i="1" s="1"/>
  <c r="U4680" i="1"/>
  <c r="X4680" i="1" s="1"/>
  <c r="Y4680" i="1" s="1"/>
  <c r="U4681" i="1"/>
  <c r="X4681" i="1" s="1"/>
  <c r="Y4681" i="1" s="1"/>
  <c r="U4682" i="1"/>
  <c r="X4682" i="1" s="1"/>
  <c r="Y4682" i="1" s="1"/>
  <c r="U4683" i="1"/>
  <c r="X4683" i="1" s="1"/>
  <c r="Y4683" i="1" s="1"/>
  <c r="U4684" i="1"/>
  <c r="X4684" i="1" s="1"/>
  <c r="Y4684" i="1" s="1"/>
  <c r="U4685" i="1"/>
  <c r="X4685" i="1" s="1"/>
  <c r="Y4685" i="1" s="1"/>
  <c r="U4686" i="1"/>
  <c r="X4686" i="1" s="1"/>
  <c r="Y4686" i="1" s="1"/>
  <c r="U4687" i="1"/>
  <c r="X4687" i="1" s="1"/>
  <c r="Y4687" i="1" s="1"/>
  <c r="U4688" i="1"/>
  <c r="X4688" i="1" s="1"/>
  <c r="Y4688" i="1" s="1"/>
  <c r="U4689" i="1"/>
  <c r="X4689" i="1" s="1"/>
  <c r="Y4689" i="1" s="1"/>
  <c r="U4690" i="1"/>
  <c r="X4690" i="1" s="1"/>
  <c r="Y4690" i="1" s="1"/>
  <c r="U4691" i="1"/>
  <c r="X4691" i="1" s="1"/>
  <c r="Y4691" i="1" s="1"/>
  <c r="U4692" i="1"/>
  <c r="X4692" i="1" s="1"/>
  <c r="Y4692" i="1" s="1"/>
  <c r="U4693" i="1"/>
  <c r="X4693" i="1" s="1"/>
  <c r="Y4693" i="1" s="1"/>
  <c r="U4694" i="1"/>
  <c r="X4694" i="1" s="1"/>
  <c r="Y4694" i="1" s="1"/>
  <c r="U4695" i="1"/>
  <c r="X4695" i="1" s="1"/>
  <c r="Y4695" i="1" s="1"/>
  <c r="U4696" i="1"/>
  <c r="X4696" i="1" s="1"/>
  <c r="Y4696" i="1" s="1"/>
  <c r="U4697" i="1"/>
  <c r="X4697" i="1" s="1"/>
  <c r="Y4697" i="1" s="1"/>
  <c r="U4698" i="1"/>
  <c r="X4698" i="1" s="1"/>
  <c r="Y4698" i="1" s="1"/>
  <c r="U4699" i="1"/>
  <c r="X4699" i="1" s="1"/>
  <c r="Y4699" i="1" s="1"/>
  <c r="U4700" i="1"/>
  <c r="X4700" i="1" s="1"/>
  <c r="Y4700" i="1" s="1"/>
  <c r="U4701" i="1"/>
  <c r="X4701" i="1" s="1"/>
  <c r="Y4701" i="1" s="1"/>
  <c r="U4702" i="1"/>
  <c r="X4702" i="1" s="1"/>
  <c r="Y4702" i="1" s="1"/>
  <c r="U4703" i="1"/>
  <c r="X4703" i="1" s="1"/>
  <c r="Y4703" i="1" s="1"/>
  <c r="U4704" i="1"/>
  <c r="X4704" i="1" s="1"/>
  <c r="Y4704" i="1" s="1"/>
  <c r="U4705" i="1"/>
  <c r="X4705" i="1" s="1"/>
  <c r="Y4705" i="1" s="1"/>
  <c r="U4706" i="1"/>
  <c r="X4706" i="1" s="1"/>
  <c r="Y4706" i="1" s="1"/>
  <c r="U4707" i="1"/>
  <c r="X4707" i="1" s="1"/>
  <c r="Y4707" i="1" s="1"/>
  <c r="U4708" i="1"/>
  <c r="X4708" i="1" s="1"/>
  <c r="Y4708" i="1" s="1"/>
  <c r="U4709" i="1"/>
  <c r="X4709" i="1" s="1"/>
  <c r="Y4709" i="1" s="1"/>
  <c r="U4710" i="1"/>
  <c r="X4710" i="1" s="1"/>
  <c r="Y4710" i="1" s="1"/>
  <c r="U4711" i="1"/>
  <c r="X4711" i="1" s="1"/>
  <c r="Y4711" i="1" s="1"/>
  <c r="U4712" i="1"/>
  <c r="X4712" i="1" s="1"/>
  <c r="Y4712" i="1" s="1"/>
  <c r="U4713" i="1"/>
  <c r="X4713" i="1" s="1"/>
  <c r="Y4713" i="1" s="1"/>
  <c r="U4714" i="1"/>
  <c r="X4714" i="1" s="1"/>
  <c r="Y4714" i="1" s="1"/>
  <c r="U4715" i="1"/>
  <c r="X4715" i="1" s="1"/>
  <c r="Y4715" i="1" s="1"/>
  <c r="U4716" i="1"/>
  <c r="X4716" i="1" s="1"/>
  <c r="Y4716" i="1" s="1"/>
  <c r="U4717" i="1"/>
  <c r="X4717" i="1" s="1"/>
  <c r="Y4717" i="1" s="1"/>
  <c r="U4718" i="1"/>
  <c r="X4718" i="1" s="1"/>
  <c r="Y4718" i="1" s="1"/>
  <c r="U4719" i="1"/>
  <c r="X4719" i="1" s="1"/>
  <c r="Y4719" i="1" s="1"/>
  <c r="U4720" i="1"/>
  <c r="X4720" i="1" s="1"/>
  <c r="Y4720" i="1" s="1"/>
  <c r="U4721" i="1"/>
  <c r="X4721" i="1" s="1"/>
  <c r="Y4721" i="1" s="1"/>
  <c r="U4722" i="1"/>
  <c r="X4722" i="1" s="1"/>
  <c r="Y4722" i="1" s="1"/>
  <c r="U4723" i="1"/>
  <c r="X4723" i="1" s="1"/>
  <c r="Y4723" i="1" s="1"/>
  <c r="U4724" i="1"/>
  <c r="X4724" i="1" s="1"/>
  <c r="Y4724" i="1" s="1"/>
  <c r="U4725" i="1"/>
  <c r="X4725" i="1" s="1"/>
  <c r="Y4725" i="1" s="1"/>
  <c r="U4726" i="1"/>
  <c r="X4726" i="1" s="1"/>
  <c r="Y4726" i="1" s="1"/>
  <c r="U4727" i="1"/>
  <c r="X4727" i="1" s="1"/>
  <c r="Y4727" i="1" s="1"/>
  <c r="U4728" i="1"/>
  <c r="X4728" i="1" s="1"/>
  <c r="Y4728" i="1" s="1"/>
  <c r="U4729" i="1"/>
  <c r="X4729" i="1" s="1"/>
  <c r="Y4729" i="1" s="1"/>
  <c r="U4730" i="1"/>
  <c r="X4730" i="1" s="1"/>
  <c r="Y4730" i="1" s="1"/>
  <c r="U4731" i="1"/>
  <c r="X4731" i="1" s="1"/>
  <c r="Y4731" i="1" s="1"/>
  <c r="U4732" i="1"/>
  <c r="X4732" i="1" s="1"/>
  <c r="Y4732" i="1" s="1"/>
  <c r="U4733" i="1"/>
  <c r="X4733" i="1" s="1"/>
  <c r="Y4733" i="1" s="1"/>
  <c r="U4734" i="1"/>
  <c r="X4734" i="1" s="1"/>
  <c r="Y4734" i="1" s="1"/>
  <c r="U4735" i="1"/>
  <c r="X4735" i="1" s="1"/>
  <c r="Y4735" i="1" s="1"/>
  <c r="U4736" i="1"/>
  <c r="X4736" i="1" s="1"/>
  <c r="Y4736" i="1" s="1"/>
  <c r="U4737" i="1"/>
  <c r="X4737" i="1" s="1"/>
  <c r="Y4737" i="1" s="1"/>
  <c r="U4738" i="1"/>
  <c r="X4738" i="1" s="1"/>
  <c r="Y4738" i="1" s="1"/>
  <c r="U4739" i="1"/>
  <c r="X4739" i="1" s="1"/>
  <c r="Y4739" i="1" s="1"/>
  <c r="U4740" i="1"/>
  <c r="X4740" i="1" s="1"/>
  <c r="Y4740" i="1" s="1"/>
  <c r="U4741" i="1"/>
  <c r="X4741" i="1" s="1"/>
  <c r="Y4741" i="1" s="1"/>
  <c r="U4742" i="1"/>
  <c r="X4742" i="1" s="1"/>
  <c r="Y4742" i="1" s="1"/>
  <c r="U4743" i="1"/>
  <c r="X4743" i="1" s="1"/>
  <c r="Y4743" i="1" s="1"/>
  <c r="U4744" i="1"/>
  <c r="X4744" i="1" s="1"/>
  <c r="Y4744" i="1" s="1"/>
  <c r="U4745" i="1"/>
  <c r="X4745" i="1" s="1"/>
  <c r="Y4745" i="1" s="1"/>
  <c r="U4746" i="1"/>
  <c r="X4746" i="1" s="1"/>
  <c r="Y4746" i="1" s="1"/>
  <c r="U4747" i="1"/>
  <c r="X4747" i="1" s="1"/>
  <c r="Y4747" i="1" s="1"/>
  <c r="U4748" i="1"/>
  <c r="X4748" i="1" s="1"/>
  <c r="Y4748" i="1" s="1"/>
  <c r="U4749" i="1"/>
  <c r="X4749" i="1" s="1"/>
  <c r="Y4749" i="1" s="1"/>
  <c r="U4750" i="1"/>
  <c r="X4750" i="1" s="1"/>
  <c r="Y4750" i="1" s="1"/>
  <c r="U4751" i="1"/>
  <c r="X4751" i="1" s="1"/>
  <c r="Y4751" i="1" s="1"/>
  <c r="U4752" i="1"/>
  <c r="X4752" i="1" s="1"/>
  <c r="Y4752" i="1" s="1"/>
  <c r="U4753" i="1"/>
  <c r="X4753" i="1" s="1"/>
  <c r="Y4753" i="1" s="1"/>
  <c r="U4754" i="1"/>
  <c r="X4754" i="1" s="1"/>
  <c r="Y4754" i="1" s="1"/>
  <c r="U4755" i="1"/>
  <c r="X4755" i="1" s="1"/>
  <c r="Y4755" i="1" s="1"/>
  <c r="U4756" i="1"/>
  <c r="X4756" i="1" s="1"/>
  <c r="Y4756" i="1" s="1"/>
  <c r="U4757" i="1"/>
  <c r="X4757" i="1" s="1"/>
  <c r="Y4757" i="1" s="1"/>
  <c r="U4758" i="1"/>
  <c r="X4758" i="1" s="1"/>
  <c r="Y4758" i="1" s="1"/>
  <c r="U4759" i="1"/>
  <c r="X4759" i="1" s="1"/>
  <c r="Y4759" i="1" s="1"/>
  <c r="U4760" i="1"/>
  <c r="X4760" i="1" s="1"/>
  <c r="Y4760" i="1" s="1"/>
  <c r="U4761" i="1"/>
  <c r="X4761" i="1" s="1"/>
  <c r="Y4761" i="1" s="1"/>
  <c r="U4762" i="1"/>
  <c r="X4762" i="1" s="1"/>
  <c r="Y4762" i="1" s="1"/>
  <c r="U4763" i="1"/>
  <c r="X4763" i="1" s="1"/>
  <c r="Y4763" i="1" s="1"/>
  <c r="U4764" i="1"/>
  <c r="X4764" i="1" s="1"/>
  <c r="Y4764" i="1" s="1"/>
  <c r="U4765" i="1"/>
  <c r="X4765" i="1" s="1"/>
  <c r="Y4765" i="1" s="1"/>
  <c r="U4766" i="1"/>
  <c r="X4766" i="1" s="1"/>
  <c r="Y4766" i="1" s="1"/>
  <c r="U4767" i="1"/>
  <c r="X4767" i="1" s="1"/>
  <c r="Y4767" i="1" s="1"/>
  <c r="U4768" i="1"/>
  <c r="X4768" i="1" s="1"/>
  <c r="Y4768" i="1" s="1"/>
  <c r="U4769" i="1"/>
  <c r="X4769" i="1" s="1"/>
  <c r="Y4769" i="1" s="1"/>
  <c r="U4770" i="1"/>
  <c r="X4770" i="1" s="1"/>
  <c r="Y4770" i="1" s="1"/>
  <c r="U4771" i="1"/>
  <c r="X4771" i="1" s="1"/>
  <c r="Y4771" i="1" s="1"/>
  <c r="U4772" i="1"/>
  <c r="X4772" i="1" s="1"/>
  <c r="Y4772" i="1" s="1"/>
  <c r="U4773" i="1"/>
  <c r="X4773" i="1" s="1"/>
  <c r="Y4773" i="1" s="1"/>
  <c r="U4774" i="1"/>
  <c r="X4774" i="1" s="1"/>
  <c r="Y4774" i="1" s="1"/>
  <c r="U4775" i="1"/>
  <c r="X4775" i="1" s="1"/>
  <c r="Y4775" i="1" s="1"/>
  <c r="U4776" i="1"/>
  <c r="X4776" i="1" s="1"/>
  <c r="Y4776" i="1" s="1"/>
  <c r="U4777" i="1"/>
  <c r="X4777" i="1" s="1"/>
  <c r="Y4777" i="1" s="1"/>
  <c r="U4778" i="1"/>
  <c r="X4778" i="1" s="1"/>
  <c r="Y4778" i="1" s="1"/>
  <c r="U4779" i="1"/>
  <c r="X4779" i="1" s="1"/>
  <c r="Y4779" i="1" s="1"/>
  <c r="U4780" i="1"/>
  <c r="X4780" i="1" s="1"/>
  <c r="Y4780" i="1" s="1"/>
  <c r="U4781" i="1"/>
  <c r="X4781" i="1" s="1"/>
  <c r="Y4781" i="1" s="1"/>
  <c r="U4782" i="1"/>
  <c r="X4782" i="1" s="1"/>
  <c r="Y4782" i="1" s="1"/>
  <c r="U4783" i="1"/>
  <c r="X4783" i="1" s="1"/>
  <c r="Y4783" i="1" s="1"/>
  <c r="U4784" i="1"/>
  <c r="X4784" i="1" s="1"/>
  <c r="Y4784" i="1" s="1"/>
  <c r="U4785" i="1"/>
  <c r="X4785" i="1" s="1"/>
  <c r="Y4785" i="1" s="1"/>
  <c r="U4786" i="1"/>
  <c r="X4786" i="1" s="1"/>
  <c r="Y4786" i="1" s="1"/>
  <c r="U4787" i="1"/>
  <c r="X4787" i="1" s="1"/>
  <c r="Y4787" i="1" s="1"/>
  <c r="U4788" i="1"/>
  <c r="X4788" i="1" s="1"/>
  <c r="Y4788" i="1" s="1"/>
  <c r="U4789" i="1"/>
  <c r="X4789" i="1" s="1"/>
  <c r="Y4789" i="1" s="1"/>
  <c r="U4790" i="1"/>
  <c r="X4790" i="1" s="1"/>
  <c r="Y4790" i="1" s="1"/>
  <c r="U4791" i="1"/>
  <c r="X4791" i="1" s="1"/>
  <c r="Y4791" i="1" s="1"/>
  <c r="U4792" i="1"/>
  <c r="X4792" i="1" s="1"/>
  <c r="Y4792" i="1" s="1"/>
  <c r="U4793" i="1"/>
  <c r="X4793" i="1" s="1"/>
  <c r="Y4793" i="1" s="1"/>
  <c r="U4794" i="1"/>
  <c r="X4794" i="1" s="1"/>
  <c r="Y4794" i="1" s="1"/>
  <c r="U4795" i="1"/>
  <c r="X4795" i="1" s="1"/>
  <c r="Y4795" i="1" s="1"/>
  <c r="U4796" i="1"/>
  <c r="X4796" i="1" s="1"/>
  <c r="Y4796" i="1" s="1"/>
  <c r="U4797" i="1"/>
  <c r="X4797" i="1" s="1"/>
  <c r="Y4797" i="1" s="1"/>
  <c r="U4798" i="1"/>
  <c r="X4798" i="1" s="1"/>
  <c r="Y4798" i="1" s="1"/>
  <c r="U4799" i="1"/>
  <c r="X4799" i="1" s="1"/>
  <c r="Y4799" i="1" s="1"/>
  <c r="U4800" i="1"/>
  <c r="X4800" i="1" s="1"/>
  <c r="Y4800" i="1" s="1"/>
  <c r="U4801" i="1"/>
  <c r="X4801" i="1" s="1"/>
  <c r="Y4801" i="1" s="1"/>
  <c r="U4802" i="1"/>
  <c r="X4802" i="1" s="1"/>
  <c r="Y4802" i="1" s="1"/>
  <c r="U4803" i="1"/>
  <c r="X4803" i="1" s="1"/>
  <c r="Y4803" i="1" s="1"/>
  <c r="U4804" i="1"/>
  <c r="X4804" i="1" s="1"/>
  <c r="Y4804" i="1" s="1"/>
  <c r="U4805" i="1"/>
  <c r="X4805" i="1" s="1"/>
  <c r="Y4805" i="1" s="1"/>
  <c r="U4806" i="1"/>
  <c r="X4806" i="1" s="1"/>
  <c r="Y4806" i="1" s="1"/>
  <c r="U4807" i="1"/>
  <c r="X4807" i="1" s="1"/>
  <c r="Y4807" i="1" s="1"/>
  <c r="U4808" i="1"/>
  <c r="X4808" i="1" s="1"/>
  <c r="Y4808" i="1" s="1"/>
  <c r="U4809" i="1"/>
  <c r="X4809" i="1" s="1"/>
  <c r="Y4809" i="1" s="1"/>
  <c r="U4810" i="1"/>
  <c r="X4810" i="1" s="1"/>
  <c r="Y4810" i="1" s="1"/>
  <c r="U4811" i="1"/>
  <c r="X4811" i="1" s="1"/>
  <c r="Y4811" i="1" s="1"/>
  <c r="U4812" i="1"/>
  <c r="X4812" i="1" s="1"/>
  <c r="Y4812" i="1" s="1"/>
  <c r="U4813" i="1"/>
  <c r="X4813" i="1" s="1"/>
  <c r="Y4813" i="1" s="1"/>
  <c r="U4814" i="1"/>
  <c r="X4814" i="1" s="1"/>
  <c r="Y4814" i="1" s="1"/>
  <c r="U4815" i="1"/>
  <c r="X4815" i="1" s="1"/>
  <c r="Y4815" i="1" s="1"/>
  <c r="U4816" i="1"/>
  <c r="X4816" i="1" s="1"/>
  <c r="Y4816" i="1" s="1"/>
  <c r="U4817" i="1"/>
  <c r="X4817" i="1" s="1"/>
  <c r="Y4817" i="1" s="1"/>
  <c r="U4818" i="1"/>
  <c r="X4818" i="1" s="1"/>
  <c r="Y4818" i="1" s="1"/>
  <c r="U4819" i="1"/>
  <c r="X4819" i="1" s="1"/>
  <c r="Y4819" i="1" s="1"/>
  <c r="U4820" i="1"/>
  <c r="X4820" i="1" s="1"/>
  <c r="Y4820" i="1" s="1"/>
  <c r="U4821" i="1"/>
  <c r="X4821" i="1" s="1"/>
  <c r="Y4821" i="1" s="1"/>
  <c r="U4822" i="1"/>
  <c r="X4822" i="1" s="1"/>
  <c r="Y4822" i="1" s="1"/>
  <c r="U4823" i="1"/>
  <c r="X4823" i="1" s="1"/>
  <c r="Y4823" i="1" s="1"/>
  <c r="U4824" i="1"/>
  <c r="X4824" i="1" s="1"/>
  <c r="Y4824" i="1" s="1"/>
  <c r="U4825" i="1"/>
  <c r="X4825" i="1" s="1"/>
  <c r="Y4825" i="1" s="1"/>
  <c r="U4826" i="1"/>
  <c r="X4826" i="1" s="1"/>
  <c r="Y4826" i="1" s="1"/>
  <c r="U4827" i="1"/>
  <c r="X4827" i="1" s="1"/>
  <c r="Y4827" i="1" s="1"/>
  <c r="U4828" i="1"/>
  <c r="X4828" i="1" s="1"/>
  <c r="Y4828" i="1" s="1"/>
  <c r="U4829" i="1"/>
  <c r="X4829" i="1" s="1"/>
  <c r="Y4829" i="1" s="1"/>
  <c r="U4830" i="1"/>
  <c r="X4830" i="1" s="1"/>
  <c r="Y4830" i="1" s="1"/>
  <c r="U4831" i="1"/>
  <c r="X4831" i="1" s="1"/>
  <c r="Y4831" i="1" s="1"/>
  <c r="U4832" i="1"/>
  <c r="X4832" i="1" s="1"/>
  <c r="Y4832" i="1" s="1"/>
  <c r="U4833" i="1"/>
  <c r="X4833" i="1" s="1"/>
  <c r="Y4833" i="1" s="1"/>
  <c r="U4834" i="1"/>
  <c r="X4834" i="1" s="1"/>
  <c r="Y4834" i="1" s="1"/>
  <c r="U4835" i="1"/>
  <c r="X4835" i="1" s="1"/>
  <c r="Y4835" i="1" s="1"/>
  <c r="U4836" i="1"/>
  <c r="X4836" i="1" s="1"/>
  <c r="Y4836" i="1" s="1"/>
  <c r="U4837" i="1"/>
  <c r="X4837" i="1" s="1"/>
  <c r="Y4837" i="1" s="1"/>
  <c r="U4838" i="1"/>
  <c r="X4838" i="1" s="1"/>
  <c r="Y4838" i="1" s="1"/>
  <c r="U4839" i="1"/>
  <c r="X4839" i="1" s="1"/>
  <c r="Y4839" i="1" s="1"/>
  <c r="U4840" i="1"/>
  <c r="X4840" i="1" s="1"/>
  <c r="Y4840" i="1" s="1"/>
  <c r="U4841" i="1"/>
  <c r="X4841" i="1" s="1"/>
  <c r="Y4841" i="1" s="1"/>
  <c r="U4842" i="1"/>
  <c r="X4842" i="1" s="1"/>
  <c r="Y4842" i="1" s="1"/>
  <c r="U4843" i="1"/>
  <c r="X4843" i="1" s="1"/>
  <c r="Y4843" i="1" s="1"/>
  <c r="U4844" i="1"/>
  <c r="X4844" i="1" s="1"/>
  <c r="Y4844" i="1" s="1"/>
  <c r="U4845" i="1"/>
  <c r="X4845" i="1" s="1"/>
  <c r="Y4845" i="1" s="1"/>
  <c r="U4846" i="1"/>
  <c r="X4846" i="1" s="1"/>
  <c r="Y4846" i="1" s="1"/>
  <c r="U4847" i="1"/>
  <c r="X4847" i="1" s="1"/>
  <c r="Y4847" i="1" s="1"/>
  <c r="U4848" i="1"/>
  <c r="X4848" i="1" s="1"/>
  <c r="Y4848" i="1" s="1"/>
  <c r="U4849" i="1"/>
  <c r="X4849" i="1" s="1"/>
  <c r="Y4849" i="1" s="1"/>
  <c r="U4850" i="1"/>
  <c r="X4850" i="1" s="1"/>
  <c r="Y4850" i="1" s="1"/>
  <c r="U4851" i="1"/>
  <c r="X4851" i="1" s="1"/>
  <c r="Y4851" i="1" s="1"/>
  <c r="U4852" i="1"/>
  <c r="X4852" i="1" s="1"/>
  <c r="Y4852" i="1" s="1"/>
  <c r="U4853" i="1"/>
  <c r="X4853" i="1" s="1"/>
  <c r="Y4853" i="1" s="1"/>
  <c r="U4854" i="1"/>
  <c r="X4854" i="1" s="1"/>
  <c r="Y4854" i="1" s="1"/>
  <c r="U4855" i="1"/>
  <c r="X4855" i="1" s="1"/>
  <c r="Y4855" i="1" s="1"/>
  <c r="U4856" i="1"/>
  <c r="X4856" i="1" s="1"/>
  <c r="Y4856" i="1" s="1"/>
  <c r="U4857" i="1"/>
  <c r="X4857" i="1" s="1"/>
  <c r="Y4857" i="1" s="1"/>
  <c r="U4858" i="1"/>
  <c r="X4858" i="1" s="1"/>
  <c r="Y4858" i="1" s="1"/>
  <c r="U4859" i="1"/>
  <c r="X4859" i="1" s="1"/>
  <c r="Y4859" i="1" s="1"/>
  <c r="U4860" i="1"/>
  <c r="X4860" i="1" s="1"/>
  <c r="Y4860" i="1" s="1"/>
  <c r="U4861" i="1"/>
  <c r="X4861" i="1" s="1"/>
  <c r="Y4861" i="1" s="1"/>
  <c r="U4862" i="1"/>
  <c r="X4862" i="1" s="1"/>
  <c r="Y4862" i="1" s="1"/>
  <c r="U4863" i="1"/>
  <c r="X4863" i="1" s="1"/>
  <c r="Y4863" i="1" s="1"/>
  <c r="U4864" i="1"/>
  <c r="X4864" i="1" s="1"/>
  <c r="Y4864" i="1" s="1"/>
  <c r="U4865" i="1"/>
  <c r="X4865" i="1" s="1"/>
  <c r="Y4865" i="1" s="1"/>
  <c r="U4866" i="1"/>
  <c r="X4866" i="1" s="1"/>
  <c r="Y4866" i="1" s="1"/>
  <c r="U4867" i="1"/>
  <c r="X4867" i="1" s="1"/>
  <c r="Y4867" i="1" s="1"/>
  <c r="U4868" i="1"/>
  <c r="X4868" i="1" s="1"/>
  <c r="Y4868" i="1" s="1"/>
  <c r="U4869" i="1"/>
  <c r="X4869" i="1" s="1"/>
  <c r="Y4869" i="1" s="1"/>
  <c r="U4870" i="1"/>
  <c r="X4870" i="1" s="1"/>
  <c r="Y4870" i="1" s="1"/>
  <c r="U4871" i="1"/>
  <c r="X4871" i="1" s="1"/>
  <c r="Y4871" i="1" s="1"/>
  <c r="U4872" i="1"/>
  <c r="X4872" i="1" s="1"/>
  <c r="Y4872" i="1" s="1"/>
  <c r="U4873" i="1"/>
  <c r="X4873" i="1" s="1"/>
  <c r="Y4873" i="1" s="1"/>
  <c r="U4874" i="1"/>
  <c r="X4874" i="1" s="1"/>
  <c r="Y4874" i="1" s="1"/>
  <c r="U4875" i="1"/>
  <c r="X4875" i="1" s="1"/>
  <c r="Y4875" i="1" s="1"/>
  <c r="U4876" i="1"/>
  <c r="X4876" i="1" s="1"/>
  <c r="Y4876" i="1" s="1"/>
  <c r="U4877" i="1"/>
  <c r="X4877" i="1" s="1"/>
  <c r="Y4877" i="1" s="1"/>
  <c r="U4878" i="1"/>
  <c r="X4878" i="1" s="1"/>
  <c r="Y4878" i="1" s="1"/>
  <c r="U4879" i="1"/>
  <c r="X4879" i="1" s="1"/>
  <c r="Y4879" i="1" s="1"/>
  <c r="U4880" i="1"/>
  <c r="X4880" i="1" s="1"/>
  <c r="Y4880" i="1" s="1"/>
  <c r="U4881" i="1"/>
  <c r="X4881" i="1" s="1"/>
  <c r="Y4881" i="1" s="1"/>
  <c r="U4882" i="1"/>
  <c r="X4882" i="1" s="1"/>
  <c r="Y4882" i="1" s="1"/>
  <c r="U4883" i="1"/>
  <c r="X4883" i="1" s="1"/>
  <c r="Y4883" i="1" s="1"/>
  <c r="U4884" i="1"/>
  <c r="X4884" i="1" s="1"/>
  <c r="Y4884" i="1" s="1"/>
  <c r="U4885" i="1"/>
  <c r="X4885" i="1" s="1"/>
  <c r="Y4885" i="1" s="1"/>
  <c r="U4886" i="1"/>
  <c r="X4886" i="1" s="1"/>
  <c r="Y4886" i="1" s="1"/>
  <c r="U4887" i="1"/>
  <c r="X4887" i="1" s="1"/>
  <c r="Y4887" i="1" s="1"/>
  <c r="U4888" i="1"/>
  <c r="X4888" i="1" s="1"/>
  <c r="Y4888" i="1" s="1"/>
  <c r="U4889" i="1"/>
  <c r="X4889" i="1" s="1"/>
  <c r="Y4889" i="1" s="1"/>
  <c r="U4890" i="1"/>
  <c r="X4890" i="1" s="1"/>
  <c r="Y4890" i="1" s="1"/>
  <c r="U4891" i="1"/>
  <c r="X4891" i="1" s="1"/>
  <c r="Y4891" i="1" s="1"/>
  <c r="U4892" i="1"/>
  <c r="X4892" i="1" s="1"/>
  <c r="Y4892" i="1" s="1"/>
  <c r="U4893" i="1"/>
  <c r="X4893" i="1" s="1"/>
  <c r="Y4893" i="1" s="1"/>
  <c r="U4894" i="1"/>
  <c r="X4894" i="1" s="1"/>
  <c r="Y4894" i="1" s="1"/>
  <c r="U4895" i="1"/>
  <c r="X4895" i="1" s="1"/>
  <c r="Y4895" i="1" s="1"/>
  <c r="U4896" i="1"/>
  <c r="X4896" i="1" s="1"/>
  <c r="Y4896" i="1" s="1"/>
  <c r="U4897" i="1"/>
  <c r="X4897" i="1" s="1"/>
  <c r="Y4897" i="1" s="1"/>
  <c r="U4898" i="1"/>
  <c r="X4898" i="1" s="1"/>
  <c r="Y4898" i="1" s="1"/>
  <c r="U4899" i="1"/>
  <c r="X4899" i="1" s="1"/>
  <c r="Y4899" i="1" s="1"/>
  <c r="U4900" i="1"/>
  <c r="X4900" i="1" s="1"/>
  <c r="Y4900" i="1" s="1"/>
  <c r="U4901" i="1"/>
  <c r="X4901" i="1" s="1"/>
  <c r="Y4901" i="1" s="1"/>
  <c r="U4902" i="1"/>
  <c r="X4902" i="1" s="1"/>
  <c r="Y4902" i="1" s="1"/>
  <c r="U4903" i="1"/>
  <c r="X4903" i="1" s="1"/>
  <c r="Y4903" i="1" s="1"/>
  <c r="U4904" i="1"/>
  <c r="X4904" i="1" s="1"/>
  <c r="Y4904" i="1" s="1"/>
  <c r="U4905" i="1"/>
  <c r="X4905" i="1" s="1"/>
  <c r="Y4905" i="1" s="1"/>
  <c r="U4906" i="1"/>
  <c r="X4906" i="1" s="1"/>
  <c r="Y4906" i="1" s="1"/>
  <c r="U4907" i="1"/>
  <c r="X4907" i="1" s="1"/>
  <c r="Y4907" i="1" s="1"/>
  <c r="U4908" i="1"/>
  <c r="X4908" i="1" s="1"/>
  <c r="Y4908" i="1" s="1"/>
  <c r="U4909" i="1"/>
  <c r="X4909" i="1" s="1"/>
  <c r="Y4909" i="1" s="1"/>
  <c r="U4910" i="1"/>
  <c r="X4910" i="1" s="1"/>
  <c r="Y4910" i="1" s="1"/>
  <c r="U4911" i="1"/>
  <c r="X4911" i="1" s="1"/>
  <c r="Y4911" i="1" s="1"/>
  <c r="U4912" i="1"/>
  <c r="X4912" i="1" s="1"/>
  <c r="Y4912" i="1" s="1"/>
  <c r="U4913" i="1"/>
  <c r="X4913" i="1" s="1"/>
  <c r="Y4913" i="1" s="1"/>
  <c r="U4914" i="1"/>
  <c r="X4914" i="1" s="1"/>
  <c r="Y4914" i="1" s="1"/>
  <c r="U4915" i="1"/>
  <c r="X4915" i="1" s="1"/>
  <c r="Y4915" i="1" s="1"/>
  <c r="U4916" i="1"/>
  <c r="X4916" i="1" s="1"/>
  <c r="Y4916" i="1" s="1"/>
  <c r="U4917" i="1"/>
  <c r="X4917" i="1" s="1"/>
  <c r="Y4917" i="1" s="1"/>
  <c r="U4918" i="1"/>
  <c r="X4918" i="1" s="1"/>
  <c r="Y4918" i="1" s="1"/>
  <c r="U4919" i="1"/>
  <c r="X4919" i="1" s="1"/>
  <c r="Y4919" i="1" s="1"/>
  <c r="U4920" i="1"/>
  <c r="X4920" i="1" s="1"/>
  <c r="Y4920" i="1" s="1"/>
  <c r="U4921" i="1"/>
  <c r="X4921" i="1" s="1"/>
  <c r="Y4921" i="1" s="1"/>
  <c r="U4922" i="1"/>
  <c r="X4922" i="1" s="1"/>
  <c r="Y4922" i="1" s="1"/>
  <c r="U4923" i="1"/>
  <c r="X4923" i="1" s="1"/>
  <c r="Y4923" i="1" s="1"/>
  <c r="U4924" i="1"/>
  <c r="X4924" i="1" s="1"/>
  <c r="Y4924" i="1" s="1"/>
  <c r="U4925" i="1"/>
  <c r="X4925" i="1" s="1"/>
  <c r="Y4925" i="1" s="1"/>
  <c r="U4926" i="1"/>
  <c r="X4926" i="1" s="1"/>
  <c r="Y4926" i="1" s="1"/>
  <c r="U4927" i="1"/>
  <c r="X4927" i="1" s="1"/>
  <c r="Y4927" i="1" s="1"/>
  <c r="U4928" i="1"/>
  <c r="X4928" i="1" s="1"/>
  <c r="Y4928" i="1" s="1"/>
  <c r="U4929" i="1"/>
  <c r="X4929" i="1" s="1"/>
  <c r="Y4929" i="1" s="1"/>
  <c r="U4930" i="1"/>
  <c r="X4930" i="1" s="1"/>
  <c r="Y4930" i="1" s="1"/>
  <c r="U4931" i="1"/>
  <c r="X4931" i="1" s="1"/>
  <c r="Y4931" i="1" s="1"/>
  <c r="U4932" i="1"/>
  <c r="X4932" i="1" s="1"/>
  <c r="Y4932" i="1" s="1"/>
  <c r="U4933" i="1"/>
  <c r="X4933" i="1" s="1"/>
  <c r="Y4933" i="1" s="1"/>
  <c r="U4934" i="1"/>
  <c r="X4934" i="1" s="1"/>
  <c r="Y4934" i="1" s="1"/>
  <c r="U4935" i="1"/>
  <c r="X4935" i="1" s="1"/>
  <c r="Y4935" i="1" s="1"/>
  <c r="U4936" i="1"/>
  <c r="X4936" i="1" s="1"/>
  <c r="Y4936" i="1" s="1"/>
  <c r="U4937" i="1"/>
  <c r="X4937" i="1" s="1"/>
  <c r="Y4937" i="1" s="1"/>
  <c r="U4938" i="1"/>
  <c r="X4938" i="1" s="1"/>
  <c r="Y4938" i="1" s="1"/>
  <c r="U4939" i="1"/>
  <c r="X4939" i="1" s="1"/>
  <c r="Y4939" i="1" s="1"/>
  <c r="U4940" i="1"/>
  <c r="X4940" i="1" s="1"/>
  <c r="Y4940" i="1" s="1"/>
  <c r="U4941" i="1"/>
  <c r="X4941" i="1" s="1"/>
  <c r="Y4941" i="1" s="1"/>
  <c r="U4942" i="1"/>
  <c r="X4942" i="1" s="1"/>
  <c r="Y4942" i="1" s="1"/>
  <c r="U4943" i="1"/>
  <c r="X4943" i="1" s="1"/>
  <c r="Y4943" i="1" s="1"/>
  <c r="U4944" i="1"/>
  <c r="X4944" i="1" s="1"/>
  <c r="Y4944" i="1" s="1"/>
  <c r="U4945" i="1"/>
  <c r="X4945" i="1" s="1"/>
  <c r="Y4945" i="1" s="1"/>
  <c r="U4946" i="1"/>
  <c r="X4946" i="1" s="1"/>
  <c r="Y4946" i="1" s="1"/>
  <c r="U4947" i="1"/>
  <c r="X4947" i="1" s="1"/>
  <c r="Y4947" i="1" s="1"/>
  <c r="U4948" i="1"/>
  <c r="X4948" i="1" s="1"/>
  <c r="Y4948" i="1" s="1"/>
  <c r="U4949" i="1"/>
  <c r="X4949" i="1" s="1"/>
  <c r="Y4949" i="1" s="1"/>
  <c r="U4950" i="1"/>
  <c r="X4950" i="1" s="1"/>
  <c r="Y4950" i="1" s="1"/>
  <c r="U4951" i="1"/>
  <c r="X4951" i="1" s="1"/>
  <c r="Y4951" i="1" s="1"/>
  <c r="U4952" i="1"/>
  <c r="X4952" i="1" s="1"/>
  <c r="Y4952" i="1" s="1"/>
  <c r="U4953" i="1"/>
  <c r="X4953" i="1" s="1"/>
  <c r="Y4953" i="1" s="1"/>
  <c r="U4954" i="1"/>
  <c r="X4954" i="1" s="1"/>
  <c r="Y4954" i="1" s="1"/>
  <c r="U4955" i="1"/>
  <c r="X4955" i="1" s="1"/>
  <c r="Y4955" i="1" s="1"/>
  <c r="U4956" i="1"/>
  <c r="X4956" i="1" s="1"/>
  <c r="Y4956" i="1" s="1"/>
  <c r="U4957" i="1"/>
  <c r="X4957" i="1" s="1"/>
  <c r="Y4957" i="1" s="1"/>
  <c r="U4958" i="1"/>
  <c r="X4958" i="1" s="1"/>
  <c r="Y4958" i="1" s="1"/>
  <c r="U4959" i="1"/>
  <c r="X4959" i="1" s="1"/>
  <c r="Y4959" i="1" s="1"/>
  <c r="U4960" i="1"/>
  <c r="X4960" i="1" s="1"/>
  <c r="Y4960" i="1" s="1"/>
  <c r="U4961" i="1"/>
  <c r="X4961" i="1" s="1"/>
  <c r="Y4961" i="1" s="1"/>
  <c r="U4962" i="1"/>
  <c r="X4962" i="1" s="1"/>
  <c r="Y4962" i="1" s="1"/>
  <c r="U4963" i="1"/>
  <c r="X4963" i="1" s="1"/>
  <c r="Y4963" i="1" s="1"/>
  <c r="U4964" i="1"/>
  <c r="X4964" i="1" s="1"/>
  <c r="Y4964" i="1" s="1"/>
  <c r="U4965" i="1"/>
  <c r="X4965" i="1" s="1"/>
  <c r="Y4965" i="1" s="1"/>
  <c r="U4966" i="1"/>
  <c r="X4966" i="1" s="1"/>
  <c r="Y4966" i="1" s="1"/>
  <c r="U4967" i="1"/>
  <c r="X4967" i="1" s="1"/>
  <c r="Y4967" i="1" s="1"/>
  <c r="U4968" i="1"/>
  <c r="X4968" i="1" s="1"/>
  <c r="Y4968" i="1" s="1"/>
  <c r="U4969" i="1"/>
  <c r="X4969" i="1" s="1"/>
  <c r="Y4969" i="1" s="1"/>
  <c r="U4970" i="1"/>
  <c r="X4970" i="1" s="1"/>
  <c r="Y4970" i="1" s="1"/>
  <c r="U4971" i="1"/>
  <c r="X4971" i="1" s="1"/>
  <c r="Y4971" i="1" s="1"/>
  <c r="U4972" i="1"/>
  <c r="X4972" i="1" s="1"/>
  <c r="Y4972" i="1" s="1"/>
  <c r="U4973" i="1"/>
  <c r="X4973" i="1" s="1"/>
  <c r="Y4973" i="1" s="1"/>
  <c r="U4974" i="1"/>
  <c r="X4974" i="1" s="1"/>
  <c r="Y4974" i="1" s="1"/>
  <c r="U4975" i="1"/>
  <c r="X4975" i="1" s="1"/>
  <c r="Y4975" i="1" s="1"/>
  <c r="U4976" i="1"/>
  <c r="X4976" i="1" s="1"/>
  <c r="Y4976" i="1" s="1"/>
  <c r="U4977" i="1"/>
  <c r="X4977" i="1" s="1"/>
  <c r="Y4977" i="1" s="1"/>
  <c r="U4978" i="1"/>
  <c r="X4978" i="1" s="1"/>
  <c r="Y4978" i="1" s="1"/>
  <c r="U4979" i="1"/>
  <c r="X4979" i="1" s="1"/>
  <c r="Y4979" i="1" s="1"/>
  <c r="U4980" i="1"/>
  <c r="X4980" i="1" s="1"/>
  <c r="Y4980" i="1" s="1"/>
  <c r="U4981" i="1"/>
  <c r="X4981" i="1" s="1"/>
  <c r="Y4981" i="1" s="1"/>
  <c r="U4982" i="1"/>
  <c r="X4982" i="1" s="1"/>
  <c r="Y4982" i="1" s="1"/>
  <c r="U4983" i="1"/>
  <c r="X4983" i="1" s="1"/>
  <c r="Y4983" i="1" s="1"/>
  <c r="U4984" i="1"/>
  <c r="X4984" i="1" s="1"/>
  <c r="Y4984" i="1" s="1"/>
  <c r="U4985" i="1"/>
  <c r="X4985" i="1" s="1"/>
  <c r="Y4985" i="1" s="1"/>
  <c r="U4986" i="1"/>
  <c r="X4986" i="1" s="1"/>
  <c r="Y4986" i="1" s="1"/>
  <c r="U4987" i="1"/>
  <c r="X4987" i="1" s="1"/>
  <c r="Y4987" i="1" s="1"/>
  <c r="U4988" i="1"/>
  <c r="X4988" i="1" s="1"/>
  <c r="Y4988" i="1" s="1"/>
  <c r="U4989" i="1"/>
  <c r="X4989" i="1" s="1"/>
  <c r="Y4989" i="1" s="1"/>
  <c r="U4990" i="1"/>
  <c r="X4990" i="1" s="1"/>
  <c r="Y4990" i="1" s="1"/>
  <c r="U4991" i="1"/>
  <c r="X4991" i="1" s="1"/>
  <c r="Y4991" i="1" s="1"/>
  <c r="U4992" i="1"/>
  <c r="X4992" i="1" s="1"/>
  <c r="Y4992" i="1" s="1"/>
  <c r="U4993" i="1"/>
  <c r="X4993" i="1" s="1"/>
  <c r="Y4993" i="1" s="1"/>
  <c r="U4994" i="1"/>
  <c r="X4994" i="1" s="1"/>
  <c r="Y4994" i="1" s="1"/>
  <c r="U4995" i="1"/>
  <c r="X4995" i="1" s="1"/>
  <c r="Y4995" i="1" s="1"/>
  <c r="U4996" i="1"/>
  <c r="X4996" i="1" s="1"/>
  <c r="Y4996" i="1" s="1"/>
  <c r="U4997" i="1"/>
  <c r="X4997" i="1" s="1"/>
  <c r="Y4997" i="1" s="1"/>
  <c r="U4998" i="1"/>
  <c r="X4998" i="1" s="1"/>
  <c r="Y4998" i="1" s="1"/>
  <c r="U4999" i="1"/>
  <c r="X4999" i="1" s="1"/>
  <c r="Y4999" i="1" s="1"/>
  <c r="U5000" i="1"/>
  <c r="X5000" i="1" s="1"/>
  <c r="Y5000" i="1" s="1"/>
  <c r="U5001" i="1"/>
  <c r="X5001" i="1" s="1"/>
  <c r="Y5001" i="1" s="1"/>
  <c r="U5002" i="1"/>
  <c r="X5002" i="1" s="1"/>
  <c r="Y5002" i="1" s="1"/>
  <c r="U5003" i="1"/>
  <c r="X5003" i="1" s="1"/>
  <c r="Y5003" i="1" s="1"/>
  <c r="U5004" i="1"/>
  <c r="X5004" i="1" s="1"/>
  <c r="Y5004" i="1" s="1"/>
  <c r="U5005" i="1"/>
  <c r="X5005" i="1" s="1"/>
  <c r="Y5005" i="1" s="1"/>
  <c r="U5006" i="1"/>
  <c r="X5006" i="1" s="1"/>
  <c r="Y5006" i="1" s="1"/>
  <c r="U5007" i="1"/>
  <c r="X5007" i="1" s="1"/>
  <c r="Y5007" i="1" s="1"/>
  <c r="U5008" i="1"/>
  <c r="X5008" i="1" s="1"/>
  <c r="Y5008" i="1" s="1"/>
  <c r="U5009" i="1"/>
  <c r="X5009" i="1" s="1"/>
  <c r="Y5009" i="1" s="1"/>
  <c r="U5010" i="1"/>
  <c r="X5010" i="1" s="1"/>
  <c r="Y5010" i="1" s="1"/>
  <c r="U5011" i="1"/>
  <c r="X5011" i="1" s="1"/>
  <c r="Y5011" i="1" s="1"/>
  <c r="U5012" i="1"/>
  <c r="X5012" i="1" s="1"/>
  <c r="Y5012" i="1" s="1"/>
  <c r="U5013" i="1"/>
  <c r="X5013" i="1" s="1"/>
  <c r="Y5013" i="1" s="1"/>
  <c r="U5014" i="1"/>
  <c r="X5014" i="1" s="1"/>
  <c r="Y5014" i="1" s="1"/>
  <c r="U5015" i="1"/>
  <c r="X5015" i="1" s="1"/>
  <c r="Y5015" i="1" s="1"/>
  <c r="U5016" i="1"/>
  <c r="X5016" i="1" s="1"/>
  <c r="Y5016" i="1" s="1"/>
  <c r="U5017" i="1"/>
  <c r="X5017" i="1" s="1"/>
  <c r="Y5017" i="1" s="1"/>
  <c r="U5018" i="1"/>
  <c r="X5018" i="1" s="1"/>
  <c r="Y5018" i="1" s="1"/>
  <c r="U5019" i="1"/>
  <c r="X5019" i="1" s="1"/>
  <c r="Y5019" i="1" s="1"/>
  <c r="U5020" i="1"/>
  <c r="X5020" i="1" s="1"/>
  <c r="Y5020" i="1" s="1"/>
  <c r="U5021" i="1"/>
  <c r="X5021" i="1" s="1"/>
  <c r="Y5021" i="1" s="1"/>
  <c r="U5022" i="1"/>
  <c r="X5022" i="1" s="1"/>
  <c r="Y5022" i="1" s="1"/>
  <c r="U5023" i="1"/>
  <c r="X5023" i="1" s="1"/>
  <c r="Y5023" i="1" s="1"/>
  <c r="U5024" i="1"/>
  <c r="X5024" i="1" s="1"/>
  <c r="Y5024" i="1" s="1"/>
  <c r="U5025" i="1"/>
  <c r="X5025" i="1" s="1"/>
  <c r="Y5025" i="1" s="1"/>
  <c r="U5026" i="1"/>
  <c r="X5026" i="1" s="1"/>
  <c r="Y5026" i="1" s="1"/>
  <c r="U5027" i="1"/>
  <c r="X5027" i="1" s="1"/>
  <c r="Y5027" i="1" s="1"/>
  <c r="U5028" i="1"/>
  <c r="X5028" i="1" s="1"/>
  <c r="Y5028" i="1" s="1"/>
  <c r="U5029" i="1"/>
  <c r="X5029" i="1" s="1"/>
  <c r="Y5029" i="1" s="1"/>
  <c r="U5030" i="1"/>
  <c r="X5030" i="1" s="1"/>
  <c r="Y5030" i="1" s="1"/>
  <c r="U5031" i="1"/>
  <c r="X5031" i="1" s="1"/>
  <c r="Y5031" i="1" s="1"/>
  <c r="U5032" i="1"/>
  <c r="X5032" i="1" s="1"/>
  <c r="Y5032" i="1" s="1"/>
  <c r="U5033" i="1"/>
  <c r="X5033" i="1" s="1"/>
  <c r="Y5033" i="1" s="1"/>
  <c r="U5034" i="1"/>
  <c r="X5034" i="1" s="1"/>
  <c r="Y5034" i="1" s="1"/>
  <c r="U5035" i="1"/>
  <c r="X5035" i="1" s="1"/>
  <c r="Y5035" i="1" s="1"/>
  <c r="U5036" i="1"/>
  <c r="X5036" i="1" s="1"/>
  <c r="Y5036" i="1" s="1"/>
  <c r="U5037" i="1"/>
  <c r="X5037" i="1" s="1"/>
  <c r="Y5037" i="1" s="1"/>
  <c r="U5038" i="1"/>
  <c r="X5038" i="1" s="1"/>
  <c r="Y5038" i="1" s="1"/>
  <c r="U5039" i="1"/>
  <c r="X5039" i="1" s="1"/>
  <c r="Y5039" i="1" s="1"/>
  <c r="U5040" i="1"/>
  <c r="X5040" i="1" s="1"/>
  <c r="Y5040" i="1" s="1"/>
  <c r="U5041" i="1"/>
  <c r="X5041" i="1" s="1"/>
  <c r="Y5041" i="1" s="1"/>
  <c r="U5042" i="1"/>
  <c r="X5042" i="1" s="1"/>
  <c r="Y5042" i="1" s="1"/>
  <c r="U5043" i="1"/>
  <c r="X5043" i="1" s="1"/>
  <c r="Y5043" i="1" s="1"/>
  <c r="U5044" i="1"/>
  <c r="X5044" i="1" s="1"/>
  <c r="Y5044" i="1" s="1"/>
  <c r="U5045" i="1"/>
  <c r="X5045" i="1" s="1"/>
  <c r="Y5045" i="1" s="1"/>
  <c r="U5046" i="1"/>
  <c r="X5046" i="1" s="1"/>
  <c r="Y5046" i="1" s="1"/>
  <c r="U5047" i="1"/>
  <c r="X5047" i="1" s="1"/>
  <c r="Y5047" i="1" s="1"/>
  <c r="U5048" i="1"/>
  <c r="X5048" i="1" s="1"/>
  <c r="Y5048" i="1" s="1"/>
  <c r="U5049" i="1"/>
  <c r="X5049" i="1" s="1"/>
  <c r="Y5049" i="1" s="1"/>
  <c r="U5050" i="1"/>
  <c r="X5050" i="1" s="1"/>
  <c r="Y5050" i="1" s="1"/>
  <c r="U5051" i="1"/>
  <c r="X5051" i="1" s="1"/>
  <c r="Y5051" i="1" s="1"/>
  <c r="U5052" i="1"/>
  <c r="X5052" i="1" s="1"/>
  <c r="Y5052" i="1" s="1"/>
  <c r="U5053" i="1"/>
  <c r="X5053" i="1" s="1"/>
  <c r="Y5053" i="1" s="1"/>
  <c r="U5054" i="1"/>
  <c r="X5054" i="1" s="1"/>
  <c r="Y5054" i="1" s="1"/>
  <c r="U5055" i="1"/>
  <c r="X5055" i="1" s="1"/>
  <c r="Y5055" i="1" s="1"/>
  <c r="U5056" i="1"/>
  <c r="X5056" i="1" s="1"/>
  <c r="Y5056" i="1" s="1"/>
  <c r="U5057" i="1"/>
  <c r="X5057" i="1" s="1"/>
  <c r="Y5057" i="1" s="1"/>
  <c r="U5058" i="1"/>
  <c r="X5058" i="1" s="1"/>
  <c r="Y5058" i="1" s="1"/>
  <c r="U5059" i="1"/>
  <c r="X5059" i="1" s="1"/>
  <c r="Y5059" i="1" s="1"/>
  <c r="U5060" i="1"/>
  <c r="X5060" i="1" s="1"/>
  <c r="Y5060" i="1" s="1"/>
  <c r="U5061" i="1"/>
  <c r="X5061" i="1" s="1"/>
  <c r="Y5061" i="1" s="1"/>
  <c r="U5062" i="1"/>
  <c r="X5062" i="1" s="1"/>
  <c r="Y5062" i="1" s="1"/>
  <c r="U5063" i="1"/>
  <c r="X5063" i="1" s="1"/>
  <c r="Y5063" i="1" s="1"/>
  <c r="U5064" i="1"/>
  <c r="X5064" i="1" s="1"/>
  <c r="Y5064" i="1" s="1"/>
  <c r="U5065" i="1"/>
  <c r="X5065" i="1" s="1"/>
  <c r="Y5065" i="1" s="1"/>
  <c r="U5066" i="1"/>
  <c r="X5066" i="1" s="1"/>
  <c r="Y5066" i="1" s="1"/>
  <c r="U5067" i="1"/>
  <c r="X5067" i="1" s="1"/>
  <c r="Y5067" i="1" s="1"/>
  <c r="U5068" i="1"/>
  <c r="X5068" i="1" s="1"/>
  <c r="Y5068" i="1" s="1"/>
  <c r="U5069" i="1"/>
  <c r="X5069" i="1" s="1"/>
  <c r="Y5069" i="1" s="1"/>
  <c r="U5070" i="1"/>
  <c r="X5070" i="1" s="1"/>
  <c r="Y5070" i="1" s="1"/>
  <c r="U5071" i="1"/>
  <c r="X5071" i="1" s="1"/>
  <c r="Y5071" i="1" s="1"/>
  <c r="U5072" i="1"/>
  <c r="X5072" i="1" s="1"/>
  <c r="Y5072" i="1" s="1"/>
  <c r="U5073" i="1"/>
  <c r="X5073" i="1" s="1"/>
  <c r="Y5073" i="1" s="1"/>
  <c r="U5074" i="1"/>
  <c r="X5074" i="1" s="1"/>
  <c r="Y5074" i="1" s="1"/>
  <c r="U5075" i="1"/>
  <c r="X5075" i="1" s="1"/>
  <c r="Y5075" i="1" s="1"/>
  <c r="U5076" i="1"/>
  <c r="X5076" i="1" s="1"/>
  <c r="Y5076" i="1" s="1"/>
  <c r="U5077" i="1"/>
  <c r="X5077" i="1" s="1"/>
  <c r="Y5077" i="1" s="1"/>
  <c r="U5078" i="1"/>
  <c r="X5078" i="1" s="1"/>
  <c r="Y5078" i="1" s="1"/>
  <c r="U5079" i="1"/>
  <c r="X5079" i="1" s="1"/>
  <c r="Y5079" i="1" s="1"/>
  <c r="U5080" i="1"/>
  <c r="X5080" i="1" s="1"/>
  <c r="Y5080" i="1" s="1"/>
  <c r="U5081" i="1"/>
  <c r="X5081" i="1" s="1"/>
  <c r="Y5081" i="1" s="1"/>
  <c r="U5082" i="1"/>
  <c r="X5082" i="1" s="1"/>
  <c r="Y5082" i="1" s="1"/>
  <c r="U5083" i="1"/>
  <c r="X5083" i="1" s="1"/>
  <c r="Y5083" i="1" s="1"/>
  <c r="U5084" i="1"/>
  <c r="X5084" i="1" s="1"/>
  <c r="Y5084" i="1" s="1"/>
  <c r="U5085" i="1"/>
  <c r="X5085" i="1" s="1"/>
  <c r="Y5085" i="1" s="1"/>
  <c r="U5086" i="1"/>
  <c r="X5086" i="1" s="1"/>
  <c r="Y5086" i="1" s="1"/>
  <c r="U5087" i="1"/>
  <c r="X5087" i="1" s="1"/>
  <c r="Y5087" i="1" s="1"/>
  <c r="U5088" i="1"/>
  <c r="X5088" i="1" s="1"/>
  <c r="Y5088" i="1" s="1"/>
  <c r="U5089" i="1"/>
  <c r="X5089" i="1" s="1"/>
  <c r="Y5089" i="1" s="1"/>
  <c r="U5090" i="1"/>
  <c r="X5090" i="1" s="1"/>
  <c r="Y5090" i="1" s="1"/>
  <c r="U5091" i="1"/>
  <c r="X5091" i="1" s="1"/>
  <c r="Y5091" i="1" s="1"/>
  <c r="U5092" i="1"/>
  <c r="X5092" i="1" s="1"/>
  <c r="Y5092" i="1" s="1"/>
  <c r="U5093" i="1"/>
  <c r="X5093" i="1" s="1"/>
  <c r="Y5093" i="1" s="1"/>
  <c r="U5094" i="1"/>
  <c r="X5094" i="1" s="1"/>
  <c r="Y5094" i="1" s="1"/>
  <c r="U5095" i="1"/>
  <c r="X5095" i="1" s="1"/>
  <c r="Y5095" i="1" s="1"/>
  <c r="U5096" i="1"/>
  <c r="X5096" i="1" s="1"/>
  <c r="Y5096" i="1" s="1"/>
  <c r="U5097" i="1"/>
  <c r="X5097" i="1" s="1"/>
  <c r="Y5097" i="1" s="1"/>
  <c r="U5098" i="1"/>
  <c r="X5098" i="1" s="1"/>
  <c r="Y5098" i="1" s="1"/>
  <c r="U5099" i="1"/>
  <c r="X5099" i="1" s="1"/>
  <c r="Y5099" i="1" s="1"/>
  <c r="U5100" i="1"/>
  <c r="X5100" i="1" s="1"/>
  <c r="Y5100" i="1" s="1"/>
  <c r="U5101" i="1"/>
  <c r="X5101" i="1" s="1"/>
  <c r="Y5101" i="1" s="1"/>
  <c r="U5102" i="1"/>
  <c r="X5102" i="1" s="1"/>
  <c r="Y5102" i="1" s="1"/>
  <c r="U5103" i="1"/>
  <c r="X5103" i="1" s="1"/>
  <c r="Y5103" i="1" s="1"/>
  <c r="U5104" i="1"/>
  <c r="X5104" i="1" s="1"/>
  <c r="Y5104" i="1" s="1"/>
  <c r="U5105" i="1"/>
  <c r="X5105" i="1" s="1"/>
  <c r="Y5105" i="1" s="1"/>
  <c r="U5106" i="1"/>
  <c r="X5106" i="1" s="1"/>
  <c r="Y5106" i="1" s="1"/>
  <c r="U5107" i="1"/>
  <c r="X5107" i="1" s="1"/>
  <c r="Y5107" i="1" s="1"/>
  <c r="U5108" i="1"/>
  <c r="X5108" i="1" s="1"/>
  <c r="Y5108" i="1" s="1"/>
  <c r="U5109" i="1"/>
  <c r="X5109" i="1" s="1"/>
  <c r="Y5109" i="1" s="1"/>
  <c r="U5110" i="1"/>
  <c r="X5110" i="1" s="1"/>
  <c r="Y5110" i="1" s="1"/>
  <c r="U5111" i="1"/>
  <c r="X5111" i="1" s="1"/>
  <c r="Y5111" i="1" s="1"/>
  <c r="U5112" i="1"/>
  <c r="X5112" i="1" s="1"/>
  <c r="Y5112" i="1" s="1"/>
  <c r="U5113" i="1"/>
  <c r="X5113" i="1" s="1"/>
  <c r="Y5113" i="1" s="1"/>
  <c r="U5114" i="1"/>
  <c r="X5114" i="1" s="1"/>
  <c r="Y5114" i="1" s="1"/>
  <c r="U5115" i="1"/>
  <c r="X5115" i="1" s="1"/>
  <c r="Y5115" i="1" s="1"/>
  <c r="U5116" i="1"/>
  <c r="X5116" i="1" s="1"/>
  <c r="Y5116" i="1" s="1"/>
  <c r="U5117" i="1"/>
  <c r="X5117" i="1" s="1"/>
  <c r="Y5117" i="1" s="1"/>
  <c r="U5118" i="1"/>
  <c r="X5118" i="1" s="1"/>
  <c r="Y5118" i="1" s="1"/>
  <c r="U5119" i="1"/>
  <c r="X5119" i="1" s="1"/>
  <c r="Y5119" i="1" s="1"/>
  <c r="U5120" i="1"/>
  <c r="X5120" i="1" s="1"/>
  <c r="Y5120" i="1" s="1"/>
  <c r="U5121" i="1"/>
  <c r="X5121" i="1" s="1"/>
  <c r="Y5121" i="1" s="1"/>
  <c r="U5122" i="1"/>
  <c r="X5122" i="1" s="1"/>
  <c r="Y5122" i="1" s="1"/>
  <c r="U5123" i="1"/>
  <c r="X5123" i="1" s="1"/>
  <c r="Y5123" i="1" s="1"/>
  <c r="U5124" i="1"/>
  <c r="X5124" i="1" s="1"/>
  <c r="Y5124" i="1" s="1"/>
  <c r="U5125" i="1"/>
  <c r="X5125" i="1" s="1"/>
  <c r="Y5125" i="1" s="1"/>
  <c r="U5126" i="1"/>
  <c r="X5126" i="1" s="1"/>
  <c r="Y5126" i="1" s="1"/>
  <c r="U5127" i="1"/>
  <c r="X5127" i="1" s="1"/>
  <c r="Y5127" i="1" s="1"/>
  <c r="U5128" i="1"/>
  <c r="X5128" i="1" s="1"/>
  <c r="Y5128" i="1" s="1"/>
  <c r="U5129" i="1"/>
  <c r="X5129" i="1" s="1"/>
  <c r="Y5129" i="1" s="1"/>
  <c r="U5130" i="1"/>
  <c r="X5130" i="1" s="1"/>
  <c r="Y5130" i="1" s="1"/>
  <c r="U5131" i="1"/>
  <c r="X5131" i="1" s="1"/>
  <c r="Y5131" i="1" s="1"/>
  <c r="U5132" i="1"/>
  <c r="X5132" i="1" s="1"/>
  <c r="Y5132" i="1" s="1"/>
  <c r="U5133" i="1"/>
  <c r="X5133" i="1" s="1"/>
  <c r="Y5133" i="1" s="1"/>
  <c r="U5134" i="1"/>
  <c r="X5134" i="1" s="1"/>
  <c r="Y5134" i="1" s="1"/>
  <c r="U5135" i="1"/>
  <c r="X5135" i="1" s="1"/>
  <c r="Y5135" i="1" s="1"/>
  <c r="U5136" i="1"/>
  <c r="X5136" i="1" s="1"/>
  <c r="Y5136" i="1" s="1"/>
  <c r="U5137" i="1"/>
  <c r="X5137" i="1" s="1"/>
  <c r="Y5137" i="1" s="1"/>
  <c r="U5138" i="1"/>
  <c r="X5138" i="1" s="1"/>
  <c r="Y5138" i="1" s="1"/>
  <c r="U5139" i="1"/>
  <c r="X5139" i="1" s="1"/>
  <c r="Y5139" i="1" s="1"/>
  <c r="U5140" i="1"/>
  <c r="X5140" i="1" s="1"/>
  <c r="Y5140" i="1" s="1"/>
  <c r="U5141" i="1"/>
  <c r="X5141" i="1" s="1"/>
  <c r="Y5141" i="1" s="1"/>
  <c r="U5142" i="1"/>
  <c r="X5142" i="1" s="1"/>
  <c r="Y5142" i="1" s="1"/>
  <c r="U5143" i="1"/>
  <c r="X5143" i="1" s="1"/>
  <c r="Y5143" i="1" s="1"/>
  <c r="U5144" i="1"/>
  <c r="X5144" i="1" s="1"/>
  <c r="Y5144" i="1" s="1"/>
  <c r="U5145" i="1"/>
  <c r="X5145" i="1" s="1"/>
  <c r="Y5145" i="1" s="1"/>
  <c r="U5146" i="1"/>
  <c r="X5146" i="1" s="1"/>
  <c r="Y5146" i="1" s="1"/>
  <c r="U5147" i="1"/>
  <c r="X5147" i="1" s="1"/>
  <c r="Y5147" i="1" s="1"/>
  <c r="U5148" i="1"/>
  <c r="X5148" i="1" s="1"/>
  <c r="Y5148" i="1" s="1"/>
  <c r="U5149" i="1"/>
  <c r="X5149" i="1" s="1"/>
  <c r="Y5149" i="1" s="1"/>
  <c r="U5150" i="1"/>
  <c r="X5150" i="1" s="1"/>
  <c r="Y5150" i="1" s="1"/>
  <c r="U5151" i="1"/>
  <c r="X5151" i="1" s="1"/>
  <c r="Y5151" i="1" s="1"/>
  <c r="U5152" i="1"/>
  <c r="X5152" i="1" s="1"/>
  <c r="Y5152" i="1" s="1"/>
  <c r="U5153" i="1"/>
  <c r="X5153" i="1" s="1"/>
  <c r="Y5153" i="1" s="1"/>
  <c r="U5154" i="1"/>
  <c r="X5154" i="1" s="1"/>
  <c r="Y5154" i="1" s="1"/>
  <c r="U5155" i="1"/>
  <c r="X5155" i="1" s="1"/>
  <c r="Y5155" i="1" s="1"/>
  <c r="U5156" i="1"/>
  <c r="X5156" i="1" s="1"/>
  <c r="Y5156" i="1" s="1"/>
  <c r="U5157" i="1"/>
  <c r="X5157" i="1" s="1"/>
  <c r="Y5157" i="1" s="1"/>
  <c r="U5158" i="1"/>
  <c r="X5158" i="1" s="1"/>
  <c r="Y5158" i="1" s="1"/>
  <c r="U5159" i="1"/>
  <c r="X5159" i="1" s="1"/>
  <c r="Y5159" i="1" s="1"/>
  <c r="U5160" i="1"/>
  <c r="X5160" i="1" s="1"/>
  <c r="Y5160" i="1" s="1"/>
  <c r="U5161" i="1"/>
  <c r="X5161" i="1" s="1"/>
  <c r="Y5161" i="1" s="1"/>
  <c r="U5162" i="1"/>
  <c r="X5162" i="1" s="1"/>
  <c r="Y5162" i="1" s="1"/>
  <c r="U5163" i="1"/>
  <c r="X5163" i="1" s="1"/>
  <c r="Y5163" i="1" s="1"/>
  <c r="U5164" i="1"/>
  <c r="X5164" i="1" s="1"/>
  <c r="Y5164" i="1" s="1"/>
  <c r="U5165" i="1"/>
  <c r="X5165" i="1" s="1"/>
  <c r="Y5165" i="1" s="1"/>
  <c r="U5166" i="1"/>
  <c r="X5166" i="1" s="1"/>
  <c r="Y5166" i="1" s="1"/>
  <c r="U5167" i="1"/>
  <c r="X5167" i="1" s="1"/>
  <c r="Y5167" i="1" s="1"/>
  <c r="U5168" i="1"/>
  <c r="X5168" i="1" s="1"/>
  <c r="Y5168" i="1" s="1"/>
  <c r="U5169" i="1"/>
  <c r="X5169" i="1" s="1"/>
  <c r="Y5169" i="1" s="1"/>
  <c r="U5170" i="1"/>
  <c r="X5170" i="1" s="1"/>
  <c r="Y5170" i="1" s="1"/>
  <c r="U5171" i="1"/>
  <c r="X5171" i="1" s="1"/>
  <c r="Y5171" i="1" s="1"/>
  <c r="U5172" i="1"/>
  <c r="X5172" i="1" s="1"/>
  <c r="Y5172" i="1" s="1"/>
  <c r="U5173" i="1"/>
  <c r="X5173" i="1" s="1"/>
  <c r="Y5173" i="1" s="1"/>
  <c r="U5174" i="1"/>
  <c r="X5174" i="1" s="1"/>
  <c r="Y5174" i="1" s="1"/>
  <c r="U5175" i="1"/>
  <c r="X5175" i="1" s="1"/>
  <c r="Y5175" i="1" s="1"/>
  <c r="U5176" i="1"/>
  <c r="X5176" i="1" s="1"/>
  <c r="Y5176" i="1" s="1"/>
  <c r="U5177" i="1"/>
  <c r="X5177" i="1" s="1"/>
  <c r="Y5177" i="1" s="1"/>
  <c r="U5178" i="1"/>
  <c r="X5178" i="1" s="1"/>
  <c r="Y5178" i="1" s="1"/>
  <c r="U5179" i="1"/>
  <c r="X5179" i="1" s="1"/>
  <c r="Y5179" i="1" s="1"/>
  <c r="U5180" i="1"/>
  <c r="X5180" i="1" s="1"/>
  <c r="Y5180" i="1" s="1"/>
  <c r="U5181" i="1"/>
  <c r="X5181" i="1" s="1"/>
  <c r="Y5181" i="1" s="1"/>
  <c r="U5182" i="1"/>
  <c r="X5182" i="1" s="1"/>
  <c r="Y5182" i="1" s="1"/>
  <c r="U5183" i="1"/>
  <c r="X5183" i="1" s="1"/>
  <c r="Y5183" i="1" s="1"/>
  <c r="U5184" i="1"/>
  <c r="X5184" i="1" s="1"/>
  <c r="Y5184" i="1" s="1"/>
  <c r="U5185" i="1"/>
  <c r="X5185" i="1" s="1"/>
  <c r="Y5185" i="1" s="1"/>
  <c r="U5186" i="1"/>
  <c r="X5186" i="1" s="1"/>
  <c r="Y5186" i="1" s="1"/>
  <c r="U5187" i="1"/>
  <c r="X5187" i="1" s="1"/>
  <c r="Y5187" i="1" s="1"/>
  <c r="U5188" i="1"/>
  <c r="X5188" i="1" s="1"/>
  <c r="Y5188" i="1" s="1"/>
  <c r="U5189" i="1"/>
  <c r="X5189" i="1" s="1"/>
  <c r="Y5189" i="1" s="1"/>
  <c r="U5190" i="1"/>
  <c r="X5190" i="1" s="1"/>
  <c r="Y5190" i="1" s="1"/>
  <c r="U5191" i="1"/>
  <c r="X5191" i="1" s="1"/>
  <c r="Y5191" i="1" s="1"/>
  <c r="U5192" i="1"/>
  <c r="X5192" i="1" s="1"/>
  <c r="Y5192" i="1" s="1"/>
  <c r="U5193" i="1"/>
  <c r="X5193" i="1" s="1"/>
  <c r="Y5193" i="1" s="1"/>
  <c r="U5194" i="1"/>
  <c r="X5194" i="1" s="1"/>
  <c r="Y5194" i="1" s="1"/>
  <c r="U5195" i="1"/>
  <c r="X5195" i="1" s="1"/>
  <c r="Y5195" i="1" s="1"/>
  <c r="U5196" i="1"/>
  <c r="X5196" i="1" s="1"/>
  <c r="Y5196" i="1" s="1"/>
  <c r="U5197" i="1"/>
  <c r="X5197" i="1" s="1"/>
  <c r="Y5197" i="1" s="1"/>
  <c r="U5198" i="1"/>
  <c r="X5198" i="1" s="1"/>
  <c r="Y5198" i="1" s="1"/>
  <c r="U5199" i="1"/>
  <c r="X5199" i="1" s="1"/>
  <c r="Y5199" i="1" s="1"/>
  <c r="U5200" i="1"/>
  <c r="X5200" i="1" s="1"/>
  <c r="Y5200" i="1" s="1"/>
  <c r="U5201" i="1"/>
  <c r="X5201" i="1" s="1"/>
  <c r="Y5201" i="1" s="1"/>
  <c r="U5202" i="1"/>
  <c r="X5202" i="1" s="1"/>
  <c r="Y5202" i="1" s="1"/>
  <c r="U5203" i="1"/>
  <c r="X5203" i="1" s="1"/>
  <c r="Y5203" i="1" s="1"/>
  <c r="U5204" i="1"/>
  <c r="X5204" i="1" s="1"/>
  <c r="Y5204" i="1" s="1"/>
  <c r="U5205" i="1"/>
  <c r="X5205" i="1" s="1"/>
  <c r="Y5205" i="1" s="1"/>
  <c r="U5206" i="1"/>
  <c r="X5206" i="1" s="1"/>
  <c r="Y5206" i="1" s="1"/>
  <c r="U5207" i="1"/>
  <c r="X5207" i="1" s="1"/>
  <c r="Y5207" i="1" s="1"/>
  <c r="U5208" i="1"/>
  <c r="X5208" i="1" s="1"/>
  <c r="Y5208" i="1" s="1"/>
  <c r="U5209" i="1"/>
  <c r="X5209" i="1" s="1"/>
  <c r="Y5209" i="1" s="1"/>
  <c r="U5210" i="1"/>
  <c r="X5210" i="1" s="1"/>
  <c r="Y5210" i="1" s="1"/>
  <c r="U5211" i="1"/>
  <c r="X5211" i="1" s="1"/>
  <c r="Y5211" i="1" s="1"/>
  <c r="U5212" i="1"/>
  <c r="X5212" i="1" s="1"/>
  <c r="Y5212" i="1" s="1"/>
  <c r="U5213" i="1"/>
  <c r="X5213" i="1" s="1"/>
  <c r="Y5213" i="1" s="1"/>
  <c r="U5214" i="1"/>
  <c r="X5214" i="1" s="1"/>
  <c r="Y5214" i="1" s="1"/>
  <c r="U5215" i="1"/>
  <c r="X5215" i="1" s="1"/>
  <c r="Y5215" i="1" s="1"/>
  <c r="U5216" i="1"/>
  <c r="X5216" i="1" s="1"/>
  <c r="Y5216" i="1" s="1"/>
  <c r="U5217" i="1"/>
  <c r="X5217" i="1" s="1"/>
  <c r="Y5217" i="1" s="1"/>
  <c r="U5218" i="1"/>
  <c r="X5218" i="1" s="1"/>
  <c r="Y5218" i="1" s="1"/>
  <c r="U5219" i="1"/>
  <c r="X5219" i="1" s="1"/>
  <c r="Y5219" i="1" s="1"/>
  <c r="U5220" i="1"/>
  <c r="X5220" i="1" s="1"/>
  <c r="Y5220" i="1" s="1"/>
  <c r="U5221" i="1"/>
  <c r="X5221" i="1" s="1"/>
  <c r="Y5221" i="1" s="1"/>
  <c r="U5222" i="1"/>
  <c r="X5222" i="1" s="1"/>
  <c r="Y5222" i="1" s="1"/>
  <c r="U5223" i="1"/>
  <c r="X5223" i="1" s="1"/>
  <c r="Y5223" i="1" s="1"/>
  <c r="U5224" i="1"/>
  <c r="X5224" i="1" s="1"/>
  <c r="Y5224" i="1" s="1"/>
  <c r="U5225" i="1"/>
  <c r="X5225" i="1" s="1"/>
  <c r="Y5225" i="1" s="1"/>
  <c r="U5226" i="1"/>
  <c r="X5226" i="1" s="1"/>
  <c r="Y5226" i="1" s="1"/>
  <c r="U5227" i="1"/>
  <c r="X5227" i="1" s="1"/>
  <c r="Y5227" i="1" s="1"/>
  <c r="U5228" i="1"/>
  <c r="X5228" i="1" s="1"/>
  <c r="Y5228" i="1" s="1"/>
  <c r="U5229" i="1"/>
  <c r="X5229" i="1" s="1"/>
  <c r="Y5229" i="1" s="1"/>
  <c r="U5230" i="1"/>
  <c r="X5230" i="1" s="1"/>
  <c r="Y5230" i="1" s="1"/>
  <c r="U5231" i="1"/>
  <c r="X5231" i="1" s="1"/>
  <c r="Y5231" i="1" s="1"/>
  <c r="U5232" i="1"/>
  <c r="X5232" i="1" s="1"/>
  <c r="Y5232" i="1" s="1"/>
  <c r="U5233" i="1"/>
  <c r="X5233" i="1" s="1"/>
  <c r="Y5233" i="1" s="1"/>
  <c r="U5234" i="1"/>
  <c r="X5234" i="1" s="1"/>
  <c r="Y5234" i="1" s="1"/>
  <c r="U5235" i="1"/>
  <c r="X5235" i="1" s="1"/>
  <c r="Y5235" i="1" s="1"/>
  <c r="U5236" i="1"/>
  <c r="X5236" i="1" s="1"/>
  <c r="Y5236" i="1" s="1"/>
  <c r="U5237" i="1"/>
  <c r="X5237" i="1" s="1"/>
  <c r="Y5237" i="1" s="1"/>
  <c r="U5238" i="1"/>
  <c r="X5238" i="1" s="1"/>
  <c r="Y5238" i="1" s="1"/>
  <c r="U5239" i="1"/>
  <c r="X5239" i="1" s="1"/>
  <c r="Y5239" i="1" s="1"/>
  <c r="U5240" i="1"/>
  <c r="X5240" i="1" s="1"/>
  <c r="Y5240" i="1" s="1"/>
  <c r="U5241" i="1"/>
  <c r="X5241" i="1" s="1"/>
  <c r="Y5241" i="1" s="1"/>
  <c r="U5242" i="1"/>
  <c r="X5242" i="1" s="1"/>
  <c r="Y5242" i="1" s="1"/>
  <c r="U5243" i="1"/>
  <c r="X5243" i="1" s="1"/>
  <c r="Y5243" i="1" s="1"/>
  <c r="U5244" i="1"/>
  <c r="X5244" i="1" s="1"/>
  <c r="Y5244" i="1" s="1"/>
  <c r="U5245" i="1"/>
  <c r="X5245" i="1" s="1"/>
  <c r="Y5245" i="1" s="1"/>
  <c r="U5246" i="1"/>
  <c r="X5246" i="1" s="1"/>
  <c r="Y5246" i="1" s="1"/>
  <c r="U5247" i="1"/>
  <c r="X5247" i="1" s="1"/>
  <c r="Y5247" i="1" s="1"/>
  <c r="U5248" i="1"/>
  <c r="X5248" i="1" s="1"/>
  <c r="Y5248" i="1" s="1"/>
  <c r="U5249" i="1"/>
  <c r="X5249" i="1" s="1"/>
  <c r="Y5249" i="1" s="1"/>
  <c r="U5250" i="1"/>
  <c r="X5250" i="1" s="1"/>
  <c r="Y5250" i="1" s="1"/>
  <c r="U5251" i="1"/>
  <c r="X5251" i="1" s="1"/>
  <c r="Y5251" i="1" s="1"/>
  <c r="U5252" i="1"/>
  <c r="X5252" i="1" s="1"/>
  <c r="Y5252" i="1" s="1"/>
  <c r="U5253" i="1"/>
  <c r="X5253" i="1" s="1"/>
  <c r="Y5253" i="1" s="1"/>
  <c r="U5254" i="1"/>
  <c r="X5254" i="1" s="1"/>
  <c r="Y5254" i="1" s="1"/>
  <c r="U5255" i="1"/>
  <c r="X5255" i="1" s="1"/>
  <c r="Y5255" i="1" s="1"/>
  <c r="U5256" i="1"/>
  <c r="X5256" i="1" s="1"/>
  <c r="Y5256" i="1" s="1"/>
  <c r="U5257" i="1"/>
  <c r="X5257" i="1" s="1"/>
  <c r="Y5257" i="1" s="1"/>
  <c r="U5258" i="1"/>
  <c r="X5258" i="1" s="1"/>
  <c r="Y5258" i="1" s="1"/>
  <c r="U5259" i="1"/>
  <c r="X5259" i="1" s="1"/>
  <c r="Y5259" i="1" s="1"/>
  <c r="U5260" i="1"/>
  <c r="X5260" i="1" s="1"/>
  <c r="Y5260" i="1" s="1"/>
  <c r="U5261" i="1"/>
  <c r="X5261" i="1" s="1"/>
  <c r="Y5261" i="1" s="1"/>
  <c r="U5262" i="1"/>
  <c r="X5262" i="1" s="1"/>
  <c r="Y5262" i="1" s="1"/>
  <c r="U5263" i="1"/>
  <c r="X5263" i="1" s="1"/>
  <c r="Y5263" i="1" s="1"/>
  <c r="U5264" i="1"/>
  <c r="X5264" i="1" s="1"/>
  <c r="Y5264" i="1" s="1"/>
  <c r="U5265" i="1"/>
  <c r="X5265" i="1" s="1"/>
  <c r="Y5265" i="1" s="1"/>
  <c r="U5266" i="1"/>
  <c r="X5266" i="1" s="1"/>
  <c r="Y5266" i="1" s="1"/>
  <c r="U5267" i="1"/>
  <c r="X5267" i="1" s="1"/>
  <c r="Y5267" i="1" s="1"/>
  <c r="U5268" i="1"/>
  <c r="X5268" i="1" s="1"/>
  <c r="Y5268" i="1" s="1"/>
  <c r="U5269" i="1"/>
  <c r="X5269" i="1" s="1"/>
  <c r="Y5269" i="1" s="1"/>
  <c r="U5270" i="1"/>
  <c r="X5270" i="1" s="1"/>
  <c r="Y5270" i="1" s="1"/>
  <c r="U5271" i="1"/>
  <c r="X5271" i="1" s="1"/>
  <c r="Y5271" i="1" s="1"/>
  <c r="U5272" i="1"/>
  <c r="X5272" i="1" s="1"/>
  <c r="Y5272" i="1" s="1"/>
  <c r="U5273" i="1"/>
  <c r="X5273" i="1" s="1"/>
  <c r="Y5273" i="1" s="1"/>
  <c r="U5274" i="1"/>
  <c r="X5274" i="1" s="1"/>
  <c r="Y5274" i="1" s="1"/>
  <c r="U5275" i="1"/>
  <c r="X5275" i="1" s="1"/>
  <c r="Y5275" i="1" s="1"/>
  <c r="U5276" i="1"/>
  <c r="X5276" i="1" s="1"/>
  <c r="Y5276" i="1" s="1"/>
  <c r="U5277" i="1"/>
  <c r="X5277" i="1" s="1"/>
  <c r="Y5277" i="1" s="1"/>
  <c r="U5278" i="1"/>
  <c r="X5278" i="1" s="1"/>
  <c r="Y5278" i="1" s="1"/>
  <c r="U5279" i="1"/>
  <c r="X5279" i="1" s="1"/>
  <c r="Y5279" i="1" s="1"/>
  <c r="U5280" i="1"/>
  <c r="X5280" i="1" s="1"/>
  <c r="Y5280" i="1" s="1"/>
  <c r="U5281" i="1"/>
  <c r="X5281" i="1" s="1"/>
  <c r="Y5281" i="1" s="1"/>
  <c r="U5282" i="1"/>
  <c r="X5282" i="1" s="1"/>
  <c r="Y5282" i="1" s="1"/>
  <c r="U5283" i="1"/>
  <c r="X5283" i="1" s="1"/>
  <c r="Y5283" i="1" s="1"/>
  <c r="U5284" i="1"/>
  <c r="X5284" i="1" s="1"/>
  <c r="Y5284" i="1" s="1"/>
  <c r="U5285" i="1"/>
  <c r="X5285" i="1" s="1"/>
  <c r="Y5285" i="1" s="1"/>
  <c r="U5286" i="1"/>
  <c r="X5286" i="1" s="1"/>
  <c r="Y5286" i="1" s="1"/>
  <c r="U5287" i="1"/>
  <c r="X5287" i="1" s="1"/>
  <c r="Y5287" i="1" s="1"/>
  <c r="U5288" i="1"/>
  <c r="X5288" i="1" s="1"/>
  <c r="Y5288" i="1" s="1"/>
  <c r="U5289" i="1"/>
  <c r="X5289" i="1" s="1"/>
  <c r="Y5289" i="1" s="1"/>
  <c r="U5290" i="1"/>
  <c r="X5290" i="1" s="1"/>
  <c r="Y5290" i="1" s="1"/>
  <c r="U5291" i="1"/>
  <c r="X5291" i="1" s="1"/>
  <c r="Y5291" i="1" s="1"/>
  <c r="U5292" i="1"/>
  <c r="X5292" i="1" s="1"/>
  <c r="Y5292" i="1" s="1"/>
  <c r="U5293" i="1"/>
  <c r="X5293" i="1" s="1"/>
  <c r="Y5293" i="1" s="1"/>
  <c r="U5294" i="1"/>
  <c r="X5294" i="1" s="1"/>
  <c r="Y5294" i="1" s="1"/>
  <c r="U5295" i="1"/>
  <c r="X5295" i="1" s="1"/>
  <c r="Y5295" i="1" s="1"/>
  <c r="U5296" i="1"/>
  <c r="X5296" i="1" s="1"/>
  <c r="Y5296" i="1" s="1"/>
  <c r="U5297" i="1"/>
  <c r="X5297" i="1" s="1"/>
  <c r="Y5297" i="1" s="1"/>
  <c r="U5298" i="1"/>
  <c r="X5298" i="1" s="1"/>
  <c r="Y5298" i="1" s="1"/>
  <c r="U5299" i="1"/>
  <c r="X5299" i="1" s="1"/>
  <c r="Y5299" i="1" s="1"/>
  <c r="U5300" i="1"/>
  <c r="X5300" i="1" s="1"/>
  <c r="Y5300" i="1" s="1"/>
  <c r="U5301" i="1"/>
  <c r="X5301" i="1" s="1"/>
  <c r="Y5301" i="1" s="1"/>
  <c r="U5302" i="1"/>
  <c r="X5302" i="1" s="1"/>
  <c r="Y5302" i="1" s="1"/>
  <c r="U5303" i="1"/>
  <c r="X5303" i="1" s="1"/>
  <c r="Y5303" i="1" s="1"/>
  <c r="U5304" i="1"/>
  <c r="X5304" i="1" s="1"/>
  <c r="Y5304" i="1" s="1"/>
  <c r="U5305" i="1"/>
  <c r="X5305" i="1" s="1"/>
  <c r="Y5305" i="1" s="1"/>
  <c r="U5306" i="1"/>
  <c r="X5306" i="1" s="1"/>
  <c r="Y5306" i="1" s="1"/>
  <c r="U5307" i="1"/>
  <c r="X5307" i="1" s="1"/>
  <c r="Y5307" i="1" s="1"/>
  <c r="U5308" i="1"/>
  <c r="X5308" i="1" s="1"/>
  <c r="Y5308" i="1" s="1"/>
  <c r="U5309" i="1"/>
  <c r="X5309" i="1" s="1"/>
  <c r="Y5309" i="1" s="1"/>
  <c r="U5310" i="1"/>
  <c r="X5310" i="1" s="1"/>
  <c r="Y5310" i="1" s="1"/>
  <c r="U5311" i="1"/>
  <c r="X5311" i="1" s="1"/>
  <c r="Y5311" i="1" s="1"/>
  <c r="U5312" i="1"/>
  <c r="X5312" i="1" s="1"/>
  <c r="Y5312" i="1" s="1"/>
  <c r="U5313" i="1"/>
  <c r="X5313" i="1" s="1"/>
  <c r="Y5313" i="1" s="1"/>
  <c r="U5314" i="1"/>
  <c r="X5314" i="1" s="1"/>
  <c r="Y5314" i="1" s="1"/>
  <c r="U5315" i="1"/>
  <c r="X5315" i="1" s="1"/>
  <c r="Y5315" i="1" s="1"/>
  <c r="U5316" i="1"/>
  <c r="X5316" i="1" s="1"/>
  <c r="Y5316" i="1" s="1"/>
  <c r="U5317" i="1"/>
  <c r="X5317" i="1" s="1"/>
  <c r="Y5317" i="1" s="1"/>
  <c r="U5318" i="1"/>
  <c r="X5318" i="1" s="1"/>
  <c r="Y5318" i="1" s="1"/>
  <c r="U5319" i="1"/>
  <c r="X5319" i="1" s="1"/>
  <c r="Y5319" i="1" s="1"/>
  <c r="U5320" i="1"/>
  <c r="X5320" i="1" s="1"/>
  <c r="Y5320" i="1" s="1"/>
  <c r="U5321" i="1"/>
  <c r="X5321" i="1" s="1"/>
  <c r="Y5321" i="1" s="1"/>
  <c r="U5322" i="1"/>
  <c r="X5322" i="1" s="1"/>
  <c r="Y5322" i="1" s="1"/>
  <c r="U5323" i="1"/>
  <c r="X5323" i="1" s="1"/>
  <c r="Y5323" i="1" s="1"/>
  <c r="U5324" i="1"/>
  <c r="X5324" i="1" s="1"/>
  <c r="Y5324" i="1" s="1"/>
  <c r="U5325" i="1"/>
  <c r="X5325" i="1" s="1"/>
  <c r="Y5325" i="1" s="1"/>
  <c r="U5326" i="1"/>
  <c r="X5326" i="1" s="1"/>
  <c r="Y5326" i="1" s="1"/>
  <c r="U5327" i="1"/>
  <c r="X5327" i="1" s="1"/>
  <c r="Y5327" i="1" s="1"/>
  <c r="U5328" i="1"/>
  <c r="X5328" i="1" s="1"/>
  <c r="Y5328" i="1" s="1"/>
  <c r="U5329" i="1"/>
  <c r="X5329" i="1" s="1"/>
  <c r="Y5329" i="1" s="1"/>
  <c r="U5330" i="1"/>
  <c r="X5330" i="1" s="1"/>
  <c r="Y5330" i="1" s="1"/>
  <c r="U5331" i="1"/>
  <c r="X5331" i="1" s="1"/>
  <c r="Y5331" i="1" s="1"/>
  <c r="U5332" i="1"/>
  <c r="X5332" i="1" s="1"/>
  <c r="Y5332" i="1" s="1"/>
  <c r="U5333" i="1"/>
  <c r="X5333" i="1" s="1"/>
  <c r="Y5333" i="1" s="1"/>
  <c r="U5334" i="1"/>
  <c r="X5334" i="1" s="1"/>
  <c r="Y5334" i="1" s="1"/>
  <c r="U5335" i="1"/>
  <c r="X5335" i="1" s="1"/>
  <c r="Y5335" i="1" s="1"/>
  <c r="U5336" i="1"/>
  <c r="X5336" i="1" s="1"/>
  <c r="Y5336" i="1" s="1"/>
  <c r="U5337" i="1"/>
  <c r="X5337" i="1" s="1"/>
  <c r="Y5337" i="1" s="1"/>
  <c r="U5338" i="1"/>
  <c r="X5338" i="1" s="1"/>
  <c r="Y5338" i="1" s="1"/>
  <c r="U5339" i="1"/>
  <c r="X5339" i="1" s="1"/>
  <c r="Y5339" i="1" s="1"/>
  <c r="U5340" i="1"/>
  <c r="X5340" i="1" s="1"/>
  <c r="Y5340" i="1" s="1"/>
  <c r="U5341" i="1"/>
  <c r="X5341" i="1" s="1"/>
  <c r="Y5341" i="1" s="1"/>
  <c r="U5342" i="1"/>
  <c r="X5342" i="1" s="1"/>
  <c r="Y5342" i="1" s="1"/>
  <c r="U5343" i="1"/>
  <c r="X5343" i="1" s="1"/>
  <c r="Y5343" i="1" s="1"/>
  <c r="U5344" i="1"/>
  <c r="X5344" i="1" s="1"/>
  <c r="Y5344" i="1" s="1"/>
  <c r="U5345" i="1"/>
  <c r="X5345" i="1" s="1"/>
  <c r="Y5345" i="1" s="1"/>
  <c r="U5346" i="1"/>
  <c r="X5346" i="1" s="1"/>
  <c r="Y5346" i="1" s="1"/>
  <c r="U5347" i="1"/>
  <c r="X5347" i="1" s="1"/>
  <c r="Y5347" i="1" s="1"/>
  <c r="U5348" i="1"/>
  <c r="X5348" i="1" s="1"/>
  <c r="Y5348" i="1" s="1"/>
  <c r="U5349" i="1"/>
  <c r="X5349" i="1" s="1"/>
  <c r="Y5349" i="1" s="1"/>
  <c r="U5350" i="1"/>
  <c r="X5350" i="1" s="1"/>
  <c r="Y5350" i="1" s="1"/>
  <c r="U5351" i="1"/>
  <c r="X5351" i="1" s="1"/>
  <c r="Y5351" i="1" s="1"/>
  <c r="U5352" i="1"/>
  <c r="X5352" i="1" s="1"/>
  <c r="Y5352" i="1" s="1"/>
  <c r="U5353" i="1"/>
  <c r="X5353" i="1" s="1"/>
  <c r="Y5353" i="1" s="1"/>
  <c r="U5354" i="1"/>
  <c r="X5354" i="1" s="1"/>
  <c r="Y5354" i="1" s="1"/>
  <c r="U5355" i="1"/>
  <c r="X5355" i="1" s="1"/>
  <c r="Y5355" i="1" s="1"/>
  <c r="U5356" i="1"/>
  <c r="X5356" i="1" s="1"/>
  <c r="Y5356" i="1" s="1"/>
  <c r="U5357" i="1"/>
  <c r="X5357" i="1" s="1"/>
  <c r="Y5357" i="1" s="1"/>
  <c r="U5358" i="1"/>
  <c r="X5358" i="1" s="1"/>
  <c r="Y5358" i="1" s="1"/>
  <c r="U5359" i="1"/>
  <c r="X5359" i="1" s="1"/>
  <c r="Y5359" i="1" s="1"/>
  <c r="U5360" i="1"/>
  <c r="X5360" i="1" s="1"/>
  <c r="Y5360" i="1" s="1"/>
  <c r="U5361" i="1"/>
  <c r="X5361" i="1" s="1"/>
  <c r="Y5361" i="1" s="1"/>
  <c r="U5362" i="1"/>
  <c r="X5362" i="1" s="1"/>
  <c r="Y5362" i="1" s="1"/>
  <c r="U5363" i="1"/>
  <c r="X5363" i="1" s="1"/>
  <c r="Y5363" i="1" s="1"/>
  <c r="U5364" i="1"/>
  <c r="X5364" i="1" s="1"/>
  <c r="Y5364" i="1" s="1"/>
  <c r="U5365" i="1"/>
  <c r="X5365" i="1" s="1"/>
  <c r="Y5365" i="1" s="1"/>
  <c r="U5366" i="1"/>
  <c r="X5366" i="1" s="1"/>
  <c r="Y5366" i="1" s="1"/>
  <c r="U5367" i="1"/>
  <c r="X5367" i="1" s="1"/>
  <c r="Y5367" i="1" s="1"/>
  <c r="U5368" i="1"/>
  <c r="X5368" i="1" s="1"/>
  <c r="Y5368" i="1" s="1"/>
  <c r="U5369" i="1"/>
  <c r="X5369" i="1" s="1"/>
  <c r="Y5369" i="1" s="1"/>
  <c r="U5370" i="1"/>
  <c r="X5370" i="1" s="1"/>
  <c r="Y5370" i="1" s="1"/>
  <c r="U5371" i="1"/>
  <c r="X5371" i="1" s="1"/>
  <c r="Y5371" i="1" s="1"/>
  <c r="U5372" i="1"/>
  <c r="X5372" i="1" s="1"/>
  <c r="Y5372" i="1" s="1"/>
  <c r="U5373" i="1"/>
  <c r="X5373" i="1" s="1"/>
  <c r="Y5373" i="1" s="1"/>
  <c r="U5374" i="1"/>
  <c r="X5374" i="1" s="1"/>
  <c r="Y5374" i="1" s="1"/>
  <c r="U5375" i="1"/>
  <c r="X5375" i="1" s="1"/>
  <c r="Y5375" i="1" s="1"/>
  <c r="U5376" i="1"/>
  <c r="X5376" i="1" s="1"/>
  <c r="Y5376" i="1" s="1"/>
  <c r="U5377" i="1"/>
  <c r="X5377" i="1" s="1"/>
  <c r="Y5377" i="1" s="1"/>
  <c r="U5378" i="1"/>
  <c r="X5378" i="1" s="1"/>
  <c r="Y5378" i="1" s="1"/>
  <c r="U5379" i="1"/>
  <c r="X5379" i="1" s="1"/>
  <c r="Y5379" i="1" s="1"/>
  <c r="U5380" i="1"/>
  <c r="X5380" i="1" s="1"/>
  <c r="Y5380" i="1" s="1"/>
  <c r="U5381" i="1"/>
  <c r="X5381" i="1" s="1"/>
  <c r="Y5381" i="1" s="1"/>
  <c r="U5382" i="1"/>
  <c r="X5382" i="1" s="1"/>
  <c r="Y5382" i="1" s="1"/>
  <c r="U5383" i="1"/>
  <c r="X5383" i="1" s="1"/>
  <c r="Y5383" i="1" s="1"/>
  <c r="U5384" i="1"/>
  <c r="X5384" i="1" s="1"/>
  <c r="Y5384" i="1" s="1"/>
  <c r="U5385" i="1"/>
  <c r="X5385" i="1" s="1"/>
  <c r="Y5385" i="1" s="1"/>
  <c r="U5386" i="1"/>
  <c r="X5386" i="1" s="1"/>
  <c r="Y5386" i="1" s="1"/>
  <c r="U5387" i="1"/>
  <c r="X5387" i="1" s="1"/>
  <c r="Y5387" i="1" s="1"/>
  <c r="U5388" i="1"/>
  <c r="X5388" i="1" s="1"/>
  <c r="Y5388" i="1" s="1"/>
  <c r="U5389" i="1"/>
  <c r="X5389" i="1" s="1"/>
  <c r="Y5389" i="1" s="1"/>
  <c r="U5390" i="1"/>
  <c r="X5390" i="1" s="1"/>
  <c r="Y5390" i="1" s="1"/>
  <c r="U5391" i="1"/>
  <c r="X5391" i="1" s="1"/>
  <c r="Y5391" i="1" s="1"/>
  <c r="U5392" i="1"/>
  <c r="X5392" i="1" s="1"/>
  <c r="Y5392" i="1" s="1"/>
  <c r="U5393" i="1"/>
  <c r="X5393" i="1" s="1"/>
  <c r="Y5393" i="1" s="1"/>
  <c r="U5394" i="1"/>
  <c r="X5394" i="1" s="1"/>
  <c r="Y5394" i="1" s="1"/>
  <c r="U5395" i="1"/>
  <c r="X5395" i="1" s="1"/>
  <c r="Y5395" i="1" s="1"/>
  <c r="U5396" i="1"/>
  <c r="X5396" i="1" s="1"/>
  <c r="Y5396" i="1" s="1"/>
  <c r="U5397" i="1"/>
  <c r="X5397" i="1" s="1"/>
  <c r="Y5397" i="1" s="1"/>
  <c r="U5398" i="1"/>
  <c r="X5398" i="1" s="1"/>
  <c r="Y5398" i="1" s="1"/>
  <c r="U5399" i="1"/>
  <c r="X5399" i="1" s="1"/>
  <c r="Y5399" i="1" s="1"/>
  <c r="U5400" i="1"/>
  <c r="X5400" i="1" s="1"/>
  <c r="Y5400" i="1" s="1"/>
  <c r="U5401" i="1"/>
  <c r="X5401" i="1" s="1"/>
  <c r="Y5401" i="1" s="1"/>
  <c r="U5402" i="1"/>
  <c r="X5402" i="1" s="1"/>
  <c r="Y5402" i="1" s="1"/>
  <c r="U5403" i="1"/>
  <c r="X5403" i="1" s="1"/>
  <c r="Y5403" i="1" s="1"/>
  <c r="U5404" i="1"/>
  <c r="X5404" i="1" s="1"/>
  <c r="Y5404" i="1" s="1"/>
  <c r="U5405" i="1"/>
  <c r="X5405" i="1" s="1"/>
  <c r="Y5405" i="1" s="1"/>
  <c r="U5406" i="1"/>
  <c r="X5406" i="1" s="1"/>
  <c r="Y5406" i="1" s="1"/>
  <c r="U5407" i="1"/>
  <c r="X5407" i="1" s="1"/>
  <c r="Y5407" i="1" s="1"/>
  <c r="U5408" i="1"/>
  <c r="X5408" i="1" s="1"/>
  <c r="Y5408" i="1" s="1"/>
  <c r="U5409" i="1"/>
  <c r="X5409" i="1" s="1"/>
  <c r="Y5409" i="1" s="1"/>
  <c r="U5410" i="1"/>
  <c r="X5410" i="1" s="1"/>
  <c r="Y5410" i="1" s="1"/>
  <c r="U5411" i="1"/>
  <c r="X5411" i="1" s="1"/>
  <c r="Y5411" i="1" s="1"/>
  <c r="U5412" i="1"/>
  <c r="X5412" i="1" s="1"/>
  <c r="Y5412" i="1" s="1"/>
  <c r="U5413" i="1"/>
  <c r="X5413" i="1" s="1"/>
  <c r="Y5413" i="1" s="1"/>
  <c r="U5414" i="1"/>
  <c r="X5414" i="1" s="1"/>
  <c r="Y5414" i="1" s="1"/>
  <c r="U5415" i="1"/>
  <c r="X5415" i="1" s="1"/>
  <c r="Y5415" i="1" s="1"/>
  <c r="U5416" i="1"/>
  <c r="X5416" i="1" s="1"/>
  <c r="Y5416" i="1" s="1"/>
  <c r="U5417" i="1"/>
  <c r="X5417" i="1" s="1"/>
  <c r="Y5417" i="1" s="1"/>
  <c r="U5418" i="1"/>
  <c r="X5418" i="1" s="1"/>
  <c r="Y5418" i="1" s="1"/>
  <c r="U5419" i="1"/>
  <c r="X5419" i="1" s="1"/>
  <c r="Y5419" i="1" s="1"/>
  <c r="U5420" i="1"/>
  <c r="X5420" i="1" s="1"/>
  <c r="Y5420" i="1" s="1"/>
  <c r="U5421" i="1"/>
  <c r="X5421" i="1" s="1"/>
  <c r="Y5421" i="1" s="1"/>
  <c r="U5422" i="1"/>
  <c r="X5422" i="1" s="1"/>
  <c r="Y5422" i="1" s="1"/>
  <c r="U5423" i="1"/>
  <c r="X5423" i="1" s="1"/>
  <c r="Y5423" i="1" s="1"/>
  <c r="U5424" i="1"/>
  <c r="X5424" i="1" s="1"/>
  <c r="Y5424" i="1" s="1"/>
  <c r="U5425" i="1"/>
  <c r="X5425" i="1" s="1"/>
  <c r="Y5425" i="1" s="1"/>
  <c r="U5426" i="1"/>
  <c r="X5426" i="1" s="1"/>
  <c r="Y5426" i="1" s="1"/>
  <c r="U5427" i="1"/>
  <c r="X5427" i="1" s="1"/>
  <c r="Y5427" i="1" s="1"/>
  <c r="U5428" i="1"/>
  <c r="X5428" i="1" s="1"/>
  <c r="Y5428" i="1" s="1"/>
  <c r="U5429" i="1"/>
  <c r="X5429" i="1" s="1"/>
  <c r="Y5429" i="1" s="1"/>
  <c r="U5430" i="1"/>
  <c r="X5430" i="1" s="1"/>
  <c r="Y5430" i="1" s="1"/>
  <c r="U5431" i="1"/>
  <c r="X5431" i="1" s="1"/>
  <c r="Y5431" i="1" s="1"/>
  <c r="U5432" i="1"/>
  <c r="X5432" i="1" s="1"/>
  <c r="Y5432" i="1" s="1"/>
  <c r="U5433" i="1"/>
  <c r="X5433" i="1" s="1"/>
  <c r="Y5433" i="1" s="1"/>
  <c r="U5434" i="1"/>
  <c r="X5434" i="1" s="1"/>
  <c r="Y5434" i="1" s="1"/>
  <c r="U5435" i="1"/>
  <c r="X5435" i="1" s="1"/>
  <c r="Y5435" i="1" s="1"/>
  <c r="U5436" i="1"/>
  <c r="X5436" i="1" s="1"/>
  <c r="Y5436" i="1" s="1"/>
  <c r="U5437" i="1"/>
  <c r="X5437" i="1" s="1"/>
  <c r="Y5437" i="1" s="1"/>
  <c r="U5438" i="1"/>
  <c r="X5438" i="1" s="1"/>
  <c r="Y5438" i="1" s="1"/>
  <c r="U5439" i="1"/>
  <c r="X5439" i="1" s="1"/>
  <c r="Y5439" i="1" s="1"/>
  <c r="U5440" i="1"/>
  <c r="X5440" i="1" s="1"/>
  <c r="Y5440" i="1" s="1"/>
  <c r="U5441" i="1"/>
  <c r="X5441" i="1" s="1"/>
  <c r="Y5441" i="1" s="1"/>
  <c r="U5442" i="1"/>
  <c r="X5442" i="1" s="1"/>
  <c r="Y5442" i="1" s="1"/>
  <c r="U5443" i="1"/>
  <c r="X5443" i="1" s="1"/>
  <c r="Y5443" i="1" s="1"/>
  <c r="U5444" i="1"/>
  <c r="X5444" i="1" s="1"/>
  <c r="Y5444" i="1" s="1"/>
  <c r="U5445" i="1"/>
  <c r="X5445" i="1" s="1"/>
  <c r="Y5445" i="1" s="1"/>
  <c r="U5446" i="1"/>
  <c r="X5446" i="1" s="1"/>
  <c r="Y5446" i="1" s="1"/>
  <c r="U5447" i="1"/>
  <c r="X5447" i="1" s="1"/>
  <c r="Y5447" i="1" s="1"/>
  <c r="U5448" i="1"/>
  <c r="X5448" i="1" s="1"/>
  <c r="Y5448" i="1" s="1"/>
  <c r="U5449" i="1"/>
  <c r="X5449" i="1" s="1"/>
  <c r="Y5449" i="1" s="1"/>
  <c r="U5450" i="1"/>
  <c r="X5450" i="1" s="1"/>
  <c r="Y5450" i="1" s="1"/>
  <c r="U5451" i="1"/>
  <c r="X5451" i="1" s="1"/>
  <c r="Y5451" i="1" s="1"/>
  <c r="U5452" i="1"/>
  <c r="X5452" i="1" s="1"/>
  <c r="Y5452" i="1" s="1"/>
  <c r="U5453" i="1"/>
  <c r="X5453" i="1" s="1"/>
  <c r="Y5453" i="1" s="1"/>
  <c r="U5454" i="1"/>
  <c r="X5454" i="1" s="1"/>
  <c r="Y5454" i="1" s="1"/>
  <c r="U5455" i="1"/>
  <c r="X5455" i="1" s="1"/>
  <c r="Y5455" i="1" s="1"/>
  <c r="U5456" i="1"/>
  <c r="X5456" i="1" s="1"/>
  <c r="Y5456" i="1" s="1"/>
  <c r="U5457" i="1"/>
  <c r="X5457" i="1" s="1"/>
  <c r="Y5457" i="1" s="1"/>
  <c r="U5458" i="1"/>
  <c r="X5458" i="1" s="1"/>
  <c r="Y5458" i="1" s="1"/>
  <c r="U5459" i="1"/>
  <c r="X5459" i="1" s="1"/>
  <c r="Y5459" i="1" s="1"/>
  <c r="U5460" i="1"/>
  <c r="X5460" i="1" s="1"/>
  <c r="Y5460" i="1" s="1"/>
  <c r="U5461" i="1"/>
  <c r="X5461" i="1" s="1"/>
  <c r="Y5461" i="1" s="1"/>
  <c r="U5462" i="1"/>
  <c r="X5462" i="1" s="1"/>
  <c r="Y5462" i="1" s="1"/>
  <c r="U5463" i="1"/>
  <c r="X5463" i="1" s="1"/>
  <c r="Y5463" i="1" s="1"/>
  <c r="U5464" i="1"/>
  <c r="X5464" i="1" s="1"/>
  <c r="Y5464" i="1" s="1"/>
  <c r="U5465" i="1"/>
  <c r="X5465" i="1" s="1"/>
  <c r="Y5465" i="1" s="1"/>
  <c r="U5466" i="1"/>
  <c r="X5466" i="1" s="1"/>
  <c r="Y5466" i="1" s="1"/>
  <c r="U5467" i="1"/>
  <c r="X5467" i="1" s="1"/>
  <c r="Y5467" i="1" s="1"/>
  <c r="U5468" i="1"/>
  <c r="X5468" i="1" s="1"/>
  <c r="Y5468" i="1" s="1"/>
  <c r="U5469" i="1"/>
  <c r="X5469" i="1" s="1"/>
  <c r="Y5469" i="1" s="1"/>
  <c r="U5470" i="1"/>
  <c r="X5470" i="1" s="1"/>
  <c r="Y5470" i="1" s="1"/>
  <c r="U5471" i="1"/>
  <c r="X5471" i="1" s="1"/>
  <c r="Y5471" i="1" s="1"/>
  <c r="U5472" i="1"/>
  <c r="X5472" i="1" s="1"/>
  <c r="Y5472" i="1" s="1"/>
  <c r="U5473" i="1"/>
  <c r="X5473" i="1" s="1"/>
  <c r="Y5473" i="1" s="1"/>
  <c r="U5474" i="1"/>
  <c r="X5474" i="1" s="1"/>
  <c r="Y5474" i="1" s="1"/>
  <c r="U5475" i="1"/>
  <c r="X5475" i="1" s="1"/>
  <c r="Y5475" i="1" s="1"/>
  <c r="U5476" i="1"/>
  <c r="X5476" i="1" s="1"/>
  <c r="Y5476" i="1" s="1"/>
  <c r="U5477" i="1"/>
  <c r="X5477" i="1" s="1"/>
  <c r="Y5477" i="1" s="1"/>
  <c r="U5478" i="1"/>
  <c r="X5478" i="1" s="1"/>
  <c r="Y5478" i="1" s="1"/>
  <c r="U5479" i="1"/>
  <c r="X5479" i="1" s="1"/>
  <c r="Y5479" i="1" s="1"/>
  <c r="U5480" i="1"/>
  <c r="X5480" i="1" s="1"/>
  <c r="Y5480" i="1" s="1"/>
  <c r="U5481" i="1"/>
  <c r="X5481" i="1" s="1"/>
  <c r="Y5481" i="1" s="1"/>
  <c r="U5482" i="1"/>
  <c r="X5482" i="1" s="1"/>
  <c r="Y5482" i="1" s="1"/>
  <c r="U5483" i="1"/>
  <c r="X5483" i="1" s="1"/>
  <c r="Y5483" i="1" s="1"/>
  <c r="U5484" i="1"/>
  <c r="X5484" i="1" s="1"/>
  <c r="Y5484" i="1" s="1"/>
  <c r="U5485" i="1"/>
  <c r="X5485" i="1" s="1"/>
  <c r="Y5485" i="1" s="1"/>
  <c r="U5486" i="1"/>
  <c r="X5486" i="1" s="1"/>
  <c r="Y5486" i="1" s="1"/>
  <c r="U5487" i="1"/>
  <c r="X5487" i="1" s="1"/>
  <c r="Y5487" i="1" s="1"/>
  <c r="U5488" i="1"/>
  <c r="X5488" i="1" s="1"/>
  <c r="Y5488" i="1" s="1"/>
  <c r="U5489" i="1"/>
  <c r="X5489" i="1" s="1"/>
  <c r="Y5489" i="1" s="1"/>
  <c r="U5490" i="1"/>
  <c r="X5490" i="1" s="1"/>
  <c r="Y5490" i="1" s="1"/>
  <c r="U5491" i="1"/>
  <c r="X5491" i="1" s="1"/>
  <c r="Y5491" i="1" s="1"/>
  <c r="U5492" i="1"/>
  <c r="X5492" i="1" s="1"/>
  <c r="Y5492" i="1" s="1"/>
  <c r="U5493" i="1"/>
  <c r="X5493" i="1" s="1"/>
  <c r="Y5493" i="1" s="1"/>
  <c r="U5494" i="1"/>
  <c r="X5494" i="1" s="1"/>
  <c r="Y5494" i="1" s="1"/>
  <c r="U5495" i="1"/>
  <c r="X5495" i="1" s="1"/>
  <c r="Y5495" i="1" s="1"/>
  <c r="U5496" i="1"/>
  <c r="X5496" i="1" s="1"/>
  <c r="Y5496" i="1" s="1"/>
  <c r="U5497" i="1"/>
  <c r="X5497" i="1" s="1"/>
  <c r="Y5497" i="1" s="1"/>
  <c r="U5498" i="1"/>
  <c r="X5498" i="1" s="1"/>
  <c r="Y5498" i="1" s="1"/>
  <c r="U5499" i="1"/>
  <c r="X5499" i="1" s="1"/>
  <c r="Y5499" i="1" s="1"/>
  <c r="U5500" i="1"/>
  <c r="X5500" i="1" s="1"/>
  <c r="Y5500" i="1" s="1"/>
  <c r="U5501" i="1"/>
  <c r="X5501" i="1" s="1"/>
  <c r="Y5501" i="1" s="1"/>
  <c r="U5502" i="1"/>
  <c r="X5502" i="1" s="1"/>
  <c r="Y5502" i="1" s="1"/>
  <c r="U5503" i="1"/>
  <c r="X5503" i="1" s="1"/>
  <c r="Y5503" i="1" s="1"/>
  <c r="U5504" i="1"/>
  <c r="X5504" i="1" s="1"/>
  <c r="Y5504" i="1" s="1"/>
  <c r="U5505" i="1"/>
  <c r="X5505" i="1" s="1"/>
  <c r="Y5505" i="1" s="1"/>
  <c r="U5506" i="1"/>
  <c r="X5506" i="1" s="1"/>
  <c r="Y5506" i="1" s="1"/>
  <c r="U5507" i="1"/>
  <c r="X5507" i="1" s="1"/>
  <c r="Y5507" i="1" s="1"/>
  <c r="U5508" i="1"/>
  <c r="X5508" i="1" s="1"/>
  <c r="Y5508" i="1" s="1"/>
  <c r="U5509" i="1"/>
  <c r="X5509" i="1" s="1"/>
  <c r="Y5509" i="1" s="1"/>
  <c r="U5510" i="1"/>
  <c r="X5510" i="1" s="1"/>
  <c r="Y5510" i="1" s="1"/>
  <c r="U5511" i="1"/>
  <c r="X5511" i="1" s="1"/>
  <c r="Y5511" i="1" s="1"/>
  <c r="U5512" i="1"/>
  <c r="X5512" i="1" s="1"/>
  <c r="Y5512" i="1" s="1"/>
  <c r="U5513" i="1"/>
  <c r="X5513" i="1" s="1"/>
  <c r="Y5513" i="1" s="1"/>
  <c r="U5514" i="1"/>
  <c r="X5514" i="1" s="1"/>
  <c r="Y5514" i="1" s="1"/>
  <c r="U5515" i="1"/>
  <c r="X5515" i="1" s="1"/>
  <c r="Y5515" i="1" s="1"/>
  <c r="U5516" i="1"/>
  <c r="X5516" i="1" s="1"/>
  <c r="Y5516" i="1" s="1"/>
  <c r="U5517" i="1"/>
  <c r="X5517" i="1" s="1"/>
  <c r="Y5517" i="1" s="1"/>
  <c r="U5518" i="1"/>
  <c r="X5518" i="1" s="1"/>
  <c r="Y5518" i="1" s="1"/>
  <c r="U5519" i="1"/>
  <c r="X5519" i="1" s="1"/>
  <c r="Y5519" i="1" s="1"/>
  <c r="U5520" i="1"/>
  <c r="X5520" i="1" s="1"/>
  <c r="Y5520" i="1" s="1"/>
  <c r="U5521" i="1"/>
  <c r="X5521" i="1" s="1"/>
  <c r="Y5521" i="1" s="1"/>
  <c r="U5522" i="1"/>
  <c r="X5522" i="1" s="1"/>
  <c r="Y5522" i="1" s="1"/>
  <c r="U5523" i="1"/>
  <c r="X5523" i="1" s="1"/>
  <c r="Y5523" i="1" s="1"/>
  <c r="U5524" i="1"/>
  <c r="X5524" i="1" s="1"/>
  <c r="Y5524" i="1" s="1"/>
  <c r="U5525" i="1"/>
  <c r="X5525" i="1" s="1"/>
  <c r="Y5525" i="1" s="1"/>
  <c r="U5526" i="1"/>
  <c r="X5526" i="1" s="1"/>
  <c r="Y5526" i="1" s="1"/>
  <c r="U5527" i="1"/>
  <c r="X5527" i="1" s="1"/>
  <c r="Y5527" i="1" s="1"/>
  <c r="U5528" i="1"/>
  <c r="X5528" i="1" s="1"/>
  <c r="Y5528" i="1" s="1"/>
  <c r="U5529" i="1"/>
  <c r="X5529" i="1" s="1"/>
  <c r="Y5529" i="1" s="1"/>
  <c r="U5530" i="1"/>
  <c r="X5530" i="1" s="1"/>
  <c r="Y5530" i="1" s="1"/>
  <c r="U5531" i="1"/>
  <c r="X5531" i="1" s="1"/>
  <c r="Y5531" i="1" s="1"/>
  <c r="U5532" i="1"/>
  <c r="X5532" i="1" s="1"/>
  <c r="Y5532" i="1" s="1"/>
  <c r="U5533" i="1"/>
  <c r="X5533" i="1" s="1"/>
  <c r="Y5533" i="1" s="1"/>
  <c r="U5534" i="1"/>
  <c r="X5534" i="1" s="1"/>
  <c r="Y5534" i="1" s="1"/>
  <c r="U5535" i="1"/>
  <c r="X5535" i="1" s="1"/>
  <c r="Y5535" i="1" s="1"/>
  <c r="U5536" i="1"/>
  <c r="X5536" i="1" s="1"/>
  <c r="Y5536" i="1" s="1"/>
  <c r="U5537" i="1"/>
  <c r="X5537" i="1" s="1"/>
  <c r="Y5537" i="1" s="1"/>
  <c r="U5538" i="1"/>
  <c r="X5538" i="1" s="1"/>
  <c r="Y5538" i="1" s="1"/>
  <c r="U5539" i="1"/>
  <c r="X5539" i="1" s="1"/>
  <c r="Y5539" i="1" s="1"/>
  <c r="U5540" i="1"/>
  <c r="X5540" i="1" s="1"/>
  <c r="Y5540" i="1" s="1"/>
  <c r="U5541" i="1"/>
  <c r="X5541" i="1" s="1"/>
  <c r="Y5541" i="1" s="1"/>
  <c r="U5542" i="1"/>
  <c r="X5542" i="1" s="1"/>
  <c r="Y5542" i="1" s="1"/>
  <c r="U5543" i="1"/>
  <c r="X5543" i="1" s="1"/>
  <c r="Y5543" i="1" s="1"/>
  <c r="U5544" i="1"/>
  <c r="X5544" i="1" s="1"/>
  <c r="Y5544" i="1" s="1"/>
  <c r="U5545" i="1"/>
  <c r="X5545" i="1" s="1"/>
  <c r="Y5545" i="1" s="1"/>
  <c r="U5546" i="1"/>
  <c r="X5546" i="1" s="1"/>
  <c r="Y5546" i="1" s="1"/>
  <c r="U5547" i="1"/>
  <c r="X5547" i="1" s="1"/>
  <c r="Y5547" i="1" s="1"/>
  <c r="U5548" i="1"/>
  <c r="X5548" i="1" s="1"/>
  <c r="Y5548" i="1" s="1"/>
  <c r="U5549" i="1"/>
  <c r="X5549" i="1" s="1"/>
  <c r="Y5549" i="1" s="1"/>
  <c r="U5550" i="1"/>
  <c r="X5550" i="1" s="1"/>
  <c r="Y5550" i="1" s="1"/>
  <c r="U5551" i="1"/>
  <c r="X5551" i="1" s="1"/>
  <c r="Y5551" i="1" s="1"/>
  <c r="U5552" i="1"/>
  <c r="X5552" i="1" s="1"/>
  <c r="Y5552" i="1" s="1"/>
  <c r="U5553" i="1"/>
  <c r="X5553" i="1" s="1"/>
  <c r="Y5553" i="1" s="1"/>
  <c r="U5554" i="1"/>
  <c r="X5554" i="1" s="1"/>
  <c r="Y5554" i="1" s="1"/>
  <c r="U5555" i="1"/>
  <c r="X5555" i="1" s="1"/>
  <c r="Y5555" i="1" s="1"/>
  <c r="U5556" i="1"/>
  <c r="X5556" i="1" s="1"/>
  <c r="Y5556" i="1" s="1"/>
  <c r="U5557" i="1"/>
  <c r="X5557" i="1" s="1"/>
  <c r="Y5557" i="1" s="1"/>
  <c r="U5558" i="1"/>
  <c r="X5558" i="1" s="1"/>
  <c r="Y5558" i="1" s="1"/>
  <c r="U5559" i="1"/>
  <c r="X5559" i="1" s="1"/>
  <c r="Y5559" i="1" s="1"/>
  <c r="U5560" i="1"/>
  <c r="X5560" i="1" s="1"/>
  <c r="Y5560" i="1" s="1"/>
  <c r="U5561" i="1"/>
  <c r="X5561" i="1" s="1"/>
  <c r="Y5561" i="1" s="1"/>
  <c r="U5562" i="1"/>
  <c r="X5562" i="1" s="1"/>
  <c r="Y5562" i="1" s="1"/>
  <c r="U5563" i="1"/>
  <c r="X5563" i="1" s="1"/>
  <c r="Y5563" i="1" s="1"/>
  <c r="U5564" i="1"/>
  <c r="X5564" i="1" s="1"/>
  <c r="Y5564" i="1" s="1"/>
  <c r="U5565" i="1"/>
  <c r="X5565" i="1" s="1"/>
  <c r="Y5565" i="1" s="1"/>
  <c r="U5566" i="1"/>
  <c r="X5566" i="1" s="1"/>
  <c r="Y5566" i="1" s="1"/>
  <c r="U5567" i="1"/>
  <c r="X5567" i="1" s="1"/>
  <c r="Y5567" i="1" s="1"/>
  <c r="U5568" i="1"/>
  <c r="X5568" i="1" s="1"/>
  <c r="Y5568" i="1" s="1"/>
  <c r="U5569" i="1"/>
  <c r="X5569" i="1" s="1"/>
  <c r="Y5569" i="1" s="1"/>
  <c r="U5570" i="1"/>
  <c r="X5570" i="1" s="1"/>
  <c r="Y5570" i="1" s="1"/>
  <c r="U5571" i="1"/>
  <c r="X5571" i="1" s="1"/>
  <c r="Y5571" i="1" s="1"/>
  <c r="U5572" i="1"/>
  <c r="X5572" i="1" s="1"/>
  <c r="Y5572" i="1" s="1"/>
  <c r="U5573" i="1"/>
  <c r="X5573" i="1" s="1"/>
  <c r="Y5573" i="1" s="1"/>
  <c r="U5574" i="1"/>
  <c r="X5574" i="1" s="1"/>
  <c r="Y5574" i="1" s="1"/>
  <c r="U5575" i="1"/>
  <c r="X5575" i="1" s="1"/>
  <c r="Y5575" i="1" s="1"/>
  <c r="U5576" i="1"/>
  <c r="X5576" i="1" s="1"/>
  <c r="Y5576" i="1" s="1"/>
  <c r="U5577" i="1"/>
  <c r="X5577" i="1" s="1"/>
  <c r="Y5577" i="1" s="1"/>
  <c r="U5578" i="1"/>
  <c r="X5578" i="1" s="1"/>
  <c r="Y5578" i="1" s="1"/>
  <c r="U5579" i="1"/>
  <c r="X5579" i="1" s="1"/>
  <c r="Y5579" i="1" s="1"/>
  <c r="U5580" i="1"/>
  <c r="X5580" i="1" s="1"/>
  <c r="Y5580" i="1" s="1"/>
  <c r="U5581" i="1"/>
  <c r="X5581" i="1" s="1"/>
  <c r="Y5581" i="1" s="1"/>
  <c r="U5582" i="1"/>
  <c r="X5582" i="1" s="1"/>
  <c r="Y5582" i="1" s="1"/>
  <c r="U5583" i="1"/>
  <c r="X5583" i="1" s="1"/>
  <c r="Y5583" i="1" s="1"/>
  <c r="U5584" i="1"/>
  <c r="X5584" i="1" s="1"/>
  <c r="Y5584" i="1" s="1"/>
  <c r="U5585" i="1"/>
  <c r="X5585" i="1" s="1"/>
  <c r="Y5585" i="1" s="1"/>
  <c r="U5586" i="1"/>
  <c r="X5586" i="1" s="1"/>
  <c r="Y5586" i="1" s="1"/>
  <c r="U5587" i="1"/>
  <c r="X5587" i="1" s="1"/>
  <c r="Y5587" i="1" s="1"/>
  <c r="U5588" i="1"/>
  <c r="X5588" i="1" s="1"/>
  <c r="Y5588" i="1" s="1"/>
  <c r="U5589" i="1"/>
  <c r="X5589" i="1" s="1"/>
  <c r="Y5589" i="1" s="1"/>
  <c r="U5590" i="1"/>
  <c r="X5590" i="1" s="1"/>
  <c r="Y5590" i="1" s="1"/>
  <c r="U5591" i="1"/>
  <c r="X5591" i="1" s="1"/>
  <c r="Y5591" i="1" s="1"/>
  <c r="U5592" i="1"/>
  <c r="X5592" i="1" s="1"/>
  <c r="Y5592" i="1" s="1"/>
  <c r="U5593" i="1"/>
  <c r="X5593" i="1" s="1"/>
  <c r="Y5593" i="1" s="1"/>
  <c r="U5594" i="1"/>
  <c r="X5594" i="1" s="1"/>
  <c r="Y5594" i="1" s="1"/>
  <c r="U5595" i="1"/>
  <c r="X5595" i="1" s="1"/>
  <c r="Y5595" i="1" s="1"/>
  <c r="U5596" i="1"/>
  <c r="X5596" i="1" s="1"/>
  <c r="Y5596" i="1" s="1"/>
  <c r="U5597" i="1"/>
  <c r="X5597" i="1" s="1"/>
  <c r="Y5597" i="1" s="1"/>
  <c r="U5598" i="1"/>
  <c r="X5598" i="1" s="1"/>
  <c r="Y5598" i="1" s="1"/>
  <c r="U5599" i="1"/>
  <c r="X5599" i="1" s="1"/>
  <c r="Y5599" i="1" s="1"/>
  <c r="U5600" i="1"/>
  <c r="X5600" i="1" s="1"/>
  <c r="Y5600" i="1" s="1"/>
  <c r="U5601" i="1"/>
  <c r="X5601" i="1" s="1"/>
  <c r="Y5601" i="1" s="1"/>
  <c r="U5602" i="1"/>
  <c r="X5602" i="1" s="1"/>
  <c r="Y5602" i="1" s="1"/>
  <c r="U5603" i="1"/>
  <c r="X5603" i="1" s="1"/>
  <c r="Y5603" i="1" s="1"/>
  <c r="U5604" i="1"/>
  <c r="X5604" i="1" s="1"/>
  <c r="Y5604" i="1" s="1"/>
  <c r="U5605" i="1"/>
  <c r="X5605" i="1" s="1"/>
  <c r="Y5605" i="1" s="1"/>
  <c r="U5606" i="1"/>
  <c r="X5606" i="1" s="1"/>
  <c r="Y5606" i="1" s="1"/>
  <c r="U5607" i="1"/>
  <c r="X5607" i="1" s="1"/>
  <c r="Y5607" i="1" s="1"/>
  <c r="U5608" i="1"/>
  <c r="X5608" i="1" s="1"/>
  <c r="Y5608" i="1" s="1"/>
  <c r="U5609" i="1"/>
  <c r="X5609" i="1" s="1"/>
  <c r="Y5609" i="1" s="1"/>
  <c r="U5610" i="1"/>
  <c r="X5610" i="1" s="1"/>
  <c r="Y5610" i="1" s="1"/>
  <c r="U5611" i="1"/>
  <c r="X5611" i="1" s="1"/>
  <c r="Y5611" i="1" s="1"/>
  <c r="U5612" i="1"/>
  <c r="X5612" i="1" s="1"/>
  <c r="Y5612" i="1" s="1"/>
  <c r="U5613" i="1"/>
  <c r="X5613" i="1" s="1"/>
  <c r="Y5613" i="1" s="1"/>
  <c r="U5614" i="1"/>
  <c r="X5614" i="1" s="1"/>
  <c r="Y5614" i="1" s="1"/>
  <c r="U5615" i="1"/>
  <c r="X5615" i="1" s="1"/>
  <c r="Y5615" i="1" s="1"/>
  <c r="U5616" i="1"/>
  <c r="X5616" i="1" s="1"/>
  <c r="Y5616" i="1" s="1"/>
  <c r="U5617" i="1"/>
  <c r="X5617" i="1" s="1"/>
  <c r="Y5617" i="1" s="1"/>
  <c r="U5618" i="1"/>
  <c r="X5618" i="1" s="1"/>
  <c r="Y5618" i="1" s="1"/>
  <c r="U5619" i="1"/>
  <c r="X5619" i="1" s="1"/>
  <c r="Y5619" i="1" s="1"/>
  <c r="U5620" i="1"/>
  <c r="X5620" i="1" s="1"/>
  <c r="Y5620" i="1" s="1"/>
  <c r="U5621" i="1"/>
  <c r="X5621" i="1" s="1"/>
  <c r="Y5621" i="1" s="1"/>
  <c r="U5622" i="1"/>
  <c r="X5622" i="1" s="1"/>
  <c r="Y5622" i="1" s="1"/>
  <c r="U5623" i="1"/>
  <c r="X5623" i="1" s="1"/>
  <c r="Y5623" i="1" s="1"/>
  <c r="U5624" i="1"/>
  <c r="X5624" i="1" s="1"/>
  <c r="Y5624" i="1" s="1"/>
  <c r="U5625" i="1"/>
  <c r="X5625" i="1" s="1"/>
  <c r="Y5625" i="1" s="1"/>
  <c r="U5626" i="1"/>
  <c r="X5626" i="1" s="1"/>
  <c r="Y5626" i="1" s="1"/>
  <c r="U5627" i="1"/>
  <c r="X5627" i="1" s="1"/>
  <c r="Y5627" i="1" s="1"/>
  <c r="U5628" i="1"/>
  <c r="X5628" i="1" s="1"/>
  <c r="Y5628" i="1" s="1"/>
  <c r="U5629" i="1"/>
  <c r="X5629" i="1" s="1"/>
  <c r="Y5629" i="1" s="1"/>
  <c r="U5630" i="1"/>
  <c r="X5630" i="1" s="1"/>
  <c r="Y5630" i="1" s="1"/>
  <c r="U5631" i="1"/>
  <c r="X5631" i="1" s="1"/>
  <c r="Y5631" i="1" s="1"/>
  <c r="U5632" i="1"/>
  <c r="X5632" i="1" s="1"/>
  <c r="Y5632" i="1" s="1"/>
  <c r="U5633" i="1"/>
  <c r="X5633" i="1" s="1"/>
  <c r="Y5633" i="1" s="1"/>
  <c r="U5634" i="1"/>
  <c r="X5634" i="1" s="1"/>
  <c r="Y5634" i="1" s="1"/>
  <c r="U5635" i="1"/>
  <c r="X5635" i="1" s="1"/>
  <c r="Y5635" i="1" s="1"/>
  <c r="U5636" i="1"/>
  <c r="X5636" i="1" s="1"/>
  <c r="Y5636" i="1" s="1"/>
  <c r="U5637" i="1"/>
  <c r="X5637" i="1" s="1"/>
  <c r="Y5637" i="1" s="1"/>
  <c r="U5638" i="1"/>
  <c r="X5638" i="1" s="1"/>
  <c r="Y5638" i="1" s="1"/>
  <c r="U5639" i="1"/>
  <c r="X5639" i="1" s="1"/>
  <c r="Y5639" i="1" s="1"/>
  <c r="U5640" i="1"/>
  <c r="X5640" i="1" s="1"/>
  <c r="Y5640" i="1" s="1"/>
  <c r="U5641" i="1"/>
  <c r="X5641" i="1" s="1"/>
  <c r="Y5641" i="1" s="1"/>
  <c r="U5642" i="1"/>
  <c r="X5642" i="1" s="1"/>
  <c r="Y5642" i="1" s="1"/>
  <c r="U5643" i="1"/>
  <c r="X5643" i="1" s="1"/>
  <c r="Y5643" i="1" s="1"/>
  <c r="U5644" i="1"/>
  <c r="X5644" i="1" s="1"/>
  <c r="Y5644" i="1" s="1"/>
  <c r="U5645" i="1"/>
  <c r="X5645" i="1" s="1"/>
  <c r="Y5645" i="1" s="1"/>
  <c r="U5646" i="1"/>
  <c r="X5646" i="1" s="1"/>
  <c r="Y5646" i="1" s="1"/>
  <c r="U5647" i="1"/>
  <c r="X5647" i="1" s="1"/>
  <c r="Y5647" i="1" s="1"/>
  <c r="U5648" i="1"/>
  <c r="X5648" i="1" s="1"/>
  <c r="Y5648" i="1" s="1"/>
  <c r="U5649" i="1"/>
  <c r="X5649" i="1" s="1"/>
  <c r="Y5649" i="1" s="1"/>
  <c r="U5650" i="1"/>
  <c r="X5650" i="1" s="1"/>
  <c r="Y5650" i="1" s="1"/>
  <c r="U5651" i="1"/>
  <c r="X5651" i="1" s="1"/>
  <c r="Y5651" i="1" s="1"/>
  <c r="U5652" i="1"/>
  <c r="X5652" i="1" s="1"/>
  <c r="Y5652" i="1" s="1"/>
  <c r="U5653" i="1"/>
  <c r="X5653" i="1" s="1"/>
  <c r="Y5653" i="1" s="1"/>
  <c r="U5654" i="1"/>
  <c r="X5654" i="1" s="1"/>
  <c r="Y5654" i="1" s="1"/>
  <c r="U5655" i="1"/>
  <c r="X5655" i="1" s="1"/>
  <c r="Y5655" i="1" s="1"/>
  <c r="U5656" i="1"/>
  <c r="X5656" i="1" s="1"/>
  <c r="Y5656" i="1" s="1"/>
  <c r="U5657" i="1"/>
  <c r="X5657" i="1" s="1"/>
  <c r="Y5657" i="1" s="1"/>
  <c r="U5658" i="1"/>
  <c r="X5658" i="1" s="1"/>
  <c r="Y5658" i="1" s="1"/>
  <c r="U5659" i="1"/>
  <c r="X5659" i="1" s="1"/>
  <c r="Y5659" i="1" s="1"/>
  <c r="U5660" i="1"/>
  <c r="X5660" i="1" s="1"/>
  <c r="Y5660" i="1" s="1"/>
  <c r="U5661" i="1"/>
  <c r="X5661" i="1" s="1"/>
  <c r="Y5661" i="1" s="1"/>
  <c r="U5662" i="1"/>
  <c r="X5662" i="1" s="1"/>
  <c r="Y5662" i="1" s="1"/>
  <c r="U5663" i="1"/>
  <c r="X5663" i="1" s="1"/>
  <c r="Y5663" i="1" s="1"/>
  <c r="U5664" i="1"/>
  <c r="X5664" i="1" s="1"/>
  <c r="Y5664" i="1" s="1"/>
  <c r="U5665" i="1"/>
  <c r="X5665" i="1" s="1"/>
  <c r="Y5665" i="1" s="1"/>
  <c r="U5666" i="1"/>
  <c r="X5666" i="1" s="1"/>
  <c r="Y5666" i="1" s="1"/>
  <c r="U5667" i="1"/>
  <c r="X5667" i="1" s="1"/>
  <c r="Y5667" i="1" s="1"/>
  <c r="U5668" i="1"/>
  <c r="X5668" i="1" s="1"/>
  <c r="Y5668" i="1" s="1"/>
  <c r="U5669" i="1"/>
  <c r="X5669" i="1" s="1"/>
  <c r="Y5669" i="1" s="1"/>
  <c r="U5670" i="1"/>
  <c r="X5670" i="1" s="1"/>
  <c r="Y5670" i="1" s="1"/>
  <c r="U5671" i="1"/>
  <c r="X5671" i="1" s="1"/>
  <c r="Y5671" i="1" s="1"/>
  <c r="U5672" i="1"/>
  <c r="X5672" i="1" s="1"/>
  <c r="Y5672" i="1" s="1"/>
  <c r="U5673" i="1"/>
  <c r="X5673" i="1" s="1"/>
  <c r="Y5673" i="1" s="1"/>
  <c r="U5674" i="1"/>
  <c r="X5674" i="1" s="1"/>
  <c r="Y5674" i="1" s="1"/>
  <c r="U5675" i="1"/>
  <c r="X5675" i="1" s="1"/>
  <c r="Y5675" i="1" s="1"/>
  <c r="U5676" i="1"/>
  <c r="X5676" i="1" s="1"/>
  <c r="Y5676" i="1" s="1"/>
  <c r="U5677" i="1"/>
  <c r="X5677" i="1" s="1"/>
  <c r="Y5677" i="1" s="1"/>
  <c r="U5678" i="1"/>
  <c r="X5678" i="1" s="1"/>
  <c r="Y5678" i="1" s="1"/>
  <c r="U5679" i="1"/>
  <c r="X5679" i="1" s="1"/>
  <c r="Y5679" i="1" s="1"/>
  <c r="U5680" i="1"/>
  <c r="X5680" i="1" s="1"/>
  <c r="Y5680" i="1" s="1"/>
  <c r="U5681" i="1"/>
  <c r="X5681" i="1" s="1"/>
  <c r="Y5681" i="1" s="1"/>
  <c r="U5682" i="1"/>
  <c r="X5682" i="1" s="1"/>
  <c r="Y5682" i="1" s="1"/>
  <c r="U5683" i="1"/>
  <c r="X5683" i="1" s="1"/>
  <c r="Y5683" i="1" s="1"/>
  <c r="U5684" i="1"/>
  <c r="X5684" i="1" s="1"/>
  <c r="Y5684" i="1" s="1"/>
  <c r="U5685" i="1"/>
  <c r="X5685" i="1" s="1"/>
  <c r="Y5685" i="1" s="1"/>
  <c r="U5686" i="1"/>
  <c r="X5686" i="1" s="1"/>
  <c r="Y5686" i="1" s="1"/>
  <c r="U5687" i="1"/>
  <c r="X5687" i="1" s="1"/>
  <c r="Y5687" i="1" s="1"/>
  <c r="U5688" i="1"/>
  <c r="X5688" i="1" s="1"/>
  <c r="Y5688" i="1" s="1"/>
  <c r="U5689" i="1"/>
  <c r="X5689" i="1" s="1"/>
  <c r="Y5689" i="1" s="1"/>
  <c r="U5690" i="1"/>
  <c r="X5690" i="1" s="1"/>
  <c r="Y5690" i="1" s="1"/>
  <c r="U5691" i="1"/>
  <c r="X5691" i="1" s="1"/>
  <c r="Y5691" i="1" s="1"/>
  <c r="U5692" i="1"/>
  <c r="X5692" i="1" s="1"/>
  <c r="Y5692" i="1" s="1"/>
  <c r="U5693" i="1"/>
  <c r="X5693" i="1" s="1"/>
  <c r="Y5693" i="1" s="1"/>
  <c r="U5694" i="1"/>
  <c r="X5694" i="1" s="1"/>
  <c r="Y5694" i="1" s="1"/>
  <c r="U5695" i="1"/>
  <c r="X5695" i="1" s="1"/>
  <c r="Y5695" i="1" s="1"/>
  <c r="U5696" i="1"/>
  <c r="X5696" i="1" s="1"/>
  <c r="Y5696" i="1" s="1"/>
  <c r="U5697" i="1"/>
  <c r="X5697" i="1" s="1"/>
  <c r="Y5697" i="1" s="1"/>
  <c r="U5698" i="1"/>
  <c r="X5698" i="1" s="1"/>
  <c r="Y5698" i="1" s="1"/>
  <c r="U5699" i="1"/>
  <c r="X5699" i="1" s="1"/>
  <c r="Y5699" i="1" s="1"/>
  <c r="U5700" i="1"/>
  <c r="X5700" i="1" s="1"/>
  <c r="Y5700" i="1" s="1"/>
  <c r="U5701" i="1"/>
  <c r="X5701" i="1" s="1"/>
  <c r="Y5701" i="1" s="1"/>
  <c r="U5702" i="1"/>
  <c r="X5702" i="1" s="1"/>
  <c r="Y5702" i="1" s="1"/>
  <c r="U5703" i="1"/>
  <c r="X5703" i="1" s="1"/>
  <c r="Y5703" i="1" s="1"/>
  <c r="U5704" i="1"/>
  <c r="X5704" i="1" s="1"/>
  <c r="Y5704" i="1" s="1"/>
  <c r="U5705" i="1"/>
  <c r="X5705" i="1" s="1"/>
  <c r="Y5705" i="1" s="1"/>
  <c r="U5706" i="1"/>
  <c r="X5706" i="1" s="1"/>
  <c r="Y5706" i="1" s="1"/>
  <c r="U5707" i="1"/>
  <c r="X5707" i="1" s="1"/>
  <c r="Y5707" i="1" s="1"/>
  <c r="U5708" i="1"/>
  <c r="X5708" i="1" s="1"/>
  <c r="Y5708" i="1" s="1"/>
  <c r="U5709" i="1"/>
  <c r="X5709" i="1" s="1"/>
  <c r="Y5709" i="1" s="1"/>
  <c r="U5710" i="1"/>
  <c r="X5710" i="1" s="1"/>
  <c r="Y5710" i="1" s="1"/>
  <c r="U5711" i="1"/>
  <c r="X5711" i="1" s="1"/>
  <c r="Y5711" i="1" s="1"/>
  <c r="U5712" i="1"/>
  <c r="X5712" i="1" s="1"/>
  <c r="Y5712" i="1" s="1"/>
  <c r="U5713" i="1"/>
  <c r="X5713" i="1" s="1"/>
  <c r="Y5713" i="1" s="1"/>
  <c r="U5714" i="1"/>
  <c r="X5714" i="1" s="1"/>
  <c r="Y5714" i="1" s="1"/>
  <c r="U5715" i="1"/>
  <c r="X5715" i="1" s="1"/>
  <c r="Y5715" i="1" s="1"/>
  <c r="U5716" i="1"/>
  <c r="X5716" i="1" s="1"/>
  <c r="Y5716" i="1" s="1"/>
  <c r="U5717" i="1"/>
  <c r="X5717" i="1" s="1"/>
  <c r="Y5717" i="1" s="1"/>
  <c r="U5718" i="1"/>
  <c r="X5718" i="1" s="1"/>
  <c r="Y5718" i="1" s="1"/>
  <c r="U5719" i="1"/>
  <c r="X5719" i="1" s="1"/>
  <c r="Y5719" i="1" s="1"/>
  <c r="U5720" i="1"/>
  <c r="X5720" i="1" s="1"/>
  <c r="Y5720" i="1" s="1"/>
  <c r="U5721" i="1"/>
  <c r="X5721" i="1" s="1"/>
  <c r="Y5721" i="1" s="1"/>
  <c r="U5722" i="1"/>
  <c r="X5722" i="1" s="1"/>
  <c r="Y5722" i="1" s="1"/>
  <c r="U5723" i="1"/>
  <c r="X5723" i="1" s="1"/>
  <c r="Y5723" i="1" s="1"/>
  <c r="U5724" i="1"/>
  <c r="X5724" i="1" s="1"/>
  <c r="Y5724" i="1" s="1"/>
  <c r="U5725" i="1"/>
  <c r="X5725" i="1" s="1"/>
  <c r="Y5725" i="1" s="1"/>
  <c r="U5726" i="1"/>
  <c r="X5726" i="1" s="1"/>
  <c r="Y5726" i="1" s="1"/>
  <c r="U5727" i="1"/>
  <c r="X5727" i="1" s="1"/>
  <c r="Y5727" i="1" s="1"/>
  <c r="U5728" i="1"/>
  <c r="X5728" i="1" s="1"/>
  <c r="Y5728" i="1" s="1"/>
  <c r="U5729" i="1"/>
  <c r="X5729" i="1" s="1"/>
  <c r="Y5729" i="1" s="1"/>
  <c r="U5730" i="1"/>
  <c r="X5730" i="1" s="1"/>
  <c r="Y5730" i="1" s="1"/>
  <c r="U5731" i="1"/>
  <c r="X5731" i="1" s="1"/>
  <c r="Y5731" i="1" s="1"/>
  <c r="U5732" i="1"/>
  <c r="X5732" i="1" s="1"/>
  <c r="Y5732" i="1" s="1"/>
  <c r="U5733" i="1"/>
  <c r="X5733" i="1" s="1"/>
  <c r="Y5733" i="1" s="1"/>
  <c r="U5734" i="1"/>
  <c r="X5734" i="1" s="1"/>
  <c r="Y5734" i="1" s="1"/>
  <c r="U5735" i="1"/>
  <c r="X5735" i="1" s="1"/>
  <c r="Y5735" i="1" s="1"/>
  <c r="U5736" i="1"/>
  <c r="X5736" i="1" s="1"/>
  <c r="Y5736" i="1" s="1"/>
  <c r="U5737" i="1"/>
  <c r="X5737" i="1" s="1"/>
  <c r="Y5737" i="1" s="1"/>
  <c r="U5738" i="1"/>
  <c r="X5738" i="1" s="1"/>
  <c r="Y5738" i="1" s="1"/>
  <c r="U5739" i="1"/>
  <c r="X5739" i="1" s="1"/>
  <c r="Y5739" i="1" s="1"/>
  <c r="U5740" i="1"/>
  <c r="X5740" i="1" s="1"/>
  <c r="Y5740" i="1" s="1"/>
  <c r="U5741" i="1"/>
  <c r="X5741" i="1" s="1"/>
  <c r="Y5741" i="1" s="1"/>
  <c r="U5742" i="1"/>
  <c r="X5742" i="1" s="1"/>
  <c r="Y5742" i="1" s="1"/>
  <c r="U5743" i="1"/>
  <c r="X5743" i="1" s="1"/>
  <c r="Y5743" i="1" s="1"/>
  <c r="U5744" i="1"/>
  <c r="X5744" i="1" s="1"/>
  <c r="Y5744" i="1" s="1"/>
  <c r="U5745" i="1"/>
  <c r="X5745" i="1" s="1"/>
  <c r="Y5745" i="1" s="1"/>
  <c r="U5746" i="1"/>
  <c r="X5746" i="1" s="1"/>
  <c r="Y5746" i="1" s="1"/>
  <c r="U5747" i="1"/>
  <c r="X5747" i="1" s="1"/>
  <c r="Y5747" i="1" s="1"/>
  <c r="U5748" i="1"/>
  <c r="X5748" i="1" s="1"/>
  <c r="Y5748" i="1" s="1"/>
  <c r="U5749" i="1"/>
  <c r="X5749" i="1" s="1"/>
  <c r="Y5749" i="1" s="1"/>
  <c r="U5750" i="1"/>
  <c r="X5750" i="1" s="1"/>
  <c r="Y5750" i="1" s="1"/>
  <c r="U5751" i="1"/>
  <c r="X5751" i="1" s="1"/>
  <c r="Y5751" i="1" s="1"/>
  <c r="U5752" i="1"/>
  <c r="X5752" i="1" s="1"/>
  <c r="Y5752" i="1" s="1"/>
  <c r="U5753" i="1"/>
  <c r="X5753" i="1" s="1"/>
  <c r="Y5753" i="1" s="1"/>
  <c r="U5754" i="1"/>
  <c r="X5754" i="1" s="1"/>
  <c r="Y5754" i="1" s="1"/>
  <c r="U5755" i="1"/>
  <c r="X5755" i="1" s="1"/>
  <c r="Y5755" i="1" s="1"/>
  <c r="U5756" i="1"/>
  <c r="X5756" i="1" s="1"/>
  <c r="Y5756" i="1" s="1"/>
  <c r="U5757" i="1"/>
  <c r="X5757" i="1" s="1"/>
  <c r="Y5757" i="1" s="1"/>
  <c r="U5758" i="1"/>
  <c r="X5758" i="1" s="1"/>
  <c r="Y5758" i="1" s="1"/>
  <c r="U5759" i="1"/>
  <c r="X5759" i="1" s="1"/>
  <c r="Y5759" i="1" s="1"/>
  <c r="U5760" i="1"/>
  <c r="X5760" i="1" s="1"/>
  <c r="Y5760" i="1" s="1"/>
  <c r="U5761" i="1"/>
  <c r="X5761" i="1" s="1"/>
  <c r="Y5761" i="1" s="1"/>
  <c r="U5762" i="1"/>
  <c r="X5762" i="1" s="1"/>
  <c r="Y5762" i="1" s="1"/>
  <c r="U5763" i="1"/>
  <c r="X5763" i="1" s="1"/>
  <c r="Y5763" i="1" s="1"/>
  <c r="U5764" i="1"/>
  <c r="X5764" i="1" s="1"/>
  <c r="Y5764" i="1" s="1"/>
  <c r="U5765" i="1"/>
  <c r="X5765" i="1" s="1"/>
  <c r="Y5765" i="1" s="1"/>
  <c r="U5766" i="1"/>
  <c r="X5766" i="1" s="1"/>
  <c r="Y5766" i="1" s="1"/>
  <c r="U5767" i="1"/>
  <c r="X5767" i="1" s="1"/>
  <c r="Y5767" i="1" s="1"/>
  <c r="U5768" i="1"/>
  <c r="X5768" i="1" s="1"/>
  <c r="Y5768" i="1" s="1"/>
  <c r="U5769" i="1"/>
  <c r="X5769" i="1" s="1"/>
  <c r="Y5769" i="1" s="1"/>
  <c r="U5770" i="1"/>
  <c r="X5770" i="1" s="1"/>
  <c r="Y5770" i="1" s="1"/>
  <c r="U5771" i="1"/>
  <c r="X5771" i="1" s="1"/>
  <c r="Y5771" i="1" s="1"/>
  <c r="U5772" i="1"/>
  <c r="X5772" i="1" s="1"/>
  <c r="Y5772" i="1" s="1"/>
  <c r="U5773" i="1"/>
  <c r="X5773" i="1" s="1"/>
  <c r="Y5773" i="1" s="1"/>
  <c r="U5774" i="1"/>
  <c r="X5774" i="1" s="1"/>
  <c r="Y5774" i="1" s="1"/>
  <c r="U5775" i="1"/>
  <c r="X5775" i="1" s="1"/>
  <c r="Y5775" i="1" s="1"/>
  <c r="U5776" i="1"/>
  <c r="X5776" i="1" s="1"/>
  <c r="Y5776" i="1" s="1"/>
  <c r="U5777" i="1"/>
  <c r="X5777" i="1" s="1"/>
  <c r="Y5777" i="1" s="1"/>
  <c r="U5778" i="1"/>
  <c r="X5778" i="1" s="1"/>
  <c r="Y5778" i="1" s="1"/>
  <c r="U5779" i="1"/>
  <c r="X5779" i="1" s="1"/>
  <c r="Y5779" i="1" s="1"/>
  <c r="U5780" i="1"/>
  <c r="X5780" i="1" s="1"/>
  <c r="Y5780" i="1" s="1"/>
  <c r="U5781" i="1"/>
  <c r="X5781" i="1" s="1"/>
  <c r="Y5781" i="1" s="1"/>
  <c r="U5782" i="1"/>
  <c r="X5782" i="1" s="1"/>
  <c r="Y5782" i="1" s="1"/>
  <c r="U5783" i="1"/>
  <c r="X5783" i="1" s="1"/>
  <c r="Y5783" i="1" s="1"/>
  <c r="U5784" i="1"/>
  <c r="X5784" i="1" s="1"/>
  <c r="Y5784" i="1" s="1"/>
  <c r="U5785" i="1"/>
  <c r="X5785" i="1" s="1"/>
  <c r="Y5785" i="1" s="1"/>
  <c r="U5786" i="1"/>
  <c r="X5786" i="1" s="1"/>
  <c r="Y5786" i="1" s="1"/>
  <c r="U5787" i="1"/>
  <c r="X5787" i="1" s="1"/>
  <c r="Y5787" i="1" s="1"/>
  <c r="U5788" i="1"/>
  <c r="X5788" i="1" s="1"/>
  <c r="Y5788" i="1" s="1"/>
  <c r="U5789" i="1"/>
  <c r="X5789" i="1" s="1"/>
  <c r="Y5789" i="1" s="1"/>
  <c r="U5790" i="1"/>
  <c r="X5790" i="1" s="1"/>
  <c r="Y5790" i="1" s="1"/>
  <c r="U5791" i="1"/>
  <c r="X5791" i="1" s="1"/>
  <c r="Y5791" i="1" s="1"/>
  <c r="U5792" i="1"/>
  <c r="X5792" i="1" s="1"/>
  <c r="Y5792" i="1" s="1"/>
  <c r="U5793" i="1"/>
  <c r="X5793" i="1" s="1"/>
  <c r="Y5793" i="1" s="1"/>
  <c r="U5794" i="1"/>
  <c r="X5794" i="1" s="1"/>
  <c r="Y5794" i="1" s="1"/>
  <c r="U5795" i="1"/>
  <c r="X5795" i="1" s="1"/>
  <c r="Y5795" i="1" s="1"/>
  <c r="U5796" i="1"/>
  <c r="X5796" i="1" s="1"/>
  <c r="Y5796" i="1" s="1"/>
  <c r="U5797" i="1"/>
  <c r="X5797" i="1" s="1"/>
  <c r="Y5797" i="1" s="1"/>
  <c r="U5798" i="1"/>
  <c r="X5798" i="1" s="1"/>
  <c r="Y5798" i="1" s="1"/>
  <c r="U5799" i="1"/>
  <c r="X5799" i="1" s="1"/>
  <c r="Y5799" i="1" s="1"/>
  <c r="U5800" i="1"/>
  <c r="X5800" i="1" s="1"/>
  <c r="Y5800" i="1" s="1"/>
  <c r="U5801" i="1"/>
  <c r="X5801" i="1" s="1"/>
  <c r="Y5801" i="1" s="1"/>
  <c r="U5802" i="1"/>
  <c r="X5802" i="1" s="1"/>
  <c r="Y5802" i="1" s="1"/>
  <c r="U5803" i="1"/>
  <c r="X5803" i="1" s="1"/>
  <c r="Y5803" i="1" s="1"/>
  <c r="U5804" i="1"/>
  <c r="X5804" i="1" s="1"/>
  <c r="Y5804" i="1" s="1"/>
  <c r="U5805" i="1"/>
  <c r="X5805" i="1" s="1"/>
  <c r="Y5805" i="1" s="1"/>
  <c r="U5806" i="1"/>
  <c r="X5806" i="1" s="1"/>
  <c r="Y5806" i="1" s="1"/>
  <c r="U5807" i="1"/>
  <c r="X5807" i="1" s="1"/>
  <c r="Y5807" i="1" s="1"/>
  <c r="U5808" i="1"/>
  <c r="X5808" i="1" s="1"/>
  <c r="Y5808" i="1" s="1"/>
  <c r="U5809" i="1"/>
  <c r="X5809" i="1" s="1"/>
  <c r="Y5809" i="1" s="1"/>
  <c r="U5810" i="1"/>
  <c r="X5810" i="1" s="1"/>
  <c r="Y5810" i="1" s="1"/>
  <c r="U5811" i="1"/>
  <c r="X5811" i="1" s="1"/>
  <c r="Y5811" i="1" s="1"/>
  <c r="U5812" i="1"/>
  <c r="X5812" i="1" s="1"/>
  <c r="Y5812" i="1" s="1"/>
  <c r="U5813" i="1"/>
  <c r="X5813" i="1" s="1"/>
  <c r="Y5813" i="1" s="1"/>
  <c r="U5814" i="1"/>
  <c r="X5814" i="1" s="1"/>
  <c r="Y5814" i="1" s="1"/>
  <c r="U5815" i="1"/>
  <c r="X5815" i="1" s="1"/>
  <c r="Y5815" i="1" s="1"/>
  <c r="U5816" i="1"/>
  <c r="X5816" i="1" s="1"/>
  <c r="Y5816" i="1" s="1"/>
  <c r="U5817" i="1"/>
  <c r="X5817" i="1" s="1"/>
  <c r="Y5817" i="1" s="1"/>
  <c r="U5818" i="1"/>
  <c r="X5818" i="1" s="1"/>
  <c r="Y5818" i="1" s="1"/>
  <c r="U5819" i="1"/>
  <c r="X5819" i="1" s="1"/>
  <c r="Y5819" i="1" s="1"/>
  <c r="U5820" i="1"/>
  <c r="X5820" i="1" s="1"/>
  <c r="Y5820" i="1" s="1"/>
  <c r="U5821" i="1"/>
  <c r="X5821" i="1" s="1"/>
  <c r="Y5821" i="1" s="1"/>
  <c r="U5822" i="1"/>
  <c r="X5822" i="1" s="1"/>
  <c r="Y5822" i="1" s="1"/>
  <c r="U5823" i="1"/>
  <c r="X5823" i="1" s="1"/>
  <c r="Y5823" i="1" s="1"/>
  <c r="U5824" i="1"/>
  <c r="X5824" i="1" s="1"/>
  <c r="Y5824" i="1" s="1"/>
  <c r="U5825" i="1"/>
  <c r="X5825" i="1" s="1"/>
  <c r="Y5825" i="1" s="1"/>
  <c r="U5826" i="1"/>
  <c r="X5826" i="1" s="1"/>
  <c r="Y5826" i="1" s="1"/>
  <c r="U5827" i="1"/>
  <c r="X5827" i="1" s="1"/>
  <c r="Y5827" i="1" s="1"/>
  <c r="U5828" i="1"/>
  <c r="X5828" i="1" s="1"/>
  <c r="Y5828" i="1" s="1"/>
  <c r="U5829" i="1"/>
  <c r="X5829" i="1" s="1"/>
  <c r="Y5829" i="1" s="1"/>
  <c r="U5830" i="1"/>
  <c r="X5830" i="1" s="1"/>
  <c r="Y5830" i="1" s="1"/>
  <c r="U5831" i="1"/>
  <c r="X5831" i="1" s="1"/>
  <c r="Y5831" i="1" s="1"/>
  <c r="U5832" i="1"/>
  <c r="X5832" i="1" s="1"/>
  <c r="Y5832" i="1" s="1"/>
  <c r="U5833" i="1"/>
  <c r="X5833" i="1" s="1"/>
  <c r="Y5833" i="1" s="1"/>
  <c r="U5834" i="1"/>
  <c r="X5834" i="1" s="1"/>
  <c r="Y5834" i="1" s="1"/>
  <c r="U5835" i="1"/>
  <c r="X5835" i="1" s="1"/>
  <c r="Y5835" i="1" s="1"/>
  <c r="U5836" i="1"/>
  <c r="X5836" i="1" s="1"/>
  <c r="Y5836" i="1" s="1"/>
  <c r="U5837" i="1"/>
  <c r="X5837" i="1" s="1"/>
  <c r="Y5837" i="1" s="1"/>
  <c r="U5838" i="1"/>
  <c r="X5838" i="1" s="1"/>
  <c r="Y5838" i="1" s="1"/>
  <c r="U5839" i="1"/>
  <c r="X5839" i="1" s="1"/>
  <c r="Y5839" i="1" s="1"/>
  <c r="U5840" i="1"/>
  <c r="X5840" i="1" s="1"/>
  <c r="Y5840" i="1" s="1"/>
  <c r="U5841" i="1"/>
  <c r="X5841" i="1" s="1"/>
  <c r="Y5841" i="1" s="1"/>
  <c r="U5842" i="1"/>
  <c r="X5842" i="1" s="1"/>
  <c r="Y5842" i="1" s="1"/>
  <c r="U5843" i="1"/>
  <c r="X5843" i="1" s="1"/>
  <c r="Y5843" i="1" s="1"/>
  <c r="U5844" i="1"/>
  <c r="X5844" i="1" s="1"/>
  <c r="Y5844" i="1" s="1"/>
  <c r="U5845" i="1"/>
  <c r="X5845" i="1" s="1"/>
  <c r="Y5845" i="1" s="1"/>
  <c r="U5846" i="1"/>
  <c r="X5846" i="1" s="1"/>
  <c r="Y5846" i="1" s="1"/>
  <c r="U5847" i="1"/>
  <c r="X5847" i="1" s="1"/>
  <c r="Y5847" i="1" s="1"/>
  <c r="U5848" i="1"/>
  <c r="X5848" i="1" s="1"/>
  <c r="Y5848" i="1" s="1"/>
  <c r="U5849" i="1"/>
  <c r="X5849" i="1" s="1"/>
  <c r="Y5849" i="1" s="1"/>
  <c r="U5850" i="1"/>
  <c r="X5850" i="1" s="1"/>
  <c r="Y5850" i="1" s="1"/>
  <c r="U5851" i="1"/>
  <c r="X5851" i="1" s="1"/>
  <c r="Y5851" i="1" s="1"/>
  <c r="U5852" i="1"/>
  <c r="X5852" i="1" s="1"/>
  <c r="Y5852" i="1" s="1"/>
  <c r="U5853" i="1"/>
  <c r="X5853" i="1" s="1"/>
  <c r="Y5853" i="1" s="1"/>
  <c r="U5854" i="1"/>
  <c r="X5854" i="1" s="1"/>
  <c r="Y5854" i="1" s="1"/>
  <c r="U5855" i="1"/>
  <c r="X5855" i="1" s="1"/>
  <c r="Y5855" i="1" s="1"/>
  <c r="U5856" i="1"/>
  <c r="X5856" i="1" s="1"/>
  <c r="Y5856" i="1" s="1"/>
  <c r="U5857" i="1"/>
  <c r="X5857" i="1" s="1"/>
  <c r="Y5857" i="1" s="1"/>
  <c r="U5858" i="1"/>
  <c r="X5858" i="1" s="1"/>
  <c r="Y5858" i="1" s="1"/>
  <c r="U5859" i="1"/>
  <c r="X5859" i="1" s="1"/>
  <c r="Y5859" i="1" s="1"/>
  <c r="U5860" i="1"/>
  <c r="X5860" i="1" s="1"/>
  <c r="Y5860" i="1" s="1"/>
  <c r="U5861" i="1"/>
  <c r="X5861" i="1" s="1"/>
  <c r="Y5861" i="1" s="1"/>
  <c r="U5862" i="1"/>
  <c r="X5862" i="1" s="1"/>
  <c r="Y5862" i="1" s="1"/>
  <c r="U5863" i="1"/>
  <c r="X5863" i="1" s="1"/>
  <c r="Y5863" i="1" s="1"/>
  <c r="U5864" i="1"/>
  <c r="X5864" i="1" s="1"/>
  <c r="Y5864" i="1" s="1"/>
  <c r="U5865" i="1"/>
  <c r="X5865" i="1" s="1"/>
  <c r="Y5865" i="1" s="1"/>
  <c r="U5866" i="1"/>
  <c r="X5866" i="1" s="1"/>
  <c r="Y5866" i="1" s="1"/>
  <c r="U5867" i="1"/>
  <c r="X5867" i="1" s="1"/>
  <c r="Y5867" i="1" s="1"/>
  <c r="U5868" i="1"/>
  <c r="X5868" i="1" s="1"/>
  <c r="Y5868" i="1" s="1"/>
  <c r="U5869" i="1"/>
  <c r="X5869" i="1" s="1"/>
  <c r="Y5869" i="1" s="1"/>
  <c r="U5870" i="1"/>
  <c r="X5870" i="1" s="1"/>
  <c r="Y5870" i="1" s="1"/>
  <c r="U5871" i="1"/>
  <c r="X5871" i="1" s="1"/>
  <c r="Y5871" i="1" s="1"/>
  <c r="U5872" i="1"/>
  <c r="X5872" i="1" s="1"/>
  <c r="Y5872" i="1" s="1"/>
  <c r="U5873" i="1"/>
  <c r="X5873" i="1" s="1"/>
  <c r="Y5873" i="1" s="1"/>
  <c r="U5874" i="1"/>
  <c r="X5874" i="1" s="1"/>
  <c r="Y5874" i="1" s="1"/>
  <c r="U5875" i="1"/>
  <c r="X5875" i="1" s="1"/>
  <c r="Y5875" i="1" s="1"/>
  <c r="U5876" i="1"/>
  <c r="X5876" i="1" s="1"/>
  <c r="Y5876" i="1" s="1"/>
  <c r="U5877" i="1"/>
  <c r="X5877" i="1" s="1"/>
  <c r="Y5877" i="1" s="1"/>
  <c r="U5878" i="1"/>
  <c r="X5878" i="1" s="1"/>
  <c r="Y5878" i="1" s="1"/>
  <c r="U5879" i="1"/>
  <c r="X5879" i="1" s="1"/>
  <c r="Y5879" i="1" s="1"/>
  <c r="U5880" i="1"/>
  <c r="X5880" i="1" s="1"/>
  <c r="Y5880" i="1" s="1"/>
  <c r="U5881" i="1"/>
  <c r="X5881" i="1" s="1"/>
  <c r="Y5881" i="1" s="1"/>
  <c r="U5882" i="1"/>
  <c r="X5882" i="1" s="1"/>
  <c r="Y5882" i="1" s="1"/>
  <c r="U5883" i="1"/>
  <c r="X5883" i="1" s="1"/>
  <c r="Y5883" i="1" s="1"/>
  <c r="U5884" i="1"/>
  <c r="X5884" i="1" s="1"/>
  <c r="Y5884" i="1" s="1"/>
  <c r="U5885" i="1"/>
  <c r="X5885" i="1" s="1"/>
  <c r="Y5885" i="1" s="1"/>
  <c r="U5886" i="1"/>
  <c r="X5886" i="1" s="1"/>
  <c r="Y5886" i="1" s="1"/>
  <c r="U5887" i="1"/>
  <c r="X5887" i="1" s="1"/>
  <c r="Y5887" i="1" s="1"/>
  <c r="U5888" i="1"/>
  <c r="X5888" i="1" s="1"/>
  <c r="Y5888" i="1" s="1"/>
  <c r="U5889" i="1"/>
  <c r="X5889" i="1" s="1"/>
  <c r="Y5889" i="1" s="1"/>
  <c r="U5890" i="1"/>
  <c r="X5890" i="1" s="1"/>
  <c r="Y5890" i="1" s="1"/>
  <c r="U5891" i="1"/>
  <c r="X5891" i="1" s="1"/>
  <c r="Y5891" i="1" s="1"/>
  <c r="U5892" i="1"/>
  <c r="X5892" i="1" s="1"/>
  <c r="Y5892" i="1" s="1"/>
  <c r="U5893" i="1"/>
  <c r="X5893" i="1" s="1"/>
  <c r="Y5893" i="1" s="1"/>
  <c r="U5894" i="1"/>
  <c r="X5894" i="1" s="1"/>
  <c r="Y5894" i="1" s="1"/>
  <c r="U5895" i="1"/>
  <c r="X5895" i="1" s="1"/>
  <c r="Y5895" i="1" s="1"/>
  <c r="U5896" i="1"/>
  <c r="X5896" i="1" s="1"/>
  <c r="Y5896" i="1" s="1"/>
  <c r="U5897" i="1"/>
  <c r="X5897" i="1" s="1"/>
  <c r="Y5897" i="1" s="1"/>
  <c r="U5898" i="1"/>
  <c r="X5898" i="1" s="1"/>
  <c r="Y5898" i="1" s="1"/>
  <c r="U5899" i="1"/>
  <c r="X5899" i="1" s="1"/>
  <c r="Y5899" i="1" s="1"/>
  <c r="U5900" i="1"/>
  <c r="X5900" i="1" s="1"/>
  <c r="Y5900" i="1" s="1"/>
  <c r="U5901" i="1"/>
  <c r="X5901" i="1" s="1"/>
  <c r="Y5901" i="1" s="1"/>
  <c r="U5902" i="1"/>
  <c r="X5902" i="1" s="1"/>
  <c r="Y5902" i="1" s="1"/>
  <c r="U5903" i="1"/>
  <c r="X5903" i="1" s="1"/>
  <c r="Y5903" i="1" s="1"/>
  <c r="U5904" i="1"/>
  <c r="X5904" i="1" s="1"/>
  <c r="Y5904" i="1" s="1"/>
  <c r="U5905" i="1"/>
  <c r="X5905" i="1" s="1"/>
  <c r="Y5905" i="1" s="1"/>
  <c r="U5906" i="1"/>
  <c r="X5906" i="1" s="1"/>
  <c r="Y5906" i="1" s="1"/>
  <c r="U5907" i="1"/>
  <c r="X5907" i="1" s="1"/>
  <c r="Y5907" i="1" s="1"/>
  <c r="U5908" i="1"/>
  <c r="X5908" i="1" s="1"/>
  <c r="Y5908" i="1" s="1"/>
  <c r="U5909" i="1"/>
  <c r="X5909" i="1" s="1"/>
  <c r="Y5909" i="1" s="1"/>
  <c r="U5910" i="1"/>
  <c r="X5910" i="1" s="1"/>
  <c r="Y5910" i="1" s="1"/>
  <c r="U5911" i="1"/>
  <c r="X5911" i="1" s="1"/>
  <c r="Y5911" i="1" s="1"/>
  <c r="U5912" i="1"/>
  <c r="X5912" i="1" s="1"/>
  <c r="Y5912" i="1" s="1"/>
  <c r="U5913" i="1"/>
  <c r="X5913" i="1" s="1"/>
  <c r="Y5913" i="1" s="1"/>
  <c r="U5914" i="1"/>
  <c r="X5914" i="1" s="1"/>
  <c r="Y5914" i="1" s="1"/>
  <c r="U5915" i="1"/>
  <c r="X5915" i="1" s="1"/>
  <c r="Y5915" i="1" s="1"/>
  <c r="U5916" i="1"/>
  <c r="X5916" i="1" s="1"/>
  <c r="Y5916" i="1" s="1"/>
  <c r="U5917" i="1"/>
  <c r="X5917" i="1" s="1"/>
  <c r="Y5917" i="1" s="1"/>
  <c r="U5918" i="1"/>
  <c r="X5918" i="1" s="1"/>
  <c r="Y5918" i="1" s="1"/>
  <c r="U5919" i="1"/>
  <c r="X5919" i="1" s="1"/>
  <c r="Y5919" i="1" s="1"/>
  <c r="U5920" i="1"/>
  <c r="X5920" i="1" s="1"/>
  <c r="Y5920" i="1" s="1"/>
  <c r="U5921" i="1"/>
  <c r="X5921" i="1" s="1"/>
  <c r="Y5921" i="1" s="1"/>
  <c r="U5922" i="1"/>
  <c r="X5922" i="1" s="1"/>
  <c r="Y5922" i="1" s="1"/>
  <c r="U5923" i="1"/>
  <c r="X5923" i="1" s="1"/>
  <c r="Y5923" i="1" s="1"/>
  <c r="U5924" i="1"/>
  <c r="X5924" i="1" s="1"/>
  <c r="Y5924" i="1" s="1"/>
  <c r="U5925" i="1"/>
  <c r="X5925" i="1" s="1"/>
  <c r="Y5925" i="1" s="1"/>
  <c r="U5926" i="1"/>
  <c r="X5926" i="1" s="1"/>
  <c r="Y5926" i="1" s="1"/>
  <c r="U5927" i="1"/>
  <c r="X5927" i="1" s="1"/>
  <c r="Y5927" i="1" s="1"/>
  <c r="U5928" i="1"/>
  <c r="X5928" i="1" s="1"/>
  <c r="Y5928" i="1" s="1"/>
  <c r="U5929" i="1"/>
  <c r="X5929" i="1" s="1"/>
  <c r="Y5929" i="1" s="1"/>
  <c r="U5930" i="1"/>
  <c r="X5930" i="1" s="1"/>
  <c r="Y5930" i="1" s="1"/>
  <c r="U5931" i="1"/>
  <c r="X5931" i="1" s="1"/>
  <c r="Y5931" i="1" s="1"/>
  <c r="U5932" i="1"/>
  <c r="X5932" i="1" s="1"/>
  <c r="Y5932" i="1" s="1"/>
  <c r="U5933" i="1"/>
  <c r="X5933" i="1" s="1"/>
  <c r="Y5933" i="1" s="1"/>
  <c r="U5934" i="1"/>
  <c r="X5934" i="1" s="1"/>
  <c r="Y5934" i="1" s="1"/>
  <c r="U5935" i="1"/>
  <c r="X5935" i="1" s="1"/>
  <c r="Y5935" i="1" s="1"/>
  <c r="U5936" i="1"/>
  <c r="X5936" i="1" s="1"/>
  <c r="Y5936" i="1" s="1"/>
  <c r="U5937" i="1"/>
  <c r="X5937" i="1" s="1"/>
  <c r="Y5937" i="1" s="1"/>
  <c r="U5938" i="1"/>
  <c r="X5938" i="1" s="1"/>
  <c r="Y5938" i="1" s="1"/>
  <c r="U5939" i="1"/>
  <c r="X5939" i="1" s="1"/>
  <c r="Y5939" i="1" s="1"/>
  <c r="U5940" i="1"/>
  <c r="X5940" i="1" s="1"/>
  <c r="Y5940" i="1" s="1"/>
  <c r="U5941" i="1"/>
  <c r="X5941" i="1" s="1"/>
  <c r="Y5941" i="1" s="1"/>
  <c r="U5942" i="1"/>
  <c r="X5942" i="1" s="1"/>
  <c r="Y5942" i="1" s="1"/>
  <c r="U5943" i="1"/>
  <c r="X5943" i="1" s="1"/>
  <c r="Y5943" i="1" s="1"/>
  <c r="U5944" i="1"/>
  <c r="X5944" i="1" s="1"/>
  <c r="Y5944" i="1" s="1"/>
  <c r="U5945" i="1"/>
  <c r="X5945" i="1" s="1"/>
  <c r="Y5945" i="1" s="1"/>
  <c r="U5946" i="1"/>
  <c r="X5946" i="1" s="1"/>
  <c r="Y5946" i="1" s="1"/>
  <c r="U5947" i="1"/>
  <c r="X5947" i="1" s="1"/>
  <c r="Y5947" i="1" s="1"/>
  <c r="U5948" i="1"/>
  <c r="X5948" i="1" s="1"/>
  <c r="Y5948" i="1" s="1"/>
  <c r="U5949" i="1"/>
  <c r="X5949" i="1" s="1"/>
  <c r="Y5949" i="1" s="1"/>
  <c r="U5950" i="1"/>
  <c r="X5950" i="1" s="1"/>
  <c r="Y5950" i="1" s="1"/>
  <c r="U5951" i="1"/>
  <c r="X5951" i="1" s="1"/>
  <c r="Y5951" i="1" s="1"/>
  <c r="U5952" i="1"/>
  <c r="X5952" i="1" s="1"/>
  <c r="Y5952" i="1" s="1"/>
  <c r="U5953" i="1"/>
  <c r="X5953" i="1" s="1"/>
  <c r="Y5953" i="1" s="1"/>
  <c r="U5954" i="1"/>
  <c r="X5954" i="1" s="1"/>
  <c r="Y5954" i="1" s="1"/>
  <c r="U5955" i="1"/>
  <c r="X5955" i="1" s="1"/>
  <c r="Y5955" i="1" s="1"/>
  <c r="U5956" i="1"/>
  <c r="X5956" i="1" s="1"/>
  <c r="Y5956" i="1" s="1"/>
  <c r="U5957" i="1"/>
  <c r="X5957" i="1" s="1"/>
  <c r="Y5957" i="1" s="1"/>
  <c r="U5958" i="1"/>
  <c r="X5958" i="1" s="1"/>
  <c r="Y5958" i="1" s="1"/>
  <c r="U5959" i="1"/>
  <c r="X5959" i="1" s="1"/>
  <c r="Y5959" i="1" s="1"/>
  <c r="U5960" i="1"/>
  <c r="X5960" i="1" s="1"/>
  <c r="Y5960" i="1" s="1"/>
  <c r="U5961" i="1"/>
  <c r="X5961" i="1" s="1"/>
  <c r="Y5961" i="1" s="1"/>
  <c r="U5962" i="1"/>
  <c r="X5962" i="1" s="1"/>
  <c r="Y5962" i="1" s="1"/>
  <c r="U5963" i="1"/>
  <c r="X5963" i="1" s="1"/>
  <c r="Y5963" i="1" s="1"/>
  <c r="U5964" i="1"/>
  <c r="X5964" i="1" s="1"/>
  <c r="Y5964" i="1" s="1"/>
  <c r="U5965" i="1"/>
  <c r="X5965" i="1" s="1"/>
  <c r="Y5965" i="1" s="1"/>
  <c r="U5966" i="1"/>
  <c r="X5966" i="1" s="1"/>
  <c r="Y5966" i="1" s="1"/>
  <c r="U5967" i="1"/>
  <c r="X5967" i="1" s="1"/>
  <c r="Y5967" i="1" s="1"/>
  <c r="U5968" i="1"/>
  <c r="X5968" i="1" s="1"/>
  <c r="Y5968" i="1" s="1"/>
  <c r="U5969" i="1"/>
  <c r="X5969" i="1" s="1"/>
  <c r="Y5969" i="1" s="1"/>
  <c r="U5970" i="1"/>
  <c r="X5970" i="1" s="1"/>
  <c r="Y5970" i="1" s="1"/>
  <c r="U5971" i="1"/>
  <c r="X5971" i="1" s="1"/>
  <c r="Y5971" i="1" s="1"/>
  <c r="U5972" i="1"/>
  <c r="X5972" i="1" s="1"/>
  <c r="Y5972" i="1" s="1"/>
  <c r="U5973" i="1"/>
  <c r="X5973" i="1" s="1"/>
  <c r="Y5973" i="1" s="1"/>
  <c r="U5974" i="1"/>
  <c r="X5974" i="1" s="1"/>
  <c r="Y5974" i="1" s="1"/>
  <c r="U5975" i="1"/>
  <c r="X5975" i="1" s="1"/>
  <c r="Y5975" i="1" s="1"/>
  <c r="U5976" i="1"/>
  <c r="X5976" i="1" s="1"/>
  <c r="Y5976" i="1" s="1"/>
  <c r="U5977" i="1"/>
  <c r="X5977" i="1" s="1"/>
  <c r="Y5977" i="1" s="1"/>
  <c r="U5978" i="1"/>
  <c r="X5978" i="1" s="1"/>
  <c r="Y5978" i="1" s="1"/>
  <c r="U5979" i="1"/>
  <c r="X5979" i="1" s="1"/>
  <c r="Y5979" i="1" s="1"/>
  <c r="U5980" i="1"/>
  <c r="X5980" i="1" s="1"/>
  <c r="Y5980" i="1" s="1"/>
  <c r="U5981" i="1"/>
  <c r="X5981" i="1" s="1"/>
  <c r="Y5981" i="1" s="1"/>
  <c r="U5982" i="1"/>
  <c r="X5982" i="1" s="1"/>
  <c r="Y5982" i="1" s="1"/>
  <c r="U5983" i="1"/>
  <c r="X5983" i="1" s="1"/>
  <c r="Y5983" i="1" s="1"/>
  <c r="U5984" i="1"/>
  <c r="X5984" i="1" s="1"/>
  <c r="Y5984" i="1" s="1"/>
  <c r="U5985" i="1"/>
  <c r="X5985" i="1" s="1"/>
  <c r="Y5985" i="1" s="1"/>
  <c r="U5986" i="1"/>
  <c r="X5986" i="1" s="1"/>
  <c r="Y5986" i="1" s="1"/>
  <c r="U5987" i="1"/>
  <c r="X5987" i="1" s="1"/>
  <c r="Y5987" i="1" s="1"/>
  <c r="U5988" i="1"/>
  <c r="X5988" i="1" s="1"/>
  <c r="Y5988" i="1" s="1"/>
  <c r="U5989" i="1"/>
  <c r="X5989" i="1" s="1"/>
  <c r="Y5989" i="1" s="1"/>
  <c r="U5990" i="1"/>
  <c r="X5990" i="1" s="1"/>
  <c r="Y5990" i="1" s="1"/>
  <c r="U5991" i="1"/>
  <c r="X5991" i="1" s="1"/>
  <c r="Y5991" i="1" s="1"/>
  <c r="U5992" i="1"/>
  <c r="X5992" i="1" s="1"/>
  <c r="Y5992" i="1" s="1"/>
  <c r="U5993" i="1"/>
  <c r="X5993" i="1" s="1"/>
  <c r="Y5993" i="1" s="1"/>
  <c r="U5994" i="1"/>
  <c r="X5994" i="1" s="1"/>
  <c r="Y5994" i="1" s="1"/>
  <c r="U5995" i="1"/>
  <c r="X5995" i="1" s="1"/>
  <c r="Y5995" i="1" s="1"/>
  <c r="U5996" i="1"/>
  <c r="X5996" i="1" s="1"/>
  <c r="Y5996" i="1" s="1"/>
  <c r="U5997" i="1"/>
  <c r="X5997" i="1" s="1"/>
  <c r="Y5997" i="1" s="1"/>
  <c r="U5998" i="1"/>
  <c r="X5998" i="1" s="1"/>
  <c r="Y5998" i="1" s="1"/>
  <c r="U5999" i="1"/>
  <c r="X5999" i="1" s="1"/>
  <c r="Y5999" i="1" s="1"/>
  <c r="U6000" i="1"/>
  <c r="X6000" i="1" s="1"/>
  <c r="Y6000" i="1" s="1"/>
  <c r="U6001" i="1"/>
  <c r="X6001" i="1" s="1"/>
  <c r="Y6001" i="1" s="1"/>
  <c r="U6002" i="1"/>
  <c r="X6002" i="1" s="1"/>
  <c r="Y6002" i="1" s="1"/>
  <c r="U6003" i="1"/>
  <c r="X6003" i="1" s="1"/>
  <c r="Y6003" i="1" s="1"/>
  <c r="U6004" i="1"/>
  <c r="X6004" i="1" s="1"/>
  <c r="Y6004" i="1" s="1"/>
  <c r="U6005" i="1"/>
  <c r="X6005" i="1" s="1"/>
  <c r="Y6005" i="1" s="1"/>
  <c r="U6006" i="1"/>
  <c r="X6006" i="1" s="1"/>
  <c r="Y6006" i="1" s="1"/>
  <c r="U6007" i="1"/>
  <c r="X6007" i="1" s="1"/>
  <c r="Y6007" i="1" s="1"/>
  <c r="U6008" i="1"/>
  <c r="X6008" i="1" s="1"/>
  <c r="Y6008" i="1" s="1"/>
  <c r="U6009" i="1"/>
  <c r="X6009" i="1" s="1"/>
  <c r="Y6009" i="1" s="1"/>
  <c r="U6010" i="1"/>
  <c r="X6010" i="1" s="1"/>
  <c r="Y6010" i="1" s="1"/>
  <c r="U6011" i="1"/>
  <c r="X6011" i="1" s="1"/>
  <c r="Y6011" i="1" s="1"/>
  <c r="U6012" i="1"/>
  <c r="X6012" i="1" s="1"/>
  <c r="Y6012" i="1" s="1"/>
  <c r="U6013" i="1"/>
  <c r="X6013" i="1" s="1"/>
  <c r="Y6013" i="1" s="1"/>
  <c r="U6014" i="1"/>
  <c r="X6014" i="1" s="1"/>
  <c r="Y6014" i="1" s="1"/>
  <c r="U6015" i="1"/>
  <c r="X6015" i="1" s="1"/>
  <c r="Y6015" i="1" s="1"/>
  <c r="U6016" i="1"/>
  <c r="X6016" i="1" s="1"/>
  <c r="Y6016" i="1" s="1"/>
  <c r="U6017" i="1"/>
  <c r="X6017" i="1" s="1"/>
  <c r="Y6017" i="1" s="1"/>
  <c r="U6018" i="1"/>
  <c r="X6018" i="1" s="1"/>
  <c r="Y6018" i="1" s="1"/>
  <c r="U6019" i="1"/>
  <c r="X6019" i="1" s="1"/>
  <c r="Y6019" i="1" s="1"/>
  <c r="U6020" i="1"/>
  <c r="X6020" i="1" s="1"/>
  <c r="Y6020" i="1" s="1"/>
  <c r="U6021" i="1"/>
  <c r="X6021" i="1" s="1"/>
  <c r="Y6021" i="1" s="1"/>
  <c r="U6022" i="1"/>
  <c r="X6022" i="1" s="1"/>
  <c r="Y6022" i="1" s="1"/>
  <c r="U6023" i="1"/>
  <c r="X6023" i="1" s="1"/>
  <c r="Y6023" i="1" s="1"/>
  <c r="U6024" i="1"/>
  <c r="X6024" i="1" s="1"/>
  <c r="Y6024" i="1" s="1"/>
  <c r="U6025" i="1"/>
  <c r="X6025" i="1" s="1"/>
  <c r="Y6025" i="1" s="1"/>
  <c r="U6026" i="1"/>
  <c r="X6026" i="1" s="1"/>
  <c r="Y6026" i="1" s="1"/>
  <c r="U6027" i="1"/>
  <c r="X6027" i="1" s="1"/>
  <c r="Y6027" i="1" s="1"/>
  <c r="U6028" i="1"/>
  <c r="X6028" i="1" s="1"/>
  <c r="Y6028" i="1" s="1"/>
  <c r="U6029" i="1"/>
  <c r="X6029" i="1" s="1"/>
  <c r="Y6029" i="1" s="1"/>
  <c r="U6030" i="1"/>
  <c r="X6030" i="1" s="1"/>
  <c r="Y6030" i="1" s="1"/>
  <c r="U6031" i="1"/>
  <c r="X6031" i="1" s="1"/>
  <c r="Y6031" i="1" s="1"/>
  <c r="U6032" i="1"/>
  <c r="X6032" i="1" s="1"/>
  <c r="Y6032" i="1" s="1"/>
  <c r="U6033" i="1"/>
  <c r="X6033" i="1" s="1"/>
  <c r="Y6033" i="1" s="1"/>
  <c r="U6034" i="1"/>
  <c r="X6034" i="1" s="1"/>
  <c r="Y6034" i="1" s="1"/>
  <c r="U6035" i="1"/>
  <c r="X6035" i="1" s="1"/>
  <c r="Y6035" i="1" s="1"/>
  <c r="U6036" i="1"/>
  <c r="X6036" i="1" s="1"/>
  <c r="Y6036" i="1" s="1"/>
  <c r="U6037" i="1"/>
  <c r="X6037" i="1" s="1"/>
  <c r="Y6037" i="1" s="1"/>
  <c r="U6038" i="1"/>
  <c r="X6038" i="1" s="1"/>
  <c r="Y6038" i="1" s="1"/>
  <c r="U6039" i="1"/>
  <c r="X6039" i="1" s="1"/>
  <c r="Y6039" i="1" s="1"/>
  <c r="U6040" i="1"/>
  <c r="X6040" i="1" s="1"/>
  <c r="Y6040" i="1" s="1"/>
  <c r="U6041" i="1"/>
  <c r="X6041" i="1" s="1"/>
  <c r="Y6041" i="1" s="1"/>
  <c r="U6042" i="1"/>
  <c r="X6042" i="1" s="1"/>
  <c r="Y6042" i="1" s="1"/>
  <c r="U6043" i="1"/>
  <c r="X6043" i="1" s="1"/>
  <c r="Y6043" i="1" s="1"/>
  <c r="U6044" i="1"/>
  <c r="X6044" i="1" s="1"/>
  <c r="Y6044" i="1" s="1"/>
  <c r="U6045" i="1"/>
  <c r="X6045" i="1" s="1"/>
  <c r="Y6045" i="1" s="1"/>
  <c r="U6046" i="1"/>
  <c r="X6046" i="1" s="1"/>
  <c r="Y6046" i="1" s="1"/>
  <c r="U6047" i="1"/>
  <c r="X6047" i="1" s="1"/>
  <c r="Y6047" i="1" s="1"/>
  <c r="U6048" i="1"/>
  <c r="X6048" i="1" s="1"/>
  <c r="Y6048" i="1" s="1"/>
  <c r="U6049" i="1"/>
  <c r="X6049" i="1" s="1"/>
  <c r="Y6049" i="1" s="1"/>
  <c r="U6050" i="1"/>
  <c r="X6050" i="1" s="1"/>
  <c r="Y6050" i="1" s="1"/>
  <c r="U6051" i="1"/>
  <c r="X6051" i="1" s="1"/>
  <c r="Y6051" i="1" s="1"/>
  <c r="U6052" i="1"/>
  <c r="X6052" i="1" s="1"/>
  <c r="Y6052" i="1" s="1"/>
  <c r="U6053" i="1"/>
  <c r="X6053" i="1" s="1"/>
  <c r="Y6053" i="1" s="1"/>
  <c r="U6054" i="1"/>
  <c r="X6054" i="1" s="1"/>
  <c r="Y6054" i="1" s="1"/>
  <c r="U6055" i="1"/>
  <c r="X6055" i="1" s="1"/>
  <c r="Y6055" i="1" s="1"/>
  <c r="U6056" i="1"/>
  <c r="X6056" i="1" s="1"/>
  <c r="Y6056" i="1" s="1"/>
  <c r="U6057" i="1"/>
  <c r="X6057" i="1" s="1"/>
  <c r="Y6057" i="1" s="1"/>
  <c r="U6058" i="1"/>
  <c r="X6058" i="1" s="1"/>
  <c r="Y6058" i="1" s="1"/>
  <c r="U6059" i="1"/>
  <c r="X6059" i="1" s="1"/>
  <c r="Y6059" i="1" s="1"/>
  <c r="U6060" i="1"/>
  <c r="X6060" i="1" s="1"/>
  <c r="Y6060" i="1" s="1"/>
  <c r="U6061" i="1"/>
  <c r="X6061" i="1" s="1"/>
  <c r="Y6061" i="1" s="1"/>
  <c r="U6062" i="1"/>
  <c r="X6062" i="1" s="1"/>
  <c r="Y6062" i="1" s="1"/>
  <c r="U6063" i="1"/>
  <c r="X6063" i="1" s="1"/>
  <c r="Y6063" i="1" s="1"/>
  <c r="U6064" i="1"/>
  <c r="X6064" i="1" s="1"/>
  <c r="Y6064" i="1" s="1"/>
  <c r="U6065" i="1"/>
  <c r="X6065" i="1" s="1"/>
  <c r="Y6065" i="1" s="1"/>
  <c r="U6066" i="1"/>
  <c r="X6066" i="1" s="1"/>
  <c r="Y6066" i="1" s="1"/>
  <c r="U6067" i="1"/>
  <c r="X6067" i="1" s="1"/>
  <c r="Y6067" i="1" s="1"/>
  <c r="U6068" i="1"/>
  <c r="X6068" i="1" s="1"/>
  <c r="Y6068" i="1" s="1"/>
  <c r="U6069" i="1"/>
  <c r="X6069" i="1" s="1"/>
  <c r="Y6069" i="1" s="1"/>
  <c r="U6070" i="1"/>
  <c r="X6070" i="1" s="1"/>
  <c r="Y6070" i="1" s="1"/>
  <c r="U6071" i="1"/>
  <c r="X6071" i="1" s="1"/>
  <c r="Y6071" i="1" s="1"/>
  <c r="U6072" i="1"/>
  <c r="X6072" i="1" s="1"/>
  <c r="Y6072" i="1" s="1"/>
  <c r="U6073" i="1"/>
  <c r="X6073" i="1" s="1"/>
  <c r="Y6073" i="1" s="1"/>
  <c r="U6074" i="1"/>
  <c r="X6074" i="1" s="1"/>
  <c r="Y6074" i="1" s="1"/>
  <c r="U6075" i="1"/>
  <c r="X6075" i="1" s="1"/>
  <c r="Y6075" i="1" s="1"/>
  <c r="U6076" i="1"/>
  <c r="X6076" i="1" s="1"/>
  <c r="Y6076" i="1" s="1"/>
  <c r="U6077" i="1"/>
  <c r="X6077" i="1" s="1"/>
  <c r="Y6077" i="1" s="1"/>
  <c r="U6078" i="1"/>
  <c r="X6078" i="1" s="1"/>
  <c r="Y6078" i="1" s="1"/>
  <c r="U6079" i="1"/>
  <c r="X6079" i="1" s="1"/>
  <c r="Y6079" i="1" s="1"/>
  <c r="U6080" i="1"/>
  <c r="X6080" i="1" s="1"/>
  <c r="Y6080" i="1" s="1"/>
  <c r="U6081" i="1"/>
  <c r="X6081" i="1" s="1"/>
  <c r="Y6081" i="1" s="1"/>
  <c r="U6082" i="1"/>
  <c r="X6082" i="1" s="1"/>
  <c r="Y6082" i="1" s="1"/>
  <c r="U6083" i="1"/>
  <c r="X6083" i="1" s="1"/>
  <c r="Y6083" i="1" s="1"/>
  <c r="U6084" i="1"/>
  <c r="X6084" i="1" s="1"/>
  <c r="Y6084" i="1" s="1"/>
  <c r="U6085" i="1"/>
  <c r="X6085" i="1" s="1"/>
  <c r="Y6085" i="1" s="1"/>
  <c r="U6086" i="1"/>
  <c r="X6086" i="1" s="1"/>
  <c r="Y6086" i="1" s="1"/>
  <c r="U6087" i="1"/>
  <c r="X6087" i="1" s="1"/>
  <c r="Y6087" i="1" s="1"/>
  <c r="U6088" i="1"/>
  <c r="X6088" i="1" s="1"/>
  <c r="Y6088" i="1" s="1"/>
  <c r="U6089" i="1"/>
  <c r="X6089" i="1" s="1"/>
  <c r="Y6089" i="1" s="1"/>
  <c r="U6090" i="1"/>
  <c r="X6090" i="1" s="1"/>
  <c r="Y6090" i="1" s="1"/>
  <c r="U6091" i="1"/>
  <c r="X6091" i="1" s="1"/>
  <c r="Y6091" i="1" s="1"/>
  <c r="U6092" i="1"/>
  <c r="X6092" i="1" s="1"/>
  <c r="Y6092" i="1" s="1"/>
  <c r="U6093" i="1"/>
  <c r="X6093" i="1" s="1"/>
  <c r="Y6093" i="1" s="1"/>
  <c r="U6094" i="1"/>
  <c r="X6094" i="1" s="1"/>
  <c r="Y6094" i="1" s="1"/>
  <c r="U6095" i="1"/>
  <c r="X6095" i="1" s="1"/>
  <c r="Y6095" i="1" s="1"/>
  <c r="U6096" i="1"/>
  <c r="X6096" i="1" s="1"/>
  <c r="Y6096" i="1" s="1"/>
  <c r="U6097" i="1"/>
  <c r="X6097" i="1" s="1"/>
  <c r="Y6097" i="1" s="1"/>
  <c r="U6098" i="1"/>
  <c r="X6098" i="1" s="1"/>
  <c r="Y6098" i="1" s="1"/>
  <c r="U6099" i="1"/>
  <c r="X6099" i="1" s="1"/>
  <c r="Y6099" i="1" s="1"/>
  <c r="U6100" i="1"/>
  <c r="X6100" i="1" s="1"/>
  <c r="Y6100" i="1" s="1"/>
  <c r="U6101" i="1"/>
  <c r="X6101" i="1" s="1"/>
  <c r="Y6101" i="1" s="1"/>
  <c r="U6102" i="1"/>
  <c r="X6102" i="1" s="1"/>
  <c r="Y6102" i="1" s="1"/>
  <c r="U6103" i="1"/>
  <c r="X6103" i="1" s="1"/>
  <c r="Y6103" i="1" s="1"/>
  <c r="U6104" i="1"/>
  <c r="X6104" i="1" s="1"/>
  <c r="Y6104" i="1" s="1"/>
  <c r="U6105" i="1"/>
  <c r="X6105" i="1" s="1"/>
  <c r="Y6105" i="1" s="1"/>
  <c r="U6106" i="1"/>
  <c r="X6106" i="1" s="1"/>
  <c r="Y6106" i="1" s="1"/>
  <c r="U6107" i="1"/>
  <c r="X6107" i="1" s="1"/>
  <c r="Y6107" i="1" s="1"/>
  <c r="U6108" i="1"/>
  <c r="X6108" i="1" s="1"/>
  <c r="Y6108" i="1" s="1"/>
  <c r="U6109" i="1"/>
  <c r="X6109" i="1" s="1"/>
  <c r="Y6109" i="1" s="1"/>
  <c r="U6110" i="1"/>
  <c r="X6110" i="1" s="1"/>
  <c r="Y6110" i="1" s="1"/>
  <c r="U6111" i="1"/>
  <c r="X6111" i="1" s="1"/>
  <c r="Y6111" i="1" s="1"/>
  <c r="U6112" i="1"/>
  <c r="X6112" i="1" s="1"/>
  <c r="Y6112" i="1" s="1"/>
  <c r="U6113" i="1"/>
  <c r="X6113" i="1" s="1"/>
  <c r="Y6113" i="1" s="1"/>
  <c r="U6114" i="1"/>
  <c r="X6114" i="1" s="1"/>
  <c r="Y6114" i="1" s="1"/>
  <c r="U6115" i="1"/>
  <c r="X6115" i="1" s="1"/>
  <c r="Y6115" i="1" s="1"/>
  <c r="U6116" i="1"/>
  <c r="X6116" i="1" s="1"/>
  <c r="Y6116" i="1" s="1"/>
  <c r="U6117" i="1"/>
  <c r="X6117" i="1" s="1"/>
  <c r="Y6117" i="1" s="1"/>
  <c r="U6118" i="1"/>
  <c r="X6118" i="1" s="1"/>
  <c r="Y6118" i="1" s="1"/>
  <c r="U6119" i="1"/>
  <c r="X6119" i="1" s="1"/>
  <c r="Y6119" i="1" s="1"/>
  <c r="U6120" i="1"/>
  <c r="X6120" i="1" s="1"/>
  <c r="Y6120" i="1" s="1"/>
  <c r="U6121" i="1"/>
  <c r="X6121" i="1" s="1"/>
  <c r="Y6121" i="1" s="1"/>
  <c r="U6122" i="1"/>
  <c r="X6122" i="1" s="1"/>
  <c r="Y6122" i="1" s="1"/>
  <c r="U6123" i="1"/>
  <c r="X6123" i="1" s="1"/>
  <c r="Y6123" i="1" s="1"/>
  <c r="U6124" i="1"/>
  <c r="X6124" i="1" s="1"/>
  <c r="Y6124" i="1" s="1"/>
  <c r="U6125" i="1"/>
  <c r="X6125" i="1" s="1"/>
  <c r="Y6125" i="1" s="1"/>
  <c r="U6126" i="1"/>
  <c r="X6126" i="1" s="1"/>
  <c r="Y6126" i="1" s="1"/>
  <c r="U6127" i="1"/>
  <c r="X6127" i="1" s="1"/>
  <c r="Y6127" i="1" s="1"/>
  <c r="U6128" i="1"/>
  <c r="X6128" i="1" s="1"/>
  <c r="Y6128" i="1" s="1"/>
  <c r="U6129" i="1"/>
  <c r="X6129" i="1" s="1"/>
  <c r="Y6129" i="1" s="1"/>
  <c r="U6130" i="1"/>
  <c r="X6130" i="1" s="1"/>
  <c r="Y6130" i="1" s="1"/>
  <c r="U6131" i="1"/>
  <c r="X6131" i="1" s="1"/>
  <c r="Y6131" i="1" s="1"/>
  <c r="U6132" i="1"/>
  <c r="X6132" i="1" s="1"/>
  <c r="Y6132" i="1" s="1"/>
  <c r="U6133" i="1"/>
  <c r="X6133" i="1" s="1"/>
  <c r="Y6133" i="1" s="1"/>
  <c r="U6134" i="1"/>
  <c r="X6134" i="1" s="1"/>
  <c r="Y6134" i="1" s="1"/>
  <c r="U6135" i="1"/>
  <c r="X6135" i="1" s="1"/>
  <c r="Y6135" i="1" s="1"/>
  <c r="U6136" i="1"/>
  <c r="X6136" i="1" s="1"/>
  <c r="Y6136" i="1" s="1"/>
  <c r="U6137" i="1"/>
  <c r="X6137" i="1" s="1"/>
  <c r="Y6137" i="1" s="1"/>
  <c r="U6138" i="1"/>
  <c r="X6138" i="1" s="1"/>
  <c r="Y6138" i="1" s="1"/>
  <c r="U6139" i="1"/>
  <c r="X6139" i="1" s="1"/>
  <c r="Y6139" i="1" s="1"/>
  <c r="U6140" i="1"/>
  <c r="X6140" i="1" s="1"/>
  <c r="Y6140" i="1" s="1"/>
  <c r="U6141" i="1"/>
  <c r="X6141" i="1" s="1"/>
  <c r="Y6141" i="1" s="1"/>
  <c r="U6142" i="1"/>
  <c r="X6142" i="1" s="1"/>
  <c r="Y6142" i="1" s="1"/>
  <c r="U6143" i="1"/>
  <c r="X6143" i="1" s="1"/>
  <c r="Y6143" i="1" s="1"/>
  <c r="U6144" i="1"/>
  <c r="X6144" i="1" s="1"/>
  <c r="Y6144" i="1" s="1"/>
  <c r="U6145" i="1"/>
  <c r="X6145" i="1" s="1"/>
  <c r="Y6145" i="1" s="1"/>
  <c r="U6146" i="1"/>
  <c r="X6146" i="1" s="1"/>
  <c r="Y6146" i="1" s="1"/>
  <c r="U6147" i="1"/>
  <c r="X6147" i="1" s="1"/>
  <c r="Y6147" i="1" s="1"/>
  <c r="U6148" i="1"/>
  <c r="X6148" i="1" s="1"/>
  <c r="Y6148" i="1" s="1"/>
  <c r="U6149" i="1"/>
  <c r="X6149" i="1" s="1"/>
  <c r="Y6149" i="1" s="1"/>
  <c r="U6150" i="1"/>
  <c r="X6150" i="1" s="1"/>
  <c r="Y6150" i="1" s="1"/>
  <c r="U6151" i="1"/>
  <c r="X6151" i="1" s="1"/>
  <c r="Y6151" i="1" s="1"/>
  <c r="U6152" i="1"/>
  <c r="X6152" i="1" s="1"/>
  <c r="Y6152" i="1" s="1"/>
  <c r="U6153" i="1"/>
  <c r="X6153" i="1" s="1"/>
  <c r="Y6153" i="1" s="1"/>
  <c r="U6154" i="1"/>
  <c r="X6154" i="1" s="1"/>
  <c r="Y6154" i="1" s="1"/>
  <c r="U6155" i="1"/>
  <c r="X6155" i="1" s="1"/>
  <c r="Y6155" i="1" s="1"/>
  <c r="U6156" i="1"/>
  <c r="X6156" i="1" s="1"/>
  <c r="Y6156" i="1" s="1"/>
  <c r="U6157" i="1"/>
  <c r="X6157" i="1" s="1"/>
  <c r="Y6157" i="1" s="1"/>
  <c r="U6158" i="1"/>
  <c r="X6158" i="1" s="1"/>
  <c r="Y6158" i="1" s="1"/>
  <c r="U6159" i="1"/>
  <c r="X6159" i="1" s="1"/>
  <c r="Y6159" i="1" s="1"/>
  <c r="U6160" i="1"/>
  <c r="X6160" i="1" s="1"/>
  <c r="Y6160" i="1" s="1"/>
  <c r="U6161" i="1"/>
  <c r="X6161" i="1" s="1"/>
  <c r="Y6161" i="1" s="1"/>
  <c r="U6162" i="1"/>
  <c r="X6162" i="1" s="1"/>
  <c r="Y6162" i="1" s="1"/>
  <c r="U6163" i="1"/>
  <c r="X6163" i="1" s="1"/>
  <c r="Y6163" i="1" s="1"/>
  <c r="U6164" i="1"/>
  <c r="X6164" i="1" s="1"/>
  <c r="Y6164" i="1" s="1"/>
  <c r="U6165" i="1"/>
  <c r="X6165" i="1" s="1"/>
  <c r="Y6165" i="1" s="1"/>
  <c r="U6166" i="1"/>
  <c r="X6166" i="1" s="1"/>
  <c r="Y6166" i="1" s="1"/>
  <c r="U6167" i="1"/>
  <c r="X6167" i="1" s="1"/>
  <c r="Y6167" i="1" s="1"/>
  <c r="U6168" i="1"/>
  <c r="X6168" i="1" s="1"/>
  <c r="Y6168" i="1" s="1"/>
  <c r="U6169" i="1"/>
  <c r="X6169" i="1" s="1"/>
  <c r="Y6169" i="1" s="1"/>
  <c r="U6170" i="1"/>
  <c r="X6170" i="1" s="1"/>
  <c r="Y6170" i="1" s="1"/>
  <c r="U6171" i="1"/>
  <c r="X6171" i="1" s="1"/>
  <c r="Y6171" i="1" s="1"/>
  <c r="U6172" i="1"/>
  <c r="X6172" i="1" s="1"/>
  <c r="Y6172" i="1" s="1"/>
  <c r="U6173" i="1"/>
  <c r="X6173" i="1" s="1"/>
  <c r="Y6173" i="1" s="1"/>
  <c r="U6174" i="1"/>
  <c r="X6174" i="1" s="1"/>
  <c r="Y6174" i="1" s="1"/>
  <c r="U6175" i="1"/>
  <c r="X6175" i="1" s="1"/>
  <c r="Y6175" i="1" s="1"/>
  <c r="U6176" i="1"/>
  <c r="X6176" i="1" s="1"/>
  <c r="Y6176" i="1" s="1"/>
  <c r="U6177" i="1"/>
  <c r="X6177" i="1" s="1"/>
  <c r="Y6177" i="1" s="1"/>
  <c r="U6178" i="1"/>
  <c r="X6178" i="1" s="1"/>
  <c r="Y6178" i="1" s="1"/>
  <c r="U6179" i="1"/>
  <c r="X6179" i="1" s="1"/>
  <c r="Y6179" i="1" s="1"/>
  <c r="U6180" i="1"/>
  <c r="X6180" i="1" s="1"/>
  <c r="Y6180" i="1" s="1"/>
  <c r="U6181" i="1"/>
  <c r="X6181" i="1" s="1"/>
  <c r="Y6181" i="1" s="1"/>
  <c r="U6182" i="1"/>
  <c r="X6182" i="1" s="1"/>
  <c r="Y6182" i="1" s="1"/>
  <c r="U6183" i="1"/>
  <c r="X6183" i="1" s="1"/>
  <c r="Y6183" i="1" s="1"/>
  <c r="U6184" i="1"/>
  <c r="X6184" i="1" s="1"/>
  <c r="Y6184" i="1" s="1"/>
  <c r="U6185" i="1"/>
  <c r="X6185" i="1" s="1"/>
  <c r="Y6185" i="1" s="1"/>
  <c r="U6186" i="1"/>
  <c r="X6186" i="1" s="1"/>
  <c r="Y6186" i="1" s="1"/>
  <c r="U6187" i="1"/>
  <c r="X6187" i="1" s="1"/>
  <c r="Y6187" i="1" s="1"/>
  <c r="U6188" i="1"/>
  <c r="X6188" i="1" s="1"/>
  <c r="Y6188" i="1" s="1"/>
  <c r="U6189" i="1"/>
  <c r="X6189" i="1" s="1"/>
  <c r="Y6189" i="1" s="1"/>
  <c r="U6190" i="1"/>
  <c r="X6190" i="1" s="1"/>
  <c r="Y6190" i="1" s="1"/>
  <c r="U6191" i="1"/>
  <c r="X6191" i="1" s="1"/>
  <c r="Y6191" i="1" s="1"/>
  <c r="U6192" i="1"/>
  <c r="X6192" i="1" s="1"/>
  <c r="Y6192" i="1" s="1"/>
  <c r="U6193" i="1"/>
  <c r="X6193" i="1" s="1"/>
  <c r="Y6193" i="1" s="1"/>
  <c r="U6194" i="1"/>
  <c r="X6194" i="1" s="1"/>
  <c r="Y6194" i="1" s="1"/>
  <c r="U6195" i="1"/>
  <c r="X6195" i="1" s="1"/>
  <c r="Y6195" i="1" s="1"/>
  <c r="U6196" i="1"/>
  <c r="X6196" i="1" s="1"/>
  <c r="Y6196" i="1" s="1"/>
  <c r="U6197" i="1"/>
  <c r="X6197" i="1" s="1"/>
  <c r="Y6197" i="1" s="1"/>
  <c r="U6198" i="1"/>
  <c r="X6198" i="1" s="1"/>
  <c r="Y6198" i="1" s="1"/>
  <c r="U6199" i="1"/>
  <c r="X6199" i="1" s="1"/>
  <c r="Y6199" i="1" s="1"/>
  <c r="U6200" i="1"/>
  <c r="X6200" i="1" s="1"/>
  <c r="Y6200" i="1" s="1"/>
  <c r="U6201" i="1"/>
  <c r="X6201" i="1" s="1"/>
  <c r="Y6201" i="1" s="1"/>
  <c r="U6202" i="1"/>
  <c r="X6202" i="1" s="1"/>
  <c r="Y6202" i="1" s="1"/>
  <c r="U6203" i="1"/>
  <c r="X6203" i="1" s="1"/>
  <c r="Y6203" i="1" s="1"/>
  <c r="U6204" i="1"/>
  <c r="X6204" i="1" s="1"/>
  <c r="Y6204" i="1" s="1"/>
  <c r="U6205" i="1"/>
  <c r="X6205" i="1" s="1"/>
  <c r="Y6205" i="1" s="1"/>
  <c r="U6206" i="1"/>
  <c r="X6206" i="1" s="1"/>
  <c r="Y6206" i="1" s="1"/>
  <c r="U6207" i="1"/>
  <c r="X6207" i="1" s="1"/>
  <c r="Y6207" i="1" s="1"/>
  <c r="U6208" i="1"/>
  <c r="X6208" i="1" s="1"/>
  <c r="Y6208" i="1" s="1"/>
  <c r="U6209" i="1"/>
  <c r="X6209" i="1" s="1"/>
  <c r="Y6209" i="1" s="1"/>
  <c r="U6210" i="1"/>
  <c r="X6210" i="1" s="1"/>
  <c r="Y6210" i="1" s="1"/>
  <c r="U6211" i="1"/>
  <c r="X6211" i="1" s="1"/>
  <c r="Y6211" i="1" s="1"/>
  <c r="U6212" i="1"/>
  <c r="X6212" i="1" s="1"/>
  <c r="Y6212" i="1" s="1"/>
  <c r="U6213" i="1"/>
  <c r="X6213" i="1" s="1"/>
  <c r="Y6213" i="1" s="1"/>
  <c r="U6214" i="1"/>
  <c r="X6214" i="1" s="1"/>
  <c r="Y6214" i="1" s="1"/>
  <c r="U6215" i="1"/>
  <c r="X6215" i="1" s="1"/>
  <c r="Y6215" i="1" s="1"/>
  <c r="U6216" i="1"/>
  <c r="X6216" i="1" s="1"/>
  <c r="Y6216" i="1" s="1"/>
  <c r="U6217" i="1"/>
  <c r="X6217" i="1" s="1"/>
  <c r="Y6217" i="1" s="1"/>
  <c r="U6218" i="1"/>
  <c r="X6218" i="1" s="1"/>
  <c r="Y6218" i="1" s="1"/>
  <c r="U6219" i="1"/>
  <c r="X6219" i="1" s="1"/>
  <c r="Y6219" i="1" s="1"/>
  <c r="U6220" i="1"/>
  <c r="X6220" i="1" s="1"/>
  <c r="Y6220" i="1" s="1"/>
  <c r="U6221" i="1"/>
  <c r="X6221" i="1" s="1"/>
  <c r="Y6221" i="1" s="1"/>
  <c r="U6222" i="1"/>
  <c r="X6222" i="1" s="1"/>
  <c r="Y6222" i="1" s="1"/>
  <c r="U6223" i="1"/>
  <c r="X6223" i="1" s="1"/>
  <c r="Y6223" i="1" s="1"/>
  <c r="U6224" i="1"/>
  <c r="X6224" i="1" s="1"/>
  <c r="Y6224" i="1" s="1"/>
  <c r="U6225" i="1"/>
  <c r="X6225" i="1" s="1"/>
  <c r="Y6225" i="1" s="1"/>
  <c r="U6226" i="1"/>
  <c r="X6226" i="1" s="1"/>
  <c r="Y6226" i="1" s="1"/>
  <c r="U6227" i="1"/>
  <c r="X6227" i="1" s="1"/>
  <c r="Y6227" i="1" s="1"/>
  <c r="U6228" i="1"/>
  <c r="X6228" i="1" s="1"/>
  <c r="Y6228" i="1" s="1"/>
  <c r="U6229" i="1"/>
  <c r="X6229" i="1" s="1"/>
  <c r="Y6229" i="1" s="1"/>
  <c r="U6230" i="1"/>
  <c r="X6230" i="1" s="1"/>
  <c r="Y6230" i="1" s="1"/>
  <c r="U6231" i="1"/>
  <c r="X6231" i="1" s="1"/>
  <c r="Y6231" i="1" s="1"/>
  <c r="U6232" i="1"/>
  <c r="X6232" i="1" s="1"/>
  <c r="Y6232" i="1" s="1"/>
  <c r="U6233" i="1"/>
  <c r="X6233" i="1" s="1"/>
  <c r="Y6233" i="1" s="1"/>
  <c r="U6234" i="1"/>
  <c r="X6234" i="1" s="1"/>
  <c r="Y6234" i="1" s="1"/>
  <c r="U6235" i="1"/>
  <c r="X6235" i="1" s="1"/>
  <c r="Y6235" i="1" s="1"/>
  <c r="U6236" i="1"/>
  <c r="X6236" i="1" s="1"/>
  <c r="Y6236" i="1" s="1"/>
  <c r="U6237" i="1"/>
  <c r="X6237" i="1" s="1"/>
  <c r="Y6237" i="1" s="1"/>
  <c r="U6238" i="1"/>
  <c r="X6238" i="1" s="1"/>
  <c r="Y6238" i="1" s="1"/>
  <c r="U6239" i="1"/>
  <c r="X6239" i="1" s="1"/>
  <c r="Y6239" i="1" s="1"/>
  <c r="U6240" i="1"/>
  <c r="X6240" i="1" s="1"/>
  <c r="Y6240" i="1" s="1"/>
  <c r="U6241" i="1"/>
  <c r="X6241" i="1" s="1"/>
  <c r="Y6241" i="1" s="1"/>
  <c r="U6242" i="1"/>
  <c r="X6242" i="1" s="1"/>
  <c r="Y6242" i="1" s="1"/>
  <c r="U6243" i="1"/>
  <c r="X6243" i="1" s="1"/>
  <c r="Y6243" i="1" s="1"/>
  <c r="U6244" i="1"/>
  <c r="X6244" i="1" s="1"/>
  <c r="Y6244" i="1" s="1"/>
  <c r="U6245" i="1"/>
  <c r="X6245" i="1" s="1"/>
  <c r="Y6245" i="1" s="1"/>
  <c r="U6246" i="1"/>
  <c r="X6246" i="1" s="1"/>
  <c r="Y6246" i="1" s="1"/>
  <c r="U6247" i="1"/>
  <c r="X6247" i="1" s="1"/>
  <c r="Y6247" i="1" s="1"/>
  <c r="U6248" i="1"/>
  <c r="X6248" i="1" s="1"/>
  <c r="Y6248" i="1" s="1"/>
  <c r="U6249" i="1"/>
  <c r="X6249" i="1" s="1"/>
  <c r="Y6249" i="1" s="1"/>
  <c r="U6250" i="1"/>
  <c r="X6250" i="1" s="1"/>
  <c r="Y6250" i="1" s="1"/>
  <c r="U6251" i="1"/>
  <c r="X6251" i="1" s="1"/>
  <c r="Y6251" i="1" s="1"/>
  <c r="U6252" i="1"/>
  <c r="X6252" i="1" s="1"/>
  <c r="Y6252" i="1" s="1"/>
  <c r="U6253" i="1"/>
  <c r="X6253" i="1" s="1"/>
  <c r="Y6253" i="1" s="1"/>
  <c r="U6254" i="1"/>
  <c r="X6254" i="1" s="1"/>
  <c r="Y6254" i="1" s="1"/>
  <c r="U6255" i="1"/>
  <c r="X6255" i="1" s="1"/>
  <c r="Y6255" i="1" s="1"/>
  <c r="U6256" i="1"/>
  <c r="X6256" i="1" s="1"/>
  <c r="Y6256" i="1" s="1"/>
  <c r="U6257" i="1"/>
  <c r="X6257" i="1" s="1"/>
  <c r="Y6257" i="1" s="1"/>
  <c r="U6258" i="1"/>
  <c r="X6258" i="1" s="1"/>
  <c r="Y6258" i="1" s="1"/>
  <c r="U6259" i="1"/>
  <c r="X6259" i="1" s="1"/>
  <c r="Y6259" i="1" s="1"/>
  <c r="U6260" i="1"/>
  <c r="X6260" i="1" s="1"/>
  <c r="Y6260" i="1" s="1"/>
  <c r="U6261" i="1"/>
  <c r="X6261" i="1" s="1"/>
  <c r="Y6261" i="1" s="1"/>
  <c r="U6262" i="1"/>
  <c r="X6262" i="1" s="1"/>
  <c r="Y6262" i="1" s="1"/>
  <c r="U6263" i="1"/>
  <c r="X6263" i="1" s="1"/>
  <c r="Y6263" i="1" s="1"/>
  <c r="U6264" i="1"/>
  <c r="X6264" i="1" s="1"/>
  <c r="Y6264" i="1" s="1"/>
  <c r="U6265" i="1"/>
  <c r="X6265" i="1" s="1"/>
  <c r="Y6265" i="1" s="1"/>
  <c r="U6266" i="1"/>
  <c r="X6266" i="1" s="1"/>
  <c r="Y6266" i="1" s="1"/>
  <c r="U6267" i="1"/>
  <c r="X6267" i="1" s="1"/>
  <c r="Y6267" i="1" s="1"/>
  <c r="U6268" i="1"/>
  <c r="X6268" i="1" s="1"/>
  <c r="Y6268" i="1" s="1"/>
  <c r="U6269" i="1"/>
  <c r="X6269" i="1" s="1"/>
  <c r="Y6269" i="1" s="1"/>
  <c r="U6270" i="1"/>
  <c r="X6270" i="1" s="1"/>
  <c r="Y6270" i="1" s="1"/>
  <c r="U6271" i="1"/>
  <c r="X6271" i="1" s="1"/>
  <c r="Y6271" i="1" s="1"/>
  <c r="U6272" i="1"/>
  <c r="X6272" i="1" s="1"/>
  <c r="Y6272" i="1" s="1"/>
  <c r="U6273" i="1"/>
  <c r="X6273" i="1" s="1"/>
  <c r="Y6273" i="1" s="1"/>
  <c r="U6274" i="1"/>
  <c r="X6274" i="1" s="1"/>
  <c r="Y6274" i="1" s="1"/>
  <c r="U6275" i="1"/>
  <c r="X6275" i="1" s="1"/>
  <c r="Y6275" i="1" s="1"/>
  <c r="U6276" i="1"/>
  <c r="X6276" i="1" s="1"/>
  <c r="Y6276" i="1" s="1"/>
  <c r="U6277" i="1"/>
  <c r="X6277" i="1" s="1"/>
  <c r="Y6277" i="1" s="1"/>
  <c r="U6278" i="1"/>
  <c r="X6278" i="1" s="1"/>
  <c r="Y6278" i="1" s="1"/>
  <c r="U6279" i="1"/>
  <c r="X6279" i="1" s="1"/>
  <c r="Y6279" i="1" s="1"/>
  <c r="U6280" i="1"/>
  <c r="X6280" i="1" s="1"/>
  <c r="Y6280" i="1" s="1"/>
  <c r="U6281" i="1"/>
  <c r="X6281" i="1" s="1"/>
  <c r="Y6281" i="1" s="1"/>
  <c r="U6282" i="1"/>
  <c r="X6282" i="1" s="1"/>
  <c r="Y6282" i="1" s="1"/>
  <c r="U6283" i="1"/>
  <c r="X6283" i="1" s="1"/>
  <c r="Y6283" i="1" s="1"/>
  <c r="U6284" i="1"/>
  <c r="X6284" i="1" s="1"/>
  <c r="Y6284" i="1" s="1"/>
  <c r="U6285" i="1"/>
  <c r="X6285" i="1" s="1"/>
  <c r="Y6285" i="1" s="1"/>
  <c r="U6286" i="1"/>
  <c r="X6286" i="1" s="1"/>
  <c r="Y6286" i="1" s="1"/>
  <c r="U6287" i="1"/>
  <c r="X6287" i="1" s="1"/>
  <c r="Y6287" i="1" s="1"/>
  <c r="U6288" i="1"/>
  <c r="X6288" i="1" s="1"/>
  <c r="Y6288" i="1" s="1"/>
  <c r="U6289" i="1"/>
  <c r="X6289" i="1" s="1"/>
  <c r="Y6289" i="1" s="1"/>
  <c r="U6290" i="1"/>
  <c r="X6290" i="1" s="1"/>
  <c r="Y6290" i="1" s="1"/>
  <c r="U6291" i="1"/>
  <c r="X6291" i="1" s="1"/>
  <c r="Y6291" i="1" s="1"/>
  <c r="U6292" i="1"/>
  <c r="X6292" i="1" s="1"/>
  <c r="Y6292" i="1" s="1"/>
  <c r="U6293" i="1"/>
  <c r="X6293" i="1" s="1"/>
  <c r="Y6293" i="1" s="1"/>
  <c r="U6294" i="1"/>
  <c r="X6294" i="1" s="1"/>
  <c r="Y6294" i="1" s="1"/>
  <c r="U6295" i="1"/>
  <c r="X6295" i="1" s="1"/>
  <c r="Y6295" i="1" s="1"/>
  <c r="U6296" i="1"/>
  <c r="X6296" i="1" s="1"/>
  <c r="Y6296" i="1" s="1"/>
  <c r="U6297" i="1"/>
  <c r="X6297" i="1" s="1"/>
  <c r="Y6297" i="1" s="1"/>
  <c r="U6298" i="1"/>
  <c r="X6298" i="1" s="1"/>
  <c r="Y6298" i="1" s="1"/>
  <c r="U6299" i="1"/>
  <c r="X6299" i="1" s="1"/>
  <c r="Y6299" i="1" s="1"/>
  <c r="U6300" i="1"/>
  <c r="X6300" i="1" s="1"/>
  <c r="Y6300" i="1" s="1"/>
  <c r="U6301" i="1"/>
  <c r="X6301" i="1" s="1"/>
  <c r="Y6301" i="1" s="1"/>
  <c r="U6302" i="1"/>
  <c r="X6302" i="1" s="1"/>
  <c r="Y6302" i="1" s="1"/>
  <c r="U6303" i="1"/>
  <c r="X6303" i="1" s="1"/>
  <c r="Y6303" i="1" s="1"/>
  <c r="U6304" i="1"/>
  <c r="X6304" i="1" s="1"/>
  <c r="Y6304" i="1" s="1"/>
  <c r="U6305" i="1"/>
  <c r="X6305" i="1" s="1"/>
  <c r="Y6305" i="1" s="1"/>
  <c r="U6306" i="1"/>
  <c r="X6306" i="1" s="1"/>
  <c r="Y6306" i="1" s="1"/>
  <c r="U6307" i="1"/>
  <c r="X6307" i="1" s="1"/>
  <c r="Y6307" i="1" s="1"/>
  <c r="U6308" i="1"/>
  <c r="X6308" i="1" s="1"/>
  <c r="Y6308" i="1" s="1"/>
  <c r="U6309" i="1"/>
  <c r="X6309" i="1" s="1"/>
  <c r="Y6309" i="1" s="1"/>
  <c r="U6310" i="1"/>
  <c r="X6310" i="1" s="1"/>
  <c r="Y6310" i="1" s="1"/>
  <c r="U6311" i="1"/>
  <c r="X6311" i="1" s="1"/>
  <c r="Y6311" i="1" s="1"/>
  <c r="U6312" i="1"/>
  <c r="X6312" i="1" s="1"/>
  <c r="Y6312" i="1" s="1"/>
  <c r="U6313" i="1"/>
  <c r="X6313" i="1" s="1"/>
  <c r="Y6313" i="1" s="1"/>
  <c r="U6314" i="1"/>
  <c r="X6314" i="1" s="1"/>
  <c r="Y6314" i="1" s="1"/>
  <c r="U6315" i="1"/>
  <c r="X6315" i="1" s="1"/>
  <c r="Y6315" i="1" s="1"/>
  <c r="U6316" i="1"/>
  <c r="X6316" i="1" s="1"/>
  <c r="Y6316" i="1" s="1"/>
  <c r="U6317" i="1"/>
  <c r="X6317" i="1" s="1"/>
  <c r="Y6317" i="1" s="1"/>
  <c r="U6318" i="1"/>
  <c r="X6318" i="1" s="1"/>
  <c r="Y6318" i="1" s="1"/>
  <c r="U6319" i="1"/>
  <c r="X6319" i="1" s="1"/>
  <c r="Y6319" i="1" s="1"/>
  <c r="U6320" i="1"/>
  <c r="X6320" i="1" s="1"/>
  <c r="Y6320" i="1" s="1"/>
  <c r="U6321" i="1"/>
  <c r="X6321" i="1" s="1"/>
  <c r="Y6321" i="1" s="1"/>
  <c r="U6322" i="1"/>
  <c r="X6322" i="1" s="1"/>
  <c r="Y6322" i="1" s="1"/>
  <c r="U6323" i="1"/>
  <c r="X6323" i="1" s="1"/>
  <c r="Y6323" i="1" s="1"/>
  <c r="U6324" i="1"/>
  <c r="X6324" i="1" s="1"/>
  <c r="Y6324" i="1" s="1"/>
  <c r="U6325" i="1"/>
  <c r="X6325" i="1" s="1"/>
  <c r="Y6325" i="1" s="1"/>
  <c r="U6326" i="1"/>
  <c r="X6326" i="1" s="1"/>
  <c r="Y6326" i="1" s="1"/>
  <c r="U6327" i="1"/>
  <c r="X6327" i="1" s="1"/>
  <c r="Y6327" i="1" s="1"/>
  <c r="U6328" i="1"/>
  <c r="X6328" i="1" s="1"/>
  <c r="Y6328" i="1" s="1"/>
  <c r="U6329" i="1"/>
  <c r="X6329" i="1" s="1"/>
  <c r="Y6329" i="1" s="1"/>
  <c r="U6330" i="1"/>
  <c r="X6330" i="1" s="1"/>
  <c r="Y6330" i="1" s="1"/>
  <c r="U6331" i="1"/>
  <c r="X6331" i="1" s="1"/>
  <c r="Y6331" i="1" s="1"/>
  <c r="U6332" i="1"/>
  <c r="X6332" i="1" s="1"/>
  <c r="Y6332" i="1" s="1"/>
  <c r="U6333" i="1"/>
  <c r="X6333" i="1" s="1"/>
  <c r="Y6333" i="1" s="1"/>
  <c r="U6334" i="1"/>
  <c r="X6334" i="1" s="1"/>
  <c r="Y6334" i="1" s="1"/>
  <c r="U6335" i="1"/>
  <c r="X6335" i="1" s="1"/>
  <c r="Y6335" i="1" s="1"/>
  <c r="U6336" i="1"/>
  <c r="X6336" i="1" s="1"/>
  <c r="Y6336" i="1" s="1"/>
  <c r="U6337" i="1"/>
  <c r="X6337" i="1" s="1"/>
  <c r="Y6337" i="1" s="1"/>
  <c r="U6338" i="1"/>
  <c r="X6338" i="1" s="1"/>
  <c r="Y6338" i="1" s="1"/>
  <c r="U6339" i="1"/>
  <c r="X6339" i="1" s="1"/>
  <c r="Y6339" i="1" s="1"/>
  <c r="U6340" i="1"/>
  <c r="X6340" i="1" s="1"/>
  <c r="Y6340" i="1" s="1"/>
  <c r="U6341" i="1"/>
  <c r="X6341" i="1" s="1"/>
  <c r="Y6341" i="1" s="1"/>
  <c r="U6342" i="1"/>
  <c r="X6342" i="1" s="1"/>
  <c r="Y6342" i="1" s="1"/>
  <c r="U6343" i="1"/>
  <c r="X6343" i="1" s="1"/>
  <c r="Y6343" i="1" s="1"/>
  <c r="U6344" i="1"/>
  <c r="X6344" i="1" s="1"/>
  <c r="Y6344" i="1" s="1"/>
  <c r="U6345" i="1"/>
  <c r="X6345" i="1" s="1"/>
  <c r="Y6345" i="1" s="1"/>
  <c r="U6346" i="1"/>
  <c r="X6346" i="1" s="1"/>
  <c r="Y6346" i="1" s="1"/>
  <c r="U6347" i="1"/>
  <c r="X6347" i="1" s="1"/>
  <c r="Y6347" i="1" s="1"/>
  <c r="U6348" i="1"/>
  <c r="X6348" i="1" s="1"/>
  <c r="Y6348" i="1" s="1"/>
  <c r="U6349" i="1"/>
  <c r="X6349" i="1" s="1"/>
  <c r="Y6349" i="1" s="1"/>
  <c r="U6350" i="1"/>
  <c r="X6350" i="1" s="1"/>
  <c r="Y6350" i="1" s="1"/>
  <c r="U6351" i="1"/>
  <c r="X6351" i="1" s="1"/>
  <c r="Y6351" i="1" s="1"/>
  <c r="U6352" i="1"/>
  <c r="X6352" i="1" s="1"/>
  <c r="Y6352" i="1" s="1"/>
  <c r="U6353" i="1"/>
  <c r="X6353" i="1" s="1"/>
  <c r="Y6353" i="1" s="1"/>
  <c r="U6354" i="1"/>
  <c r="X6354" i="1" s="1"/>
  <c r="Y6354" i="1" s="1"/>
  <c r="U6355" i="1"/>
  <c r="X6355" i="1" s="1"/>
  <c r="Y6355" i="1" s="1"/>
  <c r="U6356" i="1"/>
  <c r="X6356" i="1" s="1"/>
  <c r="Y6356" i="1" s="1"/>
  <c r="U6357" i="1"/>
  <c r="X6357" i="1" s="1"/>
  <c r="Y6357" i="1" s="1"/>
  <c r="U6358" i="1"/>
  <c r="X6358" i="1" s="1"/>
  <c r="Y6358" i="1" s="1"/>
  <c r="U6359" i="1"/>
  <c r="X6359" i="1" s="1"/>
  <c r="Y6359" i="1" s="1"/>
  <c r="U6360" i="1"/>
  <c r="X6360" i="1" s="1"/>
  <c r="Y6360" i="1" s="1"/>
  <c r="U6361" i="1"/>
  <c r="X6361" i="1" s="1"/>
  <c r="Y6361" i="1" s="1"/>
  <c r="U6362" i="1"/>
  <c r="X6362" i="1" s="1"/>
  <c r="Y6362" i="1" s="1"/>
  <c r="U6363" i="1"/>
  <c r="X6363" i="1" s="1"/>
  <c r="Y6363" i="1" s="1"/>
  <c r="U6364" i="1"/>
  <c r="X6364" i="1" s="1"/>
  <c r="Y6364" i="1" s="1"/>
  <c r="U6365" i="1"/>
  <c r="X6365" i="1" s="1"/>
  <c r="Y6365" i="1" s="1"/>
  <c r="U6366" i="1"/>
  <c r="X6366" i="1" s="1"/>
  <c r="Y6366" i="1" s="1"/>
  <c r="U6367" i="1"/>
  <c r="X6367" i="1" s="1"/>
  <c r="Y6367" i="1" s="1"/>
  <c r="U6368" i="1"/>
  <c r="X6368" i="1" s="1"/>
  <c r="Y6368" i="1" s="1"/>
  <c r="U6369" i="1"/>
  <c r="X6369" i="1" s="1"/>
  <c r="Y6369" i="1" s="1"/>
  <c r="U6370" i="1"/>
  <c r="X6370" i="1" s="1"/>
  <c r="Y6370" i="1" s="1"/>
  <c r="U6371" i="1"/>
  <c r="X6371" i="1" s="1"/>
  <c r="Y6371" i="1" s="1"/>
  <c r="U6372" i="1"/>
  <c r="X6372" i="1" s="1"/>
  <c r="Y6372" i="1" s="1"/>
  <c r="U6373" i="1"/>
  <c r="X6373" i="1" s="1"/>
  <c r="Y6373" i="1" s="1"/>
  <c r="U6374" i="1"/>
  <c r="X6374" i="1" s="1"/>
  <c r="Y6374" i="1" s="1"/>
  <c r="U6375" i="1"/>
  <c r="X6375" i="1" s="1"/>
  <c r="Y6375" i="1" s="1"/>
  <c r="U6376" i="1"/>
  <c r="X6376" i="1" s="1"/>
  <c r="Y6376" i="1" s="1"/>
  <c r="U6377" i="1"/>
  <c r="X6377" i="1" s="1"/>
  <c r="Y6377" i="1" s="1"/>
  <c r="U6378" i="1"/>
  <c r="X6378" i="1" s="1"/>
  <c r="Y6378" i="1" s="1"/>
  <c r="U6379" i="1"/>
  <c r="X6379" i="1" s="1"/>
  <c r="Y6379" i="1" s="1"/>
  <c r="U6380" i="1"/>
  <c r="X6380" i="1" s="1"/>
  <c r="Y6380" i="1" s="1"/>
  <c r="U6381" i="1"/>
  <c r="X6381" i="1" s="1"/>
  <c r="Y6381" i="1" s="1"/>
  <c r="U6382" i="1"/>
  <c r="X6382" i="1" s="1"/>
  <c r="Y6382" i="1" s="1"/>
  <c r="U6383" i="1"/>
  <c r="X6383" i="1" s="1"/>
  <c r="Y6383" i="1" s="1"/>
  <c r="U6384" i="1"/>
  <c r="X6384" i="1" s="1"/>
  <c r="Y6384" i="1" s="1"/>
  <c r="U6385" i="1"/>
  <c r="X6385" i="1" s="1"/>
  <c r="Y6385" i="1" s="1"/>
  <c r="U6386" i="1"/>
  <c r="X6386" i="1" s="1"/>
  <c r="Y6386" i="1" s="1"/>
  <c r="U6387" i="1"/>
  <c r="X6387" i="1" s="1"/>
  <c r="Y6387" i="1" s="1"/>
  <c r="U6388" i="1"/>
  <c r="X6388" i="1" s="1"/>
  <c r="Y6388" i="1" s="1"/>
  <c r="U6389" i="1"/>
  <c r="X6389" i="1" s="1"/>
  <c r="Y6389" i="1" s="1"/>
  <c r="U6390" i="1"/>
  <c r="X6390" i="1" s="1"/>
  <c r="Y6390" i="1" s="1"/>
  <c r="U6391" i="1"/>
  <c r="X6391" i="1" s="1"/>
  <c r="Y6391" i="1" s="1"/>
  <c r="U6392" i="1"/>
  <c r="X6392" i="1" s="1"/>
  <c r="Y6392" i="1" s="1"/>
  <c r="U6393" i="1"/>
  <c r="X6393" i="1" s="1"/>
  <c r="Y6393" i="1" s="1"/>
  <c r="U6394" i="1"/>
  <c r="X6394" i="1" s="1"/>
  <c r="Y6394" i="1" s="1"/>
  <c r="U6395" i="1"/>
  <c r="X6395" i="1" s="1"/>
  <c r="Y6395" i="1" s="1"/>
  <c r="U6396" i="1"/>
  <c r="X6396" i="1" s="1"/>
  <c r="Y6396" i="1" s="1"/>
  <c r="U6397" i="1"/>
  <c r="X6397" i="1" s="1"/>
  <c r="Y6397" i="1" s="1"/>
  <c r="U6398" i="1"/>
  <c r="X6398" i="1" s="1"/>
  <c r="Y6398" i="1" s="1"/>
  <c r="U6399" i="1"/>
  <c r="X6399" i="1" s="1"/>
  <c r="Y6399" i="1" s="1"/>
  <c r="U6400" i="1"/>
  <c r="X6400" i="1" s="1"/>
  <c r="Y6400" i="1" s="1"/>
  <c r="U6401" i="1"/>
  <c r="X6401" i="1" s="1"/>
  <c r="Y6401" i="1" s="1"/>
  <c r="U6402" i="1"/>
  <c r="X6402" i="1" s="1"/>
  <c r="Y6402" i="1" s="1"/>
  <c r="U6403" i="1"/>
  <c r="X6403" i="1" s="1"/>
  <c r="Y6403" i="1" s="1"/>
  <c r="U6404" i="1"/>
  <c r="X6404" i="1" s="1"/>
  <c r="Y6404" i="1" s="1"/>
  <c r="U6405" i="1"/>
  <c r="X6405" i="1" s="1"/>
  <c r="Y6405" i="1" s="1"/>
  <c r="U6406" i="1"/>
  <c r="X6406" i="1" s="1"/>
  <c r="Y6406" i="1" s="1"/>
  <c r="U6407" i="1"/>
  <c r="X6407" i="1" s="1"/>
  <c r="Y6407" i="1" s="1"/>
  <c r="U6408" i="1"/>
  <c r="X6408" i="1" s="1"/>
  <c r="Y6408" i="1" s="1"/>
  <c r="U6409" i="1"/>
  <c r="X6409" i="1" s="1"/>
  <c r="Y6409" i="1" s="1"/>
  <c r="U6410" i="1"/>
  <c r="X6410" i="1" s="1"/>
  <c r="Y6410" i="1" s="1"/>
  <c r="U6411" i="1"/>
  <c r="X6411" i="1" s="1"/>
  <c r="Y6411" i="1" s="1"/>
  <c r="U6412" i="1"/>
  <c r="X6412" i="1" s="1"/>
  <c r="Y6412" i="1" s="1"/>
  <c r="U6413" i="1"/>
  <c r="X6413" i="1" s="1"/>
  <c r="Y6413" i="1" s="1"/>
  <c r="U6414" i="1"/>
  <c r="X6414" i="1" s="1"/>
  <c r="Y6414" i="1" s="1"/>
  <c r="U6415" i="1"/>
  <c r="X6415" i="1" s="1"/>
  <c r="Y6415" i="1" s="1"/>
  <c r="U6416" i="1"/>
  <c r="X6416" i="1" s="1"/>
  <c r="Y6416" i="1" s="1"/>
  <c r="U6417" i="1"/>
  <c r="X6417" i="1" s="1"/>
  <c r="Y6417" i="1" s="1"/>
  <c r="U6418" i="1"/>
  <c r="X6418" i="1" s="1"/>
  <c r="Y6418" i="1" s="1"/>
  <c r="U6419" i="1"/>
  <c r="X6419" i="1" s="1"/>
  <c r="Y6419" i="1" s="1"/>
  <c r="U6420" i="1"/>
  <c r="X6420" i="1" s="1"/>
  <c r="Y6420" i="1" s="1"/>
  <c r="U6421" i="1"/>
  <c r="X6421" i="1" s="1"/>
  <c r="Y6421" i="1" s="1"/>
  <c r="U6422" i="1"/>
  <c r="X6422" i="1" s="1"/>
  <c r="Y6422" i="1" s="1"/>
  <c r="U6423" i="1"/>
  <c r="X6423" i="1" s="1"/>
  <c r="Y6423" i="1" s="1"/>
  <c r="U6424" i="1"/>
  <c r="X6424" i="1" s="1"/>
  <c r="Y6424" i="1" s="1"/>
  <c r="U6425" i="1"/>
  <c r="X6425" i="1" s="1"/>
  <c r="Y6425" i="1" s="1"/>
  <c r="U6426" i="1"/>
  <c r="X6426" i="1" s="1"/>
  <c r="Y6426" i="1" s="1"/>
  <c r="U6427" i="1"/>
  <c r="X6427" i="1" s="1"/>
  <c r="Y6427" i="1" s="1"/>
  <c r="U6428" i="1"/>
  <c r="X6428" i="1" s="1"/>
  <c r="Y6428" i="1" s="1"/>
  <c r="U6429" i="1"/>
  <c r="X6429" i="1" s="1"/>
  <c r="Y6429" i="1" s="1"/>
  <c r="U6430" i="1"/>
  <c r="X6430" i="1" s="1"/>
  <c r="Y6430" i="1" s="1"/>
  <c r="U6431" i="1"/>
  <c r="X6431" i="1" s="1"/>
  <c r="Y6431" i="1" s="1"/>
  <c r="U6432" i="1"/>
  <c r="X6432" i="1" s="1"/>
  <c r="Y6432" i="1" s="1"/>
  <c r="U6433" i="1"/>
  <c r="X6433" i="1" s="1"/>
  <c r="Y6433" i="1" s="1"/>
  <c r="U6434" i="1"/>
  <c r="X6434" i="1" s="1"/>
  <c r="Y6434" i="1" s="1"/>
  <c r="U6435" i="1"/>
  <c r="X6435" i="1" s="1"/>
  <c r="Y6435" i="1" s="1"/>
  <c r="U6436" i="1"/>
  <c r="X6436" i="1" s="1"/>
  <c r="Y6436" i="1" s="1"/>
  <c r="U6437" i="1"/>
  <c r="X6437" i="1" s="1"/>
  <c r="Y6437" i="1" s="1"/>
  <c r="U6438" i="1"/>
  <c r="X6438" i="1" s="1"/>
  <c r="Y6438" i="1" s="1"/>
  <c r="U6439" i="1"/>
  <c r="X6439" i="1" s="1"/>
  <c r="Y6439" i="1" s="1"/>
  <c r="U6440" i="1"/>
  <c r="X6440" i="1" s="1"/>
  <c r="Y6440" i="1" s="1"/>
  <c r="U6441" i="1"/>
  <c r="X6441" i="1" s="1"/>
  <c r="Y6441" i="1" s="1"/>
  <c r="U6442" i="1"/>
  <c r="X6442" i="1" s="1"/>
  <c r="Y6442" i="1" s="1"/>
  <c r="U6443" i="1"/>
  <c r="X6443" i="1" s="1"/>
  <c r="Y6443" i="1" s="1"/>
  <c r="U6444" i="1"/>
  <c r="X6444" i="1" s="1"/>
  <c r="Y6444" i="1" s="1"/>
  <c r="U6445" i="1"/>
  <c r="X6445" i="1" s="1"/>
  <c r="Y6445" i="1" s="1"/>
  <c r="U6446" i="1"/>
  <c r="X6446" i="1" s="1"/>
  <c r="Y6446" i="1" s="1"/>
  <c r="U6447" i="1"/>
  <c r="X6447" i="1" s="1"/>
  <c r="Y6447" i="1" s="1"/>
  <c r="U6448" i="1"/>
  <c r="X6448" i="1" s="1"/>
  <c r="Y6448" i="1" s="1"/>
  <c r="U6449" i="1"/>
  <c r="X6449" i="1" s="1"/>
  <c r="Y6449" i="1" s="1"/>
  <c r="U6450" i="1"/>
  <c r="X6450" i="1" s="1"/>
  <c r="Y6450" i="1" s="1"/>
  <c r="U6451" i="1"/>
  <c r="X6451" i="1" s="1"/>
  <c r="Y6451" i="1" s="1"/>
  <c r="U6452" i="1"/>
  <c r="X6452" i="1" s="1"/>
  <c r="Y6452" i="1" s="1"/>
  <c r="U6453" i="1"/>
  <c r="X6453" i="1" s="1"/>
  <c r="Y6453" i="1" s="1"/>
  <c r="U6454" i="1"/>
  <c r="X6454" i="1" s="1"/>
  <c r="Y6454" i="1" s="1"/>
  <c r="U6455" i="1"/>
  <c r="X6455" i="1" s="1"/>
  <c r="Y6455" i="1" s="1"/>
  <c r="U6456" i="1"/>
  <c r="X6456" i="1" s="1"/>
  <c r="Y6456" i="1" s="1"/>
  <c r="U6457" i="1"/>
  <c r="X6457" i="1" s="1"/>
  <c r="Y6457" i="1" s="1"/>
  <c r="U6458" i="1"/>
  <c r="X6458" i="1" s="1"/>
  <c r="Y6458" i="1" s="1"/>
  <c r="U6459" i="1"/>
  <c r="X6459" i="1" s="1"/>
  <c r="Y6459" i="1" s="1"/>
  <c r="U6460" i="1"/>
  <c r="X6460" i="1" s="1"/>
  <c r="Y6460" i="1" s="1"/>
  <c r="U6461" i="1"/>
  <c r="X6461" i="1" s="1"/>
  <c r="Y6461" i="1" s="1"/>
  <c r="U6462" i="1"/>
  <c r="X6462" i="1" s="1"/>
  <c r="Y6462" i="1" s="1"/>
  <c r="U6463" i="1"/>
  <c r="X6463" i="1" s="1"/>
  <c r="Y6463" i="1" s="1"/>
  <c r="U6464" i="1"/>
  <c r="X6464" i="1" s="1"/>
  <c r="Y6464" i="1" s="1"/>
  <c r="U6465" i="1"/>
  <c r="X6465" i="1" s="1"/>
  <c r="Y6465" i="1" s="1"/>
  <c r="U6466" i="1"/>
  <c r="X6466" i="1" s="1"/>
  <c r="Y6466" i="1" s="1"/>
  <c r="U6467" i="1"/>
  <c r="X6467" i="1" s="1"/>
  <c r="Y6467" i="1" s="1"/>
  <c r="U6468" i="1"/>
  <c r="X6468" i="1" s="1"/>
  <c r="Y6468" i="1" s="1"/>
  <c r="U6469" i="1"/>
  <c r="X6469" i="1" s="1"/>
  <c r="Y6469" i="1" s="1"/>
  <c r="U6470" i="1"/>
  <c r="X6470" i="1" s="1"/>
  <c r="Y6470" i="1" s="1"/>
  <c r="U6471" i="1"/>
  <c r="X6471" i="1" s="1"/>
  <c r="Y6471" i="1" s="1"/>
  <c r="U6472" i="1"/>
  <c r="X6472" i="1" s="1"/>
  <c r="Y6472" i="1" s="1"/>
  <c r="U6473" i="1"/>
  <c r="X6473" i="1" s="1"/>
  <c r="Y6473" i="1" s="1"/>
  <c r="U6474" i="1"/>
  <c r="X6474" i="1" s="1"/>
  <c r="Y6474" i="1" s="1"/>
  <c r="U6475" i="1"/>
  <c r="X6475" i="1" s="1"/>
  <c r="Y6475" i="1" s="1"/>
  <c r="U6476" i="1"/>
  <c r="X6476" i="1" s="1"/>
  <c r="Y6476" i="1" s="1"/>
  <c r="U6477" i="1"/>
  <c r="X6477" i="1" s="1"/>
  <c r="Y6477" i="1" s="1"/>
  <c r="U6478" i="1"/>
  <c r="X6478" i="1" s="1"/>
  <c r="Y6478" i="1" s="1"/>
  <c r="U6479" i="1"/>
  <c r="X6479" i="1" s="1"/>
  <c r="Y6479" i="1" s="1"/>
  <c r="U6480" i="1"/>
  <c r="X6480" i="1" s="1"/>
  <c r="Y6480" i="1" s="1"/>
  <c r="U6481" i="1"/>
  <c r="X6481" i="1" s="1"/>
  <c r="Y6481" i="1" s="1"/>
  <c r="U6482" i="1"/>
  <c r="X6482" i="1" s="1"/>
  <c r="Y6482" i="1" s="1"/>
  <c r="U6483" i="1"/>
  <c r="X6483" i="1" s="1"/>
  <c r="Y6483" i="1" s="1"/>
  <c r="U6484" i="1"/>
  <c r="X6484" i="1" s="1"/>
  <c r="Y6484" i="1" s="1"/>
  <c r="U6485" i="1"/>
  <c r="X6485" i="1" s="1"/>
  <c r="Y6485" i="1" s="1"/>
  <c r="U6486" i="1"/>
  <c r="X6486" i="1" s="1"/>
  <c r="Y6486" i="1" s="1"/>
  <c r="U6487" i="1"/>
  <c r="X6487" i="1" s="1"/>
  <c r="Y6487" i="1" s="1"/>
  <c r="U6488" i="1"/>
  <c r="X6488" i="1" s="1"/>
  <c r="Y6488" i="1" s="1"/>
  <c r="U6489" i="1"/>
  <c r="X6489" i="1" s="1"/>
  <c r="Y6489" i="1" s="1"/>
  <c r="U6490" i="1"/>
  <c r="X6490" i="1" s="1"/>
  <c r="Y6490" i="1" s="1"/>
  <c r="U6491" i="1"/>
  <c r="X6491" i="1" s="1"/>
  <c r="Y6491" i="1" s="1"/>
  <c r="U6492" i="1"/>
  <c r="X6492" i="1" s="1"/>
  <c r="Y6492" i="1" s="1"/>
  <c r="U6493" i="1"/>
  <c r="X6493" i="1" s="1"/>
  <c r="Y6493" i="1" s="1"/>
  <c r="U6494" i="1"/>
  <c r="X6494" i="1" s="1"/>
  <c r="Y6494" i="1" s="1"/>
  <c r="U6495" i="1"/>
  <c r="X6495" i="1" s="1"/>
  <c r="Y6495" i="1" s="1"/>
  <c r="U6496" i="1"/>
  <c r="X6496" i="1" s="1"/>
  <c r="Y6496" i="1" s="1"/>
  <c r="U6497" i="1"/>
  <c r="X6497" i="1" s="1"/>
  <c r="Y6497" i="1" s="1"/>
  <c r="U6498" i="1"/>
  <c r="X6498" i="1" s="1"/>
  <c r="Y6498" i="1" s="1"/>
  <c r="U6499" i="1"/>
  <c r="X6499" i="1" s="1"/>
  <c r="Y6499" i="1" s="1"/>
  <c r="U6500" i="1"/>
  <c r="X6500" i="1" s="1"/>
  <c r="Y6500" i="1" s="1"/>
  <c r="U6501" i="1"/>
  <c r="X6501" i="1" s="1"/>
  <c r="Y6501" i="1" s="1"/>
  <c r="U6502" i="1"/>
  <c r="X6502" i="1" s="1"/>
  <c r="Y6502" i="1" s="1"/>
  <c r="U6503" i="1"/>
  <c r="X6503" i="1" s="1"/>
  <c r="Y6503" i="1" s="1"/>
  <c r="U6504" i="1"/>
  <c r="X6504" i="1" s="1"/>
  <c r="Y6504" i="1" s="1"/>
  <c r="U6505" i="1"/>
  <c r="X6505" i="1" s="1"/>
  <c r="Y6505" i="1" s="1"/>
  <c r="U6506" i="1"/>
  <c r="X6506" i="1" s="1"/>
  <c r="Y6506" i="1" s="1"/>
  <c r="U6507" i="1"/>
  <c r="X6507" i="1" s="1"/>
  <c r="Y6507" i="1" s="1"/>
  <c r="U6508" i="1"/>
  <c r="X6508" i="1" s="1"/>
  <c r="Y6508" i="1" s="1"/>
  <c r="U6509" i="1"/>
  <c r="X6509" i="1" s="1"/>
  <c r="Y6509" i="1" s="1"/>
  <c r="U6510" i="1"/>
  <c r="X6510" i="1" s="1"/>
  <c r="Y6510" i="1" s="1"/>
  <c r="U6511" i="1"/>
  <c r="X6511" i="1" s="1"/>
  <c r="Y6511" i="1" s="1"/>
  <c r="U6512" i="1"/>
  <c r="X6512" i="1" s="1"/>
  <c r="Y6512" i="1" s="1"/>
  <c r="U6513" i="1"/>
  <c r="X6513" i="1" s="1"/>
  <c r="Y6513" i="1" s="1"/>
  <c r="U6514" i="1"/>
  <c r="X6514" i="1" s="1"/>
  <c r="Y6514" i="1" s="1"/>
  <c r="U6515" i="1"/>
  <c r="X6515" i="1" s="1"/>
  <c r="Y6515" i="1" s="1"/>
  <c r="U6516" i="1"/>
  <c r="X6516" i="1" s="1"/>
  <c r="Y6516" i="1" s="1"/>
  <c r="U6517" i="1"/>
  <c r="X6517" i="1" s="1"/>
  <c r="Y6517" i="1" s="1"/>
  <c r="U6518" i="1"/>
  <c r="X6518" i="1" s="1"/>
  <c r="Y6518" i="1" s="1"/>
  <c r="U6519" i="1"/>
  <c r="X6519" i="1" s="1"/>
  <c r="Y6519" i="1" s="1"/>
  <c r="U6520" i="1"/>
  <c r="X6520" i="1" s="1"/>
  <c r="Y6520" i="1" s="1"/>
  <c r="U6521" i="1"/>
  <c r="X6521" i="1" s="1"/>
  <c r="Y6521" i="1" s="1"/>
  <c r="U6522" i="1"/>
  <c r="X6522" i="1" s="1"/>
  <c r="Y6522" i="1" s="1"/>
  <c r="U6523" i="1"/>
  <c r="X6523" i="1" s="1"/>
  <c r="Y6523" i="1" s="1"/>
  <c r="U6524" i="1"/>
  <c r="X6524" i="1" s="1"/>
  <c r="Y6524" i="1" s="1"/>
  <c r="U6525" i="1"/>
  <c r="X6525" i="1" s="1"/>
  <c r="Y6525" i="1" s="1"/>
  <c r="U6526" i="1"/>
  <c r="X6526" i="1" s="1"/>
  <c r="Y6526" i="1" s="1"/>
  <c r="U6527" i="1"/>
  <c r="X6527" i="1" s="1"/>
  <c r="Y6527" i="1" s="1"/>
  <c r="U6528" i="1"/>
  <c r="X6528" i="1" s="1"/>
  <c r="Y6528" i="1" s="1"/>
  <c r="U6529" i="1"/>
  <c r="X6529" i="1" s="1"/>
  <c r="Y6529" i="1" s="1"/>
  <c r="U6530" i="1"/>
  <c r="X6530" i="1" s="1"/>
  <c r="Y6530" i="1" s="1"/>
  <c r="U6531" i="1"/>
  <c r="X6531" i="1" s="1"/>
  <c r="Y6531" i="1" s="1"/>
  <c r="U6532" i="1"/>
  <c r="X6532" i="1" s="1"/>
  <c r="Y6532" i="1" s="1"/>
  <c r="U6533" i="1"/>
  <c r="X6533" i="1" s="1"/>
  <c r="Y6533" i="1" s="1"/>
  <c r="U6534" i="1"/>
  <c r="X6534" i="1" s="1"/>
  <c r="Y6534" i="1" s="1"/>
  <c r="U6535" i="1"/>
  <c r="X6535" i="1" s="1"/>
  <c r="Y6535" i="1" s="1"/>
  <c r="U6536" i="1"/>
  <c r="X6536" i="1" s="1"/>
  <c r="Y6536" i="1" s="1"/>
  <c r="U6537" i="1"/>
  <c r="X6537" i="1" s="1"/>
  <c r="Y6537" i="1" s="1"/>
  <c r="U6538" i="1"/>
  <c r="X6538" i="1" s="1"/>
  <c r="Y6538" i="1" s="1"/>
  <c r="U6539" i="1"/>
  <c r="X6539" i="1" s="1"/>
  <c r="Y6539" i="1" s="1"/>
  <c r="U6540" i="1"/>
  <c r="X6540" i="1" s="1"/>
  <c r="Y6540" i="1" s="1"/>
  <c r="U6541" i="1"/>
  <c r="X6541" i="1" s="1"/>
  <c r="Y6541" i="1" s="1"/>
  <c r="U6542" i="1"/>
  <c r="X6542" i="1" s="1"/>
  <c r="Y6542" i="1" s="1"/>
  <c r="U6543" i="1"/>
  <c r="X6543" i="1" s="1"/>
  <c r="Y6543" i="1" s="1"/>
  <c r="U6544" i="1"/>
  <c r="X6544" i="1" s="1"/>
  <c r="Y6544" i="1" s="1"/>
  <c r="U6545" i="1"/>
  <c r="X6545" i="1" s="1"/>
  <c r="Y6545" i="1" s="1"/>
  <c r="U6546" i="1"/>
  <c r="X6546" i="1" s="1"/>
  <c r="Y6546" i="1" s="1"/>
  <c r="U6547" i="1"/>
  <c r="X6547" i="1" s="1"/>
  <c r="Y6547" i="1" s="1"/>
  <c r="U6548" i="1"/>
  <c r="X6548" i="1" s="1"/>
  <c r="Y6548" i="1" s="1"/>
  <c r="U6549" i="1"/>
  <c r="X6549" i="1" s="1"/>
  <c r="Y6549" i="1" s="1"/>
  <c r="U6550" i="1"/>
  <c r="X6550" i="1" s="1"/>
  <c r="Y6550" i="1" s="1"/>
  <c r="U6551" i="1"/>
  <c r="X6551" i="1" s="1"/>
  <c r="Y6551" i="1" s="1"/>
  <c r="U6552" i="1"/>
  <c r="X6552" i="1" s="1"/>
  <c r="Y6552" i="1" s="1"/>
  <c r="U6553" i="1"/>
  <c r="X6553" i="1" s="1"/>
  <c r="Y6553" i="1" s="1"/>
  <c r="U6554" i="1"/>
  <c r="X6554" i="1" s="1"/>
  <c r="Y6554" i="1" s="1"/>
  <c r="U6555" i="1"/>
  <c r="X6555" i="1" s="1"/>
  <c r="Y6555" i="1" s="1"/>
  <c r="U6556" i="1"/>
  <c r="X6556" i="1" s="1"/>
  <c r="Y6556" i="1" s="1"/>
  <c r="U6557" i="1"/>
  <c r="X6557" i="1" s="1"/>
  <c r="Y6557" i="1" s="1"/>
  <c r="U6558" i="1"/>
  <c r="X6558" i="1" s="1"/>
  <c r="Y6558" i="1" s="1"/>
  <c r="U6559" i="1"/>
  <c r="X6559" i="1" s="1"/>
  <c r="Y6559" i="1" s="1"/>
  <c r="U6560" i="1"/>
  <c r="X6560" i="1" s="1"/>
  <c r="Y6560" i="1" s="1"/>
  <c r="U6561" i="1"/>
  <c r="X6561" i="1" s="1"/>
  <c r="Y6561" i="1" s="1"/>
  <c r="U6562" i="1"/>
  <c r="X6562" i="1" s="1"/>
  <c r="Y6562" i="1" s="1"/>
  <c r="U6563" i="1"/>
  <c r="X6563" i="1" s="1"/>
  <c r="Y6563" i="1" s="1"/>
  <c r="U6564" i="1"/>
  <c r="X6564" i="1" s="1"/>
  <c r="Y6564" i="1" s="1"/>
  <c r="U6565" i="1"/>
  <c r="X6565" i="1" s="1"/>
  <c r="Y6565" i="1" s="1"/>
  <c r="U6566" i="1"/>
  <c r="X6566" i="1" s="1"/>
  <c r="Y6566" i="1" s="1"/>
  <c r="U6567" i="1"/>
  <c r="X6567" i="1" s="1"/>
  <c r="Y6567" i="1" s="1"/>
  <c r="U6568" i="1"/>
  <c r="X6568" i="1" s="1"/>
  <c r="Y6568" i="1" s="1"/>
  <c r="U6569" i="1"/>
  <c r="X6569" i="1" s="1"/>
  <c r="Y6569" i="1" s="1"/>
  <c r="U6570" i="1"/>
  <c r="X6570" i="1" s="1"/>
  <c r="Y6570" i="1" s="1"/>
  <c r="U6571" i="1"/>
  <c r="X6571" i="1" s="1"/>
  <c r="Y6571" i="1" s="1"/>
  <c r="U6572" i="1"/>
  <c r="X6572" i="1" s="1"/>
  <c r="Y6572" i="1" s="1"/>
  <c r="U6573" i="1"/>
  <c r="X6573" i="1" s="1"/>
  <c r="Y6573" i="1" s="1"/>
  <c r="U6574" i="1"/>
  <c r="X6574" i="1" s="1"/>
  <c r="Y6574" i="1" s="1"/>
  <c r="U6575" i="1"/>
  <c r="X6575" i="1" s="1"/>
  <c r="Y6575" i="1" s="1"/>
  <c r="U6576" i="1"/>
  <c r="X6576" i="1" s="1"/>
  <c r="Y6576" i="1" s="1"/>
  <c r="U6577" i="1"/>
  <c r="X6577" i="1" s="1"/>
  <c r="Y6577" i="1" s="1"/>
  <c r="U6578" i="1"/>
  <c r="X6578" i="1" s="1"/>
  <c r="Y6578" i="1" s="1"/>
  <c r="U6579" i="1"/>
  <c r="X6579" i="1" s="1"/>
  <c r="Y6579" i="1" s="1"/>
  <c r="U6580" i="1"/>
  <c r="X6580" i="1" s="1"/>
  <c r="Y6580" i="1" s="1"/>
  <c r="U6581" i="1"/>
  <c r="X6581" i="1" s="1"/>
  <c r="Y6581" i="1" s="1"/>
  <c r="U6582" i="1"/>
  <c r="X6582" i="1" s="1"/>
  <c r="Y6582" i="1" s="1"/>
  <c r="U6583" i="1"/>
  <c r="X6583" i="1" s="1"/>
  <c r="Y6583" i="1" s="1"/>
  <c r="U6584" i="1"/>
  <c r="X6584" i="1" s="1"/>
  <c r="Y6584" i="1" s="1"/>
  <c r="U6585" i="1"/>
  <c r="X6585" i="1" s="1"/>
  <c r="Y6585" i="1" s="1"/>
  <c r="U6586" i="1"/>
  <c r="X6586" i="1" s="1"/>
  <c r="Y6586" i="1" s="1"/>
  <c r="U6587" i="1"/>
  <c r="X6587" i="1" s="1"/>
  <c r="Y6587" i="1" s="1"/>
  <c r="U6588" i="1"/>
  <c r="X6588" i="1" s="1"/>
  <c r="Y6588" i="1" s="1"/>
  <c r="U6589" i="1"/>
  <c r="X6589" i="1" s="1"/>
  <c r="Y6589" i="1" s="1"/>
  <c r="U6590" i="1"/>
  <c r="X6590" i="1" s="1"/>
  <c r="Y6590" i="1" s="1"/>
  <c r="U6591" i="1"/>
  <c r="X6591" i="1" s="1"/>
  <c r="Y6591" i="1" s="1"/>
  <c r="U6592" i="1"/>
  <c r="X6592" i="1" s="1"/>
  <c r="Y6592" i="1" s="1"/>
  <c r="U6593" i="1"/>
  <c r="X6593" i="1" s="1"/>
  <c r="Y6593" i="1" s="1"/>
  <c r="U6594" i="1"/>
  <c r="X6594" i="1" s="1"/>
  <c r="Y6594" i="1" s="1"/>
  <c r="U6595" i="1"/>
  <c r="X6595" i="1" s="1"/>
  <c r="Y6595" i="1" s="1"/>
  <c r="U6596" i="1"/>
  <c r="X6596" i="1" s="1"/>
  <c r="Y6596" i="1" s="1"/>
  <c r="U6597" i="1"/>
  <c r="X6597" i="1" s="1"/>
  <c r="Y6597" i="1" s="1"/>
  <c r="U6598" i="1"/>
  <c r="X6598" i="1" s="1"/>
  <c r="Y6598" i="1" s="1"/>
  <c r="U6599" i="1"/>
  <c r="X6599" i="1" s="1"/>
  <c r="Y6599" i="1" s="1"/>
  <c r="U6600" i="1"/>
  <c r="X6600" i="1" s="1"/>
  <c r="Y6600" i="1" s="1"/>
  <c r="U6601" i="1"/>
  <c r="X6601" i="1" s="1"/>
  <c r="Y6601" i="1" s="1"/>
  <c r="U6602" i="1"/>
  <c r="X6602" i="1" s="1"/>
  <c r="Y6602" i="1" s="1"/>
  <c r="U6603" i="1"/>
  <c r="X6603" i="1" s="1"/>
  <c r="Y6603" i="1" s="1"/>
  <c r="U6604" i="1"/>
  <c r="X6604" i="1" s="1"/>
  <c r="Y6604" i="1" s="1"/>
  <c r="U6605" i="1"/>
  <c r="X6605" i="1" s="1"/>
  <c r="Y6605" i="1" s="1"/>
  <c r="U6606" i="1"/>
  <c r="X6606" i="1" s="1"/>
  <c r="Y6606" i="1" s="1"/>
  <c r="U6607" i="1"/>
  <c r="X6607" i="1" s="1"/>
  <c r="Y6607" i="1" s="1"/>
  <c r="U6608" i="1"/>
  <c r="X6608" i="1" s="1"/>
  <c r="Y6608" i="1" s="1"/>
  <c r="U6609" i="1"/>
  <c r="X6609" i="1" s="1"/>
  <c r="Y6609" i="1" s="1"/>
  <c r="U6610" i="1"/>
  <c r="X6610" i="1" s="1"/>
  <c r="Y6610" i="1" s="1"/>
  <c r="U6611" i="1"/>
  <c r="X6611" i="1" s="1"/>
  <c r="Y6611" i="1" s="1"/>
  <c r="U6612" i="1"/>
  <c r="X6612" i="1" s="1"/>
  <c r="Y6612" i="1" s="1"/>
  <c r="U6613" i="1"/>
  <c r="X6613" i="1" s="1"/>
  <c r="Y6613" i="1" s="1"/>
  <c r="U6614" i="1"/>
  <c r="X6614" i="1" s="1"/>
  <c r="Y6614" i="1" s="1"/>
  <c r="U6615" i="1"/>
  <c r="X6615" i="1" s="1"/>
  <c r="Y6615" i="1" s="1"/>
  <c r="U6616" i="1"/>
  <c r="X6616" i="1" s="1"/>
  <c r="Y6616" i="1" s="1"/>
  <c r="U6617" i="1"/>
  <c r="X6617" i="1" s="1"/>
  <c r="Y6617" i="1" s="1"/>
  <c r="U6618" i="1"/>
  <c r="X6618" i="1" s="1"/>
  <c r="Y6618" i="1" s="1"/>
  <c r="U6619" i="1"/>
  <c r="X6619" i="1" s="1"/>
  <c r="Y6619" i="1" s="1"/>
  <c r="U6620" i="1"/>
  <c r="X6620" i="1" s="1"/>
  <c r="Y6620" i="1" s="1"/>
  <c r="U6621" i="1"/>
  <c r="X6621" i="1" s="1"/>
  <c r="Y6621" i="1" s="1"/>
  <c r="U6622" i="1"/>
  <c r="X6622" i="1" s="1"/>
  <c r="Y6622" i="1" s="1"/>
  <c r="U6623" i="1"/>
  <c r="X6623" i="1" s="1"/>
  <c r="Y6623" i="1" s="1"/>
  <c r="U6624" i="1"/>
  <c r="X6624" i="1" s="1"/>
  <c r="Y6624" i="1" s="1"/>
  <c r="U6625" i="1"/>
  <c r="X6625" i="1" s="1"/>
  <c r="Y6625" i="1" s="1"/>
  <c r="U6626" i="1"/>
  <c r="X6626" i="1" s="1"/>
  <c r="Y6626" i="1" s="1"/>
  <c r="U6627" i="1"/>
  <c r="X6627" i="1" s="1"/>
  <c r="Y6627" i="1" s="1"/>
  <c r="U6628" i="1"/>
  <c r="X6628" i="1" s="1"/>
  <c r="Y6628" i="1" s="1"/>
  <c r="U6629" i="1"/>
  <c r="X6629" i="1" s="1"/>
  <c r="Y6629" i="1" s="1"/>
  <c r="U6630" i="1"/>
  <c r="X6630" i="1" s="1"/>
  <c r="Y6630" i="1" s="1"/>
  <c r="U6631" i="1"/>
  <c r="X6631" i="1" s="1"/>
  <c r="Y6631" i="1" s="1"/>
  <c r="U6632" i="1"/>
  <c r="X6632" i="1" s="1"/>
  <c r="Y6632" i="1" s="1"/>
  <c r="U6633" i="1"/>
  <c r="X6633" i="1" s="1"/>
  <c r="Y6633" i="1" s="1"/>
  <c r="U6634" i="1"/>
  <c r="X6634" i="1" s="1"/>
  <c r="Y6634" i="1" s="1"/>
  <c r="U6635" i="1"/>
  <c r="X6635" i="1" s="1"/>
  <c r="Y6635" i="1" s="1"/>
  <c r="U6636" i="1"/>
  <c r="X6636" i="1" s="1"/>
  <c r="Y6636" i="1" s="1"/>
  <c r="U6637" i="1"/>
  <c r="X6637" i="1" s="1"/>
  <c r="Y6637" i="1" s="1"/>
  <c r="U6638" i="1"/>
  <c r="X6638" i="1" s="1"/>
  <c r="Y6638" i="1" s="1"/>
  <c r="U6639" i="1"/>
  <c r="X6639" i="1" s="1"/>
  <c r="Y6639" i="1" s="1"/>
  <c r="U6640" i="1"/>
  <c r="X6640" i="1" s="1"/>
  <c r="Y6640" i="1" s="1"/>
  <c r="U6641" i="1"/>
  <c r="X6641" i="1" s="1"/>
  <c r="Y6641" i="1" s="1"/>
  <c r="U6642" i="1"/>
  <c r="X6642" i="1" s="1"/>
  <c r="Y6642" i="1" s="1"/>
  <c r="U6643" i="1"/>
  <c r="X6643" i="1" s="1"/>
  <c r="Y6643" i="1" s="1"/>
  <c r="U6644" i="1"/>
  <c r="X6644" i="1" s="1"/>
  <c r="Y6644" i="1" s="1"/>
  <c r="U6645" i="1"/>
  <c r="X6645" i="1" s="1"/>
  <c r="Y6645" i="1" s="1"/>
  <c r="U6646" i="1"/>
  <c r="X6646" i="1" s="1"/>
  <c r="Y6646" i="1" s="1"/>
  <c r="U6647" i="1"/>
  <c r="X6647" i="1" s="1"/>
  <c r="Y6647" i="1" s="1"/>
  <c r="U6648" i="1"/>
  <c r="X6648" i="1" s="1"/>
  <c r="Y6648" i="1" s="1"/>
  <c r="U6649" i="1"/>
  <c r="X6649" i="1" s="1"/>
  <c r="Y6649" i="1" s="1"/>
  <c r="U6650" i="1"/>
  <c r="X6650" i="1" s="1"/>
  <c r="Y6650" i="1" s="1"/>
  <c r="U6651" i="1"/>
  <c r="X6651" i="1" s="1"/>
  <c r="Y6651" i="1" s="1"/>
  <c r="U6652" i="1"/>
  <c r="X6652" i="1" s="1"/>
  <c r="Y6652" i="1" s="1"/>
  <c r="U6653" i="1"/>
  <c r="X6653" i="1" s="1"/>
  <c r="Y6653" i="1" s="1"/>
  <c r="U6654" i="1"/>
  <c r="X6654" i="1" s="1"/>
  <c r="Y6654" i="1" s="1"/>
  <c r="U6655" i="1"/>
  <c r="X6655" i="1" s="1"/>
  <c r="Y6655" i="1" s="1"/>
  <c r="U6656" i="1"/>
  <c r="X6656" i="1" s="1"/>
  <c r="Y6656" i="1" s="1"/>
  <c r="U6657" i="1"/>
  <c r="X6657" i="1" s="1"/>
  <c r="Y6657" i="1" s="1"/>
  <c r="U6658" i="1"/>
  <c r="X6658" i="1" s="1"/>
  <c r="Y6658" i="1" s="1"/>
  <c r="U6659" i="1"/>
  <c r="X6659" i="1" s="1"/>
  <c r="Y6659" i="1" s="1"/>
  <c r="U6660" i="1"/>
  <c r="X6660" i="1" s="1"/>
  <c r="Y6660" i="1" s="1"/>
  <c r="U6661" i="1"/>
  <c r="X6661" i="1" s="1"/>
  <c r="Y6661" i="1" s="1"/>
  <c r="U6662" i="1"/>
  <c r="X6662" i="1" s="1"/>
  <c r="Y6662" i="1" s="1"/>
  <c r="U6663" i="1"/>
  <c r="X6663" i="1" s="1"/>
  <c r="Y6663" i="1" s="1"/>
  <c r="U6664" i="1"/>
  <c r="X6664" i="1" s="1"/>
  <c r="Y6664" i="1" s="1"/>
  <c r="U6665" i="1"/>
  <c r="X6665" i="1" s="1"/>
  <c r="Y6665" i="1" s="1"/>
  <c r="U6666" i="1"/>
  <c r="X6666" i="1" s="1"/>
  <c r="Y6666" i="1" s="1"/>
  <c r="U6667" i="1"/>
  <c r="X6667" i="1" s="1"/>
  <c r="Y6667" i="1" s="1"/>
  <c r="U6668" i="1"/>
  <c r="X6668" i="1" s="1"/>
  <c r="Y6668" i="1" s="1"/>
  <c r="U6669" i="1"/>
  <c r="X6669" i="1" s="1"/>
  <c r="Y6669" i="1" s="1"/>
  <c r="U6670" i="1"/>
  <c r="X6670" i="1" s="1"/>
  <c r="Y6670" i="1" s="1"/>
  <c r="U6671" i="1"/>
  <c r="X6671" i="1" s="1"/>
  <c r="Y6671" i="1" s="1"/>
  <c r="U6672" i="1"/>
  <c r="X6672" i="1" s="1"/>
  <c r="Y6672" i="1" s="1"/>
  <c r="U6673" i="1"/>
  <c r="X6673" i="1" s="1"/>
  <c r="Y6673" i="1" s="1"/>
  <c r="U6674" i="1"/>
  <c r="X6674" i="1" s="1"/>
  <c r="Y6674" i="1" s="1"/>
  <c r="U6675" i="1"/>
  <c r="X6675" i="1" s="1"/>
  <c r="Y6675" i="1" s="1"/>
  <c r="U6676" i="1"/>
  <c r="X6676" i="1" s="1"/>
  <c r="Y6676" i="1" s="1"/>
  <c r="U6677" i="1"/>
  <c r="X6677" i="1" s="1"/>
  <c r="Y6677" i="1" s="1"/>
  <c r="U6678" i="1"/>
  <c r="X6678" i="1" s="1"/>
  <c r="Y6678" i="1" s="1"/>
  <c r="U6679" i="1"/>
  <c r="X6679" i="1" s="1"/>
  <c r="Y6679" i="1" s="1"/>
  <c r="U6680" i="1"/>
  <c r="X6680" i="1" s="1"/>
  <c r="Y6680" i="1" s="1"/>
  <c r="U6681" i="1"/>
  <c r="X6681" i="1" s="1"/>
  <c r="Y6681" i="1" s="1"/>
  <c r="U6682" i="1"/>
  <c r="X6682" i="1" s="1"/>
  <c r="Y6682" i="1" s="1"/>
  <c r="U6683" i="1"/>
  <c r="X6683" i="1" s="1"/>
  <c r="Y6683" i="1" s="1"/>
  <c r="U6684" i="1"/>
  <c r="X6684" i="1" s="1"/>
  <c r="Y6684" i="1" s="1"/>
  <c r="U6685" i="1"/>
  <c r="X6685" i="1" s="1"/>
  <c r="Y6685" i="1" s="1"/>
  <c r="U6686" i="1"/>
  <c r="X6686" i="1" s="1"/>
  <c r="Y6686" i="1" s="1"/>
  <c r="U6687" i="1"/>
  <c r="X6687" i="1" s="1"/>
  <c r="Y6687" i="1" s="1"/>
  <c r="U6688" i="1"/>
  <c r="X6688" i="1" s="1"/>
  <c r="Y6688" i="1" s="1"/>
  <c r="U6689" i="1"/>
  <c r="X6689" i="1" s="1"/>
  <c r="Y6689" i="1" s="1"/>
  <c r="U6690" i="1"/>
  <c r="X6690" i="1" s="1"/>
  <c r="Y6690" i="1" s="1"/>
  <c r="U6691" i="1"/>
  <c r="X6691" i="1" s="1"/>
  <c r="Y6691" i="1" s="1"/>
  <c r="U6692" i="1"/>
  <c r="X6692" i="1" s="1"/>
  <c r="Y6692" i="1" s="1"/>
  <c r="U6693" i="1"/>
  <c r="X6693" i="1" s="1"/>
  <c r="Y6693" i="1" s="1"/>
  <c r="U6694" i="1"/>
  <c r="X6694" i="1" s="1"/>
  <c r="Y6694" i="1" s="1"/>
  <c r="U6695" i="1"/>
  <c r="X6695" i="1" s="1"/>
  <c r="Y6695" i="1" s="1"/>
  <c r="U6696" i="1"/>
  <c r="X6696" i="1" s="1"/>
  <c r="Y6696" i="1" s="1"/>
  <c r="U6697" i="1"/>
  <c r="X6697" i="1" s="1"/>
  <c r="Y6697" i="1" s="1"/>
  <c r="U6698" i="1"/>
  <c r="X6698" i="1" s="1"/>
  <c r="Y6698" i="1" s="1"/>
  <c r="U6699" i="1"/>
  <c r="X6699" i="1" s="1"/>
  <c r="Y6699" i="1" s="1"/>
  <c r="U6700" i="1"/>
  <c r="X6700" i="1" s="1"/>
  <c r="Y6700" i="1" s="1"/>
  <c r="U6701" i="1"/>
  <c r="X6701" i="1" s="1"/>
  <c r="Y6701" i="1" s="1"/>
  <c r="U6702" i="1"/>
  <c r="X6702" i="1" s="1"/>
  <c r="Y6702" i="1" s="1"/>
  <c r="U6703" i="1"/>
  <c r="X6703" i="1" s="1"/>
  <c r="Y6703" i="1" s="1"/>
  <c r="U6704" i="1"/>
  <c r="X6704" i="1" s="1"/>
  <c r="Y6704" i="1" s="1"/>
  <c r="U6705" i="1"/>
  <c r="X6705" i="1" s="1"/>
  <c r="Y6705" i="1" s="1"/>
  <c r="U6706" i="1"/>
  <c r="X6706" i="1" s="1"/>
  <c r="Y6706" i="1" s="1"/>
  <c r="U6707" i="1"/>
  <c r="X6707" i="1" s="1"/>
  <c r="Y6707" i="1" s="1"/>
  <c r="U6708" i="1"/>
  <c r="X6708" i="1" s="1"/>
  <c r="Y6708" i="1" s="1"/>
  <c r="U6709" i="1"/>
  <c r="X6709" i="1" s="1"/>
  <c r="Y6709" i="1" s="1"/>
  <c r="U6710" i="1"/>
  <c r="X6710" i="1" s="1"/>
  <c r="Y6710" i="1" s="1"/>
  <c r="U6711" i="1"/>
  <c r="X6711" i="1" s="1"/>
  <c r="Y6711" i="1" s="1"/>
  <c r="U6712" i="1"/>
  <c r="X6712" i="1" s="1"/>
  <c r="Y6712" i="1" s="1"/>
  <c r="U6713" i="1"/>
  <c r="X6713" i="1" s="1"/>
  <c r="Y6713" i="1" s="1"/>
  <c r="U6714" i="1"/>
  <c r="X6714" i="1" s="1"/>
  <c r="Y6714" i="1" s="1"/>
  <c r="U6715" i="1"/>
  <c r="X6715" i="1" s="1"/>
  <c r="Y6715" i="1" s="1"/>
  <c r="U6716" i="1"/>
  <c r="X6716" i="1" s="1"/>
  <c r="Y6716" i="1" s="1"/>
  <c r="U6717" i="1"/>
  <c r="X6717" i="1" s="1"/>
  <c r="Y6717" i="1" s="1"/>
  <c r="U6718" i="1"/>
  <c r="X6718" i="1" s="1"/>
  <c r="Y6718" i="1" s="1"/>
  <c r="U6719" i="1"/>
  <c r="X6719" i="1" s="1"/>
  <c r="Y6719" i="1" s="1"/>
  <c r="U6720" i="1"/>
  <c r="X6720" i="1" s="1"/>
  <c r="Y6720" i="1" s="1"/>
  <c r="U6721" i="1"/>
  <c r="X6721" i="1" s="1"/>
  <c r="Y6721" i="1" s="1"/>
  <c r="U6722" i="1"/>
  <c r="X6722" i="1" s="1"/>
  <c r="Y6722" i="1" s="1"/>
  <c r="U6723" i="1"/>
  <c r="X6723" i="1" s="1"/>
  <c r="Y6723" i="1" s="1"/>
  <c r="U6724" i="1"/>
  <c r="X6724" i="1" s="1"/>
  <c r="Y6724" i="1" s="1"/>
  <c r="U6725" i="1"/>
  <c r="X6725" i="1" s="1"/>
  <c r="Y6725" i="1" s="1"/>
  <c r="U6726" i="1"/>
  <c r="X6726" i="1" s="1"/>
  <c r="Y6726" i="1" s="1"/>
  <c r="U6727" i="1"/>
  <c r="X6727" i="1" s="1"/>
  <c r="Y6727" i="1" s="1"/>
  <c r="U6728" i="1"/>
  <c r="X6728" i="1" s="1"/>
  <c r="Y6728" i="1" s="1"/>
  <c r="U6729" i="1"/>
  <c r="X6729" i="1" s="1"/>
  <c r="Y6729" i="1" s="1"/>
  <c r="U6730" i="1"/>
  <c r="X6730" i="1" s="1"/>
  <c r="Y6730" i="1" s="1"/>
  <c r="U6731" i="1"/>
  <c r="X6731" i="1" s="1"/>
  <c r="Y6731" i="1" s="1"/>
  <c r="U6732" i="1"/>
  <c r="X6732" i="1" s="1"/>
  <c r="Y6732" i="1" s="1"/>
  <c r="U6733" i="1"/>
  <c r="X6733" i="1" s="1"/>
  <c r="Y6733" i="1" s="1"/>
  <c r="U6734" i="1"/>
  <c r="X6734" i="1" s="1"/>
  <c r="Y6734" i="1" s="1"/>
  <c r="U6735" i="1"/>
  <c r="X6735" i="1" s="1"/>
  <c r="Y6735" i="1" s="1"/>
  <c r="U6736" i="1"/>
  <c r="X6736" i="1" s="1"/>
  <c r="Y6736" i="1" s="1"/>
  <c r="U6737" i="1"/>
  <c r="X6737" i="1" s="1"/>
  <c r="Y6737" i="1" s="1"/>
  <c r="U6738" i="1"/>
  <c r="X6738" i="1" s="1"/>
  <c r="Y6738" i="1" s="1"/>
  <c r="U6739" i="1"/>
  <c r="X6739" i="1" s="1"/>
  <c r="Y6739" i="1" s="1"/>
  <c r="U6740" i="1"/>
  <c r="X6740" i="1" s="1"/>
  <c r="Y6740" i="1" s="1"/>
  <c r="U6741" i="1"/>
  <c r="X6741" i="1" s="1"/>
  <c r="Y6741" i="1" s="1"/>
  <c r="U6742" i="1"/>
  <c r="X6742" i="1" s="1"/>
  <c r="Y6742" i="1" s="1"/>
  <c r="U6743" i="1"/>
  <c r="X6743" i="1" s="1"/>
  <c r="Y6743" i="1" s="1"/>
  <c r="U6744" i="1"/>
  <c r="X6744" i="1" s="1"/>
  <c r="Y6744" i="1" s="1"/>
  <c r="U6745" i="1"/>
  <c r="X6745" i="1" s="1"/>
  <c r="Y6745" i="1" s="1"/>
  <c r="U6746" i="1"/>
  <c r="X6746" i="1" s="1"/>
  <c r="Y6746" i="1" s="1"/>
  <c r="U6747" i="1"/>
  <c r="X6747" i="1" s="1"/>
  <c r="Y6747" i="1" s="1"/>
  <c r="U6748" i="1"/>
  <c r="X6748" i="1" s="1"/>
  <c r="Y6748" i="1" s="1"/>
  <c r="U6749" i="1"/>
  <c r="X6749" i="1" s="1"/>
  <c r="Y6749" i="1" s="1"/>
  <c r="U6750" i="1"/>
  <c r="X6750" i="1" s="1"/>
  <c r="Y6750" i="1" s="1"/>
  <c r="U6751" i="1"/>
  <c r="X6751" i="1" s="1"/>
  <c r="Y6751" i="1" s="1"/>
  <c r="U6752" i="1"/>
  <c r="X6752" i="1" s="1"/>
  <c r="Y6752" i="1" s="1"/>
  <c r="U6753" i="1"/>
  <c r="X6753" i="1" s="1"/>
  <c r="Y6753" i="1" s="1"/>
  <c r="U6754" i="1"/>
  <c r="X6754" i="1" s="1"/>
  <c r="Y6754" i="1" s="1"/>
  <c r="U6755" i="1"/>
  <c r="X6755" i="1" s="1"/>
  <c r="Y6755" i="1" s="1"/>
  <c r="U6756" i="1"/>
  <c r="X6756" i="1" s="1"/>
  <c r="Y6756" i="1" s="1"/>
  <c r="U6757" i="1"/>
  <c r="X6757" i="1" s="1"/>
  <c r="Y6757" i="1" s="1"/>
  <c r="U6758" i="1"/>
  <c r="X6758" i="1" s="1"/>
  <c r="Y6758" i="1" s="1"/>
  <c r="U6759" i="1"/>
  <c r="X6759" i="1" s="1"/>
  <c r="Y6759" i="1" s="1"/>
  <c r="U6760" i="1"/>
  <c r="X6760" i="1" s="1"/>
  <c r="Y6760" i="1" s="1"/>
  <c r="U6761" i="1"/>
  <c r="X6761" i="1" s="1"/>
  <c r="Y6761" i="1" s="1"/>
  <c r="U6762" i="1"/>
  <c r="X6762" i="1" s="1"/>
  <c r="Y6762" i="1" s="1"/>
  <c r="U6763" i="1"/>
  <c r="X6763" i="1" s="1"/>
  <c r="Y6763" i="1" s="1"/>
  <c r="U6764" i="1"/>
  <c r="X6764" i="1" s="1"/>
  <c r="Y6764" i="1" s="1"/>
  <c r="U6765" i="1"/>
  <c r="X6765" i="1" s="1"/>
  <c r="Y6765" i="1" s="1"/>
  <c r="U6766" i="1"/>
  <c r="X6766" i="1" s="1"/>
  <c r="Y6766" i="1" s="1"/>
  <c r="U6767" i="1"/>
  <c r="X6767" i="1" s="1"/>
  <c r="Y6767" i="1" s="1"/>
  <c r="U6768" i="1"/>
  <c r="X6768" i="1" s="1"/>
  <c r="Y6768" i="1" s="1"/>
  <c r="U6769" i="1"/>
  <c r="X6769" i="1" s="1"/>
  <c r="Y6769" i="1" s="1"/>
  <c r="U6770" i="1"/>
  <c r="X6770" i="1" s="1"/>
  <c r="Y6770" i="1" s="1"/>
  <c r="U6771" i="1"/>
  <c r="X6771" i="1" s="1"/>
  <c r="Y6771" i="1" s="1"/>
  <c r="U6772" i="1"/>
  <c r="X6772" i="1" s="1"/>
  <c r="Y6772" i="1" s="1"/>
  <c r="U6773" i="1"/>
  <c r="X6773" i="1" s="1"/>
  <c r="Y6773" i="1" s="1"/>
  <c r="U6774" i="1"/>
  <c r="X6774" i="1" s="1"/>
  <c r="Y6774" i="1" s="1"/>
  <c r="U6775" i="1"/>
  <c r="X6775" i="1" s="1"/>
  <c r="Y6775" i="1" s="1"/>
  <c r="U6776" i="1"/>
  <c r="X6776" i="1" s="1"/>
  <c r="Y6776" i="1" s="1"/>
  <c r="U6777" i="1"/>
  <c r="X6777" i="1" s="1"/>
  <c r="Y6777" i="1" s="1"/>
  <c r="U6778" i="1"/>
  <c r="X6778" i="1" s="1"/>
  <c r="Y6778" i="1" s="1"/>
  <c r="U6779" i="1"/>
  <c r="X6779" i="1" s="1"/>
  <c r="Y6779" i="1" s="1"/>
  <c r="U6780" i="1"/>
  <c r="X6780" i="1" s="1"/>
  <c r="Y6780" i="1" s="1"/>
  <c r="U6781" i="1"/>
  <c r="X6781" i="1" s="1"/>
  <c r="Y6781" i="1" s="1"/>
  <c r="U6782" i="1"/>
  <c r="X6782" i="1" s="1"/>
  <c r="Y6782" i="1" s="1"/>
  <c r="U6783" i="1"/>
  <c r="X6783" i="1" s="1"/>
  <c r="Y6783" i="1" s="1"/>
  <c r="U6784" i="1"/>
  <c r="X6784" i="1" s="1"/>
  <c r="Y6784" i="1" s="1"/>
  <c r="U6785" i="1"/>
  <c r="X6785" i="1" s="1"/>
  <c r="Y6785" i="1" s="1"/>
  <c r="U6786" i="1"/>
  <c r="X6786" i="1" s="1"/>
  <c r="Y6786" i="1" s="1"/>
  <c r="U6787" i="1"/>
  <c r="X6787" i="1" s="1"/>
  <c r="Y6787" i="1" s="1"/>
  <c r="U6788" i="1"/>
  <c r="X6788" i="1" s="1"/>
  <c r="Y6788" i="1" s="1"/>
  <c r="U6789" i="1"/>
  <c r="X6789" i="1" s="1"/>
  <c r="Y6789" i="1" s="1"/>
  <c r="U6790" i="1"/>
  <c r="X6790" i="1" s="1"/>
  <c r="Y6790" i="1" s="1"/>
  <c r="U6791" i="1"/>
  <c r="X6791" i="1" s="1"/>
  <c r="Y6791" i="1" s="1"/>
  <c r="U6792" i="1"/>
  <c r="X6792" i="1" s="1"/>
  <c r="Y6792" i="1" s="1"/>
  <c r="U6793" i="1"/>
  <c r="X6793" i="1" s="1"/>
  <c r="Y6793" i="1" s="1"/>
  <c r="U6794" i="1"/>
  <c r="X6794" i="1" s="1"/>
  <c r="Y6794" i="1" s="1"/>
  <c r="U6795" i="1"/>
  <c r="X6795" i="1" s="1"/>
  <c r="Y6795" i="1" s="1"/>
  <c r="U6796" i="1"/>
  <c r="X6796" i="1" s="1"/>
  <c r="Y6796" i="1" s="1"/>
  <c r="U6797" i="1"/>
  <c r="X6797" i="1" s="1"/>
  <c r="Y6797" i="1" s="1"/>
  <c r="U6798" i="1"/>
  <c r="X6798" i="1" s="1"/>
  <c r="Y6798" i="1" s="1"/>
  <c r="U6799" i="1"/>
  <c r="X6799" i="1" s="1"/>
  <c r="Y6799" i="1" s="1"/>
  <c r="U6800" i="1"/>
  <c r="X6800" i="1" s="1"/>
  <c r="Y6800" i="1" s="1"/>
  <c r="U6801" i="1"/>
  <c r="X6801" i="1" s="1"/>
  <c r="Y6801" i="1" s="1"/>
  <c r="U6802" i="1"/>
  <c r="X6802" i="1" s="1"/>
  <c r="Y6802" i="1" s="1"/>
  <c r="U6803" i="1"/>
  <c r="X6803" i="1" s="1"/>
  <c r="Y6803" i="1" s="1"/>
  <c r="U6804" i="1"/>
  <c r="X6804" i="1" s="1"/>
  <c r="Y6804" i="1" s="1"/>
  <c r="U6805" i="1"/>
  <c r="X6805" i="1" s="1"/>
  <c r="Y6805" i="1" s="1"/>
  <c r="U6806" i="1"/>
  <c r="X6806" i="1" s="1"/>
  <c r="Y6806" i="1" s="1"/>
  <c r="U6807" i="1"/>
  <c r="X6807" i="1" s="1"/>
  <c r="Y6807" i="1" s="1"/>
  <c r="U6808" i="1"/>
  <c r="X6808" i="1" s="1"/>
  <c r="Y6808" i="1" s="1"/>
  <c r="U6809" i="1"/>
  <c r="X6809" i="1" s="1"/>
  <c r="Y6809" i="1" s="1"/>
  <c r="U6810" i="1"/>
  <c r="X6810" i="1" s="1"/>
  <c r="Y6810" i="1" s="1"/>
  <c r="U6811" i="1"/>
  <c r="X6811" i="1" s="1"/>
  <c r="Y6811" i="1" s="1"/>
  <c r="U6812" i="1"/>
  <c r="X6812" i="1" s="1"/>
  <c r="Y6812" i="1" s="1"/>
  <c r="U6813" i="1"/>
  <c r="X6813" i="1" s="1"/>
  <c r="Y6813" i="1" s="1"/>
  <c r="U6814" i="1"/>
  <c r="X6814" i="1" s="1"/>
  <c r="Y6814" i="1" s="1"/>
  <c r="U6815" i="1"/>
  <c r="X6815" i="1" s="1"/>
  <c r="Y6815" i="1" s="1"/>
  <c r="U6816" i="1"/>
  <c r="X6816" i="1" s="1"/>
  <c r="Y6816" i="1" s="1"/>
  <c r="U6817" i="1"/>
  <c r="X6817" i="1" s="1"/>
  <c r="Y6817" i="1" s="1"/>
  <c r="U6818" i="1"/>
  <c r="X6818" i="1" s="1"/>
  <c r="Y6818" i="1" s="1"/>
  <c r="U6819" i="1"/>
  <c r="X6819" i="1" s="1"/>
  <c r="Y6819" i="1" s="1"/>
  <c r="U6820" i="1"/>
  <c r="X6820" i="1" s="1"/>
  <c r="Y6820" i="1" s="1"/>
  <c r="U6821" i="1"/>
  <c r="X6821" i="1" s="1"/>
  <c r="Y6821" i="1" s="1"/>
  <c r="U6822" i="1"/>
  <c r="X6822" i="1" s="1"/>
  <c r="Y6822" i="1" s="1"/>
  <c r="U6823" i="1"/>
  <c r="X6823" i="1" s="1"/>
  <c r="Y6823" i="1" s="1"/>
  <c r="U6824" i="1"/>
  <c r="X6824" i="1" s="1"/>
  <c r="Y6824" i="1" s="1"/>
  <c r="U6825" i="1"/>
  <c r="X6825" i="1" s="1"/>
  <c r="Y6825" i="1" s="1"/>
  <c r="U6826" i="1"/>
  <c r="X6826" i="1" s="1"/>
  <c r="Y6826" i="1" s="1"/>
  <c r="U6827" i="1"/>
  <c r="X6827" i="1" s="1"/>
  <c r="Y6827" i="1" s="1"/>
  <c r="U6828" i="1"/>
  <c r="X6828" i="1" s="1"/>
  <c r="Y6828" i="1" s="1"/>
  <c r="U6829" i="1"/>
  <c r="X6829" i="1" s="1"/>
  <c r="Y6829" i="1" s="1"/>
  <c r="U6830" i="1"/>
  <c r="X6830" i="1" s="1"/>
  <c r="Y6830" i="1" s="1"/>
  <c r="U6831" i="1"/>
  <c r="X6831" i="1" s="1"/>
  <c r="Y6831" i="1" s="1"/>
  <c r="U6832" i="1"/>
  <c r="X6832" i="1" s="1"/>
  <c r="Y6832" i="1" s="1"/>
  <c r="U6833" i="1"/>
  <c r="X6833" i="1" s="1"/>
  <c r="Y6833" i="1" s="1"/>
  <c r="U6834" i="1"/>
  <c r="X6834" i="1" s="1"/>
  <c r="Y6834" i="1" s="1"/>
  <c r="U6835" i="1"/>
  <c r="X6835" i="1" s="1"/>
  <c r="Y6835" i="1" s="1"/>
  <c r="U6836" i="1"/>
  <c r="X6836" i="1" s="1"/>
  <c r="Y6836" i="1" s="1"/>
  <c r="U6837" i="1"/>
  <c r="X6837" i="1" s="1"/>
  <c r="Y6837" i="1" s="1"/>
  <c r="U6838" i="1"/>
  <c r="X6838" i="1" s="1"/>
  <c r="Y6838" i="1" s="1"/>
  <c r="U6839" i="1"/>
  <c r="X6839" i="1" s="1"/>
  <c r="Y6839" i="1" s="1"/>
  <c r="U6840" i="1"/>
  <c r="X6840" i="1" s="1"/>
  <c r="Y6840" i="1" s="1"/>
  <c r="U6841" i="1"/>
  <c r="X6841" i="1" s="1"/>
  <c r="Y6841" i="1" s="1"/>
  <c r="U6842" i="1"/>
  <c r="X6842" i="1" s="1"/>
  <c r="Y6842" i="1" s="1"/>
  <c r="U6843" i="1"/>
  <c r="X6843" i="1" s="1"/>
  <c r="Y6843" i="1" s="1"/>
  <c r="U6844" i="1"/>
  <c r="X6844" i="1" s="1"/>
  <c r="Y6844" i="1" s="1"/>
  <c r="U6845" i="1"/>
  <c r="X6845" i="1" s="1"/>
  <c r="Y6845" i="1" s="1"/>
  <c r="U6846" i="1"/>
  <c r="X6846" i="1" s="1"/>
  <c r="Y6846" i="1" s="1"/>
  <c r="U6847" i="1"/>
  <c r="X6847" i="1" s="1"/>
  <c r="Y6847" i="1" s="1"/>
  <c r="U6848" i="1"/>
  <c r="X6848" i="1" s="1"/>
  <c r="Y6848" i="1" s="1"/>
  <c r="U6849" i="1"/>
  <c r="X6849" i="1" s="1"/>
  <c r="Y6849" i="1" s="1"/>
  <c r="U6850" i="1"/>
  <c r="X6850" i="1" s="1"/>
  <c r="Y6850" i="1" s="1"/>
  <c r="U6851" i="1"/>
  <c r="X6851" i="1" s="1"/>
  <c r="Y6851" i="1" s="1"/>
  <c r="U6852" i="1"/>
  <c r="X6852" i="1" s="1"/>
  <c r="Y6852" i="1" s="1"/>
  <c r="U6853" i="1"/>
  <c r="X6853" i="1" s="1"/>
  <c r="Y6853" i="1" s="1"/>
  <c r="U6854" i="1"/>
  <c r="X6854" i="1" s="1"/>
  <c r="Y6854" i="1" s="1"/>
  <c r="U6855" i="1"/>
  <c r="X6855" i="1" s="1"/>
  <c r="Y6855" i="1" s="1"/>
  <c r="U6856" i="1"/>
  <c r="X6856" i="1" s="1"/>
  <c r="Y6856" i="1" s="1"/>
  <c r="U6857" i="1"/>
  <c r="X6857" i="1" s="1"/>
  <c r="Y6857" i="1" s="1"/>
  <c r="U6858" i="1"/>
  <c r="X6858" i="1" s="1"/>
  <c r="Y6858" i="1" s="1"/>
  <c r="U6859" i="1"/>
  <c r="X6859" i="1" s="1"/>
  <c r="Y6859" i="1" s="1"/>
  <c r="U6860" i="1"/>
  <c r="X6860" i="1" s="1"/>
  <c r="Y6860" i="1" s="1"/>
  <c r="U6861" i="1"/>
  <c r="X6861" i="1" s="1"/>
  <c r="Y6861" i="1" s="1"/>
  <c r="U6862" i="1"/>
  <c r="X6862" i="1" s="1"/>
  <c r="Y6862" i="1" s="1"/>
  <c r="U6863" i="1"/>
  <c r="X6863" i="1" s="1"/>
  <c r="Y6863" i="1" s="1"/>
  <c r="U6864" i="1"/>
  <c r="X6864" i="1" s="1"/>
  <c r="Y6864" i="1" s="1"/>
  <c r="U6865" i="1"/>
  <c r="X6865" i="1" s="1"/>
  <c r="Y6865" i="1" s="1"/>
  <c r="U6866" i="1"/>
  <c r="X6866" i="1" s="1"/>
  <c r="Y6866" i="1" s="1"/>
  <c r="U6867" i="1"/>
  <c r="X6867" i="1" s="1"/>
  <c r="Y6867" i="1" s="1"/>
  <c r="U6868" i="1"/>
  <c r="X6868" i="1" s="1"/>
  <c r="Y6868" i="1" s="1"/>
  <c r="U6869" i="1"/>
  <c r="X6869" i="1" s="1"/>
  <c r="Y6869" i="1" s="1"/>
  <c r="U6870" i="1"/>
  <c r="X6870" i="1" s="1"/>
  <c r="Y6870" i="1" s="1"/>
  <c r="U6871" i="1"/>
  <c r="X6871" i="1" s="1"/>
  <c r="Y6871" i="1" s="1"/>
  <c r="U6872" i="1"/>
  <c r="X6872" i="1" s="1"/>
  <c r="Y6872" i="1" s="1"/>
  <c r="U6873" i="1"/>
  <c r="X6873" i="1" s="1"/>
  <c r="Y6873" i="1" s="1"/>
  <c r="U6874" i="1"/>
  <c r="X6874" i="1" s="1"/>
  <c r="Y6874" i="1" s="1"/>
  <c r="U6875" i="1"/>
  <c r="X6875" i="1" s="1"/>
  <c r="Y6875" i="1" s="1"/>
  <c r="U6876" i="1"/>
  <c r="X6876" i="1" s="1"/>
  <c r="Y6876" i="1" s="1"/>
  <c r="U6877" i="1"/>
  <c r="X6877" i="1" s="1"/>
  <c r="Y6877" i="1" s="1"/>
  <c r="U6878" i="1"/>
  <c r="X6878" i="1" s="1"/>
  <c r="Y6878" i="1" s="1"/>
  <c r="U6879" i="1"/>
  <c r="X6879" i="1" s="1"/>
  <c r="Y6879" i="1" s="1"/>
  <c r="U6880" i="1"/>
  <c r="X6880" i="1" s="1"/>
  <c r="Y6880" i="1" s="1"/>
  <c r="U6881" i="1"/>
  <c r="X6881" i="1" s="1"/>
  <c r="Y6881" i="1" s="1"/>
  <c r="U6882" i="1"/>
  <c r="X6882" i="1" s="1"/>
  <c r="Y6882" i="1" s="1"/>
  <c r="U6883" i="1"/>
  <c r="X6883" i="1" s="1"/>
  <c r="Y6883" i="1" s="1"/>
  <c r="U6884" i="1"/>
  <c r="X6884" i="1" s="1"/>
  <c r="Y6884" i="1" s="1"/>
  <c r="U6885" i="1"/>
  <c r="X6885" i="1" s="1"/>
  <c r="Y6885" i="1" s="1"/>
  <c r="U6886" i="1"/>
  <c r="X6886" i="1" s="1"/>
  <c r="Y6886" i="1" s="1"/>
  <c r="U6887" i="1"/>
  <c r="X6887" i="1" s="1"/>
  <c r="Y6887" i="1" s="1"/>
  <c r="U6888" i="1"/>
  <c r="X6888" i="1" s="1"/>
  <c r="Y6888" i="1" s="1"/>
  <c r="U6889" i="1"/>
  <c r="X6889" i="1" s="1"/>
  <c r="Y6889" i="1" s="1"/>
  <c r="U6890" i="1"/>
  <c r="X6890" i="1" s="1"/>
  <c r="Y6890" i="1" s="1"/>
  <c r="U6891" i="1"/>
  <c r="X6891" i="1" s="1"/>
  <c r="Y6891" i="1" s="1"/>
  <c r="U6892" i="1"/>
  <c r="X6892" i="1" s="1"/>
  <c r="Y6892" i="1" s="1"/>
  <c r="U6893" i="1"/>
  <c r="X6893" i="1" s="1"/>
  <c r="Y6893" i="1" s="1"/>
  <c r="U6894" i="1"/>
  <c r="X6894" i="1" s="1"/>
  <c r="Y6894" i="1" s="1"/>
  <c r="U6895" i="1"/>
  <c r="X6895" i="1" s="1"/>
  <c r="Y6895" i="1" s="1"/>
  <c r="U6896" i="1"/>
  <c r="X6896" i="1" s="1"/>
  <c r="Y6896" i="1" s="1"/>
  <c r="U6897" i="1"/>
  <c r="X6897" i="1" s="1"/>
  <c r="Y6897" i="1" s="1"/>
  <c r="U6898" i="1"/>
  <c r="X6898" i="1" s="1"/>
  <c r="Y6898" i="1" s="1"/>
  <c r="U6899" i="1"/>
  <c r="X6899" i="1" s="1"/>
  <c r="Y6899" i="1" s="1"/>
  <c r="U6900" i="1"/>
  <c r="X6900" i="1" s="1"/>
  <c r="Y6900" i="1" s="1"/>
  <c r="U6901" i="1"/>
  <c r="X6901" i="1" s="1"/>
  <c r="Y6901" i="1" s="1"/>
  <c r="U6902" i="1"/>
  <c r="X6902" i="1" s="1"/>
  <c r="Y6902" i="1" s="1"/>
  <c r="U6903" i="1"/>
  <c r="X6903" i="1" s="1"/>
  <c r="Y6903" i="1" s="1"/>
  <c r="U6904" i="1"/>
  <c r="X6904" i="1" s="1"/>
  <c r="Y6904" i="1" s="1"/>
  <c r="U6905" i="1"/>
  <c r="X6905" i="1" s="1"/>
  <c r="Y6905" i="1" s="1"/>
  <c r="U6906" i="1"/>
  <c r="X6906" i="1" s="1"/>
  <c r="Y6906" i="1" s="1"/>
  <c r="U6907" i="1"/>
  <c r="X6907" i="1" s="1"/>
  <c r="Y6907" i="1" s="1"/>
  <c r="U6908" i="1"/>
  <c r="X6908" i="1" s="1"/>
  <c r="Y6908" i="1" s="1"/>
  <c r="U6909" i="1"/>
  <c r="X6909" i="1" s="1"/>
  <c r="Y6909" i="1" s="1"/>
  <c r="U6910" i="1"/>
  <c r="X6910" i="1" s="1"/>
  <c r="Y6910" i="1" s="1"/>
  <c r="U6911" i="1"/>
  <c r="X6911" i="1" s="1"/>
  <c r="Y6911" i="1" s="1"/>
  <c r="U6912" i="1"/>
  <c r="X6912" i="1" s="1"/>
  <c r="Y6912" i="1" s="1"/>
  <c r="U6913" i="1"/>
  <c r="X6913" i="1" s="1"/>
  <c r="Y6913" i="1" s="1"/>
  <c r="U6914" i="1"/>
  <c r="X6914" i="1" s="1"/>
  <c r="Y6914" i="1" s="1"/>
  <c r="U6915" i="1"/>
  <c r="X6915" i="1" s="1"/>
  <c r="Y6915" i="1" s="1"/>
  <c r="U6916" i="1"/>
  <c r="X6916" i="1" s="1"/>
  <c r="Y6916" i="1" s="1"/>
  <c r="U6917" i="1"/>
  <c r="X6917" i="1" s="1"/>
  <c r="Y6917" i="1" s="1"/>
  <c r="U6918" i="1"/>
  <c r="X6918" i="1" s="1"/>
  <c r="Y6918" i="1" s="1"/>
  <c r="U6919" i="1"/>
  <c r="X6919" i="1" s="1"/>
  <c r="Y6919" i="1" s="1"/>
  <c r="U6920" i="1"/>
  <c r="X6920" i="1" s="1"/>
  <c r="Y6920" i="1" s="1"/>
  <c r="U6921" i="1"/>
  <c r="X6921" i="1" s="1"/>
  <c r="Y6921" i="1" s="1"/>
  <c r="U6922" i="1"/>
  <c r="X6922" i="1" s="1"/>
  <c r="Y6922" i="1" s="1"/>
  <c r="U6923" i="1"/>
  <c r="X6923" i="1" s="1"/>
  <c r="Y6923" i="1" s="1"/>
  <c r="U6924" i="1"/>
  <c r="X6924" i="1" s="1"/>
  <c r="Y6924" i="1" s="1"/>
  <c r="U6925" i="1"/>
  <c r="X6925" i="1" s="1"/>
  <c r="Y6925" i="1" s="1"/>
  <c r="U6926" i="1"/>
  <c r="X6926" i="1" s="1"/>
  <c r="Y6926" i="1" s="1"/>
  <c r="U6927" i="1"/>
  <c r="X6927" i="1" s="1"/>
  <c r="Y6927" i="1" s="1"/>
  <c r="U6928" i="1"/>
  <c r="X6928" i="1" s="1"/>
  <c r="Y6928" i="1" s="1"/>
  <c r="U6929" i="1"/>
  <c r="X6929" i="1" s="1"/>
  <c r="Y6929" i="1" s="1"/>
  <c r="U6930" i="1"/>
  <c r="X6930" i="1" s="1"/>
  <c r="Y6930" i="1" s="1"/>
  <c r="U6931" i="1"/>
  <c r="X6931" i="1" s="1"/>
  <c r="Y6931" i="1" s="1"/>
  <c r="U6932" i="1"/>
  <c r="X6932" i="1" s="1"/>
  <c r="Y6932" i="1" s="1"/>
  <c r="U6933" i="1"/>
  <c r="X6933" i="1" s="1"/>
  <c r="Y6933" i="1" s="1"/>
  <c r="U6934" i="1"/>
  <c r="X6934" i="1" s="1"/>
  <c r="Y6934" i="1" s="1"/>
  <c r="U6935" i="1"/>
  <c r="X6935" i="1" s="1"/>
  <c r="Y6935" i="1" s="1"/>
  <c r="U6936" i="1"/>
  <c r="X6936" i="1" s="1"/>
  <c r="Y6936" i="1" s="1"/>
  <c r="U6937" i="1"/>
  <c r="X6937" i="1" s="1"/>
  <c r="Y6937" i="1" s="1"/>
  <c r="U6938" i="1"/>
  <c r="X6938" i="1" s="1"/>
  <c r="Y6938" i="1" s="1"/>
  <c r="U6939" i="1"/>
  <c r="X6939" i="1" s="1"/>
  <c r="Y6939" i="1" s="1"/>
  <c r="U6940" i="1"/>
  <c r="X6940" i="1" s="1"/>
  <c r="Y6940" i="1" s="1"/>
  <c r="U6941" i="1"/>
  <c r="X6941" i="1" s="1"/>
  <c r="Y6941" i="1" s="1"/>
  <c r="U6942" i="1"/>
  <c r="X6942" i="1" s="1"/>
  <c r="Y6942" i="1" s="1"/>
  <c r="U6943" i="1"/>
  <c r="X6943" i="1" s="1"/>
  <c r="Y6943" i="1" s="1"/>
  <c r="U6944" i="1"/>
  <c r="X6944" i="1" s="1"/>
  <c r="Y6944" i="1" s="1"/>
  <c r="U6945" i="1"/>
  <c r="X6945" i="1" s="1"/>
  <c r="Y6945" i="1" s="1"/>
  <c r="U6946" i="1"/>
  <c r="X6946" i="1" s="1"/>
  <c r="Y6946" i="1" s="1"/>
  <c r="U6947" i="1"/>
  <c r="X6947" i="1" s="1"/>
  <c r="Y6947" i="1" s="1"/>
  <c r="U6948" i="1"/>
  <c r="X6948" i="1" s="1"/>
  <c r="Y6948" i="1" s="1"/>
  <c r="U6949" i="1"/>
  <c r="X6949" i="1" s="1"/>
  <c r="Y6949" i="1" s="1"/>
  <c r="U6950" i="1"/>
  <c r="X6950" i="1" s="1"/>
  <c r="Y6950" i="1" s="1"/>
  <c r="U6951" i="1"/>
  <c r="X6951" i="1" s="1"/>
  <c r="Y6951" i="1" s="1"/>
  <c r="U6952" i="1"/>
  <c r="X6952" i="1" s="1"/>
  <c r="Y6952" i="1" s="1"/>
  <c r="U6953" i="1"/>
  <c r="X6953" i="1" s="1"/>
  <c r="Y6953" i="1" s="1"/>
  <c r="U6954" i="1"/>
  <c r="X6954" i="1" s="1"/>
  <c r="Y6954" i="1" s="1"/>
  <c r="U6955" i="1"/>
  <c r="X6955" i="1" s="1"/>
  <c r="Y6955" i="1" s="1"/>
  <c r="U6956" i="1"/>
  <c r="X6956" i="1" s="1"/>
  <c r="Y6956" i="1" s="1"/>
  <c r="U6957" i="1"/>
  <c r="X6957" i="1" s="1"/>
  <c r="Y6957" i="1" s="1"/>
  <c r="U6958" i="1"/>
  <c r="X6958" i="1" s="1"/>
  <c r="Y6958" i="1" s="1"/>
  <c r="U6959" i="1"/>
  <c r="X6959" i="1" s="1"/>
  <c r="Y6959" i="1" s="1"/>
  <c r="U6960" i="1"/>
  <c r="X6960" i="1" s="1"/>
  <c r="Y6960" i="1" s="1"/>
  <c r="U6961" i="1"/>
  <c r="X6961" i="1" s="1"/>
  <c r="Y6961" i="1" s="1"/>
  <c r="U6962" i="1"/>
  <c r="X6962" i="1" s="1"/>
  <c r="Y6962" i="1" s="1"/>
  <c r="U6963" i="1"/>
  <c r="X6963" i="1" s="1"/>
  <c r="Y6963" i="1" s="1"/>
  <c r="U6964" i="1"/>
  <c r="X6964" i="1" s="1"/>
  <c r="Y6964" i="1" s="1"/>
  <c r="U6965" i="1"/>
  <c r="X6965" i="1" s="1"/>
  <c r="Y6965" i="1" s="1"/>
  <c r="U6966" i="1"/>
  <c r="X6966" i="1" s="1"/>
  <c r="Y6966" i="1" s="1"/>
  <c r="U6967" i="1"/>
  <c r="X6967" i="1" s="1"/>
  <c r="Y6967" i="1" s="1"/>
  <c r="U6968" i="1"/>
  <c r="X6968" i="1" s="1"/>
  <c r="Y6968" i="1" s="1"/>
  <c r="U6969" i="1"/>
  <c r="X6969" i="1" s="1"/>
  <c r="Y6969" i="1" s="1"/>
  <c r="U6970" i="1"/>
  <c r="X6970" i="1" s="1"/>
  <c r="Y6970" i="1" s="1"/>
  <c r="U6971" i="1"/>
  <c r="X6971" i="1" s="1"/>
  <c r="Y6971" i="1" s="1"/>
  <c r="U6972" i="1"/>
  <c r="X6972" i="1" s="1"/>
  <c r="Y6972" i="1" s="1"/>
  <c r="U6973" i="1"/>
  <c r="X6973" i="1" s="1"/>
  <c r="Y6973" i="1" s="1"/>
  <c r="U6974" i="1"/>
  <c r="X6974" i="1" s="1"/>
  <c r="Y6974" i="1" s="1"/>
  <c r="U6975" i="1"/>
  <c r="X6975" i="1" s="1"/>
  <c r="Y6975" i="1" s="1"/>
  <c r="U6976" i="1"/>
  <c r="X6976" i="1" s="1"/>
  <c r="Y6976" i="1" s="1"/>
  <c r="U6977" i="1"/>
  <c r="X6977" i="1" s="1"/>
  <c r="Y6977" i="1" s="1"/>
  <c r="U6978" i="1"/>
  <c r="X6978" i="1" s="1"/>
  <c r="Y6978" i="1" s="1"/>
  <c r="U6979" i="1"/>
  <c r="X6979" i="1" s="1"/>
  <c r="Y6979" i="1" s="1"/>
  <c r="U6980" i="1"/>
  <c r="X6980" i="1" s="1"/>
  <c r="Y6980" i="1" s="1"/>
  <c r="U6981" i="1"/>
  <c r="X6981" i="1" s="1"/>
  <c r="Y6981" i="1" s="1"/>
  <c r="U6982" i="1"/>
  <c r="X6982" i="1" s="1"/>
  <c r="Y6982" i="1" s="1"/>
  <c r="U6983" i="1"/>
  <c r="X6983" i="1" s="1"/>
  <c r="Y6983" i="1" s="1"/>
  <c r="U6984" i="1"/>
  <c r="X6984" i="1" s="1"/>
  <c r="Y6984" i="1" s="1"/>
  <c r="U6985" i="1"/>
  <c r="X6985" i="1" s="1"/>
  <c r="Y6985" i="1" s="1"/>
  <c r="U6986" i="1"/>
  <c r="X6986" i="1" s="1"/>
  <c r="Y6986" i="1" s="1"/>
  <c r="U6987" i="1"/>
  <c r="X6987" i="1" s="1"/>
  <c r="Y6987" i="1" s="1"/>
  <c r="U6988" i="1"/>
  <c r="X6988" i="1" s="1"/>
  <c r="Y6988" i="1" s="1"/>
  <c r="U6989" i="1"/>
  <c r="X6989" i="1" s="1"/>
  <c r="Y6989" i="1" s="1"/>
  <c r="U6990" i="1"/>
  <c r="X6990" i="1" s="1"/>
  <c r="Y6990" i="1" s="1"/>
  <c r="U6991" i="1"/>
  <c r="X6991" i="1" s="1"/>
  <c r="Y6991" i="1" s="1"/>
  <c r="U6992" i="1"/>
  <c r="X6992" i="1" s="1"/>
  <c r="Y6992" i="1" s="1"/>
  <c r="U6993" i="1"/>
  <c r="X6993" i="1" s="1"/>
  <c r="Y6993" i="1" s="1"/>
  <c r="U6994" i="1"/>
  <c r="X6994" i="1" s="1"/>
  <c r="Y6994" i="1" s="1"/>
  <c r="U6995" i="1"/>
  <c r="X6995" i="1" s="1"/>
  <c r="Y6995" i="1" s="1"/>
  <c r="U6996" i="1"/>
  <c r="X6996" i="1" s="1"/>
  <c r="Y6996" i="1" s="1"/>
  <c r="U6997" i="1"/>
  <c r="X6997" i="1" s="1"/>
  <c r="Y6997" i="1" s="1"/>
  <c r="U6998" i="1"/>
  <c r="X6998" i="1" s="1"/>
  <c r="Y6998" i="1" s="1"/>
  <c r="U6999" i="1"/>
  <c r="X6999" i="1" s="1"/>
  <c r="Y6999" i="1" s="1"/>
  <c r="U7000" i="1"/>
  <c r="X7000" i="1" s="1"/>
  <c r="Y7000" i="1" s="1"/>
  <c r="U7001" i="1"/>
  <c r="X7001" i="1" s="1"/>
  <c r="Y7001" i="1" s="1"/>
  <c r="U7002" i="1"/>
  <c r="X7002" i="1" s="1"/>
  <c r="Y7002" i="1" s="1"/>
  <c r="U7003" i="1"/>
  <c r="X7003" i="1" s="1"/>
  <c r="Y7003" i="1" s="1"/>
  <c r="U7004" i="1"/>
  <c r="X7004" i="1" s="1"/>
  <c r="Y7004" i="1" s="1"/>
  <c r="U7005" i="1"/>
  <c r="X7005" i="1" s="1"/>
  <c r="Y7005" i="1" s="1"/>
  <c r="U7006" i="1"/>
  <c r="X7006" i="1" s="1"/>
  <c r="Y7006" i="1" s="1"/>
  <c r="U7007" i="1"/>
  <c r="X7007" i="1" s="1"/>
  <c r="Y7007" i="1" s="1"/>
  <c r="U7008" i="1"/>
  <c r="X7008" i="1" s="1"/>
  <c r="Y7008" i="1" s="1"/>
  <c r="U7009" i="1"/>
  <c r="X7009" i="1" s="1"/>
  <c r="Y7009" i="1" s="1"/>
  <c r="U7010" i="1"/>
  <c r="X7010" i="1" s="1"/>
  <c r="Y7010" i="1" s="1"/>
  <c r="U7011" i="1"/>
  <c r="X7011" i="1" s="1"/>
  <c r="Y7011" i="1" s="1"/>
  <c r="U7012" i="1"/>
  <c r="X7012" i="1" s="1"/>
  <c r="Y7012" i="1" s="1"/>
  <c r="U7013" i="1"/>
  <c r="X7013" i="1" s="1"/>
  <c r="Y7013" i="1" s="1"/>
  <c r="U7014" i="1"/>
  <c r="X7014" i="1" s="1"/>
  <c r="Y7014" i="1" s="1"/>
  <c r="U7015" i="1"/>
  <c r="X7015" i="1" s="1"/>
  <c r="Y7015" i="1" s="1"/>
  <c r="U7016" i="1"/>
  <c r="X7016" i="1" s="1"/>
  <c r="Y7016" i="1" s="1"/>
  <c r="U7017" i="1"/>
  <c r="X7017" i="1" s="1"/>
  <c r="Y7017" i="1" s="1"/>
  <c r="U7018" i="1"/>
  <c r="X7018" i="1" s="1"/>
  <c r="Y7018" i="1" s="1"/>
  <c r="U7019" i="1"/>
  <c r="X7019" i="1" s="1"/>
  <c r="Y7019" i="1" s="1"/>
  <c r="U7020" i="1"/>
  <c r="X7020" i="1" s="1"/>
  <c r="Y7020" i="1" s="1"/>
  <c r="U7021" i="1"/>
  <c r="X7021" i="1" s="1"/>
  <c r="Y7021" i="1" s="1"/>
  <c r="U7022" i="1"/>
  <c r="X7022" i="1" s="1"/>
  <c r="Y7022" i="1" s="1"/>
  <c r="U7023" i="1"/>
  <c r="X7023" i="1" s="1"/>
  <c r="Y7023" i="1" s="1"/>
  <c r="U7024" i="1"/>
  <c r="X7024" i="1" s="1"/>
  <c r="Y7024" i="1" s="1"/>
  <c r="U7025" i="1"/>
  <c r="X7025" i="1" s="1"/>
  <c r="Y7025" i="1" s="1"/>
  <c r="U7026" i="1"/>
  <c r="X7026" i="1" s="1"/>
  <c r="Y7026" i="1" s="1"/>
  <c r="U7027" i="1"/>
  <c r="X7027" i="1" s="1"/>
  <c r="Y7027" i="1" s="1"/>
  <c r="U7028" i="1"/>
  <c r="X7028" i="1" s="1"/>
  <c r="Y7028" i="1" s="1"/>
  <c r="U7029" i="1"/>
  <c r="X7029" i="1" s="1"/>
  <c r="Y7029" i="1" s="1"/>
  <c r="U7030" i="1"/>
  <c r="X7030" i="1" s="1"/>
  <c r="Y7030" i="1" s="1"/>
  <c r="U7031" i="1"/>
  <c r="X7031" i="1" s="1"/>
  <c r="Y7031" i="1" s="1"/>
  <c r="U7032" i="1"/>
  <c r="X7032" i="1" s="1"/>
  <c r="Y7032" i="1" s="1"/>
  <c r="U7033" i="1"/>
  <c r="X7033" i="1" s="1"/>
  <c r="Y7033" i="1" s="1"/>
  <c r="U7034" i="1"/>
  <c r="X7034" i="1" s="1"/>
  <c r="Y7034" i="1" s="1"/>
  <c r="U7035" i="1"/>
  <c r="X7035" i="1" s="1"/>
  <c r="Y7035" i="1" s="1"/>
  <c r="U7036" i="1"/>
  <c r="X7036" i="1" s="1"/>
  <c r="Y7036" i="1" s="1"/>
  <c r="U7037" i="1"/>
  <c r="X7037" i="1" s="1"/>
  <c r="Y7037" i="1" s="1"/>
  <c r="U7038" i="1"/>
  <c r="X7038" i="1" s="1"/>
  <c r="Y7038" i="1" s="1"/>
  <c r="U7039" i="1"/>
  <c r="X7039" i="1" s="1"/>
  <c r="Y7039" i="1" s="1"/>
  <c r="U7040" i="1"/>
  <c r="X7040" i="1" s="1"/>
  <c r="Y7040" i="1" s="1"/>
  <c r="U7041" i="1"/>
  <c r="X7041" i="1" s="1"/>
  <c r="Y7041" i="1" s="1"/>
  <c r="U7042" i="1"/>
  <c r="X7042" i="1" s="1"/>
  <c r="Y7042" i="1" s="1"/>
  <c r="U7043" i="1"/>
  <c r="X7043" i="1" s="1"/>
  <c r="Y7043" i="1" s="1"/>
  <c r="U7044" i="1"/>
  <c r="X7044" i="1" s="1"/>
  <c r="Y7044" i="1" s="1"/>
  <c r="U7045" i="1"/>
  <c r="X7045" i="1" s="1"/>
  <c r="Y7045" i="1" s="1"/>
  <c r="U7046" i="1"/>
  <c r="X7046" i="1" s="1"/>
  <c r="Y7046" i="1" s="1"/>
  <c r="U7047" i="1"/>
  <c r="X7047" i="1" s="1"/>
  <c r="Y7047" i="1" s="1"/>
  <c r="U7048" i="1"/>
  <c r="X7048" i="1" s="1"/>
  <c r="Y7048" i="1" s="1"/>
  <c r="U7049" i="1"/>
  <c r="X7049" i="1" s="1"/>
  <c r="Y7049" i="1" s="1"/>
  <c r="U7050" i="1"/>
  <c r="X7050" i="1" s="1"/>
  <c r="Y7050" i="1" s="1"/>
  <c r="U7051" i="1"/>
  <c r="X7051" i="1" s="1"/>
  <c r="Y7051" i="1" s="1"/>
  <c r="U7052" i="1"/>
  <c r="X7052" i="1" s="1"/>
  <c r="Y7052" i="1" s="1"/>
  <c r="U7053" i="1"/>
  <c r="X7053" i="1" s="1"/>
  <c r="Y7053" i="1" s="1"/>
  <c r="U7054" i="1"/>
  <c r="X7054" i="1" s="1"/>
  <c r="Y7054" i="1" s="1"/>
  <c r="U7055" i="1"/>
  <c r="X7055" i="1" s="1"/>
  <c r="Y7055" i="1" s="1"/>
  <c r="U7056" i="1"/>
  <c r="X7056" i="1" s="1"/>
  <c r="Y7056" i="1" s="1"/>
  <c r="U7057" i="1"/>
  <c r="X7057" i="1" s="1"/>
  <c r="Y7057" i="1" s="1"/>
  <c r="U7058" i="1"/>
  <c r="X7058" i="1" s="1"/>
  <c r="Y7058" i="1" s="1"/>
  <c r="U7059" i="1"/>
  <c r="X7059" i="1" s="1"/>
  <c r="Y7059" i="1" s="1"/>
  <c r="U7060" i="1"/>
  <c r="X7060" i="1" s="1"/>
  <c r="Y7060" i="1" s="1"/>
  <c r="U7061" i="1"/>
  <c r="X7061" i="1" s="1"/>
  <c r="Y7061" i="1" s="1"/>
  <c r="U7062" i="1"/>
  <c r="X7062" i="1" s="1"/>
  <c r="Y7062" i="1" s="1"/>
  <c r="U7063" i="1"/>
  <c r="X7063" i="1" s="1"/>
  <c r="Y7063" i="1" s="1"/>
  <c r="U7064" i="1"/>
  <c r="X7064" i="1" s="1"/>
  <c r="Y7064" i="1" s="1"/>
  <c r="U7065" i="1"/>
  <c r="X7065" i="1" s="1"/>
  <c r="Y7065" i="1" s="1"/>
  <c r="U7066" i="1"/>
  <c r="X7066" i="1" s="1"/>
  <c r="Y7066" i="1" s="1"/>
  <c r="U7067" i="1"/>
  <c r="X7067" i="1" s="1"/>
  <c r="Y7067" i="1" s="1"/>
  <c r="U7068" i="1"/>
  <c r="X7068" i="1" s="1"/>
  <c r="Y7068" i="1" s="1"/>
  <c r="U7069" i="1"/>
  <c r="X7069" i="1" s="1"/>
  <c r="Y7069" i="1" s="1"/>
  <c r="U7070" i="1"/>
  <c r="X7070" i="1" s="1"/>
  <c r="Y7070" i="1" s="1"/>
  <c r="U7071" i="1"/>
  <c r="X7071" i="1" s="1"/>
  <c r="Y7071" i="1" s="1"/>
  <c r="U7072" i="1"/>
  <c r="X7072" i="1" s="1"/>
  <c r="Y7072" i="1" s="1"/>
  <c r="U7073" i="1"/>
  <c r="X7073" i="1" s="1"/>
  <c r="Y7073" i="1" s="1"/>
  <c r="U7074" i="1"/>
  <c r="X7074" i="1" s="1"/>
  <c r="Y7074" i="1" s="1"/>
  <c r="U7075" i="1"/>
  <c r="X7075" i="1" s="1"/>
  <c r="Y7075" i="1" s="1"/>
  <c r="U7076" i="1"/>
  <c r="X7076" i="1" s="1"/>
  <c r="Y7076" i="1" s="1"/>
  <c r="U7077" i="1"/>
  <c r="X7077" i="1" s="1"/>
  <c r="Y7077" i="1" s="1"/>
  <c r="U7078" i="1"/>
  <c r="X7078" i="1" s="1"/>
  <c r="Y7078" i="1" s="1"/>
  <c r="U7079" i="1"/>
  <c r="X7079" i="1" s="1"/>
  <c r="Y7079" i="1" s="1"/>
  <c r="U7080" i="1"/>
  <c r="X7080" i="1" s="1"/>
  <c r="Y7080" i="1" s="1"/>
  <c r="U7081" i="1"/>
  <c r="X7081" i="1" s="1"/>
  <c r="Y7081" i="1" s="1"/>
  <c r="U7082" i="1"/>
  <c r="X7082" i="1" s="1"/>
  <c r="Y7082" i="1" s="1"/>
  <c r="U7083" i="1"/>
  <c r="X7083" i="1" s="1"/>
  <c r="Y7083" i="1" s="1"/>
  <c r="U7084" i="1"/>
  <c r="X7084" i="1" s="1"/>
  <c r="Y7084" i="1" s="1"/>
  <c r="U7085" i="1"/>
  <c r="X7085" i="1" s="1"/>
  <c r="Y7085" i="1" s="1"/>
  <c r="U7086" i="1"/>
  <c r="X7086" i="1" s="1"/>
  <c r="Y7086" i="1" s="1"/>
  <c r="U7087" i="1"/>
  <c r="X7087" i="1" s="1"/>
  <c r="Y7087" i="1" s="1"/>
  <c r="U7088" i="1"/>
  <c r="X7088" i="1" s="1"/>
  <c r="Y7088" i="1" s="1"/>
  <c r="U7089" i="1"/>
  <c r="X7089" i="1" s="1"/>
  <c r="Y7089" i="1" s="1"/>
  <c r="U7090" i="1"/>
  <c r="X7090" i="1" s="1"/>
  <c r="Y7090" i="1" s="1"/>
  <c r="U7091" i="1"/>
  <c r="X7091" i="1" s="1"/>
  <c r="Y7091" i="1" s="1"/>
  <c r="U7092" i="1"/>
  <c r="X7092" i="1" s="1"/>
  <c r="Y7092" i="1" s="1"/>
  <c r="U7093" i="1"/>
  <c r="X7093" i="1" s="1"/>
  <c r="Y7093" i="1" s="1"/>
  <c r="U7094" i="1"/>
  <c r="X7094" i="1" s="1"/>
  <c r="Y7094" i="1" s="1"/>
  <c r="U7095" i="1"/>
  <c r="X7095" i="1" s="1"/>
  <c r="Y7095" i="1" s="1"/>
  <c r="U7096" i="1"/>
  <c r="X7096" i="1" s="1"/>
  <c r="Y7096" i="1" s="1"/>
  <c r="U7097" i="1"/>
  <c r="X7097" i="1" s="1"/>
  <c r="Y7097" i="1" s="1"/>
  <c r="U7098" i="1"/>
  <c r="X7098" i="1" s="1"/>
  <c r="Y7098" i="1" s="1"/>
  <c r="U7099" i="1"/>
  <c r="X7099" i="1" s="1"/>
  <c r="Y7099" i="1" s="1"/>
  <c r="U7100" i="1"/>
  <c r="X7100" i="1" s="1"/>
  <c r="Y7100" i="1" s="1"/>
  <c r="U7101" i="1"/>
  <c r="X7101" i="1" s="1"/>
  <c r="Y7101" i="1" s="1"/>
  <c r="U7102" i="1"/>
  <c r="X7102" i="1" s="1"/>
  <c r="Y7102" i="1" s="1"/>
  <c r="U7103" i="1"/>
  <c r="X7103" i="1" s="1"/>
  <c r="Y7103" i="1" s="1"/>
  <c r="U7104" i="1"/>
  <c r="X7104" i="1" s="1"/>
  <c r="Y7104" i="1" s="1"/>
  <c r="U7105" i="1"/>
  <c r="X7105" i="1" s="1"/>
  <c r="Y7105" i="1" s="1"/>
  <c r="U7106" i="1"/>
  <c r="X7106" i="1" s="1"/>
  <c r="Y7106" i="1" s="1"/>
  <c r="U7107" i="1"/>
  <c r="X7107" i="1" s="1"/>
  <c r="Y7107" i="1" s="1"/>
  <c r="U7108" i="1"/>
  <c r="X7108" i="1" s="1"/>
  <c r="Y7108" i="1" s="1"/>
  <c r="U7109" i="1"/>
  <c r="X7109" i="1" s="1"/>
  <c r="Y7109" i="1" s="1"/>
  <c r="U7110" i="1"/>
  <c r="X7110" i="1" s="1"/>
  <c r="Y7110" i="1" s="1"/>
  <c r="U7111" i="1"/>
  <c r="X7111" i="1" s="1"/>
  <c r="Y7111" i="1" s="1"/>
  <c r="U7112" i="1"/>
  <c r="X7112" i="1" s="1"/>
  <c r="Y7112" i="1" s="1"/>
  <c r="U7113" i="1"/>
  <c r="X7113" i="1" s="1"/>
  <c r="Y7113" i="1" s="1"/>
  <c r="U7114" i="1"/>
  <c r="X7114" i="1" s="1"/>
  <c r="Y7114" i="1" s="1"/>
  <c r="U7115" i="1"/>
  <c r="X7115" i="1" s="1"/>
  <c r="Y7115" i="1" s="1"/>
  <c r="U7116" i="1"/>
  <c r="X7116" i="1" s="1"/>
  <c r="Y7116" i="1" s="1"/>
  <c r="U7117" i="1"/>
  <c r="X7117" i="1" s="1"/>
  <c r="Y7117" i="1" s="1"/>
  <c r="U7118" i="1"/>
  <c r="X7118" i="1" s="1"/>
  <c r="Y7118" i="1" s="1"/>
  <c r="U7119" i="1"/>
  <c r="X7119" i="1" s="1"/>
  <c r="Y7119" i="1" s="1"/>
  <c r="U7120" i="1"/>
  <c r="X7120" i="1" s="1"/>
  <c r="Y7120" i="1" s="1"/>
  <c r="U7121" i="1"/>
  <c r="X7121" i="1" s="1"/>
  <c r="Y7121" i="1" s="1"/>
  <c r="U7122" i="1"/>
  <c r="X7122" i="1" s="1"/>
  <c r="Y7122" i="1" s="1"/>
  <c r="U7123" i="1"/>
  <c r="X7123" i="1" s="1"/>
  <c r="Y7123" i="1" s="1"/>
  <c r="U7124" i="1"/>
  <c r="X7124" i="1" s="1"/>
  <c r="Y7124" i="1" s="1"/>
  <c r="U7125" i="1"/>
  <c r="X7125" i="1" s="1"/>
  <c r="Y7125" i="1" s="1"/>
  <c r="U7126" i="1"/>
  <c r="X7126" i="1" s="1"/>
  <c r="Y7126" i="1" s="1"/>
  <c r="U7127" i="1"/>
  <c r="X7127" i="1" s="1"/>
  <c r="Y7127" i="1" s="1"/>
  <c r="U7128" i="1"/>
  <c r="X7128" i="1" s="1"/>
  <c r="Y7128" i="1" s="1"/>
  <c r="U7129" i="1"/>
  <c r="X7129" i="1" s="1"/>
  <c r="Y7129" i="1" s="1"/>
  <c r="U7130" i="1"/>
  <c r="X7130" i="1" s="1"/>
  <c r="Y7130" i="1" s="1"/>
  <c r="U7131" i="1"/>
  <c r="X7131" i="1" s="1"/>
  <c r="Y7131" i="1" s="1"/>
  <c r="U7132" i="1"/>
  <c r="X7132" i="1" s="1"/>
  <c r="Y7132" i="1" s="1"/>
  <c r="U7133" i="1"/>
  <c r="X7133" i="1" s="1"/>
  <c r="Y7133" i="1" s="1"/>
  <c r="U7134" i="1"/>
  <c r="X7134" i="1" s="1"/>
  <c r="Y7134" i="1" s="1"/>
  <c r="U7135" i="1"/>
  <c r="X7135" i="1" s="1"/>
  <c r="Y7135" i="1" s="1"/>
  <c r="U7136" i="1"/>
  <c r="X7136" i="1" s="1"/>
  <c r="Y7136" i="1" s="1"/>
  <c r="U7137" i="1"/>
  <c r="X7137" i="1" s="1"/>
  <c r="Y7137" i="1" s="1"/>
  <c r="U7138" i="1"/>
  <c r="X7138" i="1" s="1"/>
  <c r="Y7138" i="1" s="1"/>
  <c r="U7139" i="1"/>
  <c r="X7139" i="1" s="1"/>
  <c r="Y7139" i="1" s="1"/>
  <c r="U7140" i="1"/>
  <c r="X7140" i="1" s="1"/>
  <c r="Y7140" i="1" s="1"/>
  <c r="U7141" i="1"/>
  <c r="X7141" i="1" s="1"/>
  <c r="Y7141" i="1" s="1"/>
  <c r="U7142" i="1"/>
  <c r="X7142" i="1" s="1"/>
  <c r="Y7142" i="1" s="1"/>
  <c r="U7143" i="1"/>
  <c r="X7143" i="1" s="1"/>
  <c r="Y7143" i="1" s="1"/>
  <c r="U7144" i="1"/>
  <c r="X7144" i="1" s="1"/>
  <c r="Y7144" i="1" s="1"/>
  <c r="U7145" i="1"/>
  <c r="X7145" i="1" s="1"/>
  <c r="Y7145" i="1" s="1"/>
  <c r="U7146" i="1"/>
  <c r="X7146" i="1" s="1"/>
  <c r="Y7146" i="1" s="1"/>
  <c r="U7147" i="1"/>
  <c r="X7147" i="1" s="1"/>
  <c r="Y7147" i="1" s="1"/>
  <c r="U7148" i="1"/>
  <c r="X7148" i="1" s="1"/>
  <c r="Y7148" i="1" s="1"/>
  <c r="U7149" i="1"/>
  <c r="X7149" i="1" s="1"/>
  <c r="Y7149" i="1" s="1"/>
  <c r="U7150" i="1"/>
  <c r="X7150" i="1" s="1"/>
  <c r="Y7150" i="1" s="1"/>
  <c r="U7151" i="1"/>
  <c r="X7151" i="1" s="1"/>
  <c r="Y7151" i="1" s="1"/>
  <c r="U7152" i="1"/>
  <c r="X7152" i="1" s="1"/>
  <c r="Y7152" i="1" s="1"/>
  <c r="U7153" i="1"/>
  <c r="X7153" i="1" s="1"/>
  <c r="Y7153" i="1" s="1"/>
  <c r="U7154" i="1"/>
  <c r="X7154" i="1" s="1"/>
  <c r="Y7154" i="1" s="1"/>
  <c r="U7155" i="1"/>
  <c r="X7155" i="1" s="1"/>
  <c r="Y7155" i="1" s="1"/>
  <c r="U7156" i="1"/>
  <c r="X7156" i="1" s="1"/>
  <c r="Y7156" i="1" s="1"/>
  <c r="U7157" i="1"/>
  <c r="X7157" i="1" s="1"/>
  <c r="Y7157" i="1" s="1"/>
  <c r="U7158" i="1"/>
  <c r="X7158" i="1" s="1"/>
  <c r="Y7158" i="1" s="1"/>
  <c r="U7159" i="1"/>
  <c r="X7159" i="1" s="1"/>
  <c r="Y7159" i="1" s="1"/>
  <c r="U7160" i="1"/>
  <c r="X7160" i="1" s="1"/>
  <c r="Y7160" i="1" s="1"/>
  <c r="U7161" i="1"/>
  <c r="X7161" i="1" s="1"/>
  <c r="Y7161" i="1" s="1"/>
  <c r="U7162" i="1"/>
  <c r="X7162" i="1" s="1"/>
  <c r="Y7162" i="1" s="1"/>
  <c r="U7163" i="1"/>
  <c r="X7163" i="1" s="1"/>
  <c r="Y7163" i="1" s="1"/>
  <c r="U7164" i="1"/>
  <c r="X7164" i="1" s="1"/>
  <c r="Y7164" i="1" s="1"/>
  <c r="U7165" i="1"/>
  <c r="X7165" i="1" s="1"/>
  <c r="Y7165" i="1" s="1"/>
  <c r="U7166" i="1"/>
  <c r="X7166" i="1" s="1"/>
  <c r="Y7166" i="1" s="1"/>
  <c r="U7167" i="1"/>
  <c r="X7167" i="1" s="1"/>
  <c r="Y7167" i="1" s="1"/>
  <c r="U7168" i="1"/>
  <c r="X7168" i="1" s="1"/>
  <c r="Y7168" i="1" s="1"/>
  <c r="U7169" i="1"/>
  <c r="X7169" i="1" s="1"/>
  <c r="Y7169" i="1" s="1"/>
  <c r="U7170" i="1"/>
  <c r="X7170" i="1" s="1"/>
  <c r="Y7170" i="1" s="1"/>
  <c r="U7171" i="1"/>
  <c r="X7171" i="1" s="1"/>
  <c r="Y7171" i="1" s="1"/>
  <c r="U7172" i="1"/>
  <c r="X7172" i="1" s="1"/>
  <c r="Y7172" i="1" s="1"/>
  <c r="U7173" i="1"/>
  <c r="X7173" i="1" s="1"/>
  <c r="Y7173" i="1" s="1"/>
  <c r="U7174" i="1"/>
  <c r="X7174" i="1" s="1"/>
  <c r="Y7174" i="1" s="1"/>
  <c r="U7175" i="1"/>
  <c r="X7175" i="1" s="1"/>
  <c r="Y7175" i="1" s="1"/>
  <c r="U7176" i="1"/>
  <c r="X7176" i="1" s="1"/>
  <c r="Y7176" i="1" s="1"/>
  <c r="U7177" i="1"/>
  <c r="X7177" i="1" s="1"/>
  <c r="Y7177" i="1" s="1"/>
  <c r="U7178" i="1"/>
  <c r="X7178" i="1" s="1"/>
  <c r="Y7178" i="1" s="1"/>
  <c r="U7179" i="1"/>
  <c r="X7179" i="1" s="1"/>
  <c r="Y7179" i="1" s="1"/>
  <c r="U7180" i="1"/>
  <c r="X7180" i="1" s="1"/>
  <c r="Y7180" i="1" s="1"/>
  <c r="U7181" i="1"/>
  <c r="X7181" i="1" s="1"/>
  <c r="Y7181" i="1" s="1"/>
  <c r="U7182" i="1"/>
  <c r="X7182" i="1" s="1"/>
  <c r="Y7182" i="1" s="1"/>
  <c r="U7183" i="1"/>
  <c r="X7183" i="1" s="1"/>
  <c r="Y7183" i="1" s="1"/>
  <c r="U7184" i="1"/>
  <c r="X7184" i="1" s="1"/>
  <c r="Y7184" i="1" s="1"/>
  <c r="U7185" i="1"/>
  <c r="X7185" i="1" s="1"/>
  <c r="Y7185" i="1" s="1"/>
  <c r="U7186" i="1"/>
  <c r="X7186" i="1" s="1"/>
  <c r="Y7186" i="1" s="1"/>
  <c r="U7187" i="1"/>
  <c r="X7187" i="1" s="1"/>
  <c r="Y7187" i="1" s="1"/>
  <c r="U7188" i="1"/>
  <c r="X7188" i="1" s="1"/>
  <c r="Y7188" i="1" s="1"/>
  <c r="U7189" i="1"/>
  <c r="X7189" i="1" s="1"/>
  <c r="Y7189" i="1" s="1"/>
  <c r="U7190" i="1"/>
  <c r="X7190" i="1" s="1"/>
  <c r="Y7190" i="1" s="1"/>
  <c r="U7191" i="1"/>
  <c r="X7191" i="1" s="1"/>
  <c r="Y7191" i="1" s="1"/>
  <c r="U7192" i="1"/>
  <c r="X7192" i="1" s="1"/>
  <c r="Y7192" i="1" s="1"/>
  <c r="U7193" i="1"/>
  <c r="X7193" i="1" s="1"/>
  <c r="Y7193" i="1" s="1"/>
  <c r="U7194" i="1"/>
  <c r="X7194" i="1" s="1"/>
  <c r="Y7194" i="1" s="1"/>
  <c r="U7195" i="1"/>
  <c r="X7195" i="1" s="1"/>
  <c r="Y7195" i="1" s="1"/>
  <c r="U7196" i="1"/>
  <c r="X7196" i="1" s="1"/>
  <c r="Y7196" i="1" s="1"/>
  <c r="U7197" i="1"/>
  <c r="X7197" i="1" s="1"/>
  <c r="Y7197" i="1" s="1"/>
  <c r="U7198" i="1"/>
  <c r="X7198" i="1" s="1"/>
  <c r="Y7198" i="1" s="1"/>
  <c r="U7199" i="1"/>
  <c r="X7199" i="1" s="1"/>
  <c r="Y7199" i="1" s="1"/>
  <c r="U7200" i="1"/>
  <c r="X7200" i="1" s="1"/>
  <c r="Y7200" i="1" s="1"/>
  <c r="U7201" i="1"/>
  <c r="X7201" i="1" s="1"/>
  <c r="Y7201" i="1" s="1"/>
  <c r="U7202" i="1"/>
  <c r="X7202" i="1" s="1"/>
  <c r="Y7202" i="1" s="1"/>
  <c r="U7203" i="1"/>
  <c r="X7203" i="1" s="1"/>
  <c r="Y7203" i="1" s="1"/>
  <c r="U7204" i="1"/>
  <c r="X7204" i="1" s="1"/>
  <c r="Y7204" i="1" s="1"/>
  <c r="U7205" i="1"/>
  <c r="X7205" i="1" s="1"/>
  <c r="Y7205" i="1" s="1"/>
  <c r="U7206" i="1"/>
  <c r="X7206" i="1" s="1"/>
  <c r="Y7206" i="1" s="1"/>
  <c r="U7207" i="1"/>
  <c r="X7207" i="1" s="1"/>
  <c r="Y7207" i="1" s="1"/>
  <c r="U7208" i="1"/>
  <c r="X7208" i="1" s="1"/>
  <c r="Y7208" i="1" s="1"/>
  <c r="U7209" i="1"/>
  <c r="X7209" i="1" s="1"/>
  <c r="Y7209" i="1" s="1"/>
  <c r="U7210" i="1"/>
  <c r="X7210" i="1" s="1"/>
  <c r="Y7210" i="1" s="1"/>
  <c r="U7211" i="1"/>
  <c r="X7211" i="1" s="1"/>
  <c r="Y7211" i="1" s="1"/>
  <c r="U7212" i="1"/>
  <c r="X7212" i="1" s="1"/>
  <c r="Y7212" i="1" s="1"/>
  <c r="U7213" i="1"/>
  <c r="X7213" i="1" s="1"/>
  <c r="Y7213" i="1" s="1"/>
  <c r="U7214" i="1"/>
  <c r="X7214" i="1" s="1"/>
  <c r="Y7214" i="1" s="1"/>
  <c r="U7215" i="1"/>
  <c r="X7215" i="1" s="1"/>
  <c r="Y7215" i="1" s="1"/>
  <c r="U7216" i="1"/>
  <c r="X7216" i="1" s="1"/>
  <c r="Y7216" i="1" s="1"/>
  <c r="U7217" i="1"/>
  <c r="X7217" i="1" s="1"/>
  <c r="Y7217" i="1" s="1"/>
  <c r="U7218" i="1"/>
  <c r="X7218" i="1" s="1"/>
  <c r="Y7218" i="1" s="1"/>
  <c r="U7219" i="1"/>
  <c r="X7219" i="1" s="1"/>
  <c r="Y7219" i="1" s="1"/>
  <c r="U7220" i="1"/>
  <c r="X7220" i="1" s="1"/>
  <c r="Y7220" i="1" s="1"/>
  <c r="U7221" i="1"/>
  <c r="X7221" i="1" s="1"/>
  <c r="Y7221" i="1" s="1"/>
  <c r="U7222" i="1"/>
  <c r="X7222" i="1" s="1"/>
  <c r="Y7222" i="1" s="1"/>
  <c r="U7223" i="1"/>
  <c r="X7223" i="1" s="1"/>
  <c r="Y7223" i="1" s="1"/>
  <c r="U7224" i="1"/>
  <c r="X7224" i="1" s="1"/>
  <c r="Y7224" i="1" s="1"/>
  <c r="U7225" i="1"/>
  <c r="X7225" i="1" s="1"/>
  <c r="Y7225" i="1" s="1"/>
  <c r="U7226" i="1"/>
  <c r="X7226" i="1" s="1"/>
  <c r="Y7226" i="1" s="1"/>
  <c r="U7227" i="1"/>
  <c r="X7227" i="1" s="1"/>
  <c r="Y7227" i="1" s="1"/>
  <c r="U7228" i="1"/>
  <c r="X7228" i="1" s="1"/>
  <c r="Y7228" i="1" s="1"/>
  <c r="U7229" i="1"/>
  <c r="X7229" i="1" s="1"/>
  <c r="Y7229" i="1" s="1"/>
  <c r="U7230" i="1"/>
  <c r="X7230" i="1" s="1"/>
  <c r="Y7230" i="1" s="1"/>
  <c r="U7231" i="1"/>
  <c r="X7231" i="1" s="1"/>
  <c r="Y7231" i="1" s="1"/>
  <c r="U7232" i="1"/>
  <c r="X7232" i="1" s="1"/>
  <c r="Y7232" i="1" s="1"/>
  <c r="U7233" i="1"/>
  <c r="X7233" i="1" s="1"/>
  <c r="Y7233" i="1" s="1"/>
  <c r="U7234" i="1"/>
  <c r="X7234" i="1" s="1"/>
  <c r="Y7234" i="1" s="1"/>
  <c r="U7235" i="1"/>
  <c r="X7235" i="1" s="1"/>
  <c r="Y7235" i="1" s="1"/>
  <c r="U7236" i="1"/>
  <c r="X7236" i="1" s="1"/>
  <c r="Y7236" i="1" s="1"/>
  <c r="U7237" i="1"/>
  <c r="X7237" i="1" s="1"/>
  <c r="Y7237" i="1" s="1"/>
  <c r="U7238" i="1"/>
  <c r="X7238" i="1" s="1"/>
  <c r="Y7238" i="1" s="1"/>
  <c r="U7239" i="1"/>
  <c r="X7239" i="1" s="1"/>
  <c r="Y7239" i="1" s="1"/>
  <c r="U7240" i="1"/>
  <c r="X7240" i="1" s="1"/>
  <c r="Y7240" i="1" s="1"/>
  <c r="U7241" i="1"/>
  <c r="X7241" i="1" s="1"/>
  <c r="Y7241" i="1" s="1"/>
  <c r="U7242" i="1"/>
  <c r="X7242" i="1" s="1"/>
  <c r="Y7242" i="1" s="1"/>
  <c r="U7243" i="1"/>
  <c r="X7243" i="1" s="1"/>
  <c r="Y7243" i="1" s="1"/>
  <c r="U7244" i="1"/>
  <c r="X7244" i="1" s="1"/>
  <c r="Y7244" i="1" s="1"/>
  <c r="U7245" i="1"/>
  <c r="X7245" i="1" s="1"/>
  <c r="Y7245" i="1" s="1"/>
  <c r="U7246" i="1"/>
  <c r="X7246" i="1" s="1"/>
  <c r="Y7246" i="1" s="1"/>
  <c r="U7247" i="1"/>
  <c r="X7247" i="1" s="1"/>
  <c r="Y7247" i="1" s="1"/>
  <c r="U7248" i="1"/>
  <c r="X7248" i="1" s="1"/>
  <c r="Y7248" i="1" s="1"/>
  <c r="U7249" i="1"/>
  <c r="X7249" i="1" s="1"/>
  <c r="Y7249" i="1" s="1"/>
  <c r="U7250" i="1"/>
  <c r="X7250" i="1" s="1"/>
  <c r="Y7250" i="1" s="1"/>
  <c r="U7251" i="1"/>
  <c r="X7251" i="1" s="1"/>
  <c r="Y7251" i="1" s="1"/>
  <c r="U7252" i="1"/>
  <c r="X7252" i="1" s="1"/>
  <c r="Y7252" i="1" s="1"/>
  <c r="U7253" i="1"/>
  <c r="X7253" i="1" s="1"/>
  <c r="Y7253" i="1" s="1"/>
  <c r="U7254" i="1"/>
  <c r="X7254" i="1" s="1"/>
  <c r="Y7254" i="1" s="1"/>
  <c r="U7255" i="1"/>
  <c r="X7255" i="1" s="1"/>
  <c r="Y7255" i="1" s="1"/>
  <c r="U7256" i="1"/>
  <c r="X7256" i="1" s="1"/>
  <c r="Y7256" i="1" s="1"/>
  <c r="U7257" i="1"/>
  <c r="X7257" i="1" s="1"/>
  <c r="Y7257" i="1" s="1"/>
  <c r="U7258" i="1"/>
  <c r="X7258" i="1" s="1"/>
  <c r="Y7258" i="1" s="1"/>
  <c r="U7259" i="1"/>
  <c r="X7259" i="1" s="1"/>
  <c r="Y7259" i="1" s="1"/>
  <c r="U7260" i="1"/>
  <c r="X7260" i="1" s="1"/>
  <c r="Y7260" i="1" s="1"/>
  <c r="U7261" i="1"/>
  <c r="X7261" i="1" s="1"/>
  <c r="Y7261" i="1" s="1"/>
  <c r="U7262" i="1"/>
  <c r="X7262" i="1" s="1"/>
  <c r="Y7262" i="1" s="1"/>
  <c r="U7263" i="1"/>
  <c r="X7263" i="1" s="1"/>
  <c r="Y7263" i="1" s="1"/>
  <c r="U7264" i="1"/>
  <c r="X7264" i="1" s="1"/>
  <c r="Y7264" i="1" s="1"/>
  <c r="U7265" i="1"/>
  <c r="X7265" i="1" s="1"/>
  <c r="Y7265" i="1" s="1"/>
  <c r="U7266" i="1"/>
  <c r="X7266" i="1" s="1"/>
  <c r="Y7266" i="1" s="1"/>
  <c r="U7267" i="1"/>
  <c r="X7267" i="1" s="1"/>
  <c r="Y7267" i="1" s="1"/>
  <c r="U7268" i="1"/>
  <c r="X7268" i="1" s="1"/>
  <c r="Y7268" i="1" s="1"/>
  <c r="U7269" i="1"/>
  <c r="X7269" i="1" s="1"/>
  <c r="Y7269" i="1" s="1"/>
  <c r="U7270" i="1"/>
  <c r="X7270" i="1" s="1"/>
  <c r="Y7270" i="1" s="1"/>
  <c r="U7271" i="1"/>
  <c r="X7271" i="1" s="1"/>
  <c r="Y7271" i="1" s="1"/>
  <c r="U7272" i="1"/>
  <c r="X7272" i="1" s="1"/>
  <c r="Y7272" i="1" s="1"/>
  <c r="U7273" i="1"/>
  <c r="X7273" i="1" s="1"/>
  <c r="Y7273" i="1" s="1"/>
  <c r="U7274" i="1"/>
  <c r="X7274" i="1" s="1"/>
  <c r="Y7274" i="1" s="1"/>
  <c r="U7275" i="1"/>
  <c r="X7275" i="1" s="1"/>
  <c r="Y7275" i="1" s="1"/>
  <c r="U7276" i="1"/>
  <c r="X7276" i="1" s="1"/>
  <c r="Y7276" i="1" s="1"/>
  <c r="U7277" i="1"/>
  <c r="X7277" i="1" s="1"/>
  <c r="Y7277" i="1" s="1"/>
  <c r="U7278" i="1"/>
  <c r="X7278" i="1" s="1"/>
  <c r="Y7278" i="1" s="1"/>
  <c r="U7279" i="1"/>
  <c r="X7279" i="1" s="1"/>
  <c r="Y7279" i="1" s="1"/>
  <c r="U7280" i="1"/>
  <c r="X7280" i="1" s="1"/>
  <c r="Y7280" i="1" s="1"/>
  <c r="U7281" i="1"/>
  <c r="X7281" i="1" s="1"/>
  <c r="Y7281" i="1" s="1"/>
  <c r="U7282" i="1"/>
  <c r="X7282" i="1" s="1"/>
  <c r="Y7282" i="1" s="1"/>
  <c r="U7283" i="1"/>
  <c r="X7283" i="1" s="1"/>
  <c r="Y7283" i="1" s="1"/>
  <c r="U7284" i="1"/>
  <c r="X7284" i="1" s="1"/>
  <c r="Y7284" i="1" s="1"/>
  <c r="U7285" i="1"/>
  <c r="X7285" i="1" s="1"/>
  <c r="Y7285" i="1" s="1"/>
  <c r="U7286" i="1"/>
  <c r="X7286" i="1" s="1"/>
  <c r="Y7286" i="1" s="1"/>
  <c r="U7287" i="1"/>
  <c r="X7287" i="1" s="1"/>
  <c r="Y7287" i="1" s="1"/>
  <c r="U7288" i="1"/>
  <c r="X7288" i="1" s="1"/>
  <c r="Y7288" i="1" s="1"/>
  <c r="U7289" i="1"/>
  <c r="X7289" i="1" s="1"/>
  <c r="Y7289" i="1" s="1"/>
  <c r="U7290" i="1"/>
  <c r="X7290" i="1" s="1"/>
  <c r="Y7290" i="1" s="1"/>
  <c r="U7291" i="1"/>
  <c r="X7291" i="1" s="1"/>
  <c r="Y7291" i="1" s="1"/>
  <c r="U7292" i="1"/>
  <c r="X7292" i="1" s="1"/>
  <c r="Y7292" i="1" s="1"/>
  <c r="U7293" i="1"/>
  <c r="X7293" i="1" s="1"/>
  <c r="Y7293" i="1" s="1"/>
  <c r="U7294" i="1"/>
  <c r="X7294" i="1" s="1"/>
  <c r="Y7294" i="1" s="1"/>
  <c r="U7295" i="1"/>
  <c r="X7295" i="1" s="1"/>
  <c r="Y7295" i="1" s="1"/>
  <c r="U7296" i="1"/>
  <c r="X7296" i="1" s="1"/>
  <c r="Y7296" i="1" s="1"/>
  <c r="U7297" i="1"/>
  <c r="X7297" i="1" s="1"/>
  <c r="Y7297" i="1" s="1"/>
  <c r="U7298" i="1"/>
  <c r="X7298" i="1" s="1"/>
  <c r="Y7298" i="1" s="1"/>
  <c r="U7299" i="1"/>
  <c r="X7299" i="1" s="1"/>
  <c r="Y7299" i="1" s="1"/>
  <c r="U7300" i="1"/>
  <c r="X7300" i="1" s="1"/>
  <c r="Y7300" i="1" s="1"/>
  <c r="U7301" i="1"/>
  <c r="X7301" i="1" s="1"/>
  <c r="Y7301" i="1" s="1"/>
  <c r="U7302" i="1"/>
  <c r="X7302" i="1" s="1"/>
  <c r="Y7302" i="1" s="1"/>
  <c r="U7303" i="1"/>
  <c r="X7303" i="1" s="1"/>
  <c r="Y7303" i="1" s="1"/>
  <c r="U7304" i="1"/>
  <c r="X7304" i="1" s="1"/>
  <c r="Y7304" i="1" s="1"/>
  <c r="U7305" i="1"/>
  <c r="X7305" i="1" s="1"/>
  <c r="Y7305" i="1" s="1"/>
  <c r="U7306" i="1"/>
  <c r="X7306" i="1" s="1"/>
  <c r="Y7306" i="1" s="1"/>
  <c r="U7307" i="1"/>
  <c r="X7307" i="1" s="1"/>
  <c r="Y7307" i="1" s="1"/>
  <c r="U7308" i="1"/>
  <c r="X7308" i="1" s="1"/>
  <c r="Y7308" i="1" s="1"/>
  <c r="U7309" i="1"/>
  <c r="X7309" i="1" s="1"/>
  <c r="Y7309" i="1" s="1"/>
  <c r="U7310" i="1"/>
  <c r="X7310" i="1" s="1"/>
  <c r="Y7310" i="1" s="1"/>
  <c r="U7311" i="1"/>
  <c r="X7311" i="1" s="1"/>
  <c r="Y7311" i="1" s="1"/>
  <c r="U7312" i="1"/>
  <c r="X7312" i="1" s="1"/>
  <c r="Y7312" i="1" s="1"/>
  <c r="U7313" i="1"/>
  <c r="X7313" i="1" s="1"/>
  <c r="Y7313" i="1" s="1"/>
  <c r="U7314" i="1"/>
  <c r="X7314" i="1" s="1"/>
  <c r="Y7314" i="1" s="1"/>
  <c r="U7315" i="1"/>
  <c r="X7315" i="1" s="1"/>
  <c r="Y7315" i="1" s="1"/>
  <c r="U7316" i="1"/>
  <c r="X7316" i="1" s="1"/>
  <c r="Y7316" i="1" s="1"/>
  <c r="U7317" i="1"/>
  <c r="X7317" i="1" s="1"/>
  <c r="Y7317" i="1" s="1"/>
  <c r="U7318" i="1"/>
  <c r="X7318" i="1" s="1"/>
  <c r="Y7318" i="1" s="1"/>
  <c r="U7319" i="1"/>
  <c r="X7319" i="1" s="1"/>
  <c r="Y7319" i="1" s="1"/>
  <c r="U7320" i="1"/>
  <c r="X7320" i="1" s="1"/>
  <c r="Y7320" i="1" s="1"/>
  <c r="U7321" i="1"/>
  <c r="X7321" i="1" s="1"/>
  <c r="Y7321" i="1" s="1"/>
  <c r="U7322" i="1"/>
  <c r="X7322" i="1" s="1"/>
  <c r="Y7322" i="1" s="1"/>
  <c r="U7323" i="1"/>
  <c r="X7323" i="1" s="1"/>
  <c r="Y7323" i="1" s="1"/>
  <c r="U7324" i="1"/>
  <c r="X7324" i="1" s="1"/>
  <c r="Y7324" i="1" s="1"/>
  <c r="U7325" i="1"/>
  <c r="X7325" i="1" s="1"/>
  <c r="Y7325" i="1" s="1"/>
  <c r="U7326" i="1"/>
  <c r="X7326" i="1" s="1"/>
  <c r="Y7326" i="1" s="1"/>
  <c r="U7327" i="1"/>
  <c r="X7327" i="1" s="1"/>
  <c r="Y7327" i="1" s="1"/>
  <c r="U7328" i="1"/>
  <c r="X7328" i="1" s="1"/>
  <c r="Y7328" i="1" s="1"/>
  <c r="U7329" i="1"/>
  <c r="X7329" i="1" s="1"/>
  <c r="Y7329" i="1" s="1"/>
  <c r="U7330" i="1"/>
  <c r="X7330" i="1" s="1"/>
  <c r="Y7330" i="1" s="1"/>
  <c r="U7331" i="1"/>
  <c r="X7331" i="1" s="1"/>
  <c r="Y7331" i="1" s="1"/>
  <c r="U7332" i="1"/>
  <c r="X7332" i="1" s="1"/>
  <c r="Y7332" i="1" s="1"/>
  <c r="U7333" i="1"/>
  <c r="X7333" i="1" s="1"/>
  <c r="Y7333" i="1" s="1"/>
  <c r="U7334" i="1"/>
  <c r="X7334" i="1" s="1"/>
  <c r="Y7334" i="1" s="1"/>
  <c r="U7335" i="1"/>
  <c r="X7335" i="1" s="1"/>
  <c r="Y7335" i="1" s="1"/>
  <c r="U7336" i="1"/>
  <c r="X7336" i="1" s="1"/>
  <c r="Y7336" i="1" s="1"/>
  <c r="U7337" i="1"/>
  <c r="X7337" i="1" s="1"/>
  <c r="Y7337" i="1" s="1"/>
  <c r="U7338" i="1"/>
  <c r="X7338" i="1" s="1"/>
  <c r="Y7338" i="1" s="1"/>
  <c r="U7339" i="1"/>
  <c r="X7339" i="1" s="1"/>
  <c r="Y7339" i="1" s="1"/>
  <c r="U7340" i="1"/>
  <c r="X7340" i="1" s="1"/>
  <c r="Y7340" i="1" s="1"/>
  <c r="U7341" i="1"/>
  <c r="X7341" i="1" s="1"/>
  <c r="Y7341" i="1" s="1"/>
  <c r="U7342" i="1"/>
  <c r="X7342" i="1" s="1"/>
  <c r="Y7342" i="1" s="1"/>
  <c r="U7343" i="1"/>
  <c r="X7343" i="1" s="1"/>
  <c r="Y7343" i="1" s="1"/>
  <c r="U7344" i="1"/>
  <c r="X7344" i="1" s="1"/>
  <c r="Y7344" i="1" s="1"/>
  <c r="U7345" i="1"/>
  <c r="X7345" i="1" s="1"/>
  <c r="Y7345" i="1" s="1"/>
  <c r="U7346" i="1"/>
  <c r="X7346" i="1" s="1"/>
  <c r="Y7346" i="1" s="1"/>
  <c r="U7347" i="1"/>
  <c r="X7347" i="1" s="1"/>
  <c r="Y7347" i="1" s="1"/>
  <c r="U7348" i="1"/>
  <c r="X7348" i="1" s="1"/>
  <c r="Y7348" i="1" s="1"/>
  <c r="U7349" i="1"/>
  <c r="X7349" i="1" s="1"/>
  <c r="Y7349" i="1" s="1"/>
  <c r="U7350" i="1"/>
  <c r="X7350" i="1" s="1"/>
  <c r="Y7350" i="1" s="1"/>
  <c r="U7351" i="1"/>
  <c r="X7351" i="1" s="1"/>
  <c r="Y7351" i="1" s="1"/>
  <c r="U7352" i="1"/>
  <c r="X7352" i="1" s="1"/>
  <c r="Y7352" i="1" s="1"/>
  <c r="U7353" i="1"/>
  <c r="X7353" i="1" s="1"/>
  <c r="Y7353" i="1" s="1"/>
  <c r="U7354" i="1"/>
  <c r="X7354" i="1" s="1"/>
  <c r="Y7354" i="1" s="1"/>
  <c r="U7355" i="1"/>
  <c r="X7355" i="1" s="1"/>
  <c r="Y7355" i="1" s="1"/>
  <c r="U7356" i="1"/>
  <c r="X7356" i="1" s="1"/>
  <c r="Y7356" i="1" s="1"/>
  <c r="U7357" i="1"/>
  <c r="X7357" i="1" s="1"/>
  <c r="Y7357" i="1" s="1"/>
  <c r="U7358" i="1"/>
  <c r="X7358" i="1" s="1"/>
  <c r="Y7358" i="1" s="1"/>
  <c r="U7359" i="1"/>
  <c r="X7359" i="1" s="1"/>
  <c r="Y7359" i="1" s="1"/>
  <c r="U7360" i="1"/>
  <c r="X7360" i="1" s="1"/>
  <c r="Y7360" i="1" s="1"/>
  <c r="U7361" i="1"/>
  <c r="X7361" i="1" s="1"/>
  <c r="Y7361" i="1" s="1"/>
  <c r="U7362" i="1"/>
  <c r="X7362" i="1" s="1"/>
  <c r="Y7362" i="1" s="1"/>
  <c r="U7363" i="1"/>
  <c r="X7363" i="1" s="1"/>
  <c r="Y7363" i="1" s="1"/>
  <c r="U7364" i="1"/>
  <c r="X7364" i="1" s="1"/>
  <c r="Y7364" i="1" s="1"/>
  <c r="U7365" i="1"/>
  <c r="X7365" i="1" s="1"/>
  <c r="Y7365" i="1" s="1"/>
  <c r="U7366" i="1"/>
  <c r="X7366" i="1" s="1"/>
  <c r="Y7366" i="1" s="1"/>
  <c r="U7367" i="1"/>
  <c r="X7367" i="1" s="1"/>
  <c r="Y7367" i="1" s="1"/>
  <c r="U7368" i="1"/>
  <c r="X7368" i="1" s="1"/>
  <c r="Y7368" i="1" s="1"/>
  <c r="U7369" i="1"/>
  <c r="X7369" i="1" s="1"/>
  <c r="Y7369" i="1" s="1"/>
  <c r="U7370" i="1"/>
  <c r="X7370" i="1" s="1"/>
  <c r="Y7370" i="1" s="1"/>
  <c r="U7371" i="1"/>
  <c r="X7371" i="1" s="1"/>
  <c r="Y7371" i="1" s="1"/>
  <c r="U7372" i="1"/>
  <c r="X7372" i="1" s="1"/>
  <c r="Y7372" i="1" s="1"/>
  <c r="U7373" i="1"/>
  <c r="X7373" i="1" s="1"/>
  <c r="Y7373" i="1" s="1"/>
  <c r="U7374" i="1"/>
  <c r="X7374" i="1" s="1"/>
  <c r="Y7374" i="1" s="1"/>
  <c r="U7375" i="1"/>
  <c r="X7375" i="1" s="1"/>
  <c r="Y7375" i="1" s="1"/>
  <c r="U7376" i="1"/>
  <c r="X7376" i="1" s="1"/>
  <c r="Y7376" i="1" s="1"/>
  <c r="U7377" i="1"/>
  <c r="X7377" i="1" s="1"/>
  <c r="Y7377" i="1" s="1"/>
  <c r="U7378" i="1"/>
  <c r="X7378" i="1" s="1"/>
  <c r="Y7378" i="1" s="1"/>
  <c r="U7379" i="1"/>
  <c r="X7379" i="1" s="1"/>
  <c r="Y7379" i="1" s="1"/>
  <c r="U7380" i="1"/>
  <c r="X7380" i="1" s="1"/>
  <c r="Y7380" i="1" s="1"/>
  <c r="U7381" i="1"/>
  <c r="X7381" i="1" s="1"/>
  <c r="Y7381" i="1" s="1"/>
  <c r="U7382" i="1"/>
  <c r="X7382" i="1" s="1"/>
  <c r="Y7382" i="1" s="1"/>
  <c r="U7383" i="1"/>
  <c r="X7383" i="1" s="1"/>
  <c r="Y7383" i="1" s="1"/>
  <c r="U7384" i="1"/>
  <c r="X7384" i="1" s="1"/>
  <c r="Y7384" i="1" s="1"/>
  <c r="U7385" i="1"/>
  <c r="X7385" i="1" s="1"/>
  <c r="Y7385" i="1" s="1"/>
  <c r="U7386" i="1"/>
  <c r="X7386" i="1" s="1"/>
  <c r="Y7386" i="1" s="1"/>
  <c r="U7387" i="1"/>
  <c r="X7387" i="1" s="1"/>
  <c r="Y7387" i="1" s="1"/>
  <c r="U7388" i="1"/>
  <c r="X7388" i="1" s="1"/>
  <c r="Y7388" i="1" s="1"/>
  <c r="U7389" i="1"/>
  <c r="X7389" i="1" s="1"/>
  <c r="Y7389" i="1" s="1"/>
  <c r="U7390" i="1"/>
  <c r="X7390" i="1" s="1"/>
  <c r="Y7390" i="1" s="1"/>
  <c r="U7391" i="1"/>
  <c r="X7391" i="1" s="1"/>
  <c r="Y7391" i="1" s="1"/>
  <c r="U7392" i="1"/>
  <c r="X7392" i="1" s="1"/>
  <c r="Y7392" i="1" s="1"/>
  <c r="U7393" i="1"/>
  <c r="X7393" i="1" s="1"/>
  <c r="Y7393" i="1" s="1"/>
  <c r="U7394" i="1"/>
  <c r="X7394" i="1" s="1"/>
  <c r="Y7394" i="1" s="1"/>
  <c r="U7395" i="1"/>
  <c r="X7395" i="1" s="1"/>
  <c r="Y7395" i="1" s="1"/>
  <c r="U7396" i="1"/>
  <c r="X7396" i="1" s="1"/>
  <c r="Y7396" i="1" s="1"/>
  <c r="U7397" i="1"/>
  <c r="X7397" i="1" s="1"/>
  <c r="Y7397" i="1" s="1"/>
  <c r="U7398" i="1"/>
  <c r="X7398" i="1" s="1"/>
  <c r="Y7398" i="1" s="1"/>
  <c r="U7399" i="1"/>
  <c r="X7399" i="1" s="1"/>
  <c r="Y7399" i="1" s="1"/>
  <c r="U7400" i="1"/>
  <c r="X7400" i="1" s="1"/>
  <c r="Y7400" i="1" s="1"/>
  <c r="U7401" i="1"/>
  <c r="X7401" i="1" s="1"/>
  <c r="Y7401" i="1" s="1"/>
  <c r="U7402" i="1"/>
  <c r="X7402" i="1" s="1"/>
  <c r="Y7402" i="1" s="1"/>
  <c r="U7403" i="1"/>
  <c r="X7403" i="1" s="1"/>
  <c r="Y7403" i="1" s="1"/>
  <c r="U7404" i="1"/>
  <c r="X7404" i="1" s="1"/>
  <c r="Y7404" i="1" s="1"/>
  <c r="U7405" i="1"/>
  <c r="X7405" i="1" s="1"/>
  <c r="Y7405" i="1" s="1"/>
  <c r="U7406" i="1"/>
  <c r="X7406" i="1" s="1"/>
  <c r="Y7406" i="1" s="1"/>
  <c r="U7407" i="1"/>
  <c r="X7407" i="1" s="1"/>
  <c r="Y7407" i="1" s="1"/>
  <c r="U7408" i="1"/>
  <c r="X7408" i="1" s="1"/>
  <c r="Y7408" i="1" s="1"/>
  <c r="U7409" i="1"/>
  <c r="X7409" i="1" s="1"/>
  <c r="Y7409" i="1" s="1"/>
  <c r="U7410" i="1"/>
  <c r="X7410" i="1" s="1"/>
  <c r="Y7410" i="1" s="1"/>
  <c r="U7411" i="1"/>
  <c r="X7411" i="1" s="1"/>
  <c r="Y7411" i="1" s="1"/>
  <c r="U7412" i="1"/>
  <c r="X7412" i="1" s="1"/>
  <c r="Y7412" i="1" s="1"/>
  <c r="U7413" i="1"/>
  <c r="X7413" i="1" s="1"/>
  <c r="Y7413" i="1" s="1"/>
  <c r="U7414" i="1"/>
  <c r="X7414" i="1" s="1"/>
  <c r="Y7414" i="1" s="1"/>
  <c r="U7415" i="1"/>
  <c r="X7415" i="1" s="1"/>
  <c r="Y7415" i="1" s="1"/>
  <c r="U7416" i="1"/>
  <c r="X7416" i="1" s="1"/>
  <c r="Y7416" i="1" s="1"/>
  <c r="U7417" i="1"/>
  <c r="X7417" i="1" s="1"/>
  <c r="Y7417" i="1" s="1"/>
  <c r="U7418" i="1"/>
  <c r="X7418" i="1" s="1"/>
  <c r="Y7418" i="1" s="1"/>
  <c r="U7419" i="1"/>
  <c r="X7419" i="1" s="1"/>
  <c r="Y7419" i="1" s="1"/>
  <c r="U7420" i="1"/>
  <c r="X7420" i="1" s="1"/>
  <c r="Y7420" i="1" s="1"/>
  <c r="U7421" i="1"/>
  <c r="X7421" i="1" s="1"/>
  <c r="Y7421" i="1" s="1"/>
  <c r="U7422" i="1"/>
  <c r="X7422" i="1" s="1"/>
  <c r="Y7422" i="1" s="1"/>
  <c r="U7423" i="1"/>
  <c r="X7423" i="1" s="1"/>
  <c r="Y7423" i="1" s="1"/>
  <c r="U7424" i="1"/>
  <c r="X7424" i="1" s="1"/>
  <c r="Y7424" i="1" s="1"/>
  <c r="U7425" i="1"/>
  <c r="X7425" i="1" s="1"/>
  <c r="Y7425" i="1" s="1"/>
  <c r="U7426" i="1"/>
  <c r="X7426" i="1" s="1"/>
  <c r="Y7426" i="1" s="1"/>
  <c r="U7427" i="1"/>
  <c r="X7427" i="1" s="1"/>
  <c r="Y7427" i="1" s="1"/>
  <c r="U7428" i="1"/>
  <c r="X7428" i="1" s="1"/>
  <c r="Y7428" i="1" s="1"/>
  <c r="U7429" i="1"/>
  <c r="X7429" i="1" s="1"/>
  <c r="Y7429" i="1" s="1"/>
  <c r="U7430" i="1"/>
  <c r="X7430" i="1" s="1"/>
  <c r="Y7430" i="1" s="1"/>
  <c r="U7431" i="1"/>
  <c r="X7431" i="1" s="1"/>
  <c r="Y7431" i="1" s="1"/>
  <c r="U7432" i="1"/>
  <c r="X7432" i="1" s="1"/>
  <c r="Y7432" i="1" s="1"/>
  <c r="U7433" i="1"/>
  <c r="X7433" i="1" s="1"/>
  <c r="Y7433" i="1" s="1"/>
  <c r="U7434" i="1"/>
  <c r="X7434" i="1" s="1"/>
  <c r="Y7434" i="1" s="1"/>
  <c r="U7435" i="1"/>
  <c r="X7435" i="1" s="1"/>
  <c r="Y7435" i="1" s="1"/>
  <c r="U7436" i="1"/>
  <c r="X7436" i="1" s="1"/>
  <c r="Y7436" i="1" s="1"/>
  <c r="U7437" i="1"/>
  <c r="X7437" i="1" s="1"/>
  <c r="Y7437" i="1" s="1"/>
  <c r="U7438" i="1"/>
  <c r="X7438" i="1" s="1"/>
  <c r="Y7438" i="1" s="1"/>
  <c r="U7439" i="1"/>
  <c r="X7439" i="1" s="1"/>
  <c r="Y7439" i="1" s="1"/>
  <c r="U7440" i="1"/>
  <c r="X7440" i="1" s="1"/>
  <c r="Y7440" i="1" s="1"/>
  <c r="U7441" i="1"/>
  <c r="X7441" i="1" s="1"/>
  <c r="Y7441" i="1" s="1"/>
  <c r="U7442" i="1"/>
  <c r="X7442" i="1" s="1"/>
  <c r="Y7442" i="1" s="1"/>
  <c r="U7443" i="1"/>
  <c r="X7443" i="1" s="1"/>
  <c r="Y7443" i="1" s="1"/>
  <c r="U7444" i="1"/>
  <c r="X7444" i="1" s="1"/>
  <c r="Y7444" i="1" s="1"/>
  <c r="U7445" i="1"/>
  <c r="X7445" i="1" s="1"/>
  <c r="Y7445" i="1" s="1"/>
  <c r="U7446" i="1"/>
  <c r="X7446" i="1" s="1"/>
  <c r="Y7446" i="1" s="1"/>
  <c r="U7447" i="1"/>
  <c r="X7447" i="1" s="1"/>
  <c r="Y7447" i="1" s="1"/>
  <c r="U7448" i="1"/>
  <c r="X7448" i="1" s="1"/>
  <c r="Y7448" i="1" s="1"/>
  <c r="U7449" i="1"/>
  <c r="X7449" i="1" s="1"/>
  <c r="Y7449" i="1" s="1"/>
  <c r="U7450" i="1"/>
  <c r="X7450" i="1" s="1"/>
  <c r="Y7450" i="1" s="1"/>
  <c r="U7451" i="1"/>
  <c r="X7451" i="1" s="1"/>
  <c r="Y7451" i="1" s="1"/>
  <c r="U7452" i="1"/>
  <c r="X7452" i="1" s="1"/>
  <c r="Y7452" i="1" s="1"/>
  <c r="U7453" i="1"/>
  <c r="X7453" i="1" s="1"/>
  <c r="Y7453" i="1" s="1"/>
  <c r="U7454" i="1"/>
  <c r="X7454" i="1" s="1"/>
  <c r="Y7454" i="1" s="1"/>
  <c r="U7455" i="1"/>
  <c r="X7455" i="1" s="1"/>
  <c r="Y7455" i="1" s="1"/>
  <c r="U7456" i="1"/>
  <c r="X7456" i="1" s="1"/>
  <c r="Y7456" i="1" s="1"/>
  <c r="U7457" i="1"/>
  <c r="X7457" i="1" s="1"/>
  <c r="Y7457" i="1" s="1"/>
  <c r="U7458" i="1"/>
  <c r="X7458" i="1" s="1"/>
  <c r="Y7458" i="1" s="1"/>
  <c r="U7459" i="1"/>
  <c r="X7459" i="1" s="1"/>
  <c r="Y7459" i="1" s="1"/>
  <c r="U7460" i="1"/>
  <c r="X7460" i="1" s="1"/>
  <c r="Y7460" i="1" s="1"/>
  <c r="U7461" i="1"/>
  <c r="X7461" i="1" s="1"/>
  <c r="Y7461" i="1" s="1"/>
  <c r="U7462" i="1"/>
  <c r="X7462" i="1" s="1"/>
  <c r="Y7462" i="1" s="1"/>
  <c r="U7463" i="1"/>
  <c r="X7463" i="1" s="1"/>
  <c r="Y7463" i="1" s="1"/>
  <c r="U7464" i="1"/>
  <c r="X7464" i="1" s="1"/>
  <c r="Y7464" i="1" s="1"/>
  <c r="U7465" i="1"/>
  <c r="X7465" i="1" s="1"/>
  <c r="Y7465" i="1" s="1"/>
  <c r="U7466" i="1"/>
  <c r="X7466" i="1" s="1"/>
  <c r="Y7466" i="1" s="1"/>
  <c r="U7467" i="1"/>
  <c r="X7467" i="1" s="1"/>
  <c r="Y7467" i="1" s="1"/>
  <c r="U7468" i="1"/>
  <c r="X7468" i="1" s="1"/>
  <c r="Y7468" i="1" s="1"/>
  <c r="U7469" i="1"/>
  <c r="X7469" i="1" s="1"/>
  <c r="Y7469" i="1" s="1"/>
  <c r="U7470" i="1"/>
  <c r="X7470" i="1" s="1"/>
  <c r="Y7470" i="1" s="1"/>
  <c r="U7471" i="1"/>
  <c r="X7471" i="1" s="1"/>
  <c r="Y7471" i="1" s="1"/>
  <c r="U7472" i="1"/>
  <c r="X7472" i="1" s="1"/>
  <c r="Y7472" i="1" s="1"/>
  <c r="U7473" i="1"/>
  <c r="X7473" i="1" s="1"/>
  <c r="Y7473" i="1" s="1"/>
  <c r="U7474" i="1"/>
  <c r="X7474" i="1" s="1"/>
  <c r="Y7474" i="1" s="1"/>
  <c r="U7475" i="1"/>
  <c r="X7475" i="1" s="1"/>
  <c r="Y7475" i="1" s="1"/>
  <c r="U7476" i="1"/>
  <c r="X7476" i="1" s="1"/>
  <c r="Y7476" i="1" s="1"/>
  <c r="U7477" i="1"/>
  <c r="X7477" i="1" s="1"/>
  <c r="Y7477" i="1" s="1"/>
  <c r="U7478" i="1"/>
  <c r="X7478" i="1" s="1"/>
  <c r="Y7478" i="1" s="1"/>
  <c r="U7479" i="1"/>
  <c r="X7479" i="1" s="1"/>
  <c r="Y7479" i="1" s="1"/>
  <c r="U7480" i="1"/>
  <c r="X7480" i="1" s="1"/>
  <c r="Y7480" i="1" s="1"/>
  <c r="U7481" i="1"/>
  <c r="X7481" i="1" s="1"/>
  <c r="Y7481" i="1" s="1"/>
  <c r="U7482" i="1"/>
  <c r="X7482" i="1" s="1"/>
  <c r="Y7482" i="1" s="1"/>
  <c r="U7483" i="1"/>
  <c r="X7483" i="1" s="1"/>
  <c r="Y7483" i="1" s="1"/>
  <c r="U7484" i="1"/>
  <c r="X7484" i="1" s="1"/>
  <c r="Y7484" i="1" s="1"/>
  <c r="U7485" i="1"/>
  <c r="X7485" i="1" s="1"/>
  <c r="Y7485" i="1" s="1"/>
  <c r="U7486" i="1"/>
  <c r="X7486" i="1" s="1"/>
  <c r="Y7486" i="1" s="1"/>
  <c r="U7487" i="1"/>
  <c r="X7487" i="1" s="1"/>
  <c r="Y7487" i="1" s="1"/>
  <c r="U7488" i="1"/>
  <c r="X7488" i="1" s="1"/>
  <c r="Y7488" i="1" s="1"/>
  <c r="U7489" i="1"/>
  <c r="X7489" i="1" s="1"/>
  <c r="Y7489" i="1" s="1"/>
  <c r="U7490" i="1"/>
  <c r="X7490" i="1" s="1"/>
  <c r="Y7490" i="1" s="1"/>
  <c r="U7491" i="1"/>
  <c r="X7491" i="1" s="1"/>
  <c r="Y7491" i="1" s="1"/>
  <c r="U7492" i="1"/>
  <c r="X7492" i="1" s="1"/>
  <c r="Y7492" i="1" s="1"/>
  <c r="U7493" i="1"/>
  <c r="X7493" i="1" s="1"/>
  <c r="Y7493" i="1" s="1"/>
  <c r="U7494" i="1"/>
  <c r="X7494" i="1" s="1"/>
  <c r="Y7494" i="1" s="1"/>
  <c r="U7495" i="1"/>
  <c r="X7495" i="1" s="1"/>
  <c r="Y7495" i="1" s="1"/>
  <c r="U7496" i="1"/>
  <c r="X7496" i="1" s="1"/>
  <c r="Y7496" i="1" s="1"/>
  <c r="U7497" i="1"/>
  <c r="X7497" i="1" s="1"/>
  <c r="Y7497" i="1" s="1"/>
  <c r="U7498" i="1"/>
  <c r="X7498" i="1" s="1"/>
  <c r="Y7498" i="1" s="1"/>
  <c r="U7499" i="1"/>
  <c r="X7499" i="1" s="1"/>
  <c r="Y7499" i="1" s="1"/>
  <c r="U7500" i="1"/>
  <c r="X7500" i="1" s="1"/>
  <c r="Y7500" i="1" s="1"/>
  <c r="U7501" i="1"/>
  <c r="X7501" i="1" s="1"/>
  <c r="Y7501" i="1" s="1"/>
  <c r="U7502" i="1"/>
  <c r="X7502" i="1" s="1"/>
  <c r="Y7502" i="1" s="1"/>
  <c r="U7503" i="1"/>
  <c r="X7503" i="1" s="1"/>
  <c r="Y7503" i="1" s="1"/>
  <c r="U7504" i="1"/>
  <c r="X7504" i="1" s="1"/>
  <c r="Y7504" i="1" s="1"/>
  <c r="U7505" i="1"/>
  <c r="X7505" i="1" s="1"/>
  <c r="Y7505" i="1" s="1"/>
  <c r="U7506" i="1"/>
  <c r="X7506" i="1" s="1"/>
  <c r="Y7506" i="1" s="1"/>
  <c r="U7507" i="1"/>
  <c r="X7507" i="1" s="1"/>
  <c r="Y7507" i="1" s="1"/>
  <c r="U7508" i="1"/>
  <c r="X7508" i="1" s="1"/>
  <c r="Y7508" i="1" s="1"/>
  <c r="U7509" i="1"/>
  <c r="X7509" i="1" s="1"/>
  <c r="Y7509" i="1" s="1"/>
  <c r="U7510" i="1"/>
  <c r="X7510" i="1" s="1"/>
  <c r="Y7510" i="1" s="1"/>
  <c r="U7511" i="1"/>
  <c r="X7511" i="1" s="1"/>
  <c r="Y7511" i="1" s="1"/>
  <c r="U7512" i="1"/>
  <c r="X7512" i="1" s="1"/>
  <c r="Y7512" i="1" s="1"/>
  <c r="U7513" i="1"/>
  <c r="X7513" i="1" s="1"/>
  <c r="Y7513" i="1" s="1"/>
  <c r="U7514" i="1"/>
  <c r="X7514" i="1" s="1"/>
  <c r="Y7514" i="1" s="1"/>
  <c r="U7515" i="1"/>
  <c r="X7515" i="1" s="1"/>
  <c r="Y7515" i="1" s="1"/>
  <c r="U7516" i="1"/>
  <c r="X7516" i="1" s="1"/>
  <c r="Y7516" i="1" s="1"/>
  <c r="U7517" i="1"/>
  <c r="X7517" i="1" s="1"/>
  <c r="Y7517" i="1" s="1"/>
  <c r="U7518" i="1"/>
  <c r="X7518" i="1" s="1"/>
  <c r="Y7518" i="1" s="1"/>
  <c r="U7519" i="1"/>
  <c r="X7519" i="1" s="1"/>
  <c r="Y7519" i="1" s="1"/>
  <c r="U7520" i="1"/>
  <c r="X7520" i="1" s="1"/>
  <c r="Y7520" i="1" s="1"/>
  <c r="U7521" i="1"/>
  <c r="X7521" i="1" s="1"/>
  <c r="Y7521" i="1" s="1"/>
  <c r="U7522" i="1"/>
  <c r="X7522" i="1" s="1"/>
  <c r="Y7522" i="1" s="1"/>
  <c r="U7523" i="1"/>
  <c r="X7523" i="1" s="1"/>
  <c r="Y7523" i="1" s="1"/>
  <c r="U7524" i="1"/>
  <c r="X7524" i="1" s="1"/>
  <c r="Y7524" i="1" s="1"/>
  <c r="U7525" i="1"/>
  <c r="X7525" i="1" s="1"/>
  <c r="Y7525" i="1" s="1"/>
  <c r="U7526" i="1"/>
  <c r="X7526" i="1" s="1"/>
  <c r="Y7526" i="1" s="1"/>
  <c r="U7527" i="1"/>
  <c r="X7527" i="1" s="1"/>
  <c r="Y7527" i="1" s="1"/>
  <c r="U7528" i="1"/>
  <c r="X7528" i="1" s="1"/>
  <c r="Y7528" i="1" s="1"/>
  <c r="U7529" i="1"/>
  <c r="X7529" i="1" s="1"/>
  <c r="Y7529" i="1" s="1"/>
  <c r="U7530" i="1"/>
  <c r="X7530" i="1" s="1"/>
  <c r="Y7530" i="1" s="1"/>
  <c r="U7531" i="1"/>
  <c r="X7531" i="1" s="1"/>
  <c r="Y7531" i="1" s="1"/>
  <c r="U7532" i="1"/>
  <c r="X7532" i="1" s="1"/>
  <c r="Y7532" i="1" s="1"/>
  <c r="U7533" i="1"/>
  <c r="X7533" i="1" s="1"/>
  <c r="Y7533" i="1" s="1"/>
  <c r="U7534" i="1"/>
  <c r="X7534" i="1" s="1"/>
  <c r="Y7534" i="1" s="1"/>
  <c r="U7535" i="1"/>
  <c r="X7535" i="1" s="1"/>
  <c r="Y7535" i="1" s="1"/>
  <c r="U7536" i="1"/>
  <c r="X7536" i="1" s="1"/>
  <c r="Y7536" i="1" s="1"/>
  <c r="U7537" i="1"/>
  <c r="X7537" i="1" s="1"/>
  <c r="Y7537" i="1" s="1"/>
  <c r="U7538" i="1"/>
  <c r="X7538" i="1" s="1"/>
  <c r="Y7538" i="1" s="1"/>
  <c r="U7539" i="1"/>
  <c r="X7539" i="1" s="1"/>
  <c r="Y7539" i="1" s="1"/>
  <c r="U7540" i="1"/>
  <c r="X7540" i="1" s="1"/>
  <c r="Y7540" i="1" s="1"/>
  <c r="U7541" i="1"/>
  <c r="X7541" i="1" s="1"/>
  <c r="Y7541" i="1" s="1"/>
  <c r="U7542" i="1"/>
  <c r="X7542" i="1" s="1"/>
  <c r="Y7542" i="1" s="1"/>
  <c r="U7543" i="1"/>
  <c r="X7543" i="1" s="1"/>
  <c r="Y7543" i="1" s="1"/>
  <c r="U7544" i="1"/>
  <c r="X7544" i="1" s="1"/>
  <c r="Y7544" i="1" s="1"/>
  <c r="U7545" i="1"/>
  <c r="X7545" i="1" s="1"/>
  <c r="Y7545" i="1" s="1"/>
  <c r="U7546" i="1"/>
  <c r="X7546" i="1" s="1"/>
  <c r="Y7546" i="1" s="1"/>
  <c r="U7547" i="1"/>
  <c r="X7547" i="1" s="1"/>
  <c r="Y7547" i="1" s="1"/>
  <c r="U7548" i="1"/>
  <c r="X7548" i="1" s="1"/>
  <c r="Y7548" i="1" s="1"/>
  <c r="U7549" i="1"/>
  <c r="X7549" i="1" s="1"/>
  <c r="Y7549" i="1" s="1"/>
  <c r="U7550" i="1"/>
  <c r="X7550" i="1" s="1"/>
  <c r="Y7550" i="1" s="1"/>
  <c r="U7551" i="1"/>
  <c r="X7551" i="1" s="1"/>
  <c r="Y7551" i="1" s="1"/>
  <c r="U7552" i="1"/>
  <c r="X7552" i="1" s="1"/>
  <c r="Y7552" i="1" s="1"/>
  <c r="U7553" i="1"/>
  <c r="X7553" i="1" s="1"/>
  <c r="Y7553" i="1" s="1"/>
  <c r="U7554" i="1"/>
  <c r="X7554" i="1" s="1"/>
  <c r="Y7554" i="1" s="1"/>
  <c r="U7555" i="1"/>
  <c r="X7555" i="1" s="1"/>
  <c r="Y7555" i="1" s="1"/>
  <c r="U7556" i="1"/>
  <c r="X7556" i="1" s="1"/>
  <c r="Y7556" i="1" s="1"/>
  <c r="U7557" i="1"/>
  <c r="X7557" i="1" s="1"/>
  <c r="Y7557" i="1" s="1"/>
  <c r="U7558" i="1"/>
  <c r="X7558" i="1" s="1"/>
  <c r="Y7558" i="1" s="1"/>
  <c r="U7559" i="1"/>
  <c r="X7559" i="1" s="1"/>
  <c r="Y7559" i="1" s="1"/>
  <c r="U7560" i="1"/>
  <c r="X7560" i="1" s="1"/>
  <c r="Y7560" i="1" s="1"/>
  <c r="U7561" i="1"/>
  <c r="X7561" i="1" s="1"/>
  <c r="Y7561" i="1" s="1"/>
  <c r="U7562" i="1"/>
  <c r="X7562" i="1" s="1"/>
  <c r="Y7562" i="1" s="1"/>
  <c r="U7563" i="1"/>
  <c r="X7563" i="1" s="1"/>
  <c r="Y7563" i="1" s="1"/>
  <c r="U7564" i="1"/>
  <c r="X7564" i="1" s="1"/>
  <c r="Y7564" i="1" s="1"/>
  <c r="U7565" i="1"/>
  <c r="X7565" i="1" s="1"/>
  <c r="Y7565" i="1" s="1"/>
  <c r="U7566" i="1"/>
  <c r="X7566" i="1" s="1"/>
  <c r="Y7566" i="1" s="1"/>
  <c r="U7567" i="1"/>
  <c r="X7567" i="1" s="1"/>
  <c r="Y7567" i="1" s="1"/>
  <c r="U7568" i="1"/>
  <c r="X7568" i="1" s="1"/>
  <c r="Y7568" i="1" s="1"/>
  <c r="U7569" i="1"/>
  <c r="X7569" i="1" s="1"/>
  <c r="Y7569" i="1" s="1"/>
  <c r="U7570" i="1"/>
  <c r="X7570" i="1" s="1"/>
  <c r="Y7570" i="1" s="1"/>
  <c r="U7571" i="1"/>
  <c r="X7571" i="1" s="1"/>
  <c r="Y7571" i="1" s="1"/>
  <c r="U7572" i="1"/>
  <c r="X7572" i="1" s="1"/>
  <c r="Y7572" i="1" s="1"/>
  <c r="U7573" i="1"/>
  <c r="X7573" i="1" s="1"/>
  <c r="Y7573" i="1" s="1"/>
  <c r="U7574" i="1"/>
  <c r="X7574" i="1" s="1"/>
  <c r="Y7574" i="1" s="1"/>
  <c r="U7575" i="1"/>
  <c r="X7575" i="1" s="1"/>
  <c r="Y7575" i="1" s="1"/>
  <c r="U7576" i="1"/>
  <c r="X7576" i="1" s="1"/>
  <c r="Y7576" i="1" s="1"/>
  <c r="U7577" i="1"/>
  <c r="X7577" i="1" s="1"/>
  <c r="Y7577" i="1" s="1"/>
  <c r="U7578" i="1"/>
  <c r="X7578" i="1" s="1"/>
  <c r="Y7578" i="1" s="1"/>
  <c r="U7579" i="1"/>
  <c r="X7579" i="1" s="1"/>
  <c r="Y7579" i="1" s="1"/>
  <c r="U7580" i="1"/>
  <c r="X7580" i="1" s="1"/>
  <c r="Y7580" i="1" s="1"/>
  <c r="U7581" i="1"/>
  <c r="X7581" i="1" s="1"/>
  <c r="Y7581" i="1" s="1"/>
  <c r="U7582" i="1"/>
  <c r="X7582" i="1" s="1"/>
  <c r="Y7582" i="1" s="1"/>
  <c r="U7583" i="1"/>
  <c r="X7583" i="1" s="1"/>
  <c r="Y7583" i="1" s="1"/>
  <c r="U7584" i="1"/>
  <c r="X7584" i="1" s="1"/>
  <c r="Y7584" i="1" s="1"/>
  <c r="U7585" i="1"/>
  <c r="X7585" i="1" s="1"/>
  <c r="Y7585" i="1" s="1"/>
  <c r="U7586" i="1"/>
  <c r="X7586" i="1" s="1"/>
  <c r="Y7586" i="1" s="1"/>
  <c r="U7587" i="1"/>
  <c r="X7587" i="1" s="1"/>
  <c r="Y7587" i="1" s="1"/>
  <c r="U7588" i="1"/>
  <c r="X7588" i="1" s="1"/>
  <c r="Y7588" i="1" s="1"/>
  <c r="U7589" i="1"/>
  <c r="X7589" i="1" s="1"/>
  <c r="Y7589" i="1" s="1"/>
  <c r="U7590" i="1"/>
  <c r="X7590" i="1" s="1"/>
  <c r="Y7590" i="1" s="1"/>
  <c r="U7591" i="1"/>
  <c r="X7591" i="1" s="1"/>
  <c r="Y7591" i="1" s="1"/>
  <c r="U7592" i="1"/>
  <c r="X7592" i="1" s="1"/>
  <c r="Y7592" i="1" s="1"/>
  <c r="U7593" i="1"/>
  <c r="X7593" i="1" s="1"/>
  <c r="Y7593" i="1" s="1"/>
  <c r="U7594" i="1"/>
  <c r="X7594" i="1" s="1"/>
  <c r="Y7594" i="1" s="1"/>
  <c r="U7595" i="1"/>
  <c r="X7595" i="1" s="1"/>
  <c r="Y7595" i="1" s="1"/>
  <c r="U7596" i="1"/>
  <c r="X7596" i="1" s="1"/>
  <c r="Y7596" i="1" s="1"/>
  <c r="U7597" i="1"/>
  <c r="X7597" i="1" s="1"/>
  <c r="Y7597" i="1" s="1"/>
  <c r="U7598" i="1"/>
  <c r="X7598" i="1" s="1"/>
  <c r="Y7598" i="1" s="1"/>
  <c r="U7599" i="1"/>
  <c r="X7599" i="1" s="1"/>
  <c r="Y7599" i="1" s="1"/>
  <c r="U7600" i="1"/>
  <c r="X7600" i="1" s="1"/>
  <c r="Y7600" i="1" s="1"/>
  <c r="U7601" i="1"/>
  <c r="X7601" i="1" s="1"/>
  <c r="Y7601" i="1" s="1"/>
  <c r="U7602" i="1"/>
  <c r="X7602" i="1" s="1"/>
  <c r="Y7602" i="1" s="1"/>
  <c r="U7603" i="1"/>
  <c r="X7603" i="1" s="1"/>
  <c r="Y7603" i="1" s="1"/>
  <c r="U7604" i="1"/>
  <c r="X7604" i="1" s="1"/>
  <c r="Y7604" i="1" s="1"/>
  <c r="U7605" i="1"/>
  <c r="X7605" i="1" s="1"/>
  <c r="Y7605" i="1" s="1"/>
  <c r="U7606" i="1"/>
  <c r="X7606" i="1" s="1"/>
  <c r="Y7606" i="1" s="1"/>
  <c r="U7607" i="1"/>
  <c r="X7607" i="1" s="1"/>
  <c r="Y7607" i="1" s="1"/>
  <c r="U7608" i="1"/>
  <c r="X7608" i="1" s="1"/>
  <c r="Y7608" i="1" s="1"/>
  <c r="U7609" i="1"/>
  <c r="X7609" i="1" s="1"/>
  <c r="Y7609" i="1" s="1"/>
  <c r="U7610" i="1"/>
  <c r="X7610" i="1" s="1"/>
  <c r="Y7610" i="1" s="1"/>
  <c r="U7611" i="1"/>
  <c r="X7611" i="1" s="1"/>
  <c r="Y7611" i="1" s="1"/>
  <c r="U7612" i="1"/>
  <c r="X7612" i="1" s="1"/>
  <c r="Y7612" i="1" s="1"/>
  <c r="U7613" i="1"/>
  <c r="X7613" i="1" s="1"/>
  <c r="Y7613" i="1" s="1"/>
  <c r="U7614" i="1"/>
  <c r="X7614" i="1" s="1"/>
  <c r="Y7614" i="1" s="1"/>
  <c r="U7615" i="1"/>
  <c r="X7615" i="1" s="1"/>
  <c r="Y7615" i="1" s="1"/>
  <c r="U7616" i="1"/>
  <c r="X7616" i="1" s="1"/>
  <c r="Y7616" i="1" s="1"/>
  <c r="U7617" i="1"/>
  <c r="X7617" i="1" s="1"/>
  <c r="Y7617" i="1" s="1"/>
  <c r="U7618" i="1"/>
  <c r="X7618" i="1" s="1"/>
  <c r="Y7618" i="1" s="1"/>
  <c r="U7619" i="1"/>
  <c r="X7619" i="1" s="1"/>
  <c r="Y7619" i="1" s="1"/>
  <c r="U7620" i="1"/>
  <c r="X7620" i="1" s="1"/>
  <c r="Y7620" i="1" s="1"/>
  <c r="U7621" i="1"/>
  <c r="X7621" i="1" s="1"/>
  <c r="Y7621" i="1" s="1"/>
  <c r="U7622" i="1"/>
  <c r="X7622" i="1" s="1"/>
  <c r="Y7622" i="1" s="1"/>
  <c r="U7623" i="1"/>
  <c r="X7623" i="1" s="1"/>
  <c r="Y7623" i="1" s="1"/>
  <c r="U7624" i="1"/>
  <c r="X7624" i="1" s="1"/>
  <c r="Y7624" i="1" s="1"/>
  <c r="U7625" i="1"/>
  <c r="X7625" i="1" s="1"/>
  <c r="Y7625" i="1" s="1"/>
  <c r="U7626" i="1"/>
  <c r="X7626" i="1" s="1"/>
  <c r="Y7626" i="1" s="1"/>
  <c r="U7627" i="1"/>
  <c r="X7627" i="1" s="1"/>
  <c r="Y7627" i="1" s="1"/>
  <c r="U7628" i="1"/>
  <c r="X7628" i="1" s="1"/>
  <c r="Y7628" i="1" s="1"/>
  <c r="U7629" i="1"/>
  <c r="X7629" i="1" s="1"/>
  <c r="Y7629" i="1" s="1"/>
  <c r="U7630" i="1"/>
  <c r="X7630" i="1" s="1"/>
  <c r="Y7630" i="1" s="1"/>
  <c r="U7631" i="1"/>
  <c r="X7631" i="1" s="1"/>
  <c r="Y7631" i="1" s="1"/>
  <c r="U7632" i="1"/>
  <c r="X7632" i="1" s="1"/>
  <c r="Y7632" i="1" s="1"/>
  <c r="U7633" i="1"/>
  <c r="X7633" i="1" s="1"/>
  <c r="Y7633" i="1" s="1"/>
  <c r="U7634" i="1"/>
  <c r="X7634" i="1" s="1"/>
  <c r="Y7634" i="1" s="1"/>
  <c r="U7635" i="1"/>
  <c r="X7635" i="1" s="1"/>
  <c r="Y7635" i="1" s="1"/>
  <c r="U7636" i="1"/>
  <c r="X7636" i="1" s="1"/>
  <c r="Y7636" i="1" s="1"/>
  <c r="U7637" i="1"/>
  <c r="X7637" i="1" s="1"/>
  <c r="Y7637" i="1" s="1"/>
  <c r="U7638" i="1"/>
  <c r="X7638" i="1" s="1"/>
  <c r="Y7638" i="1" s="1"/>
  <c r="U7639" i="1"/>
  <c r="X7639" i="1" s="1"/>
  <c r="Y7639" i="1" s="1"/>
  <c r="U7640" i="1"/>
  <c r="X7640" i="1" s="1"/>
  <c r="Y7640" i="1" s="1"/>
  <c r="U7641" i="1"/>
  <c r="X7641" i="1" s="1"/>
  <c r="Y7641" i="1" s="1"/>
  <c r="U7642" i="1"/>
  <c r="X7642" i="1" s="1"/>
  <c r="Y7642" i="1" s="1"/>
  <c r="U7643" i="1"/>
  <c r="X7643" i="1" s="1"/>
  <c r="Y7643" i="1" s="1"/>
  <c r="U7644" i="1"/>
  <c r="X7644" i="1" s="1"/>
  <c r="Y7644" i="1" s="1"/>
  <c r="U7645" i="1"/>
  <c r="X7645" i="1" s="1"/>
  <c r="Y7645" i="1" s="1"/>
  <c r="U7646" i="1"/>
  <c r="X7646" i="1" s="1"/>
  <c r="Y7646" i="1" s="1"/>
  <c r="U7647" i="1"/>
  <c r="X7647" i="1" s="1"/>
  <c r="Y7647" i="1" s="1"/>
  <c r="U7648" i="1"/>
  <c r="X7648" i="1" s="1"/>
  <c r="Y7648" i="1" s="1"/>
  <c r="U7649" i="1"/>
  <c r="X7649" i="1" s="1"/>
  <c r="Y7649" i="1" s="1"/>
  <c r="U7650" i="1"/>
  <c r="X7650" i="1" s="1"/>
  <c r="Y7650" i="1" s="1"/>
  <c r="U7651" i="1"/>
  <c r="X7651" i="1" s="1"/>
  <c r="Y7651" i="1" s="1"/>
  <c r="U7652" i="1"/>
  <c r="X7652" i="1" s="1"/>
  <c r="Y7652" i="1" s="1"/>
  <c r="U7653" i="1"/>
  <c r="X7653" i="1" s="1"/>
  <c r="Y7653" i="1" s="1"/>
  <c r="U7654" i="1"/>
  <c r="X7654" i="1" s="1"/>
  <c r="Y7654" i="1" s="1"/>
  <c r="U7655" i="1"/>
  <c r="X7655" i="1" s="1"/>
  <c r="Y7655" i="1" s="1"/>
  <c r="U7656" i="1"/>
  <c r="X7656" i="1" s="1"/>
  <c r="Y7656" i="1" s="1"/>
  <c r="U7657" i="1"/>
  <c r="X7657" i="1" s="1"/>
  <c r="Y7657" i="1" s="1"/>
  <c r="U7658" i="1"/>
  <c r="X7658" i="1" s="1"/>
  <c r="Y7658" i="1" s="1"/>
  <c r="U7659" i="1"/>
  <c r="X7659" i="1" s="1"/>
  <c r="Y7659" i="1" s="1"/>
  <c r="U7660" i="1"/>
  <c r="X7660" i="1" s="1"/>
  <c r="Y7660" i="1" s="1"/>
  <c r="U7661" i="1"/>
  <c r="X7661" i="1" s="1"/>
  <c r="Y7661" i="1" s="1"/>
  <c r="U7662" i="1"/>
  <c r="X7662" i="1" s="1"/>
  <c r="Y7662" i="1" s="1"/>
  <c r="U7663" i="1"/>
  <c r="X7663" i="1" s="1"/>
  <c r="Y7663" i="1" s="1"/>
  <c r="U7664" i="1"/>
  <c r="X7664" i="1" s="1"/>
  <c r="Y7664" i="1" s="1"/>
  <c r="U7665" i="1"/>
  <c r="X7665" i="1" s="1"/>
  <c r="Y7665" i="1" s="1"/>
  <c r="U7666" i="1"/>
  <c r="X7666" i="1" s="1"/>
  <c r="Y7666" i="1" s="1"/>
  <c r="U7667" i="1"/>
  <c r="X7667" i="1" s="1"/>
  <c r="Y7667" i="1" s="1"/>
  <c r="U7668" i="1"/>
  <c r="X7668" i="1" s="1"/>
  <c r="Y7668" i="1" s="1"/>
  <c r="U7669" i="1"/>
  <c r="X7669" i="1" s="1"/>
  <c r="Y7669" i="1" s="1"/>
  <c r="U7670" i="1"/>
  <c r="X7670" i="1" s="1"/>
  <c r="Y7670" i="1" s="1"/>
  <c r="U7671" i="1"/>
  <c r="X7671" i="1" s="1"/>
  <c r="Y7671" i="1" s="1"/>
  <c r="U7672" i="1"/>
  <c r="X7672" i="1" s="1"/>
  <c r="Y7672" i="1" s="1"/>
  <c r="U7673" i="1"/>
  <c r="X7673" i="1" s="1"/>
  <c r="Y7673" i="1" s="1"/>
  <c r="U7674" i="1"/>
  <c r="X7674" i="1" s="1"/>
  <c r="Y7674" i="1" s="1"/>
  <c r="U7675" i="1"/>
  <c r="X7675" i="1" s="1"/>
  <c r="Y7675" i="1" s="1"/>
  <c r="U7676" i="1"/>
  <c r="X7676" i="1" s="1"/>
  <c r="Y7676" i="1" s="1"/>
  <c r="U7677" i="1"/>
  <c r="X7677" i="1" s="1"/>
  <c r="Y7677" i="1" s="1"/>
  <c r="U7678" i="1"/>
  <c r="X7678" i="1" s="1"/>
  <c r="Y7678" i="1" s="1"/>
  <c r="U7679" i="1"/>
  <c r="X7679" i="1" s="1"/>
  <c r="Y7679" i="1" s="1"/>
  <c r="U7680" i="1"/>
  <c r="X7680" i="1" s="1"/>
  <c r="Y7680" i="1" s="1"/>
  <c r="U7681" i="1"/>
  <c r="X7681" i="1" s="1"/>
  <c r="Y7681" i="1" s="1"/>
  <c r="U7682" i="1"/>
  <c r="X7682" i="1" s="1"/>
  <c r="Y7682" i="1" s="1"/>
  <c r="U7683" i="1"/>
  <c r="X7683" i="1" s="1"/>
  <c r="Y7683" i="1" s="1"/>
  <c r="U7684" i="1"/>
  <c r="X7684" i="1" s="1"/>
  <c r="Y7684" i="1" s="1"/>
  <c r="U7685" i="1"/>
  <c r="X7685" i="1" s="1"/>
  <c r="Y7685" i="1" s="1"/>
  <c r="U7686" i="1"/>
  <c r="X7686" i="1" s="1"/>
  <c r="Y7686" i="1" s="1"/>
  <c r="U7687" i="1"/>
  <c r="X7687" i="1" s="1"/>
  <c r="Y7687" i="1" s="1"/>
  <c r="U7688" i="1"/>
  <c r="X7688" i="1" s="1"/>
  <c r="Y7688" i="1" s="1"/>
  <c r="U7689" i="1"/>
  <c r="X7689" i="1" s="1"/>
  <c r="Y7689" i="1" s="1"/>
  <c r="U7690" i="1"/>
  <c r="X7690" i="1" s="1"/>
  <c r="Y7690" i="1" s="1"/>
  <c r="U7691" i="1"/>
  <c r="X7691" i="1" s="1"/>
  <c r="Y7691" i="1" s="1"/>
  <c r="U7692" i="1"/>
  <c r="X7692" i="1" s="1"/>
  <c r="Y7692" i="1" s="1"/>
  <c r="U7693" i="1"/>
  <c r="X7693" i="1" s="1"/>
  <c r="Y7693" i="1" s="1"/>
  <c r="U7694" i="1"/>
  <c r="X7694" i="1" s="1"/>
  <c r="Y7694" i="1" s="1"/>
  <c r="U7695" i="1"/>
  <c r="X7695" i="1" s="1"/>
  <c r="Y7695" i="1" s="1"/>
  <c r="U7696" i="1"/>
  <c r="X7696" i="1" s="1"/>
  <c r="Y7696" i="1" s="1"/>
  <c r="U7697" i="1"/>
  <c r="X7697" i="1" s="1"/>
  <c r="Y7697" i="1" s="1"/>
  <c r="U7698" i="1"/>
  <c r="X7698" i="1" s="1"/>
  <c r="Y7698" i="1" s="1"/>
  <c r="U7699" i="1"/>
  <c r="X7699" i="1" s="1"/>
  <c r="Y7699" i="1" s="1"/>
  <c r="U7700" i="1"/>
  <c r="X7700" i="1" s="1"/>
  <c r="Y7700" i="1" s="1"/>
  <c r="U7701" i="1"/>
  <c r="X7701" i="1" s="1"/>
  <c r="Y7701" i="1" s="1"/>
  <c r="U7702" i="1"/>
  <c r="X7702" i="1" s="1"/>
  <c r="Y7702" i="1" s="1"/>
  <c r="U7703" i="1"/>
  <c r="X7703" i="1" s="1"/>
  <c r="Y7703" i="1" s="1"/>
  <c r="U7704" i="1"/>
  <c r="X7704" i="1" s="1"/>
  <c r="Y7704" i="1" s="1"/>
  <c r="U7705" i="1"/>
  <c r="X7705" i="1" s="1"/>
  <c r="Y7705" i="1" s="1"/>
  <c r="U7706" i="1"/>
  <c r="X7706" i="1" s="1"/>
  <c r="Y7706" i="1" s="1"/>
  <c r="U7707" i="1"/>
  <c r="X7707" i="1" s="1"/>
  <c r="Y7707" i="1" s="1"/>
  <c r="U7708" i="1"/>
  <c r="X7708" i="1" s="1"/>
  <c r="Y7708" i="1" s="1"/>
  <c r="U7709" i="1"/>
  <c r="X7709" i="1" s="1"/>
  <c r="Y7709" i="1" s="1"/>
  <c r="U7710" i="1"/>
  <c r="X7710" i="1" s="1"/>
  <c r="Y7710" i="1" s="1"/>
  <c r="U7711" i="1"/>
  <c r="X7711" i="1" s="1"/>
  <c r="Y7711" i="1" s="1"/>
  <c r="U7712" i="1"/>
  <c r="X7712" i="1" s="1"/>
  <c r="Y7712" i="1" s="1"/>
  <c r="U7713" i="1"/>
  <c r="X7713" i="1" s="1"/>
  <c r="Y7713" i="1" s="1"/>
  <c r="U7714" i="1"/>
  <c r="X7714" i="1" s="1"/>
  <c r="Y7714" i="1" s="1"/>
  <c r="U7715" i="1"/>
  <c r="X7715" i="1" s="1"/>
  <c r="Y7715" i="1" s="1"/>
  <c r="U7716" i="1"/>
  <c r="X7716" i="1" s="1"/>
  <c r="Y7716" i="1" s="1"/>
  <c r="U7717" i="1"/>
  <c r="X7717" i="1" s="1"/>
  <c r="Y7717" i="1" s="1"/>
  <c r="U7718" i="1"/>
  <c r="X7718" i="1" s="1"/>
  <c r="Y7718" i="1" s="1"/>
  <c r="U7719" i="1"/>
  <c r="X7719" i="1" s="1"/>
  <c r="Y7719" i="1" s="1"/>
  <c r="U7720" i="1"/>
  <c r="X7720" i="1" s="1"/>
  <c r="Y7720" i="1" s="1"/>
  <c r="U7721" i="1"/>
  <c r="X7721" i="1" s="1"/>
  <c r="Y7721" i="1" s="1"/>
  <c r="U7722" i="1"/>
  <c r="X7722" i="1" s="1"/>
  <c r="Y7722" i="1" s="1"/>
  <c r="U7723" i="1"/>
  <c r="X7723" i="1" s="1"/>
  <c r="Y7723" i="1" s="1"/>
  <c r="U7724" i="1"/>
  <c r="X7724" i="1" s="1"/>
  <c r="Y7724" i="1" s="1"/>
  <c r="U7725" i="1"/>
  <c r="X7725" i="1" s="1"/>
  <c r="Y7725" i="1" s="1"/>
  <c r="U7726" i="1"/>
  <c r="X7726" i="1" s="1"/>
  <c r="Y7726" i="1" s="1"/>
  <c r="U7727" i="1"/>
  <c r="X7727" i="1" s="1"/>
  <c r="Y7727" i="1" s="1"/>
  <c r="U7728" i="1"/>
  <c r="X7728" i="1" s="1"/>
  <c r="Y7728" i="1" s="1"/>
  <c r="U7729" i="1"/>
  <c r="X7729" i="1" s="1"/>
  <c r="Y7729" i="1" s="1"/>
  <c r="U7730" i="1"/>
  <c r="X7730" i="1" s="1"/>
  <c r="Y7730" i="1" s="1"/>
  <c r="U7731" i="1"/>
  <c r="X7731" i="1" s="1"/>
  <c r="Y7731" i="1" s="1"/>
  <c r="U7732" i="1"/>
  <c r="X7732" i="1" s="1"/>
  <c r="Y7732" i="1" s="1"/>
  <c r="U7733" i="1"/>
  <c r="X7733" i="1" s="1"/>
  <c r="Y7733" i="1" s="1"/>
  <c r="U7734" i="1"/>
  <c r="X7734" i="1" s="1"/>
  <c r="Y7734" i="1" s="1"/>
  <c r="U7735" i="1"/>
  <c r="X7735" i="1" s="1"/>
  <c r="Y7735" i="1" s="1"/>
  <c r="U7736" i="1"/>
  <c r="X7736" i="1" s="1"/>
  <c r="Y7736" i="1" s="1"/>
  <c r="U7737" i="1"/>
  <c r="X7737" i="1" s="1"/>
  <c r="Y7737" i="1" s="1"/>
  <c r="U7738" i="1"/>
  <c r="X7738" i="1" s="1"/>
  <c r="Y7738" i="1" s="1"/>
  <c r="U7739" i="1"/>
  <c r="X7739" i="1" s="1"/>
  <c r="Y7739" i="1" s="1"/>
  <c r="U7740" i="1"/>
  <c r="X7740" i="1" s="1"/>
  <c r="Y7740" i="1" s="1"/>
  <c r="U7741" i="1"/>
  <c r="X7741" i="1" s="1"/>
  <c r="Y7741" i="1" s="1"/>
  <c r="U7742" i="1"/>
  <c r="X7742" i="1" s="1"/>
  <c r="Y7742" i="1" s="1"/>
  <c r="U7743" i="1"/>
  <c r="X7743" i="1" s="1"/>
  <c r="Y7743" i="1" s="1"/>
  <c r="U7744" i="1"/>
  <c r="X7744" i="1" s="1"/>
  <c r="Y7744" i="1" s="1"/>
  <c r="U7745" i="1"/>
  <c r="X7745" i="1" s="1"/>
  <c r="Y7745" i="1" s="1"/>
  <c r="U7746" i="1"/>
  <c r="X7746" i="1" s="1"/>
  <c r="Y7746" i="1" s="1"/>
  <c r="U7747" i="1"/>
  <c r="X7747" i="1" s="1"/>
  <c r="Y7747" i="1" s="1"/>
  <c r="U7748" i="1"/>
  <c r="X7748" i="1" s="1"/>
  <c r="Y7748" i="1" s="1"/>
  <c r="U7749" i="1"/>
  <c r="X7749" i="1" s="1"/>
  <c r="Y7749" i="1" s="1"/>
  <c r="U7750" i="1"/>
  <c r="X7750" i="1" s="1"/>
  <c r="Y7750" i="1" s="1"/>
  <c r="U7751" i="1"/>
  <c r="X7751" i="1" s="1"/>
  <c r="Y7751" i="1" s="1"/>
  <c r="U7752" i="1"/>
  <c r="X7752" i="1" s="1"/>
  <c r="Y7752" i="1" s="1"/>
  <c r="U7753" i="1"/>
  <c r="X7753" i="1" s="1"/>
  <c r="Y7753" i="1" s="1"/>
  <c r="U7754" i="1"/>
  <c r="X7754" i="1" s="1"/>
  <c r="Y7754" i="1" s="1"/>
  <c r="U7755" i="1"/>
  <c r="X7755" i="1" s="1"/>
  <c r="Y7755" i="1" s="1"/>
  <c r="U7756" i="1"/>
  <c r="X7756" i="1" s="1"/>
  <c r="Y7756" i="1" s="1"/>
  <c r="U7757" i="1"/>
  <c r="X7757" i="1" s="1"/>
  <c r="Y7757" i="1" s="1"/>
  <c r="U7758" i="1"/>
  <c r="X7758" i="1" s="1"/>
  <c r="Y7758" i="1" s="1"/>
  <c r="U7759" i="1"/>
  <c r="X7759" i="1" s="1"/>
  <c r="Y7759" i="1" s="1"/>
  <c r="U7760" i="1"/>
  <c r="X7760" i="1" s="1"/>
  <c r="Y7760" i="1" s="1"/>
  <c r="U7761" i="1"/>
  <c r="X7761" i="1" s="1"/>
  <c r="Y7761" i="1" s="1"/>
  <c r="U7762" i="1"/>
  <c r="X7762" i="1" s="1"/>
  <c r="Y7762" i="1" s="1"/>
  <c r="U7763" i="1"/>
  <c r="X7763" i="1" s="1"/>
  <c r="Y7763" i="1" s="1"/>
  <c r="U7764" i="1"/>
  <c r="X7764" i="1" s="1"/>
  <c r="Y7764" i="1" s="1"/>
  <c r="U7765" i="1"/>
  <c r="X7765" i="1" s="1"/>
  <c r="Y7765" i="1" s="1"/>
  <c r="U7766" i="1"/>
  <c r="X7766" i="1" s="1"/>
  <c r="Y7766" i="1" s="1"/>
  <c r="U7767" i="1"/>
  <c r="X7767" i="1" s="1"/>
  <c r="Y7767" i="1" s="1"/>
  <c r="U7768" i="1"/>
  <c r="X7768" i="1" s="1"/>
  <c r="Y7768" i="1" s="1"/>
  <c r="U7769" i="1"/>
  <c r="X7769" i="1" s="1"/>
  <c r="Y7769" i="1" s="1"/>
  <c r="U7770" i="1"/>
  <c r="X7770" i="1" s="1"/>
  <c r="Y7770" i="1" s="1"/>
  <c r="U7771" i="1"/>
  <c r="X7771" i="1" s="1"/>
  <c r="Y7771" i="1" s="1"/>
  <c r="U7772" i="1"/>
  <c r="X7772" i="1" s="1"/>
  <c r="Y7772" i="1" s="1"/>
  <c r="U7773" i="1"/>
  <c r="X7773" i="1" s="1"/>
  <c r="Y7773" i="1" s="1"/>
  <c r="U7774" i="1"/>
  <c r="X7774" i="1" s="1"/>
  <c r="Y7774" i="1" s="1"/>
  <c r="U7775" i="1"/>
  <c r="X7775" i="1" s="1"/>
  <c r="Y7775" i="1" s="1"/>
  <c r="U7776" i="1"/>
  <c r="X7776" i="1" s="1"/>
  <c r="Y7776" i="1" s="1"/>
  <c r="U7777" i="1"/>
  <c r="X7777" i="1" s="1"/>
  <c r="Y7777" i="1" s="1"/>
  <c r="U7778" i="1"/>
  <c r="X7778" i="1" s="1"/>
  <c r="Y7778" i="1" s="1"/>
  <c r="U7779" i="1"/>
  <c r="X7779" i="1" s="1"/>
  <c r="Y7779" i="1" s="1"/>
  <c r="U7780" i="1"/>
  <c r="X7780" i="1" s="1"/>
  <c r="Y7780" i="1" s="1"/>
  <c r="U7781" i="1"/>
  <c r="X7781" i="1" s="1"/>
  <c r="Y7781" i="1" s="1"/>
  <c r="U7782" i="1"/>
  <c r="X7782" i="1" s="1"/>
  <c r="Y7782" i="1" s="1"/>
  <c r="U7783" i="1"/>
  <c r="X7783" i="1" s="1"/>
  <c r="Y7783" i="1" s="1"/>
  <c r="U7784" i="1"/>
  <c r="X7784" i="1" s="1"/>
  <c r="Y7784" i="1" s="1"/>
  <c r="U7785" i="1"/>
  <c r="X7785" i="1" s="1"/>
  <c r="Y7785" i="1" s="1"/>
  <c r="U7786" i="1"/>
  <c r="X7786" i="1" s="1"/>
  <c r="Y7786" i="1" s="1"/>
  <c r="U7787" i="1"/>
  <c r="X7787" i="1" s="1"/>
  <c r="Y7787" i="1" s="1"/>
  <c r="U7788" i="1"/>
  <c r="X7788" i="1" s="1"/>
  <c r="Y7788" i="1" s="1"/>
  <c r="U7789" i="1"/>
  <c r="X7789" i="1" s="1"/>
  <c r="Y7789" i="1" s="1"/>
  <c r="U7790" i="1"/>
  <c r="X7790" i="1" s="1"/>
  <c r="Y7790" i="1" s="1"/>
  <c r="U7791" i="1"/>
  <c r="X7791" i="1" s="1"/>
  <c r="Y7791" i="1" s="1"/>
  <c r="U7792" i="1"/>
  <c r="X7792" i="1" s="1"/>
  <c r="Y7792" i="1" s="1"/>
  <c r="U7793" i="1"/>
  <c r="X7793" i="1" s="1"/>
  <c r="Y7793" i="1" s="1"/>
  <c r="U7794" i="1"/>
  <c r="X7794" i="1" s="1"/>
  <c r="Y7794" i="1" s="1"/>
  <c r="U7795" i="1"/>
  <c r="X7795" i="1" s="1"/>
  <c r="Y7795" i="1" s="1"/>
  <c r="U7796" i="1"/>
  <c r="X7796" i="1" s="1"/>
  <c r="Y7796" i="1" s="1"/>
  <c r="U7797" i="1"/>
  <c r="X7797" i="1" s="1"/>
  <c r="Y7797" i="1" s="1"/>
  <c r="U7798" i="1"/>
  <c r="X7798" i="1" s="1"/>
  <c r="Y7798" i="1" s="1"/>
  <c r="U7799" i="1"/>
  <c r="X7799" i="1" s="1"/>
  <c r="Y7799" i="1" s="1"/>
  <c r="U7800" i="1"/>
  <c r="X7800" i="1" s="1"/>
  <c r="Y7800" i="1" s="1"/>
  <c r="U7801" i="1"/>
  <c r="X7801" i="1" s="1"/>
  <c r="Y7801" i="1" s="1"/>
  <c r="U7802" i="1"/>
  <c r="X7802" i="1" s="1"/>
  <c r="Y7802" i="1" s="1"/>
  <c r="U7803" i="1"/>
  <c r="X7803" i="1" s="1"/>
  <c r="Y7803" i="1" s="1"/>
  <c r="U7804" i="1"/>
  <c r="X7804" i="1" s="1"/>
  <c r="Y7804" i="1" s="1"/>
  <c r="U7805" i="1"/>
  <c r="X7805" i="1" s="1"/>
  <c r="Y7805" i="1" s="1"/>
  <c r="U7806" i="1"/>
  <c r="X7806" i="1" s="1"/>
  <c r="Y7806" i="1" s="1"/>
  <c r="U7807" i="1"/>
  <c r="X7807" i="1" s="1"/>
  <c r="Y7807" i="1" s="1"/>
  <c r="U7808" i="1"/>
  <c r="X7808" i="1" s="1"/>
  <c r="Y7808" i="1" s="1"/>
  <c r="U7809" i="1"/>
  <c r="X7809" i="1" s="1"/>
  <c r="Y7809" i="1" s="1"/>
  <c r="U7810" i="1"/>
  <c r="X7810" i="1" s="1"/>
  <c r="Y7810" i="1" s="1"/>
  <c r="U7811" i="1"/>
  <c r="X7811" i="1" s="1"/>
  <c r="Y7811" i="1" s="1"/>
  <c r="U7812" i="1"/>
  <c r="X7812" i="1" s="1"/>
  <c r="Y7812" i="1" s="1"/>
  <c r="U7813" i="1"/>
  <c r="X7813" i="1" s="1"/>
  <c r="Y7813" i="1" s="1"/>
  <c r="U7814" i="1"/>
  <c r="X7814" i="1" s="1"/>
  <c r="Y7814" i="1" s="1"/>
  <c r="U7815" i="1"/>
  <c r="X7815" i="1" s="1"/>
  <c r="Y7815" i="1" s="1"/>
  <c r="U7816" i="1"/>
  <c r="X7816" i="1" s="1"/>
  <c r="Y7816" i="1" s="1"/>
  <c r="U7817" i="1"/>
  <c r="X7817" i="1" s="1"/>
  <c r="Y7817" i="1" s="1"/>
  <c r="U7818" i="1"/>
  <c r="X7818" i="1" s="1"/>
  <c r="Y7818" i="1" s="1"/>
  <c r="U7819" i="1"/>
  <c r="X7819" i="1" s="1"/>
  <c r="Y7819" i="1" s="1"/>
  <c r="U7820" i="1"/>
  <c r="X7820" i="1" s="1"/>
  <c r="Y7820" i="1" s="1"/>
  <c r="U7821" i="1"/>
  <c r="X7821" i="1" s="1"/>
  <c r="Y7821" i="1" s="1"/>
  <c r="U7822" i="1"/>
  <c r="X7822" i="1" s="1"/>
  <c r="Y7822" i="1" s="1"/>
  <c r="U7823" i="1"/>
  <c r="X7823" i="1" s="1"/>
  <c r="Y7823" i="1" s="1"/>
  <c r="U7824" i="1"/>
  <c r="X7824" i="1" s="1"/>
  <c r="Y7824" i="1" s="1"/>
  <c r="U7825" i="1"/>
  <c r="X7825" i="1" s="1"/>
  <c r="Y7825" i="1" s="1"/>
  <c r="U7826" i="1"/>
  <c r="X7826" i="1" s="1"/>
  <c r="Y7826" i="1" s="1"/>
  <c r="U7827" i="1"/>
  <c r="X7827" i="1" s="1"/>
  <c r="Y7827" i="1" s="1"/>
  <c r="U7828" i="1"/>
  <c r="X7828" i="1" s="1"/>
  <c r="Y7828" i="1" s="1"/>
  <c r="U7829" i="1"/>
  <c r="X7829" i="1" s="1"/>
  <c r="Y7829" i="1" s="1"/>
  <c r="U7830" i="1"/>
  <c r="X7830" i="1" s="1"/>
  <c r="Y7830" i="1" s="1"/>
  <c r="U7831" i="1"/>
  <c r="X7831" i="1" s="1"/>
  <c r="Y7831" i="1" s="1"/>
  <c r="U7832" i="1"/>
  <c r="X7832" i="1" s="1"/>
  <c r="Y7832" i="1" s="1"/>
  <c r="U7833" i="1"/>
  <c r="X7833" i="1" s="1"/>
  <c r="Y7833" i="1" s="1"/>
  <c r="U7834" i="1"/>
  <c r="X7834" i="1" s="1"/>
  <c r="Y7834" i="1" s="1"/>
  <c r="U7835" i="1"/>
  <c r="X7835" i="1" s="1"/>
  <c r="Y7835" i="1" s="1"/>
  <c r="U7836" i="1"/>
  <c r="X7836" i="1" s="1"/>
  <c r="Y7836" i="1" s="1"/>
  <c r="U7837" i="1"/>
  <c r="X7837" i="1" s="1"/>
  <c r="Y7837" i="1" s="1"/>
  <c r="U7838" i="1"/>
  <c r="X7838" i="1" s="1"/>
  <c r="Y7838" i="1" s="1"/>
  <c r="U7839" i="1"/>
  <c r="X7839" i="1" s="1"/>
  <c r="Y7839" i="1" s="1"/>
  <c r="U7840" i="1"/>
  <c r="X7840" i="1" s="1"/>
  <c r="Y7840" i="1" s="1"/>
  <c r="U7841" i="1"/>
  <c r="X7841" i="1" s="1"/>
  <c r="Y7841" i="1" s="1"/>
  <c r="U7842" i="1"/>
  <c r="X7842" i="1" s="1"/>
  <c r="Y7842" i="1" s="1"/>
  <c r="U7843" i="1"/>
  <c r="X7843" i="1" s="1"/>
  <c r="Y7843" i="1" s="1"/>
  <c r="U7844" i="1"/>
  <c r="X7844" i="1" s="1"/>
  <c r="Y7844" i="1" s="1"/>
  <c r="U7845" i="1"/>
  <c r="X7845" i="1" s="1"/>
  <c r="Y7845" i="1" s="1"/>
  <c r="U7846" i="1"/>
  <c r="X7846" i="1" s="1"/>
  <c r="Y7846" i="1" s="1"/>
  <c r="U7847" i="1"/>
  <c r="X7847" i="1" s="1"/>
  <c r="Y7847" i="1" s="1"/>
  <c r="U7848" i="1"/>
  <c r="X7848" i="1" s="1"/>
  <c r="Y7848" i="1" s="1"/>
  <c r="U7849" i="1"/>
  <c r="X7849" i="1" s="1"/>
  <c r="Y7849" i="1" s="1"/>
  <c r="U7850" i="1"/>
  <c r="X7850" i="1" s="1"/>
  <c r="Y7850" i="1" s="1"/>
  <c r="U7851" i="1"/>
  <c r="X7851" i="1" s="1"/>
  <c r="Y7851" i="1" s="1"/>
  <c r="U7852" i="1"/>
  <c r="X7852" i="1" s="1"/>
  <c r="Y7852" i="1" s="1"/>
  <c r="U7853" i="1"/>
  <c r="X7853" i="1" s="1"/>
  <c r="Y7853" i="1" s="1"/>
  <c r="U7854" i="1"/>
  <c r="X7854" i="1" s="1"/>
  <c r="Y7854" i="1" s="1"/>
  <c r="U7855" i="1"/>
  <c r="X7855" i="1" s="1"/>
  <c r="Y7855" i="1" s="1"/>
  <c r="U7856" i="1"/>
  <c r="X7856" i="1" s="1"/>
  <c r="Y7856" i="1" s="1"/>
  <c r="U7857" i="1"/>
  <c r="X7857" i="1" s="1"/>
  <c r="Y7857" i="1" s="1"/>
  <c r="U7858" i="1"/>
  <c r="X7858" i="1" s="1"/>
  <c r="Y7858" i="1" s="1"/>
  <c r="U7859" i="1"/>
  <c r="X7859" i="1" s="1"/>
  <c r="Y7859" i="1" s="1"/>
  <c r="U7860" i="1"/>
  <c r="X7860" i="1" s="1"/>
  <c r="Y7860" i="1" s="1"/>
  <c r="U7861" i="1"/>
  <c r="X7861" i="1" s="1"/>
  <c r="Y7861" i="1" s="1"/>
  <c r="U7862" i="1"/>
  <c r="X7862" i="1" s="1"/>
  <c r="Y7862" i="1" s="1"/>
  <c r="U7863" i="1"/>
  <c r="X7863" i="1" s="1"/>
  <c r="Y7863" i="1" s="1"/>
  <c r="U7864" i="1"/>
  <c r="X7864" i="1" s="1"/>
  <c r="Y7864" i="1" s="1"/>
  <c r="U7865" i="1"/>
  <c r="X7865" i="1" s="1"/>
  <c r="Y7865" i="1" s="1"/>
  <c r="U7866" i="1"/>
  <c r="X7866" i="1" s="1"/>
  <c r="Y7866" i="1" s="1"/>
  <c r="U7867" i="1"/>
  <c r="X7867" i="1" s="1"/>
  <c r="Y7867" i="1" s="1"/>
  <c r="U7868" i="1"/>
  <c r="X7868" i="1" s="1"/>
  <c r="Y7868" i="1" s="1"/>
  <c r="U7869" i="1"/>
  <c r="X7869" i="1" s="1"/>
  <c r="Y7869" i="1" s="1"/>
  <c r="U7870" i="1"/>
  <c r="X7870" i="1" s="1"/>
  <c r="Y7870" i="1" s="1"/>
  <c r="U7871" i="1"/>
  <c r="X7871" i="1" s="1"/>
  <c r="Y7871" i="1" s="1"/>
  <c r="U7872" i="1"/>
  <c r="X7872" i="1" s="1"/>
  <c r="Y7872" i="1" s="1"/>
  <c r="U7873" i="1"/>
  <c r="X7873" i="1" s="1"/>
  <c r="Y7873" i="1" s="1"/>
  <c r="U7874" i="1"/>
  <c r="X7874" i="1" s="1"/>
  <c r="Y7874" i="1" s="1"/>
  <c r="U7875" i="1"/>
  <c r="X7875" i="1" s="1"/>
  <c r="Y7875" i="1" s="1"/>
  <c r="U7876" i="1"/>
  <c r="X7876" i="1" s="1"/>
  <c r="Y7876" i="1" s="1"/>
  <c r="U7877" i="1"/>
  <c r="X7877" i="1" s="1"/>
  <c r="Y7877" i="1" s="1"/>
  <c r="U7878" i="1"/>
  <c r="X7878" i="1" s="1"/>
  <c r="Y7878" i="1" s="1"/>
  <c r="U7879" i="1"/>
  <c r="X7879" i="1" s="1"/>
  <c r="Y7879" i="1" s="1"/>
  <c r="U7880" i="1"/>
  <c r="X7880" i="1" s="1"/>
  <c r="Y7880" i="1" s="1"/>
  <c r="U7881" i="1"/>
  <c r="X7881" i="1" s="1"/>
  <c r="Y7881" i="1" s="1"/>
  <c r="U7882" i="1"/>
  <c r="X7882" i="1" s="1"/>
  <c r="Y7882" i="1" s="1"/>
  <c r="U7883" i="1"/>
  <c r="X7883" i="1" s="1"/>
  <c r="Y7883" i="1" s="1"/>
  <c r="U7884" i="1"/>
  <c r="X7884" i="1" s="1"/>
  <c r="Y7884" i="1" s="1"/>
  <c r="U7885" i="1"/>
  <c r="X7885" i="1" s="1"/>
  <c r="Y7885" i="1" s="1"/>
  <c r="U7886" i="1"/>
  <c r="X7886" i="1" s="1"/>
  <c r="Y7886" i="1" s="1"/>
  <c r="U7887" i="1"/>
  <c r="X7887" i="1" s="1"/>
  <c r="Y7887" i="1" s="1"/>
  <c r="U7888" i="1"/>
  <c r="X7888" i="1" s="1"/>
  <c r="Y7888" i="1" s="1"/>
  <c r="U7889" i="1"/>
  <c r="X7889" i="1" s="1"/>
  <c r="Y7889" i="1" s="1"/>
  <c r="U7890" i="1"/>
  <c r="X7890" i="1" s="1"/>
  <c r="Y7890" i="1" s="1"/>
  <c r="U7891" i="1"/>
  <c r="X7891" i="1" s="1"/>
  <c r="Y7891" i="1" s="1"/>
  <c r="U7892" i="1"/>
  <c r="X7892" i="1" s="1"/>
  <c r="Y7892" i="1" s="1"/>
  <c r="U7893" i="1"/>
  <c r="X7893" i="1" s="1"/>
  <c r="Y7893" i="1" s="1"/>
  <c r="U7894" i="1"/>
  <c r="X7894" i="1" s="1"/>
  <c r="Y7894" i="1" s="1"/>
  <c r="U7895" i="1"/>
  <c r="X7895" i="1" s="1"/>
  <c r="Y7895" i="1" s="1"/>
  <c r="U7896" i="1"/>
  <c r="X7896" i="1" s="1"/>
  <c r="Y7896" i="1" s="1"/>
  <c r="U7897" i="1"/>
  <c r="X7897" i="1" s="1"/>
  <c r="Y7897" i="1" s="1"/>
  <c r="U7898" i="1"/>
  <c r="X7898" i="1" s="1"/>
  <c r="Y7898" i="1" s="1"/>
  <c r="U7899" i="1"/>
  <c r="X7899" i="1" s="1"/>
  <c r="Y7899" i="1" s="1"/>
  <c r="U7900" i="1"/>
  <c r="X7900" i="1" s="1"/>
  <c r="Y7900" i="1" s="1"/>
  <c r="U7901" i="1"/>
  <c r="X7901" i="1" s="1"/>
  <c r="Y7901" i="1" s="1"/>
  <c r="U7902" i="1"/>
  <c r="X7902" i="1" s="1"/>
  <c r="Y7902" i="1" s="1"/>
  <c r="U7903" i="1"/>
  <c r="X7903" i="1" s="1"/>
  <c r="Y7903" i="1" s="1"/>
  <c r="U7904" i="1"/>
  <c r="X7904" i="1" s="1"/>
  <c r="Y7904" i="1" s="1"/>
  <c r="U7905" i="1"/>
  <c r="X7905" i="1" s="1"/>
  <c r="Y7905" i="1" s="1"/>
  <c r="U7906" i="1"/>
  <c r="X7906" i="1" s="1"/>
  <c r="Y7906" i="1" s="1"/>
  <c r="U7907" i="1"/>
  <c r="X7907" i="1" s="1"/>
  <c r="Y7907" i="1" s="1"/>
  <c r="U7908" i="1"/>
  <c r="X7908" i="1" s="1"/>
  <c r="Y7908" i="1" s="1"/>
  <c r="U7909" i="1"/>
  <c r="X7909" i="1" s="1"/>
  <c r="Y7909" i="1" s="1"/>
  <c r="U7910" i="1"/>
  <c r="X7910" i="1" s="1"/>
  <c r="Y7910" i="1" s="1"/>
  <c r="U7911" i="1"/>
  <c r="X7911" i="1" s="1"/>
  <c r="Y7911" i="1" s="1"/>
  <c r="U7912" i="1"/>
  <c r="X7912" i="1" s="1"/>
  <c r="Y7912" i="1" s="1"/>
  <c r="U7913" i="1"/>
  <c r="X7913" i="1" s="1"/>
  <c r="Y7913" i="1" s="1"/>
  <c r="U7914" i="1"/>
  <c r="X7914" i="1" s="1"/>
  <c r="Y7914" i="1" s="1"/>
  <c r="U7915" i="1"/>
  <c r="X7915" i="1" s="1"/>
  <c r="Y7915" i="1" s="1"/>
  <c r="U7916" i="1"/>
  <c r="X7916" i="1" s="1"/>
  <c r="Y7916" i="1" s="1"/>
  <c r="U7917" i="1"/>
  <c r="X7917" i="1" s="1"/>
  <c r="Y7917" i="1" s="1"/>
  <c r="U7918" i="1"/>
  <c r="X7918" i="1" s="1"/>
  <c r="Y7918" i="1" s="1"/>
  <c r="U7919" i="1"/>
  <c r="X7919" i="1" s="1"/>
  <c r="Y7919" i="1" s="1"/>
  <c r="U7920" i="1"/>
  <c r="X7920" i="1" s="1"/>
  <c r="Y7920" i="1" s="1"/>
  <c r="U7921" i="1"/>
  <c r="X7921" i="1" s="1"/>
  <c r="Y7921" i="1" s="1"/>
  <c r="U7922" i="1"/>
  <c r="X7922" i="1" s="1"/>
  <c r="Y7922" i="1" s="1"/>
  <c r="U7923" i="1"/>
  <c r="X7923" i="1" s="1"/>
  <c r="Y7923" i="1" s="1"/>
  <c r="U7924" i="1"/>
  <c r="X7924" i="1" s="1"/>
  <c r="Y7924" i="1" s="1"/>
  <c r="U7925" i="1"/>
  <c r="X7925" i="1" s="1"/>
  <c r="Y7925" i="1" s="1"/>
  <c r="U7926" i="1"/>
  <c r="X7926" i="1" s="1"/>
  <c r="Y7926" i="1" s="1"/>
  <c r="U7927" i="1"/>
  <c r="X7927" i="1" s="1"/>
  <c r="Y7927" i="1" s="1"/>
  <c r="U7928" i="1"/>
  <c r="X7928" i="1" s="1"/>
  <c r="Y7928" i="1" s="1"/>
  <c r="U7929" i="1"/>
  <c r="X7929" i="1" s="1"/>
  <c r="Y7929" i="1" s="1"/>
  <c r="U7930" i="1"/>
  <c r="X7930" i="1" s="1"/>
  <c r="Y7930" i="1" s="1"/>
  <c r="U7931" i="1"/>
  <c r="X7931" i="1" s="1"/>
  <c r="Y7931" i="1" s="1"/>
  <c r="U7932" i="1"/>
  <c r="X7932" i="1" s="1"/>
  <c r="Y7932" i="1" s="1"/>
  <c r="U7933" i="1"/>
  <c r="X7933" i="1" s="1"/>
  <c r="Y7933" i="1" s="1"/>
  <c r="U7934" i="1"/>
  <c r="X7934" i="1" s="1"/>
  <c r="Y7934" i="1" s="1"/>
  <c r="U7935" i="1"/>
  <c r="X7935" i="1" s="1"/>
  <c r="Y7935" i="1" s="1"/>
  <c r="U7936" i="1"/>
  <c r="X7936" i="1" s="1"/>
  <c r="Y7936" i="1" s="1"/>
  <c r="U7937" i="1"/>
  <c r="X7937" i="1" s="1"/>
  <c r="Y7937" i="1" s="1"/>
  <c r="U7938" i="1"/>
  <c r="X7938" i="1" s="1"/>
  <c r="Y7938" i="1" s="1"/>
  <c r="U7939" i="1"/>
  <c r="X7939" i="1" s="1"/>
  <c r="Y7939" i="1" s="1"/>
  <c r="U7940" i="1"/>
  <c r="X7940" i="1" s="1"/>
  <c r="Y7940" i="1" s="1"/>
  <c r="U7941" i="1"/>
  <c r="X7941" i="1" s="1"/>
  <c r="Y7941" i="1" s="1"/>
  <c r="U7942" i="1"/>
  <c r="X7942" i="1" s="1"/>
  <c r="Y7942" i="1" s="1"/>
  <c r="U7943" i="1"/>
  <c r="X7943" i="1" s="1"/>
  <c r="Y7943" i="1" s="1"/>
  <c r="U7944" i="1"/>
  <c r="X7944" i="1" s="1"/>
  <c r="Y7944" i="1" s="1"/>
  <c r="U7945" i="1"/>
  <c r="X7945" i="1" s="1"/>
  <c r="Y7945" i="1" s="1"/>
  <c r="U7946" i="1"/>
  <c r="X7946" i="1" s="1"/>
  <c r="Y7946" i="1" s="1"/>
  <c r="U7947" i="1"/>
  <c r="X7947" i="1" s="1"/>
  <c r="Y7947" i="1" s="1"/>
  <c r="U7948" i="1"/>
  <c r="X7948" i="1" s="1"/>
  <c r="Y7948" i="1" s="1"/>
  <c r="U7949" i="1"/>
  <c r="X7949" i="1" s="1"/>
  <c r="Y7949" i="1" s="1"/>
  <c r="U7950" i="1"/>
  <c r="X7950" i="1" s="1"/>
  <c r="Y7950" i="1" s="1"/>
  <c r="U7951" i="1"/>
  <c r="X7951" i="1" s="1"/>
  <c r="Y7951" i="1" s="1"/>
  <c r="U7952" i="1"/>
  <c r="X7952" i="1" s="1"/>
  <c r="Y7952" i="1" s="1"/>
  <c r="U7953" i="1"/>
  <c r="X7953" i="1" s="1"/>
  <c r="Y7953" i="1" s="1"/>
  <c r="U7954" i="1"/>
  <c r="X7954" i="1" s="1"/>
  <c r="Y7954" i="1" s="1"/>
  <c r="U7955" i="1"/>
  <c r="X7955" i="1" s="1"/>
  <c r="Y7955" i="1" s="1"/>
  <c r="U7956" i="1"/>
  <c r="X7956" i="1" s="1"/>
  <c r="Y7956" i="1" s="1"/>
  <c r="U7957" i="1"/>
  <c r="X7957" i="1" s="1"/>
  <c r="Y7957" i="1" s="1"/>
  <c r="U7958" i="1"/>
  <c r="X7958" i="1" s="1"/>
  <c r="Y7958" i="1" s="1"/>
  <c r="U7959" i="1"/>
  <c r="X7959" i="1" s="1"/>
  <c r="Y7959" i="1" s="1"/>
  <c r="U7960" i="1"/>
  <c r="X7960" i="1" s="1"/>
  <c r="Y7960" i="1" s="1"/>
  <c r="U7961" i="1"/>
  <c r="X7961" i="1" s="1"/>
  <c r="Y7961" i="1" s="1"/>
  <c r="U7962" i="1"/>
  <c r="X7962" i="1" s="1"/>
  <c r="Y7962" i="1" s="1"/>
  <c r="U7963" i="1"/>
  <c r="X7963" i="1" s="1"/>
  <c r="Y7963" i="1" s="1"/>
  <c r="U7964" i="1"/>
  <c r="X7964" i="1" s="1"/>
  <c r="Y7964" i="1" s="1"/>
  <c r="U7965" i="1"/>
  <c r="X7965" i="1" s="1"/>
  <c r="Y7965" i="1" s="1"/>
  <c r="U7966" i="1"/>
  <c r="X7966" i="1" s="1"/>
  <c r="Y7966" i="1" s="1"/>
  <c r="U7967" i="1"/>
  <c r="X7967" i="1" s="1"/>
  <c r="Y7967" i="1" s="1"/>
  <c r="U7968" i="1"/>
  <c r="X7968" i="1" s="1"/>
  <c r="Y7968" i="1" s="1"/>
  <c r="U7969" i="1"/>
  <c r="X7969" i="1" s="1"/>
  <c r="Y7969" i="1" s="1"/>
  <c r="U7970" i="1"/>
  <c r="X7970" i="1" s="1"/>
  <c r="Y7970" i="1" s="1"/>
  <c r="U7971" i="1"/>
  <c r="X7971" i="1" s="1"/>
  <c r="Y7971" i="1" s="1"/>
  <c r="U7972" i="1"/>
  <c r="X7972" i="1" s="1"/>
  <c r="Y7972" i="1" s="1"/>
  <c r="U7973" i="1"/>
  <c r="X7973" i="1" s="1"/>
  <c r="Y7973" i="1" s="1"/>
  <c r="U7974" i="1"/>
  <c r="X7974" i="1" s="1"/>
  <c r="Y7974" i="1" s="1"/>
  <c r="U7975" i="1"/>
  <c r="X7975" i="1" s="1"/>
  <c r="Y7975" i="1" s="1"/>
  <c r="U7976" i="1"/>
  <c r="X7976" i="1" s="1"/>
  <c r="Y7976" i="1" s="1"/>
  <c r="U7977" i="1"/>
  <c r="X7977" i="1" s="1"/>
  <c r="Y7977" i="1" s="1"/>
  <c r="U7978" i="1"/>
  <c r="X7978" i="1" s="1"/>
  <c r="Y7978" i="1" s="1"/>
  <c r="U7979" i="1"/>
  <c r="X7979" i="1" s="1"/>
  <c r="Y7979" i="1" s="1"/>
  <c r="U7980" i="1"/>
  <c r="X7980" i="1" s="1"/>
  <c r="Y7980" i="1" s="1"/>
  <c r="U7981" i="1"/>
  <c r="X7981" i="1" s="1"/>
  <c r="Y7981" i="1" s="1"/>
  <c r="U7982" i="1"/>
  <c r="X7982" i="1" s="1"/>
  <c r="Y7982" i="1" s="1"/>
  <c r="U7983" i="1"/>
  <c r="X7983" i="1" s="1"/>
  <c r="Y7983" i="1" s="1"/>
  <c r="U7984" i="1"/>
  <c r="X7984" i="1" s="1"/>
  <c r="Y7984" i="1" s="1"/>
  <c r="U7985" i="1"/>
  <c r="X7985" i="1" s="1"/>
  <c r="Y7985" i="1" s="1"/>
  <c r="U7986" i="1"/>
  <c r="X7986" i="1" s="1"/>
  <c r="Y7986" i="1" s="1"/>
  <c r="U7987" i="1"/>
  <c r="X7987" i="1" s="1"/>
  <c r="Y7987" i="1" s="1"/>
  <c r="U7988" i="1"/>
  <c r="X7988" i="1" s="1"/>
  <c r="Y7988" i="1" s="1"/>
  <c r="U7989" i="1"/>
  <c r="X7989" i="1" s="1"/>
  <c r="Y7989" i="1" s="1"/>
  <c r="U7990" i="1"/>
  <c r="X7990" i="1" s="1"/>
  <c r="Y7990" i="1" s="1"/>
  <c r="U7991" i="1"/>
  <c r="X7991" i="1" s="1"/>
  <c r="Y7991" i="1" s="1"/>
  <c r="U7992" i="1"/>
  <c r="X7992" i="1" s="1"/>
  <c r="Y7992" i="1" s="1"/>
  <c r="U7993" i="1"/>
  <c r="X7993" i="1" s="1"/>
  <c r="Y7993" i="1" s="1"/>
  <c r="U7994" i="1"/>
  <c r="X7994" i="1" s="1"/>
  <c r="Y7994" i="1" s="1"/>
  <c r="U7995" i="1"/>
  <c r="X7995" i="1" s="1"/>
  <c r="Y7995" i="1" s="1"/>
  <c r="U7996" i="1"/>
  <c r="X7996" i="1" s="1"/>
  <c r="Y7996" i="1" s="1"/>
  <c r="U7997" i="1"/>
  <c r="X7997" i="1" s="1"/>
  <c r="Y7997" i="1" s="1"/>
  <c r="U7998" i="1"/>
  <c r="X7998" i="1" s="1"/>
  <c r="Y7998" i="1" s="1"/>
  <c r="U7999" i="1"/>
  <c r="X7999" i="1" s="1"/>
  <c r="Y7999" i="1" s="1"/>
  <c r="U8000" i="1"/>
  <c r="X8000" i="1" s="1"/>
  <c r="Y8000" i="1" s="1"/>
  <c r="U8001" i="1"/>
  <c r="X8001" i="1" s="1"/>
  <c r="Y8001" i="1" s="1"/>
  <c r="U8002" i="1"/>
  <c r="X8002" i="1" s="1"/>
  <c r="Y8002" i="1" s="1"/>
  <c r="U8003" i="1"/>
  <c r="X8003" i="1" s="1"/>
  <c r="Y8003" i="1" s="1"/>
  <c r="U8004" i="1"/>
  <c r="X8004" i="1" s="1"/>
  <c r="Y8004" i="1" s="1"/>
  <c r="U8005" i="1"/>
  <c r="X8005" i="1" s="1"/>
  <c r="Y8005" i="1" s="1"/>
  <c r="U8006" i="1"/>
  <c r="X8006" i="1" s="1"/>
  <c r="Y8006" i="1" s="1"/>
  <c r="U8007" i="1"/>
  <c r="X8007" i="1" s="1"/>
  <c r="Y8007" i="1" s="1"/>
  <c r="U8008" i="1"/>
  <c r="X8008" i="1" s="1"/>
  <c r="Y8008" i="1" s="1"/>
  <c r="U8009" i="1"/>
  <c r="X8009" i="1" s="1"/>
  <c r="Y8009" i="1" s="1"/>
  <c r="U8010" i="1"/>
  <c r="X8010" i="1" s="1"/>
  <c r="Y8010" i="1" s="1"/>
  <c r="U8011" i="1"/>
  <c r="X8011" i="1" s="1"/>
  <c r="Y8011" i="1" s="1"/>
  <c r="U8012" i="1"/>
  <c r="X8012" i="1" s="1"/>
  <c r="Y8012" i="1" s="1"/>
  <c r="U8013" i="1"/>
  <c r="X8013" i="1" s="1"/>
  <c r="Y8013" i="1" s="1"/>
  <c r="U8014" i="1"/>
  <c r="X8014" i="1" s="1"/>
  <c r="Y8014" i="1" s="1"/>
  <c r="U8015" i="1"/>
  <c r="X8015" i="1" s="1"/>
  <c r="Y8015" i="1" s="1"/>
  <c r="U8016" i="1"/>
  <c r="X8016" i="1" s="1"/>
  <c r="Y8016" i="1" s="1"/>
  <c r="U8017" i="1"/>
  <c r="X8017" i="1" s="1"/>
  <c r="Y8017" i="1" s="1"/>
  <c r="U8018" i="1"/>
  <c r="X8018" i="1" s="1"/>
  <c r="Y8018" i="1" s="1"/>
  <c r="U8019" i="1"/>
  <c r="X8019" i="1" s="1"/>
  <c r="Y8019" i="1" s="1"/>
  <c r="U8020" i="1"/>
  <c r="X8020" i="1" s="1"/>
  <c r="Y8020" i="1" s="1"/>
  <c r="U8021" i="1"/>
  <c r="X8021" i="1" s="1"/>
  <c r="Y8021" i="1" s="1"/>
  <c r="U8022" i="1"/>
  <c r="X8022" i="1" s="1"/>
  <c r="Y8022" i="1" s="1"/>
  <c r="U8023" i="1"/>
  <c r="X8023" i="1" s="1"/>
  <c r="Y8023" i="1" s="1"/>
  <c r="U8024" i="1"/>
  <c r="X8024" i="1" s="1"/>
  <c r="Y8024" i="1" s="1"/>
  <c r="U8025" i="1"/>
  <c r="X8025" i="1" s="1"/>
  <c r="Y8025" i="1" s="1"/>
  <c r="U8026" i="1"/>
  <c r="X8026" i="1" s="1"/>
  <c r="Y8026" i="1" s="1"/>
  <c r="U8027" i="1"/>
  <c r="X8027" i="1" s="1"/>
  <c r="Y8027" i="1" s="1"/>
  <c r="U8028" i="1"/>
  <c r="X8028" i="1" s="1"/>
  <c r="Y8028" i="1" s="1"/>
  <c r="U8029" i="1"/>
  <c r="X8029" i="1" s="1"/>
  <c r="Y8029" i="1" s="1"/>
  <c r="U8030" i="1"/>
  <c r="X8030" i="1" s="1"/>
  <c r="Y8030" i="1" s="1"/>
  <c r="U8031" i="1"/>
  <c r="X8031" i="1" s="1"/>
  <c r="Y8031" i="1" s="1"/>
  <c r="U8032" i="1"/>
  <c r="X8032" i="1" s="1"/>
  <c r="Y8032" i="1" s="1"/>
  <c r="U8033" i="1"/>
  <c r="X8033" i="1" s="1"/>
  <c r="Y8033" i="1" s="1"/>
  <c r="U8034" i="1"/>
  <c r="X8034" i="1" s="1"/>
  <c r="Y8034" i="1" s="1"/>
  <c r="U8035" i="1"/>
  <c r="X8035" i="1" s="1"/>
  <c r="Y8035" i="1" s="1"/>
  <c r="U8036" i="1"/>
  <c r="X8036" i="1" s="1"/>
  <c r="Y8036" i="1" s="1"/>
  <c r="U8037" i="1"/>
  <c r="X8037" i="1" s="1"/>
  <c r="Y8037" i="1" s="1"/>
  <c r="U8038" i="1"/>
  <c r="X8038" i="1" s="1"/>
  <c r="Y8038" i="1" s="1"/>
  <c r="U8039" i="1"/>
  <c r="X8039" i="1" s="1"/>
  <c r="Y8039" i="1" s="1"/>
  <c r="U8040" i="1"/>
  <c r="X8040" i="1" s="1"/>
  <c r="Y8040" i="1" s="1"/>
  <c r="U8041" i="1"/>
  <c r="X8041" i="1" s="1"/>
  <c r="Y8041" i="1" s="1"/>
  <c r="U8042" i="1"/>
  <c r="X8042" i="1" s="1"/>
  <c r="Y8042" i="1" s="1"/>
  <c r="U8043" i="1"/>
  <c r="X8043" i="1" s="1"/>
  <c r="Y8043" i="1" s="1"/>
  <c r="U8044" i="1"/>
  <c r="X8044" i="1" s="1"/>
  <c r="Y8044" i="1" s="1"/>
  <c r="U8045" i="1"/>
  <c r="X8045" i="1" s="1"/>
  <c r="Y8045" i="1" s="1"/>
  <c r="U8046" i="1"/>
  <c r="X8046" i="1" s="1"/>
  <c r="Y8046" i="1" s="1"/>
  <c r="U8047" i="1"/>
  <c r="X8047" i="1" s="1"/>
  <c r="Y8047" i="1" s="1"/>
  <c r="U8048" i="1"/>
  <c r="X8048" i="1" s="1"/>
  <c r="Y8048" i="1" s="1"/>
  <c r="U8049" i="1"/>
  <c r="X8049" i="1" s="1"/>
  <c r="Y8049" i="1" s="1"/>
  <c r="U8050" i="1"/>
  <c r="X8050" i="1" s="1"/>
  <c r="Y8050" i="1" s="1"/>
  <c r="U8051" i="1"/>
  <c r="X8051" i="1" s="1"/>
  <c r="Y8051" i="1" s="1"/>
  <c r="U8052" i="1"/>
  <c r="X8052" i="1" s="1"/>
  <c r="Y8052" i="1" s="1"/>
  <c r="U8053" i="1"/>
  <c r="X8053" i="1" s="1"/>
  <c r="Y8053" i="1" s="1"/>
  <c r="U8054" i="1"/>
  <c r="X8054" i="1" s="1"/>
  <c r="Y8054" i="1" s="1"/>
  <c r="U8055" i="1"/>
  <c r="X8055" i="1" s="1"/>
  <c r="Y8055" i="1" s="1"/>
  <c r="U8056" i="1"/>
  <c r="X8056" i="1" s="1"/>
  <c r="Y8056" i="1" s="1"/>
  <c r="U8057" i="1"/>
  <c r="X8057" i="1" s="1"/>
  <c r="Y8057" i="1" s="1"/>
  <c r="U8058" i="1"/>
  <c r="X8058" i="1" s="1"/>
  <c r="Y8058" i="1" s="1"/>
  <c r="U8059" i="1"/>
  <c r="X8059" i="1" s="1"/>
  <c r="Y8059" i="1" s="1"/>
  <c r="U8060" i="1"/>
  <c r="X8060" i="1" s="1"/>
  <c r="Y8060" i="1" s="1"/>
  <c r="U8061" i="1"/>
  <c r="X8061" i="1" s="1"/>
  <c r="Y8061" i="1" s="1"/>
  <c r="U8062" i="1"/>
  <c r="X8062" i="1" s="1"/>
  <c r="Y8062" i="1" s="1"/>
  <c r="U8063" i="1"/>
  <c r="X8063" i="1" s="1"/>
  <c r="Y8063" i="1" s="1"/>
  <c r="U8064" i="1"/>
  <c r="X8064" i="1" s="1"/>
  <c r="Y8064" i="1" s="1"/>
  <c r="U8065" i="1"/>
  <c r="X8065" i="1" s="1"/>
  <c r="Y8065" i="1" s="1"/>
  <c r="U8066" i="1"/>
  <c r="X8066" i="1" s="1"/>
  <c r="Y8066" i="1" s="1"/>
  <c r="U8067" i="1"/>
  <c r="X8067" i="1" s="1"/>
  <c r="Y8067" i="1" s="1"/>
  <c r="U8068" i="1"/>
  <c r="X8068" i="1" s="1"/>
  <c r="Y8068" i="1" s="1"/>
  <c r="U8069" i="1"/>
  <c r="X8069" i="1" s="1"/>
  <c r="Y8069" i="1" s="1"/>
  <c r="U8070" i="1"/>
  <c r="X8070" i="1" s="1"/>
  <c r="Y8070" i="1" s="1"/>
  <c r="U8071" i="1"/>
  <c r="X8071" i="1" s="1"/>
  <c r="Y8071" i="1" s="1"/>
  <c r="U8072" i="1"/>
  <c r="X8072" i="1" s="1"/>
  <c r="Y8072" i="1" s="1"/>
  <c r="U8073" i="1"/>
  <c r="X8073" i="1" s="1"/>
  <c r="Y8073" i="1" s="1"/>
  <c r="U8074" i="1"/>
  <c r="X8074" i="1" s="1"/>
  <c r="Y8074" i="1" s="1"/>
  <c r="U8075" i="1"/>
  <c r="X8075" i="1" s="1"/>
  <c r="Y8075" i="1" s="1"/>
  <c r="U8076" i="1"/>
  <c r="X8076" i="1" s="1"/>
  <c r="Y8076" i="1" s="1"/>
  <c r="U8077" i="1"/>
  <c r="X8077" i="1" s="1"/>
  <c r="Y8077" i="1" s="1"/>
  <c r="U8078" i="1"/>
  <c r="X8078" i="1" s="1"/>
  <c r="Y8078" i="1" s="1"/>
  <c r="U8079" i="1"/>
  <c r="X8079" i="1" s="1"/>
  <c r="Y8079" i="1" s="1"/>
  <c r="U8080" i="1"/>
  <c r="X8080" i="1" s="1"/>
  <c r="Y8080" i="1" s="1"/>
  <c r="U8081" i="1"/>
  <c r="X8081" i="1" s="1"/>
  <c r="Y8081" i="1" s="1"/>
  <c r="U8082" i="1"/>
  <c r="X8082" i="1" s="1"/>
  <c r="Y8082" i="1" s="1"/>
  <c r="U8083" i="1"/>
  <c r="X8083" i="1" s="1"/>
  <c r="Y8083" i="1" s="1"/>
  <c r="U8084" i="1"/>
  <c r="X8084" i="1" s="1"/>
  <c r="Y8084" i="1" s="1"/>
  <c r="U8085" i="1"/>
  <c r="X8085" i="1" s="1"/>
  <c r="Y8085" i="1" s="1"/>
  <c r="U8086" i="1"/>
  <c r="X8086" i="1" s="1"/>
  <c r="Y8086" i="1" s="1"/>
  <c r="U8087" i="1"/>
  <c r="X8087" i="1" s="1"/>
  <c r="Y8087" i="1" s="1"/>
  <c r="U8088" i="1"/>
  <c r="X8088" i="1" s="1"/>
  <c r="Y8088" i="1" s="1"/>
  <c r="U8089" i="1"/>
  <c r="X8089" i="1" s="1"/>
  <c r="Y8089" i="1" s="1"/>
  <c r="U8090" i="1"/>
  <c r="X8090" i="1" s="1"/>
  <c r="Y8090" i="1" s="1"/>
  <c r="U8091" i="1"/>
  <c r="X8091" i="1" s="1"/>
  <c r="Y8091" i="1" s="1"/>
  <c r="U8092" i="1"/>
  <c r="X8092" i="1" s="1"/>
  <c r="Y8092" i="1" s="1"/>
  <c r="U8093" i="1"/>
  <c r="X8093" i="1" s="1"/>
  <c r="Y8093" i="1" s="1"/>
  <c r="U8094" i="1"/>
  <c r="X8094" i="1" s="1"/>
  <c r="Y8094" i="1" s="1"/>
  <c r="U8095" i="1"/>
  <c r="X8095" i="1" s="1"/>
  <c r="Y8095" i="1" s="1"/>
  <c r="U8096" i="1"/>
  <c r="X8096" i="1" s="1"/>
  <c r="Y8096" i="1" s="1"/>
  <c r="U8097" i="1"/>
  <c r="X8097" i="1" s="1"/>
  <c r="Y8097" i="1" s="1"/>
  <c r="U8098" i="1"/>
  <c r="X8098" i="1" s="1"/>
  <c r="Y8098" i="1" s="1"/>
  <c r="U8099" i="1"/>
  <c r="X8099" i="1" s="1"/>
  <c r="Y8099" i="1" s="1"/>
  <c r="U8100" i="1"/>
  <c r="X8100" i="1" s="1"/>
  <c r="Y8100" i="1" s="1"/>
  <c r="U8101" i="1"/>
  <c r="X8101" i="1" s="1"/>
  <c r="Y8101" i="1" s="1"/>
  <c r="U8102" i="1"/>
  <c r="X8102" i="1" s="1"/>
  <c r="Y8102" i="1" s="1"/>
  <c r="U8103" i="1"/>
  <c r="X8103" i="1" s="1"/>
  <c r="Y8103" i="1" s="1"/>
  <c r="U8104" i="1"/>
  <c r="X8104" i="1" s="1"/>
  <c r="Y8104" i="1" s="1"/>
  <c r="U8105" i="1"/>
  <c r="X8105" i="1" s="1"/>
  <c r="Y8105" i="1" s="1"/>
  <c r="U8106" i="1"/>
  <c r="X8106" i="1" s="1"/>
  <c r="Y8106" i="1" s="1"/>
  <c r="U8107" i="1"/>
  <c r="X8107" i="1" s="1"/>
  <c r="Y8107" i="1" s="1"/>
  <c r="U8108" i="1"/>
  <c r="X8108" i="1" s="1"/>
  <c r="Y8108" i="1" s="1"/>
  <c r="U8109" i="1"/>
  <c r="X8109" i="1" s="1"/>
  <c r="Y8109" i="1" s="1"/>
  <c r="U8110" i="1"/>
  <c r="X8110" i="1" s="1"/>
  <c r="Y8110" i="1" s="1"/>
  <c r="U8111" i="1"/>
  <c r="X8111" i="1" s="1"/>
  <c r="Y8111" i="1" s="1"/>
  <c r="U8112" i="1"/>
  <c r="X8112" i="1" s="1"/>
  <c r="Y8112" i="1" s="1"/>
  <c r="U8113" i="1"/>
  <c r="X8113" i="1" s="1"/>
  <c r="Y8113" i="1" s="1"/>
  <c r="U8114" i="1"/>
  <c r="X8114" i="1" s="1"/>
  <c r="Y8114" i="1" s="1"/>
  <c r="U8115" i="1"/>
  <c r="X8115" i="1" s="1"/>
  <c r="Y8115" i="1" s="1"/>
  <c r="U8116" i="1"/>
  <c r="X8116" i="1" s="1"/>
  <c r="Y8116" i="1" s="1"/>
  <c r="U8117" i="1"/>
  <c r="X8117" i="1" s="1"/>
  <c r="Y8117" i="1" s="1"/>
  <c r="U8118" i="1"/>
  <c r="X8118" i="1" s="1"/>
  <c r="Y8118" i="1" s="1"/>
  <c r="U8119" i="1"/>
  <c r="X8119" i="1" s="1"/>
  <c r="Y8119" i="1" s="1"/>
  <c r="U8120" i="1"/>
  <c r="X8120" i="1" s="1"/>
  <c r="Y8120" i="1" s="1"/>
  <c r="U8121" i="1"/>
  <c r="X8121" i="1" s="1"/>
  <c r="Y8121" i="1" s="1"/>
  <c r="U8122" i="1"/>
  <c r="X8122" i="1" s="1"/>
  <c r="Y8122" i="1" s="1"/>
  <c r="U8123" i="1"/>
  <c r="X8123" i="1" s="1"/>
  <c r="Y8123" i="1" s="1"/>
  <c r="U8124" i="1"/>
  <c r="X8124" i="1" s="1"/>
  <c r="Y8124" i="1" s="1"/>
  <c r="U8125" i="1"/>
  <c r="X8125" i="1" s="1"/>
  <c r="Y8125" i="1" s="1"/>
  <c r="U8126" i="1"/>
  <c r="X8126" i="1" s="1"/>
  <c r="Y8126" i="1" s="1"/>
  <c r="U8127" i="1"/>
  <c r="X8127" i="1" s="1"/>
  <c r="Y8127" i="1" s="1"/>
  <c r="U8128" i="1"/>
  <c r="X8128" i="1" s="1"/>
  <c r="Y8128" i="1" s="1"/>
  <c r="U8129" i="1"/>
  <c r="X8129" i="1" s="1"/>
  <c r="Y8129" i="1" s="1"/>
  <c r="U8130" i="1"/>
  <c r="X8130" i="1" s="1"/>
  <c r="Y8130" i="1" s="1"/>
  <c r="U8131" i="1"/>
  <c r="X8131" i="1" s="1"/>
  <c r="Y8131" i="1" s="1"/>
  <c r="U8132" i="1"/>
  <c r="X8132" i="1" s="1"/>
  <c r="Y8132" i="1" s="1"/>
  <c r="U8133" i="1"/>
  <c r="X8133" i="1" s="1"/>
  <c r="Y8133" i="1" s="1"/>
  <c r="U8134" i="1"/>
  <c r="X8134" i="1" s="1"/>
  <c r="Y8134" i="1" s="1"/>
  <c r="U8135" i="1"/>
  <c r="X8135" i="1" s="1"/>
  <c r="Y8135" i="1" s="1"/>
  <c r="U8136" i="1"/>
  <c r="X8136" i="1" s="1"/>
  <c r="Y8136" i="1" s="1"/>
  <c r="U8137" i="1"/>
  <c r="X8137" i="1" s="1"/>
  <c r="Y8137" i="1" s="1"/>
  <c r="U8138" i="1"/>
  <c r="X8138" i="1" s="1"/>
  <c r="Y8138" i="1" s="1"/>
  <c r="U8139" i="1"/>
  <c r="X8139" i="1" s="1"/>
  <c r="Y8139" i="1" s="1"/>
  <c r="U8140" i="1"/>
  <c r="X8140" i="1" s="1"/>
  <c r="Y8140" i="1" s="1"/>
  <c r="U8141" i="1"/>
  <c r="X8141" i="1" s="1"/>
  <c r="Y8141" i="1" s="1"/>
  <c r="U8142" i="1"/>
  <c r="X8142" i="1" s="1"/>
  <c r="Y8142" i="1" s="1"/>
  <c r="U8143" i="1"/>
  <c r="X8143" i="1" s="1"/>
  <c r="Y8143" i="1" s="1"/>
  <c r="U8144" i="1"/>
  <c r="X8144" i="1" s="1"/>
  <c r="Y8144" i="1" s="1"/>
  <c r="U8145" i="1"/>
  <c r="X8145" i="1" s="1"/>
  <c r="Y8145" i="1" s="1"/>
  <c r="U8146" i="1"/>
  <c r="X8146" i="1" s="1"/>
  <c r="Y8146" i="1" s="1"/>
  <c r="U8147" i="1"/>
  <c r="X8147" i="1" s="1"/>
  <c r="Y8147" i="1" s="1"/>
  <c r="U8148" i="1"/>
  <c r="X8148" i="1" s="1"/>
  <c r="Y8148" i="1" s="1"/>
  <c r="U8149" i="1"/>
  <c r="X8149" i="1" s="1"/>
  <c r="Y8149" i="1" s="1"/>
  <c r="U8150" i="1"/>
  <c r="X8150" i="1" s="1"/>
  <c r="Y8150" i="1" s="1"/>
  <c r="U8151" i="1"/>
  <c r="X8151" i="1" s="1"/>
  <c r="Y8151" i="1" s="1"/>
  <c r="U8152" i="1"/>
  <c r="X8152" i="1" s="1"/>
  <c r="Y8152" i="1" s="1"/>
  <c r="U8153" i="1"/>
  <c r="X8153" i="1" s="1"/>
  <c r="Y8153" i="1" s="1"/>
  <c r="U8154" i="1"/>
  <c r="X8154" i="1" s="1"/>
  <c r="Y8154" i="1" s="1"/>
  <c r="U8155" i="1"/>
  <c r="X8155" i="1" s="1"/>
  <c r="Y8155" i="1" s="1"/>
  <c r="U8156" i="1"/>
  <c r="X8156" i="1" s="1"/>
  <c r="Y8156" i="1" s="1"/>
  <c r="U8157" i="1"/>
  <c r="X8157" i="1" s="1"/>
  <c r="Y8157" i="1" s="1"/>
  <c r="U8158" i="1"/>
  <c r="X8158" i="1" s="1"/>
  <c r="Y8158" i="1" s="1"/>
  <c r="U8159" i="1"/>
  <c r="X8159" i="1" s="1"/>
  <c r="Y8159" i="1" s="1"/>
  <c r="U8160" i="1"/>
  <c r="X8160" i="1" s="1"/>
  <c r="Y8160" i="1" s="1"/>
  <c r="U8161" i="1"/>
  <c r="X8161" i="1" s="1"/>
  <c r="Y8161" i="1" s="1"/>
  <c r="U8162" i="1"/>
  <c r="X8162" i="1" s="1"/>
  <c r="Y8162" i="1" s="1"/>
  <c r="U8163" i="1"/>
  <c r="X8163" i="1" s="1"/>
  <c r="Y8163" i="1" s="1"/>
  <c r="U8164" i="1"/>
  <c r="X8164" i="1" s="1"/>
  <c r="Y8164" i="1" s="1"/>
  <c r="U8165" i="1"/>
  <c r="X8165" i="1" s="1"/>
  <c r="Y8165" i="1" s="1"/>
  <c r="U8166" i="1"/>
  <c r="X8166" i="1" s="1"/>
  <c r="Y8166" i="1" s="1"/>
  <c r="U8167" i="1"/>
  <c r="X8167" i="1" s="1"/>
  <c r="Y8167" i="1" s="1"/>
  <c r="U8168" i="1"/>
  <c r="X8168" i="1" s="1"/>
  <c r="Y8168" i="1" s="1"/>
  <c r="U8169" i="1"/>
  <c r="X8169" i="1" s="1"/>
  <c r="Y8169" i="1" s="1"/>
  <c r="U8170" i="1"/>
  <c r="X8170" i="1" s="1"/>
  <c r="Y8170" i="1" s="1"/>
  <c r="U8171" i="1"/>
  <c r="X8171" i="1" s="1"/>
  <c r="Y8171" i="1" s="1"/>
  <c r="U8172" i="1"/>
  <c r="X8172" i="1" s="1"/>
  <c r="Y8172" i="1" s="1"/>
  <c r="U8173" i="1"/>
  <c r="X8173" i="1" s="1"/>
  <c r="Y8173" i="1" s="1"/>
  <c r="U8174" i="1"/>
  <c r="X8174" i="1" s="1"/>
  <c r="Y8174" i="1" s="1"/>
  <c r="U8175" i="1"/>
  <c r="X8175" i="1" s="1"/>
  <c r="Y8175" i="1" s="1"/>
  <c r="U8176" i="1"/>
  <c r="X8176" i="1" s="1"/>
  <c r="Y8176" i="1" s="1"/>
  <c r="U8177" i="1"/>
  <c r="X8177" i="1" s="1"/>
  <c r="Y8177" i="1" s="1"/>
  <c r="U8178" i="1"/>
  <c r="X8178" i="1" s="1"/>
  <c r="Y8178" i="1" s="1"/>
  <c r="U8179" i="1"/>
  <c r="X8179" i="1" s="1"/>
  <c r="Y8179" i="1" s="1"/>
  <c r="U8180" i="1"/>
  <c r="X8180" i="1" s="1"/>
  <c r="Y8180" i="1" s="1"/>
  <c r="U8181" i="1"/>
  <c r="X8181" i="1" s="1"/>
  <c r="Y8181" i="1" s="1"/>
  <c r="U8182" i="1"/>
  <c r="X8182" i="1" s="1"/>
  <c r="Y8182" i="1" s="1"/>
  <c r="U8183" i="1"/>
  <c r="X8183" i="1" s="1"/>
  <c r="Y8183" i="1" s="1"/>
  <c r="U8184" i="1"/>
  <c r="X8184" i="1" s="1"/>
  <c r="Y8184" i="1" s="1"/>
  <c r="U8185" i="1"/>
  <c r="X8185" i="1" s="1"/>
  <c r="Y8185" i="1" s="1"/>
  <c r="U8186" i="1"/>
  <c r="X8186" i="1" s="1"/>
  <c r="Y8186" i="1" s="1"/>
  <c r="U8187" i="1"/>
  <c r="X8187" i="1" s="1"/>
  <c r="Y8187" i="1" s="1"/>
  <c r="U8188" i="1"/>
  <c r="X8188" i="1" s="1"/>
  <c r="Y8188" i="1" s="1"/>
  <c r="U8189" i="1"/>
  <c r="X8189" i="1" s="1"/>
  <c r="Y8189" i="1" s="1"/>
  <c r="U8190" i="1"/>
  <c r="X8190" i="1" s="1"/>
  <c r="Y8190" i="1" s="1"/>
  <c r="U8191" i="1"/>
  <c r="X8191" i="1" s="1"/>
  <c r="Y8191" i="1" s="1"/>
  <c r="U8192" i="1"/>
  <c r="X8192" i="1" s="1"/>
  <c r="Y8192" i="1" s="1"/>
  <c r="U8193" i="1"/>
  <c r="X8193" i="1" s="1"/>
  <c r="Y8193" i="1" s="1"/>
  <c r="U8194" i="1"/>
  <c r="X8194" i="1" s="1"/>
  <c r="Y8194" i="1" s="1"/>
  <c r="U8195" i="1"/>
  <c r="X8195" i="1" s="1"/>
  <c r="Y8195" i="1" s="1"/>
  <c r="U8196" i="1"/>
  <c r="X8196" i="1" s="1"/>
  <c r="Y8196" i="1" s="1"/>
  <c r="U8197" i="1"/>
  <c r="X8197" i="1" s="1"/>
  <c r="Y8197" i="1" s="1"/>
  <c r="U8198" i="1"/>
  <c r="X8198" i="1" s="1"/>
  <c r="Y8198" i="1" s="1"/>
  <c r="U8199" i="1"/>
  <c r="X8199" i="1" s="1"/>
  <c r="Y8199" i="1" s="1"/>
  <c r="U8200" i="1"/>
  <c r="X8200" i="1" s="1"/>
  <c r="Y8200" i="1" s="1"/>
  <c r="U8201" i="1"/>
  <c r="X8201" i="1" s="1"/>
  <c r="Y8201" i="1" s="1"/>
  <c r="U8202" i="1"/>
  <c r="X8202" i="1" s="1"/>
  <c r="Y8202" i="1" s="1"/>
  <c r="U8203" i="1"/>
  <c r="X8203" i="1" s="1"/>
  <c r="Y8203" i="1" s="1"/>
  <c r="U8204" i="1"/>
  <c r="X8204" i="1" s="1"/>
  <c r="Y8204" i="1" s="1"/>
  <c r="U8205" i="1"/>
  <c r="X8205" i="1" s="1"/>
  <c r="Y8205" i="1" s="1"/>
  <c r="U8206" i="1"/>
  <c r="X8206" i="1" s="1"/>
  <c r="Y8206" i="1" s="1"/>
  <c r="U8207" i="1"/>
  <c r="X8207" i="1" s="1"/>
  <c r="Y8207" i="1" s="1"/>
  <c r="U8208" i="1"/>
  <c r="X8208" i="1" s="1"/>
  <c r="Y8208" i="1" s="1"/>
  <c r="U8209" i="1"/>
  <c r="X8209" i="1" s="1"/>
  <c r="Y8209" i="1" s="1"/>
  <c r="U8210" i="1"/>
  <c r="X8210" i="1" s="1"/>
  <c r="Y8210" i="1" s="1"/>
  <c r="U8211" i="1"/>
  <c r="X8211" i="1" s="1"/>
  <c r="Y8211" i="1" s="1"/>
  <c r="U8212" i="1"/>
  <c r="X8212" i="1" s="1"/>
  <c r="Y8212" i="1" s="1"/>
  <c r="U8213" i="1"/>
  <c r="X8213" i="1" s="1"/>
  <c r="Y8213" i="1" s="1"/>
  <c r="U8214" i="1"/>
  <c r="X8214" i="1" s="1"/>
  <c r="Y8214" i="1" s="1"/>
  <c r="U8215" i="1"/>
  <c r="X8215" i="1" s="1"/>
  <c r="Y8215" i="1" s="1"/>
  <c r="U8216" i="1"/>
  <c r="X8216" i="1" s="1"/>
  <c r="Y8216" i="1" s="1"/>
  <c r="U8217" i="1"/>
  <c r="X8217" i="1" s="1"/>
  <c r="Y8217" i="1" s="1"/>
  <c r="U8218" i="1"/>
  <c r="X8218" i="1" s="1"/>
  <c r="Y8218" i="1" s="1"/>
  <c r="U8219" i="1"/>
  <c r="X8219" i="1" s="1"/>
  <c r="Y8219" i="1" s="1"/>
  <c r="U8220" i="1"/>
  <c r="X8220" i="1" s="1"/>
  <c r="Y8220" i="1" s="1"/>
  <c r="U8221" i="1"/>
  <c r="X8221" i="1" s="1"/>
  <c r="Y8221" i="1" s="1"/>
  <c r="U8222" i="1"/>
  <c r="X8222" i="1" s="1"/>
  <c r="Y8222" i="1" s="1"/>
  <c r="U8223" i="1"/>
  <c r="X8223" i="1" s="1"/>
  <c r="Y8223" i="1" s="1"/>
  <c r="U8224" i="1"/>
  <c r="X8224" i="1" s="1"/>
  <c r="Y8224" i="1" s="1"/>
  <c r="U8225" i="1"/>
  <c r="X8225" i="1" s="1"/>
  <c r="Y8225" i="1" s="1"/>
  <c r="U8226" i="1"/>
  <c r="X8226" i="1" s="1"/>
  <c r="Y8226" i="1" s="1"/>
  <c r="U8227" i="1"/>
  <c r="X8227" i="1" s="1"/>
  <c r="Y8227" i="1" s="1"/>
  <c r="U8228" i="1"/>
  <c r="X8228" i="1" s="1"/>
  <c r="Y8228" i="1" s="1"/>
  <c r="U8229" i="1"/>
  <c r="X8229" i="1" s="1"/>
  <c r="Y8229" i="1" s="1"/>
  <c r="U8230" i="1"/>
  <c r="X8230" i="1" s="1"/>
  <c r="Y8230" i="1" s="1"/>
  <c r="U8231" i="1"/>
  <c r="X8231" i="1" s="1"/>
  <c r="Y8231" i="1" s="1"/>
  <c r="U8232" i="1"/>
  <c r="X8232" i="1" s="1"/>
  <c r="Y8232" i="1" s="1"/>
  <c r="U8233" i="1"/>
  <c r="X8233" i="1" s="1"/>
  <c r="Y8233" i="1" s="1"/>
  <c r="U8234" i="1"/>
  <c r="X8234" i="1" s="1"/>
  <c r="Y8234" i="1" s="1"/>
  <c r="U8235" i="1"/>
  <c r="X8235" i="1" s="1"/>
  <c r="Y8235" i="1" s="1"/>
  <c r="U8236" i="1"/>
  <c r="X8236" i="1" s="1"/>
  <c r="Y8236" i="1" s="1"/>
  <c r="U8237" i="1"/>
  <c r="X8237" i="1" s="1"/>
  <c r="Y8237" i="1" s="1"/>
  <c r="U8238" i="1"/>
  <c r="X8238" i="1" s="1"/>
  <c r="Y8238" i="1" s="1"/>
  <c r="U8239" i="1"/>
  <c r="X8239" i="1" s="1"/>
  <c r="Y8239" i="1" s="1"/>
  <c r="U8240" i="1"/>
  <c r="X8240" i="1" s="1"/>
  <c r="Y8240" i="1" s="1"/>
  <c r="U8241" i="1"/>
  <c r="X8241" i="1" s="1"/>
  <c r="Y8241" i="1" s="1"/>
  <c r="U8242" i="1"/>
  <c r="X8242" i="1" s="1"/>
  <c r="Y8242" i="1" s="1"/>
  <c r="U8243" i="1"/>
  <c r="X8243" i="1" s="1"/>
  <c r="Y8243" i="1" s="1"/>
  <c r="U8244" i="1"/>
  <c r="X8244" i="1" s="1"/>
  <c r="Y8244" i="1" s="1"/>
  <c r="U8245" i="1"/>
  <c r="X8245" i="1" s="1"/>
  <c r="Y8245" i="1" s="1"/>
  <c r="U8246" i="1"/>
  <c r="X8246" i="1" s="1"/>
  <c r="Y8246" i="1" s="1"/>
  <c r="U8247" i="1"/>
  <c r="X8247" i="1" s="1"/>
  <c r="Y8247" i="1" s="1"/>
  <c r="U8248" i="1"/>
  <c r="X8248" i="1" s="1"/>
  <c r="Y8248" i="1" s="1"/>
  <c r="U8249" i="1"/>
  <c r="X8249" i="1" s="1"/>
  <c r="Y8249" i="1" s="1"/>
  <c r="U8250" i="1"/>
  <c r="X8250" i="1" s="1"/>
  <c r="Y8250" i="1" s="1"/>
  <c r="U8251" i="1"/>
  <c r="X8251" i="1" s="1"/>
  <c r="Y8251" i="1" s="1"/>
  <c r="U8252" i="1"/>
  <c r="X8252" i="1" s="1"/>
  <c r="Y8252" i="1" s="1"/>
  <c r="U8253" i="1"/>
  <c r="X8253" i="1" s="1"/>
  <c r="Y8253" i="1" s="1"/>
  <c r="U8254" i="1"/>
  <c r="X8254" i="1" s="1"/>
  <c r="Y8254" i="1" s="1"/>
  <c r="U8255" i="1"/>
  <c r="X8255" i="1" s="1"/>
  <c r="Y8255" i="1" s="1"/>
  <c r="U8256" i="1"/>
  <c r="X8256" i="1" s="1"/>
  <c r="Y8256" i="1" s="1"/>
  <c r="U8257" i="1"/>
  <c r="X8257" i="1" s="1"/>
  <c r="Y8257" i="1" s="1"/>
  <c r="U8258" i="1"/>
  <c r="X8258" i="1" s="1"/>
  <c r="Y8258" i="1" s="1"/>
  <c r="U8259" i="1"/>
  <c r="X8259" i="1" s="1"/>
  <c r="Y8259" i="1" s="1"/>
  <c r="U8260" i="1"/>
  <c r="X8260" i="1" s="1"/>
  <c r="Y8260" i="1" s="1"/>
  <c r="U8261" i="1"/>
  <c r="X8261" i="1" s="1"/>
  <c r="Y8261" i="1" s="1"/>
  <c r="U8262" i="1"/>
  <c r="X8262" i="1" s="1"/>
  <c r="Y8262" i="1" s="1"/>
  <c r="U8263" i="1"/>
  <c r="X8263" i="1" s="1"/>
  <c r="Y8263" i="1" s="1"/>
  <c r="U8264" i="1"/>
  <c r="X8264" i="1" s="1"/>
  <c r="Y8264" i="1" s="1"/>
  <c r="U8265" i="1"/>
  <c r="X8265" i="1" s="1"/>
  <c r="Y8265" i="1" s="1"/>
  <c r="U8266" i="1"/>
  <c r="X8266" i="1" s="1"/>
  <c r="Y8266" i="1" s="1"/>
  <c r="U8267" i="1"/>
  <c r="X8267" i="1" s="1"/>
  <c r="Y8267" i="1" s="1"/>
  <c r="U8268" i="1"/>
  <c r="X8268" i="1" s="1"/>
  <c r="Y8268" i="1" s="1"/>
  <c r="U8269" i="1"/>
  <c r="X8269" i="1" s="1"/>
  <c r="Y8269" i="1" s="1"/>
  <c r="U8270" i="1"/>
  <c r="X8270" i="1" s="1"/>
  <c r="Y8270" i="1" s="1"/>
  <c r="U8271" i="1"/>
  <c r="X8271" i="1" s="1"/>
  <c r="Y8271" i="1" s="1"/>
  <c r="U8272" i="1"/>
  <c r="X8272" i="1" s="1"/>
  <c r="Y8272" i="1" s="1"/>
  <c r="U8273" i="1"/>
  <c r="X8273" i="1" s="1"/>
  <c r="Y8273" i="1" s="1"/>
  <c r="U8274" i="1"/>
  <c r="X8274" i="1" s="1"/>
  <c r="Y8274" i="1" s="1"/>
  <c r="U8275" i="1"/>
  <c r="X8275" i="1" s="1"/>
  <c r="Y8275" i="1" s="1"/>
  <c r="U8276" i="1"/>
  <c r="X8276" i="1" s="1"/>
  <c r="Y8276" i="1" s="1"/>
  <c r="U8277" i="1"/>
  <c r="X8277" i="1" s="1"/>
  <c r="Y8277" i="1" s="1"/>
  <c r="U8278" i="1"/>
  <c r="X8278" i="1" s="1"/>
  <c r="Y8278" i="1" s="1"/>
  <c r="U8279" i="1"/>
  <c r="X8279" i="1" s="1"/>
  <c r="Y8279" i="1" s="1"/>
  <c r="U8280" i="1"/>
  <c r="X8280" i="1" s="1"/>
  <c r="Y8280" i="1" s="1"/>
  <c r="U8281" i="1"/>
  <c r="X8281" i="1" s="1"/>
  <c r="Y8281" i="1" s="1"/>
  <c r="U8282" i="1"/>
  <c r="X8282" i="1" s="1"/>
  <c r="Y8282" i="1" s="1"/>
  <c r="U8283" i="1"/>
  <c r="X8283" i="1" s="1"/>
  <c r="Y8283" i="1" s="1"/>
  <c r="U8284" i="1"/>
  <c r="X8284" i="1" s="1"/>
  <c r="Y8284" i="1" s="1"/>
  <c r="U8285" i="1"/>
  <c r="X8285" i="1" s="1"/>
  <c r="Y8285" i="1" s="1"/>
  <c r="U8286" i="1"/>
  <c r="X8286" i="1" s="1"/>
  <c r="Y8286" i="1" s="1"/>
  <c r="U8287" i="1"/>
  <c r="X8287" i="1" s="1"/>
  <c r="Y8287" i="1" s="1"/>
  <c r="U8288" i="1"/>
  <c r="X8288" i="1" s="1"/>
  <c r="Y8288" i="1" s="1"/>
  <c r="U8289" i="1"/>
  <c r="X8289" i="1" s="1"/>
  <c r="Y8289" i="1" s="1"/>
  <c r="U8290" i="1"/>
  <c r="X8290" i="1" s="1"/>
  <c r="Y8290" i="1" s="1"/>
  <c r="U8291" i="1"/>
  <c r="X8291" i="1" s="1"/>
  <c r="Y8291" i="1" s="1"/>
  <c r="U8292" i="1"/>
  <c r="X8292" i="1" s="1"/>
  <c r="Y8292" i="1" s="1"/>
  <c r="U8293" i="1"/>
  <c r="X8293" i="1" s="1"/>
  <c r="Y8293" i="1" s="1"/>
  <c r="U8294" i="1"/>
  <c r="X8294" i="1" s="1"/>
  <c r="Y8294" i="1" s="1"/>
  <c r="U8295" i="1"/>
  <c r="X8295" i="1" s="1"/>
  <c r="Y8295" i="1" s="1"/>
  <c r="U8296" i="1"/>
  <c r="X8296" i="1" s="1"/>
  <c r="Y8296" i="1" s="1"/>
  <c r="U8297" i="1"/>
  <c r="X8297" i="1" s="1"/>
  <c r="Y8297" i="1" s="1"/>
  <c r="U8298" i="1"/>
  <c r="X8298" i="1" s="1"/>
  <c r="Y8298" i="1" s="1"/>
  <c r="U8299" i="1"/>
  <c r="X8299" i="1" s="1"/>
  <c r="Y8299" i="1" s="1"/>
  <c r="U8300" i="1"/>
  <c r="X8300" i="1" s="1"/>
  <c r="Y8300" i="1" s="1"/>
  <c r="U8301" i="1"/>
  <c r="X8301" i="1" s="1"/>
  <c r="Y8301" i="1" s="1"/>
  <c r="U8302" i="1"/>
  <c r="X8302" i="1" s="1"/>
  <c r="Y8302" i="1" s="1"/>
  <c r="U8303" i="1"/>
  <c r="X8303" i="1" s="1"/>
  <c r="Y8303" i="1" s="1"/>
  <c r="U8304" i="1"/>
  <c r="X8304" i="1" s="1"/>
  <c r="Y8304" i="1" s="1"/>
  <c r="U8305" i="1"/>
  <c r="X8305" i="1" s="1"/>
  <c r="Y8305" i="1" s="1"/>
  <c r="U8306" i="1"/>
  <c r="X8306" i="1" s="1"/>
  <c r="Y8306" i="1" s="1"/>
  <c r="U8307" i="1"/>
  <c r="X8307" i="1" s="1"/>
  <c r="Y8307" i="1" s="1"/>
  <c r="U8308" i="1"/>
  <c r="X8308" i="1" s="1"/>
  <c r="Y8308" i="1" s="1"/>
  <c r="U8309" i="1"/>
  <c r="X8309" i="1" s="1"/>
  <c r="Y8309" i="1" s="1"/>
  <c r="U8310" i="1"/>
  <c r="X8310" i="1" s="1"/>
  <c r="Y8310" i="1" s="1"/>
  <c r="U8311" i="1"/>
  <c r="X8311" i="1" s="1"/>
  <c r="Y8311" i="1" s="1"/>
  <c r="U8312" i="1"/>
  <c r="X8312" i="1" s="1"/>
  <c r="Y8312" i="1" s="1"/>
  <c r="U8313" i="1"/>
  <c r="X8313" i="1" s="1"/>
  <c r="Y8313" i="1" s="1"/>
  <c r="U8314" i="1"/>
  <c r="X8314" i="1" s="1"/>
  <c r="Y8314" i="1" s="1"/>
  <c r="U8315" i="1"/>
  <c r="X8315" i="1" s="1"/>
  <c r="Y8315" i="1" s="1"/>
  <c r="U8316" i="1"/>
  <c r="X8316" i="1" s="1"/>
  <c r="Y8316" i="1" s="1"/>
  <c r="U8317" i="1"/>
  <c r="X8317" i="1" s="1"/>
  <c r="Y8317" i="1" s="1"/>
  <c r="U8318" i="1"/>
  <c r="X8318" i="1" s="1"/>
  <c r="Y8318" i="1" s="1"/>
  <c r="U8319" i="1"/>
  <c r="X8319" i="1" s="1"/>
  <c r="Y8319" i="1" s="1"/>
  <c r="U8320" i="1"/>
  <c r="X8320" i="1" s="1"/>
  <c r="Y8320" i="1" s="1"/>
  <c r="U8321" i="1"/>
  <c r="X8321" i="1" s="1"/>
  <c r="Y8321" i="1" s="1"/>
  <c r="U8322" i="1"/>
  <c r="X8322" i="1" s="1"/>
  <c r="Y8322" i="1" s="1"/>
  <c r="U8323" i="1"/>
  <c r="X8323" i="1" s="1"/>
  <c r="Y8323" i="1" s="1"/>
  <c r="U8324" i="1"/>
  <c r="X8324" i="1" s="1"/>
  <c r="Y8324" i="1" s="1"/>
  <c r="U8325" i="1"/>
  <c r="X8325" i="1" s="1"/>
  <c r="Y8325" i="1" s="1"/>
  <c r="U8326" i="1"/>
  <c r="X8326" i="1" s="1"/>
  <c r="Y8326" i="1" s="1"/>
  <c r="U8327" i="1"/>
  <c r="X8327" i="1" s="1"/>
  <c r="Y8327" i="1" s="1"/>
  <c r="U8328" i="1"/>
  <c r="X8328" i="1" s="1"/>
  <c r="Y8328" i="1" s="1"/>
  <c r="U8329" i="1"/>
  <c r="X8329" i="1" s="1"/>
  <c r="Y8329" i="1" s="1"/>
  <c r="U8330" i="1"/>
  <c r="X8330" i="1" s="1"/>
  <c r="Y8330" i="1" s="1"/>
  <c r="U8331" i="1"/>
  <c r="X8331" i="1" s="1"/>
  <c r="Y8331" i="1" s="1"/>
  <c r="U8332" i="1"/>
  <c r="X8332" i="1" s="1"/>
  <c r="Y8332" i="1" s="1"/>
  <c r="U8333" i="1"/>
  <c r="X8333" i="1" s="1"/>
  <c r="Y8333" i="1" s="1"/>
  <c r="U8334" i="1"/>
  <c r="X8334" i="1" s="1"/>
  <c r="Y8334" i="1" s="1"/>
  <c r="U8335" i="1"/>
  <c r="X8335" i="1" s="1"/>
  <c r="Y8335" i="1" s="1"/>
  <c r="U8336" i="1"/>
  <c r="X8336" i="1" s="1"/>
  <c r="Y8336" i="1" s="1"/>
  <c r="U8337" i="1"/>
  <c r="X8337" i="1" s="1"/>
  <c r="Y8337" i="1" s="1"/>
  <c r="U8338" i="1"/>
  <c r="X8338" i="1" s="1"/>
  <c r="Y8338" i="1" s="1"/>
  <c r="U8339" i="1"/>
  <c r="X8339" i="1" s="1"/>
  <c r="Y8339" i="1" s="1"/>
  <c r="U8340" i="1"/>
  <c r="X8340" i="1" s="1"/>
  <c r="Y8340" i="1" s="1"/>
  <c r="U8341" i="1"/>
  <c r="X8341" i="1" s="1"/>
  <c r="Y8341" i="1" s="1"/>
  <c r="U8342" i="1"/>
  <c r="X8342" i="1" s="1"/>
  <c r="Y8342" i="1" s="1"/>
  <c r="U8343" i="1"/>
  <c r="X8343" i="1" s="1"/>
  <c r="Y8343" i="1" s="1"/>
  <c r="U8344" i="1"/>
  <c r="X8344" i="1" s="1"/>
  <c r="Y8344" i="1" s="1"/>
  <c r="U8345" i="1"/>
  <c r="X8345" i="1" s="1"/>
  <c r="Y8345" i="1" s="1"/>
  <c r="U8346" i="1"/>
  <c r="X8346" i="1" s="1"/>
  <c r="Y8346" i="1" s="1"/>
  <c r="U8347" i="1"/>
  <c r="X8347" i="1" s="1"/>
  <c r="Y8347" i="1" s="1"/>
  <c r="U8348" i="1"/>
  <c r="X8348" i="1" s="1"/>
  <c r="Y8348" i="1" s="1"/>
  <c r="U8349" i="1"/>
  <c r="X8349" i="1" s="1"/>
  <c r="Y8349" i="1" s="1"/>
  <c r="U8350" i="1"/>
  <c r="X8350" i="1" s="1"/>
  <c r="Y8350" i="1" s="1"/>
  <c r="U8351" i="1"/>
  <c r="X8351" i="1" s="1"/>
  <c r="Y8351" i="1" s="1"/>
  <c r="U8352" i="1"/>
  <c r="X8352" i="1" s="1"/>
  <c r="Y8352" i="1" s="1"/>
  <c r="U8353" i="1"/>
  <c r="X8353" i="1" s="1"/>
  <c r="Y8353" i="1" s="1"/>
  <c r="U8354" i="1"/>
  <c r="X8354" i="1" s="1"/>
  <c r="Y8354" i="1" s="1"/>
  <c r="U8355" i="1"/>
  <c r="X8355" i="1" s="1"/>
  <c r="Y8355" i="1" s="1"/>
  <c r="U8356" i="1"/>
  <c r="X8356" i="1" s="1"/>
  <c r="Y8356" i="1" s="1"/>
  <c r="U8357" i="1"/>
  <c r="X8357" i="1" s="1"/>
  <c r="Y8357" i="1" s="1"/>
  <c r="U8358" i="1"/>
  <c r="X8358" i="1" s="1"/>
  <c r="Y8358" i="1" s="1"/>
  <c r="U8359" i="1"/>
  <c r="X8359" i="1" s="1"/>
  <c r="Y8359" i="1" s="1"/>
  <c r="U8360" i="1"/>
  <c r="X8360" i="1" s="1"/>
  <c r="Y8360" i="1" s="1"/>
  <c r="U8361" i="1"/>
  <c r="X8361" i="1" s="1"/>
  <c r="Y8361" i="1" s="1"/>
  <c r="U8362" i="1"/>
  <c r="X8362" i="1" s="1"/>
  <c r="Y8362" i="1" s="1"/>
  <c r="U8363" i="1"/>
  <c r="X8363" i="1" s="1"/>
  <c r="Y8363" i="1" s="1"/>
  <c r="U8364" i="1"/>
  <c r="X8364" i="1" s="1"/>
  <c r="Y8364" i="1" s="1"/>
  <c r="U8365" i="1"/>
  <c r="X8365" i="1" s="1"/>
  <c r="Y8365" i="1" s="1"/>
  <c r="U8366" i="1"/>
  <c r="X8366" i="1" s="1"/>
  <c r="Y8366" i="1" s="1"/>
  <c r="U8367" i="1"/>
  <c r="X8367" i="1" s="1"/>
  <c r="Y8367" i="1" s="1"/>
  <c r="U8368" i="1"/>
  <c r="X8368" i="1" s="1"/>
  <c r="Y8368" i="1" s="1"/>
  <c r="U8369" i="1"/>
  <c r="X8369" i="1" s="1"/>
  <c r="Y8369" i="1" s="1"/>
  <c r="U8370" i="1"/>
  <c r="X8370" i="1" s="1"/>
  <c r="Y8370" i="1" s="1"/>
  <c r="U8371" i="1"/>
  <c r="X8371" i="1" s="1"/>
  <c r="Y8371" i="1" s="1"/>
  <c r="U8372" i="1"/>
  <c r="X8372" i="1" s="1"/>
  <c r="Y8372" i="1" s="1"/>
  <c r="U8373" i="1"/>
  <c r="X8373" i="1" s="1"/>
  <c r="Y8373" i="1" s="1"/>
  <c r="U8374" i="1"/>
  <c r="X8374" i="1" s="1"/>
  <c r="Y8374" i="1" s="1"/>
  <c r="U8375" i="1"/>
  <c r="X8375" i="1" s="1"/>
  <c r="Y8375" i="1" s="1"/>
  <c r="U8376" i="1"/>
  <c r="X8376" i="1" s="1"/>
  <c r="Y8376" i="1" s="1"/>
  <c r="U8377" i="1"/>
  <c r="X8377" i="1" s="1"/>
  <c r="Y8377" i="1" s="1"/>
  <c r="U8378" i="1"/>
  <c r="X8378" i="1" s="1"/>
  <c r="Y8378" i="1" s="1"/>
  <c r="U8379" i="1"/>
  <c r="X8379" i="1" s="1"/>
  <c r="Y8379" i="1" s="1"/>
  <c r="U8380" i="1"/>
  <c r="X8380" i="1" s="1"/>
  <c r="Y8380" i="1" s="1"/>
  <c r="U8381" i="1"/>
  <c r="X8381" i="1" s="1"/>
  <c r="Y8381" i="1" s="1"/>
  <c r="U8382" i="1"/>
  <c r="X8382" i="1" s="1"/>
  <c r="Y8382" i="1" s="1"/>
  <c r="U8383" i="1"/>
  <c r="X8383" i="1" s="1"/>
  <c r="Y8383" i="1" s="1"/>
  <c r="U8384" i="1"/>
  <c r="X8384" i="1" s="1"/>
  <c r="Y8384" i="1" s="1"/>
  <c r="U8385" i="1"/>
  <c r="X8385" i="1" s="1"/>
  <c r="Y8385" i="1" s="1"/>
  <c r="U8386" i="1"/>
  <c r="X8386" i="1" s="1"/>
  <c r="Y8386" i="1" s="1"/>
  <c r="U8387" i="1"/>
  <c r="X8387" i="1" s="1"/>
  <c r="Y8387" i="1" s="1"/>
  <c r="U8388" i="1"/>
  <c r="X8388" i="1" s="1"/>
  <c r="Y8388" i="1" s="1"/>
  <c r="U8389" i="1"/>
  <c r="X8389" i="1" s="1"/>
  <c r="Y8389" i="1" s="1"/>
  <c r="U8390" i="1"/>
  <c r="X8390" i="1" s="1"/>
  <c r="Y8390" i="1" s="1"/>
  <c r="U8391" i="1"/>
  <c r="X8391" i="1" s="1"/>
  <c r="Y8391" i="1" s="1"/>
  <c r="U8392" i="1"/>
  <c r="X8392" i="1" s="1"/>
  <c r="Y8392" i="1" s="1"/>
  <c r="U8393" i="1"/>
  <c r="X8393" i="1" s="1"/>
  <c r="Y8393" i="1" s="1"/>
  <c r="U8394" i="1"/>
  <c r="X8394" i="1" s="1"/>
  <c r="Y8394" i="1" s="1"/>
  <c r="U8395" i="1"/>
  <c r="X8395" i="1" s="1"/>
  <c r="Y8395" i="1" s="1"/>
  <c r="U8396" i="1"/>
  <c r="X8396" i="1" s="1"/>
  <c r="Y8396" i="1" s="1"/>
  <c r="U8397" i="1"/>
  <c r="X8397" i="1" s="1"/>
  <c r="Y8397" i="1" s="1"/>
  <c r="U8398" i="1"/>
  <c r="X8398" i="1" s="1"/>
  <c r="Y8398" i="1" s="1"/>
  <c r="U8399" i="1"/>
  <c r="X8399" i="1" s="1"/>
  <c r="Y8399" i="1" s="1"/>
  <c r="U8400" i="1"/>
  <c r="X8400" i="1" s="1"/>
  <c r="Y8400" i="1" s="1"/>
  <c r="U8401" i="1"/>
  <c r="X8401" i="1" s="1"/>
  <c r="Y8401" i="1" s="1"/>
  <c r="U8402" i="1"/>
  <c r="X8402" i="1" s="1"/>
  <c r="Y8402" i="1" s="1"/>
  <c r="U8403" i="1"/>
  <c r="X8403" i="1" s="1"/>
  <c r="Y8403" i="1" s="1"/>
  <c r="U8404" i="1"/>
  <c r="X8404" i="1" s="1"/>
  <c r="Y8404" i="1" s="1"/>
  <c r="U8405" i="1"/>
  <c r="X8405" i="1" s="1"/>
  <c r="Y8405" i="1" s="1"/>
  <c r="U8406" i="1"/>
  <c r="X8406" i="1" s="1"/>
  <c r="Y8406" i="1" s="1"/>
  <c r="U8407" i="1"/>
  <c r="X8407" i="1" s="1"/>
  <c r="Y8407" i="1" s="1"/>
  <c r="U8408" i="1"/>
  <c r="X8408" i="1" s="1"/>
  <c r="Y8408" i="1" s="1"/>
  <c r="U8409" i="1"/>
  <c r="X8409" i="1" s="1"/>
  <c r="Y8409" i="1" s="1"/>
  <c r="U8410" i="1"/>
  <c r="X8410" i="1" s="1"/>
  <c r="Y8410" i="1" s="1"/>
  <c r="U8411" i="1"/>
  <c r="X8411" i="1" s="1"/>
  <c r="Y8411" i="1" s="1"/>
  <c r="U8412" i="1"/>
  <c r="X8412" i="1" s="1"/>
  <c r="Y8412" i="1" s="1"/>
  <c r="U8413" i="1"/>
  <c r="X8413" i="1" s="1"/>
  <c r="Y8413" i="1" s="1"/>
  <c r="U8414" i="1"/>
  <c r="X8414" i="1" s="1"/>
  <c r="Y8414" i="1" s="1"/>
  <c r="U8415" i="1"/>
  <c r="X8415" i="1" s="1"/>
  <c r="Y8415" i="1" s="1"/>
  <c r="U8416" i="1"/>
  <c r="X8416" i="1" s="1"/>
  <c r="Y8416" i="1" s="1"/>
  <c r="U8417" i="1"/>
  <c r="X8417" i="1" s="1"/>
  <c r="Y8417" i="1" s="1"/>
  <c r="U8418" i="1"/>
  <c r="X8418" i="1" s="1"/>
  <c r="Y8418" i="1" s="1"/>
  <c r="U8419" i="1"/>
  <c r="X8419" i="1" s="1"/>
  <c r="Y8419" i="1" s="1"/>
  <c r="U8420" i="1"/>
  <c r="X8420" i="1" s="1"/>
  <c r="Y8420" i="1" s="1"/>
  <c r="U8421" i="1"/>
  <c r="X8421" i="1" s="1"/>
  <c r="Y8421" i="1" s="1"/>
  <c r="U8422" i="1"/>
  <c r="X8422" i="1" s="1"/>
  <c r="Y8422" i="1" s="1"/>
  <c r="U8423" i="1"/>
  <c r="X8423" i="1" s="1"/>
  <c r="Y8423" i="1" s="1"/>
  <c r="U8424" i="1"/>
  <c r="X8424" i="1" s="1"/>
  <c r="Y8424" i="1" s="1"/>
  <c r="U8425" i="1"/>
  <c r="X8425" i="1" s="1"/>
  <c r="Y8425" i="1" s="1"/>
  <c r="U8426" i="1"/>
  <c r="X8426" i="1" s="1"/>
  <c r="Y8426" i="1" s="1"/>
  <c r="U8427" i="1"/>
  <c r="X8427" i="1" s="1"/>
  <c r="Y8427" i="1" s="1"/>
  <c r="U8428" i="1"/>
  <c r="X8428" i="1" s="1"/>
  <c r="Y8428" i="1" s="1"/>
  <c r="U8429" i="1"/>
  <c r="X8429" i="1" s="1"/>
  <c r="Y8429" i="1" s="1"/>
  <c r="U8430" i="1"/>
  <c r="X8430" i="1" s="1"/>
  <c r="Y8430" i="1" s="1"/>
  <c r="U8431" i="1"/>
  <c r="X8431" i="1" s="1"/>
  <c r="Y8431" i="1" s="1"/>
  <c r="U8432" i="1"/>
  <c r="X8432" i="1" s="1"/>
  <c r="Y8432" i="1" s="1"/>
  <c r="U8433" i="1"/>
  <c r="X8433" i="1" s="1"/>
  <c r="Y8433" i="1" s="1"/>
  <c r="U8434" i="1"/>
  <c r="X8434" i="1" s="1"/>
  <c r="Y8434" i="1" s="1"/>
  <c r="U8435" i="1"/>
  <c r="X8435" i="1" s="1"/>
  <c r="Y8435" i="1" s="1"/>
  <c r="U8436" i="1"/>
  <c r="X8436" i="1" s="1"/>
  <c r="Y8436" i="1" s="1"/>
  <c r="U8437" i="1"/>
  <c r="X8437" i="1" s="1"/>
  <c r="Y8437" i="1" s="1"/>
  <c r="U8438" i="1"/>
  <c r="X8438" i="1" s="1"/>
  <c r="Y8438" i="1" s="1"/>
  <c r="U8439" i="1"/>
  <c r="X8439" i="1" s="1"/>
  <c r="Y8439" i="1" s="1"/>
  <c r="U8440" i="1"/>
  <c r="X8440" i="1" s="1"/>
  <c r="Y8440" i="1" s="1"/>
  <c r="U8441" i="1"/>
  <c r="X8441" i="1" s="1"/>
  <c r="Y8441" i="1" s="1"/>
  <c r="U8442" i="1"/>
  <c r="X8442" i="1" s="1"/>
  <c r="Y8442" i="1" s="1"/>
  <c r="U8443" i="1"/>
  <c r="X8443" i="1" s="1"/>
  <c r="Y8443" i="1" s="1"/>
  <c r="U8444" i="1"/>
  <c r="X8444" i="1" s="1"/>
  <c r="Y8444" i="1" s="1"/>
  <c r="U8445" i="1"/>
  <c r="X8445" i="1" s="1"/>
  <c r="Y8445" i="1" s="1"/>
  <c r="U8446" i="1"/>
  <c r="X8446" i="1" s="1"/>
  <c r="Y8446" i="1" s="1"/>
  <c r="U8447" i="1"/>
  <c r="X8447" i="1" s="1"/>
  <c r="Y8447" i="1" s="1"/>
  <c r="U8448" i="1"/>
  <c r="X8448" i="1" s="1"/>
  <c r="Y8448" i="1" s="1"/>
  <c r="U8449" i="1"/>
  <c r="X8449" i="1" s="1"/>
  <c r="Y8449" i="1" s="1"/>
  <c r="U8450" i="1"/>
  <c r="X8450" i="1" s="1"/>
  <c r="Y8450" i="1" s="1"/>
  <c r="U8451" i="1"/>
  <c r="X8451" i="1" s="1"/>
  <c r="Y8451" i="1" s="1"/>
  <c r="U8452" i="1"/>
  <c r="X8452" i="1" s="1"/>
  <c r="Y8452" i="1" s="1"/>
  <c r="U8453" i="1"/>
  <c r="X8453" i="1" s="1"/>
  <c r="Y8453" i="1" s="1"/>
  <c r="U8454" i="1"/>
  <c r="X8454" i="1" s="1"/>
  <c r="Y8454" i="1" s="1"/>
  <c r="U8455" i="1"/>
  <c r="X8455" i="1" s="1"/>
  <c r="Y8455" i="1" s="1"/>
  <c r="U8456" i="1"/>
  <c r="X8456" i="1" s="1"/>
  <c r="Y8456" i="1" s="1"/>
  <c r="U8457" i="1"/>
  <c r="X8457" i="1" s="1"/>
  <c r="Y8457" i="1" s="1"/>
  <c r="U8458" i="1"/>
  <c r="X8458" i="1" s="1"/>
  <c r="Y8458" i="1" s="1"/>
  <c r="U8459" i="1"/>
  <c r="X8459" i="1" s="1"/>
  <c r="Y8459" i="1" s="1"/>
  <c r="U8460" i="1"/>
  <c r="X8460" i="1" s="1"/>
  <c r="Y8460" i="1" s="1"/>
  <c r="U8461" i="1"/>
  <c r="X8461" i="1" s="1"/>
  <c r="Y8461" i="1" s="1"/>
  <c r="U8462" i="1"/>
  <c r="X8462" i="1" s="1"/>
  <c r="Y8462" i="1" s="1"/>
  <c r="U8463" i="1"/>
  <c r="X8463" i="1" s="1"/>
  <c r="Y8463" i="1" s="1"/>
  <c r="U8464" i="1"/>
  <c r="X8464" i="1" s="1"/>
  <c r="Y8464" i="1" s="1"/>
  <c r="U8465" i="1"/>
  <c r="X8465" i="1" s="1"/>
  <c r="Y8465" i="1" s="1"/>
  <c r="U8466" i="1"/>
  <c r="X8466" i="1" s="1"/>
  <c r="Y8466" i="1" s="1"/>
  <c r="U8467" i="1"/>
  <c r="X8467" i="1" s="1"/>
  <c r="Y8467" i="1" s="1"/>
  <c r="U8468" i="1"/>
  <c r="X8468" i="1" s="1"/>
  <c r="Y8468" i="1" s="1"/>
  <c r="U8469" i="1"/>
  <c r="X8469" i="1" s="1"/>
  <c r="Y8469" i="1" s="1"/>
  <c r="U8470" i="1"/>
  <c r="X8470" i="1" s="1"/>
  <c r="Y8470" i="1" s="1"/>
  <c r="U8471" i="1"/>
  <c r="X8471" i="1" s="1"/>
  <c r="Y8471" i="1" s="1"/>
  <c r="U8472" i="1"/>
  <c r="X8472" i="1" s="1"/>
  <c r="Y8472" i="1" s="1"/>
  <c r="U8473" i="1"/>
  <c r="X8473" i="1" s="1"/>
  <c r="Y8473" i="1" s="1"/>
  <c r="U8474" i="1"/>
  <c r="X8474" i="1" s="1"/>
  <c r="Y8474" i="1" s="1"/>
  <c r="U8475" i="1"/>
  <c r="X8475" i="1" s="1"/>
  <c r="Y8475" i="1" s="1"/>
  <c r="U8476" i="1"/>
  <c r="X8476" i="1" s="1"/>
  <c r="Y8476" i="1" s="1"/>
  <c r="U8477" i="1"/>
  <c r="X8477" i="1" s="1"/>
  <c r="Y8477" i="1" s="1"/>
  <c r="U8478" i="1"/>
  <c r="X8478" i="1" s="1"/>
  <c r="Y8478" i="1" s="1"/>
  <c r="U8479" i="1"/>
  <c r="X8479" i="1" s="1"/>
  <c r="Y8479" i="1" s="1"/>
  <c r="U8480" i="1"/>
  <c r="X8480" i="1" s="1"/>
  <c r="Y8480" i="1" s="1"/>
  <c r="U8481" i="1"/>
  <c r="X8481" i="1" s="1"/>
  <c r="Y8481" i="1" s="1"/>
  <c r="U8482" i="1"/>
  <c r="X8482" i="1" s="1"/>
  <c r="Y8482" i="1" s="1"/>
  <c r="U8483" i="1"/>
  <c r="X8483" i="1" s="1"/>
  <c r="Y8483" i="1" s="1"/>
  <c r="U8484" i="1"/>
  <c r="X8484" i="1" s="1"/>
  <c r="Y8484" i="1" s="1"/>
  <c r="U8485" i="1"/>
  <c r="X8485" i="1" s="1"/>
  <c r="Y8485" i="1" s="1"/>
  <c r="U8486" i="1"/>
  <c r="X8486" i="1" s="1"/>
  <c r="Y8486" i="1" s="1"/>
  <c r="U8487" i="1"/>
  <c r="X8487" i="1" s="1"/>
  <c r="Y8487" i="1" s="1"/>
  <c r="U8488" i="1"/>
  <c r="X8488" i="1" s="1"/>
  <c r="Y8488" i="1" s="1"/>
  <c r="U8489" i="1"/>
  <c r="X8489" i="1" s="1"/>
  <c r="Y8489" i="1" s="1"/>
  <c r="U8490" i="1"/>
  <c r="X8490" i="1" s="1"/>
  <c r="Y8490" i="1" s="1"/>
  <c r="U8491" i="1"/>
  <c r="X8491" i="1" s="1"/>
  <c r="Y8491" i="1" s="1"/>
  <c r="U8492" i="1"/>
  <c r="X8492" i="1" s="1"/>
  <c r="Y8492" i="1" s="1"/>
  <c r="U8493" i="1"/>
  <c r="X8493" i="1" s="1"/>
  <c r="Y8493" i="1" s="1"/>
  <c r="U8494" i="1"/>
  <c r="X8494" i="1" s="1"/>
  <c r="Y8494" i="1" s="1"/>
  <c r="U8495" i="1"/>
  <c r="X8495" i="1" s="1"/>
  <c r="Y8495" i="1" s="1"/>
  <c r="U8496" i="1"/>
  <c r="X8496" i="1" s="1"/>
  <c r="Y8496" i="1" s="1"/>
  <c r="U8497" i="1"/>
  <c r="X8497" i="1" s="1"/>
  <c r="Y8497" i="1" s="1"/>
  <c r="U8498" i="1"/>
  <c r="X8498" i="1" s="1"/>
  <c r="Y8498" i="1" s="1"/>
  <c r="U8499" i="1"/>
  <c r="X8499" i="1" s="1"/>
  <c r="Y8499" i="1" s="1"/>
  <c r="U8500" i="1"/>
  <c r="X8500" i="1" s="1"/>
  <c r="Y8500" i="1" s="1"/>
  <c r="U8501" i="1"/>
  <c r="X8501" i="1" s="1"/>
  <c r="Y8501" i="1" s="1"/>
  <c r="U8502" i="1"/>
  <c r="X8502" i="1" s="1"/>
  <c r="Y8502" i="1" s="1"/>
  <c r="U8503" i="1"/>
  <c r="X8503" i="1" s="1"/>
  <c r="Y8503" i="1" s="1"/>
  <c r="U8504" i="1"/>
  <c r="X8504" i="1" s="1"/>
  <c r="Y8504" i="1" s="1"/>
  <c r="U8505" i="1"/>
  <c r="X8505" i="1" s="1"/>
  <c r="Y8505" i="1" s="1"/>
  <c r="U8506" i="1"/>
  <c r="X8506" i="1" s="1"/>
  <c r="Y8506" i="1" s="1"/>
  <c r="U8507" i="1"/>
  <c r="X8507" i="1" s="1"/>
  <c r="Y8507" i="1" s="1"/>
  <c r="U8508" i="1"/>
  <c r="X8508" i="1" s="1"/>
  <c r="Y8508" i="1" s="1"/>
  <c r="U8509" i="1"/>
  <c r="X8509" i="1" s="1"/>
  <c r="Y8509" i="1" s="1"/>
  <c r="U8510" i="1"/>
  <c r="X8510" i="1" s="1"/>
  <c r="Y8510" i="1" s="1"/>
  <c r="U8511" i="1"/>
  <c r="X8511" i="1" s="1"/>
  <c r="Y8511" i="1" s="1"/>
  <c r="U8512" i="1"/>
  <c r="X8512" i="1" s="1"/>
  <c r="Y8512" i="1" s="1"/>
  <c r="U8513" i="1"/>
  <c r="X8513" i="1" s="1"/>
  <c r="Y8513" i="1" s="1"/>
  <c r="U8514" i="1"/>
  <c r="X8514" i="1" s="1"/>
  <c r="Y8514" i="1" s="1"/>
  <c r="U8515" i="1"/>
  <c r="X8515" i="1" s="1"/>
  <c r="Y8515" i="1" s="1"/>
  <c r="U8516" i="1"/>
  <c r="X8516" i="1" s="1"/>
  <c r="Y8516" i="1" s="1"/>
  <c r="U8517" i="1"/>
  <c r="X8517" i="1" s="1"/>
  <c r="Y8517" i="1" s="1"/>
  <c r="U8518" i="1"/>
  <c r="X8518" i="1" s="1"/>
  <c r="Y8518" i="1" s="1"/>
  <c r="U8519" i="1"/>
  <c r="X8519" i="1" s="1"/>
  <c r="Y8519" i="1" s="1"/>
  <c r="U8520" i="1"/>
  <c r="X8520" i="1" s="1"/>
  <c r="Y8520" i="1" s="1"/>
  <c r="U8521" i="1"/>
  <c r="X8521" i="1" s="1"/>
  <c r="Y8521" i="1" s="1"/>
  <c r="U8522" i="1"/>
  <c r="X8522" i="1" s="1"/>
  <c r="Y8522" i="1" s="1"/>
  <c r="U8523" i="1"/>
  <c r="X8523" i="1" s="1"/>
  <c r="Y8523" i="1" s="1"/>
  <c r="U8524" i="1"/>
  <c r="X8524" i="1" s="1"/>
  <c r="Y8524" i="1" s="1"/>
  <c r="U8525" i="1"/>
  <c r="X8525" i="1" s="1"/>
  <c r="Y8525" i="1" s="1"/>
  <c r="U8526" i="1"/>
  <c r="X8526" i="1" s="1"/>
  <c r="Y8526" i="1" s="1"/>
  <c r="U8527" i="1"/>
  <c r="X8527" i="1" s="1"/>
  <c r="Y8527" i="1" s="1"/>
  <c r="U8528" i="1"/>
  <c r="X8528" i="1" s="1"/>
  <c r="Y8528" i="1" s="1"/>
  <c r="U8529" i="1"/>
  <c r="X8529" i="1" s="1"/>
  <c r="Y8529" i="1" s="1"/>
  <c r="U8530" i="1"/>
  <c r="X8530" i="1" s="1"/>
  <c r="Y8530" i="1" s="1"/>
  <c r="U8531" i="1"/>
  <c r="X8531" i="1" s="1"/>
  <c r="Y8531" i="1" s="1"/>
  <c r="U8532" i="1"/>
  <c r="X8532" i="1" s="1"/>
  <c r="Y8532" i="1" s="1"/>
  <c r="U8533" i="1"/>
  <c r="X8533" i="1" s="1"/>
  <c r="Y8533" i="1" s="1"/>
  <c r="U8534" i="1"/>
  <c r="X8534" i="1" s="1"/>
  <c r="Y8534" i="1" s="1"/>
  <c r="U8535" i="1"/>
  <c r="X8535" i="1" s="1"/>
  <c r="Y8535" i="1" s="1"/>
  <c r="U8536" i="1"/>
  <c r="X8536" i="1" s="1"/>
  <c r="Y8536" i="1" s="1"/>
  <c r="U8537" i="1"/>
  <c r="X8537" i="1" s="1"/>
  <c r="Y8537" i="1" s="1"/>
  <c r="U8538" i="1"/>
  <c r="X8538" i="1" s="1"/>
  <c r="Y8538" i="1" s="1"/>
  <c r="U8539" i="1"/>
  <c r="X8539" i="1" s="1"/>
  <c r="Y8539" i="1" s="1"/>
  <c r="U8540" i="1"/>
  <c r="X8540" i="1" s="1"/>
  <c r="Y8540" i="1" s="1"/>
  <c r="U8541" i="1"/>
  <c r="X8541" i="1" s="1"/>
  <c r="Y8541" i="1" s="1"/>
  <c r="U8542" i="1"/>
  <c r="X8542" i="1" s="1"/>
  <c r="Y8542" i="1" s="1"/>
  <c r="U8543" i="1"/>
  <c r="X8543" i="1" s="1"/>
  <c r="Y8543" i="1" s="1"/>
  <c r="U8544" i="1"/>
  <c r="X8544" i="1" s="1"/>
  <c r="Y8544" i="1" s="1"/>
  <c r="U8545" i="1"/>
  <c r="X8545" i="1" s="1"/>
  <c r="Y8545" i="1" s="1"/>
  <c r="U8546" i="1"/>
  <c r="X8546" i="1" s="1"/>
  <c r="Y8546" i="1" s="1"/>
  <c r="U8547" i="1"/>
  <c r="X8547" i="1" s="1"/>
  <c r="Y8547" i="1" s="1"/>
  <c r="U8548" i="1"/>
  <c r="X8548" i="1" s="1"/>
  <c r="Y8548" i="1" s="1"/>
  <c r="U8549" i="1"/>
  <c r="X8549" i="1" s="1"/>
  <c r="Y8549" i="1" s="1"/>
  <c r="U8550" i="1"/>
  <c r="X8550" i="1" s="1"/>
  <c r="Y8550" i="1" s="1"/>
  <c r="U8551" i="1"/>
  <c r="X8551" i="1" s="1"/>
  <c r="Y8551" i="1" s="1"/>
  <c r="U8552" i="1"/>
  <c r="X8552" i="1" s="1"/>
  <c r="Y8552" i="1" s="1"/>
  <c r="U8553" i="1"/>
  <c r="X8553" i="1" s="1"/>
  <c r="Y8553" i="1" s="1"/>
  <c r="U8554" i="1"/>
  <c r="X8554" i="1" s="1"/>
  <c r="Y8554" i="1" s="1"/>
  <c r="U8555" i="1"/>
  <c r="X8555" i="1" s="1"/>
  <c r="Y8555" i="1" s="1"/>
  <c r="U8556" i="1"/>
  <c r="X8556" i="1" s="1"/>
  <c r="Y8556" i="1" s="1"/>
  <c r="U8557" i="1"/>
  <c r="X8557" i="1" s="1"/>
  <c r="Y8557" i="1" s="1"/>
  <c r="U8558" i="1"/>
  <c r="X8558" i="1" s="1"/>
  <c r="Y8558" i="1" s="1"/>
  <c r="U8559" i="1"/>
  <c r="X8559" i="1" s="1"/>
  <c r="Y8559" i="1" s="1"/>
  <c r="U8560" i="1"/>
  <c r="X8560" i="1" s="1"/>
  <c r="Y8560" i="1" s="1"/>
  <c r="U8561" i="1"/>
  <c r="X8561" i="1" s="1"/>
  <c r="Y8561" i="1" s="1"/>
  <c r="U8562" i="1"/>
  <c r="X8562" i="1" s="1"/>
  <c r="Y8562" i="1" s="1"/>
  <c r="U8563" i="1"/>
  <c r="X8563" i="1" s="1"/>
  <c r="Y8563" i="1" s="1"/>
  <c r="U8564" i="1"/>
  <c r="X8564" i="1" s="1"/>
  <c r="Y8564" i="1" s="1"/>
  <c r="U8565" i="1"/>
  <c r="X8565" i="1" s="1"/>
  <c r="Y8565" i="1" s="1"/>
  <c r="U8566" i="1"/>
  <c r="X8566" i="1" s="1"/>
  <c r="Y8566" i="1" s="1"/>
  <c r="U8567" i="1"/>
  <c r="X8567" i="1" s="1"/>
  <c r="Y8567" i="1" s="1"/>
  <c r="U8568" i="1"/>
  <c r="X8568" i="1" s="1"/>
  <c r="Y8568" i="1" s="1"/>
  <c r="U8569" i="1"/>
  <c r="X8569" i="1" s="1"/>
  <c r="Y8569" i="1" s="1"/>
  <c r="U8570" i="1"/>
  <c r="X8570" i="1" s="1"/>
  <c r="Y8570" i="1" s="1"/>
  <c r="U8571" i="1"/>
  <c r="X8571" i="1" s="1"/>
  <c r="Y8571" i="1" s="1"/>
  <c r="U8572" i="1"/>
  <c r="X8572" i="1" s="1"/>
  <c r="Y8572" i="1" s="1"/>
  <c r="U8573" i="1"/>
  <c r="X8573" i="1" s="1"/>
  <c r="Y8573" i="1" s="1"/>
  <c r="U8574" i="1"/>
  <c r="X8574" i="1" s="1"/>
  <c r="Y8574" i="1" s="1"/>
  <c r="U8575" i="1"/>
  <c r="X8575" i="1" s="1"/>
  <c r="Y8575" i="1" s="1"/>
  <c r="U8576" i="1"/>
  <c r="X8576" i="1" s="1"/>
  <c r="Y8576" i="1" s="1"/>
  <c r="U8577" i="1"/>
  <c r="X8577" i="1" s="1"/>
  <c r="Y8577" i="1" s="1"/>
  <c r="U8578" i="1"/>
  <c r="X8578" i="1" s="1"/>
  <c r="Y8578" i="1" s="1"/>
  <c r="U8579" i="1"/>
  <c r="X8579" i="1" s="1"/>
  <c r="Y8579" i="1" s="1"/>
  <c r="U8580" i="1"/>
  <c r="X8580" i="1" s="1"/>
  <c r="Y8580" i="1" s="1"/>
  <c r="U8581" i="1"/>
  <c r="X8581" i="1" s="1"/>
  <c r="Y8581" i="1" s="1"/>
  <c r="U8582" i="1"/>
  <c r="X8582" i="1" s="1"/>
  <c r="Y8582" i="1" s="1"/>
  <c r="U8583" i="1"/>
  <c r="X8583" i="1" s="1"/>
  <c r="Y8583" i="1" s="1"/>
  <c r="U8584" i="1"/>
  <c r="X8584" i="1" s="1"/>
  <c r="Y8584" i="1" s="1"/>
  <c r="U8585" i="1"/>
  <c r="X8585" i="1" s="1"/>
  <c r="Y8585" i="1" s="1"/>
  <c r="U8586" i="1"/>
  <c r="X8586" i="1" s="1"/>
  <c r="Y8586" i="1" s="1"/>
  <c r="U8587" i="1"/>
  <c r="X8587" i="1" s="1"/>
  <c r="Y8587" i="1" s="1"/>
  <c r="U8588" i="1"/>
  <c r="X8588" i="1" s="1"/>
  <c r="Y8588" i="1" s="1"/>
  <c r="U8589" i="1"/>
  <c r="X8589" i="1" s="1"/>
  <c r="Y8589" i="1" s="1"/>
  <c r="U8590" i="1"/>
  <c r="X8590" i="1" s="1"/>
  <c r="Y8590" i="1" s="1"/>
  <c r="U8591" i="1"/>
  <c r="X8591" i="1" s="1"/>
  <c r="Y8591" i="1" s="1"/>
  <c r="U8592" i="1"/>
  <c r="X8592" i="1" s="1"/>
  <c r="Y8592" i="1" s="1"/>
  <c r="U8593" i="1"/>
  <c r="X8593" i="1" s="1"/>
  <c r="Y8593" i="1" s="1"/>
  <c r="U8594" i="1"/>
  <c r="X8594" i="1" s="1"/>
  <c r="Y8594" i="1" s="1"/>
  <c r="U8595" i="1"/>
  <c r="X8595" i="1" s="1"/>
  <c r="Y8595" i="1" s="1"/>
  <c r="U8596" i="1"/>
  <c r="X8596" i="1" s="1"/>
  <c r="Y8596" i="1" s="1"/>
  <c r="U8597" i="1"/>
  <c r="X8597" i="1" s="1"/>
  <c r="Y8597" i="1" s="1"/>
  <c r="U8598" i="1"/>
  <c r="X8598" i="1" s="1"/>
  <c r="Y8598" i="1" s="1"/>
  <c r="U8599" i="1"/>
  <c r="X8599" i="1" s="1"/>
  <c r="Y8599" i="1" s="1"/>
  <c r="U8600" i="1"/>
  <c r="X8600" i="1" s="1"/>
  <c r="Y8600" i="1" s="1"/>
  <c r="U8601" i="1"/>
  <c r="X8601" i="1" s="1"/>
  <c r="Y8601" i="1" s="1"/>
  <c r="U8602" i="1"/>
  <c r="X8602" i="1" s="1"/>
  <c r="Y8602" i="1" s="1"/>
  <c r="U8603" i="1"/>
  <c r="X8603" i="1" s="1"/>
  <c r="Y8603" i="1" s="1"/>
  <c r="U8604" i="1"/>
  <c r="X8604" i="1" s="1"/>
  <c r="Y8604" i="1" s="1"/>
  <c r="U8605" i="1"/>
  <c r="X8605" i="1" s="1"/>
  <c r="Y8605" i="1" s="1"/>
  <c r="U8606" i="1"/>
  <c r="X8606" i="1" s="1"/>
  <c r="Y8606" i="1" s="1"/>
  <c r="U8607" i="1"/>
  <c r="X8607" i="1" s="1"/>
  <c r="Y8607" i="1" s="1"/>
  <c r="U8608" i="1"/>
  <c r="X8608" i="1" s="1"/>
  <c r="Y8608" i="1" s="1"/>
  <c r="U8609" i="1"/>
  <c r="X8609" i="1" s="1"/>
  <c r="Y8609" i="1" s="1"/>
  <c r="U8610" i="1"/>
  <c r="X8610" i="1" s="1"/>
  <c r="Y8610" i="1" s="1"/>
  <c r="U8611" i="1"/>
  <c r="X8611" i="1" s="1"/>
  <c r="Y8611" i="1" s="1"/>
  <c r="U8612" i="1"/>
  <c r="X8612" i="1" s="1"/>
  <c r="Y8612" i="1" s="1"/>
  <c r="U8613" i="1"/>
  <c r="X8613" i="1" s="1"/>
  <c r="Y8613" i="1" s="1"/>
  <c r="U8614" i="1"/>
  <c r="X8614" i="1" s="1"/>
  <c r="Y8614" i="1" s="1"/>
  <c r="U8615" i="1"/>
  <c r="X8615" i="1" s="1"/>
  <c r="Y8615" i="1" s="1"/>
  <c r="U8616" i="1"/>
  <c r="X8616" i="1" s="1"/>
  <c r="Y8616" i="1" s="1"/>
  <c r="U8617" i="1"/>
  <c r="X8617" i="1" s="1"/>
  <c r="Y8617" i="1" s="1"/>
  <c r="U8618" i="1"/>
  <c r="X8618" i="1" s="1"/>
  <c r="Y8618" i="1" s="1"/>
  <c r="U8619" i="1"/>
  <c r="X8619" i="1" s="1"/>
  <c r="Y8619" i="1" s="1"/>
  <c r="U8620" i="1"/>
  <c r="X8620" i="1" s="1"/>
  <c r="Y8620" i="1" s="1"/>
  <c r="U8621" i="1"/>
  <c r="X8621" i="1" s="1"/>
  <c r="Y8621" i="1" s="1"/>
  <c r="U8622" i="1"/>
  <c r="X8622" i="1" s="1"/>
  <c r="Y8622" i="1" s="1"/>
  <c r="U8623" i="1"/>
  <c r="X8623" i="1" s="1"/>
  <c r="Y8623" i="1" s="1"/>
  <c r="U8624" i="1"/>
  <c r="X8624" i="1" s="1"/>
  <c r="Y8624" i="1" s="1"/>
  <c r="U8625" i="1"/>
  <c r="X8625" i="1" s="1"/>
  <c r="Y8625" i="1" s="1"/>
  <c r="U8626" i="1"/>
  <c r="X8626" i="1" s="1"/>
  <c r="Y8626" i="1" s="1"/>
  <c r="U8627" i="1"/>
  <c r="X8627" i="1" s="1"/>
  <c r="Y8627" i="1" s="1"/>
  <c r="U8628" i="1"/>
  <c r="X8628" i="1" s="1"/>
  <c r="Y8628" i="1" s="1"/>
  <c r="U8629" i="1"/>
  <c r="X8629" i="1" s="1"/>
  <c r="Y8629" i="1" s="1"/>
  <c r="U8630" i="1"/>
  <c r="X8630" i="1" s="1"/>
  <c r="Y8630" i="1" s="1"/>
  <c r="U8631" i="1"/>
  <c r="X8631" i="1" s="1"/>
  <c r="Y8631" i="1" s="1"/>
  <c r="U8632" i="1"/>
  <c r="X8632" i="1" s="1"/>
  <c r="Y8632" i="1" s="1"/>
  <c r="U8633" i="1"/>
  <c r="X8633" i="1" s="1"/>
  <c r="Y8633" i="1" s="1"/>
  <c r="U8634" i="1"/>
  <c r="X8634" i="1" s="1"/>
  <c r="Y8634" i="1" s="1"/>
  <c r="U8635" i="1"/>
  <c r="X8635" i="1" s="1"/>
  <c r="Y8635" i="1" s="1"/>
  <c r="U8636" i="1"/>
  <c r="X8636" i="1" s="1"/>
  <c r="Y8636" i="1" s="1"/>
  <c r="U8637" i="1"/>
  <c r="X8637" i="1" s="1"/>
  <c r="Y8637" i="1" s="1"/>
  <c r="U8638" i="1"/>
  <c r="X8638" i="1" s="1"/>
  <c r="Y8638" i="1" s="1"/>
  <c r="U8639" i="1"/>
  <c r="X8639" i="1" s="1"/>
  <c r="Y8639" i="1" s="1"/>
  <c r="U8640" i="1"/>
  <c r="X8640" i="1" s="1"/>
  <c r="Y8640" i="1" s="1"/>
  <c r="U8641" i="1"/>
  <c r="X8641" i="1" s="1"/>
  <c r="Y8641" i="1" s="1"/>
  <c r="U8642" i="1"/>
  <c r="X8642" i="1" s="1"/>
  <c r="Y8642" i="1" s="1"/>
  <c r="U8643" i="1"/>
  <c r="X8643" i="1" s="1"/>
  <c r="Y8643" i="1" s="1"/>
  <c r="U8644" i="1"/>
  <c r="X8644" i="1" s="1"/>
  <c r="Y8644" i="1" s="1"/>
  <c r="U8645" i="1"/>
  <c r="X8645" i="1" s="1"/>
  <c r="Y8645" i="1" s="1"/>
  <c r="U8646" i="1"/>
  <c r="X8646" i="1" s="1"/>
  <c r="Y8646" i="1" s="1"/>
  <c r="U8647" i="1"/>
  <c r="X8647" i="1" s="1"/>
  <c r="Y8647" i="1" s="1"/>
  <c r="U8648" i="1"/>
  <c r="X8648" i="1" s="1"/>
  <c r="Y8648" i="1" s="1"/>
  <c r="U8649" i="1"/>
  <c r="X8649" i="1" s="1"/>
  <c r="Y8649" i="1" s="1"/>
  <c r="U8650" i="1"/>
  <c r="X8650" i="1" s="1"/>
  <c r="Y8650" i="1" s="1"/>
  <c r="U8651" i="1"/>
  <c r="X8651" i="1" s="1"/>
  <c r="Y8651" i="1" s="1"/>
  <c r="U8652" i="1"/>
  <c r="X8652" i="1" s="1"/>
  <c r="Y8652" i="1" s="1"/>
  <c r="U8653" i="1"/>
  <c r="X8653" i="1" s="1"/>
  <c r="Y8653" i="1" s="1"/>
  <c r="U8654" i="1"/>
  <c r="X8654" i="1" s="1"/>
  <c r="Y8654" i="1" s="1"/>
  <c r="U8655" i="1"/>
  <c r="X8655" i="1" s="1"/>
  <c r="Y8655" i="1" s="1"/>
  <c r="U8656" i="1"/>
  <c r="X8656" i="1" s="1"/>
  <c r="Y8656" i="1" s="1"/>
  <c r="U8657" i="1"/>
  <c r="X8657" i="1" s="1"/>
  <c r="Y8657" i="1" s="1"/>
  <c r="U8658" i="1"/>
  <c r="X8658" i="1" s="1"/>
  <c r="Y8658" i="1" s="1"/>
  <c r="U8659" i="1"/>
  <c r="X8659" i="1" s="1"/>
  <c r="Y8659" i="1" s="1"/>
  <c r="U8660" i="1"/>
  <c r="X8660" i="1" s="1"/>
  <c r="Y8660" i="1" s="1"/>
  <c r="U8661" i="1"/>
  <c r="X8661" i="1" s="1"/>
  <c r="Y8661" i="1" s="1"/>
  <c r="U8662" i="1"/>
  <c r="X8662" i="1" s="1"/>
  <c r="Y8662" i="1" s="1"/>
  <c r="U8663" i="1"/>
  <c r="X8663" i="1" s="1"/>
  <c r="Y8663" i="1" s="1"/>
  <c r="U8664" i="1"/>
  <c r="X8664" i="1" s="1"/>
  <c r="Y8664" i="1" s="1"/>
  <c r="U8665" i="1"/>
  <c r="X8665" i="1" s="1"/>
  <c r="Y8665" i="1" s="1"/>
  <c r="U8666" i="1"/>
  <c r="X8666" i="1" s="1"/>
  <c r="Y8666" i="1" s="1"/>
  <c r="U8667" i="1"/>
  <c r="X8667" i="1" s="1"/>
  <c r="Y8667" i="1" s="1"/>
  <c r="U8668" i="1"/>
  <c r="X8668" i="1" s="1"/>
  <c r="Y8668" i="1" s="1"/>
  <c r="U8669" i="1"/>
  <c r="X8669" i="1" s="1"/>
  <c r="Y8669" i="1" s="1"/>
  <c r="U8670" i="1"/>
  <c r="X8670" i="1" s="1"/>
  <c r="Y8670" i="1" s="1"/>
  <c r="U8671" i="1"/>
  <c r="X8671" i="1" s="1"/>
  <c r="Y8671" i="1" s="1"/>
  <c r="U8672" i="1"/>
  <c r="X8672" i="1" s="1"/>
  <c r="Y8672" i="1" s="1"/>
  <c r="U8673" i="1"/>
  <c r="X8673" i="1" s="1"/>
  <c r="Y8673" i="1" s="1"/>
  <c r="U8674" i="1"/>
  <c r="X8674" i="1" s="1"/>
  <c r="Y8674" i="1" s="1"/>
  <c r="U8675" i="1"/>
  <c r="X8675" i="1" s="1"/>
  <c r="Y8675" i="1" s="1"/>
  <c r="U8676" i="1"/>
  <c r="X8676" i="1" s="1"/>
  <c r="Y8676" i="1" s="1"/>
  <c r="U8677" i="1"/>
  <c r="X8677" i="1" s="1"/>
  <c r="Y8677" i="1" s="1"/>
  <c r="U8678" i="1"/>
  <c r="X8678" i="1" s="1"/>
  <c r="Y8678" i="1" s="1"/>
  <c r="U8679" i="1"/>
  <c r="X8679" i="1" s="1"/>
  <c r="Y8679" i="1" s="1"/>
  <c r="U8680" i="1"/>
  <c r="X8680" i="1" s="1"/>
  <c r="Y8680" i="1" s="1"/>
  <c r="U8681" i="1"/>
  <c r="X8681" i="1" s="1"/>
  <c r="Y8681" i="1" s="1"/>
  <c r="U8682" i="1"/>
  <c r="X8682" i="1" s="1"/>
  <c r="Y8682" i="1" s="1"/>
  <c r="U8683" i="1"/>
  <c r="X8683" i="1" s="1"/>
  <c r="Y8683" i="1" s="1"/>
  <c r="U8684" i="1"/>
  <c r="X8684" i="1" s="1"/>
  <c r="Y8684" i="1" s="1"/>
  <c r="U8685" i="1"/>
  <c r="X8685" i="1" s="1"/>
  <c r="Y8685" i="1" s="1"/>
  <c r="U8686" i="1"/>
  <c r="X8686" i="1" s="1"/>
  <c r="Y8686" i="1" s="1"/>
  <c r="U8687" i="1"/>
  <c r="X8687" i="1" s="1"/>
  <c r="Y8687" i="1" s="1"/>
  <c r="U8688" i="1"/>
  <c r="X8688" i="1" s="1"/>
  <c r="Y8688" i="1" s="1"/>
  <c r="U8689" i="1"/>
  <c r="X8689" i="1" s="1"/>
  <c r="Y8689" i="1" s="1"/>
  <c r="U8690" i="1"/>
  <c r="X8690" i="1" s="1"/>
  <c r="Y8690" i="1" s="1"/>
  <c r="U8691" i="1"/>
  <c r="X8691" i="1" s="1"/>
  <c r="Y8691" i="1" s="1"/>
  <c r="U8692" i="1"/>
  <c r="X8692" i="1" s="1"/>
  <c r="Y8692" i="1" s="1"/>
  <c r="U8693" i="1"/>
  <c r="X8693" i="1" s="1"/>
  <c r="Y8693" i="1" s="1"/>
  <c r="U8694" i="1"/>
  <c r="X8694" i="1" s="1"/>
  <c r="Y8694" i="1" s="1"/>
  <c r="U8695" i="1"/>
  <c r="X8695" i="1" s="1"/>
  <c r="Y8695" i="1" s="1"/>
  <c r="U8696" i="1"/>
  <c r="X8696" i="1" s="1"/>
  <c r="Y8696" i="1" s="1"/>
  <c r="U8697" i="1"/>
  <c r="X8697" i="1" s="1"/>
  <c r="Y8697" i="1" s="1"/>
  <c r="U8698" i="1"/>
  <c r="X8698" i="1" s="1"/>
  <c r="Y8698" i="1" s="1"/>
  <c r="U8699" i="1"/>
  <c r="X8699" i="1" s="1"/>
  <c r="Y8699" i="1" s="1"/>
  <c r="U8700" i="1"/>
  <c r="X8700" i="1" s="1"/>
  <c r="Y8700" i="1" s="1"/>
  <c r="U8701" i="1"/>
  <c r="X8701" i="1" s="1"/>
  <c r="Y8701" i="1" s="1"/>
  <c r="U8702" i="1"/>
  <c r="X8702" i="1" s="1"/>
  <c r="Y8702" i="1" s="1"/>
  <c r="U8703" i="1"/>
  <c r="X8703" i="1" s="1"/>
  <c r="Y8703" i="1" s="1"/>
  <c r="U8704" i="1"/>
  <c r="X8704" i="1" s="1"/>
  <c r="Y8704" i="1" s="1"/>
  <c r="U8705" i="1"/>
  <c r="X8705" i="1" s="1"/>
  <c r="Y8705" i="1" s="1"/>
  <c r="U8706" i="1"/>
  <c r="X8706" i="1" s="1"/>
  <c r="Y8706" i="1" s="1"/>
  <c r="U8707" i="1"/>
  <c r="X8707" i="1" s="1"/>
  <c r="Y8707" i="1" s="1"/>
  <c r="U8708" i="1"/>
  <c r="X8708" i="1" s="1"/>
  <c r="Y8708" i="1" s="1"/>
  <c r="U8709" i="1"/>
  <c r="X8709" i="1" s="1"/>
  <c r="Y8709" i="1" s="1"/>
  <c r="U8710" i="1"/>
  <c r="X8710" i="1" s="1"/>
  <c r="Y8710" i="1" s="1"/>
  <c r="U8711" i="1"/>
  <c r="X8711" i="1" s="1"/>
  <c r="Y8711" i="1" s="1"/>
  <c r="U8712" i="1"/>
  <c r="X8712" i="1" s="1"/>
  <c r="Y8712" i="1" s="1"/>
  <c r="U8713" i="1"/>
  <c r="X8713" i="1" s="1"/>
  <c r="Y8713" i="1" s="1"/>
  <c r="U8714" i="1"/>
  <c r="X8714" i="1" s="1"/>
  <c r="Y8714" i="1" s="1"/>
  <c r="U8715" i="1"/>
  <c r="X8715" i="1" s="1"/>
  <c r="Y8715" i="1" s="1"/>
  <c r="U8716" i="1"/>
  <c r="X8716" i="1" s="1"/>
  <c r="Y8716" i="1" s="1"/>
  <c r="U8717" i="1"/>
  <c r="X8717" i="1" s="1"/>
  <c r="Y8717" i="1" s="1"/>
  <c r="U8718" i="1"/>
  <c r="X8718" i="1" s="1"/>
  <c r="Y8718" i="1" s="1"/>
  <c r="U8719" i="1"/>
  <c r="X8719" i="1" s="1"/>
  <c r="Y8719" i="1" s="1"/>
  <c r="U8720" i="1"/>
  <c r="X8720" i="1" s="1"/>
  <c r="Y8720" i="1" s="1"/>
  <c r="U8721" i="1"/>
  <c r="X8721" i="1" s="1"/>
  <c r="Y8721" i="1" s="1"/>
  <c r="U8722" i="1"/>
  <c r="X8722" i="1" s="1"/>
  <c r="Y8722" i="1" s="1"/>
  <c r="U8723" i="1"/>
  <c r="X8723" i="1" s="1"/>
  <c r="Y8723" i="1" s="1"/>
  <c r="U8724" i="1"/>
  <c r="X8724" i="1" s="1"/>
  <c r="Y8724" i="1" s="1"/>
  <c r="U8725" i="1"/>
  <c r="X8725" i="1" s="1"/>
  <c r="Y8725" i="1" s="1"/>
  <c r="U8726" i="1"/>
  <c r="X8726" i="1" s="1"/>
  <c r="Y8726" i="1" s="1"/>
  <c r="U8727" i="1"/>
  <c r="X8727" i="1" s="1"/>
  <c r="Y8727" i="1" s="1"/>
  <c r="U8728" i="1"/>
  <c r="X8728" i="1" s="1"/>
  <c r="Y8728" i="1" s="1"/>
  <c r="U8729" i="1"/>
  <c r="X8729" i="1" s="1"/>
  <c r="Y8729" i="1" s="1"/>
  <c r="U8730" i="1"/>
  <c r="X8730" i="1" s="1"/>
  <c r="Y8730" i="1" s="1"/>
  <c r="U8731" i="1"/>
  <c r="X8731" i="1" s="1"/>
  <c r="Y8731" i="1" s="1"/>
  <c r="U8732" i="1"/>
  <c r="X8732" i="1" s="1"/>
  <c r="Y8732" i="1" s="1"/>
  <c r="U8733" i="1"/>
  <c r="X8733" i="1" s="1"/>
  <c r="Y8733" i="1" s="1"/>
  <c r="U8734" i="1"/>
  <c r="X8734" i="1" s="1"/>
  <c r="Y8734" i="1" s="1"/>
  <c r="U8735" i="1"/>
  <c r="X8735" i="1" s="1"/>
  <c r="Y8735" i="1" s="1"/>
  <c r="U8736" i="1"/>
  <c r="X8736" i="1" s="1"/>
  <c r="Y8736" i="1" s="1"/>
  <c r="U8737" i="1"/>
  <c r="X8737" i="1" s="1"/>
  <c r="Y8737" i="1" s="1"/>
  <c r="U8738" i="1"/>
  <c r="X8738" i="1" s="1"/>
  <c r="Y8738" i="1" s="1"/>
  <c r="U8739" i="1"/>
  <c r="X8739" i="1" s="1"/>
  <c r="Y8739" i="1" s="1"/>
  <c r="U8740" i="1"/>
  <c r="X8740" i="1" s="1"/>
  <c r="Y8740" i="1" s="1"/>
  <c r="U8741" i="1"/>
  <c r="X8741" i="1" s="1"/>
  <c r="Y8741" i="1" s="1"/>
  <c r="U8742" i="1"/>
  <c r="X8742" i="1" s="1"/>
  <c r="Y8742" i="1" s="1"/>
  <c r="U8743" i="1"/>
  <c r="X8743" i="1" s="1"/>
  <c r="Y8743" i="1" s="1"/>
  <c r="U8744" i="1"/>
  <c r="X8744" i="1" s="1"/>
  <c r="Y8744" i="1" s="1"/>
  <c r="U8745" i="1"/>
  <c r="X8745" i="1" s="1"/>
  <c r="Y8745" i="1" s="1"/>
  <c r="U8746" i="1"/>
  <c r="X8746" i="1" s="1"/>
  <c r="Y8746" i="1" s="1"/>
  <c r="U8747" i="1"/>
  <c r="X8747" i="1" s="1"/>
  <c r="Y8747" i="1" s="1"/>
  <c r="U8748" i="1"/>
  <c r="X8748" i="1" s="1"/>
  <c r="Y8748" i="1" s="1"/>
  <c r="U8749" i="1"/>
  <c r="X8749" i="1" s="1"/>
  <c r="Y8749" i="1" s="1"/>
  <c r="U8750" i="1"/>
  <c r="X8750" i="1" s="1"/>
  <c r="Y8750" i="1" s="1"/>
  <c r="U8751" i="1"/>
  <c r="X8751" i="1" s="1"/>
  <c r="Y8751" i="1" s="1"/>
  <c r="U8752" i="1"/>
  <c r="X8752" i="1" s="1"/>
  <c r="Y8752" i="1" s="1"/>
  <c r="U8753" i="1"/>
  <c r="X8753" i="1" s="1"/>
  <c r="Y8753" i="1" s="1"/>
  <c r="U8754" i="1"/>
  <c r="X8754" i="1" s="1"/>
  <c r="Y8754" i="1" s="1"/>
  <c r="U8755" i="1"/>
  <c r="X8755" i="1" s="1"/>
  <c r="Y8755" i="1" s="1"/>
  <c r="U8756" i="1"/>
  <c r="X8756" i="1" s="1"/>
  <c r="Y8756" i="1" s="1"/>
  <c r="U8757" i="1"/>
  <c r="X8757" i="1" s="1"/>
  <c r="Y8757" i="1" s="1"/>
  <c r="U8758" i="1"/>
  <c r="X8758" i="1" s="1"/>
  <c r="Y8758" i="1" s="1"/>
  <c r="U8759" i="1"/>
  <c r="X8759" i="1" s="1"/>
  <c r="Y8759" i="1" s="1"/>
  <c r="U8760" i="1"/>
  <c r="X8760" i="1" s="1"/>
  <c r="Y8760" i="1" s="1"/>
  <c r="U8761" i="1"/>
  <c r="X8761" i="1" s="1"/>
  <c r="Y8761" i="1" s="1"/>
  <c r="U8762" i="1"/>
  <c r="X8762" i="1" s="1"/>
  <c r="Y8762" i="1" s="1"/>
  <c r="U8763" i="1"/>
  <c r="X8763" i="1" s="1"/>
  <c r="Y8763" i="1" s="1"/>
  <c r="U8764" i="1"/>
  <c r="X8764" i="1" s="1"/>
  <c r="Y8764" i="1" s="1"/>
  <c r="U8765" i="1"/>
  <c r="X8765" i="1" s="1"/>
  <c r="Y8765" i="1" s="1"/>
  <c r="U8766" i="1"/>
  <c r="X8766" i="1" s="1"/>
  <c r="Y8766" i="1" s="1"/>
  <c r="U8767" i="1"/>
  <c r="X8767" i="1" s="1"/>
  <c r="Y8767" i="1" s="1"/>
  <c r="U8768" i="1"/>
  <c r="X8768" i="1" s="1"/>
  <c r="Y8768" i="1" s="1"/>
  <c r="U8769" i="1"/>
  <c r="X8769" i="1" s="1"/>
  <c r="Y8769" i="1" s="1"/>
  <c r="U8770" i="1"/>
  <c r="X8770" i="1" s="1"/>
  <c r="Y8770" i="1" s="1"/>
  <c r="U8771" i="1"/>
  <c r="X8771" i="1" s="1"/>
  <c r="Y8771" i="1" s="1"/>
  <c r="U8772" i="1"/>
  <c r="X8772" i="1" s="1"/>
  <c r="Y8772" i="1" s="1"/>
  <c r="U8773" i="1"/>
  <c r="X8773" i="1" s="1"/>
  <c r="Y8773" i="1" s="1"/>
  <c r="U8774" i="1"/>
  <c r="X8774" i="1" s="1"/>
  <c r="Y8774" i="1" s="1"/>
  <c r="U8775" i="1"/>
  <c r="X8775" i="1" s="1"/>
  <c r="Y8775" i="1" s="1"/>
  <c r="U8776" i="1"/>
  <c r="X8776" i="1" s="1"/>
  <c r="Y8776" i="1" s="1"/>
  <c r="U8777" i="1"/>
  <c r="X8777" i="1" s="1"/>
  <c r="Y8777" i="1" s="1"/>
  <c r="U8778" i="1"/>
  <c r="X8778" i="1" s="1"/>
  <c r="Y8778" i="1" s="1"/>
  <c r="U8779" i="1"/>
  <c r="X8779" i="1" s="1"/>
  <c r="Y8779" i="1" s="1"/>
  <c r="U8780" i="1"/>
  <c r="X8780" i="1" s="1"/>
  <c r="Y8780" i="1" s="1"/>
  <c r="U8781" i="1"/>
  <c r="X8781" i="1" s="1"/>
  <c r="Y8781" i="1" s="1"/>
  <c r="U8782" i="1"/>
  <c r="X8782" i="1" s="1"/>
  <c r="Y8782" i="1" s="1"/>
  <c r="U8783" i="1"/>
  <c r="X8783" i="1" s="1"/>
  <c r="Y8783" i="1" s="1"/>
  <c r="U8784" i="1"/>
  <c r="X8784" i="1" s="1"/>
  <c r="Y8784" i="1" s="1"/>
  <c r="U8785" i="1"/>
  <c r="X8785" i="1" s="1"/>
  <c r="Y8785" i="1" s="1"/>
  <c r="U8786" i="1"/>
  <c r="X8786" i="1" s="1"/>
  <c r="Y8786" i="1" s="1"/>
  <c r="U8787" i="1"/>
  <c r="X8787" i="1" s="1"/>
  <c r="Y8787" i="1" s="1"/>
  <c r="U8788" i="1"/>
  <c r="X8788" i="1" s="1"/>
  <c r="Y8788" i="1" s="1"/>
  <c r="U8789" i="1"/>
  <c r="X8789" i="1" s="1"/>
  <c r="Y8789" i="1" s="1"/>
  <c r="U8790" i="1"/>
  <c r="X8790" i="1" s="1"/>
  <c r="Y8790" i="1" s="1"/>
  <c r="U8791" i="1"/>
  <c r="X8791" i="1" s="1"/>
  <c r="Y8791" i="1" s="1"/>
  <c r="U8792" i="1"/>
  <c r="X8792" i="1" s="1"/>
  <c r="Y8792" i="1" s="1"/>
  <c r="U8793" i="1"/>
  <c r="X8793" i="1" s="1"/>
  <c r="Y8793" i="1" s="1"/>
  <c r="U8794" i="1"/>
  <c r="X8794" i="1" s="1"/>
  <c r="Y8794" i="1" s="1"/>
  <c r="U8795" i="1"/>
  <c r="X8795" i="1" s="1"/>
  <c r="Y8795" i="1" s="1"/>
  <c r="U8796" i="1"/>
  <c r="X8796" i="1" s="1"/>
  <c r="Y8796" i="1" s="1"/>
  <c r="U8797" i="1"/>
  <c r="X8797" i="1" s="1"/>
  <c r="Y8797" i="1" s="1"/>
  <c r="U8798" i="1"/>
  <c r="X8798" i="1" s="1"/>
  <c r="Y8798" i="1" s="1"/>
  <c r="U8799" i="1"/>
  <c r="X8799" i="1" s="1"/>
  <c r="Y8799" i="1" s="1"/>
  <c r="U8800" i="1"/>
  <c r="X8800" i="1" s="1"/>
  <c r="Y8800" i="1" s="1"/>
  <c r="U8801" i="1"/>
  <c r="X8801" i="1" s="1"/>
  <c r="Y8801" i="1" s="1"/>
  <c r="U8802" i="1"/>
  <c r="X8802" i="1" s="1"/>
  <c r="Y8802" i="1" s="1"/>
  <c r="U8803" i="1"/>
  <c r="X8803" i="1" s="1"/>
  <c r="Y8803" i="1" s="1"/>
  <c r="U8804" i="1"/>
  <c r="X8804" i="1" s="1"/>
  <c r="Y8804" i="1" s="1"/>
  <c r="U8805" i="1"/>
  <c r="X8805" i="1" s="1"/>
  <c r="Y8805" i="1" s="1"/>
  <c r="U8806" i="1"/>
  <c r="X8806" i="1" s="1"/>
  <c r="Y8806" i="1" s="1"/>
  <c r="U8807" i="1"/>
  <c r="X8807" i="1" s="1"/>
  <c r="Y8807" i="1" s="1"/>
  <c r="U8808" i="1"/>
  <c r="X8808" i="1" s="1"/>
  <c r="Y8808" i="1" s="1"/>
  <c r="U8809" i="1"/>
  <c r="X8809" i="1" s="1"/>
  <c r="Y8809" i="1" s="1"/>
  <c r="U8810" i="1"/>
  <c r="X8810" i="1" s="1"/>
  <c r="Y8810" i="1" s="1"/>
  <c r="U8811" i="1"/>
  <c r="X8811" i="1" s="1"/>
  <c r="Y8811" i="1" s="1"/>
  <c r="U8812" i="1"/>
  <c r="X8812" i="1" s="1"/>
  <c r="Y8812" i="1" s="1"/>
  <c r="U8813" i="1"/>
  <c r="X8813" i="1" s="1"/>
  <c r="Y8813" i="1" s="1"/>
  <c r="U8814" i="1"/>
  <c r="X8814" i="1" s="1"/>
  <c r="Y8814" i="1" s="1"/>
  <c r="U8815" i="1"/>
  <c r="X8815" i="1" s="1"/>
  <c r="Y8815" i="1" s="1"/>
  <c r="U8816" i="1"/>
  <c r="X8816" i="1" s="1"/>
  <c r="Y8816" i="1" s="1"/>
  <c r="U8817" i="1"/>
  <c r="X8817" i="1" s="1"/>
  <c r="Y8817" i="1" s="1"/>
  <c r="U8818" i="1"/>
  <c r="X8818" i="1" s="1"/>
  <c r="Y8818" i="1" s="1"/>
  <c r="U8819" i="1"/>
  <c r="X8819" i="1" s="1"/>
  <c r="Y8819" i="1" s="1"/>
  <c r="U8820" i="1"/>
  <c r="X8820" i="1" s="1"/>
  <c r="Y8820" i="1" s="1"/>
  <c r="U8821" i="1"/>
  <c r="X8821" i="1" s="1"/>
  <c r="Y8821" i="1" s="1"/>
  <c r="U8822" i="1"/>
  <c r="X8822" i="1" s="1"/>
  <c r="Y8822" i="1" s="1"/>
  <c r="U8823" i="1"/>
  <c r="X8823" i="1" s="1"/>
  <c r="Y8823" i="1" s="1"/>
  <c r="U8824" i="1"/>
  <c r="X8824" i="1" s="1"/>
  <c r="Y8824" i="1" s="1"/>
  <c r="U8825" i="1"/>
  <c r="X8825" i="1" s="1"/>
  <c r="Y8825" i="1" s="1"/>
  <c r="U8826" i="1"/>
  <c r="X8826" i="1" s="1"/>
  <c r="Y8826" i="1" s="1"/>
  <c r="U8827" i="1"/>
  <c r="X8827" i="1" s="1"/>
  <c r="Y8827" i="1" s="1"/>
  <c r="U8828" i="1"/>
  <c r="X8828" i="1" s="1"/>
  <c r="Y8828" i="1" s="1"/>
  <c r="U8829" i="1"/>
  <c r="X8829" i="1" s="1"/>
  <c r="Y8829" i="1" s="1"/>
  <c r="U8830" i="1"/>
  <c r="X8830" i="1" s="1"/>
  <c r="Y8830" i="1" s="1"/>
  <c r="U8831" i="1"/>
  <c r="X8831" i="1" s="1"/>
  <c r="Y8831" i="1" s="1"/>
  <c r="U8832" i="1"/>
  <c r="X8832" i="1" s="1"/>
  <c r="Y8832" i="1" s="1"/>
  <c r="U8833" i="1"/>
  <c r="X8833" i="1" s="1"/>
  <c r="Y8833" i="1" s="1"/>
  <c r="U8834" i="1"/>
  <c r="X8834" i="1" s="1"/>
  <c r="Y8834" i="1" s="1"/>
  <c r="U8835" i="1"/>
  <c r="X8835" i="1" s="1"/>
  <c r="Y8835" i="1" s="1"/>
  <c r="U8836" i="1"/>
  <c r="X8836" i="1" s="1"/>
  <c r="Y8836" i="1" s="1"/>
  <c r="U8837" i="1"/>
  <c r="X8837" i="1" s="1"/>
  <c r="Y8837" i="1" s="1"/>
  <c r="U8838" i="1"/>
  <c r="X8838" i="1" s="1"/>
  <c r="Y8838" i="1" s="1"/>
  <c r="U8839" i="1"/>
  <c r="X8839" i="1" s="1"/>
  <c r="Y8839" i="1" s="1"/>
  <c r="U8840" i="1"/>
  <c r="X8840" i="1" s="1"/>
  <c r="Y8840" i="1" s="1"/>
  <c r="U8841" i="1"/>
  <c r="X8841" i="1" s="1"/>
  <c r="Y8841" i="1" s="1"/>
  <c r="U8842" i="1"/>
  <c r="X8842" i="1" s="1"/>
  <c r="Y8842" i="1" s="1"/>
  <c r="U8843" i="1"/>
  <c r="X8843" i="1" s="1"/>
  <c r="Y8843" i="1" s="1"/>
  <c r="U8844" i="1"/>
  <c r="X8844" i="1" s="1"/>
  <c r="Y8844" i="1" s="1"/>
  <c r="U8845" i="1"/>
  <c r="X8845" i="1" s="1"/>
  <c r="Y8845" i="1" s="1"/>
  <c r="U8846" i="1"/>
  <c r="X8846" i="1" s="1"/>
  <c r="Y8846" i="1" s="1"/>
  <c r="U8847" i="1"/>
  <c r="X8847" i="1" s="1"/>
  <c r="Y8847" i="1" s="1"/>
  <c r="U8848" i="1"/>
  <c r="X8848" i="1" s="1"/>
  <c r="Y8848" i="1" s="1"/>
  <c r="U8849" i="1"/>
  <c r="X8849" i="1" s="1"/>
  <c r="Y8849" i="1" s="1"/>
  <c r="U8850" i="1"/>
  <c r="X8850" i="1" s="1"/>
  <c r="Y8850" i="1" s="1"/>
  <c r="U8851" i="1"/>
  <c r="X8851" i="1" s="1"/>
  <c r="Y8851" i="1" s="1"/>
  <c r="U8852" i="1"/>
  <c r="X8852" i="1" s="1"/>
  <c r="Y8852" i="1" s="1"/>
  <c r="U8853" i="1"/>
  <c r="X8853" i="1" s="1"/>
  <c r="Y8853" i="1" s="1"/>
  <c r="U8854" i="1"/>
  <c r="X8854" i="1" s="1"/>
  <c r="Y8854" i="1" s="1"/>
  <c r="U8855" i="1"/>
  <c r="X8855" i="1" s="1"/>
  <c r="Y8855" i="1" s="1"/>
  <c r="U8856" i="1"/>
  <c r="X8856" i="1" s="1"/>
  <c r="Y8856" i="1" s="1"/>
  <c r="U8857" i="1"/>
  <c r="X8857" i="1" s="1"/>
  <c r="Y8857" i="1" s="1"/>
  <c r="U8858" i="1"/>
  <c r="X8858" i="1" s="1"/>
  <c r="Y8858" i="1" s="1"/>
  <c r="U8859" i="1"/>
  <c r="X8859" i="1" s="1"/>
  <c r="Y8859" i="1" s="1"/>
  <c r="U8860" i="1"/>
  <c r="X8860" i="1" s="1"/>
  <c r="Y8860" i="1" s="1"/>
  <c r="U8861" i="1"/>
  <c r="X8861" i="1" s="1"/>
  <c r="Y8861" i="1" s="1"/>
  <c r="U8862" i="1"/>
  <c r="X8862" i="1" s="1"/>
  <c r="Y8862" i="1" s="1"/>
  <c r="U8863" i="1"/>
  <c r="X8863" i="1" s="1"/>
  <c r="Y8863" i="1" s="1"/>
  <c r="U8864" i="1"/>
  <c r="X8864" i="1" s="1"/>
  <c r="Y8864" i="1" s="1"/>
  <c r="U8865" i="1"/>
  <c r="X8865" i="1" s="1"/>
  <c r="Y8865" i="1" s="1"/>
  <c r="U8866" i="1"/>
  <c r="X8866" i="1" s="1"/>
  <c r="Y8866" i="1" s="1"/>
  <c r="U8867" i="1"/>
  <c r="X8867" i="1" s="1"/>
  <c r="Y8867" i="1" s="1"/>
  <c r="U8868" i="1"/>
  <c r="X8868" i="1" s="1"/>
  <c r="Y8868" i="1" s="1"/>
  <c r="U8869" i="1"/>
  <c r="X8869" i="1" s="1"/>
  <c r="Y8869" i="1" s="1"/>
  <c r="U8870" i="1"/>
  <c r="X8870" i="1" s="1"/>
  <c r="Y8870" i="1" s="1"/>
  <c r="U8871" i="1"/>
  <c r="X8871" i="1" s="1"/>
  <c r="Y8871" i="1" s="1"/>
  <c r="U8872" i="1"/>
  <c r="X8872" i="1" s="1"/>
  <c r="Y8872" i="1" s="1"/>
  <c r="U8873" i="1"/>
  <c r="X8873" i="1" s="1"/>
  <c r="Y8873" i="1" s="1"/>
  <c r="U8874" i="1"/>
  <c r="X8874" i="1" s="1"/>
  <c r="Y8874" i="1" s="1"/>
  <c r="U8875" i="1"/>
  <c r="X8875" i="1" s="1"/>
  <c r="Y8875" i="1" s="1"/>
  <c r="U8876" i="1"/>
  <c r="X8876" i="1" s="1"/>
  <c r="Y8876" i="1" s="1"/>
  <c r="U8877" i="1"/>
  <c r="X8877" i="1" s="1"/>
  <c r="Y8877" i="1" s="1"/>
  <c r="U8878" i="1"/>
  <c r="X8878" i="1" s="1"/>
  <c r="Y8878" i="1" s="1"/>
  <c r="U8879" i="1"/>
  <c r="X8879" i="1" s="1"/>
  <c r="Y8879" i="1" s="1"/>
  <c r="U8880" i="1"/>
  <c r="X8880" i="1" s="1"/>
  <c r="Y8880" i="1" s="1"/>
  <c r="U8881" i="1"/>
  <c r="X8881" i="1" s="1"/>
  <c r="Y8881" i="1" s="1"/>
  <c r="U8882" i="1"/>
  <c r="X8882" i="1" s="1"/>
  <c r="Y8882" i="1" s="1"/>
  <c r="U8883" i="1"/>
  <c r="X8883" i="1" s="1"/>
  <c r="Y8883" i="1" s="1"/>
  <c r="U8884" i="1"/>
  <c r="X8884" i="1" s="1"/>
  <c r="Y8884" i="1" s="1"/>
  <c r="U8885" i="1"/>
  <c r="X8885" i="1" s="1"/>
  <c r="Y8885" i="1" s="1"/>
  <c r="U8886" i="1"/>
  <c r="X8886" i="1" s="1"/>
  <c r="Y8886" i="1" s="1"/>
  <c r="U8887" i="1"/>
  <c r="X8887" i="1" s="1"/>
  <c r="Y8887" i="1" s="1"/>
  <c r="U8888" i="1"/>
  <c r="X8888" i="1" s="1"/>
  <c r="Y8888" i="1" s="1"/>
  <c r="U8889" i="1"/>
  <c r="X8889" i="1" s="1"/>
  <c r="Y8889" i="1" s="1"/>
  <c r="U8890" i="1"/>
  <c r="X8890" i="1" s="1"/>
  <c r="Y8890" i="1" s="1"/>
  <c r="U8891" i="1"/>
  <c r="X8891" i="1" s="1"/>
  <c r="Y8891" i="1" s="1"/>
  <c r="U8892" i="1"/>
  <c r="X8892" i="1" s="1"/>
  <c r="Y8892" i="1" s="1"/>
  <c r="U8893" i="1"/>
  <c r="X8893" i="1" s="1"/>
  <c r="Y8893" i="1" s="1"/>
  <c r="U8894" i="1"/>
  <c r="X8894" i="1" s="1"/>
  <c r="Y8894" i="1" s="1"/>
  <c r="U8895" i="1"/>
  <c r="X8895" i="1" s="1"/>
  <c r="Y8895" i="1" s="1"/>
  <c r="U8896" i="1"/>
  <c r="X8896" i="1" s="1"/>
  <c r="Y8896" i="1" s="1"/>
  <c r="U8897" i="1"/>
  <c r="X8897" i="1" s="1"/>
  <c r="Y8897" i="1" s="1"/>
  <c r="U8898" i="1"/>
  <c r="X8898" i="1" s="1"/>
  <c r="Y8898" i="1" s="1"/>
  <c r="U8899" i="1"/>
  <c r="X8899" i="1" s="1"/>
  <c r="Y8899" i="1" s="1"/>
  <c r="U8900" i="1"/>
  <c r="X8900" i="1" s="1"/>
  <c r="Y8900" i="1" s="1"/>
  <c r="U8901" i="1"/>
  <c r="X8901" i="1" s="1"/>
  <c r="Y8901" i="1" s="1"/>
  <c r="U8902" i="1"/>
  <c r="X8902" i="1" s="1"/>
  <c r="Y8902" i="1" s="1"/>
  <c r="U8903" i="1"/>
  <c r="X8903" i="1" s="1"/>
  <c r="Y8903" i="1" s="1"/>
  <c r="U8904" i="1"/>
  <c r="X8904" i="1" s="1"/>
  <c r="Y8904" i="1" s="1"/>
  <c r="U8905" i="1"/>
  <c r="X8905" i="1" s="1"/>
  <c r="Y8905" i="1" s="1"/>
  <c r="U8906" i="1"/>
  <c r="X8906" i="1" s="1"/>
  <c r="Y8906" i="1" s="1"/>
  <c r="U8907" i="1"/>
  <c r="X8907" i="1" s="1"/>
  <c r="Y8907" i="1" s="1"/>
  <c r="U8908" i="1"/>
  <c r="X8908" i="1" s="1"/>
  <c r="Y8908" i="1" s="1"/>
  <c r="U8909" i="1"/>
  <c r="X8909" i="1" s="1"/>
  <c r="Y8909" i="1" s="1"/>
  <c r="U8910" i="1"/>
  <c r="X8910" i="1" s="1"/>
  <c r="Y8910" i="1" s="1"/>
  <c r="U8911" i="1"/>
  <c r="X8911" i="1" s="1"/>
  <c r="Y8911" i="1" s="1"/>
  <c r="U8912" i="1"/>
  <c r="X8912" i="1" s="1"/>
  <c r="Y8912" i="1" s="1"/>
  <c r="U8913" i="1"/>
  <c r="X8913" i="1" s="1"/>
  <c r="Y8913" i="1" s="1"/>
  <c r="U8914" i="1"/>
  <c r="X8914" i="1" s="1"/>
  <c r="Y8914" i="1" s="1"/>
  <c r="U8915" i="1"/>
  <c r="X8915" i="1" s="1"/>
  <c r="Y8915" i="1" s="1"/>
  <c r="U8916" i="1"/>
  <c r="X8916" i="1" s="1"/>
  <c r="Y8916" i="1" s="1"/>
  <c r="U8917" i="1"/>
  <c r="X8917" i="1" s="1"/>
  <c r="Y8917" i="1" s="1"/>
  <c r="U8918" i="1"/>
  <c r="X8918" i="1" s="1"/>
  <c r="Y8918" i="1" s="1"/>
  <c r="U8919" i="1"/>
  <c r="X8919" i="1" s="1"/>
  <c r="Y8919" i="1" s="1"/>
  <c r="U8920" i="1"/>
  <c r="X8920" i="1" s="1"/>
  <c r="Y8920" i="1" s="1"/>
  <c r="U8921" i="1"/>
  <c r="X8921" i="1" s="1"/>
  <c r="Y8921" i="1" s="1"/>
  <c r="U8922" i="1"/>
  <c r="X8922" i="1" s="1"/>
  <c r="Y8922" i="1" s="1"/>
  <c r="U8923" i="1"/>
  <c r="X8923" i="1" s="1"/>
  <c r="Y8923" i="1" s="1"/>
  <c r="U8924" i="1"/>
  <c r="X8924" i="1" s="1"/>
  <c r="Y8924" i="1" s="1"/>
  <c r="U8925" i="1"/>
  <c r="X8925" i="1" s="1"/>
  <c r="Y8925" i="1" s="1"/>
  <c r="U8926" i="1"/>
  <c r="X8926" i="1" s="1"/>
  <c r="Y8926" i="1" s="1"/>
  <c r="U8927" i="1"/>
  <c r="X8927" i="1" s="1"/>
  <c r="Y8927" i="1" s="1"/>
  <c r="U8928" i="1"/>
  <c r="X8928" i="1" s="1"/>
  <c r="Y8928" i="1" s="1"/>
  <c r="U8929" i="1"/>
  <c r="X8929" i="1" s="1"/>
  <c r="Y8929" i="1" s="1"/>
  <c r="U8930" i="1"/>
  <c r="X8930" i="1" s="1"/>
  <c r="Y8930" i="1" s="1"/>
  <c r="U8931" i="1"/>
  <c r="X8931" i="1" s="1"/>
  <c r="Y8931" i="1" s="1"/>
  <c r="U8932" i="1"/>
  <c r="X8932" i="1" s="1"/>
  <c r="Y8932" i="1" s="1"/>
  <c r="U8933" i="1"/>
  <c r="X8933" i="1" s="1"/>
  <c r="Y8933" i="1" s="1"/>
  <c r="U8934" i="1"/>
  <c r="X8934" i="1" s="1"/>
  <c r="Y8934" i="1" s="1"/>
  <c r="U8935" i="1"/>
  <c r="X8935" i="1" s="1"/>
  <c r="Y8935" i="1" s="1"/>
  <c r="U8936" i="1"/>
  <c r="X8936" i="1" s="1"/>
  <c r="Y8936" i="1" s="1"/>
  <c r="U8937" i="1"/>
  <c r="X8937" i="1" s="1"/>
  <c r="Y8937" i="1" s="1"/>
  <c r="U8938" i="1"/>
  <c r="X8938" i="1" s="1"/>
  <c r="Y8938" i="1" s="1"/>
  <c r="U8939" i="1"/>
  <c r="X8939" i="1" s="1"/>
  <c r="Y8939" i="1" s="1"/>
  <c r="U8940" i="1"/>
  <c r="X8940" i="1" s="1"/>
  <c r="Y8940" i="1" s="1"/>
  <c r="U8941" i="1"/>
  <c r="X8941" i="1" s="1"/>
  <c r="Y8941" i="1" s="1"/>
  <c r="U8942" i="1"/>
  <c r="X8942" i="1" s="1"/>
  <c r="Y8942" i="1" s="1"/>
  <c r="U8943" i="1"/>
  <c r="X8943" i="1" s="1"/>
  <c r="Y8943" i="1" s="1"/>
  <c r="U8944" i="1"/>
  <c r="X8944" i="1" s="1"/>
  <c r="Y8944" i="1" s="1"/>
  <c r="U8945" i="1"/>
  <c r="X8945" i="1" s="1"/>
  <c r="Y8945" i="1" s="1"/>
  <c r="U8946" i="1"/>
  <c r="X8946" i="1" s="1"/>
  <c r="Y8946" i="1" s="1"/>
  <c r="U8947" i="1"/>
  <c r="X8947" i="1" s="1"/>
  <c r="Y8947" i="1" s="1"/>
  <c r="U8948" i="1"/>
  <c r="X8948" i="1" s="1"/>
  <c r="Y8948" i="1" s="1"/>
  <c r="U8949" i="1"/>
  <c r="X8949" i="1" s="1"/>
  <c r="Y8949" i="1" s="1"/>
  <c r="U8950" i="1"/>
  <c r="X8950" i="1" s="1"/>
  <c r="Y8950" i="1" s="1"/>
  <c r="U8951" i="1"/>
  <c r="X8951" i="1" s="1"/>
  <c r="Y8951" i="1" s="1"/>
  <c r="U8952" i="1"/>
  <c r="X8952" i="1" s="1"/>
  <c r="Y8952" i="1" s="1"/>
  <c r="U8953" i="1"/>
  <c r="X8953" i="1" s="1"/>
  <c r="Y8953" i="1" s="1"/>
  <c r="U8954" i="1"/>
  <c r="X8954" i="1" s="1"/>
  <c r="Y8954" i="1" s="1"/>
  <c r="U8955" i="1"/>
  <c r="X8955" i="1" s="1"/>
  <c r="Y8955" i="1" s="1"/>
  <c r="U8956" i="1"/>
  <c r="X8956" i="1" s="1"/>
  <c r="Y8956" i="1" s="1"/>
  <c r="U8957" i="1"/>
  <c r="X8957" i="1" s="1"/>
  <c r="Y8957" i="1" s="1"/>
  <c r="U8958" i="1"/>
  <c r="X8958" i="1" s="1"/>
  <c r="Y8958" i="1" s="1"/>
  <c r="U8959" i="1"/>
  <c r="X8959" i="1" s="1"/>
  <c r="Y8959" i="1" s="1"/>
  <c r="U8960" i="1"/>
  <c r="X8960" i="1" s="1"/>
  <c r="Y8960" i="1" s="1"/>
  <c r="U8961" i="1"/>
  <c r="X8961" i="1" s="1"/>
  <c r="Y8961" i="1" s="1"/>
  <c r="U8962" i="1"/>
  <c r="X8962" i="1" s="1"/>
  <c r="Y8962" i="1" s="1"/>
  <c r="U8963" i="1"/>
  <c r="X8963" i="1" s="1"/>
  <c r="Y8963" i="1" s="1"/>
  <c r="U8964" i="1"/>
  <c r="X8964" i="1" s="1"/>
  <c r="Y8964" i="1" s="1"/>
  <c r="U8965" i="1"/>
  <c r="X8965" i="1" s="1"/>
  <c r="Y8965" i="1" s="1"/>
  <c r="U8966" i="1"/>
  <c r="X8966" i="1" s="1"/>
  <c r="Y8966" i="1" s="1"/>
  <c r="U8967" i="1"/>
  <c r="X8967" i="1" s="1"/>
  <c r="Y8967" i="1" s="1"/>
  <c r="U8968" i="1"/>
  <c r="X8968" i="1" s="1"/>
  <c r="Y8968" i="1" s="1"/>
  <c r="U8969" i="1"/>
  <c r="X8969" i="1" s="1"/>
  <c r="Y8969" i="1" s="1"/>
  <c r="U8970" i="1"/>
  <c r="X8970" i="1" s="1"/>
  <c r="Y8970" i="1" s="1"/>
  <c r="U8971" i="1"/>
  <c r="X8971" i="1" s="1"/>
  <c r="Y8971" i="1" s="1"/>
  <c r="U8972" i="1"/>
  <c r="X8972" i="1" s="1"/>
  <c r="Y8972" i="1" s="1"/>
  <c r="U8973" i="1"/>
  <c r="X8973" i="1" s="1"/>
  <c r="Y8973" i="1" s="1"/>
  <c r="U8974" i="1"/>
  <c r="X8974" i="1" s="1"/>
  <c r="Y8974" i="1" s="1"/>
  <c r="U8975" i="1"/>
  <c r="X8975" i="1" s="1"/>
  <c r="Y8975" i="1" s="1"/>
  <c r="U8976" i="1"/>
  <c r="X8976" i="1" s="1"/>
  <c r="Y8976" i="1" s="1"/>
  <c r="U8977" i="1"/>
  <c r="X8977" i="1" s="1"/>
  <c r="Y8977" i="1" s="1"/>
  <c r="U8978" i="1"/>
  <c r="X8978" i="1" s="1"/>
  <c r="Y8978" i="1" s="1"/>
  <c r="U8979" i="1"/>
  <c r="X8979" i="1" s="1"/>
  <c r="Y8979" i="1" s="1"/>
  <c r="U8980" i="1"/>
  <c r="X8980" i="1" s="1"/>
  <c r="Y8980" i="1" s="1"/>
  <c r="U8981" i="1"/>
  <c r="X8981" i="1" s="1"/>
  <c r="Y8981" i="1" s="1"/>
  <c r="U8982" i="1"/>
  <c r="X8982" i="1" s="1"/>
  <c r="Y8982" i="1" s="1"/>
  <c r="U8983" i="1"/>
  <c r="X8983" i="1" s="1"/>
  <c r="Y8983" i="1" s="1"/>
  <c r="U8984" i="1"/>
  <c r="X8984" i="1" s="1"/>
  <c r="Y8984" i="1" s="1"/>
  <c r="U8985" i="1"/>
  <c r="X8985" i="1" s="1"/>
  <c r="Y8985" i="1" s="1"/>
  <c r="U8986" i="1"/>
  <c r="X8986" i="1" s="1"/>
  <c r="Y8986" i="1" s="1"/>
  <c r="U8987" i="1"/>
  <c r="X8987" i="1" s="1"/>
  <c r="Y8987" i="1" s="1"/>
  <c r="U8988" i="1"/>
  <c r="X8988" i="1" s="1"/>
  <c r="Y8988" i="1" s="1"/>
  <c r="U8989" i="1"/>
  <c r="X8989" i="1" s="1"/>
  <c r="Y8989" i="1" s="1"/>
  <c r="U8990" i="1"/>
  <c r="X8990" i="1" s="1"/>
  <c r="Y8990" i="1" s="1"/>
  <c r="U8991" i="1"/>
  <c r="X8991" i="1" s="1"/>
  <c r="Y8991" i="1" s="1"/>
  <c r="U8992" i="1"/>
  <c r="X8992" i="1" s="1"/>
  <c r="Y8992" i="1" s="1"/>
  <c r="U8993" i="1"/>
  <c r="X8993" i="1" s="1"/>
  <c r="Y8993" i="1" s="1"/>
  <c r="U8994" i="1"/>
  <c r="X8994" i="1" s="1"/>
  <c r="Y8994" i="1" s="1"/>
  <c r="U8995" i="1"/>
  <c r="X8995" i="1" s="1"/>
  <c r="Y8995" i="1" s="1"/>
  <c r="U8996" i="1"/>
  <c r="X8996" i="1" s="1"/>
  <c r="Y8996" i="1" s="1"/>
  <c r="U8997" i="1"/>
  <c r="X8997" i="1" s="1"/>
  <c r="Y8997" i="1" s="1"/>
  <c r="U8998" i="1"/>
  <c r="X8998" i="1" s="1"/>
  <c r="Y8998" i="1" s="1"/>
  <c r="U8999" i="1"/>
  <c r="X8999" i="1" s="1"/>
  <c r="Y8999" i="1" s="1"/>
  <c r="U9000" i="1"/>
  <c r="X9000" i="1" s="1"/>
  <c r="Y9000" i="1" s="1"/>
  <c r="U9001" i="1"/>
  <c r="X9001" i="1" s="1"/>
  <c r="Y9001" i="1" s="1"/>
  <c r="U9002" i="1"/>
  <c r="X9002" i="1" s="1"/>
  <c r="Y9002" i="1" s="1"/>
  <c r="U9003" i="1"/>
  <c r="X9003" i="1" s="1"/>
  <c r="Y9003" i="1" s="1"/>
  <c r="U9004" i="1"/>
  <c r="X9004" i="1" s="1"/>
  <c r="Y9004" i="1" s="1"/>
  <c r="U9005" i="1"/>
  <c r="X9005" i="1" s="1"/>
  <c r="Y9005" i="1" s="1"/>
  <c r="U9006" i="1"/>
  <c r="X9006" i="1" s="1"/>
  <c r="Y9006" i="1" s="1"/>
  <c r="U9007" i="1"/>
  <c r="X9007" i="1" s="1"/>
  <c r="Y9007" i="1" s="1"/>
  <c r="U9008" i="1"/>
  <c r="X9008" i="1" s="1"/>
  <c r="Y9008" i="1" s="1"/>
  <c r="U9009" i="1"/>
  <c r="X9009" i="1" s="1"/>
  <c r="Y9009" i="1" s="1"/>
  <c r="U9010" i="1"/>
  <c r="X9010" i="1" s="1"/>
  <c r="Y9010" i="1" s="1"/>
  <c r="U9011" i="1"/>
  <c r="X9011" i="1" s="1"/>
  <c r="Y9011" i="1" s="1"/>
  <c r="U9012" i="1"/>
  <c r="X9012" i="1" s="1"/>
  <c r="Y9012" i="1" s="1"/>
  <c r="U9013" i="1"/>
  <c r="X9013" i="1" s="1"/>
  <c r="Y9013" i="1" s="1"/>
  <c r="U9014" i="1"/>
  <c r="X9014" i="1" s="1"/>
  <c r="Y9014" i="1" s="1"/>
  <c r="U9015" i="1"/>
  <c r="X9015" i="1" s="1"/>
  <c r="Y9015" i="1" s="1"/>
  <c r="U9016" i="1"/>
  <c r="X9016" i="1" s="1"/>
  <c r="Y9016" i="1" s="1"/>
  <c r="U9017" i="1"/>
  <c r="X9017" i="1" s="1"/>
  <c r="Y9017" i="1" s="1"/>
  <c r="U9018" i="1"/>
  <c r="X9018" i="1" s="1"/>
  <c r="Y9018" i="1" s="1"/>
  <c r="U9019" i="1"/>
  <c r="X9019" i="1" s="1"/>
  <c r="Y9019" i="1" s="1"/>
  <c r="U9020" i="1"/>
  <c r="X9020" i="1" s="1"/>
  <c r="Y9020" i="1" s="1"/>
  <c r="U9021" i="1"/>
  <c r="X9021" i="1" s="1"/>
  <c r="Y9021" i="1" s="1"/>
  <c r="U9022" i="1"/>
  <c r="X9022" i="1" s="1"/>
  <c r="Y9022" i="1" s="1"/>
  <c r="U9023" i="1"/>
  <c r="X9023" i="1" s="1"/>
  <c r="Y9023" i="1" s="1"/>
  <c r="U9024" i="1"/>
  <c r="X9024" i="1" s="1"/>
  <c r="Y9024" i="1" s="1"/>
  <c r="U9025" i="1"/>
  <c r="X9025" i="1" s="1"/>
  <c r="Y9025" i="1" s="1"/>
  <c r="U9026" i="1"/>
  <c r="X9026" i="1" s="1"/>
  <c r="Y9026" i="1" s="1"/>
  <c r="U9027" i="1"/>
  <c r="X9027" i="1" s="1"/>
  <c r="Y9027" i="1" s="1"/>
  <c r="U9028" i="1"/>
  <c r="X9028" i="1" s="1"/>
  <c r="Y9028" i="1" s="1"/>
  <c r="U9029" i="1"/>
  <c r="X9029" i="1" s="1"/>
  <c r="Y9029" i="1" s="1"/>
  <c r="U9030" i="1"/>
  <c r="X9030" i="1" s="1"/>
  <c r="Y9030" i="1" s="1"/>
  <c r="U9031" i="1"/>
  <c r="X9031" i="1" s="1"/>
  <c r="Y9031" i="1" s="1"/>
  <c r="U9032" i="1"/>
  <c r="X9032" i="1" s="1"/>
  <c r="Y9032" i="1" s="1"/>
  <c r="U9033" i="1"/>
  <c r="X9033" i="1" s="1"/>
  <c r="Y9033" i="1" s="1"/>
  <c r="U9034" i="1"/>
  <c r="X9034" i="1" s="1"/>
  <c r="Y9034" i="1" s="1"/>
  <c r="U9035" i="1"/>
  <c r="X9035" i="1" s="1"/>
  <c r="Y9035" i="1" s="1"/>
  <c r="U9036" i="1"/>
  <c r="X9036" i="1" s="1"/>
  <c r="Y9036" i="1" s="1"/>
  <c r="U9037" i="1"/>
  <c r="X9037" i="1" s="1"/>
  <c r="Y9037" i="1" s="1"/>
  <c r="U9038" i="1"/>
  <c r="X9038" i="1" s="1"/>
  <c r="Y9038" i="1" s="1"/>
  <c r="U9039" i="1"/>
  <c r="X9039" i="1" s="1"/>
  <c r="Y9039" i="1" s="1"/>
  <c r="U9040" i="1"/>
  <c r="X9040" i="1" s="1"/>
  <c r="Y9040" i="1" s="1"/>
  <c r="U9041" i="1"/>
  <c r="X9041" i="1" s="1"/>
  <c r="Y9041" i="1" s="1"/>
  <c r="U9042" i="1"/>
  <c r="X9042" i="1" s="1"/>
  <c r="Y9042" i="1" s="1"/>
  <c r="U9043" i="1"/>
  <c r="X9043" i="1" s="1"/>
  <c r="Y9043" i="1" s="1"/>
  <c r="U9044" i="1"/>
  <c r="X9044" i="1" s="1"/>
  <c r="Y9044" i="1" s="1"/>
  <c r="U9045" i="1"/>
  <c r="X9045" i="1" s="1"/>
  <c r="Y9045" i="1" s="1"/>
  <c r="U9046" i="1"/>
  <c r="X9046" i="1" s="1"/>
  <c r="Y9046" i="1" s="1"/>
  <c r="U9047" i="1"/>
  <c r="X9047" i="1" s="1"/>
  <c r="Y9047" i="1" s="1"/>
  <c r="U9048" i="1"/>
  <c r="X9048" i="1" s="1"/>
  <c r="Y9048" i="1" s="1"/>
  <c r="U9049" i="1"/>
  <c r="X9049" i="1" s="1"/>
  <c r="Y9049" i="1" s="1"/>
  <c r="U9050" i="1"/>
  <c r="X9050" i="1" s="1"/>
  <c r="Y9050" i="1" s="1"/>
  <c r="U9051" i="1"/>
  <c r="X9051" i="1" s="1"/>
  <c r="Y9051" i="1" s="1"/>
  <c r="U9052" i="1"/>
  <c r="X9052" i="1" s="1"/>
  <c r="Y9052" i="1" s="1"/>
  <c r="U9053" i="1"/>
  <c r="X9053" i="1" s="1"/>
  <c r="Y9053" i="1" s="1"/>
  <c r="U9054" i="1"/>
  <c r="X9054" i="1" s="1"/>
  <c r="Y9054" i="1" s="1"/>
  <c r="U9055" i="1"/>
  <c r="X9055" i="1" s="1"/>
  <c r="Y9055" i="1" s="1"/>
  <c r="U9056" i="1"/>
  <c r="X9056" i="1" s="1"/>
  <c r="Y9056" i="1" s="1"/>
  <c r="U9057" i="1"/>
  <c r="X9057" i="1" s="1"/>
  <c r="Y9057" i="1" s="1"/>
  <c r="U9058" i="1"/>
  <c r="X9058" i="1" s="1"/>
  <c r="Y9058" i="1" s="1"/>
  <c r="U9059" i="1"/>
  <c r="X9059" i="1" s="1"/>
  <c r="Y9059" i="1" s="1"/>
  <c r="U9060" i="1"/>
  <c r="X9060" i="1" s="1"/>
  <c r="Y9060" i="1" s="1"/>
  <c r="U9061" i="1"/>
  <c r="X9061" i="1" s="1"/>
  <c r="Y9061" i="1" s="1"/>
  <c r="U9062" i="1"/>
  <c r="X9062" i="1" s="1"/>
  <c r="Y9062" i="1" s="1"/>
  <c r="U9063" i="1"/>
  <c r="X9063" i="1" s="1"/>
  <c r="Y9063" i="1" s="1"/>
  <c r="U9064" i="1"/>
  <c r="X9064" i="1" s="1"/>
  <c r="Y9064" i="1" s="1"/>
  <c r="U9065" i="1"/>
  <c r="X9065" i="1" s="1"/>
  <c r="Y9065" i="1" s="1"/>
  <c r="U9066" i="1"/>
  <c r="X9066" i="1" s="1"/>
  <c r="Y9066" i="1" s="1"/>
  <c r="U9067" i="1"/>
  <c r="X9067" i="1" s="1"/>
  <c r="Y9067" i="1" s="1"/>
  <c r="U9068" i="1"/>
  <c r="X9068" i="1" s="1"/>
  <c r="Y9068" i="1" s="1"/>
  <c r="U9069" i="1"/>
  <c r="X9069" i="1" s="1"/>
  <c r="Y9069" i="1" s="1"/>
  <c r="U9070" i="1"/>
  <c r="X9070" i="1" s="1"/>
  <c r="Y9070" i="1" s="1"/>
  <c r="U9071" i="1"/>
  <c r="X9071" i="1" s="1"/>
  <c r="Y9071" i="1" s="1"/>
  <c r="U9072" i="1"/>
  <c r="X9072" i="1" s="1"/>
  <c r="Y9072" i="1" s="1"/>
  <c r="U9073" i="1"/>
  <c r="X9073" i="1" s="1"/>
  <c r="Y9073" i="1" s="1"/>
  <c r="U9074" i="1"/>
  <c r="X9074" i="1" s="1"/>
  <c r="Y9074" i="1" s="1"/>
  <c r="U9075" i="1"/>
  <c r="X9075" i="1" s="1"/>
  <c r="Y9075" i="1" s="1"/>
  <c r="U9076" i="1"/>
  <c r="X9076" i="1" s="1"/>
  <c r="Y9076" i="1" s="1"/>
  <c r="U9077" i="1"/>
  <c r="X9077" i="1" s="1"/>
  <c r="Y9077" i="1" s="1"/>
  <c r="U9078" i="1"/>
  <c r="X9078" i="1" s="1"/>
  <c r="Y9078" i="1" s="1"/>
  <c r="U9079" i="1"/>
  <c r="X9079" i="1" s="1"/>
  <c r="Y9079" i="1" s="1"/>
  <c r="U9080" i="1"/>
  <c r="X9080" i="1" s="1"/>
  <c r="Y9080" i="1" s="1"/>
  <c r="U9081" i="1"/>
  <c r="X9081" i="1" s="1"/>
  <c r="Y9081" i="1" s="1"/>
  <c r="U9082" i="1"/>
  <c r="X9082" i="1" s="1"/>
  <c r="Y9082" i="1" s="1"/>
  <c r="U9083" i="1"/>
  <c r="X9083" i="1" s="1"/>
  <c r="Y9083" i="1" s="1"/>
  <c r="U9084" i="1"/>
  <c r="X9084" i="1" s="1"/>
  <c r="Y9084" i="1" s="1"/>
  <c r="U9085" i="1"/>
  <c r="X9085" i="1" s="1"/>
  <c r="Y9085" i="1" s="1"/>
  <c r="U9086" i="1"/>
  <c r="X9086" i="1" s="1"/>
  <c r="Y9086" i="1" s="1"/>
  <c r="U9087" i="1"/>
  <c r="X9087" i="1" s="1"/>
  <c r="Y9087" i="1" s="1"/>
  <c r="U9088" i="1"/>
  <c r="X9088" i="1" s="1"/>
  <c r="Y9088" i="1" s="1"/>
  <c r="U9089" i="1"/>
  <c r="X9089" i="1" s="1"/>
  <c r="Y9089" i="1" s="1"/>
  <c r="U9090" i="1"/>
  <c r="X9090" i="1" s="1"/>
  <c r="Y9090" i="1" s="1"/>
  <c r="U9091" i="1"/>
  <c r="X9091" i="1" s="1"/>
  <c r="Y9091" i="1" s="1"/>
  <c r="U9092" i="1"/>
  <c r="X9092" i="1" s="1"/>
  <c r="Y9092" i="1" s="1"/>
  <c r="U9093" i="1"/>
  <c r="X9093" i="1" s="1"/>
  <c r="Y9093" i="1" s="1"/>
  <c r="U9094" i="1"/>
  <c r="X9094" i="1" s="1"/>
  <c r="Y9094" i="1" s="1"/>
  <c r="U9095" i="1"/>
  <c r="X9095" i="1" s="1"/>
  <c r="Y9095" i="1" s="1"/>
  <c r="U9096" i="1"/>
  <c r="X9096" i="1" s="1"/>
  <c r="Y9096" i="1" s="1"/>
  <c r="U9097" i="1"/>
  <c r="X9097" i="1" s="1"/>
  <c r="Y9097" i="1" s="1"/>
  <c r="U9098" i="1"/>
  <c r="X9098" i="1" s="1"/>
  <c r="Y9098" i="1" s="1"/>
  <c r="U9099" i="1"/>
  <c r="X9099" i="1" s="1"/>
  <c r="Y9099" i="1" s="1"/>
  <c r="U9100" i="1"/>
  <c r="X9100" i="1" s="1"/>
  <c r="Y9100" i="1" s="1"/>
  <c r="U9101" i="1"/>
  <c r="X9101" i="1" s="1"/>
  <c r="Y9101" i="1" s="1"/>
  <c r="U9102" i="1"/>
  <c r="X9102" i="1" s="1"/>
  <c r="Y9102" i="1" s="1"/>
  <c r="U9103" i="1"/>
  <c r="X9103" i="1" s="1"/>
  <c r="Y9103" i="1" s="1"/>
  <c r="U9104" i="1"/>
  <c r="X9104" i="1" s="1"/>
  <c r="Y9104" i="1" s="1"/>
  <c r="U9105" i="1"/>
  <c r="X9105" i="1" s="1"/>
  <c r="Y9105" i="1" s="1"/>
  <c r="U9106" i="1"/>
  <c r="X9106" i="1" s="1"/>
  <c r="Y9106" i="1" s="1"/>
  <c r="U9107" i="1"/>
  <c r="X9107" i="1" s="1"/>
  <c r="Y9107" i="1" s="1"/>
  <c r="U9108" i="1"/>
  <c r="X9108" i="1" s="1"/>
  <c r="Y9108" i="1" s="1"/>
  <c r="U9109" i="1"/>
  <c r="X9109" i="1" s="1"/>
  <c r="Y9109" i="1" s="1"/>
  <c r="U9110" i="1"/>
  <c r="X9110" i="1" s="1"/>
  <c r="Y9110" i="1" s="1"/>
  <c r="U9111" i="1"/>
  <c r="X9111" i="1" s="1"/>
  <c r="Y9111" i="1" s="1"/>
  <c r="U9112" i="1"/>
  <c r="X9112" i="1" s="1"/>
  <c r="Y9112" i="1" s="1"/>
  <c r="U9113" i="1"/>
  <c r="X9113" i="1" s="1"/>
  <c r="Y9113" i="1" s="1"/>
  <c r="U9114" i="1"/>
  <c r="X9114" i="1" s="1"/>
  <c r="Y9114" i="1" s="1"/>
  <c r="U9115" i="1"/>
  <c r="X9115" i="1" s="1"/>
  <c r="Y9115" i="1" s="1"/>
  <c r="U9116" i="1"/>
  <c r="X9116" i="1" s="1"/>
  <c r="Y9116" i="1" s="1"/>
  <c r="U9117" i="1"/>
  <c r="X9117" i="1" s="1"/>
  <c r="Y9117" i="1" s="1"/>
  <c r="U9118" i="1"/>
  <c r="X9118" i="1" s="1"/>
  <c r="Y9118" i="1" s="1"/>
  <c r="U9119" i="1"/>
  <c r="X9119" i="1" s="1"/>
  <c r="Y9119" i="1" s="1"/>
  <c r="U9120" i="1"/>
  <c r="X9120" i="1" s="1"/>
  <c r="Y9120" i="1" s="1"/>
  <c r="U9121" i="1"/>
  <c r="X9121" i="1" s="1"/>
  <c r="Y9121" i="1" s="1"/>
  <c r="U9122" i="1"/>
  <c r="X9122" i="1" s="1"/>
  <c r="Y9122" i="1" s="1"/>
  <c r="U9123" i="1"/>
  <c r="X9123" i="1" s="1"/>
  <c r="Y9123" i="1" s="1"/>
  <c r="U9124" i="1"/>
  <c r="X9124" i="1" s="1"/>
  <c r="Y9124" i="1" s="1"/>
  <c r="U9125" i="1"/>
  <c r="X9125" i="1" s="1"/>
  <c r="Y9125" i="1" s="1"/>
  <c r="U9126" i="1"/>
  <c r="X9126" i="1" s="1"/>
  <c r="Y9126" i="1" s="1"/>
  <c r="U9127" i="1"/>
  <c r="X9127" i="1" s="1"/>
  <c r="Y9127" i="1" s="1"/>
  <c r="U9128" i="1"/>
  <c r="X9128" i="1" s="1"/>
  <c r="Y9128" i="1" s="1"/>
  <c r="U9129" i="1"/>
  <c r="X9129" i="1" s="1"/>
  <c r="Y9129" i="1" s="1"/>
  <c r="U9130" i="1"/>
  <c r="X9130" i="1" s="1"/>
  <c r="Y9130" i="1" s="1"/>
  <c r="U9131" i="1"/>
  <c r="X9131" i="1" s="1"/>
  <c r="Y9131" i="1" s="1"/>
  <c r="U9132" i="1"/>
  <c r="X9132" i="1" s="1"/>
  <c r="Y9132" i="1" s="1"/>
  <c r="U9133" i="1"/>
  <c r="X9133" i="1" s="1"/>
  <c r="Y9133" i="1" s="1"/>
  <c r="U9134" i="1"/>
  <c r="X9134" i="1" s="1"/>
  <c r="Y9134" i="1" s="1"/>
  <c r="U9135" i="1"/>
  <c r="X9135" i="1" s="1"/>
  <c r="Y9135" i="1" s="1"/>
  <c r="U9136" i="1"/>
  <c r="X9136" i="1" s="1"/>
  <c r="Y9136" i="1" s="1"/>
  <c r="U9137" i="1"/>
  <c r="X9137" i="1" s="1"/>
  <c r="Y9137" i="1" s="1"/>
  <c r="U9138" i="1"/>
  <c r="X9138" i="1" s="1"/>
  <c r="Y9138" i="1" s="1"/>
  <c r="U9139" i="1"/>
  <c r="X9139" i="1" s="1"/>
  <c r="Y9139" i="1" s="1"/>
  <c r="U9140" i="1"/>
  <c r="X9140" i="1" s="1"/>
  <c r="Y9140" i="1" s="1"/>
  <c r="U9141" i="1"/>
  <c r="X9141" i="1" s="1"/>
  <c r="Y9141" i="1" s="1"/>
  <c r="U9142" i="1"/>
  <c r="X9142" i="1" s="1"/>
  <c r="Y9142" i="1" s="1"/>
  <c r="U9143" i="1"/>
  <c r="X9143" i="1" s="1"/>
  <c r="Y9143" i="1" s="1"/>
  <c r="U9144" i="1"/>
  <c r="X9144" i="1" s="1"/>
  <c r="Y9144" i="1" s="1"/>
  <c r="U9145" i="1"/>
  <c r="X9145" i="1" s="1"/>
  <c r="Y9145" i="1" s="1"/>
  <c r="U9146" i="1"/>
  <c r="X9146" i="1" s="1"/>
  <c r="Y9146" i="1" s="1"/>
  <c r="U9147" i="1"/>
  <c r="X9147" i="1" s="1"/>
  <c r="Y9147" i="1" s="1"/>
  <c r="U9148" i="1"/>
  <c r="X9148" i="1" s="1"/>
  <c r="Y9148" i="1" s="1"/>
  <c r="U9149" i="1"/>
  <c r="X9149" i="1" s="1"/>
  <c r="Y9149" i="1" s="1"/>
  <c r="U9150" i="1"/>
  <c r="X9150" i="1" s="1"/>
  <c r="Y9150" i="1" s="1"/>
  <c r="U9151" i="1"/>
  <c r="X9151" i="1" s="1"/>
  <c r="Y9151" i="1" s="1"/>
  <c r="U9152" i="1"/>
  <c r="X9152" i="1" s="1"/>
  <c r="Y9152" i="1" s="1"/>
  <c r="U9153" i="1"/>
  <c r="X9153" i="1" s="1"/>
  <c r="Y9153" i="1" s="1"/>
  <c r="U9154" i="1"/>
  <c r="X9154" i="1" s="1"/>
  <c r="Y9154" i="1" s="1"/>
  <c r="U9155" i="1"/>
  <c r="X9155" i="1" s="1"/>
  <c r="Y9155" i="1" s="1"/>
  <c r="U9156" i="1"/>
  <c r="X9156" i="1" s="1"/>
  <c r="Y9156" i="1" s="1"/>
  <c r="U9157" i="1"/>
  <c r="X9157" i="1" s="1"/>
  <c r="Y9157" i="1" s="1"/>
  <c r="U9158" i="1"/>
  <c r="X9158" i="1" s="1"/>
  <c r="Y9158" i="1" s="1"/>
  <c r="U9159" i="1"/>
  <c r="X9159" i="1" s="1"/>
  <c r="Y9159" i="1" s="1"/>
  <c r="U9160" i="1"/>
  <c r="X9160" i="1" s="1"/>
  <c r="Y9160" i="1" s="1"/>
  <c r="U9161" i="1"/>
  <c r="X9161" i="1" s="1"/>
  <c r="Y9161" i="1" s="1"/>
  <c r="U9162" i="1"/>
  <c r="X9162" i="1" s="1"/>
  <c r="Y9162" i="1" s="1"/>
  <c r="U9163" i="1"/>
  <c r="X9163" i="1" s="1"/>
  <c r="Y9163" i="1" s="1"/>
  <c r="U9164" i="1"/>
  <c r="X9164" i="1" s="1"/>
  <c r="Y9164" i="1" s="1"/>
  <c r="U9165" i="1"/>
  <c r="X9165" i="1" s="1"/>
  <c r="Y9165" i="1" s="1"/>
  <c r="U9166" i="1"/>
  <c r="X9166" i="1" s="1"/>
  <c r="Y9166" i="1" s="1"/>
  <c r="U9167" i="1"/>
  <c r="X9167" i="1" s="1"/>
  <c r="Y9167" i="1" s="1"/>
  <c r="U9168" i="1"/>
  <c r="X9168" i="1" s="1"/>
  <c r="Y9168" i="1" s="1"/>
  <c r="U9169" i="1"/>
  <c r="X9169" i="1" s="1"/>
  <c r="Y9169" i="1" s="1"/>
  <c r="U9170" i="1"/>
  <c r="X9170" i="1" s="1"/>
  <c r="Y9170" i="1" s="1"/>
  <c r="U9171" i="1"/>
  <c r="X9171" i="1" s="1"/>
  <c r="Y9171" i="1" s="1"/>
  <c r="U9172" i="1"/>
  <c r="X9172" i="1" s="1"/>
  <c r="Y9172" i="1" s="1"/>
  <c r="U9173" i="1"/>
  <c r="X9173" i="1" s="1"/>
  <c r="Y9173" i="1" s="1"/>
  <c r="U9174" i="1"/>
  <c r="X9174" i="1" s="1"/>
  <c r="Y9174" i="1" s="1"/>
  <c r="U9175" i="1"/>
  <c r="X9175" i="1" s="1"/>
  <c r="Y9175" i="1" s="1"/>
  <c r="U9176" i="1"/>
  <c r="X9176" i="1" s="1"/>
  <c r="Y9176" i="1" s="1"/>
  <c r="U9177" i="1"/>
  <c r="X9177" i="1" s="1"/>
  <c r="Y9177" i="1" s="1"/>
  <c r="U9178" i="1"/>
  <c r="X9178" i="1" s="1"/>
  <c r="Y9178" i="1" s="1"/>
  <c r="U9179" i="1"/>
  <c r="X9179" i="1" s="1"/>
  <c r="Y9179" i="1" s="1"/>
  <c r="U9180" i="1"/>
  <c r="X9180" i="1" s="1"/>
  <c r="Y9180" i="1" s="1"/>
  <c r="U9181" i="1"/>
  <c r="X9181" i="1" s="1"/>
  <c r="Y9181" i="1" s="1"/>
  <c r="U9182" i="1"/>
  <c r="X9182" i="1" s="1"/>
  <c r="Y9182" i="1" s="1"/>
  <c r="U9183" i="1"/>
  <c r="X9183" i="1" s="1"/>
  <c r="Y9183" i="1" s="1"/>
  <c r="U9184" i="1"/>
  <c r="X9184" i="1" s="1"/>
  <c r="Y9184" i="1" s="1"/>
  <c r="U9185" i="1"/>
  <c r="X9185" i="1" s="1"/>
  <c r="Y9185" i="1" s="1"/>
  <c r="U9186" i="1"/>
  <c r="X9186" i="1" s="1"/>
  <c r="Y9186" i="1" s="1"/>
  <c r="U9187" i="1"/>
  <c r="X9187" i="1" s="1"/>
  <c r="Y9187" i="1" s="1"/>
  <c r="U9188" i="1"/>
  <c r="X9188" i="1" s="1"/>
  <c r="Y9188" i="1" s="1"/>
  <c r="U9189" i="1"/>
  <c r="X9189" i="1" s="1"/>
  <c r="Y9189" i="1" s="1"/>
  <c r="U9190" i="1"/>
  <c r="X9190" i="1" s="1"/>
  <c r="Y9190" i="1" s="1"/>
  <c r="U9191" i="1"/>
  <c r="X9191" i="1" s="1"/>
  <c r="Y9191" i="1" s="1"/>
  <c r="U9192" i="1"/>
  <c r="X9192" i="1" s="1"/>
  <c r="Y9192" i="1" s="1"/>
  <c r="U9193" i="1"/>
  <c r="X9193" i="1" s="1"/>
  <c r="Y9193" i="1" s="1"/>
  <c r="U9194" i="1"/>
  <c r="X9194" i="1" s="1"/>
  <c r="Y9194" i="1" s="1"/>
  <c r="U9195" i="1"/>
  <c r="X9195" i="1" s="1"/>
  <c r="Y9195" i="1" s="1"/>
  <c r="U9196" i="1"/>
  <c r="X9196" i="1" s="1"/>
  <c r="Y9196" i="1" s="1"/>
  <c r="U9197" i="1"/>
  <c r="X9197" i="1" s="1"/>
  <c r="Y9197" i="1" s="1"/>
  <c r="U9198" i="1"/>
  <c r="X9198" i="1" s="1"/>
  <c r="Y9198" i="1" s="1"/>
  <c r="U9199" i="1"/>
  <c r="X9199" i="1" s="1"/>
  <c r="Y9199" i="1" s="1"/>
  <c r="U9200" i="1"/>
  <c r="X9200" i="1" s="1"/>
  <c r="Y9200" i="1" s="1"/>
  <c r="U9201" i="1"/>
  <c r="X9201" i="1" s="1"/>
  <c r="Y9201" i="1" s="1"/>
  <c r="U9202" i="1"/>
  <c r="X9202" i="1" s="1"/>
  <c r="Y9202" i="1" s="1"/>
  <c r="U9203" i="1"/>
  <c r="X9203" i="1" s="1"/>
  <c r="Y9203" i="1" s="1"/>
  <c r="U9204" i="1"/>
  <c r="X9204" i="1" s="1"/>
  <c r="Y9204" i="1" s="1"/>
  <c r="U9205" i="1"/>
  <c r="X9205" i="1" s="1"/>
  <c r="Y9205" i="1" s="1"/>
  <c r="U9206" i="1"/>
  <c r="X9206" i="1" s="1"/>
  <c r="Y9206" i="1" s="1"/>
  <c r="U9207" i="1"/>
  <c r="X9207" i="1" s="1"/>
  <c r="Y9207" i="1" s="1"/>
  <c r="U9208" i="1"/>
  <c r="X9208" i="1" s="1"/>
  <c r="Y9208" i="1" s="1"/>
  <c r="U9209" i="1"/>
  <c r="X9209" i="1" s="1"/>
  <c r="Y9209" i="1" s="1"/>
  <c r="U9210" i="1"/>
  <c r="X9210" i="1" s="1"/>
  <c r="Y9210" i="1" s="1"/>
  <c r="U9211" i="1"/>
  <c r="X9211" i="1" s="1"/>
  <c r="Y9211" i="1" s="1"/>
  <c r="U9212" i="1"/>
  <c r="X9212" i="1" s="1"/>
  <c r="Y9212" i="1" s="1"/>
  <c r="U9213" i="1"/>
  <c r="X9213" i="1" s="1"/>
  <c r="Y9213" i="1" s="1"/>
  <c r="U9214" i="1"/>
  <c r="X9214" i="1" s="1"/>
  <c r="Y9214" i="1" s="1"/>
  <c r="U9215" i="1"/>
  <c r="X9215" i="1" s="1"/>
  <c r="Y9215" i="1" s="1"/>
  <c r="U9216" i="1"/>
  <c r="X9216" i="1" s="1"/>
  <c r="Y9216" i="1" s="1"/>
  <c r="U9217" i="1"/>
  <c r="X9217" i="1" s="1"/>
  <c r="Y9217" i="1" s="1"/>
  <c r="U9218" i="1"/>
  <c r="X9218" i="1" s="1"/>
  <c r="Y9218" i="1" s="1"/>
  <c r="U9219" i="1"/>
  <c r="X9219" i="1" s="1"/>
  <c r="Y9219" i="1" s="1"/>
  <c r="U9220" i="1"/>
  <c r="X9220" i="1" s="1"/>
  <c r="Y9220" i="1" s="1"/>
  <c r="U9221" i="1"/>
  <c r="X9221" i="1" s="1"/>
  <c r="Y9221" i="1" s="1"/>
  <c r="U9222" i="1"/>
  <c r="X9222" i="1" s="1"/>
  <c r="Y9222" i="1" s="1"/>
  <c r="U9223" i="1"/>
  <c r="X9223" i="1" s="1"/>
  <c r="Y9223" i="1" s="1"/>
  <c r="U9224" i="1"/>
  <c r="X9224" i="1" s="1"/>
  <c r="Y9224" i="1" s="1"/>
  <c r="U9225" i="1"/>
  <c r="X9225" i="1" s="1"/>
  <c r="Y9225" i="1" s="1"/>
  <c r="U9226" i="1"/>
  <c r="X9226" i="1" s="1"/>
  <c r="Y9226" i="1" s="1"/>
  <c r="U9227" i="1"/>
  <c r="X9227" i="1" s="1"/>
  <c r="Y9227" i="1" s="1"/>
  <c r="U9228" i="1"/>
  <c r="X9228" i="1" s="1"/>
  <c r="Y9228" i="1" s="1"/>
  <c r="U9229" i="1"/>
  <c r="X9229" i="1" s="1"/>
  <c r="Y9229" i="1" s="1"/>
  <c r="U9230" i="1"/>
  <c r="X9230" i="1" s="1"/>
  <c r="Y9230" i="1" s="1"/>
  <c r="U9231" i="1"/>
  <c r="X9231" i="1" s="1"/>
  <c r="Y9231" i="1" s="1"/>
  <c r="U9232" i="1"/>
  <c r="X9232" i="1" s="1"/>
  <c r="Y9232" i="1" s="1"/>
  <c r="U9233" i="1"/>
  <c r="X9233" i="1" s="1"/>
  <c r="Y9233" i="1" s="1"/>
  <c r="U9234" i="1"/>
  <c r="X9234" i="1" s="1"/>
  <c r="Y9234" i="1" s="1"/>
  <c r="U9235" i="1"/>
  <c r="X9235" i="1" s="1"/>
  <c r="Y9235" i="1" s="1"/>
  <c r="U9236" i="1"/>
  <c r="X9236" i="1" s="1"/>
  <c r="Y9236" i="1" s="1"/>
  <c r="U9237" i="1"/>
  <c r="X9237" i="1" s="1"/>
  <c r="Y9237" i="1" s="1"/>
  <c r="U9238" i="1"/>
  <c r="X9238" i="1" s="1"/>
  <c r="Y9238" i="1" s="1"/>
  <c r="U9239" i="1"/>
  <c r="X9239" i="1" s="1"/>
  <c r="Y9239" i="1" s="1"/>
  <c r="U9240" i="1"/>
  <c r="X9240" i="1" s="1"/>
  <c r="Y9240" i="1" s="1"/>
  <c r="U9241" i="1"/>
  <c r="X9241" i="1" s="1"/>
  <c r="Y9241" i="1" s="1"/>
  <c r="U9242" i="1"/>
  <c r="X9242" i="1" s="1"/>
  <c r="Y9242" i="1" s="1"/>
  <c r="U9243" i="1"/>
  <c r="X9243" i="1" s="1"/>
  <c r="Y9243" i="1" s="1"/>
  <c r="U9244" i="1"/>
  <c r="X9244" i="1" s="1"/>
  <c r="Y9244" i="1" s="1"/>
  <c r="U9245" i="1"/>
  <c r="X9245" i="1" s="1"/>
  <c r="Y9245" i="1" s="1"/>
  <c r="U9246" i="1"/>
  <c r="X9246" i="1" s="1"/>
  <c r="Y9246" i="1" s="1"/>
  <c r="U9247" i="1"/>
  <c r="X9247" i="1" s="1"/>
  <c r="Y9247" i="1" s="1"/>
  <c r="U9248" i="1"/>
  <c r="X9248" i="1" s="1"/>
  <c r="Y9248" i="1" s="1"/>
  <c r="U9249" i="1"/>
  <c r="X9249" i="1" s="1"/>
  <c r="Y9249" i="1" s="1"/>
  <c r="U9250" i="1"/>
  <c r="X9250" i="1" s="1"/>
  <c r="Y9250" i="1" s="1"/>
  <c r="U9251" i="1"/>
  <c r="X9251" i="1" s="1"/>
  <c r="Y9251" i="1" s="1"/>
  <c r="U9252" i="1"/>
  <c r="X9252" i="1" s="1"/>
  <c r="Y9252" i="1" s="1"/>
  <c r="U9253" i="1"/>
  <c r="X9253" i="1" s="1"/>
  <c r="Y9253" i="1" s="1"/>
  <c r="U9254" i="1"/>
  <c r="X9254" i="1" s="1"/>
  <c r="Y9254" i="1" s="1"/>
  <c r="U9255" i="1"/>
  <c r="X9255" i="1" s="1"/>
  <c r="Y9255" i="1" s="1"/>
  <c r="U9256" i="1"/>
  <c r="X9256" i="1" s="1"/>
  <c r="Y9256" i="1" s="1"/>
  <c r="U9257" i="1"/>
  <c r="X9257" i="1" s="1"/>
  <c r="Y9257" i="1" s="1"/>
  <c r="U9258" i="1"/>
  <c r="X9258" i="1" s="1"/>
  <c r="Y9258" i="1" s="1"/>
  <c r="U9259" i="1"/>
  <c r="X9259" i="1" s="1"/>
  <c r="Y9259" i="1" s="1"/>
  <c r="U9260" i="1"/>
  <c r="X9260" i="1" s="1"/>
  <c r="Y9260" i="1" s="1"/>
  <c r="U9261" i="1"/>
  <c r="X9261" i="1" s="1"/>
  <c r="Y9261" i="1" s="1"/>
  <c r="U9262" i="1"/>
  <c r="X9262" i="1" s="1"/>
  <c r="Y9262" i="1" s="1"/>
  <c r="U9263" i="1"/>
  <c r="X9263" i="1" s="1"/>
  <c r="Y9263" i="1" s="1"/>
  <c r="U9264" i="1"/>
  <c r="X9264" i="1" s="1"/>
  <c r="Y9264" i="1" s="1"/>
  <c r="U9265" i="1"/>
  <c r="X9265" i="1" s="1"/>
  <c r="Y9265" i="1" s="1"/>
  <c r="U9266" i="1"/>
  <c r="X9266" i="1" s="1"/>
  <c r="Y9266" i="1" s="1"/>
  <c r="U9267" i="1"/>
  <c r="X9267" i="1" s="1"/>
  <c r="Y9267" i="1" s="1"/>
  <c r="U9268" i="1"/>
  <c r="X9268" i="1" s="1"/>
  <c r="Y9268" i="1" s="1"/>
  <c r="U9269" i="1"/>
  <c r="X9269" i="1" s="1"/>
  <c r="Y9269" i="1" s="1"/>
  <c r="U9270" i="1"/>
  <c r="X9270" i="1" s="1"/>
  <c r="Y9270" i="1" s="1"/>
  <c r="U9271" i="1"/>
  <c r="X9271" i="1" s="1"/>
  <c r="Y9271" i="1" s="1"/>
  <c r="U9272" i="1"/>
  <c r="X9272" i="1" s="1"/>
  <c r="Y9272" i="1" s="1"/>
  <c r="U9273" i="1"/>
  <c r="X9273" i="1" s="1"/>
  <c r="Y9273" i="1" s="1"/>
  <c r="U9274" i="1"/>
  <c r="X9274" i="1" s="1"/>
  <c r="Y9274" i="1" s="1"/>
  <c r="U9275" i="1"/>
  <c r="X9275" i="1" s="1"/>
  <c r="Y9275" i="1" s="1"/>
  <c r="U9276" i="1"/>
  <c r="X9276" i="1" s="1"/>
  <c r="Y9276" i="1" s="1"/>
  <c r="U9277" i="1"/>
  <c r="X9277" i="1" s="1"/>
  <c r="Y9277" i="1" s="1"/>
  <c r="U9278" i="1"/>
  <c r="X9278" i="1" s="1"/>
  <c r="Y9278" i="1" s="1"/>
  <c r="U9279" i="1"/>
  <c r="X9279" i="1" s="1"/>
  <c r="Y9279" i="1" s="1"/>
  <c r="U9280" i="1"/>
  <c r="X9280" i="1" s="1"/>
  <c r="Y9280" i="1" s="1"/>
  <c r="U9281" i="1"/>
  <c r="X9281" i="1" s="1"/>
  <c r="Y9281" i="1" s="1"/>
  <c r="U9282" i="1"/>
  <c r="X9282" i="1" s="1"/>
  <c r="Y9282" i="1" s="1"/>
  <c r="U9283" i="1"/>
  <c r="X9283" i="1" s="1"/>
  <c r="Y9283" i="1" s="1"/>
  <c r="U9284" i="1"/>
  <c r="X9284" i="1" s="1"/>
  <c r="Y9284" i="1" s="1"/>
  <c r="U9285" i="1"/>
  <c r="X9285" i="1" s="1"/>
  <c r="Y9285" i="1" s="1"/>
  <c r="U9286" i="1"/>
  <c r="X9286" i="1" s="1"/>
  <c r="Y9286" i="1" s="1"/>
  <c r="U9287" i="1"/>
  <c r="X9287" i="1" s="1"/>
  <c r="Y9287" i="1" s="1"/>
  <c r="U9288" i="1"/>
  <c r="X9288" i="1" s="1"/>
  <c r="Y9288" i="1" s="1"/>
  <c r="U9289" i="1"/>
  <c r="X9289" i="1" s="1"/>
  <c r="Y9289" i="1" s="1"/>
  <c r="U9290" i="1"/>
  <c r="X9290" i="1" s="1"/>
  <c r="Y9290" i="1" s="1"/>
  <c r="U9291" i="1"/>
  <c r="X9291" i="1" s="1"/>
  <c r="Y9291" i="1" s="1"/>
  <c r="U9292" i="1"/>
  <c r="X9292" i="1" s="1"/>
  <c r="Y9292" i="1" s="1"/>
  <c r="U9293" i="1"/>
  <c r="X9293" i="1" s="1"/>
  <c r="Y9293" i="1" s="1"/>
  <c r="U9294" i="1"/>
  <c r="X9294" i="1" s="1"/>
  <c r="Y9294" i="1" s="1"/>
  <c r="U9295" i="1"/>
  <c r="X9295" i="1" s="1"/>
  <c r="Y9295" i="1" s="1"/>
  <c r="U9296" i="1"/>
  <c r="X9296" i="1" s="1"/>
  <c r="Y9296" i="1" s="1"/>
  <c r="U9297" i="1"/>
  <c r="X9297" i="1" s="1"/>
  <c r="Y9297" i="1" s="1"/>
  <c r="U9298" i="1"/>
  <c r="X9298" i="1" s="1"/>
  <c r="Y9298" i="1" s="1"/>
  <c r="U9299" i="1"/>
  <c r="X9299" i="1" s="1"/>
  <c r="Y9299" i="1" s="1"/>
  <c r="U9300" i="1"/>
  <c r="X9300" i="1" s="1"/>
  <c r="Y9300" i="1" s="1"/>
  <c r="U9301" i="1"/>
  <c r="X9301" i="1" s="1"/>
  <c r="Y9301" i="1" s="1"/>
  <c r="U9302" i="1"/>
  <c r="X9302" i="1" s="1"/>
  <c r="Y9302" i="1" s="1"/>
  <c r="U9303" i="1"/>
  <c r="X9303" i="1" s="1"/>
  <c r="Y9303" i="1" s="1"/>
  <c r="U9304" i="1"/>
  <c r="X9304" i="1" s="1"/>
  <c r="Y9304" i="1" s="1"/>
  <c r="U9305" i="1"/>
  <c r="X9305" i="1" s="1"/>
  <c r="Y9305" i="1" s="1"/>
  <c r="U9306" i="1"/>
  <c r="X9306" i="1" s="1"/>
  <c r="Y9306" i="1" s="1"/>
  <c r="U9307" i="1"/>
  <c r="X9307" i="1" s="1"/>
  <c r="Y9307" i="1" s="1"/>
  <c r="U9308" i="1"/>
  <c r="X9308" i="1" s="1"/>
  <c r="Y9308" i="1" s="1"/>
  <c r="U9309" i="1"/>
  <c r="X9309" i="1" s="1"/>
  <c r="Y9309" i="1" s="1"/>
  <c r="U9310" i="1"/>
  <c r="X9310" i="1" s="1"/>
  <c r="Y9310" i="1" s="1"/>
  <c r="U9311" i="1"/>
  <c r="X9311" i="1" s="1"/>
  <c r="Y9311" i="1" s="1"/>
  <c r="U9312" i="1"/>
  <c r="X9312" i="1" s="1"/>
  <c r="Y9312" i="1" s="1"/>
  <c r="U9313" i="1"/>
  <c r="X9313" i="1" s="1"/>
  <c r="Y9313" i="1" s="1"/>
  <c r="U9314" i="1"/>
  <c r="X9314" i="1" s="1"/>
  <c r="Y9314" i="1" s="1"/>
  <c r="U9315" i="1"/>
  <c r="X9315" i="1" s="1"/>
  <c r="Y9315" i="1" s="1"/>
  <c r="U9316" i="1"/>
  <c r="X9316" i="1" s="1"/>
  <c r="Y9316" i="1" s="1"/>
  <c r="U9317" i="1"/>
  <c r="X9317" i="1" s="1"/>
  <c r="Y9317" i="1" s="1"/>
  <c r="U9318" i="1"/>
  <c r="X9318" i="1" s="1"/>
  <c r="Y9318" i="1" s="1"/>
  <c r="U9319" i="1"/>
  <c r="X9319" i="1" s="1"/>
  <c r="Y9319" i="1" s="1"/>
  <c r="U9320" i="1"/>
  <c r="X9320" i="1" s="1"/>
  <c r="Y9320" i="1" s="1"/>
  <c r="U9321" i="1"/>
  <c r="X9321" i="1" s="1"/>
  <c r="Y9321" i="1" s="1"/>
  <c r="U9322" i="1"/>
  <c r="X9322" i="1" s="1"/>
  <c r="Y9322" i="1" s="1"/>
  <c r="U9323" i="1"/>
  <c r="X9323" i="1" s="1"/>
  <c r="Y9323" i="1" s="1"/>
  <c r="U9324" i="1"/>
  <c r="X9324" i="1" s="1"/>
  <c r="Y9324" i="1" s="1"/>
  <c r="U9325" i="1"/>
  <c r="X9325" i="1" s="1"/>
  <c r="Y9325" i="1" s="1"/>
  <c r="U9326" i="1"/>
  <c r="X9326" i="1" s="1"/>
  <c r="Y9326" i="1" s="1"/>
  <c r="U9327" i="1"/>
  <c r="X9327" i="1" s="1"/>
  <c r="Y9327" i="1" s="1"/>
  <c r="U9328" i="1"/>
  <c r="X9328" i="1" s="1"/>
  <c r="Y9328" i="1" s="1"/>
  <c r="U9329" i="1"/>
  <c r="X9329" i="1" s="1"/>
  <c r="Y9329" i="1" s="1"/>
  <c r="U9330" i="1"/>
  <c r="X9330" i="1" s="1"/>
  <c r="Y9330" i="1" s="1"/>
  <c r="U9331" i="1"/>
  <c r="X9331" i="1" s="1"/>
  <c r="Y9331" i="1" s="1"/>
  <c r="U9332" i="1"/>
  <c r="X9332" i="1" s="1"/>
  <c r="Y9332" i="1" s="1"/>
  <c r="U9333" i="1"/>
  <c r="X9333" i="1" s="1"/>
  <c r="Y9333" i="1" s="1"/>
  <c r="U9334" i="1"/>
  <c r="X9334" i="1" s="1"/>
  <c r="Y9334" i="1" s="1"/>
  <c r="U9335" i="1"/>
  <c r="X9335" i="1" s="1"/>
  <c r="Y9335" i="1" s="1"/>
  <c r="U9336" i="1"/>
  <c r="X9336" i="1" s="1"/>
  <c r="Y9336" i="1" s="1"/>
  <c r="U9337" i="1"/>
  <c r="X9337" i="1" s="1"/>
  <c r="Y9337" i="1" s="1"/>
  <c r="U9338" i="1"/>
  <c r="X9338" i="1" s="1"/>
  <c r="Y9338" i="1" s="1"/>
  <c r="U9339" i="1"/>
  <c r="X9339" i="1" s="1"/>
  <c r="Y9339" i="1" s="1"/>
  <c r="U9340" i="1"/>
  <c r="X9340" i="1" s="1"/>
  <c r="Y9340" i="1" s="1"/>
  <c r="U9341" i="1"/>
  <c r="X9341" i="1" s="1"/>
  <c r="Y9341" i="1" s="1"/>
  <c r="U9342" i="1"/>
  <c r="X9342" i="1" s="1"/>
  <c r="Y9342" i="1" s="1"/>
  <c r="U9343" i="1"/>
  <c r="X9343" i="1" s="1"/>
  <c r="Y9343" i="1" s="1"/>
  <c r="U9344" i="1"/>
  <c r="X9344" i="1" s="1"/>
  <c r="Y9344" i="1" s="1"/>
  <c r="U9345" i="1"/>
  <c r="X9345" i="1" s="1"/>
  <c r="Y9345" i="1" s="1"/>
  <c r="U9346" i="1"/>
  <c r="X9346" i="1" s="1"/>
  <c r="Y9346" i="1" s="1"/>
  <c r="U9347" i="1"/>
  <c r="X9347" i="1" s="1"/>
  <c r="Y9347" i="1" s="1"/>
  <c r="U9348" i="1"/>
  <c r="X9348" i="1" s="1"/>
  <c r="Y9348" i="1" s="1"/>
  <c r="U9349" i="1"/>
  <c r="X9349" i="1" s="1"/>
  <c r="Y9349" i="1" s="1"/>
  <c r="U9350" i="1"/>
  <c r="X9350" i="1" s="1"/>
  <c r="Y9350" i="1" s="1"/>
  <c r="U9351" i="1"/>
  <c r="X9351" i="1" s="1"/>
  <c r="Y9351" i="1" s="1"/>
  <c r="U9352" i="1"/>
  <c r="X9352" i="1" s="1"/>
  <c r="Y9352" i="1" s="1"/>
  <c r="U9353" i="1"/>
  <c r="X9353" i="1" s="1"/>
  <c r="Y9353" i="1" s="1"/>
  <c r="U9354" i="1"/>
  <c r="X9354" i="1" s="1"/>
  <c r="Y9354" i="1" s="1"/>
  <c r="U9355" i="1"/>
  <c r="X9355" i="1" s="1"/>
  <c r="Y9355" i="1" s="1"/>
  <c r="U9356" i="1"/>
  <c r="X9356" i="1" s="1"/>
  <c r="Y9356" i="1" s="1"/>
  <c r="U9357" i="1"/>
  <c r="X9357" i="1" s="1"/>
  <c r="Y9357" i="1" s="1"/>
  <c r="U9358" i="1"/>
  <c r="X9358" i="1" s="1"/>
  <c r="Y9358" i="1" s="1"/>
  <c r="U9359" i="1"/>
  <c r="X9359" i="1" s="1"/>
  <c r="Y9359" i="1" s="1"/>
  <c r="U9360" i="1"/>
  <c r="X9360" i="1" s="1"/>
  <c r="Y9360" i="1" s="1"/>
  <c r="U9361" i="1"/>
  <c r="X9361" i="1" s="1"/>
  <c r="Y9361" i="1" s="1"/>
  <c r="U9362" i="1"/>
  <c r="X9362" i="1" s="1"/>
  <c r="Y9362" i="1" s="1"/>
  <c r="U9363" i="1"/>
  <c r="X9363" i="1" s="1"/>
  <c r="Y9363" i="1" s="1"/>
  <c r="U9364" i="1"/>
  <c r="X9364" i="1" s="1"/>
  <c r="Y9364" i="1" s="1"/>
  <c r="U9365" i="1"/>
  <c r="X9365" i="1" s="1"/>
  <c r="Y9365" i="1" s="1"/>
  <c r="U9366" i="1"/>
  <c r="X9366" i="1" s="1"/>
  <c r="Y9366" i="1" s="1"/>
  <c r="U9367" i="1"/>
  <c r="X9367" i="1" s="1"/>
  <c r="Y9367" i="1" s="1"/>
  <c r="U9368" i="1"/>
  <c r="X9368" i="1" s="1"/>
  <c r="Y9368" i="1" s="1"/>
  <c r="U9369" i="1"/>
  <c r="X9369" i="1" s="1"/>
  <c r="Y9369" i="1" s="1"/>
  <c r="U9370" i="1"/>
  <c r="X9370" i="1" s="1"/>
  <c r="Y9370" i="1" s="1"/>
  <c r="U9371" i="1"/>
  <c r="X9371" i="1" s="1"/>
  <c r="Y9371" i="1" s="1"/>
  <c r="U9372" i="1"/>
  <c r="X9372" i="1" s="1"/>
  <c r="Y9372" i="1" s="1"/>
  <c r="U9373" i="1"/>
  <c r="X9373" i="1" s="1"/>
  <c r="Y9373" i="1" s="1"/>
  <c r="U9374" i="1"/>
  <c r="X9374" i="1" s="1"/>
  <c r="Y9374" i="1" s="1"/>
  <c r="U9375" i="1"/>
  <c r="X9375" i="1" s="1"/>
  <c r="Y9375" i="1" s="1"/>
  <c r="U9376" i="1"/>
  <c r="X9376" i="1" s="1"/>
  <c r="Y9376" i="1" s="1"/>
  <c r="U9377" i="1"/>
  <c r="X9377" i="1" s="1"/>
  <c r="Y9377" i="1" s="1"/>
  <c r="U9378" i="1"/>
  <c r="X9378" i="1" s="1"/>
  <c r="Y9378" i="1" s="1"/>
  <c r="U9379" i="1"/>
  <c r="X9379" i="1" s="1"/>
  <c r="Y9379" i="1" s="1"/>
  <c r="U9380" i="1"/>
  <c r="X9380" i="1" s="1"/>
  <c r="Y9380" i="1" s="1"/>
  <c r="U9381" i="1"/>
  <c r="X9381" i="1" s="1"/>
  <c r="Y9381" i="1" s="1"/>
  <c r="U9382" i="1"/>
  <c r="X9382" i="1" s="1"/>
  <c r="Y9382" i="1" s="1"/>
  <c r="U9383" i="1"/>
  <c r="X9383" i="1" s="1"/>
  <c r="Y9383" i="1" s="1"/>
  <c r="U9384" i="1"/>
  <c r="X9384" i="1" s="1"/>
  <c r="Y9384" i="1" s="1"/>
  <c r="U9385" i="1"/>
  <c r="X9385" i="1" s="1"/>
  <c r="Y9385" i="1" s="1"/>
  <c r="U9386" i="1"/>
  <c r="X9386" i="1" s="1"/>
  <c r="Y9386" i="1" s="1"/>
  <c r="U9387" i="1"/>
  <c r="X9387" i="1" s="1"/>
  <c r="Y9387" i="1" s="1"/>
  <c r="U9388" i="1"/>
  <c r="X9388" i="1" s="1"/>
  <c r="Y9388" i="1" s="1"/>
  <c r="U9389" i="1"/>
  <c r="X9389" i="1" s="1"/>
  <c r="Y9389" i="1" s="1"/>
  <c r="U9390" i="1"/>
  <c r="X9390" i="1" s="1"/>
  <c r="Y9390" i="1" s="1"/>
  <c r="U9391" i="1"/>
  <c r="X9391" i="1" s="1"/>
  <c r="Y9391" i="1" s="1"/>
  <c r="U9392" i="1"/>
  <c r="X9392" i="1" s="1"/>
  <c r="Y9392" i="1" s="1"/>
  <c r="U9393" i="1"/>
  <c r="X9393" i="1" s="1"/>
  <c r="Y9393" i="1" s="1"/>
  <c r="U9394" i="1"/>
  <c r="X9394" i="1" s="1"/>
  <c r="Y9394" i="1" s="1"/>
  <c r="U9395" i="1"/>
  <c r="X9395" i="1" s="1"/>
  <c r="Y9395" i="1" s="1"/>
  <c r="U9396" i="1"/>
  <c r="X9396" i="1" s="1"/>
  <c r="Y9396" i="1" s="1"/>
  <c r="U9397" i="1"/>
  <c r="X9397" i="1" s="1"/>
  <c r="Y9397" i="1" s="1"/>
  <c r="U9398" i="1"/>
  <c r="X9398" i="1" s="1"/>
  <c r="Y9398" i="1" s="1"/>
  <c r="U9399" i="1"/>
  <c r="X9399" i="1" s="1"/>
  <c r="Y9399" i="1" s="1"/>
  <c r="U9400" i="1"/>
  <c r="X9400" i="1" s="1"/>
  <c r="Y9400" i="1" s="1"/>
  <c r="U9401" i="1"/>
  <c r="X9401" i="1" s="1"/>
  <c r="Y9401" i="1" s="1"/>
  <c r="U9402" i="1"/>
  <c r="X9402" i="1" s="1"/>
  <c r="Y9402" i="1" s="1"/>
  <c r="U9403" i="1"/>
  <c r="X9403" i="1" s="1"/>
  <c r="Y9403" i="1" s="1"/>
  <c r="U9404" i="1"/>
  <c r="X9404" i="1" s="1"/>
  <c r="Y9404" i="1" s="1"/>
  <c r="U9405" i="1"/>
  <c r="X9405" i="1" s="1"/>
  <c r="Y9405" i="1" s="1"/>
  <c r="U9406" i="1"/>
  <c r="X9406" i="1" s="1"/>
  <c r="Y9406" i="1" s="1"/>
  <c r="U9407" i="1"/>
  <c r="X9407" i="1" s="1"/>
  <c r="Y9407" i="1" s="1"/>
  <c r="U9408" i="1"/>
  <c r="X9408" i="1" s="1"/>
  <c r="Y9408" i="1" s="1"/>
  <c r="U9409" i="1"/>
  <c r="X9409" i="1" s="1"/>
  <c r="Y9409" i="1" s="1"/>
  <c r="U9410" i="1"/>
  <c r="X9410" i="1" s="1"/>
  <c r="Y9410" i="1" s="1"/>
  <c r="U9411" i="1"/>
  <c r="X9411" i="1" s="1"/>
  <c r="Y9411" i="1" s="1"/>
  <c r="U9412" i="1"/>
  <c r="X9412" i="1" s="1"/>
  <c r="Y9412" i="1" s="1"/>
  <c r="U9413" i="1"/>
  <c r="X9413" i="1" s="1"/>
  <c r="Y9413" i="1" s="1"/>
  <c r="U9414" i="1"/>
  <c r="X9414" i="1" s="1"/>
  <c r="Y9414" i="1" s="1"/>
  <c r="U9415" i="1"/>
  <c r="X9415" i="1" s="1"/>
  <c r="Y9415" i="1" s="1"/>
  <c r="U9416" i="1"/>
  <c r="X9416" i="1" s="1"/>
  <c r="Y9416" i="1" s="1"/>
  <c r="U9417" i="1"/>
  <c r="X9417" i="1" s="1"/>
  <c r="Y9417" i="1" s="1"/>
  <c r="U9418" i="1"/>
  <c r="X9418" i="1" s="1"/>
  <c r="Y9418" i="1" s="1"/>
  <c r="U9419" i="1"/>
  <c r="X9419" i="1" s="1"/>
  <c r="Y9419" i="1" s="1"/>
  <c r="U9420" i="1"/>
  <c r="X9420" i="1" s="1"/>
  <c r="Y9420" i="1" s="1"/>
  <c r="U9421" i="1"/>
  <c r="X9421" i="1" s="1"/>
  <c r="Y9421" i="1" s="1"/>
  <c r="U9422" i="1"/>
  <c r="X9422" i="1" s="1"/>
  <c r="Y9422" i="1" s="1"/>
  <c r="U9423" i="1"/>
  <c r="X9423" i="1" s="1"/>
  <c r="Y9423" i="1" s="1"/>
  <c r="U9424" i="1"/>
  <c r="X9424" i="1" s="1"/>
  <c r="Y9424" i="1" s="1"/>
  <c r="U9425" i="1"/>
  <c r="X9425" i="1" s="1"/>
  <c r="Y9425" i="1" s="1"/>
  <c r="U9426" i="1"/>
  <c r="X9426" i="1" s="1"/>
  <c r="Y9426" i="1" s="1"/>
  <c r="U9427" i="1"/>
  <c r="X9427" i="1" s="1"/>
  <c r="Y9427" i="1" s="1"/>
  <c r="U9428" i="1"/>
  <c r="X9428" i="1" s="1"/>
  <c r="Y9428" i="1" s="1"/>
  <c r="U9429" i="1"/>
  <c r="X9429" i="1" s="1"/>
  <c r="Y9429" i="1" s="1"/>
  <c r="U9430" i="1"/>
  <c r="X9430" i="1" s="1"/>
  <c r="Y9430" i="1" s="1"/>
  <c r="U9431" i="1"/>
  <c r="X9431" i="1" s="1"/>
  <c r="Y9431" i="1" s="1"/>
  <c r="U9432" i="1"/>
  <c r="X9432" i="1" s="1"/>
  <c r="Y9432" i="1" s="1"/>
  <c r="U9433" i="1"/>
  <c r="X9433" i="1" s="1"/>
  <c r="Y9433" i="1" s="1"/>
  <c r="U9434" i="1"/>
  <c r="X9434" i="1" s="1"/>
  <c r="Y9434" i="1" s="1"/>
  <c r="U9435" i="1"/>
  <c r="X9435" i="1" s="1"/>
  <c r="Y9435" i="1" s="1"/>
  <c r="U9436" i="1"/>
  <c r="X9436" i="1" s="1"/>
  <c r="Y9436" i="1" s="1"/>
  <c r="U9437" i="1"/>
  <c r="X9437" i="1" s="1"/>
  <c r="Y9437" i="1" s="1"/>
  <c r="U9438" i="1"/>
  <c r="X9438" i="1" s="1"/>
  <c r="Y9438" i="1" s="1"/>
  <c r="U9439" i="1"/>
  <c r="X9439" i="1" s="1"/>
  <c r="Y9439" i="1" s="1"/>
  <c r="U9440" i="1"/>
  <c r="X9440" i="1" s="1"/>
  <c r="Y9440" i="1" s="1"/>
  <c r="U9441" i="1"/>
  <c r="X9441" i="1" s="1"/>
  <c r="Y9441" i="1" s="1"/>
  <c r="U9442" i="1"/>
  <c r="X9442" i="1" s="1"/>
  <c r="Y9442" i="1" s="1"/>
  <c r="U9443" i="1"/>
  <c r="X9443" i="1" s="1"/>
  <c r="Y9443" i="1" s="1"/>
  <c r="U9444" i="1"/>
  <c r="X9444" i="1" s="1"/>
  <c r="Y9444" i="1" s="1"/>
  <c r="U9445" i="1"/>
  <c r="X9445" i="1" s="1"/>
  <c r="Y9445" i="1" s="1"/>
  <c r="U9446" i="1"/>
  <c r="X9446" i="1" s="1"/>
  <c r="Y9446" i="1" s="1"/>
  <c r="U9447" i="1"/>
  <c r="X9447" i="1" s="1"/>
  <c r="Y9447" i="1" s="1"/>
  <c r="U9448" i="1"/>
  <c r="X9448" i="1" s="1"/>
  <c r="Y9448" i="1" s="1"/>
  <c r="U9449" i="1"/>
  <c r="X9449" i="1" s="1"/>
  <c r="Y9449" i="1" s="1"/>
  <c r="U9450" i="1"/>
  <c r="X9450" i="1" s="1"/>
  <c r="Y9450" i="1" s="1"/>
  <c r="U9451" i="1"/>
  <c r="X9451" i="1" s="1"/>
  <c r="Y9451" i="1" s="1"/>
  <c r="U9452" i="1"/>
  <c r="X9452" i="1" s="1"/>
  <c r="Y9452" i="1" s="1"/>
  <c r="U9453" i="1"/>
  <c r="X9453" i="1" s="1"/>
  <c r="Y9453" i="1" s="1"/>
  <c r="U9454" i="1"/>
  <c r="X9454" i="1" s="1"/>
  <c r="Y9454" i="1" s="1"/>
  <c r="U9455" i="1"/>
  <c r="X9455" i="1" s="1"/>
  <c r="Y9455" i="1" s="1"/>
  <c r="U9456" i="1"/>
  <c r="X9456" i="1" s="1"/>
  <c r="Y9456" i="1" s="1"/>
  <c r="U9457" i="1"/>
  <c r="X9457" i="1" s="1"/>
  <c r="Y9457" i="1" s="1"/>
  <c r="U9458" i="1"/>
  <c r="X9458" i="1" s="1"/>
  <c r="Y9458" i="1" s="1"/>
  <c r="U9459" i="1"/>
  <c r="X9459" i="1" s="1"/>
  <c r="Y9459" i="1" s="1"/>
  <c r="U9460" i="1"/>
  <c r="X9460" i="1" s="1"/>
  <c r="Y9460" i="1" s="1"/>
  <c r="U9461" i="1"/>
  <c r="X9461" i="1" s="1"/>
  <c r="Y9461" i="1" s="1"/>
  <c r="U9462" i="1"/>
  <c r="X9462" i="1" s="1"/>
  <c r="Y9462" i="1" s="1"/>
  <c r="U9463" i="1"/>
  <c r="X9463" i="1" s="1"/>
  <c r="Y9463" i="1" s="1"/>
  <c r="U9464" i="1"/>
  <c r="X9464" i="1" s="1"/>
  <c r="Y9464" i="1" s="1"/>
  <c r="U9465" i="1"/>
  <c r="X9465" i="1" s="1"/>
  <c r="Y9465" i="1" s="1"/>
  <c r="U9466" i="1"/>
  <c r="X9466" i="1" s="1"/>
  <c r="Y9466" i="1" s="1"/>
  <c r="U9467" i="1"/>
  <c r="X9467" i="1" s="1"/>
  <c r="Y9467" i="1" s="1"/>
  <c r="U9468" i="1"/>
  <c r="X9468" i="1" s="1"/>
  <c r="Y9468" i="1" s="1"/>
  <c r="U9469" i="1"/>
  <c r="X9469" i="1" s="1"/>
  <c r="Y9469" i="1" s="1"/>
  <c r="U9470" i="1"/>
  <c r="X9470" i="1" s="1"/>
  <c r="Y9470" i="1" s="1"/>
  <c r="U9471" i="1"/>
  <c r="X9471" i="1" s="1"/>
  <c r="Y9471" i="1" s="1"/>
  <c r="U9472" i="1"/>
  <c r="X9472" i="1" s="1"/>
  <c r="Y9472" i="1" s="1"/>
  <c r="U9473" i="1"/>
  <c r="X9473" i="1" s="1"/>
  <c r="Y9473" i="1" s="1"/>
  <c r="U9474" i="1"/>
  <c r="X9474" i="1" s="1"/>
  <c r="Y9474" i="1" s="1"/>
  <c r="U9475" i="1"/>
  <c r="X9475" i="1" s="1"/>
  <c r="Y9475" i="1" s="1"/>
  <c r="U9476" i="1"/>
  <c r="X9476" i="1" s="1"/>
  <c r="Y9476" i="1" s="1"/>
  <c r="U9477" i="1"/>
  <c r="X9477" i="1" s="1"/>
  <c r="Y9477" i="1" s="1"/>
  <c r="U9478" i="1"/>
  <c r="X9478" i="1" s="1"/>
  <c r="Y9478" i="1" s="1"/>
  <c r="U9479" i="1"/>
  <c r="X9479" i="1" s="1"/>
  <c r="Y9479" i="1" s="1"/>
  <c r="U9480" i="1"/>
  <c r="X9480" i="1" s="1"/>
  <c r="Y9480" i="1" s="1"/>
  <c r="U9481" i="1"/>
  <c r="X9481" i="1" s="1"/>
  <c r="Y9481" i="1" s="1"/>
  <c r="U9482" i="1"/>
  <c r="X9482" i="1" s="1"/>
  <c r="Y9482" i="1" s="1"/>
  <c r="U9483" i="1"/>
  <c r="X9483" i="1" s="1"/>
  <c r="Y9483" i="1" s="1"/>
  <c r="U9484" i="1"/>
  <c r="X9484" i="1" s="1"/>
  <c r="Y9484" i="1" s="1"/>
  <c r="U9485" i="1"/>
  <c r="X9485" i="1" s="1"/>
  <c r="Y9485" i="1" s="1"/>
  <c r="U9486" i="1"/>
  <c r="X9486" i="1" s="1"/>
  <c r="Y9486" i="1" s="1"/>
  <c r="U9487" i="1"/>
  <c r="X9487" i="1" s="1"/>
  <c r="Y9487" i="1" s="1"/>
  <c r="U9488" i="1"/>
  <c r="X9488" i="1" s="1"/>
  <c r="Y9488" i="1" s="1"/>
  <c r="U9489" i="1"/>
  <c r="X9489" i="1" s="1"/>
  <c r="Y9489" i="1" s="1"/>
  <c r="U9490" i="1"/>
  <c r="X9490" i="1" s="1"/>
  <c r="Y9490" i="1" s="1"/>
  <c r="U9491" i="1"/>
  <c r="X9491" i="1" s="1"/>
  <c r="Y9491" i="1" s="1"/>
  <c r="U9492" i="1"/>
  <c r="X9492" i="1" s="1"/>
  <c r="Y9492" i="1" s="1"/>
  <c r="U9493" i="1"/>
  <c r="X9493" i="1" s="1"/>
  <c r="Y9493" i="1" s="1"/>
  <c r="U9494" i="1"/>
  <c r="X9494" i="1" s="1"/>
  <c r="Y9494" i="1" s="1"/>
  <c r="U9495" i="1"/>
  <c r="X9495" i="1" s="1"/>
  <c r="Y9495" i="1" s="1"/>
  <c r="U9496" i="1"/>
  <c r="X9496" i="1" s="1"/>
  <c r="Y9496" i="1" s="1"/>
  <c r="U9497" i="1"/>
  <c r="X9497" i="1" s="1"/>
  <c r="Y9497" i="1" s="1"/>
  <c r="U9498" i="1"/>
  <c r="X9498" i="1" s="1"/>
  <c r="Y9498" i="1" s="1"/>
  <c r="U9499" i="1"/>
  <c r="X9499" i="1" s="1"/>
  <c r="Y9499" i="1" s="1"/>
  <c r="U9500" i="1"/>
  <c r="X9500" i="1" s="1"/>
  <c r="Y9500" i="1" s="1"/>
  <c r="U9501" i="1"/>
  <c r="X9501" i="1" s="1"/>
  <c r="Y9501" i="1" s="1"/>
  <c r="U9502" i="1"/>
  <c r="X9502" i="1" s="1"/>
  <c r="Y9502" i="1" s="1"/>
  <c r="U9503" i="1"/>
  <c r="X9503" i="1" s="1"/>
  <c r="Y9503" i="1" s="1"/>
  <c r="U9504" i="1"/>
  <c r="X9504" i="1" s="1"/>
  <c r="Y9504" i="1" s="1"/>
  <c r="U9505" i="1"/>
  <c r="X9505" i="1" s="1"/>
  <c r="Y9505" i="1" s="1"/>
  <c r="U9506" i="1"/>
  <c r="X9506" i="1" s="1"/>
  <c r="Y9506" i="1" s="1"/>
  <c r="U9507" i="1"/>
  <c r="X9507" i="1" s="1"/>
  <c r="Y9507" i="1" s="1"/>
  <c r="U9508" i="1"/>
  <c r="X9508" i="1" s="1"/>
  <c r="Y9508" i="1" s="1"/>
  <c r="U9509" i="1"/>
  <c r="X9509" i="1" s="1"/>
  <c r="Y9509" i="1" s="1"/>
  <c r="U9510" i="1"/>
  <c r="X9510" i="1" s="1"/>
  <c r="Y9510" i="1" s="1"/>
  <c r="U9511" i="1"/>
  <c r="X9511" i="1" s="1"/>
  <c r="Y9511" i="1" s="1"/>
  <c r="U9512" i="1"/>
  <c r="X9512" i="1" s="1"/>
  <c r="Y9512" i="1" s="1"/>
  <c r="U9513" i="1"/>
  <c r="X9513" i="1" s="1"/>
  <c r="Y9513" i="1" s="1"/>
  <c r="U9514" i="1"/>
  <c r="X9514" i="1" s="1"/>
  <c r="Y9514" i="1" s="1"/>
  <c r="U9515" i="1"/>
  <c r="X9515" i="1" s="1"/>
  <c r="Y9515" i="1" s="1"/>
  <c r="U9516" i="1"/>
  <c r="X9516" i="1" s="1"/>
  <c r="Y9516" i="1" s="1"/>
  <c r="U9517" i="1"/>
  <c r="X9517" i="1" s="1"/>
  <c r="Y9517" i="1" s="1"/>
  <c r="U9518" i="1"/>
  <c r="X9518" i="1" s="1"/>
  <c r="Y9518" i="1" s="1"/>
  <c r="U9519" i="1"/>
  <c r="X9519" i="1" s="1"/>
  <c r="Y9519" i="1" s="1"/>
  <c r="U9520" i="1"/>
  <c r="X9520" i="1" s="1"/>
  <c r="Y9520" i="1" s="1"/>
  <c r="U9521" i="1"/>
  <c r="X9521" i="1" s="1"/>
  <c r="Y9521" i="1" s="1"/>
  <c r="U9522" i="1"/>
  <c r="X9522" i="1" s="1"/>
  <c r="Y9522" i="1" s="1"/>
  <c r="U9523" i="1"/>
  <c r="X9523" i="1" s="1"/>
  <c r="Y9523" i="1" s="1"/>
  <c r="U9524" i="1"/>
  <c r="X9524" i="1" s="1"/>
  <c r="Y9524" i="1" s="1"/>
  <c r="U9525" i="1"/>
  <c r="X9525" i="1" s="1"/>
  <c r="Y9525" i="1" s="1"/>
  <c r="U9526" i="1"/>
  <c r="X9526" i="1" s="1"/>
  <c r="Y9526" i="1" s="1"/>
  <c r="U9527" i="1"/>
  <c r="X9527" i="1" s="1"/>
  <c r="Y9527" i="1" s="1"/>
  <c r="U9528" i="1"/>
  <c r="X9528" i="1" s="1"/>
  <c r="Y9528" i="1" s="1"/>
  <c r="U9529" i="1"/>
  <c r="X9529" i="1" s="1"/>
  <c r="Y9529" i="1" s="1"/>
  <c r="U9530" i="1"/>
  <c r="X9530" i="1" s="1"/>
  <c r="Y9530" i="1" s="1"/>
  <c r="U9531" i="1"/>
  <c r="X9531" i="1" s="1"/>
  <c r="Y9531" i="1" s="1"/>
  <c r="U9532" i="1"/>
  <c r="X9532" i="1" s="1"/>
  <c r="Y9532" i="1" s="1"/>
  <c r="U9533" i="1"/>
  <c r="X9533" i="1" s="1"/>
  <c r="Y9533" i="1" s="1"/>
  <c r="U9534" i="1"/>
  <c r="X9534" i="1" s="1"/>
  <c r="Y9534" i="1" s="1"/>
  <c r="U9535" i="1"/>
  <c r="X9535" i="1" s="1"/>
  <c r="Y9535" i="1" s="1"/>
  <c r="U9536" i="1"/>
  <c r="X9536" i="1" s="1"/>
  <c r="Y9536" i="1" s="1"/>
  <c r="U9537" i="1"/>
  <c r="X9537" i="1" s="1"/>
  <c r="Y9537" i="1" s="1"/>
  <c r="U9538" i="1"/>
  <c r="X9538" i="1" s="1"/>
  <c r="Y9538" i="1" s="1"/>
  <c r="U9539" i="1"/>
  <c r="X9539" i="1" s="1"/>
  <c r="Y9539" i="1" s="1"/>
  <c r="U9540" i="1"/>
  <c r="X9540" i="1" s="1"/>
  <c r="Y9540" i="1" s="1"/>
  <c r="U9541" i="1"/>
  <c r="X9541" i="1" s="1"/>
  <c r="Y9541" i="1" s="1"/>
  <c r="U9542" i="1"/>
  <c r="X9542" i="1" s="1"/>
  <c r="Y9542" i="1" s="1"/>
  <c r="U9543" i="1"/>
  <c r="X9543" i="1" s="1"/>
  <c r="Y9543" i="1" s="1"/>
  <c r="U9544" i="1"/>
  <c r="X9544" i="1" s="1"/>
  <c r="Y9544" i="1" s="1"/>
  <c r="U9545" i="1"/>
  <c r="X9545" i="1" s="1"/>
  <c r="Y9545" i="1" s="1"/>
  <c r="U9546" i="1"/>
  <c r="X9546" i="1" s="1"/>
  <c r="Y9546" i="1" s="1"/>
  <c r="U9547" i="1"/>
  <c r="X9547" i="1" s="1"/>
  <c r="Y9547" i="1" s="1"/>
  <c r="U9548" i="1"/>
  <c r="X9548" i="1" s="1"/>
  <c r="Y9548" i="1" s="1"/>
  <c r="U9549" i="1"/>
  <c r="X9549" i="1" s="1"/>
  <c r="Y9549" i="1" s="1"/>
  <c r="U9550" i="1"/>
  <c r="X9550" i="1" s="1"/>
  <c r="Y9550" i="1" s="1"/>
  <c r="U9551" i="1"/>
  <c r="X9551" i="1" s="1"/>
  <c r="Y9551" i="1" s="1"/>
  <c r="U9552" i="1"/>
  <c r="X9552" i="1" s="1"/>
  <c r="Y9552" i="1" s="1"/>
  <c r="U9553" i="1"/>
  <c r="X9553" i="1" s="1"/>
  <c r="Y9553" i="1" s="1"/>
  <c r="U9554" i="1"/>
  <c r="X9554" i="1" s="1"/>
  <c r="Y9554" i="1" s="1"/>
  <c r="U9555" i="1"/>
  <c r="X9555" i="1" s="1"/>
  <c r="Y9555" i="1" s="1"/>
  <c r="U9556" i="1"/>
  <c r="X9556" i="1" s="1"/>
  <c r="Y9556" i="1" s="1"/>
  <c r="U9557" i="1"/>
  <c r="X9557" i="1" s="1"/>
  <c r="Y9557" i="1" s="1"/>
  <c r="U9558" i="1"/>
  <c r="X9558" i="1" s="1"/>
  <c r="Y9558" i="1" s="1"/>
  <c r="U9559" i="1"/>
  <c r="X9559" i="1" s="1"/>
  <c r="Y9559" i="1" s="1"/>
  <c r="U9560" i="1"/>
  <c r="X9560" i="1" s="1"/>
  <c r="Y9560" i="1" s="1"/>
  <c r="U9561" i="1"/>
  <c r="X9561" i="1" s="1"/>
  <c r="Y9561" i="1" s="1"/>
  <c r="U9562" i="1"/>
  <c r="X9562" i="1" s="1"/>
  <c r="Y9562" i="1" s="1"/>
  <c r="U9563" i="1"/>
  <c r="X9563" i="1" s="1"/>
  <c r="Y9563" i="1" s="1"/>
  <c r="U9564" i="1"/>
  <c r="X9564" i="1" s="1"/>
  <c r="Y9564" i="1" s="1"/>
  <c r="U9565" i="1"/>
  <c r="X9565" i="1" s="1"/>
  <c r="Y9565" i="1" s="1"/>
  <c r="U9566" i="1"/>
  <c r="X9566" i="1" s="1"/>
  <c r="Y9566" i="1" s="1"/>
  <c r="U9567" i="1"/>
  <c r="X9567" i="1" s="1"/>
  <c r="Y9567" i="1" s="1"/>
  <c r="U9568" i="1"/>
  <c r="X9568" i="1" s="1"/>
  <c r="Y9568" i="1" s="1"/>
  <c r="U9569" i="1"/>
  <c r="X9569" i="1" s="1"/>
  <c r="Y9569" i="1" s="1"/>
  <c r="U9570" i="1"/>
  <c r="X9570" i="1" s="1"/>
  <c r="Y9570" i="1" s="1"/>
  <c r="U9571" i="1"/>
  <c r="X9571" i="1" s="1"/>
  <c r="Y9571" i="1" s="1"/>
  <c r="U9572" i="1"/>
  <c r="X9572" i="1" s="1"/>
  <c r="Y9572" i="1" s="1"/>
  <c r="U9573" i="1"/>
  <c r="X9573" i="1" s="1"/>
  <c r="Y9573" i="1" s="1"/>
  <c r="U9574" i="1"/>
  <c r="X9574" i="1" s="1"/>
  <c r="Y9574" i="1" s="1"/>
  <c r="U9575" i="1"/>
  <c r="X9575" i="1" s="1"/>
  <c r="Y9575" i="1" s="1"/>
  <c r="U9576" i="1"/>
  <c r="X9576" i="1" s="1"/>
  <c r="Y9576" i="1" s="1"/>
  <c r="U9577" i="1"/>
  <c r="X9577" i="1" s="1"/>
  <c r="Y9577" i="1" s="1"/>
  <c r="U9578" i="1"/>
  <c r="X9578" i="1" s="1"/>
  <c r="Y9578" i="1" s="1"/>
  <c r="U9579" i="1"/>
  <c r="X9579" i="1" s="1"/>
  <c r="Y9579" i="1" s="1"/>
  <c r="U9580" i="1"/>
  <c r="X9580" i="1" s="1"/>
  <c r="Y9580" i="1" s="1"/>
  <c r="U9581" i="1"/>
  <c r="X9581" i="1" s="1"/>
  <c r="Y9581" i="1" s="1"/>
  <c r="U9582" i="1"/>
  <c r="X9582" i="1" s="1"/>
  <c r="Y9582" i="1" s="1"/>
  <c r="U9583" i="1"/>
  <c r="X9583" i="1" s="1"/>
  <c r="Y9583" i="1" s="1"/>
  <c r="U9584" i="1"/>
  <c r="X9584" i="1" s="1"/>
  <c r="Y9584" i="1" s="1"/>
  <c r="U9585" i="1"/>
  <c r="X9585" i="1" s="1"/>
  <c r="Y9585" i="1" s="1"/>
  <c r="U9586" i="1"/>
  <c r="X9586" i="1" s="1"/>
  <c r="Y9586" i="1" s="1"/>
  <c r="U9587" i="1"/>
  <c r="X9587" i="1" s="1"/>
  <c r="Y9587" i="1" s="1"/>
  <c r="U9588" i="1"/>
  <c r="X9588" i="1" s="1"/>
  <c r="Y9588" i="1" s="1"/>
  <c r="U9589" i="1"/>
  <c r="X9589" i="1" s="1"/>
  <c r="Y9589" i="1" s="1"/>
  <c r="U9590" i="1"/>
  <c r="X9590" i="1" s="1"/>
  <c r="Y9590" i="1" s="1"/>
  <c r="U9591" i="1"/>
  <c r="X9591" i="1" s="1"/>
  <c r="Y9591" i="1" s="1"/>
  <c r="U9592" i="1"/>
  <c r="X9592" i="1" s="1"/>
  <c r="Y9592" i="1" s="1"/>
  <c r="U9593" i="1"/>
  <c r="X9593" i="1" s="1"/>
  <c r="Y9593" i="1" s="1"/>
  <c r="U9594" i="1"/>
  <c r="X9594" i="1" s="1"/>
  <c r="Y9594" i="1" s="1"/>
  <c r="U9595" i="1"/>
  <c r="X9595" i="1" s="1"/>
  <c r="Y9595" i="1" s="1"/>
  <c r="U9596" i="1"/>
  <c r="X9596" i="1" s="1"/>
  <c r="Y9596" i="1" s="1"/>
  <c r="U9597" i="1"/>
  <c r="X9597" i="1" s="1"/>
  <c r="Y9597" i="1" s="1"/>
  <c r="U9598" i="1"/>
  <c r="X9598" i="1" s="1"/>
  <c r="Y9598" i="1" s="1"/>
  <c r="U9599" i="1"/>
  <c r="X9599" i="1" s="1"/>
  <c r="Y9599" i="1" s="1"/>
  <c r="U9600" i="1"/>
  <c r="X9600" i="1" s="1"/>
  <c r="Y9600" i="1" s="1"/>
  <c r="U9601" i="1"/>
  <c r="X9601" i="1" s="1"/>
  <c r="Y9601" i="1" s="1"/>
  <c r="U9602" i="1"/>
  <c r="X9602" i="1" s="1"/>
  <c r="Y9602" i="1" s="1"/>
  <c r="U9603" i="1"/>
  <c r="X9603" i="1" s="1"/>
  <c r="Y9603" i="1" s="1"/>
  <c r="U9604" i="1"/>
  <c r="X9604" i="1" s="1"/>
  <c r="Y9604" i="1" s="1"/>
  <c r="U9605" i="1"/>
  <c r="X9605" i="1" s="1"/>
  <c r="Y9605" i="1" s="1"/>
  <c r="U9606" i="1"/>
  <c r="X9606" i="1" s="1"/>
  <c r="Y9606" i="1" s="1"/>
  <c r="U9607" i="1"/>
  <c r="X9607" i="1" s="1"/>
  <c r="Y9607" i="1" s="1"/>
  <c r="U9608" i="1"/>
  <c r="X9608" i="1" s="1"/>
  <c r="Y9608" i="1" s="1"/>
  <c r="U9609" i="1"/>
  <c r="X9609" i="1" s="1"/>
  <c r="Y9609" i="1" s="1"/>
  <c r="U9610" i="1"/>
  <c r="X9610" i="1" s="1"/>
  <c r="Y9610" i="1" s="1"/>
  <c r="U9611" i="1"/>
  <c r="X9611" i="1" s="1"/>
  <c r="Y9611" i="1" s="1"/>
  <c r="U9612" i="1"/>
  <c r="X9612" i="1" s="1"/>
  <c r="Y9612" i="1" s="1"/>
  <c r="U9613" i="1"/>
  <c r="X9613" i="1" s="1"/>
  <c r="Y9613" i="1" s="1"/>
  <c r="U9614" i="1"/>
  <c r="X9614" i="1" s="1"/>
  <c r="Y9614" i="1" s="1"/>
  <c r="U9615" i="1"/>
  <c r="X9615" i="1" s="1"/>
  <c r="Y9615" i="1" s="1"/>
  <c r="U9616" i="1"/>
  <c r="X9616" i="1" s="1"/>
  <c r="Y9616" i="1" s="1"/>
  <c r="U9617" i="1"/>
  <c r="X9617" i="1" s="1"/>
  <c r="Y9617" i="1" s="1"/>
  <c r="U9618" i="1"/>
  <c r="X9618" i="1" s="1"/>
  <c r="Y9618" i="1" s="1"/>
  <c r="U9619" i="1"/>
  <c r="X9619" i="1" s="1"/>
  <c r="Y9619" i="1" s="1"/>
  <c r="U9620" i="1"/>
  <c r="X9620" i="1" s="1"/>
  <c r="Y9620" i="1" s="1"/>
  <c r="U9621" i="1"/>
  <c r="X9621" i="1" s="1"/>
  <c r="Y9621" i="1" s="1"/>
  <c r="U9622" i="1"/>
  <c r="X9622" i="1" s="1"/>
  <c r="Y9622" i="1" s="1"/>
  <c r="U9623" i="1"/>
  <c r="X9623" i="1" s="1"/>
  <c r="Y9623" i="1" s="1"/>
  <c r="U9624" i="1"/>
  <c r="X9624" i="1" s="1"/>
  <c r="Y9624" i="1" s="1"/>
  <c r="U9625" i="1"/>
  <c r="X9625" i="1" s="1"/>
  <c r="Y9625" i="1" s="1"/>
  <c r="U9626" i="1"/>
  <c r="X9626" i="1" s="1"/>
  <c r="Y9626" i="1" s="1"/>
  <c r="U9627" i="1"/>
  <c r="X9627" i="1" s="1"/>
  <c r="Y9627" i="1" s="1"/>
  <c r="U9628" i="1"/>
  <c r="X9628" i="1" s="1"/>
  <c r="Y9628" i="1" s="1"/>
  <c r="U9629" i="1"/>
  <c r="X9629" i="1" s="1"/>
  <c r="Y9629" i="1" s="1"/>
  <c r="U9630" i="1"/>
  <c r="X9630" i="1" s="1"/>
  <c r="Y9630" i="1" s="1"/>
  <c r="U9631" i="1"/>
  <c r="X9631" i="1" s="1"/>
  <c r="Y9631" i="1" s="1"/>
  <c r="U9632" i="1"/>
  <c r="X9632" i="1" s="1"/>
  <c r="Y9632" i="1" s="1"/>
  <c r="U9633" i="1"/>
  <c r="X9633" i="1" s="1"/>
  <c r="Y9633" i="1" s="1"/>
  <c r="U9634" i="1"/>
  <c r="X9634" i="1" s="1"/>
  <c r="Y9634" i="1" s="1"/>
  <c r="U9635" i="1"/>
  <c r="X9635" i="1" s="1"/>
  <c r="Y9635" i="1" s="1"/>
  <c r="U9636" i="1"/>
  <c r="X9636" i="1" s="1"/>
  <c r="Y9636" i="1" s="1"/>
  <c r="U9637" i="1"/>
  <c r="X9637" i="1" s="1"/>
  <c r="Y9637" i="1" s="1"/>
  <c r="U9638" i="1"/>
  <c r="X9638" i="1" s="1"/>
  <c r="Y9638" i="1" s="1"/>
  <c r="U9639" i="1"/>
  <c r="X9639" i="1" s="1"/>
  <c r="Y9639" i="1" s="1"/>
  <c r="U9640" i="1"/>
  <c r="X9640" i="1" s="1"/>
  <c r="Y9640" i="1" s="1"/>
  <c r="U9641" i="1"/>
  <c r="X9641" i="1" s="1"/>
  <c r="Y9641" i="1" s="1"/>
  <c r="U9642" i="1"/>
  <c r="X9642" i="1" s="1"/>
  <c r="Y9642" i="1" s="1"/>
  <c r="U9643" i="1"/>
  <c r="X9643" i="1" s="1"/>
  <c r="Y9643" i="1" s="1"/>
  <c r="U9644" i="1"/>
  <c r="X9644" i="1" s="1"/>
  <c r="Y9644" i="1" s="1"/>
  <c r="U9645" i="1"/>
  <c r="X9645" i="1" s="1"/>
  <c r="Y9645" i="1" s="1"/>
  <c r="U9646" i="1"/>
  <c r="X9646" i="1" s="1"/>
  <c r="Y9646" i="1" s="1"/>
  <c r="U9647" i="1"/>
  <c r="X9647" i="1" s="1"/>
  <c r="Y9647" i="1" s="1"/>
  <c r="U9648" i="1"/>
  <c r="X9648" i="1" s="1"/>
  <c r="Y9648" i="1" s="1"/>
  <c r="U9649" i="1"/>
  <c r="X9649" i="1" s="1"/>
  <c r="Y9649" i="1" s="1"/>
  <c r="U9650" i="1"/>
  <c r="X9650" i="1" s="1"/>
  <c r="Y9650" i="1" s="1"/>
  <c r="U9651" i="1"/>
  <c r="X9651" i="1" s="1"/>
  <c r="Y9651" i="1" s="1"/>
  <c r="U9652" i="1"/>
  <c r="X9652" i="1" s="1"/>
  <c r="Y9652" i="1" s="1"/>
  <c r="U9653" i="1"/>
  <c r="X9653" i="1" s="1"/>
  <c r="Y9653" i="1" s="1"/>
  <c r="U9654" i="1"/>
  <c r="X9654" i="1" s="1"/>
  <c r="Y9654" i="1" s="1"/>
  <c r="U9655" i="1"/>
  <c r="X9655" i="1" s="1"/>
  <c r="Y9655" i="1" s="1"/>
  <c r="U9656" i="1"/>
  <c r="X9656" i="1" s="1"/>
  <c r="Y9656" i="1" s="1"/>
  <c r="U9657" i="1"/>
  <c r="X9657" i="1" s="1"/>
  <c r="Y9657" i="1" s="1"/>
  <c r="U9658" i="1"/>
  <c r="X9658" i="1" s="1"/>
  <c r="Y9658" i="1" s="1"/>
  <c r="U9659" i="1"/>
  <c r="X9659" i="1" s="1"/>
  <c r="Y9659" i="1" s="1"/>
  <c r="U9660" i="1"/>
  <c r="X9660" i="1" s="1"/>
  <c r="Y9660" i="1" s="1"/>
  <c r="U9661" i="1"/>
  <c r="X9661" i="1" s="1"/>
  <c r="Y9661" i="1" s="1"/>
  <c r="U9662" i="1"/>
  <c r="X9662" i="1" s="1"/>
  <c r="Y9662" i="1" s="1"/>
  <c r="U9663" i="1"/>
  <c r="X9663" i="1" s="1"/>
  <c r="Y9663" i="1" s="1"/>
  <c r="U9664" i="1"/>
  <c r="X9664" i="1" s="1"/>
  <c r="Y9664" i="1" s="1"/>
  <c r="U9665" i="1"/>
  <c r="X9665" i="1" s="1"/>
  <c r="Y9665" i="1" s="1"/>
  <c r="U9666" i="1"/>
  <c r="X9666" i="1" s="1"/>
  <c r="Y9666" i="1" s="1"/>
  <c r="U9667" i="1"/>
  <c r="X9667" i="1" s="1"/>
  <c r="Y9667" i="1" s="1"/>
  <c r="U9668" i="1"/>
  <c r="X9668" i="1" s="1"/>
  <c r="Y9668" i="1" s="1"/>
  <c r="U9669" i="1"/>
  <c r="X9669" i="1" s="1"/>
  <c r="Y9669" i="1" s="1"/>
  <c r="U9670" i="1"/>
  <c r="X9670" i="1" s="1"/>
  <c r="Y9670" i="1" s="1"/>
  <c r="U9671" i="1"/>
  <c r="X9671" i="1" s="1"/>
  <c r="Y9671" i="1" s="1"/>
  <c r="U9672" i="1"/>
  <c r="X9672" i="1" s="1"/>
  <c r="Y9672" i="1" s="1"/>
  <c r="U9673" i="1"/>
  <c r="X9673" i="1" s="1"/>
  <c r="Y9673" i="1" s="1"/>
  <c r="U9674" i="1"/>
  <c r="X9674" i="1" s="1"/>
  <c r="Y9674" i="1" s="1"/>
  <c r="U9675" i="1"/>
  <c r="X9675" i="1" s="1"/>
  <c r="Y9675" i="1" s="1"/>
  <c r="U9676" i="1"/>
  <c r="X9676" i="1" s="1"/>
  <c r="Y9676" i="1" s="1"/>
  <c r="U9677" i="1"/>
  <c r="X9677" i="1" s="1"/>
  <c r="Y9677" i="1" s="1"/>
  <c r="U9678" i="1"/>
  <c r="X9678" i="1" s="1"/>
  <c r="Y9678" i="1" s="1"/>
  <c r="U9679" i="1"/>
  <c r="X9679" i="1" s="1"/>
  <c r="Y9679" i="1" s="1"/>
  <c r="U9680" i="1"/>
  <c r="X9680" i="1" s="1"/>
  <c r="Y9680" i="1" s="1"/>
  <c r="U9681" i="1"/>
  <c r="X9681" i="1" s="1"/>
  <c r="Y9681" i="1" s="1"/>
  <c r="U9682" i="1"/>
  <c r="X9682" i="1" s="1"/>
  <c r="Y9682" i="1" s="1"/>
  <c r="U9683" i="1"/>
  <c r="X9683" i="1" s="1"/>
  <c r="Y9683" i="1" s="1"/>
  <c r="U9684" i="1"/>
  <c r="X9684" i="1" s="1"/>
  <c r="Y9684" i="1" s="1"/>
  <c r="U9685" i="1"/>
  <c r="X9685" i="1" s="1"/>
  <c r="Y9685" i="1" s="1"/>
  <c r="U9686" i="1"/>
  <c r="X9686" i="1" s="1"/>
  <c r="Y9686" i="1" s="1"/>
  <c r="U9687" i="1"/>
  <c r="X9687" i="1" s="1"/>
  <c r="Y9687" i="1" s="1"/>
  <c r="U9688" i="1"/>
  <c r="X9688" i="1" s="1"/>
  <c r="Y9688" i="1" s="1"/>
  <c r="U9689" i="1"/>
  <c r="X9689" i="1" s="1"/>
  <c r="Y9689" i="1" s="1"/>
  <c r="U9690" i="1"/>
  <c r="X9690" i="1" s="1"/>
  <c r="Y9690" i="1" s="1"/>
  <c r="U9691" i="1"/>
  <c r="X9691" i="1" s="1"/>
  <c r="Y9691" i="1" s="1"/>
  <c r="U9692" i="1"/>
  <c r="X9692" i="1" s="1"/>
  <c r="Y9692" i="1" s="1"/>
  <c r="U9693" i="1"/>
  <c r="X9693" i="1" s="1"/>
  <c r="Y9693" i="1" s="1"/>
  <c r="U9694" i="1"/>
  <c r="X9694" i="1" s="1"/>
  <c r="Y9694" i="1" s="1"/>
  <c r="U9695" i="1"/>
  <c r="X9695" i="1" s="1"/>
  <c r="Y9695" i="1" s="1"/>
  <c r="U9696" i="1"/>
  <c r="X9696" i="1" s="1"/>
  <c r="Y9696" i="1" s="1"/>
  <c r="U9697" i="1"/>
  <c r="X9697" i="1" s="1"/>
  <c r="Y9697" i="1" s="1"/>
  <c r="U9698" i="1"/>
  <c r="X9698" i="1" s="1"/>
  <c r="Y9698" i="1" s="1"/>
  <c r="U9699" i="1"/>
  <c r="X9699" i="1" s="1"/>
  <c r="Y9699" i="1" s="1"/>
  <c r="U9700" i="1"/>
  <c r="X9700" i="1" s="1"/>
  <c r="Y9700" i="1" s="1"/>
  <c r="U9701" i="1"/>
  <c r="X9701" i="1" s="1"/>
  <c r="Y9701" i="1" s="1"/>
  <c r="U9702" i="1"/>
  <c r="X9702" i="1" s="1"/>
  <c r="Y9702" i="1" s="1"/>
  <c r="U9703" i="1"/>
  <c r="X9703" i="1" s="1"/>
  <c r="Y9703" i="1" s="1"/>
  <c r="U9704" i="1"/>
  <c r="X9704" i="1" s="1"/>
  <c r="Y9704" i="1" s="1"/>
  <c r="U9705" i="1"/>
  <c r="X9705" i="1" s="1"/>
  <c r="Y9705" i="1" s="1"/>
  <c r="U9706" i="1"/>
  <c r="X9706" i="1" s="1"/>
  <c r="Y9706" i="1" s="1"/>
  <c r="U9707" i="1"/>
  <c r="X9707" i="1" s="1"/>
  <c r="Y9707" i="1" s="1"/>
  <c r="U9708" i="1"/>
  <c r="X9708" i="1" s="1"/>
  <c r="Y9708" i="1" s="1"/>
  <c r="U9709" i="1"/>
  <c r="X9709" i="1" s="1"/>
  <c r="Y9709" i="1" s="1"/>
  <c r="U9710" i="1"/>
  <c r="X9710" i="1" s="1"/>
  <c r="Y9710" i="1" s="1"/>
  <c r="U9711" i="1"/>
  <c r="X9711" i="1" s="1"/>
  <c r="Y9711" i="1" s="1"/>
  <c r="U9712" i="1"/>
  <c r="X9712" i="1" s="1"/>
  <c r="Y9712" i="1" s="1"/>
  <c r="U9713" i="1"/>
  <c r="X9713" i="1" s="1"/>
  <c r="Y9713" i="1" s="1"/>
  <c r="U9714" i="1"/>
  <c r="X9714" i="1" s="1"/>
  <c r="Y9714" i="1" s="1"/>
  <c r="U9715" i="1"/>
  <c r="X9715" i="1" s="1"/>
  <c r="Y9715" i="1" s="1"/>
  <c r="U9716" i="1"/>
  <c r="X9716" i="1" s="1"/>
  <c r="Y9716" i="1" s="1"/>
  <c r="U9717" i="1"/>
  <c r="X9717" i="1" s="1"/>
  <c r="Y9717" i="1" s="1"/>
  <c r="U9718" i="1"/>
  <c r="X9718" i="1" s="1"/>
  <c r="Y9718" i="1" s="1"/>
  <c r="U9719" i="1"/>
  <c r="X9719" i="1" s="1"/>
  <c r="Y9719" i="1" s="1"/>
  <c r="U9720" i="1"/>
  <c r="X9720" i="1" s="1"/>
  <c r="Y9720" i="1" s="1"/>
  <c r="U9721" i="1"/>
  <c r="X9721" i="1" s="1"/>
  <c r="Y9721" i="1" s="1"/>
  <c r="U9722" i="1"/>
  <c r="X9722" i="1" s="1"/>
  <c r="Y9722" i="1" s="1"/>
  <c r="U9723" i="1"/>
  <c r="X9723" i="1" s="1"/>
  <c r="Y9723" i="1" s="1"/>
  <c r="U9724" i="1"/>
  <c r="X9724" i="1" s="1"/>
  <c r="Y9724" i="1" s="1"/>
  <c r="U9725" i="1"/>
  <c r="X9725" i="1" s="1"/>
  <c r="Y9725" i="1" s="1"/>
  <c r="U9726" i="1"/>
  <c r="X9726" i="1" s="1"/>
  <c r="Y9726" i="1" s="1"/>
  <c r="U9727" i="1"/>
  <c r="X9727" i="1" s="1"/>
  <c r="Y9727" i="1" s="1"/>
  <c r="U9728" i="1"/>
  <c r="X9728" i="1" s="1"/>
  <c r="Y9728" i="1" s="1"/>
  <c r="U9729" i="1"/>
  <c r="X9729" i="1" s="1"/>
  <c r="Y9729" i="1" s="1"/>
  <c r="U9730" i="1"/>
  <c r="X9730" i="1" s="1"/>
  <c r="Y9730" i="1" s="1"/>
  <c r="U9731" i="1"/>
  <c r="X9731" i="1" s="1"/>
  <c r="Y9731" i="1" s="1"/>
  <c r="U9732" i="1"/>
  <c r="X9732" i="1" s="1"/>
  <c r="Y9732" i="1" s="1"/>
  <c r="U9733" i="1"/>
  <c r="X9733" i="1" s="1"/>
  <c r="Y9733" i="1" s="1"/>
  <c r="U9734" i="1"/>
  <c r="X9734" i="1" s="1"/>
  <c r="Y9734" i="1" s="1"/>
  <c r="U9735" i="1"/>
  <c r="X9735" i="1" s="1"/>
  <c r="Y9735" i="1" s="1"/>
  <c r="U9736" i="1"/>
  <c r="X9736" i="1" s="1"/>
  <c r="Y9736" i="1" s="1"/>
  <c r="U9737" i="1"/>
  <c r="X9737" i="1" s="1"/>
  <c r="Y9737" i="1" s="1"/>
  <c r="U9738" i="1"/>
  <c r="X9738" i="1" s="1"/>
  <c r="Y9738" i="1" s="1"/>
  <c r="U9739" i="1"/>
  <c r="X9739" i="1" s="1"/>
  <c r="Y9739" i="1" s="1"/>
  <c r="U9740" i="1"/>
  <c r="X9740" i="1" s="1"/>
  <c r="Y9740" i="1" s="1"/>
  <c r="U9741" i="1"/>
  <c r="X9741" i="1" s="1"/>
  <c r="Y9741" i="1" s="1"/>
  <c r="U9742" i="1"/>
  <c r="X9742" i="1" s="1"/>
  <c r="Y9742" i="1" s="1"/>
  <c r="U9743" i="1"/>
  <c r="X9743" i="1" s="1"/>
  <c r="Y9743" i="1" s="1"/>
  <c r="U9744" i="1"/>
  <c r="X9744" i="1" s="1"/>
  <c r="Y9744" i="1" s="1"/>
  <c r="U9745" i="1"/>
  <c r="X9745" i="1" s="1"/>
  <c r="Y9745" i="1" s="1"/>
  <c r="U9746" i="1"/>
  <c r="X9746" i="1" s="1"/>
  <c r="Y9746" i="1" s="1"/>
  <c r="U9747" i="1"/>
  <c r="X9747" i="1" s="1"/>
  <c r="Y9747" i="1" s="1"/>
  <c r="U9748" i="1"/>
  <c r="X9748" i="1" s="1"/>
  <c r="Y9748" i="1" s="1"/>
  <c r="U9749" i="1"/>
  <c r="X9749" i="1" s="1"/>
  <c r="Y9749" i="1" s="1"/>
  <c r="U9750" i="1"/>
  <c r="X9750" i="1" s="1"/>
  <c r="Y9750" i="1" s="1"/>
  <c r="U9751" i="1"/>
  <c r="X9751" i="1" s="1"/>
  <c r="Y9751" i="1" s="1"/>
  <c r="U9752" i="1"/>
  <c r="X9752" i="1" s="1"/>
  <c r="Y9752" i="1" s="1"/>
  <c r="U9753" i="1"/>
  <c r="X9753" i="1" s="1"/>
  <c r="Y9753" i="1" s="1"/>
  <c r="U9754" i="1"/>
  <c r="X9754" i="1" s="1"/>
  <c r="Y9754" i="1" s="1"/>
  <c r="U9755" i="1"/>
  <c r="X9755" i="1" s="1"/>
  <c r="Y9755" i="1" s="1"/>
  <c r="U9756" i="1"/>
  <c r="X9756" i="1" s="1"/>
  <c r="Y9756" i="1" s="1"/>
  <c r="U9757" i="1"/>
  <c r="X9757" i="1" s="1"/>
  <c r="Y9757" i="1" s="1"/>
  <c r="U9758" i="1"/>
  <c r="X9758" i="1" s="1"/>
  <c r="Y9758" i="1" s="1"/>
  <c r="U9759" i="1"/>
  <c r="X9759" i="1" s="1"/>
  <c r="Y9759" i="1" s="1"/>
  <c r="U9760" i="1"/>
  <c r="X9760" i="1" s="1"/>
  <c r="Y9760" i="1" s="1"/>
  <c r="U9761" i="1"/>
  <c r="X9761" i="1" s="1"/>
  <c r="Y9761" i="1" s="1"/>
  <c r="U9762" i="1"/>
  <c r="X9762" i="1" s="1"/>
  <c r="Y9762" i="1" s="1"/>
  <c r="U9763" i="1"/>
  <c r="X9763" i="1" s="1"/>
  <c r="Y9763" i="1" s="1"/>
  <c r="U9764" i="1"/>
  <c r="X9764" i="1" s="1"/>
  <c r="Y9764" i="1" s="1"/>
  <c r="U9765" i="1"/>
  <c r="X9765" i="1" s="1"/>
  <c r="Y9765" i="1" s="1"/>
  <c r="U9766" i="1"/>
  <c r="X9766" i="1" s="1"/>
  <c r="Y9766" i="1" s="1"/>
  <c r="U9767" i="1"/>
  <c r="X9767" i="1" s="1"/>
  <c r="Y9767" i="1" s="1"/>
  <c r="U9768" i="1"/>
  <c r="X9768" i="1" s="1"/>
  <c r="Y9768" i="1" s="1"/>
  <c r="U9769" i="1"/>
  <c r="X9769" i="1" s="1"/>
  <c r="Y9769" i="1" s="1"/>
  <c r="U9770" i="1"/>
  <c r="X9770" i="1" s="1"/>
  <c r="Y9770" i="1" s="1"/>
  <c r="U9771" i="1"/>
  <c r="X9771" i="1" s="1"/>
  <c r="Y9771" i="1" s="1"/>
  <c r="U9772" i="1"/>
  <c r="X9772" i="1" s="1"/>
  <c r="Y9772" i="1" s="1"/>
  <c r="U9773" i="1"/>
  <c r="X9773" i="1" s="1"/>
  <c r="Y9773" i="1" s="1"/>
  <c r="U9774" i="1"/>
  <c r="X9774" i="1" s="1"/>
  <c r="Y9774" i="1" s="1"/>
  <c r="U9775" i="1"/>
  <c r="X9775" i="1" s="1"/>
  <c r="Y9775" i="1" s="1"/>
  <c r="U9776" i="1"/>
  <c r="X9776" i="1" s="1"/>
  <c r="Y9776" i="1" s="1"/>
  <c r="U9777" i="1"/>
  <c r="X9777" i="1" s="1"/>
  <c r="Y9777" i="1" s="1"/>
  <c r="U9778" i="1"/>
  <c r="X9778" i="1" s="1"/>
  <c r="Y9778" i="1" s="1"/>
  <c r="U9779" i="1"/>
  <c r="X9779" i="1" s="1"/>
  <c r="Y9779" i="1" s="1"/>
  <c r="U9780" i="1"/>
  <c r="X9780" i="1" s="1"/>
  <c r="Y9780" i="1" s="1"/>
  <c r="U9781" i="1"/>
  <c r="X9781" i="1" s="1"/>
  <c r="Y9781" i="1" s="1"/>
  <c r="U9782" i="1"/>
  <c r="X9782" i="1" s="1"/>
  <c r="Y9782" i="1" s="1"/>
  <c r="U9783" i="1"/>
  <c r="X9783" i="1" s="1"/>
  <c r="Y9783" i="1" s="1"/>
  <c r="U9784" i="1"/>
  <c r="X9784" i="1" s="1"/>
  <c r="Y9784" i="1" s="1"/>
  <c r="U9785" i="1"/>
  <c r="X9785" i="1" s="1"/>
  <c r="Y9785" i="1" s="1"/>
  <c r="U9786" i="1"/>
  <c r="X9786" i="1" s="1"/>
  <c r="Y9786" i="1" s="1"/>
  <c r="U9787" i="1"/>
  <c r="X9787" i="1" s="1"/>
  <c r="Y9787" i="1" s="1"/>
  <c r="U9788" i="1"/>
  <c r="X9788" i="1" s="1"/>
  <c r="Y9788" i="1" s="1"/>
  <c r="U9789" i="1"/>
  <c r="X9789" i="1" s="1"/>
  <c r="Y9789" i="1" s="1"/>
  <c r="U9790" i="1"/>
  <c r="X9790" i="1" s="1"/>
  <c r="Y9790" i="1" s="1"/>
  <c r="U9791" i="1"/>
  <c r="X9791" i="1" s="1"/>
  <c r="Y9791" i="1" s="1"/>
  <c r="U9792" i="1"/>
  <c r="X9792" i="1" s="1"/>
  <c r="Y9792" i="1" s="1"/>
  <c r="U9793" i="1"/>
  <c r="X9793" i="1" s="1"/>
  <c r="Y9793" i="1" s="1"/>
  <c r="U9794" i="1"/>
  <c r="X9794" i="1" s="1"/>
  <c r="Y9794" i="1" s="1"/>
  <c r="U9795" i="1"/>
  <c r="X9795" i="1" s="1"/>
  <c r="Y9795" i="1" s="1"/>
  <c r="U9796" i="1"/>
  <c r="X9796" i="1" s="1"/>
  <c r="Y9796" i="1" s="1"/>
  <c r="U9797" i="1"/>
  <c r="X9797" i="1" s="1"/>
  <c r="Y9797" i="1" s="1"/>
  <c r="U9798" i="1"/>
  <c r="X9798" i="1" s="1"/>
  <c r="Y9798" i="1" s="1"/>
  <c r="U9799" i="1"/>
  <c r="X9799" i="1" s="1"/>
  <c r="Y9799" i="1" s="1"/>
  <c r="U9800" i="1"/>
  <c r="X9800" i="1" s="1"/>
  <c r="Y9800" i="1" s="1"/>
  <c r="U9801" i="1"/>
  <c r="X9801" i="1" s="1"/>
  <c r="Y9801" i="1" s="1"/>
  <c r="U9802" i="1"/>
  <c r="X9802" i="1" s="1"/>
  <c r="Y9802" i="1" s="1"/>
  <c r="U9803" i="1"/>
  <c r="X9803" i="1" s="1"/>
  <c r="Y9803" i="1" s="1"/>
  <c r="U9804" i="1"/>
  <c r="X9804" i="1" s="1"/>
  <c r="Y9804" i="1" s="1"/>
  <c r="U9805" i="1"/>
  <c r="X9805" i="1" s="1"/>
  <c r="Y9805" i="1" s="1"/>
  <c r="U9806" i="1"/>
  <c r="X9806" i="1" s="1"/>
  <c r="Y9806" i="1" s="1"/>
  <c r="U9807" i="1"/>
  <c r="X9807" i="1" s="1"/>
  <c r="Y9807" i="1" s="1"/>
  <c r="U9808" i="1"/>
  <c r="X9808" i="1" s="1"/>
  <c r="Y9808" i="1" s="1"/>
  <c r="U9809" i="1"/>
  <c r="X9809" i="1" s="1"/>
  <c r="Y9809" i="1" s="1"/>
  <c r="U9810" i="1"/>
  <c r="X9810" i="1" s="1"/>
  <c r="Y9810" i="1" s="1"/>
  <c r="U9811" i="1"/>
  <c r="X9811" i="1" s="1"/>
  <c r="Y9811" i="1" s="1"/>
  <c r="U9812" i="1"/>
  <c r="X9812" i="1" s="1"/>
  <c r="Y9812" i="1" s="1"/>
  <c r="U9813" i="1"/>
  <c r="X9813" i="1" s="1"/>
  <c r="Y9813" i="1" s="1"/>
  <c r="U9814" i="1"/>
  <c r="X9814" i="1" s="1"/>
  <c r="Y9814" i="1" s="1"/>
  <c r="U9815" i="1"/>
  <c r="X9815" i="1" s="1"/>
  <c r="Y9815" i="1" s="1"/>
  <c r="U9816" i="1"/>
  <c r="X9816" i="1" s="1"/>
  <c r="Y9816" i="1" s="1"/>
  <c r="U9817" i="1"/>
  <c r="X9817" i="1" s="1"/>
  <c r="Y9817" i="1" s="1"/>
  <c r="U9818" i="1"/>
  <c r="X9818" i="1" s="1"/>
  <c r="Y9818" i="1" s="1"/>
  <c r="U9819" i="1"/>
  <c r="X9819" i="1" s="1"/>
  <c r="Y9819" i="1" s="1"/>
  <c r="U9820" i="1"/>
  <c r="X9820" i="1" s="1"/>
  <c r="Y9820" i="1" s="1"/>
  <c r="U9821" i="1"/>
  <c r="X9821" i="1" s="1"/>
  <c r="Y9821" i="1" s="1"/>
  <c r="U9822" i="1"/>
  <c r="X9822" i="1" s="1"/>
  <c r="Y9822" i="1" s="1"/>
  <c r="U9823" i="1"/>
  <c r="X9823" i="1" s="1"/>
  <c r="Y9823" i="1" s="1"/>
  <c r="U9824" i="1"/>
  <c r="X9824" i="1" s="1"/>
  <c r="Y9824" i="1" s="1"/>
  <c r="U9825" i="1"/>
  <c r="X9825" i="1" s="1"/>
  <c r="Y9825" i="1" s="1"/>
  <c r="U9826" i="1"/>
  <c r="X9826" i="1" s="1"/>
  <c r="Y9826" i="1" s="1"/>
  <c r="U9827" i="1"/>
  <c r="X9827" i="1" s="1"/>
  <c r="Y9827" i="1" s="1"/>
  <c r="U9828" i="1"/>
  <c r="X9828" i="1" s="1"/>
  <c r="Y9828" i="1" s="1"/>
  <c r="U9829" i="1"/>
  <c r="X9829" i="1" s="1"/>
  <c r="Y9829" i="1" s="1"/>
  <c r="U9830" i="1"/>
  <c r="X9830" i="1" s="1"/>
  <c r="Y9830" i="1" s="1"/>
  <c r="U9831" i="1"/>
  <c r="X9831" i="1" s="1"/>
  <c r="Y9831" i="1" s="1"/>
  <c r="U9832" i="1"/>
  <c r="X9832" i="1" s="1"/>
  <c r="Y9832" i="1" s="1"/>
  <c r="U9833" i="1"/>
  <c r="X9833" i="1" s="1"/>
  <c r="Y9833" i="1" s="1"/>
  <c r="U9834" i="1"/>
  <c r="X9834" i="1" s="1"/>
  <c r="Y9834" i="1" s="1"/>
  <c r="U9835" i="1"/>
  <c r="X9835" i="1" s="1"/>
  <c r="Y9835" i="1" s="1"/>
  <c r="U9836" i="1"/>
  <c r="X9836" i="1" s="1"/>
  <c r="Y9836" i="1" s="1"/>
  <c r="U9837" i="1"/>
  <c r="X9837" i="1" s="1"/>
  <c r="Y9837" i="1" s="1"/>
  <c r="U9838" i="1"/>
  <c r="X9838" i="1" s="1"/>
  <c r="Y9838" i="1" s="1"/>
  <c r="U9839" i="1"/>
  <c r="X9839" i="1" s="1"/>
  <c r="Y9839" i="1" s="1"/>
  <c r="U9840" i="1"/>
  <c r="X9840" i="1" s="1"/>
  <c r="Y9840" i="1" s="1"/>
  <c r="U9841" i="1"/>
  <c r="X9841" i="1" s="1"/>
  <c r="Y9841" i="1" s="1"/>
  <c r="U9842" i="1"/>
  <c r="X9842" i="1" s="1"/>
  <c r="Y9842" i="1" s="1"/>
  <c r="U9843" i="1"/>
  <c r="X9843" i="1" s="1"/>
  <c r="Y9843" i="1" s="1"/>
  <c r="U9844" i="1"/>
  <c r="X9844" i="1" s="1"/>
  <c r="Y9844" i="1" s="1"/>
  <c r="U9845" i="1"/>
  <c r="X9845" i="1" s="1"/>
  <c r="Y9845" i="1" s="1"/>
  <c r="U9846" i="1"/>
  <c r="X9846" i="1" s="1"/>
  <c r="Y9846" i="1" s="1"/>
  <c r="U9847" i="1"/>
  <c r="X9847" i="1" s="1"/>
  <c r="Y9847" i="1" s="1"/>
  <c r="U9848" i="1"/>
  <c r="X9848" i="1" s="1"/>
  <c r="Y9848" i="1" s="1"/>
  <c r="U9849" i="1"/>
  <c r="X9849" i="1" s="1"/>
  <c r="Y9849" i="1" s="1"/>
  <c r="U9850" i="1"/>
  <c r="X9850" i="1" s="1"/>
  <c r="Y9850" i="1" s="1"/>
  <c r="U9851" i="1"/>
  <c r="X9851" i="1" s="1"/>
  <c r="Y9851" i="1" s="1"/>
  <c r="U9852" i="1"/>
  <c r="X9852" i="1" s="1"/>
  <c r="Y9852" i="1" s="1"/>
  <c r="U9853" i="1"/>
  <c r="X9853" i="1" s="1"/>
  <c r="Y9853" i="1" s="1"/>
  <c r="U9854" i="1"/>
  <c r="X9854" i="1" s="1"/>
  <c r="Y9854" i="1" s="1"/>
  <c r="U9855" i="1"/>
  <c r="X9855" i="1" s="1"/>
  <c r="Y9855" i="1" s="1"/>
  <c r="U9856" i="1"/>
  <c r="X9856" i="1" s="1"/>
  <c r="Y9856" i="1" s="1"/>
  <c r="U9857" i="1"/>
  <c r="X9857" i="1" s="1"/>
  <c r="Y9857" i="1" s="1"/>
  <c r="U9858" i="1"/>
  <c r="X9858" i="1" s="1"/>
  <c r="Y9858" i="1" s="1"/>
  <c r="U9859" i="1"/>
  <c r="X9859" i="1" s="1"/>
  <c r="Y9859" i="1" s="1"/>
  <c r="U9860" i="1"/>
  <c r="X9860" i="1" s="1"/>
  <c r="Y9860" i="1" s="1"/>
  <c r="U9861" i="1"/>
  <c r="X9861" i="1" s="1"/>
  <c r="Y9861" i="1" s="1"/>
  <c r="U9862" i="1"/>
  <c r="X9862" i="1" s="1"/>
  <c r="Y9862" i="1" s="1"/>
  <c r="U9863" i="1"/>
  <c r="X9863" i="1" s="1"/>
  <c r="Y9863" i="1" s="1"/>
  <c r="U9864" i="1"/>
  <c r="X9864" i="1" s="1"/>
  <c r="Y9864" i="1" s="1"/>
  <c r="U9865" i="1"/>
  <c r="X9865" i="1" s="1"/>
  <c r="Y9865" i="1" s="1"/>
  <c r="U9866" i="1"/>
  <c r="X9866" i="1" s="1"/>
  <c r="Y9866" i="1" s="1"/>
  <c r="U9867" i="1"/>
  <c r="X9867" i="1" s="1"/>
  <c r="Y9867" i="1" s="1"/>
  <c r="U9868" i="1"/>
  <c r="X9868" i="1" s="1"/>
  <c r="Y9868" i="1" s="1"/>
  <c r="U9869" i="1"/>
  <c r="X9869" i="1" s="1"/>
  <c r="Y9869" i="1" s="1"/>
  <c r="U9870" i="1"/>
  <c r="X9870" i="1" s="1"/>
  <c r="Y9870" i="1" s="1"/>
  <c r="U9871" i="1"/>
  <c r="X9871" i="1" s="1"/>
  <c r="Y9871" i="1" s="1"/>
  <c r="U9872" i="1"/>
  <c r="X9872" i="1" s="1"/>
  <c r="Y9872" i="1" s="1"/>
  <c r="U9873" i="1"/>
  <c r="X9873" i="1" s="1"/>
  <c r="Y9873" i="1" s="1"/>
  <c r="U9874" i="1"/>
  <c r="X9874" i="1" s="1"/>
  <c r="Y9874" i="1" s="1"/>
  <c r="U9875" i="1"/>
  <c r="X9875" i="1" s="1"/>
  <c r="Y9875" i="1" s="1"/>
  <c r="U9876" i="1"/>
  <c r="X9876" i="1" s="1"/>
  <c r="Y9876" i="1" s="1"/>
  <c r="U9877" i="1"/>
  <c r="X9877" i="1" s="1"/>
  <c r="Y9877" i="1" s="1"/>
  <c r="U9878" i="1"/>
  <c r="X9878" i="1" s="1"/>
  <c r="Y9878" i="1" s="1"/>
  <c r="U9879" i="1"/>
  <c r="X9879" i="1" s="1"/>
  <c r="Y9879" i="1" s="1"/>
  <c r="U9880" i="1"/>
  <c r="X9880" i="1" s="1"/>
  <c r="Y9880" i="1" s="1"/>
  <c r="U9881" i="1"/>
  <c r="X9881" i="1" s="1"/>
  <c r="Y9881" i="1" s="1"/>
  <c r="U9882" i="1"/>
  <c r="X9882" i="1" s="1"/>
  <c r="Y9882" i="1" s="1"/>
  <c r="U9883" i="1"/>
  <c r="X9883" i="1" s="1"/>
  <c r="Y9883" i="1" s="1"/>
  <c r="U9884" i="1"/>
  <c r="X9884" i="1" s="1"/>
  <c r="Y9884" i="1" s="1"/>
  <c r="U9885" i="1"/>
  <c r="X9885" i="1" s="1"/>
  <c r="Y9885" i="1" s="1"/>
  <c r="U9886" i="1"/>
  <c r="X9886" i="1" s="1"/>
  <c r="Y9886" i="1" s="1"/>
  <c r="U9887" i="1"/>
  <c r="X9887" i="1" s="1"/>
  <c r="Y9887" i="1" s="1"/>
  <c r="U9888" i="1"/>
  <c r="X9888" i="1" s="1"/>
  <c r="Y9888" i="1" s="1"/>
  <c r="U9889" i="1"/>
  <c r="X9889" i="1" s="1"/>
  <c r="Y9889" i="1" s="1"/>
  <c r="U9890" i="1"/>
  <c r="X9890" i="1" s="1"/>
  <c r="Y9890" i="1" s="1"/>
  <c r="U9891" i="1"/>
  <c r="X9891" i="1" s="1"/>
  <c r="Y9891" i="1" s="1"/>
  <c r="U9892" i="1"/>
  <c r="X9892" i="1" s="1"/>
  <c r="Y9892" i="1" s="1"/>
  <c r="U9893" i="1"/>
  <c r="X9893" i="1" s="1"/>
  <c r="Y9893" i="1" s="1"/>
  <c r="U9894" i="1"/>
  <c r="X9894" i="1" s="1"/>
  <c r="Y9894" i="1" s="1"/>
  <c r="U9895" i="1"/>
  <c r="X9895" i="1" s="1"/>
  <c r="Y9895" i="1" s="1"/>
  <c r="U9896" i="1"/>
  <c r="X9896" i="1" s="1"/>
  <c r="Y9896" i="1" s="1"/>
  <c r="U9897" i="1"/>
  <c r="X9897" i="1" s="1"/>
  <c r="Y9897" i="1" s="1"/>
  <c r="U9898" i="1"/>
  <c r="X9898" i="1" s="1"/>
  <c r="Y9898" i="1" s="1"/>
  <c r="U9899" i="1"/>
  <c r="X9899" i="1" s="1"/>
  <c r="Y9899" i="1" s="1"/>
  <c r="U9900" i="1"/>
  <c r="X9900" i="1" s="1"/>
  <c r="Y9900" i="1" s="1"/>
  <c r="U9901" i="1"/>
  <c r="X9901" i="1" s="1"/>
  <c r="Y9901" i="1" s="1"/>
  <c r="U9902" i="1"/>
  <c r="X9902" i="1" s="1"/>
  <c r="Y9902" i="1" s="1"/>
  <c r="U9903" i="1"/>
  <c r="X9903" i="1" s="1"/>
  <c r="Y9903" i="1" s="1"/>
  <c r="U9904" i="1"/>
  <c r="X9904" i="1" s="1"/>
  <c r="Y9904" i="1" s="1"/>
  <c r="U9905" i="1"/>
  <c r="X9905" i="1" s="1"/>
  <c r="Y9905" i="1" s="1"/>
  <c r="U9906" i="1"/>
  <c r="X9906" i="1" s="1"/>
  <c r="Y9906" i="1" s="1"/>
  <c r="U9907" i="1"/>
  <c r="X9907" i="1" s="1"/>
  <c r="Y9907" i="1" s="1"/>
  <c r="U9908" i="1"/>
  <c r="X9908" i="1" s="1"/>
  <c r="Y9908" i="1" s="1"/>
  <c r="U9909" i="1"/>
  <c r="X9909" i="1" s="1"/>
  <c r="Y9909" i="1" s="1"/>
  <c r="U9910" i="1"/>
  <c r="X9910" i="1" s="1"/>
  <c r="Y9910" i="1" s="1"/>
  <c r="U9911" i="1"/>
  <c r="X9911" i="1" s="1"/>
  <c r="Y9911" i="1" s="1"/>
  <c r="U9912" i="1"/>
  <c r="X9912" i="1" s="1"/>
  <c r="Y9912" i="1" s="1"/>
  <c r="U9913" i="1"/>
  <c r="X9913" i="1" s="1"/>
  <c r="Y9913" i="1" s="1"/>
  <c r="U9914" i="1"/>
  <c r="X9914" i="1" s="1"/>
  <c r="Y9914" i="1" s="1"/>
  <c r="U9915" i="1"/>
  <c r="X9915" i="1" s="1"/>
  <c r="Y9915" i="1" s="1"/>
  <c r="U9916" i="1"/>
  <c r="X9916" i="1" s="1"/>
  <c r="Y9916" i="1" s="1"/>
  <c r="U9917" i="1"/>
  <c r="X9917" i="1" s="1"/>
  <c r="Y9917" i="1" s="1"/>
  <c r="U9918" i="1"/>
  <c r="X9918" i="1" s="1"/>
  <c r="Y9918" i="1" s="1"/>
  <c r="U9919" i="1"/>
  <c r="X9919" i="1" s="1"/>
  <c r="Y9919" i="1" s="1"/>
  <c r="U9920" i="1"/>
  <c r="X9920" i="1" s="1"/>
  <c r="Y9920" i="1" s="1"/>
  <c r="U9921" i="1"/>
  <c r="X9921" i="1" s="1"/>
  <c r="Y9921" i="1" s="1"/>
  <c r="U9922" i="1"/>
  <c r="X9922" i="1" s="1"/>
  <c r="Y9922" i="1" s="1"/>
  <c r="U9923" i="1"/>
  <c r="X9923" i="1" s="1"/>
  <c r="Y9923" i="1" s="1"/>
  <c r="U9924" i="1"/>
  <c r="X9924" i="1" s="1"/>
  <c r="Y9924" i="1" s="1"/>
  <c r="U9925" i="1"/>
  <c r="X9925" i="1" s="1"/>
  <c r="Y9925" i="1" s="1"/>
  <c r="U9926" i="1"/>
  <c r="X9926" i="1" s="1"/>
  <c r="Y9926" i="1" s="1"/>
  <c r="U9927" i="1"/>
  <c r="X9927" i="1" s="1"/>
  <c r="Y9927" i="1" s="1"/>
  <c r="U9928" i="1"/>
  <c r="X9928" i="1" s="1"/>
  <c r="Y9928" i="1" s="1"/>
  <c r="U9929" i="1"/>
  <c r="X9929" i="1" s="1"/>
  <c r="Y9929" i="1" s="1"/>
  <c r="U9930" i="1"/>
  <c r="X9930" i="1" s="1"/>
  <c r="Y9930" i="1" s="1"/>
  <c r="U9931" i="1"/>
  <c r="X9931" i="1" s="1"/>
  <c r="Y9931" i="1" s="1"/>
  <c r="U9932" i="1"/>
  <c r="X9932" i="1" s="1"/>
  <c r="Y9932" i="1" s="1"/>
  <c r="U9933" i="1"/>
  <c r="X9933" i="1" s="1"/>
  <c r="Y9933" i="1" s="1"/>
  <c r="U9934" i="1"/>
  <c r="X9934" i="1" s="1"/>
  <c r="Y9934" i="1" s="1"/>
  <c r="U9935" i="1"/>
  <c r="X9935" i="1" s="1"/>
  <c r="Y9935" i="1" s="1"/>
  <c r="U9936" i="1"/>
  <c r="X9936" i="1" s="1"/>
  <c r="Y9936" i="1" s="1"/>
  <c r="U9937" i="1"/>
  <c r="X9937" i="1" s="1"/>
  <c r="Y9937" i="1" s="1"/>
  <c r="U9938" i="1"/>
  <c r="X9938" i="1" s="1"/>
  <c r="Y9938" i="1" s="1"/>
  <c r="U9939" i="1"/>
  <c r="X9939" i="1" s="1"/>
  <c r="Y9939" i="1" s="1"/>
  <c r="U9940" i="1"/>
  <c r="X9940" i="1" s="1"/>
  <c r="Y9940" i="1" s="1"/>
  <c r="U9941" i="1"/>
  <c r="X9941" i="1" s="1"/>
  <c r="Y9941" i="1" s="1"/>
  <c r="U9942" i="1"/>
  <c r="X9942" i="1" s="1"/>
  <c r="Y9942" i="1" s="1"/>
  <c r="U9943" i="1"/>
  <c r="X9943" i="1" s="1"/>
  <c r="Y9943" i="1" s="1"/>
  <c r="U9944" i="1"/>
  <c r="X9944" i="1" s="1"/>
  <c r="Y9944" i="1" s="1"/>
  <c r="U9945" i="1"/>
  <c r="X9945" i="1" s="1"/>
  <c r="Y9945" i="1" s="1"/>
  <c r="U9946" i="1"/>
  <c r="X9946" i="1" s="1"/>
  <c r="Y9946" i="1" s="1"/>
  <c r="U9947" i="1"/>
  <c r="X9947" i="1" s="1"/>
  <c r="Y9947" i="1" s="1"/>
  <c r="U9948" i="1"/>
  <c r="X9948" i="1" s="1"/>
  <c r="Y9948" i="1" s="1"/>
  <c r="U9949" i="1"/>
  <c r="X9949" i="1" s="1"/>
  <c r="Y9949" i="1" s="1"/>
  <c r="U9950" i="1"/>
  <c r="X9950" i="1" s="1"/>
  <c r="Y9950" i="1" s="1"/>
  <c r="U9951" i="1"/>
  <c r="X9951" i="1" s="1"/>
  <c r="Y9951" i="1" s="1"/>
  <c r="U9952" i="1"/>
  <c r="X9952" i="1" s="1"/>
  <c r="Y9952" i="1" s="1"/>
  <c r="U9953" i="1"/>
  <c r="X9953" i="1" s="1"/>
  <c r="Y9953" i="1" s="1"/>
  <c r="U9954" i="1"/>
  <c r="X9954" i="1" s="1"/>
  <c r="Y9954" i="1" s="1"/>
  <c r="U9955" i="1"/>
  <c r="X9955" i="1" s="1"/>
  <c r="Y9955" i="1" s="1"/>
  <c r="U9956" i="1"/>
  <c r="X9956" i="1" s="1"/>
  <c r="Y9956" i="1" s="1"/>
  <c r="U9957" i="1"/>
  <c r="X9957" i="1" s="1"/>
  <c r="Y9957" i="1" s="1"/>
  <c r="U9958" i="1"/>
  <c r="X9958" i="1" s="1"/>
  <c r="Y9958" i="1" s="1"/>
  <c r="U9959" i="1"/>
  <c r="X9959" i="1" s="1"/>
  <c r="Y9959" i="1" s="1"/>
  <c r="U9960" i="1"/>
  <c r="X9960" i="1" s="1"/>
  <c r="Y9960" i="1" s="1"/>
  <c r="U9961" i="1"/>
  <c r="X9961" i="1" s="1"/>
  <c r="Y9961" i="1" s="1"/>
  <c r="U9962" i="1"/>
  <c r="X9962" i="1" s="1"/>
  <c r="Y9962" i="1" s="1"/>
  <c r="U9963" i="1"/>
  <c r="X9963" i="1" s="1"/>
  <c r="Y9963" i="1" s="1"/>
  <c r="U9964" i="1"/>
  <c r="X9964" i="1" s="1"/>
  <c r="Y9964" i="1" s="1"/>
  <c r="U9965" i="1"/>
  <c r="X9965" i="1" s="1"/>
  <c r="Y9965" i="1" s="1"/>
  <c r="U9966" i="1"/>
  <c r="X9966" i="1" s="1"/>
  <c r="Y9966" i="1" s="1"/>
  <c r="U9967" i="1"/>
  <c r="X9967" i="1" s="1"/>
  <c r="Y9967" i="1" s="1"/>
  <c r="U9968" i="1"/>
  <c r="X9968" i="1" s="1"/>
  <c r="Y9968" i="1" s="1"/>
  <c r="U9969" i="1"/>
  <c r="X9969" i="1" s="1"/>
  <c r="Y9969" i="1" s="1"/>
  <c r="U9970" i="1"/>
  <c r="X9970" i="1" s="1"/>
  <c r="Y9970" i="1" s="1"/>
  <c r="U9971" i="1"/>
  <c r="X9971" i="1" s="1"/>
  <c r="Y9971" i="1" s="1"/>
  <c r="U9972" i="1"/>
  <c r="X9972" i="1" s="1"/>
  <c r="Y9972" i="1" s="1"/>
  <c r="U9973" i="1"/>
  <c r="X9973" i="1" s="1"/>
  <c r="Y9973" i="1" s="1"/>
  <c r="U9974" i="1"/>
  <c r="X9974" i="1" s="1"/>
  <c r="Y9974" i="1" s="1"/>
  <c r="U9975" i="1"/>
  <c r="X9975" i="1" s="1"/>
  <c r="Y9975" i="1" s="1"/>
  <c r="U9976" i="1"/>
  <c r="X9976" i="1" s="1"/>
  <c r="Y9976" i="1" s="1"/>
  <c r="U9977" i="1"/>
  <c r="X9977" i="1" s="1"/>
  <c r="Y9977" i="1" s="1"/>
  <c r="U9978" i="1"/>
  <c r="X9978" i="1" s="1"/>
  <c r="Y9978" i="1" s="1"/>
  <c r="U9979" i="1"/>
  <c r="X9979" i="1" s="1"/>
  <c r="Y9979" i="1" s="1"/>
  <c r="U9980" i="1"/>
  <c r="X9980" i="1" s="1"/>
  <c r="Y9980" i="1" s="1"/>
  <c r="U9981" i="1"/>
  <c r="X9981" i="1" s="1"/>
  <c r="Y9981" i="1" s="1"/>
  <c r="U9982" i="1"/>
  <c r="X9982" i="1" s="1"/>
  <c r="Y9982" i="1" s="1"/>
  <c r="U9983" i="1"/>
  <c r="X9983" i="1" s="1"/>
  <c r="Y9983" i="1" s="1"/>
  <c r="U9984" i="1"/>
  <c r="X9984" i="1" s="1"/>
  <c r="Y9984" i="1" s="1"/>
  <c r="U9985" i="1"/>
  <c r="X9985" i="1" s="1"/>
  <c r="Y9985" i="1" s="1"/>
  <c r="U9986" i="1"/>
  <c r="X9986" i="1" s="1"/>
  <c r="Y9986" i="1" s="1"/>
  <c r="U9987" i="1"/>
  <c r="X9987" i="1" s="1"/>
  <c r="Y9987" i="1" s="1"/>
  <c r="U9988" i="1"/>
  <c r="X9988" i="1" s="1"/>
  <c r="Y9988" i="1" s="1"/>
  <c r="U9989" i="1"/>
  <c r="X9989" i="1" s="1"/>
  <c r="Y9989" i="1" s="1"/>
  <c r="U9990" i="1"/>
  <c r="X9990" i="1" s="1"/>
  <c r="Y9990" i="1" s="1"/>
  <c r="U9991" i="1"/>
  <c r="X9991" i="1" s="1"/>
  <c r="Y9991" i="1" s="1"/>
  <c r="U9992" i="1"/>
  <c r="X9992" i="1" s="1"/>
  <c r="Y9992" i="1" s="1"/>
  <c r="U9993" i="1"/>
  <c r="X9993" i="1" s="1"/>
  <c r="Y9993" i="1" s="1"/>
  <c r="U9994" i="1"/>
  <c r="X9994" i="1" s="1"/>
  <c r="Y9994" i="1" s="1"/>
  <c r="U9995" i="1"/>
  <c r="X9995" i="1" s="1"/>
  <c r="Y9995" i="1" s="1"/>
  <c r="U9996" i="1"/>
  <c r="X9996" i="1" s="1"/>
  <c r="Y9996" i="1" s="1"/>
  <c r="U9997" i="1"/>
  <c r="X9997" i="1" s="1"/>
  <c r="Y9997" i="1" s="1"/>
  <c r="U9998" i="1"/>
  <c r="X9998" i="1" s="1"/>
  <c r="Y9998" i="1" s="1"/>
  <c r="U9999" i="1"/>
  <c r="X9999" i="1" s="1"/>
  <c r="Y9999" i="1" s="1"/>
  <c r="U10000" i="1"/>
  <c r="X10000" i="1" s="1"/>
  <c r="Y10000" i="1" s="1"/>
  <c r="U10001" i="1"/>
  <c r="X10001" i="1" s="1"/>
  <c r="Y10001" i="1" s="1"/>
  <c r="U10002" i="1"/>
  <c r="X10002" i="1" s="1"/>
  <c r="Y10002" i="1" s="1"/>
  <c r="U10003" i="1"/>
  <c r="X10003" i="1" s="1"/>
  <c r="Y10003" i="1" s="1"/>
  <c r="U10004" i="1"/>
  <c r="X10004" i="1" s="1"/>
  <c r="Y10004" i="1" s="1"/>
  <c r="U10005" i="1"/>
  <c r="X10005" i="1" s="1"/>
  <c r="Y10005" i="1" s="1"/>
  <c r="U10006" i="1"/>
  <c r="X10006" i="1" s="1"/>
  <c r="Y10006" i="1" s="1"/>
  <c r="U10007" i="1"/>
  <c r="X10007" i="1" s="1"/>
  <c r="Y10007" i="1" s="1"/>
  <c r="U10008" i="1"/>
  <c r="X10008" i="1" s="1"/>
  <c r="Y10008" i="1" s="1"/>
  <c r="U10009" i="1"/>
  <c r="X10009" i="1" s="1"/>
  <c r="Y10009" i="1" s="1"/>
  <c r="U10010" i="1"/>
  <c r="X10010" i="1" s="1"/>
  <c r="Y10010" i="1" s="1"/>
  <c r="U10011" i="1"/>
  <c r="X10011" i="1" s="1"/>
  <c r="Y10011" i="1" s="1"/>
  <c r="U10012" i="1"/>
  <c r="X10012" i="1" s="1"/>
  <c r="Y10012" i="1" s="1"/>
  <c r="U10013" i="1"/>
  <c r="X10013" i="1" s="1"/>
  <c r="Y10013" i="1" s="1"/>
  <c r="U10014" i="1"/>
  <c r="X10014" i="1" s="1"/>
  <c r="Y10014" i="1" s="1"/>
  <c r="U10015" i="1"/>
  <c r="X10015" i="1" s="1"/>
  <c r="Y10015" i="1" s="1"/>
  <c r="U10016" i="1"/>
  <c r="X10016" i="1" s="1"/>
  <c r="Y10016" i="1" s="1"/>
  <c r="U10017" i="1"/>
  <c r="X10017" i="1" s="1"/>
  <c r="Y10017" i="1" s="1"/>
  <c r="U10018" i="1"/>
  <c r="X10018" i="1" s="1"/>
  <c r="Y10018" i="1" s="1"/>
  <c r="U10019" i="1"/>
  <c r="X10019" i="1" s="1"/>
  <c r="Y10019" i="1" s="1"/>
  <c r="U10020" i="1"/>
  <c r="X10020" i="1" s="1"/>
  <c r="Y10020" i="1" s="1"/>
  <c r="U10021" i="1"/>
  <c r="X10021" i="1" s="1"/>
  <c r="Y10021" i="1" s="1"/>
  <c r="U10022" i="1"/>
  <c r="X10022" i="1" s="1"/>
  <c r="Y10022" i="1" s="1"/>
  <c r="U10023" i="1"/>
  <c r="X10023" i="1" s="1"/>
  <c r="Y10023" i="1" s="1"/>
  <c r="U10024" i="1"/>
  <c r="X10024" i="1" s="1"/>
  <c r="Y10024" i="1" s="1"/>
  <c r="U10025" i="1"/>
  <c r="X10025" i="1" s="1"/>
  <c r="Y10025" i="1" s="1"/>
  <c r="U10026" i="1"/>
  <c r="X10026" i="1" s="1"/>
  <c r="Y10026" i="1" s="1"/>
  <c r="U10027" i="1"/>
  <c r="X10027" i="1" s="1"/>
  <c r="Y10027" i="1" s="1"/>
  <c r="U10028" i="1"/>
  <c r="X10028" i="1" s="1"/>
  <c r="Y10028" i="1" s="1"/>
  <c r="U10029" i="1"/>
  <c r="X10029" i="1" s="1"/>
  <c r="Y10029" i="1" s="1"/>
  <c r="U10030" i="1"/>
  <c r="X10030" i="1" s="1"/>
  <c r="Y10030" i="1" s="1"/>
  <c r="U10031" i="1"/>
  <c r="X10031" i="1" s="1"/>
  <c r="Y10031" i="1" s="1"/>
  <c r="U10032" i="1"/>
  <c r="X10032" i="1" s="1"/>
  <c r="Y10032" i="1" s="1"/>
  <c r="U10033" i="1"/>
  <c r="X10033" i="1" s="1"/>
  <c r="Y10033" i="1" s="1"/>
  <c r="U10034" i="1"/>
  <c r="X10034" i="1" s="1"/>
  <c r="Y10034" i="1" s="1"/>
  <c r="U10035" i="1"/>
  <c r="X10035" i="1" s="1"/>
  <c r="Y10035" i="1" s="1"/>
  <c r="U10036" i="1"/>
  <c r="X10036" i="1" s="1"/>
  <c r="Y10036" i="1" s="1"/>
  <c r="U10037" i="1"/>
  <c r="X10037" i="1" s="1"/>
  <c r="Y10037" i="1" s="1"/>
  <c r="U10038" i="1"/>
  <c r="X10038" i="1" s="1"/>
  <c r="Y10038" i="1" s="1"/>
  <c r="U10039" i="1"/>
  <c r="X10039" i="1" s="1"/>
  <c r="Y10039" i="1" s="1"/>
  <c r="U10040" i="1"/>
  <c r="X10040" i="1" s="1"/>
  <c r="Y10040" i="1" s="1"/>
  <c r="U10041" i="1"/>
  <c r="X10041" i="1" s="1"/>
  <c r="Y10041" i="1" s="1"/>
  <c r="U10042" i="1"/>
  <c r="X10042" i="1" s="1"/>
  <c r="Y10042" i="1" s="1"/>
  <c r="U10043" i="1"/>
  <c r="X10043" i="1" s="1"/>
  <c r="Y10043" i="1" s="1"/>
  <c r="U10044" i="1"/>
  <c r="X10044" i="1" s="1"/>
  <c r="Y10044" i="1" s="1"/>
  <c r="U10045" i="1"/>
  <c r="X10045" i="1" s="1"/>
  <c r="Y10045" i="1" s="1"/>
  <c r="U10046" i="1"/>
  <c r="X10046" i="1" s="1"/>
  <c r="Y10046" i="1" s="1"/>
  <c r="U10047" i="1"/>
  <c r="X10047" i="1" s="1"/>
  <c r="Y10047" i="1" s="1"/>
  <c r="U10048" i="1"/>
  <c r="X10048" i="1" s="1"/>
  <c r="Y10048" i="1" s="1"/>
  <c r="U10049" i="1"/>
  <c r="X10049" i="1" s="1"/>
  <c r="Y10049" i="1" s="1"/>
  <c r="U10050" i="1"/>
  <c r="X10050" i="1" s="1"/>
  <c r="Y10050" i="1" s="1"/>
  <c r="U10051" i="1"/>
  <c r="X10051" i="1" s="1"/>
  <c r="Y10051" i="1" s="1"/>
  <c r="U10052" i="1"/>
  <c r="X10052" i="1" s="1"/>
  <c r="Y10052" i="1" s="1"/>
  <c r="U10053" i="1"/>
  <c r="X10053" i="1" s="1"/>
  <c r="Y10053" i="1" s="1"/>
  <c r="U10054" i="1"/>
  <c r="X10054" i="1" s="1"/>
  <c r="Y10054" i="1" s="1"/>
  <c r="U10055" i="1"/>
  <c r="X10055" i="1" s="1"/>
  <c r="Y10055" i="1" s="1"/>
  <c r="U10056" i="1"/>
  <c r="X10056" i="1" s="1"/>
  <c r="Y10056" i="1" s="1"/>
  <c r="U10057" i="1"/>
  <c r="X10057" i="1" s="1"/>
  <c r="Y10057" i="1" s="1"/>
  <c r="U10058" i="1"/>
  <c r="X10058" i="1" s="1"/>
  <c r="Y10058" i="1" s="1"/>
  <c r="U10059" i="1"/>
  <c r="X10059" i="1" s="1"/>
  <c r="Y10059" i="1" s="1"/>
  <c r="U10060" i="1"/>
  <c r="X10060" i="1" s="1"/>
  <c r="Y10060" i="1" s="1"/>
  <c r="U10061" i="1"/>
  <c r="X10061" i="1" s="1"/>
  <c r="Y10061" i="1" s="1"/>
  <c r="U10062" i="1"/>
  <c r="X10062" i="1" s="1"/>
  <c r="Y10062" i="1" s="1"/>
  <c r="U10063" i="1"/>
  <c r="X10063" i="1" s="1"/>
  <c r="Y10063" i="1" s="1"/>
  <c r="U10064" i="1"/>
  <c r="X10064" i="1" s="1"/>
  <c r="Y10064" i="1" s="1"/>
  <c r="U10065" i="1"/>
  <c r="X10065" i="1" s="1"/>
  <c r="Y10065" i="1" s="1"/>
  <c r="U10066" i="1"/>
  <c r="X10066" i="1" s="1"/>
  <c r="Y10066" i="1" s="1"/>
  <c r="U10067" i="1"/>
  <c r="X10067" i="1" s="1"/>
  <c r="Y10067" i="1" s="1"/>
  <c r="U10068" i="1"/>
  <c r="X10068" i="1" s="1"/>
  <c r="Y10068" i="1" s="1"/>
  <c r="U10069" i="1"/>
  <c r="X10069" i="1" s="1"/>
  <c r="Y10069" i="1" s="1"/>
  <c r="U10070" i="1"/>
  <c r="X10070" i="1" s="1"/>
  <c r="Y10070" i="1" s="1"/>
  <c r="U10071" i="1"/>
  <c r="X10071" i="1" s="1"/>
  <c r="Y10071" i="1" s="1"/>
  <c r="U10072" i="1"/>
  <c r="X10072" i="1" s="1"/>
  <c r="Y10072" i="1" s="1"/>
  <c r="U10073" i="1"/>
  <c r="X10073" i="1" s="1"/>
  <c r="Y10073" i="1" s="1"/>
  <c r="U10074" i="1"/>
  <c r="X10074" i="1" s="1"/>
  <c r="Y10074" i="1" s="1"/>
  <c r="U10075" i="1"/>
  <c r="X10075" i="1" s="1"/>
  <c r="Y10075" i="1" s="1"/>
  <c r="U10076" i="1"/>
  <c r="X10076" i="1" s="1"/>
  <c r="Y10076" i="1" s="1"/>
  <c r="U10077" i="1"/>
  <c r="X10077" i="1" s="1"/>
  <c r="Y10077" i="1" s="1"/>
  <c r="U10078" i="1"/>
  <c r="X10078" i="1" s="1"/>
  <c r="Y10078" i="1" s="1"/>
  <c r="U10079" i="1"/>
  <c r="X10079" i="1" s="1"/>
  <c r="Y10079" i="1" s="1"/>
  <c r="U10080" i="1"/>
  <c r="X10080" i="1" s="1"/>
  <c r="Y10080" i="1" s="1"/>
  <c r="U10081" i="1"/>
  <c r="X10081" i="1" s="1"/>
  <c r="Y10081" i="1" s="1"/>
  <c r="U10082" i="1"/>
  <c r="X10082" i="1" s="1"/>
  <c r="Y10082" i="1" s="1"/>
  <c r="U10083" i="1"/>
  <c r="X10083" i="1" s="1"/>
  <c r="Y10083" i="1" s="1"/>
  <c r="U10084" i="1"/>
  <c r="X10084" i="1" s="1"/>
  <c r="Y10084" i="1" s="1"/>
  <c r="U10085" i="1"/>
  <c r="X10085" i="1" s="1"/>
  <c r="Y10085" i="1" s="1"/>
  <c r="U10086" i="1"/>
  <c r="X10086" i="1" s="1"/>
  <c r="Y10086" i="1" s="1"/>
  <c r="U10087" i="1"/>
  <c r="X10087" i="1" s="1"/>
  <c r="Y10087" i="1" s="1"/>
  <c r="U10088" i="1"/>
  <c r="X10088" i="1" s="1"/>
  <c r="Y10088" i="1" s="1"/>
  <c r="U10089" i="1"/>
  <c r="X10089" i="1" s="1"/>
  <c r="Y10089" i="1" s="1"/>
  <c r="U10090" i="1"/>
  <c r="X10090" i="1" s="1"/>
  <c r="Y10090" i="1" s="1"/>
  <c r="U10091" i="1"/>
  <c r="X10091" i="1" s="1"/>
  <c r="Y10091" i="1" s="1"/>
  <c r="U10092" i="1"/>
  <c r="X10092" i="1" s="1"/>
  <c r="Y10092" i="1" s="1"/>
  <c r="U10093" i="1"/>
  <c r="X10093" i="1" s="1"/>
  <c r="Y10093" i="1" s="1"/>
  <c r="U10094" i="1"/>
  <c r="X10094" i="1" s="1"/>
  <c r="Y10094" i="1" s="1"/>
  <c r="U10095" i="1"/>
  <c r="X10095" i="1" s="1"/>
  <c r="Y10095" i="1" s="1"/>
  <c r="U10096" i="1"/>
  <c r="X10096" i="1" s="1"/>
  <c r="Y10096" i="1" s="1"/>
  <c r="U10097" i="1"/>
  <c r="X10097" i="1" s="1"/>
  <c r="Y10097" i="1" s="1"/>
  <c r="U10098" i="1"/>
  <c r="X10098" i="1" s="1"/>
  <c r="Y10098" i="1" s="1"/>
  <c r="U10099" i="1"/>
  <c r="X10099" i="1" s="1"/>
  <c r="Y10099" i="1" s="1"/>
  <c r="U10100" i="1"/>
  <c r="X10100" i="1" s="1"/>
  <c r="Y10100" i="1" s="1"/>
  <c r="U10101" i="1"/>
  <c r="X10101" i="1" s="1"/>
  <c r="Y10101" i="1" s="1"/>
  <c r="U10102" i="1"/>
  <c r="X10102" i="1" s="1"/>
  <c r="Y10102" i="1" s="1"/>
  <c r="U10103" i="1"/>
  <c r="X10103" i="1" s="1"/>
  <c r="Y10103" i="1" s="1"/>
  <c r="U10104" i="1"/>
  <c r="X10104" i="1" s="1"/>
  <c r="Y10104" i="1" s="1"/>
  <c r="U10105" i="1"/>
  <c r="X10105" i="1" s="1"/>
  <c r="Y10105" i="1" s="1"/>
  <c r="U10106" i="1"/>
  <c r="X10106" i="1" s="1"/>
  <c r="Y10106" i="1" s="1"/>
  <c r="U10107" i="1"/>
  <c r="X10107" i="1" s="1"/>
  <c r="Y10107" i="1" s="1"/>
  <c r="U10108" i="1"/>
  <c r="X10108" i="1" s="1"/>
  <c r="Y10108" i="1" s="1"/>
  <c r="U10109" i="1"/>
  <c r="X10109" i="1" s="1"/>
  <c r="Y10109" i="1" s="1"/>
  <c r="U10110" i="1"/>
  <c r="X10110" i="1" s="1"/>
  <c r="Y10110" i="1" s="1"/>
  <c r="U10111" i="1"/>
  <c r="X10111" i="1" s="1"/>
  <c r="Y10111" i="1" s="1"/>
  <c r="U10112" i="1"/>
  <c r="X10112" i="1" s="1"/>
  <c r="Y10112" i="1" s="1"/>
  <c r="U10113" i="1"/>
  <c r="X10113" i="1" s="1"/>
  <c r="Y10113" i="1" s="1"/>
  <c r="U10114" i="1"/>
  <c r="X10114" i="1" s="1"/>
  <c r="Y10114" i="1" s="1"/>
  <c r="U10115" i="1"/>
  <c r="X10115" i="1" s="1"/>
  <c r="Y10115" i="1" s="1"/>
  <c r="U10116" i="1"/>
  <c r="X10116" i="1" s="1"/>
  <c r="Y10116" i="1" s="1"/>
  <c r="U10117" i="1"/>
  <c r="X10117" i="1" s="1"/>
  <c r="Y10117" i="1" s="1"/>
  <c r="U10118" i="1"/>
  <c r="X10118" i="1" s="1"/>
  <c r="Y10118" i="1" s="1"/>
  <c r="U10119" i="1"/>
  <c r="X10119" i="1" s="1"/>
  <c r="Y10119" i="1" s="1"/>
  <c r="U10120" i="1"/>
  <c r="X10120" i="1" s="1"/>
  <c r="Y10120" i="1" s="1"/>
  <c r="U10121" i="1"/>
  <c r="X10121" i="1" s="1"/>
  <c r="Y10121" i="1" s="1"/>
  <c r="U10122" i="1"/>
  <c r="X10122" i="1" s="1"/>
  <c r="Y10122" i="1" s="1"/>
  <c r="U10123" i="1"/>
  <c r="X10123" i="1" s="1"/>
  <c r="Y10123" i="1" s="1"/>
  <c r="U10124" i="1"/>
  <c r="X10124" i="1" s="1"/>
  <c r="Y10124" i="1" s="1"/>
  <c r="U10125" i="1"/>
  <c r="X10125" i="1" s="1"/>
  <c r="Y10125" i="1" s="1"/>
  <c r="U10126" i="1"/>
  <c r="X10126" i="1" s="1"/>
  <c r="Y10126" i="1" s="1"/>
  <c r="U10127" i="1"/>
  <c r="X10127" i="1" s="1"/>
  <c r="Y10127" i="1" s="1"/>
  <c r="U10128" i="1"/>
  <c r="X10128" i="1" s="1"/>
  <c r="Y10128" i="1" s="1"/>
  <c r="U10129" i="1"/>
  <c r="X10129" i="1" s="1"/>
  <c r="Y10129" i="1" s="1"/>
  <c r="U10130" i="1"/>
  <c r="X10130" i="1" s="1"/>
  <c r="Y10130" i="1" s="1"/>
  <c r="U10131" i="1"/>
  <c r="X10131" i="1" s="1"/>
  <c r="Y10131" i="1" s="1"/>
  <c r="U10132" i="1"/>
  <c r="X10132" i="1" s="1"/>
  <c r="Y10132" i="1" s="1"/>
  <c r="U10133" i="1"/>
  <c r="X10133" i="1" s="1"/>
  <c r="Y10133" i="1" s="1"/>
  <c r="U10134" i="1"/>
  <c r="X10134" i="1" s="1"/>
  <c r="Y10134" i="1" s="1"/>
  <c r="U10135" i="1"/>
  <c r="X10135" i="1" s="1"/>
  <c r="Y10135" i="1" s="1"/>
  <c r="U10136" i="1"/>
  <c r="X10136" i="1" s="1"/>
  <c r="Y10136" i="1" s="1"/>
  <c r="U10137" i="1"/>
  <c r="X10137" i="1" s="1"/>
  <c r="Y10137" i="1" s="1"/>
  <c r="U10138" i="1"/>
  <c r="X10138" i="1" s="1"/>
  <c r="Y10138" i="1" s="1"/>
  <c r="U10139" i="1"/>
  <c r="X10139" i="1" s="1"/>
  <c r="Y10139" i="1" s="1"/>
  <c r="U10140" i="1"/>
  <c r="X10140" i="1" s="1"/>
  <c r="Y10140" i="1" s="1"/>
  <c r="U10141" i="1"/>
  <c r="X10141" i="1" s="1"/>
  <c r="Y10141" i="1" s="1"/>
  <c r="U10142" i="1"/>
  <c r="X10142" i="1" s="1"/>
  <c r="Y10142" i="1" s="1"/>
  <c r="U10143" i="1"/>
  <c r="X10143" i="1" s="1"/>
  <c r="Y10143" i="1" s="1"/>
  <c r="U10144" i="1"/>
  <c r="X10144" i="1" s="1"/>
  <c r="Y10144" i="1" s="1"/>
  <c r="U10145" i="1"/>
  <c r="X10145" i="1" s="1"/>
  <c r="Y10145" i="1" s="1"/>
  <c r="U10146" i="1"/>
  <c r="X10146" i="1" s="1"/>
  <c r="Y10146" i="1" s="1"/>
  <c r="U10147" i="1"/>
  <c r="X10147" i="1" s="1"/>
  <c r="Y10147" i="1" s="1"/>
  <c r="U10148" i="1"/>
  <c r="X10148" i="1" s="1"/>
  <c r="Y10148" i="1" s="1"/>
  <c r="U10149" i="1"/>
  <c r="X10149" i="1" s="1"/>
  <c r="Y10149" i="1" s="1"/>
  <c r="U10150" i="1"/>
  <c r="X10150" i="1" s="1"/>
  <c r="Y10150" i="1" s="1"/>
  <c r="U10151" i="1"/>
  <c r="X10151" i="1" s="1"/>
  <c r="Y10151" i="1" s="1"/>
  <c r="U10152" i="1"/>
  <c r="X10152" i="1" s="1"/>
  <c r="Y10152" i="1" s="1"/>
  <c r="U10153" i="1"/>
  <c r="X10153" i="1" s="1"/>
  <c r="Y10153" i="1" s="1"/>
  <c r="U10154" i="1"/>
  <c r="X10154" i="1" s="1"/>
  <c r="Y10154" i="1" s="1"/>
  <c r="U10155" i="1"/>
  <c r="X10155" i="1" s="1"/>
  <c r="Y10155" i="1" s="1"/>
  <c r="U10156" i="1"/>
  <c r="X10156" i="1" s="1"/>
  <c r="Y10156" i="1" s="1"/>
  <c r="U10157" i="1"/>
  <c r="X10157" i="1" s="1"/>
  <c r="Y10157" i="1" s="1"/>
  <c r="U10158" i="1"/>
  <c r="X10158" i="1" s="1"/>
  <c r="Y10158" i="1" s="1"/>
  <c r="U10159" i="1"/>
  <c r="X10159" i="1" s="1"/>
  <c r="Y10159" i="1" s="1"/>
  <c r="U10160" i="1"/>
  <c r="X10160" i="1" s="1"/>
  <c r="Y10160" i="1" s="1"/>
  <c r="U10161" i="1"/>
  <c r="X10161" i="1" s="1"/>
  <c r="Y10161" i="1" s="1"/>
  <c r="U10162" i="1"/>
  <c r="X10162" i="1" s="1"/>
  <c r="Y10162" i="1" s="1"/>
  <c r="U10163" i="1"/>
  <c r="X10163" i="1" s="1"/>
  <c r="Y10163" i="1" s="1"/>
  <c r="U10164" i="1"/>
  <c r="X10164" i="1" s="1"/>
  <c r="Y10164" i="1" s="1"/>
  <c r="U10165" i="1"/>
  <c r="X10165" i="1" s="1"/>
  <c r="Y10165" i="1" s="1"/>
  <c r="U10166" i="1"/>
  <c r="X10166" i="1" s="1"/>
  <c r="Y10166" i="1" s="1"/>
  <c r="U10167" i="1"/>
  <c r="X10167" i="1" s="1"/>
  <c r="Y10167" i="1" s="1"/>
  <c r="U10168" i="1"/>
  <c r="X10168" i="1" s="1"/>
  <c r="Y10168" i="1" s="1"/>
  <c r="U10169" i="1"/>
  <c r="X10169" i="1" s="1"/>
  <c r="Y10169" i="1" s="1"/>
  <c r="U10170" i="1"/>
  <c r="X10170" i="1" s="1"/>
  <c r="Y10170" i="1" s="1"/>
  <c r="U10171" i="1"/>
  <c r="X10171" i="1" s="1"/>
  <c r="Y10171" i="1" s="1"/>
  <c r="U10172" i="1"/>
  <c r="X10172" i="1" s="1"/>
  <c r="Y10172" i="1" s="1"/>
  <c r="U10173" i="1"/>
  <c r="X10173" i="1" s="1"/>
  <c r="Y10173" i="1" s="1"/>
  <c r="U10174" i="1"/>
  <c r="X10174" i="1" s="1"/>
  <c r="Y10174" i="1" s="1"/>
  <c r="U10175" i="1"/>
  <c r="X10175" i="1" s="1"/>
  <c r="Y10175" i="1" s="1"/>
  <c r="U10176" i="1"/>
  <c r="X10176" i="1" s="1"/>
  <c r="Y10176" i="1" s="1"/>
  <c r="U10177" i="1"/>
  <c r="X10177" i="1" s="1"/>
  <c r="Y10177" i="1" s="1"/>
  <c r="U10178" i="1"/>
  <c r="X10178" i="1" s="1"/>
  <c r="Y10178" i="1" s="1"/>
  <c r="U10179" i="1"/>
  <c r="X10179" i="1" s="1"/>
  <c r="Y10179" i="1" s="1"/>
  <c r="U10180" i="1"/>
  <c r="X10180" i="1" s="1"/>
  <c r="Y10180" i="1" s="1"/>
  <c r="U10181" i="1"/>
  <c r="X10181" i="1" s="1"/>
  <c r="Y10181" i="1" s="1"/>
  <c r="U10182" i="1"/>
  <c r="X10182" i="1" s="1"/>
  <c r="Y10182" i="1" s="1"/>
  <c r="U10183" i="1"/>
  <c r="X10183" i="1" s="1"/>
  <c r="Y10183" i="1" s="1"/>
  <c r="U10184" i="1"/>
  <c r="X10184" i="1" s="1"/>
  <c r="Y10184" i="1" s="1"/>
  <c r="U10185" i="1"/>
  <c r="X10185" i="1" s="1"/>
  <c r="Y10185" i="1" s="1"/>
  <c r="U10186" i="1"/>
  <c r="X10186" i="1" s="1"/>
  <c r="Y10186" i="1" s="1"/>
  <c r="U10187" i="1"/>
  <c r="X10187" i="1" s="1"/>
  <c r="Y10187" i="1" s="1"/>
  <c r="U10188" i="1"/>
  <c r="X10188" i="1" s="1"/>
  <c r="Y10188" i="1" s="1"/>
  <c r="U10189" i="1"/>
  <c r="X10189" i="1" s="1"/>
  <c r="Y10189" i="1" s="1"/>
  <c r="U10190" i="1"/>
  <c r="X10190" i="1" s="1"/>
  <c r="Y10190" i="1" s="1"/>
  <c r="U10191" i="1"/>
  <c r="X10191" i="1" s="1"/>
  <c r="Y10191" i="1" s="1"/>
  <c r="U10192" i="1"/>
  <c r="X10192" i="1" s="1"/>
  <c r="Y10192" i="1" s="1"/>
  <c r="U10193" i="1"/>
  <c r="X10193" i="1" s="1"/>
  <c r="Y10193" i="1" s="1"/>
  <c r="U10194" i="1"/>
  <c r="X10194" i="1" s="1"/>
  <c r="Y10194" i="1" s="1"/>
  <c r="U10195" i="1"/>
  <c r="X10195" i="1" s="1"/>
  <c r="Y10195" i="1" s="1"/>
  <c r="U10196" i="1"/>
  <c r="X10196" i="1" s="1"/>
  <c r="Y10196" i="1" s="1"/>
  <c r="U10197" i="1"/>
  <c r="X10197" i="1" s="1"/>
  <c r="Y10197" i="1" s="1"/>
  <c r="U10198" i="1"/>
  <c r="X10198" i="1" s="1"/>
  <c r="Y10198" i="1" s="1"/>
  <c r="U10199" i="1"/>
  <c r="X10199" i="1" s="1"/>
  <c r="Y10199" i="1" s="1"/>
  <c r="U10200" i="1"/>
  <c r="X10200" i="1" s="1"/>
  <c r="Y10200" i="1" s="1"/>
  <c r="U10201" i="1"/>
  <c r="X10201" i="1" s="1"/>
  <c r="Y10201" i="1" s="1"/>
  <c r="U10202" i="1"/>
  <c r="X10202" i="1" s="1"/>
  <c r="Y10202" i="1" s="1"/>
  <c r="U10203" i="1"/>
  <c r="X10203" i="1" s="1"/>
  <c r="Y10203" i="1" s="1"/>
  <c r="U10204" i="1"/>
  <c r="X10204" i="1" s="1"/>
  <c r="Y10204" i="1" s="1"/>
  <c r="U10205" i="1"/>
  <c r="X10205" i="1" s="1"/>
  <c r="Y10205" i="1" s="1"/>
  <c r="U10206" i="1"/>
  <c r="X10206" i="1" s="1"/>
  <c r="Y10206" i="1" s="1"/>
  <c r="U10207" i="1"/>
  <c r="X10207" i="1" s="1"/>
  <c r="Y10207" i="1" s="1"/>
  <c r="U10208" i="1"/>
  <c r="X10208" i="1" s="1"/>
  <c r="Y10208" i="1" s="1"/>
  <c r="U10209" i="1"/>
  <c r="X10209" i="1" s="1"/>
  <c r="Y10209" i="1" s="1"/>
  <c r="U10210" i="1"/>
  <c r="X10210" i="1" s="1"/>
  <c r="Y10210" i="1" s="1"/>
  <c r="U10211" i="1"/>
  <c r="X10211" i="1" s="1"/>
  <c r="Y10211" i="1" s="1"/>
  <c r="U10212" i="1"/>
  <c r="X10212" i="1" s="1"/>
  <c r="Y10212" i="1" s="1"/>
  <c r="U10213" i="1"/>
  <c r="X10213" i="1" s="1"/>
  <c r="Y10213" i="1" s="1"/>
  <c r="U10214" i="1"/>
  <c r="X10214" i="1" s="1"/>
  <c r="Y10214" i="1" s="1"/>
  <c r="U10215" i="1"/>
  <c r="X10215" i="1" s="1"/>
  <c r="Y10215" i="1" s="1"/>
  <c r="U10216" i="1"/>
  <c r="X10216" i="1" s="1"/>
  <c r="Y10216" i="1" s="1"/>
  <c r="U10217" i="1"/>
  <c r="X10217" i="1" s="1"/>
  <c r="Y10217" i="1" s="1"/>
  <c r="U10218" i="1"/>
  <c r="X10218" i="1" s="1"/>
  <c r="Y10218" i="1" s="1"/>
  <c r="U10219" i="1"/>
  <c r="X10219" i="1" s="1"/>
  <c r="Y10219" i="1" s="1"/>
  <c r="U10220" i="1"/>
  <c r="X10220" i="1" s="1"/>
  <c r="Y10220" i="1" s="1"/>
  <c r="U10221" i="1"/>
  <c r="X10221" i="1" s="1"/>
  <c r="Y10221" i="1" s="1"/>
  <c r="U10222" i="1"/>
  <c r="X10222" i="1" s="1"/>
  <c r="Y10222" i="1" s="1"/>
  <c r="U10223" i="1"/>
  <c r="X10223" i="1" s="1"/>
  <c r="Y10223" i="1" s="1"/>
  <c r="U10224" i="1"/>
  <c r="X10224" i="1" s="1"/>
  <c r="Y10224" i="1" s="1"/>
  <c r="U10225" i="1"/>
  <c r="X10225" i="1" s="1"/>
  <c r="Y10225" i="1" s="1"/>
  <c r="U10226" i="1"/>
  <c r="X10226" i="1" s="1"/>
  <c r="Y10226" i="1" s="1"/>
  <c r="U10227" i="1"/>
  <c r="X10227" i="1" s="1"/>
  <c r="Y10227" i="1" s="1"/>
  <c r="U10228" i="1"/>
  <c r="X10228" i="1" s="1"/>
  <c r="Y10228" i="1" s="1"/>
  <c r="U10229" i="1"/>
  <c r="X10229" i="1" s="1"/>
  <c r="Y10229" i="1" s="1"/>
  <c r="U10230" i="1"/>
  <c r="X10230" i="1" s="1"/>
  <c r="Y10230" i="1" s="1"/>
  <c r="U10231" i="1"/>
  <c r="X10231" i="1" s="1"/>
  <c r="Y10231" i="1" s="1"/>
  <c r="U10232" i="1"/>
  <c r="X10232" i="1" s="1"/>
  <c r="Y10232" i="1" s="1"/>
  <c r="U10233" i="1"/>
  <c r="X10233" i="1" s="1"/>
  <c r="Y10233" i="1" s="1"/>
  <c r="U10234" i="1"/>
  <c r="X10234" i="1" s="1"/>
  <c r="Y10234" i="1" s="1"/>
  <c r="U10235" i="1"/>
  <c r="X10235" i="1" s="1"/>
  <c r="Y10235" i="1" s="1"/>
  <c r="U10236" i="1"/>
  <c r="X10236" i="1" s="1"/>
  <c r="Y10236" i="1" s="1"/>
  <c r="U10237" i="1"/>
  <c r="X10237" i="1" s="1"/>
  <c r="Y10237" i="1" s="1"/>
  <c r="U10238" i="1"/>
  <c r="X10238" i="1" s="1"/>
  <c r="Y10238" i="1" s="1"/>
  <c r="U10239" i="1"/>
  <c r="X10239" i="1" s="1"/>
  <c r="Y10239" i="1" s="1"/>
  <c r="U10240" i="1"/>
  <c r="X10240" i="1" s="1"/>
  <c r="Y10240" i="1" s="1"/>
  <c r="U10241" i="1"/>
  <c r="X10241" i="1" s="1"/>
  <c r="Y10241" i="1" s="1"/>
  <c r="U10242" i="1"/>
  <c r="X10242" i="1" s="1"/>
  <c r="Y10242" i="1" s="1"/>
  <c r="U10243" i="1"/>
  <c r="X10243" i="1" s="1"/>
  <c r="Y10243" i="1" s="1"/>
  <c r="U10244" i="1"/>
  <c r="X10244" i="1" s="1"/>
  <c r="Y10244" i="1" s="1"/>
  <c r="U10245" i="1"/>
  <c r="X10245" i="1" s="1"/>
  <c r="Y10245" i="1" s="1"/>
  <c r="U10246" i="1"/>
  <c r="X10246" i="1" s="1"/>
  <c r="Y10246" i="1" s="1"/>
  <c r="U10247" i="1"/>
  <c r="X10247" i="1" s="1"/>
  <c r="Y10247" i="1" s="1"/>
  <c r="U10248" i="1"/>
  <c r="X10248" i="1" s="1"/>
  <c r="Y10248" i="1" s="1"/>
  <c r="U10249" i="1"/>
  <c r="X10249" i="1" s="1"/>
  <c r="Y10249" i="1" s="1"/>
  <c r="U10250" i="1"/>
  <c r="X10250" i="1" s="1"/>
  <c r="Y10250" i="1" s="1"/>
  <c r="U10251" i="1"/>
  <c r="X10251" i="1" s="1"/>
  <c r="Y10251" i="1" s="1"/>
  <c r="U10252" i="1"/>
  <c r="X10252" i="1" s="1"/>
  <c r="Y10252" i="1" s="1"/>
  <c r="U10253" i="1"/>
  <c r="X10253" i="1" s="1"/>
  <c r="Y10253" i="1" s="1"/>
  <c r="U10254" i="1"/>
  <c r="X10254" i="1" s="1"/>
  <c r="Y10254" i="1" s="1"/>
  <c r="U10255" i="1"/>
  <c r="X10255" i="1" s="1"/>
  <c r="Y10255" i="1" s="1"/>
  <c r="U10256" i="1"/>
  <c r="X10256" i="1" s="1"/>
  <c r="Y10256" i="1" s="1"/>
  <c r="U10257" i="1"/>
  <c r="X10257" i="1" s="1"/>
  <c r="Y10257" i="1" s="1"/>
  <c r="U10258" i="1"/>
  <c r="X10258" i="1" s="1"/>
  <c r="Y10258" i="1" s="1"/>
  <c r="U10259" i="1"/>
  <c r="X10259" i="1" s="1"/>
  <c r="Y10259" i="1" s="1"/>
  <c r="U10260" i="1"/>
  <c r="X10260" i="1" s="1"/>
  <c r="Y10260" i="1" s="1"/>
  <c r="U10261" i="1"/>
  <c r="X10261" i="1" s="1"/>
  <c r="Y10261" i="1" s="1"/>
  <c r="U10262" i="1"/>
  <c r="X10262" i="1" s="1"/>
  <c r="Y10262" i="1" s="1"/>
  <c r="U10263" i="1"/>
  <c r="X10263" i="1" s="1"/>
  <c r="Y10263" i="1" s="1"/>
  <c r="U10264" i="1"/>
  <c r="X10264" i="1" s="1"/>
  <c r="Y10264" i="1" s="1"/>
  <c r="U10265" i="1"/>
  <c r="X10265" i="1" s="1"/>
  <c r="Y10265" i="1" s="1"/>
  <c r="U10266" i="1"/>
  <c r="X10266" i="1" s="1"/>
  <c r="Y10266" i="1" s="1"/>
  <c r="U10267" i="1"/>
  <c r="X10267" i="1" s="1"/>
  <c r="Y10267" i="1" s="1"/>
  <c r="U10268" i="1"/>
  <c r="X10268" i="1" s="1"/>
  <c r="Y10268" i="1" s="1"/>
  <c r="U10269" i="1"/>
  <c r="X10269" i="1" s="1"/>
  <c r="Y10269" i="1" s="1"/>
  <c r="U10270" i="1"/>
  <c r="X10270" i="1" s="1"/>
  <c r="Y10270" i="1" s="1"/>
  <c r="U10271" i="1"/>
  <c r="X10271" i="1" s="1"/>
  <c r="Y10271" i="1" s="1"/>
  <c r="U10272" i="1"/>
  <c r="X10272" i="1" s="1"/>
  <c r="Y10272" i="1" s="1"/>
  <c r="U10273" i="1"/>
  <c r="X10273" i="1" s="1"/>
  <c r="Y10273" i="1" s="1"/>
  <c r="U10274" i="1"/>
  <c r="X10274" i="1" s="1"/>
  <c r="Y10274" i="1" s="1"/>
  <c r="U10275" i="1"/>
  <c r="X10275" i="1" s="1"/>
  <c r="Y10275" i="1" s="1"/>
  <c r="U10276" i="1"/>
  <c r="X10276" i="1" s="1"/>
  <c r="Y10276" i="1" s="1"/>
  <c r="U10277" i="1"/>
  <c r="X10277" i="1" s="1"/>
  <c r="Y10277" i="1" s="1"/>
  <c r="U10278" i="1"/>
  <c r="X10278" i="1" s="1"/>
  <c r="Y10278" i="1" s="1"/>
  <c r="U10279" i="1"/>
  <c r="X10279" i="1" s="1"/>
  <c r="Y10279" i="1" s="1"/>
  <c r="U10280" i="1"/>
  <c r="X10280" i="1" s="1"/>
  <c r="Y10280" i="1" s="1"/>
  <c r="U10281" i="1"/>
  <c r="X10281" i="1" s="1"/>
  <c r="Y10281" i="1" s="1"/>
  <c r="U10282" i="1"/>
  <c r="X10282" i="1" s="1"/>
  <c r="Y10282" i="1" s="1"/>
  <c r="U10283" i="1"/>
  <c r="X10283" i="1" s="1"/>
  <c r="Y10283" i="1" s="1"/>
  <c r="U10284" i="1"/>
  <c r="X10284" i="1" s="1"/>
  <c r="Y10284" i="1" s="1"/>
  <c r="U10285" i="1"/>
  <c r="X10285" i="1" s="1"/>
  <c r="Y10285" i="1" s="1"/>
  <c r="U10286" i="1"/>
  <c r="X10286" i="1" s="1"/>
  <c r="Y10286" i="1" s="1"/>
  <c r="U10287" i="1"/>
  <c r="X10287" i="1" s="1"/>
  <c r="Y10287" i="1" s="1"/>
  <c r="U10288" i="1"/>
  <c r="X10288" i="1" s="1"/>
  <c r="Y10288" i="1" s="1"/>
  <c r="U10289" i="1"/>
  <c r="X10289" i="1" s="1"/>
  <c r="Y10289" i="1" s="1"/>
  <c r="U10290" i="1"/>
  <c r="X10290" i="1" s="1"/>
  <c r="Y10290" i="1" s="1"/>
  <c r="U10291" i="1"/>
  <c r="X10291" i="1" s="1"/>
  <c r="Y10291" i="1" s="1"/>
  <c r="U10292" i="1"/>
  <c r="X10292" i="1" s="1"/>
  <c r="Y10292" i="1" s="1"/>
  <c r="U10293" i="1"/>
  <c r="X10293" i="1" s="1"/>
  <c r="Y10293" i="1" s="1"/>
  <c r="U10294" i="1"/>
  <c r="X10294" i="1" s="1"/>
  <c r="Y10294" i="1" s="1"/>
  <c r="U10295" i="1"/>
  <c r="X10295" i="1" s="1"/>
  <c r="Y10295" i="1" s="1"/>
  <c r="U10296" i="1"/>
  <c r="X10296" i="1" s="1"/>
  <c r="Y10296" i="1" s="1"/>
  <c r="U10297" i="1"/>
  <c r="X10297" i="1" s="1"/>
  <c r="Y10297" i="1" s="1"/>
  <c r="U10298" i="1"/>
  <c r="X10298" i="1" s="1"/>
  <c r="Y10298" i="1" s="1"/>
  <c r="U10299" i="1"/>
  <c r="X10299" i="1" s="1"/>
  <c r="Y10299" i="1" s="1"/>
  <c r="U10300" i="1"/>
  <c r="X10300" i="1" s="1"/>
  <c r="Y10300" i="1" s="1"/>
  <c r="U10301" i="1"/>
  <c r="X10301" i="1" s="1"/>
  <c r="Y10301" i="1" s="1"/>
  <c r="U10302" i="1"/>
  <c r="X10302" i="1" s="1"/>
  <c r="Y10302" i="1" s="1"/>
  <c r="U10303" i="1"/>
  <c r="X10303" i="1" s="1"/>
  <c r="Y10303" i="1" s="1"/>
  <c r="U10304" i="1"/>
  <c r="X10304" i="1" s="1"/>
  <c r="Y10304" i="1" s="1"/>
  <c r="U10305" i="1"/>
  <c r="X10305" i="1" s="1"/>
  <c r="Y10305" i="1" s="1"/>
  <c r="U10306" i="1"/>
  <c r="X10306" i="1" s="1"/>
  <c r="Y10306" i="1" s="1"/>
  <c r="U10307" i="1"/>
  <c r="X10307" i="1" s="1"/>
  <c r="Y10307" i="1" s="1"/>
  <c r="U10308" i="1"/>
  <c r="X10308" i="1" s="1"/>
  <c r="Y10308" i="1" s="1"/>
  <c r="U10309" i="1"/>
  <c r="X10309" i="1" s="1"/>
  <c r="Y10309" i="1" s="1"/>
  <c r="U10310" i="1"/>
  <c r="X10310" i="1" s="1"/>
  <c r="Y10310" i="1" s="1"/>
  <c r="U10311" i="1"/>
  <c r="X10311" i="1" s="1"/>
  <c r="Y10311" i="1" s="1"/>
  <c r="U10312" i="1"/>
  <c r="X10312" i="1" s="1"/>
  <c r="Y10312" i="1" s="1"/>
  <c r="U10313" i="1"/>
  <c r="X10313" i="1" s="1"/>
  <c r="Y10313" i="1" s="1"/>
  <c r="U10314" i="1"/>
  <c r="X10314" i="1" s="1"/>
  <c r="Y10314" i="1" s="1"/>
  <c r="U10315" i="1"/>
  <c r="X10315" i="1" s="1"/>
  <c r="Y10315" i="1" s="1"/>
  <c r="U10316" i="1"/>
  <c r="X10316" i="1" s="1"/>
  <c r="Y10316" i="1" s="1"/>
  <c r="U10317" i="1"/>
  <c r="X10317" i="1" s="1"/>
  <c r="Y10317" i="1" s="1"/>
  <c r="U10318" i="1"/>
  <c r="X10318" i="1" s="1"/>
  <c r="Y10318" i="1" s="1"/>
  <c r="U10319" i="1"/>
  <c r="X10319" i="1" s="1"/>
  <c r="Y10319" i="1" s="1"/>
  <c r="U10320" i="1"/>
  <c r="X10320" i="1" s="1"/>
  <c r="Y10320" i="1" s="1"/>
  <c r="U10321" i="1"/>
  <c r="X10321" i="1" s="1"/>
  <c r="Y10321" i="1" s="1"/>
  <c r="U10322" i="1"/>
  <c r="X10322" i="1" s="1"/>
  <c r="Y10322" i="1" s="1"/>
  <c r="U10323" i="1"/>
  <c r="X10323" i="1" s="1"/>
  <c r="Y10323" i="1" s="1"/>
  <c r="U10324" i="1"/>
  <c r="X10324" i="1" s="1"/>
  <c r="Y10324" i="1" s="1"/>
  <c r="U10325" i="1"/>
  <c r="X10325" i="1" s="1"/>
  <c r="Y10325" i="1" s="1"/>
  <c r="U10326" i="1"/>
  <c r="X10326" i="1" s="1"/>
  <c r="Y10326" i="1" s="1"/>
  <c r="U10327" i="1"/>
  <c r="X10327" i="1" s="1"/>
  <c r="Y10327" i="1" s="1"/>
  <c r="U10328" i="1"/>
  <c r="X10328" i="1" s="1"/>
  <c r="Y10328" i="1" s="1"/>
  <c r="U10329" i="1"/>
  <c r="X10329" i="1" s="1"/>
  <c r="Y10329" i="1" s="1"/>
  <c r="U10330" i="1"/>
  <c r="X10330" i="1" s="1"/>
  <c r="Y10330" i="1" s="1"/>
  <c r="U10331" i="1"/>
  <c r="X10331" i="1" s="1"/>
  <c r="Y10331" i="1" s="1"/>
  <c r="U10332" i="1"/>
  <c r="X10332" i="1" s="1"/>
  <c r="Y10332" i="1" s="1"/>
  <c r="U10333" i="1"/>
  <c r="X10333" i="1" s="1"/>
  <c r="Y10333" i="1" s="1"/>
  <c r="U10334" i="1"/>
  <c r="X10334" i="1" s="1"/>
  <c r="Y10334" i="1" s="1"/>
  <c r="U10335" i="1"/>
  <c r="X10335" i="1" s="1"/>
  <c r="Y10335" i="1" s="1"/>
  <c r="U10336" i="1"/>
  <c r="X10336" i="1" s="1"/>
  <c r="Y10336" i="1" s="1"/>
  <c r="U10337" i="1"/>
  <c r="X10337" i="1" s="1"/>
  <c r="Y10337" i="1" s="1"/>
  <c r="U10338" i="1"/>
  <c r="X10338" i="1" s="1"/>
  <c r="Y10338" i="1" s="1"/>
  <c r="U10339" i="1"/>
  <c r="X10339" i="1" s="1"/>
  <c r="Y10339" i="1" s="1"/>
  <c r="U10340" i="1"/>
  <c r="X10340" i="1" s="1"/>
  <c r="Y10340" i="1" s="1"/>
  <c r="U10341" i="1"/>
  <c r="X10341" i="1" s="1"/>
  <c r="Y10341" i="1" s="1"/>
  <c r="U10342" i="1"/>
  <c r="X10342" i="1" s="1"/>
  <c r="Y10342" i="1" s="1"/>
  <c r="U10343" i="1"/>
  <c r="X10343" i="1" s="1"/>
  <c r="Y10343" i="1" s="1"/>
  <c r="U10344" i="1"/>
  <c r="X10344" i="1" s="1"/>
  <c r="Y10344" i="1" s="1"/>
  <c r="U10345" i="1"/>
  <c r="X10345" i="1" s="1"/>
  <c r="Y10345" i="1" s="1"/>
  <c r="U10346" i="1"/>
  <c r="X10346" i="1" s="1"/>
  <c r="Y10346" i="1" s="1"/>
  <c r="U10347" i="1"/>
  <c r="X10347" i="1" s="1"/>
  <c r="Y10347" i="1" s="1"/>
  <c r="U10348" i="1"/>
  <c r="X10348" i="1" s="1"/>
  <c r="Y10348" i="1" s="1"/>
  <c r="U10349" i="1"/>
  <c r="X10349" i="1" s="1"/>
  <c r="Y10349" i="1" s="1"/>
  <c r="U10350" i="1"/>
  <c r="X10350" i="1" s="1"/>
  <c r="Y10350" i="1" s="1"/>
  <c r="U10351" i="1"/>
  <c r="X10351" i="1" s="1"/>
  <c r="Y10351" i="1" s="1"/>
  <c r="U10352" i="1"/>
  <c r="X10352" i="1" s="1"/>
  <c r="Y10352" i="1" s="1"/>
  <c r="U10353" i="1"/>
  <c r="X10353" i="1" s="1"/>
  <c r="Y10353" i="1" s="1"/>
  <c r="U10354" i="1"/>
  <c r="X10354" i="1" s="1"/>
  <c r="Y10354" i="1" s="1"/>
  <c r="U10355" i="1"/>
  <c r="X10355" i="1" s="1"/>
  <c r="Y10355" i="1" s="1"/>
  <c r="U10356" i="1"/>
  <c r="X10356" i="1" s="1"/>
  <c r="Y10356" i="1" s="1"/>
  <c r="U10357" i="1"/>
  <c r="X10357" i="1" s="1"/>
  <c r="Y10357" i="1" s="1"/>
  <c r="U10358" i="1"/>
  <c r="X10358" i="1" s="1"/>
  <c r="Y10358" i="1" s="1"/>
  <c r="U10359" i="1"/>
  <c r="X10359" i="1" s="1"/>
  <c r="Y10359" i="1" s="1"/>
  <c r="U10360" i="1"/>
  <c r="X10360" i="1" s="1"/>
  <c r="Y10360" i="1" s="1"/>
  <c r="U10361" i="1"/>
  <c r="X10361" i="1" s="1"/>
  <c r="Y10361" i="1" s="1"/>
  <c r="U10362" i="1"/>
  <c r="X10362" i="1" s="1"/>
  <c r="Y10362" i="1" s="1"/>
  <c r="U10363" i="1"/>
  <c r="X10363" i="1" s="1"/>
  <c r="Y10363" i="1" s="1"/>
  <c r="U10364" i="1"/>
  <c r="X10364" i="1" s="1"/>
  <c r="Y10364" i="1" s="1"/>
  <c r="U10365" i="1"/>
  <c r="X10365" i="1" s="1"/>
  <c r="Y10365" i="1" s="1"/>
  <c r="U10366" i="1"/>
  <c r="X10366" i="1" s="1"/>
  <c r="Y10366" i="1" s="1"/>
  <c r="U10367" i="1"/>
  <c r="X10367" i="1" s="1"/>
  <c r="Y10367" i="1" s="1"/>
  <c r="U10368" i="1"/>
  <c r="X10368" i="1" s="1"/>
  <c r="Y10368" i="1" s="1"/>
  <c r="U10369" i="1"/>
  <c r="X10369" i="1" s="1"/>
  <c r="Y10369" i="1" s="1"/>
  <c r="U10370" i="1"/>
  <c r="X10370" i="1" s="1"/>
  <c r="Y10370" i="1" s="1"/>
  <c r="U10371" i="1"/>
  <c r="X10371" i="1" s="1"/>
  <c r="Y10371" i="1" s="1"/>
  <c r="U10372" i="1"/>
  <c r="X10372" i="1" s="1"/>
  <c r="Y10372" i="1" s="1"/>
  <c r="U10373" i="1"/>
  <c r="X10373" i="1" s="1"/>
  <c r="Y10373" i="1" s="1"/>
  <c r="U10374" i="1"/>
  <c r="X10374" i="1" s="1"/>
  <c r="Y10374" i="1" s="1"/>
  <c r="U10375" i="1"/>
  <c r="X10375" i="1" s="1"/>
  <c r="Y10375" i="1" s="1"/>
  <c r="U10376" i="1"/>
  <c r="X10376" i="1" s="1"/>
  <c r="Y10376" i="1" s="1"/>
  <c r="U10377" i="1"/>
  <c r="X10377" i="1" s="1"/>
  <c r="Y10377" i="1" s="1"/>
  <c r="U10378" i="1"/>
  <c r="X10378" i="1" s="1"/>
  <c r="Y10378" i="1" s="1"/>
  <c r="U10379" i="1"/>
  <c r="X10379" i="1" s="1"/>
  <c r="Y10379" i="1" s="1"/>
  <c r="U10380" i="1"/>
  <c r="X10380" i="1" s="1"/>
  <c r="Y10380" i="1" s="1"/>
  <c r="U10381" i="1"/>
  <c r="X10381" i="1" s="1"/>
  <c r="Y10381" i="1" s="1"/>
  <c r="U10382" i="1"/>
  <c r="X10382" i="1" s="1"/>
  <c r="Y10382" i="1" s="1"/>
  <c r="U10383" i="1"/>
  <c r="X10383" i="1" s="1"/>
  <c r="Y10383" i="1" s="1"/>
  <c r="U10384" i="1"/>
  <c r="X10384" i="1" s="1"/>
  <c r="Y10384" i="1" s="1"/>
  <c r="U10385" i="1"/>
  <c r="X10385" i="1" s="1"/>
  <c r="Y10385" i="1" s="1"/>
  <c r="U10386" i="1"/>
  <c r="X10386" i="1" s="1"/>
  <c r="Y10386" i="1" s="1"/>
  <c r="U10387" i="1"/>
  <c r="X10387" i="1" s="1"/>
  <c r="Y10387" i="1" s="1"/>
  <c r="U10388" i="1"/>
  <c r="X10388" i="1" s="1"/>
  <c r="Y10388" i="1" s="1"/>
  <c r="U10389" i="1"/>
  <c r="X10389" i="1" s="1"/>
  <c r="Y10389" i="1" s="1"/>
  <c r="U10390" i="1"/>
  <c r="X10390" i="1" s="1"/>
  <c r="Y10390" i="1" s="1"/>
  <c r="U10391" i="1"/>
  <c r="X10391" i="1" s="1"/>
  <c r="Y10391" i="1" s="1"/>
  <c r="U10392" i="1"/>
  <c r="X10392" i="1" s="1"/>
  <c r="Y10392" i="1" s="1"/>
  <c r="U10393" i="1"/>
  <c r="X10393" i="1" s="1"/>
  <c r="Y10393" i="1" s="1"/>
  <c r="U10394" i="1"/>
  <c r="X10394" i="1" s="1"/>
  <c r="Y10394" i="1" s="1"/>
  <c r="U10395" i="1"/>
  <c r="X10395" i="1" s="1"/>
  <c r="Y10395" i="1" s="1"/>
  <c r="U10396" i="1"/>
  <c r="X10396" i="1" s="1"/>
  <c r="Y10396" i="1" s="1"/>
  <c r="U10397" i="1"/>
  <c r="X10397" i="1" s="1"/>
  <c r="Y10397" i="1" s="1"/>
  <c r="U10398" i="1"/>
  <c r="X10398" i="1" s="1"/>
  <c r="Y10398" i="1" s="1"/>
  <c r="U10399" i="1"/>
  <c r="X10399" i="1" s="1"/>
  <c r="Y10399" i="1" s="1"/>
  <c r="U10400" i="1"/>
  <c r="X10400" i="1" s="1"/>
  <c r="Y10400" i="1" s="1"/>
  <c r="U10401" i="1"/>
  <c r="X10401" i="1" s="1"/>
  <c r="Y10401" i="1" s="1"/>
  <c r="U10402" i="1"/>
  <c r="X10402" i="1" s="1"/>
  <c r="Y10402" i="1" s="1"/>
  <c r="U10403" i="1"/>
  <c r="X10403" i="1" s="1"/>
  <c r="Y10403" i="1" s="1"/>
  <c r="U10404" i="1"/>
  <c r="X10404" i="1" s="1"/>
  <c r="Y10404" i="1" s="1"/>
  <c r="U10405" i="1"/>
  <c r="X10405" i="1" s="1"/>
  <c r="Y10405" i="1" s="1"/>
  <c r="U10406" i="1"/>
  <c r="X10406" i="1" s="1"/>
  <c r="Y10406" i="1" s="1"/>
  <c r="U10407" i="1"/>
  <c r="X10407" i="1" s="1"/>
  <c r="Y10407" i="1" s="1"/>
  <c r="U10408" i="1"/>
  <c r="X10408" i="1" s="1"/>
  <c r="Y10408" i="1" s="1"/>
  <c r="U10409" i="1"/>
  <c r="X10409" i="1" s="1"/>
  <c r="Y10409" i="1" s="1"/>
  <c r="U10410" i="1"/>
  <c r="X10410" i="1" s="1"/>
  <c r="Y10410" i="1" s="1"/>
  <c r="U10411" i="1"/>
  <c r="X10411" i="1" s="1"/>
  <c r="Y10411" i="1" s="1"/>
  <c r="U10412" i="1"/>
  <c r="X10412" i="1" s="1"/>
  <c r="Y10412" i="1" s="1"/>
  <c r="U10413" i="1"/>
  <c r="X10413" i="1" s="1"/>
  <c r="Y10413" i="1" s="1"/>
  <c r="U10414" i="1"/>
  <c r="X10414" i="1" s="1"/>
  <c r="Y10414" i="1" s="1"/>
  <c r="U10415" i="1"/>
  <c r="X10415" i="1" s="1"/>
  <c r="Y10415" i="1" s="1"/>
  <c r="U10416" i="1"/>
  <c r="X10416" i="1" s="1"/>
  <c r="Y10416" i="1" s="1"/>
  <c r="U10417" i="1"/>
  <c r="X10417" i="1" s="1"/>
  <c r="Y10417" i="1" s="1"/>
  <c r="U10418" i="1"/>
  <c r="X10418" i="1" s="1"/>
  <c r="Y10418" i="1" s="1"/>
  <c r="U10419" i="1"/>
  <c r="X10419" i="1" s="1"/>
  <c r="Y10419" i="1" s="1"/>
  <c r="U10420" i="1"/>
  <c r="X10420" i="1" s="1"/>
  <c r="Y10420" i="1" s="1"/>
  <c r="U10421" i="1"/>
  <c r="X10421" i="1" s="1"/>
  <c r="Y10421" i="1" s="1"/>
  <c r="U10422" i="1"/>
  <c r="X10422" i="1" s="1"/>
  <c r="Y10422" i="1" s="1"/>
  <c r="U10423" i="1"/>
  <c r="X10423" i="1" s="1"/>
  <c r="Y10423" i="1" s="1"/>
  <c r="U10424" i="1"/>
  <c r="X10424" i="1" s="1"/>
  <c r="Y10424" i="1" s="1"/>
  <c r="U10425" i="1"/>
  <c r="X10425" i="1" s="1"/>
  <c r="Y10425" i="1" s="1"/>
  <c r="U10426" i="1"/>
  <c r="X10426" i="1" s="1"/>
  <c r="Y10426" i="1" s="1"/>
  <c r="U10427" i="1"/>
  <c r="X10427" i="1" s="1"/>
  <c r="Y10427" i="1" s="1"/>
  <c r="U10428" i="1"/>
  <c r="X10428" i="1" s="1"/>
  <c r="Y10428" i="1" s="1"/>
  <c r="U10429" i="1"/>
  <c r="X10429" i="1" s="1"/>
  <c r="Y10429" i="1" s="1"/>
  <c r="U10430" i="1"/>
  <c r="X10430" i="1" s="1"/>
  <c r="Y10430" i="1" s="1"/>
  <c r="U10431" i="1"/>
  <c r="X10431" i="1" s="1"/>
  <c r="Y10431" i="1" s="1"/>
  <c r="U10432" i="1"/>
  <c r="X10432" i="1" s="1"/>
  <c r="Y10432" i="1" s="1"/>
  <c r="U10433" i="1"/>
  <c r="X10433" i="1" s="1"/>
  <c r="Y10433" i="1" s="1"/>
  <c r="U10434" i="1"/>
  <c r="X10434" i="1" s="1"/>
  <c r="Y10434" i="1" s="1"/>
  <c r="U10435" i="1"/>
  <c r="X10435" i="1" s="1"/>
  <c r="Y10435" i="1" s="1"/>
  <c r="U10436" i="1"/>
  <c r="X10436" i="1" s="1"/>
  <c r="Y10436" i="1" s="1"/>
  <c r="U10437" i="1"/>
  <c r="X10437" i="1" s="1"/>
  <c r="Y10437" i="1" s="1"/>
  <c r="U10438" i="1"/>
  <c r="X10438" i="1" s="1"/>
  <c r="Y10438" i="1" s="1"/>
  <c r="U10439" i="1"/>
  <c r="X10439" i="1" s="1"/>
  <c r="Y10439" i="1" s="1"/>
  <c r="U10440" i="1"/>
  <c r="X10440" i="1" s="1"/>
  <c r="Y10440" i="1" s="1"/>
  <c r="U10441" i="1"/>
  <c r="X10441" i="1" s="1"/>
  <c r="Y10441" i="1" s="1"/>
  <c r="U10442" i="1"/>
  <c r="X10442" i="1" s="1"/>
  <c r="Y10442" i="1" s="1"/>
  <c r="U10443" i="1"/>
  <c r="X10443" i="1" s="1"/>
  <c r="Y10443" i="1" s="1"/>
  <c r="U10444" i="1"/>
  <c r="X10444" i="1" s="1"/>
  <c r="Y10444" i="1" s="1"/>
  <c r="U10445" i="1"/>
  <c r="X10445" i="1" s="1"/>
  <c r="Y10445" i="1" s="1"/>
  <c r="U10446" i="1"/>
  <c r="X10446" i="1" s="1"/>
  <c r="Y10446" i="1" s="1"/>
  <c r="U10447" i="1"/>
  <c r="X10447" i="1" s="1"/>
  <c r="Y10447" i="1" s="1"/>
  <c r="U10448" i="1"/>
  <c r="X10448" i="1" s="1"/>
  <c r="Y10448" i="1" s="1"/>
  <c r="U10449" i="1"/>
  <c r="X10449" i="1" s="1"/>
  <c r="Y10449" i="1" s="1"/>
  <c r="U10450" i="1"/>
  <c r="X10450" i="1" s="1"/>
  <c r="Y10450" i="1" s="1"/>
  <c r="U10451" i="1"/>
  <c r="X10451" i="1" s="1"/>
  <c r="Y10451" i="1" s="1"/>
  <c r="U10452" i="1"/>
  <c r="X10452" i="1" s="1"/>
  <c r="Y10452" i="1" s="1"/>
  <c r="U10453" i="1"/>
  <c r="X10453" i="1" s="1"/>
  <c r="Y10453" i="1" s="1"/>
  <c r="U10454" i="1"/>
  <c r="X10454" i="1" s="1"/>
  <c r="Y10454" i="1" s="1"/>
  <c r="U10455" i="1"/>
  <c r="X10455" i="1" s="1"/>
  <c r="Y10455" i="1" s="1"/>
  <c r="U10456" i="1"/>
  <c r="X10456" i="1" s="1"/>
  <c r="Y10456" i="1" s="1"/>
  <c r="U10457" i="1"/>
  <c r="X10457" i="1" s="1"/>
  <c r="Y10457" i="1" s="1"/>
  <c r="U10458" i="1"/>
  <c r="X10458" i="1" s="1"/>
  <c r="Y10458" i="1" s="1"/>
  <c r="U10459" i="1"/>
  <c r="X10459" i="1" s="1"/>
  <c r="Y10459" i="1" s="1"/>
  <c r="U10460" i="1"/>
  <c r="X10460" i="1" s="1"/>
  <c r="Y10460" i="1" s="1"/>
  <c r="U10461" i="1"/>
  <c r="X10461" i="1" s="1"/>
  <c r="Y10461" i="1" s="1"/>
  <c r="U10462" i="1"/>
  <c r="X10462" i="1" s="1"/>
  <c r="Y10462" i="1" s="1"/>
  <c r="U10463" i="1"/>
  <c r="X10463" i="1" s="1"/>
  <c r="Y10463" i="1" s="1"/>
  <c r="U10464" i="1"/>
  <c r="X10464" i="1" s="1"/>
  <c r="Y10464" i="1" s="1"/>
  <c r="U10465" i="1"/>
  <c r="X10465" i="1" s="1"/>
  <c r="Y10465" i="1" s="1"/>
  <c r="U10466" i="1"/>
  <c r="X10466" i="1" s="1"/>
  <c r="Y10466" i="1" s="1"/>
  <c r="U10467" i="1"/>
  <c r="X10467" i="1" s="1"/>
  <c r="Y10467" i="1" s="1"/>
  <c r="U10468" i="1"/>
  <c r="X10468" i="1" s="1"/>
  <c r="Y10468" i="1" s="1"/>
  <c r="U10469" i="1"/>
  <c r="X10469" i="1" s="1"/>
  <c r="Y10469" i="1" s="1"/>
  <c r="U10470" i="1"/>
  <c r="X10470" i="1" s="1"/>
  <c r="Y10470" i="1" s="1"/>
  <c r="U10471" i="1"/>
  <c r="X10471" i="1" s="1"/>
  <c r="Y10471" i="1" s="1"/>
  <c r="U10472" i="1"/>
  <c r="X10472" i="1" s="1"/>
  <c r="Y10472" i="1" s="1"/>
  <c r="U10473" i="1"/>
  <c r="X10473" i="1" s="1"/>
  <c r="Y10473" i="1" s="1"/>
  <c r="U10474" i="1"/>
  <c r="X10474" i="1" s="1"/>
  <c r="Y10474" i="1" s="1"/>
  <c r="U10475" i="1"/>
  <c r="X10475" i="1" s="1"/>
  <c r="Y10475" i="1" s="1"/>
  <c r="U10476" i="1"/>
  <c r="X10476" i="1" s="1"/>
  <c r="Y10476" i="1" s="1"/>
  <c r="U10477" i="1"/>
  <c r="X10477" i="1" s="1"/>
  <c r="Y10477" i="1" s="1"/>
  <c r="U10478" i="1"/>
  <c r="X10478" i="1" s="1"/>
  <c r="Y10478" i="1" s="1"/>
  <c r="U10479" i="1"/>
  <c r="X10479" i="1" s="1"/>
  <c r="Y10479" i="1" s="1"/>
  <c r="U10480" i="1"/>
  <c r="X10480" i="1" s="1"/>
  <c r="Y10480" i="1" s="1"/>
  <c r="U10481" i="1"/>
  <c r="X10481" i="1" s="1"/>
  <c r="Y10481" i="1" s="1"/>
  <c r="U10482" i="1"/>
  <c r="X10482" i="1" s="1"/>
  <c r="Y10482" i="1" s="1"/>
  <c r="U10483" i="1"/>
  <c r="X10483" i="1" s="1"/>
  <c r="Y10483" i="1" s="1"/>
  <c r="U10484" i="1"/>
  <c r="X10484" i="1" s="1"/>
  <c r="Y10484" i="1" s="1"/>
  <c r="U10485" i="1"/>
  <c r="X10485" i="1" s="1"/>
  <c r="Y10485" i="1" s="1"/>
  <c r="U10486" i="1"/>
  <c r="X10486" i="1" s="1"/>
  <c r="Y10486" i="1" s="1"/>
  <c r="U10487" i="1"/>
  <c r="X10487" i="1" s="1"/>
  <c r="Y10487" i="1" s="1"/>
  <c r="U10488" i="1"/>
  <c r="X10488" i="1" s="1"/>
  <c r="Y10488" i="1" s="1"/>
  <c r="U10489" i="1"/>
  <c r="X10489" i="1" s="1"/>
  <c r="Y10489" i="1" s="1"/>
  <c r="U10490" i="1"/>
  <c r="X10490" i="1" s="1"/>
  <c r="Y10490" i="1" s="1"/>
  <c r="U10491" i="1"/>
  <c r="X10491" i="1" s="1"/>
  <c r="Y10491" i="1" s="1"/>
  <c r="U10492" i="1"/>
  <c r="X10492" i="1" s="1"/>
  <c r="Y10492" i="1" s="1"/>
  <c r="U10493" i="1"/>
  <c r="X10493" i="1" s="1"/>
  <c r="Y10493" i="1" s="1"/>
  <c r="U10494" i="1"/>
  <c r="X10494" i="1" s="1"/>
  <c r="Y10494" i="1" s="1"/>
  <c r="U10495" i="1"/>
  <c r="X10495" i="1" s="1"/>
  <c r="Y10495" i="1" s="1"/>
  <c r="U10496" i="1"/>
  <c r="X10496" i="1" s="1"/>
  <c r="Y10496" i="1" s="1"/>
  <c r="U10497" i="1"/>
  <c r="X10497" i="1" s="1"/>
  <c r="Y10497" i="1" s="1"/>
  <c r="U10498" i="1"/>
  <c r="X10498" i="1" s="1"/>
  <c r="Y10498" i="1" s="1"/>
  <c r="U10499" i="1"/>
  <c r="X10499" i="1" s="1"/>
  <c r="Y10499" i="1" s="1"/>
  <c r="U10500" i="1"/>
  <c r="X10500" i="1" s="1"/>
  <c r="Y10500" i="1" s="1"/>
  <c r="U10501" i="1"/>
  <c r="X10501" i="1" s="1"/>
  <c r="Y10501" i="1" s="1"/>
  <c r="U10502" i="1"/>
  <c r="X10502" i="1" s="1"/>
  <c r="Y10502" i="1" s="1"/>
  <c r="U10503" i="1"/>
  <c r="X10503" i="1" s="1"/>
  <c r="Y10503" i="1" s="1"/>
  <c r="U10504" i="1"/>
  <c r="X10504" i="1" s="1"/>
  <c r="Y10504" i="1" s="1"/>
  <c r="U10505" i="1"/>
  <c r="X10505" i="1" s="1"/>
  <c r="Y10505" i="1" s="1"/>
  <c r="U10506" i="1"/>
  <c r="X10506" i="1" s="1"/>
  <c r="Y10506" i="1" s="1"/>
  <c r="U10507" i="1"/>
  <c r="X10507" i="1" s="1"/>
  <c r="Y10507" i="1" s="1"/>
  <c r="U10508" i="1"/>
  <c r="X10508" i="1" s="1"/>
  <c r="Y10508" i="1" s="1"/>
  <c r="U10509" i="1"/>
  <c r="X10509" i="1" s="1"/>
  <c r="Y10509" i="1" s="1"/>
  <c r="U10510" i="1"/>
  <c r="X10510" i="1" s="1"/>
  <c r="Y10510" i="1" s="1"/>
  <c r="U10511" i="1"/>
  <c r="X10511" i="1" s="1"/>
  <c r="Y10511" i="1" s="1"/>
  <c r="U10512" i="1"/>
  <c r="X10512" i="1" s="1"/>
  <c r="Y10512" i="1" s="1"/>
  <c r="U10513" i="1"/>
  <c r="X10513" i="1" s="1"/>
  <c r="Y10513" i="1" s="1"/>
  <c r="U10514" i="1"/>
  <c r="X10514" i="1" s="1"/>
  <c r="Y10514" i="1" s="1"/>
  <c r="U10515" i="1"/>
  <c r="X10515" i="1" s="1"/>
  <c r="Y10515" i="1" s="1"/>
  <c r="U10516" i="1"/>
  <c r="X10516" i="1" s="1"/>
  <c r="Y10516" i="1" s="1"/>
  <c r="U10517" i="1"/>
  <c r="X10517" i="1" s="1"/>
  <c r="Y10517" i="1" s="1"/>
  <c r="U10518" i="1"/>
  <c r="X10518" i="1" s="1"/>
  <c r="Y10518" i="1" s="1"/>
  <c r="U10519" i="1"/>
  <c r="X10519" i="1" s="1"/>
  <c r="Y10519" i="1" s="1"/>
  <c r="U10520" i="1"/>
  <c r="X10520" i="1" s="1"/>
  <c r="Y10520" i="1" s="1"/>
  <c r="U10521" i="1"/>
  <c r="X10521" i="1" s="1"/>
  <c r="Y10521" i="1" s="1"/>
  <c r="U10522" i="1"/>
  <c r="X10522" i="1" s="1"/>
  <c r="Y10522" i="1" s="1"/>
  <c r="U10523" i="1"/>
  <c r="X10523" i="1" s="1"/>
  <c r="Y10523" i="1" s="1"/>
  <c r="U10524" i="1"/>
  <c r="X10524" i="1" s="1"/>
  <c r="Y10524" i="1" s="1"/>
  <c r="U10525" i="1"/>
  <c r="X10525" i="1" s="1"/>
  <c r="Y10525" i="1" s="1"/>
  <c r="U10526" i="1"/>
  <c r="X10526" i="1" s="1"/>
  <c r="Y10526" i="1" s="1"/>
  <c r="U10527" i="1"/>
  <c r="X10527" i="1" s="1"/>
  <c r="Y10527" i="1" s="1"/>
  <c r="U10528" i="1"/>
  <c r="X10528" i="1" s="1"/>
  <c r="Y10528" i="1" s="1"/>
  <c r="U10529" i="1"/>
  <c r="X10529" i="1" s="1"/>
  <c r="Y10529" i="1" s="1"/>
  <c r="U10530" i="1"/>
  <c r="X10530" i="1" s="1"/>
  <c r="Y10530" i="1" s="1"/>
  <c r="U10531" i="1"/>
  <c r="X10531" i="1" s="1"/>
  <c r="Y10531" i="1" s="1"/>
  <c r="U10532" i="1"/>
  <c r="X10532" i="1" s="1"/>
  <c r="Y10532" i="1" s="1"/>
  <c r="U10533" i="1"/>
  <c r="X10533" i="1" s="1"/>
  <c r="Y10533" i="1" s="1"/>
  <c r="U10534" i="1"/>
  <c r="X10534" i="1" s="1"/>
  <c r="Y10534" i="1" s="1"/>
  <c r="U10535" i="1"/>
  <c r="X10535" i="1" s="1"/>
  <c r="Y10535" i="1" s="1"/>
  <c r="U10536" i="1"/>
  <c r="X10536" i="1" s="1"/>
  <c r="Y10536" i="1" s="1"/>
  <c r="U10537" i="1"/>
  <c r="X10537" i="1" s="1"/>
  <c r="Y10537" i="1" s="1"/>
  <c r="U10538" i="1"/>
  <c r="X10538" i="1" s="1"/>
  <c r="Y10538" i="1" s="1"/>
  <c r="U10539" i="1"/>
  <c r="X10539" i="1" s="1"/>
  <c r="Y10539" i="1" s="1"/>
  <c r="U10540" i="1"/>
  <c r="X10540" i="1" s="1"/>
  <c r="Y10540" i="1" s="1"/>
  <c r="U10541" i="1"/>
  <c r="X10541" i="1" s="1"/>
  <c r="Y10541" i="1" s="1"/>
  <c r="U10542" i="1"/>
  <c r="X10542" i="1" s="1"/>
  <c r="Y10542" i="1" s="1"/>
  <c r="U10543" i="1"/>
  <c r="X10543" i="1" s="1"/>
  <c r="Y10543" i="1" s="1"/>
  <c r="U10544" i="1"/>
  <c r="X10544" i="1" s="1"/>
  <c r="Y10544" i="1" s="1"/>
  <c r="U10545" i="1"/>
  <c r="X10545" i="1" s="1"/>
  <c r="Y10545" i="1" s="1"/>
  <c r="U10546" i="1"/>
  <c r="X10546" i="1" s="1"/>
  <c r="Y10546" i="1" s="1"/>
  <c r="U10547" i="1"/>
  <c r="X10547" i="1" s="1"/>
  <c r="Y10547" i="1" s="1"/>
  <c r="U10548" i="1"/>
  <c r="X10548" i="1" s="1"/>
  <c r="Y10548" i="1" s="1"/>
  <c r="U10549" i="1"/>
  <c r="X10549" i="1" s="1"/>
  <c r="Y10549" i="1" s="1"/>
  <c r="U10550" i="1"/>
  <c r="X10550" i="1" s="1"/>
  <c r="Y10550" i="1" s="1"/>
  <c r="U10551" i="1"/>
  <c r="X10551" i="1" s="1"/>
  <c r="Y10551" i="1" s="1"/>
  <c r="U10552" i="1"/>
  <c r="X10552" i="1" s="1"/>
  <c r="Y10552" i="1" s="1"/>
  <c r="U10553" i="1"/>
  <c r="X10553" i="1" s="1"/>
  <c r="Y10553" i="1" s="1"/>
  <c r="U10554" i="1"/>
  <c r="X10554" i="1" s="1"/>
  <c r="Y10554" i="1" s="1"/>
  <c r="U10555" i="1"/>
  <c r="X10555" i="1" s="1"/>
  <c r="Y10555" i="1" s="1"/>
  <c r="U10556" i="1"/>
  <c r="X10556" i="1" s="1"/>
  <c r="Y10556" i="1" s="1"/>
  <c r="U10557" i="1"/>
  <c r="X10557" i="1" s="1"/>
  <c r="Y10557" i="1" s="1"/>
  <c r="U10558" i="1"/>
  <c r="X10558" i="1" s="1"/>
  <c r="Y10558" i="1" s="1"/>
  <c r="U10559" i="1"/>
  <c r="X10559" i="1" s="1"/>
  <c r="Y10559" i="1" s="1"/>
  <c r="U10560" i="1"/>
  <c r="X10560" i="1" s="1"/>
  <c r="Y10560" i="1" s="1"/>
  <c r="U10561" i="1"/>
  <c r="X10561" i="1" s="1"/>
  <c r="Y10561" i="1" s="1"/>
  <c r="U10562" i="1"/>
  <c r="X10562" i="1" s="1"/>
  <c r="Y10562" i="1" s="1"/>
  <c r="U10563" i="1"/>
  <c r="X10563" i="1" s="1"/>
  <c r="Y10563" i="1" s="1"/>
  <c r="U10564" i="1"/>
  <c r="X10564" i="1" s="1"/>
  <c r="Y10564" i="1" s="1"/>
  <c r="U10565" i="1"/>
  <c r="X10565" i="1" s="1"/>
  <c r="Y10565" i="1" s="1"/>
  <c r="U10566" i="1"/>
  <c r="X10566" i="1" s="1"/>
  <c r="Y10566" i="1" s="1"/>
  <c r="U10567" i="1"/>
  <c r="X10567" i="1" s="1"/>
  <c r="Y10567" i="1" s="1"/>
  <c r="U10568" i="1"/>
  <c r="X10568" i="1" s="1"/>
  <c r="Y10568" i="1" s="1"/>
  <c r="U10569" i="1"/>
  <c r="X10569" i="1" s="1"/>
  <c r="Y10569" i="1" s="1"/>
  <c r="U10570" i="1"/>
  <c r="X10570" i="1" s="1"/>
  <c r="Y10570" i="1" s="1"/>
  <c r="U10571" i="1"/>
  <c r="X10571" i="1" s="1"/>
  <c r="Y10571" i="1" s="1"/>
  <c r="U10572" i="1"/>
  <c r="X10572" i="1" s="1"/>
  <c r="Y10572" i="1" s="1"/>
  <c r="U10573" i="1"/>
  <c r="X10573" i="1" s="1"/>
  <c r="Y10573" i="1" s="1"/>
  <c r="U10574" i="1"/>
  <c r="X10574" i="1" s="1"/>
  <c r="Y10574" i="1" s="1"/>
  <c r="U10575" i="1"/>
  <c r="X10575" i="1" s="1"/>
  <c r="Y10575" i="1" s="1"/>
  <c r="U10576" i="1"/>
  <c r="X10576" i="1" s="1"/>
  <c r="Y10576" i="1" s="1"/>
  <c r="U10577" i="1"/>
  <c r="X10577" i="1" s="1"/>
  <c r="Y10577" i="1" s="1"/>
  <c r="U10578" i="1"/>
  <c r="X10578" i="1" s="1"/>
  <c r="Y10578" i="1" s="1"/>
  <c r="U10579" i="1"/>
  <c r="X10579" i="1" s="1"/>
  <c r="Y10579" i="1" s="1"/>
  <c r="U10580" i="1"/>
  <c r="X10580" i="1" s="1"/>
  <c r="Y10580" i="1" s="1"/>
  <c r="U10581" i="1"/>
  <c r="X10581" i="1" s="1"/>
  <c r="Y10581" i="1" s="1"/>
  <c r="U10582" i="1"/>
  <c r="X10582" i="1" s="1"/>
  <c r="Y10582" i="1" s="1"/>
  <c r="U10583" i="1"/>
  <c r="X10583" i="1" s="1"/>
  <c r="Y10583" i="1" s="1"/>
  <c r="U10584" i="1"/>
  <c r="X10584" i="1" s="1"/>
  <c r="Y10584" i="1" s="1"/>
  <c r="U10585" i="1"/>
  <c r="X10585" i="1" s="1"/>
  <c r="Y10585" i="1" s="1"/>
  <c r="U10586" i="1"/>
  <c r="X10586" i="1" s="1"/>
  <c r="Y10586" i="1" s="1"/>
  <c r="U10587" i="1"/>
  <c r="X10587" i="1" s="1"/>
  <c r="Y10587" i="1" s="1"/>
  <c r="U10588" i="1"/>
  <c r="X10588" i="1" s="1"/>
  <c r="Y10588" i="1" s="1"/>
  <c r="U10589" i="1"/>
  <c r="X10589" i="1" s="1"/>
  <c r="Y10589" i="1" s="1"/>
  <c r="U10590" i="1"/>
  <c r="X10590" i="1" s="1"/>
  <c r="Y10590" i="1" s="1"/>
  <c r="U10591" i="1"/>
  <c r="X10591" i="1" s="1"/>
  <c r="Y10591" i="1" s="1"/>
  <c r="U10592" i="1"/>
  <c r="X10592" i="1" s="1"/>
  <c r="Y10592" i="1" s="1"/>
  <c r="U10593" i="1"/>
  <c r="X10593" i="1" s="1"/>
  <c r="Y10593" i="1" s="1"/>
  <c r="U10594" i="1"/>
  <c r="X10594" i="1" s="1"/>
  <c r="Y10594" i="1" s="1"/>
  <c r="U10595" i="1"/>
  <c r="X10595" i="1" s="1"/>
  <c r="Y10595" i="1" s="1"/>
  <c r="U10596" i="1"/>
  <c r="X10596" i="1" s="1"/>
  <c r="Y10596" i="1" s="1"/>
  <c r="U10597" i="1"/>
  <c r="X10597" i="1" s="1"/>
  <c r="Y10597" i="1" s="1"/>
  <c r="U10598" i="1"/>
  <c r="X10598" i="1" s="1"/>
  <c r="Y10598" i="1" s="1"/>
  <c r="U10599" i="1"/>
  <c r="X10599" i="1" s="1"/>
  <c r="Y10599" i="1" s="1"/>
  <c r="U10600" i="1"/>
  <c r="X10600" i="1" s="1"/>
  <c r="Y10600" i="1" s="1"/>
  <c r="U10601" i="1"/>
  <c r="X10601" i="1" s="1"/>
  <c r="Y10601" i="1" s="1"/>
  <c r="U10602" i="1"/>
  <c r="X10602" i="1" s="1"/>
  <c r="Y10602" i="1" s="1"/>
  <c r="U10603" i="1"/>
  <c r="X10603" i="1" s="1"/>
  <c r="Y10603" i="1" s="1"/>
  <c r="U10604" i="1"/>
  <c r="X10604" i="1" s="1"/>
  <c r="Y10604" i="1" s="1"/>
  <c r="U10605" i="1"/>
  <c r="X10605" i="1" s="1"/>
  <c r="Y10605" i="1" s="1"/>
  <c r="U10606" i="1"/>
  <c r="X10606" i="1" s="1"/>
  <c r="Y10606" i="1" s="1"/>
  <c r="U10607" i="1"/>
  <c r="X10607" i="1" s="1"/>
  <c r="Y10607" i="1" s="1"/>
  <c r="U10608" i="1"/>
  <c r="X10608" i="1" s="1"/>
  <c r="Y10608" i="1" s="1"/>
  <c r="U10609" i="1"/>
  <c r="X10609" i="1" s="1"/>
  <c r="Y10609" i="1" s="1"/>
  <c r="U10610" i="1"/>
  <c r="X10610" i="1" s="1"/>
  <c r="Y10610" i="1" s="1"/>
  <c r="U10611" i="1"/>
  <c r="X10611" i="1" s="1"/>
  <c r="Y10611" i="1" s="1"/>
  <c r="U10612" i="1"/>
  <c r="X10612" i="1" s="1"/>
  <c r="Y10612" i="1" s="1"/>
  <c r="U10613" i="1"/>
  <c r="X10613" i="1" s="1"/>
  <c r="Y10613" i="1" s="1"/>
  <c r="U10614" i="1"/>
  <c r="X10614" i="1" s="1"/>
  <c r="Y10614" i="1" s="1"/>
  <c r="U10615" i="1"/>
  <c r="X10615" i="1" s="1"/>
  <c r="Y10615" i="1" s="1"/>
  <c r="U10616" i="1"/>
  <c r="X10616" i="1" s="1"/>
  <c r="Y10616" i="1" s="1"/>
  <c r="U10617" i="1"/>
  <c r="X10617" i="1" s="1"/>
  <c r="Y10617" i="1" s="1"/>
  <c r="U10618" i="1"/>
  <c r="X10618" i="1" s="1"/>
  <c r="Y10618" i="1" s="1"/>
  <c r="U10619" i="1"/>
  <c r="X10619" i="1" s="1"/>
  <c r="Y10619" i="1" s="1"/>
  <c r="U10620" i="1"/>
  <c r="X10620" i="1" s="1"/>
  <c r="Y10620" i="1" s="1"/>
  <c r="U10621" i="1"/>
  <c r="X10621" i="1" s="1"/>
  <c r="Y10621" i="1" s="1"/>
  <c r="U10622" i="1"/>
  <c r="X10622" i="1" s="1"/>
  <c r="Y10622" i="1" s="1"/>
  <c r="U10623" i="1"/>
  <c r="X10623" i="1" s="1"/>
  <c r="Y10623" i="1" s="1"/>
  <c r="U10624" i="1"/>
  <c r="X10624" i="1" s="1"/>
  <c r="Y10624" i="1" s="1"/>
  <c r="U10625" i="1"/>
  <c r="X10625" i="1" s="1"/>
  <c r="Y10625" i="1" s="1"/>
  <c r="U10626" i="1"/>
  <c r="X10626" i="1" s="1"/>
  <c r="Y10626" i="1" s="1"/>
  <c r="U10627" i="1"/>
  <c r="X10627" i="1" s="1"/>
  <c r="Y10627" i="1" s="1"/>
  <c r="U10628" i="1"/>
  <c r="X10628" i="1" s="1"/>
  <c r="Y10628" i="1" s="1"/>
  <c r="U10629" i="1"/>
  <c r="X10629" i="1" s="1"/>
  <c r="Y10629" i="1" s="1"/>
  <c r="U10630" i="1"/>
  <c r="X10630" i="1" s="1"/>
  <c r="Y10630" i="1" s="1"/>
  <c r="U10631" i="1"/>
  <c r="X10631" i="1" s="1"/>
  <c r="Y10631" i="1" s="1"/>
  <c r="U10632" i="1"/>
  <c r="X10632" i="1" s="1"/>
  <c r="Y10632" i="1" s="1"/>
  <c r="U10633" i="1"/>
  <c r="X10633" i="1" s="1"/>
  <c r="Y10633" i="1" s="1"/>
  <c r="U10634" i="1"/>
  <c r="X10634" i="1" s="1"/>
  <c r="Y10634" i="1" s="1"/>
  <c r="U10635" i="1"/>
  <c r="X10635" i="1" s="1"/>
  <c r="Y10635" i="1" s="1"/>
  <c r="U10636" i="1"/>
  <c r="X10636" i="1" s="1"/>
  <c r="Y10636" i="1" s="1"/>
  <c r="U10637" i="1"/>
  <c r="X10637" i="1" s="1"/>
  <c r="Y10637" i="1" s="1"/>
  <c r="U10638" i="1"/>
  <c r="X10638" i="1" s="1"/>
  <c r="Y10638" i="1" s="1"/>
  <c r="U10639" i="1"/>
  <c r="X10639" i="1" s="1"/>
  <c r="Y10639" i="1" s="1"/>
  <c r="U10640" i="1"/>
  <c r="X10640" i="1" s="1"/>
  <c r="Y10640" i="1" s="1"/>
  <c r="U10641" i="1"/>
  <c r="X10641" i="1" s="1"/>
  <c r="Y10641" i="1" s="1"/>
  <c r="U10642" i="1"/>
  <c r="X10642" i="1" s="1"/>
  <c r="Y10642" i="1" s="1"/>
  <c r="U10643" i="1"/>
  <c r="X10643" i="1" s="1"/>
  <c r="Y10643" i="1" s="1"/>
  <c r="U10644" i="1"/>
  <c r="X10644" i="1" s="1"/>
  <c r="Y10644" i="1" s="1"/>
  <c r="U10645" i="1"/>
  <c r="X10645" i="1" s="1"/>
  <c r="Y10645" i="1" s="1"/>
  <c r="U10646" i="1"/>
  <c r="X10646" i="1" s="1"/>
  <c r="Y10646" i="1" s="1"/>
  <c r="U10647" i="1"/>
  <c r="X10647" i="1" s="1"/>
  <c r="Y10647" i="1" s="1"/>
  <c r="U10648" i="1"/>
  <c r="X10648" i="1" s="1"/>
  <c r="Y10648" i="1" s="1"/>
  <c r="U10649" i="1"/>
  <c r="X10649" i="1" s="1"/>
  <c r="Y10649" i="1" s="1"/>
  <c r="U10650" i="1"/>
  <c r="X10650" i="1" s="1"/>
  <c r="Y10650" i="1" s="1"/>
  <c r="U10651" i="1"/>
  <c r="X10651" i="1" s="1"/>
  <c r="Y10651" i="1" s="1"/>
  <c r="U10652" i="1"/>
  <c r="X10652" i="1" s="1"/>
  <c r="Y10652" i="1" s="1"/>
  <c r="U10653" i="1"/>
  <c r="X10653" i="1" s="1"/>
  <c r="Y10653" i="1" s="1"/>
  <c r="U10654" i="1"/>
  <c r="X10654" i="1" s="1"/>
  <c r="Y10654" i="1" s="1"/>
  <c r="U10655" i="1"/>
  <c r="X10655" i="1" s="1"/>
  <c r="Y10655" i="1" s="1"/>
  <c r="U10656" i="1"/>
  <c r="X10656" i="1" s="1"/>
  <c r="Y10656" i="1" s="1"/>
  <c r="U10657" i="1"/>
  <c r="X10657" i="1" s="1"/>
  <c r="Y10657" i="1" s="1"/>
  <c r="U10658" i="1"/>
  <c r="X10658" i="1" s="1"/>
  <c r="Y10658" i="1" s="1"/>
  <c r="U10659" i="1"/>
  <c r="X10659" i="1" s="1"/>
  <c r="Y10659" i="1" s="1"/>
  <c r="U10660" i="1"/>
  <c r="X10660" i="1" s="1"/>
  <c r="Y10660" i="1" s="1"/>
  <c r="U10661" i="1"/>
  <c r="X10661" i="1" s="1"/>
  <c r="Y10661" i="1" s="1"/>
  <c r="U10662" i="1"/>
  <c r="X10662" i="1" s="1"/>
  <c r="Y10662" i="1" s="1"/>
  <c r="U10663" i="1"/>
  <c r="X10663" i="1" s="1"/>
  <c r="Y10663" i="1" s="1"/>
  <c r="U10664" i="1"/>
  <c r="X10664" i="1" s="1"/>
  <c r="Y10664" i="1" s="1"/>
  <c r="U10665" i="1"/>
  <c r="X10665" i="1" s="1"/>
  <c r="Y10665" i="1" s="1"/>
  <c r="U10666" i="1"/>
  <c r="X10666" i="1" s="1"/>
  <c r="Y10666" i="1" s="1"/>
  <c r="U10667" i="1"/>
  <c r="X10667" i="1" s="1"/>
  <c r="Y10667" i="1" s="1"/>
  <c r="U10668" i="1"/>
  <c r="X10668" i="1" s="1"/>
  <c r="Y10668" i="1" s="1"/>
  <c r="U10669" i="1"/>
  <c r="X10669" i="1" s="1"/>
  <c r="Y10669" i="1" s="1"/>
  <c r="U10670" i="1"/>
  <c r="X10670" i="1" s="1"/>
  <c r="Y10670" i="1" s="1"/>
  <c r="U10671" i="1"/>
  <c r="X10671" i="1" s="1"/>
  <c r="Y10671" i="1" s="1"/>
  <c r="U10672" i="1"/>
  <c r="X10672" i="1" s="1"/>
  <c r="Y10672" i="1" s="1"/>
  <c r="U10673" i="1"/>
  <c r="X10673" i="1" s="1"/>
  <c r="Y10673" i="1" s="1"/>
  <c r="U10674" i="1"/>
  <c r="X10674" i="1" s="1"/>
  <c r="Y10674" i="1" s="1"/>
  <c r="U10675" i="1"/>
  <c r="X10675" i="1" s="1"/>
  <c r="Y10675" i="1" s="1"/>
  <c r="U10676" i="1"/>
  <c r="X10676" i="1" s="1"/>
  <c r="Y10676" i="1" s="1"/>
  <c r="U10677" i="1"/>
  <c r="X10677" i="1" s="1"/>
  <c r="Y10677" i="1" s="1"/>
  <c r="U10678" i="1"/>
  <c r="X10678" i="1" s="1"/>
  <c r="Y10678" i="1" s="1"/>
  <c r="U10679" i="1"/>
  <c r="X10679" i="1" s="1"/>
  <c r="Y10679" i="1" s="1"/>
  <c r="U10680" i="1"/>
  <c r="X10680" i="1" s="1"/>
  <c r="Y10680" i="1" s="1"/>
  <c r="U10681" i="1"/>
  <c r="X10681" i="1" s="1"/>
  <c r="Y10681" i="1" s="1"/>
  <c r="U10682" i="1"/>
  <c r="X10682" i="1" s="1"/>
  <c r="Y10682" i="1" s="1"/>
  <c r="U10683" i="1"/>
  <c r="X10683" i="1" s="1"/>
  <c r="Y10683" i="1" s="1"/>
  <c r="U10684" i="1"/>
  <c r="X10684" i="1" s="1"/>
  <c r="Y10684" i="1" s="1"/>
  <c r="U10685" i="1"/>
  <c r="X10685" i="1" s="1"/>
  <c r="Y10685" i="1" s="1"/>
  <c r="U10686" i="1"/>
  <c r="X10686" i="1" s="1"/>
  <c r="Y10686" i="1" s="1"/>
  <c r="U10687" i="1"/>
  <c r="X10687" i="1" s="1"/>
  <c r="Y10687" i="1" s="1"/>
  <c r="U10688" i="1"/>
  <c r="X10688" i="1" s="1"/>
  <c r="Y10688" i="1" s="1"/>
  <c r="U10689" i="1"/>
  <c r="X10689" i="1" s="1"/>
  <c r="Y10689" i="1" s="1"/>
  <c r="U10690" i="1"/>
  <c r="X10690" i="1" s="1"/>
  <c r="Y10690" i="1" s="1"/>
  <c r="U10691" i="1"/>
  <c r="X10691" i="1" s="1"/>
  <c r="Y10691" i="1" s="1"/>
  <c r="U10692" i="1"/>
  <c r="X10692" i="1" s="1"/>
  <c r="Y10692" i="1" s="1"/>
  <c r="U10693" i="1"/>
  <c r="X10693" i="1" s="1"/>
  <c r="Y10693" i="1" s="1"/>
  <c r="U10694" i="1"/>
  <c r="X10694" i="1" s="1"/>
  <c r="Y10694" i="1" s="1"/>
  <c r="U10695" i="1"/>
  <c r="X10695" i="1" s="1"/>
  <c r="Y10695" i="1" s="1"/>
  <c r="U10696" i="1"/>
  <c r="X10696" i="1" s="1"/>
  <c r="Y10696" i="1" s="1"/>
  <c r="U10697" i="1"/>
  <c r="X10697" i="1" s="1"/>
  <c r="Y10697" i="1" s="1"/>
  <c r="U10698" i="1"/>
  <c r="X10698" i="1" s="1"/>
  <c r="Y10698" i="1" s="1"/>
  <c r="U10699" i="1"/>
  <c r="X10699" i="1" s="1"/>
  <c r="Y10699" i="1" s="1"/>
  <c r="U10700" i="1"/>
  <c r="X10700" i="1" s="1"/>
  <c r="Y10700" i="1" s="1"/>
  <c r="U10701" i="1"/>
  <c r="X10701" i="1" s="1"/>
  <c r="Y10701" i="1" s="1"/>
  <c r="U10702" i="1"/>
  <c r="X10702" i="1" s="1"/>
  <c r="Y10702" i="1" s="1"/>
  <c r="U10703" i="1"/>
  <c r="X10703" i="1" s="1"/>
  <c r="Y10703" i="1" s="1"/>
  <c r="U10704" i="1"/>
  <c r="X10704" i="1" s="1"/>
  <c r="Y10704" i="1" s="1"/>
  <c r="U10705" i="1"/>
  <c r="X10705" i="1" s="1"/>
  <c r="Y10705" i="1" s="1"/>
  <c r="U10706" i="1"/>
  <c r="X10706" i="1" s="1"/>
  <c r="Y10706" i="1" s="1"/>
  <c r="U10707" i="1"/>
  <c r="X10707" i="1" s="1"/>
  <c r="Y10707" i="1" s="1"/>
  <c r="U10708" i="1"/>
  <c r="X10708" i="1" s="1"/>
  <c r="Y10708" i="1" s="1"/>
  <c r="U10709" i="1"/>
  <c r="X10709" i="1" s="1"/>
  <c r="Y10709" i="1" s="1"/>
  <c r="U10710" i="1"/>
  <c r="X10710" i="1" s="1"/>
  <c r="Y10710" i="1" s="1"/>
  <c r="U10711" i="1"/>
  <c r="X10711" i="1" s="1"/>
  <c r="Y10711" i="1" s="1"/>
  <c r="U10712" i="1"/>
  <c r="X10712" i="1" s="1"/>
  <c r="Y10712" i="1" s="1"/>
  <c r="U10713" i="1"/>
  <c r="X10713" i="1" s="1"/>
  <c r="Y10713" i="1" s="1"/>
  <c r="U10714" i="1"/>
  <c r="X10714" i="1" s="1"/>
  <c r="Y10714" i="1" s="1"/>
  <c r="U10715" i="1"/>
  <c r="X10715" i="1" s="1"/>
  <c r="Y10715" i="1" s="1"/>
  <c r="U10716" i="1"/>
  <c r="X10716" i="1" s="1"/>
  <c r="Y10716" i="1" s="1"/>
  <c r="U10717" i="1"/>
  <c r="X10717" i="1" s="1"/>
  <c r="Y10717" i="1" s="1"/>
  <c r="U10718" i="1"/>
  <c r="X10718" i="1" s="1"/>
  <c r="Y10718" i="1" s="1"/>
  <c r="U10719" i="1"/>
  <c r="X10719" i="1" s="1"/>
  <c r="Y10719" i="1" s="1"/>
  <c r="U10720" i="1"/>
  <c r="X10720" i="1" s="1"/>
  <c r="Y10720" i="1" s="1"/>
  <c r="U10721" i="1"/>
  <c r="X10721" i="1" s="1"/>
  <c r="Y10721" i="1" s="1"/>
  <c r="U10722" i="1"/>
  <c r="X10722" i="1" s="1"/>
  <c r="Y10722" i="1" s="1"/>
  <c r="U10723" i="1"/>
  <c r="X10723" i="1" s="1"/>
  <c r="Y10723" i="1" s="1"/>
  <c r="U10724" i="1"/>
  <c r="X10724" i="1" s="1"/>
  <c r="Y10724" i="1" s="1"/>
  <c r="U10725" i="1"/>
  <c r="X10725" i="1" s="1"/>
  <c r="Y10725" i="1" s="1"/>
  <c r="U10726" i="1"/>
  <c r="X10726" i="1" s="1"/>
  <c r="Y10726" i="1" s="1"/>
  <c r="U10727" i="1"/>
  <c r="X10727" i="1" s="1"/>
  <c r="Y10727" i="1" s="1"/>
  <c r="U10728" i="1"/>
  <c r="X10728" i="1" s="1"/>
  <c r="Y10728" i="1" s="1"/>
  <c r="U10729" i="1"/>
  <c r="X10729" i="1" s="1"/>
  <c r="Y10729" i="1" s="1"/>
  <c r="U10730" i="1"/>
  <c r="X10730" i="1" s="1"/>
  <c r="Y10730" i="1" s="1"/>
  <c r="U10731" i="1"/>
  <c r="X10731" i="1" s="1"/>
  <c r="Y10731" i="1" s="1"/>
  <c r="U10732" i="1"/>
  <c r="X10732" i="1" s="1"/>
  <c r="Y10732" i="1" s="1"/>
  <c r="U10733" i="1"/>
  <c r="X10733" i="1" s="1"/>
  <c r="Y10733" i="1" s="1"/>
  <c r="U10734" i="1"/>
  <c r="X10734" i="1" s="1"/>
  <c r="Y10734" i="1" s="1"/>
  <c r="U10735" i="1"/>
  <c r="X10735" i="1" s="1"/>
  <c r="Y10735" i="1" s="1"/>
  <c r="U10736" i="1"/>
  <c r="X10736" i="1" s="1"/>
  <c r="Y10736" i="1" s="1"/>
  <c r="U10737" i="1"/>
  <c r="X10737" i="1" s="1"/>
  <c r="Y10737" i="1" s="1"/>
  <c r="U10738" i="1"/>
  <c r="X10738" i="1" s="1"/>
  <c r="Y10738" i="1" s="1"/>
  <c r="U10739" i="1"/>
  <c r="X10739" i="1" s="1"/>
  <c r="Y10739" i="1" s="1"/>
  <c r="U10740" i="1"/>
  <c r="X10740" i="1" s="1"/>
  <c r="Y10740" i="1" s="1"/>
  <c r="U10741" i="1"/>
  <c r="X10741" i="1" s="1"/>
  <c r="Y10741" i="1" s="1"/>
  <c r="U10742" i="1"/>
  <c r="X10742" i="1" s="1"/>
  <c r="Y10742" i="1" s="1"/>
  <c r="U10743" i="1"/>
  <c r="X10743" i="1" s="1"/>
  <c r="Y10743" i="1" s="1"/>
  <c r="U10744" i="1"/>
  <c r="X10744" i="1" s="1"/>
  <c r="Y10744" i="1" s="1"/>
  <c r="U10745" i="1"/>
  <c r="X10745" i="1" s="1"/>
  <c r="Y10745" i="1" s="1"/>
  <c r="U10746" i="1"/>
  <c r="X10746" i="1" s="1"/>
  <c r="Y10746" i="1" s="1"/>
  <c r="U10747" i="1"/>
  <c r="X10747" i="1" s="1"/>
  <c r="Y10747" i="1" s="1"/>
  <c r="U10748" i="1"/>
  <c r="X10748" i="1" s="1"/>
  <c r="Y10748" i="1" s="1"/>
  <c r="U10749" i="1"/>
  <c r="X10749" i="1" s="1"/>
  <c r="Y10749" i="1" s="1"/>
  <c r="U10750" i="1"/>
  <c r="X10750" i="1" s="1"/>
  <c r="Y10750" i="1" s="1"/>
  <c r="U10751" i="1"/>
  <c r="X10751" i="1" s="1"/>
  <c r="Y10751" i="1" s="1"/>
  <c r="U10752" i="1"/>
  <c r="X10752" i="1" s="1"/>
  <c r="Y10752" i="1" s="1"/>
  <c r="U10753" i="1"/>
  <c r="X10753" i="1" s="1"/>
  <c r="Y10753" i="1" s="1"/>
  <c r="U10754" i="1"/>
  <c r="X10754" i="1" s="1"/>
  <c r="Y10754" i="1" s="1"/>
  <c r="U10755" i="1"/>
  <c r="X10755" i="1" s="1"/>
  <c r="Y10755" i="1" s="1"/>
  <c r="U10756" i="1"/>
  <c r="X10756" i="1" s="1"/>
  <c r="Y10756" i="1" s="1"/>
  <c r="U10757" i="1"/>
  <c r="X10757" i="1" s="1"/>
  <c r="Y10757" i="1" s="1"/>
  <c r="U10758" i="1"/>
  <c r="X10758" i="1" s="1"/>
  <c r="Y10758" i="1" s="1"/>
  <c r="U10759" i="1"/>
  <c r="X10759" i="1" s="1"/>
  <c r="Y10759" i="1" s="1"/>
  <c r="U10760" i="1"/>
  <c r="X10760" i="1" s="1"/>
  <c r="Y10760" i="1" s="1"/>
  <c r="U10761" i="1"/>
  <c r="X10761" i="1" s="1"/>
  <c r="Y10761" i="1" s="1"/>
  <c r="U10762" i="1"/>
  <c r="X10762" i="1" s="1"/>
  <c r="Y10762" i="1" s="1"/>
  <c r="U10763" i="1"/>
  <c r="X10763" i="1" s="1"/>
  <c r="Y10763" i="1" s="1"/>
  <c r="U10764" i="1"/>
  <c r="X10764" i="1" s="1"/>
  <c r="Y10764" i="1" s="1"/>
  <c r="U10765" i="1"/>
  <c r="X10765" i="1" s="1"/>
  <c r="Y10765" i="1" s="1"/>
  <c r="U10766" i="1"/>
  <c r="X10766" i="1" s="1"/>
  <c r="Y10766" i="1" s="1"/>
  <c r="U10767" i="1"/>
  <c r="X10767" i="1" s="1"/>
  <c r="Y10767" i="1" s="1"/>
  <c r="U10768" i="1"/>
  <c r="X10768" i="1" s="1"/>
  <c r="Y10768" i="1" s="1"/>
  <c r="U10769" i="1"/>
  <c r="X10769" i="1" s="1"/>
  <c r="Y10769" i="1" s="1"/>
  <c r="U10770" i="1"/>
  <c r="X10770" i="1" s="1"/>
  <c r="Y10770" i="1" s="1"/>
  <c r="U10771" i="1"/>
  <c r="X10771" i="1" s="1"/>
  <c r="Y10771" i="1" s="1"/>
  <c r="U10772" i="1"/>
  <c r="X10772" i="1" s="1"/>
  <c r="Y10772" i="1" s="1"/>
  <c r="U10773" i="1"/>
  <c r="X10773" i="1" s="1"/>
  <c r="Y10773" i="1" s="1"/>
  <c r="U10774" i="1"/>
  <c r="X10774" i="1" s="1"/>
  <c r="Y10774" i="1" s="1"/>
  <c r="U10775" i="1"/>
  <c r="X10775" i="1" s="1"/>
  <c r="Y10775" i="1" s="1"/>
  <c r="U10776" i="1"/>
  <c r="X10776" i="1" s="1"/>
  <c r="Y10776" i="1" s="1"/>
  <c r="U10777" i="1"/>
  <c r="X10777" i="1" s="1"/>
  <c r="Y10777" i="1" s="1"/>
  <c r="U10778" i="1"/>
  <c r="X10778" i="1" s="1"/>
  <c r="Y10778" i="1" s="1"/>
  <c r="U10779" i="1"/>
  <c r="X10779" i="1" s="1"/>
  <c r="Y10779" i="1" s="1"/>
  <c r="U10780" i="1"/>
  <c r="X10780" i="1" s="1"/>
  <c r="Y10780" i="1" s="1"/>
  <c r="U10781" i="1"/>
  <c r="X10781" i="1" s="1"/>
  <c r="Y10781" i="1" s="1"/>
  <c r="U10782" i="1"/>
  <c r="X10782" i="1" s="1"/>
  <c r="Y10782" i="1" s="1"/>
  <c r="U10783" i="1"/>
  <c r="X10783" i="1" s="1"/>
  <c r="Y10783" i="1" s="1"/>
  <c r="U10784" i="1"/>
  <c r="X10784" i="1" s="1"/>
  <c r="Y10784" i="1" s="1"/>
  <c r="U10785" i="1"/>
  <c r="X10785" i="1" s="1"/>
  <c r="Y10785" i="1" s="1"/>
  <c r="U10786" i="1"/>
  <c r="X10786" i="1" s="1"/>
  <c r="Y10786" i="1" s="1"/>
  <c r="U10787" i="1"/>
  <c r="X10787" i="1" s="1"/>
  <c r="Y10787" i="1" s="1"/>
  <c r="U10788" i="1"/>
  <c r="X10788" i="1" s="1"/>
  <c r="Y10788" i="1" s="1"/>
  <c r="U10789" i="1"/>
  <c r="X10789" i="1" s="1"/>
  <c r="Y10789" i="1" s="1"/>
  <c r="U10790" i="1"/>
  <c r="X10790" i="1" s="1"/>
  <c r="Y10790" i="1" s="1"/>
  <c r="U10791" i="1"/>
  <c r="X10791" i="1" s="1"/>
  <c r="Y10791" i="1" s="1"/>
  <c r="U10792" i="1"/>
  <c r="X10792" i="1" s="1"/>
  <c r="Y10792" i="1" s="1"/>
  <c r="U10793" i="1"/>
  <c r="X10793" i="1" s="1"/>
  <c r="Y10793" i="1" s="1"/>
  <c r="U10794" i="1"/>
  <c r="X10794" i="1" s="1"/>
  <c r="Y10794" i="1" s="1"/>
  <c r="U10795" i="1"/>
  <c r="X10795" i="1" s="1"/>
  <c r="Y10795" i="1" s="1"/>
  <c r="U10796" i="1"/>
  <c r="X10796" i="1" s="1"/>
  <c r="Y10796" i="1" s="1"/>
  <c r="U10797" i="1"/>
  <c r="X10797" i="1" s="1"/>
  <c r="Y10797" i="1" s="1"/>
  <c r="U10798" i="1"/>
  <c r="X10798" i="1" s="1"/>
  <c r="Y10798" i="1" s="1"/>
  <c r="U10799" i="1"/>
  <c r="X10799" i="1" s="1"/>
  <c r="Y10799" i="1" s="1"/>
  <c r="U10800" i="1"/>
  <c r="X10800" i="1" s="1"/>
  <c r="Y10800" i="1" s="1"/>
  <c r="U10801" i="1"/>
  <c r="X10801" i="1" s="1"/>
  <c r="Y10801" i="1" s="1"/>
  <c r="U10802" i="1"/>
  <c r="X10802" i="1" s="1"/>
  <c r="Y10802" i="1" s="1"/>
  <c r="U10803" i="1"/>
  <c r="X10803" i="1" s="1"/>
  <c r="Y10803" i="1" s="1"/>
  <c r="U10804" i="1"/>
  <c r="X10804" i="1" s="1"/>
  <c r="Y10804" i="1" s="1"/>
  <c r="U10805" i="1"/>
  <c r="X10805" i="1" s="1"/>
  <c r="Y10805" i="1" s="1"/>
  <c r="U10806" i="1"/>
  <c r="X10806" i="1" s="1"/>
  <c r="Y10806" i="1" s="1"/>
  <c r="U10807" i="1"/>
  <c r="X10807" i="1" s="1"/>
  <c r="Y10807" i="1" s="1"/>
  <c r="U10808" i="1"/>
  <c r="X10808" i="1" s="1"/>
  <c r="Y10808" i="1" s="1"/>
  <c r="U10809" i="1"/>
  <c r="X10809" i="1" s="1"/>
  <c r="Y10809" i="1" s="1"/>
  <c r="U10810" i="1"/>
  <c r="X10810" i="1" s="1"/>
  <c r="Y10810" i="1" s="1"/>
  <c r="U10811" i="1"/>
  <c r="X10811" i="1" s="1"/>
  <c r="Y10811" i="1" s="1"/>
  <c r="U10812" i="1"/>
  <c r="X10812" i="1" s="1"/>
  <c r="Y10812" i="1" s="1"/>
  <c r="U10813" i="1"/>
  <c r="X10813" i="1" s="1"/>
  <c r="Y10813" i="1" s="1"/>
  <c r="U10814" i="1"/>
  <c r="X10814" i="1" s="1"/>
  <c r="Y10814" i="1" s="1"/>
  <c r="U10815" i="1"/>
  <c r="X10815" i="1" s="1"/>
  <c r="Y10815" i="1" s="1"/>
  <c r="U10816" i="1"/>
  <c r="X10816" i="1" s="1"/>
  <c r="Y10816" i="1" s="1"/>
  <c r="U10817" i="1"/>
  <c r="X10817" i="1" s="1"/>
  <c r="Y10817" i="1" s="1"/>
  <c r="U10818" i="1"/>
  <c r="X10818" i="1" s="1"/>
  <c r="Y10818" i="1" s="1"/>
  <c r="U10819" i="1"/>
  <c r="X10819" i="1" s="1"/>
  <c r="Y10819" i="1" s="1"/>
  <c r="U10820" i="1"/>
  <c r="X10820" i="1" s="1"/>
  <c r="Y10820" i="1" s="1"/>
  <c r="U10821" i="1"/>
  <c r="X10821" i="1" s="1"/>
  <c r="Y10821" i="1" s="1"/>
  <c r="U10822" i="1"/>
  <c r="X10822" i="1" s="1"/>
  <c r="Y10822" i="1" s="1"/>
  <c r="U10823" i="1"/>
  <c r="X10823" i="1" s="1"/>
  <c r="Y10823" i="1" s="1"/>
  <c r="U10824" i="1"/>
  <c r="X10824" i="1" s="1"/>
  <c r="Y10824" i="1" s="1"/>
  <c r="U10825" i="1"/>
  <c r="X10825" i="1" s="1"/>
  <c r="Y10825" i="1" s="1"/>
  <c r="U10826" i="1"/>
  <c r="X10826" i="1" s="1"/>
  <c r="Y10826" i="1" s="1"/>
  <c r="U10827" i="1"/>
  <c r="X10827" i="1" s="1"/>
  <c r="Y10827" i="1" s="1"/>
  <c r="U10828" i="1"/>
  <c r="X10828" i="1" s="1"/>
  <c r="Y10828" i="1" s="1"/>
  <c r="U10829" i="1"/>
  <c r="X10829" i="1" s="1"/>
  <c r="Y10829" i="1" s="1"/>
  <c r="U10830" i="1"/>
  <c r="X10830" i="1" s="1"/>
  <c r="Y10830" i="1" s="1"/>
  <c r="U10831" i="1"/>
  <c r="X10831" i="1" s="1"/>
  <c r="Y10831" i="1" s="1"/>
  <c r="U10832" i="1"/>
  <c r="X10832" i="1" s="1"/>
  <c r="Y10832" i="1" s="1"/>
  <c r="U10833" i="1"/>
  <c r="X10833" i="1" s="1"/>
  <c r="Y10833" i="1" s="1"/>
  <c r="U10834" i="1"/>
  <c r="X10834" i="1" s="1"/>
  <c r="Y10834" i="1" s="1"/>
  <c r="U10835" i="1"/>
  <c r="X10835" i="1" s="1"/>
  <c r="Y10835" i="1" s="1"/>
  <c r="U10836" i="1"/>
  <c r="X10836" i="1" s="1"/>
  <c r="Y10836" i="1" s="1"/>
  <c r="U10837" i="1"/>
  <c r="X10837" i="1" s="1"/>
  <c r="Y10837" i="1" s="1"/>
  <c r="U10838" i="1"/>
  <c r="X10838" i="1" s="1"/>
  <c r="Y10838" i="1" s="1"/>
  <c r="U10839" i="1"/>
  <c r="X10839" i="1" s="1"/>
  <c r="Y10839" i="1" s="1"/>
  <c r="U10840" i="1"/>
  <c r="X10840" i="1" s="1"/>
  <c r="Y10840" i="1" s="1"/>
  <c r="U10841" i="1"/>
  <c r="X10841" i="1" s="1"/>
  <c r="Y10841" i="1" s="1"/>
  <c r="U10842" i="1"/>
  <c r="X10842" i="1" s="1"/>
  <c r="Y10842" i="1" s="1"/>
  <c r="U10843" i="1"/>
  <c r="X10843" i="1" s="1"/>
  <c r="Y10843" i="1" s="1"/>
  <c r="U10844" i="1"/>
  <c r="X10844" i="1" s="1"/>
  <c r="Y10844" i="1" s="1"/>
  <c r="U10845" i="1"/>
  <c r="X10845" i="1" s="1"/>
  <c r="Y10845" i="1" s="1"/>
  <c r="U10846" i="1"/>
  <c r="X10846" i="1" s="1"/>
  <c r="Y10846" i="1" s="1"/>
  <c r="U10847" i="1"/>
  <c r="X10847" i="1" s="1"/>
  <c r="Y10847" i="1" s="1"/>
  <c r="U10848" i="1"/>
  <c r="X10848" i="1" s="1"/>
  <c r="Y10848" i="1" s="1"/>
  <c r="U10849" i="1"/>
  <c r="X10849" i="1" s="1"/>
  <c r="Y10849" i="1" s="1"/>
  <c r="U10850" i="1"/>
  <c r="X10850" i="1" s="1"/>
  <c r="Y10850" i="1" s="1"/>
  <c r="U10851" i="1"/>
  <c r="X10851" i="1" s="1"/>
  <c r="Y10851" i="1" s="1"/>
  <c r="U10852" i="1"/>
  <c r="X10852" i="1" s="1"/>
  <c r="Y10852" i="1" s="1"/>
  <c r="U10853" i="1"/>
  <c r="X10853" i="1" s="1"/>
  <c r="Y10853" i="1" s="1"/>
  <c r="U10854" i="1"/>
  <c r="X10854" i="1" s="1"/>
  <c r="Y10854" i="1" s="1"/>
  <c r="U10855" i="1"/>
  <c r="X10855" i="1" s="1"/>
  <c r="Y10855" i="1" s="1"/>
  <c r="U10856" i="1"/>
  <c r="X10856" i="1" s="1"/>
  <c r="Y10856" i="1" s="1"/>
  <c r="U10857" i="1"/>
  <c r="X10857" i="1" s="1"/>
  <c r="Y10857" i="1" s="1"/>
  <c r="U10858" i="1"/>
  <c r="X10858" i="1" s="1"/>
  <c r="Y10858" i="1" s="1"/>
  <c r="U10859" i="1"/>
  <c r="X10859" i="1" s="1"/>
  <c r="Y10859" i="1" s="1"/>
  <c r="U10860" i="1"/>
  <c r="X10860" i="1" s="1"/>
  <c r="Y10860" i="1" s="1"/>
  <c r="U10861" i="1"/>
  <c r="X10861" i="1" s="1"/>
  <c r="Y10861" i="1" s="1"/>
  <c r="U10862" i="1"/>
  <c r="X10862" i="1" s="1"/>
  <c r="Y10862" i="1" s="1"/>
  <c r="U10863" i="1"/>
  <c r="X10863" i="1" s="1"/>
  <c r="Y10863" i="1" s="1"/>
  <c r="U10864" i="1"/>
  <c r="X10864" i="1" s="1"/>
  <c r="Y10864" i="1" s="1"/>
  <c r="U10865" i="1"/>
  <c r="X10865" i="1" s="1"/>
  <c r="Y10865" i="1" s="1"/>
  <c r="U10866" i="1"/>
  <c r="X10866" i="1" s="1"/>
  <c r="Y10866" i="1" s="1"/>
  <c r="U10867" i="1"/>
  <c r="X10867" i="1" s="1"/>
  <c r="Y10867" i="1" s="1"/>
  <c r="U10868" i="1"/>
  <c r="X10868" i="1" s="1"/>
  <c r="Y10868" i="1" s="1"/>
  <c r="U10869" i="1"/>
  <c r="X10869" i="1" s="1"/>
  <c r="Y10869" i="1" s="1"/>
  <c r="U10870" i="1"/>
  <c r="X10870" i="1" s="1"/>
  <c r="Y10870" i="1" s="1"/>
  <c r="U10871" i="1"/>
  <c r="X10871" i="1" s="1"/>
  <c r="Y10871" i="1" s="1"/>
  <c r="U10872" i="1"/>
  <c r="X10872" i="1" s="1"/>
  <c r="Y10872" i="1" s="1"/>
  <c r="U10873" i="1"/>
  <c r="X10873" i="1" s="1"/>
  <c r="Y10873" i="1" s="1"/>
  <c r="U10874" i="1"/>
  <c r="X10874" i="1" s="1"/>
  <c r="Y10874" i="1" s="1"/>
  <c r="U10875" i="1"/>
  <c r="X10875" i="1" s="1"/>
  <c r="Y10875" i="1" s="1"/>
  <c r="U10876" i="1"/>
  <c r="X10876" i="1" s="1"/>
  <c r="Y10876" i="1" s="1"/>
  <c r="U10877" i="1"/>
  <c r="X10877" i="1" s="1"/>
  <c r="Y10877" i="1" s="1"/>
  <c r="U10878" i="1"/>
  <c r="X10878" i="1" s="1"/>
  <c r="Y10878" i="1" s="1"/>
  <c r="U10879" i="1"/>
  <c r="X10879" i="1" s="1"/>
  <c r="Y10879" i="1" s="1"/>
  <c r="U10880" i="1"/>
  <c r="X10880" i="1" s="1"/>
  <c r="Y10880" i="1" s="1"/>
  <c r="U10881" i="1"/>
  <c r="X10881" i="1" s="1"/>
  <c r="Y10881" i="1" s="1"/>
  <c r="U10882" i="1"/>
  <c r="X10882" i="1" s="1"/>
  <c r="Y10882" i="1" s="1"/>
  <c r="U10883" i="1"/>
  <c r="X10883" i="1" s="1"/>
  <c r="Y10883" i="1" s="1"/>
  <c r="U10884" i="1"/>
  <c r="X10884" i="1" s="1"/>
  <c r="Y10884" i="1" s="1"/>
  <c r="U10885" i="1"/>
  <c r="X10885" i="1" s="1"/>
  <c r="Y10885" i="1" s="1"/>
  <c r="U10886" i="1"/>
  <c r="X10886" i="1" s="1"/>
  <c r="Y10886" i="1" s="1"/>
  <c r="U10887" i="1"/>
  <c r="X10887" i="1" s="1"/>
  <c r="Y10887" i="1" s="1"/>
  <c r="U10888" i="1"/>
  <c r="X10888" i="1" s="1"/>
  <c r="Y10888" i="1" s="1"/>
  <c r="U10889" i="1"/>
  <c r="X10889" i="1" s="1"/>
  <c r="Y10889" i="1" s="1"/>
  <c r="U10890" i="1"/>
  <c r="X10890" i="1" s="1"/>
  <c r="Y10890" i="1" s="1"/>
  <c r="U10891" i="1"/>
  <c r="X10891" i="1" s="1"/>
  <c r="Y10891" i="1" s="1"/>
  <c r="U10892" i="1"/>
  <c r="X10892" i="1" s="1"/>
  <c r="Y10892" i="1" s="1"/>
  <c r="U10893" i="1"/>
  <c r="X10893" i="1" s="1"/>
  <c r="Y10893" i="1" s="1"/>
  <c r="U10894" i="1"/>
  <c r="X10894" i="1" s="1"/>
  <c r="Y10894" i="1" s="1"/>
  <c r="U10895" i="1"/>
  <c r="X10895" i="1" s="1"/>
  <c r="Y10895" i="1" s="1"/>
  <c r="U10896" i="1"/>
  <c r="X10896" i="1" s="1"/>
  <c r="Y10896" i="1" s="1"/>
  <c r="U10897" i="1"/>
  <c r="X10897" i="1" s="1"/>
  <c r="Y10897" i="1" s="1"/>
  <c r="U10898" i="1"/>
  <c r="X10898" i="1" s="1"/>
  <c r="Y10898" i="1" s="1"/>
  <c r="U10899" i="1"/>
  <c r="X10899" i="1" s="1"/>
  <c r="Y10899" i="1" s="1"/>
  <c r="U10900" i="1"/>
  <c r="X10900" i="1" s="1"/>
  <c r="Y10900" i="1" s="1"/>
  <c r="U10901" i="1"/>
  <c r="X10901" i="1" s="1"/>
  <c r="Y10901" i="1" s="1"/>
  <c r="U10902" i="1"/>
  <c r="X10902" i="1" s="1"/>
  <c r="Y10902" i="1" s="1"/>
  <c r="U10903" i="1"/>
  <c r="X10903" i="1" s="1"/>
  <c r="Y10903" i="1" s="1"/>
  <c r="U10904" i="1"/>
  <c r="X10904" i="1" s="1"/>
  <c r="Y10904" i="1" s="1"/>
  <c r="U10905" i="1"/>
  <c r="X10905" i="1" s="1"/>
  <c r="Y10905" i="1" s="1"/>
  <c r="U10906" i="1"/>
  <c r="X10906" i="1" s="1"/>
  <c r="Y10906" i="1" s="1"/>
  <c r="U10907" i="1"/>
  <c r="X10907" i="1" s="1"/>
  <c r="Y10907" i="1" s="1"/>
  <c r="U10908" i="1"/>
  <c r="X10908" i="1" s="1"/>
  <c r="Y10908" i="1" s="1"/>
  <c r="U10909" i="1"/>
  <c r="X10909" i="1" s="1"/>
  <c r="Y10909" i="1" s="1"/>
  <c r="U10910" i="1"/>
  <c r="X10910" i="1" s="1"/>
  <c r="Y10910" i="1" s="1"/>
  <c r="U10911" i="1"/>
  <c r="X10911" i="1" s="1"/>
  <c r="Y10911" i="1" s="1"/>
  <c r="U10912" i="1"/>
  <c r="X10912" i="1" s="1"/>
  <c r="Y10912" i="1" s="1"/>
  <c r="U10913" i="1"/>
  <c r="X10913" i="1" s="1"/>
  <c r="Y10913" i="1" s="1"/>
  <c r="U10914" i="1"/>
  <c r="X10914" i="1" s="1"/>
  <c r="Y10914" i="1" s="1"/>
  <c r="U10915" i="1"/>
  <c r="X10915" i="1" s="1"/>
  <c r="Y10915" i="1" s="1"/>
  <c r="U10916" i="1"/>
  <c r="X10916" i="1" s="1"/>
  <c r="Y10916" i="1" s="1"/>
  <c r="U10917" i="1"/>
  <c r="X10917" i="1" s="1"/>
  <c r="Y10917" i="1" s="1"/>
  <c r="U10918" i="1"/>
  <c r="X10918" i="1" s="1"/>
  <c r="Y10918" i="1" s="1"/>
  <c r="U10919" i="1"/>
  <c r="X10919" i="1" s="1"/>
  <c r="Y10919" i="1" s="1"/>
  <c r="U10920" i="1"/>
  <c r="X10920" i="1" s="1"/>
  <c r="Y10920" i="1" s="1"/>
  <c r="U10921" i="1"/>
  <c r="X10921" i="1" s="1"/>
  <c r="Y10921" i="1" s="1"/>
  <c r="U10922" i="1"/>
  <c r="X10922" i="1" s="1"/>
  <c r="Y10922" i="1" s="1"/>
  <c r="U10923" i="1"/>
  <c r="X10923" i="1" s="1"/>
  <c r="Y10923" i="1" s="1"/>
  <c r="U10924" i="1"/>
  <c r="X10924" i="1" s="1"/>
  <c r="Y10924" i="1" s="1"/>
  <c r="U10925" i="1"/>
  <c r="X10925" i="1" s="1"/>
  <c r="Y10925" i="1" s="1"/>
  <c r="U10926" i="1"/>
  <c r="X10926" i="1" s="1"/>
  <c r="Y10926" i="1" s="1"/>
  <c r="U10927" i="1"/>
  <c r="X10927" i="1" s="1"/>
  <c r="Y10927" i="1" s="1"/>
  <c r="U10928" i="1"/>
  <c r="X10928" i="1" s="1"/>
  <c r="Y10928" i="1" s="1"/>
  <c r="U10929" i="1"/>
  <c r="X10929" i="1" s="1"/>
  <c r="Y10929" i="1" s="1"/>
  <c r="U10930" i="1"/>
  <c r="X10930" i="1" s="1"/>
  <c r="Y10930" i="1" s="1"/>
  <c r="U10931" i="1"/>
  <c r="X10931" i="1" s="1"/>
  <c r="Y10931" i="1" s="1"/>
  <c r="U10932" i="1"/>
  <c r="X10932" i="1" s="1"/>
  <c r="Y10932" i="1" s="1"/>
  <c r="U10933" i="1"/>
  <c r="X10933" i="1" s="1"/>
  <c r="Y10933" i="1" s="1"/>
  <c r="U10934" i="1"/>
  <c r="X10934" i="1" s="1"/>
  <c r="Y10934" i="1" s="1"/>
  <c r="U10935" i="1"/>
  <c r="X10935" i="1" s="1"/>
  <c r="Y10935" i="1" s="1"/>
  <c r="U10936" i="1"/>
  <c r="X10936" i="1" s="1"/>
  <c r="Y10936" i="1" s="1"/>
  <c r="U10937" i="1"/>
  <c r="X10937" i="1" s="1"/>
  <c r="Y10937" i="1" s="1"/>
  <c r="U10938" i="1"/>
  <c r="X10938" i="1" s="1"/>
  <c r="Y10938" i="1" s="1"/>
  <c r="U10939" i="1"/>
  <c r="X10939" i="1" s="1"/>
  <c r="Y10939" i="1" s="1"/>
  <c r="U10940" i="1"/>
  <c r="X10940" i="1" s="1"/>
  <c r="Y10940" i="1" s="1"/>
  <c r="U10941" i="1"/>
  <c r="X10941" i="1" s="1"/>
  <c r="Y10941" i="1" s="1"/>
  <c r="U10942" i="1"/>
  <c r="X10942" i="1" s="1"/>
  <c r="Y10942" i="1" s="1"/>
  <c r="U10943" i="1"/>
  <c r="X10943" i="1" s="1"/>
  <c r="Y10943" i="1" s="1"/>
  <c r="U10944" i="1"/>
  <c r="X10944" i="1" s="1"/>
  <c r="Y10944" i="1" s="1"/>
  <c r="U10945" i="1"/>
  <c r="X10945" i="1" s="1"/>
  <c r="Y10945" i="1" s="1"/>
  <c r="U10946" i="1"/>
  <c r="X10946" i="1" s="1"/>
  <c r="Y10946" i="1" s="1"/>
  <c r="U10947" i="1"/>
  <c r="X10947" i="1" s="1"/>
  <c r="Y10947" i="1" s="1"/>
  <c r="U10948" i="1"/>
  <c r="X10948" i="1" s="1"/>
  <c r="Y10948" i="1" s="1"/>
  <c r="U10949" i="1"/>
  <c r="X10949" i="1" s="1"/>
  <c r="Y10949" i="1" s="1"/>
  <c r="U10950" i="1"/>
  <c r="X10950" i="1" s="1"/>
  <c r="Y10950" i="1" s="1"/>
  <c r="U10951" i="1"/>
  <c r="X10951" i="1" s="1"/>
  <c r="Y10951" i="1" s="1"/>
  <c r="U10952" i="1"/>
  <c r="X10952" i="1" s="1"/>
  <c r="Y10952" i="1" s="1"/>
  <c r="U10953" i="1"/>
  <c r="X10953" i="1" s="1"/>
  <c r="Y10953" i="1" s="1"/>
  <c r="U10954" i="1"/>
  <c r="X10954" i="1" s="1"/>
  <c r="Y10954" i="1" s="1"/>
  <c r="U10955" i="1"/>
  <c r="X10955" i="1" s="1"/>
  <c r="Y10955" i="1" s="1"/>
  <c r="U10956" i="1"/>
  <c r="X10956" i="1" s="1"/>
  <c r="Y10956" i="1" s="1"/>
  <c r="U10957" i="1"/>
  <c r="X10957" i="1" s="1"/>
  <c r="Y10957" i="1" s="1"/>
  <c r="U10958" i="1"/>
  <c r="X10958" i="1" s="1"/>
  <c r="Y10958" i="1" s="1"/>
  <c r="U10959" i="1"/>
  <c r="X10959" i="1" s="1"/>
  <c r="Y10959" i="1" s="1"/>
  <c r="U10960" i="1"/>
  <c r="X10960" i="1" s="1"/>
  <c r="Y10960" i="1" s="1"/>
  <c r="U10961" i="1"/>
  <c r="X10961" i="1" s="1"/>
  <c r="Y10961" i="1" s="1"/>
  <c r="U10962" i="1"/>
  <c r="X10962" i="1" s="1"/>
  <c r="Y10962" i="1" s="1"/>
  <c r="U10963" i="1"/>
  <c r="X10963" i="1" s="1"/>
  <c r="Y10963" i="1" s="1"/>
  <c r="U10964" i="1"/>
  <c r="X10964" i="1" s="1"/>
  <c r="Y10964" i="1" s="1"/>
  <c r="U10965" i="1"/>
  <c r="X10965" i="1" s="1"/>
  <c r="Y10965" i="1" s="1"/>
  <c r="U10966" i="1"/>
  <c r="X10966" i="1" s="1"/>
  <c r="Y10966" i="1" s="1"/>
  <c r="U10967" i="1"/>
  <c r="X10967" i="1" s="1"/>
  <c r="Y10967" i="1" s="1"/>
  <c r="U10968" i="1"/>
  <c r="X10968" i="1" s="1"/>
  <c r="Y10968" i="1" s="1"/>
  <c r="U10969" i="1"/>
  <c r="X10969" i="1" s="1"/>
  <c r="Y10969" i="1" s="1"/>
  <c r="U10970" i="1"/>
  <c r="X10970" i="1" s="1"/>
  <c r="Y10970" i="1" s="1"/>
  <c r="U10971" i="1"/>
  <c r="X10971" i="1" s="1"/>
  <c r="Y10971" i="1" s="1"/>
  <c r="U10972" i="1"/>
  <c r="X10972" i="1" s="1"/>
  <c r="Y10972" i="1" s="1"/>
  <c r="U10973" i="1"/>
  <c r="X10973" i="1" s="1"/>
  <c r="Y10973" i="1" s="1"/>
  <c r="U10974" i="1"/>
  <c r="X10974" i="1" s="1"/>
  <c r="Y10974" i="1" s="1"/>
  <c r="U10975" i="1"/>
  <c r="X10975" i="1" s="1"/>
  <c r="Y10975" i="1" s="1"/>
  <c r="U10976" i="1"/>
  <c r="X10976" i="1" s="1"/>
  <c r="Y10976" i="1" s="1"/>
  <c r="U10977" i="1"/>
  <c r="X10977" i="1" s="1"/>
  <c r="Y10977" i="1" s="1"/>
  <c r="U10978" i="1"/>
  <c r="X10978" i="1" s="1"/>
  <c r="Y10978" i="1" s="1"/>
  <c r="U10979" i="1"/>
  <c r="X10979" i="1" s="1"/>
  <c r="Y10979" i="1" s="1"/>
  <c r="U10980" i="1"/>
  <c r="X10980" i="1" s="1"/>
  <c r="Y10980" i="1" s="1"/>
  <c r="U10981" i="1"/>
  <c r="X10981" i="1" s="1"/>
  <c r="Y10981" i="1" s="1"/>
  <c r="U10982" i="1"/>
  <c r="X10982" i="1" s="1"/>
  <c r="Y10982" i="1" s="1"/>
  <c r="U10983" i="1"/>
  <c r="X10983" i="1" s="1"/>
  <c r="Y10983" i="1" s="1"/>
  <c r="U10984" i="1"/>
  <c r="X10984" i="1" s="1"/>
  <c r="Y10984" i="1" s="1"/>
  <c r="U10985" i="1"/>
  <c r="X10985" i="1" s="1"/>
  <c r="Y10985" i="1" s="1"/>
  <c r="U10986" i="1"/>
  <c r="X10986" i="1" s="1"/>
  <c r="Y10986" i="1" s="1"/>
  <c r="U10987" i="1"/>
  <c r="X10987" i="1" s="1"/>
  <c r="Y10987" i="1" s="1"/>
  <c r="U10988" i="1"/>
  <c r="X10988" i="1" s="1"/>
  <c r="Y10988" i="1" s="1"/>
  <c r="U10989" i="1"/>
  <c r="X10989" i="1" s="1"/>
  <c r="Y10989" i="1" s="1"/>
  <c r="U10990" i="1"/>
  <c r="X10990" i="1" s="1"/>
  <c r="Y10990" i="1" s="1"/>
  <c r="U10991" i="1"/>
  <c r="X10991" i="1" s="1"/>
  <c r="Y10991" i="1" s="1"/>
  <c r="U10992" i="1"/>
  <c r="X10992" i="1" s="1"/>
  <c r="Y10992" i="1" s="1"/>
  <c r="U10993" i="1"/>
  <c r="X10993" i="1" s="1"/>
  <c r="Y10993" i="1" s="1"/>
  <c r="U10994" i="1"/>
  <c r="X10994" i="1" s="1"/>
  <c r="Y10994" i="1" s="1"/>
  <c r="U10995" i="1"/>
  <c r="X10995" i="1" s="1"/>
  <c r="Y10995" i="1" s="1"/>
  <c r="U10996" i="1"/>
  <c r="X10996" i="1" s="1"/>
  <c r="Y10996" i="1" s="1"/>
  <c r="U10997" i="1"/>
  <c r="X10997" i="1" s="1"/>
  <c r="Y10997" i="1" s="1"/>
  <c r="U10998" i="1"/>
  <c r="X10998" i="1" s="1"/>
  <c r="Y10998" i="1" s="1"/>
  <c r="U10999" i="1"/>
  <c r="X10999" i="1" s="1"/>
  <c r="Y10999" i="1" s="1"/>
  <c r="U11000" i="1"/>
  <c r="X11000" i="1" s="1"/>
  <c r="Y11000" i="1" s="1"/>
  <c r="U11001" i="1"/>
  <c r="X11001" i="1" s="1"/>
  <c r="Y11001" i="1" s="1"/>
  <c r="U11002" i="1"/>
  <c r="X11002" i="1" s="1"/>
  <c r="Y11002" i="1" s="1"/>
  <c r="U11003" i="1"/>
  <c r="X11003" i="1" s="1"/>
  <c r="Y11003" i="1" s="1"/>
  <c r="U11004" i="1"/>
  <c r="X11004" i="1" s="1"/>
  <c r="Y11004" i="1" s="1"/>
  <c r="U11005" i="1"/>
  <c r="X11005" i="1" s="1"/>
  <c r="Y11005" i="1" s="1"/>
  <c r="U11006" i="1"/>
  <c r="X11006" i="1" s="1"/>
  <c r="Y11006" i="1" s="1"/>
  <c r="U11007" i="1"/>
  <c r="X11007" i="1" s="1"/>
  <c r="Y11007" i="1" s="1"/>
  <c r="U11008" i="1"/>
  <c r="X11008" i="1" s="1"/>
  <c r="Y11008" i="1" s="1"/>
  <c r="U11009" i="1"/>
  <c r="X11009" i="1" s="1"/>
  <c r="Y11009" i="1" s="1"/>
  <c r="U11010" i="1"/>
  <c r="X11010" i="1" s="1"/>
  <c r="Y11010" i="1" s="1"/>
  <c r="U11011" i="1"/>
  <c r="X11011" i="1" s="1"/>
  <c r="Y11011" i="1" s="1"/>
  <c r="U11012" i="1"/>
  <c r="X11012" i="1" s="1"/>
  <c r="Y11012" i="1" s="1"/>
  <c r="U11013" i="1"/>
  <c r="X11013" i="1" s="1"/>
  <c r="Y11013" i="1" s="1"/>
  <c r="U11014" i="1"/>
  <c r="X11014" i="1" s="1"/>
  <c r="Y11014" i="1" s="1"/>
  <c r="U11015" i="1"/>
  <c r="X11015" i="1" s="1"/>
  <c r="Y11015" i="1" s="1"/>
  <c r="U11016" i="1"/>
  <c r="X11016" i="1" s="1"/>
  <c r="Y11016" i="1" s="1"/>
  <c r="U11017" i="1"/>
  <c r="X11017" i="1" s="1"/>
  <c r="Y11017" i="1" s="1"/>
  <c r="U11018" i="1"/>
  <c r="X11018" i="1" s="1"/>
  <c r="Y11018" i="1" s="1"/>
  <c r="U11019" i="1"/>
  <c r="X11019" i="1" s="1"/>
  <c r="Y11019" i="1" s="1"/>
  <c r="U11020" i="1"/>
  <c r="X11020" i="1" s="1"/>
  <c r="Y11020" i="1" s="1"/>
  <c r="U11021" i="1"/>
  <c r="X11021" i="1" s="1"/>
  <c r="Y11021" i="1" s="1"/>
  <c r="U11022" i="1"/>
  <c r="X11022" i="1" s="1"/>
  <c r="Y11022" i="1" s="1"/>
  <c r="U11023" i="1"/>
  <c r="X11023" i="1" s="1"/>
  <c r="Y11023" i="1" s="1"/>
  <c r="U11024" i="1"/>
  <c r="X11024" i="1" s="1"/>
  <c r="Y11024" i="1" s="1"/>
  <c r="U11025" i="1"/>
  <c r="X11025" i="1" s="1"/>
  <c r="Y11025" i="1" s="1"/>
  <c r="U11026" i="1"/>
  <c r="X11026" i="1" s="1"/>
  <c r="Y11026" i="1" s="1"/>
  <c r="U11027" i="1"/>
  <c r="X11027" i="1" s="1"/>
  <c r="Y11027" i="1" s="1"/>
  <c r="U11028" i="1"/>
  <c r="X11028" i="1" s="1"/>
  <c r="Y11028" i="1" s="1"/>
  <c r="U11029" i="1"/>
  <c r="X11029" i="1" s="1"/>
  <c r="Y11029" i="1" s="1"/>
  <c r="U11030" i="1"/>
  <c r="X11030" i="1" s="1"/>
  <c r="Y11030" i="1" s="1"/>
  <c r="U11031" i="1"/>
  <c r="X11031" i="1" s="1"/>
  <c r="Y11031" i="1" s="1"/>
  <c r="U11032" i="1"/>
  <c r="X11032" i="1" s="1"/>
  <c r="Y11032" i="1" s="1"/>
  <c r="U11033" i="1"/>
  <c r="X11033" i="1" s="1"/>
  <c r="Y11033" i="1" s="1"/>
  <c r="U11034" i="1"/>
  <c r="X11034" i="1" s="1"/>
  <c r="Y11034" i="1" s="1"/>
  <c r="U11035" i="1"/>
  <c r="X11035" i="1" s="1"/>
  <c r="Y11035" i="1" s="1"/>
  <c r="U11036" i="1"/>
  <c r="X11036" i="1" s="1"/>
  <c r="Y11036" i="1" s="1"/>
  <c r="U11037" i="1"/>
  <c r="X11037" i="1" s="1"/>
  <c r="Y11037" i="1" s="1"/>
  <c r="U11038" i="1"/>
  <c r="X11038" i="1" s="1"/>
  <c r="Y11038" i="1" s="1"/>
  <c r="U11039" i="1"/>
  <c r="X11039" i="1" s="1"/>
  <c r="Y11039" i="1" s="1"/>
  <c r="U11040" i="1"/>
  <c r="X11040" i="1" s="1"/>
  <c r="Y11040" i="1" s="1"/>
  <c r="U11041" i="1"/>
  <c r="X11041" i="1" s="1"/>
  <c r="Y11041" i="1" s="1"/>
  <c r="U11042" i="1"/>
  <c r="X11042" i="1" s="1"/>
  <c r="Y11042" i="1" s="1"/>
  <c r="U11043" i="1"/>
  <c r="X11043" i="1" s="1"/>
  <c r="Y11043" i="1" s="1"/>
  <c r="U11044" i="1"/>
  <c r="X11044" i="1" s="1"/>
  <c r="Y11044" i="1" s="1"/>
  <c r="U11045" i="1"/>
  <c r="X11045" i="1" s="1"/>
  <c r="Y11045" i="1" s="1"/>
  <c r="U11046" i="1"/>
  <c r="X11046" i="1" s="1"/>
  <c r="Y11046" i="1" s="1"/>
  <c r="U11047" i="1"/>
  <c r="X11047" i="1" s="1"/>
  <c r="Y11047" i="1" s="1"/>
  <c r="U11048" i="1"/>
  <c r="X11048" i="1" s="1"/>
  <c r="Y11048" i="1" s="1"/>
  <c r="U11049" i="1"/>
  <c r="X11049" i="1" s="1"/>
  <c r="Y11049" i="1" s="1"/>
  <c r="U11050" i="1"/>
  <c r="X11050" i="1" s="1"/>
  <c r="Y11050" i="1" s="1"/>
  <c r="U11051" i="1"/>
  <c r="X11051" i="1" s="1"/>
  <c r="Y11051" i="1" s="1"/>
  <c r="U11052" i="1"/>
  <c r="X11052" i="1" s="1"/>
  <c r="Y11052" i="1" s="1"/>
  <c r="U11053" i="1"/>
  <c r="X11053" i="1" s="1"/>
  <c r="Y11053" i="1" s="1"/>
  <c r="U11054" i="1"/>
  <c r="X11054" i="1" s="1"/>
  <c r="Y11054" i="1" s="1"/>
  <c r="U11055" i="1"/>
  <c r="X11055" i="1" s="1"/>
  <c r="Y11055" i="1" s="1"/>
  <c r="U11056" i="1"/>
  <c r="X11056" i="1" s="1"/>
  <c r="Y11056" i="1" s="1"/>
  <c r="U11057" i="1"/>
  <c r="X11057" i="1" s="1"/>
  <c r="Y11057" i="1" s="1"/>
  <c r="U11058" i="1"/>
  <c r="X11058" i="1" s="1"/>
  <c r="Y11058" i="1" s="1"/>
  <c r="U11059" i="1"/>
  <c r="X11059" i="1" s="1"/>
  <c r="Y11059" i="1" s="1"/>
  <c r="U11060" i="1"/>
  <c r="X11060" i="1" s="1"/>
  <c r="Y11060" i="1" s="1"/>
  <c r="U11061" i="1"/>
  <c r="X11061" i="1" s="1"/>
  <c r="Y11061" i="1" s="1"/>
  <c r="U11062" i="1"/>
  <c r="X11062" i="1" s="1"/>
  <c r="Y11062" i="1" s="1"/>
  <c r="U11063" i="1"/>
  <c r="X11063" i="1" s="1"/>
  <c r="Y11063" i="1" s="1"/>
  <c r="U11064" i="1"/>
  <c r="X11064" i="1" s="1"/>
  <c r="Y11064" i="1" s="1"/>
  <c r="U11065" i="1"/>
  <c r="X11065" i="1" s="1"/>
  <c r="Y11065" i="1" s="1"/>
  <c r="U11066" i="1"/>
  <c r="X11066" i="1" s="1"/>
  <c r="Y11066" i="1" s="1"/>
  <c r="U11067" i="1"/>
  <c r="X11067" i="1" s="1"/>
  <c r="Y11067" i="1" s="1"/>
  <c r="U11068" i="1"/>
  <c r="X11068" i="1" s="1"/>
  <c r="Y11068" i="1" s="1"/>
  <c r="U11069" i="1"/>
  <c r="X11069" i="1" s="1"/>
  <c r="Y11069" i="1" s="1"/>
  <c r="U11070" i="1"/>
  <c r="X11070" i="1" s="1"/>
  <c r="Y11070" i="1" s="1"/>
  <c r="U11071" i="1"/>
  <c r="X11071" i="1" s="1"/>
  <c r="Y11071" i="1" s="1"/>
  <c r="U11072" i="1"/>
  <c r="X11072" i="1" s="1"/>
  <c r="Y11072" i="1" s="1"/>
  <c r="U11073" i="1"/>
  <c r="X11073" i="1" s="1"/>
  <c r="Y11073" i="1" s="1"/>
  <c r="U11074" i="1"/>
  <c r="X11074" i="1" s="1"/>
  <c r="Y11074" i="1" s="1"/>
  <c r="U11075" i="1"/>
  <c r="X11075" i="1" s="1"/>
  <c r="Y11075" i="1" s="1"/>
  <c r="U11076" i="1"/>
  <c r="X11076" i="1" s="1"/>
  <c r="Y11076" i="1" s="1"/>
  <c r="U11077" i="1"/>
  <c r="X11077" i="1" s="1"/>
  <c r="Y11077" i="1" s="1"/>
  <c r="U11078" i="1"/>
  <c r="X11078" i="1" s="1"/>
  <c r="Y11078" i="1" s="1"/>
  <c r="U11079" i="1"/>
  <c r="X11079" i="1" s="1"/>
  <c r="Y11079" i="1" s="1"/>
  <c r="U11080" i="1"/>
  <c r="X11080" i="1" s="1"/>
  <c r="Y11080" i="1" s="1"/>
  <c r="U11081" i="1"/>
  <c r="X11081" i="1" s="1"/>
  <c r="Y11081" i="1" s="1"/>
  <c r="U11082" i="1"/>
  <c r="X11082" i="1" s="1"/>
  <c r="Y11082" i="1" s="1"/>
  <c r="U11083" i="1"/>
  <c r="X11083" i="1" s="1"/>
  <c r="Y11083" i="1" s="1"/>
  <c r="U11084" i="1"/>
  <c r="X11084" i="1" s="1"/>
  <c r="Y11084" i="1" s="1"/>
  <c r="U11085" i="1"/>
  <c r="X11085" i="1" s="1"/>
  <c r="Y11085" i="1" s="1"/>
  <c r="U11086" i="1"/>
  <c r="X11086" i="1" s="1"/>
  <c r="Y11086" i="1" s="1"/>
  <c r="U11087" i="1"/>
  <c r="X11087" i="1" s="1"/>
  <c r="Y11087" i="1" s="1"/>
  <c r="U11088" i="1"/>
  <c r="X11088" i="1" s="1"/>
  <c r="Y11088" i="1" s="1"/>
  <c r="U11089" i="1"/>
  <c r="X11089" i="1" s="1"/>
  <c r="Y11089" i="1" s="1"/>
  <c r="U11090" i="1"/>
  <c r="X11090" i="1" s="1"/>
  <c r="Y11090" i="1" s="1"/>
  <c r="U11091" i="1"/>
  <c r="X11091" i="1" s="1"/>
  <c r="Y11091" i="1" s="1"/>
  <c r="U11092" i="1"/>
  <c r="X11092" i="1" s="1"/>
  <c r="Y11092" i="1" s="1"/>
  <c r="U11093" i="1"/>
  <c r="X11093" i="1" s="1"/>
  <c r="Y11093" i="1" s="1"/>
  <c r="U11094" i="1"/>
  <c r="X11094" i="1" s="1"/>
  <c r="Y11094" i="1" s="1"/>
  <c r="U11095" i="1"/>
  <c r="X11095" i="1" s="1"/>
  <c r="Y11095" i="1" s="1"/>
  <c r="U11096" i="1"/>
  <c r="X11096" i="1" s="1"/>
  <c r="Y11096" i="1" s="1"/>
  <c r="U11097" i="1"/>
  <c r="X11097" i="1" s="1"/>
  <c r="Y11097" i="1" s="1"/>
  <c r="U11098" i="1"/>
  <c r="X11098" i="1" s="1"/>
  <c r="Y11098" i="1" s="1"/>
  <c r="U11099" i="1"/>
  <c r="X11099" i="1" s="1"/>
  <c r="Y11099" i="1" s="1"/>
  <c r="U11100" i="1"/>
  <c r="X11100" i="1" s="1"/>
  <c r="Y11100" i="1" s="1"/>
  <c r="U11101" i="1"/>
  <c r="X11101" i="1" s="1"/>
  <c r="Y11101" i="1" s="1"/>
  <c r="U11102" i="1"/>
  <c r="X11102" i="1" s="1"/>
  <c r="Y11102" i="1" s="1"/>
  <c r="U11103" i="1"/>
  <c r="X11103" i="1" s="1"/>
  <c r="Y11103" i="1" s="1"/>
  <c r="U11104" i="1"/>
  <c r="X11104" i="1" s="1"/>
  <c r="Y11104" i="1" s="1"/>
  <c r="U11105" i="1"/>
  <c r="X11105" i="1" s="1"/>
  <c r="Y11105" i="1" s="1"/>
  <c r="U11106" i="1"/>
  <c r="X11106" i="1" s="1"/>
  <c r="Y11106" i="1" s="1"/>
  <c r="U11107" i="1"/>
  <c r="X11107" i="1" s="1"/>
  <c r="Y11107" i="1" s="1"/>
  <c r="U11108" i="1"/>
  <c r="X11108" i="1" s="1"/>
  <c r="Y11108" i="1" s="1"/>
  <c r="U11109" i="1"/>
  <c r="X11109" i="1" s="1"/>
  <c r="Y11109" i="1" s="1"/>
  <c r="U11110" i="1"/>
  <c r="X11110" i="1" s="1"/>
  <c r="Y11110" i="1" s="1"/>
  <c r="U11111" i="1"/>
  <c r="X11111" i="1" s="1"/>
  <c r="Y11111" i="1" s="1"/>
  <c r="U11112" i="1"/>
  <c r="X11112" i="1" s="1"/>
  <c r="Y11112" i="1" s="1"/>
  <c r="U11113" i="1"/>
  <c r="X11113" i="1" s="1"/>
  <c r="Y11113" i="1" s="1"/>
  <c r="U11114" i="1"/>
  <c r="X11114" i="1" s="1"/>
  <c r="Y11114" i="1" s="1"/>
  <c r="U11115" i="1"/>
  <c r="X11115" i="1" s="1"/>
  <c r="Y11115" i="1" s="1"/>
  <c r="U11116" i="1"/>
  <c r="X11116" i="1" s="1"/>
  <c r="Y11116" i="1" s="1"/>
  <c r="U11117" i="1"/>
  <c r="X11117" i="1" s="1"/>
  <c r="Y11117" i="1" s="1"/>
  <c r="U11118" i="1"/>
  <c r="X11118" i="1" s="1"/>
  <c r="Y11118" i="1" s="1"/>
  <c r="U11119" i="1"/>
  <c r="X11119" i="1" s="1"/>
  <c r="Y11119" i="1" s="1"/>
  <c r="U11120" i="1"/>
  <c r="X11120" i="1" s="1"/>
  <c r="Y11120" i="1" s="1"/>
  <c r="U11121" i="1"/>
  <c r="X11121" i="1" s="1"/>
  <c r="Y11121" i="1" s="1"/>
  <c r="U11122" i="1"/>
  <c r="X11122" i="1" s="1"/>
  <c r="Y11122" i="1" s="1"/>
  <c r="U11123" i="1"/>
  <c r="X11123" i="1" s="1"/>
  <c r="Y11123" i="1" s="1"/>
  <c r="U11124" i="1"/>
  <c r="X11124" i="1" s="1"/>
  <c r="Y11124" i="1" s="1"/>
  <c r="U11125" i="1"/>
  <c r="X11125" i="1" s="1"/>
  <c r="Y11125" i="1" s="1"/>
  <c r="U11126" i="1"/>
  <c r="X11126" i="1" s="1"/>
  <c r="Y11126" i="1" s="1"/>
  <c r="U11127" i="1"/>
  <c r="X11127" i="1" s="1"/>
  <c r="Y11127" i="1" s="1"/>
  <c r="U11128" i="1"/>
  <c r="X11128" i="1" s="1"/>
  <c r="Y11128" i="1" s="1"/>
  <c r="U11129" i="1"/>
  <c r="X11129" i="1" s="1"/>
  <c r="Y11129" i="1" s="1"/>
  <c r="U11130" i="1"/>
  <c r="X11130" i="1" s="1"/>
  <c r="Y11130" i="1" s="1"/>
  <c r="U11131" i="1"/>
  <c r="X11131" i="1" s="1"/>
  <c r="Y11131" i="1" s="1"/>
  <c r="U11132" i="1"/>
  <c r="X11132" i="1" s="1"/>
  <c r="Y11132" i="1" s="1"/>
  <c r="U11133" i="1"/>
  <c r="X11133" i="1" s="1"/>
  <c r="Y11133" i="1" s="1"/>
  <c r="U11134" i="1"/>
  <c r="X11134" i="1" s="1"/>
  <c r="Y11134" i="1" s="1"/>
  <c r="U11135" i="1"/>
  <c r="X11135" i="1" s="1"/>
  <c r="Y11135" i="1" s="1"/>
  <c r="U11136" i="1"/>
  <c r="X11136" i="1" s="1"/>
  <c r="Y11136" i="1" s="1"/>
  <c r="U11137" i="1"/>
  <c r="X11137" i="1" s="1"/>
  <c r="Y11137" i="1" s="1"/>
  <c r="U11138" i="1"/>
  <c r="X11138" i="1" s="1"/>
  <c r="Y11138" i="1" s="1"/>
  <c r="U11139" i="1"/>
  <c r="X11139" i="1" s="1"/>
  <c r="Y11139" i="1" s="1"/>
  <c r="U11140" i="1"/>
  <c r="X11140" i="1" s="1"/>
  <c r="Y11140" i="1" s="1"/>
  <c r="U11141" i="1"/>
  <c r="X11141" i="1" s="1"/>
  <c r="Y11141" i="1" s="1"/>
  <c r="U11142" i="1"/>
  <c r="X11142" i="1" s="1"/>
  <c r="Y11142" i="1" s="1"/>
  <c r="U11143" i="1"/>
  <c r="X11143" i="1" s="1"/>
  <c r="Y11143" i="1" s="1"/>
  <c r="U11144" i="1"/>
  <c r="X11144" i="1" s="1"/>
  <c r="Y11144" i="1" s="1"/>
  <c r="U11145" i="1"/>
  <c r="X11145" i="1" s="1"/>
  <c r="Y11145" i="1" s="1"/>
  <c r="U11146" i="1"/>
  <c r="X11146" i="1" s="1"/>
  <c r="Y11146" i="1" s="1"/>
  <c r="U11147" i="1"/>
  <c r="X11147" i="1" s="1"/>
  <c r="Y11147" i="1" s="1"/>
  <c r="U11148" i="1"/>
  <c r="X11148" i="1" s="1"/>
  <c r="Y11148" i="1" s="1"/>
  <c r="U11149" i="1"/>
  <c r="X11149" i="1" s="1"/>
  <c r="Y11149" i="1" s="1"/>
  <c r="U11150" i="1"/>
  <c r="X11150" i="1" s="1"/>
  <c r="Y11150" i="1" s="1"/>
  <c r="U11151" i="1"/>
  <c r="X11151" i="1" s="1"/>
  <c r="Y11151" i="1" s="1"/>
  <c r="U11152" i="1"/>
  <c r="X11152" i="1" s="1"/>
  <c r="Y11152" i="1" s="1"/>
  <c r="U11153" i="1"/>
  <c r="X11153" i="1" s="1"/>
  <c r="Y11153" i="1" s="1"/>
  <c r="U11154" i="1"/>
  <c r="X11154" i="1" s="1"/>
  <c r="Y11154" i="1" s="1"/>
  <c r="U11155" i="1"/>
  <c r="X11155" i="1" s="1"/>
  <c r="Y11155" i="1" s="1"/>
  <c r="U11156" i="1"/>
  <c r="X11156" i="1" s="1"/>
  <c r="Y11156" i="1" s="1"/>
  <c r="U11157" i="1"/>
  <c r="X11157" i="1" s="1"/>
  <c r="Y11157" i="1" s="1"/>
  <c r="U11158" i="1"/>
  <c r="X11158" i="1" s="1"/>
  <c r="Y11158" i="1" s="1"/>
  <c r="U11159" i="1"/>
  <c r="X11159" i="1" s="1"/>
  <c r="Y11159" i="1" s="1"/>
  <c r="U11160" i="1"/>
  <c r="X11160" i="1" s="1"/>
  <c r="Y11160" i="1" s="1"/>
  <c r="U11161" i="1"/>
  <c r="X11161" i="1" s="1"/>
  <c r="Y11161" i="1" s="1"/>
  <c r="U11162" i="1"/>
  <c r="X11162" i="1" s="1"/>
  <c r="Y11162" i="1" s="1"/>
  <c r="U11163" i="1"/>
  <c r="X11163" i="1" s="1"/>
  <c r="Y11163" i="1" s="1"/>
  <c r="U11164" i="1"/>
  <c r="X11164" i="1" s="1"/>
  <c r="Y11164" i="1" s="1"/>
  <c r="U11165" i="1"/>
  <c r="X11165" i="1" s="1"/>
  <c r="Y11165" i="1" s="1"/>
  <c r="U11166" i="1"/>
  <c r="X11166" i="1" s="1"/>
  <c r="Y11166" i="1" s="1"/>
  <c r="U11167" i="1"/>
  <c r="X11167" i="1" s="1"/>
  <c r="Y11167" i="1" s="1"/>
  <c r="U11168" i="1"/>
  <c r="X11168" i="1" s="1"/>
  <c r="Y11168" i="1" s="1"/>
  <c r="U11169" i="1"/>
  <c r="X11169" i="1" s="1"/>
  <c r="Y11169" i="1" s="1"/>
  <c r="U11170" i="1"/>
  <c r="X11170" i="1" s="1"/>
  <c r="Y11170" i="1" s="1"/>
  <c r="U11171" i="1"/>
  <c r="X11171" i="1" s="1"/>
  <c r="Y11171" i="1" s="1"/>
  <c r="U11172" i="1"/>
  <c r="X11172" i="1" s="1"/>
  <c r="Y11172" i="1" s="1"/>
  <c r="U11173" i="1"/>
  <c r="X11173" i="1" s="1"/>
  <c r="Y11173" i="1" s="1"/>
  <c r="U11174" i="1"/>
  <c r="X11174" i="1" s="1"/>
  <c r="Y11174" i="1" s="1"/>
  <c r="U11175" i="1"/>
  <c r="X11175" i="1" s="1"/>
  <c r="Y11175" i="1" s="1"/>
  <c r="U11176" i="1"/>
  <c r="X11176" i="1" s="1"/>
  <c r="Y11176" i="1" s="1"/>
  <c r="U11177" i="1"/>
  <c r="X11177" i="1" s="1"/>
  <c r="Y11177" i="1" s="1"/>
  <c r="U11178" i="1"/>
  <c r="X11178" i="1" s="1"/>
  <c r="Y11178" i="1" s="1"/>
  <c r="U11179" i="1"/>
  <c r="X11179" i="1" s="1"/>
  <c r="Y11179" i="1" s="1"/>
  <c r="U11180" i="1"/>
  <c r="X11180" i="1" s="1"/>
  <c r="Y11180" i="1" s="1"/>
  <c r="U11181" i="1"/>
  <c r="X11181" i="1" s="1"/>
  <c r="Y11181" i="1" s="1"/>
  <c r="U11182" i="1"/>
  <c r="X11182" i="1" s="1"/>
  <c r="Y11182" i="1" s="1"/>
  <c r="U11183" i="1"/>
  <c r="X11183" i="1" s="1"/>
  <c r="Y11183" i="1" s="1"/>
  <c r="U11184" i="1"/>
  <c r="X11184" i="1" s="1"/>
  <c r="Y11184" i="1" s="1"/>
  <c r="U11185" i="1"/>
  <c r="X11185" i="1" s="1"/>
  <c r="Y11185" i="1" s="1"/>
  <c r="U11186" i="1"/>
  <c r="X11186" i="1" s="1"/>
  <c r="Y11186" i="1" s="1"/>
  <c r="U11187" i="1"/>
  <c r="X11187" i="1" s="1"/>
  <c r="Y11187" i="1" s="1"/>
  <c r="U11188" i="1"/>
  <c r="X11188" i="1" s="1"/>
  <c r="Y11188" i="1" s="1"/>
  <c r="U11189" i="1"/>
  <c r="X11189" i="1" s="1"/>
  <c r="Y11189" i="1" s="1"/>
  <c r="U11190" i="1"/>
  <c r="X11190" i="1" s="1"/>
  <c r="Y11190" i="1" s="1"/>
  <c r="U11191" i="1"/>
  <c r="X11191" i="1" s="1"/>
  <c r="Y11191" i="1" s="1"/>
  <c r="U11192" i="1"/>
  <c r="X11192" i="1" s="1"/>
  <c r="Y11192" i="1" s="1"/>
  <c r="U11193" i="1"/>
  <c r="X11193" i="1" s="1"/>
  <c r="Y11193" i="1" s="1"/>
  <c r="U11194" i="1"/>
  <c r="X11194" i="1" s="1"/>
  <c r="Y11194" i="1" s="1"/>
  <c r="U11195" i="1"/>
  <c r="X11195" i="1" s="1"/>
  <c r="Y11195" i="1" s="1"/>
  <c r="U11196" i="1"/>
  <c r="X11196" i="1" s="1"/>
  <c r="Y11196" i="1" s="1"/>
  <c r="U11197" i="1"/>
  <c r="X11197" i="1" s="1"/>
  <c r="Y11197" i="1" s="1"/>
  <c r="U11198" i="1"/>
  <c r="X11198" i="1" s="1"/>
  <c r="Y11198" i="1" s="1"/>
  <c r="U11199" i="1"/>
  <c r="X11199" i="1" s="1"/>
  <c r="Y11199" i="1" s="1"/>
  <c r="U11200" i="1"/>
  <c r="X11200" i="1" s="1"/>
  <c r="Y11200" i="1" s="1"/>
  <c r="U11201" i="1"/>
  <c r="X11201" i="1" s="1"/>
  <c r="Y11201" i="1" s="1"/>
  <c r="U11202" i="1"/>
  <c r="X11202" i="1" s="1"/>
  <c r="Y11202" i="1" s="1"/>
  <c r="U11203" i="1"/>
  <c r="X11203" i="1" s="1"/>
  <c r="Y11203" i="1" s="1"/>
  <c r="U11204" i="1"/>
  <c r="X11204" i="1" s="1"/>
  <c r="Y11204" i="1" s="1"/>
  <c r="U11205" i="1"/>
  <c r="X11205" i="1" s="1"/>
  <c r="Y11205" i="1" s="1"/>
  <c r="U11206" i="1"/>
  <c r="X11206" i="1" s="1"/>
  <c r="Y11206" i="1" s="1"/>
  <c r="U11207" i="1"/>
  <c r="X11207" i="1" s="1"/>
  <c r="Y11207" i="1" s="1"/>
  <c r="U11208" i="1"/>
  <c r="X11208" i="1" s="1"/>
  <c r="Y11208" i="1" s="1"/>
  <c r="U11209" i="1"/>
  <c r="X11209" i="1" s="1"/>
  <c r="Y11209" i="1" s="1"/>
  <c r="U11210" i="1"/>
  <c r="X11210" i="1" s="1"/>
  <c r="Y11210" i="1" s="1"/>
  <c r="U11211" i="1"/>
  <c r="X11211" i="1" s="1"/>
  <c r="Y11211" i="1" s="1"/>
  <c r="U11212" i="1"/>
  <c r="X11212" i="1" s="1"/>
  <c r="Y11212" i="1" s="1"/>
  <c r="U11213" i="1"/>
  <c r="X11213" i="1" s="1"/>
  <c r="Y11213" i="1" s="1"/>
  <c r="U11214" i="1"/>
  <c r="X11214" i="1" s="1"/>
  <c r="Y11214" i="1" s="1"/>
  <c r="U11215" i="1"/>
  <c r="X11215" i="1" s="1"/>
  <c r="Y11215" i="1" s="1"/>
  <c r="U11216" i="1"/>
  <c r="X11216" i="1" s="1"/>
  <c r="Y11216" i="1" s="1"/>
  <c r="U11217" i="1"/>
  <c r="X11217" i="1" s="1"/>
  <c r="Y11217" i="1" s="1"/>
  <c r="U11218" i="1"/>
  <c r="X11218" i="1" s="1"/>
  <c r="Y11218" i="1" s="1"/>
  <c r="U11219" i="1"/>
  <c r="X11219" i="1" s="1"/>
  <c r="Y11219" i="1" s="1"/>
  <c r="U11220" i="1"/>
  <c r="X11220" i="1" s="1"/>
  <c r="Y11220" i="1" s="1"/>
  <c r="U11221" i="1"/>
  <c r="X11221" i="1" s="1"/>
  <c r="Y11221" i="1" s="1"/>
  <c r="U11222" i="1"/>
  <c r="X11222" i="1" s="1"/>
  <c r="Y11222" i="1" s="1"/>
  <c r="U11223" i="1"/>
  <c r="X11223" i="1" s="1"/>
  <c r="Y11223" i="1" s="1"/>
  <c r="U11224" i="1"/>
  <c r="X11224" i="1" s="1"/>
  <c r="Y11224" i="1" s="1"/>
  <c r="U11225" i="1"/>
  <c r="X11225" i="1" s="1"/>
  <c r="Y11225" i="1" s="1"/>
  <c r="U11226" i="1"/>
  <c r="X11226" i="1" s="1"/>
  <c r="Y11226" i="1" s="1"/>
  <c r="U11227" i="1"/>
  <c r="X11227" i="1" s="1"/>
  <c r="Y11227" i="1" s="1"/>
  <c r="U11228" i="1"/>
  <c r="X11228" i="1" s="1"/>
  <c r="Y11228" i="1" s="1"/>
  <c r="U11229" i="1"/>
  <c r="X11229" i="1" s="1"/>
  <c r="Y11229" i="1" s="1"/>
  <c r="U11230" i="1"/>
  <c r="X11230" i="1" s="1"/>
  <c r="Y11230" i="1" s="1"/>
  <c r="U11231" i="1"/>
  <c r="X11231" i="1" s="1"/>
  <c r="Y11231" i="1" s="1"/>
  <c r="U11232" i="1"/>
  <c r="X11232" i="1" s="1"/>
  <c r="Y11232" i="1" s="1"/>
  <c r="U11233" i="1"/>
  <c r="X11233" i="1" s="1"/>
  <c r="Y11233" i="1" s="1"/>
  <c r="U11234" i="1"/>
  <c r="X11234" i="1" s="1"/>
  <c r="Y11234" i="1" s="1"/>
  <c r="U11235" i="1"/>
  <c r="X11235" i="1" s="1"/>
  <c r="Y11235" i="1" s="1"/>
  <c r="U11236" i="1"/>
  <c r="X11236" i="1" s="1"/>
  <c r="Y11236" i="1" s="1"/>
  <c r="U11237" i="1"/>
  <c r="X11237" i="1" s="1"/>
  <c r="Y11237" i="1" s="1"/>
  <c r="U11238" i="1"/>
  <c r="X11238" i="1" s="1"/>
  <c r="Y11238" i="1" s="1"/>
  <c r="U11239" i="1"/>
  <c r="X11239" i="1" s="1"/>
  <c r="Y11239" i="1" s="1"/>
  <c r="U11240" i="1"/>
  <c r="X11240" i="1" s="1"/>
  <c r="Y11240" i="1" s="1"/>
  <c r="U11241" i="1"/>
  <c r="X11241" i="1" s="1"/>
  <c r="Y11241" i="1" s="1"/>
  <c r="U11242" i="1"/>
  <c r="X11242" i="1" s="1"/>
  <c r="Y11242" i="1" s="1"/>
  <c r="U11243" i="1"/>
  <c r="X11243" i="1" s="1"/>
  <c r="Y11243" i="1" s="1"/>
  <c r="U11244" i="1"/>
  <c r="X11244" i="1" s="1"/>
  <c r="Y11244" i="1" s="1"/>
  <c r="U11245" i="1"/>
  <c r="X11245" i="1" s="1"/>
  <c r="Y11245" i="1" s="1"/>
  <c r="U11246" i="1"/>
  <c r="X11246" i="1" s="1"/>
  <c r="Y11246" i="1" s="1"/>
  <c r="U11247" i="1"/>
  <c r="X11247" i="1" s="1"/>
  <c r="Y11247" i="1" s="1"/>
  <c r="U11248" i="1"/>
  <c r="X11248" i="1" s="1"/>
  <c r="Y11248" i="1" s="1"/>
  <c r="U11249" i="1"/>
  <c r="X11249" i="1" s="1"/>
  <c r="Y11249" i="1" s="1"/>
  <c r="U11250" i="1"/>
  <c r="X11250" i="1" s="1"/>
  <c r="Y11250" i="1" s="1"/>
  <c r="U11251" i="1"/>
  <c r="X11251" i="1" s="1"/>
  <c r="Y11251" i="1" s="1"/>
  <c r="U11252" i="1"/>
  <c r="X11252" i="1" s="1"/>
  <c r="Y11252" i="1" s="1"/>
  <c r="U11253" i="1"/>
  <c r="X11253" i="1" s="1"/>
  <c r="Y11253" i="1" s="1"/>
  <c r="U11254" i="1"/>
  <c r="X11254" i="1" s="1"/>
  <c r="Y11254" i="1" s="1"/>
  <c r="U11255" i="1"/>
  <c r="X11255" i="1" s="1"/>
  <c r="Y11255" i="1" s="1"/>
  <c r="U11256" i="1"/>
  <c r="X11256" i="1" s="1"/>
  <c r="Y11256" i="1" s="1"/>
  <c r="U11257" i="1"/>
  <c r="X11257" i="1" s="1"/>
  <c r="Y11257" i="1" s="1"/>
  <c r="U11258" i="1"/>
  <c r="X11258" i="1" s="1"/>
  <c r="Y11258" i="1" s="1"/>
  <c r="U11259" i="1"/>
  <c r="X11259" i="1" s="1"/>
  <c r="Y11259" i="1" s="1"/>
  <c r="U11260" i="1"/>
  <c r="X11260" i="1" s="1"/>
  <c r="Y11260" i="1" s="1"/>
  <c r="U11261" i="1"/>
  <c r="X11261" i="1" s="1"/>
  <c r="Y11261" i="1" s="1"/>
  <c r="U11262" i="1"/>
  <c r="X11262" i="1" s="1"/>
  <c r="Y11262" i="1" s="1"/>
  <c r="U11263" i="1"/>
  <c r="X11263" i="1" s="1"/>
  <c r="Y11263" i="1" s="1"/>
  <c r="U11264" i="1"/>
  <c r="X11264" i="1" s="1"/>
  <c r="Y11264" i="1" s="1"/>
  <c r="U11265" i="1"/>
  <c r="X11265" i="1" s="1"/>
  <c r="Y11265" i="1" s="1"/>
  <c r="U11266" i="1"/>
  <c r="X11266" i="1" s="1"/>
  <c r="Y11266" i="1" s="1"/>
  <c r="U11267" i="1"/>
  <c r="X11267" i="1" s="1"/>
  <c r="Y11267" i="1" s="1"/>
  <c r="U11268" i="1"/>
  <c r="X11268" i="1" s="1"/>
  <c r="Y11268" i="1" s="1"/>
  <c r="U11269" i="1"/>
  <c r="X11269" i="1" s="1"/>
  <c r="Y11269" i="1" s="1"/>
  <c r="U11270" i="1"/>
  <c r="X11270" i="1" s="1"/>
  <c r="Y11270" i="1" s="1"/>
  <c r="U11271" i="1"/>
  <c r="X11271" i="1" s="1"/>
  <c r="Y11271" i="1" s="1"/>
  <c r="U11272" i="1"/>
  <c r="X11272" i="1" s="1"/>
  <c r="Y11272" i="1" s="1"/>
  <c r="U11273" i="1"/>
  <c r="X11273" i="1" s="1"/>
  <c r="Y11273" i="1" s="1"/>
  <c r="U11274" i="1"/>
  <c r="X11274" i="1" s="1"/>
  <c r="Y11274" i="1" s="1"/>
  <c r="U11275" i="1"/>
  <c r="X11275" i="1" s="1"/>
  <c r="Y11275" i="1" s="1"/>
  <c r="U11276" i="1"/>
  <c r="X11276" i="1" s="1"/>
  <c r="Y11276" i="1" s="1"/>
  <c r="U11277" i="1"/>
  <c r="X11277" i="1" s="1"/>
  <c r="Y11277" i="1" s="1"/>
  <c r="U11278" i="1"/>
  <c r="X11278" i="1" s="1"/>
  <c r="Y11278" i="1" s="1"/>
  <c r="U11279" i="1"/>
  <c r="X11279" i="1" s="1"/>
  <c r="Y11279" i="1" s="1"/>
  <c r="U11280" i="1"/>
  <c r="X11280" i="1" s="1"/>
  <c r="Y11280" i="1" s="1"/>
  <c r="U11281" i="1"/>
  <c r="X11281" i="1" s="1"/>
  <c r="Y11281" i="1" s="1"/>
  <c r="U11282" i="1"/>
  <c r="X11282" i="1" s="1"/>
  <c r="Y11282" i="1" s="1"/>
  <c r="U11283" i="1"/>
  <c r="X11283" i="1" s="1"/>
  <c r="Y11283" i="1" s="1"/>
  <c r="U11284" i="1"/>
  <c r="X11284" i="1" s="1"/>
  <c r="Y11284" i="1" s="1"/>
  <c r="U11285" i="1"/>
  <c r="X11285" i="1" s="1"/>
  <c r="Y11285" i="1" s="1"/>
  <c r="U11286" i="1"/>
  <c r="X11286" i="1" s="1"/>
  <c r="Y11286" i="1" s="1"/>
  <c r="U11287" i="1"/>
  <c r="X11287" i="1" s="1"/>
  <c r="Y11287" i="1" s="1"/>
  <c r="U11288" i="1"/>
  <c r="X11288" i="1" s="1"/>
  <c r="Y11288" i="1" s="1"/>
  <c r="U11289" i="1"/>
  <c r="X11289" i="1" s="1"/>
  <c r="Y11289" i="1" s="1"/>
  <c r="U11290" i="1"/>
  <c r="X11290" i="1" s="1"/>
  <c r="Y11290" i="1" s="1"/>
  <c r="U11291" i="1"/>
  <c r="X11291" i="1" s="1"/>
  <c r="Y11291" i="1" s="1"/>
  <c r="U11292" i="1"/>
  <c r="X11292" i="1" s="1"/>
  <c r="Y11292" i="1" s="1"/>
  <c r="U11293" i="1"/>
  <c r="X11293" i="1" s="1"/>
  <c r="Y11293" i="1" s="1"/>
  <c r="U11294" i="1"/>
  <c r="X11294" i="1" s="1"/>
  <c r="Y11294" i="1" s="1"/>
  <c r="U11295" i="1"/>
  <c r="X11295" i="1" s="1"/>
  <c r="Y11295" i="1" s="1"/>
  <c r="U11296" i="1"/>
  <c r="X11296" i="1" s="1"/>
  <c r="Y11296" i="1" s="1"/>
  <c r="U11297" i="1"/>
  <c r="X11297" i="1" s="1"/>
  <c r="Y11297" i="1" s="1"/>
  <c r="U11298" i="1"/>
  <c r="X11298" i="1" s="1"/>
  <c r="Y11298" i="1" s="1"/>
  <c r="U11299" i="1"/>
  <c r="X11299" i="1" s="1"/>
  <c r="Y11299" i="1" s="1"/>
  <c r="U11300" i="1"/>
  <c r="X11300" i="1" s="1"/>
  <c r="Y11300" i="1" s="1"/>
  <c r="U11301" i="1"/>
  <c r="X11301" i="1" s="1"/>
  <c r="Y11301" i="1" s="1"/>
  <c r="U11302" i="1"/>
  <c r="X11302" i="1" s="1"/>
  <c r="Y11302" i="1" s="1"/>
  <c r="U11303" i="1"/>
  <c r="X11303" i="1" s="1"/>
  <c r="Y11303" i="1" s="1"/>
  <c r="U11304" i="1"/>
  <c r="X11304" i="1" s="1"/>
  <c r="Y11304" i="1" s="1"/>
  <c r="U11305" i="1"/>
  <c r="X11305" i="1" s="1"/>
  <c r="Y11305" i="1" s="1"/>
  <c r="U11306" i="1"/>
  <c r="X11306" i="1" s="1"/>
  <c r="Y11306" i="1" s="1"/>
  <c r="U11307" i="1"/>
  <c r="X11307" i="1" s="1"/>
  <c r="Y11307" i="1" s="1"/>
  <c r="U11308" i="1"/>
  <c r="X11308" i="1" s="1"/>
  <c r="Y11308" i="1" s="1"/>
  <c r="U11309" i="1"/>
  <c r="X11309" i="1" s="1"/>
  <c r="Y11309" i="1" s="1"/>
  <c r="U11310" i="1"/>
  <c r="X11310" i="1" s="1"/>
  <c r="Y11310" i="1" s="1"/>
  <c r="U11311" i="1"/>
  <c r="X11311" i="1" s="1"/>
  <c r="Y11311" i="1" s="1"/>
  <c r="U11312" i="1"/>
  <c r="X11312" i="1" s="1"/>
  <c r="Y11312" i="1" s="1"/>
  <c r="U11313" i="1"/>
  <c r="X11313" i="1" s="1"/>
  <c r="Y11313" i="1" s="1"/>
  <c r="U11314" i="1"/>
  <c r="X11314" i="1" s="1"/>
  <c r="Y11314" i="1" s="1"/>
  <c r="U11315" i="1"/>
  <c r="X11315" i="1" s="1"/>
  <c r="Y11315" i="1" s="1"/>
  <c r="U11316" i="1"/>
  <c r="X11316" i="1" s="1"/>
  <c r="Y11316" i="1" s="1"/>
  <c r="U11317" i="1"/>
  <c r="X11317" i="1" s="1"/>
  <c r="Y11317" i="1" s="1"/>
  <c r="U11318" i="1"/>
  <c r="X11318" i="1" s="1"/>
  <c r="Y11318" i="1" s="1"/>
  <c r="U11319" i="1"/>
  <c r="X11319" i="1" s="1"/>
  <c r="Y11319" i="1" s="1"/>
  <c r="U11320" i="1"/>
  <c r="X11320" i="1" s="1"/>
  <c r="Y11320" i="1" s="1"/>
  <c r="U11321" i="1"/>
  <c r="X11321" i="1" s="1"/>
  <c r="Y11321" i="1" s="1"/>
  <c r="U11322" i="1"/>
  <c r="X11322" i="1" s="1"/>
  <c r="Y11322" i="1" s="1"/>
  <c r="U11323" i="1"/>
  <c r="X11323" i="1" s="1"/>
  <c r="Y11323" i="1" s="1"/>
  <c r="U11324" i="1"/>
  <c r="X11324" i="1" s="1"/>
  <c r="Y11324" i="1" s="1"/>
  <c r="U11325" i="1"/>
  <c r="X11325" i="1" s="1"/>
  <c r="Y11325" i="1" s="1"/>
  <c r="U11326" i="1"/>
  <c r="X11326" i="1" s="1"/>
  <c r="Y11326" i="1" s="1"/>
  <c r="U11327" i="1"/>
  <c r="X11327" i="1" s="1"/>
  <c r="Y11327" i="1" s="1"/>
  <c r="U11328" i="1"/>
  <c r="X11328" i="1" s="1"/>
  <c r="Y11328" i="1" s="1"/>
  <c r="U11329" i="1"/>
  <c r="X11329" i="1" s="1"/>
  <c r="Y11329" i="1" s="1"/>
  <c r="U11330" i="1"/>
  <c r="X11330" i="1" s="1"/>
  <c r="Y11330" i="1" s="1"/>
  <c r="U11331" i="1"/>
  <c r="X11331" i="1" s="1"/>
  <c r="Y11331" i="1" s="1"/>
  <c r="U11332" i="1"/>
  <c r="X11332" i="1" s="1"/>
  <c r="Y11332" i="1" s="1"/>
  <c r="U11333" i="1"/>
  <c r="X11333" i="1" s="1"/>
  <c r="Y11333" i="1" s="1"/>
  <c r="U11334" i="1"/>
  <c r="X11334" i="1" s="1"/>
  <c r="Y11334" i="1" s="1"/>
  <c r="U11335" i="1"/>
  <c r="X11335" i="1" s="1"/>
  <c r="Y11335" i="1" s="1"/>
  <c r="U11336" i="1"/>
  <c r="X11336" i="1" s="1"/>
  <c r="Y11336" i="1" s="1"/>
  <c r="U11337" i="1"/>
  <c r="X11337" i="1" s="1"/>
  <c r="Y11337" i="1" s="1"/>
  <c r="U11338" i="1"/>
  <c r="X11338" i="1" s="1"/>
  <c r="Y11338" i="1" s="1"/>
  <c r="U11339" i="1"/>
  <c r="X11339" i="1" s="1"/>
  <c r="Y11339" i="1" s="1"/>
  <c r="U11340" i="1"/>
  <c r="X11340" i="1" s="1"/>
  <c r="Y11340" i="1" s="1"/>
  <c r="U11341" i="1"/>
  <c r="X11341" i="1" s="1"/>
  <c r="Y11341" i="1" s="1"/>
  <c r="U11342" i="1"/>
  <c r="X11342" i="1" s="1"/>
  <c r="Y11342" i="1" s="1"/>
  <c r="U11343" i="1"/>
  <c r="X11343" i="1" s="1"/>
  <c r="Y11343" i="1" s="1"/>
  <c r="U11344" i="1"/>
  <c r="X11344" i="1" s="1"/>
  <c r="Y11344" i="1" s="1"/>
  <c r="U11345" i="1"/>
  <c r="X11345" i="1" s="1"/>
  <c r="Y11345" i="1" s="1"/>
  <c r="U11346" i="1"/>
  <c r="X11346" i="1" s="1"/>
  <c r="Y11346" i="1" s="1"/>
  <c r="U11347" i="1"/>
  <c r="X11347" i="1" s="1"/>
  <c r="Y11347" i="1" s="1"/>
  <c r="U11348" i="1"/>
  <c r="X11348" i="1" s="1"/>
  <c r="Y11348" i="1" s="1"/>
  <c r="U11349" i="1"/>
  <c r="X11349" i="1" s="1"/>
  <c r="Y11349" i="1" s="1"/>
  <c r="U11350" i="1"/>
  <c r="X11350" i="1" s="1"/>
  <c r="Y11350" i="1" s="1"/>
  <c r="U11351" i="1"/>
  <c r="X11351" i="1" s="1"/>
  <c r="Y11351" i="1" s="1"/>
  <c r="U11352" i="1"/>
  <c r="X11352" i="1" s="1"/>
  <c r="Y11352" i="1" s="1"/>
  <c r="U11353" i="1"/>
  <c r="X11353" i="1" s="1"/>
  <c r="Y11353" i="1" s="1"/>
  <c r="U11354" i="1"/>
  <c r="X11354" i="1" s="1"/>
  <c r="Y11354" i="1" s="1"/>
  <c r="U11355" i="1"/>
  <c r="X11355" i="1" s="1"/>
  <c r="Y11355" i="1" s="1"/>
  <c r="U11356" i="1"/>
  <c r="X11356" i="1" s="1"/>
  <c r="Y11356" i="1" s="1"/>
  <c r="U11357" i="1"/>
  <c r="X11357" i="1" s="1"/>
  <c r="Y11357" i="1" s="1"/>
  <c r="U11358" i="1"/>
  <c r="X11358" i="1" s="1"/>
  <c r="Y11358" i="1" s="1"/>
  <c r="U11359" i="1"/>
  <c r="X11359" i="1" s="1"/>
  <c r="Y11359" i="1" s="1"/>
  <c r="U11360" i="1"/>
  <c r="X11360" i="1" s="1"/>
  <c r="Y11360" i="1" s="1"/>
  <c r="U11361" i="1"/>
  <c r="X11361" i="1" s="1"/>
  <c r="Y11361" i="1" s="1"/>
  <c r="U11362" i="1"/>
  <c r="X11362" i="1" s="1"/>
  <c r="Y11362" i="1" s="1"/>
  <c r="U11363" i="1"/>
  <c r="X11363" i="1" s="1"/>
  <c r="Y11363" i="1" s="1"/>
  <c r="U11364" i="1"/>
  <c r="X11364" i="1" s="1"/>
  <c r="Y11364" i="1" s="1"/>
  <c r="U11365" i="1"/>
  <c r="X11365" i="1" s="1"/>
  <c r="Y11365" i="1" s="1"/>
  <c r="U11366" i="1"/>
  <c r="X11366" i="1" s="1"/>
  <c r="Y11366" i="1" s="1"/>
  <c r="U11367" i="1"/>
  <c r="X11367" i="1" s="1"/>
  <c r="Y11367" i="1" s="1"/>
  <c r="U11368" i="1"/>
  <c r="X11368" i="1" s="1"/>
  <c r="Y11368" i="1" s="1"/>
  <c r="U11369" i="1"/>
  <c r="X11369" i="1" s="1"/>
  <c r="Y11369" i="1" s="1"/>
  <c r="U11370" i="1"/>
  <c r="X11370" i="1" s="1"/>
  <c r="Y11370" i="1" s="1"/>
  <c r="U11371" i="1"/>
  <c r="X11371" i="1" s="1"/>
  <c r="Y11371" i="1" s="1"/>
  <c r="U11372" i="1"/>
  <c r="X11372" i="1" s="1"/>
  <c r="Y11372" i="1" s="1"/>
  <c r="U11373" i="1"/>
  <c r="X11373" i="1" s="1"/>
  <c r="Y11373" i="1" s="1"/>
  <c r="U11374" i="1"/>
  <c r="X11374" i="1" s="1"/>
  <c r="Y11374" i="1" s="1"/>
  <c r="U11375" i="1"/>
  <c r="X11375" i="1" s="1"/>
  <c r="Y11375" i="1" s="1"/>
  <c r="U11376" i="1"/>
  <c r="X11376" i="1" s="1"/>
  <c r="Y11376" i="1" s="1"/>
  <c r="U11377" i="1"/>
  <c r="X11377" i="1" s="1"/>
  <c r="Y11377" i="1" s="1"/>
  <c r="U11378" i="1"/>
  <c r="X11378" i="1" s="1"/>
  <c r="Y11378" i="1" s="1"/>
  <c r="U11379" i="1"/>
  <c r="X11379" i="1" s="1"/>
  <c r="Y11379" i="1" s="1"/>
  <c r="U11380" i="1"/>
  <c r="X11380" i="1" s="1"/>
  <c r="Y11380" i="1" s="1"/>
  <c r="U11381" i="1"/>
  <c r="X11381" i="1" s="1"/>
  <c r="Y11381" i="1" s="1"/>
  <c r="U11382" i="1"/>
  <c r="X11382" i="1" s="1"/>
  <c r="Y11382" i="1" s="1"/>
  <c r="U11383" i="1"/>
  <c r="X11383" i="1" s="1"/>
  <c r="Y11383" i="1" s="1"/>
  <c r="U11384" i="1"/>
  <c r="X11384" i="1" s="1"/>
  <c r="Y11384" i="1" s="1"/>
  <c r="U11385" i="1"/>
  <c r="X11385" i="1" s="1"/>
  <c r="Y11385" i="1" s="1"/>
  <c r="U11386" i="1"/>
  <c r="X11386" i="1" s="1"/>
  <c r="Y11386" i="1" s="1"/>
  <c r="U11387" i="1"/>
  <c r="X11387" i="1" s="1"/>
  <c r="Y11387" i="1" s="1"/>
  <c r="U11388" i="1"/>
  <c r="X11388" i="1" s="1"/>
  <c r="Y11388" i="1" s="1"/>
  <c r="U11389" i="1"/>
  <c r="X11389" i="1" s="1"/>
  <c r="Y11389" i="1" s="1"/>
  <c r="U11390" i="1"/>
  <c r="X11390" i="1" s="1"/>
  <c r="Y11390" i="1" s="1"/>
  <c r="U11391" i="1"/>
  <c r="X11391" i="1" s="1"/>
  <c r="Y11391" i="1" s="1"/>
  <c r="U11392" i="1"/>
  <c r="X11392" i="1" s="1"/>
  <c r="Y11392" i="1" s="1"/>
  <c r="U11393" i="1"/>
  <c r="X11393" i="1" s="1"/>
  <c r="Y11393" i="1" s="1"/>
  <c r="U11394" i="1"/>
  <c r="X11394" i="1" s="1"/>
  <c r="Y11394" i="1" s="1"/>
  <c r="U11395" i="1"/>
  <c r="X11395" i="1" s="1"/>
  <c r="Y11395" i="1" s="1"/>
  <c r="U11396" i="1"/>
  <c r="X11396" i="1" s="1"/>
  <c r="Y11396" i="1" s="1"/>
  <c r="U11397" i="1"/>
  <c r="X11397" i="1" s="1"/>
  <c r="Y11397" i="1" s="1"/>
  <c r="U11398" i="1"/>
  <c r="X11398" i="1" s="1"/>
  <c r="Y11398" i="1" s="1"/>
  <c r="U11399" i="1"/>
  <c r="X11399" i="1" s="1"/>
  <c r="Y11399" i="1" s="1"/>
  <c r="U11400" i="1"/>
  <c r="X11400" i="1" s="1"/>
  <c r="Y11400" i="1" s="1"/>
  <c r="U11401" i="1"/>
  <c r="X11401" i="1" s="1"/>
  <c r="Y11401" i="1" s="1"/>
  <c r="U11402" i="1"/>
  <c r="X11402" i="1" s="1"/>
  <c r="Y11402" i="1" s="1"/>
  <c r="U11403" i="1"/>
  <c r="X11403" i="1" s="1"/>
  <c r="Y11403" i="1" s="1"/>
  <c r="U11404" i="1"/>
  <c r="X11404" i="1" s="1"/>
  <c r="Y11404" i="1" s="1"/>
  <c r="U11405" i="1"/>
  <c r="X11405" i="1" s="1"/>
  <c r="Y11405" i="1" s="1"/>
  <c r="U11406" i="1"/>
  <c r="X11406" i="1" s="1"/>
  <c r="Y11406" i="1" s="1"/>
  <c r="U11407" i="1"/>
  <c r="X11407" i="1" s="1"/>
  <c r="Y11407" i="1" s="1"/>
  <c r="U11408" i="1"/>
  <c r="X11408" i="1" s="1"/>
  <c r="Y11408" i="1" s="1"/>
  <c r="U11409" i="1"/>
  <c r="X11409" i="1" s="1"/>
  <c r="Y11409" i="1" s="1"/>
  <c r="U11410" i="1"/>
  <c r="X11410" i="1" s="1"/>
  <c r="Y11410" i="1" s="1"/>
  <c r="U11411" i="1"/>
  <c r="X11411" i="1" s="1"/>
  <c r="Y11411" i="1" s="1"/>
  <c r="U11412" i="1"/>
  <c r="X11412" i="1" s="1"/>
  <c r="Y11412" i="1" s="1"/>
  <c r="U11413" i="1"/>
  <c r="X11413" i="1" s="1"/>
  <c r="Y11413" i="1" s="1"/>
  <c r="U11414" i="1"/>
  <c r="X11414" i="1" s="1"/>
  <c r="Y11414" i="1" s="1"/>
  <c r="U11415" i="1"/>
  <c r="X11415" i="1" s="1"/>
  <c r="Y11415" i="1" s="1"/>
  <c r="U11416" i="1"/>
  <c r="X11416" i="1" s="1"/>
  <c r="Y11416" i="1" s="1"/>
  <c r="U11417" i="1"/>
  <c r="X11417" i="1" s="1"/>
  <c r="Y11417" i="1" s="1"/>
  <c r="U11418" i="1"/>
  <c r="X11418" i="1" s="1"/>
  <c r="Y11418" i="1" s="1"/>
  <c r="U11419" i="1"/>
  <c r="X11419" i="1" s="1"/>
  <c r="Y11419" i="1" s="1"/>
  <c r="U11420" i="1"/>
  <c r="X11420" i="1" s="1"/>
  <c r="Y11420" i="1" s="1"/>
  <c r="U11421" i="1"/>
  <c r="X11421" i="1" s="1"/>
  <c r="Y11421" i="1" s="1"/>
  <c r="U11422" i="1"/>
  <c r="X11422" i="1" s="1"/>
  <c r="Y11422" i="1" s="1"/>
  <c r="U11423" i="1"/>
  <c r="X11423" i="1" s="1"/>
  <c r="Y11423" i="1" s="1"/>
  <c r="U11424" i="1"/>
  <c r="X11424" i="1" s="1"/>
  <c r="Y11424" i="1" s="1"/>
  <c r="U11425" i="1"/>
  <c r="X11425" i="1" s="1"/>
  <c r="Y11425" i="1" s="1"/>
  <c r="U11426" i="1"/>
  <c r="X11426" i="1" s="1"/>
  <c r="Y11426" i="1" s="1"/>
  <c r="U11427" i="1"/>
  <c r="X11427" i="1" s="1"/>
  <c r="Y11427" i="1" s="1"/>
  <c r="U11428" i="1"/>
  <c r="X11428" i="1" s="1"/>
  <c r="Y11428" i="1" s="1"/>
  <c r="U11429" i="1"/>
  <c r="X11429" i="1" s="1"/>
  <c r="Y11429" i="1" s="1"/>
  <c r="U11430" i="1"/>
  <c r="X11430" i="1" s="1"/>
  <c r="Y11430" i="1" s="1"/>
  <c r="U11431" i="1"/>
  <c r="X11431" i="1" s="1"/>
  <c r="Y11431" i="1" s="1"/>
  <c r="U11432" i="1"/>
  <c r="X11432" i="1" s="1"/>
  <c r="Y11432" i="1" s="1"/>
  <c r="U11433" i="1"/>
  <c r="X11433" i="1" s="1"/>
  <c r="Y11433" i="1" s="1"/>
  <c r="U11434" i="1"/>
  <c r="X11434" i="1" s="1"/>
  <c r="Y11434" i="1" s="1"/>
  <c r="U11435" i="1"/>
  <c r="X11435" i="1" s="1"/>
  <c r="Y11435" i="1" s="1"/>
  <c r="U11436" i="1"/>
  <c r="X11436" i="1" s="1"/>
  <c r="Y11436" i="1" s="1"/>
  <c r="U11437" i="1"/>
  <c r="X11437" i="1" s="1"/>
  <c r="Y11437" i="1" s="1"/>
  <c r="U11438" i="1"/>
  <c r="X11438" i="1" s="1"/>
  <c r="Y11438" i="1" s="1"/>
  <c r="U11439" i="1"/>
  <c r="X11439" i="1" s="1"/>
  <c r="Y11439" i="1" s="1"/>
  <c r="U11440" i="1"/>
  <c r="X11440" i="1" s="1"/>
  <c r="Y11440" i="1" s="1"/>
  <c r="U11441" i="1"/>
  <c r="X11441" i="1" s="1"/>
  <c r="Y11441" i="1" s="1"/>
  <c r="U11442" i="1"/>
  <c r="X11442" i="1" s="1"/>
  <c r="Y11442" i="1" s="1"/>
  <c r="U11443" i="1"/>
  <c r="X11443" i="1" s="1"/>
  <c r="Y11443" i="1" s="1"/>
  <c r="U11444" i="1"/>
  <c r="X11444" i="1" s="1"/>
  <c r="Y11444" i="1" s="1"/>
  <c r="U11445" i="1"/>
  <c r="X11445" i="1" s="1"/>
  <c r="Y11445" i="1" s="1"/>
  <c r="U11446" i="1"/>
  <c r="X11446" i="1" s="1"/>
  <c r="Y11446" i="1" s="1"/>
  <c r="U11447" i="1"/>
  <c r="X11447" i="1" s="1"/>
  <c r="Y11447" i="1" s="1"/>
  <c r="U11448" i="1"/>
  <c r="X11448" i="1" s="1"/>
  <c r="Y11448" i="1" s="1"/>
  <c r="U11449" i="1"/>
  <c r="X11449" i="1" s="1"/>
  <c r="Y11449" i="1" s="1"/>
  <c r="U11450" i="1"/>
  <c r="X11450" i="1" s="1"/>
  <c r="Y11450" i="1" s="1"/>
  <c r="U11451" i="1"/>
  <c r="X11451" i="1" s="1"/>
  <c r="Y11451" i="1" s="1"/>
  <c r="U11452" i="1"/>
  <c r="X11452" i="1" s="1"/>
  <c r="Y11452" i="1" s="1"/>
  <c r="U11453" i="1"/>
  <c r="X11453" i="1" s="1"/>
  <c r="Y11453" i="1" s="1"/>
  <c r="U11454" i="1"/>
  <c r="X11454" i="1" s="1"/>
  <c r="Y11454" i="1" s="1"/>
  <c r="U11455" i="1"/>
  <c r="X11455" i="1" s="1"/>
  <c r="Y11455" i="1" s="1"/>
  <c r="U11456" i="1"/>
  <c r="X11456" i="1" s="1"/>
  <c r="Y11456" i="1" s="1"/>
  <c r="U11457" i="1"/>
  <c r="X11457" i="1" s="1"/>
  <c r="Y11457" i="1" s="1"/>
  <c r="U11458" i="1"/>
  <c r="X11458" i="1" s="1"/>
  <c r="Y11458" i="1" s="1"/>
  <c r="U11459" i="1"/>
  <c r="X11459" i="1" s="1"/>
  <c r="Y11459" i="1" s="1"/>
  <c r="U11460" i="1"/>
  <c r="X11460" i="1" s="1"/>
  <c r="Y11460" i="1" s="1"/>
  <c r="U11461" i="1"/>
  <c r="X11461" i="1" s="1"/>
  <c r="Y11461" i="1" s="1"/>
  <c r="U11462" i="1"/>
  <c r="X11462" i="1" s="1"/>
  <c r="Y11462" i="1" s="1"/>
  <c r="U11463" i="1"/>
  <c r="X11463" i="1" s="1"/>
  <c r="Y11463" i="1" s="1"/>
  <c r="U11464" i="1"/>
  <c r="X11464" i="1" s="1"/>
  <c r="Y11464" i="1" s="1"/>
  <c r="U11465" i="1"/>
  <c r="X11465" i="1" s="1"/>
  <c r="Y11465" i="1" s="1"/>
  <c r="U11466" i="1"/>
  <c r="X11466" i="1" s="1"/>
  <c r="Y11466" i="1" s="1"/>
  <c r="U11467" i="1"/>
  <c r="X11467" i="1" s="1"/>
  <c r="Y11467" i="1" s="1"/>
  <c r="U11468" i="1"/>
  <c r="X11468" i="1" s="1"/>
  <c r="Y11468" i="1" s="1"/>
  <c r="U11469" i="1"/>
  <c r="X11469" i="1" s="1"/>
  <c r="Y11469" i="1" s="1"/>
  <c r="U11470" i="1"/>
  <c r="X11470" i="1" s="1"/>
  <c r="Y11470" i="1" s="1"/>
  <c r="U11471" i="1"/>
  <c r="X11471" i="1" s="1"/>
  <c r="Y11471" i="1" s="1"/>
  <c r="U11472" i="1"/>
  <c r="X11472" i="1" s="1"/>
  <c r="Y11472" i="1" s="1"/>
  <c r="U11473" i="1"/>
  <c r="X11473" i="1" s="1"/>
  <c r="Y11473" i="1" s="1"/>
  <c r="U11474" i="1"/>
  <c r="X11474" i="1" s="1"/>
  <c r="Y11474" i="1" s="1"/>
  <c r="U11475" i="1"/>
  <c r="X11475" i="1" s="1"/>
  <c r="Y11475" i="1" s="1"/>
  <c r="U11476" i="1"/>
  <c r="X11476" i="1" s="1"/>
  <c r="Y11476" i="1" s="1"/>
  <c r="U11477" i="1"/>
  <c r="X11477" i="1" s="1"/>
  <c r="Y11477" i="1" s="1"/>
  <c r="U11478" i="1"/>
  <c r="X11478" i="1" s="1"/>
  <c r="Y11478" i="1" s="1"/>
  <c r="U11479" i="1"/>
  <c r="X11479" i="1" s="1"/>
  <c r="Y11479" i="1" s="1"/>
  <c r="U11480" i="1"/>
  <c r="X11480" i="1" s="1"/>
  <c r="Y11480" i="1" s="1"/>
  <c r="U11481" i="1"/>
  <c r="X11481" i="1" s="1"/>
  <c r="Y11481" i="1" s="1"/>
  <c r="U11482" i="1"/>
  <c r="X11482" i="1" s="1"/>
  <c r="Y11482" i="1" s="1"/>
  <c r="U11483" i="1"/>
  <c r="X11483" i="1" s="1"/>
  <c r="Y11483" i="1" s="1"/>
  <c r="U11484" i="1"/>
  <c r="X11484" i="1" s="1"/>
  <c r="Y11484" i="1" s="1"/>
  <c r="U11485" i="1"/>
  <c r="X11485" i="1" s="1"/>
  <c r="Y11485" i="1" s="1"/>
  <c r="U11486" i="1"/>
  <c r="X11486" i="1" s="1"/>
  <c r="Y11486" i="1" s="1"/>
  <c r="U11487" i="1"/>
  <c r="X11487" i="1" s="1"/>
  <c r="Y11487" i="1" s="1"/>
  <c r="U11488" i="1"/>
  <c r="X11488" i="1" s="1"/>
  <c r="Y11488" i="1" s="1"/>
  <c r="U11489" i="1"/>
  <c r="X11489" i="1" s="1"/>
  <c r="Y11489" i="1" s="1"/>
  <c r="U11490" i="1"/>
  <c r="X11490" i="1" s="1"/>
  <c r="Y11490" i="1" s="1"/>
  <c r="U11491" i="1"/>
  <c r="X11491" i="1" s="1"/>
  <c r="Y11491" i="1" s="1"/>
  <c r="U11492" i="1"/>
  <c r="X11492" i="1" s="1"/>
  <c r="Y11492" i="1" s="1"/>
  <c r="U11493" i="1"/>
  <c r="X11493" i="1" s="1"/>
  <c r="Y11493" i="1" s="1"/>
  <c r="U11494" i="1"/>
  <c r="X11494" i="1" s="1"/>
  <c r="Y11494" i="1" s="1"/>
  <c r="U11495" i="1"/>
  <c r="X11495" i="1" s="1"/>
  <c r="Y11495" i="1" s="1"/>
  <c r="U11496" i="1"/>
  <c r="X11496" i="1" s="1"/>
  <c r="Y11496" i="1" s="1"/>
  <c r="U11497" i="1"/>
  <c r="X11497" i="1" s="1"/>
  <c r="Y11497" i="1" s="1"/>
  <c r="U11498" i="1"/>
  <c r="X11498" i="1" s="1"/>
  <c r="Y11498" i="1" s="1"/>
  <c r="U11499" i="1"/>
  <c r="X11499" i="1" s="1"/>
  <c r="Y11499" i="1" s="1"/>
  <c r="U11500" i="1"/>
  <c r="X11500" i="1" s="1"/>
  <c r="Y11500" i="1" s="1"/>
  <c r="U11501" i="1"/>
  <c r="X11501" i="1" s="1"/>
  <c r="Y11501" i="1" s="1"/>
  <c r="U11502" i="1"/>
  <c r="X11502" i="1" s="1"/>
  <c r="Y11502" i="1" s="1"/>
  <c r="U11503" i="1"/>
  <c r="X11503" i="1" s="1"/>
  <c r="Y11503" i="1" s="1"/>
  <c r="U11504" i="1"/>
  <c r="X11504" i="1" s="1"/>
  <c r="Y11504" i="1" s="1"/>
  <c r="U11505" i="1"/>
  <c r="X11505" i="1" s="1"/>
  <c r="Y11505" i="1" s="1"/>
  <c r="U11506" i="1"/>
  <c r="X11506" i="1" s="1"/>
  <c r="Y11506" i="1" s="1"/>
  <c r="U11507" i="1"/>
  <c r="X11507" i="1" s="1"/>
  <c r="Y11507" i="1" s="1"/>
  <c r="U11508" i="1"/>
  <c r="X11508" i="1" s="1"/>
  <c r="Y11508" i="1" s="1"/>
  <c r="U11509" i="1"/>
  <c r="X11509" i="1" s="1"/>
  <c r="Y11509" i="1" s="1"/>
  <c r="U11510" i="1"/>
  <c r="X11510" i="1" s="1"/>
  <c r="Y11510" i="1" s="1"/>
  <c r="U11511" i="1"/>
  <c r="X11511" i="1" s="1"/>
  <c r="Y11511" i="1" s="1"/>
  <c r="U11512" i="1"/>
  <c r="X11512" i="1" s="1"/>
  <c r="Y11512" i="1" s="1"/>
  <c r="U11513" i="1"/>
  <c r="X11513" i="1" s="1"/>
  <c r="Y11513" i="1" s="1"/>
  <c r="U11514" i="1"/>
  <c r="X11514" i="1" s="1"/>
  <c r="Y11514" i="1" s="1"/>
  <c r="U11515" i="1"/>
  <c r="X11515" i="1" s="1"/>
  <c r="Y11515" i="1" s="1"/>
  <c r="U11516" i="1"/>
  <c r="X11516" i="1" s="1"/>
  <c r="Y11516" i="1" s="1"/>
  <c r="U11517" i="1"/>
  <c r="X11517" i="1" s="1"/>
  <c r="Y11517" i="1" s="1"/>
  <c r="U11518" i="1"/>
  <c r="X11518" i="1" s="1"/>
  <c r="Y11518" i="1" s="1"/>
  <c r="U11519" i="1"/>
  <c r="X11519" i="1" s="1"/>
  <c r="Y11519" i="1" s="1"/>
  <c r="U11520" i="1"/>
  <c r="X11520" i="1" s="1"/>
  <c r="Y11520" i="1" s="1"/>
  <c r="U11521" i="1"/>
  <c r="X11521" i="1" s="1"/>
  <c r="Y11521" i="1" s="1"/>
  <c r="U11522" i="1"/>
  <c r="X11522" i="1" s="1"/>
  <c r="Y11522" i="1" s="1"/>
  <c r="U11523" i="1"/>
  <c r="X11523" i="1" s="1"/>
  <c r="Y11523" i="1" s="1"/>
  <c r="U11524" i="1"/>
  <c r="X11524" i="1" s="1"/>
  <c r="Y11524" i="1" s="1"/>
  <c r="U11525" i="1"/>
  <c r="X11525" i="1" s="1"/>
  <c r="Y11525" i="1" s="1"/>
  <c r="U11526" i="1"/>
  <c r="X11526" i="1" s="1"/>
  <c r="Y11526" i="1" s="1"/>
  <c r="U11527" i="1"/>
  <c r="X11527" i="1" s="1"/>
  <c r="Y11527" i="1" s="1"/>
  <c r="U11528" i="1"/>
  <c r="X11528" i="1" s="1"/>
  <c r="Y11528" i="1" s="1"/>
  <c r="U11529" i="1"/>
  <c r="X11529" i="1" s="1"/>
  <c r="Y11529" i="1" s="1"/>
  <c r="U11530" i="1"/>
  <c r="X11530" i="1" s="1"/>
  <c r="Y11530" i="1" s="1"/>
  <c r="U11531" i="1"/>
  <c r="X11531" i="1" s="1"/>
  <c r="Y11531" i="1" s="1"/>
  <c r="U11532" i="1"/>
  <c r="X11532" i="1" s="1"/>
  <c r="Y11532" i="1" s="1"/>
  <c r="U11533" i="1"/>
  <c r="X11533" i="1" s="1"/>
  <c r="Y11533" i="1" s="1"/>
  <c r="U11534" i="1"/>
  <c r="X11534" i="1" s="1"/>
  <c r="Y11534" i="1" s="1"/>
  <c r="U11535" i="1"/>
  <c r="X11535" i="1" s="1"/>
  <c r="Y11535" i="1" s="1"/>
  <c r="U11536" i="1"/>
  <c r="X11536" i="1" s="1"/>
  <c r="Y11536" i="1" s="1"/>
  <c r="U11537" i="1"/>
  <c r="X11537" i="1" s="1"/>
  <c r="Y11537" i="1" s="1"/>
  <c r="U11538" i="1"/>
  <c r="X11538" i="1" s="1"/>
  <c r="Y11538" i="1" s="1"/>
  <c r="U11539" i="1"/>
  <c r="X11539" i="1" s="1"/>
  <c r="Y11539" i="1" s="1"/>
  <c r="U11540" i="1"/>
  <c r="X11540" i="1" s="1"/>
  <c r="Y11540" i="1" s="1"/>
  <c r="U11541" i="1"/>
  <c r="X11541" i="1" s="1"/>
  <c r="Y11541" i="1" s="1"/>
  <c r="U11542" i="1"/>
  <c r="X11542" i="1" s="1"/>
  <c r="Y11542" i="1" s="1"/>
  <c r="U11543" i="1"/>
  <c r="X11543" i="1" s="1"/>
  <c r="Y11543" i="1" s="1"/>
  <c r="U11544" i="1"/>
  <c r="X11544" i="1" s="1"/>
  <c r="Y11544" i="1" s="1"/>
  <c r="U11545" i="1"/>
  <c r="X11545" i="1" s="1"/>
  <c r="Y11545" i="1" s="1"/>
  <c r="U11546" i="1"/>
  <c r="X11546" i="1" s="1"/>
  <c r="Y11546" i="1" s="1"/>
  <c r="U11547" i="1"/>
  <c r="X11547" i="1" s="1"/>
  <c r="Y11547" i="1" s="1"/>
  <c r="U11548" i="1"/>
  <c r="X11548" i="1" s="1"/>
  <c r="Y11548" i="1" s="1"/>
  <c r="U11549" i="1"/>
  <c r="X11549" i="1" s="1"/>
  <c r="Y11549" i="1" s="1"/>
  <c r="U11550" i="1"/>
  <c r="X11550" i="1" s="1"/>
  <c r="Y11550" i="1" s="1"/>
  <c r="U11551" i="1"/>
  <c r="X11551" i="1" s="1"/>
  <c r="Y11551" i="1" s="1"/>
  <c r="U11552" i="1"/>
  <c r="X11552" i="1" s="1"/>
  <c r="Y11552" i="1" s="1"/>
  <c r="U11553" i="1"/>
  <c r="X11553" i="1" s="1"/>
  <c r="Y11553" i="1" s="1"/>
  <c r="U11554" i="1"/>
  <c r="X11554" i="1" s="1"/>
  <c r="Y11554" i="1" s="1"/>
  <c r="U11555" i="1"/>
  <c r="X11555" i="1" s="1"/>
  <c r="Y11555" i="1" s="1"/>
  <c r="U11556" i="1"/>
  <c r="X11556" i="1" s="1"/>
  <c r="Y11556" i="1" s="1"/>
  <c r="U11557" i="1"/>
  <c r="X11557" i="1" s="1"/>
  <c r="Y11557" i="1" s="1"/>
  <c r="U11558" i="1"/>
  <c r="X11558" i="1" s="1"/>
  <c r="Y11558" i="1" s="1"/>
  <c r="U11559" i="1"/>
  <c r="X11559" i="1" s="1"/>
  <c r="Y11559" i="1" s="1"/>
  <c r="U11560" i="1"/>
  <c r="X11560" i="1" s="1"/>
  <c r="Y11560" i="1" s="1"/>
  <c r="U11561" i="1"/>
  <c r="X11561" i="1" s="1"/>
  <c r="Y11561" i="1" s="1"/>
  <c r="U11562" i="1"/>
  <c r="X11562" i="1" s="1"/>
  <c r="Y11562" i="1" s="1"/>
  <c r="U11563" i="1"/>
  <c r="X11563" i="1" s="1"/>
  <c r="Y11563" i="1" s="1"/>
  <c r="U11564" i="1"/>
  <c r="X11564" i="1" s="1"/>
  <c r="Y11564" i="1" s="1"/>
  <c r="U11565" i="1"/>
  <c r="X11565" i="1" s="1"/>
  <c r="Y11565" i="1" s="1"/>
  <c r="U11566" i="1"/>
  <c r="X11566" i="1" s="1"/>
  <c r="Y11566" i="1" s="1"/>
  <c r="U11567" i="1"/>
  <c r="X11567" i="1" s="1"/>
  <c r="Y11567" i="1" s="1"/>
  <c r="U11568" i="1"/>
  <c r="X11568" i="1" s="1"/>
  <c r="Y11568" i="1" s="1"/>
  <c r="U11569" i="1"/>
  <c r="X11569" i="1" s="1"/>
  <c r="Y11569" i="1" s="1"/>
  <c r="U11570" i="1"/>
  <c r="X11570" i="1" s="1"/>
  <c r="Y11570" i="1" s="1"/>
  <c r="U11571" i="1"/>
  <c r="X11571" i="1" s="1"/>
  <c r="Y11571" i="1" s="1"/>
  <c r="U11572" i="1"/>
  <c r="X11572" i="1" s="1"/>
  <c r="Y11572" i="1" s="1"/>
  <c r="U11573" i="1"/>
  <c r="X11573" i="1" s="1"/>
  <c r="Y11573" i="1" s="1"/>
  <c r="U11574" i="1"/>
  <c r="X11574" i="1" s="1"/>
  <c r="Y11574" i="1" s="1"/>
  <c r="U11575" i="1"/>
  <c r="X11575" i="1" s="1"/>
  <c r="Y11575" i="1" s="1"/>
  <c r="U11576" i="1"/>
  <c r="X11576" i="1" s="1"/>
  <c r="Y11576" i="1" s="1"/>
  <c r="U11577" i="1"/>
  <c r="X11577" i="1" s="1"/>
  <c r="Y11577" i="1" s="1"/>
  <c r="U11578" i="1"/>
  <c r="X11578" i="1" s="1"/>
  <c r="Y11578" i="1" s="1"/>
  <c r="U11579" i="1"/>
  <c r="X11579" i="1" s="1"/>
  <c r="Y11579" i="1" s="1"/>
  <c r="U11580" i="1"/>
  <c r="X11580" i="1" s="1"/>
  <c r="Y11580" i="1" s="1"/>
  <c r="U11581" i="1"/>
  <c r="X11581" i="1" s="1"/>
  <c r="Y11581" i="1" s="1"/>
  <c r="U11582" i="1"/>
  <c r="X11582" i="1" s="1"/>
  <c r="Y11582" i="1" s="1"/>
  <c r="U11583" i="1"/>
  <c r="X11583" i="1" s="1"/>
  <c r="Y11583" i="1" s="1"/>
  <c r="U11584" i="1"/>
  <c r="X11584" i="1" s="1"/>
  <c r="Y11584" i="1" s="1"/>
  <c r="U11585" i="1"/>
  <c r="X11585" i="1" s="1"/>
  <c r="Y11585" i="1" s="1"/>
  <c r="U11586" i="1"/>
  <c r="X11586" i="1" s="1"/>
  <c r="Y11586" i="1" s="1"/>
  <c r="U11587" i="1"/>
  <c r="X11587" i="1" s="1"/>
  <c r="Y11587" i="1" s="1"/>
  <c r="U11588" i="1"/>
  <c r="X11588" i="1" s="1"/>
  <c r="Y11588" i="1" s="1"/>
  <c r="U11589" i="1"/>
  <c r="X11589" i="1" s="1"/>
  <c r="Y11589" i="1" s="1"/>
  <c r="U11590" i="1"/>
  <c r="X11590" i="1" s="1"/>
  <c r="Y11590" i="1" s="1"/>
  <c r="U11591" i="1"/>
  <c r="X11591" i="1" s="1"/>
  <c r="Y11591" i="1" s="1"/>
  <c r="U11592" i="1"/>
  <c r="X11592" i="1" s="1"/>
  <c r="Y11592" i="1" s="1"/>
  <c r="U11593" i="1"/>
  <c r="X11593" i="1" s="1"/>
  <c r="Y11593" i="1" s="1"/>
  <c r="U11594" i="1"/>
  <c r="X11594" i="1" s="1"/>
  <c r="Y11594" i="1" s="1"/>
  <c r="U11595" i="1"/>
  <c r="X11595" i="1" s="1"/>
  <c r="Y11595" i="1" s="1"/>
  <c r="U11596" i="1"/>
  <c r="X11596" i="1" s="1"/>
  <c r="Y11596" i="1" s="1"/>
  <c r="U11597" i="1"/>
  <c r="X11597" i="1" s="1"/>
  <c r="Y11597" i="1" s="1"/>
  <c r="U11598" i="1"/>
  <c r="X11598" i="1" s="1"/>
  <c r="Y11598" i="1" s="1"/>
  <c r="U11599" i="1"/>
  <c r="X11599" i="1" s="1"/>
  <c r="Y11599" i="1" s="1"/>
  <c r="U11600" i="1"/>
  <c r="X11600" i="1" s="1"/>
  <c r="Y11600" i="1" s="1"/>
  <c r="U11601" i="1"/>
  <c r="X11601" i="1" s="1"/>
  <c r="Y11601" i="1" s="1"/>
  <c r="U11602" i="1"/>
  <c r="X11602" i="1" s="1"/>
  <c r="Y11602" i="1" s="1"/>
  <c r="U11603" i="1"/>
  <c r="X11603" i="1" s="1"/>
  <c r="Y11603" i="1" s="1"/>
  <c r="U11604" i="1"/>
  <c r="X11604" i="1" s="1"/>
  <c r="Y11604" i="1" s="1"/>
  <c r="U11605" i="1"/>
  <c r="X11605" i="1" s="1"/>
  <c r="Y11605" i="1" s="1"/>
  <c r="U11606" i="1"/>
  <c r="X11606" i="1" s="1"/>
  <c r="Y11606" i="1" s="1"/>
  <c r="U11607" i="1"/>
  <c r="X11607" i="1" s="1"/>
  <c r="Y11607" i="1" s="1"/>
  <c r="U11608" i="1"/>
  <c r="X11608" i="1" s="1"/>
  <c r="Y11608" i="1" s="1"/>
  <c r="U11609" i="1"/>
  <c r="X11609" i="1" s="1"/>
  <c r="Y11609" i="1" s="1"/>
  <c r="U11610" i="1"/>
  <c r="X11610" i="1" s="1"/>
  <c r="Y11610" i="1" s="1"/>
  <c r="U11611" i="1"/>
  <c r="X11611" i="1" s="1"/>
  <c r="Y11611" i="1" s="1"/>
  <c r="U11612" i="1"/>
  <c r="X11612" i="1" s="1"/>
  <c r="Y11612" i="1" s="1"/>
  <c r="U11613" i="1"/>
  <c r="X11613" i="1" s="1"/>
  <c r="Y11613" i="1" s="1"/>
  <c r="U11614" i="1"/>
  <c r="X11614" i="1" s="1"/>
  <c r="Y11614" i="1" s="1"/>
  <c r="U11615" i="1"/>
  <c r="X11615" i="1" s="1"/>
  <c r="Y11615" i="1" s="1"/>
  <c r="U11616" i="1"/>
  <c r="X11616" i="1" s="1"/>
  <c r="Y11616" i="1" s="1"/>
  <c r="U11617" i="1"/>
  <c r="X11617" i="1" s="1"/>
  <c r="Y11617" i="1" s="1"/>
  <c r="U11618" i="1"/>
  <c r="X11618" i="1" s="1"/>
  <c r="Y11618" i="1" s="1"/>
  <c r="U11619" i="1"/>
  <c r="X11619" i="1" s="1"/>
  <c r="Y11619" i="1" s="1"/>
  <c r="U11620" i="1"/>
  <c r="X11620" i="1" s="1"/>
  <c r="Y11620" i="1" s="1"/>
  <c r="U11621" i="1"/>
  <c r="X11621" i="1" s="1"/>
  <c r="Y11621" i="1" s="1"/>
  <c r="U11622" i="1"/>
  <c r="X11622" i="1" s="1"/>
  <c r="Y11622" i="1" s="1"/>
  <c r="U11623" i="1"/>
  <c r="X11623" i="1" s="1"/>
  <c r="Y11623" i="1" s="1"/>
  <c r="U11624" i="1"/>
  <c r="X11624" i="1" s="1"/>
  <c r="Y11624" i="1" s="1"/>
  <c r="U11625" i="1"/>
  <c r="X11625" i="1" s="1"/>
  <c r="Y11625" i="1" s="1"/>
  <c r="U11626" i="1"/>
  <c r="X11626" i="1" s="1"/>
  <c r="Y11626" i="1" s="1"/>
  <c r="U11627" i="1"/>
  <c r="X11627" i="1" s="1"/>
  <c r="Y11627" i="1" s="1"/>
  <c r="U11628" i="1"/>
  <c r="X11628" i="1" s="1"/>
  <c r="Y11628" i="1" s="1"/>
  <c r="U11629" i="1"/>
  <c r="X11629" i="1" s="1"/>
  <c r="Y11629" i="1" s="1"/>
  <c r="U11630" i="1"/>
  <c r="X11630" i="1" s="1"/>
  <c r="Y11630" i="1" s="1"/>
  <c r="U11631" i="1"/>
  <c r="X11631" i="1" s="1"/>
  <c r="Y11631" i="1" s="1"/>
  <c r="U11632" i="1"/>
  <c r="X11632" i="1" s="1"/>
  <c r="Y11632" i="1" s="1"/>
  <c r="U11633" i="1"/>
  <c r="X11633" i="1" s="1"/>
  <c r="Y11633" i="1" s="1"/>
  <c r="U11634" i="1"/>
  <c r="X11634" i="1" s="1"/>
  <c r="Y11634" i="1" s="1"/>
  <c r="U11635" i="1"/>
  <c r="X11635" i="1" s="1"/>
  <c r="Y11635" i="1" s="1"/>
  <c r="U11636" i="1"/>
  <c r="X11636" i="1" s="1"/>
  <c r="Y11636" i="1" s="1"/>
  <c r="U11637" i="1"/>
  <c r="X11637" i="1" s="1"/>
  <c r="Y11637" i="1" s="1"/>
  <c r="U11638" i="1"/>
  <c r="X11638" i="1" s="1"/>
  <c r="Y11638" i="1" s="1"/>
  <c r="U11639" i="1"/>
  <c r="X11639" i="1" s="1"/>
  <c r="Y11639" i="1" s="1"/>
  <c r="U11640" i="1"/>
  <c r="X11640" i="1" s="1"/>
  <c r="Y11640" i="1" s="1"/>
  <c r="U11641" i="1"/>
  <c r="X11641" i="1" s="1"/>
  <c r="Y11641" i="1" s="1"/>
  <c r="U11642" i="1"/>
  <c r="X11642" i="1" s="1"/>
  <c r="Y11642" i="1" s="1"/>
  <c r="U11643" i="1"/>
  <c r="X11643" i="1" s="1"/>
  <c r="Y11643" i="1" s="1"/>
  <c r="U11644" i="1"/>
  <c r="X11644" i="1" s="1"/>
  <c r="Y11644" i="1" s="1"/>
  <c r="U11645" i="1"/>
  <c r="X11645" i="1" s="1"/>
  <c r="Y11645" i="1" s="1"/>
  <c r="U11646" i="1"/>
  <c r="X11646" i="1" s="1"/>
  <c r="Y11646" i="1" s="1"/>
  <c r="U11647" i="1"/>
  <c r="X11647" i="1" s="1"/>
  <c r="Y11647" i="1" s="1"/>
  <c r="U11648" i="1"/>
  <c r="X11648" i="1" s="1"/>
  <c r="Y11648" i="1" s="1"/>
  <c r="U11649" i="1"/>
  <c r="X11649" i="1" s="1"/>
  <c r="Y11649" i="1" s="1"/>
  <c r="U11650" i="1"/>
  <c r="X11650" i="1" s="1"/>
  <c r="Y11650" i="1" s="1"/>
  <c r="U11651" i="1"/>
  <c r="X11651" i="1" s="1"/>
  <c r="Y11651" i="1" s="1"/>
  <c r="U11652" i="1"/>
  <c r="X11652" i="1" s="1"/>
  <c r="Y11652" i="1" s="1"/>
  <c r="U11653" i="1"/>
  <c r="X11653" i="1" s="1"/>
  <c r="Y11653" i="1" s="1"/>
  <c r="U11654" i="1"/>
  <c r="X11654" i="1" s="1"/>
  <c r="Y11654" i="1" s="1"/>
  <c r="U11655" i="1"/>
  <c r="X11655" i="1" s="1"/>
  <c r="Y11655" i="1" s="1"/>
  <c r="U11656" i="1"/>
  <c r="X11656" i="1" s="1"/>
  <c r="Y11656" i="1" s="1"/>
  <c r="U11657" i="1"/>
  <c r="X11657" i="1" s="1"/>
  <c r="Y11657" i="1" s="1"/>
  <c r="U11658" i="1"/>
  <c r="X11658" i="1" s="1"/>
  <c r="Y11658" i="1" s="1"/>
  <c r="U11659" i="1"/>
  <c r="X11659" i="1" s="1"/>
  <c r="Y11659" i="1" s="1"/>
  <c r="U11660" i="1"/>
  <c r="X11660" i="1" s="1"/>
  <c r="Y11660" i="1" s="1"/>
  <c r="U11661" i="1"/>
  <c r="X11661" i="1" s="1"/>
  <c r="Y11661" i="1" s="1"/>
  <c r="U11662" i="1"/>
  <c r="X11662" i="1" s="1"/>
  <c r="Y11662" i="1" s="1"/>
  <c r="U11663" i="1"/>
  <c r="X11663" i="1" s="1"/>
  <c r="Y11663" i="1" s="1"/>
  <c r="U11664" i="1"/>
  <c r="X11664" i="1" s="1"/>
  <c r="Y11664" i="1" s="1"/>
  <c r="U11665" i="1"/>
  <c r="X11665" i="1" s="1"/>
  <c r="Y11665" i="1" s="1"/>
  <c r="U11666" i="1"/>
  <c r="X11666" i="1" s="1"/>
  <c r="Y11666" i="1" s="1"/>
  <c r="U11667" i="1"/>
  <c r="X11667" i="1" s="1"/>
  <c r="Y11667" i="1" s="1"/>
  <c r="U11668" i="1"/>
  <c r="X11668" i="1" s="1"/>
  <c r="Y11668" i="1" s="1"/>
  <c r="U11669" i="1"/>
  <c r="X11669" i="1" s="1"/>
  <c r="Y11669" i="1" s="1"/>
  <c r="U11670" i="1"/>
  <c r="X11670" i="1" s="1"/>
  <c r="Y11670" i="1" s="1"/>
  <c r="U11671" i="1"/>
  <c r="X11671" i="1" s="1"/>
  <c r="Y11671" i="1" s="1"/>
  <c r="U11672" i="1"/>
  <c r="X11672" i="1" s="1"/>
  <c r="Y11672" i="1" s="1"/>
  <c r="U11673" i="1"/>
  <c r="X11673" i="1" s="1"/>
  <c r="Y11673" i="1" s="1"/>
  <c r="U11674" i="1"/>
  <c r="X11674" i="1" s="1"/>
  <c r="Y11674" i="1" s="1"/>
  <c r="U11675" i="1"/>
  <c r="X11675" i="1" s="1"/>
  <c r="Y11675" i="1" s="1"/>
  <c r="U11676" i="1"/>
  <c r="X11676" i="1" s="1"/>
  <c r="Y11676" i="1" s="1"/>
  <c r="U11677" i="1"/>
  <c r="X11677" i="1" s="1"/>
  <c r="Y11677" i="1" s="1"/>
  <c r="U11678" i="1"/>
  <c r="X11678" i="1" s="1"/>
  <c r="Y11678" i="1" s="1"/>
  <c r="U11679" i="1"/>
  <c r="X11679" i="1" s="1"/>
  <c r="Y11679" i="1" s="1"/>
  <c r="U11680" i="1"/>
  <c r="X11680" i="1" s="1"/>
  <c r="Y11680" i="1" s="1"/>
  <c r="U11681" i="1"/>
  <c r="X11681" i="1" s="1"/>
  <c r="Y11681" i="1" s="1"/>
  <c r="U11682" i="1"/>
  <c r="X11682" i="1" s="1"/>
  <c r="Y11682" i="1" s="1"/>
  <c r="U11683" i="1"/>
  <c r="X11683" i="1" s="1"/>
  <c r="Y11683" i="1" s="1"/>
  <c r="U11684" i="1"/>
  <c r="X11684" i="1" s="1"/>
  <c r="Y11684" i="1" s="1"/>
  <c r="U11685" i="1"/>
  <c r="X11685" i="1" s="1"/>
  <c r="Y11685" i="1" s="1"/>
  <c r="U11686" i="1"/>
  <c r="X11686" i="1" s="1"/>
  <c r="Y11686" i="1" s="1"/>
  <c r="U11687" i="1"/>
  <c r="X11687" i="1" s="1"/>
  <c r="Y11687" i="1" s="1"/>
  <c r="U11688" i="1"/>
  <c r="X11688" i="1" s="1"/>
  <c r="Y11688" i="1" s="1"/>
  <c r="U11689" i="1"/>
  <c r="X11689" i="1" s="1"/>
  <c r="Y11689" i="1" s="1"/>
  <c r="U11690" i="1"/>
  <c r="X11690" i="1" s="1"/>
  <c r="Y11690" i="1" s="1"/>
  <c r="U11691" i="1"/>
  <c r="X11691" i="1" s="1"/>
  <c r="Y11691" i="1" s="1"/>
  <c r="U11692" i="1"/>
  <c r="X11692" i="1" s="1"/>
  <c r="Y11692" i="1" s="1"/>
  <c r="U11693" i="1"/>
  <c r="X11693" i="1" s="1"/>
  <c r="Y11693" i="1" s="1"/>
  <c r="U11694" i="1"/>
  <c r="X11694" i="1" s="1"/>
  <c r="Y11694" i="1" s="1"/>
  <c r="U11695" i="1"/>
  <c r="X11695" i="1" s="1"/>
  <c r="Y11695" i="1" s="1"/>
  <c r="U11696" i="1"/>
  <c r="X11696" i="1" s="1"/>
  <c r="Y11696" i="1" s="1"/>
  <c r="U11697" i="1"/>
  <c r="X11697" i="1" s="1"/>
  <c r="Y11697" i="1" s="1"/>
  <c r="U11698" i="1"/>
  <c r="X11698" i="1" s="1"/>
  <c r="Y11698" i="1" s="1"/>
  <c r="U11699" i="1"/>
  <c r="X11699" i="1" s="1"/>
  <c r="Y11699" i="1" s="1"/>
  <c r="U11700" i="1"/>
  <c r="X11700" i="1" s="1"/>
  <c r="Y11700" i="1" s="1"/>
  <c r="U11701" i="1"/>
  <c r="X11701" i="1" s="1"/>
  <c r="Y11701" i="1" s="1"/>
  <c r="U11702" i="1"/>
  <c r="X11702" i="1" s="1"/>
  <c r="Y11702" i="1" s="1"/>
  <c r="U11703" i="1"/>
  <c r="X11703" i="1" s="1"/>
  <c r="Y11703" i="1" s="1"/>
  <c r="U11704" i="1"/>
  <c r="X11704" i="1" s="1"/>
  <c r="Y11704" i="1" s="1"/>
  <c r="U11705" i="1"/>
  <c r="X11705" i="1" s="1"/>
  <c r="Y11705" i="1" s="1"/>
  <c r="U11706" i="1"/>
  <c r="X11706" i="1" s="1"/>
  <c r="Y11706" i="1" s="1"/>
  <c r="U11707" i="1"/>
  <c r="X11707" i="1" s="1"/>
  <c r="Y11707" i="1" s="1"/>
  <c r="U11708" i="1"/>
  <c r="X11708" i="1" s="1"/>
  <c r="Y11708" i="1" s="1"/>
  <c r="U11709" i="1"/>
  <c r="X11709" i="1" s="1"/>
  <c r="Y11709" i="1" s="1"/>
  <c r="U11710" i="1"/>
  <c r="X11710" i="1" s="1"/>
  <c r="Y11710" i="1" s="1"/>
  <c r="U11711" i="1"/>
  <c r="X11711" i="1" s="1"/>
  <c r="Y11711" i="1" s="1"/>
  <c r="U11712" i="1"/>
  <c r="X11712" i="1" s="1"/>
  <c r="Y11712" i="1" s="1"/>
  <c r="U11713" i="1"/>
  <c r="X11713" i="1" s="1"/>
  <c r="Y11713" i="1" s="1"/>
  <c r="U11714" i="1"/>
  <c r="X11714" i="1" s="1"/>
  <c r="Y11714" i="1" s="1"/>
  <c r="U11715" i="1"/>
  <c r="X11715" i="1" s="1"/>
  <c r="Y11715" i="1" s="1"/>
  <c r="U11716" i="1"/>
  <c r="X11716" i="1" s="1"/>
  <c r="Y11716" i="1" s="1"/>
  <c r="U11717" i="1"/>
  <c r="X11717" i="1" s="1"/>
  <c r="Y11717" i="1" s="1"/>
  <c r="U11718" i="1"/>
  <c r="X11718" i="1" s="1"/>
  <c r="Y11718" i="1" s="1"/>
  <c r="U11719" i="1"/>
  <c r="X11719" i="1" s="1"/>
  <c r="Y11719" i="1" s="1"/>
  <c r="U11720" i="1"/>
  <c r="X11720" i="1" s="1"/>
  <c r="Y11720" i="1" s="1"/>
  <c r="U11721" i="1"/>
  <c r="X11721" i="1" s="1"/>
  <c r="Y11721" i="1" s="1"/>
  <c r="U11722" i="1"/>
  <c r="X11722" i="1" s="1"/>
  <c r="Y11722" i="1" s="1"/>
  <c r="U11723" i="1"/>
  <c r="X11723" i="1" s="1"/>
  <c r="Y11723" i="1" s="1"/>
  <c r="U11724" i="1"/>
  <c r="X11724" i="1" s="1"/>
  <c r="Y11724" i="1" s="1"/>
  <c r="U11725" i="1"/>
  <c r="X11725" i="1" s="1"/>
  <c r="Y11725" i="1" s="1"/>
  <c r="U11726" i="1"/>
  <c r="X11726" i="1" s="1"/>
  <c r="Y11726" i="1" s="1"/>
  <c r="U11727" i="1"/>
  <c r="X11727" i="1" s="1"/>
  <c r="Y11727" i="1" s="1"/>
  <c r="U11728" i="1"/>
  <c r="X11728" i="1" s="1"/>
  <c r="Y11728" i="1" s="1"/>
  <c r="U11729" i="1"/>
  <c r="X11729" i="1" s="1"/>
  <c r="Y11729" i="1" s="1"/>
  <c r="U11730" i="1"/>
  <c r="X11730" i="1" s="1"/>
  <c r="Y11730" i="1" s="1"/>
  <c r="U11731" i="1"/>
  <c r="X11731" i="1" s="1"/>
  <c r="Y11731" i="1" s="1"/>
  <c r="U11732" i="1"/>
  <c r="X11732" i="1" s="1"/>
  <c r="Y11732" i="1" s="1"/>
  <c r="U11733" i="1"/>
  <c r="X11733" i="1" s="1"/>
  <c r="Y11733" i="1" s="1"/>
  <c r="U11734" i="1"/>
  <c r="X11734" i="1" s="1"/>
  <c r="Y11734" i="1" s="1"/>
  <c r="U11735" i="1"/>
  <c r="X11735" i="1" s="1"/>
  <c r="Y11735" i="1" s="1"/>
  <c r="U11736" i="1"/>
  <c r="X11736" i="1" s="1"/>
  <c r="Y11736" i="1" s="1"/>
  <c r="U11737" i="1"/>
  <c r="X11737" i="1" s="1"/>
  <c r="Y11737" i="1" s="1"/>
  <c r="U11738" i="1"/>
  <c r="X11738" i="1" s="1"/>
  <c r="Y11738" i="1" s="1"/>
  <c r="U11739" i="1"/>
  <c r="X11739" i="1" s="1"/>
  <c r="Y11739" i="1" s="1"/>
  <c r="U11740" i="1"/>
  <c r="X11740" i="1" s="1"/>
  <c r="Y11740" i="1" s="1"/>
  <c r="U11741" i="1"/>
  <c r="X11741" i="1" s="1"/>
  <c r="Y11741" i="1" s="1"/>
  <c r="U11742" i="1"/>
  <c r="X11742" i="1" s="1"/>
  <c r="Y11742" i="1" s="1"/>
  <c r="U11743" i="1"/>
  <c r="X11743" i="1" s="1"/>
  <c r="Y11743" i="1" s="1"/>
  <c r="U11744" i="1"/>
  <c r="X11744" i="1" s="1"/>
  <c r="Y11744" i="1" s="1"/>
  <c r="U11745" i="1"/>
  <c r="X11745" i="1" s="1"/>
  <c r="Y11745" i="1" s="1"/>
  <c r="U11746" i="1"/>
  <c r="X11746" i="1" s="1"/>
  <c r="Y11746" i="1" s="1"/>
  <c r="U11747" i="1"/>
  <c r="X11747" i="1" s="1"/>
  <c r="Y11747" i="1" s="1"/>
  <c r="U11748" i="1"/>
  <c r="X11748" i="1" s="1"/>
  <c r="Y11748" i="1" s="1"/>
  <c r="U11749" i="1"/>
  <c r="X11749" i="1" s="1"/>
  <c r="Y11749" i="1" s="1"/>
  <c r="U11750" i="1"/>
  <c r="X11750" i="1" s="1"/>
  <c r="Y11750" i="1" s="1"/>
  <c r="U11751" i="1"/>
  <c r="X11751" i="1" s="1"/>
  <c r="Y11751" i="1" s="1"/>
  <c r="U11752" i="1"/>
  <c r="X11752" i="1" s="1"/>
  <c r="Y11752" i="1" s="1"/>
  <c r="U11753" i="1"/>
  <c r="X11753" i="1" s="1"/>
  <c r="Y11753" i="1" s="1"/>
  <c r="U11754" i="1"/>
  <c r="X11754" i="1" s="1"/>
  <c r="Y11754" i="1" s="1"/>
  <c r="U11755" i="1"/>
  <c r="X11755" i="1" s="1"/>
  <c r="Y11755" i="1" s="1"/>
  <c r="U11756" i="1"/>
  <c r="X11756" i="1" s="1"/>
  <c r="Y11756" i="1" s="1"/>
  <c r="U11757" i="1"/>
  <c r="X11757" i="1" s="1"/>
  <c r="Y11757" i="1" s="1"/>
  <c r="U11758" i="1"/>
  <c r="X11758" i="1" s="1"/>
  <c r="Y11758" i="1" s="1"/>
  <c r="U11759" i="1"/>
  <c r="X11759" i="1" s="1"/>
  <c r="Y11759" i="1" s="1"/>
  <c r="U11760" i="1"/>
  <c r="X11760" i="1" s="1"/>
  <c r="Y11760" i="1" s="1"/>
  <c r="U11761" i="1"/>
  <c r="X11761" i="1" s="1"/>
  <c r="Y11761" i="1" s="1"/>
  <c r="U11762" i="1"/>
  <c r="X11762" i="1" s="1"/>
  <c r="Y11762" i="1" s="1"/>
  <c r="U11763" i="1"/>
  <c r="X11763" i="1" s="1"/>
  <c r="Y11763" i="1" s="1"/>
  <c r="U11764" i="1"/>
  <c r="X11764" i="1" s="1"/>
  <c r="Y11764" i="1" s="1"/>
  <c r="U11765" i="1"/>
  <c r="X11765" i="1" s="1"/>
  <c r="Y11765" i="1" s="1"/>
  <c r="U11766" i="1"/>
  <c r="X11766" i="1" s="1"/>
  <c r="Y11766" i="1" s="1"/>
  <c r="U11767" i="1"/>
  <c r="X11767" i="1" s="1"/>
  <c r="Y11767" i="1" s="1"/>
  <c r="U11768" i="1"/>
  <c r="X11768" i="1" s="1"/>
  <c r="Y11768" i="1" s="1"/>
  <c r="U11769" i="1"/>
  <c r="X11769" i="1" s="1"/>
  <c r="Y11769" i="1" s="1"/>
  <c r="U11770" i="1"/>
  <c r="X11770" i="1" s="1"/>
  <c r="Y11770" i="1" s="1"/>
  <c r="U11771" i="1"/>
  <c r="X11771" i="1" s="1"/>
  <c r="Y11771" i="1" s="1"/>
  <c r="U11772" i="1"/>
  <c r="X11772" i="1" s="1"/>
  <c r="Y11772" i="1" s="1"/>
  <c r="U11773" i="1"/>
  <c r="X11773" i="1" s="1"/>
  <c r="Y11773" i="1" s="1"/>
  <c r="U11774" i="1"/>
  <c r="X11774" i="1" s="1"/>
  <c r="Y11774" i="1" s="1"/>
  <c r="U11775" i="1"/>
  <c r="X11775" i="1" s="1"/>
  <c r="Y11775" i="1" s="1"/>
  <c r="U11776" i="1"/>
  <c r="X11776" i="1" s="1"/>
  <c r="Y11776" i="1" s="1"/>
  <c r="U11777" i="1"/>
  <c r="X11777" i="1" s="1"/>
  <c r="Y11777" i="1" s="1"/>
  <c r="U11778" i="1"/>
  <c r="X11778" i="1" s="1"/>
  <c r="Y11778" i="1" s="1"/>
  <c r="U11779" i="1"/>
  <c r="X11779" i="1" s="1"/>
  <c r="Y11779" i="1" s="1"/>
  <c r="U11780" i="1"/>
  <c r="X11780" i="1" s="1"/>
  <c r="Y11780" i="1" s="1"/>
  <c r="U11781" i="1"/>
  <c r="X11781" i="1" s="1"/>
  <c r="Y11781" i="1" s="1"/>
  <c r="U11782" i="1"/>
  <c r="X11782" i="1" s="1"/>
  <c r="Y11782" i="1" s="1"/>
  <c r="U11783" i="1"/>
  <c r="X11783" i="1" s="1"/>
  <c r="Y11783" i="1" s="1"/>
  <c r="U11784" i="1"/>
  <c r="X11784" i="1" s="1"/>
  <c r="Y11784" i="1" s="1"/>
  <c r="U11785" i="1"/>
  <c r="X11785" i="1" s="1"/>
  <c r="Y11785" i="1" s="1"/>
  <c r="U11786" i="1"/>
  <c r="X11786" i="1" s="1"/>
  <c r="Y11786" i="1" s="1"/>
  <c r="U11787" i="1"/>
  <c r="X11787" i="1" s="1"/>
  <c r="Y11787" i="1" s="1"/>
  <c r="U11788" i="1"/>
  <c r="X11788" i="1" s="1"/>
  <c r="Y11788" i="1" s="1"/>
  <c r="U11789" i="1"/>
  <c r="X11789" i="1" s="1"/>
  <c r="Y11789" i="1" s="1"/>
  <c r="U11790" i="1"/>
  <c r="X11790" i="1" s="1"/>
  <c r="Y11790" i="1" s="1"/>
  <c r="U11791" i="1"/>
  <c r="X11791" i="1" s="1"/>
  <c r="Y11791" i="1" s="1"/>
  <c r="U11792" i="1"/>
  <c r="X11792" i="1" s="1"/>
  <c r="Y11792" i="1" s="1"/>
  <c r="U11793" i="1"/>
  <c r="X11793" i="1" s="1"/>
  <c r="Y11793" i="1" s="1"/>
  <c r="U11794" i="1"/>
  <c r="X11794" i="1" s="1"/>
  <c r="Y11794" i="1" s="1"/>
  <c r="U11795" i="1"/>
  <c r="X11795" i="1" s="1"/>
  <c r="Y11795" i="1" s="1"/>
  <c r="U11796" i="1"/>
  <c r="X11796" i="1" s="1"/>
  <c r="Y11796" i="1" s="1"/>
  <c r="U11797" i="1"/>
  <c r="X11797" i="1" s="1"/>
  <c r="Y11797" i="1" s="1"/>
  <c r="U11798" i="1"/>
  <c r="X11798" i="1" s="1"/>
  <c r="Y11798" i="1" s="1"/>
  <c r="U11799" i="1"/>
  <c r="X11799" i="1" s="1"/>
  <c r="Y11799" i="1" s="1"/>
  <c r="U11800" i="1"/>
  <c r="X11800" i="1" s="1"/>
  <c r="Y11800" i="1" s="1"/>
  <c r="U11801" i="1"/>
  <c r="X11801" i="1" s="1"/>
  <c r="Y11801" i="1" s="1"/>
  <c r="U11802" i="1"/>
  <c r="X11802" i="1" s="1"/>
  <c r="Y11802" i="1" s="1"/>
  <c r="U11803" i="1"/>
  <c r="X11803" i="1" s="1"/>
  <c r="Y11803" i="1" s="1"/>
  <c r="U11804" i="1"/>
  <c r="X11804" i="1" s="1"/>
  <c r="Y11804" i="1" s="1"/>
  <c r="U11805" i="1"/>
  <c r="X11805" i="1" s="1"/>
  <c r="Y11805" i="1" s="1"/>
  <c r="U11806" i="1"/>
  <c r="X11806" i="1" s="1"/>
  <c r="Y11806" i="1" s="1"/>
  <c r="U11807" i="1"/>
  <c r="X11807" i="1" s="1"/>
  <c r="Y11807" i="1" s="1"/>
  <c r="U11808" i="1"/>
  <c r="X11808" i="1" s="1"/>
  <c r="Y11808" i="1" s="1"/>
  <c r="U11809" i="1"/>
  <c r="X11809" i="1" s="1"/>
  <c r="Y11809" i="1" s="1"/>
  <c r="U11810" i="1"/>
  <c r="X11810" i="1" s="1"/>
  <c r="Y11810" i="1" s="1"/>
  <c r="U11811" i="1"/>
  <c r="X11811" i="1" s="1"/>
  <c r="Y11811" i="1" s="1"/>
  <c r="U11812" i="1"/>
  <c r="X11812" i="1" s="1"/>
  <c r="Y11812" i="1" s="1"/>
  <c r="U11813" i="1"/>
  <c r="X11813" i="1" s="1"/>
  <c r="Y11813" i="1" s="1"/>
  <c r="U11814" i="1"/>
  <c r="X11814" i="1" s="1"/>
  <c r="Y11814" i="1" s="1"/>
  <c r="U11815" i="1"/>
  <c r="X11815" i="1" s="1"/>
  <c r="Y11815" i="1" s="1"/>
  <c r="U11816" i="1"/>
  <c r="X11816" i="1" s="1"/>
  <c r="Y11816" i="1" s="1"/>
  <c r="U11817" i="1"/>
  <c r="X11817" i="1" s="1"/>
  <c r="Y11817" i="1" s="1"/>
  <c r="U11818" i="1"/>
  <c r="X11818" i="1" s="1"/>
  <c r="Y11818" i="1" s="1"/>
  <c r="U11819" i="1"/>
  <c r="X11819" i="1" s="1"/>
  <c r="Y11819" i="1" s="1"/>
  <c r="U11820" i="1"/>
  <c r="X11820" i="1" s="1"/>
  <c r="Y11820" i="1" s="1"/>
  <c r="U11821" i="1"/>
  <c r="X11821" i="1" s="1"/>
  <c r="Y11821" i="1" s="1"/>
  <c r="U11822" i="1"/>
  <c r="X11822" i="1" s="1"/>
  <c r="Y11822" i="1" s="1"/>
  <c r="U11823" i="1"/>
  <c r="X11823" i="1" s="1"/>
  <c r="Y11823" i="1" s="1"/>
  <c r="U11824" i="1"/>
  <c r="X11824" i="1" s="1"/>
  <c r="Y11824" i="1" s="1"/>
  <c r="U11825" i="1"/>
  <c r="X11825" i="1" s="1"/>
  <c r="Y11825" i="1" s="1"/>
  <c r="U11826" i="1"/>
  <c r="X11826" i="1" s="1"/>
  <c r="Y11826" i="1" s="1"/>
  <c r="U11827" i="1"/>
  <c r="X11827" i="1" s="1"/>
  <c r="Y11827" i="1" s="1"/>
  <c r="U11828" i="1"/>
  <c r="X11828" i="1" s="1"/>
  <c r="Y11828" i="1" s="1"/>
  <c r="U11829" i="1"/>
  <c r="X11829" i="1" s="1"/>
  <c r="Y11829" i="1" s="1"/>
  <c r="U11830" i="1"/>
  <c r="X11830" i="1" s="1"/>
  <c r="Y11830" i="1" s="1"/>
  <c r="U11831" i="1"/>
  <c r="X11831" i="1" s="1"/>
  <c r="Y11831" i="1" s="1"/>
  <c r="U11832" i="1"/>
  <c r="X11832" i="1" s="1"/>
  <c r="Y11832" i="1" s="1"/>
  <c r="U11833" i="1"/>
  <c r="X11833" i="1" s="1"/>
  <c r="Y11833" i="1" s="1"/>
  <c r="U11834" i="1"/>
  <c r="X11834" i="1" s="1"/>
  <c r="Y11834" i="1" s="1"/>
  <c r="U11835" i="1"/>
  <c r="X11835" i="1" s="1"/>
  <c r="Y11835" i="1" s="1"/>
  <c r="U11836" i="1"/>
  <c r="X11836" i="1" s="1"/>
  <c r="Y11836" i="1" s="1"/>
  <c r="U11837" i="1"/>
  <c r="X11837" i="1" s="1"/>
  <c r="Y11837" i="1" s="1"/>
  <c r="U11838" i="1"/>
  <c r="X11838" i="1" s="1"/>
  <c r="Y11838" i="1" s="1"/>
  <c r="U11839" i="1"/>
  <c r="X11839" i="1" s="1"/>
  <c r="Y11839" i="1" s="1"/>
  <c r="U11840" i="1"/>
  <c r="X11840" i="1" s="1"/>
  <c r="Y11840" i="1" s="1"/>
  <c r="U11841" i="1"/>
  <c r="X11841" i="1" s="1"/>
  <c r="Y11841" i="1" s="1"/>
  <c r="U11842" i="1"/>
  <c r="X11842" i="1" s="1"/>
  <c r="Y11842" i="1" s="1"/>
  <c r="U11843" i="1"/>
  <c r="X11843" i="1" s="1"/>
  <c r="Y11843" i="1" s="1"/>
  <c r="U11844" i="1"/>
  <c r="X11844" i="1" s="1"/>
  <c r="Y11844" i="1" s="1"/>
  <c r="U11845" i="1"/>
  <c r="X11845" i="1" s="1"/>
  <c r="Y11845" i="1" s="1"/>
  <c r="U11846" i="1"/>
  <c r="X11846" i="1" s="1"/>
  <c r="Y11846" i="1" s="1"/>
  <c r="U11847" i="1"/>
  <c r="X11847" i="1" s="1"/>
  <c r="Y11847" i="1" s="1"/>
  <c r="U11848" i="1"/>
  <c r="X11848" i="1" s="1"/>
  <c r="Y11848" i="1" s="1"/>
  <c r="U11849" i="1"/>
  <c r="X11849" i="1" s="1"/>
  <c r="Y11849" i="1" s="1"/>
  <c r="U11850" i="1"/>
  <c r="X11850" i="1" s="1"/>
  <c r="Y11850" i="1" s="1"/>
  <c r="U11851" i="1"/>
  <c r="X11851" i="1" s="1"/>
  <c r="Y11851" i="1" s="1"/>
  <c r="U11852" i="1"/>
  <c r="X11852" i="1" s="1"/>
  <c r="Y11852" i="1" s="1"/>
  <c r="U11853" i="1"/>
  <c r="X11853" i="1" s="1"/>
  <c r="Y11853" i="1" s="1"/>
  <c r="U11854" i="1"/>
  <c r="X11854" i="1" s="1"/>
  <c r="Y11854" i="1" s="1"/>
  <c r="U11855" i="1"/>
  <c r="X11855" i="1" s="1"/>
  <c r="Y11855" i="1" s="1"/>
  <c r="U11856" i="1"/>
  <c r="X11856" i="1" s="1"/>
  <c r="Y11856" i="1" s="1"/>
  <c r="U11857" i="1"/>
  <c r="X11857" i="1" s="1"/>
  <c r="Y11857" i="1" s="1"/>
  <c r="U11858" i="1"/>
  <c r="X11858" i="1" s="1"/>
  <c r="Y11858" i="1" s="1"/>
  <c r="U11859" i="1"/>
  <c r="X11859" i="1" s="1"/>
  <c r="Y11859" i="1" s="1"/>
  <c r="U11860" i="1"/>
  <c r="X11860" i="1" s="1"/>
  <c r="Y11860" i="1" s="1"/>
  <c r="U11861" i="1"/>
  <c r="X11861" i="1" s="1"/>
  <c r="Y11861" i="1" s="1"/>
  <c r="U11862" i="1"/>
  <c r="X11862" i="1" s="1"/>
  <c r="Y11862" i="1" s="1"/>
  <c r="U11863" i="1"/>
  <c r="X11863" i="1" s="1"/>
  <c r="Y11863" i="1" s="1"/>
  <c r="U11864" i="1"/>
  <c r="X11864" i="1" s="1"/>
  <c r="Y11864" i="1" s="1"/>
  <c r="U11865" i="1"/>
  <c r="X11865" i="1" s="1"/>
  <c r="Y11865" i="1" s="1"/>
  <c r="U11866" i="1"/>
  <c r="X11866" i="1" s="1"/>
  <c r="Y11866" i="1" s="1"/>
  <c r="U11867" i="1"/>
  <c r="X11867" i="1" s="1"/>
  <c r="Y11867" i="1" s="1"/>
  <c r="U11868" i="1"/>
  <c r="X11868" i="1" s="1"/>
  <c r="Y11868" i="1" s="1"/>
  <c r="U11869" i="1"/>
  <c r="X11869" i="1" s="1"/>
  <c r="Y11869" i="1" s="1"/>
  <c r="U11870" i="1"/>
  <c r="X11870" i="1" s="1"/>
  <c r="Y11870" i="1" s="1"/>
  <c r="U11871" i="1"/>
  <c r="X11871" i="1" s="1"/>
  <c r="Y11871" i="1" s="1"/>
  <c r="U11872" i="1"/>
  <c r="X11872" i="1" s="1"/>
  <c r="Y11872" i="1" s="1"/>
  <c r="U11873" i="1"/>
  <c r="X11873" i="1" s="1"/>
  <c r="Y11873" i="1" s="1"/>
  <c r="U11874" i="1"/>
  <c r="X11874" i="1" s="1"/>
  <c r="Y11874" i="1" s="1"/>
  <c r="U11875" i="1"/>
  <c r="X11875" i="1" s="1"/>
  <c r="Y11875" i="1" s="1"/>
  <c r="U11876" i="1"/>
  <c r="X11876" i="1" s="1"/>
  <c r="Y11876" i="1" s="1"/>
  <c r="U11877" i="1"/>
  <c r="X11877" i="1" s="1"/>
  <c r="Y11877" i="1" s="1"/>
  <c r="U11878" i="1"/>
  <c r="X11878" i="1" s="1"/>
  <c r="Y11878" i="1" s="1"/>
  <c r="U11879" i="1"/>
  <c r="X11879" i="1" s="1"/>
  <c r="Y11879" i="1" s="1"/>
  <c r="U11880" i="1"/>
  <c r="X11880" i="1" s="1"/>
  <c r="Y11880" i="1" s="1"/>
  <c r="U11881" i="1"/>
  <c r="X11881" i="1" s="1"/>
  <c r="Y11881" i="1" s="1"/>
  <c r="U11882" i="1"/>
  <c r="X11882" i="1" s="1"/>
  <c r="Y11882" i="1" s="1"/>
  <c r="U11883" i="1"/>
  <c r="X11883" i="1" s="1"/>
  <c r="Y11883" i="1" s="1"/>
  <c r="U11884" i="1"/>
  <c r="X11884" i="1" s="1"/>
  <c r="Y11884" i="1" s="1"/>
  <c r="U11885" i="1"/>
  <c r="X11885" i="1" s="1"/>
  <c r="Y11885" i="1" s="1"/>
  <c r="U11886" i="1"/>
  <c r="X11886" i="1" s="1"/>
  <c r="Y11886" i="1" s="1"/>
  <c r="U11887" i="1"/>
  <c r="X11887" i="1" s="1"/>
  <c r="Y11887" i="1" s="1"/>
  <c r="U11888" i="1"/>
  <c r="X11888" i="1" s="1"/>
  <c r="Y11888" i="1" s="1"/>
  <c r="U11889" i="1"/>
  <c r="X11889" i="1" s="1"/>
  <c r="Y11889" i="1" s="1"/>
  <c r="U11890" i="1"/>
  <c r="X11890" i="1" s="1"/>
  <c r="Y11890" i="1" s="1"/>
  <c r="U11891" i="1"/>
  <c r="X11891" i="1" s="1"/>
  <c r="Y11891" i="1" s="1"/>
  <c r="U11892" i="1"/>
  <c r="X11892" i="1" s="1"/>
  <c r="Y11892" i="1" s="1"/>
  <c r="U11893" i="1"/>
  <c r="X11893" i="1" s="1"/>
  <c r="Y11893" i="1" s="1"/>
  <c r="U11894" i="1"/>
  <c r="X11894" i="1" s="1"/>
  <c r="Y11894" i="1" s="1"/>
  <c r="U11895" i="1"/>
  <c r="X11895" i="1" s="1"/>
  <c r="Y11895" i="1" s="1"/>
  <c r="U11896" i="1"/>
  <c r="X11896" i="1" s="1"/>
  <c r="Y11896" i="1" s="1"/>
  <c r="U11897" i="1"/>
  <c r="X11897" i="1" s="1"/>
  <c r="Y11897" i="1" s="1"/>
  <c r="U11898" i="1"/>
  <c r="X11898" i="1" s="1"/>
  <c r="Y11898" i="1" s="1"/>
  <c r="U11899" i="1"/>
  <c r="X11899" i="1" s="1"/>
  <c r="Y11899" i="1" s="1"/>
  <c r="U11900" i="1"/>
  <c r="X11900" i="1" s="1"/>
  <c r="Y11900" i="1" s="1"/>
  <c r="U11901" i="1"/>
  <c r="X11901" i="1" s="1"/>
  <c r="Y11901" i="1" s="1"/>
  <c r="U11902" i="1"/>
  <c r="X11902" i="1" s="1"/>
  <c r="Y11902" i="1" s="1"/>
  <c r="U11903" i="1"/>
  <c r="X11903" i="1" s="1"/>
  <c r="Y11903" i="1" s="1"/>
  <c r="U11904" i="1"/>
  <c r="X11904" i="1" s="1"/>
  <c r="Y11904" i="1" s="1"/>
  <c r="U11905" i="1"/>
  <c r="X11905" i="1" s="1"/>
  <c r="Y11905" i="1" s="1"/>
  <c r="U11906" i="1"/>
  <c r="X11906" i="1" s="1"/>
  <c r="Y11906" i="1" s="1"/>
  <c r="U11907" i="1"/>
  <c r="X11907" i="1" s="1"/>
  <c r="Y11907" i="1" s="1"/>
  <c r="U11908" i="1"/>
  <c r="X11908" i="1" s="1"/>
  <c r="Y11908" i="1" s="1"/>
  <c r="U11909" i="1"/>
  <c r="X11909" i="1" s="1"/>
  <c r="Y11909" i="1" s="1"/>
  <c r="U11910" i="1"/>
  <c r="X11910" i="1" s="1"/>
  <c r="Y11910" i="1" s="1"/>
  <c r="U11911" i="1"/>
  <c r="X11911" i="1" s="1"/>
  <c r="Y11911" i="1" s="1"/>
  <c r="U11912" i="1"/>
  <c r="X11912" i="1" s="1"/>
  <c r="Y11912" i="1" s="1"/>
  <c r="U11913" i="1"/>
  <c r="X11913" i="1" s="1"/>
  <c r="Y11913" i="1" s="1"/>
  <c r="U11914" i="1"/>
  <c r="X11914" i="1" s="1"/>
  <c r="Y11914" i="1" s="1"/>
  <c r="U11915" i="1"/>
  <c r="X11915" i="1" s="1"/>
  <c r="Y11915" i="1" s="1"/>
  <c r="U11916" i="1"/>
  <c r="X11916" i="1" s="1"/>
  <c r="Y11916" i="1" s="1"/>
  <c r="U11917" i="1"/>
  <c r="X11917" i="1" s="1"/>
  <c r="Y11917" i="1" s="1"/>
  <c r="U11918" i="1"/>
  <c r="X11918" i="1" s="1"/>
  <c r="Y11918" i="1" s="1"/>
  <c r="U11919" i="1"/>
  <c r="X11919" i="1" s="1"/>
  <c r="Y11919" i="1" s="1"/>
  <c r="U11920" i="1"/>
  <c r="X11920" i="1" s="1"/>
  <c r="Y11920" i="1" s="1"/>
  <c r="U11921" i="1"/>
  <c r="X11921" i="1" s="1"/>
  <c r="Y11921" i="1" s="1"/>
  <c r="U11922" i="1"/>
  <c r="X11922" i="1" s="1"/>
  <c r="Y11922" i="1" s="1"/>
  <c r="U11923" i="1"/>
  <c r="X11923" i="1" s="1"/>
  <c r="Y11923" i="1" s="1"/>
  <c r="U11924" i="1"/>
  <c r="X11924" i="1" s="1"/>
  <c r="Y11924" i="1" s="1"/>
  <c r="U11925" i="1"/>
  <c r="X11925" i="1" s="1"/>
  <c r="Y11925" i="1" s="1"/>
  <c r="U11926" i="1"/>
  <c r="X11926" i="1" s="1"/>
  <c r="Y11926" i="1" s="1"/>
  <c r="U11927" i="1"/>
  <c r="X11927" i="1" s="1"/>
  <c r="Y11927" i="1" s="1"/>
  <c r="U11928" i="1"/>
  <c r="X11928" i="1" s="1"/>
  <c r="Y11928" i="1" s="1"/>
  <c r="U11929" i="1"/>
  <c r="X11929" i="1" s="1"/>
  <c r="Y11929" i="1" s="1"/>
  <c r="U11930" i="1"/>
  <c r="X11930" i="1" s="1"/>
  <c r="Y11930" i="1" s="1"/>
  <c r="U11931" i="1"/>
  <c r="X11931" i="1" s="1"/>
  <c r="Y11931" i="1" s="1"/>
  <c r="U11932" i="1"/>
  <c r="X11932" i="1" s="1"/>
  <c r="Y11932" i="1" s="1"/>
  <c r="U11933" i="1"/>
  <c r="X11933" i="1" s="1"/>
  <c r="Y11933" i="1" s="1"/>
  <c r="U11934" i="1"/>
  <c r="X11934" i="1" s="1"/>
  <c r="Y11934" i="1" s="1"/>
  <c r="U11935" i="1"/>
  <c r="X11935" i="1" s="1"/>
  <c r="Y11935" i="1" s="1"/>
  <c r="U11936" i="1"/>
  <c r="X11936" i="1" s="1"/>
  <c r="Y11936" i="1" s="1"/>
  <c r="U11937" i="1"/>
  <c r="X11937" i="1" s="1"/>
  <c r="Y11937" i="1" s="1"/>
  <c r="U11938" i="1"/>
  <c r="X11938" i="1" s="1"/>
  <c r="Y11938" i="1" s="1"/>
  <c r="U11939" i="1"/>
  <c r="X11939" i="1" s="1"/>
  <c r="Y11939" i="1" s="1"/>
  <c r="U11940" i="1"/>
  <c r="X11940" i="1" s="1"/>
  <c r="Y11940" i="1" s="1"/>
  <c r="U11941" i="1"/>
  <c r="X11941" i="1" s="1"/>
  <c r="Y11941" i="1" s="1"/>
  <c r="U11942" i="1"/>
  <c r="X11942" i="1" s="1"/>
  <c r="Y11942" i="1" s="1"/>
  <c r="U11943" i="1"/>
  <c r="X11943" i="1" s="1"/>
  <c r="Y11943" i="1" s="1"/>
  <c r="U11944" i="1"/>
  <c r="X11944" i="1" s="1"/>
  <c r="Y11944" i="1" s="1"/>
  <c r="U11945" i="1"/>
  <c r="X11945" i="1" s="1"/>
  <c r="Y11945" i="1" s="1"/>
  <c r="U11946" i="1"/>
  <c r="X11946" i="1" s="1"/>
  <c r="Y11946" i="1" s="1"/>
  <c r="U11947" i="1"/>
  <c r="X11947" i="1" s="1"/>
  <c r="Y11947" i="1" s="1"/>
  <c r="U11948" i="1"/>
  <c r="X11948" i="1" s="1"/>
  <c r="Y11948" i="1" s="1"/>
  <c r="U11949" i="1"/>
  <c r="X11949" i="1" s="1"/>
  <c r="Y11949" i="1" s="1"/>
  <c r="U11950" i="1"/>
  <c r="X11950" i="1" s="1"/>
  <c r="Y11950" i="1" s="1"/>
  <c r="U11951" i="1"/>
  <c r="X11951" i="1" s="1"/>
  <c r="Y11951" i="1" s="1"/>
  <c r="U11952" i="1"/>
  <c r="X11952" i="1" s="1"/>
  <c r="Y11952" i="1" s="1"/>
  <c r="U11953" i="1"/>
  <c r="X11953" i="1" s="1"/>
  <c r="Y11953" i="1" s="1"/>
  <c r="U11954" i="1"/>
  <c r="X11954" i="1" s="1"/>
  <c r="Y11954" i="1" s="1"/>
  <c r="U11955" i="1"/>
  <c r="X11955" i="1" s="1"/>
  <c r="Y11955" i="1" s="1"/>
  <c r="U11956" i="1"/>
  <c r="X11956" i="1" s="1"/>
  <c r="Y11956" i="1" s="1"/>
  <c r="U11957" i="1"/>
  <c r="X11957" i="1" s="1"/>
  <c r="Y11957" i="1" s="1"/>
  <c r="U11958" i="1"/>
  <c r="X11958" i="1" s="1"/>
  <c r="Y11958" i="1" s="1"/>
  <c r="U11959" i="1"/>
  <c r="X11959" i="1" s="1"/>
  <c r="Y11959" i="1" s="1"/>
  <c r="U11960" i="1"/>
  <c r="X11960" i="1" s="1"/>
  <c r="Y11960" i="1" s="1"/>
  <c r="U11961" i="1"/>
  <c r="X11961" i="1" s="1"/>
  <c r="Y11961" i="1" s="1"/>
  <c r="U11962" i="1"/>
  <c r="X11962" i="1" s="1"/>
  <c r="Y11962" i="1" s="1"/>
  <c r="U11963" i="1"/>
  <c r="X11963" i="1" s="1"/>
  <c r="Y11963" i="1" s="1"/>
  <c r="U11964" i="1"/>
  <c r="X11964" i="1" s="1"/>
  <c r="Y11964" i="1" s="1"/>
  <c r="U11965" i="1"/>
  <c r="X11965" i="1" s="1"/>
  <c r="Y11965" i="1" s="1"/>
  <c r="U11966" i="1"/>
  <c r="X11966" i="1" s="1"/>
  <c r="Y11966" i="1" s="1"/>
  <c r="U11967" i="1"/>
  <c r="X11967" i="1" s="1"/>
  <c r="Y11967" i="1" s="1"/>
  <c r="U11968" i="1"/>
  <c r="X11968" i="1" s="1"/>
  <c r="Y11968" i="1" s="1"/>
  <c r="U11969" i="1"/>
  <c r="X11969" i="1" s="1"/>
  <c r="Y11969" i="1" s="1"/>
  <c r="U11970" i="1"/>
  <c r="X11970" i="1" s="1"/>
  <c r="Y11970" i="1" s="1"/>
  <c r="U11971" i="1"/>
  <c r="X11971" i="1" s="1"/>
  <c r="Y11971" i="1" s="1"/>
  <c r="U11972" i="1"/>
  <c r="X11972" i="1" s="1"/>
  <c r="Y11972" i="1" s="1"/>
  <c r="U11973" i="1"/>
  <c r="X11973" i="1" s="1"/>
  <c r="Y11973" i="1" s="1"/>
  <c r="U11974" i="1"/>
  <c r="X11974" i="1" s="1"/>
  <c r="Y11974" i="1" s="1"/>
  <c r="U11975" i="1"/>
  <c r="X11975" i="1" s="1"/>
  <c r="Y11975" i="1" s="1"/>
  <c r="U11976" i="1"/>
  <c r="X11976" i="1" s="1"/>
  <c r="Y11976" i="1" s="1"/>
  <c r="U11977" i="1"/>
  <c r="X11977" i="1" s="1"/>
  <c r="Y11977" i="1" s="1"/>
  <c r="U11978" i="1"/>
  <c r="X11978" i="1" s="1"/>
  <c r="Y11978" i="1" s="1"/>
  <c r="U11979" i="1"/>
  <c r="X11979" i="1" s="1"/>
  <c r="Y11979" i="1" s="1"/>
  <c r="U11980" i="1"/>
  <c r="X11980" i="1" s="1"/>
  <c r="Y11980" i="1" s="1"/>
  <c r="U11981" i="1"/>
  <c r="X11981" i="1" s="1"/>
  <c r="Y11981" i="1" s="1"/>
  <c r="U11982" i="1"/>
  <c r="X11982" i="1" s="1"/>
  <c r="Y11982" i="1" s="1"/>
  <c r="U11983" i="1"/>
  <c r="X11983" i="1" s="1"/>
  <c r="Y11983" i="1" s="1"/>
  <c r="U11984" i="1"/>
  <c r="X11984" i="1" s="1"/>
  <c r="Y11984" i="1" s="1"/>
  <c r="U11985" i="1"/>
  <c r="X11985" i="1" s="1"/>
  <c r="Y11985" i="1" s="1"/>
  <c r="U11986" i="1"/>
  <c r="X11986" i="1" s="1"/>
  <c r="Y11986" i="1" s="1"/>
  <c r="U11987" i="1"/>
  <c r="X11987" i="1" s="1"/>
  <c r="Y11987" i="1" s="1"/>
  <c r="U11988" i="1"/>
  <c r="X11988" i="1" s="1"/>
  <c r="Y11988" i="1" s="1"/>
  <c r="U11989" i="1"/>
  <c r="X11989" i="1" s="1"/>
  <c r="Y11989" i="1" s="1"/>
  <c r="U11990" i="1"/>
  <c r="X11990" i="1" s="1"/>
  <c r="Y11990" i="1" s="1"/>
  <c r="U11991" i="1"/>
  <c r="X11991" i="1" s="1"/>
  <c r="Y11991" i="1" s="1"/>
  <c r="U11992" i="1"/>
  <c r="X11992" i="1" s="1"/>
  <c r="Y11992" i="1" s="1"/>
  <c r="U11993" i="1"/>
  <c r="X11993" i="1" s="1"/>
  <c r="Y11993" i="1" s="1"/>
  <c r="U11994" i="1"/>
  <c r="X11994" i="1" s="1"/>
  <c r="Y11994" i="1" s="1"/>
  <c r="U11995" i="1"/>
  <c r="X11995" i="1" s="1"/>
  <c r="Y11995" i="1" s="1"/>
  <c r="U11996" i="1"/>
  <c r="X11996" i="1" s="1"/>
  <c r="Y11996" i="1" s="1"/>
  <c r="U11997" i="1"/>
  <c r="X11997" i="1" s="1"/>
  <c r="Y11997" i="1" s="1"/>
  <c r="U11998" i="1"/>
  <c r="X11998" i="1" s="1"/>
  <c r="Y11998" i="1" s="1"/>
  <c r="U11999" i="1"/>
  <c r="X11999" i="1" s="1"/>
  <c r="Y11999" i="1" s="1"/>
  <c r="U12000" i="1"/>
  <c r="X12000" i="1" s="1"/>
  <c r="Y12000" i="1" s="1"/>
  <c r="U12001" i="1"/>
  <c r="X12001" i="1" s="1"/>
  <c r="Y12001" i="1" s="1"/>
  <c r="B7" i="3"/>
  <c r="B6" i="3"/>
  <c r="B4" i="3"/>
  <c r="B3" i="3"/>
  <c r="B5" i="3"/>
  <c r="B2" i="3"/>
  <c r="AA21" i="1"/>
  <c r="AC14" i="1"/>
  <c r="AC13" i="1"/>
  <c r="AC8" i="1"/>
  <c r="AC7" i="1"/>
  <c r="AC15" i="1" l="1"/>
  <c r="AC16" i="1" s="1"/>
  <c r="AC9" i="1"/>
  <c r="AC11" i="1" s="1"/>
  <c r="AC10" i="1" l="1"/>
  <c r="L5557" i="1" s="1"/>
  <c r="AC17" i="1"/>
  <c r="N10664" i="1" s="1"/>
  <c r="N2845" i="1" l="1"/>
  <c r="N7870" i="1"/>
  <c r="N475" i="1"/>
  <c r="N8541" i="1"/>
  <c r="N4201" i="1"/>
  <c r="N5116" i="1"/>
  <c r="N5404" i="1"/>
  <c r="N1856" i="1"/>
  <c r="N2377" i="1"/>
  <c r="N11638" i="1"/>
  <c r="N2827" i="1"/>
  <c r="N8311" i="1"/>
  <c r="N11006" i="1"/>
  <c r="N7489" i="1"/>
  <c r="N8546" i="1"/>
  <c r="N10604" i="1"/>
  <c r="N7423" i="1"/>
  <c r="N11996" i="1"/>
  <c r="N5010" i="1"/>
  <c r="N5353" i="1"/>
  <c r="N5316" i="1"/>
  <c r="N5517" i="1"/>
  <c r="N8473" i="1"/>
  <c r="N10738" i="1"/>
  <c r="N11904" i="1"/>
  <c r="N2805" i="1"/>
  <c r="N10882" i="1"/>
  <c r="N1025" i="1"/>
  <c r="N10986" i="1"/>
  <c r="N476" i="1"/>
  <c r="N9977" i="1"/>
  <c r="N4975" i="1"/>
  <c r="N2584" i="1"/>
  <c r="N2846" i="1"/>
  <c r="N2899" i="1"/>
  <c r="N10696" i="1"/>
  <c r="N2773" i="1"/>
  <c r="N8558" i="1"/>
  <c r="N11970" i="1"/>
  <c r="N11843" i="1"/>
  <c r="N1236" i="1"/>
  <c r="N2892" i="1"/>
  <c r="N4114" i="1"/>
  <c r="N11953" i="1"/>
  <c r="N8474" i="1"/>
  <c r="N8516" i="1"/>
  <c r="N10951" i="1"/>
  <c r="N10898" i="1"/>
  <c r="N8543" i="1"/>
  <c r="N5451" i="1"/>
  <c r="N10927" i="1"/>
  <c r="N8406" i="1"/>
  <c r="N8189" i="1"/>
  <c r="N11062" i="1"/>
  <c r="N8409" i="1"/>
  <c r="N12000" i="1"/>
  <c r="N10695" i="1"/>
  <c r="N5064" i="1"/>
  <c r="N2900" i="1"/>
  <c r="N8524" i="1"/>
  <c r="N5225" i="1"/>
  <c r="N1133" i="1"/>
  <c r="N8476" i="1"/>
  <c r="N5450" i="1"/>
  <c r="N5041" i="1"/>
  <c r="N5456" i="1"/>
  <c r="N7470" i="1"/>
  <c r="N8475" i="1"/>
  <c r="N5260" i="1"/>
  <c r="N8312" i="1"/>
  <c r="N2784" i="1"/>
  <c r="N2813" i="1"/>
  <c r="N5066" i="1"/>
  <c r="N7604" i="1"/>
  <c r="N4170" i="1"/>
  <c r="N1360" i="1"/>
  <c r="N8721" i="1"/>
  <c r="N3489" i="1"/>
  <c r="N11371" i="1"/>
  <c r="N3889" i="1"/>
  <c r="N9539" i="1"/>
  <c r="N11350" i="1"/>
  <c r="N6550" i="1"/>
  <c r="N6759" i="1"/>
  <c r="N3700" i="1"/>
  <c r="N7185" i="1"/>
  <c r="N6942" i="1"/>
  <c r="N6419" i="1"/>
  <c r="N2131" i="1"/>
  <c r="N4262" i="1"/>
  <c r="N9960" i="1"/>
  <c r="N4434" i="1"/>
  <c r="N917" i="1"/>
  <c r="N2053" i="1"/>
  <c r="N4616" i="1"/>
  <c r="N10483" i="1"/>
  <c r="N7554" i="1"/>
  <c r="N7908" i="1"/>
  <c r="N386" i="1"/>
  <c r="N7867" i="1"/>
  <c r="N10214" i="1"/>
  <c r="N7864" i="1"/>
  <c r="N4552" i="1"/>
  <c r="N10283" i="1"/>
  <c r="N2458" i="1"/>
  <c r="N2129" i="1"/>
  <c r="N7832" i="1"/>
  <c r="N8064" i="1"/>
  <c r="N5285" i="1"/>
  <c r="N5361" i="1"/>
  <c r="N4426" i="1"/>
  <c r="N10296" i="1"/>
  <c r="N4889" i="1"/>
  <c r="N7992" i="1"/>
  <c r="N2640" i="1"/>
  <c r="N8133" i="1"/>
  <c r="N1192" i="1"/>
  <c r="N8332" i="1"/>
  <c r="N7219" i="1"/>
  <c r="N4730" i="1"/>
  <c r="N4948" i="1"/>
  <c r="N163" i="1"/>
  <c r="N10659" i="1"/>
  <c r="N5219" i="1"/>
  <c r="N2741" i="1"/>
  <c r="N1208" i="1"/>
  <c r="N2074" i="1"/>
  <c r="N4641" i="1"/>
  <c r="N4775" i="1"/>
  <c r="N11798" i="1"/>
  <c r="N7976" i="1"/>
  <c r="N5102" i="1"/>
  <c r="N2651" i="1"/>
  <c r="N8153" i="1"/>
  <c r="N10777" i="1"/>
  <c r="N8289" i="1"/>
  <c r="N1992" i="1"/>
  <c r="N4598" i="1"/>
  <c r="N2375" i="1"/>
  <c r="N1097" i="1"/>
  <c r="N7953" i="1"/>
  <c r="N11852" i="1"/>
  <c r="N5148" i="1"/>
  <c r="N5205" i="1"/>
  <c r="N8205" i="1"/>
  <c r="N10201" i="1"/>
  <c r="N10546" i="1"/>
  <c r="N11887" i="1"/>
  <c r="N5329" i="1"/>
  <c r="N10915" i="1"/>
  <c r="N5464" i="1"/>
  <c r="N8490" i="1"/>
  <c r="N5541" i="1"/>
  <c r="N8494" i="1"/>
  <c r="N8553" i="1"/>
  <c r="N4731" i="1"/>
  <c r="N2551" i="1"/>
  <c r="N10667" i="1"/>
  <c r="N5253" i="1"/>
  <c r="N11933" i="1"/>
  <c r="N10931" i="1"/>
  <c r="N11135" i="1"/>
  <c r="N246" i="1"/>
  <c r="N6504" i="1"/>
  <c r="N3892" i="1"/>
  <c r="N3964" i="1"/>
  <c r="N3757" i="1"/>
  <c r="N3841" i="1"/>
  <c r="N9603" i="1"/>
  <c r="N3731" i="1"/>
  <c r="N4385" i="1"/>
  <c r="N9778" i="1"/>
  <c r="N1744" i="1"/>
  <c r="N353" i="1"/>
  <c r="N4292" i="1"/>
  <c r="N9973" i="1"/>
  <c r="N11643" i="1"/>
  <c r="N9941" i="1"/>
  <c r="N4259" i="1"/>
  <c r="N4631" i="1"/>
  <c r="N10497" i="1"/>
  <c r="N11702" i="1"/>
  <c r="N1118" i="1"/>
  <c r="N4660" i="1"/>
  <c r="N7871" i="1"/>
  <c r="N1022" i="1"/>
  <c r="N2520" i="1"/>
  <c r="N4555" i="1"/>
  <c r="N10287" i="1"/>
  <c r="N10413" i="1"/>
  <c r="N936" i="1"/>
  <c r="N7846" i="1"/>
  <c r="N10650" i="1"/>
  <c r="N5288" i="1"/>
  <c r="N5383" i="1"/>
  <c r="N4445" i="1"/>
  <c r="N10303" i="1"/>
  <c r="N4959" i="1"/>
  <c r="N427" i="1"/>
  <c r="N5143" i="1"/>
  <c r="N5224" i="1"/>
  <c r="N10789" i="1"/>
  <c r="N10872" i="1"/>
  <c r="N7382" i="1"/>
  <c r="N7628" i="1"/>
  <c r="N11809" i="1"/>
  <c r="N5069" i="1"/>
  <c r="N8080" i="1"/>
  <c r="N5222" i="1"/>
  <c r="N8261" i="1"/>
  <c r="N10866" i="1"/>
  <c r="N2087" i="1"/>
  <c r="N2295" i="1"/>
  <c r="N4781" i="1"/>
  <c r="N10468" i="1"/>
  <c r="N1140" i="1"/>
  <c r="N11858" i="1"/>
  <c r="N10682" i="1"/>
  <c r="N8157" i="1"/>
  <c r="N11907" i="1"/>
  <c r="N2777" i="1"/>
  <c r="N11529" i="1"/>
  <c r="N10141" i="1"/>
  <c r="N10316" i="1"/>
  <c r="N4897" i="1"/>
  <c r="N7957" i="1"/>
  <c r="N8019" i="1"/>
  <c r="N11869" i="1"/>
  <c r="N5206" i="1"/>
  <c r="N10769" i="1"/>
  <c r="N10220" i="1"/>
  <c r="N11838" i="1"/>
  <c r="N10702" i="1"/>
  <c r="N1200" i="1"/>
  <c r="N5417" i="1"/>
  <c r="N10970" i="1"/>
  <c r="N5500" i="1"/>
  <c r="N1248" i="1"/>
  <c r="N11989" i="1"/>
  <c r="N718" i="1"/>
  <c r="N7649" i="1"/>
  <c r="N5016" i="1"/>
  <c r="N435" i="1"/>
  <c r="N5297" i="1"/>
  <c r="N1212" i="1"/>
  <c r="N8403" i="1"/>
  <c r="N1340" i="1"/>
  <c r="N6556" i="1"/>
  <c r="N26" i="1"/>
  <c r="N6735" i="1"/>
  <c r="N9195" i="1"/>
  <c r="N1877" i="1"/>
  <c r="N9558" i="1"/>
  <c r="N249" i="1"/>
  <c r="N9649" i="1"/>
  <c r="N7298" i="1"/>
  <c r="N4269" i="1"/>
  <c r="N4037" i="1"/>
  <c r="N9292" i="1"/>
  <c r="N2132" i="1"/>
  <c r="N7391" i="1"/>
  <c r="N2231" i="1"/>
  <c r="N2203" i="1"/>
  <c r="N9595" i="1"/>
  <c r="N10267" i="1"/>
  <c r="N6871" i="1"/>
  <c r="N2373" i="1"/>
  <c r="N8953" i="1"/>
  <c r="N11404" i="1"/>
  <c r="N3556" i="1"/>
  <c r="N9025" i="1"/>
  <c r="N1670" i="1"/>
  <c r="N1880" i="1"/>
  <c r="N1896" i="1"/>
  <c r="N6300" i="1"/>
  <c r="N6840" i="1"/>
  <c r="N7317" i="1"/>
  <c r="N4270" i="1"/>
  <c r="N1951" i="1"/>
  <c r="N11416" i="1"/>
  <c r="N934" i="1"/>
  <c r="N4573" i="1"/>
  <c r="N2251" i="1"/>
  <c r="N10072" i="1"/>
  <c r="N9644" i="1"/>
  <c r="N7615" i="1"/>
  <c r="N9703" i="1"/>
  <c r="N4749" i="1"/>
  <c r="N11440" i="1"/>
  <c r="N1040" i="1"/>
  <c r="N3944" i="1"/>
  <c r="N1048" i="1"/>
  <c r="N9424" i="1"/>
  <c r="N4614" i="1"/>
  <c r="N10323" i="1"/>
  <c r="N7833" i="1"/>
  <c r="N10160" i="1"/>
  <c r="N5009" i="1"/>
  <c r="N10690" i="1"/>
  <c r="N2762" i="1"/>
  <c r="N2808" i="1"/>
  <c r="N4589" i="1"/>
  <c r="N11754" i="1"/>
  <c r="N7907" i="1"/>
  <c r="N5083" i="1"/>
  <c r="N2660" i="1"/>
  <c r="N8171" i="1"/>
  <c r="N5325" i="1"/>
  <c r="N6521" i="1"/>
  <c r="N4577" i="1"/>
  <c r="N1075" i="1"/>
  <c r="N2554" i="1"/>
  <c r="N5076" i="1"/>
  <c r="N437" i="1"/>
  <c r="N5248" i="1"/>
  <c r="N10808" i="1"/>
  <c r="N10890" i="1"/>
  <c r="N2191" i="1"/>
  <c r="N49" i="1"/>
  <c r="N2439" i="1"/>
  <c r="N10521" i="1"/>
  <c r="N2593" i="1"/>
  <c r="N8065" i="1"/>
  <c r="N2673" i="1"/>
  <c r="N8187" i="1"/>
  <c r="N2752" i="1"/>
  <c r="N3329" i="1"/>
  <c r="N9355" i="1"/>
  <c r="N3316" i="1"/>
  <c r="N3699" i="1"/>
  <c r="N9413" i="1"/>
  <c r="N9670" i="1"/>
  <c r="N3232" i="1"/>
  <c r="N11438" i="1"/>
  <c r="N11536" i="1"/>
  <c r="N265" i="1"/>
  <c r="N7203" i="1"/>
  <c r="N9777" i="1"/>
  <c r="N1950" i="1"/>
  <c r="N1860" i="1"/>
  <c r="N6793" i="1"/>
  <c r="N4661" i="1"/>
  <c r="N7482" i="1"/>
  <c r="N294" i="1"/>
  <c r="N10360" i="1"/>
  <c r="N4460" i="1"/>
  <c r="N2427" i="1"/>
  <c r="N7135" i="1"/>
  <c r="N4792" i="1"/>
  <c r="N4388" i="1"/>
  <c r="N7701" i="1"/>
  <c r="N7169" i="1"/>
  <c r="N7527" i="1"/>
  <c r="N1072" i="1"/>
  <c r="N2509" i="1"/>
  <c r="N4724" i="1"/>
  <c r="N426" i="1"/>
  <c r="N1177" i="1"/>
  <c r="N8281" i="1"/>
  <c r="N4093" i="1"/>
  <c r="N4666" i="1"/>
  <c r="N2423" i="1"/>
  <c r="N2565" i="1"/>
  <c r="N2622" i="1"/>
  <c r="N8106" i="1"/>
  <c r="N5262" i="1"/>
  <c r="N8301" i="1"/>
  <c r="N1915" i="1"/>
  <c r="N7537" i="1"/>
  <c r="N4859" i="1"/>
  <c r="N2559" i="1"/>
  <c r="N8047" i="1"/>
  <c r="N1166" i="1"/>
  <c r="N5256" i="1"/>
  <c r="N2781" i="1"/>
  <c r="N10897" i="1"/>
  <c r="N10078" i="1"/>
  <c r="N2343" i="1"/>
  <c r="N57" i="1"/>
  <c r="N5002" i="1"/>
  <c r="N8003" i="1"/>
  <c r="N1153" i="1"/>
  <c r="N10703" i="1"/>
  <c r="N8191" i="1"/>
  <c r="N5314" i="1"/>
  <c r="N10857" i="1"/>
  <c r="N4464" i="1"/>
  <c r="N2325" i="1"/>
  <c r="N10377" i="1"/>
  <c r="N2534" i="1"/>
  <c r="N10574" i="1"/>
  <c r="N2630" i="1"/>
  <c r="N11884" i="1"/>
  <c r="N10746" i="1"/>
  <c r="N2004" i="1"/>
  <c r="N4846" i="1"/>
  <c r="N2621" i="1"/>
  <c r="N10768" i="1"/>
  <c r="N2806" i="1"/>
  <c r="N8418" i="1"/>
  <c r="N8482" i="1"/>
  <c r="N8527" i="1"/>
  <c r="N11003" i="1"/>
  <c r="N1674" i="1"/>
  <c r="N6181" i="1"/>
  <c r="N732" i="1"/>
  <c r="N3856" i="1"/>
  <c r="N6652" i="1"/>
  <c r="N4152" i="1"/>
  <c r="N6591" i="1"/>
  <c r="N1911" i="1"/>
  <c r="N4264" i="1"/>
  <c r="N1943" i="1"/>
  <c r="N7295" i="1"/>
  <c r="N9861" i="1"/>
  <c r="N2013" i="1"/>
  <c r="N4184" i="1"/>
  <c r="N4227" i="1"/>
  <c r="N4129" i="1"/>
  <c r="N808" i="1"/>
  <c r="N9971" i="1"/>
  <c r="N10427" i="1"/>
  <c r="N10115" i="1"/>
  <c r="N2478" i="1"/>
  <c r="N4550" i="1"/>
  <c r="N10399" i="1"/>
  <c r="N10089" i="1"/>
  <c r="N4864" i="1"/>
  <c r="N10005" i="1"/>
  <c r="N7566" i="1"/>
  <c r="N10380" i="1"/>
  <c r="N7915" i="1"/>
  <c r="N10356" i="1"/>
  <c r="N8728" i="1"/>
  <c r="N277" i="1"/>
  <c r="N6936" i="1"/>
  <c r="N4052" i="1"/>
  <c r="N4626" i="1"/>
  <c r="N7720" i="1"/>
  <c r="N6597" i="1"/>
  <c r="N10019" i="1"/>
  <c r="N4944" i="1"/>
  <c r="N10610" i="1"/>
  <c r="N11930" i="1"/>
  <c r="N10238" i="1"/>
  <c r="N10569" i="1"/>
  <c r="N5203" i="1"/>
  <c r="N5352" i="1"/>
  <c r="N2353" i="1"/>
  <c r="N7985" i="1"/>
  <c r="N5200" i="1"/>
  <c r="N5370" i="1"/>
  <c r="N4627" i="1"/>
  <c r="N4921" i="1"/>
  <c r="N8029" i="1"/>
  <c r="N5212" i="1"/>
  <c r="N10821" i="1"/>
  <c r="N954" i="1"/>
  <c r="N7674" i="1"/>
  <c r="N10524" i="1"/>
  <c r="N60" i="1"/>
  <c r="N2685" i="1"/>
  <c r="N4080" i="1"/>
  <c r="N5042" i="1"/>
  <c r="N8231" i="1"/>
  <c r="N5442" i="1"/>
  <c r="N11002" i="1"/>
  <c r="N5487" i="1"/>
  <c r="N11069" i="1"/>
  <c r="N7724" i="1"/>
  <c r="N10613" i="1"/>
  <c r="N2717" i="1"/>
  <c r="N8361" i="1"/>
  <c r="N2848" i="1"/>
  <c r="N9959" i="1"/>
  <c r="N11767" i="1"/>
  <c r="N11846" i="1"/>
  <c r="N5187" i="1"/>
  <c r="N2766" i="1"/>
  <c r="N2811" i="1"/>
  <c r="N5443" i="1"/>
  <c r="N8463" i="1"/>
  <c r="N11035" i="1"/>
  <c r="N9990" i="1"/>
  <c r="N4803" i="1"/>
  <c r="N10586" i="1"/>
  <c r="N2665" i="1"/>
  <c r="N10797" i="1"/>
  <c r="N2815" i="1"/>
  <c r="N10940" i="1"/>
  <c r="N10985" i="1"/>
  <c r="N11988" i="1"/>
  <c r="N2022" i="1"/>
  <c r="N7731" i="1"/>
  <c r="N10571" i="1"/>
  <c r="N5184" i="1"/>
  <c r="N5296" i="1"/>
  <c r="N11941" i="1"/>
  <c r="N5441" i="1"/>
  <c r="N5465" i="1"/>
  <c r="N8492" i="1"/>
  <c r="N1245" i="1"/>
  <c r="N4407" i="1"/>
  <c r="N398" i="1"/>
  <c r="N5003" i="1"/>
  <c r="N8051" i="1"/>
  <c r="N11894" i="1"/>
  <c r="N8249" i="1"/>
  <c r="N2680" i="1"/>
  <c r="N10899" i="1"/>
  <c r="N5497" i="1"/>
  <c r="N2858" i="1"/>
  <c r="N10816" i="1"/>
  <c r="N7559" i="1"/>
  <c r="N8032" i="1"/>
  <c r="N5337" i="1"/>
  <c r="N8384" i="1"/>
  <c r="N10981" i="1"/>
  <c r="N11061" i="1"/>
  <c r="N6347" i="1"/>
  <c r="N1857" i="1"/>
  <c r="N9863" i="1"/>
  <c r="N6975" i="1"/>
  <c r="N1954" i="1"/>
  <c r="N10434" i="1"/>
  <c r="N4306" i="1"/>
  <c r="N7462" i="1"/>
  <c r="N3708" i="1"/>
  <c r="N436" i="1"/>
  <c r="N10879" i="1"/>
  <c r="N10307" i="1"/>
  <c r="N8011" i="1"/>
  <c r="N8170" i="1"/>
  <c r="N10874" i="1"/>
  <c r="N4789" i="1"/>
  <c r="N5075" i="1"/>
  <c r="N2701" i="1"/>
  <c r="N10876" i="1"/>
  <c r="N7539" i="1"/>
  <c r="N10484" i="1"/>
  <c r="N1150" i="1"/>
  <c r="N10735" i="1"/>
  <c r="N10834" i="1"/>
  <c r="N7331" i="1"/>
  <c r="N11758" i="1"/>
  <c r="N5018" i="1"/>
  <c r="N5113" i="1"/>
  <c r="N10722" i="1"/>
  <c r="N4377" i="1"/>
  <c r="N8024" i="1"/>
  <c r="N2765" i="1"/>
  <c r="N1226" i="1"/>
  <c r="N11030" i="1"/>
  <c r="N11008" i="1"/>
  <c r="N3978" i="1"/>
  <c r="N1082" i="1"/>
  <c r="N11856" i="1"/>
  <c r="N5304" i="1"/>
  <c r="N8366" i="1"/>
  <c r="N5454" i="1"/>
  <c r="N11630" i="1"/>
  <c r="N2448" i="1"/>
  <c r="N8026" i="1"/>
  <c r="N11892" i="1"/>
  <c r="N8278" i="1"/>
  <c r="N11947" i="1"/>
  <c r="N8419" i="1"/>
  <c r="N11980" i="1"/>
  <c r="N2901" i="1"/>
  <c r="N4500" i="1"/>
  <c r="N10372" i="1"/>
  <c r="N430" i="1"/>
  <c r="N10718" i="1"/>
  <c r="N5321" i="1"/>
  <c r="N2818" i="1"/>
  <c r="N1224" i="1"/>
  <c r="N488" i="1"/>
  <c r="N8532" i="1"/>
  <c r="N9970" i="1"/>
  <c r="N7765" i="1"/>
  <c r="N9340" i="1"/>
  <c r="N1937" i="1"/>
  <c r="N3658" i="1"/>
  <c r="N3848" i="1"/>
  <c r="N9819" i="1"/>
  <c r="N5029" i="1"/>
  <c r="N4557" i="1"/>
  <c r="N2297" i="1"/>
  <c r="N1004" i="1"/>
  <c r="N5207" i="1"/>
  <c r="N6780" i="1"/>
  <c r="N4811" i="1"/>
  <c r="N2607" i="1"/>
  <c r="N5255" i="1"/>
  <c r="N6713" i="1"/>
  <c r="N4807" i="1"/>
  <c r="N8040" i="1"/>
  <c r="N2720" i="1"/>
  <c r="N11948" i="1"/>
  <c r="N4714" i="1"/>
  <c r="N4997" i="1"/>
  <c r="N10645" i="1"/>
  <c r="N2712" i="1"/>
  <c r="N10855" i="1"/>
  <c r="N2250" i="1"/>
  <c r="N7732" i="1"/>
  <c r="N7967" i="1"/>
  <c r="N5124" i="1"/>
  <c r="N2702" i="1"/>
  <c r="N4620" i="1"/>
  <c r="N2618" i="1"/>
  <c r="N464" i="1"/>
  <c r="N181" i="1"/>
  <c r="N2896" i="1"/>
  <c r="N8493" i="1"/>
  <c r="N4466" i="1"/>
  <c r="N10460" i="1"/>
  <c r="N10660" i="1"/>
  <c r="N10800" i="1"/>
  <c r="N8369" i="1"/>
  <c r="N10960" i="1"/>
  <c r="N4625" i="1"/>
  <c r="N10442" i="1"/>
  <c r="N8039" i="1"/>
  <c r="N11896" i="1"/>
  <c r="N11922" i="1"/>
  <c r="N8379" i="1"/>
  <c r="N2842" i="1"/>
  <c r="N11000" i="1"/>
  <c r="N11044" i="1"/>
  <c r="N10073" i="1"/>
  <c r="N11794" i="1"/>
  <c r="N10607" i="1"/>
  <c r="N5220" i="1"/>
  <c r="N8273" i="1"/>
  <c r="N10901" i="1"/>
  <c r="N5452" i="1"/>
  <c r="N5485" i="1"/>
  <c r="N5525" i="1"/>
  <c r="N7271" i="1"/>
  <c r="N2455" i="1"/>
  <c r="N2614" i="1"/>
  <c r="N9173" i="1"/>
  <c r="N9749" i="1"/>
  <c r="N9664" i="1"/>
  <c r="N11554" i="1"/>
  <c r="N2152" i="1"/>
  <c r="N11593" i="1"/>
  <c r="N10278" i="1"/>
  <c r="N4693" i="1"/>
  <c r="N10253" i="1"/>
  <c r="N2706" i="1"/>
  <c r="N1983" i="1"/>
  <c r="N7803" i="1"/>
  <c r="N10630" i="1"/>
  <c r="N8204" i="1"/>
  <c r="N4344" i="1"/>
  <c r="N2469" i="1"/>
  <c r="N8050" i="1"/>
  <c r="N11909" i="1"/>
  <c r="N1884" i="1"/>
  <c r="N10292" i="1"/>
  <c r="N1130" i="1"/>
  <c r="N11867" i="1"/>
  <c r="N8199" i="1"/>
  <c r="N8317" i="1"/>
  <c r="N2286" i="1"/>
  <c r="N7763" i="1"/>
  <c r="N7991" i="1"/>
  <c r="N8083" i="1"/>
  <c r="N10745" i="1"/>
  <c r="N7596" i="1"/>
  <c r="N8068" i="1"/>
  <c r="N10869" i="1"/>
  <c r="N1230" i="1"/>
  <c r="N11992" i="1"/>
  <c r="N8517" i="1"/>
  <c r="N4519" i="1"/>
  <c r="N4957" i="1"/>
  <c r="N2664" i="1"/>
  <c r="N8270" i="1"/>
  <c r="N8378" i="1"/>
  <c r="N10967" i="1"/>
  <c r="N7517" i="1"/>
  <c r="N10451" i="1"/>
  <c r="N10625" i="1"/>
  <c r="N2718" i="1"/>
  <c r="N8300" i="1"/>
  <c r="N2825" i="1"/>
  <c r="N10953" i="1"/>
  <c r="N11004" i="1"/>
  <c r="N8542" i="1"/>
  <c r="N7463" i="1"/>
  <c r="N2507" i="1"/>
  <c r="N8027" i="1"/>
  <c r="N2700" i="1"/>
  <c r="N10839" i="1"/>
  <c r="N63" i="1"/>
  <c r="N2850" i="1"/>
  <c r="N2876" i="1"/>
  <c r="N5526" i="1"/>
  <c r="N11690" i="1"/>
  <c r="N10446" i="1"/>
  <c r="N10620" i="1"/>
  <c r="N5213" i="1"/>
  <c r="N463" i="1"/>
  <c r="N8380" i="1"/>
  <c r="N11963" i="1"/>
  <c r="N8469" i="1"/>
  <c r="N5508" i="1"/>
  <c r="N5539" i="1"/>
  <c r="N7480" i="1"/>
  <c r="N7755" i="1"/>
  <c r="N10573" i="1"/>
  <c r="N5139" i="1"/>
  <c r="N11903" i="1"/>
  <c r="N10455" i="1"/>
  <c r="N8250" i="1"/>
  <c r="N8434" i="1"/>
  <c r="N2902" i="1"/>
  <c r="N11025" i="1"/>
  <c r="N1242" i="1"/>
  <c r="N7735" i="1"/>
  <c r="N8150" i="1"/>
  <c r="N5367" i="1"/>
  <c r="N8417" i="1"/>
  <c r="N5498" i="1"/>
  <c r="N110" i="1"/>
  <c r="N3175" i="1"/>
  <c r="N7189" i="1"/>
  <c r="N9491" i="1"/>
  <c r="N4808" i="1"/>
  <c r="N7387" i="1"/>
  <c r="N10348" i="1"/>
  <c r="N1055" i="1"/>
  <c r="N7716" i="1"/>
  <c r="N2719" i="1"/>
  <c r="N2138" i="1"/>
  <c r="N4884" i="1"/>
  <c r="N1151" i="1"/>
  <c r="N455" i="1"/>
  <c r="N7196" i="1"/>
  <c r="N4874" i="1"/>
  <c r="N10652" i="1"/>
  <c r="N8233" i="1"/>
  <c r="N4255" i="1"/>
  <c r="N7672" i="1"/>
  <c r="N11842" i="1"/>
  <c r="N2648" i="1"/>
  <c r="N10774" i="1"/>
  <c r="N10865" i="1"/>
  <c r="N7548" i="1"/>
  <c r="N7817" i="1"/>
  <c r="N5050" i="1"/>
  <c r="N10676" i="1"/>
  <c r="N2708" i="1"/>
  <c r="N10367" i="1"/>
  <c r="N10692" i="1"/>
  <c r="N10877" i="1"/>
  <c r="N5469" i="1"/>
  <c r="N8531" i="1"/>
  <c r="N11039" i="1"/>
  <c r="N4553" i="1"/>
  <c r="N4967" i="1"/>
  <c r="N5177" i="1"/>
  <c r="N8277" i="1"/>
  <c r="N10913" i="1"/>
  <c r="N8449" i="1"/>
  <c r="N7541" i="1"/>
  <c r="N7940" i="1"/>
  <c r="N10646" i="1"/>
  <c r="N5264" i="1"/>
  <c r="N5350" i="1"/>
  <c r="N5419" i="1"/>
  <c r="N484" i="1"/>
  <c r="N8491" i="1"/>
  <c r="N2909" i="1"/>
  <c r="N10169" i="1"/>
  <c r="N4958" i="1"/>
  <c r="N10653" i="1"/>
  <c r="N451" i="1"/>
  <c r="N5357" i="1"/>
  <c r="N10912" i="1"/>
  <c r="N5455" i="1"/>
  <c r="N5502" i="1"/>
  <c r="N2907" i="1"/>
  <c r="N10215" i="1"/>
  <c r="N1105" i="1"/>
  <c r="N5110" i="1"/>
  <c r="N8195" i="1"/>
  <c r="N5347" i="1"/>
  <c r="N8385" i="1"/>
  <c r="N1764" i="1"/>
  <c r="N6409" i="1"/>
  <c r="N1842" i="1"/>
  <c r="N9760" i="1"/>
  <c r="N2305" i="1"/>
  <c r="N11633" i="1"/>
  <c r="N7698" i="1"/>
  <c r="N6501" i="1"/>
  <c r="N4828" i="1"/>
  <c r="N2583" i="1"/>
  <c r="N461" i="1"/>
  <c r="N4595" i="1"/>
  <c r="N10542" i="1"/>
  <c r="N10693" i="1"/>
  <c r="N460" i="1"/>
  <c r="N10209" i="1"/>
  <c r="N7945" i="1"/>
  <c r="N11880" i="1"/>
  <c r="N5342" i="1"/>
  <c r="N2205" i="1"/>
  <c r="N10400" i="1"/>
  <c r="N2595" i="1"/>
  <c r="N8120" i="1"/>
  <c r="N5311" i="1"/>
  <c r="N2057" i="1"/>
  <c r="N7590" i="1"/>
  <c r="N11814" i="1"/>
  <c r="N2604" i="1"/>
  <c r="N8108" i="1"/>
  <c r="N8216" i="1"/>
  <c r="N2487" i="1"/>
  <c r="N10758" i="1"/>
  <c r="N10911" i="1"/>
  <c r="N5476" i="1"/>
  <c r="N11075" i="1"/>
  <c r="N1825" i="1"/>
  <c r="N4609" i="1"/>
  <c r="N5091" i="1"/>
  <c r="N8127" i="1"/>
  <c r="N10710" i="1"/>
  <c r="N10600" i="1"/>
  <c r="N4741" i="1"/>
  <c r="N9220" i="1"/>
  <c r="N10998" i="1"/>
  <c r="N11740" i="1"/>
  <c r="N5360" i="1"/>
  <c r="N4715" i="1"/>
  <c r="N5183" i="1"/>
  <c r="N1220" i="1"/>
  <c r="N11070" i="1"/>
  <c r="N11847" i="1"/>
  <c r="N10867" i="1"/>
  <c r="N5506" i="1"/>
  <c r="N10289" i="1"/>
  <c r="N2679" i="1"/>
  <c r="N11940" i="1"/>
  <c r="N64" i="1"/>
  <c r="N2868" i="1"/>
  <c r="N67" i="1"/>
  <c r="N4488" i="1"/>
  <c r="N7868" i="1"/>
  <c r="N10622" i="1"/>
  <c r="N2715" i="1"/>
  <c r="N7943" i="1"/>
  <c r="N10892" i="1"/>
  <c r="N11994" i="1"/>
  <c r="N2913" i="1"/>
  <c r="N7078" i="1"/>
  <c r="N10709" i="1"/>
  <c r="N2819" i="1"/>
  <c r="N183" i="1"/>
  <c r="N5543" i="1"/>
  <c r="N8391" i="1"/>
  <c r="N1926" i="1"/>
  <c r="N5055" i="1"/>
  <c r="N8220" i="1"/>
  <c r="N5409" i="1"/>
  <c r="N5467" i="1"/>
  <c r="N8512" i="1"/>
  <c r="N8132" i="1"/>
  <c r="N11071" i="1"/>
  <c r="N5429" i="1"/>
  <c r="N10341" i="1"/>
  <c r="N2642" i="1"/>
  <c r="N2792" i="1"/>
  <c r="N5426" i="1"/>
  <c r="N8479" i="1"/>
  <c r="N8043" i="1"/>
  <c r="N5511" i="1"/>
  <c r="N8238" i="1"/>
  <c r="N1021" i="1"/>
  <c r="N5472" i="1"/>
  <c r="N10704" i="1"/>
  <c r="N9738" i="1"/>
  <c r="N10590" i="1"/>
  <c r="N10783" i="1"/>
  <c r="N8375" i="1"/>
  <c r="N8455" i="1"/>
  <c r="N11032" i="1"/>
  <c r="N10273" i="1"/>
  <c r="N5109" i="1"/>
  <c r="N8298" i="1"/>
  <c r="N1039" i="1"/>
  <c r="N8443" i="1"/>
  <c r="N5486" i="1"/>
  <c r="N11925" i="1"/>
  <c r="N8483" i="1"/>
  <c r="N10799" i="1"/>
  <c r="N5088" i="1"/>
  <c r="N177" i="1"/>
  <c r="N10980" i="1"/>
  <c r="N8518" i="1"/>
  <c r="N2677" i="1"/>
  <c r="N10846" i="1"/>
  <c r="N2870" i="1"/>
  <c r="N8467" i="1"/>
  <c r="N5209" i="1"/>
  <c r="N2910" i="1"/>
  <c r="N5458" i="1"/>
  <c r="N11943" i="1"/>
  <c r="N5433" i="1"/>
  <c r="N2510" i="1"/>
  <c r="N4735" i="1"/>
  <c r="N6620" i="1"/>
  <c r="N1038" i="1"/>
  <c r="N5289" i="1"/>
  <c r="N8267" i="1"/>
  <c r="N5319" i="1"/>
  <c r="N5165" i="1"/>
  <c r="N1104" i="1"/>
  <c r="N4833" i="1"/>
  <c r="N5537" i="1"/>
  <c r="N10575" i="1"/>
  <c r="N2801" i="1"/>
  <c r="N1042" i="1"/>
  <c r="N2726" i="1"/>
  <c r="N10943" i="1"/>
  <c r="N1250" i="1"/>
  <c r="N5145" i="1"/>
  <c r="N8336" i="1"/>
  <c r="N11020" i="1"/>
  <c r="N5011" i="1"/>
  <c r="N2692" i="1"/>
  <c r="N5386" i="1"/>
  <c r="N5446" i="1"/>
  <c r="N10992" i="1"/>
  <c r="N11066" i="1"/>
  <c r="N4647" i="1"/>
  <c r="N2513" i="1"/>
  <c r="N2635" i="1"/>
  <c r="N8201" i="1"/>
  <c r="N7966" i="1"/>
  <c r="N11954" i="1"/>
  <c r="N2897" i="1"/>
  <c r="N1158" i="1"/>
  <c r="N7622" i="1"/>
  <c r="N8173" i="1"/>
  <c r="N5407" i="1"/>
  <c r="N1237" i="1"/>
  <c r="N8555" i="1"/>
  <c r="N2835" i="1"/>
  <c r="N11590" i="1"/>
  <c r="N5077" i="1"/>
  <c r="N8280" i="1"/>
  <c r="N2823" i="1"/>
  <c r="N8457" i="1"/>
  <c r="N11991" i="1"/>
  <c r="N1191" i="1"/>
  <c r="N11984" i="1"/>
  <c r="N2849" i="1"/>
  <c r="N10386" i="1"/>
  <c r="N1161" i="1"/>
  <c r="N10860" i="1"/>
  <c r="N5445" i="1"/>
  <c r="N11889" i="1"/>
  <c r="N5524" i="1"/>
  <c r="N10435" i="1"/>
  <c r="N933" i="1"/>
  <c r="N8381" i="1"/>
  <c r="N7655" i="1"/>
  <c r="N7775" i="1"/>
  <c r="N2415" i="1"/>
  <c r="N2586" i="1"/>
  <c r="N486" i="1"/>
  <c r="N5167" i="1"/>
  <c r="N11068" i="1"/>
  <c r="N5272" i="1"/>
  <c r="N10959" i="1"/>
  <c r="N10229" i="1"/>
  <c r="N5174" i="1"/>
  <c r="N10721" i="1"/>
  <c r="N11780" i="1"/>
  <c r="N5507" i="1"/>
  <c r="N4023" i="1"/>
  <c r="N10418" i="1"/>
  <c r="N10848" i="1"/>
  <c r="N2785" i="1"/>
  <c r="N10835" i="1"/>
  <c r="N2683" i="1"/>
  <c r="N417" i="1"/>
  <c r="N5008" i="1"/>
  <c r="N5477" i="1"/>
  <c r="N59" i="1"/>
  <c r="N2832" i="1"/>
  <c r="N4815" i="1"/>
  <c r="N8235" i="1"/>
  <c r="N10971" i="1"/>
  <c r="N6560" i="1"/>
  <c r="N1156" i="1"/>
  <c r="N10930" i="1"/>
  <c r="N11028" i="1"/>
  <c r="N10547" i="1"/>
  <c r="N172" i="1"/>
  <c r="N10893" i="1"/>
  <c r="N2851" i="1"/>
  <c r="N5492" i="1"/>
  <c r="N8544" i="1"/>
  <c r="N10217" i="1"/>
  <c r="N10489" i="1"/>
  <c r="N1154" i="1"/>
  <c r="N5268" i="1"/>
  <c r="N2587" i="1"/>
  <c r="N5440" i="1"/>
  <c r="N2440" i="1"/>
  <c r="N5228" i="1"/>
  <c r="N50" i="1"/>
  <c r="N10761" i="1"/>
  <c r="N10910" i="1"/>
  <c r="N2871" i="1"/>
  <c r="N5556" i="1"/>
  <c r="N1231" i="1"/>
  <c r="N7573" i="1"/>
  <c r="N5103" i="1"/>
  <c r="N2778" i="1"/>
  <c r="N8386" i="1"/>
  <c r="N8461" i="1"/>
  <c r="N5529" i="1"/>
  <c r="N8274" i="1"/>
  <c r="N11049" i="1"/>
  <c r="N5474" i="1"/>
  <c r="N10430" i="1"/>
  <c r="N1183" i="1"/>
  <c r="N5378" i="1"/>
  <c r="N8428" i="1"/>
  <c r="N8486" i="1"/>
  <c r="N2707" i="1"/>
  <c r="N10973" i="1"/>
  <c r="N5382" i="1"/>
  <c r="N7930" i="1"/>
  <c r="N8514" i="1"/>
  <c r="N1206" i="1"/>
  <c r="N11717" i="1"/>
  <c r="N2620" i="1"/>
  <c r="N2780" i="1"/>
  <c r="N10917" i="1"/>
  <c r="N5532" i="1"/>
  <c r="N2810" i="1"/>
  <c r="N11912" i="1"/>
  <c r="N11722" i="1"/>
  <c r="N2829" i="1"/>
  <c r="N11840" i="1"/>
  <c r="N8359" i="1"/>
  <c r="N11017" i="1"/>
  <c r="N5013" i="1"/>
  <c r="N5301" i="1"/>
  <c r="N11949" i="1"/>
  <c r="N454" i="1"/>
  <c r="N11977" i="1"/>
  <c r="N10045" i="1"/>
  <c r="N7796" i="1"/>
  <c r="N7411" i="1"/>
  <c r="N7402" i="1"/>
  <c r="N7197" i="1"/>
  <c r="N11911" i="1"/>
  <c r="N8000" i="1"/>
  <c r="N8139" i="1"/>
  <c r="N5523" i="1"/>
  <c r="N2598" i="1"/>
  <c r="N8413" i="1"/>
  <c r="N7077" i="1"/>
  <c r="N2106" i="1"/>
  <c r="N7552" i="1"/>
  <c r="N2312" i="1"/>
  <c r="N993" i="1"/>
  <c r="N10806" i="1"/>
  <c r="N2613" i="1"/>
  <c r="N5261" i="1"/>
  <c r="N495" i="1"/>
  <c r="N10725" i="1"/>
  <c r="N1225" i="1"/>
  <c r="N1135" i="1"/>
  <c r="N10870" i="1"/>
  <c r="N2863" i="1"/>
  <c r="N10304" i="1"/>
  <c r="N5249" i="1"/>
  <c r="N8405" i="1"/>
  <c r="N3858" i="1"/>
  <c r="N2588" i="1"/>
  <c r="N2743" i="1"/>
  <c r="N8388" i="1"/>
  <c r="N5463" i="1"/>
  <c r="N5504" i="1"/>
  <c r="N2912" i="1"/>
  <c r="N2345" i="1"/>
  <c r="N7988" i="1"/>
  <c r="N11885" i="1"/>
  <c r="N8245" i="1"/>
  <c r="N10788" i="1"/>
  <c r="N10966" i="1"/>
  <c r="N8421" i="1"/>
  <c r="N1217" i="1"/>
  <c r="N10556" i="1"/>
  <c r="N2771" i="1"/>
  <c r="N10941" i="1"/>
  <c r="N11021" i="1"/>
  <c r="N5060" i="1"/>
  <c r="N8500" i="1"/>
  <c r="N4776" i="1"/>
  <c r="N1172" i="1"/>
  <c r="N11929" i="1"/>
  <c r="N10942" i="1"/>
  <c r="N5481" i="1"/>
  <c r="N5544" i="1"/>
  <c r="N11966" i="1"/>
  <c r="N10366" i="1"/>
  <c r="N9672" i="1"/>
  <c r="N10516" i="1"/>
  <c r="N2734" i="1"/>
  <c r="N8372" i="1"/>
  <c r="N10957" i="1"/>
  <c r="N11045" i="1"/>
  <c r="N8304" i="1"/>
  <c r="N1244" i="1"/>
  <c r="N2887" i="1"/>
  <c r="N2656" i="1"/>
  <c r="N8460" i="1"/>
  <c r="N1219" i="1"/>
  <c r="N7709" i="1"/>
  <c r="N1174" i="1"/>
  <c r="N1207" i="1"/>
  <c r="N8414" i="1"/>
  <c r="N5483" i="1"/>
  <c r="N8551" i="1"/>
  <c r="N5025" i="1"/>
  <c r="N5246" i="1"/>
  <c r="N5424" i="1"/>
  <c r="N170" i="1"/>
  <c r="N7015" i="1"/>
  <c r="N10347" i="1"/>
  <c r="N2529" i="1"/>
  <c r="N7892" i="1"/>
  <c r="N10358" i="1"/>
  <c r="N4076" i="1"/>
  <c r="N10691" i="1"/>
  <c r="N8357" i="1"/>
  <c r="N5538" i="1"/>
  <c r="N5223" i="1"/>
  <c r="N6434" i="1"/>
  <c r="N5044" i="1"/>
  <c r="N5385" i="1"/>
  <c r="N5501" i="1"/>
  <c r="N2382" i="1"/>
  <c r="N5295" i="1"/>
  <c r="N5462" i="1"/>
  <c r="N863" i="1"/>
  <c r="N8071" i="1"/>
  <c r="N10810" i="1"/>
  <c r="N10928" i="1"/>
  <c r="N2859" i="1"/>
  <c r="N5514" i="1"/>
  <c r="N1993" i="1"/>
  <c r="N10362" i="1"/>
  <c r="N7999" i="1"/>
  <c r="N8116" i="1"/>
  <c r="N948" i="1"/>
  <c r="N5322" i="1"/>
  <c r="N10969" i="1"/>
  <c r="N5453" i="1"/>
  <c r="N8520" i="1"/>
  <c r="N2589" i="1"/>
  <c r="N5348" i="1"/>
  <c r="N8425" i="1"/>
  <c r="N2893" i="1"/>
  <c r="N2633" i="1"/>
  <c r="N8451" i="1"/>
  <c r="N7749" i="1"/>
  <c r="N10727" i="1"/>
  <c r="N2795" i="1"/>
  <c r="N5444" i="1"/>
  <c r="N5499" i="1"/>
  <c r="N8556" i="1"/>
  <c r="N8466" i="1"/>
  <c r="N1137" i="1"/>
  <c r="N914" i="1"/>
  <c r="N8014" i="1"/>
  <c r="N11914" i="1"/>
  <c r="N5413" i="1"/>
  <c r="N10964" i="1"/>
  <c r="N11054" i="1"/>
  <c r="N8429" i="1"/>
  <c r="N11072" i="1"/>
  <c r="N11033" i="1"/>
  <c r="N10766" i="1"/>
  <c r="N11016" i="1"/>
  <c r="N11026" i="1"/>
  <c r="N7769" i="1"/>
  <c r="N5221" i="1"/>
  <c r="N8328" i="1"/>
  <c r="N10947" i="1"/>
  <c r="N2885" i="1"/>
  <c r="N5555" i="1"/>
  <c r="N5045" i="1"/>
  <c r="N10770" i="1"/>
  <c r="N1223" i="1"/>
  <c r="N2822" i="1"/>
  <c r="N10165" i="1"/>
  <c r="N10968" i="1"/>
  <c r="N5134" i="1"/>
  <c r="N477" i="1"/>
  <c r="N184" i="1"/>
  <c r="N10374" i="1"/>
  <c r="N11890" i="1"/>
  <c r="N2802" i="1"/>
  <c r="N2875" i="1"/>
  <c r="N5074" i="1"/>
  <c r="N2844" i="1"/>
  <c r="N1178" i="1"/>
  <c r="N10426" i="1"/>
  <c r="N10894" i="1"/>
  <c r="N8497" i="1"/>
  <c r="N11014" i="1"/>
  <c r="N10031" i="1"/>
  <c r="N9759" i="1"/>
  <c r="N157" i="1"/>
  <c r="N1134" i="1"/>
  <c r="N5035" i="1"/>
  <c r="N11782" i="1"/>
  <c r="N11624" i="1"/>
  <c r="N2674" i="1"/>
  <c r="N180" i="1"/>
  <c r="N11900" i="1"/>
  <c r="N1971" i="1"/>
  <c r="N8075" i="1"/>
  <c r="N5388" i="1"/>
  <c r="N11031" i="1"/>
  <c r="N10534" i="1"/>
  <c r="N10793" i="1"/>
  <c r="N7543" i="1"/>
  <c r="N462" i="1"/>
  <c r="N8465" i="1"/>
  <c r="N6997" i="1"/>
  <c r="N8002" i="1"/>
  <c r="N4562" i="1"/>
  <c r="N2878" i="1"/>
  <c r="N497" i="1"/>
  <c r="N5358" i="1"/>
  <c r="N5516" i="1"/>
  <c r="N5493" i="1"/>
  <c r="N5235" i="1"/>
  <c r="N8427" i="1"/>
  <c r="N1251" i="1"/>
  <c r="N2799" i="1"/>
  <c r="N2616" i="1"/>
  <c r="N10433" i="1"/>
  <c r="N10896" i="1"/>
  <c r="N8390" i="1"/>
  <c r="N1243" i="1"/>
  <c r="N11993" i="1"/>
  <c r="N10814" i="1"/>
  <c r="N11059" i="1"/>
  <c r="N5546" i="1"/>
  <c r="N8496" i="1"/>
  <c r="N10764" i="1"/>
  <c r="N492" i="1"/>
  <c r="N5535" i="1"/>
  <c r="N2821" i="1"/>
  <c r="N10794" i="1"/>
  <c r="N11961" i="1"/>
  <c r="N5094" i="1"/>
  <c r="N8549" i="1"/>
  <c r="N465" i="1"/>
  <c r="N10840" i="1"/>
  <c r="N8072" i="1"/>
  <c r="N5127" i="1"/>
  <c r="N8145" i="1"/>
  <c r="N2758" i="1"/>
  <c r="N2820" i="1"/>
  <c r="N8452" i="1"/>
  <c r="N5163" i="1"/>
  <c r="N4850" i="1"/>
  <c r="N10965" i="1"/>
  <c r="N10227" i="1"/>
  <c r="N10938" i="1"/>
  <c r="N4893" i="1"/>
  <c r="N182" i="1"/>
  <c r="N11981" i="1"/>
  <c r="N10982" i="1"/>
  <c r="N8062" i="1"/>
  <c r="N2644" i="1"/>
  <c r="N10763" i="1"/>
  <c r="N433" i="1"/>
  <c r="N2442" i="1"/>
  <c r="N8464" i="1"/>
  <c r="N10843" i="1"/>
  <c r="N4990" i="1"/>
  <c r="N10751" i="1"/>
  <c r="N5199" i="1"/>
  <c r="N8099" i="1"/>
  <c r="N10639" i="1"/>
  <c r="N431" i="1"/>
  <c r="N10563" i="1"/>
  <c r="N4987" i="1"/>
  <c r="N4873" i="1"/>
  <c r="N1071" i="1"/>
  <c r="N7581" i="1"/>
  <c r="N10108" i="1"/>
  <c r="N4338" i="1"/>
  <c r="N10500" i="1"/>
  <c r="N7860" i="1"/>
  <c r="N4894" i="1"/>
  <c r="N1092" i="1"/>
  <c r="N4817" i="1"/>
  <c r="N4784" i="1"/>
  <c r="N397" i="1"/>
  <c r="N7603" i="1"/>
  <c r="N4688" i="1"/>
  <c r="N388" i="1"/>
  <c r="N7435" i="1"/>
  <c r="N4540" i="1"/>
  <c r="N4454" i="1"/>
  <c r="N7079" i="1"/>
  <c r="N6176" i="1"/>
  <c r="N7859" i="1"/>
  <c r="N10396" i="1"/>
  <c r="N10340" i="1"/>
  <c r="N7602" i="1"/>
  <c r="N4635" i="1"/>
  <c r="N980" i="1"/>
  <c r="N9897" i="1"/>
  <c r="N4992" i="1"/>
  <c r="N1110" i="1"/>
  <c r="N55" i="1"/>
  <c r="N4763" i="1"/>
  <c r="N7598" i="1"/>
  <c r="N4638" i="1"/>
  <c r="N11659" i="1"/>
  <c r="N4293" i="1"/>
  <c r="N7972" i="1"/>
  <c r="N11807" i="1"/>
  <c r="N10428" i="1"/>
  <c r="N10359" i="1"/>
  <c r="N7620" i="1"/>
  <c r="N10231" i="1"/>
  <c r="N10109" i="1"/>
  <c r="N9945" i="1"/>
  <c r="N9661" i="1"/>
  <c r="N10481" i="1"/>
  <c r="N10409" i="1"/>
  <c r="N402" i="1"/>
  <c r="N10254" i="1"/>
  <c r="N10126" i="1"/>
  <c r="N9939" i="1"/>
  <c r="N4216" i="1"/>
  <c r="N3857" i="1"/>
  <c r="N4236" i="1"/>
  <c r="N119" i="1"/>
  <c r="N7457" i="1"/>
  <c r="N2196" i="1"/>
  <c r="N7113" i="1"/>
  <c r="N1968" i="1"/>
  <c r="N10200" i="1"/>
  <c r="N2230" i="1"/>
  <c r="N9953" i="1"/>
  <c r="N887" i="1"/>
  <c r="N1828" i="1"/>
  <c r="N10074" i="1"/>
  <c r="N7193" i="1"/>
  <c r="N9757" i="1"/>
  <c r="N3534" i="1"/>
  <c r="N2121" i="1"/>
  <c r="N7059" i="1"/>
  <c r="N9743" i="1"/>
  <c r="N9641" i="1"/>
  <c r="N3647" i="1"/>
  <c r="N7166" i="1"/>
  <c r="N7055" i="1"/>
  <c r="N6930" i="1"/>
  <c r="N822" i="1"/>
  <c r="N6296" i="1"/>
  <c r="N4470" i="1"/>
  <c r="N7163" i="1"/>
  <c r="N7052" i="1"/>
  <c r="N9750" i="1"/>
  <c r="N4005" i="1"/>
  <c r="N6334" i="1"/>
  <c r="N4465" i="1"/>
  <c r="N9931" i="1"/>
  <c r="N2055" i="1"/>
  <c r="N9747" i="1"/>
  <c r="N9592" i="1"/>
  <c r="N3581" i="1"/>
  <c r="N4007" i="1"/>
  <c r="N1823" i="1"/>
  <c r="N11280" i="1"/>
  <c r="N3975" i="1"/>
  <c r="N756" i="1"/>
  <c r="N1947" i="1"/>
  <c r="N6716" i="1"/>
  <c r="N3726" i="1"/>
  <c r="N1995" i="1"/>
  <c r="N311" i="1"/>
  <c r="N1855" i="1"/>
  <c r="N9308" i="1"/>
  <c r="N1844" i="1"/>
  <c r="N269" i="1"/>
  <c r="N3540" i="1"/>
  <c r="N3939" i="1"/>
  <c r="N11403" i="1"/>
  <c r="N6394" i="1"/>
  <c r="N6727" i="1"/>
  <c r="N3859" i="1"/>
  <c r="N6449" i="1"/>
  <c r="N3809" i="1"/>
  <c r="N1422" i="1"/>
  <c r="N6475" i="1"/>
  <c r="N3445" i="1"/>
  <c r="N1712" i="1"/>
  <c r="N752" i="1"/>
  <c r="N9079" i="1"/>
  <c r="N8838" i="1"/>
  <c r="N1607" i="1"/>
  <c r="N1410" i="1"/>
  <c r="N5721" i="1"/>
  <c r="N6999" i="1"/>
  <c r="N1163" i="1"/>
  <c r="N11057" i="1"/>
  <c r="N11969" i="1"/>
  <c r="N8118" i="1"/>
  <c r="N1240" i="1"/>
  <c r="N10907" i="1"/>
  <c r="N8054" i="1"/>
  <c r="N10934" i="1"/>
  <c r="N11960" i="1"/>
  <c r="N2779" i="1"/>
  <c r="N2592" i="1"/>
  <c r="N458" i="1"/>
  <c r="N5037" i="1"/>
  <c r="N8446" i="1"/>
  <c r="N5397" i="1"/>
  <c r="N439" i="1"/>
  <c r="N7502" i="1"/>
  <c r="N7170" i="1"/>
  <c r="N8489" i="1"/>
  <c r="N8400" i="1"/>
  <c r="N2764" i="1"/>
  <c r="N1014" i="1"/>
  <c r="N2830" i="1"/>
  <c r="N10935" i="1"/>
  <c r="N10288" i="1"/>
  <c r="N8164" i="1"/>
  <c r="N8036" i="1"/>
  <c r="N2376" i="1"/>
  <c r="N2274" i="1"/>
  <c r="N11056" i="1"/>
  <c r="N5491" i="1"/>
  <c r="N8433" i="1"/>
  <c r="N11952" i="1"/>
  <c r="N8268" i="1"/>
  <c r="N8021" i="1"/>
  <c r="N10361" i="1"/>
  <c r="N8529" i="1"/>
  <c r="N2864" i="1"/>
  <c r="N2843" i="1"/>
  <c r="N10891" i="1"/>
  <c r="N2740" i="1"/>
  <c r="N10647" i="1"/>
  <c r="N7601" i="1"/>
  <c r="N11027" i="1"/>
  <c r="N8445" i="1"/>
  <c r="N5439" i="1"/>
  <c r="N5374" i="1"/>
  <c r="N8266" i="1"/>
  <c r="N1184" i="1"/>
  <c r="N5166" i="1"/>
  <c r="N2610" i="1"/>
  <c r="N7936" i="1"/>
  <c r="N4802" i="1"/>
  <c r="N7461" i="1"/>
  <c r="N8462" i="1"/>
  <c r="N8431" i="1"/>
  <c r="N10929" i="1"/>
  <c r="N8358" i="1"/>
  <c r="N10838" i="1"/>
  <c r="N5292" i="1"/>
  <c r="N8147" i="1"/>
  <c r="N1141" i="1"/>
  <c r="N2496" i="1"/>
  <c r="N10282" i="1"/>
  <c r="N2159" i="1"/>
  <c r="N11067" i="1"/>
  <c r="N8513" i="1"/>
  <c r="N10994" i="1"/>
  <c r="N11999" i="1"/>
  <c r="N8511" i="1"/>
  <c r="N10990" i="1"/>
  <c r="N8444" i="1"/>
  <c r="N5438" i="1"/>
  <c r="N474" i="1"/>
  <c r="N8330" i="1"/>
  <c r="N10807" i="1"/>
  <c r="N5242" i="1"/>
  <c r="N1162" i="1"/>
  <c r="N2609" i="1"/>
  <c r="N7934" i="1"/>
  <c r="N11752" i="1"/>
  <c r="N2265" i="1"/>
  <c r="N10784" i="1"/>
  <c r="N1187" i="1"/>
  <c r="N448" i="1"/>
  <c r="N5201" i="1"/>
  <c r="N11881" i="1"/>
  <c r="N10661" i="1"/>
  <c r="N2623" i="1"/>
  <c r="N11851" i="1"/>
  <c r="N10570" i="1"/>
  <c r="N1131" i="1"/>
  <c r="N4962" i="1"/>
  <c r="N7808" i="1"/>
  <c r="N7719" i="1"/>
  <c r="N7633" i="1"/>
  <c r="N2314" i="1"/>
  <c r="N4580" i="1"/>
  <c r="N4406" i="1"/>
  <c r="N307" i="1"/>
  <c r="N2791" i="1"/>
  <c r="N8282" i="1"/>
  <c r="N2751" i="1"/>
  <c r="N5275" i="1"/>
  <c r="N10752" i="1"/>
  <c r="N11895" i="1"/>
  <c r="N2670" i="1"/>
  <c r="N5153" i="1"/>
  <c r="N10641" i="1"/>
  <c r="N10612" i="1"/>
  <c r="N10584" i="1"/>
  <c r="N1138" i="1"/>
  <c r="N7926" i="1"/>
  <c r="N4915" i="1"/>
  <c r="N7757" i="1"/>
  <c r="N7666" i="1"/>
  <c r="N10251" i="1"/>
  <c r="N2279" i="1"/>
  <c r="N7318" i="1"/>
  <c r="N7017" i="1"/>
  <c r="N471" i="1"/>
  <c r="N8323" i="1"/>
  <c r="N10827" i="1"/>
  <c r="N8258" i="1"/>
  <c r="N10780" i="1"/>
  <c r="N2716" i="1"/>
  <c r="N8159" i="1"/>
  <c r="N8122" i="1"/>
  <c r="N10684" i="1"/>
  <c r="N8074" i="1"/>
  <c r="N432" i="1"/>
  <c r="N1146" i="1"/>
  <c r="N2580" i="1"/>
  <c r="N10538" i="1"/>
  <c r="N7872" i="1"/>
  <c r="N4855" i="1"/>
  <c r="N10346" i="1"/>
  <c r="N4722" i="1"/>
  <c r="N10196" i="1"/>
  <c r="N4546" i="1"/>
  <c r="N7139" i="1"/>
  <c r="N676" i="1"/>
  <c r="N5372" i="1"/>
  <c r="N10833" i="1"/>
  <c r="N8265" i="1"/>
  <c r="N8232" i="1"/>
  <c r="N5252" i="1"/>
  <c r="N2699" i="1"/>
  <c r="N2682" i="1"/>
  <c r="N8102" i="1"/>
  <c r="N10658" i="1"/>
  <c r="N8046" i="1"/>
  <c r="N8009" i="1"/>
  <c r="N7984" i="1"/>
  <c r="N1129" i="1"/>
  <c r="N4954" i="1"/>
  <c r="N2468" i="1"/>
  <c r="N10357" i="1"/>
  <c r="N4729" i="1"/>
  <c r="N11698" i="1"/>
  <c r="N4574" i="1"/>
  <c r="N9952" i="1"/>
  <c r="N9551" i="1"/>
  <c r="N8338" i="1"/>
  <c r="N2788" i="1"/>
  <c r="N10805" i="1"/>
  <c r="N5277" i="1"/>
  <c r="N5233" i="1"/>
  <c r="N8126" i="1"/>
  <c r="N5155" i="1"/>
  <c r="N8059" i="1"/>
  <c r="N11850" i="1"/>
  <c r="N2574" i="1"/>
  <c r="N10506" i="1"/>
  <c r="N7797" i="1"/>
  <c r="N2393" i="1"/>
  <c r="N2326" i="1"/>
  <c r="N7399" i="1"/>
  <c r="N4246" i="1"/>
  <c r="N7906" i="1"/>
  <c r="N7857" i="1"/>
  <c r="N11785" i="1"/>
  <c r="N4851" i="1"/>
  <c r="N11760" i="1"/>
  <c r="N7684" i="1"/>
  <c r="N4744" i="1"/>
  <c r="N7600" i="1"/>
  <c r="N10234" i="1"/>
  <c r="N7503" i="1"/>
  <c r="N2257" i="1"/>
  <c r="N7348" i="1"/>
  <c r="N7266" i="1"/>
  <c r="N11572" i="1"/>
  <c r="N2545" i="1"/>
  <c r="N11797" i="1"/>
  <c r="N7767" i="1"/>
  <c r="N11739" i="1"/>
  <c r="N4712" i="1"/>
  <c r="N4633" i="1"/>
  <c r="N968" i="1"/>
  <c r="N11578" i="1"/>
  <c r="N10523" i="1"/>
  <c r="N7842" i="1"/>
  <c r="N1088" i="1"/>
  <c r="N7669" i="1"/>
  <c r="N1032" i="1"/>
  <c r="N1013" i="1"/>
  <c r="N10044" i="1"/>
  <c r="N11541" i="1"/>
  <c r="N10551" i="1"/>
  <c r="N7881" i="1"/>
  <c r="N7781" i="1"/>
  <c r="N4799" i="1"/>
  <c r="N7616" i="1"/>
  <c r="N11694" i="1"/>
  <c r="N10101" i="1"/>
  <c r="N4366" i="1"/>
  <c r="N6365" i="1"/>
  <c r="N10475" i="1"/>
  <c r="N11776" i="1"/>
  <c r="N4773" i="1"/>
  <c r="N7582" i="1"/>
  <c r="N2243" i="1"/>
  <c r="N2070" i="1"/>
  <c r="N4199" i="1"/>
  <c r="N9437" i="1"/>
  <c r="N6965" i="1"/>
  <c r="N6641" i="1"/>
  <c r="N2263" i="1"/>
  <c r="N4480" i="1"/>
  <c r="N7101" i="1"/>
  <c r="N6839" i="1"/>
  <c r="N4636" i="1"/>
  <c r="N982" i="1"/>
  <c r="N4378" i="1"/>
  <c r="N6928" i="1"/>
  <c r="N272" i="1"/>
  <c r="N10070" i="1"/>
  <c r="N919" i="1"/>
  <c r="N11525" i="1"/>
  <c r="N4458" i="1"/>
  <c r="N9927" i="1"/>
  <c r="N2050" i="1"/>
  <c r="N4149" i="1"/>
  <c r="N3983" i="1"/>
  <c r="N6256" i="1"/>
  <c r="N2112" i="1"/>
  <c r="N9835" i="1"/>
  <c r="N6926" i="1"/>
  <c r="N3989" i="1"/>
  <c r="N4554" i="1"/>
  <c r="N7274" i="1"/>
  <c r="N4341" i="1"/>
  <c r="N9832" i="1"/>
  <c r="N1997" i="1"/>
  <c r="N1901" i="1"/>
  <c r="N7378" i="1"/>
  <c r="N7279" i="1"/>
  <c r="N4339" i="1"/>
  <c r="N4238" i="1"/>
  <c r="N4138" i="1"/>
  <c r="N297" i="1"/>
  <c r="N9676" i="1"/>
  <c r="N9590" i="1"/>
  <c r="N284" i="1"/>
  <c r="N123" i="1"/>
  <c r="N9568" i="1"/>
  <c r="N1778" i="1"/>
  <c r="N9643" i="1"/>
  <c r="N6696" i="1"/>
  <c r="N726" i="1"/>
  <c r="N6890" i="1"/>
  <c r="N9634" i="1"/>
  <c r="N3910" i="1"/>
  <c r="N1665" i="1"/>
  <c r="N1837" i="1"/>
  <c r="N9352" i="1"/>
  <c r="N6196" i="1"/>
  <c r="N789" i="1"/>
  <c r="N9417" i="1"/>
  <c r="N9210" i="1"/>
  <c r="N9550" i="1"/>
  <c r="N6593" i="1"/>
  <c r="N9254" i="1"/>
  <c r="N6533" i="1"/>
  <c r="N9069" i="1"/>
  <c r="N1735" i="1"/>
  <c r="N6099" i="1"/>
  <c r="N3650" i="1"/>
  <c r="N9321" i="1"/>
  <c r="N8935" i="1"/>
  <c r="N11361" i="1"/>
  <c r="N8720" i="1"/>
  <c r="N5819" i="1"/>
  <c r="N5558" i="1"/>
  <c r="N2932" i="1"/>
  <c r="N2945" i="1"/>
  <c r="N1281" i="1"/>
  <c r="N2971" i="1"/>
  <c r="N521" i="1"/>
  <c r="N2999" i="1"/>
  <c r="N3014" i="1"/>
  <c r="N3024" i="1"/>
  <c r="N501" i="1"/>
  <c r="N11085" i="1"/>
  <c r="N8590" i="1"/>
  <c r="N11095" i="1"/>
  <c r="N2981" i="1"/>
  <c r="N8631" i="1"/>
  <c r="N5654" i="1"/>
  <c r="N5677" i="1"/>
  <c r="N8672" i="1"/>
  <c r="N5709" i="1"/>
  <c r="N8701" i="1"/>
  <c r="N2927" i="1"/>
  <c r="N5579" i="1"/>
  <c r="N2957" i="1"/>
  <c r="N1291" i="1"/>
  <c r="N2989" i="1"/>
  <c r="N5644" i="1"/>
  <c r="N8651" i="1"/>
  <c r="N5683" i="1"/>
  <c r="N8680" i="1"/>
  <c r="N3048" i="1"/>
  <c r="N8568" i="1"/>
  <c r="N8577" i="1"/>
  <c r="N1274" i="1"/>
  <c r="N5600" i="1"/>
  <c r="N2985" i="1"/>
  <c r="N8634" i="1"/>
  <c r="N3006" i="1"/>
  <c r="N5678" i="1"/>
  <c r="N8677" i="1"/>
  <c r="N8559" i="1"/>
  <c r="N5568" i="1"/>
  <c r="N5582" i="1"/>
  <c r="N8601" i="1"/>
  <c r="N5611" i="1"/>
  <c r="N5629" i="1"/>
  <c r="N1303" i="1"/>
  <c r="N2925" i="1"/>
  <c r="N8607" i="1"/>
  <c r="N3001" i="1"/>
  <c r="N3028" i="1"/>
  <c r="N5717" i="1"/>
  <c r="N3065" i="1"/>
  <c r="N3074" i="1"/>
  <c r="N11139" i="1"/>
  <c r="N5798" i="1"/>
  <c r="N3112" i="1"/>
  <c r="N569" i="1"/>
  <c r="N512" i="1"/>
  <c r="N2983" i="1"/>
  <c r="N5667" i="1"/>
  <c r="N1324" i="1"/>
  <c r="N539" i="1"/>
  <c r="N11134" i="1"/>
  <c r="N548" i="1"/>
  <c r="N5789" i="1"/>
  <c r="N5808" i="1"/>
  <c r="N5825" i="1"/>
  <c r="N5836" i="1"/>
  <c r="N5846" i="1"/>
  <c r="N8573" i="1"/>
  <c r="N2968" i="1"/>
  <c r="N5656" i="1"/>
  <c r="N1319" i="1"/>
  <c r="N11125" i="1"/>
  <c r="N1343" i="1"/>
  <c r="N5767" i="1"/>
  <c r="N1358" i="1"/>
  <c r="N8751" i="1"/>
  <c r="N208" i="1"/>
  <c r="N8775" i="1"/>
  <c r="N5584" i="1"/>
  <c r="N2990" i="1"/>
  <c r="N8657" i="1"/>
  <c r="N77" i="1"/>
  <c r="N11129" i="1"/>
  <c r="N8716" i="1"/>
  <c r="N5625" i="1"/>
  <c r="N5705" i="1"/>
  <c r="N3067" i="1"/>
  <c r="N5787" i="1"/>
  <c r="N8755" i="1"/>
  <c r="N3131" i="1"/>
  <c r="N5848" i="1"/>
  <c r="N214" i="1"/>
  <c r="N3173" i="1"/>
  <c r="N583" i="1"/>
  <c r="N11087" i="1"/>
  <c r="N3010" i="1"/>
  <c r="N3058" i="1"/>
  <c r="N3078" i="1"/>
  <c r="N11145" i="1"/>
  <c r="N8564" i="1"/>
  <c r="N8636" i="1"/>
  <c r="N3045" i="1"/>
  <c r="N3071" i="1"/>
  <c r="N8741" i="1"/>
  <c r="N3111" i="1"/>
  <c r="N3135" i="1"/>
  <c r="N8797" i="1"/>
  <c r="N215" i="1"/>
  <c r="N11099" i="1"/>
  <c r="N3035" i="1"/>
  <c r="N5622" i="1"/>
  <c r="N5744" i="1"/>
  <c r="N5795" i="1"/>
  <c r="N5834" i="1"/>
  <c r="N3155" i="1"/>
  <c r="N11179" i="1"/>
  <c r="N8831" i="1"/>
  <c r="N8850" i="1"/>
  <c r="N8872" i="1"/>
  <c r="N5950" i="1"/>
  <c r="N5963" i="1"/>
  <c r="N5977" i="1"/>
  <c r="N5996" i="1"/>
  <c r="N608" i="1"/>
  <c r="N6019" i="1"/>
  <c r="N8961" i="1"/>
  <c r="N8977" i="1"/>
  <c r="N630" i="1"/>
  <c r="N3361" i="1"/>
  <c r="N9018" i="1"/>
  <c r="N3393" i="1"/>
  <c r="N8583" i="1"/>
  <c r="N5725" i="1"/>
  <c r="N8738" i="1"/>
  <c r="N5828" i="1"/>
  <c r="N8791" i="1"/>
  <c r="N216" i="1"/>
  <c r="N5891" i="1"/>
  <c r="N11189" i="1"/>
  <c r="N8866" i="1"/>
  <c r="N3219" i="1"/>
  <c r="N11203" i="1"/>
  <c r="N1459" i="1"/>
  <c r="N600" i="1"/>
  <c r="N3016" i="1"/>
  <c r="N11137" i="1"/>
  <c r="N8754" i="1"/>
  <c r="N5839" i="1"/>
  <c r="N212" i="1"/>
  <c r="N24" i="1"/>
  <c r="N8837" i="1"/>
  <c r="N3195" i="1"/>
  <c r="N3210" i="1"/>
  <c r="N5955" i="1"/>
  <c r="N5969" i="1"/>
  <c r="N25" i="1"/>
  <c r="N3275" i="1"/>
  <c r="N8945" i="1"/>
  <c r="N1496" i="1"/>
  <c r="N227" i="1"/>
  <c r="N3336" i="1"/>
  <c r="N3349" i="1"/>
  <c r="N3366" i="1"/>
  <c r="N1539" i="1"/>
  <c r="N8669" i="1"/>
  <c r="N1350" i="1"/>
  <c r="N11153" i="1"/>
  <c r="N3140" i="1"/>
  <c r="N5856" i="1"/>
  <c r="N5882" i="1"/>
  <c r="N3183" i="1"/>
  <c r="N5927" i="1"/>
  <c r="N589" i="1"/>
  <c r="N3227" i="1"/>
  <c r="N3242" i="1"/>
  <c r="N8915" i="1"/>
  <c r="N1473" i="1"/>
  <c r="N612" i="1"/>
  <c r="N1497" i="1"/>
  <c r="N3081" i="1"/>
  <c r="N572" i="1"/>
  <c r="N579" i="1"/>
  <c r="N11194" i="1"/>
  <c r="N11200" i="1"/>
  <c r="N5986" i="1"/>
  <c r="N3289" i="1"/>
  <c r="N3307" i="1"/>
  <c r="N3332" i="1"/>
  <c r="N6067" i="1"/>
  <c r="N3377" i="1"/>
  <c r="N1544" i="1"/>
  <c r="N3408" i="1"/>
  <c r="N6146" i="1"/>
  <c r="N9066" i="1"/>
  <c r="N9081" i="1"/>
  <c r="N9095" i="1"/>
  <c r="N9106" i="1"/>
  <c r="N6216" i="1"/>
  <c r="N3514" i="1"/>
  <c r="N6248" i="1"/>
  <c r="N5660" i="1"/>
  <c r="N3103" i="1"/>
  <c r="N5853" i="1"/>
  <c r="N3180" i="1"/>
  <c r="N3208" i="1"/>
  <c r="N5966" i="1"/>
  <c r="N3274" i="1"/>
  <c r="N8948" i="1"/>
  <c r="N8965" i="1"/>
  <c r="N6057" i="1"/>
  <c r="N634" i="1"/>
  <c r="N1537" i="1"/>
  <c r="N1551" i="1"/>
  <c r="N9051" i="1"/>
  <c r="N6154" i="1"/>
  <c r="N3440" i="1"/>
  <c r="N6183" i="1"/>
  <c r="N9098" i="1"/>
  <c r="N1597" i="1"/>
  <c r="N9127" i="1"/>
  <c r="N3519" i="1"/>
  <c r="N8574" i="1"/>
  <c r="N5786" i="1"/>
  <c r="N5844" i="1"/>
  <c r="N1415" i="1"/>
  <c r="N5931" i="1"/>
  <c r="N87" i="1"/>
  <c r="N5992" i="1"/>
  <c r="N11217" i="1"/>
  <c r="N6036" i="1"/>
  <c r="N3334" i="1"/>
  <c r="N9001" i="1"/>
  <c r="N9015" i="1"/>
  <c r="N9036" i="1"/>
  <c r="N1558" i="1"/>
  <c r="N3425" i="1"/>
  <c r="N11263" i="1"/>
  <c r="N3451" i="1"/>
  <c r="N95" i="1"/>
  <c r="N667" i="1"/>
  <c r="N1308" i="1"/>
  <c r="N5809" i="1"/>
  <c r="N5854" i="1"/>
  <c r="N8836" i="1"/>
  <c r="N8878" i="1"/>
  <c r="N5968" i="1"/>
  <c r="N8929" i="1"/>
  <c r="N1489" i="1"/>
  <c r="N621" i="1"/>
  <c r="N3340" i="1"/>
  <c r="N9005" i="1"/>
  <c r="N1538" i="1"/>
  <c r="N6115" i="1"/>
  <c r="N1562" i="1"/>
  <c r="N8771" i="1"/>
  <c r="N3187" i="1"/>
  <c r="N5975" i="1"/>
  <c r="N6024" i="1"/>
  <c r="N6059" i="1"/>
  <c r="N9029" i="1"/>
  <c r="N647" i="1"/>
  <c r="N6171" i="1"/>
  <c r="N6192" i="1"/>
  <c r="N6210" i="1"/>
  <c r="N6227" i="1"/>
  <c r="N6253" i="1"/>
  <c r="N3541" i="1"/>
  <c r="N9174" i="1"/>
  <c r="N9190" i="1"/>
  <c r="N9208" i="1"/>
  <c r="N6330" i="1"/>
  <c r="N6346" i="1"/>
  <c r="N3631" i="1"/>
  <c r="N6380" i="1"/>
  <c r="N6397" i="1"/>
  <c r="N6406" i="1"/>
  <c r="N722" i="1"/>
  <c r="N9317" i="1"/>
  <c r="N3729" i="1"/>
  <c r="N9345" i="1"/>
  <c r="N5680" i="1"/>
  <c r="N3161" i="1"/>
  <c r="N5938" i="1"/>
  <c r="N8932" i="1"/>
  <c r="N8967" i="1"/>
  <c r="N1524" i="1"/>
  <c r="N9039" i="1"/>
  <c r="N3428" i="1"/>
  <c r="N11271" i="1"/>
  <c r="N3478" i="1"/>
  <c r="N9124" i="1"/>
  <c r="N1618" i="1"/>
  <c r="N677" i="1"/>
  <c r="N9168" i="1"/>
  <c r="N1658" i="1"/>
  <c r="N3573" i="1"/>
  <c r="N3590" i="1"/>
  <c r="N29" i="1"/>
  <c r="N3625" i="1"/>
  <c r="N3639" i="1"/>
  <c r="N1711" i="1"/>
  <c r="N3668" i="1"/>
  <c r="N1729" i="1"/>
  <c r="N6430" i="1"/>
  <c r="N6447" i="1"/>
  <c r="N3738" i="1"/>
  <c r="N108" i="1"/>
  <c r="N5791" i="1"/>
  <c r="N5893" i="1"/>
  <c r="N5960" i="1"/>
  <c r="N3293" i="1"/>
  <c r="N8984" i="1"/>
  <c r="N1533" i="1"/>
  <c r="N645" i="1"/>
  <c r="N1573" i="1"/>
  <c r="N9087" i="1"/>
  <c r="N9107" i="1"/>
  <c r="N1612" i="1"/>
  <c r="N6246" i="1"/>
  <c r="N3537" i="1"/>
  <c r="N1651" i="1"/>
  <c r="N9183" i="1"/>
  <c r="N1673" i="1"/>
  <c r="N6326" i="1"/>
  <c r="N9236" i="1"/>
  <c r="N9248" i="1"/>
  <c r="N6373" i="1"/>
  <c r="N1366" i="1"/>
  <c r="N1421" i="1"/>
  <c r="N8903" i="1"/>
  <c r="N3296" i="1"/>
  <c r="N6054" i="1"/>
  <c r="N3381" i="1"/>
  <c r="N3412" i="1"/>
  <c r="N238" i="1"/>
  <c r="N9089" i="1"/>
  <c r="N3494" i="1"/>
  <c r="N11289" i="1"/>
  <c r="N8847" i="1"/>
  <c r="N2917" i="1"/>
  <c r="N5570" i="1"/>
  <c r="N2948" i="1"/>
  <c r="N8603" i="1"/>
  <c r="N2973" i="1"/>
  <c r="N5631" i="1"/>
  <c r="N8643" i="1"/>
  <c r="N198" i="1"/>
  <c r="N11118" i="1"/>
  <c r="N5561" i="1"/>
  <c r="N11086" i="1"/>
  <c r="N5589" i="1"/>
  <c r="N2965" i="1"/>
  <c r="N8617" i="1"/>
  <c r="N1298" i="1"/>
  <c r="N3005" i="1"/>
  <c r="N11115" i="1"/>
  <c r="N11119" i="1"/>
  <c r="N1331" i="1"/>
  <c r="N5728" i="1"/>
  <c r="N2929" i="1"/>
  <c r="N2943" i="1"/>
  <c r="N2959" i="1"/>
  <c r="N11098" i="1"/>
  <c r="N8625" i="1"/>
  <c r="N1301" i="1"/>
  <c r="N3012" i="1"/>
  <c r="N534" i="1"/>
  <c r="N3037" i="1"/>
  <c r="N8694" i="1"/>
  <c r="N2924" i="1"/>
  <c r="N5577" i="1"/>
  <c r="N5590" i="1"/>
  <c r="N5604" i="1"/>
  <c r="N5623" i="1"/>
  <c r="N8637" i="1"/>
  <c r="N5663" i="1"/>
  <c r="N5681" i="1"/>
  <c r="N5696" i="1"/>
  <c r="N2918" i="1"/>
  <c r="N5572" i="1"/>
  <c r="N1270" i="1"/>
  <c r="N188" i="1"/>
  <c r="N5614" i="1"/>
  <c r="N2991" i="1"/>
  <c r="N8644" i="1"/>
  <c r="N11084" i="1"/>
  <c r="N5605" i="1"/>
  <c r="N8646" i="1"/>
  <c r="N8675" i="1"/>
  <c r="N3052" i="1"/>
  <c r="N543" i="1"/>
  <c r="N3077" i="1"/>
  <c r="N11140" i="1"/>
  <c r="N3101" i="1"/>
  <c r="N22" i="1"/>
  <c r="N5832" i="1"/>
  <c r="N8586" i="1"/>
  <c r="N5624" i="1"/>
  <c r="N5672" i="1"/>
  <c r="N5703" i="1"/>
  <c r="N8702" i="1"/>
  <c r="N5751" i="1"/>
  <c r="N11138" i="1"/>
  <c r="N5792" i="1"/>
  <c r="N11149" i="1"/>
  <c r="N8764" i="1"/>
  <c r="N3134" i="1"/>
  <c r="N1396" i="1"/>
  <c r="N1268" i="1"/>
  <c r="N8614" i="1"/>
  <c r="N5665" i="1"/>
  <c r="N1321" i="1"/>
  <c r="N3056" i="1"/>
  <c r="N5747" i="1"/>
  <c r="N8725" i="1"/>
  <c r="N8739" i="1"/>
  <c r="N11148" i="1"/>
  <c r="N5824" i="1"/>
  <c r="N3128" i="1"/>
  <c r="N2952" i="1"/>
  <c r="N8627" i="1"/>
  <c r="N76" i="1"/>
  <c r="N1330" i="1"/>
  <c r="N8706" i="1"/>
  <c r="N8562" i="1"/>
  <c r="N5639" i="1"/>
  <c r="N8690" i="1"/>
  <c r="N5757" i="1"/>
  <c r="N3092" i="1"/>
  <c r="N3109" i="1"/>
  <c r="N3133" i="1"/>
  <c r="N8795" i="1"/>
  <c r="N5864" i="1"/>
  <c r="N5885" i="1"/>
  <c r="N11188" i="1"/>
  <c r="N5585" i="1"/>
  <c r="N1314" i="1"/>
  <c r="N5730" i="1"/>
  <c r="N3080" i="1"/>
  <c r="N21" i="1"/>
  <c r="N2930" i="1"/>
  <c r="N3004" i="1"/>
  <c r="N3051" i="1"/>
  <c r="N5764" i="1"/>
  <c r="N5794" i="1"/>
  <c r="N5822" i="1"/>
  <c r="N8784" i="1"/>
  <c r="N11166" i="1"/>
  <c r="N83" i="1"/>
  <c r="N194" i="1"/>
  <c r="N8688" i="1"/>
  <c r="N5646" i="1"/>
  <c r="N5753" i="1"/>
  <c r="N558" i="1"/>
  <c r="N1387" i="1"/>
  <c r="N1400" i="1"/>
  <c r="N8820" i="1"/>
  <c r="N5897" i="1"/>
  <c r="N5922" i="1"/>
  <c r="N8875" i="1"/>
  <c r="N1440" i="1"/>
  <c r="N3238" i="1"/>
  <c r="N5980" i="1"/>
  <c r="N5998" i="1"/>
  <c r="N6006" i="1"/>
  <c r="N8952" i="1"/>
  <c r="N3311" i="1"/>
  <c r="N3333" i="1"/>
  <c r="N6063" i="1"/>
  <c r="N1526" i="1"/>
  <c r="N90" i="1"/>
  <c r="N1545" i="1"/>
  <c r="N11094" i="1"/>
  <c r="N5736" i="1"/>
  <c r="N8743" i="1"/>
  <c r="N11157" i="1"/>
  <c r="N3153" i="1"/>
  <c r="N5869" i="1"/>
  <c r="N8830" i="1"/>
  <c r="N5919" i="1"/>
  <c r="N8869" i="1"/>
  <c r="N5947" i="1"/>
  <c r="N5961" i="1"/>
  <c r="N3252" i="1"/>
  <c r="N8922" i="1"/>
  <c r="N8668" i="1"/>
  <c r="N8726" i="1"/>
  <c r="N3108" i="1"/>
  <c r="N571" i="1"/>
  <c r="N1404" i="1"/>
  <c r="N8826" i="1"/>
  <c r="N3182" i="1"/>
  <c r="N3197" i="1"/>
  <c r="N219" i="1"/>
  <c r="N8894" i="1"/>
  <c r="N5971" i="1"/>
  <c r="N597" i="1"/>
  <c r="N1472" i="1"/>
  <c r="N6012" i="1"/>
  <c r="N3305" i="1"/>
  <c r="N8970" i="1"/>
  <c r="N6051" i="1"/>
  <c r="N8998" i="1"/>
  <c r="N1529" i="1"/>
  <c r="N9024" i="1"/>
  <c r="N6" i="1"/>
  <c r="N5777" i="1"/>
  <c r="N5823" i="1"/>
  <c r="N11163" i="1"/>
  <c r="N5861" i="1"/>
  <c r="N1412" i="1"/>
  <c r="N8842" i="1"/>
  <c r="N3200" i="1"/>
  <c r="N1434" i="1"/>
  <c r="N1445" i="1"/>
  <c r="N595" i="1"/>
  <c r="N598" i="1"/>
  <c r="N1475" i="1"/>
  <c r="N1485" i="1"/>
  <c r="N508" i="1"/>
  <c r="N5785" i="1"/>
  <c r="N3147" i="1"/>
  <c r="N1414" i="1"/>
  <c r="N5930" i="1"/>
  <c r="N1447" i="1"/>
  <c r="N5991" i="1"/>
  <c r="N6011" i="1"/>
  <c r="N8960" i="1"/>
  <c r="N8980" i="1"/>
  <c r="N6071" i="1"/>
  <c r="N6094" i="1"/>
  <c r="N3395" i="1"/>
  <c r="N9048" i="1"/>
  <c r="N6149" i="1"/>
  <c r="N6169" i="1"/>
  <c r="N9083" i="1"/>
  <c r="N3470" i="1"/>
  <c r="N9108" i="1"/>
  <c r="N6219" i="1"/>
  <c r="N9140" i="1"/>
  <c r="N9153" i="1"/>
  <c r="N8678" i="1"/>
  <c r="N207" i="1"/>
  <c r="N213" i="1"/>
  <c r="N8841" i="1"/>
  <c r="N3213" i="1"/>
  <c r="N5972" i="1"/>
  <c r="N11211" i="1"/>
  <c r="N8951" i="1"/>
  <c r="N3314" i="1"/>
  <c r="N8989" i="1"/>
  <c r="N9008" i="1"/>
  <c r="N11247" i="1"/>
  <c r="N9041" i="1"/>
  <c r="N11256" i="1"/>
  <c r="N6156" i="1"/>
  <c r="N3442" i="1"/>
  <c r="N6186" i="1"/>
  <c r="N9099" i="1"/>
  <c r="N669" i="1"/>
  <c r="N6224" i="1"/>
  <c r="N9145" i="1"/>
  <c r="N2970" i="1"/>
  <c r="N8747" i="1"/>
  <c r="N8800" i="1"/>
  <c r="N3178" i="1"/>
  <c r="N11196" i="1"/>
  <c r="N3236" i="1"/>
  <c r="N3272" i="1"/>
  <c r="N3294" i="1"/>
  <c r="N3310" i="1"/>
  <c r="N6052" i="1"/>
  <c r="N1522" i="1"/>
  <c r="N9020" i="1"/>
  <c r="N6113" i="1"/>
  <c r="N1561" i="1"/>
  <c r="N3427" i="1"/>
  <c r="N9070" i="1"/>
  <c r="N3455" i="1"/>
  <c r="N243" i="1"/>
  <c r="N3497" i="1"/>
  <c r="N1320" i="1"/>
  <c r="N3115" i="1"/>
  <c r="N5857" i="1"/>
  <c r="N5905" i="1"/>
  <c r="N5941" i="1"/>
  <c r="N1454" i="1"/>
  <c r="N6001" i="1"/>
  <c r="N1493" i="1"/>
  <c r="N3315" i="1"/>
  <c r="N8990" i="1"/>
  <c r="N11243" i="1"/>
  <c r="N6102" i="1"/>
  <c r="N1552" i="1"/>
  <c r="N236" i="1"/>
  <c r="N8785" i="1"/>
  <c r="N1428" i="1"/>
  <c r="N1467" i="1"/>
  <c r="N6030" i="1"/>
  <c r="N6066" i="1"/>
  <c r="N11249" i="1"/>
  <c r="N3421" i="1"/>
  <c r="N9073" i="1"/>
  <c r="N3467" i="1"/>
  <c r="N11282" i="1"/>
  <c r="N6229" i="1"/>
  <c r="N1630" i="1"/>
  <c r="N1640" i="1"/>
  <c r="N6293" i="1"/>
  <c r="N6303" i="1"/>
  <c r="N1677" i="1"/>
  <c r="N9227" i="1"/>
  <c r="N1693" i="1"/>
  <c r="N258" i="1"/>
  <c r="N6384" i="1"/>
  <c r="N11327" i="1"/>
  <c r="N6407" i="1"/>
  <c r="N6421" i="1"/>
  <c r="N9319" i="1"/>
  <c r="N730" i="1"/>
  <c r="N6473" i="1"/>
  <c r="N3061" i="1"/>
  <c r="N8813" i="1"/>
  <c r="N11197" i="1"/>
  <c r="N3280" i="1"/>
  <c r="N3319" i="1"/>
  <c r="N3368" i="1"/>
  <c r="N3404" i="1"/>
  <c r="N652" i="1"/>
  <c r="N3450" i="1"/>
  <c r="N3483" i="1"/>
  <c r="N6221" i="1"/>
  <c r="N248" i="1"/>
  <c r="N679" i="1"/>
  <c r="N1645" i="1"/>
  <c r="N9181" i="1"/>
  <c r="N9198" i="1"/>
  <c r="N3592" i="1"/>
  <c r="N3607" i="1"/>
  <c r="N11316" i="1"/>
  <c r="N3642" i="1"/>
  <c r="N1714" i="1"/>
  <c r="N3671" i="1"/>
  <c r="N9301" i="1"/>
  <c r="N6433" i="1"/>
  <c r="N728" i="1"/>
  <c r="N11354" i="1"/>
  <c r="N1761" i="1"/>
  <c r="N5815" i="1"/>
  <c r="N11187" i="1"/>
  <c r="N8906" i="1"/>
  <c r="N3299" i="1"/>
  <c r="N6058" i="1"/>
  <c r="N1540" i="1"/>
  <c r="N6134" i="1"/>
  <c r="N6168" i="1"/>
  <c r="N9090" i="1"/>
  <c r="N668" i="1"/>
  <c r="N6226" i="1"/>
  <c r="N6249" i="1"/>
  <c r="N6271" i="1"/>
  <c r="N6286" i="1"/>
  <c r="N3566" i="1"/>
  <c r="N9205" i="1"/>
  <c r="N9225" i="1"/>
  <c r="N3615" i="1"/>
  <c r="N9249" i="1"/>
  <c r="N10" i="1"/>
  <c r="N8762" i="1"/>
  <c r="N8843" i="1"/>
  <c r="N3247" i="1"/>
  <c r="N617" i="1"/>
  <c r="N1512" i="1"/>
  <c r="N6103" i="1"/>
  <c r="N11257" i="1"/>
  <c r="N1574" i="1"/>
  <c r="N9091" i="1"/>
  <c r="N99" i="1"/>
  <c r="N8595" i="1"/>
  <c r="N5934" i="1"/>
  <c r="N8962" i="1"/>
  <c r="N2919" i="1"/>
  <c r="N5574" i="1"/>
  <c r="N5586" i="1"/>
  <c r="N516" i="1"/>
  <c r="N2977" i="1"/>
  <c r="N5634" i="1"/>
  <c r="N8645" i="1"/>
  <c r="N1313" i="1"/>
  <c r="N202" i="1"/>
  <c r="N2923" i="1"/>
  <c r="N5576" i="1"/>
  <c r="N2955" i="1"/>
  <c r="N1290" i="1"/>
  <c r="N2986" i="1"/>
  <c r="N524" i="1"/>
  <c r="N5662" i="1"/>
  <c r="N8661" i="1"/>
  <c r="N11120" i="1"/>
  <c r="N5714" i="1"/>
  <c r="N1252" i="1"/>
  <c r="N2933" i="1"/>
  <c r="N2946" i="1"/>
  <c r="N8600" i="1"/>
  <c r="N5609" i="1"/>
  <c r="N8626" i="1"/>
  <c r="N3000" i="1"/>
  <c r="N530" i="1"/>
  <c r="N8666" i="1"/>
  <c r="N8683" i="1"/>
  <c r="N8698" i="1"/>
  <c r="N505" i="1"/>
  <c r="N17" i="1"/>
  <c r="N1278" i="1"/>
  <c r="N2967" i="1"/>
  <c r="N8622" i="1"/>
  <c r="N8638" i="1"/>
  <c r="N3009" i="1"/>
  <c r="N8664" i="1"/>
  <c r="N5700" i="1"/>
  <c r="N500" i="1"/>
  <c r="N5575" i="1"/>
  <c r="N11090" i="1"/>
  <c r="N5597" i="1"/>
  <c r="N2980" i="1"/>
  <c r="N11105" i="1"/>
  <c r="N5651" i="1"/>
  <c r="N1264" i="1"/>
  <c r="N2972" i="1"/>
  <c r="N74" i="1"/>
  <c r="N5697" i="1"/>
  <c r="N3055" i="1"/>
  <c r="N5745" i="1"/>
  <c r="N5770" i="1"/>
  <c r="N3090" i="1"/>
  <c r="N11147" i="1"/>
  <c r="N8761" i="1"/>
  <c r="N211" i="1"/>
  <c r="N1272" i="1"/>
  <c r="N522" i="1"/>
  <c r="N532" i="1"/>
  <c r="N7" i="1"/>
  <c r="N3060" i="1"/>
  <c r="N203" i="1"/>
  <c r="N5775" i="1"/>
  <c r="N556" i="1"/>
  <c r="N560" i="1"/>
  <c r="N3122" i="1"/>
  <c r="N8783" i="1"/>
  <c r="N8796" i="1"/>
  <c r="N5580" i="1"/>
  <c r="N2984" i="1"/>
  <c r="N1311" i="1"/>
  <c r="N5701" i="1"/>
  <c r="N11128" i="1"/>
  <c r="N8711" i="1"/>
  <c r="N5771" i="1"/>
  <c r="N5790" i="1"/>
  <c r="N3105" i="1"/>
  <c r="N1377" i="1"/>
  <c r="N11079" i="1"/>
  <c r="N8598" i="1"/>
  <c r="N5637" i="1"/>
  <c r="N3020" i="1"/>
  <c r="N3043" i="1"/>
  <c r="N5734" i="1"/>
  <c r="N8571" i="1"/>
  <c r="N1305" i="1"/>
  <c r="N8695" i="1"/>
  <c r="N1346" i="1"/>
  <c r="N1361" i="1"/>
  <c r="N8760" i="1"/>
  <c r="N1389" i="1"/>
  <c r="N5850" i="1"/>
  <c r="N5865" i="1"/>
  <c r="N1413" i="1"/>
  <c r="N5906" i="1"/>
  <c r="N2960" i="1"/>
  <c r="N533" i="1"/>
  <c r="N3064" i="1"/>
  <c r="N5774" i="1"/>
  <c r="N3102" i="1"/>
  <c r="N2938" i="1"/>
  <c r="N3013" i="1"/>
  <c r="N11127" i="1"/>
  <c r="N5768" i="1"/>
  <c r="N3097" i="1"/>
  <c r="N3120" i="1"/>
  <c r="N3139" i="1"/>
  <c r="N1399" i="1"/>
  <c r="N8565" i="1"/>
  <c r="N2997" i="1"/>
  <c r="N1334" i="1"/>
  <c r="N8654" i="1"/>
  <c r="N5762" i="1"/>
  <c r="N3106" i="1"/>
  <c r="N3136" i="1"/>
  <c r="N3157" i="1"/>
  <c r="N5877" i="1"/>
  <c r="N5901" i="1"/>
  <c r="N3194" i="1"/>
  <c r="N8879" i="1"/>
  <c r="N1443" i="1"/>
  <c r="N1451" i="1"/>
  <c r="N3260" i="1"/>
  <c r="N8931" i="1"/>
  <c r="N11216" i="1"/>
  <c r="N6025" i="1"/>
  <c r="N1505" i="1"/>
  <c r="N8981" i="1"/>
  <c r="N631" i="1"/>
  <c r="N11244" i="1"/>
  <c r="N11246" i="1"/>
  <c r="N3396" i="1"/>
  <c r="N8618" i="1"/>
  <c r="N544" i="1"/>
  <c r="N3098" i="1"/>
  <c r="N3126" i="1"/>
  <c r="N8801" i="1"/>
  <c r="N5872" i="1"/>
  <c r="N5896" i="1"/>
  <c r="N1426" i="1"/>
  <c r="N3205" i="1"/>
  <c r="N3221" i="1"/>
  <c r="N11205" i="1"/>
  <c r="N1463" i="1"/>
  <c r="N8924" i="1"/>
  <c r="N8685" i="1"/>
  <c r="N5776" i="1"/>
  <c r="N3116" i="1"/>
  <c r="N5841" i="1"/>
  <c r="N5860" i="1"/>
  <c r="N1411" i="1"/>
  <c r="N5909" i="1"/>
  <c r="N3199" i="1"/>
  <c r="N3214" i="1"/>
  <c r="N3229" i="1"/>
  <c r="N3245" i="1"/>
  <c r="N5988" i="1"/>
  <c r="N3278" i="1"/>
  <c r="N11218" i="1"/>
  <c r="N8957" i="1"/>
  <c r="N3318" i="1"/>
  <c r="N3339" i="1"/>
  <c r="N9000" i="1"/>
  <c r="N3372" i="1"/>
  <c r="N1257" i="1"/>
  <c r="N536" i="1"/>
  <c r="N8735" i="1"/>
  <c r="N8763" i="1"/>
  <c r="N1393" i="1"/>
  <c r="N577" i="1"/>
  <c r="N5889" i="1"/>
  <c r="N3184" i="1"/>
  <c r="N8864" i="1"/>
  <c r="N8884" i="1"/>
  <c r="N3233" i="1"/>
  <c r="N5973" i="1"/>
  <c r="N5990" i="1"/>
  <c r="N3279" i="1"/>
  <c r="N613" i="1"/>
  <c r="N191" i="1"/>
  <c r="N3094" i="1"/>
  <c r="N8798" i="1"/>
  <c r="N1418" i="1"/>
  <c r="N1430" i="1"/>
  <c r="N222" i="1"/>
  <c r="N602" i="1"/>
  <c r="N1486" i="1"/>
  <c r="N3309" i="1"/>
  <c r="N3337" i="1"/>
  <c r="N1521" i="1"/>
  <c r="N3380" i="1"/>
  <c r="N1546" i="1"/>
  <c r="N1560" i="1"/>
  <c r="N6151" i="1"/>
  <c r="N6172" i="1"/>
  <c r="N663" i="1"/>
  <c r="N1587" i="1"/>
  <c r="N3495" i="1"/>
  <c r="N1606" i="1"/>
  <c r="N3516" i="1"/>
  <c r="N6255" i="1"/>
  <c r="N538" i="1"/>
  <c r="N1378" i="1"/>
  <c r="N3166" i="1"/>
  <c r="N8845" i="1"/>
  <c r="N5944" i="1"/>
  <c r="N1457" i="1"/>
  <c r="N11212" i="1"/>
  <c r="N6022" i="1"/>
  <c r="N1506" i="1"/>
  <c r="N628" i="1"/>
  <c r="N6080" i="1"/>
  <c r="N9027" i="1"/>
  <c r="N3402" i="1"/>
  <c r="N646" i="1"/>
  <c r="N1568" i="1"/>
  <c r="N11267" i="1"/>
  <c r="N6188" i="1"/>
  <c r="N3481" i="1"/>
  <c r="N1599" i="1"/>
  <c r="N9131" i="1"/>
  <c r="N6240" i="1"/>
  <c r="N5661" i="1"/>
  <c r="N1368" i="1"/>
  <c r="N8805" i="1"/>
  <c r="N5900" i="1"/>
  <c r="N8877" i="1"/>
  <c r="N5967" i="1"/>
  <c r="N223" i="1"/>
  <c r="N8949" i="1"/>
  <c r="N8966" i="1"/>
  <c r="N627" i="1"/>
  <c r="N232" i="1"/>
  <c r="N3384" i="1"/>
  <c r="N3398" i="1"/>
  <c r="N3414" i="1"/>
  <c r="N3429" i="1"/>
  <c r="N3441" i="1"/>
  <c r="N9086" i="1"/>
  <c r="N3476" i="1"/>
  <c r="N1598" i="1"/>
  <c r="N5720" i="1"/>
  <c r="N1380" i="1"/>
  <c r="N8812" i="1"/>
  <c r="N8846" i="1"/>
  <c r="N8885" i="1"/>
  <c r="N5974" i="1"/>
  <c r="N8939" i="1"/>
  <c r="N11221" i="1"/>
  <c r="N8972" i="1"/>
  <c r="N629" i="1"/>
  <c r="N6081" i="1"/>
  <c r="N3387" i="1"/>
  <c r="N1554" i="1"/>
  <c r="N2953" i="1"/>
  <c r="N3150" i="1"/>
  <c r="N8867" i="1"/>
  <c r="N8921" i="1"/>
  <c r="N6038" i="1"/>
  <c r="N9002" i="1"/>
  <c r="N92" i="1"/>
  <c r="N650" i="1"/>
  <c r="N11268" i="1"/>
  <c r="N6198" i="1"/>
  <c r="N9119" i="1"/>
  <c r="N9141" i="1"/>
  <c r="N250" i="1"/>
  <c r="N1642" i="1"/>
  <c r="N3552" i="1"/>
  <c r="N3569" i="1"/>
  <c r="N28" i="1"/>
  <c r="N701" i="1"/>
  <c r="N3622" i="1"/>
  <c r="N3636" i="1"/>
  <c r="N1710" i="1"/>
  <c r="N9281" i="1"/>
  <c r="N9297" i="1"/>
  <c r="N6426" i="1"/>
  <c r="N3715" i="1"/>
  <c r="N6459" i="1"/>
  <c r="N9347" i="1"/>
  <c r="N3076" i="1"/>
  <c r="N578" i="1"/>
  <c r="N5957" i="1"/>
  <c r="N1482" i="1"/>
  <c r="N11237" i="1"/>
  <c r="N9010" i="1"/>
  <c r="N6125" i="1"/>
  <c r="N6162" i="1"/>
  <c r="N11274" i="1"/>
  <c r="N1591" i="1"/>
  <c r="N1609" i="1"/>
  <c r="N1622" i="1"/>
  <c r="N6265" i="1"/>
  <c r="N688" i="1"/>
  <c r="N3562" i="1"/>
  <c r="N6309" i="1"/>
  <c r="N9223" i="1"/>
  <c r="N3610" i="1"/>
  <c r="N3627" i="1"/>
  <c r="N9256" i="1"/>
  <c r="N716" i="1"/>
  <c r="N6400" i="1"/>
  <c r="N6414" i="1"/>
  <c r="N6435" i="1"/>
  <c r="N3721" i="1"/>
  <c r="N733" i="1"/>
  <c r="N6485" i="1"/>
  <c r="N566" i="1"/>
  <c r="N5918" i="1"/>
  <c r="N1462" i="1"/>
  <c r="N6026" i="1"/>
  <c r="N8994" i="1"/>
  <c r="N6106" i="1"/>
  <c r="N94" i="1"/>
  <c r="N1575" i="1"/>
  <c r="N9092" i="1"/>
  <c r="N6211" i="1"/>
  <c r="N6228" i="1"/>
  <c r="N9155" i="1"/>
  <c r="N9164" i="1"/>
  <c r="N691" i="1"/>
  <c r="N3567" i="1"/>
  <c r="N6314" i="1"/>
  <c r="N6331" i="1"/>
  <c r="N3617" i="1"/>
  <c r="N6363" i="1"/>
  <c r="N1707" i="1"/>
  <c r="N1386" i="1"/>
  <c r="N3191" i="1"/>
  <c r="N1464" i="1"/>
  <c r="N8956" i="1"/>
  <c r="N3348" i="1"/>
  <c r="N2" i="1"/>
  <c r="N1564" i="1"/>
  <c r="N11264" i="1"/>
  <c r="N3465" i="1"/>
  <c r="N3498" i="1"/>
  <c r="N5732" i="1"/>
  <c r="N5945" i="1"/>
  <c r="N6045" i="1"/>
  <c r="N3405" i="1"/>
  <c r="N5560" i="1"/>
  <c r="N509" i="1"/>
  <c r="N2951" i="1"/>
  <c r="N517" i="1"/>
  <c r="N8616" i="1"/>
  <c r="N8630" i="1"/>
  <c r="N5653" i="1"/>
  <c r="N5676" i="1"/>
  <c r="N1318" i="1"/>
  <c r="N11081" i="1"/>
  <c r="N5578" i="1"/>
  <c r="N8596" i="1"/>
  <c r="N5606" i="1"/>
  <c r="N8621" i="1"/>
  <c r="N5643" i="1"/>
  <c r="N529" i="1"/>
  <c r="N3018" i="1"/>
  <c r="N5699" i="1"/>
  <c r="N8692" i="1"/>
  <c r="N499" i="1"/>
  <c r="N2934" i="1"/>
  <c r="N2949" i="1"/>
  <c r="N8605" i="1"/>
  <c r="N5613" i="1"/>
  <c r="N5632" i="1"/>
  <c r="N1304" i="1"/>
  <c r="N1312" i="1"/>
  <c r="N3027" i="1"/>
  <c r="N8686" i="1"/>
  <c r="N11126" i="1"/>
  <c r="N507" i="1"/>
  <c r="N5581" i="1"/>
  <c r="N11093" i="1"/>
  <c r="N5608" i="1"/>
  <c r="N193" i="1"/>
  <c r="N195" i="1"/>
  <c r="N11111" i="1"/>
  <c r="N5686" i="1"/>
  <c r="N1323" i="1"/>
  <c r="N502" i="1"/>
  <c r="N1266" i="1"/>
  <c r="N8592" i="1"/>
  <c r="N5599" i="1"/>
  <c r="N11100" i="1"/>
  <c r="N8632" i="1"/>
  <c r="N1307" i="1"/>
  <c r="N2940" i="1"/>
  <c r="N5617" i="1"/>
  <c r="N5666" i="1"/>
  <c r="N3036" i="1"/>
  <c r="N1339" i="1"/>
  <c r="N5750" i="1"/>
  <c r="N8727" i="1"/>
  <c r="N11143" i="1"/>
  <c r="N5807" i="1"/>
  <c r="N3119" i="1"/>
  <c r="N2916" i="1"/>
  <c r="N2956" i="1"/>
  <c r="N8633" i="1"/>
  <c r="N8663" i="1"/>
  <c r="N3042" i="1"/>
  <c r="N11130" i="1"/>
  <c r="N5758" i="1"/>
  <c r="N5780" i="1"/>
  <c r="N557" i="1"/>
  <c r="N1371" i="1"/>
  <c r="N8768" i="1"/>
  <c r="N1391" i="1"/>
  <c r="N3156" i="1"/>
  <c r="N2947" i="1"/>
  <c r="N520" i="1"/>
  <c r="N5674" i="1"/>
  <c r="N1328" i="1"/>
  <c r="N8703" i="1"/>
  <c r="N8715" i="1"/>
  <c r="N5773" i="1"/>
  <c r="N5793" i="1"/>
  <c r="N8753" i="1"/>
  <c r="N8765" i="1"/>
  <c r="N2921" i="1"/>
  <c r="N1282" i="1"/>
  <c r="N1300" i="1"/>
  <c r="N1316" i="1"/>
  <c r="N1336" i="1"/>
  <c r="N8707" i="1"/>
  <c r="N8578" i="1"/>
  <c r="N11110" i="1"/>
  <c r="N3057" i="1"/>
  <c r="N1348" i="1"/>
  <c r="N8748" i="1"/>
  <c r="N3118" i="1"/>
  <c r="N3138" i="1"/>
  <c r="N8802" i="1"/>
  <c r="N5867" i="1"/>
  <c r="N5890" i="1"/>
  <c r="N5912" i="1"/>
  <c r="N1289" i="1"/>
  <c r="N5691" i="1"/>
  <c r="N11133" i="1"/>
  <c r="N8732" i="1"/>
  <c r="N1367" i="1"/>
  <c r="N11091" i="1"/>
  <c r="N11112" i="1"/>
  <c r="N540" i="1"/>
  <c r="N1351" i="1"/>
  <c r="N3100" i="1"/>
  <c r="N5826" i="1"/>
  <c r="N573" i="1"/>
  <c r="N11173" i="1"/>
  <c r="N2931" i="1"/>
  <c r="N5652" i="1"/>
  <c r="N8697" i="1"/>
  <c r="N8667" i="1"/>
  <c r="N5769" i="1"/>
  <c r="N1373" i="1"/>
  <c r="N8787" i="1"/>
  <c r="N1402" i="1"/>
  <c r="N8825" i="1"/>
  <c r="N5904" i="1"/>
  <c r="N8857" i="1"/>
  <c r="N8882" i="1"/>
  <c r="N3225" i="1"/>
  <c r="N11206" i="1"/>
  <c r="N11208" i="1"/>
  <c r="N6000" i="1"/>
  <c r="N3291" i="1"/>
  <c r="N3304" i="1"/>
  <c r="N6042" i="1"/>
  <c r="N3338" i="1"/>
  <c r="N3352" i="1"/>
  <c r="N3369" i="1"/>
  <c r="N6100" i="1"/>
  <c r="N1550" i="1"/>
  <c r="N2998" i="1"/>
  <c r="N5755" i="1"/>
  <c r="N5803" i="1"/>
  <c r="N8778" i="1"/>
  <c r="N11170" i="1"/>
  <c r="N3172" i="1"/>
  <c r="N8834" i="1"/>
  <c r="N8852" i="1"/>
  <c r="N8876" i="1"/>
  <c r="N1441" i="1"/>
  <c r="N88" i="1"/>
  <c r="N1466" i="1"/>
  <c r="N2922" i="1"/>
  <c r="N3049" i="1"/>
  <c r="N3086" i="1"/>
  <c r="N8" i="1"/>
  <c r="N3146" i="1"/>
  <c r="N3165" i="1"/>
  <c r="N11183" i="1"/>
  <c r="N5914" i="1"/>
  <c r="N218" i="1"/>
  <c r="N1436" i="1"/>
  <c r="N5958" i="1"/>
  <c r="N3249" i="1"/>
  <c r="N5989" i="1"/>
  <c r="N11213" i="1"/>
  <c r="N1488" i="1"/>
  <c r="N6031" i="1"/>
  <c r="N3320" i="1"/>
  <c r="N3341" i="1"/>
  <c r="N6074" i="1"/>
  <c r="N3376" i="1"/>
  <c r="N11088" i="1"/>
  <c r="N5726" i="1"/>
  <c r="N8740" i="1"/>
  <c r="N8769" i="1"/>
  <c r="N5847" i="1"/>
  <c r="N3167" i="1"/>
  <c r="N8829" i="1"/>
  <c r="N5917" i="1"/>
  <c r="N5933" i="1"/>
  <c r="N1438" i="1"/>
  <c r="N221" i="1"/>
  <c r="N1461" i="1"/>
  <c r="N601" i="1"/>
  <c r="N3282" i="1"/>
  <c r="N3298" i="1"/>
  <c r="N5659" i="1"/>
  <c r="N5806" i="1"/>
  <c r="N8804" i="1"/>
  <c r="N5899" i="1"/>
  <c r="N5937" i="1"/>
  <c r="N5965" i="1"/>
  <c r="N1471" i="1"/>
  <c r="N11219" i="1"/>
  <c r="N620" i="1"/>
  <c r="N11239" i="1"/>
  <c r="N6077" i="1"/>
  <c r="N3383" i="1"/>
  <c r="N6114" i="1"/>
  <c r="N3413" i="1"/>
  <c r="N9060" i="1"/>
  <c r="N9071" i="1"/>
  <c r="N1581" i="1"/>
  <c r="N3475" i="1"/>
  <c r="N11281" i="1"/>
  <c r="N3508" i="1"/>
  <c r="N3518" i="1"/>
  <c r="N9156" i="1"/>
  <c r="N1342" i="1"/>
  <c r="N1385" i="1"/>
  <c r="N1407" i="1"/>
  <c r="N5920" i="1"/>
  <c r="N11198" i="1"/>
  <c r="N596" i="1"/>
  <c r="N6003" i="1"/>
  <c r="N618" i="1"/>
  <c r="N3322" i="1"/>
  <c r="N8996" i="1"/>
  <c r="N3370" i="1"/>
  <c r="N11248" i="1"/>
  <c r="N6121" i="1"/>
  <c r="N6138" i="1"/>
  <c r="N654" i="1"/>
  <c r="N11269" i="1"/>
  <c r="N3462" i="1"/>
  <c r="N1590" i="1"/>
  <c r="N1602" i="1"/>
  <c r="N674" i="1"/>
  <c r="N11296" i="1"/>
  <c r="N3033" i="1"/>
  <c r="N3114" i="1"/>
  <c r="N11175" i="1"/>
  <c r="N1423" i="1"/>
  <c r="N5940" i="1"/>
  <c r="N3243" i="1"/>
  <c r="N8934" i="1"/>
  <c r="N1492" i="1"/>
  <c r="N8971" i="1"/>
  <c r="N11240" i="1"/>
  <c r="N89" i="1"/>
  <c r="N6101" i="1"/>
  <c r="N3400" i="1"/>
  <c r="N6135" i="1"/>
  <c r="N6157" i="1"/>
  <c r="N9074" i="1"/>
  <c r="N3457" i="1"/>
  <c r="N6203" i="1"/>
  <c r="N9114" i="1"/>
  <c r="N8709" i="1"/>
  <c r="N5833" i="1"/>
  <c r="N3170" i="1"/>
  <c r="N3189" i="1"/>
  <c r="N8889" i="1"/>
  <c r="N3256" i="1"/>
  <c r="N3283" i="1"/>
  <c r="N6027" i="1"/>
  <c r="N3324" i="1"/>
  <c r="N3347" i="1"/>
  <c r="N6085" i="1"/>
  <c r="N3389" i="1"/>
  <c r="N3406" i="1"/>
  <c r="N200" i="1"/>
  <c r="N3160" i="1"/>
  <c r="N8880" i="1"/>
  <c r="N8930" i="1"/>
  <c r="N3312" i="1"/>
  <c r="N9006" i="1"/>
  <c r="N9038" i="1"/>
  <c r="N1565" i="1"/>
  <c r="N6179" i="1"/>
  <c r="N665" i="1"/>
  <c r="N11284" i="1"/>
  <c r="N6236" i="1"/>
  <c r="N11299" i="1"/>
  <c r="N9167" i="1"/>
  <c r="N1657" i="1"/>
  <c r="N9196" i="1"/>
  <c r="N3589" i="1"/>
  <c r="N9229" i="1"/>
  <c r="N9242" i="1"/>
  <c r="N11322" i="1"/>
  <c r="N6388" i="1"/>
  <c r="N3667" i="1"/>
  <c r="N1728" i="1"/>
  <c r="N3705" i="1"/>
  <c r="N9324" i="1"/>
  <c r="N264" i="1"/>
  <c r="N9350" i="1"/>
  <c r="N3093" i="1"/>
  <c r="N1416" i="1"/>
  <c r="N3235" i="1"/>
  <c r="N225" i="1"/>
  <c r="N8983" i="1"/>
  <c r="N6096" i="1"/>
  <c r="N1559" i="1"/>
  <c r="N1572" i="1"/>
  <c r="N6185" i="1"/>
  <c r="N1593" i="1"/>
  <c r="N9129" i="1"/>
  <c r="N6245" i="1"/>
  <c r="N3536" i="1"/>
  <c r="N1650" i="1"/>
  <c r="N3565" i="1"/>
  <c r="N9203" i="1"/>
  <c r="N9224" i="1"/>
  <c r="N9235" i="1"/>
  <c r="N1698" i="1"/>
  <c r="N5562" i="1"/>
  <c r="N2939" i="1"/>
  <c r="N2954" i="1"/>
  <c r="N8610" i="1"/>
  <c r="N1293" i="1"/>
  <c r="N1299" i="1"/>
  <c r="N8650" i="1"/>
  <c r="N8660" i="1"/>
  <c r="N5557" i="1"/>
  <c r="N11082" i="1"/>
  <c r="N1269" i="1"/>
  <c r="N2961" i="1"/>
  <c r="N8613" i="1"/>
  <c r="N5628" i="1"/>
  <c r="N5648" i="1"/>
  <c r="N8653" i="1"/>
  <c r="N201" i="1"/>
  <c r="N1327" i="1"/>
  <c r="N3053" i="1"/>
  <c r="N1255" i="1"/>
  <c r="N1265" i="1"/>
  <c r="N72" i="1"/>
  <c r="N1285" i="1"/>
  <c r="N2982" i="1"/>
  <c r="N11106" i="1"/>
  <c r="N8647" i="1"/>
  <c r="N199" i="1"/>
  <c r="N8673" i="1"/>
  <c r="N3041" i="1"/>
  <c r="N8561" i="1"/>
  <c r="N1260" i="1"/>
  <c r="N8587" i="1"/>
  <c r="N8606" i="1"/>
  <c r="N1292" i="1"/>
  <c r="N5633" i="1"/>
  <c r="N527" i="1"/>
  <c r="N531" i="1"/>
  <c r="N1317" i="1"/>
  <c r="N5704" i="1"/>
  <c r="N5564" i="1"/>
  <c r="N70" i="1"/>
  <c r="N5591" i="1"/>
  <c r="N11096" i="1"/>
  <c r="N2988" i="1"/>
  <c r="N2996" i="1"/>
  <c r="N197" i="1"/>
  <c r="N5587" i="1"/>
  <c r="N5630" i="1"/>
  <c r="N11113" i="1"/>
  <c r="N3040" i="1"/>
  <c r="N3059" i="1"/>
  <c r="N5754" i="1"/>
  <c r="N1352" i="1"/>
  <c r="N555" i="1"/>
  <c r="N1370" i="1"/>
  <c r="N5827" i="1"/>
  <c r="N2926" i="1"/>
  <c r="N1286" i="1"/>
  <c r="N8641" i="1"/>
  <c r="N8670" i="1"/>
  <c r="N5718" i="1"/>
  <c r="N78" i="1"/>
  <c r="N8722" i="1"/>
  <c r="N3088" i="1"/>
  <c r="N1365" i="1"/>
  <c r="N11154" i="1"/>
  <c r="N8773" i="1"/>
  <c r="N574" i="1"/>
  <c r="N11078" i="1"/>
  <c r="N8597" i="1"/>
  <c r="N11107" i="1"/>
  <c r="N3019" i="1"/>
  <c r="N1333" i="1"/>
  <c r="N3063" i="1"/>
  <c r="N8718" i="1"/>
  <c r="N8731" i="1"/>
  <c r="N3096" i="1"/>
  <c r="N1372" i="1"/>
  <c r="N11156" i="1"/>
  <c r="N5573" i="1"/>
  <c r="N2969" i="1"/>
  <c r="N196" i="1"/>
  <c r="N5695" i="1"/>
  <c r="N5719" i="1"/>
  <c r="N5743" i="1"/>
  <c r="N5592" i="1"/>
  <c r="N5684" i="1"/>
  <c r="N5735" i="1"/>
  <c r="N549" i="1"/>
  <c r="N5801" i="1"/>
  <c r="N1382" i="1"/>
  <c r="N8788" i="1"/>
  <c r="N8806" i="1"/>
  <c r="N8818" i="1"/>
  <c r="N1419" i="1"/>
  <c r="N1425" i="1"/>
  <c r="N5627" i="1"/>
  <c r="N1329" i="1"/>
  <c r="N547" i="1"/>
  <c r="N11141" i="1"/>
  <c r="N3107" i="1"/>
  <c r="N5602" i="1"/>
  <c r="N8674" i="1"/>
  <c r="N5740" i="1"/>
  <c r="N551" i="1"/>
  <c r="N206" i="1"/>
  <c r="N210" i="1"/>
  <c r="N3145" i="1"/>
  <c r="N5855" i="1"/>
  <c r="N8589" i="1"/>
  <c r="N1315" i="1"/>
  <c r="N504" i="1"/>
  <c r="N3047" i="1"/>
  <c r="N5782" i="1"/>
  <c r="N562" i="1"/>
  <c r="N8790" i="1"/>
  <c r="N5863" i="1"/>
  <c r="N5888" i="1"/>
  <c r="N5913" i="1"/>
  <c r="N3201" i="1"/>
  <c r="N5943" i="1"/>
  <c r="N8898" i="1"/>
  <c r="N1456" i="1"/>
  <c r="N8919" i="1"/>
  <c r="N8940" i="1"/>
  <c r="N3295" i="1"/>
  <c r="N11224" i="1"/>
  <c r="N8974" i="1"/>
  <c r="N8987" i="1"/>
  <c r="N9003" i="1"/>
  <c r="N9009" i="1"/>
  <c r="N6105" i="1"/>
  <c r="N642" i="1"/>
  <c r="N5688" i="1"/>
  <c r="N79" i="1"/>
  <c r="N8757" i="1"/>
  <c r="N11159" i="1"/>
  <c r="N8808" i="1"/>
  <c r="N5881" i="1"/>
  <c r="N8839" i="1"/>
  <c r="N5926" i="1"/>
  <c r="N3211" i="1"/>
  <c r="N3226" i="1"/>
  <c r="N5970" i="1"/>
  <c r="N8914" i="1"/>
  <c r="N2964" i="1"/>
  <c r="N541" i="1"/>
  <c r="N11144" i="1"/>
  <c r="N5829" i="1"/>
  <c r="N575" i="1"/>
  <c r="N5870" i="1"/>
  <c r="N3176" i="1"/>
  <c r="N11192" i="1"/>
  <c r="N3204" i="1"/>
  <c r="N5948" i="1"/>
  <c r="N5962" i="1"/>
  <c r="N3253" i="1"/>
  <c r="N3270" i="1"/>
  <c r="N3284" i="1"/>
  <c r="N1491" i="1"/>
  <c r="N6035" i="1"/>
  <c r="N1507" i="1"/>
  <c r="N3345" i="1"/>
  <c r="N3360" i="1"/>
  <c r="N3379" i="1"/>
  <c r="N8620" i="1"/>
  <c r="N546" i="1"/>
  <c r="N3099" i="1"/>
  <c r="N5835" i="1"/>
  <c r="N11167" i="1"/>
  <c r="N8816" i="1"/>
  <c r="N581" i="1"/>
  <c r="N3190" i="1"/>
  <c r="N587" i="1"/>
  <c r="N11199" i="1"/>
  <c r="N3237" i="1"/>
  <c r="N8912" i="1"/>
  <c r="N1470" i="1"/>
  <c r="N6005" i="1"/>
  <c r="N615" i="1"/>
  <c r="N537" i="1"/>
  <c r="N564" i="1"/>
  <c r="N8811" i="1"/>
  <c r="N5915" i="1"/>
  <c r="N3217" i="1"/>
  <c r="N3250" i="1"/>
  <c r="N8937" i="1"/>
  <c r="N1495" i="1"/>
  <c r="N11234" i="1"/>
  <c r="N3344" i="1"/>
  <c r="N1528" i="1"/>
  <c r="N1541" i="1"/>
  <c r="N9043" i="1"/>
  <c r="N3419" i="1"/>
  <c r="N237" i="1"/>
  <c r="N9076" i="1"/>
  <c r="N6187" i="1"/>
  <c r="N9101" i="1"/>
  <c r="N6213" i="1"/>
  <c r="N3510" i="1"/>
  <c r="N9146" i="1"/>
  <c r="N6262" i="1"/>
  <c r="N3082" i="1"/>
  <c r="N11160" i="1"/>
  <c r="N5883" i="1"/>
  <c r="N8858" i="1"/>
  <c r="N3228" i="1"/>
  <c r="N8916" i="1"/>
  <c r="N6008" i="1"/>
  <c r="N11226" i="1"/>
  <c r="N1509" i="1"/>
  <c r="N3353" i="1"/>
  <c r="N9011" i="1"/>
  <c r="N3392" i="1"/>
  <c r="N11255" i="1"/>
  <c r="N649" i="1"/>
  <c r="N9067" i="1"/>
  <c r="N1579" i="1"/>
  <c r="N6195" i="1"/>
  <c r="N3490" i="1"/>
  <c r="N6217" i="1"/>
  <c r="N9137" i="1"/>
  <c r="N1625" i="1"/>
  <c r="N5741" i="1"/>
  <c r="N11158" i="1"/>
  <c r="N5871" i="1"/>
  <c r="N5921" i="1"/>
  <c r="N8888" i="1"/>
  <c r="N5976" i="1"/>
  <c r="N11215" i="1"/>
  <c r="N11222" i="1"/>
  <c r="N3323" i="1"/>
  <c r="N6061" i="1"/>
  <c r="N3371" i="1"/>
  <c r="N3388" i="1"/>
  <c r="N1555" i="1"/>
  <c r="N6139" i="1"/>
  <c r="N3432" i="1"/>
  <c r="N6178" i="1"/>
  <c r="N1583" i="1"/>
  <c r="N6206" i="1"/>
  <c r="N670" i="1"/>
  <c r="N5772" i="1"/>
  <c r="N5840" i="1"/>
  <c r="N11181" i="1"/>
  <c r="N8859" i="1"/>
  <c r="N8896" i="1"/>
  <c r="N5987" i="1"/>
  <c r="N224" i="1"/>
  <c r="N8959" i="1"/>
  <c r="N624" i="1"/>
  <c r="N6069" i="1"/>
  <c r="N9013" i="1"/>
  <c r="N11251" i="1"/>
  <c r="N6128" i="1"/>
  <c r="N3075" i="1"/>
  <c r="N5878" i="1"/>
  <c r="N5956" i="1"/>
  <c r="N1481" i="1"/>
  <c r="N1508" i="1"/>
  <c r="N3375" i="1"/>
  <c r="N234" i="1"/>
  <c r="N3431" i="1"/>
  <c r="N662" i="1"/>
  <c r="N3488" i="1"/>
  <c r="N11286" i="1"/>
  <c r="N6242" i="1"/>
  <c r="N681" i="1"/>
  <c r="N4" i="1"/>
  <c r="N6295" i="1"/>
  <c r="N11080" i="1"/>
  <c r="N515" i="1"/>
  <c r="N5642" i="1"/>
  <c r="N8676" i="1"/>
  <c r="N1271" i="1"/>
  <c r="N11104" i="1"/>
  <c r="N5685" i="1"/>
  <c r="N1338" i="1"/>
  <c r="N1273" i="1"/>
  <c r="N2993" i="1"/>
  <c r="N11116" i="1"/>
  <c r="N186" i="1"/>
  <c r="N2962" i="1"/>
  <c r="N2994" i="1"/>
  <c r="N8671" i="1"/>
  <c r="N2937" i="1"/>
  <c r="N518" i="1"/>
  <c r="N8560" i="1"/>
  <c r="N5671" i="1"/>
  <c r="N5737" i="1"/>
  <c r="N3095" i="1"/>
  <c r="N8567" i="1"/>
  <c r="N3008" i="1"/>
  <c r="N5742" i="1"/>
  <c r="N8749" i="1"/>
  <c r="N3127" i="1"/>
  <c r="N5595" i="1"/>
  <c r="N5708" i="1"/>
  <c r="N5765" i="1"/>
  <c r="N8759" i="1"/>
  <c r="N1287" i="1"/>
  <c r="N1325" i="1"/>
  <c r="N190" i="1"/>
  <c r="N3079" i="1"/>
  <c r="N3125" i="1"/>
  <c r="N5875" i="1"/>
  <c r="N2976" i="1"/>
  <c r="N3073" i="1"/>
  <c r="N5616" i="1"/>
  <c r="N3084" i="1"/>
  <c r="N3132" i="1"/>
  <c r="N8599" i="1"/>
  <c r="N3038" i="1"/>
  <c r="N568" i="1"/>
  <c r="N8828" i="1"/>
  <c r="N8883" i="1"/>
  <c r="N3251" i="1"/>
  <c r="N6015" i="1"/>
  <c r="N626" i="1"/>
  <c r="N6095" i="1"/>
  <c r="N1326" i="1"/>
  <c r="N1390" i="1"/>
  <c r="N11182" i="1"/>
  <c r="N1433" i="1"/>
  <c r="N3261" i="1"/>
  <c r="N3068" i="1"/>
  <c r="N1398" i="1"/>
  <c r="N11190" i="1"/>
  <c r="N8891" i="1"/>
  <c r="N8925" i="1"/>
  <c r="N11227" i="1"/>
  <c r="N6064" i="1"/>
  <c r="N525" i="1"/>
  <c r="N5830" i="1"/>
  <c r="N8824" i="1"/>
  <c r="N3207" i="1"/>
  <c r="N3254" i="1"/>
  <c r="N1483" i="1"/>
  <c r="N5831" i="1"/>
  <c r="N3212" i="1"/>
  <c r="N607" i="1"/>
  <c r="N1514" i="1"/>
  <c r="N3399" i="1"/>
  <c r="N655" i="1"/>
  <c r="N3485" i="1"/>
  <c r="N100" i="1"/>
  <c r="N1362" i="1"/>
  <c r="N8865" i="1"/>
  <c r="N1479" i="1"/>
  <c r="N8986" i="1"/>
  <c r="N9035" i="1"/>
  <c r="N3434" i="1"/>
  <c r="N9097" i="1"/>
  <c r="N3515" i="1"/>
  <c r="N8766" i="1"/>
  <c r="N3198" i="1"/>
  <c r="N1480" i="1"/>
  <c r="N231" i="1"/>
  <c r="N6110" i="1"/>
  <c r="N6165" i="1"/>
  <c r="N6205" i="1"/>
  <c r="N204" i="1"/>
  <c r="N5932" i="1"/>
  <c r="N609" i="1"/>
  <c r="N6053" i="1"/>
  <c r="N11252" i="1"/>
  <c r="N3168" i="1"/>
  <c r="N6016" i="1"/>
  <c r="N6129" i="1"/>
  <c r="N3482" i="1"/>
  <c r="N3526" i="1"/>
  <c r="N3564" i="1"/>
  <c r="N6325" i="1"/>
  <c r="N3629" i="1"/>
  <c r="N3657" i="1"/>
  <c r="N6416" i="1"/>
  <c r="N6452" i="1"/>
  <c r="N3751" i="1"/>
  <c r="N8856" i="1"/>
  <c r="N1501" i="1"/>
  <c r="N9033" i="1"/>
  <c r="N11266" i="1"/>
  <c r="N3500" i="1"/>
  <c r="N1631" i="1"/>
  <c r="N1655" i="1"/>
  <c r="N9211" i="1"/>
  <c r="N6350" i="1"/>
  <c r="N9263" i="1"/>
  <c r="N3676" i="1"/>
  <c r="N1737" i="1"/>
  <c r="N9330" i="1"/>
  <c r="N6476" i="1"/>
  <c r="N3162" i="1"/>
  <c r="N3262" i="1"/>
  <c r="N3321" i="1"/>
  <c r="N6112" i="1"/>
  <c r="N1569" i="1"/>
  <c r="N6202" i="1"/>
  <c r="N1616" i="1"/>
  <c r="N6264" i="1"/>
  <c r="N3553" i="1"/>
  <c r="N9201" i="1"/>
  <c r="N3604" i="1"/>
  <c r="N6364" i="1"/>
  <c r="N8713" i="1"/>
  <c r="N5936" i="1"/>
  <c r="N610" i="1"/>
  <c r="N6079" i="1"/>
  <c r="N11259" i="1"/>
  <c r="N3453" i="1"/>
  <c r="N9122" i="1"/>
  <c r="N5894" i="1"/>
  <c r="N3346" i="1"/>
  <c r="N6148" i="1"/>
  <c r="N6199" i="1"/>
  <c r="N6231" i="1"/>
  <c r="N3538" i="1"/>
  <c r="N1659" i="1"/>
  <c r="N9207" i="1"/>
  <c r="N3608" i="1"/>
  <c r="N11320" i="1"/>
  <c r="N6391" i="1"/>
  <c r="N11334" i="1"/>
  <c r="N6429" i="1"/>
  <c r="N3724" i="1"/>
  <c r="N11359" i="1"/>
  <c r="N9357" i="1"/>
  <c r="N1776" i="1"/>
  <c r="N9385" i="1"/>
  <c r="N11392" i="1"/>
  <c r="N3813" i="1"/>
  <c r="N11406" i="1"/>
  <c r="N767" i="1"/>
  <c r="N8817" i="1"/>
  <c r="N6004" i="1"/>
  <c r="N6086" i="1"/>
  <c r="N6159" i="1"/>
  <c r="N3484" i="1"/>
  <c r="N6237" i="1"/>
  <c r="N3542" i="1"/>
  <c r="N3561" i="1"/>
  <c r="N9214" i="1"/>
  <c r="N704" i="1"/>
  <c r="N3640" i="1"/>
  <c r="N9275" i="1"/>
  <c r="N3683" i="1"/>
  <c r="N1741" i="1"/>
  <c r="N6453" i="1"/>
  <c r="N3746" i="1"/>
  <c r="N11367" i="1"/>
  <c r="N273" i="1"/>
  <c r="N3783" i="1"/>
  <c r="N6537" i="1"/>
  <c r="N3814" i="1"/>
  <c r="N9425" i="1"/>
  <c r="N205" i="1"/>
  <c r="N8904" i="1"/>
  <c r="N6055" i="1"/>
  <c r="N235" i="1"/>
  <c r="N3458" i="1"/>
  <c r="N672" i="1"/>
  <c r="N1634" i="1"/>
  <c r="N1654" i="1"/>
  <c r="N9202" i="1"/>
  <c r="N1684" i="1"/>
  <c r="N11319" i="1"/>
  <c r="N3652" i="1"/>
  <c r="N9289" i="1"/>
  <c r="N6420" i="1"/>
  <c r="N3718" i="1"/>
  <c r="N9341" i="1"/>
  <c r="N3752" i="1"/>
  <c r="N9367" i="1"/>
  <c r="N9379" i="1"/>
  <c r="N1791" i="1"/>
  <c r="N3808" i="1"/>
  <c r="N1297" i="1"/>
  <c r="N588" i="1"/>
  <c r="N11232" i="1"/>
  <c r="N1549" i="1"/>
  <c r="N11270" i="1"/>
  <c r="N3241" i="1"/>
  <c r="N3416" i="1"/>
  <c r="N1604" i="1"/>
  <c r="N11303" i="1"/>
  <c r="N3578" i="1"/>
  <c r="N3624" i="1"/>
  <c r="N11325" i="1"/>
  <c r="N3695" i="1"/>
  <c r="N1751" i="1"/>
  <c r="N6491" i="1"/>
  <c r="N3776" i="1"/>
  <c r="N11391" i="1"/>
  <c r="N1806" i="1"/>
  <c r="N1814" i="1"/>
  <c r="N3277" i="1"/>
  <c r="N9059" i="1"/>
  <c r="N11290" i="1"/>
  <c r="N6281" i="1"/>
  <c r="N6315" i="1"/>
  <c r="N256" i="1"/>
  <c r="N1716" i="1"/>
  <c r="N6422" i="1"/>
  <c r="N9333" i="1"/>
  <c r="N5565" i="1"/>
  <c r="N1288" i="1"/>
  <c r="N5647" i="1"/>
  <c r="N1254" i="1"/>
  <c r="N2958" i="1"/>
  <c r="N5635" i="1"/>
  <c r="N3026" i="1"/>
  <c r="N8563" i="1"/>
  <c r="N1275" i="1"/>
  <c r="N2995" i="1"/>
  <c r="N535" i="1"/>
  <c r="N8566" i="1"/>
  <c r="N5596" i="1"/>
  <c r="N5649" i="1"/>
  <c r="N5692" i="1"/>
  <c r="N8581" i="1"/>
  <c r="N5621" i="1"/>
  <c r="N2920" i="1"/>
  <c r="N5682" i="1"/>
  <c r="N1345" i="1"/>
  <c r="N5796" i="1"/>
  <c r="N5569" i="1"/>
  <c r="N20" i="1"/>
  <c r="N5746" i="1"/>
  <c r="N8750" i="1"/>
  <c r="N3141" i="1"/>
  <c r="N8608" i="1"/>
  <c r="N5716" i="1"/>
  <c r="N1353" i="1"/>
  <c r="N3113" i="1"/>
  <c r="N5615" i="1"/>
  <c r="N3050" i="1"/>
  <c r="N2975" i="1"/>
  <c r="N1354" i="1"/>
  <c r="N3142" i="1"/>
  <c r="N217" i="1"/>
  <c r="N8635" i="1"/>
  <c r="N8734" i="1"/>
  <c r="N11103" i="1"/>
  <c r="N552" i="1"/>
  <c r="N9" i="1"/>
  <c r="N8611" i="1"/>
  <c r="N5724" i="1"/>
  <c r="N11162" i="1"/>
  <c r="N11186" i="1"/>
  <c r="N3218" i="1"/>
  <c r="N8918" i="1"/>
  <c r="N1490" i="1"/>
  <c r="N1511" i="1"/>
  <c r="N6104" i="1"/>
  <c r="N8691" i="1"/>
  <c r="N3143" i="1"/>
  <c r="N5902" i="1"/>
  <c r="N3216" i="1"/>
  <c r="N11209" i="1"/>
  <c r="N3091" i="1"/>
  <c r="N11171" i="1"/>
  <c r="N11193" i="1"/>
  <c r="N3234" i="1"/>
  <c r="N11210" i="1"/>
  <c r="N1504" i="1"/>
  <c r="N3356" i="1"/>
  <c r="N5670" i="1"/>
  <c r="N1388" i="1"/>
  <c r="N1417" i="1"/>
  <c r="N1432" i="1"/>
  <c r="N5982" i="1"/>
  <c r="N6017" i="1"/>
  <c r="N8780" i="1"/>
  <c r="N3220" i="1"/>
  <c r="N8950" i="1"/>
  <c r="N1516" i="1"/>
  <c r="N9044" i="1"/>
  <c r="N6173" i="1"/>
  <c r="N9104" i="1"/>
  <c r="N9148" i="1"/>
  <c r="N8781" i="1"/>
  <c r="N8871" i="1"/>
  <c r="N611" i="1"/>
  <c r="N1517" i="1"/>
  <c r="N3397" i="1"/>
  <c r="N3435" i="1"/>
  <c r="N11279" i="1"/>
  <c r="N6234" i="1"/>
  <c r="N8782" i="1"/>
  <c r="N1437" i="1"/>
  <c r="N8943" i="1"/>
  <c r="N8997" i="1"/>
  <c r="N6118" i="1"/>
  <c r="N9068" i="1"/>
  <c r="N1592" i="1"/>
  <c r="N5838" i="1"/>
  <c r="N5935" i="1"/>
  <c r="N3292" i="1"/>
  <c r="N11241" i="1"/>
  <c r="N1547" i="1"/>
  <c r="N5892" i="1"/>
  <c r="N8973" i="1"/>
  <c r="N6133" i="1"/>
  <c r="N3492" i="1"/>
  <c r="N6263" i="1"/>
  <c r="N1666" i="1"/>
  <c r="N1683" i="1"/>
  <c r="N6359" i="1"/>
  <c r="N6396" i="1"/>
  <c r="N721" i="1"/>
  <c r="N9329" i="1"/>
  <c r="N8594" i="1"/>
  <c r="N11195" i="1"/>
  <c r="N6039" i="1"/>
  <c r="N640" i="1"/>
  <c r="N9077" i="1"/>
  <c r="N3503" i="1"/>
  <c r="N1632" i="1"/>
  <c r="N1656" i="1"/>
  <c r="N3588" i="1"/>
  <c r="N255" i="1"/>
  <c r="N1709" i="1"/>
  <c r="N3678" i="1"/>
  <c r="N11339" i="1"/>
  <c r="N9332" i="1"/>
  <c r="N11363" i="1"/>
  <c r="N11177" i="1"/>
  <c r="N5994" i="1"/>
  <c r="N3330" i="1"/>
  <c r="N6116" i="1"/>
  <c r="N1577" i="1"/>
  <c r="N9102" i="1"/>
  <c r="N6233" i="1"/>
  <c r="N1636" i="1"/>
  <c r="N9179" i="1"/>
  <c r="N11310" i="1"/>
  <c r="N9232" i="1"/>
  <c r="N9251" i="1"/>
  <c r="N5779" i="1"/>
  <c r="N5942" i="1"/>
  <c r="N619" i="1"/>
  <c r="N636" i="1"/>
  <c r="N9057" i="1"/>
  <c r="N6182" i="1"/>
  <c r="N11285" i="1"/>
  <c r="N1449" i="1"/>
  <c r="N3355" i="1"/>
  <c r="N6158" i="1"/>
  <c r="N9103" i="1"/>
  <c r="N3520" i="1"/>
  <c r="N103" i="1"/>
  <c r="N1662" i="1"/>
  <c r="N9213" i="1"/>
  <c r="N1689" i="1"/>
  <c r="N9252" i="1"/>
  <c r="N3659" i="1"/>
  <c r="N11336" i="1"/>
  <c r="N9311" i="1"/>
  <c r="N729" i="1"/>
  <c r="N6474" i="1"/>
  <c r="N3759" i="1"/>
  <c r="N746" i="1"/>
  <c r="N9388" i="1"/>
  <c r="N9401" i="1"/>
  <c r="N1801" i="1"/>
  <c r="N11408" i="1"/>
  <c r="N3840" i="1"/>
  <c r="N1420" i="1"/>
  <c r="N8947" i="1"/>
  <c r="N6098" i="1"/>
  <c r="N656" i="1"/>
  <c r="N3493" i="1"/>
  <c r="N6241" i="1"/>
  <c r="N687" i="1"/>
  <c r="N1664" i="1"/>
  <c r="N1678" i="1"/>
  <c r="N11314" i="1"/>
  <c r="N3643" i="1"/>
  <c r="N9278" i="1"/>
  <c r="N6410" i="1"/>
  <c r="N3710" i="1"/>
  <c r="N1752" i="1"/>
  <c r="N6478" i="1"/>
  <c r="N3762" i="1"/>
  <c r="N3771" i="1"/>
  <c r="N6525" i="1"/>
  <c r="N11394" i="1"/>
  <c r="N281" i="1"/>
  <c r="N3829" i="1"/>
  <c r="N8777" i="1"/>
  <c r="N3257" i="1"/>
  <c r="N6065" i="1"/>
  <c r="N6140" i="1"/>
  <c r="N11278" i="1"/>
  <c r="N11292" i="1"/>
  <c r="N1637" i="1"/>
  <c r="N11306" i="1"/>
  <c r="N3582" i="1"/>
  <c r="N1686" i="1"/>
  <c r="N3633" i="1"/>
  <c r="N1715" i="1"/>
  <c r="N3679" i="1"/>
  <c r="N6425" i="1"/>
  <c r="N6451" i="1"/>
  <c r="N11358" i="1"/>
  <c r="N9356" i="1"/>
  <c r="N6507" i="1"/>
  <c r="N3779" i="1"/>
  <c r="N11390" i="1"/>
  <c r="N6547" i="1"/>
  <c r="N8714" i="1"/>
  <c r="N5951" i="1"/>
  <c r="N3326" i="1"/>
  <c r="N11254" i="1"/>
  <c r="N3454" i="1"/>
  <c r="N8933" i="1"/>
  <c r="N9058" i="1"/>
  <c r="N247" i="1"/>
  <c r="N9169" i="1"/>
  <c r="N1676" i="1"/>
  <c r="N1695" i="1"/>
  <c r="N3662" i="1"/>
  <c r="N9307" i="1"/>
  <c r="N3737" i="1"/>
  <c r="N6494" i="1"/>
  <c r="N6517" i="1"/>
  <c r="N9402" i="1"/>
  <c r="N11402" i="1"/>
  <c r="N11412" i="1"/>
  <c r="N616" i="1"/>
  <c r="N3436" i="1"/>
  <c r="N9142" i="1"/>
  <c r="N9172" i="1"/>
  <c r="N9217" i="1"/>
  <c r="N6360" i="1"/>
  <c r="N9283" i="1"/>
  <c r="N3706" i="1"/>
  <c r="N8572" i="1"/>
  <c r="N2966" i="1"/>
  <c r="N8649" i="1"/>
  <c r="N69" i="1"/>
  <c r="N8604" i="1"/>
  <c r="N8640" i="1"/>
  <c r="N5689" i="1"/>
  <c r="N1256" i="1"/>
  <c r="N1284" i="1"/>
  <c r="N5640" i="1"/>
  <c r="N5694" i="1"/>
  <c r="N11083" i="1"/>
  <c r="N5598" i="1"/>
  <c r="N528" i="1"/>
  <c r="N8684" i="1"/>
  <c r="N2944" i="1"/>
  <c r="N8623" i="1"/>
  <c r="N8585" i="1"/>
  <c r="N3023" i="1"/>
  <c r="N3070" i="1"/>
  <c r="N559" i="1"/>
  <c r="N1267" i="1"/>
  <c r="N5693" i="1"/>
  <c r="N5761" i="1"/>
  <c r="N5805" i="1"/>
  <c r="N80" i="1"/>
  <c r="N1296" i="1"/>
  <c r="N8693" i="1"/>
  <c r="N1355" i="1"/>
  <c r="N1379" i="1"/>
  <c r="N5618" i="1"/>
  <c r="N5722" i="1"/>
  <c r="N5675" i="1"/>
  <c r="N3087" i="1"/>
  <c r="N11164" i="1"/>
  <c r="N11185" i="1"/>
  <c r="N3002" i="1"/>
  <c r="N553" i="1"/>
  <c r="N8665" i="1"/>
  <c r="N8737" i="1"/>
  <c r="N5845" i="1"/>
  <c r="N8652" i="1"/>
  <c r="N5733" i="1"/>
  <c r="N3149" i="1"/>
  <c r="N5907" i="1"/>
  <c r="N5946" i="1"/>
  <c r="N1468" i="1"/>
  <c r="N3306" i="1"/>
  <c r="N8993" i="1"/>
  <c r="N639" i="1"/>
  <c r="N5763" i="1"/>
  <c r="N11165" i="1"/>
  <c r="N5908" i="1"/>
  <c r="N5954" i="1"/>
  <c r="N8920" i="1"/>
  <c r="N5797" i="1"/>
  <c r="N5866" i="1"/>
  <c r="N5923" i="1"/>
  <c r="N1450" i="1"/>
  <c r="N605" i="1"/>
  <c r="N11231" i="1"/>
  <c r="N3362" i="1"/>
  <c r="N5739" i="1"/>
  <c r="N23" i="1"/>
  <c r="N582" i="1"/>
  <c r="N5949" i="1"/>
  <c r="N5983" i="1"/>
  <c r="N3300" i="1"/>
  <c r="N11174" i="1"/>
  <c r="N1442" i="1"/>
  <c r="N3303" i="1"/>
  <c r="N1525" i="1"/>
  <c r="N9045" i="1"/>
  <c r="N3444" i="1"/>
  <c r="N6212" i="1"/>
  <c r="N3524" i="1"/>
  <c r="N1394" i="1"/>
  <c r="N5952" i="1"/>
  <c r="N8946" i="1"/>
  <c r="N3354" i="1"/>
  <c r="N1557" i="1"/>
  <c r="N3438" i="1"/>
  <c r="N9109" i="1"/>
  <c r="N3525" i="1"/>
  <c r="N11161" i="1"/>
  <c r="N3223" i="1"/>
  <c r="N6023" i="1"/>
  <c r="N6068" i="1"/>
  <c r="N6124" i="1"/>
  <c r="N658" i="1"/>
  <c r="N97" i="1"/>
  <c r="N3148" i="1"/>
  <c r="N5953" i="1"/>
  <c r="N1487" i="1"/>
  <c r="N6072" i="1"/>
  <c r="N643" i="1"/>
  <c r="N5903" i="1"/>
  <c r="N8982" i="1"/>
  <c r="N1566" i="1"/>
  <c r="N1595" i="1"/>
  <c r="N6267" i="1"/>
  <c r="N3575" i="1"/>
  <c r="N9231" i="1"/>
  <c r="N9253" i="1"/>
  <c r="N9286" i="1"/>
  <c r="N1739" i="1"/>
  <c r="N9339" i="1"/>
  <c r="N11151" i="1"/>
  <c r="N1453" i="1"/>
  <c r="N230" i="1"/>
  <c r="N3415" i="1"/>
  <c r="N6189" i="1"/>
  <c r="N9133" i="1"/>
  <c r="N683" i="1"/>
  <c r="N9187" i="1"/>
  <c r="N3596" i="1"/>
  <c r="N708" i="1"/>
  <c r="N713" i="1"/>
  <c r="N9293" i="1"/>
  <c r="N1742" i="1"/>
  <c r="N11352" i="1"/>
  <c r="N514" i="1"/>
  <c r="N5879" i="1"/>
  <c r="N5999" i="1"/>
  <c r="N632" i="1"/>
  <c r="N6120" i="1"/>
  <c r="N9078" i="1"/>
  <c r="N6207" i="1"/>
  <c r="N1619" i="1"/>
  <c r="N251" i="1"/>
  <c r="N3559" i="1"/>
  <c r="N9215" i="1"/>
  <c r="N6342" i="1"/>
  <c r="N6369" i="1"/>
  <c r="N8789" i="1"/>
  <c r="N86" i="1"/>
  <c r="N8964" i="1"/>
  <c r="N6093" i="1"/>
  <c r="N651" i="1"/>
  <c r="N9096" i="1"/>
  <c r="N6222" i="1"/>
  <c r="N8911" i="1"/>
  <c r="N6083" i="1"/>
  <c r="N11262" i="1"/>
  <c r="N1594" i="1"/>
  <c r="N1621" i="1"/>
  <c r="N9166" i="1"/>
  <c r="N9185" i="1"/>
  <c r="N11312" i="1"/>
  <c r="N9238" i="1"/>
  <c r="N1706" i="1"/>
  <c r="N3663" i="1"/>
  <c r="N3686" i="1"/>
  <c r="N6437" i="1"/>
  <c r="N6455" i="1"/>
  <c r="N266" i="1"/>
  <c r="N6497" i="1"/>
  <c r="N11379" i="1"/>
  <c r="N1784" i="1"/>
  <c r="N33" i="1"/>
  <c r="N6552" i="1"/>
  <c r="N3828" i="1"/>
  <c r="N9438" i="1"/>
  <c r="N1427" i="1"/>
  <c r="N8955" i="1"/>
  <c r="N638" i="1"/>
  <c r="N1576" i="1"/>
  <c r="N9116" i="1"/>
  <c r="N9150" i="1"/>
  <c r="N6279" i="1"/>
  <c r="N9191" i="1"/>
  <c r="N3594" i="1"/>
  <c r="N3621" i="1"/>
  <c r="N711" i="1"/>
  <c r="N11329" i="1"/>
  <c r="N1732" i="1"/>
  <c r="N9315" i="1"/>
  <c r="N3735" i="1"/>
  <c r="N3748" i="1"/>
  <c r="N11370" i="1"/>
  <c r="N3775" i="1"/>
  <c r="N9392" i="1"/>
  <c r="N278" i="1"/>
  <c r="N3818" i="1"/>
  <c r="N6566" i="1"/>
  <c r="N11169" i="1"/>
  <c r="N8927" i="1"/>
  <c r="N9004" i="1"/>
  <c r="N6150" i="1"/>
  <c r="N3477" i="1"/>
  <c r="N6232" i="1"/>
  <c r="N6268" i="1"/>
  <c r="N9180" i="1"/>
  <c r="N3585" i="1"/>
  <c r="N1687" i="1"/>
  <c r="N11321" i="1"/>
  <c r="N3656" i="1"/>
  <c r="N9295" i="1"/>
  <c r="N6432" i="1"/>
  <c r="N1750" i="1"/>
  <c r="N3743" i="1"/>
  <c r="N1768" i="1"/>
  <c r="N6509" i="1"/>
  <c r="N3781" i="1"/>
  <c r="N3790" i="1"/>
  <c r="N1799" i="1"/>
  <c r="N11146" i="1"/>
  <c r="N5964" i="1"/>
  <c r="N6056" i="1"/>
  <c r="N6132" i="1"/>
  <c r="N664" i="1"/>
  <c r="N6018" i="1"/>
  <c r="N239" i="1"/>
  <c r="N6230" i="1"/>
  <c r="N11304" i="1"/>
  <c r="N11311" i="1"/>
  <c r="N9250" i="1"/>
  <c r="N9282" i="1"/>
  <c r="N3704" i="1"/>
  <c r="N9338" i="1"/>
  <c r="N3761" i="1"/>
  <c r="N9381" i="1"/>
  <c r="N510" i="1"/>
  <c r="N5607" i="1"/>
  <c r="N5664" i="1"/>
  <c r="N2928" i="1"/>
  <c r="N1283" i="1"/>
  <c r="N526" i="1"/>
  <c r="N11121" i="1"/>
  <c r="N5563" i="1"/>
  <c r="N8609" i="1"/>
  <c r="N1306" i="1"/>
  <c r="N3034" i="1"/>
  <c r="N2935" i="1"/>
  <c r="N5610" i="1"/>
  <c r="N8648" i="1"/>
  <c r="N5707" i="1"/>
  <c r="N8593" i="1"/>
  <c r="N11102" i="1"/>
  <c r="N1276" i="1"/>
  <c r="N5702" i="1"/>
  <c r="N5760" i="1"/>
  <c r="N8756" i="1"/>
  <c r="N8602" i="1"/>
  <c r="N8679" i="1"/>
  <c r="N8723" i="1"/>
  <c r="N8758" i="1"/>
  <c r="N5843" i="1"/>
  <c r="N5645" i="1"/>
  <c r="N8705" i="1"/>
  <c r="N5784" i="1"/>
  <c r="N567" i="1"/>
  <c r="N5650" i="1"/>
  <c r="N5723" i="1"/>
  <c r="N3030" i="1"/>
  <c r="N1364" i="1"/>
  <c r="N1395" i="1"/>
  <c r="N8832" i="1"/>
  <c r="N8682" i="1"/>
  <c r="N8744" i="1"/>
  <c r="N1322" i="1"/>
  <c r="N5802" i="1"/>
  <c r="N3152" i="1"/>
  <c r="N3022" i="1"/>
  <c r="N8729" i="1"/>
  <c r="N8794" i="1"/>
  <c r="N3186" i="1"/>
  <c r="N11201" i="1"/>
  <c r="N3269" i="1"/>
  <c r="N6033" i="1"/>
  <c r="N8999" i="1"/>
  <c r="N6108" i="1"/>
  <c r="N550" i="1"/>
  <c r="N3158" i="1"/>
  <c r="N1424" i="1"/>
  <c r="N8897" i="1"/>
  <c r="N8584" i="1"/>
  <c r="N5804" i="1"/>
  <c r="N5873" i="1"/>
  <c r="N3203" i="1"/>
  <c r="N8905" i="1"/>
  <c r="N3287" i="1"/>
  <c r="N11235" i="1"/>
  <c r="N3364" i="1"/>
  <c r="N3069" i="1"/>
  <c r="N3154" i="1"/>
  <c r="N3181" i="1"/>
  <c r="N8892" i="1"/>
  <c r="N3271" i="1"/>
  <c r="N8954" i="1"/>
  <c r="N8814" i="1"/>
  <c r="N594" i="1"/>
  <c r="N1499" i="1"/>
  <c r="N6084" i="1"/>
  <c r="N3417" i="1"/>
  <c r="N9080" i="1"/>
  <c r="N3501" i="1"/>
  <c r="N3532" i="1"/>
  <c r="N8799" i="1"/>
  <c r="N5959" i="1"/>
  <c r="N1500" i="1"/>
  <c r="N633" i="1"/>
  <c r="N9049" i="1"/>
  <c r="N1578" i="1"/>
  <c r="N3496" i="1"/>
  <c r="N3527" i="1"/>
  <c r="N1406" i="1"/>
  <c r="N8895" i="1"/>
  <c r="N6028" i="1"/>
  <c r="N3365" i="1"/>
  <c r="N6127" i="1"/>
  <c r="N3446" i="1"/>
  <c r="N1600" i="1"/>
  <c r="N1397" i="1"/>
  <c r="N1448" i="1"/>
  <c r="N6029" i="1"/>
  <c r="N6076" i="1"/>
  <c r="N644" i="1"/>
  <c r="N8887" i="1"/>
  <c r="N229" i="1"/>
  <c r="N3433" i="1"/>
  <c r="N3506" i="1"/>
  <c r="N6270" i="1"/>
  <c r="N3576" i="1"/>
  <c r="N702" i="1"/>
  <c r="N9255" i="1"/>
  <c r="N11331" i="1"/>
  <c r="N3709" i="1"/>
  <c r="N3741" i="1"/>
  <c r="N1383" i="1"/>
  <c r="N8910" i="1"/>
  <c r="N6060" i="1"/>
  <c r="N3420" i="1"/>
  <c r="N1584" i="1"/>
  <c r="N9135" i="1"/>
  <c r="N6272" i="1"/>
  <c r="N11308" i="1"/>
  <c r="N700" i="1"/>
  <c r="N1701" i="1"/>
  <c r="N6393" i="1"/>
  <c r="N3682" i="1"/>
  <c r="N725" i="1"/>
  <c r="N3736" i="1"/>
  <c r="N8662" i="1"/>
  <c r="N1429" i="1"/>
  <c r="N8941" i="1"/>
  <c r="N11242" i="1"/>
  <c r="N6126" i="1"/>
  <c r="N660" i="1"/>
  <c r="N1601" i="1"/>
  <c r="N3522" i="1"/>
  <c r="N6275" i="1"/>
  <c r="N1663" i="1"/>
  <c r="N9218" i="1"/>
  <c r="N9239" i="1"/>
  <c r="N1705" i="1"/>
  <c r="N81" i="1"/>
  <c r="N3231" i="1"/>
  <c r="N3317" i="1"/>
  <c r="N233" i="1"/>
  <c r="N6160" i="1"/>
  <c r="N6200" i="1"/>
  <c r="N1610" i="1"/>
  <c r="N3268" i="1"/>
  <c r="N1534" i="1"/>
  <c r="N657" i="1"/>
  <c r="N9115" i="1"/>
  <c r="N9149" i="1"/>
  <c r="N6278" i="1"/>
  <c r="N693" i="1"/>
  <c r="N9221" i="1"/>
  <c r="N3620" i="1"/>
  <c r="N6374" i="1"/>
  <c r="N1720" i="1"/>
  <c r="N1731" i="1"/>
  <c r="N9314" i="1"/>
  <c r="N3734" i="1"/>
  <c r="N11362" i="1"/>
  <c r="N11369" i="1"/>
  <c r="N32" i="1"/>
  <c r="N6528" i="1"/>
  <c r="N6540" i="1"/>
  <c r="N6554" i="1"/>
  <c r="N3830" i="1"/>
  <c r="N73" i="1"/>
  <c r="N8874" i="1"/>
  <c r="N8963" i="1"/>
  <c r="N11253" i="1"/>
  <c r="N659" i="1"/>
  <c r="N9121" i="1"/>
  <c r="N6254" i="1"/>
  <c r="N1646" i="1"/>
  <c r="N6305" i="1"/>
  <c r="N3595" i="1"/>
  <c r="N9243" i="1"/>
  <c r="N6381" i="1"/>
  <c r="N3669" i="1"/>
  <c r="N6415" i="1"/>
  <c r="N11346" i="1"/>
  <c r="N3739" i="1"/>
  <c r="N3750" i="1"/>
  <c r="N9361" i="1"/>
  <c r="N747" i="1"/>
  <c r="N11388" i="1"/>
  <c r="N3799" i="1"/>
  <c r="N1805" i="1"/>
  <c r="N1811" i="1"/>
  <c r="N1408" i="1"/>
  <c r="N606" i="1"/>
  <c r="N513" i="1"/>
  <c r="N5619" i="1"/>
  <c r="N3011" i="1"/>
  <c r="N5571" i="1"/>
  <c r="N8612" i="1"/>
  <c r="N3003" i="1"/>
  <c r="N3039" i="1"/>
  <c r="N1263" i="1"/>
  <c r="N5603" i="1"/>
  <c r="N5657" i="1"/>
  <c r="N11122" i="1"/>
  <c r="N8576" i="1"/>
  <c r="N2979" i="1"/>
  <c r="N5668" i="1"/>
  <c r="N5710" i="1"/>
  <c r="N1279" i="1"/>
  <c r="N5638" i="1"/>
  <c r="N5594" i="1"/>
  <c r="N8689" i="1"/>
  <c r="N3083" i="1"/>
  <c r="N11152" i="1"/>
  <c r="N18" i="1"/>
  <c r="N3046" i="1"/>
  <c r="N8724" i="1"/>
  <c r="N5820" i="1"/>
  <c r="N11168" i="1"/>
  <c r="N8642" i="1"/>
  <c r="N11131" i="1"/>
  <c r="N8745" i="1"/>
  <c r="N8774" i="1"/>
  <c r="N1309" i="1"/>
  <c r="N11132" i="1"/>
  <c r="N8681" i="1"/>
  <c r="N3104" i="1"/>
  <c r="N11172" i="1"/>
  <c r="N8835" i="1"/>
  <c r="N3044" i="1"/>
  <c r="N5811" i="1"/>
  <c r="N8687" i="1"/>
  <c r="N5812" i="1"/>
  <c r="N3159" i="1"/>
  <c r="N3031" i="1"/>
  <c r="N11142" i="1"/>
  <c r="N5858" i="1"/>
  <c r="N8848" i="1"/>
  <c r="N8899" i="1"/>
  <c r="N6002" i="1"/>
  <c r="N11228" i="1"/>
  <c r="N6075" i="1"/>
  <c r="N9040" i="1"/>
  <c r="N1356" i="1"/>
  <c r="N5859" i="1"/>
  <c r="N5924" i="1"/>
  <c r="N1446" i="1"/>
  <c r="N8619" i="1"/>
  <c r="N565" i="1"/>
  <c r="N5874" i="1"/>
  <c r="N8873" i="1"/>
  <c r="N1460" i="1"/>
  <c r="N3290" i="1"/>
  <c r="N6048" i="1"/>
  <c r="N6092" i="1"/>
  <c r="N5766" i="1"/>
  <c r="N8803" i="1"/>
  <c r="N8849" i="1"/>
  <c r="N3224" i="1"/>
  <c r="N3273" i="1"/>
  <c r="N3032" i="1"/>
  <c r="N11180" i="1"/>
  <c r="N3255" i="1"/>
  <c r="N8969" i="1"/>
  <c r="N6088" i="1"/>
  <c r="N6137" i="1"/>
  <c r="N1582" i="1"/>
  <c r="N9120" i="1"/>
  <c r="N1261" i="1"/>
  <c r="N8821" i="1"/>
  <c r="N8902" i="1"/>
  <c r="N11229" i="1"/>
  <c r="N3373" i="1"/>
  <c r="N9050" i="1"/>
  <c r="N9084" i="1"/>
  <c r="N3504" i="1"/>
  <c r="N3529" i="1"/>
  <c r="N5876" i="1"/>
  <c r="N8909" i="1"/>
  <c r="N8958" i="1"/>
  <c r="N1530" i="1"/>
  <c r="N11258" i="1"/>
  <c r="N11272" i="1"/>
  <c r="N8575" i="1"/>
  <c r="N8822" i="1"/>
  <c r="N11204" i="1"/>
  <c r="N6037" i="1"/>
  <c r="N3374" i="1"/>
  <c r="N6130" i="1"/>
  <c r="N8900" i="1"/>
  <c r="N3367" i="1"/>
  <c r="N6166" i="1"/>
  <c r="N6225" i="1"/>
  <c r="N3545" i="1"/>
  <c r="N6310" i="1"/>
  <c r="N6343" i="1"/>
  <c r="N3645" i="1"/>
  <c r="N9290" i="1"/>
  <c r="N3711" i="1"/>
  <c r="N735" i="1"/>
  <c r="N3137" i="1"/>
  <c r="N5984" i="1"/>
  <c r="N3350" i="1"/>
  <c r="N6142" i="1"/>
  <c r="N3468" i="1"/>
  <c r="N9138" i="1"/>
  <c r="N685" i="1"/>
  <c r="N1668" i="1"/>
  <c r="N3599" i="1"/>
  <c r="N3635" i="1"/>
  <c r="N3660" i="1"/>
  <c r="N262" i="1"/>
  <c r="N3713" i="1"/>
  <c r="N11355" i="1"/>
  <c r="N5731" i="1"/>
  <c r="N586" i="1"/>
  <c r="N8942" i="1"/>
  <c r="N9007" i="1"/>
  <c r="N6144" i="1"/>
  <c r="N240" i="1"/>
  <c r="N6214" i="1"/>
  <c r="N6243" i="1"/>
  <c r="N1644" i="1"/>
  <c r="N9192" i="1"/>
  <c r="N3593" i="1"/>
  <c r="N3623" i="1"/>
  <c r="N3644" i="1"/>
  <c r="N8810" i="1"/>
  <c r="N3264" i="1"/>
  <c r="N11236" i="1"/>
  <c r="N1548" i="1"/>
  <c r="N1571" i="1"/>
  <c r="N666" i="1"/>
  <c r="N554" i="1"/>
  <c r="N3281" i="1"/>
  <c r="N1542" i="1"/>
  <c r="N6177" i="1"/>
  <c r="N6215" i="1"/>
  <c r="N3528" i="1"/>
  <c r="N9171" i="1"/>
  <c r="N6304" i="1"/>
  <c r="N6327" i="1"/>
  <c r="N1694" i="1"/>
  <c r="N6379" i="1"/>
  <c r="N260" i="1"/>
  <c r="N1733" i="1"/>
  <c r="N1743" i="1"/>
  <c r="N9335" i="1"/>
  <c r="N109" i="1"/>
  <c r="N6503" i="1"/>
  <c r="N6516" i="1"/>
  <c r="N1787" i="1"/>
  <c r="N3798" i="1"/>
  <c r="N9415" i="1"/>
  <c r="N6570" i="1"/>
  <c r="N8712" i="1"/>
  <c r="N8890" i="1"/>
  <c r="N8976" i="1"/>
  <c r="N6122" i="1"/>
  <c r="N3452" i="1"/>
  <c r="N3507" i="1"/>
  <c r="N3531" i="1"/>
  <c r="N690" i="1"/>
  <c r="N8582" i="1"/>
  <c r="N11101" i="1"/>
  <c r="N11114" i="1"/>
  <c r="N1262" i="1"/>
  <c r="N2974" i="1"/>
  <c r="N1310" i="1"/>
  <c r="N5706" i="1"/>
  <c r="N511" i="1"/>
  <c r="N8615" i="1"/>
  <c r="N3007" i="1"/>
  <c r="N1332" i="1"/>
  <c r="N11089" i="1"/>
  <c r="N19" i="1"/>
  <c r="N8656" i="1"/>
  <c r="N8569" i="1"/>
  <c r="N1280" i="1"/>
  <c r="N8639" i="1"/>
  <c r="N1294" i="1"/>
  <c r="N5715" i="1"/>
  <c r="N8730" i="1"/>
  <c r="N563" i="1"/>
  <c r="N5612" i="1"/>
  <c r="N1337" i="1"/>
  <c r="N8733" i="1"/>
  <c r="N1375" i="1"/>
  <c r="N503" i="1"/>
  <c r="N5679" i="1"/>
  <c r="N3066" i="1"/>
  <c r="N1363" i="1"/>
  <c r="N5566" i="1"/>
  <c r="N5669" i="1"/>
  <c r="N5748" i="1"/>
  <c r="N5729" i="1"/>
  <c r="N1369" i="1"/>
  <c r="N1403" i="1"/>
  <c r="N3185" i="1"/>
  <c r="N8696" i="1"/>
  <c r="N3110" i="1"/>
  <c r="N1341" i="1"/>
  <c r="N5817" i="1"/>
  <c r="N11176" i="1"/>
  <c r="N8700" i="1"/>
  <c r="N8742" i="1"/>
  <c r="N82" i="1"/>
  <c r="N8860" i="1"/>
  <c r="N8901" i="1"/>
  <c r="N604" i="1"/>
  <c r="N11233" i="1"/>
  <c r="N3359" i="1"/>
  <c r="N6119" i="1"/>
  <c r="N5810" i="1"/>
  <c r="N3164" i="1"/>
  <c r="N8861" i="1"/>
  <c r="N593" i="1"/>
  <c r="N11109" i="1"/>
  <c r="N3129" i="1"/>
  <c r="N11184" i="1"/>
  <c r="N3206" i="1"/>
  <c r="N5978" i="1"/>
  <c r="N11220" i="1"/>
  <c r="N8978" i="1"/>
  <c r="N6097" i="1"/>
  <c r="N8746" i="1"/>
  <c r="N8807" i="1"/>
  <c r="N8853" i="1"/>
  <c r="N591" i="1"/>
  <c r="N3276" i="1"/>
  <c r="N8708" i="1"/>
  <c r="N8840" i="1"/>
  <c r="N3258" i="1"/>
  <c r="N6046" i="1"/>
  <c r="N9023" i="1"/>
  <c r="N3422" i="1"/>
  <c r="N6191" i="1"/>
  <c r="N1611" i="1"/>
  <c r="N192" i="1"/>
  <c r="N85" i="1"/>
  <c r="N11207" i="1"/>
  <c r="N11230" i="1"/>
  <c r="N1532" i="1"/>
  <c r="N9053" i="1"/>
  <c r="N1580" i="1"/>
  <c r="N6220" i="1"/>
  <c r="N3054" i="1"/>
  <c r="N3174" i="1"/>
  <c r="N8913" i="1"/>
  <c r="N6044" i="1"/>
  <c r="N6091" i="1"/>
  <c r="N6143" i="1"/>
  <c r="N3459" i="1"/>
  <c r="N519" i="1"/>
  <c r="N8827" i="1"/>
  <c r="N3259" i="1"/>
  <c r="N6040" i="1"/>
  <c r="N9016" i="1"/>
  <c r="N8704" i="1"/>
  <c r="N3240" i="1"/>
  <c r="N9017" i="1"/>
  <c r="N11273" i="1"/>
  <c r="N9132" i="1"/>
  <c r="N1649" i="1"/>
  <c r="N6312" i="1"/>
  <c r="N6344" i="1"/>
  <c r="N6375" i="1"/>
  <c r="N6403" i="1"/>
  <c r="N11344" i="1"/>
  <c r="N6467" i="1"/>
  <c r="N3151" i="1"/>
  <c r="N3267" i="1"/>
  <c r="N6073" i="1"/>
  <c r="N11260" i="1"/>
  <c r="N3473" i="1"/>
  <c r="N11294" i="1"/>
  <c r="N6274" i="1"/>
  <c r="N9194" i="1"/>
  <c r="N11313" i="1"/>
  <c r="N259" i="1"/>
  <c r="N1717" i="1"/>
  <c r="N3692" i="1"/>
  <c r="N1745" i="1"/>
  <c r="N6468" i="1"/>
  <c r="N1347" i="1"/>
  <c r="N5939" i="1"/>
  <c r="N6032" i="1"/>
  <c r="N6082" i="1"/>
  <c r="N3423" i="1"/>
  <c r="N9085" i="1"/>
  <c r="N3505" i="1"/>
  <c r="N3530" i="1"/>
  <c r="N6282" i="1"/>
  <c r="N3570" i="1"/>
  <c r="N6321" i="1"/>
  <c r="N6355" i="1"/>
  <c r="N712" i="1"/>
  <c r="N3171" i="1"/>
  <c r="N8926" i="1"/>
  <c r="N625" i="1"/>
  <c r="N641" i="1"/>
  <c r="N6175" i="1"/>
  <c r="N3486" i="1"/>
  <c r="N5588" i="1"/>
  <c r="N2978" i="1"/>
  <c r="N5620" i="1"/>
  <c r="N1295" i="1"/>
  <c r="N1302" i="1"/>
  <c r="N8767" i="1"/>
  <c r="N8772" i="1"/>
  <c r="N5799" i="1"/>
  <c r="N542" i="1"/>
  <c r="N5749" i="1"/>
  <c r="N1405" i="1"/>
  <c r="N3202" i="1"/>
  <c r="N6087" i="1"/>
  <c r="N5929" i="1"/>
  <c r="N580" i="1"/>
  <c r="N3343" i="1"/>
  <c r="N5925" i="1"/>
  <c r="N3188" i="1"/>
  <c r="N1567" i="1"/>
  <c r="N3177" i="1"/>
  <c r="N3424" i="1"/>
  <c r="N5916" i="1"/>
  <c r="N6147" i="1"/>
  <c r="N5993" i="1"/>
  <c r="N1476" i="1"/>
  <c r="N3549" i="1"/>
  <c r="N3689" i="1"/>
  <c r="N226" i="1"/>
  <c r="N9152" i="1"/>
  <c r="N3646" i="1"/>
  <c r="N9346" i="1"/>
  <c r="N6089" i="1"/>
  <c r="N1633" i="1"/>
  <c r="N9245" i="1"/>
  <c r="N6070" i="1"/>
  <c r="N1384" i="1"/>
  <c r="N648" i="1"/>
  <c r="N9160" i="1"/>
  <c r="N9226" i="1"/>
  <c r="N3653" i="1"/>
  <c r="N1747" i="1"/>
  <c r="N743" i="1"/>
  <c r="N9399" i="1"/>
  <c r="N9430" i="1"/>
  <c r="N11238" i="1"/>
  <c r="N1588" i="1"/>
  <c r="N9178" i="1"/>
  <c r="N1685" i="1"/>
  <c r="N9270" i="1"/>
  <c r="N6424" i="1"/>
  <c r="N1757" i="1"/>
  <c r="N1775" i="1"/>
  <c r="N11389" i="1"/>
  <c r="N9421" i="1"/>
  <c r="N1431" i="1"/>
  <c r="N3390" i="1"/>
  <c r="N3487" i="1"/>
  <c r="N1627" i="1"/>
  <c r="N9186" i="1"/>
  <c r="N105" i="1"/>
  <c r="N3648" i="1"/>
  <c r="N3684" i="1"/>
  <c r="N9318" i="1"/>
  <c r="N1760" i="1"/>
  <c r="N11374" i="1"/>
  <c r="N9393" i="1"/>
  <c r="N3815" i="1"/>
  <c r="N3179" i="1"/>
  <c r="N3358" i="1"/>
  <c r="N9072" i="1"/>
  <c r="N6078" i="1"/>
  <c r="N1620" i="1"/>
  <c r="N1667" i="1"/>
  <c r="N6371" i="1"/>
  <c r="N6413" i="1"/>
  <c r="N3747" i="1"/>
  <c r="N3780" i="1"/>
  <c r="N6548" i="1"/>
  <c r="N11410" i="1"/>
  <c r="N8991" i="1"/>
  <c r="N9105" i="1"/>
  <c r="N6273" i="1"/>
  <c r="N699" i="1"/>
  <c r="N9265" i="1"/>
  <c r="N6417" i="1"/>
  <c r="N6466" i="1"/>
  <c r="N1771" i="1"/>
  <c r="N3782" i="1"/>
  <c r="N6544" i="1"/>
  <c r="N9426" i="1"/>
  <c r="N3843" i="1"/>
  <c r="N6603" i="1"/>
  <c r="N6623" i="1"/>
  <c r="N11429" i="1"/>
  <c r="N3904" i="1"/>
  <c r="N9508" i="1"/>
  <c r="N6687" i="1"/>
  <c r="N6701" i="1"/>
  <c r="N118" i="1"/>
  <c r="N9566" i="1"/>
  <c r="N6021" i="1"/>
  <c r="N3437" i="1"/>
  <c r="N9143" i="1"/>
  <c r="N3548" i="1"/>
  <c r="N697" i="1"/>
  <c r="N6361" i="1"/>
  <c r="N11330" i="1"/>
  <c r="N9309" i="1"/>
  <c r="N1755" i="1"/>
  <c r="N268" i="1"/>
  <c r="N1781" i="1"/>
  <c r="N6541" i="1"/>
  <c r="N1809" i="1"/>
  <c r="N9439" i="1"/>
  <c r="N9452" i="1"/>
  <c r="N3877" i="1"/>
  <c r="N11428" i="1"/>
  <c r="N1847" i="1"/>
  <c r="N6669" i="1"/>
  <c r="N6685" i="1"/>
  <c r="N6699" i="1"/>
  <c r="N9553" i="1"/>
  <c r="N1882" i="1"/>
  <c r="N1893" i="1"/>
  <c r="N3263" i="1"/>
  <c r="N9054" i="1"/>
  <c r="N11288" i="1"/>
  <c r="N1643" i="1"/>
  <c r="N1675" i="1"/>
  <c r="N6356" i="1"/>
  <c r="N6395" i="1"/>
  <c r="N11338" i="1"/>
  <c r="N6456" i="1"/>
  <c r="N6493" i="1"/>
  <c r="N11381" i="1"/>
  <c r="N1793" i="1"/>
  <c r="N9418" i="1"/>
  <c r="N9435" i="1"/>
  <c r="N1824" i="1"/>
  <c r="N3875" i="1"/>
  <c r="N6634" i="1"/>
  <c r="N290" i="1"/>
  <c r="N782" i="1"/>
  <c r="N3925" i="1"/>
  <c r="N1869" i="1"/>
  <c r="N8936" i="1"/>
  <c r="N675" i="1"/>
  <c r="N3586" i="1"/>
  <c r="N9279" i="1"/>
  <c r="N1754" i="1"/>
  <c r="N9376" i="1"/>
  <c r="N1808" i="1"/>
  <c r="N769" i="1"/>
  <c r="N11425" i="1"/>
  <c r="N9495" i="1"/>
  <c r="N9514" i="1"/>
  <c r="N9541" i="1"/>
  <c r="N6724" i="1"/>
  <c r="N9574" i="1"/>
  <c r="N3993" i="1"/>
  <c r="N6778" i="1"/>
  <c r="N9622" i="1"/>
  <c r="N4028" i="1"/>
  <c r="N9651" i="1"/>
  <c r="N9665" i="1"/>
  <c r="N6846" i="1"/>
  <c r="N6865" i="1"/>
  <c r="N318" i="1"/>
  <c r="N6893" i="1"/>
  <c r="N11516" i="1"/>
  <c r="N6923" i="1"/>
  <c r="N9754" i="1"/>
  <c r="N3288" i="1"/>
  <c r="N9136" i="1"/>
  <c r="N9212" i="1"/>
  <c r="N11326" i="1"/>
  <c r="N731" i="1"/>
  <c r="N9377" i="1"/>
  <c r="N9420" i="1"/>
  <c r="N3854" i="1"/>
  <c r="N9468" i="1"/>
  <c r="N3900" i="1"/>
  <c r="N3921" i="1"/>
  <c r="N9542" i="1"/>
  <c r="N6725" i="1"/>
  <c r="N6751" i="1"/>
  <c r="N6767" i="1"/>
  <c r="N6779" i="1"/>
  <c r="N9623" i="1"/>
  <c r="N11474" i="1"/>
  <c r="N4040" i="1"/>
  <c r="N6834" i="1"/>
  <c r="N6009" i="1"/>
  <c r="N11293" i="1"/>
  <c r="N6317" i="1"/>
  <c r="N11328" i="1"/>
  <c r="N11353" i="1"/>
  <c r="N6519" i="1"/>
  <c r="N9423" i="1"/>
  <c r="N3855" i="1"/>
  <c r="N6627" i="1"/>
  <c r="N3901" i="1"/>
  <c r="N6680" i="1"/>
  <c r="N6702" i="1"/>
  <c r="N9562" i="1"/>
  <c r="N9575" i="1"/>
  <c r="N11463" i="1"/>
  <c r="N823" i="1"/>
  <c r="N11469" i="1"/>
  <c r="N1929" i="1"/>
  <c r="N9652" i="1"/>
  <c r="N1949" i="1"/>
  <c r="N1531" i="1"/>
  <c r="N3533" i="1"/>
  <c r="N6341" i="1"/>
  <c r="N263" i="1"/>
  <c r="N6482" i="1"/>
  <c r="N9395" i="1"/>
  <c r="N3834" i="1"/>
  <c r="N6604" i="1"/>
  <c r="N1835" i="1"/>
  <c r="N9499" i="1"/>
  <c r="N9522" i="1"/>
  <c r="N6708" i="1"/>
  <c r="N6734" i="1"/>
  <c r="N9581" i="1"/>
  <c r="N1902" i="1"/>
  <c r="N6783" i="1"/>
  <c r="N9627" i="1"/>
  <c r="N1931" i="1"/>
  <c r="N4043" i="1"/>
  <c r="N9668" i="1"/>
  <c r="N1964" i="1"/>
  <c r="N6136" i="1"/>
  <c r="N9241" i="1"/>
  <c r="N3753" i="1"/>
  <c r="N1816" i="1"/>
  <c r="N3891" i="1"/>
  <c r="N1862" i="1"/>
  <c r="N11455" i="1"/>
  <c r="N9594" i="1"/>
  <c r="N1923" i="1"/>
  <c r="N9659" i="1"/>
  <c r="N9675" i="1"/>
  <c r="N4096" i="1"/>
  <c r="N1976" i="1"/>
  <c r="N9725" i="1"/>
  <c r="N4140" i="1"/>
  <c r="N4159" i="1"/>
  <c r="N11532" i="1"/>
  <c r="N2016" i="1"/>
  <c r="N128" i="1"/>
  <c r="N2030" i="1"/>
  <c r="N9828" i="1"/>
  <c r="N898" i="1"/>
  <c r="N4258" i="1"/>
  <c r="N9866" i="1"/>
  <c r="N9877" i="1"/>
  <c r="N9892" i="1"/>
  <c r="N7121" i="1"/>
  <c r="N9914" i="1"/>
  <c r="N9925" i="1"/>
  <c r="N350" i="1"/>
  <c r="N4375" i="1"/>
  <c r="N2136" i="1"/>
  <c r="N7228" i="1"/>
  <c r="N9978" i="1"/>
  <c r="N9988" i="1"/>
  <c r="N11636" i="1"/>
  <c r="N4467" i="1"/>
  <c r="N10021" i="1"/>
  <c r="N7319" i="1"/>
  <c r="N2198" i="1"/>
  <c r="N4526" i="1"/>
  <c r="N7366" i="1"/>
  <c r="N46" i="1"/>
  <c r="N6252" i="1"/>
  <c r="N6404" i="1"/>
  <c r="N3784" i="1"/>
  <c r="N6599" i="1"/>
  <c r="N6649" i="1"/>
  <c r="N6706" i="1"/>
  <c r="N295" i="1"/>
  <c r="N300" i="1"/>
  <c r="N308" i="1"/>
  <c r="N11486" i="1"/>
  <c r="N6858" i="1"/>
  <c r="N9697" i="1"/>
  <c r="N4115" i="1"/>
  <c r="N9730" i="1"/>
  <c r="N4148" i="1"/>
  <c r="N4166" i="1"/>
  <c r="N9773" i="1"/>
  <c r="N884" i="1"/>
  <c r="N6992" i="1"/>
  <c r="N333" i="1"/>
  <c r="N2038" i="1"/>
  <c r="N4248" i="1"/>
  <c r="N7057" i="1"/>
  <c r="N7080" i="1"/>
  <c r="N9884" i="1"/>
  <c r="N7111" i="1"/>
  <c r="N7131" i="1"/>
  <c r="N42" i="1"/>
  <c r="N2113" i="1"/>
  <c r="N7177" i="1"/>
  <c r="N4380" i="1"/>
  <c r="N7215" i="1"/>
  <c r="N356" i="1"/>
  <c r="N4424" i="1"/>
  <c r="N4440" i="1"/>
  <c r="N7278" i="1"/>
  <c r="N4476" i="1"/>
  <c r="N4491" i="1"/>
  <c r="N7322" i="1"/>
  <c r="N7339" i="1"/>
  <c r="N4530" i="1"/>
  <c r="N10085" i="1"/>
  <c r="N3265" i="1"/>
  <c r="N6313" i="1"/>
  <c r="N6457" i="1"/>
  <c r="N3824" i="1"/>
  <c r="N11423" i="1"/>
  <c r="N6679" i="1"/>
  <c r="N9560" i="1"/>
  <c r="N816" i="1"/>
  <c r="N6798" i="1"/>
  <c r="N6819" i="1"/>
  <c r="N1957" i="1"/>
  <c r="N9687" i="1"/>
  <c r="N125" i="1"/>
  <c r="N857" i="1"/>
  <c r="N9732" i="1"/>
  <c r="N4154" i="1"/>
  <c r="N6951" i="1"/>
  <c r="N880" i="1"/>
  <c r="N2023" i="1"/>
  <c r="N9809" i="1"/>
  <c r="N4230" i="1"/>
  <c r="N11565" i="1"/>
  <c r="N7045" i="1"/>
  <c r="N4266" i="1"/>
  <c r="N4282" i="1"/>
  <c r="N9889" i="1"/>
  <c r="N913" i="1"/>
  <c r="N2098" i="1"/>
  <c r="N4336" i="1"/>
  <c r="N2115" i="1"/>
  <c r="N9944" i="1"/>
  <c r="N7201" i="1"/>
  <c r="N7224" i="1"/>
  <c r="N4416" i="1"/>
  <c r="N4429" i="1"/>
  <c r="N3144" i="1"/>
  <c r="N3563" i="1"/>
  <c r="N9320" i="1"/>
  <c r="N3812" i="1"/>
  <c r="N6617" i="1"/>
  <c r="N3915" i="1"/>
  <c r="N9555" i="1"/>
  <c r="N3990" i="1"/>
  <c r="N9618" i="1"/>
  <c r="N835" i="1"/>
  <c r="N6844" i="1"/>
  <c r="N4088" i="1"/>
  <c r="N11510" i="1"/>
  <c r="N4118" i="1"/>
  <c r="N4134" i="1"/>
  <c r="N9745" i="1"/>
  <c r="N40" i="1"/>
  <c r="N6967" i="1"/>
  <c r="N4205" i="1"/>
  <c r="N9807" i="1"/>
  <c r="N2034" i="1"/>
  <c r="N2040" i="1"/>
  <c r="N9851" i="1"/>
  <c r="N7068" i="1"/>
  <c r="N2067" i="1"/>
  <c r="N11586" i="1"/>
  <c r="N2084" i="1"/>
  <c r="N7137" i="1"/>
  <c r="N4333" i="1"/>
  <c r="N9934" i="1"/>
  <c r="N11607" i="1"/>
  <c r="N7199" i="1"/>
  <c r="N9965" i="1"/>
  <c r="N7239" i="1"/>
  <c r="N9984" i="1"/>
  <c r="N9994" i="1"/>
  <c r="N2174" i="1"/>
  <c r="N9299" i="1"/>
  <c r="N3865" i="1"/>
  <c r="N799" i="1"/>
  <c r="N6784" i="1"/>
  <c r="N6837" i="1"/>
  <c r="N9698" i="1"/>
  <c r="N6910" i="1"/>
  <c r="N4167" i="1"/>
  <c r="N6979" i="1"/>
  <c r="N9820" i="1"/>
  <c r="N4250" i="1"/>
  <c r="N4277" i="1"/>
  <c r="N4303" i="1"/>
  <c r="N11600" i="1"/>
  <c r="N931" i="1"/>
  <c r="N11617" i="1"/>
  <c r="N9982" i="1"/>
  <c r="N4455" i="1"/>
  <c r="N11652" i="1"/>
  <c r="N365" i="1"/>
  <c r="N10060" i="1"/>
  <c r="N11670" i="1"/>
  <c r="N10093" i="1"/>
  <c r="N2236" i="1"/>
  <c r="N2247" i="1"/>
  <c r="N7434" i="1"/>
  <c r="N7458" i="1"/>
  <c r="N9193" i="1"/>
  <c r="N3817" i="1"/>
  <c r="N6674" i="1"/>
  <c r="N3991" i="1"/>
  <c r="N9648" i="1"/>
  <c r="N6866" i="1"/>
  <c r="N9720" i="1"/>
  <c r="N9746" i="1"/>
  <c r="N6968" i="1"/>
  <c r="N332" i="1"/>
  <c r="N7028" i="1"/>
  <c r="N2061" i="1"/>
  <c r="N7100" i="1"/>
  <c r="N4320" i="1"/>
  <c r="N9935" i="1"/>
  <c r="N44" i="1"/>
  <c r="N9975" i="1"/>
  <c r="N7268" i="1"/>
  <c r="N7291" i="1"/>
  <c r="N11654" i="1"/>
  <c r="N2195" i="1"/>
  <c r="N11669" i="1"/>
  <c r="N2221" i="1"/>
  <c r="N10098" i="1"/>
  <c r="N11678" i="1"/>
  <c r="N7428" i="1"/>
  <c r="N4600" i="1"/>
  <c r="N2272" i="1"/>
  <c r="N7476" i="1"/>
  <c r="N10188" i="1"/>
  <c r="N7516" i="1"/>
  <c r="N585" i="1"/>
  <c r="N3722" i="1"/>
  <c r="N9464" i="1"/>
  <c r="N3956" i="1"/>
  <c r="N9620" i="1"/>
  <c r="N4067" i="1"/>
  <c r="N851" i="1"/>
  <c r="N6916" i="1"/>
  <c r="N2007" i="1"/>
  <c r="N6982" i="1"/>
  <c r="N4228" i="1"/>
  <c r="N9853" i="1"/>
  <c r="N7087" i="1"/>
  <c r="N7118" i="1"/>
  <c r="N4335" i="1"/>
  <c r="N4370" i="1"/>
  <c r="N9966" i="1"/>
  <c r="N2163" i="1"/>
  <c r="N11644" i="1"/>
  <c r="N7306" i="1"/>
  <c r="N4499" i="1"/>
  <c r="N4518" i="1"/>
  <c r="N10081" i="1"/>
  <c r="N372" i="1"/>
  <c r="N10103" i="1"/>
  <c r="N7418" i="1"/>
  <c r="N7437" i="1"/>
  <c r="N10144" i="1"/>
  <c r="N10162" i="1"/>
  <c r="N7484" i="1"/>
  <c r="N1018" i="1"/>
  <c r="N4654" i="1"/>
  <c r="N1669" i="1"/>
  <c r="N6553" i="1"/>
  <c r="N785" i="1"/>
  <c r="N815" i="1"/>
  <c r="N6816" i="1"/>
  <c r="N4089" i="1"/>
  <c r="N856" i="1"/>
  <c r="N2002" i="1"/>
  <c r="N6970" i="1"/>
  <c r="N6995" i="1"/>
  <c r="N2042" i="1"/>
  <c r="N9862" i="1"/>
  <c r="N4294" i="1"/>
  <c r="N4321" i="1"/>
  <c r="N4353" i="1"/>
  <c r="N723" i="1"/>
  <c r="N6612" i="1"/>
  <c r="N3954" i="1"/>
  <c r="N1914" i="1"/>
  <c r="N6842" i="1"/>
  <c r="N6878" i="1"/>
  <c r="N866" i="1"/>
  <c r="N872" i="1"/>
  <c r="N2021" i="1"/>
  <c r="N4222" i="1"/>
  <c r="N1703" i="1"/>
  <c r="N9577" i="1"/>
  <c r="N9702" i="1"/>
  <c r="N2018" i="1"/>
  <c r="N337" i="1"/>
  <c r="N2092" i="1"/>
  <c r="N2124" i="1"/>
  <c r="N359" i="1"/>
  <c r="N7287" i="1"/>
  <c r="N11656" i="1"/>
  <c r="N7352" i="1"/>
  <c r="N986" i="1"/>
  <c r="N10114" i="1"/>
  <c r="N11683" i="1"/>
  <c r="N2275" i="1"/>
  <c r="N4637" i="1"/>
  <c r="N7515" i="1"/>
  <c r="N11699" i="1"/>
  <c r="N4678" i="1"/>
  <c r="N2327" i="1"/>
  <c r="N7591" i="1"/>
  <c r="N4718" i="1"/>
  <c r="N4726" i="1"/>
  <c r="N10301" i="1"/>
  <c r="N4750" i="1"/>
  <c r="N1061" i="1"/>
  <c r="N400" i="1"/>
  <c r="N4790" i="1"/>
  <c r="N1277" i="1"/>
  <c r="N8624" i="1"/>
  <c r="N2987" i="1"/>
  <c r="N8628" i="1"/>
  <c r="N5658" i="1"/>
  <c r="N209" i="1"/>
  <c r="N3124" i="1"/>
  <c r="N5814" i="1"/>
  <c r="N8710" i="1"/>
  <c r="N8719" i="1"/>
  <c r="N8580" i="1"/>
  <c r="N8868" i="1"/>
  <c r="N9012" i="1"/>
  <c r="N3209" i="1"/>
  <c r="N5898" i="1"/>
  <c r="N8995" i="1"/>
  <c r="N8870" i="1"/>
  <c r="N8854" i="1"/>
  <c r="N9063" i="1"/>
  <c r="N8855" i="1"/>
  <c r="N6152" i="1"/>
  <c r="N584" i="1"/>
  <c r="N9062" i="1"/>
  <c r="N5995" i="1"/>
  <c r="N1484" i="1"/>
  <c r="N1661" i="1"/>
  <c r="N9302" i="1"/>
  <c r="N3301" i="1"/>
  <c r="N9154" i="1"/>
  <c r="N9261" i="1"/>
  <c r="N3744" i="1"/>
  <c r="N6109" i="1"/>
  <c r="N678" i="1"/>
  <c r="N3628" i="1"/>
  <c r="N3357" i="1"/>
  <c r="N8793" i="1"/>
  <c r="N9082" i="1"/>
  <c r="N3535" i="1"/>
  <c r="N3601" i="1"/>
  <c r="N9287" i="1"/>
  <c r="N3719" i="1"/>
  <c r="N9366" i="1"/>
  <c r="N3801" i="1"/>
  <c r="N1813" i="1"/>
  <c r="N6062" i="1"/>
  <c r="N1613" i="1"/>
  <c r="N1660" i="1"/>
  <c r="N3609" i="1"/>
  <c r="N6392" i="1"/>
  <c r="N6431" i="1"/>
  <c r="N6471" i="1"/>
  <c r="N6508" i="1"/>
  <c r="N11393" i="1"/>
  <c r="N282" i="1"/>
  <c r="N590" i="1"/>
  <c r="N9037" i="1"/>
  <c r="N9110" i="1"/>
  <c r="N6258" i="1"/>
  <c r="N6301" i="1"/>
  <c r="N3613" i="1"/>
  <c r="N1708" i="1"/>
  <c r="N3687" i="1"/>
  <c r="N6445" i="1"/>
  <c r="N6483" i="1"/>
  <c r="N1777" i="1"/>
  <c r="N1788" i="1"/>
  <c r="N9411" i="1"/>
  <c r="N3192" i="1"/>
  <c r="N637" i="1"/>
  <c r="N3017" i="1"/>
  <c r="N9022" i="1"/>
  <c r="N9151" i="1"/>
  <c r="N3571" i="1"/>
  <c r="N9260" i="1"/>
  <c r="N11341" i="1"/>
  <c r="N3749" i="1"/>
  <c r="N6523" i="1"/>
  <c r="N3816" i="1"/>
  <c r="N11123" i="1"/>
  <c r="N3363" i="1"/>
  <c r="N11283" i="1"/>
  <c r="N6292" i="1"/>
  <c r="N6339" i="1"/>
  <c r="N1713" i="1"/>
  <c r="N6436" i="1"/>
  <c r="N11360" i="1"/>
  <c r="N3764" i="1"/>
  <c r="N11386" i="1"/>
  <c r="N9407" i="1"/>
  <c r="N6564" i="1"/>
  <c r="N6585" i="1"/>
  <c r="N111" i="1"/>
  <c r="N11424" i="1"/>
  <c r="N11430" i="1"/>
  <c r="N9497" i="1"/>
  <c r="N784" i="1"/>
  <c r="N3930" i="1"/>
  <c r="N3945" i="1"/>
  <c r="N6719" i="1"/>
  <c r="N5712" i="1"/>
  <c r="N622" i="1"/>
  <c r="N3448" i="1"/>
  <c r="N11295" i="1"/>
  <c r="N9176" i="1"/>
  <c r="N1680" i="1"/>
  <c r="N6367" i="1"/>
  <c r="N1724" i="1"/>
  <c r="N9312" i="1"/>
  <c r="N11357" i="1"/>
  <c r="N11372" i="1"/>
  <c r="N6522" i="1"/>
  <c r="N279" i="1"/>
  <c r="N1810" i="1"/>
  <c r="N1818" i="1"/>
  <c r="N9454" i="1"/>
  <c r="N3879" i="1"/>
  <c r="N9481" i="1"/>
  <c r="N9496" i="1"/>
  <c r="N3916" i="1"/>
  <c r="N6688" i="1"/>
  <c r="N797" i="1"/>
  <c r="N9556" i="1"/>
  <c r="N9567" i="1"/>
  <c r="N9582" i="1"/>
  <c r="N8944" i="1"/>
  <c r="N6163" i="1"/>
  <c r="N3513" i="1"/>
  <c r="N1648" i="1"/>
  <c r="N6316" i="1"/>
  <c r="N11318" i="1"/>
  <c r="N3664" i="1"/>
  <c r="N11340" i="1"/>
  <c r="N9336" i="1"/>
  <c r="N3758" i="1"/>
  <c r="N750" i="1"/>
  <c r="N3796" i="1"/>
  <c r="N9422" i="1"/>
  <c r="N11" i="1"/>
  <c r="N9450" i="1"/>
  <c r="N3876" i="1"/>
  <c r="N9475" i="1"/>
  <c r="N11434" i="1"/>
  <c r="N6668" i="1"/>
  <c r="N3928" i="1"/>
  <c r="N6697" i="1"/>
  <c r="N6043" i="1"/>
  <c r="N3523" i="1"/>
  <c r="N1681" i="1"/>
  <c r="N3673" i="1"/>
  <c r="N9342" i="1"/>
  <c r="N9386" i="1"/>
  <c r="N6562" i="1"/>
  <c r="N9449" i="1"/>
  <c r="N3885" i="1"/>
  <c r="N1848" i="1"/>
  <c r="N6683" i="1"/>
  <c r="N1872" i="1"/>
  <c r="N9564" i="1"/>
  <c r="N1891" i="1"/>
  <c r="N1900" i="1"/>
  <c r="N9607" i="1"/>
  <c r="N6799" i="1"/>
  <c r="N4031" i="1"/>
  <c r="N4041" i="1"/>
  <c r="N4059" i="1"/>
  <c r="N6850" i="1"/>
  <c r="N4090" i="1"/>
  <c r="N9701" i="1"/>
  <c r="N9716" i="1"/>
  <c r="N1990" i="1"/>
  <c r="N1999" i="1"/>
  <c r="N4160" i="1"/>
  <c r="N3331" i="1"/>
  <c r="N1623" i="1"/>
  <c r="N1682" i="1"/>
  <c r="N3674" i="1"/>
  <c r="N3742" i="1"/>
  <c r="N9387" i="1"/>
  <c r="N3825" i="1"/>
  <c r="N3860" i="1"/>
  <c r="N3887" i="1"/>
  <c r="N6647" i="1"/>
  <c r="N9519" i="1"/>
  <c r="N9543" i="1"/>
  <c r="N6729" i="1"/>
  <c r="N1892" i="1"/>
  <c r="N298" i="1"/>
  <c r="N6781" i="1"/>
  <c r="N6800" i="1"/>
  <c r="N9640" i="1"/>
  <c r="N6822" i="1"/>
  <c r="N4060" i="1"/>
  <c r="N8979" i="1"/>
  <c r="N1624" i="1"/>
  <c r="N6329" i="1"/>
  <c r="N9288" i="1"/>
  <c r="N1758" i="1"/>
  <c r="N9390" i="1"/>
  <c r="N3827" i="1"/>
  <c r="N3861" i="1"/>
  <c r="N6631" i="1"/>
  <c r="N1849" i="1"/>
  <c r="N6684" i="1"/>
  <c r="N9544" i="1"/>
  <c r="N3962" i="1"/>
  <c r="N9578" i="1"/>
  <c r="N6770" i="1"/>
  <c r="N824" i="1"/>
  <c r="N825" i="1"/>
  <c r="N122" i="1"/>
  <c r="N11480" i="1"/>
  <c r="N838" i="1"/>
  <c r="N9047" i="1"/>
  <c r="N11302" i="1"/>
  <c r="N6351" i="1"/>
  <c r="N3694" i="1"/>
  <c r="N11366" i="1"/>
  <c r="N3789" i="1"/>
  <c r="N9433" i="1"/>
  <c r="N11418" i="1"/>
  <c r="N9477" i="1"/>
  <c r="N1851" i="1"/>
  <c r="N792" i="1"/>
  <c r="N3950" i="1"/>
  <c r="N3969" i="1"/>
  <c r="N6757" i="1"/>
  <c r="N819" i="1"/>
  <c r="N6785" i="1"/>
  <c r="N4019" i="1"/>
  <c r="N309" i="1"/>
  <c r="N4047" i="1"/>
  <c r="N4063" i="1"/>
  <c r="N315" i="1"/>
  <c r="N3463" i="1"/>
  <c r="N9258" i="1"/>
  <c r="N11375" i="1"/>
  <c r="N11415" i="1"/>
  <c r="N6637" i="1"/>
  <c r="N9531" i="1"/>
  <c r="N9569" i="1"/>
  <c r="N9598" i="1"/>
  <c r="N9632" i="1"/>
  <c r="N4051" i="1"/>
  <c r="N4077" i="1"/>
  <c r="N9690" i="1"/>
  <c r="N9708" i="1"/>
  <c r="N1987" i="1"/>
  <c r="N4142" i="1"/>
  <c r="N9755" i="1"/>
  <c r="N11533" i="1"/>
  <c r="N9780" i="1"/>
  <c r="N2026" i="1"/>
  <c r="N7000" i="1"/>
  <c r="N4235" i="1"/>
  <c r="N7037" i="1"/>
  <c r="N7051" i="1"/>
  <c r="N7074" i="1"/>
  <c r="N7093" i="1"/>
  <c r="N4302" i="1"/>
  <c r="N9909" i="1"/>
  <c r="N11598" i="1"/>
  <c r="N2110" i="1"/>
  <c r="N2118" i="1"/>
  <c r="N7188" i="1"/>
  <c r="N2137" i="1"/>
  <c r="N2144" i="1"/>
  <c r="N7245" i="1"/>
  <c r="N4432" i="1"/>
  <c r="N4453" i="1"/>
  <c r="N4469" i="1"/>
  <c r="N2178" i="1"/>
  <c r="N4498" i="1"/>
  <c r="N4513" i="1"/>
  <c r="N11668" i="1"/>
  <c r="N4541" i="1"/>
  <c r="N2228" i="1"/>
  <c r="N6276" i="1"/>
  <c r="N9306" i="1"/>
  <c r="N1792" i="1"/>
  <c r="N11419" i="1"/>
  <c r="N9503" i="1"/>
  <c r="N6711" i="1"/>
  <c r="N6758" i="1"/>
  <c r="N6787" i="1"/>
  <c r="N1932" i="1"/>
  <c r="N124" i="1"/>
  <c r="N1966" i="1"/>
  <c r="N849" i="1"/>
  <c r="N6895" i="1"/>
  <c r="N864" i="1"/>
  <c r="N9741" i="1"/>
  <c r="N9765" i="1"/>
  <c r="N9775" i="1"/>
  <c r="N6980" i="1"/>
  <c r="N11548" i="1"/>
  <c r="N11556" i="1"/>
  <c r="N7023" i="1"/>
  <c r="N4251" i="1"/>
  <c r="N7062" i="1"/>
  <c r="N2066" i="1"/>
  <c r="N7095" i="1"/>
  <c r="N9902" i="1"/>
  <c r="N7133" i="1"/>
  <c r="N9922" i="1"/>
  <c r="N4350" i="1"/>
  <c r="N7179" i="1"/>
  <c r="N7195" i="1"/>
  <c r="N4398" i="1"/>
  <c r="N7236" i="1"/>
  <c r="N943" i="1"/>
  <c r="N4442" i="1"/>
  <c r="N4457" i="1"/>
  <c r="N10014" i="1"/>
  <c r="N364" i="1"/>
  <c r="N10049" i="1"/>
  <c r="N7342" i="1"/>
  <c r="N4531" i="1"/>
  <c r="N4548" i="1"/>
  <c r="N1519" i="1"/>
  <c r="N6336" i="1"/>
  <c r="N6477" i="1"/>
  <c r="N6568" i="1"/>
  <c r="N1832" i="1"/>
  <c r="N9520" i="1"/>
  <c r="N6732" i="1"/>
  <c r="N3995" i="1"/>
  <c r="N6802" i="1"/>
  <c r="N4042" i="1"/>
  <c r="N11492" i="1"/>
  <c r="N845" i="1"/>
  <c r="N854" i="1"/>
  <c r="N9724" i="1"/>
  <c r="N9735" i="1"/>
  <c r="N4156" i="1"/>
  <c r="N6953" i="1"/>
  <c r="N2015" i="1"/>
  <c r="N4206" i="1"/>
  <c r="N2029" i="1"/>
  <c r="N4233" i="1"/>
  <c r="N7032" i="1"/>
  <c r="N11568" i="1"/>
  <c r="N9864" i="1"/>
  <c r="N9875" i="1"/>
  <c r="N2080" i="1"/>
  <c r="N2089" i="1"/>
  <c r="N7140" i="1"/>
  <c r="N2107" i="1"/>
  <c r="N348" i="1"/>
  <c r="N2126" i="1"/>
  <c r="N4387" i="1"/>
  <c r="N9968" i="1"/>
  <c r="N939" i="1"/>
  <c r="N11629" i="1"/>
  <c r="N599" i="1"/>
  <c r="N9206" i="1"/>
  <c r="N3733" i="1"/>
  <c r="N761" i="1"/>
  <c r="N774" i="1"/>
  <c r="N3920" i="1"/>
  <c r="N3959" i="1"/>
  <c r="N6766" i="1"/>
  <c r="N9621" i="1"/>
  <c r="N6820" i="1"/>
  <c r="N1958" i="1"/>
  <c r="N11499" i="1"/>
  <c r="N852" i="1"/>
  <c r="N1982" i="1"/>
  <c r="N11519" i="1"/>
  <c r="N9748" i="1"/>
  <c r="N6952" i="1"/>
  <c r="N6971" i="1"/>
  <c r="N6984" i="1"/>
  <c r="N6996" i="1"/>
  <c r="N4231" i="1"/>
  <c r="N7029" i="1"/>
  <c r="N7046" i="1"/>
  <c r="N906" i="1"/>
  <c r="N2068" i="1"/>
  <c r="N9890" i="1"/>
  <c r="N4305" i="1"/>
  <c r="N15" i="1"/>
  <c r="N2105" i="1"/>
  <c r="N2116" i="1"/>
  <c r="N7184" i="1"/>
  <c r="N11613" i="1"/>
  <c r="N7225" i="1"/>
  <c r="N134" i="1"/>
  <c r="N2165" i="1"/>
  <c r="N951" i="1"/>
  <c r="N8844" i="1"/>
  <c r="N9325" i="1"/>
  <c r="N112" i="1"/>
  <c r="N802" i="1"/>
  <c r="N4014" i="1"/>
  <c r="N4066" i="1"/>
  <c r="N4105" i="1"/>
  <c r="N6914" i="1"/>
  <c r="N4173" i="1"/>
  <c r="N328" i="1"/>
  <c r="N4226" i="1"/>
  <c r="N14" i="1"/>
  <c r="N9873" i="1"/>
  <c r="N343" i="1"/>
  <c r="N4334" i="1"/>
  <c r="N7182" i="1"/>
  <c r="N4399" i="1"/>
  <c r="N9985" i="1"/>
  <c r="N4456" i="1"/>
  <c r="N7302" i="1"/>
  <c r="N10046" i="1"/>
  <c r="N7343" i="1"/>
  <c r="N7363" i="1"/>
  <c r="N7385" i="1"/>
  <c r="N7403" i="1"/>
  <c r="N7417" i="1"/>
  <c r="N7436" i="1"/>
  <c r="N10143" i="1"/>
  <c r="N703" i="1"/>
  <c r="N6577" i="1"/>
  <c r="N9524" i="1"/>
  <c r="N3999" i="1"/>
  <c r="N4045" i="1"/>
  <c r="N11502" i="1"/>
  <c r="N858" i="1"/>
  <c r="N4157" i="1"/>
  <c r="N6974" i="1"/>
  <c r="N4215" i="1"/>
  <c r="N7033" i="1"/>
  <c r="N2063" i="1"/>
  <c r="N11589" i="1"/>
  <c r="N7142" i="1"/>
  <c r="N4357" i="1"/>
  <c r="N7204" i="1"/>
  <c r="N7242" i="1"/>
  <c r="N136" i="1"/>
  <c r="N7296" i="1"/>
  <c r="N4494" i="1"/>
  <c r="N2199" i="1"/>
  <c r="N368" i="1"/>
  <c r="N7377" i="1"/>
  <c r="N7395" i="1"/>
  <c r="N4579" i="1"/>
  <c r="N7430" i="1"/>
  <c r="N7452" i="1"/>
  <c r="N7468" i="1"/>
  <c r="N4629" i="1"/>
  <c r="N7499" i="1"/>
  <c r="N7518" i="1"/>
  <c r="N3394" i="1"/>
  <c r="N740" i="1"/>
  <c r="N6635" i="1"/>
  <c r="N3967" i="1"/>
  <c r="N305" i="1"/>
  <c r="N9674" i="1"/>
  <c r="N4108" i="1"/>
  <c r="N11520" i="1"/>
  <c r="N6955" i="1"/>
  <c r="N2025" i="1"/>
  <c r="N9826" i="1"/>
  <c r="N902" i="1"/>
  <c r="N4284" i="1"/>
  <c r="N4309" i="1"/>
  <c r="N922" i="1"/>
  <c r="N4374" i="1"/>
  <c r="N4404" i="1"/>
  <c r="N135" i="1"/>
  <c r="N11646" i="1"/>
  <c r="N10022" i="1"/>
  <c r="N7323" i="1"/>
  <c r="N4522" i="1"/>
  <c r="N4539" i="1"/>
  <c r="N4561" i="1"/>
  <c r="N11676" i="1"/>
  <c r="N7422" i="1"/>
  <c r="N7438" i="1"/>
  <c r="N2267" i="1"/>
  <c r="N2281" i="1"/>
  <c r="N7487" i="1"/>
  <c r="N7511" i="1"/>
  <c r="N2303" i="1"/>
  <c r="N3616" i="1"/>
  <c r="N9431" i="1"/>
  <c r="N9525" i="1"/>
  <c r="N6772" i="1"/>
  <c r="N312" i="1"/>
  <c r="N6869" i="1"/>
  <c r="N6904" i="1"/>
  <c r="N6938" i="1"/>
  <c r="N4194" i="1"/>
  <c r="N9813" i="1"/>
  <c r="N11566" i="1"/>
  <c r="N11573" i="1"/>
  <c r="N9891" i="1"/>
  <c r="N2099" i="1"/>
  <c r="N1494" i="1"/>
  <c r="N1756" i="1"/>
  <c r="N3884" i="1"/>
  <c r="N3960" i="1"/>
  <c r="N1920" i="1"/>
  <c r="N1959" i="1"/>
  <c r="N319" i="1"/>
  <c r="N4137" i="1"/>
  <c r="N4175" i="1"/>
  <c r="N330" i="1"/>
  <c r="N7007" i="1"/>
  <c r="N6461" i="1"/>
  <c r="N11464" i="1"/>
  <c r="N6891" i="1"/>
  <c r="N2024" i="1"/>
  <c r="N7064" i="1"/>
  <c r="N4319" i="1"/>
  <c r="N9950" i="1"/>
  <c r="N2160" i="1"/>
  <c r="N11648" i="1"/>
  <c r="N11658" i="1"/>
  <c r="N977" i="1"/>
  <c r="N4566" i="1"/>
  <c r="N7415" i="1"/>
  <c r="N7447" i="1"/>
  <c r="N2276" i="1"/>
  <c r="N10183" i="1"/>
  <c r="N10204" i="1"/>
  <c r="N10225" i="1"/>
  <c r="N1024" i="1"/>
  <c r="N7574" i="1"/>
  <c r="N10259" i="1"/>
  <c r="N4719" i="1"/>
  <c r="N4728" i="1"/>
  <c r="N396" i="1"/>
  <c r="N7651" i="1"/>
  <c r="N2394" i="1"/>
  <c r="N4777" i="1"/>
  <c r="N7704" i="1"/>
  <c r="N10363" i="1"/>
  <c r="N4820" i="1"/>
  <c r="N7756" i="1"/>
  <c r="N4847" i="1"/>
  <c r="N2461" i="1"/>
  <c r="N10423" i="1"/>
  <c r="N4888" i="1"/>
  <c r="N10447" i="1"/>
  <c r="N1106" i="1"/>
  <c r="N4937" i="1"/>
  <c r="N2515" i="1"/>
  <c r="N7903" i="1"/>
  <c r="N11822" i="1"/>
  <c r="N10525" i="1"/>
  <c r="N6463" i="1"/>
  <c r="N4004" i="1"/>
  <c r="N9717" i="1"/>
  <c r="N9791" i="1"/>
  <c r="N905" i="1"/>
  <c r="N11596" i="1"/>
  <c r="N7191" i="1"/>
  <c r="N11627" i="1"/>
  <c r="N11649" i="1"/>
  <c r="N2189" i="1"/>
  <c r="N2212" i="1"/>
  <c r="N4567" i="1"/>
  <c r="N7416" i="1"/>
  <c r="N381" i="1"/>
  <c r="N4621" i="1"/>
  <c r="N11692" i="1"/>
  <c r="N10205" i="1"/>
  <c r="N7542" i="1"/>
  <c r="N11703" i="1"/>
  <c r="N10246" i="1"/>
  <c r="N2339" i="1"/>
  <c r="N4720" i="1"/>
  <c r="N7623" i="1"/>
  <c r="N1051" i="1"/>
  <c r="N10319" i="1"/>
  <c r="N7670" i="1"/>
  <c r="N4778" i="1"/>
  <c r="N4796" i="1"/>
  <c r="N2417" i="1"/>
  <c r="N7736" i="1"/>
  <c r="N2434" i="1"/>
  <c r="N56" i="1"/>
  <c r="N10410" i="1"/>
  <c r="N7801" i="1"/>
  <c r="N10437" i="1"/>
  <c r="N4904" i="1"/>
  <c r="N2500" i="1"/>
  <c r="N4938" i="1"/>
  <c r="N4952" i="1"/>
  <c r="N4968" i="1"/>
  <c r="N4980" i="1"/>
  <c r="N10526" i="1"/>
  <c r="N7941" i="1"/>
  <c r="N2567" i="1"/>
  <c r="N7978" i="1"/>
  <c r="N11395" i="1"/>
  <c r="N11471" i="1"/>
  <c r="N4126" i="1"/>
  <c r="N889" i="1"/>
  <c r="N907" i="1"/>
  <c r="N4323" i="1"/>
  <c r="N9956" i="1"/>
  <c r="N2166" i="1"/>
  <c r="N958" i="1"/>
  <c r="N10050" i="1"/>
  <c r="N10080" i="1"/>
  <c r="N7393" i="1"/>
  <c r="N4586" i="1"/>
  <c r="N4603" i="1"/>
  <c r="N7471" i="1"/>
  <c r="N4642" i="1"/>
  <c r="N10211" i="1"/>
  <c r="N4669" i="1"/>
  <c r="N10239" i="1"/>
  <c r="N7575" i="1"/>
  <c r="N10261" i="1"/>
  <c r="N7607" i="1"/>
  <c r="N10293" i="1"/>
  <c r="N4742" i="1"/>
  <c r="N7653" i="1"/>
  <c r="N11742" i="1"/>
  <c r="N10336" i="1"/>
  <c r="N2409" i="1"/>
  <c r="N2422" i="1"/>
  <c r="N1081" i="1"/>
  <c r="N2437" i="1"/>
  <c r="N10401" i="1"/>
  <c r="N7788" i="1"/>
  <c r="N10425" i="1"/>
  <c r="N2481" i="1"/>
  <c r="N4907" i="1"/>
  <c r="N4926" i="1"/>
  <c r="N159" i="1"/>
  <c r="N4956" i="1"/>
  <c r="N10494" i="1"/>
  <c r="N7922" i="1"/>
  <c r="N7933" i="1"/>
  <c r="N6399" i="1"/>
  <c r="N3986" i="1"/>
  <c r="N4110" i="1"/>
  <c r="N4200" i="1"/>
  <c r="N4261" i="1"/>
  <c r="N4313" i="1"/>
  <c r="N7187" i="1"/>
  <c r="N7244" i="1"/>
  <c r="N7288" i="1"/>
  <c r="N2186" i="1"/>
  <c r="N4528" i="1"/>
  <c r="N988" i="1"/>
  <c r="N376" i="1"/>
  <c r="N144" i="1"/>
  <c r="N4619" i="1"/>
  <c r="N10182" i="1"/>
  <c r="N10202" i="1"/>
  <c r="N2308" i="1"/>
  <c r="N7556" i="1"/>
  <c r="N11709" i="1"/>
  <c r="N10257" i="1"/>
  <c r="N10279" i="1"/>
  <c r="N2359" i="1"/>
  <c r="N11729" i="1"/>
  <c r="N1058" i="1"/>
  <c r="N10328" i="1"/>
  <c r="N7691" i="1"/>
  <c r="N4793" i="1"/>
  <c r="N7721" i="1"/>
  <c r="N11762" i="1"/>
  <c r="N2433" i="1"/>
  <c r="N7770" i="1"/>
  <c r="N4857" i="1"/>
  <c r="N7799" i="1"/>
  <c r="N11788" i="1"/>
  <c r="N10445" i="1"/>
  <c r="N2499" i="1"/>
  <c r="N10470" i="1"/>
  <c r="N7884" i="1"/>
  <c r="N7900" i="1"/>
  <c r="N7918" i="1"/>
  <c r="N421" i="1"/>
  <c r="N2552" i="1"/>
  <c r="N6613" i="1"/>
  <c r="N1941" i="1"/>
  <c r="N6921" i="1"/>
  <c r="N4223" i="1"/>
  <c r="N7089" i="1"/>
  <c r="N5626" i="1"/>
  <c r="N8655" i="1"/>
  <c r="N5673" i="1"/>
  <c r="N8658" i="1"/>
  <c r="N5636" i="1"/>
  <c r="N11108" i="1"/>
  <c r="N506" i="1"/>
  <c r="N2936" i="1"/>
  <c r="N11155" i="1"/>
  <c r="N5821" i="1"/>
  <c r="N2942" i="1"/>
  <c r="N1455" i="1"/>
  <c r="N8570" i="1"/>
  <c r="N3244" i="1"/>
  <c r="N8886" i="1"/>
  <c r="N1536" i="1"/>
  <c r="N3239" i="1"/>
  <c r="N603" i="1"/>
  <c r="N6193" i="1"/>
  <c r="N3266" i="1"/>
  <c r="N3464" i="1"/>
  <c r="N8917" i="1"/>
  <c r="N6194" i="1"/>
  <c r="N623" i="1"/>
  <c r="N9021" i="1"/>
  <c r="N3591" i="1"/>
  <c r="N727" i="1"/>
  <c r="N3385" i="1"/>
  <c r="N6285" i="1"/>
  <c r="N1719" i="1"/>
  <c r="N8786" i="1"/>
  <c r="N6153" i="1"/>
  <c r="N1647" i="1"/>
  <c r="N2992" i="1"/>
  <c r="N1556" i="1"/>
  <c r="N3169" i="1"/>
  <c r="N9088" i="1"/>
  <c r="N1652" i="1"/>
  <c r="N3605" i="1"/>
  <c r="N11332" i="1"/>
  <c r="N30" i="1"/>
  <c r="N11376" i="1"/>
  <c r="N9406" i="1"/>
  <c r="N5800" i="1"/>
  <c r="N1523" i="1"/>
  <c r="N3512" i="1"/>
  <c r="N3574" i="1"/>
  <c r="N3626" i="1"/>
  <c r="N3672" i="1"/>
  <c r="N3714" i="1"/>
  <c r="N6488" i="1"/>
  <c r="N749" i="1"/>
  <c r="N3802" i="1"/>
  <c r="N3836" i="1"/>
  <c r="N614" i="1"/>
  <c r="N6123" i="1"/>
  <c r="N3499" i="1"/>
  <c r="N684" i="1"/>
  <c r="N3568" i="1"/>
  <c r="N6348" i="1"/>
  <c r="N3651" i="1"/>
  <c r="N6412" i="1"/>
  <c r="N6454" i="1"/>
  <c r="N1763" i="1"/>
  <c r="N9370" i="1"/>
  <c r="N276" i="1"/>
  <c r="N11398" i="1"/>
  <c r="N1465" i="1"/>
  <c r="N3382" i="1"/>
  <c r="N5816" i="1"/>
  <c r="N6117" i="1"/>
  <c r="N9157" i="1"/>
  <c r="N6323" i="1"/>
  <c r="N3649" i="1"/>
  <c r="N6441" i="1"/>
  <c r="N267" i="1"/>
  <c r="N274" i="1"/>
  <c r="N6555" i="1"/>
  <c r="N1376" i="1"/>
  <c r="N3386" i="1"/>
  <c r="N1605" i="1"/>
  <c r="N3557" i="1"/>
  <c r="N3611" i="1"/>
  <c r="N9274" i="1"/>
  <c r="N11345" i="1"/>
  <c r="N736" i="1"/>
  <c r="N6505" i="1"/>
  <c r="N11387" i="1"/>
  <c r="N11396" i="1"/>
  <c r="N3832" i="1"/>
  <c r="N9446" i="1"/>
  <c r="N3868" i="1"/>
  <c r="N3882" i="1"/>
  <c r="N1839" i="1"/>
  <c r="N6654" i="1"/>
  <c r="N9513" i="1"/>
  <c r="N11443" i="1"/>
  <c r="N1873" i="1"/>
  <c r="N6722" i="1"/>
  <c r="N3117" i="1"/>
  <c r="N1513" i="1"/>
  <c r="N11277" i="1"/>
  <c r="N1626" i="1"/>
  <c r="N3558" i="1"/>
  <c r="N6332" i="1"/>
  <c r="N6372" i="1"/>
  <c r="N6402" i="1"/>
  <c r="N9316" i="1"/>
  <c r="N6472" i="1"/>
  <c r="N9365" i="1"/>
  <c r="N6524" i="1"/>
  <c r="N6545" i="1"/>
  <c r="N9427" i="1"/>
  <c r="N3845" i="1"/>
  <c r="N3866" i="1"/>
  <c r="N6625" i="1"/>
  <c r="N9485" i="1"/>
  <c r="N9498" i="1"/>
  <c r="N6675" i="1"/>
  <c r="N1863" i="1"/>
  <c r="N11447" i="1"/>
  <c r="N6720" i="1"/>
  <c r="N1885" i="1"/>
  <c r="N9585" i="1"/>
  <c r="N1502" i="1"/>
  <c r="N6174" i="1"/>
  <c r="N3517" i="1"/>
  <c r="N6289" i="1"/>
  <c r="N9219" i="1"/>
  <c r="N1702" i="1"/>
  <c r="N3670" i="1"/>
  <c r="N1740" i="1"/>
  <c r="N6462" i="1"/>
  <c r="N6499" i="1"/>
  <c r="N9383" i="1"/>
  <c r="N6542" i="1"/>
  <c r="N11407" i="1"/>
  <c r="N9441" i="1"/>
  <c r="N6600" i="1"/>
  <c r="N6622" i="1"/>
  <c r="N114" i="1"/>
  <c r="N11436" i="1"/>
  <c r="N6670" i="1"/>
  <c r="N1861" i="1"/>
  <c r="N6700" i="1"/>
  <c r="N635" i="1"/>
  <c r="N9159" i="1"/>
  <c r="N6340" i="1"/>
  <c r="N1727" i="1"/>
  <c r="N737" i="1"/>
  <c r="N3785" i="1"/>
  <c r="N6571" i="1"/>
  <c r="N9453" i="1"/>
  <c r="N1833" i="1"/>
  <c r="N3905" i="1"/>
  <c r="N3927" i="1"/>
  <c r="N9545" i="1"/>
  <c r="N1881" i="1"/>
  <c r="N9580" i="1"/>
  <c r="N6771" i="1"/>
  <c r="N11466" i="1"/>
  <c r="N1921" i="1"/>
  <c r="N4032" i="1"/>
  <c r="N11481" i="1"/>
  <c r="N6836" i="1"/>
  <c r="N6851" i="1"/>
  <c r="N4094" i="1"/>
  <c r="N11511" i="1"/>
  <c r="N9719" i="1"/>
  <c r="N865" i="1"/>
  <c r="N9740" i="1"/>
  <c r="N2005" i="1"/>
  <c r="N6090" i="1"/>
  <c r="N6259" i="1"/>
  <c r="N9230" i="1"/>
  <c r="N9296" i="1"/>
  <c r="N6479" i="1"/>
  <c r="N6529" i="1"/>
  <c r="N6572" i="1"/>
  <c r="N6602" i="1"/>
  <c r="N1834" i="1"/>
  <c r="N6653" i="1"/>
  <c r="N790" i="1"/>
  <c r="N6707" i="1"/>
  <c r="N9565" i="1"/>
  <c r="N11461" i="1"/>
  <c r="N3997" i="1"/>
  <c r="N6782" i="1"/>
  <c r="N9626" i="1"/>
  <c r="N6810" i="1"/>
  <c r="N9656" i="1"/>
  <c r="N11488" i="1"/>
  <c r="N3378" i="1"/>
  <c r="N6261" i="1"/>
  <c r="N9233" i="1"/>
  <c r="N9298" i="1"/>
  <c r="N6481" i="1"/>
  <c r="N3786" i="1"/>
  <c r="N6574" i="1"/>
  <c r="N3864" i="1"/>
  <c r="N3890" i="1"/>
  <c r="N3906" i="1"/>
  <c r="N9521" i="1"/>
  <c r="N9547" i="1"/>
  <c r="N3965" i="1"/>
  <c r="N296" i="1"/>
  <c r="N3998" i="1"/>
  <c r="N1912" i="1"/>
  <c r="N4017" i="1"/>
  <c r="N832" i="1"/>
  <c r="N836" i="1"/>
  <c r="N4061" i="1"/>
  <c r="N6164" i="1"/>
  <c r="N6284" i="1"/>
  <c r="N257" i="1"/>
  <c r="N6428" i="1"/>
  <c r="N1770" i="1"/>
  <c r="N757" i="1"/>
  <c r="N6582" i="1"/>
  <c r="N6611" i="1"/>
  <c r="N3894" i="1"/>
  <c r="N3911" i="1"/>
  <c r="N6689" i="1"/>
  <c r="N1878" i="1"/>
  <c r="N6742" i="1"/>
  <c r="N6760" i="1"/>
  <c r="N4003" i="1"/>
  <c r="N9615" i="1"/>
  <c r="N306" i="1"/>
  <c r="N1933" i="1"/>
  <c r="N313" i="1"/>
  <c r="N4064" i="1"/>
  <c r="N4081" i="1"/>
  <c r="N3509" i="1"/>
  <c r="N717" i="1"/>
  <c r="N3778" i="1"/>
  <c r="N3850" i="1"/>
  <c r="N9493" i="1"/>
  <c r="N1870" i="1"/>
  <c r="N3976" i="1"/>
  <c r="N1910" i="1"/>
  <c r="N9637" i="1"/>
  <c r="N11485" i="1"/>
  <c r="N4079" i="1"/>
  <c r="N6874" i="1"/>
  <c r="N4112" i="1"/>
  <c r="N9729" i="1"/>
  <c r="N4146" i="1"/>
  <c r="N6943" i="1"/>
  <c r="N877" i="1"/>
  <c r="N9782" i="1"/>
  <c r="N9798" i="1"/>
  <c r="N7003" i="1"/>
  <c r="N2036" i="1"/>
  <c r="N899" i="1"/>
  <c r="N11569" i="1"/>
  <c r="N9869" i="1"/>
  <c r="N11583" i="1"/>
  <c r="N912" i="1"/>
  <c r="N4311" i="1"/>
  <c r="N9918" i="1"/>
  <c r="N4343" i="1"/>
  <c r="N4363" i="1"/>
  <c r="N2130" i="1"/>
  <c r="N4392" i="1"/>
  <c r="N7233" i="1"/>
  <c r="N361" i="1"/>
  <c r="N2169" i="1"/>
  <c r="N956" i="1"/>
  <c r="N7294" i="1"/>
  <c r="N7312" i="1"/>
  <c r="N4501" i="1"/>
  <c r="N11665" i="1"/>
  <c r="N2210" i="1"/>
  <c r="N7369" i="1"/>
  <c r="N570" i="1"/>
  <c r="N252" i="1"/>
  <c r="N6442" i="1"/>
  <c r="N9408" i="1"/>
  <c r="N11421" i="1"/>
  <c r="N3914" i="1"/>
  <c r="N3955" i="1"/>
  <c r="N3988" i="1"/>
  <c r="N303" i="1"/>
  <c r="N9646" i="1"/>
  <c r="N11490" i="1"/>
  <c r="N11498" i="1"/>
  <c r="N6879" i="1"/>
  <c r="N9718" i="1"/>
  <c r="N6913" i="1"/>
  <c r="N4153" i="1"/>
  <c r="N4171" i="1"/>
  <c r="N2014" i="1"/>
  <c r="N9788" i="1"/>
  <c r="N11551" i="1"/>
  <c r="N11558" i="1"/>
  <c r="N2039" i="1"/>
  <c r="N7043" i="1"/>
  <c r="N7067" i="1"/>
  <c r="N909" i="1"/>
  <c r="N2077" i="1"/>
  <c r="N130" i="1"/>
  <c r="N915" i="1"/>
  <c r="N7154" i="1"/>
  <c r="N7167" i="1"/>
  <c r="N7180" i="1"/>
  <c r="N7198" i="1"/>
  <c r="N7222" i="1"/>
  <c r="N4412" i="1"/>
  <c r="N7253" i="1"/>
  <c r="N4446" i="1"/>
  <c r="N4461" i="1"/>
  <c r="N961" i="1"/>
  <c r="N10035" i="1"/>
  <c r="N7327" i="1"/>
  <c r="N4520" i="1"/>
  <c r="N7360" i="1"/>
  <c r="N4551" i="1"/>
  <c r="N9055" i="1"/>
  <c r="N706" i="1"/>
  <c r="N3754" i="1"/>
  <c r="N9436" i="1"/>
  <c r="N113" i="1"/>
  <c r="N9527" i="1"/>
  <c r="N6741" i="1"/>
  <c r="N4000" i="1"/>
  <c r="N11473" i="1"/>
  <c r="N4049" i="1"/>
  <c r="N4074" i="1"/>
  <c r="N4097" i="1"/>
  <c r="N1977" i="1"/>
  <c r="N861" i="1"/>
  <c r="N9737" i="1"/>
  <c r="N11527" i="1"/>
  <c r="N9769" i="1"/>
  <c r="N9779" i="1"/>
  <c r="N4208" i="1"/>
  <c r="N892" i="1"/>
  <c r="N895" i="1"/>
  <c r="N7035" i="1"/>
  <c r="N7048" i="1"/>
  <c r="N2064" i="1"/>
  <c r="N7091" i="1"/>
  <c r="N7104" i="1"/>
  <c r="N9906" i="1"/>
  <c r="N11597" i="1"/>
  <c r="N7158" i="1"/>
  <c r="N4359" i="1"/>
  <c r="N9947" i="1"/>
  <c r="N11615" i="1"/>
  <c r="N4405" i="1"/>
  <c r="N2155" i="1"/>
  <c r="N7259" i="1"/>
  <c r="N1520" i="1"/>
  <c r="N6338" i="1"/>
  <c r="N9348" i="1"/>
  <c r="N6569" i="1"/>
  <c r="N6632" i="1"/>
  <c r="N11442" i="1"/>
  <c r="N6733" i="1"/>
  <c r="N3996" i="1"/>
  <c r="N11472" i="1"/>
  <c r="N1944" i="1"/>
  <c r="N4072" i="1"/>
  <c r="N11501" i="1"/>
  <c r="N1974" i="1"/>
  <c r="N6902" i="1"/>
  <c r="N6919" i="1"/>
  <c r="N9751" i="1"/>
  <c r="N4178" i="1"/>
  <c r="N881" i="1"/>
  <c r="N6986" i="1"/>
  <c r="N4213" i="1"/>
  <c r="N7009" i="1"/>
  <c r="N2045" i="1"/>
  <c r="N7047" i="1"/>
  <c r="N7070" i="1"/>
  <c r="N7090" i="1"/>
  <c r="N4296" i="1"/>
  <c r="N7119" i="1"/>
  <c r="N7141" i="1"/>
  <c r="N9924" i="1"/>
  <c r="N11605" i="1"/>
  <c r="N4372" i="1"/>
  <c r="N2135" i="1"/>
  <c r="N2142" i="1"/>
  <c r="N4418" i="1"/>
  <c r="N9987" i="1"/>
  <c r="N4450" i="1"/>
  <c r="N9026" i="1"/>
  <c r="N739" i="1"/>
  <c r="N11427" i="1"/>
  <c r="N6736" i="1"/>
  <c r="N826" i="1"/>
  <c r="N11493" i="1"/>
  <c r="N6884" i="1"/>
  <c r="N9736" i="1"/>
  <c r="N6954" i="1"/>
  <c r="N9793" i="1"/>
  <c r="N7010" i="1"/>
  <c r="N2056" i="1"/>
  <c r="N9876" i="1"/>
  <c r="N2090" i="1"/>
  <c r="N4340" i="1"/>
  <c r="N7186" i="1"/>
  <c r="N938" i="1"/>
  <c r="N7256" i="1"/>
  <c r="N10006" i="1"/>
  <c r="N4485" i="1"/>
  <c r="N10048" i="1"/>
  <c r="N140" i="1"/>
  <c r="N2217" i="1"/>
  <c r="N7388" i="1"/>
  <c r="N2239" i="1"/>
  <c r="N2249" i="1"/>
  <c r="N11682" i="1"/>
  <c r="N10146" i="1"/>
  <c r="N6387" i="1"/>
  <c r="N3849" i="1"/>
  <c r="N9537" i="1"/>
  <c r="N9600" i="1"/>
  <c r="N11484" i="1"/>
  <c r="N9692" i="1"/>
  <c r="N6908" i="1"/>
  <c r="N9758" i="1"/>
  <c r="N6976" i="1"/>
  <c r="N893" i="1"/>
  <c r="N7039" i="1"/>
  <c r="N908" i="1"/>
  <c r="N911" i="1"/>
  <c r="N4325" i="1"/>
  <c r="N2119" i="1"/>
  <c r="N4391" i="1"/>
  <c r="N4422" i="1"/>
  <c r="N4452" i="1"/>
  <c r="N4479" i="1"/>
  <c r="N11655" i="1"/>
  <c r="N10057" i="1"/>
  <c r="N4532" i="1"/>
  <c r="N7380" i="1"/>
  <c r="N2234" i="1"/>
  <c r="N10116" i="1"/>
  <c r="N10133" i="1"/>
  <c r="N7456" i="1"/>
  <c r="N383" i="1"/>
  <c r="N7481" i="1"/>
  <c r="N387" i="1"/>
  <c r="N7519" i="1"/>
  <c r="N9112" i="1"/>
  <c r="N3770" i="1"/>
  <c r="N6640" i="1"/>
  <c r="N807" i="1"/>
  <c r="N4024" i="1"/>
  <c r="N4078" i="1"/>
  <c r="N6887" i="1"/>
  <c r="N4145" i="1"/>
  <c r="N4182" i="1"/>
  <c r="N11543" i="1"/>
  <c r="N9831" i="1"/>
  <c r="N9858" i="1"/>
  <c r="N4287" i="1"/>
  <c r="N7127" i="1"/>
  <c r="N2111" i="1"/>
  <c r="N9949" i="1"/>
  <c r="N2146" i="1"/>
  <c r="N7261" i="1"/>
  <c r="N7286" i="1"/>
  <c r="N4489" i="1"/>
  <c r="N4504" i="1"/>
  <c r="N7349" i="1"/>
  <c r="N2218" i="1"/>
  <c r="N4565" i="1"/>
  <c r="N10106" i="1"/>
  <c r="N2252" i="1"/>
  <c r="N7440" i="1"/>
  <c r="N2268" i="1"/>
  <c r="N10166" i="1"/>
  <c r="N11691" i="1"/>
  <c r="N10197" i="1"/>
  <c r="N4659" i="1"/>
  <c r="N6389" i="1"/>
  <c r="N1819" i="1"/>
  <c r="N9538" i="1"/>
  <c r="N11465" i="1"/>
  <c r="N6830" i="1"/>
  <c r="N9693" i="1"/>
  <c r="N9728" i="1"/>
  <c r="N4161" i="1"/>
  <c r="N9781" i="1"/>
  <c r="N7002" i="1"/>
  <c r="N4244" i="1"/>
  <c r="N11574" i="1"/>
  <c r="N7107" i="1"/>
  <c r="N4327" i="1"/>
  <c r="N6170" i="1"/>
  <c r="N9360" i="1"/>
  <c r="N9483" i="1"/>
  <c r="N3971" i="1"/>
  <c r="N828" i="1"/>
  <c r="N1963" i="1"/>
  <c r="N9706" i="1"/>
  <c r="N4141" i="1"/>
  <c r="N874" i="1"/>
  <c r="N4209" i="1"/>
  <c r="N7013" i="1"/>
  <c r="N11384" i="1"/>
  <c r="N11470" i="1"/>
  <c r="N862" i="1"/>
  <c r="N9800" i="1"/>
  <c r="N7073" i="1"/>
  <c r="N7145" i="1"/>
  <c r="N4382" i="1"/>
  <c r="N9986" i="1"/>
  <c r="N7297" i="1"/>
  <c r="N4505" i="1"/>
  <c r="N4533" i="1"/>
  <c r="N4569" i="1"/>
  <c r="N2248" i="1"/>
  <c r="N4602" i="1"/>
  <c r="N4623" i="1"/>
  <c r="N10185" i="1"/>
  <c r="N7521" i="1"/>
  <c r="N4668" i="1"/>
  <c r="N4683" i="1"/>
  <c r="N11710" i="1"/>
  <c r="N7594" i="1"/>
  <c r="N2347" i="1"/>
  <c r="N1046" i="1"/>
  <c r="N11733" i="1"/>
  <c r="N4753" i="1"/>
  <c r="N7673" i="1"/>
  <c r="N7694" i="1"/>
  <c r="N7707" i="1"/>
  <c r="N2420" i="1"/>
  <c r="N4822" i="1"/>
  <c r="N10389" i="1"/>
  <c r="N410" i="1"/>
  <c r="N4860" i="1"/>
  <c r="N7805" i="1"/>
  <c r="N10439" i="1"/>
  <c r="N4906" i="1"/>
  <c r="N4925" i="1"/>
  <c r="N7873" i="1"/>
  <c r="N4955" i="1"/>
  <c r="N160" i="1"/>
  <c r="N7921" i="1"/>
  <c r="N1123" i="1"/>
  <c r="N9404" i="1"/>
  <c r="N4016" i="1"/>
  <c r="N322" i="1"/>
  <c r="N11550" i="1"/>
  <c r="N9868" i="1"/>
  <c r="N9916" i="1"/>
  <c r="N4383" i="1"/>
  <c r="N4430" i="1"/>
  <c r="N4478" i="1"/>
  <c r="N7325" i="1"/>
  <c r="N7361" i="1"/>
  <c r="N990" i="1"/>
  <c r="N4585" i="1"/>
  <c r="N11684" i="1"/>
  <c r="N2280" i="1"/>
  <c r="N10186" i="1"/>
  <c r="N4652" i="1"/>
  <c r="N10226" i="1"/>
  <c r="N4684" i="1"/>
  <c r="N11711" i="1"/>
  <c r="N7595" i="1"/>
  <c r="N2348" i="1"/>
  <c r="N11726" i="1"/>
  <c r="N2369" i="1"/>
  <c r="N10321" i="1"/>
  <c r="N4766" i="1"/>
  <c r="N2403" i="1"/>
  <c r="N1074" i="1"/>
  <c r="N2421" i="1"/>
  <c r="N2426" i="1"/>
  <c r="N2436" i="1"/>
  <c r="N2446" i="1"/>
  <c r="N7787" i="1"/>
  <c r="N2473" i="1"/>
  <c r="N7822" i="1"/>
  <c r="N2491" i="1"/>
  <c r="N2501" i="1"/>
  <c r="N4941" i="1"/>
  <c r="N7887" i="1"/>
  <c r="N1116" i="1"/>
  <c r="N10509" i="1"/>
  <c r="N10527" i="1"/>
  <c r="N2557" i="1"/>
  <c r="N5023" i="1"/>
  <c r="N10559" i="1"/>
  <c r="N285" i="1"/>
  <c r="N4036" i="1"/>
  <c r="N6918" i="1"/>
  <c r="N2031" i="1"/>
  <c r="N4280" i="1"/>
  <c r="N7153" i="1"/>
  <c r="N7209" i="1"/>
  <c r="N4438" i="1"/>
  <c r="N7301" i="1"/>
  <c r="N2197" i="1"/>
  <c r="N4537" i="1"/>
  <c r="N10100" i="1"/>
  <c r="N10123" i="1"/>
  <c r="N4606" i="1"/>
  <c r="N1011" i="1"/>
  <c r="N7501" i="1"/>
  <c r="N47" i="1"/>
  <c r="N4670" i="1"/>
  <c r="N4686" i="1"/>
  <c r="N11712" i="1"/>
  <c r="N4711" i="1"/>
  <c r="N1041" i="1"/>
  <c r="N4732" i="1"/>
  <c r="N11735" i="1"/>
  <c r="N7656" i="1"/>
  <c r="N4769" i="1"/>
  <c r="N10339" i="1"/>
  <c r="N2411" i="1"/>
  <c r="N1077" i="1"/>
  <c r="N7742" i="1"/>
  <c r="N4836" i="1"/>
  <c r="N11774" i="1"/>
  <c r="N10412" i="1"/>
  <c r="N11783" i="1"/>
  <c r="N4892" i="1"/>
  <c r="N4912" i="1"/>
  <c r="N4931" i="1"/>
  <c r="N11803" i="1"/>
  <c r="N2519" i="1"/>
  <c r="N4974" i="1"/>
  <c r="N10512" i="1"/>
  <c r="N1125" i="1"/>
  <c r="N6498" i="1"/>
  <c r="N9606" i="1"/>
  <c r="N1981" i="1"/>
  <c r="N6987" i="1"/>
  <c r="N4267" i="1"/>
  <c r="N7138" i="1"/>
  <c r="N4379" i="1"/>
  <c r="N9983" i="1"/>
  <c r="N4471" i="1"/>
  <c r="N2190" i="1"/>
  <c r="N7356" i="1"/>
  <c r="N11674" i="1"/>
  <c r="N10119" i="1"/>
  <c r="N7449" i="1"/>
  <c r="N10161" i="1"/>
  <c r="N10184" i="1"/>
  <c r="N2301" i="1"/>
  <c r="N2310" i="1"/>
  <c r="N4682" i="1"/>
  <c r="N10247" i="1"/>
  <c r="N149" i="1"/>
  <c r="N11721" i="1"/>
  <c r="N2361" i="1"/>
  <c r="N7639" i="1"/>
  <c r="N4752" i="1"/>
  <c r="N7671" i="1"/>
  <c r="N7693" i="1"/>
  <c r="N7705" i="1"/>
  <c r="N4809" i="1"/>
  <c r="N4821" i="1"/>
  <c r="N10388" i="1"/>
  <c r="N7771" i="1"/>
  <c r="N4858" i="1"/>
  <c r="N7802" i="1"/>
  <c r="N11789" i="1"/>
  <c r="N2488" i="1"/>
  <c r="N7852" i="1"/>
  <c r="N4939" i="1"/>
  <c r="N4953" i="1"/>
  <c r="N11815" i="1"/>
  <c r="N4982" i="1"/>
  <c r="N4993" i="1"/>
  <c r="N10539" i="1"/>
  <c r="N9486" i="1"/>
  <c r="N840" i="1"/>
  <c r="N6934" i="1"/>
  <c r="N9830" i="1"/>
  <c r="N9883" i="1"/>
  <c r="N523" i="1"/>
  <c r="N75" i="1"/>
  <c r="N8659" i="1"/>
  <c r="N5687" i="1"/>
  <c r="N5641" i="1"/>
  <c r="N5655" i="1"/>
  <c r="N11092" i="1"/>
  <c r="N2941" i="1"/>
  <c r="N3123" i="1"/>
  <c r="N5593" i="1"/>
  <c r="N2963" i="1"/>
  <c r="N1458" i="1"/>
  <c r="N3015" i="1"/>
  <c r="N3248" i="1"/>
  <c r="N3222" i="1"/>
  <c r="N189" i="1"/>
  <c r="N1452" i="1"/>
  <c r="N11214" i="1"/>
  <c r="N3479" i="1"/>
  <c r="N8923" i="1"/>
  <c r="N6197" i="1"/>
  <c r="N8938" i="1"/>
  <c r="N1585" i="1"/>
  <c r="N3335" i="1"/>
  <c r="N3403" i="1"/>
  <c r="N9222" i="1"/>
  <c r="N3720" i="1"/>
  <c r="N9030" i="1"/>
  <c r="N6290" i="1"/>
  <c r="N3665" i="1"/>
  <c r="N5849" i="1"/>
  <c r="N9061" i="1"/>
  <c r="N6294" i="1"/>
  <c r="N5711" i="1"/>
  <c r="N3410" i="1"/>
  <c r="N6014" i="1"/>
  <c r="N9093" i="1"/>
  <c r="N1653" i="1"/>
  <c r="N707" i="1"/>
  <c r="N1726" i="1"/>
  <c r="N6464" i="1"/>
  <c r="N9374" i="1"/>
  <c r="N6546" i="1"/>
  <c r="N3130" i="1"/>
  <c r="N6131" i="1"/>
  <c r="N1617" i="1"/>
  <c r="N1672" i="1"/>
  <c r="N1700" i="1"/>
  <c r="N1725" i="1"/>
  <c r="N3717" i="1"/>
  <c r="N31" i="1"/>
  <c r="N9378" i="1"/>
  <c r="N3807" i="1"/>
  <c r="N6579" i="1"/>
  <c r="N11223" i="1"/>
  <c r="N653" i="1"/>
  <c r="N9123" i="1"/>
  <c r="N1641" i="1"/>
  <c r="N253" i="1"/>
  <c r="N6352" i="1"/>
  <c r="N9276" i="1"/>
  <c r="N1734" i="1"/>
  <c r="N1753" i="1"/>
  <c r="N6489" i="1"/>
  <c r="N6514" i="1"/>
  <c r="N3792" i="1"/>
  <c r="N3820" i="1"/>
  <c r="N8928" i="1"/>
  <c r="N9031" i="1"/>
  <c r="N1401" i="1"/>
  <c r="N3447" i="1"/>
  <c r="N9161" i="1"/>
  <c r="N3597" i="1"/>
  <c r="N6390" i="1"/>
  <c r="N1746" i="1"/>
  <c r="N6502" i="1"/>
  <c r="N275" i="1"/>
  <c r="N11405" i="1"/>
  <c r="N5862" i="1"/>
  <c r="N9042" i="1"/>
  <c r="N6239" i="1"/>
  <c r="N6298" i="1"/>
  <c r="N6345" i="1"/>
  <c r="N1722" i="1"/>
  <c r="N6444" i="1"/>
  <c r="N6484" i="1"/>
  <c r="N3768" i="1"/>
  <c r="N9396" i="1"/>
  <c r="N6551" i="1"/>
  <c r="N6576" i="1"/>
  <c r="N6590" i="1"/>
  <c r="N3871" i="1"/>
  <c r="N6630" i="1"/>
  <c r="N779" i="1"/>
  <c r="N1850" i="1"/>
  <c r="N9515" i="1"/>
  <c r="N6691" i="1"/>
  <c r="N3948" i="1"/>
  <c r="N9561" i="1"/>
  <c r="N576" i="1"/>
  <c r="N1527" i="1"/>
  <c r="N1589" i="1"/>
  <c r="N11298" i="1"/>
  <c r="N9184" i="1"/>
  <c r="N3603" i="1"/>
  <c r="N6377" i="1"/>
  <c r="N3681" i="1"/>
  <c r="N6446" i="1"/>
  <c r="N9349" i="1"/>
  <c r="N3766" i="1"/>
  <c r="N1786" i="1"/>
  <c r="N280" i="1"/>
  <c r="N3833" i="1"/>
  <c r="N9447" i="1"/>
  <c r="N9458" i="1"/>
  <c r="N3883" i="1"/>
  <c r="N289" i="1"/>
  <c r="N6655" i="1"/>
  <c r="N3919" i="1"/>
  <c r="N794" i="1"/>
  <c r="N798" i="1"/>
  <c r="N3958" i="1"/>
  <c r="N1888" i="1"/>
  <c r="N5778" i="1"/>
  <c r="N228" i="1"/>
  <c r="N242" i="1"/>
  <c r="N11297" i="1"/>
  <c r="N3554" i="1"/>
  <c r="N254" i="1"/>
  <c r="N106" i="1"/>
  <c r="N3675" i="1"/>
  <c r="N11343" i="1"/>
  <c r="N6469" i="1"/>
  <c r="N9362" i="1"/>
  <c r="N11385" i="1"/>
  <c r="N9405" i="1"/>
  <c r="N3826" i="1"/>
  <c r="N9444" i="1"/>
  <c r="N6605" i="1"/>
  <c r="N6624" i="1"/>
  <c r="N3895" i="1"/>
  <c r="N6648" i="1"/>
  <c r="N6673" i="1"/>
  <c r="N12" i="1"/>
  <c r="N6704" i="1"/>
  <c r="N1553" i="1"/>
  <c r="N102" i="1"/>
  <c r="N3618" i="1"/>
  <c r="N9304" i="1"/>
  <c r="N11365" i="1"/>
  <c r="N6534" i="1"/>
  <c r="N9432" i="1"/>
  <c r="N6607" i="1"/>
  <c r="N9473" i="1"/>
  <c r="N6658" i="1"/>
  <c r="N3929" i="1"/>
  <c r="N6709" i="1"/>
  <c r="N3968" i="1"/>
  <c r="N6756" i="1"/>
  <c r="N818" i="1"/>
  <c r="N9610" i="1"/>
  <c r="N9628" i="1"/>
  <c r="N6811" i="1"/>
  <c r="N4046" i="1"/>
  <c r="N11489" i="1"/>
  <c r="N6854" i="1"/>
  <c r="N9689" i="1"/>
  <c r="N6883" i="1"/>
  <c r="N9723" i="1"/>
  <c r="N4132" i="1"/>
  <c r="N127" i="1"/>
  <c r="N9761" i="1"/>
  <c r="N3407" i="1"/>
  <c r="N3539" i="1"/>
  <c r="N1692" i="1"/>
  <c r="N3691" i="1"/>
  <c r="N1765" i="1"/>
  <c r="N9400" i="1"/>
  <c r="N1812" i="1"/>
  <c r="N9456" i="1"/>
  <c r="N9474" i="1"/>
  <c r="N9501" i="1"/>
  <c r="N791" i="1"/>
  <c r="N6710" i="1"/>
  <c r="N6738" i="1"/>
  <c r="N9583" i="1"/>
  <c r="N299" i="1"/>
  <c r="N9611" i="1"/>
  <c r="N6803" i="1"/>
  <c r="N6812" i="1"/>
  <c r="N9657" i="1"/>
  <c r="N9669" i="1"/>
  <c r="N9046" i="1"/>
  <c r="N9165" i="1"/>
  <c r="N3619" i="1"/>
  <c r="N3693" i="1"/>
  <c r="N6490" i="1"/>
  <c r="N755" i="1"/>
  <c r="N766" i="1"/>
  <c r="N9457" i="1"/>
  <c r="N9476" i="1"/>
  <c r="N6659" i="1"/>
  <c r="N9526" i="1"/>
  <c r="N1875" i="1"/>
  <c r="N806" i="1"/>
  <c r="N3982" i="1"/>
  <c r="N1903" i="1"/>
  <c r="N9612" i="1"/>
  <c r="N9629" i="1"/>
  <c r="N834" i="1"/>
  <c r="N9658" i="1"/>
  <c r="N3085" i="1"/>
  <c r="N11275" i="1"/>
  <c r="N692" i="1"/>
  <c r="N3641" i="1"/>
  <c r="N724" i="1"/>
  <c r="N9363" i="1"/>
  <c r="N34" i="1"/>
  <c r="N9443" i="1"/>
  <c r="N6616" i="1"/>
  <c r="N778" i="1"/>
  <c r="N1853" i="1"/>
  <c r="N3937" i="1"/>
  <c r="N11453" i="1"/>
  <c r="N3973" i="1"/>
  <c r="N3987" i="1"/>
  <c r="N821" i="1"/>
  <c r="N1917" i="1"/>
  <c r="N4021" i="1"/>
  <c r="N11478" i="1"/>
  <c r="N6826" i="1"/>
  <c r="N1953" i="1"/>
  <c r="N4083" i="1"/>
  <c r="N6251" i="1"/>
  <c r="N9291" i="1"/>
  <c r="N1785" i="1"/>
  <c r="N9451" i="1"/>
  <c r="N291" i="1"/>
  <c r="N3947" i="1"/>
  <c r="N11460" i="1"/>
  <c r="N4010" i="1"/>
  <c r="N11475" i="1"/>
  <c r="N6835" i="1"/>
  <c r="N843" i="1"/>
  <c r="N6877" i="1"/>
  <c r="N6892" i="1"/>
  <c r="N4127" i="1"/>
  <c r="N6927" i="1"/>
  <c r="N6945" i="1"/>
  <c r="N4183" i="1"/>
  <c r="N9784" i="1"/>
  <c r="N9801" i="1"/>
  <c r="N7006" i="1"/>
  <c r="N9833" i="1"/>
  <c r="N4247" i="1"/>
  <c r="N7056" i="1"/>
  <c r="N4276" i="1"/>
  <c r="N7094" i="1"/>
  <c r="N9899" i="1"/>
  <c r="N11594" i="1"/>
  <c r="N9920" i="1"/>
  <c r="N4347" i="1"/>
  <c r="N2120" i="1"/>
  <c r="N7192" i="1"/>
  <c r="N4393" i="1"/>
  <c r="N2149" i="1"/>
  <c r="N9981" i="1"/>
  <c r="N7263" i="1"/>
  <c r="N7277" i="1"/>
  <c r="N4475" i="1"/>
  <c r="N2180" i="1"/>
  <c r="N11660" i="1"/>
  <c r="N2202" i="1"/>
  <c r="N7354" i="1"/>
  <c r="N10084" i="1"/>
  <c r="N5985" i="1"/>
  <c r="N3583" i="1"/>
  <c r="N3732" i="1"/>
  <c r="N3823" i="1"/>
  <c r="N9467" i="1"/>
  <c r="N6677" i="1"/>
  <c r="N6723" i="1"/>
  <c r="N1898" i="1"/>
  <c r="N6797" i="1"/>
  <c r="N9650" i="1"/>
  <c r="N1955" i="1"/>
  <c r="N9686" i="1"/>
  <c r="N4107" i="1"/>
  <c r="N6899" i="1"/>
  <c r="N4136" i="1"/>
  <c r="N6932" i="1"/>
  <c r="N4174" i="1"/>
  <c r="N879" i="1"/>
  <c r="N6983" i="1"/>
  <c r="N11552" i="1"/>
  <c r="N4229" i="1"/>
  <c r="N897" i="1"/>
  <c r="N9854" i="1"/>
  <c r="N4265" i="1"/>
  <c r="N910" i="1"/>
  <c r="N2078" i="1"/>
  <c r="N2086" i="1"/>
  <c r="N9911" i="1"/>
  <c r="N43" i="1"/>
  <c r="N4354" i="1"/>
  <c r="N11608" i="1"/>
  <c r="N7200" i="1"/>
  <c r="N9967" i="1"/>
  <c r="N4415" i="1"/>
  <c r="N2164" i="1"/>
  <c r="N11634" i="1"/>
  <c r="N10009" i="1"/>
  <c r="N10018" i="1"/>
  <c r="N2183" i="1"/>
  <c r="N7330" i="1"/>
  <c r="N10063" i="1"/>
  <c r="N979" i="1"/>
  <c r="N984" i="1"/>
  <c r="N3471" i="1"/>
  <c r="N11323" i="1"/>
  <c r="N744" i="1"/>
  <c r="N9445" i="1"/>
  <c r="N6638" i="1"/>
  <c r="N9532" i="1"/>
  <c r="N1889" i="1"/>
  <c r="N1906" i="1"/>
  <c r="N829" i="1"/>
  <c r="N6827" i="1"/>
  <c r="N6852" i="1"/>
  <c r="N9691" i="1"/>
  <c r="N9709" i="1"/>
  <c r="N9727" i="1"/>
  <c r="N4143" i="1"/>
  <c r="N9756" i="1"/>
  <c r="N4181" i="1"/>
  <c r="N11539" i="1"/>
  <c r="N9797" i="1"/>
  <c r="N9817" i="1"/>
  <c r="N11562" i="1"/>
  <c r="N7038" i="1"/>
  <c r="N7053" i="1"/>
  <c r="N4271" i="1"/>
  <c r="N9879" i="1"/>
  <c r="N2081" i="1"/>
  <c r="N7125" i="1"/>
  <c r="N7146" i="1"/>
  <c r="N7161" i="1"/>
  <c r="N927" i="1"/>
  <c r="N9948" i="1"/>
  <c r="N4389" i="1"/>
  <c r="N355" i="1"/>
  <c r="N11625" i="1"/>
  <c r="N946" i="1"/>
  <c r="N9056" i="1"/>
  <c r="N9246" i="1"/>
  <c r="N3755" i="1"/>
  <c r="N1817" i="1"/>
  <c r="N9479" i="1"/>
  <c r="N9528" i="1"/>
  <c r="N3970" i="1"/>
  <c r="N4001" i="1"/>
  <c r="N6804" i="1"/>
  <c r="N6824" i="1"/>
  <c r="N4075" i="1"/>
  <c r="N847" i="1"/>
  <c r="N9705" i="1"/>
  <c r="N6905" i="1"/>
  <c r="N869" i="1"/>
  <c r="N9753" i="1"/>
  <c r="N6956" i="1"/>
  <c r="N882" i="1"/>
  <c r="N9796" i="1"/>
  <c r="N6998" i="1"/>
  <c r="N7012" i="1"/>
  <c r="N335" i="1"/>
  <c r="N7049" i="1"/>
  <c r="N7072" i="1"/>
  <c r="N9878" i="1"/>
  <c r="N4299" i="1"/>
  <c r="N9907" i="1"/>
  <c r="N9915" i="1"/>
  <c r="N9926" i="1"/>
  <c r="N7172" i="1"/>
  <c r="N2127" i="1"/>
  <c r="N935" i="1"/>
  <c r="N9969" i="1"/>
  <c r="N2156" i="1"/>
  <c r="N9989" i="1"/>
  <c r="N4451" i="1"/>
  <c r="N98" i="1"/>
  <c r="N6510" i="1"/>
  <c r="N9490" i="1"/>
  <c r="N11458" i="1"/>
  <c r="N831" i="1"/>
  <c r="N9678" i="1"/>
  <c r="N9710" i="1"/>
  <c r="N6922" i="1"/>
  <c r="N6958" i="1"/>
  <c r="N886" i="1"/>
  <c r="N11564" i="1"/>
  <c r="N7054" i="1"/>
  <c r="N11582" i="1"/>
  <c r="N41" i="1"/>
  <c r="N7162" i="1"/>
  <c r="N7190" i="1"/>
  <c r="N4408" i="1"/>
  <c r="N4433" i="1"/>
  <c r="N7283" i="1"/>
  <c r="N7310" i="1"/>
  <c r="N4503" i="1"/>
  <c r="N10065" i="1"/>
  <c r="N10082" i="1"/>
  <c r="N4564" i="1"/>
  <c r="N10105" i="1"/>
  <c r="N998" i="1"/>
  <c r="N4599" i="1"/>
  <c r="N7464" i="1"/>
  <c r="N6411" i="1"/>
  <c r="N9455" i="1"/>
  <c r="N11450" i="1"/>
  <c r="N9609" i="1"/>
  <c r="N6838" i="1"/>
  <c r="N4101" i="1"/>
  <c r="N11517" i="1"/>
  <c r="N4168" i="1"/>
  <c r="N4203" i="1"/>
  <c r="N9821" i="1"/>
  <c r="N9847" i="1"/>
  <c r="N4278" i="1"/>
  <c r="N11591" i="1"/>
  <c r="N7149" i="1"/>
  <c r="N7178" i="1"/>
  <c r="N4395" i="1"/>
  <c r="N942" i="1"/>
  <c r="N7275" i="1"/>
  <c r="N962" i="1"/>
  <c r="N10042" i="1"/>
  <c r="N973" i="1"/>
  <c r="N10079" i="1"/>
  <c r="N2225" i="1"/>
  <c r="N7400" i="1"/>
  <c r="N4583" i="1"/>
  <c r="N1001" i="1"/>
  <c r="N7459" i="1"/>
  <c r="N10158" i="1"/>
  <c r="N10176" i="1"/>
  <c r="N2294" i="1"/>
  <c r="N4653" i="1"/>
  <c r="N682" i="1"/>
  <c r="N9397" i="1"/>
  <c r="N3907" i="1"/>
  <c r="N6755" i="1"/>
  <c r="N11476" i="1"/>
  <c r="N4084" i="1"/>
  <c r="N855" i="1"/>
  <c r="N4150" i="1"/>
  <c r="N6964" i="1"/>
  <c r="N9804" i="1"/>
  <c r="N7021" i="1"/>
  <c r="N7060" i="1"/>
  <c r="N340" i="1"/>
  <c r="N11595" i="1"/>
  <c r="N9929" i="1"/>
  <c r="N7194" i="1"/>
  <c r="N4411" i="1"/>
  <c r="N4441" i="1"/>
  <c r="N363" i="1"/>
  <c r="N10029" i="1"/>
  <c r="N366" i="1"/>
  <c r="N4527" i="1"/>
  <c r="N10086" i="1"/>
  <c r="N7392" i="1"/>
  <c r="N2242" i="1"/>
  <c r="N11679" i="1"/>
  <c r="N1002" i="1"/>
  <c r="N2269" i="1"/>
  <c r="N10170" i="1"/>
  <c r="N4640" i="1"/>
  <c r="N2300" i="1"/>
  <c r="N7532" i="1"/>
  <c r="N1730" i="1"/>
  <c r="N6606" i="1"/>
  <c r="N11451" i="1"/>
  <c r="N1913" i="1"/>
  <c r="N4062" i="1"/>
  <c r="N11509" i="1"/>
  <c r="N6911" i="1"/>
  <c r="N9764" i="1"/>
  <c r="N885" i="1"/>
  <c r="N11555" i="1"/>
  <c r="N2049" i="1"/>
  <c r="N11576" i="1"/>
  <c r="N7114" i="1"/>
  <c r="N2101" i="1"/>
  <c r="N9144" i="1"/>
  <c r="N9382" i="1"/>
  <c r="N6645" i="1"/>
  <c r="N9576" i="1"/>
  <c r="N4029" i="1"/>
  <c r="N6856" i="1"/>
  <c r="N9712" i="1"/>
  <c r="N11522" i="1"/>
  <c r="N6961" i="1"/>
  <c r="N6991" i="1"/>
  <c r="N2037" i="1"/>
  <c r="N768" i="1"/>
  <c r="N4030" i="1"/>
  <c r="N1994" i="1"/>
  <c r="N9815" i="1"/>
  <c r="N7084" i="1"/>
  <c r="N7152" i="1"/>
  <c r="N7207" i="1"/>
  <c r="N4435" i="1"/>
  <c r="N2177" i="1"/>
  <c r="N4508" i="1"/>
  <c r="N2216" i="1"/>
  <c r="N4572" i="1"/>
  <c r="N10121" i="1"/>
  <c r="N4604" i="1"/>
  <c r="N7473" i="1"/>
  <c r="N1015" i="1"/>
  <c r="N7524" i="1"/>
  <c r="N2315" i="1"/>
  <c r="N10241" i="1"/>
  <c r="N2334" i="1"/>
  <c r="N11718" i="1"/>
  <c r="N2350" i="1"/>
  <c r="N7626" i="1"/>
  <c r="N2371" i="1"/>
  <c r="N2383" i="1"/>
  <c r="N7676" i="1"/>
  <c r="N2404" i="1"/>
  <c r="N10355" i="1"/>
  <c r="N10368" i="1"/>
  <c r="N10378" i="1"/>
  <c r="N409" i="1"/>
  <c r="N10403" i="1"/>
  <c r="N4862" i="1"/>
  <c r="N4876" i="1"/>
  <c r="N2484" i="1"/>
  <c r="N4911" i="1"/>
  <c r="N4929" i="1"/>
  <c r="N7875" i="1"/>
  <c r="N2518" i="1"/>
  <c r="N4973" i="1"/>
  <c r="N419" i="1"/>
  <c r="N4996" i="1"/>
  <c r="N6584" i="1"/>
  <c r="N4035" i="1"/>
  <c r="N9733" i="1"/>
  <c r="N9816" i="1"/>
  <c r="N9872" i="1"/>
  <c r="N4331" i="1"/>
  <c r="N7208" i="1"/>
  <c r="N4437" i="1"/>
  <c r="N7300" i="1"/>
  <c r="N7332" i="1"/>
  <c r="N7365" i="1"/>
  <c r="N10099" i="1"/>
  <c r="N10122" i="1"/>
  <c r="N4605" i="1"/>
  <c r="N10167" i="1"/>
  <c r="N7498" i="1"/>
  <c r="N7525" i="1"/>
  <c r="N10228" i="1"/>
  <c r="N4685" i="1"/>
  <c r="N2335" i="1"/>
  <c r="N10263" i="1"/>
  <c r="N4723" i="1"/>
  <c r="N10294" i="1"/>
  <c r="N2372" i="1"/>
  <c r="N10322" i="1"/>
  <c r="N7677" i="1"/>
  <c r="N401" i="1"/>
  <c r="N7710" i="1"/>
  <c r="N4810" i="1"/>
  <c r="N7741" i="1"/>
  <c r="N4835" i="1"/>
  <c r="N11773" i="1"/>
  <c r="N4863" i="1"/>
  <c r="N7810" i="1"/>
  <c r="N10440" i="1"/>
  <c r="N7844" i="1"/>
  <c r="N4930" i="1"/>
  <c r="N4943" i="1"/>
  <c r="N7890" i="1"/>
  <c r="N10496" i="1"/>
  <c r="N10511" i="1"/>
  <c r="N2547" i="1"/>
  <c r="N1128" i="1"/>
  <c r="N7960" i="1"/>
  <c r="N7982" i="1"/>
  <c r="N6629" i="1"/>
  <c r="N4058" i="1"/>
  <c r="N39" i="1"/>
  <c r="N7008" i="1"/>
  <c r="N2071" i="1"/>
  <c r="N7160" i="1"/>
  <c r="N9964" i="1"/>
  <c r="N7269" i="1"/>
  <c r="N4483" i="1"/>
  <c r="N7335" i="1"/>
  <c r="N4545" i="1"/>
  <c r="N11675" i="1"/>
  <c r="N10128" i="1"/>
  <c r="N4610" i="1"/>
  <c r="N2285" i="1"/>
  <c r="N7505" i="1"/>
  <c r="N7528" i="1"/>
  <c r="N2317" i="1"/>
  <c r="N11705" i="1"/>
  <c r="N10249" i="1"/>
  <c r="N10269" i="1"/>
  <c r="N2352" i="1"/>
  <c r="N10297" i="1"/>
  <c r="N10309" i="1"/>
  <c r="N2385" i="1"/>
  <c r="N399" i="1"/>
  <c r="N10344" i="1"/>
  <c r="N7711" i="1"/>
  <c r="N4813" i="1"/>
  <c r="N4823" i="1"/>
  <c r="N2438" i="1"/>
  <c r="N2453" i="1"/>
  <c r="N411" i="1"/>
  <c r="N10429" i="1"/>
  <c r="N7824" i="1"/>
  <c r="N2495" i="1"/>
  <c r="N2503" i="1"/>
  <c r="N4947" i="1"/>
  <c r="N10486" i="1"/>
  <c r="N11817" i="1"/>
  <c r="N2538" i="1"/>
  <c r="N10532" i="1"/>
  <c r="N6543" i="1"/>
  <c r="N1925" i="1"/>
  <c r="N1989" i="1"/>
  <c r="N890" i="1"/>
  <c r="N4274" i="1"/>
  <c r="N4328" i="1"/>
  <c r="N4386" i="1"/>
  <c r="N7258" i="1"/>
  <c r="N959" i="1"/>
  <c r="N4506" i="1"/>
  <c r="N7362" i="1"/>
  <c r="N4570" i="1"/>
  <c r="N4587" i="1"/>
  <c r="N7454" i="1"/>
  <c r="N4624" i="1"/>
  <c r="N10187" i="1"/>
  <c r="N7522" i="1"/>
  <c r="N1023" i="1"/>
  <c r="N7558" i="1"/>
  <c r="N2332" i="1"/>
  <c r="N10262" i="1"/>
  <c r="N10281" i="1"/>
  <c r="N7625" i="1"/>
  <c r="N2370" i="1"/>
  <c r="N4754" i="1"/>
  <c r="N10330" i="1"/>
  <c r="N10337" i="1"/>
  <c r="N7708" i="1"/>
  <c r="N10365" i="1"/>
  <c r="N7738" i="1"/>
  <c r="N7758" i="1"/>
  <c r="N2447" i="1"/>
  <c r="N10411" i="1"/>
  <c r="N7806" i="1"/>
  <c r="N2482" i="1"/>
  <c r="N4908" i="1"/>
  <c r="N10458" i="1"/>
  <c r="N1111" i="1"/>
  <c r="N7888" i="1"/>
  <c r="N10495" i="1"/>
  <c r="N4984" i="1"/>
  <c r="N10528" i="1"/>
  <c r="N11833" i="1"/>
  <c r="N6682" i="1"/>
  <c r="N11495" i="1"/>
  <c r="N6949" i="1"/>
  <c r="N7031" i="1"/>
  <c r="N4295" i="1"/>
  <c r="N3021" i="1"/>
  <c r="N8699" i="1"/>
  <c r="N1253" i="1"/>
  <c r="N1259" i="1"/>
  <c r="N3062" i="1"/>
  <c r="N5738" i="1"/>
  <c r="N3029" i="1"/>
  <c r="N5698" i="1"/>
  <c r="N8815" i="1"/>
  <c r="N5752" i="1"/>
  <c r="N1381" i="1"/>
  <c r="N6013" i="1"/>
  <c r="N3121" i="1"/>
  <c r="N1344" i="1"/>
  <c r="N1469" i="1"/>
  <c r="N5813" i="1"/>
  <c r="N6007" i="1"/>
  <c r="N3342" i="1"/>
  <c r="N1615" i="1"/>
  <c r="N6050" i="1"/>
  <c r="N11291" i="1"/>
  <c r="N6049" i="1"/>
  <c r="N1357" i="1"/>
  <c r="N3391" i="1"/>
  <c r="N3460" i="1"/>
  <c r="N6357" i="1"/>
  <c r="N738" i="1"/>
  <c r="N3439" i="1"/>
  <c r="N3584" i="1"/>
  <c r="N6418" i="1"/>
  <c r="N1444" i="1"/>
  <c r="N3474" i="1"/>
  <c r="N9199" i="1"/>
  <c r="N5928" i="1"/>
  <c r="N661" i="1"/>
  <c r="N8985" i="1"/>
  <c r="N9130" i="1"/>
  <c r="N6307" i="1"/>
  <c r="N3630" i="1"/>
  <c r="N3701" i="1"/>
  <c r="N6487" i="1"/>
  <c r="N11383" i="1"/>
  <c r="N6557" i="1"/>
  <c r="N592" i="1"/>
  <c r="N11261" i="1"/>
  <c r="N11301" i="1"/>
  <c r="N9209" i="1"/>
  <c r="N1704" i="1"/>
  <c r="N9294" i="1"/>
  <c r="N3725" i="1"/>
  <c r="N6495" i="1"/>
  <c r="N1782" i="1"/>
  <c r="N6549" i="1"/>
  <c r="N11136" i="1"/>
  <c r="N3325" i="1"/>
  <c r="N11265" i="1"/>
  <c r="N6238" i="1"/>
  <c r="N6283" i="1"/>
  <c r="N1679" i="1"/>
  <c r="N1696" i="1"/>
  <c r="N1721" i="1"/>
  <c r="N3707" i="1"/>
  <c r="N3740" i="1"/>
  <c r="N11368" i="1"/>
  <c r="N9375" i="1"/>
  <c r="N1796" i="1"/>
  <c r="N5837" i="1"/>
  <c r="N3297" i="1"/>
  <c r="N3426" i="1"/>
  <c r="N8881" i="1"/>
  <c r="N3472" i="1"/>
  <c r="N3551" i="1"/>
  <c r="N9234" i="1"/>
  <c r="N6401" i="1"/>
  <c r="N3723" i="1"/>
  <c r="N1774" i="1"/>
  <c r="N3797" i="1"/>
  <c r="N6563" i="1"/>
  <c r="N1435" i="1"/>
  <c r="N6180" i="1"/>
  <c r="N6257" i="1"/>
  <c r="N3572" i="1"/>
  <c r="N3637" i="1"/>
  <c r="N11335" i="1"/>
  <c r="N9327" i="1"/>
  <c r="N6492" i="1"/>
  <c r="N3777" i="1"/>
  <c r="N6535" i="1"/>
  <c r="N1807" i="1"/>
  <c r="N11411" i="1"/>
  <c r="N6596" i="1"/>
  <c r="N9462" i="1"/>
  <c r="N288" i="1"/>
  <c r="N1845" i="1"/>
  <c r="N115" i="1"/>
  <c r="N787" i="1"/>
  <c r="N6693" i="1"/>
  <c r="N9548" i="1"/>
  <c r="N6731" i="1"/>
  <c r="N3215" i="1"/>
  <c r="N3401" i="1"/>
  <c r="N9117" i="1"/>
  <c r="N9163" i="1"/>
  <c r="N9197" i="1"/>
  <c r="N1691" i="1"/>
  <c r="N9268" i="1"/>
  <c r="N9303" i="1"/>
  <c r="N9328" i="1"/>
  <c r="N9351" i="1"/>
  <c r="N6513" i="1"/>
  <c r="N3788" i="1"/>
  <c r="N1803" i="1"/>
  <c r="N3838" i="1"/>
  <c r="N6594" i="1"/>
  <c r="N3873" i="1"/>
  <c r="N287" i="1"/>
  <c r="N1843" i="1"/>
  <c r="N292" i="1"/>
  <c r="N6681" i="1"/>
  <c r="N1867" i="1"/>
  <c r="N800" i="1"/>
  <c r="N6728" i="1"/>
  <c r="N6749" i="1"/>
  <c r="N5886" i="1"/>
  <c r="N9014" i="1"/>
  <c r="N3480" i="1"/>
  <c r="N6260" i="1"/>
  <c r="N9189" i="1"/>
  <c r="N3606" i="1"/>
  <c r="N9264" i="1"/>
  <c r="N6408" i="1"/>
  <c r="N9323" i="1"/>
  <c r="N6480" i="1"/>
  <c r="N3767" i="1"/>
  <c r="N9394" i="1"/>
  <c r="N9410" i="1"/>
  <c r="N6573" i="1"/>
  <c r="N6588" i="1"/>
  <c r="N9459" i="1"/>
  <c r="N1830" i="1"/>
  <c r="N9488" i="1"/>
  <c r="N9500" i="1"/>
  <c r="N6678" i="1"/>
  <c r="N3933" i="1"/>
  <c r="N5713" i="1"/>
  <c r="N3449" i="1"/>
  <c r="N9177" i="1"/>
  <c r="N6368" i="1"/>
  <c r="N11342" i="1"/>
  <c r="N11373" i="1"/>
  <c r="N3804" i="1"/>
  <c r="N9442" i="1"/>
  <c r="N3874" i="1"/>
  <c r="N1836" i="1"/>
  <c r="N3912" i="1"/>
  <c r="N3934" i="1"/>
  <c r="N6714" i="1"/>
  <c r="N1886" i="1"/>
  <c r="N9587" i="1"/>
  <c r="N820" i="1"/>
  <c r="N1916" i="1"/>
  <c r="N121" i="1"/>
  <c r="N9645" i="1"/>
  <c r="N9662" i="1"/>
  <c r="N4065" i="1"/>
  <c r="N6859" i="1"/>
  <c r="N11507" i="1"/>
  <c r="N9707" i="1"/>
  <c r="N860" i="1"/>
  <c r="N867" i="1"/>
  <c r="N325" i="1"/>
  <c r="N1349" i="1"/>
  <c r="N241" i="1"/>
  <c r="N11307" i="1"/>
  <c r="N3638" i="1"/>
  <c r="N6438" i="1"/>
  <c r="N1772" i="1"/>
  <c r="N3805" i="1"/>
  <c r="N11414" i="1"/>
  <c r="N772" i="1"/>
  <c r="N1838" i="1"/>
  <c r="N6667" i="1"/>
  <c r="N6692" i="1"/>
  <c r="N9552" i="1"/>
  <c r="N11457" i="1"/>
  <c r="N812" i="1"/>
  <c r="N6774" i="1"/>
  <c r="N6790" i="1"/>
  <c r="N6805" i="1"/>
  <c r="N1935" i="1"/>
  <c r="N9663" i="1"/>
  <c r="N5781" i="1"/>
  <c r="N3456" i="1"/>
  <c r="N3555" i="1"/>
  <c r="N709" i="1"/>
  <c r="N6439" i="1"/>
  <c r="N3763" i="1"/>
  <c r="N3806" i="1"/>
  <c r="N283" i="1"/>
  <c r="N9461" i="1"/>
  <c r="N35" i="1"/>
  <c r="N1852" i="1"/>
  <c r="N3935" i="1"/>
  <c r="N9554" i="1"/>
  <c r="N1887" i="1"/>
  <c r="N813" i="1"/>
  <c r="N9597" i="1"/>
  <c r="N6791" i="1"/>
  <c r="N9631" i="1"/>
  <c r="N6814" i="1"/>
  <c r="N4050" i="1"/>
  <c r="N11202" i="1"/>
  <c r="N6218" i="1"/>
  <c r="N3577" i="1"/>
  <c r="N9273" i="1"/>
  <c r="N3727" i="1"/>
  <c r="N3774" i="1"/>
  <c r="N3822" i="1"/>
  <c r="N6592" i="1"/>
  <c r="N3881" i="1"/>
  <c r="N9492" i="1"/>
  <c r="N9512" i="1"/>
  <c r="N11445" i="1"/>
  <c r="N3957" i="1"/>
  <c r="N9573" i="1"/>
  <c r="N6765" i="1"/>
  <c r="N6776" i="1"/>
  <c r="N6795" i="1"/>
  <c r="N9636" i="1"/>
  <c r="N4039" i="1"/>
  <c r="N6832" i="1"/>
  <c r="N11491" i="1"/>
  <c r="N561" i="1"/>
  <c r="N9182" i="1"/>
  <c r="N3712" i="1"/>
  <c r="N3810" i="1"/>
  <c r="N9463" i="1"/>
  <c r="N3913" i="1"/>
  <c r="N117" i="1"/>
  <c r="N6762" i="1"/>
  <c r="N9617" i="1"/>
  <c r="N1936" i="1"/>
  <c r="N1952" i="1"/>
  <c r="N844" i="1"/>
  <c r="N1972" i="1"/>
  <c r="N4117" i="1"/>
  <c r="N4131" i="1"/>
  <c r="N6929" i="1"/>
  <c r="N6950" i="1"/>
  <c r="N11535" i="1"/>
  <c r="N327" i="1"/>
  <c r="N2028" i="1"/>
  <c r="N334" i="1"/>
  <c r="N7026" i="1"/>
  <c r="N4253" i="1"/>
  <c r="N7066" i="1"/>
  <c r="N7085" i="1"/>
  <c r="N7098" i="1"/>
  <c r="N7117" i="1"/>
  <c r="N7136" i="1"/>
  <c r="N4332" i="1"/>
  <c r="N347" i="1"/>
  <c r="N2122" i="1"/>
  <c r="N4384" i="1"/>
  <c r="N7221" i="1"/>
  <c r="N2153" i="1"/>
  <c r="N944" i="1"/>
  <c r="N9993" i="1"/>
  <c r="N7280" i="1"/>
  <c r="N11651" i="1"/>
  <c r="N2182" i="1"/>
  <c r="N7326" i="1"/>
  <c r="N10062" i="1"/>
  <c r="N7359" i="1"/>
  <c r="N7376" i="1"/>
  <c r="N6145" i="1"/>
  <c r="N6354" i="1"/>
  <c r="N1767" i="1"/>
  <c r="N9434" i="1"/>
  <c r="N9478" i="1"/>
  <c r="N793" i="1"/>
  <c r="N6740" i="1"/>
  <c r="N1904" i="1"/>
  <c r="N9630" i="1"/>
  <c r="N4048" i="1"/>
  <c r="N6849" i="1"/>
  <c r="N846" i="1"/>
  <c r="N4109" i="1"/>
  <c r="N9726" i="1"/>
  <c r="N6920" i="1"/>
  <c r="N9752" i="1"/>
  <c r="N9768" i="1"/>
  <c r="N4195" i="1"/>
  <c r="N9795" i="1"/>
  <c r="N9814" i="1"/>
  <c r="N4234" i="1"/>
  <c r="N9841" i="1"/>
  <c r="N336" i="1"/>
  <c r="N7071" i="1"/>
  <c r="N2069" i="1"/>
  <c r="N9893" i="1"/>
  <c r="N7122" i="1"/>
  <c r="N7144" i="1"/>
  <c r="N923" i="1"/>
  <c r="N4358" i="1"/>
  <c r="N4376" i="1"/>
  <c r="N7206" i="1"/>
  <c r="N7229" i="1"/>
  <c r="N7243" i="1"/>
  <c r="N2167" i="1"/>
  <c r="N10000" i="1"/>
  <c r="N11647" i="1"/>
  <c r="N4484" i="1"/>
  <c r="N969" i="1"/>
  <c r="N10053" i="1"/>
  <c r="N10069" i="1"/>
  <c r="N7367" i="1"/>
  <c r="N10092" i="1"/>
  <c r="N1629" i="1"/>
  <c r="N11333" i="1"/>
  <c r="N751" i="1"/>
  <c r="N3863" i="1"/>
  <c r="N6650" i="1"/>
  <c r="N11449" i="1"/>
  <c r="N9579" i="1"/>
  <c r="N9608" i="1"/>
  <c r="N6809" i="1"/>
  <c r="N11487" i="1"/>
  <c r="N4082" i="1"/>
  <c r="N4100" i="1"/>
  <c r="N9713" i="1"/>
  <c r="N4128" i="1"/>
  <c r="N11524" i="1"/>
  <c r="N9762" i="1"/>
  <c r="N6963" i="1"/>
  <c r="N4202" i="1"/>
  <c r="N11546" i="1"/>
  <c r="N2033" i="1"/>
  <c r="N7018" i="1"/>
  <c r="N4249" i="1"/>
  <c r="N7058" i="1"/>
  <c r="N9870" i="1"/>
  <c r="N4291" i="1"/>
  <c r="N7112" i="1"/>
  <c r="N4315" i="1"/>
  <c r="N9921" i="1"/>
  <c r="N7165" i="1"/>
  <c r="N9940" i="1"/>
  <c r="N11611" i="1"/>
  <c r="N7216" i="1"/>
  <c r="N2150" i="1"/>
  <c r="N7249" i="1"/>
  <c r="N7264" i="1"/>
  <c r="N3511" i="1"/>
  <c r="N9277" i="1"/>
  <c r="N9372" i="1"/>
  <c r="N3853" i="1"/>
  <c r="N3899" i="1"/>
  <c r="N3942" i="1"/>
  <c r="N3977" i="1"/>
  <c r="N9604" i="1"/>
  <c r="N4027" i="1"/>
  <c r="N1948" i="1"/>
  <c r="N9680" i="1"/>
  <c r="N6875" i="1"/>
  <c r="N4113" i="1"/>
  <c r="N4124" i="1"/>
  <c r="N4147" i="1"/>
  <c r="N6944" i="1"/>
  <c r="N6960" i="1"/>
  <c r="N9783" i="1"/>
  <c r="N11544" i="1"/>
  <c r="N7005" i="1"/>
  <c r="N4237" i="1"/>
  <c r="N4245" i="1"/>
  <c r="N11570" i="1"/>
  <c r="N11575" i="1"/>
  <c r="N4289" i="1"/>
  <c r="N7109" i="1"/>
  <c r="N7129" i="1"/>
  <c r="N2100" i="1"/>
  <c r="N925" i="1"/>
  <c r="N7176" i="1"/>
  <c r="N9951" i="1"/>
  <c r="N9961" i="1"/>
  <c r="N2148" i="1"/>
  <c r="N7246" i="1"/>
  <c r="N11631" i="1"/>
  <c r="N10004" i="1"/>
  <c r="N11309" i="1"/>
  <c r="N9412" i="1"/>
  <c r="N9509" i="1"/>
  <c r="N9588" i="1"/>
  <c r="N6815" i="1"/>
  <c r="N37" i="1"/>
  <c r="N6898" i="1"/>
  <c r="N6931" i="1"/>
  <c r="N4189" i="1"/>
  <c r="N6994" i="1"/>
  <c r="N9837" i="1"/>
  <c r="N4263" i="1"/>
  <c r="N7099" i="1"/>
  <c r="N2096" i="1"/>
  <c r="N11603" i="1"/>
  <c r="N11612" i="1"/>
  <c r="N358" i="1"/>
  <c r="N2170" i="1"/>
  <c r="N11650" i="1"/>
  <c r="N10032" i="1"/>
  <c r="N7333" i="1"/>
  <c r="N367" i="1"/>
  <c r="N11673" i="1"/>
  <c r="N10097" i="1"/>
  <c r="N10110" i="1"/>
  <c r="N10127" i="1"/>
  <c r="N7448" i="1"/>
  <c r="N11250" i="1"/>
  <c r="N6486" i="1"/>
  <c r="N9470" i="1"/>
  <c r="N3966" i="1"/>
  <c r="N4018" i="1"/>
  <c r="N6847" i="1"/>
  <c r="N9704" i="1"/>
  <c r="N868" i="1"/>
  <c r="N4179" i="1"/>
  <c r="N4207" i="1"/>
  <c r="N7011" i="1"/>
  <c r="N4256" i="1"/>
  <c r="N339" i="1"/>
  <c r="N7120" i="1"/>
  <c r="N7157" i="1"/>
  <c r="N4373" i="1"/>
  <c r="N4403" i="1"/>
  <c r="N7257" i="1"/>
  <c r="N7282" i="1"/>
  <c r="N4486" i="1"/>
  <c r="N970" i="1"/>
  <c r="N7346" i="1"/>
  <c r="N4538" i="1"/>
  <c r="N987" i="1"/>
  <c r="N2240" i="1"/>
  <c r="N7421" i="1"/>
  <c r="N10136" i="1"/>
  <c r="N4611" i="1"/>
  <c r="N10164" i="1"/>
  <c r="N385" i="1"/>
  <c r="N10193" i="1"/>
  <c r="N4658" i="1"/>
  <c r="N3614" i="1"/>
  <c r="N6578" i="1"/>
  <c r="N6686" i="1"/>
  <c r="N817" i="1"/>
  <c r="N6823" i="1"/>
  <c r="N6868" i="1"/>
  <c r="N859" i="1"/>
  <c r="N4158" i="1"/>
  <c r="N4193" i="1"/>
  <c r="N11553" i="1"/>
  <c r="N7034" i="1"/>
  <c r="N9865" i="1"/>
  <c r="N4298" i="1"/>
  <c r="N7143" i="1"/>
  <c r="N7171" i="1"/>
  <c r="N7205" i="1"/>
  <c r="N4419" i="1"/>
  <c r="N9999" i="1"/>
  <c r="N10013" i="1"/>
  <c r="N4495" i="1"/>
  <c r="N7334" i="1"/>
  <c r="N976" i="1"/>
  <c r="N10087" i="1"/>
  <c r="N7396" i="1"/>
  <c r="N7414" i="1"/>
  <c r="N10131" i="1"/>
  <c r="N7453" i="1"/>
  <c r="N10154" i="1"/>
  <c r="N11689" i="1"/>
  <c r="N7500" i="1"/>
  <c r="N1019" i="1"/>
  <c r="N6111" i="1"/>
  <c r="N741" i="1"/>
  <c r="N9471" i="1"/>
  <c r="N6737" i="1"/>
  <c r="N1922" i="1"/>
  <c r="N6848" i="1"/>
  <c r="N1975" i="1"/>
  <c r="N4139" i="1"/>
  <c r="N2010" i="1"/>
  <c r="N9794" i="1"/>
  <c r="N9827" i="1"/>
  <c r="N4257" i="1"/>
  <c r="N4285" i="1"/>
  <c r="N2091" i="1"/>
  <c r="N2108" i="1"/>
  <c r="N6318" i="1"/>
  <c r="N6559" i="1"/>
  <c r="N3922" i="1"/>
  <c r="N6768" i="1"/>
  <c r="N1940" i="1"/>
  <c r="N6867" i="1"/>
  <c r="N4119" i="1"/>
  <c r="N6933" i="1"/>
  <c r="N4190" i="1"/>
  <c r="N9810" i="1"/>
  <c r="N7030" i="1"/>
  <c r="N11437" i="1"/>
  <c r="N4070" i="1"/>
  <c r="N6940" i="1"/>
  <c r="N13" i="1"/>
  <c r="N2076" i="1"/>
  <c r="N926" i="1"/>
  <c r="N354" i="1"/>
  <c r="N952" i="1"/>
  <c r="N4490" i="1"/>
  <c r="N4514" i="1"/>
  <c r="N2220" i="1"/>
  <c r="N375" i="1"/>
  <c r="N7431" i="1"/>
  <c r="N1006" i="1"/>
  <c r="N4628" i="1"/>
  <c r="N4644" i="1"/>
  <c r="N7530" i="1"/>
  <c r="N7547" i="1"/>
  <c r="N7565" i="1"/>
  <c r="N4702" i="1"/>
  <c r="N7597" i="1"/>
  <c r="N10285" i="1"/>
  <c r="N7630" i="1"/>
  <c r="N4747" i="1"/>
  <c r="N4759" i="1"/>
  <c r="N1063" i="1"/>
  <c r="N7697" i="1"/>
  <c r="N11753" i="1"/>
  <c r="N10370" i="1"/>
  <c r="N4825" i="1"/>
  <c r="N10393" i="1"/>
  <c r="N10405" i="1"/>
  <c r="N11779" i="1"/>
  <c r="N4878" i="1"/>
  <c r="N7828" i="1"/>
  <c r="N4916" i="1"/>
  <c r="N4934" i="1"/>
  <c r="N415" i="1"/>
  <c r="N7895" i="1"/>
  <c r="N416" i="1"/>
  <c r="N2541" i="1"/>
  <c r="N7937" i="1"/>
  <c r="N6664" i="1"/>
  <c r="N4071" i="1"/>
  <c r="N6941" i="1"/>
  <c r="N7025" i="1"/>
  <c r="N7097" i="1"/>
  <c r="N346" i="1"/>
  <c r="N4402" i="1"/>
  <c r="N953" i="1"/>
  <c r="N10025" i="1"/>
  <c r="N10061" i="1"/>
  <c r="N4547" i="1"/>
  <c r="N7405" i="1"/>
  <c r="N16" i="1"/>
  <c r="N10148" i="1"/>
  <c r="N7479" i="1"/>
  <c r="N7507" i="1"/>
  <c r="N7531" i="1"/>
  <c r="N10233" i="1"/>
  <c r="N4690" i="1"/>
  <c r="N11714" i="1"/>
  <c r="N10271" i="1"/>
  <c r="N10286" i="1"/>
  <c r="N1049" i="1"/>
  <c r="N7643" i="1"/>
  <c r="N7658" i="1"/>
  <c r="N1064" i="1"/>
  <c r="N11747" i="1"/>
  <c r="N2413" i="1"/>
  <c r="N154" i="1"/>
  <c r="N4826" i="1"/>
  <c r="N10394" i="1"/>
  <c r="N1091" i="1"/>
  <c r="N10417" i="1"/>
  <c r="N2476" i="1"/>
  <c r="N7829" i="1"/>
  <c r="N1102" i="1"/>
  <c r="N10462" i="1"/>
  <c r="N2508" i="1"/>
  <c r="N7896" i="1"/>
  <c r="N1117" i="1"/>
  <c r="N1120" i="1"/>
  <c r="N10535" i="1"/>
  <c r="N2561" i="1"/>
  <c r="N10555" i="1"/>
  <c r="N6034" i="1"/>
  <c r="N3943" i="1"/>
  <c r="N6864" i="1"/>
  <c r="N4177" i="1"/>
  <c r="N4242" i="1"/>
  <c r="N7105" i="1"/>
  <c r="N9938" i="1"/>
  <c r="N4409" i="1"/>
  <c r="N7276" i="1"/>
  <c r="N2181" i="1"/>
  <c r="N11666" i="1"/>
  <c r="N2223" i="1"/>
  <c r="N7409" i="1"/>
  <c r="N11681" i="1"/>
  <c r="N7467" i="1"/>
  <c r="N4632" i="1"/>
  <c r="N10194" i="1"/>
  <c r="N7535" i="1"/>
  <c r="N7550" i="1"/>
  <c r="N7569" i="1"/>
  <c r="N4705" i="1"/>
  <c r="N10274" i="1"/>
  <c r="N2356" i="1"/>
  <c r="N7634" i="1"/>
  <c r="N4748" i="1"/>
  <c r="N10327" i="1"/>
  <c r="N7682" i="1"/>
  <c r="N1070" i="1"/>
  <c r="N4805" i="1"/>
  <c r="N1079" i="1"/>
  <c r="N2429" i="1"/>
  <c r="N11769" i="1"/>
  <c r="N4854" i="1"/>
  <c r="N10419" i="1"/>
  <c r="N2477" i="1"/>
  <c r="N4899" i="1"/>
  <c r="N7849" i="1"/>
  <c r="N11800" i="1"/>
  <c r="N10479" i="1"/>
  <c r="N7897" i="1"/>
  <c r="N10502" i="1"/>
  <c r="N7927" i="1"/>
  <c r="N2549" i="1"/>
  <c r="N9484" i="1"/>
  <c r="N9666" i="1"/>
  <c r="N870" i="1"/>
  <c r="N7014" i="1"/>
  <c r="N4290" i="1"/>
  <c r="N7164" i="1"/>
  <c r="N7218" i="1"/>
  <c r="N9995" i="1"/>
  <c r="N4487" i="1"/>
  <c r="N10056" i="1"/>
  <c r="N7371" i="1"/>
  <c r="N2237" i="1"/>
  <c r="N7429" i="1"/>
  <c r="N11685" i="1"/>
  <c r="N10172" i="1"/>
  <c r="N7506" i="1"/>
  <c r="N48" i="1"/>
  <c r="N390" i="1"/>
  <c r="N1027" i="1"/>
  <c r="N10250" i="1"/>
  <c r="N10270" i="1"/>
  <c r="N10284" i="1"/>
  <c r="N2363" i="1"/>
  <c r="N10310" i="1"/>
  <c r="N2386" i="1"/>
  <c r="N4772" i="1"/>
  <c r="N10345" i="1"/>
  <c r="N4800" i="1"/>
  <c r="N4814" i="1"/>
  <c r="N7746" i="1"/>
  <c r="N10391" i="1"/>
  <c r="N2454" i="1"/>
  <c r="N10415" i="1"/>
  <c r="N2474" i="1"/>
  <c r="N7825" i="1"/>
  <c r="N10450" i="1"/>
  <c r="N7856" i="1"/>
  <c r="N7876" i="1"/>
  <c r="N2522" i="1"/>
  <c r="N2532" i="1"/>
  <c r="N10515" i="1"/>
  <c r="N10533" i="1"/>
  <c r="N6320" i="1"/>
  <c r="N3972" i="1"/>
  <c r="N9700" i="1"/>
  <c r="N11537" i="1"/>
  <c r="N901" i="1"/>
  <c r="N4307" i="1"/>
  <c r="N11117" i="1"/>
  <c r="N8591" i="1"/>
  <c r="N8736" i="1"/>
  <c r="N8809" i="1"/>
  <c r="N5884" i="1"/>
  <c r="N8779" i="1"/>
  <c r="N3285" i="1"/>
  <c r="N3089" i="1"/>
  <c r="N9028" i="1"/>
  <c r="N6184" i="1"/>
  <c r="N11191" i="1"/>
  <c r="N9322" i="1"/>
  <c r="N6306" i="1"/>
  <c r="N9118" i="1"/>
  <c r="N1671" i="1"/>
  <c r="N9343" i="1"/>
  <c r="N3835" i="1"/>
  <c r="N9162" i="1"/>
  <c r="N261" i="1"/>
  <c r="N745" i="1"/>
  <c r="N8833" i="1"/>
  <c r="N1608" i="1"/>
  <c r="N6328" i="1"/>
  <c r="N9313" i="1"/>
  <c r="N9371" i="1"/>
  <c r="N8819" i="1"/>
  <c r="N8968" i="1"/>
  <c r="N9228" i="1"/>
  <c r="N6470" i="1"/>
  <c r="N3831" i="1"/>
  <c r="N6250" i="1"/>
  <c r="N6376" i="1"/>
  <c r="N1769" i="1"/>
  <c r="N11399" i="1"/>
  <c r="N770" i="1"/>
  <c r="N6644" i="1"/>
  <c r="N11444" i="1"/>
  <c r="N6739" i="1"/>
  <c r="N6223" i="1"/>
  <c r="N3612" i="1"/>
  <c r="N3703" i="1"/>
  <c r="N1779" i="1"/>
  <c r="N9429" i="1"/>
  <c r="N6619" i="1"/>
  <c r="N9505" i="1"/>
  <c r="N9546" i="1"/>
  <c r="N6753" i="1"/>
  <c r="N1596" i="1"/>
  <c r="N6335" i="1"/>
  <c r="N9305" i="1"/>
  <c r="N9369" i="1"/>
  <c r="N6567" i="1"/>
  <c r="N9460" i="1"/>
  <c r="N6660" i="1"/>
  <c r="N11448" i="1"/>
  <c r="N6308" i="1"/>
  <c r="N6506" i="1"/>
  <c r="N3870" i="1"/>
  <c r="N3918" i="1"/>
  <c r="N6746" i="1"/>
  <c r="N302" i="1"/>
  <c r="N4038" i="1"/>
  <c r="N11497" i="1"/>
  <c r="N1984" i="1"/>
  <c r="N2003" i="1"/>
  <c r="N9188" i="1"/>
  <c r="N6496" i="1"/>
  <c r="N1821" i="1"/>
  <c r="N9507" i="1"/>
  <c r="N11456" i="1"/>
  <c r="N1909" i="1"/>
  <c r="N1938" i="1"/>
  <c r="N9064" i="1"/>
  <c r="N3655" i="1"/>
  <c r="N1802" i="1"/>
  <c r="N9482" i="1"/>
  <c r="N3940" i="1"/>
  <c r="N6763" i="1"/>
  <c r="N827" i="1"/>
  <c r="N6831" i="1"/>
  <c r="N9216" i="1"/>
  <c r="N11377" i="1"/>
  <c r="N3862" i="1"/>
  <c r="N9517" i="1"/>
  <c r="N9571" i="1"/>
  <c r="N4009" i="1"/>
  <c r="N9653" i="1"/>
  <c r="N6863" i="1"/>
  <c r="N3745" i="1"/>
  <c r="N786" i="1"/>
  <c r="N6786" i="1"/>
  <c r="N1961" i="1"/>
  <c r="N9722" i="1"/>
  <c r="N6946" i="1"/>
  <c r="N6985" i="1"/>
  <c r="N2043" i="1"/>
  <c r="N7082" i="1"/>
  <c r="N344" i="1"/>
  <c r="N2114" i="1"/>
  <c r="N4397" i="1"/>
  <c r="N11628" i="1"/>
  <c r="N10017" i="1"/>
  <c r="N7341" i="1"/>
  <c r="N10090" i="1"/>
  <c r="N1773" i="1"/>
  <c r="N1859" i="1"/>
  <c r="N6777" i="1"/>
  <c r="N11496" i="1"/>
  <c r="N4121" i="1"/>
  <c r="N4162" i="1"/>
  <c r="N11542" i="1"/>
  <c r="N9839" i="1"/>
  <c r="N4273" i="1"/>
  <c r="N7124" i="1"/>
  <c r="N9936" i="1"/>
  <c r="N7213" i="1"/>
  <c r="N2168" i="1"/>
  <c r="N7305" i="1"/>
  <c r="N10059" i="1"/>
  <c r="N10094" i="1"/>
  <c r="N748" i="1"/>
  <c r="N783" i="1"/>
  <c r="N9613" i="1"/>
  <c r="N9679" i="1"/>
  <c r="N321" i="1"/>
  <c r="N6948" i="1"/>
  <c r="N9799" i="1"/>
  <c r="N7027" i="1"/>
  <c r="N4279" i="1"/>
  <c r="N7128" i="1"/>
  <c r="N4352" i="1"/>
  <c r="N2139" i="1"/>
  <c r="N7262" i="1"/>
  <c r="N1736" i="1"/>
  <c r="N6651" i="1"/>
  <c r="N9599" i="1"/>
  <c r="N6841" i="1"/>
  <c r="N11514" i="1"/>
  <c r="N11528" i="1"/>
  <c r="N2020" i="1"/>
  <c r="N7019" i="1"/>
  <c r="N7075" i="1"/>
  <c r="N7115" i="1"/>
  <c r="N9928" i="1"/>
  <c r="N4390" i="1"/>
  <c r="N7251" i="1"/>
  <c r="N1688" i="1"/>
  <c r="N3980" i="1"/>
  <c r="N6873" i="1"/>
  <c r="N6973" i="1"/>
  <c r="N903" i="1"/>
  <c r="N11599" i="1"/>
  <c r="N940" i="1"/>
  <c r="N10028" i="1"/>
  <c r="N10076" i="1"/>
  <c r="N10113" i="1"/>
  <c r="N3196" i="1"/>
  <c r="N11439" i="1"/>
  <c r="N6853" i="1"/>
  <c r="N2006" i="1"/>
  <c r="N7020" i="1"/>
  <c r="N7126" i="1"/>
  <c r="N4400" i="1"/>
  <c r="N4468" i="1"/>
  <c r="N2204" i="1"/>
  <c r="N10102" i="1"/>
  <c r="N7444" i="1"/>
  <c r="N7491" i="1"/>
  <c r="N695" i="1"/>
  <c r="N1874" i="1"/>
  <c r="N11506" i="1"/>
  <c r="N6969" i="1"/>
  <c r="N9848" i="1"/>
  <c r="N4326" i="1"/>
  <c r="N11622" i="1"/>
  <c r="N10016" i="1"/>
  <c r="N978" i="1"/>
  <c r="N7412" i="1"/>
  <c r="N10142" i="1"/>
  <c r="N1016" i="1"/>
  <c r="N11349" i="1"/>
  <c r="N3981" i="1"/>
  <c r="N4111" i="1"/>
  <c r="N9789" i="1"/>
  <c r="N2060" i="1"/>
  <c r="N11602" i="1"/>
  <c r="N9506" i="1"/>
  <c r="N4057" i="1"/>
  <c r="N6939" i="1"/>
  <c r="N4239" i="1"/>
  <c r="N11504" i="1"/>
  <c r="N4300" i="1"/>
  <c r="N949" i="1"/>
  <c r="N10067" i="1"/>
  <c r="N2258" i="1"/>
  <c r="N11693" i="1"/>
  <c r="N7553" i="1"/>
  <c r="N4716" i="1"/>
  <c r="N10308" i="1"/>
  <c r="N7686" i="1"/>
  <c r="N1078" i="1"/>
  <c r="N7761" i="1"/>
  <c r="N2466" i="1"/>
  <c r="N10441" i="1"/>
  <c r="N10461" i="1"/>
  <c r="N11810" i="1"/>
  <c r="N2537" i="1"/>
  <c r="N6628" i="1"/>
  <c r="N4151" i="1"/>
  <c r="N7092" i="1"/>
  <c r="N7217" i="1"/>
  <c r="N10020" i="1"/>
  <c r="N7370" i="1"/>
  <c r="N2254" i="1"/>
  <c r="N11688" i="1"/>
  <c r="N4657" i="1"/>
  <c r="N4689" i="1"/>
  <c r="N10268" i="1"/>
  <c r="N4734" i="1"/>
  <c r="N4758" i="1"/>
  <c r="N10343" i="1"/>
  <c r="N4812" i="1"/>
  <c r="N4839" i="1"/>
  <c r="N7790" i="1"/>
  <c r="N2486" i="1"/>
  <c r="N1109" i="1"/>
  <c r="N4960" i="1"/>
  <c r="N10514" i="1"/>
  <c r="N5017" i="1"/>
  <c r="N5038" i="1"/>
  <c r="N1960" i="1"/>
  <c r="N4240" i="1"/>
  <c r="N9933" i="1"/>
  <c r="N11637" i="1"/>
  <c r="N4515" i="1"/>
  <c r="N2238" i="1"/>
  <c r="N7465" i="1"/>
  <c r="N7508" i="1"/>
  <c r="N4672" i="1"/>
  <c r="N4703" i="1"/>
  <c r="N4725" i="1"/>
  <c r="N2374" i="1"/>
  <c r="N10331" i="1"/>
  <c r="N403" i="1"/>
  <c r="N10381" i="1"/>
  <c r="N10406" i="1"/>
  <c r="N4879" i="1"/>
  <c r="N7847" i="1"/>
  <c r="N10478" i="1"/>
  <c r="N7910" i="1"/>
  <c r="N5000" i="1"/>
  <c r="N1934" i="1"/>
  <c r="N2032" i="1"/>
  <c r="N4337" i="1"/>
  <c r="N4439" i="1"/>
  <c r="N4510" i="1"/>
  <c r="N7397" i="1"/>
  <c r="N7460" i="1"/>
  <c r="N10189" i="1"/>
  <c r="N7544" i="1"/>
  <c r="N11713" i="1"/>
  <c r="N394" i="1"/>
  <c r="N10305" i="1"/>
  <c r="N2395" i="1"/>
  <c r="N4797" i="1"/>
  <c r="N7743" i="1"/>
  <c r="N4849" i="1"/>
  <c r="N4877" i="1"/>
  <c r="N10448" i="1"/>
  <c r="N10473" i="1"/>
  <c r="N2531" i="1"/>
  <c r="N11826" i="1"/>
  <c r="N11452" i="1"/>
  <c r="N875" i="1"/>
  <c r="N2082" i="1"/>
  <c r="N932" i="1"/>
  <c r="N2154" i="1"/>
  <c r="N4463" i="1"/>
  <c r="N10039" i="1"/>
  <c r="N10071" i="1"/>
  <c r="N7384" i="1"/>
  <c r="N10112" i="1"/>
  <c r="N4597" i="1"/>
  <c r="N4617" i="1"/>
  <c r="N10181" i="1"/>
  <c r="N7514" i="1"/>
  <c r="N4662" i="1"/>
  <c r="N11701" i="1"/>
  <c r="N7571" i="1"/>
  <c r="N1034" i="1"/>
  <c r="N11720" i="1"/>
  <c r="N1044" i="1"/>
  <c r="N4740" i="1"/>
  <c r="N2379" i="1"/>
  <c r="N2392" i="1"/>
  <c r="N7688" i="1"/>
  <c r="N10352" i="1"/>
  <c r="N7718" i="1"/>
  <c r="N4819" i="1"/>
  <c r="N1085" i="1"/>
  <c r="N4843" i="1"/>
  <c r="N10408" i="1"/>
  <c r="N4872" i="1"/>
  <c r="N4886" i="1"/>
  <c r="N11791" i="1"/>
  <c r="N10454" i="1"/>
  <c r="N11801" i="1"/>
  <c r="N7882" i="1"/>
  <c r="N10491" i="1"/>
  <c r="N161" i="1"/>
  <c r="N9654" i="1"/>
  <c r="N11571" i="1"/>
  <c r="N11619" i="1"/>
  <c r="N10052" i="1"/>
  <c r="N2246" i="1"/>
  <c r="N10175" i="1"/>
  <c r="N4671" i="1"/>
  <c r="N10258" i="1"/>
  <c r="N11728" i="1"/>
  <c r="N2397" i="1"/>
  <c r="N7722" i="1"/>
  <c r="N7768" i="1"/>
  <c r="N7813" i="1"/>
  <c r="N7850" i="1"/>
  <c r="N4963" i="1"/>
  <c r="N4994" i="1"/>
  <c r="N2562" i="1"/>
  <c r="N425" i="1"/>
  <c r="N7989" i="1"/>
  <c r="N5061" i="1"/>
  <c r="N5080" i="1"/>
  <c r="N5098" i="1"/>
  <c r="N8052" i="1"/>
  <c r="N5126" i="1"/>
  <c r="N8082" i="1"/>
  <c r="N5158" i="1"/>
  <c r="N2662" i="1"/>
  <c r="N10700" i="1"/>
  <c r="N10714" i="1"/>
  <c r="N10724" i="1"/>
  <c r="N8169" i="1"/>
  <c r="N5240" i="1"/>
  <c r="N2721" i="1"/>
  <c r="N5279" i="1"/>
  <c r="N2744" i="1"/>
  <c r="N10798" i="1"/>
  <c r="N10809" i="1"/>
  <c r="N8286" i="1"/>
  <c r="N10836" i="1"/>
  <c r="N8313" i="1"/>
  <c r="N8333" i="1"/>
  <c r="N5392" i="1"/>
  <c r="N6235" i="1"/>
  <c r="N9739" i="1"/>
  <c r="N4322" i="1"/>
  <c r="N11645" i="1"/>
  <c r="N370" i="1"/>
  <c r="N10140" i="1"/>
  <c r="N4649" i="1"/>
  <c r="N7561" i="1"/>
  <c r="N7606" i="1"/>
  <c r="N1056" i="1"/>
  <c r="N10342" i="1"/>
  <c r="N10376" i="1"/>
  <c r="N10407" i="1"/>
  <c r="N2485" i="1"/>
  <c r="N4940" i="1"/>
  <c r="N418" i="1"/>
  <c r="N5006" i="1"/>
  <c r="N7956" i="1"/>
  <c r="N5033" i="1"/>
  <c r="N428" i="1"/>
  <c r="N8004" i="1"/>
  <c r="N2608" i="1"/>
  <c r="N2617" i="1"/>
  <c r="N11863" i="1"/>
  <c r="N8073" i="1"/>
  <c r="N8085" i="1"/>
  <c r="N8098" i="1"/>
  <c r="N5175" i="1"/>
  <c r="N444" i="1"/>
  <c r="N8137" i="1"/>
  <c r="N10730" i="1"/>
  <c r="N8174" i="1"/>
  <c r="N1185" i="1"/>
  <c r="N2725" i="1"/>
  <c r="N8226" i="1"/>
  <c r="N5298" i="1"/>
  <c r="N8257" i="1"/>
  <c r="N10812" i="1"/>
  <c r="N8294" i="1"/>
  <c r="N10845" i="1"/>
  <c r="N8322" i="1"/>
  <c r="N8339" i="1"/>
  <c r="N8356" i="1"/>
  <c r="N9667" i="1"/>
  <c r="N4268" i="1"/>
  <c r="N7237" i="1"/>
  <c r="N10058" i="1"/>
  <c r="N7419" i="1"/>
  <c r="N7483" i="1"/>
  <c r="N10232" i="1"/>
  <c r="N11716" i="1"/>
  <c r="N10299" i="1"/>
  <c r="N7679" i="1"/>
  <c r="N10364" i="1"/>
  <c r="N4841" i="1"/>
  <c r="N2475" i="1"/>
  <c r="N7853" i="1"/>
  <c r="N2526" i="1"/>
  <c r="N4995" i="1"/>
  <c r="N10545" i="1"/>
  <c r="N7971" i="1"/>
  <c r="N2585" i="1"/>
  <c r="N10589" i="1"/>
  <c r="N8013" i="1"/>
  <c r="N8031" i="1"/>
  <c r="N5111" i="1"/>
  <c r="N10643" i="1"/>
  <c r="N10662" i="1"/>
  <c r="N10678" i="1"/>
  <c r="N8104" i="1"/>
  <c r="N8117" i="1"/>
  <c r="N8128" i="1"/>
  <c r="N445" i="1"/>
  <c r="N5227" i="1"/>
  <c r="N8188" i="1"/>
  <c r="N2722" i="1"/>
  <c r="N8218" i="1"/>
  <c r="N10786" i="1"/>
  <c r="N5308" i="1"/>
  <c r="N5323" i="1"/>
  <c r="N5333" i="1"/>
  <c r="N1205" i="1"/>
  <c r="N5362" i="1"/>
  <c r="N1211" i="1"/>
  <c r="N8347" i="1"/>
  <c r="N6319" i="1"/>
  <c r="N6935" i="1"/>
  <c r="N132" i="1"/>
  <c r="N4462" i="1"/>
  <c r="N11672" i="1"/>
  <c r="N4601" i="1"/>
  <c r="N2299" i="1"/>
  <c r="N7564" i="1"/>
  <c r="N2346" i="1"/>
  <c r="N10314" i="1"/>
  <c r="N2406" i="1"/>
  <c r="N7737" i="1"/>
  <c r="N4856" i="1"/>
  <c r="N7827" i="1"/>
  <c r="N158" i="1"/>
  <c r="N7916" i="1"/>
  <c r="N11830" i="1"/>
  <c r="N2568" i="1"/>
  <c r="N10560" i="1"/>
  <c r="N1143" i="1"/>
  <c r="N10597" i="1"/>
  <c r="N5089" i="1"/>
  <c r="N5105" i="1"/>
  <c r="N10633" i="1"/>
  <c r="N166" i="1"/>
  <c r="N8086" i="1"/>
  <c r="N10685" i="1"/>
  <c r="N8109" i="1"/>
  <c r="N8123" i="1"/>
  <c r="N8138" i="1"/>
  <c r="N11898" i="1"/>
  <c r="N2703" i="1"/>
  <c r="N10757" i="1"/>
  <c r="N10767" i="1"/>
  <c r="N2735" i="1"/>
  <c r="N8243" i="1"/>
  <c r="N11917" i="1"/>
  <c r="N5327" i="1"/>
  <c r="N5339" i="1"/>
  <c r="N8306" i="1"/>
  <c r="N8324" i="1"/>
  <c r="N6561" i="1"/>
  <c r="N11538" i="1"/>
  <c r="N4355" i="1"/>
  <c r="N7299" i="1"/>
  <c r="N2229" i="1"/>
  <c r="N4613" i="1"/>
  <c r="N7523" i="1"/>
  <c r="N10245" i="1"/>
  <c r="N1043" i="1"/>
  <c r="N4755" i="1"/>
  <c r="N11749" i="1"/>
  <c r="N7748" i="1"/>
  <c r="N2464" i="1"/>
  <c r="N7836" i="1"/>
  <c r="N1112" i="1"/>
  <c r="N4986" i="1"/>
  <c r="N7942" i="1"/>
  <c r="N5024" i="1"/>
  <c r="N2582" i="1"/>
  <c r="N7997" i="1"/>
  <c r="N5070" i="1"/>
  <c r="N11853" i="1"/>
  <c r="N8042" i="1"/>
  <c r="N10636" i="1"/>
  <c r="N10654" i="1"/>
  <c r="N8087" i="1"/>
  <c r="N11877" i="1"/>
  <c r="N5179" i="1"/>
  <c r="N1168" i="1"/>
  <c r="N8141" i="1"/>
  <c r="N10732" i="1"/>
  <c r="N5234" i="1"/>
  <c r="N10759" i="1"/>
  <c r="N8208" i="1"/>
  <c r="N8228" i="1"/>
  <c r="N4219" i="1"/>
  <c r="N7373" i="1"/>
  <c r="N148" i="1"/>
  <c r="N2389" i="1"/>
  <c r="N1093" i="1"/>
  <c r="N7901" i="1"/>
  <c r="N5026" i="1"/>
  <c r="N10598" i="1"/>
  <c r="N11861" i="1"/>
  <c r="N10672" i="1"/>
  <c r="N5192" i="1"/>
  <c r="N10740" i="1"/>
  <c r="N2728" i="1"/>
  <c r="N11916" i="1"/>
  <c r="N1203" i="1"/>
  <c r="N8315" i="1"/>
  <c r="N8346" i="1"/>
  <c r="N8368" i="1"/>
  <c r="N10918" i="1"/>
  <c r="N2831" i="1"/>
  <c r="N5447" i="1"/>
  <c r="N8438" i="1"/>
  <c r="N8456" i="1"/>
  <c r="N489" i="1"/>
  <c r="N8487" i="1"/>
  <c r="N8501" i="1"/>
  <c r="N11038" i="1"/>
  <c r="N8537" i="1"/>
  <c r="N8552" i="1"/>
  <c r="N2872" i="1"/>
  <c r="N2879" i="1"/>
  <c r="N8505" i="1"/>
  <c r="N11041" i="1"/>
  <c r="N8539" i="1"/>
  <c r="N5550" i="1"/>
  <c r="N11579" i="1"/>
  <c r="N7404" i="1"/>
  <c r="N4691" i="1"/>
  <c r="N7680" i="1"/>
  <c r="N10420" i="1"/>
  <c r="N4979" i="1"/>
  <c r="N2576" i="1"/>
  <c r="N10601" i="1"/>
  <c r="N8058" i="1"/>
  <c r="N5160" i="1"/>
  <c r="N5198" i="1"/>
  <c r="N8176" i="1"/>
  <c r="N10776" i="1"/>
  <c r="N5315" i="1"/>
  <c r="N8293" i="1"/>
  <c r="N11935" i="1"/>
  <c r="N5395" i="1"/>
  <c r="N5408" i="1"/>
  <c r="N5421" i="1"/>
  <c r="N10936" i="1"/>
  <c r="N10950" i="1"/>
  <c r="N5459" i="1"/>
  <c r="N10978" i="1"/>
  <c r="N2044" i="1"/>
  <c r="N10088" i="1"/>
  <c r="N2321" i="1"/>
  <c r="N10329" i="1"/>
  <c r="N11777" i="1"/>
  <c r="N4970" i="1"/>
  <c r="N10554" i="1"/>
  <c r="N2599" i="1"/>
  <c r="N8055" i="1"/>
  <c r="N11872" i="1"/>
  <c r="N10706" i="1"/>
  <c r="N5230" i="1"/>
  <c r="N8214" i="1"/>
  <c r="N2756" i="1"/>
  <c r="N8287" i="1"/>
  <c r="N5364" i="1"/>
  <c r="N470" i="1"/>
  <c r="N8370" i="1"/>
  <c r="N1218" i="1"/>
  <c r="N2833" i="1"/>
  <c r="N8423" i="1"/>
  <c r="N10961" i="1"/>
  <c r="N11972" i="1"/>
  <c r="N2869" i="1"/>
  <c r="N490" i="1"/>
  <c r="N11985" i="1"/>
  <c r="N2898" i="1"/>
  <c r="N11058" i="1"/>
  <c r="N5545" i="1"/>
  <c r="N9842" i="1"/>
  <c r="N4559" i="1"/>
  <c r="N4679" i="1"/>
  <c r="N1062" i="1"/>
  <c r="N2463" i="1"/>
  <c r="N7905" i="1"/>
  <c r="N7964" i="1"/>
  <c r="N1147" i="1"/>
  <c r="N2627" i="1"/>
  <c r="N5154" i="1"/>
  <c r="N11891" i="1"/>
  <c r="N11901" i="1"/>
  <c r="N8215" i="1"/>
  <c r="N10801" i="1"/>
  <c r="N8290" i="1"/>
  <c r="N5365" i="1"/>
  <c r="N1214" i="1"/>
  <c r="N5405" i="1"/>
  <c r="N10920" i="1"/>
  <c r="N5432" i="1"/>
  <c r="N10949" i="1"/>
  <c r="N8439" i="1"/>
  <c r="N5470" i="1"/>
  <c r="N8477" i="1"/>
  <c r="N11009" i="1"/>
  <c r="N8503" i="1"/>
  <c r="N8519" i="1"/>
  <c r="N5527" i="1"/>
  <c r="N8554" i="1"/>
  <c r="N2059" i="1"/>
  <c r="N989" i="1"/>
  <c r="N2324" i="1"/>
  <c r="N7675" i="1"/>
  <c r="N4865" i="1"/>
  <c r="N7909" i="1"/>
  <c r="N5028" i="1"/>
  <c r="N8006" i="1"/>
  <c r="N8056" i="1"/>
  <c r="N10677" i="1"/>
  <c r="N5195" i="1"/>
  <c r="N5231" i="1"/>
  <c r="N8217" i="1"/>
  <c r="N5312" i="1"/>
  <c r="N10824" i="1"/>
  <c r="N8318" i="1"/>
  <c r="N8348" i="1"/>
  <c r="N10904" i="1"/>
  <c r="N8389" i="1"/>
  <c r="N8407" i="1"/>
  <c r="N5448" i="1"/>
  <c r="N8440" i="1"/>
  <c r="N10975" i="1"/>
  <c r="N8478" i="1"/>
  <c r="N11010" i="1"/>
  <c r="N2889" i="1"/>
  <c r="N8521" i="1"/>
  <c r="N11060" i="1"/>
  <c r="N5547" i="1"/>
  <c r="N9860" i="1"/>
  <c r="N991" i="1"/>
  <c r="N1026" i="1"/>
  <c r="N7678" i="1"/>
  <c r="N10416" i="1"/>
  <c r="N4976" i="1"/>
  <c r="N7969" i="1"/>
  <c r="N11849" i="1"/>
  <c r="N10632" i="1"/>
  <c r="N1159" i="1"/>
  <c r="N10708" i="1"/>
  <c r="N1182" i="1"/>
  <c r="N2731" i="1"/>
  <c r="N8251" i="1"/>
  <c r="N4767" i="1"/>
  <c r="N5071" i="1"/>
  <c r="N449" i="1"/>
  <c r="N5346" i="1"/>
  <c r="N5406" i="1"/>
  <c r="N10946" i="1"/>
  <c r="N5475" i="1"/>
  <c r="N2890" i="1"/>
  <c r="N5540" i="1"/>
  <c r="N11975" i="1"/>
  <c r="N187" i="1"/>
  <c r="N1258" i="1"/>
  <c r="N1359" i="1"/>
  <c r="N5559" i="1"/>
  <c r="N1478" i="1"/>
  <c r="N8792" i="1"/>
  <c r="N5756" i="1"/>
  <c r="N3328" i="1"/>
  <c r="N91" i="1"/>
  <c r="N3521" i="1"/>
  <c r="N6167" i="1"/>
  <c r="N107" i="1"/>
  <c r="N3600" i="1"/>
  <c r="N3302" i="1"/>
  <c r="N6311" i="1"/>
  <c r="N9353" i="1"/>
  <c r="N5851" i="1"/>
  <c r="N9175" i="1"/>
  <c r="N3698" i="1"/>
  <c r="N6520" i="1"/>
  <c r="N8851" i="1"/>
  <c r="N9147" i="1"/>
  <c r="N9244" i="1"/>
  <c r="N6440" i="1"/>
  <c r="N9389" i="1"/>
  <c r="N3286" i="1"/>
  <c r="N8988" i="1"/>
  <c r="N1690" i="1"/>
  <c r="N742" i="1"/>
  <c r="N6575" i="1"/>
  <c r="N1635" i="1"/>
  <c r="N3677" i="1"/>
  <c r="N9359" i="1"/>
  <c r="N9419" i="1"/>
  <c r="N6614" i="1"/>
  <c r="N3902" i="1"/>
  <c r="N6695" i="1"/>
  <c r="N5911" i="1"/>
  <c r="N9134" i="1"/>
  <c r="N9240" i="1"/>
  <c r="N6450" i="1"/>
  <c r="N6518" i="1"/>
  <c r="N1815" i="1"/>
  <c r="N3886" i="1"/>
  <c r="N293" i="1"/>
  <c r="N3952" i="1"/>
  <c r="N5842" i="1"/>
  <c r="N245" i="1"/>
  <c r="N9237" i="1"/>
  <c r="N6443" i="1"/>
  <c r="N3773" i="1"/>
  <c r="N11409" i="1"/>
  <c r="N6626" i="1"/>
  <c r="N781" i="1"/>
  <c r="N3163" i="1"/>
  <c r="N9247" i="1"/>
  <c r="N3772" i="1"/>
  <c r="N1827" i="1"/>
  <c r="N1864" i="1"/>
  <c r="N1890" i="1"/>
  <c r="N6792" i="1"/>
  <c r="N9660" i="1"/>
  <c r="N9684" i="1"/>
  <c r="N1986" i="1"/>
  <c r="N6947" i="1"/>
  <c r="N696" i="1"/>
  <c r="N270" i="1"/>
  <c r="N11420" i="1"/>
  <c r="N9510" i="1"/>
  <c r="N9570" i="1"/>
  <c r="N6788" i="1"/>
  <c r="N6817" i="1"/>
  <c r="N244" i="1"/>
  <c r="N1738" i="1"/>
  <c r="N760" i="1"/>
  <c r="N3897" i="1"/>
  <c r="N9549" i="1"/>
  <c r="N6764" i="1"/>
  <c r="N830" i="1"/>
  <c r="N84" i="1"/>
  <c r="N698" i="1"/>
  <c r="N9380" i="1"/>
  <c r="N6621" i="1"/>
  <c r="N788" i="1"/>
  <c r="N11459" i="1"/>
  <c r="N304" i="1"/>
  <c r="N9655" i="1"/>
  <c r="N8908" i="1"/>
  <c r="N3791" i="1"/>
  <c r="N1858" i="1"/>
  <c r="N6796" i="1"/>
  <c r="N4085" i="1"/>
  <c r="N4120" i="1"/>
  <c r="N9766" i="1"/>
  <c r="N888" i="1"/>
  <c r="N4241" i="1"/>
  <c r="N7088" i="1"/>
  <c r="N7132" i="1"/>
  <c r="N4356" i="1"/>
  <c r="N7223" i="1"/>
  <c r="N7267" i="1"/>
  <c r="N7304" i="1"/>
  <c r="N7347" i="1"/>
  <c r="N3351" i="1"/>
  <c r="N6515" i="1"/>
  <c r="N795" i="1"/>
  <c r="N6801" i="1"/>
  <c r="N1965" i="1"/>
  <c r="N6906" i="1"/>
  <c r="N873" i="1"/>
  <c r="N331" i="1"/>
  <c r="N9844" i="1"/>
  <c r="N4283" i="1"/>
  <c r="N4312" i="1"/>
  <c r="N7174" i="1"/>
  <c r="N937" i="1"/>
  <c r="N4436" i="1"/>
  <c r="N7308" i="1"/>
  <c r="N10066" i="1"/>
  <c r="N1392" i="1"/>
  <c r="N3793" i="1"/>
  <c r="N3941" i="1"/>
  <c r="N4012" i="1"/>
  <c r="N9682" i="1"/>
  <c r="N4123" i="1"/>
  <c r="N4172" i="1"/>
  <c r="N9805" i="1"/>
  <c r="N7040" i="1"/>
  <c r="N11577" i="1"/>
  <c r="N4318" i="1"/>
  <c r="N7175" i="1"/>
  <c r="N2140" i="1"/>
  <c r="N4443" i="1"/>
  <c r="N3765" i="1"/>
  <c r="N6662" i="1"/>
  <c r="N301" i="1"/>
  <c r="N9677" i="1"/>
  <c r="N6896" i="1"/>
  <c r="N9763" i="1"/>
  <c r="N6990" i="1"/>
  <c r="N7024" i="1"/>
  <c r="N7081" i="1"/>
  <c r="N2093" i="1"/>
  <c r="N9932" i="1"/>
  <c r="N4394" i="1"/>
  <c r="N947" i="1"/>
  <c r="N6386" i="1"/>
  <c r="N9593" i="1"/>
  <c r="N9714" i="1"/>
  <c r="N883" i="1"/>
  <c r="N2062" i="1"/>
  <c r="N4348" i="1"/>
  <c r="N11626" i="1"/>
  <c r="N7316" i="1"/>
  <c r="N2219" i="1"/>
  <c r="N4581" i="1"/>
  <c r="N6208" i="1"/>
  <c r="N11454" i="1"/>
  <c r="N6862" i="1"/>
  <c r="N2012" i="1"/>
  <c r="N9852" i="1"/>
  <c r="N9910" i="1"/>
  <c r="N2145" i="1"/>
  <c r="N7303" i="1"/>
  <c r="N7351" i="1"/>
  <c r="N994" i="1"/>
  <c r="N4607" i="1"/>
  <c r="N7494" i="1"/>
  <c r="N714" i="1"/>
  <c r="N9589" i="1"/>
  <c r="N4102" i="1"/>
  <c r="N6977" i="1"/>
  <c r="N7069" i="1"/>
  <c r="N7150" i="1"/>
  <c r="N360" i="1"/>
  <c r="N7315" i="1"/>
  <c r="N4534" i="1"/>
  <c r="N377" i="1"/>
  <c r="N2273" i="1"/>
  <c r="N10191" i="1"/>
  <c r="N6511" i="1"/>
  <c r="N1918" i="1"/>
  <c r="N4116" i="1"/>
  <c r="N4210" i="1"/>
  <c r="N4281" i="1"/>
  <c r="N9930" i="1"/>
  <c r="N1866" i="1"/>
  <c r="N4086" i="1"/>
  <c r="N4163" i="1"/>
  <c r="N11225" i="1"/>
  <c r="N2000" i="1"/>
  <c r="N7116" i="1"/>
  <c r="N10003" i="1"/>
  <c r="N4544" i="1"/>
  <c r="N379" i="1"/>
  <c r="N7509" i="1"/>
  <c r="N7562" i="1"/>
  <c r="N4717" i="1"/>
  <c r="N7644" i="1"/>
  <c r="N4785" i="1"/>
  <c r="N10373" i="1"/>
  <c r="N7766" i="1"/>
  <c r="N7795" i="1"/>
  <c r="N1099" i="1"/>
  <c r="N7858" i="1"/>
  <c r="N11811" i="1"/>
  <c r="N11824" i="1"/>
  <c r="N6690" i="1"/>
  <c r="N9767" i="1"/>
  <c r="N4301" i="1"/>
  <c r="N11618" i="1"/>
  <c r="N138" i="1"/>
  <c r="N371" i="1"/>
  <c r="N4592" i="1"/>
  <c r="N2287" i="1"/>
  <c r="N7534" i="1"/>
  <c r="N1029" i="1"/>
  <c r="N1037" i="1"/>
  <c r="N395" i="1"/>
  <c r="N4760" i="1"/>
  <c r="N7700" i="1"/>
  <c r="N7727" i="1"/>
  <c r="N2443" i="1"/>
  <c r="N2467" i="1"/>
  <c r="N7831" i="1"/>
  <c r="N10464" i="1"/>
  <c r="N2524" i="1"/>
  <c r="N10518" i="1"/>
  <c r="N7948" i="1"/>
  <c r="N3550" i="1"/>
  <c r="N9695" i="1"/>
  <c r="N7042" i="1"/>
  <c r="N4368" i="1"/>
  <c r="N7281" i="1"/>
  <c r="N10068" i="1"/>
  <c r="N7413" i="1"/>
  <c r="N10155" i="1"/>
  <c r="N7513" i="1"/>
  <c r="N4676" i="1"/>
  <c r="N7589" i="1"/>
  <c r="N7617" i="1"/>
  <c r="N1057" i="1"/>
  <c r="N4774" i="1"/>
  <c r="N7717" i="1"/>
  <c r="N10384" i="1"/>
  <c r="N7779" i="1"/>
  <c r="N11786" i="1"/>
  <c r="N4919" i="1"/>
  <c r="N2511" i="1"/>
  <c r="N11819" i="1"/>
  <c r="N7939" i="1"/>
  <c r="N11494" i="1"/>
  <c r="N9836" i="1"/>
  <c r="N7168" i="1"/>
  <c r="N10001" i="1"/>
  <c r="N139" i="1"/>
  <c r="N11677" i="1"/>
  <c r="N1007" i="1"/>
  <c r="N4645" i="1"/>
  <c r="N391" i="1"/>
  <c r="N7584" i="1"/>
  <c r="N2355" i="1"/>
  <c r="N1054" i="1"/>
  <c r="N2400" i="1"/>
  <c r="N7713" i="1"/>
  <c r="N4827" i="1"/>
  <c r="N2456" i="1"/>
  <c r="N4880" i="1"/>
  <c r="N4917" i="1"/>
  <c r="N11804" i="1"/>
  <c r="N7911" i="1"/>
  <c r="N5001" i="1"/>
  <c r="N1899" i="1"/>
  <c r="N326" i="1"/>
  <c r="N7130" i="1"/>
  <c r="N2128" i="1"/>
  <c r="N7247" i="1"/>
  <c r="N957" i="1"/>
  <c r="N7321" i="1"/>
  <c r="N7353" i="1"/>
  <c r="N4563" i="1"/>
  <c r="N996" i="1"/>
  <c r="N7445" i="1"/>
  <c r="N1009" i="1"/>
  <c r="N7488" i="1"/>
  <c r="N4651" i="1"/>
  <c r="N4664" i="1"/>
  <c r="N10237" i="1"/>
  <c r="N1031" i="1"/>
  <c r="N392" i="1"/>
  <c r="N10280" i="1"/>
  <c r="N11725" i="1"/>
  <c r="N1050" i="1"/>
  <c r="N10318" i="1"/>
  <c r="N4762" i="1"/>
  <c r="N1065" i="1"/>
  <c r="N7703" i="1"/>
  <c r="N2416" i="1"/>
  <c r="N7734" i="1"/>
  <c r="N10387" i="1"/>
  <c r="N1089" i="1"/>
  <c r="N7783" i="1"/>
  <c r="N7800" i="1"/>
  <c r="N4887" i="1"/>
  <c r="N7840" i="1"/>
  <c r="N10457" i="1"/>
  <c r="N7869" i="1"/>
  <c r="N7885" i="1"/>
  <c r="N2528" i="1"/>
  <c r="N10505" i="1"/>
  <c r="N4091" i="1"/>
  <c r="N9874" i="1"/>
  <c r="N7248" i="1"/>
  <c r="N10064" i="1"/>
  <c r="N10125" i="1"/>
  <c r="N7490" i="1"/>
  <c r="N4674" i="1"/>
  <c r="N10266" i="1"/>
  <c r="N11732" i="1"/>
  <c r="N11745" i="1"/>
  <c r="N7725" i="1"/>
  <c r="N10398" i="1"/>
  <c r="N11784" i="1"/>
  <c r="N1108" i="1"/>
  <c r="N7902" i="1"/>
  <c r="N11827" i="1"/>
  <c r="N2564" i="1"/>
  <c r="N7975" i="1"/>
  <c r="N10572" i="1"/>
  <c r="N10592" i="1"/>
  <c r="N2606" i="1"/>
  <c r="N8033" i="1"/>
  <c r="N10629" i="1"/>
  <c r="N2634" i="1"/>
  <c r="N5142" i="1"/>
  <c r="N8095" i="1"/>
  <c r="N11883" i="1"/>
  <c r="N5186" i="1"/>
  <c r="N5202" i="1"/>
  <c r="N2694" i="1"/>
  <c r="N10741" i="1"/>
  <c r="N2710" i="1"/>
  <c r="N453" i="1"/>
  <c r="N5281" i="1"/>
  <c r="N5293" i="1"/>
  <c r="N175" i="1"/>
  <c r="N8271" i="1"/>
  <c r="N8288" i="1"/>
  <c r="N5351" i="1"/>
  <c r="N2793" i="1"/>
  <c r="N10871" i="1"/>
  <c r="N8349" i="1"/>
  <c r="N6500" i="1"/>
  <c r="N878" i="1"/>
  <c r="N2109" i="1"/>
  <c r="N10012" i="1"/>
  <c r="N10091" i="1"/>
  <c r="N10145" i="1"/>
  <c r="N10207" i="1"/>
  <c r="N10242" i="1"/>
  <c r="N7610" i="1"/>
  <c r="N7652" i="1"/>
  <c r="N4788" i="1"/>
  <c r="N1083" i="1"/>
  <c r="N11778" i="1"/>
  <c r="N4901" i="1"/>
  <c r="N4946" i="1"/>
  <c r="N7920" i="1"/>
  <c r="N2553" i="1"/>
  <c r="N5022" i="1"/>
  <c r="N5034" i="1"/>
  <c r="N5052" i="1"/>
  <c r="N5068" i="1"/>
  <c r="N5092" i="1"/>
  <c r="N11859" i="1"/>
  <c r="N10634" i="1"/>
  <c r="N10651" i="1"/>
  <c r="N10669" i="1"/>
  <c r="N10687" i="1"/>
  <c r="N8113" i="1"/>
  <c r="N5194" i="1"/>
  <c r="N1176" i="1"/>
  <c r="N8161" i="1"/>
  <c r="N10748" i="1"/>
  <c r="N8194" i="1"/>
  <c r="N5270" i="1"/>
  <c r="N10781" i="1"/>
  <c r="N456" i="1"/>
  <c r="N8260" i="1"/>
  <c r="N2768" i="1"/>
  <c r="N5341" i="1"/>
  <c r="N5354" i="1"/>
  <c r="N5369" i="1"/>
  <c r="N2803" i="1"/>
  <c r="N11944" i="1"/>
  <c r="N6870" i="1"/>
  <c r="N9882" i="1"/>
  <c r="N4428" i="1"/>
  <c r="N974" i="1"/>
  <c r="N10129" i="1"/>
  <c r="N7495" i="1"/>
  <c r="N4675" i="1"/>
  <c r="N393" i="1"/>
  <c r="N1052" i="1"/>
  <c r="N10333" i="1"/>
  <c r="N3" i="1"/>
  <c r="N1090" i="1"/>
  <c r="N4885" i="1"/>
  <c r="N2504" i="1"/>
  <c r="N4969" i="1"/>
  <c r="N10530" i="1"/>
  <c r="N162" i="1"/>
  <c r="N1139" i="1"/>
  <c r="N7993" i="1"/>
  <c r="N10594" i="1"/>
  <c r="N8015" i="1"/>
  <c r="N5101" i="1"/>
  <c r="N2624" i="1"/>
  <c r="N8070" i="1"/>
  <c r="N10663" i="1"/>
  <c r="N10680" i="1"/>
  <c r="N8105" i="1"/>
  <c r="N443" i="1"/>
  <c r="N1173" i="1"/>
  <c r="N2695" i="1"/>
  <c r="N5229" i="1"/>
  <c r="N5244" i="1"/>
  <c r="N5263" i="1"/>
  <c r="N2733" i="1"/>
  <c r="N10787" i="1"/>
  <c r="N5310" i="1"/>
  <c r="N459" i="1"/>
  <c r="N10823" i="1"/>
  <c r="N2786" i="1"/>
  <c r="N8316" i="1"/>
  <c r="N8334" i="1"/>
  <c r="N8350" i="1"/>
  <c r="N9384" i="1"/>
  <c r="N6972" i="1"/>
  <c r="N4346" i="1"/>
  <c r="N4477" i="1"/>
  <c r="N4558" i="1"/>
  <c r="N4612" i="1"/>
  <c r="N10210" i="1"/>
  <c r="N4695" i="1"/>
  <c r="N7611" i="1"/>
  <c r="N2381" i="1"/>
  <c r="N10351" i="1"/>
  <c r="N7747" i="1"/>
  <c r="N7786" i="1"/>
  <c r="N7835" i="1"/>
  <c r="N10477" i="1"/>
  <c r="N4983" i="1"/>
  <c r="N2555" i="1"/>
  <c r="N2569" i="1"/>
  <c r="N5036" i="1"/>
  <c r="N5054" i="1"/>
  <c r="N10599" i="1"/>
  <c r="N5093" i="1"/>
  <c r="N8041" i="1"/>
  <c r="N10635" i="1"/>
  <c r="N5133" i="1"/>
  <c r="N10671" i="1"/>
  <c r="N2655" i="1"/>
  <c r="N2667" i="1"/>
  <c r="N1167" i="1"/>
  <c r="N8140" i="1"/>
  <c r="N2698" i="1"/>
  <c r="N169" i="1"/>
  <c r="N11902" i="1"/>
  <c r="N2727" i="1"/>
  <c r="N8227" i="1"/>
  <c r="N2748" i="1"/>
  <c r="N2760" i="1"/>
  <c r="N5328" i="1"/>
  <c r="N10829" i="1"/>
  <c r="N8307" i="1"/>
  <c r="N10861" i="1"/>
  <c r="N9518" i="1"/>
  <c r="N891" i="1"/>
  <c r="N4371" i="1"/>
  <c r="N10027" i="1"/>
  <c r="N2233" i="1"/>
  <c r="N10157" i="1"/>
  <c r="N10219" i="1"/>
  <c r="N7578" i="1"/>
  <c r="N2358" i="1"/>
  <c r="N11737" i="1"/>
  <c r="N2410" i="1"/>
  <c r="N2431" i="1"/>
  <c r="N7793" i="1"/>
  <c r="N2492" i="1"/>
  <c r="N10482" i="1"/>
  <c r="N2540" i="1"/>
  <c r="N5014" i="1"/>
  <c r="N7962" i="1"/>
  <c r="N7983" i="1"/>
  <c r="N2591" i="1"/>
  <c r="N5073" i="1"/>
  <c r="N2611" i="1"/>
  <c r="N10623" i="1"/>
  <c r="N5118" i="1"/>
  <c r="N10656" i="1"/>
  <c r="N8091" i="1"/>
  <c r="N11879" i="1"/>
  <c r="N11886" i="1"/>
  <c r="N1169" i="1"/>
  <c r="N8144" i="1"/>
  <c r="N8165" i="1"/>
  <c r="N5237" i="1"/>
  <c r="N5251" i="1"/>
  <c r="N5274" i="1"/>
  <c r="N10782" i="1"/>
  <c r="N9871" i="1"/>
  <c r="N143" i="1"/>
  <c r="N11707" i="1"/>
  <c r="N10332" i="1"/>
  <c r="N11781" i="1"/>
  <c r="N4978" i="1"/>
  <c r="N7974" i="1"/>
  <c r="N2601" i="1"/>
  <c r="N8057" i="1"/>
  <c r="N2649" i="1"/>
  <c r="N5197" i="1"/>
  <c r="N2704" i="1"/>
  <c r="N8219" i="1"/>
  <c r="N2757" i="1"/>
  <c r="N8292" i="1"/>
  <c r="N11934" i="1"/>
  <c r="N5394" i="1"/>
  <c r="N11951" i="1"/>
  <c r="N10921" i="1"/>
  <c r="N5434" i="1"/>
  <c r="N8426" i="1"/>
  <c r="N8441" i="1"/>
  <c r="N10977" i="1"/>
  <c r="N1238" i="1"/>
  <c r="N1241" i="1"/>
  <c r="N8504" i="1"/>
  <c r="N5518" i="1"/>
  <c r="N8538" i="1"/>
  <c r="N5549" i="1"/>
  <c r="N10988" i="1"/>
  <c r="N11982" i="1"/>
  <c r="N11023" i="1"/>
  <c r="N8526" i="1"/>
  <c r="N1247" i="1"/>
  <c r="N5553" i="1"/>
  <c r="N2103" i="1"/>
  <c r="N7426" i="1"/>
  <c r="N2336" i="1"/>
  <c r="N4786" i="1"/>
  <c r="N4881" i="1"/>
  <c r="N2543" i="1"/>
  <c r="N10562" i="1"/>
  <c r="N2605" i="1"/>
  <c r="N5119" i="1"/>
  <c r="N11875" i="1"/>
  <c r="N2686" i="1"/>
  <c r="N8183" i="1"/>
  <c r="N5284" i="1"/>
  <c r="N8262" i="1"/>
  <c r="N8296" i="1"/>
  <c r="N11938" i="1"/>
  <c r="N10886" i="1"/>
  <c r="N8373" i="1"/>
  <c r="N5422" i="1"/>
  <c r="N5437" i="1"/>
  <c r="N480" i="1"/>
  <c r="N2855" i="1"/>
  <c r="N65" i="1"/>
  <c r="N9887" i="1"/>
  <c r="N7407" i="1"/>
  <c r="N7567" i="1"/>
  <c r="N10335" i="1"/>
  <c r="N2472" i="1"/>
  <c r="N7919" i="1"/>
  <c r="N5030" i="1"/>
  <c r="N8010" i="1"/>
  <c r="N5115" i="1"/>
  <c r="N2652" i="1"/>
  <c r="N10711" i="1"/>
  <c r="N10747" i="1"/>
  <c r="N5282" i="1"/>
  <c r="N8255" i="1"/>
  <c r="N5338" i="1"/>
  <c r="N11936" i="1"/>
  <c r="N10884" i="1"/>
  <c r="N8371" i="1"/>
  <c r="N11956" i="1"/>
  <c r="N11958" i="1"/>
  <c r="N2839" i="1"/>
  <c r="N2853" i="1"/>
  <c r="N10979" i="1"/>
  <c r="N2873" i="1"/>
  <c r="N66" i="1"/>
  <c r="N8506" i="1"/>
  <c r="N8522" i="1"/>
  <c r="N11997" i="1"/>
  <c r="N68" i="1"/>
  <c r="N7103" i="1"/>
  <c r="N10104" i="1"/>
  <c r="N4696" i="1"/>
  <c r="N7692" i="1"/>
  <c r="N10422" i="1"/>
  <c r="N4985" i="1"/>
  <c r="N7977" i="1"/>
  <c r="N2602" i="1"/>
  <c r="N2631" i="1"/>
  <c r="N2653" i="1"/>
  <c r="N1171" i="1"/>
  <c r="N8178" i="1"/>
  <c r="N10779" i="1"/>
  <c r="N10802" i="1"/>
  <c r="N8295" i="1"/>
  <c r="N10858" i="1"/>
  <c r="N5396" i="1"/>
  <c r="N10905" i="1"/>
  <c r="N10922" i="1"/>
  <c r="N8408" i="1"/>
  <c r="N2840" i="1"/>
  <c r="N10962" i="1"/>
  <c r="N1234" i="1"/>
  <c r="N5480" i="1"/>
  <c r="N11011" i="1"/>
  <c r="N2891" i="1"/>
  <c r="N5519" i="1"/>
  <c r="N5528" i="1"/>
  <c r="N1249" i="1"/>
  <c r="N4308" i="1"/>
  <c r="N4582" i="1"/>
  <c r="N2328" i="1"/>
  <c r="N4782" i="1"/>
  <c r="N7809" i="1"/>
  <c r="N11823" i="1"/>
  <c r="N5032" i="1"/>
  <c r="N5078" i="1"/>
  <c r="N10637" i="1"/>
  <c r="N10683" i="1"/>
  <c r="N2684" i="1"/>
  <c r="N8179" i="1"/>
  <c r="N8222" i="1"/>
  <c r="N8259" i="1"/>
  <c r="N5340" i="1"/>
  <c r="N10859" i="1"/>
  <c r="N5398" i="1"/>
  <c r="N10906" i="1"/>
  <c r="N10924" i="1"/>
  <c r="N5435" i="1"/>
  <c r="N11964" i="1"/>
  <c r="N10963" i="1"/>
  <c r="N8458" i="1"/>
  <c r="N5482" i="1"/>
  <c r="N5494" i="1"/>
  <c r="N8507" i="1"/>
  <c r="N8523" i="1"/>
  <c r="N11998" i="1"/>
  <c r="N5551" i="1"/>
  <c r="N4314" i="1"/>
  <c r="N10117" i="1"/>
  <c r="N7576" i="1"/>
  <c r="N10338" i="1"/>
  <c r="N7811" i="1"/>
  <c r="N2539" i="1"/>
  <c r="N7979" i="1"/>
  <c r="N5079" i="1"/>
  <c r="N8061" i="1"/>
  <c r="N5161" i="1"/>
  <c r="N10713" i="1"/>
  <c r="N8181" i="1"/>
  <c r="N8224" i="1"/>
  <c r="N9440" i="1"/>
  <c r="N53" i="1"/>
  <c r="N10615" i="1"/>
  <c r="N10760" i="1"/>
  <c r="N10850" i="1"/>
  <c r="N5412" i="1"/>
  <c r="N5449" i="1"/>
  <c r="N8470" i="1"/>
  <c r="N11029" i="1"/>
  <c r="N5548" i="1"/>
  <c r="N2884" i="1"/>
  <c r="N5583" i="1"/>
  <c r="N5601" i="1"/>
  <c r="N3025" i="1"/>
  <c r="N5567" i="1"/>
  <c r="N8975" i="1"/>
  <c r="N5981" i="1"/>
  <c r="N1374" i="1"/>
  <c r="N9019" i="1"/>
  <c r="N5759" i="1"/>
  <c r="N6244" i="1"/>
  <c r="N9111" i="1"/>
  <c r="N1439" i="1"/>
  <c r="N3602" i="1"/>
  <c r="N93" i="1"/>
  <c r="N6358" i="1"/>
  <c r="N1766" i="1"/>
  <c r="N5979" i="1"/>
  <c r="N9204" i="1"/>
  <c r="N3702" i="1"/>
  <c r="N1789" i="1"/>
  <c r="N6041" i="1"/>
  <c r="N6247" i="1"/>
  <c r="N6370" i="1"/>
  <c r="N6458" i="1"/>
  <c r="N9391" i="1"/>
  <c r="N1498" i="1"/>
  <c r="N3461" i="1"/>
  <c r="N6366" i="1"/>
  <c r="N9368" i="1"/>
  <c r="N5910" i="1"/>
  <c r="N6269" i="1"/>
  <c r="N3685" i="1"/>
  <c r="N11378" i="1"/>
  <c r="N763" i="1"/>
  <c r="N6618" i="1"/>
  <c r="N6661" i="1"/>
  <c r="N6698" i="1"/>
  <c r="N8907" i="1"/>
  <c r="N680" i="1"/>
  <c r="N11317" i="1"/>
  <c r="N3730" i="1"/>
  <c r="N1790" i="1"/>
  <c r="N3839" i="1"/>
  <c r="N777" i="1"/>
  <c r="N9516" i="1"/>
  <c r="N3953" i="1"/>
  <c r="N8862" i="1"/>
  <c r="N1628" i="1"/>
  <c r="N6349" i="1"/>
  <c r="N1749" i="1"/>
  <c r="N6526" i="1"/>
  <c r="N6580" i="1"/>
  <c r="N1831" i="1"/>
  <c r="N6676" i="1"/>
  <c r="N220" i="1"/>
  <c r="N6378" i="1"/>
  <c r="N3795" i="1"/>
  <c r="N9465" i="1"/>
  <c r="N9534" i="1"/>
  <c r="N3984" i="1"/>
  <c r="N4015" i="1"/>
  <c r="N4053" i="1"/>
  <c r="N6872" i="1"/>
  <c r="N6909" i="1"/>
  <c r="N5880" i="1"/>
  <c r="N1697" i="1"/>
  <c r="N11380" i="1"/>
  <c r="N286" i="1"/>
  <c r="N3931" i="1"/>
  <c r="N3974" i="1"/>
  <c r="N4013" i="1"/>
  <c r="N11482" i="1"/>
  <c r="N9125" i="1"/>
  <c r="N11347" i="1"/>
  <c r="N3842" i="1"/>
  <c r="N6642" i="1"/>
  <c r="N6717" i="1"/>
  <c r="N4002" i="1"/>
  <c r="N6807" i="1"/>
  <c r="N6010" i="1"/>
  <c r="N6383" i="1"/>
  <c r="N1783" i="1"/>
  <c r="N11426" i="1"/>
  <c r="N9535" i="1"/>
  <c r="N6754" i="1"/>
  <c r="N1919" i="1"/>
  <c r="N6829" i="1"/>
  <c r="N8992" i="1"/>
  <c r="N11401" i="1"/>
  <c r="N3951" i="1"/>
  <c r="N9625" i="1"/>
  <c r="N317" i="1"/>
  <c r="N6912" i="1"/>
  <c r="N2009" i="1"/>
  <c r="N9808" i="1"/>
  <c r="N7041" i="1"/>
  <c r="N11580" i="1"/>
  <c r="N2097" i="1"/>
  <c r="N4367" i="1"/>
  <c r="N7227" i="1"/>
  <c r="N4448" i="1"/>
  <c r="N4492" i="1"/>
  <c r="N4524" i="1"/>
  <c r="N3466" i="1"/>
  <c r="N6565" i="1"/>
  <c r="N11446" i="1"/>
  <c r="N9633" i="1"/>
  <c r="N11500" i="1"/>
  <c r="N1988" i="1"/>
  <c r="N4180" i="1"/>
  <c r="N4212" i="1"/>
  <c r="N2047" i="1"/>
  <c r="N11581" i="1"/>
  <c r="N9913" i="1"/>
  <c r="N351" i="1"/>
  <c r="N7231" i="1"/>
  <c r="N7270" i="1"/>
  <c r="N10024" i="1"/>
  <c r="N2208" i="1"/>
  <c r="N671" i="1"/>
  <c r="N9409" i="1"/>
  <c r="N6712" i="1"/>
  <c r="N9638" i="1"/>
  <c r="N4087" i="1"/>
  <c r="N324" i="1"/>
  <c r="N9771" i="1"/>
  <c r="N6993" i="1"/>
  <c r="N4252" i="1"/>
  <c r="N9881" i="1"/>
  <c r="N916" i="1"/>
  <c r="N352" i="1"/>
  <c r="N7234" i="1"/>
  <c r="N4447" i="1"/>
  <c r="N6527" i="1"/>
  <c r="N3938" i="1"/>
  <c r="N4011" i="1"/>
  <c r="N6860" i="1"/>
  <c r="N6907" i="1"/>
  <c r="N11531" i="1"/>
  <c r="N2027" i="1"/>
  <c r="N4243" i="1"/>
  <c r="N7083" i="1"/>
  <c r="N4316" i="1"/>
  <c r="N4361" i="1"/>
  <c r="N9963" i="1"/>
  <c r="N9991" i="1"/>
  <c r="N6530" i="1"/>
  <c r="N1908" i="1"/>
  <c r="N6903" i="1"/>
  <c r="N9802" i="1"/>
  <c r="N7076" i="1"/>
  <c r="N2117" i="1"/>
  <c r="N11632" i="1"/>
  <c r="N2184" i="1"/>
  <c r="N2222" i="1"/>
  <c r="N10124" i="1"/>
  <c r="N1638" i="1"/>
  <c r="N9572" i="1"/>
  <c r="N6880" i="1"/>
  <c r="N9774" i="1"/>
  <c r="N9857" i="1"/>
  <c r="N921" i="1"/>
  <c r="N2151" i="1"/>
  <c r="N7311" i="1"/>
  <c r="N7364" i="1"/>
  <c r="N7410" i="1"/>
  <c r="N1005" i="1"/>
  <c r="N4646" i="1"/>
  <c r="N9300" i="1"/>
  <c r="N9601" i="1"/>
  <c r="N9721" i="1"/>
  <c r="N9785" i="1"/>
  <c r="N4272" i="1"/>
  <c r="N11604" i="1"/>
  <c r="N4425" i="1"/>
  <c r="N45" i="1"/>
  <c r="N4549" i="1"/>
  <c r="N10118" i="1"/>
  <c r="N1008" i="1"/>
  <c r="N10203" i="1"/>
  <c r="N754" i="1"/>
  <c r="N4025" i="1"/>
  <c r="N4135" i="1"/>
  <c r="N11547" i="1"/>
  <c r="N4288" i="1"/>
  <c r="N6287" i="1"/>
  <c r="N1871" i="1"/>
  <c r="N11503" i="1"/>
  <c r="N11534" i="1"/>
  <c r="N27" i="1"/>
  <c r="N4176" i="1"/>
  <c r="N924" i="1"/>
  <c r="N4459" i="1"/>
  <c r="N7379" i="1"/>
  <c r="N4608" i="1"/>
  <c r="N2298" i="1"/>
  <c r="N7568" i="1"/>
  <c r="N151" i="1"/>
  <c r="N7647" i="1"/>
  <c r="N7699" i="1"/>
  <c r="N155" i="1"/>
  <c r="N4842" i="1"/>
  <c r="N4869" i="1"/>
  <c r="N10443" i="1"/>
  <c r="N7862" i="1"/>
  <c r="N7899" i="1"/>
  <c r="N2544" i="1"/>
  <c r="N3961" i="1"/>
  <c r="N4186" i="1"/>
  <c r="N4304" i="1"/>
  <c r="N7238" i="1"/>
  <c r="N10037" i="1"/>
  <c r="N7383" i="1"/>
  <c r="N380" i="1"/>
  <c r="N10179" i="1"/>
  <c r="N10223" i="1"/>
  <c r="N1030" i="1"/>
  <c r="N2342" i="1"/>
  <c r="N2367" i="1"/>
  <c r="N2390" i="1"/>
  <c r="N10349" i="1"/>
  <c r="N4818" i="1"/>
  <c r="N2444" i="1"/>
  <c r="N4870" i="1"/>
  <c r="N10444" i="1"/>
  <c r="N7863" i="1"/>
  <c r="N10490" i="1"/>
  <c r="N420" i="1"/>
  <c r="N5019" i="1"/>
  <c r="N3666" i="1"/>
  <c r="N853" i="1"/>
  <c r="N7050" i="1"/>
  <c r="N2125" i="1"/>
  <c r="N10011" i="1"/>
  <c r="N975" i="1"/>
  <c r="N2245" i="1"/>
  <c r="N4618" i="1"/>
  <c r="N11695" i="1"/>
  <c r="N10236" i="1"/>
  <c r="N7592" i="1"/>
  <c r="N7621" i="1"/>
  <c r="N7648" i="1"/>
  <c r="N7690" i="1"/>
  <c r="N11756" i="1"/>
  <c r="N10385" i="1"/>
  <c r="N2460" i="1"/>
  <c r="N11787" i="1"/>
  <c r="N10456" i="1"/>
  <c r="N7883" i="1"/>
  <c r="N11821" i="1"/>
  <c r="N9075" i="1"/>
  <c r="N9685" i="1"/>
  <c r="N9846" i="1"/>
  <c r="N4360" i="1"/>
  <c r="N2172" i="1"/>
  <c r="N4523" i="1"/>
  <c r="N10107" i="1"/>
  <c r="N11686" i="1"/>
  <c r="N4648" i="1"/>
  <c r="N7551" i="1"/>
  <c r="N2338" i="1"/>
  <c r="N2357" i="1"/>
  <c r="N7645" i="1"/>
  <c r="N7683" i="1"/>
  <c r="N4806" i="1"/>
  <c r="N4830" i="1"/>
  <c r="N2457" i="1"/>
  <c r="N4883" i="1"/>
  <c r="N10452" i="1"/>
  <c r="N10480" i="1"/>
  <c r="N7913" i="1"/>
  <c r="N11829" i="1"/>
  <c r="N6789" i="1"/>
  <c r="N6989" i="1"/>
  <c r="N918" i="1"/>
  <c r="N9954" i="1"/>
  <c r="N7252" i="1"/>
  <c r="N4472" i="1"/>
  <c r="N4502" i="1"/>
  <c r="N7358" i="1"/>
  <c r="N4568" i="1"/>
  <c r="N4584" i="1"/>
  <c r="N2264" i="1"/>
  <c r="N2278" i="1"/>
  <c r="N7493" i="1"/>
  <c r="N10208" i="1"/>
  <c r="N2311" i="1"/>
  <c r="N11704" i="1"/>
  <c r="N4699" i="1"/>
  <c r="N2340" i="1"/>
  <c r="N4721" i="1"/>
  <c r="N7624" i="1"/>
  <c r="N7640" i="1"/>
  <c r="N2380" i="1"/>
  <c r="N4765" i="1"/>
  <c r="N1067" i="1"/>
  <c r="N7706" i="1"/>
  <c r="N2419" i="1"/>
  <c r="N2425" i="1"/>
  <c r="N11766" i="1"/>
  <c r="N11772" i="1"/>
  <c r="N7785" i="1"/>
  <c r="N7804" i="1"/>
  <c r="N7821" i="1"/>
  <c r="N7843" i="1"/>
  <c r="N414" i="1"/>
  <c r="N10471" i="1"/>
  <c r="N7886" i="1"/>
  <c r="N1115" i="1"/>
  <c r="N10507" i="1"/>
  <c r="N1979" i="1"/>
  <c r="N9898" i="1"/>
  <c r="N9992" i="1"/>
  <c r="N10075" i="1"/>
  <c r="N4593" i="1"/>
  <c r="N7504" i="1"/>
  <c r="N4681" i="1"/>
  <c r="N11719" i="1"/>
  <c r="N4745" i="1"/>
  <c r="N2402" i="1"/>
  <c r="N7728" i="1"/>
  <c r="N7773" i="1"/>
  <c r="N10436" i="1"/>
  <c r="N10465" i="1"/>
  <c r="N11816" i="1"/>
  <c r="N10536" i="1"/>
  <c r="N7951" i="1"/>
  <c r="N10557" i="1"/>
  <c r="N5048" i="1"/>
  <c r="N2597" i="1"/>
  <c r="N5086" i="1"/>
  <c r="N10618" i="1"/>
  <c r="N11862" i="1"/>
  <c r="N5129" i="1"/>
  <c r="N434" i="1"/>
  <c r="N1160" i="1"/>
  <c r="N2666" i="1"/>
  <c r="N2678" i="1"/>
  <c r="N2688" i="1"/>
  <c r="N2696" i="1"/>
  <c r="N10743" i="1"/>
  <c r="N5247" i="1"/>
  <c r="N8203" i="1"/>
  <c r="N5283" i="1"/>
  <c r="N8239" i="1"/>
  <c r="N8252" i="1"/>
  <c r="N8275" i="1"/>
  <c r="N2776" i="1"/>
  <c r="N10841" i="1"/>
  <c r="N8319" i="1"/>
  <c r="N8337" i="1"/>
  <c r="N8351" i="1"/>
  <c r="N6615" i="1"/>
  <c r="N6988" i="1"/>
  <c r="N930" i="1"/>
  <c r="N965" i="1"/>
  <c r="N10095" i="1"/>
  <c r="N10151" i="1"/>
  <c r="N4656" i="1"/>
  <c r="N2329" i="1"/>
  <c r="N10291" i="1"/>
  <c r="N4757" i="1"/>
  <c r="N10353" i="1"/>
  <c r="N7752" i="1"/>
  <c r="N10414" i="1"/>
  <c r="N2489" i="1"/>
  <c r="N11805" i="1"/>
  <c r="N2536" i="1"/>
  <c r="N2556" i="1"/>
  <c r="N2571" i="1"/>
  <c r="N10565" i="1"/>
  <c r="N7998" i="1"/>
  <c r="N2600" i="1"/>
  <c r="N5095" i="1"/>
  <c r="N10621" i="1"/>
  <c r="N2632" i="1"/>
  <c r="N2638" i="1"/>
  <c r="N11871" i="1"/>
  <c r="N11878" i="1"/>
  <c r="N2668" i="1"/>
  <c r="N10707" i="1"/>
  <c r="N8142" i="1"/>
  <c r="N8163" i="1"/>
  <c r="N8180" i="1"/>
  <c r="N452" i="1"/>
  <c r="N8209" i="1"/>
  <c r="N8229" i="1"/>
  <c r="N5303" i="1"/>
  <c r="N10804" i="1"/>
  <c r="N2769" i="1"/>
  <c r="N10831" i="1"/>
  <c r="N10851" i="1"/>
  <c r="N10862" i="1"/>
  <c r="N2804" i="1"/>
  <c r="N5401" i="1"/>
  <c r="N6901" i="1"/>
  <c r="N2083" i="1"/>
  <c r="N9996" i="1"/>
  <c r="N10077" i="1"/>
  <c r="N10135" i="1"/>
  <c r="N2292" i="1"/>
  <c r="N2323" i="1"/>
  <c r="N10276" i="1"/>
  <c r="N10311" i="1"/>
  <c r="N4780" i="1"/>
  <c r="N407" i="1"/>
  <c r="N7774" i="1"/>
  <c r="N4890" i="1"/>
  <c r="N7861" i="1"/>
  <c r="N2533" i="1"/>
  <c r="N2548" i="1"/>
  <c r="N2566" i="1"/>
  <c r="N5031" i="1"/>
  <c r="N5049" i="1"/>
  <c r="N1144" i="1"/>
  <c r="N8017" i="1"/>
  <c r="N10619" i="1"/>
  <c r="N2628" i="1"/>
  <c r="N5130" i="1"/>
  <c r="N10665" i="1"/>
  <c r="N10681" i="1"/>
  <c r="N8107" i="1"/>
  <c r="N5190" i="1"/>
  <c r="N10717" i="1"/>
  <c r="N8156" i="1"/>
  <c r="N10744" i="1"/>
  <c r="N8190" i="1"/>
  <c r="N5266" i="1"/>
  <c r="N11906" i="1"/>
  <c r="N8240" i="1"/>
  <c r="N5313" i="1"/>
  <c r="N11920" i="1"/>
  <c r="N5336" i="1"/>
  <c r="N2787" i="1"/>
  <c r="N8321" i="1"/>
  <c r="N2800" i="1"/>
  <c r="N10885" i="1"/>
  <c r="N6646" i="1"/>
  <c r="N129" i="1"/>
  <c r="N9943" i="1"/>
  <c r="N7309" i="1"/>
  <c r="N2232" i="1"/>
  <c r="N11687" i="1"/>
  <c r="N2304" i="1"/>
  <c r="N2331" i="1"/>
  <c r="N11724" i="1"/>
  <c r="N2388" i="1"/>
  <c r="N1073" i="1"/>
  <c r="N7754" i="1"/>
  <c r="N7792" i="1"/>
  <c r="N2490" i="1"/>
  <c r="N2512" i="1"/>
  <c r="N10513" i="1"/>
  <c r="N7944" i="1"/>
  <c r="N7961" i="1"/>
  <c r="N10567" i="1"/>
  <c r="N10580" i="1"/>
  <c r="N8008" i="1"/>
  <c r="N10609" i="1"/>
  <c r="N8045" i="1"/>
  <c r="N10638" i="1"/>
  <c r="N2639" i="1"/>
  <c r="N5151" i="1"/>
  <c r="N10688" i="1"/>
  <c r="N5181" i="1"/>
  <c r="N2681" i="1"/>
  <c r="N2693" i="1"/>
  <c r="N1179" i="1"/>
  <c r="N10749" i="1"/>
  <c r="N8197" i="1"/>
  <c r="N8210" i="1"/>
  <c r="N8230" i="1"/>
  <c r="N11915" i="1"/>
  <c r="N5317" i="1"/>
  <c r="N8279" i="1"/>
  <c r="N5344" i="1"/>
  <c r="N2790" i="1"/>
  <c r="N10863" i="1"/>
  <c r="N810" i="1"/>
  <c r="N9838" i="1"/>
  <c r="N7202" i="1"/>
  <c r="N10041" i="1"/>
  <c r="N7406" i="1"/>
  <c r="N7472" i="1"/>
  <c r="N4663" i="1"/>
  <c r="N7585" i="1"/>
  <c r="N11727" i="1"/>
  <c r="N7667" i="1"/>
  <c r="N7714" i="1"/>
  <c r="N1087" i="1"/>
  <c r="N2471" i="1"/>
  <c r="N2497" i="1"/>
  <c r="N2517" i="1"/>
  <c r="N11825" i="1"/>
  <c r="N11835" i="1"/>
  <c r="N11841" i="1"/>
  <c r="N5043" i="1"/>
  <c r="N5058" i="1"/>
  <c r="N10602" i="1"/>
  <c r="N10614" i="1"/>
  <c r="N10624" i="1"/>
  <c r="N5120" i="1"/>
  <c r="N5135" i="1"/>
  <c r="N10674" i="1"/>
  <c r="N8103" i="1"/>
  <c r="N10699" i="1"/>
  <c r="N1170" i="1"/>
  <c r="N8148" i="1"/>
  <c r="N8167" i="1"/>
  <c r="N8184" i="1"/>
  <c r="N171" i="1"/>
  <c r="N5276" i="1"/>
  <c r="N8234" i="1"/>
  <c r="N920" i="1"/>
  <c r="N7425" i="1"/>
  <c r="N7579" i="1"/>
  <c r="N1068" i="1"/>
  <c r="N10432" i="1"/>
  <c r="N1119" i="1"/>
  <c r="N10561" i="1"/>
  <c r="N5082" i="1"/>
  <c r="N8063" i="1"/>
  <c r="N10686" i="1"/>
  <c r="N8130" i="1"/>
  <c r="N10750" i="1"/>
  <c r="N2736" i="1"/>
  <c r="N1197" i="1"/>
  <c r="N11923" i="1"/>
  <c r="N8326" i="1"/>
  <c r="N8354" i="1"/>
  <c r="N10908" i="1"/>
  <c r="N11957" i="1"/>
  <c r="N8411" i="1"/>
  <c r="N1227" i="1"/>
  <c r="N1232" i="1"/>
  <c r="N1235" i="1"/>
  <c r="N8480" i="1"/>
  <c r="N491" i="1"/>
  <c r="N11022" i="1"/>
  <c r="N8525" i="1"/>
  <c r="N8540" i="1"/>
  <c r="N498" i="1"/>
  <c r="N5484" i="1"/>
  <c r="N2882" i="1"/>
  <c r="N5512" i="1"/>
  <c r="N8528" i="1"/>
  <c r="N11064" i="1"/>
  <c r="N2914" i="1"/>
  <c r="N11614" i="1"/>
  <c r="N2266" i="1"/>
  <c r="N10264" i="1"/>
  <c r="N2412" i="1"/>
  <c r="N4898" i="1"/>
  <c r="N2546" i="1"/>
  <c r="N7986" i="1"/>
  <c r="N5090" i="1"/>
  <c r="N5128" i="1"/>
  <c r="N10689" i="1"/>
  <c r="N1175" i="1"/>
  <c r="N5243" i="1"/>
  <c r="N173" i="1"/>
  <c r="N5320" i="1"/>
  <c r="N2782" i="1"/>
  <c r="N5373" i="1"/>
  <c r="N178" i="1"/>
  <c r="N10909" i="1"/>
  <c r="N8393" i="1"/>
  <c r="N10939" i="1"/>
  <c r="N481" i="1"/>
  <c r="N5461" i="1"/>
  <c r="N2862" i="1"/>
  <c r="N11601" i="1"/>
  <c r="N11680" i="1"/>
  <c r="N4704" i="1"/>
  <c r="N4787" i="1"/>
  <c r="N2479" i="1"/>
  <c r="N10520" i="1"/>
  <c r="N7981" i="1"/>
  <c r="N5085" i="1"/>
  <c r="N5121" i="1"/>
  <c r="N11876" i="1"/>
  <c r="N168" i="1"/>
  <c r="N10753" i="1"/>
  <c r="N2737" i="1"/>
  <c r="N8263" i="1"/>
  <c r="N10830" i="1"/>
  <c r="N8327" i="1"/>
  <c r="N10887" i="1"/>
  <c r="N5410" i="1"/>
  <c r="N8392" i="1"/>
  <c r="N8412" i="1"/>
  <c r="N11965" i="1"/>
  <c r="N11968" i="1"/>
  <c r="N8459" i="1"/>
  <c r="N2874" i="1"/>
  <c r="N11015" i="1"/>
  <c r="N8509" i="1"/>
  <c r="N5520" i="1"/>
  <c r="N5530" i="1"/>
  <c r="N8557" i="1"/>
  <c r="N4351" i="1"/>
  <c r="N4591" i="1"/>
  <c r="N10252" i="1"/>
  <c r="N7702" i="1"/>
  <c r="N1096" i="1"/>
  <c r="N7928" i="1"/>
  <c r="N10564" i="1"/>
  <c r="N8016" i="1"/>
  <c r="N5122" i="1"/>
  <c r="N5164" i="1"/>
  <c r="N5204" i="1"/>
  <c r="N8185" i="1"/>
  <c r="N5286" i="1"/>
  <c r="N5318" i="1"/>
  <c r="N10832" i="1"/>
  <c r="N10864" i="1"/>
  <c r="N8355" i="1"/>
  <c r="N8374" i="1"/>
  <c r="N10925" i="1"/>
  <c r="N10937" i="1"/>
  <c r="N1228" i="1"/>
  <c r="N5460" i="1"/>
  <c r="N5473" i="1"/>
  <c r="N10989" i="1"/>
  <c r="N2880" i="1"/>
  <c r="N11024" i="1"/>
  <c r="N11043" i="1"/>
  <c r="N5531" i="1"/>
  <c r="N5554" i="1"/>
  <c r="N349" i="1"/>
  <c r="N10137" i="1"/>
  <c r="N4708" i="1"/>
  <c r="N11750" i="1"/>
  <c r="N4891" i="1"/>
  <c r="N4991" i="1"/>
  <c r="N11845" i="1"/>
  <c r="N8018" i="1"/>
  <c r="N5125" i="1"/>
  <c r="N8100" i="1"/>
  <c r="N8135" i="1"/>
  <c r="N10754" i="1"/>
  <c r="N5287" i="1"/>
  <c r="N2761" i="1"/>
  <c r="N8297" i="1"/>
  <c r="N2798" i="1"/>
  <c r="N472" i="1"/>
  <c r="N5411" i="1"/>
  <c r="N5423" i="1"/>
  <c r="N11959" i="1"/>
  <c r="N8430" i="1"/>
  <c r="N2856" i="1"/>
  <c r="N11973" i="1"/>
  <c r="N11978" i="1"/>
  <c r="N5495" i="1"/>
  <c r="N8510" i="1"/>
  <c r="N5521" i="1"/>
  <c r="N5533" i="1"/>
  <c r="N11074" i="1"/>
  <c r="N7183" i="1"/>
  <c r="N7442" i="1"/>
  <c r="N7593" i="1"/>
  <c r="N51" i="1"/>
  <c r="N7823" i="1"/>
  <c r="N7931" i="1"/>
  <c r="N5040" i="1"/>
  <c r="N1148" i="1"/>
  <c r="N8066" i="1"/>
  <c r="N2658" i="1"/>
  <c r="N2689" i="1"/>
  <c r="N450" i="1"/>
  <c r="N2739" i="1"/>
  <c r="N2054" i="1"/>
  <c r="N7789" i="1"/>
  <c r="N5112" i="1"/>
  <c r="N2730" i="1"/>
  <c r="N5366" i="1"/>
  <c r="N8383" i="1"/>
  <c r="N1229" i="1"/>
  <c r="N11976" i="1"/>
  <c r="N5515" i="1"/>
  <c r="N2915" i="1"/>
  <c r="N11037" i="1"/>
  <c r="N11124" i="1"/>
  <c r="N11097" i="1"/>
  <c r="N8717" i="1"/>
  <c r="N545" i="1"/>
  <c r="N6047" i="1"/>
  <c r="N6020" i="1"/>
  <c r="N3327" i="1"/>
  <c r="N6107" i="1"/>
  <c r="N5895" i="1"/>
  <c r="N11315" i="1"/>
  <c r="N9113" i="1"/>
  <c r="N3308" i="1"/>
  <c r="N5887" i="1"/>
  <c r="N3411" i="1"/>
  <c r="N6385" i="1"/>
  <c r="N1780" i="1"/>
  <c r="N5997" i="1"/>
  <c r="N3598" i="1"/>
  <c r="N9326" i="1"/>
  <c r="N753" i="1"/>
  <c r="N11245" i="1"/>
  <c r="N6280" i="1"/>
  <c r="N9257" i="1"/>
  <c r="N6460" i="1"/>
  <c r="N6539" i="1"/>
  <c r="N1515" i="1"/>
  <c r="N96" i="1"/>
  <c r="N719" i="1"/>
  <c r="N6512" i="1"/>
  <c r="N3246" i="1"/>
  <c r="N6302" i="1"/>
  <c r="N3690" i="1"/>
  <c r="N9373" i="1"/>
  <c r="N3837" i="1"/>
  <c r="N11422" i="1"/>
  <c r="N6666" i="1"/>
  <c r="N3949" i="1"/>
  <c r="N1474" i="1"/>
  <c r="N686" i="1"/>
  <c r="N9266" i="1"/>
  <c r="N9334" i="1"/>
  <c r="N6536" i="1"/>
  <c r="N9448" i="1"/>
  <c r="N9472" i="1"/>
  <c r="N3924" i="1"/>
  <c r="N6726" i="1"/>
  <c r="N3230" i="1"/>
  <c r="N1639" i="1"/>
  <c r="N710" i="1"/>
  <c r="N11351" i="1"/>
  <c r="N6531" i="1"/>
  <c r="N6586" i="1"/>
  <c r="N6633" i="1"/>
  <c r="N11441" i="1"/>
  <c r="N6155" i="1"/>
  <c r="N9269" i="1"/>
  <c r="N1800" i="1"/>
  <c r="N3893" i="1"/>
  <c r="N9540" i="1"/>
  <c r="N814" i="1"/>
  <c r="N1924" i="1"/>
  <c r="N1946" i="1"/>
  <c r="N9696" i="1"/>
  <c r="N11518" i="1"/>
  <c r="N8893" i="1"/>
  <c r="N9262" i="1"/>
  <c r="N1795" i="1"/>
  <c r="N9466" i="1"/>
  <c r="N1868" i="1"/>
  <c r="N3985" i="1"/>
  <c r="N11468" i="1"/>
  <c r="N6828" i="1"/>
  <c r="N689" i="1"/>
  <c r="N9331" i="1"/>
  <c r="N6587" i="1"/>
  <c r="N6663" i="1"/>
  <c r="N6721" i="1"/>
  <c r="N1907" i="1"/>
  <c r="N4034" i="1"/>
  <c r="N1510" i="1"/>
  <c r="N9280" i="1"/>
  <c r="N759" i="1"/>
  <c r="N776" i="1"/>
  <c r="N6703" i="1"/>
  <c r="N11462" i="1"/>
  <c r="N9624" i="1"/>
  <c r="N4056" i="1"/>
  <c r="N3543" i="1"/>
  <c r="N9428" i="1"/>
  <c r="N9559" i="1"/>
  <c r="N6813" i="1"/>
  <c r="N9688" i="1"/>
  <c r="N6917" i="1"/>
  <c r="N4185" i="1"/>
  <c r="N9812" i="1"/>
  <c r="N7044" i="1"/>
  <c r="N2075" i="1"/>
  <c r="N9912" i="1"/>
  <c r="N2123" i="1"/>
  <c r="N11620" i="1"/>
  <c r="N4449" i="1"/>
  <c r="N4496" i="1"/>
  <c r="N141" i="1"/>
  <c r="N9128" i="1"/>
  <c r="N3844" i="1"/>
  <c r="N6730" i="1"/>
  <c r="N1928" i="1"/>
  <c r="N1969" i="1"/>
  <c r="N9734" i="1"/>
  <c r="N6959" i="1"/>
  <c r="N7001" i="1"/>
  <c r="N9855" i="1"/>
  <c r="N2073" i="1"/>
  <c r="N4324" i="1"/>
  <c r="N9946" i="1"/>
  <c r="N2147" i="1"/>
  <c r="N7272" i="1"/>
  <c r="N2185" i="1"/>
  <c r="N2211" i="1"/>
  <c r="N3544" i="1"/>
  <c r="N3852" i="1"/>
  <c r="N6715" i="1"/>
  <c r="N9642" i="1"/>
  <c r="N848" i="1"/>
  <c r="N4133" i="1"/>
  <c r="N6966" i="1"/>
  <c r="N4218" i="1"/>
  <c r="N9850" i="1"/>
  <c r="N9886" i="1"/>
  <c r="N9919" i="1"/>
  <c r="N7181" i="1"/>
  <c r="N357" i="1"/>
  <c r="N1586" i="1"/>
  <c r="N6538" i="1"/>
  <c r="N116" i="1"/>
  <c r="N6806" i="1"/>
  <c r="N9683" i="1"/>
  <c r="N9731" i="1"/>
  <c r="N2011" i="1"/>
  <c r="N9806" i="1"/>
  <c r="N900" i="1"/>
  <c r="N9880" i="1"/>
  <c r="N2095" i="1"/>
  <c r="N4365" i="1"/>
  <c r="N7232" i="1"/>
  <c r="N4444" i="1"/>
  <c r="N765" i="1"/>
  <c r="N833" i="1"/>
  <c r="N323" i="1"/>
  <c r="N4214" i="1"/>
  <c r="N11584" i="1"/>
  <c r="N928" i="1"/>
  <c r="N11635" i="1"/>
  <c r="N2194" i="1"/>
  <c r="N2224" i="1"/>
  <c r="N2255" i="1"/>
  <c r="N11348" i="1"/>
  <c r="N811" i="1"/>
  <c r="N9711" i="1"/>
  <c r="N329" i="1"/>
  <c r="N904" i="1"/>
  <c r="N4342" i="1"/>
  <c r="N4427" i="1"/>
  <c r="N2179" i="1"/>
  <c r="N981" i="1"/>
  <c r="N10120" i="1"/>
  <c r="N145" i="1"/>
  <c r="N7512" i="1"/>
  <c r="N9414" i="1"/>
  <c r="N11467" i="1"/>
  <c r="N11515" i="1"/>
  <c r="N4211" i="1"/>
  <c r="N2065" i="1"/>
  <c r="N11606" i="1"/>
  <c r="N950" i="1"/>
  <c r="N7320" i="1"/>
  <c r="N985" i="1"/>
  <c r="N999" i="1"/>
  <c r="N10159" i="1"/>
  <c r="N7520" i="1"/>
  <c r="N3878" i="1"/>
  <c r="N11477" i="1"/>
  <c r="N6924" i="1"/>
  <c r="N11559" i="1"/>
  <c r="N11585" i="1"/>
  <c r="N6362" i="1"/>
  <c r="N6761" i="1"/>
  <c r="N4098" i="1"/>
  <c r="N2017" i="1"/>
  <c r="N775" i="1"/>
  <c r="N9772" i="1"/>
  <c r="N9937" i="1"/>
  <c r="N4482" i="1"/>
  <c r="N4556" i="1"/>
  <c r="N10149" i="1"/>
  <c r="N2302" i="1"/>
  <c r="N10243" i="1"/>
  <c r="N7612" i="1"/>
  <c r="N10324" i="1"/>
  <c r="N11748" i="1"/>
  <c r="N7733" i="1"/>
  <c r="N11771" i="1"/>
  <c r="N10421" i="1"/>
  <c r="N7837" i="1"/>
  <c r="N4936" i="1"/>
  <c r="N2527" i="1"/>
  <c r="N7929" i="1"/>
  <c r="N9586" i="1"/>
  <c r="N2019" i="1"/>
  <c r="N7123" i="1"/>
  <c r="N4420" i="1"/>
  <c r="N10043" i="1"/>
  <c r="N4560" i="1"/>
  <c r="N2261" i="1"/>
  <c r="N7486" i="1"/>
  <c r="N10224" i="1"/>
  <c r="N7572" i="1"/>
  <c r="N7605" i="1"/>
  <c r="N10302" i="1"/>
  <c r="N7668" i="1"/>
  <c r="N4791" i="1"/>
  <c r="N2424" i="1"/>
  <c r="N4845" i="1"/>
  <c r="N156" i="1"/>
  <c r="N7838" i="1"/>
  <c r="N7866" i="1"/>
  <c r="N4966" i="1"/>
  <c r="N10522" i="1"/>
  <c r="N5021" i="1"/>
  <c r="N6465" i="1"/>
  <c r="N320" i="1"/>
  <c r="N7065" i="1"/>
  <c r="N133" i="1"/>
  <c r="N7293" i="1"/>
  <c r="N7355" i="1"/>
  <c r="N997" i="1"/>
  <c r="N1010" i="1"/>
  <c r="N10206" i="1"/>
  <c r="N2322" i="1"/>
  <c r="N1035" i="1"/>
  <c r="N1045" i="1"/>
  <c r="N4751" i="1"/>
  <c r="N4779" i="1"/>
  <c r="N11757" i="1"/>
  <c r="N2435" i="1"/>
  <c r="N2462" i="1"/>
  <c r="N2480" i="1"/>
  <c r="N7851" i="1"/>
  <c r="N2516" i="1"/>
  <c r="N4981" i="1"/>
  <c r="N6291" i="1"/>
  <c r="N6876" i="1"/>
  <c r="N4254" i="1"/>
  <c r="N9942" i="1"/>
  <c r="N10007" i="1"/>
  <c r="N7350" i="1"/>
  <c r="N2244" i="1"/>
  <c r="N10156" i="1"/>
  <c r="N10199" i="1"/>
  <c r="N7555" i="1"/>
  <c r="N10255" i="1"/>
  <c r="N7618" i="1"/>
  <c r="N2378" i="1"/>
  <c r="N7687" i="1"/>
  <c r="N2414" i="1"/>
  <c r="N7753" i="1"/>
  <c r="N7780" i="1"/>
  <c r="N1095" i="1"/>
  <c r="N4920" i="1"/>
  <c r="N11806" i="1"/>
  <c r="N10504" i="1"/>
  <c r="N5007" i="1"/>
  <c r="N1927" i="1"/>
  <c r="N9811" i="1"/>
  <c r="N7148" i="1"/>
  <c r="N2134" i="1"/>
  <c r="N4431" i="1"/>
  <c r="N10015" i="1"/>
  <c r="N4507" i="1"/>
  <c r="N2214" i="1"/>
  <c r="N7394" i="1"/>
  <c r="N7424" i="1"/>
  <c r="N1003" i="1"/>
  <c r="N384" i="1"/>
  <c r="N2290" i="1"/>
  <c r="N10212" i="1"/>
  <c r="N2313" i="1"/>
  <c r="N10240" i="1"/>
  <c r="N7577" i="1"/>
  <c r="N4710" i="1"/>
  <c r="N2349" i="1"/>
  <c r="N2362" i="1"/>
  <c r="N7642" i="1"/>
  <c r="N7654" i="1"/>
  <c r="N4768" i="1"/>
  <c r="N7695" i="1"/>
  <c r="N11751" i="1"/>
  <c r="N7723" i="1"/>
  <c r="N7740" i="1"/>
  <c r="N10390" i="1"/>
  <c r="N2449" i="1"/>
  <c r="N4861" i="1"/>
  <c r="N7807" i="1"/>
  <c r="N2483" i="1"/>
  <c r="N4910" i="1"/>
  <c r="N2502" i="1"/>
  <c r="N4942" i="1"/>
  <c r="N7889" i="1"/>
  <c r="N4971" i="1"/>
  <c r="N3443" i="1"/>
  <c r="N11523" i="1"/>
  <c r="N7134" i="1"/>
  <c r="N11642" i="1"/>
  <c r="N4543" i="1"/>
  <c r="N7446" i="1"/>
  <c r="N10195" i="1"/>
  <c r="N7560" i="1"/>
  <c r="N150" i="1"/>
  <c r="N10313" i="1"/>
  <c r="N2405" i="1"/>
  <c r="N10375" i="1"/>
  <c r="N7777" i="1"/>
  <c r="N11790" i="1"/>
  <c r="N2506" i="1"/>
  <c r="N7914" i="1"/>
  <c r="N5005" i="1"/>
  <c r="N10548" i="1"/>
  <c r="N11844" i="1"/>
  <c r="N7996" i="1"/>
  <c r="N1145" i="1"/>
  <c r="N10605" i="1"/>
  <c r="N1149" i="1"/>
  <c r="N2629" i="1"/>
  <c r="N5131" i="1"/>
  <c r="N5149" i="1"/>
  <c r="N8097" i="1"/>
  <c r="N438" i="1"/>
  <c r="N5191" i="1"/>
  <c r="N8136" i="1"/>
  <c r="N5218" i="1"/>
  <c r="N5232" i="1"/>
  <c r="N10756" i="1"/>
  <c r="N11905" i="1"/>
  <c r="N8225" i="1"/>
  <c r="N11913" i="1"/>
  <c r="N8256" i="1"/>
  <c r="N5326" i="1"/>
  <c r="N10826" i="1"/>
  <c r="N8588" i="1"/>
  <c r="N5783" i="1"/>
  <c r="N5690" i="1"/>
  <c r="N8776" i="1"/>
  <c r="N8823" i="1"/>
  <c r="N8752" i="1"/>
  <c r="N9032" i="1"/>
  <c r="N3072" i="1"/>
  <c r="N1535" i="1"/>
  <c r="N3654" i="1"/>
  <c r="N705" i="1"/>
  <c r="N3469" i="1"/>
  <c r="N1477" i="1"/>
  <c r="N1614" i="1"/>
  <c r="N3696" i="1"/>
  <c r="N6532" i="1"/>
  <c r="N11276" i="1"/>
  <c r="N3632" i="1"/>
  <c r="N734" i="1"/>
  <c r="N11400" i="1"/>
  <c r="N9065" i="1"/>
  <c r="N104" i="1"/>
  <c r="N9285" i="1"/>
  <c r="N9358" i="1"/>
  <c r="N3803" i="1"/>
  <c r="N6161" i="1"/>
  <c r="N101" i="1"/>
  <c r="N11337" i="1"/>
  <c r="N1798" i="1"/>
  <c r="N1563" i="1"/>
  <c r="N6324" i="1"/>
  <c r="N3728" i="1"/>
  <c r="N9398" i="1"/>
  <c r="N6583" i="1"/>
  <c r="N6636" i="1"/>
  <c r="N3923" i="1"/>
  <c r="N1879" i="1"/>
  <c r="N3418" i="1"/>
  <c r="N694" i="1"/>
  <c r="N1718" i="1"/>
  <c r="N9354" i="1"/>
  <c r="N11397" i="1"/>
  <c r="N6598" i="1"/>
  <c r="N6643" i="1"/>
  <c r="N9530" i="1"/>
  <c r="N805" i="1"/>
  <c r="N9034" i="1"/>
  <c r="N3560" i="1"/>
  <c r="N9272" i="1"/>
  <c r="N11364" i="1"/>
  <c r="N758" i="1"/>
  <c r="N6595" i="1"/>
  <c r="N6639" i="1"/>
  <c r="N1865" i="1"/>
  <c r="N1603" i="1"/>
  <c r="N3716" i="1"/>
  <c r="N6581" i="1"/>
  <c r="N3898" i="1"/>
  <c r="N9557" i="1"/>
  <c r="N6773" i="1"/>
  <c r="N4026" i="1"/>
  <c r="N4068" i="1"/>
  <c r="N6885" i="1"/>
  <c r="N1996" i="1"/>
  <c r="N9100" i="1"/>
  <c r="N6427" i="1"/>
  <c r="N3819" i="1"/>
  <c r="N9489" i="1"/>
  <c r="N801" i="1"/>
  <c r="N3992" i="1"/>
  <c r="N4022" i="1"/>
  <c r="N9671" i="1"/>
  <c r="N9200" i="1"/>
  <c r="N271" i="1"/>
  <c r="N3872" i="1"/>
  <c r="N9511" i="1"/>
  <c r="N6747" i="1"/>
  <c r="N9614" i="1"/>
  <c r="N6818" i="1"/>
  <c r="N9139" i="1"/>
  <c r="N1748" i="1"/>
  <c r="N764" i="1"/>
  <c r="N11435" i="1"/>
  <c r="N6718" i="1"/>
  <c r="N3994" i="1"/>
  <c r="N1930" i="1"/>
  <c r="N1956" i="1"/>
  <c r="N6333" i="1"/>
  <c r="N1829" i="1"/>
  <c r="N9584" i="1"/>
  <c r="N1942" i="1"/>
  <c r="N4106" i="1"/>
  <c r="N2001" i="1"/>
  <c r="N4192" i="1"/>
  <c r="N9824" i="1"/>
  <c r="N7061" i="1"/>
  <c r="N341" i="1"/>
  <c r="N7155" i="1"/>
  <c r="N2133" i="1"/>
  <c r="N4417" i="1"/>
  <c r="N10008" i="1"/>
  <c r="N11662" i="1"/>
  <c r="N11671" i="1"/>
  <c r="N9259" i="1"/>
  <c r="N9469" i="1"/>
  <c r="N809" i="1"/>
  <c r="N1945" i="1"/>
  <c r="N6882" i="1"/>
  <c r="N6925" i="1"/>
  <c r="N4196" i="1"/>
  <c r="N2035" i="1"/>
  <c r="N4260" i="1"/>
  <c r="N9894" i="1"/>
  <c r="N7156" i="1"/>
  <c r="N11610" i="1"/>
  <c r="N9979" i="1"/>
  <c r="N7285" i="1"/>
  <c r="N2188" i="1"/>
  <c r="N4542" i="1"/>
  <c r="N3661" i="1"/>
  <c r="N1826" i="1"/>
  <c r="N1894" i="1"/>
  <c r="N6833" i="1"/>
  <c r="N1973" i="1"/>
  <c r="N9742" i="1"/>
  <c r="N4198" i="1"/>
  <c r="N4225" i="1"/>
  <c r="N7063" i="1"/>
  <c r="N7108" i="1"/>
  <c r="N2104" i="1"/>
  <c r="N4381" i="1"/>
  <c r="N4423" i="1"/>
  <c r="N6277" i="1"/>
  <c r="N6601" i="1"/>
  <c r="N6745" i="1"/>
  <c r="N310" i="1"/>
  <c r="N11508" i="1"/>
  <c r="N1998" i="1"/>
  <c r="N9776" i="1"/>
  <c r="N894" i="1"/>
  <c r="N9856" i="1"/>
  <c r="N7096" i="1"/>
  <c r="N4330" i="1"/>
  <c r="N11609" i="1"/>
  <c r="N11621" i="1"/>
  <c r="N11641" i="1"/>
  <c r="N6656" i="1"/>
  <c r="N4054" i="1"/>
  <c r="N6937" i="1"/>
  <c r="N9834" i="1"/>
  <c r="N7106" i="1"/>
  <c r="N9958" i="1"/>
  <c r="N7289" i="1"/>
  <c r="N7336" i="1"/>
  <c r="N373" i="1"/>
  <c r="N7443" i="1"/>
  <c r="N3787" i="1"/>
  <c r="N9635" i="1"/>
  <c r="N6915" i="1"/>
  <c r="N9803" i="1"/>
  <c r="N2072" i="1"/>
  <c r="N4369" i="1"/>
  <c r="N7265" i="1"/>
  <c r="N2192" i="1"/>
  <c r="N7386" i="1"/>
  <c r="N2253" i="1"/>
  <c r="N2282" i="1"/>
  <c r="N7526" i="1"/>
  <c r="N11417" i="1"/>
  <c r="N4055" i="1"/>
  <c r="N871" i="1"/>
  <c r="N4220" i="1"/>
  <c r="N9895" i="1"/>
  <c r="N9955" i="1"/>
  <c r="N11639" i="1"/>
  <c r="N7337" i="1"/>
  <c r="N142" i="1"/>
  <c r="N378" i="1"/>
  <c r="N10174" i="1"/>
  <c r="N8863" i="1"/>
  <c r="N6657" i="1"/>
  <c r="N6855" i="1"/>
  <c r="N2008" i="1"/>
  <c r="N7022" i="1"/>
  <c r="N4310" i="1"/>
  <c r="N9403" i="1"/>
  <c r="N9605" i="1"/>
  <c r="N4122" i="1"/>
  <c r="N11549" i="1"/>
  <c r="N120" i="1"/>
  <c r="N9843" i="1"/>
  <c r="N9962" i="1"/>
  <c r="N4497" i="1"/>
  <c r="N7408" i="1"/>
  <c r="N10171" i="1"/>
  <c r="N10222" i="1"/>
  <c r="N7586" i="1"/>
  <c r="N4733" i="1"/>
  <c r="N1060" i="1"/>
  <c r="N4804" i="1"/>
  <c r="N10382" i="1"/>
  <c r="N11775" i="1"/>
  <c r="N4882" i="1"/>
  <c r="N7848" i="1"/>
  <c r="N7879" i="1"/>
  <c r="N4977" i="1"/>
  <c r="N1503" i="1"/>
  <c r="N1967" i="1"/>
  <c r="N7036" i="1"/>
  <c r="N7173" i="1"/>
  <c r="N11640" i="1"/>
  <c r="N4521" i="1"/>
  <c r="N995" i="1"/>
  <c r="N2271" i="1"/>
  <c r="N7510" i="1"/>
  <c r="N11700" i="1"/>
  <c r="N7587" i="1"/>
  <c r="N7613" i="1"/>
  <c r="N11736" i="1"/>
  <c r="N7681" i="1"/>
  <c r="N7715" i="1"/>
  <c r="N4829" i="1"/>
  <c r="N7776" i="1"/>
  <c r="N1094" i="1"/>
  <c r="N412" i="1"/>
  <c r="N4949" i="1"/>
  <c r="N7912" i="1"/>
  <c r="N7938" i="1"/>
  <c r="N7968" i="1"/>
  <c r="N9563" i="1"/>
  <c r="N4187" i="1"/>
  <c r="N11592" i="1"/>
  <c r="N4414" i="1"/>
  <c r="N10038" i="1"/>
  <c r="N2227" i="1"/>
  <c r="N2260" i="1"/>
  <c r="N10180" i="1"/>
  <c r="N7538" i="1"/>
  <c r="N4694" i="1"/>
  <c r="N10277" i="1"/>
  <c r="N7635" i="1"/>
  <c r="N2391" i="1"/>
  <c r="N10350" i="1"/>
  <c r="N7729" i="1"/>
  <c r="N2445" i="1"/>
  <c r="N2470" i="1"/>
  <c r="N4902" i="1"/>
  <c r="N10467" i="1"/>
  <c r="N4964" i="1"/>
  <c r="N4989" i="1"/>
  <c r="N6665" i="1"/>
  <c r="N4165" i="1"/>
  <c r="N2079" i="1"/>
  <c r="N2143" i="1"/>
  <c r="N10026" i="1"/>
  <c r="N983" i="1"/>
  <c r="N1000" i="1"/>
  <c r="N10173" i="1"/>
  <c r="N10218" i="1"/>
  <c r="N11708" i="1"/>
  <c r="N7599" i="1"/>
  <c r="N7632" i="1"/>
  <c r="N7660" i="1"/>
  <c r="N2407" i="1"/>
  <c r="N7726" i="1"/>
  <c r="N2441" i="1"/>
  <c r="N4867" i="1"/>
  <c r="N7830" i="1"/>
  <c r="N4935" i="1"/>
  <c r="N10487" i="1"/>
  <c r="N2542" i="1"/>
  <c r="N9310" i="1"/>
  <c r="N1978" i="1"/>
  <c r="N9859" i="1"/>
  <c r="N4345" i="1"/>
  <c r="N7220" i="1"/>
  <c r="N9997" i="1"/>
  <c r="N10023" i="1"/>
  <c r="N7338" i="1"/>
  <c r="N7372" i="1"/>
  <c r="N374" i="1"/>
  <c r="N10130" i="1"/>
  <c r="N382" i="1"/>
  <c r="N7478" i="1"/>
  <c r="N2293" i="1"/>
  <c r="N10216" i="1"/>
  <c r="N7546" i="1"/>
  <c r="N7563" i="1"/>
  <c r="N7583" i="1"/>
  <c r="N4713" i="1"/>
  <c r="N2354" i="1"/>
  <c r="N2364" i="1"/>
  <c r="N10312" i="1"/>
  <c r="N10325" i="1"/>
  <c r="N2399" i="1"/>
  <c r="N7696" i="1"/>
  <c r="N7712" i="1"/>
  <c r="N11759" i="1"/>
  <c r="N11764" i="1"/>
  <c r="N7762" i="1"/>
  <c r="N10404" i="1"/>
  <c r="N7791" i="1"/>
  <c r="N7815" i="1"/>
  <c r="N4895" i="1"/>
  <c r="N1101" i="1"/>
  <c r="N4932" i="1"/>
  <c r="N7877" i="1"/>
  <c r="N1114" i="1"/>
  <c r="N10498" i="1"/>
  <c r="N771" i="1"/>
  <c r="N9787" i="1"/>
  <c r="N4362" i="1"/>
  <c r="N7307" i="1"/>
  <c r="N7389" i="1"/>
  <c r="N4615" i="1"/>
  <c r="N4655" i="1"/>
  <c r="N4698" i="1"/>
  <c r="N10290" i="1"/>
  <c r="N2384" i="1"/>
  <c r="N4795" i="1"/>
  <c r="N1084" i="1"/>
  <c r="N2465" i="1"/>
  <c r="N7841" i="1"/>
  <c r="N4950" i="1"/>
  <c r="N7923" i="1"/>
  <c r="N5012" i="1"/>
  <c r="N2570" i="1"/>
  <c r="N5039" i="1"/>
  <c r="N10579" i="1"/>
  <c r="N5072" i="1"/>
  <c r="N10608" i="1"/>
  <c r="N8044" i="1"/>
  <c r="N8060" i="1"/>
  <c r="N10655" i="1"/>
  <c r="N1157" i="1"/>
  <c r="N2657" i="1"/>
  <c r="N1165" i="1"/>
  <c r="N8125" i="1"/>
  <c r="N11893" i="1"/>
  <c r="N447" i="1"/>
  <c r="N5236" i="1"/>
  <c r="N8196" i="1"/>
  <c r="N5273" i="1"/>
  <c r="N2738" i="1"/>
  <c r="N5302" i="1"/>
  <c r="N10803" i="1"/>
  <c r="N5330" i="1"/>
  <c r="N11924" i="1"/>
  <c r="N8309" i="1"/>
  <c r="N2796" i="1"/>
  <c r="N5387" i="1"/>
  <c r="N11945" i="1"/>
  <c r="N837" i="1"/>
  <c r="N338" i="1"/>
  <c r="N9974" i="1"/>
  <c r="N2200" i="1"/>
  <c r="N5" i="1"/>
  <c r="N10177" i="1"/>
  <c r="N7545" i="1"/>
  <c r="N4709" i="1"/>
  <c r="N2366" i="1"/>
  <c r="N4770" i="1"/>
  <c r="N2418" i="1"/>
  <c r="N10395" i="1"/>
  <c r="N7814" i="1"/>
  <c r="N4924" i="1"/>
  <c r="N2525" i="1"/>
  <c r="N7932" i="1"/>
  <c r="N1132" i="1"/>
  <c r="N7970" i="1"/>
  <c r="N7990" i="1"/>
  <c r="N5062" i="1"/>
  <c r="N5081" i="1"/>
  <c r="N5099" i="1"/>
  <c r="N10627" i="1"/>
  <c r="N11865" i="1"/>
  <c r="N2641" i="1"/>
  <c r="N8093" i="1"/>
  <c r="N2663" i="1"/>
  <c r="N442" i="1"/>
  <c r="N10715" i="1"/>
  <c r="N5214" i="1"/>
  <c r="N5226" i="1"/>
  <c r="N2709" i="1"/>
  <c r="N5259" i="1"/>
  <c r="N10775" i="1"/>
  <c r="N10785" i="1"/>
  <c r="N2754" i="1"/>
  <c r="N1198" i="1"/>
  <c r="N10822" i="1"/>
  <c r="N2783" i="1"/>
  <c r="N8314" i="1"/>
  <c r="N5376" i="1"/>
  <c r="N5393" i="1"/>
  <c r="N3896" i="1"/>
  <c r="N11545" i="1"/>
  <c r="N4364" i="1"/>
  <c r="N966" i="1"/>
  <c r="N10096" i="1"/>
  <c r="N10152" i="1"/>
  <c r="N7529" i="1"/>
  <c r="N2330" i="1"/>
  <c r="N11723" i="1"/>
  <c r="N2387" i="1"/>
  <c r="N10354" i="1"/>
  <c r="N4831" i="1"/>
  <c r="N4866" i="1"/>
  <c r="N4905" i="1"/>
  <c r="N4951" i="1"/>
  <c r="N7924" i="1"/>
  <c r="N423" i="1"/>
  <c r="N2572" i="1"/>
  <c r="N10566" i="1"/>
  <c r="N5056" i="1"/>
  <c r="N8007" i="1"/>
  <c r="N5096" i="1"/>
  <c r="N5107" i="1"/>
  <c r="N5117" i="1"/>
  <c r="N8077" i="1"/>
  <c r="N5150" i="1"/>
  <c r="N8101" i="1"/>
  <c r="N8114" i="1"/>
  <c r="N5196" i="1"/>
  <c r="N8143" i="1"/>
  <c r="N10733" i="1"/>
  <c r="N2705" i="1"/>
  <c r="N5250" i="1"/>
  <c r="N10771" i="1"/>
  <c r="N11910" i="1"/>
  <c r="N457" i="1"/>
  <c r="N62" i="1"/>
  <c r="N5331" i="1"/>
  <c r="N1204" i="1"/>
  <c r="N5356" i="1"/>
  <c r="N2797" i="1"/>
  <c r="N8343" i="1"/>
  <c r="N2812" i="1"/>
  <c r="N841" i="1"/>
  <c r="N9867" i="1"/>
  <c r="N7241" i="1"/>
  <c r="N972" i="1"/>
  <c r="N7420" i="1"/>
  <c r="N7485" i="1"/>
  <c r="N2318" i="1"/>
  <c r="N10260" i="1"/>
  <c r="N7636" i="1"/>
  <c r="N11743" i="1"/>
  <c r="N404" i="1"/>
  <c r="N11770" i="1"/>
  <c r="N7816" i="1"/>
  <c r="N1107" i="1"/>
  <c r="N4965" i="1"/>
  <c r="N422" i="1"/>
  <c r="N7947" i="1"/>
  <c r="N2575" i="1"/>
  <c r="N5046" i="1"/>
  <c r="N2594" i="1"/>
  <c r="N2603" i="1"/>
  <c r="N11854" i="1"/>
  <c r="N8053" i="1"/>
  <c r="N10644" i="1"/>
  <c r="N11868" i="1"/>
  <c r="N8094" i="1"/>
  <c r="N5169" i="1"/>
  <c r="N2675" i="1"/>
  <c r="N10716" i="1"/>
  <c r="N5215" i="1"/>
  <c r="N10739" i="1"/>
  <c r="N10755" i="1"/>
  <c r="N8202" i="1"/>
  <c r="N5280" i="1"/>
  <c r="N8237" i="1"/>
  <c r="N2755" i="1"/>
  <c r="N8269" i="1"/>
  <c r="N5334" i="1"/>
  <c r="N10837" i="1"/>
  <c r="N466" i="1"/>
  <c r="N11939" i="1"/>
  <c r="N4104" i="1"/>
  <c r="N11587" i="1"/>
  <c r="N7260" i="1"/>
  <c r="N2207" i="1"/>
  <c r="N10134" i="1"/>
  <c r="N7497" i="1"/>
  <c r="N4677" i="1"/>
  <c r="N10272" i="1"/>
  <c r="N4743" i="1"/>
  <c r="N7689" i="1"/>
  <c r="N406" i="1"/>
  <c r="N10402" i="1"/>
  <c r="N7819" i="1"/>
  <c r="N2505" i="1"/>
  <c r="N4972" i="1"/>
  <c r="N4999" i="1"/>
  <c r="N7950" i="1"/>
  <c r="N2578" i="1"/>
  <c r="N7995" i="1"/>
  <c r="N2596" i="1"/>
  <c r="N10603" i="1"/>
  <c r="N10616" i="1"/>
  <c r="N2626" i="1"/>
  <c r="N1152" i="1"/>
  <c r="N2643" i="1"/>
  <c r="N11873" i="1"/>
  <c r="N5171" i="1"/>
  <c r="N5188" i="1"/>
  <c r="N2687" i="1"/>
  <c r="N11897" i="1"/>
  <c r="N10742" i="1"/>
  <c r="N5245" i="1"/>
  <c r="N10765" i="1"/>
  <c r="N10778" i="1"/>
  <c r="N3932" i="1"/>
  <c r="N2175" i="1"/>
  <c r="N4639" i="1"/>
  <c r="N4727" i="1"/>
  <c r="N7739" i="1"/>
  <c r="N4928" i="1"/>
  <c r="N5015" i="1"/>
  <c r="N164" i="1"/>
  <c r="N11855" i="1"/>
  <c r="N1155" i="1"/>
  <c r="N8110" i="1"/>
  <c r="N8152" i="1"/>
  <c r="N1186" i="1"/>
  <c r="N1193" i="1"/>
  <c r="N8276" i="1"/>
  <c r="N10842" i="1"/>
  <c r="N5380" i="1"/>
  <c r="N473" i="1"/>
  <c r="N179" i="1"/>
  <c r="N478" i="1"/>
  <c r="N2836" i="1"/>
  <c r="N2847" i="1"/>
  <c r="N8448" i="1"/>
  <c r="N8468" i="1"/>
  <c r="N8484" i="1"/>
  <c r="N11983" i="1"/>
  <c r="N2895" i="1"/>
  <c r="N11047" i="1"/>
  <c r="N12001" i="1"/>
  <c r="N8471" i="1"/>
  <c r="N10999" i="1"/>
  <c r="N11018" i="1"/>
  <c r="N11990" i="1"/>
  <c r="N8534" i="1"/>
  <c r="N2908" i="1"/>
  <c r="N6857" i="1"/>
  <c r="N10040" i="1"/>
  <c r="N11696" i="1"/>
  <c r="N11731" i="1"/>
  <c r="N408" i="1"/>
  <c r="N10472" i="1"/>
  <c r="N11836" i="1"/>
  <c r="N10585" i="1"/>
  <c r="N8038" i="1"/>
  <c r="N5141" i="1"/>
  <c r="N8115" i="1"/>
  <c r="N8160" i="1"/>
  <c r="N2723" i="1"/>
  <c r="N2750" i="1"/>
  <c r="N10818" i="1"/>
  <c r="N5355" i="1"/>
  <c r="N10878" i="1"/>
  <c r="N5402" i="1"/>
  <c r="N5416" i="1"/>
  <c r="N8399" i="1"/>
  <c r="N8416" i="1"/>
  <c r="N483" i="1"/>
  <c r="N485" i="1"/>
  <c r="N6769" i="1"/>
  <c r="N137" i="1"/>
  <c r="N7496" i="1"/>
  <c r="N1047" i="1"/>
  <c r="N10379" i="1"/>
  <c r="N4933" i="1"/>
  <c r="N424" i="1"/>
  <c r="N10576" i="1"/>
  <c r="N8034" i="1"/>
  <c r="N167" i="1"/>
  <c r="N8111" i="1"/>
  <c r="N8154" i="1"/>
  <c r="N10762" i="1"/>
  <c r="N8242" i="1"/>
  <c r="N2767" i="1"/>
  <c r="N10844" i="1"/>
  <c r="N5381" i="1"/>
  <c r="N2816" i="1"/>
  <c r="N2824" i="1"/>
  <c r="N5427" i="1"/>
  <c r="N8415" i="1"/>
  <c r="N482" i="1"/>
  <c r="N5466" i="1"/>
  <c r="N2866" i="1"/>
  <c r="N8485" i="1"/>
  <c r="N8495" i="1"/>
  <c r="N5513" i="1"/>
  <c r="N11048" i="1"/>
  <c r="N8547" i="1"/>
  <c r="N9591" i="1"/>
  <c r="N960" i="1"/>
  <c r="N2291" i="1"/>
  <c r="N10295" i="1"/>
  <c r="N4824" i="1"/>
  <c r="N10463" i="1"/>
  <c r="N10540" i="1"/>
  <c r="N2590" i="1"/>
  <c r="N10617" i="1"/>
  <c r="N5136" i="1"/>
  <c r="N10697" i="1"/>
  <c r="N8155" i="1"/>
  <c r="N8200" i="1"/>
  <c r="N5300" i="1"/>
  <c r="N1199" i="1"/>
  <c r="N2789" i="1"/>
  <c r="N10875" i="1"/>
  <c r="N11950" i="1"/>
  <c r="N10914" i="1"/>
  <c r="N2828" i="1"/>
  <c r="N2837" i="1"/>
  <c r="N10954" i="1"/>
  <c r="N8450" i="1"/>
  <c r="N11974" i="1"/>
  <c r="N5488" i="1"/>
  <c r="N2886" i="1"/>
  <c r="N8515" i="1"/>
  <c r="N8533" i="1"/>
  <c r="N8548" i="1"/>
  <c r="N9639" i="1"/>
  <c r="N964" i="1"/>
  <c r="N4643" i="1"/>
  <c r="N153" i="1"/>
  <c r="N7750" i="1"/>
  <c r="N7865" i="1"/>
  <c r="N10544" i="1"/>
  <c r="N10578" i="1"/>
  <c r="N8035" i="1"/>
  <c r="N5138" i="1"/>
  <c r="N5180" i="1"/>
  <c r="N5217" i="1"/>
  <c r="N5258" i="1"/>
  <c r="N10791" i="1"/>
  <c r="N10815" i="1"/>
  <c r="N10847" i="1"/>
  <c r="N468" i="1"/>
  <c r="N1216" i="1"/>
  <c r="N5415" i="1"/>
  <c r="N8382" i="1"/>
  <c r="N1126" i="1"/>
  <c r="N2881" i="1"/>
  <c r="N479" i="1"/>
  <c r="N176" i="1"/>
  <c r="N7533" i="1"/>
  <c r="N10944" i="1"/>
  <c r="N4794" i="1"/>
  <c r="N8422" i="1"/>
  <c r="N5020" i="1"/>
  <c r="N5471" i="1"/>
  <c r="N8364" i="1"/>
  <c r="N10729" i="1"/>
  <c r="N7637" i="1"/>
  <c r="N11050" i="1"/>
  <c r="N2867" i="1"/>
  <c r="N5436" i="1"/>
  <c r="N11012" i="1"/>
  <c r="N1221" i="1"/>
  <c r="N5324" i="1"/>
  <c r="N10543" i="1"/>
  <c r="N2817" i="1"/>
  <c r="N8367" i="1"/>
  <c r="N496" i="1"/>
  <c r="N2857" i="1"/>
  <c r="N10883" i="1"/>
  <c r="N1164" i="1"/>
  <c r="N2558" i="1"/>
  <c r="N10983" i="1"/>
  <c r="N11848" i="1"/>
  <c r="N5536" i="1"/>
  <c r="N5489" i="1"/>
  <c r="N1209" i="1"/>
  <c r="N5172" i="1"/>
  <c r="N2745" i="1"/>
  <c r="N2661" i="1"/>
  <c r="N1136" i="1"/>
  <c r="N4923" i="1"/>
  <c r="N6821" i="1"/>
  <c r="N493" i="1"/>
  <c r="N2865" i="1"/>
  <c r="N5431" i="1"/>
  <c r="N1210" i="1"/>
  <c r="N8192" i="1"/>
  <c r="N11882" i="1"/>
  <c r="N11828" i="1"/>
  <c r="N2270" i="1"/>
  <c r="N11076" i="1"/>
  <c r="N5496" i="1"/>
  <c r="N8394" i="1"/>
  <c r="N8302" i="1"/>
  <c r="N2691" i="1"/>
  <c r="N10568" i="1"/>
  <c r="N1100" i="1"/>
  <c r="N7212" i="1"/>
  <c r="N11065" i="1"/>
  <c r="N10991" i="1"/>
  <c r="N8377" i="1"/>
  <c r="N2637" i="1"/>
  <c r="N2794" i="1"/>
  <c r="N5534" i="1"/>
  <c r="N8376" i="1"/>
  <c r="N5307" i="1"/>
  <c r="N8088" i="1"/>
  <c r="N7894" i="1"/>
  <c r="N4529" i="1"/>
  <c r="N11046" i="1"/>
  <c r="N11007" i="1"/>
  <c r="N8442" i="1"/>
  <c r="N8397" i="1"/>
  <c r="N5391" i="1"/>
  <c r="N8264" i="1"/>
  <c r="N2659" i="1"/>
  <c r="N1124" i="1"/>
  <c r="N2262" i="1"/>
  <c r="N2861" i="1"/>
  <c r="N2493" i="1"/>
  <c r="N2807" i="1"/>
  <c r="N10873" i="1"/>
  <c r="N10306" i="1"/>
  <c r="N2860" i="1"/>
  <c r="N5004" i="1"/>
  <c r="N8398" i="1"/>
  <c r="N5414" i="1"/>
  <c r="N7433" i="1"/>
  <c r="N2883" i="1"/>
  <c r="N5468" i="1"/>
  <c r="N8410" i="1"/>
  <c r="N10895" i="1"/>
  <c r="N8283" i="1"/>
  <c r="N8129" i="1"/>
  <c r="N7980" i="1"/>
  <c r="N2333" i="1"/>
  <c r="N11986" i="1"/>
  <c r="N10772" i="1"/>
  <c r="N2841" i="1"/>
  <c r="N8387" i="1"/>
  <c r="N2193" i="1"/>
  <c r="N5522" i="1"/>
  <c r="N11001" i="1"/>
  <c r="N2854" i="1"/>
  <c r="N2826" i="1"/>
  <c r="N8344" i="1"/>
  <c r="N1196" i="1"/>
  <c r="N8096" i="1"/>
  <c r="N10510" i="1"/>
  <c r="N4578" i="1"/>
  <c r="N11073" i="1"/>
  <c r="N8325" i="1"/>
  <c r="N8550" i="1"/>
  <c r="N8530" i="1"/>
  <c r="N2877" i="1"/>
  <c r="N11967" i="1"/>
  <c r="N8396" i="1"/>
  <c r="N8342" i="1"/>
  <c r="N8254" i="1"/>
  <c r="N10679" i="1"/>
  <c r="N10501" i="1"/>
  <c r="N4571" i="1"/>
  <c r="N5457" i="1"/>
  <c r="N10492" i="1"/>
  <c r="N5363" i="1"/>
  <c r="N2906" i="1"/>
  <c r="N8481" i="1"/>
  <c r="N10932" i="1"/>
  <c r="N2775" i="1"/>
  <c r="N5157" i="1"/>
  <c r="N4680" i="1"/>
  <c r="N5290" i="1"/>
  <c r="N8158" i="1"/>
  <c r="N8090" i="1"/>
  <c r="N8030" i="1"/>
  <c r="N7954" i="1"/>
  <c r="N4909" i="1"/>
  <c r="N4737" i="1"/>
  <c r="N369" i="1"/>
  <c r="N3903" i="1"/>
  <c r="N1246" i="1"/>
  <c r="N11987" i="1"/>
  <c r="N10997" i="1"/>
  <c r="N11971" i="1"/>
  <c r="N8432" i="1"/>
  <c r="N8401" i="1"/>
  <c r="N10902" i="1"/>
  <c r="N10856" i="1"/>
  <c r="N2753" i="1"/>
  <c r="N8168" i="1"/>
  <c r="N8089" i="1"/>
  <c r="N5065" i="1"/>
  <c r="N10488" i="1"/>
  <c r="N4756" i="1"/>
  <c r="N2213" i="1"/>
  <c r="N2911" i="1"/>
  <c r="N11036" i="1"/>
  <c r="N11005" i="1"/>
  <c r="N8454" i="1"/>
  <c r="N8420" i="1"/>
  <c r="N5420" i="1"/>
  <c r="N8345" i="1"/>
  <c r="N8285" i="1"/>
  <c r="N1188" i="1"/>
  <c r="N2676" i="1"/>
  <c r="N8049" i="1"/>
  <c r="N10550" i="1"/>
  <c r="N4848" i="1"/>
  <c r="N147" i="1"/>
  <c r="N4191" i="1"/>
  <c r="N2904" i="1"/>
  <c r="N11019" i="1"/>
  <c r="N487" i="1"/>
  <c r="N2852" i="1"/>
  <c r="N8404" i="1"/>
  <c r="N5403" i="1"/>
  <c r="N11931" i="1"/>
  <c r="N5305" i="1"/>
  <c r="N10736" i="1"/>
  <c r="N10668" i="1"/>
  <c r="N5063" i="1"/>
  <c r="N10485" i="1"/>
  <c r="N1059" i="1"/>
  <c r="N2206" i="1"/>
  <c r="N10974" i="1"/>
  <c r="N10948" i="1"/>
  <c r="N10919" i="1"/>
  <c r="N11942" i="1"/>
  <c r="N5335" i="1"/>
  <c r="N8213" i="1"/>
  <c r="N10705" i="1"/>
  <c r="N10628" i="1"/>
  <c r="N10553" i="1"/>
  <c r="N7782" i="1"/>
  <c r="N7549" i="1"/>
  <c r="N896" i="1"/>
  <c r="N2905" i="1"/>
  <c r="N8502" i="1"/>
  <c r="N10987" i="1"/>
  <c r="N11055" i="1"/>
  <c r="N8499" i="1"/>
  <c r="N5478" i="1"/>
  <c r="N10958" i="1"/>
  <c r="N1222" i="1"/>
  <c r="N8365" i="1"/>
  <c r="N10853" i="1"/>
  <c r="N8247" i="1"/>
  <c r="N8166" i="1"/>
  <c r="N2647" i="1"/>
  <c r="N10591" i="1"/>
  <c r="N2514" i="1"/>
  <c r="N10315" i="1"/>
  <c r="N7344" i="1"/>
  <c r="N11908" i="1"/>
  <c r="N8193" i="1"/>
  <c r="N446" i="1"/>
  <c r="N8124" i="1"/>
  <c r="N5162" i="1"/>
  <c r="N2636" i="1"/>
  <c r="N8037" i="1"/>
  <c r="N5067" i="1"/>
  <c r="N2581" i="1"/>
  <c r="N11831" i="1"/>
  <c r="N11802" i="1"/>
  <c r="N2459" i="1"/>
  <c r="N1069" i="1"/>
  <c r="N7609" i="1"/>
  <c r="N4650" i="1"/>
  <c r="N7375" i="1"/>
  <c r="N4329" i="1"/>
  <c r="N3634" i="1"/>
  <c r="N8305" i="1"/>
  <c r="N10811" i="1"/>
  <c r="N10790" i="1"/>
  <c r="N5267" i="1"/>
  <c r="N8172" i="1"/>
  <c r="N8134" i="1"/>
  <c r="N5173" i="1"/>
  <c r="N5146" i="1"/>
  <c r="N10631" i="1"/>
  <c r="N5087" i="1"/>
  <c r="N1142" i="1"/>
  <c r="N7952" i="1"/>
  <c r="N10499" i="1"/>
  <c r="N10438" i="1"/>
  <c r="N7730" i="1"/>
  <c r="N1053" i="1"/>
  <c r="N7557" i="1"/>
  <c r="N7439" i="1"/>
  <c r="N9998" i="1"/>
  <c r="N1985" i="1"/>
  <c r="N469" i="1"/>
  <c r="N10854" i="1"/>
  <c r="N8284" i="1"/>
  <c r="N5306" i="1"/>
  <c r="N5278" i="1"/>
  <c r="N8186" i="1"/>
  <c r="N10720" i="1"/>
  <c r="N2672" i="1"/>
  <c r="N10675" i="1"/>
  <c r="N10642" i="1"/>
  <c r="N2612" i="1"/>
  <c r="N5059" i="1"/>
  <c r="N7965" i="1"/>
  <c r="N1122" i="1"/>
  <c r="N11796" i="1"/>
  <c r="N10392" i="1"/>
  <c r="N11741" i="1"/>
  <c r="N4706" i="1"/>
  <c r="N7477" i="1"/>
  <c r="N11661" i="1"/>
  <c r="N2051" i="1"/>
  <c r="N8352" i="1"/>
  <c r="N8320" i="1"/>
  <c r="N10825" i="1"/>
  <c r="N8253" i="1"/>
  <c r="N8221" i="1"/>
  <c r="N2713" i="1"/>
  <c r="N5216" i="1"/>
  <c r="N5189" i="1"/>
  <c r="N2654" i="1"/>
  <c r="N10648" i="1"/>
  <c r="N11857" i="1"/>
  <c r="N10595" i="1"/>
  <c r="N2579" i="1"/>
  <c r="N10537" i="1"/>
  <c r="N10466" i="1"/>
  <c r="N2450" i="1"/>
  <c r="N1066" i="1"/>
  <c r="N10275" i="1"/>
  <c r="N10190" i="1"/>
  <c r="N7357" i="1"/>
  <c r="N7110" i="1"/>
  <c r="N8360" i="1"/>
  <c r="N8331" i="1"/>
  <c r="N11926" i="1"/>
  <c r="N2759" i="1"/>
  <c r="N1189" i="1"/>
  <c r="N10737" i="1"/>
  <c r="N5193" i="1"/>
  <c r="N5152" i="1"/>
  <c r="N10626" i="1"/>
  <c r="N8005" i="1"/>
  <c r="N10552" i="1"/>
  <c r="N2521" i="1"/>
  <c r="N7784" i="1"/>
  <c r="N11738" i="1"/>
  <c r="N2309" i="1"/>
  <c r="N7381" i="1"/>
  <c r="N4224" i="1"/>
  <c r="N11812" i="1"/>
  <c r="N7854" i="1"/>
  <c r="N10431" i="1"/>
  <c r="N4840" i="1"/>
  <c r="N405" i="1"/>
  <c r="N11744" i="1"/>
  <c r="N10298" i="1"/>
  <c r="N10265" i="1"/>
  <c r="N2320" i="1"/>
  <c r="N4634" i="1"/>
  <c r="N7427" i="1"/>
  <c r="N4516" i="1"/>
  <c r="N7235" i="1"/>
  <c r="N11567" i="1"/>
  <c r="N10519" i="1"/>
  <c r="N4903" i="1"/>
  <c r="N4837" i="1"/>
  <c r="N7663" i="1"/>
  <c r="N10244" i="1"/>
  <c r="N10168" i="1"/>
  <c r="N10033" i="1"/>
  <c r="N4188" i="1"/>
  <c r="N7925" i="1"/>
  <c r="N11792" i="1"/>
  <c r="N1080" i="1"/>
  <c r="N7659" i="1"/>
  <c r="N4697" i="1"/>
  <c r="N10139" i="1"/>
  <c r="N11653" i="1"/>
  <c r="N11540" i="1"/>
  <c r="N11832" i="1"/>
  <c r="N10476" i="1"/>
  <c r="N7778" i="1"/>
  <c r="N11746" i="1"/>
  <c r="N2351" i="1"/>
  <c r="N10198" i="1"/>
  <c r="N2209" i="1"/>
  <c r="N7159" i="1"/>
  <c r="N6288" i="1"/>
  <c r="N4922" i="1"/>
  <c r="N2451" i="1"/>
  <c r="N4771" i="1"/>
  <c r="N4673" i="1"/>
  <c r="N992" i="1"/>
  <c r="N2052" i="1"/>
  <c r="N9744" i="1"/>
  <c r="N9284" i="1"/>
  <c r="N876" i="1"/>
  <c r="N6266" i="1"/>
  <c r="N7432" i="1"/>
  <c r="N7292" i="1"/>
  <c r="N2046" i="1"/>
  <c r="N1939" i="1"/>
  <c r="N2283" i="1"/>
  <c r="N4517" i="1"/>
  <c r="N4349" i="1"/>
  <c r="N4144" i="1"/>
  <c r="N7455" i="1"/>
  <c r="N10054" i="1"/>
  <c r="N4317" i="1"/>
  <c r="N4095" i="1"/>
  <c r="N7273" i="1"/>
  <c r="N7151" i="1"/>
  <c r="N11563" i="1"/>
  <c r="N4130" i="1"/>
  <c r="N3979" i="1"/>
  <c r="N2162" i="1"/>
  <c r="N2102" i="1"/>
  <c r="N7016" i="1"/>
  <c r="N9715" i="1"/>
  <c r="N6750" i="1"/>
  <c r="N10083" i="1"/>
  <c r="N945" i="1"/>
  <c r="N7147" i="1"/>
  <c r="N11561" i="1"/>
  <c r="N6888" i="1"/>
  <c r="N6744" i="1"/>
  <c r="N7374" i="1"/>
  <c r="N7254" i="1"/>
  <c r="N345" i="1"/>
  <c r="N11560" i="1"/>
  <c r="N1980" i="1"/>
  <c r="N804" i="1"/>
  <c r="N4073" i="1"/>
  <c r="N3963" i="1"/>
  <c r="N762" i="1"/>
  <c r="N6825" i="1"/>
  <c r="N796" i="1"/>
  <c r="N3760" i="1"/>
  <c r="N36" i="1"/>
  <c r="N9504" i="1"/>
  <c r="N9271" i="1"/>
  <c r="N38" i="1"/>
  <c r="N9602" i="1"/>
  <c r="N11431" i="1"/>
  <c r="N9170" i="1"/>
  <c r="N6610" i="1"/>
  <c r="N1759" i="1"/>
  <c r="N3409" i="1"/>
  <c r="N3908" i="1"/>
  <c r="N3794" i="1"/>
  <c r="N3580" i="1"/>
  <c r="N9523" i="1"/>
  <c r="N11413" i="1"/>
  <c r="N6353" i="1"/>
  <c r="N11356" i="1"/>
  <c r="N6141" i="1"/>
  <c r="N1723" i="1"/>
  <c r="N8629" i="1"/>
  <c r="N6337" i="1"/>
  <c r="N6423" i="1"/>
  <c r="N11287" i="1"/>
  <c r="N11324" i="1"/>
  <c r="N673" i="1"/>
  <c r="N5868" i="1"/>
  <c r="N5727" i="1"/>
  <c r="N10888" i="1"/>
  <c r="N11918" i="1"/>
  <c r="N7466" i="1"/>
  <c r="N5400" i="1"/>
  <c r="N7955" i="1"/>
  <c r="N8023" i="1"/>
  <c r="N1239" i="1"/>
  <c r="N2894" i="1"/>
  <c r="N8535" i="1"/>
  <c r="N494" i="1"/>
  <c r="N8291" i="1"/>
  <c r="N5503" i="1"/>
  <c r="N10903" i="1"/>
  <c r="N8236" i="1"/>
  <c r="N11866" i="1"/>
  <c r="N7839" i="1"/>
  <c r="N4401" i="1"/>
  <c r="N185" i="1"/>
  <c r="N10996" i="1"/>
  <c r="N8437" i="1"/>
  <c r="N10926" i="1"/>
  <c r="N5379" i="1"/>
  <c r="N174" i="1"/>
  <c r="N2646" i="1"/>
  <c r="N11808" i="1"/>
  <c r="N2201" i="1"/>
  <c r="N10945" i="1"/>
  <c r="N7368" i="1"/>
  <c r="N11063" i="1"/>
  <c r="N5343" i="1"/>
  <c r="N4707" i="1"/>
  <c r="N8424" i="1"/>
  <c r="N7661" i="1"/>
  <c r="N8329" i="1"/>
  <c r="N5390" i="1"/>
  <c r="N5552" i="1"/>
  <c r="N11013" i="1"/>
  <c r="N8447" i="1"/>
  <c r="N8402" i="1"/>
  <c r="N5399" i="1"/>
  <c r="N11919" i="1"/>
  <c r="N2669" i="1"/>
  <c r="N2563" i="1"/>
  <c r="N10192" i="1"/>
  <c r="N8488" i="1"/>
  <c r="N5170" i="1"/>
  <c r="N8340" i="1"/>
  <c r="N8353" i="1"/>
  <c r="N8498" i="1"/>
  <c r="N11042" i="1"/>
  <c r="N10993" i="1"/>
  <c r="N8436" i="1"/>
  <c r="N10923" i="1"/>
  <c r="N5377" i="1"/>
  <c r="N2746" i="1"/>
  <c r="N8081" i="1"/>
  <c r="N11799" i="1"/>
  <c r="N4481" i="1"/>
  <c r="N8536" i="1"/>
  <c r="N1202" i="1"/>
  <c r="N8508" i="1"/>
  <c r="N11040" i="1"/>
  <c r="N11979" i="1"/>
  <c r="N10956" i="1"/>
  <c r="N11955" i="1"/>
  <c r="N10868" i="1"/>
  <c r="N8241" i="1"/>
  <c r="N10657" i="1"/>
  <c r="N10459" i="1"/>
  <c r="N955" i="1"/>
  <c r="N2834" i="1"/>
  <c r="N2319" i="1"/>
  <c r="N8545" i="1"/>
  <c r="N11051" i="1"/>
  <c r="N10976" i="1"/>
  <c r="N8395" i="1"/>
  <c r="N10817" i="1"/>
  <c r="N8076" i="1"/>
  <c r="N1012" i="1"/>
  <c r="N8211" i="1"/>
  <c r="N10723" i="1"/>
  <c r="N2645" i="1"/>
  <c r="N8022" i="1"/>
  <c r="N7946" i="1"/>
  <c r="N4853" i="1"/>
  <c r="N7619" i="1"/>
  <c r="N4511" i="1"/>
  <c r="N11077" i="1"/>
  <c r="N11995" i="1"/>
  <c r="N5510" i="1"/>
  <c r="N10995" i="1"/>
  <c r="N8453" i="1"/>
  <c r="N10952" i="1"/>
  <c r="N5428" i="1"/>
  <c r="N10900" i="1"/>
  <c r="N10852" i="1"/>
  <c r="N1194" i="1"/>
  <c r="N8162" i="1"/>
  <c r="N5147" i="1"/>
  <c r="N8001" i="1"/>
  <c r="N7878" i="1"/>
  <c r="N4746" i="1"/>
  <c r="N11663" i="1"/>
  <c r="N5542" i="1"/>
  <c r="N11034" i="1"/>
  <c r="N5490" i="1"/>
  <c r="N10972" i="1"/>
  <c r="N11962" i="1"/>
  <c r="N10916" i="1"/>
  <c r="N8341" i="1"/>
  <c r="N2770" i="1"/>
  <c r="N5265" i="1"/>
  <c r="N2671" i="1"/>
  <c r="N5106" i="1"/>
  <c r="N11837" i="1"/>
  <c r="N11768" i="1"/>
  <c r="N1020" i="1"/>
  <c r="N11512" i="1"/>
  <c r="N11053" i="1"/>
  <c r="N5505" i="1"/>
  <c r="N8472" i="1"/>
  <c r="N8435" i="1"/>
  <c r="N10933" i="1"/>
  <c r="N8363" i="1"/>
  <c r="N11928" i="1"/>
  <c r="N10792" i="1"/>
  <c r="N10731" i="1"/>
  <c r="N5144" i="1"/>
  <c r="N429" i="1"/>
  <c r="N10474" i="1"/>
  <c r="N11734" i="1"/>
  <c r="N2187" i="1"/>
  <c r="N1233" i="1"/>
  <c r="N2838" i="1"/>
  <c r="N5418" i="1"/>
  <c r="N1213" i="1"/>
  <c r="N5332" i="1"/>
  <c r="N8207" i="1"/>
  <c r="N5185" i="1"/>
  <c r="N8048" i="1"/>
  <c r="N11839" i="1"/>
  <c r="N10397" i="1"/>
  <c r="N7540" i="1"/>
  <c r="N4169" i="1"/>
  <c r="N2903" i="1"/>
  <c r="N5509" i="1"/>
  <c r="N5479" i="1"/>
  <c r="N11052" i="1"/>
  <c r="N2888" i="1"/>
  <c r="N10984" i="1"/>
  <c r="N10955" i="1"/>
  <c r="N5430" i="1"/>
  <c r="N8362" i="1"/>
  <c r="N8308" i="1"/>
  <c r="N2749" i="1"/>
  <c r="N11899" i="1"/>
  <c r="N5140" i="1"/>
  <c r="N10581" i="1"/>
  <c r="N7874" i="1"/>
  <c r="N11730" i="1"/>
  <c r="N7313" i="1"/>
  <c r="N8223" i="1"/>
  <c r="N2714" i="1"/>
  <c r="N10728" i="1"/>
  <c r="N8121" i="1"/>
  <c r="N11874" i="1"/>
  <c r="N10649" i="1"/>
  <c r="N5104" i="1"/>
  <c r="N10596" i="1"/>
  <c r="N10558" i="1"/>
  <c r="N1127" i="1"/>
  <c r="N10469" i="1"/>
  <c r="N4852" i="1"/>
  <c r="N4783" i="1"/>
  <c r="N2344" i="1"/>
  <c r="N2296" i="1"/>
  <c r="N4536" i="1"/>
  <c r="N9908" i="1"/>
  <c r="N8335" i="1"/>
  <c r="N8303" i="1"/>
  <c r="N8272" i="1"/>
  <c r="N5294" i="1"/>
  <c r="N2724" i="1"/>
  <c r="N1181" i="1"/>
  <c r="N8131" i="1"/>
  <c r="N10694" i="1"/>
  <c r="N8084" i="1"/>
  <c r="N2625" i="1"/>
  <c r="N5084" i="1"/>
  <c r="N7994" i="1"/>
  <c r="N7949" i="1"/>
  <c r="N2530" i="1"/>
  <c r="N7818" i="1"/>
  <c r="N52" i="1"/>
  <c r="N7641" i="1"/>
  <c r="N10235" i="1"/>
  <c r="N4590" i="1"/>
  <c r="N7255" i="1"/>
  <c r="N4099" i="1"/>
  <c r="N5389" i="1"/>
  <c r="N5359" i="1"/>
  <c r="N10819" i="1"/>
  <c r="N8246" i="1"/>
  <c r="N8212" i="1"/>
  <c r="N8182" i="1"/>
  <c r="N5211" i="1"/>
  <c r="N10698" i="1"/>
  <c r="N8092" i="1"/>
  <c r="N11864" i="1"/>
  <c r="N8025" i="1"/>
  <c r="N10583" i="1"/>
  <c r="N2573" i="1"/>
  <c r="N10517" i="1"/>
  <c r="N4914" i="1"/>
  <c r="N4834" i="1"/>
  <c r="N7665" i="1"/>
  <c r="N4701" i="1"/>
  <c r="N4622" i="1"/>
  <c r="N10036" i="1"/>
  <c r="N9829" i="1"/>
  <c r="N2809" i="1"/>
  <c r="N467" i="1"/>
  <c r="N2774" i="1"/>
  <c r="N5309" i="1"/>
  <c r="N2732" i="1"/>
  <c r="N2711" i="1"/>
  <c r="N10726" i="1"/>
  <c r="N8119" i="1"/>
  <c r="N2650" i="1"/>
  <c r="N8069" i="1"/>
  <c r="N5100" i="1"/>
  <c r="N10593" i="1"/>
  <c r="N2577" i="1"/>
  <c r="N7935" i="1"/>
  <c r="N7855" i="1"/>
  <c r="N7772" i="1"/>
  <c r="N7685" i="1"/>
  <c r="N2341" i="1"/>
  <c r="N7492" i="1"/>
  <c r="N11667" i="1"/>
  <c r="N4286" i="1"/>
  <c r="N2814" i="1"/>
  <c r="N5371" i="1"/>
  <c r="N8299" i="1"/>
  <c r="N8248" i="1"/>
  <c r="N5269" i="1"/>
  <c r="N10734" i="1"/>
  <c r="N11888" i="1"/>
  <c r="N11870" i="1"/>
  <c r="N5108" i="1"/>
  <c r="N10587" i="1"/>
  <c r="N7958" i="1"/>
  <c r="N1113" i="1"/>
  <c r="N7760" i="1"/>
  <c r="N7650" i="1"/>
  <c r="N11697" i="1"/>
  <c r="N11657" i="1"/>
  <c r="N9770" i="1"/>
  <c r="N2523" i="1"/>
  <c r="N10453" i="1"/>
  <c r="N7812" i="1"/>
  <c r="N7764" i="1"/>
  <c r="N1076" i="1"/>
  <c r="N2396" i="1"/>
  <c r="N4736" i="1"/>
  <c r="N11715" i="1"/>
  <c r="N2316" i="1"/>
  <c r="N4630" i="1"/>
  <c r="N4576" i="1"/>
  <c r="N10051" i="1"/>
  <c r="N7230" i="1"/>
  <c r="N1991" i="1"/>
  <c r="N2535" i="1"/>
  <c r="N4900" i="1"/>
  <c r="N11761" i="1"/>
  <c r="N7657" i="1"/>
  <c r="N4692" i="1"/>
  <c r="N4596" i="1"/>
  <c r="N963" i="1"/>
  <c r="N6957" i="1"/>
  <c r="N7904" i="1"/>
  <c r="N4896" i="1"/>
  <c r="N54" i="1"/>
  <c r="N7638" i="1"/>
  <c r="N1028" i="1"/>
  <c r="N7441" i="1"/>
  <c r="N2161" i="1"/>
  <c r="N4164" i="1"/>
  <c r="N2550" i="1"/>
  <c r="N2498" i="1"/>
  <c r="N2452" i="1"/>
  <c r="N10334" i="1"/>
  <c r="N10256" i="1"/>
  <c r="N1017" i="1"/>
  <c r="N4525" i="1"/>
  <c r="N2058" i="1"/>
  <c r="N4998" i="1"/>
  <c r="N4918" i="1"/>
  <c r="N2432" i="1"/>
  <c r="N7662" i="1"/>
  <c r="N10230" i="1"/>
  <c r="N7345" i="1"/>
  <c r="N9825" i="1"/>
  <c r="N4125" i="1"/>
  <c r="N9923" i="1"/>
  <c r="N11526" i="1"/>
  <c r="N6209" i="1"/>
  <c r="N7401" i="1"/>
  <c r="N10002" i="1"/>
  <c r="N2041" i="1"/>
  <c r="N6694" i="1"/>
  <c r="N2277" i="1"/>
  <c r="N7328" i="1"/>
  <c r="N131" i="1"/>
  <c r="N6894" i="1"/>
  <c r="N7451" i="1"/>
  <c r="N2176" i="1"/>
  <c r="N4297" i="1"/>
  <c r="N6861" i="1"/>
  <c r="N941" i="1"/>
  <c r="N9917" i="1"/>
  <c r="N9823" i="1"/>
  <c r="N6886" i="1"/>
  <c r="N1876" i="1"/>
  <c r="N7250" i="1"/>
  <c r="N9904" i="1"/>
  <c r="N4221" i="1"/>
  <c r="N6889" i="1"/>
  <c r="N3909" i="1"/>
  <c r="N2215" i="1"/>
  <c r="N2158" i="1"/>
  <c r="N2088" i="1"/>
  <c r="N7004" i="1"/>
  <c r="N11513" i="1"/>
  <c r="N11433" i="1"/>
  <c r="N4535" i="1"/>
  <c r="N362" i="1"/>
  <c r="N2085" i="1"/>
  <c r="N9822" i="1"/>
  <c r="N126" i="1"/>
  <c r="N9502" i="1"/>
  <c r="N839" i="1"/>
  <c r="N803" i="1"/>
  <c r="N9344" i="1"/>
  <c r="N11479" i="1"/>
  <c r="N9529" i="1"/>
  <c r="N6382" i="1"/>
  <c r="N4020" i="1"/>
  <c r="N11432" i="1"/>
  <c r="N3547" i="1"/>
  <c r="N9699" i="1"/>
  <c r="N4006" i="1"/>
  <c r="N1820" i="1"/>
  <c r="N6204" i="1"/>
  <c r="N3867" i="1"/>
  <c r="N3688" i="1"/>
  <c r="N1518" i="1"/>
  <c r="N9494" i="1"/>
  <c r="N3769" i="1"/>
  <c r="N3546" i="1"/>
  <c r="N3926" i="1"/>
  <c r="N1797" i="1"/>
  <c r="N3579" i="1"/>
  <c r="N6448" i="1"/>
  <c r="N5852" i="1"/>
  <c r="N6398" i="1"/>
  <c r="N6558" i="1"/>
  <c r="N11300" i="1"/>
  <c r="N715" i="1"/>
  <c r="N9126" i="1"/>
  <c r="N11150" i="1"/>
  <c r="N1543" i="1"/>
  <c r="N5818" i="1"/>
  <c r="N2950" i="1"/>
  <c r="N5425" i="1"/>
  <c r="N11946" i="1"/>
  <c r="N5349" i="1"/>
  <c r="N5291" i="1"/>
  <c r="N5210" i="1"/>
  <c r="N5132" i="1"/>
  <c r="N5047" i="1"/>
  <c r="N7845" i="1"/>
  <c r="N7608" i="1"/>
  <c r="N9980" i="1"/>
  <c r="N1190" i="1"/>
  <c r="N5241" i="1"/>
  <c r="N8151" i="1"/>
  <c r="N10701" i="1"/>
  <c r="N5159" i="1"/>
  <c r="N8067" i="1"/>
  <c r="N2615" i="1"/>
  <c r="N165" i="1"/>
  <c r="N7973" i="1"/>
  <c r="N10529" i="1"/>
  <c r="N4927" i="1"/>
  <c r="N4844" i="1"/>
  <c r="N2401" i="1"/>
  <c r="N1036" i="1"/>
  <c r="N2288" i="1"/>
  <c r="N7340" i="1"/>
  <c r="N4275" i="1"/>
  <c r="N5375" i="1"/>
  <c r="N5345" i="1"/>
  <c r="N2763" i="1"/>
  <c r="N2742" i="1"/>
  <c r="N5257" i="1"/>
  <c r="N1180" i="1"/>
  <c r="N10712" i="1"/>
  <c r="N5168" i="1"/>
  <c r="N5137" i="1"/>
  <c r="N11860" i="1"/>
  <c r="N8012" i="1"/>
  <c r="N7987" i="1"/>
  <c r="N2560" i="1"/>
  <c r="N7893" i="1"/>
  <c r="N4875" i="1"/>
  <c r="N11755" i="1"/>
  <c r="N7629" i="1"/>
  <c r="N4667" i="1"/>
  <c r="N10111" i="1"/>
  <c r="N2141" i="1"/>
  <c r="N9616" i="1"/>
  <c r="N5384" i="1"/>
  <c r="N10849" i="1"/>
  <c r="N11921" i="1"/>
  <c r="N2747" i="1"/>
  <c r="N5271" i="1"/>
  <c r="N8177" i="1"/>
  <c r="N5208" i="1"/>
  <c r="N5178" i="1"/>
  <c r="N10670" i="1"/>
  <c r="N61" i="1"/>
  <c r="N8020" i="1"/>
  <c r="N5053" i="1"/>
  <c r="N7959" i="1"/>
  <c r="N10508" i="1"/>
  <c r="N7834" i="1"/>
  <c r="N2428" i="1"/>
  <c r="N10320" i="1"/>
  <c r="N7570" i="1"/>
  <c r="N10147" i="1"/>
  <c r="N4473" i="1"/>
  <c r="N6962" i="1"/>
  <c r="N10881" i="1"/>
  <c r="N11932" i="1"/>
  <c r="N1201" i="1"/>
  <c r="N1195" i="1"/>
  <c r="N2729" i="1"/>
  <c r="N5239" i="1"/>
  <c r="N10719" i="1"/>
  <c r="N441" i="1"/>
  <c r="N5156" i="1"/>
  <c r="N5123" i="1"/>
  <c r="N5097" i="1"/>
  <c r="N10588" i="1"/>
  <c r="N5027" i="1"/>
  <c r="N1121" i="1"/>
  <c r="N413" i="1"/>
  <c r="N4838" i="1"/>
  <c r="N4764" i="1"/>
  <c r="N1033" i="1"/>
  <c r="N2284" i="1"/>
  <c r="N7324" i="1"/>
  <c r="N2048" i="1"/>
  <c r="N10889" i="1"/>
  <c r="N5368" i="1"/>
  <c r="N10828" i="1"/>
  <c r="N10795" i="1"/>
  <c r="N5254" i="1"/>
  <c r="N2697" i="1"/>
  <c r="N440" i="1"/>
  <c r="N8079" i="1"/>
  <c r="N2619" i="1"/>
  <c r="N5057" i="1"/>
  <c r="N10541" i="1"/>
  <c r="N4945" i="1"/>
  <c r="N1086" i="1"/>
  <c r="N7627" i="1"/>
  <c r="N146" i="1"/>
  <c r="N10034" i="1"/>
  <c r="N9596" i="1"/>
  <c r="N7891" i="1"/>
  <c r="N1103" i="1"/>
  <c r="N4868" i="1"/>
  <c r="N7759" i="1"/>
  <c r="N4801" i="1"/>
  <c r="N4761" i="1"/>
  <c r="N152" i="1"/>
  <c r="N2337" i="1"/>
  <c r="N7536" i="1"/>
  <c r="N7474" i="1"/>
  <c r="N2241" i="1"/>
  <c r="N4493" i="1"/>
  <c r="N11616" i="1"/>
  <c r="N6900" i="1"/>
  <c r="N11813" i="1"/>
  <c r="N1098" i="1"/>
  <c r="N4816" i="1"/>
  <c r="N4739" i="1"/>
  <c r="N4687" i="1"/>
  <c r="N2259" i="1"/>
  <c r="N9976" i="1"/>
  <c r="N11521" i="1"/>
  <c r="N10493" i="1"/>
  <c r="N10424" i="1"/>
  <c r="N10371" i="1"/>
  <c r="N2368" i="1"/>
  <c r="N4665" i="1"/>
  <c r="N2256" i="1"/>
  <c r="N4421" i="1"/>
  <c r="N4008" i="1"/>
  <c r="N10531" i="1"/>
  <c r="N58" i="1"/>
  <c r="N4832" i="1"/>
  <c r="N2398" i="1"/>
  <c r="N7588" i="1"/>
  <c r="N7469" i="1"/>
  <c r="N10055" i="1"/>
  <c r="N9849" i="1"/>
  <c r="N7917" i="1"/>
  <c r="N2494" i="1"/>
  <c r="N10383" i="1"/>
  <c r="N10300" i="1"/>
  <c r="N10221" i="1"/>
  <c r="N4512" i="1"/>
  <c r="N842" i="1"/>
  <c r="N6897" i="1"/>
  <c r="N2094" i="1"/>
  <c r="N6881" i="1"/>
  <c r="N10213" i="1"/>
  <c r="N2235" i="1"/>
  <c r="N4396" i="1"/>
  <c r="N9818" i="1"/>
  <c r="N3917" i="1"/>
  <c r="N10138" i="1"/>
  <c r="N10047" i="1"/>
  <c r="N9885" i="1"/>
  <c r="N6845" i="1"/>
  <c r="N10132" i="1"/>
  <c r="N4474" i="1"/>
  <c r="N9845" i="1"/>
  <c r="N4044" i="1"/>
  <c r="N2157" i="1"/>
  <c r="N9900" i="1"/>
  <c r="N4217" i="1"/>
  <c r="N4103" i="1"/>
  <c r="N1840" i="1"/>
  <c r="N4413" i="1"/>
  <c r="N9903" i="1"/>
  <c r="N6981" i="1"/>
  <c r="N850" i="1"/>
  <c r="N1846" i="1"/>
  <c r="N971" i="1"/>
  <c r="N11623" i="1"/>
  <c r="N9896" i="1"/>
  <c r="N9792" i="1"/>
  <c r="N9694" i="1"/>
  <c r="N9487" i="1"/>
  <c r="N4509" i="1"/>
  <c r="N7240" i="1"/>
  <c r="N9901" i="1"/>
  <c r="N9790" i="1"/>
  <c r="N1970" i="1"/>
  <c r="N3888" i="1"/>
  <c r="N9647" i="1"/>
  <c r="N6705" i="1"/>
  <c r="N9337" i="1"/>
  <c r="N6794" i="1"/>
  <c r="N6671" i="1"/>
  <c r="N1699" i="1"/>
  <c r="N6775" i="1"/>
  <c r="N9480" i="1"/>
  <c r="N3502" i="1"/>
  <c r="N9681" i="1"/>
  <c r="N1897" i="1"/>
  <c r="N3846" i="1"/>
  <c r="N9533" i="1"/>
  <c r="N1822" i="1"/>
  <c r="N6405" i="1"/>
  <c r="N6752" i="1"/>
  <c r="N1841" i="1"/>
  <c r="N3756" i="1"/>
  <c r="N3491" i="1"/>
  <c r="N1854" i="1"/>
  <c r="N1794" i="1"/>
  <c r="N6201" i="1"/>
  <c r="N3680" i="1"/>
  <c r="N9416" i="1"/>
  <c r="N6322" i="1"/>
  <c r="N3811" i="1"/>
  <c r="N9094" i="1"/>
  <c r="N11305" i="1"/>
  <c r="N3313" i="1"/>
  <c r="N5788" i="1"/>
  <c r="N1409" i="1"/>
  <c r="N8770" i="1"/>
  <c r="N1335" i="1"/>
  <c r="N11927" i="1"/>
  <c r="N10813" i="1"/>
  <c r="N5299" i="1"/>
  <c r="N8206" i="1"/>
  <c r="N8175" i="1"/>
  <c r="N2690" i="1"/>
  <c r="N5176" i="1"/>
  <c r="N10666" i="1"/>
  <c r="N5114" i="1"/>
  <c r="N10606" i="1"/>
  <c r="N5051" i="1"/>
  <c r="N10549" i="1"/>
  <c r="N10503" i="1"/>
  <c r="N7826" i="1"/>
  <c r="N11763" i="1"/>
  <c r="N7646" i="1"/>
  <c r="N11706" i="1"/>
  <c r="N7450" i="1"/>
  <c r="N2173" i="1"/>
  <c r="N4155" i="1"/>
  <c r="N10880" i="1"/>
  <c r="N8310" i="1"/>
  <c r="N2772" i="1"/>
  <c r="N10796" i="1"/>
  <c r="N10773" i="1"/>
  <c r="N5238" i="1"/>
  <c r="N8146" i="1"/>
  <c r="N5182" i="1"/>
  <c r="N10673" i="1"/>
  <c r="N10640" i="1"/>
  <c r="N10611" i="1"/>
  <c r="N10582" i="1"/>
  <c r="N7963" i="1"/>
  <c r="N4988" i="1"/>
  <c r="N11793" i="1"/>
  <c r="N11765" i="1"/>
  <c r="N7664" i="1"/>
  <c r="N4700" i="1"/>
  <c r="N10163" i="1"/>
  <c r="N967" i="1"/>
  <c r="N11557" i="1"/>
  <c r="N1215" i="1"/>
  <c r="N11937" i="1"/>
  <c r="N10820" i="1"/>
  <c r="N8244" i="1"/>
  <c r="N8198" i="1"/>
  <c r="N8149" i="1"/>
  <c r="N8112" i="1"/>
  <c r="N8078" i="1"/>
  <c r="N8028" i="1"/>
  <c r="N10577" i="1"/>
  <c r="N11834" i="1"/>
  <c r="N11795" i="1"/>
  <c r="N7744" i="1"/>
  <c r="N2360" i="1"/>
  <c r="N7475" i="1"/>
  <c r="N7290" i="1"/>
  <c r="N3946" i="1"/>
  <c r="N7880" i="1"/>
  <c r="N10449" i="1"/>
  <c r="N7794" i="1"/>
  <c r="N7751" i="1"/>
  <c r="N4798" i="1"/>
  <c r="N10326" i="1"/>
  <c r="N7614" i="1"/>
  <c r="N7580" i="1"/>
  <c r="N2306" i="1"/>
  <c r="N10150" i="1"/>
  <c r="N7398" i="1"/>
  <c r="N10030" i="1"/>
  <c r="N929" i="1"/>
  <c r="N4092" i="1"/>
  <c r="N7898" i="1"/>
  <c r="N4871" i="1"/>
  <c r="N10369" i="1"/>
  <c r="N2365" i="1"/>
  <c r="N389" i="1"/>
  <c r="N4588" i="1"/>
  <c r="N4410" i="1"/>
  <c r="N6743" i="1"/>
  <c r="N4961" i="1"/>
  <c r="N7798" i="1"/>
  <c r="N2408" i="1"/>
  <c r="N7631" i="1"/>
  <c r="N2307" i="1"/>
  <c r="N7390" i="1"/>
  <c r="N7226" i="1"/>
  <c r="N1895" i="1"/>
  <c r="N11820" i="1"/>
  <c r="N4913" i="1"/>
  <c r="N2430" i="1"/>
  <c r="N10317" i="1"/>
  <c r="N10248" i="1"/>
  <c r="N10153" i="1"/>
  <c r="N10010" i="1"/>
  <c r="N4232" i="1"/>
  <c r="N11818" i="1"/>
  <c r="N7820" i="1"/>
  <c r="N7745" i="1"/>
  <c r="N4738" i="1"/>
  <c r="N10178" i="1"/>
  <c r="N7314" i="1"/>
  <c r="N314" i="1"/>
  <c r="N11483" i="1"/>
  <c r="N9905" i="1"/>
  <c r="N316" i="1"/>
  <c r="N2289" i="1"/>
  <c r="N2226" i="1"/>
  <c r="N7211" i="1"/>
  <c r="N11530" i="1"/>
  <c r="N6589" i="1"/>
  <c r="N4594" i="1"/>
  <c r="N7284" i="1"/>
  <c r="N7086" i="1"/>
  <c r="N4033" i="1"/>
  <c r="N4575" i="1"/>
  <c r="N2171" i="1"/>
  <c r="N9840" i="1"/>
  <c r="N9536" i="1"/>
  <c r="N9972" i="1"/>
  <c r="N342" i="1"/>
  <c r="N6978" i="1"/>
  <c r="N11505" i="1"/>
  <c r="N6609" i="1"/>
  <c r="N7214" i="1"/>
  <c r="N9888" i="1"/>
  <c r="N4204" i="1"/>
  <c r="N6843" i="1"/>
  <c r="N3869" i="1"/>
  <c r="N11664" i="1"/>
  <c r="N7210" i="1"/>
  <c r="N11588" i="1"/>
  <c r="N4197" i="1"/>
  <c r="N1962" i="1"/>
  <c r="N3851" i="1"/>
  <c r="N7329" i="1"/>
  <c r="N9957" i="1"/>
  <c r="N7102" i="1"/>
  <c r="N9786" i="1"/>
  <c r="N4069" i="1"/>
  <c r="N6608" i="1"/>
  <c r="N6808" i="1"/>
  <c r="N6672" i="1"/>
  <c r="N720" i="1"/>
  <c r="N9619" i="1"/>
  <c r="N3880" i="1"/>
  <c r="N6299" i="1"/>
  <c r="N1905" i="1"/>
  <c r="N3847" i="1"/>
  <c r="N1570" i="1"/>
  <c r="N9673" i="1"/>
  <c r="N1883" i="1"/>
  <c r="N1804" i="1"/>
  <c r="N3936" i="1"/>
  <c r="N3821" i="1"/>
  <c r="N9267" i="1"/>
  <c r="N6748" i="1"/>
  <c r="N773" i="1"/>
  <c r="N1762" i="1"/>
  <c r="N3430" i="1"/>
  <c r="N780" i="1"/>
  <c r="N11382" i="1"/>
  <c r="N6190" i="1"/>
  <c r="N6297" i="1"/>
  <c r="N3800" i="1"/>
  <c r="N3587" i="1"/>
  <c r="N9364" i="1"/>
  <c r="N9052" i="1"/>
  <c r="N9158" i="1"/>
  <c r="N3697" i="1"/>
  <c r="N3193" i="1"/>
  <c r="N11178" i="1"/>
  <c r="N71" i="1"/>
  <c r="N8579" i="1"/>
  <c r="L5707" i="1"/>
  <c r="L5710" i="1"/>
  <c r="L1333" i="1"/>
  <c r="L5715" i="1"/>
  <c r="L3049" i="1"/>
  <c r="L8695" i="1"/>
  <c r="L11125" i="1"/>
  <c r="L3055" i="1"/>
  <c r="L8700" i="1"/>
  <c r="L1340" i="1"/>
  <c r="L5730" i="1"/>
  <c r="L5731" i="1"/>
  <c r="L3064" i="1"/>
  <c r="L5739" i="1"/>
  <c r="L11133" i="1"/>
  <c r="L5744" i="1"/>
  <c r="L5749" i="1"/>
  <c r="L8713" i="1"/>
  <c r="L547" i="1"/>
  <c r="L3069" i="1"/>
  <c r="L8720" i="1"/>
  <c r="L1346" i="1"/>
  <c r="L3075" i="1"/>
  <c r="L5768" i="1"/>
  <c r="L1350" i="1"/>
  <c r="L3082" i="1"/>
  <c r="L5774" i="1"/>
  <c r="L5778" i="1"/>
  <c r="L5781" i="1"/>
  <c r="L3087" i="1"/>
  <c r="L3089" i="1"/>
  <c r="L8737" i="1"/>
  <c r="L5788" i="1"/>
  <c r="L5791" i="1"/>
  <c r="L8744" i="1"/>
  <c r="L1362" i="1"/>
  <c r="L204" i="1"/>
  <c r="L1364" i="1"/>
  <c r="L205" i="1"/>
  <c r="L5802" i="1"/>
  <c r="L3103" i="1"/>
  <c r="L5809" i="1"/>
  <c r="L5811" i="1"/>
  <c r="L5815" i="1"/>
  <c r="L1373" i="1"/>
  <c r="L3109" i="1"/>
  <c r="L3115" i="1"/>
  <c r="L5822" i="1"/>
  <c r="L3117" i="1"/>
  <c r="L3121" i="1"/>
  <c r="L1378" i="1"/>
  <c r="L5828" i="1"/>
  <c r="L8771" i="1"/>
  <c r="L3123" i="1"/>
  <c r="L5831" i="1"/>
  <c r="L8776" i="1"/>
  <c r="L3130" i="1"/>
  <c r="L8778" i="1"/>
  <c r="L8782" i="1"/>
  <c r="L23" i="1"/>
  <c r="L8787" i="1"/>
  <c r="L573" i="1"/>
  <c r="L11163" i="1"/>
  <c r="L11164" i="1"/>
  <c r="L5844" i="1"/>
  <c r="L5847" i="1"/>
  <c r="L8794" i="1"/>
  <c r="L8799" i="1"/>
  <c r="L1398" i="1"/>
  <c r="L1399" i="1"/>
  <c r="L11173" i="1"/>
  <c r="L3159" i="1"/>
  <c r="L5855" i="1"/>
  <c r="L11176" i="1"/>
  <c r="L1405" i="1"/>
  <c r="L215" i="1"/>
  <c r="L83" i="1"/>
  <c r="L5868" i="1"/>
  <c r="L3170" i="1"/>
  <c r="L1408" i="1"/>
  <c r="L8821" i="1"/>
  <c r="L5878" i="1"/>
  <c r="L5882" i="1"/>
  <c r="L1411" i="1"/>
  <c r="L77" i="1"/>
  <c r="L3040" i="1"/>
  <c r="L5711" i="1"/>
  <c r="L3043" i="1"/>
  <c r="L3046" i="1"/>
  <c r="L536" i="1"/>
  <c r="L8696" i="1"/>
  <c r="L5719" i="1"/>
  <c r="L5721" i="1"/>
  <c r="L1339" i="1"/>
  <c r="L5726" i="1"/>
  <c r="L540" i="1"/>
  <c r="L5732" i="1"/>
  <c r="L1341" i="1"/>
  <c r="L8708" i="1"/>
  <c r="L5740" i="1"/>
  <c r="L544" i="1"/>
  <c r="L545" i="1"/>
  <c r="L11136" i="1"/>
  <c r="L5752" i="1"/>
  <c r="L5756" i="1"/>
  <c r="L3072" i="1"/>
  <c r="L3073" i="1"/>
  <c r="L3076" i="1"/>
  <c r="L1349" i="1"/>
  <c r="L3079" i="1"/>
  <c r="L8728" i="1"/>
  <c r="L3084" i="1"/>
  <c r="L5779" i="1"/>
  <c r="L3085" i="1"/>
  <c r="L8734" i="1"/>
  <c r="L5786" i="1"/>
  <c r="L11142" i="1"/>
  <c r="L3092" i="1"/>
  <c r="L554" i="1"/>
  <c r="L5794" i="1"/>
  <c r="L8747" i="1"/>
  <c r="L5795" i="1"/>
  <c r="L21" i="1"/>
  <c r="L11146" i="1"/>
  <c r="L5803" i="1"/>
  <c r="L3104" i="1"/>
  <c r="L3106" i="1"/>
  <c r="L5812" i="1"/>
  <c r="L5816" i="1"/>
  <c r="L8757" i="1"/>
  <c r="L3110" i="1"/>
  <c r="L5818" i="1"/>
  <c r="L3116" i="1"/>
  <c r="L3118" i="1"/>
  <c r="L8" i="1"/>
  <c r="L5826" i="1"/>
  <c r="L565" i="1"/>
  <c r="L1383" i="1"/>
  <c r="L11157" i="1"/>
  <c r="L1385" i="1"/>
  <c r="L5834" i="1"/>
  <c r="L3131" i="1"/>
  <c r="L8779" i="1"/>
  <c r="L5838" i="1"/>
  <c r="L8785" i="1"/>
  <c r="L11159" i="1"/>
  <c r="L11161" i="1"/>
  <c r="L9" i="1"/>
  <c r="L11165" i="1"/>
  <c r="L1395" i="1"/>
  <c r="L3150" i="1"/>
  <c r="L3153" i="1"/>
  <c r="L8800" i="1"/>
  <c r="L11167" i="1"/>
  <c r="L1400" i="1"/>
  <c r="L8805" i="1"/>
  <c r="L3160" i="1"/>
  <c r="L1404" i="1"/>
  <c r="L5858" i="1"/>
  <c r="L576" i="1"/>
  <c r="L8811" i="1"/>
  <c r="L5866" i="1"/>
  <c r="L5869" i="1"/>
  <c r="L11179" i="1"/>
  <c r="L8819" i="1"/>
  <c r="L5876" i="1"/>
  <c r="L578" i="1"/>
  <c r="L579" i="1"/>
  <c r="L1412" i="1"/>
  <c r="L5705" i="1"/>
  <c r="L7" i="1"/>
  <c r="L5712" i="1"/>
  <c r="L8690" i="1"/>
  <c r="L5716" i="1"/>
  <c r="L5717" i="1"/>
  <c r="L3051" i="1"/>
  <c r="L537" i="1"/>
  <c r="L3056" i="1"/>
  <c r="L539" i="1"/>
  <c r="L5727" i="1"/>
  <c r="L8704" i="1"/>
  <c r="L5733" i="1"/>
  <c r="L5736" i="1"/>
  <c r="L1342" i="1"/>
  <c r="L5741" i="1"/>
  <c r="L1344" i="1"/>
  <c r="L546" i="1"/>
  <c r="L8714" i="1"/>
  <c r="L5753" i="1"/>
  <c r="L5757" i="1"/>
  <c r="L5759" i="1"/>
  <c r="L5764" i="1"/>
  <c r="L1347" i="1"/>
  <c r="L5769" i="1"/>
  <c r="L3080" i="1"/>
  <c r="L5772" i="1"/>
  <c r="L550" i="1"/>
  <c r="L1354" i="1"/>
  <c r="L5782" i="1"/>
  <c r="L552" i="1"/>
  <c r="L1357" i="1"/>
  <c r="L8738" i="1"/>
  <c r="L553" i="1"/>
  <c r="L8742" i="1"/>
  <c r="L11144" i="1"/>
  <c r="L8748" i="1"/>
  <c r="L3098" i="1"/>
  <c r="L3100" i="1"/>
  <c r="L558" i="1"/>
  <c r="L5804" i="1"/>
  <c r="L1367" i="1"/>
  <c r="L5810" i="1"/>
  <c r="L5813" i="1"/>
  <c r="L8755" i="1"/>
  <c r="L3108" i="1"/>
  <c r="L3111" i="1"/>
  <c r="L5819" i="1"/>
  <c r="L5823" i="1"/>
  <c r="L561" i="1"/>
  <c r="L8763" i="1"/>
  <c r="L8766" i="1"/>
  <c r="L1382" i="1"/>
  <c r="L566" i="1"/>
  <c r="L210" i="1"/>
  <c r="L11158" i="1"/>
  <c r="L3126" i="1"/>
  <c r="L1386" i="1"/>
  <c r="L3133" i="1"/>
  <c r="L3136" i="1"/>
  <c r="L3137" i="1"/>
  <c r="L571" i="1"/>
  <c r="L5840" i="1"/>
  <c r="L5842" i="1"/>
  <c r="L3145" i="1"/>
  <c r="L3148" i="1"/>
  <c r="L5848" i="1"/>
  <c r="L575" i="1"/>
  <c r="L1397" i="1"/>
  <c r="L5851" i="1"/>
  <c r="L11170" i="1"/>
  <c r="L5854" i="1"/>
  <c r="L3161" i="1"/>
  <c r="L5856" i="1"/>
  <c r="L5859" i="1"/>
  <c r="L3163" i="1"/>
  <c r="L3166" i="1"/>
  <c r="L3167" i="1"/>
  <c r="L5870" i="1"/>
  <c r="L1329" i="1"/>
  <c r="L5708" i="1"/>
  <c r="L5713" i="1"/>
  <c r="L3044" i="1"/>
  <c r="L1336" i="1"/>
  <c r="L5718" i="1"/>
  <c r="L8697" i="1"/>
  <c r="L538" i="1"/>
  <c r="L5722" i="1"/>
  <c r="L11128" i="1"/>
  <c r="L8702" i="1"/>
  <c r="L3059" i="1"/>
  <c r="L3062" i="1"/>
  <c r="L5737" i="1"/>
  <c r="L3065" i="1"/>
  <c r="L543" i="1"/>
  <c r="L5745" i="1"/>
  <c r="L5750" i="1"/>
  <c r="L1345" i="1"/>
  <c r="L5754" i="1"/>
  <c r="L3070" i="1"/>
  <c r="L5760" i="1"/>
  <c r="L3074" i="1"/>
  <c r="L3077" i="1"/>
  <c r="L5770" i="1"/>
  <c r="L8727" i="1"/>
  <c r="L3083" i="1"/>
  <c r="L1352" i="1"/>
  <c r="L8730" i="1"/>
  <c r="L5783" i="1"/>
  <c r="L11139" i="1"/>
  <c r="L11140" i="1"/>
  <c r="L3090" i="1"/>
  <c r="L11143" i="1"/>
  <c r="L1360" i="1"/>
  <c r="L555" i="1"/>
  <c r="L3095" i="1"/>
  <c r="L5796" i="1"/>
  <c r="L5798" i="1"/>
  <c r="L3101" i="1"/>
  <c r="L11147" i="1"/>
  <c r="L5807" i="1"/>
  <c r="L559" i="1"/>
  <c r="L1370" i="1"/>
  <c r="L8756" i="1"/>
  <c r="L11152" i="1"/>
  <c r="L3112" i="1"/>
  <c r="L22" i="1"/>
  <c r="L8761" i="1"/>
  <c r="L3119" i="1"/>
  <c r="L563" i="1"/>
  <c r="L5827" i="1"/>
  <c r="L8767" i="1"/>
  <c r="L209" i="1"/>
  <c r="L569" i="1"/>
  <c r="L5832" i="1"/>
  <c r="L211" i="1"/>
  <c r="L3132" i="1"/>
  <c r="L1388" i="1"/>
  <c r="L1389" i="1"/>
  <c r="L8786" i="1"/>
  <c r="L3140" i="1"/>
  <c r="L11162" i="1"/>
  <c r="L8789" i="1"/>
  <c r="L3146" i="1"/>
  <c r="L5845" i="1"/>
  <c r="L3151" i="1"/>
  <c r="L8795" i="1"/>
  <c r="L3155" i="1"/>
  <c r="L81" i="1"/>
  <c r="L11171" i="1"/>
  <c r="L3157" i="1"/>
  <c r="L3162" i="1"/>
  <c r="L11174" i="1"/>
  <c r="L5860" i="1"/>
  <c r="L5863" i="1"/>
  <c r="L1406" i="1"/>
  <c r="L3168" i="1"/>
  <c r="L11178" i="1"/>
  <c r="L5873" i="1"/>
  <c r="L3172" i="1"/>
  <c r="L5877" i="1"/>
  <c r="L5880" i="1"/>
  <c r="L3174" i="1"/>
  <c r="L5887" i="1"/>
  <c r="L8688" i="1"/>
  <c r="L11123" i="1"/>
  <c r="L3042" i="1"/>
  <c r="L1334" i="1"/>
  <c r="L8691" i="1"/>
  <c r="L3050" i="1"/>
  <c r="L1337" i="1"/>
  <c r="L5720" i="1"/>
  <c r="L3058" i="1"/>
  <c r="L5724" i="1"/>
  <c r="L11129" i="1"/>
  <c r="L8705" i="1"/>
  <c r="L3063" i="1"/>
  <c r="L11131" i="1"/>
  <c r="L3066" i="1"/>
  <c r="L1343" i="1"/>
  <c r="L5747" i="1"/>
  <c r="L8711" i="1"/>
  <c r="L8715" i="1"/>
  <c r="L8717" i="1"/>
  <c r="L8718" i="1"/>
  <c r="L8721" i="1"/>
  <c r="L5765" i="1"/>
  <c r="L5767" i="1"/>
  <c r="L8725" i="1"/>
  <c r="L5771" i="1"/>
  <c r="L5773" i="1"/>
  <c r="L1353" i="1"/>
  <c r="L8731" i="1"/>
  <c r="L1355" i="1"/>
  <c r="L5784" i="1"/>
  <c r="L1358" i="1"/>
  <c r="L8687" i="1"/>
  <c r="L1332" i="1"/>
  <c r="L11124" i="1"/>
  <c r="L3057" i="1"/>
  <c r="L5729" i="1"/>
  <c r="L8707" i="1"/>
  <c r="L5746" i="1"/>
  <c r="L3067" i="1"/>
  <c r="L5762" i="1"/>
  <c r="L8724" i="1"/>
  <c r="L549" i="1"/>
  <c r="L1356" i="1"/>
  <c r="L1359" i="1"/>
  <c r="L5792" i="1"/>
  <c r="L557" i="1"/>
  <c r="L1365" i="1"/>
  <c r="L5805" i="1"/>
  <c r="L11149" i="1"/>
  <c r="L1371" i="1"/>
  <c r="L11154" i="1"/>
  <c r="L1375" i="1"/>
  <c r="L8764" i="1"/>
  <c r="L8768" i="1"/>
  <c r="L8773" i="1"/>
  <c r="L3127" i="1"/>
  <c r="L3134" i="1"/>
  <c r="L1391" i="1"/>
  <c r="L574" i="1"/>
  <c r="L5843" i="1"/>
  <c r="L1396" i="1"/>
  <c r="L3156" i="1"/>
  <c r="L8803" i="1"/>
  <c r="L1401" i="1"/>
  <c r="L5861" i="1"/>
  <c r="L8812" i="1"/>
  <c r="L8814" i="1"/>
  <c r="L3171" i="1"/>
  <c r="L24" i="1"/>
  <c r="L5883" i="1"/>
  <c r="L1413" i="1"/>
  <c r="L5890" i="1"/>
  <c r="L11185" i="1"/>
  <c r="L1419" i="1"/>
  <c r="L8832" i="1"/>
  <c r="L8835" i="1"/>
  <c r="L583" i="1"/>
  <c r="L11188" i="1"/>
  <c r="L5906" i="1"/>
  <c r="L5912" i="1"/>
  <c r="L3185" i="1"/>
  <c r="L1425" i="1"/>
  <c r="L3188" i="1"/>
  <c r="L1427" i="1"/>
  <c r="L8854" i="1"/>
  <c r="L1428" i="1"/>
  <c r="L11194" i="1"/>
  <c r="L8862" i="1"/>
  <c r="L5930" i="1"/>
  <c r="L8867" i="1"/>
  <c r="L1430" i="1"/>
  <c r="L8874" i="1"/>
  <c r="L5937" i="1"/>
  <c r="L8880" i="1"/>
  <c r="L3212" i="1"/>
  <c r="L1435" i="1"/>
  <c r="L3217" i="1"/>
  <c r="L8887" i="1"/>
  <c r="L3220" i="1"/>
  <c r="L8890" i="1"/>
  <c r="L1442" i="1"/>
  <c r="L5956" i="1"/>
  <c r="L11200" i="1"/>
  <c r="L3230" i="1"/>
  <c r="L1447" i="1"/>
  <c r="L8900" i="1"/>
  <c r="L222" i="1"/>
  <c r="L592" i="1"/>
  <c r="L5965" i="1"/>
  <c r="L3240" i="1"/>
  <c r="L594" i="1"/>
  <c r="L3246" i="1"/>
  <c r="L3250" i="1"/>
  <c r="L5975" i="1"/>
  <c r="L3255" i="1"/>
  <c r="L5979" i="1"/>
  <c r="L3258" i="1"/>
  <c r="L1467" i="1"/>
  <c r="L5986" i="1"/>
  <c r="L3263" i="1"/>
  <c r="L5991" i="1"/>
  <c r="L8921" i="1"/>
  <c r="L602" i="1"/>
  <c r="L5997" i="1"/>
  <c r="L3274" i="1"/>
  <c r="L5999" i="1"/>
  <c r="L6001" i="1"/>
  <c r="L8937" i="1"/>
  <c r="L5706" i="1"/>
  <c r="L3045" i="1"/>
  <c r="L8694" i="1"/>
  <c r="L1338" i="1"/>
  <c r="L3060" i="1"/>
  <c r="L541" i="1"/>
  <c r="L5748" i="1"/>
  <c r="L203" i="1"/>
  <c r="L5763" i="1"/>
  <c r="L79" i="1"/>
  <c r="L5775" i="1"/>
  <c r="L3086" i="1"/>
  <c r="L8739" i="1"/>
  <c r="L5793" i="1"/>
  <c r="L3096" i="1"/>
  <c r="L5799" i="1"/>
  <c r="L11148" i="1"/>
  <c r="L8753" i="1"/>
  <c r="L1372" i="1"/>
  <c r="L3113" i="1"/>
  <c r="L5824" i="1"/>
  <c r="L8765" i="1"/>
  <c r="L11156" i="1"/>
  <c r="L8774" i="1"/>
  <c r="L3128" i="1"/>
  <c r="L3135" i="1"/>
  <c r="L3138" i="1"/>
  <c r="L3143" i="1"/>
  <c r="L1393" i="1"/>
  <c r="L3152" i="1"/>
  <c r="L5850" i="1"/>
  <c r="L8804" i="1"/>
  <c r="L1402" i="1"/>
  <c r="L5862" i="1"/>
  <c r="L82" i="1"/>
  <c r="L1407" i="1"/>
  <c r="L8820" i="1"/>
  <c r="L217" i="1"/>
  <c r="L11181" i="1"/>
  <c r="L5888" i="1"/>
  <c r="L8827" i="1"/>
  <c r="L5893" i="1"/>
  <c r="L3177" i="1"/>
  <c r="L1420" i="1"/>
  <c r="L582" i="1"/>
  <c r="L8837" i="1"/>
  <c r="L8839" i="1"/>
  <c r="L5907" i="1"/>
  <c r="L8844" i="1"/>
  <c r="L5916" i="1"/>
  <c r="L11191" i="1"/>
  <c r="L5920" i="1"/>
  <c r="L3191" i="1"/>
  <c r="L8855" i="1"/>
  <c r="L8856" i="1"/>
  <c r="L8858" i="1"/>
  <c r="L5928" i="1"/>
  <c r="L8865" i="1"/>
  <c r="L11195" i="1"/>
  <c r="L8871" i="1"/>
  <c r="L5936" i="1"/>
  <c r="L3208" i="1"/>
  <c r="L5938" i="1"/>
  <c r="L3213" i="1"/>
  <c r="L5942" i="1"/>
  <c r="L5944" i="1"/>
  <c r="L11197" i="1"/>
  <c r="L11198" i="1"/>
  <c r="L86" i="1"/>
  <c r="L5952" i="1"/>
  <c r="L5957" i="1"/>
  <c r="L3228" i="1"/>
  <c r="L3231" i="1"/>
  <c r="L5959" i="1"/>
  <c r="L3235" i="1"/>
  <c r="L8902" i="1"/>
  <c r="L8903" i="1"/>
  <c r="L5966" i="1"/>
  <c r="L1453" i="1"/>
  <c r="L5972" i="1"/>
  <c r="L3247" i="1"/>
  <c r="L1457" i="1"/>
  <c r="L8910" i="1"/>
  <c r="L596" i="1"/>
  <c r="L1464" i="1"/>
  <c r="L11207" i="1"/>
  <c r="L5984" i="1"/>
  <c r="L8916" i="1"/>
  <c r="L3264" i="1"/>
  <c r="L3266" i="1"/>
  <c r="L3267" i="1"/>
  <c r="L8923" i="1"/>
  <c r="L8926" i="1"/>
  <c r="L223" i="1"/>
  <c r="L8933" i="1"/>
  <c r="L3277" i="1"/>
  <c r="L11212" i="1"/>
  <c r="L8941" i="1"/>
  <c r="L11122" i="1"/>
  <c r="L5714" i="1"/>
  <c r="L3052" i="1"/>
  <c r="L11127" i="1"/>
  <c r="L8706" i="1"/>
  <c r="L78" i="1"/>
  <c r="L8710" i="1"/>
  <c r="L5755" i="1"/>
  <c r="L8722" i="1"/>
  <c r="L8726" i="1"/>
  <c r="L5776" i="1"/>
  <c r="L3088" i="1"/>
  <c r="L3091" i="1"/>
  <c r="L8743" i="1"/>
  <c r="L11145" i="1"/>
  <c r="L5800" i="1"/>
  <c r="L8752" i="1"/>
  <c r="L8754" i="1"/>
  <c r="L3107" i="1"/>
  <c r="L207" i="1"/>
  <c r="L1376" i="1"/>
  <c r="L564" i="1"/>
  <c r="L8769" i="1"/>
  <c r="L5829" i="1"/>
  <c r="L3129" i="1"/>
  <c r="L8780" i="1"/>
  <c r="L570" i="1"/>
  <c r="L5841" i="1"/>
  <c r="L3147" i="1"/>
  <c r="L5849" i="1"/>
  <c r="L8801" i="1"/>
  <c r="L11172" i="1"/>
  <c r="L1403" i="1"/>
  <c r="L214" i="1"/>
  <c r="L5865" i="1"/>
  <c r="L8815" i="1"/>
  <c r="L5874" i="1"/>
  <c r="L8824" i="1"/>
  <c r="L5884" i="1"/>
  <c r="L11182" i="1"/>
  <c r="L8828" i="1"/>
  <c r="L5894" i="1"/>
  <c r="L3178" i="1"/>
  <c r="L1421" i="1"/>
  <c r="L5899" i="1"/>
  <c r="L3181" i="1"/>
  <c r="L3182" i="1"/>
  <c r="L5908" i="1"/>
  <c r="L5913" i="1"/>
  <c r="L8846" i="1"/>
  <c r="L5918" i="1"/>
  <c r="L5921" i="1"/>
  <c r="L8851" i="1"/>
  <c r="L584" i="1"/>
  <c r="L1429" i="1"/>
  <c r="L3198" i="1"/>
  <c r="L585" i="1"/>
  <c r="L5931" i="1"/>
  <c r="L586" i="1"/>
  <c r="L11196" i="1"/>
  <c r="L1431" i="1"/>
  <c r="L8877" i="1"/>
  <c r="L5939" i="1"/>
  <c r="L5940" i="1"/>
  <c r="L3215" i="1"/>
  <c r="L1437" i="1"/>
  <c r="L1439" i="1"/>
  <c r="L8888" i="1"/>
  <c r="L590" i="1"/>
  <c r="L3223" i="1"/>
  <c r="L1444" i="1"/>
  <c r="L8895" i="1"/>
  <c r="L3232" i="1"/>
  <c r="L87" i="1"/>
  <c r="L5960" i="1"/>
  <c r="L3236" i="1"/>
  <c r="L8904" i="1"/>
  <c r="L5967" i="1"/>
  <c r="L8906" i="1"/>
  <c r="L3243" i="1"/>
  <c r="L8907" i="1"/>
  <c r="L8909" i="1"/>
  <c r="L1462" i="1"/>
  <c r="L5976" i="1"/>
  <c r="L3257" i="1"/>
  <c r="L1330" i="1"/>
  <c r="L1335" i="1"/>
  <c r="L3053" i="1"/>
  <c r="L5723" i="1"/>
  <c r="L3061" i="1"/>
  <c r="L11132" i="1"/>
  <c r="L11134" i="1"/>
  <c r="L3068" i="1"/>
  <c r="L11137" i="1"/>
  <c r="L548" i="1"/>
  <c r="L5777" i="1"/>
  <c r="L8735" i="1"/>
  <c r="L8740" i="1"/>
  <c r="L1361" i="1"/>
  <c r="L3097" i="1"/>
  <c r="L1366" i="1"/>
  <c r="L5806" i="1"/>
  <c r="L1369" i="1"/>
  <c r="L5817" i="1"/>
  <c r="L3114" i="1"/>
  <c r="L8762" i="1"/>
  <c r="L11155" i="1"/>
  <c r="L3041" i="1"/>
  <c r="L8692" i="1"/>
  <c r="L3054" i="1"/>
  <c r="L5725" i="1"/>
  <c r="L5734" i="1"/>
  <c r="L5742" i="1"/>
  <c r="L8712" i="1"/>
  <c r="L8719" i="1"/>
  <c r="L8723" i="1"/>
  <c r="L3081" i="1"/>
  <c r="L8732" i="1"/>
  <c r="L8736" i="1"/>
  <c r="L5790" i="1"/>
  <c r="L8745" i="1"/>
  <c r="L1363" i="1"/>
  <c r="L8751" i="1"/>
  <c r="L3105" i="1"/>
  <c r="L5814" i="1"/>
  <c r="L8759" i="1"/>
  <c r="L208" i="1"/>
  <c r="L1377" i="1"/>
  <c r="L1379" i="1"/>
  <c r="L567" i="1"/>
  <c r="L8775" i="1"/>
  <c r="L8777" i="1"/>
  <c r="L1390" i="1"/>
  <c r="L5709" i="1"/>
  <c r="L11126" i="1"/>
  <c r="L5743" i="1"/>
  <c r="L5766" i="1"/>
  <c r="L8733" i="1"/>
  <c r="L8746" i="1"/>
  <c r="L5808" i="1"/>
  <c r="L1374" i="1"/>
  <c r="L1380" i="1"/>
  <c r="L3125" i="1"/>
  <c r="L8784" i="1"/>
  <c r="L80" i="1"/>
  <c r="L8792" i="1"/>
  <c r="L11169" i="1"/>
  <c r="L8808" i="1"/>
  <c r="L5864" i="1"/>
  <c r="L5872" i="1"/>
  <c r="L8823" i="1"/>
  <c r="L5886" i="1"/>
  <c r="L5891" i="1"/>
  <c r="L1417" i="1"/>
  <c r="L3179" i="1"/>
  <c r="L5902" i="1"/>
  <c r="L8841" i="1"/>
  <c r="L1424" i="1"/>
  <c r="L5917" i="1"/>
  <c r="L8850" i="1"/>
  <c r="L8853" i="1"/>
  <c r="L5926" i="1"/>
  <c r="L8863" i="1"/>
  <c r="L3203" i="1"/>
  <c r="L8872" i="1"/>
  <c r="L3207" i="1"/>
  <c r="L3211" i="1"/>
  <c r="L220" i="1"/>
  <c r="L8886" i="1"/>
  <c r="L5950" i="1"/>
  <c r="L8892" i="1"/>
  <c r="L3226" i="1"/>
  <c r="L11202" i="1"/>
  <c r="L3234" i="1"/>
  <c r="L5963" i="1"/>
  <c r="L3239" i="1"/>
  <c r="L5970" i="1"/>
  <c r="L8908" i="1"/>
  <c r="L1460" i="1"/>
  <c r="L5977" i="1"/>
  <c r="L5982" i="1"/>
  <c r="L5985" i="1"/>
  <c r="L11209" i="1"/>
  <c r="L5990" i="1"/>
  <c r="L3268" i="1"/>
  <c r="L8924" i="1"/>
  <c r="L3273" i="1"/>
  <c r="L11211" i="1"/>
  <c r="L8936" i="1"/>
  <c r="L3279" i="1"/>
  <c r="L11215" i="1"/>
  <c r="L3286" i="1"/>
  <c r="L1481" i="1"/>
  <c r="L6008" i="1"/>
  <c r="L6009" i="1"/>
  <c r="L3292" i="1"/>
  <c r="L1486" i="1"/>
  <c r="L3296" i="1"/>
  <c r="L8949" i="1"/>
  <c r="L6018" i="1"/>
  <c r="L616" i="1"/>
  <c r="L6022" i="1"/>
  <c r="L6026" i="1"/>
  <c r="L6027" i="1"/>
  <c r="L1500" i="1"/>
  <c r="L11225" i="1"/>
  <c r="L619" i="1"/>
  <c r="L6037" i="1"/>
  <c r="L11230" i="1"/>
  <c r="L11232" i="1"/>
  <c r="L8967" i="1"/>
  <c r="L3315" i="1"/>
  <c r="L1506" i="1"/>
  <c r="L6045" i="1"/>
  <c r="L11236" i="1"/>
  <c r="L623" i="1"/>
  <c r="L1509" i="1"/>
  <c r="L1510" i="1"/>
  <c r="L8983" i="1"/>
  <c r="L6053" i="1"/>
  <c r="L6057" i="1"/>
  <c r="L8988" i="1"/>
  <c r="L1512" i="1"/>
  <c r="L629" i="1"/>
  <c r="L8996" i="1"/>
  <c r="L1515" i="1"/>
  <c r="L3350" i="1"/>
  <c r="L6069" i="1"/>
  <c r="L3354" i="1"/>
  <c r="L3355" i="1"/>
  <c r="L3357" i="1"/>
  <c r="L9005" i="1"/>
  <c r="L9008" i="1"/>
  <c r="L635" i="1"/>
  <c r="L3368" i="1"/>
  <c r="L6085" i="1"/>
  <c r="L3373" i="1"/>
  <c r="L6090" i="1"/>
  <c r="L6093" i="1"/>
  <c r="L9016" i="1"/>
  <c r="L9019" i="1"/>
  <c r="L3382" i="1"/>
  <c r="L3385" i="1"/>
  <c r="L6102" i="1"/>
  <c r="L9028" i="1"/>
  <c r="L11248" i="1"/>
  <c r="L9032" i="1"/>
  <c r="L11250" i="1"/>
  <c r="L3394" i="1"/>
  <c r="L640" i="1"/>
  <c r="L11253" i="1"/>
  <c r="L6115" i="1"/>
  <c r="L3400" i="1"/>
  <c r="L3402" i="1"/>
  <c r="L9044" i="1"/>
  <c r="L9045" i="1"/>
  <c r="L3408" i="1"/>
  <c r="L9048" i="1"/>
  <c r="L1560" i="1"/>
  <c r="L3413" i="1"/>
  <c r="L3417" i="1"/>
  <c r="L3419" i="1"/>
  <c r="L6137" i="1"/>
  <c r="L3422" i="1"/>
  <c r="L6146" i="1"/>
  <c r="L6149" i="1"/>
  <c r="L6151" i="1"/>
  <c r="L9060" i="1"/>
  <c r="L1567" i="1"/>
  <c r="L237" i="1"/>
  <c r="L9063" i="1"/>
  <c r="L655" i="1"/>
  <c r="L9066" i="1"/>
  <c r="L6169" i="1"/>
  <c r="L6172" i="1"/>
  <c r="L9071" i="1"/>
  <c r="L6173" i="1"/>
  <c r="L9076" i="1"/>
  <c r="L3444" i="1"/>
  <c r="L9080" i="1"/>
  <c r="L8689" i="1"/>
  <c r="L8701" i="1"/>
  <c r="L8709" i="1"/>
  <c r="L1348" i="1"/>
  <c r="L5785" i="1"/>
  <c r="L3094" i="1"/>
  <c r="L206" i="1"/>
  <c r="L5820" i="1"/>
  <c r="L1381" i="1"/>
  <c r="L5833" i="1"/>
  <c r="L5839" i="1"/>
  <c r="L1392" i="1"/>
  <c r="L8793" i="1"/>
  <c r="L8802" i="1"/>
  <c r="L213" i="1"/>
  <c r="L577" i="1"/>
  <c r="L8816" i="1"/>
  <c r="L5879" i="1"/>
  <c r="L3175" i="1"/>
  <c r="L11184" i="1"/>
  <c r="L1418" i="1"/>
  <c r="L5897" i="1"/>
  <c r="L5903" i="1"/>
  <c r="L1423" i="1"/>
  <c r="L5914" i="1"/>
  <c r="L3187" i="1"/>
  <c r="L1426" i="1"/>
  <c r="L3193" i="1"/>
  <c r="L3197" i="1"/>
  <c r="L3201" i="1"/>
  <c r="L5933" i="1"/>
  <c r="L3205" i="1"/>
  <c r="L8878" i="1"/>
  <c r="L219" i="1"/>
  <c r="L5943" i="1"/>
  <c r="L1438" i="1"/>
  <c r="L3221" i="1"/>
  <c r="L5953" i="1"/>
  <c r="L8894" i="1"/>
  <c r="L8898" i="1"/>
  <c r="L221" i="1"/>
  <c r="L11205" i="1"/>
  <c r="L5968" i="1"/>
  <c r="L5971" i="1"/>
  <c r="L1456" i="1"/>
  <c r="L1461" i="1"/>
  <c r="L1463" i="1"/>
  <c r="L8913" i="1"/>
  <c r="L11208" i="1"/>
  <c r="L5988" i="1"/>
  <c r="L5992" i="1"/>
  <c r="L3269" i="1"/>
  <c r="L8925" i="1"/>
  <c r="L8929" i="1"/>
  <c r="L6000" i="1"/>
  <c r="L3278" i="1"/>
  <c r="L3280" i="1"/>
  <c r="L3283" i="1"/>
  <c r="L607" i="1"/>
  <c r="L1482" i="1"/>
  <c r="L8943" i="1"/>
  <c r="L6010" i="1"/>
  <c r="L1484" i="1"/>
  <c r="L8946" i="1"/>
  <c r="L614" i="1"/>
  <c r="L1489" i="1"/>
  <c r="L8950" i="1"/>
  <c r="L617" i="1"/>
  <c r="L6023" i="1"/>
  <c r="L3302" i="1"/>
  <c r="L8955" i="1"/>
  <c r="L6028" i="1"/>
  <c r="L3307" i="1"/>
  <c r="L1503" i="1"/>
  <c r="L6038" i="1"/>
  <c r="L3310" i="1"/>
  <c r="L620" i="1"/>
  <c r="L3313" i="1"/>
  <c r="L3316" i="1"/>
  <c r="L6044" i="1"/>
  <c r="L6046" i="1"/>
  <c r="L3325" i="1"/>
  <c r="L1508" i="1"/>
  <c r="L6049" i="1"/>
  <c r="L8980" i="1"/>
  <c r="L8984" i="1"/>
  <c r="L11238" i="1"/>
  <c r="L627" i="1"/>
  <c r="L3342" i="1"/>
  <c r="L1513" i="1"/>
  <c r="L6059" i="1"/>
  <c r="L6061" i="1"/>
  <c r="L1516" i="1"/>
  <c r="L632" i="1"/>
  <c r="L1518" i="1"/>
  <c r="L9001" i="1"/>
  <c r="L1521" i="1"/>
  <c r="L9004" i="1"/>
  <c r="L9006" i="1"/>
  <c r="L89" i="1"/>
  <c r="L1528" i="1"/>
  <c r="L6082" i="1"/>
  <c r="L6086" i="1"/>
  <c r="L1530" i="1"/>
  <c r="L3377" i="1"/>
  <c r="L3378" i="1"/>
  <c r="L9017" i="1"/>
  <c r="L9020" i="1"/>
  <c r="L3383" i="1"/>
  <c r="L1540" i="1"/>
  <c r="L3386" i="1"/>
  <c r="L3387" i="1"/>
  <c r="L3388" i="1"/>
  <c r="L6107" i="1"/>
  <c r="L1544" i="1"/>
  <c r="L6111" i="1"/>
  <c r="L6112" i="1"/>
  <c r="L1548" i="1"/>
  <c r="L9038" i="1"/>
  <c r="L1552" i="1"/>
  <c r="L6118" i="1"/>
  <c r="L6121" i="1"/>
  <c r="L1557" i="1"/>
  <c r="L11255" i="1"/>
  <c r="L9049" i="1"/>
  <c r="L9050" i="1"/>
  <c r="L9051" i="1"/>
  <c r="L11256" i="1"/>
  <c r="L646" i="1"/>
  <c r="L6138" i="1"/>
  <c r="L9053" i="1"/>
  <c r="L649" i="1"/>
  <c r="L3424" i="1"/>
  <c r="L6152" i="1"/>
  <c r="L6154" i="1"/>
  <c r="L6156" i="1"/>
  <c r="L1568" i="1"/>
  <c r="L654" i="1"/>
  <c r="L3434" i="1"/>
  <c r="L9067" i="1"/>
  <c r="L3435" i="1"/>
  <c r="L3438" i="1"/>
  <c r="L3440" i="1"/>
  <c r="L1331" i="1"/>
  <c r="L8703" i="1"/>
  <c r="L11135" i="1"/>
  <c r="L3078" i="1"/>
  <c r="L5787" i="1"/>
  <c r="L8749" i="1"/>
  <c r="L1368" i="1"/>
  <c r="L8760" i="1"/>
  <c r="L8770" i="1"/>
  <c r="L5835" i="1"/>
  <c r="L3139" i="1"/>
  <c r="L3144" i="1"/>
  <c r="L8796" i="1"/>
  <c r="L5852" i="1"/>
  <c r="L11175" i="1"/>
  <c r="L216" i="1"/>
  <c r="L8817" i="1"/>
  <c r="L8825" i="1"/>
  <c r="L84" i="1"/>
  <c r="L8829" i="1"/>
  <c r="L5895" i="1"/>
  <c r="L8834" i="1"/>
  <c r="L8838" i="1"/>
  <c r="L5905" i="1"/>
  <c r="L3184" i="1"/>
  <c r="L8847" i="1"/>
  <c r="L11193" i="1"/>
  <c r="L3194" i="1"/>
  <c r="L5927" i="1"/>
  <c r="L5929" i="1"/>
  <c r="L5934" i="1"/>
  <c r="L8873" i="1"/>
  <c r="L8879" i="1"/>
  <c r="L589" i="1"/>
  <c r="L3216" i="1"/>
  <c r="L5945" i="1"/>
  <c r="L3222" i="1"/>
  <c r="L1443" i="1"/>
  <c r="L3227" i="1"/>
  <c r="L1446" i="1"/>
  <c r="L1449" i="1"/>
  <c r="L1450" i="1"/>
  <c r="L1451" i="1"/>
  <c r="L3242" i="1"/>
  <c r="L3248" i="1"/>
  <c r="L8911" i="1"/>
  <c r="L5978" i="1"/>
  <c r="L3259" i="1"/>
  <c r="L8914" i="1"/>
  <c r="L598" i="1"/>
  <c r="L5993" i="1"/>
  <c r="L8922" i="1"/>
  <c r="L1470" i="1"/>
  <c r="L8930" i="1"/>
  <c r="L8934" i="1"/>
  <c r="L1475" i="1"/>
  <c r="L3281" i="1"/>
  <c r="L6004" i="1"/>
  <c r="L1479" i="1"/>
  <c r="L8942" i="1"/>
  <c r="L224" i="1"/>
  <c r="L6011" i="1"/>
  <c r="L225" i="1"/>
  <c r="L3294" i="1"/>
  <c r="L3297" i="1"/>
  <c r="L6016" i="1"/>
  <c r="L8951" i="1"/>
  <c r="L6021" i="1"/>
  <c r="L11221" i="1"/>
  <c r="L3303" i="1"/>
  <c r="L8956" i="1"/>
  <c r="L6029" i="1"/>
  <c r="L11226" i="1"/>
  <c r="L6034" i="1"/>
  <c r="L6039" i="1"/>
  <c r="L6040" i="1"/>
  <c r="L8965" i="1"/>
  <c r="L8968" i="1"/>
  <c r="L3317" i="1"/>
  <c r="L8972" i="1"/>
  <c r="L3322" i="1"/>
  <c r="L3326" i="1"/>
  <c r="L11237" i="1"/>
  <c r="L624" i="1"/>
  <c r="L6050" i="1"/>
  <c r="L8985" i="1"/>
  <c r="L6054" i="1"/>
  <c r="L3340" i="1"/>
  <c r="L8989" i="1"/>
  <c r="L8992" i="1"/>
  <c r="L6060" i="1"/>
  <c r="L3347" i="1"/>
  <c r="L1517" i="1"/>
  <c r="L3351" i="1"/>
  <c r="L6070" i="1"/>
  <c r="L6072" i="1"/>
  <c r="L633" i="1"/>
  <c r="L3358" i="1"/>
  <c r="L1524" i="1"/>
  <c r="L11243" i="1"/>
  <c r="L6080" i="1"/>
  <c r="L6083" i="1"/>
  <c r="L636" i="1"/>
  <c r="L3374" i="1"/>
  <c r="L9011" i="1"/>
  <c r="L1531" i="1"/>
  <c r="L6096" i="1"/>
  <c r="L1535" i="1"/>
  <c r="L1537" i="1"/>
  <c r="L9022" i="1"/>
  <c r="L6103" i="1"/>
  <c r="L9029" i="1"/>
  <c r="L3389" i="1"/>
  <c r="L91" i="1"/>
  <c r="L3392" i="1"/>
  <c r="L3395" i="1"/>
  <c r="L93" i="1"/>
  <c r="L9037" i="1"/>
  <c r="L9039" i="1"/>
  <c r="L9042" i="1"/>
  <c r="L1554" i="1"/>
  <c r="L1555" i="1"/>
  <c r="L8693" i="1"/>
  <c r="L5735" i="1"/>
  <c r="L5758" i="1"/>
  <c r="L8729" i="1"/>
  <c r="L8741" i="1"/>
  <c r="L8750" i="1"/>
  <c r="L11151" i="1"/>
  <c r="L3120" i="1"/>
  <c r="L568" i="1"/>
  <c r="L1387" i="1"/>
  <c r="L3142" i="1"/>
  <c r="L5846" i="1"/>
  <c r="L8798" i="1"/>
  <c r="L212" i="1"/>
  <c r="L8810" i="1"/>
  <c r="L5867" i="1"/>
  <c r="L5875" i="1"/>
  <c r="L8826" i="1"/>
  <c r="L1414" i="1"/>
  <c r="L11186" i="1"/>
  <c r="L580" i="1"/>
  <c r="L5900" i="1"/>
  <c r="L5904" i="1"/>
  <c r="L5910" i="1"/>
  <c r="L3186" i="1"/>
  <c r="L11192" i="1"/>
  <c r="L5922" i="1"/>
  <c r="L5925" i="1"/>
  <c r="L8861" i="1"/>
  <c r="L5932" i="1"/>
  <c r="L3204" i="1"/>
  <c r="L8875" i="1"/>
  <c r="L1432" i="1"/>
  <c r="L1433" i="1"/>
  <c r="L8885" i="1"/>
  <c r="L5948" i="1"/>
  <c r="L1440" i="1"/>
  <c r="L3224" i="1"/>
  <c r="L8897" i="1"/>
  <c r="L1448" i="1"/>
  <c r="L5962" i="1"/>
  <c r="L3238" i="1"/>
  <c r="L1452" i="1"/>
  <c r="L3244" i="1"/>
  <c r="L5974" i="1"/>
  <c r="L3253" i="1"/>
  <c r="L5980" i="1"/>
  <c r="L25" i="1"/>
  <c r="L8917" i="1"/>
  <c r="L8919" i="1"/>
  <c r="L1469" i="1"/>
  <c r="L3272" i="1"/>
  <c r="L5998" i="1"/>
  <c r="L3275" i="1"/>
  <c r="L8935" i="1"/>
  <c r="L8940" i="1"/>
  <c r="L6003" i="1"/>
  <c r="L606" i="1"/>
  <c r="L609" i="1"/>
  <c r="L3289" i="1"/>
  <c r="L610" i="1"/>
  <c r="L11217" i="1"/>
  <c r="L6014" i="1"/>
  <c r="L8947" i="1"/>
  <c r="L8948" i="1"/>
  <c r="L3299" i="1"/>
  <c r="L1493" i="1"/>
  <c r="L1495" i="1"/>
  <c r="L3301" i="1"/>
  <c r="L11222" i="1"/>
  <c r="L1498" i="1"/>
  <c r="L1501" i="1"/>
  <c r="L8959" i="1"/>
  <c r="L11229" i="1"/>
  <c r="L8962" i="1"/>
  <c r="L8964" i="1"/>
  <c r="L621" i="1"/>
  <c r="L3314" i="1"/>
  <c r="L6043" i="1"/>
  <c r="L3319" i="1"/>
  <c r="L3324" i="1"/>
  <c r="L3328" i="1"/>
  <c r="L3331" i="1"/>
  <c r="L625" i="1"/>
  <c r="L3335" i="1"/>
  <c r="L8698" i="1"/>
  <c r="L5738" i="1"/>
  <c r="L3071" i="1"/>
  <c r="L5780" i="1"/>
  <c r="L3093" i="1"/>
  <c r="L5801" i="1"/>
  <c r="L8758" i="1"/>
  <c r="L562" i="1"/>
  <c r="L5830" i="1"/>
  <c r="L8781" i="1"/>
  <c r="L11160" i="1"/>
  <c r="L3149" i="1"/>
  <c r="L11166" i="1"/>
  <c r="L8806" i="1"/>
  <c r="L3164" i="1"/>
  <c r="L3169" i="1"/>
  <c r="L11180" i="1"/>
  <c r="L5885" i="1"/>
  <c r="L85" i="1"/>
  <c r="L8830" i="1"/>
  <c r="L581" i="1"/>
  <c r="L8836" i="1"/>
  <c r="L3183" i="1"/>
  <c r="L8843" i="1"/>
  <c r="L11189" i="1"/>
  <c r="L8849" i="1"/>
  <c r="L8852" i="1"/>
  <c r="L3196" i="1"/>
  <c r="L3047" i="1"/>
  <c r="L5761" i="1"/>
  <c r="L3099" i="1"/>
  <c r="L8772" i="1"/>
  <c r="L8788" i="1"/>
  <c r="L3158" i="1"/>
  <c r="L8818" i="1"/>
  <c r="L1415" i="1"/>
  <c r="L3180" i="1"/>
  <c r="L5915" i="1"/>
  <c r="L5923" i="1"/>
  <c r="L218" i="1"/>
  <c r="L587" i="1"/>
  <c r="L5941" i="1"/>
  <c r="L5946" i="1"/>
  <c r="L5954" i="1"/>
  <c r="L5958" i="1"/>
  <c r="L3237" i="1"/>
  <c r="L1454" i="1"/>
  <c r="L3251" i="1"/>
  <c r="L3260" i="1"/>
  <c r="L3265" i="1"/>
  <c r="L3270" i="1"/>
  <c r="L8931" i="1"/>
  <c r="L8938" i="1"/>
  <c r="L1477" i="1"/>
  <c r="L3288" i="1"/>
  <c r="L611" i="1"/>
  <c r="L1487" i="1"/>
  <c r="L226" i="1"/>
  <c r="L1494" i="1"/>
  <c r="L618" i="1"/>
  <c r="L6030" i="1"/>
  <c r="L8960" i="1"/>
  <c r="L8963" i="1"/>
  <c r="L8969" i="1"/>
  <c r="L8973" i="1"/>
  <c r="L3327" i="1"/>
  <c r="L228" i="1"/>
  <c r="L3337" i="1"/>
  <c r="L3339" i="1"/>
  <c r="L1511" i="1"/>
  <c r="L231" i="1"/>
  <c r="L3348" i="1"/>
  <c r="L6067" i="1"/>
  <c r="L9000" i="1"/>
  <c r="L6075" i="1"/>
  <c r="L232" i="1"/>
  <c r="L6079" i="1"/>
  <c r="L6084" i="1"/>
  <c r="L3372" i="1"/>
  <c r="L9012" i="1"/>
  <c r="L9015" i="1"/>
  <c r="L3381" i="1"/>
  <c r="L9023" i="1"/>
  <c r="L1541" i="1"/>
  <c r="L639" i="1"/>
  <c r="L6109" i="1"/>
  <c r="L9036" i="1"/>
  <c r="L1549" i="1"/>
  <c r="L3399" i="1"/>
  <c r="L6119" i="1"/>
  <c r="L11254" i="1"/>
  <c r="L6128" i="1"/>
  <c r="L1559" i="1"/>
  <c r="L6132" i="1"/>
  <c r="L236" i="1"/>
  <c r="L94" i="1"/>
  <c r="L6142" i="1"/>
  <c r="L9056" i="1"/>
  <c r="L6150" i="1"/>
  <c r="L651" i="1"/>
  <c r="L6158" i="1"/>
  <c r="L1569" i="1"/>
  <c r="L1572" i="1"/>
  <c r="L9069" i="1"/>
  <c r="L3437" i="1"/>
  <c r="L11264" i="1"/>
  <c r="L9074" i="1"/>
  <c r="L11268" i="1"/>
  <c r="L3445" i="1"/>
  <c r="L6180" i="1"/>
  <c r="L3450" i="1"/>
  <c r="L6181" i="1"/>
  <c r="L241" i="1"/>
  <c r="L6184" i="1"/>
  <c r="L9089" i="1"/>
  <c r="L9090" i="1"/>
  <c r="L3463" i="1"/>
  <c r="L9094" i="1"/>
  <c r="L3468" i="1"/>
  <c r="L1586" i="1"/>
  <c r="L6199" i="1"/>
  <c r="L665" i="1"/>
  <c r="L666" i="1"/>
  <c r="L9102" i="1"/>
  <c r="L244" i="1"/>
  <c r="L96" i="1"/>
  <c r="L1593" i="1"/>
  <c r="L9110" i="1"/>
  <c r="L6208" i="1"/>
  <c r="L6210" i="1"/>
  <c r="L3498" i="1"/>
  <c r="L1601" i="1"/>
  <c r="L3502" i="1"/>
  <c r="L9122" i="1"/>
  <c r="L9125" i="1"/>
  <c r="L6221" i="1"/>
  <c r="L6223" i="1"/>
  <c r="L1610" i="1"/>
  <c r="L9130" i="1"/>
  <c r="L9133" i="1"/>
  <c r="L1614" i="1"/>
  <c r="L9136" i="1"/>
  <c r="L9139" i="1"/>
  <c r="L11294" i="1"/>
  <c r="L3517" i="1"/>
  <c r="L6238" i="1"/>
  <c r="L1620" i="1"/>
  <c r="L1622" i="1"/>
  <c r="L1624" i="1"/>
  <c r="L9150" i="1"/>
  <c r="L6250" i="1"/>
  <c r="L9154" i="1"/>
  <c r="L6256" i="1"/>
  <c r="L3531" i="1"/>
  <c r="L6259" i="1"/>
  <c r="L11300" i="1"/>
  <c r="L680" i="1"/>
  <c r="L1638" i="1"/>
  <c r="L3538" i="1"/>
  <c r="L102" i="1"/>
  <c r="L684" i="1"/>
  <c r="L686" i="1"/>
  <c r="L6276" i="1"/>
  <c r="L6279" i="1"/>
  <c r="L9170" i="1"/>
  <c r="L1648" i="1"/>
  <c r="L1652" i="1"/>
  <c r="L6288" i="1"/>
  <c r="L1654" i="1"/>
  <c r="L9177" i="1"/>
  <c r="L3554" i="1"/>
  <c r="L1660" i="1"/>
  <c r="L252" i="1"/>
  <c r="L6296" i="1"/>
  <c r="L9185" i="1"/>
  <c r="L9189" i="1"/>
  <c r="L3048" i="1"/>
  <c r="L1351" i="1"/>
  <c r="L3102" i="1"/>
  <c r="L1384" i="1"/>
  <c r="L8790" i="1"/>
  <c r="L8807" i="1"/>
  <c r="L1409" i="1"/>
  <c r="L5892" i="1"/>
  <c r="L5901" i="1"/>
  <c r="L8845" i="1"/>
  <c r="L5924" i="1"/>
  <c r="L8864" i="1"/>
  <c r="L588" i="1"/>
  <c r="L8883" i="1"/>
  <c r="L5947" i="1"/>
  <c r="L5955" i="1"/>
  <c r="L3233" i="1"/>
  <c r="L5964" i="1"/>
  <c r="L1455" i="1"/>
  <c r="L3252" i="1"/>
  <c r="L3261" i="1"/>
  <c r="L599" i="1"/>
  <c r="L3271" i="1"/>
  <c r="L8932" i="1"/>
  <c r="L8939" i="1"/>
  <c r="L1478" i="1"/>
  <c r="L6006" i="1"/>
  <c r="L3291" i="1"/>
  <c r="L3295" i="1"/>
  <c r="L1490" i="1"/>
  <c r="L8952" i="1"/>
  <c r="L3304" i="1"/>
  <c r="L11224" i="1"/>
  <c r="L11228" i="1"/>
  <c r="L3311" i="1"/>
  <c r="L6042" i="1"/>
  <c r="L8974" i="1"/>
  <c r="L6047" i="1"/>
  <c r="L3333" i="1"/>
  <c r="L3338" i="1"/>
  <c r="L11239" i="1"/>
  <c r="L8990" i="1"/>
  <c r="L8994" i="1"/>
  <c r="L6064" i="1"/>
  <c r="L3352" i="1"/>
  <c r="L6071" i="1"/>
  <c r="L6076" i="1"/>
  <c r="L9007" i="1"/>
  <c r="L3364" i="1"/>
  <c r="L3369" i="1"/>
  <c r="L6088" i="1"/>
  <c r="L9013" i="1"/>
  <c r="L1533" i="1"/>
  <c r="L1536" i="1"/>
  <c r="L6100" i="1"/>
  <c r="L9027" i="1"/>
  <c r="L2" i="1"/>
  <c r="L6110" i="1"/>
  <c r="L11252" i="1"/>
  <c r="L1550" i="1"/>
  <c r="L9041" i="1"/>
  <c r="L3404" i="1"/>
  <c r="L6124" i="1"/>
  <c r="L3409" i="1"/>
  <c r="L645" i="1"/>
  <c r="L3414" i="1"/>
  <c r="L1563" i="1"/>
  <c r="L648" i="1"/>
  <c r="L6143" i="1"/>
  <c r="L650" i="1"/>
  <c r="L3426" i="1"/>
  <c r="L3429" i="1"/>
  <c r="L6159" i="1"/>
  <c r="L1570" i="1"/>
  <c r="L6165" i="1"/>
  <c r="L6166" i="1"/>
  <c r="L6170" i="1"/>
  <c r="L3441" i="1"/>
  <c r="L9075" i="1"/>
  <c r="L9077" i="1"/>
  <c r="L11270" i="1"/>
  <c r="L661" i="1"/>
  <c r="L240" i="1"/>
  <c r="L3454" i="1"/>
  <c r="L242" i="1"/>
  <c r="L6185" i="1"/>
  <c r="L3458" i="1"/>
  <c r="L3461" i="1"/>
  <c r="L6192" i="1"/>
  <c r="L3465" i="1"/>
  <c r="L3469" i="1"/>
  <c r="L3472" i="1"/>
  <c r="L1588" i="1"/>
  <c r="L3478" i="1"/>
  <c r="L9100" i="1"/>
  <c r="L9103" i="1"/>
  <c r="L3488" i="1"/>
  <c r="L3489" i="1"/>
  <c r="L9107" i="1"/>
  <c r="L98" i="1"/>
  <c r="L1596" i="1"/>
  <c r="L9113" i="1"/>
  <c r="L3499" i="1"/>
  <c r="L11283" i="1"/>
  <c r="L9119" i="1"/>
  <c r="L9123" i="1"/>
  <c r="L6218" i="1"/>
  <c r="L9126" i="1"/>
  <c r="L11286" i="1"/>
  <c r="L11288" i="1"/>
  <c r="L1613" i="1"/>
  <c r="L6226" i="1"/>
  <c r="L6227" i="1"/>
  <c r="L3513" i="1"/>
  <c r="L6230" i="1"/>
  <c r="L6233" i="1"/>
  <c r="L6236" i="1"/>
  <c r="L676" i="1"/>
  <c r="L6239" i="1"/>
  <c r="L6243" i="1"/>
  <c r="L6244" i="1"/>
  <c r="L6247" i="1"/>
  <c r="L1626" i="1"/>
  <c r="L9155" i="1"/>
  <c r="L1630" i="1"/>
  <c r="L6258" i="1"/>
  <c r="L6260" i="1"/>
  <c r="L1634" i="1"/>
  <c r="L3534" i="1"/>
  <c r="L1639" i="1"/>
  <c r="L9162" i="1"/>
  <c r="L3539" i="1"/>
  <c r="L9165" i="1"/>
  <c r="L9166" i="1"/>
  <c r="L1643" i="1"/>
  <c r="L6280" i="1"/>
  <c r="L3547" i="1"/>
  <c r="L689" i="1"/>
  <c r="L690" i="1"/>
  <c r="L6289" i="1"/>
  <c r="L6291" i="1"/>
  <c r="L11305" i="1"/>
  <c r="L3555" i="1"/>
  <c r="L9180" i="1"/>
  <c r="L3560" i="1"/>
  <c r="L3563" i="1"/>
  <c r="L1664" i="1"/>
  <c r="L6299" i="1"/>
  <c r="L1667" i="1"/>
  <c r="L6304" i="1"/>
  <c r="L1669" i="1"/>
  <c r="L253" i="1"/>
  <c r="L9200" i="1"/>
  <c r="L3578" i="1"/>
  <c r="L9204" i="1"/>
  <c r="L9206" i="1"/>
  <c r="L6315" i="1"/>
  <c r="L9213" i="1"/>
  <c r="L11311" i="1"/>
  <c r="L1679" i="1"/>
  <c r="L9220" i="1"/>
  <c r="L6324" i="1"/>
  <c r="L3595" i="1"/>
  <c r="L3597" i="1"/>
  <c r="L6332" i="1"/>
  <c r="L3601" i="1"/>
  <c r="L6339" i="1"/>
  <c r="L1686" i="1"/>
  <c r="L9234" i="1"/>
  <c r="L3612" i="1"/>
  <c r="L8699" i="1"/>
  <c r="L11138" i="1"/>
  <c r="L560" i="1"/>
  <c r="L3124" i="1"/>
  <c r="L1394" i="1"/>
  <c r="L8809" i="1"/>
  <c r="L8822" i="1"/>
  <c r="L1416" i="1"/>
  <c r="L11187" i="1"/>
  <c r="L11190" i="1"/>
  <c r="L3195" i="1"/>
  <c r="L3202" i="1"/>
  <c r="L8876" i="1"/>
  <c r="L3214" i="1"/>
  <c r="L5949" i="1"/>
  <c r="L8893" i="1"/>
  <c r="L8899" i="1"/>
  <c r="L88" i="1"/>
  <c r="L3245" i="1"/>
  <c r="L3254" i="1"/>
  <c r="L5983" i="1"/>
  <c r="L8920" i="1"/>
  <c r="L5995" i="1"/>
  <c r="L3276" i="1"/>
  <c r="L1476" i="1"/>
  <c r="L3284" i="1"/>
  <c r="L3290" i="1"/>
  <c r="L6012" i="1"/>
  <c r="L1488" i="1"/>
  <c r="L1491" i="1"/>
  <c r="L8953" i="1"/>
  <c r="L3305" i="1"/>
  <c r="L6031" i="1"/>
  <c r="L6035" i="1"/>
  <c r="L11231" i="1"/>
  <c r="L8970" i="1"/>
  <c r="L3320" i="1"/>
  <c r="L1507" i="1"/>
  <c r="L8978" i="1"/>
  <c r="L8986" i="1"/>
  <c r="L229" i="1"/>
  <c r="L3343" i="1"/>
  <c r="L630" i="1"/>
  <c r="L6065" i="1"/>
  <c r="L3353" i="1"/>
  <c r="L9002" i="1"/>
  <c r="L3356" i="1"/>
  <c r="L3361" i="1"/>
  <c r="L1527" i="1"/>
  <c r="L3370" i="1"/>
  <c r="L3375" i="1"/>
  <c r="L6092" i="1"/>
  <c r="L9018" i="1"/>
  <c r="L6099" i="1"/>
  <c r="L11247" i="1"/>
  <c r="L9030" i="1"/>
  <c r="L3390" i="1"/>
  <c r="L3393" i="1"/>
  <c r="L92" i="1"/>
  <c r="L6114" i="1"/>
  <c r="L641" i="1"/>
  <c r="L6120" i="1"/>
  <c r="L643" i="1"/>
  <c r="L3410" i="1"/>
  <c r="L3411" i="1"/>
  <c r="L1562" i="1"/>
  <c r="L11257" i="1"/>
  <c r="L9052" i="1"/>
  <c r="L6144" i="1"/>
  <c r="L11260" i="1"/>
  <c r="L1565" i="1"/>
  <c r="L3430" i="1"/>
  <c r="L6160" i="1"/>
  <c r="L6163" i="1"/>
  <c r="L1573" i="1"/>
  <c r="L6167" i="1"/>
  <c r="L6171" i="1"/>
  <c r="L11265" i="1"/>
  <c r="L6174" i="1"/>
  <c r="L9078" i="1"/>
  <c r="L6179" i="1"/>
  <c r="L3448" i="1"/>
  <c r="L9082" i="1"/>
  <c r="L662" i="1"/>
  <c r="L6182" i="1"/>
  <c r="L9087" i="1"/>
  <c r="L664" i="1"/>
  <c r="L6190" i="1"/>
  <c r="L1584" i="1"/>
  <c r="L11278" i="1"/>
  <c r="L6196" i="1"/>
  <c r="L6198" i="1"/>
  <c r="L6200" i="1"/>
  <c r="L6202" i="1"/>
  <c r="L3480" i="1"/>
  <c r="L3484" i="1"/>
  <c r="L1591" i="1"/>
  <c r="L9105" i="1"/>
  <c r="L1594" i="1"/>
  <c r="L1595" i="1"/>
  <c r="L99" i="1"/>
  <c r="L6211" i="1"/>
  <c r="L26" i="1"/>
  <c r="L9117" i="1"/>
  <c r="L3503" i="1"/>
  <c r="L245" i="1"/>
  <c r="L11285" i="1"/>
  <c r="L246" i="1"/>
  <c r="L1609" i="1"/>
  <c r="L671" i="1"/>
  <c r="L11289" i="1"/>
  <c r="L247" i="1"/>
  <c r="L9135" i="1"/>
  <c r="L11293" i="1"/>
  <c r="L6231" i="1"/>
  <c r="L9142" i="1"/>
  <c r="L1618" i="1"/>
  <c r="L27" i="1"/>
  <c r="L11295" i="1"/>
  <c r="L9147" i="1"/>
  <c r="L6245" i="1"/>
  <c r="L9151" i="1"/>
  <c r="L6251" i="1"/>
  <c r="L6254" i="1"/>
  <c r="L1631" i="1"/>
  <c r="L250" i="1"/>
  <c r="L6261" i="1"/>
  <c r="L3533" i="1"/>
  <c r="L3535" i="1"/>
  <c r="L682" i="1"/>
  <c r="L6268" i="1"/>
  <c r="L3540" i="1"/>
  <c r="L11302" i="1"/>
  <c r="L687" i="1"/>
  <c r="L3544" i="1"/>
  <c r="L9169" i="1"/>
  <c r="L9171" i="1"/>
  <c r="L6284" i="1"/>
  <c r="L9173" i="1"/>
  <c r="L3550" i="1"/>
  <c r="L3551" i="1"/>
  <c r="L9178" i="1"/>
  <c r="L692" i="1"/>
  <c r="L3557" i="1"/>
  <c r="L1662" i="1"/>
  <c r="L6297" i="1"/>
  <c r="L9186" i="1"/>
  <c r="L6300" i="1"/>
  <c r="L6302" i="1"/>
  <c r="L6305" i="1"/>
  <c r="L3571" i="1"/>
  <c r="L9197" i="1"/>
  <c r="L1671" i="1"/>
  <c r="L3579" i="1"/>
  <c r="L3582" i="1"/>
  <c r="L1676" i="1"/>
  <c r="L9210" i="1"/>
  <c r="L9214" i="1"/>
  <c r="L9217" i="1"/>
  <c r="L6318" i="1"/>
  <c r="L9221" i="1"/>
  <c r="L1680" i="1"/>
  <c r="L6328" i="1"/>
  <c r="L699" i="1"/>
  <c r="L6333" i="1"/>
  <c r="L6337" i="1"/>
  <c r="L3603" i="1"/>
  <c r="L9230" i="1"/>
  <c r="L3608" i="1"/>
  <c r="L1688" i="1"/>
  <c r="L5728" i="1"/>
  <c r="L551" i="1"/>
  <c r="L11150" i="1"/>
  <c r="L5836" i="1"/>
  <c r="L8791" i="1"/>
  <c r="L5857" i="1"/>
  <c r="L5881" i="1"/>
  <c r="L3176" i="1"/>
  <c r="L1422" i="1"/>
  <c r="L8848" i="1"/>
  <c r="L8857" i="1"/>
  <c r="L8866" i="1"/>
  <c r="L3206" i="1"/>
  <c r="L1434" i="1"/>
  <c r="L8889" i="1"/>
  <c r="L3225" i="1"/>
  <c r="L11203" i="1"/>
  <c r="L8905" i="1"/>
  <c r="L595" i="1"/>
  <c r="L3256" i="1"/>
  <c r="L3262" i="1"/>
  <c r="L5989" i="1"/>
  <c r="L542" i="1"/>
  <c r="L5789" i="1"/>
  <c r="L5821" i="1"/>
  <c r="L8783" i="1"/>
  <c r="L8797" i="1"/>
  <c r="L8813" i="1"/>
  <c r="L1410" i="1"/>
  <c r="L5896" i="1"/>
  <c r="L5909" i="1"/>
  <c r="L3189" i="1"/>
  <c r="L8860" i="1"/>
  <c r="L8869" i="1"/>
  <c r="L3210" i="1"/>
  <c r="L8884" i="1"/>
  <c r="L5951" i="1"/>
  <c r="L11201" i="1"/>
  <c r="L5961" i="1"/>
  <c r="L5969" i="1"/>
  <c r="L5973" i="1"/>
  <c r="L1465" i="1"/>
  <c r="L8915" i="1"/>
  <c r="L600" i="1"/>
  <c r="L8928" i="1"/>
  <c r="L1473" i="1"/>
  <c r="L604" i="1"/>
  <c r="L608" i="1"/>
  <c r="L11216" i="1"/>
  <c r="L6013" i="1"/>
  <c r="L6015" i="1"/>
  <c r="L6019" i="1"/>
  <c r="L6025" i="1"/>
  <c r="L3306" i="1"/>
  <c r="L6033" i="1"/>
  <c r="L8961" i="1"/>
  <c r="L1505" i="1"/>
  <c r="L11233" i="1"/>
  <c r="L8975" i="1"/>
  <c r="L8977" i="1"/>
  <c r="L8981" i="1"/>
  <c r="L6055" i="1"/>
  <c r="L3341" i="1"/>
  <c r="L8993" i="1"/>
  <c r="L1514" i="1"/>
  <c r="L11241" i="1"/>
  <c r="L1519" i="1"/>
  <c r="L6074" i="1"/>
  <c r="L3359" i="1"/>
  <c r="L1525" i="1"/>
  <c r="L6081" i="1"/>
  <c r="L11245" i="1"/>
  <c r="L3376" i="1"/>
  <c r="L6095" i="1"/>
  <c r="L3380" i="1"/>
  <c r="L1538" i="1"/>
  <c r="L9025" i="1"/>
  <c r="L1542" i="1"/>
  <c r="L6108" i="1"/>
  <c r="L233" i="1"/>
  <c r="L3397" i="1"/>
  <c r="L6116" i="1"/>
  <c r="L1553" i="1"/>
  <c r="L6122" i="1"/>
  <c r="L6126" i="1"/>
  <c r="L1558" i="1"/>
  <c r="L6131" i="1"/>
  <c r="L6134" i="1"/>
  <c r="L11258" i="1"/>
  <c r="L6140" i="1"/>
  <c r="L11259" i="1"/>
  <c r="L3425" i="1"/>
  <c r="L11130" i="1"/>
  <c r="L3122" i="1"/>
  <c r="L11177" i="1"/>
  <c r="L8840" i="1"/>
  <c r="L3200" i="1"/>
  <c r="L3218" i="1"/>
  <c r="L8901" i="1"/>
  <c r="L1459" i="1"/>
  <c r="L601" i="1"/>
  <c r="L1474" i="1"/>
  <c r="L3287" i="1"/>
  <c r="L11218" i="1"/>
  <c r="L6020" i="1"/>
  <c r="L8957" i="1"/>
  <c r="L1504" i="1"/>
  <c r="L3318" i="1"/>
  <c r="L6048" i="1"/>
  <c r="L626" i="1"/>
  <c r="L628" i="1"/>
  <c r="L3349" i="1"/>
  <c r="L11242" i="1"/>
  <c r="L3363" i="1"/>
  <c r="L6087" i="1"/>
  <c r="L1532" i="1"/>
  <c r="L1539" i="1"/>
  <c r="L1543" i="1"/>
  <c r="L9035" i="1"/>
  <c r="L9040" i="1"/>
  <c r="L1556" i="1"/>
  <c r="L644" i="1"/>
  <c r="L3416" i="1"/>
  <c r="L6141" i="1"/>
  <c r="L11261" i="1"/>
  <c r="L1566" i="1"/>
  <c r="L6162" i="1"/>
  <c r="L238" i="1"/>
  <c r="L9070" i="1"/>
  <c r="L1577" i="1"/>
  <c r="L659" i="1"/>
  <c r="L3447" i="1"/>
  <c r="L3451" i="1"/>
  <c r="L1581" i="1"/>
  <c r="L9088" i="1"/>
  <c r="L3462" i="1"/>
  <c r="L9093" i="1"/>
  <c r="L95" i="1"/>
  <c r="L3475" i="1"/>
  <c r="L1589" i="1"/>
  <c r="L1590" i="1"/>
  <c r="L11280" i="1"/>
  <c r="L667" i="1"/>
  <c r="L11281" i="1"/>
  <c r="L9115" i="1"/>
  <c r="L1602" i="1"/>
  <c r="L9121" i="1"/>
  <c r="L1604" i="1"/>
  <c r="L3508" i="1"/>
  <c r="L9129" i="1"/>
  <c r="L674" i="1"/>
  <c r="L11292" i="1"/>
  <c r="L1617" i="1"/>
  <c r="L3518" i="1"/>
  <c r="L248" i="1"/>
  <c r="L11296" i="1"/>
  <c r="L9149" i="1"/>
  <c r="L6252" i="1"/>
  <c r="L9156" i="1"/>
  <c r="L11298" i="1"/>
  <c r="L6263" i="1"/>
  <c r="L1637" i="1"/>
  <c r="L683" i="1"/>
  <c r="L11303" i="1"/>
  <c r="L6275" i="1"/>
  <c r="L3545" i="1"/>
  <c r="L6283" i="1"/>
  <c r="L6285" i="1"/>
  <c r="L6292" i="1"/>
  <c r="L3553" i="1"/>
  <c r="L1661" i="1"/>
  <c r="L104" i="1"/>
  <c r="L9187" i="1"/>
  <c r="L6301" i="1"/>
  <c r="L3569" i="1"/>
  <c r="L6306" i="1"/>
  <c r="L1670" i="1"/>
  <c r="L6310" i="1"/>
  <c r="L9205" i="1"/>
  <c r="L3585" i="1"/>
  <c r="L28" i="1"/>
  <c r="L9218" i="1"/>
  <c r="L6320" i="1"/>
  <c r="L6325" i="1"/>
  <c r="L9225" i="1"/>
  <c r="L105" i="1"/>
  <c r="L701" i="1"/>
  <c r="L3604" i="1"/>
  <c r="L6341" i="1"/>
  <c r="L6343" i="1"/>
  <c r="L6344" i="1"/>
  <c r="L6346" i="1"/>
  <c r="L1693" i="1"/>
  <c r="L3622" i="1"/>
  <c r="L9242" i="1"/>
  <c r="L11315" i="1"/>
  <c r="L6357" i="1"/>
  <c r="L3629" i="1"/>
  <c r="L6359" i="1"/>
  <c r="L3631" i="1"/>
  <c r="L258" i="1"/>
  <c r="L3636" i="1"/>
  <c r="L11322" i="1"/>
  <c r="L9253" i="1"/>
  <c r="L9255" i="1"/>
  <c r="L3645" i="1"/>
  <c r="L6375" i="1"/>
  <c r="L6380" i="1"/>
  <c r="L6384" i="1"/>
  <c r="L1710" i="1"/>
  <c r="L6388" i="1"/>
  <c r="L11324" i="1"/>
  <c r="L3654" i="1"/>
  <c r="L3657" i="1"/>
  <c r="L6396" i="1"/>
  <c r="L6397" i="1"/>
  <c r="L11327" i="1"/>
  <c r="L9281" i="1"/>
  <c r="L3667" i="1"/>
  <c r="L9286" i="1"/>
  <c r="L11331" i="1"/>
  <c r="L9290" i="1"/>
  <c r="L6403" i="1"/>
  <c r="L6406" i="1"/>
  <c r="L6407" i="1"/>
  <c r="L9297" i="1"/>
  <c r="L1728" i="1"/>
  <c r="L3689" i="1"/>
  <c r="L9302" i="1"/>
  <c r="L6416" i="1"/>
  <c r="L721" i="1"/>
  <c r="L722" i="1"/>
  <c r="L6421" i="1"/>
  <c r="L6426" i="1"/>
  <c r="L3705" i="1"/>
  <c r="L1739" i="1"/>
  <c r="L3709" i="1"/>
  <c r="L3711" i="1"/>
  <c r="L11344" i="1"/>
  <c r="L9317" i="1"/>
  <c r="L9319" i="1"/>
  <c r="L3715" i="1"/>
  <c r="L9324" i="1"/>
  <c r="L727" i="1"/>
  <c r="L3720" i="1"/>
  <c r="L6452" i="1"/>
  <c r="L9329" i="1"/>
  <c r="L3729" i="1"/>
  <c r="L730" i="1"/>
  <c r="L6459" i="1"/>
  <c r="L264" i="1"/>
  <c r="L9339" i="1"/>
  <c r="L3741" i="1"/>
  <c r="L735" i="1"/>
  <c r="L6467" i="1"/>
  <c r="L9345" i="1"/>
  <c r="L6473" i="1"/>
  <c r="L9347" i="1"/>
  <c r="L9350" i="1"/>
  <c r="L11361" i="1"/>
  <c r="L738" i="1"/>
  <c r="L3751" i="1"/>
  <c r="L5751" i="1"/>
  <c r="L5837" i="1"/>
  <c r="L5871" i="1"/>
  <c r="L8842" i="1"/>
  <c r="L8868" i="1"/>
  <c r="L3219" i="1"/>
  <c r="L591" i="1"/>
  <c r="L8912" i="1"/>
  <c r="L5994" i="1"/>
  <c r="L6002" i="1"/>
  <c r="L6005" i="1"/>
  <c r="L1485" i="1"/>
  <c r="L615" i="1"/>
  <c r="L1499" i="1"/>
  <c r="L3309" i="1"/>
  <c r="L11234" i="1"/>
  <c r="L3332" i="1"/>
  <c r="L6056" i="1"/>
  <c r="L3345" i="1"/>
  <c r="L6066" i="1"/>
  <c r="L1522" i="1"/>
  <c r="L1526" i="1"/>
  <c r="L637" i="1"/>
  <c r="L3379" i="1"/>
  <c r="L9021" i="1"/>
  <c r="L638" i="1"/>
  <c r="L1545" i="1"/>
  <c r="L6117" i="1"/>
  <c r="L6123" i="1"/>
  <c r="L6129" i="1"/>
  <c r="L6135" i="1"/>
  <c r="L3421" i="1"/>
  <c r="L9057" i="1"/>
  <c r="L652" i="1"/>
  <c r="L3432" i="1"/>
  <c r="L9065" i="1"/>
  <c r="L3439" i="1"/>
  <c r="L3442" i="1"/>
  <c r="L11269" i="1"/>
  <c r="L9081" i="1"/>
  <c r="L3452" i="1"/>
  <c r="L6183" i="1"/>
  <c r="L11276" i="1"/>
  <c r="L1583" i="1"/>
  <c r="L9095" i="1"/>
  <c r="L3471" i="1"/>
  <c r="L9098" i="1"/>
  <c r="L6204" i="1"/>
  <c r="L6206" i="1"/>
  <c r="L9106" i="1"/>
  <c r="L3493" i="1"/>
  <c r="L1597" i="1"/>
  <c r="L9116" i="1"/>
  <c r="L670" i="1"/>
  <c r="L6216" i="1"/>
  <c r="L1605" i="1"/>
  <c r="L9127" i="1"/>
  <c r="L1612" i="1"/>
  <c r="L11290" i="1"/>
  <c r="L3514" i="1"/>
  <c r="L6232" i="1"/>
  <c r="L3519" i="1"/>
  <c r="L3522" i="1"/>
  <c r="L3523" i="1"/>
  <c r="L6248" i="1"/>
  <c r="L3528" i="1"/>
  <c r="L3530" i="1"/>
  <c r="L9159" i="1"/>
  <c r="L679" i="1"/>
  <c r="L6266" i="1"/>
  <c r="L6271" i="1"/>
  <c r="L1640" i="1"/>
  <c r="L3543" i="1"/>
  <c r="L1645" i="1"/>
  <c r="L11304" i="1"/>
  <c r="L6286" i="1"/>
  <c r="L6293" i="1"/>
  <c r="L11307" i="1"/>
  <c r="L9181" i="1"/>
  <c r="L6298" i="1"/>
  <c r="L3566" i="1"/>
  <c r="L694" i="1"/>
  <c r="L9194" i="1"/>
  <c r="L6307" i="1"/>
  <c r="L1672" i="1"/>
  <c r="L9203" i="1"/>
  <c r="L1675" i="1"/>
  <c r="L3586" i="1"/>
  <c r="L3588" i="1"/>
  <c r="L11312" i="1"/>
  <c r="L3594" i="1"/>
  <c r="L9224" i="1"/>
  <c r="L6329" i="1"/>
  <c r="L6334" i="1"/>
  <c r="L11313" i="1"/>
  <c r="L3605" i="1"/>
  <c r="L3609" i="1"/>
  <c r="L9235" i="1"/>
  <c r="L705" i="1"/>
  <c r="L6347" i="1"/>
  <c r="L6350" i="1"/>
  <c r="L255" i="1"/>
  <c r="L3625" i="1"/>
  <c r="L11316" i="1"/>
  <c r="L3627" i="1"/>
  <c r="L1698" i="1"/>
  <c r="L708" i="1"/>
  <c r="L1701" i="1"/>
  <c r="L3635" i="1"/>
  <c r="L259" i="1"/>
  <c r="L3639" i="1"/>
  <c r="L3642" i="1"/>
  <c r="L9256" i="1"/>
  <c r="L3646" i="1"/>
  <c r="L9261" i="1"/>
  <c r="L9263" i="1"/>
  <c r="L1709" i="1"/>
  <c r="L713" i="1"/>
  <c r="L1711" i="1"/>
  <c r="L1714" i="1"/>
  <c r="L716" i="1"/>
  <c r="L6393" i="1"/>
  <c r="L3660" i="1"/>
  <c r="L1717" i="1"/>
  <c r="L1719" i="1"/>
  <c r="L3665" i="1"/>
  <c r="L3668" i="1"/>
  <c r="L3671" i="1"/>
  <c r="L6400" i="1"/>
  <c r="L3676" i="1"/>
  <c r="L3678" i="1"/>
  <c r="L9293" i="1"/>
  <c r="L3682" i="1"/>
  <c r="L262" i="1"/>
  <c r="L1729" i="1"/>
  <c r="L9301" i="1"/>
  <c r="L6414" i="1"/>
  <c r="L3692" i="1"/>
  <c r="L3697" i="1"/>
  <c r="L6418" i="1"/>
  <c r="L1737" i="1"/>
  <c r="L11339" i="1"/>
  <c r="L6430" i="1"/>
  <c r="L6433" i="1"/>
  <c r="L6435" i="1"/>
  <c r="L1742" i="1"/>
  <c r="L725" i="1"/>
  <c r="L3713" i="1"/>
  <c r="L1745" i="1"/>
  <c r="L9322" i="1"/>
  <c r="L6447" i="1"/>
  <c r="L728" i="1"/>
  <c r="L3721" i="1"/>
  <c r="L107" i="1"/>
  <c r="L9330" i="1"/>
  <c r="L9332" i="1"/>
  <c r="L11352" i="1"/>
  <c r="L3736" i="1"/>
  <c r="L3738" i="1"/>
  <c r="L11354" i="1"/>
  <c r="L733" i="1"/>
  <c r="L11355" i="1"/>
  <c r="L6468" i="1"/>
  <c r="L9346" i="1"/>
  <c r="L3744" i="1"/>
  <c r="L6476" i="1"/>
  <c r="L108" i="1"/>
  <c r="L1761" i="1"/>
  <c r="L6485" i="1"/>
  <c r="L11363" i="1"/>
  <c r="L8716" i="1"/>
  <c r="L3141" i="1"/>
  <c r="L3173" i="1"/>
  <c r="L5911" i="1"/>
  <c r="L8870" i="1"/>
  <c r="L11199" i="1"/>
  <c r="L11204" i="1"/>
  <c r="L1466" i="1"/>
  <c r="L5996" i="1"/>
  <c r="L11213" i="1"/>
  <c r="L6007" i="1"/>
  <c r="L613" i="1"/>
  <c r="L3300" i="1"/>
  <c r="L6032" i="1"/>
  <c r="L6041" i="1"/>
  <c r="L3321" i="1"/>
  <c r="L8979" i="1"/>
  <c r="L8987" i="1"/>
  <c r="L3346" i="1"/>
  <c r="L8998" i="1"/>
  <c r="L1523" i="1"/>
  <c r="L3365" i="1"/>
  <c r="L9009" i="1"/>
  <c r="L1534" i="1"/>
  <c r="L9024" i="1"/>
  <c r="L9031" i="1"/>
  <c r="L1546" i="1"/>
  <c r="L642" i="1"/>
  <c r="L234" i="1"/>
  <c r="L1561" i="1"/>
  <c r="L3418" i="1"/>
  <c r="L6145" i="1"/>
  <c r="L3427" i="1"/>
  <c r="L9061" i="1"/>
  <c r="L1571" i="1"/>
  <c r="L9068" i="1"/>
  <c r="L1575" i="1"/>
  <c r="L6175" i="1"/>
  <c r="L6178" i="1"/>
  <c r="L1579" i="1"/>
  <c r="L3453" i="1"/>
  <c r="L9086" i="1"/>
  <c r="L6187" i="1"/>
  <c r="L9091" i="1"/>
  <c r="L6195" i="1"/>
  <c r="L9096" i="1"/>
  <c r="L3476" i="1"/>
  <c r="L9101" i="1"/>
  <c r="L3486" i="1"/>
  <c r="L3490" i="1"/>
  <c r="L3494" i="1"/>
  <c r="L1598" i="1"/>
  <c r="L6213" i="1"/>
  <c r="L9118" i="1"/>
  <c r="L6217" i="1"/>
  <c r="L3506" i="1"/>
  <c r="L11287" i="1"/>
  <c r="L3510" i="1"/>
  <c r="L9134" i="1"/>
  <c r="L9137" i="1"/>
  <c r="L9141" i="1"/>
  <c r="L1619" i="1"/>
  <c r="L9146" i="1"/>
  <c r="L1623" i="1"/>
  <c r="L1625" i="1"/>
  <c r="L6253" i="1"/>
  <c r="L9157" i="1"/>
  <c r="L6262" i="1"/>
  <c r="L6264" i="1"/>
  <c r="L6267" i="1"/>
  <c r="L9163" i="1"/>
  <c r="L685" i="1"/>
  <c r="L6277" i="1"/>
  <c r="L6282" i="1"/>
  <c r="L1649" i="1"/>
  <c r="L6287" i="1"/>
  <c r="L1655" i="1"/>
  <c r="L3556" i="1"/>
  <c r="L3559" i="1"/>
  <c r="L3564" i="1"/>
  <c r="L9188" i="1"/>
  <c r="L6303" i="1"/>
  <c r="L3570" i="1"/>
  <c r="L3574" i="1"/>
  <c r="L3576" i="1"/>
  <c r="L1673" i="1"/>
  <c r="L6313" i="1"/>
  <c r="L1677" i="1"/>
  <c r="L9215" i="1"/>
  <c r="L1678" i="1"/>
  <c r="L9222" i="1"/>
  <c r="L6326" i="1"/>
  <c r="L698" i="1"/>
  <c r="L9227" i="1"/>
  <c r="L3602" i="1"/>
  <c r="L1685" i="1"/>
  <c r="L702" i="1"/>
  <c r="L9236" i="1"/>
  <c r="L3615" i="1"/>
  <c r="L3617" i="1"/>
  <c r="L9239" i="1"/>
  <c r="L3623" i="1"/>
  <c r="L6355" i="1"/>
  <c r="L9245" i="1"/>
  <c r="L3628" i="1"/>
  <c r="L9248" i="1"/>
  <c r="L9249" i="1"/>
  <c r="L6363" i="1"/>
  <c r="L6364" i="1"/>
  <c r="L9251" i="1"/>
  <c r="L6369" i="1"/>
  <c r="L1705" i="1"/>
  <c r="L3644" i="1"/>
  <c r="L6373" i="1"/>
  <c r="L10" i="1"/>
  <c r="L1707" i="1"/>
  <c r="L712" i="1"/>
  <c r="L9266" i="1"/>
  <c r="L1712" i="1"/>
  <c r="L9269" i="1"/>
  <c r="L3655" i="1"/>
  <c r="L9274" i="1"/>
  <c r="L9275" i="1"/>
  <c r="L1718" i="1"/>
  <c r="L3664" i="1"/>
  <c r="L9282" i="1"/>
  <c r="L3669" i="1"/>
  <c r="L1722" i="1"/>
  <c r="L3674" i="1"/>
  <c r="L720" i="1"/>
  <c r="L261" i="1"/>
  <c r="L3680" i="1"/>
  <c r="L1727" i="1"/>
  <c r="L9298" i="1"/>
  <c r="L6410" i="1"/>
  <c r="L1730" i="1"/>
  <c r="L9303" i="1"/>
  <c r="L9305" i="1"/>
  <c r="L3698" i="1"/>
  <c r="L6419" i="1"/>
  <c r="L6422" i="1"/>
  <c r="L6427" i="1"/>
  <c r="L6431" i="1"/>
  <c r="L1740" i="1"/>
  <c r="L11341" i="1"/>
  <c r="L11342" i="1"/>
  <c r="L9315" i="1"/>
  <c r="L6442" i="1"/>
  <c r="L9320" i="1"/>
  <c r="L6446" i="1"/>
  <c r="L3717" i="1"/>
  <c r="L9325" i="1"/>
  <c r="L3722" i="1"/>
  <c r="L9327" i="1"/>
  <c r="L6453" i="1"/>
  <c r="L3730" i="1"/>
  <c r="L6456" i="1"/>
  <c r="L3737" i="1"/>
  <c r="L3739" i="1"/>
  <c r="L732" i="1"/>
  <c r="L6461" i="1"/>
  <c r="L11141" i="1"/>
  <c r="L572" i="1"/>
  <c r="L11183" i="1"/>
  <c r="L5919" i="1"/>
  <c r="L5935" i="1"/>
  <c r="L1441" i="1"/>
  <c r="L593" i="1"/>
  <c r="L5981" i="1"/>
  <c r="L8927" i="1"/>
  <c r="L11214" i="1"/>
  <c r="L8944" i="1"/>
  <c r="L11219" i="1"/>
  <c r="L6024" i="1"/>
  <c r="L8958" i="1"/>
  <c r="L8966" i="1"/>
  <c r="L3323" i="1"/>
  <c r="L3334" i="1"/>
  <c r="L230" i="1"/>
  <c r="L8995" i="1"/>
  <c r="L6068" i="1"/>
  <c r="L6077" i="1"/>
  <c r="L11244" i="1"/>
  <c r="L9010" i="1"/>
  <c r="L6097" i="1"/>
  <c r="L6101" i="1"/>
  <c r="L3391" i="1"/>
  <c r="L3396" i="1"/>
  <c r="L3401" i="1"/>
  <c r="L6125" i="1"/>
  <c r="L6130" i="1"/>
  <c r="L6136" i="1"/>
  <c r="L9054" i="1"/>
  <c r="L3428" i="1"/>
  <c r="L6157" i="1"/>
  <c r="L9064" i="1"/>
  <c r="L6168" i="1"/>
  <c r="L657" i="1"/>
  <c r="L3443" i="1"/>
  <c r="L9079" i="1"/>
  <c r="L11272" i="1"/>
  <c r="L663" i="1"/>
  <c r="L3456" i="1"/>
  <c r="L6188" i="1"/>
  <c r="L11277" i="1"/>
  <c r="L1585" i="1"/>
  <c r="L1587" i="1"/>
  <c r="L3477" i="1"/>
  <c r="L3481" i="1"/>
  <c r="L3487" i="1"/>
  <c r="L97" i="1"/>
  <c r="L3495" i="1"/>
  <c r="L9112" i="1"/>
  <c r="L1599" i="1"/>
  <c r="L1603" i="1"/>
  <c r="L11284" i="1"/>
  <c r="L1606" i="1"/>
  <c r="L3509" i="1"/>
  <c r="L9131" i="1"/>
  <c r="L675" i="1"/>
  <c r="L6229" i="1"/>
  <c r="L3516" i="1"/>
  <c r="L3520" i="1"/>
  <c r="L6240" i="1"/>
  <c r="L11297" i="1"/>
  <c r="L3526" i="1"/>
  <c r="L6255" i="1"/>
  <c r="L6257" i="1"/>
  <c r="L11299" i="1"/>
  <c r="L1635" i="1"/>
  <c r="L3536" i="1"/>
  <c r="L103" i="1"/>
  <c r="L251" i="1"/>
  <c r="L9167" i="1"/>
  <c r="L3546" i="1"/>
  <c r="L1650" i="1"/>
  <c r="L1653" i="1"/>
  <c r="L6294" i="1"/>
  <c r="L1657" i="1"/>
  <c r="L9182" i="1"/>
  <c r="L3565" i="1"/>
  <c r="L693" i="1"/>
  <c r="L1668" i="1"/>
  <c r="L9195" i="1"/>
  <c r="L6308" i="1"/>
  <c r="L6309" i="1"/>
  <c r="L3581" i="1"/>
  <c r="L9207" i="1"/>
  <c r="L9211" i="1"/>
  <c r="L6317" i="1"/>
  <c r="L6319" i="1"/>
  <c r="L9223" i="1"/>
  <c r="L1682" i="1"/>
  <c r="L9226" i="1"/>
  <c r="L3599" i="1"/>
  <c r="L6338" i="1"/>
  <c r="L3606" i="1"/>
  <c r="L3610" i="1"/>
  <c r="L9237" i="1"/>
  <c r="L3616" i="1"/>
  <c r="L11314" i="1"/>
  <c r="L3619" i="1"/>
  <c r="L3624" i="1"/>
  <c r="L1694" i="1"/>
  <c r="L9246" i="1"/>
  <c r="L1696" i="1"/>
  <c r="L1699" i="1"/>
  <c r="L9250" i="1"/>
  <c r="L3632" i="1"/>
  <c r="L6365" i="1"/>
  <c r="L3637" i="1"/>
  <c r="L9252" i="1"/>
  <c r="L6371" i="1"/>
  <c r="L9257" i="1"/>
  <c r="L3647" i="1"/>
  <c r="L6376" i="1"/>
  <c r="L6381" i="1"/>
  <c r="L3649" i="1"/>
  <c r="L6386" i="1"/>
  <c r="L3652" i="1"/>
  <c r="L3653" i="1"/>
  <c r="L9273" i="1"/>
  <c r="L6394" i="1"/>
  <c r="L9276" i="1"/>
  <c r="L3663" i="1"/>
  <c r="L11328" i="1"/>
  <c r="L9283" i="1"/>
  <c r="L9285" i="1"/>
  <c r="L9287" i="1"/>
  <c r="L3675" i="1"/>
  <c r="L6401" i="1"/>
  <c r="L3679" i="1"/>
  <c r="L11334" i="1"/>
  <c r="L9296" i="1"/>
  <c r="L263" i="1"/>
  <c r="L3687" i="1"/>
  <c r="L1731" i="1"/>
  <c r="L9304" i="1"/>
  <c r="L3693" i="1"/>
  <c r="L1735" i="1"/>
  <c r="L3701" i="1"/>
  <c r="L3703" i="1"/>
  <c r="L11340" i="1"/>
  <c r="L6432" i="1"/>
  <c r="L9311" i="1"/>
  <c r="L6436" i="1"/>
  <c r="L6438" i="1"/>
  <c r="L556" i="1"/>
  <c r="L3154" i="1"/>
  <c r="L5889" i="1"/>
  <c r="L3190" i="1"/>
  <c r="L3209" i="1"/>
  <c r="L8891" i="1"/>
  <c r="L3241" i="1"/>
  <c r="L597" i="1"/>
  <c r="L1471" i="1"/>
  <c r="L605" i="1"/>
  <c r="L8945" i="1"/>
  <c r="L11220" i="1"/>
  <c r="L1496" i="1"/>
  <c r="L11227" i="1"/>
  <c r="L227" i="1"/>
  <c r="L11235" i="1"/>
  <c r="L3336" i="1"/>
  <c r="L6058" i="1"/>
  <c r="L6062" i="1"/>
  <c r="L8999" i="1"/>
  <c r="L634" i="1"/>
  <c r="L3366" i="1"/>
  <c r="L6089" i="1"/>
  <c r="L6098" i="1"/>
  <c r="L6104" i="1"/>
  <c r="L11249" i="1"/>
  <c r="L6113" i="1"/>
  <c r="L9043" i="1"/>
  <c r="L3407" i="1"/>
  <c r="L3412" i="1"/>
  <c r="L647" i="1"/>
  <c r="L9055" i="1"/>
  <c r="L6153" i="1"/>
  <c r="L653" i="1"/>
  <c r="L6164" i="1"/>
  <c r="L239" i="1"/>
  <c r="L1576" i="1"/>
  <c r="L6176" i="1"/>
  <c r="L11271" i="1"/>
  <c r="L3449" i="1"/>
  <c r="L1580" i="1"/>
  <c r="L11275" i="1"/>
  <c r="L3459" i="1"/>
  <c r="L6193" i="1"/>
  <c r="L3466" i="1"/>
  <c r="L9097" i="1"/>
  <c r="L6201" i="1"/>
  <c r="L6205" i="1"/>
  <c r="L9104" i="1"/>
  <c r="L3491" i="1"/>
  <c r="L3496" i="1"/>
  <c r="L6209" i="1"/>
  <c r="L1600" i="1"/>
  <c r="L9120" i="1"/>
  <c r="L9124" i="1"/>
  <c r="L1607" i="1"/>
  <c r="L9128" i="1"/>
  <c r="L672" i="1"/>
  <c r="L1615" i="1"/>
  <c r="L9138" i="1"/>
  <c r="L6234" i="1"/>
  <c r="L6237" i="1"/>
  <c r="L1621" i="1"/>
  <c r="L3524" i="1"/>
  <c r="L9152" i="1"/>
  <c r="L3529" i="1"/>
  <c r="L9158" i="1"/>
  <c r="L677" i="1"/>
  <c r="L11301" i="1"/>
  <c r="L3537" i="1"/>
  <c r="L3541" i="1"/>
  <c r="L6273" i="1"/>
  <c r="L9168" i="1"/>
  <c r="L1646" i="1"/>
  <c r="L1651" i="1"/>
  <c r="L9174" i="1"/>
  <c r="L9176" i="1"/>
  <c r="L1658" i="1"/>
  <c r="L3561" i="1"/>
  <c r="L5797" i="1"/>
  <c r="L11168" i="1"/>
  <c r="L8831" i="1"/>
  <c r="L3192" i="1"/>
  <c r="L8881" i="1"/>
  <c r="L8896" i="1"/>
  <c r="L11206" i="1"/>
  <c r="L5987" i="1"/>
  <c r="L11210" i="1"/>
  <c r="L3282" i="1"/>
  <c r="L1483" i="1"/>
  <c r="L3298" i="1"/>
  <c r="L8954" i="1"/>
  <c r="L1502" i="1"/>
  <c r="L3312" i="1"/>
  <c r="L8976" i="1"/>
  <c r="L8982" i="1"/>
  <c r="L11240" i="1"/>
  <c r="L6063" i="1"/>
  <c r="L1520" i="1"/>
  <c r="L3360" i="1"/>
  <c r="L3367" i="1"/>
  <c r="L6091" i="1"/>
  <c r="L90" i="1"/>
  <c r="L9026" i="1"/>
  <c r="L9033" i="1"/>
  <c r="L1547" i="1"/>
  <c r="L3403" i="1"/>
  <c r="L6127" i="1"/>
  <c r="L235" i="1"/>
  <c r="L3420" i="1"/>
  <c r="L6147" i="1"/>
  <c r="L9058" i="1"/>
  <c r="L6161" i="1"/>
  <c r="L3433" i="1"/>
  <c r="L11263" i="1"/>
  <c r="L9072" i="1"/>
  <c r="L11267" i="1"/>
  <c r="L1578" i="1"/>
  <c r="L11273" i="1"/>
  <c r="L3455" i="1"/>
  <c r="L1582" i="1"/>
  <c r="L3460" i="1"/>
  <c r="L3464" i="1"/>
  <c r="L3467" i="1"/>
  <c r="L243" i="1"/>
  <c r="L3479" i="1"/>
  <c r="L3482" i="1"/>
  <c r="L11279" i="1"/>
  <c r="L3492" i="1"/>
  <c r="L3497" i="1"/>
  <c r="L6212" i="1"/>
  <c r="L11282" i="1"/>
  <c r="L3504" i="1"/>
  <c r="L3505" i="1"/>
  <c r="L3507" i="1"/>
  <c r="L1611" i="1"/>
  <c r="L3511" i="1"/>
  <c r="L11291" i="1"/>
  <c r="L1616" i="1"/>
  <c r="L9143" i="1"/>
  <c r="L100" i="1"/>
  <c r="L6241" i="1"/>
  <c r="L3525" i="1"/>
  <c r="L6249" i="1"/>
  <c r="L1627" i="1"/>
  <c r="L3532" i="1"/>
  <c r="L678" i="1"/>
  <c r="L681" i="1"/>
  <c r="L101" i="1"/>
  <c r="L6272" i="1"/>
  <c r="L1641" i="1"/>
  <c r="L1644" i="1"/>
  <c r="L4" i="1"/>
  <c r="L9172" i="1"/>
  <c r="L6290" i="1"/>
  <c r="L11306" i="1"/>
  <c r="L9179" i="1"/>
  <c r="L6295" i="1"/>
  <c r="L9184" i="1"/>
  <c r="L11308" i="1"/>
  <c r="L11309" i="1"/>
  <c r="L3572" i="1"/>
  <c r="L9198" i="1"/>
  <c r="L9202" i="1"/>
  <c r="L3583" i="1"/>
  <c r="L3584" i="1"/>
  <c r="L9212" i="1"/>
  <c r="L697" i="1"/>
  <c r="L3592" i="1"/>
  <c r="L6322" i="1"/>
  <c r="L254" i="1"/>
  <c r="L700" i="1"/>
  <c r="L6335" i="1"/>
  <c r="L6340" i="1"/>
  <c r="L3607" i="1"/>
  <c r="L1687" i="1"/>
  <c r="L704" i="1"/>
  <c r="L6345" i="1"/>
  <c r="L3618" i="1"/>
  <c r="L3620" i="1"/>
  <c r="L9240" i="1"/>
  <c r="L9244" i="1"/>
  <c r="L256" i="1"/>
  <c r="L9247" i="1"/>
  <c r="L1700" i="1"/>
  <c r="L6361" i="1"/>
  <c r="L3634" i="1"/>
  <c r="L11153" i="1"/>
  <c r="L8882" i="1"/>
  <c r="L603" i="1"/>
  <c r="L1497" i="1"/>
  <c r="L6051" i="1"/>
  <c r="L6078" i="1"/>
  <c r="L6105" i="1"/>
  <c r="L9046" i="1"/>
  <c r="L9059" i="1"/>
  <c r="L9073" i="1"/>
  <c r="L11274" i="1"/>
  <c r="L3470" i="1"/>
  <c r="L1592" i="1"/>
  <c r="L3500" i="1"/>
  <c r="L6224" i="1"/>
  <c r="L9144" i="1"/>
  <c r="L9153" i="1"/>
  <c r="L6265" i="1"/>
  <c r="L6278" i="1"/>
  <c r="L3552" i="1"/>
  <c r="L1666" i="1"/>
  <c r="L9196" i="1"/>
  <c r="L6311" i="1"/>
  <c r="L3587" i="1"/>
  <c r="L6323" i="1"/>
  <c r="L3600" i="1"/>
  <c r="L9233" i="1"/>
  <c r="L1691" i="1"/>
  <c r="L6353" i="1"/>
  <c r="L3626" i="1"/>
  <c r="L6362" i="1"/>
  <c r="L11321" i="1"/>
  <c r="L3641" i="1"/>
  <c r="L11323" i="1"/>
  <c r="L6379" i="1"/>
  <c r="L3651" i="1"/>
  <c r="L9268" i="1"/>
  <c r="L3656" i="1"/>
  <c r="L1716" i="1"/>
  <c r="L1721" i="1"/>
  <c r="L719" i="1"/>
  <c r="L9289" i="1"/>
  <c r="L9292" i="1"/>
  <c r="L3684" i="1"/>
  <c r="L9300" i="1"/>
  <c r="L1734" i="1"/>
  <c r="L11338" i="1"/>
  <c r="L6425" i="1"/>
  <c r="L9310" i="1"/>
  <c r="L9313" i="1"/>
  <c r="L9316" i="1"/>
  <c r="L6444" i="1"/>
  <c r="L1747" i="1"/>
  <c r="L6451" i="1"/>
  <c r="L9328" i="1"/>
  <c r="L1751" i="1"/>
  <c r="L3733" i="1"/>
  <c r="L9335" i="1"/>
  <c r="L6460" i="1"/>
  <c r="L6465" i="1"/>
  <c r="L3742" i="1"/>
  <c r="L11360" i="1"/>
  <c r="L6477" i="1"/>
  <c r="L737" i="1"/>
  <c r="L3749" i="1"/>
  <c r="L11364" i="1"/>
  <c r="L9351" i="1"/>
  <c r="L11366" i="1"/>
  <c r="L1767" i="1"/>
  <c r="L1769" i="1"/>
  <c r="L3760" i="1"/>
  <c r="L9360" i="1"/>
  <c r="L6502" i="1"/>
  <c r="L9362" i="1"/>
  <c r="L9365" i="1"/>
  <c r="L3765" i="1"/>
  <c r="L270" i="1"/>
  <c r="L3768" i="1"/>
  <c r="L3770" i="1"/>
  <c r="L3772" i="1"/>
  <c r="L3776" i="1"/>
  <c r="L11381" i="1"/>
  <c r="L6518" i="1"/>
  <c r="L9380" i="1"/>
  <c r="L6521" i="1"/>
  <c r="L3782" i="1"/>
  <c r="L9390" i="1"/>
  <c r="L1785" i="1"/>
  <c r="L274" i="1"/>
  <c r="L9394" i="1"/>
  <c r="L1790" i="1"/>
  <c r="L754" i="1"/>
  <c r="L9400" i="1"/>
  <c r="L6535" i="1"/>
  <c r="L3793" i="1"/>
  <c r="L3795" i="1"/>
  <c r="L3797" i="1"/>
  <c r="L6542" i="1"/>
  <c r="L279" i="1"/>
  <c r="L34" i="1"/>
  <c r="L9408" i="1"/>
  <c r="L11396" i="1"/>
  <c r="L1802" i="1"/>
  <c r="L9412" i="1"/>
  <c r="L6555" i="1"/>
  <c r="L3821" i="1"/>
  <c r="L9417" i="1"/>
  <c r="L11402" i="1"/>
  <c r="L9423" i="1"/>
  <c r="L6560" i="1"/>
  <c r="L1810" i="1"/>
  <c r="L6563" i="1"/>
  <c r="L6568" i="1"/>
  <c r="L6572" i="1"/>
  <c r="L9429" i="1"/>
  <c r="L11410" i="1"/>
  <c r="L9433" i="1"/>
  <c r="L9436" i="1"/>
  <c r="L11" i="1"/>
  <c r="L768" i="1"/>
  <c r="L9443" i="1"/>
  <c r="L3846" i="1"/>
  <c r="L5825" i="1"/>
  <c r="L1436" i="1"/>
  <c r="L1472" i="1"/>
  <c r="L11223" i="1"/>
  <c r="L6052" i="1"/>
  <c r="L3362" i="1"/>
  <c r="L6106" i="1"/>
  <c r="L9047" i="1"/>
  <c r="L6155" i="1"/>
  <c r="L11266" i="1"/>
  <c r="L9085" i="1"/>
  <c r="L6197" i="1"/>
  <c r="L6207" i="1"/>
  <c r="L3501" i="1"/>
  <c r="L6225" i="1"/>
  <c r="L6235" i="1"/>
  <c r="L3527" i="1"/>
  <c r="L1636" i="1"/>
  <c r="L6281" i="1"/>
  <c r="L1656" i="1"/>
  <c r="L9190" i="1"/>
  <c r="L3573" i="1"/>
  <c r="L6312" i="1"/>
  <c r="L9216" i="1"/>
  <c r="L1681" i="1"/>
  <c r="L6336" i="1"/>
  <c r="L6342" i="1"/>
  <c r="L9238" i="1"/>
  <c r="L9241" i="1"/>
  <c r="L11317" i="1"/>
  <c r="L3630" i="1"/>
  <c r="L6367" i="1"/>
  <c r="L9254" i="1"/>
  <c r="L6374" i="1"/>
  <c r="L1708" i="1"/>
  <c r="L6387" i="1"/>
  <c r="L9270" i="1"/>
  <c r="L717" i="1"/>
  <c r="L9278" i="1"/>
  <c r="L11330" i="1"/>
  <c r="L3672" i="1"/>
  <c r="L3677" i="1"/>
  <c r="L9294" i="1"/>
  <c r="L11337" i="1"/>
  <c r="L1732" i="1"/>
  <c r="L3694" i="1"/>
  <c r="L3702" i="1"/>
  <c r="L1738" i="1"/>
  <c r="L1741" i="1"/>
  <c r="L11343" i="1"/>
  <c r="L3712" i="1"/>
  <c r="L9321" i="1"/>
  <c r="L3718" i="1"/>
  <c r="L11348" i="1"/>
  <c r="L11350" i="1"/>
  <c r="L3728" i="1"/>
  <c r="L3734" i="1"/>
  <c r="L3740" i="1"/>
  <c r="L1755" i="1"/>
  <c r="L11356" i="1"/>
  <c r="L6469" i="1"/>
  <c r="L6472" i="1"/>
  <c r="L9348" i="1"/>
  <c r="L6479" i="1"/>
  <c r="L6484" i="1"/>
  <c r="L740" i="1"/>
  <c r="L11365" i="1"/>
  <c r="L6491" i="1"/>
  <c r="L6493" i="1"/>
  <c r="L3756" i="1"/>
  <c r="L1770" i="1"/>
  <c r="L6498" i="1"/>
  <c r="L1771" i="1"/>
  <c r="L3763" i="1"/>
  <c r="L11375" i="1"/>
  <c r="L1774" i="1"/>
  <c r="L3767" i="1"/>
  <c r="L3769" i="1"/>
  <c r="L6511" i="1"/>
  <c r="L11380" i="1"/>
  <c r="L3777" i="1"/>
  <c r="L748" i="1"/>
  <c r="L9376" i="1"/>
  <c r="L9381" i="1"/>
  <c r="L9383" i="1"/>
  <c r="L6522" i="1"/>
  <c r="L1783" i="1"/>
  <c r="L3784" i="1"/>
  <c r="L11387" i="1"/>
  <c r="L3786" i="1"/>
  <c r="L6530" i="1"/>
  <c r="L6533" i="1"/>
  <c r="L277" i="1"/>
  <c r="L6536" i="1"/>
  <c r="L6538" i="1"/>
  <c r="L1795" i="1"/>
  <c r="L1797" i="1"/>
  <c r="L11395" i="1"/>
  <c r="L3804" i="1"/>
  <c r="L3809" i="1"/>
  <c r="L758" i="1"/>
  <c r="L280" i="1"/>
  <c r="L759" i="1"/>
  <c r="L3817" i="1"/>
  <c r="L11399" i="1"/>
  <c r="L760" i="1"/>
  <c r="L11401" i="1"/>
  <c r="L9419" i="1"/>
  <c r="L762" i="1"/>
  <c r="L11407" i="1"/>
  <c r="L6562" i="1"/>
  <c r="L6564" i="1"/>
  <c r="L6569" i="1"/>
  <c r="L6573" i="1"/>
  <c r="L765" i="1"/>
  <c r="L3837" i="1"/>
  <c r="L1814" i="1"/>
  <c r="L1817" i="1"/>
  <c r="L3842" i="1"/>
  <c r="L9441" i="1"/>
  <c r="L9444" i="1"/>
  <c r="L6586" i="1"/>
  <c r="L5853" i="1"/>
  <c r="L3229" i="1"/>
  <c r="L3285" i="1"/>
  <c r="L6036" i="1"/>
  <c r="L8991" i="1"/>
  <c r="L1529" i="1"/>
  <c r="L11251" i="1"/>
  <c r="L6133" i="1"/>
  <c r="L9062" i="1"/>
  <c r="L658" i="1"/>
  <c r="L6186" i="1"/>
  <c r="L3473" i="1"/>
  <c r="L9108" i="1"/>
  <c r="L6214" i="1"/>
  <c r="L9132" i="1"/>
  <c r="L9145" i="1"/>
  <c r="L1628" i="1"/>
  <c r="L6269" i="1"/>
  <c r="L688" i="1"/>
  <c r="L1659" i="1"/>
  <c r="L3567" i="1"/>
  <c r="L3575" i="1"/>
  <c r="L1674" i="1"/>
  <c r="L3589" i="1"/>
  <c r="L6327" i="1"/>
  <c r="L1684" i="1"/>
  <c r="L3611" i="1"/>
  <c r="L6348" i="1"/>
  <c r="L6354" i="1"/>
  <c r="L1697" i="1"/>
  <c r="L3633" i="1"/>
  <c r="L6368" i="1"/>
  <c r="L6372" i="1"/>
  <c r="L711" i="1"/>
  <c r="L9264" i="1"/>
  <c r="L9267" i="1"/>
  <c r="L1715" i="1"/>
  <c r="L3658" i="1"/>
  <c r="L6398" i="1"/>
  <c r="L9284" i="1"/>
  <c r="L1723" i="1"/>
  <c r="L6402" i="1"/>
  <c r="L9295" i="1"/>
  <c r="L3685" i="1"/>
  <c r="L6412" i="1"/>
  <c r="L3695" i="1"/>
  <c r="L6420" i="1"/>
  <c r="L6428" i="1"/>
  <c r="L3707" i="1"/>
  <c r="L6439" i="1"/>
  <c r="L1743" i="1"/>
  <c r="L3714" i="1"/>
  <c r="L1748" i="1"/>
  <c r="L1749" i="1"/>
  <c r="L3726" i="1"/>
  <c r="L6455" i="1"/>
  <c r="L3735" i="1"/>
  <c r="L9336" i="1"/>
  <c r="L1756" i="1"/>
  <c r="L6466" i="1"/>
  <c r="L1758" i="1"/>
  <c r="L3745" i="1"/>
  <c r="L3747" i="1"/>
  <c r="L6480" i="1"/>
  <c r="L1762" i="1"/>
  <c r="L741" i="1"/>
  <c r="L1765" i="1"/>
  <c r="L6492" i="1"/>
  <c r="L3754" i="1"/>
  <c r="L3757" i="1"/>
  <c r="L3761" i="1"/>
  <c r="L6499" i="1"/>
  <c r="L11372" i="1"/>
  <c r="L9363" i="1"/>
  <c r="L1773" i="1"/>
  <c r="L6505" i="1"/>
  <c r="L271" i="1"/>
  <c r="L6510" i="1"/>
  <c r="L6512" i="1"/>
  <c r="L3773" i="1"/>
  <c r="L1779" i="1"/>
  <c r="L9372" i="1"/>
  <c r="L9377" i="1"/>
  <c r="L11382" i="1"/>
  <c r="L9384" i="1"/>
  <c r="L9386" i="1"/>
  <c r="L6523" i="1"/>
  <c r="L6526" i="1"/>
  <c r="L1786" i="1"/>
  <c r="L9395" i="1"/>
  <c r="L3787" i="1"/>
  <c r="L9398" i="1"/>
  <c r="L755" i="1"/>
  <c r="L3791" i="1"/>
  <c r="L9402" i="1"/>
  <c r="L3796" i="1"/>
  <c r="L6541" i="1"/>
  <c r="L6543" i="1"/>
  <c r="L3805" i="1"/>
  <c r="L9407" i="1"/>
  <c r="L9409" i="1"/>
  <c r="L1800" i="1"/>
  <c r="L3816" i="1"/>
  <c r="L9413" i="1"/>
  <c r="L1803" i="1"/>
  <c r="L3822" i="1"/>
  <c r="L3823" i="1"/>
  <c r="L11403" i="1"/>
  <c r="L11405" i="1"/>
  <c r="L9424" i="1"/>
  <c r="L3825" i="1"/>
  <c r="L9427" i="1"/>
  <c r="L3831" i="1"/>
  <c r="L6574" i="1"/>
  <c r="L6577" i="1"/>
  <c r="L3838" i="1"/>
  <c r="L11411" i="1"/>
  <c r="L11412" i="1"/>
  <c r="L6582" i="1"/>
  <c r="L6584" i="1"/>
  <c r="L11415" i="1"/>
  <c r="L3847" i="1"/>
  <c r="L6589" i="1"/>
  <c r="L6592" i="1"/>
  <c r="L769" i="1"/>
  <c r="L285" i="1"/>
  <c r="L3861" i="1"/>
  <c r="L6601" i="1"/>
  <c r="L3865" i="1"/>
  <c r="L9456" i="1"/>
  <c r="L3869" i="1"/>
  <c r="L6611" i="1"/>
  <c r="L3874" i="1"/>
  <c r="L11421" i="1"/>
  <c r="L6620" i="1"/>
  <c r="L3878" i="1"/>
  <c r="L1829" i="1"/>
  <c r="L9468" i="1"/>
  <c r="L6628" i="1"/>
  <c r="L776" i="1"/>
  <c r="L1833" i="1"/>
  <c r="L9470" i="1"/>
  <c r="L9476" i="1"/>
  <c r="L9479" i="1"/>
  <c r="L9483" i="1"/>
  <c r="L1838" i="1"/>
  <c r="L6638" i="1"/>
  <c r="L3165" i="1"/>
  <c r="L1445" i="1"/>
  <c r="L1480" i="1"/>
  <c r="L3308" i="1"/>
  <c r="L3344" i="1"/>
  <c r="L3371" i="1"/>
  <c r="L9034" i="1"/>
  <c r="L3415" i="1"/>
  <c r="L3431" i="1"/>
  <c r="L6177" i="1"/>
  <c r="L3457" i="1"/>
  <c r="L3474" i="1"/>
  <c r="L9109" i="1"/>
  <c r="L6215" i="1"/>
  <c r="L673" i="1"/>
  <c r="L3521" i="1"/>
  <c r="L1629" i="1"/>
  <c r="L6270" i="1"/>
  <c r="L1647" i="1"/>
  <c r="L3558" i="1"/>
  <c r="L9191" i="1"/>
  <c r="L9199" i="1"/>
  <c r="L9208" i="1"/>
  <c r="L3590" i="1"/>
  <c r="L1683" i="1"/>
  <c r="L9228" i="1"/>
  <c r="L703" i="1"/>
  <c r="L1692" i="1"/>
  <c r="L9243" i="1"/>
  <c r="L11318" i="1"/>
  <c r="L1702" i="1"/>
  <c r="L3638" i="1"/>
  <c r="L1706" i="1"/>
  <c r="L3648" i="1"/>
  <c r="L6382" i="1"/>
  <c r="L714" i="1"/>
  <c r="L9271" i="1"/>
  <c r="L6395" i="1"/>
  <c r="L9279" i="1"/>
  <c r="L3666" i="1"/>
  <c r="L1724" i="1"/>
  <c r="L9291" i="1"/>
  <c r="L11335" i="1"/>
  <c r="L6409" i="1"/>
  <c r="L6413" i="1"/>
  <c r="L6417" i="1"/>
  <c r="L1736" i="1"/>
  <c r="L3704" i="1"/>
  <c r="L6434" i="1"/>
  <c r="L724" i="1"/>
  <c r="L11346" i="1"/>
  <c r="L6445" i="1"/>
  <c r="L6448" i="1"/>
  <c r="L11349" i="1"/>
  <c r="L11351" i="1"/>
  <c r="L1752" i="1"/>
  <c r="L6458" i="1"/>
  <c r="L11353" i="1"/>
  <c r="L6462" i="1"/>
  <c r="L11357" i="1"/>
  <c r="L9344" i="1"/>
  <c r="L265" i="1"/>
  <c r="L736" i="1"/>
  <c r="L6481" i="1"/>
  <c r="L739" i="1"/>
  <c r="L267" i="1"/>
  <c r="L9352" i="1"/>
  <c r="L9354" i="1"/>
  <c r="L3755" i="1"/>
  <c r="L6496" i="1"/>
  <c r="L9359" i="1"/>
  <c r="L6500" i="1"/>
  <c r="L11373" i="1"/>
  <c r="L742" i="1"/>
  <c r="L269" i="1"/>
  <c r="L3766" i="1"/>
  <c r="L11377" i="1"/>
  <c r="L272" i="1"/>
  <c r="L11378" i="1"/>
  <c r="L1778" i="1"/>
  <c r="L3778" i="1"/>
  <c r="L6517" i="1"/>
  <c r="L750" i="1"/>
  <c r="L1781" i="1"/>
  <c r="L11384" i="1"/>
  <c r="L9387" i="1"/>
  <c r="L11386" i="1"/>
  <c r="L751" i="1"/>
  <c r="L3785" i="1"/>
  <c r="L275" i="1"/>
  <c r="L6531" i="1"/>
  <c r="L3788" i="1"/>
  <c r="L3789" i="1"/>
  <c r="L1792" i="1"/>
  <c r="L1794" i="1"/>
  <c r="L756" i="1"/>
  <c r="L9403" i="1"/>
  <c r="L1798" i="1"/>
  <c r="L9405" i="1"/>
  <c r="L6545" i="1"/>
  <c r="L3812" i="1"/>
  <c r="L6550" i="1"/>
  <c r="L6551" i="1"/>
  <c r="L9414" i="1"/>
  <c r="L1804" i="1"/>
  <c r="L1806" i="1"/>
  <c r="L9418" i="1"/>
  <c r="L1808" i="1"/>
  <c r="L763" i="1"/>
  <c r="L6561" i="1"/>
  <c r="L3826" i="1"/>
  <c r="L9428" i="1"/>
  <c r="L3832" i="1"/>
  <c r="L3834" i="1"/>
  <c r="L11409" i="1"/>
  <c r="L9432" i="1"/>
  <c r="L1815" i="1"/>
  <c r="L11413" i="1"/>
  <c r="L9437" i="1"/>
  <c r="L9442" i="1"/>
  <c r="L3844" i="1"/>
  <c r="L6587" i="1"/>
  <c r="L1819" i="1"/>
  <c r="L3850" i="1"/>
  <c r="L3854" i="1"/>
  <c r="L6597" i="1"/>
  <c r="L3862" i="1"/>
  <c r="L8833" i="1"/>
  <c r="L3249" i="1"/>
  <c r="L612" i="1"/>
  <c r="L8971" i="1"/>
  <c r="L8997" i="1"/>
  <c r="L9014" i="1"/>
  <c r="L1551" i="1"/>
  <c r="L6139" i="1"/>
  <c r="L11262" i="1"/>
  <c r="L3446" i="1"/>
  <c r="L6189" i="1"/>
  <c r="L9099" i="1"/>
  <c r="L9111" i="1"/>
  <c r="L6219" i="1"/>
  <c r="L6228" i="1"/>
  <c r="L6242" i="1"/>
  <c r="L1632" i="1"/>
  <c r="L9164" i="1"/>
  <c r="L3548" i="1"/>
  <c r="L3562" i="1"/>
  <c r="L9192" i="1"/>
  <c r="L696" i="1"/>
  <c r="L6314" i="1"/>
  <c r="L3591" i="1"/>
  <c r="L3596" i="1"/>
  <c r="L9229" i="1"/>
  <c r="L1689" i="1"/>
  <c r="L6349" i="1"/>
  <c r="L6356" i="1"/>
  <c r="L6358" i="1"/>
  <c r="L1703" i="1"/>
  <c r="L106" i="1"/>
  <c r="L3643" i="1"/>
  <c r="L9260" i="1"/>
  <c r="L6383" i="1"/>
  <c r="L715" i="1"/>
  <c r="L9272" i="1"/>
  <c r="L3659" i="1"/>
  <c r="L11326" i="1"/>
  <c r="L260" i="1"/>
  <c r="L3673" i="1"/>
  <c r="L1726" i="1"/>
  <c r="L3681" i="1"/>
  <c r="L3686" i="1"/>
  <c r="L3690" i="1"/>
  <c r="L3696" i="1"/>
  <c r="L9307" i="1"/>
  <c r="L6429" i="1"/>
  <c r="L3708" i="1"/>
  <c r="L9314" i="1"/>
  <c r="L9318" i="1"/>
  <c r="L3716" i="1"/>
  <c r="L6449" i="1"/>
  <c r="L3723" i="1"/>
  <c r="L729" i="1"/>
  <c r="L1753" i="1"/>
  <c r="L9333" i="1"/>
  <c r="L9337" i="1"/>
  <c r="L6463" i="1"/>
  <c r="L9342" i="1"/>
  <c r="L6470" i="1"/>
  <c r="L1759" i="1"/>
  <c r="L9349" i="1"/>
  <c r="L6482" i="1"/>
  <c r="L6486" i="1"/>
  <c r="L1764" i="1"/>
  <c r="L6490" i="1"/>
  <c r="L3753" i="1"/>
  <c r="L6494" i="1"/>
  <c r="L3758" i="1"/>
  <c r="L268" i="1"/>
  <c r="L6501" i="1"/>
  <c r="L1772" i="1"/>
  <c r="L3764" i="1"/>
  <c r="L744" i="1"/>
  <c r="L6506" i="1"/>
  <c r="L9368" i="1"/>
  <c r="L9369" i="1"/>
  <c r="L6513" i="1"/>
  <c r="L3774" i="1"/>
  <c r="L6515" i="1"/>
  <c r="L9373" i="1"/>
  <c r="L6519" i="1"/>
  <c r="L9382" i="1"/>
  <c r="L3780" i="1"/>
  <c r="L5898" i="1"/>
  <c r="L1458" i="1"/>
  <c r="L3293" i="1"/>
  <c r="L622" i="1"/>
  <c r="L631" i="1"/>
  <c r="L6094" i="1"/>
  <c r="L3398" i="1"/>
  <c r="L1564" i="1"/>
  <c r="L656" i="1"/>
  <c r="L660" i="1"/>
  <c r="L6191" i="1"/>
  <c r="L6203" i="1"/>
  <c r="L668" i="1"/>
  <c r="L6220" i="1"/>
  <c r="L3512" i="1"/>
  <c r="L9148" i="1"/>
  <c r="L1633" i="1"/>
  <c r="L3542" i="1"/>
  <c r="L3549" i="1"/>
  <c r="L1663" i="1"/>
  <c r="L9193" i="1"/>
  <c r="L9201" i="1"/>
  <c r="L9209" i="1"/>
  <c r="L3593" i="1"/>
  <c r="L6330" i="1"/>
  <c r="L29" i="1"/>
  <c r="L3613" i="1"/>
  <c r="L6351" i="1"/>
  <c r="L706" i="1"/>
  <c r="L11319" i="1"/>
  <c r="L6366" i="1"/>
  <c r="L3640" i="1"/>
  <c r="L9258" i="1"/>
  <c r="L6377" i="1"/>
  <c r="L9265" i="1"/>
  <c r="L6389" i="1"/>
  <c r="L11325" i="1"/>
  <c r="L3661" i="1"/>
  <c r="L9280" i="1"/>
  <c r="L3670" i="1"/>
  <c r="L9288" i="1"/>
  <c r="L6404" i="1"/>
  <c r="L6408" i="1"/>
  <c r="L9299" i="1"/>
  <c r="L3691" i="1"/>
  <c r="L3699" i="1"/>
  <c r="L9308" i="1"/>
  <c r="L3706" i="1"/>
  <c r="L9312" i="1"/>
  <c r="L6440" i="1"/>
  <c r="L6443" i="1"/>
  <c r="L726" i="1"/>
  <c r="L6450" i="1"/>
  <c r="L3724" i="1"/>
  <c r="L6454" i="1"/>
  <c r="L3731" i="1"/>
  <c r="L9334" i="1"/>
  <c r="L9338" i="1"/>
  <c r="L6464" i="1"/>
  <c r="L9343" i="1"/>
  <c r="L11359" i="1"/>
  <c r="L6474" i="1"/>
  <c r="L266" i="1"/>
  <c r="L11362" i="1"/>
  <c r="L109" i="1"/>
  <c r="L6487" i="1"/>
  <c r="L9353" i="1"/>
  <c r="L1766" i="1"/>
  <c r="L9357" i="1"/>
  <c r="L3759" i="1"/>
  <c r="L6497" i="1"/>
  <c r="L11369" i="1"/>
  <c r="L6503" i="1"/>
  <c r="L743" i="1"/>
  <c r="L9366" i="1"/>
  <c r="L11376" i="1"/>
  <c r="L1776" i="1"/>
  <c r="L746" i="1"/>
  <c r="L11379" i="1"/>
  <c r="L32" i="1"/>
  <c r="L6516" i="1"/>
  <c r="L9374" i="1"/>
  <c r="L1780" i="1"/>
  <c r="L11383" i="1"/>
  <c r="L9385" i="1"/>
  <c r="L9388" i="1"/>
  <c r="L1784" i="1"/>
  <c r="L6528" i="1"/>
  <c r="L1787" i="1"/>
  <c r="L752" i="1"/>
  <c r="L6532" i="1"/>
  <c r="L9399" i="1"/>
  <c r="L11392" i="1"/>
  <c r="L9401" i="1"/>
  <c r="L33" i="1"/>
  <c r="L6540" i="1"/>
  <c r="L3798" i="1"/>
  <c r="L3801" i="1"/>
  <c r="L9406" i="1"/>
  <c r="L6546" i="1"/>
  <c r="L3813" i="1"/>
  <c r="L1801" i="1"/>
  <c r="L6552" i="1"/>
  <c r="L6554" i="1"/>
  <c r="L9415" i="1"/>
  <c r="L6556" i="1"/>
  <c r="L8859" i="1"/>
  <c r="L9003" i="1"/>
  <c r="L3436" i="1"/>
  <c r="L669" i="1"/>
  <c r="L9160" i="1"/>
  <c r="L3568" i="1"/>
  <c r="L6331" i="1"/>
  <c r="L1695" i="1"/>
  <c r="L9259" i="1"/>
  <c r="L6391" i="1"/>
  <c r="L11332" i="1"/>
  <c r="L1733" i="1"/>
  <c r="L6437" i="1"/>
  <c r="L3719" i="1"/>
  <c r="L1754" i="1"/>
  <c r="L6471" i="1"/>
  <c r="L3750" i="1"/>
  <c r="L6495" i="1"/>
  <c r="L9361" i="1"/>
  <c r="L6508" i="1"/>
  <c r="L747" i="1"/>
  <c r="L1782" i="1"/>
  <c r="L6527" i="1"/>
  <c r="L276" i="1"/>
  <c r="L11393" i="1"/>
  <c r="L757" i="1"/>
  <c r="L3803" i="1"/>
  <c r="L6549" i="1"/>
  <c r="L6553" i="1"/>
  <c r="L9416" i="1"/>
  <c r="L9422" i="1"/>
  <c r="L9426" i="1"/>
  <c r="L6567" i="1"/>
  <c r="L6576" i="1"/>
  <c r="L766" i="1"/>
  <c r="L3841" i="1"/>
  <c r="L283" i="1"/>
  <c r="L3848" i="1"/>
  <c r="L1822" i="1"/>
  <c r="L6596" i="1"/>
  <c r="L9449" i="1"/>
  <c r="L6600" i="1"/>
  <c r="L9455" i="1"/>
  <c r="L11418" i="1"/>
  <c r="L3871" i="1"/>
  <c r="L3873" i="1"/>
  <c r="L6616" i="1"/>
  <c r="L286" i="1"/>
  <c r="L6622" i="1"/>
  <c r="L9467" i="1"/>
  <c r="L11426" i="1"/>
  <c r="L6630" i="1"/>
  <c r="L287" i="1"/>
  <c r="L1835" i="1"/>
  <c r="L9474" i="1"/>
  <c r="L114" i="1"/>
  <c r="L9484" i="1"/>
  <c r="L778" i="1"/>
  <c r="L779" i="1"/>
  <c r="L780" i="1"/>
  <c r="L1845" i="1"/>
  <c r="L6644" i="1"/>
  <c r="L3902" i="1"/>
  <c r="L3904" i="1"/>
  <c r="L9497" i="1"/>
  <c r="L6654" i="1"/>
  <c r="L1850" i="1"/>
  <c r="L6661" i="1"/>
  <c r="L115" i="1"/>
  <c r="L6666" i="1"/>
  <c r="L1854" i="1"/>
  <c r="L9508" i="1"/>
  <c r="L784" i="1"/>
  <c r="L9513" i="1"/>
  <c r="L9515" i="1"/>
  <c r="L3923" i="1"/>
  <c r="L787" i="1"/>
  <c r="L3926" i="1"/>
  <c r="L9523" i="1"/>
  <c r="L6687" i="1"/>
  <c r="L3930" i="1"/>
  <c r="L11443" i="1"/>
  <c r="L6691" i="1"/>
  <c r="L11444" i="1"/>
  <c r="L6693" i="1"/>
  <c r="L6695" i="1"/>
  <c r="L6698" i="1"/>
  <c r="L6701" i="1"/>
  <c r="L3945" i="1"/>
  <c r="L1873" i="1"/>
  <c r="L3948" i="1"/>
  <c r="L3949" i="1"/>
  <c r="L9548" i="1"/>
  <c r="L9550" i="1"/>
  <c r="L1879" i="1"/>
  <c r="L118" i="1"/>
  <c r="L6719" i="1"/>
  <c r="L6722" i="1"/>
  <c r="L9561" i="1"/>
  <c r="L6727" i="1"/>
  <c r="L6731" i="1"/>
  <c r="L6735" i="1"/>
  <c r="L6739" i="1"/>
  <c r="L9566" i="1"/>
  <c r="L1884" i="1"/>
  <c r="L6744" i="1"/>
  <c r="L11458" i="1"/>
  <c r="L9573" i="1"/>
  <c r="L9575" i="1"/>
  <c r="L1892" i="1"/>
  <c r="L9580" i="1"/>
  <c r="L3981" i="1"/>
  <c r="L1894" i="1"/>
  <c r="L9586" i="1"/>
  <c r="L3988" i="1"/>
  <c r="L3991" i="1"/>
  <c r="L1898" i="1"/>
  <c r="L6769" i="1"/>
  <c r="L1901" i="1"/>
  <c r="L3999" i="1"/>
  <c r="L1904" i="1"/>
  <c r="L9596" i="1"/>
  <c r="L4005" i="1"/>
  <c r="L9600" i="1"/>
  <c r="L6777" i="1"/>
  <c r="L4008" i="1"/>
  <c r="L300" i="1"/>
  <c r="L9609" i="1"/>
  <c r="L6787" i="1"/>
  <c r="L6789" i="1"/>
  <c r="L303" i="1"/>
  <c r="L6793" i="1"/>
  <c r="L6797" i="1"/>
  <c r="L11470" i="1"/>
  <c r="L6801" i="1"/>
  <c r="L4018" i="1"/>
  <c r="L9630" i="1"/>
  <c r="L1925" i="1"/>
  <c r="L9633" i="1"/>
  <c r="L9635" i="1"/>
  <c r="L1928" i="1"/>
  <c r="L307" i="1"/>
  <c r="L308" i="1"/>
  <c r="L4033" i="1"/>
  <c r="L1932" i="1"/>
  <c r="L3199" i="1"/>
  <c r="L6073" i="1"/>
  <c r="L1574" i="1"/>
  <c r="L9114" i="1"/>
  <c r="L9161" i="1"/>
  <c r="L695" i="1"/>
  <c r="L3598" i="1"/>
  <c r="L707" i="1"/>
  <c r="L710" i="1"/>
  <c r="L6392" i="1"/>
  <c r="L1725" i="1"/>
  <c r="L6415" i="1"/>
  <c r="L3710" i="1"/>
  <c r="L9326" i="1"/>
  <c r="L731" i="1"/>
  <c r="L3743" i="1"/>
  <c r="L1763" i="1"/>
  <c r="L1768" i="1"/>
  <c r="L6504" i="1"/>
  <c r="L6509" i="1"/>
  <c r="L9371" i="1"/>
  <c r="L3781" i="1"/>
  <c r="L9392" i="1"/>
  <c r="L9397" i="1"/>
  <c r="L3790" i="1"/>
  <c r="L278" i="1"/>
  <c r="L3806" i="1"/>
  <c r="L1799" i="1"/>
  <c r="L3818" i="1"/>
  <c r="L3824" i="1"/>
  <c r="L1809" i="1"/>
  <c r="L3827" i="1"/>
  <c r="L3833" i="1"/>
  <c r="L6578" i="1"/>
  <c r="L1816" i="1"/>
  <c r="L6583" i="1"/>
  <c r="L9445" i="1"/>
  <c r="L3849" i="1"/>
  <c r="L3851" i="1"/>
  <c r="L3856" i="1"/>
  <c r="L3860" i="1"/>
  <c r="L9453" i="1"/>
  <c r="L11417" i="1"/>
  <c r="L3868" i="1"/>
  <c r="L1825" i="1"/>
  <c r="L771" i="1"/>
  <c r="L9463" i="1"/>
  <c r="L3876" i="1"/>
  <c r="L9465" i="1"/>
  <c r="L11423" i="1"/>
  <c r="L3882" i="1"/>
  <c r="L3886" i="1"/>
  <c r="L1832" i="1"/>
  <c r="L11427" i="1"/>
  <c r="L9475" i="1"/>
  <c r="L3893" i="1"/>
  <c r="L3896" i="1"/>
  <c r="L1839" i="1"/>
  <c r="L1841" i="1"/>
  <c r="L1843" i="1"/>
  <c r="L6643" i="1"/>
  <c r="L9494" i="1"/>
  <c r="L1847" i="1"/>
  <c r="L9496" i="1"/>
  <c r="L9498" i="1"/>
  <c r="L6655" i="1"/>
  <c r="L3908" i="1"/>
  <c r="L292" i="1"/>
  <c r="L9505" i="1"/>
  <c r="L293" i="1"/>
  <c r="L6669" i="1"/>
  <c r="L3916" i="1"/>
  <c r="L6675" i="1"/>
  <c r="L3919" i="1"/>
  <c r="L9516" i="1"/>
  <c r="L6681" i="1"/>
  <c r="L3924" i="1"/>
  <c r="L789" i="1"/>
  <c r="L6685" i="1"/>
  <c r="L6688" i="1"/>
  <c r="L1863" i="1"/>
  <c r="L794" i="1"/>
  <c r="L9530" i="1"/>
  <c r="L1867" i="1"/>
  <c r="L3939" i="1"/>
  <c r="L9539" i="1"/>
  <c r="L6699" i="1"/>
  <c r="L797" i="1"/>
  <c r="L11447" i="1"/>
  <c r="L798" i="1"/>
  <c r="L9546" i="1"/>
  <c r="L800" i="1"/>
  <c r="L3952" i="1"/>
  <c r="L3953" i="1"/>
  <c r="L9553" i="1"/>
  <c r="L9556" i="1"/>
  <c r="L6720" i="1"/>
  <c r="L3958" i="1"/>
  <c r="L6726" i="1"/>
  <c r="L6728" i="1"/>
  <c r="L3964" i="1"/>
  <c r="L805" i="1"/>
  <c r="L1882" i="1"/>
  <c r="L9567" i="1"/>
  <c r="L1885" i="1"/>
  <c r="L1888" i="1"/>
  <c r="L6748" i="1"/>
  <c r="L6749" i="1"/>
  <c r="L6752" i="1"/>
  <c r="L6753" i="1"/>
  <c r="L1893" i="1"/>
  <c r="L9582" i="1"/>
  <c r="L9585" i="1"/>
  <c r="L1895" i="1"/>
  <c r="L3989" i="1"/>
  <c r="L9589" i="1"/>
  <c r="L816" i="1"/>
  <c r="L1899" i="1"/>
  <c r="L3995" i="1"/>
  <c r="L817" i="1"/>
  <c r="L4000" i="1"/>
  <c r="L11464" i="1"/>
  <c r="L1906" i="1"/>
  <c r="L9601" i="1"/>
  <c r="L822" i="1"/>
  <c r="L9606" i="1"/>
  <c r="L9608" i="1"/>
  <c r="L11467" i="1"/>
  <c r="L9613" i="1"/>
  <c r="L1915" i="1"/>
  <c r="L4012" i="1"/>
  <c r="L9620" i="1"/>
  <c r="L6798" i="1"/>
  <c r="L4016" i="1"/>
  <c r="L6802" i="1"/>
  <c r="L305" i="1"/>
  <c r="L11473" i="1"/>
  <c r="L1926" i="1"/>
  <c r="L829" i="1"/>
  <c r="L4024" i="1"/>
  <c r="L9638" i="1"/>
  <c r="L9639" i="1"/>
  <c r="L6809" i="1"/>
  <c r="L11476" i="1"/>
  <c r="L9642" i="1"/>
  <c r="L4036" i="1"/>
  <c r="L4037" i="1"/>
  <c r="L1939" i="1"/>
  <c r="L6819" i="1"/>
  <c r="L1941" i="1"/>
  <c r="L4042" i="1"/>
  <c r="L6823" i="1"/>
  <c r="L4049" i="1"/>
  <c r="L314" i="1"/>
  <c r="L6827" i="1"/>
  <c r="L4055" i="1"/>
  <c r="L6833" i="1"/>
  <c r="L9666" i="1"/>
  <c r="L11487" i="1"/>
  <c r="L6839" i="1"/>
  <c r="L6841" i="1"/>
  <c r="L1952" i="1"/>
  <c r="L4067" i="1"/>
  <c r="L1959" i="1"/>
  <c r="L11492" i="1"/>
  <c r="L9675" i="1"/>
  <c r="L4076" i="1"/>
  <c r="L9678" i="1"/>
  <c r="L9679" i="1"/>
  <c r="L843" i="1"/>
  <c r="L8918" i="1"/>
  <c r="L3384" i="1"/>
  <c r="L9083" i="1"/>
  <c r="L6222" i="1"/>
  <c r="L1642" i="1"/>
  <c r="L3577" i="1"/>
  <c r="L9231" i="1"/>
  <c r="L257" i="1"/>
  <c r="L6378" i="1"/>
  <c r="L9277" i="1"/>
  <c r="L6405" i="1"/>
  <c r="L3700" i="1"/>
  <c r="L6441" i="1"/>
  <c r="L3725" i="1"/>
  <c r="L30" i="1"/>
  <c r="L3746" i="1"/>
  <c r="L6488" i="1"/>
  <c r="L11367" i="1"/>
  <c r="L9364" i="1"/>
  <c r="L273" i="1"/>
  <c r="L749" i="1"/>
  <c r="L11385" i="1"/>
  <c r="L9393" i="1"/>
  <c r="L753" i="1"/>
  <c r="L1793" i="1"/>
  <c r="L1796" i="1"/>
  <c r="L3807" i="1"/>
  <c r="L9410" i="1"/>
  <c r="L11398" i="1"/>
  <c r="L6557" i="1"/>
  <c r="L11406" i="1"/>
  <c r="L3828" i="1"/>
  <c r="L6570" i="1"/>
  <c r="L9430" i="1"/>
  <c r="L767" i="1"/>
  <c r="L9438" i="1"/>
  <c r="L6585" i="1"/>
  <c r="L6588" i="1"/>
  <c r="L6593" i="1"/>
  <c r="L1823" i="1"/>
  <c r="L9450" i="1"/>
  <c r="L6602" i="1"/>
  <c r="L111" i="1"/>
  <c r="L9458" i="1"/>
  <c r="L11420" i="1"/>
  <c r="L6615" i="1"/>
  <c r="L3875" i="1"/>
  <c r="L6621" i="1"/>
  <c r="L9466" i="1"/>
  <c r="L11424" i="1"/>
  <c r="L3883" i="1"/>
  <c r="L3887" i="1"/>
  <c r="L6632" i="1"/>
  <c r="L6634" i="1"/>
  <c r="L9477" i="1"/>
  <c r="L9480" i="1"/>
  <c r="L11430" i="1"/>
  <c r="L289" i="1"/>
  <c r="L9489" i="1"/>
  <c r="L6640" i="1"/>
  <c r="L9492" i="1"/>
  <c r="L9495" i="1"/>
  <c r="L6646" i="1"/>
  <c r="L1849" i="1"/>
  <c r="L6651" i="1"/>
  <c r="L6656" i="1"/>
  <c r="L9501" i="1"/>
  <c r="L3909" i="1"/>
  <c r="L3911" i="1"/>
  <c r="L3912" i="1"/>
  <c r="L3914" i="1"/>
  <c r="L6671" i="1"/>
  <c r="L785" i="1"/>
  <c r="L786" i="1"/>
  <c r="L3921" i="1"/>
  <c r="L6682" i="1"/>
  <c r="L788" i="1"/>
  <c r="L3927" i="1"/>
  <c r="L9524" i="1"/>
  <c r="L9526" i="1"/>
  <c r="L9528" i="1"/>
  <c r="L1866" i="1"/>
  <c r="L6692" i="1"/>
  <c r="L9532" i="1"/>
  <c r="L9535" i="1"/>
  <c r="L9540" i="1"/>
  <c r="L11446" i="1"/>
  <c r="L6702" i="1"/>
  <c r="L3946" i="1"/>
  <c r="L3947" i="1"/>
  <c r="L9547" i="1"/>
  <c r="L6709" i="1"/>
  <c r="L6712" i="1"/>
  <c r="L3954" i="1"/>
  <c r="L9554" i="1"/>
  <c r="L9557" i="1"/>
  <c r="L3956" i="1"/>
  <c r="L9559" i="1"/>
  <c r="L9562" i="1"/>
  <c r="L9564" i="1"/>
  <c r="L6732" i="1"/>
  <c r="L6736" i="1"/>
  <c r="L806" i="1"/>
  <c r="L1883" i="1"/>
  <c r="L3972" i="1"/>
  <c r="L1889" i="1"/>
  <c r="L9572" i="1"/>
  <c r="L3976" i="1"/>
  <c r="L11459" i="1"/>
  <c r="L9578" i="1"/>
  <c r="L11461" i="1"/>
  <c r="L6756" i="1"/>
  <c r="L3983" i="1"/>
  <c r="L3986" i="1"/>
  <c r="L3990" i="1"/>
  <c r="L815" i="1"/>
  <c r="L6766" i="1"/>
  <c r="L9591" i="1"/>
  <c r="L3996" i="1"/>
  <c r="L6772" i="1"/>
  <c r="L4001" i="1"/>
  <c r="L4004" i="1"/>
  <c r="L9599" i="1"/>
  <c r="L11465" i="1"/>
  <c r="L9604" i="1"/>
  <c r="L6780" i="1"/>
  <c r="L301" i="1"/>
  <c r="L1913" i="1"/>
  <c r="L4011" i="1"/>
  <c r="L9616" i="1"/>
  <c r="L9618" i="1"/>
  <c r="L1918" i="1"/>
  <c r="L9621" i="1"/>
  <c r="L11471" i="1"/>
  <c r="L11472" i="1"/>
  <c r="L1922" i="1"/>
  <c r="L6804" i="1"/>
  <c r="L1927" i="1"/>
  <c r="L6806" i="1"/>
  <c r="L4025" i="1"/>
  <c r="L4027" i="1"/>
  <c r="L4030" i="1"/>
  <c r="L9641" i="1"/>
  <c r="L11477" i="1"/>
  <c r="L310" i="1"/>
  <c r="L1934" i="1"/>
  <c r="L835" i="1"/>
  <c r="L6816" i="1"/>
  <c r="L6820" i="1"/>
  <c r="L9654" i="1"/>
  <c r="L1944" i="1"/>
  <c r="L312" i="1"/>
  <c r="L6824" i="1"/>
  <c r="L9661" i="1"/>
  <c r="L4052" i="1"/>
  <c r="L6830" i="1"/>
  <c r="L1948" i="1"/>
  <c r="L9667" i="1"/>
  <c r="L1950" i="1"/>
  <c r="L4062" i="1"/>
  <c r="L6842" i="1"/>
  <c r="L11490" i="1"/>
  <c r="L1954" i="1"/>
  <c r="L4070" i="1"/>
  <c r="L4072" i="1"/>
  <c r="L6849" i="1"/>
  <c r="L11495" i="1"/>
  <c r="L6853" i="1"/>
  <c r="L9680" i="1"/>
  <c r="L6858" i="1"/>
  <c r="L1468" i="1"/>
  <c r="L11246" i="1"/>
  <c r="L9084" i="1"/>
  <c r="L1608" i="1"/>
  <c r="L6274" i="1"/>
  <c r="L3580" i="1"/>
  <c r="L9232" i="1"/>
  <c r="L6360" i="1"/>
  <c r="L9262" i="1"/>
  <c r="L3662" i="1"/>
  <c r="L11333" i="1"/>
  <c r="L9306" i="1"/>
  <c r="L11345" i="1"/>
  <c r="L1750" i="1"/>
  <c r="L9340" i="1"/>
  <c r="L6475" i="1"/>
  <c r="L6489" i="1"/>
  <c r="L9358" i="1"/>
  <c r="L11374" i="1"/>
  <c r="L1777" i="1"/>
  <c r="L9375" i="1"/>
  <c r="L3783" i="1"/>
  <c r="L6529" i="1"/>
  <c r="L1791" i="1"/>
  <c r="L6537" i="1"/>
  <c r="L9404" i="1"/>
  <c r="L3808" i="1"/>
  <c r="L3814" i="1"/>
  <c r="L3819" i="1"/>
  <c r="L6558" i="1"/>
  <c r="L282" i="1"/>
  <c r="L3829" i="1"/>
  <c r="L1811" i="1"/>
  <c r="L6579" i="1"/>
  <c r="L9434" i="1"/>
  <c r="L9439" i="1"/>
  <c r="L3845" i="1"/>
  <c r="L1820" i="1"/>
  <c r="L6594" i="1"/>
  <c r="L3857" i="1"/>
  <c r="L9451" i="1"/>
  <c r="L6603" i="1"/>
  <c r="L3866" i="1"/>
  <c r="L6608" i="1"/>
  <c r="L3872" i="1"/>
  <c r="L9460" i="1"/>
  <c r="L1826" i="1"/>
  <c r="L112" i="1"/>
  <c r="L6623" i="1"/>
  <c r="L6625" i="1"/>
  <c r="L3884" i="1"/>
  <c r="L6631" i="1"/>
  <c r="L6633" i="1"/>
  <c r="L6635" i="1"/>
  <c r="L3891" i="1"/>
  <c r="L11429" i="1"/>
  <c r="L9485" i="1"/>
  <c r="L6637" i="1"/>
  <c r="L3897" i="1"/>
  <c r="L6641" i="1"/>
  <c r="L9493" i="1"/>
  <c r="L3900" i="1"/>
  <c r="L3903" i="1"/>
  <c r="L11438" i="1"/>
  <c r="L3905" i="1"/>
  <c r="L11439" i="1"/>
  <c r="L6659" i="1"/>
  <c r="L6662" i="1"/>
  <c r="L9506" i="1"/>
  <c r="L6667" i="1"/>
  <c r="L783" i="1"/>
  <c r="L6672" i="1"/>
  <c r="L3918" i="1"/>
  <c r="L6677" i="1"/>
  <c r="L6680" i="1"/>
  <c r="L1856" i="1"/>
  <c r="L1858" i="1"/>
  <c r="L790" i="1"/>
  <c r="L6686" i="1"/>
  <c r="L792" i="1"/>
  <c r="L1864" i="1"/>
  <c r="L3932" i="1"/>
  <c r="L3935" i="1"/>
  <c r="L3938" i="1"/>
  <c r="L9536" i="1"/>
  <c r="L6696" i="1"/>
  <c r="L3941" i="1"/>
  <c r="L6703" i="1"/>
  <c r="L1872" i="1"/>
  <c r="L6706" i="1"/>
  <c r="L6708" i="1"/>
  <c r="L6710" i="1"/>
  <c r="L1876" i="1"/>
  <c r="L11452" i="1"/>
  <c r="L11453" i="1"/>
  <c r="L6716" i="1"/>
  <c r="L119" i="1"/>
  <c r="L6723" i="1"/>
  <c r="L803" i="1"/>
  <c r="L6729" i="1"/>
  <c r="L6733" i="1"/>
  <c r="L3966" i="1"/>
  <c r="L3969" i="1"/>
  <c r="L11456" i="1"/>
  <c r="L1886" i="1"/>
  <c r="L6745" i="1"/>
  <c r="L807" i="1"/>
  <c r="L809" i="1"/>
  <c r="L9576" i="1"/>
  <c r="L6754" i="1"/>
  <c r="L296" i="1"/>
  <c r="L9583" i="1"/>
  <c r="L3984" i="1"/>
  <c r="L9587" i="1"/>
  <c r="L814" i="1"/>
  <c r="L1897" i="1"/>
  <c r="L3993" i="1"/>
  <c r="L1900" i="1"/>
  <c r="L6771" i="1"/>
  <c r="L818" i="1"/>
  <c r="L6773" i="1"/>
  <c r="L820" i="1"/>
  <c r="L4006" i="1"/>
  <c r="L9602" i="1"/>
  <c r="L6778" i="1"/>
  <c r="L9607" i="1"/>
  <c r="L11466" i="1"/>
  <c r="L9610" i="1"/>
  <c r="L302" i="1"/>
  <c r="L1916" i="1"/>
  <c r="L6792" i="1"/>
  <c r="L4015" i="1"/>
  <c r="L9622" i="1"/>
  <c r="L6799" i="1"/>
  <c r="L1921" i="1"/>
  <c r="L9628" i="1"/>
  <c r="L1924" i="1"/>
  <c r="L121" i="1"/>
  <c r="L9634" i="1"/>
  <c r="L4026" i="1"/>
  <c r="L4028" i="1"/>
  <c r="L4031" i="1"/>
  <c r="L4032" i="1"/>
  <c r="L6811" i="1"/>
  <c r="L311" i="1"/>
  <c r="L9645" i="1"/>
  <c r="L1937" i="1"/>
  <c r="L4038" i="1"/>
  <c r="L9651" i="1"/>
  <c r="L4041" i="1"/>
  <c r="L11481" i="1"/>
  <c r="L4046" i="1"/>
  <c r="L9660" i="1"/>
  <c r="L9662" i="1"/>
  <c r="L4053" i="1"/>
  <c r="L1946" i="1"/>
  <c r="L9665" i="1"/>
  <c r="L4059" i="1"/>
  <c r="L6836" i="1"/>
  <c r="L11489" i="1"/>
  <c r="L9670" i="1"/>
  <c r="L4065" i="1"/>
  <c r="L4068" i="1"/>
  <c r="L9673" i="1"/>
  <c r="L6846" i="1"/>
  <c r="L6850" i="1"/>
  <c r="L6851" i="1"/>
  <c r="L6854" i="1"/>
  <c r="L9681" i="1"/>
  <c r="L6859" i="1"/>
  <c r="L6017" i="1"/>
  <c r="L3405" i="1"/>
  <c r="L6194" i="1"/>
  <c r="L9140" i="1"/>
  <c r="L691" i="1"/>
  <c r="L11310" i="1"/>
  <c r="L3614" i="1"/>
  <c r="L11320" i="1"/>
  <c r="L6385" i="1"/>
  <c r="L1720" i="1"/>
  <c r="L11336" i="1"/>
  <c r="L6423" i="1"/>
  <c r="L1744" i="1"/>
  <c r="L9331" i="1"/>
  <c r="L734" i="1"/>
  <c r="L6478" i="1"/>
  <c r="L31" i="1"/>
  <c r="L3762" i="1"/>
  <c r="L745" i="1"/>
  <c r="L3771" i="1"/>
  <c r="L9378" i="1"/>
  <c r="L9389" i="1"/>
  <c r="L11388" i="1"/>
  <c r="L6534" i="1"/>
  <c r="L3792" i="1"/>
  <c r="L3799" i="1"/>
  <c r="L3810" i="1"/>
  <c r="L3815" i="1"/>
  <c r="L1805" i="1"/>
  <c r="L761" i="1"/>
  <c r="L6559" i="1"/>
  <c r="L764" i="1"/>
  <c r="L6571" i="1"/>
  <c r="L9431" i="1"/>
  <c r="L9435" i="1"/>
  <c r="L9440" i="1"/>
  <c r="L11416" i="1"/>
  <c r="L6590" i="1"/>
  <c r="L3852" i="1"/>
  <c r="L1824" i="1"/>
  <c r="L770" i="1"/>
  <c r="L9454" i="1"/>
  <c r="L6606" i="1"/>
  <c r="L11419" i="1"/>
  <c r="L6610" i="1"/>
  <c r="L772" i="1"/>
  <c r="L6617" i="1"/>
  <c r="L11422" i="1"/>
  <c r="L3879" i="1"/>
  <c r="L774" i="1"/>
  <c r="L775" i="1"/>
  <c r="L1831" i="1"/>
  <c r="L1834" i="1"/>
  <c r="L9471" i="1"/>
  <c r="L3892" i="1"/>
  <c r="L9481" i="1"/>
  <c r="L9486" i="1"/>
  <c r="L9487" i="1"/>
  <c r="L6639" i="1"/>
  <c r="L1844" i="1"/>
  <c r="L290" i="1"/>
  <c r="L11434" i="1"/>
  <c r="L11436" i="1"/>
  <c r="L6648" i="1"/>
  <c r="L6652" i="1"/>
  <c r="L9500" i="1"/>
  <c r="L6660" i="1"/>
  <c r="L781" i="1"/>
  <c r="L782" i="1"/>
  <c r="L6668" i="1"/>
  <c r="L6670" i="1"/>
  <c r="L6673" i="1"/>
  <c r="L6676" i="1"/>
  <c r="L6678" i="1"/>
  <c r="L11441" i="1"/>
  <c r="L1857" i="1"/>
  <c r="L3925" i="1"/>
  <c r="L3928" i="1"/>
  <c r="L1861" i="1"/>
  <c r="L12" i="1"/>
  <c r="L1865" i="1"/>
  <c r="L3933" i="1"/>
  <c r="L3936" i="1"/>
  <c r="L9533" i="1"/>
  <c r="L1869" i="1"/>
  <c r="L6697" i="1"/>
  <c r="L6700" i="1"/>
  <c r="L6704" i="1"/>
  <c r="L11448" i="1"/>
  <c r="L11449" i="1"/>
  <c r="L799" i="1"/>
  <c r="L1875" i="1"/>
  <c r="L1877" i="1"/>
  <c r="L9551" i="1"/>
  <c r="L117" i="1"/>
  <c r="L6717" i="1"/>
  <c r="L1880" i="1"/>
  <c r="L9560" i="1"/>
  <c r="L3960" i="1"/>
  <c r="L3962" i="1"/>
  <c r="L1881" i="1"/>
  <c r="L3967" i="1"/>
  <c r="L11455" i="1"/>
  <c r="L9568" i="1"/>
  <c r="L11457" i="1"/>
  <c r="L6746" i="1"/>
  <c r="L808" i="1"/>
  <c r="L6750" i="1"/>
  <c r="L3978" i="1"/>
  <c r="L11460" i="1"/>
  <c r="L9581" i="1"/>
  <c r="L3982" i="1"/>
  <c r="L3985" i="1"/>
  <c r="L812" i="1"/>
  <c r="L1896" i="1"/>
  <c r="L3992" i="1"/>
  <c r="L6767" i="1"/>
  <c r="L298" i="1"/>
  <c r="L3997" i="1"/>
  <c r="L299" i="1"/>
  <c r="L1905" i="1"/>
  <c r="L6774" i="1"/>
  <c r="L6775" i="1"/>
  <c r="L1909" i="1"/>
  <c r="L6779" i="1"/>
  <c r="L6781" i="1"/>
  <c r="L6782" i="1"/>
  <c r="L9611" i="1"/>
  <c r="L6788" i="1"/>
  <c r="L6790" i="1"/>
  <c r="L4013" i="1"/>
  <c r="L11468" i="1"/>
  <c r="L9623" i="1"/>
  <c r="L6800" i="1"/>
  <c r="L9626" i="1"/>
  <c r="L6803" i="1"/>
  <c r="L4020" i="1"/>
  <c r="L6805" i="1"/>
  <c r="L4022" i="1"/>
  <c r="L36" i="1"/>
  <c r="L11474" i="1"/>
  <c r="L9640" i="1"/>
  <c r="L6810" i="1"/>
  <c r="L6812" i="1"/>
  <c r="L9643" i="1"/>
  <c r="L3330" i="1"/>
  <c r="L6148" i="1"/>
  <c r="L3485" i="1"/>
  <c r="L249" i="1"/>
  <c r="L1665" i="1"/>
  <c r="L6321" i="1"/>
  <c r="L6352" i="1"/>
  <c r="L709" i="1"/>
  <c r="L1713" i="1"/>
  <c r="L718" i="1"/>
  <c r="L3688" i="1"/>
  <c r="L723" i="1"/>
  <c r="L11347" i="1"/>
  <c r="L6457" i="1"/>
  <c r="L11358" i="1"/>
  <c r="L6483" i="1"/>
  <c r="L9356" i="1"/>
  <c r="L11371" i="1"/>
  <c r="L6507" i="1"/>
  <c r="L6514" i="1"/>
  <c r="L3779" i="1"/>
  <c r="L9391" i="1"/>
  <c r="L1789" i="1"/>
  <c r="L11391" i="1"/>
  <c r="L6539" i="1"/>
  <c r="L3802" i="1"/>
  <c r="L6548" i="1"/>
  <c r="L9411" i="1"/>
  <c r="L11400" i="1"/>
  <c r="L9421" i="1"/>
  <c r="L9425" i="1"/>
  <c r="L6566" i="1"/>
  <c r="L3836" i="1"/>
  <c r="L6580" i="1"/>
  <c r="L1492" i="1"/>
  <c r="L9175" i="1"/>
  <c r="L3650" i="1"/>
  <c r="L1746" i="1"/>
  <c r="L3752" i="1"/>
  <c r="L9379" i="1"/>
  <c r="L3794" i="1"/>
  <c r="L3820" i="1"/>
  <c r="L6575" i="1"/>
  <c r="L3843" i="1"/>
  <c r="L3853" i="1"/>
  <c r="L3863" i="1"/>
  <c r="L6609" i="1"/>
  <c r="L6618" i="1"/>
  <c r="L6624" i="1"/>
  <c r="L9469" i="1"/>
  <c r="L11428" i="1"/>
  <c r="L35" i="1"/>
  <c r="L11432" i="1"/>
  <c r="L11437" i="1"/>
  <c r="L9499" i="1"/>
  <c r="L9504" i="1"/>
  <c r="L3915" i="1"/>
  <c r="L9512" i="1"/>
  <c r="L9519" i="1"/>
  <c r="L9525" i="1"/>
  <c r="L6689" i="1"/>
  <c r="L1868" i="1"/>
  <c r="L3942" i="1"/>
  <c r="L6705" i="1"/>
  <c r="L3951" i="1"/>
  <c r="L3955" i="1"/>
  <c r="L3957" i="1"/>
  <c r="L804" i="1"/>
  <c r="L6740" i="1"/>
  <c r="L9569" i="1"/>
  <c r="L9574" i="1"/>
  <c r="L3980" i="1"/>
  <c r="L6761" i="1"/>
  <c r="L6765" i="1"/>
  <c r="L3998" i="1"/>
  <c r="L9595" i="1"/>
  <c r="L6776" i="1"/>
  <c r="L1912" i="1"/>
  <c r="L1914" i="1"/>
  <c r="L6795" i="1"/>
  <c r="L4017" i="1"/>
  <c r="L828" i="1"/>
  <c r="L9636" i="1"/>
  <c r="L832" i="1"/>
  <c r="L9644" i="1"/>
  <c r="L11479" i="1"/>
  <c r="L9650" i="1"/>
  <c r="L9655" i="1"/>
  <c r="L9657" i="1"/>
  <c r="L11483" i="1"/>
  <c r="L123" i="1"/>
  <c r="L9664" i="1"/>
  <c r="L839" i="1"/>
  <c r="L9669" i="1"/>
  <c r="L841" i="1"/>
  <c r="L1955" i="1"/>
  <c r="L1962" i="1"/>
  <c r="L9676" i="1"/>
  <c r="L4078" i="1"/>
  <c r="L6857" i="1"/>
  <c r="L316" i="1"/>
  <c r="L1967" i="1"/>
  <c r="L37" i="1"/>
  <c r="L11499" i="1"/>
  <c r="L845" i="1"/>
  <c r="L846" i="1"/>
  <c r="L9690" i="1"/>
  <c r="L9693" i="1"/>
  <c r="L6876" i="1"/>
  <c r="L4101" i="1"/>
  <c r="L6878" i="1"/>
  <c r="L11510" i="1"/>
  <c r="L125" i="1"/>
  <c r="L6882" i="1"/>
  <c r="L1976" i="1"/>
  <c r="L1978" i="1"/>
  <c r="L6887" i="1"/>
  <c r="L4114" i="1"/>
  <c r="L9714" i="1"/>
  <c r="L6896" i="1"/>
  <c r="L321" i="1"/>
  <c r="L6899" i="1"/>
  <c r="L4120" i="1"/>
  <c r="L6904" i="1"/>
  <c r="L862" i="1"/>
  <c r="L6908" i="1"/>
  <c r="L4125" i="1"/>
  <c r="L9731" i="1"/>
  <c r="L324" i="1"/>
  <c r="L6913" i="1"/>
  <c r="L6917" i="1"/>
  <c r="L6918" i="1"/>
  <c r="L11520" i="1"/>
  <c r="L11521" i="1"/>
  <c r="L6922" i="1"/>
  <c r="L4147" i="1"/>
  <c r="L11524" i="1"/>
  <c r="L9741" i="1"/>
  <c r="L6929" i="1"/>
  <c r="L2002" i="1"/>
  <c r="L6934" i="1"/>
  <c r="L4157" i="1"/>
  <c r="L6939" i="1"/>
  <c r="L11528" i="1"/>
  <c r="L9760" i="1"/>
  <c r="L4166" i="1"/>
  <c r="L6946" i="1"/>
  <c r="L4170" i="1"/>
  <c r="L2008" i="1"/>
  <c r="L4177" i="1"/>
  <c r="L2010" i="1"/>
  <c r="L875" i="1"/>
  <c r="L876" i="1"/>
  <c r="L9772" i="1"/>
  <c r="L6965" i="1"/>
  <c r="L4188" i="1"/>
  <c r="L6970" i="1"/>
  <c r="L4191" i="1"/>
  <c r="L4194" i="1"/>
  <c r="L2019" i="1"/>
  <c r="L9781" i="1"/>
  <c r="L4201" i="1"/>
  <c r="L885" i="1"/>
  <c r="L9787" i="1"/>
  <c r="L9789" i="1"/>
  <c r="L11541" i="1"/>
  <c r="L9794" i="1"/>
  <c r="L6989" i="1"/>
  <c r="L4210" i="1"/>
  <c r="L9800" i="1"/>
  <c r="L11547" i="1"/>
  <c r="L890" i="1"/>
  <c r="L6995" i="1"/>
  <c r="L891" i="1"/>
  <c r="L9813" i="1"/>
  <c r="L9816" i="1"/>
  <c r="L7002" i="1"/>
  <c r="L4219" i="1"/>
  <c r="L11555" i="1"/>
  <c r="L11557" i="1"/>
  <c r="L11559" i="1"/>
  <c r="L7008" i="1"/>
  <c r="L9827" i="1"/>
  <c r="L9830" i="1"/>
  <c r="L4236" i="1"/>
  <c r="L13" i="1"/>
  <c r="L7022" i="1"/>
  <c r="L9836" i="1"/>
  <c r="L2042" i="1"/>
  <c r="L2044" i="1"/>
  <c r="L11566" i="1"/>
  <c r="L4242" i="1"/>
  <c r="L4244" i="1"/>
  <c r="L2048" i="1"/>
  <c r="L2049" i="1"/>
  <c r="L7042" i="1"/>
  <c r="L2053" i="1"/>
  <c r="L2054" i="1"/>
  <c r="L4257" i="1"/>
  <c r="L7050" i="1"/>
  <c r="L4259" i="1"/>
  <c r="L9860" i="1"/>
  <c r="L2060" i="1"/>
  <c r="L7065" i="1"/>
  <c r="L9862" i="1"/>
  <c r="L4268" i="1"/>
  <c r="L11573" i="1"/>
  <c r="L907" i="1"/>
  <c r="L11574" i="1"/>
  <c r="L4275" i="1"/>
  <c r="L11576" i="1"/>
  <c r="L4280" i="1"/>
  <c r="L4281" i="1"/>
  <c r="L9874" i="1"/>
  <c r="L4285" i="1"/>
  <c r="L2071" i="1"/>
  <c r="L4288" i="1"/>
  <c r="L2074" i="1"/>
  <c r="L11585" i="1"/>
  <c r="L4293" i="1"/>
  <c r="L4294" i="1"/>
  <c r="L7103" i="1"/>
  <c r="L9891" i="1"/>
  <c r="L7105" i="1"/>
  <c r="L7107" i="1"/>
  <c r="L7110" i="1"/>
  <c r="L7114" i="1"/>
  <c r="L11592" i="1"/>
  <c r="L9905" i="1"/>
  <c r="L4308" i="1"/>
  <c r="L2091" i="1"/>
  <c r="L11593" i="1"/>
  <c r="L4310" i="1"/>
  <c r="L914" i="1"/>
  <c r="L2094" i="1"/>
  <c r="L7135" i="1"/>
  <c r="L4321" i="1"/>
  <c r="L7139" i="1"/>
  <c r="L2099" i="1"/>
  <c r="L4323" i="1"/>
  <c r="L4327" i="1"/>
  <c r="L4329" i="1"/>
  <c r="L2101" i="1"/>
  <c r="L7153" i="1"/>
  <c r="L9923" i="1"/>
  <c r="L4338" i="1"/>
  <c r="L2108" i="1"/>
  <c r="L7160" i="1"/>
  <c r="L11602" i="1"/>
  <c r="L4346" i="1"/>
  <c r="L9930" i="1"/>
  <c r="L9933" i="1"/>
  <c r="L4353" i="1"/>
  <c r="L7170" i="1"/>
  <c r="L349" i="1"/>
  <c r="L4360" i="1"/>
  <c r="L4362" i="1"/>
  <c r="L9939" i="1"/>
  <c r="L4366" i="1"/>
  <c r="L932" i="1"/>
  <c r="L7183" i="1"/>
  <c r="L2125" i="1"/>
  <c r="L7187" i="1"/>
  <c r="L2129" i="1"/>
  <c r="L9950" i="1"/>
  <c r="L9952" i="1"/>
  <c r="L9954" i="1"/>
  <c r="L4383" i="1"/>
  <c r="L9956" i="1"/>
  <c r="L7202" i="1"/>
  <c r="L9959" i="1"/>
  <c r="L4388" i="1"/>
  <c r="L7212" i="1"/>
  <c r="L9962" i="1"/>
  <c r="L7217" i="1"/>
  <c r="L7220" i="1"/>
  <c r="L2141" i="1"/>
  <c r="L7226" i="1"/>
  <c r="L2143" i="1"/>
  <c r="L4407" i="1"/>
  <c r="L9971" i="1"/>
  <c r="L11619" i="1"/>
  <c r="L7235" i="1"/>
  <c r="L7238" i="1"/>
  <c r="L4414" i="1"/>
  <c r="L9977" i="1"/>
  <c r="L11624" i="1"/>
  <c r="L7244" i="1"/>
  <c r="L9980" i="1"/>
  <c r="L2160" i="1"/>
  <c r="L11627" i="1"/>
  <c r="L7252" i="1"/>
  <c r="L4428" i="1"/>
  <c r="L2166" i="1"/>
  <c r="L7258" i="1"/>
  <c r="L9990" i="1"/>
  <c r="L4435" i="1"/>
  <c r="L948" i="1"/>
  <c r="L7266" i="1"/>
  <c r="L11633" i="1"/>
  <c r="L7269" i="1"/>
  <c r="L11635" i="1"/>
  <c r="L953" i="1"/>
  <c r="L10002" i="1"/>
  <c r="L10003" i="1"/>
  <c r="L7276" i="1"/>
  <c r="L11643" i="1"/>
  <c r="L4460" i="1"/>
  <c r="L10007" i="1"/>
  <c r="L7284" i="1"/>
  <c r="L4466" i="1"/>
  <c r="L7290" i="1"/>
  <c r="L7293" i="1"/>
  <c r="L7296" i="1"/>
  <c r="L959" i="1"/>
  <c r="L7299" i="1"/>
  <c r="L7300" i="1"/>
  <c r="L7303" i="1"/>
  <c r="L4483" i="1"/>
  <c r="L10023" i="1"/>
  <c r="L4490" i="1"/>
  <c r="L2179" i="1"/>
  <c r="L138" i="1"/>
  <c r="L10034" i="1"/>
  <c r="L10036" i="1"/>
  <c r="L11655" i="1"/>
  <c r="L11656" i="1"/>
  <c r="L2186" i="1"/>
  <c r="L4500" i="1"/>
  <c r="L970" i="1"/>
  <c r="L2191" i="1"/>
  <c r="L10050" i="1"/>
  <c r="L4507" i="1"/>
  <c r="L2195" i="1"/>
  <c r="L10052" i="1"/>
  <c r="L10055" i="1"/>
  <c r="L10058" i="1"/>
  <c r="L973" i="1"/>
  <c r="L4516" i="1"/>
  <c r="L7345" i="1"/>
  <c r="L4523" i="1"/>
  <c r="L2204" i="1"/>
  <c r="L2205" i="1"/>
  <c r="L2207" i="1"/>
  <c r="L975" i="1"/>
  <c r="L368" i="1"/>
  <c r="L7356" i="1"/>
  <c r="L10077" i="1"/>
  <c r="L7361" i="1"/>
  <c r="L7364" i="1"/>
  <c r="L4537" i="1"/>
  <c r="L4540" i="1"/>
  <c r="L4544" i="1"/>
  <c r="L982" i="1"/>
  <c r="L3329" i="1"/>
  <c r="L9183" i="1"/>
  <c r="L6390" i="1"/>
  <c r="L9323" i="1"/>
  <c r="L9355" i="1"/>
  <c r="L6520" i="1"/>
  <c r="L11394" i="1"/>
  <c r="L1807" i="1"/>
  <c r="L3835" i="1"/>
  <c r="L1818" i="1"/>
  <c r="L6595" i="1"/>
  <c r="L3864" i="1"/>
  <c r="L3870" i="1"/>
  <c r="L6619" i="1"/>
  <c r="L11425" i="1"/>
  <c r="L3889" i="1"/>
  <c r="L9478" i="1"/>
  <c r="L9488" i="1"/>
  <c r="L6642" i="1"/>
  <c r="L1848" i="1"/>
  <c r="L3907" i="1"/>
  <c r="L6663" i="1"/>
  <c r="L1855" i="1"/>
  <c r="L6679" i="1"/>
  <c r="L6684" i="1"/>
  <c r="L3929" i="1"/>
  <c r="L294" i="1"/>
  <c r="L796" i="1"/>
  <c r="L9541" i="1"/>
  <c r="L116" i="1"/>
  <c r="L6711" i="1"/>
  <c r="L6715" i="1"/>
  <c r="L3959" i="1"/>
  <c r="L6730" i="1"/>
  <c r="L6741" i="1"/>
  <c r="L9570" i="1"/>
  <c r="L6751" i="1"/>
  <c r="L811" i="1"/>
  <c r="L813" i="1"/>
  <c r="L297" i="1"/>
  <c r="L1902" i="1"/>
  <c r="L9597" i="1"/>
  <c r="L1910" i="1"/>
  <c r="L6783" i="1"/>
  <c r="L6791" i="1"/>
  <c r="L6796" i="1"/>
  <c r="L9627" i="1"/>
  <c r="L9631" i="1"/>
  <c r="L9637" i="1"/>
  <c r="L1931" i="1"/>
  <c r="L4035" i="1"/>
  <c r="L9647" i="1"/>
  <c r="L4040" i="1"/>
  <c r="L1942" i="1"/>
  <c r="L9658" i="1"/>
  <c r="L837" i="1"/>
  <c r="L6829" i="1"/>
  <c r="L6834" i="1"/>
  <c r="L6835" i="1"/>
  <c r="L6840" i="1"/>
  <c r="L9672" i="1"/>
  <c r="L1956" i="1"/>
  <c r="L11493" i="1"/>
  <c r="L1963" i="1"/>
  <c r="L6855" i="1"/>
  <c r="L842" i="1"/>
  <c r="L11497" i="1"/>
  <c r="L9684" i="1"/>
  <c r="L6865" i="1"/>
  <c r="L4090" i="1"/>
  <c r="L4094" i="1"/>
  <c r="L9689" i="1"/>
  <c r="L6872" i="1"/>
  <c r="L11507" i="1"/>
  <c r="L9696" i="1"/>
  <c r="L9699" i="1"/>
  <c r="L318" i="1"/>
  <c r="L9701" i="1"/>
  <c r="L11511" i="1"/>
  <c r="L6883" i="1"/>
  <c r="L6885" i="1"/>
  <c r="L9707" i="1"/>
  <c r="L38" i="1"/>
  <c r="L6890" i="1"/>
  <c r="L6893" i="1"/>
  <c r="L9716" i="1"/>
  <c r="L9719" i="1"/>
  <c r="L9723" i="1"/>
  <c r="L1984" i="1"/>
  <c r="L860" i="1"/>
  <c r="L1986" i="1"/>
  <c r="L6909" i="1"/>
  <c r="L11516" i="1"/>
  <c r="L1990" i="1"/>
  <c r="L865" i="1"/>
  <c r="L4132" i="1"/>
  <c r="L11518" i="1"/>
  <c r="L867" i="1"/>
  <c r="L1995" i="1"/>
  <c r="L1996" i="1"/>
  <c r="L6923" i="1"/>
  <c r="L1999" i="1"/>
  <c r="L9740" i="1"/>
  <c r="L127" i="1"/>
  <c r="L4152" i="1"/>
  <c r="L325" i="1"/>
  <c r="L9749" i="1"/>
  <c r="L2003" i="1"/>
  <c r="L9754" i="1"/>
  <c r="L4160" i="1"/>
  <c r="L2005" i="1"/>
  <c r="L9761" i="1"/>
  <c r="L6947" i="1"/>
  <c r="L6950" i="1"/>
  <c r="L9766" i="1"/>
  <c r="L2009" i="1"/>
  <c r="L11532" i="1"/>
  <c r="L11533" i="1"/>
  <c r="L877" i="1"/>
  <c r="L4183" i="1"/>
  <c r="L4185" i="1"/>
  <c r="L11535" i="1"/>
  <c r="L11536" i="1"/>
  <c r="L4192" i="1"/>
  <c r="L2016" i="1"/>
  <c r="L9780" i="1"/>
  <c r="L9782" i="1"/>
  <c r="L9784" i="1"/>
  <c r="L9786" i="1"/>
  <c r="L327" i="1"/>
  <c r="L9790" i="1"/>
  <c r="L6985" i="1"/>
  <c r="L128" i="1"/>
  <c r="L2026" i="1"/>
  <c r="L9798" i="1"/>
  <c r="L9801" i="1"/>
  <c r="L888" i="1"/>
  <c r="L2028" i="1"/>
  <c r="L9808" i="1"/>
  <c r="L9812" i="1"/>
  <c r="L2030" i="1"/>
  <c r="L7000" i="1"/>
  <c r="L7003" i="1"/>
  <c r="L7006" i="1"/>
  <c r="L9822" i="1"/>
  <c r="L334" i="1"/>
  <c r="L9824" i="1"/>
  <c r="L11560" i="1"/>
  <c r="L9828" i="1"/>
  <c r="L4235" i="1"/>
  <c r="L2036" i="1"/>
  <c r="L9833" i="1"/>
  <c r="L4238" i="1"/>
  <c r="L7026" i="1"/>
  <c r="L2043" i="1"/>
  <c r="L4241" i="1"/>
  <c r="L898" i="1"/>
  <c r="L7037" i="1"/>
  <c r="L899" i="1"/>
  <c r="L4247" i="1"/>
  <c r="L7041" i="1"/>
  <c r="L4253" i="1"/>
  <c r="L7044" i="1"/>
  <c r="L2055" i="1"/>
  <c r="L4258" i="1"/>
  <c r="L7051" i="1"/>
  <c r="L11569" i="1"/>
  <c r="L7056" i="1"/>
  <c r="L7061" i="1"/>
  <c r="L7066" i="1"/>
  <c r="L4264" i="1"/>
  <c r="L9863" i="1"/>
  <c r="L9866" i="1"/>
  <c r="L7074" i="1"/>
  <c r="L9869" i="1"/>
  <c r="L4276" i="1"/>
  <c r="L7082" i="1"/>
  <c r="L7085" i="1"/>
  <c r="L7088" i="1"/>
  <c r="L11580" i="1"/>
  <c r="L9877" i="1"/>
  <c r="L7093" i="1"/>
  <c r="L11583" i="1"/>
  <c r="L7094" i="1"/>
  <c r="L2075" i="1"/>
  <c r="L7098" i="1"/>
  <c r="L7102" i="1"/>
  <c r="L341" i="1"/>
  <c r="L9892" i="1"/>
  <c r="L4302" i="1"/>
  <c r="L912" i="1"/>
  <c r="L9899" i="1"/>
  <c r="L9901" i="1"/>
  <c r="L7117" i="1"/>
  <c r="L2085" i="1"/>
  <c r="L344" i="1"/>
  <c r="L7121" i="1"/>
  <c r="L9909" i="1"/>
  <c r="L4311" i="1"/>
  <c r="L11594" i="1"/>
  <c r="L7132" i="1"/>
  <c r="L7136" i="1"/>
  <c r="L2097" i="1"/>
  <c r="L9912" i="1"/>
  <c r="L9914" i="1"/>
  <c r="L11598" i="1"/>
  <c r="L9918" i="1"/>
  <c r="L9920" i="1"/>
  <c r="L345" i="1"/>
  <c r="L4332" i="1"/>
  <c r="L7155" i="1"/>
  <c r="L4339" i="1"/>
  <c r="L9925" i="1"/>
  <c r="L2110" i="1"/>
  <c r="L4343" i="1"/>
  <c r="L4347" i="1"/>
  <c r="L9931" i="1"/>
  <c r="L347" i="1"/>
  <c r="L2114" i="1"/>
  <c r="L4356" i="1"/>
  <c r="L350" i="1"/>
  <c r="L2118" i="1"/>
  <c r="L4363" i="1"/>
  <c r="L2120" i="1"/>
  <c r="L4367" i="1"/>
  <c r="L2122" i="1"/>
  <c r="L2123" i="1"/>
  <c r="L7185" i="1"/>
  <c r="L4375" i="1"/>
  <c r="L7188" i="1"/>
  <c r="L2130" i="1"/>
  <c r="L7192" i="1"/>
  <c r="L2133" i="1"/>
  <c r="L4384" i="1"/>
  <c r="L4385" i="1"/>
  <c r="L9957" i="1"/>
  <c r="L2136" i="1"/>
  <c r="L2137" i="1"/>
  <c r="L4392" i="1"/>
  <c r="L4393" i="1"/>
  <c r="L4397" i="1"/>
  <c r="L7221" i="1"/>
  <c r="L7223" i="1"/>
  <c r="L7227" i="1"/>
  <c r="L7228" i="1"/>
  <c r="L2144" i="1"/>
  <c r="L7233" i="1"/>
  <c r="L2149" i="1"/>
  <c r="L11620" i="1"/>
  <c r="L2153" i="1"/>
  <c r="L7240" i="1"/>
  <c r="L4417" i="1"/>
  <c r="L9978" i="1"/>
  <c r="L7245" i="1"/>
  <c r="L361" i="1"/>
  <c r="L9981" i="1"/>
  <c r="L362" i="1"/>
  <c r="L944" i="1"/>
  <c r="L7254" i="1"/>
  <c r="L11628" i="1"/>
  <c r="L9988" i="1"/>
  <c r="L4432" i="1"/>
  <c r="L2169" i="1"/>
  <c r="L7263" i="1"/>
  <c r="L7267" i="1"/>
  <c r="L9993" i="1"/>
  <c r="L4448" i="1"/>
  <c r="L4449" i="1"/>
  <c r="L11636" i="1"/>
  <c r="L4453" i="1"/>
  <c r="L956" i="1"/>
  <c r="L7277" i="1"/>
  <c r="L7279" i="1"/>
  <c r="L7280" i="1"/>
  <c r="L10008" i="1"/>
  <c r="L4465" i="1"/>
  <c r="L4467" i="1"/>
  <c r="L4469" i="1"/>
  <c r="L7294" i="1"/>
  <c r="L4475" i="1"/>
  <c r="L7298" i="1"/>
  <c r="L11651" i="1"/>
  <c r="L10017" i="1"/>
  <c r="L7304" i="1"/>
  <c r="L10021" i="1"/>
  <c r="L2178" i="1"/>
  <c r="L7312" i="1"/>
  <c r="L2180" i="1"/>
  <c r="L4492" i="1"/>
  <c r="L2182" i="1"/>
  <c r="L4496" i="1"/>
  <c r="L7317" i="1"/>
  <c r="L7319" i="1"/>
  <c r="L4498" i="1"/>
  <c r="L4501" i="1"/>
  <c r="L11660" i="1"/>
  <c r="L11662" i="1"/>
  <c r="L7326" i="1"/>
  <c r="L7329" i="1"/>
  <c r="L4509" i="1"/>
  <c r="L2198" i="1"/>
  <c r="L4513" i="1"/>
  <c r="L11665" i="1"/>
  <c r="L2202" i="1"/>
  <c r="L7341" i="1"/>
  <c r="L10062" i="1"/>
  <c r="L7347" i="1"/>
  <c r="L4524" i="1"/>
  <c r="L4526" i="1"/>
  <c r="L11668" i="1"/>
  <c r="L2210" i="1"/>
  <c r="L7354" i="1"/>
  <c r="L141" i="1"/>
  <c r="L7359" i="1"/>
  <c r="L4535" i="1"/>
  <c r="L11671" i="1"/>
  <c r="L7366" i="1"/>
  <c r="L4541" i="1"/>
  <c r="L7369" i="1"/>
  <c r="L10084" i="1"/>
  <c r="L3406" i="1"/>
  <c r="L6316" i="1"/>
  <c r="L11329" i="1"/>
  <c r="L3727" i="1"/>
  <c r="L11368" i="1"/>
  <c r="L6524" i="1"/>
  <c r="L3800" i="1"/>
  <c r="L9420" i="1"/>
  <c r="L1812" i="1"/>
  <c r="L284" i="1"/>
  <c r="L3855" i="1"/>
  <c r="L6604" i="1"/>
  <c r="L6612" i="1"/>
  <c r="L1827" i="1"/>
  <c r="L6626" i="1"/>
  <c r="L3890" i="1"/>
  <c r="L113" i="1"/>
  <c r="L1840" i="1"/>
  <c r="L11433" i="1"/>
  <c r="L6647" i="1"/>
  <c r="L6657" i="1"/>
  <c r="L6664" i="1"/>
  <c r="L9507" i="1"/>
  <c r="L3920" i="1"/>
  <c r="L1859" i="1"/>
  <c r="L791" i="1"/>
  <c r="L6690" i="1"/>
  <c r="L9537" i="1"/>
  <c r="L9542" i="1"/>
  <c r="L9545" i="1"/>
  <c r="L801" i="1"/>
  <c r="L9555" i="1"/>
  <c r="L6724" i="1"/>
  <c r="L9565" i="1"/>
  <c r="L3970" i="1"/>
  <c r="L6747" i="1"/>
  <c r="L810" i="1"/>
  <c r="L6755" i="1"/>
  <c r="L3987" i="1"/>
  <c r="L11463" i="1"/>
  <c r="L9593" i="1"/>
  <c r="L821" i="1"/>
  <c r="L823" i="1"/>
  <c r="L6784" i="1"/>
  <c r="L1917" i="1"/>
  <c r="L11469" i="1"/>
  <c r="L826" i="1"/>
  <c r="L4021" i="1"/>
  <c r="L1929" i="1"/>
  <c r="L833" i="1"/>
  <c r="L1935" i="1"/>
  <c r="L6815" i="1"/>
  <c r="L9652" i="1"/>
  <c r="L1943" i="1"/>
  <c r="L4047" i="1"/>
  <c r="L9663" i="1"/>
  <c r="L4054" i="1"/>
  <c r="L1949" i="1"/>
  <c r="L11486" i="1"/>
  <c r="L4063" i="1"/>
  <c r="L6843" i="1"/>
  <c r="L1957" i="1"/>
  <c r="L6847" i="1"/>
  <c r="L11494" i="1"/>
  <c r="L315" i="1"/>
  <c r="L4082" i="1"/>
  <c r="L4085" i="1"/>
  <c r="L6864" i="1"/>
  <c r="L6866" i="1"/>
  <c r="L6867" i="1"/>
  <c r="L11501" i="1"/>
  <c r="L4097" i="1"/>
  <c r="L1969" i="1"/>
  <c r="L6874" i="1"/>
  <c r="L4099" i="1"/>
  <c r="L4102" i="1"/>
  <c r="L9700" i="1"/>
  <c r="L4105" i="1"/>
  <c r="L852" i="1"/>
  <c r="L854" i="1"/>
  <c r="L4109" i="1"/>
  <c r="L9708" i="1"/>
  <c r="L4111" i="1"/>
  <c r="L1979" i="1"/>
  <c r="L6894" i="1"/>
  <c r="L6897" i="1"/>
  <c r="L4118" i="1"/>
  <c r="L857" i="1"/>
  <c r="L4121" i="1"/>
  <c r="L9725" i="1"/>
  <c r="L322" i="1"/>
  <c r="L11515" i="1"/>
  <c r="L4126" i="1"/>
  <c r="L6910" i="1"/>
  <c r="L4130" i="1"/>
  <c r="L4133" i="1"/>
  <c r="L4136" i="1"/>
  <c r="L4138" i="1"/>
  <c r="L4139" i="1"/>
  <c r="L9738" i="1"/>
  <c r="L4144" i="1"/>
  <c r="L11522" i="1"/>
  <c r="L4149" i="1"/>
  <c r="L9742" i="1"/>
  <c r="L4153" i="1"/>
  <c r="L9747" i="1"/>
  <c r="L6935" i="1"/>
  <c r="L4158" i="1"/>
  <c r="L2004" i="1"/>
  <c r="L9757" i="1"/>
  <c r="L6944" i="1"/>
  <c r="L9762" i="1"/>
  <c r="L9765" i="1"/>
  <c r="L4171" i="1"/>
  <c r="L4174" i="1"/>
  <c r="L873" i="1"/>
  <c r="L9768" i="1"/>
  <c r="L4180" i="1"/>
  <c r="L6959" i="1"/>
  <c r="L9773" i="1"/>
  <c r="L9775" i="1"/>
  <c r="L2014" i="1"/>
  <c r="L879" i="1"/>
  <c r="L9778" i="1"/>
  <c r="L4195" i="1"/>
  <c r="L4196" i="1"/>
  <c r="L4197" i="1"/>
  <c r="L884" i="1"/>
  <c r="L6980" i="1"/>
  <c r="L9788" i="1"/>
  <c r="L6983" i="1"/>
  <c r="L9792" i="1"/>
  <c r="L9795" i="1"/>
  <c r="L11542" i="1"/>
  <c r="L331" i="1"/>
  <c r="L6992" i="1"/>
  <c r="L11548" i="1"/>
  <c r="L11551" i="1"/>
  <c r="L11552" i="1"/>
  <c r="L4212" i="1"/>
  <c r="L9814" i="1"/>
  <c r="L7001" i="1"/>
  <c r="L7004" i="1"/>
  <c r="L333" i="1"/>
  <c r="L11556" i="1"/>
  <c r="L11558" i="1"/>
  <c r="L4229" i="1"/>
  <c r="L2035" i="1"/>
  <c r="L4234" i="1"/>
  <c r="L11561" i="1"/>
  <c r="L9832" i="1"/>
  <c r="L2038" i="1"/>
  <c r="L7023" i="1"/>
  <c r="L2039" i="1"/>
  <c r="L897" i="1"/>
  <c r="L9839" i="1"/>
  <c r="L9841" i="1"/>
  <c r="L9844" i="1"/>
  <c r="L2047" i="1"/>
  <c r="L4248" i="1"/>
  <c r="L4251" i="1"/>
  <c r="L7043" i="1"/>
  <c r="L9854" i="1"/>
  <c r="L9855" i="1"/>
  <c r="L336" i="1"/>
  <c r="L7052" i="1"/>
  <c r="L4260" i="1"/>
  <c r="L7057" i="1"/>
  <c r="L7062" i="1"/>
  <c r="L7067" i="1"/>
  <c r="L4265" i="1"/>
  <c r="L4269" i="1"/>
  <c r="L7071" i="1"/>
  <c r="L4270" i="1"/>
  <c r="L4273" i="1"/>
  <c r="L7080" i="1"/>
  <c r="L2066" i="1"/>
  <c r="L909" i="1"/>
  <c r="L910" i="1"/>
  <c r="L4283" i="1"/>
  <c r="L2069" i="1"/>
  <c r="L11581" i="1"/>
  <c r="L2073" i="1"/>
  <c r="L9884" i="1"/>
  <c r="L7095" i="1"/>
  <c r="L2077" i="1"/>
  <c r="L2078" i="1"/>
  <c r="L11588" i="1"/>
  <c r="L9893" i="1"/>
  <c r="L9894" i="1"/>
  <c r="L9896" i="1"/>
  <c r="L7111" i="1"/>
  <c r="L9902" i="1"/>
  <c r="L130" i="1"/>
  <c r="L2086" i="1"/>
  <c r="L2088" i="1"/>
  <c r="L7122" i="1"/>
  <c r="L7124" i="1"/>
  <c r="L4312" i="1"/>
  <c r="L7131" i="1"/>
  <c r="L7133" i="1"/>
  <c r="L915" i="1"/>
  <c r="L9911" i="1"/>
  <c r="L9913" i="1"/>
  <c r="L7144" i="1"/>
  <c r="L4324" i="1"/>
  <c r="L7147" i="1"/>
  <c r="L42" i="1"/>
  <c r="L9922" i="1"/>
  <c r="L7154" i="1"/>
  <c r="L43" i="1"/>
  <c r="L7156" i="1"/>
  <c r="L923" i="1"/>
  <c r="L4341" i="1"/>
  <c r="L7163" i="1"/>
  <c r="L2113" i="1"/>
  <c r="L4350" i="1"/>
  <c r="L7167" i="1"/>
  <c r="L4354" i="1"/>
  <c r="L9936" i="1"/>
  <c r="L4358" i="1"/>
  <c r="L7174" i="1"/>
  <c r="L351" i="1"/>
  <c r="L7177" i="1"/>
  <c r="L7179" i="1"/>
  <c r="L7180" i="1"/>
  <c r="L11608" i="1"/>
  <c r="L9946" i="1"/>
  <c r="L4376" i="1"/>
  <c r="L7189" i="1"/>
  <c r="L11610" i="1"/>
  <c r="L4380" i="1"/>
  <c r="L7195" i="1"/>
  <c r="L7198" i="1"/>
  <c r="L7200" i="1"/>
  <c r="L7203" i="1"/>
  <c r="L7206" i="1"/>
  <c r="L7210" i="1"/>
  <c r="L7213" i="1"/>
  <c r="L7215" i="1"/>
  <c r="L4398" i="1"/>
  <c r="L7222" i="1"/>
  <c r="L9967" i="1"/>
  <c r="L937" i="1"/>
  <c r="L7229" i="1"/>
  <c r="L7231" i="1"/>
  <c r="L2147" i="1"/>
  <c r="L356" i="1"/>
  <c r="L7236" i="1"/>
  <c r="L4412" i="1"/>
  <c r="L4415" i="1"/>
  <c r="L11623" i="1"/>
  <c r="L7243" i="1"/>
  <c r="L9979" i="1"/>
  <c r="L2158" i="1"/>
  <c r="L4424" i="1"/>
  <c r="L943" i="1"/>
  <c r="L7253" i="1"/>
  <c r="L2164" i="1"/>
  <c r="L945" i="1"/>
  <c r="L2167" i="1"/>
  <c r="L2168" i="1"/>
  <c r="L4436" i="1"/>
  <c r="L4440" i="1"/>
  <c r="L4442" i="1"/>
  <c r="L4446" i="1"/>
  <c r="L11634" i="1"/>
  <c r="L7270" i="1"/>
  <c r="L10000" i="1"/>
  <c r="L7272" i="1"/>
  <c r="L7274" i="1"/>
  <c r="L7278" i="1"/>
  <c r="L4457" i="1"/>
  <c r="L4461" i="1"/>
  <c r="L10009" i="1"/>
  <c r="L7285" i="1"/>
  <c r="L11647" i="1"/>
  <c r="L4470" i="1"/>
  <c r="L7295" i="1"/>
  <c r="L4476" i="1"/>
  <c r="L10014" i="1"/>
  <c r="L961" i="1"/>
  <c r="L10018" i="1"/>
  <c r="L7305" i="1"/>
  <c r="L4484" i="1"/>
  <c r="L7308" i="1"/>
  <c r="L10024" i="1"/>
  <c r="L4491" i="1"/>
  <c r="L364" i="1"/>
  <c r="L10035" i="1"/>
  <c r="L2183" i="1"/>
  <c r="L2185" i="1"/>
  <c r="L969" i="1"/>
  <c r="L10045" i="1"/>
  <c r="L2188" i="1"/>
  <c r="L7322" i="1"/>
  <c r="L10049" i="1"/>
  <c r="L7327" i="1"/>
  <c r="L7330" i="1"/>
  <c r="L11664" i="1"/>
  <c r="L10053" i="1"/>
  <c r="L971" i="1"/>
  <c r="L10059" i="1"/>
  <c r="L7339" i="1"/>
  <c r="L7342" i="1"/>
  <c r="L4520" i="1"/>
  <c r="L10063" i="1"/>
  <c r="L10066" i="1"/>
  <c r="L10069" i="1"/>
  <c r="L2208" i="1"/>
  <c r="L2211" i="1"/>
  <c r="L4530" i="1"/>
  <c r="L4531" i="1"/>
  <c r="L7360" i="1"/>
  <c r="L979" i="1"/>
  <c r="L2215" i="1"/>
  <c r="L7367" i="1"/>
  <c r="L4542" i="1"/>
  <c r="L10083" i="1"/>
  <c r="L10085" i="1"/>
  <c r="L3423" i="1"/>
  <c r="L9219" i="1"/>
  <c r="L6399" i="1"/>
  <c r="L3732" i="1"/>
  <c r="L11370" i="1"/>
  <c r="L6525" i="1"/>
  <c r="L6544" i="1"/>
  <c r="L11404" i="1"/>
  <c r="L1813" i="1"/>
  <c r="L9446" i="1"/>
  <c r="L3858" i="1"/>
  <c r="L6605" i="1"/>
  <c r="L6613" i="1"/>
  <c r="L3877" i="1"/>
  <c r="L6627" i="1"/>
  <c r="L288" i="1"/>
  <c r="L9482" i="1"/>
  <c r="L11431" i="1"/>
  <c r="L1846" i="1"/>
  <c r="L291" i="1"/>
  <c r="L6658" i="1"/>
  <c r="L11440" i="1"/>
  <c r="L9509" i="1"/>
  <c r="L9514" i="1"/>
  <c r="L9520" i="1"/>
  <c r="L1862" i="1"/>
  <c r="L3934" i="1"/>
  <c r="L6694" i="1"/>
  <c r="L1871" i="1"/>
  <c r="L6707" i="1"/>
  <c r="L9549" i="1"/>
  <c r="L6718" i="1"/>
  <c r="L6725" i="1"/>
  <c r="L3965" i="1"/>
  <c r="L6742" i="1"/>
  <c r="L9571" i="1"/>
  <c r="L9577" i="1"/>
  <c r="L6757" i="1"/>
  <c r="L6762" i="1"/>
  <c r="L9590" i="1"/>
  <c r="L1903" i="1"/>
  <c r="L9598" i="1"/>
  <c r="L1911" i="1"/>
  <c r="L9612" i="1"/>
  <c r="L9617" i="1"/>
  <c r="L1919" i="1"/>
  <c r="L9629" i="1"/>
  <c r="L9632" i="1"/>
  <c r="L1930" i="1"/>
  <c r="L834" i="1"/>
  <c r="L6814" i="1"/>
  <c r="L9648" i="1"/>
  <c r="L9653" i="1"/>
  <c r="L9656" i="1"/>
  <c r="L9659" i="1"/>
  <c r="L4050" i="1"/>
  <c r="L11484" i="1"/>
  <c r="L4056" i="1"/>
  <c r="L11488" i="1"/>
  <c r="L124" i="1"/>
  <c r="L6844" i="1"/>
  <c r="L1958" i="1"/>
  <c r="L4073" i="1"/>
  <c r="L4077" i="1"/>
  <c r="L4079" i="1"/>
  <c r="L6860" i="1"/>
  <c r="L1966" i="1"/>
  <c r="L9685" i="1"/>
  <c r="L1968" i="1"/>
  <c r="L4091" i="1"/>
  <c r="L4095" i="1"/>
  <c r="L847" i="1"/>
  <c r="L9691" i="1"/>
  <c r="L9694" i="1"/>
  <c r="L6877" i="1"/>
  <c r="L11509" i="1"/>
  <c r="L1971" i="1"/>
  <c r="L6880" i="1"/>
  <c r="L319" i="1"/>
  <c r="L1974" i="1"/>
  <c r="L1977" i="1"/>
  <c r="L11513" i="1"/>
  <c r="L4112" i="1"/>
  <c r="L6891" i="1"/>
  <c r="L855" i="1"/>
  <c r="L9717" i="1"/>
  <c r="L6898" i="1"/>
  <c r="L1982" i="1"/>
  <c r="L9724" i="1"/>
  <c r="L9726" i="1"/>
  <c r="L1987" i="1"/>
  <c r="L9728" i="1"/>
  <c r="L1989" i="1"/>
  <c r="L11517" i="1"/>
  <c r="L866" i="1"/>
  <c r="L4134" i="1"/>
  <c r="L9732" i="1"/>
  <c r="L9734" i="1"/>
  <c r="L4140" i="1"/>
  <c r="L6921" i="1"/>
  <c r="L4145" i="1"/>
  <c r="L11523" i="1"/>
  <c r="L11525" i="1"/>
  <c r="L9743" i="1"/>
  <c r="L6930" i="1"/>
  <c r="L6932" i="1"/>
  <c r="L6936" i="1"/>
  <c r="L6938" i="1"/>
  <c r="L6940" i="1"/>
  <c r="L9758" i="1"/>
  <c r="L4163" i="1"/>
  <c r="L9763" i="1"/>
  <c r="L6948" i="1"/>
  <c r="L4172" i="1"/>
  <c r="L6951" i="1"/>
  <c r="L6953" i="1"/>
  <c r="L9769" i="1"/>
  <c r="L4181" i="1"/>
  <c r="L9771" i="1"/>
  <c r="L6963" i="1"/>
  <c r="L6966" i="1"/>
  <c r="L9777" i="1"/>
  <c r="L880" i="1"/>
  <c r="L2015" i="1"/>
  <c r="L9779" i="1"/>
  <c r="L11539" i="1"/>
  <c r="L4198" i="1"/>
  <c r="L4202" i="1"/>
  <c r="L4204" i="1"/>
  <c r="L6981" i="1"/>
  <c r="L2023" i="1"/>
  <c r="L4206" i="1"/>
  <c r="L4208" i="1"/>
  <c r="L9797" i="1"/>
  <c r="L9799" i="1"/>
  <c r="L11546" i="1"/>
  <c r="L9805" i="1"/>
  <c r="L6993" i="1"/>
  <c r="L9809" i="1"/>
  <c r="L2029" i="1"/>
  <c r="L892" i="1"/>
  <c r="L9817" i="1"/>
  <c r="L4218" i="1"/>
  <c r="L2033" i="1"/>
  <c r="L4221" i="1"/>
  <c r="L4225" i="1"/>
  <c r="L4230" i="1"/>
  <c r="L4233" i="1"/>
  <c r="L895" i="1"/>
  <c r="L11562" i="1"/>
  <c r="L7016" i="1"/>
  <c r="L7018" i="1"/>
  <c r="L9835" i="1"/>
  <c r="L7027" i="1"/>
  <c r="L11565" i="1"/>
  <c r="L7032" i="1"/>
  <c r="L7035" i="1"/>
  <c r="L7038" i="1"/>
  <c r="L7040" i="1"/>
  <c r="L4249" i="1"/>
  <c r="L4252" i="1"/>
  <c r="L9850" i="1"/>
  <c r="L7045" i="1"/>
  <c r="L11568" i="1"/>
  <c r="L7048" i="1"/>
  <c r="L7053" i="1"/>
  <c r="L7055" i="1"/>
  <c r="L7058" i="1"/>
  <c r="L7063" i="1"/>
  <c r="L9861" i="1"/>
  <c r="L4266" i="1"/>
  <c r="L9864" i="1"/>
  <c r="L2064" i="1"/>
  <c r="L4271" i="1"/>
  <c r="L7077" i="1"/>
  <c r="L9870" i="1"/>
  <c r="L4279" i="1"/>
  <c r="L11577" i="1"/>
  <c r="L4282" i="1"/>
  <c r="L9875" i="1"/>
  <c r="L7091" i="1"/>
  <c r="L9879" i="1"/>
  <c r="L9881" i="1"/>
  <c r="L4291" i="1"/>
  <c r="L9886" i="1"/>
  <c r="L9888" i="1"/>
  <c r="L9889" i="1"/>
  <c r="L2080" i="1"/>
  <c r="L7104" i="1"/>
  <c r="L2081" i="1"/>
  <c r="L7108" i="1"/>
  <c r="L7112" i="1"/>
  <c r="L9903" i="1"/>
  <c r="L9904" i="1"/>
  <c r="L913" i="1"/>
  <c r="L2089" i="1"/>
  <c r="L9906" i="1"/>
  <c r="L7125" i="1"/>
  <c r="L7128" i="1"/>
  <c r="L4315" i="1"/>
  <c r="L4318" i="1"/>
  <c r="L916" i="1"/>
  <c r="L2098" i="1"/>
  <c r="L7140" i="1"/>
  <c r="L11597" i="1"/>
  <c r="L7146" i="1"/>
  <c r="L9919" i="1"/>
  <c r="L9921" i="1"/>
  <c r="L2102" i="1"/>
  <c r="L2104" i="1"/>
  <c r="L4336" i="1"/>
  <c r="L2107" i="1"/>
  <c r="L7158" i="1"/>
  <c r="L7161" i="1"/>
  <c r="L2112" i="1"/>
  <c r="L7165" i="1"/>
  <c r="L7166" i="1"/>
  <c r="L4352" i="1"/>
  <c r="L2115" i="1"/>
  <c r="L348" i="1"/>
  <c r="L4359" i="1"/>
  <c r="L927" i="1"/>
  <c r="L7175" i="1"/>
  <c r="L9940" i="1"/>
  <c r="L352" i="1"/>
  <c r="L7181" i="1"/>
  <c r="L9944" i="1"/>
  <c r="L2126" i="1"/>
  <c r="L9947" i="1"/>
  <c r="L9948" i="1"/>
  <c r="L2131" i="1"/>
  <c r="L11611" i="1"/>
  <c r="L4381" i="1"/>
  <c r="L353" i="1"/>
  <c r="L7201" i="1"/>
  <c r="L4387" i="1"/>
  <c r="L11615" i="1"/>
  <c r="L4389" i="1"/>
  <c r="L7214" i="1"/>
  <c r="L7216" i="1"/>
  <c r="L2139" i="1"/>
  <c r="L2140" i="1"/>
  <c r="L7224" i="1"/>
  <c r="L9968" i="1"/>
  <c r="L4405" i="1"/>
  <c r="L355" i="1"/>
  <c r="L7234" i="1"/>
  <c r="L2150" i="1"/>
  <c r="L357" i="1"/>
  <c r="L4413" i="1"/>
  <c r="L4416" i="1"/>
  <c r="L939" i="1"/>
  <c r="L2155" i="1"/>
  <c r="L11625" i="1"/>
  <c r="L4423" i="1"/>
  <c r="L7249" i="1"/>
  <c r="L7250" i="1"/>
  <c r="L2162" i="1"/>
  <c r="L4429" i="1"/>
  <c r="L11629" i="1"/>
  <c r="L7259" i="1"/>
  <c r="L946" i="1"/>
  <c r="L7262" i="1"/>
  <c r="L7264" i="1"/>
  <c r="L4443" i="1"/>
  <c r="L4447" i="1"/>
  <c r="L9995" i="1"/>
  <c r="L136" i="1"/>
  <c r="L11637" i="1"/>
  <c r="L954" i="1"/>
  <c r="L4455" i="1"/>
  <c r="L2172" i="1"/>
  <c r="L11644" i="1"/>
  <c r="L7281" i="1"/>
  <c r="L4462" i="1"/>
  <c r="L7286" i="1"/>
  <c r="L7289" i="1"/>
  <c r="L11648" i="1"/>
  <c r="L4471" i="1"/>
  <c r="L10013" i="1"/>
  <c r="L2176" i="1"/>
  <c r="L4481" i="1"/>
  <c r="L7301" i="1"/>
  <c r="L7306" i="1"/>
  <c r="L4485" i="1"/>
  <c r="L7309" i="1"/>
  <c r="L10025" i="1"/>
  <c r="L10029" i="1"/>
  <c r="L10032" i="1"/>
  <c r="L4493" i="1"/>
  <c r="L4497" i="1"/>
  <c r="L45" i="1"/>
  <c r="L365" i="1"/>
  <c r="L2187" i="1"/>
  <c r="L11657" i="1"/>
  <c r="L7323" i="1"/>
  <c r="L4503" i="1"/>
  <c r="L4506" i="1"/>
  <c r="L7331" i="1"/>
  <c r="L2196" i="1"/>
  <c r="L10054" i="1"/>
  <c r="L9092" i="1"/>
  <c r="L1690" i="1"/>
  <c r="L3683" i="1"/>
  <c r="L9341" i="1"/>
  <c r="L9367" i="1"/>
  <c r="L1788" i="1"/>
  <c r="L3811" i="1"/>
  <c r="L110" i="1"/>
  <c r="L3839" i="1"/>
  <c r="L9447" i="1"/>
  <c r="L3859" i="1"/>
  <c r="L6607" i="1"/>
  <c r="L6614" i="1"/>
  <c r="L1828" i="1"/>
  <c r="L1830" i="1"/>
  <c r="L777" i="1"/>
  <c r="L3894" i="1"/>
  <c r="L1842" i="1"/>
  <c r="L3899" i="1"/>
  <c r="L6649" i="1"/>
  <c r="L1851" i="1"/>
  <c r="L6665" i="1"/>
  <c r="L6674" i="1"/>
  <c r="L9517" i="1"/>
  <c r="L11442" i="1"/>
  <c r="L793" i="1"/>
  <c r="L3937" i="1"/>
  <c r="L9538" i="1"/>
  <c r="L3943" i="1"/>
  <c r="L11450" i="1"/>
  <c r="L1878" i="1"/>
  <c r="L802" i="1"/>
  <c r="L120" i="1"/>
  <c r="L6734" i="1"/>
  <c r="L3971" i="1"/>
  <c r="L1890" i="1"/>
  <c r="L1891" i="1"/>
  <c r="L9584" i="1"/>
  <c r="L6763" i="1"/>
  <c r="L6768" i="1"/>
  <c r="L819" i="1"/>
  <c r="L1907" i="1"/>
  <c r="L9605" i="1"/>
  <c r="L6785" i="1"/>
  <c r="L9619" i="1"/>
  <c r="L1920" i="1"/>
  <c r="L4019" i="1"/>
  <c r="L830" i="1"/>
  <c r="L4029" i="1"/>
  <c r="L309" i="1"/>
  <c r="L11478" i="1"/>
  <c r="L6817" i="1"/>
  <c r="L1940" i="1"/>
  <c r="L836" i="1"/>
  <c r="L4048" i="1"/>
  <c r="L6826" i="1"/>
  <c r="L1947" i="1"/>
  <c r="L4057" i="1"/>
  <c r="L4061" i="1"/>
  <c r="L1951" i="1"/>
  <c r="L1953" i="1"/>
  <c r="L4071" i="1"/>
  <c r="L9674" i="1"/>
  <c r="L11496" i="1"/>
  <c r="L1965" i="1"/>
  <c r="L4083" i="1"/>
  <c r="L6863" i="1"/>
  <c r="L844" i="1"/>
  <c r="L4089" i="1"/>
  <c r="L4092" i="1"/>
  <c r="L11502" i="1"/>
  <c r="L11503" i="1"/>
  <c r="L11505" i="1"/>
  <c r="L848" i="1"/>
  <c r="L9697" i="1"/>
  <c r="L1970" i="1"/>
  <c r="L4104" i="1"/>
  <c r="L851" i="1"/>
  <c r="L9702" i="1"/>
  <c r="L6884" i="1"/>
  <c r="L9705" i="1"/>
  <c r="L9709" i="1"/>
  <c r="L6888" i="1"/>
  <c r="L6892" i="1"/>
  <c r="L4116" i="1"/>
  <c r="L320" i="1"/>
  <c r="L9720" i="1"/>
  <c r="L4119" i="1"/>
  <c r="L6902" i="1"/>
  <c r="L861" i="1"/>
  <c r="L6906" i="1"/>
  <c r="L9729" i="1"/>
  <c r="L863" i="1"/>
  <c r="L4129" i="1"/>
  <c r="L1991" i="1"/>
  <c r="L6914" i="1"/>
  <c r="L11519" i="1"/>
  <c r="L9735" i="1"/>
  <c r="L6920" i="1"/>
  <c r="L4142" i="1"/>
  <c r="L6924" i="1"/>
  <c r="L9739" i="1"/>
  <c r="L6928" i="1"/>
  <c r="L9744" i="1"/>
  <c r="L9745" i="1"/>
  <c r="L4154" i="1"/>
  <c r="L9750" i="1"/>
  <c r="L4159" i="1"/>
  <c r="L6941" i="1"/>
  <c r="L9759" i="1"/>
  <c r="L4164" i="1"/>
  <c r="L4167" i="1"/>
  <c r="L11531" i="1"/>
  <c r="L40" i="1"/>
  <c r="L6952" i="1"/>
  <c r="L4178" i="1"/>
  <c r="L6956" i="1"/>
  <c r="L2011" i="1"/>
  <c r="L6960" i="1"/>
  <c r="L2013" i="1"/>
  <c r="L9776" i="1"/>
  <c r="L6967" i="1"/>
  <c r="L6971" i="1"/>
  <c r="L881" i="1"/>
  <c r="L882" i="1"/>
  <c r="L6975" i="1"/>
  <c r="L9783" i="1"/>
  <c r="L6978" i="1"/>
  <c r="L2020" i="1"/>
  <c r="L4205" i="1"/>
  <c r="L6984" i="1"/>
  <c r="L6986" i="1"/>
  <c r="L9796" i="1"/>
  <c r="L6990" i="1"/>
  <c r="L11544" i="1"/>
  <c r="L2027" i="1"/>
  <c r="L9806" i="1"/>
  <c r="L9807" i="1"/>
  <c r="L6996" i="1"/>
  <c r="L4213" i="1"/>
  <c r="L6998" i="1"/>
  <c r="L4217" i="1"/>
  <c r="L7005" i="1"/>
  <c r="L894" i="1"/>
  <c r="L9823" i="1"/>
  <c r="L2034" i="1"/>
  <c r="L4231" i="1"/>
  <c r="L7009" i="1"/>
  <c r="L7012" i="1"/>
  <c r="L11563" i="1"/>
  <c r="L4237" i="1"/>
  <c r="L7019" i="1"/>
  <c r="L7024" i="1"/>
  <c r="L2040" i="1"/>
  <c r="L7029" i="1"/>
  <c r="L2045" i="1"/>
  <c r="L335" i="1"/>
  <c r="L4243" i="1"/>
  <c r="L4245" i="1"/>
  <c r="L900" i="1"/>
  <c r="L2050" i="1"/>
  <c r="L9851" i="1"/>
  <c r="L7046" i="1"/>
  <c r="L7047" i="1"/>
  <c r="L7049" i="1"/>
  <c r="L9856" i="1"/>
  <c r="L11570" i="1"/>
  <c r="L7059" i="1"/>
  <c r="L4262" i="1"/>
  <c r="L7068" i="1"/>
  <c r="L6246" i="1"/>
  <c r="L6370" i="1"/>
  <c r="L9309" i="1"/>
  <c r="L3748" i="1"/>
  <c r="L3775" i="1"/>
  <c r="L11390" i="1"/>
  <c r="L281" i="1"/>
  <c r="L3830" i="1"/>
  <c r="L11414" i="1"/>
  <c r="L6591" i="1"/>
  <c r="L6599" i="1"/>
  <c r="L9459" i="1"/>
  <c r="L773" i="1"/>
  <c r="L3881" i="1"/>
  <c r="L3888" i="1"/>
  <c r="L9473" i="1"/>
  <c r="L1837" i="1"/>
  <c r="L3898" i="1"/>
  <c r="L6645" i="1"/>
  <c r="L3906" i="1"/>
  <c r="L3910" i="1"/>
  <c r="L3913" i="1"/>
  <c r="L9511" i="1"/>
  <c r="L6683" i="1"/>
  <c r="L1860" i="1"/>
  <c r="L9529" i="1"/>
  <c r="L9534" i="1"/>
  <c r="L1870" i="1"/>
  <c r="L9544" i="1"/>
  <c r="L3950" i="1"/>
  <c r="L9552" i="1"/>
  <c r="L6721" i="1"/>
  <c r="L3963" i="1"/>
  <c r="L6738" i="1"/>
  <c r="L3973" i="1"/>
  <c r="L3977" i="1"/>
  <c r="L3979" i="1"/>
  <c r="L6760" i="1"/>
  <c r="L6764" i="1"/>
  <c r="L9592" i="1"/>
  <c r="L4003" i="1"/>
  <c r="L9603" i="1"/>
  <c r="L4010" i="1"/>
  <c r="L9615" i="1"/>
  <c r="L6794" i="1"/>
  <c r="L9625" i="1"/>
  <c r="L306" i="1"/>
  <c r="L6807" i="1"/>
  <c r="L11475" i="1"/>
  <c r="L1933" i="1"/>
  <c r="L1938" i="1"/>
  <c r="L9649" i="1"/>
  <c r="L11480" i="1"/>
  <c r="L4045" i="1"/>
  <c r="L313" i="1"/>
  <c r="L6828" i="1"/>
  <c r="L11485" i="1"/>
  <c r="L838" i="1"/>
  <c r="L6838" i="1"/>
  <c r="L4064" i="1"/>
  <c r="L4069" i="1"/>
  <c r="L1961" i="1"/>
  <c r="L4075" i="1"/>
  <c r="L9677" i="1"/>
  <c r="L4081" i="1"/>
  <c r="L3483" i="1"/>
  <c r="L1775" i="1"/>
  <c r="L3840" i="1"/>
  <c r="L9461" i="1"/>
  <c r="L3895" i="1"/>
  <c r="L9502" i="1"/>
  <c r="L9521" i="1"/>
  <c r="L3944" i="1"/>
  <c r="L3961" i="1"/>
  <c r="L295" i="1"/>
  <c r="L9594" i="1"/>
  <c r="L304" i="1"/>
  <c r="L122" i="1"/>
  <c r="L6821" i="1"/>
  <c r="L6831" i="1"/>
  <c r="L4066" i="1"/>
  <c r="L6856" i="1"/>
  <c r="L11498" i="1"/>
  <c r="L11500" i="1"/>
  <c r="L9692" i="1"/>
  <c r="L849" i="1"/>
  <c r="L4107" i="1"/>
  <c r="L4110" i="1"/>
  <c r="L4115" i="1"/>
  <c r="L9718" i="1"/>
  <c r="L858" i="1"/>
  <c r="L1988" i="1"/>
  <c r="L864" i="1"/>
  <c r="L1994" i="1"/>
  <c r="L1997" i="1"/>
  <c r="L4148" i="1"/>
  <c r="L9746" i="1"/>
  <c r="L9752" i="1"/>
  <c r="L4162" i="1"/>
  <c r="L6949" i="1"/>
  <c r="L6954" i="1"/>
  <c r="L4182" i="1"/>
  <c r="L4186" i="1"/>
  <c r="L6973" i="1"/>
  <c r="L6977" i="1"/>
  <c r="L326" i="1"/>
  <c r="L9793" i="1"/>
  <c r="L11543" i="1"/>
  <c r="L11550" i="1"/>
  <c r="L4214" i="1"/>
  <c r="L9818" i="1"/>
  <c r="L4223" i="1"/>
  <c r="L7010" i="1"/>
  <c r="L9831" i="1"/>
  <c r="L7025" i="1"/>
  <c r="L9840" i="1"/>
  <c r="L2046" i="1"/>
  <c r="L2052" i="1"/>
  <c r="L2056" i="1"/>
  <c r="L9858" i="1"/>
  <c r="L7064" i="1"/>
  <c r="L11572" i="1"/>
  <c r="L9868" i="1"/>
  <c r="L7079" i="1"/>
  <c r="L9872" i="1"/>
  <c r="L7089" i="1"/>
  <c r="L7092" i="1"/>
  <c r="L9883" i="1"/>
  <c r="L7097" i="1"/>
  <c r="L4295" i="1"/>
  <c r="L4301" i="1"/>
  <c r="L2082" i="1"/>
  <c r="L4304" i="1"/>
  <c r="L4307" i="1"/>
  <c r="L7123" i="1"/>
  <c r="L7130" i="1"/>
  <c r="L11596" i="1"/>
  <c r="L918" i="1"/>
  <c r="L9916" i="1"/>
  <c r="L7148" i="1"/>
  <c r="L4331" i="1"/>
  <c r="L2106" i="1"/>
  <c r="L7159" i="1"/>
  <c r="L4345" i="1"/>
  <c r="L346" i="1"/>
  <c r="L7169" i="1"/>
  <c r="L9938" i="1"/>
  <c r="L4364" i="1"/>
  <c r="L9943" i="1"/>
  <c r="L9945" i="1"/>
  <c r="L4377" i="1"/>
  <c r="L4379" i="1"/>
  <c r="L4382" i="1"/>
  <c r="L2134" i="1"/>
  <c r="L7209" i="1"/>
  <c r="L2138" i="1"/>
  <c r="L7219" i="1"/>
  <c r="L4402" i="1"/>
  <c r="L9970" i="1"/>
  <c r="L4410" i="1"/>
  <c r="L2152" i="1"/>
  <c r="L2154" i="1"/>
  <c r="L4421" i="1"/>
  <c r="L7248" i="1"/>
  <c r="L4426" i="1"/>
  <c r="L4430" i="1"/>
  <c r="L7260" i="1"/>
  <c r="L4439" i="1"/>
  <c r="L949" i="1"/>
  <c r="L9998" i="1"/>
  <c r="L4452" i="1"/>
  <c r="L11640" i="1"/>
  <c r="L4459" i="1"/>
  <c r="L7283" i="1"/>
  <c r="L137" i="1"/>
  <c r="L4474" i="1"/>
  <c r="L10015" i="1"/>
  <c r="L7302" i="1"/>
  <c r="L966" i="1"/>
  <c r="L10028" i="1"/>
  <c r="L10033" i="1"/>
  <c r="L2184" i="1"/>
  <c r="L10044" i="1"/>
  <c r="L10048" i="1"/>
  <c r="L7325" i="1"/>
  <c r="L7333" i="1"/>
  <c r="L4512" i="1"/>
  <c r="L2201" i="1"/>
  <c r="L7343" i="1"/>
  <c r="L7346" i="1"/>
  <c r="L10067" i="1"/>
  <c r="L2206" i="1"/>
  <c r="L3515" i="1"/>
  <c r="L9370" i="1"/>
  <c r="L6581" i="1"/>
  <c r="L9462" i="1"/>
  <c r="L1836" i="1"/>
  <c r="L9503" i="1"/>
  <c r="L9522" i="1"/>
  <c r="L9543" i="1"/>
  <c r="L9563" i="1"/>
  <c r="L9579" i="1"/>
  <c r="L4002" i="1"/>
  <c r="L4014" i="1"/>
  <c r="L6808" i="1"/>
  <c r="L6822" i="1"/>
  <c r="L6832" i="1"/>
  <c r="L6845" i="1"/>
  <c r="L4080" i="1"/>
  <c r="L4087" i="1"/>
  <c r="L6868" i="1"/>
  <c r="L11506" i="1"/>
  <c r="L850" i="1"/>
  <c r="L9703" i="1"/>
  <c r="L11512" i="1"/>
  <c r="L9713" i="1"/>
  <c r="L9721" i="1"/>
  <c r="L859" i="1"/>
  <c r="L4123" i="1"/>
  <c r="L1992" i="1"/>
  <c r="L9733" i="1"/>
  <c r="L4143" i="1"/>
  <c r="L4150" i="1"/>
  <c r="L871" i="1"/>
  <c r="L11527" i="1"/>
  <c r="L4165" i="1"/>
  <c r="L4169" i="1"/>
  <c r="L4179" i="1"/>
  <c r="L6961" i="1"/>
  <c r="L4187" i="1"/>
  <c r="L6974" i="1"/>
  <c r="L4199" i="1"/>
  <c r="L2022" i="1"/>
  <c r="L4207" i="1"/>
  <c r="L6991" i="1"/>
  <c r="L889" i="1"/>
  <c r="L4215" i="1"/>
  <c r="L9819" i="1"/>
  <c r="L4224" i="1"/>
  <c r="L7011" i="1"/>
  <c r="L2037" i="1"/>
  <c r="L4240" i="1"/>
  <c r="L7033" i="1"/>
  <c r="L9846" i="1"/>
  <c r="L9849" i="1"/>
  <c r="L4256" i="1"/>
  <c r="L4261" i="1"/>
  <c r="L905" i="1"/>
  <c r="L7070" i="1"/>
  <c r="L7075" i="1"/>
  <c r="L7081" i="1"/>
  <c r="L2067" i="1"/>
  <c r="L7090" i="1"/>
  <c r="L9880" i="1"/>
  <c r="L4292" i="1"/>
  <c r="L11586" i="1"/>
  <c r="L4296" i="1"/>
  <c r="L342" i="1"/>
  <c r="L9900" i="1"/>
  <c r="L2084" i="1"/>
  <c r="L7119" i="1"/>
  <c r="L2093" i="1"/>
  <c r="L4316" i="1"/>
  <c r="L7137" i="1"/>
  <c r="L7141" i="1"/>
  <c r="L9917" i="1"/>
  <c r="L4330" i="1"/>
  <c r="L4333" i="1"/>
  <c r="L9924" i="1"/>
  <c r="L9927" i="1"/>
  <c r="L9928" i="1"/>
  <c r="L9934" i="1"/>
  <c r="L11605" i="1"/>
  <c r="L4361" i="1"/>
  <c r="L4365" i="1"/>
  <c r="L11607" i="1"/>
  <c r="L4372" i="1"/>
  <c r="L11609" i="1"/>
  <c r="L2132" i="1"/>
  <c r="L7199" i="1"/>
  <c r="L2135" i="1"/>
  <c r="L4390" i="1"/>
  <c r="L4394" i="1"/>
  <c r="L9965" i="1"/>
  <c r="L2142" i="1"/>
  <c r="L7232" i="1"/>
  <c r="L9972" i="1"/>
  <c r="L7239" i="1"/>
  <c r="L4418" i="1"/>
  <c r="L2157" i="1"/>
  <c r="L941" i="1"/>
  <c r="L9984" i="1"/>
  <c r="L9987" i="1"/>
  <c r="L947" i="1"/>
  <c r="L9991" i="1"/>
  <c r="L9994" i="1"/>
  <c r="L4450" i="1"/>
  <c r="L7273" i="1"/>
  <c r="L11641" i="1"/>
  <c r="L2174" i="1"/>
  <c r="L7287" i="1"/>
  <c r="L11649" i="1"/>
  <c r="L4477" i="1"/>
  <c r="L2177" i="1"/>
  <c r="L7307" i="1"/>
  <c r="L4488" i="1"/>
  <c r="L10030" i="1"/>
  <c r="L967" i="1"/>
  <c r="L7318" i="1"/>
  <c r="L7321" i="1"/>
  <c r="L2190" i="1"/>
  <c r="L2193" i="1"/>
  <c r="L2197" i="1"/>
  <c r="L7335" i="1"/>
  <c r="L4514" i="1"/>
  <c r="L4517" i="1"/>
  <c r="L4522" i="1"/>
  <c r="L4525" i="1"/>
  <c r="L7352" i="1"/>
  <c r="L4529" i="1"/>
  <c r="L4532" i="1"/>
  <c r="L4534" i="1"/>
  <c r="L369" i="1"/>
  <c r="L4543" i="1"/>
  <c r="L4546" i="1"/>
  <c r="L7374" i="1"/>
  <c r="L7376" i="1"/>
  <c r="L7378" i="1"/>
  <c r="L3621" i="1"/>
  <c r="L9396" i="1"/>
  <c r="L9448" i="1"/>
  <c r="L9464" i="1"/>
  <c r="L9490" i="1"/>
  <c r="L1852" i="1"/>
  <c r="L9527" i="1"/>
  <c r="L1874" i="1"/>
  <c r="L6737" i="1"/>
  <c r="L6758" i="1"/>
  <c r="L4007" i="1"/>
  <c r="L825" i="1"/>
  <c r="L6813" i="1"/>
  <c r="L4043" i="1"/>
  <c r="L4058" i="1"/>
  <c r="L1960" i="1"/>
  <c r="L6861" i="1"/>
  <c r="L4088" i="1"/>
  <c r="L6869" i="1"/>
  <c r="L6875" i="1"/>
  <c r="L4103" i="1"/>
  <c r="L853" i="1"/>
  <c r="L6886" i="1"/>
  <c r="L11514" i="1"/>
  <c r="L856" i="1"/>
  <c r="L6905" i="1"/>
  <c r="L4124" i="1"/>
  <c r="L1993" i="1"/>
  <c r="L6919" i="1"/>
  <c r="L1998" i="1"/>
  <c r="L11526" i="1"/>
  <c r="L9748" i="1"/>
  <c r="L9753" i="1"/>
  <c r="L11529" i="1"/>
  <c r="L4173" i="1"/>
  <c r="L6955" i="1"/>
  <c r="L878" i="1"/>
  <c r="L4189" i="1"/>
  <c r="L4193" i="1"/>
  <c r="L11540" i="1"/>
  <c r="L328" i="1"/>
  <c r="L2025" i="1"/>
  <c r="L11545" i="1"/>
  <c r="L6994" i="1"/>
  <c r="L11553" i="1"/>
  <c r="L2031" i="1"/>
  <c r="L4226" i="1"/>
  <c r="L9826" i="1"/>
  <c r="L7017" i="1"/>
  <c r="L9837" i="1"/>
  <c r="L7034" i="1"/>
  <c r="L4246" i="1"/>
  <c r="L14" i="1"/>
  <c r="L902" i="1"/>
  <c r="L2059" i="1"/>
  <c r="L4263" i="1"/>
  <c r="L2062" i="1"/>
  <c r="L7076" i="1"/>
  <c r="L4277" i="1"/>
  <c r="L9873" i="1"/>
  <c r="L9876" i="1"/>
  <c r="L11582" i="1"/>
  <c r="L11584" i="1"/>
  <c r="L7099" i="1"/>
  <c r="L4297" i="1"/>
  <c r="L7106" i="1"/>
  <c r="L4303" i="1"/>
  <c r="L343" i="1"/>
  <c r="L2090" i="1"/>
  <c r="L41" i="1"/>
  <c r="L4317" i="1"/>
  <c r="L2096" i="1"/>
  <c r="L919" i="1"/>
  <c r="L11599" i="1"/>
  <c r="L11600" i="1"/>
  <c r="L4334" i="1"/>
  <c r="L4340" i="1"/>
  <c r="L7162" i="1"/>
  <c r="L4348" i="1"/>
  <c r="L11603" i="1"/>
  <c r="L2117" i="1"/>
  <c r="L928" i="1"/>
  <c r="L931" i="1"/>
  <c r="L7182" i="1"/>
  <c r="L7186" i="1"/>
  <c r="L7190" i="1"/>
  <c r="L7193" i="1"/>
  <c r="L11612" i="1"/>
  <c r="L9958" i="1"/>
  <c r="L9960" i="1"/>
  <c r="L11617" i="1"/>
  <c r="L4399" i="1"/>
  <c r="L938" i="1"/>
  <c r="L4408" i="1"/>
  <c r="L9973" i="1"/>
  <c r="L358" i="1"/>
  <c r="L940" i="1"/>
  <c r="L11626" i="1"/>
  <c r="L9982" i="1"/>
  <c r="L9985" i="1"/>
  <c r="L7256" i="1"/>
  <c r="L4433" i="1"/>
  <c r="L11632" i="1"/>
  <c r="L2170" i="1"/>
  <c r="L9999" i="1"/>
  <c r="L4454" i="1"/>
  <c r="L11642" i="1"/>
  <c r="L10006" i="1"/>
  <c r="L10010" i="1"/>
  <c r="L11650" i="1"/>
  <c r="L7297" i="1"/>
  <c r="L11652" i="1"/>
  <c r="L965" i="1"/>
  <c r="L7310" i="1"/>
  <c r="L10031" i="1"/>
  <c r="L7316" i="1"/>
  <c r="L10039" i="1"/>
  <c r="L10046" i="1"/>
  <c r="L7324" i="1"/>
  <c r="L2194" i="1"/>
  <c r="L4510" i="1"/>
  <c r="L10056" i="1"/>
  <c r="L10060" i="1"/>
  <c r="L4518" i="1"/>
  <c r="L10064" i="1"/>
  <c r="L1704" i="1"/>
  <c r="L11389" i="1"/>
  <c r="L1821" i="1"/>
  <c r="L3880" i="1"/>
  <c r="L9491" i="1"/>
  <c r="L1853" i="1"/>
  <c r="L3931" i="1"/>
  <c r="L11451" i="1"/>
  <c r="L3968" i="1"/>
  <c r="L6759" i="1"/>
  <c r="L1908" i="1"/>
  <c r="L9624" i="1"/>
  <c r="L4034" i="1"/>
  <c r="L4044" i="1"/>
  <c r="L4060" i="1"/>
  <c r="L11491" i="1"/>
  <c r="L6862" i="1"/>
  <c r="L317" i="1"/>
  <c r="L4096" i="1"/>
  <c r="L4098" i="1"/>
  <c r="L1972" i="1"/>
  <c r="L126" i="1"/>
  <c r="L9710" i="1"/>
  <c r="L1980" i="1"/>
  <c r="L9722" i="1"/>
  <c r="L4122" i="1"/>
  <c r="L4127" i="1"/>
  <c r="L4131" i="1"/>
  <c r="L9736" i="1"/>
  <c r="L4146" i="1"/>
  <c r="L2001" i="1"/>
  <c r="L6933" i="1"/>
  <c r="L9755" i="1"/>
  <c r="L6945" i="1"/>
  <c r="L2006" i="1"/>
  <c r="L874" i="1"/>
  <c r="L6962" i="1"/>
  <c r="L6968" i="1"/>
  <c r="L2017" i="1"/>
  <c r="L4200" i="1"/>
  <c r="L329" i="1"/>
  <c r="L4209" i="1"/>
  <c r="L129" i="1"/>
  <c r="L332" i="1"/>
  <c r="L4216" i="1"/>
  <c r="L2032" i="1"/>
  <c r="L4227" i="1"/>
  <c r="L7013" i="1"/>
  <c r="L896" i="1"/>
  <c r="L7028" i="1"/>
  <c r="L9842" i="1"/>
  <c r="L11567" i="1"/>
  <c r="L9852" i="1"/>
  <c r="L2057" i="1"/>
  <c r="L9859" i="1"/>
  <c r="L2061" i="1"/>
  <c r="L2063" i="1"/>
  <c r="L908" i="1"/>
  <c r="L4278" i="1"/>
  <c r="L7086" i="1"/>
  <c r="L339" i="1"/>
  <c r="L2072" i="1"/>
  <c r="L9885" i="1"/>
  <c r="L7100" i="1"/>
  <c r="L11589" i="1"/>
  <c r="L911" i="1"/>
  <c r="L11591" i="1"/>
  <c r="L131" i="1"/>
  <c r="L7120" i="1"/>
  <c r="L7126" i="1"/>
  <c r="L9910" i="1"/>
  <c r="L4320" i="1"/>
  <c r="L7142" i="1"/>
  <c r="L4325" i="1"/>
  <c r="L7149" i="1"/>
  <c r="L921" i="1"/>
  <c r="L7157" i="1"/>
  <c r="L4342" i="1"/>
  <c r="L4349" i="1"/>
  <c r="L9935" i="1"/>
  <c r="L4357" i="1"/>
  <c r="L2119" i="1"/>
  <c r="L7178" i="1"/>
  <c r="L4369" i="1"/>
  <c r="L4373" i="1"/>
  <c r="L4378" i="1"/>
  <c r="L9953" i="1"/>
  <c r="L44" i="1"/>
  <c r="L7204" i="1"/>
  <c r="L4391" i="1"/>
  <c r="L4395" i="1"/>
  <c r="L4400" i="1"/>
  <c r="L4403" i="1"/>
  <c r="L2145" i="1"/>
  <c r="L2151" i="1"/>
  <c r="L9975" i="1"/>
  <c r="L7242" i="1"/>
  <c r="L4422" i="1"/>
  <c r="L942" i="1"/>
  <c r="L4427" i="1"/>
  <c r="L7257" i="1"/>
  <c r="L4434" i="1"/>
  <c r="L7265" i="1"/>
  <c r="L7268" i="1"/>
  <c r="L7271" i="1"/>
  <c r="L11638" i="1"/>
  <c r="L6411" i="1"/>
  <c r="L6547" i="1"/>
  <c r="L6598" i="1"/>
  <c r="L6629" i="1"/>
  <c r="L3901" i="1"/>
  <c r="L3917" i="1"/>
  <c r="L9531" i="1"/>
  <c r="L6713" i="1"/>
  <c r="L6743" i="1"/>
  <c r="L11462" i="1"/>
  <c r="L824" i="1"/>
  <c r="L1923" i="1"/>
  <c r="L1936" i="1"/>
  <c r="L11482" i="1"/>
  <c r="L9668" i="1"/>
  <c r="L6848" i="1"/>
  <c r="L4084" i="1"/>
  <c r="L9686" i="1"/>
  <c r="L6870" i="1"/>
  <c r="L9695" i="1"/>
  <c r="L6879" i="1"/>
  <c r="L9704" i="1"/>
  <c r="L9711" i="1"/>
  <c r="L6895" i="1"/>
  <c r="L1983" i="1"/>
  <c r="L1985" i="1"/>
  <c r="L9730" i="1"/>
  <c r="L6915" i="1"/>
  <c r="L868" i="1"/>
  <c r="L6925" i="1"/>
  <c r="L4151" i="1"/>
  <c r="L4155" i="1"/>
  <c r="L6942" i="1"/>
  <c r="L4168" i="1"/>
  <c r="L2007" i="1"/>
  <c r="L6957" i="1"/>
  <c r="L4184" i="1"/>
  <c r="L6969" i="1"/>
  <c r="L11538" i="1"/>
  <c r="L6979" i="1"/>
  <c r="L6982" i="1"/>
  <c r="L6987" i="1"/>
  <c r="L9802" i="1"/>
  <c r="L4211" i="1"/>
  <c r="L6999" i="1"/>
  <c r="L9820" i="1"/>
  <c r="L4228" i="1"/>
  <c r="L7014" i="1"/>
  <c r="L9834" i="1"/>
  <c r="L2041" i="1"/>
  <c r="L9843" i="1"/>
  <c r="L4250" i="1"/>
  <c r="L9853" i="1"/>
  <c r="L337" i="1"/>
  <c r="L903" i="1"/>
  <c r="L7069" i="1"/>
  <c r="L9865" i="1"/>
  <c r="L4272" i="1"/>
  <c r="L2065" i="1"/>
  <c r="L7087" i="1"/>
  <c r="L4284" i="1"/>
  <c r="L4287" i="1"/>
  <c r="L340" i="1"/>
  <c r="L7101" i="1"/>
  <c r="L4298" i="1"/>
  <c r="L9895" i="1"/>
  <c r="L7113" i="1"/>
  <c r="L7118" i="1"/>
  <c r="L4309" i="1"/>
  <c r="L7127" i="1"/>
  <c r="L11595" i="1"/>
  <c r="L917" i="1"/>
  <c r="L7143" i="1"/>
  <c r="L4326" i="1"/>
  <c r="L7150" i="1"/>
  <c r="L4335" i="1"/>
  <c r="L922" i="1"/>
  <c r="L2111" i="1"/>
  <c r="L9929" i="1"/>
  <c r="L11604" i="1"/>
  <c r="L7171" i="1"/>
  <c r="L11606" i="1"/>
  <c r="L9941" i="1"/>
  <c r="L4370" i="1"/>
  <c r="L4374" i="1"/>
  <c r="L9949" i="1"/>
  <c r="L7194" i="1"/>
  <c r="L9955" i="1"/>
  <c r="L7205" i="1"/>
  <c r="L7211" i="1"/>
  <c r="L4396" i="1"/>
  <c r="L9966" i="1"/>
  <c r="L4404" i="1"/>
  <c r="L2146" i="1"/>
  <c r="L4411" i="1"/>
  <c r="L11622" i="1"/>
  <c r="L4419" i="1"/>
  <c r="L360" i="1"/>
  <c r="L4425" i="1"/>
  <c r="L2163" i="1"/>
  <c r="L135" i="1"/>
  <c r="L7261" i="1"/>
  <c r="L4441" i="1"/>
  <c r="L950" i="1"/>
  <c r="L952" i="1"/>
  <c r="L955" i="1"/>
  <c r="L4456" i="1"/>
  <c r="L11646" i="1"/>
  <c r="L7288" i="1"/>
  <c r="L7292" i="1"/>
  <c r="L958" i="1"/>
  <c r="L10016" i="1"/>
  <c r="L1760" i="1"/>
  <c r="L6565" i="1"/>
  <c r="L9457" i="1"/>
  <c r="L9472" i="1"/>
  <c r="L6653" i="1"/>
  <c r="L9518" i="1"/>
  <c r="L11445" i="1"/>
  <c r="L9558" i="1"/>
  <c r="L3975" i="1"/>
  <c r="L3994" i="1"/>
  <c r="L9614" i="1"/>
  <c r="L831" i="1"/>
  <c r="L4039" i="1"/>
  <c r="L1945" i="1"/>
  <c r="L840" i="1"/>
  <c r="L6852" i="1"/>
  <c r="L4086" i="1"/>
  <c r="L9688" i="1"/>
  <c r="L6873" i="1"/>
  <c r="L9698" i="1"/>
  <c r="L4106" i="1"/>
  <c r="L9706" i="1"/>
  <c r="L9712" i="1"/>
  <c r="L4117" i="1"/>
  <c r="L6903" i="1"/>
  <c r="L323" i="1"/>
  <c r="L6912" i="1"/>
  <c r="L4137" i="1"/>
  <c r="L4141" i="1"/>
  <c r="L6927" i="1"/>
  <c r="L6931" i="1"/>
  <c r="L6937" i="1"/>
  <c r="L6943" i="1"/>
  <c r="L872" i="1"/>
  <c r="L9767" i="1"/>
  <c r="L2012" i="1"/>
  <c r="L11534" i="1"/>
  <c r="L11537" i="1"/>
  <c r="L6976" i="1"/>
  <c r="L2021" i="1"/>
  <c r="L9791" i="1"/>
  <c r="L887" i="1"/>
  <c r="L11549" i="1"/>
  <c r="L9811" i="1"/>
  <c r="L893" i="1"/>
  <c r="L4222" i="1"/>
  <c r="L4232" i="1"/>
  <c r="L7015" i="1"/>
  <c r="L4239" i="1"/>
  <c r="L7031" i="1"/>
  <c r="L7039" i="1"/>
  <c r="L2051" i="1"/>
  <c r="L901" i="1"/>
  <c r="L9857" i="1"/>
  <c r="L11571" i="1"/>
  <c r="L338" i="1"/>
  <c r="L7073" i="1"/>
  <c r="L7078" i="1"/>
  <c r="L7084" i="1"/>
  <c r="L11579" i="1"/>
  <c r="L2070" i="1"/>
  <c r="L9882" i="1"/>
  <c r="L2076" i="1"/>
  <c r="L11587" i="1"/>
  <c r="L4300" i="1"/>
  <c r="L9898" i="1"/>
  <c r="L7116" i="1"/>
  <c r="L2087" i="1"/>
  <c r="L2092" i="1"/>
  <c r="L4314" i="1"/>
  <c r="L4319" i="1"/>
  <c r="L4322" i="1"/>
  <c r="L7145" i="1"/>
  <c r="L920" i="1"/>
  <c r="L7152" i="1"/>
  <c r="L11601" i="1"/>
  <c r="L924" i="1"/>
  <c r="L4344" i="1"/>
  <c r="L926" i="1"/>
  <c r="L4355" i="1"/>
  <c r="L7173" i="1"/>
  <c r="L930" i="1"/>
  <c r="L9942" i="1"/>
  <c r="L2124" i="1"/>
  <c r="L2128" i="1"/>
  <c r="L6424" i="1"/>
  <c r="L11435" i="1"/>
  <c r="L1887" i="1"/>
  <c r="L9646" i="1"/>
  <c r="L9682" i="1"/>
  <c r="L1973" i="1"/>
  <c r="L6900" i="1"/>
  <c r="L9737" i="1"/>
  <c r="L9756" i="1"/>
  <c r="L9774" i="1"/>
  <c r="L330" i="1"/>
  <c r="L9815" i="1"/>
  <c r="L7020" i="1"/>
  <c r="L4254" i="1"/>
  <c r="L7072" i="1"/>
  <c r="L9878" i="1"/>
  <c r="L4299" i="1"/>
  <c r="L9907" i="1"/>
  <c r="L9915" i="1"/>
  <c r="L9926" i="1"/>
  <c r="L7172" i="1"/>
  <c r="L2127" i="1"/>
  <c r="L11613" i="1"/>
  <c r="L936" i="1"/>
  <c r="L4406" i="1"/>
  <c r="L134" i="1"/>
  <c r="L2159" i="1"/>
  <c r="L11630" i="1"/>
  <c r="L951" i="1"/>
  <c r="L11639" i="1"/>
  <c r="L4464" i="1"/>
  <c r="L4473" i="1"/>
  <c r="L10019" i="1"/>
  <c r="L11653" i="1"/>
  <c r="L4494" i="1"/>
  <c r="L7320" i="1"/>
  <c r="L11661" i="1"/>
  <c r="L7332" i="1"/>
  <c r="L7337" i="1"/>
  <c r="L7344" i="1"/>
  <c r="L10065" i="1"/>
  <c r="L2209" i="1"/>
  <c r="L976" i="1"/>
  <c r="L7358" i="1"/>
  <c r="L2214" i="1"/>
  <c r="L4539" i="1"/>
  <c r="L4545" i="1"/>
  <c r="L4547" i="1"/>
  <c r="L4551" i="1"/>
  <c r="L7379" i="1"/>
  <c r="L985" i="1"/>
  <c r="L10093" i="1"/>
  <c r="L4558" i="1"/>
  <c r="L4560" i="1"/>
  <c r="L989" i="1"/>
  <c r="L11674" i="1"/>
  <c r="L4569" i="1"/>
  <c r="L7394" i="1"/>
  <c r="L10100" i="1"/>
  <c r="L4574" i="1"/>
  <c r="L7402" i="1"/>
  <c r="L7405" i="1"/>
  <c r="L7407" i="1"/>
  <c r="L10107" i="1"/>
  <c r="L2243" i="1"/>
  <c r="L10112" i="1"/>
  <c r="L2245" i="1"/>
  <c r="L2246" i="1"/>
  <c r="L5" i="1"/>
  <c r="L4585" i="1"/>
  <c r="L2250" i="1"/>
  <c r="L4588" i="1"/>
  <c r="L10126" i="1"/>
  <c r="L10130" i="1"/>
  <c r="L2256" i="1"/>
  <c r="L7433" i="1"/>
  <c r="L4593" i="1"/>
  <c r="L380" i="1"/>
  <c r="L10137" i="1"/>
  <c r="L144" i="1"/>
  <c r="L7447" i="1"/>
  <c r="L2264" i="1"/>
  <c r="L4603" i="1"/>
  <c r="L2266" i="1"/>
  <c r="L7461" i="1"/>
  <c r="L4609" i="1"/>
  <c r="L4612" i="1"/>
  <c r="L1007" i="1"/>
  <c r="L2271" i="1"/>
  <c r="L10152" i="1"/>
  <c r="L4617" i="1"/>
  <c r="L4619" i="1"/>
  <c r="L4621" i="1"/>
  <c r="L2279" i="1"/>
  <c r="L384" i="1"/>
  <c r="L10168" i="1"/>
  <c r="L11688" i="1"/>
  <c r="L1012" i="1"/>
  <c r="L4630" i="1"/>
  <c r="L4633" i="1"/>
  <c r="L10179" i="1"/>
  <c r="L2288" i="1"/>
  <c r="L7488" i="1"/>
  <c r="L10184" i="1"/>
  <c r="L10186" i="1"/>
  <c r="L2291" i="1"/>
  <c r="L7503" i="1"/>
  <c r="L7506" i="1"/>
  <c r="L7507" i="1"/>
  <c r="L10192" i="1"/>
  <c r="L2297" i="1"/>
  <c r="L10199" i="1"/>
  <c r="L11694" i="1"/>
  <c r="L146" i="1"/>
  <c r="L10208" i="1"/>
  <c r="L7522" i="1"/>
  <c r="L7525" i="1"/>
  <c r="L4656" i="1"/>
  <c r="L10216" i="1"/>
  <c r="L10218" i="1"/>
  <c r="L7534" i="1"/>
  <c r="L10223" i="1"/>
  <c r="L10224" i="1"/>
  <c r="L7542" i="1"/>
  <c r="L10226" i="1"/>
  <c r="L10228" i="1"/>
  <c r="L10231" i="1"/>
  <c r="L10233" i="1"/>
  <c r="L11700" i="1"/>
  <c r="L7554" i="1"/>
  <c r="L11702" i="1"/>
  <c r="L11703" i="1"/>
  <c r="L4684" i="1"/>
  <c r="L4685" i="1"/>
  <c r="L4689" i="1"/>
  <c r="L4690" i="1"/>
  <c r="L1029" i="1"/>
  <c r="L1030" i="1"/>
  <c r="L7572" i="1"/>
  <c r="L10246" i="1"/>
  <c r="L11711" i="1"/>
  <c r="L2335" i="1"/>
  <c r="L10248" i="1"/>
  <c r="L11714" i="1"/>
  <c r="L7587" i="1"/>
  <c r="L7588" i="1"/>
  <c r="L10256" i="1"/>
  <c r="L2339" i="1"/>
  <c r="L7595" i="1"/>
  <c r="L10263" i="1"/>
  <c r="L10268" i="1"/>
  <c r="L10271" i="1"/>
  <c r="L1037" i="1"/>
  <c r="L2342" i="1"/>
  <c r="L7605" i="1"/>
  <c r="L4720" i="1"/>
  <c r="L2348" i="1"/>
  <c r="L4723" i="1"/>
  <c r="L2351" i="1"/>
  <c r="L10286" i="1"/>
  <c r="L7613" i="1"/>
  <c r="L7616" i="1"/>
  <c r="L7620" i="1"/>
  <c r="L7623" i="1"/>
  <c r="L11726" i="1"/>
  <c r="L10294" i="1"/>
  <c r="L4734" i="1"/>
  <c r="L1049" i="1"/>
  <c r="L395" i="1"/>
  <c r="L2367" i="1"/>
  <c r="L10302" i="1"/>
  <c r="L1051" i="1"/>
  <c r="L2369" i="1"/>
  <c r="L2372" i="1"/>
  <c r="L2373" i="1"/>
  <c r="L7643" i="1"/>
  <c r="L11736" i="1"/>
  <c r="L4749" i="1"/>
  <c r="L10317" i="1"/>
  <c r="L10319" i="1"/>
  <c r="L10321" i="1"/>
  <c r="L10322" i="1"/>
  <c r="L4758" i="1"/>
  <c r="L7658" i="1"/>
  <c r="L4760" i="1"/>
  <c r="L2390" i="1"/>
  <c r="L7668" i="1"/>
  <c r="L7670" i="1"/>
  <c r="L4766" i="1"/>
  <c r="L1757" i="1"/>
  <c r="L6650" i="1"/>
  <c r="L3974" i="1"/>
  <c r="L6818" i="1"/>
  <c r="L9683" i="1"/>
  <c r="L6881" i="1"/>
  <c r="L6901" i="1"/>
  <c r="L869" i="1"/>
  <c r="L4161" i="1"/>
  <c r="L6964" i="1"/>
  <c r="L2024" i="1"/>
  <c r="L11554" i="1"/>
  <c r="L7021" i="1"/>
  <c r="L4255" i="1"/>
  <c r="L9867" i="1"/>
  <c r="L4286" i="1"/>
  <c r="L11590" i="1"/>
  <c r="L9908" i="1"/>
  <c r="L132" i="1"/>
  <c r="L2109" i="1"/>
  <c r="L9937" i="1"/>
  <c r="L933" i="1"/>
  <c r="L4386" i="1"/>
  <c r="L9963" i="1"/>
  <c r="L7230" i="1"/>
  <c r="L9976" i="1"/>
  <c r="L7251" i="1"/>
  <c r="L4431" i="1"/>
  <c r="L9996" i="1"/>
  <c r="L10005" i="1"/>
  <c r="L10011" i="1"/>
  <c r="L4478" i="1"/>
  <c r="L4482" i="1"/>
  <c r="L10026" i="1"/>
  <c r="L4495" i="1"/>
  <c r="L10043" i="1"/>
  <c r="L2192" i="1"/>
  <c r="L4511" i="1"/>
  <c r="L7338" i="1"/>
  <c r="L4519" i="1"/>
  <c r="L7349" i="1"/>
  <c r="L367" i="1"/>
  <c r="L10075" i="1"/>
  <c r="L10078" i="1"/>
  <c r="L7363" i="1"/>
  <c r="L980" i="1"/>
  <c r="L7371" i="1"/>
  <c r="L4548" i="1"/>
  <c r="L4552" i="1"/>
  <c r="L371" i="1"/>
  <c r="L7381" i="1"/>
  <c r="L2225" i="1"/>
  <c r="L7384" i="1"/>
  <c r="L7387" i="1"/>
  <c r="L7389" i="1"/>
  <c r="L10095" i="1"/>
  <c r="L990" i="1"/>
  <c r="L2233" i="1"/>
  <c r="L7397" i="1"/>
  <c r="L992" i="1"/>
  <c r="L374" i="1"/>
  <c r="L2238" i="1"/>
  <c r="L10104" i="1"/>
  <c r="L10108" i="1"/>
  <c r="L10109" i="1"/>
  <c r="L4578" i="1"/>
  <c r="L376" i="1"/>
  <c r="L7415" i="1"/>
  <c r="L4584" i="1"/>
  <c r="L4586" i="1"/>
  <c r="L7425" i="1"/>
  <c r="L7426" i="1"/>
  <c r="L2254" i="1"/>
  <c r="L4590" i="1"/>
  <c r="L1000" i="1"/>
  <c r="L2258" i="1"/>
  <c r="L7435" i="1"/>
  <c r="L2260" i="1"/>
  <c r="L4598" i="1"/>
  <c r="L7442" i="1"/>
  <c r="L381" i="1"/>
  <c r="L7450" i="1"/>
  <c r="L7454" i="1"/>
  <c r="L4604" i="1"/>
  <c r="L7462" i="1"/>
  <c r="L4610" i="1"/>
  <c r="L7463" i="1"/>
  <c r="L4613" i="1"/>
  <c r="L7467" i="1"/>
  <c r="L4616" i="1"/>
  <c r="L2274" i="1"/>
  <c r="L7470" i="1"/>
  <c r="L1010" i="1"/>
  <c r="L4623" i="1"/>
  <c r="L7472" i="1"/>
  <c r="L10169" i="1"/>
  <c r="L2285" i="1"/>
  <c r="L4628" i="1"/>
  <c r="L11690" i="1"/>
  <c r="L10175" i="1"/>
  <c r="L10180" i="1"/>
  <c r="L4637" i="1"/>
  <c r="L7489" i="1"/>
  <c r="L7492" i="1"/>
  <c r="L4642" i="1"/>
  <c r="L1015" i="1"/>
  <c r="L7504" i="1"/>
  <c r="L2292" i="1"/>
  <c r="L7508" i="1"/>
  <c r="L7509" i="1"/>
  <c r="L4649" i="1"/>
  <c r="L2299" i="1"/>
  <c r="L11695" i="1"/>
  <c r="L10204" i="1"/>
  <c r="L10209" i="1"/>
  <c r="L1020" i="1"/>
  <c r="L47" i="1"/>
  <c r="L2302" i="1"/>
  <c r="L2304" i="1"/>
  <c r="L10219" i="1"/>
  <c r="L7535" i="1"/>
  <c r="L7538" i="1"/>
  <c r="L2307" i="1"/>
  <c r="L4665" i="1"/>
  <c r="L4669" i="1"/>
  <c r="L4670" i="1"/>
  <c r="L2317" i="1"/>
  <c r="L4672" i="1"/>
  <c r="L7550" i="1"/>
  <c r="L4676" i="1"/>
  <c r="L10236" i="1"/>
  <c r="L2322" i="1"/>
  <c r="L10239" i="1"/>
  <c r="L4686" i="1"/>
  <c r="L11705" i="1"/>
  <c r="L1028" i="1"/>
  <c r="L7569" i="1"/>
  <c r="L4694" i="1"/>
  <c r="L4697" i="1"/>
  <c r="L1032" i="1"/>
  <c r="L7575" i="1"/>
  <c r="L11712" i="1"/>
  <c r="L10249" i="1"/>
  <c r="L4703" i="1"/>
  <c r="L4705" i="1"/>
  <c r="L7589" i="1"/>
  <c r="L7592" i="1"/>
  <c r="L1035" i="1"/>
  <c r="L10261" i="1"/>
  <c r="L4711" i="1"/>
  <c r="L10269" i="1"/>
  <c r="L7598" i="1"/>
  <c r="L10274" i="1"/>
  <c r="L10277" i="1"/>
  <c r="L1038" i="1"/>
  <c r="L1040" i="1"/>
  <c r="L7607" i="1"/>
  <c r="L1041" i="1"/>
  <c r="L2352" i="1"/>
  <c r="L4725" i="1"/>
  <c r="L2356" i="1"/>
  <c r="L7617" i="1"/>
  <c r="L7621" i="1"/>
  <c r="L1045" i="1"/>
  <c r="L10293" i="1"/>
  <c r="L4732" i="1"/>
  <c r="L10297" i="1"/>
  <c r="L7631" i="1"/>
  <c r="L7634" i="1"/>
  <c r="L7635" i="1"/>
  <c r="L2368" i="1"/>
  <c r="L7638" i="1"/>
  <c r="L4742" i="1"/>
  <c r="L11735" i="1"/>
  <c r="L10309" i="1"/>
  <c r="L2374" i="1"/>
  <c r="L4748" i="1"/>
  <c r="L1057" i="1"/>
  <c r="L7648" i="1"/>
  <c r="L4751" i="1"/>
  <c r="L7653" i="1"/>
  <c r="L7656" i="1"/>
  <c r="L2385" i="1"/>
  <c r="L7659" i="1"/>
  <c r="L10327" i="1"/>
  <c r="L2391" i="1"/>
  <c r="L7669" i="1"/>
  <c r="L4763" i="1"/>
  <c r="L11742" i="1"/>
  <c r="L4769" i="1"/>
  <c r="L399" i="1"/>
  <c r="L10331" i="1"/>
  <c r="L7682" i="1"/>
  <c r="L4774" i="1"/>
  <c r="L7690" i="1"/>
  <c r="L4779" i="1"/>
  <c r="L10336" i="1"/>
  <c r="L10339" i="1"/>
  <c r="L10344" i="1"/>
  <c r="L7698" i="1"/>
  <c r="L1070" i="1"/>
  <c r="L10350" i="1"/>
  <c r="L4792" i="1"/>
  <c r="L2408" i="1"/>
  <c r="L2409" i="1"/>
  <c r="L11397" i="1"/>
  <c r="L9510" i="1"/>
  <c r="L9588" i="1"/>
  <c r="L6825" i="1"/>
  <c r="L9687" i="1"/>
  <c r="L4108" i="1"/>
  <c r="L9727" i="1"/>
  <c r="L6926" i="1"/>
  <c r="L11530" i="1"/>
  <c r="L4190" i="1"/>
  <c r="L6988" i="1"/>
  <c r="L9821" i="1"/>
  <c r="L7030" i="1"/>
  <c r="L2058" i="1"/>
  <c r="L11575" i="1"/>
  <c r="L4289" i="1"/>
  <c r="L7109" i="1"/>
  <c r="L7129" i="1"/>
  <c r="L2100" i="1"/>
  <c r="L925" i="1"/>
  <c r="L7176" i="1"/>
  <c r="L9951" i="1"/>
  <c r="L11614" i="1"/>
  <c r="L9964" i="1"/>
  <c r="L2148" i="1"/>
  <c r="L7241" i="1"/>
  <c r="L2161" i="1"/>
  <c r="L11631" i="1"/>
  <c r="L9997" i="1"/>
  <c r="L4458" i="1"/>
  <c r="L4468" i="1"/>
  <c r="L4479" i="1"/>
  <c r="L10020" i="1"/>
  <c r="L10027" i="1"/>
  <c r="L10037" i="1"/>
  <c r="L10047" i="1"/>
  <c r="L4504" i="1"/>
  <c r="L10051" i="1"/>
  <c r="L972" i="1"/>
  <c r="L4521" i="1"/>
  <c r="L10068" i="1"/>
  <c r="L11669" i="1"/>
  <c r="L977" i="1"/>
  <c r="L4533" i="1"/>
  <c r="L10081" i="1"/>
  <c r="L7368" i="1"/>
  <c r="L2219" i="1"/>
  <c r="L11673" i="1"/>
  <c r="L4553" i="1"/>
  <c r="L2223" i="1"/>
  <c r="L4555" i="1"/>
  <c r="L2226" i="1"/>
  <c r="L7385" i="1"/>
  <c r="L7388" i="1"/>
  <c r="L4564" i="1"/>
  <c r="L7391" i="1"/>
  <c r="L10097" i="1"/>
  <c r="L373" i="1"/>
  <c r="L4573" i="1"/>
  <c r="L2236" i="1"/>
  <c r="L7403" i="1"/>
  <c r="L2239" i="1"/>
  <c r="L10105" i="1"/>
  <c r="L4575" i="1"/>
  <c r="L10110" i="1"/>
  <c r="L10113" i="1"/>
  <c r="L4581" i="1"/>
  <c r="L2247" i="1"/>
  <c r="L7417" i="1"/>
  <c r="L2249" i="1"/>
  <c r="L998" i="1"/>
  <c r="L10124" i="1"/>
  <c r="L10127" i="1"/>
  <c r="L2255" i="1"/>
  <c r="L10132" i="1"/>
  <c r="L7434" i="1"/>
  <c r="L7436" i="1"/>
  <c r="L11682" i="1"/>
  <c r="L4599" i="1"/>
  <c r="L7443" i="1"/>
  <c r="L7448" i="1"/>
  <c r="L7451" i="1"/>
  <c r="L7455" i="1"/>
  <c r="L7458" i="1"/>
  <c r="L10143" i="1"/>
  <c r="L10146" i="1"/>
  <c r="L7464" i="1"/>
  <c r="L4614" i="1"/>
  <c r="L11686" i="1"/>
  <c r="L10153" i="1"/>
  <c r="L10157" i="1"/>
  <c r="L1009" i="1"/>
  <c r="L10161" i="1"/>
  <c r="L2280" i="1"/>
  <c r="L4625" i="1"/>
  <c r="L7474" i="1"/>
  <c r="L10172" i="1"/>
  <c r="L7479" i="1"/>
  <c r="L7480" i="1"/>
  <c r="L4634" i="1"/>
  <c r="L4635" i="1"/>
  <c r="L7486" i="1"/>
  <c r="L7490" i="1"/>
  <c r="L7493" i="1"/>
  <c r="L10187" i="1"/>
  <c r="L7498" i="1"/>
  <c r="L10190" i="1"/>
  <c r="L2293" i="1"/>
  <c r="L4645" i="1"/>
  <c r="L7510" i="1"/>
  <c r="L10196" i="1"/>
  <c r="L7514" i="1"/>
  <c r="L10202" i="1"/>
  <c r="L10205" i="1"/>
  <c r="L10210" i="1"/>
  <c r="L10212" i="1"/>
  <c r="L10214" i="1"/>
  <c r="L4657" i="1"/>
  <c r="L10217" i="1"/>
  <c r="L2306" i="1"/>
  <c r="L1022" i="1"/>
  <c r="L389" i="1"/>
  <c r="L2308" i="1"/>
  <c r="L2310" i="1"/>
  <c r="L1023" i="1"/>
  <c r="L7544" i="1"/>
  <c r="L390" i="1"/>
  <c r="L391" i="1"/>
  <c r="L7551" i="1"/>
  <c r="L7555" i="1"/>
  <c r="L7556" i="1"/>
  <c r="L4682" i="1"/>
  <c r="L7558" i="1"/>
  <c r="L4687" i="1"/>
  <c r="L1027" i="1"/>
  <c r="L11708" i="1"/>
  <c r="L4692" i="1"/>
  <c r="L10244" i="1"/>
  <c r="L11709" i="1"/>
  <c r="L10247" i="1"/>
  <c r="L2332" i="1"/>
  <c r="L11713" i="1"/>
  <c r="L10250" i="1"/>
  <c r="L7584" i="1"/>
  <c r="L2338" i="1"/>
  <c r="L10255" i="1"/>
  <c r="L10257" i="1"/>
  <c r="L149" i="1"/>
  <c r="L10262" i="1"/>
  <c r="L4712" i="1"/>
  <c r="L10270" i="1"/>
  <c r="L7599" i="1"/>
  <c r="L7602" i="1"/>
  <c r="L10278" i="1"/>
  <c r="L10279" i="1"/>
  <c r="L11721" i="1"/>
  <c r="L10281" i="1"/>
  <c r="L394" i="1"/>
  <c r="L10284" i="1"/>
  <c r="L2355" i="1"/>
  <c r="L2357" i="1"/>
  <c r="L7618" i="1"/>
  <c r="L2359" i="1"/>
  <c r="L2361" i="1"/>
  <c r="L7625" i="1"/>
  <c r="L1048" i="1"/>
  <c r="L2363" i="1"/>
  <c r="L7632" i="1"/>
  <c r="L2365" i="1"/>
  <c r="L4739" i="1"/>
  <c r="L11729" i="1"/>
  <c r="L7639" i="1"/>
  <c r="L2370" i="1"/>
  <c r="L10305" i="1"/>
  <c r="L10310" i="1"/>
  <c r="L1054" i="1"/>
  <c r="L7645" i="1"/>
  <c r="L2378" i="1"/>
  <c r="L1058" i="1"/>
  <c r="L4752" i="1"/>
  <c r="L4754" i="1"/>
  <c r="L7657" i="1"/>
  <c r="L2386" i="1"/>
  <c r="L7660" i="1"/>
  <c r="L7663" i="1"/>
  <c r="L11739" i="1"/>
  <c r="L10328" i="1"/>
  <c r="L7671" i="1"/>
  <c r="L10330" i="1"/>
  <c r="L2395" i="1"/>
  <c r="L4772" i="1"/>
  <c r="L2400" i="1"/>
  <c r="L7683" i="1"/>
  <c r="L7687" i="1"/>
  <c r="L7691" i="1"/>
  <c r="L7693" i="1"/>
  <c r="L10337" i="1"/>
  <c r="L10340" i="1"/>
  <c r="L10345" i="1"/>
  <c r="L2407" i="1"/>
  <c r="L10348" i="1"/>
  <c r="L7701" i="1"/>
  <c r="L4793" i="1"/>
  <c r="L7705" i="1"/>
  <c r="L11408" i="1"/>
  <c r="L3922" i="1"/>
  <c r="L6770" i="1"/>
  <c r="L4051" i="1"/>
  <c r="L4093" i="1"/>
  <c r="L1975" i="1"/>
  <c r="L6907" i="1"/>
  <c r="L2000" i="1"/>
  <c r="L9764" i="1"/>
  <c r="L6972" i="1"/>
  <c r="L886" i="1"/>
  <c r="L4220" i="1"/>
  <c r="L9838" i="1"/>
  <c r="L7054" i="1"/>
  <c r="L4274" i="1"/>
  <c r="L4290" i="1"/>
  <c r="L9897" i="1"/>
  <c r="L4313" i="1"/>
  <c r="L4328" i="1"/>
  <c r="L7164" i="1"/>
  <c r="L929" i="1"/>
  <c r="L7191" i="1"/>
  <c r="L935" i="1"/>
  <c r="L7218" i="1"/>
  <c r="L11618" i="1"/>
  <c r="L2156" i="1"/>
  <c r="L9983" i="1"/>
  <c r="L4437" i="1"/>
  <c r="L4451" i="1"/>
  <c r="L11645" i="1"/>
  <c r="L363" i="1"/>
  <c r="L4480" i="1"/>
  <c r="L4486" i="1"/>
  <c r="L7313" i="1"/>
  <c r="L10038" i="1"/>
  <c r="L4499" i="1"/>
  <c r="L4505" i="1"/>
  <c r="L2199" i="1"/>
  <c r="L2203" i="1"/>
  <c r="L11666" i="1"/>
  <c r="L7350" i="1"/>
  <c r="L10072" i="1"/>
  <c r="L2212" i="1"/>
  <c r="L11670" i="1"/>
  <c r="L4536" i="1"/>
  <c r="L370" i="1"/>
  <c r="L10086" i="1"/>
  <c r="L2221" i="1"/>
  <c r="L2222" i="1"/>
  <c r="L10089" i="1"/>
  <c r="L10091" i="1"/>
  <c r="L7383" i="1"/>
  <c r="L7386" i="1"/>
  <c r="L987" i="1"/>
  <c r="L2230" i="1"/>
  <c r="L2231" i="1"/>
  <c r="L10098" i="1"/>
  <c r="L7395" i="1"/>
  <c r="L2234" i="1"/>
  <c r="L7400" i="1"/>
  <c r="L10102" i="1"/>
  <c r="L2240" i="1"/>
  <c r="L994" i="1"/>
  <c r="L7410" i="1"/>
  <c r="L11678" i="1"/>
  <c r="L4579" i="1"/>
  <c r="L10116" i="1"/>
  <c r="L4583" i="1"/>
  <c r="L10120" i="1"/>
  <c r="L7421" i="1"/>
  <c r="L2251" i="1"/>
  <c r="L2253" i="1"/>
  <c r="L7428" i="1"/>
  <c r="L7430" i="1"/>
  <c r="L10133" i="1"/>
  <c r="L1001" i="1"/>
  <c r="L4594" i="1"/>
  <c r="L10136" i="1"/>
  <c r="L10138" i="1"/>
  <c r="L7444" i="1"/>
  <c r="L4600" i="1"/>
  <c r="L7452" i="1"/>
  <c r="L7456" i="1"/>
  <c r="L7459" i="1"/>
  <c r="L4607" i="1"/>
  <c r="L4611" i="1"/>
  <c r="L1005" i="1"/>
  <c r="L145" i="1"/>
  <c r="L2272" i="1"/>
  <c r="L7468" i="1"/>
  <c r="L383" i="1"/>
  <c r="L10158" i="1"/>
  <c r="L2277" i="1"/>
  <c r="L10164" i="1"/>
  <c r="L2282" i="1"/>
  <c r="L2283" i="1"/>
  <c r="L7476" i="1"/>
  <c r="L4629" i="1"/>
  <c r="L7481" i="1"/>
  <c r="L10176" i="1"/>
  <c r="L4636" i="1"/>
  <c r="L385" i="1"/>
  <c r="L7491" i="1"/>
  <c r="L7494" i="1"/>
  <c r="L10188" i="1"/>
  <c r="L7499" i="1"/>
  <c r="L387" i="1"/>
  <c r="L2294" i="1"/>
  <c r="L4646" i="1"/>
  <c r="L10193" i="1"/>
  <c r="L7512" i="1"/>
  <c r="L10200" i="1"/>
  <c r="L7516" i="1"/>
  <c r="L7518" i="1"/>
  <c r="L7519" i="1"/>
  <c r="L4653" i="1"/>
  <c r="L7526" i="1"/>
  <c r="L4658" i="1"/>
  <c r="L2305" i="1"/>
  <c r="L4661" i="1"/>
  <c r="L11697" i="1"/>
  <c r="L7539" i="1"/>
  <c r="L7541" i="1"/>
  <c r="L4666" i="1"/>
  <c r="L10227" i="1"/>
  <c r="L10229" i="1"/>
  <c r="L10232" i="1"/>
  <c r="L7548" i="1"/>
  <c r="L4674" i="1"/>
  <c r="L10235" i="1"/>
  <c r="L4679" i="1"/>
  <c r="L10238" i="1"/>
  <c r="L2324" i="1"/>
  <c r="L7559" i="1"/>
  <c r="L11706" i="1"/>
  <c r="L2325" i="1"/>
  <c r="L2326" i="1"/>
  <c r="L4695" i="1"/>
  <c r="L7573" i="1"/>
  <c r="L2329" i="1"/>
  <c r="L7576" i="1"/>
  <c r="L7579" i="1"/>
  <c r="L4701" i="1"/>
  <c r="L7585" i="1"/>
  <c r="L10253" i="1"/>
  <c r="L49" i="1"/>
  <c r="L4708" i="1"/>
  <c r="L4709" i="1"/>
  <c r="L11717" i="1"/>
  <c r="L10264" i="1"/>
  <c r="L393" i="1"/>
  <c r="L10272" i="1"/>
  <c r="L11719" i="1"/>
  <c r="L2343" i="1"/>
  <c r="L2345" i="1"/>
  <c r="L7606" i="1"/>
  <c r="L7608" i="1"/>
  <c r="L1042" i="1"/>
  <c r="L2353" i="1"/>
  <c r="L1043" i="1"/>
  <c r="L10290" i="1"/>
  <c r="L11724" i="1"/>
  <c r="L7622" i="1"/>
  <c r="L4729" i="1"/>
  <c r="L4731" i="1"/>
  <c r="L10295" i="1"/>
  <c r="L7628" i="1"/>
  <c r="L7633" i="1"/>
  <c r="L11728" i="1"/>
  <c r="L7636" i="1"/>
  <c r="L11730" i="1"/>
  <c r="L10303" i="1"/>
  <c r="L11734" i="1"/>
  <c r="L10306" i="1"/>
  <c r="L10311" i="1"/>
  <c r="L2375" i="1"/>
  <c r="L10313" i="1"/>
  <c r="L10314" i="1"/>
  <c r="L7649" i="1"/>
  <c r="L7652" i="1"/>
  <c r="L2382" i="1"/>
  <c r="L4756" i="1"/>
  <c r="L2387" i="1"/>
  <c r="L11737" i="1"/>
  <c r="L11738" i="1"/>
  <c r="L7666" i="1"/>
  <c r="L10329" i="1"/>
  <c r="L4764" i="1"/>
  <c r="L4767" i="1"/>
  <c r="L7678" i="1"/>
  <c r="L7679" i="1"/>
  <c r="L2401" i="1"/>
  <c r="L11745" i="1"/>
  <c r="L4775" i="1"/>
  <c r="L7692" i="1"/>
  <c r="L1066" i="1"/>
  <c r="L4782" i="1"/>
  <c r="L10341" i="1"/>
  <c r="L10346" i="1"/>
  <c r="L1069" i="1"/>
  <c r="L1071" i="1"/>
  <c r="L9452" i="1"/>
  <c r="L795" i="1"/>
  <c r="L4009" i="1"/>
  <c r="L6837" i="1"/>
  <c r="L11504" i="1"/>
  <c r="L6889" i="1"/>
  <c r="L4128" i="1"/>
  <c r="L39" i="1"/>
  <c r="L4175" i="1"/>
  <c r="L2018" i="1"/>
  <c r="L9803" i="1"/>
  <c r="L7007" i="1"/>
  <c r="L7036" i="1"/>
  <c r="L904" i="1"/>
  <c r="L7083" i="1"/>
  <c r="L7096" i="1"/>
  <c r="L7115" i="1"/>
  <c r="L2095" i="1"/>
  <c r="L7151" i="1"/>
  <c r="L9932" i="1"/>
  <c r="L2121" i="1"/>
  <c r="L133" i="1"/>
  <c r="L7207" i="1"/>
  <c r="L7225" i="1"/>
  <c r="L4409" i="1"/>
  <c r="L359" i="1"/>
  <c r="L2165" i="1"/>
  <c r="L4438" i="1"/>
  <c r="L10001" i="1"/>
  <c r="L2173" i="1"/>
  <c r="L957" i="1"/>
  <c r="L960" i="1"/>
  <c r="L10022" i="1"/>
  <c r="L7314" i="1"/>
  <c r="L968" i="1"/>
  <c r="L11658" i="1"/>
  <c r="L7328" i="1"/>
  <c r="L7334" i="1"/>
  <c r="L10061" i="1"/>
  <c r="L140" i="1"/>
  <c r="L10070" i="1"/>
  <c r="L4528" i="1"/>
  <c r="L7355" i="1"/>
  <c r="L10079" i="1"/>
  <c r="L2216" i="1"/>
  <c r="L10082" i="1"/>
  <c r="L7372" i="1"/>
  <c r="L4549" i="1"/>
  <c r="L7377" i="1"/>
  <c r="L2224" i="1"/>
  <c r="L7382" i="1"/>
  <c r="L2227" i="1"/>
  <c r="L372" i="1"/>
  <c r="L4561" i="1"/>
  <c r="L4565" i="1"/>
  <c r="L7392" i="1"/>
  <c r="L142" i="1"/>
  <c r="L7396" i="1"/>
  <c r="L2235" i="1"/>
  <c r="L7401" i="1"/>
  <c r="L10103" i="1"/>
  <c r="L11676" i="1"/>
  <c r="L10106" i="1"/>
  <c r="L2242" i="1"/>
  <c r="L7412" i="1"/>
  <c r="L7414" i="1"/>
  <c r="L377" i="1"/>
  <c r="L10118" i="1"/>
  <c r="L7418" i="1"/>
  <c r="L7422" i="1"/>
  <c r="L2252" i="1"/>
  <c r="L11679" i="1"/>
  <c r="L999" i="1"/>
  <c r="L10131" i="1"/>
  <c r="L7432" i="1"/>
  <c r="L378" i="1"/>
  <c r="L7437" i="1"/>
  <c r="L7438" i="1"/>
  <c r="L7440" i="1"/>
  <c r="L1002" i="1"/>
  <c r="L2263" i="1"/>
  <c r="L7453" i="1"/>
  <c r="L7457" i="1"/>
  <c r="L10142" i="1"/>
  <c r="L10144" i="1"/>
  <c r="L2267" i="1"/>
  <c r="L2268" i="1"/>
  <c r="L2269" i="1"/>
  <c r="L2273" i="1"/>
  <c r="L10154" i="1"/>
  <c r="L1008" i="1"/>
  <c r="L10159" i="1"/>
  <c r="L10162" i="1"/>
  <c r="L2281" i="1"/>
  <c r="L10166" i="1"/>
  <c r="L10170" i="1"/>
  <c r="L4626" i="1"/>
  <c r="L11689" i="1"/>
  <c r="L10174" i="1"/>
  <c r="L7482" i="1"/>
  <c r="L7484" i="1"/>
  <c r="L7487" i="1"/>
  <c r="L11691" i="1"/>
  <c r="L4640" i="1"/>
  <c r="L2289" i="1"/>
  <c r="L7500" i="1"/>
  <c r="L1016" i="1"/>
  <c r="L10191" i="1"/>
  <c r="L1018" i="1"/>
  <c r="L7511" i="1"/>
  <c r="L10197" i="1"/>
  <c r="L2300" i="1"/>
  <c r="L10203" i="1"/>
  <c r="L1019" i="1"/>
  <c r="L7520" i="1"/>
  <c r="L10213" i="1"/>
  <c r="L4654" i="1"/>
  <c r="L2303" i="1"/>
  <c r="L4659" i="1"/>
  <c r="L7532" i="1"/>
  <c r="L7536" i="1"/>
  <c r="L4662" i="1"/>
  <c r="L4664" i="1"/>
  <c r="L2311" i="1"/>
  <c r="L2313" i="1"/>
  <c r="L2316" i="1"/>
  <c r="L7546" i="1"/>
  <c r="L2320" i="1"/>
  <c r="L10234" i="1"/>
  <c r="L11701" i="1"/>
  <c r="L10237" i="1"/>
  <c r="L11704" i="1"/>
  <c r="L10240" i="1"/>
  <c r="L4688" i="1"/>
  <c r="L7563" i="1"/>
  <c r="L7566" i="1"/>
  <c r="L4693" i="1"/>
  <c r="L7571" i="1"/>
  <c r="L1031" i="1"/>
  <c r="L4699" i="1"/>
  <c r="L7577" i="1"/>
  <c r="L7580" i="1"/>
  <c r="L7583" i="1"/>
  <c r="L2337" i="1"/>
  <c r="L11715" i="1"/>
  <c r="L1034" i="1"/>
  <c r="L392" i="1"/>
  <c r="L2340" i="1"/>
  <c r="L4710" i="1"/>
  <c r="L10265" i="1"/>
  <c r="L4713" i="1"/>
  <c r="L7600" i="1"/>
  <c r="L7603" i="1"/>
  <c r="L11720" i="1"/>
  <c r="L10280" i="1"/>
  <c r="L4721" i="1"/>
  <c r="L2349" i="1"/>
  <c r="L10283" i="1"/>
  <c r="L2354" i="1"/>
  <c r="L10287" i="1"/>
  <c r="L7614" i="1"/>
  <c r="L1044" i="1"/>
  <c r="L11725" i="1"/>
  <c r="L7624" i="1"/>
  <c r="L2362" i="1"/>
  <c r="L152" i="1"/>
  <c r="L2364" i="1"/>
  <c r="L4736" i="1"/>
  <c r="L10298" i="1"/>
  <c r="L4740" i="1"/>
  <c r="L1050" i="1"/>
  <c r="L7640" i="1"/>
  <c r="L7642" i="1"/>
  <c r="L4744" i="1"/>
  <c r="L10312" i="1"/>
  <c r="L397" i="1"/>
  <c r="L1055" i="1"/>
  <c r="L2379" i="1"/>
  <c r="L10318" i="1"/>
  <c r="L2380" i="1"/>
  <c r="L7654" i="1"/>
  <c r="L10323" i="1"/>
  <c r="L10325" i="1"/>
  <c r="L10326" i="1"/>
  <c r="L4761" i="1"/>
  <c r="L2392" i="1"/>
  <c r="L4762" i="1"/>
  <c r="L4765" i="1"/>
  <c r="L4768" i="1"/>
  <c r="L2396" i="1"/>
  <c r="L6636" i="1"/>
  <c r="L11454" i="1"/>
  <c r="L4023" i="1"/>
  <c r="L1964" i="1"/>
  <c r="L11508" i="1"/>
  <c r="L1981" i="1"/>
  <c r="L4135" i="1"/>
  <c r="L9751" i="1"/>
  <c r="L6958" i="1"/>
  <c r="L9785" i="1"/>
  <c r="L6997" i="1"/>
  <c r="L11564" i="1"/>
  <c r="L9848" i="1"/>
  <c r="L4267" i="1"/>
  <c r="L11578" i="1"/>
  <c r="L2079" i="1"/>
  <c r="L4306" i="1"/>
  <c r="L7138" i="1"/>
  <c r="L4337" i="1"/>
  <c r="L7168" i="1"/>
  <c r="L4371" i="1"/>
  <c r="L7197" i="1"/>
  <c r="L11616" i="1"/>
  <c r="L9969" i="1"/>
  <c r="L7237" i="1"/>
  <c r="L7247" i="1"/>
  <c r="L9989" i="1"/>
  <c r="L4445" i="1"/>
  <c r="L7275" i="1"/>
  <c r="L2175" i="1"/>
  <c r="L4472" i="1"/>
  <c r="L964" i="1"/>
  <c r="L4489" i="1"/>
  <c r="L2181" i="1"/>
  <c r="L10042" i="1"/>
  <c r="L4502" i="1"/>
  <c r="L4508" i="1"/>
  <c r="L10057" i="1"/>
  <c r="L7340" i="1"/>
  <c r="L974" i="1"/>
  <c r="L10071" i="1"/>
  <c r="L10074" i="1"/>
  <c r="L7357" i="1"/>
  <c r="L2213" i="1"/>
  <c r="L4538" i="1"/>
  <c r="L7370" i="1"/>
  <c r="L2220" i="1"/>
  <c r="L7375" i="1"/>
  <c r="L984" i="1"/>
  <c r="L4554" i="1"/>
  <c r="L10092" i="1"/>
  <c r="L10094" i="1"/>
  <c r="L986" i="1"/>
  <c r="L4563" i="1"/>
  <c r="L7390" i="1"/>
  <c r="L2232" i="1"/>
  <c r="L991" i="1"/>
  <c r="L10099" i="1"/>
  <c r="L7399" i="1"/>
  <c r="L2237" i="1"/>
  <c r="L375" i="1"/>
  <c r="L2241" i="1"/>
  <c r="L7409" i="1"/>
  <c r="L4577" i="1"/>
  <c r="L10111" i="1"/>
  <c r="L10115" i="1"/>
  <c r="L10117" i="1"/>
  <c r="L10119" i="1"/>
  <c r="L2248" i="1"/>
  <c r="L7424" i="1"/>
  <c r="L10123" i="1"/>
  <c r="L4589" i="1"/>
  <c r="L10129" i="1"/>
  <c r="L16" i="1"/>
  <c r="L4591" i="1"/>
  <c r="L2259" i="1"/>
  <c r="L379" i="1"/>
  <c r="L4597" i="1"/>
  <c r="L7441" i="1"/>
  <c r="L7446" i="1"/>
  <c r="L10140" i="1"/>
  <c r="L11684" i="1"/>
  <c r="L10141" i="1"/>
  <c r="L7460" i="1"/>
  <c r="L4608" i="1"/>
  <c r="L382" i="1"/>
  <c r="L7465" i="1"/>
  <c r="L10149" i="1"/>
  <c r="L10151" i="1"/>
  <c r="L11687" i="1"/>
  <c r="L4618" i="1"/>
  <c r="L2276" i="1"/>
  <c r="L4622" i="1"/>
  <c r="L10165" i="1"/>
  <c r="L1011" i="1"/>
  <c r="L10171" i="1"/>
  <c r="L4627" i="1"/>
  <c r="L2286" i="1"/>
  <c r="L4632" i="1"/>
  <c r="L10178" i="1"/>
  <c r="L1014" i="1"/>
  <c r="L4639" i="1"/>
  <c r="L386" i="1"/>
  <c r="L10185" i="1"/>
  <c r="L7497" i="1"/>
  <c r="L7502" i="1"/>
  <c r="L7505" i="1"/>
  <c r="L4644" i="1"/>
  <c r="L4647" i="1"/>
  <c r="L10195" i="1"/>
  <c r="L7513" i="1"/>
  <c r="L7515" i="1"/>
  <c r="L7517" i="1"/>
  <c r="L10207" i="1"/>
  <c r="L10211" i="1"/>
  <c r="L7524" i="1"/>
  <c r="L4655" i="1"/>
  <c r="L7529" i="1"/>
  <c r="L4660" i="1"/>
  <c r="L10221" i="1"/>
  <c r="L10222" i="1"/>
  <c r="L11699" i="1"/>
  <c r="L10225" i="1"/>
  <c r="L4668" i="1"/>
  <c r="L2315" i="1"/>
  <c r="L10230" i="1"/>
  <c r="L7547" i="1"/>
  <c r="L4673" i="1"/>
  <c r="L7553" i="1"/>
  <c r="L4678" i="1"/>
  <c r="L1024" i="1"/>
  <c r="L4683" i="1"/>
  <c r="L10241" i="1"/>
  <c r="L7562" i="1"/>
  <c r="L7565" i="1"/>
  <c r="L7568" i="1"/>
  <c r="L10243" i="1"/>
  <c r="L2327" i="1"/>
  <c r="L7574" i="1"/>
  <c r="L11710" i="1"/>
  <c r="L2334" i="1"/>
  <c r="L7582" i="1"/>
  <c r="L4702" i="1"/>
  <c r="L7586" i="1"/>
  <c r="L10254" i="1"/>
  <c r="L7591" i="1"/>
  <c r="L10259" i="1"/>
  <c r="L7594" i="1"/>
  <c r="L11718" i="1"/>
  <c r="L10267" i="1"/>
  <c r="L7597" i="1"/>
  <c r="L4716" i="1"/>
  <c r="L4717" i="1"/>
  <c r="L4718" i="1"/>
  <c r="L4719" i="1"/>
  <c r="L2347" i="1"/>
  <c r="L2350" i="1"/>
  <c r="L151" i="1"/>
  <c r="L10285" i="1"/>
  <c r="L7612" i="1"/>
  <c r="L7615" i="1"/>
  <c r="L4726" i="1"/>
  <c r="L4728" i="1"/>
  <c r="L1046" i="1"/>
  <c r="L7626" i="1"/>
  <c r="L4733" i="1"/>
  <c r="L7630" i="1"/>
  <c r="L4738" i="1"/>
  <c r="L10300" i="1"/>
  <c r="L10301" i="1"/>
  <c r="L3867" i="1"/>
  <c r="L6871" i="1"/>
  <c r="L4176" i="1"/>
  <c r="L9845" i="1"/>
  <c r="L2083" i="1"/>
  <c r="L4368" i="1"/>
  <c r="L11621" i="1"/>
  <c r="L2171" i="1"/>
  <c r="L4487" i="1"/>
  <c r="L366" i="1"/>
  <c r="L7351" i="1"/>
  <c r="L7365" i="1"/>
  <c r="L10087" i="1"/>
  <c r="L4559" i="1"/>
  <c r="L7393" i="1"/>
  <c r="L993" i="1"/>
  <c r="L7413" i="1"/>
  <c r="L7419" i="1"/>
  <c r="L10128" i="1"/>
  <c r="L4595" i="1"/>
  <c r="L10139" i="1"/>
  <c r="L1004" i="1"/>
  <c r="L4615" i="1"/>
  <c r="L10163" i="1"/>
  <c r="L7477" i="1"/>
  <c r="L7485" i="1"/>
  <c r="L7496" i="1"/>
  <c r="L2296" i="1"/>
  <c r="L11696" i="1"/>
  <c r="L10215" i="1"/>
  <c r="L11698" i="1"/>
  <c r="L2314" i="1"/>
  <c r="L7552" i="1"/>
  <c r="L1025" i="1"/>
  <c r="L10242" i="1"/>
  <c r="L7578" i="1"/>
  <c r="L1033" i="1"/>
  <c r="L1036" i="1"/>
  <c r="L10275" i="1"/>
  <c r="L7609" i="1"/>
  <c r="L10291" i="1"/>
  <c r="L11727" i="1"/>
  <c r="L2366" i="1"/>
  <c r="L7641" i="1"/>
  <c r="L1053" i="1"/>
  <c r="L7647" i="1"/>
  <c r="L2381" i="1"/>
  <c r="L2388" i="1"/>
  <c r="L1060" i="1"/>
  <c r="L7672" i="1"/>
  <c r="L4771" i="1"/>
  <c r="L10332" i="1"/>
  <c r="L10334" i="1"/>
  <c r="L2402" i="1"/>
  <c r="L7695" i="1"/>
  <c r="L4785" i="1"/>
  <c r="L4786" i="1"/>
  <c r="L10349" i="1"/>
  <c r="L7703" i="1"/>
  <c r="L1073" i="1"/>
  <c r="L10355" i="1"/>
  <c r="L402" i="1"/>
  <c r="L11753" i="1"/>
  <c r="L4804" i="1"/>
  <c r="L4808" i="1"/>
  <c r="L10360" i="1"/>
  <c r="L10363" i="1"/>
  <c r="L2420" i="1"/>
  <c r="L10368" i="1"/>
  <c r="L1078" i="1"/>
  <c r="L10370" i="1"/>
  <c r="L10373" i="1"/>
  <c r="L155" i="1"/>
  <c r="L7733" i="1"/>
  <c r="L4820" i="1"/>
  <c r="L4822" i="1"/>
  <c r="L10378" i="1"/>
  <c r="L7745" i="1"/>
  <c r="L4825" i="1"/>
  <c r="L10382" i="1"/>
  <c r="L10383" i="1"/>
  <c r="L2432" i="1"/>
  <c r="L7756" i="1"/>
  <c r="L10389" i="1"/>
  <c r="L409" i="1"/>
  <c r="L7761" i="1"/>
  <c r="L10393" i="1"/>
  <c r="L7766" i="1"/>
  <c r="L4842" i="1"/>
  <c r="L11771" i="1"/>
  <c r="L4847" i="1"/>
  <c r="L410" i="1"/>
  <c r="L10403" i="1"/>
  <c r="L2451" i="1"/>
  <c r="L10405" i="1"/>
  <c r="L11775" i="1"/>
  <c r="L11776" i="1"/>
  <c r="L10409" i="1"/>
  <c r="L2461" i="1"/>
  <c r="L4860" i="1"/>
  <c r="L4862" i="1"/>
  <c r="L2466" i="1"/>
  <c r="L11779" i="1"/>
  <c r="L7795" i="1"/>
  <c r="L4869" i="1"/>
  <c r="L10421" i="1"/>
  <c r="L10423" i="1"/>
  <c r="L7805" i="1"/>
  <c r="L4876" i="1"/>
  <c r="L10427" i="1"/>
  <c r="L4878" i="1"/>
  <c r="L4882" i="1"/>
  <c r="L10433" i="1"/>
  <c r="L7820" i="1"/>
  <c r="L4888" i="1"/>
  <c r="L10439" i="1"/>
  <c r="L2484" i="1"/>
  <c r="L10441" i="1"/>
  <c r="L7828" i="1"/>
  <c r="L1099" i="1"/>
  <c r="L10443" i="1"/>
  <c r="L7837" i="1"/>
  <c r="L10447" i="1"/>
  <c r="L4906" i="1"/>
  <c r="L4911" i="1"/>
  <c r="L2494" i="1"/>
  <c r="L4916" i="1"/>
  <c r="L7848" i="1"/>
  <c r="L4918" i="1"/>
  <c r="L4922" i="1"/>
  <c r="L1106" i="1"/>
  <c r="L4925" i="1"/>
  <c r="L4929" i="1"/>
  <c r="L10461" i="1"/>
  <c r="L4934" i="1"/>
  <c r="L7858" i="1"/>
  <c r="L7862" i="1"/>
  <c r="L4936" i="1"/>
  <c r="L4937" i="1"/>
  <c r="L7873" i="1"/>
  <c r="L7875" i="1"/>
  <c r="L10475" i="1"/>
  <c r="L415" i="1"/>
  <c r="L7879" i="1"/>
  <c r="L10481" i="1"/>
  <c r="L10483" i="1"/>
  <c r="L2515" i="1"/>
  <c r="L4955" i="1"/>
  <c r="L2518" i="1"/>
  <c r="L11810" i="1"/>
  <c r="L7895" i="1"/>
  <c r="L11811" i="1"/>
  <c r="L7899" i="1"/>
  <c r="L2527" i="1"/>
  <c r="L7903" i="1"/>
  <c r="L160" i="1"/>
  <c r="L4973" i="1"/>
  <c r="L10497" i="1"/>
  <c r="L416" i="1"/>
  <c r="L4977" i="1"/>
  <c r="L11818" i="1"/>
  <c r="L7917" i="1"/>
  <c r="L11822" i="1"/>
  <c r="L7921" i="1"/>
  <c r="L419" i="1"/>
  <c r="L2537" i="1"/>
  <c r="L2541" i="1"/>
  <c r="L11824" i="1"/>
  <c r="L2544" i="1"/>
  <c r="L7929" i="1"/>
  <c r="L10525" i="1"/>
  <c r="L1123" i="1"/>
  <c r="L4996" i="1"/>
  <c r="L4998" i="1"/>
  <c r="L7937" i="1"/>
  <c r="L11828" i="1"/>
  <c r="L5006" i="1"/>
  <c r="L2551" i="1"/>
  <c r="L5010" i="1"/>
  <c r="L423" i="1"/>
  <c r="L11834" i="1"/>
  <c r="L10540" i="1"/>
  <c r="L10544" i="1"/>
  <c r="L5018" i="1"/>
  <c r="L1133" i="1"/>
  <c r="L7952" i="1"/>
  <c r="L10549" i="1"/>
  <c r="L5022" i="1"/>
  <c r="L2570" i="1"/>
  <c r="L5026" i="1"/>
  <c r="L10554" i="1"/>
  <c r="L7967" i="1"/>
  <c r="L10556" i="1"/>
  <c r="L7976" i="1"/>
  <c r="L5031" i="1"/>
  <c r="L5033" i="1"/>
  <c r="L10563" i="1"/>
  <c r="L11845" i="1"/>
  <c r="L5041" i="1"/>
  <c r="L5044" i="1"/>
  <c r="L10571" i="1"/>
  <c r="L5047" i="1"/>
  <c r="L11847" i="1"/>
  <c r="L10573" i="1"/>
  <c r="L10575" i="1"/>
  <c r="L5055" i="1"/>
  <c r="L2592" i="1"/>
  <c r="L429" i="1"/>
  <c r="L8001" i="1"/>
  <c r="L10591" i="1"/>
  <c r="L430" i="1"/>
  <c r="L5066" i="1"/>
  <c r="L2598" i="1"/>
  <c r="L5071" i="1"/>
  <c r="L5074" i="1"/>
  <c r="L8010" i="1"/>
  <c r="L5078" i="1"/>
  <c r="L5082" i="1"/>
  <c r="L8016" i="1"/>
  <c r="L1148" i="1"/>
  <c r="L5090" i="1"/>
  <c r="L5094" i="1"/>
  <c r="L8023" i="1"/>
  <c r="L8026" i="1"/>
  <c r="L2614" i="1"/>
  <c r="L11855" i="1"/>
  <c r="L10617" i="1"/>
  <c r="L8036" i="1"/>
  <c r="L8038" i="1"/>
  <c r="L8043" i="1"/>
  <c r="L2620" i="1"/>
  <c r="L10625" i="1"/>
  <c r="L5110" i="1"/>
  <c r="L11861" i="1"/>
  <c r="L2627" i="1"/>
  <c r="L10632" i="1"/>
  <c r="L8058" i="1"/>
  <c r="L5116" i="1"/>
  <c r="L8062" i="1"/>
  <c r="L5121" i="1"/>
  <c r="L5125" i="1"/>
  <c r="L8068" i="1"/>
  <c r="L10647" i="1"/>
  <c r="L2635" i="1"/>
  <c r="L2637" i="1"/>
  <c r="L8076" i="1"/>
  <c r="L10657" i="1"/>
  <c r="L167" i="1"/>
  <c r="L5138" i="1"/>
  <c r="L5140" i="1"/>
  <c r="L5145" i="1"/>
  <c r="L2645" i="1"/>
  <c r="L10667" i="1"/>
  <c r="L8088" i="1"/>
  <c r="L1158" i="1"/>
  <c r="L11872" i="1"/>
  <c r="L10677" i="1"/>
  <c r="L2649" i="1"/>
  <c r="L2653" i="1"/>
  <c r="L5161" i="1"/>
  <c r="L11875" i="1"/>
  <c r="L2656" i="1"/>
  <c r="L2659" i="1"/>
  <c r="L5166" i="1"/>
  <c r="L11882" i="1"/>
  <c r="L10692" i="1"/>
  <c r="L2665" i="1"/>
  <c r="L5174" i="1"/>
  <c r="L5177" i="1"/>
  <c r="L439" i="1"/>
  <c r="L2669" i="1"/>
  <c r="L5183" i="1"/>
  <c r="L5184" i="1"/>
  <c r="L10702" i="1"/>
  <c r="L2676" i="1"/>
  <c r="L11890" i="1"/>
  <c r="L10705" i="1"/>
  <c r="L2680" i="1"/>
  <c r="L10709" i="1"/>
  <c r="L10711" i="1"/>
  <c r="L2684" i="1"/>
  <c r="L8130" i="1"/>
  <c r="L5204" i="1"/>
  <c r="L2689" i="1"/>
  <c r="L1175" i="1"/>
  <c r="L5209" i="1"/>
  <c r="L8145" i="1"/>
  <c r="L11896" i="1"/>
  <c r="L5213" i="1"/>
  <c r="L8152" i="1"/>
  <c r="L8155" i="1"/>
  <c r="L8158" i="1"/>
  <c r="L8160" i="1"/>
  <c r="L1178" i="1"/>
  <c r="L5221" i="1"/>
  <c r="L10736" i="1"/>
  <c r="L8168" i="1"/>
  <c r="L10740" i="1"/>
  <c r="L11901" i="1"/>
  <c r="L1182" i="1"/>
  <c r="L8176" i="1"/>
  <c r="L5235" i="1"/>
  <c r="L1183" i="1"/>
  <c r="L10753" i="1"/>
  <c r="L10754" i="1"/>
  <c r="L5242" i="1"/>
  <c r="L451" i="1"/>
  <c r="L2715" i="1"/>
  <c r="L2717" i="1"/>
  <c r="L10760" i="1"/>
  <c r="L10761" i="1"/>
  <c r="L10762" i="1"/>
  <c r="L5258" i="1"/>
  <c r="L5261" i="1"/>
  <c r="L5265" i="1"/>
  <c r="L5268" i="1"/>
  <c r="L8207" i="1"/>
  <c r="L10770" i="1"/>
  <c r="L10772" i="1"/>
  <c r="L8214" i="1"/>
  <c r="L8217" i="1"/>
  <c r="L8219" i="1"/>
  <c r="L10779" i="1"/>
  <c r="L8224" i="1"/>
  <c r="L5284" i="1"/>
  <c r="L1191" i="1"/>
  <c r="L10783" i="1"/>
  <c r="L8235" i="1"/>
  <c r="L2743" i="1"/>
  <c r="L5292" i="1"/>
  <c r="L5296" i="1"/>
  <c r="L5297" i="1"/>
  <c r="L10791" i="1"/>
  <c r="L2750" i="1"/>
  <c r="L1194" i="1"/>
  <c r="L5304" i="1"/>
  <c r="L2753" i="1"/>
  <c r="L10800" i="1"/>
  <c r="L5312" i="1"/>
  <c r="L5315" i="1"/>
  <c r="L8259" i="1"/>
  <c r="L3885" i="1"/>
  <c r="L4100" i="1"/>
  <c r="L9770" i="1"/>
  <c r="L9847" i="1"/>
  <c r="L4305" i="1"/>
  <c r="L7184" i="1"/>
  <c r="L9974" i="1"/>
  <c r="L10004" i="1"/>
  <c r="L7311" i="1"/>
  <c r="L11663" i="1"/>
  <c r="L4527" i="1"/>
  <c r="L2217" i="1"/>
  <c r="L10088" i="1"/>
  <c r="L2229" i="1"/>
  <c r="L4570" i="1"/>
  <c r="L7404" i="1"/>
  <c r="L2244" i="1"/>
  <c r="L7420" i="1"/>
  <c r="L7429" i="1"/>
  <c r="L10135" i="1"/>
  <c r="L7449" i="1"/>
  <c r="L10145" i="1"/>
  <c r="L10150" i="1"/>
  <c r="L2278" i="1"/>
  <c r="L7478" i="1"/>
  <c r="L10181" i="1"/>
  <c r="L2290" i="1"/>
  <c r="L388" i="1"/>
  <c r="L4651" i="1"/>
  <c r="L7527" i="1"/>
  <c r="L7537" i="1"/>
  <c r="L7543" i="1"/>
  <c r="L4675" i="1"/>
  <c r="L1026" i="1"/>
  <c r="L7570" i="1"/>
  <c r="L2333" i="1"/>
  <c r="L4706" i="1"/>
  <c r="L7596" i="1"/>
  <c r="L10276" i="1"/>
  <c r="L10282" i="1"/>
  <c r="L11723" i="1"/>
  <c r="L1047" i="1"/>
  <c r="L10299" i="1"/>
  <c r="L11733" i="1"/>
  <c r="L4746" i="1"/>
  <c r="L10315" i="1"/>
  <c r="L4753" i="1"/>
  <c r="L398" i="1"/>
  <c r="L11740" i="1"/>
  <c r="L7673" i="1"/>
  <c r="L2398" i="1"/>
  <c r="L7680" i="1"/>
  <c r="L7688" i="1"/>
  <c r="L4777" i="1"/>
  <c r="L4783" i="1"/>
  <c r="L10343" i="1"/>
  <c r="L4787" i="1"/>
  <c r="L10351" i="1"/>
  <c r="L11750" i="1"/>
  <c r="L7707" i="1"/>
  <c r="L7710" i="1"/>
  <c r="L4799" i="1"/>
  <c r="L2413" i="1"/>
  <c r="L7715" i="1"/>
  <c r="L10359" i="1"/>
  <c r="L7720" i="1"/>
  <c r="L2417" i="1"/>
  <c r="L2421" i="1"/>
  <c r="L4810" i="1"/>
  <c r="L4812" i="1"/>
  <c r="L154" i="1"/>
  <c r="L7727" i="1"/>
  <c r="L4818" i="1"/>
  <c r="L2424" i="1"/>
  <c r="L7736" i="1"/>
  <c r="L2426" i="1"/>
  <c r="L7741" i="1"/>
  <c r="L2427" i="1"/>
  <c r="L4826" i="1"/>
  <c r="L4829" i="1"/>
  <c r="L2430" i="1"/>
  <c r="L4832" i="1"/>
  <c r="L2434" i="1"/>
  <c r="L2436" i="1"/>
  <c r="L4835" i="1"/>
  <c r="L4839" i="1"/>
  <c r="L10394" i="1"/>
  <c r="L2443" i="1"/>
  <c r="L2444" i="1"/>
  <c r="L4845" i="1"/>
  <c r="L56" i="1"/>
  <c r="L2446" i="1"/>
  <c r="L11773" i="1"/>
  <c r="L2452" i="1"/>
  <c r="L1091" i="1"/>
  <c r="L7776" i="1"/>
  <c r="L7778" i="1"/>
  <c r="L7781" i="1"/>
  <c r="L10410" i="1"/>
  <c r="L7787" i="1"/>
  <c r="L4863" i="1"/>
  <c r="L7790" i="1"/>
  <c r="L10417" i="1"/>
  <c r="L2467" i="1"/>
  <c r="L4870" i="1"/>
  <c r="L156" i="1"/>
  <c r="L7801" i="1"/>
  <c r="L2473" i="1"/>
  <c r="L7810" i="1"/>
  <c r="L10428" i="1"/>
  <c r="L2476" i="1"/>
  <c r="L1094" i="1"/>
  <c r="L2478" i="1"/>
  <c r="L10434" i="1"/>
  <c r="L10437" i="1"/>
  <c r="L7822" i="1"/>
  <c r="L10440" i="1"/>
  <c r="L2486" i="1"/>
  <c r="L7829" i="1"/>
  <c r="L7831" i="1"/>
  <c r="L10444" i="1"/>
  <c r="L7838" i="1"/>
  <c r="L4904" i="1"/>
  <c r="L2491" i="1"/>
  <c r="L7844" i="1"/>
  <c r="L4913" i="1"/>
  <c r="L1102" i="1"/>
  <c r="L412" i="1"/>
  <c r="L58" i="1"/>
  <c r="L2498" i="1"/>
  <c r="L2500" i="1"/>
  <c r="L2501" i="1"/>
  <c r="L4930" i="1"/>
  <c r="L1109" i="1"/>
  <c r="L10462" i="1"/>
  <c r="L10464" i="1"/>
  <c r="L7863" i="1"/>
  <c r="L7866" i="1"/>
  <c r="L4938" i="1"/>
  <c r="L4941" i="1"/>
  <c r="L4943" i="1"/>
  <c r="L10476" i="1"/>
  <c r="L2508" i="1"/>
  <c r="L4949" i="1"/>
  <c r="L7881" i="1"/>
  <c r="L11807" i="1"/>
  <c r="L4952" i="1"/>
  <c r="L7887" i="1"/>
  <c r="L7890" i="1"/>
  <c r="L4960" i="1"/>
  <c r="L7896" i="1"/>
  <c r="L2524" i="1"/>
  <c r="L10490" i="1"/>
  <c r="L4966" i="1"/>
  <c r="L4968" i="1"/>
  <c r="L1116" i="1"/>
  <c r="L10496" i="1"/>
  <c r="L3940" i="1"/>
  <c r="L4113" i="1"/>
  <c r="L883" i="1"/>
  <c r="L7060" i="1"/>
  <c r="L7134" i="1"/>
  <c r="L934" i="1"/>
  <c r="L4420" i="1"/>
  <c r="L7282" i="1"/>
  <c r="L11654" i="1"/>
  <c r="L2200" i="1"/>
  <c r="L10073" i="1"/>
  <c r="L981" i="1"/>
  <c r="L7380" i="1"/>
  <c r="L988" i="1"/>
  <c r="L4571" i="1"/>
  <c r="L11677" i="1"/>
  <c r="L4580" i="1"/>
  <c r="L4587" i="1"/>
  <c r="L11680" i="1"/>
  <c r="L4596" i="1"/>
  <c r="L4601" i="1"/>
  <c r="L11685" i="1"/>
  <c r="L10155" i="1"/>
  <c r="L7471" i="1"/>
  <c r="L1013" i="1"/>
  <c r="L4638" i="1"/>
  <c r="L7501" i="1"/>
  <c r="L10194" i="1"/>
  <c r="L10206" i="1"/>
  <c r="L7528" i="1"/>
  <c r="L7540" i="1"/>
  <c r="L4671" i="1"/>
  <c r="L2321" i="1"/>
  <c r="L7560" i="1"/>
  <c r="L4696" i="1"/>
  <c r="L7581" i="1"/>
  <c r="L4707" i="1"/>
  <c r="L10266" i="1"/>
  <c r="L7604" i="1"/>
  <c r="L4724" i="1"/>
  <c r="L7619" i="1"/>
  <c r="L7627" i="1"/>
  <c r="L7637" i="1"/>
  <c r="L4743" i="1"/>
  <c r="L4747" i="1"/>
  <c r="L10316" i="1"/>
  <c r="L4755" i="1"/>
  <c r="L4759" i="1"/>
  <c r="L7667" i="1"/>
  <c r="L6714" i="1"/>
  <c r="L9715" i="1"/>
  <c r="L4203" i="1"/>
  <c r="L906" i="1"/>
  <c r="L15" i="1"/>
  <c r="L7196" i="1"/>
  <c r="L7246" i="1"/>
  <c r="L4463" i="1"/>
  <c r="L7315" i="1"/>
  <c r="L7336" i="1"/>
  <c r="L7353" i="1"/>
  <c r="L2218" i="1"/>
  <c r="L10090" i="1"/>
  <c r="L4562" i="1"/>
  <c r="L4572" i="1"/>
  <c r="L7406" i="1"/>
  <c r="L10114" i="1"/>
  <c r="L7423" i="1"/>
  <c r="L7431" i="1"/>
  <c r="L7439" i="1"/>
  <c r="L4602" i="1"/>
  <c r="L10147" i="1"/>
  <c r="L10156" i="1"/>
  <c r="L4624" i="1"/>
  <c r="L10173" i="1"/>
  <c r="L10182" i="1"/>
  <c r="L10189" i="1"/>
  <c r="L4648" i="1"/>
  <c r="L2301" i="1"/>
  <c r="L48" i="1"/>
  <c r="L4663" i="1"/>
  <c r="L7545" i="1"/>
  <c r="L4677" i="1"/>
  <c r="L7561" i="1"/>
  <c r="L10245" i="1"/>
  <c r="L4700" i="1"/>
  <c r="L7590" i="1"/>
  <c r="L2341" i="1"/>
  <c r="L2344" i="1"/>
  <c r="L7610" i="1"/>
  <c r="L2358" i="1"/>
  <c r="L10296" i="1"/>
  <c r="L4741" i="1"/>
  <c r="L10304" i="1"/>
  <c r="L2376" i="1"/>
  <c r="L4750" i="1"/>
  <c r="L7655" i="1"/>
  <c r="L7661" i="1"/>
  <c r="L1061" i="1"/>
  <c r="L7675" i="1"/>
  <c r="L11743" i="1"/>
  <c r="L7681" i="1"/>
  <c r="L7689" i="1"/>
  <c r="L1067" i="1"/>
  <c r="L2404" i="1"/>
  <c r="L2406" i="1"/>
  <c r="L7700" i="1"/>
  <c r="L7702" i="1"/>
  <c r="L7704" i="1"/>
  <c r="L7708" i="1"/>
  <c r="L4797" i="1"/>
  <c r="L4800" i="1"/>
  <c r="L7713" i="1"/>
  <c r="L4806" i="1"/>
  <c r="L2414" i="1"/>
  <c r="L7721" i="1"/>
  <c r="L4809" i="1"/>
  <c r="L10365" i="1"/>
  <c r="L10369" i="1"/>
  <c r="L4814" i="1"/>
  <c r="L7726" i="1"/>
  <c r="L4816" i="1"/>
  <c r="L11761" i="1"/>
  <c r="L11762" i="1"/>
  <c r="L4821" i="1"/>
  <c r="L7738" i="1"/>
  <c r="L7743" i="1"/>
  <c r="L7746" i="1"/>
  <c r="L4827" i="1"/>
  <c r="L4830" i="1"/>
  <c r="L7753" i="1"/>
  <c r="L2433" i="1"/>
  <c r="L10388" i="1"/>
  <c r="L7758" i="1"/>
  <c r="L4837" i="1"/>
  <c r="L10391" i="1"/>
  <c r="L2441" i="1"/>
  <c r="L7767" i="1"/>
  <c r="L10396" i="1"/>
  <c r="L7770" i="1"/>
  <c r="L7771" i="1"/>
  <c r="L2447" i="1"/>
  <c r="L4849" i="1"/>
  <c r="L2454" i="1"/>
  <c r="L2456" i="1"/>
  <c r="L2457" i="1"/>
  <c r="L7780" i="1"/>
  <c r="L4857" i="1"/>
  <c r="L4858" i="1"/>
  <c r="L10411" i="1"/>
  <c r="L4864" i="1"/>
  <c r="L10415" i="1"/>
  <c r="L4867" i="1"/>
  <c r="L7796" i="1"/>
  <c r="L4871" i="1"/>
  <c r="L7799" i="1"/>
  <c r="L7802" i="1"/>
  <c r="L7806" i="1"/>
  <c r="L4877" i="1"/>
  <c r="L2474" i="1"/>
  <c r="L4880" i="1"/>
  <c r="L4883" i="1"/>
  <c r="L1095" i="1"/>
  <c r="L11788" i="1"/>
  <c r="L11789" i="1"/>
  <c r="L2482" i="1"/>
  <c r="L1098" i="1"/>
  <c r="L7825" i="1"/>
  <c r="L7830" i="1"/>
  <c r="L4900" i="1"/>
  <c r="L4903" i="1"/>
  <c r="L10445" i="1"/>
  <c r="L2488" i="1"/>
  <c r="L4908" i="1"/>
  <c r="L10448" i="1"/>
  <c r="L10450" i="1"/>
  <c r="L4917" i="1"/>
  <c r="L10452" i="1"/>
  <c r="L4920" i="1"/>
  <c r="L2499" i="1"/>
  <c r="L7852" i="1"/>
  <c r="L10458" i="1"/>
  <c r="L11797" i="1"/>
  <c r="L7856" i="1"/>
  <c r="L4935" i="1"/>
  <c r="L7859" i="1"/>
  <c r="L7864" i="1"/>
  <c r="L10470" i="1"/>
  <c r="L4939" i="1"/>
  <c r="L1111" i="1"/>
  <c r="L10473" i="1"/>
  <c r="L7876" i="1"/>
  <c r="L11804" i="1"/>
  <c r="L10480" i="1"/>
  <c r="L11806" i="1"/>
  <c r="L7884" i="1"/>
  <c r="L4953" i="1"/>
  <c r="L7888" i="1"/>
  <c r="L2520" i="1"/>
  <c r="L2522" i="1"/>
  <c r="L10487" i="1"/>
  <c r="L7898" i="1"/>
  <c r="L11813" i="1"/>
  <c r="L7900" i="1"/>
  <c r="L11815" i="1"/>
  <c r="L10495" i="1"/>
  <c r="L2531" i="1"/>
  <c r="L2532" i="1"/>
  <c r="L7911" i="1"/>
  <c r="L7913" i="1"/>
  <c r="L10504" i="1"/>
  <c r="L7918" i="1"/>
  <c r="L4982" i="1"/>
  <c r="L4984" i="1"/>
  <c r="L2535" i="1"/>
  <c r="L10515" i="1"/>
  <c r="L2542" i="1"/>
  <c r="L10519" i="1"/>
  <c r="L2545" i="1"/>
  <c r="L421" i="1"/>
  <c r="L4993" i="1"/>
  <c r="L10528" i="1"/>
  <c r="L11826" i="1"/>
  <c r="L10533" i="1"/>
  <c r="L5001" i="1"/>
  <c r="L11829" i="1"/>
  <c r="L5007" i="1"/>
  <c r="L2552" i="1"/>
  <c r="L10539" i="1"/>
  <c r="L11833" i="1"/>
  <c r="L7945" i="1"/>
  <c r="L10542" i="1"/>
  <c r="L2562" i="1"/>
  <c r="L11836" i="1"/>
  <c r="L11837" i="1"/>
  <c r="L7953" i="1"/>
  <c r="L11838" i="1"/>
  <c r="L2569" i="1"/>
  <c r="L2572" i="1"/>
  <c r="L7963" i="1"/>
  <c r="L2574" i="1"/>
  <c r="L7969" i="1"/>
  <c r="L7974" i="1"/>
  <c r="L2578" i="1"/>
  <c r="L5032" i="1"/>
  <c r="L10560" i="1"/>
  <c r="L5035" i="1"/>
  <c r="L10565" i="1"/>
  <c r="L7984" i="1"/>
  <c r="L10569" i="1"/>
  <c r="L7990" i="1"/>
  <c r="L7992" i="1"/>
  <c r="L427" i="1"/>
  <c r="L428" i="1"/>
  <c r="L5052" i="1"/>
  <c r="L7998" i="1"/>
  <c r="L10582" i="1"/>
  <c r="L10588" i="1"/>
  <c r="L5062" i="1"/>
  <c r="L10593" i="1"/>
  <c r="L10595" i="1"/>
  <c r="L8004" i="1"/>
  <c r="L5068" i="1"/>
  <c r="L2600" i="1"/>
  <c r="L8009" i="1"/>
  <c r="L8011" i="1"/>
  <c r="L5081" i="1"/>
  <c r="L5083" i="1"/>
  <c r="L2607" i="1"/>
  <c r="L2608" i="1"/>
  <c r="L5092" i="1"/>
  <c r="L5095" i="1"/>
  <c r="L10611" i="1"/>
  <c r="L5097" i="1"/>
  <c r="L5099" i="1"/>
  <c r="L5100" i="1"/>
  <c r="L11857" i="1"/>
  <c r="L2617" i="1"/>
  <c r="L11859" i="1"/>
  <c r="L10621" i="1"/>
  <c r="L8046" i="1"/>
  <c r="L2622" i="1"/>
  <c r="L10627" i="1"/>
  <c r="L10630" i="1"/>
  <c r="L1151" i="1"/>
  <c r="L11863" i="1"/>
  <c r="L10634" i="1"/>
  <c r="L2632" i="1"/>
  <c r="L10640" i="1"/>
  <c r="L5123" i="1"/>
  <c r="L11865" i="1"/>
  <c r="L8069" i="1"/>
  <c r="L10648" i="1"/>
  <c r="L8073" i="1"/>
  <c r="L10651" i="1"/>
  <c r="L2638" i="1"/>
  <c r="L10658" i="1"/>
  <c r="L2640" i="1"/>
  <c r="L2641" i="1"/>
  <c r="L5143" i="1"/>
  <c r="L10664" i="1"/>
  <c r="L8085" i="1"/>
  <c r="L10669" i="1"/>
  <c r="L11871" i="1"/>
  <c r="L10673" i="1"/>
  <c r="L5156" i="1"/>
  <c r="L8093" i="1"/>
  <c r="L2650" i="1"/>
  <c r="L2654" i="1"/>
  <c r="L8098" i="1"/>
  <c r="L10687" i="1"/>
  <c r="L11878" i="1"/>
  <c r="L8102" i="1"/>
  <c r="L2660" i="1"/>
  <c r="L2663" i="1"/>
  <c r="L10693" i="1"/>
  <c r="L8106" i="1"/>
  <c r="L5175" i="1"/>
  <c r="L8113" i="1"/>
  <c r="L2668" i="1"/>
  <c r="L5182" i="1"/>
  <c r="L441" i="1"/>
  <c r="L442" i="1"/>
  <c r="L8119" i="1"/>
  <c r="L5189" i="1"/>
  <c r="L444" i="1"/>
  <c r="L5194" i="1"/>
  <c r="L10707" i="1"/>
  <c r="L2682" i="1"/>
  <c r="L8127" i="1"/>
  <c r="L10715" i="1"/>
  <c r="L5203" i="1"/>
  <c r="L8133" i="1"/>
  <c r="L8137" i="1"/>
  <c r="L1176" i="1"/>
  <c r="L8142" i="1"/>
  <c r="L8146" i="1"/>
  <c r="L10719" i="1"/>
  <c r="L5214" i="1"/>
  <c r="L10726" i="1"/>
  <c r="L5216" i="1"/>
  <c r="L10730" i="1"/>
  <c r="L8161" i="1"/>
  <c r="L8163" i="1"/>
  <c r="L2699" i="1"/>
  <c r="L5224" i="1"/>
  <c r="L5226" i="1"/>
  <c r="L8170" i="1"/>
  <c r="L8171" i="1"/>
  <c r="L8174" i="1"/>
  <c r="L10748" i="1"/>
  <c r="L8180" i="1"/>
  <c r="L5238" i="1"/>
  <c r="L5239" i="1"/>
  <c r="L2709" i="1"/>
  <c r="L2711" i="1"/>
  <c r="L2713" i="1"/>
  <c r="L1185" i="1"/>
  <c r="L8194" i="1"/>
  <c r="L452" i="1"/>
  <c r="L5252" i="1"/>
  <c r="L5255" i="1"/>
  <c r="L6786" i="1"/>
  <c r="L9804" i="1"/>
  <c r="L2103" i="1"/>
  <c r="L7255" i="1"/>
  <c r="L10040" i="1"/>
  <c r="L10076" i="1"/>
  <c r="L4556" i="1"/>
  <c r="L143" i="1"/>
  <c r="L4582" i="1"/>
  <c r="L10134" i="1"/>
  <c r="L2265" i="1"/>
  <c r="L2275" i="1"/>
  <c r="L4631" i="1"/>
  <c r="L11693" i="1"/>
  <c r="L7521" i="1"/>
  <c r="L147" i="1"/>
  <c r="L4680" i="1"/>
  <c r="L2328" i="1"/>
  <c r="L7593" i="1"/>
  <c r="L1039" i="1"/>
  <c r="L4727" i="1"/>
  <c r="L11731" i="1"/>
  <c r="L2377" i="1"/>
  <c r="L2383" i="1"/>
  <c r="L1062" i="1"/>
  <c r="L4770" i="1"/>
  <c r="L7685" i="1"/>
  <c r="L4778" i="1"/>
  <c r="L2405" i="1"/>
  <c r="L1072" i="1"/>
  <c r="L4794" i="1"/>
  <c r="L11751" i="1"/>
  <c r="L7711" i="1"/>
  <c r="L4802" i="1"/>
  <c r="L11755" i="1"/>
  <c r="L7722" i="1"/>
  <c r="L7723" i="1"/>
  <c r="L4813" i="1"/>
  <c r="L10372" i="1"/>
  <c r="L7730" i="1"/>
  <c r="L10375" i="1"/>
  <c r="L7740" i="1"/>
  <c r="L4823" i="1"/>
  <c r="L7749" i="1"/>
  <c r="L7754" i="1"/>
  <c r="L1086" i="1"/>
  <c r="L10390" i="1"/>
  <c r="L2438" i="1"/>
  <c r="L7765" i="1"/>
  <c r="L11770" i="1"/>
  <c r="L10398" i="1"/>
  <c r="L2449" i="1"/>
  <c r="L2453" i="1"/>
  <c r="L4853" i="1"/>
  <c r="L4856" i="1"/>
  <c r="L7784" i="1"/>
  <c r="L4861" i="1"/>
  <c r="L411" i="1"/>
  <c r="L11780" i="1"/>
  <c r="L11782" i="1"/>
  <c r="L4873" i="1"/>
  <c r="L7807" i="1"/>
  <c r="L10429" i="1"/>
  <c r="L10432" i="1"/>
  <c r="L7818" i="1"/>
  <c r="L10436" i="1"/>
  <c r="L2483" i="1"/>
  <c r="L7824" i="1"/>
  <c r="L4898" i="1"/>
  <c r="L7835" i="1"/>
  <c r="L7841" i="1"/>
  <c r="L4910" i="1"/>
  <c r="L2495" i="1"/>
  <c r="L10451" i="1"/>
  <c r="L4921" i="1"/>
  <c r="L7850" i="1"/>
  <c r="L2502" i="1"/>
  <c r="L2503" i="1"/>
  <c r="L10463" i="1"/>
  <c r="L10468" i="1"/>
  <c r="L2506" i="1"/>
  <c r="L4942" i="1"/>
  <c r="L4947" i="1"/>
  <c r="L2510" i="1"/>
  <c r="L2512" i="1"/>
  <c r="L1113" i="1"/>
  <c r="L7889" i="1"/>
  <c r="L10486" i="1"/>
  <c r="L10488" i="1"/>
  <c r="L4965" i="1"/>
  <c r="L7902" i="1"/>
  <c r="L4971" i="1"/>
  <c r="L7908" i="1"/>
  <c r="L417" i="1"/>
  <c r="L418" i="1"/>
  <c r="L11820" i="1"/>
  <c r="L7920" i="1"/>
  <c r="L10510" i="1"/>
  <c r="L10514" i="1"/>
  <c r="L4987" i="1"/>
  <c r="L10520" i="1"/>
  <c r="L10522" i="1"/>
  <c r="L4994" i="1"/>
  <c r="L7934" i="1"/>
  <c r="L10531" i="1"/>
  <c r="L10536" i="1"/>
  <c r="L5004" i="1"/>
  <c r="L11832" i="1"/>
  <c r="L7943" i="1"/>
  <c r="L2558" i="1"/>
  <c r="L5017" i="1"/>
  <c r="L1132" i="1"/>
  <c r="L162" i="1"/>
  <c r="L5021" i="1"/>
  <c r="L7957" i="1"/>
  <c r="L5025" i="1"/>
  <c r="L10551" i="1"/>
  <c r="L5027" i="1"/>
  <c r="L7971" i="1"/>
  <c r="L5029" i="1"/>
  <c r="L10558" i="1"/>
  <c r="L10562" i="1"/>
  <c r="L5038" i="1"/>
  <c r="L7985" i="1"/>
  <c r="L5045" i="1"/>
  <c r="L1141" i="1"/>
  <c r="L5049" i="1"/>
  <c r="L164" i="1"/>
  <c r="L10578" i="1"/>
  <c r="L10583" i="1"/>
  <c r="L5060" i="1"/>
  <c r="L59" i="1"/>
  <c r="L1144" i="1"/>
  <c r="L10598" i="1"/>
  <c r="L8006" i="1"/>
  <c r="L5075" i="1"/>
  <c r="L5077" i="1"/>
  <c r="L2605" i="1"/>
  <c r="L8017" i="1"/>
  <c r="L2609" i="1"/>
  <c r="L8021" i="1"/>
  <c r="L8025" i="1"/>
  <c r="L10615" i="1"/>
  <c r="L11856" i="1"/>
  <c r="L10619" i="1"/>
  <c r="L2618" i="1"/>
  <c r="L10620" i="1"/>
  <c r="L8047" i="1"/>
  <c r="L5109" i="1"/>
  <c r="L10628" i="1"/>
  <c r="L2628" i="1"/>
  <c r="L8057" i="1"/>
  <c r="L10637" i="1"/>
  <c r="L11864" i="1"/>
  <c r="L2633" i="1"/>
  <c r="L5128" i="1"/>
  <c r="L5130" i="1"/>
  <c r="L5132" i="1"/>
  <c r="L5134" i="1"/>
  <c r="L10659" i="1"/>
  <c r="L8081" i="1"/>
  <c r="L5141" i="1"/>
  <c r="L10665" i="1"/>
  <c r="L2647" i="1"/>
  <c r="L8089" i="1"/>
  <c r="L8092" i="1"/>
  <c r="L5157" i="1"/>
  <c r="L5160" i="1"/>
  <c r="L10681" i="1"/>
  <c r="L10686" i="1"/>
  <c r="L8100" i="1"/>
  <c r="L437" i="1"/>
  <c r="L1163" i="1"/>
  <c r="L2664" i="1"/>
  <c r="L8107" i="1"/>
  <c r="L8110" i="1"/>
  <c r="L5180" i="1"/>
  <c r="L10698" i="1"/>
  <c r="L11889" i="1"/>
  <c r="L5185" i="1"/>
  <c r="L5190" i="1"/>
  <c r="L5192" i="1"/>
  <c r="L5195" i="1"/>
  <c r="L10710" i="1"/>
  <c r="L1172" i="1"/>
  <c r="L2686" i="1"/>
  <c r="L10717" i="1"/>
  <c r="L8139" i="1"/>
  <c r="L2692" i="1"/>
  <c r="L5211" i="1"/>
  <c r="L10721" i="1"/>
  <c r="L10725" i="1"/>
  <c r="L827" i="1"/>
  <c r="L9810" i="1"/>
  <c r="L2105" i="1"/>
  <c r="L9986" i="1"/>
  <c r="L10041" i="1"/>
  <c r="L978" i="1"/>
  <c r="L46" i="1"/>
  <c r="L7398" i="1"/>
  <c r="L996" i="1"/>
  <c r="L2257" i="1"/>
  <c r="L1003" i="1"/>
  <c r="L7469" i="1"/>
  <c r="L2287" i="1"/>
  <c r="L1017" i="1"/>
  <c r="L4652" i="1"/>
  <c r="L2309" i="1"/>
  <c r="L4681" i="1"/>
  <c r="L4698" i="1"/>
  <c r="L10258" i="1"/>
  <c r="L150" i="1"/>
  <c r="L2360" i="1"/>
  <c r="L11732" i="1"/>
  <c r="L7644" i="1"/>
  <c r="L2384" i="1"/>
  <c r="L2393" i="1"/>
  <c r="L2399" i="1"/>
  <c r="L10333" i="1"/>
  <c r="L4780" i="1"/>
  <c r="L10342" i="1"/>
  <c r="L4788" i="1"/>
  <c r="L4795" i="1"/>
  <c r="L2410" i="1"/>
  <c r="L1075" i="1"/>
  <c r="L4803" i="1"/>
  <c r="L7718" i="1"/>
  <c r="L11757" i="1"/>
  <c r="L11758" i="1"/>
  <c r="L3" i="1"/>
  <c r="L53" i="1"/>
  <c r="L4819" i="1"/>
  <c r="L1080" i="1"/>
  <c r="L10377" i="1"/>
  <c r="L2428" i="1"/>
  <c r="L7750" i="1"/>
  <c r="L1085" i="1"/>
  <c r="L2435" i="1"/>
  <c r="L1087" i="1"/>
  <c r="L10392" i="1"/>
  <c r="L2442" i="1"/>
  <c r="L4843" i="1"/>
  <c r="L10399" i="1"/>
  <c r="L10402" i="1"/>
  <c r="L7774" i="1"/>
  <c r="L7775" i="1"/>
  <c r="L10408" i="1"/>
  <c r="L2462" i="1"/>
  <c r="L2464" i="1"/>
  <c r="L4866" i="1"/>
  <c r="L11781" i="1"/>
  <c r="L4872" i="1"/>
  <c r="L10424" i="1"/>
  <c r="L7808" i="1"/>
  <c r="L2475" i="1"/>
  <c r="L4881" i="1"/>
  <c r="L4886" i="1"/>
  <c r="L2480" i="1"/>
  <c r="L1097" i="1"/>
  <c r="L7826" i="1"/>
  <c r="L10442" i="1"/>
  <c r="L11791" i="1"/>
  <c r="L7842" i="1"/>
  <c r="L2492" i="1"/>
  <c r="L4914" i="1"/>
  <c r="L11794" i="1"/>
  <c r="L10454" i="1"/>
  <c r="L7851" i="1"/>
  <c r="L4927" i="1"/>
  <c r="L2504" i="1"/>
  <c r="L11799" i="1"/>
  <c r="L11801" i="1"/>
  <c r="L7871" i="1"/>
  <c r="L11802" i="1"/>
  <c r="L4948" i="1"/>
  <c r="L7878" i="1"/>
  <c r="L7882" i="1"/>
  <c r="L2516" i="1"/>
  <c r="L2517" i="1"/>
  <c r="L7892" i="1"/>
  <c r="L10489" i="1"/>
  <c r="L10491" i="1"/>
  <c r="L7904" i="1"/>
  <c r="L4972" i="1"/>
  <c r="L11817" i="1"/>
  <c r="L10500" i="1"/>
  <c r="L10503" i="1"/>
  <c r="L11821" i="1"/>
  <c r="L10507" i="1"/>
  <c r="L11823" i="1"/>
  <c r="L2538" i="1"/>
  <c r="L4988" i="1"/>
  <c r="L7928" i="1"/>
  <c r="L10523" i="1"/>
  <c r="L7932" i="1"/>
  <c r="L2546" i="1"/>
  <c r="L10532" i="1"/>
  <c r="L10537" i="1"/>
  <c r="L5005" i="1"/>
  <c r="L7940" i="1"/>
  <c r="L5011" i="1"/>
  <c r="L5015" i="1"/>
  <c r="L10541" i="1"/>
  <c r="L10545" i="1"/>
  <c r="L7949" i="1"/>
  <c r="L10547" i="1"/>
  <c r="L11839" i="1"/>
  <c r="L11840" i="1"/>
  <c r="L10552" i="1"/>
  <c r="L7965" i="1"/>
  <c r="L2575" i="1"/>
  <c r="L5030" i="1"/>
  <c r="L7979" i="1"/>
  <c r="L7981" i="1"/>
  <c r="L5039" i="1"/>
  <c r="L2584" i="1"/>
  <c r="L10570" i="1"/>
  <c r="L10572" i="1"/>
  <c r="L1142" i="1"/>
  <c r="L10574" i="1"/>
  <c r="L10579" i="1"/>
  <c r="L10584" i="1"/>
  <c r="L8000" i="1"/>
  <c r="L10592" i="1"/>
  <c r="L8003" i="1"/>
  <c r="L5067" i="1"/>
  <c r="L5072" i="1"/>
  <c r="L10600" i="1"/>
  <c r="L11851" i="1"/>
  <c r="L2606" i="1"/>
  <c r="L5087" i="1"/>
  <c r="L8019" i="1"/>
  <c r="L10608" i="1"/>
  <c r="L10612" i="1"/>
  <c r="L2613" i="1"/>
  <c r="L8033" i="1"/>
  <c r="L11858" i="1"/>
  <c r="L8037" i="1"/>
  <c r="L8044" i="1"/>
  <c r="L1150" i="1"/>
  <c r="L2623" i="1"/>
  <c r="L10629" i="1"/>
  <c r="L10631" i="1"/>
  <c r="L2630" i="1"/>
  <c r="L8060" i="1"/>
  <c r="L10641" i="1"/>
  <c r="L5124" i="1"/>
  <c r="L2634" i="1"/>
  <c r="L1153" i="1"/>
  <c r="L2636" i="1"/>
  <c r="L10655" i="1"/>
  <c r="L11867" i="1"/>
  <c r="L10661" i="1"/>
  <c r="L5142" i="1"/>
  <c r="L5146" i="1"/>
  <c r="L11869" i="1"/>
  <c r="L1157" i="1"/>
  <c r="L5153" i="1"/>
  <c r="L10676" i="1"/>
  <c r="L8095" i="1"/>
  <c r="L10682" i="1"/>
  <c r="L5162" i="1"/>
  <c r="L2657" i="1"/>
  <c r="L5165" i="1"/>
  <c r="L11881" i="1"/>
  <c r="L11883" i="1"/>
  <c r="L5173" i="1"/>
  <c r="L11884" i="1"/>
  <c r="L1165" i="1"/>
  <c r="L2670" i="1"/>
  <c r="L2674" i="1"/>
  <c r="L5186" i="1"/>
  <c r="L10703" i="1"/>
  <c r="L8124" i="1"/>
  <c r="L8125" i="1"/>
  <c r="L2683" i="1"/>
  <c r="L5201" i="1"/>
  <c r="L5202" i="1"/>
  <c r="L8134" i="1"/>
  <c r="L5206" i="1"/>
  <c r="L11893" i="1"/>
  <c r="L11895" i="1"/>
  <c r="L10722" i="1"/>
  <c r="L2694" i="1"/>
  <c r="L8157" i="1"/>
  <c r="L446" i="1"/>
  <c r="L447" i="1"/>
  <c r="L10735" i="1"/>
  <c r="L448" i="1"/>
  <c r="L10741" i="1"/>
  <c r="L8172" i="1"/>
  <c r="L10746" i="1"/>
  <c r="L5236" i="1"/>
  <c r="L10752" i="1"/>
  <c r="L2708" i="1"/>
  <c r="L2710" i="1"/>
  <c r="L8191" i="1"/>
  <c r="L8193" i="1"/>
  <c r="L8196" i="1"/>
  <c r="L8199" i="1"/>
  <c r="L1187" i="1"/>
  <c r="L2723" i="1"/>
  <c r="L8203" i="1"/>
  <c r="L2725" i="1"/>
  <c r="L5271" i="1"/>
  <c r="L8210" i="1"/>
  <c r="L8213" i="1"/>
  <c r="L8216" i="1"/>
  <c r="L10776" i="1"/>
  <c r="L5283" i="1"/>
  <c r="L8226" i="1"/>
  <c r="L11909" i="1"/>
  <c r="L8230" i="1"/>
  <c r="L173" i="1"/>
  <c r="L10784" i="1"/>
  <c r="L11912" i="1"/>
  <c r="L8239" i="1"/>
  <c r="L5298" i="1"/>
  <c r="L2747" i="1"/>
  <c r="L11915" i="1"/>
  <c r="L174" i="1"/>
  <c r="L5307" i="1"/>
  <c r="L2756" i="1"/>
  <c r="L8252" i="1"/>
  <c r="L8257" i="1"/>
  <c r="L8261" i="1"/>
  <c r="L62" i="1"/>
  <c r="L5319" i="1"/>
  <c r="L10808" i="1"/>
  <c r="L5323" i="1"/>
  <c r="L459" i="1"/>
  <c r="L11920" i="1"/>
  <c r="L10813" i="1"/>
  <c r="L11921" i="1"/>
  <c r="L5331" i="1"/>
  <c r="L10819" i="1"/>
  <c r="L8284" i="1"/>
  <c r="L5333" i="1"/>
  <c r="L10823" i="1"/>
  <c r="L5336" i="1"/>
  <c r="L10827" i="1"/>
  <c r="L5342" i="1"/>
  <c r="L1204" i="1"/>
  <c r="L2781" i="1"/>
  <c r="L10835" i="1"/>
  <c r="L1205" i="1"/>
  <c r="L2786" i="1"/>
  <c r="L2787" i="1"/>
  <c r="L11927" i="1"/>
  <c r="L10849" i="1"/>
  <c r="L5356" i="1"/>
  <c r="L5359" i="1"/>
  <c r="L10854" i="1"/>
  <c r="L5362" i="1"/>
  <c r="L8316" i="1"/>
  <c r="L8321" i="1"/>
  <c r="L8323" i="1"/>
  <c r="L5370" i="1"/>
  <c r="L2797" i="1"/>
  <c r="L1208" i="1"/>
  <c r="L10866" i="1"/>
  <c r="L1211" i="1"/>
  <c r="L8334" i="1"/>
  <c r="L2800" i="1"/>
  <c r="L10876" i="1"/>
  <c r="L5384" i="1"/>
  <c r="L8343" i="1"/>
  <c r="L5389" i="1"/>
  <c r="L469" i="1"/>
  <c r="L8347" i="1"/>
  <c r="L8350" i="1"/>
  <c r="L10885" i="1"/>
  <c r="L471" i="1"/>
  <c r="L10890" i="1"/>
  <c r="L2812" i="1"/>
  <c r="L11948" i="1"/>
  <c r="L10897" i="1"/>
  <c r="L5402" i="1"/>
  <c r="L8366" i="1"/>
  <c r="L8369" i="1"/>
  <c r="L5408" i="1"/>
  <c r="L8373" i="1"/>
  <c r="L10909" i="1"/>
  <c r="L8378" i="1"/>
  <c r="L10913" i="1"/>
  <c r="L5416" i="1"/>
  <c r="L5418" i="1"/>
  <c r="L10919" i="1"/>
  <c r="L5421" i="1"/>
  <c r="L5422" i="1"/>
  <c r="L8393" i="1"/>
  <c r="L10929" i="1"/>
  <c r="L10931" i="1"/>
  <c r="L8399" i="1"/>
  <c r="L8403" i="1"/>
  <c r="L2832" i="1"/>
  <c r="L10936" i="1"/>
  <c r="L5437" i="1"/>
  <c r="L10939" i="1"/>
  <c r="L8413" i="1"/>
  <c r="L1225" i="1"/>
  <c r="L8416" i="1"/>
  <c r="L2838" i="1"/>
  <c r="L10948" i="1"/>
  <c r="L10950" i="1"/>
  <c r="L480" i="1"/>
  <c r="L481" i="1"/>
  <c r="L8431" i="1"/>
  <c r="L2848" i="1"/>
  <c r="L483" i="1"/>
  <c r="L5454" i="1"/>
  <c r="L10960" i="1"/>
  <c r="L5459" i="1"/>
  <c r="L2855" i="1"/>
  <c r="L5461" i="1"/>
  <c r="L10967" i="1"/>
  <c r="L8449" i="1"/>
  <c r="L485" i="1"/>
  <c r="L1233" i="1"/>
  <c r="L10974" i="1"/>
  <c r="L10978" i="1"/>
  <c r="L65" i="1"/>
  <c r="L2862" i="1"/>
  <c r="L8462" i="1"/>
  <c r="L5477" i="1"/>
  <c r="L8471" i="1"/>
  <c r="L5479" i="1"/>
  <c r="L10987" i="1"/>
  <c r="L2872" i="1"/>
  <c r="L10988" i="1"/>
  <c r="L5484" i="1"/>
  <c r="L10994" i="1"/>
  <c r="L5487" i="1"/>
  <c r="L9671" i="1"/>
  <c r="L9825" i="1"/>
  <c r="L4351" i="1"/>
  <c r="L4444" i="1"/>
  <c r="L2189" i="1"/>
  <c r="L10080" i="1"/>
  <c r="L4557" i="1"/>
  <c r="L10101" i="1"/>
  <c r="L7416" i="1"/>
  <c r="L4592" i="1"/>
  <c r="L4605" i="1"/>
  <c r="L4620" i="1"/>
  <c r="L10177" i="1"/>
  <c r="L2295" i="1"/>
  <c r="L7523" i="1"/>
  <c r="L2312" i="1"/>
  <c r="L2323" i="1"/>
  <c r="L2330" i="1"/>
  <c r="L11716" i="1"/>
  <c r="L4722" i="1"/>
  <c r="L4730" i="1"/>
  <c r="L396" i="1"/>
  <c r="L1056" i="1"/>
  <c r="L4757" i="1"/>
  <c r="L2394" i="1"/>
  <c r="L50" i="1"/>
  <c r="L7686" i="1"/>
  <c r="L4781" i="1"/>
  <c r="L7696" i="1"/>
  <c r="L4789" i="1"/>
  <c r="L4796" i="1"/>
  <c r="L7709" i="1"/>
  <c r="L7712" i="1"/>
  <c r="L4805" i="1"/>
  <c r="L2415" i="1"/>
  <c r="L2418" i="1"/>
  <c r="L10367" i="1"/>
  <c r="L11759" i="1"/>
  <c r="L1079" i="1"/>
  <c r="L7731" i="1"/>
  <c r="L10376" i="1"/>
  <c r="L1082" i="1"/>
  <c r="L11764" i="1"/>
  <c r="L2429" i="1"/>
  <c r="L7755" i="1"/>
  <c r="L11765" i="1"/>
  <c r="L11767" i="1"/>
  <c r="L7762" i="1"/>
  <c r="L11769" i="1"/>
  <c r="L7769" i="1"/>
  <c r="L7772" i="1"/>
  <c r="L4848" i="1"/>
  <c r="L10404" i="1"/>
  <c r="L4854" i="1"/>
  <c r="L1093" i="1"/>
  <c r="L11778" i="1"/>
  <c r="L7789" i="1"/>
  <c r="L7791" i="1"/>
  <c r="L10419" i="1"/>
  <c r="L10420" i="1"/>
  <c r="L7803" i="1"/>
  <c r="L7809" i="1"/>
  <c r="L7815" i="1"/>
  <c r="L2477" i="1"/>
  <c r="L2479" i="1"/>
  <c r="L4889" i="1"/>
  <c r="L7823" i="1"/>
  <c r="L4895" i="1"/>
  <c r="L4899" i="1"/>
  <c r="L1100" i="1"/>
  <c r="L2489" i="1"/>
  <c r="L2493" i="1"/>
  <c r="L1101" i="1"/>
  <c r="L7849" i="1"/>
  <c r="L10455" i="1"/>
  <c r="L4924" i="1"/>
  <c r="L4928" i="1"/>
  <c r="L4932" i="1"/>
  <c r="L11800" i="1"/>
  <c r="L7865" i="1"/>
  <c r="L4940" i="1"/>
  <c r="L10472" i="1"/>
  <c r="L7877" i="1"/>
  <c r="L10479" i="1"/>
  <c r="L2513" i="1"/>
  <c r="L4954" i="1"/>
  <c r="L10485" i="1"/>
  <c r="L1114" i="1"/>
  <c r="L7897" i="1"/>
  <c r="L10492" i="1"/>
  <c r="L2529" i="1"/>
  <c r="L7905" i="1"/>
  <c r="L2533" i="1"/>
  <c r="L4976" i="1"/>
  <c r="L1118" i="1"/>
  <c r="L4979" i="1"/>
  <c r="L10508" i="1"/>
  <c r="L10511" i="1"/>
  <c r="L2539" i="1"/>
  <c r="L10517" i="1"/>
  <c r="L420" i="1"/>
  <c r="L7930" i="1"/>
  <c r="L4995" i="1"/>
  <c r="L2547" i="1"/>
  <c r="L7936" i="1"/>
  <c r="L2548" i="1"/>
  <c r="L2550" i="1"/>
  <c r="L5009" i="1"/>
  <c r="L5012" i="1"/>
  <c r="L1128" i="1"/>
  <c r="L2559" i="1"/>
  <c r="L7947" i="1"/>
  <c r="L5019" i="1"/>
  <c r="L7954" i="1"/>
  <c r="L1135" i="1"/>
  <c r="L7960" i="1"/>
  <c r="L2573" i="1"/>
  <c r="L11842" i="1"/>
  <c r="L7972" i="1"/>
  <c r="L7977" i="1"/>
  <c r="L7980" i="1"/>
  <c r="L7982" i="1"/>
  <c r="L10566" i="1"/>
  <c r="L7986" i="1"/>
  <c r="L7988" i="1"/>
  <c r="L7993" i="1"/>
  <c r="L2588" i="1"/>
  <c r="L10576" i="1"/>
  <c r="L5056" i="1"/>
  <c r="L10585" i="1"/>
  <c r="L8002" i="1"/>
  <c r="L10594" i="1"/>
  <c r="L5065" i="1"/>
  <c r="L2599" i="1"/>
  <c r="L8007" i="1"/>
  <c r="L10601" i="1"/>
  <c r="L5079" i="1"/>
  <c r="L8015" i="1"/>
  <c r="L8018" i="1"/>
  <c r="L2610" i="1"/>
  <c r="L5096" i="1"/>
  <c r="L10613" i="1"/>
  <c r="L8030" i="1"/>
  <c r="L5101" i="1"/>
  <c r="L8035" i="1"/>
  <c r="L8039" i="1"/>
  <c r="L5107" i="1"/>
  <c r="L8048" i="1"/>
  <c r="L8051" i="1"/>
  <c r="L2624" i="1"/>
  <c r="L8056" i="1"/>
  <c r="L5115" i="1"/>
  <c r="L5117" i="1"/>
  <c r="L5119" i="1"/>
  <c r="L8066" i="1"/>
  <c r="L8070" i="1"/>
  <c r="L8071" i="1"/>
  <c r="L8075" i="1"/>
  <c r="L8077" i="1"/>
  <c r="L10660" i="1"/>
  <c r="L5139" i="1"/>
  <c r="L10663" i="1"/>
  <c r="L5147" i="1"/>
  <c r="L10668" i="1"/>
  <c r="L5150" i="1"/>
  <c r="L435" i="1"/>
  <c r="L1159" i="1"/>
  <c r="L10680" i="1"/>
  <c r="L10683" i="1"/>
  <c r="L11876" i="1"/>
  <c r="L8101" i="1"/>
  <c r="L10689" i="1"/>
  <c r="L2661" i="1"/>
  <c r="L8105" i="1"/>
  <c r="L10696" i="1"/>
  <c r="L8111" i="1"/>
  <c r="L8114" i="1"/>
  <c r="L8115" i="1"/>
  <c r="L8116" i="1"/>
  <c r="L443" i="1"/>
  <c r="L2679" i="1"/>
  <c r="L10706" i="1"/>
  <c r="L5196" i="1"/>
  <c r="L5198" i="1"/>
  <c r="L10713" i="1"/>
  <c r="L1173" i="1"/>
  <c r="L8135" i="1"/>
  <c r="L11892" i="1"/>
  <c r="L8143" i="1"/>
  <c r="L8147" i="1"/>
  <c r="L10723" i="1"/>
  <c r="L2695" i="1"/>
  <c r="L5217" i="1"/>
  <c r="L10731" i="1"/>
  <c r="L10733" i="1"/>
  <c r="L5223" i="1"/>
  <c r="L5225" i="1"/>
  <c r="L5229" i="1"/>
  <c r="L5231" i="1"/>
  <c r="L10747" i="1"/>
  <c r="L2705" i="1"/>
  <c r="L8183" i="1"/>
  <c r="L450" i="1"/>
  <c r="L5244" i="1"/>
  <c r="L8192" i="1"/>
  <c r="L2718" i="1"/>
  <c r="L5250" i="1"/>
  <c r="L5253" i="1"/>
  <c r="L8201" i="1"/>
  <c r="L453" i="1"/>
  <c r="L8204" i="1"/>
  <c r="L8206" i="1"/>
  <c r="L2727" i="1"/>
  <c r="L8211" i="1"/>
  <c r="L5276" i="1"/>
  <c r="L2731" i="1"/>
  <c r="L5281" i="1"/>
  <c r="L8221" i="1"/>
  <c r="L10780" i="1"/>
  <c r="L8227" i="1"/>
  <c r="L2739" i="1"/>
  <c r="L8234" i="1"/>
  <c r="L5290" i="1"/>
  <c r="L5293" i="1"/>
  <c r="L10789" i="1"/>
  <c r="L5299" i="1"/>
  <c r="L2748" i="1"/>
  <c r="L10793" i="1"/>
  <c r="L8247" i="1"/>
  <c r="L8249" i="1"/>
  <c r="L175" i="1"/>
  <c r="L8253" i="1"/>
  <c r="L8258" i="1"/>
  <c r="L2760" i="1"/>
  <c r="L5317" i="1"/>
  <c r="L10806" i="1"/>
  <c r="L2763" i="1"/>
  <c r="L8269" i="1"/>
  <c r="L8272" i="1"/>
  <c r="L10811" i="1"/>
  <c r="L5327" i="1"/>
  <c r="L5328" i="1"/>
  <c r="L8279" i="1"/>
  <c r="L8282" i="1"/>
  <c r="L10821" i="1"/>
  <c r="L5334" i="1"/>
  <c r="L8289" i="1"/>
  <c r="L2777" i="1"/>
  <c r="L5339" i="1"/>
  <c r="L10829" i="1"/>
  <c r="L5344" i="1"/>
  <c r="L10834" i="1"/>
  <c r="L5345" i="1"/>
  <c r="L10837" i="1"/>
  <c r="L8303" i="1"/>
  <c r="L8305" i="1"/>
  <c r="L8306" i="1"/>
  <c r="L8307" i="1"/>
  <c r="L2790" i="1"/>
  <c r="L2791" i="1"/>
  <c r="L10855" i="1"/>
  <c r="L466" i="1"/>
  <c r="L8317" i="1"/>
  <c r="L10857" i="1"/>
  <c r="L8324" i="1"/>
  <c r="L10861" i="1"/>
  <c r="L10863" i="1"/>
  <c r="L10865" i="1"/>
  <c r="L5375" i="1"/>
  <c r="L11939" i="1"/>
  <c r="L8335" i="1"/>
  <c r="L5379" i="1"/>
  <c r="L8340" i="1"/>
  <c r="L10878" i="1"/>
  <c r="L8344" i="1"/>
  <c r="L8345" i="1"/>
  <c r="L8346" i="1"/>
  <c r="L8348" i="1"/>
  <c r="L10884" i="1"/>
  <c r="L8353" i="1"/>
  <c r="L5400" i="1"/>
  <c r="L178" i="1"/>
  <c r="L2813" i="1"/>
  <c r="L10895" i="1"/>
  <c r="L2816" i="1"/>
  <c r="L8363" i="1"/>
  <c r="L5403" i="1"/>
  <c r="L8370" i="1"/>
  <c r="L8371" i="1"/>
  <c r="L5410" i="1"/>
  <c r="L8377" i="1"/>
  <c r="L8379" i="1"/>
  <c r="L2824" i="1"/>
  <c r="L2825" i="1"/>
  <c r="L5419" i="1"/>
  <c r="L1218" i="1"/>
  <c r="L11956" i="1"/>
  <c r="L8392" i="1"/>
  <c r="L10927" i="1"/>
  <c r="L1220" i="1"/>
  <c r="L5427" i="1"/>
  <c r="L10933" i="1"/>
  <c r="L8404" i="1"/>
  <c r="L2833" i="1"/>
  <c r="L11958" i="1"/>
  <c r="L8412" i="1"/>
  <c r="L5439" i="1"/>
  <c r="L10943" i="1"/>
  <c r="L8415" i="1"/>
  <c r="L5443" i="1"/>
  <c r="L8419" i="1"/>
  <c r="L8423" i="1"/>
  <c r="L2839" i="1"/>
  <c r="L11965" i="1"/>
  <c r="L2842" i="1"/>
  <c r="L10953" i="1"/>
  <c r="L482" i="1"/>
  <c r="L8435" i="1"/>
  <c r="L2852" i="1"/>
  <c r="L10961" i="1"/>
  <c r="L2853" i="1"/>
  <c r="L11968" i="1"/>
  <c r="L8445" i="1"/>
  <c r="L484" i="1"/>
  <c r="L5466" i="1"/>
  <c r="L4074" i="1"/>
  <c r="L9829" i="1"/>
  <c r="L2116" i="1"/>
  <c r="L9992" i="1"/>
  <c r="L11659" i="1"/>
  <c r="L7362" i="1"/>
  <c r="L2228" i="1"/>
  <c r="L11675" i="1"/>
  <c r="L997" i="1"/>
  <c r="L11681" i="1"/>
  <c r="L4606" i="1"/>
  <c r="L10160" i="1"/>
  <c r="L7483" i="1"/>
  <c r="L4643" i="1"/>
  <c r="L1021" i="1"/>
  <c r="L4667" i="1"/>
  <c r="L7557" i="1"/>
  <c r="L2331" i="1"/>
  <c r="L10260" i="1"/>
  <c r="L2346" i="1"/>
  <c r="L10292" i="1"/>
  <c r="L1052" i="1"/>
  <c r="L7646" i="1"/>
  <c r="L10324" i="1"/>
  <c r="L11741" i="1"/>
  <c r="L1063" i="1"/>
  <c r="L10335" i="1"/>
  <c r="L7694" i="1"/>
  <c r="L1068" i="1"/>
  <c r="L11748" i="1"/>
  <c r="L10353" i="1"/>
  <c r="L2411" i="1"/>
  <c r="L10358" i="1"/>
  <c r="L7716" i="1"/>
  <c r="L7719" i="1"/>
  <c r="L2419" i="1"/>
  <c r="L1077" i="1"/>
  <c r="L52" i="1"/>
  <c r="L7728" i="1"/>
  <c r="L7732" i="1"/>
  <c r="L2425" i="1"/>
  <c r="L7742" i="1"/>
  <c r="L7747" i="1"/>
  <c r="L1084" i="1"/>
  <c r="L2431" i="1"/>
  <c r="L11766" i="1"/>
  <c r="L4836" i="1"/>
  <c r="L2439" i="1"/>
  <c r="L7768" i="1"/>
  <c r="L4844" i="1"/>
  <c r="L11772" i="1"/>
  <c r="L11774" i="1"/>
  <c r="L57" i="1"/>
  <c r="L7777" i="1"/>
  <c r="L2459" i="1"/>
  <c r="L7785" i="1"/>
  <c r="L10412" i="1"/>
  <c r="L7792" i="1"/>
  <c r="L7797" i="1"/>
  <c r="L2471" i="1"/>
  <c r="L7804" i="1"/>
  <c r="L11783" i="1"/>
  <c r="L7816" i="1"/>
  <c r="L11784" i="1"/>
  <c r="L7819" i="1"/>
  <c r="L7821" i="1"/>
  <c r="L4892" i="1"/>
  <c r="L7827" i="1"/>
  <c r="L7832" i="1"/>
  <c r="L7836" i="1"/>
  <c r="L7843" i="1"/>
  <c r="L4912" i="1"/>
  <c r="L4915" i="1"/>
  <c r="L11795" i="1"/>
  <c r="L1104" i="1"/>
  <c r="L414" i="1"/>
  <c r="L4931" i="1"/>
  <c r="L11798" i="1"/>
  <c r="L10465" i="1"/>
  <c r="L10469" i="1"/>
  <c r="L10471" i="1"/>
  <c r="L11803" i="1"/>
  <c r="L10477" i="1"/>
  <c r="L4950" i="1"/>
  <c r="L10482" i="1"/>
  <c r="L7886" i="1"/>
  <c r="L2519" i="1"/>
  <c r="L7893" i="1"/>
  <c r="L4963" i="1"/>
  <c r="L11814" i="1"/>
  <c r="L1115" i="1"/>
  <c r="L4974" i="1"/>
  <c r="L10498" i="1"/>
  <c r="L10501" i="1"/>
  <c r="L11819" i="1"/>
  <c r="L10505" i="1"/>
  <c r="L4983" i="1"/>
  <c r="L10512" i="1"/>
  <c r="L2540" i="1"/>
  <c r="L7926" i="1"/>
  <c r="L4989" i="1"/>
  <c r="L10524" i="1"/>
  <c r="L422" i="1"/>
  <c r="L1125" i="1"/>
  <c r="L4999" i="1"/>
  <c r="L5002" i="1"/>
  <c r="L7939" i="1"/>
  <c r="L2553" i="1"/>
  <c r="L2556" i="1"/>
  <c r="L1129" i="1"/>
  <c r="L2560" i="1"/>
  <c r="L2563" i="1"/>
  <c r="L7950" i="1"/>
  <c r="L7955" i="1"/>
  <c r="L7958" i="1"/>
  <c r="L2571" i="1"/>
  <c r="L1138" i="1"/>
  <c r="L7966" i="1"/>
  <c r="L7973" i="1"/>
  <c r="L11843" i="1"/>
  <c r="L11844" i="1"/>
  <c r="L5034" i="1"/>
  <c r="L10567" i="1"/>
  <c r="L5043" i="1"/>
  <c r="L7989" i="1"/>
  <c r="L7994" i="1"/>
  <c r="L5050" i="1"/>
  <c r="L10577" i="1"/>
  <c r="L10580" i="1"/>
  <c r="L5058" i="1"/>
  <c r="L5061" i="1"/>
  <c r="L2595" i="1"/>
  <c r="L10596" i="1"/>
  <c r="L8005" i="1"/>
  <c r="L8008" i="1"/>
  <c r="L10602" i="1"/>
  <c r="L5080" i="1"/>
  <c r="L5084" i="1"/>
  <c r="L11852" i="1"/>
  <c r="L5091" i="1"/>
  <c r="L10609" i="1"/>
  <c r="L10614" i="1"/>
  <c r="L5098" i="1"/>
  <c r="L5102" i="1"/>
  <c r="L5104" i="1"/>
  <c r="L2619" i="1"/>
  <c r="L8045" i="1"/>
  <c r="L10624" i="1"/>
  <c r="L8052" i="1"/>
  <c r="L2625" i="1"/>
  <c r="L5113" i="1"/>
  <c r="L8059" i="1"/>
  <c r="L10638" i="1"/>
  <c r="L5120" i="1"/>
  <c r="L5126" i="1"/>
  <c r="L10645" i="1"/>
  <c r="L10649" i="1"/>
  <c r="L10650" i="1"/>
  <c r="L2639" i="1"/>
  <c r="L5135" i="1"/>
  <c r="L8082" i="1"/>
  <c r="L8084" i="1"/>
  <c r="L5148" i="1"/>
  <c r="L11870" i="1"/>
  <c r="L5151" i="1"/>
  <c r="L10674" i="1"/>
  <c r="L5158" i="1"/>
  <c r="L2651" i="1"/>
  <c r="L11874" i="1"/>
  <c r="L8099" i="1"/>
  <c r="L10688" i="1"/>
  <c r="L8103" i="1"/>
  <c r="L2662" i="1"/>
  <c r="L10694" i="1"/>
  <c r="L8108" i="1"/>
  <c r="L8112" i="1"/>
  <c r="L5181" i="1"/>
  <c r="L10699" i="1"/>
  <c r="L10700" i="1"/>
  <c r="L8120" i="1"/>
  <c r="L8121" i="1"/>
  <c r="L5193" i="1"/>
  <c r="L2681" i="1"/>
  <c r="L1170" i="1"/>
  <c r="L10714" i="1"/>
  <c r="L8131" i="1"/>
  <c r="L5205" i="1"/>
  <c r="L5207" i="1"/>
  <c r="L2693" i="1"/>
  <c r="L8148" i="1"/>
  <c r="L10724" i="1"/>
  <c r="L8153" i="1"/>
  <c r="L10728" i="1"/>
  <c r="L2697" i="1"/>
  <c r="L1179" i="1"/>
  <c r="L8167" i="1"/>
  <c r="L8169" i="1"/>
  <c r="L1181" i="1"/>
  <c r="L10745" i="1"/>
  <c r="L5233" i="1"/>
  <c r="L10749" i="1"/>
  <c r="L8184" i="1"/>
  <c r="L5240" i="1"/>
  <c r="L2712" i="1"/>
  <c r="L2714" i="1"/>
  <c r="L2719" i="1"/>
  <c r="L8197" i="1"/>
  <c r="L171" i="1"/>
  <c r="L2721" i="1"/>
  <c r="L5262" i="1"/>
  <c r="L5266" i="1"/>
  <c r="L10767" i="1"/>
  <c r="L1188" i="1"/>
  <c r="L5274" i="1"/>
  <c r="L8215" i="1"/>
  <c r="L5279" i="1"/>
  <c r="L2732" i="1"/>
  <c r="L11906" i="1"/>
  <c r="L2735" i="1"/>
  <c r="L5286" i="1"/>
  <c r="L10782" i="1"/>
  <c r="L2740" i="1"/>
  <c r="L2744" i="1"/>
  <c r="L1192" i="1"/>
  <c r="L8240" i="1"/>
  <c r="L8243" i="1"/>
  <c r="L11914" i="1"/>
  <c r="L10794" i="1"/>
  <c r="L5305" i="1"/>
  <c r="L10798" i="1"/>
  <c r="L5309" i="1"/>
  <c r="L5313" i="1"/>
  <c r="L11917" i="1"/>
  <c r="L5316" i="1"/>
  <c r="L5318" i="1"/>
  <c r="L458" i="1"/>
  <c r="L5321" i="1"/>
  <c r="L5324" i="1"/>
  <c r="L8273" i="1"/>
  <c r="L176" i="1"/>
  <c r="L1199" i="1"/>
  <c r="L10817" i="1"/>
  <c r="L2770" i="1"/>
  <c r="L8283" i="1"/>
  <c r="L8285" i="1"/>
  <c r="L2773" i="1"/>
  <c r="L8290" i="1"/>
  <c r="L5337" i="1"/>
  <c r="L8295" i="1"/>
  <c r="L5343" i="1"/>
  <c r="L10832" i="1"/>
  <c r="L11925" i="1"/>
  <c r="L8302" i="1"/>
  <c r="L2784" i="1"/>
  <c r="L10839" i="1"/>
  <c r="L5353" i="1"/>
  <c r="L2789" i="1"/>
  <c r="L10850" i="1"/>
  <c r="L5357" i="1"/>
  <c r="L2792" i="1"/>
  <c r="L8311" i="1"/>
  <c r="L5363" i="1"/>
  <c r="L5365" i="1"/>
  <c r="L5367" i="1"/>
  <c r="L10858" i="1"/>
  <c r="L8325" i="1"/>
  <c r="L10864" i="1"/>
  <c r="L2799" i="1"/>
  <c r="L10867" i="1"/>
  <c r="L5377" i="1"/>
  <c r="L8336" i="1"/>
  <c r="L5380" i="1"/>
  <c r="L468" i="1"/>
  <c r="L5385" i="1"/>
  <c r="L2805" i="1"/>
  <c r="L5390" i="1"/>
  <c r="L11942" i="1"/>
  <c r="L10882" i="1"/>
  <c r="L5396" i="1"/>
  <c r="L8354" i="1"/>
  <c r="L472" i="1"/>
  <c r="L2811" i="1"/>
  <c r="L10894" i="1"/>
  <c r="L8359" i="1"/>
  <c r="L11950" i="1"/>
  <c r="L2818" i="1"/>
  <c r="L10901" i="1"/>
  <c r="L5405" i="1"/>
  <c r="L10905" i="1"/>
  <c r="L8374" i="1"/>
  <c r="L63" i="1"/>
  <c r="L10912" i="1"/>
  <c r="L10914" i="1"/>
  <c r="L10916" i="1"/>
  <c r="L5420" i="1"/>
  <c r="L10920" i="1"/>
  <c r="L10922" i="1"/>
  <c r="L10925" i="1"/>
  <c r="L8394" i="1"/>
  <c r="L10930" i="1"/>
  <c r="L2828" i="1"/>
  <c r="L2829" i="1"/>
  <c r="L8405" i="1"/>
  <c r="L5432" i="1"/>
  <c r="L8408" i="1"/>
  <c r="L10937" i="1"/>
  <c r="L10940" i="1"/>
  <c r="L1224" i="1"/>
  <c r="L2837" i="1"/>
  <c r="L11962" i="1"/>
  <c r="L8420" i="1"/>
  <c r="L10949" i="1"/>
  <c r="L2840" i="1"/>
  <c r="L1228" i="1"/>
  <c r="L2843" i="1"/>
  <c r="L5452" i="1"/>
  <c r="L10954" i="1"/>
  <c r="L2850" i="1"/>
  <c r="L5455" i="1"/>
  <c r="L8439" i="1"/>
  <c r="L10962" i="1"/>
  <c r="L5460" i="1"/>
  <c r="L5462" i="1"/>
  <c r="L10968" i="1"/>
  <c r="L8450" i="1"/>
  <c r="L10972" i="1"/>
  <c r="L8454" i="1"/>
  <c r="L5470" i="1"/>
  <c r="L1234" i="1"/>
  <c r="L5473" i="1"/>
  <c r="L2864" i="1"/>
  <c r="L8464" i="1"/>
  <c r="L11974" i="1"/>
  <c r="L10985" i="1"/>
  <c r="L488" i="1"/>
  <c r="L8477" i="1"/>
  <c r="L5480" i="1"/>
  <c r="L10989" i="1"/>
  <c r="L5485" i="1"/>
  <c r="L2876" i="1"/>
  <c r="L5488" i="1"/>
  <c r="L6911" i="1"/>
  <c r="L9871" i="1"/>
  <c r="L7208" i="1"/>
  <c r="L7291" i="1"/>
  <c r="L4515" i="1"/>
  <c r="L11672" i="1"/>
  <c r="L4566" i="1"/>
  <c r="L7408" i="1"/>
  <c r="L10121" i="1"/>
  <c r="L11683" i="1"/>
  <c r="L1006" i="1"/>
  <c r="L7473" i="1"/>
  <c r="L10183" i="1"/>
  <c r="L2298" i="1"/>
  <c r="L7530" i="1"/>
  <c r="L2318" i="1"/>
  <c r="L7564" i="1"/>
  <c r="L10251" i="1"/>
  <c r="L4714" i="1"/>
  <c r="L7611" i="1"/>
  <c r="L7629" i="1"/>
  <c r="L2371" i="1"/>
  <c r="L1059" i="1"/>
  <c r="L2389" i="1"/>
  <c r="L7674" i="1"/>
  <c r="L1064" i="1"/>
  <c r="L400" i="1"/>
  <c r="L2403" i="1"/>
  <c r="L7697" i="1"/>
  <c r="L10352" i="1"/>
  <c r="L7706" i="1"/>
  <c r="L11752" i="1"/>
  <c r="L2412" i="1"/>
  <c r="L1076" i="1"/>
  <c r="L11756" i="1"/>
  <c r="L10364" i="1"/>
  <c r="L7724" i="1"/>
  <c r="L4815" i="1"/>
  <c r="L4817" i="1"/>
  <c r="L54" i="1"/>
  <c r="L11763" i="1"/>
  <c r="L10379" i="1"/>
  <c r="L4824" i="1"/>
  <c r="L7751" i="1"/>
  <c r="L10385" i="1"/>
  <c r="L4834" i="1"/>
  <c r="L11768" i="1"/>
  <c r="L2440" i="1"/>
  <c r="L4840" i="1"/>
  <c r="L55" i="1"/>
  <c r="L1090" i="1"/>
  <c r="L4850" i="1"/>
  <c r="L2455" i="1"/>
  <c r="L2458" i="1"/>
  <c r="L2460" i="1"/>
  <c r="L4859" i="1"/>
  <c r="L4865" i="1"/>
  <c r="L10416" i="1"/>
  <c r="L4868" i="1"/>
  <c r="L7798" i="1"/>
  <c r="L4874" i="1"/>
  <c r="L7811" i="1"/>
  <c r="L10430" i="1"/>
  <c r="L11785" i="1"/>
  <c r="L11787" i="1"/>
  <c r="L4890" i="1"/>
  <c r="L4893" i="1"/>
  <c r="L2487" i="1"/>
  <c r="L7833" i="1"/>
  <c r="L11792" i="1"/>
  <c r="L4905" i="1"/>
  <c r="L7845" i="1"/>
  <c r="L2496" i="1"/>
  <c r="L10453" i="1"/>
  <c r="L10456" i="1"/>
  <c r="L7853" i="1"/>
  <c r="L10460" i="1"/>
  <c r="L4933" i="1"/>
  <c r="L7860" i="1"/>
  <c r="L7867" i="1"/>
  <c r="L7872" i="1"/>
  <c r="L10474" i="1"/>
  <c r="L2507" i="1"/>
  <c r="L7880" i="1"/>
  <c r="L7883" i="1"/>
  <c r="L11809" i="1"/>
  <c r="L4958" i="1"/>
  <c r="L7894" i="1"/>
  <c r="L11812" i="1"/>
  <c r="L10493" i="1"/>
  <c r="L4969" i="1"/>
  <c r="L4975" i="1"/>
  <c r="L10499" i="1"/>
  <c r="L7912" i="1"/>
  <c r="L7916" i="1"/>
  <c r="L7919" i="1"/>
  <c r="L10509" i="1"/>
  <c r="L7923" i="1"/>
  <c r="L10516" i="1"/>
  <c r="L10518" i="1"/>
  <c r="L4990" i="1"/>
  <c r="L4991" i="1"/>
  <c r="L10527" i="1"/>
  <c r="L11827" i="1"/>
  <c r="L10534" i="1"/>
  <c r="L7938" i="1"/>
  <c r="L10538" i="1"/>
  <c r="L2554" i="1"/>
  <c r="L2557" i="1"/>
  <c r="L1130" i="1"/>
  <c r="L10543" i="1"/>
  <c r="L7948" i="1"/>
  <c r="L5020" i="1"/>
  <c r="L10548" i="1"/>
  <c r="L5023" i="1"/>
  <c r="L7961" i="1"/>
  <c r="L10553" i="1"/>
  <c r="L7968" i="1"/>
  <c r="L2576" i="1"/>
  <c r="L10557" i="1"/>
  <c r="L10559" i="1"/>
  <c r="L5036" i="1"/>
  <c r="L5040" i="1"/>
  <c r="L10568" i="1"/>
  <c r="L2585" i="1"/>
  <c r="L11846" i="1"/>
  <c r="L2589" i="1"/>
  <c r="L5053" i="1"/>
  <c r="L7999" i="1"/>
  <c r="L10586" i="1"/>
  <c r="L10589" i="1"/>
  <c r="L5063" i="1"/>
  <c r="L11848" i="1"/>
  <c r="L5069" i="1"/>
  <c r="L11849" i="1"/>
  <c r="L2602" i="1"/>
  <c r="L8013" i="1"/>
  <c r="L5085" i="1"/>
  <c r="L5088" i="1"/>
  <c r="L8020" i="1"/>
  <c r="L8022" i="1"/>
  <c r="L8027" i="1"/>
  <c r="L8031" i="1"/>
  <c r="L8034" i="1"/>
  <c r="L2616" i="1"/>
  <c r="L8040" i="1"/>
  <c r="L10622" i="1"/>
  <c r="L8049" i="1"/>
  <c r="L5111" i="1"/>
  <c r="L8055" i="1"/>
  <c r="L433" i="1"/>
  <c r="L61" i="1"/>
  <c r="L8061" i="1"/>
  <c r="L5122" i="1"/>
  <c r="L10643" i="1"/>
  <c r="L10646" i="1"/>
  <c r="L8072" i="1"/>
  <c r="L10652" i="1"/>
  <c r="L1154" i="1"/>
  <c r="L5136" i="1"/>
  <c r="L10662" i="1"/>
  <c r="L5144" i="1"/>
  <c r="L2646" i="1"/>
  <c r="L10670" i="1"/>
  <c r="L8090" i="1"/>
  <c r="L5154" i="1"/>
  <c r="L10678" i="1"/>
  <c r="L2652" i="1"/>
  <c r="L1161" i="1"/>
  <c r="L5163" i="1"/>
  <c r="L2658" i="1"/>
  <c r="L5167" i="1"/>
  <c r="L8104" i="1"/>
  <c r="L10695" i="1"/>
  <c r="L1164" i="1"/>
  <c r="L5178" i="1"/>
  <c r="L11885" i="1"/>
  <c r="L2671" i="1"/>
  <c r="L8117" i="1"/>
  <c r="L5187" i="1"/>
  <c r="L10704" i="1"/>
  <c r="L1166" i="1"/>
  <c r="L10708" i="1"/>
  <c r="L1171" i="1"/>
  <c r="L8128" i="1"/>
  <c r="L168" i="1"/>
  <c r="L1174" i="1"/>
  <c r="L5208" i="1"/>
  <c r="L11894" i="1"/>
  <c r="L10718" i="1"/>
  <c r="L445" i="1"/>
  <c r="L8154" i="1"/>
  <c r="L10729" i="1"/>
  <c r="L5219" i="1"/>
  <c r="L8164" i="1"/>
  <c r="L2700" i="1"/>
  <c r="L5227" i="1"/>
  <c r="L5230" i="1"/>
  <c r="L8173" i="1"/>
  <c r="L8177" i="1"/>
  <c r="L8181" i="1"/>
  <c r="L8185" i="1"/>
  <c r="L8188" i="1"/>
  <c r="L1184" i="1"/>
  <c r="L170" i="1"/>
  <c r="L5248" i="1"/>
  <c r="L11903" i="1"/>
  <c r="L8200" i="1"/>
  <c r="L5259" i="1"/>
  <c r="L5263" i="1"/>
  <c r="L5267" i="1"/>
  <c r="L10768" i="1"/>
  <c r="L8208" i="1"/>
  <c r="L2728" i="1"/>
  <c r="L5277" i="1"/>
  <c r="L10775" i="1"/>
  <c r="L2733" i="1"/>
  <c r="L11907" i="1"/>
  <c r="L4156" i="1"/>
  <c r="L9890" i="1"/>
  <c r="L354" i="1"/>
  <c r="L963" i="1"/>
  <c r="L11667" i="1"/>
  <c r="L983" i="1"/>
  <c r="L10096" i="1"/>
  <c r="L7411" i="1"/>
  <c r="L10125" i="1"/>
  <c r="L2262" i="1"/>
  <c r="L2270" i="1"/>
  <c r="L2284" i="1"/>
  <c r="L4641" i="1"/>
  <c r="L4650" i="1"/>
  <c r="L10220" i="1"/>
  <c r="L7549" i="1"/>
  <c r="L6916" i="1"/>
  <c r="L139" i="1"/>
  <c r="L10122" i="1"/>
  <c r="L11692" i="1"/>
  <c r="L11707" i="1"/>
  <c r="L10273" i="1"/>
  <c r="L10307" i="1"/>
  <c r="L7676" i="1"/>
  <c r="L4776" i="1"/>
  <c r="L4790" i="1"/>
  <c r="L403" i="1"/>
  <c r="L10362" i="1"/>
  <c r="L406" i="1"/>
  <c r="L7737" i="1"/>
  <c r="L4828" i="1"/>
  <c r="L2437" i="1"/>
  <c r="L10395" i="1"/>
  <c r="L2448" i="1"/>
  <c r="L4855" i="1"/>
  <c r="L10413" i="1"/>
  <c r="L2470" i="1"/>
  <c r="L7813" i="1"/>
  <c r="L1096" i="1"/>
  <c r="L2485" i="1"/>
  <c r="L7840" i="1"/>
  <c r="L7847" i="1"/>
  <c r="L4923" i="1"/>
  <c r="L2505" i="1"/>
  <c r="L158" i="1"/>
  <c r="L2509" i="1"/>
  <c r="L4956" i="1"/>
  <c r="L2525" i="1"/>
  <c r="L4970" i="1"/>
  <c r="L7914" i="1"/>
  <c r="L7922" i="1"/>
  <c r="L7925" i="1"/>
  <c r="L10526" i="1"/>
  <c r="L1126" i="1"/>
  <c r="L11831" i="1"/>
  <c r="L11835" i="1"/>
  <c r="L7951" i="1"/>
  <c r="L5024" i="1"/>
  <c r="L425" i="1"/>
  <c r="L2580" i="1"/>
  <c r="L2583" i="1"/>
  <c r="L2587" i="1"/>
  <c r="L2591" i="1"/>
  <c r="L165" i="1"/>
  <c r="L1147" i="1"/>
  <c r="L2603" i="1"/>
  <c r="L5089" i="1"/>
  <c r="L2612" i="1"/>
  <c r="L1149" i="1"/>
  <c r="L5108" i="1"/>
  <c r="L5112" i="1"/>
  <c r="L5118" i="1"/>
  <c r="L8067" i="1"/>
  <c r="L10653" i="1"/>
  <c r="L11868" i="1"/>
  <c r="L8086" i="1"/>
  <c r="L10675" i="1"/>
  <c r="L8097" i="1"/>
  <c r="L436" i="1"/>
  <c r="L5172" i="1"/>
  <c r="L11886" i="1"/>
  <c r="L10701" i="1"/>
  <c r="L11891" i="1"/>
  <c r="L10716" i="1"/>
  <c r="L8138" i="1"/>
  <c r="L10720" i="1"/>
  <c r="L8156" i="1"/>
  <c r="L8162" i="1"/>
  <c r="L10738" i="1"/>
  <c r="L10744" i="1"/>
  <c r="L8179" i="1"/>
  <c r="L2707" i="1"/>
  <c r="L8190" i="1"/>
  <c r="L8195" i="1"/>
  <c r="L10763" i="1"/>
  <c r="L10766" i="1"/>
  <c r="L5270" i="1"/>
  <c r="L5275" i="1"/>
  <c r="L1190" i="1"/>
  <c r="L8225" i="1"/>
  <c r="L2738" i="1"/>
  <c r="L5289" i="1"/>
  <c r="L8238" i="1"/>
  <c r="L8241" i="1"/>
  <c r="L456" i="1"/>
  <c r="L10796" i="1"/>
  <c r="L2754" i="1"/>
  <c r="L8250" i="1"/>
  <c r="L1196" i="1"/>
  <c r="L10804" i="1"/>
  <c r="L8266" i="1"/>
  <c r="L2765" i="1"/>
  <c r="L8275" i="1"/>
  <c r="L10815" i="1"/>
  <c r="L2769" i="1"/>
  <c r="L11922" i="1"/>
  <c r="L1203" i="1"/>
  <c r="L2776" i="1"/>
  <c r="L5340" i="1"/>
  <c r="L10831" i="1"/>
  <c r="L8300" i="1"/>
  <c r="L5349" i="1"/>
  <c r="L10841" i="1"/>
  <c r="L10847" i="1"/>
  <c r="L10851" i="1"/>
  <c r="L11931" i="1"/>
  <c r="L8315" i="1"/>
  <c r="L8319" i="1"/>
  <c r="L10859" i="1"/>
  <c r="L10862" i="1"/>
  <c r="L5374" i="1"/>
  <c r="L10869" i="1"/>
  <c r="L8337" i="1"/>
  <c r="L2802" i="1"/>
  <c r="L2804" i="1"/>
  <c r="L2807" i="1"/>
  <c r="L10883" i="1"/>
  <c r="L8351" i="1"/>
  <c r="L10888" i="1"/>
  <c r="L5401" i="1"/>
  <c r="L473" i="1"/>
  <c r="L2819" i="1"/>
  <c r="L10903" i="1"/>
  <c r="L10906" i="1"/>
  <c r="L474" i="1"/>
  <c r="L5414" i="1"/>
  <c r="L8384" i="1"/>
  <c r="L475" i="1"/>
  <c r="L10924" i="1"/>
  <c r="L180" i="1"/>
  <c r="L2827" i="1"/>
  <c r="L8400" i="1"/>
  <c r="L2830" i="1"/>
  <c r="L5435" i="1"/>
  <c r="L5438" i="1"/>
  <c r="L2835" i="1"/>
  <c r="L8417" i="1"/>
  <c r="L8422" i="1"/>
  <c r="L11964" i="1"/>
  <c r="L181" i="1"/>
  <c r="L182" i="1"/>
  <c r="L10956" i="1"/>
  <c r="L5456" i="1"/>
  <c r="L10963" i="1"/>
  <c r="L8444" i="1"/>
  <c r="L2858" i="1"/>
  <c r="L10971" i="1"/>
  <c r="L11971" i="1"/>
  <c r="L183" i="1"/>
  <c r="L8459" i="1"/>
  <c r="L2865" i="1"/>
  <c r="L8467" i="1"/>
  <c r="L8472" i="1"/>
  <c r="L2868" i="1"/>
  <c r="L2871" i="1"/>
  <c r="L2874" i="1"/>
  <c r="L10992" i="1"/>
  <c r="L10996" i="1"/>
  <c r="L10999" i="1"/>
  <c r="L11003" i="1"/>
  <c r="L11008" i="1"/>
  <c r="L2879" i="1"/>
  <c r="L11982" i="1"/>
  <c r="L2882" i="1"/>
  <c r="L8493" i="1"/>
  <c r="L8494" i="1"/>
  <c r="L11018" i="1"/>
  <c r="L5509" i="1"/>
  <c r="L8502" i="1"/>
  <c r="L8505" i="1"/>
  <c r="L11023" i="1"/>
  <c r="L5512" i="1"/>
  <c r="L8513" i="1"/>
  <c r="L11989" i="1"/>
  <c r="L11990" i="1"/>
  <c r="L8517" i="1"/>
  <c r="L11039" i="1"/>
  <c r="L11041" i="1"/>
  <c r="L8526" i="1"/>
  <c r="L8528" i="1"/>
  <c r="L5523" i="1"/>
  <c r="L495" i="1"/>
  <c r="L8534" i="1"/>
  <c r="L2903" i="1"/>
  <c r="L2905" i="1"/>
  <c r="L8539" i="1"/>
  <c r="L1247" i="1"/>
  <c r="L11064" i="1"/>
  <c r="L11067" i="1"/>
  <c r="L5538" i="1"/>
  <c r="L2908" i="1"/>
  <c r="L11069" i="1"/>
  <c r="L8553" i="1"/>
  <c r="L5550" i="1"/>
  <c r="L5553" i="1"/>
  <c r="L2914" i="1"/>
  <c r="L1252" i="1"/>
  <c r="L499" i="1"/>
  <c r="L8563" i="1"/>
  <c r="L1255" i="1"/>
  <c r="L1256" i="1"/>
  <c r="L5563" i="1"/>
  <c r="L2927" i="1"/>
  <c r="L2929" i="1"/>
  <c r="L2933" i="1"/>
  <c r="L2934" i="1"/>
  <c r="L1263" i="1"/>
  <c r="L1265" i="1"/>
  <c r="L511" i="1"/>
  <c r="L8579" i="1"/>
  <c r="L5579" i="1"/>
  <c r="L2943" i="1"/>
  <c r="L2946" i="1"/>
  <c r="L2949" i="1"/>
  <c r="L8588" i="1"/>
  <c r="L72" i="1"/>
  <c r="L1273" i="1"/>
  <c r="L1275" i="1"/>
  <c r="L2957" i="1"/>
  <c r="L2959" i="1"/>
  <c r="L8600" i="1"/>
  <c r="L8605" i="1"/>
  <c r="L1284" i="1"/>
  <c r="L1285" i="1"/>
  <c r="L8609" i="1"/>
  <c r="L5603" i="1"/>
  <c r="L1291" i="1"/>
  <c r="L11098" i="1"/>
  <c r="L5609" i="1"/>
  <c r="L5613" i="1"/>
  <c r="L8615" i="1"/>
  <c r="L2982" i="1"/>
  <c r="L5620" i="1"/>
  <c r="L2987" i="1"/>
  <c r="L2989" i="1"/>
  <c r="L8625" i="1"/>
  <c r="L8626" i="1"/>
  <c r="L5632" i="1"/>
  <c r="L2993" i="1"/>
  <c r="L11106" i="1"/>
  <c r="L2995" i="1"/>
  <c r="L5640" i="1"/>
  <c r="L5644" i="1"/>
  <c r="L1301" i="1"/>
  <c r="L3000" i="1"/>
  <c r="L1304" i="1"/>
  <c r="L1306" i="1"/>
  <c r="L8647" i="1"/>
  <c r="L5657" i="1"/>
  <c r="L3007" i="1"/>
  <c r="L8651" i="1"/>
  <c r="L3012" i="1"/>
  <c r="L530" i="1"/>
  <c r="L1312" i="1"/>
  <c r="L5673" i="1"/>
  <c r="L199" i="1"/>
  <c r="L8659" i="1"/>
  <c r="L11116" i="1"/>
  <c r="L5683" i="1"/>
  <c r="L534" i="1"/>
  <c r="L8666" i="1"/>
  <c r="L3027" i="1"/>
  <c r="L535" i="1"/>
  <c r="L8673" i="1"/>
  <c r="L5694" i="1"/>
  <c r="L3034" i="1"/>
  <c r="L8680" i="1"/>
  <c r="L3037" i="1"/>
  <c r="L8683" i="1"/>
  <c r="L8686" i="1"/>
  <c r="L8529" i="1"/>
  <c r="L11076" i="1"/>
  <c r="L502" i="1"/>
  <c r="L1258" i="1"/>
  <c r="L870" i="1"/>
  <c r="L7348" i="1"/>
  <c r="L7427" i="1"/>
  <c r="L7495" i="1"/>
  <c r="L4691" i="1"/>
  <c r="L11722" i="1"/>
  <c r="L10308" i="1"/>
  <c r="L7677" i="1"/>
  <c r="L10338" i="1"/>
  <c r="L4791" i="1"/>
  <c r="L7714" i="1"/>
  <c r="L404" i="1"/>
  <c r="L11760" i="1"/>
  <c r="L1081" i="1"/>
  <c r="L7752" i="1"/>
  <c r="L408" i="1"/>
  <c r="L4841" i="1"/>
  <c r="L4851" i="1"/>
  <c r="L7779" i="1"/>
  <c r="L2465" i="1"/>
  <c r="L2472" i="1"/>
  <c r="L7814" i="1"/>
  <c r="L4887" i="1"/>
  <c r="L4896" i="1"/>
  <c r="L10446" i="1"/>
  <c r="L2497" i="1"/>
  <c r="L1107" i="1"/>
  <c r="L7857" i="1"/>
  <c r="L159" i="1"/>
  <c r="L11805" i="1"/>
  <c r="L4957" i="1"/>
  <c r="L2526" i="1"/>
  <c r="L7906" i="1"/>
  <c r="L7915" i="1"/>
  <c r="L4985" i="1"/>
  <c r="L7927" i="1"/>
  <c r="L4992" i="1"/>
  <c r="L10535" i="1"/>
  <c r="L2555" i="1"/>
  <c r="L424" i="1"/>
  <c r="L1134" i="1"/>
  <c r="L1136" i="1"/>
  <c r="L7970" i="1"/>
  <c r="L10561" i="1"/>
  <c r="L426" i="1"/>
  <c r="L5048" i="1"/>
  <c r="L10581" i="1"/>
  <c r="L2596" i="1"/>
  <c r="L5070" i="1"/>
  <c r="L8014" i="1"/>
  <c r="L5093" i="1"/>
  <c r="L8029" i="1"/>
  <c r="L432" i="1"/>
  <c r="L10626" i="1"/>
  <c r="L11862" i="1"/>
  <c r="L8063" i="1"/>
  <c r="L1152" i="1"/>
  <c r="L10654" i="1"/>
  <c r="L2642" i="1"/>
  <c r="L10671" i="1"/>
  <c r="L2648" i="1"/>
  <c r="L10684" i="1"/>
  <c r="L10690" i="1"/>
  <c r="L2666" i="1"/>
  <c r="L11887" i="1"/>
  <c r="L5188" i="1"/>
  <c r="L1168" i="1"/>
  <c r="L8129" i="1"/>
  <c r="L8140" i="1"/>
  <c r="L5212" i="1"/>
  <c r="L5218" i="1"/>
  <c r="L8165" i="1"/>
  <c r="L10739" i="1"/>
  <c r="L5232" i="1"/>
  <c r="L5237" i="1"/>
  <c r="L10755" i="1"/>
  <c r="L10756" i="1"/>
  <c r="L5251" i="1"/>
  <c r="L2722" i="1"/>
  <c r="L172" i="1"/>
  <c r="L5272" i="1"/>
  <c r="L2729" i="1"/>
  <c r="L10777" i="1"/>
  <c r="L2736" i="1"/>
  <c r="L8229" i="1"/>
  <c r="L455" i="1"/>
  <c r="L5291" i="1"/>
  <c r="L1193" i="1"/>
  <c r="L2749" i="1"/>
  <c r="L8246" i="1"/>
  <c r="L5308" i="1"/>
  <c r="L8251" i="1"/>
  <c r="L2758" i="1"/>
  <c r="L8264" i="1"/>
  <c r="L2762" i="1"/>
  <c r="L8270" i="1"/>
  <c r="L460" i="1"/>
  <c r="L10816" i="1"/>
  <c r="L2771" i="1"/>
  <c r="L10820" i="1"/>
  <c r="L5335" i="1"/>
  <c r="L10825" i="1"/>
  <c r="L2779" i="1"/>
  <c r="L2780" i="1"/>
  <c r="L11926" i="1"/>
  <c r="L10838" i="1"/>
  <c r="L5352" i="1"/>
  <c r="L1206" i="1"/>
  <c r="L5358" i="1"/>
  <c r="L5361" i="1"/>
  <c r="L11933" i="1"/>
  <c r="L8320" i="1"/>
  <c r="L10860" i="1"/>
  <c r="L8328" i="1"/>
  <c r="L8331" i="1"/>
  <c r="L1212" i="1"/>
  <c r="L10874" i="1"/>
  <c r="L10877" i="1"/>
  <c r="L2806" i="1"/>
  <c r="L2808" i="1"/>
  <c r="L5394" i="1"/>
  <c r="L8352" i="1"/>
  <c r="L8357" i="1"/>
  <c r="L11946" i="1"/>
  <c r="L8360" i="1"/>
  <c r="L10900" i="1"/>
  <c r="L8368" i="1"/>
  <c r="L8372" i="1"/>
  <c r="L5412" i="1"/>
  <c r="L8381" i="1"/>
  <c r="L8385" i="1"/>
  <c r="L10918" i="1"/>
  <c r="L8390" i="1"/>
  <c r="L8395" i="1"/>
  <c r="L8397" i="1"/>
  <c r="L8401" i="1"/>
  <c r="L2831" i="1"/>
  <c r="L8410" i="1"/>
  <c r="L5440" i="1"/>
  <c r="L8414" i="1"/>
  <c r="L11963" i="1"/>
  <c r="L5447" i="1"/>
  <c r="L8428" i="1"/>
  <c r="L1229" i="1"/>
  <c r="L2846" i="1"/>
  <c r="L2851" i="1"/>
  <c r="L8438" i="1"/>
  <c r="L10964" i="1"/>
  <c r="L10966" i="1"/>
  <c r="L11969" i="1"/>
  <c r="L8452" i="1"/>
  <c r="L8455" i="1"/>
  <c r="L10977" i="1"/>
  <c r="L10980" i="1"/>
  <c r="L10981" i="1"/>
  <c r="L8468" i="1"/>
  <c r="L1237" i="1"/>
  <c r="L10986" i="1"/>
  <c r="L1238" i="1"/>
  <c r="L5483" i="1"/>
  <c r="L11979" i="1"/>
  <c r="L8484" i="1"/>
  <c r="L11000" i="1"/>
  <c r="L11004" i="1"/>
  <c r="L490" i="1"/>
  <c r="L66" i="1"/>
  <c r="L11015" i="1"/>
  <c r="L8491" i="1"/>
  <c r="L5501" i="1"/>
  <c r="L8495" i="1"/>
  <c r="L5505" i="1"/>
  <c r="L11019" i="1"/>
  <c r="L11985" i="1"/>
  <c r="L8506" i="1"/>
  <c r="L8509" i="1"/>
  <c r="L11027" i="1"/>
  <c r="L11031" i="1"/>
  <c r="L5513" i="1"/>
  <c r="L8516" i="1"/>
  <c r="L11035" i="1"/>
  <c r="L2898" i="1"/>
  <c r="L8522" i="1"/>
  <c r="L5520" i="1"/>
  <c r="L2901" i="1"/>
  <c r="L11044" i="1"/>
  <c r="L11048" i="1"/>
  <c r="L11053" i="1"/>
  <c r="L2904" i="1"/>
  <c r="L11058" i="1"/>
  <c r="L11997" i="1"/>
  <c r="L5530" i="1"/>
  <c r="L11065" i="1"/>
  <c r="L8542" i="1"/>
  <c r="L8547" i="1"/>
  <c r="L2909" i="1"/>
  <c r="L11070" i="1"/>
  <c r="L5545" i="1"/>
  <c r="L68" i="1"/>
  <c r="L8557" i="1"/>
  <c r="L1250" i="1"/>
  <c r="L1253" i="1"/>
  <c r="L8561" i="1"/>
  <c r="L186" i="1"/>
  <c r="L8566" i="1"/>
  <c r="L8568" i="1"/>
  <c r="L2924" i="1"/>
  <c r="L505" i="1"/>
  <c r="L507" i="1"/>
  <c r="L11083" i="1"/>
  <c r="L1260" i="1"/>
  <c r="L2935" i="1"/>
  <c r="L8576" i="1"/>
  <c r="L8577" i="1"/>
  <c r="L5577" i="1"/>
  <c r="L17" i="1"/>
  <c r="L5581" i="1"/>
  <c r="L11089" i="1"/>
  <c r="L8587" i="1"/>
  <c r="L2950" i="1"/>
  <c r="L8591" i="1"/>
  <c r="L1274" i="1"/>
  <c r="L5590" i="1"/>
  <c r="L1278" i="1"/>
  <c r="L11093" i="1"/>
  <c r="L2962" i="1"/>
  <c r="L8606" i="1"/>
  <c r="L5596" i="1"/>
  <c r="L5598" i="1"/>
  <c r="L5600" i="1"/>
  <c r="L5604" i="1"/>
  <c r="L2967" i="1"/>
  <c r="L5608" i="1"/>
  <c r="L5610" i="1"/>
  <c r="L1292" i="1"/>
  <c r="L2979" i="1"/>
  <c r="L19" i="1"/>
  <c r="L2985" i="1"/>
  <c r="L5623" i="1"/>
  <c r="L8622" i="1"/>
  <c r="L193" i="1"/>
  <c r="L1295" i="1"/>
  <c r="L5633" i="1"/>
  <c r="L8628" i="1"/>
  <c r="L2994" i="1"/>
  <c r="L8634" i="1"/>
  <c r="L8637" i="1"/>
  <c r="L8638" i="1"/>
  <c r="L195" i="1"/>
  <c r="L5649" i="1"/>
  <c r="L527" i="1"/>
  <c r="L528" i="1"/>
  <c r="L8648" i="1"/>
  <c r="L3006" i="1"/>
  <c r="L5663" i="1"/>
  <c r="L3009" i="1"/>
  <c r="L11111" i="1"/>
  <c r="L5668" i="1"/>
  <c r="L531" i="1"/>
  <c r="L8656" i="1"/>
  <c r="L8658" i="1"/>
  <c r="L5678" i="1"/>
  <c r="L5681" i="1"/>
  <c r="L8664" i="1"/>
  <c r="L5686" i="1"/>
  <c r="L5687" i="1"/>
  <c r="L1317" i="1"/>
  <c r="L8671" i="1"/>
  <c r="L5692" i="1"/>
  <c r="L8677" i="1"/>
  <c r="L5696" i="1"/>
  <c r="L5700" i="1"/>
  <c r="L1323" i="1"/>
  <c r="L8684" i="1"/>
  <c r="L5704" i="1"/>
  <c r="L2629" i="1"/>
  <c r="L8175" i="1"/>
  <c r="L2716" i="1"/>
  <c r="L8205" i="1"/>
  <c r="L5273" i="1"/>
  <c r="L5282" i="1"/>
  <c r="L11908" i="1"/>
  <c r="L2741" i="1"/>
  <c r="L8242" i="1"/>
  <c r="L2751" i="1"/>
  <c r="L5314" i="1"/>
  <c r="L8267" i="1"/>
  <c r="L8276" i="1"/>
  <c r="L461" i="1"/>
  <c r="L1201" i="1"/>
  <c r="L8292" i="1"/>
  <c r="L10828" i="1"/>
  <c r="L8301" i="1"/>
  <c r="L10842" i="1"/>
  <c r="L10852" i="1"/>
  <c r="L5364" i="1"/>
  <c r="L11934" i="1"/>
  <c r="L2798" i="1"/>
  <c r="L10870" i="1"/>
  <c r="L5383" i="1"/>
  <c r="L5395" i="1"/>
  <c r="L10886" i="1"/>
  <c r="L8358" i="1"/>
  <c r="L2820" i="1"/>
  <c r="L10907" i="1"/>
  <c r="L179" i="1"/>
  <c r="L476" i="1"/>
  <c r="L10928" i="1"/>
  <c r="L1221" i="1"/>
  <c r="L5436" i="1"/>
  <c r="L2836" i="1"/>
  <c r="L5444" i="1"/>
  <c r="L8429" i="1"/>
  <c r="L2847" i="1"/>
  <c r="L5457" i="1"/>
  <c r="L5463" i="1"/>
  <c r="L8453" i="1"/>
  <c r="L10979" i="1"/>
  <c r="L11973" i="1"/>
  <c r="L2866" i="1"/>
  <c r="L8476" i="1"/>
  <c r="L8485" i="1"/>
  <c r="L11009" i="1"/>
  <c r="L2880" i="1"/>
  <c r="L5506" i="1"/>
  <c r="L8503" i="1"/>
  <c r="L11024" i="1"/>
  <c r="L11988" i="1"/>
  <c r="L8515" i="1"/>
  <c r="L11036" i="1"/>
  <c r="L5519" i="1"/>
  <c r="L8532" i="1"/>
  <c r="L5525" i="1"/>
  <c r="L5526" i="1"/>
  <c r="L5528" i="1"/>
  <c r="L2907" i="1"/>
  <c r="L8548" i="1"/>
  <c r="L2911" i="1"/>
  <c r="L1249" i="1"/>
  <c r="L8559" i="1"/>
  <c r="L500" i="1"/>
  <c r="L8569" i="1"/>
  <c r="L2068" i="1"/>
  <c r="L7373" i="1"/>
  <c r="L2261" i="1"/>
  <c r="L10198" i="1"/>
  <c r="L7567" i="1"/>
  <c r="L10288" i="1"/>
  <c r="L7650" i="1"/>
  <c r="L2397" i="1"/>
  <c r="L401" i="1"/>
  <c r="L10354" i="1"/>
  <c r="L4801" i="1"/>
  <c r="L2422" i="1"/>
  <c r="L2423" i="1"/>
  <c r="L7739" i="1"/>
  <c r="L4831" i="1"/>
  <c r="L7759" i="1"/>
  <c r="L2445" i="1"/>
  <c r="L7773" i="1"/>
  <c r="L7782" i="1"/>
  <c r="L10414" i="1"/>
  <c r="L7800" i="1"/>
  <c r="L4879" i="1"/>
  <c r="L10435" i="1"/>
  <c r="L4897" i="1"/>
  <c r="L2490" i="1"/>
  <c r="L1103" i="1"/>
  <c r="L4926" i="1"/>
  <c r="L10466" i="1"/>
  <c r="L7874" i="1"/>
  <c r="L4951" i="1"/>
  <c r="L7891" i="1"/>
  <c r="L4964" i="1"/>
  <c r="L11816" i="1"/>
  <c r="L161" i="1"/>
  <c r="L4986" i="1"/>
  <c r="L2543" i="1"/>
  <c r="L7933" i="1"/>
  <c r="L5000" i="1"/>
  <c r="L7941" i="1"/>
  <c r="L1131" i="1"/>
  <c r="L2566" i="1"/>
  <c r="L7962" i="1"/>
  <c r="L7975" i="1"/>
  <c r="L2581" i="1"/>
  <c r="L163" i="1"/>
  <c r="L7996" i="1"/>
  <c r="L5057" i="1"/>
  <c r="L5064" i="1"/>
  <c r="L5073" i="1"/>
  <c r="L2604" i="1"/>
  <c r="L10607" i="1"/>
  <c r="L11854" i="1"/>
  <c r="L5105" i="1"/>
  <c r="L8050" i="1"/>
  <c r="L10639" i="1"/>
  <c r="L11866" i="1"/>
  <c r="L10656" i="1"/>
  <c r="L8083" i="1"/>
  <c r="L1156" i="1"/>
  <c r="L8094" i="1"/>
  <c r="L10685" i="1"/>
  <c r="L11880" i="1"/>
  <c r="L438" i="1"/>
  <c r="L440" i="1"/>
  <c r="L2677" i="1"/>
  <c r="L1169" i="1"/>
  <c r="L2685" i="1"/>
  <c r="L2691" i="1"/>
  <c r="L5215" i="1"/>
  <c r="L8159" i="1"/>
  <c r="L8166" i="1"/>
  <c r="L5228" i="1"/>
  <c r="L10750" i="1"/>
  <c r="L8189" i="1"/>
  <c r="L1186" i="1"/>
  <c r="L8202" i="1"/>
  <c r="L5278" i="1"/>
  <c r="L11910" i="1"/>
  <c r="L10787" i="1"/>
  <c r="L10792" i="1"/>
  <c r="L2755" i="1"/>
  <c r="L2759" i="1"/>
  <c r="L2761" i="1"/>
  <c r="L2766" i="1"/>
  <c r="L462" i="1"/>
  <c r="L8287" i="1"/>
  <c r="L8297" i="1"/>
  <c r="L5350" i="1"/>
  <c r="L10848" i="1"/>
  <c r="L11932" i="1"/>
  <c r="L5368" i="1"/>
  <c r="L8332" i="1"/>
  <c r="L2801" i="1"/>
  <c r="L1213" i="1"/>
  <c r="L10881" i="1"/>
  <c r="L10889" i="1"/>
  <c r="L8361" i="1"/>
  <c r="L2821" i="1"/>
  <c r="L11952" i="1"/>
  <c r="L8386" i="1"/>
  <c r="L8391" i="1"/>
  <c r="L478" i="1"/>
  <c r="L8406" i="1"/>
  <c r="L5441" i="1"/>
  <c r="L8424" i="1"/>
  <c r="L10952" i="1"/>
  <c r="L8436" i="1"/>
  <c r="L1231" i="1"/>
  <c r="L8448" i="1"/>
  <c r="L10973" i="1"/>
  <c r="L8461" i="1"/>
  <c r="L8473" i="1"/>
  <c r="L2873" i="1"/>
  <c r="L11978" i="1"/>
  <c r="L10993" i="1"/>
  <c r="L5490" i="1"/>
  <c r="L11005" i="1"/>
  <c r="L11011" i="1"/>
  <c r="L5496" i="1"/>
  <c r="L5502" i="1"/>
  <c r="L2886" i="1"/>
  <c r="L11020" i="1"/>
  <c r="L2891" i="1"/>
  <c r="L11028" i="1"/>
  <c r="L11034" i="1"/>
  <c r="L8519" i="1"/>
  <c r="L11043" i="1"/>
  <c r="L8533" i="1"/>
  <c r="L5527" i="1"/>
  <c r="L5531" i="1"/>
  <c r="L11068" i="1"/>
  <c r="L5542" i="1"/>
  <c r="L8554" i="1"/>
  <c r="L5554" i="1"/>
  <c r="L2918" i="1"/>
  <c r="L5564" i="1"/>
  <c r="L9887" i="1"/>
  <c r="L4550" i="1"/>
  <c r="L7445" i="1"/>
  <c r="L10201" i="1"/>
  <c r="L2336" i="1"/>
  <c r="L10289" i="1"/>
  <c r="L7651" i="1"/>
  <c r="L11744" i="1"/>
  <c r="L4784" i="1"/>
  <c r="L1074" i="1"/>
  <c r="L11754" i="1"/>
  <c r="L10366" i="1"/>
  <c r="L407" i="1"/>
  <c r="L10380" i="1"/>
  <c r="L10384" i="1"/>
  <c r="L7760" i="1"/>
  <c r="L4846" i="1"/>
  <c r="L2450" i="1"/>
  <c r="L7783" i="1"/>
  <c r="L10418" i="1"/>
  <c r="L10422" i="1"/>
  <c r="L7817" i="1"/>
  <c r="L10438" i="1"/>
  <c r="L157" i="1"/>
  <c r="L4907" i="1"/>
  <c r="L413" i="1"/>
  <c r="L10459" i="1"/>
  <c r="L7861" i="1"/>
  <c r="L4944" i="1"/>
  <c r="L2511" i="1"/>
  <c r="L2521" i="1"/>
  <c r="L7901" i="1"/>
  <c r="L7907" i="1"/>
  <c r="L4978" i="1"/>
  <c r="L2536" i="1"/>
  <c r="L11825" i="1"/>
  <c r="L1124" i="1"/>
  <c r="L2549" i="1"/>
  <c r="L7942" i="1"/>
  <c r="L2561" i="1"/>
  <c r="L7956" i="1"/>
  <c r="L1137" i="1"/>
  <c r="L2577" i="1"/>
  <c r="L10564" i="1"/>
  <c r="L7987" i="1"/>
  <c r="L5051" i="1"/>
  <c r="L10587" i="1"/>
  <c r="L2597" i="1"/>
  <c r="L2601" i="1"/>
  <c r="L10603" i="1"/>
  <c r="L11853" i="1"/>
  <c r="L8032" i="1"/>
  <c r="L8041" i="1"/>
  <c r="L11860" i="1"/>
  <c r="L5114" i="1"/>
  <c r="L8064" i="1"/>
  <c r="L5129" i="1"/>
  <c r="L1155" i="1"/>
  <c r="L2643" i="1"/>
  <c r="L8087" i="1"/>
  <c r="L10679" i="1"/>
  <c r="L2655" i="1"/>
  <c r="L5168" i="1"/>
  <c r="L5176" i="1"/>
  <c r="L11888" i="1"/>
  <c r="L2678" i="1"/>
  <c r="L5197" i="1"/>
  <c r="L2687" i="1"/>
  <c r="L8141" i="1"/>
  <c r="L8150" i="1"/>
  <c r="L11898" i="1"/>
  <c r="L10734" i="1"/>
  <c r="L2702" i="1"/>
  <c r="L2703" i="1"/>
  <c r="L10751" i="1"/>
  <c r="L5241" i="1"/>
  <c r="L10757" i="1"/>
  <c r="L8198" i="1"/>
  <c r="L5260" i="1"/>
  <c r="L11904" i="1"/>
  <c r="L8209" i="1"/>
  <c r="L10774" i="1"/>
  <c r="L10778" i="1"/>
  <c r="L2737" i="1"/>
  <c r="L8231" i="1"/>
  <c r="L2742" i="1"/>
  <c r="L5294" i="1"/>
  <c r="L11913" i="1"/>
  <c r="L5302" i="1"/>
  <c r="L8248" i="1"/>
  <c r="L10799" i="1"/>
  <c r="L8254" i="1"/>
  <c r="L8260" i="1"/>
  <c r="L11918" i="1"/>
  <c r="L5322" i="1"/>
  <c r="L8271" i="1"/>
  <c r="L8277" i="1"/>
  <c r="L2768" i="1"/>
  <c r="L8280" i="1"/>
  <c r="L1202" i="1"/>
  <c r="L8288" i="1"/>
  <c r="L8293" i="1"/>
  <c r="L5341" i="1"/>
  <c r="L8298" i="1"/>
  <c r="L5346" i="1"/>
  <c r="L5351" i="1"/>
  <c r="L10843" i="1"/>
  <c r="L5354" i="1"/>
  <c r="L11929" i="1"/>
  <c r="L8312" i="1"/>
  <c r="L2793" i="1"/>
  <c r="L11935" i="1"/>
  <c r="L5369" i="1"/>
  <c r="L8329" i="1"/>
  <c r="L1209" i="1"/>
  <c r="L10871" i="1"/>
  <c r="L5381" i="1"/>
  <c r="L2803" i="1"/>
  <c r="L5388" i="1"/>
  <c r="L470" i="1"/>
  <c r="L8349" i="1"/>
  <c r="L10887" i="1"/>
  <c r="L11944" i="1"/>
  <c r="L11947" i="1"/>
  <c r="L2817" i="1"/>
  <c r="L8364" i="1"/>
  <c r="L10904" i="1"/>
  <c r="L10908" i="1"/>
  <c r="L10910" i="1"/>
  <c r="L8382" i="1"/>
  <c r="L11953" i="1"/>
  <c r="L8389" i="1"/>
  <c r="L11957" i="1"/>
  <c r="L8396" i="1"/>
  <c r="L8398" i="1"/>
  <c r="L8402" i="1"/>
  <c r="L8407" i="1"/>
  <c r="L8411" i="1"/>
  <c r="L10941" i="1"/>
  <c r="L10944" i="1"/>
  <c r="L5445" i="1"/>
  <c r="L5448" i="1"/>
  <c r="L1227" i="1"/>
  <c r="L2844" i="1"/>
  <c r="L5453" i="1"/>
  <c r="L10957" i="1"/>
  <c r="L8440" i="1"/>
  <c r="L1232" i="1"/>
  <c r="L2857" i="1"/>
  <c r="L8451" i="1"/>
  <c r="L5467" i="1"/>
  <c r="L8456" i="1"/>
  <c r="L8457" i="1"/>
  <c r="L8460" i="1"/>
  <c r="L5476" i="1"/>
  <c r="L2867" i="1"/>
  <c r="L8474" i="1"/>
  <c r="L489" i="1"/>
  <c r="L5481" i="1"/>
  <c r="L2875" i="1"/>
  <c r="L8482" i="1"/>
  <c r="L11981" i="1"/>
  <c r="L2877" i="1"/>
  <c r="L11006" i="1"/>
  <c r="L8488" i="1"/>
  <c r="L11012" i="1"/>
  <c r="L2881" i="1"/>
  <c r="L5497" i="1"/>
  <c r="L2883" i="1"/>
  <c r="L5503" i="1"/>
  <c r="L5507" i="1"/>
  <c r="L8500" i="1"/>
  <c r="L11986" i="1"/>
  <c r="L1243" i="1"/>
  <c r="L2892" i="1"/>
  <c r="L11029" i="1"/>
  <c r="L2894" i="1"/>
  <c r="L1244" i="1"/>
  <c r="L5516" i="1"/>
  <c r="L11037" i="1"/>
  <c r="L8520" i="1"/>
  <c r="L11042" i="1"/>
  <c r="L185" i="1"/>
  <c r="L2902" i="1"/>
  <c r="L11045" i="1"/>
  <c r="L11049" i="1"/>
  <c r="L496" i="1"/>
  <c r="L8536" i="1"/>
  <c r="L11059" i="1"/>
  <c r="L5529" i="1"/>
  <c r="L5532" i="1"/>
  <c r="L5536" i="1"/>
  <c r="L8543" i="1"/>
  <c r="L8549" i="1"/>
  <c r="L5543" i="1"/>
  <c r="L11071" i="1"/>
  <c r="L5546" i="1"/>
  <c r="L8556" i="1"/>
  <c r="L5555" i="1"/>
  <c r="L2915" i="1"/>
  <c r="L8560" i="1"/>
  <c r="L11079" i="1"/>
  <c r="L8564" i="1"/>
  <c r="L8567" i="1"/>
  <c r="L504" i="1"/>
  <c r="L1257" i="1"/>
  <c r="L506" i="1"/>
  <c r="L5567" i="1"/>
  <c r="L11084" i="1"/>
  <c r="L5573" i="1"/>
  <c r="L8574" i="1"/>
  <c r="L1267" i="1"/>
  <c r="L8578" i="1"/>
  <c r="L8580" i="1"/>
  <c r="L5580" i="1"/>
  <c r="L8583" i="1"/>
  <c r="L8585" i="1"/>
  <c r="L5584" i="1"/>
  <c r="L11091" i="1"/>
  <c r="L1272" i="1"/>
  <c r="L2953" i="1"/>
  <c r="L8595" i="1"/>
  <c r="L8597" i="1"/>
  <c r="L2960" i="1"/>
  <c r="L5594" i="1"/>
  <c r="L1282" i="1"/>
  <c r="L2964" i="1"/>
  <c r="L1286" i="1"/>
  <c r="L190" i="1"/>
  <c r="L8611" i="1"/>
  <c r="L2968" i="1"/>
  <c r="L192" i="1"/>
  <c r="L2972" i="1"/>
  <c r="L5615" i="1"/>
  <c r="L5616" i="1"/>
  <c r="L2983" i="1"/>
  <c r="L5622" i="1"/>
  <c r="L8620" i="1"/>
  <c r="L520" i="1"/>
  <c r="L5627" i="1"/>
  <c r="L5630" i="1"/>
  <c r="L8627" i="1"/>
  <c r="L8629" i="1"/>
  <c r="L8633" i="1"/>
  <c r="L5639" i="1"/>
  <c r="L2997" i="1"/>
  <c r="L5645" i="1"/>
  <c r="L2998" i="1"/>
  <c r="L3001" i="1"/>
  <c r="L5650" i="1"/>
  <c r="L3004" i="1"/>
  <c r="L5655" i="1"/>
  <c r="L5659" i="1"/>
  <c r="L1308" i="1"/>
  <c r="L1309" i="1"/>
  <c r="L8652" i="1"/>
  <c r="L5669" i="1"/>
  <c r="L5670" i="1"/>
  <c r="L8657" i="1"/>
  <c r="L1315" i="1"/>
  <c r="L76" i="1"/>
  <c r="L3017" i="1"/>
  <c r="L3020" i="1"/>
  <c r="L3022" i="1"/>
  <c r="L1316" i="1"/>
  <c r="L8669" i="1"/>
  <c r="L5690" i="1"/>
  <c r="L3031" i="1"/>
  <c r="L5695" i="1"/>
  <c r="L5697" i="1"/>
  <c r="L8682" i="1"/>
  <c r="L5701" i="1"/>
  <c r="L6" i="1"/>
  <c r="L9961" i="1"/>
  <c r="L4567" i="1"/>
  <c r="L10148" i="1"/>
  <c r="L7531" i="1"/>
  <c r="L4704" i="1"/>
  <c r="L4735" i="1"/>
  <c r="L10320" i="1"/>
  <c r="L4773" i="1"/>
  <c r="L11747" i="1"/>
  <c r="L51" i="1"/>
  <c r="L4807" i="1"/>
  <c r="L405" i="1"/>
  <c r="L7729" i="1"/>
  <c r="L7744" i="1"/>
  <c r="L10386" i="1"/>
  <c r="L4838" i="1"/>
  <c r="L1089" i="1"/>
  <c r="L10406" i="1"/>
  <c r="L11777" i="1"/>
  <c r="L7793" i="1"/>
  <c r="L4875" i="1"/>
  <c r="L10431" i="1"/>
  <c r="L2481" i="1"/>
  <c r="L4901" i="1"/>
  <c r="L4909" i="1"/>
  <c r="L11796" i="1"/>
  <c r="L7854" i="1"/>
  <c r="L10467" i="1"/>
  <c r="L4945" i="1"/>
  <c r="L11808" i="1"/>
  <c r="L4959" i="1"/>
  <c r="L2528" i="1"/>
  <c r="L7909" i="1"/>
  <c r="L2534" i="1"/>
  <c r="L7924" i="1"/>
  <c r="L1121" i="1"/>
  <c r="L10529" i="1"/>
  <c r="L1127" i="1"/>
  <c r="L7944" i="1"/>
  <c r="L7946" i="1"/>
  <c r="L2567" i="1"/>
  <c r="L11841" i="1"/>
  <c r="L1139" i="1"/>
  <c r="L2582" i="1"/>
  <c r="L5046" i="1"/>
  <c r="L1143" i="1"/>
  <c r="L5059" i="1"/>
  <c r="L1145" i="1"/>
  <c r="L11850" i="1"/>
  <c r="L10604" i="1"/>
  <c r="L2611" i="1"/>
  <c r="L2615" i="1"/>
  <c r="L5106" i="1"/>
  <c r="L8053" i="1"/>
  <c r="L10633" i="1"/>
  <c r="L10642" i="1"/>
  <c r="L5131" i="1"/>
  <c r="L8078" i="1"/>
  <c r="L2644" i="1"/>
  <c r="L8091" i="1"/>
  <c r="L5159" i="1"/>
  <c r="L5164" i="1"/>
  <c r="L5169" i="1"/>
  <c r="L8109" i="1"/>
  <c r="L2672" i="1"/>
  <c r="L5191" i="1"/>
  <c r="L8126" i="1"/>
  <c r="L8132" i="1"/>
  <c r="L8144" i="1"/>
  <c r="L8151" i="1"/>
  <c r="L11899" i="1"/>
  <c r="L5222" i="1"/>
  <c r="L11900" i="1"/>
  <c r="L2704" i="1"/>
  <c r="L8182" i="1"/>
  <c r="L5243" i="1"/>
  <c r="L10758" i="1"/>
  <c r="L2720" i="1"/>
  <c r="L10764" i="1"/>
  <c r="L11905" i="1"/>
  <c r="L10771" i="1"/>
  <c r="L2730" i="1"/>
  <c r="L8220" i="1"/>
  <c r="L5285" i="1"/>
  <c r="L5288" i="1"/>
  <c r="L8236" i="1"/>
  <c r="L5295" i="1"/>
  <c r="L5300" i="1"/>
  <c r="L5303" i="1"/>
  <c r="L1195" i="1"/>
  <c r="L11916" i="1"/>
  <c r="L2757" i="1"/>
  <c r="L1197" i="1"/>
  <c r="L10805" i="1"/>
  <c r="L8268" i="1"/>
  <c r="L5325" i="1"/>
  <c r="L2767" i="1"/>
  <c r="L5329" i="1"/>
  <c r="L8281" i="1"/>
  <c r="L463" i="1"/>
  <c r="L2774" i="1"/>
  <c r="L5338" i="1"/>
  <c r="L11923" i="1"/>
  <c r="L8299" i="1"/>
  <c r="L5347" i="1"/>
  <c r="L2785" i="1"/>
  <c r="L10844" i="1"/>
  <c r="L8308" i="1"/>
  <c r="L11930" i="1"/>
  <c r="L10856" i="1"/>
  <c r="L467" i="1"/>
  <c r="L11936" i="1"/>
  <c r="L8326" i="1"/>
  <c r="L5371" i="1"/>
  <c r="L1210" i="1"/>
  <c r="L10872" i="1"/>
  <c r="L10875" i="1"/>
  <c r="L8341" i="1"/>
  <c r="L10879" i="1"/>
  <c r="L1214" i="1"/>
  <c r="L2809" i="1"/>
  <c r="L8355" i="1"/>
  <c r="L10891" i="1"/>
  <c r="L2814" i="1"/>
  <c r="L1216" i="1"/>
  <c r="L8365" i="1"/>
  <c r="L5406" i="1"/>
  <c r="L8375" i="1"/>
  <c r="L2823" i="1"/>
  <c r="L5415" i="1"/>
  <c r="L5417" i="1"/>
  <c r="L11954" i="1"/>
  <c r="L10926" i="1"/>
  <c r="L2826" i="1"/>
  <c r="L5428" i="1"/>
  <c r="L1222" i="1"/>
  <c r="L10935" i="1"/>
  <c r="L10938" i="1"/>
  <c r="L10942" i="1"/>
  <c r="L64" i="1"/>
  <c r="L8418" i="1"/>
  <c r="L5449" i="1"/>
  <c r="L5450" i="1"/>
  <c r="L5451" i="1"/>
  <c r="L8433" i="1"/>
  <c r="L10958" i="1"/>
  <c r="L5458" i="1"/>
  <c r="L8442" i="1"/>
  <c r="L8446" i="1"/>
  <c r="L2859" i="1"/>
  <c r="L5468" i="1"/>
  <c r="L11972" i="1"/>
  <c r="L8458" i="1"/>
  <c r="L5474" i="1"/>
  <c r="L8463" i="1"/>
  <c r="L8469" i="1"/>
  <c r="L8475" i="1"/>
  <c r="L2869" i="1"/>
  <c r="L5482" i="1"/>
  <c r="L1239" i="1"/>
  <c r="L11980" i="1"/>
  <c r="L10997" i="1"/>
  <c r="L5491" i="1"/>
  <c r="L5492" i="1"/>
  <c r="L11010" i="1"/>
  <c r="L5494" i="1"/>
  <c r="L5495" i="1"/>
  <c r="L8492" i="1"/>
  <c r="L11017" i="1"/>
  <c r="L5504" i="1"/>
  <c r="L5508" i="1"/>
  <c r="L5510" i="1"/>
  <c r="L2889" i="1"/>
  <c r="L8507" i="1"/>
  <c r="L8510" i="1"/>
  <c r="L11987" i="1"/>
  <c r="L493" i="1"/>
  <c r="L5514" i="1"/>
  <c r="L184" i="1"/>
  <c r="L11993" i="1"/>
  <c r="L8521" i="1"/>
  <c r="L8523" i="1"/>
  <c r="L5521" i="1"/>
  <c r="L67" i="1"/>
  <c r="L1245" i="1"/>
  <c r="L11995" i="1"/>
  <c r="L1246" i="1"/>
  <c r="L11056" i="1"/>
  <c r="L11060" i="1"/>
  <c r="L11998" i="1"/>
  <c r="L5533" i="1"/>
  <c r="L11066" i="1"/>
  <c r="L8544" i="1"/>
  <c r="L5539" i="1"/>
  <c r="L2910" i="1"/>
  <c r="L2912" i="1"/>
  <c r="L5547" i="1"/>
  <c r="L5551" i="1"/>
  <c r="L11074" i="1"/>
  <c r="L11077" i="1"/>
  <c r="L2916" i="1"/>
  <c r="L8562" i="1"/>
  <c r="L8565" i="1"/>
  <c r="L503" i="1"/>
  <c r="L8570" i="1"/>
  <c r="L2925" i="1"/>
  <c r="L5566" i="1"/>
  <c r="L2930" i="1"/>
  <c r="L5569" i="1"/>
  <c r="L508" i="1"/>
  <c r="L8575" i="1"/>
  <c r="L1268" i="1"/>
  <c r="L11087" i="1"/>
  <c r="L2940" i="1"/>
  <c r="L2941" i="1"/>
  <c r="L8584" i="1"/>
  <c r="L8586" i="1"/>
  <c r="L71" i="1"/>
  <c r="L8589" i="1"/>
  <c r="L11092" i="1"/>
  <c r="L8594" i="1"/>
  <c r="L1276" i="1"/>
  <c r="L8598" i="1"/>
  <c r="L5593" i="1"/>
  <c r="L8602" i="1"/>
  <c r="L2963" i="1"/>
  <c r="L189" i="1"/>
  <c r="L8608" i="1"/>
  <c r="L1289" i="1"/>
  <c r="L5605" i="1"/>
  <c r="L2969" i="1"/>
  <c r="L2970" i="1"/>
  <c r="L5612" i="1"/>
  <c r="L2975" i="1"/>
  <c r="L11099" i="1"/>
  <c r="L2984" i="1"/>
  <c r="L8618" i="1"/>
  <c r="L1294" i="1"/>
  <c r="L2990" i="1"/>
  <c r="L11103" i="1"/>
  <c r="L522" i="1"/>
  <c r="L73" i="1"/>
  <c r="L1297" i="1"/>
  <c r="L11107" i="1"/>
  <c r="L8635" i="1"/>
  <c r="L5641" i="1"/>
  <c r="L1300" i="1"/>
  <c r="L11109" i="1"/>
  <c r="L8641" i="1"/>
  <c r="L1305" i="1"/>
  <c r="L5652" i="1"/>
  <c r="L5656" i="1"/>
  <c r="L5660" i="1"/>
  <c r="L74" i="1"/>
  <c r="L11110" i="1"/>
  <c r="L5666" i="1"/>
  <c r="L8654" i="1"/>
  <c r="L5671" i="1"/>
  <c r="L5675" i="1"/>
  <c r="L11113" i="1"/>
  <c r="L200" i="1"/>
  <c r="L5682" i="1"/>
  <c r="L5684" i="1"/>
  <c r="L3023" i="1"/>
  <c r="L8667" i="1"/>
  <c r="L3028" i="1"/>
  <c r="L3030" i="1"/>
  <c r="L8675" i="1"/>
  <c r="L3032" i="1"/>
  <c r="L8679" i="1"/>
  <c r="L1322" i="1"/>
  <c r="L1325" i="1"/>
  <c r="L5702" i="1"/>
  <c r="L962" i="1"/>
  <c r="L4576" i="1"/>
  <c r="L7475" i="1"/>
  <c r="L148" i="1"/>
  <c r="L7601" i="1"/>
  <c r="L4745" i="1"/>
  <c r="L7665" i="1"/>
  <c r="L1065" i="1"/>
  <c r="L11749" i="1"/>
  <c r="L10357" i="1"/>
  <c r="L2416" i="1"/>
  <c r="L10371" i="1"/>
  <c r="L7735" i="1"/>
  <c r="L7748" i="1"/>
  <c r="L7757" i="1"/>
  <c r="L7764" i="1"/>
  <c r="L10401" i="1"/>
  <c r="L10407" i="1"/>
  <c r="L2463" i="1"/>
  <c r="L2469" i="1"/>
  <c r="L7812" i="1"/>
  <c r="L11786" i="1"/>
  <c r="L11790" i="1"/>
  <c r="L7839" i="1"/>
  <c r="L11793" i="1"/>
  <c r="L10457" i="1"/>
  <c r="L1110" i="1"/>
  <c r="L7870" i="1"/>
  <c r="L1112" i="1"/>
  <c r="L10484" i="1"/>
  <c r="L2523" i="1"/>
  <c r="L10494" i="1"/>
  <c r="L10502" i="1"/>
  <c r="L4981" i="1"/>
  <c r="L1120" i="1"/>
  <c r="L7931" i="1"/>
  <c r="L4997" i="1"/>
  <c r="L5008" i="1"/>
  <c r="L5016" i="1"/>
  <c r="L2565" i="1"/>
  <c r="L10550" i="1"/>
  <c r="L5028" i="1"/>
  <c r="L1140" i="1"/>
  <c r="L5042" i="1"/>
  <c r="L7995" i="1"/>
  <c r="L7997" i="1"/>
  <c r="L10590" i="1"/>
  <c r="L10599" i="1"/>
  <c r="L8012" i="1"/>
  <c r="L10606" i="1"/>
  <c r="L8028" i="1"/>
  <c r="L10618" i="1"/>
  <c r="L2621" i="1"/>
  <c r="L2626" i="1"/>
  <c r="L10636" i="1"/>
  <c r="L5127" i="1"/>
  <c r="L5133" i="1"/>
  <c r="L5137" i="1"/>
  <c r="L10666" i="1"/>
  <c r="L5155" i="1"/>
  <c r="L4401" i="1"/>
  <c r="L10252" i="1"/>
  <c r="L10347" i="1"/>
  <c r="L10374" i="1"/>
  <c r="L10397" i="1"/>
  <c r="L10425" i="1"/>
  <c r="L10449" i="1"/>
  <c r="L4946" i="1"/>
  <c r="L1117" i="1"/>
  <c r="L7935" i="1"/>
  <c r="L2568" i="1"/>
  <c r="L2586" i="1"/>
  <c r="L431" i="1"/>
  <c r="L8042" i="1"/>
  <c r="L8074" i="1"/>
  <c r="L11873" i="1"/>
  <c r="L5171" i="1"/>
  <c r="L8123" i="1"/>
  <c r="L5210" i="1"/>
  <c r="L10732" i="1"/>
  <c r="L8178" i="1"/>
  <c r="L11902" i="1"/>
  <c r="L10765" i="1"/>
  <c r="L5280" i="1"/>
  <c r="L8232" i="1"/>
  <c r="L10790" i="1"/>
  <c r="L2752" i="1"/>
  <c r="L8262" i="1"/>
  <c r="L1198" i="1"/>
  <c r="L8278" i="1"/>
  <c r="L8291" i="1"/>
  <c r="L11924" i="1"/>
  <c r="L10840" i="1"/>
  <c r="L8310" i="1"/>
  <c r="L5366" i="1"/>
  <c r="L8330" i="1"/>
  <c r="L8338" i="1"/>
  <c r="L5391" i="1"/>
  <c r="L8356" i="1"/>
  <c r="L10898" i="1"/>
  <c r="L5409" i="1"/>
  <c r="L8383" i="1"/>
  <c r="L5423" i="1"/>
  <c r="L5430" i="1"/>
  <c r="L1223" i="1"/>
  <c r="L8421" i="1"/>
  <c r="L10951" i="1"/>
  <c r="L10959" i="1"/>
  <c r="L5464" i="1"/>
  <c r="L11970" i="1"/>
  <c r="L2863" i="1"/>
  <c r="L5478" i="1"/>
  <c r="L8480" i="1"/>
  <c r="L5489" i="1"/>
  <c r="L2878" i="1"/>
  <c r="L8490" i="1"/>
  <c r="L8496" i="1"/>
  <c r="L2890" i="1"/>
  <c r="L8511" i="1"/>
  <c r="L5515" i="1"/>
  <c r="L11994" i="1"/>
  <c r="L8527" i="1"/>
  <c r="L11051" i="1"/>
  <c r="L2906" i="1"/>
  <c r="L11999" i="1"/>
  <c r="L5540" i="1"/>
  <c r="L5548" i="1"/>
  <c r="L11075" i="1"/>
  <c r="L2919" i="1"/>
  <c r="L2922" i="1"/>
  <c r="L2928" i="1"/>
  <c r="L5571" i="1"/>
  <c r="L11085" i="1"/>
  <c r="L5576" i="1"/>
  <c r="L187" i="1"/>
  <c r="L5583" i="1"/>
  <c r="L8590" i="1"/>
  <c r="L2955" i="1"/>
  <c r="L2958" i="1"/>
  <c r="L8604" i="1"/>
  <c r="L11095" i="1"/>
  <c r="L1290" i="1"/>
  <c r="L8612" i="1"/>
  <c r="L2974" i="1"/>
  <c r="L2981" i="1"/>
  <c r="L2986" i="1"/>
  <c r="L8624" i="1"/>
  <c r="L11104" i="1"/>
  <c r="L8631" i="1"/>
  <c r="L524" i="1"/>
  <c r="L8640" i="1"/>
  <c r="L526" i="1"/>
  <c r="L5654" i="1"/>
  <c r="L5662" i="1"/>
  <c r="L1310" i="1"/>
  <c r="L8655" i="1"/>
  <c r="L5677" i="1"/>
  <c r="L8661" i="1"/>
  <c r="L5685" i="1"/>
  <c r="L3026" i="1"/>
  <c r="L8672" i="1"/>
  <c r="L11120" i="1"/>
  <c r="L11121" i="1"/>
  <c r="L3039" i="1"/>
  <c r="L1088" i="1"/>
  <c r="L4967" i="1"/>
  <c r="L5037" i="1"/>
  <c r="L8065" i="1"/>
  <c r="L8136" i="1"/>
  <c r="L2724" i="1"/>
  <c r="L10788" i="1"/>
  <c r="L10814" i="1"/>
  <c r="L2783" i="1"/>
  <c r="L11940" i="1"/>
  <c r="L5407" i="1"/>
  <c r="L8409" i="1"/>
  <c r="L10955" i="1"/>
  <c r="L8470" i="1"/>
  <c r="L8483" i="1"/>
  <c r="L11984" i="1"/>
  <c r="L2900" i="1"/>
  <c r="L5534" i="1"/>
  <c r="L11080" i="1"/>
  <c r="L1264" i="1"/>
  <c r="L2947" i="1"/>
  <c r="L5592" i="1"/>
  <c r="L5602" i="1"/>
  <c r="L8619" i="1"/>
  <c r="L5636" i="1"/>
  <c r="L8646" i="1"/>
  <c r="L5680" i="1"/>
  <c r="L8678" i="1"/>
  <c r="L7763" i="1"/>
  <c r="L4902" i="1"/>
  <c r="L2564" i="1"/>
  <c r="L5152" i="1"/>
  <c r="L2690" i="1"/>
  <c r="L8218" i="1"/>
  <c r="L10809" i="1"/>
  <c r="L465" i="1"/>
  <c r="L11941" i="1"/>
  <c r="L10923" i="1"/>
  <c r="L1226" i="1"/>
  <c r="L486" i="1"/>
  <c r="L1240" i="1"/>
  <c r="L8501" i="1"/>
  <c r="L494" i="1"/>
  <c r="L497" i="1"/>
  <c r="L5559" i="1"/>
  <c r="L8572" i="1"/>
  <c r="L2939" i="1"/>
  <c r="L2951" i="1"/>
  <c r="L8603" i="1"/>
  <c r="L5607" i="1"/>
  <c r="L5626" i="1"/>
  <c r="L5647" i="1"/>
  <c r="L8650" i="1"/>
  <c r="L8660" i="1"/>
  <c r="L1318" i="1"/>
  <c r="L1328" i="1"/>
  <c r="L10012" i="1"/>
  <c r="L4715" i="1"/>
  <c r="L7699" i="1"/>
  <c r="L7734" i="1"/>
  <c r="L10400" i="1"/>
  <c r="L10426" i="1"/>
  <c r="L7846" i="1"/>
  <c r="L10478" i="1"/>
  <c r="L7910" i="1"/>
  <c r="L10530" i="1"/>
  <c r="L7959" i="1"/>
  <c r="L7991" i="1"/>
  <c r="L5076" i="1"/>
  <c r="L10623" i="1"/>
  <c r="L166" i="1"/>
  <c r="L8096" i="1"/>
  <c r="L2667" i="1"/>
  <c r="L1167" i="1"/>
  <c r="L1177" i="1"/>
  <c r="L10737" i="1"/>
  <c r="L5234" i="1"/>
  <c r="L5249" i="1"/>
  <c r="L10769" i="1"/>
  <c r="L454" i="1"/>
  <c r="L8233" i="1"/>
  <c r="L2746" i="1"/>
  <c r="L10797" i="1"/>
  <c r="L8263" i="1"/>
  <c r="L11919" i="1"/>
  <c r="L5330" i="1"/>
  <c r="L10824" i="1"/>
  <c r="L10833" i="1"/>
  <c r="L8304" i="1"/>
  <c r="L10853" i="1"/>
  <c r="L11937" i="1"/>
  <c r="L5373" i="1"/>
  <c r="L8339" i="1"/>
  <c r="L11943" i="1"/>
  <c r="L2810" i="1"/>
  <c r="L10899" i="1"/>
  <c r="L5411" i="1"/>
  <c r="L10915" i="1"/>
  <c r="L5424" i="1"/>
  <c r="L10934" i="1"/>
  <c r="L2834" i="1"/>
  <c r="L5446" i="1"/>
  <c r="L1230" i="1"/>
  <c r="L8437" i="1"/>
  <c r="L8447" i="1"/>
  <c r="L2861" i="1"/>
  <c r="L5475" i="1"/>
  <c r="L487" i="1"/>
  <c r="L10990" i="1"/>
  <c r="L10998" i="1"/>
  <c r="L8489" i="1"/>
  <c r="L5498" i="1"/>
  <c r="L2888" i="1"/>
  <c r="L11021" i="1"/>
  <c r="L2893" i="1"/>
  <c r="L2896" i="1"/>
  <c r="L11040" i="1"/>
  <c r="L8530" i="1"/>
  <c r="L11052" i="1"/>
  <c r="L11061" i="1"/>
  <c r="L12000" i="1"/>
  <c r="L5541" i="1"/>
  <c r="L8555" i="1"/>
  <c r="L5556" i="1"/>
  <c r="L69" i="1"/>
  <c r="L5562" i="1"/>
  <c r="L1259" i="1"/>
  <c r="L5572" i="1"/>
  <c r="L1266" i="1"/>
  <c r="L70" i="1"/>
  <c r="L2944" i="1"/>
  <c r="L1270" i="1"/>
  <c r="L8592" i="1"/>
  <c r="L5591" i="1"/>
  <c r="L1280" i="1"/>
  <c r="L188" i="1"/>
  <c r="L5599" i="1"/>
  <c r="L11096" i="1"/>
  <c r="L518" i="1"/>
  <c r="L5614" i="1"/>
  <c r="L11100" i="1"/>
  <c r="L2988" i="1"/>
  <c r="L11102" i="1"/>
  <c r="L2991" i="1"/>
  <c r="L8632" i="1"/>
  <c r="L2996" i="1"/>
  <c r="L1302" i="1"/>
  <c r="L8644" i="1"/>
  <c r="L1307" i="1"/>
  <c r="L197" i="1"/>
  <c r="L3013" i="1"/>
  <c r="L3016" i="1"/>
  <c r="L11112" i="1"/>
  <c r="L8662" i="1"/>
  <c r="L8665" i="1"/>
  <c r="L8668" i="1"/>
  <c r="L8674" i="1"/>
  <c r="L1320" i="1"/>
  <c r="L1324" i="1"/>
  <c r="L4568" i="1"/>
  <c r="L153" i="1"/>
  <c r="L4798" i="1"/>
  <c r="L1083" i="1"/>
  <c r="L4852" i="1"/>
  <c r="L4884" i="1"/>
  <c r="L4919" i="1"/>
  <c r="L7885" i="1"/>
  <c r="L10506" i="1"/>
  <c r="L5003" i="1"/>
  <c r="L10555" i="1"/>
  <c r="L5054" i="1"/>
  <c r="L5086" i="1"/>
  <c r="L8054" i="1"/>
  <c r="L8079" i="1"/>
  <c r="L1160" i="1"/>
  <c r="L10697" i="1"/>
  <c r="L5199" i="1"/>
  <c r="L8149" i="1"/>
  <c r="L2701" i="1"/>
  <c r="L2706" i="1"/>
  <c r="L10759" i="1"/>
  <c r="L2726" i="1"/>
  <c r="L8222" i="1"/>
  <c r="L11911" i="1"/>
  <c r="L5301" i="1"/>
  <c r="L5310" i="1"/>
  <c r="L10803" i="1"/>
  <c r="L10810" i="1"/>
  <c r="L2772" i="1"/>
  <c r="L2775" i="1"/>
  <c r="L464" i="1"/>
  <c r="L2788" i="1"/>
  <c r="L5360" i="1"/>
  <c r="L8322" i="1"/>
  <c r="L10868" i="1"/>
  <c r="L5382" i="1"/>
  <c r="L5392" i="1"/>
  <c r="L10892" i="1"/>
  <c r="L8362" i="1"/>
  <c r="L8376" i="1"/>
  <c r="L8387" i="1"/>
  <c r="L1219" i="1"/>
  <c r="L5431" i="1"/>
  <c r="L5442" i="1"/>
  <c r="L10947" i="1"/>
  <c r="L2845" i="1"/>
  <c r="L11967" i="1"/>
  <c r="L5465" i="1"/>
  <c r="L10975" i="1"/>
  <c r="L10982" i="1"/>
  <c r="L11975" i="1"/>
  <c r="L10991" i="1"/>
  <c r="L11001" i="1"/>
  <c r="L1241" i="1"/>
  <c r="L5499" i="1"/>
  <c r="L8497" i="1"/>
  <c r="L8504" i="1"/>
  <c r="L8512" i="1"/>
  <c r="L11991" i="1"/>
  <c r="L5518" i="1"/>
  <c r="L5522" i="1"/>
  <c r="L8535" i="1"/>
  <c r="L8538" i="1"/>
  <c r="L8541" i="1"/>
  <c r="L5544" i="1"/>
  <c r="L5549" i="1"/>
  <c r="L1251" i="1"/>
  <c r="L2920" i="1"/>
  <c r="L2923" i="1"/>
  <c r="L2931" i="1"/>
  <c r="L1261" i="1"/>
  <c r="L2936" i="1"/>
  <c r="L512" i="1"/>
  <c r="L11088" i="1"/>
  <c r="L5585" i="1"/>
  <c r="L2952" i="1"/>
  <c r="L2956" i="1"/>
  <c r="L8599" i="1"/>
  <c r="L11094" i="1"/>
  <c r="L1287" i="1"/>
  <c r="L18" i="1"/>
  <c r="L519" i="1"/>
  <c r="L2976" i="1"/>
  <c r="L5618" i="1"/>
  <c r="L5624" i="1"/>
  <c r="L194" i="1"/>
  <c r="L2992" i="1"/>
  <c r="L5637" i="1"/>
  <c r="L11108" i="1"/>
  <c r="L525" i="1"/>
  <c r="L3002" i="1"/>
  <c r="L196" i="1"/>
  <c r="L3008" i="1"/>
  <c r="L5667" i="1"/>
  <c r="L5672" i="1"/>
  <c r="L532" i="1"/>
  <c r="L8663" i="1"/>
  <c r="L20" i="1"/>
  <c r="L8670" i="1"/>
  <c r="L5693" i="1"/>
  <c r="L1321" i="1"/>
  <c r="L3038" i="1"/>
  <c r="L7684" i="1"/>
  <c r="L10546" i="1"/>
  <c r="L10616" i="1"/>
  <c r="L8118" i="1"/>
  <c r="L5246" i="1"/>
  <c r="L8228" i="1"/>
  <c r="L2764" i="1"/>
  <c r="L8296" i="1"/>
  <c r="L2794" i="1"/>
  <c r="L5399" i="1"/>
  <c r="L10921" i="1"/>
  <c r="L10946" i="1"/>
  <c r="L10965" i="1"/>
  <c r="L8479" i="1"/>
  <c r="L11983" i="1"/>
  <c r="L2895" i="1"/>
  <c r="L11047" i="1"/>
  <c r="L11072" i="1"/>
  <c r="L8573" i="1"/>
  <c r="L2938" i="1"/>
  <c r="L514" i="1"/>
  <c r="L8607" i="1"/>
  <c r="L5617" i="1"/>
  <c r="L1296" i="1"/>
  <c r="L8642" i="1"/>
  <c r="L3015" i="1"/>
  <c r="L5688" i="1"/>
  <c r="L4811" i="1"/>
  <c r="L2468" i="1"/>
  <c r="L2530" i="1"/>
  <c r="L10597" i="1"/>
  <c r="L10691" i="1"/>
  <c r="L169" i="1"/>
  <c r="L2745" i="1"/>
  <c r="L10818" i="1"/>
  <c r="L8318" i="1"/>
  <c r="L10896" i="1"/>
  <c r="L10932" i="1"/>
  <c r="L11966" i="1"/>
  <c r="L10984" i="1"/>
  <c r="L8487" i="1"/>
  <c r="L11026" i="1"/>
  <c r="L11050" i="1"/>
  <c r="L8558" i="1"/>
  <c r="L5570" i="1"/>
  <c r="L2948" i="1"/>
  <c r="L515" i="1"/>
  <c r="L8610" i="1"/>
  <c r="L8616" i="1"/>
  <c r="L5631" i="1"/>
  <c r="L8643" i="1"/>
  <c r="L3011" i="1"/>
  <c r="L3021" i="1"/>
  <c r="L3033" i="1"/>
  <c r="L995" i="1"/>
  <c r="L4737" i="1"/>
  <c r="L10356" i="1"/>
  <c r="L10381" i="1"/>
  <c r="L1092" i="1"/>
  <c r="L4885" i="1"/>
  <c r="L1105" i="1"/>
  <c r="L2514" i="1"/>
  <c r="L4980" i="1"/>
  <c r="L11830" i="1"/>
  <c r="L7964" i="1"/>
  <c r="L2590" i="1"/>
  <c r="L10605" i="1"/>
  <c r="L60" i="1"/>
  <c r="L8080" i="1"/>
  <c r="L11877" i="1"/>
  <c r="L5179" i="1"/>
  <c r="L5200" i="1"/>
  <c r="L11897" i="1"/>
  <c r="L1180" i="1"/>
  <c r="L8186" i="1"/>
  <c r="L5254" i="1"/>
  <c r="L5269" i="1"/>
  <c r="L8223" i="1"/>
  <c r="L10785" i="1"/>
  <c r="L8244" i="1"/>
  <c r="L5311" i="1"/>
  <c r="L8265" i="1"/>
  <c r="L8274" i="1"/>
  <c r="L1200" i="1"/>
  <c r="L10826" i="1"/>
  <c r="L2782" i="1"/>
  <c r="L10845" i="1"/>
  <c r="L1207" i="1"/>
  <c r="L2795" i="1"/>
  <c r="L8333" i="1"/>
  <c r="L8342" i="1"/>
  <c r="L5393" i="1"/>
  <c r="L10893" i="1"/>
  <c r="L8367" i="1"/>
  <c r="L2822" i="1"/>
  <c r="L8388" i="1"/>
  <c r="L5425" i="1"/>
  <c r="L479" i="1"/>
  <c r="L11960" i="1"/>
  <c r="L8425" i="1"/>
  <c r="L8432" i="1"/>
  <c r="L8441" i="1"/>
  <c r="L2860" i="1"/>
  <c r="L10976" i="1"/>
  <c r="L8465" i="1"/>
  <c r="L2870" i="1"/>
  <c r="L8481" i="1"/>
  <c r="L8486" i="1"/>
  <c r="L11013" i="1"/>
  <c r="L5500" i="1"/>
  <c r="L8498" i="1"/>
  <c r="L8508" i="1"/>
  <c r="L11030" i="1"/>
  <c r="L2897" i="1"/>
  <c r="L2899" i="1"/>
  <c r="L8531" i="1"/>
  <c r="L11054" i="1"/>
  <c r="L11062" i="1"/>
  <c r="L5537" i="1"/>
  <c r="L8550" i="1"/>
  <c r="L5552" i="1"/>
  <c r="L5558" i="1"/>
  <c r="L5560" i="1"/>
  <c r="L2926" i="1"/>
  <c r="L2932" i="1"/>
  <c r="L5574" i="1"/>
  <c r="L510" i="1"/>
  <c r="L513" i="1"/>
  <c r="L2945" i="1"/>
  <c r="L5586" i="1"/>
  <c r="L5588" i="1"/>
  <c r="L1277" i="1"/>
  <c r="L1281" i="1"/>
  <c r="L516" i="1"/>
  <c r="L1288" i="1"/>
  <c r="L2966" i="1"/>
  <c r="L2971" i="1"/>
  <c r="L2977" i="1"/>
  <c r="L5619" i="1"/>
  <c r="L11101" i="1"/>
  <c r="L521" i="1"/>
  <c r="L5634" i="1"/>
  <c r="L523" i="1"/>
  <c r="L5642" i="1"/>
  <c r="L2999" i="1"/>
  <c r="L8645" i="1"/>
  <c r="L8649" i="1"/>
  <c r="L5664" i="1"/>
  <c r="L3014" i="1"/>
  <c r="L1313" i="1"/>
  <c r="L11114" i="1"/>
  <c r="L11117" i="1"/>
  <c r="L3024" i="1"/>
  <c r="L202" i="1"/>
  <c r="L8676" i="1"/>
  <c r="L5698" i="1"/>
  <c r="L1326" i="1"/>
  <c r="L7725" i="1"/>
  <c r="L5170" i="1"/>
  <c r="L10743" i="1"/>
  <c r="L10795" i="1"/>
  <c r="L8286" i="1"/>
  <c r="L2796" i="1"/>
  <c r="L11949" i="1"/>
  <c r="L5429" i="1"/>
  <c r="L5469" i="1"/>
  <c r="L11016" i="1"/>
  <c r="L5517" i="1"/>
  <c r="L12001" i="1"/>
  <c r="L2913" i="1"/>
  <c r="L8571" i="1"/>
  <c r="L2942" i="1"/>
  <c r="L5595" i="1"/>
  <c r="L191" i="1"/>
  <c r="L5625" i="1"/>
  <c r="L5646" i="1"/>
  <c r="L5661" i="1"/>
  <c r="L1314" i="1"/>
  <c r="L5691" i="1"/>
  <c r="L5703" i="1"/>
  <c r="L2319" i="1"/>
  <c r="L10521" i="1"/>
  <c r="L10644" i="1"/>
  <c r="L8122" i="1"/>
  <c r="L5247" i="1"/>
  <c r="L5287" i="1"/>
  <c r="L10802" i="1"/>
  <c r="L10822" i="1"/>
  <c r="L8309" i="1"/>
  <c r="L10873" i="1"/>
  <c r="L1215" i="1"/>
  <c r="L1217" i="1"/>
  <c r="L11959" i="1"/>
  <c r="L8443" i="1"/>
  <c r="L11977" i="1"/>
  <c r="L2887" i="1"/>
  <c r="L11038" i="1"/>
  <c r="L8537" i="1"/>
  <c r="L8552" i="1"/>
  <c r="L5561" i="1"/>
  <c r="L8582" i="1"/>
  <c r="L517" i="1"/>
  <c r="L1293" i="1"/>
  <c r="L1299" i="1"/>
  <c r="L5653" i="1"/>
  <c r="L198" i="1"/>
  <c r="L11118" i="1"/>
  <c r="L3036" i="1"/>
  <c r="L7466" i="1"/>
  <c r="L7662" i="1"/>
  <c r="L7717" i="1"/>
  <c r="L10387" i="1"/>
  <c r="L7786" i="1"/>
  <c r="L4891" i="1"/>
  <c r="L1108" i="1"/>
  <c r="L4961" i="1"/>
  <c r="L10513" i="1"/>
  <c r="L5013" i="1"/>
  <c r="L2579" i="1"/>
  <c r="L2593" i="1"/>
  <c r="L8024" i="1"/>
  <c r="L10635" i="1"/>
  <c r="L434" i="1"/>
  <c r="L11879" i="1"/>
  <c r="L2673" i="1"/>
  <c r="L10712" i="1"/>
  <c r="L10727" i="1"/>
  <c r="L10742" i="1"/>
  <c r="L8187" i="1"/>
  <c r="L5256" i="1"/>
  <c r="L1189" i="1"/>
  <c r="L2734" i="1"/>
  <c r="L10786" i="1"/>
  <c r="L457" i="1"/>
  <c r="L10801" i="1"/>
  <c r="L10807" i="1"/>
  <c r="L5326" i="1"/>
  <c r="L5332" i="1"/>
  <c r="L8294" i="1"/>
  <c r="L5348" i="1"/>
  <c r="L10846" i="1"/>
  <c r="L8313" i="1"/>
  <c r="L11938" i="1"/>
  <c r="L5376" i="1"/>
  <c r="L5386" i="1"/>
  <c r="L5397" i="1"/>
  <c r="L11945" i="1"/>
  <c r="L10902" i="1"/>
  <c r="L10911" i="1"/>
  <c r="L10917" i="1"/>
  <c r="L5426" i="1"/>
  <c r="L5433" i="1"/>
  <c r="L11961" i="1"/>
  <c r="L8426" i="1"/>
  <c r="L2849" i="1"/>
  <c r="L2854" i="1"/>
  <c r="L10969" i="1"/>
  <c r="L5471" i="1"/>
  <c r="L8466" i="1"/>
  <c r="L8478" i="1"/>
  <c r="L5486" i="1"/>
  <c r="L11002" i="1"/>
  <c r="L11014" i="1"/>
  <c r="L2884" i="1"/>
  <c r="L8499" i="1"/>
  <c r="L5511" i="1"/>
  <c r="L8514" i="1"/>
  <c r="L11992" i="1"/>
  <c r="L8524" i="1"/>
  <c r="L5524" i="1"/>
  <c r="L11055" i="1"/>
  <c r="L11063" i="1"/>
  <c r="L8545" i="1"/>
  <c r="L1248" i="1"/>
  <c r="L11073" i="1"/>
  <c r="L11078" i="1"/>
  <c r="L501" i="1"/>
  <c r="L5565" i="1"/>
  <c r="L11082" i="1"/>
  <c r="L1262" i="1"/>
  <c r="L11086" i="1"/>
  <c r="L5578" i="1"/>
  <c r="L1269" i="1"/>
  <c r="L1271" i="1"/>
  <c r="L5589" i="1"/>
  <c r="L8596" i="1"/>
  <c r="L2961" i="1"/>
  <c r="L1283" i="1"/>
  <c r="L2965" i="1"/>
  <c r="L5606" i="1"/>
  <c r="L8613" i="1"/>
  <c r="L2978" i="1"/>
  <c r="L8617" i="1"/>
  <c r="L8621" i="1"/>
  <c r="L5628" i="1"/>
  <c r="L5635" i="1"/>
  <c r="L1298" i="1"/>
  <c r="L5643" i="1"/>
  <c r="L5648" i="1"/>
  <c r="L3003" i="1"/>
  <c r="L3005" i="1"/>
  <c r="L529" i="1"/>
  <c r="L8653" i="1"/>
  <c r="L75" i="1"/>
  <c r="L11115" i="1"/>
  <c r="L3018" i="1"/>
  <c r="L201" i="1"/>
  <c r="L5689" i="1"/>
  <c r="L11119" i="1"/>
  <c r="L5699" i="1"/>
  <c r="L1327" i="1"/>
  <c r="L10167" i="1"/>
  <c r="L7664" i="1"/>
  <c r="L10361" i="1"/>
  <c r="L4833" i="1"/>
  <c r="L7788" i="1"/>
  <c r="L4894" i="1"/>
  <c r="L7855" i="1"/>
  <c r="L4962" i="1"/>
  <c r="L1119" i="1"/>
  <c r="L5014" i="1"/>
  <c r="L7978" i="1"/>
  <c r="L2594" i="1"/>
  <c r="L10610" i="1"/>
  <c r="L2631" i="1"/>
  <c r="L5149" i="1"/>
  <c r="L1162" i="1"/>
  <c r="L2675" i="1"/>
  <c r="L2688" i="1"/>
  <c r="L2696" i="1"/>
  <c r="L449" i="1"/>
  <c r="L5245" i="1"/>
  <c r="L5257" i="1"/>
  <c r="L10773" i="1"/>
  <c r="L10781" i="1"/>
  <c r="L8237" i="1"/>
  <c r="L8245" i="1"/>
  <c r="L8255" i="1"/>
  <c r="L5320" i="1"/>
  <c r="L10812" i="1"/>
  <c r="L177" i="1"/>
  <c r="L2778" i="1"/>
  <c r="L10836" i="1"/>
  <c r="L5355" i="1"/>
  <c r="L8314" i="1"/>
  <c r="L8327" i="1"/>
  <c r="L5378" i="1"/>
  <c r="L5387" i="1"/>
  <c r="L5398" i="1"/>
  <c r="L2815" i="1"/>
  <c r="L5404" i="1"/>
  <c r="L5413" i="1"/>
  <c r="L11955" i="1"/>
  <c r="L477" i="1"/>
  <c r="L5434" i="1"/>
  <c r="L10945" i="1"/>
  <c r="L8427" i="1"/>
  <c r="L8434" i="1"/>
  <c r="L2856" i="1"/>
  <c r="L10970" i="1"/>
  <c r="L5472" i="1"/>
  <c r="L10983" i="1"/>
  <c r="L11976" i="1"/>
  <c r="L10995" i="1"/>
  <c r="L11007" i="1"/>
  <c r="L491" i="1"/>
  <c r="L2885" i="1"/>
  <c r="L492" i="1"/>
  <c r="L11022" i="1"/>
  <c r="L11032" i="1"/>
  <c r="L8518" i="1"/>
  <c r="L8525" i="1"/>
  <c r="L11046" i="1"/>
  <c r="L11057" i="1"/>
  <c r="L8540" i="1"/>
  <c r="L8546" i="1"/>
  <c r="L8551" i="1"/>
  <c r="L498" i="1"/>
  <c r="L2917" i="1"/>
  <c r="L2921" i="1"/>
  <c r="L11081" i="1"/>
  <c r="L5568" i="1"/>
  <c r="L5575" i="1"/>
  <c r="L2937" i="1"/>
  <c r="L8581" i="1"/>
  <c r="L5582" i="1"/>
  <c r="L11090" i="1"/>
  <c r="L8593" i="1"/>
  <c r="L1279" i="1"/>
  <c r="L8601" i="1"/>
  <c r="L5597" i="1"/>
  <c r="L5601" i="1"/>
  <c r="L11097" i="1"/>
  <c r="L5611" i="1"/>
  <c r="L2980" i="1"/>
  <c r="L5621" i="1"/>
  <c r="L8623" i="1"/>
  <c r="L5629" i="1"/>
  <c r="L11105" i="1"/>
  <c r="L5638" i="1"/>
  <c r="L8639" i="1"/>
  <c r="L1303" i="1"/>
  <c r="L5651" i="1"/>
  <c r="L5658" i="1"/>
  <c r="L5665" i="1"/>
  <c r="L1311" i="1"/>
  <c r="L5674" i="1"/>
  <c r="L5679" i="1"/>
  <c r="L3019" i="1"/>
  <c r="L3025" i="1"/>
  <c r="L3029" i="1"/>
  <c r="L1319" i="1"/>
  <c r="L8681" i="1"/>
  <c r="L8685" i="1"/>
  <c r="L7533" i="1"/>
  <c r="L7794" i="1"/>
  <c r="L7834" i="1"/>
  <c r="L7868" i="1"/>
  <c r="L1122" i="1"/>
  <c r="L1146" i="1"/>
  <c r="L10672" i="1"/>
  <c r="L2698" i="1"/>
  <c r="L8212" i="1"/>
  <c r="L8256" i="1"/>
  <c r="L11928" i="1"/>
  <c r="L10880" i="1"/>
  <c r="L8380" i="1"/>
  <c r="L8430" i="1"/>
  <c r="L1235" i="1"/>
  <c r="L5493" i="1"/>
  <c r="L11025" i="1"/>
  <c r="L11996" i="1"/>
  <c r="L1254" i="1"/>
  <c r="L5587" i="1"/>
  <c r="L8614" i="1"/>
  <c r="L8636" i="1"/>
  <c r="L3010" i="1"/>
  <c r="L533" i="1"/>
  <c r="L3035" i="1"/>
  <c r="L11746" i="1"/>
  <c r="L7869" i="1"/>
  <c r="L7983" i="1"/>
  <c r="L5103" i="1"/>
  <c r="L5220" i="1"/>
  <c r="L5264" i="1"/>
  <c r="L5306" i="1"/>
  <c r="L10830" i="1"/>
  <c r="L5372" i="1"/>
  <c r="L11951" i="1"/>
  <c r="L2841" i="1"/>
  <c r="L1236" i="1"/>
  <c r="L1242" i="1"/>
  <c r="L11033" i="1"/>
  <c r="L5535" i="1"/>
  <c r="L509" i="1"/>
  <c r="L2954" i="1"/>
  <c r="L2973" i="1"/>
  <c r="L8630" i="1"/>
  <c r="L5676" i="1"/>
  <c r="AB4" i="1" l="1"/>
</calcChain>
</file>

<file path=xl/sharedStrings.xml><?xml version="1.0" encoding="utf-8"?>
<sst xmlns="http://schemas.openxmlformats.org/spreadsheetml/2006/main" count="72069" uniqueCount="24072">
  <si>
    <t>CustomerID</t>
  </si>
  <si>
    <t>Age</t>
  </si>
  <si>
    <t>Gender</t>
  </si>
  <si>
    <t>Country</t>
  </si>
  <si>
    <t>RegistrationDate</t>
  </si>
  <si>
    <t>AcquisitionChannel</t>
  </si>
  <si>
    <t>EmailOpens</t>
  </si>
  <si>
    <t>EmailClicks</t>
  </si>
  <si>
    <t>AdImpressions</t>
  </si>
  <si>
    <t>AdClicks</t>
  </si>
  <si>
    <t>TotalSpent</t>
  </si>
  <si>
    <t>NumberOfOrders</t>
  </si>
  <si>
    <t>DaysSinceLastPurchase</t>
  </si>
  <si>
    <t>EmailClickRate</t>
  </si>
  <si>
    <t>AdClickRate</t>
  </si>
  <si>
    <t>AvgOrderValue</t>
  </si>
  <si>
    <t>CustomerSegment</t>
  </si>
  <si>
    <t>Churned</t>
  </si>
  <si>
    <t>CUST_00001</t>
  </si>
  <si>
    <t>Male</t>
  </si>
  <si>
    <t>Japan</t>
  </si>
  <si>
    <t>Facebook Ads</t>
  </si>
  <si>
    <t>Medium Value</t>
  </si>
  <si>
    <t>CUST_00002</t>
  </si>
  <si>
    <t>Female</t>
  </si>
  <si>
    <t>USA</t>
  </si>
  <si>
    <t>Google Ads</t>
  </si>
  <si>
    <t>Low Value</t>
  </si>
  <si>
    <t>CUST_00003</t>
  </si>
  <si>
    <t>Canada</t>
  </si>
  <si>
    <t>Organic Search</t>
  </si>
  <si>
    <t>CUST_00004</t>
  </si>
  <si>
    <t>CUST_00005</t>
  </si>
  <si>
    <t>Other</t>
  </si>
  <si>
    <t>CUST_00006</t>
  </si>
  <si>
    <t>Australia</t>
  </si>
  <si>
    <t>CUST_00007</t>
  </si>
  <si>
    <t>Email</t>
  </si>
  <si>
    <t>CUST_00008</t>
  </si>
  <si>
    <t>CUST_00009</t>
  </si>
  <si>
    <t>CUST_00010</t>
  </si>
  <si>
    <t>UK</t>
  </si>
  <si>
    <t>CUST_00011</t>
  </si>
  <si>
    <t>CUST_00012</t>
  </si>
  <si>
    <t>CUST_00013</t>
  </si>
  <si>
    <t>CUST_00014</t>
  </si>
  <si>
    <t>France</t>
  </si>
  <si>
    <t>CUST_00015</t>
  </si>
  <si>
    <t>CUST_00016</t>
  </si>
  <si>
    <t>Germany</t>
  </si>
  <si>
    <t>CUST_00017</t>
  </si>
  <si>
    <t>CUST_00018</t>
  </si>
  <si>
    <t>CUST_00019</t>
  </si>
  <si>
    <t>CUST_00020</t>
  </si>
  <si>
    <t>CUST_00021</t>
  </si>
  <si>
    <t>CUST_00022</t>
  </si>
  <si>
    <t>CUST_00023</t>
  </si>
  <si>
    <t>High Value</t>
  </si>
  <si>
    <t>CUST_00024</t>
  </si>
  <si>
    <t>CUST_00025</t>
  </si>
  <si>
    <t>Direct</t>
  </si>
  <si>
    <t>CUST_00026</t>
  </si>
  <si>
    <t>Referral</t>
  </si>
  <si>
    <t>CUST_00027</t>
  </si>
  <si>
    <t>CUST_00028</t>
  </si>
  <si>
    <t>CUST_00029</t>
  </si>
  <si>
    <t>CUST_00030</t>
  </si>
  <si>
    <t>CUST_00031</t>
  </si>
  <si>
    <t>CUST_00032</t>
  </si>
  <si>
    <t>CUST_00033</t>
  </si>
  <si>
    <t>CUST_00034</t>
  </si>
  <si>
    <t>CUST_00035</t>
  </si>
  <si>
    <t>CUST_00036</t>
  </si>
  <si>
    <t>CUST_00037</t>
  </si>
  <si>
    <t>CUST_00038</t>
  </si>
  <si>
    <t>CUST_00039</t>
  </si>
  <si>
    <t>CUST_00040</t>
  </si>
  <si>
    <t>CUST_00041</t>
  </si>
  <si>
    <t>CUST_00042</t>
  </si>
  <si>
    <t>CUST_00043</t>
  </si>
  <si>
    <t>CUST_00044</t>
  </si>
  <si>
    <t>CUST_00045</t>
  </si>
  <si>
    <t>CUST_00046</t>
  </si>
  <si>
    <t>CUST_00047</t>
  </si>
  <si>
    <t>CUST_00048</t>
  </si>
  <si>
    <t>CUST_00049</t>
  </si>
  <si>
    <t>CUST_00050</t>
  </si>
  <si>
    <t>CUST_00051</t>
  </si>
  <si>
    <t>CUST_00052</t>
  </si>
  <si>
    <t>CUST_00053</t>
  </si>
  <si>
    <t>CUST_00054</t>
  </si>
  <si>
    <t>CUST_00055</t>
  </si>
  <si>
    <t>CUST_00056</t>
  </si>
  <si>
    <t>CUST_00057</t>
  </si>
  <si>
    <t>CUST_00058</t>
  </si>
  <si>
    <t>CUST_00059</t>
  </si>
  <si>
    <t>CUST_00060</t>
  </si>
  <si>
    <t>CUST_00061</t>
  </si>
  <si>
    <t>CUST_00062</t>
  </si>
  <si>
    <t>CUST_00063</t>
  </si>
  <si>
    <t>CUST_00064</t>
  </si>
  <si>
    <t>CUST_00065</t>
  </si>
  <si>
    <t>CUST_00066</t>
  </si>
  <si>
    <t>CUST_00067</t>
  </si>
  <si>
    <t>CUST_00068</t>
  </si>
  <si>
    <t>CUST_00069</t>
  </si>
  <si>
    <t>CUST_00070</t>
  </si>
  <si>
    <t>CUST_00071</t>
  </si>
  <si>
    <t>CUST_00072</t>
  </si>
  <si>
    <t>CUST_00073</t>
  </si>
  <si>
    <t>CUST_00074</t>
  </si>
  <si>
    <t>CUST_00075</t>
  </si>
  <si>
    <t>CUST_00076</t>
  </si>
  <si>
    <t>CUST_00077</t>
  </si>
  <si>
    <t>CUST_00078</t>
  </si>
  <si>
    <t>CUST_00079</t>
  </si>
  <si>
    <t>CUST_00080</t>
  </si>
  <si>
    <t>CUST_00081</t>
  </si>
  <si>
    <t>CUST_00082</t>
  </si>
  <si>
    <t>CUST_00083</t>
  </si>
  <si>
    <t>CUST_00084</t>
  </si>
  <si>
    <t>CUST_00085</t>
  </si>
  <si>
    <t>CUST_00086</t>
  </si>
  <si>
    <t>CUST_00087</t>
  </si>
  <si>
    <t>CUST_00088</t>
  </si>
  <si>
    <t>CUST_00089</t>
  </si>
  <si>
    <t>CUST_00090</t>
  </si>
  <si>
    <t>CUST_00091</t>
  </si>
  <si>
    <t>CUST_00092</t>
  </si>
  <si>
    <t>CUST_00093</t>
  </si>
  <si>
    <t>CUST_00094</t>
  </si>
  <si>
    <t>CUST_00095</t>
  </si>
  <si>
    <t>CUST_00096</t>
  </si>
  <si>
    <t>CUST_00097</t>
  </si>
  <si>
    <t>CUST_00098</t>
  </si>
  <si>
    <t>CUST_00099</t>
  </si>
  <si>
    <t>CUST_00100</t>
  </si>
  <si>
    <t>CUST_00101</t>
  </si>
  <si>
    <t>CUST_00102</t>
  </si>
  <si>
    <t>CUST_00103</t>
  </si>
  <si>
    <t>CUST_00104</t>
  </si>
  <si>
    <t>CUST_00105</t>
  </si>
  <si>
    <t>CUST_00106</t>
  </si>
  <si>
    <t>CUST_00107</t>
  </si>
  <si>
    <t>CUST_00108</t>
  </si>
  <si>
    <t>CUST_00109</t>
  </si>
  <si>
    <t>CUST_00110</t>
  </si>
  <si>
    <t>CUST_00111</t>
  </si>
  <si>
    <t>CUST_00112</t>
  </si>
  <si>
    <t>CUST_00113</t>
  </si>
  <si>
    <t>CUST_00114</t>
  </si>
  <si>
    <t>CUST_00115</t>
  </si>
  <si>
    <t>CUST_00116</t>
  </si>
  <si>
    <t>CUST_00117</t>
  </si>
  <si>
    <t>CUST_00118</t>
  </si>
  <si>
    <t>CUST_00119</t>
  </si>
  <si>
    <t>CUST_00120</t>
  </si>
  <si>
    <t>CUST_00121</t>
  </si>
  <si>
    <t>CUST_00122</t>
  </si>
  <si>
    <t>CUST_00123</t>
  </si>
  <si>
    <t>CUST_00124</t>
  </si>
  <si>
    <t>CUST_00125</t>
  </si>
  <si>
    <t>CUST_00126</t>
  </si>
  <si>
    <t>CUST_00127</t>
  </si>
  <si>
    <t>CUST_00128</t>
  </si>
  <si>
    <t>CUST_00129</t>
  </si>
  <si>
    <t>CUST_00130</t>
  </si>
  <si>
    <t>CUST_00131</t>
  </si>
  <si>
    <t>CUST_00132</t>
  </si>
  <si>
    <t>CUST_00133</t>
  </si>
  <si>
    <t>CUST_00134</t>
  </si>
  <si>
    <t>CUST_00135</t>
  </si>
  <si>
    <t>CUST_00136</t>
  </si>
  <si>
    <t>CUST_00137</t>
  </si>
  <si>
    <t>CUST_00138</t>
  </si>
  <si>
    <t>CUST_00139</t>
  </si>
  <si>
    <t>CUST_00140</t>
  </si>
  <si>
    <t>CUST_00141</t>
  </si>
  <si>
    <t>CUST_00142</t>
  </si>
  <si>
    <t>CUST_00143</t>
  </si>
  <si>
    <t>CUST_00144</t>
  </si>
  <si>
    <t>CUST_00145</t>
  </si>
  <si>
    <t>CUST_00146</t>
  </si>
  <si>
    <t>CUST_00147</t>
  </si>
  <si>
    <t>CUST_00148</t>
  </si>
  <si>
    <t>CUST_00149</t>
  </si>
  <si>
    <t>CUST_00150</t>
  </si>
  <si>
    <t>CUST_00151</t>
  </si>
  <si>
    <t>CUST_00152</t>
  </si>
  <si>
    <t>CUST_00153</t>
  </si>
  <si>
    <t>CUST_00154</t>
  </si>
  <si>
    <t>CUST_00155</t>
  </si>
  <si>
    <t>CUST_00156</t>
  </si>
  <si>
    <t>CUST_00157</t>
  </si>
  <si>
    <t>CUST_00158</t>
  </si>
  <si>
    <t>CUST_00159</t>
  </si>
  <si>
    <t>CUST_00160</t>
  </si>
  <si>
    <t>CUST_00161</t>
  </si>
  <si>
    <t>CUST_00162</t>
  </si>
  <si>
    <t>CUST_00163</t>
  </si>
  <si>
    <t>CUST_00164</t>
  </si>
  <si>
    <t>CUST_00165</t>
  </si>
  <si>
    <t>CUST_00166</t>
  </si>
  <si>
    <t>CUST_00167</t>
  </si>
  <si>
    <t>CUST_00168</t>
  </si>
  <si>
    <t>CUST_00169</t>
  </si>
  <si>
    <t>CUST_00170</t>
  </si>
  <si>
    <t>CUST_00171</t>
  </si>
  <si>
    <t>CUST_00172</t>
  </si>
  <si>
    <t>CUST_00173</t>
  </si>
  <si>
    <t>CUST_00174</t>
  </si>
  <si>
    <t>CUST_00175</t>
  </si>
  <si>
    <t>CUST_00176</t>
  </si>
  <si>
    <t>CUST_00177</t>
  </si>
  <si>
    <t>CUST_00178</t>
  </si>
  <si>
    <t>CUST_00179</t>
  </si>
  <si>
    <t>CUST_00180</t>
  </si>
  <si>
    <t>CUST_00181</t>
  </si>
  <si>
    <t>CUST_00182</t>
  </si>
  <si>
    <t>CUST_00183</t>
  </si>
  <si>
    <t>CUST_00184</t>
  </si>
  <si>
    <t>CUST_00185</t>
  </si>
  <si>
    <t>CUST_00186</t>
  </si>
  <si>
    <t>CUST_00187</t>
  </si>
  <si>
    <t>CUST_00188</t>
  </si>
  <si>
    <t>CUST_00189</t>
  </si>
  <si>
    <t>CUST_00190</t>
  </si>
  <si>
    <t>CUST_00191</t>
  </si>
  <si>
    <t>CUST_00192</t>
  </si>
  <si>
    <t>CUST_00193</t>
  </si>
  <si>
    <t>CUST_00194</t>
  </si>
  <si>
    <t>CUST_00195</t>
  </si>
  <si>
    <t>CUST_00196</t>
  </si>
  <si>
    <t>CUST_00197</t>
  </si>
  <si>
    <t>CUST_00198</t>
  </si>
  <si>
    <t>CUST_00199</t>
  </si>
  <si>
    <t>CUST_00200</t>
  </si>
  <si>
    <t>CUST_00201</t>
  </si>
  <si>
    <t>CUST_00202</t>
  </si>
  <si>
    <t>CUST_00203</t>
  </si>
  <si>
    <t>CUST_00204</t>
  </si>
  <si>
    <t>CUST_00205</t>
  </si>
  <si>
    <t>CUST_00206</t>
  </si>
  <si>
    <t>CUST_00207</t>
  </si>
  <si>
    <t>CUST_00208</t>
  </si>
  <si>
    <t>CUST_00209</t>
  </si>
  <si>
    <t>CUST_00210</t>
  </si>
  <si>
    <t>CUST_00211</t>
  </si>
  <si>
    <t>CUST_00212</t>
  </si>
  <si>
    <t>CUST_00213</t>
  </si>
  <si>
    <t>CUST_00214</t>
  </si>
  <si>
    <t>CUST_00215</t>
  </si>
  <si>
    <t>CUST_00216</t>
  </si>
  <si>
    <t>CUST_00217</t>
  </si>
  <si>
    <t>CUST_00218</t>
  </si>
  <si>
    <t>CUST_00219</t>
  </si>
  <si>
    <t>CUST_00220</t>
  </si>
  <si>
    <t>CUST_00221</t>
  </si>
  <si>
    <t>CUST_00222</t>
  </si>
  <si>
    <t>CUST_00223</t>
  </si>
  <si>
    <t>CUST_00224</t>
  </si>
  <si>
    <t>CUST_00225</t>
  </si>
  <si>
    <t>CUST_00226</t>
  </si>
  <si>
    <t>CUST_00227</t>
  </si>
  <si>
    <t>CUST_00228</t>
  </si>
  <si>
    <t>CUST_00229</t>
  </si>
  <si>
    <t>CUST_00230</t>
  </si>
  <si>
    <t>CUST_00231</t>
  </si>
  <si>
    <t>CUST_00232</t>
  </si>
  <si>
    <t>CUST_00233</t>
  </si>
  <si>
    <t>CUST_00234</t>
  </si>
  <si>
    <t>CUST_00235</t>
  </si>
  <si>
    <t>CUST_00236</t>
  </si>
  <si>
    <t>CUST_00237</t>
  </si>
  <si>
    <t>CUST_00238</t>
  </si>
  <si>
    <t>CUST_00239</t>
  </si>
  <si>
    <t>CUST_00240</t>
  </si>
  <si>
    <t>CUST_00241</t>
  </si>
  <si>
    <t>CUST_00242</t>
  </si>
  <si>
    <t>CUST_00243</t>
  </si>
  <si>
    <t>CUST_00244</t>
  </si>
  <si>
    <t>CUST_00245</t>
  </si>
  <si>
    <t>CUST_00246</t>
  </si>
  <si>
    <t>CUST_00247</t>
  </si>
  <si>
    <t>CUST_00248</t>
  </si>
  <si>
    <t>CUST_00249</t>
  </si>
  <si>
    <t>CUST_00250</t>
  </si>
  <si>
    <t>CUST_00251</t>
  </si>
  <si>
    <t>CUST_00252</t>
  </si>
  <si>
    <t>CUST_00253</t>
  </si>
  <si>
    <t>CUST_00254</t>
  </si>
  <si>
    <t>CUST_00255</t>
  </si>
  <si>
    <t>CUST_00256</t>
  </si>
  <si>
    <t>CUST_00257</t>
  </si>
  <si>
    <t>CUST_00258</t>
  </si>
  <si>
    <t>CUST_00259</t>
  </si>
  <si>
    <t>CUST_00260</t>
  </si>
  <si>
    <t>CUST_00261</t>
  </si>
  <si>
    <t>CUST_00262</t>
  </si>
  <si>
    <t>CUST_00263</t>
  </si>
  <si>
    <t>CUST_00264</t>
  </si>
  <si>
    <t>CUST_00265</t>
  </si>
  <si>
    <t>CUST_00266</t>
  </si>
  <si>
    <t>CUST_00267</t>
  </si>
  <si>
    <t>CUST_00268</t>
  </si>
  <si>
    <t>CUST_00269</t>
  </si>
  <si>
    <t>CUST_00270</t>
  </si>
  <si>
    <t>CUST_00271</t>
  </si>
  <si>
    <t>CUST_00272</t>
  </si>
  <si>
    <t>CUST_00273</t>
  </si>
  <si>
    <t>CUST_00274</t>
  </si>
  <si>
    <t>CUST_00275</t>
  </si>
  <si>
    <t>CUST_00276</t>
  </si>
  <si>
    <t>CUST_00277</t>
  </si>
  <si>
    <t>CUST_00278</t>
  </si>
  <si>
    <t>CUST_00279</t>
  </si>
  <si>
    <t>CUST_00280</t>
  </si>
  <si>
    <t>CUST_00281</t>
  </si>
  <si>
    <t>CUST_00282</t>
  </si>
  <si>
    <t>CUST_00283</t>
  </si>
  <si>
    <t>CUST_00284</t>
  </si>
  <si>
    <t>CUST_00285</t>
  </si>
  <si>
    <t>CUST_00286</t>
  </si>
  <si>
    <t>CUST_00287</t>
  </si>
  <si>
    <t>CUST_00288</t>
  </si>
  <si>
    <t>CUST_00289</t>
  </si>
  <si>
    <t>CUST_00290</t>
  </si>
  <si>
    <t>CUST_00291</t>
  </si>
  <si>
    <t>CUST_00292</t>
  </si>
  <si>
    <t>CUST_00293</t>
  </si>
  <si>
    <t>CUST_00294</t>
  </si>
  <si>
    <t>CUST_00295</t>
  </si>
  <si>
    <t>CUST_00296</t>
  </si>
  <si>
    <t>CUST_00297</t>
  </si>
  <si>
    <t>CUST_00298</t>
  </si>
  <si>
    <t>CUST_00299</t>
  </si>
  <si>
    <t>CUST_00300</t>
  </si>
  <si>
    <t>CUST_00301</t>
  </si>
  <si>
    <t>CUST_00302</t>
  </si>
  <si>
    <t>CUST_00303</t>
  </si>
  <si>
    <t>CUST_00304</t>
  </si>
  <si>
    <t>CUST_00305</t>
  </si>
  <si>
    <t>CUST_00306</t>
  </si>
  <si>
    <t>CUST_00307</t>
  </si>
  <si>
    <t>CUST_00308</t>
  </si>
  <si>
    <t>CUST_00309</t>
  </si>
  <si>
    <t>CUST_00310</t>
  </si>
  <si>
    <t>CUST_00311</t>
  </si>
  <si>
    <t>CUST_00312</t>
  </si>
  <si>
    <t>CUST_00313</t>
  </si>
  <si>
    <t>CUST_00314</t>
  </si>
  <si>
    <t>CUST_00315</t>
  </si>
  <si>
    <t>CUST_00316</t>
  </si>
  <si>
    <t>CUST_00317</t>
  </si>
  <si>
    <t>CUST_00318</t>
  </si>
  <si>
    <t>CUST_00319</t>
  </si>
  <si>
    <t>CUST_00320</t>
  </si>
  <si>
    <t>CUST_00321</t>
  </si>
  <si>
    <t>CUST_00322</t>
  </si>
  <si>
    <t>CUST_00323</t>
  </si>
  <si>
    <t>CUST_00324</t>
  </si>
  <si>
    <t>CUST_00325</t>
  </si>
  <si>
    <t>CUST_00326</t>
  </si>
  <si>
    <t>CUST_00327</t>
  </si>
  <si>
    <t>CUST_00328</t>
  </si>
  <si>
    <t>CUST_00329</t>
  </si>
  <si>
    <t>CUST_00330</t>
  </si>
  <si>
    <t>CUST_00331</t>
  </si>
  <si>
    <t>CUST_00332</t>
  </si>
  <si>
    <t>CUST_00333</t>
  </si>
  <si>
    <t>CUST_00334</t>
  </si>
  <si>
    <t>CUST_00335</t>
  </si>
  <si>
    <t>CUST_00336</t>
  </si>
  <si>
    <t>CUST_00337</t>
  </si>
  <si>
    <t>CUST_00338</t>
  </si>
  <si>
    <t>CUST_00339</t>
  </si>
  <si>
    <t>CUST_00340</t>
  </si>
  <si>
    <t>CUST_00341</t>
  </si>
  <si>
    <t>CUST_00342</t>
  </si>
  <si>
    <t>CUST_00343</t>
  </si>
  <si>
    <t>CUST_00344</t>
  </si>
  <si>
    <t>CUST_00345</t>
  </si>
  <si>
    <t>CUST_00346</t>
  </si>
  <si>
    <t>CUST_00347</t>
  </si>
  <si>
    <t>CUST_00348</t>
  </si>
  <si>
    <t>CUST_00349</t>
  </si>
  <si>
    <t>CUST_00350</t>
  </si>
  <si>
    <t>CUST_00351</t>
  </si>
  <si>
    <t>CUST_00352</t>
  </si>
  <si>
    <t>CUST_00353</t>
  </si>
  <si>
    <t>CUST_00354</t>
  </si>
  <si>
    <t>CUST_00355</t>
  </si>
  <si>
    <t>CUST_00356</t>
  </si>
  <si>
    <t>CUST_00357</t>
  </si>
  <si>
    <t>CUST_00358</t>
  </si>
  <si>
    <t>CUST_00359</t>
  </si>
  <si>
    <t>CUST_00360</t>
  </si>
  <si>
    <t>CUST_00361</t>
  </si>
  <si>
    <t>CUST_00362</t>
  </si>
  <si>
    <t>CUST_00363</t>
  </si>
  <si>
    <t>CUST_00364</t>
  </si>
  <si>
    <t>CUST_00365</t>
  </si>
  <si>
    <t>CUST_00366</t>
  </si>
  <si>
    <t>CUST_00367</t>
  </si>
  <si>
    <t>CUST_00368</t>
  </si>
  <si>
    <t>CUST_00369</t>
  </si>
  <si>
    <t>CUST_00370</t>
  </si>
  <si>
    <t>CUST_00371</t>
  </si>
  <si>
    <t>CUST_00372</t>
  </si>
  <si>
    <t>CUST_00373</t>
  </si>
  <si>
    <t>CUST_00374</t>
  </si>
  <si>
    <t>CUST_00375</t>
  </si>
  <si>
    <t>CUST_00376</t>
  </si>
  <si>
    <t>CUST_00377</t>
  </si>
  <si>
    <t>CUST_00378</t>
  </si>
  <si>
    <t>CUST_00379</t>
  </si>
  <si>
    <t>CUST_00380</t>
  </si>
  <si>
    <t>CUST_00381</t>
  </si>
  <si>
    <t>CUST_00382</t>
  </si>
  <si>
    <t>CUST_00383</t>
  </si>
  <si>
    <t>CUST_00384</t>
  </si>
  <si>
    <t>CUST_00385</t>
  </si>
  <si>
    <t>CUST_00386</t>
  </si>
  <si>
    <t>CUST_00387</t>
  </si>
  <si>
    <t>CUST_00388</t>
  </si>
  <si>
    <t>CUST_00389</t>
  </si>
  <si>
    <t>CUST_00390</t>
  </si>
  <si>
    <t>CUST_00391</t>
  </si>
  <si>
    <t>CUST_00392</t>
  </si>
  <si>
    <t>CUST_00393</t>
  </si>
  <si>
    <t>CUST_00394</t>
  </si>
  <si>
    <t>CUST_00395</t>
  </si>
  <si>
    <t>CUST_00396</t>
  </si>
  <si>
    <t>CUST_00397</t>
  </si>
  <si>
    <t>CUST_00398</t>
  </si>
  <si>
    <t>CUST_00399</t>
  </si>
  <si>
    <t>CUST_00400</t>
  </si>
  <si>
    <t>CUST_00401</t>
  </si>
  <si>
    <t>CUST_00402</t>
  </si>
  <si>
    <t>CUST_00403</t>
  </si>
  <si>
    <t>CUST_00404</t>
  </si>
  <si>
    <t>CUST_00405</t>
  </si>
  <si>
    <t>CUST_00406</t>
  </si>
  <si>
    <t>CUST_00407</t>
  </si>
  <si>
    <t>CUST_00408</t>
  </si>
  <si>
    <t>CUST_00409</t>
  </si>
  <si>
    <t>CUST_00410</t>
  </si>
  <si>
    <t>CUST_00411</t>
  </si>
  <si>
    <t>CUST_00412</t>
  </si>
  <si>
    <t>CUST_00413</t>
  </si>
  <si>
    <t>CUST_00414</t>
  </si>
  <si>
    <t>CUST_00415</t>
  </si>
  <si>
    <t>CUST_00416</t>
  </si>
  <si>
    <t>CUST_00417</t>
  </si>
  <si>
    <t>CUST_00418</t>
  </si>
  <si>
    <t>CUST_00419</t>
  </si>
  <si>
    <t>CUST_00420</t>
  </si>
  <si>
    <t>CUST_00421</t>
  </si>
  <si>
    <t>CUST_00422</t>
  </si>
  <si>
    <t>CUST_00423</t>
  </si>
  <si>
    <t>CUST_00424</t>
  </si>
  <si>
    <t>CUST_00425</t>
  </si>
  <si>
    <t>CUST_00426</t>
  </si>
  <si>
    <t>CUST_00427</t>
  </si>
  <si>
    <t>CUST_00428</t>
  </si>
  <si>
    <t>CUST_00429</t>
  </si>
  <si>
    <t>CUST_00430</t>
  </si>
  <si>
    <t>CUST_00431</t>
  </si>
  <si>
    <t>CUST_00432</t>
  </si>
  <si>
    <t>CUST_00433</t>
  </si>
  <si>
    <t>CUST_00434</t>
  </si>
  <si>
    <t>CUST_00435</t>
  </si>
  <si>
    <t>CUST_00436</t>
  </si>
  <si>
    <t>CUST_00437</t>
  </si>
  <si>
    <t>CUST_00438</t>
  </si>
  <si>
    <t>CUST_00439</t>
  </si>
  <si>
    <t>CUST_00440</t>
  </si>
  <si>
    <t>CUST_00441</t>
  </si>
  <si>
    <t>CUST_00442</t>
  </si>
  <si>
    <t>CUST_00443</t>
  </si>
  <si>
    <t>CUST_00444</t>
  </si>
  <si>
    <t>CUST_00445</t>
  </si>
  <si>
    <t>CUST_00446</t>
  </si>
  <si>
    <t>CUST_00447</t>
  </si>
  <si>
    <t>CUST_00448</t>
  </si>
  <si>
    <t>CUST_00449</t>
  </si>
  <si>
    <t>CUST_00450</t>
  </si>
  <si>
    <t>CUST_00451</t>
  </si>
  <si>
    <t>CUST_00452</t>
  </si>
  <si>
    <t>CUST_00453</t>
  </si>
  <si>
    <t>CUST_00454</t>
  </si>
  <si>
    <t>CUST_00455</t>
  </si>
  <si>
    <t>CUST_00456</t>
  </si>
  <si>
    <t>CUST_00457</t>
  </si>
  <si>
    <t>CUST_00458</t>
  </si>
  <si>
    <t>CUST_00459</t>
  </si>
  <si>
    <t>CUST_00460</t>
  </si>
  <si>
    <t>CUST_00461</t>
  </si>
  <si>
    <t>CUST_00462</t>
  </si>
  <si>
    <t>CUST_00463</t>
  </si>
  <si>
    <t>CUST_00464</t>
  </si>
  <si>
    <t>CUST_00465</t>
  </si>
  <si>
    <t>CUST_00466</t>
  </si>
  <si>
    <t>CUST_00467</t>
  </si>
  <si>
    <t>CUST_00468</t>
  </si>
  <si>
    <t>CUST_00469</t>
  </si>
  <si>
    <t>CUST_00470</t>
  </si>
  <si>
    <t>CUST_00471</t>
  </si>
  <si>
    <t>CUST_00472</t>
  </si>
  <si>
    <t>CUST_00473</t>
  </si>
  <si>
    <t>CUST_00474</t>
  </si>
  <si>
    <t>CUST_00475</t>
  </si>
  <si>
    <t>CUST_00476</t>
  </si>
  <si>
    <t>CUST_00477</t>
  </si>
  <si>
    <t>CUST_00478</t>
  </si>
  <si>
    <t>CUST_00479</t>
  </si>
  <si>
    <t>CUST_00480</t>
  </si>
  <si>
    <t>CUST_00481</t>
  </si>
  <si>
    <t>CUST_00482</t>
  </si>
  <si>
    <t>CUST_00483</t>
  </si>
  <si>
    <t>CUST_00484</t>
  </si>
  <si>
    <t>CUST_00485</t>
  </si>
  <si>
    <t>CUST_00486</t>
  </si>
  <si>
    <t>CUST_00487</t>
  </si>
  <si>
    <t>CUST_00488</t>
  </si>
  <si>
    <t>CUST_00489</t>
  </si>
  <si>
    <t>CUST_00490</t>
  </si>
  <si>
    <t>CUST_00491</t>
  </si>
  <si>
    <t>CUST_00492</t>
  </si>
  <si>
    <t>CUST_00493</t>
  </si>
  <si>
    <t>CUST_00494</t>
  </si>
  <si>
    <t>CUST_00495</t>
  </si>
  <si>
    <t>CUST_00496</t>
  </si>
  <si>
    <t>CUST_00497</t>
  </si>
  <si>
    <t>CUST_00498</t>
  </si>
  <si>
    <t>CUST_00499</t>
  </si>
  <si>
    <t>CUST_00500</t>
  </si>
  <si>
    <t>CUST_00501</t>
  </si>
  <si>
    <t>CUST_00502</t>
  </si>
  <si>
    <t>CUST_00503</t>
  </si>
  <si>
    <t>CUST_00504</t>
  </si>
  <si>
    <t>CUST_00505</t>
  </si>
  <si>
    <t>CUST_00506</t>
  </si>
  <si>
    <t>CUST_00507</t>
  </si>
  <si>
    <t>CUST_00508</t>
  </si>
  <si>
    <t>CUST_00509</t>
  </si>
  <si>
    <t>CUST_00510</t>
  </si>
  <si>
    <t>CUST_00511</t>
  </si>
  <si>
    <t>CUST_00512</t>
  </si>
  <si>
    <t>CUST_00513</t>
  </si>
  <si>
    <t>CUST_00514</t>
  </si>
  <si>
    <t>CUST_00515</t>
  </si>
  <si>
    <t>CUST_00516</t>
  </si>
  <si>
    <t>CUST_00517</t>
  </si>
  <si>
    <t>CUST_00518</t>
  </si>
  <si>
    <t>CUST_00519</t>
  </si>
  <si>
    <t>CUST_00520</t>
  </si>
  <si>
    <t>CUST_00521</t>
  </si>
  <si>
    <t>CUST_00522</t>
  </si>
  <si>
    <t>CUST_00523</t>
  </si>
  <si>
    <t>CUST_00524</t>
  </si>
  <si>
    <t>CUST_00525</t>
  </si>
  <si>
    <t>CUST_00526</t>
  </si>
  <si>
    <t>CUST_00527</t>
  </si>
  <si>
    <t>CUST_00528</t>
  </si>
  <si>
    <t>CUST_00529</t>
  </si>
  <si>
    <t>CUST_00530</t>
  </si>
  <si>
    <t>CUST_00531</t>
  </si>
  <si>
    <t>CUST_00532</t>
  </si>
  <si>
    <t>CUST_00533</t>
  </si>
  <si>
    <t>CUST_00534</t>
  </si>
  <si>
    <t>CUST_00535</t>
  </si>
  <si>
    <t>CUST_00536</t>
  </si>
  <si>
    <t>CUST_00537</t>
  </si>
  <si>
    <t>CUST_00538</t>
  </si>
  <si>
    <t>CUST_00539</t>
  </si>
  <si>
    <t>CUST_00540</t>
  </si>
  <si>
    <t>CUST_00541</t>
  </si>
  <si>
    <t>CUST_00542</t>
  </si>
  <si>
    <t>CUST_00543</t>
  </si>
  <si>
    <t>CUST_00544</t>
  </si>
  <si>
    <t>CUST_00545</t>
  </si>
  <si>
    <t>CUST_00546</t>
  </si>
  <si>
    <t>CUST_00547</t>
  </si>
  <si>
    <t>CUST_00548</t>
  </si>
  <si>
    <t>CUST_00549</t>
  </si>
  <si>
    <t>CUST_00550</t>
  </si>
  <si>
    <t>CUST_00551</t>
  </si>
  <si>
    <t>CUST_00552</t>
  </si>
  <si>
    <t>CUST_00553</t>
  </si>
  <si>
    <t>CUST_00554</t>
  </si>
  <si>
    <t>CUST_00555</t>
  </si>
  <si>
    <t>CUST_00556</t>
  </si>
  <si>
    <t>CUST_00557</t>
  </si>
  <si>
    <t>CUST_00558</t>
  </si>
  <si>
    <t>CUST_00559</t>
  </si>
  <si>
    <t>CUST_00560</t>
  </si>
  <si>
    <t>CUST_00561</t>
  </si>
  <si>
    <t>CUST_00562</t>
  </si>
  <si>
    <t>CUST_00563</t>
  </si>
  <si>
    <t>CUST_00564</t>
  </si>
  <si>
    <t>CUST_00565</t>
  </si>
  <si>
    <t>CUST_00566</t>
  </si>
  <si>
    <t>CUST_00567</t>
  </si>
  <si>
    <t>CUST_00568</t>
  </si>
  <si>
    <t>CUST_00569</t>
  </si>
  <si>
    <t>CUST_00570</t>
  </si>
  <si>
    <t>CUST_00571</t>
  </si>
  <si>
    <t>CUST_00572</t>
  </si>
  <si>
    <t>CUST_00573</t>
  </si>
  <si>
    <t>CUST_00574</t>
  </si>
  <si>
    <t>CUST_00575</t>
  </si>
  <si>
    <t>CUST_00576</t>
  </si>
  <si>
    <t>CUST_00577</t>
  </si>
  <si>
    <t>CUST_00578</t>
  </si>
  <si>
    <t>CUST_00579</t>
  </si>
  <si>
    <t>CUST_00580</t>
  </si>
  <si>
    <t>CUST_00581</t>
  </si>
  <si>
    <t>CUST_00582</t>
  </si>
  <si>
    <t>CUST_00583</t>
  </si>
  <si>
    <t>CUST_00584</t>
  </si>
  <si>
    <t>CUST_00585</t>
  </si>
  <si>
    <t>CUST_00586</t>
  </si>
  <si>
    <t>CUST_00587</t>
  </si>
  <si>
    <t>CUST_00588</t>
  </si>
  <si>
    <t>CUST_00589</t>
  </si>
  <si>
    <t>CUST_00590</t>
  </si>
  <si>
    <t>CUST_00591</t>
  </si>
  <si>
    <t>CUST_00592</t>
  </si>
  <si>
    <t>CUST_00593</t>
  </si>
  <si>
    <t>CUST_00594</t>
  </si>
  <si>
    <t>CUST_00595</t>
  </si>
  <si>
    <t>CUST_00596</t>
  </si>
  <si>
    <t>CUST_00597</t>
  </si>
  <si>
    <t>CUST_00598</t>
  </si>
  <si>
    <t>CUST_00599</t>
  </si>
  <si>
    <t>CUST_00600</t>
  </si>
  <si>
    <t>CUST_00601</t>
  </si>
  <si>
    <t>CUST_00602</t>
  </si>
  <si>
    <t>CUST_00603</t>
  </si>
  <si>
    <t>CUST_00604</t>
  </si>
  <si>
    <t>CUST_00605</t>
  </si>
  <si>
    <t>CUST_00606</t>
  </si>
  <si>
    <t>CUST_00607</t>
  </si>
  <si>
    <t>CUST_00608</t>
  </si>
  <si>
    <t>CUST_00609</t>
  </si>
  <si>
    <t>CUST_00610</t>
  </si>
  <si>
    <t>CUST_00611</t>
  </si>
  <si>
    <t>CUST_00612</t>
  </si>
  <si>
    <t>CUST_00613</t>
  </si>
  <si>
    <t>CUST_00614</t>
  </si>
  <si>
    <t>CUST_00615</t>
  </si>
  <si>
    <t>CUST_00616</t>
  </si>
  <si>
    <t>CUST_00617</t>
  </si>
  <si>
    <t>CUST_00618</t>
  </si>
  <si>
    <t>CUST_00619</t>
  </si>
  <si>
    <t>CUST_00620</t>
  </si>
  <si>
    <t>CUST_00621</t>
  </si>
  <si>
    <t>CUST_00622</t>
  </si>
  <si>
    <t>CUST_00623</t>
  </si>
  <si>
    <t>CUST_00624</t>
  </si>
  <si>
    <t>CUST_00625</t>
  </si>
  <si>
    <t>CUST_00626</t>
  </si>
  <si>
    <t>CUST_00627</t>
  </si>
  <si>
    <t>CUST_00628</t>
  </si>
  <si>
    <t>CUST_00629</t>
  </si>
  <si>
    <t>CUST_00630</t>
  </si>
  <si>
    <t>CUST_00631</t>
  </si>
  <si>
    <t>CUST_00632</t>
  </si>
  <si>
    <t>CUST_00633</t>
  </si>
  <si>
    <t>CUST_00634</t>
  </si>
  <si>
    <t>CUST_00635</t>
  </si>
  <si>
    <t>CUST_00636</t>
  </si>
  <si>
    <t>CUST_00637</t>
  </si>
  <si>
    <t>CUST_00638</t>
  </si>
  <si>
    <t>CUST_00639</t>
  </si>
  <si>
    <t>CUST_00640</t>
  </si>
  <si>
    <t>CUST_00641</t>
  </si>
  <si>
    <t>CUST_00642</t>
  </si>
  <si>
    <t>CUST_00643</t>
  </si>
  <si>
    <t>CUST_00644</t>
  </si>
  <si>
    <t>CUST_00645</t>
  </si>
  <si>
    <t>CUST_00646</t>
  </si>
  <si>
    <t>CUST_00647</t>
  </si>
  <si>
    <t>CUST_00648</t>
  </si>
  <si>
    <t>CUST_00649</t>
  </si>
  <si>
    <t>CUST_00650</t>
  </si>
  <si>
    <t>CUST_00651</t>
  </si>
  <si>
    <t>CUST_00652</t>
  </si>
  <si>
    <t>CUST_00653</t>
  </si>
  <si>
    <t>CUST_00654</t>
  </si>
  <si>
    <t>CUST_00655</t>
  </si>
  <si>
    <t>CUST_00656</t>
  </si>
  <si>
    <t>CUST_00657</t>
  </si>
  <si>
    <t>CUST_00658</t>
  </si>
  <si>
    <t>CUST_00659</t>
  </si>
  <si>
    <t>CUST_00660</t>
  </si>
  <si>
    <t>CUST_00661</t>
  </si>
  <si>
    <t>CUST_00662</t>
  </si>
  <si>
    <t>CUST_00663</t>
  </si>
  <si>
    <t>CUST_00664</t>
  </si>
  <si>
    <t>CUST_00665</t>
  </si>
  <si>
    <t>CUST_00666</t>
  </si>
  <si>
    <t>CUST_00667</t>
  </si>
  <si>
    <t>CUST_00668</t>
  </si>
  <si>
    <t>CUST_00669</t>
  </si>
  <si>
    <t>CUST_00670</t>
  </si>
  <si>
    <t>CUST_00671</t>
  </si>
  <si>
    <t>CUST_00672</t>
  </si>
  <si>
    <t>CUST_00673</t>
  </si>
  <si>
    <t>CUST_00674</t>
  </si>
  <si>
    <t>CUST_00675</t>
  </si>
  <si>
    <t>CUST_00676</t>
  </si>
  <si>
    <t>CUST_00677</t>
  </si>
  <si>
    <t>CUST_00678</t>
  </si>
  <si>
    <t>CUST_00679</t>
  </si>
  <si>
    <t>CUST_00680</t>
  </si>
  <si>
    <t>CUST_00681</t>
  </si>
  <si>
    <t>CUST_00682</t>
  </si>
  <si>
    <t>CUST_00683</t>
  </si>
  <si>
    <t>CUST_00684</t>
  </si>
  <si>
    <t>CUST_00685</t>
  </si>
  <si>
    <t>CUST_00686</t>
  </si>
  <si>
    <t>CUST_00687</t>
  </si>
  <si>
    <t>CUST_00688</t>
  </si>
  <si>
    <t>CUST_00689</t>
  </si>
  <si>
    <t>CUST_00690</t>
  </si>
  <si>
    <t>CUST_00691</t>
  </si>
  <si>
    <t>CUST_00692</t>
  </si>
  <si>
    <t>CUST_00693</t>
  </si>
  <si>
    <t>CUST_00694</t>
  </si>
  <si>
    <t>CUST_00695</t>
  </si>
  <si>
    <t>CUST_00696</t>
  </si>
  <si>
    <t>CUST_00697</t>
  </si>
  <si>
    <t>CUST_00698</t>
  </si>
  <si>
    <t>CUST_00699</t>
  </si>
  <si>
    <t>CUST_00700</t>
  </si>
  <si>
    <t>CUST_00701</t>
  </si>
  <si>
    <t>CUST_00702</t>
  </si>
  <si>
    <t>CUST_00703</t>
  </si>
  <si>
    <t>CUST_00704</t>
  </si>
  <si>
    <t>CUST_00705</t>
  </si>
  <si>
    <t>CUST_00706</t>
  </si>
  <si>
    <t>CUST_00707</t>
  </si>
  <si>
    <t>CUST_00708</t>
  </si>
  <si>
    <t>CUST_00709</t>
  </si>
  <si>
    <t>CUST_00710</t>
  </si>
  <si>
    <t>CUST_00711</t>
  </si>
  <si>
    <t>CUST_00712</t>
  </si>
  <si>
    <t>CUST_00713</t>
  </si>
  <si>
    <t>CUST_00714</t>
  </si>
  <si>
    <t>CUST_00715</t>
  </si>
  <si>
    <t>CUST_00716</t>
  </si>
  <si>
    <t>CUST_00717</t>
  </si>
  <si>
    <t>CUST_00718</t>
  </si>
  <si>
    <t>CUST_00719</t>
  </si>
  <si>
    <t>CUST_00720</t>
  </si>
  <si>
    <t>CUST_00721</t>
  </si>
  <si>
    <t>CUST_00722</t>
  </si>
  <si>
    <t>CUST_00723</t>
  </si>
  <si>
    <t>CUST_00724</t>
  </si>
  <si>
    <t>CUST_00725</t>
  </si>
  <si>
    <t>CUST_00726</t>
  </si>
  <si>
    <t>CUST_00727</t>
  </si>
  <si>
    <t>CUST_00728</t>
  </si>
  <si>
    <t>CUST_00729</t>
  </si>
  <si>
    <t>CUST_00730</t>
  </si>
  <si>
    <t>CUST_00731</t>
  </si>
  <si>
    <t>CUST_00732</t>
  </si>
  <si>
    <t>CUST_00733</t>
  </si>
  <si>
    <t>CUST_00734</t>
  </si>
  <si>
    <t>CUST_00735</t>
  </si>
  <si>
    <t>CUST_00736</t>
  </si>
  <si>
    <t>CUST_00737</t>
  </si>
  <si>
    <t>CUST_00738</t>
  </si>
  <si>
    <t>CUST_00739</t>
  </si>
  <si>
    <t>CUST_00740</t>
  </si>
  <si>
    <t>CUST_00741</t>
  </si>
  <si>
    <t>CUST_00742</t>
  </si>
  <si>
    <t>CUST_00743</t>
  </si>
  <si>
    <t>CUST_00744</t>
  </si>
  <si>
    <t>CUST_00745</t>
  </si>
  <si>
    <t>CUST_00746</t>
  </si>
  <si>
    <t>CUST_00747</t>
  </si>
  <si>
    <t>CUST_00748</t>
  </si>
  <si>
    <t>CUST_00749</t>
  </si>
  <si>
    <t>CUST_00750</t>
  </si>
  <si>
    <t>CUST_00751</t>
  </si>
  <si>
    <t>CUST_00752</t>
  </si>
  <si>
    <t>CUST_00753</t>
  </si>
  <si>
    <t>CUST_00754</t>
  </si>
  <si>
    <t>CUST_00755</t>
  </si>
  <si>
    <t>CUST_00756</t>
  </si>
  <si>
    <t>CUST_00757</t>
  </si>
  <si>
    <t>CUST_00758</t>
  </si>
  <si>
    <t>CUST_00759</t>
  </si>
  <si>
    <t>CUST_00760</t>
  </si>
  <si>
    <t>CUST_00761</t>
  </si>
  <si>
    <t>CUST_00762</t>
  </si>
  <si>
    <t>CUST_00763</t>
  </si>
  <si>
    <t>CUST_00764</t>
  </si>
  <si>
    <t>CUST_00765</t>
  </si>
  <si>
    <t>CUST_00766</t>
  </si>
  <si>
    <t>CUST_00767</t>
  </si>
  <si>
    <t>CUST_00768</t>
  </si>
  <si>
    <t>CUST_00769</t>
  </si>
  <si>
    <t>CUST_00770</t>
  </si>
  <si>
    <t>CUST_00771</t>
  </si>
  <si>
    <t>CUST_00772</t>
  </si>
  <si>
    <t>CUST_00773</t>
  </si>
  <si>
    <t>CUST_00774</t>
  </si>
  <si>
    <t>CUST_00775</t>
  </si>
  <si>
    <t>CUST_00776</t>
  </si>
  <si>
    <t>CUST_00777</t>
  </si>
  <si>
    <t>CUST_00778</t>
  </si>
  <si>
    <t>CUST_00779</t>
  </si>
  <si>
    <t>CUST_00780</t>
  </si>
  <si>
    <t>CUST_00781</t>
  </si>
  <si>
    <t>CUST_00782</t>
  </si>
  <si>
    <t>CUST_00783</t>
  </si>
  <si>
    <t>CUST_00784</t>
  </si>
  <si>
    <t>CUST_00785</t>
  </si>
  <si>
    <t>CUST_00786</t>
  </si>
  <si>
    <t>CUST_00787</t>
  </si>
  <si>
    <t>CUST_00788</t>
  </si>
  <si>
    <t>CUST_00789</t>
  </si>
  <si>
    <t>CUST_00790</t>
  </si>
  <si>
    <t>CUST_00791</t>
  </si>
  <si>
    <t>CUST_00792</t>
  </si>
  <si>
    <t>CUST_00793</t>
  </si>
  <si>
    <t>CUST_00794</t>
  </si>
  <si>
    <t>CUST_00795</t>
  </si>
  <si>
    <t>CUST_00796</t>
  </si>
  <si>
    <t>CUST_00797</t>
  </si>
  <si>
    <t>CUST_00798</t>
  </si>
  <si>
    <t>CUST_00799</t>
  </si>
  <si>
    <t>CUST_00800</t>
  </si>
  <si>
    <t>CUST_00801</t>
  </si>
  <si>
    <t>CUST_00802</t>
  </si>
  <si>
    <t>CUST_00803</t>
  </si>
  <si>
    <t>CUST_00804</t>
  </si>
  <si>
    <t>CUST_00805</t>
  </si>
  <si>
    <t>CUST_00806</t>
  </si>
  <si>
    <t>CUST_00807</t>
  </si>
  <si>
    <t>CUST_00808</t>
  </si>
  <si>
    <t>CUST_00809</t>
  </si>
  <si>
    <t>CUST_00810</t>
  </si>
  <si>
    <t>CUST_00811</t>
  </si>
  <si>
    <t>CUST_00812</t>
  </si>
  <si>
    <t>CUST_00813</t>
  </si>
  <si>
    <t>CUST_00814</t>
  </si>
  <si>
    <t>CUST_00815</t>
  </si>
  <si>
    <t>CUST_00816</t>
  </si>
  <si>
    <t>CUST_00817</t>
  </si>
  <si>
    <t>CUST_00818</t>
  </si>
  <si>
    <t>CUST_00819</t>
  </si>
  <si>
    <t>CUST_00820</t>
  </si>
  <si>
    <t>CUST_00821</t>
  </si>
  <si>
    <t>CUST_00822</t>
  </si>
  <si>
    <t>CUST_00823</t>
  </si>
  <si>
    <t>CUST_00824</t>
  </si>
  <si>
    <t>CUST_00825</t>
  </si>
  <si>
    <t>CUST_00826</t>
  </si>
  <si>
    <t>CUST_00827</t>
  </si>
  <si>
    <t>CUST_00828</t>
  </si>
  <si>
    <t>CUST_00829</t>
  </si>
  <si>
    <t>CUST_00830</t>
  </si>
  <si>
    <t>CUST_00831</t>
  </si>
  <si>
    <t>CUST_00832</t>
  </si>
  <si>
    <t>CUST_00833</t>
  </si>
  <si>
    <t>CUST_00834</t>
  </si>
  <si>
    <t>CUST_00835</t>
  </si>
  <si>
    <t>CUST_00836</t>
  </si>
  <si>
    <t>CUST_00837</t>
  </si>
  <si>
    <t>CUST_00838</t>
  </si>
  <si>
    <t>CUST_00839</t>
  </si>
  <si>
    <t>CUST_00840</t>
  </si>
  <si>
    <t>CUST_00841</t>
  </si>
  <si>
    <t>CUST_00842</t>
  </si>
  <si>
    <t>CUST_00843</t>
  </si>
  <si>
    <t>CUST_00844</t>
  </si>
  <si>
    <t>CUST_00845</t>
  </si>
  <si>
    <t>CUST_00846</t>
  </si>
  <si>
    <t>CUST_00847</t>
  </si>
  <si>
    <t>CUST_00848</t>
  </si>
  <si>
    <t>CUST_00849</t>
  </si>
  <si>
    <t>CUST_00850</t>
  </si>
  <si>
    <t>CUST_00851</t>
  </si>
  <si>
    <t>CUST_00852</t>
  </si>
  <si>
    <t>CUST_00853</t>
  </si>
  <si>
    <t>CUST_00854</t>
  </si>
  <si>
    <t>CUST_00855</t>
  </si>
  <si>
    <t>CUST_00856</t>
  </si>
  <si>
    <t>CUST_00857</t>
  </si>
  <si>
    <t>CUST_00858</t>
  </si>
  <si>
    <t>CUST_00859</t>
  </si>
  <si>
    <t>CUST_00860</t>
  </si>
  <si>
    <t>CUST_00861</t>
  </si>
  <si>
    <t>CUST_00862</t>
  </si>
  <si>
    <t>CUST_00863</t>
  </si>
  <si>
    <t>CUST_00864</t>
  </si>
  <si>
    <t>CUST_00865</t>
  </si>
  <si>
    <t>CUST_00866</t>
  </si>
  <si>
    <t>CUST_00867</t>
  </si>
  <si>
    <t>CUST_00868</t>
  </si>
  <si>
    <t>CUST_00869</t>
  </si>
  <si>
    <t>CUST_00870</t>
  </si>
  <si>
    <t>CUST_00871</t>
  </si>
  <si>
    <t>CUST_00872</t>
  </si>
  <si>
    <t>CUST_00873</t>
  </si>
  <si>
    <t>CUST_00874</t>
  </si>
  <si>
    <t>CUST_00875</t>
  </si>
  <si>
    <t>CUST_00876</t>
  </si>
  <si>
    <t>CUST_00877</t>
  </si>
  <si>
    <t>CUST_00878</t>
  </si>
  <si>
    <t>CUST_00879</t>
  </si>
  <si>
    <t>CUST_00880</t>
  </si>
  <si>
    <t>CUST_00881</t>
  </si>
  <si>
    <t>CUST_00882</t>
  </si>
  <si>
    <t>CUST_00883</t>
  </si>
  <si>
    <t>CUST_00884</t>
  </si>
  <si>
    <t>CUST_00885</t>
  </si>
  <si>
    <t>CUST_00886</t>
  </si>
  <si>
    <t>CUST_00887</t>
  </si>
  <si>
    <t>CUST_00888</t>
  </si>
  <si>
    <t>CUST_00889</t>
  </si>
  <si>
    <t>CUST_00890</t>
  </si>
  <si>
    <t>CUST_00891</t>
  </si>
  <si>
    <t>CUST_00892</t>
  </si>
  <si>
    <t>CUST_00893</t>
  </si>
  <si>
    <t>CUST_00894</t>
  </si>
  <si>
    <t>CUST_00895</t>
  </si>
  <si>
    <t>CUST_00896</t>
  </si>
  <si>
    <t>CUST_00897</t>
  </si>
  <si>
    <t>CUST_00898</t>
  </si>
  <si>
    <t>CUST_00899</t>
  </si>
  <si>
    <t>CUST_00900</t>
  </si>
  <si>
    <t>CUST_00901</t>
  </si>
  <si>
    <t>CUST_00902</t>
  </si>
  <si>
    <t>CUST_00903</t>
  </si>
  <si>
    <t>CUST_00904</t>
  </si>
  <si>
    <t>CUST_00905</t>
  </si>
  <si>
    <t>CUST_00906</t>
  </si>
  <si>
    <t>CUST_00907</t>
  </si>
  <si>
    <t>CUST_00908</t>
  </si>
  <si>
    <t>CUST_00909</t>
  </si>
  <si>
    <t>CUST_00910</t>
  </si>
  <si>
    <t>CUST_00911</t>
  </si>
  <si>
    <t>CUST_00912</t>
  </si>
  <si>
    <t>CUST_00913</t>
  </si>
  <si>
    <t>CUST_00914</t>
  </si>
  <si>
    <t>CUST_00915</t>
  </si>
  <si>
    <t>CUST_00916</t>
  </si>
  <si>
    <t>CUST_00917</t>
  </si>
  <si>
    <t>CUST_00918</t>
  </si>
  <si>
    <t>CUST_00919</t>
  </si>
  <si>
    <t>CUST_00920</t>
  </si>
  <si>
    <t>CUST_00921</t>
  </si>
  <si>
    <t>CUST_00922</t>
  </si>
  <si>
    <t>CUST_00923</t>
  </si>
  <si>
    <t>CUST_00924</t>
  </si>
  <si>
    <t>CUST_00925</t>
  </si>
  <si>
    <t>CUST_00926</t>
  </si>
  <si>
    <t>CUST_00927</t>
  </si>
  <si>
    <t>CUST_00928</t>
  </si>
  <si>
    <t>CUST_00929</t>
  </si>
  <si>
    <t>CUST_00930</t>
  </si>
  <si>
    <t>CUST_00931</t>
  </si>
  <si>
    <t>CUST_00932</t>
  </si>
  <si>
    <t>CUST_00933</t>
  </si>
  <si>
    <t>CUST_00934</t>
  </si>
  <si>
    <t>CUST_00935</t>
  </si>
  <si>
    <t>CUST_00936</t>
  </si>
  <si>
    <t>CUST_00937</t>
  </si>
  <si>
    <t>CUST_00938</t>
  </si>
  <si>
    <t>CUST_00939</t>
  </si>
  <si>
    <t>CUST_00940</t>
  </si>
  <si>
    <t>CUST_00941</t>
  </si>
  <si>
    <t>CUST_00942</t>
  </si>
  <si>
    <t>CUST_00943</t>
  </si>
  <si>
    <t>CUST_00944</t>
  </si>
  <si>
    <t>CUST_00945</t>
  </si>
  <si>
    <t>CUST_00946</t>
  </si>
  <si>
    <t>CUST_00947</t>
  </si>
  <si>
    <t>CUST_00948</t>
  </si>
  <si>
    <t>CUST_00949</t>
  </si>
  <si>
    <t>CUST_00950</t>
  </si>
  <si>
    <t>CUST_00951</t>
  </si>
  <si>
    <t>CUST_00952</t>
  </si>
  <si>
    <t>CUST_00953</t>
  </si>
  <si>
    <t>CUST_00954</t>
  </si>
  <si>
    <t>CUST_00955</t>
  </si>
  <si>
    <t>CUST_00956</t>
  </si>
  <si>
    <t>CUST_00957</t>
  </si>
  <si>
    <t>CUST_00958</t>
  </si>
  <si>
    <t>CUST_00959</t>
  </si>
  <si>
    <t>CUST_00960</t>
  </si>
  <si>
    <t>CUST_00961</t>
  </si>
  <si>
    <t>CUST_00962</t>
  </si>
  <si>
    <t>CUST_00963</t>
  </si>
  <si>
    <t>CUST_00964</t>
  </si>
  <si>
    <t>CUST_00965</t>
  </si>
  <si>
    <t>CUST_00966</t>
  </si>
  <si>
    <t>CUST_00967</t>
  </si>
  <si>
    <t>CUST_00968</t>
  </si>
  <si>
    <t>CUST_00969</t>
  </si>
  <si>
    <t>CUST_00970</t>
  </si>
  <si>
    <t>CUST_00971</t>
  </si>
  <si>
    <t>CUST_00972</t>
  </si>
  <si>
    <t>CUST_00973</t>
  </si>
  <si>
    <t>CUST_00974</t>
  </si>
  <si>
    <t>CUST_00975</t>
  </si>
  <si>
    <t>CUST_00976</t>
  </si>
  <si>
    <t>CUST_00977</t>
  </si>
  <si>
    <t>CUST_00978</t>
  </si>
  <si>
    <t>CUST_00979</t>
  </si>
  <si>
    <t>CUST_00980</t>
  </si>
  <si>
    <t>CUST_00981</t>
  </si>
  <si>
    <t>CUST_00982</t>
  </si>
  <si>
    <t>CUST_00983</t>
  </si>
  <si>
    <t>CUST_00984</t>
  </si>
  <si>
    <t>CUST_00985</t>
  </si>
  <si>
    <t>CUST_00986</t>
  </si>
  <si>
    <t>CUST_00987</t>
  </si>
  <si>
    <t>CUST_00988</t>
  </si>
  <si>
    <t>CUST_00989</t>
  </si>
  <si>
    <t>CUST_00990</t>
  </si>
  <si>
    <t>CUST_00991</t>
  </si>
  <si>
    <t>CUST_00992</t>
  </si>
  <si>
    <t>CUST_00993</t>
  </si>
  <si>
    <t>CUST_00994</t>
  </si>
  <si>
    <t>CUST_00995</t>
  </si>
  <si>
    <t>CUST_00996</t>
  </si>
  <si>
    <t>CUST_00997</t>
  </si>
  <si>
    <t>CUST_00998</t>
  </si>
  <si>
    <t>CUST_00999</t>
  </si>
  <si>
    <t>CUST_01000</t>
  </si>
  <si>
    <t>CUST_01001</t>
  </si>
  <si>
    <t>CUST_01002</t>
  </si>
  <si>
    <t>CUST_01003</t>
  </si>
  <si>
    <t>CUST_01004</t>
  </si>
  <si>
    <t>CUST_01005</t>
  </si>
  <si>
    <t>CUST_01006</t>
  </si>
  <si>
    <t>CUST_01007</t>
  </si>
  <si>
    <t>CUST_01008</t>
  </si>
  <si>
    <t>CUST_01009</t>
  </si>
  <si>
    <t>CUST_01010</t>
  </si>
  <si>
    <t>CUST_01011</t>
  </si>
  <si>
    <t>CUST_01012</t>
  </si>
  <si>
    <t>CUST_01013</t>
  </si>
  <si>
    <t>CUST_01014</t>
  </si>
  <si>
    <t>CUST_01015</t>
  </si>
  <si>
    <t>CUST_01016</t>
  </si>
  <si>
    <t>CUST_01017</t>
  </si>
  <si>
    <t>CUST_01018</t>
  </si>
  <si>
    <t>CUST_01019</t>
  </si>
  <si>
    <t>CUST_01020</t>
  </si>
  <si>
    <t>CUST_01021</t>
  </si>
  <si>
    <t>CUST_01022</t>
  </si>
  <si>
    <t>CUST_01023</t>
  </si>
  <si>
    <t>CUST_01024</t>
  </si>
  <si>
    <t>CUST_01025</t>
  </si>
  <si>
    <t>CUST_01026</t>
  </si>
  <si>
    <t>CUST_01027</t>
  </si>
  <si>
    <t>CUST_01028</t>
  </si>
  <si>
    <t>CUST_01029</t>
  </si>
  <si>
    <t>CUST_01030</t>
  </si>
  <si>
    <t>CUST_01031</t>
  </si>
  <si>
    <t>CUST_01032</t>
  </si>
  <si>
    <t>CUST_01033</t>
  </si>
  <si>
    <t>CUST_01034</t>
  </si>
  <si>
    <t>CUST_01035</t>
  </si>
  <si>
    <t>CUST_01036</t>
  </si>
  <si>
    <t>CUST_01037</t>
  </si>
  <si>
    <t>CUST_01038</t>
  </si>
  <si>
    <t>CUST_01039</t>
  </si>
  <si>
    <t>CUST_01040</t>
  </si>
  <si>
    <t>CUST_01041</t>
  </si>
  <si>
    <t>CUST_01042</t>
  </si>
  <si>
    <t>CUST_01043</t>
  </si>
  <si>
    <t>CUST_01044</t>
  </si>
  <si>
    <t>CUST_01045</t>
  </si>
  <si>
    <t>CUST_01046</t>
  </si>
  <si>
    <t>CUST_01047</t>
  </si>
  <si>
    <t>CUST_01048</t>
  </si>
  <si>
    <t>CUST_01049</t>
  </si>
  <si>
    <t>CUST_01050</t>
  </si>
  <si>
    <t>CUST_01051</t>
  </si>
  <si>
    <t>CUST_01052</t>
  </si>
  <si>
    <t>CUST_01053</t>
  </si>
  <si>
    <t>CUST_01054</t>
  </si>
  <si>
    <t>CUST_01055</t>
  </si>
  <si>
    <t>CUST_01056</t>
  </si>
  <si>
    <t>CUST_01057</t>
  </si>
  <si>
    <t>CUST_01058</t>
  </si>
  <si>
    <t>CUST_01059</t>
  </si>
  <si>
    <t>CUST_01060</t>
  </si>
  <si>
    <t>CUST_01061</t>
  </si>
  <si>
    <t>CUST_01062</t>
  </si>
  <si>
    <t>CUST_01063</t>
  </si>
  <si>
    <t>CUST_01064</t>
  </si>
  <si>
    <t>CUST_01065</t>
  </si>
  <si>
    <t>CUST_01066</t>
  </si>
  <si>
    <t>CUST_01067</t>
  </si>
  <si>
    <t>CUST_01068</t>
  </si>
  <si>
    <t>CUST_01069</t>
  </si>
  <si>
    <t>CUST_01070</t>
  </si>
  <si>
    <t>CUST_01071</t>
  </si>
  <si>
    <t>CUST_01072</t>
  </si>
  <si>
    <t>CUST_01073</t>
  </si>
  <si>
    <t>CUST_01074</t>
  </si>
  <si>
    <t>CUST_01075</t>
  </si>
  <si>
    <t>CUST_01076</t>
  </si>
  <si>
    <t>CUST_01077</t>
  </si>
  <si>
    <t>CUST_01078</t>
  </si>
  <si>
    <t>CUST_01079</t>
  </si>
  <si>
    <t>CUST_01080</t>
  </si>
  <si>
    <t>CUST_01081</t>
  </si>
  <si>
    <t>CUST_01082</t>
  </si>
  <si>
    <t>CUST_01083</t>
  </si>
  <si>
    <t>CUST_01084</t>
  </si>
  <si>
    <t>CUST_01085</t>
  </si>
  <si>
    <t>CUST_01086</t>
  </si>
  <si>
    <t>CUST_01087</t>
  </si>
  <si>
    <t>CUST_01088</t>
  </si>
  <si>
    <t>CUST_01089</t>
  </si>
  <si>
    <t>CUST_01090</t>
  </si>
  <si>
    <t>CUST_01091</t>
  </si>
  <si>
    <t>CUST_01092</t>
  </si>
  <si>
    <t>CUST_01093</t>
  </si>
  <si>
    <t>CUST_01094</t>
  </si>
  <si>
    <t>CUST_01095</t>
  </si>
  <si>
    <t>CUST_01096</t>
  </si>
  <si>
    <t>CUST_01097</t>
  </si>
  <si>
    <t>CUST_01098</t>
  </si>
  <si>
    <t>CUST_01099</t>
  </si>
  <si>
    <t>CUST_01100</t>
  </si>
  <si>
    <t>CUST_01101</t>
  </si>
  <si>
    <t>CUST_01102</t>
  </si>
  <si>
    <t>CUST_01103</t>
  </si>
  <si>
    <t>CUST_01104</t>
  </si>
  <si>
    <t>CUST_01105</t>
  </si>
  <si>
    <t>CUST_01106</t>
  </si>
  <si>
    <t>CUST_01107</t>
  </si>
  <si>
    <t>CUST_01108</t>
  </si>
  <si>
    <t>CUST_01109</t>
  </si>
  <si>
    <t>CUST_01110</t>
  </si>
  <si>
    <t>CUST_01111</t>
  </si>
  <si>
    <t>CUST_01112</t>
  </si>
  <si>
    <t>CUST_01113</t>
  </si>
  <si>
    <t>CUST_01114</t>
  </si>
  <si>
    <t>CUST_01115</t>
  </si>
  <si>
    <t>CUST_01116</t>
  </si>
  <si>
    <t>CUST_01117</t>
  </si>
  <si>
    <t>CUST_01118</t>
  </si>
  <si>
    <t>CUST_01119</t>
  </si>
  <si>
    <t>CUST_01120</t>
  </si>
  <si>
    <t>CUST_01121</t>
  </si>
  <si>
    <t>CUST_01122</t>
  </si>
  <si>
    <t>CUST_01123</t>
  </si>
  <si>
    <t>CUST_01124</t>
  </si>
  <si>
    <t>CUST_01125</t>
  </si>
  <si>
    <t>CUST_01126</t>
  </si>
  <si>
    <t>CUST_01127</t>
  </si>
  <si>
    <t>CUST_01128</t>
  </si>
  <si>
    <t>CUST_01129</t>
  </si>
  <si>
    <t>CUST_01130</t>
  </si>
  <si>
    <t>CUST_01131</t>
  </si>
  <si>
    <t>CUST_01132</t>
  </si>
  <si>
    <t>CUST_01133</t>
  </si>
  <si>
    <t>CUST_01134</t>
  </si>
  <si>
    <t>CUST_01135</t>
  </si>
  <si>
    <t>CUST_01136</t>
  </si>
  <si>
    <t>CUST_01137</t>
  </si>
  <si>
    <t>CUST_01138</t>
  </si>
  <si>
    <t>CUST_01139</t>
  </si>
  <si>
    <t>CUST_01140</t>
  </si>
  <si>
    <t>CUST_01141</t>
  </si>
  <si>
    <t>CUST_01142</t>
  </si>
  <si>
    <t>CUST_01143</t>
  </si>
  <si>
    <t>CUST_01144</t>
  </si>
  <si>
    <t>CUST_01145</t>
  </si>
  <si>
    <t>CUST_01146</t>
  </si>
  <si>
    <t>CUST_01147</t>
  </si>
  <si>
    <t>CUST_01148</t>
  </si>
  <si>
    <t>CUST_01149</t>
  </si>
  <si>
    <t>CUST_01150</t>
  </si>
  <si>
    <t>CUST_01151</t>
  </si>
  <si>
    <t>CUST_01152</t>
  </si>
  <si>
    <t>CUST_01153</t>
  </si>
  <si>
    <t>CUST_01154</t>
  </si>
  <si>
    <t>CUST_01155</t>
  </si>
  <si>
    <t>CUST_01156</t>
  </si>
  <si>
    <t>CUST_01157</t>
  </si>
  <si>
    <t>CUST_01158</t>
  </si>
  <si>
    <t>CUST_01159</t>
  </si>
  <si>
    <t>CUST_01160</t>
  </si>
  <si>
    <t>CUST_01161</t>
  </si>
  <si>
    <t>CUST_01162</t>
  </si>
  <si>
    <t>CUST_01163</t>
  </si>
  <si>
    <t>CUST_01164</t>
  </si>
  <si>
    <t>CUST_01165</t>
  </si>
  <si>
    <t>CUST_01166</t>
  </si>
  <si>
    <t>CUST_01167</t>
  </si>
  <si>
    <t>CUST_01168</t>
  </si>
  <si>
    <t>CUST_01169</t>
  </si>
  <si>
    <t>CUST_01170</t>
  </si>
  <si>
    <t>CUST_01171</t>
  </si>
  <si>
    <t>CUST_01172</t>
  </si>
  <si>
    <t>CUST_01173</t>
  </si>
  <si>
    <t>CUST_01174</t>
  </si>
  <si>
    <t>CUST_01175</t>
  </si>
  <si>
    <t>CUST_01176</t>
  </si>
  <si>
    <t>CUST_01177</t>
  </si>
  <si>
    <t>CUST_01178</t>
  </si>
  <si>
    <t>CUST_01179</t>
  </si>
  <si>
    <t>CUST_01180</t>
  </si>
  <si>
    <t>CUST_01181</t>
  </si>
  <si>
    <t>CUST_01182</t>
  </si>
  <si>
    <t>CUST_01183</t>
  </si>
  <si>
    <t>CUST_01184</t>
  </si>
  <si>
    <t>CUST_01185</t>
  </si>
  <si>
    <t>CUST_01186</t>
  </si>
  <si>
    <t>CUST_01187</t>
  </si>
  <si>
    <t>CUST_01188</t>
  </si>
  <si>
    <t>CUST_01189</t>
  </si>
  <si>
    <t>CUST_01190</t>
  </si>
  <si>
    <t>CUST_01191</t>
  </si>
  <si>
    <t>CUST_01192</t>
  </si>
  <si>
    <t>CUST_01193</t>
  </si>
  <si>
    <t>CUST_01194</t>
  </si>
  <si>
    <t>CUST_01195</t>
  </si>
  <si>
    <t>CUST_01196</t>
  </si>
  <si>
    <t>CUST_01197</t>
  </si>
  <si>
    <t>CUST_01198</t>
  </si>
  <si>
    <t>CUST_01199</t>
  </si>
  <si>
    <t>CUST_01200</t>
  </si>
  <si>
    <t>CUST_01201</t>
  </si>
  <si>
    <t>CUST_01202</t>
  </si>
  <si>
    <t>CUST_01203</t>
  </si>
  <si>
    <t>CUST_01204</t>
  </si>
  <si>
    <t>CUST_01205</t>
  </si>
  <si>
    <t>CUST_01206</t>
  </si>
  <si>
    <t>CUST_01207</t>
  </si>
  <si>
    <t>CUST_01208</t>
  </si>
  <si>
    <t>CUST_01209</t>
  </si>
  <si>
    <t>CUST_01210</t>
  </si>
  <si>
    <t>CUST_01211</t>
  </si>
  <si>
    <t>CUST_01212</t>
  </si>
  <si>
    <t>CUST_01213</t>
  </si>
  <si>
    <t>CUST_01214</t>
  </si>
  <si>
    <t>CUST_01215</t>
  </si>
  <si>
    <t>CUST_01216</t>
  </si>
  <si>
    <t>CUST_01217</t>
  </si>
  <si>
    <t>CUST_01218</t>
  </si>
  <si>
    <t>CUST_01219</t>
  </si>
  <si>
    <t>CUST_01220</t>
  </si>
  <si>
    <t>CUST_01221</t>
  </si>
  <si>
    <t>CUST_01222</t>
  </si>
  <si>
    <t>CUST_01223</t>
  </si>
  <si>
    <t>CUST_01224</t>
  </si>
  <si>
    <t>CUST_01225</t>
  </si>
  <si>
    <t>CUST_01226</t>
  </si>
  <si>
    <t>CUST_01227</t>
  </si>
  <si>
    <t>CUST_01228</t>
  </si>
  <si>
    <t>CUST_01229</t>
  </si>
  <si>
    <t>CUST_01230</t>
  </si>
  <si>
    <t>CUST_01231</t>
  </si>
  <si>
    <t>CUST_01232</t>
  </si>
  <si>
    <t>CUST_01233</t>
  </si>
  <si>
    <t>CUST_01234</t>
  </si>
  <si>
    <t>CUST_01235</t>
  </si>
  <si>
    <t>CUST_01236</t>
  </si>
  <si>
    <t>CUST_01237</t>
  </si>
  <si>
    <t>CUST_01238</t>
  </si>
  <si>
    <t>CUST_01239</t>
  </si>
  <si>
    <t>CUST_01240</t>
  </si>
  <si>
    <t>CUST_01241</t>
  </si>
  <si>
    <t>CUST_01242</t>
  </si>
  <si>
    <t>CUST_01243</t>
  </si>
  <si>
    <t>CUST_01244</t>
  </si>
  <si>
    <t>CUST_01245</t>
  </si>
  <si>
    <t>CUST_01246</t>
  </si>
  <si>
    <t>CUST_01247</t>
  </si>
  <si>
    <t>CUST_01248</t>
  </si>
  <si>
    <t>CUST_01249</t>
  </si>
  <si>
    <t>CUST_01250</t>
  </si>
  <si>
    <t>CUST_01251</t>
  </si>
  <si>
    <t>CUST_01252</t>
  </si>
  <si>
    <t>CUST_01253</t>
  </si>
  <si>
    <t>CUST_01254</t>
  </si>
  <si>
    <t>CUST_01255</t>
  </si>
  <si>
    <t>CUST_01256</t>
  </si>
  <si>
    <t>CUST_01257</t>
  </si>
  <si>
    <t>CUST_01258</t>
  </si>
  <si>
    <t>CUST_01259</t>
  </si>
  <si>
    <t>CUST_01260</t>
  </si>
  <si>
    <t>CUST_01261</t>
  </si>
  <si>
    <t>CUST_01262</t>
  </si>
  <si>
    <t>CUST_01263</t>
  </si>
  <si>
    <t>CUST_01264</t>
  </si>
  <si>
    <t>CUST_01265</t>
  </si>
  <si>
    <t>CUST_01266</t>
  </si>
  <si>
    <t>CUST_01267</t>
  </si>
  <si>
    <t>CUST_01268</t>
  </si>
  <si>
    <t>CUST_01269</t>
  </si>
  <si>
    <t>CUST_01270</t>
  </si>
  <si>
    <t>CUST_01271</t>
  </si>
  <si>
    <t>CUST_01272</t>
  </si>
  <si>
    <t>CUST_01273</t>
  </si>
  <si>
    <t>CUST_01274</t>
  </si>
  <si>
    <t>CUST_01275</t>
  </si>
  <si>
    <t>CUST_01276</t>
  </si>
  <si>
    <t>CUST_01277</t>
  </si>
  <si>
    <t>CUST_01278</t>
  </si>
  <si>
    <t>CUST_01279</t>
  </si>
  <si>
    <t>CUST_01280</t>
  </si>
  <si>
    <t>CUST_01281</t>
  </si>
  <si>
    <t>CUST_01282</t>
  </si>
  <si>
    <t>CUST_01283</t>
  </si>
  <si>
    <t>CUST_01284</t>
  </si>
  <si>
    <t>CUST_01285</t>
  </si>
  <si>
    <t>CUST_01286</t>
  </si>
  <si>
    <t>CUST_01287</t>
  </si>
  <si>
    <t>CUST_01288</t>
  </si>
  <si>
    <t>CUST_01289</t>
  </si>
  <si>
    <t>CUST_01290</t>
  </si>
  <si>
    <t>CUST_01291</t>
  </si>
  <si>
    <t>CUST_01292</t>
  </si>
  <si>
    <t>CUST_01293</t>
  </si>
  <si>
    <t>CUST_01294</t>
  </si>
  <si>
    <t>CUST_01295</t>
  </si>
  <si>
    <t>CUST_01296</t>
  </si>
  <si>
    <t>CUST_01297</t>
  </si>
  <si>
    <t>CUST_01298</t>
  </si>
  <si>
    <t>CUST_01299</t>
  </si>
  <si>
    <t>CUST_01300</t>
  </si>
  <si>
    <t>CUST_01301</t>
  </si>
  <si>
    <t>CUST_01302</t>
  </si>
  <si>
    <t>CUST_01303</t>
  </si>
  <si>
    <t>CUST_01304</t>
  </si>
  <si>
    <t>CUST_01305</t>
  </si>
  <si>
    <t>CUST_01306</t>
  </si>
  <si>
    <t>CUST_01307</t>
  </si>
  <si>
    <t>CUST_01308</t>
  </si>
  <si>
    <t>CUST_01309</t>
  </si>
  <si>
    <t>CUST_01310</t>
  </si>
  <si>
    <t>CUST_01311</t>
  </si>
  <si>
    <t>CUST_01312</t>
  </si>
  <si>
    <t>CUST_01313</t>
  </si>
  <si>
    <t>CUST_01314</t>
  </si>
  <si>
    <t>CUST_01315</t>
  </si>
  <si>
    <t>CUST_01316</t>
  </si>
  <si>
    <t>CUST_01317</t>
  </si>
  <si>
    <t>CUST_01318</t>
  </si>
  <si>
    <t>CUST_01319</t>
  </si>
  <si>
    <t>CUST_01320</t>
  </si>
  <si>
    <t>CUST_01321</t>
  </si>
  <si>
    <t>CUST_01322</t>
  </si>
  <si>
    <t>CUST_01323</t>
  </si>
  <si>
    <t>CUST_01324</t>
  </si>
  <si>
    <t>CUST_01325</t>
  </si>
  <si>
    <t>CUST_01326</t>
  </si>
  <si>
    <t>CUST_01327</t>
  </si>
  <si>
    <t>CUST_01328</t>
  </si>
  <si>
    <t>CUST_01329</t>
  </si>
  <si>
    <t>CUST_01330</t>
  </si>
  <si>
    <t>CUST_01331</t>
  </si>
  <si>
    <t>CUST_01332</t>
  </si>
  <si>
    <t>CUST_01333</t>
  </si>
  <si>
    <t>CUST_01334</t>
  </si>
  <si>
    <t>CUST_01335</t>
  </si>
  <si>
    <t>CUST_01336</t>
  </si>
  <si>
    <t>CUST_01337</t>
  </si>
  <si>
    <t>CUST_01338</t>
  </si>
  <si>
    <t>CUST_01339</t>
  </si>
  <si>
    <t>CUST_01340</t>
  </si>
  <si>
    <t>CUST_01341</t>
  </si>
  <si>
    <t>CUST_01342</t>
  </si>
  <si>
    <t>CUST_01343</t>
  </si>
  <si>
    <t>CUST_01344</t>
  </si>
  <si>
    <t>CUST_01345</t>
  </si>
  <si>
    <t>CUST_01346</t>
  </si>
  <si>
    <t>CUST_01347</t>
  </si>
  <si>
    <t>CUST_01348</t>
  </si>
  <si>
    <t>CUST_01349</t>
  </si>
  <si>
    <t>CUST_01350</t>
  </si>
  <si>
    <t>CUST_01351</t>
  </si>
  <si>
    <t>CUST_01352</t>
  </si>
  <si>
    <t>CUST_01353</t>
  </si>
  <si>
    <t>CUST_01354</t>
  </si>
  <si>
    <t>CUST_01355</t>
  </si>
  <si>
    <t>CUST_01356</t>
  </si>
  <si>
    <t>CUST_01357</t>
  </si>
  <si>
    <t>CUST_01358</t>
  </si>
  <si>
    <t>CUST_01359</t>
  </si>
  <si>
    <t>CUST_01360</t>
  </si>
  <si>
    <t>CUST_01361</t>
  </si>
  <si>
    <t>CUST_01362</t>
  </si>
  <si>
    <t>CUST_01363</t>
  </si>
  <si>
    <t>CUST_01364</t>
  </si>
  <si>
    <t>CUST_01365</t>
  </si>
  <si>
    <t>CUST_01366</t>
  </si>
  <si>
    <t>CUST_01367</t>
  </si>
  <si>
    <t>CUST_01368</t>
  </si>
  <si>
    <t>CUST_01369</t>
  </si>
  <si>
    <t>CUST_01370</t>
  </si>
  <si>
    <t>CUST_01371</t>
  </si>
  <si>
    <t>CUST_01372</t>
  </si>
  <si>
    <t>CUST_01373</t>
  </si>
  <si>
    <t>CUST_01374</t>
  </si>
  <si>
    <t>CUST_01375</t>
  </si>
  <si>
    <t>CUST_01376</t>
  </si>
  <si>
    <t>CUST_01377</t>
  </si>
  <si>
    <t>CUST_01378</t>
  </si>
  <si>
    <t>CUST_01379</t>
  </si>
  <si>
    <t>CUST_01380</t>
  </si>
  <si>
    <t>CUST_01381</t>
  </si>
  <si>
    <t>CUST_01382</t>
  </si>
  <si>
    <t>CUST_01383</t>
  </si>
  <si>
    <t>CUST_01384</t>
  </si>
  <si>
    <t>CUST_01385</t>
  </si>
  <si>
    <t>CUST_01386</t>
  </si>
  <si>
    <t>CUST_01387</t>
  </si>
  <si>
    <t>CUST_01388</t>
  </si>
  <si>
    <t>CUST_01389</t>
  </si>
  <si>
    <t>CUST_01390</t>
  </si>
  <si>
    <t>CUST_01391</t>
  </si>
  <si>
    <t>CUST_01392</t>
  </si>
  <si>
    <t>CUST_01393</t>
  </si>
  <si>
    <t>CUST_01394</t>
  </si>
  <si>
    <t>CUST_01395</t>
  </si>
  <si>
    <t>CUST_01396</t>
  </si>
  <si>
    <t>CUST_01397</t>
  </si>
  <si>
    <t>CUST_01398</t>
  </si>
  <si>
    <t>CUST_01399</t>
  </si>
  <si>
    <t>CUST_01400</t>
  </si>
  <si>
    <t>CUST_01401</t>
  </si>
  <si>
    <t>CUST_01402</t>
  </si>
  <si>
    <t>CUST_01403</t>
  </si>
  <si>
    <t>CUST_01404</t>
  </si>
  <si>
    <t>CUST_01405</t>
  </si>
  <si>
    <t>CUST_01406</t>
  </si>
  <si>
    <t>CUST_01407</t>
  </si>
  <si>
    <t>CUST_01408</t>
  </si>
  <si>
    <t>CUST_01409</t>
  </si>
  <si>
    <t>CUST_01410</t>
  </si>
  <si>
    <t>CUST_01411</t>
  </si>
  <si>
    <t>CUST_01412</t>
  </si>
  <si>
    <t>CUST_01413</t>
  </si>
  <si>
    <t>CUST_01414</t>
  </si>
  <si>
    <t>CUST_01415</t>
  </si>
  <si>
    <t>CUST_01416</t>
  </si>
  <si>
    <t>CUST_01417</t>
  </si>
  <si>
    <t>CUST_01418</t>
  </si>
  <si>
    <t>CUST_01419</t>
  </si>
  <si>
    <t>CUST_01420</t>
  </si>
  <si>
    <t>CUST_01421</t>
  </si>
  <si>
    <t>CUST_01422</t>
  </si>
  <si>
    <t>CUST_01423</t>
  </si>
  <si>
    <t>CUST_01424</t>
  </si>
  <si>
    <t>CUST_01425</t>
  </si>
  <si>
    <t>CUST_01426</t>
  </si>
  <si>
    <t>CUST_01427</t>
  </si>
  <si>
    <t>CUST_01428</t>
  </si>
  <si>
    <t>CUST_01429</t>
  </si>
  <si>
    <t>CUST_01430</t>
  </si>
  <si>
    <t>CUST_01431</t>
  </si>
  <si>
    <t>CUST_01432</t>
  </si>
  <si>
    <t>CUST_01433</t>
  </si>
  <si>
    <t>CUST_01434</t>
  </si>
  <si>
    <t>CUST_01435</t>
  </si>
  <si>
    <t>CUST_01436</t>
  </si>
  <si>
    <t>CUST_01437</t>
  </si>
  <si>
    <t>CUST_01438</t>
  </si>
  <si>
    <t>CUST_01439</t>
  </si>
  <si>
    <t>CUST_01440</t>
  </si>
  <si>
    <t>CUST_01441</t>
  </si>
  <si>
    <t>CUST_01442</t>
  </si>
  <si>
    <t>CUST_01443</t>
  </si>
  <si>
    <t>CUST_01444</t>
  </si>
  <si>
    <t>CUST_01445</t>
  </si>
  <si>
    <t>CUST_01446</t>
  </si>
  <si>
    <t>CUST_01447</t>
  </si>
  <si>
    <t>CUST_01448</t>
  </si>
  <si>
    <t>CUST_01449</t>
  </si>
  <si>
    <t>CUST_01450</t>
  </si>
  <si>
    <t>CUST_01451</t>
  </si>
  <si>
    <t>CUST_01452</t>
  </si>
  <si>
    <t>CUST_01453</t>
  </si>
  <si>
    <t>CUST_01454</t>
  </si>
  <si>
    <t>CUST_01455</t>
  </si>
  <si>
    <t>CUST_01456</t>
  </si>
  <si>
    <t>CUST_01457</t>
  </si>
  <si>
    <t>CUST_01458</t>
  </si>
  <si>
    <t>CUST_01459</t>
  </si>
  <si>
    <t>CUST_01460</t>
  </si>
  <si>
    <t>CUST_01461</t>
  </si>
  <si>
    <t>CUST_01462</t>
  </si>
  <si>
    <t>CUST_01463</t>
  </si>
  <si>
    <t>CUST_01464</t>
  </si>
  <si>
    <t>CUST_01465</t>
  </si>
  <si>
    <t>CUST_01466</t>
  </si>
  <si>
    <t>CUST_01467</t>
  </si>
  <si>
    <t>CUST_01468</t>
  </si>
  <si>
    <t>CUST_01469</t>
  </si>
  <si>
    <t>CUST_01470</t>
  </si>
  <si>
    <t>CUST_01471</t>
  </si>
  <si>
    <t>CUST_01472</t>
  </si>
  <si>
    <t>CUST_01473</t>
  </si>
  <si>
    <t>CUST_01474</t>
  </si>
  <si>
    <t>CUST_01475</t>
  </si>
  <si>
    <t>CUST_01476</t>
  </si>
  <si>
    <t>CUST_01477</t>
  </si>
  <si>
    <t>CUST_01478</t>
  </si>
  <si>
    <t>CUST_01479</t>
  </si>
  <si>
    <t>CUST_01480</t>
  </si>
  <si>
    <t>CUST_01481</t>
  </si>
  <si>
    <t>CUST_01482</t>
  </si>
  <si>
    <t>CUST_01483</t>
  </si>
  <si>
    <t>CUST_01484</t>
  </si>
  <si>
    <t>CUST_01485</t>
  </si>
  <si>
    <t>CUST_01486</t>
  </si>
  <si>
    <t>CUST_01487</t>
  </si>
  <si>
    <t>CUST_01488</t>
  </si>
  <si>
    <t>CUST_01489</t>
  </si>
  <si>
    <t>CUST_01490</t>
  </si>
  <si>
    <t>CUST_01491</t>
  </si>
  <si>
    <t>CUST_01492</t>
  </si>
  <si>
    <t>CUST_01493</t>
  </si>
  <si>
    <t>CUST_01494</t>
  </si>
  <si>
    <t>CUST_01495</t>
  </si>
  <si>
    <t>CUST_01496</t>
  </si>
  <si>
    <t>CUST_01497</t>
  </si>
  <si>
    <t>CUST_01498</t>
  </si>
  <si>
    <t>CUST_01499</t>
  </si>
  <si>
    <t>CUST_01500</t>
  </si>
  <si>
    <t>CUST_01501</t>
  </si>
  <si>
    <t>CUST_01502</t>
  </si>
  <si>
    <t>CUST_01503</t>
  </si>
  <si>
    <t>CUST_01504</t>
  </si>
  <si>
    <t>CUST_01505</t>
  </si>
  <si>
    <t>CUST_01506</t>
  </si>
  <si>
    <t>CUST_01507</t>
  </si>
  <si>
    <t>CUST_01508</t>
  </si>
  <si>
    <t>CUST_01509</t>
  </si>
  <si>
    <t>CUST_01510</t>
  </si>
  <si>
    <t>CUST_01511</t>
  </si>
  <si>
    <t>CUST_01512</t>
  </si>
  <si>
    <t>CUST_01513</t>
  </si>
  <si>
    <t>CUST_01514</t>
  </si>
  <si>
    <t>CUST_01515</t>
  </si>
  <si>
    <t>CUST_01516</t>
  </si>
  <si>
    <t>CUST_01517</t>
  </si>
  <si>
    <t>CUST_01518</t>
  </si>
  <si>
    <t>CUST_01519</t>
  </si>
  <si>
    <t>CUST_01520</t>
  </si>
  <si>
    <t>CUST_01521</t>
  </si>
  <si>
    <t>CUST_01522</t>
  </si>
  <si>
    <t>CUST_01523</t>
  </si>
  <si>
    <t>CUST_01524</t>
  </si>
  <si>
    <t>CUST_01525</t>
  </si>
  <si>
    <t>CUST_01526</t>
  </si>
  <si>
    <t>CUST_01527</t>
  </si>
  <si>
    <t>CUST_01528</t>
  </si>
  <si>
    <t>CUST_01529</t>
  </si>
  <si>
    <t>CUST_01530</t>
  </si>
  <si>
    <t>CUST_01531</t>
  </si>
  <si>
    <t>CUST_01532</t>
  </si>
  <si>
    <t>CUST_01533</t>
  </si>
  <si>
    <t>CUST_01534</t>
  </si>
  <si>
    <t>CUST_01535</t>
  </si>
  <si>
    <t>CUST_01536</t>
  </si>
  <si>
    <t>CUST_01537</t>
  </si>
  <si>
    <t>CUST_01538</t>
  </si>
  <si>
    <t>CUST_01539</t>
  </si>
  <si>
    <t>CUST_01540</t>
  </si>
  <si>
    <t>CUST_01541</t>
  </si>
  <si>
    <t>CUST_01542</t>
  </si>
  <si>
    <t>CUST_01543</t>
  </si>
  <si>
    <t>CUST_01544</t>
  </si>
  <si>
    <t>CUST_01545</t>
  </si>
  <si>
    <t>CUST_01546</t>
  </si>
  <si>
    <t>CUST_01547</t>
  </si>
  <si>
    <t>CUST_01548</t>
  </si>
  <si>
    <t>CUST_01549</t>
  </si>
  <si>
    <t>CUST_01550</t>
  </si>
  <si>
    <t>CUST_01551</t>
  </si>
  <si>
    <t>CUST_01552</t>
  </si>
  <si>
    <t>CUST_01553</t>
  </si>
  <si>
    <t>CUST_01554</t>
  </si>
  <si>
    <t>CUST_01555</t>
  </si>
  <si>
    <t>CUST_01556</t>
  </si>
  <si>
    <t>CUST_01557</t>
  </si>
  <si>
    <t>CUST_01558</t>
  </si>
  <si>
    <t>CUST_01559</t>
  </si>
  <si>
    <t>CUST_01560</t>
  </si>
  <si>
    <t>CUST_01561</t>
  </si>
  <si>
    <t>CUST_01562</t>
  </si>
  <si>
    <t>CUST_01563</t>
  </si>
  <si>
    <t>CUST_01564</t>
  </si>
  <si>
    <t>CUST_01565</t>
  </si>
  <si>
    <t>CUST_01566</t>
  </si>
  <si>
    <t>CUST_01567</t>
  </si>
  <si>
    <t>CUST_01568</t>
  </si>
  <si>
    <t>CUST_01569</t>
  </si>
  <si>
    <t>CUST_01570</t>
  </si>
  <si>
    <t>CUST_01571</t>
  </si>
  <si>
    <t>CUST_01572</t>
  </si>
  <si>
    <t>CUST_01573</t>
  </si>
  <si>
    <t>CUST_01574</t>
  </si>
  <si>
    <t>CUST_01575</t>
  </si>
  <si>
    <t>CUST_01576</t>
  </si>
  <si>
    <t>CUST_01577</t>
  </si>
  <si>
    <t>CUST_01578</t>
  </si>
  <si>
    <t>CUST_01579</t>
  </si>
  <si>
    <t>CUST_01580</t>
  </si>
  <si>
    <t>CUST_01581</t>
  </si>
  <si>
    <t>CUST_01582</t>
  </si>
  <si>
    <t>CUST_01583</t>
  </si>
  <si>
    <t>CUST_01584</t>
  </si>
  <si>
    <t>CUST_01585</t>
  </si>
  <si>
    <t>CUST_01586</t>
  </si>
  <si>
    <t>CUST_01587</t>
  </si>
  <si>
    <t>CUST_01588</t>
  </si>
  <si>
    <t>CUST_01589</t>
  </si>
  <si>
    <t>CUST_01590</t>
  </si>
  <si>
    <t>CUST_01591</t>
  </si>
  <si>
    <t>CUST_01592</t>
  </si>
  <si>
    <t>CUST_01593</t>
  </si>
  <si>
    <t>CUST_01594</t>
  </si>
  <si>
    <t>CUST_01595</t>
  </si>
  <si>
    <t>CUST_01596</t>
  </si>
  <si>
    <t>CUST_01597</t>
  </si>
  <si>
    <t>CUST_01598</t>
  </si>
  <si>
    <t>CUST_01599</t>
  </si>
  <si>
    <t>CUST_01600</t>
  </si>
  <si>
    <t>CUST_01601</t>
  </si>
  <si>
    <t>CUST_01602</t>
  </si>
  <si>
    <t>CUST_01603</t>
  </si>
  <si>
    <t>CUST_01604</t>
  </si>
  <si>
    <t>CUST_01605</t>
  </si>
  <si>
    <t>CUST_01606</t>
  </si>
  <si>
    <t>CUST_01607</t>
  </si>
  <si>
    <t>CUST_01608</t>
  </si>
  <si>
    <t>CUST_01609</t>
  </si>
  <si>
    <t>CUST_01610</t>
  </si>
  <si>
    <t>CUST_01611</t>
  </si>
  <si>
    <t>CUST_01612</t>
  </si>
  <si>
    <t>CUST_01613</t>
  </si>
  <si>
    <t>CUST_01614</t>
  </si>
  <si>
    <t>CUST_01615</t>
  </si>
  <si>
    <t>CUST_01616</t>
  </si>
  <si>
    <t>CUST_01617</t>
  </si>
  <si>
    <t>CUST_01618</t>
  </si>
  <si>
    <t>CUST_01619</t>
  </si>
  <si>
    <t>CUST_01620</t>
  </si>
  <si>
    <t>CUST_01621</t>
  </si>
  <si>
    <t>CUST_01622</t>
  </si>
  <si>
    <t>CUST_01623</t>
  </si>
  <si>
    <t>CUST_01624</t>
  </si>
  <si>
    <t>CUST_01625</t>
  </si>
  <si>
    <t>CUST_01626</t>
  </si>
  <si>
    <t>CUST_01627</t>
  </si>
  <si>
    <t>CUST_01628</t>
  </si>
  <si>
    <t>CUST_01629</t>
  </si>
  <si>
    <t>CUST_01630</t>
  </si>
  <si>
    <t>CUST_01631</t>
  </si>
  <si>
    <t>CUST_01632</t>
  </si>
  <si>
    <t>CUST_01633</t>
  </si>
  <si>
    <t>CUST_01634</t>
  </si>
  <si>
    <t>CUST_01635</t>
  </si>
  <si>
    <t>CUST_01636</t>
  </si>
  <si>
    <t>CUST_01637</t>
  </si>
  <si>
    <t>CUST_01638</t>
  </si>
  <si>
    <t>CUST_01639</t>
  </si>
  <si>
    <t>CUST_01640</t>
  </si>
  <si>
    <t>CUST_01641</t>
  </si>
  <si>
    <t>CUST_01642</t>
  </si>
  <si>
    <t>CUST_01643</t>
  </si>
  <si>
    <t>CUST_01644</t>
  </si>
  <si>
    <t>CUST_01645</t>
  </si>
  <si>
    <t>CUST_01646</t>
  </si>
  <si>
    <t>CUST_01647</t>
  </si>
  <si>
    <t>CUST_01648</t>
  </si>
  <si>
    <t>CUST_01649</t>
  </si>
  <si>
    <t>CUST_01650</t>
  </si>
  <si>
    <t>CUST_01651</t>
  </si>
  <si>
    <t>CUST_01652</t>
  </si>
  <si>
    <t>CUST_01653</t>
  </si>
  <si>
    <t>CUST_01654</t>
  </si>
  <si>
    <t>CUST_01655</t>
  </si>
  <si>
    <t>CUST_01656</t>
  </si>
  <si>
    <t>CUST_01657</t>
  </si>
  <si>
    <t>CUST_01658</t>
  </si>
  <si>
    <t>CUST_01659</t>
  </si>
  <si>
    <t>CUST_01660</t>
  </si>
  <si>
    <t>CUST_01661</t>
  </si>
  <si>
    <t>CUST_01662</t>
  </si>
  <si>
    <t>CUST_01663</t>
  </si>
  <si>
    <t>CUST_01664</t>
  </si>
  <si>
    <t>CUST_01665</t>
  </si>
  <si>
    <t>CUST_01666</t>
  </si>
  <si>
    <t>CUST_01667</t>
  </si>
  <si>
    <t>CUST_01668</t>
  </si>
  <si>
    <t>CUST_01669</t>
  </si>
  <si>
    <t>CUST_01670</t>
  </si>
  <si>
    <t>CUST_01671</t>
  </si>
  <si>
    <t>CUST_01672</t>
  </si>
  <si>
    <t>CUST_01673</t>
  </si>
  <si>
    <t>CUST_01674</t>
  </si>
  <si>
    <t>CUST_01675</t>
  </si>
  <si>
    <t>CUST_01676</t>
  </si>
  <si>
    <t>CUST_01677</t>
  </si>
  <si>
    <t>CUST_01678</t>
  </si>
  <si>
    <t>CUST_01679</t>
  </si>
  <si>
    <t>CUST_01680</t>
  </si>
  <si>
    <t>CUST_01681</t>
  </si>
  <si>
    <t>CUST_01682</t>
  </si>
  <si>
    <t>CUST_01683</t>
  </si>
  <si>
    <t>CUST_01684</t>
  </si>
  <si>
    <t>CUST_01685</t>
  </si>
  <si>
    <t>CUST_01686</t>
  </si>
  <si>
    <t>CUST_01687</t>
  </si>
  <si>
    <t>CUST_01688</t>
  </si>
  <si>
    <t>CUST_01689</t>
  </si>
  <si>
    <t>CUST_01690</t>
  </si>
  <si>
    <t>CUST_01691</t>
  </si>
  <si>
    <t>CUST_01692</t>
  </si>
  <si>
    <t>CUST_01693</t>
  </si>
  <si>
    <t>CUST_01694</t>
  </si>
  <si>
    <t>CUST_01695</t>
  </si>
  <si>
    <t>CUST_01696</t>
  </si>
  <si>
    <t>CUST_01697</t>
  </si>
  <si>
    <t>CUST_01698</t>
  </si>
  <si>
    <t>CUST_01699</t>
  </si>
  <si>
    <t>CUST_01700</t>
  </si>
  <si>
    <t>CUST_01701</t>
  </si>
  <si>
    <t>CUST_01702</t>
  </si>
  <si>
    <t>CUST_01703</t>
  </si>
  <si>
    <t>CUST_01704</t>
  </si>
  <si>
    <t>CUST_01705</t>
  </si>
  <si>
    <t>CUST_01706</t>
  </si>
  <si>
    <t>CUST_01707</t>
  </si>
  <si>
    <t>CUST_01708</t>
  </si>
  <si>
    <t>CUST_01709</t>
  </si>
  <si>
    <t>CUST_01710</t>
  </si>
  <si>
    <t>CUST_01711</t>
  </si>
  <si>
    <t>CUST_01712</t>
  </si>
  <si>
    <t>CUST_01713</t>
  </si>
  <si>
    <t>CUST_01714</t>
  </si>
  <si>
    <t>CUST_01715</t>
  </si>
  <si>
    <t>CUST_01716</t>
  </si>
  <si>
    <t>CUST_01717</t>
  </si>
  <si>
    <t>CUST_01718</t>
  </si>
  <si>
    <t>CUST_01719</t>
  </si>
  <si>
    <t>CUST_01720</t>
  </si>
  <si>
    <t>CUST_01721</t>
  </si>
  <si>
    <t>CUST_01722</t>
  </si>
  <si>
    <t>CUST_01723</t>
  </si>
  <si>
    <t>CUST_01724</t>
  </si>
  <si>
    <t>CUST_01725</t>
  </si>
  <si>
    <t>CUST_01726</t>
  </si>
  <si>
    <t>CUST_01727</t>
  </si>
  <si>
    <t>CUST_01728</t>
  </si>
  <si>
    <t>CUST_01729</t>
  </si>
  <si>
    <t>CUST_01730</t>
  </si>
  <si>
    <t>CUST_01731</t>
  </si>
  <si>
    <t>CUST_01732</t>
  </si>
  <si>
    <t>CUST_01733</t>
  </si>
  <si>
    <t>CUST_01734</t>
  </si>
  <si>
    <t>CUST_01735</t>
  </si>
  <si>
    <t>CUST_01736</t>
  </si>
  <si>
    <t>CUST_01737</t>
  </si>
  <si>
    <t>CUST_01738</t>
  </si>
  <si>
    <t>CUST_01739</t>
  </si>
  <si>
    <t>CUST_01740</t>
  </si>
  <si>
    <t>CUST_01741</t>
  </si>
  <si>
    <t>CUST_01742</t>
  </si>
  <si>
    <t>CUST_01743</t>
  </si>
  <si>
    <t>CUST_01744</t>
  </si>
  <si>
    <t>CUST_01745</t>
  </si>
  <si>
    <t>CUST_01746</t>
  </si>
  <si>
    <t>CUST_01747</t>
  </si>
  <si>
    <t>CUST_01748</t>
  </si>
  <si>
    <t>CUST_01749</t>
  </si>
  <si>
    <t>CUST_01750</t>
  </si>
  <si>
    <t>CUST_01751</t>
  </si>
  <si>
    <t>CUST_01752</t>
  </si>
  <si>
    <t>CUST_01753</t>
  </si>
  <si>
    <t>CUST_01754</t>
  </si>
  <si>
    <t>CUST_01755</t>
  </si>
  <si>
    <t>CUST_01756</t>
  </si>
  <si>
    <t>CUST_01757</t>
  </si>
  <si>
    <t>CUST_01758</t>
  </si>
  <si>
    <t>CUST_01759</t>
  </si>
  <si>
    <t>CUST_01760</t>
  </si>
  <si>
    <t>CUST_01761</t>
  </si>
  <si>
    <t>CUST_01762</t>
  </si>
  <si>
    <t>CUST_01763</t>
  </si>
  <si>
    <t>CUST_01764</t>
  </si>
  <si>
    <t>CUST_01765</t>
  </si>
  <si>
    <t>CUST_01766</t>
  </si>
  <si>
    <t>CUST_01767</t>
  </si>
  <si>
    <t>CUST_01768</t>
  </si>
  <si>
    <t>CUST_01769</t>
  </si>
  <si>
    <t>CUST_01770</t>
  </si>
  <si>
    <t>CUST_01771</t>
  </si>
  <si>
    <t>CUST_01772</t>
  </si>
  <si>
    <t>CUST_01773</t>
  </si>
  <si>
    <t>CUST_01774</t>
  </si>
  <si>
    <t>CUST_01775</t>
  </si>
  <si>
    <t>CUST_01776</t>
  </si>
  <si>
    <t>CUST_01777</t>
  </si>
  <si>
    <t>CUST_01778</t>
  </si>
  <si>
    <t>CUST_01779</t>
  </si>
  <si>
    <t>CUST_01780</t>
  </si>
  <si>
    <t>CUST_01781</t>
  </si>
  <si>
    <t>CUST_01782</t>
  </si>
  <si>
    <t>CUST_01783</t>
  </si>
  <si>
    <t>CUST_01784</t>
  </si>
  <si>
    <t>CUST_01785</t>
  </si>
  <si>
    <t>CUST_01786</t>
  </si>
  <si>
    <t>CUST_01787</t>
  </si>
  <si>
    <t>CUST_01788</t>
  </si>
  <si>
    <t>CUST_01789</t>
  </si>
  <si>
    <t>CUST_01790</t>
  </si>
  <si>
    <t>CUST_01791</t>
  </si>
  <si>
    <t>CUST_01792</t>
  </si>
  <si>
    <t>CUST_01793</t>
  </si>
  <si>
    <t>CUST_01794</t>
  </si>
  <si>
    <t>CUST_01795</t>
  </si>
  <si>
    <t>CUST_01796</t>
  </si>
  <si>
    <t>CUST_01797</t>
  </si>
  <si>
    <t>CUST_01798</t>
  </si>
  <si>
    <t>CUST_01799</t>
  </si>
  <si>
    <t>CUST_01800</t>
  </si>
  <si>
    <t>CUST_01801</t>
  </si>
  <si>
    <t>CUST_01802</t>
  </si>
  <si>
    <t>CUST_01803</t>
  </si>
  <si>
    <t>CUST_01804</t>
  </si>
  <si>
    <t>CUST_01805</t>
  </si>
  <si>
    <t>CUST_01806</t>
  </si>
  <si>
    <t>CUST_01807</t>
  </si>
  <si>
    <t>CUST_01808</t>
  </si>
  <si>
    <t>CUST_01809</t>
  </si>
  <si>
    <t>CUST_01810</t>
  </si>
  <si>
    <t>CUST_01811</t>
  </si>
  <si>
    <t>CUST_01812</t>
  </si>
  <si>
    <t>CUST_01813</t>
  </si>
  <si>
    <t>CUST_01814</t>
  </si>
  <si>
    <t>CUST_01815</t>
  </si>
  <si>
    <t>CUST_01816</t>
  </si>
  <si>
    <t>CUST_01817</t>
  </si>
  <si>
    <t>CUST_01818</t>
  </si>
  <si>
    <t>CUST_01819</t>
  </si>
  <si>
    <t>CUST_01820</t>
  </si>
  <si>
    <t>CUST_01821</t>
  </si>
  <si>
    <t>CUST_01822</t>
  </si>
  <si>
    <t>CUST_01823</t>
  </si>
  <si>
    <t>CUST_01824</t>
  </si>
  <si>
    <t>CUST_01825</t>
  </si>
  <si>
    <t>CUST_01826</t>
  </si>
  <si>
    <t>CUST_01827</t>
  </si>
  <si>
    <t>CUST_01828</t>
  </si>
  <si>
    <t>CUST_01829</t>
  </si>
  <si>
    <t>CUST_01830</t>
  </si>
  <si>
    <t>CUST_01831</t>
  </si>
  <si>
    <t>CUST_01832</t>
  </si>
  <si>
    <t>CUST_01833</t>
  </si>
  <si>
    <t>CUST_01834</t>
  </si>
  <si>
    <t>CUST_01835</t>
  </si>
  <si>
    <t>CUST_01836</t>
  </si>
  <si>
    <t>CUST_01837</t>
  </si>
  <si>
    <t>CUST_01838</t>
  </si>
  <si>
    <t>CUST_01839</t>
  </si>
  <si>
    <t>CUST_01840</t>
  </si>
  <si>
    <t>CUST_01841</t>
  </si>
  <si>
    <t>CUST_01842</t>
  </si>
  <si>
    <t>CUST_01843</t>
  </si>
  <si>
    <t>CUST_01844</t>
  </si>
  <si>
    <t>CUST_01845</t>
  </si>
  <si>
    <t>CUST_01846</t>
  </si>
  <si>
    <t>CUST_01847</t>
  </si>
  <si>
    <t>CUST_01848</t>
  </si>
  <si>
    <t>CUST_01849</t>
  </si>
  <si>
    <t>CUST_01850</t>
  </si>
  <si>
    <t>CUST_01851</t>
  </si>
  <si>
    <t>CUST_01852</t>
  </si>
  <si>
    <t>CUST_01853</t>
  </si>
  <si>
    <t>CUST_01854</t>
  </si>
  <si>
    <t>CUST_01855</t>
  </si>
  <si>
    <t>CUST_01856</t>
  </si>
  <si>
    <t>CUST_01857</t>
  </si>
  <si>
    <t>CUST_01858</t>
  </si>
  <si>
    <t>CUST_01859</t>
  </si>
  <si>
    <t>CUST_01860</t>
  </si>
  <si>
    <t>CUST_01861</t>
  </si>
  <si>
    <t>CUST_01862</t>
  </si>
  <si>
    <t>CUST_01863</t>
  </si>
  <si>
    <t>CUST_01864</t>
  </si>
  <si>
    <t>CUST_01865</t>
  </si>
  <si>
    <t>CUST_01866</t>
  </si>
  <si>
    <t>CUST_01867</t>
  </si>
  <si>
    <t>CUST_01868</t>
  </si>
  <si>
    <t>CUST_01869</t>
  </si>
  <si>
    <t>CUST_01870</t>
  </si>
  <si>
    <t>CUST_01871</t>
  </si>
  <si>
    <t>CUST_01872</t>
  </si>
  <si>
    <t>CUST_01873</t>
  </si>
  <si>
    <t>CUST_01874</t>
  </si>
  <si>
    <t>CUST_01875</t>
  </si>
  <si>
    <t>CUST_01876</t>
  </si>
  <si>
    <t>CUST_01877</t>
  </si>
  <si>
    <t>CUST_01878</t>
  </si>
  <si>
    <t>CUST_01879</t>
  </si>
  <si>
    <t>CUST_01880</t>
  </si>
  <si>
    <t>CUST_01881</t>
  </si>
  <si>
    <t>CUST_01882</t>
  </si>
  <si>
    <t>CUST_01883</t>
  </si>
  <si>
    <t>CUST_01884</t>
  </si>
  <si>
    <t>CUST_01885</t>
  </si>
  <si>
    <t>CUST_01886</t>
  </si>
  <si>
    <t>CUST_01887</t>
  </si>
  <si>
    <t>CUST_01888</t>
  </si>
  <si>
    <t>CUST_01889</t>
  </si>
  <si>
    <t>CUST_01890</t>
  </si>
  <si>
    <t>CUST_01891</t>
  </si>
  <si>
    <t>CUST_01892</t>
  </si>
  <si>
    <t>CUST_01893</t>
  </si>
  <si>
    <t>CUST_01894</t>
  </si>
  <si>
    <t>CUST_01895</t>
  </si>
  <si>
    <t>CUST_01896</t>
  </si>
  <si>
    <t>CUST_01897</t>
  </si>
  <si>
    <t>CUST_01898</t>
  </si>
  <si>
    <t>CUST_01899</t>
  </si>
  <si>
    <t>CUST_01900</t>
  </si>
  <si>
    <t>CUST_01901</t>
  </si>
  <si>
    <t>CUST_01902</t>
  </si>
  <si>
    <t>CUST_01903</t>
  </si>
  <si>
    <t>CUST_01904</t>
  </si>
  <si>
    <t>CUST_01905</t>
  </si>
  <si>
    <t>CUST_01906</t>
  </si>
  <si>
    <t>CUST_01907</t>
  </si>
  <si>
    <t>CUST_01908</t>
  </si>
  <si>
    <t>CUST_01909</t>
  </si>
  <si>
    <t>CUST_01910</t>
  </si>
  <si>
    <t>CUST_01911</t>
  </si>
  <si>
    <t>CUST_01912</t>
  </si>
  <si>
    <t>CUST_01913</t>
  </si>
  <si>
    <t>CUST_01914</t>
  </si>
  <si>
    <t>CUST_01915</t>
  </si>
  <si>
    <t>CUST_01916</t>
  </si>
  <si>
    <t>CUST_01917</t>
  </si>
  <si>
    <t>CUST_01918</t>
  </si>
  <si>
    <t>CUST_01919</t>
  </si>
  <si>
    <t>CUST_01920</t>
  </si>
  <si>
    <t>CUST_01921</t>
  </si>
  <si>
    <t>CUST_01922</t>
  </si>
  <si>
    <t>CUST_01923</t>
  </si>
  <si>
    <t>CUST_01924</t>
  </si>
  <si>
    <t>CUST_01925</t>
  </si>
  <si>
    <t>CUST_01926</t>
  </si>
  <si>
    <t>CUST_01927</t>
  </si>
  <si>
    <t>CUST_01928</t>
  </si>
  <si>
    <t>CUST_01929</t>
  </si>
  <si>
    <t>CUST_01930</t>
  </si>
  <si>
    <t>CUST_01931</t>
  </si>
  <si>
    <t>CUST_01932</t>
  </si>
  <si>
    <t>CUST_01933</t>
  </si>
  <si>
    <t>CUST_01934</t>
  </si>
  <si>
    <t>CUST_01935</t>
  </si>
  <si>
    <t>CUST_01936</t>
  </si>
  <si>
    <t>CUST_01937</t>
  </si>
  <si>
    <t>CUST_01938</t>
  </si>
  <si>
    <t>CUST_01939</t>
  </si>
  <si>
    <t>CUST_01940</t>
  </si>
  <si>
    <t>CUST_01941</t>
  </si>
  <si>
    <t>CUST_01942</t>
  </si>
  <si>
    <t>CUST_01943</t>
  </si>
  <si>
    <t>CUST_01944</t>
  </si>
  <si>
    <t>CUST_01945</t>
  </si>
  <si>
    <t>CUST_01946</t>
  </si>
  <si>
    <t>CUST_01947</t>
  </si>
  <si>
    <t>CUST_01948</t>
  </si>
  <si>
    <t>CUST_01949</t>
  </si>
  <si>
    <t>CUST_01950</t>
  </si>
  <si>
    <t>CUST_01951</t>
  </si>
  <si>
    <t>CUST_01952</t>
  </si>
  <si>
    <t>CUST_01953</t>
  </si>
  <si>
    <t>CUST_01954</t>
  </si>
  <si>
    <t>CUST_01955</t>
  </si>
  <si>
    <t>CUST_01956</t>
  </si>
  <si>
    <t>CUST_01957</t>
  </si>
  <si>
    <t>CUST_01958</t>
  </si>
  <si>
    <t>CUST_01959</t>
  </si>
  <si>
    <t>CUST_01960</t>
  </si>
  <si>
    <t>CUST_01961</t>
  </si>
  <si>
    <t>CUST_01962</t>
  </si>
  <si>
    <t>CUST_01963</t>
  </si>
  <si>
    <t>CUST_01964</t>
  </si>
  <si>
    <t>CUST_01965</t>
  </si>
  <si>
    <t>CUST_01966</t>
  </si>
  <si>
    <t>CUST_01967</t>
  </si>
  <si>
    <t>CUST_01968</t>
  </si>
  <si>
    <t>CUST_01969</t>
  </si>
  <si>
    <t>CUST_01970</t>
  </si>
  <si>
    <t>CUST_01971</t>
  </si>
  <si>
    <t>CUST_01972</t>
  </si>
  <si>
    <t>CUST_01973</t>
  </si>
  <si>
    <t>CUST_01974</t>
  </si>
  <si>
    <t>CUST_01975</t>
  </si>
  <si>
    <t>CUST_01976</t>
  </si>
  <si>
    <t>CUST_01977</t>
  </si>
  <si>
    <t>CUST_01978</t>
  </si>
  <si>
    <t>CUST_01979</t>
  </si>
  <si>
    <t>CUST_01980</t>
  </si>
  <si>
    <t>CUST_01981</t>
  </si>
  <si>
    <t>CUST_01982</t>
  </si>
  <si>
    <t>CUST_01983</t>
  </si>
  <si>
    <t>CUST_01984</t>
  </si>
  <si>
    <t>CUST_01985</t>
  </si>
  <si>
    <t>CUST_01986</t>
  </si>
  <si>
    <t>CUST_01987</t>
  </si>
  <si>
    <t>CUST_01988</t>
  </si>
  <si>
    <t>CUST_01989</t>
  </si>
  <si>
    <t>CUST_01990</t>
  </si>
  <si>
    <t>CUST_01991</t>
  </si>
  <si>
    <t>CUST_01992</t>
  </si>
  <si>
    <t>CUST_01993</t>
  </si>
  <si>
    <t>CUST_01994</t>
  </si>
  <si>
    <t>CUST_01995</t>
  </si>
  <si>
    <t>CUST_01996</t>
  </si>
  <si>
    <t>CUST_01997</t>
  </si>
  <si>
    <t>CUST_01998</t>
  </si>
  <si>
    <t>CUST_01999</t>
  </si>
  <si>
    <t>CUST_02000</t>
  </si>
  <si>
    <t>CUST_02001</t>
  </si>
  <si>
    <t>CUST_02002</t>
  </si>
  <si>
    <t>CUST_02003</t>
  </si>
  <si>
    <t>CUST_02004</t>
  </si>
  <si>
    <t>CUST_02005</t>
  </si>
  <si>
    <t>CUST_02006</t>
  </si>
  <si>
    <t>CUST_02007</t>
  </si>
  <si>
    <t>CUST_02008</t>
  </si>
  <si>
    <t>CUST_02009</t>
  </si>
  <si>
    <t>CUST_02010</t>
  </si>
  <si>
    <t>CUST_02011</t>
  </si>
  <si>
    <t>CUST_02012</t>
  </si>
  <si>
    <t>CUST_02013</t>
  </si>
  <si>
    <t>CUST_02014</t>
  </si>
  <si>
    <t>CUST_02015</t>
  </si>
  <si>
    <t>CUST_02016</t>
  </si>
  <si>
    <t>CUST_02017</t>
  </si>
  <si>
    <t>CUST_02018</t>
  </si>
  <si>
    <t>CUST_02019</t>
  </si>
  <si>
    <t>CUST_02020</t>
  </si>
  <si>
    <t>CUST_02021</t>
  </si>
  <si>
    <t>CUST_02022</t>
  </si>
  <si>
    <t>CUST_02023</t>
  </si>
  <si>
    <t>CUST_02024</t>
  </si>
  <si>
    <t>CUST_02025</t>
  </si>
  <si>
    <t>CUST_02026</t>
  </si>
  <si>
    <t>CUST_02027</t>
  </si>
  <si>
    <t>CUST_02028</t>
  </si>
  <si>
    <t>CUST_02029</t>
  </si>
  <si>
    <t>CUST_02030</t>
  </si>
  <si>
    <t>CUST_02031</t>
  </si>
  <si>
    <t>CUST_02032</t>
  </si>
  <si>
    <t>CUST_02033</t>
  </si>
  <si>
    <t>CUST_02034</t>
  </si>
  <si>
    <t>CUST_02035</t>
  </si>
  <si>
    <t>CUST_02036</t>
  </si>
  <si>
    <t>CUST_02037</t>
  </si>
  <si>
    <t>CUST_02038</t>
  </si>
  <si>
    <t>CUST_02039</t>
  </si>
  <si>
    <t>CUST_02040</t>
  </si>
  <si>
    <t>CUST_02041</t>
  </si>
  <si>
    <t>CUST_02042</t>
  </si>
  <si>
    <t>CUST_02043</t>
  </si>
  <si>
    <t>CUST_02044</t>
  </si>
  <si>
    <t>CUST_02045</t>
  </si>
  <si>
    <t>CUST_02046</t>
  </si>
  <si>
    <t>CUST_02047</t>
  </si>
  <si>
    <t>CUST_02048</t>
  </si>
  <si>
    <t>CUST_02049</t>
  </si>
  <si>
    <t>CUST_02050</t>
  </si>
  <si>
    <t>CUST_02051</t>
  </si>
  <si>
    <t>CUST_02052</t>
  </si>
  <si>
    <t>CUST_02053</t>
  </si>
  <si>
    <t>CUST_02054</t>
  </si>
  <si>
    <t>CUST_02055</t>
  </si>
  <si>
    <t>CUST_02056</t>
  </si>
  <si>
    <t>CUST_02057</t>
  </si>
  <si>
    <t>CUST_02058</t>
  </si>
  <si>
    <t>CUST_02059</t>
  </si>
  <si>
    <t>CUST_02060</t>
  </si>
  <si>
    <t>CUST_02061</t>
  </si>
  <si>
    <t>CUST_02062</t>
  </si>
  <si>
    <t>CUST_02063</t>
  </si>
  <si>
    <t>CUST_02064</t>
  </si>
  <si>
    <t>CUST_02065</t>
  </si>
  <si>
    <t>CUST_02066</t>
  </si>
  <si>
    <t>CUST_02067</t>
  </si>
  <si>
    <t>CUST_02068</t>
  </si>
  <si>
    <t>CUST_02069</t>
  </si>
  <si>
    <t>CUST_02070</t>
  </si>
  <si>
    <t>CUST_02071</t>
  </si>
  <si>
    <t>CUST_02072</t>
  </si>
  <si>
    <t>CUST_02073</t>
  </si>
  <si>
    <t>CUST_02074</t>
  </si>
  <si>
    <t>CUST_02075</t>
  </si>
  <si>
    <t>CUST_02076</t>
  </si>
  <si>
    <t>CUST_02077</t>
  </si>
  <si>
    <t>CUST_02078</t>
  </si>
  <si>
    <t>CUST_02079</t>
  </si>
  <si>
    <t>CUST_02080</t>
  </si>
  <si>
    <t>CUST_02081</t>
  </si>
  <si>
    <t>CUST_02082</t>
  </si>
  <si>
    <t>CUST_02083</t>
  </si>
  <si>
    <t>CUST_02084</t>
  </si>
  <si>
    <t>CUST_02085</t>
  </si>
  <si>
    <t>CUST_02086</t>
  </si>
  <si>
    <t>CUST_02087</t>
  </si>
  <si>
    <t>CUST_02088</t>
  </si>
  <si>
    <t>CUST_02089</t>
  </si>
  <si>
    <t>CUST_02090</t>
  </si>
  <si>
    <t>CUST_02091</t>
  </si>
  <si>
    <t>CUST_02092</t>
  </si>
  <si>
    <t>CUST_02093</t>
  </si>
  <si>
    <t>CUST_02094</t>
  </si>
  <si>
    <t>CUST_02095</t>
  </si>
  <si>
    <t>CUST_02096</t>
  </si>
  <si>
    <t>CUST_02097</t>
  </si>
  <si>
    <t>CUST_02098</t>
  </si>
  <si>
    <t>CUST_02099</t>
  </si>
  <si>
    <t>CUST_02100</t>
  </si>
  <si>
    <t>CUST_02101</t>
  </si>
  <si>
    <t>CUST_02102</t>
  </si>
  <si>
    <t>CUST_02103</t>
  </si>
  <si>
    <t>CUST_02104</t>
  </si>
  <si>
    <t>CUST_02105</t>
  </si>
  <si>
    <t>CUST_02106</t>
  </si>
  <si>
    <t>CUST_02107</t>
  </si>
  <si>
    <t>CUST_02108</t>
  </si>
  <si>
    <t>CUST_02109</t>
  </si>
  <si>
    <t>CUST_02110</t>
  </si>
  <si>
    <t>CUST_02111</t>
  </si>
  <si>
    <t>CUST_02112</t>
  </si>
  <si>
    <t>CUST_02113</t>
  </si>
  <si>
    <t>CUST_02114</t>
  </si>
  <si>
    <t>CUST_02115</t>
  </si>
  <si>
    <t>CUST_02116</t>
  </si>
  <si>
    <t>CUST_02117</t>
  </si>
  <si>
    <t>CUST_02118</t>
  </si>
  <si>
    <t>CUST_02119</t>
  </si>
  <si>
    <t>CUST_02120</t>
  </si>
  <si>
    <t>CUST_02121</t>
  </si>
  <si>
    <t>CUST_02122</t>
  </si>
  <si>
    <t>CUST_02123</t>
  </si>
  <si>
    <t>CUST_02124</t>
  </si>
  <si>
    <t>CUST_02125</t>
  </si>
  <si>
    <t>CUST_02126</t>
  </si>
  <si>
    <t>CUST_02127</t>
  </si>
  <si>
    <t>CUST_02128</t>
  </si>
  <si>
    <t>CUST_02129</t>
  </si>
  <si>
    <t>CUST_02130</t>
  </si>
  <si>
    <t>CUST_02131</t>
  </si>
  <si>
    <t>CUST_02132</t>
  </si>
  <si>
    <t>CUST_02133</t>
  </si>
  <si>
    <t>CUST_02134</t>
  </si>
  <si>
    <t>CUST_02135</t>
  </si>
  <si>
    <t>CUST_02136</t>
  </si>
  <si>
    <t>CUST_02137</t>
  </si>
  <si>
    <t>CUST_02138</t>
  </si>
  <si>
    <t>CUST_02139</t>
  </si>
  <si>
    <t>CUST_02140</t>
  </si>
  <si>
    <t>CUST_02141</t>
  </si>
  <si>
    <t>CUST_02142</t>
  </si>
  <si>
    <t>CUST_02143</t>
  </si>
  <si>
    <t>CUST_02144</t>
  </si>
  <si>
    <t>CUST_02145</t>
  </si>
  <si>
    <t>CUST_02146</t>
  </si>
  <si>
    <t>CUST_02147</t>
  </si>
  <si>
    <t>CUST_02148</t>
  </si>
  <si>
    <t>CUST_02149</t>
  </si>
  <si>
    <t>CUST_02150</t>
  </si>
  <si>
    <t>CUST_02151</t>
  </si>
  <si>
    <t>CUST_02152</t>
  </si>
  <si>
    <t>CUST_02153</t>
  </si>
  <si>
    <t>CUST_02154</t>
  </si>
  <si>
    <t>CUST_02155</t>
  </si>
  <si>
    <t>CUST_02156</t>
  </si>
  <si>
    <t>CUST_02157</t>
  </si>
  <si>
    <t>CUST_02158</t>
  </si>
  <si>
    <t>CUST_02159</t>
  </si>
  <si>
    <t>CUST_02160</t>
  </si>
  <si>
    <t>CUST_02161</t>
  </si>
  <si>
    <t>CUST_02162</t>
  </si>
  <si>
    <t>CUST_02163</t>
  </si>
  <si>
    <t>CUST_02164</t>
  </si>
  <si>
    <t>CUST_02165</t>
  </si>
  <si>
    <t>CUST_02166</t>
  </si>
  <si>
    <t>CUST_02167</t>
  </si>
  <si>
    <t>CUST_02168</t>
  </si>
  <si>
    <t>CUST_02169</t>
  </si>
  <si>
    <t>CUST_02170</t>
  </si>
  <si>
    <t>CUST_02171</t>
  </si>
  <si>
    <t>CUST_02172</t>
  </si>
  <si>
    <t>CUST_02173</t>
  </si>
  <si>
    <t>CUST_02174</t>
  </si>
  <si>
    <t>CUST_02175</t>
  </si>
  <si>
    <t>CUST_02176</t>
  </si>
  <si>
    <t>CUST_02177</t>
  </si>
  <si>
    <t>CUST_02178</t>
  </si>
  <si>
    <t>CUST_02179</t>
  </si>
  <si>
    <t>CUST_02180</t>
  </si>
  <si>
    <t>CUST_02181</t>
  </si>
  <si>
    <t>CUST_02182</t>
  </si>
  <si>
    <t>CUST_02183</t>
  </si>
  <si>
    <t>CUST_02184</t>
  </si>
  <si>
    <t>CUST_02185</t>
  </si>
  <si>
    <t>CUST_02186</t>
  </si>
  <si>
    <t>CUST_02187</t>
  </si>
  <si>
    <t>CUST_02188</t>
  </si>
  <si>
    <t>CUST_02189</t>
  </si>
  <si>
    <t>CUST_02190</t>
  </si>
  <si>
    <t>CUST_02191</t>
  </si>
  <si>
    <t>CUST_02192</t>
  </si>
  <si>
    <t>CUST_02193</t>
  </si>
  <si>
    <t>CUST_02194</t>
  </si>
  <si>
    <t>CUST_02195</t>
  </si>
  <si>
    <t>CUST_02196</t>
  </si>
  <si>
    <t>CUST_02197</t>
  </si>
  <si>
    <t>CUST_02198</t>
  </si>
  <si>
    <t>CUST_02199</t>
  </si>
  <si>
    <t>CUST_02200</t>
  </si>
  <si>
    <t>CUST_02201</t>
  </si>
  <si>
    <t>CUST_02202</t>
  </si>
  <si>
    <t>CUST_02203</t>
  </si>
  <si>
    <t>CUST_02204</t>
  </si>
  <si>
    <t>CUST_02205</t>
  </si>
  <si>
    <t>CUST_02206</t>
  </si>
  <si>
    <t>CUST_02207</t>
  </si>
  <si>
    <t>CUST_02208</t>
  </si>
  <si>
    <t>CUST_02209</t>
  </si>
  <si>
    <t>CUST_02210</t>
  </si>
  <si>
    <t>CUST_02211</t>
  </si>
  <si>
    <t>CUST_02212</t>
  </si>
  <si>
    <t>CUST_02213</t>
  </si>
  <si>
    <t>CUST_02214</t>
  </si>
  <si>
    <t>CUST_02215</t>
  </si>
  <si>
    <t>CUST_02216</t>
  </si>
  <si>
    <t>CUST_02217</t>
  </si>
  <si>
    <t>CUST_02218</t>
  </si>
  <si>
    <t>CUST_02219</t>
  </si>
  <si>
    <t>CUST_02220</t>
  </si>
  <si>
    <t>CUST_02221</t>
  </si>
  <si>
    <t>CUST_02222</t>
  </si>
  <si>
    <t>CUST_02223</t>
  </si>
  <si>
    <t>CUST_02224</t>
  </si>
  <si>
    <t>CUST_02225</t>
  </si>
  <si>
    <t>CUST_02226</t>
  </si>
  <si>
    <t>CUST_02227</t>
  </si>
  <si>
    <t>CUST_02228</t>
  </si>
  <si>
    <t>CUST_02229</t>
  </si>
  <si>
    <t>CUST_02230</t>
  </si>
  <si>
    <t>CUST_02231</t>
  </si>
  <si>
    <t>CUST_02232</t>
  </si>
  <si>
    <t>CUST_02233</t>
  </si>
  <si>
    <t>CUST_02234</t>
  </si>
  <si>
    <t>CUST_02235</t>
  </si>
  <si>
    <t>CUST_02236</t>
  </si>
  <si>
    <t>CUST_02237</t>
  </si>
  <si>
    <t>CUST_02238</t>
  </si>
  <si>
    <t>CUST_02239</t>
  </si>
  <si>
    <t>CUST_02240</t>
  </si>
  <si>
    <t>CUST_02241</t>
  </si>
  <si>
    <t>CUST_02242</t>
  </si>
  <si>
    <t>CUST_02243</t>
  </si>
  <si>
    <t>CUST_02244</t>
  </si>
  <si>
    <t>CUST_02245</t>
  </si>
  <si>
    <t>CUST_02246</t>
  </si>
  <si>
    <t>CUST_02247</t>
  </si>
  <si>
    <t>CUST_02248</t>
  </si>
  <si>
    <t>CUST_02249</t>
  </si>
  <si>
    <t>CUST_02250</t>
  </si>
  <si>
    <t>CUST_02251</t>
  </si>
  <si>
    <t>CUST_02252</t>
  </si>
  <si>
    <t>CUST_02253</t>
  </si>
  <si>
    <t>CUST_02254</t>
  </si>
  <si>
    <t>CUST_02255</t>
  </si>
  <si>
    <t>CUST_02256</t>
  </si>
  <si>
    <t>CUST_02257</t>
  </si>
  <si>
    <t>CUST_02258</t>
  </si>
  <si>
    <t>CUST_02259</t>
  </si>
  <si>
    <t>CUST_02260</t>
  </si>
  <si>
    <t>CUST_02261</t>
  </si>
  <si>
    <t>CUST_02262</t>
  </si>
  <si>
    <t>CUST_02263</t>
  </si>
  <si>
    <t>CUST_02264</t>
  </si>
  <si>
    <t>CUST_02265</t>
  </si>
  <si>
    <t>CUST_02266</t>
  </si>
  <si>
    <t>CUST_02267</t>
  </si>
  <si>
    <t>CUST_02268</t>
  </si>
  <si>
    <t>CUST_02269</t>
  </si>
  <si>
    <t>CUST_02270</t>
  </si>
  <si>
    <t>CUST_02271</t>
  </si>
  <si>
    <t>CUST_02272</t>
  </si>
  <si>
    <t>CUST_02273</t>
  </si>
  <si>
    <t>CUST_02274</t>
  </si>
  <si>
    <t>CUST_02275</t>
  </si>
  <si>
    <t>CUST_02276</t>
  </si>
  <si>
    <t>CUST_02277</t>
  </si>
  <si>
    <t>CUST_02278</t>
  </si>
  <si>
    <t>CUST_02279</t>
  </si>
  <si>
    <t>CUST_02280</t>
  </si>
  <si>
    <t>CUST_02281</t>
  </si>
  <si>
    <t>CUST_02282</t>
  </si>
  <si>
    <t>CUST_02283</t>
  </si>
  <si>
    <t>CUST_02284</t>
  </si>
  <si>
    <t>CUST_02285</t>
  </si>
  <si>
    <t>CUST_02286</t>
  </si>
  <si>
    <t>CUST_02287</t>
  </si>
  <si>
    <t>CUST_02288</t>
  </si>
  <si>
    <t>CUST_02289</t>
  </si>
  <si>
    <t>CUST_02290</t>
  </si>
  <si>
    <t>CUST_02291</t>
  </si>
  <si>
    <t>CUST_02292</t>
  </si>
  <si>
    <t>CUST_02293</t>
  </si>
  <si>
    <t>CUST_02294</t>
  </si>
  <si>
    <t>CUST_02295</t>
  </si>
  <si>
    <t>CUST_02296</t>
  </si>
  <si>
    <t>CUST_02297</t>
  </si>
  <si>
    <t>CUST_02298</t>
  </si>
  <si>
    <t>CUST_02299</t>
  </si>
  <si>
    <t>CUST_02300</t>
  </si>
  <si>
    <t>CUST_02301</t>
  </si>
  <si>
    <t>CUST_02302</t>
  </si>
  <si>
    <t>CUST_02303</t>
  </si>
  <si>
    <t>CUST_02304</t>
  </si>
  <si>
    <t>CUST_02305</t>
  </si>
  <si>
    <t>CUST_02306</t>
  </si>
  <si>
    <t>CUST_02307</t>
  </si>
  <si>
    <t>CUST_02308</t>
  </si>
  <si>
    <t>CUST_02309</t>
  </si>
  <si>
    <t>CUST_02310</t>
  </si>
  <si>
    <t>CUST_02311</t>
  </si>
  <si>
    <t>CUST_02312</t>
  </si>
  <si>
    <t>CUST_02313</t>
  </si>
  <si>
    <t>CUST_02314</t>
  </si>
  <si>
    <t>CUST_02315</t>
  </si>
  <si>
    <t>CUST_02316</t>
  </si>
  <si>
    <t>CUST_02317</t>
  </si>
  <si>
    <t>CUST_02318</t>
  </si>
  <si>
    <t>CUST_02319</t>
  </si>
  <si>
    <t>CUST_02320</t>
  </si>
  <si>
    <t>CUST_02321</t>
  </si>
  <si>
    <t>CUST_02322</t>
  </si>
  <si>
    <t>CUST_02323</t>
  </si>
  <si>
    <t>CUST_02324</t>
  </si>
  <si>
    <t>CUST_02325</t>
  </si>
  <si>
    <t>CUST_02326</t>
  </si>
  <si>
    <t>CUST_02327</t>
  </si>
  <si>
    <t>CUST_02328</t>
  </si>
  <si>
    <t>CUST_02329</t>
  </si>
  <si>
    <t>CUST_02330</t>
  </si>
  <si>
    <t>CUST_02331</t>
  </si>
  <si>
    <t>CUST_02332</t>
  </si>
  <si>
    <t>CUST_02333</t>
  </si>
  <si>
    <t>CUST_02334</t>
  </si>
  <si>
    <t>CUST_02335</t>
  </si>
  <si>
    <t>CUST_02336</t>
  </si>
  <si>
    <t>CUST_02337</t>
  </si>
  <si>
    <t>CUST_02338</t>
  </si>
  <si>
    <t>CUST_02339</t>
  </si>
  <si>
    <t>CUST_02340</t>
  </si>
  <si>
    <t>CUST_02341</t>
  </si>
  <si>
    <t>CUST_02342</t>
  </si>
  <si>
    <t>CUST_02343</t>
  </si>
  <si>
    <t>CUST_02344</t>
  </si>
  <si>
    <t>CUST_02345</t>
  </si>
  <si>
    <t>CUST_02346</t>
  </si>
  <si>
    <t>CUST_02347</t>
  </si>
  <si>
    <t>CUST_02348</t>
  </si>
  <si>
    <t>CUST_02349</t>
  </si>
  <si>
    <t>CUST_02350</t>
  </si>
  <si>
    <t>CUST_02351</t>
  </si>
  <si>
    <t>CUST_02352</t>
  </si>
  <si>
    <t>CUST_02353</t>
  </si>
  <si>
    <t>CUST_02354</t>
  </si>
  <si>
    <t>CUST_02355</t>
  </si>
  <si>
    <t>CUST_02356</t>
  </si>
  <si>
    <t>CUST_02357</t>
  </si>
  <si>
    <t>CUST_02358</t>
  </si>
  <si>
    <t>CUST_02359</t>
  </si>
  <si>
    <t>CUST_02360</t>
  </si>
  <si>
    <t>CUST_02361</t>
  </si>
  <si>
    <t>CUST_02362</t>
  </si>
  <si>
    <t>CUST_02363</t>
  </si>
  <si>
    <t>CUST_02364</t>
  </si>
  <si>
    <t>CUST_02365</t>
  </si>
  <si>
    <t>CUST_02366</t>
  </si>
  <si>
    <t>CUST_02367</t>
  </si>
  <si>
    <t>CUST_02368</t>
  </si>
  <si>
    <t>CUST_02369</t>
  </si>
  <si>
    <t>CUST_02370</t>
  </si>
  <si>
    <t>CUST_02371</t>
  </si>
  <si>
    <t>CUST_02372</t>
  </si>
  <si>
    <t>CUST_02373</t>
  </si>
  <si>
    <t>CUST_02374</t>
  </si>
  <si>
    <t>CUST_02375</t>
  </si>
  <si>
    <t>CUST_02376</t>
  </si>
  <si>
    <t>CUST_02377</t>
  </si>
  <si>
    <t>CUST_02378</t>
  </si>
  <si>
    <t>CUST_02379</t>
  </si>
  <si>
    <t>CUST_02380</t>
  </si>
  <si>
    <t>CUST_02381</t>
  </si>
  <si>
    <t>CUST_02382</t>
  </si>
  <si>
    <t>CUST_02383</t>
  </si>
  <si>
    <t>CUST_02384</t>
  </si>
  <si>
    <t>CUST_02385</t>
  </si>
  <si>
    <t>CUST_02386</t>
  </si>
  <si>
    <t>CUST_02387</t>
  </si>
  <si>
    <t>CUST_02388</t>
  </si>
  <si>
    <t>CUST_02389</t>
  </si>
  <si>
    <t>CUST_02390</t>
  </si>
  <si>
    <t>CUST_02391</t>
  </si>
  <si>
    <t>CUST_02392</t>
  </si>
  <si>
    <t>CUST_02393</t>
  </si>
  <si>
    <t>CUST_02394</t>
  </si>
  <si>
    <t>CUST_02395</t>
  </si>
  <si>
    <t>CUST_02396</t>
  </si>
  <si>
    <t>CUST_02397</t>
  </si>
  <si>
    <t>CUST_02398</t>
  </si>
  <si>
    <t>CUST_02399</t>
  </si>
  <si>
    <t>CUST_02400</t>
  </si>
  <si>
    <t>CUST_02401</t>
  </si>
  <si>
    <t>CUST_02402</t>
  </si>
  <si>
    <t>CUST_02403</t>
  </si>
  <si>
    <t>CUST_02404</t>
  </si>
  <si>
    <t>CUST_02405</t>
  </si>
  <si>
    <t>CUST_02406</t>
  </si>
  <si>
    <t>CUST_02407</t>
  </si>
  <si>
    <t>CUST_02408</t>
  </si>
  <si>
    <t>CUST_02409</t>
  </si>
  <si>
    <t>CUST_02410</t>
  </si>
  <si>
    <t>CUST_02411</t>
  </si>
  <si>
    <t>CUST_02412</t>
  </si>
  <si>
    <t>CUST_02413</t>
  </si>
  <si>
    <t>CUST_02414</t>
  </si>
  <si>
    <t>CUST_02415</t>
  </si>
  <si>
    <t>CUST_02416</t>
  </si>
  <si>
    <t>CUST_02417</t>
  </si>
  <si>
    <t>CUST_02418</t>
  </si>
  <si>
    <t>CUST_02419</t>
  </si>
  <si>
    <t>CUST_02420</t>
  </si>
  <si>
    <t>CUST_02421</t>
  </si>
  <si>
    <t>CUST_02422</t>
  </si>
  <si>
    <t>CUST_02423</t>
  </si>
  <si>
    <t>CUST_02424</t>
  </si>
  <si>
    <t>CUST_02425</t>
  </si>
  <si>
    <t>CUST_02426</t>
  </si>
  <si>
    <t>CUST_02427</t>
  </si>
  <si>
    <t>CUST_02428</t>
  </si>
  <si>
    <t>CUST_02429</t>
  </si>
  <si>
    <t>CUST_02430</t>
  </si>
  <si>
    <t>CUST_02431</t>
  </si>
  <si>
    <t>CUST_02432</t>
  </si>
  <si>
    <t>CUST_02433</t>
  </si>
  <si>
    <t>CUST_02434</t>
  </si>
  <si>
    <t>CUST_02435</t>
  </si>
  <si>
    <t>CUST_02436</t>
  </si>
  <si>
    <t>CUST_02437</t>
  </si>
  <si>
    <t>CUST_02438</t>
  </si>
  <si>
    <t>CUST_02439</t>
  </si>
  <si>
    <t>CUST_02440</t>
  </si>
  <si>
    <t>CUST_02441</t>
  </si>
  <si>
    <t>CUST_02442</t>
  </si>
  <si>
    <t>CUST_02443</t>
  </si>
  <si>
    <t>CUST_02444</t>
  </si>
  <si>
    <t>CUST_02445</t>
  </si>
  <si>
    <t>CUST_02446</t>
  </si>
  <si>
    <t>CUST_02447</t>
  </si>
  <si>
    <t>CUST_02448</t>
  </si>
  <si>
    <t>CUST_02449</t>
  </si>
  <si>
    <t>CUST_02450</t>
  </si>
  <si>
    <t>CUST_02451</t>
  </si>
  <si>
    <t>CUST_02452</t>
  </si>
  <si>
    <t>CUST_02453</t>
  </si>
  <si>
    <t>CUST_02454</t>
  </si>
  <si>
    <t>CUST_02455</t>
  </si>
  <si>
    <t>CUST_02456</t>
  </si>
  <si>
    <t>CUST_02457</t>
  </si>
  <si>
    <t>CUST_02458</t>
  </si>
  <si>
    <t>CUST_02459</t>
  </si>
  <si>
    <t>CUST_02460</t>
  </si>
  <si>
    <t>CUST_02461</t>
  </si>
  <si>
    <t>CUST_02462</t>
  </si>
  <si>
    <t>CUST_02463</t>
  </si>
  <si>
    <t>CUST_02464</t>
  </si>
  <si>
    <t>CUST_02465</t>
  </si>
  <si>
    <t>CUST_02466</t>
  </si>
  <si>
    <t>CUST_02467</t>
  </si>
  <si>
    <t>CUST_02468</t>
  </si>
  <si>
    <t>CUST_02469</t>
  </si>
  <si>
    <t>CUST_02470</t>
  </si>
  <si>
    <t>CUST_02471</t>
  </si>
  <si>
    <t>CUST_02472</t>
  </si>
  <si>
    <t>CUST_02473</t>
  </si>
  <si>
    <t>CUST_02474</t>
  </si>
  <si>
    <t>CUST_02475</t>
  </si>
  <si>
    <t>CUST_02476</t>
  </si>
  <si>
    <t>CUST_02477</t>
  </si>
  <si>
    <t>CUST_02478</t>
  </si>
  <si>
    <t>CUST_02479</t>
  </si>
  <si>
    <t>CUST_02480</t>
  </si>
  <si>
    <t>CUST_02481</t>
  </si>
  <si>
    <t>CUST_02482</t>
  </si>
  <si>
    <t>CUST_02483</t>
  </si>
  <si>
    <t>CUST_02484</t>
  </si>
  <si>
    <t>CUST_02485</t>
  </si>
  <si>
    <t>CUST_02486</t>
  </si>
  <si>
    <t>CUST_02487</t>
  </si>
  <si>
    <t>CUST_02488</t>
  </si>
  <si>
    <t>CUST_02489</t>
  </si>
  <si>
    <t>CUST_02490</t>
  </si>
  <si>
    <t>CUST_02491</t>
  </si>
  <si>
    <t>CUST_02492</t>
  </si>
  <si>
    <t>CUST_02493</t>
  </si>
  <si>
    <t>CUST_02494</t>
  </si>
  <si>
    <t>CUST_02495</t>
  </si>
  <si>
    <t>CUST_02496</t>
  </si>
  <si>
    <t>CUST_02497</t>
  </si>
  <si>
    <t>CUST_02498</t>
  </si>
  <si>
    <t>CUST_02499</t>
  </si>
  <si>
    <t>CUST_02500</t>
  </si>
  <si>
    <t>CUST_02501</t>
  </si>
  <si>
    <t>CUST_02502</t>
  </si>
  <si>
    <t>CUST_02503</t>
  </si>
  <si>
    <t>CUST_02504</t>
  </si>
  <si>
    <t>CUST_02505</t>
  </si>
  <si>
    <t>CUST_02506</t>
  </si>
  <si>
    <t>CUST_02507</t>
  </si>
  <si>
    <t>CUST_02508</t>
  </si>
  <si>
    <t>CUST_02509</t>
  </si>
  <si>
    <t>CUST_02510</t>
  </si>
  <si>
    <t>CUST_02511</t>
  </si>
  <si>
    <t>CUST_02512</t>
  </si>
  <si>
    <t>CUST_02513</t>
  </si>
  <si>
    <t>CUST_02514</t>
  </si>
  <si>
    <t>CUST_02515</t>
  </si>
  <si>
    <t>CUST_02516</t>
  </si>
  <si>
    <t>CUST_02517</t>
  </si>
  <si>
    <t>CUST_02518</t>
  </si>
  <si>
    <t>CUST_02519</t>
  </si>
  <si>
    <t>CUST_02520</t>
  </si>
  <si>
    <t>CUST_02521</t>
  </si>
  <si>
    <t>CUST_02522</t>
  </si>
  <si>
    <t>CUST_02523</t>
  </si>
  <si>
    <t>CUST_02524</t>
  </si>
  <si>
    <t>CUST_02525</t>
  </si>
  <si>
    <t>CUST_02526</t>
  </si>
  <si>
    <t>CUST_02527</t>
  </si>
  <si>
    <t>CUST_02528</t>
  </si>
  <si>
    <t>CUST_02529</t>
  </si>
  <si>
    <t>CUST_02530</t>
  </si>
  <si>
    <t>CUST_02531</t>
  </si>
  <si>
    <t>CUST_02532</t>
  </si>
  <si>
    <t>CUST_02533</t>
  </si>
  <si>
    <t>CUST_02534</t>
  </si>
  <si>
    <t>CUST_02535</t>
  </si>
  <si>
    <t>CUST_02536</t>
  </si>
  <si>
    <t>CUST_02537</t>
  </si>
  <si>
    <t>CUST_02538</t>
  </si>
  <si>
    <t>CUST_02539</t>
  </si>
  <si>
    <t>CUST_02540</t>
  </si>
  <si>
    <t>CUST_02541</t>
  </si>
  <si>
    <t>CUST_02542</t>
  </si>
  <si>
    <t>CUST_02543</t>
  </si>
  <si>
    <t>CUST_02544</t>
  </si>
  <si>
    <t>CUST_02545</t>
  </si>
  <si>
    <t>CUST_02546</t>
  </si>
  <si>
    <t>CUST_02547</t>
  </si>
  <si>
    <t>CUST_02548</t>
  </si>
  <si>
    <t>CUST_02549</t>
  </si>
  <si>
    <t>CUST_02550</t>
  </si>
  <si>
    <t>CUST_02551</t>
  </si>
  <si>
    <t>CUST_02552</t>
  </si>
  <si>
    <t>CUST_02553</t>
  </si>
  <si>
    <t>CUST_02554</t>
  </si>
  <si>
    <t>CUST_02555</t>
  </si>
  <si>
    <t>CUST_02556</t>
  </si>
  <si>
    <t>CUST_02557</t>
  </si>
  <si>
    <t>CUST_02558</t>
  </si>
  <si>
    <t>CUST_02559</t>
  </si>
  <si>
    <t>CUST_02560</t>
  </si>
  <si>
    <t>CUST_02561</t>
  </si>
  <si>
    <t>CUST_02562</t>
  </si>
  <si>
    <t>CUST_02563</t>
  </si>
  <si>
    <t>CUST_02564</t>
  </si>
  <si>
    <t>CUST_02565</t>
  </si>
  <si>
    <t>CUST_02566</t>
  </si>
  <si>
    <t>CUST_02567</t>
  </si>
  <si>
    <t>CUST_02568</t>
  </si>
  <si>
    <t>CUST_02569</t>
  </si>
  <si>
    <t>CUST_02570</t>
  </si>
  <si>
    <t>CUST_02571</t>
  </si>
  <si>
    <t>CUST_02572</t>
  </si>
  <si>
    <t>CUST_02573</t>
  </si>
  <si>
    <t>CUST_02574</t>
  </si>
  <si>
    <t>CUST_02575</t>
  </si>
  <si>
    <t>CUST_02576</t>
  </si>
  <si>
    <t>CUST_02577</t>
  </si>
  <si>
    <t>CUST_02578</t>
  </si>
  <si>
    <t>CUST_02579</t>
  </si>
  <si>
    <t>CUST_02580</t>
  </si>
  <si>
    <t>CUST_02581</t>
  </si>
  <si>
    <t>CUST_02582</t>
  </si>
  <si>
    <t>CUST_02583</t>
  </si>
  <si>
    <t>CUST_02584</t>
  </si>
  <si>
    <t>CUST_02585</t>
  </si>
  <si>
    <t>CUST_02586</t>
  </si>
  <si>
    <t>CUST_02587</t>
  </si>
  <si>
    <t>CUST_02588</t>
  </si>
  <si>
    <t>CUST_02589</t>
  </si>
  <si>
    <t>CUST_02590</t>
  </si>
  <si>
    <t>CUST_02591</t>
  </si>
  <si>
    <t>CUST_02592</t>
  </si>
  <si>
    <t>CUST_02593</t>
  </si>
  <si>
    <t>CUST_02594</t>
  </si>
  <si>
    <t>CUST_02595</t>
  </si>
  <si>
    <t>CUST_02596</t>
  </si>
  <si>
    <t>CUST_02597</t>
  </si>
  <si>
    <t>CUST_02598</t>
  </si>
  <si>
    <t>CUST_02599</t>
  </si>
  <si>
    <t>CUST_02600</t>
  </si>
  <si>
    <t>CUST_02601</t>
  </si>
  <si>
    <t>CUST_02602</t>
  </si>
  <si>
    <t>CUST_02603</t>
  </si>
  <si>
    <t>CUST_02604</t>
  </si>
  <si>
    <t>CUST_02605</t>
  </si>
  <si>
    <t>CUST_02606</t>
  </si>
  <si>
    <t>CUST_02607</t>
  </si>
  <si>
    <t>CUST_02608</t>
  </si>
  <si>
    <t>CUST_02609</t>
  </si>
  <si>
    <t>CUST_02610</t>
  </si>
  <si>
    <t>CUST_02611</t>
  </si>
  <si>
    <t>CUST_02612</t>
  </si>
  <si>
    <t>CUST_02613</t>
  </si>
  <si>
    <t>CUST_02614</t>
  </si>
  <si>
    <t>CUST_02615</t>
  </si>
  <si>
    <t>CUST_02616</t>
  </si>
  <si>
    <t>CUST_02617</t>
  </si>
  <si>
    <t>CUST_02618</t>
  </si>
  <si>
    <t>CUST_02619</t>
  </si>
  <si>
    <t>CUST_02620</t>
  </si>
  <si>
    <t>CUST_02621</t>
  </si>
  <si>
    <t>CUST_02622</t>
  </si>
  <si>
    <t>CUST_02623</t>
  </si>
  <si>
    <t>CUST_02624</t>
  </si>
  <si>
    <t>CUST_02625</t>
  </si>
  <si>
    <t>CUST_02626</t>
  </si>
  <si>
    <t>CUST_02627</t>
  </si>
  <si>
    <t>CUST_02628</t>
  </si>
  <si>
    <t>CUST_02629</t>
  </si>
  <si>
    <t>CUST_02630</t>
  </si>
  <si>
    <t>CUST_02631</t>
  </si>
  <si>
    <t>CUST_02632</t>
  </si>
  <si>
    <t>CUST_02633</t>
  </si>
  <si>
    <t>CUST_02634</t>
  </si>
  <si>
    <t>CUST_02635</t>
  </si>
  <si>
    <t>CUST_02636</t>
  </si>
  <si>
    <t>CUST_02637</t>
  </si>
  <si>
    <t>CUST_02638</t>
  </si>
  <si>
    <t>CUST_02639</t>
  </si>
  <si>
    <t>CUST_02640</t>
  </si>
  <si>
    <t>CUST_02641</t>
  </si>
  <si>
    <t>CUST_02642</t>
  </si>
  <si>
    <t>CUST_02643</t>
  </si>
  <si>
    <t>CUST_02644</t>
  </si>
  <si>
    <t>CUST_02645</t>
  </si>
  <si>
    <t>CUST_02646</t>
  </si>
  <si>
    <t>CUST_02647</t>
  </si>
  <si>
    <t>CUST_02648</t>
  </si>
  <si>
    <t>CUST_02649</t>
  </si>
  <si>
    <t>CUST_02650</t>
  </si>
  <si>
    <t>CUST_02651</t>
  </si>
  <si>
    <t>CUST_02652</t>
  </si>
  <si>
    <t>CUST_02653</t>
  </si>
  <si>
    <t>CUST_02654</t>
  </si>
  <si>
    <t>CUST_02655</t>
  </si>
  <si>
    <t>CUST_02656</t>
  </si>
  <si>
    <t>CUST_02657</t>
  </si>
  <si>
    <t>CUST_02658</t>
  </si>
  <si>
    <t>CUST_02659</t>
  </si>
  <si>
    <t>CUST_02660</t>
  </si>
  <si>
    <t>CUST_02661</t>
  </si>
  <si>
    <t>CUST_02662</t>
  </si>
  <si>
    <t>CUST_02663</t>
  </si>
  <si>
    <t>CUST_02664</t>
  </si>
  <si>
    <t>CUST_02665</t>
  </si>
  <si>
    <t>CUST_02666</t>
  </si>
  <si>
    <t>CUST_02667</t>
  </si>
  <si>
    <t>CUST_02668</t>
  </si>
  <si>
    <t>CUST_02669</t>
  </si>
  <si>
    <t>CUST_02670</t>
  </si>
  <si>
    <t>CUST_02671</t>
  </si>
  <si>
    <t>CUST_02672</t>
  </si>
  <si>
    <t>CUST_02673</t>
  </si>
  <si>
    <t>CUST_02674</t>
  </si>
  <si>
    <t>CUST_02675</t>
  </si>
  <si>
    <t>CUST_02676</t>
  </si>
  <si>
    <t>CUST_02677</t>
  </si>
  <si>
    <t>CUST_02678</t>
  </si>
  <si>
    <t>CUST_02679</t>
  </si>
  <si>
    <t>CUST_02680</t>
  </si>
  <si>
    <t>CUST_02681</t>
  </si>
  <si>
    <t>CUST_02682</t>
  </si>
  <si>
    <t>CUST_02683</t>
  </si>
  <si>
    <t>CUST_02684</t>
  </si>
  <si>
    <t>CUST_02685</t>
  </si>
  <si>
    <t>CUST_02686</t>
  </si>
  <si>
    <t>CUST_02687</t>
  </si>
  <si>
    <t>CUST_02688</t>
  </si>
  <si>
    <t>CUST_02689</t>
  </si>
  <si>
    <t>CUST_02690</t>
  </si>
  <si>
    <t>CUST_02691</t>
  </si>
  <si>
    <t>CUST_02692</t>
  </si>
  <si>
    <t>CUST_02693</t>
  </si>
  <si>
    <t>CUST_02694</t>
  </si>
  <si>
    <t>CUST_02695</t>
  </si>
  <si>
    <t>CUST_02696</t>
  </si>
  <si>
    <t>CUST_02697</t>
  </si>
  <si>
    <t>CUST_02698</t>
  </si>
  <si>
    <t>CUST_02699</t>
  </si>
  <si>
    <t>CUST_02700</t>
  </si>
  <si>
    <t>CUST_02701</t>
  </si>
  <si>
    <t>CUST_02702</t>
  </si>
  <si>
    <t>CUST_02703</t>
  </si>
  <si>
    <t>CUST_02704</t>
  </si>
  <si>
    <t>CUST_02705</t>
  </si>
  <si>
    <t>CUST_02706</t>
  </si>
  <si>
    <t>CUST_02707</t>
  </si>
  <si>
    <t>CUST_02708</t>
  </si>
  <si>
    <t>CUST_02709</t>
  </si>
  <si>
    <t>CUST_02710</t>
  </si>
  <si>
    <t>CUST_02711</t>
  </si>
  <si>
    <t>CUST_02712</t>
  </si>
  <si>
    <t>CUST_02713</t>
  </si>
  <si>
    <t>CUST_02714</t>
  </si>
  <si>
    <t>CUST_02715</t>
  </si>
  <si>
    <t>CUST_02716</t>
  </si>
  <si>
    <t>CUST_02717</t>
  </si>
  <si>
    <t>CUST_02718</t>
  </si>
  <si>
    <t>CUST_02719</t>
  </si>
  <si>
    <t>CUST_02720</t>
  </si>
  <si>
    <t>CUST_02721</t>
  </si>
  <si>
    <t>CUST_02722</t>
  </si>
  <si>
    <t>CUST_02723</t>
  </si>
  <si>
    <t>CUST_02724</t>
  </si>
  <si>
    <t>CUST_02725</t>
  </si>
  <si>
    <t>CUST_02726</t>
  </si>
  <si>
    <t>CUST_02727</t>
  </si>
  <si>
    <t>CUST_02728</t>
  </si>
  <si>
    <t>CUST_02729</t>
  </si>
  <si>
    <t>CUST_02730</t>
  </si>
  <si>
    <t>CUST_02731</t>
  </si>
  <si>
    <t>CUST_02732</t>
  </si>
  <si>
    <t>CUST_02733</t>
  </si>
  <si>
    <t>CUST_02734</t>
  </si>
  <si>
    <t>CUST_02735</t>
  </si>
  <si>
    <t>CUST_02736</t>
  </si>
  <si>
    <t>CUST_02737</t>
  </si>
  <si>
    <t>CUST_02738</t>
  </si>
  <si>
    <t>CUST_02739</t>
  </si>
  <si>
    <t>CUST_02740</t>
  </si>
  <si>
    <t>CUST_02741</t>
  </si>
  <si>
    <t>CUST_02742</t>
  </si>
  <si>
    <t>CUST_02743</t>
  </si>
  <si>
    <t>CUST_02744</t>
  </si>
  <si>
    <t>CUST_02745</t>
  </si>
  <si>
    <t>CUST_02746</t>
  </si>
  <si>
    <t>CUST_02747</t>
  </si>
  <si>
    <t>CUST_02748</t>
  </si>
  <si>
    <t>CUST_02749</t>
  </si>
  <si>
    <t>CUST_02750</t>
  </si>
  <si>
    <t>CUST_02751</t>
  </si>
  <si>
    <t>CUST_02752</t>
  </si>
  <si>
    <t>CUST_02753</t>
  </si>
  <si>
    <t>CUST_02754</t>
  </si>
  <si>
    <t>CUST_02755</t>
  </si>
  <si>
    <t>CUST_02756</t>
  </si>
  <si>
    <t>CUST_02757</t>
  </si>
  <si>
    <t>CUST_02758</t>
  </si>
  <si>
    <t>CUST_02759</t>
  </si>
  <si>
    <t>CUST_02760</t>
  </si>
  <si>
    <t>CUST_02761</t>
  </si>
  <si>
    <t>CUST_02762</t>
  </si>
  <si>
    <t>CUST_02763</t>
  </si>
  <si>
    <t>CUST_02764</t>
  </si>
  <si>
    <t>CUST_02765</t>
  </si>
  <si>
    <t>CUST_02766</t>
  </si>
  <si>
    <t>CUST_02767</t>
  </si>
  <si>
    <t>CUST_02768</t>
  </si>
  <si>
    <t>CUST_02769</t>
  </si>
  <si>
    <t>CUST_02770</t>
  </si>
  <si>
    <t>CUST_02771</t>
  </si>
  <si>
    <t>CUST_02772</t>
  </si>
  <si>
    <t>CUST_02773</t>
  </si>
  <si>
    <t>CUST_02774</t>
  </si>
  <si>
    <t>CUST_02775</t>
  </si>
  <si>
    <t>CUST_02776</t>
  </si>
  <si>
    <t>CUST_02777</t>
  </si>
  <si>
    <t>CUST_02778</t>
  </si>
  <si>
    <t>CUST_02779</t>
  </si>
  <si>
    <t>CUST_02780</t>
  </si>
  <si>
    <t>CUST_02781</t>
  </si>
  <si>
    <t>CUST_02782</t>
  </si>
  <si>
    <t>CUST_02783</t>
  </si>
  <si>
    <t>CUST_02784</t>
  </si>
  <si>
    <t>CUST_02785</t>
  </si>
  <si>
    <t>CUST_02786</t>
  </si>
  <si>
    <t>CUST_02787</t>
  </si>
  <si>
    <t>CUST_02788</t>
  </si>
  <si>
    <t>CUST_02789</t>
  </si>
  <si>
    <t>CUST_02790</t>
  </si>
  <si>
    <t>CUST_02791</t>
  </si>
  <si>
    <t>CUST_02792</t>
  </si>
  <si>
    <t>CUST_02793</t>
  </si>
  <si>
    <t>CUST_02794</t>
  </si>
  <si>
    <t>CUST_02795</t>
  </si>
  <si>
    <t>CUST_02796</t>
  </si>
  <si>
    <t>CUST_02797</t>
  </si>
  <si>
    <t>CUST_02798</t>
  </si>
  <si>
    <t>CUST_02799</t>
  </si>
  <si>
    <t>CUST_02800</t>
  </si>
  <si>
    <t>CUST_02801</t>
  </si>
  <si>
    <t>CUST_02802</t>
  </si>
  <si>
    <t>CUST_02803</t>
  </si>
  <si>
    <t>CUST_02804</t>
  </si>
  <si>
    <t>CUST_02805</t>
  </si>
  <si>
    <t>CUST_02806</t>
  </si>
  <si>
    <t>CUST_02807</t>
  </si>
  <si>
    <t>CUST_02808</t>
  </si>
  <si>
    <t>CUST_02809</t>
  </si>
  <si>
    <t>CUST_02810</t>
  </si>
  <si>
    <t>CUST_02811</t>
  </si>
  <si>
    <t>CUST_02812</t>
  </si>
  <si>
    <t>CUST_02813</t>
  </si>
  <si>
    <t>CUST_02814</t>
  </si>
  <si>
    <t>CUST_02815</t>
  </si>
  <si>
    <t>CUST_02816</t>
  </si>
  <si>
    <t>CUST_02817</t>
  </si>
  <si>
    <t>CUST_02818</t>
  </si>
  <si>
    <t>CUST_02819</t>
  </si>
  <si>
    <t>CUST_02820</t>
  </si>
  <si>
    <t>CUST_02821</t>
  </si>
  <si>
    <t>CUST_02822</t>
  </si>
  <si>
    <t>CUST_02823</t>
  </si>
  <si>
    <t>CUST_02824</t>
  </si>
  <si>
    <t>CUST_02825</t>
  </si>
  <si>
    <t>CUST_02826</t>
  </si>
  <si>
    <t>CUST_02827</t>
  </si>
  <si>
    <t>CUST_02828</t>
  </si>
  <si>
    <t>CUST_02829</t>
  </si>
  <si>
    <t>CUST_02830</t>
  </si>
  <si>
    <t>CUST_02831</t>
  </si>
  <si>
    <t>CUST_02832</t>
  </si>
  <si>
    <t>CUST_02833</t>
  </si>
  <si>
    <t>CUST_02834</t>
  </si>
  <si>
    <t>CUST_02835</t>
  </si>
  <si>
    <t>CUST_02836</t>
  </si>
  <si>
    <t>CUST_02837</t>
  </si>
  <si>
    <t>CUST_02838</t>
  </si>
  <si>
    <t>CUST_02839</t>
  </si>
  <si>
    <t>CUST_02840</t>
  </si>
  <si>
    <t>CUST_02841</t>
  </si>
  <si>
    <t>CUST_02842</t>
  </si>
  <si>
    <t>CUST_02843</t>
  </si>
  <si>
    <t>CUST_02844</t>
  </si>
  <si>
    <t>CUST_02845</t>
  </si>
  <si>
    <t>CUST_02846</t>
  </si>
  <si>
    <t>CUST_02847</t>
  </si>
  <si>
    <t>CUST_02848</t>
  </si>
  <si>
    <t>CUST_02849</t>
  </si>
  <si>
    <t>CUST_02850</t>
  </si>
  <si>
    <t>CUST_02851</t>
  </si>
  <si>
    <t>CUST_02852</t>
  </si>
  <si>
    <t>CUST_02853</t>
  </si>
  <si>
    <t>CUST_02854</t>
  </si>
  <si>
    <t>CUST_02855</t>
  </si>
  <si>
    <t>CUST_02856</t>
  </si>
  <si>
    <t>CUST_02857</t>
  </si>
  <si>
    <t>CUST_02858</t>
  </si>
  <si>
    <t>CUST_02859</t>
  </si>
  <si>
    <t>CUST_02860</t>
  </si>
  <si>
    <t>CUST_02861</t>
  </si>
  <si>
    <t>CUST_02862</t>
  </si>
  <si>
    <t>CUST_02863</t>
  </si>
  <si>
    <t>CUST_02864</t>
  </si>
  <si>
    <t>CUST_02865</t>
  </si>
  <si>
    <t>CUST_02866</t>
  </si>
  <si>
    <t>CUST_02867</t>
  </si>
  <si>
    <t>CUST_02868</t>
  </si>
  <si>
    <t>CUST_02869</t>
  </si>
  <si>
    <t>CUST_02870</t>
  </si>
  <si>
    <t>CUST_02871</t>
  </si>
  <si>
    <t>CUST_02872</t>
  </si>
  <si>
    <t>CUST_02873</t>
  </si>
  <si>
    <t>CUST_02874</t>
  </si>
  <si>
    <t>CUST_02875</t>
  </si>
  <si>
    <t>CUST_02876</t>
  </si>
  <si>
    <t>CUST_02877</t>
  </si>
  <si>
    <t>CUST_02878</t>
  </si>
  <si>
    <t>CUST_02879</t>
  </si>
  <si>
    <t>CUST_02880</t>
  </si>
  <si>
    <t>CUST_02881</t>
  </si>
  <si>
    <t>CUST_02882</t>
  </si>
  <si>
    <t>CUST_02883</t>
  </si>
  <si>
    <t>CUST_02884</t>
  </si>
  <si>
    <t>CUST_02885</t>
  </si>
  <si>
    <t>CUST_02886</t>
  </si>
  <si>
    <t>CUST_02887</t>
  </si>
  <si>
    <t>CUST_02888</t>
  </si>
  <si>
    <t>CUST_02889</t>
  </si>
  <si>
    <t>CUST_02890</t>
  </si>
  <si>
    <t>CUST_02891</t>
  </si>
  <si>
    <t>CUST_02892</t>
  </si>
  <si>
    <t>CUST_02893</t>
  </si>
  <si>
    <t>CUST_02894</t>
  </si>
  <si>
    <t>CUST_02895</t>
  </si>
  <si>
    <t>CUST_02896</t>
  </si>
  <si>
    <t>CUST_02897</t>
  </si>
  <si>
    <t>CUST_02898</t>
  </si>
  <si>
    <t>CUST_02899</t>
  </si>
  <si>
    <t>CUST_02900</t>
  </si>
  <si>
    <t>CUST_02901</t>
  </si>
  <si>
    <t>CUST_02902</t>
  </si>
  <si>
    <t>CUST_02903</t>
  </si>
  <si>
    <t>CUST_02904</t>
  </si>
  <si>
    <t>CUST_02905</t>
  </si>
  <si>
    <t>CUST_02906</t>
  </si>
  <si>
    <t>CUST_02907</t>
  </si>
  <si>
    <t>CUST_02908</t>
  </si>
  <si>
    <t>CUST_02909</t>
  </si>
  <si>
    <t>CUST_02910</t>
  </si>
  <si>
    <t>CUST_02911</t>
  </si>
  <si>
    <t>CUST_02912</t>
  </si>
  <si>
    <t>CUST_02913</t>
  </si>
  <si>
    <t>CUST_02914</t>
  </si>
  <si>
    <t>CUST_02915</t>
  </si>
  <si>
    <t>CUST_02916</t>
  </si>
  <si>
    <t>CUST_02917</t>
  </si>
  <si>
    <t>CUST_02918</t>
  </si>
  <si>
    <t>CUST_02919</t>
  </si>
  <si>
    <t>CUST_02920</t>
  </si>
  <si>
    <t>CUST_02921</t>
  </si>
  <si>
    <t>CUST_02922</t>
  </si>
  <si>
    <t>CUST_02923</t>
  </si>
  <si>
    <t>CUST_02924</t>
  </si>
  <si>
    <t>CUST_02925</t>
  </si>
  <si>
    <t>CUST_02926</t>
  </si>
  <si>
    <t>CUST_02927</t>
  </si>
  <si>
    <t>CUST_02928</t>
  </si>
  <si>
    <t>CUST_02929</t>
  </si>
  <si>
    <t>CUST_02930</t>
  </si>
  <si>
    <t>CUST_02931</t>
  </si>
  <si>
    <t>CUST_02932</t>
  </si>
  <si>
    <t>CUST_02933</t>
  </si>
  <si>
    <t>CUST_02934</t>
  </si>
  <si>
    <t>CUST_02935</t>
  </si>
  <si>
    <t>CUST_02936</t>
  </si>
  <si>
    <t>CUST_02937</t>
  </si>
  <si>
    <t>CUST_02938</t>
  </si>
  <si>
    <t>CUST_02939</t>
  </si>
  <si>
    <t>CUST_02940</t>
  </si>
  <si>
    <t>CUST_02941</t>
  </si>
  <si>
    <t>CUST_02942</t>
  </si>
  <si>
    <t>CUST_02943</t>
  </si>
  <si>
    <t>CUST_02944</t>
  </si>
  <si>
    <t>CUST_02945</t>
  </si>
  <si>
    <t>CUST_02946</t>
  </si>
  <si>
    <t>CUST_02947</t>
  </si>
  <si>
    <t>CUST_02948</t>
  </si>
  <si>
    <t>CUST_02949</t>
  </si>
  <si>
    <t>CUST_02950</t>
  </si>
  <si>
    <t>CUST_02951</t>
  </si>
  <si>
    <t>CUST_02952</t>
  </si>
  <si>
    <t>CUST_02953</t>
  </si>
  <si>
    <t>CUST_02954</t>
  </si>
  <si>
    <t>CUST_02955</t>
  </si>
  <si>
    <t>CUST_02956</t>
  </si>
  <si>
    <t>CUST_02957</t>
  </si>
  <si>
    <t>CUST_02958</t>
  </si>
  <si>
    <t>CUST_02959</t>
  </si>
  <si>
    <t>CUST_02960</t>
  </si>
  <si>
    <t>CUST_02961</t>
  </si>
  <si>
    <t>CUST_02962</t>
  </si>
  <si>
    <t>CUST_02963</t>
  </si>
  <si>
    <t>CUST_02964</t>
  </si>
  <si>
    <t>CUST_02965</t>
  </si>
  <si>
    <t>CUST_02966</t>
  </si>
  <si>
    <t>CUST_02967</t>
  </si>
  <si>
    <t>CUST_02968</t>
  </si>
  <si>
    <t>CUST_02969</t>
  </si>
  <si>
    <t>CUST_02970</t>
  </si>
  <si>
    <t>CUST_02971</t>
  </si>
  <si>
    <t>CUST_02972</t>
  </si>
  <si>
    <t>CUST_02973</t>
  </si>
  <si>
    <t>CUST_02974</t>
  </si>
  <si>
    <t>CUST_02975</t>
  </si>
  <si>
    <t>CUST_02976</t>
  </si>
  <si>
    <t>CUST_02977</t>
  </si>
  <si>
    <t>CUST_02978</t>
  </si>
  <si>
    <t>CUST_02979</t>
  </si>
  <si>
    <t>CUST_02980</t>
  </si>
  <si>
    <t>CUST_02981</t>
  </si>
  <si>
    <t>CUST_02982</t>
  </si>
  <si>
    <t>CUST_02983</t>
  </si>
  <si>
    <t>CUST_02984</t>
  </si>
  <si>
    <t>CUST_02985</t>
  </si>
  <si>
    <t>CUST_02986</t>
  </si>
  <si>
    <t>CUST_02987</t>
  </si>
  <si>
    <t>CUST_02988</t>
  </si>
  <si>
    <t>CUST_02989</t>
  </si>
  <si>
    <t>CUST_02990</t>
  </si>
  <si>
    <t>CUST_02991</t>
  </si>
  <si>
    <t>CUST_02992</t>
  </si>
  <si>
    <t>CUST_02993</t>
  </si>
  <si>
    <t>CUST_02994</t>
  </si>
  <si>
    <t>CUST_02995</t>
  </si>
  <si>
    <t>CUST_02996</t>
  </si>
  <si>
    <t>CUST_02997</t>
  </si>
  <si>
    <t>CUST_02998</t>
  </si>
  <si>
    <t>CUST_02999</t>
  </si>
  <si>
    <t>CUST_03000</t>
  </si>
  <si>
    <t>CUST_03001</t>
  </si>
  <si>
    <t>CUST_03002</t>
  </si>
  <si>
    <t>CUST_03003</t>
  </si>
  <si>
    <t>CUST_03004</t>
  </si>
  <si>
    <t>CUST_03005</t>
  </si>
  <si>
    <t>CUST_03006</t>
  </si>
  <si>
    <t>CUST_03007</t>
  </si>
  <si>
    <t>CUST_03008</t>
  </si>
  <si>
    <t>CUST_03009</t>
  </si>
  <si>
    <t>CUST_03010</t>
  </si>
  <si>
    <t>CUST_03011</t>
  </si>
  <si>
    <t>CUST_03012</t>
  </si>
  <si>
    <t>CUST_03013</t>
  </si>
  <si>
    <t>CUST_03014</t>
  </si>
  <si>
    <t>CUST_03015</t>
  </si>
  <si>
    <t>CUST_03016</t>
  </si>
  <si>
    <t>CUST_03017</t>
  </si>
  <si>
    <t>CUST_03018</t>
  </si>
  <si>
    <t>CUST_03019</t>
  </si>
  <si>
    <t>CUST_03020</t>
  </si>
  <si>
    <t>CUST_03021</t>
  </si>
  <si>
    <t>CUST_03022</t>
  </si>
  <si>
    <t>CUST_03023</t>
  </si>
  <si>
    <t>CUST_03024</t>
  </si>
  <si>
    <t>CUST_03025</t>
  </si>
  <si>
    <t>CUST_03026</t>
  </si>
  <si>
    <t>CUST_03027</t>
  </si>
  <si>
    <t>CUST_03028</t>
  </si>
  <si>
    <t>CUST_03029</t>
  </si>
  <si>
    <t>CUST_03030</t>
  </si>
  <si>
    <t>CUST_03031</t>
  </si>
  <si>
    <t>CUST_03032</t>
  </si>
  <si>
    <t>CUST_03033</t>
  </si>
  <si>
    <t>CUST_03034</t>
  </si>
  <si>
    <t>CUST_03035</t>
  </si>
  <si>
    <t>CUST_03036</t>
  </si>
  <si>
    <t>CUST_03037</t>
  </si>
  <si>
    <t>CUST_03038</t>
  </si>
  <si>
    <t>CUST_03039</t>
  </si>
  <si>
    <t>CUST_03040</t>
  </si>
  <si>
    <t>CUST_03041</t>
  </si>
  <si>
    <t>CUST_03042</t>
  </si>
  <si>
    <t>CUST_03043</t>
  </si>
  <si>
    <t>CUST_03044</t>
  </si>
  <si>
    <t>CUST_03045</t>
  </si>
  <si>
    <t>CUST_03046</t>
  </si>
  <si>
    <t>CUST_03047</t>
  </si>
  <si>
    <t>CUST_03048</t>
  </si>
  <si>
    <t>CUST_03049</t>
  </si>
  <si>
    <t>CUST_03050</t>
  </si>
  <si>
    <t>CUST_03051</t>
  </si>
  <si>
    <t>CUST_03052</t>
  </si>
  <si>
    <t>CUST_03053</t>
  </si>
  <si>
    <t>CUST_03054</t>
  </si>
  <si>
    <t>CUST_03055</t>
  </si>
  <si>
    <t>CUST_03056</t>
  </si>
  <si>
    <t>CUST_03057</t>
  </si>
  <si>
    <t>CUST_03058</t>
  </si>
  <si>
    <t>CUST_03059</t>
  </si>
  <si>
    <t>CUST_03060</t>
  </si>
  <si>
    <t>CUST_03061</t>
  </si>
  <si>
    <t>CUST_03062</t>
  </si>
  <si>
    <t>CUST_03063</t>
  </si>
  <si>
    <t>CUST_03064</t>
  </si>
  <si>
    <t>CUST_03065</t>
  </si>
  <si>
    <t>CUST_03066</t>
  </si>
  <si>
    <t>CUST_03067</t>
  </si>
  <si>
    <t>CUST_03068</t>
  </si>
  <si>
    <t>CUST_03069</t>
  </si>
  <si>
    <t>CUST_03070</t>
  </si>
  <si>
    <t>CUST_03071</t>
  </si>
  <si>
    <t>CUST_03072</t>
  </si>
  <si>
    <t>CUST_03073</t>
  </si>
  <si>
    <t>CUST_03074</t>
  </si>
  <si>
    <t>CUST_03075</t>
  </si>
  <si>
    <t>CUST_03076</t>
  </si>
  <si>
    <t>CUST_03077</t>
  </si>
  <si>
    <t>CUST_03078</t>
  </si>
  <si>
    <t>CUST_03079</t>
  </si>
  <si>
    <t>CUST_03080</t>
  </si>
  <si>
    <t>CUST_03081</t>
  </si>
  <si>
    <t>CUST_03082</t>
  </si>
  <si>
    <t>CUST_03083</t>
  </si>
  <si>
    <t>CUST_03084</t>
  </si>
  <si>
    <t>CUST_03085</t>
  </si>
  <si>
    <t>CUST_03086</t>
  </si>
  <si>
    <t>CUST_03087</t>
  </si>
  <si>
    <t>CUST_03088</t>
  </si>
  <si>
    <t>CUST_03089</t>
  </si>
  <si>
    <t>CUST_03090</t>
  </si>
  <si>
    <t>CUST_03091</t>
  </si>
  <si>
    <t>CUST_03092</t>
  </si>
  <si>
    <t>CUST_03093</t>
  </si>
  <si>
    <t>CUST_03094</t>
  </si>
  <si>
    <t>CUST_03095</t>
  </si>
  <si>
    <t>CUST_03096</t>
  </si>
  <si>
    <t>CUST_03097</t>
  </si>
  <si>
    <t>CUST_03098</t>
  </si>
  <si>
    <t>CUST_03099</t>
  </si>
  <si>
    <t>CUST_03100</t>
  </si>
  <si>
    <t>CUST_03101</t>
  </si>
  <si>
    <t>CUST_03102</t>
  </si>
  <si>
    <t>CUST_03103</t>
  </si>
  <si>
    <t>CUST_03104</t>
  </si>
  <si>
    <t>CUST_03105</t>
  </si>
  <si>
    <t>CUST_03106</t>
  </si>
  <si>
    <t>CUST_03107</t>
  </si>
  <si>
    <t>CUST_03108</t>
  </si>
  <si>
    <t>CUST_03109</t>
  </si>
  <si>
    <t>CUST_03110</t>
  </si>
  <si>
    <t>CUST_03111</t>
  </si>
  <si>
    <t>CUST_03112</t>
  </si>
  <si>
    <t>CUST_03113</t>
  </si>
  <si>
    <t>CUST_03114</t>
  </si>
  <si>
    <t>CUST_03115</t>
  </si>
  <si>
    <t>CUST_03116</t>
  </si>
  <si>
    <t>CUST_03117</t>
  </si>
  <si>
    <t>CUST_03118</t>
  </si>
  <si>
    <t>CUST_03119</t>
  </si>
  <si>
    <t>CUST_03120</t>
  </si>
  <si>
    <t>CUST_03121</t>
  </si>
  <si>
    <t>CUST_03122</t>
  </si>
  <si>
    <t>CUST_03123</t>
  </si>
  <si>
    <t>CUST_03124</t>
  </si>
  <si>
    <t>CUST_03125</t>
  </si>
  <si>
    <t>CUST_03126</t>
  </si>
  <si>
    <t>CUST_03127</t>
  </si>
  <si>
    <t>CUST_03128</t>
  </si>
  <si>
    <t>CUST_03129</t>
  </si>
  <si>
    <t>CUST_03130</t>
  </si>
  <si>
    <t>CUST_03131</t>
  </si>
  <si>
    <t>CUST_03132</t>
  </si>
  <si>
    <t>CUST_03133</t>
  </si>
  <si>
    <t>CUST_03134</t>
  </si>
  <si>
    <t>CUST_03135</t>
  </si>
  <si>
    <t>CUST_03136</t>
  </si>
  <si>
    <t>CUST_03137</t>
  </si>
  <si>
    <t>CUST_03138</t>
  </si>
  <si>
    <t>CUST_03139</t>
  </si>
  <si>
    <t>CUST_03140</t>
  </si>
  <si>
    <t>CUST_03141</t>
  </si>
  <si>
    <t>CUST_03142</t>
  </si>
  <si>
    <t>CUST_03143</t>
  </si>
  <si>
    <t>CUST_03144</t>
  </si>
  <si>
    <t>CUST_03145</t>
  </si>
  <si>
    <t>CUST_03146</t>
  </si>
  <si>
    <t>CUST_03147</t>
  </si>
  <si>
    <t>CUST_03148</t>
  </si>
  <si>
    <t>CUST_03149</t>
  </si>
  <si>
    <t>CUST_03150</t>
  </si>
  <si>
    <t>CUST_03151</t>
  </si>
  <si>
    <t>CUST_03152</t>
  </si>
  <si>
    <t>CUST_03153</t>
  </si>
  <si>
    <t>CUST_03154</t>
  </si>
  <si>
    <t>CUST_03155</t>
  </si>
  <si>
    <t>CUST_03156</t>
  </si>
  <si>
    <t>CUST_03157</t>
  </si>
  <si>
    <t>CUST_03158</t>
  </si>
  <si>
    <t>CUST_03159</t>
  </si>
  <si>
    <t>CUST_03160</t>
  </si>
  <si>
    <t>CUST_03161</t>
  </si>
  <si>
    <t>CUST_03162</t>
  </si>
  <si>
    <t>CUST_03163</t>
  </si>
  <si>
    <t>CUST_03164</t>
  </si>
  <si>
    <t>CUST_03165</t>
  </si>
  <si>
    <t>CUST_03166</t>
  </si>
  <si>
    <t>CUST_03167</t>
  </si>
  <si>
    <t>CUST_03168</t>
  </si>
  <si>
    <t>CUST_03169</t>
  </si>
  <si>
    <t>CUST_03170</t>
  </si>
  <si>
    <t>CUST_03171</t>
  </si>
  <si>
    <t>CUST_03172</t>
  </si>
  <si>
    <t>CUST_03173</t>
  </si>
  <si>
    <t>CUST_03174</t>
  </si>
  <si>
    <t>CUST_03175</t>
  </si>
  <si>
    <t>CUST_03176</t>
  </si>
  <si>
    <t>CUST_03177</t>
  </si>
  <si>
    <t>CUST_03178</t>
  </si>
  <si>
    <t>CUST_03179</t>
  </si>
  <si>
    <t>CUST_03180</t>
  </si>
  <si>
    <t>CUST_03181</t>
  </si>
  <si>
    <t>CUST_03182</t>
  </si>
  <si>
    <t>CUST_03183</t>
  </si>
  <si>
    <t>CUST_03184</t>
  </si>
  <si>
    <t>CUST_03185</t>
  </si>
  <si>
    <t>CUST_03186</t>
  </si>
  <si>
    <t>CUST_03187</t>
  </si>
  <si>
    <t>CUST_03188</t>
  </si>
  <si>
    <t>CUST_03189</t>
  </si>
  <si>
    <t>CUST_03190</t>
  </si>
  <si>
    <t>CUST_03191</t>
  </si>
  <si>
    <t>CUST_03192</t>
  </si>
  <si>
    <t>CUST_03193</t>
  </si>
  <si>
    <t>CUST_03194</t>
  </si>
  <si>
    <t>CUST_03195</t>
  </si>
  <si>
    <t>CUST_03196</t>
  </si>
  <si>
    <t>CUST_03197</t>
  </si>
  <si>
    <t>CUST_03198</t>
  </si>
  <si>
    <t>CUST_03199</t>
  </si>
  <si>
    <t>CUST_03200</t>
  </si>
  <si>
    <t>CUST_03201</t>
  </si>
  <si>
    <t>CUST_03202</t>
  </si>
  <si>
    <t>CUST_03203</t>
  </si>
  <si>
    <t>CUST_03204</t>
  </si>
  <si>
    <t>CUST_03205</t>
  </si>
  <si>
    <t>CUST_03206</t>
  </si>
  <si>
    <t>CUST_03207</t>
  </si>
  <si>
    <t>CUST_03208</t>
  </si>
  <si>
    <t>CUST_03209</t>
  </si>
  <si>
    <t>CUST_03210</t>
  </si>
  <si>
    <t>CUST_03211</t>
  </si>
  <si>
    <t>CUST_03212</t>
  </si>
  <si>
    <t>CUST_03213</t>
  </si>
  <si>
    <t>CUST_03214</t>
  </si>
  <si>
    <t>CUST_03215</t>
  </si>
  <si>
    <t>CUST_03216</t>
  </si>
  <si>
    <t>CUST_03217</t>
  </si>
  <si>
    <t>CUST_03218</t>
  </si>
  <si>
    <t>CUST_03219</t>
  </si>
  <si>
    <t>CUST_03220</t>
  </si>
  <si>
    <t>CUST_03221</t>
  </si>
  <si>
    <t>CUST_03222</t>
  </si>
  <si>
    <t>CUST_03223</t>
  </si>
  <si>
    <t>CUST_03224</t>
  </si>
  <si>
    <t>CUST_03225</t>
  </si>
  <si>
    <t>CUST_03226</t>
  </si>
  <si>
    <t>CUST_03227</t>
  </si>
  <si>
    <t>CUST_03228</t>
  </si>
  <si>
    <t>CUST_03229</t>
  </si>
  <si>
    <t>CUST_03230</t>
  </si>
  <si>
    <t>CUST_03231</t>
  </si>
  <si>
    <t>CUST_03232</t>
  </si>
  <si>
    <t>CUST_03233</t>
  </si>
  <si>
    <t>CUST_03234</t>
  </si>
  <si>
    <t>CUST_03235</t>
  </si>
  <si>
    <t>CUST_03236</t>
  </si>
  <si>
    <t>CUST_03237</t>
  </si>
  <si>
    <t>CUST_03238</t>
  </si>
  <si>
    <t>CUST_03239</t>
  </si>
  <si>
    <t>CUST_03240</t>
  </si>
  <si>
    <t>CUST_03241</t>
  </si>
  <si>
    <t>CUST_03242</t>
  </si>
  <si>
    <t>CUST_03243</t>
  </si>
  <si>
    <t>CUST_03244</t>
  </si>
  <si>
    <t>CUST_03245</t>
  </si>
  <si>
    <t>CUST_03246</t>
  </si>
  <si>
    <t>CUST_03247</t>
  </si>
  <si>
    <t>CUST_03248</t>
  </si>
  <si>
    <t>CUST_03249</t>
  </si>
  <si>
    <t>CUST_03250</t>
  </si>
  <si>
    <t>CUST_03251</t>
  </si>
  <si>
    <t>CUST_03252</t>
  </si>
  <si>
    <t>CUST_03253</t>
  </si>
  <si>
    <t>CUST_03254</t>
  </si>
  <si>
    <t>CUST_03255</t>
  </si>
  <si>
    <t>CUST_03256</t>
  </si>
  <si>
    <t>CUST_03257</t>
  </si>
  <si>
    <t>CUST_03258</t>
  </si>
  <si>
    <t>CUST_03259</t>
  </si>
  <si>
    <t>CUST_03260</t>
  </si>
  <si>
    <t>CUST_03261</t>
  </si>
  <si>
    <t>CUST_03262</t>
  </si>
  <si>
    <t>CUST_03263</t>
  </si>
  <si>
    <t>CUST_03264</t>
  </si>
  <si>
    <t>CUST_03265</t>
  </si>
  <si>
    <t>CUST_03266</t>
  </si>
  <si>
    <t>CUST_03267</t>
  </si>
  <si>
    <t>CUST_03268</t>
  </si>
  <si>
    <t>CUST_03269</t>
  </si>
  <si>
    <t>CUST_03270</t>
  </si>
  <si>
    <t>CUST_03271</t>
  </si>
  <si>
    <t>CUST_03272</t>
  </si>
  <si>
    <t>CUST_03273</t>
  </si>
  <si>
    <t>CUST_03274</t>
  </si>
  <si>
    <t>CUST_03275</t>
  </si>
  <si>
    <t>CUST_03276</t>
  </si>
  <si>
    <t>CUST_03277</t>
  </si>
  <si>
    <t>CUST_03278</t>
  </si>
  <si>
    <t>CUST_03279</t>
  </si>
  <si>
    <t>CUST_03280</t>
  </si>
  <si>
    <t>CUST_03281</t>
  </si>
  <si>
    <t>CUST_03282</t>
  </si>
  <si>
    <t>CUST_03283</t>
  </si>
  <si>
    <t>CUST_03284</t>
  </si>
  <si>
    <t>CUST_03285</t>
  </si>
  <si>
    <t>CUST_03286</t>
  </si>
  <si>
    <t>CUST_03287</t>
  </si>
  <si>
    <t>CUST_03288</t>
  </si>
  <si>
    <t>CUST_03289</t>
  </si>
  <si>
    <t>CUST_03290</t>
  </si>
  <si>
    <t>CUST_03291</t>
  </si>
  <si>
    <t>CUST_03292</t>
  </si>
  <si>
    <t>CUST_03293</t>
  </si>
  <si>
    <t>CUST_03294</t>
  </si>
  <si>
    <t>CUST_03295</t>
  </si>
  <si>
    <t>CUST_03296</t>
  </si>
  <si>
    <t>CUST_03297</t>
  </si>
  <si>
    <t>CUST_03298</t>
  </si>
  <si>
    <t>CUST_03299</t>
  </si>
  <si>
    <t>CUST_03300</t>
  </si>
  <si>
    <t>CUST_03301</t>
  </si>
  <si>
    <t>CUST_03302</t>
  </si>
  <si>
    <t>CUST_03303</t>
  </si>
  <si>
    <t>CUST_03304</t>
  </si>
  <si>
    <t>CUST_03305</t>
  </si>
  <si>
    <t>CUST_03306</t>
  </si>
  <si>
    <t>CUST_03307</t>
  </si>
  <si>
    <t>CUST_03308</t>
  </si>
  <si>
    <t>CUST_03309</t>
  </si>
  <si>
    <t>CUST_03310</t>
  </si>
  <si>
    <t>CUST_03311</t>
  </si>
  <si>
    <t>CUST_03312</t>
  </si>
  <si>
    <t>CUST_03313</t>
  </si>
  <si>
    <t>CUST_03314</t>
  </si>
  <si>
    <t>CUST_03315</t>
  </si>
  <si>
    <t>CUST_03316</t>
  </si>
  <si>
    <t>CUST_03317</t>
  </si>
  <si>
    <t>CUST_03318</t>
  </si>
  <si>
    <t>CUST_03319</t>
  </si>
  <si>
    <t>CUST_03320</t>
  </si>
  <si>
    <t>CUST_03321</t>
  </si>
  <si>
    <t>CUST_03322</t>
  </si>
  <si>
    <t>CUST_03323</t>
  </si>
  <si>
    <t>CUST_03324</t>
  </si>
  <si>
    <t>CUST_03325</t>
  </si>
  <si>
    <t>CUST_03326</t>
  </si>
  <si>
    <t>CUST_03327</t>
  </si>
  <si>
    <t>CUST_03328</t>
  </si>
  <si>
    <t>CUST_03329</t>
  </si>
  <si>
    <t>CUST_03330</t>
  </si>
  <si>
    <t>CUST_03331</t>
  </si>
  <si>
    <t>CUST_03332</t>
  </si>
  <si>
    <t>CUST_03333</t>
  </si>
  <si>
    <t>CUST_03334</t>
  </si>
  <si>
    <t>CUST_03335</t>
  </si>
  <si>
    <t>CUST_03336</t>
  </si>
  <si>
    <t>CUST_03337</t>
  </si>
  <si>
    <t>CUST_03338</t>
  </si>
  <si>
    <t>CUST_03339</t>
  </si>
  <si>
    <t>CUST_03340</t>
  </si>
  <si>
    <t>CUST_03341</t>
  </si>
  <si>
    <t>CUST_03342</t>
  </si>
  <si>
    <t>CUST_03343</t>
  </si>
  <si>
    <t>CUST_03344</t>
  </si>
  <si>
    <t>CUST_03345</t>
  </si>
  <si>
    <t>CUST_03346</t>
  </si>
  <si>
    <t>CUST_03347</t>
  </si>
  <si>
    <t>CUST_03348</t>
  </si>
  <si>
    <t>CUST_03349</t>
  </si>
  <si>
    <t>CUST_03350</t>
  </si>
  <si>
    <t>CUST_03351</t>
  </si>
  <si>
    <t>CUST_03352</t>
  </si>
  <si>
    <t>CUST_03353</t>
  </si>
  <si>
    <t>CUST_03354</t>
  </si>
  <si>
    <t>CUST_03355</t>
  </si>
  <si>
    <t>CUST_03356</t>
  </si>
  <si>
    <t>CUST_03357</t>
  </si>
  <si>
    <t>CUST_03358</t>
  </si>
  <si>
    <t>CUST_03359</t>
  </si>
  <si>
    <t>CUST_03360</t>
  </si>
  <si>
    <t>CUST_03361</t>
  </si>
  <si>
    <t>CUST_03362</t>
  </si>
  <si>
    <t>CUST_03363</t>
  </si>
  <si>
    <t>CUST_03364</t>
  </si>
  <si>
    <t>CUST_03365</t>
  </si>
  <si>
    <t>CUST_03366</t>
  </si>
  <si>
    <t>CUST_03367</t>
  </si>
  <si>
    <t>CUST_03368</t>
  </si>
  <si>
    <t>CUST_03369</t>
  </si>
  <si>
    <t>CUST_03370</t>
  </si>
  <si>
    <t>CUST_03371</t>
  </si>
  <si>
    <t>CUST_03372</t>
  </si>
  <si>
    <t>CUST_03373</t>
  </si>
  <si>
    <t>CUST_03374</t>
  </si>
  <si>
    <t>CUST_03375</t>
  </si>
  <si>
    <t>CUST_03376</t>
  </si>
  <si>
    <t>CUST_03377</t>
  </si>
  <si>
    <t>CUST_03378</t>
  </si>
  <si>
    <t>CUST_03379</t>
  </si>
  <si>
    <t>CUST_03380</t>
  </si>
  <si>
    <t>CUST_03381</t>
  </si>
  <si>
    <t>CUST_03382</t>
  </si>
  <si>
    <t>CUST_03383</t>
  </si>
  <si>
    <t>CUST_03384</t>
  </si>
  <si>
    <t>CUST_03385</t>
  </si>
  <si>
    <t>CUST_03386</t>
  </si>
  <si>
    <t>CUST_03387</t>
  </si>
  <si>
    <t>CUST_03388</t>
  </si>
  <si>
    <t>CUST_03389</t>
  </si>
  <si>
    <t>CUST_03390</t>
  </si>
  <si>
    <t>CUST_03391</t>
  </si>
  <si>
    <t>CUST_03392</t>
  </si>
  <si>
    <t>CUST_03393</t>
  </si>
  <si>
    <t>CUST_03394</t>
  </si>
  <si>
    <t>CUST_03395</t>
  </si>
  <si>
    <t>CUST_03396</t>
  </si>
  <si>
    <t>CUST_03397</t>
  </si>
  <si>
    <t>CUST_03398</t>
  </si>
  <si>
    <t>CUST_03399</t>
  </si>
  <si>
    <t>CUST_03400</t>
  </si>
  <si>
    <t>CUST_03401</t>
  </si>
  <si>
    <t>CUST_03402</t>
  </si>
  <si>
    <t>CUST_03403</t>
  </si>
  <si>
    <t>CUST_03404</t>
  </si>
  <si>
    <t>CUST_03405</t>
  </si>
  <si>
    <t>CUST_03406</t>
  </si>
  <si>
    <t>CUST_03407</t>
  </si>
  <si>
    <t>CUST_03408</t>
  </si>
  <si>
    <t>CUST_03409</t>
  </si>
  <si>
    <t>CUST_03410</t>
  </si>
  <si>
    <t>CUST_03411</t>
  </si>
  <si>
    <t>CUST_03412</t>
  </si>
  <si>
    <t>CUST_03413</t>
  </si>
  <si>
    <t>CUST_03414</t>
  </si>
  <si>
    <t>CUST_03415</t>
  </si>
  <si>
    <t>CUST_03416</t>
  </si>
  <si>
    <t>CUST_03417</t>
  </si>
  <si>
    <t>CUST_03418</t>
  </si>
  <si>
    <t>CUST_03419</t>
  </si>
  <si>
    <t>CUST_03420</t>
  </si>
  <si>
    <t>CUST_03421</t>
  </si>
  <si>
    <t>CUST_03422</t>
  </si>
  <si>
    <t>CUST_03423</t>
  </si>
  <si>
    <t>CUST_03424</t>
  </si>
  <si>
    <t>CUST_03425</t>
  </si>
  <si>
    <t>CUST_03426</t>
  </si>
  <si>
    <t>CUST_03427</t>
  </si>
  <si>
    <t>CUST_03428</t>
  </si>
  <si>
    <t>CUST_03429</t>
  </si>
  <si>
    <t>CUST_03430</t>
  </si>
  <si>
    <t>CUST_03431</t>
  </si>
  <si>
    <t>CUST_03432</t>
  </si>
  <si>
    <t>CUST_03433</t>
  </si>
  <si>
    <t>CUST_03434</t>
  </si>
  <si>
    <t>CUST_03435</t>
  </si>
  <si>
    <t>CUST_03436</t>
  </si>
  <si>
    <t>CUST_03437</t>
  </si>
  <si>
    <t>CUST_03438</t>
  </si>
  <si>
    <t>CUST_03439</t>
  </si>
  <si>
    <t>CUST_03440</t>
  </si>
  <si>
    <t>CUST_03441</t>
  </si>
  <si>
    <t>CUST_03442</t>
  </si>
  <si>
    <t>CUST_03443</t>
  </si>
  <si>
    <t>CUST_03444</t>
  </si>
  <si>
    <t>CUST_03445</t>
  </si>
  <si>
    <t>CUST_03446</t>
  </si>
  <si>
    <t>CUST_03447</t>
  </si>
  <si>
    <t>CUST_03448</t>
  </si>
  <si>
    <t>CUST_03449</t>
  </si>
  <si>
    <t>CUST_03450</t>
  </si>
  <si>
    <t>CUST_03451</t>
  </si>
  <si>
    <t>CUST_03452</t>
  </si>
  <si>
    <t>CUST_03453</t>
  </si>
  <si>
    <t>CUST_03454</t>
  </si>
  <si>
    <t>CUST_03455</t>
  </si>
  <si>
    <t>CUST_03456</t>
  </si>
  <si>
    <t>CUST_03457</t>
  </si>
  <si>
    <t>CUST_03458</t>
  </si>
  <si>
    <t>CUST_03459</t>
  </si>
  <si>
    <t>CUST_03460</t>
  </si>
  <si>
    <t>CUST_03461</t>
  </si>
  <si>
    <t>CUST_03462</t>
  </si>
  <si>
    <t>CUST_03463</t>
  </si>
  <si>
    <t>CUST_03464</t>
  </si>
  <si>
    <t>CUST_03465</t>
  </si>
  <si>
    <t>CUST_03466</t>
  </si>
  <si>
    <t>CUST_03467</t>
  </si>
  <si>
    <t>CUST_03468</t>
  </si>
  <si>
    <t>CUST_03469</t>
  </si>
  <si>
    <t>CUST_03470</t>
  </si>
  <si>
    <t>CUST_03471</t>
  </si>
  <si>
    <t>CUST_03472</t>
  </si>
  <si>
    <t>CUST_03473</t>
  </si>
  <si>
    <t>CUST_03474</t>
  </si>
  <si>
    <t>CUST_03475</t>
  </si>
  <si>
    <t>CUST_03476</t>
  </si>
  <si>
    <t>CUST_03477</t>
  </si>
  <si>
    <t>CUST_03478</t>
  </si>
  <si>
    <t>CUST_03479</t>
  </si>
  <si>
    <t>CUST_03480</t>
  </si>
  <si>
    <t>CUST_03481</t>
  </si>
  <si>
    <t>CUST_03482</t>
  </si>
  <si>
    <t>CUST_03483</t>
  </si>
  <si>
    <t>CUST_03484</t>
  </si>
  <si>
    <t>CUST_03485</t>
  </si>
  <si>
    <t>CUST_03486</t>
  </si>
  <si>
    <t>CUST_03487</t>
  </si>
  <si>
    <t>CUST_03488</t>
  </si>
  <si>
    <t>CUST_03489</t>
  </si>
  <si>
    <t>CUST_03490</t>
  </si>
  <si>
    <t>CUST_03491</t>
  </si>
  <si>
    <t>CUST_03492</t>
  </si>
  <si>
    <t>CUST_03493</t>
  </si>
  <si>
    <t>CUST_03494</t>
  </si>
  <si>
    <t>CUST_03495</t>
  </si>
  <si>
    <t>CUST_03496</t>
  </si>
  <si>
    <t>CUST_03497</t>
  </si>
  <si>
    <t>CUST_03498</t>
  </si>
  <si>
    <t>CUST_03499</t>
  </si>
  <si>
    <t>CUST_03500</t>
  </si>
  <si>
    <t>CUST_03501</t>
  </si>
  <si>
    <t>CUST_03502</t>
  </si>
  <si>
    <t>CUST_03503</t>
  </si>
  <si>
    <t>CUST_03504</t>
  </si>
  <si>
    <t>CUST_03505</t>
  </si>
  <si>
    <t>CUST_03506</t>
  </si>
  <si>
    <t>CUST_03507</t>
  </si>
  <si>
    <t>CUST_03508</t>
  </si>
  <si>
    <t>CUST_03509</t>
  </si>
  <si>
    <t>CUST_03510</t>
  </si>
  <si>
    <t>CUST_03511</t>
  </si>
  <si>
    <t>CUST_03512</t>
  </si>
  <si>
    <t>CUST_03513</t>
  </si>
  <si>
    <t>CUST_03514</t>
  </si>
  <si>
    <t>CUST_03515</t>
  </si>
  <si>
    <t>CUST_03516</t>
  </si>
  <si>
    <t>CUST_03517</t>
  </si>
  <si>
    <t>CUST_03518</t>
  </si>
  <si>
    <t>CUST_03519</t>
  </si>
  <si>
    <t>CUST_03520</t>
  </si>
  <si>
    <t>CUST_03521</t>
  </si>
  <si>
    <t>CUST_03522</t>
  </si>
  <si>
    <t>CUST_03523</t>
  </si>
  <si>
    <t>CUST_03524</t>
  </si>
  <si>
    <t>CUST_03525</t>
  </si>
  <si>
    <t>CUST_03526</t>
  </si>
  <si>
    <t>CUST_03527</t>
  </si>
  <si>
    <t>CUST_03528</t>
  </si>
  <si>
    <t>CUST_03529</t>
  </si>
  <si>
    <t>CUST_03530</t>
  </si>
  <si>
    <t>CUST_03531</t>
  </si>
  <si>
    <t>CUST_03532</t>
  </si>
  <si>
    <t>CUST_03533</t>
  </si>
  <si>
    <t>CUST_03534</t>
  </si>
  <si>
    <t>CUST_03535</t>
  </si>
  <si>
    <t>CUST_03536</t>
  </si>
  <si>
    <t>CUST_03537</t>
  </si>
  <si>
    <t>CUST_03538</t>
  </si>
  <si>
    <t>CUST_03539</t>
  </si>
  <si>
    <t>CUST_03540</t>
  </si>
  <si>
    <t>CUST_03541</t>
  </si>
  <si>
    <t>CUST_03542</t>
  </si>
  <si>
    <t>CUST_03543</t>
  </si>
  <si>
    <t>CUST_03544</t>
  </si>
  <si>
    <t>CUST_03545</t>
  </si>
  <si>
    <t>CUST_03546</t>
  </si>
  <si>
    <t>CUST_03547</t>
  </si>
  <si>
    <t>CUST_03548</t>
  </si>
  <si>
    <t>CUST_03549</t>
  </si>
  <si>
    <t>CUST_03550</t>
  </si>
  <si>
    <t>CUST_03551</t>
  </si>
  <si>
    <t>CUST_03552</t>
  </si>
  <si>
    <t>CUST_03553</t>
  </si>
  <si>
    <t>CUST_03554</t>
  </si>
  <si>
    <t>CUST_03555</t>
  </si>
  <si>
    <t>CUST_03556</t>
  </si>
  <si>
    <t>CUST_03557</t>
  </si>
  <si>
    <t>CUST_03558</t>
  </si>
  <si>
    <t>CUST_03559</t>
  </si>
  <si>
    <t>CUST_03560</t>
  </si>
  <si>
    <t>CUST_03561</t>
  </si>
  <si>
    <t>CUST_03562</t>
  </si>
  <si>
    <t>CUST_03563</t>
  </si>
  <si>
    <t>CUST_03564</t>
  </si>
  <si>
    <t>CUST_03565</t>
  </si>
  <si>
    <t>CUST_03566</t>
  </si>
  <si>
    <t>CUST_03567</t>
  </si>
  <si>
    <t>CUST_03568</t>
  </si>
  <si>
    <t>CUST_03569</t>
  </si>
  <si>
    <t>CUST_03570</t>
  </si>
  <si>
    <t>CUST_03571</t>
  </si>
  <si>
    <t>CUST_03572</t>
  </si>
  <si>
    <t>CUST_03573</t>
  </si>
  <si>
    <t>CUST_03574</t>
  </si>
  <si>
    <t>CUST_03575</t>
  </si>
  <si>
    <t>CUST_03576</t>
  </si>
  <si>
    <t>CUST_03577</t>
  </si>
  <si>
    <t>CUST_03578</t>
  </si>
  <si>
    <t>CUST_03579</t>
  </si>
  <si>
    <t>CUST_03580</t>
  </si>
  <si>
    <t>CUST_03581</t>
  </si>
  <si>
    <t>CUST_03582</t>
  </si>
  <si>
    <t>CUST_03583</t>
  </si>
  <si>
    <t>CUST_03584</t>
  </si>
  <si>
    <t>CUST_03585</t>
  </si>
  <si>
    <t>CUST_03586</t>
  </si>
  <si>
    <t>CUST_03587</t>
  </si>
  <si>
    <t>CUST_03588</t>
  </si>
  <si>
    <t>CUST_03589</t>
  </si>
  <si>
    <t>CUST_03590</t>
  </si>
  <si>
    <t>CUST_03591</t>
  </si>
  <si>
    <t>CUST_03592</t>
  </si>
  <si>
    <t>CUST_03593</t>
  </si>
  <si>
    <t>CUST_03594</t>
  </si>
  <si>
    <t>CUST_03595</t>
  </si>
  <si>
    <t>CUST_03596</t>
  </si>
  <si>
    <t>CUST_03597</t>
  </si>
  <si>
    <t>CUST_03598</t>
  </si>
  <si>
    <t>CUST_03599</t>
  </si>
  <si>
    <t>CUST_03600</t>
  </si>
  <si>
    <t>CUST_03601</t>
  </si>
  <si>
    <t>CUST_03602</t>
  </si>
  <si>
    <t>CUST_03603</t>
  </si>
  <si>
    <t>CUST_03604</t>
  </si>
  <si>
    <t>CUST_03605</t>
  </si>
  <si>
    <t>CUST_03606</t>
  </si>
  <si>
    <t>CUST_03607</t>
  </si>
  <si>
    <t>CUST_03608</t>
  </si>
  <si>
    <t>CUST_03609</t>
  </si>
  <si>
    <t>CUST_03610</t>
  </si>
  <si>
    <t>CUST_03611</t>
  </si>
  <si>
    <t>CUST_03612</t>
  </si>
  <si>
    <t>CUST_03613</t>
  </si>
  <si>
    <t>CUST_03614</t>
  </si>
  <si>
    <t>CUST_03615</t>
  </si>
  <si>
    <t>CUST_03616</t>
  </si>
  <si>
    <t>CUST_03617</t>
  </si>
  <si>
    <t>CUST_03618</t>
  </si>
  <si>
    <t>CUST_03619</t>
  </si>
  <si>
    <t>CUST_03620</t>
  </si>
  <si>
    <t>CUST_03621</t>
  </si>
  <si>
    <t>CUST_03622</t>
  </si>
  <si>
    <t>CUST_03623</t>
  </si>
  <si>
    <t>CUST_03624</t>
  </si>
  <si>
    <t>CUST_03625</t>
  </si>
  <si>
    <t>CUST_03626</t>
  </si>
  <si>
    <t>CUST_03627</t>
  </si>
  <si>
    <t>CUST_03628</t>
  </si>
  <si>
    <t>CUST_03629</t>
  </si>
  <si>
    <t>CUST_03630</t>
  </si>
  <si>
    <t>CUST_03631</t>
  </si>
  <si>
    <t>CUST_03632</t>
  </si>
  <si>
    <t>CUST_03633</t>
  </si>
  <si>
    <t>CUST_03634</t>
  </si>
  <si>
    <t>CUST_03635</t>
  </si>
  <si>
    <t>CUST_03636</t>
  </si>
  <si>
    <t>CUST_03637</t>
  </si>
  <si>
    <t>CUST_03638</t>
  </si>
  <si>
    <t>CUST_03639</t>
  </si>
  <si>
    <t>CUST_03640</t>
  </si>
  <si>
    <t>CUST_03641</t>
  </si>
  <si>
    <t>CUST_03642</t>
  </si>
  <si>
    <t>CUST_03643</t>
  </si>
  <si>
    <t>CUST_03644</t>
  </si>
  <si>
    <t>CUST_03645</t>
  </si>
  <si>
    <t>CUST_03646</t>
  </si>
  <si>
    <t>CUST_03647</t>
  </si>
  <si>
    <t>CUST_03648</t>
  </si>
  <si>
    <t>CUST_03649</t>
  </si>
  <si>
    <t>CUST_03650</t>
  </si>
  <si>
    <t>CUST_03651</t>
  </si>
  <si>
    <t>CUST_03652</t>
  </si>
  <si>
    <t>CUST_03653</t>
  </si>
  <si>
    <t>CUST_03654</t>
  </si>
  <si>
    <t>CUST_03655</t>
  </si>
  <si>
    <t>CUST_03656</t>
  </si>
  <si>
    <t>CUST_03657</t>
  </si>
  <si>
    <t>CUST_03658</t>
  </si>
  <si>
    <t>CUST_03659</t>
  </si>
  <si>
    <t>CUST_03660</t>
  </si>
  <si>
    <t>CUST_03661</t>
  </si>
  <si>
    <t>CUST_03662</t>
  </si>
  <si>
    <t>CUST_03663</t>
  </si>
  <si>
    <t>CUST_03664</t>
  </si>
  <si>
    <t>CUST_03665</t>
  </si>
  <si>
    <t>CUST_03666</t>
  </si>
  <si>
    <t>CUST_03667</t>
  </si>
  <si>
    <t>CUST_03668</t>
  </si>
  <si>
    <t>CUST_03669</t>
  </si>
  <si>
    <t>CUST_03670</t>
  </si>
  <si>
    <t>CUST_03671</t>
  </si>
  <si>
    <t>CUST_03672</t>
  </si>
  <si>
    <t>CUST_03673</t>
  </si>
  <si>
    <t>CUST_03674</t>
  </si>
  <si>
    <t>CUST_03675</t>
  </si>
  <si>
    <t>CUST_03676</t>
  </si>
  <si>
    <t>CUST_03677</t>
  </si>
  <si>
    <t>CUST_03678</t>
  </si>
  <si>
    <t>CUST_03679</t>
  </si>
  <si>
    <t>CUST_03680</t>
  </si>
  <si>
    <t>CUST_03681</t>
  </si>
  <si>
    <t>CUST_03682</t>
  </si>
  <si>
    <t>CUST_03683</t>
  </si>
  <si>
    <t>CUST_03684</t>
  </si>
  <si>
    <t>CUST_03685</t>
  </si>
  <si>
    <t>CUST_03686</t>
  </si>
  <si>
    <t>CUST_03687</t>
  </si>
  <si>
    <t>CUST_03688</t>
  </si>
  <si>
    <t>CUST_03689</t>
  </si>
  <si>
    <t>CUST_03690</t>
  </si>
  <si>
    <t>CUST_03691</t>
  </si>
  <si>
    <t>CUST_03692</t>
  </si>
  <si>
    <t>CUST_03693</t>
  </si>
  <si>
    <t>CUST_03694</t>
  </si>
  <si>
    <t>CUST_03695</t>
  </si>
  <si>
    <t>CUST_03696</t>
  </si>
  <si>
    <t>CUST_03697</t>
  </si>
  <si>
    <t>CUST_03698</t>
  </si>
  <si>
    <t>CUST_03699</t>
  </si>
  <si>
    <t>CUST_03700</t>
  </si>
  <si>
    <t>CUST_03701</t>
  </si>
  <si>
    <t>CUST_03702</t>
  </si>
  <si>
    <t>CUST_03703</t>
  </si>
  <si>
    <t>CUST_03704</t>
  </si>
  <si>
    <t>CUST_03705</t>
  </si>
  <si>
    <t>CUST_03706</t>
  </si>
  <si>
    <t>CUST_03707</t>
  </si>
  <si>
    <t>CUST_03708</t>
  </si>
  <si>
    <t>CUST_03709</t>
  </si>
  <si>
    <t>CUST_03710</t>
  </si>
  <si>
    <t>CUST_03711</t>
  </si>
  <si>
    <t>CUST_03712</t>
  </si>
  <si>
    <t>CUST_03713</t>
  </si>
  <si>
    <t>CUST_03714</t>
  </si>
  <si>
    <t>CUST_03715</t>
  </si>
  <si>
    <t>CUST_03716</t>
  </si>
  <si>
    <t>CUST_03717</t>
  </si>
  <si>
    <t>CUST_03718</t>
  </si>
  <si>
    <t>CUST_03719</t>
  </si>
  <si>
    <t>CUST_03720</t>
  </si>
  <si>
    <t>CUST_03721</t>
  </si>
  <si>
    <t>CUST_03722</t>
  </si>
  <si>
    <t>CUST_03723</t>
  </si>
  <si>
    <t>CUST_03724</t>
  </si>
  <si>
    <t>CUST_03725</t>
  </si>
  <si>
    <t>CUST_03726</t>
  </si>
  <si>
    <t>CUST_03727</t>
  </si>
  <si>
    <t>CUST_03728</t>
  </si>
  <si>
    <t>CUST_03729</t>
  </si>
  <si>
    <t>CUST_03730</t>
  </si>
  <si>
    <t>CUST_03731</t>
  </si>
  <si>
    <t>CUST_03732</t>
  </si>
  <si>
    <t>CUST_03733</t>
  </si>
  <si>
    <t>CUST_03734</t>
  </si>
  <si>
    <t>CUST_03735</t>
  </si>
  <si>
    <t>CUST_03736</t>
  </si>
  <si>
    <t>CUST_03737</t>
  </si>
  <si>
    <t>CUST_03738</t>
  </si>
  <si>
    <t>CUST_03739</t>
  </si>
  <si>
    <t>CUST_03740</t>
  </si>
  <si>
    <t>CUST_03741</t>
  </si>
  <si>
    <t>CUST_03742</t>
  </si>
  <si>
    <t>CUST_03743</t>
  </si>
  <si>
    <t>CUST_03744</t>
  </si>
  <si>
    <t>CUST_03745</t>
  </si>
  <si>
    <t>CUST_03746</t>
  </si>
  <si>
    <t>CUST_03747</t>
  </si>
  <si>
    <t>CUST_03748</t>
  </si>
  <si>
    <t>CUST_03749</t>
  </si>
  <si>
    <t>CUST_03750</t>
  </si>
  <si>
    <t>CUST_03751</t>
  </si>
  <si>
    <t>CUST_03752</t>
  </si>
  <si>
    <t>CUST_03753</t>
  </si>
  <si>
    <t>CUST_03754</t>
  </si>
  <si>
    <t>CUST_03755</t>
  </si>
  <si>
    <t>CUST_03756</t>
  </si>
  <si>
    <t>CUST_03757</t>
  </si>
  <si>
    <t>CUST_03758</t>
  </si>
  <si>
    <t>CUST_03759</t>
  </si>
  <si>
    <t>CUST_03760</t>
  </si>
  <si>
    <t>CUST_03761</t>
  </si>
  <si>
    <t>CUST_03762</t>
  </si>
  <si>
    <t>CUST_03763</t>
  </si>
  <si>
    <t>CUST_03764</t>
  </si>
  <si>
    <t>CUST_03765</t>
  </si>
  <si>
    <t>CUST_03766</t>
  </si>
  <si>
    <t>CUST_03767</t>
  </si>
  <si>
    <t>CUST_03768</t>
  </si>
  <si>
    <t>CUST_03769</t>
  </si>
  <si>
    <t>CUST_03770</t>
  </si>
  <si>
    <t>CUST_03771</t>
  </si>
  <si>
    <t>CUST_03772</t>
  </si>
  <si>
    <t>CUST_03773</t>
  </si>
  <si>
    <t>CUST_03774</t>
  </si>
  <si>
    <t>CUST_03775</t>
  </si>
  <si>
    <t>CUST_03776</t>
  </si>
  <si>
    <t>CUST_03777</t>
  </si>
  <si>
    <t>CUST_03778</t>
  </si>
  <si>
    <t>CUST_03779</t>
  </si>
  <si>
    <t>CUST_03780</t>
  </si>
  <si>
    <t>CUST_03781</t>
  </si>
  <si>
    <t>CUST_03782</t>
  </si>
  <si>
    <t>CUST_03783</t>
  </si>
  <si>
    <t>CUST_03784</t>
  </si>
  <si>
    <t>CUST_03785</t>
  </si>
  <si>
    <t>CUST_03786</t>
  </si>
  <si>
    <t>CUST_03787</t>
  </si>
  <si>
    <t>CUST_03788</t>
  </si>
  <si>
    <t>CUST_03789</t>
  </si>
  <si>
    <t>CUST_03790</t>
  </si>
  <si>
    <t>CUST_03791</t>
  </si>
  <si>
    <t>CUST_03792</t>
  </si>
  <si>
    <t>CUST_03793</t>
  </si>
  <si>
    <t>CUST_03794</t>
  </si>
  <si>
    <t>CUST_03795</t>
  </si>
  <si>
    <t>CUST_03796</t>
  </si>
  <si>
    <t>CUST_03797</t>
  </si>
  <si>
    <t>CUST_03798</t>
  </si>
  <si>
    <t>CUST_03799</t>
  </si>
  <si>
    <t>CUST_03800</t>
  </si>
  <si>
    <t>CUST_03801</t>
  </si>
  <si>
    <t>CUST_03802</t>
  </si>
  <si>
    <t>CUST_03803</t>
  </si>
  <si>
    <t>CUST_03804</t>
  </si>
  <si>
    <t>CUST_03805</t>
  </si>
  <si>
    <t>CUST_03806</t>
  </si>
  <si>
    <t>CUST_03807</t>
  </si>
  <si>
    <t>CUST_03808</t>
  </si>
  <si>
    <t>CUST_03809</t>
  </si>
  <si>
    <t>CUST_03810</t>
  </si>
  <si>
    <t>CUST_03811</t>
  </si>
  <si>
    <t>CUST_03812</t>
  </si>
  <si>
    <t>CUST_03813</t>
  </si>
  <si>
    <t>CUST_03814</t>
  </si>
  <si>
    <t>CUST_03815</t>
  </si>
  <si>
    <t>CUST_03816</t>
  </si>
  <si>
    <t>CUST_03817</t>
  </si>
  <si>
    <t>CUST_03818</t>
  </si>
  <si>
    <t>CUST_03819</t>
  </si>
  <si>
    <t>CUST_03820</t>
  </si>
  <si>
    <t>CUST_03821</t>
  </si>
  <si>
    <t>CUST_03822</t>
  </si>
  <si>
    <t>CUST_03823</t>
  </si>
  <si>
    <t>CUST_03824</t>
  </si>
  <si>
    <t>CUST_03825</t>
  </si>
  <si>
    <t>CUST_03826</t>
  </si>
  <si>
    <t>CUST_03827</t>
  </si>
  <si>
    <t>CUST_03828</t>
  </si>
  <si>
    <t>CUST_03829</t>
  </si>
  <si>
    <t>CUST_03830</t>
  </si>
  <si>
    <t>CUST_03831</t>
  </si>
  <si>
    <t>CUST_03832</t>
  </si>
  <si>
    <t>CUST_03833</t>
  </si>
  <si>
    <t>CUST_03834</t>
  </si>
  <si>
    <t>CUST_03835</t>
  </si>
  <si>
    <t>CUST_03836</t>
  </si>
  <si>
    <t>CUST_03837</t>
  </si>
  <si>
    <t>CUST_03838</t>
  </si>
  <si>
    <t>CUST_03839</t>
  </si>
  <si>
    <t>CUST_03840</t>
  </si>
  <si>
    <t>CUST_03841</t>
  </si>
  <si>
    <t>CUST_03842</t>
  </si>
  <si>
    <t>CUST_03843</t>
  </si>
  <si>
    <t>CUST_03844</t>
  </si>
  <si>
    <t>CUST_03845</t>
  </si>
  <si>
    <t>CUST_03846</t>
  </si>
  <si>
    <t>CUST_03847</t>
  </si>
  <si>
    <t>CUST_03848</t>
  </si>
  <si>
    <t>CUST_03849</t>
  </si>
  <si>
    <t>CUST_03850</t>
  </si>
  <si>
    <t>CUST_03851</t>
  </si>
  <si>
    <t>CUST_03852</t>
  </si>
  <si>
    <t>CUST_03853</t>
  </si>
  <si>
    <t>CUST_03854</t>
  </si>
  <si>
    <t>CUST_03855</t>
  </si>
  <si>
    <t>CUST_03856</t>
  </si>
  <si>
    <t>CUST_03857</t>
  </si>
  <si>
    <t>CUST_03858</t>
  </si>
  <si>
    <t>CUST_03859</t>
  </si>
  <si>
    <t>CUST_03860</t>
  </si>
  <si>
    <t>CUST_03861</t>
  </si>
  <si>
    <t>CUST_03862</t>
  </si>
  <si>
    <t>CUST_03863</t>
  </si>
  <si>
    <t>CUST_03864</t>
  </si>
  <si>
    <t>CUST_03865</t>
  </si>
  <si>
    <t>CUST_03866</t>
  </si>
  <si>
    <t>CUST_03867</t>
  </si>
  <si>
    <t>CUST_03868</t>
  </si>
  <si>
    <t>CUST_03869</t>
  </si>
  <si>
    <t>CUST_03870</t>
  </si>
  <si>
    <t>CUST_03871</t>
  </si>
  <si>
    <t>CUST_03872</t>
  </si>
  <si>
    <t>CUST_03873</t>
  </si>
  <si>
    <t>CUST_03874</t>
  </si>
  <si>
    <t>CUST_03875</t>
  </si>
  <si>
    <t>CUST_03876</t>
  </si>
  <si>
    <t>CUST_03877</t>
  </si>
  <si>
    <t>CUST_03878</t>
  </si>
  <si>
    <t>CUST_03879</t>
  </si>
  <si>
    <t>CUST_03880</t>
  </si>
  <si>
    <t>CUST_03881</t>
  </si>
  <si>
    <t>CUST_03882</t>
  </si>
  <si>
    <t>CUST_03883</t>
  </si>
  <si>
    <t>CUST_03884</t>
  </si>
  <si>
    <t>CUST_03885</t>
  </si>
  <si>
    <t>CUST_03886</t>
  </si>
  <si>
    <t>CUST_03887</t>
  </si>
  <si>
    <t>CUST_03888</t>
  </si>
  <si>
    <t>CUST_03889</t>
  </si>
  <si>
    <t>CUST_03890</t>
  </si>
  <si>
    <t>CUST_03891</t>
  </si>
  <si>
    <t>CUST_03892</t>
  </si>
  <si>
    <t>CUST_03893</t>
  </si>
  <si>
    <t>CUST_03894</t>
  </si>
  <si>
    <t>CUST_03895</t>
  </si>
  <si>
    <t>CUST_03896</t>
  </si>
  <si>
    <t>CUST_03897</t>
  </si>
  <si>
    <t>CUST_03898</t>
  </si>
  <si>
    <t>CUST_03899</t>
  </si>
  <si>
    <t>CUST_03900</t>
  </si>
  <si>
    <t>CUST_03901</t>
  </si>
  <si>
    <t>CUST_03902</t>
  </si>
  <si>
    <t>CUST_03903</t>
  </si>
  <si>
    <t>CUST_03904</t>
  </si>
  <si>
    <t>CUST_03905</t>
  </si>
  <si>
    <t>CUST_03906</t>
  </si>
  <si>
    <t>CUST_03907</t>
  </si>
  <si>
    <t>CUST_03908</t>
  </si>
  <si>
    <t>CUST_03909</t>
  </si>
  <si>
    <t>CUST_03910</t>
  </si>
  <si>
    <t>CUST_03911</t>
  </si>
  <si>
    <t>CUST_03912</t>
  </si>
  <si>
    <t>CUST_03913</t>
  </si>
  <si>
    <t>CUST_03914</t>
  </si>
  <si>
    <t>CUST_03915</t>
  </si>
  <si>
    <t>CUST_03916</t>
  </si>
  <si>
    <t>CUST_03917</t>
  </si>
  <si>
    <t>CUST_03918</t>
  </si>
  <si>
    <t>CUST_03919</t>
  </si>
  <si>
    <t>CUST_03920</t>
  </si>
  <si>
    <t>CUST_03921</t>
  </si>
  <si>
    <t>CUST_03922</t>
  </si>
  <si>
    <t>CUST_03923</t>
  </si>
  <si>
    <t>CUST_03924</t>
  </si>
  <si>
    <t>CUST_03925</t>
  </si>
  <si>
    <t>CUST_03926</t>
  </si>
  <si>
    <t>CUST_03927</t>
  </si>
  <si>
    <t>CUST_03928</t>
  </si>
  <si>
    <t>CUST_03929</t>
  </si>
  <si>
    <t>CUST_03930</t>
  </si>
  <si>
    <t>CUST_03931</t>
  </si>
  <si>
    <t>CUST_03932</t>
  </si>
  <si>
    <t>CUST_03933</t>
  </si>
  <si>
    <t>CUST_03934</t>
  </si>
  <si>
    <t>CUST_03935</t>
  </si>
  <si>
    <t>CUST_03936</t>
  </si>
  <si>
    <t>CUST_03937</t>
  </si>
  <si>
    <t>CUST_03938</t>
  </si>
  <si>
    <t>CUST_03939</t>
  </si>
  <si>
    <t>CUST_03940</t>
  </si>
  <si>
    <t>CUST_03941</t>
  </si>
  <si>
    <t>CUST_03942</t>
  </si>
  <si>
    <t>CUST_03943</t>
  </si>
  <si>
    <t>CUST_03944</t>
  </si>
  <si>
    <t>CUST_03945</t>
  </si>
  <si>
    <t>CUST_03946</t>
  </si>
  <si>
    <t>CUST_03947</t>
  </si>
  <si>
    <t>CUST_03948</t>
  </si>
  <si>
    <t>CUST_03949</t>
  </si>
  <si>
    <t>CUST_03950</t>
  </si>
  <si>
    <t>CUST_03951</t>
  </si>
  <si>
    <t>CUST_03952</t>
  </si>
  <si>
    <t>CUST_03953</t>
  </si>
  <si>
    <t>CUST_03954</t>
  </si>
  <si>
    <t>CUST_03955</t>
  </si>
  <si>
    <t>CUST_03956</t>
  </si>
  <si>
    <t>CUST_03957</t>
  </si>
  <si>
    <t>CUST_03958</t>
  </si>
  <si>
    <t>CUST_03959</t>
  </si>
  <si>
    <t>CUST_03960</t>
  </si>
  <si>
    <t>CUST_03961</t>
  </si>
  <si>
    <t>CUST_03962</t>
  </si>
  <si>
    <t>CUST_03963</t>
  </si>
  <si>
    <t>CUST_03964</t>
  </si>
  <si>
    <t>CUST_03965</t>
  </si>
  <si>
    <t>CUST_03966</t>
  </si>
  <si>
    <t>CUST_03967</t>
  </si>
  <si>
    <t>CUST_03968</t>
  </si>
  <si>
    <t>CUST_03969</t>
  </si>
  <si>
    <t>CUST_03970</t>
  </si>
  <si>
    <t>CUST_03971</t>
  </si>
  <si>
    <t>CUST_03972</t>
  </si>
  <si>
    <t>CUST_03973</t>
  </si>
  <si>
    <t>CUST_03974</t>
  </si>
  <si>
    <t>CUST_03975</t>
  </si>
  <si>
    <t>CUST_03976</t>
  </si>
  <si>
    <t>CUST_03977</t>
  </si>
  <si>
    <t>CUST_03978</t>
  </si>
  <si>
    <t>CUST_03979</t>
  </si>
  <si>
    <t>CUST_03980</t>
  </si>
  <si>
    <t>CUST_03981</t>
  </si>
  <si>
    <t>CUST_03982</t>
  </si>
  <si>
    <t>CUST_03983</t>
  </si>
  <si>
    <t>CUST_03984</t>
  </si>
  <si>
    <t>CUST_03985</t>
  </si>
  <si>
    <t>CUST_03986</t>
  </si>
  <si>
    <t>CUST_03987</t>
  </si>
  <si>
    <t>CUST_03988</t>
  </si>
  <si>
    <t>CUST_03989</t>
  </si>
  <si>
    <t>CUST_03990</t>
  </si>
  <si>
    <t>CUST_03991</t>
  </si>
  <si>
    <t>CUST_03992</t>
  </si>
  <si>
    <t>CUST_03993</t>
  </si>
  <si>
    <t>CUST_03994</t>
  </si>
  <si>
    <t>CUST_03995</t>
  </si>
  <si>
    <t>CUST_03996</t>
  </si>
  <si>
    <t>CUST_03997</t>
  </si>
  <si>
    <t>CUST_03998</t>
  </si>
  <si>
    <t>CUST_03999</t>
  </si>
  <si>
    <t>CUST_04000</t>
  </si>
  <si>
    <t>CUST_04001</t>
  </si>
  <si>
    <t>CUST_04002</t>
  </si>
  <si>
    <t>CUST_04003</t>
  </si>
  <si>
    <t>CUST_04004</t>
  </si>
  <si>
    <t>CUST_04005</t>
  </si>
  <si>
    <t>CUST_04006</t>
  </si>
  <si>
    <t>CUST_04007</t>
  </si>
  <si>
    <t>CUST_04008</t>
  </si>
  <si>
    <t>CUST_04009</t>
  </si>
  <si>
    <t>CUST_04010</t>
  </si>
  <si>
    <t>CUST_04011</t>
  </si>
  <si>
    <t>CUST_04012</t>
  </si>
  <si>
    <t>CUST_04013</t>
  </si>
  <si>
    <t>CUST_04014</t>
  </si>
  <si>
    <t>CUST_04015</t>
  </si>
  <si>
    <t>CUST_04016</t>
  </si>
  <si>
    <t>CUST_04017</t>
  </si>
  <si>
    <t>CUST_04018</t>
  </si>
  <si>
    <t>CUST_04019</t>
  </si>
  <si>
    <t>CUST_04020</t>
  </si>
  <si>
    <t>CUST_04021</t>
  </si>
  <si>
    <t>CUST_04022</t>
  </si>
  <si>
    <t>CUST_04023</t>
  </si>
  <si>
    <t>CUST_04024</t>
  </si>
  <si>
    <t>CUST_04025</t>
  </si>
  <si>
    <t>CUST_04026</t>
  </si>
  <si>
    <t>CUST_04027</t>
  </si>
  <si>
    <t>CUST_04028</t>
  </si>
  <si>
    <t>CUST_04029</t>
  </si>
  <si>
    <t>CUST_04030</t>
  </si>
  <si>
    <t>CUST_04031</t>
  </si>
  <si>
    <t>CUST_04032</t>
  </si>
  <si>
    <t>CUST_04033</t>
  </si>
  <si>
    <t>CUST_04034</t>
  </si>
  <si>
    <t>CUST_04035</t>
  </si>
  <si>
    <t>CUST_04036</t>
  </si>
  <si>
    <t>CUST_04037</t>
  </si>
  <si>
    <t>CUST_04038</t>
  </si>
  <si>
    <t>CUST_04039</t>
  </si>
  <si>
    <t>CUST_04040</t>
  </si>
  <si>
    <t>CUST_04041</t>
  </si>
  <si>
    <t>CUST_04042</t>
  </si>
  <si>
    <t>CUST_04043</t>
  </si>
  <si>
    <t>CUST_04044</t>
  </si>
  <si>
    <t>CUST_04045</t>
  </si>
  <si>
    <t>CUST_04046</t>
  </si>
  <si>
    <t>CUST_04047</t>
  </si>
  <si>
    <t>CUST_04048</t>
  </si>
  <si>
    <t>CUST_04049</t>
  </si>
  <si>
    <t>CUST_04050</t>
  </si>
  <si>
    <t>CUST_04051</t>
  </si>
  <si>
    <t>CUST_04052</t>
  </si>
  <si>
    <t>CUST_04053</t>
  </si>
  <si>
    <t>CUST_04054</t>
  </si>
  <si>
    <t>CUST_04055</t>
  </si>
  <si>
    <t>CUST_04056</t>
  </si>
  <si>
    <t>CUST_04057</t>
  </si>
  <si>
    <t>CUST_04058</t>
  </si>
  <si>
    <t>CUST_04059</t>
  </si>
  <si>
    <t>CUST_04060</t>
  </si>
  <si>
    <t>CUST_04061</t>
  </si>
  <si>
    <t>CUST_04062</t>
  </si>
  <si>
    <t>CUST_04063</t>
  </si>
  <si>
    <t>CUST_04064</t>
  </si>
  <si>
    <t>CUST_04065</t>
  </si>
  <si>
    <t>CUST_04066</t>
  </si>
  <si>
    <t>CUST_04067</t>
  </si>
  <si>
    <t>CUST_04068</t>
  </si>
  <si>
    <t>CUST_04069</t>
  </si>
  <si>
    <t>CUST_04070</t>
  </si>
  <si>
    <t>CUST_04071</t>
  </si>
  <si>
    <t>CUST_04072</t>
  </si>
  <si>
    <t>CUST_04073</t>
  </si>
  <si>
    <t>CUST_04074</t>
  </si>
  <si>
    <t>CUST_04075</t>
  </si>
  <si>
    <t>CUST_04076</t>
  </si>
  <si>
    <t>CUST_04077</t>
  </si>
  <si>
    <t>CUST_04078</t>
  </si>
  <si>
    <t>CUST_04079</t>
  </si>
  <si>
    <t>CUST_04080</t>
  </si>
  <si>
    <t>CUST_04081</t>
  </si>
  <si>
    <t>CUST_04082</t>
  </si>
  <si>
    <t>CUST_04083</t>
  </si>
  <si>
    <t>CUST_04084</t>
  </si>
  <si>
    <t>CUST_04085</t>
  </si>
  <si>
    <t>CUST_04086</t>
  </si>
  <si>
    <t>CUST_04087</t>
  </si>
  <si>
    <t>CUST_04088</t>
  </si>
  <si>
    <t>CUST_04089</t>
  </si>
  <si>
    <t>CUST_04090</t>
  </si>
  <si>
    <t>CUST_04091</t>
  </si>
  <si>
    <t>CUST_04092</t>
  </si>
  <si>
    <t>CUST_04093</t>
  </si>
  <si>
    <t>CUST_04094</t>
  </si>
  <si>
    <t>CUST_04095</t>
  </si>
  <si>
    <t>CUST_04096</t>
  </si>
  <si>
    <t>CUST_04097</t>
  </si>
  <si>
    <t>CUST_04098</t>
  </si>
  <si>
    <t>CUST_04099</t>
  </si>
  <si>
    <t>CUST_04100</t>
  </si>
  <si>
    <t>CUST_04101</t>
  </si>
  <si>
    <t>CUST_04102</t>
  </si>
  <si>
    <t>CUST_04103</t>
  </si>
  <si>
    <t>CUST_04104</t>
  </si>
  <si>
    <t>CUST_04105</t>
  </si>
  <si>
    <t>CUST_04106</t>
  </si>
  <si>
    <t>CUST_04107</t>
  </si>
  <si>
    <t>CUST_04108</t>
  </si>
  <si>
    <t>CUST_04109</t>
  </si>
  <si>
    <t>CUST_04110</t>
  </si>
  <si>
    <t>CUST_04111</t>
  </si>
  <si>
    <t>CUST_04112</t>
  </si>
  <si>
    <t>CUST_04113</t>
  </si>
  <si>
    <t>CUST_04114</t>
  </si>
  <si>
    <t>CUST_04115</t>
  </si>
  <si>
    <t>CUST_04116</t>
  </si>
  <si>
    <t>CUST_04117</t>
  </si>
  <si>
    <t>CUST_04118</t>
  </si>
  <si>
    <t>CUST_04119</t>
  </si>
  <si>
    <t>CUST_04120</t>
  </si>
  <si>
    <t>CUST_04121</t>
  </si>
  <si>
    <t>CUST_04122</t>
  </si>
  <si>
    <t>CUST_04123</t>
  </si>
  <si>
    <t>CUST_04124</t>
  </si>
  <si>
    <t>CUST_04125</t>
  </si>
  <si>
    <t>CUST_04126</t>
  </si>
  <si>
    <t>CUST_04127</t>
  </si>
  <si>
    <t>CUST_04128</t>
  </si>
  <si>
    <t>CUST_04129</t>
  </si>
  <si>
    <t>CUST_04130</t>
  </si>
  <si>
    <t>CUST_04131</t>
  </si>
  <si>
    <t>CUST_04132</t>
  </si>
  <si>
    <t>CUST_04133</t>
  </si>
  <si>
    <t>CUST_04134</t>
  </si>
  <si>
    <t>CUST_04135</t>
  </si>
  <si>
    <t>CUST_04136</t>
  </si>
  <si>
    <t>CUST_04137</t>
  </si>
  <si>
    <t>CUST_04138</t>
  </si>
  <si>
    <t>CUST_04139</t>
  </si>
  <si>
    <t>CUST_04140</t>
  </si>
  <si>
    <t>CUST_04141</t>
  </si>
  <si>
    <t>CUST_04142</t>
  </si>
  <si>
    <t>CUST_04143</t>
  </si>
  <si>
    <t>CUST_04144</t>
  </si>
  <si>
    <t>CUST_04145</t>
  </si>
  <si>
    <t>CUST_04146</t>
  </si>
  <si>
    <t>CUST_04147</t>
  </si>
  <si>
    <t>CUST_04148</t>
  </si>
  <si>
    <t>CUST_04149</t>
  </si>
  <si>
    <t>CUST_04150</t>
  </si>
  <si>
    <t>CUST_04151</t>
  </si>
  <si>
    <t>CUST_04152</t>
  </si>
  <si>
    <t>CUST_04153</t>
  </si>
  <si>
    <t>CUST_04154</t>
  </si>
  <si>
    <t>CUST_04155</t>
  </si>
  <si>
    <t>CUST_04156</t>
  </si>
  <si>
    <t>CUST_04157</t>
  </si>
  <si>
    <t>CUST_04158</t>
  </si>
  <si>
    <t>CUST_04159</t>
  </si>
  <si>
    <t>CUST_04160</t>
  </si>
  <si>
    <t>CUST_04161</t>
  </si>
  <si>
    <t>CUST_04162</t>
  </si>
  <si>
    <t>CUST_04163</t>
  </si>
  <si>
    <t>CUST_04164</t>
  </si>
  <si>
    <t>CUST_04165</t>
  </si>
  <si>
    <t>CUST_04166</t>
  </si>
  <si>
    <t>CUST_04167</t>
  </si>
  <si>
    <t>CUST_04168</t>
  </si>
  <si>
    <t>CUST_04169</t>
  </si>
  <si>
    <t>CUST_04170</t>
  </si>
  <si>
    <t>CUST_04171</t>
  </si>
  <si>
    <t>CUST_04172</t>
  </si>
  <si>
    <t>CUST_04173</t>
  </si>
  <si>
    <t>CUST_04174</t>
  </si>
  <si>
    <t>CUST_04175</t>
  </si>
  <si>
    <t>CUST_04176</t>
  </si>
  <si>
    <t>CUST_04177</t>
  </si>
  <si>
    <t>CUST_04178</t>
  </si>
  <si>
    <t>CUST_04179</t>
  </si>
  <si>
    <t>CUST_04180</t>
  </si>
  <si>
    <t>CUST_04181</t>
  </si>
  <si>
    <t>CUST_04182</t>
  </si>
  <si>
    <t>CUST_04183</t>
  </si>
  <si>
    <t>CUST_04184</t>
  </si>
  <si>
    <t>CUST_04185</t>
  </si>
  <si>
    <t>CUST_04186</t>
  </si>
  <si>
    <t>CUST_04187</t>
  </si>
  <si>
    <t>CUST_04188</t>
  </si>
  <si>
    <t>CUST_04189</t>
  </si>
  <si>
    <t>CUST_04190</t>
  </si>
  <si>
    <t>CUST_04191</t>
  </si>
  <si>
    <t>CUST_04192</t>
  </si>
  <si>
    <t>CUST_04193</t>
  </si>
  <si>
    <t>CUST_04194</t>
  </si>
  <si>
    <t>CUST_04195</t>
  </si>
  <si>
    <t>CUST_04196</t>
  </si>
  <si>
    <t>CUST_04197</t>
  </si>
  <si>
    <t>CUST_04198</t>
  </si>
  <si>
    <t>CUST_04199</t>
  </si>
  <si>
    <t>CUST_04200</t>
  </si>
  <si>
    <t>CUST_04201</t>
  </si>
  <si>
    <t>CUST_04202</t>
  </si>
  <si>
    <t>CUST_04203</t>
  </si>
  <si>
    <t>CUST_04204</t>
  </si>
  <si>
    <t>CUST_04205</t>
  </si>
  <si>
    <t>CUST_04206</t>
  </si>
  <si>
    <t>CUST_04207</t>
  </si>
  <si>
    <t>CUST_04208</t>
  </si>
  <si>
    <t>CUST_04209</t>
  </si>
  <si>
    <t>CUST_04210</t>
  </si>
  <si>
    <t>CUST_04211</t>
  </si>
  <si>
    <t>CUST_04212</t>
  </si>
  <si>
    <t>CUST_04213</t>
  </si>
  <si>
    <t>CUST_04214</t>
  </si>
  <si>
    <t>CUST_04215</t>
  </si>
  <si>
    <t>CUST_04216</t>
  </si>
  <si>
    <t>CUST_04217</t>
  </si>
  <si>
    <t>CUST_04218</t>
  </si>
  <si>
    <t>CUST_04219</t>
  </si>
  <si>
    <t>CUST_04220</t>
  </si>
  <si>
    <t>CUST_04221</t>
  </si>
  <si>
    <t>CUST_04222</t>
  </si>
  <si>
    <t>CUST_04223</t>
  </si>
  <si>
    <t>CUST_04224</t>
  </si>
  <si>
    <t>CUST_04225</t>
  </si>
  <si>
    <t>CUST_04226</t>
  </si>
  <si>
    <t>CUST_04227</t>
  </si>
  <si>
    <t>CUST_04228</t>
  </si>
  <si>
    <t>CUST_04229</t>
  </si>
  <si>
    <t>CUST_04230</t>
  </si>
  <si>
    <t>CUST_04231</t>
  </si>
  <si>
    <t>CUST_04232</t>
  </si>
  <si>
    <t>CUST_04233</t>
  </si>
  <si>
    <t>CUST_04234</t>
  </si>
  <si>
    <t>CUST_04235</t>
  </si>
  <si>
    <t>CUST_04236</t>
  </si>
  <si>
    <t>CUST_04237</t>
  </si>
  <si>
    <t>CUST_04238</t>
  </si>
  <si>
    <t>CUST_04239</t>
  </si>
  <si>
    <t>CUST_04240</t>
  </si>
  <si>
    <t>CUST_04241</t>
  </si>
  <si>
    <t>CUST_04242</t>
  </si>
  <si>
    <t>CUST_04243</t>
  </si>
  <si>
    <t>CUST_04244</t>
  </si>
  <si>
    <t>CUST_04245</t>
  </si>
  <si>
    <t>CUST_04246</t>
  </si>
  <si>
    <t>CUST_04247</t>
  </si>
  <si>
    <t>CUST_04248</t>
  </si>
  <si>
    <t>CUST_04249</t>
  </si>
  <si>
    <t>CUST_04250</t>
  </si>
  <si>
    <t>CUST_04251</t>
  </si>
  <si>
    <t>CUST_04252</t>
  </si>
  <si>
    <t>CUST_04253</t>
  </si>
  <si>
    <t>CUST_04254</t>
  </si>
  <si>
    <t>CUST_04255</t>
  </si>
  <si>
    <t>CUST_04256</t>
  </si>
  <si>
    <t>CUST_04257</t>
  </si>
  <si>
    <t>CUST_04258</t>
  </si>
  <si>
    <t>CUST_04259</t>
  </si>
  <si>
    <t>CUST_04260</t>
  </si>
  <si>
    <t>CUST_04261</t>
  </si>
  <si>
    <t>CUST_04262</t>
  </si>
  <si>
    <t>CUST_04263</t>
  </si>
  <si>
    <t>CUST_04264</t>
  </si>
  <si>
    <t>CUST_04265</t>
  </si>
  <si>
    <t>CUST_04266</t>
  </si>
  <si>
    <t>CUST_04267</t>
  </si>
  <si>
    <t>CUST_04268</t>
  </si>
  <si>
    <t>CUST_04269</t>
  </si>
  <si>
    <t>CUST_04270</t>
  </si>
  <si>
    <t>CUST_04271</t>
  </si>
  <si>
    <t>CUST_04272</t>
  </si>
  <si>
    <t>CUST_04273</t>
  </si>
  <si>
    <t>CUST_04274</t>
  </si>
  <si>
    <t>CUST_04275</t>
  </si>
  <si>
    <t>CUST_04276</t>
  </si>
  <si>
    <t>CUST_04277</t>
  </si>
  <si>
    <t>CUST_04278</t>
  </si>
  <si>
    <t>CUST_04279</t>
  </si>
  <si>
    <t>CUST_04280</t>
  </si>
  <si>
    <t>CUST_04281</t>
  </si>
  <si>
    <t>CUST_04282</t>
  </si>
  <si>
    <t>CUST_04283</t>
  </si>
  <si>
    <t>CUST_04284</t>
  </si>
  <si>
    <t>CUST_04285</t>
  </si>
  <si>
    <t>CUST_04286</t>
  </si>
  <si>
    <t>CUST_04287</t>
  </si>
  <si>
    <t>CUST_04288</t>
  </si>
  <si>
    <t>CUST_04289</t>
  </si>
  <si>
    <t>CUST_04290</t>
  </si>
  <si>
    <t>CUST_04291</t>
  </si>
  <si>
    <t>CUST_04292</t>
  </si>
  <si>
    <t>CUST_04293</t>
  </si>
  <si>
    <t>CUST_04294</t>
  </si>
  <si>
    <t>CUST_04295</t>
  </si>
  <si>
    <t>CUST_04296</t>
  </si>
  <si>
    <t>CUST_04297</t>
  </si>
  <si>
    <t>CUST_04298</t>
  </si>
  <si>
    <t>CUST_04299</t>
  </si>
  <si>
    <t>CUST_04300</t>
  </si>
  <si>
    <t>CUST_04301</t>
  </si>
  <si>
    <t>CUST_04302</t>
  </si>
  <si>
    <t>CUST_04303</t>
  </si>
  <si>
    <t>CUST_04304</t>
  </si>
  <si>
    <t>CUST_04305</t>
  </si>
  <si>
    <t>CUST_04306</t>
  </si>
  <si>
    <t>CUST_04307</t>
  </si>
  <si>
    <t>CUST_04308</t>
  </si>
  <si>
    <t>CUST_04309</t>
  </si>
  <si>
    <t>CUST_04310</t>
  </si>
  <si>
    <t>CUST_04311</t>
  </si>
  <si>
    <t>CUST_04312</t>
  </si>
  <si>
    <t>CUST_04313</t>
  </si>
  <si>
    <t>CUST_04314</t>
  </si>
  <si>
    <t>CUST_04315</t>
  </si>
  <si>
    <t>CUST_04316</t>
  </si>
  <si>
    <t>CUST_04317</t>
  </si>
  <si>
    <t>CUST_04318</t>
  </si>
  <si>
    <t>CUST_04319</t>
  </si>
  <si>
    <t>CUST_04320</t>
  </si>
  <si>
    <t>CUST_04321</t>
  </si>
  <si>
    <t>CUST_04322</t>
  </si>
  <si>
    <t>CUST_04323</t>
  </si>
  <si>
    <t>CUST_04324</t>
  </si>
  <si>
    <t>CUST_04325</t>
  </si>
  <si>
    <t>CUST_04326</t>
  </si>
  <si>
    <t>CUST_04327</t>
  </si>
  <si>
    <t>CUST_04328</t>
  </si>
  <si>
    <t>CUST_04329</t>
  </si>
  <si>
    <t>CUST_04330</t>
  </si>
  <si>
    <t>CUST_04331</t>
  </si>
  <si>
    <t>CUST_04332</t>
  </si>
  <si>
    <t>CUST_04333</t>
  </si>
  <si>
    <t>CUST_04334</t>
  </si>
  <si>
    <t>CUST_04335</t>
  </si>
  <si>
    <t>CUST_04336</t>
  </si>
  <si>
    <t>CUST_04337</t>
  </si>
  <si>
    <t>CUST_04338</t>
  </si>
  <si>
    <t>CUST_04339</t>
  </si>
  <si>
    <t>CUST_04340</t>
  </si>
  <si>
    <t>CUST_04341</t>
  </si>
  <si>
    <t>CUST_04342</t>
  </si>
  <si>
    <t>CUST_04343</t>
  </si>
  <si>
    <t>CUST_04344</t>
  </si>
  <si>
    <t>CUST_04345</t>
  </si>
  <si>
    <t>CUST_04346</t>
  </si>
  <si>
    <t>CUST_04347</t>
  </si>
  <si>
    <t>CUST_04348</t>
  </si>
  <si>
    <t>CUST_04349</t>
  </si>
  <si>
    <t>CUST_04350</t>
  </si>
  <si>
    <t>CUST_04351</t>
  </si>
  <si>
    <t>CUST_04352</t>
  </si>
  <si>
    <t>CUST_04353</t>
  </si>
  <si>
    <t>CUST_04354</t>
  </si>
  <si>
    <t>CUST_04355</t>
  </si>
  <si>
    <t>CUST_04356</t>
  </si>
  <si>
    <t>CUST_04357</t>
  </si>
  <si>
    <t>CUST_04358</t>
  </si>
  <si>
    <t>CUST_04359</t>
  </si>
  <si>
    <t>CUST_04360</t>
  </si>
  <si>
    <t>CUST_04361</t>
  </si>
  <si>
    <t>CUST_04362</t>
  </si>
  <si>
    <t>CUST_04363</t>
  </si>
  <si>
    <t>CUST_04364</t>
  </si>
  <si>
    <t>CUST_04365</t>
  </si>
  <si>
    <t>CUST_04366</t>
  </si>
  <si>
    <t>CUST_04367</t>
  </si>
  <si>
    <t>CUST_04368</t>
  </si>
  <si>
    <t>CUST_04369</t>
  </si>
  <si>
    <t>CUST_04370</t>
  </si>
  <si>
    <t>CUST_04371</t>
  </si>
  <si>
    <t>CUST_04372</t>
  </si>
  <si>
    <t>CUST_04373</t>
  </si>
  <si>
    <t>CUST_04374</t>
  </si>
  <si>
    <t>CUST_04375</t>
  </si>
  <si>
    <t>CUST_04376</t>
  </si>
  <si>
    <t>CUST_04377</t>
  </si>
  <si>
    <t>CUST_04378</t>
  </si>
  <si>
    <t>CUST_04379</t>
  </si>
  <si>
    <t>CUST_04380</t>
  </si>
  <si>
    <t>CUST_04381</t>
  </si>
  <si>
    <t>CUST_04382</t>
  </si>
  <si>
    <t>CUST_04383</t>
  </si>
  <si>
    <t>CUST_04384</t>
  </si>
  <si>
    <t>CUST_04385</t>
  </si>
  <si>
    <t>CUST_04386</t>
  </si>
  <si>
    <t>CUST_04387</t>
  </si>
  <si>
    <t>CUST_04388</t>
  </si>
  <si>
    <t>CUST_04389</t>
  </si>
  <si>
    <t>CUST_04390</t>
  </si>
  <si>
    <t>CUST_04391</t>
  </si>
  <si>
    <t>CUST_04392</t>
  </si>
  <si>
    <t>CUST_04393</t>
  </si>
  <si>
    <t>CUST_04394</t>
  </si>
  <si>
    <t>CUST_04395</t>
  </si>
  <si>
    <t>CUST_04396</t>
  </si>
  <si>
    <t>CUST_04397</t>
  </si>
  <si>
    <t>CUST_04398</t>
  </si>
  <si>
    <t>CUST_04399</t>
  </si>
  <si>
    <t>CUST_04400</t>
  </si>
  <si>
    <t>CUST_04401</t>
  </si>
  <si>
    <t>CUST_04402</t>
  </si>
  <si>
    <t>CUST_04403</t>
  </si>
  <si>
    <t>CUST_04404</t>
  </si>
  <si>
    <t>CUST_04405</t>
  </si>
  <si>
    <t>CUST_04406</t>
  </si>
  <si>
    <t>CUST_04407</t>
  </si>
  <si>
    <t>CUST_04408</t>
  </si>
  <si>
    <t>CUST_04409</t>
  </si>
  <si>
    <t>CUST_04410</t>
  </si>
  <si>
    <t>CUST_04411</t>
  </si>
  <si>
    <t>CUST_04412</t>
  </si>
  <si>
    <t>CUST_04413</t>
  </si>
  <si>
    <t>CUST_04414</t>
  </si>
  <si>
    <t>CUST_04415</t>
  </si>
  <si>
    <t>CUST_04416</t>
  </si>
  <si>
    <t>CUST_04417</t>
  </si>
  <si>
    <t>CUST_04418</t>
  </si>
  <si>
    <t>CUST_04419</t>
  </si>
  <si>
    <t>CUST_04420</t>
  </si>
  <si>
    <t>CUST_04421</t>
  </si>
  <si>
    <t>CUST_04422</t>
  </si>
  <si>
    <t>CUST_04423</t>
  </si>
  <si>
    <t>CUST_04424</t>
  </si>
  <si>
    <t>CUST_04425</t>
  </si>
  <si>
    <t>CUST_04426</t>
  </si>
  <si>
    <t>CUST_04427</t>
  </si>
  <si>
    <t>CUST_04428</t>
  </si>
  <si>
    <t>CUST_04429</t>
  </si>
  <si>
    <t>CUST_04430</t>
  </si>
  <si>
    <t>CUST_04431</t>
  </si>
  <si>
    <t>CUST_04432</t>
  </si>
  <si>
    <t>CUST_04433</t>
  </si>
  <si>
    <t>CUST_04434</t>
  </si>
  <si>
    <t>CUST_04435</t>
  </si>
  <si>
    <t>CUST_04436</t>
  </si>
  <si>
    <t>CUST_04437</t>
  </si>
  <si>
    <t>CUST_04438</t>
  </si>
  <si>
    <t>CUST_04439</t>
  </si>
  <si>
    <t>CUST_04440</t>
  </si>
  <si>
    <t>CUST_04441</t>
  </si>
  <si>
    <t>CUST_04442</t>
  </si>
  <si>
    <t>CUST_04443</t>
  </si>
  <si>
    <t>CUST_04444</t>
  </si>
  <si>
    <t>CUST_04445</t>
  </si>
  <si>
    <t>CUST_04446</t>
  </si>
  <si>
    <t>CUST_04447</t>
  </si>
  <si>
    <t>CUST_04448</t>
  </si>
  <si>
    <t>CUST_04449</t>
  </si>
  <si>
    <t>CUST_04450</t>
  </si>
  <si>
    <t>CUST_04451</t>
  </si>
  <si>
    <t>CUST_04452</t>
  </si>
  <si>
    <t>CUST_04453</t>
  </si>
  <si>
    <t>CUST_04454</t>
  </si>
  <si>
    <t>CUST_04455</t>
  </si>
  <si>
    <t>CUST_04456</t>
  </si>
  <si>
    <t>CUST_04457</t>
  </si>
  <si>
    <t>CUST_04458</t>
  </si>
  <si>
    <t>CUST_04459</t>
  </si>
  <si>
    <t>CUST_04460</t>
  </si>
  <si>
    <t>CUST_04461</t>
  </si>
  <si>
    <t>CUST_04462</t>
  </si>
  <si>
    <t>CUST_04463</t>
  </si>
  <si>
    <t>CUST_04464</t>
  </si>
  <si>
    <t>CUST_04465</t>
  </si>
  <si>
    <t>CUST_04466</t>
  </si>
  <si>
    <t>CUST_04467</t>
  </si>
  <si>
    <t>CUST_04468</t>
  </si>
  <si>
    <t>CUST_04469</t>
  </si>
  <si>
    <t>CUST_04470</t>
  </si>
  <si>
    <t>CUST_04471</t>
  </si>
  <si>
    <t>CUST_04472</t>
  </si>
  <si>
    <t>CUST_04473</t>
  </si>
  <si>
    <t>CUST_04474</t>
  </si>
  <si>
    <t>CUST_04475</t>
  </si>
  <si>
    <t>CUST_04476</t>
  </si>
  <si>
    <t>CUST_04477</t>
  </si>
  <si>
    <t>CUST_04478</t>
  </si>
  <si>
    <t>CUST_04479</t>
  </si>
  <si>
    <t>CUST_04480</t>
  </si>
  <si>
    <t>CUST_04481</t>
  </si>
  <si>
    <t>CUST_04482</t>
  </si>
  <si>
    <t>CUST_04483</t>
  </si>
  <si>
    <t>CUST_04484</t>
  </si>
  <si>
    <t>CUST_04485</t>
  </si>
  <si>
    <t>CUST_04486</t>
  </si>
  <si>
    <t>CUST_04487</t>
  </si>
  <si>
    <t>CUST_04488</t>
  </si>
  <si>
    <t>CUST_04489</t>
  </si>
  <si>
    <t>CUST_04490</t>
  </si>
  <si>
    <t>CUST_04491</t>
  </si>
  <si>
    <t>CUST_04492</t>
  </si>
  <si>
    <t>CUST_04493</t>
  </si>
  <si>
    <t>CUST_04494</t>
  </si>
  <si>
    <t>CUST_04495</t>
  </si>
  <si>
    <t>CUST_04496</t>
  </si>
  <si>
    <t>CUST_04497</t>
  </si>
  <si>
    <t>CUST_04498</t>
  </si>
  <si>
    <t>CUST_04499</t>
  </si>
  <si>
    <t>CUST_04500</t>
  </si>
  <si>
    <t>CUST_04501</t>
  </si>
  <si>
    <t>CUST_04502</t>
  </si>
  <si>
    <t>CUST_04503</t>
  </si>
  <si>
    <t>CUST_04504</t>
  </si>
  <si>
    <t>CUST_04505</t>
  </si>
  <si>
    <t>CUST_04506</t>
  </si>
  <si>
    <t>CUST_04507</t>
  </si>
  <si>
    <t>CUST_04508</t>
  </si>
  <si>
    <t>CUST_04509</t>
  </si>
  <si>
    <t>CUST_04510</t>
  </si>
  <si>
    <t>CUST_04511</t>
  </si>
  <si>
    <t>CUST_04512</t>
  </si>
  <si>
    <t>CUST_04513</t>
  </si>
  <si>
    <t>CUST_04514</t>
  </si>
  <si>
    <t>CUST_04515</t>
  </si>
  <si>
    <t>CUST_04516</t>
  </si>
  <si>
    <t>CUST_04517</t>
  </si>
  <si>
    <t>CUST_04518</t>
  </si>
  <si>
    <t>CUST_04519</t>
  </si>
  <si>
    <t>CUST_04520</t>
  </si>
  <si>
    <t>CUST_04521</t>
  </si>
  <si>
    <t>CUST_04522</t>
  </si>
  <si>
    <t>CUST_04523</t>
  </si>
  <si>
    <t>CUST_04524</t>
  </si>
  <si>
    <t>CUST_04525</t>
  </si>
  <si>
    <t>CUST_04526</t>
  </si>
  <si>
    <t>CUST_04527</t>
  </si>
  <si>
    <t>CUST_04528</t>
  </si>
  <si>
    <t>CUST_04529</t>
  </si>
  <si>
    <t>CUST_04530</t>
  </si>
  <si>
    <t>CUST_04531</t>
  </si>
  <si>
    <t>CUST_04532</t>
  </si>
  <si>
    <t>CUST_04533</t>
  </si>
  <si>
    <t>CUST_04534</t>
  </si>
  <si>
    <t>CUST_04535</t>
  </si>
  <si>
    <t>CUST_04536</t>
  </si>
  <si>
    <t>CUST_04537</t>
  </si>
  <si>
    <t>CUST_04538</t>
  </si>
  <si>
    <t>CUST_04539</t>
  </si>
  <si>
    <t>CUST_04540</t>
  </si>
  <si>
    <t>CUST_04541</t>
  </si>
  <si>
    <t>CUST_04542</t>
  </si>
  <si>
    <t>CUST_04543</t>
  </si>
  <si>
    <t>CUST_04544</t>
  </si>
  <si>
    <t>CUST_04545</t>
  </si>
  <si>
    <t>CUST_04546</t>
  </si>
  <si>
    <t>CUST_04547</t>
  </si>
  <si>
    <t>CUST_04548</t>
  </si>
  <si>
    <t>CUST_04549</t>
  </si>
  <si>
    <t>CUST_04550</t>
  </si>
  <si>
    <t>CUST_04551</t>
  </si>
  <si>
    <t>CUST_04552</t>
  </si>
  <si>
    <t>CUST_04553</t>
  </si>
  <si>
    <t>CUST_04554</t>
  </si>
  <si>
    <t>CUST_04555</t>
  </si>
  <si>
    <t>CUST_04556</t>
  </si>
  <si>
    <t>CUST_04557</t>
  </si>
  <si>
    <t>CUST_04558</t>
  </si>
  <si>
    <t>CUST_04559</t>
  </si>
  <si>
    <t>CUST_04560</t>
  </si>
  <si>
    <t>CUST_04561</t>
  </si>
  <si>
    <t>CUST_04562</t>
  </si>
  <si>
    <t>CUST_04563</t>
  </si>
  <si>
    <t>CUST_04564</t>
  </si>
  <si>
    <t>CUST_04565</t>
  </si>
  <si>
    <t>CUST_04566</t>
  </si>
  <si>
    <t>CUST_04567</t>
  </si>
  <si>
    <t>CUST_04568</t>
  </si>
  <si>
    <t>CUST_04569</t>
  </si>
  <si>
    <t>CUST_04570</t>
  </si>
  <si>
    <t>CUST_04571</t>
  </si>
  <si>
    <t>CUST_04572</t>
  </si>
  <si>
    <t>CUST_04573</t>
  </si>
  <si>
    <t>CUST_04574</t>
  </si>
  <si>
    <t>CUST_04575</t>
  </si>
  <si>
    <t>CUST_04576</t>
  </si>
  <si>
    <t>CUST_04577</t>
  </si>
  <si>
    <t>CUST_04578</t>
  </si>
  <si>
    <t>CUST_04579</t>
  </si>
  <si>
    <t>CUST_04580</t>
  </si>
  <si>
    <t>CUST_04581</t>
  </si>
  <si>
    <t>CUST_04582</t>
  </si>
  <si>
    <t>CUST_04583</t>
  </si>
  <si>
    <t>CUST_04584</t>
  </si>
  <si>
    <t>CUST_04585</t>
  </si>
  <si>
    <t>CUST_04586</t>
  </si>
  <si>
    <t>CUST_04587</t>
  </si>
  <si>
    <t>CUST_04588</t>
  </si>
  <si>
    <t>CUST_04589</t>
  </si>
  <si>
    <t>CUST_04590</t>
  </si>
  <si>
    <t>CUST_04591</t>
  </si>
  <si>
    <t>CUST_04592</t>
  </si>
  <si>
    <t>CUST_04593</t>
  </si>
  <si>
    <t>CUST_04594</t>
  </si>
  <si>
    <t>CUST_04595</t>
  </si>
  <si>
    <t>CUST_04596</t>
  </si>
  <si>
    <t>CUST_04597</t>
  </si>
  <si>
    <t>CUST_04598</t>
  </si>
  <si>
    <t>CUST_04599</t>
  </si>
  <si>
    <t>CUST_04600</t>
  </si>
  <si>
    <t>CUST_04601</t>
  </si>
  <si>
    <t>CUST_04602</t>
  </si>
  <si>
    <t>CUST_04603</t>
  </si>
  <si>
    <t>CUST_04604</t>
  </si>
  <si>
    <t>CUST_04605</t>
  </si>
  <si>
    <t>CUST_04606</t>
  </si>
  <si>
    <t>CUST_04607</t>
  </si>
  <si>
    <t>CUST_04608</t>
  </si>
  <si>
    <t>CUST_04609</t>
  </si>
  <si>
    <t>CUST_04610</t>
  </si>
  <si>
    <t>CUST_04611</t>
  </si>
  <si>
    <t>CUST_04612</t>
  </si>
  <si>
    <t>CUST_04613</t>
  </si>
  <si>
    <t>CUST_04614</t>
  </si>
  <si>
    <t>CUST_04615</t>
  </si>
  <si>
    <t>CUST_04616</t>
  </si>
  <si>
    <t>CUST_04617</t>
  </si>
  <si>
    <t>CUST_04618</t>
  </si>
  <si>
    <t>CUST_04619</t>
  </si>
  <si>
    <t>CUST_04620</t>
  </si>
  <si>
    <t>CUST_04621</t>
  </si>
  <si>
    <t>CUST_04622</t>
  </si>
  <si>
    <t>CUST_04623</t>
  </si>
  <si>
    <t>CUST_04624</t>
  </si>
  <si>
    <t>CUST_04625</t>
  </si>
  <si>
    <t>CUST_04626</t>
  </si>
  <si>
    <t>CUST_04627</t>
  </si>
  <si>
    <t>CUST_04628</t>
  </si>
  <si>
    <t>CUST_04629</t>
  </si>
  <si>
    <t>CUST_04630</t>
  </si>
  <si>
    <t>CUST_04631</t>
  </si>
  <si>
    <t>CUST_04632</t>
  </si>
  <si>
    <t>CUST_04633</t>
  </si>
  <si>
    <t>CUST_04634</t>
  </si>
  <si>
    <t>CUST_04635</t>
  </si>
  <si>
    <t>CUST_04636</t>
  </si>
  <si>
    <t>CUST_04637</t>
  </si>
  <si>
    <t>CUST_04638</t>
  </si>
  <si>
    <t>CUST_04639</t>
  </si>
  <si>
    <t>CUST_04640</t>
  </si>
  <si>
    <t>CUST_04641</t>
  </si>
  <si>
    <t>CUST_04642</t>
  </si>
  <si>
    <t>CUST_04643</t>
  </si>
  <si>
    <t>CUST_04644</t>
  </si>
  <si>
    <t>CUST_04645</t>
  </si>
  <si>
    <t>CUST_04646</t>
  </si>
  <si>
    <t>CUST_04647</t>
  </si>
  <si>
    <t>CUST_04648</t>
  </si>
  <si>
    <t>CUST_04649</t>
  </si>
  <si>
    <t>CUST_04650</t>
  </si>
  <si>
    <t>CUST_04651</t>
  </si>
  <si>
    <t>CUST_04652</t>
  </si>
  <si>
    <t>CUST_04653</t>
  </si>
  <si>
    <t>CUST_04654</t>
  </si>
  <si>
    <t>CUST_04655</t>
  </si>
  <si>
    <t>CUST_04656</t>
  </si>
  <si>
    <t>CUST_04657</t>
  </si>
  <si>
    <t>CUST_04658</t>
  </si>
  <si>
    <t>CUST_04659</t>
  </si>
  <si>
    <t>CUST_04660</t>
  </si>
  <si>
    <t>CUST_04661</t>
  </si>
  <si>
    <t>CUST_04662</t>
  </si>
  <si>
    <t>CUST_04663</t>
  </si>
  <si>
    <t>CUST_04664</t>
  </si>
  <si>
    <t>CUST_04665</t>
  </si>
  <si>
    <t>CUST_04666</t>
  </si>
  <si>
    <t>CUST_04667</t>
  </si>
  <si>
    <t>CUST_04668</t>
  </si>
  <si>
    <t>CUST_04669</t>
  </si>
  <si>
    <t>CUST_04670</t>
  </si>
  <si>
    <t>CUST_04671</t>
  </si>
  <si>
    <t>CUST_04672</t>
  </si>
  <si>
    <t>CUST_04673</t>
  </si>
  <si>
    <t>CUST_04674</t>
  </si>
  <si>
    <t>CUST_04675</t>
  </si>
  <si>
    <t>CUST_04676</t>
  </si>
  <si>
    <t>CUST_04677</t>
  </si>
  <si>
    <t>CUST_04678</t>
  </si>
  <si>
    <t>CUST_04679</t>
  </si>
  <si>
    <t>CUST_04680</t>
  </si>
  <si>
    <t>CUST_04681</t>
  </si>
  <si>
    <t>CUST_04682</t>
  </si>
  <si>
    <t>CUST_04683</t>
  </si>
  <si>
    <t>CUST_04684</t>
  </si>
  <si>
    <t>CUST_04685</t>
  </si>
  <si>
    <t>CUST_04686</t>
  </si>
  <si>
    <t>CUST_04687</t>
  </si>
  <si>
    <t>CUST_04688</t>
  </si>
  <si>
    <t>CUST_04689</t>
  </si>
  <si>
    <t>CUST_04690</t>
  </si>
  <si>
    <t>CUST_04691</t>
  </si>
  <si>
    <t>CUST_04692</t>
  </si>
  <si>
    <t>CUST_04693</t>
  </si>
  <si>
    <t>CUST_04694</t>
  </si>
  <si>
    <t>CUST_04695</t>
  </si>
  <si>
    <t>CUST_04696</t>
  </si>
  <si>
    <t>CUST_04697</t>
  </si>
  <si>
    <t>CUST_04698</t>
  </si>
  <si>
    <t>CUST_04699</t>
  </si>
  <si>
    <t>CUST_04700</t>
  </si>
  <si>
    <t>CUST_04701</t>
  </si>
  <si>
    <t>CUST_04702</t>
  </si>
  <si>
    <t>CUST_04703</t>
  </si>
  <si>
    <t>CUST_04704</t>
  </si>
  <si>
    <t>CUST_04705</t>
  </si>
  <si>
    <t>CUST_04706</t>
  </si>
  <si>
    <t>CUST_04707</t>
  </si>
  <si>
    <t>CUST_04708</t>
  </si>
  <si>
    <t>CUST_04709</t>
  </si>
  <si>
    <t>CUST_04710</t>
  </si>
  <si>
    <t>CUST_04711</t>
  </si>
  <si>
    <t>CUST_04712</t>
  </si>
  <si>
    <t>CUST_04713</t>
  </si>
  <si>
    <t>CUST_04714</t>
  </si>
  <si>
    <t>CUST_04715</t>
  </si>
  <si>
    <t>CUST_04716</t>
  </si>
  <si>
    <t>CUST_04717</t>
  </si>
  <si>
    <t>CUST_04718</t>
  </si>
  <si>
    <t>CUST_04719</t>
  </si>
  <si>
    <t>CUST_04720</t>
  </si>
  <si>
    <t>CUST_04721</t>
  </si>
  <si>
    <t>CUST_04722</t>
  </si>
  <si>
    <t>CUST_04723</t>
  </si>
  <si>
    <t>CUST_04724</t>
  </si>
  <si>
    <t>CUST_04725</t>
  </si>
  <si>
    <t>CUST_04726</t>
  </si>
  <si>
    <t>CUST_04727</t>
  </si>
  <si>
    <t>CUST_04728</t>
  </si>
  <si>
    <t>CUST_04729</t>
  </si>
  <si>
    <t>CUST_04730</t>
  </si>
  <si>
    <t>CUST_04731</t>
  </si>
  <si>
    <t>CUST_04732</t>
  </si>
  <si>
    <t>CUST_04733</t>
  </si>
  <si>
    <t>CUST_04734</t>
  </si>
  <si>
    <t>CUST_04735</t>
  </si>
  <si>
    <t>CUST_04736</t>
  </si>
  <si>
    <t>CUST_04737</t>
  </si>
  <si>
    <t>CUST_04738</t>
  </si>
  <si>
    <t>CUST_04739</t>
  </si>
  <si>
    <t>CUST_04740</t>
  </si>
  <si>
    <t>CUST_04741</t>
  </si>
  <si>
    <t>CUST_04742</t>
  </si>
  <si>
    <t>CUST_04743</t>
  </si>
  <si>
    <t>CUST_04744</t>
  </si>
  <si>
    <t>CUST_04745</t>
  </si>
  <si>
    <t>CUST_04746</t>
  </si>
  <si>
    <t>CUST_04747</t>
  </si>
  <si>
    <t>CUST_04748</t>
  </si>
  <si>
    <t>CUST_04749</t>
  </si>
  <si>
    <t>CUST_04750</t>
  </si>
  <si>
    <t>CUST_04751</t>
  </si>
  <si>
    <t>CUST_04752</t>
  </si>
  <si>
    <t>CUST_04753</t>
  </si>
  <si>
    <t>CUST_04754</t>
  </si>
  <si>
    <t>CUST_04755</t>
  </si>
  <si>
    <t>CUST_04756</t>
  </si>
  <si>
    <t>CUST_04757</t>
  </si>
  <si>
    <t>CUST_04758</t>
  </si>
  <si>
    <t>CUST_04759</t>
  </si>
  <si>
    <t>CUST_04760</t>
  </si>
  <si>
    <t>CUST_04761</t>
  </si>
  <si>
    <t>CUST_04762</t>
  </si>
  <si>
    <t>CUST_04763</t>
  </si>
  <si>
    <t>CUST_04764</t>
  </si>
  <si>
    <t>CUST_04765</t>
  </si>
  <si>
    <t>CUST_04766</t>
  </si>
  <si>
    <t>CUST_04767</t>
  </si>
  <si>
    <t>CUST_04768</t>
  </si>
  <si>
    <t>CUST_04769</t>
  </si>
  <si>
    <t>CUST_04770</t>
  </si>
  <si>
    <t>CUST_04771</t>
  </si>
  <si>
    <t>CUST_04772</t>
  </si>
  <si>
    <t>CUST_04773</t>
  </si>
  <si>
    <t>CUST_04774</t>
  </si>
  <si>
    <t>CUST_04775</t>
  </si>
  <si>
    <t>CUST_04776</t>
  </si>
  <si>
    <t>CUST_04777</t>
  </si>
  <si>
    <t>CUST_04778</t>
  </si>
  <si>
    <t>CUST_04779</t>
  </si>
  <si>
    <t>CUST_04780</t>
  </si>
  <si>
    <t>CUST_04781</t>
  </si>
  <si>
    <t>CUST_04782</t>
  </si>
  <si>
    <t>CUST_04783</t>
  </si>
  <si>
    <t>CUST_04784</t>
  </si>
  <si>
    <t>CUST_04785</t>
  </si>
  <si>
    <t>CUST_04786</t>
  </si>
  <si>
    <t>CUST_04787</t>
  </si>
  <si>
    <t>CUST_04788</t>
  </si>
  <si>
    <t>CUST_04789</t>
  </si>
  <si>
    <t>CUST_04790</t>
  </si>
  <si>
    <t>CUST_04791</t>
  </si>
  <si>
    <t>CUST_04792</t>
  </si>
  <si>
    <t>CUST_04793</t>
  </si>
  <si>
    <t>CUST_04794</t>
  </si>
  <si>
    <t>CUST_04795</t>
  </si>
  <si>
    <t>CUST_04796</t>
  </si>
  <si>
    <t>CUST_04797</t>
  </si>
  <si>
    <t>CUST_04798</t>
  </si>
  <si>
    <t>CUST_04799</t>
  </si>
  <si>
    <t>CUST_04800</t>
  </si>
  <si>
    <t>CUST_04801</t>
  </si>
  <si>
    <t>CUST_04802</t>
  </si>
  <si>
    <t>CUST_04803</t>
  </si>
  <si>
    <t>CUST_04804</t>
  </si>
  <si>
    <t>CUST_04805</t>
  </si>
  <si>
    <t>CUST_04806</t>
  </si>
  <si>
    <t>CUST_04807</t>
  </si>
  <si>
    <t>CUST_04808</t>
  </si>
  <si>
    <t>CUST_04809</t>
  </si>
  <si>
    <t>CUST_04810</t>
  </si>
  <si>
    <t>CUST_04811</t>
  </si>
  <si>
    <t>CUST_04812</t>
  </si>
  <si>
    <t>CUST_04813</t>
  </si>
  <si>
    <t>CUST_04814</t>
  </si>
  <si>
    <t>CUST_04815</t>
  </si>
  <si>
    <t>CUST_04816</t>
  </si>
  <si>
    <t>CUST_04817</t>
  </si>
  <si>
    <t>CUST_04818</t>
  </si>
  <si>
    <t>CUST_04819</t>
  </si>
  <si>
    <t>CUST_04820</t>
  </si>
  <si>
    <t>CUST_04821</t>
  </si>
  <si>
    <t>CUST_04822</t>
  </si>
  <si>
    <t>CUST_04823</t>
  </si>
  <si>
    <t>CUST_04824</t>
  </si>
  <si>
    <t>CUST_04825</t>
  </si>
  <si>
    <t>CUST_04826</t>
  </si>
  <si>
    <t>CUST_04827</t>
  </si>
  <si>
    <t>CUST_04828</t>
  </si>
  <si>
    <t>CUST_04829</t>
  </si>
  <si>
    <t>CUST_04830</t>
  </si>
  <si>
    <t>CUST_04831</t>
  </si>
  <si>
    <t>CUST_04832</t>
  </si>
  <si>
    <t>CUST_04833</t>
  </si>
  <si>
    <t>CUST_04834</t>
  </si>
  <si>
    <t>CUST_04835</t>
  </si>
  <si>
    <t>CUST_04836</t>
  </si>
  <si>
    <t>CUST_04837</t>
  </si>
  <si>
    <t>CUST_04838</t>
  </si>
  <si>
    <t>CUST_04839</t>
  </si>
  <si>
    <t>CUST_04840</t>
  </si>
  <si>
    <t>CUST_04841</t>
  </si>
  <si>
    <t>CUST_04842</t>
  </si>
  <si>
    <t>CUST_04843</t>
  </si>
  <si>
    <t>CUST_04844</t>
  </si>
  <si>
    <t>CUST_04845</t>
  </si>
  <si>
    <t>CUST_04846</t>
  </si>
  <si>
    <t>CUST_04847</t>
  </si>
  <si>
    <t>CUST_04848</t>
  </si>
  <si>
    <t>CUST_04849</t>
  </si>
  <si>
    <t>CUST_04850</t>
  </si>
  <si>
    <t>CUST_04851</t>
  </si>
  <si>
    <t>CUST_04852</t>
  </si>
  <si>
    <t>CUST_04853</t>
  </si>
  <si>
    <t>CUST_04854</t>
  </si>
  <si>
    <t>CUST_04855</t>
  </si>
  <si>
    <t>CUST_04856</t>
  </si>
  <si>
    <t>CUST_04857</t>
  </si>
  <si>
    <t>CUST_04858</t>
  </si>
  <si>
    <t>CUST_04859</t>
  </si>
  <si>
    <t>CUST_04860</t>
  </si>
  <si>
    <t>CUST_04861</t>
  </si>
  <si>
    <t>CUST_04862</t>
  </si>
  <si>
    <t>CUST_04863</t>
  </si>
  <si>
    <t>CUST_04864</t>
  </si>
  <si>
    <t>CUST_04865</t>
  </si>
  <si>
    <t>CUST_04866</t>
  </si>
  <si>
    <t>CUST_04867</t>
  </si>
  <si>
    <t>CUST_04868</t>
  </si>
  <si>
    <t>CUST_04869</t>
  </si>
  <si>
    <t>CUST_04870</t>
  </si>
  <si>
    <t>CUST_04871</t>
  </si>
  <si>
    <t>CUST_04872</t>
  </si>
  <si>
    <t>CUST_04873</t>
  </si>
  <si>
    <t>CUST_04874</t>
  </si>
  <si>
    <t>CUST_04875</t>
  </si>
  <si>
    <t>CUST_04876</t>
  </si>
  <si>
    <t>CUST_04877</t>
  </si>
  <si>
    <t>CUST_04878</t>
  </si>
  <si>
    <t>CUST_04879</t>
  </si>
  <si>
    <t>CUST_04880</t>
  </si>
  <si>
    <t>CUST_04881</t>
  </si>
  <si>
    <t>CUST_04882</t>
  </si>
  <si>
    <t>CUST_04883</t>
  </si>
  <si>
    <t>CUST_04884</t>
  </si>
  <si>
    <t>CUST_04885</t>
  </si>
  <si>
    <t>CUST_04886</t>
  </si>
  <si>
    <t>CUST_04887</t>
  </si>
  <si>
    <t>CUST_04888</t>
  </si>
  <si>
    <t>CUST_04889</t>
  </si>
  <si>
    <t>CUST_04890</t>
  </si>
  <si>
    <t>CUST_04891</t>
  </si>
  <si>
    <t>CUST_04892</t>
  </si>
  <si>
    <t>CUST_04893</t>
  </si>
  <si>
    <t>CUST_04894</t>
  </si>
  <si>
    <t>CUST_04895</t>
  </si>
  <si>
    <t>CUST_04896</t>
  </si>
  <si>
    <t>CUST_04897</t>
  </si>
  <si>
    <t>CUST_04898</t>
  </si>
  <si>
    <t>CUST_04899</t>
  </si>
  <si>
    <t>CUST_04900</t>
  </si>
  <si>
    <t>CUST_04901</t>
  </si>
  <si>
    <t>CUST_04902</t>
  </si>
  <si>
    <t>CUST_04903</t>
  </si>
  <si>
    <t>CUST_04904</t>
  </si>
  <si>
    <t>CUST_04905</t>
  </si>
  <si>
    <t>CUST_04906</t>
  </si>
  <si>
    <t>CUST_04907</t>
  </si>
  <si>
    <t>CUST_04908</t>
  </si>
  <si>
    <t>CUST_04909</t>
  </si>
  <si>
    <t>CUST_04910</t>
  </si>
  <si>
    <t>CUST_04911</t>
  </si>
  <si>
    <t>CUST_04912</t>
  </si>
  <si>
    <t>CUST_04913</t>
  </si>
  <si>
    <t>CUST_04914</t>
  </si>
  <si>
    <t>CUST_04915</t>
  </si>
  <si>
    <t>CUST_04916</t>
  </si>
  <si>
    <t>CUST_04917</t>
  </si>
  <si>
    <t>CUST_04918</t>
  </si>
  <si>
    <t>CUST_04919</t>
  </si>
  <si>
    <t>CUST_04920</t>
  </si>
  <si>
    <t>CUST_04921</t>
  </si>
  <si>
    <t>CUST_04922</t>
  </si>
  <si>
    <t>CUST_04923</t>
  </si>
  <si>
    <t>CUST_04924</t>
  </si>
  <si>
    <t>CUST_04925</t>
  </si>
  <si>
    <t>CUST_04926</t>
  </si>
  <si>
    <t>CUST_04927</t>
  </si>
  <si>
    <t>CUST_04928</t>
  </si>
  <si>
    <t>CUST_04929</t>
  </si>
  <si>
    <t>CUST_04930</t>
  </si>
  <si>
    <t>CUST_04931</t>
  </si>
  <si>
    <t>CUST_04932</t>
  </si>
  <si>
    <t>CUST_04933</t>
  </si>
  <si>
    <t>CUST_04934</t>
  </si>
  <si>
    <t>CUST_04935</t>
  </si>
  <si>
    <t>CUST_04936</t>
  </si>
  <si>
    <t>CUST_04937</t>
  </si>
  <si>
    <t>CUST_04938</t>
  </si>
  <si>
    <t>CUST_04939</t>
  </si>
  <si>
    <t>CUST_04940</t>
  </si>
  <si>
    <t>CUST_04941</t>
  </si>
  <si>
    <t>CUST_04942</t>
  </si>
  <si>
    <t>CUST_04943</t>
  </si>
  <si>
    <t>CUST_04944</t>
  </si>
  <si>
    <t>CUST_04945</t>
  </si>
  <si>
    <t>CUST_04946</t>
  </si>
  <si>
    <t>CUST_04947</t>
  </si>
  <si>
    <t>CUST_04948</t>
  </si>
  <si>
    <t>CUST_04949</t>
  </si>
  <si>
    <t>CUST_04950</t>
  </si>
  <si>
    <t>CUST_04951</t>
  </si>
  <si>
    <t>CUST_04952</t>
  </si>
  <si>
    <t>CUST_04953</t>
  </si>
  <si>
    <t>CUST_04954</t>
  </si>
  <si>
    <t>CUST_04955</t>
  </si>
  <si>
    <t>CUST_04956</t>
  </si>
  <si>
    <t>CUST_04957</t>
  </si>
  <si>
    <t>CUST_04958</t>
  </si>
  <si>
    <t>CUST_04959</t>
  </si>
  <si>
    <t>CUST_04960</t>
  </si>
  <si>
    <t>CUST_04961</t>
  </si>
  <si>
    <t>CUST_04962</t>
  </si>
  <si>
    <t>CUST_04963</t>
  </si>
  <si>
    <t>CUST_04964</t>
  </si>
  <si>
    <t>CUST_04965</t>
  </si>
  <si>
    <t>CUST_04966</t>
  </si>
  <si>
    <t>CUST_04967</t>
  </si>
  <si>
    <t>CUST_04968</t>
  </si>
  <si>
    <t>CUST_04969</t>
  </si>
  <si>
    <t>CUST_04970</t>
  </si>
  <si>
    <t>CUST_04971</t>
  </si>
  <si>
    <t>CUST_04972</t>
  </si>
  <si>
    <t>CUST_04973</t>
  </si>
  <si>
    <t>CUST_04974</t>
  </si>
  <si>
    <t>CUST_04975</t>
  </si>
  <si>
    <t>CUST_04976</t>
  </si>
  <si>
    <t>CUST_04977</t>
  </si>
  <si>
    <t>CUST_04978</t>
  </si>
  <si>
    <t>CUST_04979</t>
  </si>
  <si>
    <t>CUST_04980</t>
  </si>
  <si>
    <t>CUST_04981</t>
  </si>
  <si>
    <t>CUST_04982</t>
  </si>
  <si>
    <t>CUST_04983</t>
  </si>
  <si>
    <t>CUST_04984</t>
  </si>
  <si>
    <t>CUST_04985</t>
  </si>
  <si>
    <t>CUST_04986</t>
  </si>
  <si>
    <t>CUST_04987</t>
  </si>
  <si>
    <t>CUST_04988</t>
  </si>
  <si>
    <t>CUST_04989</t>
  </si>
  <si>
    <t>CUST_04990</t>
  </si>
  <si>
    <t>CUST_04991</t>
  </si>
  <si>
    <t>CUST_04992</t>
  </si>
  <si>
    <t>CUST_04993</t>
  </si>
  <si>
    <t>CUST_04994</t>
  </si>
  <si>
    <t>CUST_04995</t>
  </si>
  <si>
    <t>CUST_04996</t>
  </si>
  <si>
    <t>CUST_04997</t>
  </si>
  <si>
    <t>CUST_04998</t>
  </si>
  <si>
    <t>CUST_04999</t>
  </si>
  <si>
    <t>CUST_05000</t>
  </si>
  <si>
    <t>CUST_05001</t>
  </si>
  <si>
    <t>CUST_05002</t>
  </si>
  <si>
    <t>CUST_05003</t>
  </si>
  <si>
    <t>CUST_05004</t>
  </si>
  <si>
    <t>CUST_05005</t>
  </si>
  <si>
    <t>CUST_05006</t>
  </si>
  <si>
    <t>CUST_05007</t>
  </si>
  <si>
    <t>CUST_05008</t>
  </si>
  <si>
    <t>CUST_05009</t>
  </si>
  <si>
    <t>CUST_05010</t>
  </si>
  <si>
    <t>CUST_05011</t>
  </si>
  <si>
    <t>CUST_05012</t>
  </si>
  <si>
    <t>CUST_05013</t>
  </si>
  <si>
    <t>CUST_05014</t>
  </si>
  <si>
    <t>CUST_05015</t>
  </si>
  <si>
    <t>CUST_05016</t>
  </si>
  <si>
    <t>CUST_05017</t>
  </si>
  <si>
    <t>CUST_05018</t>
  </si>
  <si>
    <t>CUST_05019</t>
  </si>
  <si>
    <t>CUST_05020</t>
  </si>
  <si>
    <t>CUST_05021</t>
  </si>
  <si>
    <t>CUST_05022</t>
  </si>
  <si>
    <t>CUST_05023</t>
  </si>
  <si>
    <t>CUST_05024</t>
  </si>
  <si>
    <t>CUST_05025</t>
  </si>
  <si>
    <t>CUST_05026</t>
  </si>
  <si>
    <t>CUST_05027</t>
  </si>
  <si>
    <t>CUST_05028</t>
  </si>
  <si>
    <t>CUST_05029</t>
  </si>
  <si>
    <t>CUST_05030</t>
  </si>
  <si>
    <t>CUST_05031</t>
  </si>
  <si>
    <t>CUST_05032</t>
  </si>
  <si>
    <t>CUST_05033</t>
  </si>
  <si>
    <t>CUST_05034</t>
  </si>
  <si>
    <t>CUST_05035</t>
  </si>
  <si>
    <t>CUST_05036</t>
  </si>
  <si>
    <t>CUST_05037</t>
  </si>
  <si>
    <t>CUST_05038</t>
  </si>
  <si>
    <t>CUST_05039</t>
  </si>
  <si>
    <t>CUST_05040</t>
  </si>
  <si>
    <t>CUST_05041</t>
  </si>
  <si>
    <t>CUST_05042</t>
  </si>
  <si>
    <t>CUST_05043</t>
  </si>
  <si>
    <t>CUST_05044</t>
  </si>
  <si>
    <t>CUST_05045</t>
  </si>
  <si>
    <t>CUST_05046</t>
  </si>
  <si>
    <t>CUST_05047</t>
  </si>
  <si>
    <t>CUST_05048</t>
  </si>
  <si>
    <t>CUST_05049</t>
  </si>
  <si>
    <t>CUST_05050</t>
  </si>
  <si>
    <t>CUST_05051</t>
  </si>
  <si>
    <t>CUST_05052</t>
  </si>
  <si>
    <t>CUST_05053</t>
  </si>
  <si>
    <t>CUST_05054</t>
  </si>
  <si>
    <t>CUST_05055</t>
  </si>
  <si>
    <t>CUST_05056</t>
  </si>
  <si>
    <t>CUST_05057</t>
  </si>
  <si>
    <t>CUST_05058</t>
  </si>
  <si>
    <t>CUST_05059</t>
  </si>
  <si>
    <t>CUST_05060</t>
  </si>
  <si>
    <t>CUST_05061</t>
  </si>
  <si>
    <t>CUST_05062</t>
  </si>
  <si>
    <t>CUST_05063</t>
  </si>
  <si>
    <t>CUST_05064</t>
  </si>
  <si>
    <t>CUST_05065</t>
  </si>
  <si>
    <t>CUST_05066</t>
  </si>
  <si>
    <t>CUST_05067</t>
  </si>
  <si>
    <t>CUST_05068</t>
  </si>
  <si>
    <t>CUST_05069</t>
  </si>
  <si>
    <t>CUST_05070</t>
  </si>
  <si>
    <t>CUST_05071</t>
  </si>
  <si>
    <t>CUST_05072</t>
  </si>
  <si>
    <t>CUST_05073</t>
  </si>
  <si>
    <t>CUST_05074</t>
  </si>
  <si>
    <t>CUST_05075</t>
  </si>
  <si>
    <t>CUST_05076</t>
  </si>
  <si>
    <t>CUST_05077</t>
  </si>
  <si>
    <t>CUST_05078</t>
  </si>
  <si>
    <t>CUST_05079</t>
  </si>
  <si>
    <t>CUST_05080</t>
  </si>
  <si>
    <t>CUST_05081</t>
  </si>
  <si>
    <t>CUST_05082</t>
  </si>
  <si>
    <t>CUST_05083</t>
  </si>
  <si>
    <t>CUST_05084</t>
  </si>
  <si>
    <t>CUST_05085</t>
  </si>
  <si>
    <t>CUST_05086</t>
  </si>
  <si>
    <t>CUST_05087</t>
  </si>
  <si>
    <t>CUST_05088</t>
  </si>
  <si>
    <t>CUST_05089</t>
  </si>
  <si>
    <t>CUST_05090</t>
  </si>
  <si>
    <t>CUST_05091</t>
  </si>
  <si>
    <t>CUST_05092</t>
  </si>
  <si>
    <t>CUST_05093</t>
  </si>
  <si>
    <t>CUST_05094</t>
  </si>
  <si>
    <t>CUST_05095</t>
  </si>
  <si>
    <t>CUST_05096</t>
  </si>
  <si>
    <t>CUST_05097</t>
  </si>
  <si>
    <t>CUST_05098</t>
  </si>
  <si>
    <t>CUST_05099</t>
  </si>
  <si>
    <t>CUST_05100</t>
  </si>
  <si>
    <t>CUST_05101</t>
  </si>
  <si>
    <t>CUST_05102</t>
  </si>
  <si>
    <t>CUST_05103</t>
  </si>
  <si>
    <t>CUST_05104</t>
  </si>
  <si>
    <t>CUST_05105</t>
  </si>
  <si>
    <t>CUST_05106</t>
  </si>
  <si>
    <t>CUST_05107</t>
  </si>
  <si>
    <t>CUST_05108</t>
  </si>
  <si>
    <t>CUST_05109</t>
  </si>
  <si>
    <t>CUST_05110</t>
  </si>
  <si>
    <t>CUST_05111</t>
  </si>
  <si>
    <t>CUST_05112</t>
  </si>
  <si>
    <t>CUST_05113</t>
  </si>
  <si>
    <t>CUST_05114</t>
  </si>
  <si>
    <t>CUST_05115</t>
  </si>
  <si>
    <t>CUST_05116</t>
  </si>
  <si>
    <t>CUST_05117</t>
  </si>
  <si>
    <t>CUST_05118</t>
  </si>
  <si>
    <t>CUST_05119</t>
  </si>
  <si>
    <t>CUST_05120</t>
  </si>
  <si>
    <t>CUST_05121</t>
  </si>
  <si>
    <t>CUST_05122</t>
  </si>
  <si>
    <t>CUST_05123</t>
  </si>
  <si>
    <t>CUST_05124</t>
  </si>
  <si>
    <t>CUST_05125</t>
  </si>
  <si>
    <t>CUST_05126</t>
  </si>
  <si>
    <t>CUST_05127</t>
  </si>
  <si>
    <t>CUST_05128</t>
  </si>
  <si>
    <t>CUST_05129</t>
  </si>
  <si>
    <t>CUST_05130</t>
  </si>
  <si>
    <t>CUST_05131</t>
  </si>
  <si>
    <t>CUST_05132</t>
  </si>
  <si>
    <t>CUST_05133</t>
  </si>
  <si>
    <t>CUST_05134</t>
  </si>
  <si>
    <t>CUST_05135</t>
  </si>
  <si>
    <t>CUST_05136</t>
  </si>
  <si>
    <t>CUST_05137</t>
  </si>
  <si>
    <t>CUST_05138</t>
  </si>
  <si>
    <t>CUST_05139</t>
  </si>
  <si>
    <t>CUST_05140</t>
  </si>
  <si>
    <t>CUST_05141</t>
  </si>
  <si>
    <t>CUST_05142</t>
  </si>
  <si>
    <t>CUST_05143</t>
  </si>
  <si>
    <t>CUST_05144</t>
  </si>
  <si>
    <t>CUST_05145</t>
  </si>
  <si>
    <t>CUST_05146</t>
  </si>
  <si>
    <t>CUST_05147</t>
  </si>
  <si>
    <t>CUST_05148</t>
  </si>
  <si>
    <t>CUST_05149</t>
  </si>
  <si>
    <t>CUST_05150</t>
  </si>
  <si>
    <t>CUST_05151</t>
  </si>
  <si>
    <t>CUST_05152</t>
  </si>
  <si>
    <t>CUST_05153</t>
  </si>
  <si>
    <t>CUST_05154</t>
  </si>
  <si>
    <t>CUST_05155</t>
  </si>
  <si>
    <t>CUST_05156</t>
  </si>
  <si>
    <t>CUST_05157</t>
  </si>
  <si>
    <t>CUST_05158</t>
  </si>
  <si>
    <t>CUST_05159</t>
  </si>
  <si>
    <t>CUST_05160</t>
  </si>
  <si>
    <t>CUST_05161</t>
  </si>
  <si>
    <t>CUST_05162</t>
  </si>
  <si>
    <t>CUST_05163</t>
  </si>
  <si>
    <t>CUST_05164</t>
  </si>
  <si>
    <t>CUST_05165</t>
  </si>
  <si>
    <t>CUST_05166</t>
  </si>
  <si>
    <t>CUST_05167</t>
  </si>
  <si>
    <t>CUST_05168</t>
  </si>
  <si>
    <t>CUST_05169</t>
  </si>
  <si>
    <t>CUST_05170</t>
  </si>
  <si>
    <t>CUST_05171</t>
  </si>
  <si>
    <t>CUST_05172</t>
  </si>
  <si>
    <t>CUST_05173</t>
  </si>
  <si>
    <t>CUST_05174</t>
  </si>
  <si>
    <t>CUST_05175</t>
  </si>
  <si>
    <t>CUST_05176</t>
  </si>
  <si>
    <t>CUST_05177</t>
  </si>
  <si>
    <t>CUST_05178</t>
  </si>
  <si>
    <t>CUST_05179</t>
  </si>
  <si>
    <t>CUST_05180</t>
  </si>
  <si>
    <t>CUST_05181</t>
  </si>
  <si>
    <t>CUST_05182</t>
  </si>
  <si>
    <t>CUST_05183</t>
  </si>
  <si>
    <t>CUST_05184</t>
  </si>
  <si>
    <t>CUST_05185</t>
  </si>
  <si>
    <t>CUST_05186</t>
  </si>
  <si>
    <t>CUST_05187</t>
  </si>
  <si>
    <t>CUST_05188</t>
  </si>
  <si>
    <t>CUST_05189</t>
  </si>
  <si>
    <t>CUST_05190</t>
  </si>
  <si>
    <t>CUST_05191</t>
  </si>
  <si>
    <t>CUST_05192</t>
  </si>
  <si>
    <t>CUST_05193</t>
  </si>
  <si>
    <t>CUST_05194</t>
  </si>
  <si>
    <t>CUST_05195</t>
  </si>
  <si>
    <t>CUST_05196</t>
  </si>
  <si>
    <t>CUST_05197</t>
  </si>
  <si>
    <t>CUST_05198</t>
  </si>
  <si>
    <t>CUST_05199</t>
  </si>
  <si>
    <t>CUST_05200</t>
  </si>
  <si>
    <t>CUST_05201</t>
  </si>
  <si>
    <t>CUST_05202</t>
  </si>
  <si>
    <t>CUST_05203</t>
  </si>
  <si>
    <t>CUST_05204</t>
  </si>
  <si>
    <t>CUST_05205</t>
  </si>
  <si>
    <t>CUST_05206</t>
  </si>
  <si>
    <t>CUST_05207</t>
  </si>
  <si>
    <t>CUST_05208</t>
  </si>
  <si>
    <t>CUST_05209</t>
  </si>
  <si>
    <t>CUST_05210</t>
  </si>
  <si>
    <t>CUST_05211</t>
  </si>
  <si>
    <t>CUST_05212</t>
  </si>
  <si>
    <t>CUST_05213</t>
  </si>
  <si>
    <t>CUST_05214</t>
  </si>
  <si>
    <t>CUST_05215</t>
  </si>
  <si>
    <t>CUST_05216</t>
  </si>
  <si>
    <t>CUST_05217</t>
  </si>
  <si>
    <t>CUST_05218</t>
  </si>
  <si>
    <t>CUST_05219</t>
  </si>
  <si>
    <t>CUST_05220</t>
  </si>
  <si>
    <t>CUST_05221</t>
  </si>
  <si>
    <t>CUST_05222</t>
  </si>
  <si>
    <t>CUST_05223</t>
  </si>
  <si>
    <t>CUST_05224</t>
  </si>
  <si>
    <t>CUST_05225</t>
  </si>
  <si>
    <t>CUST_05226</t>
  </si>
  <si>
    <t>CUST_05227</t>
  </si>
  <si>
    <t>CUST_05228</t>
  </si>
  <si>
    <t>CUST_05229</t>
  </si>
  <si>
    <t>CUST_05230</t>
  </si>
  <si>
    <t>CUST_05231</t>
  </si>
  <si>
    <t>CUST_05232</t>
  </si>
  <si>
    <t>CUST_05233</t>
  </si>
  <si>
    <t>CUST_05234</t>
  </si>
  <si>
    <t>CUST_05235</t>
  </si>
  <si>
    <t>CUST_05236</t>
  </si>
  <si>
    <t>CUST_05237</t>
  </si>
  <si>
    <t>CUST_05238</t>
  </si>
  <si>
    <t>CUST_05239</t>
  </si>
  <si>
    <t>CUST_05240</t>
  </si>
  <si>
    <t>CUST_05241</t>
  </si>
  <si>
    <t>CUST_05242</t>
  </si>
  <si>
    <t>CUST_05243</t>
  </si>
  <si>
    <t>CUST_05244</t>
  </si>
  <si>
    <t>CUST_05245</t>
  </si>
  <si>
    <t>CUST_05246</t>
  </si>
  <si>
    <t>CUST_05247</t>
  </si>
  <si>
    <t>CUST_05248</t>
  </si>
  <si>
    <t>CUST_05249</t>
  </si>
  <si>
    <t>CUST_05250</t>
  </si>
  <si>
    <t>CUST_05251</t>
  </si>
  <si>
    <t>CUST_05252</t>
  </si>
  <si>
    <t>CUST_05253</t>
  </si>
  <si>
    <t>CUST_05254</t>
  </si>
  <si>
    <t>CUST_05255</t>
  </si>
  <si>
    <t>CUST_05256</t>
  </si>
  <si>
    <t>CUST_05257</t>
  </si>
  <si>
    <t>CUST_05258</t>
  </si>
  <si>
    <t>CUST_05259</t>
  </si>
  <si>
    <t>CUST_05260</t>
  </si>
  <si>
    <t>CUST_05261</t>
  </si>
  <si>
    <t>CUST_05262</t>
  </si>
  <si>
    <t>CUST_05263</t>
  </si>
  <si>
    <t>CUST_05264</t>
  </si>
  <si>
    <t>CUST_05265</t>
  </si>
  <si>
    <t>CUST_05266</t>
  </si>
  <si>
    <t>CUST_05267</t>
  </si>
  <si>
    <t>CUST_05268</t>
  </si>
  <si>
    <t>CUST_05269</t>
  </si>
  <si>
    <t>CUST_05270</t>
  </si>
  <si>
    <t>CUST_05271</t>
  </si>
  <si>
    <t>CUST_05272</t>
  </si>
  <si>
    <t>CUST_05273</t>
  </si>
  <si>
    <t>CUST_05274</t>
  </si>
  <si>
    <t>CUST_05275</t>
  </si>
  <si>
    <t>CUST_05276</t>
  </si>
  <si>
    <t>CUST_05277</t>
  </si>
  <si>
    <t>CUST_05278</t>
  </si>
  <si>
    <t>CUST_05279</t>
  </si>
  <si>
    <t>CUST_05280</t>
  </si>
  <si>
    <t>CUST_05281</t>
  </si>
  <si>
    <t>CUST_05282</t>
  </si>
  <si>
    <t>CUST_05283</t>
  </si>
  <si>
    <t>CUST_05284</t>
  </si>
  <si>
    <t>CUST_05285</t>
  </si>
  <si>
    <t>CUST_05286</t>
  </si>
  <si>
    <t>CUST_05287</t>
  </si>
  <si>
    <t>CUST_05288</t>
  </si>
  <si>
    <t>CUST_05289</t>
  </si>
  <si>
    <t>CUST_05290</t>
  </si>
  <si>
    <t>CUST_05291</t>
  </si>
  <si>
    <t>CUST_05292</t>
  </si>
  <si>
    <t>CUST_05293</t>
  </si>
  <si>
    <t>CUST_05294</t>
  </si>
  <si>
    <t>CUST_05295</t>
  </si>
  <si>
    <t>CUST_05296</t>
  </si>
  <si>
    <t>CUST_05297</t>
  </si>
  <si>
    <t>CUST_05298</t>
  </si>
  <si>
    <t>CUST_05299</t>
  </si>
  <si>
    <t>CUST_05300</t>
  </si>
  <si>
    <t>CUST_05301</t>
  </si>
  <si>
    <t>CUST_05302</t>
  </si>
  <si>
    <t>CUST_05303</t>
  </si>
  <si>
    <t>CUST_05304</t>
  </si>
  <si>
    <t>CUST_05305</t>
  </si>
  <si>
    <t>CUST_05306</t>
  </si>
  <si>
    <t>CUST_05307</t>
  </si>
  <si>
    <t>CUST_05308</t>
  </si>
  <si>
    <t>CUST_05309</t>
  </si>
  <si>
    <t>CUST_05310</t>
  </si>
  <si>
    <t>CUST_05311</t>
  </si>
  <si>
    <t>CUST_05312</t>
  </si>
  <si>
    <t>CUST_05313</t>
  </si>
  <si>
    <t>CUST_05314</t>
  </si>
  <si>
    <t>CUST_05315</t>
  </si>
  <si>
    <t>CUST_05316</t>
  </si>
  <si>
    <t>CUST_05317</t>
  </si>
  <si>
    <t>CUST_05318</t>
  </si>
  <si>
    <t>CUST_05319</t>
  </si>
  <si>
    <t>CUST_05320</t>
  </si>
  <si>
    <t>CUST_05321</t>
  </si>
  <si>
    <t>CUST_05322</t>
  </si>
  <si>
    <t>CUST_05323</t>
  </si>
  <si>
    <t>CUST_05324</t>
  </si>
  <si>
    <t>CUST_05325</t>
  </si>
  <si>
    <t>CUST_05326</t>
  </si>
  <si>
    <t>CUST_05327</t>
  </si>
  <si>
    <t>CUST_05328</t>
  </si>
  <si>
    <t>CUST_05329</t>
  </si>
  <si>
    <t>CUST_05330</t>
  </si>
  <si>
    <t>CUST_05331</t>
  </si>
  <si>
    <t>CUST_05332</t>
  </si>
  <si>
    <t>CUST_05333</t>
  </si>
  <si>
    <t>CUST_05334</t>
  </si>
  <si>
    <t>CUST_05335</t>
  </si>
  <si>
    <t>CUST_05336</t>
  </si>
  <si>
    <t>CUST_05337</t>
  </si>
  <si>
    <t>CUST_05338</t>
  </si>
  <si>
    <t>CUST_05339</t>
  </si>
  <si>
    <t>CUST_05340</t>
  </si>
  <si>
    <t>CUST_05341</t>
  </si>
  <si>
    <t>CUST_05342</t>
  </si>
  <si>
    <t>CUST_05343</t>
  </si>
  <si>
    <t>CUST_05344</t>
  </si>
  <si>
    <t>CUST_05345</t>
  </si>
  <si>
    <t>CUST_05346</t>
  </si>
  <si>
    <t>CUST_05347</t>
  </si>
  <si>
    <t>CUST_05348</t>
  </si>
  <si>
    <t>CUST_05349</t>
  </si>
  <si>
    <t>CUST_05350</t>
  </si>
  <si>
    <t>CUST_05351</t>
  </si>
  <si>
    <t>CUST_05352</t>
  </si>
  <si>
    <t>CUST_05353</t>
  </si>
  <si>
    <t>CUST_05354</t>
  </si>
  <si>
    <t>CUST_05355</t>
  </si>
  <si>
    <t>CUST_05356</t>
  </si>
  <si>
    <t>CUST_05357</t>
  </si>
  <si>
    <t>CUST_05358</t>
  </si>
  <si>
    <t>CUST_05359</t>
  </si>
  <si>
    <t>CUST_05360</t>
  </si>
  <si>
    <t>CUST_05361</t>
  </si>
  <si>
    <t>CUST_05362</t>
  </si>
  <si>
    <t>CUST_05363</t>
  </si>
  <si>
    <t>CUST_05364</t>
  </si>
  <si>
    <t>CUST_05365</t>
  </si>
  <si>
    <t>CUST_05366</t>
  </si>
  <si>
    <t>CUST_05367</t>
  </si>
  <si>
    <t>CUST_05368</t>
  </si>
  <si>
    <t>CUST_05369</t>
  </si>
  <si>
    <t>CUST_05370</t>
  </si>
  <si>
    <t>CUST_05371</t>
  </si>
  <si>
    <t>CUST_05372</t>
  </si>
  <si>
    <t>CUST_05373</t>
  </si>
  <si>
    <t>CUST_05374</t>
  </si>
  <si>
    <t>CUST_05375</t>
  </si>
  <si>
    <t>CUST_05376</t>
  </si>
  <si>
    <t>CUST_05377</t>
  </si>
  <si>
    <t>CUST_05378</t>
  </si>
  <si>
    <t>CUST_05379</t>
  </si>
  <si>
    <t>CUST_05380</t>
  </si>
  <si>
    <t>CUST_05381</t>
  </si>
  <si>
    <t>CUST_05382</t>
  </si>
  <si>
    <t>CUST_05383</t>
  </si>
  <si>
    <t>CUST_05384</t>
  </si>
  <si>
    <t>CUST_05385</t>
  </si>
  <si>
    <t>CUST_05386</t>
  </si>
  <si>
    <t>CUST_05387</t>
  </si>
  <si>
    <t>CUST_05388</t>
  </si>
  <si>
    <t>CUST_05389</t>
  </si>
  <si>
    <t>CUST_05390</t>
  </si>
  <si>
    <t>CUST_05391</t>
  </si>
  <si>
    <t>CUST_05392</t>
  </si>
  <si>
    <t>CUST_05393</t>
  </si>
  <si>
    <t>CUST_05394</t>
  </si>
  <si>
    <t>CUST_05395</t>
  </si>
  <si>
    <t>CUST_05396</t>
  </si>
  <si>
    <t>CUST_05397</t>
  </si>
  <si>
    <t>CUST_05398</t>
  </si>
  <si>
    <t>CUST_05399</t>
  </si>
  <si>
    <t>CUST_05400</t>
  </si>
  <si>
    <t>CUST_05401</t>
  </si>
  <si>
    <t>CUST_05402</t>
  </si>
  <si>
    <t>CUST_05403</t>
  </si>
  <si>
    <t>CUST_05404</t>
  </si>
  <si>
    <t>CUST_05405</t>
  </si>
  <si>
    <t>CUST_05406</t>
  </si>
  <si>
    <t>CUST_05407</t>
  </si>
  <si>
    <t>CUST_05408</t>
  </si>
  <si>
    <t>CUST_05409</t>
  </si>
  <si>
    <t>CUST_05410</t>
  </si>
  <si>
    <t>CUST_05411</t>
  </si>
  <si>
    <t>CUST_05412</t>
  </si>
  <si>
    <t>CUST_05413</t>
  </si>
  <si>
    <t>CUST_05414</t>
  </si>
  <si>
    <t>CUST_05415</t>
  </si>
  <si>
    <t>CUST_05416</t>
  </si>
  <si>
    <t>CUST_05417</t>
  </si>
  <si>
    <t>CUST_05418</t>
  </si>
  <si>
    <t>CUST_05419</t>
  </si>
  <si>
    <t>CUST_05420</t>
  </si>
  <si>
    <t>CUST_05421</t>
  </si>
  <si>
    <t>CUST_05422</t>
  </si>
  <si>
    <t>CUST_05423</t>
  </si>
  <si>
    <t>CUST_05424</t>
  </si>
  <si>
    <t>CUST_05425</t>
  </si>
  <si>
    <t>CUST_05426</t>
  </si>
  <si>
    <t>CUST_05427</t>
  </si>
  <si>
    <t>CUST_05428</t>
  </si>
  <si>
    <t>CUST_05429</t>
  </si>
  <si>
    <t>CUST_05430</t>
  </si>
  <si>
    <t>CUST_05431</t>
  </si>
  <si>
    <t>CUST_05432</t>
  </si>
  <si>
    <t>CUST_05433</t>
  </si>
  <si>
    <t>CUST_05434</t>
  </si>
  <si>
    <t>CUST_05435</t>
  </si>
  <si>
    <t>CUST_05436</t>
  </si>
  <si>
    <t>CUST_05437</t>
  </si>
  <si>
    <t>CUST_05438</t>
  </si>
  <si>
    <t>CUST_05439</t>
  </si>
  <si>
    <t>CUST_05440</t>
  </si>
  <si>
    <t>CUST_05441</t>
  </si>
  <si>
    <t>CUST_05442</t>
  </si>
  <si>
    <t>CUST_05443</t>
  </si>
  <si>
    <t>CUST_05444</t>
  </si>
  <si>
    <t>CUST_05445</t>
  </si>
  <si>
    <t>CUST_05446</t>
  </si>
  <si>
    <t>CUST_05447</t>
  </si>
  <si>
    <t>CUST_05448</t>
  </si>
  <si>
    <t>CUST_05449</t>
  </si>
  <si>
    <t>CUST_05450</t>
  </si>
  <si>
    <t>CUST_05451</t>
  </si>
  <si>
    <t>CUST_05452</t>
  </si>
  <si>
    <t>CUST_05453</t>
  </si>
  <si>
    <t>CUST_05454</t>
  </si>
  <si>
    <t>CUST_05455</t>
  </si>
  <si>
    <t>CUST_05456</t>
  </si>
  <si>
    <t>CUST_05457</t>
  </si>
  <si>
    <t>CUST_05458</t>
  </si>
  <si>
    <t>CUST_05459</t>
  </si>
  <si>
    <t>CUST_05460</t>
  </si>
  <si>
    <t>CUST_05461</t>
  </si>
  <si>
    <t>CUST_05462</t>
  </si>
  <si>
    <t>CUST_05463</t>
  </si>
  <si>
    <t>CUST_05464</t>
  </si>
  <si>
    <t>CUST_05465</t>
  </si>
  <si>
    <t>CUST_05466</t>
  </si>
  <si>
    <t>CUST_05467</t>
  </si>
  <si>
    <t>CUST_05468</t>
  </si>
  <si>
    <t>CUST_05469</t>
  </si>
  <si>
    <t>CUST_05470</t>
  </si>
  <si>
    <t>CUST_05471</t>
  </si>
  <si>
    <t>CUST_05472</t>
  </si>
  <si>
    <t>CUST_05473</t>
  </si>
  <si>
    <t>CUST_05474</t>
  </si>
  <si>
    <t>CUST_05475</t>
  </si>
  <si>
    <t>CUST_05476</t>
  </si>
  <si>
    <t>CUST_05477</t>
  </si>
  <si>
    <t>CUST_05478</t>
  </si>
  <si>
    <t>CUST_05479</t>
  </si>
  <si>
    <t>CUST_05480</t>
  </si>
  <si>
    <t>CUST_05481</t>
  </si>
  <si>
    <t>CUST_05482</t>
  </si>
  <si>
    <t>CUST_05483</t>
  </si>
  <si>
    <t>CUST_05484</t>
  </si>
  <si>
    <t>CUST_05485</t>
  </si>
  <si>
    <t>CUST_05486</t>
  </si>
  <si>
    <t>CUST_05487</t>
  </si>
  <si>
    <t>CUST_05488</t>
  </si>
  <si>
    <t>CUST_05489</t>
  </si>
  <si>
    <t>CUST_05490</t>
  </si>
  <si>
    <t>CUST_05491</t>
  </si>
  <si>
    <t>CUST_05492</t>
  </si>
  <si>
    <t>CUST_05493</t>
  </si>
  <si>
    <t>CUST_05494</t>
  </si>
  <si>
    <t>CUST_05495</t>
  </si>
  <si>
    <t>CUST_05496</t>
  </si>
  <si>
    <t>CUST_05497</t>
  </si>
  <si>
    <t>CUST_05498</t>
  </si>
  <si>
    <t>CUST_05499</t>
  </si>
  <si>
    <t>CUST_05500</t>
  </si>
  <si>
    <t>CUST_05501</t>
  </si>
  <si>
    <t>CUST_05502</t>
  </si>
  <si>
    <t>CUST_05503</t>
  </si>
  <si>
    <t>CUST_05504</t>
  </si>
  <si>
    <t>CUST_05505</t>
  </si>
  <si>
    <t>CUST_05506</t>
  </si>
  <si>
    <t>CUST_05507</t>
  </si>
  <si>
    <t>CUST_05508</t>
  </si>
  <si>
    <t>CUST_05509</t>
  </si>
  <si>
    <t>CUST_05510</t>
  </si>
  <si>
    <t>CUST_05511</t>
  </si>
  <si>
    <t>CUST_05512</t>
  </si>
  <si>
    <t>CUST_05513</t>
  </si>
  <si>
    <t>CUST_05514</t>
  </si>
  <si>
    <t>CUST_05515</t>
  </si>
  <si>
    <t>CUST_05516</t>
  </si>
  <si>
    <t>CUST_05517</t>
  </si>
  <si>
    <t>CUST_05518</t>
  </si>
  <si>
    <t>CUST_05519</t>
  </si>
  <si>
    <t>CUST_05520</t>
  </si>
  <si>
    <t>CUST_05521</t>
  </si>
  <si>
    <t>CUST_05522</t>
  </si>
  <si>
    <t>CUST_05523</t>
  </si>
  <si>
    <t>CUST_05524</t>
  </si>
  <si>
    <t>CUST_05525</t>
  </si>
  <si>
    <t>CUST_05526</t>
  </si>
  <si>
    <t>CUST_05527</t>
  </si>
  <si>
    <t>CUST_05528</t>
  </si>
  <si>
    <t>CUST_05529</t>
  </si>
  <si>
    <t>CUST_05530</t>
  </si>
  <si>
    <t>CUST_05531</t>
  </si>
  <si>
    <t>CUST_05532</t>
  </si>
  <si>
    <t>CUST_05533</t>
  </si>
  <si>
    <t>CUST_05534</t>
  </si>
  <si>
    <t>CUST_05535</t>
  </si>
  <si>
    <t>CUST_05536</t>
  </si>
  <si>
    <t>CUST_05537</t>
  </si>
  <si>
    <t>CUST_05538</t>
  </si>
  <si>
    <t>CUST_05539</t>
  </si>
  <si>
    <t>CUST_05540</t>
  </si>
  <si>
    <t>CUST_05541</t>
  </si>
  <si>
    <t>CUST_05542</t>
  </si>
  <si>
    <t>CUST_05543</t>
  </si>
  <si>
    <t>CUST_05544</t>
  </si>
  <si>
    <t>CUST_05545</t>
  </si>
  <si>
    <t>CUST_05546</t>
  </si>
  <si>
    <t>CUST_05547</t>
  </si>
  <si>
    <t>CUST_05548</t>
  </si>
  <si>
    <t>CUST_05549</t>
  </si>
  <si>
    <t>CUST_05550</t>
  </si>
  <si>
    <t>CUST_05551</t>
  </si>
  <si>
    <t>CUST_05552</t>
  </si>
  <si>
    <t>CUST_05553</t>
  </si>
  <si>
    <t>CUST_05554</t>
  </si>
  <si>
    <t>CUST_05555</t>
  </si>
  <si>
    <t>CUST_05556</t>
  </si>
  <si>
    <t>CUST_05557</t>
  </si>
  <si>
    <t>CUST_05558</t>
  </si>
  <si>
    <t>CUST_05559</t>
  </si>
  <si>
    <t>CUST_05560</t>
  </si>
  <si>
    <t>CUST_05561</t>
  </si>
  <si>
    <t>CUST_05562</t>
  </si>
  <si>
    <t>CUST_05563</t>
  </si>
  <si>
    <t>CUST_05564</t>
  </si>
  <si>
    <t>CUST_05565</t>
  </si>
  <si>
    <t>CUST_05566</t>
  </si>
  <si>
    <t>CUST_05567</t>
  </si>
  <si>
    <t>CUST_05568</t>
  </si>
  <si>
    <t>CUST_05569</t>
  </si>
  <si>
    <t>CUST_05570</t>
  </si>
  <si>
    <t>CUST_05571</t>
  </si>
  <si>
    <t>CUST_05572</t>
  </si>
  <si>
    <t>CUST_05573</t>
  </si>
  <si>
    <t>CUST_05574</t>
  </si>
  <si>
    <t>CUST_05575</t>
  </si>
  <si>
    <t>CUST_05576</t>
  </si>
  <si>
    <t>CUST_05577</t>
  </si>
  <si>
    <t>CUST_05578</t>
  </si>
  <si>
    <t>CUST_05579</t>
  </si>
  <si>
    <t>CUST_05580</t>
  </si>
  <si>
    <t>CUST_05581</t>
  </si>
  <si>
    <t>CUST_05582</t>
  </si>
  <si>
    <t>CUST_05583</t>
  </si>
  <si>
    <t>CUST_05584</t>
  </si>
  <si>
    <t>CUST_05585</t>
  </si>
  <si>
    <t>CUST_05586</t>
  </si>
  <si>
    <t>CUST_05587</t>
  </si>
  <si>
    <t>CUST_05588</t>
  </si>
  <si>
    <t>CUST_05589</t>
  </si>
  <si>
    <t>CUST_05590</t>
  </si>
  <si>
    <t>CUST_05591</t>
  </si>
  <si>
    <t>CUST_05592</t>
  </si>
  <si>
    <t>CUST_05593</t>
  </si>
  <si>
    <t>CUST_05594</t>
  </si>
  <si>
    <t>CUST_05595</t>
  </si>
  <si>
    <t>CUST_05596</t>
  </si>
  <si>
    <t>CUST_05597</t>
  </si>
  <si>
    <t>CUST_05598</t>
  </si>
  <si>
    <t>CUST_05599</t>
  </si>
  <si>
    <t>CUST_05600</t>
  </si>
  <si>
    <t>CUST_05601</t>
  </si>
  <si>
    <t>CUST_05602</t>
  </si>
  <si>
    <t>CUST_05603</t>
  </si>
  <si>
    <t>CUST_05604</t>
  </si>
  <si>
    <t>CUST_05605</t>
  </si>
  <si>
    <t>CUST_05606</t>
  </si>
  <si>
    <t>CUST_05607</t>
  </si>
  <si>
    <t>CUST_05608</t>
  </si>
  <si>
    <t>CUST_05609</t>
  </si>
  <si>
    <t>CUST_05610</t>
  </si>
  <si>
    <t>CUST_05611</t>
  </si>
  <si>
    <t>CUST_05612</t>
  </si>
  <si>
    <t>CUST_05613</t>
  </si>
  <si>
    <t>CUST_05614</t>
  </si>
  <si>
    <t>CUST_05615</t>
  </si>
  <si>
    <t>CUST_05616</t>
  </si>
  <si>
    <t>CUST_05617</t>
  </si>
  <si>
    <t>CUST_05618</t>
  </si>
  <si>
    <t>CUST_05619</t>
  </si>
  <si>
    <t>CUST_05620</t>
  </si>
  <si>
    <t>CUST_05621</t>
  </si>
  <si>
    <t>CUST_05622</t>
  </si>
  <si>
    <t>CUST_05623</t>
  </si>
  <si>
    <t>CUST_05624</t>
  </si>
  <si>
    <t>CUST_05625</t>
  </si>
  <si>
    <t>CUST_05626</t>
  </si>
  <si>
    <t>CUST_05627</t>
  </si>
  <si>
    <t>CUST_05628</t>
  </si>
  <si>
    <t>CUST_05629</t>
  </si>
  <si>
    <t>CUST_05630</t>
  </si>
  <si>
    <t>CUST_05631</t>
  </si>
  <si>
    <t>CUST_05632</t>
  </si>
  <si>
    <t>CUST_05633</t>
  </si>
  <si>
    <t>CUST_05634</t>
  </si>
  <si>
    <t>CUST_05635</t>
  </si>
  <si>
    <t>CUST_05636</t>
  </si>
  <si>
    <t>CUST_05637</t>
  </si>
  <si>
    <t>CUST_05638</t>
  </si>
  <si>
    <t>CUST_05639</t>
  </si>
  <si>
    <t>CUST_05640</t>
  </si>
  <si>
    <t>CUST_05641</t>
  </si>
  <si>
    <t>CUST_05642</t>
  </si>
  <si>
    <t>CUST_05643</t>
  </si>
  <si>
    <t>CUST_05644</t>
  </si>
  <si>
    <t>CUST_05645</t>
  </si>
  <si>
    <t>CUST_05646</t>
  </si>
  <si>
    <t>CUST_05647</t>
  </si>
  <si>
    <t>CUST_05648</t>
  </si>
  <si>
    <t>CUST_05649</t>
  </si>
  <si>
    <t>CUST_05650</t>
  </si>
  <si>
    <t>CUST_05651</t>
  </si>
  <si>
    <t>CUST_05652</t>
  </si>
  <si>
    <t>CUST_05653</t>
  </si>
  <si>
    <t>CUST_05654</t>
  </si>
  <si>
    <t>CUST_05655</t>
  </si>
  <si>
    <t>CUST_05656</t>
  </si>
  <si>
    <t>CUST_05657</t>
  </si>
  <si>
    <t>CUST_05658</t>
  </si>
  <si>
    <t>CUST_05659</t>
  </si>
  <si>
    <t>CUST_05660</t>
  </si>
  <si>
    <t>CUST_05661</t>
  </si>
  <si>
    <t>CUST_05662</t>
  </si>
  <si>
    <t>CUST_05663</t>
  </si>
  <si>
    <t>CUST_05664</t>
  </si>
  <si>
    <t>CUST_05665</t>
  </si>
  <si>
    <t>CUST_05666</t>
  </si>
  <si>
    <t>CUST_05667</t>
  </si>
  <si>
    <t>CUST_05668</t>
  </si>
  <si>
    <t>CUST_05669</t>
  </si>
  <si>
    <t>CUST_05670</t>
  </si>
  <si>
    <t>CUST_05671</t>
  </si>
  <si>
    <t>CUST_05672</t>
  </si>
  <si>
    <t>CUST_05673</t>
  </si>
  <si>
    <t>CUST_05674</t>
  </si>
  <si>
    <t>CUST_05675</t>
  </si>
  <si>
    <t>CUST_05676</t>
  </si>
  <si>
    <t>CUST_05677</t>
  </si>
  <si>
    <t>CUST_05678</t>
  </si>
  <si>
    <t>CUST_05679</t>
  </si>
  <si>
    <t>CUST_05680</t>
  </si>
  <si>
    <t>CUST_05681</t>
  </si>
  <si>
    <t>CUST_05682</t>
  </si>
  <si>
    <t>CUST_05683</t>
  </si>
  <si>
    <t>CUST_05684</t>
  </si>
  <si>
    <t>CUST_05685</t>
  </si>
  <si>
    <t>CUST_05686</t>
  </si>
  <si>
    <t>CUST_05687</t>
  </si>
  <si>
    <t>CUST_05688</t>
  </si>
  <si>
    <t>CUST_05689</t>
  </si>
  <si>
    <t>CUST_05690</t>
  </si>
  <si>
    <t>CUST_05691</t>
  </si>
  <si>
    <t>CUST_05692</t>
  </si>
  <si>
    <t>CUST_05693</t>
  </si>
  <si>
    <t>CUST_05694</t>
  </si>
  <si>
    <t>CUST_05695</t>
  </si>
  <si>
    <t>CUST_05696</t>
  </si>
  <si>
    <t>CUST_05697</t>
  </si>
  <si>
    <t>CUST_05698</t>
  </si>
  <si>
    <t>CUST_05699</t>
  </si>
  <si>
    <t>CUST_05700</t>
  </si>
  <si>
    <t>CUST_05701</t>
  </si>
  <si>
    <t>CUST_05702</t>
  </si>
  <si>
    <t>CUST_05703</t>
  </si>
  <si>
    <t>CUST_05704</t>
  </si>
  <si>
    <t>CUST_05705</t>
  </si>
  <si>
    <t>CUST_05706</t>
  </si>
  <si>
    <t>CUST_05707</t>
  </si>
  <si>
    <t>CUST_05708</t>
  </si>
  <si>
    <t>CUST_05709</t>
  </si>
  <si>
    <t>CUST_05710</t>
  </si>
  <si>
    <t>CUST_05711</t>
  </si>
  <si>
    <t>CUST_05712</t>
  </si>
  <si>
    <t>CUST_05713</t>
  </si>
  <si>
    <t>CUST_05714</t>
  </si>
  <si>
    <t>CUST_05715</t>
  </si>
  <si>
    <t>CUST_05716</t>
  </si>
  <si>
    <t>CUST_05717</t>
  </si>
  <si>
    <t>CUST_05718</t>
  </si>
  <si>
    <t>CUST_05719</t>
  </si>
  <si>
    <t>CUST_05720</t>
  </si>
  <si>
    <t>CUST_05721</t>
  </si>
  <si>
    <t>CUST_05722</t>
  </si>
  <si>
    <t>CUST_05723</t>
  </si>
  <si>
    <t>CUST_05724</t>
  </si>
  <si>
    <t>CUST_05725</t>
  </si>
  <si>
    <t>CUST_05726</t>
  </si>
  <si>
    <t>CUST_05727</t>
  </si>
  <si>
    <t>CUST_05728</t>
  </si>
  <si>
    <t>CUST_05729</t>
  </si>
  <si>
    <t>CUST_05730</t>
  </si>
  <si>
    <t>CUST_05731</t>
  </si>
  <si>
    <t>CUST_05732</t>
  </si>
  <si>
    <t>CUST_05733</t>
  </si>
  <si>
    <t>CUST_05734</t>
  </si>
  <si>
    <t>CUST_05735</t>
  </si>
  <si>
    <t>CUST_05736</t>
  </si>
  <si>
    <t>CUST_05737</t>
  </si>
  <si>
    <t>CUST_05738</t>
  </si>
  <si>
    <t>CUST_05739</t>
  </si>
  <si>
    <t>CUST_05740</t>
  </si>
  <si>
    <t>CUST_05741</t>
  </si>
  <si>
    <t>CUST_05742</t>
  </si>
  <si>
    <t>CUST_05743</t>
  </si>
  <si>
    <t>CUST_05744</t>
  </si>
  <si>
    <t>CUST_05745</t>
  </si>
  <si>
    <t>CUST_05746</t>
  </si>
  <si>
    <t>CUST_05747</t>
  </si>
  <si>
    <t>CUST_05748</t>
  </si>
  <si>
    <t>CUST_05749</t>
  </si>
  <si>
    <t>CUST_05750</t>
  </si>
  <si>
    <t>CUST_05751</t>
  </si>
  <si>
    <t>CUST_05752</t>
  </si>
  <si>
    <t>CUST_05753</t>
  </si>
  <si>
    <t>CUST_05754</t>
  </si>
  <si>
    <t>CUST_05755</t>
  </si>
  <si>
    <t>CUST_05756</t>
  </si>
  <si>
    <t>CUST_05757</t>
  </si>
  <si>
    <t>CUST_05758</t>
  </si>
  <si>
    <t>CUST_05759</t>
  </si>
  <si>
    <t>CUST_05760</t>
  </si>
  <si>
    <t>CUST_05761</t>
  </si>
  <si>
    <t>CUST_05762</t>
  </si>
  <si>
    <t>CUST_05763</t>
  </si>
  <si>
    <t>CUST_05764</t>
  </si>
  <si>
    <t>CUST_05765</t>
  </si>
  <si>
    <t>CUST_05766</t>
  </si>
  <si>
    <t>CUST_05767</t>
  </si>
  <si>
    <t>CUST_05768</t>
  </si>
  <si>
    <t>CUST_05769</t>
  </si>
  <si>
    <t>CUST_05770</t>
  </si>
  <si>
    <t>CUST_05771</t>
  </si>
  <si>
    <t>CUST_05772</t>
  </si>
  <si>
    <t>CUST_05773</t>
  </si>
  <si>
    <t>CUST_05774</t>
  </si>
  <si>
    <t>CUST_05775</t>
  </si>
  <si>
    <t>CUST_05776</t>
  </si>
  <si>
    <t>CUST_05777</t>
  </si>
  <si>
    <t>CUST_05778</t>
  </si>
  <si>
    <t>CUST_05779</t>
  </si>
  <si>
    <t>CUST_05780</t>
  </si>
  <si>
    <t>CUST_05781</t>
  </si>
  <si>
    <t>CUST_05782</t>
  </si>
  <si>
    <t>CUST_05783</t>
  </si>
  <si>
    <t>CUST_05784</t>
  </si>
  <si>
    <t>CUST_05785</t>
  </si>
  <si>
    <t>CUST_05786</t>
  </si>
  <si>
    <t>CUST_05787</t>
  </si>
  <si>
    <t>CUST_05788</t>
  </si>
  <si>
    <t>CUST_05789</t>
  </si>
  <si>
    <t>CUST_05790</t>
  </si>
  <si>
    <t>CUST_05791</t>
  </si>
  <si>
    <t>CUST_05792</t>
  </si>
  <si>
    <t>CUST_05793</t>
  </si>
  <si>
    <t>CUST_05794</t>
  </si>
  <si>
    <t>CUST_05795</t>
  </si>
  <si>
    <t>CUST_05796</t>
  </si>
  <si>
    <t>CUST_05797</t>
  </si>
  <si>
    <t>CUST_05798</t>
  </si>
  <si>
    <t>CUST_05799</t>
  </si>
  <si>
    <t>CUST_05800</t>
  </si>
  <si>
    <t>CUST_05801</t>
  </si>
  <si>
    <t>CUST_05802</t>
  </si>
  <si>
    <t>CUST_05803</t>
  </si>
  <si>
    <t>CUST_05804</t>
  </si>
  <si>
    <t>CUST_05805</t>
  </si>
  <si>
    <t>CUST_05806</t>
  </si>
  <si>
    <t>CUST_05807</t>
  </si>
  <si>
    <t>CUST_05808</t>
  </si>
  <si>
    <t>CUST_05809</t>
  </si>
  <si>
    <t>CUST_05810</t>
  </si>
  <si>
    <t>CUST_05811</t>
  </si>
  <si>
    <t>CUST_05812</t>
  </si>
  <si>
    <t>CUST_05813</t>
  </si>
  <si>
    <t>CUST_05814</t>
  </si>
  <si>
    <t>CUST_05815</t>
  </si>
  <si>
    <t>CUST_05816</t>
  </si>
  <si>
    <t>CUST_05817</t>
  </si>
  <si>
    <t>CUST_05818</t>
  </si>
  <si>
    <t>CUST_05819</t>
  </si>
  <si>
    <t>CUST_05820</t>
  </si>
  <si>
    <t>CUST_05821</t>
  </si>
  <si>
    <t>CUST_05822</t>
  </si>
  <si>
    <t>CUST_05823</t>
  </si>
  <si>
    <t>CUST_05824</t>
  </si>
  <si>
    <t>CUST_05825</t>
  </si>
  <si>
    <t>CUST_05826</t>
  </si>
  <si>
    <t>CUST_05827</t>
  </si>
  <si>
    <t>CUST_05828</t>
  </si>
  <si>
    <t>CUST_05829</t>
  </si>
  <si>
    <t>CUST_05830</t>
  </si>
  <si>
    <t>CUST_05831</t>
  </si>
  <si>
    <t>CUST_05832</t>
  </si>
  <si>
    <t>CUST_05833</t>
  </si>
  <si>
    <t>CUST_05834</t>
  </si>
  <si>
    <t>CUST_05835</t>
  </si>
  <si>
    <t>CUST_05836</t>
  </si>
  <si>
    <t>CUST_05837</t>
  </si>
  <si>
    <t>CUST_05838</t>
  </si>
  <si>
    <t>CUST_05839</t>
  </si>
  <si>
    <t>CUST_05840</t>
  </si>
  <si>
    <t>CUST_05841</t>
  </si>
  <si>
    <t>CUST_05842</t>
  </si>
  <si>
    <t>CUST_05843</t>
  </si>
  <si>
    <t>CUST_05844</t>
  </si>
  <si>
    <t>CUST_05845</t>
  </si>
  <si>
    <t>CUST_05846</t>
  </si>
  <si>
    <t>CUST_05847</t>
  </si>
  <si>
    <t>CUST_05848</t>
  </si>
  <si>
    <t>CUST_05849</t>
  </si>
  <si>
    <t>CUST_05850</t>
  </si>
  <si>
    <t>CUST_05851</t>
  </si>
  <si>
    <t>CUST_05852</t>
  </si>
  <si>
    <t>CUST_05853</t>
  </si>
  <si>
    <t>CUST_05854</t>
  </si>
  <si>
    <t>CUST_05855</t>
  </si>
  <si>
    <t>CUST_05856</t>
  </si>
  <si>
    <t>CUST_05857</t>
  </si>
  <si>
    <t>CUST_05858</t>
  </si>
  <si>
    <t>CUST_05859</t>
  </si>
  <si>
    <t>CUST_05860</t>
  </si>
  <si>
    <t>CUST_05861</t>
  </si>
  <si>
    <t>CUST_05862</t>
  </si>
  <si>
    <t>CUST_05863</t>
  </si>
  <si>
    <t>CUST_05864</t>
  </si>
  <si>
    <t>CUST_05865</t>
  </si>
  <si>
    <t>CUST_05866</t>
  </si>
  <si>
    <t>CUST_05867</t>
  </si>
  <si>
    <t>CUST_05868</t>
  </si>
  <si>
    <t>CUST_05869</t>
  </si>
  <si>
    <t>CUST_05870</t>
  </si>
  <si>
    <t>CUST_05871</t>
  </si>
  <si>
    <t>CUST_05872</t>
  </si>
  <si>
    <t>CUST_05873</t>
  </si>
  <si>
    <t>CUST_05874</t>
  </si>
  <si>
    <t>CUST_05875</t>
  </si>
  <si>
    <t>CUST_05876</t>
  </si>
  <si>
    <t>CUST_05877</t>
  </si>
  <si>
    <t>CUST_05878</t>
  </si>
  <si>
    <t>CUST_05879</t>
  </si>
  <si>
    <t>CUST_05880</t>
  </si>
  <si>
    <t>CUST_05881</t>
  </si>
  <si>
    <t>CUST_05882</t>
  </si>
  <si>
    <t>CUST_05883</t>
  </si>
  <si>
    <t>CUST_05884</t>
  </si>
  <si>
    <t>CUST_05885</t>
  </si>
  <si>
    <t>CUST_05886</t>
  </si>
  <si>
    <t>CUST_05887</t>
  </si>
  <si>
    <t>CUST_05888</t>
  </si>
  <si>
    <t>CUST_05889</t>
  </si>
  <si>
    <t>CUST_05890</t>
  </si>
  <si>
    <t>CUST_05891</t>
  </si>
  <si>
    <t>CUST_05892</t>
  </si>
  <si>
    <t>CUST_05893</t>
  </si>
  <si>
    <t>CUST_05894</t>
  </si>
  <si>
    <t>CUST_05895</t>
  </si>
  <si>
    <t>CUST_05896</t>
  </si>
  <si>
    <t>CUST_05897</t>
  </si>
  <si>
    <t>CUST_05898</t>
  </si>
  <si>
    <t>CUST_05899</t>
  </si>
  <si>
    <t>CUST_05900</t>
  </si>
  <si>
    <t>CUST_05901</t>
  </si>
  <si>
    <t>CUST_05902</t>
  </si>
  <si>
    <t>CUST_05903</t>
  </si>
  <si>
    <t>CUST_05904</t>
  </si>
  <si>
    <t>CUST_05905</t>
  </si>
  <si>
    <t>CUST_05906</t>
  </si>
  <si>
    <t>CUST_05907</t>
  </si>
  <si>
    <t>CUST_05908</t>
  </si>
  <si>
    <t>CUST_05909</t>
  </si>
  <si>
    <t>CUST_05910</t>
  </si>
  <si>
    <t>CUST_05911</t>
  </si>
  <si>
    <t>CUST_05912</t>
  </si>
  <si>
    <t>CUST_05913</t>
  </si>
  <si>
    <t>CUST_05914</t>
  </si>
  <si>
    <t>CUST_05915</t>
  </si>
  <si>
    <t>CUST_05916</t>
  </si>
  <si>
    <t>CUST_05917</t>
  </si>
  <si>
    <t>CUST_05918</t>
  </si>
  <si>
    <t>CUST_05919</t>
  </si>
  <si>
    <t>CUST_05920</t>
  </si>
  <si>
    <t>CUST_05921</t>
  </si>
  <si>
    <t>CUST_05922</t>
  </si>
  <si>
    <t>CUST_05923</t>
  </si>
  <si>
    <t>CUST_05924</t>
  </si>
  <si>
    <t>CUST_05925</t>
  </si>
  <si>
    <t>CUST_05926</t>
  </si>
  <si>
    <t>CUST_05927</t>
  </si>
  <si>
    <t>CUST_05928</t>
  </si>
  <si>
    <t>CUST_05929</t>
  </si>
  <si>
    <t>CUST_05930</t>
  </si>
  <si>
    <t>CUST_05931</t>
  </si>
  <si>
    <t>CUST_05932</t>
  </si>
  <si>
    <t>CUST_05933</t>
  </si>
  <si>
    <t>CUST_05934</t>
  </si>
  <si>
    <t>CUST_05935</t>
  </si>
  <si>
    <t>CUST_05936</t>
  </si>
  <si>
    <t>CUST_05937</t>
  </si>
  <si>
    <t>CUST_05938</t>
  </si>
  <si>
    <t>CUST_05939</t>
  </si>
  <si>
    <t>CUST_05940</t>
  </si>
  <si>
    <t>CUST_05941</t>
  </si>
  <si>
    <t>CUST_05942</t>
  </si>
  <si>
    <t>CUST_05943</t>
  </si>
  <si>
    <t>CUST_05944</t>
  </si>
  <si>
    <t>CUST_05945</t>
  </si>
  <si>
    <t>CUST_05946</t>
  </si>
  <si>
    <t>CUST_05947</t>
  </si>
  <si>
    <t>CUST_05948</t>
  </si>
  <si>
    <t>CUST_05949</t>
  </si>
  <si>
    <t>CUST_05950</t>
  </si>
  <si>
    <t>CUST_05951</t>
  </si>
  <si>
    <t>CUST_05952</t>
  </si>
  <si>
    <t>CUST_05953</t>
  </si>
  <si>
    <t>CUST_05954</t>
  </si>
  <si>
    <t>CUST_05955</t>
  </si>
  <si>
    <t>CUST_05956</t>
  </si>
  <si>
    <t>CUST_05957</t>
  </si>
  <si>
    <t>CUST_05958</t>
  </si>
  <si>
    <t>CUST_05959</t>
  </si>
  <si>
    <t>CUST_05960</t>
  </si>
  <si>
    <t>CUST_05961</t>
  </si>
  <si>
    <t>CUST_05962</t>
  </si>
  <si>
    <t>CUST_05963</t>
  </si>
  <si>
    <t>CUST_05964</t>
  </si>
  <si>
    <t>CUST_05965</t>
  </si>
  <si>
    <t>CUST_05966</t>
  </si>
  <si>
    <t>CUST_05967</t>
  </si>
  <si>
    <t>CUST_05968</t>
  </si>
  <si>
    <t>CUST_05969</t>
  </si>
  <si>
    <t>CUST_05970</t>
  </si>
  <si>
    <t>CUST_05971</t>
  </si>
  <si>
    <t>CUST_05972</t>
  </si>
  <si>
    <t>CUST_05973</t>
  </si>
  <si>
    <t>CUST_05974</t>
  </si>
  <si>
    <t>CUST_05975</t>
  </si>
  <si>
    <t>CUST_05976</t>
  </si>
  <si>
    <t>CUST_05977</t>
  </si>
  <si>
    <t>CUST_05978</t>
  </si>
  <si>
    <t>CUST_05979</t>
  </si>
  <si>
    <t>CUST_05980</t>
  </si>
  <si>
    <t>CUST_05981</t>
  </si>
  <si>
    <t>CUST_05982</t>
  </si>
  <si>
    <t>CUST_05983</t>
  </si>
  <si>
    <t>CUST_05984</t>
  </si>
  <si>
    <t>CUST_05985</t>
  </si>
  <si>
    <t>CUST_05986</t>
  </si>
  <si>
    <t>CUST_05987</t>
  </si>
  <si>
    <t>CUST_05988</t>
  </si>
  <si>
    <t>CUST_05989</t>
  </si>
  <si>
    <t>CUST_05990</t>
  </si>
  <si>
    <t>CUST_05991</t>
  </si>
  <si>
    <t>CUST_05992</t>
  </si>
  <si>
    <t>CUST_05993</t>
  </si>
  <si>
    <t>CUST_05994</t>
  </si>
  <si>
    <t>CUST_05995</t>
  </si>
  <si>
    <t>CUST_05996</t>
  </si>
  <si>
    <t>CUST_05997</t>
  </si>
  <si>
    <t>CUST_05998</t>
  </si>
  <si>
    <t>CUST_05999</t>
  </si>
  <si>
    <t>CUST_06000</t>
  </si>
  <si>
    <t>CUST_06001</t>
  </si>
  <si>
    <t>CUST_06002</t>
  </si>
  <si>
    <t>CUST_06003</t>
  </si>
  <si>
    <t>CUST_06004</t>
  </si>
  <si>
    <t>CUST_06005</t>
  </si>
  <si>
    <t>CUST_06006</t>
  </si>
  <si>
    <t>CUST_06007</t>
  </si>
  <si>
    <t>CUST_06008</t>
  </si>
  <si>
    <t>CUST_06009</t>
  </si>
  <si>
    <t>CUST_06010</t>
  </si>
  <si>
    <t>CUST_06011</t>
  </si>
  <si>
    <t>CUST_06012</t>
  </si>
  <si>
    <t>CUST_06013</t>
  </si>
  <si>
    <t>CUST_06014</t>
  </si>
  <si>
    <t>CUST_06015</t>
  </si>
  <si>
    <t>CUST_06016</t>
  </si>
  <si>
    <t>CUST_06017</t>
  </si>
  <si>
    <t>CUST_06018</t>
  </si>
  <si>
    <t>CUST_06019</t>
  </si>
  <si>
    <t>CUST_06020</t>
  </si>
  <si>
    <t>CUST_06021</t>
  </si>
  <si>
    <t>CUST_06022</t>
  </si>
  <si>
    <t>CUST_06023</t>
  </si>
  <si>
    <t>CUST_06024</t>
  </si>
  <si>
    <t>CUST_06025</t>
  </si>
  <si>
    <t>CUST_06026</t>
  </si>
  <si>
    <t>CUST_06027</t>
  </si>
  <si>
    <t>CUST_06028</t>
  </si>
  <si>
    <t>CUST_06029</t>
  </si>
  <si>
    <t>CUST_06030</t>
  </si>
  <si>
    <t>CUST_06031</t>
  </si>
  <si>
    <t>CUST_06032</t>
  </si>
  <si>
    <t>CUST_06033</t>
  </si>
  <si>
    <t>CUST_06034</t>
  </si>
  <si>
    <t>CUST_06035</t>
  </si>
  <si>
    <t>CUST_06036</t>
  </si>
  <si>
    <t>CUST_06037</t>
  </si>
  <si>
    <t>CUST_06038</t>
  </si>
  <si>
    <t>CUST_06039</t>
  </si>
  <si>
    <t>CUST_06040</t>
  </si>
  <si>
    <t>CUST_06041</t>
  </si>
  <si>
    <t>CUST_06042</t>
  </si>
  <si>
    <t>CUST_06043</t>
  </si>
  <si>
    <t>CUST_06044</t>
  </si>
  <si>
    <t>CUST_06045</t>
  </si>
  <si>
    <t>CUST_06046</t>
  </si>
  <si>
    <t>CUST_06047</t>
  </si>
  <si>
    <t>CUST_06048</t>
  </si>
  <si>
    <t>CUST_06049</t>
  </si>
  <si>
    <t>CUST_06050</t>
  </si>
  <si>
    <t>CUST_06051</t>
  </si>
  <si>
    <t>CUST_06052</t>
  </si>
  <si>
    <t>CUST_06053</t>
  </si>
  <si>
    <t>CUST_06054</t>
  </si>
  <si>
    <t>CUST_06055</t>
  </si>
  <si>
    <t>CUST_06056</t>
  </si>
  <si>
    <t>CUST_06057</t>
  </si>
  <si>
    <t>CUST_06058</t>
  </si>
  <si>
    <t>CUST_06059</t>
  </si>
  <si>
    <t>CUST_06060</t>
  </si>
  <si>
    <t>CUST_06061</t>
  </si>
  <si>
    <t>CUST_06062</t>
  </si>
  <si>
    <t>CUST_06063</t>
  </si>
  <si>
    <t>CUST_06064</t>
  </si>
  <si>
    <t>CUST_06065</t>
  </si>
  <si>
    <t>CUST_06066</t>
  </si>
  <si>
    <t>CUST_06067</t>
  </si>
  <si>
    <t>CUST_06068</t>
  </si>
  <si>
    <t>CUST_06069</t>
  </si>
  <si>
    <t>CUST_06070</t>
  </si>
  <si>
    <t>CUST_06071</t>
  </si>
  <si>
    <t>CUST_06072</t>
  </si>
  <si>
    <t>CUST_06073</t>
  </si>
  <si>
    <t>CUST_06074</t>
  </si>
  <si>
    <t>CUST_06075</t>
  </si>
  <si>
    <t>CUST_06076</t>
  </si>
  <si>
    <t>CUST_06077</t>
  </si>
  <si>
    <t>CUST_06078</t>
  </si>
  <si>
    <t>CUST_06079</t>
  </si>
  <si>
    <t>CUST_06080</t>
  </si>
  <si>
    <t>CUST_06081</t>
  </si>
  <si>
    <t>CUST_06082</t>
  </si>
  <si>
    <t>CUST_06083</t>
  </si>
  <si>
    <t>CUST_06084</t>
  </si>
  <si>
    <t>CUST_06085</t>
  </si>
  <si>
    <t>CUST_06086</t>
  </si>
  <si>
    <t>CUST_06087</t>
  </si>
  <si>
    <t>CUST_06088</t>
  </si>
  <si>
    <t>CUST_06089</t>
  </si>
  <si>
    <t>CUST_06090</t>
  </si>
  <si>
    <t>CUST_06091</t>
  </si>
  <si>
    <t>CUST_06092</t>
  </si>
  <si>
    <t>CUST_06093</t>
  </si>
  <si>
    <t>CUST_06094</t>
  </si>
  <si>
    <t>CUST_06095</t>
  </si>
  <si>
    <t>CUST_06096</t>
  </si>
  <si>
    <t>CUST_06097</t>
  </si>
  <si>
    <t>CUST_06098</t>
  </si>
  <si>
    <t>CUST_06099</t>
  </si>
  <si>
    <t>CUST_06100</t>
  </si>
  <si>
    <t>CUST_06101</t>
  </si>
  <si>
    <t>CUST_06102</t>
  </si>
  <si>
    <t>CUST_06103</t>
  </si>
  <si>
    <t>CUST_06104</t>
  </si>
  <si>
    <t>CUST_06105</t>
  </si>
  <si>
    <t>CUST_06106</t>
  </si>
  <si>
    <t>CUST_06107</t>
  </si>
  <si>
    <t>CUST_06108</t>
  </si>
  <si>
    <t>CUST_06109</t>
  </si>
  <si>
    <t>CUST_06110</t>
  </si>
  <si>
    <t>CUST_06111</t>
  </si>
  <si>
    <t>CUST_06112</t>
  </si>
  <si>
    <t>CUST_06113</t>
  </si>
  <si>
    <t>CUST_06114</t>
  </si>
  <si>
    <t>CUST_06115</t>
  </si>
  <si>
    <t>CUST_06116</t>
  </si>
  <si>
    <t>CUST_06117</t>
  </si>
  <si>
    <t>CUST_06118</t>
  </si>
  <si>
    <t>CUST_06119</t>
  </si>
  <si>
    <t>CUST_06120</t>
  </si>
  <si>
    <t>CUST_06121</t>
  </si>
  <si>
    <t>CUST_06122</t>
  </si>
  <si>
    <t>CUST_06123</t>
  </si>
  <si>
    <t>CUST_06124</t>
  </si>
  <si>
    <t>CUST_06125</t>
  </si>
  <si>
    <t>CUST_06126</t>
  </si>
  <si>
    <t>CUST_06127</t>
  </si>
  <si>
    <t>CUST_06128</t>
  </si>
  <si>
    <t>CUST_06129</t>
  </si>
  <si>
    <t>CUST_06130</t>
  </si>
  <si>
    <t>CUST_06131</t>
  </si>
  <si>
    <t>CUST_06132</t>
  </si>
  <si>
    <t>CUST_06133</t>
  </si>
  <si>
    <t>CUST_06134</t>
  </si>
  <si>
    <t>CUST_06135</t>
  </si>
  <si>
    <t>CUST_06136</t>
  </si>
  <si>
    <t>CUST_06137</t>
  </si>
  <si>
    <t>CUST_06138</t>
  </si>
  <si>
    <t>CUST_06139</t>
  </si>
  <si>
    <t>CUST_06140</t>
  </si>
  <si>
    <t>CUST_06141</t>
  </si>
  <si>
    <t>CUST_06142</t>
  </si>
  <si>
    <t>CUST_06143</t>
  </si>
  <si>
    <t>CUST_06144</t>
  </si>
  <si>
    <t>CUST_06145</t>
  </si>
  <si>
    <t>CUST_06146</t>
  </si>
  <si>
    <t>CUST_06147</t>
  </si>
  <si>
    <t>CUST_06148</t>
  </si>
  <si>
    <t>CUST_06149</t>
  </si>
  <si>
    <t>CUST_06150</t>
  </si>
  <si>
    <t>CUST_06151</t>
  </si>
  <si>
    <t>CUST_06152</t>
  </si>
  <si>
    <t>CUST_06153</t>
  </si>
  <si>
    <t>CUST_06154</t>
  </si>
  <si>
    <t>CUST_06155</t>
  </si>
  <si>
    <t>CUST_06156</t>
  </si>
  <si>
    <t>CUST_06157</t>
  </si>
  <si>
    <t>CUST_06158</t>
  </si>
  <si>
    <t>CUST_06159</t>
  </si>
  <si>
    <t>CUST_06160</t>
  </si>
  <si>
    <t>CUST_06161</t>
  </si>
  <si>
    <t>CUST_06162</t>
  </si>
  <si>
    <t>CUST_06163</t>
  </si>
  <si>
    <t>CUST_06164</t>
  </si>
  <si>
    <t>CUST_06165</t>
  </si>
  <si>
    <t>CUST_06166</t>
  </si>
  <si>
    <t>CUST_06167</t>
  </si>
  <si>
    <t>CUST_06168</t>
  </si>
  <si>
    <t>CUST_06169</t>
  </si>
  <si>
    <t>CUST_06170</t>
  </si>
  <si>
    <t>CUST_06171</t>
  </si>
  <si>
    <t>CUST_06172</t>
  </si>
  <si>
    <t>CUST_06173</t>
  </si>
  <si>
    <t>CUST_06174</t>
  </si>
  <si>
    <t>CUST_06175</t>
  </si>
  <si>
    <t>CUST_06176</t>
  </si>
  <si>
    <t>CUST_06177</t>
  </si>
  <si>
    <t>CUST_06178</t>
  </si>
  <si>
    <t>CUST_06179</t>
  </si>
  <si>
    <t>CUST_06180</t>
  </si>
  <si>
    <t>CUST_06181</t>
  </si>
  <si>
    <t>CUST_06182</t>
  </si>
  <si>
    <t>CUST_06183</t>
  </si>
  <si>
    <t>CUST_06184</t>
  </si>
  <si>
    <t>CUST_06185</t>
  </si>
  <si>
    <t>CUST_06186</t>
  </si>
  <si>
    <t>CUST_06187</t>
  </si>
  <si>
    <t>CUST_06188</t>
  </si>
  <si>
    <t>CUST_06189</t>
  </si>
  <si>
    <t>CUST_06190</t>
  </si>
  <si>
    <t>CUST_06191</t>
  </si>
  <si>
    <t>CUST_06192</t>
  </si>
  <si>
    <t>CUST_06193</t>
  </si>
  <si>
    <t>CUST_06194</t>
  </si>
  <si>
    <t>CUST_06195</t>
  </si>
  <si>
    <t>CUST_06196</t>
  </si>
  <si>
    <t>CUST_06197</t>
  </si>
  <si>
    <t>CUST_06198</t>
  </si>
  <si>
    <t>CUST_06199</t>
  </si>
  <si>
    <t>CUST_06200</t>
  </si>
  <si>
    <t>CUST_06201</t>
  </si>
  <si>
    <t>CUST_06202</t>
  </si>
  <si>
    <t>CUST_06203</t>
  </si>
  <si>
    <t>CUST_06204</t>
  </si>
  <si>
    <t>CUST_06205</t>
  </si>
  <si>
    <t>CUST_06206</t>
  </si>
  <si>
    <t>CUST_06207</t>
  </si>
  <si>
    <t>CUST_06208</t>
  </si>
  <si>
    <t>CUST_06209</t>
  </si>
  <si>
    <t>CUST_06210</t>
  </si>
  <si>
    <t>CUST_06211</t>
  </si>
  <si>
    <t>CUST_06212</t>
  </si>
  <si>
    <t>CUST_06213</t>
  </si>
  <si>
    <t>CUST_06214</t>
  </si>
  <si>
    <t>CUST_06215</t>
  </si>
  <si>
    <t>CUST_06216</t>
  </si>
  <si>
    <t>CUST_06217</t>
  </si>
  <si>
    <t>CUST_06218</t>
  </si>
  <si>
    <t>CUST_06219</t>
  </si>
  <si>
    <t>CUST_06220</t>
  </si>
  <si>
    <t>CUST_06221</t>
  </si>
  <si>
    <t>CUST_06222</t>
  </si>
  <si>
    <t>CUST_06223</t>
  </si>
  <si>
    <t>CUST_06224</t>
  </si>
  <si>
    <t>CUST_06225</t>
  </si>
  <si>
    <t>CUST_06226</t>
  </si>
  <si>
    <t>CUST_06227</t>
  </si>
  <si>
    <t>CUST_06228</t>
  </si>
  <si>
    <t>CUST_06229</t>
  </si>
  <si>
    <t>CUST_06230</t>
  </si>
  <si>
    <t>CUST_06231</t>
  </si>
  <si>
    <t>CUST_06232</t>
  </si>
  <si>
    <t>CUST_06233</t>
  </si>
  <si>
    <t>CUST_06234</t>
  </si>
  <si>
    <t>CUST_06235</t>
  </si>
  <si>
    <t>CUST_06236</t>
  </si>
  <si>
    <t>CUST_06237</t>
  </si>
  <si>
    <t>CUST_06238</t>
  </si>
  <si>
    <t>CUST_06239</t>
  </si>
  <si>
    <t>CUST_06240</t>
  </si>
  <si>
    <t>CUST_06241</t>
  </si>
  <si>
    <t>CUST_06242</t>
  </si>
  <si>
    <t>CUST_06243</t>
  </si>
  <si>
    <t>CUST_06244</t>
  </si>
  <si>
    <t>CUST_06245</t>
  </si>
  <si>
    <t>CUST_06246</t>
  </si>
  <si>
    <t>CUST_06247</t>
  </si>
  <si>
    <t>CUST_06248</t>
  </si>
  <si>
    <t>CUST_06249</t>
  </si>
  <si>
    <t>CUST_06250</t>
  </si>
  <si>
    <t>CUST_06251</t>
  </si>
  <si>
    <t>CUST_06252</t>
  </si>
  <si>
    <t>CUST_06253</t>
  </si>
  <si>
    <t>CUST_06254</t>
  </si>
  <si>
    <t>CUST_06255</t>
  </si>
  <si>
    <t>CUST_06256</t>
  </si>
  <si>
    <t>CUST_06257</t>
  </si>
  <si>
    <t>CUST_06258</t>
  </si>
  <si>
    <t>CUST_06259</t>
  </si>
  <si>
    <t>CUST_06260</t>
  </si>
  <si>
    <t>CUST_06261</t>
  </si>
  <si>
    <t>CUST_06262</t>
  </si>
  <si>
    <t>CUST_06263</t>
  </si>
  <si>
    <t>CUST_06264</t>
  </si>
  <si>
    <t>CUST_06265</t>
  </si>
  <si>
    <t>CUST_06266</t>
  </si>
  <si>
    <t>CUST_06267</t>
  </si>
  <si>
    <t>CUST_06268</t>
  </si>
  <si>
    <t>CUST_06269</t>
  </si>
  <si>
    <t>CUST_06270</t>
  </si>
  <si>
    <t>CUST_06271</t>
  </si>
  <si>
    <t>CUST_06272</t>
  </si>
  <si>
    <t>CUST_06273</t>
  </si>
  <si>
    <t>CUST_06274</t>
  </si>
  <si>
    <t>CUST_06275</t>
  </si>
  <si>
    <t>CUST_06276</t>
  </si>
  <si>
    <t>CUST_06277</t>
  </si>
  <si>
    <t>CUST_06278</t>
  </si>
  <si>
    <t>CUST_06279</t>
  </si>
  <si>
    <t>CUST_06280</t>
  </si>
  <si>
    <t>CUST_06281</t>
  </si>
  <si>
    <t>CUST_06282</t>
  </si>
  <si>
    <t>CUST_06283</t>
  </si>
  <si>
    <t>CUST_06284</t>
  </si>
  <si>
    <t>CUST_06285</t>
  </si>
  <si>
    <t>CUST_06286</t>
  </si>
  <si>
    <t>CUST_06287</t>
  </si>
  <si>
    <t>CUST_06288</t>
  </si>
  <si>
    <t>CUST_06289</t>
  </si>
  <si>
    <t>CUST_06290</t>
  </si>
  <si>
    <t>CUST_06291</t>
  </si>
  <si>
    <t>CUST_06292</t>
  </si>
  <si>
    <t>CUST_06293</t>
  </si>
  <si>
    <t>CUST_06294</t>
  </si>
  <si>
    <t>CUST_06295</t>
  </si>
  <si>
    <t>CUST_06296</t>
  </si>
  <si>
    <t>CUST_06297</t>
  </si>
  <si>
    <t>CUST_06298</t>
  </si>
  <si>
    <t>CUST_06299</t>
  </si>
  <si>
    <t>CUST_06300</t>
  </si>
  <si>
    <t>CUST_06301</t>
  </si>
  <si>
    <t>CUST_06302</t>
  </si>
  <si>
    <t>CUST_06303</t>
  </si>
  <si>
    <t>CUST_06304</t>
  </si>
  <si>
    <t>CUST_06305</t>
  </si>
  <si>
    <t>CUST_06306</t>
  </si>
  <si>
    <t>CUST_06307</t>
  </si>
  <si>
    <t>CUST_06308</t>
  </si>
  <si>
    <t>CUST_06309</t>
  </si>
  <si>
    <t>CUST_06310</t>
  </si>
  <si>
    <t>CUST_06311</t>
  </si>
  <si>
    <t>CUST_06312</t>
  </si>
  <si>
    <t>CUST_06313</t>
  </si>
  <si>
    <t>CUST_06314</t>
  </si>
  <si>
    <t>CUST_06315</t>
  </si>
  <si>
    <t>CUST_06316</t>
  </si>
  <si>
    <t>CUST_06317</t>
  </si>
  <si>
    <t>CUST_06318</t>
  </si>
  <si>
    <t>CUST_06319</t>
  </si>
  <si>
    <t>CUST_06320</t>
  </si>
  <si>
    <t>CUST_06321</t>
  </si>
  <si>
    <t>CUST_06322</t>
  </si>
  <si>
    <t>CUST_06323</t>
  </si>
  <si>
    <t>CUST_06324</t>
  </si>
  <si>
    <t>CUST_06325</t>
  </si>
  <si>
    <t>CUST_06326</t>
  </si>
  <si>
    <t>CUST_06327</t>
  </si>
  <si>
    <t>CUST_06328</t>
  </si>
  <si>
    <t>CUST_06329</t>
  </si>
  <si>
    <t>CUST_06330</t>
  </si>
  <si>
    <t>CUST_06331</t>
  </si>
  <si>
    <t>CUST_06332</t>
  </si>
  <si>
    <t>CUST_06333</t>
  </si>
  <si>
    <t>CUST_06334</t>
  </si>
  <si>
    <t>CUST_06335</t>
  </si>
  <si>
    <t>CUST_06336</t>
  </si>
  <si>
    <t>CUST_06337</t>
  </si>
  <si>
    <t>CUST_06338</t>
  </si>
  <si>
    <t>CUST_06339</t>
  </si>
  <si>
    <t>CUST_06340</t>
  </si>
  <si>
    <t>CUST_06341</t>
  </si>
  <si>
    <t>CUST_06342</t>
  </si>
  <si>
    <t>CUST_06343</t>
  </si>
  <si>
    <t>CUST_06344</t>
  </si>
  <si>
    <t>CUST_06345</t>
  </si>
  <si>
    <t>CUST_06346</t>
  </si>
  <si>
    <t>CUST_06347</t>
  </si>
  <si>
    <t>CUST_06348</t>
  </si>
  <si>
    <t>CUST_06349</t>
  </si>
  <si>
    <t>CUST_06350</t>
  </si>
  <si>
    <t>CUST_06351</t>
  </si>
  <si>
    <t>CUST_06352</t>
  </si>
  <si>
    <t>CUST_06353</t>
  </si>
  <si>
    <t>CUST_06354</t>
  </si>
  <si>
    <t>CUST_06355</t>
  </si>
  <si>
    <t>CUST_06356</t>
  </si>
  <si>
    <t>CUST_06357</t>
  </si>
  <si>
    <t>CUST_06358</t>
  </si>
  <si>
    <t>CUST_06359</t>
  </si>
  <si>
    <t>CUST_06360</t>
  </si>
  <si>
    <t>CUST_06361</t>
  </si>
  <si>
    <t>CUST_06362</t>
  </si>
  <si>
    <t>CUST_06363</t>
  </si>
  <si>
    <t>CUST_06364</t>
  </si>
  <si>
    <t>CUST_06365</t>
  </si>
  <si>
    <t>CUST_06366</t>
  </si>
  <si>
    <t>CUST_06367</t>
  </si>
  <si>
    <t>CUST_06368</t>
  </si>
  <si>
    <t>CUST_06369</t>
  </si>
  <si>
    <t>CUST_06370</t>
  </si>
  <si>
    <t>CUST_06371</t>
  </si>
  <si>
    <t>CUST_06372</t>
  </si>
  <si>
    <t>CUST_06373</t>
  </si>
  <si>
    <t>CUST_06374</t>
  </si>
  <si>
    <t>CUST_06375</t>
  </si>
  <si>
    <t>CUST_06376</t>
  </si>
  <si>
    <t>CUST_06377</t>
  </si>
  <si>
    <t>CUST_06378</t>
  </si>
  <si>
    <t>CUST_06379</t>
  </si>
  <si>
    <t>CUST_06380</t>
  </si>
  <si>
    <t>CUST_06381</t>
  </si>
  <si>
    <t>CUST_06382</t>
  </si>
  <si>
    <t>CUST_06383</t>
  </si>
  <si>
    <t>CUST_06384</t>
  </si>
  <si>
    <t>CUST_06385</t>
  </si>
  <si>
    <t>CUST_06386</t>
  </si>
  <si>
    <t>CUST_06387</t>
  </si>
  <si>
    <t>CUST_06388</t>
  </si>
  <si>
    <t>CUST_06389</t>
  </si>
  <si>
    <t>CUST_06390</t>
  </si>
  <si>
    <t>CUST_06391</t>
  </si>
  <si>
    <t>CUST_06392</t>
  </si>
  <si>
    <t>CUST_06393</t>
  </si>
  <si>
    <t>CUST_06394</t>
  </si>
  <si>
    <t>CUST_06395</t>
  </si>
  <si>
    <t>CUST_06396</t>
  </si>
  <si>
    <t>CUST_06397</t>
  </si>
  <si>
    <t>CUST_06398</t>
  </si>
  <si>
    <t>CUST_06399</t>
  </si>
  <si>
    <t>CUST_06400</t>
  </si>
  <si>
    <t>CUST_06401</t>
  </si>
  <si>
    <t>CUST_06402</t>
  </si>
  <si>
    <t>CUST_06403</t>
  </si>
  <si>
    <t>CUST_06404</t>
  </si>
  <si>
    <t>CUST_06405</t>
  </si>
  <si>
    <t>CUST_06406</t>
  </si>
  <si>
    <t>CUST_06407</t>
  </si>
  <si>
    <t>CUST_06408</t>
  </si>
  <si>
    <t>CUST_06409</t>
  </si>
  <si>
    <t>CUST_06410</t>
  </si>
  <si>
    <t>CUST_06411</t>
  </si>
  <si>
    <t>CUST_06412</t>
  </si>
  <si>
    <t>CUST_06413</t>
  </si>
  <si>
    <t>CUST_06414</t>
  </si>
  <si>
    <t>CUST_06415</t>
  </si>
  <si>
    <t>CUST_06416</t>
  </si>
  <si>
    <t>CUST_06417</t>
  </si>
  <si>
    <t>CUST_06418</t>
  </si>
  <si>
    <t>CUST_06419</t>
  </si>
  <si>
    <t>CUST_06420</t>
  </si>
  <si>
    <t>CUST_06421</t>
  </si>
  <si>
    <t>CUST_06422</t>
  </si>
  <si>
    <t>CUST_06423</t>
  </si>
  <si>
    <t>CUST_06424</t>
  </si>
  <si>
    <t>CUST_06425</t>
  </si>
  <si>
    <t>CUST_06426</t>
  </si>
  <si>
    <t>CUST_06427</t>
  </si>
  <si>
    <t>CUST_06428</t>
  </si>
  <si>
    <t>CUST_06429</t>
  </si>
  <si>
    <t>CUST_06430</t>
  </si>
  <si>
    <t>CUST_06431</t>
  </si>
  <si>
    <t>CUST_06432</t>
  </si>
  <si>
    <t>CUST_06433</t>
  </si>
  <si>
    <t>CUST_06434</t>
  </si>
  <si>
    <t>CUST_06435</t>
  </si>
  <si>
    <t>CUST_06436</t>
  </si>
  <si>
    <t>CUST_06437</t>
  </si>
  <si>
    <t>CUST_06438</t>
  </si>
  <si>
    <t>CUST_06439</t>
  </si>
  <si>
    <t>CUST_06440</t>
  </si>
  <si>
    <t>CUST_06441</t>
  </si>
  <si>
    <t>CUST_06442</t>
  </si>
  <si>
    <t>CUST_06443</t>
  </si>
  <si>
    <t>CUST_06444</t>
  </si>
  <si>
    <t>CUST_06445</t>
  </si>
  <si>
    <t>CUST_06446</t>
  </si>
  <si>
    <t>CUST_06447</t>
  </si>
  <si>
    <t>CUST_06448</t>
  </si>
  <si>
    <t>CUST_06449</t>
  </si>
  <si>
    <t>CUST_06450</t>
  </si>
  <si>
    <t>CUST_06451</t>
  </si>
  <si>
    <t>CUST_06452</t>
  </si>
  <si>
    <t>CUST_06453</t>
  </si>
  <si>
    <t>CUST_06454</t>
  </si>
  <si>
    <t>CUST_06455</t>
  </si>
  <si>
    <t>CUST_06456</t>
  </si>
  <si>
    <t>CUST_06457</t>
  </si>
  <si>
    <t>CUST_06458</t>
  </si>
  <si>
    <t>CUST_06459</t>
  </si>
  <si>
    <t>CUST_06460</t>
  </si>
  <si>
    <t>CUST_06461</t>
  </si>
  <si>
    <t>CUST_06462</t>
  </si>
  <si>
    <t>CUST_06463</t>
  </si>
  <si>
    <t>CUST_06464</t>
  </si>
  <si>
    <t>CUST_06465</t>
  </si>
  <si>
    <t>CUST_06466</t>
  </si>
  <si>
    <t>CUST_06467</t>
  </si>
  <si>
    <t>CUST_06468</t>
  </si>
  <si>
    <t>CUST_06469</t>
  </si>
  <si>
    <t>CUST_06470</t>
  </si>
  <si>
    <t>CUST_06471</t>
  </si>
  <si>
    <t>CUST_06472</t>
  </si>
  <si>
    <t>CUST_06473</t>
  </si>
  <si>
    <t>CUST_06474</t>
  </si>
  <si>
    <t>CUST_06475</t>
  </si>
  <si>
    <t>CUST_06476</t>
  </si>
  <si>
    <t>CUST_06477</t>
  </si>
  <si>
    <t>CUST_06478</t>
  </si>
  <si>
    <t>CUST_06479</t>
  </si>
  <si>
    <t>CUST_06480</t>
  </si>
  <si>
    <t>CUST_06481</t>
  </si>
  <si>
    <t>CUST_06482</t>
  </si>
  <si>
    <t>CUST_06483</t>
  </si>
  <si>
    <t>CUST_06484</t>
  </si>
  <si>
    <t>CUST_06485</t>
  </si>
  <si>
    <t>CUST_06486</t>
  </si>
  <si>
    <t>CUST_06487</t>
  </si>
  <si>
    <t>CUST_06488</t>
  </si>
  <si>
    <t>CUST_06489</t>
  </si>
  <si>
    <t>CUST_06490</t>
  </si>
  <si>
    <t>CUST_06491</t>
  </si>
  <si>
    <t>CUST_06492</t>
  </si>
  <si>
    <t>CUST_06493</t>
  </si>
  <si>
    <t>CUST_06494</t>
  </si>
  <si>
    <t>CUST_06495</t>
  </si>
  <si>
    <t>CUST_06496</t>
  </si>
  <si>
    <t>CUST_06497</t>
  </si>
  <si>
    <t>CUST_06498</t>
  </si>
  <si>
    <t>CUST_06499</t>
  </si>
  <si>
    <t>CUST_06500</t>
  </si>
  <si>
    <t>CUST_06501</t>
  </si>
  <si>
    <t>CUST_06502</t>
  </si>
  <si>
    <t>CUST_06503</t>
  </si>
  <si>
    <t>CUST_06504</t>
  </si>
  <si>
    <t>CUST_06505</t>
  </si>
  <si>
    <t>CUST_06506</t>
  </si>
  <si>
    <t>CUST_06507</t>
  </si>
  <si>
    <t>CUST_06508</t>
  </si>
  <si>
    <t>CUST_06509</t>
  </si>
  <si>
    <t>CUST_06510</t>
  </si>
  <si>
    <t>CUST_06511</t>
  </si>
  <si>
    <t>CUST_06512</t>
  </si>
  <si>
    <t>CUST_06513</t>
  </si>
  <si>
    <t>CUST_06514</t>
  </si>
  <si>
    <t>CUST_06515</t>
  </si>
  <si>
    <t>CUST_06516</t>
  </si>
  <si>
    <t>CUST_06517</t>
  </si>
  <si>
    <t>CUST_06518</t>
  </si>
  <si>
    <t>CUST_06519</t>
  </si>
  <si>
    <t>CUST_06520</t>
  </si>
  <si>
    <t>CUST_06521</t>
  </si>
  <si>
    <t>CUST_06522</t>
  </si>
  <si>
    <t>CUST_06523</t>
  </si>
  <si>
    <t>CUST_06524</t>
  </si>
  <si>
    <t>CUST_06525</t>
  </si>
  <si>
    <t>CUST_06526</t>
  </si>
  <si>
    <t>CUST_06527</t>
  </si>
  <si>
    <t>CUST_06528</t>
  </si>
  <si>
    <t>CUST_06529</t>
  </si>
  <si>
    <t>CUST_06530</t>
  </si>
  <si>
    <t>CUST_06531</t>
  </si>
  <si>
    <t>CUST_06532</t>
  </si>
  <si>
    <t>CUST_06533</t>
  </si>
  <si>
    <t>CUST_06534</t>
  </si>
  <si>
    <t>CUST_06535</t>
  </si>
  <si>
    <t>CUST_06536</t>
  </si>
  <si>
    <t>CUST_06537</t>
  </si>
  <si>
    <t>CUST_06538</t>
  </si>
  <si>
    <t>CUST_06539</t>
  </si>
  <si>
    <t>CUST_06540</t>
  </si>
  <si>
    <t>CUST_06541</t>
  </si>
  <si>
    <t>CUST_06542</t>
  </si>
  <si>
    <t>CUST_06543</t>
  </si>
  <si>
    <t>CUST_06544</t>
  </si>
  <si>
    <t>CUST_06545</t>
  </si>
  <si>
    <t>CUST_06546</t>
  </si>
  <si>
    <t>CUST_06547</t>
  </si>
  <si>
    <t>CUST_06548</t>
  </si>
  <si>
    <t>CUST_06549</t>
  </si>
  <si>
    <t>CUST_06550</t>
  </si>
  <si>
    <t>CUST_06551</t>
  </si>
  <si>
    <t>CUST_06552</t>
  </si>
  <si>
    <t>CUST_06553</t>
  </si>
  <si>
    <t>CUST_06554</t>
  </si>
  <si>
    <t>CUST_06555</t>
  </si>
  <si>
    <t>CUST_06556</t>
  </si>
  <si>
    <t>CUST_06557</t>
  </si>
  <si>
    <t>CUST_06558</t>
  </si>
  <si>
    <t>CUST_06559</t>
  </si>
  <si>
    <t>CUST_06560</t>
  </si>
  <si>
    <t>CUST_06561</t>
  </si>
  <si>
    <t>CUST_06562</t>
  </si>
  <si>
    <t>CUST_06563</t>
  </si>
  <si>
    <t>CUST_06564</t>
  </si>
  <si>
    <t>CUST_06565</t>
  </si>
  <si>
    <t>CUST_06566</t>
  </si>
  <si>
    <t>CUST_06567</t>
  </si>
  <si>
    <t>CUST_06568</t>
  </si>
  <si>
    <t>CUST_06569</t>
  </si>
  <si>
    <t>CUST_06570</t>
  </si>
  <si>
    <t>CUST_06571</t>
  </si>
  <si>
    <t>CUST_06572</t>
  </si>
  <si>
    <t>CUST_06573</t>
  </si>
  <si>
    <t>CUST_06574</t>
  </si>
  <si>
    <t>CUST_06575</t>
  </si>
  <si>
    <t>CUST_06576</t>
  </si>
  <si>
    <t>CUST_06577</t>
  </si>
  <si>
    <t>CUST_06578</t>
  </si>
  <si>
    <t>CUST_06579</t>
  </si>
  <si>
    <t>CUST_06580</t>
  </si>
  <si>
    <t>CUST_06581</t>
  </si>
  <si>
    <t>CUST_06582</t>
  </si>
  <si>
    <t>CUST_06583</t>
  </si>
  <si>
    <t>CUST_06584</t>
  </si>
  <si>
    <t>CUST_06585</t>
  </si>
  <si>
    <t>CUST_06586</t>
  </si>
  <si>
    <t>CUST_06587</t>
  </si>
  <si>
    <t>CUST_06588</t>
  </si>
  <si>
    <t>CUST_06589</t>
  </si>
  <si>
    <t>CUST_06590</t>
  </si>
  <si>
    <t>CUST_06591</t>
  </si>
  <si>
    <t>CUST_06592</t>
  </si>
  <si>
    <t>CUST_06593</t>
  </si>
  <si>
    <t>CUST_06594</t>
  </si>
  <si>
    <t>CUST_06595</t>
  </si>
  <si>
    <t>CUST_06596</t>
  </si>
  <si>
    <t>CUST_06597</t>
  </si>
  <si>
    <t>CUST_06598</t>
  </si>
  <si>
    <t>CUST_06599</t>
  </si>
  <si>
    <t>CUST_06600</t>
  </si>
  <si>
    <t>CUST_06601</t>
  </si>
  <si>
    <t>CUST_06602</t>
  </si>
  <si>
    <t>CUST_06603</t>
  </si>
  <si>
    <t>CUST_06604</t>
  </si>
  <si>
    <t>CUST_06605</t>
  </si>
  <si>
    <t>CUST_06606</t>
  </si>
  <si>
    <t>CUST_06607</t>
  </si>
  <si>
    <t>CUST_06608</t>
  </si>
  <si>
    <t>CUST_06609</t>
  </si>
  <si>
    <t>CUST_06610</t>
  </si>
  <si>
    <t>CUST_06611</t>
  </si>
  <si>
    <t>CUST_06612</t>
  </si>
  <si>
    <t>CUST_06613</t>
  </si>
  <si>
    <t>CUST_06614</t>
  </si>
  <si>
    <t>CUST_06615</t>
  </si>
  <si>
    <t>CUST_06616</t>
  </si>
  <si>
    <t>CUST_06617</t>
  </si>
  <si>
    <t>CUST_06618</t>
  </si>
  <si>
    <t>CUST_06619</t>
  </si>
  <si>
    <t>CUST_06620</t>
  </si>
  <si>
    <t>CUST_06621</t>
  </si>
  <si>
    <t>CUST_06622</t>
  </si>
  <si>
    <t>CUST_06623</t>
  </si>
  <si>
    <t>CUST_06624</t>
  </si>
  <si>
    <t>CUST_06625</t>
  </si>
  <si>
    <t>CUST_06626</t>
  </si>
  <si>
    <t>CUST_06627</t>
  </si>
  <si>
    <t>CUST_06628</t>
  </si>
  <si>
    <t>CUST_06629</t>
  </si>
  <si>
    <t>CUST_06630</t>
  </si>
  <si>
    <t>CUST_06631</t>
  </si>
  <si>
    <t>CUST_06632</t>
  </si>
  <si>
    <t>CUST_06633</t>
  </si>
  <si>
    <t>CUST_06634</t>
  </si>
  <si>
    <t>CUST_06635</t>
  </si>
  <si>
    <t>CUST_06636</t>
  </si>
  <si>
    <t>CUST_06637</t>
  </si>
  <si>
    <t>CUST_06638</t>
  </si>
  <si>
    <t>CUST_06639</t>
  </si>
  <si>
    <t>CUST_06640</t>
  </si>
  <si>
    <t>CUST_06641</t>
  </si>
  <si>
    <t>CUST_06642</t>
  </si>
  <si>
    <t>CUST_06643</t>
  </si>
  <si>
    <t>CUST_06644</t>
  </si>
  <si>
    <t>CUST_06645</t>
  </si>
  <si>
    <t>CUST_06646</t>
  </si>
  <si>
    <t>CUST_06647</t>
  </si>
  <si>
    <t>CUST_06648</t>
  </si>
  <si>
    <t>CUST_06649</t>
  </si>
  <si>
    <t>CUST_06650</t>
  </si>
  <si>
    <t>CUST_06651</t>
  </si>
  <si>
    <t>CUST_06652</t>
  </si>
  <si>
    <t>CUST_06653</t>
  </si>
  <si>
    <t>CUST_06654</t>
  </si>
  <si>
    <t>CUST_06655</t>
  </si>
  <si>
    <t>CUST_06656</t>
  </si>
  <si>
    <t>CUST_06657</t>
  </si>
  <si>
    <t>CUST_06658</t>
  </si>
  <si>
    <t>CUST_06659</t>
  </si>
  <si>
    <t>CUST_06660</t>
  </si>
  <si>
    <t>CUST_06661</t>
  </si>
  <si>
    <t>CUST_06662</t>
  </si>
  <si>
    <t>CUST_06663</t>
  </si>
  <si>
    <t>CUST_06664</t>
  </si>
  <si>
    <t>CUST_06665</t>
  </si>
  <si>
    <t>CUST_06666</t>
  </si>
  <si>
    <t>CUST_06667</t>
  </si>
  <si>
    <t>CUST_06668</t>
  </si>
  <si>
    <t>CUST_06669</t>
  </si>
  <si>
    <t>CUST_06670</t>
  </si>
  <si>
    <t>CUST_06671</t>
  </si>
  <si>
    <t>CUST_06672</t>
  </si>
  <si>
    <t>CUST_06673</t>
  </si>
  <si>
    <t>CUST_06674</t>
  </si>
  <si>
    <t>CUST_06675</t>
  </si>
  <si>
    <t>CUST_06676</t>
  </si>
  <si>
    <t>CUST_06677</t>
  </si>
  <si>
    <t>CUST_06678</t>
  </si>
  <si>
    <t>CUST_06679</t>
  </si>
  <si>
    <t>CUST_06680</t>
  </si>
  <si>
    <t>CUST_06681</t>
  </si>
  <si>
    <t>CUST_06682</t>
  </si>
  <si>
    <t>CUST_06683</t>
  </si>
  <si>
    <t>CUST_06684</t>
  </si>
  <si>
    <t>CUST_06685</t>
  </si>
  <si>
    <t>CUST_06686</t>
  </si>
  <si>
    <t>CUST_06687</t>
  </si>
  <si>
    <t>CUST_06688</t>
  </si>
  <si>
    <t>CUST_06689</t>
  </si>
  <si>
    <t>CUST_06690</t>
  </si>
  <si>
    <t>CUST_06691</t>
  </si>
  <si>
    <t>CUST_06692</t>
  </si>
  <si>
    <t>CUST_06693</t>
  </si>
  <si>
    <t>CUST_06694</t>
  </si>
  <si>
    <t>CUST_06695</t>
  </si>
  <si>
    <t>CUST_06696</t>
  </si>
  <si>
    <t>CUST_06697</t>
  </si>
  <si>
    <t>CUST_06698</t>
  </si>
  <si>
    <t>CUST_06699</t>
  </si>
  <si>
    <t>CUST_06700</t>
  </si>
  <si>
    <t>CUST_06701</t>
  </si>
  <si>
    <t>CUST_06702</t>
  </si>
  <si>
    <t>CUST_06703</t>
  </si>
  <si>
    <t>CUST_06704</t>
  </si>
  <si>
    <t>CUST_06705</t>
  </si>
  <si>
    <t>CUST_06706</t>
  </si>
  <si>
    <t>CUST_06707</t>
  </si>
  <si>
    <t>CUST_06708</t>
  </si>
  <si>
    <t>CUST_06709</t>
  </si>
  <si>
    <t>CUST_06710</t>
  </si>
  <si>
    <t>CUST_06711</t>
  </si>
  <si>
    <t>CUST_06712</t>
  </si>
  <si>
    <t>CUST_06713</t>
  </si>
  <si>
    <t>CUST_06714</t>
  </si>
  <si>
    <t>CUST_06715</t>
  </si>
  <si>
    <t>CUST_06716</t>
  </si>
  <si>
    <t>CUST_06717</t>
  </si>
  <si>
    <t>CUST_06718</t>
  </si>
  <si>
    <t>CUST_06719</t>
  </si>
  <si>
    <t>CUST_06720</t>
  </si>
  <si>
    <t>CUST_06721</t>
  </si>
  <si>
    <t>CUST_06722</t>
  </si>
  <si>
    <t>CUST_06723</t>
  </si>
  <si>
    <t>CUST_06724</t>
  </si>
  <si>
    <t>CUST_06725</t>
  </si>
  <si>
    <t>CUST_06726</t>
  </si>
  <si>
    <t>CUST_06727</t>
  </si>
  <si>
    <t>CUST_06728</t>
  </si>
  <si>
    <t>CUST_06729</t>
  </si>
  <si>
    <t>CUST_06730</t>
  </si>
  <si>
    <t>CUST_06731</t>
  </si>
  <si>
    <t>CUST_06732</t>
  </si>
  <si>
    <t>CUST_06733</t>
  </si>
  <si>
    <t>CUST_06734</t>
  </si>
  <si>
    <t>CUST_06735</t>
  </si>
  <si>
    <t>CUST_06736</t>
  </si>
  <si>
    <t>CUST_06737</t>
  </si>
  <si>
    <t>CUST_06738</t>
  </si>
  <si>
    <t>CUST_06739</t>
  </si>
  <si>
    <t>CUST_06740</t>
  </si>
  <si>
    <t>CUST_06741</t>
  </si>
  <si>
    <t>CUST_06742</t>
  </si>
  <si>
    <t>CUST_06743</t>
  </si>
  <si>
    <t>CUST_06744</t>
  </si>
  <si>
    <t>CUST_06745</t>
  </si>
  <si>
    <t>CUST_06746</t>
  </si>
  <si>
    <t>CUST_06747</t>
  </si>
  <si>
    <t>CUST_06748</t>
  </si>
  <si>
    <t>CUST_06749</t>
  </si>
  <si>
    <t>CUST_06750</t>
  </si>
  <si>
    <t>CUST_06751</t>
  </si>
  <si>
    <t>CUST_06752</t>
  </si>
  <si>
    <t>CUST_06753</t>
  </si>
  <si>
    <t>CUST_06754</t>
  </si>
  <si>
    <t>CUST_06755</t>
  </si>
  <si>
    <t>CUST_06756</t>
  </si>
  <si>
    <t>CUST_06757</t>
  </si>
  <si>
    <t>CUST_06758</t>
  </si>
  <si>
    <t>CUST_06759</t>
  </si>
  <si>
    <t>CUST_06760</t>
  </si>
  <si>
    <t>CUST_06761</t>
  </si>
  <si>
    <t>CUST_06762</t>
  </si>
  <si>
    <t>CUST_06763</t>
  </si>
  <si>
    <t>CUST_06764</t>
  </si>
  <si>
    <t>CUST_06765</t>
  </si>
  <si>
    <t>CUST_06766</t>
  </si>
  <si>
    <t>CUST_06767</t>
  </si>
  <si>
    <t>CUST_06768</t>
  </si>
  <si>
    <t>CUST_06769</t>
  </si>
  <si>
    <t>CUST_06770</t>
  </si>
  <si>
    <t>CUST_06771</t>
  </si>
  <si>
    <t>CUST_06772</t>
  </si>
  <si>
    <t>CUST_06773</t>
  </si>
  <si>
    <t>CUST_06774</t>
  </si>
  <si>
    <t>CUST_06775</t>
  </si>
  <si>
    <t>CUST_06776</t>
  </si>
  <si>
    <t>CUST_06777</t>
  </si>
  <si>
    <t>CUST_06778</t>
  </si>
  <si>
    <t>CUST_06779</t>
  </si>
  <si>
    <t>CUST_06780</t>
  </si>
  <si>
    <t>CUST_06781</t>
  </si>
  <si>
    <t>CUST_06782</t>
  </si>
  <si>
    <t>CUST_06783</t>
  </si>
  <si>
    <t>CUST_06784</t>
  </si>
  <si>
    <t>CUST_06785</t>
  </si>
  <si>
    <t>CUST_06786</t>
  </si>
  <si>
    <t>CUST_06787</t>
  </si>
  <si>
    <t>CUST_06788</t>
  </si>
  <si>
    <t>CUST_06789</t>
  </si>
  <si>
    <t>CUST_06790</t>
  </si>
  <si>
    <t>CUST_06791</t>
  </si>
  <si>
    <t>CUST_06792</t>
  </si>
  <si>
    <t>CUST_06793</t>
  </si>
  <si>
    <t>CUST_06794</t>
  </si>
  <si>
    <t>CUST_06795</t>
  </si>
  <si>
    <t>CUST_06796</t>
  </si>
  <si>
    <t>CUST_06797</t>
  </si>
  <si>
    <t>CUST_06798</t>
  </si>
  <si>
    <t>CUST_06799</t>
  </si>
  <si>
    <t>CUST_06800</t>
  </si>
  <si>
    <t>CUST_06801</t>
  </si>
  <si>
    <t>CUST_06802</t>
  </si>
  <si>
    <t>CUST_06803</t>
  </si>
  <si>
    <t>CUST_06804</t>
  </si>
  <si>
    <t>CUST_06805</t>
  </si>
  <si>
    <t>CUST_06806</t>
  </si>
  <si>
    <t>CUST_06807</t>
  </si>
  <si>
    <t>CUST_06808</t>
  </si>
  <si>
    <t>CUST_06809</t>
  </si>
  <si>
    <t>CUST_06810</t>
  </si>
  <si>
    <t>CUST_06811</t>
  </si>
  <si>
    <t>CUST_06812</t>
  </si>
  <si>
    <t>CUST_06813</t>
  </si>
  <si>
    <t>CUST_06814</t>
  </si>
  <si>
    <t>CUST_06815</t>
  </si>
  <si>
    <t>CUST_06816</t>
  </si>
  <si>
    <t>CUST_06817</t>
  </si>
  <si>
    <t>CUST_06818</t>
  </si>
  <si>
    <t>CUST_06819</t>
  </si>
  <si>
    <t>CUST_06820</t>
  </si>
  <si>
    <t>CUST_06821</t>
  </si>
  <si>
    <t>CUST_06822</t>
  </si>
  <si>
    <t>CUST_06823</t>
  </si>
  <si>
    <t>CUST_06824</t>
  </si>
  <si>
    <t>CUST_06825</t>
  </si>
  <si>
    <t>CUST_06826</t>
  </si>
  <si>
    <t>CUST_06827</t>
  </si>
  <si>
    <t>CUST_06828</t>
  </si>
  <si>
    <t>CUST_06829</t>
  </si>
  <si>
    <t>CUST_06830</t>
  </si>
  <si>
    <t>CUST_06831</t>
  </si>
  <si>
    <t>CUST_06832</t>
  </si>
  <si>
    <t>CUST_06833</t>
  </si>
  <si>
    <t>CUST_06834</t>
  </si>
  <si>
    <t>CUST_06835</t>
  </si>
  <si>
    <t>CUST_06836</t>
  </si>
  <si>
    <t>CUST_06837</t>
  </si>
  <si>
    <t>CUST_06838</t>
  </si>
  <si>
    <t>CUST_06839</t>
  </si>
  <si>
    <t>CUST_06840</t>
  </si>
  <si>
    <t>CUST_06841</t>
  </si>
  <si>
    <t>CUST_06842</t>
  </si>
  <si>
    <t>CUST_06843</t>
  </si>
  <si>
    <t>CUST_06844</t>
  </si>
  <si>
    <t>CUST_06845</t>
  </si>
  <si>
    <t>CUST_06846</t>
  </si>
  <si>
    <t>CUST_06847</t>
  </si>
  <si>
    <t>CUST_06848</t>
  </si>
  <si>
    <t>CUST_06849</t>
  </si>
  <si>
    <t>CUST_06850</t>
  </si>
  <si>
    <t>CUST_06851</t>
  </si>
  <si>
    <t>CUST_06852</t>
  </si>
  <si>
    <t>CUST_06853</t>
  </si>
  <si>
    <t>CUST_06854</t>
  </si>
  <si>
    <t>CUST_06855</t>
  </si>
  <si>
    <t>CUST_06856</t>
  </si>
  <si>
    <t>CUST_06857</t>
  </si>
  <si>
    <t>CUST_06858</t>
  </si>
  <si>
    <t>CUST_06859</t>
  </si>
  <si>
    <t>CUST_06860</t>
  </si>
  <si>
    <t>CUST_06861</t>
  </si>
  <si>
    <t>CUST_06862</t>
  </si>
  <si>
    <t>CUST_06863</t>
  </si>
  <si>
    <t>CUST_06864</t>
  </si>
  <si>
    <t>CUST_06865</t>
  </si>
  <si>
    <t>CUST_06866</t>
  </si>
  <si>
    <t>CUST_06867</t>
  </si>
  <si>
    <t>CUST_06868</t>
  </si>
  <si>
    <t>CUST_06869</t>
  </si>
  <si>
    <t>CUST_06870</t>
  </si>
  <si>
    <t>CUST_06871</t>
  </si>
  <si>
    <t>CUST_06872</t>
  </si>
  <si>
    <t>CUST_06873</t>
  </si>
  <si>
    <t>CUST_06874</t>
  </si>
  <si>
    <t>CUST_06875</t>
  </si>
  <si>
    <t>CUST_06876</t>
  </si>
  <si>
    <t>CUST_06877</t>
  </si>
  <si>
    <t>CUST_06878</t>
  </si>
  <si>
    <t>CUST_06879</t>
  </si>
  <si>
    <t>CUST_06880</t>
  </si>
  <si>
    <t>CUST_06881</t>
  </si>
  <si>
    <t>CUST_06882</t>
  </si>
  <si>
    <t>CUST_06883</t>
  </si>
  <si>
    <t>CUST_06884</t>
  </si>
  <si>
    <t>CUST_06885</t>
  </si>
  <si>
    <t>CUST_06886</t>
  </si>
  <si>
    <t>CUST_06887</t>
  </si>
  <si>
    <t>CUST_06888</t>
  </si>
  <si>
    <t>CUST_06889</t>
  </si>
  <si>
    <t>CUST_06890</t>
  </si>
  <si>
    <t>CUST_06891</t>
  </si>
  <si>
    <t>CUST_06892</t>
  </si>
  <si>
    <t>CUST_06893</t>
  </si>
  <si>
    <t>CUST_06894</t>
  </si>
  <si>
    <t>CUST_06895</t>
  </si>
  <si>
    <t>CUST_06896</t>
  </si>
  <si>
    <t>CUST_06897</t>
  </si>
  <si>
    <t>CUST_06898</t>
  </si>
  <si>
    <t>CUST_06899</t>
  </si>
  <si>
    <t>CUST_06900</t>
  </si>
  <si>
    <t>CUST_06901</t>
  </si>
  <si>
    <t>CUST_06902</t>
  </si>
  <si>
    <t>CUST_06903</t>
  </si>
  <si>
    <t>CUST_06904</t>
  </si>
  <si>
    <t>CUST_06905</t>
  </si>
  <si>
    <t>CUST_06906</t>
  </si>
  <si>
    <t>CUST_06907</t>
  </si>
  <si>
    <t>CUST_06908</t>
  </si>
  <si>
    <t>CUST_06909</t>
  </si>
  <si>
    <t>CUST_06910</t>
  </si>
  <si>
    <t>CUST_06911</t>
  </si>
  <si>
    <t>CUST_06912</t>
  </si>
  <si>
    <t>CUST_06913</t>
  </si>
  <si>
    <t>CUST_06914</t>
  </si>
  <si>
    <t>CUST_06915</t>
  </si>
  <si>
    <t>CUST_06916</t>
  </si>
  <si>
    <t>CUST_06917</t>
  </si>
  <si>
    <t>CUST_06918</t>
  </si>
  <si>
    <t>CUST_06919</t>
  </si>
  <si>
    <t>CUST_06920</t>
  </si>
  <si>
    <t>CUST_06921</t>
  </si>
  <si>
    <t>CUST_06922</t>
  </si>
  <si>
    <t>CUST_06923</t>
  </si>
  <si>
    <t>CUST_06924</t>
  </si>
  <si>
    <t>CUST_06925</t>
  </si>
  <si>
    <t>CUST_06926</t>
  </si>
  <si>
    <t>CUST_06927</t>
  </si>
  <si>
    <t>CUST_06928</t>
  </si>
  <si>
    <t>CUST_06929</t>
  </si>
  <si>
    <t>CUST_06930</t>
  </si>
  <si>
    <t>CUST_06931</t>
  </si>
  <si>
    <t>CUST_06932</t>
  </si>
  <si>
    <t>CUST_06933</t>
  </si>
  <si>
    <t>CUST_06934</t>
  </si>
  <si>
    <t>CUST_06935</t>
  </si>
  <si>
    <t>CUST_06936</t>
  </si>
  <si>
    <t>CUST_06937</t>
  </si>
  <si>
    <t>CUST_06938</t>
  </si>
  <si>
    <t>CUST_06939</t>
  </si>
  <si>
    <t>CUST_06940</t>
  </si>
  <si>
    <t>CUST_06941</t>
  </si>
  <si>
    <t>CUST_06942</t>
  </si>
  <si>
    <t>CUST_06943</t>
  </si>
  <si>
    <t>CUST_06944</t>
  </si>
  <si>
    <t>CUST_06945</t>
  </si>
  <si>
    <t>CUST_06946</t>
  </si>
  <si>
    <t>CUST_06947</t>
  </si>
  <si>
    <t>CUST_06948</t>
  </si>
  <si>
    <t>CUST_06949</t>
  </si>
  <si>
    <t>CUST_06950</t>
  </si>
  <si>
    <t>CUST_06951</t>
  </si>
  <si>
    <t>CUST_06952</t>
  </si>
  <si>
    <t>CUST_06953</t>
  </si>
  <si>
    <t>CUST_06954</t>
  </si>
  <si>
    <t>CUST_06955</t>
  </si>
  <si>
    <t>CUST_06956</t>
  </si>
  <si>
    <t>CUST_06957</t>
  </si>
  <si>
    <t>CUST_06958</t>
  </si>
  <si>
    <t>CUST_06959</t>
  </si>
  <si>
    <t>CUST_06960</t>
  </si>
  <si>
    <t>CUST_06961</t>
  </si>
  <si>
    <t>CUST_06962</t>
  </si>
  <si>
    <t>CUST_06963</t>
  </si>
  <si>
    <t>CUST_06964</t>
  </si>
  <si>
    <t>CUST_06965</t>
  </si>
  <si>
    <t>CUST_06966</t>
  </si>
  <si>
    <t>CUST_06967</t>
  </si>
  <si>
    <t>CUST_06968</t>
  </si>
  <si>
    <t>CUST_06969</t>
  </si>
  <si>
    <t>CUST_06970</t>
  </si>
  <si>
    <t>CUST_06971</t>
  </si>
  <si>
    <t>CUST_06972</t>
  </si>
  <si>
    <t>CUST_06973</t>
  </si>
  <si>
    <t>CUST_06974</t>
  </si>
  <si>
    <t>CUST_06975</t>
  </si>
  <si>
    <t>CUST_06976</t>
  </si>
  <si>
    <t>CUST_06977</t>
  </si>
  <si>
    <t>CUST_06978</t>
  </si>
  <si>
    <t>CUST_06979</t>
  </si>
  <si>
    <t>CUST_06980</t>
  </si>
  <si>
    <t>CUST_06981</t>
  </si>
  <si>
    <t>CUST_06982</t>
  </si>
  <si>
    <t>CUST_06983</t>
  </si>
  <si>
    <t>CUST_06984</t>
  </si>
  <si>
    <t>CUST_06985</t>
  </si>
  <si>
    <t>CUST_06986</t>
  </si>
  <si>
    <t>CUST_06987</t>
  </si>
  <si>
    <t>CUST_06988</t>
  </si>
  <si>
    <t>CUST_06989</t>
  </si>
  <si>
    <t>CUST_06990</t>
  </si>
  <si>
    <t>CUST_06991</t>
  </si>
  <si>
    <t>CUST_06992</t>
  </si>
  <si>
    <t>CUST_06993</t>
  </si>
  <si>
    <t>CUST_06994</t>
  </si>
  <si>
    <t>CUST_06995</t>
  </si>
  <si>
    <t>CUST_06996</t>
  </si>
  <si>
    <t>CUST_06997</t>
  </si>
  <si>
    <t>CUST_06998</t>
  </si>
  <si>
    <t>CUST_06999</t>
  </si>
  <si>
    <t>CUST_07000</t>
  </si>
  <si>
    <t>CUST_07001</t>
  </si>
  <si>
    <t>CUST_07002</t>
  </si>
  <si>
    <t>CUST_07003</t>
  </si>
  <si>
    <t>CUST_07004</t>
  </si>
  <si>
    <t>CUST_07005</t>
  </si>
  <si>
    <t>CUST_07006</t>
  </si>
  <si>
    <t>CUST_07007</t>
  </si>
  <si>
    <t>CUST_07008</t>
  </si>
  <si>
    <t>CUST_07009</t>
  </si>
  <si>
    <t>CUST_07010</t>
  </si>
  <si>
    <t>CUST_07011</t>
  </si>
  <si>
    <t>CUST_07012</t>
  </si>
  <si>
    <t>CUST_07013</t>
  </si>
  <si>
    <t>CUST_07014</t>
  </si>
  <si>
    <t>CUST_07015</t>
  </si>
  <si>
    <t>CUST_07016</t>
  </si>
  <si>
    <t>CUST_07017</t>
  </si>
  <si>
    <t>CUST_07018</t>
  </si>
  <si>
    <t>CUST_07019</t>
  </si>
  <si>
    <t>CUST_07020</t>
  </si>
  <si>
    <t>CUST_07021</t>
  </si>
  <si>
    <t>CUST_07022</t>
  </si>
  <si>
    <t>CUST_07023</t>
  </si>
  <si>
    <t>CUST_07024</t>
  </si>
  <si>
    <t>CUST_07025</t>
  </si>
  <si>
    <t>CUST_07026</t>
  </si>
  <si>
    <t>CUST_07027</t>
  </si>
  <si>
    <t>CUST_07028</t>
  </si>
  <si>
    <t>CUST_07029</t>
  </si>
  <si>
    <t>CUST_07030</t>
  </si>
  <si>
    <t>CUST_07031</t>
  </si>
  <si>
    <t>CUST_07032</t>
  </si>
  <si>
    <t>CUST_07033</t>
  </si>
  <si>
    <t>CUST_07034</t>
  </si>
  <si>
    <t>CUST_07035</t>
  </si>
  <si>
    <t>CUST_07036</t>
  </si>
  <si>
    <t>CUST_07037</t>
  </si>
  <si>
    <t>CUST_07038</t>
  </si>
  <si>
    <t>CUST_07039</t>
  </si>
  <si>
    <t>CUST_07040</t>
  </si>
  <si>
    <t>CUST_07041</t>
  </si>
  <si>
    <t>CUST_07042</t>
  </si>
  <si>
    <t>CUST_07043</t>
  </si>
  <si>
    <t>CUST_07044</t>
  </si>
  <si>
    <t>CUST_07045</t>
  </si>
  <si>
    <t>CUST_07046</t>
  </si>
  <si>
    <t>CUST_07047</t>
  </si>
  <si>
    <t>CUST_07048</t>
  </si>
  <si>
    <t>CUST_07049</t>
  </si>
  <si>
    <t>CUST_07050</t>
  </si>
  <si>
    <t>CUST_07051</t>
  </si>
  <si>
    <t>CUST_07052</t>
  </si>
  <si>
    <t>CUST_07053</t>
  </si>
  <si>
    <t>CUST_07054</t>
  </si>
  <si>
    <t>CUST_07055</t>
  </si>
  <si>
    <t>CUST_07056</t>
  </si>
  <si>
    <t>CUST_07057</t>
  </si>
  <si>
    <t>CUST_07058</t>
  </si>
  <si>
    <t>CUST_07059</t>
  </si>
  <si>
    <t>CUST_07060</t>
  </si>
  <si>
    <t>CUST_07061</t>
  </si>
  <si>
    <t>CUST_07062</t>
  </si>
  <si>
    <t>CUST_07063</t>
  </si>
  <si>
    <t>CUST_07064</t>
  </si>
  <si>
    <t>CUST_07065</t>
  </si>
  <si>
    <t>CUST_07066</t>
  </si>
  <si>
    <t>CUST_07067</t>
  </si>
  <si>
    <t>CUST_07068</t>
  </si>
  <si>
    <t>CUST_07069</t>
  </si>
  <si>
    <t>CUST_07070</t>
  </si>
  <si>
    <t>CUST_07071</t>
  </si>
  <si>
    <t>CUST_07072</t>
  </si>
  <si>
    <t>CUST_07073</t>
  </si>
  <si>
    <t>CUST_07074</t>
  </si>
  <si>
    <t>CUST_07075</t>
  </si>
  <si>
    <t>CUST_07076</t>
  </si>
  <si>
    <t>CUST_07077</t>
  </si>
  <si>
    <t>CUST_07078</t>
  </si>
  <si>
    <t>CUST_07079</t>
  </si>
  <si>
    <t>CUST_07080</t>
  </si>
  <si>
    <t>CUST_07081</t>
  </si>
  <si>
    <t>CUST_07082</t>
  </si>
  <si>
    <t>CUST_07083</t>
  </si>
  <si>
    <t>CUST_07084</t>
  </si>
  <si>
    <t>CUST_07085</t>
  </si>
  <si>
    <t>CUST_07086</t>
  </si>
  <si>
    <t>CUST_07087</t>
  </si>
  <si>
    <t>CUST_07088</t>
  </si>
  <si>
    <t>CUST_07089</t>
  </si>
  <si>
    <t>CUST_07090</t>
  </si>
  <si>
    <t>CUST_07091</t>
  </si>
  <si>
    <t>CUST_07092</t>
  </si>
  <si>
    <t>CUST_07093</t>
  </si>
  <si>
    <t>CUST_07094</t>
  </si>
  <si>
    <t>CUST_07095</t>
  </si>
  <si>
    <t>CUST_07096</t>
  </si>
  <si>
    <t>CUST_07097</t>
  </si>
  <si>
    <t>CUST_07098</t>
  </si>
  <si>
    <t>CUST_07099</t>
  </si>
  <si>
    <t>CUST_07100</t>
  </si>
  <si>
    <t>CUST_07101</t>
  </si>
  <si>
    <t>CUST_07102</t>
  </si>
  <si>
    <t>CUST_07103</t>
  </si>
  <si>
    <t>CUST_07104</t>
  </si>
  <si>
    <t>CUST_07105</t>
  </si>
  <si>
    <t>CUST_07106</t>
  </si>
  <si>
    <t>CUST_07107</t>
  </si>
  <si>
    <t>CUST_07108</t>
  </si>
  <si>
    <t>CUST_07109</t>
  </si>
  <si>
    <t>CUST_07110</t>
  </si>
  <si>
    <t>CUST_07111</t>
  </si>
  <si>
    <t>CUST_07112</t>
  </si>
  <si>
    <t>CUST_07113</t>
  </si>
  <si>
    <t>CUST_07114</t>
  </si>
  <si>
    <t>CUST_07115</t>
  </si>
  <si>
    <t>CUST_07116</t>
  </si>
  <si>
    <t>CUST_07117</t>
  </si>
  <si>
    <t>CUST_07118</t>
  </si>
  <si>
    <t>CUST_07119</t>
  </si>
  <si>
    <t>CUST_07120</t>
  </si>
  <si>
    <t>CUST_07121</t>
  </si>
  <si>
    <t>CUST_07122</t>
  </si>
  <si>
    <t>CUST_07123</t>
  </si>
  <si>
    <t>CUST_07124</t>
  </si>
  <si>
    <t>CUST_07125</t>
  </si>
  <si>
    <t>CUST_07126</t>
  </si>
  <si>
    <t>CUST_07127</t>
  </si>
  <si>
    <t>CUST_07128</t>
  </si>
  <si>
    <t>CUST_07129</t>
  </si>
  <si>
    <t>CUST_07130</t>
  </si>
  <si>
    <t>CUST_07131</t>
  </si>
  <si>
    <t>CUST_07132</t>
  </si>
  <si>
    <t>CUST_07133</t>
  </si>
  <si>
    <t>CUST_07134</t>
  </si>
  <si>
    <t>CUST_07135</t>
  </si>
  <si>
    <t>CUST_07136</t>
  </si>
  <si>
    <t>CUST_07137</t>
  </si>
  <si>
    <t>CUST_07138</t>
  </si>
  <si>
    <t>CUST_07139</t>
  </si>
  <si>
    <t>CUST_07140</t>
  </si>
  <si>
    <t>CUST_07141</t>
  </si>
  <si>
    <t>CUST_07142</t>
  </si>
  <si>
    <t>CUST_07143</t>
  </si>
  <si>
    <t>CUST_07144</t>
  </si>
  <si>
    <t>CUST_07145</t>
  </si>
  <si>
    <t>CUST_07146</t>
  </si>
  <si>
    <t>CUST_07147</t>
  </si>
  <si>
    <t>CUST_07148</t>
  </si>
  <si>
    <t>CUST_07149</t>
  </si>
  <si>
    <t>CUST_07150</t>
  </si>
  <si>
    <t>CUST_07151</t>
  </si>
  <si>
    <t>CUST_07152</t>
  </si>
  <si>
    <t>CUST_07153</t>
  </si>
  <si>
    <t>CUST_07154</t>
  </si>
  <si>
    <t>CUST_07155</t>
  </si>
  <si>
    <t>CUST_07156</t>
  </si>
  <si>
    <t>CUST_07157</t>
  </si>
  <si>
    <t>CUST_07158</t>
  </si>
  <si>
    <t>CUST_07159</t>
  </si>
  <si>
    <t>CUST_07160</t>
  </si>
  <si>
    <t>CUST_07161</t>
  </si>
  <si>
    <t>CUST_07162</t>
  </si>
  <si>
    <t>CUST_07163</t>
  </si>
  <si>
    <t>CUST_07164</t>
  </si>
  <si>
    <t>CUST_07165</t>
  </si>
  <si>
    <t>CUST_07166</t>
  </si>
  <si>
    <t>CUST_07167</t>
  </si>
  <si>
    <t>CUST_07168</t>
  </si>
  <si>
    <t>CUST_07169</t>
  </si>
  <si>
    <t>CUST_07170</t>
  </si>
  <si>
    <t>CUST_07171</t>
  </si>
  <si>
    <t>CUST_07172</t>
  </si>
  <si>
    <t>CUST_07173</t>
  </si>
  <si>
    <t>CUST_07174</t>
  </si>
  <si>
    <t>CUST_07175</t>
  </si>
  <si>
    <t>CUST_07176</t>
  </si>
  <si>
    <t>CUST_07177</t>
  </si>
  <si>
    <t>CUST_07178</t>
  </si>
  <si>
    <t>CUST_07179</t>
  </si>
  <si>
    <t>CUST_07180</t>
  </si>
  <si>
    <t>CUST_07181</t>
  </si>
  <si>
    <t>CUST_07182</t>
  </si>
  <si>
    <t>CUST_07183</t>
  </si>
  <si>
    <t>CUST_07184</t>
  </si>
  <si>
    <t>CUST_07185</t>
  </si>
  <si>
    <t>CUST_07186</t>
  </si>
  <si>
    <t>CUST_07187</t>
  </si>
  <si>
    <t>CUST_07188</t>
  </si>
  <si>
    <t>CUST_07189</t>
  </si>
  <si>
    <t>CUST_07190</t>
  </si>
  <si>
    <t>CUST_07191</t>
  </si>
  <si>
    <t>CUST_07192</t>
  </si>
  <si>
    <t>CUST_07193</t>
  </si>
  <si>
    <t>CUST_07194</t>
  </si>
  <si>
    <t>CUST_07195</t>
  </si>
  <si>
    <t>CUST_07196</t>
  </si>
  <si>
    <t>CUST_07197</t>
  </si>
  <si>
    <t>CUST_07198</t>
  </si>
  <si>
    <t>CUST_07199</t>
  </si>
  <si>
    <t>CUST_07200</t>
  </si>
  <si>
    <t>CUST_07201</t>
  </si>
  <si>
    <t>CUST_07202</t>
  </si>
  <si>
    <t>CUST_07203</t>
  </si>
  <si>
    <t>CUST_07204</t>
  </si>
  <si>
    <t>CUST_07205</t>
  </si>
  <si>
    <t>CUST_07206</t>
  </si>
  <si>
    <t>CUST_07207</t>
  </si>
  <si>
    <t>CUST_07208</t>
  </si>
  <si>
    <t>CUST_07209</t>
  </si>
  <si>
    <t>CUST_07210</t>
  </si>
  <si>
    <t>CUST_07211</t>
  </si>
  <si>
    <t>CUST_07212</t>
  </si>
  <si>
    <t>CUST_07213</t>
  </si>
  <si>
    <t>CUST_07214</t>
  </si>
  <si>
    <t>CUST_07215</t>
  </si>
  <si>
    <t>CUST_07216</t>
  </si>
  <si>
    <t>CUST_07217</t>
  </si>
  <si>
    <t>CUST_07218</t>
  </si>
  <si>
    <t>CUST_07219</t>
  </si>
  <si>
    <t>CUST_07220</t>
  </si>
  <si>
    <t>CUST_07221</t>
  </si>
  <si>
    <t>CUST_07222</t>
  </si>
  <si>
    <t>CUST_07223</t>
  </si>
  <si>
    <t>CUST_07224</t>
  </si>
  <si>
    <t>CUST_07225</t>
  </si>
  <si>
    <t>CUST_07226</t>
  </si>
  <si>
    <t>CUST_07227</t>
  </si>
  <si>
    <t>CUST_07228</t>
  </si>
  <si>
    <t>CUST_07229</t>
  </si>
  <si>
    <t>CUST_07230</t>
  </si>
  <si>
    <t>CUST_07231</t>
  </si>
  <si>
    <t>CUST_07232</t>
  </si>
  <si>
    <t>CUST_07233</t>
  </si>
  <si>
    <t>CUST_07234</t>
  </si>
  <si>
    <t>CUST_07235</t>
  </si>
  <si>
    <t>CUST_07236</t>
  </si>
  <si>
    <t>CUST_07237</t>
  </si>
  <si>
    <t>CUST_07238</t>
  </si>
  <si>
    <t>CUST_07239</t>
  </si>
  <si>
    <t>CUST_07240</t>
  </si>
  <si>
    <t>CUST_07241</t>
  </si>
  <si>
    <t>CUST_07242</t>
  </si>
  <si>
    <t>CUST_07243</t>
  </si>
  <si>
    <t>CUST_07244</t>
  </si>
  <si>
    <t>CUST_07245</t>
  </si>
  <si>
    <t>CUST_07246</t>
  </si>
  <si>
    <t>CUST_07247</t>
  </si>
  <si>
    <t>CUST_07248</t>
  </si>
  <si>
    <t>CUST_07249</t>
  </si>
  <si>
    <t>CUST_07250</t>
  </si>
  <si>
    <t>CUST_07251</t>
  </si>
  <si>
    <t>CUST_07252</t>
  </si>
  <si>
    <t>CUST_07253</t>
  </si>
  <si>
    <t>CUST_07254</t>
  </si>
  <si>
    <t>CUST_07255</t>
  </si>
  <si>
    <t>CUST_07256</t>
  </si>
  <si>
    <t>CUST_07257</t>
  </si>
  <si>
    <t>CUST_07258</t>
  </si>
  <si>
    <t>CUST_07259</t>
  </si>
  <si>
    <t>CUST_07260</t>
  </si>
  <si>
    <t>CUST_07261</t>
  </si>
  <si>
    <t>CUST_07262</t>
  </si>
  <si>
    <t>CUST_07263</t>
  </si>
  <si>
    <t>CUST_07264</t>
  </si>
  <si>
    <t>CUST_07265</t>
  </si>
  <si>
    <t>CUST_07266</t>
  </si>
  <si>
    <t>CUST_07267</t>
  </si>
  <si>
    <t>CUST_07268</t>
  </si>
  <si>
    <t>CUST_07269</t>
  </si>
  <si>
    <t>CUST_07270</t>
  </si>
  <si>
    <t>CUST_07271</t>
  </si>
  <si>
    <t>CUST_07272</t>
  </si>
  <si>
    <t>CUST_07273</t>
  </si>
  <si>
    <t>CUST_07274</t>
  </si>
  <si>
    <t>CUST_07275</t>
  </si>
  <si>
    <t>CUST_07276</t>
  </si>
  <si>
    <t>CUST_07277</t>
  </si>
  <si>
    <t>CUST_07278</t>
  </si>
  <si>
    <t>CUST_07279</t>
  </si>
  <si>
    <t>CUST_07280</t>
  </si>
  <si>
    <t>CUST_07281</t>
  </si>
  <si>
    <t>CUST_07282</t>
  </si>
  <si>
    <t>CUST_07283</t>
  </si>
  <si>
    <t>CUST_07284</t>
  </si>
  <si>
    <t>CUST_07285</t>
  </si>
  <si>
    <t>CUST_07286</t>
  </si>
  <si>
    <t>CUST_07287</t>
  </si>
  <si>
    <t>CUST_07288</t>
  </si>
  <si>
    <t>CUST_07289</t>
  </si>
  <si>
    <t>CUST_07290</t>
  </si>
  <si>
    <t>CUST_07291</t>
  </si>
  <si>
    <t>CUST_07292</t>
  </si>
  <si>
    <t>CUST_07293</t>
  </si>
  <si>
    <t>CUST_07294</t>
  </si>
  <si>
    <t>CUST_07295</t>
  </si>
  <si>
    <t>CUST_07296</t>
  </si>
  <si>
    <t>CUST_07297</t>
  </si>
  <si>
    <t>CUST_07298</t>
  </si>
  <si>
    <t>CUST_07299</t>
  </si>
  <si>
    <t>CUST_07300</t>
  </si>
  <si>
    <t>CUST_07301</t>
  </si>
  <si>
    <t>CUST_07302</t>
  </si>
  <si>
    <t>CUST_07303</t>
  </si>
  <si>
    <t>CUST_07304</t>
  </si>
  <si>
    <t>CUST_07305</t>
  </si>
  <si>
    <t>CUST_07306</t>
  </si>
  <si>
    <t>CUST_07307</t>
  </si>
  <si>
    <t>CUST_07308</t>
  </si>
  <si>
    <t>CUST_07309</t>
  </si>
  <si>
    <t>CUST_07310</t>
  </si>
  <si>
    <t>CUST_07311</t>
  </si>
  <si>
    <t>CUST_07312</t>
  </si>
  <si>
    <t>CUST_07313</t>
  </si>
  <si>
    <t>CUST_07314</t>
  </si>
  <si>
    <t>CUST_07315</t>
  </si>
  <si>
    <t>CUST_07316</t>
  </si>
  <si>
    <t>CUST_07317</t>
  </si>
  <si>
    <t>CUST_07318</t>
  </si>
  <si>
    <t>CUST_07319</t>
  </si>
  <si>
    <t>CUST_07320</t>
  </si>
  <si>
    <t>CUST_07321</t>
  </si>
  <si>
    <t>CUST_07322</t>
  </si>
  <si>
    <t>CUST_07323</t>
  </si>
  <si>
    <t>CUST_07324</t>
  </si>
  <si>
    <t>CUST_07325</t>
  </si>
  <si>
    <t>CUST_07326</t>
  </si>
  <si>
    <t>CUST_07327</t>
  </si>
  <si>
    <t>CUST_07328</t>
  </si>
  <si>
    <t>CUST_07329</t>
  </si>
  <si>
    <t>CUST_07330</t>
  </si>
  <si>
    <t>CUST_07331</t>
  </si>
  <si>
    <t>CUST_07332</t>
  </si>
  <si>
    <t>CUST_07333</t>
  </si>
  <si>
    <t>CUST_07334</t>
  </si>
  <si>
    <t>CUST_07335</t>
  </si>
  <si>
    <t>CUST_07336</t>
  </si>
  <si>
    <t>CUST_07337</t>
  </si>
  <si>
    <t>CUST_07338</t>
  </si>
  <si>
    <t>CUST_07339</t>
  </si>
  <si>
    <t>CUST_07340</t>
  </si>
  <si>
    <t>CUST_07341</t>
  </si>
  <si>
    <t>CUST_07342</t>
  </si>
  <si>
    <t>CUST_07343</t>
  </si>
  <si>
    <t>CUST_07344</t>
  </si>
  <si>
    <t>CUST_07345</t>
  </si>
  <si>
    <t>CUST_07346</t>
  </si>
  <si>
    <t>CUST_07347</t>
  </si>
  <si>
    <t>CUST_07348</t>
  </si>
  <si>
    <t>CUST_07349</t>
  </si>
  <si>
    <t>CUST_07350</t>
  </si>
  <si>
    <t>CUST_07351</t>
  </si>
  <si>
    <t>CUST_07352</t>
  </si>
  <si>
    <t>CUST_07353</t>
  </si>
  <si>
    <t>CUST_07354</t>
  </si>
  <si>
    <t>CUST_07355</t>
  </si>
  <si>
    <t>CUST_07356</t>
  </si>
  <si>
    <t>CUST_07357</t>
  </si>
  <si>
    <t>CUST_07358</t>
  </si>
  <si>
    <t>CUST_07359</t>
  </si>
  <si>
    <t>CUST_07360</t>
  </si>
  <si>
    <t>CUST_07361</t>
  </si>
  <si>
    <t>CUST_07362</t>
  </si>
  <si>
    <t>CUST_07363</t>
  </si>
  <si>
    <t>CUST_07364</t>
  </si>
  <si>
    <t>CUST_07365</t>
  </si>
  <si>
    <t>CUST_07366</t>
  </si>
  <si>
    <t>CUST_07367</t>
  </si>
  <si>
    <t>CUST_07368</t>
  </si>
  <si>
    <t>CUST_07369</t>
  </si>
  <si>
    <t>CUST_07370</t>
  </si>
  <si>
    <t>CUST_07371</t>
  </si>
  <si>
    <t>CUST_07372</t>
  </si>
  <si>
    <t>CUST_07373</t>
  </si>
  <si>
    <t>CUST_07374</t>
  </si>
  <si>
    <t>CUST_07375</t>
  </si>
  <si>
    <t>CUST_07376</t>
  </si>
  <si>
    <t>CUST_07377</t>
  </si>
  <si>
    <t>CUST_07378</t>
  </si>
  <si>
    <t>CUST_07379</t>
  </si>
  <si>
    <t>CUST_07380</t>
  </si>
  <si>
    <t>CUST_07381</t>
  </si>
  <si>
    <t>CUST_07382</t>
  </si>
  <si>
    <t>CUST_07383</t>
  </si>
  <si>
    <t>CUST_07384</t>
  </si>
  <si>
    <t>CUST_07385</t>
  </si>
  <si>
    <t>CUST_07386</t>
  </si>
  <si>
    <t>CUST_07387</t>
  </si>
  <si>
    <t>CUST_07388</t>
  </si>
  <si>
    <t>CUST_07389</t>
  </si>
  <si>
    <t>CUST_07390</t>
  </si>
  <si>
    <t>CUST_07391</t>
  </si>
  <si>
    <t>CUST_07392</t>
  </si>
  <si>
    <t>CUST_07393</t>
  </si>
  <si>
    <t>CUST_07394</t>
  </si>
  <si>
    <t>CUST_07395</t>
  </si>
  <si>
    <t>CUST_07396</t>
  </si>
  <si>
    <t>CUST_07397</t>
  </si>
  <si>
    <t>CUST_07398</t>
  </si>
  <si>
    <t>CUST_07399</t>
  </si>
  <si>
    <t>CUST_07400</t>
  </si>
  <si>
    <t>CUST_07401</t>
  </si>
  <si>
    <t>CUST_07402</t>
  </si>
  <si>
    <t>CUST_07403</t>
  </si>
  <si>
    <t>CUST_07404</t>
  </si>
  <si>
    <t>CUST_07405</t>
  </si>
  <si>
    <t>CUST_07406</t>
  </si>
  <si>
    <t>CUST_07407</t>
  </si>
  <si>
    <t>CUST_07408</t>
  </si>
  <si>
    <t>CUST_07409</t>
  </si>
  <si>
    <t>CUST_07410</t>
  </si>
  <si>
    <t>CUST_07411</t>
  </si>
  <si>
    <t>CUST_07412</t>
  </si>
  <si>
    <t>CUST_07413</t>
  </si>
  <si>
    <t>CUST_07414</t>
  </si>
  <si>
    <t>CUST_07415</t>
  </si>
  <si>
    <t>CUST_07416</t>
  </si>
  <si>
    <t>CUST_07417</t>
  </si>
  <si>
    <t>CUST_07418</t>
  </si>
  <si>
    <t>CUST_07419</t>
  </si>
  <si>
    <t>CUST_07420</t>
  </si>
  <si>
    <t>CUST_07421</t>
  </si>
  <si>
    <t>CUST_07422</t>
  </si>
  <si>
    <t>CUST_07423</t>
  </si>
  <si>
    <t>CUST_07424</t>
  </si>
  <si>
    <t>CUST_07425</t>
  </si>
  <si>
    <t>CUST_07426</t>
  </si>
  <si>
    <t>CUST_07427</t>
  </si>
  <si>
    <t>CUST_07428</t>
  </si>
  <si>
    <t>CUST_07429</t>
  </si>
  <si>
    <t>CUST_07430</t>
  </si>
  <si>
    <t>CUST_07431</t>
  </si>
  <si>
    <t>CUST_07432</t>
  </si>
  <si>
    <t>CUST_07433</t>
  </si>
  <si>
    <t>CUST_07434</t>
  </si>
  <si>
    <t>CUST_07435</t>
  </si>
  <si>
    <t>CUST_07436</t>
  </si>
  <si>
    <t>CUST_07437</t>
  </si>
  <si>
    <t>CUST_07438</t>
  </si>
  <si>
    <t>CUST_07439</t>
  </si>
  <si>
    <t>CUST_07440</t>
  </si>
  <si>
    <t>CUST_07441</t>
  </si>
  <si>
    <t>CUST_07442</t>
  </si>
  <si>
    <t>CUST_07443</t>
  </si>
  <si>
    <t>CUST_07444</t>
  </si>
  <si>
    <t>CUST_07445</t>
  </si>
  <si>
    <t>CUST_07446</t>
  </si>
  <si>
    <t>CUST_07447</t>
  </si>
  <si>
    <t>CUST_07448</t>
  </si>
  <si>
    <t>CUST_07449</t>
  </si>
  <si>
    <t>CUST_07450</t>
  </si>
  <si>
    <t>CUST_07451</t>
  </si>
  <si>
    <t>CUST_07452</t>
  </si>
  <si>
    <t>CUST_07453</t>
  </si>
  <si>
    <t>CUST_07454</t>
  </si>
  <si>
    <t>CUST_07455</t>
  </si>
  <si>
    <t>CUST_07456</t>
  </si>
  <si>
    <t>CUST_07457</t>
  </si>
  <si>
    <t>CUST_07458</t>
  </si>
  <si>
    <t>CUST_07459</t>
  </si>
  <si>
    <t>CUST_07460</t>
  </si>
  <si>
    <t>CUST_07461</t>
  </si>
  <si>
    <t>CUST_07462</t>
  </si>
  <si>
    <t>CUST_07463</t>
  </si>
  <si>
    <t>CUST_07464</t>
  </si>
  <si>
    <t>CUST_07465</t>
  </si>
  <si>
    <t>CUST_07466</t>
  </si>
  <si>
    <t>CUST_07467</t>
  </si>
  <si>
    <t>CUST_07468</t>
  </si>
  <si>
    <t>CUST_07469</t>
  </si>
  <si>
    <t>CUST_07470</t>
  </si>
  <si>
    <t>CUST_07471</t>
  </si>
  <si>
    <t>CUST_07472</t>
  </si>
  <si>
    <t>CUST_07473</t>
  </si>
  <si>
    <t>CUST_07474</t>
  </si>
  <si>
    <t>CUST_07475</t>
  </si>
  <si>
    <t>CUST_07476</t>
  </si>
  <si>
    <t>CUST_07477</t>
  </si>
  <si>
    <t>CUST_07478</t>
  </si>
  <si>
    <t>CUST_07479</t>
  </si>
  <si>
    <t>CUST_07480</t>
  </si>
  <si>
    <t>CUST_07481</t>
  </si>
  <si>
    <t>CUST_07482</t>
  </si>
  <si>
    <t>CUST_07483</t>
  </si>
  <si>
    <t>CUST_07484</t>
  </si>
  <si>
    <t>CUST_07485</t>
  </si>
  <si>
    <t>CUST_07486</t>
  </si>
  <si>
    <t>CUST_07487</t>
  </si>
  <si>
    <t>CUST_07488</t>
  </si>
  <si>
    <t>CUST_07489</t>
  </si>
  <si>
    <t>CUST_07490</t>
  </si>
  <si>
    <t>CUST_07491</t>
  </si>
  <si>
    <t>CUST_07492</t>
  </si>
  <si>
    <t>CUST_07493</t>
  </si>
  <si>
    <t>CUST_07494</t>
  </si>
  <si>
    <t>CUST_07495</t>
  </si>
  <si>
    <t>CUST_07496</t>
  </si>
  <si>
    <t>CUST_07497</t>
  </si>
  <si>
    <t>CUST_07498</t>
  </si>
  <si>
    <t>CUST_07499</t>
  </si>
  <si>
    <t>CUST_07500</t>
  </si>
  <si>
    <t>CUST_07501</t>
  </si>
  <si>
    <t>CUST_07502</t>
  </si>
  <si>
    <t>CUST_07503</t>
  </si>
  <si>
    <t>CUST_07504</t>
  </si>
  <si>
    <t>CUST_07505</t>
  </si>
  <si>
    <t>CUST_07506</t>
  </si>
  <si>
    <t>CUST_07507</t>
  </si>
  <si>
    <t>CUST_07508</t>
  </si>
  <si>
    <t>CUST_07509</t>
  </si>
  <si>
    <t>CUST_07510</t>
  </si>
  <si>
    <t>CUST_07511</t>
  </si>
  <si>
    <t>CUST_07512</t>
  </si>
  <si>
    <t>CUST_07513</t>
  </si>
  <si>
    <t>CUST_07514</t>
  </si>
  <si>
    <t>CUST_07515</t>
  </si>
  <si>
    <t>CUST_07516</t>
  </si>
  <si>
    <t>CUST_07517</t>
  </si>
  <si>
    <t>CUST_07518</t>
  </si>
  <si>
    <t>CUST_07519</t>
  </si>
  <si>
    <t>CUST_07520</t>
  </si>
  <si>
    <t>CUST_07521</t>
  </si>
  <si>
    <t>CUST_07522</t>
  </si>
  <si>
    <t>CUST_07523</t>
  </si>
  <si>
    <t>CUST_07524</t>
  </si>
  <si>
    <t>CUST_07525</t>
  </si>
  <si>
    <t>CUST_07526</t>
  </si>
  <si>
    <t>CUST_07527</t>
  </si>
  <si>
    <t>CUST_07528</t>
  </si>
  <si>
    <t>CUST_07529</t>
  </si>
  <si>
    <t>CUST_07530</t>
  </si>
  <si>
    <t>CUST_07531</t>
  </si>
  <si>
    <t>CUST_07532</t>
  </si>
  <si>
    <t>CUST_07533</t>
  </si>
  <si>
    <t>CUST_07534</t>
  </si>
  <si>
    <t>CUST_07535</t>
  </si>
  <si>
    <t>CUST_07536</t>
  </si>
  <si>
    <t>CUST_07537</t>
  </si>
  <si>
    <t>CUST_07538</t>
  </si>
  <si>
    <t>CUST_07539</t>
  </si>
  <si>
    <t>CUST_07540</t>
  </si>
  <si>
    <t>CUST_07541</t>
  </si>
  <si>
    <t>CUST_07542</t>
  </si>
  <si>
    <t>CUST_07543</t>
  </si>
  <si>
    <t>CUST_07544</t>
  </si>
  <si>
    <t>CUST_07545</t>
  </si>
  <si>
    <t>CUST_07546</t>
  </si>
  <si>
    <t>CUST_07547</t>
  </si>
  <si>
    <t>CUST_07548</t>
  </si>
  <si>
    <t>CUST_07549</t>
  </si>
  <si>
    <t>CUST_07550</t>
  </si>
  <si>
    <t>CUST_07551</t>
  </si>
  <si>
    <t>CUST_07552</t>
  </si>
  <si>
    <t>CUST_07553</t>
  </si>
  <si>
    <t>CUST_07554</t>
  </si>
  <si>
    <t>CUST_07555</t>
  </si>
  <si>
    <t>CUST_07556</t>
  </si>
  <si>
    <t>CUST_07557</t>
  </si>
  <si>
    <t>CUST_07558</t>
  </si>
  <si>
    <t>CUST_07559</t>
  </si>
  <si>
    <t>CUST_07560</t>
  </si>
  <si>
    <t>CUST_07561</t>
  </si>
  <si>
    <t>CUST_07562</t>
  </si>
  <si>
    <t>CUST_07563</t>
  </si>
  <si>
    <t>CUST_07564</t>
  </si>
  <si>
    <t>CUST_07565</t>
  </si>
  <si>
    <t>CUST_07566</t>
  </si>
  <si>
    <t>CUST_07567</t>
  </si>
  <si>
    <t>CUST_07568</t>
  </si>
  <si>
    <t>CUST_07569</t>
  </si>
  <si>
    <t>CUST_07570</t>
  </si>
  <si>
    <t>CUST_07571</t>
  </si>
  <si>
    <t>CUST_07572</t>
  </si>
  <si>
    <t>CUST_07573</t>
  </si>
  <si>
    <t>CUST_07574</t>
  </si>
  <si>
    <t>CUST_07575</t>
  </si>
  <si>
    <t>CUST_07576</t>
  </si>
  <si>
    <t>CUST_07577</t>
  </si>
  <si>
    <t>CUST_07578</t>
  </si>
  <si>
    <t>CUST_07579</t>
  </si>
  <si>
    <t>CUST_07580</t>
  </si>
  <si>
    <t>CUST_07581</t>
  </si>
  <si>
    <t>CUST_07582</t>
  </si>
  <si>
    <t>CUST_07583</t>
  </si>
  <si>
    <t>CUST_07584</t>
  </si>
  <si>
    <t>CUST_07585</t>
  </si>
  <si>
    <t>CUST_07586</t>
  </si>
  <si>
    <t>CUST_07587</t>
  </si>
  <si>
    <t>CUST_07588</t>
  </si>
  <si>
    <t>CUST_07589</t>
  </si>
  <si>
    <t>CUST_07590</t>
  </si>
  <si>
    <t>CUST_07591</t>
  </si>
  <si>
    <t>CUST_07592</t>
  </si>
  <si>
    <t>CUST_07593</t>
  </si>
  <si>
    <t>CUST_07594</t>
  </si>
  <si>
    <t>CUST_07595</t>
  </si>
  <si>
    <t>CUST_07596</t>
  </si>
  <si>
    <t>CUST_07597</t>
  </si>
  <si>
    <t>CUST_07598</t>
  </si>
  <si>
    <t>CUST_07599</t>
  </si>
  <si>
    <t>CUST_07600</t>
  </si>
  <si>
    <t>CUST_07601</t>
  </si>
  <si>
    <t>CUST_07602</t>
  </si>
  <si>
    <t>CUST_07603</t>
  </si>
  <si>
    <t>CUST_07604</t>
  </si>
  <si>
    <t>CUST_07605</t>
  </si>
  <si>
    <t>CUST_07606</t>
  </si>
  <si>
    <t>CUST_07607</t>
  </si>
  <si>
    <t>CUST_07608</t>
  </si>
  <si>
    <t>CUST_07609</t>
  </si>
  <si>
    <t>CUST_07610</t>
  </si>
  <si>
    <t>CUST_07611</t>
  </si>
  <si>
    <t>CUST_07612</t>
  </si>
  <si>
    <t>CUST_07613</t>
  </si>
  <si>
    <t>CUST_07614</t>
  </si>
  <si>
    <t>CUST_07615</t>
  </si>
  <si>
    <t>CUST_07616</t>
  </si>
  <si>
    <t>CUST_07617</t>
  </si>
  <si>
    <t>CUST_07618</t>
  </si>
  <si>
    <t>CUST_07619</t>
  </si>
  <si>
    <t>CUST_07620</t>
  </si>
  <si>
    <t>CUST_07621</t>
  </si>
  <si>
    <t>CUST_07622</t>
  </si>
  <si>
    <t>CUST_07623</t>
  </si>
  <si>
    <t>CUST_07624</t>
  </si>
  <si>
    <t>CUST_07625</t>
  </si>
  <si>
    <t>CUST_07626</t>
  </si>
  <si>
    <t>CUST_07627</t>
  </si>
  <si>
    <t>CUST_07628</t>
  </si>
  <si>
    <t>CUST_07629</t>
  </si>
  <si>
    <t>CUST_07630</t>
  </si>
  <si>
    <t>CUST_07631</t>
  </si>
  <si>
    <t>CUST_07632</t>
  </si>
  <si>
    <t>CUST_07633</t>
  </si>
  <si>
    <t>CUST_07634</t>
  </si>
  <si>
    <t>CUST_07635</t>
  </si>
  <si>
    <t>CUST_07636</t>
  </si>
  <si>
    <t>CUST_07637</t>
  </si>
  <si>
    <t>CUST_07638</t>
  </si>
  <si>
    <t>CUST_07639</t>
  </si>
  <si>
    <t>CUST_07640</t>
  </si>
  <si>
    <t>CUST_07641</t>
  </si>
  <si>
    <t>CUST_07642</t>
  </si>
  <si>
    <t>CUST_07643</t>
  </si>
  <si>
    <t>CUST_07644</t>
  </si>
  <si>
    <t>CUST_07645</t>
  </si>
  <si>
    <t>CUST_07646</t>
  </si>
  <si>
    <t>CUST_07647</t>
  </si>
  <si>
    <t>CUST_07648</t>
  </si>
  <si>
    <t>CUST_07649</t>
  </si>
  <si>
    <t>CUST_07650</t>
  </si>
  <si>
    <t>CUST_07651</t>
  </si>
  <si>
    <t>CUST_07652</t>
  </si>
  <si>
    <t>CUST_07653</t>
  </si>
  <si>
    <t>CUST_07654</t>
  </si>
  <si>
    <t>CUST_07655</t>
  </si>
  <si>
    <t>CUST_07656</t>
  </si>
  <si>
    <t>CUST_07657</t>
  </si>
  <si>
    <t>CUST_07658</t>
  </si>
  <si>
    <t>CUST_07659</t>
  </si>
  <si>
    <t>CUST_07660</t>
  </si>
  <si>
    <t>CUST_07661</t>
  </si>
  <si>
    <t>CUST_07662</t>
  </si>
  <si>
    <t>CUST_07663</t>
  </si>
  <si>
    <t>CUST_07664</t>
  </si>
  <si>
    <t>CUST_07665</t>
  </si>
  <si>
    <t>CUST_07666</t>
  </si>
  <si>
    <t>CUST_07667</t>
  </si>
  <si>
    <t>CUST_07668</t>
  </si>
  <si>
    <t>CUST_07669</t>
  </si>
  <si>
    <t>CUST_07670</t>
  </si>
  <si>
    <t>CUST_07671</t>
  </si>
  <si>
    <t>CUST_07672</t>
  </si>
  <si>
    <t>CUST_07673</t>
  </si>
  <si>
    <t>CUST_07674</t>
  </si>
  <si>
    <t>CUST_07675</t>
  </si>
  <si>
    <t>CUST_07676</t>
  </si>
  <si>
    <t>CUST_07677</t>
  </si>
  <si>
    <t>CUST_07678</t>
  </si>
  <si>
    <t>CUST_07679</t>
  </si>
  <si>
    <t>CUST_07680</t>
  </si>
  <si>
    <t>CUST_07681</t>
  </si>
  <si>
    <t>CUST_07682</t>
  </si>
  <si>
    <t>CUST_07683</t>
  </si>
  <si>
    <t>CUST_07684</t>
  </si>
  <si>
    <t>CUST_07685</t>
  </si>
  <si>
    <t>CUST_07686</t>
  </si>
  <si>
    <t>CUST_07687</t>
  </si>
  <si>
    <t>CUST_07688</t>
  </si>
  <si>
    <t>CUST_07689</t>
  </si>
  <si>
    <t>CUST_07690</t>
  </si>
  <si>
    <t>CUST_07691</t>
  </si>
  <si>
    <t>CUST_07692</t>
  </si>
  <si>
    <t>CUST_07693</t>
  </si>
  <si>
    <t>CUST_07694</t>
  </si>
  <si>
    <t>CUST_07695</t>
  </si>
  <si>
    <t>CUST_07696</t>
  </si>
  <si>
    <t>CUST_07697</t>
  </si>
  <si>
    <t>CUST_07698</t>
  </si>
  <si>
    <t>CUST_07699</t>
  </si>
  <si>
    <t>CUST_07700</t>
  </si>
  <si>
    <t>CUST_07701</t>
  </si>
  <si>
    <t>CUST_07702</t>
  </si>
  <si>
    <t>CUST_07703</t>
  </si>
  <si>
    <t>CUST_07704</t>
  </si>
  <si>
    <t>CUST_07705</t>
  </si>
  <si>
    <t>CUST_07706</t>
  </si>
  <si>
    <t>CUST_07707</t>
  </si>
  <si>
    <t>CUST_07708</t>
  </si>
  <si>
    <t>CUST_07709</t>
  </si>
  <si>
    <t>CUST_07710</t>
  </si>
  <si>
    <t>CUST_07711</t>
  </si>
  <si>
    <t>CUST_07712</t>
  </si>
  <si>
    <t>CUST_07713</t>
  </si>
  <si>
    <t>CUST_07714</t>
  </si>
  <si>
    <t>CUST_07715</t>
  </si>
  <si>
    <t>CUST_07716</t>
  </si>
  <si>
    <t>CUST_07717</t>
  </si>
  <si>
    <t>CUST_07718</t>
  </si>
  <si>
    <t>CUST_07719</t>
  </si>
  <si>
    <t>CUST_07720</t>
  </si>
  <si>
    <t>CUST_07721</t>
  </si>
  <si>
    <t>CUST_07722</t>
  </si>
  <si>
    <t>CUST_07723</t>
  </si>
  <si>
    <t>CUST_07724</t>
  </si>
  <si>
    <t>CUST_07725</t>
  </si>
  <si>
    <t>CUST_07726</t>
  </si>
  <si>
    <t>CUST_07727</t>
  </si>
  <si>
    <t>CUST_07728</t>
  </si>
  <si>
    <t>CUST_07729</t>
  </si>
  <si>
    <t>CUST_07730</t>
  </si>
  <si>
    <t>CUST_07731</t>
  </si>
  <si>
    <t>CUST_07732</t>
  </si>
  <si>
    <t>CUST_07733</t>
  </si>
  <si>
    <t>CUST_07734</t>
  </si>
  <si>
    <t>CUST_07735</t>
  </si>
  <si>
    <t>CUST_07736</t>
  </si>
  <si>
    <t>CUST_07737</t>
  </si>
  <si>
    <t>CUST_07738</t>
  </si>
  <si>
    <t>CUST_07739</t>
  </si>
  <si>
    <t>CUST_07740</t>
  </si>
  <si>
    <t>CUST_07741</t>
  </si>
  <si>
    <t>CUST_07742</t>
  </si>
  <si>
    <t>CUST_07743</t>
  </si>
  <si>
    <t>CUST_07744</t>
  </si>
  <si>
    <t>CUST_07745</t>
  </si>
  <si>
    <t>CUST_07746</t>
  </si>
  <si>
    <t>CUST_07747</t>
  </si>
  <si>
    <t>CUST_07748</t>
  </si>
  <si>
    <t>CUST_07749</t>
  </si>
  <si>
    <t>CUST_07750</t>
  </si>
  <si>
    <t>CUST_07751</t>
  </si>
  <si>
    <t>CUST_07752</t>
  </si>
  <si>
    <t>CUST_07753</t>
  </si>
  <si>
    <t>CUST_07754</t>
  </si>
  <si>
    <t>CUST_07755</t>
  </si>
  <si>
    <t>CUST_07756</t>
  </si>
  <si>
    <t>CUST_07757</t>
  </si>
  <si>
    <t>CUST_07758</t>
  </si>
  <si>
    <t>CUST_07759</t>
  </si>
  <si>
    <t>CUST_07760</t>
  </si>
  <si>
    <t>CUST_07761</t>
  </si>
  <si>
    <t>CUST_07762</t>
  </si>
  <si>
    <t>CUST_07763</t>
  </si>
  <si>
    <t>CUST_07764</t>
  </si>
  <si>
    <t>CUST_07765</t>
  </si>
  <si>
    <t>CUST_07766</t>
  </si>
  <si>
    <t>CUST_07767</t>
  </si>
  <si>
    <t>CUST_07768</t>
  </si>
  <si>
    <t>CUST_07769</t>
  </si>
  <si>
    <t>CUST_07770</t>
  </si>
  <si>
    <t>CUST_07771</t>
  </si>
  <si>
    <t>CUST_07772</t>
  </si>
  <si>
    <t>CUST_07773</t>
  </si>
  <si>
    <t>CUST_07774</t>
  </si>
  <si>
    <t>CUST_07775</t>
  </si>
  <si>
    <t>CUST_07776</t>
  </si>
  <si>
    <t>CUST_07777</t>
  </si>
  <si>
    <t>CUST_07778</t>
  </si>
  <si>
    <t>CUST_07779</t>
  </si>
  <si>
    <t>CUST_07780</t>
  </si>
  <si>
    <t>CUST_07781</t>
  </si>
  <si>
    <t>CUST_07782</t>
  </si>
  <si>
    <t>CUST_07783</t>
  </si>
  <si>
    <t>CUST_07784</t>
  </si>
  <si>
    <t>CUST_07785</t>
  </si>
  <si>
    <t>CUST_07786</t>
  </si>
  <si>
    <t>CUST_07787</t>
  </si>
  <si>
    <t>CUST_07788</t>
  </si>
  <si>
    <t>CUST_07789</t>
  </si>
  <si>
    <t>CUST_07790</t>
  </si>
  <si>
    <t>CUST_07791</t>
  </si>
  <si>
    <t>CUST_07792</t>
  </si>
  <si>
    <t>CUST_07793</t>
  </si>
  <si>
    <t>CUST_07794</t>
  </si>
  <si>
    <t>CUST_07795</t>
  </si>
  <si>
    <t>CUST_07796</t>
  </si>
  <si>
    <t>CUST_07797</t>
  </si>
  <si>
    <t>CUST_07798</t>
  </si>
  <si>
    <t>CUST_07799</t>
  </si>
  <si>
    <t>CUST_07800</t>
  </si>
  <si>
    <t>CUST_07801</t>
  </si>
  <si>
    <t>CUST_07802</t>
  </si>
  <si>
    <t>CUST_07803</t>
  </si>
  <si>
    <t>CUST_07804</t>
  </si>
  <si>
    <t>CUST_07805</t>
  </si>
  <si>
    <t>CUST_07806</t>
  </si>
  <si>
    <t>CUST_07807</t>
  </si>
  <si>
    <t>CUST_07808</t>
  </si>
  <si>
    <t>CUST_07809</t>
  </si>
  <si>
    <t>CUST_07810</t>
  </si>
  <si>
    <t>CUST_07811</t>
  </si>
  <si>
    <t>CUST_07812</t>
  </si>
  <si>
    <t>CUST_07813</t>
  </si>
  <si>
    <t>CUST_07814</t>
  </si>
  <si>
    <t>CUST_07815</t>
  </si>
  <si>
    <t>CUST_07816</t>
  </si>
  <si>
    <t>CUST_07817</t>
  </si>
  <si>
    <t>CUST_07818</t>
  </si>
  <si>
    <t>CUST_07819</t>
  </si>
  <si>
    <t>CUST_07820</t>
  </si>
  <si>
    <t>CUST_07821</t>
  </si>
  <si>
    <t>CUST_07822</t>
  </si>
  <si>
    <t>CUST_07823</t>
  </si>
  <si>
    <t>CUST_07824</t>
  </si>
  <si>
    <t>CUST_07825</t>
  </si>
  <si>
    <t>CUST_07826</t>
  </si>
  <si>
    <t>CUST_07827</t>
  </si>
  <si>
    <t>CUST_07828</t>
  </si>
  <si>
    <t>CUST_07829</t>
  </si>
  <si>
    <t>CUST_07830</t>
  </si>
  <si>
    <t>CUST_07831</t>
  </si>
  <si>
    <t>CUST_07832</t>
  </si>
  <si>
    <t>CUST_07833</t>
  </si>
  <si>
    <t>CUST_07834</t>
  </si>
  <si>
    <t>CUST_07835</t>
  </si>
  <si>
    <t>CUST_07836</t>
  </si>
  <si>
    <t>CUST_07837</t>
  </si>
  <si>
    <t>CUST_07838</t>
  </si>
  <si>
    <t>CUST_07839</t>
  </si>
  <si>
    <t>CUST_07840</t>
  </si>
  <si>
    <t>CUST_07841</t>
  </si>
  <si>
    <t>CUST_07842</t>
  </si>
  <si>
    <t>CUST_07843</t>
  </si>
  <si>
    <t>CUST_07844</t>
  </si>
  <si>
    <t>CUST_07845</t>
  </si>
  <si>
    <t>CUST_07846</t>
  </si>
  <si>
    <t>CUST_07847</t>
  </si>
  <si>
    <t>CUST_07848</t>
  </si>
  <si>
    <t>CUST_07849</t>
  </si>
  <si>
    <t>CUST_07850</t>
  </si>
  <si>
    <t>CUST_07851</t>
  </si>
  <si>
    <t>CUST_07852</t>
  </si>
  <si>
    <t>CUST_07853</t>
  </si>
  <si>
    <t>CUST_07854</t>
  </si>
  <si>
    <t>CUST_07855</t>
  </si>
  <si>
    <t>CUST_07856</t>
  </si>
  <si>
    <t>CUST_07857</t>
  </si>
  <si>
    <t>CUST_07858</t>
  </si>
  <si>
    <t>CUST_07859</t>
  </si>
  <si>
    <t>CUST_07860</t>
  </si>
  <si>
    <t>CUST_07861</t>
  </si>
  <si>
    <t>CUST_07862</t>
  </si>
  <si>
    <t>CUST_07863</t>
  </si>
  <si>
    <t>CUST_07864</t>
  </si>
  <si>
    <t>CUST_07865</t>
  </si>
  <si>
    <t>CUST_07866</t>
  </si>
  <si>
    <t>CUST_07867</t>
  </si>
  <si>
    <t>CUST_07868</t>
  </si>
  <si>
    <t>CUST_07869</t>
  </si>
  <si>
    <t>CUST_07870</t>
  </si>
  <si>
    <t>CUST_07871</t>
  </si>
  <si>
    <t>CUST_07872</t>
  </si>
  <si>
    <t>CUST_07873</t>
  </si>
  <si>
    <t>CUST_07874</t>
  </si>
  <si>
    <t>CUST_07875</t>
  </si>
  <si>
    <t>CUST_07876</t>
  </si>
  <si>
    <t>CUST_07877</t>
  </si>
  <si>
    <t>CUST_07878</t>
  </si>
  <si>
    <t>CUST_07879</t>
  </si>
  <si>
    <t>CUST_07880</t>
  </si>
  <si>
    <t>CUST_07881</t>
  </si>
  <si>
    <t>CUST_07882</t>
  </si>
  <si>
    <t>CUST_07883</t>
  </si>
  <si>
    <t>CUST_07884</t>
  </si>
  <si>
    <t>CUST_07885</t>
  </si>
  <si>
    <t>CUST_07886</t>
  </si>
  <si>
    <t>CUST_07887</t>
  </si>
  <si>
    <t>CUST_07888</t>
  </si>
  <si>
    <t>CUST_07889</t>
  </si>
  <si>
    <t>CUST_07890</t>
  </si>
  <si>
    <t>CUST_07891</t>
  </si>
  <si>
    <t>CUST_07892</t>
  </si>
  <si>
    <t>CUST_07893</t>
  </si>
  <si>
    <t>CUST_07894</t>
  </si>
  <si>
    <t>CUST_07895</t>
  </si>
  <si>
    <t>CUST_07896</t>
  </si>
  <si>
    <t>CUST_07897</t>
  </si>
  <si>
    <t>CUST_07898</t>
  </si>
  <si>
    <t>CUST_07899</t>
  </si>
  <si>
    <t>CUST_07900</t>
  </si>
  <si>
    <t>CUST_07901</t>
  </si>
  <si>
    <t>CUST_07902</t>
  </si>
  <si>
    <t>CUST_07903</t>
  </si>
  <si>
    <t>CUST_07904</t>
  </si>
  <si>
    <t>CUST_07905</t>
  </si>
  <si>
    <t>CUST_07906</t>
  </si>
  <si>
    <t>CUST_07907</t>
  </si>
  <si>
    <t>CUST_07908</t>
  </si>
  <si>
    <t>CUST_07909</t>
  </si>
  <si>
    <t>CUST_07910</t>
  </si>
  <si>
    <t>CUST_07911</t>
  </si>
  <si>
    <t>CUST_07912</t>
  </si>
  <si>
    <t>CUST_07913</t>
  </si>
  <si>
    <t>CUST_07914</t>
  </si>
  <si>
    <t>CUST_07915</t>
  </si>
  <si>
    <t>CUST_07916</t>
  </si>
  <si>
    <t>CUST_07917</t>
  </si>
  <si>
    <t>CUST_07918</t>
  </si>
  <si>
    <t>CUST_07919</t>
  </si>
  <si>
    <t>CUST_07920</t>
  </si>
  <si>
    <t>CUST_07921</t>
  </si>
  <si>
    <t>CUST_07922</t>
  </si>
  <si>
    <t>CUST_07923</t>
  </si>
  <si>
    <t>CUST_07924</t>
  </si>
  <si>
    <t>CUST_07925</t>
  </si>
  <si>
    <t>CUST_07926</t>
  </si>
  <si>
    <t>CUST_07927</t>
  </si>
  <si>
    <t>CUST_07928</t>
  </si>
  <si>
    <t>CUST_07929</t>
  </si>
  <si>
    <t>CUST_07930</t>
  </si>
  <si>
    <t>CUST_07931</t>
  </si>
  <si>
    <t>CUST_07932</t>
  </si>
  <si>
    <t>CUST_07933</t>
  </si>
  <si>
    <t>CUST_07934</t>
  </si>
  <si>
    <t>CUST_07935</t>
  </si>
  <si>
    <t>CUST_07936</t>
  </si>
  <si>
    <t>CUST_07937</t>
  </si>
  <si>
    <t>CUST_07938</t>
  </si>
  <si>
    <t>CUST_07939</t>
  </si>
  <si>
    <t>CUST_07940</t>
  </si>
  <si>
    <t>CUST_07941</t>
  </si>
  <si>
    <t>CUST_07942</t>
  </si>
  <si>
    <t>CUST_07943</t>
  </si>
  <si>
    <t>CUST_07944</t>
  </si>
  <si>
    <t>CUST_07945</t>
  </si>
  <si>
    <t>CUST_07946</t>
  </si>
  <si>
    <t>CUST_07947</t>
  </si>
  <si>
    <t>CUST_07948</t>
  </si>
  <si>
    <t>CUST_07949</t>
  </si>
  <si>
    <t>CUST_07950</t>
  </si>
  <si>
    <t>CUST_07951</t>
  </si>
  <si>
    <t>CUST_07952</t>
  </si>
  <si>
    <t>CUST_07953</t>
  </si>
  <si>
    <t>CUST_07954</t>
  </si>
  <si>
    <t>CUST_07955</t>
  </si>
  <si>
    <t>CUST_07956</t>
  </si>
  <si>
    <t>CUST_07957</t>
  </si>
  <si>
    <t>CUST_07958</t>
  </si>
  <si>
    <t>CUST_07959</t>
  </si>
  <si>
    <t>CUST_07960</t>
  </si>
  <si>
    <t>CUST_07961</t>
  </si>
  <si>
    <t>CUST_07962</t>
  </si>
  <si>
    <t>CUST_07963</t>
  </si>
  <si>
    <t>CUST_07964</t>
  </si>
  <si>
    <t>CUST_07965</t>
  </si>
  <si>
    <t>CUST_07966</t>
  </si>
  <si>
    <t>CUST_07967</t>
  </si>
  <si>
    <t>CUST_07968</t>
  </si>
  <si>
    <t>CUST_07969</t>
  </si>
  <si>
    <t>CUST_07970</t>
  </si>
  <si>
    <t>CUST_07971</t>
  </si>
  <si>
    <t>CUST_07972</t>
  </si>
  <si>
    <t>CUST_07973</t>
  </si>
  <si>
    <t>CUST_07974</t>
  </si>
  <si>
    <t>CUST_07975</t>
  </si>
  <si>
    <t>CUST_07976</t>
  </si>
  <si>
    <t>CUST_07977</t>
  </si>
  <si>
    <t>CUST_07978</t>
  </si>
  <si>
    <t>CUST_07979</t>
  </si>
  <si>
    <t>CUST_07980</t>
  </si>
  <si>
    <t>CUST_07981</t>
  </si>
  <si>
    <t>CUST_07982</t>
  </si>
  <si>
    <t>CUST_07983</t>
  </si>
  <si>
    <t>CUST_07984</t>
  </si>
  <si>
    <t>CUST_07985</t>
  </si>
  <si>
    <t>CUST_07986</t>
  </si>
  <si>
    <t>CUST_07987</t>
  </si>
  <si>
    <t>CUST_07988</t>
  </si>
  <si>
    <t>CUST_07989</t>
  </si>
  <si>
    <t>CUST_07990</t>
  </si>
  <si>
    <t>CUST_07991</t>
  </si>
  <si>
    <t>CUST_07992</t>
  </si>
  <si>
    <t>CUST_07993</t>
  </si>
  <si>
    <t>CUST_07994</t>
  </si>
  <si>
    <t>CUST_07995</t>
  </si>
  <si>
    <t>CUST_07996</t>
  </si>
  <si>
    <t>CUST_07997</t>
  </si>
  <si>
    <t>CUST_07998</t>
  </si>
  <si>
    <t>CUST_07999</t>
  </si>
  <si>
    <t>CUST_08000</t>
  </si>
  <si>
    <t>CUST_08001</t>
  </si>
  <si>
    <t>CUST_08002</t>
  </si>
  <si>
    <t>CUST_08003</t>
  </si>
  <si>
    <t>CUST_08004</t>
  </si>
  <si>
    <t>CUST_08005</t>
  </si>
  <si>
    <t>CUST_08006</t>
  </si>
  <si>
    <t>CUST_08007</t>
  </si>
  <si>
    <t>CUST_08008</t>
  </si>
  <si>
    <t>CUST_08009</t>
  </si>
  <si>
    <t>CUST_08010</t>
  </si>
  <si>
    <t>CUST_08011</t>
  </si>
  <si>
    <t>CUST_08012</t>
  </si>
  <si>
    <t>CUST_08013</t>
  </si>
  <si>
    <t>CUST_08014</t>
  </si>
  <si>
    <t>CUST_08015</t>
  </si>
  <si>
    <t>CUST_08016</t>
  </si>
  <si>
    <t>CUST_08017</t>
  </si>
  <si>
    <t>CUST_08018</t>
  </si>
  <si>
    <t>CUST_08019</t>
  </si>
  <si>
    <t>CUST_08020</t>
  </si>
  <si>
    <t>CUST_08021</t>
  </si>
  <si>
    <t>CUST_08022</t>
  </si>
  <si>
    <t>CUST_08023</t>
  </si>
  <si>
    <t>CUST_08024</t>
  </si>
  <si>
    <t>CUST_08025</t>
  </si>
  <si>
    <t>CUST_08026</t>
  </si>
  <si>
    <t>CUST_08027</t>
  </si>
  <si>
    <t>CUST_08028</t>
  </si>
  <si>
    <t>CUST_08029</t>
  </si>
  <si>
    <t>CUST_08030</t>
  </si>
  <si>
    <t>CUST_08031</t>
  </si>
  <si>
    <t>CUST_08032</t>
  </si>
  <si>
    <t>CUST_08033</t>
  </si>
  <si>
    <t>CUST_08034</t>
  </si>
  <si>
    <t>CUST_08035</t>
  </si>
  <si>
    <t>CUST_08036</t>
  </si>
  <si>
    <t>CUST_08037</t>
  </si>
  <si>
    <t>CUST_08038</t>
  </si>
  <si>
    <t>CUST_08039</t>
  </si>
  <si>
    <t>CUST_08040</t>
  </si>
  <si>
    <t>CUST_08041</t>
  </si>
  <si>
    <t>CUST_08042</t>
  </si>
  <si>
    <t>CUST_08043</t>
  </si>
  <si>
    <t>CUST_08044</t>
  </si>
  <si>
    <t>CUST_08045</t>
  </si>
  <si>
    <t>CUST_08046</t>
  </si>
  <si>
    <t>CUST_08047</t>
  </si>
  <si>
    <t>CUST_08048</t>
  </si>
  <si>
    <t>CUST_08049</t>
  </si>
  <si>
    <t>CUST_08050</t>
  </si>
  <si>
    <t>CUST_08051</t>
  </si>
  <si>
    <t>CUST_08052</t>
  </si>
  <si>
    <t>CUST_08053</t>
  </si>
  <si>
    <t>CUST_08054</t>
  </si>
  <si>
    <t>CUST_08055</t>
  </si>
  <si>
    <t>CUST_08056</t>
  </si>
  <si>
    <t>CUST_08057</t>
  </si>
  <si>
    <t>CUST_08058</t>
  </si>
  <si>
    <t>CUST_08059</t>
  </si>
  <si>
    <t>CUST_08060</t>
  </si>
  <si>
    <t>CUST_08061</t>
  </si>
  <si>
    <t>CUST_08062</t>
  </si>
  <si>
    <t>CUST_08063</t>
  </si>
  <si>
    <t>CUST_08064</t>
  </si>
  <si>
    <t>CUST_08065</t>
  </si>
  <si>
    <t>CUST_08066</t>
  </si>
  <si>
    <t>CUST_08067</t>
  </si>
  <si>
    <t>CUST_08068</t>
  </si>
  <si>
    <t>CUST_08069</t>
  </si>
  <si>
    <t>CUST_08070</t>
  </si>
  <si>
    <t>CUST_08071</t>
  </si>
  <si>
    <t>CUST_08072</t>
  </si>
  <si>
    <t>CUST_08073</t>
  </si>
  <si>
    <t>CUST_08074</t>
  </si>
  <si>
    <t>CUST_08075</t>
  </si>
  <si>
    <t>CUST_08076</t>
  </si>
  <si>
    <t>CUST_08077</t>
  </si>
  <si>
    <t>CUST_08078</t>
  </si>
  <si>
    <t>CUST_08079</t>
  </si>
  <si>
    <t>CUST_08080</t>
  </si>
  <si>
    <t>CUST_08081</t>
  </si>
  <si>
    <t>CUST_08082</t>
  </si>
  <si>
    <t>CUST_08083</t>
  </si>
  <si>
    <t>CUST_08084</t>
  </si>
  <si>
    <t>CUST_08085</t>
  </si>
  <si>
    <t>CUST_08086</t>
  </si>
  <si>
    <t>CUST_08087</t>
  </si>
  <si>
    <t>CUST_08088</t>
  </si>
  <si>
    <t>CUST_08089</t>
  </si>
  <si>
    <t>CUST_08090</t>
  </si>
  <si>
    <t>CUST_08091</t>
  </si>
  <si>
    <t>CUST_08092</t>
  </si>
  <si>
    <t>CUST_08093</t>
  </si>
  <si>
    <t>CUST_08094</t>
  </si>
  <si>
    <t>CUST_08095</t>
  </si>
  <si>
    <t>CUST_08096</t>
  </si>
  <si>
    <t>CUST_08097</t>
  </si>
  <si>
    <t>CUST_08098</t>
  </si>
  <si>
    <t>CUST_08099</t>
  </si>
  <si>
    <t>CUST_08100</t>
  </si>
  <si>
    <t>CUST_08101</t>
  </si>
  <si>
    <t>CUST_08102</t>
  </si>
  <si>
    <t>CUST_08103</t>
  </si>
  <si>
    <t>CUST_08104</t>
  </si>
  <si>
    <t>CUST_08105</t>
  </si>
  <si>
    <t>CUST_08106</t>
  </si>
  <si>
    <t>CUST_08107</t>
  </si>
  <si>
    <t>CUST_08108</t>
  </si>
  <si>
    <t>CUST_08109</t>
  </si>
  <si>
    <t>CUST_08110</t>
  </si>
  <si>
    <t>CUST_08111</t>
  </si>
  <si>
    <t>CUST_08112</t>
  </si>
  <si>
    <t>CUST_08113</t>
  </si>
  <si>
    <t>CUST_08114</t>
  </si>
  <si>
    <t>CUST_08115</t>
  </si>
  <si>
    <t>CUST_08116</t>
  </si>
  <si>
    <t>CUST_08117</t>
  </si>
  <si>
    <t>CUST_08118</t>
  </si>
  <si>
    <t>CUST_08119</t>
  </si>
  <si>
    <t>CUST_08120</t>
  </si>
  <si>
    <t>CUST_08121</t>
  </si>
  <si>
    <t>CUST_08122</t>
  </si>
  <si>
    <t>CUST_08123</t>
  </si>
  <si>
    <t>CUST_08124</t>
  </si>
  <si>
    <t>CUST_08125</t>
  </si>
  <si>
    <t>CUST_08126</t>
  </si>
  <si>
    <t>CUST_08127</t>
  </si>
  <si>
    <t>CUST_08128</t>
  </si>
  <si>
    <t>CUST_08129</t>
  </si>
  <si>
    <t>CUST_08130</t>
  </si>
  <si>
    <t>CUST_08131</t>
  </si>
  <si>
    <t>CUST_08132</t>
  </si>
  <si>
    <t>CUST_08133</t>
  </si>
  <si>
    <t>CUST_08134</t>
  </si>
  <si>
    <t>CUST_08135</t>
  </si>
  <si>
    <t>CUST_08136</t>
  </si>
  <si>
    <t>CUST_08137</t>
  </si>
  <si>
    <t>CUST_08138</t>
  </si>
  <si>
    <t>CUST_08139</t>
  </si>
  <si>
    <t>CUST_08140</t>
  </si>
  <si>
    <t>CUST_08141</t>
  </si>
  <si>
    <t>CUST_08142</t>
  </si>
  <si>
    <t>CUST_08143</t>
  </si>
  <si>
    <t>CUST_08144</t>
  </si>
  <si>
    <t>CUST_08145</t>
  </si>
  <si>
    <t>CUST_08146</t>
  </si>
  <si>
    <t>CUST_08147</t>
  </si>
  <si>
    <t>CUST_08148</t>
  </si>
  <si>
    <t>CUST_08149</t>
  </si>
  <si>
    <t>CUST_08150</t>
  </si>
  <si>
    <t>CUST_08151</t>
  </si>
  <si>
    <t>CUST_08152</t>
  </si>
  <si>
    <t>CUST_08153</t>
  </si>
  <si>
    <t>CUST_08154</t>
  </si>
  <si>
    <t>CUST_08155</t>
  </si>
  <si>
    <t>CUST_08156</t>
  </si>
  <si>
    <t>CUST_08157</t>
  </si>
  <si>
    <t>CUST_08158</t>
  </si>
  <si>
    <t>CUST_08159</t>
  </si>
  <si>
    <t>CUST_08160</t>
  </si>
  <si>
    <t>CUST_08161</t>
  </si>
  <si>
    <t>CUST_08162</t>
  </si>
  <si>
    <t>CUST_08163</t>
  </si>
  <si>
    <t>CUST_08164</t>
  </si>
  <si>
    <t>CUST_08165</t>
  </si>
  <si>
    <t>CUST_08166</t>
  </si>
  <si>
    <t>CUST_08167</t>
  </si>
  <si>
    <t>CUST_08168</t>
  </si>
  <si>
    <t>CUST_08169</t>
  </si>
  <si>
    <t>CUST_08170</t>
  </si>
  <si>
    <t>CUST_08171</t>
  </si>
  <si>
    <t>CUST_08172</t>
  </si>
  <si>
    <t>CUST_08173</t>
  </si>
  <si>
    <t>CUST_08174</t>
  </si>
  <si>
    <t>CUST_08175</t>
  </si>
  <si>
    <t>CUST_08176</t>
  </si>
  <si>
    <t>CUST_08177</t>
  </si>
  <si>
    <t>CUST_08178</t>
  </si>
  <si>
    <t>CUST_08179</t>
  </si>
  <si>
    <t>CUST_08180</t>
  </si>
  <si>
    <t>CUST_08181</t>
  </si>
  <si>
    <t>CUST_08182</t>
  </si>
  <si>
    <t>CUST_08183</t>
  </si>
  <si>
    <t>CUST_08184</t>
  </si>
  <si>
    <t>CUST_08185</t>
  </si>
  <si>
    <t>CUST_08186</t>
  </si>
  <si>
    <t>CUST_08187</t>
  </si>
  <si>
    <t>CUST_08188</t>
  </si>
  <si>
    <t>CUST_08189</t>
  </si>
  <si>
    <t>CUST_08190</t>
  </si>
  <si>
    <t>CUST_08191</t>
  </si>
  <si>
    <t>CUST_08192</t>
  </si>
  <si>
    <t>CUST_08193</t>
  </si>
  <si>
    <t>CUST_08194</t>
  </si>
  <si>
    <t>CUST_08195</t>
  </si>
  <si>
    <t>CUST_08196</t>
  </si>
  <si>
    <t>CUST_08197</t>
  </si>
  <si>
    <t>CUST_08198</t>
  </si>
  <si>
    <t>CUST_08199</t>
  </si>
  <si>
    <t>CUST_08200</t>
  </si>
  <si>
    <t>CUST_08201</t>
  </si>
  <si>
    <t>CUST_08202</t>
  </si>
  <si>
    <t>CUST_08203</t>
  </si>
  <si>
    <t>CUST_08204</t>
  </si>
  <si>
    <t>CUST_08205</t>
  </si>
  <si>
    <t>CUST_08206</t>
  </si>
  <si>
    <t>CUST_08207</t>
  </si>
  <si>
    <t>CUST_08208</t>
  </si>
  <si>
    <t>CUST_08209</t>
  </si>
  <si>
    <t>CUST_08210</t>
  </si>
  <si>
    <t>CUST_08211</t>
  </si>
  <si>
    <t>CUST_08212</t>
  </si>
  <si>
    <t>CUST_08213</t>
  </si>
  <si>
    <t>CUST_08214</t>
  </si>
  <si>
    <t>CUST_08215</t>
  </si>
  <si>
    <t>CUST_08216</t>
  </si>
  <si>
    <t>CUST_08217</t>
  </si>
  <si>
    <t>CUST_08218</t>
  </si>
  <si>
    <t>CUST_08219</t>
  </si>
  <si>
    <t>CUST_08220</t>
  </si>
  <si>
    <t>CUST_08221</t>
  </si>
  <si>
    <t>CUST_08222</t>
  </si>
  <si>
    <t>CUST_08223</t>
  </si>
  <si>
    <t>CUST_08224</t>
  </si>
  <si>
    <t>CUST_08225</t>
  </si>
  <si>
    <t>CUST_08226</t>
  </si>
  <si>
    <t>CUST_08227</t>
  </si>
  <si>
    <t>CUST_08228</t>
  </si>
  <si>
    <t>CUST_08229</t>
  </si>
  <si>
    <t>CUST_08230</t>
  </si>
  <si>
    <t>CUST_08231</t>
  </si>
  <si>
    <t>CUST_08232</t>
  </si>
  <si>
    <t>CUST_08233</t>
  </si>
  <si>
    <t>CUST_08234</t>
  </si>
  <si>
    <t>CUST_08235</t>
  </si>
  <si>
    <t>CUST_08236</t>
  </si>
  <si>
    <t>CUST_08237</t>
  </si>
  <si>
    <t>CUST_08238</t>
  </si>
  <si>
    <t>CUST_08239</t>
  </si>
  <si>
    <t>CUST_08240</t>
  </si>
  <si>
    <t>CUST_08241</t>
  </si>
  <si>
    <t>CUST_08242</t>
  </si>
  <si>
    <t>CUST_08243</t>
  </si>
  <si>
    <t>CUST_08244</t>
  </si>
  <si>
    <t>CUST_08245</t>
  </si>
  <si>
    <t>CUST_08246</t>
  </si>
  <si>
    <t>CUST_08247</t>
  </si>
  <si>
    <t>CUST_08248</t>
  </si>
  <si>
    <t>CUST_08249</t>
  </si>
  <si>
    <t>CUST_08250</t>
  </si>
  <si>
    <t>CUST_08251</t>
  </si>
  <si>
    <t>CUST_08252</t>
  </si>
  <si>
    <t>CUST_08253</t>
  </si>
  <si>
    <t>CUST_08254</t>
  </si>
  <si>
    <t>CUST_08255</t>
  </si>
  <si>
    <t>CUST_08256</t>
  </si>
  <si>
    <t>CUST_08257</t>
  </si>
  <si>
    <t>CUST_08258</t>
  </si>
  <si>
    <t>CUST_08259</t>
  </si>
  <si>
    <t>CUST_08260</t>
  </si>
  <si>
    <t>CUST_08261</t>
  </si>
  <si>
    <t>CUST_08262</t>
  </si>
  <si>
    <t>CUST_08263</t>
  </si>
  <si>
    <t>CUST_08264</t>
  </si>
  <si>
    <t>CUST_08265</t>
  </si>
  <si>
    <t>CUST_08266</t>
  </si>
  <si>
    <t>CUST_08267</t>
  </si>
  <si>
    <t>CUST_08268</t>
  </si>
  <si>
    <t>CUST_08269</t>
  </si>
  <si>
    <t>CUST_08270</t>
  </si>
  <si>
    <t>CUST_08271</t>
  </si>
  <si>
    <t>CUST_08272</t>
  </si>
  <si>
    <t>CUST_08273</t>
  </si>
  <si>
    <t>CUST_08274</t>
  </si>
  <si>
    <t>CUST_08275</t>
  </si>
  <si>
    <t>CUST_08276</t>
  </si>
  <si>
    <t>CUST_08277</t>
  </si>
  <si>
    <t>CUST_08278</t>
  </si>
  <si>
    <t>CUST_08279</t>
  </si>
  <si>
    <t>CUST_08280</t>
  </si>
  <si>
    <t>CUST_08281</t>
  </si>
  <si>
    <t>CUST_08282</t>
  </si>
  <si>
    <t>CUST_08283</t>
  </si>
  <si>
    <t>CUST_08284</t>
  </si>
  <si>
    <t>CUST_08285</t>
  </si>
  <si>
    <t>CUST_08286</t>
  </si>
  <si>
    <t>CUST_08287</t>
  </si>
  <si>
    <t>CUST_08288</t>
  </si>
  <si>
    <t>CUST_08289</t>
  </si>
  <si>
    <t>CUST_08290</t>
  </si>
  <si>
    <t>CUST_08291</t>
  </si>
  <si>
    <t>CUST_08292</t>
  </si>
  <si>
    <t>CUST_08293</t>
  </si>
  <si>
    <t>CUST_08294</t>
  </si>
  <si>
    <t>CUST_08295</t>
  </si>
  <si>
    <t>CUST_08296</t>
  </si>
  <si>
    <t>CUST_08297</t>
  </si>
  <si>
    <t>CUST_08298</t>
  </si>
  <si>
    <t>CUST_08299</t>
  </si>
  <si>
    <t>CUST_08300</t>
  </si>
  <si>
    <t>CUST_08301</t>
  </si>
  <si>
    <t>CUST_08302</t>
  </si>
  <si>
    <t>CUST_08303</t>
  </si>
  <si>
    <t>CUST_08304</t>
  </si>
  <si>
    <t>CUST_08305</t>
  </si>
  <si>
    <t>CUST_08306</t>
  </si>
  <si>
    <t>CUST_08307</t>
  </si>
  <si>
    <t>CUST_08308</t>
  </si>
  <si>
    <t>CUST_08309</t>
  </si>
  <si>
    <t>CUST_08310</t>
  </si>
  <si>
    <t>CUST_08311</t>
  </si>
  <si>
    <t>CUST_08312</t>
  </si>
  <si>
    <t>CUST_08313</t>
  </si>
  <si>
    <t>CUST_08314</t>
  </si>
  <si>
    <t>CUST_08315</t>
  </si>
  <si>
    <t>CUST_08316</t>
  </si>
  <si>
    <t>CUST_08317</t>
  </si>
  <si>
    <t>CUST_08318</t>
  </si>
  <si>
    <t>CUST_08319</t>
  </si>
  <si>
    <t>CUST_08320</t>
  </si>
  <si>
    <t>CUST_08321</t>
  </si>
  <si>
    <t>CUST_08322</t>
  </si>
  <si>
    <t>CUST_08323</t>
  </si>
  <si>
    <t>CUST_08324</t>
  </si>
  <si>
    <t>CUST_08325</t>
  </si>
  <si>
    <t>CUST_08326</t>
  </si>
  <si>
    <t>CUST_08327</t>
  </si>
  <si>
    <t>CUST_08328</t>
  </si>
  <si>
    <t>CUST_08329</t>
  </si>
  <si>
    <t>CUST_08330</t>
  </si>
  <si>
    <t>CUST_08331</t>
  </si>
  <si>
    <t>CUST_08332</t>
  </si>
  <si>
    <t>CUST_08333</t>
  </si>
  <si>
    <t>CUST_08334</t>
  </si>
  <si>
    <t>CUST_08335</t>
  </si>
  <si>
    <t>CUST_08336</t>
  </si>
  <si>
    <t>CUST_08337</t>
  </si>
  <si>
    <t>CUST_08338</t>
  </si>
  <si>
    <t>CUST_08339</t>
  </si>
  <si>
    <t>CUST_08340</t>
  </si>
  <si>
    <t>CUST_08341</t>
  </si>
  <si>
    <t>CUST_08342</t>
  </si>
  <si>
    <t>CUST_08343</t>
  </si>
  <si>
    <t>CUST_08344</t>
  </si>
  <si>
    <t>CUST_08345</t>
  </si>
  <si>
    <t>CUST_08346</t>
  </si>
  <si>
    <t>CUST_08347</t>
  </si>
  <si>
    <t>CUST_08348</t>
  </si>
  <si>
    <t>CUST_08349</t>
  </si>
  <si>
    <t>CUST_08350</t>
  </si>
  <si>
    <t>CUST_08351</t>
  </si>
  <si>
    <t>CUST_08352</t>
  </si>
  <si>
    <t>CUST_08353</t>
  </si>
  <si>
    <t>CUST_08354</t>
  </si>
  <si>
    <t>CUST_08355</t>
  </si>
  <si>
    <t>CUST_08356</t>
  </si>
  <si>
    <t>CUST_08357</t>
  </si>
  <si>
    <t>CUST_08358</t>
  </si>
  <si>
    <t>CUST_08359</t>
  </si>
  <si>
    <t>CUST_08360</t>
  </si>
  <si>
    <t>CUST_08361</t>
  </si>
  <si>
    <t>CUST_08362</t>
  </si>
  <si>
    <t>CUST_08363</t>
  </si>
  <si>
    <t>CUST_08364</t>
  </si>
  <si>
    <t>CUST_08365</t>
  </si>
  <si>
    <t>CUST_08366</t>
  </si>
  <si>
    <t>CUST_08367</t>
  </si>
  <si>
    <t>CUST_08368</t>
  </si>
  <si>
    <t>CUST_08369</t>
  </si>
  <si>
    <t>CUST_08370</t>
  </si>
  <si>
    <t>CUST_08371</t>
  </si>
  <si>
    <t>CUST_08372</t>
  </si>
  <si>
    <t>CUST_08373</t>
  </si>
  <si>
    <t>CUST_08374</t>
  </si>
  <si>
    <t>CUST_08375</t>
  </si>
  <si>
    <t>CUST_08376</t>
  </si>
  <si>
    <t>CUST_08377</t>
  </si>
  <si>
    <t>CUST_08378</t>
  </si>
  <si>
    <t>CUST_08379</t>
  </si>
  <si>
    <t>CUST_08380</t>
  </si>
  <si>
    <t>CUST_08381</t>
  </si>
  <si>
    <t>CUST_08382</t>
  </si>
  <si>
    <t>CUST_08383</t>
  </si>
  <si>
    <t>CUST_08384</t>
  </si>
  <si>
    <t>CUST_08385</t>
  </si>
  <si>
    <t>CUST_08386</t>
  </si>
  <si>
    <t>CUST_08387</t>
  </si>
  <si>
    <t>CUST_08388</t>
  </si>
  <si>
    <t>CUST_08389</t>
  </si>
  <si>
    <t>CUST_08390</t>
  </si>
  <si>
    <t>CUST_08391</t>
  </si>
  <si>
    <t>CUST_08392</t>
  </si>
  <si>
    <t>CUST_08393</t>
  </si>
  <si>
    <t>CUST_08394</t>
  </si>
  <si>
    <t>CUST_08395</t>
  </si>
  <si>
    <t>CUST_08396</t>
  </si>
  <si>
    <t>CUST_08397</t>
  </si>
  <si>
    <t>CUST_08398</t>
  </si>
  <si>
    <t>CUST_08399</t>
  </si>
  <si>
    <t>CUST_08400</t>
  </si>
  <si>
    <t>CUST_08401</t>
  </si>
  <si>
    <t>CUST_08402</t>
  </si>
  <si>
    <t>CUST_08403</t>
  </si>
  <si>
    <t>CUST_08404</t>
  </si>
  <si>
    <t>CUST_08405</t>
  </si>
  <si>
    <t>CUST_08406</t>
  </si>
  <si>
    <t>CUST_08407</t>
  </si>
  <si>
    <t>CUST_08408</t>
  </si>
  <si>
    <t>CUST_08409</t>
  </si>
  <si>
    <t>CUST_08410</t>
  </si>
  <si>
    <t>CUST_08411</t>
  </si>
  <si>
    <t>CUST_08412</t>
  </si>
  <si>
    <t>CUST_08413</t>
  </si>
  <si>
    <t>CUST_08414</t>
  </si>
  <si>
    <t>CUST_08415</t>
  </si>
  <si>
    <t>CUST_08416</t>
  </si>
  <si>
    <t>CUST_08417</t>
  </si>
  <si>
    <t>CUST_08418</t>
  </si>
  <si>
    <t>CUST_08419</t>
  </si>
  <si>
    <t>CUST_08420</t>
  </si>
  <si>
    <t>CUST_08421</t>
  </si>
  <si>
    <t>CUST_08422</t>
  </si>
  <si>
    <t>CUST_08423</t>
  </si>
  <si>
    <t>CUST_08424</t>
  </si>
  <si>
    <t>CUST_08425</t>
  </si>
  <si>
    <t>CUST_08426</t>
  </si>
  <si>
    <t>CUST_08427</t>
  </si>
  <si>
    <t>CUST_08428</t>
  </si>
  <si>
    <t>CUST_08429</t>
  </si>
  <si>
    <t>CUST_08430</t>
  </si>
  <si>
    <t>CUST_08431</t>
  </si>
  <si>
    <t>CUST_08432</t>
  </si>
  <si>
    <t>CUST_08433</t>
  </si>
  <si>
    <t>CUST_08434</t>
  </si>
  <si>
    <t>CUST_08435</t>
  </si>
  <si>
    <t>CUST_08436</t>
  </si>
  <si>
    <t>CUST_08437</t>
  </si>
  <si>
    <t>CUST_08438</t>
  </si>
  <si>
    <t>CUST_08439</t>
  </si>
  <si>
    <t>CUST_08440</t>
  </si>
  <si>
    <t>CUST_08441</t>
  </si>
  <si>
    <t>CUST_08442</t>
  </si>
  <si>
    <t>CUST_08443</t>
  </si>
  <si>
    <t>CUST_08444</t>
  </si>
  <si>
    <t>CUST_08445</t>
  </si>
  <si>
    <t>CUST_08446</t>
  </si>
  <si>
    <t>CUST_08447</t>
  </si>
  <si>
    <t>CUST_08448</t>
  </si>
  <si>
    <t>CUST_08449</t>
  </si>
  <si>
    <t>CUST_08450</t>
  </si>
  <si>
    <t>CUST_08451</t>
  </si>
  <si>
    <t>CUST_08452</t>
  </si>
  <si>
    <t>CUST_08453</t>
  </si>
  <si>
    <t>CUST_08454</t>
  </si>
  <si>
    <t>CUST_08455</t>
  </si>
  <si>
    <t>CUST_08456</t>
  </si>
  <si>
    <t>CUST_08457</t>
  </si>
  <si>
    <t>CUST_08458</t>
  </si>
  <si>
    <t>CUST_08459</t>
  </si>
  <si>
    <t>CUST_08460</t>
  </si>
  <si>
    <t>CUST_08461</t>
  </si>
  <si>
    <t>CUST_08462</t>
  </si>
  <si>
    <t>CUST_08463</t>
  </si>
  <si>
    <t>CUST_08464</t>
  </si>
  <si>
    <t>CUST_08465</t>
  </si>
  <si>
    <t>CUST_08466</t>
  </si>
  <si>
    <t>CUST_08467</t>
  </si>
  <si>
    <t>CUST_08468</t>
  </si>
  <si>
    <t>CUST_08469</t>
  </si>
  <si>
    <t>CUST_08470</t>
  </si>
  <si>
    <t>CUST_08471</t>
  </si>
  <si>
    <t>CUST_08472</t>
  </si>
  <si>
    <t>CUST_08473</t>
  </si>
  <si>
    <t>CUST_08474</t>
  </si>
  <si>
    <t>CUST_08475</t>
  </si>
  <si>
    <t>CUST_08476</t>
  </si>
  <si>
    <t>CUST_08477</t>
  </si>
  <si>
    <t>CUST_08478</t>
  </si>
  <si>
    <t>CUST_08479</t>
  </si>
  <si>
    <t>CUST_08480</t>
  </si>
  <si>
    <t>CUST_08481</t>
  </si>
  <si>
    <t>CUST_08482</t>
  </si>
  <si>
    <t>CUST_08483</t>
  </si>
  <si>
    <t>CUST_08484</t>
  </si>
  <si>
    <t>CUST_08485</t>
  </si>
  <si>
    <t>CUST_08486</t>
  </si>
  <si>
    <t>CUST_08487</t>
  </si>
  <si>
    <t>CUST_08488</t>
  </si>
  <si>
    <t>CUST_08489</t>
  </si>
  <si>
    <t>CUST_08490</t>
  </si>
  <si>
    <t>CUST_08491</t>
  </si>
  <si>
    <t>CUST_08492</t>
  </si>
  <si>
    <t>CUST_08493</t>
  </si>
  <si>
    <t>CUST_08494</t>
  </si>
  <si>
    <t>CUST_08495</t>
  </si>
  <si>
    <t>CUST_08496</t>
  </si>
  <si>
    <t>CUST_08497</t>
  </si>
  <si>
    <t>CUST_08498</t>
  </si>
  <si>
    <t>CUST_08499</t>
  </si>
  <si>
    <t>CUST_08500</t>
  </si>
  <si>
    <t>CUST_08501</t>
  </si>
  <si>
    <t>CUST_08502</t>
  </si>
  <si>
    <t>CUST_08503</t>
  </si>
  <si>
    <t>CUST_08504</t>
  </si>
  <si>
    <t>CUST_08505</t>
  </si>
  <si>
    <t>CUST_08506</t>
  </si>
  <si>
    <t>CUST_08507</t>
  </si>
  <si>
    <t>CUST_08508</t>
  </si>
  <si>
    <t>CUST_08509</t>
  </si>
  <si>
    <t>CUST_08510</t>
  </si>
  <si>
    <t>CUST_08511</t>
  </si>
  <si>
    <t>CUST_08512</t>
  </si>
  <si>
    <t>CUST_08513</t>
  </si>
  <si>
    <t>CUST_08514</t>
  </si>
  <si>
    <t>CUST_08515</t>
  </si>
  <si>
    <t>CUST_08516</t>
  </si>
  <si>
    <t>CUST_08517</t>
  </si>
  <si>
    <t>CUST_08518</t>
  </si>
  <si>
    <t>CUST_08519</t>
  </si>
  <si>
    <t>CUST_08520</t>
  </si>
  <si>
    <t>CUST_08521</t>
  </si>
  <si>
    <t>CUST_08522</t>
  </si>
  <si>
    <t>CUST_08523</t>
  </si>
  <si>
    <t>CUST_08524</t>
  </si>
  <si>
    <t>CUST_08525</t>
  </si>
  <si>
    <t>CUST_08526</t>
  </si>
  <si>
    <t>CUST_08527</t>
  </si>
  <si>
    <t>CUST_08528</t>
  </si>
  <si>
    <t>CUST_08529</t>
  </si>
  <si>
    <t>CUST_08530</t>
  </si>
  <si>
    <t>CUST_08531</t>
  </si>
  <si>
    <t>CUST_08532</t>
  </si>
  <si>
    <t>CUST_08533</t>
  </si>
  <si>
    <t>CUST_08534</t>
  </si>
  <si>
    <t>CUST_08535</t>
  </si>
  <si>
    <t>CUST_08536</t>
  </si>
  <si>
    <t>CUST_08537</t>
  </si>
  <si>
    <t>CUST_08538</t>
  </si>
  <si>
    <t>CUST_08539</t>
  </si>
  <si>
    <t>CUST_08540</t>
  </si>
  <si>
    <t>CUST_08541</t>
  </si>
  <si>
    <t>CUST_08542</t>
  </si>
  <si>
    <t>CUST_08543</t>
  </si>
  <si>
    <t>CUST_08544</t>
  </si>
  <si>
    <t>CUST_08545</t>
  </si>
  <si>
    <t>CUST_08546</t>
  </si>
  <si>
    <t>CUST_08547</t>
  </si>
  <si>
    <t>CUST_08548</t>
  </si>
  <si>
    <t>CUST_08549</t>
  </si>
  <si>
    <t>CUST_08550</t>
  </si>
  <si>
    <t>CUST_08551</t>
  </si>
  <si>
    <t>CUST_08552</t>
  </si>
  <si>
    <t>CUST_08553</t>
  </si>
  <si>
    <t>CUST_08554</t>
  </si>
  <si>
    <t>CUST_08555</t>
  </si>
  <si>
    <t>CUST_08556</t>
  </si>
  <si>
    <t>CUST_08557</t>
  </si>
  <si>
    <t>CUST_08558</t>
  </si>
  <si>
    <t>CUST_08559</t>
  </si>
  <si>
    <t>CUST_08560</t>
  </si>
  <si>
    <t>CUST_08561</t>
  </si>
  <si>
    <t>CUST_08562</t>
  </si>
  <si>
    <t>CUST_08563</t>
  </si>
  <si>
    <t>CUST_08564</t>
  </si>
  <si>
    <t>CUST_08565</t>
  </si>
  <si>
    <t>CUST_08566</t>
  </si>
  <si>
    <t>CUST_08567</t>
  </si>
  <si>
    <t>CUST_08568</t>
  </si>
  <si>
    <t>CUST_08569</t>
  </si>
  <si>
    <t>CUST_08570</t>
  </si>
  <si>
    <t>CUST_08571</t>
  </si>
  <si>
    <t>CUST_08572</t>
  </si>
  <si>
    <t>CUST_08573</t>
  </si>
  <si>
    <t>CUST_08574</t>
  </si>
  <si>
    <t>CUST_08575</t>
  </si>
  <si>
    <t>CUST_08576</t>
  </si>
  <si>
    <t>CUST_08577</t>
  </si>
  <si>
    <t>CUST_08578</t>
  </si>
  <si>
    <t>CUST_08579</t>
  </si>
  <si>
    <t>CUST_08580</t>
  </si>
  <si>
    <t>CUST_08581</t>
  </si>
  <si>
    <t>CUST_08582</t>
  </si>
  <si>
    <t>CUST_08583</t>
  </si>
  <si>
    <t>CUST_08584</t>
  </si>
  <si>
    <t>CUST_08585</t>
  </si>
  <si>
    <t>CUST_08586</t>
  </si>
  <si>
    <t>CUST_08587</t>
  </si>
  <si>
    <t>CUST_08588</t>
  </si>
  <si>
    <t>CUST_08589</t>
  </si>
  <si>
    <t>CUST_08590</t>
  </si>
  <si>
    <t>CUST_08591</t>
  </si>
  <si>
    <t>CUST_08592</t>
  </si>
  <si>
    <t>CUST_08593</t>
  </si>
  <si>
    <t>CUST_08594</t>
  </si>
  <si>
    <t>CUST_08595</t>
  </si>
  <si>
    <t>CUST_08596</t>
  </si>
  <si>
    <t>CUST_08597</t>
  </si>
  <si>
    <t>CUST_08598</t>
  </si>
  <si>
    <t>CUST_08599</t>
  </si>
  <si>
    <t>CUST_08600</t>
  </si>
  <si>
    <t>CUST_08601</t>
  </si>
  <si>
    <t>CUST_08602</t>
  </si>
  <si>
    <t>CUST_08603</t>
  </si>
  <si>
    <t>CUST_08604</t>
  </si>
  <si>
    <t>CUST_08605</t>
  </si>
  <si>
    <t>CUST_08606</t>
  </si>
  <si>
    <t>CUST_08607</t>
  </si>
  <si>
    <t>CUST_08608</t>
  </si>
  <si>
    <t>CUST_08609</t>
  </si>
  <si>
    <t>CUST_08610</t>
  </si>
  <si>
    <t>CUST_08611</t>
  </si>
  <si>
    <t>CUST_08612</t>
  </si>
  <si>
    <t>CUST_08613</t>
  </si>
  <si>
    <t>CUST_08614</t>
  </si>
  <si>
    <t>CUST_08615</t>
  </si>
  <si>
    <t>CUST_08616</t>
  </si>
  <si>
    <t>CUST_08617</t>
  </si>
  <si>
    <t>CUST_08618</t>
  </si>
  <si>
    <t>CUST_08619</t>
  </si>
  <si>
    <t>CUST_08620</t>
  </si>
  <si>
    <t>CUST_08621</t>
  </si>
  <si>
    <t>CUST_08622</t>
  </si>
  <si>
    <t>CUST_08623</t>
  </si>
  <si>
    <t>CUST_08624</t>
  </si>
  <si>
    <t>CUST_08625</t>
  </si>
  <si>
    <t>CUST_08626</t>
  </si>
  <si>
    <t>CUST_08627</t>
  </si>
  <si>
    <t>CUST_08628</t>
  </si>
  <si>
    <t>CUST_08629</t>
  </si>
  <si>
    <t>CUST_08630</t>
  </si>
  <si>
    <t>CUST_08631</t>
  </si>
  <si>
    <t>CUST_08632</t>
  </si>
  <si>
    <t>CUST_08633</t>
  </si>
  <si>
    <t>CUST_08634</t>
  </si>
  <si>
    <t>CUST_08635</t>
  </si>
  <si>
    <t>CUST_08636</t>
  </si>
  <si>
    <t>CUST_08637</t>
  </si>
  <si>
    <t>CUST_08638</t>
  </si>
  <si>
    <t>CUST_08639</t>
  </si>
  <si>
    <t>CUST_08640</t>
  </si>
  <si>
    <t>CUST_08641</t>
  </si>
  <si>
    <t>CUST_08642</t>
  </si>
  <si>
    <t>CUST_08643</t>
  </si>
  <si>
    <t>CUST_08644</t>
  </si>
  <si>
    <t>CUST_08645</t>
  </si>
  <si>
    <t>CUST_08646</t>
  </si>
  <si>
    <t>CUST_08647</t>
  </si>
  <si>
    <t>CUST_08648</t>
  </si>
  <si>
    <t>CUST_08649</t>
  </si>
  <si>
    <t>CUST_08650</t>
  </si>
  <si>
    <t>CUST_08651</t>
  </si>
  <si>
    <t>CUST_08652</t>
  </si>
  <si>
    <t>CUST_08653</t>
  </si>
  <si>
    <t>CUST_08654</t>
  </si>
  <si>
    <t>CUST_08655</t>
  </si>
  <si>
    <t>CUST_08656</t>
  </si>
  <si>
    <t>CUST_08657</t>
  </si>
  <si>
    <t>CUST_08658</t>
  </si>
  <si>
    <t>CUST_08659</t>
  </si>
  <si>
    <t>CUST_08660</t>
  </si>
  <si>
    <t>CUST_08661</t>
  </si>
  <si>
    <t>CUST_08662</t>
  </si>
  <si>
    <t>CUST_08663</t>
  </si>
  <si>
    <t>CUST_08664</t>
  </si>
  <si>
    <t>CUST_08665</t>
  </si>
  <si>
    <t>CUST_08666</t>
  </si>
  <si>
    <t>CUST_08667</t>
  </si>
  <si>
    <t>CUST_08668</t>
  </si>
  <si>
    <t>CUST_08669</t>
  </si>
  <si>
    <t>CUST_08670</t>
  </si>
  <si>
    <t>CUST_08671</t>
  </si>
  <si>
    <t>CUST_08672</t>
  </si>
  <si>
    <t>CUST_08673</t>
  </si>
  <si>
    <t>CUST_08674</t>
  </si>
  <si>
    <t>CUST_08675</t>
  </si>
  <si>
    <t>CUST_08676</t>
  </si>
  <si>
    <t>CUST_08677</t>
  </si>
  <si>
    <t>CUST_08678</t>
  </si>
  <si>
    <t>CUST_08679</t>
  </si>
  <si>
    <t>CUST_08680</t>
  </si>
  <si>
    <t>CUST_08681</t>
  </si>
  <si>
    <t>CUST_08682</t>
  </si>
  <si>
    <t>CUST_08683</t>
  </si>
  <si>
    <t>CUST_08684</t>
  </si>
  <si>
    <t>CUST_08685</t>
  </si>
  <si>
    <t>CUST_08686</t>
  </si>
  <si>
    <t>CUST_08687</t>
  </si>
  <si>
    <t>CUST_08688</t>
  </si>
  <si>
    <t>CUST_08689</t>
  </si>
  <si>
    <t>CUST_08690</t>
  </si>
  <si>
    <t>CUST_08691</t>
  </si>
  <si>
    <t>CUST_08692</t>
  </si>
  <si>
    <t>CUST_08693</t>
  </si>
  <si>
    <t>CUST_08694</t>
  </si>
  <si>
    <t>CUST_08695</t>
  </si>
  <si>
    <t>CUST_08696</t>
  </si>
  <si>
    <t>CUST_08697</t>
  </si>
  <si>
    <t>CUST_08698</t>
  </si>
  <si>
    <t>CUST_08699</t>
  </si>
  <si>
    <t>CUST_08700</t>
  </si>
  <si>
    <t>CUST_08701</t>
  </si>
  <si>
    <t>CUST_08702</t>
  </si>
  <si>
    <t>CUST_08703</t>
  </si>
  <si>
    <t>CUST_08704</t>
  </si>
  <si>
    <t>CUST_08705</t>
  </si>
  <si>
    <t>CUST_08706</t>
  </si>
  <si>
    <t>CUST_08707</t>
  </si>
  <si>
    <t>CUST_08708</t>
  </si>
  <si>
    <t>CUST_08709</t>
  </si>
  <si>
    <t>CUST_08710</t>
  </si>
  <si>
    <t>CUST_08711</t>
  </si>
  <si>
    <t>CUST_08712</t>
  </si>
  <si>
    <t>CUST_08713</t>
  </si>
  <si>
    <t>CUST_08714</t>
  </si>
  <si>
    <t>CUST_08715</t>
  </si>
  <si>
    <t>CUST_08716</t>
  </si>
  <si>
    <t>CUST_08717</t>
  </si>
  <si>
    <t>CUST_08718</t>
  </si>
  <si>
    <t>CUST_08719</t>
  </si>
  <si>
    <t>CUST_08720</t>
  </si>
  <si>
    <t>CUST_08721</t>
  </si>
  <si>
    <t>CUST_08722</t>
  </si>
  <si>
    <t>CUST_08723</t>
  </si>
  <si>
    <t>CUST_08724</t>
  </si>
  <si>
    <t>CUST_08725</t>
  </si>
  <si>
    <t>CUST_08726</t>
  </si>
  <si>
    <t>CUST_08727</t>
  </si>
  <si>
    <t>CUST_08728</t>
  </si>
  <si>
    <t>CUST_08729</t>
  </si>
  <si>
    <t>CUST_08730</t>
  </si>
  <si>
    <t>CUST_08731</t>
  </si>
  <si>
    <t>CUST_08732</t>
  </si>
  <si>
    <t>CUST_08733</t>
  </si>
  <si>
    <t>CUST_08734</t>
  </si>
  <si>
    <t>CUST_08735</t>
  </si>
  <si>
    <t>CUST_08736</t>
  </si>
  <si>
    <t>CUST_08737</t>
  </si>
  <si>
    <t>CUST_08738</t>
  </si>
  <si>
    <t>CUST_08739</t>
  </si>
  <si>
    <t>CUST_08740</t>
  </si>
  <si>
    <t>CUST_08741</t>
  </si>
  <si>
    <t>CUST_08742</t>
  </si>
  <si>
    <t>CUST_08743</t>
  </si>
  <si>
    <t>CUST_08744</t>
  </si>
  <si>
    <t>CUST_08745</t>
  </si>
  <si>
    <t>CUST_08746</t>
  </si>
  <si>
    <t>CUST_08747</t>
  </si>
  <si>
    <t>CUST_08748</t>
  </si>
  <si>
    <t>CUST_08749</t>
  </si>
  <si>
    <t>CUST_08750</t>
  </si>
  <si>
    <t>CUST_08751</t>
  </si>
  <si>
    <t>CUST_08752</t>
  </si>
  <si>
    <t>CUST_08753</t>
  </si>
  <si>
    <t>CUST_08754</t>
  </si>
  <si>
    <t>CUST_08755</t>
  </si>
  <si>
    <t>CUST_08756</t>
  </si>
  <si>
    <t>CUST_08757</t>
  </si>
  <si>
    <t>CUST_08758</t>
  </si>
  <si>
    <t>CUST_08759</t>
  </si>
  <si>
    <t>CUST_08760</t>
  </si>
  <si>
    <t>CUST_08761</t>
  </si>
  <si>
    <t>CUST_08762</t>
  </si>
  <si>
    <t>CUST_08763</t>
  </si>
  <si>
    <t>CUST_08764</t>
  </si>
  <si>
    <t>CUST_08765</t>
  </si>
  <si>
    <t>CUST_08766</t>
  </si>
  <si>
    <t>CUST_08767</t>
  </si>
  <si>
    <t>CUST_08768</t>
  </si>
  <si>
    <t>CUST_08769</t>
  </si>
  <si>
    <t>CUST_08770</t>
  </si>
  <si>
    <t>CUST_08771</t>
  </si>
  <si>
    <t>CUST_08772</t>
  </si>
  <si>
    <t>CUST_08773</t>
  </si>
  <si>
    <t>CUST_08774</t>
  </si>
  <si>
    <t>CUST_08775</t>
  </si>
  <si>
    <t>CUST_08776</t>
  </si>
  <si>
    <t>CUST_08777</t>
  </si>
  <si>
    <t>CUST_08778</t>
  </si>
  <si>
    <t>CUST_08779</t>
  </si>
  <si>
    <t>CUST_08780</t>
  </si>
  <si>
    <t>CUST_08781</t>
  </si>
  <si>
    <t>CUST_08782</t>
  </si>
  <si>
    <t>CUST_08783</t>
  </si>
  <si>
    <t>CUST_08784</t>
  </si>
  <si>
    <t>CUST_08785</t>
  </si>
  <si>
    <t>CUST_08786</t>
  </si>
  <si>
    <t>CUST_08787</t>
  </si>
  <si>
    <t>CUST_08788</t>
  </si>
  <si>
    <t>CUST_08789</t>
  </si>
  <si>
    <t>CUST_08790</t>
  </si>
  <si>
    <t>CUST_08791</t>
  </si>
  <si>
    <t>CUST_08792</t>
  </si>
  <si>
    <t>CUST_08793</t>
  </si>
  <si>
    <t>CUST_08794</t>
  </si>
  <si>
    <t>CUST_08795</t>
  </si>
  <si>
    <t>CUST_08796</t>
  </si>
  <si>
    <t>CUST_08797</t>
  </si>
  <si>
    <t>CUST_08798</t>
  </si>
  <si>
    <t>CUST_08799</t>
  </si>
  <si>
    <t>CUST_08800</t>
  </si>
  <si>
    <t>CUST_08801</t>
  </si>
  <si>
    <t>CUST_08802</t>
  </si>
  <si>
    <t>CUST_08803</t>
  </si>
  <si>
    <t>CUST_08804</t>
  </si>
  <si>
    <t>CUST_08805</t>
  </si>
  <si>
    <t>CUST_08806</t>
  </si>
  <si>
    <t>CUST_08807</t>
  </si>
  <si>
    <t>CUST_08808</t>
  </si>
  <si>
    <t>CUST_08809</t>
  </si>
  <si>
    <t>CUST_08810</t>
  </si>
  <si>
    <t>CUST_08811</t>
  </si>
  <si>
    <t>CUST_08812</t>
  </si>
  <si>
    <t>CUST_08813</t>
  </si>
  <si>
    <t>CUST_08814</t>
  </si>
  <si>
    <t>CUST_08815</t>
  </si>
  <si>
    <t>CUST_08816</t>
  </si>
  <si>
    <t>CUST_08817</t>
  </si>
  <si>
    <t>CUST_08818</t>
  </si>
  <si>
    <t>CUST_08819</t>
  </si>
  <si>
    <t>CUST_08820</t>
  </si>
  <si>
    <t>CUST_08821</t>
  </si>
  <si>
    <t>CUST_08822</t>
  </si>
  <si>
    <t>CUST_08823</t>
  </si>
  <si>
    <t>CUST_08824</t>
  </si>
  <si>
    <t>CUST_08825</t>
  </si>
  <si>
    <t>CUST_08826</t>
  </si>
  <si>
    <t>CUST_08827</t>
  </si>
  <si>
    <t>CUST_08828</t>
  </si>
  <si>
    <t>CUST_08829</t>
  </si>
  <si>
    <t>CUST_08830</t>
  </si>
  <si>
    <t>CUST_08831</t>
  </si>
  <si>
    <t>CUST_08832</t>
  </si>
  <si>
    <t>CUST_08833</t>
  </si>
  <si>
    <t>CUST_08834</t>
  </si>
  <si>
    <t>CUST_08835</t>
  </si>
  <si>
    <t>CUST_08836</t>
  </si>
  <si>
    <t>CUST_08837</t>
  </si>
  <si>
    <t>CUST_08838</t>
  </si>
  <si>
    <t>CUST_08839</t>
  </si>
  <si>
    <t>CUST_08840</t>
  </si>
  <si>
    <t>CUST_08841</t>
  </si>
  <si>
    <t>CUST_08842</t>
  </si>
  <si>
    <t>CUST_08843</t>
  </si>
  <si>
    <t>CUST_08844</t>
  </si>
  <si>
    <t>CUST_08845</t>
  </si>
  <si>
    <t>CUST_08846</t>
  </si>
  <si>
    <t>CUST_08847</t>
  </si>
  <si>
    <t>CUST_08848</t>
  </si>
  <si>
    <t>CUST_08849</t>
  </si>
  <si>
    <t>CUST_08850</t>
  </si>
  <si>
    <t>CUST_08851</t>
  </si>
  <si>
    <t>CUST_08852</t>
  </si>
  <si>
    <t>CUST_08853</t>
  </si>
  <si>
    <t>CUST_08854</t>
  </si>
  <si>
    <t>CUST_08855</t>
  </si>
  <si>
    <t>CUST_08856</t>
  </si>
  <si>
    <t>CUST_08857</t>
  </si>
  <si>
    <t>CUST_08858</t>
  </si>
  <si>
    <t>CUST_08859</t>
  </si>
  <si>
    <t>CUST_08860</t>
  </si>
  <si>
    <t>CUST_08861</t>
  </si>
  <si>
    <t>CUST_08862</t>
  </si>
  <si>
    <t>CUST_08863</t>
  </si>
  <si>
    <t>CUST_08864</t>
  </si>
  <si>
    <t>CUST_08865</t>
  </si>
  <si>
    <t>CUST_08866</t>
  </si>
  <si>
    <t>CUST_08867</t>
  </si>
  <si>
    <t>CUST_08868</t>
  </si>
  <si>
    <t>CUST_08869</t>
  </si>
  <si>
    <t>CUST_08870</t>
  </si>
  <si>
    <t>CUST_08871</t>
  </si>
  <si>
    <t>CUST_08872</t>
  </si>
  <si>
    <t>CUST_08873</t>
  </si>
  <si>
    <t>CUST_08874</t>
  </si>
  <si>
    <t>CUST_08875</t>
  </si>
  <si>
    <t>CUST_08876</t>
  </si>
  <si>
    <t>CUST_08877</t>
  </si>
  <si>
    <t>CUST_08878</t>
  </si>
  <si>
    <t>CUST_08879</t>
  </si>
  <si>
    <t>CUST_08880</t>
  </si>
  <si>
    <t>CUST_08881</t>
  </si>
  <si>
    <t>CUST_08882</t>
  </si>
  <si>
    <t>CUST_08883</t>
  </si>
  <si>
    <t>CUST_08884</t>
  </si>
  <si>
    <t>CUST_08885</t>
  </si>
  <si>
    <t>CUST_08886</t>
  </si>
  <si>
    <t>CUST_08887</t>
  </si>
  <si>
    <t>CUST_08888</t>
  </si>
  <si>
    <t>CUST_08889</t>
  </si>
  <si>
    <t>CUST_08890</t>
  </si>
  <si>
    <t>CUST_08891</t>
  </si>
  <si>
    <t>CUST_08892</t>
  </si>
  <si>
    <t>CUST_08893</t>
  </si>
  <si>
    <t>CUST_08894</t>
  </si>
  <si>
    <t>CUST_08895</t>
  </si>
  <si>
    <t>CUST_08896</t>
  </si>
  <si>
    <t>CUST_08897</t>
  </si>
  <si>
    <t>CUST_08898</t>
  </si>
  <si>
    <t>CUST_08899</t>
  </si>
  <si>
    <t>CUST_08900</t>
  </si>
  <si>
    <t>CUST_08901</t>
  </si>
  <si>
    <t>CUST_08902</t>
  </si>
  <si>
    <t>CUST_08903</t>
  </si>
  <si>
    <t>CUST_08904</t>
  </si>
  <si>
    <t>CUST_08905</t>
  </si>
  <si>
    <t>CUST_08906</t>
  </si>
  <si>
    <t>CUST_08907</t>
  </si>
  <si>
    <t>CUST_08908</t>
  </si>
  <si>
    <t>CUST_08909</t>
  </si>
  <si>
    <t>CUST_08910</t>
  </si>
  <si>
    <t>CUST_08911</t>
  </si>
  <si>
    <t>CUST_08912</t>
  </si>
  <si>
    <t>CUST_08913</t>
  </si>
  <si>
    <t>CUST_08914</t>
  </si>
  <si>
    <t>CUST_08915</t>
  </si>
  <si>
    <t>CUST_08916</t>
  </si>
  <si>
    <t>CUST_08917</t>
  </si>
  <si>
    <t>CUST_08918</t>
  </si>
  <si>
    <t>CUST_08919</t>
  </si>
  <si>
    <t>CUST_08920</t>
  </si>
  <si>
    <t>CUST_08921</t>
  </si>
  <si>
    <t>CUST_08922</t>
  </si>
  <si>
    <t>CUST_08923</t>
  </si>
  <si>
    <t>CUST_08924</t>
  </si>
  <si>
    <t>CUST_08925</t>
  </si>
  <si>
    <t>CUST_08926</t>
  </si>
  <si>
    <t>CUST_08927</t>
  </si>
  <si>
    <t>CUST_08928</t>
  </si>
  <si>
    <t>CUST_08929</t>
  </si>
  <si>
    <t>CUST_08930</t>
  </si>
  <si>
    <t>CUST_08931</t>
  </si>
  <si>
    <t>CUST_08932</t>
  </si>
  <si>
    <t>CUST_08933</t>
  </si>
  <si>
    <t>CUST_08934</t>
  </si>
  <si>
    <t>CUST_08935</t>
  </si>
  <si>
    <t>CUST_08936</t>
  </si>
  <si>
    <t>CUST_08937</t>
  </si>
  <si>
    <t>CUST_08938</t>
  </si>
  <si>
    <t>CUST_08939</t>
  </si>
  <si>
    <t>CUST_08940</t>
  </si>
  <si>
    <t>CUST_08941</t>
  </si>
  <si>
    <t>CUST_08942</t>
  </si>
  <si>
    <t>CUST_08943</t>
  </si>
  <si>
    <t>CUST_08944</t>
  </si>
  <si>
    <t>CUST_08945</t>
  </si>
  <si>
    <t>CUST_08946</t>
  </si>
  <si>
    <t>CUST_08947</t>
  </si>
  <si>
    <t>CUST_08948</t>
  </si>
  <si>
    <t>CUST_08949</t>
  </si>
  <si>
    <t>CUST_08950</t>
  </si>
  <si>
    <t>CUST_08951</t>
  </si>
  <si>
    <t>CUST_08952</t>
  </si>
  <si>
    <t>CUST_08953</t>
  </si>
  <si>
    <t>CUST_08954</t>
  </si>
  <si>
    <t>CUST_08955</t>
  </si>
  <si>
    <t>CUST_08956</t>
  </si>
  <si>
    <t>CUST_08957</t>
  </si>
  <si>
    <t>CUST_08958</t>
  </si>
  <si>
    <t>CUST_08959</t>
  </si>
  <si>
    <t>CUST_08960</t>
  </si>
  <si>
    <t>CUST_08961</t>
  </si>
  <si>
    <t>CUST_08962</t>
  </si>
  <si>
    <t>CUST_08963</t>
  </si>
  <si>
    <t>CUST_08964</t>
  </si>
  <si>
    <t>CUST_08965</t>
  </si>
  <si>
    <t>CUST_08966</t>
  </si>
  <si>
    <t>CUST_08967</t>
  </si>
  <si>
    <t>CUST_08968</t>
  </si>
  <si>
    <t>CUST_08969</t>
  </si>
  <si>
    <t>CUST_08970</t>
  </si>
  <si>
    <t>CUST_08971</t>
  </si>
  <si>
    <t>CUST_08972</t>
  </si>
  <si>
    <t>CUST_08973</t>
  </si>
  <si>
    <t>CUST_08974</t>
  </si>
  <si>
    <t>CUST_08975</t>
  </si>
  <si>
    <t>CUST_08976</t>
  </si>
  <si>
    <t>CUST_08977</t>
  </si>
  <si>
    <t>CUST_08978</t>
  </si>
  <si>
    <t>CUST_08979</t>
  </si>
  <si>
    <t>CUST_08980</t>
  </si>
  <si>
    <t>CUST_08981</t>
  </si>
  <si>
    <t>CUST_08982</t>
  </si>
  <si>
    <t>CUST_08983</t>
  </si>
  <si>
    <t>CUST_08984</t>
  </si>
  <si>
    <t>CUST_08985</t>
  </si>
  <si>
    <t>CUST_08986</t>
  </si>
  <si>
    <t>CUST_08987</t>
  </si>
  <si>
    <t>CUST_08988</t>
  </si>
  <si>
    <t>CUST_08989</t>
  </si>
  <si>
    <t>CUST_08990</t>
  </si>
  <si>
    <t>CUST_08991</t>
  </si>
  <si>
    <t>CUST_08992</t>
  </si>
  <si>
    <t>CUST_08993</t>
  </si>
  <si>
    <t>CUST_08994</t>
  </si>
  <si>
    <t>CUST_08995</t>
  </si>
  <si>
    <t>CUST_08996</t>
  </si>
  <si>
    <t>CUST_08997</t>
  </si>
  <si>
    <t>CUST_08998</t>
  </si>
  <si>
    <t>CUST_08999</t>
  </si>
  <si>
    <t>CUST_09000</t>
  </si>
  <si>
    <t>CUST_09001</t>
  </si>
  <si>
    <t>CUST_09002</t>
  </si>
  <si>
    <t>CUST_09003</t>
  </si>
  <si>
    <t>CUST_09004</t>
  </si>
  <si>
    <t>CUST_09005</t>
  </si>
  <si>
    <t>CUST_09006</t>
  </si>
  <si>
    <t>CUST_09007</t>
  </si>
  <si>
    <t>CUST_09008</t>
  </si>
  <si>
    <t>CUST_09009</t>
  </si>
  <si>
    <t>CUST_09010</t>
  </si>
  <si>
    <t>CUST_09011</t>
  </si>
  <si>
    <t>CUST_09012</t>
  </si>
  <si>
    <t>CUST_09013</t>
  </si>
  <si>
    <t>CUST_09014</t>
  </si>
  <si>
    <t>CUST_09015</t>
  </si>
  <si>
    <t>CUST_09016</t>
  </si>
  <si>
    <t>CUST_09017</t>
  </si>
  <si>
    <t>CUST_09018</t>
  </si>
  <si>
    <t>CUST_09019</t>
  </si>
  <si>
    <t>CUST_09020</t>
  </si>
  <si>
    <t>CUST_09021</t>
  </si>
  <si>
    <t>CUST_09022</t>
  </si>
  <si>
    <t>CUST_09023</t>
  </si>
  <si>
    <t>CUST_09024</t>
  </si>
  <si>
    <t>CUST_09025</t>
  </si>
  <si>
    <t>CUST_09026</t>
  </si>
  <si>
    <t>CUST_09027</t>
  </si>
  <si>
    <t>CUST_09028</t>
  </si>
  <si>
    <t>CUST_09029</t>
  </si>
  <si>
    <t>CUST_09030</t>
  </si>
  <si>
    <t>CUST_09031</t>
  </si>
  <si>
    <t>CUST_09032</t>
  </si>
  <si>
    <t>CUST_09033</t>
  </si>
  <si>
    <t>CUST_09034</t>
  </si>
  <si>
    <t>CUST_09035</t>
  </si>
  <si>
    <t>CUST_09036</t>
  </si>
  <si>
    <t>CUST_09037</t>
  </si>
  <si>
    <t>CUST_09038</t>
  </si>
  <si>
    <t>CUST_09039</t>
  </si>
  <si>
    <t>CUST_09040</t>
  </si>
  <si>
    <t>CUST_09041</t>
  </si>
  <si>
    <t>CUST_09042</t>
  </si>
  <si>
    <t>CUST_09043</t>
  </si>
  <si>
    <t>CUST_09044</t>
  </si>
  <si>
    <t>CUST_09045</t>
  </si>
  <si>
    <t>CUST_09046</t>
  </si>
  <si>
    <t>CUST_09047</t>
  </si>
  <si>
    <t>CUST_09048</t>
  </si>
  <si>
    <t>CUST_09049</t>
  </si>
  <si>
    <t>CUST_09050</t>
  </si>
  <si>
    <t>CUST_09051</t>
  </si>
  <si>
    <t>CUST_09052</t>
  </si>
  <si>
    <t>CUST_09053</t>
  </si>
  <si>
    <t>CUST_09054</t>
  </si>
  <si>
    <t>CUST_09055</t>
  </si>
  <si>
    <t>CUST_09056</t>
  </si>
  <si>
    <t>CUST_09057</t>
  </si>
  <si>
    <t>CUST_09058</t>
  </si>
  <si>
    <t>CUST_09059</t>
  </si>
  <si>
    <t>CUST_09060</t>
  </si>
  <si>
    <t>CUST_09061</t>
  </si>
  <si>
    <t>CUST_09062</t>
  </si>
  <si>
    <t>CUST_09063</t>
  </si>
  <si>
    <t>CUST_09064</t>
  </si>
  <si>
    <t>CUST_09065</t>
  </si>
  <si>
    <t>CUST_09066</t>
  </si>
  <si>
    <t>CUST_09067</t>
  </si>
  <si>
    <t>CUST_09068</t>
  </si>
  <si>
    <t>CUST_09069</t>
  </si>
  <si>
    <t>CUST_09070</t>
  </si>
  <si>
    <t>CUST_09071</t>
  </si>
  <si>
    <t>CUST_09072</t>
  </si>
  <si>
    <t>CUST_09073</t>
  </si>
  <si>
    <t>CUST_09074</t>
  </si>
  <si>
    <t>CUST_09075</t>
  </si>
  <si>
    <t>CUST_09076</t>
  </si>
  <si>
    <t>CUST_09077</t>
  </si>
  <si>
    <t>CUST_09078</t>
  </si>
  <si>
    <t>CUST_09079</t>
  </si>
  <si>
    <t>CUST_09080</t>
  </si>
  <si>
    <t>CUST_09081</t>
  </si>
  <si>
    <t>CUST_09082</t>
  </si>
  <si>
    <t>CUST_09083</t>
  </si>
  <si>
    <t>CUST_09084</t>
  </si>
  <si>
    <t>CUST_09085</t>
  </si>
  <si>
    <t>CUST_09086</t>
  </si>
  <si>
    <t>CUST_09087</t>
  </si>
  <si>
    <t>CUST_09088</t>
  </si>
  <si>
    <t>CUST_09089</t>
  </si>
  <si>
    <t>CUST_09090</t>
  </si>
  <si>
    <t>CUST_09091</t>
  </si>
  <si>
    <t>CUST_09092</t>
  </si>
  <si>
    <t>CUST_09093</t>
  </si>
  <si>
    <t>CUST_09094</t>
  </si>
  <si>
    <t>CUST_09095</t>
  </si>
  <si>
    <t>CUST_09096</t>
  </si>
  <si>
    <t>CUST_09097</t>
  </si>
  <si>
    <t>CUST_09098</t>
  </si>
  <si>
    <t>CUST_09099</t>
  </si>
  <si>
    <t>CUST_09100</t>
  </si>
  <si>
    <t>CUST_09101</t>
  </si>
  <si>
    <t>CUST_09102</t>
  </si>
  <si>
    <t>CUST_09103</t>
  </si>
  <si>
    <t>CUST_09104</t>
  </si>
  <si>
    <t>CUST_09105</t>
  </si>
  <si>
    <t>CUST_09106</t>
  </si>
  <si>
    <t>CUST_09107</t>
  </si>
  <si>
    <t>CUST_09108</t>
  </si>
  <si>
    <t>CUST_09109</t>
  </si>
  <si>
    <t>CUST_09110</t>
  </si>
  <si>
    <t>CUST_09111</t>
  </si>
  <si>
    <t>CUST_09112</t>
  </si>
  <si>
    <t>CUST_09113</t>
  </si>
  <si>
    <t>CUST_09114</t>
  </si>
  <si>
    <t>CUST_09115</t>
  </si>
  <si>
    <t>CUST_09116</t>
  </si>
  <si>
    <t>CUST_09117</t>
  </si>
  <si>
    <t>CUST_09118</t>
  </si>
  <si>
    <t>CUST_09119</t>
  </si>
  <si>
    <t>CUST_09120</t>
  </si>
  <si>
    <t>CUST_09121</t>
  </si>
  <si>
    <t>CUST_09122</t>
  </si>
  <si>
    <t>CUST_09123</t>
  </si>
  <si>
    <t>CUST_09124</t>
  </si>
  <si>
    <t>CUST_09125</t>
  </si>
  <si>
    <t>CUST_09126</t>
  </si>
  <si>
    <t>CUST_09127</t>
  </si>
  <si>
    <t>CUST_09128</t>
  </si>
  <si>
    <t>CUST_09129</t>
  </si>
  <si>
    <t>CUST_09130</t>
  </si>
  <si>
    <t>CUST_09131</t>
  </si>
  <si>
    <t>CUST_09132</t>
  </si>
  <si>
    <t>CUST_09133</t>
  </si>
  <si>
    <t>CUST_09134</t>
  </si>
  <si>
    <t>CUST_09135</t>
  </si>
  <si>
    <t>CUST_09136</t>
  </si>
  <si>
    <t>CUST_09137</t>
  </si>
  <si>
    <t>CUST_09138</t>
  </si>
  <si>
    <t>CUST_09139</t>
  </si>
  <si>
    <t>CUST_09140</t>
  </si>
  <si>
    <t>CUST_09141</t>
  </si>
  <si>
    <t>CUST_09142</t>
  </si>
  <si>
    <t>CUST_09143</t>
  </si>
  <si>
    <t>CUST_09144</t>
  </si>
  <si>
    <t>CUST_09145</t>
  </si>
  <si>
    <t>CUST_09146</t>
  </si>
  <si>
    <t>CUST_09147</t>
  </si>
  <si>
    <t>CUST_09148</t>
  </si>
  <si>
    <t>CUST_09149</t>
  </si>
  <si>
    <t>CUST_09150</t>
  </si>
  <si>
    <t>CUST_09151</t>
  </si>
  <si>
    <t>CUST_09152</t>
  </si>
  <si>
    <t>CUST_09153</t>
  </si>
  <si>
    <t>CUST_09154</t>
  </si>
  <si>
    <t>CUST_09155</t>
  </si>
  <si>
    <t>CUST_09156</t>
  </si>
  <si>
    <t>CUST_09157</t>
  </si>
  <si>
    <t>CUST_09158</t>
  </si>
  <si>
    <t>CUST_09159</t>
  </si>
  <si>
    <t>CUST_09160</t>
  </si>
  <si>
    <t>CUST_09161</t>
  </si>
  <si>
    <t>CUST_09162</t>
  </si>
  <si>
    <t>CUST_09163</t>
  </si>
  <si>
    <t>CUST_09164</t>
  </si>
  <si>
    <t>CUST_09165</t>
  </si>
  <si>
    <t>CUST_09166</t>
  </si>
  <si>
    <t>CUST_09167</t>
  </si>
  <si>
    <t>CUST_09168</t>
  </si>
  <si>
    <t>CUST_09169</t>
  </si>
  <si>
    <t>CUST_09170</t>
  </si>
  <si>
    <t>CUST_09171</t>
  </si>
  <si>
    <t>CUST_09172</t>
  </si>
  <si>
    <t>CUST_09173</t>
  </si>
  <si>
    <t>CUST_09174</t>
  </si>
  <si>
    <t>CUST_09175</t>
  </si>
  <si>
    <t>CUST_09176</t>
  </si>
  <si>
    <t>CUST_09177</t>
  </si>
  <si>
    <t>CUST_09178</t>
  </si>
  <si>
    <t>CUST_09179</t>
  </si>
  <si>
    <t>CUST_09180</t>
  </si>
  <si>
    <t>CUST_09181</t>
  </si>
  <si>
    <t>CUST_09182</t>
  </si>
  <si>
    <t>CUST_09183</t>
  </si>
  <si>
    <t>CUST_09184</t>
  </si>
  <si>
    <t>CUST_09185</t>
  </si>
  <si>
    <t>CUST_09186</t>
  </si>
  <si>
    <t>CUST_09187</t>
  </si>
  <si>
    <t>CUST_09188</t>
  </si>
  <si>
    <t>CUST_09189</t>
  </si>
  <si>
    <t>CUST_09190</t>
  </si>
  <si>
    <t>CUST_09191</t>
  </si>
  <si>
    <t>CUST_09192</t>
  </si>
  <si>
    <t>CUST_09193</t>
  </si>
  <si>
    <t>CUST_09194</t>
  </si>
  <si>
    <t>CUST_09195</t>
  </si>
  <si>
    <t>CUST_09196</t>
  </si>
  <si>
    <t>CUST_09197</t>
  </si>
  <si>
    <t>CUST_09198</t>
  </si>
  <si>
    <t>CUST_09199</t>
  </si>
  <si>
    <t>CUST_09200</t>
  </si>
  <si>
    <t>CUST_09201</t>
  </si>
  <si>
    <t>CUST_09202</t>
  </si>
  <si>
    <t>CUST_09203</t>
  </si>
  <si>
    <t>CUST_09204</t>
  </si>
  <si>
    <t>CUST_09205</t>
  </si>
  <si>
    <t>CUST_09206</t>
  </si>
  <si>
    <t>CUST_09207</t>
  </si>
  <si>
    <t>CUST_09208</t>
  </si>
  <si>
    <t>CUST_09209</t>
  </si>
  <si>
    <t>CUST_09210</t>
  </si>
  <si>
    <t>CUST_09211</t>
  </si>
  <si>
    <t>CUST_09212</t>
  </si>
  <si>
    <t>CUST_09213</t>
  </si>
  <si>
    <t>CUST_09214</t>
  </si>
  <si>
    <t>CUST_09215</t>
  </si>
  <si>
    <t>CUST_09216</t>
  </si>
  <si>
    <t>CUST_09217</t>
  </si>
  <si>
    <t>CUST_09218</t>
  </si>
  <si>
    <t>CUST_09219</t>
  </si>
  <si>
    <t>CUST_09220</t>
  </si>
  <si>
    <t>CUST_09221</t>
  </si>
  <si>
    <t>CUST_09222</t>
  </si>
  <si>
    <t>CUST_09223</t>
  </si>
  <si>
    <t>CUST_09224</t>
  </si>
  <si>
    <t>CUST_09225</t>
  </si>
  <si>
    <t>CUST_09226</t>
  </si>
  <si>
    <t>CUST_09227</t>
  </si>
  <si>
    <t>CUST_09228</t>
  </si>
  <si>
    <t>CUST_09229</t>
  </si>
  <si>
    <t>CUST_09230</t>
  </si>
  <si>
    <t>CUST_09231</t>
  </si>
  <si>
    <t>CUST_09232</t>
  </si>
  <si>
    <t>CUST_09233</t>
  </si>
  <si>
    <t>CUST_09234</t>
  </si>
  <si>
    <t>CUST_09235</t>
  </si>
  <si>
    <t>CUST_09236</t>
  </si>
  <si>
    <t>CUST_09237</t>
  </si>
  <si>
    <t>CUST_09238</t>
  </si>
  <si>
    <t>CUST_09239</t>
  </si>
  <si>
    <t>CUST_09240</t>
  </si>
  <si>
    <t>CUST_09241</t>
  </si>
  <si>
    <t>CUST_09242</t>
  </si>
  <si>
    <t>CUST_09243</t>
  </si>
  <si>
    <t>CUST_09244</t>
  </si>
  <si>
    <t>CUST_09245</t>
  </si>
  <si>
    <t>CUST_09246</t>
  </si>
  <si>
    <t>CUST_09247</t>
  </si>
  <si>
    <t>CUST_09248</t>
  </si>
  <si>
    <t>CUST_09249</t>
  </si>
  <si>
    <t>CUST_09250</t>
  </si>
  <si>
    <t>CUST_09251</t>
  </si>
  <si>
    <t>CUST_09252</t>
  </si>
  <si>
    <t>CUST_09253</t>
  </si>
  <si>
    <t>CUST_09254</t>
  </si>
  <si>
    <t>CUST_09255</t>
  </si>
  <si>
    <t>CUST_09256</t>
  </si>
  <si>
    <t>CUST_09257</t>
  </si>
  <si>
    <t>CUST_09258</t>
  </si>
  <si>
    <t>CUST_09259</t>
  </si>
  <si>
    <t>CUST_09260</t>
  </si>
  <si>
    <t>CUST_09261</t>
  </si>
  <si>
    <t>CUST_09262</t>
  </si>
  <si>
    <t>CUST_09263</t>
  </si>
  <si>
    <t>CUST_09264</t>
  </si>
  <si>
    <t>CUST_09265</t>
  </si>
  <si>
    <t>CUST_09266</t>
  </si>
  <si>
    <t>CUST_09267</t>
  </si>
  <si>
    <t>CUST_09268</t>
  </si>
  <si>
    <t>CUST_09269</t>
  </si>
  <si>
    <t>CUST_09270</t>
  </si>
  <si>
    <t>CUST_09271</t>
  </si>
  <si>
    <t>CUST_09272</t>
  </si>
  <si>
    <t>CUST_09273</t>
  </si>
  <si>
    <t>CUST_09274</t>
  </si>
  <si>
    <t>CUST_09275</t>
  </si>
  <si>
    <t>CUST_09276</t>
  </si>
  <si>
    <t>CUST_09277</t>
  </si>
  <si>
    <t>CUST_09278</t>
  </si>
  <si>
    <t>CUST_09279</t>
  </si>
  <si>
    <t>CUST_09280</t>
  </si>
  <si>
    <t>CUST_09281</t>
  </si>
  <si>
    <t>CUST_09282</t>
  </si>
  <si>
    <t>CUST_09283</t>
  </si>
  <si>
    <t>CUST_09284</t>
  </si>
  <si>
    <t>CUST_09285</t>
  </si>
  <si>
    <t>CUST_09286</t>
  </si>
  <si>
    <t>CUST_09287</t>
  </si>
  <si>
    <t>CUST_09288</t>
  </si>
  <si>
    <t>CUST_09289</t>
  </si>
  <si>
    <t>CUST_09290</t>
  </si>
  <si>
    <t>CUST_09291</t>
  </si>
  <si>
    <t>CUST_09292</t>
  </si>
  <si>
    <t>CUST_09293</t>
  </si>
  <si>
    <t>CUST_09294</t>
  </si>
  <si>
    <t>CUST_09295</t>
  </si>
  <si>
    <t>CUST_09296</t>
  </si>
  <si>
    <t>CUST_09297</t>
  </si>
  <si>
    <t>CUST_09298</t>
  </si>
  <si>
    <t>CUST_09299</t>
  </si>
  <si>
    <t>CUST_09300</t>
  </si>
  <si>
    <t>CUST_09301</t>
  </si>
  <si>
    <t>CUST_09302</t>
  </si>
  <si>
    <t>CUST_09303</t>
  </si>
  <si>
    <t>CUST_09304</t>
  </si>
  <si>
    <t>CUST_09305</t>
  </si>
  <si>
    <t>CUST_09306</t>
  </si>
  <si>
    <t>CUST_09307</t>
  </si>
  <si>
    <t>CUST_09308</t>
  </si>
  <si>
    <t>CUST_09309</t>
  </si>
  <si>
    <t>CUST_09310</t>
  </si>
  <si>
    <t>CUST_09311</t>
  </si>
  <si>
    <t>CUST_09312</t>
  </si>
  <si>
    <t>CUST_09313</t>
  </si>
  <si>
    <t>CUST_09314</t>
  </si>
  <si>
    <t>CUST_09315</t>
  </si>
  <si>
    <t>CUST_09316</t>
  </si>
  <si>
    <t>CUST_09317</t>
  </si>
  <si>
    <t>CUST_09318</t>
  </si>
  <si>
    <t>CUST_09319</t>
  </si>
  <si>
    <t>CUST_09320</t>
  </si>
  <si>
    <t>CUST_09321</t>
  </si>
  <si>
    <t>CUST_09322</t>
  </si>
  <si>
    <t>CUST_09323</t>
  </si>
  <si>
    <t>CUST_09324</t>
  </si>
  <si>
    <t>CUST_09325</t>
  </si>
  <si>
    <t>CUST_09326</t>
  </si>
  <si>
    <t>CUST_09327</t>
  </si>
  <si>
    <t>CUST_09328</t>
  </si>
  <si>
    <t>CUST_09329</t>
  </si>
  <si>
    <t>CUST_09330</t>
  </si>
  <si>
    <t>CUST_09331</t>
  </si>
  <si>
    <t>CUST_09332</t>
  </si>
  <si>
    <t>CUST_09333</t>
  </si>
  <si>
    <t>CUST_09334</t>
  </si>
  <si>
    <t>CUST_09335</t>
  </si>
  <si>
    <t>CUST_09336</t>
  </si>
  <si>
    <t>CUST_09337</t>
  </si>
  <si>
    <t>CUST_09338</t>
  </si>
  <si>
    <t>CUST_09339</t>
  </si>
  <si>
    <t>CUST_09340</t>
  </si>
  <si>
    <t>CUST_09341</t>
  </si>
  <si>
    <t>CUST_09342</t>
  </si>
  <si>
    <t>CUST_09343</t>
  </si>
  <si>
    <t>CUST_09344</t>
  </si>
  <si>
    <t>CUST_09345</t>
  </si>
  <si>
    <t>CUST_09346</t>
  </si>
  <si>
    <t>CUST_09347</t>
  </si>
  <si>
    <t>CUST_09348</t>
  </si>
  <si>
    <t>CUST_09349</t>
  </si>
  <si>
    <t>CUST_09350</t>
  </si>
  <si>
    <t>CUST_09351</t>
  </si>
  <si>
    <t>CUST_09352</t>
  </si>
  <si>
    <t>CUST_09353</t>
  </si>
  <si>
    <t>CUST_09354</t>
  </si>
  <si>
    <t>CUST_09355</t>
  </si>
  <si>
    <t>CUST_09356</t>
  </si>
  <si>
    <t>CUST_09357</t>
  </si>
  <si>
    <t>CUST_09358</t>
  </si>
  <si>
    <t>CUST_09359</t>
  </si>
  <si>
    <t>CUST_09360</t>
  </si>
  <si>
    <t>CUST_09361</t>
  </si>
  <si>
    <t>CUST_09362</t>
  </si>
  <si>
    <t>CUST_09363</t>
  </si>
  <si>
    <t>CUST_09364</t>
  </si>
  <si>
    <t>CUST_09365</t>
  </si>
  <si>
    <t>CUST_09366</t>
  </si>
  <si>
    <t>CUST_09367</t>
  </si>
  <si>
    <t>CUST_09368</t>
  </si>
  <si>
    <t>CUST_09369</t>
  </si>
  <si>
    <t>CUST_09370</t>
  </si>
  <si>
    <t>CUST_09371</t>
  </si>
  <si>
    <t>CUST_09372</t>
  </si>
  <si>
    <t>CUST_09373</t>
  </si>
  <si>
    <t>CUST_09374</t>
  </si>
  <si>
    <t>CUST_09375</t>
  </si>
  <si>
    <t>CUST_09376</t>
  </si>
  <si>
    <t>CUST_09377</t>
  </si>
  <si>
    <t>CUST_09378</t>
  </si>
  <si>
    <t>CUST_09379</t>
  </si>
  <si>
    <t>CUST_09380</t>
  </si>
  <si>
    <t>CUST_09381</t>
  </si>
  <si>
    <t>CUST_09382</t>
  </si>
  <si>
    <t>CUST_09383</t>
  </si>
  <si>
    <t>CUST_09384</t>
  </si>
  <si>
    <t>CUST_09385</t>
  </si>
  <si>
    <t>CUST_09386</t>
  </si>
  <si>
    <t>CUST_09387</t>
  </si>
  <si>
    <t>CUST_09388</t>
  </si>
  <si>
    <t>CUST_09389</t>
  </si>
  <si>
    <t>CUST_09390</t>
  </si>
  <si>
    <t>CUST_09391</t>
  </si>
  <si>
    <t>CUST_09392</t>
  </si>
  <si>
    <t>CUST_09393</t>
  </si>
  <si>
    <t>CUST_09394</t>
  </si>
  <si>
    <t>CUST_09395</t>
  </si>
  <si>
    <t>CUST_09396</t>
  </si>
  <si>
    <t>CUST_09397</t>
  </si>
  <si>
    <t>CUST_09398</t>
  </si>
  <si>
    <t>CUST_09399</t>
  </si>
  <si>
    <t>CUST_09400</t>
  </si>
  <si>
    <t>CUST_09401</t>
  </si>
  <si>
    <t>CUST_09402</t>
  </si>
  <si>
    <t>CUST_09403</t>
  </si>
  <si>
    <t>CUST_09404</t>
  </si>
  <si>
    <t>CUST_09405</t>
  </si>
  <si>
    <t>CUST_09406</t>
  </si>
  <si>
    <t>CUST_09407</t>
  </si>
  <si>
    <t>CUST_09408</t>
  </si>
  <si>
    <t>CUST_09409</t>
  </si>
  <si>
    <t>CUST_09410</t>
  </si>
  <si>
    <t>CUST_09411</t>
  </si>
  <si>
    <t>CUST_09412</t>
  </si>
  <si>
    <t>CUST_09413</t>
  </si>
  <si>
    <t>CUST_09414</t>
  </si>
  <si>
    <t>CUST_09415</t>
  </si>
  <si>
    <t>CUST_09416</t>
  </si>
  <si>
    <t>CUST_09417</t>
  </si>
  <si>
    <t>CUST_09418</t>
  </si>
  <si>
    <t>CUST_09419</t>
  </si>
  <si>
    <t>CUST_09420</t>
  </si>
  <si>
    <t>CUST_09421</t>
  </si>
  <si>
    <t>CUST_09422</t>
  </si>
  <si>
    <t>CUST_09423</t>
  </si>
  <si>
    <t>CUST_09424</t>
  </si>
  <si>
    <t>CUST_09425</t>
  </si>
  <si>
    <t>CUST_09426</t>
  </si>
  <si>
    <t>CUST_09427</t>
  </si>
  <si>
    <t>CUST_09428</t>
  </si>
  <si>
    <t>CUST_09429</t>
  </si>
  <si>
    <t>CUST_09430</t>
  </si>
  <si>
    <t>CUST_09431</t>
  </si>
  <si>
    <t>CUST_09432</t>
  </si>
  <si>
    <t>CUST_09433</t>
  </si>
  <si>
    <t>CUST_09434</t>
  </si>
  <si>
    <t>CUST_09435</t>
  </si>
  <si>
    <t>CUST_09436</t>
  </si>
  <si>
    <t>CUST_09437</t>
  </si>
  <si>
    <t>CUST_09438</t>
  </si>
  <si>
    <t>CUST_09439</t>
  </si>
  <si>
    <t>CUST_09440</t>
  </si>
  <si>
    <t>CUST_09441</t>
  </si>
  <si>
    <t>CUST_09442</t>
  </si>
  <si>
    <t>CUST_09443</t>
  </si>
  <si>
    <t>CUST_09444</t>
  </si>
  <si>
    <t>CUST_09445</t>
  </si>
  <si>
    <t>CUST_09446</t>
  </si>
  <si>
    <t>CUST_09447</t>
  </si>
  <si>
    <t>CUST_09448</t>
  </si>
  <si>
    <t>CUST_09449</t>
  </si>
  <si>
    <t>CUST_09450</t>
  </si>
  <si>
    <t>CUST_09451</t>
  </si>
  <si>
    <t>CUST_09452</t>
  </si>
  <si>
    <t>CUST_09453</t>
  </si>
  <si>
    <t>CUST_09454</t>
  </si>
  <si>
    <t>CUST_09455</t>
  </si>
  <si>
    <t>CUST_09456</t>
  </si>
  <si>
    <t>CUST_09457</t>
  </si>
  <si>
    <t>CUST_09458</t>
  </si>
  <si>
    <t>CUST_09459</t>
  </si>
  <si>
    <t>CUST_09460</t>
  </si>
  <si>
    <t>CUST_09461</t>
  </si>
  <si>
    <t>CUST_09462</t>
  </si>
  <si>
    <t>CUST_09463</t>
  </si>
  <si>
    <t>CUST_09464</t>
  </si>
  <si>
    <t>CUST_09465</t>
  </si>
  <si>
    <t>CUST_09466</t>
  </si>
  <si>
    <t>CUST_09467</t>
  </si>
  <si>
    <t>CUST_09468</t>
  </si>
  <si>
    <t>CUST_09469</t>
  </si>
  <si>
    <t>CUST_09470</t>
  </si>
  <si>
    <t>CUST_09471</t>
  </si>
  <si>
    <t>CUST_09472</t>
  </si>
  <si>
    <t>CUST_09473</t>
  </si>
  <si>
    <t>CUST_09474</t>
  </si>
  <si>
    <t>CUST_09475</t>
  </si>
  <si>
    <t>CUST_09476</t>
  </si>
  <si>
    <t>CUST_09477</t>
  </si>
  <si>
    <t>CUST_09478</t>
  </si>
  <si>
    <t>CUST_09479</t>
  </si>
  <si>
    <t>CUST_09480</t>
  </si>
  <si>
    <t>CUST_09481</t>
  </si>
  <si>
    <t>CUST_09482</t>
  </si>
  <si>
    <t>CUST_09483</t>
  </si>
  <si>
    <t>CUST_09484</t>
  </si>
  <si>
    <t>CUST_09485</t>
  </si>
  <si>
    <t>CUST_09486</t>
  </si>
  <si>
    <t>CUST_09487</t>
  </si>
  <si>
    <t>CUST_09488</t>
  </si>
  <si>
    <t>CUST_09489</t>
  </si>
  <si>
    <t>CUST_09490</t>
  </si>
  <si>
    <t>CUST_09491</t>
  </si>
  <si>
    <t>CUST_09492</t>
  </si>
  <si>
    <t>CUST_09493</t>
  </si>
  <si>
    <t>CUST_09494</t>
  </si>
  <si>
    <t>CUST_09495</t>
  </si>
  <si>
    <t>CUST_09496</t>
  </si>
  <si>
    <t>CUST_09497</t>
  </si>
  <si>
    <t>CUST_09498</t>
  </si>
  <si>
    <t>CUST_09499</t>
  </si>
  <si>
    <t>CUST_09500</t>
  </si>
  <si>
    <t>CUST_09501</t>
  </si>
  <si>
    <t>CUST_09502</t>
  </si>
  <si>
    <t>CUST_09503</t>
  </si>
  <si>
    <t>CUST_09504</t>
  </si>
  <si>
    <t>CUST_09505</t>
  </si>
  <si>
    <t>CUST_09506</t>
  </si>
  <si>
    <t>CUST_09507</t>
  </si>
  <si>
    <t>CUST_09508</t>
  </si>
  <si>
    <t>CUST_09509</t>
  </si>
  <si>
    <t>CUST_09510</t>
  </si>
  <si>
    <t>CUST_09511</t>
  </si>
  <si>
    <t>CUST_09512</t>
  </si>
  <si>
    <t>CUST_09513</t>
  </si>
  <si>
    <t>CUST_09514</t>
  </si>
  <si>
    <t>CUST_09515</t>
  </si>
  <si>
    <t>CUST_09516</t>
  </si>
  <si>
    <t>CUST_09517</t>
  </si>
  <si>
    <t>CUST_09518</t>
  </si>
  <si>
    <t>CUST_09519</t>
  </si>
  <si>
    <t>CUST_09520</t>
  </si>
  <si>
    <t>CUST_09521</t>
  </si>
  <si>
    <t>CUST_09522</t>
  </si>
  <si>
    <t>CUST_09523</t>
  </si>
  <si>
    <t>CUST_09524</t>
  </si>
  <si>
    <t>CUST_09525</t>
  </si>
  <si>
    <t>CUST_09526</t>
  </si>
  <si>
    <t>CUST_09527</t>
  </si>
  <si>
    <t>CUST_09528</t>
  </si>
  <si>
    <t>CUST_09529</t>
  </si>
  <si>
    <t>CUST_09530</t>
  </si>
  <si>
    <t>CUST_09531</t>
  </si>
  <si>
    <t>CUST_09532</t>
  </si>
  <si>
    <t>CUST_09533</t>
  </si>
  <si>
    <t>CUST_09534</t>
  </si>
  <si>
    <t>CUST_09535</t>
  </si>
  <si>
    <t>CUST_09536</t>
  </si>
  <si>
    <t>CUST_09537</t>
  </si>
  <si>
    <t>CUST_09538</t>
  </si>
  <si>
    <t>CUST_09539</t>
  </si>
  <si>
    <t>CUST_09540</t>
  </si>
  <si>
    <t>CUST_09541</t>
  </si>
  <si>
    <t>CUST_09542</t>
  </si>
  <si>
    <t>CUST_09543</t>
  </si>
  <si>
    <t>CUST_09544</t>
  </si>
  <si>
    <t>CUST_09545</t>
  </si>
  <si>
    <t>CUST_09546</t>
  </si>
  <si>
    <t>CUST_09547</t>
  </si>
  <si>
    <t>CUST_09548</t>
  </si>
  <si>
    <t>CUST_09549</t>
  </si>
  <si>
    <t>CUST_09550</t>
  </si>
  <si>
    <t>CUST_09551</t>
  </si>
  <si>
    <t>CUST_09552</t>
  </si>
  <si>
    <t>CUST_09553</t>
  </si>
  <si>
    <t>CUST_09554</t>
  </si>
  <si>
    <t>CUST_09555</t>
  </si>
  <si>
    <t>CUST_09556</t>
  </si>
  <si>
    <t>CUST_09557</t>
  </si>
  <si>
    <t>CUST_09558</t>
  </si>
  <si>
    <t>CUST_09559</t>
  </si>
  <si>
    <t>CUST_09560</t>
  </si>
  <si>
    <t>CUST_09561</t>
  </si>
  <si>
    <t>CUST_09562</t>
  </si>
  <si>
    <t>CUST_09563</t>
  </si>
  <si>
    <t>CUST_09564</t>
  </si>
  <si>
    <t>CUST_09565</t>
  </si>
  <si>
    <t>CUST_09566</t>
  </si>
  <si>
    <t>CUST_09567</t>
  </si>
  <si>
    <t>CUST_09568</t>
  </si>
  <si>
    <t>CUST_09569</t>
  </si>
  <si>
    <t>CUST_09570</t>
  </si>
  <si>
    <t>CUST_09571</t>
  </si>
  <si>
    <t>CUST_09572</t>
  </si>
  <si>
    <t>CUST_09573</t>
  </si>
  <si>
    <t>CUST_09574</t>
  </si>
  <si>
    <t>CUST_09575</t>
  </si>
  <si>
    <t>CUST_09576</t>
  </si>
  <si>
    <t>CUST_09577</t>
  </si>
  <si>
    <t>CUST_09578</t>
  </si>
  <si>
    <t>CUST_09579</t>
  </si>
  <si>
    <t>CUST_09580</t>
  </si>
  <si>
    <t>CUST_09581</t>
  </si>
  <si>
    <t>CUST_09582</t>
  </si>
  <si>
    <t>CUST_09583</t>
  </si>
  <si>
    <t>CUST_09584</t>
  </si>
  <si>
    <t>CUST_09585</t>
  </si>
  <si>
    <t>CUST_09586</t>
  </si>
  <si>
    <t>CUST_09587</t>
  </si>
  <si>
    <t>CUST_09588</t>
  </si>
  <si>
    <t>CUST_09589</t>
  </si>
  <si>
    <t>CUST_09590</t>
  </si>
  <si>
    <t>CUST_09591</t>
  </si>
  <si>
    <t>CUST_09592</t>
  </si>
  <si>
    <t>CUST_09593</t>
  </si>
  <si>
    <t>CUST_09594</t>
  </si>
  <si>
    <t>CUST_09595</t>
  </si>
  <si>
    <t>CUST_09596</t>
  </si>
  <si>
    <t>CUST_09597</t>
  </si>
  <si>
    <t>CUST_09598</t>
  </si>
  <si>
    <t>CUST_09599</t>
  </si>
  <si>
    <t>CUST_09600</t>
  </si>
  <si>
    <t>CUST_09601</t>
  </si>
  <si>
    <t>CUST_09602</t>
  </si>
  <si>
    <t>CUST_09603</t>
  </si>
  <si>
    <t>CUST_09604</t>
  </si>
  <si>
    <t>CUST_09605</t>
  </si>
  <si>
    <t>CUST_09606</t>
  </si>
  <si>
    <t>CUST_09607</t>
  </si>
  <si>
    <t>CUST_09608</t>
  </si>
  <si>
    <t>CUST_09609</t>
  </si>
  <si>
    <t>CUST_09610</t>
  </si>
  <si>
    <t>CUST_09611</t>
  </si>
  <si>
    <t>CUST_09612</t>
  </si>
  <si>
    <t>CUST_09613</t>
  </si>
  <si>
    <t>CUST_09614</t>
  </si>
  <si>
    <t>CUST_09615</t>
  </si>
  <si>
    <t>CUST_09616</t>
  </si>
  <si>
    <t>CUST_09617</t>
  </si>
  <si>
    <t>CUST_09618</t>
  </si>
  <si>
    <t>CUST_09619</t>
  </si>
  <si>
    <t>CUST_09620</t>
  </si>
  <si>
    <t>CUST_09621</t>
  </si>
  <si>
    <t>CUST_09622</t>
  </si>
  <si>
    <t>CUST_09623</t>
  </si>
  <si>
    <t>CUST_09624</t>
  </si>
  <si>
    <t>CUST_09625</t>
  </si>
  <si>
    <t>CUST_09626</t>
  </si>
  <si>
    <t>CUST_09627</t>
  </si>
  <si>
    <t>CUST_09628</t>
  </si>
  <si>
    <t>CUST_09629</t>
  </si>
  <si>
    <t>CUST_09630</t>
  </si>
  <si>
    <t>CUST_09631</t>
  </si>
  <si>
    <t>CUST_09632</t>
  </si>
  <si>
    <t>CUST_09633</t>
  </si>
  <si>
    <t>CUST_09634</t>
  </si>
  <si>
    <t>CUST_09635</t>
  </si>
  <si>
    <t>CUST_09636</t>
  </si>
  <si>
    <t>CUST_09637</t>
  </si>
  <si>
    <t>CUST_09638</t>
  </si>
  <si>
    <t>CUST_09639</t>
  </si>
  <si>
    <t>CUST_09640</t>
  </si>
  <si>
    <t>CUST_09641</t>
  </si>
  <si>
    <t>CUST_09642</t>
  </si>
  <si>
    <t>CUST_09643</t>
  </si>
  <si>
    <t>CUST_09644</t>
  </si>
  <si>
    <t>CUST_09645</t>
  </si>
  <si>
    <t>CUST_09646</t>
  </si>
  <si>
    <t>CUST_09647</t>
  </si>
  <si>
    <t>CUST_09648</t>
  </si>
  <si>
    <t>CUST_09649</t>
  </si>
  <si>
    <t>CUST_09650</t>
  </si>
  <si>
    <t>CUST_09651</t>
  </si>
  <si>
    <t>CUST_09652</t>
  </si>
  <si>
    <t>CUST_09653</t>
  </si>
  <si>
    <t>CUST_09654</t>
  </si>
  <si>
    <t>CUST_09655</t>
  </si>
  <si>
    <t>CUST_09656</t>
  </si>
  <si>
    <t>CUST_09657</t>
  </si>
  <si>
    <t>CUST_09658</t>
  </si>
  <si>
    <t>CUST_09659</t>
  </si>
  <si>
    <t>CUST_09660</t>
  </si>
  <si>
    <t>CUST_09661</t>
  </si>
  <si>
    <t>CUST_09662</t>
  </si>
  <si>
    <t>CUST_09663</t>
  </si>
  <si>
    <t>CUST_09664</t>
  </si>
  <si>
    <t>CUST_09665</t>
  </si>
  <si>
    <t>CUST_09666</t>
  </si>
  <si>
    <t>CUST_09667</t>
  </si>
  <si>
    <t>CUST_09668</t>
  </si>
  <si>
    <t>CUST_09669</t>
  </si>
  <si>
    <t>CUST_09670</t>
  </si>
  <si>
    <t>CUST_09671</t>
  </si>
  <si>
    <t>CUST_09672</t>
  </si>
  <si>
    <t>CUST_09673</t>
  </si>
  <si>
    <t>CUST_09674</t>
  </si>
  <si>
    <t>CUST_09675</t>
  </si>
  <si>
    <t>CUST_09676</t>
  </si>
  <si>
    <t>CUST_09677</t>
  </si>
  <si>
    <t>CUST_09678</t>
  </si>
  <si>
    <t>CUST_09679</t>
  </si>
  <si>
    <t>CUST_09680</t>
  </si>
  <si>
    <t>CUST_09681</t>
  </si>
  <si>
    <t>CUST_09682</t>
  </si>
  <si>
    <t>CUST_09683</t>
  </si>
  <si>
    <t>CUST_09684</t>
  </si>
  <si>
    <t>CUST_09685</t>
  </si>
  <si>
    <t>CUST_09686</t>
  </si>
  <si>
    <t>CUST_09687</t>
  </si>
  <si>
    <t>CUST_09688</t>
  </si>
  <si>
    <t>CUST_09689</t>
  </si>
  <si>
    <t>CUST_09690</t>
  </si>
  <si>
    <t>CUST_09691</t>
  </si>
  <si>
    <t>CUST_09692</t>
  </si>
  <si>
    <t>CUST_09693</t>
  </si>
  <si>
    <t>CUST_09694</t>
  </si>
  <si>
    <t>CUST_09695</t>
  </si>
  <si>
    <t>CUST_09696</t>
  </si>
  <si>
    <t>CUST_09697</t>
  </si>
  <si>
    <t>CUST_09698</t>
  </si>
  <si>
    <t>CUST_09699</t>
  </si>
  <si>
    <t>CUST_09700</t>
  </si>
  <si>
    <t>CUST_09701</t>
  </si>
  <si>
    <t>CUST_09702</t>
  </si>
  <si>
    <t>CUST_09703</t>
  </si>
  <si>
    <t>CUST_09704</t>
  </si>
  <si>
    <t>CUST_09705</t>
  </si>
  <si>
    <t>CUST_09706</t>
  </si>
  <si>
    <t>CUST_09707</t>
  </si>
  <si>
    <t>CUST_09708</t>
  </si>
  <si>
    <t>CUST_09709</t>
  </si>
  <si>
    <t>CUST_09710</t>
  </si>
  <si>
    <t>CUST_09711</t>
  </si>
  <si>
    <t>CUST_09712</t>
  </si>
  <si>
    <t>CUST_09713</t>
  </si>
  <si>
    <t>CUST_09714</t>
  </si>
  <si>
    <t>CUST_09715</t>
  </si>
  <si>
    <t>CUST_09716</t>
  </si>
  <si>
    <t>CUST_09717</t>
  </si>
  <si>
    <t>CUST_09718</t>
  </si>
  <si>
    <t>CUST_09719</t>
  </si>
  <si>
    <t>CUST_09720</t>
  </si>
  <si>
    <t>CUST_09721</t>
  </si>
  <si>
    <t>CUST_09722</t>
  </si>
  <si>
    <t>CUST_09723</t>
  </si>
  <si>
    <t>CUST_09724</t>
  </si>
  <si>
    <t>CUST_09725</t>
  </si>
  <si>
    <t>CUST_09726</t>
  </si>
  <si>
    <t>CUST_09727</t>
  </si>
  <si>
    <t>CUST_09728</t>
  </si>
  <si>
    <t>CUST_09729</t>
  </si>
  <si>
    <t>CUST_09730</t>
  </si>
  <si>
    <t>CUST_09731</t>
  </si>
  <si>
    <t>CUST_09732</t>
  </si>
  <si>
    <t>CUST_09733</t>
  </si>
  <si>
    <t>CUST_09734</t>
  </si>
  <si>
    <t>CUST_09735</t>
  </si>
  <si>
    <t>CUST_09736</t>
  </si>
  <si>
    <t>CUST_09737</t>
  </si>
  <si>
    <t>CUST_09738</t>
  </si>
  <si>
    <t>CUST_09739</t>
  </si>
  <si>
    <t>CUST_09740</t>
  </si>
  <si>
    <t>CUST_09741</t>
  </si>
  <si>
    <t>CUST_09742</t>
  </si>
  <si>
    <t>CUST_09743</t>
  </si>
  <si>
    <t>CUST_09744</t>
  </si>
  <si>
    <t>CUST_09745</t>
  </si>
  <si>
    <t>CUST_09746</t>
  </si>
  <si>
    <t>CUST_09747</t>
  </si>
  <si>
    <t>CUST_09748</t>
  </si>
  <si>
    <t>CUST_09749</t>
  </si>
  <si>
    <t>CUST_09750</t>
  </si>
  <si>
    <t>CUST_09751</t>
  </si>
  <si>
    <t>CUST_09752</t>
  </si>
  <si>
    <t>CUST_09753</t>
  </si>
  <si>
    <t>CUST_09754</t>
  </si>
  <si>
    <t>CUST_09755</t>
  </si>
  <si>
    <t>CUST_09756</t>
  </si>
  <si>
    <t>CUST_09757</t>
  </si>
  <si>
    <t>CUST_09758</t>
  </si>
  <si>
    <t>CUST_09759</t>
  </si>
  <si>
    <t>CUST_09760</t>
  </si>
  <si>
    <t>CUST_09761</t>
  </si>
  <si>
    <t>CUST_09762</t>
  </si>
  <si>
    <t>CUST_09763</t>
  </si>
  <si>
    <t>CUST_09764</t>
  </si>
  <si>
    <t>CUST_09765</t>
  </si>
  <si>
    <t>CUST_09766</t>
  </si>
  <si>
    <t>CUST_09767</t>
  </si>
  <si>
    <t>CUST_09768</t>
  </si>
  <si>
    <t>CUST_09769</t>
  </si>
  <si>
    <t>CUST_09770</t>
  </si>
  <si>
    <t>CUST_09771</t>
  </si>
  <si>
    <t>CUST_09772</t>
  </si>
  <si>
    <t>CUST_09773</t>
  </si>
  <si>
    <t>CUST_09774</t>
  </si>
  <si>
    <t>CUST_09775</t>
  </si>
  <si>
    <t>CUST_09776</t>
  </si>
  <si>
    <t>CUST_09777</t>
  </si>
  <si>
    <t>CUST_09778</t>
  </si>
  <si>
    <t>CUST_09779</t>
  </si>
  <si>
    <t>CUST_09780</t>
  </si>
  <si>
    <t>CUST_09781</t>
  </si>
  <si>
    <t>CUST_09782</t>
  </si>
  <si>
    <t>CUST_09783</t>
  </si>
  <si>
    <t>CUST_09784</t>
  </si>
  <si>
    <t>CUST_09785</t>
  </si>
  <si>
    <t>CUST_09786</t>
  </si>
  <si>
    <t>CUST_09787</t>
  </si>
  <si>
    <t>CUST_09788</t>
  </si>
  <si>
    <t>CUST_09789</t>
  </si>
  <si>
    <t>CUST_09790</t>
  </si>
  <si>
    <t>CUST_09791</t>
  </si>
  <si>
    <t>CUST_09792</t>
  </si>
  <si>
    <t>CUST_09793</t>
  </si>
  <si>
    <t>CUST_09794</t>
  </si>
  <si>
    <t>CUST_09795</t>
  </si>
  <si>
    <t>CUST_09796</t>
  </si>
  <si>
    <t>CUST_09797</t>
  </si>
  <si>
    <t>CUST_09798</t>
  </si>
  <si>
    <t>CUST_09799</t>
  </si>
  <si>
    <t>CUST_09800</t>
  </si>
  <si>
    <t>CUST_09801</t>
  </si>
  <si>
    <t>CUST_09802</t>
  </si>
  <si>
    <t>CUST_09803</t>
  </si>
  <si>
    <t>CUST_09804</t>
  </si>
  <si>
    <t>CUST_09805</t>
  </si>
  <si>
    <t>CUST_09806</t>
  </si>
  <si>
    <t>CUST_09807</t>
  </si>
  <si>
    <t>CUST_09808</t>
  </si>
  <si>
    <t>CUST_09809</t>
  </si>
  <si>
    <t>CUST_09810</t>
  </si>
  <si>
    <t>CUST_09811</t>
  </si>
  <si>
    <t>CUST_09812</t>
  </si>
  <si>
    <t>CUST_09813</t>
  </si>
  <si>
    <t>CUST_09814</t>
  </si>
  <si>
    <t>CUST_09815</t>
  </si>
  <si>
    <t>CUST_09816</t>
  </si>
  <si>
    <t>CUST_09817</t>
  </si>
  <si>
    <t>CUST_09818</t>
  </si>
  <si>
    <t>CUST_09819</t>
  </si>
  <si>
    <t>CUST_09820</t>
  </si>
  <si>
    <t>CUST_09821</t>
  </si>
  <si>
    <t>CUST_09822</t>
  </si>
  <si>
    <t>CUST_09823</t>
  </si>
  <si>
    <t>CUST_09824</t>
  </si>
  <si>
    <t>CUST_09825</t>
  </si>
  <si>
    <t>CUST_09826</t>
  </si>
  <si>
    <t>CUST_09827</t>
  </si>
  <si>
    <t>CUST_09828</t>
  </si>
  <si>
    <t>CUST_09829</t>
  </si>
  <si>
    <t>CUST_09830</t>
  </si>
  <si>
    <t>CUST_09831</t>
  </si>
  <si>
    <t>CUST_09832</t>
  </si>
  <si>
    <t>CUST_09833</t>
  </si>
  <si>
    <t>CUST_09834</t>
  </si>
  <si>
    <t>CUST_09835</t>
  </si>
  <si>
    <t>CUST_09836</t>
  </si>
  <si>
    <t>CUST_09837</t>
  </si>
  <si>
    <t>CUST_09838</t>
  </si>
  <si>
    <t>CUST_09839</t>
  </si>
  <si>
    <t>CUST_09840</t>
  </si>
  <si>
    <t>CUST_09841</t>
  </si>
  <si>
    <t>CUST_09842</t>
  </si>
  <si>
    <t>CUST_09843</t>
  </si>
  <si>
    <t>CUST_09844</t>
  </si>
  <si>
    <t>CUST_09845</t>
  </si>
  <si>
    <t>CUST_09846</t>
  </si>
  <si>
    <t>CUST_09847</t>
  </si>
  <si>
    <t>CUST_09848</t>
  </si>
  <si>
    <t>CUST_09849</t>
  </si>
  <si>
    <t>CUST_09850</t>
  </si>
  <si>
    <t>CUST_09851</t>
  </si>
  <si>
    <t>CUST_09852</t>
  </si>
  <si>
    <t>CUST_09853</t>
  </si>
  <si>
    <t>CUST_09854</t>
  </si>
  <si>
    <t>CUST_09855</t>
  </si>
  <si>
    <t>CUST_09856</t>
  </si>
  <si>
    <t>CUST_09857</t>
  </si>
  <si>
    <t>CUST_09858</t>
  </si>
  <si>
    <t>CUST_09859</t>
  </si>
  <si>
    <t>CUST_09860</t>
  </si>
  <si>
    <t>CUST_09861</t>
  </si>
  <si>
    <t>CUST_09862</t>
  </si>
  <si>
    <t>CUST_09863</t>
  </si>
  <si>
    <t>CUST_09864</t>
  </si>
  <si>
    <t>CUST_09865</t>
  </si>
  <si>
    <t>CUST_09866</t>
  </si>
  <si>
    <t>CUST_09867</t>
  </si>
  <si>
    <t>CUST_09868</t>
  </si>
  <si>
    <t>CUST_09869</t>
  </si>
  <si>
    <t>CUST_09870</t>
  </si>
  <si>
    <t>CUST_09871</t>
  </si>
  <si>
    <t>CUST_09872</t>
  </si>
  <si>
    <t>CUST_09873</t>
  </si>
  <si>
    <t>CUST_09874</t>
  </si>
  <si>
    <t>CUST_09875</t>
  </si>
  <si>
    <t>CUST_09876</t>
  </si>
  <si>
    <t>CUST_09877</t>
  </si>
  <si>
    <t>CUST_09878</t>
  </si>
  <si>
    <t>CUST_09879</t>
  </si>
  <si>
    <t>CUST_09880</t>
  </si>
  <si>
    <t>CUST_09881</t>
  </si>
  <si>
    <t>CUST_09882</t>
  </si>
  <si>
    <t>CUST_09883</t>
  </si>
  <si>
    <t>CUST_09884</t>
  </si>
  <si>
    <t>CUST_09885</t>
  </si>
  <si>
    <t>CUST_09886</t>
  </si>
  <si>
    <t>CUST_09887</t>
  </si>
  <si>
    <t>CUST_09888</t>
  </si>
  <si>
    <t>CUST_09889</t>
  </si>
  <si>
    <t>CUST_09890</t>
  </si>
  <si>
    <t>CUST_09891</t>
  </si>
  <si>
    <t>CUST_09892</t>
  </si>
  <si>
    <t>CUST_09893</t>
  </si>
  <si>
    <t>CUST_09894</t>
  </si>
  <si>
    <t>CUST_09895</t>
  </si>
  <si>
    <t>CUST_09896</t>
  </si>
  <si>
    <t>CUST_09897</t>
  </si>
  <si>
    <t>CUST_09898</t>
  </si>
  <si>
    <t>CUST_09899</t>
  </si>
  <si>
    <t>CUST_09900</t>
  </si>
  <si>
    <t>CUST_09901</t>
  </si>
  <si>
    <t>CUST_09902</t>
  </si>
  <si>
    <t>CUST_09903</t>
  </si>
  <si>
    <t>CUST_09904</t>
  </si>
  <si>
    <t>CUST_09905</t>
  </si>
  <si>
    <t>CUST_09906</t>
  </si>
  <si>
    <t>CUST_09907</t>
  </si>
  <si>
    <t>CUST_09908</t>
  </si>
  <si>
    <t>CUST_09909</t>
  </si>
  <si>
    <t>CUST_09910</t>
  </si>
  <si>
    <t>CUST_09911</t>
  </si>
  <si>
    <t>CUST_09912</t>
  </si>
  <si>
    <t>CUST_09913</t>
  </si>
  <si>
    <t>CUST_09914</t>
  </si>
  <si>
    <t>CUST_09915</t>
  </si>
  <si>
    <t>CUST_09916</t>
  </si>
  <si>
    <t>CUST_09917</t>
  </si>
  <si>
    <t>CUST_09918</t>
  </si>
  <si>
    <t>CUST_09919</t>
  </si>
  <si>
    <t>CUST_09920</t>
  </si>
  <si>
    <t>CUST_09921</t>
  </si>
  <si>
    <t>CUST_09922</t>
  </si>
  <si>
    <t>CUST_09923</t>
  </si>
  <si>
    <t>CUST_09924</t>
  </si>
  <si>
    <t>CUST_09925</t>
  </si>
  <si>
    <t>CUST_09926</t>
  </si>
  <si>
    <t>CUST_09927</t>
  </si>
  <si>
    <t>CUST_09928</t>
  </si>
  <si>
    <t>CUST_09929</t>
  </si>
  <si>
    <t>CUST_09930</t>
  </si>
  <si>
    <t>CUST_09931</t>
  </si>
  <si>
    <t>CUST_09932</t>
  </si>
  <si>
    <t>CUST_09933</t>
  </si>
  <si>
    <t>CUST_09934</t>
  </si>
  <si>
    <t>CUST_09935</t>
  </si>
  <si>
    <t>CUST_09936</t>
  </si>
  <si>
    <t>CUST_09937</t>
  </si>
  <si>
    <t>CUST_09938</t>
  </si>
  <si>
    <t>CUST_09939</t>
  </si>
  <si>
    <t>CUST_09940</t>
  </si>
  <si>
    <t>CUST_09941</t>
  </si>
  <si>
    <t>CUST_09942</t>
  </si>
  <si>
    <t>CUST_09943</t>
  </si>
  <si>
    <t>CUST_09944</t>
  </si>
  <si>
    <t>CUST_09945</t>
  </si>
  <si>
    <t>CUST_09946</t>
  </si>
  <si>
    <t>CUST_09947</t>
  </si>
  <si>
    <t>CUST_09948</t>
  </si>
  <si>
    <t>CUST_09949</t>
  </si>
  <si>
    <t>CUST_09950</t>
  </si>
  <si>
    <t>CUST_09951</t>
  </si>
  <si>
    <t>CUST_09952</t>
  </si>
  <si>
    <t>CUST_09953</t>
  </si>
  <si>
    <t>CUST_09954</t>
  </si>
  <si>
    <t>CUST_09955</t>
  </si>
  <si>
    <t>CUST_09956</t>
  </si>
  <si>
    <t>CUST_09957</t>
  </si>
  <si>
    <t>CUST_09958</t>
  </si>
  <si>
    <t>CUST_09959</t>
  </si>
  <si>
    <t>CUST_09960</t>
  </si>
  <si>
    <t>CUST_09961</t>
  </si>
  <si>
    <t>CUST_09962</t>
  </si>
  <si>
    <t>CUST_09963</t>
  </si>
  <si>
    <t>CUST_09964</t>
  </si>
  <si>
    <t>CUST_09965</t>
  </si>
  <si>
    <t>CUST_09966</t>
  </si>
  <si>
    <t>CUST_09967</t>
  </si>
  <si>
    <t>CUST_09968</t>
  </si>
  <si>
    <t>CUST_09969</t>
  </si>
  <si>
    <t>CUST_09970</t>
  </si>
  <si>
    <t>CUST_09971</t>
  </si>
  <si>
    <t>CUST_09972</t>
  </si>
  <si>
    <t>CUST_09973</t>
  </si>
  <si>
    <t>CUST_09974</t>
  </si>
  <si>
    <t>CUST_09975</t>
  </si>
  <si>
    <t>CUST_09976</t>
  </si>
  <si>
    <t>CUST_09977</t>
  </si>
  <si>
    <t>CUST_09978</t>
  </si>
  <si>
    <t>CUST_09979</t>
  </si>
  <si>
    <t>CUST_09980</t>
  </si>
  <si>
    <t>CUST_09981</t>
  </si>
  <si>
    <t>CUST_09982</t>
  </si>
  <si>
    <t>CUST_09983</t>
  </si>
  <si>
    <t>CUST_09984</t>
  </si>
  <si>
    <t>CUST_09985</t>
  </si>
  <si>
    <t>CUST_09986</t>
  </si>
  <si>
    <t>CUST_09987</t>
  </si>
  <si>
    <t>CUST_09988</t>
  </si>
  <si>
    <t>CUST_09989</t>
  </si>
  <si>
    <t>CUST_09990</t>
  </si>
  <si>
    <t>CUST_09991</t>
  </si>
  <si>
    <t>CUST_09992</t>
  </si>
  <si>
    <t>CUST_09993</t>
  </si>
  <si>
    <t>CUST_09994</t>
  </si>
  <si>
    <t>CUST_09995</t>
  </si>
  <si>
    <t>CUST_09996</t>
  </si>
  <si>
    <t>CUST_09997</t>
  </si>
  <si>
    <t>CUST_09998</t>
  </si>
  <si>
    <t>CUST_09999</t>
  </si>
  <si>
    <t>CUST_10000</t>
  </si>
  <si>
    <t>CUST_10001</t>
  </si>
  <si>
    <t>CUST_10002</t>
  </si>
  <si>
    <t>CUST_10003</t>
  </si>
  <si>
    <t>CUST_10004</t>
  </si>
  <si>
    <t>CUST_10005</t>
  </si>
  <si>
    <t>CUST_10006</t>
  </si>
  <si>
    <t>CUST_10007</t>
  </si>
  <si>
    <t>CUST_10008</t>
  </si>
  <si>
    <t>CUST_10009</t>
  </si>
  <si>
    <t>CUST_10010</t>
  </si>
  <si>
    <t>CUST_10011</t>
  </si>
  <si>
    <t>CUST_10012</t>
  </si>
  <si>
    <t>CUST_10013</t>
  </si>
  <si>
    <t>CUST_10014</t>
  </si>
  <si>
    <t>CUST_10015</t>
  </si>
  <si>
    <t>CUST_10016</t>
  </si>
  <si>
    <t>CUST_10017</t>
  </si>
  <si>
    <t>CUST_10018</t>
  </si>
  <si>
    <t>CUST_10019</t>
  </si>
  <si>
    <t>CUST_10020</t>
  </si>
  <si>
    <t>CUST_10021</t>
  </si>
  <si>
    <t>CUST_10022</t>
  </si>
  <si>
    <t>CUST_10023</t>
  </si>
  <si>
    <t>CUST_10024</t>
  </si>
  <si>
    <t>CUST_10025</t>
  </si>
  <si>
    <t>CUST_10026</t>
  </si>
  <si>
    <t>CUST_10027</t>
  </si>
  <si>
    <t>CUST_10028</t>
  </si>
  <si>
    <t>CUST_10029</t>
  </si>
  <si>
    <t>CUST_10030</t>
  </si>
  <si>
    <t>CUST_10031</t>
  </si>
  <si>
    <t>CUST_10032</t>
  </si>
  <si>
    <t>CUST_10033</t>
  </si>
  <si>
    <t>CUST_10034</t>
  </si>
  <si>
    <t>CUST_10035</t>
  </si>
  <si>
    <t>CUST_10036</t>
  </si>
  <si>
    <t>CUST_10037</t>
  </si>
  <si>
    <t>CUST_10038</t>
  </si>
  <si>
    <t>CUST_10039</t>
  </si>
  <si>
    <t>CUST_10040</t>
  </si>
  <si>
    <t>CUST_10041</t>
  </si>
  <si>
    <t>CUST_10042</t>
  </si>
  <si>
    <t>CUST_10043</t>
  </si>
  <si>
    <t>CUST_10044</t>
  </si>
  <si>
    <t>CUST_10045</t>
  </si>
  <si>
    <t>CUST_10046</t>
  </si>
  <si>
    <t>CUST_10047</t>
  </si>
  <si>
    <t>CUST_10048</t>
  </si>
  <si>
    <t>CUST_10049</t>
  </si>
  <si>
    <t>CUST_10050</t>
  </si>
  <si>
    <t>CUST_10051</t>
  </si>
  <si>
    <t>CUST_10052</t>
  </si>
  <si>
    <t>CUST_10053</t>
  </si>
  <si>
    <t>CUST_10054</t>
  </si>
  <si>
    <t>CUST_10055</t>
  </si>
  <si>
    <t>CUST_10056</t>
  </si>
  <si>
    <t>CUST_10057</t>
  </si>
  <si>
    <t>CUST_10058</t>
  </si>
  <si>
    <t>CUST_10059</t>
  </si>
  <si>
    <t>CUST_10060</t>
  </si>
  <si>
    <t>CUST_10061</t>
  </si>
  <si>
    <t>CUST_10062</t>
  </si>
  <si>
    <t>CUST_10063</t>
  </si>
  <si>
    <t>CUST_10064</t>
  </si>
  <si>
    <t>CUST_10065</t>
  </si>
  <si>
    <t>CUST_10066</t>
  </si>
  <si>
    <t>CUST_10067</t>
  </si>
  <si>
    <t>CUST_10068</t>
  </si>
  <si>
    <t>CUST_10069</t>
  </si>
  <si>
    <t>CUST_10070</t>
  </si>
  <si>
    <t>CUST_10071</t>
  </si>
  <si>
    <t>CUST_10072</t>
  </si>
  <si>
    <t>CUST_10073</t>
  </si>
  <si>
    <t>CUST_10074</t>
  </si>
  <si>
    <t>CUST_10075</t>
  </si>
  <si>
    <t>CUST_10076</t>
  </si>
  <si>
    <t>CUST_10077</t>
  </si>
  <si>
    <t>CUST_10078</t>
  </si>
  <si>
    <t>CUST_10079</t>
  </si>
  <si>
    <t>CUST_10080</t>
  </si>
  <si>
    <t>CUST_10081</t>
  </si>
  <si>
    <t>CUST_10082</t>
  </si>
  <si>
    <t>CUST_10083</t>
  </si>
  <si>
    <t>CUST_10084</t>
  </si>
  <si>
    <t>CUST_10085</t>
  </si>
  <si>
    <t>CUST_10086</t>
  </si>
  <si>
    <t>CUST_10087</t>
  </si>
  <si>
    <t>CUST_10088</t>
  </si>
  <si>
    <t>CUST_10089</t>
  </si>
  <si>
    <t>CUST_10090</t>
  </si>
  <si>
    <t>CUST_10091</t>
  </si>
  <si>
    <t>CUST_10092</t>
  </si>
  <si>
    <t>CUST_10093</t>
  </si>
  <si>
    <t>CUST_10094</t>
  </si>
  <si>
    <t>CUST_10095</t>
  </si>
  <si>
    <t>CUST_10096</t>
  </si>
  <si>
    <t>CUST_10097</t>
  </si>
  <si>
    <t>CUST_10098</t>
  </si>
  <si>
    <t>CUST_10099</t>
  </si>
  <si>
    <t>CUST_10100</t>
  </si>
  <si>
    <t>CUST_10101</t>
  </si>
  <si>
    <t>CUST_10102</t>
  </si>
  <si>
    <t>CUST_10103</t>
  </si>
  <si>
    <t>CUST_10104</t>
  </si>
  <si>
    <t>CUST_10105</t>
  </si>
  <si>
    <t>CUST_10106</t>
  </si>
  <si>
    <t>CUST_10107</t>
  </si>
  <si>
    <t>CUST_10108</t>
  </si>
  <si>
    <t>CUST_10109</t>
  </si>
  <si>
    <t>CUST_10110</t>
  </si>
  <si>
    <t>CUST_10111</t>
  </si>
  <si>
    <t>CUST_10112</t>
  </si>
  <si>
    <t>CUST_10113</t>
  </si>
  <si>
    <t>CUST_10114</t>
  </si>
  <si>
    <t>CUST_10115</t>
  </si>
  <si>
    <t>CUST_10116</t>
  </si>
  <si>
    <t>CUST_10117</t>
  </si>
  <si>
    <t>CUST_10118</t>
  </si>
  <si>
    <t>CUST_10119</t>
  </si>
  <si>
    <t>CUST_10120</t>
  </si>
  <si>
    <t>CUST_10121</t>
  </si>
  <si>
    <t>CUST_10122</t>
  </si>
  <si>
    <t>CUST_10123</t>
  </si>
  <si>
    <t>CUST_10124</t>
  </si>
  <si>
    <t>CUST_10125</t>
  </si>
  <si>
    <t>CUST_10126</t>
  </si>
  <si>
    <t>CUST_10127</t>
  </si>
  <si>
    <t>CUST_10128</t>
  </si>
  <si>
    <t>CUST_10129</t>
  </si>
  <si>
    <t>CUST_10130</t>
  </si>
  <si>
    <t>CUST_10131</t>
  </si>
  <si>
    <t>CUST_10132</t>
  </si>
  <si>
    <t>CUST_10133</t>
  </si>
  <si>
    <t>CUST_10134</t>
  </si>
  <si>
    <t>CUST_10135</t>
  </si>
  <si>
    <t>CUST_10136</t>
  </si>
  <si>
    <t>CUST_10137</t>
  </si>
  <si>
    <t>CUST_10138</t>
  </si>
  <si>
    <t>CUST_10139</t>
  </si>
  <si>
    <t>CUST_10140</t>
  </si>
  <si>
    <t>CUST_10141</t>
  </si>
  <si>
    <t>CUST_10142</t>
  </si>
  <si>
    <t>CUST_10143</t>
  </si>
  <si>
    <t>CUST_10144</t>
  </si>
  <si>
    <t>CUST_10145</t>
  </si>
  <si>
    <t>CUST_10146</t>
  </si>
  <si>
    <t>CUST_10147</t>
  </si>
  <si>
    <t>CUST_10148</t>
  </si>
  <si>
    <t>CUST_10149</t>
  </si>
  <si>
    <t>CUST_10150</t>
  </si>
  <si>
    <t>CUST_10151</t>
  </si>
  <si>
    <t>CUST_10152</t>
  </si>
  <si>
    <t>CUST_10153</t>
  </si>
  <si>
    <t>CUST_10154</t>
  </si>
  <si>
    <t>CUST_10155</t>
  </si>
  <si>
    <t>CUST_10156</t>
  </si>
  <si>
    <t>CUST_10157</t>
  </si>
  <si>
    <t>CUST_10158</t>
  </si>
  <si>
    <t>CUST_10159</t>
  </si>
  <si>
    <t>CUST_10160</t>
  </si>
  <si>
    <t>CUST_10161</t>
  </si>
  <si>
    <t>CUST_10162</t>
  </si>
  <si>
    <t>CUST_10163</t>
  </si>
  <si>
    <t>CUST_10164</t>
  </si>
  <si>
    <t>CUST_10165</t>
  </si>
  <si>
    <t>CUST_10166</t>
  </si>
  <si>
    <t>CUST_10167</t>
  </si>
  <si>
    <t>CUST_10168</t>
  </si>
  <si>
    <t>CUST_10169</t>
  </si>
  <si>
    <t>CUST_10170</t>
  </si>
  <si>
    <t>CUST_10171</t>
  </si>
  <si>
    <t>CUST_10172</t>
  </si>
  <si>
    <t>CUST_10173</t>
  </si>
  <si>
    <t>CUST_10174</t>
  </si>
  <si>
    <t>CUST_10175</t>
  </si>
  <si>
    <t>CUST_10176</t>
  </si>
  <si>
    <t>CUST_10177</t>
  </si>
  <si>
    <t>CUST_10178</t>
  </si>
  <si>
    <t>CUST_10179</t>
  </si>
  <si>
    <t>CUST_10180</t>
  </si>
  <si>
    <t>CUST_10181</t>
  </si>
  <si>
    <t>CUST_10182</t>
  </si>
  <si>
    <t>CUST_10183</t>
  </si>
  <si>
    <t>CUST_10184</t>
  </si>
  <si>
    <t>CUST_10185</t>
  </si>
  <si>
    <t>CUST_10186</t>
  </si>
  <si>
    <t>CUST_10187</t>
  </si>
  <si>
    <t>CUST_10188</t>
  </si>
  <si>
    <t>CUST_10189</t>
  </si>
  <si>
    <t>CUST_10190</t>
  </si>
  <si>
    <t>CUST_10191</t>
  </si>
  <si>
    <t>CUST_10192</t>
  </si>
  <si>
    <t>CUST_10193</t>
  </si>
  <si>
    <t>CUST_10194</t>
  </si>
  <si>
    <t>CUST_10195</t>
  </si>
  <si>
    <t>CUST_10196</t>
  </si>
  <si>
    <t>CUST_10197</t>
  </si>
  <si>
    <t>CUST_10198</t>
  </si>
  <si>
    <t>CUST_10199</t>
  </si>
  <si>
    <t>CUST_10200</t>
  </si>
  <si>
    <t>CUST_10201</t>
  </si>
  <si>
    <t>CUST_10202</t>
  </si>
  <si>
    <t>CUST_10203</t>
  </si>
  <si>
    <t>CUST_10204</t>
  </si>
  <si>
    <t>CUST_10205</t>
  </si>
  <si>
    <t>CUST_10206</t>
  </si>
  <si>
    <t>CUST_10207</t>
  </si>
  <si>
    <t>CUST_10208</t>
  </si>
  <si>
    <t>CUST_10209</t>
  </si>
  <si>
    <t>CUST_10210</t>
  </si>
  <si>
    <t>CUST_10211</t>
  </si>
  <si>
    <t>CUST_10212</t>
  </si>
  <si>
    <t>CUST_10213</t>
  </si>
  <si>
    <t>CUST_10214</t>
  </si>
  <si>
    <t>CUST_10215</t>
  </si>
  <si>
    <t>CUST_10216</t>
  </si>
  <si>
    <t>CUST_10217</t>
  </si>
  <si>
    <t>CUST_10218</t>
  </si>
  <si>
    <t>CUST_10219</t>
  </si>
  <si>
    <t>CUST_10220</t>
  </si>
  <si>
    <t>CUST_10221</t>
  </si>
  <si>
    <t>CUST_10222</t>
  </si>
  <si>
    <t>CUST_10223</t>
  </si>
  <si>
    <t>CUST_10224</t>
  </si>
  <si>
    <t>CUST_10225</t>
  </si>
  <si>
    <t>CUST_10226</t>
  </si>
  <si>
    <t>CUST_10227</t>
  </si>
  <si>
    <t>CUST_10228</t>
  </si>
  <si>
    <t>CUST_10229</t>
  </si>
  <si>
    <t>CUST_10230</t>
  </si>
  <si>
    <t>CUST_10231</t>
  </si>
  <si>
    <t>CUST_10232</t>
  </si>
  <si>
    <t>CUST_10233</t>
  </si>
  <si>
    <t>CUST_10234</t>
  </si>
  <si>
    <t>CUST_10235</t>
  </si>
  <si>
    <t>CUST_10236</t>
  </si>
  <si>
    <t>CUST_10237</t>
  </si>
  <si>
    <t>CUST_10238</t>
  </si>
  <si>
    <t>CUST_10239</t>
  </si>
  <si>
    <t>CUST_10240</t>
  </si>
  <si>
    <t>CUST_10241</t>
  </si>
  <si>
    <t>CUST_10242</t>
  </si>
  <si>
    <t>CUST_10243</t>
  </si>
  <si>
    <t>CUST_10244</t>
  </si>
  <si>
    <t>CUST_10245</t>
  </si>
  <si>
    <t>CUST_10246</t>
  </si>
  <si>
    <t>CUST_10247</t>
  </si>
  <si>
    <t>CUST_10248</t>
  </si>
  <si>
    <t>CUST_10249</t>
  </si>
  <si>
    <t>CUST_10250</t>
  </si>
  <si>
    <t>CUST_10251</t>
  </si>
  <si>
    <t>CUST_10252</t>
  </si>
  <si>
    <t>CUST_10253</t>
  </si>
  <si>
    <t>CUST_10254</t>
  </si>
  <si>
    <t>CUST_10255</t>
  </si>
  <si>
    <t>CUST_10256</t>
  </si>
  <si>
    <t>CUST_10257</t>
  </si>
  <si>
    <t>CUST_10258</t>
  </si>
  <si>
    <t>CUST_10259</t>
  </si>
  <si>
    <t>CUST_10260</t>
  </si>
  <si>
    <t>CUST_10261</t>
  </si>
  <si>
    <t>CUST_10262</t>
  </si>
  <si>
    <t>CUST_10263</t>
  </si>
  <si>
    <t>CUST_10264</t>
  </si>
  <si>
    <t>CUST_10265</t>
  </si>
  <si>
    <t>CUST_10266</t>
  </si>
  <si>
    <t>CUST_10267</t>
  </si>
  <si>
    <t>CUST_10268</t>
  </si>
  <si>
    <t>CUST_10269</t>
  </si>
  <si>
    <t>CUST_10270</t>
  </si>
  <si>
    <t>CUST_10271</t>
  </si>
  <si>
    <t>CUST_10272</t>
  </si>
  <si>
    <t>CUST_10273</t>
  </si>
  <si>
    <t>CUST_10274</t>
  </si>
  <si>
    <t>CUST_10275</t>
  </si>
  <si>
    <t>CUST_10276</t>
  </si>
  <si>
    <t>CUST_10277</t>
  </si>
  <si>
    <t>CUST_10278</t>
  </si>
  <si>
    <t>CUST_10279</t>
  </si>
  <si>
    <t>CUST_10280</t>
  </si>
  <si>
    <t>CUST_10281</t>
  </si>
  <si>
    <t>CUST_10282</t>
  </si>
  <si>
    <t>CUST_10283</t>
  </si>
  <si>
    <t>CUST_10284</t>
  </si>
  <si>
    <t>CUST_10285</t>
  </si>
  <si>
    <t>CUST_10286</t>
  </si>
  <si>
    <t>CUST_10287</t>
  </si>
  <si>
    <t>CUST_10288</t>
  </si>
  <si>
    <t>CUST_10289</t>
  </si>
  <si>
    <t>CUST_10290</t>
  </si>
  <si>
    <t>CUST_10291</t>
  </si>
  <si>
    <t>CUST_10292</t>
  </si>
  <si>
    <t>CUST_10293</t>
  </si>
  <si>
    <t>CUST_10294</t>
  </si>
  <si>
    <t>CUST_10295</t>
  </si>
  <si>
    <t>CUST_10296</t>
  </si>
  <si>
    <t>CUST_10297</t>
  </si>
  <si>
    <t>CUST_10298</t>
  </si>
  <si>
    <t>CUST_10299</t>
  </si>
  <si>
    <t>CUST_10300</t>
  </si>
  <si>
    <t>CUST_10301</t>
  </si>
  <si>
    <t>CUST_10302</t>
  </si>
  <si>
    <t>CUST_10303</t>
  </si>
  <si>
    <t>CUST_10304</t>
  </si>
  <si>
    <t>CUST_10305</t>
  </si>
  <si>
    <t>CUST_10306</t>
  </si>
  <si>
    <t>CUST_10307</t>
  </si>
  <si>
    <t>CUST_10308</t>
  </si>
  <si>
    <t>CUST_10309</t>
  </si>
  <si>
    <t>CUST_10310</t>
  </si>
  <si>
    <t>CUST_10311</t>
  </si>
  <si>
    <t>CUST_10312</t>
  </si>
  <si>
    <t>CUST_10313</t>
  </si>
  <si>
    <t>CUST_10314</t>
  </si>
  <si>
    <t>CUST_10315</t>
  </si>
  <si>
    <t>CUST_10316</t>
  </si>
  <si>
    <t>CUST_10317</t>
  </si>
  <si>
    <t>CUST_10318</t>
  </si>
  <si>
    <t>CUST_10319</t>
  </si>
  <si>
    <t>CUST_10320</t>
  </si>
  <si>
    <t>CUST_10321</t>
  </si>
  <si>
    <t>CUST_10322</t>
  </si>
  <si>
    <t>CUST_10323</t>
  </si>
  <si>
    <t>CUST_10324</t>
  </si>
  <si>
    <t>CUST_10325</t>
  </si>
  <si>
    <t>CUST_10326</t>
  </si>
  <si>
    <t>CUST_10327</t>
  </si>
  <si>
    <t>CUST_10328</t>
  </si>
  <si>
    <t>CUST_10329</t>
  </si>
  <si>
    <t>CUST_10330</t>
  </si>
  <si>
    <t>CUST_10331</t>
  </si>
  <si>
    <t>CUST_10332</t>
  </si>
  <si>
    <t>CUST_10333</t>
  </si>
  <si>
    <t>CUST_10334</t>
  </si>
  <si>
    <t>CUST_10335</t>
  </si>
  <si>
    <t>CUST_10336</t>
  </si>
  <si>
    <t>CUST_10337</t>
  </si>
  <si>
    <t>CUST_10338</t>
  </si>
  <si>
    <t>CUST_10339</t>
  </si>
  <si>
    <t>CUST_10340</t>
  </si>
  <si>
    <t>CUST_10341</t>
  </si>
  <si>
    <t>CUST_10342</t>
  </si>
  <si>
    <t>CUST_10343</t>
  </si>
  <si>
    <t>CUST_10344</t>
  </si>
  <si>
    <t>CUST_10345</t>
  </si>
  <si>
    <t>CUST_10346</t>
  </si>
  <si>
    <t>CUST_10347</t>
  </si>
  <si>
    <t>CUST_10348</t>
  </si>
  <si>
    <t>CUST_10349</t>
  </si>
  <si>
    <t>CUST_10350</t>
  </si>
  <si>
    <t>CUST_10351</t>
  </si>
  <si>
    <t>CUST_10352</t>
  </si>
  <si>
    <t>CUST_10353</t>
  </si>
  <si>
    <t>CUST_10354</t>
  </si>
  <si>
    <t>CUST_10355</t>
  </si>
  <si>
    <t>CUST_10356</t>
  </si>
  <si>
    <t>CUST_10357</t>
  </si>
  <si>
    <t>CUST_10358</t>
  </si>
  <si>
    <t>CUST_10359</t>
  </si>
  <si>
    <t>CUST_10360</t>
  </si>
  <si>
    <t>CUST_10361</t>
  </si>
  <si>
    <t>CUST_10362</t>
  </si>
  <si>
    <t>CUST_10363</t>
  </si>
  <si>
    <t>CUST_10364</t>
  </si>
  <si>
    <t>CUST_10365</t>
  </si>
  <si>
    <t>CUST_10366</t>
  </si>
  <si>
    <t>CUST_10367</t>
  </si>
  <si>
    <t>CUST_10368</t>
  </si>
  <si>
    <t>CUST_10369</t>
  </si>
  <si>
    <t>CUST_10370</t>
  </si>
  <si>
    <t>CUST_10371</t>
  </si>
  <si>
    <t>CUST_10372</t>
  </si>
  <si>
    <t>CUST_10373</t>
  </si>
  <si>
    <t>CUST_10374</t>
  </si>
  <si>
    <t>CUST_10375</t>
  </si>
  <si>
    <t>CUST_10376</t>
  </si>
  <si>
    <t>CUST_10377</t>
  </si>
  <si>
    <t>CUST_10378</t>
  </si>
  <si>
    <t>CUST_10379</t>
  </si>
  <si>
    <t>CUST_10380</t>
  </si>
  <si>
    <t>CUST_10381</t>
  </si>
  <si>
    <t>CUST_10382</t>
  </si>
  <si>
    <t>CUST_10383</t>
  </si>
  <si>
    <t>CUST_10384</t>
  </si>
  <si>
    <t>CUST_10385</t>
  </si>
  <si>
    <t>CUST_10386</t>
  </si>
  <si>
    <t>CUST_10387</t>
  </si>
  <si>
    <t>CUST_10388</t>
  </si>
  <si>
    <t>CUST_10389</t>
  </si>
  <si>
    <t>CUST_10390</t>
  </si>
  <si>
    <t>CUST_10391</t>
  </si>
  <si>
    <t>CUST_10392</t>
  </si>
  <si>
    <t>CUST_10393</t>
  </si>
  <si>
    <t>CUST_10394</t>
  </si>
  <si>
    <t>CUST_10395</t>
  </si>
  <si>
    <t>CUST_10396</t>
  </si>
  <si>
    <t>CUST_10397</t>
  </si>
  <si>
    <t>CUST_10398</t>
  </si>
  <si>
    <t>CUST_10399</t>
  </si>
  <si>
    <t>CUST_10400</t>
  </si>
  <si>
    <t>CUST_10401</t>
  </si>
  <si>
    <t>CUST_10402</t>
  </si>
  <si>
    <t>CUST_10403</t>
  </si>
  <si>
    <t>CUST_10404</t>
  </si>
  <si>
    <t>CUST_10405</t>
  </si>
  <si>
    <t>CUST_10406</t>
  </si>
  <si>
    <t>CUST_10407</t>
  </si>
  <si>
    <t>CUST_10408</t>
  </si>
  <si>
    <t>CUST_10409</t>
  </si>
  <si>
    <t>CUST_10410</t>
  </si>
  <si>
    <t>CUST_10411</t>
  </si>
  <si>
    <t>CUST_10412</t>
  </si>
  <si>
    <t>CUST_10413</t>
  </si>
  <si>
    <t>CUST_10414</t>
  </si>
  <si>
    <t>CUST_10415</t>
  </si>
  <si>
    <t>CUST_10416</t>
  </si>
  <si>
    <t>CUST_10417</t>
  </si>
  <si>
    <t>CUST_10418</t>
  </si>
  <si>
    <t>CUST_10419</t>
  </si>
  <si>
    <t>CUST_10420</t>
  </si>
  <si>
    <t>CUST_10421</t>
  </si>
  <si>
    <t>CUST_10422</t>
  </si>
  <si>
    <t>CUST_10423</t>
  </si>
  <si>
    <t>CUST_10424</t>
  </si>
  <si>
    <t>CUST_10425</t>
  </si>
  <si>
    <t>CUST_10426</t>
  </si>
  <si>
    <t>CUST_10427</t>
  </si>
  <si>
    <t>CUST_10428</t>
  </si>
  <si>
    <t>CUST_10429</t>
  </si>
  <si>
    <t>CUST_10430</t>
  </si>
  <si>
    <t>CUST_10431</t>
  </si>
  <si>
    <t>CUST_10432</t>
  </si>
  <si>
    <t>CUST_10433</t>
  </si>
  <si>
    <t>CUST_10434</t>
  </si>
  <si>
    <t>CUST_10435</t>
  </si>
  <si>
    <t>CUST_10436</t>
  </si>
  <si>
    <t>CUST_10437</t>
  </si>
  <si>
    <t>CUST_10438</t>
  </si>
  <si>
    <t>CUST_10439</t>
  </si>
  <si>
    <t>CUST_10440</t>
  </si>
  <si>
    <t>CUST_10441</t>
  </si>
  <si>
    <t>CUST_10442</t>
  </si>
  <si>
    <t>CUST_10443</t>
  </si>
  <si>
    <t>CUST_10444</t>
  </si>
  <si>
    <t>CUST_10445</t>
  </si>
  <si>
    <t>CUST_10446</t>
  </si>
  <si>
    <t>CUST_10447</t>
  </si>
  <si>
    <t>CUST_10448</t>
  </si>
  <si>
    <t>CUST_10449</t>
  </si>
  <si>
    <t>CUST_10450</t>
  </si>
  <si>
    <t>CUST_10451</t>
  </si>
  <si>
    <t>CUST_10452</t>
  </si>
  <si>
    <t>CUST_10453</t>
  </si>
  <si>
    <t>CUST_10454</t>
  </si>
  <si>
    <t>CUST_10455</t>
  </si>
  <si>
    <t>CUST_10456</t>
  </si>
  <si>
    <t>CUST_10457</t>
  </si>
  <si>
    <t>CUST_10458</t>
  </si>
  <si>
    <t>CUST_10459</t>
  </si>
  <si>
    <t>CUST_10460</t>
  </si>
  <si>
    <t>CUST_10461</t>
  </si>
  <si>
    <t>CUST_10462</t>
  </si>
  <si>
    <t>CUST_10463</t>
  </si>
  <si>
    <t>CUST_10464</t>
  </si>
  <si>
    <t>CUST_10465</t>
  </si>
  <si>
    <t>CUST_10466</t>
  </si>
  <si>
    <t>CUST_10467</t>
  </si>
  <si>
    <t>CUST_10468</t>
  </si>
  <si>
    <t>CUST_10469</t>
  </si>
  <si>
    <t>CUST_10470</t>
  </si>
  <si>
    <t>CUST_10471</t>
  </si>
  <si>
    <t>CUST_10472</t>
  </si>
  <si>
    <t>CUST_10473</t>
  </si>
  <si>
    <t>CUST_10474</t>
  </si>
  <si>
    <t>CUST_10475</t>
  </si>
  <si>
    <t>CUST_10476</t>
  </si>
  <si>
    <t>CUST_10477</t>
  </si>
  <si>
    <t>CUST_10478</t>
  </si>
  <si>
    <t>CUST_10479</t>
  </si>
  <si>
    <t>CUST_10480</t>
  </si>
  <si>
    <t>CUST_10481</t>
  </si>
  <si>
    <t>CUST_10482</t>
  </si>
  <si>
    <t>CUST_10483</t>
  </si>
  <si>
    <t>CUST_10484</t>
  </si>
  <si>
    <t>CUST_10485</t>
  </si>
  <si>
    <t>CUST_10486</t>
  </si>
  <si>
    <t>CUST_10487</t>
  </si>
  <si>
    <t>CUST_10488</t>
  </si>
  <si>
    <t>CUST_10489</t>
  </si>
  <si>
    <t>CUST_10490</t>
  </si>
  <si>
    <t>CUST_10491</t>
  </si>
  <si>
    <t>CUST_10492</t>
  </si>
  <si>
    <t>CUST_10493</t>
  </si>
  <si>
    <t>CUST_10494</t>
  </si>
  <si>
    <t>CUST_10495</t>
  </si>
  <si>
    <t>CUST_10496</t>
  </si>
  <si>
    <t>CUST_10497</t>
  </si>
  <si>
    <t>CUST_10498</t>
  </si>
  <si>
    <t>CUST_10499</t>
  </si>
  <si>
    <t>CUST_10500</t>
  </si>
  <si>
    <t>CUST_10501</t>
  </si>
  <si>
    <t>CUST_10502</t>
  </si>
  <si>
    <t>CUST_10503</t>
  </si>
  <si>
    <t>CUST_10504</t>
  </si>
  <si>
    <t>CUST_10505</t>
  </si>
  <si>
    <t>CUST_10506</t>
  </si>
  <si>
    <t>CUST_10507</t>
  </si>
  <si>
    <t>CUST_10508</t>
  </si>
  <si>
    <t>CUST_10509</t>
  </si>
  <si>
    <t>CUST_10510</t>
  </si>
  <si>
    <t>CUST_10511</t>
  </si>
  <si>
    <t>CUST_10512</t>
  </si>
  <si>
    <t>CUST_10513</t>
  </si>
  <si>
    <t>CUST_10514</t>
  </si>
  <si>
    <t>CUST_10515</t>
  </si>
  <si>
    <t>CUST_10516</t>
  </si>
  <si>
    <t>CUST_10517</t>
  </si>
  <si>
    <t>CUST_10518</t>
  </si>
  <si>
    <t>CUST_10519</t>
  </si>
  <si>
    <t>CUST_10520</t>
  </si>
  <si>
    <t>CUST_10521</t>
  </si>
  <si>
    <t>CUST_10522</t>
  </si>
  <si>
    <t>CUST_10523</t>
  </si>
  <si>
    <t>CUST_10524</t>
  </si>
  <si>
    <t>CUST_10525</t>
  </si>
  <si>
    <t>CUST_10526</t>
  </si>
  <si>
    <t>CUST_10527</t>
  </si>
  <si>
    <t>CUST_10528</t>
  </si>
  <si>
    <t>CUST_10529</t>
  </si>
  <si>
    <t>CUST_10530</t>
  </si>
  <si>
    <t>CUST_10531</t>
  </si>
  <si>
    <t>CUST_10532</t>
  </si>
  <si>
    <t>CUST_10533</t>
  </si>
  <si>
    <t>CUST_10534</t>
  </si>
  <si>
    <t>CUST_10535</t>
  </si>
  <si>
    <t>CUST_10536</t>
  </si>
  <si>
    <t>CUST_10537</t>
  </si>
  <si>
    <t>CUST_10538</t>
  </si>
  <si>
    <t>CUST_10539</t>
  </si>
  <si>
    <t>CUST_10540</t>
  </si>
  <si>
    <t>CUST_10541</t>
  </si>
  <si>
    <t>CUST_10542</t>
  </si>
  <si>
    <t>CUST_10543</t>
  </si>
  <si>
    <t>CUST_10544</t>
  </si>
  <si>
    <t>CUST_10545</t>
  </si>
  <si>
    <t>CUST_10546</t>
  </si>
  <si>
    <t>CUST_10547</t>
  </si>
  <si>
    <t>CUST_10548</t>
  </si>
  <si>
    <t>CUST_10549</t>
  </si>
  <si>
    <t>CUST_10550</t>
  </si>
  <si>
    <t>CUST_10551</t>
  </si>
  <si>
    <t>CUST_10552</t>
  </si>
  <si>
    <t>CUST_10553</t>
  </si>
  <si>
    <t>CUST_10554</t>
  </si>
  <si>
    <t>CUST_10555</t>
  </si>
  <si>
    <t>CUST_10556</t>
  </si>
  <si>
    <t>CUST_10557</t>
  </si>
  <si>
    <t>CUST_10558</t>
  </si>
  <si>
    <t>CUST_10559</t>
  </si>
  <si>
    <t>CUST_10560</t>
  </si>
  <si>
    <t>CUST_10561</t>
  </si>
  <si>
    <t>CUST_10562</t>
  </si>
  <si>
    <t>CUST_10563</t>
  </si>
  <si>
    <t>CUST_10564</t>
  </si>
  <si>
    <t>CUST_10565</t>
  </si>
  <si>
    <t>CUST_10566</t>
  </si>
  <si>
    <t>CUST_10567</t>
  </si>
  <si>
    <t>CUST_10568</t>
  </si>
  <si>
    <t>CUST_10569</t>
  </si>
  <si>
    <t>CUST_10570</t>
  </si>
  <si>
    <t>CUST_10571</t>
  </si>
  <si>
    <t>CUST_10572</t>
  </si>
  <si>
    <t>CUST_10573</t>
  </si>
  <si>
    <t>CUST_10574</t>
  </si>
  <si>
    <t>CUST_10575</t>
  </si>
  <si>
    <t>CUST_10576</t>
  </si>
  <si>
    <t>CUST_10577</t>
  </si>
  <si>
    <t>CUST_10578</t>
  </si>
  <si>
    <t>CUST_10579</t>
  </si>
  <si>
    <t>CUST_10580</t>
  </si>
  <si>
    <t>CUST_10581</t>
  </si>
  <si>
    <t>CUST_10582</t>
  </si>
  <si>
    <t>CUST_10583</t>
  </si>
  <si>
    <t>CUST_10584</t>
  </si>
  <si>
    <t>CUST_10585</t>
  </si>
  <si>
    <t>CUST_10586</t>
  </si>
  <si>
    <t>CUST_10587</t>
  </si>
  <si>
    <t>CUST_10588</t>
  </si>
  <si>
    <t>CUST_10589</t>
  </si>
  <si>
    <t>CUST_10590</t>
  </si>
  <si>
    <t>CUST_10591</t>
  </si>
  <si>
    <t>CUST_10592</t>
  </si>
  <si>
    <t>CUST_10593</t>
  </si>
  <si>
    <t>CUST_10594</t>
  </si>
  <si>
    <t>CUST_10595</t>
  </si>
  <si>
    <t>CUST_10596</t>
  </si>
  <si>
    <t>CUST_10597</t>
  </si>
  <si>
    <t>CUST_10598</t>
  </si>
  <si>
    <t>CUST_10599</t>
  </si>
  <si>
    <t>CUST_10600</t>
  </si>
  <si>
    <t>CUST_10601</t>
  </si>
  <si>
    <t>CUST_10602</t>
  </si>
  <si>
    <t>CUST_10603</t>
  </si>
  <si>
    <t>CUST_10604</t>
  </si>
  <si>
    <t>CUST_10605</t>
  </si>
  <si>
    <t>CUST_10606</t>
  </si>
  <si>
    <t>CUST_10607</t>
  </si>
  <si>
    <t>CUST_10608</t>
  </si>
  <si>
    <t>CUST_10609</t>
  </si>
  <si>
    <t>CUST_10610</t>
  </si>
  <si>
    <t>CUST_10611</t>
  </si>
  <si>
    <t>CUST_10612</t>
  </si>
  <si>
    <t>CUST_10613</t>
  </si>
  <si>
    <t>CUST_10614</t>
  </si>
  <si>
    <t>CUST_10615</t>
  </si>
  <si>
    <t>CUST_10616</t>
  </si>
  <si>
    <t>CUST_10617</t>
  </si>
  <si>
    <t>CUST_10618</t>
  </si>
  <si>
    <t>CUST_10619</t>
  </si>
  <si>
    <t>CUST_10620</t>
  </si>
  <si>
    <t>CUST_10621</t>
  </si>
  <si>
    <t>CUST_10622</t>
  </si>
  <si>
    <t>CUST_10623</t>
  </si>
  <si>
    <t>CUST_10624</t>
  </si>
  <si>
    <t>CUST_10625</t>
  </si>
  <si>
    <t>CUST_10626</t>
  </si>
  <si>
    <t>CUST_10627</t>
  </si>
  <si>
    <t>CUST_10628</t>
  </si>
  <si>
    <t>CUST_10629</t>
  </si>
  <si>
    <t>CUST_10630</t>
  </si>
  <si>
    <t>CUST_10631</t>
  </si>
  <si>
    <t>CUST_10632</t>
  </si>
  <si>
    <t>CUST_10633</t>
  </si>
  <si>
    <t>CUST_10634</t>
  </si>
  <si>
    <t>CUST_10635</t>
  </si>
  <si>
    <t>CUST_10636</t>
  </si>
  <si>
    <t>CUST_10637</t>
  </si>
  <si>
    <t>CUST_10638</t>
  </si>
  <si>
    <t>CUST_10639</t>
  </si>
  <si>
    <t>CUST_10640</t>
  </si>
  <si>
    <t>CUST_10641</t>
  </si>
  <si>
    <t>CUST_10642</t>
  </si>
  <si>
    <t>CUST_10643</t>
  </si>
  <si>
    <t>CUST_10644</t>
  </si>
  <si>
    <t>CUST_10645</t>
  </si>
  <si>
    <t>CUST_10646</t>
  </si>
  <si>
    <t>CUST_10647</t>
  </si>
  <si>
    <t>CUST_10648</t>
  </si>
  <si>
    <t>CUST_10649</t>
  </si>
  <si>
    <t>CUST_10650</t>
  </si>
  <si>
    <t>CUST_10651</t>
  </si>
  <si>
    <t>CUST_10652</t>
  </si>
  <si>
    <t>CUST_10653</t>
  </si>
  <si>
    <t>CUST_10654</t>
  </si>
  <si>
    <t>CUST_10655</t>
  </si>
  <si>
    <t>CUST_10656</t>
  </si>
  <si>
    <t>CUST_10657</t>
  </si>
  <si>
    <t>CUST_10658</t>
  </si>
  <si>
    <t>CUST_10659</t>
  </si>
  <si>
    <t>CUST_10660</t>
  </si>
  <si>
    <t>CUST_10661</t>
  </si>
  <si>
    <t>CUST_10662</t>
  </si>
  <si>
    <t>CUST_10663</t>
  </si>
  <si>
    <t>CUST_10664</t>
  </si>
  <si>
    <t>CUST_10665</t>
  </si>
  <si>
    <t>CUST_10666</t>
  </si>
  <si>
    <t>CUST_10667</t>
  </si>
  <si>
    <t>CUST_10668</t>
  </si>
  <si>
    <t>CUST_10669</t>
  </si>
  <si>
    <t>CUST_10670</t>
  </si>
  <si>
    <t>CUST_10671</t>
  </si>
  <si>
    <t>CUST_10672</t>
  </si>
  <si>
    <t>CUST_10673</t>
  </si>
  <si>
    <t>CUST_10674</t>
  </si>
  <si>
    <t>CUST_10675</t>
  </si>
  <si>
    <t>CUST_10676</t>
  </si>
  <si>
    <t>CUST_10677</t>
  </si>
  <si>
    <t>CUST_10678</t>
  </si>
  <si>
    <t>CUST_10679</t>
  </si>
  <si>
    <t>CUST_10680</t>
  </si>
  <si>
    <t>CUST_10681</t>
  </si>
  <si>
    <t>CUST_10682</t>
  </si>
  <si>
    <t>CUST_10683</t>
  </si>
  <si>
    <t>CUST_10684</t>
  </si>
  <si>
    <t>CUST_10685</t>
  </si>
  <si>
    <t>CUST_10686</t>
  </si>
  <si>
    <t>CUST_10687</t>
  </si>
  <si>
    <t>CUST_10688</t>
  </si>
  <si>
    <t>CUST_10689</t>
  </si>
  <si>
    <t>CUST_10690</t>
  </si>
  <si>
    <t>CUST_10691</t>
  </si>
  <si>
    <t>CUST_10692</t>
  </si>
  <si>
    <t>CUST_10693</t>
  </si>
  <si>
    <t>CUST_10694</t>
  </si>
  <si>
    <t>CUST_10695</t>
  </si>
  <si>
    <t>CUST_10696</t>
  </si>
  <si>
    <t>CUST_10697</t>
  </si>
  <si>
    <t>CUST_10698</t>
  </si>
  <si>
    <t>CUST_10699</t>
  </si>
  <si>
    <t>CUST_10700</t>
  </si>
  <si>
    <t>CUST_10701</t>
  </si>
  <si>
    <t>CUST_10702</t>
  </si>
  <si>
    <t>CUST_10703</t>
  </si>
  <si>
    <t>CUST_10704</t>
  </si>
  <si>
    <t>CUST_10705</t>
  </si>
  <si>
    <t>CUST_10706</t>
  </si>
  <si>
    <t>CUST_10707</t>
  </si>
  <si>
    <t>CUST_10708</t>
  </si>
  <si>
    <t>CUST_10709</t>
  </si>
  <si>
    <t>CUST_10710</t>
  </si>
  <si>
    <t>CUST_10711</t>
  </si>
  <si>
    <t>CUST_10712</t>
  </si>
  <si>
    <t>CUST_10713</t>
  </si>
  <si>
    <t>CUST_10714</t>
  </si>
  <si>
    <t>CUST_10715</t>
  </si>
  <si>
    <t>CUST_10716</t>
  </si>
  <si>
    <t>CUST_10717</t>
  </si>
  <si>
    <t>CUST_10718</t>
  </si>
  <si>
    <t>CUST_10719</t>
  </si>
  <si>
    <t>CUST_10720</t>
  </si>
  <si>
    <t>CUST_10721</t>
  </si>
  <si>
    <t>CUST_10722</t>
  </si>
  <si>
    <t>CUST_10723</t>
  </si>
  <si>
    <t>CUST_10724</t>
  </si>
  <si>
    <t>CUST_10725</t>
  </si>
  <si>
    <t>CUST_10726</t>
  </si>
  <si>
    <t>CUST_10727</t>
  </si>
  <si>
    <t>CUST_10728</t>
  </si>
  <si>
    <t>CUST_10729</t>
  </si>
  <si>
    <t>CUST_10730</t>
  </si>
  <si>
    <t>CUST_10731</t>
  </si>
  <si>
    <t>CUST_10732</t>
  </si>
  <si>
    <t>CUST_10733</t>
  </si>
  <si>
    <t>CUST_10734</t>
  </si>
  <si>
    <t>CUST_10735</t>
  </si>
  <si>
    <t>CUST_10736</t>
  </si>
  <si>
    <t>CUST_10737</t>
  </si>
  <si>
    <t>CUST_10738</t>
  </si>
  <si>
    <t>CUST_10739</t>
  </si>
  <si>
    <t>CUST_10740</t>
  </si>
  <si>
    <t>CUST_10741</t>
  </si>
  <si>
    <t>CUST_10742</t>
  </si>
  <si>
    <t>CUST_10743</t>
  </si>
  <si>
    <t>CUST_10744</t>
  </si>
  <si>
    <t>CUST_10745</t>
  </si>
  <si>
    <t>CUST_10746</t>
  </si>
  <si>
    <t>CUST_10747</t>
  </si>
  <si>
    <t>CUST_10748</t>
  </si>
  <si>
    <t>CUST_10749</t>
  </si>
  <si>
    <t>CUST_10750</t>
  </si>
  <si>
    <t>CUST_10751</t>
  </si>
  <si>
    <t>CUST_10752</t>
  </si>
  <si>
    <t>CUST_10753</t>
  </si>
  <si>
    <t>CUST_10754</t>
  </si>
  <si>
    <t>CUST_10755</t>
  </si>
  <si>
    <t>CUST_10756</t>
  </si>
  <si>
    <t>CUST_10757</t>
  </si>
  <si>
    <t>CUST_10758</t>
  </si>
  <si>
    <t>CUST_10759</t>
  </si>
  <si>
    <t>CUST_10760</t>
  </si>
  <si>
    <t>CUST_10761</t>
  </si>
  <si>
    <t>CUST_10762</t>
  </si>
  <si>
    <t>CUST_10763</t>
  </si>
  <si>
    <t>CUST_10764</t>
  </si>
  <si>
    <t>CUST_10765</t>
  </si>
  <si>
    <t>CUST_10766</t>
  </si>
  <si>
    <t>CUST_10767</t>
  </si>
  <si>
    <t>CUST_10768</t>
  </si>
  <si>
    <t>CUST_10769</t>
  </si>
  <si>
    <t>CUST_10770</t>
  </si>
  <si>
    <t>CUST_10771</t>
  </si>
  <si>
    <t>CUST_10772</t>
  </si>
  <si>
    <t>CUST_10773</t>
  </si>
  <si>
    <t>CUST_10774</t>
  </si>
  <si>
    <t>CUST_10775</t>
  </si>
  <si>
    <t>CUST_10776</t>
  </si>
  <si>
    <t>CUST_10777</t>
  </si>
  <si>
    <t>CUST_10778</t>
  </si>
  <si>
    <t>CUST_10779</t>
  </si>
  <si>
    <t>CUST_10780</t>
  </si>
  <si>
    <t>CUST_10781</t>
  </si>
  <si>
    <t>CUST_10782</t>
  </si>
  <si>
    <t>CUST_10783</t>
  </si>
  <si>
    <t>CUST_10784</t>
  </si>
  <si>
    <t>CUST_10785</t>
  </si>
  <si>
    <t>CUST_10786</t>
  </si>
  <si>
    <t>CUST_10787</t>
  </si>
  <si>
    <t>CUST_10788</t>
  </si>
  <si>
    <t>CUST_10789</t>
  </si>
  <si>
    <t>CUST_10790</t>
  </si>
  <si>
    <t>CUST_10791</t>
  </si>
  <si>
    <t>CUST_10792</t>
  </si>
  <si>
    <t>CUST_10793</t>
  </si>
  <si>
    <t>CUST_10794</t>
  </si>
  <si>
    <t>CUST_10795</t>
  </si>
  <si>
    <t>CUST_10796</t>
  </si>
  <si>
    <t>CUST_10797</t>
  </si>
  <si>
    <t>CUST_10798</t>
  </si>
  <si>
    <t>CUST_10799</t>
  </si>
  <si>
    <t>CUST_10800</t>
  </si>
  <si>
    <t>CUST_10801</t>
  </si>
  <si>
    <t>CUST_10802</t>
  </si>
  <si>
    <t>CUST_10803</t>
  </si>
  <si>
    <t>CUST_10804</t>
  </si>
  <si>
    <t>CUST_10805</t>
  </si>
  <si>
    <t>CUST_10806</t>
  </si>
  <si>
    <t>CUST_10807</t>
  </si>
  <si>
    <t>CUST_10808</t>
  </si>
  <si>
    <t>CUST_10809</t>
  </si>
  <si>
    <t>CUST_10810</t>
  </si>
  <si>
    <t>CUST_10811</t>
  </si>
  <si>
    <t>CUST_10812</t>
  </si>
  <si>
    <t>CUST_10813</t>
  </si>
  <si>
    <t>CUST_10814</t>
  </si>
  <si>
    <t>CUST_10815</t>
  </si>
  <si>
    <t>CUST_10816</t>
  </si>
  <si>
    <t>CUST_10817</t>
  </si>
  <si>
    <t>CUST_10818</t>
  </si>
  <si>
    <t>CUST_10819</t>
  </si>
  <si>
    <t>CUST_10820</t>
  </si>
  <si>
    <t>CUST_10821</t>
  </si>
  <si>
    <t>CUST_10822</t>
  </si>
  <si>
    <t>CUST_10823</t>
  </si>
  <si>
    <t>CUST_10824</t>
  </si>
  <si>
    <t>CUST_10825</t>
  </si>
  <si>
    <t>CUST_10826</t>
  </si>
  <si>
    <t>CUST_10827</t>
  </si>
  <si>
    <t>CUST_10828</t>
  </si>
  <si>
    <t>CUST_10829</t>
  </si>
  <si>
    <t>CUST_10830</t>
  </si>
  <si>
    <t>CUST_10831</t>
  </si>
  <si>
    <t>CUST_10832</t>
  </si>
  <si>
    <t>CUST_10833</t>
  </si>
  <si>
    <t>CUST_10834</t>
  </si>
  <si>
    <t>CUST_10835</t>
  </si>
  <si>
    <t>CUST_10836</t>
  </si>
  <si>
    <t>CUST_10837</t>
  </si>
  <si>
    <t>CUST_10838</t>
  </si>
  <si>
    <t>CUST_10839</t>
  </si>
  <si>
    <t>CUST_10840</t>
  </si>
  <si>
    <t>CUST_10841</t>
  </si>
  <si>
    <t>CUST_10842</t>
  </si>
  <si>
    <t>CUST_10843</t>
  </si>
  <si>
    <t>CUST_10844</t>
  </si>
  <si>
    <t>CUST_10845</t>
  </si>
  <si>
    <t>CUST_10846</t>
  </si>
  <si>
    <t>CUST_10847</t>
  </si>
  <si>
    <t>CUST_10848</t>
  </si>
  <si>
    <t>CUST_10849</t>
  </si>
  <si>
    <t>CUST_10850</t>
  </si>
  <si>
    <t>CUST_10851</t>
  </si>
  <si>
    <t>CUST_10852</t>
  </si>
  <si>
    <t>CUST_10853</t>
  </si>
  <si>
    <t>CUST_10854</t>
  </si>
  <si>
    <t>CUST_10855</t>
  </si>
  <si>
    <t>CUST_10856</t>
  </si>
  <si>
    <t>CUST_10857</t>
  </si>
  <si>
    <t>CUST_10858</t>
  </si>
  <si>
    <t>CUST_10859</t>
  </si>
  <si>
    <t>CUST_10860</t>
  </si>
  <si>
    <t>CUST_10861</t>
  </si>
  <si>
    <t>CUST_10862</t>
  </si>
  <si>
    <t>CUST_10863</t>
  </si>
  <si>
    <t>CUST_10864</t>
  </si>
  <si>
    <t>CUST_10865</t>
  </si>
  <si>
    <t>CUST_10866</t>
  </si>
  <si>
    <t>CUST_10867</t>
  </si>
  <si>
    <t>CUST_10868</t>
  </si>
  <si>
    <t>CUST_10869</t>
  </si>
  <si>
    <t>CUST_10870</t>
  </si>
  <si>
    <t>CUST_10871</t>
  </si>
  <si>
    <t>CUST_10872</t>
  </si>
  <si>
    <t>CUST_10873</t>
  </si>
  <si>
    <t>CUST_10874</t>
  </si>
  <si>
    <t>CUST_10875</t>
  </si>
  <si>
    <t>CUST_10876</t>
  </si>
  <si>
    <t>CUST_10877</t>
  </si>
  <si>
    <t>CUST_10878</t>
  </si>
  <si>
    <t>CUST_10879</t>
  </si>
  <si>
    <t>CUST_10880</t>
  </si>
  <si>
    <t>CUST_10881</t>
  </si>
  <si>
    <t>CUST_10882</t>
  </si>
  <si>
    <t>CUST_10883</t>
  </si>
  <si>
    <t>CUST_10884</t>
  </si>
  <si>
    <t>CUST_10885</t>
  </si>
  <si>
    <t>CUST_10886</t>
  </si>
  <si>
    <t>CUST_10887</t>
  </si>
  <si>
    <t>CUST_10888</t>
  </si>
  <si>
    <t>CUST_10889</t>
  </si>
  <si>
    <t>CUST_10890</t>
  </si>
  <si>
    <t>CUST_10891</t>
  </si>
  <si>
    <t>CUST_10892</t>
  </si>
  <si>
    <t>CUST_10893</t>
  </si>
  <si>
    <t>CUST_10894</t>
  </si>
  <si>
    <t>CUST_10895</t>
  </si>
  <si>
    <t>CUST_10896</t>
  </si>
  <si>
    <t>CUST_10897</t>
  </si>
  <si>
    <t>CUST_10898</t>
  </si>
  <si>
    <t>CUST_10899</t>
  </si>
  <si>
    <t>CUST_10900</t>
  </si>
  <si>
    <t>CUST_10901</t>
  </si>
  <si>
    <t>CUST_10902</t>
  </si>
  <si>
    <t>CUST_10903</t>
  </si>
  <si>
    <t>CUST_10904</t>
  </si>
  <si>
    <t>CUST_10905</t>
  </si>
  <si>
    <t>CUST_10906</t>
  </si>
  <si>
    <t>CUST_10907</t>
  </si>
  <si>
    <t>CUST_10908</t>
  </si>
  <si>
    <t>CUST_10909</t>
  </si>
  <si>
    <t>CUST_10910</t>
  </si>
  <si>
    <t>CUST_10911</t>
  </si>
  <si>
    <t>CUST_10912</t>
  </si>
  <si>
    <t>CUST_10913</t>
  </si>
  <si>
    <t>CUST_10914</t>
  </si>
  <si>
    <t>CUST_10915</t>
  </si>
  <si>
    <t>CUST_10916</t>
  </si>
  <si>
    <t>CUST_10917</t>
  </si>
  <si>
    <t>CUST_10918</t>
  </si>
  <si>
    <t>CUST_10919</t>
  </si>
  <si>
    <t>CUST_10920</t>
  </si>
  <si>
    <t>CUST_10921</t>
  </si>
  <si>
    <t>CUST_10922</t>
  </si>
  <si>
    <t>CUST_10923</t>
  </si>
  <si>
    <t>CUST_10924</t>
  </si>
  <si>
    <t>CUST_10925</t>
  </si>
  <si>
    <t>CUST_10926</t>
  </si>
  <si>
    <t>CUST_10927</t>
  </si>
  <si>
    <t>CUST_10928</t>
  </si>
  <si>
    <t>CUST_10929</t>
  </si>
  <si>
    <t>CUST_10930</t>
  </si>
  <si>
    <t>CUST_10931</t>
  </si>
  <si>
    <t>CUST_10932</t>
  </si>
  <si>
    <t>CUST_10933</t>
  </si>
  <si>
    <t>CUST_10934</t>
  </si>
  <si>
    <t>CUST_10935</t>
  </si>
  <si>
    <t>CUST_10936</t>
  </si>
  <si>
    <t>CUST_10937</t>
  </si>
  <si>
    <t>CUST_10938</t>
  </si>
  <si>
    <t>CUST_10939</t>
  </si>
  <si>
    <t>CUST_10940</t>
  </si>
  <si>
    <t>CUST_10941</t>
  </si>
  <si>
    <t>CUST_10942</t>
  </si>
  <si>
    <t>CUST_10943</t>
  </si>
  <si>
    <t>CUST_10944</t>
  </si>
  <si>
    <t>CUST_10945</t>
  </si>
  <si>
    <t>CUST_10946</t>
  </si>
  <si>
    <t>CUST_10947</t>
  </si>
  <si>
    <t>CUST_10948</t>
  </si>
  <si>
    <t>CUST_10949</t>
  </si>
  <si>
    <t>CUST_10950</t>
  </si>
  <si>
    <t>CUST_10951</t>
  </si>
  <si>
    <t>CUST_10952</t>
  </si>
  <si>
    <t>CUST_10953</t>
  </si>
  <si>
    <t>CUST_10954</t>
  </si>
  <si>
    <t>CUST_10955</t>
  </si>
  <si>
    <t>CUST_10956</t>
  </si>
  <si>
    <t>CUST_10957</t>
  </si>
  <si>
    <t>CUST_10958</t>
  </si>
  <si>
    <t>CUST_10959</t>
  </si>
  <si>
    <t>CUST_10960</t>
  </si>
  <si>
    <t>CUST_10961</t>
  </si>
  <si>
    <t>CUST_10962</t>
  </si>
  <si>
    <t>CUST_10963</t>
  </si>
  <si>
    <t>CUST_10964</t>
  </si>
  <si>
    <t>CUST_10965</t>
  </si>
  <si>
    <t>CUST_10966</t>
  </si>
  <si>
    <t>CUST_10967</t>
  </si>
  <si>
    <t>CUST_10968</t>
  </si>
  <si>
    <t>CUST_10969</t>
  </si>
  <si>
    <t>CUST_10970</t>
  </si>
  <si>
    <t>CUST_10971</t>
  </si>
  <si>
    <t>CUST_10972</t>
  </si>
  <si>
    <t>CUST_10973</t>
  </si>
  <si>
    <t>CUST_10974</t>
  </si>
  <si>
    <t>CUST_10975</t>
  </si>
  <si>
    <t>CUST_10976</t>
  </si>
  <si>
    <t>CUST_10977</t>
  </si>
  <si>
    <t>CUST_10978</t>
  </si>
  <si>
    <t>CUST_10979</t>
  </si>
  <si>
    <t>CUST_10980</t>
  </si>
  <si>
    <t>CUST_10981</t>
  </si>
  <si>
    <t>CUST_10982</t>
  </si>
  <si>
    <t>CUST_10983</t>
  </si>
  <si>
    <t>CUST_10984</t>
  </si>
  <si>
    <t>CUST_10985</t>
  </si>
  <si>
    <t>CUST_10986</t>
  </si>
  <si>
    <t>CUST_10987</t>
  </si>
  <si>
    <t>CUST_10988</t>
  </si>
  <si>
    <t>CUST_10989</t>
  </si>
  <si>
    <t>CUST_10990</t>
  </si>
  <si>
    <t>CUST_10991</t>
  </si>
  <si>
    <t>CUST_10992</t>
  </si>
  <si>
    <t>CUST_10993</t>
  </si>
  <si>
    <t>CUST_10994</t>
  </si>
  <si>
    <t>CUST_10995</t>
  </si>
  <si>
    <t>CUST_10996</t>
  </si>
  <si>
    <t>CUST_10997</t>
  </si>
  <si>
    <t>CUST_10998</t>
  </si>
  <si>
    <t>CUST_10999</t>
  </si>
  <si>
    <t>CUST_11000</t>
  </si>
  <si>
    <t>CUST_11001</t>
  </si>
  <si>
    <t>CUST_11002</t>
  </si>
  <si>
    <t>CUST_11003</t>
  </si>
  <si>
    <t>CUST_11004</t>
  </si>
  <si>
    <t>CUST_11005</t>
  </si>
  <si>
    <t>CUST_11006</t>
  </si>
  <si>
    <t>CUST_11007</t>
  </si>
  <si>
    <t>CUST_11008</t>
  </si>
  <si>
    <t>CUST_11009</t>
  </si>
  <si>
    <t>CUST_11010</t>
  </si>
  <si>
    <t>CUST_11011</t>
  </si>
  <si>
    <t>CUST_11012</t>
  </si>
  <si>
    <t>CUST_11013</t>
  </si>
  <si>
    <t>CUST_11014</t>
  </si>
  <si>
    <t>CUST_11015</t>
  </si>
  <si>
    <t>CUST_11016</t>
  </si>
  <si>
    <t>CUST_11017</t>
  </si>
  <si>
    <t>CUST_11018</t>
  </si>
  <si>
    <t>CUST_11019</t>
  </si>
  <si>
    <t>CUST_11020</t>
  </si>
  <si>
    <t>CUST_11021</t>
  </si>
  <si>
    <t>CUST_11022</t>
  </si>
  <si>
    <t>CUST_11023</t>
  </si>
  <si>
    <t>CUST_11024</t>
  </si>
  <si>
    <t>CUST_11025</t>
  </si>
  <si>
    <t>CUST_11026</t>
  </si>
  <si>
    <t>CUST_11027</t>
  </si>
  <si>
    <t>CUST_11028</t>
  </si>
  <si>
    <t>CUST_11029</t>
  </si>
  <si>
    <t>CUST_11030</t>
  </si>
  <si>
    <t>CUST_11031</t>
  </si>
  <si>
    <t>CUST_11032</t>
  </si>
  <si>
    <t>CUST_11033</t>
  </si>
  <si>
    <t>CUST_11034</t>
  </si>
  <si>
    <t>CUST_11035</t>
  </si>
  <si>
    <t>CUST_11036</t>
  </si>
  <si>
    <t>CUST_11037</t>
  </si>
  <si>
    <t>CUST_11038</t>
  </si>
  <si>
    <t>CUST_11039</t>
  </si>
  <si>
    <t>CUST_11040</t>
  </si>
  <si>
    <t>CUST_11041</t>
  </si>
  <si>
    <t>CUST_11042</t>
  </si>
  <si>
    <t>CUST_11043</t>
  </si>
  <si>
    <t>CUST_11044</t>
  </si>
  <si>
    <t>CUST_11045</t>
  </si>
  <si>
    <t>CUST_11046</t>
  </si>
  <si>
    <t>CUST_11047</t>
  </si>
  <si>
    <t>CUST_11048</t>
  </si>
  <si>
    <t>CUST_11049</t>
  </si>
  <si>
    <t>CUST_11050</t>
  </si>
  <si>
    <t>CUST_11051</t>
  </si>
  <si>
    <t>CUST_11052</t>
  </si>
  <si>
    <t>CUST_11053</t>
  </si>
  <si>
    <t>CUST_11054</t>
  </si>
  <si>
    <t>CUST_11055</t>
  </si>
  <si>
    <t>CUST_11056</t>
  </si>
  <si>
    <t>CUST_11057</t>
  </si>
  <si>
    <t>CUST_11058</t>
  </si>
  <si>
    <t>CUST_11059</t>
  </si>
  <si>
    <t>CUST_11060</t>
  </si>
  <si>
    <t>CUST_11061</t>
  </si>
  <si>
    <t>CUST_11062</t>
  </si>
  <si>
    <t>CUST_11063</t>
  </si>
  <si>
    <t>CUST_11064</t>
  </si>
  <si>
    <t>CUST_11065</t>
  </si>
  <si>
    <t>CUST_11066</t>
  </si>
  <si>
    <t>CUST_11067</t>
  </si>
  <si>
    <t>CUST_11068</t>
  </si>
  <si>
    <t>CUST_11069</t>
  </si>
  <si>
    <t>CUST_11070</t>
  </si>
  <si>
    <t>CUST_11071</t>
  </si>
  <si>
    <t>CUST_11072</t>
  </si>
  <si>
    <t>CUST_11073</t>
  </si>
  <si>
    <t>CUST_11074</t>
  </si>
  <si>
    <t>CUST_11075</t>
  </si>
  <si>
    <t>CUST_11076</t>
  </si>
  <si>
    <t>CUST_11077</t>
  </si>
  <si>
    <t>CUST_11078</t>
  </si>
  <si>
    <t>CUST_11079</t>
  </si>
  <si>
    <t>CUST_11080</t>
  </si>
  <si>
    <t>CUST_11081</t>
  </si>
  <si>
    <t>CUST_11082</t>
  </si>
  <si>
    <t>CUST_11083</t>
  </si>
  <si>
    <t>CUST_11084</t>
  </si>
  <si>
    <t>CUST_11085</t>
  </si>
  <si>
    <t>CUST_11086</t>
  </si>
  <si>
    <t>CUST_11087</t>
  </si>
  <si>
    <t>CUST_11088</t>
  </si>
  <si>
    <t>CUST_11089</t>
  </si>
  <si>
    <t>CUST_11090</t>
  </si>
  <si>
    <t>CUST_11091</t>
  </si>
  <si>
    <t>CUST_11092</t>
  </si>
  <si>
    <t>CUST_11093</t>
  </si>
  <si>
    <t>CUST_11094</t>
  </si>
  <si>
    <t>CUST_11095</t>
  </si>
  <si>
    <t>CUST_11096</t>
  </si>
  <si>
    <t>CUST_11097</t>
  </si>
  <si>
    <t>CUST_11098</t>
  </si>
  <si>
    <t>CUST_11099</t>
  </si>
  <si>
    <t>CUST_11100</t>
  </si>
  <si>
    <t>CUST_11101</t>
  </si>
  <si>
    <t>CUST_11102</t>
  </si>
  <si>
    <t>CUST_11103</t>
  </si>
  <si>
    <t>CUST_11104</t>
  </si>
  <si>
    <t>CUST_11105</t>
  </si>
  <si>
    <t>CUST_11106</t>
  </si>
  <si>
    <t>CUST_11107</t>
  </si>
  <si>
    <t>CUST_11108</t>
  </si>
  <si>
    <t>CUST_11109</t>
  </si>
  <si>
    <t>CUST_11110</t>
  </si>
  <si>
    <t>CUST_11111</t>
  </si>
  <si>
    <t>CUST_11112</t>
  </si>
  <si>
    <t>CUST_11113</t>
  </si>
  <si>
    <t>CUST_11114</t>
  </si>
  <si>
    <t>CUST_11115</t>
  </si>
  <si>
    <t>CUST_11116</t>
  </si>
  <si>
    <t>CUST_11117</t>
  </si>
  <si>
    <t>CUST_11118</t>
  </si>
  <si>
    <t>CUST_11119</t>
  </si>
  <si>
    <t>CUST_11120</t>
  </si>
  <si>
    <t>CUST_11121</t>
  </si>
  <si>
    <t>CUST_11122</t>
  </si>
  <si>
    <t>CUST_11123</t>
  </si>
  <si>
    <t>CUST_11124</t>
  </si>
  <si>
    <t>CUST_11125</t>
  </si>
  <si>
    <t>CUST_11126</t>
  </si>
  <si>
    <t>CUST_11127</t>
  </si>
  <si>
    <t>CUST_11128</t>
  </si>
  <si>
    <t>CUST_11129</t>
  </si>
  <si>
    <t>CUST_11130</t>
  </si>
  <si>
    <t>CUST_11131</t>
  </si>
  <si>
    <t>CUST_11132</t>
  </si>
  <si>
    <t>CUST_11133</t>
  </si>
  <si>
    <t>CUST_11134</t>
  </si>
  <si>
    <t>CUST_11135</t>
  </si>
  <si>
    <t>CUST_11136</t>
  </si>
  <si>
    <t>CUST_11137</t>
  </si>
  <si>
    <t>CUST_11138</t>
  </si>
  <si>
    <t>CUST_11139</t>
  </si>
  <si>
    <t>CUST_11140</t>
  </si>
  <si>
    <t>CUST_11141</t>
  </si>
  <si>
    <t>CUST_11142</t>
  </si>
  <si>
    <t>CUST_11143</t>
  </si>
  <si>
    <t>CUST_11144</t>
  </si>
  <si>
    <t>CUST_11145</t>
  </si>
  <si>
    <t>CUST_11146</t>
  </si>
  <si>
    <t>CUST_11147</t>
  </si>
  <si>
    <t>CUST_11148</t>
  </si>
  <si>
    <t>CUST_11149</t>
  </si>
  <si>
    <t>CUST_11150</t>
  </si>
  <si>
    <t>CUST_11151</t>
  </si>
  <si>
    <t>CUST_11152</t>
  </si>
  <si>
    <t>CUST_11153</t>
  </si>
  <si>
    <t>CUST_11154</t>
  </si>
  <si>
    <t>CUST_11155</t>
  </si>
  <si>
    <t>CUST_11156</t>
  </si>
  <si>
    <t>CUST_11157</t>
  </si>
  <si>
    <t>CUST_11158</t>
  </si>
  <si>
    <t>CUST_11159</t>
  </si>
  <si>
    <t>CUST_11160</t>
  </si>
  <si>
    <t>CUST_11161</t>
  </si>
  <si>
    <t>CUST_11162</t>
  </si>
  <si>
    <t>CUST_11163</t>
  </si>
  <si>
    <t>CUST_11164</t>
  </si>
  <si>
    <t>CUST_11165</t>
  </si>
  <si>
    <t>CUST_11166</t>
  </si>
  <si>
    <t>CUST_11167</t>
  </si>
  <si>
    <t>CUST_11168</t>
  </si>
  <si>
    <t>CUST_11169</t>
  </si>
  <si>
    <t>CUST_11170</t>
  </si>
  <si>
    <t>CUST_11171</t>
  </si>
  <si>
    <t>CUST_11172</t>
  </si>
  <si>
    <t>CUST_11173</t>
  </si>
  <si>
    <t>CUST_11174</t>
  </si>
  <si>
    <t>CUST_11175</t>
  </si>
  <si>
    <t>CUST_11176</t>
  </si>
  <si>
    <t>CUST_11177</t>
  </si>
  <si>
    <t>CUST_11178</t>
  </si>
  <si>
    <t>CUST_11179</t>
  </si>
  <si>
    <t>CUST_11180</t>
  </si>
  <si>
    <t>CUST_11181</t>
  </si>
  <si>
    <t>CUST_11182</t>
  </si>
  <si>
    <t>CUST_11183</t>
  </si>
  <si>
    <t>CUST_11184</t>
  </si>
  <si>
    <t>CUST_11185</t>
  </si>
  <si>
    <t>CUST_11186</t>
  </si>
  <si>
    <t>CUST_11187</t>
  </si>
  <si>
    <t>CUST_11188</t>
  </si>
  <si>
    <t>CUST_11189</t>
  </si>
  <si>
    <t>CUST_11190</t>
  </si>
  <si>
    <t>CUST_11191</t>
  </si>
  <si>
    <t>CUST_11192</t>
  </si>
  <si>
    <t>CUST_11193</t>
  </si>
  <si>
    <t>CUST_11194</t>
  </si>
  <si>
    <t>CUST_11195</t>
  </si>
  <si>
    <t>CUST_11196</t>
  </si>
  <si>
    <t>CUST_11197</t>
  </si>
  <si>
    <t>CUST_11198</t>
  </si>
  <si>
    <t>CUST_11199</t>
  </si>
  <si>
    <t>CUST_11200</t>
  </si>
  <si>
    <t>CUST_11201</t>
  </si>
  <si>
    <t>CUST_11202</t>
  </si>
  <si>
    <t>CUST_11203</t>
  </si>
  <si>
    <t>CUST_11204</t>
  </si>
  <si>
    <t>CUST_11205</t>
  </si>
  <si>
    <t>CUST_11206</t>
  </si>
  <si>
    <t>CUST_11207</t>
  </si>
  <si>
    <t>CUST_11208</t>
  </si>
  <si>
    <t>CUST_11209</t>
  </si>
  <si>
    <t>CUST_11210</t>
  </si>
  <si>
    <t>CUST_11211</t>
  </si>
  <si>
    <t>CUST_11212</t>
  </si>
  <si>
    <t>CUST_11213</t>
  </si>
  <si>
    <t>CUST_11214</t>
  </si>
  <si>
    <t>CUST_11215</t>
  </si>
  <si>
    <t>CUST_11216</t>
  </si>
  <si>
    <t>CUST_11217</t>
  </si>
  <si>
    <t>CUST_11218</t>
  </si>
  <si>
    <t>CUST_11219</t>
  </si>
  <si>
    <t>CUST_11220</t>
  </si>
  <si>
    <t>CUST_11221</t>
  </si>
  <si>
    <t>CUST_11222</t>
  </si>
  <si>
    <t>CUST_11223</t>
  </si>
  <si>
    <t>CUST_11224</t>
  </si>
  <si>
    <t>CUST_11225</t>
  </si>
  <si>
    <t>CUST_11226</t>
  </si>
  <si>
    <t>CUST_11227</t>
  </si>
  <si>
    <t>CUST_11228</t>
  </si>
  <si>
    <t>CUST_11229</t>
  </si>
  <si>
    <t>CUST_11230</t>
  </si>
  <si>
    <t>CUST_11231</t>
  </si>
  <si>
    <t>CUST_11232</t>
  </si>
  <si>
    <t>CUST_11233</t>
  </si>
  <si>
    <t>CUST_11234</t>
  </si>
  <si>
    <t>CUST_11235</t>
  </si>
  <si>
    <t>CUST_11236</t>
  </si>
  <si>
    <t>CUST_11237</t>
  </si>
  <si>
    <t>CUST_11238</t>
  </si>
  <si>
    <t>CUST_11239</t>
  </si>
  <si>
    <t>CUST_11240</t>
  </si>
  <si>
    <t>CUST_11241</t>
  </si>
  <si>
    <t>CUST_11242</t>
  </si>
  <si>
    <t>CUST_11243</t>
  </si>
  <si>
    <t>CUST_11244</t>
  </si>
  <si>
    <t>CUST_11245</t>
  </si>
  <si>
    <t>CUST_11246</t>
  </si>
  <si>
    <t>CUST_11247</t>
  </si>
  <si>
    <t>CUST_11248</t>
  </si>
  <si>
    <t>CUST_11249</t>
  </si>
  <si>
    <t>CUST_11250</t>
  </si>
  <si>
    <t>CUST_11251</t>
  </si>
  <si>
    <t>CUST_11252</t>
  </si>
  <si>
    <t>CUST_11253</t>
  </si>
  <si>
    <t>CUST_11254</t>
  </si>
  <si>
    <t>CUST_11255</t>
  </si>
  <si>
    <t>CUST_11256</t>
  </si>
  <si>
    <t>CUST_11257</t>
  </si>
  <si>
    <t>CUST_11258</t>
  </si>
  <si>
    <t>CUST_11259</t>
  </si>
  <si>
    <t>CUST_11260</t>
  </si>
  <si>
    <t>CUST_11261</t>
  </si>
  <si>
    <t>CUST_11262</t>
  </si>
  <si>
    <t>CUST_11263</t>
  </si>
  <si>
    <t>CUST_11264</t>
  </si>
  <si>
    <t>CUST_11265</t>
  </si>
  <si>
    <t>CUST_11266</t>
  </si>
  <si>
    <t>CUST_11267</t>
  </si>
  <si>
    <t>CUST_11268</t>
  </si>
  <si>
    <t>CUST_11269</t>
  </si>
  <si>
    <t>CUST_11270</t>
  </si>
  <si>
    <t>CUST_11271</t>
  </si>
  <si>
    <t>CUST_11272</t>
  </si>
  <si>
    <t>CUST_11273</t>
  </si>
  <si>
    <t>CUST_11274</t>
  </si>
  <si>
    <t>CUST_11275</t>
  </si>
  <si>
    <t>CUST_11276</t>
  </si>
  <si>
    <t>CUST_11277</t>
  </si>
  <si>
    <t>CUST_11278</t>
  </si>
  <si>
    <t>CUST_11279</t>
  </si>
  <si>
    <t>CUST_11280</t>
  </si>
  <si>
    <t>CUST_11281</t>
  </si>
  <si>
    <t>CUST_11282</t>
  </si>
  <si>
    <t>CUST_11283</t>
  </si>
  <si>
    <t>CUST_11284</t>
  </si>
  <si>
    <t>CUST_11285</t>
  </si>
  <si>
    <t>CUST_11286</t>
  </si>
  <si>
    <t>CUST_11287</t>
  </si>
  <si>
    <t>CUST_11288</t>
  </si>
  <si>
    <t>CUST_11289</t>
  </si>
  <si>
    <t>CUST_11290</t>
  </si>
  <si>
    <t>CUST_11291</t>
  </si>
  <si>
    <t>CUST_11292</t>
  </si>
  <si>
    <t>CUST_11293</t>
  </si>
  <si>
    <t>CUST_11294</t>
  </si>
  <si>
    <t>CUST_11295</t>
  </si>
  <si>
    <t>CUST_11296</t>
  </si>
  <si>
    <t>CUST_11297</t>
  </si>
  <si>
    <t>CUST_11298</t>
  </si>
  <si>
    <t>CUST_11299</t>
  </si>
  <si>
    <t>CUST_11300</t>
  </si>
  <si>
    <t>CUST_11301</t>
  </si>
  <si>
    <t>CUST_11302</t>
  </si>
  <si>
    <t>CUST_11303</t>
  </si>
  <si>
    <t>CUST_11304</t>
  </si>
  <si>
    <t>CUST_11305</t>
  </si>
  <si>
    <t>CUST_11306</t>
  </si>
  <si>
    <t>CUST_11307</t>
  </si>
  <si>
    <t>CUST_11308</t>
  </si>
  <si>
    <t>CUST_11309</t>
  </si>
  <si>
    <t>CUST_11310</t>
  </si>
  <si>
    <t>CUST_11311</t>
  </si>
  <si>
    <t>CUST_11312</t>
  </si>
  <si>
    <t>CUST_11313</t>
  </si>
  <si>
    <t>CUST_11314</t>
  </si>
  <si>
    <t>CUST_11315</t>
  </si>
  <si>
    <t>CUST_11316</t>
  </si>
  <si>
    <t>CUST_11317</t>
  </si>
  <si>
    <t>CUST_11318</t>
  </si>
  <si>
    <t>CUST_11319</t>
  </si>
  <si>
    <t>CUST_11320</t>
  </si>
  <si>
    <t>CUST_11321</t>
  </si>
  <si>
    <t>CUST_11322</t>
  </si>
  <si>
    <t>CUST_11323</t>
  </si>
  <si>
    <t>CUST_11324</t>
  </si>
  <si>
    <t>CUST_11325</t>
  </si>
  <si>
    <t>CUST_11326</t>
  </si>
  <si>
    <t>CUST_11327</t>
  </si>
  <si>
    <t>CUST_11328</t>
  </si>
  <si>
    <t>CUST_11329</t>
  </si>
  <si>
    <t>CUST_11330</t>
  </si>
  <si>
    <t>CUST_11331</t>
  </si>
  <si>
    <t>CUST_11332</t>
  </si>
  <si>
    <t>CUST_11333</t>
  </si>
  <si>
    <t>CUST_11334</t>
  </si>
  <si>
    <t>CUST_11335</t>
  </si>
  <si>
    <t>CUST_11336</t>
  </si>
  <si>
    <t>CUST_11337</t>
  </si>
  <si>
    <t>CUST_11338</t>
  </si>
  <si>
    <t>CUST_11339</t>
  </si>
  <si>
    <t>CUST_11340</t>
  </si>
  <si>
    <t>CUST_11341</t>
  </si>
  <si>
    <t>CUST_11342</t>
  </si>
  <si>
    <t>CUST_11343</t>
  </si>
  <si>
    <t>CUST_11344</t>
  </si>
  <si>
    <t>CUST_11345</t>
  </si>
  <si>
    <t>CUST_11346</t>
  </si>
  <si>
    <t>CUST_11347</t>
  </si>
  <si>
    <t>CUST_11348</t>
  </si>
  <si>
    <t>CUST_11349</t>
  </si>
  <si>
    <t>CUST_11350</t>
  </si>
  <si>
    <t>CUST_11351</t>
  </si>
  <si>
    <t>CUST_11352</t>
  </si>
  <si>
    <t>CUST_11353</t>
  </si>
  <si>
    <t>CUST_11354</t>
  </si>
  <si>
    <t>CUST_11355</t>
  </si>
  <si>
    <t>CUST_11356</t>
  </si>
  <si>
    <t>CUST_11357</t>
  </si>
  <si>
    <t>CUST_11358</t>
  </si>
  <si>
    <t>CUST_11359</t>
  </si>
  <si>
    <t>CUST_11360</t>
  </si>
  <si>
    <t>CUST_11361</t>
  </si>
  <si>
    <t>CUST_11362</t>
  </si>
  <si>
    <t>CUST_11363</t>
  </si>
  <si>
    <t>CUST_11364</t>
  </si>
  <si>
    <t>CUST_11365</t>
  </si>
  <si>
    <t>CUST_11366</t>
  </si>
  <si>
    <t>CUST_11367</t>
  </si>
  <si>
    <t>CUST_11368</t>
  </si>
  <si>
    <t>CUST_11369</t>
  </si>
  <si>
    <t>CUST_11370</t>
  </si>
  <si>
    <t>CUST_11371</t>
  </si>
  <si>
    <t>CUST_11372</t>
  </si>
  <si>
    <t>CUST_11373</t>
  </si>
  <si>
    <t>CUST_11374</t>
  </si>
  <si>
    <t>CUST_11375</t>
  </si>
  <si>
    <t>CUST_11376</t>
  </si>
  <si>
    <t>CUST_11377</t>
  </si>
  <si>
    <t>CUST_11378</t>
  </si>
  <si>
    <t>CUST_11379</t>
  </si>
  <si>
    <t>CUST_11380</t>
  </si>
  <si>
    <t>CUST_11381</t>
  </si>
  <si>
    <t>CUST_11382</t>
  </si>
  <si>
    <t>CUST_11383</t>
  </si>
  <si>
    <t>CUST_11384</t>
  </si>
  <si>
    <t>CUST_11385</t>
  </si>
  <si>
    <t>CUST_11386</t>
  </si>
  <si>
    <t>CUST_11387</t>
  </si>
  <si>
    <t>CUST_11388</t>
  </si>
  <si>
    <t>CUST_11389</t>
  </si>
  <si>
    <t>CUST_11390</t>
  </si>
  <si>
    <t>CUST_11391</t>
  </si>
  <si>
    <t>CUST_11392</t>
  </si>
  <si>
    <t>CUST_11393</t>
  </si>
  <si>
    <t>CUST_11394</t>
  </si>
  <si>
    <t>CUST_11395</t>
  </si>
  <si>
    <t>CUST_11396</t>
  </si>
  <si>
    <t>CUST_11397</t>
  </si>
  <si>
    <t>CUST_11398</t>
  </si>
  <si>
    <t>CUST_11399</t>
  </si>
  <si>
    <t>CUST_11400</t>
  </si>
  <si>
    <t>CUST_11401</t>
  </si>
  <si>
    <t>CUST_11402</t>
  </si>
  <si>
    <t>CUST_11403</t>
  </si>
  <si>
    <t>CUST_11404</t>
  </si>
  <si>
    <t>CUST_11405</t>
  </si>
  <si>
    <t>CUST_11406</t>
  </si>
  <si>
    <t>CUST_11407</t>
  </si>
  <si>
    <t>CUST_11408</t>
  </si>
  <si>
    <t>CUST_11409</t>
  </si>
  <si>
    <t>CUST_11410</t>
  </si>
  <si>
    <t>CUST_11411</t>
  </si>
  <si>
    <t>CUST_11412</t>
  </si>
  <si>
    <t>CUST_11413</t>
  </si>
  <si>
    <t>CUST_11414</t>
  </si>
  <si>
    <t>CUST_11415</t>
  </si>
  <si>
    <t>CUST_11416</t>
  </si>
  <si>
    <t>CUST_11417</t>
  </si>
  <si>
    <t>CUST_11418</t>
  </si>
  <si>
    <t>CUST_11419</t>
  </si>
  <si>
    <t>CUST_11420</t>
  </si>
  <si>
    <t>CUST_11421</t>
  </si>
  <si>
    <t>CUST_11422</t>
  </si>
  <si>
    <t>CUST_11423</t>
  </si>
  <si>
    <t>CUST_11424</t>
  </si>
  <si>
    <t>CUST_11425</t>
  </si>
  <si>
    <t>CUST_11426</t>
  </si>
  <si>
    <t>CUST_11427</t>
  </si>
  <si>
    <t>CUST_11428</t>
  </si>
  <si>
    <t>CUST_11429</t>
  </si>
  <si>
    <t>CUST_11430</t>
  </si>
  <si>
    <t>CUST_11431</t>
  </si>
  <si>
    <t>CUST_11432</t>
  </si>
  <si>
    <t>CUST_11433</t>
  </si>
  <si>
    <t>CUST_11434</t>
  </si>
  <si>
    <t>CUST_11435</t>
  </si>
  <si>
    <t>CUST_11436</t>
  </si>
  <si>
    <t>CUST_11437</t>
  </si>
  <si>
    <t>CUST_11438</t>
  </si>
  <si>
    <t>CUST_11439</t>
  </si>
  <si>
    <t>CUST_11440</t>
  </si>
  <si>
    <t>CUST_11441</t>
  </si>
  <si>
    <t>CUST_11442</t>
  </si>
  <si>
    <t>CUST_11443</t>
  </si>
  <si>
    <t>CUST_11444</t>
  </si>
  <si>
    <t>CUST_11445</t>
  </si>
  <si>
    <t>CUST_11446</t>
  </si>
  <si>
    <t>CUST_11447</t>
  </si>
  <si>
    <t>CUST_11448</t>
  </si>
  <si>
    <t>CUST_11449</t>
  </si>
  <si>
    <t>CUST_11450</t>
  </si>
  <si>
    <t>CUST_11451</t>
  </si>
  <si>
    <t>CUST_11452</t>
  </si>
  <si>
    <t>CUST_11453</t>
  </si>
  <si>
    <t>CUST_11454</t>
  </si>
  <si>
    <t>CUST_11455</t>
  </si>
  <si>
    <t>CUST_11456</t>
  </si>
  <si>
    <t>CUST_11457</t>
  </si>
  <si>
    <t>CUST_11458</t>
  </si>
  <si>
    <t>CUST_11459</t>
  </si>
  <si>
    <t>CUST_11460</t>
  </si>
  <si>
    <t>CUST_11461</t>
  </si>
  <si>
    <t>CUST_11462</t>
  </si>
  <si>
    <t>CUST_11463</t>
  </si>
  <si>
    <t>CUST_11464</t>
  </si>
  <si>
    <t>CUST_11465</t>
  </si>
  <si>
    <t>CUST_11466</t>
  </si>
  <si>
    <t>CUST_11467</t>
  </si>
  <si>
    <t>CUST_11468</t>
  </si>
  <si>
    <t>CUST_11469</t>
  </si>
  <si>
    <t>CUST_11470</t>
  </si>
  <si>
    <t>CUST_11471</t>
  </si>
  <si>
    <t>CUST_11472</t>
  </si>
  <si>
    <t>CUST_11473</t>
  </si>
  <si>
    <t>CUST_11474</t>
  </si>
  <si>
    <t>CUST_11475</t>
  </si>
  <si>
    <t>CUST_11476</t>
  </si>
  <si>
    <t>CUST_11477</t>
  </si>
  <si>
    <t>CUST_11478</t>
  </si>
  <si>
    <t>CUST_11479</t>
  </si>
  <si>
    <t>CUST_11480</t>
  </si>
  <si>
    <t>CUST_11481</t>
  </si>
  <si>
    <t>CUST_11482</t>
  </si>
  <si>
    <t>CUST_11483</t>
  </si>
  <si>
    <t>CUST_11484</t>
  </si>
  <si>
    <t>CUST_11485</t>
  </si>
  <si>
    <t>CUST_11486</t>
  </si>
  <si>
    <t>CUST_11487</t>
  </si>
  <si>
    <t>CUST_11488</t>
  </si>
  <si>
    <t>CUST_11489</t>
  </si>
  <si>
    <t>CUST_11490</t>
  </si>
  <si>
    <t>CUST_11491</t>
  </si>
  <si>
    <t>CUST_11492</t>
  </si>
  <si>
    <t>CUST_11493</t>
  </si>
  <si>
    <t>CUST_11494</t>
  </si>
  <si>
    <t>CUST_11495</t>
  </si>
  <si>
    <t>CUST_11496</t>
  </si>
  <si>
    <t>CUST_11497</t>
  </si>
  <si>
    <t>CUST_11498</t>
  </si>
  <si>
    <t>CUST_11499</t>
  </si>
  <si>
    <t>CUST_11500</t>
  </si>
  <si>
    <t>CUST_11501</t>
  </si>
  <si>
    <t>CUST_11502</t>
  </si>
  <si>
    <t>CUST_11503</t>
  </si>
  <si>
    <t>CUST_11504</t>
  </si>
  <si>
    <t>CUST_11505</t>
  </si>
  <si>
    <t>CUST_11506</t>
  </si>
  <si>
    <t>CUST_11507</t>
  </si>
  <si>
    <t>CUST_11508</t>
  </si>
  <si>
    <t>CUST_11509</t>
  </si>
  <si>
    <t>CUST_11510</t>
  </si>
  <si>
    <t>CUST_11511</t>
  </si>
  <si>
    <t>CUST_11512</t>
  </si>
  <si>
    <t>CUST_11513</t>
  </si>
  <si>
    <t>CUST_11514</t>
  </si>
  <si>
    <t>CUST_11515</t>
  </si>
  <si>
    <t>CUST_11516</t>
  </si>
  <si>
    <t>CUST_11517</t>
  </si>
  <si>
    <t>CUST_11518</t>
  </si>
  <si>
    <t>CUST_11519</t>
  </si>
  <si>
    <t>CUST_11520</t>
  </si>
  <si>
    <t>CUST_11521</t>
  </si>
  <si>
    <t>CUST_11522</t>
  </si>
  <si>
    <t>CUST_11523</t>
  </si>
  <si>
    <t>CUST_11524</t>
  </si>
  <si>
    <t>CUST_11525</t>
  </si>
  <si>
    <t>CUST_11526</t>
  </si>
  <si>
    <t>CUST_11527</t>
  </si>
  <si>
    <t>CUST_11528</t>
  </si>
  <si>
    <t>CUST_11529</t>
  </si>
  <si>
    <t>CUST_11530</t>
  </si>
  <si>
    <t>CUST_11531</t>
  </si>
  <si>
    <t>CUST_11532</t>
  </si>
  <si>
    <t>CUST_11533</t>
  </si>
  <si>
    <t>CUST_11534</t>
  </si>
  <si>
    <t>CUST_11535</t>
  </si>
  <si>
    <t>CUST_11536</t>
  </si>
  <si>
    <t>CUST_11537</t>
  </si>
  <si>
    <t>CUST_11538</t>
  </si>
  <si>
    <t>CUST_11539</t>
  </si>
  <si>
    <t>CUST_11540</t>
  </si>
  <si>
    <t>CUST_11541</t>
  </si>
  <si>
    <t>CUST_11542</t>
  </si>
  <si>
    <t>CUST_11543</t>
  </si>
  <si>
    <t>CUST_11544</t>
  </si>
  <si>
    <t>CUST_11545</t>
  </si>
  <si>
    <t>CUST_11546</t>
  </si>
  <si>
    <t>CUST_11547</t>
  </si>
  <si>
    <t>CUST_11548</t>
  </si>
  <si>
    <t>CUST_11549</t>
  </si>
  <si>
    <t>CUST_11550</t>
  </si>
  <si>
    <t>CUST_11551</t>
  </si>
  <si>
    <t>CUST_11552</t>
  </si>
  <si>
    <t>CUST_11553</t>
  </si>
  <si>
    <t>CUST_11554</t>
  </si>
  <si>
    <t>CUST_11555</t>
  </si>
  <si>
    <t>CUST_11556</t>
  </si>
  <si>
    <t>CUST_11557</t>
  </si>
  <si>
    <t>CUST_11558</t>
  </si>
  <si>
    <t>CUST_11559</t>
  </si>
  <si>
    <t>CUST_11560</t>
  </si>
  <si>
    <t>CUST_11561</t>
  </si>
  <si>
    <t>CUST_11562</t>
  </si>
  <si>
    <t>CUST_11563</t>
  </si>
  <si>
    <t>CUST_11564</t>
  </si>
  <si>
    <t>CUST_11565</t>
  </si>
  <si>
    <t>CUST_11566</t>
  </si>
  <si>
    <t>CUST_11567</t>
  </si>
  <si>
    <t>CUST_11568</t>
  </si>
  <si>
    <t>CUST_11569</t>
  </si>
  <si>
    <t>CUST_11570</t>
  </si>
  <si>
    <t>CUST_11571</t>
  </si>
  <si>
    <t>CUST_11572</t>
  </si>
  <si>
    <t>CUST_11573</t>
  </si>
  <si>
    <t>CUST_11574</t>
  </si>
  <si>
    <t>CUST_11575</t>
  </si>
  <si>
    <t>CUST_11576</t>
  </si>
  <si>
    <t>CUST_11577</t>
  </si>
  <si>
    <t>CUST_11578</t>
  </si>
  <si>
    <t>CUST_11579</t>
  </si>
  <si>
    <t>CUST_11580</t>
  </si>
  <si>
    <t>CUST_11581</t>
  </si>
  <si>
    <t>CUST_11582</t>
  </si>
  <si>
    <t>CUST_11583</t>
  </si>
  <si>
    <t>CUST_11584</t>
  </si>
  <si>
    <t>CUST_11585</t>
  </si>
  <si>
    <t>CUST_11586</t>
  </si>
  <si>
    <t>CUST_11587</t>
  </si>
  <si>
    <t>CUST_11588</t>
  </si>
  <si>
    <t>CUST_11589</t>
  </si>
  <si>
    <t>CUST_11590</t>
  </si>
  <si>
    <t>CUST_11591</t>
  </si>
  <si>
    <t>CUST_11592</t>
  </si>
  <si>
    <t>CUST_11593</t>
  </si>
  <si>
    <t>CUST_11594</t>
  </si>
  <si>
    <t>CUST_11595</t>
  </si>
  <si>
    <t>CUST_11596</t>
  </si>
  <si>
    <t>CUST_11597</t>
  </si>
  <si>
    <t>CUST_11598</t>
  </si>
  <si>
    <t>CUST_11599</t>
  </si>
  <si>
    <t>CUST_11600</t>
  </si>
  <si>
    <t>CUST_11601</t>
  </si>
  <si>
    <t>CUST_11602</t>
  </si>
  <si>
    <t>CUST_11603</t>
  </si>
  <si>
    <t>CUST_11604</t>
  </si>
  <si>
    <t>CUST_11605</t>
  </si>
  <si>
    <t>CUST_11606</t>
  </si>
  <si>
    <t>CUST_11607</t>
  </si>
  <si>
    <t>CUST_11608</t>
  </si>
  <si>
    <t>CUST_11609</t>
  </si>
  <si>
    <t>CUST_11610</t>
  </si>
  <si>
    <t>CUST_11611</t>
  </si>
  <si>
    <t>CUST_11612</t>
  </si>
  <si>
    <t>CUST_11613</t>
  </si>
  <si>
    <t>CUST_11614</t>
  </si>
  <si>
    <t>CUST_11615</t>
  </si>
  <si>
    <t>CUST_11616</t>
  </si>
  <si>
    <t>CUST_11617</t>
  </si>
  <si>
    <t>CUST_11618</t>
  </si>
  <si>
    <t>CUST_11619</t>
  </si>
  <si>
    <t>CUST_11620</t>
  </si>
  <si>
    <t>CUST_11621</t>
  </si>
  <si>
    <t>CUST_11622</t>
  </si>
  <si>
    <t>CUST_11623</t>
  </si>
  <si>
    <t>CUST_11624</t>
  </si>
  <si>
    <t>CUST_11625</t>
  </si>
  <si>
    <t>CUST_11626</t>
  </si>
  <si>
    <t>CUST_11627</t>
  </si>
  <si>
    <t>CUST_11628</t>
  </si>
  <si>
    <t>CUST_11629</t>
  </si>
  <si>
    <t>CUST_11630</t>
  </si>
  <si>
    <t>CUST_11631</t>
  </si>
  <si>
    <t>CUST_11632</t>
  </si>
  <si>
    <t>CUST_11633</t>
  </si>
  <si>
    <t>CUST_11634</t>
  </si>
  <si>
    <t>CUST_11635</t>
  </si>
  <si>
    <t>CUST_11636</t>
  </si>
  <si>
    <t>CUST_11637</t>
  </si>
  <si>
    <t>CUST_11638</t>
  </si>
  <si>
    <t>CUST_11639</t>
  </si>
  <si>
    <t>CUST_11640</t>
  </si>
  <si>
    <t>CUST_11641</t>
  </si>
  <si>
    <t>CUST_11642</t>
  </si>
  <si>
    <t>CUST_11643</t>
  </si>
  <si>
    <t>CUST_11644</t>
  </si>
  <si>
    <t>CUST_11645</t>
  </si>
  <si>
    <t>CUST_11646</t>
  </si>
  <si>
    <t>CUST_11647</t>
  </si>
  <si>
    <t>CUST_11648</t>
  </si>
  <si>
    <t>CUST_11649</t>
  </si>
  <si>
    <t>CUST_11650</t>
  </si>
  <si>
    <t>CUST_11651</t>
  </si>
  <si>
    <t>CUST_11652</t>
  </si>
  <si>
    <t>CUST_11653</t>
  </si>
  <si>
    <t>CUST_11654</t>
  </si>
  <si>
    <t>CUST_11655</t>
  </si>
  <si>
    <t>CUST_11656</t>
  </si>
  <si>
    <t>CUST_11657</t>
  </si>
  <si>
    <t>CUST_11658</t>
  </si>
  <si>
    <t>CUST_11659</t>
  </si>
  <si>
    <t>CUST_11660</t>
  </si>
  <si>
    <t>CUST_11661</t>
  </si>
  <si>
    <t>CUST_11662</t>
  </si>
  <si>
    <t>CUST_11663</t>
  </si>
  <si>
    <t>CUST_11664</t>
  </si>
  <si>
    <t>CUST_11665</t>
  </si>
  <si>
    <t>CUST_11666</t>
  </si>
  <si>
    <t>CUST_11667</t>
  </si>
  <si>
    <t>CUST_11668</t>
  </si>
  <si>
    <t>CUST_11669</t>
  </si>
  <si>
    <t>CUST_11670</t>
  </si>
  <si>
    <t>CUST_11671</t>
  </si>
  <si>
    <t>CUST_11672</t>
  </si>
  <si>
    <t>CUST_11673</t>
  </si>
  <si>
    <t>CUST_11674</t>
  </si>
  <si>
    <t>CUST_11675</t>
  </si>
  <si>
    <t>CUST_11676</t>
  </si>
  <si>
    <t>CUST_11677</t>
  </si>
  <si>
    <t>CUST_11678</t>
  </si>
  <si>
    <t>CUST_11679</t>
  </si>
  <si>
    <t>CUST_11680</t>
  </si>
  <si>
    <t>CUST_11681</t>
  </si>
  <si>
    <t>CUST_11682</t>
  </si>
  <si>
    <t>CUST_11683</t>
  </si>
  <si>
    <t>CUST_11684</t>
  </si>
  <si>
    <t>CUST_11685</t>
  </si>
  <si>
    <t>CUST_11686</t>
  </si>
  <si>
    <t>CUST_11687</t>
  </si>
  <si>
    <t>CUST_11688</t>
  </si>
  <si>
    <t>CUST_11689</t>
  </si>
  <si>
    <t>CUST_11690</t>
  </si>
  <si>
    <t>CUST_11691</t>
  </si>
  <si>
    <t>CUST_11692</t>
  </si>
  <si>
    <t>CUST_11693</t>
  </si>
  <si>
    <t>CUST_11694</t>
  </si>
  <si>
    <t>CUST_11695</t>
  </si>
  <si>
    <t>CUST_11696</t>
  </si>
  <si>
    <t>CUST_11697</t>
  </si>
  <si>
    <t>CUST_11698</t>
  </si>
  <si>
    <t>CUST_11699</t>
  </si>
  <si>
    <t>CUST_11700</t>
  </si>
  <si>
    <t>CUST_11701</t>
  </si>
  <si>
    <t>CUST_11702</t>
  </si>
  <si>
    <t>CUST_11703</t>
  </si>
  <si>
    <t>CUST_11704</t>
  </si>
  <si>
    <t>CUST_11705</t>
  </si>
  <si>
    <t>CUST_11706</t>
  </si>
  <si>
    <t>CUST_11707</t>
  </si>
  <si>
    <t>CUST_11708</t>
  </si>
  <si>
    <t>CUST_11709</t>
  </si>
  <si>
    <t>CUST_11710</t>
  </si>
  <si>
    <t>CUST_11711</t>
  </si>
  <si>
    <t>CUST_11712</t>
  </si>
  <si>
    <t>CUST_11713</t>
  </si>
  <si>
    <t>CUST_11714</t>
  </si>
  <si>
    <t>CUST_11715</t>
  </si>
  <si>
    <t>CUST_11716</t>
  </si>
  <si>
    <t>CUST_11717</t>
  </si>
  <si>
    <t>CUST_11718</t>
  </si>
  <si>
    <t>CUST_11719</t>
  </si>
  <si>
    <t>CUST_11720</t>
  </si>
  <si>
    <t>CUST_11721</t>
  </si>
  <si>
    <t>CUST_11722</t>
  </si>
  <si>
    <t>CUST_11723</t>
  </si>
  <si>
    <t>CUST_11724</t>
  </si>
  <si>
    <t>CUST_11725</t>
  </si>
  <si>
    <t>CUST_11726</t>
  </si>
  <si>
    <t>CUST_11727</t>
  </si>
  <si>
    <t>CUST_11728</t>
  </si>
  <si>
    <t>CUST_11729</t>
  </si>
  <si>
    <t>CUST_11730</t>
  </si>
  <si>
    <t>CUST_11731</t>
  </si>
  <si>
    <t>CUST_11732</t>
  </si>
  <si>
    <t>CUST_11733</t>
  </si>
  <si>
    <t>CUST_11734</t>
  </si>
  <si>
    <t>CUST_11735</t>
  </si>
  <si>
    <t>CUST_11736</t>
  </si>
  <si>
    <t>CUST_11737</t>
  </si>
  <si>
    <t>CUST_11738</t>
  </si>
  <si>
    <t>CUST_11739</t>
  </si>
  <si>
    <t>CUST_11740</t>
  </si>
  <si>
    <t>CUST_11741</t>
  </si>
  <si>
    <t>CUST_11742</t>
  </si>
  <si>
    <t>CUST_11743</t>
  </si>
  <si>
    <t>CUST_11744</t>
  </si>
  <si>
    <t>CUST_11745</t>
  </si>
  <si>
    <t>CUST_11746</t>
  </si>
  <si>
    <t>CUST_11747</t>
  </si>
  <si>
    <t>CUST_11748</t>
  </si>
  <si>
    <t>CUST_11749</t>
  </si>
  <si>
    <t>CUST_11750</t>
  </si>
  <si>
    <t>CUST_11751</t>
  </si>
  <si>
    <t>CUST_11752</t>
  </si>
  <si>
    <t>CUST_11753</t>
  </si>
  <si>
    <t>CUST_11754</t>
  </si>
  <si>
    <t>CUST_11755</t>
  </si>
  <si>
    <t>CUST_11756</t>
  </si>
  <si>
    <t>CUST_11757</t>
  </si>
  <si>
    <t>CUST_11758</t>
  </si>
  <si>
    <t>CUST_11759</t>
  </si>
  <si>
    <t>CUST_11760</t>
  </si>
  <si>
    <t>CUST_11761</t>
  </si>
  <si>
    <t>CUST_11762</t>
  </si>
  <si>
    <t>CUST_11763</t>
  </si>
  <si>
    <t>CUST_11764</t>
  </si>
  <si>
    <t>CUST_11765</t>
  </si>
  <si>
    <t>CUST_11766</t>
  </si>
  <si>
    <t>CUST_11767</t>
  </si>
  <si>
    <t>CUST_11768</t>
  </si>
  <si>
    <t>CUST_11769</t>
  </si>
  <si>
    <t>CUST_11770</t>
  </si>
  <si>
    <t>CUST_11771</t>
  </si>
  <si>
    <t>CUST_11772</t>
  </si>
  <si>
    <t>CUST_11773</t>
  </si>
  <si>
    <t>CUST_11774</t>
  </si>
  <si>
    <t>CUST_11775</t>
  </si>
  <si>
    <t>CUST_11776</t>
  </si>
  <si>
    <t>CUST_11777</t>
  </si>
  <si>
    <t>CUST_11778</t>
  </si>
  <si>
    <t>CUST_11779</t>
  </si>
  <si>
    <t>CUST_11780</t>
  </si>
  <si>
    <t>CUST_11781</t>
  </si>
  <si>
    <t>CUST_11782</t>
  </si>
  <si>
    <t>CUST_11783</t>
  </si>
  <si>
    <t>CUST_11784</t>
  </si>
  <si>
    <t>CUST_11785</t>
  </si>
  <si>
    <t>CUST_11786</t>
  </si>
  <si>
    <t>CUST_11787</t>
  </si>
  <si>
    <t>CUST_11788</t>
  </si>
  <si>
    <t>CUST_11789</t>
  </si>
  <si>
    <t>CUST_11790</t>
  </si>
  <si>
    <t>CUST_11791</t>
  </si>
  <si>
    <t>CUST_11792</t>
  </si>
  <si>
    <t>CUST_11793</t>
  </si>
  <si>
    <t>CUST_11794</t>
  </si>
  <si>
    <t>CUST_11795</t>
  </si>
  <si>
    <t>CUST_11796</t>
  </si>
  <si>
    <t>CUST_11797</t>
  </si>
  <si>
    <t>CUST_11798</t>
  </si>
  <si>
    <t>CUST_11799</t>
  </si>
  <si>
    <t>CUST_11800</t>
  </si>
  <si>
    <t>CUST_11801</t>
  </si>
  <si>
    <t>CUST_11802</t>
  </si>
  <si>
    <t>CUST_11803</t>
  </si>
  <si>
    <t>CUST_11804</t>
  </si>
  <si>
    <t>CUST_11805</t>
  </si>
  <si>
    <t>CUST_11806</t>
  </si>
  <si>
    <t>CUST_11807</t>
  </si>
  <si>
    <t>CUST_11808</t>
  </si>
  <si>
    <t>CUST_11809</t>
  </si>
  <si>
    <t>CUST_11810</t>
  </si>
  <si>
    <t>CUST_11811</t>
  </si>
  <si>
    <t>CUST_11812</t>
  </si>
  <si>
    <t>CUST_11813</t>
  </si>
  <si>
    <t>CUST_11814</t>
  </si>
  <si>
    <t>CUST_11815</t>
  </si>
  <si>
    <t>CUST_11816</t>
  </si>
  <si>
    <t>CUST_11817</t>
  </si>
  <si>
    <t>CUST_11818</t>
  </si>
  <si>
    <t>CUST_11819</t>
  </si>
  <si>
    <t>CUST_11820</t>
  </si>
  <si>
    <t>CUST_11821</t>
  </si>
  <si>
    <t>CUST_11822</t>
  </si>
  <si>
    <t>CUST_11823</t>
  </si>
  <si>
    <t>CUST_11824</t>
  </si>
  <si>
    <t>CUST_11825</t>
  </si>
  <si>
    <t>CUST_11826</t>
  </si>
  <si>
    <t>CUST_11827</t>
  </si>
  <si>
    <t>CUST_11828</t>
  </si>
  <si>
    <t>CUST_11829</t>
  </si>
  <si>
    <t>CUST_11830</t>
  </si>
  <si>
    <t>CUST_11831</t>
  </si>
  <si>
    <t>CUST_11832</t>
  </si>
  <si>
    <t>CUST_11833</t>
  </si>
  <si>
    <t>CUST_11834</t>
  </si>
  <si>
    <t>CUST_11835</t>
  </si>
  <si>
    <t>CUST_11836</t>
  </si>
  <si>
    <t>CUST_11837</t>
  </si>
  <si>
    <t>CUST_11838</t>
  </si>
  <si>
    <t>CUST_11839</t>
  </si>
  <si>
    <t>CUST_11840</t>
  </si>
  <si>
    <t>CUST_11841</t>
  </si>
  <si>
    <t>CUST_11842</t>
  </si>
  <si>
    <t>CUST_11843</t>
  </si>
  <si>
    <t>CUST_11844</t>
  </si>
  <si>
    <t>CUST_11845</t>
  </si>
  <si>
    <t>CUST_11846</t>
  </si>
  <si>
    <t>CUST_11847</t>
  </si>
  <si>
    <t>CUST_11848</t>
  </si>
  <si>
    <t>CUST_11849</t>
  </si>
  <si>
    <t>CUST_11850</t>
  </si>
  <si>
    <t>CUST_11851</t>
  </si>
  <si>
    <t>CUST_11852</t>
  </si>
  <si>
    <t>CUST_11853</t>
  </si>
  <si>
    <t>CUST_11854</t>
  </si>
  <si>
    <t>CUST_11855</t>
  </si>
  <si>
    <t>CUST_11856</t>
  </si>
  <si>
    <t>CUST_11857</t>
  </si>
  <si>
    <t>CUST_11858</t>
  </si>
  <si>
    <t>CUST_11859</t>
  </si>
  <si>
    <t>CUST_11860</t>
  </si>
  <si>
    <t>CUST_11861</t>
  </si>
  <si>
    <t>CUST_11862</t>
  </si>
  <si>
    <t>CUST_11863</t>
  </si>
  <si>
    <t>CUST_11864</t>
  </si>
  <si>
    <t>CUST_11865</t>
  </si>
  <si>
    <t>CUST_11866</t>
  </si>
  <si>
    <t>CUST_11867</t>
  </si>
  <si>
    <t>CUST_11868</t>
  </si>
  <si>
    <t>CUST_11869</t>
  </si>
  <si>
    <t>CUST_11870</t>
  </si>
  <si>
    <t>CUST_11871</t>
  </si>
  <si>
    <t>CUST_11872</t>
  </si>
  <si>
    <t>CUST_11873</t>
  </si>
  <si>
    <t>CUST_11874</t>
  </si>
  <si>
    <t>CUST_11875</t>
  </si>
  <si>
    <t>CUST_11876</t>
  </si>
  <si>
    <t>CUST_11877</t>
  </si>
  <si>
    <t>CUST_11878</t>
  </si>
  <si>
    <t>CUST_11879</t>
  </si>
  <si>
    <t>CUST_11880</t>
  </si>
  <si>
    <t>CUST_11881</t>
  </si>
  <si>
    <t>CUST_11882</t>
  </si>
  <si>
    <t>CUST_11883</t>
  </si>
  <si>
    <t>CUST_11884</t>
  </si>
  <si>
    <t>CUST_11885</t>
  </si>
  <si>
    <t>CUST_11886</t>
  </si>
  <si>
    <t>CUST_11887</t>
  </si>
  <si>
    <t>CUST_11888</t>
  </si>
  <si>
    <t>CUST_11889</t>
  </si>
  <si>
    <t>CUST_11890</t>
  </si>
  <si>
    <t>CUST_11891</t>
  </si>
  <si>
    <t>CUST_11892</t>
  </si>
  <si>
    <t>CUST_11893</t>
  </si>
  <si>
    <t>CUST_11894</t>
  </si>
  <si>
    <t>CUST_11895</t>
  </si>
  <si>
    <t>CUST_11896</t>
  </si>
  <si>
    <t>CUST_11897</t>
  </si>
  <si>
    <t>CUST_11898</t>
  </si>
  <si>
    <t>CUST_11899</t>
  </si>
  <si>
    <t>CUST_11900</t>
  </si>
  <si>
    <t>CUST_11901</t>
  </si>
  <si>
    <t>CUST_11902</t>
  </si>
  <si>
    <t>CUST_11903</t>
  </si>
  <si>
    <t>CUST_11904</t>
  </si>
  <si>
    <t>CUST_11905</t>
  </si>
  <si>
    <t>CUST_11906</t>
  </si>
  <si>
    <t>CUST_11907</t>
  </si>
  <si>
    <t>CUST_11908</t>
  </si>
  <si>
    <t>CUST_11909</t>
  </si>
  <si>
    <t>CUST_11910</t>
  </si>
  <si>
    <t>CUST_11911</t>
  </si>
  <si>
    <t>CUST_11912</t>
  </si>
  <si>
    <t>CUST_11913</t>
  </si>
  <si>
    <t>CUST_11914</t>
  </si>
  <si>
    <t>CUST_11915</t>
  </si>
  <si>
    <t>CUST_11916</t>
  </si>
  <si>
    <t>CUST_11917</t>
  </si>
  <si>
    <t>CUST_11918</t>
  </si>
  <si>
    <t>CUST_11919</t>
  </si>
  <si>
    <t>CUST_11920</t>
  </si>
  <si>
    <t>CUST_11921</t>
  </si>
  <si>
    <t>CUST_11922</t>
  </si>
  <si>
    <t>CUST_11923</t>
  </si>
  <si>
    <t>CUST_11924</t>
  </si>
  <si>
    <t>CUST_11925</t>
  </si>
  <si>
    <t>CUST_11926</t>
  </si>
  <si>
    <t>CUST_11927</t>
  </si>
  <si>
    <t>CUST_11928</t>
  </si>
  <si>
    <t>CUST_11929</t>
  </si>
  <si>
    <t>CUST_11930</t>
  </si>
  <si>
    <t>CUST_11931</t>
  </si>
  <si>
    <t>CUST_11932</t>
  </si>
  <si>
    <t>CUST_11933</t>
  </si>
  <si>
    <t>CUST_11934</t>
  </si>
  <si>
    <t>CUST_11935</t>
  </si>
  <si>
    <t>CUST_11936</t>
  </si>
  <si>
    <t>CUST_11937</t>
  </si>
  <si>
    <t>CUST_11938</t>
  </si>
  <si>
    <t>CUST_11939</t>
  </si>
  <si>
    <t>CUST_11940</t>
  </si>
  <si>
    <t>CUST_11941</t>
  </si>
  <si>
    <t>CUST_11942</t>
  </si>
  <si>
    <t>CUST_11943</t>
  </si>
  <si>
    <t>CUST_11944</t>
  </si>
  <si>
    <t>CUST_11945</t>
  </si>
  <si>
    <t>CUST_11946</t>
  </si>
  <si>
    <t>CUST_11947</t>
  </si>
  <si>
    <t>CUST_11948</t>
  </si>
  <si>
    <t>CUST_11949</t>
  </si>
  <si>
    <t>CUST_11950</t>
  </si>
  <si>
    <t>CUST_11951</t>
  </si>
  <si>
    <t>CUST_11952</t>
  </si>
  <si>
    <t>CUST_11953</t>
  </si>
  <si>
    <t>CUST_11954</t>
  </si>
  <si>
    <t>CUST_11955</t>
  </si>
  <si>
    <t>CUST_11956</t>
  </si>
  <si>
    <t>CUST_11957</t>
  </si>
  <si>
    <t>CUST_11958</t>
  </si>
  <si>
    <t>CUST_11959</t>
  </si>
  <si>
    <t>CUST_11960</t>
  </si>
  <si>
    <t>CUST_11961</t>
  </si>
  <si>
    <t>CUST_11962</t>
  </si>
  <si>
    <t>CUST_11963</t>
  </si>
  <si>
    <t>CUST_11964</t>
  </si>
  <si>
    <t>CUST_11965</t>
  </si>
  <si>
    <t>CUST_11966</t>
  </si>
  <si>
    <t>CUST_11967</t>
  </si>
  <si>
    <t>CUST_11968</t>
  </si>
  <si>
    <t>CUST_11969</t>
  </si>
  <si>
    <t>CUST_11970</t>
  </si>
  <si>
    <t>CUST_11971</t>
  </si>
  <si>
    <t>CUST_11972</t>
  </si>
  <si>
    <t>CUST_11973</t>
  </si>
  <si>
    <t>CUST_11974</t>
  </si>
  <si>
    <t>CUST_11975</t>
  </si>
  <si>
    <t>CUST_11976</t>
  </si>
  <si>
    <t>CUST_11977</t>
  </si>
  <si>
    <t>CUST_11978</t>
  </si>
  <si>
    <t>CUST_11979</t>
  </si>
  <si>
    <t>CUST_11980</t>
  </si>
  <si>
    <t>CUST_11981</t>
  </si>
  <si>
    <t>CUST_11982</t>
  </si>
  <si>
    <t>CUST_11983</t>
  </si>
  <si>
    <t>CUST_11984</t>
  </si>
  <si>
    <t>CUST_11985</t>
  </si>
  <si>
    <t>CUST_11986</t>
  </si>
  <si>
    <t>CUST_11987</t>
  </si>
  <si>
    <t>CUST_11988</t>
  </si>
  <si>
    <t>CUST_11989</t>
  </si>
  <si>
    <t>CUST_11990</t>
  </si>
  <si>
    <t>CUST_11991</t>
  </si>
  <si>
    <t>CUST_11992</t>
  </si>
  <si>
    <t>CUST_11993</t>
  </si>
  <si>
    <t>CUST_11994</t>
  </si>
  <si>
    <t>CUST_11995</t>
  </si>
  <si>
    <t>CUST_11996</t>
  </si>
  <si>
    <t>CUST_11997</t>
  </si>
  <si>
    <t>CUST_11998</t>
  </si>
  <si>
    <t>CUST_11999</t>
  </si>
  <si>
    <t>CUST_12000</t>
  </si>
  <si>
    <t>check_null</t>
  </si>
  <si>
    <t>WHOLE_TABLE</t>
  </si>
  <si>
    <t>Identify Outliers</t>
  </si>
  <si>
    <t>total_spent</t>
  </si>
  <si>
    <t>Q1</t>
  </si>
  <si>
    <t>Q3</t>
  </si>
  <si>
    <t>IQR</t>
  </si>
  <si>
    <t>Lower_bound</t>
  </si>
  <si>
    <t>Upper_bound</t>
  </si>
  <si>
    <t>number_of_orders</t>
  </si>
  <si>
    <t>TotalSpent_Outlier_Flag</t>
  </si>
  <si>
    <t>OrderCount_Outlier_Flag</t>
  </si>
  <si>
    <t>Descriptive Analytics</t>
  </si>
  <si>
    <t>Average Customer Lifetime Value (CLV)</t>
  </si>
  <si>
    <t>Row Labels</t>
  </si>
  <si>
    <t>Grand Total</t>
  </si>
  <si>
    <t>Count of CustomerID</t>
  </si>
  <si>
    <t>Sum of TotalSpent</t>
  </si>
  <si>
    <t>Count of customers and total spent per channel</t>
  </si>
  <si>
    <t>Average of AvgOrderValue</t>
  </si>
  <si>
    <t>Average Order Value by Customer Segment</t>
  </si>
  <si>
    <t>See spending behavior by segment</t>
  </si>
  <si>
    <t>Customer Acquisition Cost (Proxy)</t>
  </si>
  <si>
    <t>Average Age</t>
  </si>
  <si>
    <t>Min Orders</t>
  </si>
  <si>
    <t>Max Orders</t>
  </si>
  <si>
    <t>Avg Total Spent</t>
  </si>
  <si>
    <t>Median Email CTR</t>
  </si>
  <si>
    <t>% Churned Customers</t>
  </si>
  <si>
    <t>(it is counting of 2 new columns)</t>
  </si>
  <si>
    <t>R_Score</t>
  </si>
  <si>
    <t>F_Score</t>
  </si>
  <si>
    <t>M_Score</t>
  </si>
  <si>
    <t>RFM_Score</t>
  </si>
  <si>
    <t>Customer_Segment</t>
  </si>
  <si>
    <t>2024-03-03 22:29:45</t>
  </si>
  <si>
    <t>2023-10-27 04:52:42</t>
  </si>
  <si>
    <t>2024-02-26 08:48:10</t>
  </si>
  <si>
    <t>2024-09-06 08:18:31</t>
  </si>
  <si>
    <t>2024-03-31 13:23:28</t>
  </si>
  <si>
    <t>2024-05-09 20:37:47</t>
  </si>
  <si>
    <t>2024-02-15 12:54:04</t>
  </si>
  <si>
    <t>2023-09-14 17:42:49</t>
  </si>
  <si>
    <t>2024-04-22 21:15:21</t>
  </si>
  <si>
    <t>2023-04-02 13:28:59</t>
  </si>
  <si>
    <t>2024-03-03 13:44:07</t>
  </si>
  <si>
    <t>2023-09-08 11:19:15</t>
  </si>
  <si>
    <t>2023-10-17 05:25:06</t>
  </si>
  <si>
    <t>2023-09-19 14:31:24</t>
  </si>
  <si>
    <t>2023-04-07 04:27:09</t>
  </si>
  <si>
    <t>2024-12-22 08:39:46</t>
  </si>
  <si>
    <t>2023-03-26 17:56:58</t>
  </si>
  <si>
    <t>2023-03-31 16:13:10</t>
  </si>
  <si>
    <t>2023-01-02 09:34:58</t>
  </si>
  <si>
    <t>2024-09-07 16:25:53</t>
  </si>
  <si>
    <t>2023-12-02 05:16:14</t>
  </si>
  <si>
    <t>2023-07-23 04:48:23</t>
  </si>
  <si>
    <t>2024-08-17 19:36:35</t>
  </si>
  <si>
    <t>2023-10-06 18:16:39</t>
  </si>
  <si>
    <t>2023-07-23 06:15:59</t>
  </si>
  <si>
    <t>2023-06-10 08:52:51</t>
  </si>
  <si>
    <t>2023-11-22 13:06:40</t>
  </si>
  <si>
    <t>2023-12-01 05:54:31</t>
  </si>
  <si>
    <t>2024-06-29 12:54:40</t>
  </si>
  <si>
    <t>2023-02-05 20:00:42</t>
  </si>
  <si>
    <t>2024-01-14 23:05:53</t>
  </si>
  <si>
    <t>2024-02-09 09:25:44</t>
  </si>
  <si>
    <t>2024-07-31 23:09:21</t>
  </si>
  <si>
    <t>2024-10-14 13:15:54</t>
  </si>
  <si>
    <t>2024-03-02 07:04:21</t>
  </si>
  <si>
    <t>2023-07-02 22:35:09</t>
  </si>
  <si>
    <t>2023-11-02 05:25:50</t>
  </si>
  <si>
    <t>2024-01-18 19:05:08</t>
  </si>
  <si>
    <t>2024-03-10 16:34:10</t>
  </si>
  <si>
    <t>2024-07-09 21:07:54</t>
  </si>
  <si>
    <t>2024-11-08 01:41:39</t>
  </si>
  <si>
    <t>2023-02-03 21:17:16</t>
  </si>
  <si>
    <t>2023-03-14 19:45:56</t>
  </si>
  <si>
    <t>2023-09-10 10:02:41</t>
  </si>
  <si>
    <t>2023-12-10 08:55:36</t>
  </si>
  <si>
    <t>2023-05-26 22:49:55</t>
  </si>
  <si>
    <t>2023-08-01 01:59:03</t>
  </si>
  <si>
    <t>2023-04-17 05:22:21</t>
  </si>
  <si>
    <t>2024-05-08 06:40:00</t>
  </si>
  <si>
    <t>2024-11-15 17:40:10</t>
  </si>
  <si>
    <t>2024-03-14 12:33:25</t>
  </si>
  <si>
    <t>2023-03-23 15:29:00</t>
  </si>
  <si>
    <t>2024-05-19 23:00:36</t>
  </si>
  <si>
    <t>2023-03-01 13:27:33</t>
  </si>
  <si>
    <t>2024-10-16 03:13:42</t>
  </si>
  <si>
    <t>2024-10-30 00:08:10</t>
  </si>
  <si>
    <t>2024-01-18 10:19:29</t>
  </si>
  <si>
    <t>2024-11-10 12:05:56</t>
  </si>
  <si>
    <t>2023-11-26 06:10:43</t>
  </si>
  <si>
    <t>2024-09-23 16:26:36</t>
  </si>
  <si>
    <t>2023-09-01 12:52:01</t>
  </si>
  <si>
    <t>2023-10-19 18:44:37</t>
  </si>
  <si>
    <t>2024-05-09 06:01:43</t>
  </si>
  <si>
    <t>2023-02-18 04:24:59</t>
  </si>
  <si>
    <t>2023-02-21 09:48:10</t>
  </si>
  <si>
    <t>2023-07-02 13:49:31</t>
  </si>
  <si>
    <t>2024-04-19 20:14:59</t>
  </si>
  <si>
    <t>2024-07-21 16:23:43</t>
  </si>
  <si>
    <t>2024-05-10 18:31:54</t>
  </si>
  <si>
    <t>2024-05-27 14:59:07</t>
  </si>
  <si>
    <t>2023-11-01 17:44:58</t>
  </si>
  <si>
    <t>2024-04-30 05:55:50</t>
  </si>
  <si>
    <t>2024-04-07 10:23:06</t>
  </si>
  <si>
    <t>2024-08-08 18:03:05</t>
  </si>
  <si>
    <t>2024-06-14 00:34:48</t>
  </si>
  <si>
    <t>2024-03-12 16:45:12</t>
  </si>
  <si>
    <t>2024-05-01 05:17:33</t>
  </si>
  <si>
    <t>2024-09-28 11:47:35</t>
  </si>
  <si>
    <t>2023-08-26 18:09:20</t>
  </si>
  <si>
    <t>2023-03-16 12:38:57</t>
  </si>
  <si>
    <t>2023-03-25 17:07:39</t>
  </si>
  <si>
    <t>2023-04-19 20:09:28</t>
  </si>
  <si>
    <t>2023-01-25 06:35:19</t>
  </si>
  <si>
    <t>2023-07-23 12:06:25</t>
  </si>
  <si>
    <t>2023-10-16 04:35:47</t>
  </si>
  <si>
    <t>2023-02-20 19:12:06</t>
  </si>
  <si>
    <t>2024-08-19 05:11:33</t>
  </si>
  <si>
    <t>2024-01-23 20:16:32</t>
  </si>
  <si>
    <t>2023-02-10 10:58:51</t>
  </si>
  <si>
    <t>2024-09-18 07:57:10</t>
  </si>
  <si>
    <t>2023-05-12 11:19:23</t>
  </si>
  <si>
    <t>2023-05-05 02:38:54</t>
  </si>
  <si>
    <t>2024-02-24 18:50:22</t>
  </si>
  <si>
    <t>2024-09-18 16:42:48</t>
  </si>
  <si>
    <t>2023-08-29 11:51:40</t>
  </si>
  <si>
    <t>2023-11-18 15:39:48</t>
  </si>
  <si>
    <t>2024-02-24 01:19:05</t>
  </si>
  <si>
    <t>2023-06-17 13:10:30</t>
  </si>
  <si>
    <t>2023-05-02 23:32:38</t>
  </si>
  <si>
    <t>2024-03-19 18:07:39</t>
  </si>
  <si>
    <t>2023-03-25 09:49:37</t>
  </si>
  <si>
    <t>2023-03-10 17:56:15</t>
  </si>
  <si>
    <t>2023-05-15 13:47:21</t>
  </si>
  <si>
    <t>2024-09-03 14:36:12</t>
  </si>
  <si>
    <t>2023-03-11 05:37:06</t>
  </si>
  <si>
    <t>2023-03-04 08:37:29</t>
  </si>
  <si>
    <t>2024-12-02 03:54:08</t>
  </si>
  <si>
    <t>2024-05-30 10:09:03</t>
  </si>
  <si>
    <t>2023-03-04 15:55:31</t>
  </si>
  <si>
    <t>2024-02-17 10:09:53</t>
  </si>
  <si>
    <t>2024-11-19 04:53:47</t>
  </si>
  <si>
    <t>2024-06-17 05:57:59</t>
  </si>
  <si>
    <t>2024-03-12 09:27:10</t>
  </si>
  <si>
    <t>2024-03-05 00:46:41</t>
  </si>
  <si>
    <t>2023-04-08 00:53:39</t>
  </si>
  <si>
    <t>2024-09-07 04:45:01</t>
  </si>
  <si>
    <t>2023-07-12 11:49:30</t>
  </si>
  <si>
    <t>2023-12-13 15:46:24</t>
  </si>
  <si>
    <t>2023-12-31 23:16:12</t>
  </si>
  <si>
    <t>2023-03-22 19:02:30</t>
  </si>
  <si>
    <t>2024-04-18 23:48:29</t>
  </si>
  <si>
    <t>2024-07-18 12:28:09</t>
  </si>
  <si>
    <t>2024-09-13 16:59:00</t>
  </si>
  <si>
    <t>2024-01-01 10:57:03</t>
  </si>
  <si>
    <t>2023-06-11 19:55:25</t>
  </si>
  <si>
    <t>2023-08-08 17:57:34</t>
  </si>
  <si>
    <t>2023-03-27 18:46:18</t>
  </si>
  <si>
    <t>2023-07-10 01:25:12</t>
  </si>
  <si>
    <t>2024-11-04 23:13:41</t>
  </si>
  <si>
    <t>2023-06-06 23:06:50</t>
  </si>
  <si>
    <t>2024-01-24 21:05:52</t>
  </si>
  <si>
    <t>2023-05-17 09:35:34</t>
  </si>
  <si>
    <t>2024-04-30 23:27:07</t>
  </si>
  <si>
    <t>2023-04-07 21:58:26</t>
  </si>
  <si>
    <t>2023-04-04 15:07:38</t>
  </si>
  <si>
    <t>2023-12-23 05:00:45</t>
  </si>
  <si>
    <t>2023-11-19 15:01:31</t>
  </si>
  <si>
    <t>2024-05-28 01:12:22</t>
  </si>
  <si>
    <t>2024-07-20 05:21:09</t>
  </si>
  <si>
    <t>2023-04-03 14:18:19</t>
  </si>
  <si>
    <t>2024-12-05 19:30:35</t>
  </si>
  <si>
    <t>2023-05-17 18:21:13</t>
  </si>
  <si>
    <t>2023-11-07 05:09:38</t>
  </si>
  <si>
    <t>2024-04-28 11:35:13</t>
  </si>
  <si>
    <t>2024-05-10 02:28:13</t>
  </si>
  <si>
    <t>2024-10-05 00:01:34</t>
  </si>
  <si>
    <t>2023-09-07 09:02:20</t>
  </si>
  <si>
    <t>2024-03-24 07:38:12</t>
  </si>
  <si>
    <t>2023-04-18 14:57:19</t>
  </si>
  <si>
    <t>2023-04-11 20:52:54</t>
  </si>
  <si>
    <t>2023-01-12 06:07:21</t>
  </si>
  <si>
    <t>2023-09-01 09:56:49</t>
  </si>
  <si>
    <t>2023-09-17 15:47:58</t>
  </si>
  <si>
    <t>2024-02-27 18:23:08</t>
  </si>
  <si>
    <t>2023-05-16 23:22:19</t>
  </si>
  <si>
    <t>2024-10-18 03:24:44</t>
  </si>
  <si>
    <t>2024-05-25 01:39:36</t>
  </si>
  <si>
    <t>2024-11-06 01:30:36</t>
  </si>
  <si>
    <t>2024-02-06 09:52:58</t>
  </si>
  <si>
    <t>2024-04-11 16:35:36</t>
  </si>
  <si>
    <t>2024-07-30 19:24:49</t>
  </si>
  <si>
    <t>2023-05-16 08:46:15</t>
  </si>
  <si>
    <t>2024-08-06 19:19:39</t>
  </si>
  <si>
    <t>2023-02-23 08:31:36</t>
  </si>
  <si>
    <t>2024-02-06 12:48:11</t>
  </si>
  <si>
    <t>2024-01-20 23:39:00</t>
  </si>
  <si>
    <t>2023-01-22 11:25:23</t>
  </si>
  <si>
    <t>2024-12-12 06:16:57</t>
  </si>
  <si>
    <t>2024-11-15 03:04:06</t>
  </si>
  <si>
    <t>2024-04-25 03:16:49</t>
  </si>
  <si>
    <t>2023-09-06 14:03:26</t>
  </si>
  <si>
    <t>2023-10-31 00:51:58</t>
  </si>
  <si>
    <t>2024-05-08 16:53:15</t>
  </si>
  <si>
    <t>2023-02-21 03:57:44</t>
  </si>
  <si>
    <t>2023-08-26 21:04:33</t>
  </si>
  <si>
    <t>2024-06-28 20:50:59</t>
  </si>
  <si>
    <t>2024-02-16 07:52:58</t>
  </si>
  <si>
    <t>2024-11-18 11:22:30</t>
  </si>
  <si>
    <t>2023-04-26 18:36:42</t>
  </si>
  <si>
    <t>2023-11-11 15:44:58</t>
  </si>
  <si>
    <t>2024-02-07 07:47:05</t>
  </si>
  <si>
    <t>2023-12-15 08:39:24</t>
  </si>
  <si>
    <t>2024-06-18 08:14:55</t>
  </si>
  <si>
    <t>2024-02-10 17:33:05</t>
  </si>
  <si>
    <t>2023-12-17 01:32:24</t>
  </si>
  <si>
    <t>2023-08-25 18:47:37</t>
  </si>
  <si>
    <t>2023-03-24 00:14:38</t>
  </si>
  <si>
    <t>2023-07-25 16:40:17</t>
  </si>
  <si>
    <t>2023-08-13 11:50:56</t>
  </si>
  <si>
    <t>2023-04-10 05:27:30</t>
  </si>
  <si>
    <t>2023-05-26 12:36:40</t>
  </si>
  <si>
    <t>2023-12-04 18:35:44</t>
  </si>
  <si>
    <t>2023-06-27 19:56:08</t>
  </si>
  <si>
    <t>2024-09-19 05:51:16</t>
  </si>
  <si>
    <t>2023-11-18 09:49:22</t>
  </si>
  <si>
    <t>2024-03-31 03:10:13</t>
  </si>
  <si>
    <t>2023-08-07 22:58:40</t>
  </si>
  <si>
    <t>2023-12-17 23:26:31</t>
  </si>
  <si>
    <t>2024-02-04 12:37:09</t>
  </si>
  <si>
    <t>2023-04-14 20:25:40</t>
  </si>
  <si>
    <t>2024-11-15 13:17:21</t>
  </si>
  <si>
    <t>2024-05-04 10:40:44</t>
  </si>
  <si>
    <t>2023-09-11 18:10:03</t>
  </si>
  <si>
    <t>2023-02-18 00:02:10</t>
  </si>
  <si>
    <t>2023-12-25 03:44:11</t>
  </si>
  <si>
    <t>2023-09-09 20:54:13</t>
  </si>
  <si>
    <t>2023-09-16 22:16:40</t>
  </si>
  <si>
    <t>2024-07-05 19:18:13</t>
  </si>
  <si>
    <t>2023-07-17 20:18:56</t>
  </si>
  <si>
    <t>2023-08-23 15:41:22</t>
  </si>
  <si>
    <t>2024-08-08 13:40:16</t>
  </si>
  <si>
    <t>2023-07-21 22:08:38</t>
  </si>
  <si>
    <t>2024-10-14 20:33:57</t>
  </si>
  <si>
    <t>2024-02-16 15:11:00</t>
  </si>
  <si>
    <t>2023-08-04 17:35:29</t>
  </si>
  <si>
    <t>2023-05-15 06:29:19</t>
  </si>
  <si>
    <t>2023-04-07 19:03:13</t>
  </si>
  <si>
    <t>2023-02-15 03:24:37</t>
  </si>
  <si>
    <t>2023-11-19 23:47:10</t>
  </si>
  <si>
    <t>2023-06-23 19:34:03</t>
  </si>
  <si>
    <t>2023-10-12 07:08:55</t>
  </si>
  <si>
    <t>2024-05-08 15:25:38</t>
  </si>
  <si>
    <t>2023-12-11 19:58:11</t>
  </si>
  <si>
    <t>2023-03-27 21:41:31</t>
  </si>
  <si>
    <t>2023-01-14 01:55:34</t>
  </si>
  <si>
    <t>2023-04-13 18:08:44</t>
  </si>
  <si>
    <t>2024-08-04 19:08:37</t>
  </si>
  <si>
    <t>2023-10-03 05:35:26</t>
  </si>
  <si>
    <t>2023-11-24 01:36:51</t>
  </si>
  <si>
    <t>2024-03-22 20:35:37</t>
  </si>
  <si>
    <t>2024-07-21 06:10:28</t>
  </si>
  <si>
    <t>2023-04-24 15:30:26</t>
  </si>
  <si>
    <t>2023-06-01 19:00:13</t>
  </si>
  <si>
    <t>2023-08-30 21:26:38</t>
  </si>
  <si>
    <t>2024-12-16 00:48:36</t>
  </si>
  <si>
    <t>2024-06-29 02:41:25</t>
  </si>
  <si>
    <t>2024-02-16 12:15:47</t>
  </si>
  <si>
    <t>2024-11-14 22:41:16</t>
  </si>
  <si>
    <t>2023-06-22 23:07:33</t>
  </si>
  <si>
    <t>2023-08-28 13:57:33</t>
  </si>
  <si>
    <t>2023-06-18 12:32:13</t>
  </si>
  <si>
    <t>2023-06-17 19:00:56</t>
  </si>
  <si>
    <t>2023-08-10 23:59:02</t>
  </si>
  <si>
    <t>2024-09-08 23:05:38</t>
  </si>
  <si>
    <t>2023-09-29 16:54:12</t>
  </si>
  <si>
    <t>2023-04-08 11:06:54</t>
  </si>
  <si>
    <t>2024-06-18 06:47:19</t>
  </si>
  <si>
    <t>2023-09-30 11:53:06</t>
  </si>
  <si>
    <t>2024-09-13 22:49:26</t>
  </si>
  <si>
    <t>2023-01-22 09:57:46</t>
  </si>
  <si>
    <t>2023-10-26 20:07:04</t>
  </si>
  <si>
    <t>2023-11-13 23:14:02</t>
  </si>
  <si>
    <t>2023-11-14 22:35:45</t>
  </si>
  <si>
    <t>2024-07-03 01:35:53</t>
  </si>
  <si>
    <t>2023-03-13 01:25:20</t>
  </si>
  <si>
    <t>2023-04-09 01:42:58</t>
  </si>
  <si>
    <t>2024-01-28 11:14:42</t>
  </si>
  <si>
    <t>2023-04-16 08:55:51</t>
  </si>
  <si>
    <t>2023-12-14 03:27:15</t>
  </si>
  <si>
    <t>2024-03-28 05:05:04</t>
  </si>
  <si>
    <t>2023-03-15 10:22:01</t>
  </si>
  <si>
    <t>2024-12-29 18:47:51</t>
  </si>
  <si>
    <t>2023-06-09 02:13:05</t>
  </si>
  <si>
    <t>2023-04-18 04:44:04</t>
  </si>
  <si>
    <t>2023-03-15 13:17:14</t>
  </si>
  <si>
    <t>2023-05-22 19:32:37</t>
  </si>
  <si>
    <t>2023-08-28 15:25:09</t>
  </si>
  <si>
    <t>2024-09-18 12:19:59</t>
  </si>
  <si>
    <t>2024-03-15 17:45:34</t>
  </si>
  <si>
    <t>2024-08-08 22:25:55</t>
  </si>
  <si>
    <t>2024-01-09 01:27:58</t>
  </si>
  <si>
    <t>2024-11-19 22:25:04</t>
  </si>
  <si>
    <t>2024-04-08 09:44:49</t>
  </si>
  <si>
    <t>2023-08-28 08:07:07</t>
  </si>
  <si>
    <t>2024-01-15 02:01:05</t>
  </si>
  <si>
    <t>2023-01-12 11:57:47</t>
  </si>
  <si>
    <t>2024-03-03 15:11:43</t>
  </si>
  <si>
    <t>2023-01-02 06:39:45</t>
  </si>
  <si>
    <t>2023-09-02 09:18:32</t>
  </si>
  <si>
    <t>2024-06-12 23:45:29</t>
  </si>
  <si>
    <t>2023-11-22 04:21:01</t>
  </si>
  <si>
    <t>2024-07-26 05:54:16</t>
  </si>
  <si>
    <t>2023-08-23 12:46:09</t>
  </si>
  <si>
    <t>2024-06-24 07:20:26</t>
  </si>
  <si>
    <t>2024-09-19 21:54:57</t>
  </si>
  <si>
    <t>2023-05-05 20:10:11</t>
  </si>
  <si>
    <t>2024-01-04 06:06:59</t>
  </si>
  <si>
    <t>2024-12-10 07:33:31</t>
  </si>
  <si>
    <t>2024-04-21 16:03:12</t>
  </si>
  <si>
    <t>2024-04-13 13:51:26</t>
  </si>
  <si>
    <t>2024-02-07 10:42:18</t>
  </si>
  <si>
    <t>2023-10-23 19:06:42</t>
  </si>
  <si>
    <t>2024-02-04 05:19:06</t>
  </si>
  <si>
    <t>2023-01-26 19:05:30</t>
  </si>
  <si>
    <t>2023-12-07 21:03:42</t>
  </si>
  <si>
    <t>2024-07-24 13:01:16</t>
  </si>
  <si>
    <t>2023-01-08 07:12:53</t>
  </si>
  <si>
    <t>2023-02-16 10:04:22</t>
  </si>
  <si>
    <t>2024-11-13 05:48:16</t>
  </si>
  <si>
    <t>2023-09-16 00:22:34</t>
  </si>
  <si>
    <t>2024-02-20 00:57:00</t>
  </si>
  <si>
    <t>2024-11-25 09:49:44</t>
  </si>
  <si>
    <t>2024-06-28 23:46:12</t>
  </si>
  <si>
    <t>2024-11-23 02:20:39</t>
  </si>
  <si>
    <t>2023-10-15 02:18:51</t>
  </si>
  <si>
    <t>2024-06-06 18:49:32</t>
  </si>
  <si>
    <t>2024-01-19 03:50:47</t>
  </si>
  <si>
    <t>2023-05-12 01:06:08</t>
  </si>
  <si>
    <t>2023-10-24 03:52:20</t>
  </si>
  <si>
    <t>2024-07-28 03:10:06</t>
  </si>
  <si>
    <t>2023-04-18 19:20:08</t>
  </si>
  <si>
    <t>2024-03-30 08:11:19</t>
  </si>
  <si>
    <t>2023-10-13 05:03:02</t>
  </si>
  <si>
    <t>2024-03-24 13:28:38</t>
  </si>
  <si>
    <t>2024-01-24 06:29:48</t>
  </si>
  <si>
    <t>2023-09-15 03:56:04</t>
  </si>
  <si>
    <t>2023-04-06 19:41:30</t>
  </si>
  <si>
    <t>2024-06-27 22:56:52</t>
  </si>
  <si>
    <t>2023-08-25 02:43:56</t>
  </si>
  <si>
    <t>2024-10-15 03:51:59</t>
  </si>
  <si>
    <t>2024-07-26 14:39:55</t>
  </si>
  <si>
    <t>2024-07-26 21:57:57</t>
  </si>
  <si>
    <t>2024-08-27 16:08:58</t>
  </si>
  <si>
    <t>2024-08-07 18:41:22</t>
  </si>
  <si>
    <t>2024-03-13 01:30:51</t>
  </si>
  <si>
    <t>2024-05-31 22:39:14</t>
  </si>
  <si>
    <t>2024-12-08 02:59:39</t>
  </si>
  <si>
    <t>2024-09-01 21:43:11</t>
  </si>
  <si>
    <t>2023-04-24 22:48:28</t>
  </si>
  <si>
    <t>2024-12-25 02:22:06</t>
  </si>
  <si>
    <t>2024-08-04 17:41:01</t>
  </si>
  <si>
    <t>2023-06-30 04:52:49</t>
  </si>
  <si>
    <t>2024-12-05 20:58:11</t>
  </si>
  <si>
    <t>2023-04-05 02:48:30</t>
  </si>
  <si>
    <t>2024-04-17 22:59:09</t>
  </si>
  <si>
    <t>2023-04-14 18:58:03</t>
  </si>
  <si>
    <t>2024-11-01 03:14:25</t>
  </si>
  <si>
    <t>2023-09-24 02:34:20</t>
  </si>
  <si>
    <t>2024-01-06 15:03:41</t>
  </si>
  <si>
    <t>2024-10-10 23:07:05</t>
  </si>
  <si>
    <t>2023-08-26 19:36:56</t>
  </si>
  <si>
    <t>2023-09-02 10:46:08</t>
  </si>
  <si>
    <t>2023-03-04 17:23:08</t>
  </si>
  <si>
    <t>2023-03-12 04:58:49</t>
  </si>
  <si>
    <t>2023-09-13 22:43:55</t>
  </si>
  <si>
    <t>2024-10-17 04:03:01</t>
  </si>
  <si>
    <t>2023-07-09 22:30:00</t>
  </si>
  <si>
    <t>2024-08-29 11:57:11</t>
  </si>
  <si>
    <t>2023-07-24 11:28:08</t>
  </si>
  <si>
    <t>2023-08-08 04:49:06</t>
  </si>
  <si>
    <t>2024-06-26 03:08:39</t>
  </si>
  <si>
    <t>2023-11-19 06:15:52</t>
  </si>
  <si>
    <t>2024-01-16 11:36:03</t>
  </si>
  <si>
    <t>2023-02-12 14:05:07</t>
  </si>
  <si>
    <t>2024-05-27 09:08:41</t>
  </si>
  <si>
    <t>2024-02-28 17:44:51</t>
  </si>
  <si>
    <t>2024-03-26 04:54:01</t>
  </si>
  <si>
    <t>2024-08-01 18:08:15</t>
  </si>
  <si>
    <t>2023-02-02 05:51:52</t>
  </si>
  <si>
    <t>2023-09-25 01:56:03</t>
  </si>
  <si>
    <t>2024-10-27 00:35:24</t>
  </si>
  <si>
    <t>2024-01-07 17:20:36</t>
  </si>
  <si>
    <t>2024-09-29 19:54:56</t>
  </si>
  <si>
    <t>2024-09-13 18:26:37</t>
  </si>
  <si>
    <t>2024-10-08 01:01:56</t>
  </si>
  <si>
    <t>2023-06-04 14:10:09</t>
  </si>
  <si>
    <t>2023-11-16 11:05:56</t>
  </si>
  <si>
    <t>2024-09-25 13:42:26</t>
  </si>
  <si>
    <t>2023-01-27 06:46:21</t>
  </si>
  <si>
    <t>2023-12-10 17:41:15</t>
  </si>
  <si>
    <t>2023-08-31 20:48:21</t>
  </si>
  <si>
    <t>2023-02-04 16:16:10</t>
  </si>
  <si>
    <t>2024-04-13 05:05:47</t>
  </si>
  <si>
    <t>2024-04-11 01:59:32</t>
  </si>
  <si>
    <t>2023-05-14 12:58:01</t>
  </si>
  <si>
    <t>2024-03-09 06:59:12</t>
  </si>
  <si>
    <t>2024-06-07 05:02:47</t>
  </si>
  <si>
    <t>2023-01-01 11:40:52</t>
  </si>
  <si>
    <t>2024-01-26 18:21:42</t>
  </si>
  <si>
    <t>2024-08-27 01:32:53</t>
  </si>
  <si>
    <t>2024-12-08 16:08:07</t>
  </si>
  <si>
    <t>2023-11-12 07:48:38</t>
  </si>
  <si>
    <t>2023-10-03 15:48:41</t>
  </si>
  <si>
    <t>2024-01-30 08:30:31</t>
  </si>
  <si>
    <t>2023-06-12 03:13:27</t>
  </si>
  <si>
    <t>2024-02-09 06:30:31</t>
  </si>
  <si>
    <t>2023-05-29 01:56:10</t>
  </si>
  <si>
    <t>2024-04-28 02:49:34</t>
  </si>
  <si>
    <t>2024-05-13 03:28:35</t>
  </si>
  <si>
    <t>2023-06-05 14:59:28</t>
  </si>
  <si>
    <t>2023-04-13 13:45:55</t>
  </si>
  <si>
    <t>2023-04-03 11:23:06</t>
  </si>
  <si>
    <t>2023-06-03 00:12:22</t>
  </si>
  <si>
    <t>2024-05-18 16:20:51</t>
  </si>
  <si>
    <t>2023-03-09 18:34:32</t>
  </si>
  <si>
    <t>2023-10-27 10:43:08</t>
  </si>
  <si>
    <t>2023-09-28 16:04:53</t>
  </si>
  <si>
    <t>2024-04-22 00:48:51</t>
  </si>
  <si>
    <t>2023-10-11 07:47:12</t>
  </si>
  <si>
    <t>2023-10-30 00:02:38</t>
  </si>
  <si>
    <t>2024-12-13 17:19:32</t>
  </si>
  <si>
    <t>2024-07-08 14:28:09</t>
  </si>
  <si>
    <t>2024-11-28 21:03:21</t>
  </si>
  <si>
    <t>2023-05-26 02:23:25</t>
  </si>
  <si>
    <t>2024-07-12 19:13:03</t>
  </si>
  <si>
    <t>2023-10-18 12:04:52</t>
  </si>
  <si>
    <t>2023-03-24 19:13:32</t>
  </si>
  <si>
    <t>2024-09-01 10:02:20</t>
  </si>
  <si>
    <t>2024-12-11 17:08:29</t>
  </si>
  <si>
    <t>2024-03-26 09:16:51</t>
  </si>
  <si>
    <t>2024-04-05 05:49:14</t>
  </si>
  <si>
    <t>2023-12-16 09:28:44</t>
  </si>
  <si>
    <t>2023-01-28 19:16:32</t>
  </si>
  <si>
    <t>2024-02-14 07:41:55</t>
  </si>
  <si>
    <t>2023-04-26 22:59:31</t>
  </si>
  <si>
    <t>2023-03-28 22:30:50</t>
  </si>
  <si>
    <t>2024-11-07 08:10:22</t>
  </si>
  <si>
    <t>2023-05-09 21:59:52</t>
  </si>
  <si>
    <t>2024-02-06 18:38:37</t>
  </si>
  <si>
    <t>2024-12-19 14:57:26</t>
  </si>
  <si>
    <t>2024-04-05 14:34:52</t>
  </si>
  <si>
    <t>2024-12-08 14:40:31</t>
  </si>
  <si>
    <t>2024-12-31 00:00:00</t>
  </si>
  <si>
    <t>2023-01-19 06:02:11</t>
  </si>
  <si>
    <t>2023-10-16 23:34:41</t>
  </si>
  <si>
    <t>2024-07-13 21:29:59</t>
  </si>
  <si>
    <t>2023-03-07 11:05:27</t>
  </si>
  <si>
    <t>2023-03-15 20:35:16</t>
  </si>
  <si>
    <t>2024-07-24 07:10:50</t>
  </si>
  <si>
    <t>2023-01-23 03:29:03</t>
  </si>
  <si>
    <t>2023-03-11 09:59:56</t>
  </si>
  <si>
    <t>2024-08-21 15:35:50</t>
  </si>
  <si>
    <t>2023-01-23 09:19:29</t>
  </si>
  <si>
    <t>2023-09-08 01:06:00</t>
  </si>
  <si>
    <t>2024-03-26 20:57:42</t>
  </si>
  <si>
    <t>2024-04-29 05:06:30</t>
  </si>
  <si>
    <t>2024-02-25 13:49:16</t>
  </si>
  <si>
    <t>2023-07-19 10:16:44</t>
  </si>
  <si>
    <t>2024-05-29 03:29:18</t>
  </si>
  <si>
    <t>2023-03-09 09:48:53</t>
  </si>
  <si>
    <t>2023-07-16 04:53:33</t>
  </si>
  <si>
    <t>2023-06-11 14:04:59</t>
  </si>
  <si>
    <t>2024-10-21 01:29:53</t>
  </si>
  <si>
    <t>2023-03-08 17:45:13</t>
  </si>
  <si>
    <t>2023-09-27 13:47:57</t>
  </si>
  <si>
    <t>2024-10-10 15:49:02</t>
  </si>
  <si>
    <t>2024-10-03 15:54:12</t>
  </si>
  <si>
    <t>2023-05-29 00:28:34</t>
  </si>
  <si>
    <t>2023-07-26 18:57:13</t>
  </si>
  <si>
    <t>2024-12-25 18:25:46</t>
  </si>
  <si>
    <t>2023-07-28 01:36:58</t>
  </si>
  <si>
    <t>2024-07-02 13:55:02</t>
  </si>
  <si>
    <t>2023-02-03 18:22:03</t>
  </si>
  <si>
    <t>2024-11-03 07:48:17</t>
  </si>
  <si>
    <t>2023-06-18 15:27:26</t>
  </si>
  <si>
    <t>2023-09-01 02:38:46</t>
  </si>
  <si>
    <t>2024-08-22 04:44:18</t>
  </si>
  <si>
    <t>2024-11-02 01:08:32</t>
  </si>
  <si>
    <t>2023-06-13 04:02:47</t>
  </si>
  <si>
    <t>2023-12-28 00:21:43</t>
  </si>
  <si>
    <t>2024-04-10 20:09:06</t>
  </si>
  <si>
    <t>2023-12-14 07:50:05</t>
  </si>
  <si>
    <t>2023-10-15 12:32:06</t>
  </si>
  <si>
    <t>2023-10-20 21:01:33</t>
  </si>
  <si>
    <t>2023-01-08 14:30:55</t>
  </si>
  <si>
    <t>2023-10-17 12:43:09</t>
  </si>
  <si>
    <t>2023-12-01 21:58:11</t>
  </si>
  <si>
    <t>2024-09-20 19:49:04</t>
  </si>
  <si>
    <t>2023-09-08 05:28:50</t>
  </si>
  <si>
    <t>2023-07-28 22:03:28</t>
  </si>
  <si>
    <t>2023-09-05 20:32:09</t>
  </si>
  <si>
    <t>2024-05-15 08:02:26</t>
  </si>
  <si>
    <t>2023-02-06 10:36:46</t>
  </si>
  <si>
    <t>2024-12-25 22:48:36</t>
  </si>
  <si>
    <t>2023-03-26 00:25:41</t>
  </si>
  <si>
    <t>2024-05-09 04:34:06</t>
  </si>
  <si>
    <t>2023-12-23 23:59:38</t>
  </si>
  <si>
    <t>2023-07-06 15:39:12</t>
  </si>
  <si>
    <t>2024-11-28 12:17:42</t>
  </si>
  <si>
    <t>2023-03-19 07:48:53</t>
  </si>
  <si>
    <t>2023-11-01 00:13:41</t>
  </si>
  <si>
    <t>2023-09-26 17:21:27</t>
  </si>
  <si>
    <t>2024-05-13 02:00:58</t>
  </si>
  <si>
    <t>2024-03-31 22:09:07</t>
  </si>
  <si>
    <t>2023-09-10 17:20:44</t>
  </si>
  <si>
    <t>2023-01-28 07:35:41</t>
  </si>
  <si>
    <t>2024-07-23 15:07:09</t>
  </si>
  <si>
    <t>2024-10-20 12:21:25</t>
  </si>
  <si>
    <t>2024-03-18 08:32:41</t>
  </si>
  <si>
    <t>2023-10-25 00:18:50</t>
  </si>
  <si>
    <t>2023-11-17 16:18:05</t>
  </si>
  <si>
    <t>2024-03-02 11:27:11</t>
  </si>
  <si>
    <t>2023-02-17 22:34:33</t>
  </si>
  <si>
    <t>2023-06-12 20:44:45</t>
  </si>
  <si>
    <t>2024-10-03 10:03:46</t>
  </si>
  <si>
    <t>2024-07-10 11:43:59</t>
  </si>
  <si>
    <t>2023-06-30 23:51:43</t>
  </si>
  <si>
    <t>2024-02-12 01:40:27</t>
  </si>
  <si>
    <t>2024-11-06 00:03:00</t>
  </si>
  <si>
    <t>2024-09-12 14:42:04</t>
  </si>
  <si>
    <t>2023-01-30 22:22:48</t>
  </si>
  <si>
    <t>2024-02-28 01:41:10</t>
  </si>
  <si>
    <t>2023-05-03 19:59:08</t>
  </si>
  <si>
    <t>2023-01-21 13:31:16</t>
  </si>
  <si>
    <t>2024-01-16 14:31:16</t>
  </si>
  <si>
    <t>2024-08-25 08:39:53</t>
  </si>
  <si>
    <t>2023-08-17 23:53:53</t>
  </si>
  <si>
    <t>2024-01-14 05:34:35</t>
  </si>
  <si>
    <t>2023-11-25 15:34:38</t>
  </si>
  <si>
    <t>2024-12-05 12:12:32</t>
  </si>
  <si>
    <t>2023-11-12 13:39:04</t>
  </si>
  <si>
    <t>2023-06-01 13:09:47</t>
  </si>
  <si>
    <t>2023-02-11 19:06:13</t>
  </si>
  <si>
    <t>2024-03-07 05:20:33</t>
  </si>
  <si>
    <t>2024-12-22 07:12:09</t>
  </si>
  <si>
    <t>2023-09-23 19:16:18</t>
  </si>
  <si>
    <t>2023-05-21 12:52:52</t>
  </si>
  <si>
    <t>2023-07-14 13:28:09</t>
  </si>
  <si>
    <t>2023-06-17 10:15:17</t>
  </si>
  <si>
    <t>2023-02-23 17:17:15</t>
  </si>
  <si>
    <t>2023-06-09 13:53:57</t>
  </si>
  <si>
    <t>2023-04-21 10:07:15</t>
  </si>
  <si>
    <t>2024-06-15 18:55:25</t>
  </si>
  <si>
    <t>2023-05-21 15:48:05</t>
  </si>
  <si>
    <t>2024-10-21 16:05:58</t>
  </si>
  <si>
    <t>2023-08-21 15:30:19</t>
  </si>
  <si>
    <t>2024-04-22 03:44:04</t>
  </si>
  <si>
    <t>2023-09-13 08:07:50</t>
  </si>
  <si>
    <t>2024-06-14 09:20:27</t>
  </si>
  <si>
    <t>2023-01-17 13:09:11</t>
  </si>
  <si>
    <t>2023-11-23 22:41:38</t>
  </si>
  <si>
    <t>2023-06-21 15:00:12</t>
  </si>
  <si>
    <t>2023-10-20 03:30:15</t>
  </si>
  <si>
    <t>2024-03-12 03:36:44</t>
  </si>
  <si>
    <t>2024-07-15 23:08:38</t>
  </si>
  <si>
    <t>2024-12-14 05:00:23</t>
  </si>
  <si>
    <t>2024-10-03 21:44:38</t>
  </si>
  <si>
    <t>2024-04-04 06:27:31</t>
  </si>
  <si>
    <t>2023-09-16 12:03:25</t>
  </si>
  <si>
    <t>2023-05-04 01:49:34</t>
  </si>
  <si>
    <t>2023-02-15 13:37:52</t>
  </si>
  <si>
    <t>2024-03-27 02:48:08</t>
  </si>
  <si>
    <t>2024-07-14 22:19:19</t>
  </si>
  <si>
    <t>2024-02-19 01:35:17</t>
  </si>
  <si>
    <t>2023-12-05 17:57:27</t>
  </si>
  <si>
    <t>2024-01-08 13:47:07</t>
  </si>
  <si>
    <t>2024-02-12 22:06:57</t>
  </si>
  <si>
    <t>2024-09-22 22:55:19</t>
  </si>
  <si>
    <t>2023-12-13 04:05:32</t>
  </si>
  <si>
    <t>2023-03-14 13:55:31</t>
  </si>
  <si>
    <t>2023-06-22 21:39:57</t>
  </si>
  <si>
    <t>2023-04-04 00:31:34</t>
  </si>
  <si>
    <t>2023-07-04 21:18:35</t>
  </si>
  <si>
    <t>2024-06-18 03:52:06</t>
  </si>
  <si>
    <t>2024-10-31 09:43:08</t>
  </si>
  <si>
    <t>2024-07-12 14:50:14</t>
  </si>
  <si>
    <t>2023-03-13 08:43:22</t>
  </si>
  <si>
    <t>2023-09-15 17:04:32</t>
  </si>
  <si>
    <t>2023-06-21 10:37:22</t>
  </si>
  <si>
    <t>2023-09-07 10:29:56</t>
  </si>
  <si>
    <t>2024-08-05 11:12:18</t>
  </si>
  <si>
    <t>2024-07-11 11:05:42</t>
  </si>
  <si>
    <t>2023-02-28 08:15:24</t>
  </si>
  <si>
    <t>2023-09-14 06:01:57</t>
  </si>
  <si>
    <t>2024-06-09 19:49:54</t>
  </si>
  <si>
    <t>2023-10-04 18:05:37</t>
  </si>
  <si>
    <t>2024-03-26 13:39:40</t>
  </si>
  <si>
    <t>2023-05-26 19:54:42</t>
  </si>
  <si>
    <t>2023-04-25 00:16:05</t>
  </si>
  <si>
    <t>2023-09-23 00:17:24</t>
  </si>
  <si>
    <t>2024-10-08 05:24:45</t>
  </si>
  <si>
    <t>2023-02-09 04:19:06</t>
  </si>
  <si>
    <t>2023-11-19 01:53:03</t>
  </si>
  <si>
    <t>2024-01-30 12:53:21</t>
  </si>
  <si>
    <t>2023-02-03 13:59:14</t>
  </si>
  <si>
    <t>2023-11-26 07:38:19</t>
  </si>
  <si>
    <t>2023-06-15 08:36:39</t>
  </si>
  <si>
    <t>2023-04-02 10:33:46</t>
  </si>
  <si>
    <t>2024-12-21 10:45:39</t>
  </si>
  <si>
    <t>2024-12-16 18:19:53</t>
  </si>
  <si>
    <t>2023-07-20 09:38:27</t>
  </si>
  <si>
    <t>2024-10-09 07:41:41</t>
  </si>
  <si>
    <t>2024-03-17 03:20:32</t>
  </si>
  <si>
    <t>2024-07-31 21:41:45</t>
  </si>
  <si>
    <t>2024-07-27 14:01:38</t>
  </si>
  <si>
    <t>2024-08-07 15:46:10</t>
  </si>
  <si>
    <t>2024-05-14 04:17:54</t>
  </si>
  <si>
    <t>2023-04-18 00:21:15</t>
  </si>
  <si>
    <t>2024-03-18 23:08:45</t>
  </si>
  <si>
    <t>2024-07-27 05:15:59</t>
  </si>
  <si>
    <t>2024-10-04 21:06:21</t>
  </si>
  <si>
    <t>2023-03-11 11:27:32</t>
  </si>
  <si>
    <t>2024-09-19 23:22:33</t>
  </si>
  <si>
    <t>2024-04-19 04:11:18</t>
  </si>
  <si>
    <t>2024-05-30 05:46:14</t>
  </si>
  <si>
    <t>2023-12-23 10:51:10</t>
  </si>
  <si>
    <t>2023-09-19 05:45:45</t>
  </si>
  <si>
    <t>2024-10-29 03:41:40</t>
  </si>
  <si>
    <t>2023-06-17 23:23:45</t>
  </si>
  <si>
    <t>2024-08-14 18:36:13</t>
  </si>
  <si>
    <t>2023-09-03 05:45:02</t>
  </si>
  <si>
    <t>2023-09-11 15:14:50</t>
  </si>
  <si>
    <t>2024-08-13 19:14:30</t>
  </si>
  <si>
    <t>2023-01-13 15:42:19</t>
  </si>
  <si>
    <t>2024-03-27 15:56:36</t>
  </si>
  <si>
    <t>2023-04-03 21:36:21</t>
  </si>
  <si>
    <t>2023-03-01 07:37:07</t>
  </si>
  <si>
    <t>2023-06-26 05:58:21</t>
  </si>
  <si>
    <t>2023-06-27 22:51:21</t>
  </si>
  <si>
    <t>2024-06-04 12:48:04</t>
  </si>
  <si>
    <t>2023-07-08 12:55:01</t>
  </si>
  <si>
    <t>2023-05-03 22:54:21</t>
  </si>
  <si>
    <t>2024-01-12 09:46:22</t>
  </si>
  <si>
    <t>2023-03-18 02:36:44</t>
  </si>
  <si>
    <t>2023-11-28 16:35:00</t>
  </si>
  <si>
    <t>2023-03-10 23:46:41</t>
  </si>
  <si>
    <t>2024-03-07 11:10:59</t>
  </si>
  <si>
    <t>2023-11-26 04:43:06</t>
  </si>
  <si>
    <t>2024-07-17 10:11:13</t>
  </si>
  <si>
    <t>2024-12-18 09:45:17</t>
  </si>
  <si>
    <t>2024-11-12 12:16:59</t>
  </si>
  <si>
    <t>2023-05-12 14:14:35</t>
  </si>
  <si>
    <t>2024-03-13 11:44:06</t>
  </si>
  <si>
    <t>2023-03-01 06:09:31</t>
  </si>
  <si>
    <t>2023-12-07 10:50:27</t>
  </si>
  <si>
    <t>2023-07-15 21:35:30</t>
  </si>
  <si>
    <t>2024-07-07 12:11:13</t>
  </si>
  <si>
    <t>2023-01-30 16:32:22</t>
  </si>
  <si>
    <t>2024-07-30 12:06:47</t>
  </si>
  <si>
    <t>2023-07-24 04:10:06</t>
  </si>
  <si>
    <t>2024-09-20 00:50:10</t>
  </si>
  <si>
    <t>2023-09-05 00:05:38</t>
  </si>
  <si>
    <t>2023-12-13 02:37:56</t>
  </si>
  <si>
    <t>2024-01-15 19:32:23</t>
  </si>
  <si>
    <t>2023-12-28 04:44:33</t>
  </si>
  <si>
    <t>2024-02-11 06:41:33</t>
  </si>
  <si>
    <t>2023-07-15 17:12:41</t>
  </si>
  <si>
    <t>2024-12-08 13:12:54</t>
  </si>
  <si>
    <t>2023-11-29 01:20:39</t>
  </si>
  <si>
    <t>2024-05-06 05:01:21</t>
  </si>
  <si>
    <t>2023-11-18 18:35:01</t>
  </si>
  <si>
    <t>2023-02-10 19:44:30</t>
  </si>
  <si>
    <t>2024-05-27 19:21:56</t>
  </si>
  <si>
    <t>2024-04-22 08:06:53</t>
  </si>
  <si>
    <t>2024-03-04 16:01:02</t>
  </si>
  <si>
    <t>2023-03-27 02:42:37</t>
  </si>
  <si>
    <t>2023-07-08 04:09:23</t>
  </si>
  <si>
    <t>2024-12-16 09:34:15</t>
  </si>
  <si>
    <t>2024-11-26 00:25:48</t>
  </si>
  <si>
    <t>2024-12-13 14:24:19</t>
  </si>
  <si>
    <t>2023-05-25 08:52:07</t>
  </si>
  <si>
    <t>2023-11-11 02:36:30</t>
  </si>
  <si>
    <t>2024-11-01 09:04:51</t>
  </si>
  <si>
    <t>2023-07-05 23:35:31</t>
  </si>
  <si>
    <t>2024-02-04 11:09:32</t>
  </si>
  <si>
    <t>2024-04-30 20:31:54</t>
  </si>
  <si>
    <t>2023-10-25 13:27:18</t>
  </si>
  <si>
    <t>2024-05-05 04:12:01</t>
  </si>
  <si>
    <t>2023-05-25 23:28:12</t>
  </si>
  <si>
    <t>2023-05-13 00:27:51</t>
  </si>
  <si>
    <t>2023-09-20 18:15:56</t>
  </si>
  <si>
    <t>2024-05-11 03:17:32</t>
  </si>
  <si>
    <t>2023-09-10 05:39:52</t>
  </si>
  <si>
    <t>2023-06-30 18:01:17</t>
  </si>
  <si>
    <t>2024-04-09 12:01:44</t>
  </si>
  <si>
    <t>2024-03-01 01:52:13</t>
  </si>
  <si>
    <t>2024-12-12 17:57:49</t>
  </si>
  <si>
    <t>2024-11-18 04:04:28</t>
  </si>
  <si>
    <t>2024-06-28 22:18:35</t>
  </si>
  <si>
    <t>2024-02-29 15:38:57</t>
  </si>
  <si>
    <t>2024-07-14 17:56:29</t>
  </si>
  <si>
    <t>2024-07-12 00:14:10</t>
  </si>
  <si>
    <t>2024-08-21 18:31:03</t>
  </si>
  <si>
    <t>2023-02-21 21:29:02</t>
  </si>
  <si>
    <t>2024-05-23 10:14:13</t>
  </si>
  <si>
    <t>2024-06-01 11:47:42</t>
  </si>
  <si>
    <t>2023-11-01 10:26:56</t>
  </si>
  <si>
    <t>2023-01-31 04:13:13</t>
  </si>
  <si>
    <t>2024-12-18 18:30:56</t>
  </si>
  <si>
    <t>2023-07-16 15:06:48</t>
  </si>
  <si>
    <t>2023-03-02 20:07:18</t>
  </si>
  <si>
    <t>2024-06-16 10:59:06</t>
  </si>
  <si>
    <t>2023-02-23 02:41:10</t>
  </si>
  <si>
    <t>2023-12-24 21:53:45</t>
  </si>
  <si>
    <t>2024-12-26 09:01:51</t>
  </si>
  <si>
    <t>2023-06-04 22:55:48</t>
  </si>
  <si>
    <t>2023-08-20 17:36:12</t>
  </si>
  <si>
    <t>2024-07-04 22:51:43</t>
  </si>
  <si>
    <t>2023-04-20 18:03:34</t>
  </si>
  <si>
    <t>2024-11-24 00:14:46</t>
  </si>
  <si>
    <t>2024-12-23 05:06:16</t>
  </si>
  <si>
    <t>2023-02-02 14:37:31</t>
  </si>
  <si>
    <t>2024-06-16 13:54:19</t>
  </si>
  <si>
    <t>2023-05-17 11:03:11</t>
  </si>
  <si>
    <t>2023-10-17 08:20:19</t>
  </si>
  <si>
    <t>2024-03-27 10:06:10</t>
  </si>
  <si>
    <t>2023-01-13 04:01:28</t>
  </si>
  <si>
    <t>2023-11-14 16:45:19</t>
  </si>
  <si>
    <t>2023-10-12 21:44:59</t>
  </si>
  <si>
    <t>2024-01-26 06:40:50</t>
  </si>
  <si>
    <t>2023-01-05 22:16:11</t>
  </si>
  <si>
    <t>2024-09-03 11:40:59</t>
  </si>
  <si>
    <t>2024-11-04 01:19:34</t>
  </si>
  <si>
    <t>2024-03-09 17:12:27</t>
  </si>
  <si>
    <t>2023-11-16 03:47:54</t>
  </si>
  <si>
    <t>2023-07-31 09:55:22</t>
  </si>
  <si>
    <t>2023-03-26 01:53:17</t>
  </si>
  <si>
    <t>2024-08-12 15:29:57</t>
  </si>
  <si>
    <t>2024-10-07 11:53:28</t>
  </si>
  <si>
    <t>2023-01-06 11:24:39</t>
  </si>
  <si>
    <t>2023-05-10 03:50:18</t>
  </si>
  <si>
    <t>2024-11-07 05:15:09</t>
  </si>
  <si>
    <t>2024-07-29 18:35:30</t>
  </si>
  <si>
    <t>2023-08-15 07:39:09</t>
  </si>
  <si>
    <t>2023-10-15 09:36:53</t>
  </si>
  <si>
    <t>2023-06-23 06:25:36</t>
  </si>
  <si>
    <t>2024-10-30 08:53:48</t>
  </si>
  <si>
    <t>2024-12-07 13:51:11</t>
  </si>
  <si>
    <t>2024-04-05 01:26:24</t>
  </si>
  <si>
    <t>2023-07-19 17:34:46</t>
  </si>
  <si>
    <t>2024-06-25 00:51:43</t>
  </si>
  <si>
    <t>2024-05-15 15:20:29</t>
  </si>
  <si>
    <t>2023-11-11 01:08:53</t>
  </si>
  <si>
    <t>2023-04-01 00:58:48</t>
  </si>
  <si>
    <t>2024-12-19 09:07:00</t>
  </si>
  <si>
    <t>2024-11-08 08:59:41</t>
  </si>
  <si>
    <t>2024-08-14 06:55:21</t>
  </si>
  <si>
    <t>2023-07-22 15:39:55</t>
  </si>
  <si>
    <t>2023-01-23 06:24:16</t>
  </si>
  <si>
    <t>2024-04-02 09:11:41</t>
  </si>
  <si>
    <t>2024-09-07 06:12:38</t>
  </si>
  <si>
    <t>2024-05-28 12:53:13</t>
  </si>
  <si>
    <t>2023-04-04 19:30:27</t>
  </si>
  <si>
    <t>2023-07-22 06:54:16</t>
  </si>
  <si>
    <t>2024-03-09 20:07:40</t>
  </si>
  <si>
    <t>2024-11-05 22:35:24</t>
  </si>
  <si>
    <t>2023-12-07 02:04:49</t>
  </si>
  <si>
    <t>2024-12-11 22:58:55</t>
  </si>
  <si>
    <t>2024-03-26 12:12:04</t>
  </si>
  <si>
    <t>2023-08-04 14:40:16</t>
  </si>
  <si>
    <t>2024-01-25 11:41:56</t>
  </si>
  <si>
    <t>2024-04-06 02:15:44</t>
  </si>
  <si>
    <t>2024-11-11 10:00:03</t>
  </si>
  <si>
    <t>2023-05-18 04:34:28</t>
  </si>
  <si>
    <t>2023-12-21 17:58:10</t>
  </si>
  <si>
    <t>2023-11-25 09:44:13</t>
  </si>
  <si>
    <t>2023-08-15 17:52:25</t>
  </si>
  <si>
    <t>2023-08-12 03:43:35</t>
  </si>
  <si>
    <t>2024-06-06 15:54:19</t>
  </si>
  <si>
    <t>2024-08-27 23:27:00</t>
  </si>
  <si>
    <t>2024-02-27 00:51:51</t>
  </si>
  <si>
    <t>2023-12-13 23:04:26</t>
  </si>
  <si>
    <t>2024-06-21 12:10:30</t>
  </si>
  <si>
    <t>2023-04-24 08:12:24</t>
  </si>
  <si>
    <t>2024-11-17 13:28:23</t>
  </si>
  <si>
    <t>2024-09-13 08:13:22</t>
  </si>
  <si>
    <t>2024-12-25 00:54:29</t>
  </si>
  <si>
    <t>2023-03-23 06:43:21</t>
  </si>
  <si>
    <t>2023-08-30 08:18:10</t>
  </si>
  <si>
    <t>2024-04-20 21:04:18</t>
  </si>
  <si>
    <t>2024-06-01 00:06:50</t>
  </si>
  <si>
    <t>2024-01-06 04:50:25</t>
  </si>
  <si>
    <t>2023-09-19 07:13:21</t>
  </si>
  <si>
    <t>2023-10-27 13:38:21</t>
  </si>
  <si>
    <t>2023-11-27 04:04:49</t>
  </si>
  <si>
    <t>2023-10-21 10:10:01</t>
  </si>
  <si>
    <t>2023-05-20 20:49:11</t>
  </si>
  <si>
    <t>2024-06-08 13:10:09</t>
  </si>
  <si>
    <t>2023-02-10 21:12:06</t>
  </si>
  <si>
    <t>2024-05-10 06:51:02</t>
  </si>
  <si>
    <t>2024-06-19 03:13:49</t>
  </si>
  <si>
    <t>2024-11-02 21:35:02</t>
  </si>
  <si>
    <t>2023-08-18 17:25:10</t>
  </si>
  <si>
    <t>2023-08-07 11:17:49</t>
  </si>
  <si>
    <t>2024-05-09 14:47:21</t>
  </si>
  <si>
    <t>2023-11-22 01:25:48</t>
  </si>
  <si>
    <t>2024-10-15 14:05:14</t>
  </si>
  <si>
    <t>2024-02-23 04:52:35</t>
  </si>
  <si>
    <t>2023-01-20 17:04:46</t>
  </si>
  <si>
    <t>2023-09-12 01:28:05</t>
  </si>
  <si>
    <t>2023-12-07 15:13:17</t>
  </si>
  <si>
    <t>2024-05-23 14:37:02</t>
  </si>
  <si>
    <t>2024-09-10 10:08:13</t>
  </si>
  <si>
    <t>2023-10-10 06:57:52</t>
  </si>
  <si>
    <t>2024-05-31 19:44:01</t>
  </si>
  <si>
    <t>2023-10-31 03:47:11</t>
  </si>
  <si>
    <t>2023-12-12 13:29:28</t>
  </si>
  <si>
    <t>2023-05-29 23:50:17</t>
  </si>
  <si>
    <t>2024-10-07 13:21:04</t>
  </si>
  <si>
    <t>2024-06-24 11:43:16</t>
  </si>
  <si>
    <t>2024-05-14 05:45:31</t>
  </si>
  <si>
    <t>2024-07-13 11:16:44</t>
  </si>
  <si>
    <t>2024-06-19 14:54:40</t>
  </si>
  <si>
    <t>2023-06-18 21:17:52</t>
  </si>
  <si>
    <t>2024-11-02 23:02:38</t>
  </si>
  <si>
    <t>2023-10-19 17:17:00</t>
  </si>
  <si>
    <t>2024-05-22 22:33:21</t>
  </si>
  <si>
    <t>2024-02-17 23:18:21</t>
  </si>
  <si>
    <t>2024-06-28 12:05:20</t>
  </si>
  <si>
    <t>2023-10-28 21:45:43</t>
  </si>
  <si>
    <t>2024-12-21 20:58:54</t>
  </si>
  <si>
    <t>2023-10-11 09:14:48</t>
  </si>
  <si>
    <t>2023-10-18 03:19:13</t>
  </si>
  <si>
    <t>2024-08-04 08:55:22</t>
  </si>
  <si>
    <t>2024-11-12 13:44:35</t>
  </si>
  <si>
    <t>2023-03-10 16:28:39</t>
  </si>
  <si>
    <t>2024-04-23 20:37:04</t>
  </si>
  <si>
    <t>2024-11-18 08:27:17</t>
  </si>
  <si>
    <t>2023-08-17 13:40:38</t>
  </si>
  <si>
    <t>2024-08-23 09:56:27</t>
  </si>
  <si>
    <t>2023-08-27 17:31:03</t>
  </si>
  <si>
    <t>2023-11-23 08:05:34</t>
  </si>
  <si>
    <t>2023-03-20 11:33:25</t>
  </si>
  <si>
    <t>2023-03-25 05:26:47</t>
  </si>
  <si>
    <t>2024-07-16 18:07:32</t>
  </si>
  <si>
    <t>2024-05-16 00:06:07</t>
  </si>
  <si>
    <t>2024-07-07 03:25:35</t>
  </si>
  <si>
    <t>2024-05-21 23:11:38</t>
  </si>
  <si>
    <t>2024-09-25 04:56:47</t>
  </si>
  <si>
    <t>2023-01-10 08:51:31</t>
  </si>
  <si>
    <t>2024-12-01 07:27:38</t>
  </si>
  <si>
    <t>2024-04-14 02:59:54</t>
  </si>
  <si>
    <t>2023-11-12 09:16:15</t>
  </si>
  <si>
    <t>2024-11-19 03:26:11</t>
  </si>
  <si>
    <t>2023-01-12 03:12:08</t>
  </si>
  <si>
    <t>2023-04-30 14:35:57</t>
  </si>
  <si>
    <t>2024-04-22 06:39:16</t>
  </si>
  <si>
    <t>2023-07-05 22:07:55</t>
  </si>
  <si>
    <t>2023-09-07 22:10:47</t>
  </si>
  <si>
    <t>2023-09-28 07:19:14</t>
  </si>
  <si>
    <t>2023-01-26 08:52:15</t>
  </si>
  <si>
    <t>2024-05-03 11:19:01</t>
  </si>
  <si>
    <t>2024-11-16 00:58:12</t>
  </si>
  <si>
    <t>2023-09-28 02:56:25</t>
  </si>
  <si>
    <t>2023-12-26 20:37:11</t>
  </si>
  <si>
    <t>2024-08-30 01:05:39</t>
  </si>
  <si>
    <t>2024-10-01 02:34:42</t>
  </si>
  <si>
    <t>2024-05-04 22:21:36</t>
  </si>
  <si>
    <t>2023-04-20 16:35:58</t>
  </si>
  <si>
    <t>2024-07-11 12:33:18</t>
  </si>
  <si>
    <t>2024-08-15 23:48:22</t>
  </si>
  <si>
    <t>2023-04-09 16:19:02</t>
  </si>
  <si>
    <t>2023-10-15 16:54:55</t>
  </si>
  <si>
    <t>2023-06-28 11:59:49</t>
  </si>
  <si>
    <t>2024-08-11 11:45:25</t>
  </si>
  <si>
    <t>2023-05-21 11:25:15</t>
  </si>
  <si>
    <t>2024-07-03 10:21:32</t>
  </si>
  <si>
    <t>2023-01-28 17:48:56</t>
  </si>
  <si>
    <t>2023-01-11 00:55:12</t>
  </si>
  <si>
    <t>2023-09-02 13:41:21</t>
  </si>
  <si>
    <t>2023-01-29 15:43:02</t>
  </si>
  <si>
    <t>2024-03-09 04:03:59</t>
  </si>
  <si>
    <t>2023-12-07 23:58:55</t>
  </si>
  <si>
    <t>2023-10-12 18:49:46</t>
  </si>
  <si>
    <t>2023-11-26 16:23:58</t>
  </si>
  <si>
    <t>2024-12-14 02:05:10</t>
  </si>
  <si>
    <t>2023-07-11 03:42:08</t>
  </si>
  <si>
    <t>2024-06-05 13:37:23</t>
  </si>
  <si>
    <t>2023-05-15 22:33:00</t>
  </si>
  <si>
    <t>2023-12-04 21:30:57</t>
  </si>
  <si>
    <t>2024-08-06 23:42:29</t>
  </si>
  <si>
    <t>2024-02-26 10:15:46</t>
  </si>
  <si>
    <t>2024-01-25 10:14:20</t>
  </si>
  <si>
    <t>2023-08-25 04:11:32</t>
  </si>
  <si>
    <t>2024-06-09 09:36:39</t>
  </si>
  <si>
    <t>2024-10-09 01:51:15</t>
  </si>
  <si>
    <t>2023-01-14 23:49:41</t>
  </si>
  <si>
    <t>2023-05-17 16:53:36</t>
  </si>
  <si>
    <t>2024-05-01 11:07:59</t>
  </si>
  <si>
    <t>2024-01-22 06:18:45</t>
  </si>
  <si>
    <t>2024-05-16 17:37:24</t>
  </si>
  <si>
    <t>2023-01-23 18:05:08</t>
  </si>
  <si>
    <t>2023-12-30 10:46:01</t>
  </si>
  <si>
    <t>2024-07-15 18:45:49</t>
  </si>
  <si>
    <t>2024-01-23 11:30:54</t>
  </si>
  <si>
    <t>2024-11-20 23:14:24</t>
  </si>
  <si>
    <t>2023-09-23 06:07:50</t>
  </si>
  <si>
    <t>2023-12-02 11:06:39</t>
  </si>
  <si>
    <t>2024-11-24 13:23:14</t>
  </si>
  <si>
    <t>2023-08-22 22:10:04</t>
  </si>
  <si>
    <t>2024-12-11 18:36:06</t>
  </si>
  <si>
    <t>2024-06-05 23:50:38</t>
  </si>
  <si>
    <t>2024-12-03 00:20:39</t>
  </si>
  <si>
    <t>2023-01-24 13:04:02</t>
  </si>
  <si>
    <t>2023-10-05 05:46:28</t>
  </si>
  <si>
    <t>2023-08-03 03:37:42</t>
  </si>
  <si>
    <t>2024-04-29 12:24:33</t>
  </si>
  <si>
    <t>2024-05-06 09:24:10</t>
  </si>
  <si>
    <t>2024-04-28 20:20:52</t>
  </si>
  <si>
    <t>2023-06-09 05:08:18</t>
  </si>
  <si>
    <t>2023-07-24 14:23:21</t>
  </si>
  <si>
    <t>2024-08-08 04:54:37</t>
  </si>
  <si>
    <t>2024-03-12 15:17:36</t>
  </si>
  <si>
    <t>2024-05-21 12:58:23</t>
  </si>
  <si>
    <t>2024-07-09 19:40:18</t>
  </si>
  <si>
    <t>2024-12-30 13:46:45</t>
  </si>
  <si>
    <t>2024-12-17 07:28:21</t>
  </si>
  <si>
    <t>2024-09-27 22:39:07</t>
  </si>
  <si>
    <t>2023-07-23 20:52:04</t>
  </si>
  <si>
    <t>2023-05-02 22:05:02</t>
  </si>
  <si>
    <t>2023-07-21 07:32:33</t>
  </si>
  <si>
    <t>2023-06-19 03:08:18</t>
  </si>
  <si>
    <t>2024-04-10 01:10:12</t>
  </si>
  <si>
    <t>2024-04-09 06:11:19</t>
  </si>
  <si>
    <t>2023-02-05 11:15:03</t>
  </si>
  <si>
    <t>2024-10-25 19:23:15</t>
  </si>
  <si>
    <t>2024-04-30 03:00:37</t>
  </si>
  <si>
    <t>2024-08-27 14:41:21</t>
  </si>
  <si>
    <t>2023-11-17 04:37:13</t>
  </si>
  <si>
    <t>2023-07-23 17:56:51</t>
  </si>
  <si>
    <t>2024-05-21 08:35:34</t>
  </si>
  <si>
    <t>2023-05-31 00:39:36</t>
  </si>
  <si>
    <t>2024-10-21 05:52:43</t>
  </si>
  <si>
    <t>2024-08-15 22:20:45</t>
  </si>
  <si>
    <t>2023-05-20 14:58:45</t>
  </si>
  <si>
    <t>2024-02-08 11:31:37</t>
  </si>
  <si>
    <t>2024-05-08 02:17:10</t>
  </si>
  <si>
    <t>2023-11-02 01:03:00</t>
  </si>
  <si>
    <t>2024-11-02 02:36:08</t>
  </si>
  <si>
    <t>2023-02-25 16:00:41</t>
  </si>
  <si>
    <t>2024-01-15 16:37:10</t>
  </si>
  <si>
    <t>2024-05-16 22:00:14</t>
  </si>
  <si>
    <t>2023-05-08 10:57:18</t>
  </si>
  <si>
    <t>2024-01-12 06:51:09</t>
  </si>
  <si>
    <t>2024-11-13 02:53:03</t>
  </si>
  <si>
    <t>2023-09-10 20:15:56</t>
  </si>
  <si>
    <t>2024-04-10 08:28:15</t>
  </si>
  <si>
    <t>2023-10-22 18:17:22</t>
  </si>
  <si>
    <t>2023-12-04 15:40:31</t>
  </si>
  <si>
    <t>2024-08-30 15:41:43</t>
  </si>
  <si>
    <t>2024-03-05 19:45:35</t>
  </si>
  <si>
    <t>2023-04-09 04:38:11</t>
  </si>
  <si>
    <t>2023-12-19 01:43:27</t>
  </si>
  <si>
    <t>2024-12-22 01:21:44</t>
  </si>
  <si>
    <t>2024-12-04 18:41:15</t>
  </si>
  <si>
    <t>2024-05-17 22:49:33</t>
  </si>
  <si>
    <t>2024-01-30 04:07:42</t>
  </si>
  <si>
    <t>2023-07-22 18:35:08</t>
  </si>
  <si>
    <t>2024-09-23 06:13:21</t>
  </si>
  <si>
    <t>2024-04-30 01:33:00</t>
  </si>
  <si>
    <t>2024-09-29 09:41:41</t>
  </si>
  <si>
    <t>2024-10-07 06:03:02</t>
  </si>
  <si>
    <t>2024-12-30 05:01:06</t>
  </si>
  <si>
    <t>2023-07-23 22:19:40</t>
  </si>
  <si>
    <t>2024-07-18 16:50:58</t>
  </si>
  <si>
    <t>2023-08-21 11:07:30</t>
  </si>
  <si>
    <t>2024-12-02 11:12:11</t>
  </si>
  <si>
    <t>2024-08-23 14:19:16</t>
  </si>
  <si>
    <t>2023-09-13 09:35:27</t>
  </si>
  <si>
    <t>2023-03-19 04:53:40</t>
  </si>
  <si>
    <t>2024-08-26 21:10:04</t>
  </si>
  <si>
    <t>2023-02-07 14:21:19</t>
  </si>
  <si>
    <t>2024-06-28 17:55:46</t>
  </si>
  <si>
    <t>2023-09-11 16:42:27</t>
  </si>
  <si>
    <t>2023-06-21 00:24:07</t>
  </si>
  <si>
    <t>2024-12-01 01:37:12</t>
  </si>
  <si>
    <t>2024-05-27 13:31:30</t>
  </si>
  <si>
    <t>2023-02-10 15:21:41</t>
  </si>
  <si>
    <t>2024-06-19 17:49:53</t>
  </si>
  <si>
    <t>2024-01-19 09:41:13</t>
  </si>
  <si>
    <t>2024-02-18 22:40:04</t>
  </si>
  <si>
    <t>2024-08-05 21:25:33</t>
  </si>
  <si>
    <t>2024-06-21 20:56:09</t>
  </si>
  <si>
    <t>2023-12-27 11:13:15</t>
  </si>
  <si>
    <t>2023-09-06 03:50:11</t>
  </si>
  <si>
    <t>2024-01-08 07:56:41</t>
  </si>
  <si>
    <t>2024-04-03 04:10:35</t>
  </si>
  <si>
    <t>2023-05-05 08:29:19</t>
  </si>
  <si>
    <t>2023-05-08 22:38:09</t>
  </si>
  <si>
    <t>2023-05-11 13:25:16</t>
  </si>
  <si>
    <t>2023-05-04 00:21:58</t>
  </si>
  <si>
    <t>2024-04-06 11:01:23</t>
  </si>
  <si>
    <t>2023-08-01 23:53:10</t>
  </si>
  <si>
    <t>2024-10-16 17:49:46</t>
  </si>
  <si>
    <t>2023-04-24 06:44:48</t>
  </si>
  <si>
    <t>2024-12-24 04:27:59</t>
  </si>
  <si>
    <t>2023-05-03 09:45:53</t>
  </si>
  <si>
    <t>2023-08-21 08:12:17</t>
  </si>
  <si>
    <t>2024-11-30 22:42:00</t>
  </si>
  <si>
    <t>2024-08-05 19:57:56</t>
  </si>
  <si>
    <t>2024-06-02 22:50:16</t>
  </si>
  <si>
    <t>2023-11-07 08:04:50</t>
  </si>
  <si>
    <t>2023-04-24 05:17:11</t>
  </si>
  <si>
    <t>2024-05-15 10:57:39</t>
  </si>
  <si>
    <t>2024-12-16 13:57:04</t>
  </si>
  <si>
    <t>2024-09-22 02:28:49</t>
  </si>
  <si>
    <t>2024-12-06 11:34:15</t>
  </si>
  <si>
    <t>2023-07-24 18:46:10</t>
  </si>
  <si>
    <t>2023-04-19 08:28:36</t>
  </si>
  <si>
    <t>2024-06-01 07:24:53</t>
  </si>
  <si>
    <t>2024-02-07 12:09:54</t>
  </si>
  <si>
    <t>2023-01-19 23:33:29</t>
  </si>
  <si>
    <t>2023-07-03 02:57:58</t>
  </si>
  <si>
    <t>2024-09-08 07:01:57</t>
  </si>
  <si>
    <t>2024-05-04 00:27:29</t>
  </si>
  <si>
    <t>2023-10-10 15:43:31</t>
  </si>
  <si>
    <t>2023-09-22 09:41:20</t>
  </si>
  <si>
    <t>2023-07-01 04:14:32</t>
  </si>
  <si>
    <t>2024-09-01 17:20:22</t>
  </si>
  <si>
    <t>2024-04-11 20:58:25</t>
  </si>
  <si>
    <t>2023-11-23 09:33:10</t>
  </si>
  <si>
    <t>2024-02-25 05:03:38</t>
  </si>
  <si>
    <t>2024-01-18 05:56:40</t>
  </si>
  <si>
    <t>2023-04-26 06:55:50</t>
  </si>
  <si>
    <t>2023-10-17 11:15:32</t>
  </si>
  <si>
    <t>2023-04-22 13:51:47</t>
  </si>
  <si>
    <t>2024-04-29 15:19:45</t>
  </si>
  <si>
    <t>2024-06-22 04:14:11</t>
  </si>
  <si>
    <t>2023-01-14 06:18:23</t>
  </si>
  <si>
    <t>2023-10-29 05:03:45</t>
  </si>
  <si>
    <t>2024-12-24 07:23:12</t>
  </si>
  <si>
    <t>2023-01-03 11:51:54</t>
  </si>
  <si>
    <t>2023-08-10 18:08:37</t>
  </si>
  <si>
    <t>2024-07-27 16:56:51</t>
  </si>
  <si>
    <t>2023-08-03 02:10:05</t>
  </si>
  <si>
    <t>2023-12-16 16:46:46</t>
  </si>
  <si>
    <t>2023-04-29 21:04:40</t>
  </si>
  <si>
    <t>2024-04-28 05:44:47</t>
  </si>
  <si>
    <t>2023-11-04 09:59:41</t>
  </si>
  <si>
    <t>2023-04-06 12:23:28</t>
  </si>
  <si>
    <t>2024-01-07 02:44:32</t>
  </si>
  <si>
    <t>2023-06-26 04:30:45</t>
  </si>
  <si>
    <t>2024-05-19 11:19:44</t>
  </si>
  <si>
    <t>2024-04-10 11:23:27</t>
  </si>
  <si>
    <t>2024-05-14 02:50:18</t>
  </si>
  <si>
    <t>2023-07-11 00:46:55</t>
  </si>
  <si>
    <t>2023-09-15 21:27:21</t>
  </si>
  <si>
    <t>2024-01-15 15:09:33</t>
  </si>
  <si>
    <t>2024-07-06 01:08:39</t>
  </si>
  <si>
    <t>2024-04-16 11:56:35</t>
  </si>
  <si>
    <t>2023-07-09 13:44:21</t>
  </si>
  <si>
    <t>2023-12-10 23:31:41</t>
  </si>
  <si>
    <t>2024-02-21 13:27:11</t>
  </si>
  <si>
    <t>2024-08-28 19:53:30</t>
  </si>
  <si>
    <t>2024-04-26 02:38:32</t>
  </si>
  <si>
    <t>2023-11-08 01:36:08</t>
  </si>
  <si>
    <t>2024-05-14 15:58:46</t>
  </si>
  <si>
    <t>2023-07-31 18:41:01</t>
  </si>
  <si>
    <t>2023-04-15 12:29:21</t>
  </si>
  <si>
    <t>2023-11-09 14:06:19</t>
  </si>
  <si>
    <t>2023-08-02 02:48:22</t>
  </si>
  <si>
    <t>2024-08-23 01:10:48</t>
  </si>
  <si>
    <t>2023-11-09 11:11:06</t>
  </si>
  <si>
    <t>2023-07-14 01:47:17</t>
  </si>
  <si>
    <t>2024-03-29 21:58:04</t>
  </si>
  <si>
    <t>2024-08-06 10:34:01</t>
  </si>
  <si>
    <t>2024-05-28 18:43:39</t>
  </si>
  <si>
    <t>2024-11-07 12:33:11</t>
  </si>
  <si>
    <t>2023-03-26 12:06:32</t>
  </si>
  <si>
    <t>2023-05-14 05:39:59</t>
  </si>
  <si>
    <t>2024-03-31 06:05:26</t>
  </si>
  <si>
    <t>2023-02-12 22:50:45</t>
  </si>
  <si>
    <t>2024-11-04 14:28:02</t>
  </si>
  <si>
    <t>2024-08-03 18:19:17</t>
  </si>
  <si>
    <t>2023-06-19 23:34:48</t>
  </si>
  <si>
    <t>2023-10-27 16:33:34</t>
  </si>
  <si>
    <t>2024-04-24 21:26:23</t>
  </si>
  <si>
    <t>2023-11-28 18:02:37</t>
  </si>
  <si>
    <t>2024-02-14 23:45:36</t>
  </si>
  <si>
    <t>2024-06-28 03:19:42</t>
  </si>
  <si>
    <t>2024-05-13 19:32:15</t>
  </si>
  <si>
    <t>2024-09-30 20:44:16</t>
  </si>
  <si>
    <t>2023-05-06 15:09:05</t>
  </si>
  <si>
    <t>2024-05-07 17:31:32</t>
  </si>
  <si>
    <t>2024-04-23 19:09:27</t>
  </si>
  <si>
    <t>2024-03-25 08:27:31</t>
  </si>
  <si>
    <t>2023-09-19 04:18:08</t>
  </si>
  <si>
    <t>2024-12-13 04:11:04</t>
  </si>
  <si>
    <t>2023-07-28 23:31:05</t>
  </si>
  <si>
    <t>2024-02-03 11:47:49</t>
  </si>
  <si>
    <t>2024-06-05 01:56:32</t>
  </si>
  <si>
    <t>2024-02-14 09:09:32</t>
  </si>
  <si>
    <t>2023-11-13 17:23:36</t>
  </si>
  <si>
    <t>2024-12-18 11:12:54</t>
  </si>
  <si>
    <t>2024-05-07 05:50:40</t>
  </si>
  <si>
    <t>2024-05-25 04:34:49</t>
  </si>
  <si>
    <t>2024-03-07 06:48:09</t>
  </si>
  <si>
    <t>2024-10-19 21:45:21</t>
  </si>
  <si>
    <t>2024-02-22 14:16:31</t>
  </si>
  <si>
    <t>2024-10-21 08:47:55</t>
  </si>
  <si>
    <t>2023-01-17 08:46:22</t>
  </si>
  <si>
    <t>2024-01-13 19:21:20</t>
  </si>
  <si>
    <t>2024-05-17 19:54:20</t>
  </si>
  <si>
    <t>2023-10-17 15:38:21</t>
  </si>
  <si>
    <t>2023-01-19 20:38:16</t>
  </si>
  <si>
    <t>2024-10-06 08:08:55</t>
  </si>
  <si>
    <t>2024-03-23 12:39:18</t>
  </si>
  <si>
    <t>2024-06-30 00:35:31</t>
  </si>
  <si>
    <t>2024-06-28 00:24:29</t>
  </si>
  <si>
    <t>2024-10-09 19:22:32</t>
  </si>
  <si>
    <t>2024-03-17 19:24:13</t>
  </si>
  <si>
    <t>2024-01-22 16:32:00</t>
  </si>
  <si>
    <t>2023-09-25 23:50:10</t>
  </si>
  <si>
    <t>2024-12-09 18:25:03</t>
  </si>
  <si>
    <t>2023-09-03 15:58:17</t>
  </si>
  <si>
    <t>2024-11-29 07:16:36</t>
  </si>
  <si>
    <t>2024-01-25 23:22:48</t>
  </si>
  <si>
    <t>2023-05-16 17:31:53</t>
  </si>
  <si>
    <t>2023-01-09 19:43:04</t>
  </si>
  <si>
    <t>2024-05-22 05:02:04</t>
  </si>
  <si>
    <t>2023-04-22 21:09:50</t>
  </si>
  <si>
    <t>2023-11-16 22:46:48</t>
  </si>
  <si>
    <t>2024-12-04 20:08:52</t>
  </si>
  <si>
    <t>2023-02-08 21:01:04</t>
  </si>
  <si>
    <t>2023-05-31 05:02:26</t>
  </si>
  <si>
    <t>2024-02-23 19:28:39</t>
  </si>
  <si>
    <t>2023-10-20 06:25:28</t>
  </si>
  <si>
    <t>2024-04-26 05:33:45</t>
  </si>
  <si>
    <t>2023-08-01 19:30:20</t>
  </si>
  <si>
    <t>2023-11-20 05:37:35</t>
  </si>
  <si>
    <t>2023-06-20 15:38:29</t>
  </si>
  <si>
    <t>2024-04-25 13:30:04</t>
  </si>
  <si>
    <t>2024-03-26 06:21:38</t>
  </si>
  <si>
    <t>2024-05-05 01:16:48</t>
  </si>
  <si>
    <t>2023-03-04 02:47:03</t>
  </si>
  <si>
    <t>2023-02-12 18:27:56</t>
  </si>
  <si>
    <t>2023-10-10 01:07:27</t>
  </si>
  <si>
    <t>2023-08-29 14:46:52</t>
  </si>
  <si>
    <t>2024-08-21 11:13:01</t>
  </si>
  <si>
    <t>2024-04-24 15:35:57</t>
  </si>
  <si>
    <t>2024-12-04 23:04:05</t>
  </si>
  <si>
    <t>2023-07-07 03:20:03</t>
  </si>
  <si>
    <t>2023-03-07 09:37:51</t>
  </si>
  <si>
    <t>2024-08-08 23:53:31</t>
  </si>
  <si>
    <t>2024-12-02 05:21:45</t>
  </si>
  <si>
    <t>2024-05-06 13:46:59</t>
  </si>
  <si>
    <t>2023-05-16 20:27:06</t>
  </si>
  <si>
    <t>2024-01-12 17:04:24</t>
  </si>
  <si>
    <t>2023-01-23 02:01:27</t>
  </si>
  <si>
    <t>2023-01-24 11:36:25</t>
  </si>
  <si>
    <t>2023-03-21 16:45:34</t>
  </si>
  <si>
    <t>2024-02-15 08:31:15</t>
  </si>
  <si>
    <t>2024-01-05 20:04:47</t>
  </si>
  <si>
    <t>2024-09-20 11:03:25</t>
  </si>
  <si>
    <t>2023-02-18 08:47:48</t>
  </si>
  <si>
    <t>2023-10-25 10:32:06</t>
  </si>
  <si>
    <t>2024-09-02 12:19:16</t>
  </si>
  <si>
    <t>2023-11-17 17:45:41</t>
  </si>
  <si>
    <t>2024-01-24 02:06:58</t>
  </si>
  <si>
    <t>2023-07-02 09:26:41</t>
  </si>
  <si>
    <t>2024-03-12 05:04:21</t>
  </si>
  <si>
    <t>2024-05-12 20:10:32</t>
  </si>
  <si>
    <t>2024-01-19 12:36:25</t>
  </si>
  <si>
    <t>2024-12-07 10:55:58</t>
  </si>
  <si>
    <t>2023-05-24 08:02:48</t>
  </si>
  <si>
    <t>2023-10-01 14:10:02</t>
  </si>
  <si>
    <t>2023-10-12 20:17:23</t>
  </si>
  <si>
    <t>2023-09-22 05:18:30</t>
  </si>
  <si>
    <t>2024-03-09 14:17:14</t>
  </si>
  <si>
    <t>2023-01-25 08:02:55</t>
  </si>
  <si>
    <t>2023-02-05 08:19:50</t>
  </si>
  <si>
    <t>2024-10-14 10:20:42</t>
  </si>
  <si>
    <t>2024-07-04 18:28:54</t>
  </si>
  <si>
    <t>2023-12-08 01:26:32</t>
  </si>
  <si>
    <t>2023-08-27 18:58:39</t>
  </si>
  <si>
    <t>2023-11-13 05:42:45</t>
  </si>
  <si>
    <t>2023-08-19 19:42:06</t>
  </si>
  <si>
    <t>2023-09-24 20:05:37</t>
  </si>
  <si>
    <t>2023-02-15 01:57:01</t>
  </si>
  <si>
    <t>2023-12-09 11:01:30</t>
  </si>
  <si>
    <t>2023-09-06 02:22:34</t>
  </si>
  <si>
    <t>2023-10-08 02:24:01</t>
  </si>
  <si>
    <t>2023-05-24 12:25:37</t>
  </si>
  <si>
    <t>2023-04-11 09:12:03</t>
  </si>
  <si>
    <t>2023-03-08 19:12:49</t>
  </si>
  <si>
    <t>2023-04-27 19:26:01</t>
  </si>
  <si>
    <t>2024-02-04 21:22:47</t>
  </si>
  <si>
    <t>2024-04-27 20:59:09</t>
  </si>
  <si>
    <t>2024-05-29 07:52:07</t>
  </si>
  <si>
    <t>2023-06-01 16:05:00</t>
  </si>
  <si>
    <t>2023-01-16 12:19:52</t>
  </si>
  <si>
    <t>2023-10-22 05:08:54</t>
  </si>
  <si>
    <t>2023-09-21 13:14:50</t>
  </si>
  <si>
    <t>2024-03-12 10:54:46</t>
  </si>
  <si>
    <t>2023-05-21 21:38:30</t>
  </si>
  <si>
    <t>2024-01-07 05:39:45</t>
  </si>
  <si>
    <t>2023-03-07 15:28:17</t>
  </si>
  <si>
    <t>2023-01-26 07:24:38</t>
  </si>
  <si>
    <t>2024-06-20 14:16:23</t>
  </si>
  <si>
    <t>2023-09-30 13:20:42</t>
  </si>
  <si>
    <t>2024-09-11 00:44:17</t>
  </si>
  <si>
    <t>2024-06-27 09:48:25</t>
  </si>
  <si>
    <t>2024-10-26 18:44:58</t>
  </si>
  <si>
    <t>2023-07-12 20:35:09</t>
  </si>
  <si>
    <t>2024-03-10 04:53:18</t>
  </si>
  <si>
    <t>2024-05-12 21:38:09</t>
  </si>
  <si>
    <t>2024-10-11 06:25:07</t>
  </si>
  <si>
    <t>2023-03-05 13:49:38</t>
  </si>
  <si>
    <t>2023-10-03 11:25:51</t>
  </si>
  <si>
    <t>2023-06-14 12:10:08</t>
  </si>
  <si>
    <t>2023-01-12 16:20:36</t>
  </si>
  <si>
    <t>2024-02-26 02:57:44</t>
  </si>
  <si>
    <t>2023-11-07 15:22:53</t>
  </si>
  <si>
    <t>2023-09-13 02:17:25</t>
  </si>
  <si>
    <t>2023-03-04 11:32:42</t>
  </si>
  <si>
    <t>2024-12-15 10:12:32</t>
  </si>
  <si>
    <t>2024-07-10 17:34:24</t>
  </si>
  <si>
    <t>2024-02-26 13:10:59</t>
  </si>
  <si>
    <t>2024-08-23 20:09:42</t>
  </si>
  <si>
    <t>2023-11-15 16:07:02</t>
  </si>
  <si>
    <t>2024-09-08 12:52:23</t>
  </si>
  <si>
    <t>2023-06-10 00:07:12</t>
  </si>
  <si>
    <t>2023-08-01 18:02:44</t>
  </si>
  <si>
    <t>2023-01-11 12:36:04</t>
  </si>
  <si>
    <t>2024-12-27 12:46:23</t>
  </si>
  <si>
    <t>2024-09-01 11:29:56</t>
  </si>
  <si>
    <t>2024-04-15 12:34:52</t>
  </si>
  <si>
    <t>2023-11-19 03:20:39</t>
  </si>
  <si>
    <t>2024-07-28 14:50:57</t>
  </si>
  <si>
    <t>2024-09-18 02:06:44</t>
  </si>
  <si>
    <t>2023-07-04 18:23:22</t>
  </si>
  <si>
    <t>2024-06-17 08:53:12</t>
  </si>
  <si>
    <t>2023-01-19 08:57:24</t>
  </si>
  <si>
    <t>2023-03-14 03:42:16</t>
  </si>
  <si>
    <t>2023-08-26 07:56:05</t>
  </si>
  <si>
    <t>2024-01-26 19:49:18</t>
  </si>
  <si>
    <t>2024-04-26 20:09:49</t>
  </si>
  <si>
    <t>2024-01-22 17:59:37</t>
  </si>
  <si>
    <t>2024-04-06 00:48:07</t>
  </si>
  <si>
    <t>2024-04-29 22:37:48</t>
  </si>
  <si>
    <t>2023-06-16 03:35:32</t>
  </si>
  <si>
    <t>2024-07-01 07:15:17</t>
  </si>
  <si>
    <t>2024-02-26 05:52:57</t>
  </si>
  <si>
    <t>2024-06-24 17:33:41</t>
  </si>
  <si>
    <t>2024-06-08 10:14:56</t>
  </si>
  <si>
    <t>2023-03-19 03:26:03</t>
  </si>
  <si>
    <t>2023-07-19 07:21:31</t>
  </si>
  <si>
    <t>2024-10-30 14:44:14</t>
  </si>
  <si>
    <t>2023-02-27 20:34:33</t>
  </si>
  <si>
    <t>2023-06-17 11:42:54</t>
  </si>
  <si>
    <t>2024-11-24 11:55:37</t>
  </si>
  <si>
    <t>2023-11-17 07:32:26</t>
  </si>
  <si>
    <t>2024-10-04 12:20:42</t>
  </si>
  <si>
    <t>2023-09-24 01:06:44</t>
  </si>
  <si>
    <t>2023-12-13 20:09:13</t>
  </si>
  <si>
    <t>2023-04-23 08:50:41</t>
  </si>
  <si>
    <t>2024-09-17 20:16:18</t>
  </si>
  <si>
    <t>2023-12-19 07:33:53</t>
  </si>
  <si>
    <t>2024-07-28 04:37:42</t>
  </si>
  <si>
    <t>2024-08-22 09:07:08</t>
  </si>
  <si>
    <t>2024-07-18 05:10:06</t>
  </si>
  <si>
    <t>2024-10-30 23:29:53</t>
  </si>
  <si>
    <t>2024-08-09 04:16:20</t>
  </si>
  <si>
    <t>2024-02-28 10:26:49</t>
  </si>
  <si>
    <t>2023-09-29 06:40:57</t>
  </si>
  <si>
    <t>2024-03-09 11:22:01</t>
  </si>
  <si>
    <t>2023-12-31 10:07:44</t>
  </si>
  <si>
    <t>2024-05-22 21:05:45</t>
  </si>
  <si>
    <t>2023-11-28 01:58:56</t>
  </si>
  <si>
    <t>2023-05-18 20:38:09</t>
  </si>
  <si>
    <t>2023-01-04 09:46:01</t>
  </si>
  <si>
    <t>2024-02-29 06:53:19</t>
  </si>
  <si>
    <t>2023-12-04 05:27:16</t>
  </si>
  <si>
    <t>2024-04-07 11:50:42</t>
  </si>
  <si>
    <t>2023-09-25 17:59:44</t>
  </si>
  <si>
    <t>2023-05-11 11:57:40</t>
  </si>
  <si>
    <t>2023-04-29 13:46:38</t>
  </si>
  <si>
    <t>2024-05-11 00:22:19</t>
  </si>
  <si>
    <t>2024-03-05 05:09:30</t>
  </si>
  <si>
    <t>2024-03-12 07:59:34</t>
  </si>
  <si>
    <t>2024-11-23 14:01:31</t>
  </si>
  <si>
    <t>2023-09-23 23:39:07</t>
  </si>
  <si>
    <t>2023-04-24 18:25:39</t>
  </si>
  <si>
    <t>2023-10-19 23:07:26</t>
  </si>
  <si>
    <t>2024-11-28 15:12:55</t>
  </si>
  <si>
    <t>2023-09-04 21:10:26</t>
  </si>
  <si>
    <t>2024-12-07 09:28:22</t>
  </si>
  <si>
    <t>2024-06-18 12:37:45</t>
  </si>
  <si>
    <t>2024-10-29 22:40:33</t>
  </si>
  <si>
    <t>2023-08-17 07:50:12</t>
  </si>
  <si>
    <t>2023-05-29 19:27:27</t>
  </si>
  <si>
    <t>2024-06-26 23:35:09</t>
  </si>
  <si>
    <t>2023-06-03 16:16:02</t>
  </si>
  <si>
    <t>2023-01-10 00:05:53</t>
  </si>
  <si>
    <t>2024-03-03 21:02:09</t>
  </si>
  <si>
    <t>2023-08-03 16:46:10</t>
  </si>
  <si>
    <t>2024-04-08 14:07:38</t>
  </si>
  <si>
    <t>2024-12-19 00:21:22</t>
  </si>
  <si>
    <t>2023-02-09 20:22:47</t>
  </si>
  <si>
    <t>2024-04-07 13:18:18</t>
  </si>
  <si>
    <t>2023-06-11 02:24:08</t>
  </si>
  <si>
    <t>2023-01-16 19:37:54</t>
  </si>
  <si>
    <t>2024-01-08 21:05:09</t>
  </si>
  <si>
    <t>2023-01-07 12:13:59</t>
  </si>
  <si>
    <t>2024-06-20 20:06:49</t>
  </si>
  <si>
    <t>2024-12-06 17:24:41</t>
  </si>
  <si>
    <t>2024-05-24 12:31:09</t>
  </si>
  <si>
    <t>2024-02-07 04:51:52</t>
  </si>
  <si>
    <t>2024-04-07 16:13:31</t>
  </si>
  <si>
    <t>2024-03-20 13:06:33</t>
  </si>
  <si>
    <t>2024-04-02 03:21:15</t>
  </si>
  <si>
    <t>2024-01-28 22:55:33</t>
  </si>
  <si>
    <t>2023-07-14 14:55:45</t>
  </si>
  <si>
    <t>2023-06-14 10:42:32</t>
  </si>
  <si>
    <t>2024-03-19 16:40:03</t>
  </si>
  <si>
    <t>2023-12-25 22:43:04</t>
  </si>
  <si>
    <t>2023-01-24 05:45:59</t>
  </si>
  <si>
    <t>2024-10-31 00:57:29</t>
  </si>
  <si>
    <t>2023-09-20 15:20:43</t>
  </si>
  <si>
    <t>2024-05-22 12:20:06</t>
  </si>
  <si>
    <t>2024-03-06 07:26:26</t>
  </si>
  <si>
    <t>2024-02-22 23:02:09</t>
  </si>
  <si>
    <t>2024-10-26 05:36:30</t>
  </si>
  <si>
    <t>2024-06-26 00:13:26</t>
  </si>
  <si>
    <t>2024-09-10 21:49:04</t>
  </si>
  <si>
    <t>2024-08-12 19:52:47</t>
  </si>
  <si>
    <t>2023-09-18 10:46:51</t>
  </si>
  <si>
    <t>2023-04-06 16:46:17</t>
  </si>
  <si>
    <t>2023-05-05 01:11:17</t>
  </si>
  <si>
    <t>2024-08-05 08:17:05</t>
  </si>
  <si>
    <t>2023-07-03 14:38:50</t>
  </si>
  <si>
    <t>2024-11-09 02:30:58</t>
  </si>
  <si>
    <t>2023-09-19 18:54:13</t>
  </si>
  <si>
    <t>2023-02-08 04:57:23</t>
  </si>
  <si>
    <t>2023-11-27 14:18:04</t>
  </si>
  <si>
    <t>2023-08-09 14:24:04</t>
  </si>
  <si>
    <t>2023-05-09 10:19:01</t>
  </si>
  <si>
    <t>2024-09-14 01:44:39</t>
  </si>
  <si>
    <t>2024-05-15 13:52:52</t>
  </si>
  <si>
    <t>2024-05-15 19:43:18</t>
  </si>
  <si>
    <t>2024-05-28 11:25:37</t>
  </si>
  <si>
    <t>2024-01-02 07:23:33</t>
  </si>
  <si>
    <t>2023-04-03 01:09:51</t>
  </si>
  <si>
    <t>2024-07-18 06:37:43</t>
  </si>
  <si>
    <t>2024-10-25 07:42:24</t>
  </si>
  <si>
    <t>2024-08-14 14:13:23</t>
  </si>
  <si>
    <t>2023-12-13 01:10:20</t>
  </si>
  <si>
    <t>2024-03-06 16:12:05</t>
  </si>
  <si>
    <t>2024-09-17 12:58:16</t>
  </si>
  <si>
    <t>2024-07-23 13:39:33</t>
  </si>
  <si>
    <t>2024-07-08 20:18:35</t>
  </si>
  <si>
    <t>2024-07-24 17:24:05</t>
  </si>
  <si>
    <t>2023-04-26 05:28:14</t>
  </si>
  <si>
    <t>2023-11-03 20:51:13</t>
  </si>
  <si>
    <t>2024-06-29 04:09:01</t>
  </si>
  <si>
    <t>2024-03-29 16:07:38</t>
  </si>
  <si>
    <t>2024-08-28 15:30:41</t>
  </si>
  <si>
    <t>2023-05-22 03:28:56</t>
  </si>
  <si>
    <t>2024-09-15 15:42:26</t>
  </si>
  <si>
    <t>2024-01-01 21:10:18</t>
  </si>
  <si>
    <t>2024-07-10 20:29:37</t>
  </si>
  <si>
    <t>2024-06-27 05:25:35</t>
  </si>
  <si>
    <t>2024-03-11 10:05:27</t>
  </si>
  <si>
    <t>2023-11-24 03:04:27</t>
  </si>
  <si>
    <t>2024-02-02 18:16:32</t>
  </si>
  <si>
    <t>2023-09-13 13:58:16</t>
  </si>
  <si>
    <t>2023-12-11 06:49:43</t>
  </si>
  <si>
    <t>2023-10-15 21:17:45</t>
  </si>
  <si>
    <t>2023-11-23 15:23:36</t>
  </si>
  <si>
    <t>2023-10-05 17:27:20</t>
  </si>
  <si>
    <t>2024-04-14 11:45:32</t>
  </si>
  <si>
    <t>2024-08-06 14:56:50</t>
  </si>
  <si>
    <t>2024-08-31 20:53:52</t>
  </si>
  <si>
    <t>2024-07-06 21:35:09</t>
  </si>
  <si>
    <t>2024-02-07 15:05:07</t>
  </si>
  <si>
    <t>2023-05-14 23:11:17</t>
  </si>
  <si>
    <t>2024-08-09 17:24:48</t>
  </si>
  <si>
    <t>2023-06-29 02:35:54</t>
  </si>
  <si>
    <t>2023-03-14 12:27:54</t>
  </si>
  <si>
    <t>2023-08-21 19:53:08</t>
  </si>
  <si>
    <t>2023-08-17 10:45:25</t>
  </si>
  <si>
    <t>2023-02-01 12:20:35</t>
  </si>
  <si>
    <t>2024-05-24 13:58:45</t>
  </si>
  <si>
    <t>2023-01-16 02:06:37</t>
  </si>
  <si>
    <t>2023-01-02 08:07:22</t>
  </si>
  <si>
    <t>2024-12-11 04:00:01</t>
  </si>
  <si>
    <t>2024-08-18 21:53:31</t>
  </si>
  <si>
    <t>2023-08-20 14:41:00</t>
  </si>
  <si>
    <t>2023-08-19 09:28:51</t>
  </si>
  <si>
    <t>2024-02-04 15:32:21</t>
  </si>
  <si>
    <t>2023-10-04 06:24:45</t>
  </si>
  <si>
    <t>2023-09-14 04:34:21</t>
  </si>
  <si>
    <t>2023-11-07 00:46:48</t>
  </si>
  <si>
    <t>2023-11-06 23:19:12</t>
  </si>
  <si>
    <t>2024-06-13 08:31:07</t>
  </si>
  <si>
    <t>2023-02-02 01:29:03</t>
  </si>
  <si>
    <t>2023-02-06 12:04:23</t>
  </si>
  <si>
    <t>2024-11-28 09:22:29</t>
  </si>
  <si>
    <t>2024-09-23 07:40:58</t>
  </si>
  <si>
    <t>2024-08-30 04:00:52</t>
  </si>
  <si>
    <t>2023-12-27 21:26:30</t>
  </si>
  <si>
    <t>2024-08-05 09:44:41</t>
  </si>
  <si>
    <t>2024-11-13 16:01:31</t>
  </si>
  <si>
    <t>2024-06-08 04:24:30</t>
  </si>
  <si>
    <t>2024-05-18 09:02:48</t>
  </si>
  <si>
    <t>2024-03-21 16:51:05</t>
  </si>
  <si>
    <t>2024-09-24 12:53:06</t>
  </si>
  <si>
    <t>2024-06-24 00:02:24</t>
  </si>
  <si>
    <t>2023-08-09 21:42:07</t>
  </si>
  <si>
    <t>2023-11-16 14:01:09</t>
  </si>
  <si>
    <t>2023-11-24 10:22:30</t>
  </si>
  <si>
    <t>2023-04-16 20:36:42</t>
  </si>
  <si>
    <t>2024-03-07 02:25:20</t>
  </si>
  <si>
    <t>2024-07-07 23:52:05</t>
  </si>
  <si>
    <t>2024-03-07 22:51:50</t>
  </si>
  <si>
    <t>2024-02-12 11:53:42</t>
  </si>
  <si>
    <t>2023-11-21 06:26:55</t>
  </si>
  <si>
    <t>2024-07-24 08:38:27</t>
  </si>
  <si>
    <t>2024-11-27 14:23:36</t>
  </si>
  <si>
    <t>2023-03-19 12:11:42</t>
  </si>
  <si>
    <t>2024-02-26 07:20:33</t>
  </si>
  <si>
    <t>2023-08-24 01:54:37</t>
  </si>
  <si>
    <t>2023-01-28 20:44:09</t>
  </si>
  <si>
    <t>2024-02-16 22:29:02</t>
  </si>
  <si>
    <t>2024-10-07 19:11:30</t>
  </si>
  <si>
    <t>2024-09-11 09:29:56</t>
  </si>
  <si>
    <t>2024-10-25 23:46:05</t>
  </si>
  <si>
    <t>2024-05-18 20:43:40</t>
  </si>
  <si>
    <t>2024-08-23 18:42:06</t>
  </si>
  <si>
    <t>2024-04-22 18:20:08</t>
  </si>
  <si>
    <t>2023-01-16 10:52:15</t>
  </si>
  <si>
    <t>2024-04-03 21:41:52</t>
  </si>
  <si>
    <t>2023-05-17 15:26:00</t>
  </si>
  <si>
    <t>2024-04-11 15:08:00</t>
  </si>
  <si>
    <t>2023-12-16 05:05:54</t>
  </si>
  <si>
    <t>2024-07-17 01:25:34</t>
  </si>
  <si>
    <t>2024-12-05 16:35:22</t>
  </si>
  <si>
    <t>2024-06-22 21:45:28</t>
  </si>
  <si>
    <t>2024-01-08 18:09:56</t>
  </si>
  <si>
    <t>2023-07-03 01:30:22</t>
  </si>
  <si>
    <t>2024-08-06 00:20:46</t>
  </si>
  <si>
    <t>2024-06-17 03:02:47</t>
  </si>
  <si>
    <t>2024-01-23 08:35:41</t>
  </si>
  <si>
    <t>2024-04-11 04:54:45</t>
  </si>
  <si>
    <t>2024-02-11 16:54:48</t>
  </si>
  <si>
    <t>2024-03-05 06:37:07</t>
  </si>
  <si>
    <t>2024-09-12 07:24:02</t>
  </si>
  <si>
    <t>2024-07-27 03:48:23</t>
  </si>
  <si>
    <t>2023-06-18 16:55:03</t>
  </si>
  <si>
    <t>2024-06-12 06:14:11</t>
  </si>
  <si>
    <t>2023-03-05 19:40:03</t>
  </si>
  <si>
    <t>2023-07-12 14:44:43</t>
  </si>
  <si>
    <t>2024-03-07 12:38:35</t>
  </si>
  <si>
    <t>2024-03-02 17:17:36</t>
  </si>
  <si>
    <t>2023-12-27 18:31:18</t>
  </si>
  <si>
    <t>2024-05-12 01:11:39</t>
  </si>
  <si>
    <t>2023-02-14 08:25:43</t>
  </si>
  <si>
    <t>2024-12-28 22:21:21</t>
  </si>
  <si>
    <t>2023-07-04 15:28:09</t>
  </si>
  <si>
    <t>2023-03-27 08:33:03</t>
  </si>
  <si>
    <t>2024-10-19 10:04:29</t>
  </si>
  <si>
    <t>2024-01-15 06:23:55</t>
  </si>
  <si>
    <t>2023-12-13 07:00:45</t>
  </si>
  <si>
    <t>2023-09-01 18:42:27</t>
  </si>
  <si>
    <t>2023-04-15 08:06:31</t>
  </si>
  <si>
    <t>2023-11-02 15:39:05</t>
  </si>
  <si>
    <t>2024-11-15 14:44:57</t>
  </si>
  <si>
    <t>2023-10-06 06:35:48</t>
  </si>
  <si>
    <t>2024-11-06 20:29:30</t>
  </si>
  <si>
    <t>2024-11-09 22:57:28</t>
  </si>
  <si>
    <t>2024-07-14 07:43:14</t>
  </si>
  <si>
    <t>2024-10-14 01:35:03</t>
  </si>
  <si>
    <t>2024-10-24 09:48:17</t>
  </si>
  <si>
    <t>2023-01-24 20:22:04</t>
  </si>
  <si>
    <t>2023-09-12 04:23:18</t>
  </si>
  <si>
    <t>2024-04-19 05:38:54</t>
  </si>
  <si>
    <t>2024-04-22 13:57:19</t>
  </si>
  <si>
    <t>2024-06-06 11:31:30</t>
  </si>
  <si>
    <t>2024-08-11 17:35:51</t>
  </si>
  <si>
    <t>2023-10-29 00:40:55</t>
  </si>
  <si>
    <t>2024-12-30 06:28:43</t>
  </si>
  <si>
    <t>2023-07-07 20:51:21</t>
  </si>
  <si>
    <t>2023-02-27 11:48:54</t>
  </si>
  <si>
    <t>2023-06-28 22:13:04</t>
  </si>
  <si>
    <t>2023-07-27 13:56:07</t>
  </si>
  <si>
    <t>2024-08-31 07:45:24</t>
  </si>
  <si>
    <t>2024-11-23 18:24:20</t>
  </si>
  <si>
    <t>2023-03-10 03:20:11</t>
  </si>
  <si>
    <t>2023-09-19 11:36:11</t>
  </si>
  <si>
    <t>2023-10-18 04:46:49</t>
  </si>
  <si>
    <t>2024-12-06 08:39:03</t>
  </si>
  <si>
    <t>2024-05-01 02:22:20</t>
  </si>
  <si>
    <t>2024-06-21 22:23:45</t>
  </si>
  <si>
    <t>2024-09-15 12:47:13</t>
  </si>
  <si>
    <t>2024-05-14 10:08:20</t>
  </si>
  <si>
    <t>2023-11-29 18:51:56</t>
  </si>
  <si>
    <t>2024-01-10 22:43:48</t>
  </si>
  <si>
    <t>2024-07-12 13:22:38</t>
  </si>
  <si>
    <t>2023-12-29 18:42:20</t>
  </si>
  <si>
    <t>2023-03-18 09:54:46</t>
  </si>
  <si>
    <t>2024-03-11 18:51:06</t>
  </si>
  <si>
    <t>2023-06-10 07:25:14</t>
  </si>
  <si>
    <t>2023-02-28 00:57:22</t>
  </si>
  <si>
    <t>2024-10-30 04:30:59</t>
  </si>
  <si>
    <t>2024-09-02 15:14:29</t>
  </si>
  <si>
    <t>2023-04-07 23:26:02</t>
  </si>
  <si>
    <t>2023-04-08 05:16:28</t>
  </si>
  <si>
    <t>2024-04-08 15:35:14</t>
  </si>
  <si>
    <t>2023-06-20 17:06:05</t>
  </si>
  <si>
    <t>2023-01-27 00:55:55</t>
  </si>
  <si>
    <t>2023-11-24 14:45:19</t>
  </si>
  <si>
    <t>2023-07-11 11:00:11</t>
  </si>
  <si>
    <t>2024-09-07 13:30:40</t>
  </si>
  <si>
    <t>2023-09-17 02:39:30</t>
  </si>
  <si>
    <t>2023-08-27 04:22:35</t>
  </si>
  <si>
    <t>2023-06-21 06:14:33</t>
  </si>
  <si>
    <t>2023-07-26 05:48:45</t>
  </si>
  <si>
    <t>2024-10-17 01:07:48</t>
  </si>
  <si>
    <t>2024-11-26 07:43:50</t>
  </si>
  <si>
    <t>2024-11-05 03:36:30</t>
  </si>
  <si>
    <t>2024-07-20 08:16:22</t>
  </si>
  <si>
    <t>2024-06-06 10:03:53</t>
  </si>
  <si>
    <t>2024-02-10 13:10:16</t>
  </si>
  <si>
    <t>2023-08-17 19:31:03</t>
  </si>
  <si>
    <t>2024-04-03 12:56:13</t>
  </si>
  <si>
    <t>2024-07-04 09:43:15</t>
  </si>
  <si>
    <t>2023-09-11 03:33:59</t>
  </si>
  <si>
    <t>2024-10-05 19:00:27</t>
  </si>
  <si>
    <t>2024-01-25 17:32:22</t>
  </si>
  <si>
    <t>2023-05-06 12:13:52</t>
  </si>
  <si>
    <t>2023-11-03 19:23:37</t>
  </si>
  <si>
    <t>2023-07-12 16:12:19</t>
  </si>
  <si>
    <t>2024-02-12 07:30:53</t>
  </si>
  <si>
    <t>2024-04-03 20:14:16</t>
  </si>
  <si>
    <t>2023-01-25 22:39:00</t>
  </si>
  <si>
    <t>2023-12-06 23:09:36</t>
  </si>
  <si>
    <t>2023-07-25 02:04:13</t>
  </si>
  <si>
    <t>2024-04-26 09:56:34</t>
  </si>
  <si>
    <t>2023-07-31 23:03:50</t>
  </si>
  <si>
    <t>2023-01-04 18:31:39</t>
  </si>
  <si>
    <t>2024-12-25 03:49:42</t>
  </si>
  <si>
    <t>2023-07-13 12:38:49</t>
  </si>
  <si>
    <t>2023-07-05 14:49:52</t>
  </si>
  <si>
    <t>2024-05-25 23:33:43</t>
  </si>
  <si>
    <t>2023-07-11 16:50:36</t>
  </si>
  <si>
    <t>2023-07-10 10:10:51</t>
  </si>
  <si>
    <t>2023-04-06 21:09:06</t>
  </si>
  <si>
    <t>2024-08-23 08:28:51</t>
  </si>
  <si>
    <t>2024-11-14 11:00:25</t>
  </si>
  <si>
    <t>2024-06-11 17:05:44</t>
  </si>
  <si>
    <t>2024-08-23 17:14:29</t>
  </si>
  <si>
    <t>2024-11-19 12:11:49</t>
  </si>
  <si>
    <t>2023-06-19 04:35:54</t>
  </si>
  <si>
    <t>2024-08-19 03:43:56</t>
  </si>
  <si>
    <t>2023-10-19 05:36:09</t>
  </si>
  <si>
    <t>2023-07-26 16:02:00</t>
  </si>
  <si>
    <t>2023-03-07 02:19:49</t>
  </si>
  <si>
    <t>2023-06-25 19:45:06</t>
  </si>
  <si>
    <t>2023-01-10 07:23:55</t>
  </si>
  <si>
    <t>2024-10-28 07:15:09</t>
  </si>
  <si>
    <t>2023-02-16 02:46:20</t>
  </si>
  <si>
    <t>2024-03-09 12:49:37</t>
  </si>
  <si>
    <t>2023-11-10 03:14:47</t>
  </si>
  <si>
    <t>2023-02-16 20:17:37</t>
  </si>
  <si>
    <t>2024-02-16 03:30:08</t>
  </si>
  <si>
    <t>2024-04-08 22:53:16</t>
  </si>
  <si>
    <t>2023-08-27 11:40:37</t>
  </si>
  <si>
    <t>2023-06-04 09:47:20</t>
  </si>
  <si>
    <t>2024-08-21 19:58:40</t>
  </si>
  <si>
    <t>2024-01-20 03:12:30</t>
  </si>
  <si>
    <t>2024-06-17 01:35:10</t>
  </si>
  <si>
    <t>2023-10-19 21:39:50</t>
  </si>
  <si>
    <t>2024-04-28 18:53:15</t>
  </si>
  <si>
    <t>2024-12-18 06:50:04</t>
  </si>
  <si>
    <t>2023-09-29 13:58:59</t>
  </si>
  <si>
    <t>2024-02-03 23:28:41</t>
  </si>
  <si>
    <t>2024-06-30 09:21:10</t>
  </si>
  <si>
    <t>2023-01-06 21:37:54</t>
  </si>
  <si>
    <t>2023-03-15 14:44:50</t>
  </si>
  <si>
    <t>2023-02-23 21:40:04</t>
  </si>
  <si>
    <t>2023-11-30 06:32:48</t>
  </si>
  <si>
    <t>2024-07-23 16:34:46</t>
  </si>
  <si>
    <t>2024-02-07 18:00:20</t>
  </si>
  <si>
    <t>2024-12-10 19:14:23</t>
  </si>
  <si>
    <t>2023-05-01 08:07:14</t>
  </si>
  <si>
    <t>2023-03-19 15:06:55</t>
  </si>
  <si>
    <t>2023-09-13 16:53:29</t>
  </si>
  <si>
    <t>2023-02-19 02:19:05</t>
  </si>
  <si>
    <t>2023-04-01 14:07:16</t>
  </si>
  <si>
    <t>2023-03-11 04:09:30</t>
  </si>
  <si>
    <t>2024-03-10 03:25:42</t>
  </si>
  <si>
    <t>2023-12-15 07:11:48</t>
  </si>
  <si>
    <t>2023-03-20 21:46:40</t>
  </si>
  <si>
    <t>2023-10-07 05:57:31</t>
  </si>
  <si>
    <t>2024-11-21 10:55:15</t>
  </si>
  <si>
    <t>2023-02-20 01:40:49</t>
  </si>
  <si>
    <t>2023-11-08 19:07:25</t>
  </si>
  <si>
    <t>2024-07-25 13:50:35</t>
  </si>
  <si>
    <t>2024-03-20 17:29:22</t>
  </si>
  <si>
    <t>2023-11-28 10:44:34</t>
  </si>
  <si>
    <t>2024-11-16 22:52:19</t>
  </si>
  <si>
    <t>2023-09-25 09:14:05</t>
  </si>
  <si>
    <t>2024-07-17 04:20:47</t>
  </si>
  <si>
    <t>2024-11-05 19:40:11</t>
  </si>
  <si>
    <t>2023-08-10 12:18:11</t>
  </si>
  <si>
    <t>2023-05-20 19:21:35</t>
  </si>
  <si>
    <t>2024-08-16 15:52:02</t>
  </si>
  <si>
    <t>2023-10-19 11:26:35</t>
  </si>
  <si>
    <t>2023-07-14 04:42:30</t>
  </si>
  <si>
    <t>2024-02-19 14:43:45</t>
  </si>
  <si>
    <t>2024-06-12 22:17:52</t>
  </si>
  <si>
    <t>2023-08-16 08:28:29</t>
  </si>
  <si>
    <t>2024-07-28 07:32:55</t>
  </si>
  <si>
    <t>2023-01-11 19:54:06</t>
  </si>
  <si>
    <t>2024-04-05 13:07:16</t>
  </si>
  <si>
    <t>2023-05-29 07:46:36</t>
  </si>
  <si>
    <t>2023-07-30 17:51:41</t>
  </si>
  <si>
    <t>2023-06-21 22:18:14</t>
  </si>
  <si>
    <t>2024-11-28 23:58:34</t>
  </si>
  <si>
    <t>2024-08-08 15:07:53</t>
  </si>
  <si>
    <t>2023-08-19 08:01:14</t>
  </si>
  <si>
    <t>2023-05-05 09:56:56</t>
  </si>
  <si>
    <t>2023-08-06 23:36:57</t>
  </si>
  <si>
    <t>2023-06-16 07:58:22</t>
  </si>
  <si>
    <t>2023-04-23 16:08:43</t>
  </si>
  <si>
    <t>2024-01-22 03:23:32</t>
  </si>
  <si>
    <t>2023-11-04 12:54:54</t>
  </si>
  <si>
    <t>2023-08-09 08:33:39</t>
  </si>
  <si>
    <t>2024-04-28 23:16:05</t>
  </si>
  <si>
    <t>2024-04-05 23:20:31</t>
  </si>
  <si>
    <t>2024-03-17 15:01:24</t>
  </si>
  <si>
    <t>2023-04-01 09:44:27</t>
  </si>
  <si>
    <t>2023-02-06 19:22:25</t>
  </si>
  <si>
    <t>2023-08-10 19:36:13</t>
  </si>
  <si>
    <t>2024-04-10 21:36:42</t>
  </si>
  <si>
    <t>2023-09-05 10:18:53</t>
  </si>
  <si>
    <t>2024-03-20 21:52:11</t>
  </si>
  <si>
    <t>2024-06-25 21:18:14</t>
  </si>
  <si>
    <t>2024-03-20 10:11:20</t>
  </si>
  <si>
    <t>2024-09-24 14:20:43</t>
  </si>
  <si>
    <t>2024-05-16 03:01:20</t>
  </si>
  <si>
    <t>2024-08-06 12:01:37</t>
  </si>
  <si>
    <t>2024-02-23 22:23:52</t>
  </si>
  <si>
    <t>2024-11-27 04:10:20</t>
  </si>
  <si>
    <t>2023-11-06 10:10:44</t>
  </si>
  <si>
    <t>2023-12-02 15:29:29</t>
  </si>
  <si>
    <t>2024-07-02 06:37:00</t>
  </si>
  <si>
    <t>2024-11-16 08:16:14</t>
  </si>
  <si>
    <t>2024-10-23 16:17:00</t>
  </si>
  <si>
    <t>2023-09-02 19:31:47</t>
  </si>
  <si>
    <t>2024-09-05 03:06:23</t>
  </si>
  <si>
    <t>2023-04-10 17:08:22</t>
  </si>
  <si>
    <t>2023-07-09 06:26:19</t>
  </si>
  <si>
    <t>2024-06-23 02:08:17</t>
  </si>
  <si>
    <t>2024-06-12 10:37:01</t>
  </si>
  <si>
    <t>2023-08-29 10:24:03</t>
  </si>
  <si>
    <t>2024-03-15 03:09:30</t>
  </si>
  <si>
    <t>2023-01-08 05:45:16</t>
  </si>
  <si>
    <t>2024-07-19 23:30:43</t>
  </si>
  <si>
    <t>2024-10-15 19:55:40</t>
  </si>
  <si>
    <t>2023-09-13 00:49:48</t>
  </si>
  <si>
    <t>2023-11-08 16:12:12</t>
  </si>
  <si>
    <t>2024-12-24 14:41:14</t>
  </si>
  <si>
    <t>2024-06-12 13:32:14</t>
  </si>
  <si>
    <t>2023-05-04 09:07:36</t>
  </si>
  <si>
    <t>2023-04-12 20:14:37</t>
  </si>
  <si>
    <t>2023-01-10 14:41:57</t>
  </si>
  <si>
    <t>2023-02-02 00:01:26</t>
  </si>
  <si>
    <t>2023-05-29 12:09:25</t>
  </si>
  <si>
    <t>2024-12-07 02:10:20</t>
  </si>
  <si>
    <t>2024-11-28 04:59:40</t>
  </si>
  <si>
    <t>2024-08-10 12:23:42</t>
  </si>
  <si>
    <t>2024-10-29 21:12:57</t>
  </si>
  <si>
    <t>2024-03-04 14:33:26</t>
  </si>
  <si>
    <t>2023-05-01 00:49:12</t>
  </si>
  <si>
    <t>2023-07-17 21:46:33</t>
  </si>
  <si>
    <t>2024-03-24 14:56:14</t>
  </si>
  <si>
    <t>2024-03-22 16:12:48</t>
  </si>
  <si>
    <t>2023-11-30 10:55:37</t>
  </si>
  <si>
    <t>2024-11-27 23:09:14</t>
  </si>
  <si>
    <t>2023-12-26 11:51:32</t>
  </si>
  <si>
    <t>2023-05-04 06:12:23</t>
  </si>
  <si>
    <t>2024-09-10 14:31:02</t>
  </si>
  <si>
    <t>2024-11-04 02:47:10</t>
  </si>
  <si>
    <t>2023-10-06 16:49:03</t>
  </si>
  <si>
    <t>2024-05-06 15:14:36</t>
  </si>
  <si>
    <t>2024-08-05 03:54:16</t>
  </si>
  <si>
    <t>2023-06-02 13:59:07</t>
  </si>
  <si>
    <t>2023-12-15 02:48:58</t>
  </si>
  <si>
    <t>2023-09-09 22:21:50</t>
  </si>
  <si>
    <t>2023-01-23 16:37:31</t>
  </si>
  <si>
    <t>2024-12-15 07:17:19</t>
  </si>
  <si>
    <t>2023-07-30 09:06:03</t>
  </si>
  <si>
    <t>2024-12-24 20:31:40</t>
  </si>
  <si>
    <t>2023-12-26 01:38:17</t>
  </si>
  <si>
    <t>2024-11-01 23:40:55</t>
  </si>
  <si>
    <t>2023-12-01 14:40:09</t>
  </si>
  <si>
    <t>2024-08-03 13:56:28</t>
  </si>
  <si>
    <t>2023-02-02 11:42:18</t>
  </si>
  <si>
    <t>2023-03-03 15:06:12</t>
  </si>
  <si>
    <t>2023-03-02 15:44:29</t>
  </si>
  <si>
    <t>2023-11-24 04:32:04</t>
  </si>
  <si>
    <t>2023-09-18 07:51:38</t>
  </si>
  <si>
    <t>2024-11-05 09:26:56</t>
  </si>
  <si>
    <t>2023-01-04 02:27:58</t>
  </si>
  <si>
    <t>2024-07-06 09:54:17</t>
  </si>
  <si>
    <t>2024-01-08 15:14:43</t>
  </si>
  <si>
    <t>2023-11-05 21:02:16</t>
  </si>
  <si>
    <t>2023-12-27 17:03:41</t>
  </si>
  <si>
    <t>2023-09-09 04:50:33</t>
  </si>
  <si>
    <t>2023-11-11 04:04:06</t>
  </si>
  <si>
    <t>2024-06-10 03:07:56</t>
  </si>
  <si>
    <t>2024-01-13 07:40:29</t>
  </si>
  <si>
    <t>2024-02-01 07:13:57</t>
  </si>
  <si>
    <t>2023-12-03 03:10:20</t>
  </si>
  <si>
    <t>2023-05-27 09:03:10</t>
  </si>
  <si>
    <t>2024-03-19 03:31:35</t>
  </si>
  <si>
    <t>2023-12-11 22:53:24</t>
  </si>
  <si>
    <t>2024-01-21 18:37:54</t>
  </si>
  <si>
    <t>2023-08-19 10:56:27</t>
  </si>
  <si>
    <t>2024-07-05 07:37:21</t>
  </si>
  <si>
    <t>2023-03-08 22:08:02</t>
  </si>
  <si>
    <t>2024-02-25 00:40:48</t>
  </si>
  <si>
    <t>2023-07-08 05:36:59</t>
  </si>
  <si>
    <t>2023-06-08 17:27:27</t>
  </si>
  <si>
    <t>2024-02-05 13:26:28</t>
  </si>
  <si>
    <t>2024-11-30 09:33:32</t>
  </si>
  <si>
    <t>2023-06-08 07:14:12</t>
  </si>
  <si>
    <t>2024-10-04 09:25:29</t>
  </si>
  <si>
    <t>2023-01-25 05:07:42</t>
  </si>
  <si>
    <t>2024-05-16 14:42:12</t>
  </si>
  <si>
    <t>2023-05-07 13:03:11</t>
  </si>
  <si>
    <t>2024-02-24 23:13:12</t>
  </si>
  <si>
    <t>2023-01-10 21:59:59</t>
  </si>
  <si>
    <t>2023-01-02 16:53:00</t>
  </si>
  <si>
    <t>2024-03-11 04:15:01</t>
  </si>
  <si>
    <t>2023-02-20 03:08:25</t>
  </si>
  <si>
    <t>2023-05-29 15:04:38</t>
  </si>
  <si>
    <t>2024-12-26 23:37:55</t>
  </si>
  <si>
    <t>2024-05-25 00:12:00</t>
  </si>
  <si>
    <t>2023-08-02 01:20:46</t>
  </si>
  <si>
    <t>2023-12-24 01:27:15</t>
  </si>
  <si>
    <t>2023-01-05 16:25:46</t>
  </si>
  <si>
    <t>2024-01-02 23:27:14</t>
  </si>
  <si>
    <t>2023-08-10 13:45:47</t>
  </si>
  <si>
    <t>2024-07-25 21:08:38</t>
  </si>
  <si>
    <t>2024-08-03 21:14:30</t>
  </si>
  <si>
    <t>2023-01-24 01:23:10</t>
  </si>
  <si>
    <t>2023-08-15 23:42:50</t>
  </si>
  <si>
    <t>2023-06-13 11:20:49</t>
  </si>
  <si>
    <t>2024-10-11 10:47:56</t>
  </si>
  <si>
    <t>2023-06-07 04:57:16</t>
  </si>
  <si>
    <t>2023-01-29 20:05:52</t>
  </si>
  <si>
    <t>2024-09-07 09:07:51</t>
  </si>
  <si>
    <t>2023-10-06 05:08:11</t>
  </si>
  <si>
    <t>2023-07-05 04:36:37</t>
  </si>
  <si>
    <t>2023-04-01 02:26:25</t>
  </si>
  <si>
    <t>2024-07-26 17:35:08</t>
  </si>
  <si>
    <t>2024-10-05 04:24:23</t>
  </si>
  <si>
    <t>2023-11-22 11:39:03</t>
  </si>
  <si>
    <t>2023-03-15 22:02:52</t>
  </si>
  <si>
    <t>2024-08-28 22:48:43</t>
  </si>
  <si>
    <t>2024-07-06 15:44:43</t>
  </si>
  <si>
    <t>2024-11-29 10:11:49</t>
  </si>
  <si>
    <t>2024-10-29 05:09:16</t>
  </si>
  <si>
    <t>2024-12-15 23:21:00</t>
  </si>
  <si>
    <t>2024-02-22 21:34:33</t>
  </si>
  <si>
    <t>2023-03-05 15:17:14</t>
  </si>
  <si>
    <t>2023-03-31 19:08:23</t>
  </si>
  <si>
    <t>2024-03-10 22:24:36</t>
  </si>
  <si>
    <t>2024-05-23 08:46:36</t>
  </si>
  <si>
    <t>2024-01-02 21:59:38</t>
  </si>
  <si>
    <t>2024-01-18 16:09:55</t>
  </si>
  <si>
    <t>2024-11-11 02:42:01</t>
  </si>
  <si>
    <t>2024-09-16 17:59:22</t>
  </si>
  <si>
    <t>2024-11-08 06:04:28</t>
  </si>
  <si>
    <t>2024-12-22 17:25:24</t>
  </si>
  <si>
    <t>2024-10-12 08:42:03</t>
  </si>
  <si>
    <t>2024-04-25 00:21:36</t>
  </si>
  <si>
    <t>2024-10-14 22:01:33</t>
  </si>
  <si>
    <t>2024-06-09 06:41:26</t>
  </si>
  <si>
    <t>2023-08-13 00:10:05</t>
  </si>
  <si>
    <t>2024-05-22 00:39:15</t>
  </si>
  <si>
    <t>2024-08-17 22:31:48</t>
  </si>
  <si>
    <t>2023-07-04 22:46:12</t>
  </si>
  <si>
    <t>2023-03-12 09:21:39</t>
  </si>
  <si>
    <t>2023-12-08 13:07:23</t>
  </si>
  <si>
    <t>2024-04-13 15:19:02</t>
  </si>
  <si>
    <t>2024-08-16 21:42:28</t>
  </si>
  <si>
    <t>2024-08-07 04:05:18</t>
  </si>
  <si>
    <t>2024-04-23 11:51:25</t>
  </si>
  <si>
    <t>2023-01-02 05:12:09</t>
  </si>
  <si>
    <t>2024-06-11 02:29:39</t>
  </si>
  <si>
    <t>2023-09-13 15:25:53</t>
  </si>
  <si>
    <t>2024-08-07 21:36:35</t>
  </si>
  <si>
    <t>2024-06-11 20:00:56</t>
  </si>
  <si>
    <t>2023-09-05 11:46:30</t>
  </si>
  <si>
    <t>2023-03-12 16:39:41</t>
  </si>
  <si>
    <t>2023-02-08 16:38:15</t>
  </si>
  <si>
    <t>2023-12-04 12:45:18</t>
  </si>
  <si>
    <t>2024-11-03 19:29:08</t>
  </si>
  <si>
    <t>2024-11-29 13:07:02</t>
  </si>
  <si>
    <t>2023-01-31 17:21:41</t>
  </si>
  <si>
    <t>2023-03-03 01:57:44</t>
  </si>
  <si>
    <t>2023-05-05 12:52:09</t>
  </si>
  <si>
    <t>2023-11-07 19:45:42</t>
  </si>
  <si>
    <t>2024-12-16 03:43:49</t>
  </si>
  <si>
    <t>2024-02-10 21:55:55</t>
  </si>
  <si>
    <t>2024-10-14 08:53:05</t>
  </si>
  <si>
    <t>2024-12-28 01:54:51</t>
  </si>
  <si>
    <t>2023-05-18 19:10:32</t>
  </si>
  <si>
    <t>2023-08-24 20:53:30</t>
  </si>
  <si>
    <t>2024-12-26 07:34:14</t>
  </si>
  <si>
    <t>2023-01-08 11:35:42</t>
  </si>
  <si>
    <t>2023-03-06 07:20:55</t>
  </si>
  <si>
    <t>2023-02-15 18:00:41</t>
  </si>
  <si>
    <t>2023-03-27 10:00:39</t>
  </si>
  <si>
    <t>2024-07-29 20:03:06</t>
  </si>
  <si>
    <t>2024-07-05 16:23:00</t>
  </si>
  <si>
    <t>2024-02-02 03:40:28</t>
  </si>
  <si>
    <t>2023-05-16 21:54:43</t>
  </si>
  <si>
    <t>2023-06-11 22:50:38</t>
  </si>
  <si>
    <t>2023-01-23 12:14:42</t>
  </si>
  <si>
    <t>2024-06-12 14:59:50</t>
  </si>
  <si>
    <t>2024-05-22 15:15:19</t>
  </si>
  <si>
    <t>2023-08-22 19:14:51</t>
  </si>
  <si>
    <t>2024-03-24 04:42:59</t>
  </si>
  <si>
    <t>2023-05-04 23:43:41</t>
  </si>
  <si>
    <t>2023-05-11 00:16:48</t>
  </si>
  <si>
    <t>2023-09-04 03:39:08</t>
  </si>
  <si>
    <t>2023-04-15 03:43:42</t>
  </si>
  <si>
    <t>2023-02-01 09:25:22</t>
  </si>
  <si>
    <t>2024-05-15 00:44:24</t>
  </si>
  <si>
    <t>2023-07-19 02:58:42</t>
  </si>
  <si>
    <t>2023-08-20 05:55:21</t>
  </si>
  <si>
    <t>2024-04-12 14:29:43</t>
  </si>
  <si>
    <t>2024-01-14 21:38:16</t>
  </si>
  <si>
    <t>2024-07-11 00:52:27</t>
  </si>
  <si>
    <t>2024-09-05 23:32:53</t>
  </si>
  <si>
    <t>2023-08-20 03:00:08</t>
  </si>
  <si>
    <t>2024-02-17 11:37:30</t>
  </si>
  <si>
    <t>2023-06-27 18:28:32</t>
  </si>
  <si>
    <t>2023-04-30 07:17:55</t>
  </si>
  <si>
    <t>2024-07-10 00:03:07</t>
  </si>
  <si>
    <t>2024-04-04 19:35:59</t>
  </si>
  <si>
    <t>2023-03-14 11:00:18</t>
  </si>
  <si>
    <t>2023-04-22 22:37:26</t>
  </si>
  <si>
    <t>2024-06-27 17:06:27</t>
  </si>
  <si>
    <t>2024-09-10 02:50:10</t>
  </si>
  <si>
    <t>2023-11-17 23:36:07</t>
  </si>
  <si>
    <t>2024-02-09 22:34:12</t>
  </si>
  <si>
    <t>2023-03-24 04:37:28</t>
  </si>
  <si>
    <t>2023-07-16 06:21:09</t>
  </si>
  <si>
    <t>2023-08-26 16:41:43</t>
  </si>
  <si>
    <t>2023-10-07 08:52:43</t>
  </si>
  <si>
    <t>2024-05-16 10:19:22</t>
  </si>
  <si>
    <t>2023-05-13 09:13:29</t>
  </si>
  <si>
    <t>2024-06-21 00:29:39</t>
  </si>
  <si>
    <t>2023-10-15 13:59:43</t>
  </si>
  <si>
    <t>2023-01-22 18:43:25</t>
  </si>
  <si>
    <t>2023-05-16 07:18:38</t>
  </si>
  <si>
    <t>2023-11-30 00:42:22</t>
  </si>
  <si>
    <t>2024-10-02 20:55:18</t>
  </si>
  <si>
    <t>2024-03-26 19:30:06</t>
  </si>
  <si>
    <t>2024-12-04 01:09:58</t>
  </si>
  <si>
    <t>2023-05-24 02:12:22</t>
  </si>
  <si>
    <t>2024-03-03 10:48:54</t>
  </si>
  <si>
    <t>2024-09-12 00:06:00</t>
  </si>
  <si>
    <t>2024-10-02 10:42:03</t>
  </si>
  <si>
    <t>2024-07-20 12:39:11</t>
  </si>
  <si>
    <t>2023-10-09 01:45:44</t>
  </si>
  <si>
    <t>2023-09-19 13:03:47</t>
  </si>
  <si>
    <t>2024-03-09 09:54:25</t>
  </si>
  <si>
    <t>2023-05-17 13:58:23</t>
  </si>
  <si>
    <t>2024-07-14 06:15:38</t>
  </si>
  <si>
    <t>2023-03-03 03:25:20</t>
  </si>
  <si>
    <t>2023-03-31 14:45:33</t>
  </si>
  <si>
    <t>2024-07-22 15:45:26</t>
  </si>
  <si>
    <t>2023-05-09 07:23:48</t>
  </si>
  <si>
    <t>2023-10-14 11:42:47</t>
  </si>
  <si>
    <t>2024-12-16 16:52:17</t>
  </si>
  <si>
    <t>2023-06-12 22:12:21</t>
  </si>
  <si>
    <t>2024-12-08 05:54:52</t>
  </si>
  <si>
    <t>2024-09-24 08:30:17</t>
  </si>
  <si>
    <t>2024-08-13 01:43:13</t>
  </si>
  <si>
    <t>2023-04-13 02:05:03</t>
  </si>
  <si>
    <t>2024-09-03 04:22:57</t>
  </si>
  <si>
    <t>2024-09-23 10:36:10</t>
  </si>
  <si>
    <t>2024-01-10 11:02:56</t>
  </si>
  <si>
    <t>2024-08-02 01:26:17</t>
  </si>
  <si>
    <t>2024-02-19 08:53:19</t>
  </si>
  <si>
    <t>2024-06-27 08:20:48</t>
  </si>
  <si>
    <t>2024-10-11 23:56:24</t>
  </si>
  <si>
    <t>2023-12-24 04:22:28</t>
  </si>
  <si>
    <t>2023-09-28 01:28:48</t>
  </si>
  <si>
    <t>2023-12-25 11:02:13</t>
  </si>
  <si>
    <t>2023-04-25 16:19:46</t>
  </si>
  <si>
    <t>2023-02-05 12:42:40</t>
  </si>
  <si>
    <t>2024-03-20 23:19:48</t>
  </si>
  <si>
    <t>2023-08-29 19:09:42</t>
  </si>
  <si>
    <t>2023-09-18 22:27:43</t>
  </si>
  <si>
    <t>2023-12-05 16:29:51</t>
  </si>
  <si>
    <t>2024-11-21 16:45:41</t>
  </si>
  <si>
    <t>2024-04-29 21:10:11</t>
  </si>
  <si>
    <t>2024-09-13 09:40:58</t>
  </si>
  <si>
    <t>2024-01-31 04:57:01</t>
  </si>
  <si>
    <t>2023-04-11 12:07:16</t>
  </si>
  <si>
    <t>2023-04-12 10:01:22</t>
  </si>
  <si>
    <t>2023-09-13 12:30:40</t>
  </si>
  <si>
    <t>2024-04-17 09:50:41</t>
  </si>
  <si>
    <t>2024-09-19 14:36:55</t>
  </si>
  <si>
    <t>2024-12-12 04:49:21</t>
  </si>
  <si>
    <t>2024-08-21 14:08:14</t>
  </si>
  <si>
    <t>2023-06-04 17:05:22</t>
  </si>
  <si>
    <t>2023-10-02 19:22:11</t>
  </si>
  <si>
    <t>2024-06-24 04:25:13</t>
  </si>
  <si>
    <t>2023-12-12 16:24:41</t>
  </si>
  <si>
    <t>2023-09-07 06:07:07</t>
  </si>
  <si>
    <t>2023-05-24 03:39:59</t>
  </si>
  <si>
    <t>2024-07-05 12:00:11</t>
  </si>
  <si>
    <t>2024-07-13 09:49:08</t>
  </si>
  <si>
    <t>2023-04-13 15:13:31</t>
  </si>
  <si>
    <t>2023-04-03 12:50:42</t>
  </si>
  <si>
    <t>2024-10-31 22:51:36</t>
  </si>
  <si>
    <t>2023-03-18 04:04:20</t>
  </si>
  <si>
    <t>2023-01-01 23:21:43</t>
  </si>
  <si>
    <t>2024-02-14 12:04:44</t>
  </si>
  <si>
    <t>2023-07-23 19:24:27</t>
  </si>
  <si>
    <t>2023-02-18 20:28:40</t>
  </si>
  <si>
    <t>2023-09-25 04:51:16</t>
  </si>
  <si>
    <t>2023-11-25 05:21:23</t>
  </si>
  <si>
    <t>2024-07-03 17:39:34</t>
  </si>
  <si>
    <t>2023-05-09 04:28:35</t>
  </si>
  <si>
    <t>2023-06-15 07:09:02</t>
  </si>
  <si>
    <t>2023-10-09 07:36:09</t>
  </si>
  <si>
    <t>2023-09-10 23:11:09</t>
  </si>
  <si>
    <t>2024-10-09 12:04:30</t>
  </si>
  <si>
    <t>2024-02-19 20:34:11</t>
  </si>
  <si>
    <t>2023-10-29 22:35:02</t>
  </si>
  <si>
    <t>2024-05-03 17:09:27</t>
  </si>
  <si>
    <t>2023-12-20 05:27:59</t>
  </si>
  <si>
    <t>2024-08-17 07:55:43</t>
  </si>
  <si>
    <t>2023-05-30 23:12:00</t>
  </si>
  <si>
    <t>2023-08-11 01:26:39</t>
  </si>
  <si>
    <t>2023-01-31 02:45:37</t>
  </si>
  <si>
    <t>2023-01-18 19:48:56</t>
  </si>
  <si>
    <t>2023-04-11 00:26:24</t>
  </si>
  <si>
    <t>2024-05-12 11:24:54</t>
  </si>
  <si>
    <t>2023-12-18 14:02:35</t>
  </si>
  <si>
    <t>2023-02-16 11:31:59</t>
  </si>
  <si>
    <t>2023-10-01 06:52:00</t>
  </si>
  <si>
    <t>2024-12-14 16:41:15</t>
  </si>
  <si>
    <t>2023-09-21 14:42:26</t>
  </si>
  <si>
    <t>2024-08-29 06:06:45</t>
  </si>
  <si>
    <t>2024-07-05 10:32:34</t>
  </si>
  <si>
    <t>2024-09-15 04:01:35</t>
  </si>
  <si>
    <t>2023-03-22 14:39:40</t>
  </si>
  <si>
    <t>2024-01-07 18:48:13</t>
  </si>
  <si>
    <t>2024-06-09 11:04:15</t>
  </si>
  <si>
    <t>2023-09-20 21:11:09</t>
  </si>
  <si>
    <t>2023-06-11 15:32:36</t>
  </si>
  <si>
    <t>2023-03-18 23:03:14</t>
  </si>
  <si>
    <t>2024-04-07 22:03:57</t>
  </si>
  <si>
    <t>2024-04-20 13:46:16</t>
  </si>
  <si>
    <t>2023-12-28 03:16:56</t>
  </si>
  <si>
    <t>2023-10-06 08:03:24</t>
  </si>
  <si>
    <t>2024-03-18 21:41:09</t>
  </si>
  <si>
    <t>2024-11-29 18:57:27</t>
  </si>
  <si>
    <t>2024-11-21 19:40:54</t>
  </si>
  <si>
    <t>2023-01-30 09:14:20</t>
  </si>
  <si>
    <t>2023-07-21 01:42:08</t>
  </si>
  <si>
    <t>2024-08-18 10:12:39</t>
  </si>
  <si>
    <t>2024-08-31 16:31:03</t>
  </si>
  <si>
    <t>2024-01-05 09:51:32</t>
  </si>
  <si>
    <t>2023-10-09 17:49:25</t>
  </si>
  <si>
    <t>2023-12-23 03:33:08</t>
  </si>
  <si>
    <t>2024-04-25 20:48:06</t>
  </si>
  <si>
    <t>2023-02-10 00:45:36</t>
  </si>
  <si>
    <t>2024-11-07 14:00:47</t>
  </si>
  <si>
    <t>2023-03-27 01:15:00</t>
  </si>
  <si>
    <t>2024-01-01 09:29:27</t>
  </si>
  <si>
    <t>2024-09-10 18:53:51</t>
  </si>
  <si>
    <t>2024-02-18 03:41:11</t>
  </si>
  <si>
    <t>2024-03-27 11:33:47</t>
  </si>
  <si>
    <t>2023-06-27 11:10:30</t>
  </si>
  <si>
    <t>2024-06-24 21:56:31</t>
  </si>
  <si>
    <t>2023-11-10 16:23:15</t>
  </si>
  <si>
    <t>2024-11-20 21:46:47</t>
  </si>
  <si>
    <t>2024-10-19 01:18:51</t>
  </si>
  <si>
    <t>2024-10-15 18:28:03</t>
  </si>
  <si>
    <t>2024-06-07 12:20:49</t>
  </si>
  <si>
    <t>2024-08-27 07:23:19</t>
  </si>
  <si>
    <t>2023-05-02 03:06:08</t>
  </si>
  <si>
    <t>2023-01-01 20:26:30</t>
  </si>
  <si>
    <t>2023-11-11 21:35:23</t>
  </si>
  <si>
    <t>2023-05-25 04:29:18</t>
  </si>
  <si>
    <t>2023-07-13 03:53:11</t>
  </si>
  <si>
    <t>2023-10-19 04:08:32</t>
  </si>
  <si>
    <t>2024-10-31 18:28:46</t>
  </si>
  <si>
    <t>2023-05-22 02:01:20</t>
  </si>
  <si>
    <t>2024-01-10 05:12:30</t>
  </si>
  <si>
    <t>2024-12-21 12:13:16</t>
  </si>
  <si>
    <t>2024-01-22 20:54:49</t>
  </si>
  <si>
    <t>2024-07-14 12:06:04</t>
  </si>
  <si>
    <t>2023-02-11 14:43:24</t>
  </si>
  <si>
    <t>2023-07-19 11:44:20</t>
  </si>
  <si>
    <t>2023-12-11 12:40:09</t>
  </si>
  <si>
    <t>2024-06-03 14:53:57</t>
  </si>
  <si>
    <t>2023-04-07 01:31:56</t>
  </si>
  <si>
    <t>2024-01-14 20:10:40</t>
  </si>
  <si>
    <t>2023-03-25 08:22:00</t>
  </si>
  <si>
    <t>2024-10-03 12:58:59</t>
  </si>
  <si>
    <t>2024-12-20 23:04:48</t>
  </si>
  <si>
    <t>2024-06-01 04:29:40</t>
  </si>
  <si>
    <t>2024-10-22 00:51:36</t>
  </si>
  <si>
    <t>2023-07-30 23:42:07</t>
  </si>
  <si>
    <t>2023-12-22 10:01:51</t>
  </si>
  <si>
    <t>2024-12-28 17:58:32</t>
  </si>
  <si>
    <t>2024-10-08 15:38:00</t>
  </si>
  <si>
    <t>2023-03-09 06:53:40</t>
  </si>
  <si>
    <t>2023-01-25 21:11:23</t>
  </si>
  <si>
    <t>2023-08-15 03:16:20</t>
  </si>
  <si>
    <t>2024-12-09 11:07:01</t>
  </si>
  <si>
    <t>2023-03-08 06:04:21</t>
  </si>
  <si>
    <t>2023-04-17 21:26:02</t>
  </si>
  <si>
    <t>2023-06-30 06:20:26</t>
  </si>
  <si>
    <t>2024-09-21 03:07:06</t>
  </si>
  <si>
    <t>2023-03-06 13:11:21</t>
  </si>
  <si>
    <t>2023-05-19 22:55:04</t>
  </si>
  <si>
    <t>2024-07-29 09:49:51</t>
  </si>
  <si>
    <t>2023-01-31 15:54:05</t>
  </si>
  <si>
    <t>2023-11-14 10:54:54</t>
  </si>
  <si>
    <t>2024-09-05 22:05:16</t>
  </si>
  <si>
    <t>2023-03-17 13:28:16</t>
  </si>
  <si>
    <t>2023-09-17 04:07:06</t>
  </si>
  <si>
    <t>2024-08-28 00:54:36</t>
  </si>
  <si>
    <t>2024-12-10 09:01:08</t>
  </si>
  <si>
    <t>2024-01-31 10:47:27</t>
  </si>
  <si>
    <t>2023-02-13 17:49:39</t>
  </si>
  <si>
    <t>2024-05-10 14:09:04</t>
  </si>
  <si>
    <t>2024-08-10 16:46:31</t>
  </si>
  <si>
    <t>2023-11-05 23:57:29</t>
  </si>
  <si>
    <t>2024-01-03 15:30:55</t>
  </si>
  <si>
    <t>2024-03-12 18:12:49</t>
  </si>
  <si>
    <t>2023-11-10 23:41:17</t>
  </si>
  <si>
    <t>2024-01-01 16:47:29</t>
  </si>
  <si>
    <t>2024-12-23 19:42:20</t>
  </si>
  <si>
    <t>2024-07-21 13:28:30</t>
  </si>
  <si>
    <t>2023-03-31 13:17:57</t>
  </si>
  <si>
    <t>2023-06-12 01:45:51</t>
  </si>
  <si>
    <t>2024-02-09 16:43:46</t>
  </si>
  <si>
    <t>2024-03-26 23:52:55</t>
  </si>
  <si>
    <t>2024-06-14 16:38:29</t>
  </si>
  <si>
    <t>2024-11-17 10:33:10</t>
  </si>
  <si>
    <t>2024-06-22 05:41:47</t>
  </si>
  <si>
    <t>2023-06-07 13:42:55</t>
  </si>
  <si>
    <t>2023-01-09 18:15:27</t>
  </si>
  <si>
    <t>2024-06-17 20:34:04</t>
  </si>
  <si>
    <t>2023-08-07 14:13:02</t>
  </si>
  <si>
    <t>2024-03-03 03:30:51</t>
  </si>
  <si>
    <t>2024-04-18 17:58:03</t>
  </si>
  <si>
    <t>2023-01-19 03:06:59</t>
  </si>
  <si>
    <t>2024-07-04 21:24:06</t>
  </si>
  <si>
    <t>2023-01-08 01:22:27</t>
  </si>
  <si>
    <t>2023-01-10 23:27:36</t>
  </si>
  <si>
    <t>2023-01-27 05:18:45</t>
  </si>
  <si>
    <t>2024-09-15 21:32:52</t>
  </si>
  <si>
    <t>2023-04-04 22:25:40</t>
  </si>
  <si>
    <t>2024-12-16 02:16:13</t>
  </si>
  <si>
    <t>2023-02-10 03:40:49</t>
  </si>
  <si>
    <t>2024-02-14 22:17:59</t>
  </si>
  <si>
    <t>2023-10-07 20:33:35</t>
  </si>
  <si>
    <t>2023-07-15 23:03:07</t>
  </si>
  <si>
    <t>2024-01-18 11:47:06</t>
  </si>
  <si>
    <t>2023-04-30 11:40:44</t>
  </si>
  <si>
    <t>2023-12-01 04:26:54</t>
  </si>
  <si>
    <t>2023-12-04 03:59:40</t>
  </si>
  <si>
    <t>2023-08-24 19:25:54</t>
  </si>
  <si>
    <t>2024-11-11 17:18:05</t>
  </si>
  <si>
    <t>2024-07-02 09:32:12</t>
  </si>
  <si>
    <t>2024-02-09 12:20:57</t>
  </si>
  <si>
    <t>2023-07-06 14:11:35</t>
  </si>
  <si>
    <t>2023-01-23 23:55:34</t>
  </si>
  <si>
    <t>2024-11-19 13:39:26</t>
  </si>
  <si>
    <t>2023-08-17 03:27:23</t>
  </si>
  <si>
    <t>2023-12-24 08:45:17</t>
  </si>
  <si>
    <t>2024-07-26 07:21:53</t>
  </si>
  <si>
    <t>2024-03-31 17:46:17</t>
  </si>
  <si>
    <t>2023-12-25 15:25:02</t>
  </si>
  <si>
    <t>2024-08-18 11:40:16</t>
  </si>
  <si>
    <t>2023-11-01 16:17:22</t>
  </si>
  <si>
    <t>2023-05-31 19:38:30</t>
  </si>
  <si>
    <t>2024-04-28 10:07:37</t>
  </si>
  <si>
    <t>2024-08-15 15:02:43</t>
  </si>
  <si>
    <t>2024-01-13 13:30:54</t>
  </si>
  <si>
    <t>2023-03-23 03:48:08</t>
  </si>
  <si>
    <t>2023-01-13 02:33:51</t>
  </si>
  <si>
    <t>2023-11-24 23:30:57</t>
  </si>
  <si>
    <t>2023-08-05 11:06:47</t>
  </si>
  <si>
    <t>2023-03-28 00:36:43</t>
  </si>
  <si>
    <t>2023-03-29 05:48:52</t>
  </si>
  <si>
    <t>2023-11-29 23:14:45</t>
  </si>
  <si>
    <t>2024-09-03 10:13:22</t>
  </si>
  <si>
    <t>2024-12-24 13:13:38</t>
  </si>
  <si>
    <t>2023-01-05 09:07:44</t>
  </si>
  <si>
    <t>2024-10-25 22:18:28</t>
  </si>
  <si>
    <t>2023-05-13 04:50:40</t>
  </si>
  <si>
    <t>2023-11-15 04:26:11</t>
  </si>
  <si>
    <t>2023-09-25 03:23:39</t>
  </si>
  <si>
    <t>2023-12-22 12:57:04</t>
  </si>
  <si>
    <t>2024-01-29 01:50:46</t>
  </si>
  <si>
    <t>2024-10-22 03:46:49</t>
  </si>
  <si>
    <t>2024-05-12 15:47:43</t>
  </si>
  <si>
    <t>2023-08-05 02:21:08</t>
  </si>
  <si>
    <t>2023-06-03 11:53:13</t>
  </si>
  <si>
    <t>2023-09-09 01:55:20</t>
  </si>
  <si>
    <t>2023-06-23 02:02:46</t>
  </si>
  <si>
    <t>2024-05-20 04:51:01</t>
  </si>
  <si>
    <t>2023-10-07 14:43:09</t>
  </si>
  <si>
    <t>2023-03-28 19:35:37</t>
  </si>
  <si>
    <t>2023-11-02 08:21:03</t>
  </si>
  <si>
    <t>2023-04-15 19:47:23</t>
  </si>
  <si>
    <t>2023-07-10 16:01:17</t>
  </si>
  <si>
    <t>2023-11-06 07:15:31</t>
  </si>
  <si>
    <t>2023-04-28 15:52:31</t>
  </si>
  <si>
    <t>2023-07-17 11:33:18</t>
  </si>
  <si>
    <t>2024-12-01 16:13:17</t>
  </si>
  <si>
    <t>2023-04-15 15:24:33</t>
  </si>
  <si>
    <t>2023-09-26 21:44:16</t>
  </si>
  <si>
    <t>2023-04-26 11:18:39</t>
  </si>
  <si>
    <t>2023-09-16 20:49:04</t>
  </si>
  <si>
    <t>2024-02-07 22:23:09</t>
  </si>
  <si>
    <t>2023-10-19 09:58:58</t>
  </si>
  <si>
    <t>2024-08-01 16:40:39</t>
  </si>
  <si>
    <t>2023-06-04 20:00:35</t>
  </si>
  <si>
    <t>2024-10-09 13:32:06</t>
  </si>
  <si>
    <t>2023-06-21 04:46:57</t>
  </si>
  <si>
    <t>2023-03-02 09:54:03</t>
  </si>
  <si>
    <t>2024-01-07 11:30:11</t>
  </si>
  <si>
    <t>2024-02-13 17:05:51</t>
  </si>
  <si>
    <t>2024-04-08 08:17:12</t>
  </si>
  <si>
    <t>2023-07-16 19:29:37</t>
  </si>
  <si>
    <t>2023-10-05 10:09:17</t>
  </si>
  <si>
    <t>2024-02-14 04:46:42</t>
  </si>
  <si>
    <t>2024-06-03 04:40:42</t>
  </si>
  <si>
    <t>2023-09-16 04:45:23</t>
  </si>
  <si>
    <t>2024-12-26 13:24:40</t>
  </si>
  <si>
    <t>2024-02-02 00:45:15</t>
  </si>
  <si>
    <t>2024-08-18 14:35:28</t>
  </si>
  <si>
    <t>2024-04-15 21:20:30</t>
  </si>
  <si>
    <t>2024-04-25 23:43:19</t>
  </si>
  <si>
    <t>2023-08-05 12:34:23</t>
  </si>
  <si>
    <t>2023-12-21 04:49:42</t>
  </si>
  <si>
    <t>2023-10-04 13:42:47</t>
  </si>
  <si>
    <t>2023-02-10 12:26:28</t>
  </si>
  <si>
    <t>2024-06-29 21:40:19</t>
  </si>
  <si>
    <t>2023-09-01 15:47:14</t>
  </si>
  <si>
    <t>2024-09-19 11:41:42</t>
  </si>
  <si>
    <t>2024-03-28 06:32:40</t>
  </si>
  <si>
    <t>2023-01-03 03:06:15</t>
  </si>
  <si>
    <t>2023-09-04 16:47:36</t>
  </si>
  <si>
    <t>2024-04-17 20:03:56</t>
  </si>
  <si>
    <t>2023-05-22 21:00:14</t>
  </si>
  <si>
    <t>2024-08-24 20:59:01</t>
  </si>
  <si>
    <t>2023-07-08 11:27:25</t>
  </si>
  <si>
    <t>2024-08-26 02:11:10</t>
  </si>
  <si>
    <t>2023-02-27 04:30:52</t>
  </si>
  <si>
    <t>2024-02-01 02:51:08</t>
  </si>
  <si>
    <t>2023-11-07 21:13:18</t>
  </si>
  <si>
    <t>2024-12-10 10:28:44</t>
  </si>
  <si>
    <t>2023-07-20 21:19:18</t>
  </si>
  <si>
    <t>2024-05-30 08:41:27</t>
  </si>
  <si>
    <t>2023-05-12 15:42:12</t>
  </si>
  <si>
    <t>2023-02-12 00:56:39</t>
  </si>
  <si>
    <t>2024-02-21 09:04:22</t>
  </si>
  <si>
    <t>2023-05-10 06:45:31</t>
  </si>
  <si>
    <t>2024-04-10 07:00:38</t>
  </si>
  <si>
    <t>2023-08-15 06:11:33</t>
  </si>
  <si>
    <t>2023-12-01 02:59:18</t>
  </si>
  <si>
    <t>2023-02-25 05:47:26</t>
  </si>
  <si>
    <t>2024-02-19 19:06:35</t>
  </si>
  <si>
    <t>2024-03-29 20:30:28</t>
  </si>
  <si>
    <t>2024-10-15 08:14:48</t>
  </si>
  <si>
    <t>2024-02-26 17:33:48</t>
  </si>
  <si>
    <t>2023-12-22 15:52:17</t>
  </si>
  <si>
    <t>2023-06-20 21:28:54</t>
  </si>
  <si>
    <t>2023-12-26 03:05:54</t>
  </si>
  <si>
    <t>2023-02-11 16:11:00</t>
  </si>
  <si>
    <t>2024-09-25 00:33:58</t>
  </si>
  <si>
    <t>2023-01-05 14:58:09</t>
  </si>
  <si>
    <t>2023-04-16 17:41:29</t>
  </si>
  <si>
    <t>2024-07-20 22:52:26</t>
  </si>
  <si>
    <t>2023-05-03 02:27:51</t>
  </si>
  <si>
    <t>2024-03-08 17:50:44</t>
  </si>
  <si>
    <t>2023-09-24 18:38:01</t>
  </si>
  <si>
    <t>2023-09-05 07:23:41</t>
  </si>
  <si>
    <t>2024-06-27 14:11:14</t>
  </si>
  <si>
    <t>2023-01-03 19:09:56</t>
  </si>
  <si>
    <t>2024-04-17 08:23:05</t>
  </si>
  <si>
    <t>2024-05-27 17:54:20</t>
  </si>
  <si>
    <t>2023-03-06 17:34:10</t>
  </si>
  <si>
    <t>2024-07-29 14:12:40</t>
  </si>
  <si>
    <t>2023-04-20 10:45:32</t>
  </si>
  <si>
    <t>2023-08-22 16:19:38</t>
  </si>
  <si>
    <t>2023-03-31 23:31:12</t>
  </si>
  <si>
    <t>2023-04-26 09:51:03</t>
  </si>
  <si>
    <t>2024-05-05 23:10:55</t>
  </si>
  <si>
    <t>2024-01-29 13:31:38</t>
  </si>
  <si>
    <t>2024-03-15 23:36:00</t>
  </si>
  <si>
    <t>2024-07-27 08:11:12</t>
  </si>
  <si>
    <t>2024-01-15 03:28:42</t>
  </si>
  <si>
    <t>2024-12-29 01:16:34</t>
  </si>
  <si>
    <t>2024-02-04 18:27:34</t>
  </si>
  <si>
    <t>2023-02-19 09:37:08</t>
  </si>
  <si>
    <t>2024-02-16 23:56:38</t>
  </si>
  <si>
    <t>2023-04-27 13:35:35</t>
  </si>
  <si>
    <t>2024-08-22 01:49:05</t>
  </si>
  <si>
    <t>2023-07-21 16:18:12</t>
  </si>
  <si>
    <t>2024-10-31 05:20:18</t>
  </si>
  <si>
    <t>2024-11-22 19:02:37</t>
  </si>
  <si>
    <t>2024-07-18 02:14:53</t>
  </si>
  <si>
    <t>2023-04-01 21:25:18</t>
  </si>
  <si>
    <t>2023-10-16 00:12:58</t>
  </si>
  <si>
    <t>2023-09-09 15:03:48</t>
  </si>
  <si>
    <t>2023-04-28 04:11:40</t>
  </si>
  <si>
    <t>2023-06-01 11:42:11</t>
  </si>
  <si>
    <t>2024-07-20 00:58:19</t>
  </si>
  <si>
    <t>2023-07-27 19:46:32</t>
  </si>
  <si>
    <t>2024-08-11 20:31:04</t>
  </si>
  <si>
    <t>2023-07-29 09:44:20</t>
  </si>
  <si>
    <t>2023-08-31 13:30:18</t>
  </si>
  <si>
    <t>2023-10-21 16:00:26</t>
  </si>
  <si>
    <t>2023-09-09 06:18:09</t>
  </si>
  <si>
    <t>2024-01-11 04:34:13</t>
  </si>
  <si>
    <t>2023-10-11 18:00:27</t>
  </si>
  <si>
    <t>2023-03-20 10:05:49</t>
  </si>
  <si>
    <t>2023-05-23 14:31:31</t>
  </si>
  <si>
    <t>2024-12-27 14:13:59</t>
  </si>
  <si>
    <t>2024-02-17 08:42:17</t>
  </si>
  <si>
    <t>2023-01-21 16:26:29</t>
  </si>
  <si>
    <t>2024-02-07 03:24:15</t>
  </si>
  <si>
    <t>2023-05-23 15:59:07</t>
  </si>
  <si>
    <t>2023-08-21 21:20:45</t>
  </si>
  <si>
    <t>2023-03-09 08:21:17</t>
  </si>
  <si>
    <t>2023-09-09 12:08:35</t>
  </si>
  <si>
    <t>2024-08-14 02:32:32</t>
  </si>
  <si>
    <t>2024-09-03 05:50:33</t>
  </si>
  <si>
    <t>2024-07-24 01:20:24</t>
  </si>
  <si>
    <t>2024-12-04 11:23:13</t>
  </si>
  <si>
    <t>2024-11-06 11:43:52</t>
  </si>
  <si>
    <t>2023-08-27 02:54:58</t>
  </si>
  <si>
    <t>2024-04-24 05:22:42</t>
  </si>
  <si>
    <t>2024-03-26 16:34:53</t>
  </si>
  <si>
    <t>2024-06-11 14:10:31</t>
  </si>
  <si>
    <t>2024-08-11 21:58:40</t>
  </si>
  <si>
    <t>2024-10-11 00:34:41</t>
  </si>
  <si>
    <t>2024-04-22 11:02:06</t>
  </si>
  <si>
    <t>2023-05-14 11:30:25</t>
  </si>
  <si>
    <t>2024-12-07 15:18:48</t>
  </si>
  <si>
    <t>2023-08-09 02:43:13</t>
  </si>
  <si>
    <t>2023-12-24 13:08:06</t>
  </si>
  <si>
    <t>2023-02-21 02:30:08</t>
  </si>
  <si>
    <t>2024-04-16 23:37:26</t>
  </si>
  <si>
    <t>2023-05-12 05:28:57</t>
  </si>
  <si>
    <t>2023-07-27 06:38:04</t>
  </si>
  <si>
    <t>2023-10-26 01:08:10</t>
  </si>
  <si>
    <t>2024-07-25 16:45:48</t>
  </si>
  <si>
    <t>2023-11-08 22:02:38</t>
  </si>
  <si>
    <t>2023-02-16 18:50:01</t>
  </si>
  <si>
    <t>2024-10-30 05:58:35</t>
  </si>
  <si>
    <t>2023-04-28 02:44:03</t>
  </si>
  <si>
    <t>2024-06-16 15:21:55</t>
  </si>
  <si>
    <t>2023-04-03 04:05:04</t>
  </si>
  <si>
    <t>2023-12-09 03:43:28</t>
  </si>
  <si>
    <t>2024-10-27 12:16:16</t>
  </si>
  <si>
    <t>2024-01-23 07:08:05</t>
  </si>
  <si>
    <t>2024-10-19 08:36:53</t>
  </si>
  <si>
    <t>2023-12-19 11:56:42</t>
  </si>
  <si>
    <t>2023-10-29 18:12:13</t>
  </si>
  <si>
    <t>2024-11-01 16:22:53</t>
  </si>
  <si>
    <t>2024-03-11 08:37:51</t>
  </si>
  <si>
    <t>2024-05-04 09:13:08</t>
  </si>
  <si>
    <t>2024-08-26 16:47:15</t>
  </si>
  <si>
    <t>2024-10-09 23:45:22</t>
  </si>
  <si>
    <t>2024-04-21 07:17:33</t>
  </si>
  <si>
    <t>2024-03-08 10:32:42</t>
  </si>
  <si>
    <t>2023-05-24 16:48:27</t>
  </si>
  <si>
    <t>2024-06-13 02:40:42</t>
  </si>
  <si>
    <t>2023-12-17 03:00:01</t>
  </si>
  <si>
    <t>2024-03-20 02:53:18</t>
  </si>
  <si>
    <t>2024-05-01 18:26:01</t>
  </si>
  <si>
    <t>2023-11-02 21:29:30</t>
  </si>
  <si>
    <t>2024-05-07 04:23:04</t>
  </si>
  <si>
    <t>2023-02-27 19:06:56</t>
  </si>
  <si>
    <t>2024-09-18 00:39:07</t>
  </si>
  <si>
    <t>2023-08-12 05:11:11</t>
  </si>
  <si>
    <t>2024-08-07 01:10:05</t>
  </si>
  <si>
    <t>2023-11-25 17:02:15</t>
  </si>
  <si>
    <t>2023-08-10 09:22:58</t>
  </si>
  <si>
    <t>2023-08-13 22:04:11</t>
  </si>
  <si>
    <t>2024-04-09 22:14:59</t>
  </si>
  <si>
    <t>2024-06-02 16:59:51</t>
  </si>
  <si>
    <t>2023-10-05 04:18:52</t>
  </si>
  <si>
    <t>2023-04-23 11:45:54</t>
  </si>
  <si>
    <t>2023-10-13 00:40:12</t>
  </si>
  <si>
    <t>2024-09-01 23:10:48</t>
  </si>
  <si>
    <t>2023-05-28 12:47:42</t>
  </si>
  <si>
    <t>2024-07-05 06:09:45</t>
  </si>
  <si>
    <t>2024-06-30 03:30:44</t>
  </si>
  <si>
    <t>2024-06-07 19:38:51</t>
  </si>
  <si>
    <t>2023-10-31 16:55:39</t>
  </si>
  <si>
    <t>2024-03-08 14:55:31</t>
  </si>
  <si>
    <t>2024-03-11 02:47:25</t>
  </si>
  <si>
    <t>2023-06-23 12:16:01</t>
  </si>
  <si>
    <t>2024-11-10 01:52:41</t>
  </si>
  <si>
    <t>2023-06-06 18:44:01</t>
  </si>
  <si>
    <t>2024-07-03 11:49:08</t>
  </si>
  <si>
    <t>2023-04-11 17:57:41</t>
  </si>
  <si>
    <t>2024-07-17 07:16:00</t>
  </si>
  <si>
    <t>2024-06-02 02:23:46</t>
  </si>
  <si>
    <t>2023-02-25 23:18:43</t>
  </si>
  <si>
    <t>2024-11-24 20:41:16</t>
  </si>
  <si>
    <t>2023-01-27 21:22:26</t>
  </si>
  <si>
    <t>2024-02-04 19:55:11</t>
  </si>
  <si>
    <t>2024-09-09 02:00:51</t>
  </si>
  <si>
    <t>2024-06-30 23:57:14</t>
  </si>
  <si>
    <t>2024-01-06 12:08:28</t>
  </si>
  <si>
    <t>2024-12-18 17:03:20</t>
  </si>
  <si>
    <t>2023-02-05 17:05:29</t>
  </si>
  <si>
    <t>2023-07-28 10:22:37</t>
  </si>
  <si>
    <t>2024-05-14 20:21:35</t>
  </si>
  <si>
    <t>2024-05-17 18:26:44</t>
  </si>
  <si>
    <t>2024-10-26 02:41:18</t>
  </si>
  <si>
    <t>2023-04-14 10:12:25</t>
  </si>
  <si>
    <t>2024-08-06 07:38:48</t>
  </si>
  <si>
    <t>2024-03-27 07:10:57</t>
  </si>
  <si>
    <t>2023-11-12 00:30:36</t>
  </si>
  <si>
    <t>2023-12-20 18:36:27</t>
  </si>
  <si>
    <t>2024-10-26 21:40:11</t>
  </si>
  <si>
    <t>2023-03-07 05:15:02</t>
  </si>
  <si>
    <t>2023-12-27 05:22:50</t>
  </si>
  <si>
    <t>2024-05-02 16:20:07</t>
  </si>
  <si>
    <t>2023-06-15 15:54:41</t>
  </si>
  <si>
    <t>2024-09-30 14:53:50</t>
  </si>
  <si>
    <t>2023-11-10 07:37:36</t>
  </si>
  <si>
    <t>2023-07-29 05:21:30</t>
  </si>
  <si>
    <t>2024-09-04 03:44:40</t>
  </si>
  <si>
    <t>2024-07-04 12:38:28</t>
  </si>
  <si>
    <t>2024-06-20 18:39:13</t>
  </si>
  <si>
    <t>2024-06-21 16:33:19</t>
  </si>
  <si>
    <t>2023-05-31 15:15:41</t>
  </si>
  <si>
    <t>2024-06-29 11:27:03</t>
  </si>
  <si>
    <t>2024-12-08 04:27:16</t>
  </si>
  <si>
    <t>2023-01-02 12:30:11</t>
  </si>
  <si>
    <t>2023-12-05 03:21:23</t>
  </si>
  <si>
    <t>2024-05-22 03:34:27</t>
  </si>
  <si>
    <t>2024-04-04 23:58:48</t>
  </si>
  <si>
    <t>2023-01-03 23:32:45</t>
  </si>
  <si>
    <t>2023-04-01 22:52:55</t>
  </si>
  <si>
    <t>2024-07-26 23:25:33</t>
  </si>
  <si>
    <t>2023-01-31 11:31:15</t>
  </si>
  <si>
    <t>2023-10-27 12:10:44</t>
  </si>
  <si>
    <t>2023-01-29 21:33:28</t>
  </si>
  <si>
    <t>2023-07-24 20:13:47</t>
  </si>
  <si>
    <t>2024-04-09 13:29:21</t>
  </si>
  <si>
    <t>2023-03-24 03:09:51</t>
  </si>
  <si>
    <t>2024-03-11 23:13:55</t>
  </si>
  <si>
    <t>2024-11-17 14:56:00</t>
  </si>
  <si>
    <t>2024-02-04 09:41:56</t>
  </si>
  <si>
    <t>2023-09-16 01:50:10</t>
  </si>
  <si>
    <t>2023-12-26 06:01:07</t>
  </si>
  <si>
    <t>2024-02-06 20:06:13</t>
  </si>
  <si>
    <t>2024-07-16 15:12:19</t>
  </si>
  <si>
    <t>2023-01-12 14:53:00</t>
  </si>
  <si>
    <t>2024-08-15 01:54:15</t>
  </si>
  <si>
    <t>2023-10-15 11:04:30</t>
  </si>
  <si>
    <t>2024-03-02 15:50:00</t>
  </si>
  <si>
    <t>2023-08-18 01:21:29</t>
  </si>
  <si>
    <t>2023-04-22 18:14:37</t>
  </si>
  <si>
    <t>2023-04-17 06:49:57</t>
  </si>
  <si>
    <t>2023-08-02 18:52:03</t>
  </si>
  <si>
    <t>2023-08-07 08:22:36</t>
  </si>
  <si>
    <t>2023-12-12 03:16:13</t>
  </si>
  <si>
    <t>2023-11-02 02:30:37</t>
  </si>
  <si>
    <t>2023-02-04 03:07:42</t>
  </si>
  <si>
    <t>2024-06-14 13:43:16</t>
  </si>
  <si>
    <t>2024-09-17 23:11:31</t>
  </si>
  <si>
    <t>2023-06-30 13:38:28</t>
  </si>
  <si>
    <t>2024-06-27 12:43:37</t>
  </si>
  <si>
    <t>2023-03-17 22:13:55</t>
  </si>
  <si>
    <t>2024-05-18 04:39:59</t>
  </si>
  <si>
    <t>2023-08-15 14:57:12</t>
  </si>
  <si>
    <t>2023-09-05 23:27:21</t>
  </si>
  <si>
    <t>2024-01-28 20:00:20</t>
  </si>
  <si>
    <t>2024-07-06 02:36:15</t>
  </si>
  <si>
    <t>2024-08-20 13:18:54</t>
  </si>
  <si>
    <t>2023-12-01 08:49:43</t>
  </si>
  <si>
    <t>2024-04-15 11:07:15</t>
  </si>
  <si>
    <t>2024-01-04 14:52:38</t>
  </si>
  <si>
    <t>2024-10-07 22:06:43</t>
  </si>
  <si>
    <t>2023-04-24 00:54:22</t>
  </si>
  <si>
    <t>2024-03-18 15:50:43</t>
  </si>
  <si>
    <t>2024-02-27 19:50:44</t>
  </si>
  <si>
    <t>2023-01-06 08:29:27</t>
  </si>
  <si>
    <t>2023-06-03 20:38:52</t>
  </si>
  <si>
    <t>2023-08-28 12:29:57</t>
  </si>
  <si>
    <t>2024-01-04 20:43:04</t>
  </si>
  <si>
    <t>2023-08-04 07:22:14</t>
  </si>
  <si>
    <t>2024-10-02 07:46:50</t>
  </si>
  <si>
    <t>2023-10-25 22:12:57</t>
  </si>
  <si>
    <t>2024-05-14 13:03:33</t>
  </si>
  <si>
    <t>2024-11-24 01:42:22</t>
  </si>
  <si>
    <t>2024-05-05 11:30:03</t>
  </si>
  <si>
    <t>2023-10-12 04:13:42</t>
  </si>
  <si>
    <t>2023-11-28 09:16:58</t>
  </si>
  <si>
    <t>2023-07-04 11:05:20</t>
  </si>
  <si>
    <t>2023-11-18 01:03:44</t>
  </si>
  <si>
    <t>2023-04-02 07:38:33</t>
  </si>
  <si>
    <t>2024-03-29 07:22:00</t>
  </si>
  <si>
    <t>2024-05-06 16:42:12</t>
  </si>
  <si>
    <t>2023-04-04 09:17:12</t>
  </si>
  <si>
    <t>2023-03-21 13:50:21</t>
  </si>
  <si>
    <t>2024-07-11 09:38:05</t>
  </si>
  <si>
    <t>2023-07-11 13:55:23</t>
  </si>
  <si>
    <t>2023-09-10 14:25:31</t>
  </si>
  <si>
    <t>2024-01-23 01:17:39</t>
  </si>
  <si>
    <t>2024-07-03 23:30:00</t>
  </si>
  <si>
    <t>2023-11-21 23:58:12</t>
  </si>
  <si>
    <t>2023-06-12 11:59:06</t>
  </si>
  <si>
    <t>2023-10-16 07:31:00</t>
  </si>
  <si>
    <t>2023-06-21 23:45:50</t>
  </si>
  <si>
    <t>2024-07-31 20:14:08</t>
  </si>
  <si>
    <t>2023-09-23 11:58:16</t>
  </si>
  <si>
    <t>2024-04-18 01:54:22</t>
  </si>
  <si>
    <t>2024-09-06 03:55:42</t>
  </si>
  <si>
    <t>2023-05-01 12:30:04</t>
  </si>
  <si>
    <t>2024-10-05 13:10:02</t>
  </si>
  <si>
    <t>2024-04-21 11:40:23</t>
  </si>
  <si>
    <t>2023-12-14 01:59:39</t>
  </si>
  <si>
    <t>2023-05-27 23:39:14</t>
  </si>
  <si>
    <t>2024-06-06 20:17:08</t>
  </si>
  <si>
    <t>2023-07-16 20:57:13</t>
  </si>
  <si>
    <t>2023-06-28 13:27:26</t>
  </si>
  <si>
    <t>2023-11-29 05:43:28</t>
  </si>
  <si>
    <t>2024-04-05 21:52:55</t>
  </si>
  <si>
    <t>2024-02-29 09:48:32</t>
  </si>
  <si>
    <t>2023-05-04 16:25:39</t>
  </si>
  <si>
    <t>2023-08-18 15:57:34</t>
  </si>
  <si>
    <t>2024-03-05 13:55:09</t>
  </si>
  <si>
    <t>2023-10-23 14:43:52</t>
  </si>
  <si>
    <t>2023-07-18 09:27:24</t>
  </si>
  <si>
    <t>2023-05-25 14:42:33</t>
  </si>
  <si>
    <t>2024-04-22 19:47:44</t>
  </si>
  <si>
    <t>2024-12-15 13:07:45</t>
  </si>
  <si>
    <t>2024-06-03 11:58:44</t>
  </si>
  <si>
    <t>2024-02-23 20:56:16</t>
  </si>
  <si>
    <t>2023-03-13 05:48:09</t>
  </si>
  <si>
    <t>2023-11-15 07:21:24</t>
  </si>
  <si>
    <t>2023-06-21 07:42:10</t>
  </si>
  <si>
    <t>2023-07-20 12:33:40</t>
  </si>
  <si>
    <t>2024-08-14 04:00:08</t>
  </si>
  <si>
    <t>2023-03-25 12:44:49</t>
  </si>
  <si>
    <t>2024-12-04 17:13:39</t>
  </si>
  <si>
    <t>2023-02-11 23:29:02</t>
  </si>
  <si>
    <t>2023-11-21 21:02:59</t>
  </si>
  <si>
    <t>2024-07-27 19:52:04</t>
  </si>
  <si>
    <t>2024-12-14 12:18:25</t>
  </si>
  <si>
    <t>2024-12-12 19:25:25</t>
  </si>
  <si>
    <t>2024-02-29 17:06:34</t>
  </si>
  <si>
    <t>2023-04-01 11:12:03</t>
  </si>
  <si>
    <t>2023-10-26 05:30:59</t>
  </si>
  <si>
    <t>2024-10-07 10:25:51</t>
  </si>
  <si>
    <t>2023-01-12 00:16:55</t>
  </si>
  <si>
    <t>2023-07-15 08:27:03</t>
  </si>
  <si>
    <t>2023-01-21 20:49:18</t>
  </si>
  <si>
    <t>2024-02-03 19:05:51</t>
  </si>
  <si>
    <t>2024-09-21 04:34:42</t>
  </si>
  <si>
    <t>2023-03-21 22:36:00</t>
  </si>
  <si>
    <t>2024-11-29 20:25:04</t>
  </si>
  <si>
    <t>2024-08-22 03:16:42</t>
  </si>
  <si>
    <t>2023-07-24 15:50:58</t>
  </si>
  <si>
    <t>2023-07-12 19:07:32</t>
  </si>
  <si>
    <t>2024-09-17 18:48:42</t>
  </si>
  <si>
    <t>2023-12-22 05:39:02</t>
  </si>
  <si>
    <t>2023-03-18 21:35:38</t>
  </si>
  <si>
    <t>2024-01-10 19:48:35</t>
  </si>
  <si>
    <t>2023-10-21 18:55:39</t>
  </si>
  <si>
    <t>2024-03-23 21:24:57</t>
  </si>
  <si>
    <t>2024-01-26 12:31:16</t>
  </si>
  <si>
    <t>2024-07-18 22:41:24</t>
  </si>
  <si>
    <t>2023-01-28 10:30:54</t>
  </si>
  <si>
    <t>2024-10-30 22:02:16</t>
  </si>
  <si>
    <t>2023-08-24 16:30:41</t>
  </si>
  <si>
    <t>2024-01-14 11:25:01</t>
  </si>
  <si>
    <t>2024-11-11 05:37:14</t>
  </si>
  <si>
    <t>2024-07-07 10:43:37</t>
  </si>
  <si>
    <t>2023-08-04 01:31:48</t>
  </si>
  <si>
    <t>2023-01-04 03:55:35</t>
  </si>
  <si>
    <t>2024-02-15 11:26:27</t>
  </si>
  <si>
    <t>2024-11-19 23:52:41</t>
  </si>
  <si>
    <t>2023-10-20 18:06:20</t>
  </si>
  <si>
    <t>2023-03-12 03:31:13</t>
  </si>
  <si>
    <t>2023-02-03 09:36:24</t>
  </si>
  <si>
    <t>2023-09-15 12:41:42</t>
  </si>
  <si>
    <t>2023-11-26 13:28:45</t>
  </si>
  <si>
    <t>2023-02-20 23:34:55</t>
  </si>
  <si>
    <t>2023-06-24 18:55:46</t>
  </si>
  <si>
    <t>2023-07-22 11:17:06</t>
  </si>
  <si>
    <t>2024-02-08 07:08:48</t>
  </si>
  <si>
    <t>2024-09-14 20:43:33</t>
  </si>
  <si>
    <t>2024-02-09 19:38:59</t>
  </si>
  <si>
    <t>2024-09-05 00:11:10</t>
  </si>
  <si>
    <t>2023-06-26 10:21:10</t>
  </si>
  <si>
    <t>2023-09-04 12:24:47</t>
  </si>
  <si>
    <t>2024-02-25 07:58:50</t>
  </si>
  <si>
    <t>2024-10-06 00:50:53</t>
  </si>
  <si>
    <t>2024-07-26 04:26:40</t>
  </si>
  <si>
    <t>2023-02-18 01:29:46</t>
  </si>
  <si>
    <t>2023-07-17 02:47:39</t>
  </si>
  <si>
    <t>2024-09-22 18:32:30</t>
  </si>
  <si>
    <t>2023-02-04 22:06:35</t>
  </si>
  <si>
    <t>2023-07-06 18:34:25</t>
  </si>
  <si>
    <t>2024-10-29 16:50:07</t>
  </si>
  <si>
    <t>2023-11-14 09:27:17</t>
  </si>
  <si>
    <t>2023-09-27 21:05:59</t>
  </si>
  <si>
    <t>2023-12-29 07:01:29</t>
  </si>
  <si>
    <t>2024-02-25 15:16:53</t>
  </si>
  <si>
    <t>2024-09-21 22:05:59</t>
  </si>
  <si>
    <t>2023-01-17 07:18:45</t>
  </si>
  <si>
    <t>2024-06-17 19:06:27</t>
  </si>
  <si>
    <t>2023-04-10 21:31:11</t>
  </si>
  <si>
    <t>2024-12-21 06:22:50</t>
  </si>
  <si>
    <t>2023-02-26 00:46:19</t>
  </si>
  <si>
    <t>2024-10-05 11:42:25</t>
  </si>
  <si>
    <t>2023-12-25 02:16:34</t>
  </si>
  <si>
    <t>2023-09-16 07:40:36</t>
  </si>
  <si>
    <t>2024-07-11 21:18:57</t>
  </si>
  <si>
    <t>2023-07-21 06:04:57</t>
  </si>
  <si>
    <t>2024-10-05 07:19:36</t>
  </si>
  <si>
    <t>2024-08-19 08:06:46</t>
  </si>
  <si>
    <t>2024-03-20 07:16:07</t>
  </si>
  <si>
    <t>2024-01-22 15:04:24</t>
  </si>
  <si>
    <t>2023-10-31 15:28:02</t>
  </si>
  <si>
    <t>2023-03-18 20:08:01</t>
  </si>
  <si>
    <t>2024-05-14 14:31:09</t>
  </si>
  <si>
    <t>2024-09-27 13:53:28</t>
  </si>
  <si>
    <t>2024-06-01 20:33:21</t>
  </si>
  <si>
    <t>2024-03-02 04:09:08</t>
  </si>
  <si>
    <t>2023-04-03 20:08:44</t>
  </si>
  <si>
    <t>2023-10-28 10:04:51</t>
  </si>
  <si>
    <t>2024-01-17 19:43:25</t>
  </si>
  <si>
    <t>2024-09-21 16:15:34</t>
  </si>
  <si>
    <t>2023-04-02 00:20:31</t>
  </si>
  <si>
    <t>2023-08-11 18:57:56</t>
  </si>
  <si>
    <t>2024-07-17 05:48:23</t>
  </si>
  <si>
    <t>2024-12-30 03:33:30</t>
  </si>
  <si>
    <t>2023-03-08 11:54:47</t>
  </si>
  <si>
    <t>2024-05-10 09:46:15</t>
  </si>
  <si>
    <t>2024-03-07 17:01:24</t>
  </si>
  <si>
    <t>2024-09-09 15:09:19</t>
  </si>
  <si>
    <t>2024-12-26 11:57:04</t>
  </si>
  <si>
    <t>2024-02-24 20:17:59</t>
  </si>
  <si>
    <t>2024-05-23 04:23:47</t>
  </si>
  <si>
    <t>2024-10-19 12:59:42</t>
  </si>
  <si>
    <t>2024-06-12 01:51:22</t>
  </si>
  <si>
    <t>2023-11-05 09:21:24</t>
  </si>
  <si>
    <t>2023-01-09 13:52:38</t>
  </si>
  <si>
    <t>2024-05-16 19:05:01</t>
  </si>
  <si>
    <t>2024-12-12 22:20:38</t>
  </si>
  <si>
    <t>2023-01-01 18:58:54</t>
  </si>
  <si>
    <t>2023-03-31 11:50:20</t>
  </si>
  <si>
    <t>2024-10-15 06:47:12</t>
  </si>
  <si>
    <t>2023-06-10 05:57:38</t>
  </si>
  <si>
    <t>2023-07-18 18:13:03</t>
  </si>
  <si>
    <t>2024-02-02 05:08:04</t>
  </si>
  <si>
    <t>2024-09-30 19:16:39</t>
  </si>
  <si>
    <t>2023-10-12 01:18:29</t>
  </si>
  <si>
    <t>2023-01-03 07:29:05</t>
  </si>
  <si>
    <t>2024-01-27 13:20:35</t>
  </si>
  <si>
    <t>2024-11-01 00:19:12</t>
  </si>
  <si>
    <t>2024-03-14 19:51:28</t>
  </si>
  <si>
    <t>2023-11-13 02:47:32</t>
  </si>
  <si>
    <t>2024-11-01 13:27:40</t>
  </si>
  <si>
    <t>2024-02-28 13:22:02</t>
  </si>
  <si>
    <t>2024-01-29 07:41:12</t>
  </si>
  <si>
    <t>2024-02-19 16:11:22</t>
  </si>
  <si>
    <t>2023-10-10 11:20:42</t>
  </si>
  <si>
    <t>2023-01-10 16:09:34</t>
  </si>
  <si>
    <t>2024-07-31 18:46:32</t>
  </si>
  <si>
    <t>2024-03-21 19:46:18</t>
  </si>
  <si>
    <t>2024-06-08 02:56:54</t>
  </si>
  <si>
    <t>2023-06-24 17:28:10</t>
  </si>
  <si>
    <t>2023-03-13 04:20:33</t>
  </si>
  <si>
    <t>2024-03-01 17:55:53</t>
  </si>
  <si>
    <t>2024-08-27 11:46:08</t>
  </si>
  <si>
    <t>2024-08-24 07:50:34</t>
  </si>
  <si>
    <t>2023-09-28 23:22:55</t>
  </si>
  <si>
    <t>2024-03-29 05:54:23</t>
  </si>
  <si>
    <t>2024-05-19 18:37:46</t>
  </si>
  <si>
    <t>2024-08-07 07:00:31</t>
  </si>
  <si>
    <t>2024-04-09 04:43:42</t>
  </si>
  <si>
    <t>2024-02-24 11:32:20</t>
  </si>
  <si>
    <t>2024-03-13 00:03:14</t>
  </si>
  <si>
    <t>2023-03-31 05:59:55</t>
  </si>
  <si>
    <t>2023-02-28 15:33:26</t>
  </si>
  <si>
    <t>2023-02-28 17:01:03</t>
  </si>
  <si>
    <t>2024-06-30 06:25:57</t>
  </si>
  <si>
    <t>2024-01-29 06:13:35</t>
  </si>
  <si>
    <t>2023-02-25 21:51:07</t>
  </si>
  <si>
    <t>2024-02-21 04:41:33</t>
  </si>
  <si>
    <t>2023-08-04 16:07:53</t>
  </si>
  <si>
    <t>2024-08-05 15:35:07</t>
  </si>
  <si>
    <t>2023-11-27 09:55:15</t>
  </si>
  <si>
    <t>2024-08-01 00:36:58</t>
  </si>
  <si>
    <t>2023-04-08 08:11:41</t>
  </si>
  <si>
    <t>2023-08-28 09:34:44</t>
  </si>
  <si>
    <t>2024-02-02 06:35:40</t>
  </si>
  <si>
    <t>2024-04-07 17:41:08</t>
  </si>
  <si>
    <t>2023-07-07 04:47:40</t>
  </si>
  <si>
    <t>2023-03-17 16:23:29</t>
  </si>
  <si>
    <t>2024-02-07 06:19:28</t>
  </si>
  <si>
    <t>2024-10-16 06:08:55</t>
  </si>
  <si>
    <t>2024-01-21 09:52:15</t>
  </si>
  <si>
    <t>2024-06-20 11:21:11</t>
  </si>
  <si>
    <t>2023-06-06 02:40:20</t>
  </si>
  <si>
    <t>2023-08-28 11:02:20</t>
  </si>
  <si>
    <t>2023-01-01 16:03:41</t>
  </si>
  <si>
    <t>2023-12-31 21:48:35</t>
  </si>
  <si>
    <t>2024-06-02 21:22:40</t>
  </si>
  <si>
    <t>2023-02-05 02:29:25</t>
  </si>
  <si>
    <t>2023-10-23 11:48:40</t>
  </si>
  <si>
    <t>2024-07-04 14:06:04</t>
  </si>
  <si>
    <t>2024-02-21 00:18:43</t>
  </si>
  <si>
    <t>2024-05-07 10:13:29</t>
  </si>
  <si>
    <t>2023-05-10 14:03:33</t>
  </si>
  <si>
    <t>2024-04-09 00:20:53</t>
  </si>
  <si>
    <t>2024-10-21 07:20:19</t>
  </si>
  <si>
    <t>2024-09-26 14:31:45</t>
  </si>
  <si>
    <t>2023-09-12 14:36:33</t>
  </si>
  <si>
    <t>2024-06-11 22:56:09</t>
  </si>
  <si>
    <t>2023-04-30 18:58:46</t>
  </si>
  <si>
    <t>2023-10-03 09:58:15</t>
  </si>
  <si>
    <t>2024-04-01 18:35:37</t>
  </si>
  <si>
    <t>2023-07-19 21:57:35</t>
  </si>
  <si>
    <t>2024-12-17 01:37:56</t>
  </si>
  <si>
    <t>2024-11-27 01:15:08</t>
  </si>
  <si>
    <t>2024-03-17 23:47:02</t>
  </si>
  <si>
    <t>2023-12-29 12:51:54</t>
  </si>
  <si>
    <t>2023-03-23 09:38:34</t>
  </si>
  <si>
    <t>2024-09-28 10:19:58</t>
  </si>
  <si>
    <t>2024-06-15 04:19:20</t>
  </si>
  <si>
    <t>2024-10-13 06:36:09</t>
  </si>
  <si>
    <t>2023-02-27 00:08:02</t>
  </si>
  <si>
    <t>2024-11-22 11:44:35</t>
  </si>
  <si>
    <t>2024-05-19 20:05:23</t>
  </si>
  <si>
    <t>2024-12-26 16:19:53</t>
  </si>
  <si>
    <t>2024-05-25 22:06:07</t>
  </si>
  <si>
    <t>2023-07-01 05:42:09</t>
  </si>
  <si>
    <t>2023-10-29 06:31:21</t>
  </si>
  <si>
    <t>2024-02-05 11:58:52</t>
  </si>
  <si>
    <t>2024-07-11 22:46:33</t>
  </si>
  <si>
    <t>2024-06-16 00:45:51</t>
  </si>
  <si>
    <t>2023-06-09 00:45:29</t>
  </si>
  <si>
    <t>2024-12-28 19:26:08</t>
  </si>
  <si>
    <t>2024-08-29 17:47:37</t>
  </si>
  <si>
    <t>2023-07-05 11:54:40</t>
  </si>
  <si>
    <t>2023-03-28 13:45:11</t>
  </si>
  <si>
    <t>2024-04-06 16:51:48</t>
  </si>
  <si>
    <t>2023-10-26 15:44:14</t>
  </si>
  <si>
    <t>2023-10-06 00:45:22</t>
  </si>
  <si>
    <t>2024-04-07 07:27:53</t>
  </si>
  <si>
    <t>2023-07-21 11:55:23</t>
  </si>
  <si>
    <t>2024-03-18 14:23:07</t>
  </si>
  <si>
    <t>2024-01-21 21:33:06</t>
  </si>
  <si>
    <t>2024-08-20 17:41:44</t>
  </si>
  <si>
    <t>2024-04-13 18:14:15</t>
  </si>
  <si>
    <t>2024-09-03 07:18:09</t>
  </si>
  <si>
    <t>2023-05-22 04:56:33</t>
  </si>
  <si>
    <t>2024-11-08 22:08:09</t>
  </si>
  <si>
    <t>2024-01-08 03:33:51</t>
  </si>
  <si>
    <t>2024-09-30 01:45:22</t>
  </si>
  <si>
    <t>2023-01-28 00:17:38</t>
  </si>
  <si>
    <t>2024-03-14 00:52:34</t>
  </si>
  <si>
    <t>2023-11-19 04:48:16</t>
  </si>
  <si>
    <t>2024-12-20 21:37:11</t>
  </si>
  <si>
    <t>2024-08-01 21:03:28</t>
  </si>
  <si>
    <t>2023-03-12 18:07:17</t>
  </si>
  <si>
    <t>2024-07-29 01:04:12</t>
  </si>
  <si>
    <t>2023-11-15 13:11:50</t>
  </si>
  <si>
    <t>2023-03-18 14:17:35</t>
  </si>
  <si>
    <t>2024-09-01 04:11:54</t>
  </si>
  <si>
    <t>2023-08-16 20:09:20</t>
  </si>
  <si>
    <t>2024-03-17 12:06:11</t>
  </si>
  <si>
    <t>2023-05-02 08:56:34</t>
  </si>
  <si>
    <t>2023-07-22 02:31:27</t>
  </si>
  <si>
    <t>2024-06-15 13:04:59</t>
  </si>
  <si>
    <t>2024-11-27 07:05:33</t>
  </si>
  <si>
    <t>2023-03-18 15:45:12</t>
  </si>
  <si>
    <t>2023-05-02 20:37:25</t>
  </si>
  <si>
    <t>2023-02-19 19:50:23</t>
  </si>
  <si>
    <t>2023-08-25 11:29:35</t>
  </si>
  <si>
    <t>2024-05-02 19:15:20</t>
  </si>
  <si>
    <t>2023-11-24 05:59:40</t>
  </si>
  <si>
    <t>2023-06-08 01:23:46</t>
  </si>
  <si>
    <t>2024-10-07 03:07:49</t>
  </si>
  <si>
    <t>2023-10-07 10:20:20</t>
  </si>
  <si>
    <t>2023-06-08 14:32:14</t>
  </si>
  <si>
    <t>2023-06-24 02:52:06</t>
  </si>
  <si>
    <t>2024-03-27 23:14:38</t>
  </si>
  <si>
    <t>2024-08-26 08:01:36</t>
  </si>
  <si>
    <t>2023-02-19 05:14:18</t>
  </si>
  <si>
    <t>2024-08-31 13:35:50</t>
  </si>
  <si>
    <t>2023-08-24 13:35:28</t>
  </si>
  <si>
    <t>2023-10-08 17:00:05</t>
  </si>
  <si>
    <t>2023-12-01 20:30:35</t>
  </si>
  <si>
    <t>2023-06-03 08:58:00</t>
  </si>
  <si>
    <t>2024-06-16 06:36:16</t>
  </si>
  <si>
    <t>2023-12-01 13:12:33</t>
  </si>
  <si>
    <t>2024-11-18 20:08:08</t>
  </si>
  <si>
    <t>2023-11-20 02:42:22</t>
  </si>
  <si>
    <t>2024-05-10 11:13:51</t>
  </si>
  <si>
    <t>2024-12-02 08:16:58</t>
  </si>
  <si>
    <t>2023-06-29 11:21:32</t>
  </si>
  <si>
    <t>2024-02-28 16:17:14</t>
  </si>
  <si>
    <t>2023-01-26 05:57:02</t>
  </si>
  <si>
    <t>2023-04-10 14:13:09</t>
  </si>
  <si>
    <t>2023-10-27 09:15:32</t>
  </si>
  <si>
    <t>2023-01-20 01:01:05</t>
  </si>
  <si>
    <t>2023-04-21 07:12:02</t>
  </si>
  <si>
    <t>2024-01-22 04:51:09</t>
  </si>
  <si>
    <t>2023-07-25 00:36:36</t>
  </si>
  <si>
    <t>2024-06-30 07:53:34</t>
  </si>
  <si>
    <t>2023-10-08 06:46:50</t>
  </si>
  <si>
    <t>2024-03-16 20:02:30</t>
  </si>
  <si>
    <t>2023-04-06 22:36:43</t>
  </si>
  <si>
    <t>2023-12-18 12:34:59</t>
  </si>
  <si>
    <t>2024-11-08 11:54:54</t>
  </si>
  <si>
    <t>2023-05-23 18:54:20</t>
  </si>
  <si>
    <t>2023-07-29 18:29:58</t>
  </si>
  <si>
    <t>2023-10-19 14:21:48</t>
  </si>
  <si>
    <t>2024-10-10 08:31:00</t>
  </si>
  <si>
    <t>2024-06-09 13:59:28</t>
  </si>
  <si>
    <t>2023-01-21 04:45:37</t>
  </si>
  <si>
    <t>2024-05-03 02:33:22</t>
  </si>
  <si>
    <t>2023-02-02 04:24:16</t>
  </si>
  <si>
    <t>2024-08-02 13:07:09</t>
  </si>
  <si>
    <t>2024-05-08 05:12:23</t>
  </si>
  <si>
    <t>2024-02-08 20:17:16</t>
  </si>
  <si>
    <t>2023-06-17 14:38:07</t>
  </si>
  <si>
    <t>2023-04-08 22:47:45</t>
  </si>
  <si>
    <t>2024-05-12 09:57:17</t>
  </si>
  <si>
    <t>2024-04-14 04:27:30</t>
  </si>
  <si>
    <t>2024-05-11 10:35:34</t>
  </si>
  <si>
    <t>2024-09-03 08:45:46</t>
  </si>
  <si>
    <t>2023-10-05 21:50:09</t>
  </si>
  <si>
    <t>2024-06-27 11:16:01</t>
  </si>
  <si>
    <t>2023-09-06 15:31:02</t>
  </si>
  <si>
    <t>2024-02-10 02:57:01</t>
  </si>
  <si>
    <t>2024-07-13 14:11:57</t>
  </si>
  <si>
    <t>2023-12-26 17:41:58</t>
  </si>
  <si>
    <t>2024-03-25 18:40:46</t>
  </si>
  <si>
    <t>2023-05-07 05:45:09</t>
  </si>
  <si>
    <t>2023-06-12 10:31:30</t>
  </si>
  <si>
    <t>2024-12-07 18:14:01</t>
  </si>
  <si>
    <t>2023-06-20 14:10:52</t>
  </si>
  <si>
    <t>2024-12-08 07:22:29</t>
  </si>
  <si>
    <t>2024-10-17 20:06:42</t>
  </si>
  <si>
    <t>2023-08-14 06:49:50</t>
  </si>
  <si>
    <t>2023-05-09 14:41:50</t>
  </si>
  <si>
    <t>2024-01-08 05:01:28</t>
  </si>
  <si>
    <t>2024-07-23 04:53:54</t>
  </si>
  <si>
    <t>2023-09-07 20:43:11</t>
  </si>
  <si>
    <t>2024-01-07 07:07:21</t>
  </si>
  <si>
    <t>2023-05-25 22:00:35</t>
  </si>
  <si>
    <t>2023-10-25 11:59:42</t>
  </si>
  <si>
    <t>2024-11-13 07:15:53</t>
  </si>
  <si>
    <t>2024-07-28 19:13:47</t>
  </si>
  <si>
    <t>2024-08-16 11:29:13</t>
  </si>
  <si>
    <t>2023-06-22 12:54:18</t>
  </si>
  <si>
    <t>2023-09-30 07:30:17</t>
  </si>
  <si>
    <t>2024-08-10 09:28:29</t>
  </si>
  <si>
    <t>2024-01-08 12:19:30</t>
  </si>
  <si>
    <t>2023-12-31 04:17:18</t>
  </si>
  <si>
    <t>2023-12-12 07:39:02</t>
  </si>
  <si>
    <t>2023-06-04 01:01:41</t>
  </si>
  <si>
    <t>2023-08-09 01:15:36</t>
  </si>
  <si>
    <t>2023-02-11 10:20:34</t>
  </si>
  <si>
    <t>2023-01-19 16:15:26</t>
  </si>
  <si>
    <t>2024-04-14 19:03:35</t>
  </si>
  <si>
    <t>2024-01-12 11:13:59</t>
  </si>
  <si>
    <t>2023-04-05 18:52:10</t>
  </si>
  <si>
    <t>2023-03-25 02:31:34</t>
  </si>
  <si>
    <t>2024-03-15 10:27:32</t>
  </si>
  <si>
    <t>2024-03-25 04:04:42</t>
  </si>
  <si>
    <t>2023-12-14 06:22:28</t>
  </si>
  <si>
    <t>2023-01-13 12:47:06</t>
  </si>
  <si>
    <t>2023-03-04 18:50:44</t>
  </si>
  <si>
    <t>2023-04-25 13:24:33</t>
  </si>
  <si>
    <t>2023-07-02 05:03:52</t>
  </si>
  <si>
    <t>2023-12-18 06:44:33</t>
  </si>
  <si>
    <t>2023-07-01 02:46:56</t>
  </si>
  <si>
    <t>2024-09-12 04:28:49</t>
  </si>
  <si>
    <t>2023-08-03 22:36:36</t>
  </si>
  <si>
    <t>2023-07-07 13:33:18</t>
  </si>
  <si>
    <t>2024-06-04 04:02:25</t>
  </si>
  <si>
    <t>2023-01-30 00:28:41</t>
  </si>
  <si>
    <t>2024-10-31 11:10:44</t>
  </si>
  <si>
    <t>2023-06-10 01:34:48</t>
  </si>
  <si>
    <t>2024-10-16 00:18:29</t>
  </si>
  <si>
    <t>2023-01-30 06:19:07</t>
  </si>
  <si>
    <t>2023-06-16 19:39:13</t>
  </si>
  <si>
    <t>2024-03-02 12:54:47</t>
  </si>
  <si>
    <t>2024-09-14 04:39:52</t>
  </si>
  <si>
    <t>2023-04-28 20:15:20</t>
  </si>
  <si>
    <t>2023-12-09 22:42:21</t>
  </si>
  <si>
    <t>2024-11-10 04:47:54</t>
  </si>
  <si>
    <t>2023-05-30 08:35:55</t>
  </si>
  <si>
    <t>2024-08-24 03:27:44</t>
  </si>
  <si>
    <t>2023-02-15 23:51:07</t>
  </si>
  <si>
    <t>2023-12-20 21:31:40</t>
  </si>
  <si>
    <t>2023-07-21 04:37:21</t>
  </si>
  <si>
    <t>2023-11-14 15:17:43</t>
  </si>
  <si>
    <t>2023-04-02 17:51:49</t>
  </si>
  <si>
    <t>2024-05-30 13:04:16</t>
  </si>
  <si>
    <t>2023-01-29 02:34:34</t>
  </si>
  <si>
    <t>2024-07-12 08:59:48</t>
  </si>
  <si>
    <t>2024-01-27 03:07:20</t>
  </si>
  <si>
    <t>2024-07-07 19:29:15</t>
  </si>
  <si>
    <t>2024-01-06 10:40:51</t>
  </si>
  <si>
    <t>2024-05-10 19:59:30</t>
  </si>
  <si>
    <t>2024-02-28 04:36:23</t>
  </si>
  <si>
    <t>2023-11-11 09:54:32</t>
  </si>
  <si>
    <t>2024-07-16 19:35:08</t>
  </si>
  <si>
    <t>2024-09-18 19:38:01</t>
  </si>
  <si>
    <t>2023-09-19 17:26:36</t>
  </si>
  <si>
    <t>2023-07-15 04:04:13</t>
  </si>
  <si>
    <t>2024-05-30 18:54:42</t>
  </si>
  <si>
    <t>2023-10-31 08:10:00</t>
  </si>
  <si>
    <t>2023-06-19 10:26:20</t>
  </si>
  <si>
    <t>2024-09-04 18:20:44</t>
  </si>
  <si>
    <t>2024-05-09 23:33:00</t>
  </si>
  <si>
    <t>2023-11-02 20:01:54</t>
  </si>
  <si>
    <t>2024-06-23 00:40:41</t>
  </si>
  <si>
    <t>2024-07-22 14:17:50</t>
  </si>
  <si>
    <t>2023-09-03 01:22:12</t>
  </si>
  <si>
    <t>2024-02-01 21:50:02</t>
  </si>
  <si>
    <t>2024-01-24 00:39:22</t>
  </si>
  <si>
    <t>2023-01-19 14:47:50</t>
  </si>
  <si>
    <t>2024-08-17 13:46:09</t>
  </si>
  <si>
    <t>2024-01-11 03:06:37</t>
  </si>
  <si>
    <t>2024-11-12 21:02:38</t>
  </si>
  <si>
    <t>2023-11-30 19:41:16</t>
  </si>
  <si>
    <t>2023-02-27 08:53:41</t>
  </si>
  <si>
    <t>2023-09-11 13:47:14</t>
  </si>
  <si>
    <t>2023-05-01 03:44:25</t>
  </si>
  <si>
    <t>2023-10-09 22:12:14</t>
  </si>
  <si>
    <t>2024-12-13 21:42:21</t>
  </si>
  <si>
    <t>2023-05-06 06:23:26</t>
  </si>
  <si>
    <t>2023-08-12 21:14:52</t>
  </si>
  <si>
    <t>2023-07-18 22:35:52</t>
  </si>
  <si>
    <t>2024-07-03 16:11:58</t>
  </si>
  <si>
    <t>2023-08-21 22:48:21</t>
  </si>
  <si>
    <t>2024-04-11 18:03:13</t>
  </si>
  <si>
    <t>2024-02-16 06:25:21</t>
  </si>
  <si>
    <t>2023-01-12 22:11:02</t>
  </si>
  <si>
    <t>2024-02-24 15:55:10</t>
  </si>
  <si>
    <t>2023-03-12 07:54:02</t>
  </si>
  <si>
    <t>2023-03-28 07:54:46</t>
  </si>
  <si>
    <t>2023-09-06 12:35:49</t>
  </si>
  <si>
    <t>2023-09-12 02:55:42</t>
  </si>
  <si>
    <t>2024-04-19 23:10:12</t>
  </si>
  <si>
    <t>2024-05-05 07:07:14</t>
  </si>
  <si>
    <t>2023-11-15 10:16:37</t>
  </si>
  <si>
    <t>2024-03-20 04:20:54</t>
  </si>
  <si>
    <t>2023-10-03 21:39:06</t>
  </si>
  <si>
    <t>2024-07-12 16:17:50</t>
  </si>
  <si>
    <t>2024-09-08 08:29:34</t>
  </si>
  <si>
    <t>2023-10-12 08:36:31</t>
  </si>
  <si>
    <t>2023-09-28 00:01:12</t>
  </si>
  <si>
    <t>2024-06-10 19:11:37</t>
  </si>
  <si>
    <t>2024-10-28 13:05:35</t>
  </si>
  <si>
    <t>2023-05-14 08:35:12</t>
  </si>
  <si>
    <t>2023-05-20 23:44:24</t>
  </si>
  <si>
    <t>2024-06-06 17:21:56</t>
  </si>
  <si>
    <t>2023-03-16 17:01:46</t>
  </si>
  <si>
    <t>2023-08-06 17:46:32</t>
  </si>
  <si>
    <t>2024-07-11 14:00:55</t>
  </si>
  <si>
    <t>2023-06-01 14:37:24</t>
  </si>
  <si>
    <t>2023-02-01 21:06:14</t>
  </si>
  <si>
    <t>2024-04-07 19:08:44</t>
  </si>
  <si>
    <t>2023-09-07 00:16:41</t>
  </si>
  <si>
    <t>2023-11-01 03:08:54</t>
  </si>
  <si>
    <t>2024-07-27 18:24:27</t>
  </si>
  <si>
    <t>2023-09-28 10:14:27</t>
  </si>
  <si>
    <t>2024-12-21 18:03:41</t>
  </si>
  <si>
    <t>2023-01-25 19:43:47</t>
  </si>
  <si>
    <t>2024-02-07 23:50:46</t>
  </si>
  <si>
    <t>2023-06-05 16:27:05</t>
  </si>
  <si>
    <t>2023-09-21 22:00:28</t>
  </si>
  <si>
    <t>2024-10-23 13:21:47</t>
  </si>
  <si>
    <t>2024-01-20 13:25:45</t>
  </si>
  <si>
    <t>2024-05-30 17:27:05</t>
  </si>
  <si>
    <t>2024-06-01 17:38:08</t>
  </si>
  <si>
    <t>2024-08-17 09:23:20</t>
  </si>
  <si>
    <t>2024-10-29 02:14:03</t>
  </si>
  <si>
    <t>2023-12-26 23:32:24</t>
  </si>
  <si>
    <t>2024-11-17 19:18:49</t>
  </si>
  <si>
    <t>2024-12-11 06:55:14</t>
  </si>
  <si>
    <t>2024-07-16 21:02:45</t>
  </si>
  <si>
    <t>2024-10-11 09:20:20</t>
  </si>
  <si>
    <t>2023-06-09 03:40:42</t>
  </si>
  <si>
    <t>2023-09-12 00:00:29</t>
  </si>
  <si>
    <t>2023-07-08 18:45:27</t>
  </si>
  <si>
    <t>2023-02-06 04:46:21</t>
  </si>
  <si>
    <t>2023-11-05 06:26:12</t>
  </si>
  <si>
    <t>2024-11-01 17:50:29</t>
  </si>
  <si>
    <t>2024-08-06 13:29:14</t>
  </si>
  <si>
    <t>2024-08-07 08:28:07</t>
  </si>
  <si>
    <t>2024-09-15 01:06:22</t>
  </si>
  <si>
    <t>2024-06-20 17:11:36</t>
  </si>
  <si>
    <t>2023-07-14 00:19:41</t>
  </si>
  <si>
    <t>2023-02-22 15:00:19</t>
  </si>
  <si>
    <t>2023-08-03 12:23:21</t>
  </si>
  <si>
    <t>2023-08-03 05:05:18</t>
  </si>
  <si>
    <t>2024-02-10 11:42:40</t>
  </si>
  <si>
    <t>2024-12-24 23:26:53</t>
  </si>
  <si>
    <t>2024-06-07 18:11:15</t>
  </si>
  <si>
    <t>2024-01-12 14:09:11</t>
  </si>
  <si>
    <t>2023-10-02 23:45:00</t>
  </si>
  <si>
    <t>2024-01-28 01:01:27</t>
  </si>
  <si>
    <t>2023-11-05 16:39:27</t>
  </si>
  <si>
    <t>2023-01-19 19:10:39</t>
  </si>
  <si>
    <t>2023-11-02 18:34:18</t>
  </si>
  <si>
    <t>2024-12-12 03:21:44</t>
  </si>
  <si>
    <t>2024-06-25 19:50:37</t>
  </si>
  <si>
    <t>2023-11-29 08:38:41</t>
  </si>
  <si>
    <t>2024-04-01 05:27:09</t>
  </si>
  <si>
    <t>2023-06-11 11:09:47</t>
  </si>
  <si>
    <t>2023-06-16 15:16:24</t>
  </si>
  <si>
    <t>2023-05-08 18:15:20</t>
  </si>
  <si>
    <t>2023-08-08 01:53:53</t>
  </si>
  <si>
    <t>2024-11-22 17:35:00</t>
  </si>
  <si>
    <t>2023-06-18 19:50:16</t>
  </si>
  <si>
    <t>2023-02-09 08:41:55</t>
  </si>
  <si>
    <t>2023-01-14 19:26:51</t>
  </si>
  <si>
    <t>2024-11-28 13:45:19</t>
  </si>
  <si>
    <t>2024-01-12 02:28:20</t>
  </si>
  <si>
    <t>2024-05-31 21:11:38</t>
  </si>
  <si>
    <t>2024-05-28 21:38:52</t>
  </si>
  <si>
    <t>2023-10-15 00:51:15</t>
  </si>
  <si>
    <t>2023-04-06 18:13:53</t>
  </si>
  <si>
    <t>2023-02-11 04:30:09</t>
  </si>
  <si>
    <t>2024-10-25 15:00:26</t>
  </si>
  <si>
    <t>2024-05-24 19:49:11</t>
  </si>
  <si>
    <t>2023-04-17 15:35:36</t>
  </si>
  <si>
    <t>2024-03-22 05:59:33</t>
  </si>
  <si>
    <t>2024-08-22 16:25:10</t>
  </si>
  <si>
    <t>2024-05-30 07:13:50</t>
  </si>
  <si>
    <t>2023-06-03 06:02:47</t>
  </si>
  <si>
    <t>2023-04-07 17:35:36</t>
  </si>
  <si>
    <t>2023-04-06 00:42:36</t>
  </si>
  <si>
    <t>2023-07-07 10:38:06</t>
  </si>
  <si>
    <t>2023-04-13 21:03:57</t>
  </si>
  <si>
    <t>2023-09-27 12:20:21</t>
  </si>
  <si>
    <t>2023-04-30 04:22:42</t>
  </si>
  <si>
    <t>2024-06-27 15:38:50</t>
  </si>
  <si>
    <t>2024-06-08 14:37:45</t>
  </si>
  <si>
    <t>2024-01-17 08:02:34</t>
  </si>
  <si>
    <t>2023-10-15 05:14:04</t>
  </si>
  <si>
    <t>2023-06-16 00:40:19</t>
  </si>
  <si>
    <t>2023-08-24 12:07:52</t>
  </si>
  <si>
    <t>2023-07-30 12:01:16</t>
  </si>
  <si>
    <t>2024-05-10 21:27:06</t>
  </si>
  <si>
    <t>2024-10-10 07:03:24</t>
  </si>
  <si>
    <t>2023-02-04 11:53:20</t>
  </si>
  <si>
    <t>2024-05-04 13:35:57</t>
  </si>
  <si>
    <t>2023-06-22 05:36:16</t>
  </si>
  <si>
    <t>2023-03-02 14:16:52</t>
  </si>
  <si>
    <t>2023-12-20 17:08:51</t>
  </si>
  <si>
    <t>2024-03-21 05:10:14</t>
  </si>
  <si>
    <t>2023-08-13 20:36:35</t>
  </si>
  <si>
    <t>2023-07-20 11:06:03</t>
  </si>
  <si>
    <t>2023-01-24 02:50:46</t>
  </si>
  <si>
    <t>2023-12-03 23:36:50</t>
  </si>
  <si>
    <t>2024-02-10 04:24:37</t>
  </si>
  <si>
    <t>2023-10-15 15:27:19</t>
  </si>
  <si>
    <t>2023-10-09 10:31:22</t>
  </si>
  <si>
    <t>2023-01-28 03:12:51</t>
  </si>
  <si>
    <t>2024-09-09 06:23:40</t>
  </si>
  <si>
    <t>2024-06-07 15:16:02</t>
  </si>
  <si>
    <t>2023-10-21 07:14:48</t>
  </si>
  <si>
    <t>2024-12-13 08:33:53</t>
  </si>
  <si>
    <t>2024-08-31 15:03:26</t>
  </si>
  <si>
    <t>2023-11-13 04:15:08</t>
  </si>
  <si>
    <t>2023-12-15 14:29:50</t>
  </si>
  <si>
    <t>2023-11-02 06:53:26</t>
  </si>
  <si>
    <t>2023-04-17 14:07:59</t>
  </si>
  <si>
    <t>2023-10-02 09:08:56</t>
  </si>
  <si>
    <t>2024-01-06 07:45:38</t>
  </si>
  <si>
    <t>2023-02-11 22:01:26</t>
  </si>
  <si>
    <t>2024-11-28 22:30:57</t>
  </si>
  <si>
    <t>2024-05-20 22:22:19</t>
  </si>
  <si>
    <t>2023-06-03 10:25:37</t>
  </si>
  <si>
    <t>2023-06-05 04:46:13</t>
  </si>
  <si>
    <t>2023-01-02 18:20:37</t>
  </si>
  <si>
    <t>2023-06-15 20:17:30</t>
  </si>
  <si>
    <t>2024-04-18 19:25:39</t>
  </si>
  <si>
    <t>2023-07-09 00:35:53</t>
  </si>
  <si>
    <t>2023-11-16 21:19:11</t>
  </si>
  <si>
    <t>2024-07-23 00:31:05</t>
  </si>
  <si>
    <t>2023-08-22 17:47:15</t>
  </si>
  <si>
    <t>2024-09-29 14:04:31</t>
  </si>
  <si>
    <t>2024-09-24 17:15:56</t>
  </si>
  <si>
    <t>2024-07-06 17:12:20</t>
  </si>
  <si>
    <t>2024-05-24 16:53:58</t>
  </si>
  <si>
    <t>2023-03-13 17:29:00</t>
  </si>
  <si>
    <t>2023-01-11 14:03:40</t>
  </si>
  <si>
    <t>2024-09-03 20:26:37</t>
  </si>
  <si>
    <t>2023-04-17 17:03:12</t>
  </si>
  <si>
    <t>2023-07-16 22:24:50</t>
  </si>
  <si>
    <t>2023-06-08 08:41:48</t>
  </si>
  <si>
    <t>2024-11-17 17:51:13</t>
  </si>
  <si>
    <t>2023-07-10 18:56:30</t>
  </si>
  <si>
    <t>2023-06-25 09:31:51</t>
  </si>
  <si>
    <t>2024-11-05 00:41:17</t>
  </si>
  <si>
    <t>2023-06-11 09:42:10</t>
  </si>
  <si>
    <t>2023-10-13 09:25:51</t>
  </si>
  <si>
    <t>2023-06-01 05:51:45</t>
  </si>
  <si>
    <t>2024-04-02 16:29:43</t>
  </si>
  <si>
    <t>2023-06-28 23:40:41</t>
  </si>
  <si>
    <t>2023-08-20 13:13:23</t>
  </si>
  <si>
    <t>2023-10-25 07:36:53</t>
  </si>
  <si>
    <t>2024-02-11 19:50:01</t>
  </si>
  <si>
    <t>2023-12-23 15:14:00</t>
  </si>
  <si>
    <t>2023-11-23 16:51:12</t>
  </si>
  <si>
    <t>2024-12-05 07:49:43</t>
  </si>
  <si>
    <t>2023-11-21 19:35:23</t>
  </si>
  <si>
    <t>2023-09-09 23:49:26</t>
  </si>
  <si>
    <t>2024-09-21 01:39:29</t>
  </si>
  <si>
    <t>2024-05-11 22:16:26</t>
  </si>
  <si>
    <t>2023-09-05 08:51:17</t>
  </si>
  <si>
    <t>2023-07-31 11:22:59</t>
  </si>
  <si>
    <t>2023-12-31 11:35:20</t>
  </si>
  <si>
    <t>2024-10-27 13:43:52</t>
  </si>
  <si>
    <t>2023-05-17 05:12:45</t>
  </si>
  <si>
    <t>2023-10-14 00:01:55</t>
  </si>
  <si>
    <t>2023-02-11 13:15:47</t>
  </si>
  <si>
    <t>2024-01-04 16:20:15</t>
  </si>
  <si>
    <t>2023-03-29 08:44:05</t>
  </si>
  <si>
    <t>2024-03-15 14:50:21</t>
  </si>
  <si>
    <t>2024-04-07 01:37:27</t>
  </si>
  <si>
    <t>2023-06-14 09:14:56</t>
  </si>
  <si>
    <t>2024-03-17 00:25:19</t>
  </si>
  <si>
    <t>2024-09-05 01:38:46</t>
  </si>
  <si>
    <t>2023-12-01 01:31:41</t>
  </si>
  <si>
    <t>2023-01-26 10:19:51</t>
  </si>
  <si>
    <t>2024-10-03 05:40:57</t>
  </si>
  <si>
    <t>2024-02-29 03:58:06</t>
  </si>
  <si>
    <t>2023-06-18 08:09:24</t>
  </si>
  <si>
    <t>2023-08-26 13:46:31</t>
  </si>
  <si>
    <t>2023-01-05 12:02:56</t>
  </si>
  <si>
    <t>2023-09-27 16:43:10</t>
  </si>
  <si>
    <t>2023-09-27 06:29:55</t>
  </si>
  <si>
    <t>2024-07-03 07:26:19</t>
  </si>
  <si>
    <t>2023-01-27 22:50:02</t>
  </si>
  <si>
    <t>2023-09-25 16:32:07</t>
  </si>
  <si>
    <t>2023-05-28 09:52:29</t>
  </si>
  <si>
    <t>2023-11-09 02:25:27</t>
  </si>
  <si>
    <t>2024-11-21 21:08:30</t>
  </si>
  <si>
    <t>2023-04-24 19:53:16</t>
  </si>
  <si>
    <t>2024-04-01 20:03:13</t>
  </si>
  <si>
    <t>2024-08-24 04:55:21</t>
  </si>
  <si>
    <t>2023-12-23 06:28:21</t>
  </si>
  <si>
    <t>2023-03-06 08:48:31</t>
  </si>
  <si>
    <t>2024-03-07 00:57:43</t>
  </si>
  <si>
    <t>2023-09-27 19:38:23</t>
  </si>
  <si>
    <t>2024-04-02 12:06:54</t>
  </si>
  <si>
    <t>2024-09-05 14:47:14</t>
  </si>
  <si>
    <t>2023-01-15 04:12:30</t>
  </si>
  <si>
    <t>2023-05-28 17:10:32</t>
  </si>
  <si>
    <t>2024-01-16 01:22:48</t>
  </si>
  <si>
    <t>2024-12-05 10:44:56</t>
  </si>
  <si>
    <t>2024-04-18 12:07:37</t>
  </si>
  <si>
    <t>2024-06-11 06:52:28</t>
  </si>
  <si>
    <t>2024-03-30 03:48:30</t>
  </si>
  <si>
    <t>2024-04-15 00:54:00</t>
  </si>
  <si>
    <t>2023-09-23 22:11:31</t>
  </si>
  <si>
    <t>2023-12-27 14:08:28</t>
  </si>
  <si>
    <t>2023-08-15 20:47:37</t>
  </si>
  <si>
    <t>2024-03-19 21:02:52</t>
  </si>
  <si>
    <t>2024-04-09 01:48:29</t>
  </si>
  <si>
    <t>2023-07-21 03:09:44</t>
  </si>
  <si>
    <t>2024-10-30 20:34:40</t>
  </si>
  <si>
    <t>2024-03-05 18:17:58</t>
  </si>
  <si>
    <t>2024-05-21 21:44:02</t>
  </si>
  <si>
    <t>2023-09-14 14:47:36</t>
  </si>
  <si>
    <t>2024-03-22 23:30:50</t>
  </si>
  <si>
    <t>2024-05-23 18:59:51</t>
  </si>
  <si>
    <t>2023-07-20 19:51:42</t>
  </si>
  <si>
    <t>2024-01-15 09:19:08</t>
  </si>
  <si>
    <t>2024-01-25 07:19:07</t>
  </si>
  <si>
    <t>2024-06-10 06:03:09</t>
  </si>
  <si>
    <t>2023-01-03 22:05:09</t>
  </si>
  <si>
    <t>2023-02-06 22:17:38</t>
  </si>
  <si>
    <t>2024-10-24 22:56:45</t>
  </si>
  <si>
    <t>2024-07-30 22:20:02</t>
  </si>
  <si>
    <t>2024-11-20 07:10:43</t>
  </si>
  <si>
    <t>2024-03-11 11:33:03</t>
  </si>
  <si>
    <t>2023-07-25 04:59:25</t>
  </si>
  <si>
    <t>2023-10-09 13:26:35</t>
  </si>
  <si>
    <t>2023-08-02 20:19:40</t>
  </si>
  <si>
    <t>2023-05-24 18:16:03</t>
  </si>
  <si>
    <t>2023-04-27 06:17:33</t>
  </si>
  <si>
    <t>2024-11-03 23:51:58</t>
  </si>
  <si>
    <t>2024-07-18 08:05:19</t>
  </si>
  <si>
    <t>2024-07-22 04:04:35</t>
  </si>
  <si>
    <t>2024-01-24 18:10:39</t>
  </si>
  <si>
    <t>2024-04-06 05:10:57</t>
  </si>
  <si>
    <t>2023-11-20 12:55:37</t>
  </si>
  <si>
    <t>2024-07-27 22:47:16</t>
  </si>
  <si>
    <t>2023-11-09 22:51:57</t>
  </si>
  <si>
    <t>2024-03-17 20:51:49</t>
  </si>
  <si>
    <t>2024-12-21 22:26:31</t>
  </si>
  <si>
    <t>2024-12-21 15:08:29</t>
  </si>
  <si>
    <t>2024-06-02 03:51:23</t>
  </si>
  <si>
    <t>2023-10-12 02:46:06</t>
  </si>
  <si>
    <t>2024-07-03 08:53:55</t>
  </si>
  <si>
    <t>2023-02-04 14:48:33</t>
  </si>
  <si>
    <t>2024-09-26 04:18:30</t>
  </si>
  <si>
    <t>2023-01-11 22:49:19</t>
  </si>
  <si>
    <t>2024-02-24 04:14:18</t>
  </si>
  <si>
    <t>2023-05-28 05:29:40</t>
  </si>
  <si>
    <t>2023-09-17 21:38:23</t>
  </si>
  <si>
    <t>2023-02-15 07:47:26</t>
  </si>
  <si>
    <t>2024-01-29 10:36:25</t>
  </si>
  <si>
    <t>2023-10-13 06:30:38</t>
  </si>
  <si>
    <t>2024-07-05 04:42:09</t>
  </si>
  <si>
    <t>2023-10-13 18:11:29</t>
  </si>
  <si>
    <t>2024-07-15 07:04:57</t>
  </si>
  <si>
    <t>2024-06-14 07:52:50</t>
  </si>
  <si>
    <t>2024-12-25 12:35:21</t>
  </si>
  <si>
    <t>2024-07-23 12:11:56</t>
  </si>
  <si>
    <t>2023-01-18 06:40:28</t>
  </si>
  <si>
    <t>2023-07-09 19:34:47</t>
  </si>
  <si>
    <t>2024-05-31 12:25:59</t>
  </si>
  <si>
    <t>2024-01-10 13:58:09</t>
  </si>
  <si>
    <t>2024-10-19 18:50:08</t>
  </si>
  <si>
    <t>2024-08-07 09:55:44</t>
  </si>
  <si>
    <t>2023-05-23 20:21:57</t>
  </si>
  <si>
    <t>2024-07-21 07:38:05</t>
  </si>
  <si>
    <t>2023-04-26 15:41:29</t>
  </si>
  <si>
    <t>2024-10-12 23:18:07</t>
  </si>
  <si>
    <t>2023-03-27 23:09:07</t>
  </si>
  <si>
    <t>2023-07-04 14:00:33</t>
  </si>
  <si>
    <t>2023-03-16 06:48:31</t>
  </si>
  <si>
    <t>2023-03-24 20:41:09</t>
  </si>
  <si>
    <t>2023-02-26 18:17:37</t>
  </si>
  <si>
    <t>2023-01-11 21:21:42</t>
  </si>
  <si>
    <t>2024-11-17 06:10:21</t>
  </si>
  <si>
    <t>2023-11-02 09:48:39</t>
  </si>
  <si>
    <t>2023-07-11 15:23:00</t>
  </si>
  <si>
    <t>2024-11-02 05:31:21</t>
  </si>
  <si>
    <t>2024-08-15 00:26:39</t>
  </si>
  <si>
    <t>2023-11-21 15:12:33</t>
  </si>
  <si>
    <t>2023-03-25 01:03:58</t>
  </si>
  <si>
    <t>2023-01-12 04:39:45</t>
  </si>
  <si>
    <t>2023-08-27 07:17:48</t>
  </si>
  <si>
    <t>2024-11-26 01:53:25</t>
  </si>
  <si>
    <t>2024-04-07 14:45:55</t>
  </si>
  <si>
    <t>2023-12-15 13:02:14</t>
  </si>
  <si>
    <t>2024-12-09 08:11:48</t>
  </si>
  <si>
    <t>2023-02-09 05:46:43</t>
  </si>
  <si>
    <t>2023-06-26 23:29:38</t>
  </si>
  <si>
    <t>2023-09-20 16:48:19</t>
  </si>
  <si>
    <t>2023-08-05 16:57:12</t>
  </si>
  <si>
    <t>2023-08-16 23:04:33</t>
  </si>
  <si>
    <t>2024-07-21 14:56:07</t>
  </si>
  <si>
    <t>2024-10-13 18:17:01</t>
  </si>
  <si>
    <t>2023-10-03 08:30:39</t>
  </si>
  <si>
    <t>2024-09-18 06:29:33</t>
  </si>
  <si>
    <t>2023-10-27 06:20:19</t>
  </si>
  <si>
    <t>2023-12-21 15:02:57</t>
  </si>
  <si>
    <t>2023-06-14 07:47:19</t>
  </si>
  <si>
    <t>2024-02-08 21:44:52</t>
  </si>
  <si>
    <t>2024-11-04 10:05:13</t>
  </si>
  <si>
    <t>2023-02-24 22:29:24</t>
  </si>
  <si>
    <t>2024-10-23 06:03:45</t>
  </si>
  <si>
    <t>2023-05-20 01:50:17</t>
  </si>
  <si>
    <t>2024-07-31 05:38:04</t>
  </si>
  <si>
    <t>2023-01-07 20:59:37</t>
  </si>
  <si>
    <t>2023-12-28 10:34:58</t>
  </si>
  <si>
    <t>2024-04-01 08:22:22</t>
  </si>
  <si>
    <t>2023-04-04 07:49:36</t>
  </si>
  <si>
    <t>2023-12-22 17:19:53</t>
  </si>
  <si>
    <t>2023-03-29 10:11:41</t>
  </si>
  <si>
    <t>2024-06-04 11:20:27</t>
  </si>
  <si>
    <t>2024-07-19 11:49:52</t>
  </si>
  <si>
    <t>2023-06-06 01:12:44</t>
  </si>
  <si>
    <t>2023-12-04 22:58:33</t>
  </si>
  <si>
    <t>2024-03-13 08:48:53</t>
  </si>
  <si>
    <t>2024-10-19 20:17:44</t>
  </si>
  <si>
    <t>2024-05-28 09:58:01</t>
  </si>
  <si>
    <t>2024-01-03 18:26:08</t>
  </si>
  <si>
    <t>2024-12-06 23:15:07</t>
  </si>
  <si>
    <t>2023-08-14 09:45:03</t>
  </si>
  <si>
    <t>2023-12-19 17:47:08</t>
  </si>
  <si>
    <t>2023-03-01 04:41:54</t>
  </si>
  <si>
    <t>2024-11-12 04:58:57</t>
  </si>
  <si>
    <t>2024-10-27 10:48:39</t>
  </si>
  <si>
    <t>2024-01-18 01:33:51</t>
  </si>
  <si>
    <t>2024-10-16 19:17:23</t>
  </si>
  <si>
    <t>2024-10-25 09:10:00</t>
  </si>
  <si>
    <t>2024-09-13 05:18:09</t>
  </si>
  <si>
    <t>2024-12-11 12:45:40</t>
  </si>
  <si>
    <t>2024-05-12 04:06:52</t>
  </si>
  <si>
    <t>2023-03-30 16:51:27</t>
  </si>
  <si>
    <t>2023-02-10 16:49:17</t>
  </si>
  <si>
    <t>2023-12-25 08:07:00</t>
  </si>
  <si>
    <t>2023-10-31 11:05:13</t>
  </si>
  <si>
    <t>2023-04-13 07:55:29</t>
  </si>
  <si>
    <t>2024-08-19 00:48:43</t>
  </si>
  <si>
    <t>2024-08-23 11:24:03</t>
  </si>
  <si>
    <t>2023-10-10 18:38:44</t>
  </si>
  <si>
    <t>2023-10-02 16:26:58</t>
  </si>
  <si>
    <t>2023-01-07 16:36:48</t>
  </si>
  <si>
    <t>2024-03-08 00:19:26</t>
  </si>
  <si>
    <t>2023-12-05 04:48:59</t>
  </si>
  <si>
    <t>2023-02-21 18:33:49</t>
  </si>
  <si>
    <t>2024-03-16 14:12:04</t>
  </si>
  <si>
    <t>2023-11-13 20:18:49</t>
  </si>
  <si>
    <t>2024-09-30 11:58:37</t>
  </si>
  <si>
    <t>2024-10-22 05:14:26</t>
  </si>
  <si>
    <t>2024-07-09 09:27:03</t>
  </si>
  <si>
    <t>2024-11-27 08:33:10</t>
  </si>
  <si>
    <t>2023-01-19 17:43:03</t>
  </si>
  <si>
    <t>2024-08-10 18:14:08</t>
  </si>
  <si>
    <t>2024-10-14 14:43:31</t>
  </si>
  <si>
    <t>2024-03-24 09:05:48</t>
  </si>
  <si>
    <t>2024-10-15 00:56:46</t>
  </si>
  <si>
    <t>2024-12-21 16:36:05</t>
  </si>
  <si>
    <t>2023-09-23 16:21:05</t>
  </si>
  <si>
    <t>2024-06-15 10:09:46</t>
  </si>
  <si>
    <t>2024-03-01 22:18:43</t>
  </si>
  <si>
    <t>2024-04-30 00:05:24</t>
  </si>
  <si>
    <t>2024-07-30 15:02:00</t>
  </si>
  <si>
    <t>2024-04-15 15:30:05</t>
  </si>
  <si>
    <t>2024-05-16 04:28:57</t>
  </si>
  <si>
    <t>2023-06-11 17:00:12</t>
  </si>
  <si>
    <t>2024-02-28 14:49:38</t>
  </si>
  <si>
    <t>2023-10-02 17:54:34</t>
  </si>
  <si>
    <t>2023-11-05 12:16:37</t>
  </si>
  <si>
    <t>2024-03-08 01:47:03</t>
  </si>
  <si>
    <t>2023-07-29 11:11:56</t>
  </si>
  <si>
    <t>2023-10-02 10:36:32</t>
  </si>
  <si>
    <t>2024-05-23 21:55:04</t>
  </si>
  <si>
    <t>2023-04-27 16:30:48</t>
  </si>
  <si>
    <t>2024-08-26 13:52:02</t>
  </si>
  <si>
    <t>2024-12-14 22:31:40</t>
  </si>
  <si>
    <t>2024-05-16 11:46:59</t>
  </si>
  <si>
    <t>2024-07-08 11:32:56</t>
  </si>
  <si>
    <t>2023-03-03 18:01:25</t>
  </si>
  <si>
    <t>2024-12-08 17:35:44</t>
  </si>
  <si>
    <t>2023-06-29 04:03:30</t>
  </si>
  <si>
    <t>2023-02-13 03:13:35</t>
  </si>
  <si>
    <t>2024-12-16 06:39:02</t>
  </si>
  <si>
    <t>2024-12-02 17:02:36</t>
  </si>
  <si>
    <t>2023-09-15 09:46:29</t>
  </si>
  <si>
    <t>2024-05-26 08:19:22</t>
  </si>
  <si>
    <t>2023-10-18 13:32:28</t>
  </si>
  <si>
    <t>2024-06-02 15:32:14</t>
  </si>
  <si>
    <t>2024-11-18 01:09:15</t>
  </si>
  <si>
    <t>2024-03-24 20:46:40</t>
  </si>
  <si>
    <t>2024-07-21 00:20:02</t>
  </si>
  <si>
    <t>2024-09-19 10:14:05</t>
  </si>
  <si>
    <t>2024-06-20 04:03:08</t>
  </si>
  <si>
    <t>2024-07-07 06:20:48</t>
  </si>
  <si>
    <t>2023-02-05 03:57:01</t>
  </si>
  <si>
    <t>2023-11-24 07:27:17</t>
  </si>
  <si>
    <t>2024-11-11 07:04:50</t>
  </si>
  <si>
    <t>2023-02-17 00:40:27</t>
  </si>
  <si>
    <t>2023-11-16 09:38:20</t>
  </si>
  <si>
    <t>2024-05-02 23:38:09</t>
  </si>
  <si>
    <t>2024-11-05 07:59:19</t>
  </si>
  <si>
    <t>2024-11-22 14:39:48</t>
  </si>
  <si>
    <t>2024-08-18 13:07:52</t>
  </si>
  <si>
    <t>2024-11-04 17:23:15</t>
  </si>
  <si>
    <t>2024-06-18 17:00:34</t>
  </si>
  <si>
    <t>2023-10-29 21:07:26</t>
  </si>
  <si>
    <t>2024-07-06 20:07:32</t>
  </si>
  <si>
    <t>2023-01-19 07:29:48</t>
  </si>
  <si>
    <t>2024-01-02 00:05:31</t>
  </si>
  <si>
    <t>2023-06-17 02:57:15</t>
  </si>
  <si>
    <t>2024-07-14 04:48:01</t>
  </si>
  <si>
    <t>2023-09-11 09:24:24</t>
  </si>
  <si>
    <t>2023-01-11 06:45:38</t>
  </si>
  <si>
    <t>2023-03-30 09:33:24</t>
  </si>
  <si>
    <t>2023-12-27 19:58:54</t>
  </si>
  <si>
    <t>2023-11-23 19:46:25</t>
  </si>
  <si>
    <t>2023-05-19 15:37:02</t>
  </si>
  <si>
    <t>2023-07-25 03:31:49</t>
  </si>
  <si>
    <t>2023-10-02 03:18:30</t>
  </si>
  <si>
    <t>2023-05-28 23:00:57</t>
  </si>
  <si>
    <t>2024-01-14 08:29:48</t>
  </si>
  <si>
    <t>2024-02-05 17:49:17</t>
  </si>
  <si>
    <t>2024-04-09 16:24:34</t>
  </si>
  <si>
    <t>2024-03-21 21:13:54</t>
  </si>
  <si>
    <t>2023-07-12 08:54:17</t>
  </si>
  <si>
    <t>2023-06-13 08:25:36</t>
  </si>
  <si>
    <t>2024-11-24 09:00:24</t>
  </si>
  <si>
    <t>2024-05-08 19:48:28</t>
  </si>
  <si>
    <t>2024-07-26 08:49:29</t>
  </si>
  <si>
    <t>2024-12-04 09:55:37</t>
  </si>
  <si>
    <t>2024-11-26 12:06:40</t>
  </si>
  <si>
    <t>2024-03-13 04:26:04</t>
  </si>
  <si>
    <t>2024-10-27 21:01:54</t>
  </si>
  <si>
    <t>2023-12-28 14:57:48</t>
  </si>
  <si>
    <t>2024-10-02 00:28:48</t>
  </si>
  <si>
    <t>2023-10-24 00:57:07</t>
  </si>
  <si>
    <t>2023-12-28 12:02:35</t>
  </si>
  <si>
    <t>2023-01-06 15:47:29</t>
  </si>
  <si>
    <t>2024-04-09 19:19:47</t>
  </si>
  <si>
    <t>2023-08-07 05:27:23</t>
  </si>
  <si>
    <t>2023-09-23 10:30:39</t>
  </si>
  <si>
    <t>2023-10-25 14:54:55</t>
  </si>
  <si>
    <t>2023-10-24 22:51:14</t>
  </si>
  <si>
    <t>2024-08-09 05:43:57</t>
  </si>
  <si>
    <t>2023-10-30 20:29:09</t>
  </si>
  <si>
    <t>2024-07-20 17:02:00</t>
  </si>
  <si>
    <t>2024-03-21 15:23:29</t>
  </si>
  <si>
    <t>2024-10-13 13:54:11</t>
  </si>
  <si>
    <t>2023-10-14 04:24:45</t>
  </si>
  <si>
    <t>2023-03-12 22:30:07</t>
  </si>
  <si>
    <t>2023-12-14 12:12:54</t>
  </si>
  <si>
    <t>2023-03-17 04:42:37</t>
  </si>
  <si>
    <t>2023-09-10 18:48:20</t>
  </si>
  <si>
    <t>2023-06-02 09:36:17</t>
  </si>
  <si>
    <t>2024-01-24 16:43:03</t>
  </si>
  <si>
    <t>2023-05-05 04:06:30</t>
  </si>
  <si>
    <t>2023-06-07 03:29:39</t>
  </si>
  <si>
    <t>2024-10-03 07:08:33</t>
  </si>
  <si>
    <t>2023-12-13 08:28:22</t>
  </si>
  <si>
    <t>2024-05-04 03:22:42</t>
  </si>
  <si>
    <t>2023-05-20 06:13:07</t>
  </si>
  <si>
    <t>2023-11-26 12:01:08</t>
  </si>
  <si>
    <t>2024-02-23 06:20:12</t>
  </si>
  <si>
    <t>2023-05-29 17:59:51</t>
  </si>
  <si>
    <t>2023-03-06 19:01:47</t>
  </si>
  <si>
    <t>2023-12-04 20:03:20</t>
  </si>
  <si>
    <t>2024-09-23 13:31:23</t>
  </si>
  <si>
    <t>2024-08-12 21:20:23</t>
  </si>
  <si>
    <t>2023-11-25 19:57:28</t>
  </si>
  <si>
    <t>2024-07-18 19:46:11</t>
  </si>
  <si>
    <t>2024-11-21 15:18:05</t>
  </si>
  <si>
    <t>2023-02-08 15:10:38</t>
  </si>
  <si>
    <t>2023-07-04 12:32:57</t>
  </si>
  <si>
    <t>2024-10-24 02:30:15</t>
  </si>
  <si>
    <t>2024-05-27 10:36:18</t>
  </si>
  <si>
    <t>2024-05-14 17:26:22</t>
  </si>
  <si>
    <t>2023-04-06 02:10:13</t>
  </si>
  <si>
    <t>2024-11-04 11:32:49</t>
  </si>
  <si>
    <t>2023-04-15 16:52:10</t>
  </si>
  <si>
    <t>2023-06-28 10:32:13</t>
  </si>
  <si>
    <t>2023-05-21 23:06:07</t>
  </si>
  <si>
    <t>2023-01-13 17:09:56</t>
  </si>
  <si>
    <t>2024-11-05 02:08:53</t>
  </si>
  <si>
    <t>2024-11-12 07:54:10</t>
  </si>
  <si>
    <t>2024-08-23 12:51:40</t>
  </si>
  <si>
    <t>2024-11-29 05:48:59</t>
  </si>
  <si>
    <t>2024-12-14 00:37:34</t>
  </si>
  <si>
    <t>2024-01-22 13:36:47</t>
  </si>
  <si>
    <t>2023-10-20 12:15:54</t>
  </si>
  <si>
    <t>2023-08-24 10:40:15</t>
  </si>
  <si>
    <t>2023-02-26 15:22:24</t>
  </si>
  <si>
    <t>2023-05-31 09:25:15</t>
  </si>
  <si>
    <t>2023-02-25 13:05:28</t>
  </si>
  <si>
    <t>2023-12-17 19:03:42</t>
  </si>
  <si>
    <t>2024-01-17 21:11:02</t>
  </si>
  <si>
    <t>2024-09-02 06:28:50</t>
  </si>
  <si>
    <t>2023-01-27 16:59:36</t>
  </si>
  <si>
    <t>2024-09-15 08:24:24</t>
  </si>
  <si>
    <t>2024-11-14 18:18:27</t>
  </si>
  <si>
    <t>2024-11-20 13:01:09</t>
  </si>
  <si>
    <t>2023-05-17 12:30:47</t>
  </si>
  <si>
    <t>2024-09-24 15:48:19</t>
  </si>
  <si>
    <t>2023-01-04 17:04:03</t>
  </si>
  <si>
    <t>2024-04-02 20:52:33</t>
  </si>
  <si>
    <t>2023-02-18 14:38:14</t>
  </si>
  <si>
    <t>2024-12-27 11:18:47</t>
  </si>
  <si>
    <t>2024-01-29 23:44:53</t>
  </si>
  <si>
    <t>2024-09-02 18:09:41</t>
  </si>
  <si>
    <t>2023-07-18 10:55:01</t>
  </si>
  <si>
    <t>2024-04-01 11:17:35</t>
  </si>
  <si>
    <t>2023-11-09 12:38:42</t>
  </si>
  <si>
    <t>2024-07-23 03:26:18</t>
  </si>
  <si>
    <t>2024-09-22 05:24:02</t>
  </si>
  <si>
    <t>2024-10-08 17:05:36</t>
  </si>
  <si>
    <t>2024-09-03 00:00:07</t>
  </si>
  <si>
    <t>2023-12-28 16:25:24</t>
  </si>
  <si>
    <t>2024-03-02 08:31:58</t>
  </si>
  <si>
    <t>2024-03-29 08:49:36</t>
  </si>
  <si>
    <t>2024-01-30 09:58:08</t>
  </si>
  <si>
    <t>2023-08-12 18:19:39</t>
  </si>
  <si>
    <t>2023-12-18 09:39:46</t>
  </si>
  <si>
    <t>2023-02-13 16:22:03</t>
  </si>
  <si>
    <t>2024-07-28 20:41:23</t>
  </si>
  <si>
    <t>2024-04-05 04:21:37</t>
  </si>
  <si>
    <t>2024-03-09 01:08:46</t>
  </si>
  <si>
    <t>2023-02-22 00:24:15</t>
  </si>
  <si>
    <t>2024-07-24 14:28:52</t>
  </si>
  <si>
    <t>2024-04-11 03:27:08</t>
  </si>
  <si>
    <t>2023-12-05 15:02:14</t>
  </si>
  <si>
    <t>2023-06-13 15:43:38</t>
  </si>
  <si>
    <t>2023-02-23 07:04:00</t>
  </si>
  <si>
    <t>2023-07-14 16:23:22</t>
  </si>
  <si>
    <t>2024-04-05 17:30:05</t>
  </si>
  <si>
    <t>2024-03-20 05:48:31</t>
  </si>
  <si>
    <t>2024-10-12 10:09:39</t>
  </si>
  <si>
    <t>2023-01-23 07:51:53</t>
  </si>
  <si>
    <t>2023-11-01 23:35:24</t>
  </si>
  <si>
    <t>2024-02-05 04:40:49</t>
  </si>
  <si>
    <t>2023-09-22 03:50:54</t>
  </si>
  <si>
    <t>2024-05-19 14:14:57</t>
  </si>
  <si>
    <t>2024-05-18 14:53:14</t>
  </si>
  <si>
    <t>2024-04-13 02:10:34</t>
  </si>
  <si>
    <t>2023-06-13 02:35:10</t>
  </si>
  <si>
    <t>2024-03-11 14:28:16</t>
  </si>
  <si>
    <t>2023-02-24 07:53:19</t>
  </si>
  <si>
    <t>2024-08-31 01:54:58</t>
  </si>
  <si>
    <t>2023-01-29 05:29:47</t>
  </si>
  <si>
    <t>2023-02-15 00:29:24</t>
  </si>
  <si>
    <t>2023-10-22 22:40:12</t>
  </si>
  <si>
    <t>2023-01-09 03:39:23</t>
  </si>
  <si>
    <t>2023-02-14 12:48:33</t>
  </si>
  <si>
    <t>2023-11-06 05:47:55</t>
  </si>
  <si>
    <t>2023-07-30 03:15:37</t>
  </si>
  <si>
    <t>2024-05-22 19:38:08</t>
  </si>
  <si>
    <t>2024-05-21 04:12:44</t>
  </si>
  <si>
    <t>2024-03-03 00:35:39</t>
  </si>
  <si>
    <t>2024-02-15 17:16:53</t>
  </si>
  <si>
    <t>2023-11-11 05:31:42</t>
  </si>
  <si>
    <t>2024-05-27 06:13:28</t>
  </si>
  <si>
    <t>2024-03-16 12:44:28</t>
  </si>
  <si>
    <t>2024-08-07 05:32:54</t>
  </si>
  <si>
    <t>2023-04-02 14:56:36</t>
  </si>
  <si>
    <t>2023-01-29 09:52:37</t>
  </si>
  <si>
    <t>2023-10-12 10:04:08</t>
  </si>
  <si>
    <t>2023-08-27 21:53:52</t>
  </si>
  <si>
    <t>2023-04-18 16:24:55</t>
  </si>
  <si>
    <t>2024-02-13 18:33:27</t>
  </si>
  <si>
    <t>2024-08-21 08:17:48</t>
  </si>
  <si>
    <t>2024-12-23 02:11:03</t>
  </si>
  <si>
    <t>2023-06-23 07:53:12</t>
  </si>
  <si>
    <t>2023-10-09 20:44:37</t>
  </si>
  <si>
    <t>2023-03-11 14:22:45</t>
  </si>
  <si>
    <t>2024-06-22 15:55:02</t>
  </si>
  <si>
    <t>2024-06-24 02:57:37</t>
  </si>
  <si>
    <t>2023-02-22 06:14:40</t>
  </si>
  <si>
    <t>2023-10-20 04:57:52</t>
  </si>
  <si>
    <t>2024-10-20 07:58:36</t>
  </si>
  <si>
    <t>2023-12-08 02:54:08</t>
  </si>
  <si>
    <t>2023-09-14 23:33:14</t>
  </si>
  <si>
    <t>2023-03-26 06:16:07</t>
  </si>
  <si>
    <t>2024-09-29 06:46:28</t>
  </si>
  <si>
    <t>2024-07-09 03:36:37</t>
  </si>
  <si>
    <t>2023-03-02 18:39:42</t>
  </si>
  <si>
    <t>2023-07-05 10:27:03</t>
  </si>
  <si>
    <t>2023-09-10 07:07:29</t>
  </si>
  <si>
    <t>2023-08-23 09:50:56</t>
  </si>
  <si>
    <t>2024-07-27 21:19:40</t>
  </si>
  <si>
    <t>2023-05-24 21:11:16</t>
  </si>
  <si>
    <t>2023-02-02 13:09:54</t>
  </si>
  <si>
    <t>2023-11-19 19:24:20</t>
  </si>
  <si>
    <t>2023-11-20 08:32:48</t>
  </si>
  <si>
    <t>2023-03-03 16:33:48</t>
  </si>
  <si>
    <t>2024-07-24 04:15:37</t>
  </si>
  <si>
    <t>2024-11-19 16:34:39</t>
  </si>
  <si>
    <t>2023-07-18 15:17:50</t>
  </si>
  <si>
    <t>2023-11-23 18:18:49</t>
  </si>
  <si>
    <t>2023-02-03 08:08:48</t>
  </si>
  <si>
    <t>2023-02-16 15:54:48</t>
  </si>
  <si>
    <t>2024-02-12 03:08:03</t>
  </si>
  <si>
    <t>2024-05-20 09:13:51</t>
  </si>
  <si>
    <t>2023-08-14 12:40:16</t>
  </si>
  <si>
    <t>2023-10-31 22:46:04</t>
  </si>
  <si>
    <t>2024-05-13 20:59:52</t>
  </si>
  <si>
    <t>2023-07-08 02:41:46</t>
  </si>
  <si>
    <t>2023-08-25 07:06:45</t>
  </si>
  <si>
    <t>2024-01-30 18:43:46</t>
  </si>
  <si>
    <t>2023-10-07 03:02:18</t>
  </si>
  <si>
    <t>2024-10-04 19:38:44</t>
  </si>
  <si>
    <t>2023-06-05 17:54:41</t>
  </si>
  <si>
    <t>2024-04-16 17:47:01</t>
  </si>
  <si>
    <t>2024-10-10 21:39:28</t>
  </si>
  <si>
    <t>2024-12-27 17:09:12</t>
  </si>
  <si>
    <t>2023-10-02 12:04:08</t>
  </si>
  <si>
    <t>2023-06-23 09:20:48</t>
  </si>
  <si>
    <t>2023-04-23 00:05:02</t>
  </si>
  <si>
    <t>2023-06-02 03:45:52</t>
  </si>
  <si>
    <t>2024-03-05 12:27:33</t>
  </si>
  <si>
    <t>2024-08-13 11:56:28</t>
  </si>
  <si>
    <t>2024-05-31 00:45:07</t>
  </si>
  <si>
    <t>2024-10-22 09:37:15</t>
  </si>
  <si>
    <t>2023-10-26 04:03:23</t>
  </si>
  <si>
    <t>2023-01-06 01:11:24</t>
  </si>
  <si>
    <t>2024-01-27 14:48:12</t>
  </si>
  <si>
    <t>2023-10-06 03:40:35</t>
  </si>
  <si>
    <t>2024-08-19 18:20:01</t>
  </si>
  <si>
    <t>2023-05-06 09:18:39</t>
  </si>
  <si>
    <t>2023-04-08 09:39:17</t>
  </si>
  <si>
    <t>2023-03-02 05:31:14</t>
  </si>
  <si>
    <t>2023-03-14 09:32:41</t>
  </si>
  <si>
    <t>2023-05-18 13:20:06</t>
  </si>
  <si>
    <t>2023-12-03 17:46:25</t>
  </si>
  <si>
    <t>2023-01-01 13:08:28</t>
  </si>
  <si>
    <t>2024-06-05 19:27:49</t>
  </si>
  <si>
    <t>2023-08-09 15:51:41</t>
  </si>
  <si>
    <t>2024-08-08 10:45:03</t>
  </si>
  <si>
    <t>2024-05-26 21:27:50</t>
  </si>
  <si>
    <t>2024-10-03 11:31:23</t>
  </si>
  <si>
    <t>2023-12-16 12:23:57</t>
  </si>
  <si>
    <t>2024-07-21 20:46:33</t>
  </si>
  <si>
    <t>2024-10-14 19:06:20</t>
  </si>
  <si>
    <t>2023-01-18 09:35:41</t>
  </si>
  <si>
    <t>2024-06-14 18:06:05</t>
  </si>
  <si>
    <t>2024-08-08 03:27:01</t>
  </si>
  <si>
    <t>2023-04-29 10:51:25</t>
  </si>
  <si>
    <t>2024-03-22 08:54:46</t>
  </si>
  <si>
    <t>2023-11-17 19:13:18</t>
  </si>
  <si>
    <t>2023-06-05 13:31:52</t>
  </si>
  <si>
    <t>2024-06-12 00:23:46</t>
  </si>
  <si>
    <t>2024-07-17 21:52:04</t>
  </si>
  <si>
    <t>2023-09-21 19:05:15</t>
  </si>
  <si>
    <t>2024-11-28 02:04:27</t>
  </si>
  <si>
    <t>2024-07-25 03:37:20</t>
  </si>
  <si>
    <t>2023-12-19 23:37:33</t>
  </si>
  <si>
    <t>2024-08-16 23:10:05</t>
  </si>
  <si>
    <t>2023-06-29 09:53:56</t>
  </si>
  <si>
    <t>2024-11-19 18:02:15</t>
  </si>
  <si>
    <t>2024-01-02 05:55:57</t>
  </si>
  <si>
    <t>2023-06-01 17:32:36</t>
  </si>
  <si>
    <t>2024-09-30 03:12:59</t>
  </si>
  <si>
    <t>2023-10-21 20:23:16</t>
  </si>
  <si>
    <t>2023-03-14 08:05:05</t>
  </si>
  <si>
    <t>2023-02-26 13:54:47</t>
  </si>
  <si>
    <t>2024-09-14 03:12:15</t>
  </si>
  <si>
    <t>2024-03-21 08:05:26</t>
  </si>
  <si>
    <t>2024-03-19 00:36:22</t>
  </si>
  <si>
    <t>2024-06-15 08:42:10</t>
  </si>
  <si>
    <t>2024-11-10 07:43:07</t>
  </si>
  <si>
    <t>2024-06-12 16:27:27</t>
  </si>
  <si>
    <t>2023-05-13 03:23:03</t>
  </si>
  <si>
    <t>2024-10-19 11:32:06</t>
  </si>
  <si>
    <t>2024-05-08 12:30:25</t>
  </si>
  <si>
    <t>2024-06-27 01:02:46</t>
  </si>
  <si>
    <t>2024-11-25 15:40:10</t>
  </si>
  <si>
    <t>2023-08-12 08:06:24</t>
  </si>
  <si>
    <t>2023-05-08 19:42:56</t>
  </si>
  <si>
    <t>2023-07-29 15:34:45</t>
  </si>
  <si>
    <t>2024-03-04 01:24:58</t>
  </si>
  <si>
    <t>2023-09-17 08:29:55</t>
  </si>
  <si>
    <t>2023-08-28 03:44:18</t>
  </si>
  <si>
    <t>2024-05-26 06:51:45</t>
  </si>
  <si>
    <t>2023-10-08 18:27:42</t>
  </si>
  <si>
    <t>2024-03-19 13:44:50</t>
  </si>
  <si>
    <t>2024-01-10 16:53:22</t>
  </si>
  <si>
    <t>2023-01-25 16:48:34</t>
  </si>
  <si>
    <t>2023-06-29 14:16:45</t>
  </si>
  <si>
    <t>2023-11-12 10:43:51</t>
  </si>
  <si>
    <t>2023-12-09 00:48:15</t>
  </si>
  <si>
    <t>2023-10-26 06:58:36</t>
  </si>
  <si>
    <t>2023-06-05 09:09:03</t>
  </si>
  <si>
    <t>2023-10-07 16:10:46</t>
  </si>
  <si>
    <t>2023-05-23 10:08:41</t>
  </si>
  <si>
    <t>2023-09-10 12:57:54</t>
  </si>
  <si>
    <t>2023-05-27 16:21:12</t>
  </si>
  <si>
    <t>2023-11-30 18:13:39</t>
  </si>
  <si>
    <t>2024-04-09 20:47:23</t>
  </si>
  <si>
    <t>2024-05-13 16:37:03</t>
  </si>
  <si>
    <t>2024-08-05 17:02:44</t>
  </si>
  <si>
    <t>2024-08-02 14:34:45</t>
  </si>
  <si>
    <t>2024-04-18 07:44:48</t>
  </si>
  <si>
    <t>2024-11-07 16:56:00</t>
  </si>
  <si>
    <t>2023-05-27 04:40:21</t>
  </si>
  <si>
    <t>2023-05-25 19:05:23</t>
  </si>
  <si>
    <t>2024-07-16 04:59:04</t>
  </si>
  <si>
    <t>2024-03-16 03:58:49</t>
  </si>
  <si>
    <t>2023-03-20 13:01:02</t>
  </si>
  <si>
    <t>2024-01-09 21:54:28</t>
  </si>
  <si>
    <t>2023-05-31 06:30:02</t>
  </si>
  <si>
    <t>2023-03-22 10:16:51</t>
  </si>
  <si>
    <t>2024-12-13 15:51:55</t>
  </si>
  <si>
    <t>2024-03-20 18:56:58</t>
  </si>
  <si>
    <t>2023-08-22 11:56:49</t>
  </si>
  <si>
    <t>2023-11-06 18:56:22</t>
  </si>
  <si>
    <t>2023-11-27 15:45:41</t>
  </si>
  <si>
    <t>2024-12-10 13:23:57</t>
  </si>
  <si>
    <t>2023-08-04 04:27:01</t>
  </si>
  <si>
    <t>2024-01-17 13:52:59</t>
  </si>
  <si>
    <t>2024-12-13 01:15:51</t>
  </si>
  <si>
    <t>2023-03-26 22:19:47</t>
  </si>
  <si>
    <t>2024-01-03 03:50:04</t>
  </si>
  <si>
    <t>2023-02-28 09:43:01</t>
  </si>
  <si>
    <t>2023-03-14 16:50:43</t>
  </si>
  <si>
    <t>2024-07-18 11:00:32</t>
  </si>
  <si>
    <t>2024-09-19 07:18:53</t>
  </si>
  <si>
    <t>2023-02-27 07:26:05</t>
  </si>
  <si>
    <t>2023-10-18 19:22:54</t>
  </si>
  <si>
    <t>2024-09-27 19:43:54</t>
  </si>
  <si>
    <t>2023-01-13 05:29:04</t>
  </si>
  <si>
    <t>2024-07-17 02:53:10</t>
  </si>
  <si>
    <t>2023-08-23 14:13:45</t>
  </si>
  <si>
    <t>2024-03-28 03:37:27</t>
  </si>
  <si>
    <t>2024-02-08 02:45:58</t>
  </si>
  <si>
    <t>2024-08-11 16:08:14</t>
  </si>
  <si>
    <t>2024-12-29 07:07:00</t>
  </si>
  <si>
    <t>2024-05-21 18:48:49</t>
  </si>
  <si>
    <t>2023-04-18 03:16:27</t>
  </si>
  <si>
    <t>2023-02-16 01:18:44</t>
  </si>
  <si>
    <t>2023-05-13 01:55:27</t>
  </si>
  <si>
    <t>2023-04-21 18:52:54</t>
  </si>
  <si>
    <t>2024-01-09 18:59:15</t>
  </si>
  <si>
    <t>2023-11-10 14:55:38</t>
  </si>
  <si>
    <t>2023-12-18 03:49:20</t>
  </si>
  <si>
    <t>2024-12-04 07:00:24</t>
  </si>
  <si>
    <t>2024-12-09 21:20:16</t>
  </si>
  <si>
    <t>2023-07-25 18:07:53</t>
  </si>
  <si>
    <t>2023-04-13 16:41:07</t>
  </si>
  <si>
    <t>2023-12-18 19:53:01</t>
  </si>
  <si>
    <t>2023-09-27 15:15:33</t>
  </si>
  <si>
    <t>2024-04-06 06:38:33</t>
  </si>
  <si>
    <t>2024-08-16 05:38:47</t>
  </si>
  <si>
    <t>2023-04-19 14:19:02</t>
  </si>
  <si>
    <t>2023-03-25 03:59:11</t>
  </si>
  <si>
    <t>2023-11-03 03:19:56</t>
  </si>
  <si>
    <t>2024-10-18 15:05:36</t>
  </si>
  <si>
    <t>2024-03-14 02:20:10</t>
  </si>
  <si>
    <t>2023-11-08 00:08:31</t>
  </si>
  <si>
    <t>2024-03-14 18:23:51</t>
  </si>
  <si>
    <t>2023-06-19 17:44:22</t>
  </si>
  <si>
    <t>2024-09-22 09:46:51</t>
  </si>
  <si>
    <t>2024-04-19 07:06:31</t>
  </si>
  <si>
    <t>2023-10-06 10:58:37</t>
  </si>
  <si>
    <t>2023-10-11 20:55:40</t>
  </si>
  <si>
    <t>2024-03-12 12:22:23</t>
  </si>
  <si>
    <t>2024-03-04 18:56:15</t>
  </si>
  <si>
    <t>2023-10-08 19:55:18</t>
  </si>
  <si>
    <t>2024-07-16 22:30:21</t>
  </si>
  <si>
    <t>2023-11-21 03:31:42</t>
  </si>
  <si>
    <t>2023-02-14 18:38:58</t>
  </si>
  <si>
    <t>2023-08-20 10:18:10</t>
  </si>
  <si>
    <t>2023-01-19 04:34:35</t>
  </si>
  <si>
    <t>2023-05-19 21:27:28</t>
  </si>
  <si>
    <t>2024-07-13 08:21:31</t>
  </si>
  <si>
    <t>2023-04-21 05:44:26</t>
  </si>
  <si>
    <t>2023-12-30 19:31:39</t>
  </si>
  <si>
    <t>2024-08-26 15:19:38</t>
  </si>
  <si>
    <t>2024-02-23 16:33:27</t>
  </si>
  <si>
    <t>2023-08-01 15:07:31</t>
  </si>
  <si>
    <t>2024-01-28 18:32:44</t>
  </si>
  <si>
    <t>2024-10-22 08:09:38</t>
  </si>
  <si>
    <t>2023-03-09 15:39:19</t>
  </si>
  <si>
    <t>2024-08-20 04:33:16</t>
  </si>
  <si>
    <t>2023-10-08 22:50:31</t>
  </si>
  <si>
    <t>2024-04-27 00:32:39</t>
  </si>
  <si>
    <t>2023-09-04 13:52:23</t>
  </si>
  <si>
    <t>2023-03-22 17:34:53</t>
  </si>
  <si>
    <t>2023-07-14 03:14:54</t>
  </si>
  <si>
    <t>2024-02-13 14:10:38</t>
  </si>
  <si>
    <t>2023-01-15 15:53:22</t>
  </si>
  <si>
    <t>2024-09-25 22:28:04</t>
  </si>
  <si>
    <t>2024-02-13 05:24:59</t>
  </si>
  <si>
    <t>2023-06-26 14:44:00</t>
  </si>
  <si>
    <t>2023-02-21 05:25:21</t>
  </si>
  <si>
    <t>2024-01-13 16:26:07</t>
  </si>
  <si>
    <t>2024-07-08 21:46:11</t>
  </si>
  <si>
    <t>2024-06-13 20:11:59</t>
  </si>
  <si>
    <t>2023-09-13 06:40:14</t>
  </si>
  <si>
    <t>2023-04-29 18:09:27</t>
  </si>
  <si>
    <t>2023-10-21 04:19:35</t>
  </si>
  <si>
    <t>2024-11-21 02:09:37</t>
  </si>
  <si>
    <t>2023-09-30 10:25:30</t>
  </si>
  <si>
    <t>2024-03-01 04:47:25</t>
  </si>
  <si>
    <t>2024-01-20 04:40:06</t>
  </si>
  <si>
    <t>2023-08-30 01:00:08</t>
  </si>
  <si>
    <t>2024-12-02 00:58:55</t>
  </si>
  <si>
    <t>2024-01-24 07:57:24</t>
  </si>
  <si>
    <t>2023-06-23 21:01:40</t>
  </si>
  <si>
    <t>2023-12-12 19:19:54</t>
  </si>
  <si>
    <t>2024-04-23 03:05:47</t>
  </si>
  <si>
    <t>2023-12-25 05:11:47</t>
  </si>
  <si>
    <t>2023-12-03 22:09:14</t>
  </si>
  <si>
    <t>2023-01-11 18:26:30</t>
  </si>
  <si>
    <t>2024-09-19 13:09:18</t>
  </si>
  <si>
    <t>2024-05-02 13:24:54</t>
  </si>
  <si>
    <t>2023-12-10 07:28:00</t>
  </si>
  <si>
    <t>2023-05-06 20:59:30</t>
  </si>
  <si>
    <t>2023-02-13 22:12:28</t>
  </si>
  <si>
    <t>2023-01-03 04:33:52</t>
  </si>
  <si>
    <t>2024-04-03 18:46:39</t>
  </si>
  <si>
    <t>2023-12-28 06:12:09</t>
  </si>
  <si>
    <t>2024-01-20 22:11:23</t>
  </si>
  <si>
    <t>2023-01-13 01:06:15</t>
  </si>
  <si>
    <t>2024-02-13 06:52:36</t>
  </si>
  <si>
    <t>2024-08-19 21:15:14</t>
  </si>
  <si>
    <t>2024-01-31 16:37:53</t>
  </si>
  <si>
    <t>2024-05-29 19:32:59</t>
  </si>
  <si>
    <t>2023-07-28 08:55:00</t>
  </si>
  <si>
    <t>2024-11-09 11:16:37</t>
  </si>
  <si>
    <t>2024-07-16 03:31:27</t>
  </si>
  <si>
    <t>2024-04-02 19:24:56</t>
  </si>
  <si>
    <t>2024-06-27 06:53:12</t>
  </si>
  <si>
    <t>2024-08-03 09:33:39</t>
  </si>
  <si>
    <t>2023-08-30 15:36:12</t>
  </si>
  <si>
    <t>2023-04-25 01:43:41</t>
  </si>
  <si>
    <t>2023-04-11 19:25:18</t>
  </si>
  <si>
    <t>2024-12-28 03:22:27</t>
  </si>
  <si>
    <t>2023-09-25 12:09:18</t>
  </si>
  <si>
    <t>2023-08-15 22:15:14</t>
  </si>
  <si>
    <t>2024-12-21 23:54:07</t>
  </si>
  <si>
    <t>2024-02-02 08:03:17</t>
  </si>
  <si>
    <t>2024-09-29 03:51:16</t>
  </si>
  <si>
    <t>2023-10-03 12:53:28</t>
  </si>
  <si>
    <t>2024-03-09 05:31:35</t>
  </si>
  <si>
    <t>2024-05-01 09:40:22</t>
  </si>
  <si>
    <t>2023-04-16 10:23:27</t>
  </si>
  <si>
    <t>2024-10-18 07:47:34</t>
  </si>
  <si>
    <t>2024-03-15 01:41:53</t>
  </si>
  <si>
    <t>2024-02-15 01:13:12</t>
  </si>
  <si>
    <t>2024-12-01 22:03:43</t>
  </si>
  <si>
    <t>2024-05-24 18:21:34</t>
  </si>
  <si>
    <t>2023-04-09 20:41:52</t>
  </si>
  <si>
    <t>2024-01-10 06:40:07</t>
  </si>
  <si>
    <t>2023-05-31 21:06:06</t>
  </si>
  <si>
    <t>2023-09-17 18:43:10</t>
  </si>
  <si>
    <t>2023-10-07 17:38:22</t>
  </si>
  <si>
    <t>2024-12-25 16:58:10</t>
  </si>
  <si>
    <t>2024-06-26 01:41:03</t>
  </si>
  <si>
    <t>2024-09-25 15:10:02</t>
  </si>
  <si>
    <t>2024-07-14 03:20:25</t>
  </si>
  <si>
    <t>2024-01-15 13:41:57</t>
  </si>
  <si>
    <t>2023-08-27 01:27:22</t>
  </si>
  <si>
    <t>2024-09-02 16:42:05</t>
  </si>
  <si>
    <t>2024-02-29 02:30:30</t>
  </si>
  <si>
    <t>2023-11-18 17:07:24</t>
  </si>
  <si>
    <t>2023-01-14 16:31:39</t>
  </si>
  <si>
    <t>2024-05-11 01:49:56</t>
  </si>
  <si>
    <t>2024-04-30 11:46:16</t>
  </si>
  <si>
    <t>2024-08-21 03:54:59</t>
  </si>
  <si>
    <t>2024-02-29 20:01:47</t>
  </si>
  <si>
    <t>2024-03-22 07:27:09</t>
  </si>
  <si>
    <t>2023-08-04 02:59:25</t>
  </si>
  <si>
    <t>2024-05-31 13:53:35</t>
  </si>
  <si>
    <t>2023-05-05 18:42:34</t>
  </si>
  <si>
    <t>2023-12-24 20:26:09</t>
  </si>
  <si>
    <t>2024-07-18 13:55:45</t>
  </si>
  <si>
    <t>2023-09-30 03:07:27</t>
  </si>
  <si>
    <t>2024-06-13 17:16:46</t>
  </si>
  <si>
    <t>2023-07-27 22:41:45</t>
  </si>
  <si>
    <t>2024-07-18 03:42:30</t>
  </si>
  <si>
    <t>2024-02-07 16:32:43</t>
  </si>
  <si>
    <t>2024-03-21 18:18:41</t>
  </si>
  <si>
    <t>2024-10-24 14:11:07</t>
  </si>
  <si>
    <t>2024-06-05 20:55:25</t>
  </si>
  <si>
    <t>2023-04-01 05:21:38</t>
  </si>
  <si>
    <t>2024-07-21 03:15:15</t>
  </si>
  <si>
    <t>2023-04-22 15:19:24</t>
  </si>
  <si>
    <t>2023-09-30 01:39:51</t>
  </si>
  <si>
    <t>2023-11-07 09:32:27</t>
  </si>
  <si>
    <t>2023-01-31 18:49:18</t>
  </si>
  <si>
    <t>2023-09-19 08:40:58</t>
  </si>
  <si>
    <t>2024-04-05 10:12:03</t>
  </si>
  <si>
    <t>2023-05-05 14:19:45</t>
  </si>
  <si>
    <t>2023-07-09 04:58:42</t>
  </si>
  <si>
    <t>2023-12-28 19:20:37</t>
  </si>
  <si>
    <t>2024-03-30 09:38:56</t>
  </si>
  <si>
    <t>2023-09-22 14:04:09</t>
  </si>
  <si>
    <t>2024-11-03 01:57:51</t>
  </si>
  <si>
    <t>2023-10-15 03:46:28</t>
  </si>
  <si>
    <t>2024-04-21 08:45:10</t>
  </si>
  <si>
    <t>2024-07-23 07:49:07</t>
  </si>
  <si>
    <t>2023-02-24 12:16:08</t>
  </si>
  <si>
    <t>2023-07-20 14:01:16</t>
  </si>
  <si>
    <t>2023-06-20 09:48:03</t>
  </si>
  <si>
    <t>2023-07-27 15:23:43</t>
  </si>
  <si>
    <t>2023-06-27 09:42:53</t>
  </si>
  <si>
    <t>2023-08-17 00:32:10</t>
  </si>
  <si>
    <t>2023-03-22 05:54:02</t>
  </si>
  <si>
    <t>2024-07-15 08:32:34</t>
  </si>
  <si>
    <t>2024-12-28 12:08:06</t>
  </si>
  <si>
    <t>2023-03-10 01:52:34</t>
  </si>
  <si>
    <t>2024-04-04 03:32:18</t>
  </si>
  <si>
    <t>2023-07-29 03:53:54</t>
  </si>
  <si>
    <t>2024-03-28 19:41:08</t>
  </si>
  <si>
    <t>2023-03-01 23:40:48</t>
  </si>
  <si>
    <t>2023-03-05 12:22:01</t>
  </si>
  <si>
    <t>2023-09-30 20:38:45</t>
  </si>
  <si>
    <t>2023-09-13 19:48:42</t>
  </si>
  <si>
    <t>2023-01-05 04:44:54</t>
  </si>
  <si>
    <t>2023-02-13 09:04:00</t>
  </si>
  <si>
    <t>2024-05-25 19:10:54</t>
  </si>
  <si>
    <t>2023-05-21 07:02:26</t>
  </si>
  <si>
    <t>2023-09-20 19:43:32</t>
  </si>
  <si>
    <t>2024-08-30 12:46:30</t>
  </si>
  <si>
    <t>2024-04-09 23:42:36</t>
  </si>
  <si>
    <t>2023-09-11 05:01:35</t>
  </si>
  <si>
    <t>2023-04-23 07:23:05</t>
  </si>
  <si>
    <t>2023-05-09 03:00:59</t>
  </si>
  <si>
    <t>2023-11-18 12:44:35</t>
  </si>
  <si>
    <t>2024-11-25 11:17:20</t>
  </si>
  <si>
    <t>2023-01-13 09:51:53</t>
  </si>
  <si>
    <t>2024-04-19 01:16:05</t>
  </si>
  <si>
    <t>2024-03-18 02:42:15</t>
  </si>
  <si>
    <t>2024-04-25 22:15:43</t>
  </si>
  <si>
    <t>2024-08-17 16:41:22</t>
  </si>
  <si>
    <t>2023-08-30 14:08:35</t>
  </si>
  <si>
    <t>2024-12-12 07:44:34</t>
  </si>
  <si>
    <t>2023-07-15 06:59:26</t>
  </si>
  <si>
    <t>2023-03-03 13:38:35</t>
  </si>
  <si>
    <t>2023-02-02 19:00:20</t>
  </si>
  <si>
    <t>2024-04-27 23:54:22</t>
  </si>
  <si>
    <t>2024-09-23 09:08:34</t>
  </si>
  <si>
    <t>2023-03-12 06:26:26</t>
  </si>
  <si>
    <t>2024-11-14 03:42:23</t>
  </si>
  <si>
    <t>2024-04-14 23:26:24</t>
  </si>
  <si>
    <t>2023-04-22 05:06:09</t>
  </si>
  <si>
    <t>2024-11-15 11:49:44</t>
  </si>
  <si>
    <t>2023-07-05 01:41:25</t>
  </si>
  <si>
    <t>2024-11-04 21:46:04</t>
  </si>
  <si>
    <t>2023-11-20 04:09:59</t>
  </si>
  <si>
    <t>2024-05-20 15:04:17</t>
  </si>
  <si>
    <t>2024-03-03 09:21:17</t>
  </si>
  <si>
    <t>2023-07-03 08:48:24</t>
  </si>
  <si>
    <t>2023-08-23 11:18:32</t>
  </si>
  <si>
    <t>2024-09-29 02:23:39</t>
  </si>
  <si>
    <t>2024-07-03 20:34:47</t>
  </si>
  <si>
    <t>2024-04-04 16:40:46</t>
  </si>
  <si>
    <t>2024-04-17 01:05:03</t>
  </si>
  <si>
    <t>2023-12-19 00:15:50</t>
  </si>
  <si>
    <t>2023-11-24 19:08:08</t>
  </si>
  <si>
    <t>2024-08-15 07:44:41</t>
  </si>
  <si>
    <t>2023-12-06 20:14:23</t>
  </si>
  <si>
    <t>2023-04-02 03:15:44</t>
  </si>
  <si>
    <t>2023-10-26 21:34:40</t>
  </si>
  <si>
    <t>2024-09-04 06:39:52</t>
  </si>
  <si>
    <t>2023-08-09 07:06:02</t>
  </si>
  <si>
    <t>2024-02-08 12:59:13</t>
  </si>
  <si>
    <t>2024-09-07 10:35:27</t>
  </si>
  <si>
    <t>2023-06-22 07:03:53</t>
  </si>
  <si>
    <t>2023-04-21 17:25:17</t>
  </si>
  <si>
    <t>2023-07-17 08:38:05</t>
  </si>
  <si>
    <t>2023-06-14 22:23:24</t>
  </si>
  <si>
    <t>2024-11-28 03:32:03</t>
  </si>
  <si>
    <t>2024-12-19 06:11:47</t>
  </si>
  <si>
    <t>2024-03-18 10:00:17</t>
  </si>
  <si>
    <t>2023-07-17 18:51:20</t>
  </si>
  <si>
    <t>2023-05-13 19:26:44</t>
  </si>
  <si>
    <t>2023-07-10 07:15:38</t>
  </si>
  <si>
    <t>2023-09-23 13:25:52</t>
  </si>
  <si>
    <t>2023-03-23 11:06:11</t>
  </si>
  <si>
    <t>2023-03-01 03:14:18</t>
  </si>
  <si>
    <t>2024-09-28 03:01:56</t>
  </si>
  <si>
    <t>2024-01-08 09:24:17</t>
  </si>
  <si>
    <t>2023-01-05 00:22:05</t>
  </si>
  <si>
    <t>2024-02-21 07:36:45</t>
  </si>
  <si>
    <t>2023-04-30 05:50:19</t>
  </si>
  <si>
    <t>2023-04-20 15:08:21</t>
  </si>
  <si>
    <t>2023-11-20 15:50:50</t>
  </si>
  <si>
    <t>2023-08-23 22:59:24</t>
  </si>
  <si>
    <t>2024-01-09 11:41:13</t>
  </si>
  <si>
    <t>2024-01-01 08:01:50</t>
  </si>
  <si>
    <t>2023-09-16 10:35:49</t>
  </si>
  <si>
    <t>2024-02-04 16:59:58</t>
  </si>
  <si>
    <t>2023-10-11 04:51:59</t>
  </si>
  <si>
    <t>2023-08-03 18:13:46</t>
  </si>
  <si>
    <t>2023-02-15 04:52:13</t>
  </si>
  <si>
    <t>2024-05-01 03:49:56</t>
  </si>
  <si>
    <t>2024-04-19 12:56:57</t>
  </si>
  <si>
    <t>2023-06-15 18:49:54</t>
  </si>
  <si>
    <t>2023-03-04 23:13:33</t>
  </si>
  <si>
    <t>2023-01-14 22:22:04</t>
  </si>
  <si>
    <t>2023-05-06 22:27:07</t>
  </si>
  <si>
    <t>2024-06-18 22:51:00</t>
  </si>
  <si>
    <t>2023-06-17 08:47:41</t>
  </si>
  <si>
    <t>2023-09-15 11:14:06</t>
  </si>
  <si>
    <t>2023-06-10 16:10:53</t>
  </si>
  <si>
    <t>2023-10-10 05:30:16</t>
  </si>
  <si>
    <t>2023-03-13 13:06:11</t>
  </si>
  <si>
    <t>2024-11-27 15:51:12</t>
  </si>
  <si>
    <t>2024-05-31 10:58:22</t>
  </si>
  <si>
    <t>2024-01-12 01:00:44</t>
  </si>
  <si>
    <t>2023-07-24 17:18:34</t>
  </si>
  <si>
    <t>2024-01-31 13:42:40</t>
  </si>
  <si>
    <t>2024-02-08 05:41:11</t>
  </si>
  <si>
    <t>2024-08-16 08:34:00</t>
  </si>
  <si>
    <t>2024-05-24 05:13:06</t>
  </si>
  <si>
    <t>2024-09-24 20:11:08</t>
  </si>
  <si>
    <t>2023-09-02 20:59:23</t>
  </si>
  <si>
    <t>2023-05-12 17:09:48</t>
  </si>
  <si>
    <t>2023-05-25 10:19:44</t>
  </si>
  <si>
    <t>2023-06-22 09:59:05</t>
  </si>
  <si>
    <t>2024-02-02 22:39:21</t>
  </si>
  <si>
    <t>2023-07-29 19:57:35</t>
  </si>
  <si>
    <t>2023-12-23 18:09:13</t>
  </si>
  <si>
    <t>2023-05-06 03:28:13</t>
  </si>
  <si>
    <t>2023-10-21 21:50:52</t>
  </si>
  <si>
    <t>2024-02-07 13:37:30</t>
  </si>
  <si>
    <t>2024-10-13 02:13:20</t>
  </si>
  <si>
    <t>2023-07-05 13:22:16</t>
  </si>
  <si>
    <t>2023-12-08 21:53:02</t>
  </si>
  <si>
    <t>2024-10-17 09:53:27</t>
  </si>
  <si>
    <t>2023-03-09 21:29:45</t>
  </si>
  <si>
    <t>2023-02-13 01:45:58</t>
  </si>
  <si>
    <t>2023-07-08 01:14:10</t>
  </si>
  <si>
    <t>2024-03-19 10:49:37</t>
  </si>
  <si>
    <t>2023-10-18 00:24:00</t>
  </si>
  <si>
    <t>2023-08-15 12:01:59</t>
  </si>
  <si>
    <t>2024-05-09 19:10:11</t>
  </si>
  <si>
    <t>2024-04-29 08:01:43</t>
  </si>
  <si>
    <t>2023-08-12 15:24:26</t>
  </si>
  <si>
    <t>2023-05-22 00:33:43</t>
  </si>
  <si>
    <t>2024-01-23 18:48:56</t>
  </si>
  <si>
    <t>2024-07-20 21:24:50</t>
  </si>
  <si>
    <t>2024-05-16 13:14:35</t>
  </si>
  <si>
    <t>2024-03-07 15:33:48</t>
  </si>
  <si>
    <t>2023-08-19 18:14:29</t>
  </si>
  <si>
    <t>2024-06-03 06:08:19</t>
  </si>
  <si>
    <t>2023-09-28 13:09:40</t>
  </si>
  <si>
    <t>2024-10-21 10:15:32</t>
  </si>
  <si>
    <t>2024-06-25 14:00:11</t>
  </si>
  <si>
    <t>2024-09-07 17:53:29</t>
  </si>
  <si>
    <t>2024-02-01 01:23:32</t>
  </si>
  <si>
    <t>2024-03-19 12:17:13</t>
  </si>
  <si>
    <t>2023-03-12 19:34:54</t>
  </si>
  <si>
    <t>2023-03-20 01:20:10</t>
  </si>
  <si>
    <t>2023-12-02 06:43:50</t>
  </si>
  <si>
    <t>2023-03-10 20:51:28</t>
  </si>
  <si>
    <t>2024-02-20 22:51:07</t>
  </si>
  <si>
    <t>2024-11-22 13:12:11</t>
  </si>
  <si>
    <t>2024-09-10 13:03:26</t>
  </si>
  <si>
    <t>2023-09-29 21:17:02</t>
  </si>
  <si>
    <t>2024-06-03 07:35:55</t>
  </si>
  <si>
    <t>2023-08-06 01:42:51</t>
  </si>
  <si>
    <t>2023-01-20 09:46:44</t>
  </si>
  <si>
    <t>2023-06-30 09:15:39</t>
  </si>
  <si>
    <t>2023-04-25 06:06:31</t>
  </si>
  <si>
    <t>2024-05-10 05:23:26</t>
  </si>
  <si>
    <t>2024-02-13 20:01:04</t>
  </si>
  <si>
    <t>2024-08-12 03:49:06</t>
  </si>
  <si>
    <t>2024-01-21 17:10:17</t>
  </si>
  <si>
    <t>2023-06-16 12:21:11</t>
  </si>
  <si>
    <t>2023-06-30 19:28:54</t>
  </si>
  <si>
    <t>2024-06-29 08:31:51</t>
  </si>
  <si>
    <t>2023-10-17 21:28:47</t>
  </si>
  <si>
    <t>2023-10-05 11:36:54</t>
  </si>
  <si>
    <t>2023-02-18 05:52:35</t>
  </si>
  <si>
    <t>2023-10-16 22:07:04</t>
  </si>
  <si>
    <t>2024-01-26 08:08:26</t>
  </si>
  <si>
    <t>2023-05-28 04:02:04</t>
  </si>
  <si>
    <t>2023-06-25 13:54:40</t>
  </si>
  <si>
    <t>2023-11-12 12:11:28</t>
  </si>
  <si>
    <t>2024-01-04 10:29:49</t>
  </si>
  <si>
    <t>2024-11-30 16:51:34</t>
  </si>
  <si>
    <t>2024-11-14 12:28:01</t>
  </si>
  <si>
    <t>2023-07-30 20:46:54</t>
  </si>
  <si>
    <t>2023-05-01 21:15:42</t>
  </si>
  <si>
    <t>2023-10-25 16:22:31</t>
  </si>
  <si>
    <t>2024-02-22 04:03:16</t>
  </si>
  <si>
    <t>2024-03-15 22:08:23</t>
  </si>
  <si>
    <t>2023-08-06 11:56:06</t>
  </si>
  <si>
    <t>2024-07-12 07:32:12</t>
  </si>
  <si>
    <t>2023-06-19 08:58:43</t>
  </si>
  <si>
    <t>2023-03-29 01:26:03</t>
  </si>
  <si>
    <t>2023-08-22 03:11:11</t>
  </si>
  <si>
    <t>2024-10-09 10:36:54</t>
  </si>
  <si>
    <t>2023-08-29 00:10:48</t>
  </si>
  <si>
    <t>2024-05-14 01:22:41</t>
  </si>
  <si>
    <t>2024-12-03 10:33:54</t>
  </si>
  <si>
    <t>2023-07-15 18:40:18</t>
  </si>
  <si>
    <t>2024-11-29 21:52:40</t>
  </si>
  <si>
    <t>2023-05-19 03:56:11</t>
  </si>
  <si>
    <t>2023-01-27 03:51:08</t>
  </si>
  <si>
    <t>2024-06-10 07:30:45</t>
  </si>
  <si>
    <t>2023-03-17 10:33:03</t>
  </si>
  <si>
    <t>2024-02-13 15:38:14</t>
  </si>
  <si>
    <t>2024-09-09 00:33:15</t>
  </si>
  <si>
    <t>2024-10-29 10:59:42</t>
  </si>
  <si>
    <t>2024-12-10 04:38:18</t>
  </si>
  <si>
    <t>2024-10-22 16:55:17</t>
  </si>
  <si>
    <t>2024-01-13 09:08:05</t>
  </si>
  <si>
    <t>2024-01-31 18:05:29</t>
  </si>
  <si>
    <t>2023-10-22 21:12:35</t>
  </si>
  <si>
    <t>2024-03-12 19:40:25</t>
  </si>
  <si>
    <t>2024-06-23 13:49:09</t>
  </si>
  <si>
    <t>2024-07-07 22:24:28</t>
  </si>
  <si>
    <t>2024-08-29 20:42:49</t>
  </si>
  <si>
    <t>2023-03-22 08:49:15</t>
  </si>
  <si>
    <t>2023-05-26 09:41:27</t>
  </si>
  <si>
    <t>2024-07-12 22:08:16</t>
  </si>
  <si>
    <t>2023-11-26 20:46:47</t>
  </si>
  <si>
    <t>2023-03-26 03:20:54</t>
  </si>
  <si>
    <t>2023-08-22 04:38:47</t>
  </si>
  <si>
    <t>2024-02-09 03:35:18</t>
  </si>
  <si>
    <t>2024-11-02 09:54:10</t>
  </si>
  <si>
    <t>2024-06-25 06:42:09</t>
  </si>
  <si>
    <t>2024-01-28 03:56:40</t>
  </si>
  <si>
    <t>2024-03-21 09:33:03</t>
  </si>
  <si>
    <t>2024-03-04 17:28:39</t>
  </si>
  <si>
    <t>2023-09-30 22:06:21</t>
  </si>
  <si>
    <t>2023-11-01 01:41:17</t>
  </si>
  <si>
    <t>2023-05-28 18:38:08</t>
  </si>
  <si>
    <t>2024-05-29 12:14:56</t>
  </si>
  <si>
    <t>2023-03-13 02:52:56</t>
  </si>
  <si>
    <t>2024-09-14 09:02:41</t>
  </si>
  <si>
    <t>2023-11-29 07:11:05</t>
  </si>
  <si>
    <t>2024-06-02 18:27:27</t>
  </si>
  <si>
    <t>2024-06-03 22:11:59</t>
  </si>
  <si>
    <t>2023-12-12 14:57:04</t>
  </si>
  <si>
    <t>2024-04-25 19:20:30</t>
  </si>
  <si>
    <t>2023-11-19 07:43:29</t>
  </si>
  <si>
    <t>2024-12-04 21:36:28</t>
  </si>
  <si>
    <t>2023-05-07 18:53:37</t>
  </si>
  <si>
    <t>2023-07-23 03:20:47</t>
  </si>
  <si>
    <t>2023-04-05 20:19:47</t>
  </si>
  <si>
    <t>2023-11-28 00:31:19</t>
  </si>
  <si>
    <t>2023-08-10 21:03:50</t>
  </si>
  <si>
    <t>2024-06-01 08:52:29</t>
  </si>
  <si>
    <t>2023-09-12 18:59:22</t>
  </si>
  <si>
    <t>2024-09-28 07:24:45</t>
  </si>
  <si>
    <t>2024-04-26 14:19:23</t>
  </si>
  <si>
    <t>2023-08-29 07:28:50</t>
  </si>
  <si>
    <t>2023-12-25 16:52:39</t>
  </si>
  <si>
    <t>2024-06-26 19:12:20</t>
  </si>
  <si>
    <t>2024-12-09 06:44:12</t>
  </si>
  <si>
    <t>2024-02-11 09:36:46</t>
  </si>
  <si>
    <t>2023-01-04 21:26:52</t>
  </si>
  <si>
    <t>2023-01-15 08:35:19</t>
  </si>
  <si>
    <t>2024-01-30 01:12:29</t>
  </si>
  <si>
    <t>2023-11-30 08:00:24</t>
  </si>
  <si>
    <t>2023-10-04 22:28:26</t>
  </si>
  <si>
    <t>2024-11-07 19:51:13</t>
  </si>
  <si>
    <t>2024-04-24 11:13:08</t>
  </si>
  <si>
    <t>2023-06-11 00:56:31</t>
  </si>
  <si>
    <t>2023-07-10 13:06:04</t>
  </si>
  <si>
    <t>2023-02-12 08:14:41</t>
  </si>
  <si>
    <t>2023-03-01 22:13:11</t>
  </si>
  <si>
    <t>2024-05-05 14:25:16</t>
  </si>
  <si>
    <t>2024-06-11 05:24:52</t>
  </si>
  <si>
    <t>2023-01-05 20:48:35</t>
  </si>
  <si>
    <t>2024-06-02 11:09:25</t>
  </si>
  <si>
    <t>2024-04-20 10:51:03</t>
  </si>
  <si>
    <t>2023-08-01 13:39:54</t>
  </si>
  <si>
    <t>2024-03-10 01:58:05</t>
  </si>
  <si>
    <t>2023-12-17 17:36:05</t>
  </si>
  <si>
    <t>2023-08-26 00:38:03</t>
  </si>
  <si>
    <t>2023-12-02 00:53:24</t>
  </si>
  <si>
    <t>2024-12-29 23:10:41</t>
  </si>
  <si>
    <t>2023-03-30 12:28:37</t>
  </si>
  <si>
    <t>2023-06-10 04:30:01</t>
  </si>
  <si>
    <t>2023-02-19 08:09:31</t>
  </si>
  <si>
    <t>2023-03-23 14:01:23</t>
  </si>
  <si>
    <t>2023-02-22 23:45:58</t>
  </si>
  <si>
    <t>2024-03-03 16:39:19</t>
  </si>
  <si>
    <t>2024-02-10 01:29:24</t>
  </si>
  <si>
    <t>2024-07-08 07:10:07</t>
  </si>
  <si>
    <t>2024-09-04 02:17:03</t>
  </si>
  <si>
    <t>2024-05-26 11:14:35</t>
  </si>
  <si>
    <t>2023-02-22 22:18:21</t>
  </si>
  <si>
    <t>2024-12-07 21:09:14</t>
  </si>
  <si>
    <t>2023-09-21 10:19:37</t>
  </si>
  <si>
    <t>2023-06-10 23:28:55</t>
  </si>
  <si>
    <t>2023-10-12 17:22:10</t>
  </si>
  <si>
    <t>2023-12-27 02:27:37</t>
  </si>
  <si>
    <t>2023-05-25 13:14:57</t>
  </si>
  <si>
    <t>2024-05-09 10:24:32</t>
  </si>
  <si>
    <t>2024-06-05 18:00:13</t>
  </si>
  <si>
    <t>2024-07-12 17:45:27</t>
  </si>
  <si>
    <t>2023-05-07 23:16:26</t>
  </si>
  <si>
    <t>2024-09-08 04:06:44</t>
  </si>
  <si>
    <t>2024-05-03 04:00:59</t>
  </si>
  <si>
    <t>2023-04-15 05:11:18</t>
  </si>
  <si>
    <t>2024-10-28 23:18:50</t>
  </si>
  <si>
    <t>2024-11-29 11:39:25</t>
  </si>
  <si>
    <t>2023-09-30 06:02:40</t>
  </si>
  <si>
    <t>2024-04-21 04:22:21</t>
  </si>
  <si>
    <t>2024-07-10 13:11:35</t>
  </si>
  <si>
    <t>2024-09-16 20:54:35</t>
  </si>
  <si>
    <t>2023-03-05 07:59:12</t>
  </si>
  <si>
    <t>2023-07-25 21:03:06</t>
  </si>
  <si>
    <t>2023-06-21 03:19:20</t>
  </si>
  <si>
    <t>2024-02-22 08:26:05</t>
  </si>
  <si>
    <t>2024-05-15 18:15:41</t>
  </si>
  <si>
    <t>2023-04-21 04:16:49</t>
  </si>
  <si>
    <t>2024-11-20 14:28:45</t>
  </si>
  <si>
    <t>2024-03-23 19:57:20</t>
  </si>
  <si>
    <t>2023-05-01 09:34:51</t>
  </si>
  <si>
    <t>2024-12-06 21:47:31</t>
  </si>
  <si>
    <t>2023-02-04 17:43:46</t>
  </si>
  <si>
    <t>2024-03-06 13:16:52</t>
  </si>
  <si>
    <t>2023-01-25 18:16:10</t>
  </si>
  <si>
    <t>2023-11-09 08:15:53</t>
  </si>
  <si>
    <t>2023-01-17 23:22:26</t>
  </si>
  <si>
    <t>2024-06-22 17:22:39</t>
  </si>
  <si>
    <t>2023-01-07 04:55:57</t>
  </si>
  <si>
    <t>2023-03-11 01:14:17</t>
  </si>
  <si>
    <t>2023-11-18 02:31:20</t>
  </si>
  <si>
    <t>2024-05-10 08:18:38</t>
  </si>
  <si>
    <t>2023-12-09 09:33:53</t>
  </si>
  <si>
    <t>2024-04-27 19:31:32</t>
  </si>
  <si>
    <t>2023-02-12 19:55:32</t>
  </si>
  <si>
    <t>2023-02-08 19:33:27</t>
  </si>
  <si>
    <t>2024-10-07 04:35:25</t>
  </si>
  <si>
    <t>2024-04-12 20:20:09</t>
  </si>
  <si>
    <t>2024-05-26 17:05:00</t>
  </si>
  <si>
    <t>2023-12-04 01:04:27</t>
  </si>
  <si>
    <t>2023-02-27 03:03:15</t>
  </si>
  <si>
    <t>2023-11-20 17:18:27</t>
  </si>
  <si>
    <t>2024-12-15 02:54:30</t>
  </si>
  <si>
    <t>2023-03-13 20:24:13</t>
  </si>
  <si>
    <t>2024-06-27 20:01:40</t>
  </si>
  <si>
    <t>2023-01-03 16:14:43</t>
  </si>
  <si>
    <t>2024-01-27 08:57:46</t>
  </si>
  <si>
    <t>2024-08-15 09:12:17</t>
  </si>
  <si>
    <t>2023-05-22 23:55:26</t>
  </si>
  <si>
    <t>2024-03-24 00:20:10</t>
  </si>
  <si>
    <t>2024-11-04 08:37:36</t>
  </si>
  <si>
    <t>2023-04-28 21:42:57</t>
  </si>
  <si>
    <t>2024-08-15 03:21:51</t>
  </si>
  <si>
    <t>2023-11-07 03:42:01</t>
  </si>
  <si>
    <t>2024-09-09 12:14:06</t>
  </si>
  <si>
    <t>2023-01-21 14:58:52</t>
  </si>
  <si>
    <t>2023-03-23 02:20:32</t>
  </si>
  <si>
    <t>2023-12-01 11:44:56</t>
  </si>
  <si>
    <t>2023-05-11 17:48:05</t>
  </si>
  <si>
    <t>2023-08-20 04:27:45</t>
  </si>
  <si>
    <t>2024-03-08 23:41:10</t>
  </si>
  <si>
    <t>2023-12-18 18:25:25</t>
  </si>
  <si>
    <t>2023-02-04 23:34:12</t>
  </si>
  <si>
    <t>2024-03-25 21:35:59</t>
  </si>
  <si>
    <t>2024-07-30 20:52:25</t>
  </si>
  <si>
    <t>2024-01-19 14:04:02</t>
  </si>
  <si>
    <t>2024-12-19 07:39:24</t>
  </si>
  <si>
    <t>2024-05-06 10:51:46</t>
  </si>
  <si>
    <t>2023-10-10 21:33:57</t>
  </si>
  <si>
    <t>2024-05-22 13:47:43</t>
  </si>
  <si>
    <t>2023-12-04 09:50:05</t>
  </si>
  <si>
    <t>2024-10-30 01:35:46</t>
  </si>
  <si>
    <t>2023-01-10 13:14:21</t>
  </si>
  <si>
    <t>2024-03-16 15:39:41</t>
  </si>
  <si>
    <t>2024-06-01 23:28:33</t>
  </si>
  <si>
    <t>2024-05-20 10:41:27</t>
  </si>
  <si>
    <t>2023-12-03 14:51:12</t>
  </si>
  <si>
    <t>2024-12-18 19:58:32</t>
  </si>
  <si>
    <t>2023-01-01 00:00:00</t>
  </si>
  <si>
    <t>2024-02-22 02:35:39</t>
  </si>
  <si>
    <t>2023-02-11 11:48:11</t>
  </si>
  <si>
    <t>2023-09-05 04:28:28</t>
  </si>
  <si>
    <t>2023-11-29 04:15:52</t>
  </si>
  <si>
    <t>2023-01-30 04:51:30</t>
  </si>
  <si>
    <t>2023-10-02 06:13:43</t>
  </si>
  <si>
    <t>2023-04-25 20:42:35</t>
  </si>
  <si>
    <t>2023-11-05 00:35:46</t>
  </si>
  <si>
    <t>2023-08-05 08:11:34</t>
  </si>
  <si>
    <t>2024-07-10 05:53:33</t>
  </si>
  <si>
    <t>2023-06-18 02:18:58</t>
  </si>
  <si>
    <t>2024-05-24 03:45:30</t>
  </si>
  <si>
    <t>2023-09-24 15:42:48</t>
  </si>
  <si>
    <t>2023-02-17 05:03:16</t>
  </si>
  <si>
    <t>2023-04-04 04:54:23</t>
  </si>
  <si>
    <t>2023-11-22 21:52:19</t>
  </si>
  <si>
    <t>2024-10-15 09:42:25</t>
  </si>
  <si>
    <t>2023-01-04 11:13:37</t>
  </si>
  <si>
    <t>2024-03-10 10:43:44</t>
  </si>
  <si>
    <t>2024-08-10 15:18:55</t>
  </si>
  <si>
    <t>2024-02-03 01:34:34</t>
  </si>
  <si>
    <t>2024-12-08 23:26:09</t>
  </si>
  <si>
    <t>2023-03-03 09:15:46</t>
  </si>
  <si>
    <t>2024-07-07 04:53:11</t>
  </si>
  <si>
    <t>2023-11-03 15:00:48</t>
  </si>
  <si>
    <t>2023-01-14 09:13:36</t>
  </si>
  <si>
    <t>2023-01-20 21:27:35</t>
  </si>
  <si>
    <t>2024-11-12 10:49:22</t>
  </si>
  <si>
    <t>2023-02-04 10:25:44</t>
  </si>
  <si>
    <t>2023-08-25 15:52:24</t>
  </si>
  <si>
    <t>2024-05-29 21:00:35</t>
  </si>
  <si>
    <t>2024-10-28 08:42:46</t>
  </si>
  <si>
    <t>2023-09-14 22:05:38</t>
  </si>
  <si>
    <t>2023-12-22 02:43:49</t>
  </si>
  <si>
    <t>2023-09-02 16:36:34</t>
  </si>
  <si>
    <t>2023-06-27 02:24:51</t>
  </si>
  <si>
    <t>2024-01-06 03:22:49</t>
  </si>
  <si>
    <t>2024-09-04 00:49:27</t>
  </si>
  <si>
    <t>2024-06-19 23:40:19</t>
  </si>
  <si>
    <t>2024-04-28 17:25:39</t>
  </si>
  <si>
    <t>2024-08-08 19:30:42</t>
  </si>
  <si>
    <t>2024-01-26 00:50:24</t>
  </si>
  <si>
    <t>2024-02-08 10:04:01</t>
  </si>
  <si>
    <t>2023-10-23 05:58:14</t>
  </si>
  <si>
    <t>2023-02-10 05:08:26</t>
  </si>
  <si>
    <t>2024-10-20 02:08:10</t>
  </si>
  <si>
    <t>2024-04-20 12:18:40</t>
  </si>
  <si>
    <t>2024-05-09 07:29:19</t>
  </si>
  <si>
    <t>2024-06-02 12:37:01</t>
  </si>
  <si>
    <t>2024-04-12 07:11:41</t>
  </si>
  <si>
    <t>2024-05-26 15:37:24</t>
  </si>
  <si>
    <t>2023-12-16 15:19:09</t>
  </si>
  <si>
    <t>2024-08-18 20:25:54</t>
  </si>
  <si>
    <t>2023-04-20 04:55:06</t>
  </si>
  <si>
    <t>2024-06-13 15:49:10</t>
  </si>
  <si>
    <t>2023-10-08 08:14:26</t>
  </si>
  <si>
    <t>2024-04-24 14:08:21</t>
  </si>
  <si>
    <t>2024-06-09 15:27:05</t>
  </si>
  <si>
    <t>2023-06-05 00:23:24</t>
  </si>
  <si>
    <t>2023-02-11 03:02:32</t>
  </si>
  <si>
    <t>2024-07-29 05:27:02</t>
  </si>
  <si>
    <t>2023-08-23 17:08:58</t>
  </si>
  <si>
    <t>2023-06-20 12:43:16</t>
  </si>
  <si>
    <t>2023-11-15 08:49:00</t>
  </si>
  <si>
    <t>2024-09-08 17:15:12</t>
  </si>
  <si>
    <t>2023-06-18 13:59:50</t>
  </si>
  <si>
    <t>2023-12-30 22:26:52</t>
  </si>
  <si>
    <t>2024-12-16 11:01:51</t>
  </si>
  <si>
    <t>2024-04-28 15:58:02</t>
  </si>
  <si>
    <t>2024-12-17 11:51:11</t>
  </si>
  <si>
    <t>2023-09-16 19:21:27</t>
  </si>
  <si>
    <t>2023-09-03 10:07:51</t>
  </si>
  <si>
    <t>2023-12-09 15:24:19</t>
  </si>
  <si>
    <t>2024-07-05 01:46:56</t>
  </si>
  <si>
    <t>2023-10-21 17:28:03</t>
  </si>
  <si>
    <t>2023-08-07 01:04:34</t>
  </si>
  <si>
    <t>2024-02-01 18:54:49</t>
  </si>
  <si>
    <t>2023-11-01 20:40:11</t>
  </si>
  <si>
    <t>2024-05-25 13:20:28</t>
  </si>
  <si>
    <t>2023-11-05 19:34:39</t>
  </si>
  <si>
    <t>2024-12-04 04:05:11</t>
  </si>
  <si>
    <t>2024-05-29 15:10:09</t>
  </si>
  <si>
    <t>2023-12-22 18:47:30</t>
  </si>
  <si>
    <t>2024-12-23 06:33:52</t>
  </si>
  <si>
    <t>2023-08-13 13:18:33</t>
  </si>
  <si>
    <t>2023-12-05 19:25:03</t>
  </si>
  <si>
    <t>2024-08-22 12:02:20</t>
  </si>
  <si>
    <t>2023-07-10 14:33:40</t>
  </si>
  <si>
    <t>2024-07-07 20:56:52</t>
  </si>
  <si>
    <t>2023-08-20 21:59:02</t>
  </si>
  <si>
    <t>2024-10-12 05:46:50</t>
  </si>
  <si>
    <t>2024-08-28 05:17:26</t>
  </si>
  <si>
    <t>2024-03-10 18:01:46</t>
  </si>
  <si>
    <t>2023-08-13 23:31:48</t>
  </si>
  <si>
    <t>2024-08-11 10:17:49</t>
  </si>
  <si>
    <t>2023-03-01 01:46:41</t>
  </si>
  <si>
    <t>2023-09-09 17:59:01</t>
  </si>
  <si>
    <t>2024-09-30 10:31:01</t>
  </si>
  <si>
    <t>2024-01-05 23:00:00</t>
  </si>
  <si>
    <t>2023-10-25 01:46:27</t>
  </si>
  <si>
    <t>2024-06-23 10:53:56</t>
  </si>
  <si>
    <t>2024-01-30 07:02:55</t>
  </si>
  <si>
    <t>2024-07-09 05:04:14</t>
  </si>
  <si>
    <t>2023-07-26 01:25:56</t>
  </si>
  <si>
    <t>2024-11-02 06:58:57</t>
  </si>
  <si>
    <t>2023-06-17 07:20:05</t>
  </si>
  <si>
    <t>2024-11-01 22:13:19</t>
  </si>
  <si>
    <t>2024-10-05 21:55:40</t>
  </si>
  <si>
    <t>2024-02-26 19:01:25</t>
  </si>
  <si>
    <t>2024-06-17 16:11:14</t>
  </si>
  <si>
    <t>2024-01-26 21:16:54</t>
  </si>
  <si>
    <t>2023-01-24 15:59:14</t>
  </si>
  <si>
    <t>2023-12-09 06:38:40</t>
  </si>
  <si>
    <t>2023-05-18 16:15:19</t>
  </si>
  <si>
    <t>2023-07-14 10:32:56</t>
  </si>
  <si>
    <t>2024-01-14 12:52:37</t>
  </si>
  <si>
    <t>2024-10-31 14:05:57</t>
  </si>
  <si>
    <t>2023-11-17 11:55:16</t>
  </si>
  <si>
    <t>2024-09-06 11:13:44</t>
  </si>
  <si>
    <t>2023-01-02 00:49:19</t>
  </si>
  <si>
    <t>2024-05-12 18:42:56</t>
  </si>
  <si>
    <t>2024-06-05 04:51:45</t>
  </si>
  <si>
    <t>2024-10-06 16:54:34</t>
  </si>
  <si>
    <t>2024-11-26 16:29:29</t>
  </si>
  <si>
    <t>2023-11-02 11:16:15</t>
  </si>
  <si>
    <t>2024-11-22 02:58:56</t>
  </si>
  <si>
    <t>2023-06-09 18:16:46</t>
  </si>
  <si>
    <t>2023-03-28 02:04:20</t>
  </si>
  <si>
    <t>2023-05-27 01:45:08</t>
  </si>
  <si>
    <t>2023-01-15 10:02:56</t>
  </si>
  <si>
    <t>2023-02-16 07:09:09</t>
  </si>
  <si>
    <t>2023-03-08 10:27:10</t>
  </si>
  <si>
    <t>2024-08-20 22:04:33</t>
  </si>
  <si>
    <t>2023-05-30 05:40:43</t>
  </si>
  <si>
    <t>2024-09-10 01:22:34</t>
  </si>
  <si>
    <t>2023-03-16 02:25:42</t>
  </si>
  <si>
    <t>2023-04-22 00:43:19</t>
  </si>
  <si>
    <t>2023-05-27 11:58:23</t>
  </si>
  <si>
    <t>2024-03-05 02:14:17</t>
  </si>
  <si>
    <t>2023-05-17 19:48:49</t>
  </si>
  <si>
    <t>2024-06-30 22:29:38</t>
  </si>
  <si>
    <t>2024-08-17 00:37:41</t>
  </si>
  <si>
    <t>2023-08-19 15:19:17</t>
  </si>
  <si>
    <t>2024-03-27 04:15:44</t>
  </si>
  <si>
    <t>2023-10-28 08:37:15</t>
  </si>
  <si>
    <t>2023-06-06 20:11:37</t>
  </si>
  <si>
    <t>2024-03-06 11:49:16</t>
  </si>
  <si>
    <t>2023-09-12 17:31:46</t>
  </si>
  <si>
    <t>2023-05-06 16:36:41</t>
  </si>
  <si>
    <t>2024-08-15 19:25:32</t>
  </si>
  <si>
    <t>2024-12-18 02:27:15</t>
  </si>
  <si>
    <t>2024-12-06 20:19:54</t>
  </si>
  <si>
    <t>2023-10-08 12:37:16</t>
  </si>
  <si>
    <t>2024-10-05 02:56:46</t>
  </si>
  <si>
    <t>2023-10-13 12:21:04</t>
  </si>
  <si>
    <t>2023-09-07 07:34:43</t>
  </si>
  <si>
    <t>2024-02-28 08:59:12</t>
  </si>
  <si>
    <t>2023-12-25 13:57:26</t>
  </si>
  <si>
    <t>2024-03-17 17:56:37</t>
  </si>
  <si>
    <t>2024-09-02 21:04:54</t>
  </si>
  <si>
    <t>2024-10-26 17:17:22</t>
  </si>
  <si>
    <t>2023-05-16 02:55:49</t>
  </si>
  <si>
    <t>2024-11-24 04:37:35</t>
  </si>
  <si>
    <t>2023-01-28 23:39:21</t>
  </si>
  <si>
    <t>2023-06-03 17:43:39</t>
  </si>
  <si>
    <t>2024-09-19 01:28:27</t>
  </si>
  <si>
    <t>2024-01-17 22:38:38</t>
  </si>
  <si>
    <t>2024-11-26 23:47:31</t>
  </si>
  <si>
    <t>2023-05-02 13:19:23</t>
  </si>
  <si>
    <t>2023-07-22 14:12:19</t>
  </si>
  <si>
    <t>2023-06-26 20:34:25</t>
  </si>
  <si>
    <t>2023-05-09 16:09:26</t>
  </si>
  <si>
    <t>2024-03-08 03:14:39</t>
  </si>
  <si>
    <t>2024-08-15 16:30:19</t>
  </si>
  <si>
    <t>2023-12-23 13:46:23</t>
  </si>
  <si>
    <t>2023-06-14 03:24:30</t>
  </si>
  <si>
    <t>2024-01-18 03:01:27</t>
  </si>
  <si>
    <t>2024-06-21 10:42:54</t>
  </si>
  <si>
    <t>2023-05-23 05:45:52</t>
  </si>
  <si>
    <t>2024-04-03 05:38:11</t>
  </si>
  <si>
    <t>2024-07-28 17:46:10</t>
  </si>
  <si>
    <t>2024-08-27 20:31:47</t>
  </si>
  <si>
    <t>2023-12-05 12:07:01</t>
  </si>
  <si>
    <t>2023-05-11 23:38:31</t>
  </si>
  <si>
    <t>2023-12-05 06:16:35</t>
  </si>
  <si>
    <t>2024-10-03 14:26:36</t>
  </si>
  <si>
    <t>2023-06-12 09:03:53</t>
  </si>
  <si>
    <t>2023-05-11 14:52:52</t>
  </si>
  <si>
    <t>2023-03-13 21:51:50</t>
  </si>
  <si>
    <t>2023-04-27 15:03:12</t>
  </si>
  <si>
    <t>2024-08-25 21:48:21</t>
  </si>
  <si>
    <t>2024-12-24 01:32:46</t>
  </si>
  <si>
    <t>2023-08-21 05:17:04</t>
  </si>
  <si>
    <t>2024-03-23 08:16:29</t>
  </si>
  <si>
    <t>2024-12-22 21:48:14</t>
  </si>
  <si>
    <t>2023-03-07 08:10:14</t>
  </si>
  <si>
    <t>2024-07-02 00:46:34</t>
  </si>
  <si>
    <t>2024-01-31 06:24:38</t>
  </si>
  <si>
    <t>2024-04-29 16:47:22</t>
  </si>
  <si>
    <t>2023-04-23 14:41:07</t>
  </si>
  <si>
    <t>2023-07-07 17:56:08</t>
  </si>
  <si>
    <t>2023-05-14 15:53:14</t>
  </si>
  <si>
    <t>2023-06-08 05:46:35</t>
  </si>
  <si>
    <t>2023-11-05 18:07:03</t>
  </si>
  <si>
    <t>2024-10-31 02:25:06</t>
  </si>
  <si>
    <t>2023-12-21 22:21:00</t>
  </si>
  <si>
    <t>2024-07-31 14:23:43</t>
  </si>
  <si>
    <t>2023-01-31 08:36:03</t>
  </si>
  <si>
    <t>2023-05-09 05:56:11</t>
  </si>
  <si>
    <t>2024-02-06 14:15:47</t>
  </si>
  <si>
    <t>2024-04-07 23:31:33</t>
  </si>
  <si>
    <t>2024-02-15 09:58:51</t>
  </si>
  <si>
    <t>2023-04-27 01:54:44</t>
  </si>
  <si>
    <t>2024-11-12 02:03:44</t>
  </si>
  <si>
    <t>2024-02-08 01:18:22</t>
  </si>
  <si>
    <t>2024-07-01 08:42:53</t>
  </si>
  <si>
    <t>2023-04-02 20:47:01</t>
  </si>
  <si>
    <t>2024-09-14 19:15:56</t>
  </si>
  <si>
    <t>2024-11-28 00:36:51</t>
  </si>
  <si>
    <t>2023-11-13 14:28:24</t>
  </si>
  <si>
    <t>2023-03-25 21:30:28</t>
  </si>
  <si>
    <t>2024-08-21 22:53:52</t>
  </si>
  <si>
    <t>2023-07-03 20:29:16</t>
  </si>
  <si>
    <t>2023-11-02 12:43:52</t>
  </si>
  <si>
    <t>2024-12-10 14:51:33</t>
  </si>
  <si>
    <t>2024-02-17 20:23:09</t>
  </si>
  <si>
    <t>2023-03-29 20:24:57</t>
  </si>
  <si>
    <t>2024-06-23 06:31:07</t>
  </si>
  <si>
    <t>2023-05-23 04:18:16</t>
  </si>
  <si>
    <t>2023-10-19 01:13:20</t>
  </si>
  <si>
    <t>2024-02-16 18:06:13</t>
  </si>
  <si>
    <t>2024-04-15 08:12:02</t>
  </si>
  <si>
    <t>2024-03-29 02:59:10</t>
  </si>
  <si>
    <t>2023-05-24 06:35:12</t>
  </si>
  <si>
    <t>2023-06-24 08:42:31</t>
  </si>
  <si>
    <t>2023-12-13 09:55:58</t>
  </si>
  <si>
    <t>2023-10-10 08:25:29</t>
  </si>
  <si>
    <t>2023-02-02 08:47:05</t>
  </si>
  <si>
    <t>2023-04-12 12:56:35</t>
  </si>
  <si>
    <t>2024-02-18 19:44:52</t>
  </si>
  <si>
    <t>2024-02-13 11:15:25</t>
  </si>
  <si>
    <t>2024-10-06 09:36:32</t>
  </si>
  <si>
    <t>2023-05-20 09:08:20</t>
  </si>
  <si>
    <t>2024-06-21 07:47:41</t>
  </si>
  <si>
    <t>2024-02-23 13:38:14</t>
  </si>
  <si>
    <t>2023-01-24 04:18:23</t>
  </si>
  <si>
    <t>2023-09-01 14:19:38</t>
  </si>
  <si>
    <t>2023-01-09 06:34:36</t>
  </si>
  <si>
    <t>2024-02-27 08:09:53</t>
  </si>
  <si>
    <t>2024-01-01 13:52:16</t>
  </si>
  <si>
    <t>2023-03-03 22:24:14</t>
  </si>
  <si>
    <t>2023-04-21 15:57:41</t>
  </si>
  <si>
    <t>2024-05-16 20:32:37</t>
  </si>
  <si>
    <t>2024-06-25 11:04:59</t>
  </si>
  <si>
    <t>2024-08-01 10:50:13</t>
  </si>
  <si>
    <t>2023-05-16 16:04:17</t>
  </si>
  <si>
    <t>2023-12-15 21:47:52</t>
  </si>
  <si>
    <t>2024-11-02 11:21:47</t>
  </si>
  <si>
    <t>2023-06-19 00:13:05</t>
  </si>
  <si>
    <t>2024-10-26 01:13:41</t>
  </si>
  <si>
    <t>2023-05-15 03:34:06</t>
  </si>
  <si>
    <t>2024-04-01 14:12:47</t>
  </si>
  <si>
    <t>2024-09-16 01:55:41</t>
  </si>
  <si>
    <t>2024-09-21 11:52:44</t>
  </si>
  <si>
    <t>2024-09-08 05:34:21</t>
  </si>
  <si>
    <t>2023-03-10 15:01:02</t>
  </si>
  <si>
    <t>2024-09-14 14:53:07</t>
  </si>
  <si>
    <t>2024-10-11 07:52:43</t>
  </si>
  <si>
    <t>2023-12-24 14:35:43</t>
  </si>
  <si>
    <t>2023-02-25 07:15:02</t>
  </si>
  <si>
    <t>2023-11-15 23:25:05</t>
  </si>
  <si>
    <t>2023-02-09 11:37:08</t>
  </si>
  <si>
    <t>2023-10-04 07:52:22</t>
  </si>
  <si>
    <t>2023-05-25 00:06:29</t>
  </si>
  <si>
    <t>2024-04-20 19:36:42</t>
  </si>
  <si>
    <t>2023-02-06 23:45:14</t>
  </si>
  <si>
    <t>2024-11-25 17:07:46</t>
  </si>
  <si>
    <t>2023-02-20 16:16:53</t>
  </si>
  <si>
    <t>2024-10-17 06:58:14</t>
  </si>
  <si>
    <t>2023-04-11 01:54:01</t>
  </si>
  <si>
    <t>2024-05-02 00:16:26</t>
  </si>
  <si>
    <t>2023-05-22 10:46:58</t>
  </si>
  <si>
    <t>2024-11-07 02:19:56</t>
  </si>
  <si>
    <t>2023-11-24 00:09:14</t>
  </si>
  <si>
    <t>2023-09-07 13:25:09</t>
  </si>
  <si>
    <t>2023-08-07 06:55:00</t>
  </si>
  <si>
    <t>2024-03-30 16:56:58</t>
  </si>
  <si>
    <t>2023-09-01 04:06:23</t>
  </si>
  <si>
    <t>2024-09-10 04:17:47</t>
  </si>
  <si>
    <t>2023-12-11 17:02:58</t>
  </si>
  <si>
    <t>2023-09-23 17:48:41</t>
  </si>
  <si>
    <t>2024-12-02 02:26:32</t>
  </si>
  <si>
    <t>2023-04-11 06:16:50</t>
  </si>
  <si>
    <t>2023-11-04 23:08:09</t>
  </si>
  <si>
    <t>2023-07-29 02:26:18</t>
  </si>
  <si>
    <t>2023-06-09 06:35:55</t>
  </si>
  <si>
    <t>2024-09-11 21:10:47</t>
  </si>
  <si>
    <t>2024-08-07 14:18:33</t>
  </si>
  <si>
    <t>2023-10-26 12:49:01</t>
  </si>
  <si>
    <t>2024-11-16 19:57:06</t>
  </si>
  <si>
    <t>2024-04-25 16:25:17</t>
  </si>
  <si>
    <t>2024-05-11 19:21:13</t>
  </si>
  <si>
    <t>2023-08-03 09:28:08</t>
  </si>
  <si>
    <t>2024-01-02 01:33:08</t>
  </si>
  <si>
    <t>2024-03-12 21:08:02</t>
  </si>
  <si>
    <t>2023-10-10 12:48:18</t>
  </si>
  <si>
    <t>2023-12-25 19:47:52</t>
  </si>
  <si>
    <t>2024-07-28 16:18:34</t>
  </si>
  <si>
    <t>2024-07-29 22:58:19</t>
  </si>
  <si>
    <t>2024-12-01 00:09:36</t>
  </si>
  <si>
    <t>2023-07-25 13:45:04</t>
  </si>
  <si>
    <t>2024-08-16 18:47:15</t>
  </si>
  <si>
    <t>2023-10-03 18:43:54</t>
  </si>
  <si>
    <t>2024-08-09 18:52:25</t>
  </si>
  <si>
    <t>2023-07-02 10:54:18</t>
  </si>
  <si>
    <t>2024-08-06 09:06:24</t>
  </si>
  <si>
    <t>2024-09-17 11:30:39</t>
  </si>
  <si>
    <t>2023-06-24 14:32:57</t>
  </si>
  <si>
    <t>2023-11-26 09:05:56</t>
  </si>
  <si>
    <t>2023-12-25 12:29:49</t>
  </si>
  <si>
    <t>2024-12-06 18:52:18</t>
  </si>
  <si>
    <t>2024-11-27 05:37:57</t>
  </si>
  <si>
    <t>2024-09-07 00:22:12</t>
  </si>
  <si>
    <t>2024-09-07 23:43:55</t>
  </si>
  <si>
    <t>2024-05-02 04:39:16</t>
  </si>
  <si>
    <t>2023-08-04 13:12:40</t>
  </si>
  <si>
    <t>2024-06-25 15:27:48</t>
  </si>
  <si>
    <t>2024-11-11 11:27:39</t>
  </si>
  <si>
    <t>2023-10-14 05:52:21</t>
  </si>
  <si>
    <t>2024-02-12 04:35:40</t>
  </si>
  <si>
    <t>2024-02-06 17:11:00</t>
  </si>
  <si>
    <t>2024-09-09 09:18:53</t>
  </si>
  <si>
    <t>2023-04-30 20:26:23</t>
  </si>
  <si>
    <t>2024-11-18 12:50:06</t>
  </si>
  <si>
    <t>2023-02-27 13:16:30</t>
  </si>
  <si>
    <t>2023-02-04 20:38:59</t>
  </si>
  <si>
    <t>2023-02-01 06:30:09</t>
  </si>
  <si>
    <t>2023-07-13 09:43:37</t>
  </si>
  <si>
    <t>2024-10-18 23:51:14</t>
  </si>
  <si>
    <t>2024-12-29 10:02:13</t>
  </si>
  <si>
    <t>2023-09-13 11:03:03</t>
  </si>
  <si>
    <t>2024-01-05 04:01:06</t>
  </si>
  <si>
    <t>2024-06-24 16:06:05</t>
  </si>
  <si>
    <t>2023-11-11 08:26:55</t>
  </si>
  <si>
    <t>2024-07-21 23:41:46</t>
  </si>
  <si>
    <t>2023-12-30 23:54:29</t>
  </si>
  <si>
    <t>2023-04-18 13:29:42</t>
  </si>
  <si>
    <t>2024-06-22 12:59:49</t>
  </si>
  <si>
    <t>2024-08-14 21:31:26</t>
  </si>
  <si>
    <t>2023-06-13 05:30:23</t>
  </si>
  <si>
    <t>2024-10-20 16:44:15</t>
  </si>
  <si>
    <t>2024-07-14 01:52:49</t>
  </si>
  <si>
    <t>2023-03-10 09:10:36</t>
  </si>
  <si>
    <t>2024-05-16 08:51:46</t>
  </si>
  <si>
    <t>2023-03-17 23:41:31</t>
  </si>
  <si>
    <t>2024-04-02 15:02:07</t>
  </si>
  <si>
    <t>2023-03-08 13:22:23</t>
  </si>
  <si>
    <t>2024-03-16 11:16:51</t>
  </si>
  <si>
    <t>2023-08-30 11:13:23</t>
  </si>
  <si>
    <t>2024-10-27 04:58:13</t>
  </si>
  <si>
    <t>2024-02-11 11:04:23</t>
  </si>
  <si>
    <t>2024-07-21 12:00:54</t>
  </si>
  <si>
    <t>2024-11-10 09:10:44</t>
  </si>
  <si>
    <t>2023-07-30 16:24:05</t>
  </si>
  <si>
    <t>2024-07-30 17:57:13</t>
  </si>
  <si>
    <t>2023-03-26 20:52:11</t>
  </si>
  <si>
    <t>2024-06-07 07:58:00</t>
  </si>
  <si>
    <t>2024-09-11 15:20:21</t>
  </si>
  <si>
    <t>2024-07-20 15:34:24</t>
  </si>
  <si>
    <t>2023-06-01 04:24:09</t>
  </si>
  <si>
    <t>2023-10-03 14:21:04</t>
  </si>
  <si>
    <t>2024-08-05 06:49:28</t>
  </si>
  <si>
    <t>2023-11-08 14:44:36</t>
  </si>
  <si>
    <t>2024-12-24 11:46:01</t>
  </si>
  <si>
    <t>2024-12-28 13:35:42</t>
  </si>
  <si>
    <t>2024-04-17 05:27:52</t>
  </si>
  <si>
    <t>2024-05-17 08:13:29</t>
  </si>
  <si>
    <t>2024-12-04 02:37:34</t>
  </si>
  <si>
    <t>2024-12-01 17:40:53</t>
  </si>
  <si>
    <t>2024-07-18 09:32:56</t>
  </si>
  <si>
    <t>2024-01-07 14:25:24</t>
  </si>
  <si>
    <t>2024-07-16 13:44:43</t>
  </si>
  <si>
    <t>2024-08-27 10:18:32</t>
  </si>
  <si>
    <t>2024-01-16 07:13:14</t>
  </si>
  <si>
    <t>2024-04-25 12:02:28</t>
  </si>
  <si>
    <t>2023-10-27 20:56:23</t>
  </si>
  <si>
    <t>2023-07-07 19:23:44</t>
  </si>
  <si>
    <t>2023-06-16 09:25:58</t>
  </si>
  <si>
    <t>2024-08-29 19:15:13</t>
  </si>
  <si>
    <t>2024-01-18 20:32:45</t>
  </si>
  <si>
    <t>2024-07-31 08:33:17</t>
  </si>
  <si>
    <t>2024-02-10 08:47:27</t>
  </si>
  <si>
    <t>2024-10-16 09:04:08</t>
  </si>
  <si>
    <t>2023-05-11 04:39:37</t>
  </si>
  <si>
    <t>2023-12-03 20:41:37</t>
  </si>
  <si>
    <t>2024-01-31 07:52:14</t>
  </si>
  <si>
    <t>2024-03-28 09:27:53</t>
  </si>
  <si>
    <t>2023-10-29 10:54:10</t>
  </si>
  <si>
    <t>2024-02-01 13:04:23</t>
  </si>
  <si>
    <t>2023-07-08 15:50:14</t>
  </si>
  <si>
    <t>2023-01-04 14:08:50</t>
  </si>
  <si>
    <t>2024-07-31 15:51:19</t>
  </si>
  <si>
    <t>2023-09-23 20:43:54</t>
  </si>
  <si>
    <t>2024-12-05 13:40:09</t>
  </si>
  <si>
    <t>2023-07-07 09:10:29</t>
  </si>
  <si>
    <t>2023-09-26 20:16:40</t>
  </si>
  <si>
    <t>2024-11-13 17:29:08</t>
  </si>
  <si>
    <t>2024-05-14 07:13:07</t>
  </si>
  <si>
    <t>2024-05-04 19:26:23</t>
  </si>
  <si>
    <t>2024-11-10 06:15:31</t>
  </si>
  <si>
    <t>2024-01-31 19:33:06</t>
  </si>
  <si>
    <t>2024-08-28 09:40:15</t>
  </si>
  <si>
    <t>2024-10-04 05:02:40</t>
  </si>
  <si>
    <t>2023-08-27 08:45:24</t>
  </si>
  <si>
    <t>2023-02-06 03:18:44</t>
  </si>
  <si>
    <t>2023-04-01 18:30:06</t>
  </si>
  <si>
    <t>2023-12-05 01:53:46</t>
  </si>
  <si>
    <t>2024-08-30 08:23:41</t>
  </si>
  <si>
    <t>2024-09-09 23:54:58</t>
  </si>
  <si>
    <t>2024-10-22 22:45:43</t>
  </si>
  <si>
    <t>2024-03-23 05:21:16</t>
  </si>
  <si>
    <t>2023-07-07 22:18:57</t>
  </si>
  <si>
    <t>2023-05-31 13:48:04</t>
  </si>
  <si>
    <t>2023-11-04 02:41:39</t>
  </si>
  <si>
    <t>2023-08-21 03:49:28</t>
  </si>
  <si>
    <t>2023-05-25 11:47:20</t>
  </si>
  <si>
    <t>2023-01-16 05:01:50</t>
  </si>
  <si>
    <t>2024-07-25 18:13:25</t>
  </si>
  <si>
    <t>2024-09-22 01:01:12</t>
  </si>
  <si>
    <t>2023-08-12 22:42:28</t>
  </si>
  <si>
    <t>2023-10-23 10:21:03</t>
  </si>
  <si>
    <t>2023-01-08 17:26:08</t>
  </si>
  <si>
    <t>2023-12-19 06:06:16</t>
  </si>
  <si>
    <t>2024-08-14 22:59:02</t>
  </si>
  <si>
    <t>2024-11-14 15:23:14</t>
  </si>
  <si>
    <t>2023-03-19 09:16:29</t>
  </si>
  <si>
    <t>2023-09-18 15:09:41</t>
  </si>
  <si>
    <t>2024-03-03 23:57:22</t>
  </si>
  <si>
    <t>2023-05-18 06:02:04</t>
  </si>
  <si>
    <t>2023-06-02 21:17:09</t>
  </si>
  <si>
    <t>2023-08-26 05:00:52</t>
  </si>
  <si>
    <t>2023-03-19 18:02:08</t>
  </si>
  <si>
    <t>2024-02-15 15:49:17</t>
  </si>
  <si>
    <t>2024-08-10 02:10:27</t>
  </si>
  <si>
    <t>2023-11-26 03:15:30</t>
  </si>
  <si>
    <t>2023-01-31 21:44:31</t>
  </si>
  <si>
    <t>2023-08-24 09:12:39</t>
  </si>
  <si>
    <t>2024-12-26 01:43:49</t>
  </si>
  <si>
    <t>2024-12-16 08:06:38</t>
  </si>
  <si>
    <t>2023-10-01 17:05:15</t>
  </si>
  <si>
    <t>2024-02-03 04:29:47</t>
  </si>
  <si>
    <t>2024-04-23 22:04:40</t>
  </si>
  <si>
    <t>2023-09-02 00:32:53</t>
  </si>
  <si>
    <t>2024-07-29 15:40:17</t>
  </si>
  <si>
    <t>2023-04-21 20:20:30</t>
  </si>
  <si>
    <t>2023-12-09 19:47:08</t>
  </si>
  <si>
    <t>2024-09-05 10:24:25</t>
  </si>
  <si>
    <t>2023-05-08 13:52:31</t>
  </si>
  <si>
    <t>2024-08-09 02:48:44</t>
  </si>
  <si>
    <t>2024-07-18 00:47:17</t>
  </si>
  <si>
    <t>2024-10-16 16:22:10</t>
  </si>
  <si>
    <t>2023-09-25 10:41:42</t>
  </si>
  <si>
    <t>2024-07-06 18:39:56</t>
  </si>
  <si>
    <t>2024-07-01 13:05:42</t>
  </si>
  <si>
    <t>2023-08-11 23:20:45</t>
  </si>
  <si>
    <t>2024-03-28 02:09:51</t>
  </si>
  <si>
    <t>2024-05-02 10:29:42</t>
  </si>
  <si>
    <t>2023-05-13 23:49:34</t>
  </si>
  <si>
    <t>2024-09-02 22:32:31</t>
  </si>
  <si>
    <t>2024-06-19 07:36:38</t>
  </si>
  <si>
    <t>2024-08-07 20:08:59</t>
  </si>
  <si>
    <t>2023-06-16 05:03:09</t>
  </si>
  <si>
    <t>2024-02-03 22:01:04</t>
  </si>
  <si>
    <t>2024-01-29 04:45:59</t>
  </si>
  <si>
    <t>2023-01-08 08:40:29</t>
  </si>
  <si>
    <t>2024-01-14 01:11:46</t>
  </si>
  <si>
    <t>2023-12-30 00:32:46</t>
  </si>
  <si>
    <t>2023-07-12 04:31:28</t>
  </si>
  <si>
    <t>2023-03-12 00:36:00</t>
  </si>
  <si>
    <t>2023-10-01 01:01:34</t>
  </si>
  <si>
    <t>2024-02-01 08:41:34</t>
  </si>
  <si>
    <t>2023-03-12 23:57:43</t>
  </si>
  <si>
    <t>2024-09-06 14:08:57</t>
  </si>
  <si>
    <t>2023-07-29 00:58:41</t>
  </si>
  <si>
    <t>2023-06-30 10:43:15</t>
  </si>
  <si>
    <t>2024-04-19 08:34:07</t>
  </si>
  <si>
    <t>2024-06-07 13:48:26</t>
  </si>
  <si>
    <t>2023-10-31 14:00:26</t>
  </si>
  <si>
    <t>2023-12-22 07:06:38</t>
  </si>
  <si>
    <t>2023-09-19 10:08:34</t>
  </si>
  <si>
    <t>2023-03-14 21:13:33</t>
  </si>
  <si>
    <t>2023-11-12 15:06:41</t>
  </si>
  <si>
    <t>2024-10-16 04:41:18</t>
  </si>
  <si>
    <t>2024-11-22 05:54:09</t>
  </si>
  <si>
    <t>2024-07-07 16:34:03</t>
  </si>
  <si>
    <t>2024-08-13 22:09:43</t>
  </si>
  <si>
    <t>2024-11-30 12:28:45</t>
  </si>
  <si>
    <t>2023-06-09 10:58:44</t>
  </si>
  <si>
    <t>2023-08-09 05:38:26</t>
  </si>
  <si>
    <t>2023-12-25 18:20:15</t>
  </si>
  <si>
    <t>2023-05-14 04:12:23</t>
  </si>
  <si>
    <t>2023-05-08 09:29:41</t>
  </si>
  <si>
    <t>2024-12-25 06:44:55</t>
  </si>
  <si>
    <t>2023-06-12 19:17:08</t>
  </si>
  <si>
    <t>2024-01-28 21:27:57</t>
  </si>
  <si>
    <t>2023-12-02 21:19:54</t>
  </si>
  <si>
    <t>2024-01-21 08:24:39</t>
  </si>
  <si>
    <t>2023-05-16 13:09:04</t>
  </si>
  <si>
    <t>2023-03-03 07:48:10</t>
  </si>
  <si>
    <t>2024-06-25 03:46:56</t>
  </si>
  <si>
    <t>2024-10-14 04:30:16</t>
  </si>
  <si>
    <t>2023-11-27 01:09:36</t>
  </si>
  <si>
    <t>2024-03-01 12:05:28</t>
  </si>
  <si>
    <t>2023-10-02 20:49:47</t>
  </si>
  <si>
    <t>2024-02-29 12:43:45</t>
  </si>
  <si>
    <t>2023-07-05 20:40:18</t>
  </si>
  <si>
    <t>2023-07-17 05:42:52</t>
  </si>
  <si>
    <t>2024-12-24 17:36:27</t>
  </si>
  <si>
    <t>2023-08-14 08:17:26</t>
  </si>
  <si>
    <t>2023-05-14 01:17:10</t>
  </si>
  <si>
    <t>2024-01-14 07:02:12</t>
  </si>
  <si>
    <t>2023-06-04 03:56:54</t>
  </si>
  <si>
    <t>2023-02-04 06:02:55</t>
  </si>
  <si>
    <t>2023-05-27 06:07:57</t>
  </si>
  <si>
    <t>2024-09-25 03:29:11</t>
  </si>
  <si>
    <t>2023-03-13 23:19:26</t>
  </si>
  <si>
    <t>2024-03-16 02:31:13</t>
  </si>
  <si>
    <t>2023-07-08 14:22:38</t>
  </si>
  <si>
    <t>2023-06-17 17:33:20</t>
  </si>
  <si>
    <t>2024-10-18 12:10:23</t>
  </si>
  <si>
    <t>2024-11-16 21:24:42</t>
  </si>
  <si>
    <t>2023-01-21 17:54:05</t>
  </si>
  <si>
    <t>2023-07-01 15:55:24</t>
  </si>
  <si>
    <t>2024-06-23 05:03:30</t>
  </si>
  <si>
    <t>2024-04-07 20:36:21</t>
  </si>
  <si>
    <t>2024-10-29 06:36:52</t>
  </si>
  <si>
    <t>2023-08-14 11:12:39</t>
  </si>
  <si>
    <t>2023-12-03 13:23:35</t>
  </si>
  <si>
    <t>2023-04-24 16:58:03</t>
  </si>
  <si>
    <t>2024-07-02 18:17:51</t>
  </si>
  <si>
    <t>2023-02-24 13:43:45</t>
  </si>
  <si>
    <t>2023-01-18 00:50:03</t>
  </si>
  <si>
    <t>2024-01-04 07:34:36</t>
  </si>
  <si>
    <t>2024-08-25 23:15:57</t>
  </si>
  <si>
    <t>2024-12-12 01:54:08</t>
  </si>
  <si>
    <t>2023-11-22 07:16:14</t>
  </si>
  <si>
    <t>2023-07-12 00:08:38</t>
  </si>
  <si>
    <t>2024-05-26 20:00:13</t>
  </si>
  <si>
    <t>2023-06-15 01:18:36</t>
  </si>
  <si>
    <t>2024-12-12 23:48:14</t>
  </si>
  <si>
    <t>2024-02-03 16:10:38</t>
  </si>
  <si>
    <t>2023-02-15 15:05:29</t>
  </si>
  <si>
    <t>2023-02-16 12:59:35</t>
  </si>
  <si>
    <t>2023-10-20 15:11:07</t>
  </si>
  <si>
    <t>2023-04-20 19:31:11</t>
  </si>
  <si>
    <t>2024-12-19 19:20:15</t>
  </si>
  <si>
    <t>2023-11-28 23:53:02</t>
  </si>
  <si>
    <t>2023-08-12 16:52:03</t>
  </si>
  <si>
    <t>2023-02-01 18:11:01</t>
  </si>
  <si>
    <t>2023-02-24 21:01:47</t>
  </si>
  <si>
    <t>2024-11-09 05:26:11</t>
  </si>
  <si>
    <t>2024-03-15 00:14:17</t>
  </si>
  <si>
    <t>2023-04-06 08:00:38</t>
  </si>
  <si>
    <t>2024-10-24 20:01:32</t>
  </si>
  <si>
    <t>2023-11-27 21:36:06</t>
  </si>
  <si>
    <t>2023-09-28 19:00:06</t>
  </si>
  <si>
    <t>2024-06-23 12:21:33</t>
  </si>
  <si>
    <t>2024-10-11 13:43:09</t>
  </si>
  <si>
    <t>2024-08-30 02:33:15</t>
  </si>
  <si>
    <t>2024-02-04 06:46:43</t>
  </si>
  <si>
    <t>2024-09-05 08:56:48</t>
  </si>
  <si>
    <t>2024-03-31 10:28:15</t>
  </si>
  <si>
    <t>2024-06-10 22:06:50</t>
  </si>
  <si>
    <t>2023-08-28 02:16:41</t>
  </si>
  <si>
    <t>2023-08-08 03:21:30</t>
  </si>
  <si>
    <t>2024-04-30 19:04:18</t>
  </si>
  <si>
    <t>2023-10-11 22:23:16</t>
  </si>
  <si>
    <t>2024-01-29 19:22:03</t>
  </si>
  <si>
    <t>2023-07-14 07:37:43</t>
  </si>
  <si>
    <t>2023-01-26 14:42:40</t>
  </si>
  <si>
    <t>2024-03-08 12:00:18</t>
  </si>
  <si>
    <t>2023-06-18 09:37:00</t>
  </si>
  <si>
    <t>2024-11-12 19:35:01</t>
  </si>
  <si>
    <t>2024-08-05 02:26:39</t>
  </si>
  <si>
    <t>2024-10-09 04:46:28</t>
  </si>
  <si>
    <t>2024-07-13 05:26:18</t>
  </si>
  <si>
    <t>2023-06-15 04:13:49</t>
  </si>
  <si>
    <t>2023-07-16 23:52:26</t>
  </si>
  <si>
    <t>2024-01-15 20:59:59</t>
  </si>
  <si>
    <t>2024-02-26 01:30:08</t>
  </si>
  <si>
    <t>2024-03-18 12:55:30</t>
  </si>
  <si>
    <t>2023-02-14 01:07:41</t>
  </si>
  <si>
    <t>2024-06-06 08:36:17</t>
  </si>
  <si>
    <t>2024-03-04 11:38:13</t>
  </si>
  <si>
    <t>2023-06-24 16:00:34</t>
  </si>
  <si>
    <t>2023-02-21 12:43:23</t>
  </si>
  <si>
    <t>2024-12-22 14:30:12</t>
  </si>
  <si>
    <t>2023-09-30 16:15:55</t>
  </si>
  <si>
    <t>2024-11-11 18:45:42</t>
  </si>
  <si>
    <t>2024-02-24 17:22:46</t>
  </si>
  <si>
    <t>2024-01-14 15:47:50</t>
  </si>
  <si>
    <t>2024-05-20 19:27:06</t>
  </si>
  <si>
    <t>2024-06-17 07:25:36</t>
  </si>
  <si>
    <t>2023-06-21 16:27:48</t>
  </si>
  <si>
    <t>2023-03-17 07:37:50</t>
  </si>
  <si>
    <t>2023-04-05 10:06:32</t>
  </si>
  <si>
    <t>2024-09-22 11:14:27</t>
  </si>
  <si>
    <t>2023-09-02 07:50:55</t>
  </si>
  <si>
    <t>2024-12-11 09:50:27</t>
  </si>
  <si>
    <t>2023-05-04 20:48:28</t>
  </si>
  <si>
    <t>2023-12-16 00:43:05</t>
  </si>
  <si>
    <t>2023-10-31 19:50:52</t>
  </si>
  <si>
    <t>2024-07-23 06:21:31</t>
  </si>
  <si>
    <t>2024-01-27 22:06:14</t>
  </si>
  <si>
    <t>2024-12-21 03:27:37</t>
  </si>
  <si>
    <t>2024-06-16 08:03:53</t>
  </si>
  <si>
    <t>2024-10-24 01:02:39</t>
  </si>
  <si>
    <t>2024-06-06 23:12:21</t>
  </si>
  <si>
    <t>2024-10-18 20:56:01</t>
  </si>
  <si>
    <t>2024-05-19 09:52:08</t>
  </si>
  <si>
    <t>2023-08-18 07:11:55</t>
  </si>
  <si>
    <t>2023-10-20 13:43:31</t>
  </si>
  <si>
    <t>2023-04-27 23:48:50</t>
  </si>
  <si>
    <t>2024-08-03 02:15:37</t>
  </si>
  <si>
    <t>2024-07-05 00:19:19</t>
  </si>
  <si>
    <t>2024-05-19 06:56:55</t>
  </si>
  <si>
    <t>2023-03-30 06:38:12</t>
  </si>
  <si>
    <t>2024-04-06 21:14:38</t>
  </si>
  <si>
    <t>2024-07-19 10:22:15</t>
  </si>
  <si>
    <t>2024-02-22 12:48:54</t>
  </si>
  <si>
    <t>2024-05-09 08:56:55</t>
  </si>
  <si>
    <t>2023-06-30 07:48:02</t>
  </si>
  <si>
    <t>2023-09-12 10:13:44</t>
  </si>
  <si>
    <t>2023-10-18 09:09:39</t>
  </si>
  <si>
    <t>2023-07-01 07:09:45</t>
  </si>
  <si>
    <t>2024-01-15 00:33:29</t>
  </si>
  <si>
    <t>2023-04-13 06:27:52</t>
  </si>
  <si>
    <t>2024-04-01 12:45:11</t>
  </si>
  <si>
    <t>2024-09-12 13:14:28</t>
  </si>
  <si>
    <t>2023-07-07 07:42:53</t>
  </si>
  <si>
    <t>2023-06-20 22:56:31</t>
  </si>
  <si>
    <t>2023-04-03 08:27:53</t>
  </si>
  <si>
    <t>2024-01-17 00:44:31</t>
  </si>
  <si>
    <t>2023-10-11 12:10:01</t>
  </si>
  <si>
    <t>2023-12-26 07:28:43</t>
  </si>
  <si>
    <t>2024-07-15 20:13:25</t>
  </si>
  <si>
    <t>2024-03-17 04:48:09</t>
  </si>
  <si>
    <t>2023-11-22 18:57:06</t>
  </si>
  <si>
    <t>2023-02-07 18:44:08</t>
  </si>
  <si>
    <t>2023-08-02 14:29:14</t>
  </si>
  <si>
    <t>2024-06-23 16:44:22</t>
  </si>
  <si>
    <t>2024-08-30 14:14:07</t>
  </si>
  <si>
    <t>2024-05-06 02:06:08</t>
  </si>
  <si>
    <t>2023-11-14 02:09:15</t>
  </si>
  <si>
    <t>2024-05-09 13:19:45</t>
  </si>
  <si>
    <t>2023-09-25 22:22:33</t>
  </si>
  <si>
    <t>2024-04-03 01:15:22</t>
  </si>
  <si>
    <t>2024-06-18 00:56:53</t>
  </si>
  <si>
    <t>2024-03-26 22:25:19</t>
  </si>
  <si>
    <t>2023-10-27 19:28:47</t>
  </si>
  <si>
    <t>2024-07-02 12:27:25</t>
  </si>
  <si>
    <t>2024-01-19 00:55:34</t>
  </si>
  <si>
    <t>2024-09-08 15:47:36</t>
  </si>
  <si>
    <t>2023-08-20 00:04:55</t>
  </si>
  <si>
    <t>2023-04-16 11:51:04</t>
  </si>
  <si>
    <t>2024-03-30 21:19:47</t>
  </si>
  <si>
    <t>2023-05-22 22:27:50</t>
  </si>
  <si>
    <t>2023-02-23 15:49:38</t>
  </si>
  <si>
    <t>2024-09-11 03:39:30</t>
  </si>
  <si>
    <t>2024-03-19 07:54:24</t>
  </si>
  <si>
    <t>2023-08-01 03:26:39</t>
  </si>
  <si>
    <t>2023-09-26 15:53:50</t>
  </si>
  <si>
    <t>2023-08-21 00:54:15</t>
  </si>
  <si>
    <t>2024-01-05 06:56:19</t>
  </si>
  <si>
    <t>2023-04-05 14:29:21</t>
  </si>
  <si>
    <t>2023-06-04 02:29:18</t>
  </si>
  <si>
    <t>2023-05-15 05:01:42</t>
  </si>
  <si>
    <t>2023-08-06 10:28:30</t>
  </si>
  <si>
    <t>2023-02-17 12:21:18</t>
  </si>
  <si>
    <t>2024-10-25 01:51:58</t>
  </si>
  <si>
    <t>2024-02-05 07:36:02</t>
  </si>
  <si>
    <t>2024-02-28 22:07:40</t>
  </si>
  <si>
    <t>2024-10-12 02:51:37</t>
  </si>
  <si>
    <t>2024-05-26 22:55:26</t>
  </si>
  <si>
    <t>2024-04-02 10:39:18</t>
  </si>
  <si>
    <t>2024-11-30 11:01:08</t>
  </si>
  <si>
    <t>2023-09-22 22:49:48</t>
  </si>
  <si>
    <t>2023-01-05 01:49:41</t>
  </si>
  <si>
    <t>2024-01-16 08:40:51</t>
  </si>
  <si>
    <t>2024-12-17 16:14:00</t>
  </si>
  <si>
    <t>2024-07-02 19:45:28</t>
  </si>
  <si>
    <t>2024-09-17 05:40:14</t>
  </si>
  <si>
    <t>2023-10-26 08:26:12</t>
  </si>
  <si>
    <t>2024-09-14 22:11:09</t>
  </si>
  <si>
    <t>2024-12-14 23:59:17</t>
  </si>
  <si>
    <t>2024-08-12 11:07:08</t>
  </si>
  <si>
    <t>2023-01-09 16:47:51</t>
  </si>
  <si>
    <t>2023-06-14 20:55:47</t>
  </si>
  <si>
    <t>2023-11-24 17:40:32</t>
  </si>
  <si>
    <t>2023-06-21 19:23:01</t>
  </si>
  <si>
    <t>2023-07-02 19:39:56</t>
  </si>
  <si>
    <t>2024-04-12 11:34:30</t>
  </si>
  <si>
    <t>2023-09-03 14:30:40</t>
  </si>
  <si>
    <t>2024-01-11 07:29:26</t>
  </si>
  <si>
    <t>2024-10-08 21:28:26</t>
  </si>
  <si>
    <t>2023-07-01 21:45:50</t>
  </si>
  <si>
    <t>2024-02-27 02:19:27</t>
  </si>
  <si>
    <t>2024-06-01 13:15:18</t>
  </si>
  <si>
    <t>2023-12-11 14:07:45</t>
  </si>
  <si>
    <t>2024-05-11 09:07:58</t>
  </si>
  <si>
    <t>2024-04-20 03:33:01</t>
  </si>
  <si>
    <t>2023-05-02 04:33:45</t>
  </si>
  <si>
    <t>2023-03-19 00:30:51</t>
  </si>
  <si>
    <t>2023-02-23 20:12:28</t>
  </si>
  <si>
    <t>2024-03-29 23:25:41</t>
  </si>
  <si>
    <t>2024-06-08 16:05:22</t>
  </si>
  <si>
    <t>2024-02-05 06:08:26</t>
  </si>
  <si>
    <t>2023-06-13 09:53:13</t>
  </si>
  <si>
    <t>2023-04-29 15:14:14</t>
  </si>
  <si>
    <t>2024-12-21 04:55:13</t>
  </si>
  <si>
    <t>2023-10-19 02:40:56</t>
  </si>
  <si>
    <t>2023-08-05 05:16:21</t>
  </si>
  <si>
    <t>2023-01-30 15:04:45</t>
  </si>
  <si>
    <t>2024-08-07 17:13:46</t>
  </si>
  <si>
    <t>2023-03-02 17:12:05</t>
  </si>
  <si>
    <t>2023-03-16 21:24:35</t>
  </si>
  <si>
    <t>2024-02-06 04:02:32</t>
  </si>
  <si>
    <t>2023-02-19 12:32:21</t>
  </si>
  <si>
    <t>2023-03-21 19:40:47</t>
  </si>
  <si>
    <t>2023-07-01 14:27:48</t>
  </si>
  <si>
    <t>2023-08-31 17:53:08</t>
  </si>
  <si>
    <t>2024-03-19 22:30:28</t>
  </si>
  <si>
    <t>2023-11-27 17:13:17</t>
  </si>
  <si>
    <t>2023-05-27 22:11:38</t>
  </si>
  <si>
    <t>2023-12-26 13:19:09</t>
  </si>
  <si>
    <t>2023-02-20 04:36:01</t>
  </si>
  <si>
    <t>2024-10-14 07:25:29</t>
  </si>
  <si>
    <t>2023-06-14 01:56:53</t>
  </si>
  <si>
    <t>2023-02-25 14:33:04</t>
  </si>
  <si>
    <t>2023-03-06 20:29:23</t>
  </si>
  <si>
    <t>2023-06-24 11:37:44</t>
  </si>
  <si>
    <t>2023-11-17 03:09:37</t>
  </si>
  <si>
    <t>2024-08-18 01:27:00</t>
  </si>
  <si>
    <t>2024-07-12 10:27:25</t>
  </si>
  <si>
    <t>2023-05-20 03:17:54</t>
  </si>
  <si>
    <t>2023-05-21 14:20:28</t>
  </si>
  <si>
    <t>2023-10-05 15:59:43</t>
  </si>
  <si>
    <t>2023-06-28 04:41:47</t>
  </si>
  <si>
    <t>2023-11-06 21:51:35</t>
  </si>
  <si>
    <t>2023-06-04 05:24:30</t>
  </si>
  <si>
    <t>2024-10-12 13:04:52</t>
  </si>
  <si>
    <t>2024-07-25 08:00:10</t>
  </si>
  <si>
    <t>2023-09-29 05:13:21</t>
  </si>
  <si>
    <t>2023-06-06 04:07:56</t>
  </si>
  <si>
    <t>2024-12-01 08:55:15</t>
  </si>
  <si>
    <t>2023-10-08 15:32:29</t>
  </si>
  <si>
    <t>2024-02-26 11:43:23</t>
  </si>
  <si>
    <t>2023-05-16 18:59:30</t>
  </si>
  <si>
    <t>2024-09-24 23:06:21</t>
  </si>
  <si>
    <t>2024-01-24 15:15:26</t>
  </si>
  <si>
    <t>2024-02-07 19:27:56</t>
  </si>
  <si>
    <t>2023-11-23 00:47:31</t>
  </si>
  <si>
    <t>2023-07-23 16:29:15</t>
  </si>
  <si>
    <t>2023-11-16 19:51:35</t>
  </si>
  <si>
    <t>2023-11-19 10:38:42</t>
  </si>
  <si>
    <t>2023-04-13 09:23:05</t>
  </si>
  <si>
    <t>2023-11-04 15:50:07</t>
  </si>
  <si>
    <t>2023-11-12 01:58:13</t>
  </si>
  <si>
    <t>2023-02-07 23:06:57</t>
  </si>
  <si>
    <t>2024-08-20 14:46:31</t>
  </si>
  <si>
    <t>2023-04-29 12:19:01</t>
  </si>
  <si>
    <t>2023-09-21 04:29:11</t>
  </si>
  <si>
    <t>2023-02-26 09:31:58</t>
  </si>
  <si>
    <t>2023-12-15 15:57:26</t>
  </si>
  <si>
    <t>2024-01-28 17:05:08</t>
  </si>
  <si>
    <t>2024-02-10 05:52:14</t>
  </si>
  <si>
    <t>2023-12-02 22:47:31</t>
  </si>
  <si>
    <t>2023-06-28 20:45:28</t>
  </si>
  <si>
    <t>2024-12-03 01:48:15</t>
  </si>
  <si>
    <t>2024-05-19 01:06:29</t>
  </si>
  <si>
    <t>2024-11-08 14:50:07</t>
  </si>
  <si>
    <t>2024-01-19 19:54:28</t>
  </si>
  <si>
    <t>2024-01-20 07:35:19</t>
  </si>
  <si>
    <t>2023-04-23 21:59:09</t>
  </si>
  <si>
    <t>2023-09-18 19:32:30</t>
  </si>
  <si>
    <t>2024-04-16 07:33:45</t>
  </si>
  <si>
    <t>2023-07-29 17:02:22</t>
  </si>
  <si>
    <t>2023-06-02 02:18:15</t>
  </si>
  <si>
    <t>2023-09-03 04:17:25</t>
  </si>
  <si>
    <t>2023-06-23 04:57:59</t>
  </si>
  <si>
    <t>2024-10-07 23:34:19</t>
  </si>
  <si>
    <t>2023-12-02 09:39:03</t>
  </si>
  <si>
    <t>2023-10-14 17:33:12</t>
  </si>
  <si>
    <t>2024-10-06 15:26:57</t>
  </si>
  <si>
    <t>2024-04-13 03:38:11</t>
  </si>
  <si>
    <t>2024-07-27 06:43:36</t>
  </si>
  <si>
    <t>2024-02-12 08:58:29</t>
  </si>
  <si>
    <t>2023-07-13 05:20:47</t>
  </si>
  <si>
    <t>2023-01-19 13:20:14</t>
  </si>
  <si>
    <t>2023-05-15 15:14:57</t>
  </si>
  <si>
    <t>2024-12-16 22:42:43</t>
  </si>
  <si>
    <t>2023-09-12 23:22:12</t>
  </si>
  <si>
    <t>2023-03-01 20:45:35</t>
  </si>
  <si>
    <t>2024-06-05 10:42:10</t>
  </si>
  <si>
    <t>2024-07-06 11:21:54</t>
  </si>
  <si>
    <t>2023-01-28 14:53:43</t>
  </si>
  <si>
    <t>2023-10-24 18:28:25</t>
  </si>
  <si>
    <t>2023-08-08 10:39:32</t>
  </si>
  <si>
    <t>2024-05-02 07:34:29</t>
  </si>
  <si>
    <t>2024-10-12 11:37:15</t>
  </si>
  <si>
    <t>2024-11-03 06:20:40</t>
  </si>
  <si>
    <t>2023-03-02 21:34:54</t>
  </si>
  <si>
    <t>2023-01-25 03:40:06</t>
  </si>
  <si>
    <t>2024-10-29 15:22:31</t>
  </si>
  <si>
    <t>2023-08-06 09:00:53</t>
  </si>
  <si>
    <t>2024-03-13 07:21:17</t>
  </si>
  <si>
    <t>2023-01-18 22:44:09</t>
  </si>
  <si>
    <t>2023-12-23 12:18:47</t>
  </si>
  <si>
    <t>2024-01-31 21:00:42</t>
  </si>
  <si>
    <t>2023-05-08 08:02:05</t>
  </si>
  <si>
    <t>2023-01-21 06:13:14</t>
  </si>
  <si>
    <t>2023-08-14 17:03:05</t>
  </si>
  <si>
    <t>2023-03-22 01:31:12</t>
  </si>
  <si>
    <t>2023-12-09 02:15:51</t>
  </si>
  <si>
    <t>2024-02-03 17:38:15</t>
  </si>
  <si>
    <t>2023-06-24 04:19:42</t>
  </si>
  <si>
    <t>2024-10-19 02:46:27</t>
  </si>
  <si>
    <t>2023-10-09 00:18:07</t>
  </si>
  <si>
    <t>2023-04-09 00:15:22</t>
  </si>
  <si>
    <t>2023-03-31 22:03:35</t>
  </si>
  <si>
    <t>2023-10-13 21:06:42</t>
  </si>
  <si>
    <t>2024-04-26 18:42:13</t>
  </si>
  <si>
    <t>2023-06-23 00:35:10</t>
  </si>
  <si>
    <t>2023-09-24 04:01:56</t>
  </si>
  <si>
    <t>2023-05-23 07:13:29</t>
  </si>
  <si>
    <t>2023-08-23 02:32:54</t>
  </si>
  <si>
    <t>2023-12-21 09:12:32</t>
  </si>
  <si>
    <t>2024-03-17 07:43:22</t>
  </si>
  <si>
    <t>2024-07-03 13:16:45</t>
  </si>
  <si>
    <t>2023-05-11 06:07:14</t>
  </si>
  <si>
    <t>2024-09-09 10:46:30</t>
  </si>
  <si>
    <t>2023-05-08 05:06:52</t>
  </si>
  <si>
    <t>2024-06-09 16:54:41</t>
  </si>
  <si>
    <t>2024-05-11 16:26:00</t>
  </si>
  <si>
    <t>2024-07-24 15:56:29</t>
  </si>
  <si>
    <t>2023-11-02 22:57:07</t>
  </si>
  <si>
    <t>2023-12-06 18:46:46</t>
  </si>
  <si>
    <t>2024-07-24 23:14:31</t>
  </si>
  <si>
    <t>2024-01-12 03:55:56</t>
  </si>
  <si>
    <t>2023-02-04 19:11:23</t>
  </si>
  <si>
    <t>2023-05-13 12:08:42</t>
  </si>
  <si>
    <t>2024-11-12 15:12:12</t>
  </si>
  <si>
    <t>2024-04-01 21:30:50</t>
  </si>
  <si>
    <t>2023-12-20 08:23:12</t>
  </si>
  <si>
    <t>2023-10-23 17:39:05</t>
  </si>
  <si>
    <t>2023-01-06 09:57:03</t>
  </si>
  <si>
    <t>2023-12-02 12:34:16</t>
  </si>
  <si>
    <t>2024-08-04 07:27:45</t>
  </si>
  <si>
    <t>2024-06-26 04:36:16</t>
  </si>
  <si>
    <t>2024-04-28 07:12:24</t>
  </si>
  <si>
    <t>2023-12-22 01:16:12</t>
  </si>
  <si>
    <t>2023-09-06 09:40:37</t>
  </si>
  <si>
    <t>2023-10-24 12:37:59</t>
  </si>
  <si>
    <t>2023-01-10 17:37:10</t>
  </si>
  <si>
    <t>2024-07-06 12:49:30</t>
  </si>
  <si>
    <t>2023-12-01 23:25:48</t>
  </si>
  <si>
    <t>2024-06-17 23:29:17</t>
  </si>
  <si>
    <t>2023-02-22 07:42:17</t>
  </si>
  <si>
    <t>2024-12-17 17:41:37</t>
  </si>
  <si>
    <t>2024-06-25 08:09:46</t>
  </si>
  <si>
    <t>2024-12-25 14:02:57</t>
  </si>
  <si>
    <t>2024-02-24 12:59:57</t>
  </si>
  <si>
    <t>2024-09-25 23:55:41</t>
  </si>
  <si>
    <t>2024-02-14 10:37:08</t>
  </si>
  <si>
    <t>2023-11-28 22:25:26</t>
  </si>
  <si>
    <t>2023-10-08 11:09:39</t>
  </si>
  <si>
    <t>2024-10-01 15:43:10</t>
  </si>
  <si>
    <t>2024-11-03 03:25:27</t>
  </si>
  <si>
    <t>2024-10-17 08:25:51</t>
  </si>
  <si>
    <t>2023-03-16 11:11:20</t>
  </si>
  <si>
    <t>2023-06-25 18:17:29</t>
  </si>
  <si>
    <t>2024-01-07 04:12:08</t>
  </si>
  <si>
    <t>2024-09-27 08:03:02</t>
  </si>
  <si>
    <t>2023-11-14 18:12:56</t>
  </si>
  <si>
    <t>2023-02-21 08:20:34</t>
  </si>
  <si>
    <t>2024-01-02 03:00:44</t>
  </si>
  <si>
    <t>2024-03-31 01:42:37</t>
  </si>
  <si>
    <t>2023-11-04 18:45:20</t>
  </si>
  <si>
    <t>2024-06-17 13:16:02</t>
  </si>
  <si>
    <t>2024-12-17 19:09:13</t>
  </si>
  <si>
    <t>2023-11-03 01:52:20</t>
  </si>
  <si>
    <t>2024-05-10 12:41:28</t>
  </si>
  <si>
    <t>2023-04-10 06:55:07</t>
  </si>
  <si>
    <t>2023-05-04 03:17:11</t>
  </si>
  <si>
    <t>2024-08-06 03:15:59</t>
  </si>
  <si>
    <t>2023-06-09 15:21:33</t>
  </si>
  <si>
    <t>2023-11-20 10:00:25</t>
  </si>
  <si>
    <t>2024-06-09 21:17:30</t>
  </si>
  <si>
    <t>2023-09-07 04:39:30</t>
  </si>
  <si>
    <t>2023-09-10 15:53:07</t>
  </si>
  <si>
    <t>2024-08-05 05:21:52</t>
  </si>
  <si>
    <t>2023-04-21 08:39:39</t>
  </si>
  <si>
    <t>2024-08-19 16:52:24</t>
  </si>
  <si>
    <t>2023-10-04 16:38:00</t>
  </si>
  <si>
    <t>2023-12-19 09:01:29</t>
  </si>
  <si>
    <t>2024-10-02 13:37:16</t>
  </si>
  <si>
    <t>2023-12-06 08:33:31</t>
  </si>
  <si>
    <t>2023-08-06 07:33:17</t>
  </si>
  <si>
    <t>2023-09-11 07:56:48</t>
  </si>
  <si>
    <t>2023-10-01 12:42:25</t>
  </si>
  <si>
    <t>2024-10-24 21:29:09</t>
  </si>
  <si>
    <t>2023-12-26 16:14:22</t>
  </si>
  <si>
    <t>2024-07-03 03:03:30</t>
  </si>
  <si>
    <t>2023-05-03 14:08:43</t>
  </si>
  <si>
    <t>2023-07-11 06:37:21</t>
  </si>
  <si>
    <t>2023-12-17 10:18:03</t>
  </si>
  <si>
    <t>2023-10-04 19:33:13</t>
  </si>
  <si>
    <t>2023-12-03 11:55:59</t>
  </si>
  <si>
    <t>2024-08-29 00:16:19</t>
  </si>
  <si>
    <t>2024-07-04 06:48:02</t>
  </si>
  <si>
    <t>2024-08-01 03:32:11</t>
  </si>
  <si>
    <t>2024-08-12 18:25:10</t>
  </si>
  <si>
    <t>2023-05-28 21:33:21</t>
  </si>
  <si>
    <t>2024-02-14 16:27:34</t>
  </si>
  <si>
    <t>2024-07-07 07:48:24</t>
  </si>
  <si>
    <t>2023-04-26 12:46:16</t>
  </si>
  <si>
    <t>2024-07-09 12:22:16</t>
  </si>
  <si>
    <t>2024-07-25 02:09:44</t>
  </si>
  <si>
    <t>2024-08-04 03:04:56</t>
  </si>
  <si>
    <t>2023-05-28 11:20:06</t>
  </si>
  <si>
    <t>2024-12-06 15:57:05</t>
  </si>
  <si>
    <t>2024-08-29 01:43:56</t>
  </si>
  <si>
    <t>2023-02-13 00:18:22</t>
  </si>
  <si>
    <t>2023-06-13 12:48:25</t>
  </si>
  <si>
    <t>2024-02-11 13:59:35</t>
  </si>
  <si>
    <t>2024-09-05 16:14:50</t>
  </si>
  <si>
    <t>2023-09-19 01:22:56</t>
  </si>
  <si>
    <t>2024-12-19 04:44:11</t>
  </si>
  <si>
    <t>2024-08-25 13:02:42</t>
  </si>
  <si>
    <t>2023-07-28 14:45:26</t>
  </si>
  <si>
    <t>2024-06-14 02:02:25</t>
  </si>
  <si>
    <t>2023-01-26 23:28:19</t>
  </si>
  <si>
    <t>2024-10-04 07:57:53</t>
  </si>
  <si>
    <t>2023-04-12 18:47:01</t>
  </si>
  <si>
    <t>2023-11-25 22:52:40</t>
  </si>
  <si>
    <t>2024-11-16 03:53:25</t>
  </si>
  <si>
    <t>2023-07-16 13:39:11</t>
  </si>
  <si>
    <t>2023-01-08 04:17:40</t>
  </si>
  <si>
    <t>2023-07-25 10:49:51</t>
  </si>
  <si>
    <t>2023-06-15 12:59:28</t>
  </si>
  <si>
    <t>2023-09-17 20:10:47</t>
  </si>
  <si>
    <t>2024-02-15 02:40:49</t>
  </si>
  <si>
    <t>2023-12-12 23:42:43</t>
  </si>
  <si>
    <t>2023-04-23 04:27:52</t>
  </si>
  <si>
    <t>2023-12-21 03:22:06</t>
  </si>
  <si>
    <t>2024-06-11 15:38:07</t>
  </si>
  <si>
    <t>2023-03-28 12:17:35</t>
  </si>
  <si>
    <t>2023-01-20 14:09:33</t>
  </si>
  <si>
    <t>2024-10-11 02:02:17</t>
  </si>
  <si>
    <t>2023-02-09 10:09:32</t>
  </si>
  <si>
    <t>2024-11-23 11:06:18</t>
  </si>
  <si>
    <t>2023-01-15 01:17:17</t>
  </si>
  <si>
    <t>2024-01-27 00:12:07</t>
  </si>
  <si>
    <t>2023-08-11 17:30:20</t>
  </si>
  <si>
    <t>2024-04-20 07:55:50</t>
  </si>
  <si>
    <t>2024-05-05 05:39:38</t>
  </si>
  <si>
    <t>2024-03-29 11:44:49</t>
  </si>
  <si>
    <t>2023-04-08 14:02:07</t>
  </si>
  <si>
    <t>2024-08-31 06:17:47</t>
  </si>
  <si>
    <t>2024-07-30 13:34:23</t>
  </si>
  <si>
    <t>2024-05-30 15:59:29</t>
  </si>
  <si>
    <t>2023-10-17 02:29:54</t>
  </si>
  <si>
    <t>2023-12-22 23:10:19</t>
  </si>
  <si>
    <t>2024-11-09 06:53:48</t>
  </si>
  <si>
    <t>2023-09-28 08:46:51</t>
  </si>
  <si>
    <t>2024-01-05 17:09:34</t>
  </si>
  <si>
    <t>2024-09-06 12:41:21</t>
  </si>
  <si>
    <t>2023-09-30 17:43:32</t>
  </si>
  <si>
    <t>2024-03-12 13:49:59</t>
  </si>
  <si>
    <t>2023-08-31 04:44:40</t>
  </si>
  <si>
    <t>2024-01-27 23:33:50</t>
  </si>
  <si>
    <t>2024-01-16 13:03:40</t>
  </si>
  <si>
    <t>2023-08-01 09:17:05</t>
  </si>
  <si>
    <t>2024-03-10 19:29:23</t>
  </si>
  <si>
    <t>2023-07-19 19:02:23</t>
  </si>
  <si>
    <t>2024-01-24 05:02:11</t>
  </si>
  <si>
    <t>2024-01-06 09:13:15</t>
  </si>
  <si>
    <t>2023-05-15 12:19:44</t>
  </si>
  <si>
    <t>2024-05-11 06:12:45</t>
  </si>
  <si>
    <t>2024-10-27 15:11:29</t>
  </si>
  <si>
    <t>2024-11-29 17:29:51</t>
  </si>
  <si>
    <t>2024-04-12 04:16:28</t>
  </si>
  <si>
    <t>2023-10-22 09:31:44</t>
  </si>
  <si>
    <t>2023-07-07 00:24:51</t>
  </si>
  <si>
    <t>2024-03-23 11:11:42</t>
  </si>
  <si>
    <t>2023-05-02 17:42:13</t>
  </si>
  <si>
    <t>2023-07-11 08:04:58</t>
  </si>
  <si>
    <t>2023-02-24 18:06:34</t>
  </si>
  <si>
    <t>2024-06-18 15:32:57</t>
  </si>
  <si>
    <t>2024-11-16 18:29:30</t>
  </si>
  <si>
    <t>2023-03-27 12:55:52</t>
  </si>
  <si>
    <t>2023-08-11 07:17:05</t>
  </si>
  <si>
    <t>2023-09-05 13:14:06</t>
  </si>
  <si>
    <t>2023-03-26 16:29:22</t>
  </si>
  <si>
    <t>2024-04-28 01:21:58</t>
  </si>
  <si>
    <t>2023-03-09 01:03:15</t>
  </si>
  <si>
    <t>2023-11-09 05:20:40</t>
  </si>
  <si>
    <t>2024-06-11 03:57:16</t>
  </si>
  <si>
    <t>2023-01-07 15:09:12</t>
  </si>
  <si>
    <t>2023-06-21 01:51:44</t>
  </si>
  <si>
    <t>2023-08-08 07:44:19</t>
  </si>
  <si>
    <t>2023-11-13 08:37:58</t>
  </si>
  <si>
    <t>2024-10-13 21:12:14</t>
  </si>
  <si>
    <t>2024-04-08 17:02:51</t>
  </si>
  <si>
    <t>2023-04-14 01:26:46</t>
  </si>
  <si>
    <t>2024-06-05 06:19:21</t>
  </si>
  <si>
    <t>2024-11-08 19:12:56</t>
  </si>
  <si>
    <t>2023-12-05 13:34:38</t>
  </si>
  <si>
    <t>2024-11-13 08:43:29</t>
  </si>
  <si>
    <t>2024-04-20 09:23:27</t>
  </si>
  <si>
    <t>2023-12-11 18:30:34</t>
  </si>
  <si>
    <t>2024-03-06 05:58:50</t>
  </si>
  <si>
    <t>2024-11-10 13:33:33</t>
  </si>
  <si>
    <t>2024-10-07 14:48:40</t>
  </si>
  <si>
    <t>2023-08-31 09:07:29</t>
  </si>
  <si>
    <t>2024-08-28 08:12:38</t>
  </si>
  <si>
    <t>2023-03-19 16:34:31</t>
  </si>
  <si>
    <t>2024-09-24 21:38:45</t>
  </si>
  <si>
    <t>2024-01-07 23:11:02</t>
  </si>
  <si>
    <t>2024-06-08 19:00:35</t>
  </si>
  <si>
    <t>2024-10-07 07:30:38</t>
  </si>
  <si>
    <t>2023-08-20 19:03:49</t>
  </si>
  <si>
    <t>2024-04-06 15:24:12</t>
  </si>
  <si>
    <t>2023-06-08 23:17:53</t>
  </si>
  <si>
    <t>2023-12-15 18:52:39</t>
  </si>
  <si>
    <t>2024-02-05 00:18:00</t>
  </si>
  <si>
    <t>2023-09-26 05:40:35</t>
  </si>
  <si>
    <t>2024-07-30 16:29:36</t>
  </si>
  <si>
    <t>2023-04-07 16:08:00</t>
  </si>
  <si>
    <t>2024-04-08 18:30:27</t>
  </si>
  <si>
    <t>2023-08-21 16:57:55</t>
  </si>
  <si>
    <t>2023-10-22 15:22:09</t>
  </si>
  <si>
    <t>2024-02-25 21:07:18</t>
  </si>
  <si>
    <t>2023-08-21 18:25:32</t>
  </si>
  <si>
    <t>2023-01-21 07:40:50</t>
  </si>
  <si>
    <t>2024-08-06 06:11:11</t>
  </si>
  <si>
    <t>2024-11-02 04:03:44</t>
  </si>
  <si>
    <t>2024-09-18 13:47:35</t>
  </si>
  <si>
    <t>2023-01-31 01:18:00</t>
  </si>
  <si>
    <t>2024-05-23 16:04:38</t>
  </si>
  <si>
    <t>2023-09-02 03:28:06</t>
  </si>
  <si>
    <t>2024-06-12 19:22:39</t>
  </si>
  <si>
    <t>2024-01-04 22:10:40</t>
  </si>
  <si>
    <t>2024-11-11 21:40:55</t>
  </si>
  <si>
    <t>2023-01-20 12:41:57</t>
  </si>
  <si>
    <t>2024-07-09 18:12:41</t>
  </si>
  <si>
    <t>2023-12-30 16:36:27</t>
  </si>
  <si>
    <t>2024-04-24 06:50:19</t>
  </si>
  <si>
    <t>2023-03-03 12:10:59</t>
  </si>
  <si>
    <t>2023-10-21 13:05:14</t>
  </si>
  <si>
    <t>2024-03-11 05:42:38</t>
  </si>
  <si>
    <t>2024-02-25 18:12:05</t>
  </si>
  <si>
    <t>2023-11-21 10:49:44</t>
  </si>
  <si>
    <t>2024-07-23 18:02:22</t>
  </si>
  <si>
    <t>2023-09-12 13:08:57</t>
  </si>
  <si>
    <t>2023-07-06 12:43:59</t>
  </si>
  <si>
    <t>2024-11-29 14:34:38</t>
  </si>
  <si>
    <t>2023-09-26 11:31:01</t>
  </si>
  <si>
    <t>2024-10-22 18:22:54</t>
  </si>
  <si>
    <t>2023-12-17 14:40:52</t>
  </si>
  <si>
    <t>2023-10-28 20:18:06</t>
  </si>
  <si>
    <t>2023-01-17 18:59:37</t>
  </si>
  <si>
    <t>2023-02-08 22:28:40</t>
  </si>
  <si>
    <t>2023-06-30 16:33:41</t>
  </si>
  <si>
    <t>2024-10-14 11:48:18</t>
  </si>
  <si>
    <t>2024-09-15 23:00:29</t>
  </si>
  <si>
    <t>2023-09-08 09:51:39</t>
  </si>
  <si>
    <t>2023-08-11 10:12:17</t>
  </si>
  <si>
    <t>2023-06-22 01:13:27</t>
  </si>
  <si>
    <t>2024-04-20 00:37:48</t>
  </si>
  <si>
    <t>2023-10-05 02:51:15</t>
  </si>
  <si>
    <t>2023-11-29 02:48:15</t>
  </si>
  <si>
    <t>2023-01-03 10:24:18</t>
  </si>
  <si>
    <t>2023-09-25 20:54:57</t>
  </si>
  <si>
    <t>2024-12-03 19:19:32</t>
  </si>
  <si>
    <t>2024-03-02 01:13:56</t>
  </si>
  <si>
    <t>2024-09-14 17:48:20</t>
  </si>
  <si>
    <t>2023-08-06 14:51:19</t>
  </si>
  <si>
    <t>2024-11-19 19:29:51</t>
  </si>
  <si>
    <t>2024-09-04 21:15:57</t>
  </si>
  <si>
    <t>2024-07-15 01:14:32</t>
  </si>
  <si>
    <t>2024-09-25 02:01:34</t>
  </si>
  <si>
    <t>2024-12-28 10:40:30</t>
  </si>
  <si>
    <t>2024-01-19 08:13:36</t>
  </si>
  <si>
    <t>2024-10-28 14:33:12</t>
  </si>
  <si>
    <t>2023-06-24 05:47:19</t>
  </si>
  <si>
    <t>2024-04-14 01:32:17</t>
  </si>
  <si>
    <t>2023-10-30 07:20:41</t>
  </si>
  <si>
    <t>2023-10-07 00:07:05</t>
  </si>
  <si>
    <t>2024-07-17 20:24:28</t>
  </si>
  <si>
    <t>2023-10-09 16:21:48</t>
  </si>
  <si>
    <t>2024-08-24 13:40:59</t>
  </si>
  <si>
    <t>2024-08-25 02:49:27</t>
  </si>
  <si>
    <t>2024-03-22 17:40:25</t>
  </si>
  <si>
    <t>2023-03-04 14:27:55</t>
  </si>
  <si>
    <t>2023-05-02 06:01:21</t>
  </si>
  <si>
    <t>2024-09-25 06:24:24</t>
  </si>
  <si>
    <t>2024-06-12 09:09:24</t>
  </si>
  <si>
    <t>2024-06-08 08:47:19</t>
  </si>
  <si>
    <t>2023-04-12 14:24:12</t>
  </si>
  <si>
    <t>2024-05-07 16:03:55</t>
  </si>
  <si>
    <t>2024-07-27 15:29:14</t>
  </si>
  <si>
    <t>2023-01-23 21:00:21</t>
  </si>
  <si>
    <t>2023-10-16 20:39:28</t>
  </si>
  <si>
    <t>2024-03-16 06:54:02</t>
  </si>
  <si>
    <t>2023-10-18 16:27:41</t>
  </si>
  <si>
    <t>2024-04-23 10:23:49</t>
  </si>
  <si>
    <t>2023-03-31 17:40:46</t>
  </si>
  <si>
    <t>2023-07-25 19:35:30</t>
  </si>
  <si>
    <t>2023-09-17 23:06:00</t>
  </si>
  <si>
    <t>2024-03-03 07:53:41</t>
  </si>
  <si>
    <t>2023-12-17 21:58:55</t>
  </si>
  <si>
    <t>2024-02-02 12:26:06</t>
  </si>
  <si>
    <t>2023-07-14 17:50:58</t>
  </si>
  <si>
    <t>2024-08-12 14:02:21</t>
  </si>
  <si>
    <t>2023-09-02 22:27:00</t>
  </si>
  <si>
    <t>2024-08-10 05:05:40</t>
  </si>
  <si>
    <t>2024-12-29 15:52:38</t>
  </si>
  <si>
    <t>2023-08-12 11:01:37</t>
  </si>
  <si>
    <t>2023-07-14 09:05:20</t>
  </si>
  <si>
    <t>2023-01-09 12:25:01</t>
  </si>
  <si>
    <t>2023-01-02 21:15:50</t>
  </si>
  <si>
    <t>2023-04-09 13:23:50</t>
  </si>
  <si>
    <t>2024-10-17 02:35:25</t>
  </si>
  <si>
    <t>2023-07-19 23:25:12</t>
  </si>
  <si>
    <t>2024-06-13 05:35:54</t>
  </si>
  <si>
    <t>2023-10-06 02:12:58</t>
  </si>
  <si>
    <t>2024-11-02 17:12:12</t>
  </si>
  <si>
    <t>2024-11-29 08:44:12</t>
  </si>
  <si>
    <t>2023-06-11 03:51:44</t>
  </si>
  <si>
    <t>2024-01-26 13:58:52</t>
  </si>
  <si>
    <t>2023-10-27 23:51:36</t>
  </si>
  <si>
    <t>2024-10-19 15:54:55</t>
  </si>
  <si>
    <t>2024-04-24 22:54:00</t>
  </si>
  <si>
    <t>2024-06-24 20:28:54</t>
  </si>
  <si>
    <t>2023-01-20 22:55:12</t>
  </si>
  <si>
    <t>2024-01-20 06:07:43</t>
  </si>
  <si>
    <t>2023-11-17 14:50:28</t>
  </si>
  <si>
    <t>2023-12-05 09:11:48</t>
  </si>
  <si>
    <t>2023-10-24 21:23:38</t>
  </si>
  <si>
    <t>2024-07-20 18:29:37</t>
  </si>
  <si>
    <t>2024-03-25 17:13:10</t>
  </si>
  <si>
    <t>2024-11-06 07:21:02</t>
  </si>
  <si>
    <t>2024-08-18 08:45:03</t>
  </si>
  <si>
    <t>2024-01-02 19:04:25</t>
  </si>
  <si>
    <t>2023-05-31 12:20:28</t>
  </si>
  <si>
    <t>2023-12-31 01:22:05</t>
  </si>
  <si>
    <t>2024-10-04 13:48:19</t>
  </si>
  <si>
    <t>2023-09-18 18:04:53</t>
  </si>
  <si>
    <t>2023-03-23 08:10:58</t>
  </si>
  <si>
    <t>2024-12-05 03:26:54</t>
  </si>
  <si>
    <t>2023-01-14 04:50:47</t>
  </si>
  <si>
    <t>2024-09-26 20:22:11</t>
  </si>
  <si>
    <t>2024-12-17 00:10:19</t>
  </si>
  <si>
    <t>2024-04-14 10:17:56</t>
  </si>
  <si>
    <t>2023-03-18 17:12:48</t>
  </si>
  <si>
    <t>2023-06-17 04:24:52</t>
  </si>
  <si>
    <t>2024-11-15 07:26:55</t>
  </si>
  <si>
    <t>2024-08-28 11:07:51</t>
  </si>
  <si>
    <t>2023-02-11 01:34:56</t>
  </si>
  <si>
    <t>2023-11-12 20:57:06</t>
  </si>
  <si>
    <t>2023-12-30 04:55:35</t>
  </si>
  <si>
    <t>2023-02-25 11:37:51</t>
  </si>
  <si>
    <t>2024-11-05 12:22:09</t>
  </si>
  <si>
    <t>2024-11-19 09:16:36</t>
  </si>
  <si>
    <t>2024-10-24 08:20:41</t>
  </si>
  <si>
    <t>2023-12-09 05:11:04</t>
  </si>
  <si>
    <t>2024-10-13 10:58:58</t>
  </si>
  <si>
    <t>2023-05-18 17:42:56</t>
  </si>
  <si>
    <t>2024-07-16 07:54:17</t>
  </si>
  <si>
    <t>2023-04-16 03:05:25</t>
  </si>
  <si>
    <t>2023-04-09 09:01:00</t>
  </si>
  <si>
    <t>2024-04-06 12:28:59</t>
  </si>
  <si>
    <t>2024-07-10 19:02:01</t>
  </si>
  <si>
    <t>2024-08-27 04:28:06</t>
  </si>
  <si>
    <t>2023-11-14 00:41:39</t>
  </si>
  <si>
    <t>2024-11-25 03:59:18</t>
  </si>
  <si>
    <t>2023-08-17 18:03:27</t>
  </si>
  <si>
    <t>2023-10-04 00:34:19</t>
  </si>
  <si>
    <t>2023-02-13 20:44:52</t>
  </si>
  <si>
    <t>2024-05-06 18:09:49</t>
  </si>
  <si>
    <t>2023-02-11 05:57:45</t>
  </si>
  <si>
    <t>2024-01-30 02:40:06</t>
  </si>
  <si>
    <t>2024-11-19 15:07:02</t>
  </si>
  <si>
    <t>2023-01-16 09:24:39</t>
  </si>
  <si>
    <t>2023-06-07 00:34:27</t>
  </si>
  <si>
    <t>2024-02-15 04:08:25</t>
  </si>
  <si>
    <t>2024-11-17 03:15:08</t>
  </si>
  <si>
    <t>2024-07-21 09:05:41</t>
  </si>
  <si>
    <t>2023-11-01 08:59:19</t>
  </si>
  <si>
    <t>2024-02-21 11:59:35</t>
  </si>
  <si>
    <t>2023-08-23 20:04:11</t>
  </si>
  <si>
    <t>2023-09-18 04:56:25</t>
  </si>
  <si>
    <t>2023-06-14 19:28:11</t>
  </si>
  <si>
    <t>2024-10-14 17:38:44</t>
  </si>
  <si>
    <t>2023-02-14 11:20:56</t>
  </si>
  <si>
    <t>2023-12-05 00:26:10</t>
  </si>
  <si>
    <t>2023-01-17 11:41:35</t>
  </si>
  <si>
    <t>2023-07-20 05:15:38</t>
  </si>
  <si>
    <t>2023-11-16 12:33:33</t>
  </si>
  <si>
    <t>2024-02-03 03:02:11</t>
  </si>
  <si>
    <t>2023-02-06 06:13:57</t>
  </si>
  <si>
    <t>2023-04-24 03:49:35</t>
  </si>
  <si>
    <t>2024-04-04 00:37:05</t>
  </si>
  <si>
    <t>2024-02-20 11:10:15</t>
  </si>
  <si>
    <t>2024-02-06 23:01:26</t>
  </si>
  <si>
    <t>2023-11-08 17:39:48</t>
  </si>
  <si>
    <t>2023-09-11 21:05:16</t>
  </si>
  <si>
    <t>2023-03-03 00:30:07</t>
  </si>
  <si>
    <t>2024-05-29 02:01:41</t>
  </si>
  <si>
    <t>2023-02-17 18:11:44</t>
  </si>
  <si>
    <t>2024-12-13 18:47:08</t>
  </si>
  <si>
    <t>2023-12-06 04:10:42</t>
  </si>
  <si>
    <t>2023-06-04 15:37:45</t>
  </si>
  <si>
    <t>2023-10-15 19:50:08</t>
  </si>
  <si>
    <t>2024-07-20 03:53:32</t>
  </si>
  <si>
    <t>2024-12-04 14:18:26</t>
  </si>
  <si>
    <t>2024-09-16 19:26:59</t>
  </si>
  <si>
    <t>2024-04-20 05:00:38</t>
  </si>
  <si>
    <t>2023-01-19 00:11:46</t>
  </si>
  <si>
    <t>2023-11-23 05:10:21</t>
  </si>
  <si>
    <t>2024-08-19 13:57:11</t>
  </si>
  <si>
    <t>2023-11-09 21:24:21</t>
  </si>
  <si>
    <t>2023-05-29 04:51:23</t>
  </si>
  <si>
    <t>2024-12-22 23:15:50</t>
  </si>
  <si>
    <t>2024-01-07 15:53:00</t>
  </si>
  <si>
    <t>2023-02-28 11:10:37</t>
  </si>
  <si>
    <t>2024-04-18 20:53:16</t>
  </si>
  <si>
    <t>2024-03-07 03:52:56</t>
  </si>
  <si>
    <t>2024-07-27 09:38:48</t>
  </si>
  <si>
    <t>2024-09-06 05:23:18</t>
  </si>
  <si>
    <t>2024-12-16 19:47:30</t>
  </si>
  <si>
    <t>2023-06-02 11:03:54</t>
  </si>
  <si>
    <t>2024-10-16 22:12:35</t>
  </si>
  <si>
    <t>2024-02-08 23:12:29</t>
  </si>
  <si>
    <t>2023-09-02 23:54:36</t>
  </si>
  <si>
    <t>2024-06-15 07:14:33</t>
  </si>
  <si>
    <t>2024-09-21 19:10:47</t>
  </si>
  <si>
    <t>2024-10-02 18:00:05</t>
  </si>
  <si>
    <t>2023-08-11 21:53:09</t>
  </si>
  <si>
    <t>2023-01-15 11:30:32</t>
  </si>
  <si>
    <t>2024-11-14 13:55:38</t>
  </si>
  <si>
    <t>2024-07-24 18:51:42</t>
  </si>
  <si>
    <t>2023-12-14 13:40:31</t>
  </si>
  <si>
    <t>2024-12-20 05:33:30</t>
  </si>
  <si>
    <t>2023-03-23 16:56:36</t>
  </si>
  <si>
    <t>2023-07-15 15:45:05</t>
  </si>
  <si>
    <t>2024-12-26 17:47:29</t>
  </si>
  <si>
    <t>2023-05-01 15:25:17</t>
  </si>
  <si>
    <t>2024-10-07 20:39:06</t>
  </si>
  <si>
    <t>2023-10-28 02:46:49</t>
  </si>
  <si>
    <t>2024-06-06 02:45:51</t>
  </si>
  <si>
    <t>2023-08-29 08:56:27</t>
  </si>
  <si>
    <t>2023-11-20 18:46:03</t>
  </si>
  <si>
    <t>2024-12-20 11:23:56</t>
  </si>
  <si>
    <t>2024-06-21 09:15:17</t>
  </si>
  <si>
    <t>2023-06-15 21:45:07</t>
  </si>
  <si>
    <t>2024-07-04 05:20:26</t>
  </si>
  <si>
    <t>2024-03-14 05:15:23</t>
  </si>
  <si>
    <t>2023-02-25 02:52:13</t>
  </si>
  <si>
    <t>2023-10-30 10:15:53</t>
  </si>
  <si>
    <t>2024-11-03 12:11:06</t>
  </si>
  <si>
    <t>2023-12-11 00:59:17</t>
  </si>
  <si>
    <t>2024-01-01 15:19:53</t>
  </si>
  <si>
    <t>2023-03-15 04:31:35</t>
  </si>
  <si>
    <t>2023-04-06 06:33:02</t>
  </si>
  <si>
    <t>2024-04-02 04:48:52</t>
  </si>
  <si>
    <t>2024-01-28 02:29:03</t>
  </si>
  <si>
    <t>2023-10-04 23:56:02</t>
  </si>
  <si>
    <t>2023-08-23 05:28:06</t>
  </si>
  <si>
    <t>2023-08-27 13:08:14</t>
  </si>
  <si>
    <t>2023-10-11 23:50:53</t>
  </si>
  <si>
    <t>2023-09-21 16:10:02</t>
  </si>
  <si>
    <t>2024-06-21 13:38:06</t>
  </si>
  <si>
    <t>2024-01-12 08:18:46</t>
  </si>
  <si>
    <t>2023-01-20 02:28:42</t>
  </si>
  <si>
    <t>2024-11-23 19:51:56</t>
  </si>
  <si>
    <t>2023-07-31 15:45:48</t>
  </si>
  <si>
    <t>2024-02-08 18:49:39</t>
  </si>
  <si>
    <t>2024-09-23 14:59:00</t>
  </si>
  <si>
    <t>2024-12-22 02:49:20</t>
  </si>
  <si>
    <t>2023-12-10 19:08:51</t>
  </si>
  <si>
    <t>2023-11-20 14:23:14</t>
  </si>
  <si>
    <t>2023-01-12 13:25:23</t>
  </si>
  <si>
    <t>2023-08-05 06:43:57</t>
  </si>
  <si>
    <t>2023-02-08 07:52:36</t>
  </si>
  <si>
    <t>2024-08-30 09:51:17</t>
  </si>
  <si>
    <t>2023-10-29 03:36:08</t>
  </si>
  <si>
    <t>2024-03-22 03:04:20</t>
  </si>
  <si>
    <t>2023-09-03 23:16:19</t>
  </si>
  <si>
    <t>2023-01-03 01:38:39</t>
  </si>
  <si>
    <t>2024-04-03 10:01:01</t>
  </si>
  <si>
    <t>2023-04-20 20:58:47</t>
  </si>
  <si>
    <t>2024-08-20 03:05:39</t>
  </si>
  <si>
    <t>2023-05-10 18:26:22</t>
  </si>
  <si>
    <t>2024-03-22 04:31:57</t>
  </si>
  <si>
    <t>2024-06-05 22:23:02</t>
  </si>
  <si>
    <t>2023-05-15 07:56:55</t>
  </si>
  <si>
    <t>2023-03-28 15:12:48</t>
  </si>
  <si>
    <t>2024-10-15 17:00:27</t>
  </si>
  <si>
    <t>2023-01-14 03:23:11</t>
  </si>
  <si>
    <t>2024-09-28 22:00:50</t>
  </si>
  <si>
    <t>2023-01-07 06:23:33</t>
  </si>
  <si>
    <t>2023-10-22 16:49:46</t>
  </si>
  <si>
    <t>2023-12-31 20:20:59</t>
  </si>
  <si>
    <t>2023-02-12 02:24:15</t>
  </si>
  <si>
    <t>2024-06-18 21:23:23</t>
  </si>
  <si>
    <t>2023-06-06 21:39:14</t>
  </si>
  <si>
    <t>2024-02-23 01:57:22</t>
  </si>
  <si>
    <t>2023-06-28 03:14:11</t>
  </si>
  <si>
    <t>2024-06-15 17:27:48</t>
  </si>
  <si>
    <t>2024-02-07 09:14:41</t>
  </si>
  <si>
    <t>2024-11-27 12:55:59</t>
  </si>
  <si>
    <t>2023-09-30 19:11:08</t>
  </si>
  <si>
    <t>2024-05-05 20:15:42</t>
  </si>
  <si>
    <t>2024-09-12 23:27:43</t>
  </si>
  <si>
    <t>2024-01-01 02:11:25</t>
  </si>
  <si>
    <t>2023-10-17 01:02:17</t>
  </si>
  <si>
    <t>2024-05-27 01:50:39</t>
  </si>
  <si>
    <t>2024-10-22 21:18:06</t>
  </si>
  <si>
    <t>2024-09-20 03:45:23</t>
  </si>
  <si>
    <t>2023-11-10 13:28:02</t>
  </si>
  <si>
    <t>2024-12-27 01:05:32</t>
  </si>
  <si>
    <t>2023-12-31 07:12:31</t>
  </si>
  <si>
    <t>2024-07-19 17:40:17</t>
  </si>
  <si>
    <t>2023-10-12 23:12:36</t>
  </si>
  <si>
    <t>2024-06-30 21:02:02</t>
  </si>
  <si>
    <t>2024-09-27 12:25:52</t>
  </si>
  <si>
    <t>2023-12-07 07:55:14</t>
  </si>
  <si>
    <t>2024-07-11 15:28:31</t>
  </si>
  <si>
    <t>2023-03-21 12:22:45</t>
  </si>
  <si>
    <t>2024-05-15 02:12:01</t>
  </si>
  <si>
    <t>2024-09-19 00:00:50</t>
  </si>
  <si>
    <t>2023-07-16 01:58:20</t>
  </si>
  <si>
    <t>2023-04-12 11:28:59</t>
  </si>
  <si>
    <t>2024-08-21 17:03:27</t>
  </si>
  <si>
    <t>2024-09-03 18:59:01</t>
  </si>
  <si>
    <t>2023-06-29 20:07:11</t>
  </si>
  <si>
    <t>2023-05-18 10:24:54</t>
  </si>
  <si>
    <t>2024-06-22 14:27:26</t>
  </si>
  <si>
    <t>2023-07-01 18:50:37</t>
  </si>
  <si>
    <t>2023-08-10 02:04:56</t>
  </si>
  <si>
    <t>2023-04-28 17:20:08</t>
  </si>
  <si>
    <t>2024-01-11 10:24:39</t>
  </si>
  <si>
    <t>2024-03-14 15:28:38</t>
  </si>
  <si>
    <t>2023-07-08 21:40:40</t>
  </si>
  <si>
    <t>2023-01-31 05:40:50</t>
  </si>
  <si>
    <t>2023-06-02 18:21:56</t>
  </si>
  <si>
    <t>2023-08-18 21:47:59</t>
  </si>
  <si>
    <t>2023-07-10 21:51:43</t>
  </si>
  <si>
    <t>2024-09-07 03:17:25</t>
  </si>
  <si>
    <t>2023-06-07 18:05:44</t>
  </si>
  <si>
    <t>2023-06-22 04:08:40</t>
  </si>
  <si>
    <t>2024-04-03 11:28:37</t>
  </si>
  <si>
    <t>2024-06-10 17:44:01</t>
  </si>
  <si>
    <t>2024-07-18 21:13:47</t>
  </si>
  <si>
    <t>2024-06-05 00:28:55</t>
  </si>
  <si>
    <t>2023-12-29 02:38:39</t>
  </si>
  <si>
    <t>2023-08-14 18:30:42</t>
  </si>
  <si>
    <t>2024-05-04 17:58:46</t>
  </si>
  <si>
    <t>2024-04-25 06:12:02</t>
  </si>
  <si>
    <t>2023-02-26 16:50:00</t>
  </si>
  <si>
    <t>2023-12-11 15:35:21</t>
  </si>
  <si>
    <t>2024-10-22 19:50:30</t>
  </si>
  <si>
    <t>2024-01-27 10:25:22</t>
  </si>
  <si>
    <t>2023-06-16 02:07:56</t>
  </si>
  <si>
    <t>2024-06-26 11:54:18</t>
  </si>
  <si>
    <t>2024-01-13 22:16:33</t>
  </si>
  <si>
    <t>2024-05-17 16:59:07</t>
  </si>
  <si>
    <t>2023-07-13 11:11:13</t>
  </si>
  <si>
    <t>2024-06-04 17:10:53</t>
  </si>
  <si>
    <t>2024-12-03 12:01:30</t>
  </si>
  <si>
    <t>2023-11-10 19:18:27</t>
  </si>
  <si>
    <t>2023-01-17 00:00:43</t>
  </si>
  <si>
    <t>2023-02-26 21:12:50</t>
  </si>
  <si>
    <t>2023-06-06 15:48:48</t>
  </si>
  <si>
    <t>2024-09-11 19:43:11</t>
  </si>
  <si>
    <t>2024-06-21 01:57:15</t>
  </si>
  <si>
    <t>2023-01-02 13:57:47</t>
  </si>
  <si>
    <t>2024-08-22 22:15:35</t>
  </si>
  <si>
    <t>2023-12-27 15:36:05</t>
  </si>
  <si>
    <t>2024-02-10 20:28:18</t>
  </si>
  <si>
    <t>2023-04-27 10:40:22</t>
  </si>
  <si>
    <t>2023-07-25 06:27:02</t>
  </si>
  <si>
    <t>2023-05-23 02:50:39</t>
  </si>
  <si>
    <t>2024-12-02 06:49:21</t>
  </si>
  <si>
    <t>2023-04-06 13:51:04</t>
  </si>
  <si>
    <t>2024-07-24 10:06:03</t>
  </si>
  <si>
    <t>2023-05-01 22:43:19</t>
  </si>
  <si>
    <t>2024-01-19 15:31:38</t>
  </si>
  <si>
    <t>2024-07-11 08:10:29</t>
  </si>
  <si>
    <t>2024-06-05 12:09:47</t>
  </si>
  <si>
    <t>2024-08-29 09:01:58</t>
  </si>
  <si>
    <t>2024-01-17 12:25:23</t>
  </si>
  <si>
    <t>2024-04-20 23:59:31</t>
  </si>
  <si>
    <t>2023-04-29 19:37:03</t>
  </si>
  <si>
    <t>2024-06-13 14:21:33</t>
  </si>
  <si>
    <t>2024-08-21 06:50:12</t>
  </si>
  <si>
    <t>2024-07-17 16:01:38</t>
  </si>
  <si>
    <t>2024-06-29 09:59:27</t>
  </si>
  <si>
    <t>2023-04-23 19:03:56</t>
  </si>
  <si>
    <t>2023-05-25 16:10:10</t>
  </si>
  <si>
    <t>2024-11-04 07:10:00</t>
  </si>
  <si>
    <t>2023-05-16 00:00:36</t>
  </si>
  <si>
    <t>2024-08-26 19:42:28</t>
  </si>
  <si>
    <t>2024-11-21 18:13:17</t>
  </si>
  <si>
    <t>2024-03-11 01:19:48</t>
  </si>
  <si>
    <t>2024-07-22 05:32:11</t>
  </si>
  <si>
    <t>2024-08-12 00:53:53</t>
  </si>
  <si>
    <t>2024-02-10 23:23:31</t>
  </si>
  <si>
    <t>2024-02-17 07:14:41</t>
  </si>
  <si>
    <t>2024-03-04 02:52:34</t>
  </si>
  <si>
    <t>2024-04-08 12:40:01</t>
  </si>
  <si>
    <t>2023-12-22 20:15:06</t>
  </si>
  <si>
    <t>2023-06-04 08:19:43</t>
  </si>
  <si>
    <t>2024-07-29 02:31:49</t>
  </si>
  <si>
    <t>2024-05-26 18:32:37</t>
  </si>
  <si>
    <t>2024-08-09 23:15:14</t>
  </si>
  <si>
    <t>2023-05-21 04:07:13</t>
  </si>
  <si>
    <t>2024-02-01 05:46:21</t>
  </si>
  <si>
    <t>2023-05-13 16:31:31</t>
  </si>
  <si>
    <t>2024-07-19 14:45:04</t>
  </si>
  <si>
    <t>2024-01-05 02:33:30</t>
  </si>
  <si>
    <t>2024-12-18 00:59:39</t>
  </si>
  <si>
    <t>2024-03-31 14:51:04</t>
  </si>
  <si>
    <t>2023-11-21 02:04:05</t>
  </si>
  <si>
    <t>2023-03-15 05:59:11</t>
  </si>
  <si>
    <t>2023-01-30 01:56:17</t>
  </si>
  <si>
    <t>2023-06-08 11:37:01</t>
  </si>
  <si>
    <t>2024-07-16 16:39:55</t>
  </si>
  <si>
    <t>2023-08-14 15:35:29</t>
  </si>
  <si>
    <t>2024-06-06 05:41:04</t>
  </si>
  <si>
    <t>2023-06-21 09:09:46</t>
  </si>
  <si>
    <t>2024-09-29 12:36:54</t>
  </si>
  <si>
    <t>2024-04-13 19:41:52</t>
  </si>
  <si>
    <t>2023-02-14 06:58:07</t>
  </si>
  <si>
    <t>2023-02-24 23:57:00</t>
  </si>
  <si>
    <t>2024-01-06 19:26:30</t>
  </si>
  <si>
    <t>2024-02-21 22:12:50</t>
  </si>
  <si>
    <t>2024-03-26 10:44:27</t>
  </si>
  <si>
    <t>2024-09-11 12:25:09</t>
  </si>
  <si>
    <t>2024-03-09 23:02:53</t>
  </si>
  <si>
    <t>2023-07-12 03:03:51</t>
  </si>
  <si>
    <t>2023-03-27 05:37:50</t>
  </si>
  <si>
    <t>2024-12-20 02:38:18</t>
  </si>
  <si>
    <t>2024-02-21 01:46:20</t>
  </si>
  <si>
    <t>2023-11-10 12:00:25</t>
  </si>
  <si>
    <t>2024-02-27 06:42:16</t>
  </si>
  <si>
    <t>2023-12-03 04:37:57</t>
  </si>
  <si>
    <t>2024-10-24 06:53:04</t>
  </si>
  <si>
    <t>2024-07-30 04:48:45</t>
  </si>
  <si>
    <t>2023-06-08 13:04:38</t>
  </si>
  <si>
    <t>2023-12-09 12:29:06</t>
  </si>
  <si>
    <t>2023-03-03 10:43:22</t>
  </si>
  <si>
    <t>2023-08-19 16:46:53</t>
  </si>
  <si>
    <t>2023-04-12 15:51:48</t>
  </si>
  <si>
    <t>2024-01-10 09:35:20</t>
  </si>
  <si>
    <t>2024-01-23 21:44:09</t>
  </si>
  <si>
    <t>2024-11-23 15:29:07</t>
  </si>
  <si>
    <t>2024-09-01 08:34:43</t>
  </si>
  <si>
    <t>2023-12-16 03:38:18</t>
  </si>
  <si>
    <t>2024-08-24 16:36:12</t>
  </si>
  <si>
    <t>2023-12-08 23:20:38</t>
  </si>
  <si>
    <t>2024-11-20 04:15:30</t>
  </si>
  <si>
    <t>2023-09-07 17:47:58</t>
  </si>
  <si>
    <t>2024-10-23 11:54:11</t>
  </si>
  <si>
    <t>2024-12-09 16:57:27</t>
  </si>
  <si>
    <t>2024-12-11 02:32:25</t>
  </si>
  <si>
    <t>2024-11-08 07:32:05</t>
  </si>
  <si>
    <t>2024-09-06 15:36:33</t>
  </si>
  <si>
    <t>2023-06-22 02:41:03</t>
  </si>
  <si>
    <t>2023-04-11 13:34:52</t>
  </si>
  <si>
    <t>2023-09-04 06:34:21</t>
  </si>
  <si>
    <t>2024-08-10 08:00:53</t>
  </si>
  <si>
    <t>2024-02-24 05:41:55</t>
  </si>
  <si>
    <t>2024-10-03 01:18:08</t>
  </si>
  <si>
    <t>2024-02-15 18:44:30</t>
  </si>
  <si>
    <t>2023-08-12 12:29:13</t>
  </si>
  <si>
    <t>2024-12-02 19:57:49</t>
  </si>
  <si>
    <t>2024-11-05 05:04:06</t>
  </si>
  <si>
    <t>2024-04-28 14:30:26</t>
  </si>
  <si>
    <t>2024-03-01 00:24:36</t>
  </si>
  <si>
    <t>2023-07-18 03:36:59</t>
  </si>
  <si>
    <t>2023-04-01 12:39:40</t>
  </si>
  <si>
    <t>2024-01-09 02:55:34</t>
  </si>
  <si>
    <t>2024-04-16 00:15:43</t>
  </si>
  <si>
    <t>2023-01-11 11:08:27</t>
  </si>
  <si>
    <t>2023-05-10 08:13:07</t>
  </si>
  <si>
    <t>2023-05-06 07:51:02</t>
  </si>
  <si>
    <t>2023-06-26 11:48:47</t>
  </si>
  <si>
    <t>2024-06-24 13:10:52</t>
  </si>
  <si>
    <t>2024-10-08 14:10:23</t>
  </si>
  <si>
    <t>2024-06-14 03:30:01</t>
  </si>
  <si>
    <t>2023-10-28 14:27:40</t>
  </si>
  <si>
    <t>2023-02-07 04:08:04</t>
  </si>
  <si>
    <t>2023-08-28 05:11:54</t>
  </si>
  <si>
    <t>2024-10-26 14:22:09</t>
  </si>
  <si>
    <t>2023-12-07 16:40:53</t>
  </si>
  <si>
    <t>2023-02-25 04:19:49</t>
  </si>
  <si>
    <t>2023-02-27 01:35:39</t>
  </si>
  <si>
    <t>2023-09-06 00:54:58</t>
  </si>
  <si>
    <t>2023-09-19 20:21:49</t>
  </si>
  <si>
    <t>2023-10-22 19:44:59</t>
  </si>
  <si>
    <t>2023-08-05 03:48:44</t>
  </si>
  <si>
    <t>2023-07-30 04:43:13</t>
  </si>
  <si>
    <t>2024-07-20 19:57:13</t>
  </si>
  <si>
    <t>2023-05-13 22:21:57</t>
  </si>
  <si>
    <t>2024-02-09 18:11:22</t>
  </si>
  <si>
    <t>2024-04-30 14:41:28</t>
  </si>
  <si>
    <t>2024-09-12 10:19:15</t>
  </si>
  <si>
    <t>2023-09-02 15:08:57</t>
  </si>
  <si>
    <t>2023-09-14 07:29:33</t>
  </si>
  <si>
    <t>2024-01-29 22:17:16</t>
  </si>
  <si>
    <t>2024-02-18 16:49:39</t>
  </si>
  <si>
    <t>2023-11-24 11:50:06</t>
  </si>
  <si>
    <t>2024-10-04 00:39:51</t>
  </si>
  <si>
    <t>2024-05-02 17:47:44</t>
  </si>
  <si>
    <t>2023-06-07 02:02:03</t>
  </si>
  <si>
    <t>2024-02-10 00:01:48</t>
  </si>
  <si>
    <t>2023-10-28 04:14:25</t>
  </si>
  <si>
    <t>2023-11-30 05:05:11</t>
  </si>
  <si>
    <t>2024-01-02 11:46:23</t>
  </si>
  <si>
    <t>2024-01-01 00:43:48</t>
  </si>
  <si>
    <t>2023-01-22 01:12:08</t>
  </si>
  <si>
    <t>2023-01-30 13:37:09</t>
  </si>
  <si>
    <t>2024-07-12 11:55:01</t>
  </si>
  <si>
    <t>2024-02-10 14:37:52</t>
  </si>
  <si>
    <t>2024-08-02 21:52:47</t>
  </si>
  <si>
    <t>2024-03-27 17:24:12</t>
  </si>
  <si>
    <t>2024-03-15 08:59:55</t>
  </si>
  <si>
    <t>2023-12-18 15:30:12</t>
  </si>
  <si>
    <t>2024-08-22 23:43:12</t>
  </si>
  <si>
    <t>2024-04-09 07:38:55</t>
  </si>
  <si>
    <t>2024-10-25 04:47:11</t>
  </si>
  <si>
    <t>2023-07-21 23:36:14</t>
  </si>
  <si>
    <t>2023-12-07 05:00:02</t>
  </si>
  <si>
    <t>2024-09-24 11:25:30</t>
  </si>
  <si>
    <t>2023-01-25 09:30:32</t>
  </si>
  <si>
    <t>2023-10-16 06:03:23</t>
  </si>
  <si>
    <t>2024-01-16 20:21:42</t>
  </si>
  <si>
    <t>2023-07-15 05:31:50</t>
  </si>
  <si>
    <t>2024-06-04 21:33:42</t>
  </si>
  <si>
    <t>2023-05-02 10:24:10</t>
  </si>
  <si>
    <t>2023-05-27 17:48:49</t>
  </si>
  <si>
    <t>2023-10-11 03:24:23</t>
  </si>
  <si>
    <t>2024-09-29 05:18:52</t>
  </si>
  <si>
    <t>2024-02-10 19:00:42</t>
  </si>
  <si>
    <t>2023-06-19 22:07:11</t>
  </si>
  <si>
    <t>2023-10-14 08:47:34</t>
  </si>
  <si>
    <t>2023-06-13 14:16:02</t>
  </si>
  <si>
    <t>2023-10-15 18:22:32</t>
  </si>
  <si>
    <t>2024-10-20 00:40:34</t>
  </si>
  <si>
    <t>2023-03-03 04:52:57</t>
  </si>
  <si>
    <t>2024-05-11 23:44:02</t>
  </si>
  <si>
    <t>2023-11-27 08:27:39</t>
  </si>
  <si>
    <t>2024-08-22 20:47:59</t>
  </si>
  <si>
    <t>2024-01-26 15:26:29</t>
  </si>
  <si>
    <t>2024-11-19 01:58:34</t>
  </si>
  <si>
    <t>2024-02-05 23:39:43</t>
  </si>
  <si>
    <t>2024-06-06 04:13:28</t>
  </si>
  <si>
    <t>2024-01-27 11:52:59</t>
  </si>
  <si>
    <t>2023-02-08 02:02:10</t>
  </si>
  <si>
    <t>2023-03-14 06:37:28</t>
  </si>
  <si>
    <t>2023-06-27 17:00:56</t>
  </si>
  <si>
    <t>2024-11-17 12:00:47</t>
  </si>
  <si>
    <t>2024-01-19 11:08:49</t>
  </si>
  <si>
    <t>2023-08-16 04:05:40</t>
  </si>
  <si>
    <t>2024-01-08 10:51:54</t>
  </si>
  <si>
    <t>2024-10-30 17:39:27</t>
  </si>
  <si>
    <t>2023-06-09 21:11:59</t>
  </si>
  <si>
    <t>2023-04-29 06:28:36</t>
  </si>
  <si>
    <t>2024-03-27 01:20:32</t>
  </si>
  <si>
    <t>2024-04-21 13:07:59</t>
  </si>
  <si>
    <t>2024-04-15 09:39:39</t>
  </si>
  <si>
    <t>2023-04-04 13:40:02</t>
  </si>
  <si>
    <t>2024-01-05 21:32:23</t>
  </si>
  <si>
    <t>2024-10-13 08:03:46</t>
  </si>
  <si>
    <t>2023-08-13 01:37:41</t>
  </si>
  <si>
    <t>2024-04-03 07:05:48</t>
  </si>
  <si>
    <t>2023-12-11 11:12:32</t>
  </si>
  <si>
    <t>2024-01-30 14:20:57</t>
  </si>
  <si>
    <t>2023-09-20 09:30:17</t>
  </si>
  <si>
    <t>2023-08-14 03:54:37</t>
  </si>
  <si>
    <t>2023-04-20 01:59:53</t>
  </si>
  <si>
    <t>2023-04-14 13:07:38</t>
  </si>
  <si>
    <t>2023-03-16 19:56:59</t>
  </si>
  <si>
    <t>2024-10-20 03:35:47</t>
  </si>
  <si>
    <t>2024-05-05 08:34:51</t>
  </si>
  <si>
    <t>2024-01-09 14:36:26</t>
  </si>
  <si>
    <t>2024-10-05 08:47:12</t>
  </si>
  <si>
    <t>2024-04-10 17:13:53</t>
  </si>
  <si>
    <t>2024-10-02 12:09:40</t>
  </si>
  <si>
    <t>2024-05-20 01:55:49</t>
  </si>
  <si>
    <t>2023-06-22 11:26:42</t>
  </si>
  <si>
    <t>2023-01-14 17:59:15</t>
  </si>
  <si>
    <t>2024-02-11 03:46:20</t>
  </si>
  <si>
    <t>2023-09-15 18:32:08</t>
  </si>
  <si>
    <t>2024-10-02 06:19:14</t>
  </si>
  <si>
    <t>2023-03-11 15:50:22</t>
  </si>
  <si>
    <t>2023-01-29 12:47:49</t>
  </si>
  <si>
    <t>2023-02-22 20:50:45</t>
  </si>
  <si>
    <t>2024-02-17 21:50:45</t>
  </si>
  <si>
    <t>2023-03-23 18:24:13</t>
  </si>
  <si>
    <t>2023-01-20 15:37:09</t>
  </si>
  <si>
    <t>2023-01-17 04:23:33</t>
  </si>
  <si>
    <t>2023-04-22 10:56:34</t>
  </si>
  <si>
    <t>2024-03-22 19:08:01</t>
  </si>
  <si>
    <t>2024-07-29 08:22:15</t>
  </si>
  <si>
    <t>2023-03-26 19:24:35</t>
  </si>
  <si>
    <t>2023-05-04 14:58:02</t>
  </si>
  <si>
    <t>2023-11-17 22:08:31</t>
  </si>
  <si>
    <t>2023-01-20 03:56:18</t>
  </si>
  <si>
    <t>2023-07-12 17:39:56</t>
  </si>
  <si>
    <t>2023-02-07 07:03:17</t>
  </si>
  <si>
    <t>2024-08-24 06:22:57</t>
  </si>
  <si>
    <t>2024-04-10 05:33:02</t>
  </si>
  <si>
    <t>2023-02-24 10:48:32</t>
  </si>
  <si>
    <t>2024-03-23 06:48:52</t>
  </si>
  <si>
    <t>2023-02-15 19:28:18</t>
  </si>
  <si>
    <t>2023-06-29 12:49:09</t>
  </si>
  <si>
    <t>2023-03-24 17:45:56</t>
  </si>
  <si>
    <t>2024-01-09 23:22:05</t>
  </si>
  <si>
    <t>2023-05-23 11:36:18</t>
  </si>
  <si>
    <t>2024-04-01 02:31:56</t>
  </si>
  <si>
    <t>2023-10-28 11:32:27</t>
  </si>
  <si>
    <t>2023-08-01 04:54:16</t>
  </si>
  <si>
    <t>2024-08-21 09:45:25</t>
  </si>
  <si>
    <t>2023-03-23 22:47:02</t>
  </si>
  <si>
    <t>2024-06-15 02:51:44</t>
  </si>
  <si>
    <t>2024-09-03 23:21:50</t>
  </si>
  <si>
    <t>2024-08-04 20:36:13</t>
  </si>
  <si>
    <t>2023-04-07 07:22:21</t>
  </si>
  <si>
    <t>2024-10-17 18:39:06</t>
  </si>
  <si>
    <t>2023-01-22 04:07:20</t>
  </si>
  <si>
    <t>2024-11-08 00:14:02</t>
  </si>
  <si>
    <t>2024-07-17 17:29:15</t>
  </si>
  <si>
    <t>2024-05-13 13:41:50</t>
  </si>
  <si>
    <t>2024-12-30 00:38:17</t>
  </si>
  <si>
    <t>2023-02-27 10:21:18</t>
  </si>
  <si>
    <t>2023-07-13 18:29:15</t>
  </si>
  <si>
    <t>2024-09-04 15:25:31</t>
  </si>
  <si>
    <t>2023-05-26 08:13:50</t>
  </si>
  <si>
    <t>2024-01-28 05:24:16</t>
  </si>
  <si>
    <t>2023-07-12 10:21:54</t>
  </si>
  <si>
    <t>2023-12-04 11:17:42</t>
  </si>
  <si>
    <t>2023-09-25 15:04:31</t>
  </si>
  <si>
    <t>2024-01-27 06:02:33</t>
  </si>
  <si>
    <t>2023-02-20 20:39:42</t>
  </si>
  <si>
    <t>2024-01-10 18:20:58</t>
  </si>
  <si>
    <t>2023-10-23 16:11:29</t>
  </si>
  <si>
    <t>2023-03-17 17:51:05</t>
  </si>
  <si>
    <t>2024-09-17 04:12:37</t>
  </si>
  <si>
    <t>2023-10-23 01:35:24</t>
  </si>
  <si>
    <t>2024-10-31 06:47:55</t>
  </si>
  <si>
    <t>2023-09-03 21:48:43</t>
  </si>
  <si>
    <t>2023-11-29 13:01:30</t>
  </si>
  <si>
    <t>2024-10-11 12:15:32</t>
  </si>
  <si>
    <t>2024-08-13 14:51:40</t>
  </si>
  <si>
    <t>2024-12-28 23:48:58</t>
  </si>
  <si>
    <t>2024-12-30 07:56:19</t>
  </si>
  <si>
    <t>2024-12-28 16:30:55</t>
  </si>
  <si>
    <t>2023-07-26 17:29:36</t>
  </si>
  <si>
    <t>2023-04-05 23:15:00</t>
  </si>
  <si>
    <t>2024-10-29 00:46:27</t>
  </si>
  <si>
    <t>2024-06-19 06:09:02</t>
  </si>
  <si>
    <t>2023-10-16 17:44:15</t>
  </si>
  <si>
    <t>2023-05-14 17:20:51</t>
  </si>
  <si>
    <t>2023-07-14 19:18:35</t>
  </si>
  <si>
    <t>2024-07-22 06:59:48</t>
  </si>
  <si>
    <t>2023-12-20 01:05:10</t>
  </si>
  <si>
    <t>2024-05-17 15:31:31</t>
  </si>
  <si>
    <t>2024-09-20 21:16:40</t>
  </si>
  <si>
    <t>2023-08-04 11:45:04</t>
  </si>
  <si>
    <t>2023-12-19 03:11:03</t>
  </si>
  <si>
    <t>2023-05-26 16:59:29</t>
  </si>
  <si>
    <t>2023-05-22 15:09:48</t>
  </si>
  <si>
    <t>2024-01-31 12:15:04</t>
  </si>
  <si>
    <t>2024-02-05 22:12:07</t>
  </si>
  <si>
    <t>2023-05-12 08:24:10</t>
  </si>
  <si>
    <t>2023-03-21 05:04:42</t>
  </si>
  <si>
    <t>2024-11-06 21:57:07</t>
  </si>
  <si>
    <t>2024-04-20 06:28:14</t>
  </si>
  <si>
    <t>2024-06-14 04:57:37</t>
  </si>
  <si>
    <t>2023-07-16 03:25:56</t>
  </si>
  <si>
    <t>2024-09-25 16:37:39</t>
  </si>
  <si>
    <t>2024-01-01 22:37:55</t>
  </si>
  <si>
    <t>2023-03-11 07:04:43</t>
  </si>
  <si>
    <t>2024-12-16 05:11:26</t>
  </si>
  <si>
    <t>2024-03-05 22:40:48</t>
  </si>
  <si>
    <t>2024-05-02 06:06:52</t>
  </si>
  <si>
    <t>2024-03-28 16:45:55</t>
  </si>
  <si>
    <t>2024-10-04 22:33:57</t>
  </si>
  <si>
    <t>2023-04-17 12:40:23</t>
  </si>
  <si>
    <t>2024-07-30 06:16:21</t>
  </si>
  <si>
    <t>2023-02-26 19:45:13</t>
  </si>
  <si>
    <t>2024-11-05 18:12:34</t>
  </si>
  <si>
    <t>2024-06-27 03:57:59</t>
  </si>
  <si>
    <t>2023-05-09 20:32:16</t>
  </si>
  <si>
    <t>2024-10-29 12:27:18</t>
  </si>
  <si>
    <t>2023-10-26 11:21:25</t>
  </si>
  <si>
    <t>2023-09-09 10:40:58</t>
  </si>
  <si>
    <t>2023-03-19 22:24:57</t>
  </si>
  <si>
    <t>2023-05-01 18:20:30</t>
  </si>
  <si>
    <t>2023-01-17 01:28:20</t>
  </si>
  <si>
    <t>2024-06-21 15:05:43</t>
  </si>
  <si>
    <t>2023-12-31 17:25:46</t>
  </si>
  <si>
    <t>2024-07-03 19:07:11</t>
  </si>
  <si>
    <t>2024-06-09 18:22:18</t>
  </si>
  <si>
    <t>2024-06-30 16:39:12</t>
  </si>
  <si>
    <t>2024-02-14 13:32:21</t>
  </si>
  <si>
    <t>2023-07-06 17:06:48</t>
  </si>
  <si>
    <t>2024-12-29 20:15:28</t>
  </si>
  <si>
    <t>2023-04-05 08:38:55</t>
  </si>
  <si>
    <t>2023-02-11 07:25:21</t>
  </si>
  <si>
    <t>2023-11-17 00:14:24</t>
  </si>
  <si>
    <t>2024-02-23 10:43:01</t>
  </si>
  <si>
    <t>2023-08-04 21:58:19</t>
  </si>
  <si>
    <t>2024-07-22 02:36:58</t>
  </si>
  <si>
    <t>2024-01-02 17:36:48</t>
  </si>
  <si>
    <t>2023-02-07 09:58:29</t>
  </si>
  <si>
    <t>2024-09-05 11:52:01</t>
  </si>
  <si>
    <t>2024-11-24 16:18:26</t>
  </si>
  <si>
    <t>2023-11-21 13:44:57</t>
  </si>
  <si>
    <t>2024-06-13 12:53:57</t>
  </si>
  <si>
    <t>2024-04-01 17:08:00</t>
  </si>
  <si>
    <t>2023-02-20 10:26:27</t>
  </si>
  <si>
    <t>2024-09-15 17:10:03</t>
  </si>
  <si>
    <t>2024-09-01 20:15:35</t>
  </si>
  <si>
    <t>2023-08-11 08:44:41</t>
  </si>
  <si>
    <t>2023-10-07 19:05:59</t>
  </si>
  <si>
    <t>2024-04-21 17:30:48</t>
  </si>
  <si>
    <t>2023-09-15 01:00:51</t>
  </si>
  <si>
    <t>2024-05-23 23:22:41</t>
  </si>
  <si>
    <t>2023-07-26 23:20:02</t>
  </si>
  <si>
    <t>2023-11-26 01:47:53</t>
  </si>
  <si>
    <t>2023-07-05 03:09:01</t>
  </si>
  <si>
    <t>2024-12-29 05:39:23</t>
  </si>
  <si>
    <t>2024-07-20 02:25:56</t>
  </si>
  <si>
    <t>2024-01-29 09:08:48</t>
  </si>
  <si>
    <t>2024-07-19 01:36:36</t>
  </si>
  <si>
    <t>2024-01-24 19:38:15</t>
  </si>
  <si>
    <t>2023-04-10 08:22:43</t>
  </si>
  <si>
    <t>2024-09-06 09:46:08</t>
  </si>
  <si>
    <t>2023-03-17 20:46:18</t>
  </si>
  <si>
    <t>2023-01-18 21:16:33</t>
  </si>
  <si>
    <t>2024-02-04 14:04:45</t>
  </si>
  <si>
    <t>2024-01-09 20:26:52</t>
  </si>
  <si>
    <t>2024-12-08 10:17:41</t>
  </si>
  <si>
    <t>2023-02-13 13:26:50</t>
  </si>
  <si>
    <t>2023-12-29 01:11:03</t>
  </si>
  <si>
    <t>2024-10-13 15:21:48</t>
  </si>
  <si>
    <t>2024-08-01 15:13:02</t>
  </si>
  <si>
    <t>2024-04-12 13:02:06</t>
  </si>
  <si>
    <t>2023-03-24 06:05:04</t>
  </si>
  <si>
    <t>2023-07-16 16:34:24</t>
  </si>
  <si>
    <t>2023-06-05 22:17:31</t>
  </si>
  <si>
    <t>2024-09-25 12:14:49</t>
  </si>
  <si>
    <t>2024-09-02 13:46:52</t>
  </si>
  <si>
    <t>2023-10-18 17:55:17</t>
  </si>
  <si>
    <t>2023-08-24 22:21:07</t>
  </si>
  <si>
    <t>2023-10-24 08:15:10</t>
  </si>
  <si>
    <t>2024-02-21 17:50:01</t>
  </si>
  <si>
    <t>2024-04-17 12:45:54</t>
  </si>
  <si>
    <t>2024-07-29 12:45:04</t>
  </si>
  <si>
    <t>2024-07-31 11:28:30</t>
  </si>
  <si>
    <t>2024-12-07 00:42:43</t>
  </si>
  <si>
    <t>2024-09-16 12:08:56</t>
  </si>
  <si>
    <t>2024-09-23 00:22:55</t>
  </si>
  <si>
    <t>2023-05-19 19:59:52</t>
  </si>
  <si>
    <t>2024-10-27 02:03:01</t>
  </si>
  <si>
    <t>2024-11-27 17:18:48</t>
  </si>
  <si>
    <t>2023-10-31 18:23:15</t>
  </si>
  <si>
    <t>2023-08-25 05:39:09</t>
  </si>
  <si>
    <t>2024-01-14 17:15:27</t>
  </si>
  <si>
    <t>2023-01-12 10:30:10</t>
  </si>
  <si>
    <t>2023-10-20 16:38:43</t>
  </si>
  <si>
    <t>2024-01-19 05:18:23</t>
  </si>
  <si>
    <t>2023-05-06 13:41:28</t>
  </si>
  <si>
    <t>2024-03-10 12:11:20</t>
  </si>
  <si>
    <t>2023-01-07 23:54:50</t>
  </si>
  <si>
    <t>2024-12-28 09:12:53</t>
  </si>
  <si>
    <t>2023-06-25 00:46:12</t>
  </si>
  <si>
    <t>2024-05-31 09:30:46</t>
  </si>
  <si>
    <t>2024-08-03 19:46:54</t>
  </si>
  <si>
    <t>2023-01-28 09:03:17</t>
  </si>
  <si>
    <t>2024-01-02 20:32:01</t>
  </si>
  <si>
    <t>2024-10-02 03:24:01</t>
  </si>
  <si>
    <t>2024-06-21 03:24:51</t>
  </si>
  <si>
    <t>2024-06-16 19:44:44</t>
  </si>
  <si>
    <t>2024-12-09 22:47:52</t>
  </si>
  <si>
    <t>2024-07-01 04:20:04</t>
  </si>
  <si>
    <t>2024-02-04 02:23:54</t>
  </si>
  <si>
    <t>2024-05-18 22:11:16</t>
  </si>
  <si>
    <t>2024-09-06 21:26:59</t>
  </si>
  <si>
    <t>2024-11-01 19:18:06</t>
  </si>
  <si>
    <t>2024-03-30 19:52:11</t>
  </si>
  <si>
    <t>2023-12-26 19:09:35</t>
  </si>
  <si>
    <t>2024-11-02 18:39:49</t>
  </si>
  <si>
    <t>2023-01-20 05:23:54</t>
  </si>
  <si>
    <t>2024-01-26 03:45:37</t>
  </si>
  <si>
    <t>2023-08-04 00:04:12</t>
  </si>
  <si>
    <t>2024-05-03 14:14:14</t>
  </si>
  <si>
    <t>2024-12-07 12:23:35</t>
  </si>
  <si>
    <t>2023-02-28 18:28:39</t>
  </si>
  <si>
    <t>2024-11-27 21:41:38</t>
  </si>
  <si>
    <t>2024-02-08 14:26:50</t>
  </si>
  <si>
    <t>2024-01-11 06:01:50</t>
  </si>
  <si>
    <t>2024-08-13 04:38:25</t>
  </si>
  <si>
    <t>2024-10-27 18:06:41</t>
  </si>
  <si>
    <t>2023-05-07 20:21:13</t>
  </si>
  <si>
    <t>2023-08-23 08:23:19</t>
  </si>
  <si>
    <t>2024-09-21 07:29:55</t>
  </si>
  <si>
    <t>2023-12-26 22:04:47</t>
  </si>
  <si>
    <t>2023-08-24 00:27:00</t>
  </si>
  <si>
    <t>2023-03-12 21:02:30</t>
  </si>
  <si>
    <t>2023-08-30 06:50:33</t>
  </si>
  <si>
    <t>2023-09-14 00:11:31</t>
  </si>
  <si>
    <t>2023-06-24 23:18:36</t>
  </si>
  <si>
    <t>2023-03-01 16:22:46</t>
  </si>
  <si>
    <t>2024-08-21 05:22:35</t>
  </si>
  <si>
    <t>2024-04-10 18:41:30</t>
  </si>
  <si>
    <t>2024-06-29 14:22:16</t>
  </si>
  <si>
    <t>2024-08-10 03:38:03</t>
  </si>
  <si>
    <t>2023-10-05 13:04:30</t>
  </si>
  <si>
    <t>2023-11-01 13:22:09</t>
  </si>
  <si>
    <t>2024-09-10 20:21:28</t>
  </si>
  <si>
    <t>2024-04-11 19:30:49</t>
  </si>
  <si>
    <t>2023-07-23 15:01:38</t>
  </si>
  <si>
    <t>2024-05-31 06:35:33</t>
  </si>
  <si>
    <t>2024-04-04 02:04:41</t>
  </si>
  <si>
    <t>2024-02-23 15:05:50</t>
  </si>
  <si>
    <t>2024-02-27 21:18:21</t>
  </si>
  <si>
    <t>2024-08-29 16:20:00</t>
  </si>
  <si>
    <t>2024-12-01 19:08:30</t>
  </si>
  <si>
    <t>2024-09-22 06:51:38</t>
  </si>
  <si>
    <t>2023-05-24 05:07:35</t>
  </si>
  <si>
    <t>2023-03-21 10:55:08</t>
  </si>
  <si>
    <t>2023-07-04 03:47:18</t>
  </si>
  <si>
    <t>2024-10-28 21:51:14</t>
  </si>
  <si>
    <t>2023-12-16 08:01:07</t>
  </si>
  <si>
    <t>2024-01-03 11:08:06</t>
  </si>
  <si>
    <t>2024-06-19 10:31:51</t>
  </si>
  <si>
    <t>2024-07-08 08:37:43</t>
  </si>
  <si>
    <t>2023-07-23 09:11:12</t>
  </si>
  <si>
    <t>2024-02-06 02:34:56</t>
  </si>
  <si>
    <t>2024-06-07 06:30:24</t>
  </si>
  <si>
    <t>2024-12-05 06:22:07</t>
  </si>
  <si>
    <t>2024-09-07 22:16:19</t>
  </si>
  <si>
    <t>2023-05-07 17:26:00</t>
  </si>
  <si>
    <t>2023-11-24 20:35:45</t>
  </si>
  <si>
    <t>2023-04-08 21:20:09</t>
  </si>
  <si>
    <t>2023-11-06 11:38:20</t>
  </si>
  <si>
    <t>2024-12-01 20:36:06</t>
  </si>
  <si>
    <t>2024-02-08 15:54:26</t>
  </si>
  <si>
    <t>2023-06-17 21:56:09</t>
  </si>
  <si>
    <t>2023-12-16 19:41:59</t>
  </si>
  <si>
    <t>2024-01-10 12:30:33</t>
  </si>
  <si>
    <t>2024-01-12 19:59:37</t>
  </si>
  <si>
    <t>2023-08-02 21:47:16</t>
  </si>
  <si>
    <t>2024-11-22 10:16:58</t>
  </si>
  <si>
    <t>2023-05-09 11:46:37</t>
  </si>
  <si>
    <t>2024-02-23 23:51:29</t>
  </si>
  <si>
    <t>2023-05-01 11:02:27</t>
  </si>
  <si>
    <t>2024-03-09 15:44:50</t>
  </si>
  <si>
    <t>2024-05-11 04:45:09</t>
  </si>
  <si>
    <t>2024-10-05 17:32:51</t>
  </si>
  <si>
    <t>2024-01-16 02:50:25</t>
  </si>
  <si>
    <t>2023-07-20 15:28:53</t>
  </si>
  <si>
    <t>2023-01-20 19:59:59</t>
  </si>
  <si>
    <t>2024-03-19 19:35:15</t>
  </si>
  <si>
    <t>2024-04-09 09:06:32</t>
  </si>
  <si>
    <t>2023-06-01 01:28:56</t>
  </si>
  <si>
    <t>2024-08-22 10:34:44</t>
  </si>
  <si>
    <t>2023-05-21 17:15:41</t>
  </si>
  <si>
    <t>2024-04-26 01:10:56</t>
  </si>
  <si>
    <t>2023-09-18 12:14:28</t>
  </si>
  <si>
    <t>2024-12-18 05:22:28</t>
  </si>
  <si>
    <t>2023-08-16 17:14:08</t>
  </si>
  <si>
    <t>2023-01-01 04:22:49</t>
  </si>
  <si>
    <t>2023-12-12 20:47:30</t>
  </si>
  <si>
    <t>2023-11-09 09:43:29</t>
  </si>
  <si>
    <t>2024-12-14 10:50:49</t>
  </si>
  <si>
    <t>2024-12-29 08:34:36</t>
  </si>
  <si>
    <t>2024-12-20 15:46:46</t>
  </si>
  <si>
    <t>2024-01-07 12:57:47</t>
  </si>
  <si>
    <t>2023-12-26 04:33:30</t>
  </si>
  <si>
    <t>2023-02-12 17:00:20</t>
  </si>
  <si>
    <t>2023-08-24 15:03:05</t>
  </si>
  <si>
    <t>2023-06-25 08:04:14</t>
  </si>
  <si>
    <t>2023-10-02 13:31:45</t>
  </si>
  <si>
    <t>2024-10-13 09:31:22</t>
  </si>
  <si>
    <t>2024-05-07 20:26:45</t>
  </si>
  <si>
    <t>2024-04-16 16:19:24</t>
  </si>
  <si>
    <t>2024-05-21 10:03:10</t>
  </si>
  <si>
    <t>2024-08-16 07:06:24</t>
  </si>
  <si>
    <t>2023-12-04 02:32:03</t>
  </si>
  <si>
    <t>2023-06-22 17:17:08</t>
  </si>
  <si>
    <t>2023-12-20 20:04:04</t>
  </si>
  <si>
    <t>2024-10-09 20:50:09</t>
  </si>
  <si>
    <t>2024-11-06 08:48:39</t>
  </si>
  <si>
    <t>2024-03-23 15:34:31</t>
  </si>
  <si>
    <t>2023-07-06 05:25:57</t>
  </si>
  <si>
    <t>2024-11-23 03:48:16</t>
  </si>
  <si>
    <t>2023-06-27 05:20:04</t>
  </si>
  <si>
    <t>2023-06-02 22:44:45</t>
  </si>
  <si>
    <t>2024-04-10 14:18:40</t>
  </si>
  <si>
    <t>2024-04-22 05:11:40</t>
  </si>
  <si>
    <t>2024-01-18 23:27:57</t>
  </si>
  <si>
    <t>2024-10-25 17:55:39</t>
  </si>
  <si>
    <t>2023-09-29 00:50:31</t>
  </si>
  <si>
    <t>2023-07-21 19:13:25</t>
  </si>
  <si>
    <t>2024-05-17 00:55:27</t>
  </si>
  <si>
    <t>2023-08-03 19:41:23</t>
  </si>
  <si>
    <t>2023-02-26 03:41:32</t>
  </si>
  <si>
    <t>2024-06-11 12:42:54</t>
  </si>
  <si>
    <t>2024-02-17 16:00:19</t>
  </si>
  <si>
    <t>2024-11-13 10:11:05</t>
  </si>
  <si>
    <t>2023-05-30 02:45:30</t>
  </si>
  <si>
    <t>2023-10-23 22:01:55</t>
  </si>
  <si>
    <t>2024-01-27 07:30:09</t>
  </si>
  <si>
    <t>2023-11-16 16:56:22</t>
  </si>
  <si>
    <t>2023-09-06 22:49:04</t>
  </si>
  <si>
    <t>2023-08-06 04:38:04</t>
  </si>
  <si>
    <t>2023-08-26 02:05:39</t>
  </si>
  <si>
    <t>2023-05-08 12:24:54</t>
  </si>
  <si>
    <t>2023-08-11 02:54:15</t>
  </si>
  <si>
    <t>2023-06-25 15:22:17</t>
  </si>
  <si>
    <t>2023-12-10 11:50:49</t>
  </si>
  <si>
    <t>2024-02-13 22:56:16</t>
  </si>
  <si>
    <t>2024-05-15 09:30:03</t>
  </si>
  <si>
    <t>2023-09-11 10:52:01</t>
  </si>
  <si>
    <t>2024-11-18 14:17:43</t>
  </si>
  <si>
    <t>2023-02-01 05:02:33</t>
  </si>
  <si>
    <t>2023-11-19 16:29:07</t>
  </si>
  <si>
    <t>2023-01-11 08:13:14</t>
  </si>
  <si>
    <t>2023-01-24 10:08:49</t>
  </si>
  <si>
    <t>2024-10-28 17:28:24</t>
  </si>
  <si>
    <t>2024-04-16 14:51:48</t>
  </si>
  <si>
    <t>2023-11-15 19:02:15</t>
  </si>
  <si>
    <t>2024-09-30 07:35:48</t>
  </si>
  <si>
    <t>2023-09-05 03:00:51</t>
  </si>
  <si>
    <t>2023-10-20 07:53:05</t>
  </si>
  <si>
    <t>2024-01-19 06:46:00</t>
  </si>
  <si>
    <t>2023-12-24 10:12:53</t>
  </si>
  <si>
    <t>2023-12-29 14:19:31</t>
  </si>
  <si>
    <t>2024-12-14 07:55:36</t>
  </si>
  <si>
    <t>2023-07-02 16:44:43</t>
  </si>
  <si>
    <t>2023-12-21 10:40:08</t>
  </si>
  <si>
    <t>2023-06-30 22:24:07</t>
  </si>
  <si>
    <t>2023-08-04 08:49:51</t>
  </si>
  <si>
    <t>2024-02-27 22:45:57</t>
  </si>
  <si>
    <t>2023-12-20 15:41:14</t>
  </si>
  <si>
    <t>2023-05-15 21:05:23</t>
  </si>
  <si>
    <t>2023-11-13 15:56:00</t>
  </si>
  <si>
    <t>2024-08-30 05:28:28</t>
  </si>
  <si>
    <t>2023-12-30 03:27:59</t>
  </si>
  <si>
    <t>2024-04-05 02:54:01</t>
  </si>
  <si>
    <t>2023-06-05 01:51:01</t>
  </si>
  <si>
    <t>2024-09-29 18:27:20</t>
  </si>
  <si>
    <t>2023-07-17 13:00:54</t>
  </si>
  <si>
    <t>2024-08-01 07:55:00</t>
  </si>
  <si>
    <t>2023-06-20 03:57:37</t>
  </si>
  <si>
    <t>2024-12-19 13:29:50</t>
  </si>
  <si>
    <t>2023-01-24 14:31:38</t>
  </si>
  <si>
    <t>2024-07-31 01:15:15</t>
  </si>
  <si>
    <t>2023-08-30 19:59:01</t>
  </si>
  <si>
    <t>2023-03-22 02:58:49</t>
  </si>
  <si>
    <t>2023-09-20 00:44:39</t>
  </si>
  <si>
    <t>2024-04-08 05:21:59</t>
  </si>
  <si>
    <t>2024-11-30 03:43:06</t>
  </si>
  <si>
    <t>2023-02-28 06:47:48</t>
  </si>
  <si>
    <t>2023-04-02 19:19:25</t>
  </si>
  <si>
    <t>2023-08-05 00:53:31</t>
  </si>
  <si>
    <t>2024-05-17 21:21:57</t>
  </si>
  <si>
    <t>2024-08-02 04:21:30</t>
  </si>
  <si>
    <t>2023-02-03 15:26:50</t>
  </si>
  <si>
    <t>2024-07-31 04:10:28</t>
  </si>
  <si>
    <t>2024-04-24 09:45:32</t>
  </si>
  <si>
    <t>2023-03-01 14:55:09</t>
  </si>
  <si>
    <t>2023-10-07 22:01:11</t>
  </si>
  <si>
    <t>2024-03-01 09:10:15</t>
  </si>
  <si>
    <t>2024-03-31 20:41:30</t>
  </si>
  <si>
    <t>2023-11-09 17:01:32</t>
  </si>
  <si>
    <t>2023-11-21 09:22:08</t>
  </si>
  <si>
    <t>2024-01-22 22:22:26</t>
  </si>
  <si>
    <t>2023-01-26 22:00:43</t>
  </si>
  <si>
    <t>2024-02-20 08:15:02</t>
  </si>
  <si>
    <t>2024-04-05 11:39:39</t>
  </si>
  <si>
    <t>2024-05-01 19:53:37</t>
  </si>
  <si>
    <t>2024-01-27 20:38:37</t>
  </si>
  <si>
    <t>2023-04-07 05:54:45</t>
  </si>
  <si>
    <t>2024-05-20 16:31:53</t>
  </si>
  <si>
    <t>2024-04-04 09:22:44</t>
  </si>
  <si>
    <t>2024-03-12 22:35:38</t>
  </si>
  <si>
    <t>2023-02-08 00:34:34</t>
  </si>
  <si>
    <t>2024-03-09 08:26:48</t>
  </si>
  <si>
    <t>2023-07-28 19:08:15</t>
  </si>
  <si>
    <t>2024-03-27 18:51:49</t>
  </si>
  <si>
    <t>2023-11-29 10:06:17</t>
  </si>
  <si>
    <t>2024-05-20 00:28:12</t>
  </si>
  <si>
    <t>2023-01-13 06:56:40</t>
  </si>
  <si>
    <t>2023-10-11 00:29:10</t>
  </si>
  <si>
    <t>2023-02-28 12:38:13</t>
  </si>
  <si>
    <t>2023-03-16 08:16:07</t>
  </si>
  <si>
    <t>2024-08-23 21:37:18</t>
  </si>
  <si>
    <t>2024-03-23 00:58:27</t>
  </si>
  <si>
    <t>2024-06-22 07:09:24</t>
  </si>
  <si>
    <t>2023-09-12 21:54:35</t>
  </si>
  <si>
    <t>2024-12-28 06:17:40</t>
  </si>
  <si>
    <t>2023-03-26 23:47:24</t>
  </si>
  <si>
    <t>2023-06-01 00:01:19</t>
  </si>
  <si>
    <t>2023-02-24 02:02:53</t>
  </si>
  <si>
    <t>2024-06-11 11:15:18</t>
  </si>
  <si>
    <t>2023-05-07 07:12:45</t>
  </si>
  <si>
    <t>2023-02-23 05:36:23</t>
  </si>
  <si>
    <t>2023-06-08 20:22:40</t>
  </si>
  <si>
    <t>2023-12-13 17:14:00</t>
  </si>
  <si>
    <t>2023-05-26 06:46:14</t>
  </si>
  <si>
    <t>2023-04-03 18:41:08</t>
  </si>
  <si>
    <t>2024-04-23 00:10:34</t>
  </si>
  <si>
    <t>2024-10-18 01:57:08</t>
  </si>
  <si>
    <t>2023-09-17 01:11:53</t>
  </si>
  <si>
    <t>2024-09-16 23:49:48</t>
  </si>
  <si>
    <t>2024-01-13 00:22:27</t>
  </si>
  <si>
    <t>2023-01-15 07:07:43</t>
  </si>
  <si>
    <t>2024-08-06 17:52:03</t>
  </si>
  <si>
    <t>2024-11-04 04:14:47</t>
  </si>
  <si>
    <t>2023-01-29 06:57:24</t>
  </si>
  <si>
    <t>2023-02-20 08:58:51</t>
  </si>
  <si>
    <t>2024-05-09 22:05:23</t>
  </si>
  <si>
    <t>2023-08-14 19:58:18</t>
  </si>
  <si>
    <t>2023-04-12 07:06:09</t>
  </si>
  <si>
    <t>2023-10-13 03:35:25</t>
  </si>
  <si>
    <t>2024-12-01 06:00:02</t>
  </si>
  <si>
    <t>2023-04-25 04:38:54</t>
  </si>
  <si>
    <t>2023-01-13 08:24:17</t>
  </si>
  <si>
    <t>2024-05-27 16:26:43</t>
  </si>
  <si>
    <t>2023-02-07 20:11:44</t>
  </si>
  <si>
    <t>2023-08-20 07:22:57</t>
  </si>
  <si>
    <t>2023-05-20 10:35:56</t>
  </si>
  <si>
    <t>2023-12-31 02:49:42</t>
  </si>
  <si>
    <t>2024-06-08 21:55:47</t>
  </si>
  <si>
    <t>2024-02-12 06:03:16</t>
  </si>
  <si>
    <t>2023-12-06 21:41:59</t>
  </si>
  <si>
    <t>2023-12-17 07:22:50</t>
  </si>
  <si>
    <t>2024-10-20 21:07:04</t>
  </si>
  <si>
    <t>2024-04-17 21:31:33</t>
  </si>
  <si>
    <t>2023-04-01 17:02:29</t>
  </si>
  <si>
    <t>2023-02-03 05:13:35</t>
  </si>
  <si>
    <t>2024-06-13 01:13:05</t>
  </si>
  <si>
    <t>2024-01-02 10:18:46</t>
  </si>
  <si>
    <t>2023-10-13 22:34:19</t>
  </si>
  <si>
    <t>2024-04-07 00:09:50</t>
  </si>
  <si>
    <t>2023-08-30 09:45:46</t>
  </si>
  <si>
    <t>2023-06-07 07:52:29</t>
  </si>
  <si>
    <t>2024-07-22 20:08:16</t>
  </si>
  <si>
    <t>2023-09-14 03:06:44</t>
  </si>
  <si>
    <t>2024-08-25 10:07:29</t>
  </si>
  <si>
    <t>2023-07-09 15:11:57</t>
  </si>
  <si>
    <t>2023-12-08 08:44:34</t>
  </si>
  <si>
    <t>2023-01-06 07:01:50</t>
  </si>
  <si>
    <t>2023-08-28 16:52:46</t>
  </si>
  <si>
    <t>2024-02-22 15:44:07</t>
  </si>
  <si>
    <t>2023-12-11 09:44:56</t>
  </si>
  <si>
    <t>2024-06-08 07:19:43</t>
  </si>
  <si>
    <t>2024-10-12 01:24:00</t>
  </si>
  <si>
    <t>2024-04-24 03:55:06</t>
  </si>
  <si>
    <t>2024-05-01 16:58:24</t>
  </si>
  <si>
    <t>2023-04-10 22:58:48</t>
  </si>
  <si>
    <t>2024-04-14 08:50:19</t>
  </si>
  <si>
    <t>2024-02-10 10:15:03</t>
  </si>
  <si>
    <t>2023-06-24 07:14:55</t>
  </si>
  <si>
    <t>2023-05-29 09:14:12</t>
  </si>
  <si>
    <t>2024-03-17 09:10:58</t>
  </si>
  <si>
    <t>2024-03-12 00:41:31</t>
  </si>
  <si>
    <t>2023-08-20 01:32:32</t>
  </si>
  <si>
    <t>2024-04-17 02:32:39</t>
  </si>
  <si>
    <t>2024-10-28 18:56:01</t>
  </si>
  <si>
    <t>2023-10-14 13:10:23</t>
  </si>
  <si>
    <t>2023-09-08 12:46:52</t>
  </si>
  <si>
    <t>2023-08-12 13:56:50</t>
  </si>
  <si>
    <t>2023-02-12 12:37:30</t>
  </si>
  <si>
    <t>2023-05-27 19:16:25</t>
  </si>
  <si>
    <t>2023-07-26 14:34:24</t>
  </si>
  <si>
    <t>2023-08-05 21:20:02</t>
  </si>
  <si>
    <t>2024-12-13 05:38:40</t>
  </si>
  <si>
    <t>2023-12-18 00:54:07</t>
  </si>
  <si>
    <t>2024-12-24 10:18:25</t>
  </si>
  <si>
    <t>2023-10-12 11:31:44</t>
  </si>
  <si>
    <t>2024-11-15 16:12:34</t>
  </si>
  <si>
    <t>2024-01-20 14:53:21</t>
  </si>
  <si>
    <t>2024-03-31 09:00:39</t>
  </si>
  <si>
    <t>2023-09-01 17:14:51</t>
  </si>
  <si>
    <t>2024-03-08 04:42:16</t>
  </si>
  <si>
    <t>2024-12-17 13:18:47</t>
  </si>
  <si>
    <t>2024-07-25 06:32:33</t>
  </si>
  <si>
    <t>2024-12-17 10:23:34</t>
  </si>
  <si>
    <t>2023-07-06 09:48:46</t>
  </si>
  <si>
    <t>2023-11-28 13:39:47</t>
  </si>
  <si>
    <t>2023-09-11 06:29:12</t>
  </si>
  <si>
    <t>2023-11-17 20:40:54</t>
  </si>
  <si>
    <t>2024-05-03 09:51:25</t>
  </si>
  <si>
    <t>2023-02-07 02:40:27</t>
  </si>
  <si>
    <t>2024-07-30 10:39:10</t>
  </si>
  <si>
    <t>2024-10-20 22:34:40</t>
  </si>
  <si>
    <t>2023-11-19 22:19:33</t>
  </si>
  <si>
    <t>2023-02-27 16:11:43</t>
  </si>
  <si>
    <t>2024-03-31 23:36:43</t>
  </si>
  <si>
    <t>2024-02-25 16:44:29</t>
  </si>
  <si>
    <t>2024-10-14 23:29:09</t>
  </si>
  <si>
    <t>2023-07-29 12:39:33</t>
  </si>
  <si>
    <t>2024-04-22 22:42:57</t>
  </si>
  <si>
    <t>2023-01-09 05:06:59</t>
  </si>
  <si>
    <t>2024-07-22 23:03:29</t>
  </si>
  <si>
    <t>2024-11-15 00:08:53</t>
  </si>
  <si>
    <t>2023-12-21 13:35:21</t>
  </si>
  <si>
    <t>2024-04-15 22:48:07</t>
  </si>
  <si>
    <t>2023-06-03 23:34:05</t>
  </si>
  <si>
    <t>2023-09-21 08:52:00</t>
  </si>
  <si>
    <t>2023-07-27 09:33:17</t>
  </si>
  <si>
    <t>2024-04-18 00:26:46</t>
  </si>
  <si>
    <t>2024-06-01 22:00:57</t>
  </si>
  <si>
    <t>2023-04-30 01:27:29</t>
  </si>
  <si>
    <t>2024-11-07 06:42:45</t>
  </si>
  <si>
    <t>2024-05-23 00:00:58</t>
  </si>
  <si>
    <t>2024-11-18 18:40:32</t>
  </si>
  <si>
    <t>2023-05-07 15:58:24</t>
  </si>
  <si>
    <t>2024-08-25 18:53:08</t>
  </si>
  <si>
    <t>2023-07-29 14:07:09</t>
  </si>
  <si>
    <t>2024-12-04 08:28:00</t>
  </si>
  <si>
    <t>2023-07-04 06:42:31</t>
  </si>
  <si>
    <t>2024-01-23 10:03:17</t>
  </si>
  <si>
    <t>2024-05-23 05:51:23</t>
  </si>
  <si>
    <t>2024-02-24 10:04:44</t>
  </si>
  <si>
    <t>2023-05-09 13:14:14</t>
  </si>
  <si>
    <t>2023-09-11 12:19:37</t>
  </si>
  <si>
    <t>2023-07-02 02:08:39</t>
  </si>
  <si>
    <t>2023-04-17 00:59:31</t>
  </si>
  <si>
    <t>2023-10-22 02:13:41</t>
  </si>
  <si>
    <t>2024-01-02 08:51:10</t>
  </si>
  <si>
    <t>2023-09-15 22:54:57</t>
  </si>
  <si>
    <t>2023-10-18 22:18:07</t>
  </si>
  <si>
    <t>2023-04-01 15:34:53</t>
  </si>
  <si>
    <t>2024-01-21 23:00:43</t>
  </si>
  <si>
    <t>2023-07-25 07:54:38</t>
  </si>
  <si>
    <t>2024-11-20 17:23:58</t>
  </si>
  <si>
    <t>2023-11-21 07:54:31</t>
  </si>
  <si>
    <t>2023-12-28 07:39:45</t>
  </si>
  <si>
    <t>2023-04-20 07:50:19</t>
  </si>
  <si>
    <t>2023-11-06 01:25:05</t>
  </si>
  <si>
    <t>2023-02-06 16:27:12</t>
  </si>
  <si>
    <t>2023-02-08 18:05:51</t>
  </si>
  <si>
    <t>2023-11-18 22:57:50</t>
  </si>
  <si>
    <t>2023-09-09 00:27:43</t>
  </si>
  <si>
    <t>2024-01-16 17:26:29</t>
  </si>
  <si>
    <t>2024-05-30 01:23:24</t>
  </si>
  <si>
    <t>2024-07-20 11:11:35</t>
  </si>
  <si>
    <t>2024-10-15 15:32:50</t>
  </si>
  <si>
    <t>2023-10-04 21:00:50</t>
  </si>
  <si>
    <t>2024-02-11 02:18:44</t>
  </si>
  <si>
    <t>2023-11-28 07:49:22</t>
  </si>
  <si>
    <t>2023-03-05 05:03:59</t>
  </si>
  <si>
    <t>2024-05-03 05:28:35</t>
  </si>
  <si>
    <t>2023-02-12 06:47:04</t>
  </si>
  <si>
    <t>2024-10-23 19:12:13</t>
  </si>
  <si>
    <t>2023-07-17 15:56:07</t>
  </si>
  <si>
    <t>2024-12-20 20:09:35</t>
  </si>
  <si>
    <t>2024-03-11 07:10:14</t>
  </si>
  <si>
    <t>2023-06-23 15:11:14</t>
  </si>
  <si>
    <t>2024-01-23 23:11:45</t>
  </si>
  <si>
    <t>2023-11-14 13:50:07</t>
  </si>
  <si>
    <t>2024-11-14 00:47:10</t>
  </si>
  <si>
    <t>2024-05-20 12:09:04</t>
  </si>
  <si>
    <t>2023-03-17 03:15:01</t>
  </si>
  <si>
    <t>2024-02-18 00:45:58</t>
  </si>
  <si>
    <t>2023-05-03 12:41:06</t>
  </si>
  <si>
    <t>2024-08-23 02:38:25</t>
  </si>
  <si>
    <t>2023-07-10 20:24:06</t>
  </si>
  <si>
    <t>2024-11-08 16:17:43</t>
  </si>
  <si>
    <t>2023-01-04 12:41:13</t>
  </si>
  <si>
    <t>2023-03-05 21:07:40</t>
  </si>
  <si>
    <t>2023-04-23 10:18:17</t>
  </si>
  <si>
    <t>2023-04-23 17:36:20</t>
  </si>
  <si>
    <t>2023-01-29 08:25:00</t>
  </si>
  <si>
    <t>2024-10-10 14:21:26</t>
  </si>
  <si>
    <t>2023-02-21 06:52:57</t>
  </si>
  <si>
    <t>2024-12-03 13:29:06</t>
  </si>
  <si>
    <t>2024-07-21 19:18:56</t>
  </si>
  <si>
    <t>2024-07-04 03:52:49</t>
  </si>
  <si>
    <t>2024-08-30 18:36:56</t>
  </si>
  <si>
    <t>2024-01-21 02:34:13</t>
  </si>
  <si>
    <t>2023-08-05 19:52:25</t>
  </si>
  <si>
    <t>2023-12-06 11:28:44</t>
  </si>
  <si>
    <t>2023-10-29 13:49:23</t>
  </si>
  <si>
    <t>2024-02-03 10:20:13</t>
  </si>
  <si>
    <t>2023-09-05 17:36:56</t>
  </si>
  <si>
    <t>2023-01-22 17:15:48</t>
  </si>
  <si>
    <t>2023-12-24 07:17:41</t>
  </si>
  <si>
    <t>2024-07-08 23:13:48</t>
  </si>
  <si>
    <t>2023-08-27 16:03:26</t>
  </si>
  <si>
    <t>2023-07-27 12:28:30</t>
  </si>
  <si>
    <t>2024-02-28 23:35:17</t>
  </si>
  <si>
    <t>2023-10-30 19:01:32</t>
  </si>
  <si>
    <t>2024-09-02 05:01:14</t>
  </si>
  <si>
    <t>2024-01-27 01:39:44</t>
  </si>
  <si>
    <t>2023-04-11 04:49:13</t>
  </si>
  <si>
    <t>2023-08-22 20:42:28</t>
  </si>
  <si>
    <t>2023-05-24 22:38:52</t>
  </si>
  <si>
    <t>2024-05-05 10:02:27</t>
  </si>
  <si>
    <t>2024-08-08 00:31:48</t>
  </si>
  <si>
    <t>2024-01-06 00:27:36</t>
  </si>
  <si>
    <t>2023-01-27 19:54:49</t>
  </si>
  <si>
    <t>2024-05-18 07:35:12</t>
  </si>
  <si>
    <t>2023-10-24 19:56:01</t>
  </si>
  <si>
    <t>2023-02-23 01:13:34</t>
  </si>
  <si>
    <t>2023-07-08 20:13:04</t>
  </si>
  <si>
    <t>2024-11-18 05:32:04</t>
  </si>
  <si>
    <t>2024-02-09 05:02:54</t>
  </si>
  <si>
    <t>2024-05-20 17:59:29</t>
  </si>
  <si>
    <t>2023-03-25 15:40:02</t>
  </si>
  <si>
    <t>2024-07-25 10:55:22</t>
  </si>
  <si>
    <t>2023-08-09 10:01:15</t>
  </si>
  <si>
    <t>2023-04-19 18:41:51</t>
  </si>
  <si>
    <t>2024-08-08 07:49:50</t>
  </si>
  <si>
    <t>2024-01-03 05:17:40</t>
  </si>
  <si>
    <t>2023-10-24 11:10:23</t>
  </si>
  <si>
    <t>2023-12-27 12:40:52</t>
  </si>
  <si>
    <t>2024-03-12 02:09:08</t>
  </si>
  <si>
    <t>2023-11-21 00:36:29</t>
  </si>
  <si>
    <t>2023-12-24 17:30:56</t>
  </si>
  <si>
    <t>2024-02-04 00:56:17</t>
  </si>
  <si>
    <t>2024-04-29 00:43:41</t>
  </si>
  <si>
    <t>2023-06-27 15:33:19</t>
  </si>
  <si>
    <t>2024-08-30 06:56:04</t>
  </si>
  <si>
    <t>2024-11-01 04:42:01</t>
  </si>
  <si>
    <t>2023-09-26 10:03:25</t>
  </si>
  <si>
    <t>2023-01-08 21:48:57</t>
  </si>
  <si>
    <t>2024-09-30 22:11:52</t>
  </si>
  <si>
    <t>2024-07-28 22:08:59</t>
  </si>
  <si>
    <t>2023-01-30 10:41:56</t>
  </si>
  <si>
    <t>2024-04-08 19:58:04</t>
  </si>
  <si>
    <t>2024-08-27 03:00:30</t>
  </si>
  <si>
    <t>2024-06-10 14:48:48</t>
  </si>
  <si>
    <t>2024-04-27 22:26:45</t>
  </si>
  <si>
    <t>2024-01-14 02:39:22</t>
  </si>
  <si>
    <t>2023-08-05 09:39:10</t>
  </si>
  <si>
    <t>2024-11-21 03:37:13</t>
  </si>
  <si>
    <t>2024-03-30 18:24:34</t>
  </si>
  <si>
    <t>2023-03-11 08:32:19</t>
  </si>
  <si>
    <t>2023-01-10 03:01:06</t>
  </si>
  <si>
    <t>2023-01-04 05:23:11</t>
  </si>
  <si>
    <t>2023-08-29 22:04:55</t>
  </si>
  <si>
    <t>2023-10-17 03:57:30</t>
  </si>
  <si>
    <t>2023-08-20 20:31:25</t>
  </si>
  <si>
    <t>2023-06-26 22:02:02</t>
  </si>
  <si>
    <t>2024-10-10 04:08:11</t>
  </si>
  <si>
    <t>2024-05-24 09:35:56</t>
  </si>
  <si>
    <t>2024-09-09 20:59:45</t>
  </si>
  <si>
    <t>2024-09-13 11:08:35</t>
  </si>
  <si>
    <t>2023-07-03 00:02:46</t>
  </si>
  <si>
    <t>2024-10-01 11:20:20</t>
  </si>
  <si>
    <t>2023-07-22 01:03:51</t>
  </si>
  <si>
    <t>2023-10-11 19:28:03</t>
  </si>
  <si>
    <t>2023-11-06 13:05:57</t>
  </si>
  <si>
    <t>2024-02-18 18:17:15</t>
  </si>
  <si>
    <t>2024-04-26 23:05:02</t>
  </si>
  <si>
    <t>2024-03-03 06:26:04</t>
  </si>
  <si>
    <t>2023-11-25 06:49:00</t>
  </si>
  <si>
    <t>2023-02-04 07:30:31</t>
  </si>
  <si>
    <t>2023-01-30 17:59:58</t>
  </si>
  <si>
    <t>2024-10-12 21:50:31</t>
  </si>
  <si>
    <t>2023-05-07 02:49:56</t>
  </si>
  <si>
    <t>2024-03-06 01:36:00</t>
  </si>
  <si>
    <t>2024-05-14 08:40:43</t>
  </si>
  <si>
    <t>2023-07-13 06:48:24</t>
  </si>
  <si>
    <t>2023-07-28 11:50:13</t>
  </si>
  <si>
    <t>2023-09-15 02:28:27</t>
  </si>
  <si>
    <t>2024-09-22 08:19:14</t>
  </si>
  <si>
    <t>2024-10-25 16:28:03</t>
  </si>
  <si>
    <t>2023-11-04 11:27:18</t>
  </si>
  <si>
    <t>2023-11-18 08:21:46</t>
  </si>
  <si>
    <t>2024-08-04 00:09:43</t>
  </si>
  <si>
    <t>2023-05-19 06:51:24</t>
  </si>
  <si>
    <t>2023-06-16 13:48:47</t>
  </si>
  <si>
    <t>2023-02-22 09:09:53</t>
  </si>
  <si>
    <t>2024-02-09 21:06:35</t>
  </si>
  <si>
    <t>2024-12-09 00:53:46</t>
  </si>
  <si>
    <t>2024-07-17 23:19:41</t>
  </si>
  <si>
    <t>2024-09-10 11:35:49</t>
  </si>
  <si>
    <t>2023-10-08 00:56:24</t>
  </si>
  <si>
    <t>2024-04-02 00:26:03</t>
  </si>
  <si>
    <t>2023-03-09 17:06:56</t>
  </si>
  <si>
    <t>2024-06-04 01:07:12</t>
  </si>
  <si>
    <t>2023-01-22 14:20:36</t>
  </si>
  <si>
    <t>2024-11-30 19:46:47</t>
  </si>
  <si>
    <t>2023-07-05 08:59:27</t>
  </si>
  <si>
    <t>2023-11-30 21:08:52</t>
  </si>
  <si>
    <t>2024-03-25 23:03:36</t>
  </si>
  <si>
    <t>2023-08-24 03:22:13</t>
  </si>
  <si>
    <t>2023-02-02 07:19:29</t>
  </si>
  <si>
    <t>2023-10-29 19:39:49</t>
  </si>
  <si>
    <t>2023-11-10 09:05:12</t>
  </si>
  <si>
    <t>2024-06-24 10:15:39</t>
  </si>
  <si>
    <t>2024-05-23 13:09:26</t>
  </si>
  <si>
    <t>2024-12-01 14:45:40</t>
  </si>
  <si>
    <t>2023-06-03 01:39:58</t>
  </si>
  <si>
    <t>2023-11-13 07:10:21</t>
  </si>
  <si>
    <t>2024-09-22 21:27:42</t>
  </si>
  <si>
    <t>2023-07-22 09:49:29</t>
  </si>
  <si>
    <t>2023-12-07 19:36:06</t>
  </si>
  <si>
    <t>2023-11-15 00:03:22</t>
  </si>
  <si>
    <t>2023-09-28 14:37:16</t>
  </si>
  <si>
    <t>2024-12-23 13:51:55</t>
  </si>
  <si>
    <t>2023-12-30 15:08:50</t>
  </si>
  <si>
    <t>2023-07-30 13:28:52</t>
  </si>
  <si>
    <t>2023-01-08 13:03:18</t>
  </si>
  <si>
    <t>2023-07-14 23:41:24</t>
  </si>
  <si>
    <t>2023-12-02 19:52:18</t>
  </si>
  <si>
    <t>2024-09-17 15:53:29</t>
  </si>
  <si>
    <t>2023-01-20 11:14:20</t>
  </si>
  <si>
    <t>2024-07-23 09:16:44</t>
  </si>
  <si>
    <t>2024-07-23 20:57:35</t>
  </si>
  <si>
    <t>2023-05-01 16:52:53</t>
  </si>
  <si>
    <t>2023-03-26 15:01:45</t>
  </si>
  <si>
    <t>2023-11-02 03:58:13</t>
  </si>
  <si>
    <t>2024-03-30 15:29:21</t>
  </si>
  <si>
    <t>2024-10-29 08:04:29</t>
  </si>
  <si>
    <t>2024-10-12 04:19:13</t>
  </si>
  <si>
    <t>2024-08-29 07:34:21</t>
  </si>
  <si>
    <t>2023-04-20 00:32:17</t>
  </si>
  <si>
    <t>2024-10-01 01:07:05</t>
  </si>
  <si>
    <t>2024-11-15 05:59:19</t>
  </si>
  <si>
    <t>2023-09-10 08:35:05</t>
  </si>
  <si>
    <t>2023-05-26 15:31:53</t>
  </si>
  <si>
    <t>2024-11-01 12:00:04</t>
  </si>
  <si>
    <t>2023-02-19 13:59:57</t>
  </si>
  <si>
    <t>2024-01-20 17:48:34</t>
  </si>
  <si>
    <t>2024-09-08 21:38:02</t>
  </si>
  <si>
    <t>2024-09-01 01:16:41</t>
  </si>
  <si>
    <t>2023-05-11 10:30:03</t>
  </si>
  <si>
    <t>2023-04-16 19:09:06</t>
  </si>
  <si>
    <t>2024-09-13 06:45:45</t>
  </si>
  <si>
    <t>2024-10-20 10:53:49</t>
  </si>
  <si>
    <t>2024-04-04 21:03:35</t>
  </si>
  <si>
    <t>2024-05-21 02:45:08</t>
  </si>
  <si>
    <t>2023-03-07 16:55:53</t>
  </si>
  <si>
    <t>2023-07-13 15:34:02</t>
  </si>
  <si>
    <t>2024-11-21 06:32:26</t>
  </si>
  <si>
    <t>2023-09-18 09:19:15</t>
  </si>
  <si>
    <t>2023-01-02 02:16:56</t>
  </si>
  <si>
    <t>2024-04-16 10:28:58</t>
  </si>
  <si>
    <t>2023-08-07 03:59:47</t>
  </si>
  <si>
    <t>2024-12-25 15:30:33</t>
  </si>
  <si>
    <t>2023-06-23 18:06:27</t>
  </si>
  <si>
    <t>2024-03-18 04:09:52</t>
  </si>
  <si>
    <t>2023-01-11 15:31:17</t>
  </si>
  <si>
    <t>2023-11-14 07:59:41</t>
  </si>
  <si>
    <t>2023-03-07 19:51:06</t>
  </si>
  <si>
    <t>2023-02-09 23:18:00</t>
  </si>
  <si>
    <t>2024-01-06 17:58:53</t>
  </si>
  <si>
    <t>2023-02-08 12:15:25</t>
  </si>
  <si>
    <t>2023-02-07 08:30:53</t>
  </si>
  <si>
    <t>2023-08-29 20:37:18</t>
  </si>
  <si>
    <t>2024-02-16 13:43:23</t>
  </si>
  <si>
    <t>2023-10-21 01:24:22</t>
  </si>
  <si>
    <t>2024-07-01 16:00:55</t>
  </si>
  <si>
    <t>2023-07-28 04:32:11</t>
  </si>
  <si>
    <t>2023-10-14 10:15:10</t>
  </si>
  <si>
    <t>2024-11-23 06:43:28</t>
  </si>
  <si>
    <t>2023-01-31 10:03:39</t>
  </si>
  <si>
    <t>2023-03-24 10:27:54</t>
  </si>
  <si>
    <t>2023-04-05 17:24:34</t>
  </si>
  <si>
    <t>2023-01-17 17:32:00</t>
  </si>
  <si>
    <t>2024-08-25 11:35:06</t>
  </si>
  <si>
    <t>2024-03-18 20:13:32</t>
  </si>
  <si>
    <t>2024-09-12 16:09:41</t>
  </si>
  <si>
    <t>2024-11-08 03:09:15</t>
  </si>
  <si>
    <t>2024-03-25 05:32:18</t>
  </si>
  <si>
    <t>2024-10-29 19:45:20</t>
  </si>
  <si>
    <t>2024-05-29 10:47:20</t>
  </si>
  <si>
    <t>2024-09-05 06:01:35</t>
  </si>
  <si>
    <t>2024-10-02 16:32:29</t>
  </si>
  <si>
    <t>2023-03-11 18:45:34</t>
  </si>
  <si>
    <t>2023-09-06 21:21:28</t>
  </si>
  <si>
    <t>2023-08-29 06:01:14</t>
  </si>
  <si>
    <t>2024-05-30 23:17:31</t>
  </si>
  <si>
    <t>2023-09-14 16:15:12</t>
  </si>
  <si>
    <t>2024-05-18 00:17:10</t>
  </si>
  <si>
    <t>2024-11-01 14:55:16</t>
  </si>
  <si>
    <t>2024-07-25 22:36:14</t>
  </si>
  <si>
    <t>2023-01-25 15:20:57</t>
  </si>
  <si>
    <t>2024-07-12 03:09:23</t>
  </si>
  <si>
    <t>2024-10-17 12:48:40</t>
  </si>
  <si>
    <t>2023-09-12 16:04:10</t>
  </si>
  <si>
    <t>2024-04-05 18:57:42</t>
  </si>
  <si>
    <t>2023-05-07 21:48:50</t>
  </si>
  <si>
    <t>2024-02-05 19:16:54</t>
  </si>
  <si>
    <t>2024-04-09 17:52:10</t>
  </si>
  <si>
    <t>2024-07-10 07:21:09</t>
  </si>
  <si>
    <t>2023-03-17 19:18:42</t>
  </si>
  <si>
    <t>2023-10-07 13:15:33</t>
  </si>
  <si>
    <t>2023-03-15 00:08:46</t>
  </si>
  <si>
    <t>2023-11-18 11:16:59</t>
  </si>
  <si>
    <t>2023-04-09 03:10:35</t>
  </si>
  <si>
    <t>2023-10-11 10:42:25</t>
  </si>
  <si>
    <t>2024-05-18 01:44:46</t>
  </si>
  <si>
    <t>2024-10-22 11:04:51</t>
  </si>
  <si>
    <t>2024-08-29 23:38:02</t>
  </si>
  <si>
    <t>2023-02-28 03:52:35</t>
  </si>
  <si>
    <t>2023-04-10 12:45:33</t>
  </si>
  <si>
    <t>2023-05-18 07:29:41</t>
  </si>
  <si>
    <t>2024-06-16 16:49:31</t>
  </si>
  <si>
    <t>2024-09-23 12:03:47</t>
  </si>
  <si>
    <t>2023-03-07 00:52:12</t>
  </si>
  <si>
    <t>2023-08-08 15:02:21</t>
  </si>
  <si>
    <t>2024-11-19 07:49:00</t>
  </si>
  <si>
    <t>2023-06-22 14:21:55</t>
  </si>
  <si>
    <t>2023-04-30 17:31:10</t>
  </si>
  <si>
    <t>2023-04-22 02:10:56</t>
  </si>
  <si>
    <t>2023-06-20 05:25:14</t>
  </si>
  <si>
    <t>2023-02-26 12:27:11</t>
  </si>
  <si>
    <t>2024-06-13 21:39:35</t>
  </si>
  <si>
    <t>2023-09-29 19:49:25</t>
  </si>
  <si>
    <t>2023-09-17 09:57:32</t>
  </si>
  <si>
    <t>2024-12-13 11:29:06</t>
  </si>
  <si>
    <t>2023-07-22 22:57:57</t>
  </si>
  <si>
    <t>2024-07-14 09:10:51</t>
  </si>
  <si>
    <t>2023-09-07 23:38:24</t>
  </si>
  <si>
    <t>2023-06-02 12:31:30</t>
  </si>
  <si>
    <t>2023-01-09 02:11:46</t>
  </si>
  <si>
    <t>2023-04-25 07:34:07</t>
  </si>
  <si>
    <t>2023-11-23 11:00:47</t>
  </si>
  <si>
    <t>2024-02-03 08:52:36</t>
  </si>
  <si>
    <t>2023-07-11 21:13:26</t>
  </si>
  <si>
    <t>2023-02-10 09:31:15</t>
  </si>
  <si>
    <t>2024-11-11 04:09:37</t>
  </si>
  <si>
    <t>2023-09-28 04:24:01</t>
  </si>
  <si>
    <t>2023-02-20 17:44:29</t>
  </si>
  <si>
    <t>2023-06-17 01:29:39</t>
  </si>
  <si>
    <t>2023-06-20 08:20:27</t>
  </si>
  <si>
    <t>2024-11-30 06:38:19</t>
  </si>
  <si>
    <t>2024-05-12 07:02:05</t>
  </si>
  <si>
    <t>2024-12-19 12:02:13</t>
  </si>
  <si>
    <t>2024-12-21 07:50:26</t>
  </si>
  <si>
    <t>2023-07-26 13:06:47</t>
  </si>
  <si>
    <t>2023-10-13 02:07:49</t>
  </si>
  <si>
    <t>2023-09-04 00:43:55</t>
  </si>
  <si>
    <t>2023-11-20 01:14:46</t>
  </si>
  <si>
    <t>2024-03-16 09:49:15</t>
  </si>
  <si>
    <t>2024-04-02 22:20:09</t>
  </si>
  <si>
    <t>2024-02-17 05:47:04</t>
  </si>
  <si>
    <t>2024-05-12 08:29:41</t>
  </si>
  <si>
    <t>2024-06-23 07:58:43</t>
  </si>
  <si>
    <t>2024-03-15 16:17:58</t>
  </si>
  <si>
    <t>2023-12-12 01:48:37</t>
  </si>
  <si>
    <t>2023-12-17 00:04:48</t>
  </si>
  <si>
    <t>2023-03-01 19:17:59</t>
  </si>
  <si>
    <t>2023-12-22 08:34:15</t>
  </si>
  <si>
    <t>2024-06-27 18:34:03</t>
  </si>
  <si>
    <t>2023-06-08 04:18:59</t>
  </si>
  <si>
    <t>2024-04-27 16:36:19</t>
  </si>
  <si>
    <t>2024-09-21 10:25:08</t>
  </si>
  <si>
    <t>2024-10-21 02:57:30</t>
  </si>
  <si>
    <t>2023-12-14 18:03:20</t>
  </si>
  <si>
    <t>2023-02-17 03:35:39</t>
  </si>
  <si>
    <t>2023-11-30 16:46:03</t>
  </si>
  <si>
    <t>2023-09-07 11:57:32</t>
  </si>
  <si>
    <t>2023-04-13 19:36:20</t>
  </si>
  <si>
    <t>2024-09-05 07:29:12</t>
  </si>
  <si>
    <t>2024-10-11 15:10:45</t>
  </si>
  <si>
    <t>2024-10-14 03:02:39</t>
  </si>
  <si>
    <t>2023-01-19 11:52:37</t>
  </si>
  <si>
    <t>2024-10-20 06:31:00</t>
  </si>
  <si>
    <t>2024-12-14 19:36:27</t>
  </si>
  <si>
    <t>2023-07-15 11:22:15</t>
  </si>
  <si>
    <t>2024-11-17 16:23:36</t>
  </si>
  <si>
    <t>2024-01-27 04:34:57</t>
  </si>
  <si>
    <t>2024-07-15 21:41:02</t>
  </si>
  <si>
    <t>2023-02-14 15:43:46</t>
  </si>
  <si>
    <t>2023-09-18 03:28:49</t>
  </si>
  <si>
    <t>2023-10-13 16:43:53</t>
  </si>
  <si>
    <t>2023-07-18 12:22:37</t>
  </si>
  <si>
    <t>2023-11-11 11:22:08</t>
  </si>
  <si>
    <t>2024-05-21 20:16:25</t>
  </si>
  <si>
    <t>2024-02-12 19:11:44</t>
  </si>
  <si>
    <t>2023-07-10 05:48:02</t>
  </si>
  <si>
    <t>2023-03-03 06:20:33</t>
  </si>
  <si>
    <t>2023-04-08 18:24:56</t>
  </si>
  <si>
    <t>2024-07-16 12:17:06</t>
  </si>
  <si>
    <t>2023-06-03 13:20:50</t>
  </si>
  <si>
    <t>2023-01-06 02:39:01</t>
  </si>
  <si>
    <t>2024-04-15 02:21:37</t>
  </si>
  <si>
    <t>2024-03-24 10:33:25</t>
  </si>
  <si>
    <t>2023-08-12 00:48:22</t>
  </si>
  <si>
    <t>2024-04-16 13:24:11</t>
  </si>
  <si>
    <t>2024-11-10 00:25:05</t>
  </si>
  <si>
    <t>2023-01-16 13:47:28</t>
  </si>
  <si>
    <t>2024-09-17 02:45:01</t>
  </si>
  <si>
    <t>2023-06-26 13:16:23</t>
  </si>
  <si>
    <t>2024-11-21 22:36:07</t>
  </si>
  <si>
    <t>2023-08-19 13:51:40</t>
  </si>
  <si>
    <t>2023-03-10 00:24:58</t>
  </si>
  <si>
    <t>2023-04-11 10:39:39</t>
  </si>
  <si>
    <t>2024-11-03 00:30:15</t>
  </si>
  <si>
    <t>2023-07-20 02:20:25</t>
  </si>
  <si>
    <t>2024-08-09 01:21:08</t>
  </si>
  <si>
    <t>2024-11-15 08:54:31</t>
  </si>
  <si>
    <t>2024-02-01 20:22:25</t>
  </si>
  <si>
    <t>2024-02-16 10:48:10</t>
  </si>
  <si>
    <t>2023-03-13 10:10:58</t>
  </si>
  <si>
    <t>2023-04-25 19:14:59</t>
  </si>
  <si>
    <t>2023-06-12 00:18:14</t>
  </si>
  <si>
    <t>2023-04-27 07:45:10</t>
  </si>
  <si>
    <t>2023-11-03 10:37:58</t>
  </si>
  <si>
    <t>2024-08-19 12:29:35</t>
  </si>
  <si>
    <t>2023-02-08 13:43:02</t>
  </si>
  <si>
    <t>2023-07-05 16:17:29</t>
  </si>
  <si>
    <t>2023-09-06 05:17:47</t>
  </si>
  <si>
    <t>2023-03-10 10:38:13</t>
  </si>
  <si>
    <t>2024-04-12 23:15:21</t>
  </si>
  <si>
    <t>2024-04-11 23:53:38</t>
  </si>
  <si>
    <t>2023-09-29 15:26:36</t>
  </si>
  <si>
    <t>2023-09-05 01:33:15</t>
  </si>
  <si>
    <t>2024-09-26 18:54:34</t>
  </si>
  <si>
    <t>2024-12-03 07:38:41</t>
  </si>
  <si>
    <t>2023-09-08 23:00:07</t>
  </si>
  <si>
    <t>2023-08-21 02:21:51</t>
  </si>
  <si>
    <t>2024-12-20 12:51:33</t>
  </si>
  <si>
    <t>2023-11-20 07:05:12</t>
  </si>
  <si>
    <t>2023-02-13 14:54:26</t>
  </si>
  <si>
    <t>2024-02-18 10:59:13</t>
  </si>
  <si>
    <t>2024-06-24 14:38:28</t>
  </si>
  <si>
    <t>2024-11-10 17:56:22</t>
  </si>
  <si>
    <t>2023-12-24 18:58:32</t>
  </si>
  <si>
    <t>2023-04-04 12:12:25</t>
  </si>
  <si>
    <t>2023-08-29 16:14:29</t>
  </si>
  <si>
    <t>2024-11-17 22:14:02</t>
  </si>
  <si>
    <t>2023-01-03 20:37:33</t>
  </si>
  <si>
    <t>2023-11-10 04:42:23</t>
  </si>
  <si>
    <t>2024-11-26 09:11:27</t>
  </si>
  <si>
    <t>2023-09-21 00:06:22</t>
  </si>
  <si>
    <t>2024-10-09 22:17:45</t>
  </si>
  <si>
    <t>2023-11-20 20:13:40</t>
  </si>
  <si>
    <t>2023-04-28 10:02:05</t>
  </si>
  <si>
    <t>2024-04-22 15:24:55</t>
  </si>
  <si>
    <t>2024-01-03 14:03:19</t>
  </si>
  <si>
    <t>2024-09-25 07:52:00</t>
  </si>
  <si>
    <t>2023-07-19 04:26:18</t>
  </si>
  <si>
    <t>2023-05-03 15:36:19</t>
  </si>
  <si>
    <t>2023-10-05 23:17:45</t>
  </si>
  <si>
    <t>2024-12-23 22:37:33</t>
  </si>
  <si>
    <t>2023-12-29 11:24:18</t>
  </si>
  <si>
    <t>2024-06-15 01:24:08</t>
  </si>
  <si>
    <t>2024-07-10 04:25:57</t>
  </si>
  <si>
    <t>2024-07-26 01:31:27</t>
  </si>
  <si>
    <t>2023-03-30 19:46:40</t>
  </si>
  <si>
    <t>2024-12-17 04:33:09</t>
  </si>
  <si>
    <t>2024-08-24 00:32:31</t>
  </si>
  <si>
    <t>2024-03-29 10:17:13</t>
  </si>
  <si>
    <t>2023-04-09 11:56:13</t>
  </si>
  <si>
    <t>2024-05-19 21:32:59</t>
  </si>
  <si>
    <t>2024-05-13 18:04:39</t>
  </si>
  <si>
    <t>2023-03-06 10:16:08</t>
  </si>
  <si>
    <t>2024-08-29 13:24:47</t>
  </si>
  <si>
    <t>2023-04-05 01:20:53</t>
  </si>
  <si>
    <t>2023-06-05 20:49:54</t>
  </si>
  <si>
    <t>2023-01-23 22:27:57</t>
  </si>
  <si>
    <t>2023-09-21 11:47:13</t>
  </si>
  <si>
    <t>2023-06-01 07:19:21</t>
  </si>
  <si>
    <t>2023-12-01 16:07:46</t>
  </si>
  <si>
    <t>2023-06-25 02:13:49</t>
  </si>
  <si>
    <t>2023-11-04 01:14:03</t>
  </si>
  <si>
    <t>2023-04-16 06:00:38</t>
  </si>
  <si>
    <t>2023-06-17 00:02:02</t>
  </si>
  <si>
    <t>2024-10-17 15:43:53</t>
  </si>
  <si>
    <t>2024-10-19 05:41:40</t>
  </si>
  <si>
    <t>2024-03-10 07:48:31</t>
  </si>
  <si>
    <t>2023-07-20 22:46:55</t>
  </si>
  <si>
    <t>2024-05-11 20:48:49</t>
  </si>
  <si>
    <t>2024-04-05 16:02:29</t>
  </si>
  <si>
    <t>2024-10-15 05:19:35</t>
  </si>
  <si>
    <t>2023-07-11 18:18:13</t>
  </si>
  <si>
    <t>2024-10-01 21:33:35</t>
  </si>
  <si>
    <t>2023-09-18 16:37:17</t>
  </si>
  <si>
    <t>2024-02-22 05:30:52</t>
  </si>
  <si>
    <t>2024-09-08 09:57:10</t>
  </si>
  <si>
    <t>2023-11-15 05:53:47</t>
  </si>
  <si>
    <t>2024-10-10 05:35:47</t>
  </si>
  <si>
    <t>2024-05-29 22:28:12</t>
  </si>
  <si>
    <t>2023-05-18 00:11:38</t>
  </si>
  <si>
    <t>2023-07-27 02:15:15</t>
  </si>
  <si>
    <t>2024-03-16 21:30:06</t>
  </si>
  <si>
    <t>2024-04-17 18:36:20</t>
  </si>
  <si>
    <t>2023-03-02 11:21:39</t>
  </si>
  <si>
    <t>2024-11-13 14:33:55</t>
  </si>
  <si>
    <t>2024-06-13 11:26:20</t>
  </si>
  <si>
    <t>2023-02-03 22:44:52</t>
  </si>
  <si>
    <t>2023-07-09 02:03:29</t>
  </si>
  <si>
    <t>2024-12-02 09:44:34</t>
  </si>
  <si>
    <t>2023-12-13 14:18:47</t>
  </si>
  <si>
    <t>2024-03-13 20:29:45</t>
  </si>
  <si>
    <t>2023-08-16 09:56:05</t>
  </si>
  <si>
    <t>2024-03-30 02:20:54</t>
  </si>
  <si>
    <t>2024-06-05 16:32:36</t>
  </si>
  <si>
    <t>2024-09-16 16:31:46</t>
  </si>
  <si>
    <t>2024-03-31 07:33:02</t>
  </si>
  <si>
    <t>2024-04-12 08:39:17</t>
  </si>
  <si>
    <t>2023-11-22 16:01:53</t>
  </si>
  <si>
    <t>2023-04-07 10:17:34</t>
  </si>
  <si>
    <t>2023-08-24 17:58:17</t>
  </si>
  <si>
    <t>2024-06-23 18:11:58</t>
  </si>
  <si>
    <t>2023-05-20 22:16:47</t>
  </si>
  <si>
    <t>2024-06-06 21:44:45</t>
  </si>
  <si>
    <t>2024-03-26 07:49:14</t>
  </si>
  <si>
    <t>2023-10-11 06:19:35</t>
  </si>
  <si>
    <t>2024-09-08 18:42:49</t>
  </si>
  <si>
    <t>2024-06-04 15:43:17</t>
  </si>
  <si>
    <t>2023-04-29 23:59:53</t>
  </si>
  <si>
    <t>2024-01-31 23:55:55</t>
  </si>
  <si>
    <t>2024-05-18 10:30:25</t>
  </si>
  <si>
    <t>2023-06-14 00:29:17</t>
  </si>
  <si>
    <t>2024-08-24 10:45:46</t>
  </si>
  <si>
    <t>2024-06-11 08:20:05</t>
  </si>
  <si>
    <t>2023-02-12 11:09:54</t>
  </si>
  <si>
    <t>2024-04-03 14:23:50</t>
  </si>
  <si>
    <t>2023-03-04 10:05:05</t>
  </si>
  <si>
    <t>2023-04-04 10:44:49</t>
  </si>
  <si>
    <t>2023-07-18 21:08:16</t>
  </si>
  <si>
    <t>2023-12-01 10:17:20</t>
  </si>
  <si>
    <t>2024-01-22 01:55:56</t>
  </si>
  <si>
    <t>2024-09-28 05:57:09</t>
  </si>
  <si>
    <t>2024-12-11 20:03:42</t>
  </si>
  <si>
    <t>2024-09-18 15:15:12</t>
  </si>
  <si>
    <t>2023-01-20 08:19:07</t>
  </si>
  <si>
    <t>2023-01-23 00:33:51</t>
  </si>
  <si>
    <t>2024-03-17 01:52:56</t>
  </si>
  <si>
    <t>2024-10-04 02:07:27</t>
  </si>
  <si>
    <t>2023-03-14 05:09:52</t>
  </si>
  <si>
    <t>2024-12-09 14:02:14</t>
  </si>
  <si>
    <t>2024-01-29 00:23:10</t>
  </si>
  <si>
    <t>2024-12-27 04:00:44</t>
  </si>
  <si>
    <t>2024-03-10 00:30:29</t>
  </si>
  <si>
    <t>2024-03-30 14:01:45</t>
  </si>
  <si>
    <t>2024-07-15 17:18:12</t>
  </si>
  <si>
    <t>2023-10-04 09:19:58</t>
  </si>
  <si>
    <t>2024-06-22 01:18:58</t>
  </si>
  <si>
    <t>2023-12-19 16:19:31</t>
  </si>
  <si>
    <t>2023-09-20 22:38:45</t>
  </si>
  <si>
    <t>2023-12-01 07:22:07</t>
  </si>
  <si>
    <t>2023-02-05 01:01:48</t>
  </si>
  <si>
    <t>2023-02-19 16:55:10</t>
  </si>
  <si>
    <t>2024-01-29 14:59:14</t>
  </si>
  <si>
    <t>2023-12-30 13:41:14</t>
  </si>
  <si>
    <t>2024-03-08 13:27:54</t>
  </si>
  <si>
    <t>2024-02-26 16:06:12</t>
  </si>
  <si>
    <t>2024-03-20 20:24:35</t>
  </si>
  <si>
    <t>2024-07-11 02:20:03</t>
  </si>
  <si>
    <t>2023-06-06 12:53:35</t>
  </si>
  <si>
    <t>2024-03-06 20:34:54</t>
  </si>
  <si>
    <t>2023-08-17 22:26:16</t>
  </si>
  <si>
    <t>2024-06-26 06:03:52</t>
  </si>
  <si>
    <t>2024-10-23 01:40:56</t>
  </si>
  <si>
    <t>2024-05-14 21:49:11</t>
  </si>
  <si>
    <t>2024-07-29 11:17:27</t>
  </si>
  <si>
    <t>2023-01-26 00:06:36</t>
  </si>
  <si>
    <t>2023-07-14 06:10:07</t>
  </si>
  <si>
    <t>2023-08-04 10:17:27</t>
  </si>
  <si>
    <t>2024-01-11 13:19:52</t>
  </si>
  <si>
    <t>2023-10-08 14:04:52</t>
  </si>
  <si>
    <t>2024-09-29 08:14:05</t>
  </si>
  <si>
    <t>2024-08-22 13:29:57</t>
  </si>
  <si>
    <t>2024-11-24 06:05:11</t>
  </si>
  <si>
    <t>2024-07-21 01:47:39</t>
  </si>
  <si>
    <t>2023-04-16 14:46:16</t>
  </si>
  <si>
    <t>2023-01-08 15:58:31</t>
  </si>
  <si>
    <t>2023-04-25 11:56:56</t>
  </si>
  <si>
    <t>2024-08-23 15:46:53</t>
  </si>
  <si>
    <t>2024-05-03 18:37:03</t>
  </si>
  <si>
    <t>2023-04-26 02:33:01</t>
  </si>
  <si>
    <t>2024-10-26 07:04:07</t>
  </si>
  <si>
    <t>2023-05-05 17:14:58</t>
  </si>
  <si>
    <t>2023-02-27 22:02:09</t>
  </si>
  <si>
    <t>2024-08-23 07:01:14</t>
  </si>
  <si>
    <t>2024-09-26 08:41:19</t>
  </si>
  <si>
    <t>2023-10-12 12:59:21</t>
  </si>
  <si>
    <t>2023-05-20 04:45:30</t>
  </si>
  <si>
    <t>2023-08-06 13:23:42</t>
  </si>
  <si>
    <t>2023-08-25 21:42:50</t>
  </si>
  <si>
    <t>2024-05-27 20:49:33</t>
  </si>
  <si>
    <t>2023-10-20 23:56:46</t>
  </si>
  <si>
    <t>2024-04-03 15:51:26</t>
  </si>
  <si>
    <t>2023-03-16 05:20:54</t>
  </si>
  <si>
    <t>2024-03-14 16:56:15</t>
  </si>
  <si>
    <t>2024-08-24 12:13:23</t>
  </si>
  <si>
    <t>2023-04-23 13:13:30</t>
  </si>
  <si>
    <t>2024-05-16 05:56:33</t>
  </si>
  <si>
    <t>2023-07-31 07:00:09</t>
  </si>
  <si>
    <t>2023-04-22 19:42:13</t>
  </si>
  <si>
    <t>2024-06-22 18:50:15</t>
  </si>
  <si>
    <t>2024-04-29 18:14:58</t>
  </si>
  <si>
    <t>2023-06-06 05:35:33</t>
  </si>
  <si>
    <t>2023-02-02 16:05:07</t>
  </si>
  <si>
    <t>2023-08-22 13:24:26</t>
  </si>
  <si>
    <t>2024-08-01 22:31:04</t>
  </si>
  <si>
    <t>2023-01-29 17:10:39</t>
  </si>
  <si>
    <t>2024-05-26 12:42:11</t>
  </si>
  <si>
    <t>2024-10-12 07:14:26</t>
  </si>
  <si>
    <t>2024-04-17 11:18:18</t>
  </si>
  <si>
    <t>2024-12-03 04:43:28</t>
  </si>
  <si>
    <t>2023-08-16 02:38:03</t>
  </si>
  <si>
    <t>2023-08-01 06:21:52</t>
  </si>
  <si>
    <t>2023-10-22 03:41:18</t>
  </si>
  <si>
    <t>2023-06-28 07:37:00</t>
  </si>
  <si>
    <t>2023-07-21 10:27:46</t>
  </si>
  <si>
    <t>2024-08-11 05:54:59</t>
  </si>
  <si>
    <t>2023-04-04 03:26:47</t>
  </si>
  <si>
    <t>2024-03-18 17:18:20</t>
  </si>
  <si>
    <t>2023-03-02 06:58:50</t>
  </si>
  <si>
    <t>2023-02-24 19:34:11</t>
  </si>
  <si>
    <t>2024-12-08 01:32:03</t>
  </si>
  <si>
    <t>2023-10-10 20:06:20</t>
  </si>
  <si>
    <t>2024-07-13 17:07:10</t>
  </si>
  <si>
    <t>2023-03-18 08:27:10</t>
  </si>
  <si>
    <t>2023-07-19 13:11:57</t>
  </si>
  <si>
    <t>2024-06-14 10:48:03</t>
  </si>
  <si>
    <t>2024-06-18 14:05:21</t>
  </si>
  <si>
    <t>2024-08-24 19:31:25</t>
  </si>
  <si>
    <t>2024-04-12 10:06:53</t>
  </si>
  <si>
    <t>2024-12-06 13:01:52</t>
  </si>
  <si>
    <t>2024-10-24 05:25:28</t>
  </si>
  <si>
    <t>2023-10-13 15:16:17</t>
  </si>
  <si>
    <t>2024-03-20 01:25:41</t>
  </si>
  <si>
    <t>2024-02-19 22:01:47</t>
  </si>
  <si>
    <t>2024-08-31 22:21:28</t>
  </si>
  <si>
    <t>2023-11-09 15:33:55</t>
  </si>
  <si>
    <t>2024-10-12 20:22:54</t>
  </si>
  <si>
    <t>2024-07-14 19:24:06</t>
  </si>
  <si>
    <t>2023-01-07 03:28:20</t>
  </si>
  <si>
    <t>2024-11-10 23:46:48</t>
  </si>
  <si>
    <t>2023-09-19 21:49:26</t>
  </si>
  <si>
    <t>2024-05-31 15:21:12</t>
  </si>
  <si>
    <t>2023-05-30 01:17:53</t>
  </si>
  <si>
    <t>2023-03-08 00:13:55</t>
  </si>
  <si>
    <t>2024-02-05 03:13:13</t>
  </si>
  <si>
    <t>2023-11-23 03:42:44</t>
  </si>
  <si>
    <t>2023-08-22 23:37:41</t>
  </si>
  <si>
    <t>2024-07-01 10:10:29</t>
  </si>
  <si>
    <t>2023-10-29 07:58:58</t>
  </si>
  <si>
    <t>2023-12-17 05:55:14</t>
  </si>
  <si>
    <t>2024-03-13 10:16:29</t>
  </si>
  <si>
    <t>2023-01-06 17:15:05</t>
  </si>
  <si>
    <t>2023-04-01 06:49:14</t>
  </si>
  <si>
    <t>2024-01-23 05:40:28</t>
  </si>
  <si>
    <t>2023-11-15 20:29:52</t>
  </si>
  <si>
    <t>2023-04-28 18:47:44</t>
  </si>
  <si>
    <t>2023-05-06 23:54:43</t>
  </si>
  <si>
    <t>2024-01-11 16:15:05</t>
  </si>
  <si>
    <t>2023-08-25 17:20:00</t>
  </si>
  <si>
    <t>2024-05-04 23:49:12</t>
  </si>
  <si>
    <t>2023-03-09 03:58:28</t>
  </si>
  <si>
    <t>2023-06-22 08:31:29</t>
  </si>
  <si>
    <t>2024-05-09 16:14:58</t>
  </si>
  <si>
    <t>2024-01-01 06:34:14</t>
  </si>
  <si>
    <t>2024-12-17 22:04:26</t>
  </si>
  <si>
    <t>2024-01-26 05:13:14</t>
  </si>
  <si>
    <t>2023-03-19 23:52:34</t>
  </si>
  <si>
    <t>2024-11-08 13:22:30</t>
  </si>
  <si>
    <t>2024-01-30 23:06:36</t>
  </si>
  <si>
    <t>2023-12-08 11:39:47</t>
  </si>
  <si>
    <t>2023-01-26 17:37:53</t>
  </si>
  <si>
    <t>2024-08-11 23:26:17</t>
  </si>
  <si>
    <t>2024-12-24 16:08:50</t>
  </si>
  <si>
    <t>2024-06-26 13:21:54</t>
  </si>
  <si>
    <t>2024-04-29 13:52:09</t>
  </si>
  <si>
    <t>2023-03-14 00:47:03</t>
  </si>
  <si>
    <t>2023-06-06 07:03:09</t>
  </si>
  <si>
    <t>2024-11-03 10:43:30</t>
  </si>
  <si>
    <t>2024-09-30 16:21:27</t>
  </si>
  <si>
    <t>2023-06-19 20:39:35</t>
  </si>
  <si>
    <t>2024-10-26 08:31:43</t>
  </si>
  <si>
    <t>2023-02-14 17:11:22</t>
  </si>
  <si>
    <t>2023-09-17 11:25:08</t>
  </si>
  <si>
    <t>2024-05-27 07:41:05</t>
  </si>
  <si>
    <t>2023-09-15 06:51:16</t>
  </si>
  <si>
    <t>2023-02-11 00:07:19</t>
  </si>
  <si>
    <t>2024-11-12 00:36:07</t>
  </si>
  <si>
    <t>2024-12-28 04:50:04</t>
  </si>
  <si>
    <t>2023-08-17 06:22:36</t>
  </si>
  <si>
    <t>2023-09-27 18:10:46</t>
  </si>
  <si>
    <t>2023-08-01 20:57:57</t>
  </si>
  <si>
    <t>2023-10-22 12:26:57</t>
  </si>
  <si>
    <t>2023-01-27 08:13:58</t>
  </si>
  <si>
    <t>2024-09-19 02:56:03</t>
  </si>
  <si>
    <t>2023-07-31 04:04:56</t>
  </si>
  <si>
    <t>2023-05-28 01:06:51</t>
  </si>
  <si>
    <t>2023-08-23 21:31:47</t>
  </si>
  <si>
    <t>2024-07-11 05:15:16</t>
  </si>
  <si>
    <t>2024-10-17 14:16:16</t>
  </si>
  <si>
    <t>2023-05-10 11:08:20</t>
  </si>
  <si>
    <t>2024-02-03 14:43:02</t>
  </si>
  <si>
    <t>2024-01-03 09:40:29</t>
  </si>
  <si>
    <t>2023-12-02 14:01:52</t>
  </si>
  <si>
    <t>2024-06-29 01:13:48</t>
  </si>
  <si>
    <t>2023-01-02 22:43:26</t>
  </si>
  <si>
    <t>2023-03-17 14:55:52</t>
  </si>
  <si>
    <t>2024-09-23 20:49:25</t>
  </si>
  <si>
    <t>2024-08-28 12:35:28</t>
  </si>
  <si>
    <t>2023-12-15 10:07:01</t>
  </si>
  <si>
    <t>2023-02-25 20:23:30</t>
  </si>
  <si>
    <t>2024-12-10 16:19:10</t>
  </si>
  <si>
    <t>2024-01-17 18:15:49</t>
  </si>
  <si>
    <t>2023-03-29 11:39:18</t>
  </si>
  <si>
    <t>2024-04-01 15:40:24</t>
  </si>
  <si>
    <t>2024-10-07 01:40:13</t>
  </si>
  <si>
    <t>2024-01-21 04:01:49</t>
  </si>
  <si>
    <t>2024-10-13 16:49:24</t>
  </si>
  <si>
    <t>2024-02-14 03:19:06</t>
  </si>
  <si>
    <t>2023-03-06 04:25:42</t>
  </si>
  <si>
    <t>2023-08-25 23:10:26</t>
  </si>
  <si>
    <t>2024-06-04 20:06:06</t>
  </si>
  <si>
    <t>2024-11-16 05:21:02</t>
  </si>
  <si>
    <t>2024-12-18 15:35:43</t>
  </si>
  <si>
    <t>2023-10-01 21:28:04</t>
  </si>
  <si>
    <t>2024-11-13 18:56:44</t>
  </si>
  <si>
    <t>2023-03-23 19:51:49</t>
  </si>
  <si>
    <t>2023-06-25 10:59:27</t>
  </si>
  <si>
    <t>2023-07-28 05:59:47</t>
  </si>
  <si>
    <t>2024-04-27 12:13:30</t>
  </si>
  <si>
    <t>2023-05-21 05:34:50</t>
  </si>
  <si>
    <t>2023-08-27 23:21:29</t>
  </si>
  <si>
    <t>2023-01-15 05:40:07</t>
  </si>
  <si>
    <t>2024-10-27 19:34:18</t>
  </si>
  <si>
    <t>2024-12-27 05:28:21</t>
  </si>
  <si>
    <t>2024-08-11 08:50:12</t>
  </si>
  <si>
    <t>2023-02-14 21:34:11</t>
  </si>
  <si>
    <t>2023-02-19 22:45:36</t>
  </si>
  <si>
    <t>2024-03-17 06:15:45</t>
  </si>
  <si>
    <t>2024-08-17 06:28:07</t>
  </si>
  <si>
    <t>2024-04-30 10:18:39</t>
  </si>
  <si>
    <t>2024-12-01 11:50:28</t>
  </si>
  <si>
    <t>2024-06-28 04:47:18</t>
  </si>
  <si>
    <t>2023-05-10 09:40:44</t>
  </si>
  <si>
    <t>2024-06-16 09:31:29</t>
  </si>
  <si>
    <t>2023-08-17 09:17:48</t>
  </si>
  <si>
    <t>2024-11-24 23:36:29</t>
  </si>
  <si>
    <t>2023-04-28 14:24:55</t>
  </si>
  <si>
    <t>2024-07-31 02:42:51</t>
  </si>
  <si>
    <t>2024-05-08 21:16:04</t>
  </si>
  <si>
    <t>2024-09-16 07:46:07</t>
  </si>
  <si>
    <t>2023-03-04 05:42:16</t>
  </si>
  <si>
    <t>2024-08-15 17:57:56</t>
  </si>
  <si>
    <t>2024-02-19 07:25:43</t>
  </si>
  <si>
    <t>2023-01-16 06:29:26</t>
  </si>
  <si>
    <t>2024-04-25 07:39:38</t>
  </si>
  <si>
    <t>2023-01-03 17:42:20</t>
  </si>
  <si>
    <t>2024-02-20 05:19:50</t>
  </si>
  <si>
    <t>2023-09-13 05:12:38</t>
  </si>
  <si>
    <t>2023-09-25 00:28:27</t>
  </si>
  <si>
    <t>2024-05-16 16:09:48</t>
  </si>
  <si>
    <t>2023-05-25 05:56:55</t>
  </si>
  <si>
    <t>2024-04-27 09:18:17</t>
  </si>
  <si>
    <t>2024-08-03 15:24:05</t>
  </si>
  <si>
    <t>2023-03-20 07:10:36</t>
  </si>
  <si>
    <t>2024-08-26 22:37:40</t>
  </si>
  <si>
    <t>2024-05-03 20:04:40</t>
  </si>
  <si>
    <t>2023-04-28 11:29:42</t>
  </si>
  <si>
    <t>2024-06-23 19:39:35</t>
  </si>
  <si>
    <t>2023-08-31 03:17:03</t>
  </si>
  <si>
    <t>2023-10-14 02:57:08</t>
  </si>
  <si>
    <t>2024-05-30 14:31:52</t>
  </si>
  <si>
    <t>2023-07-22 12:44:42</t>
  </si>
  <si>
    <t>2024-05-23 20:27:28</t>
  </si>
  <si>
    <t>2023-02-12 03:51:52</t>
  </si>
  <si>
    <t>2023-06-28 09:04:36</t>
  </si>
  <si>
    <t>2024-01-25 20:27:35</t>
  </si>
  <si>
    <t>2023-08-05 15:29:36</t>
  </si>
  <si>
    <t>2024-06-02 00:56:10</t>
  </si>
  <si>
    <t>2023-12-20 22:59:16</t>
  </si>
  <si>
    <t>2023-10-11 16:32:51</t>
  </si>
  <si>
    <t>2024-02-16 21:01:26</t>
  </si>
  <si>
    <t>2024-05-30 04:18:37</t>
  </si>
  <si>
    <t>2024-01-01 18:15:05</t>
  </si>
  <si>
    <t>2023-04-25 23:37:48</t>
  </si>
  <si>
    <t>2024-11-22 07:21:45</t>
  </si>
  <si>
    <t>2023-09-10 21:43:33</t>
  </si>
  <si>
    <t>2024-05-09 03:06:30</t>
  </si>
  <si>
    <t>2023-10-16 10:26:13</t>
  </si>
  <si>
    <t>2024-03-04 04:20:11</t>
  </si>
  <si>
    <t>2024-12-02 18:30:13</t>
  </si>
  <si>
    <t>2023-12-03 01:42:44</t>
  </si>
  <si>
    <t>2024-06-29 23:07:55</t>
  </si>
  <si>
    <t>2024-06-30 13:43:59</t>
  </si>
  <si>
    <t>2023-04-28 23:10:33</t>
  </si>
  <si>
    <t>2023-06-14 18:00:34</t>
  </si>
  <si>
    <t>2024-04-30 21:59:31</t>
  </si>
  <si>
    <t>2023-03-20 08:38:12</t>
  </si>
  <si>
    <t>2024-06-09 08:09:02</t>
  </si>
  <si>
    <t>2023-05-07 10:07:58</t>
  </si>
  <si>
    <t>2024-03-06 03:03:37</t>
  </si>
  <si>
    <t>2023-01-03 13:19:30</t>
  </si>
  <si>
    <t>2024-12-27 22:59:38</t>
  </si>
  <si>
    <t>2024-01-09 17:31:39</t>
  </si>
  <si>
    <t>2023-09-26 01:17:46</t>
  </si>
  <si>
    <t>2024-09-05 19:10:03</t>
  </si>
  <si>
    <t>2024-11-02 20:07:25</t>
  </si>
  <si>
    <t>2023-10-17 22:56:24</t>
  </si>
  <si>
    <t>2024-02-12 14:48:55</t>
  </si>
  <si>
    <t>2023-03-24 13:23:06</t>
  </si>
  <si>
    <t>2023-12-10 01:37:34</t>
  </si>
  <si>
    <t>2023-07-08 07:04:36</t>
  </si>
  <si>
    <t>2024-03-31 04:37:49</t>
  </si>
  <si>
    <t>2023-12-11 08:17:19</t>
  </si>
  <si>
    <t>2024-12-17 20:36:49</t>
  </si>
  <si>
    <t>2023-06-09 19:44:23</t>
  </si>
  <si>
    <t>2024-10-01 17:10:46</t>
  </si>
  <si>
    <t>2023-03-17 12:00:40</t>
  </si>
  <si>
    <t>2024-02-27 05:14:40</t>
  </si>
  <si>
    <t>2023-11-09 03:53:04</t>
  </si>
  <si>
    <t>2024-02-07 00:29:03</t>
  </si>
  <si>
    <t>2023-11-09 00:57:51</t>
  </si>
  <si>
    <t>2024-11-18 23:03:21</t>
  </si>
  <si>
    <t>2024-05-04 04:50:18</t>
  </si>
  <si>
    <t>2023-10-14 07:19:57</t>
  </si>
  <si>
    <t>2023-06-05 07:41:26</t>
  </si>
  <si>
    <t>2024-11-08 10:27:18</t>
  </si>
  <si>
    <t>2024-02-01 04:18:44</t>
  </si>
  <si>
    <t>2024-10-21 20:28:47</t>
  </si>
  <si>
    <t>2024-09-09 13:41:43</t>
  </si>
  <si>
    <t>2023-08-19 03:38:25</t>
  </si>
  <si>
    <t>2023-09-27 05:02:18</t>
  </si>
  <si>
    <t>2023-12-12 04:43:49</t>
  </si>
  <si>
    <t>2024-10-05 10:14:49</t>
  </si>
  <si>
    <t>2024-09-14 00:17:02</t>
  </si>
  <si>
    <t>2023-06-24 01:24:29</t>
  </si>
  <si>
    <t>2024-01-14 14:20:14</t>
  </si>
  <si>
    <t>2024-09-15 11:19:37</t>
  </si>
  <si>
    <t>2024-03-21 06:37:50</t>
  </si>
  <si>
    <t>2024-06-29 20:12:42</t>
  </si>
  <si>
    <t>2024-04-19 14:24:33</t>
  </si>
  <si>
    <t>2023-07-13 19:56:52</t>
  </si>
  <si>
    <t>2023-04-16 01:37:48</t>
  </si>
  <si>
    <t>2024-05-08 13:58:02</t>
  </si>
  <si>
    <t>2023-07-03 21:56:52</t>
  </si>
  <si>
    <t>2024-05-15 05:07:14</t>
  </si>
  <si>
    <t>2023-05-20 12:03:32</t>
  </si>
  <si>
    <t>2024-04-23 14:46:38</t>
  </si>
  <si>
    <t>2023-01-04 22:54:28</t>
  </si>
  <si>
    <t>2024-12-19 01:48:58</t>
  </si>
  <si>
    <t>2024-01-12 21:27:14</t>
  </si>
  <si>
    <t>2023-02-09 07:14:19</t>
  </si>
  <si>
    <t>2024-12-25 11:07:44</t>
  </si>
  <si>
    <t>2023-02-19 18:22:46</t>
  </si>
  <si>
    <t>2024-12-15 01:26:53</t>
  </si>
  <si>
    <t>2024-02-14 19:22:47</t>
  </si>
  <si>
    <t>2024-10-15 12:37:37</t>
  </si>
  <si>
    <t>2023-09-24 14:15:11</t>
  </si>
  <si>
    <t>2023-06-30 12:10:52</t>
  </si>
  <si>
    <t>2023-10-06 13:53:50</t>
  </si>
  <si>
    <t>2024-03-15 07:32:19</t>
  </si>
  <si>
    <t>2024-01-06 22:21:43</t>
  </si>
  <si>
    <t>2023-10-17 09:47:56</t>
  </si>
  <si>
    <t>2023-04-26 17:09:05</t>
  </si>
  <si>
    <t>2024-03-17 10:38:34</t>
  </si>
  <si>
    <t>2024-02-20 14:05:28</t>
  </si>
  <si>
    <t>2023-06-20 20:01:18</t>
  </si>
  <si>
    <t>2023-07-15 12:49:52</t>
  </si>
  <si>
    <t>2024-05-22 09:24:53</t>
  </si>
  <si>
    <t>2024-04-02 23:47:46</t>
  </si>
  <si>
    <t>2023-05-16 10:13:51</t>
  </si>
  <si>
    <t>2023-10-18 01:51:37</t>
  </si>
  <si>
    <t>2024-12-12 00:26:31</t>
  </si>
  <si>
    <t>2023-01-15 02:44:54</t>
  </si>
  <si>
    <t>2023-04-23 05:55:28</t>
  </si>
  <si>
    <t>2024-04-24 02:27:30</t>
  </si>
  <si>
    <t>2023-04-14 16:02:50</t>
  </si>
  <si>
    <t>2024-02-11 08:09:10</t>
  </si>
  <si>
    <t>2023-06-30 01:57:37</t>
  </si>
  <si>
    <t>2023-06-26 19:06:49</t>
  </si>
  <si>
    <t>2024-09-14 07:35:05</t>
  </si>
  <si>
    <t>2024-10-26 20:12:35</t>
  </si>
  <si>
    <t>2024-01-26 11:03:39</t>
  </si>
  <si>
    <t>2023-12-10 13:18:26</t>
  </si>
  <si>
    <t>2023-04-15 18:19:46</t>
  </si>
  <si>
    <t>2023-07-20 18:24:06</t>
  </si>
  <si>
    <t>2024-06-07 16:43:39</t>
  </si>
  <si>
    <t>2024-05-28 04:07:35</t>
  </si>
  <si>
    <t>2024-08-24 23:54:14</t>
  </si>
  <si>
    <t>2023-08-08 00:26:17</t>
  </si>
  <si>
    <t>2024-04-14 16:08:22</t>
  </si>
  <si>
    <t>2023-05-30 11:31:08</t>
  </si>
  <si>
    <t>2023-07-06 22:57:14</t>
  </si>
  <si>
    <t>2024-06-30 02:03:08</t>
  </si>
  <si>
    <t>2024-10-26 09:59:20</t>
  </si>
  <si>
    <t>2023-03-06 11:43:44</t>
  </si>
  <si>
    <t>2023-12-26 10:23:56</t>
  </si>
  <si>
    <t>2024-01-25 01:28:41</t>
  </si>
  <si>
    <t>2024-12-23 09:29:05</t>
  </si>
  <si>
    <t>2023-09-11 02:06:22</t>
  </si>
  <si>
    <t>2023-10-01 11:14:49</t>
  </si>
  <si>
    <t>2023-01-26 13:15:04</t>
  </si>
  <si>
    <t>2023-03-01 11:59:56</t>
  </si>
  <si>
    <t>2023-03-01 17:50:22</t>
  </si>
  <si>
    <t>2024-12-22 05:44:33</t>
  </si>
  <si>
    <t>2024-08-10 13:51:19</t>
  </si>
  <si>
    <t>2024-06-03 13:26:21</t>
  </si>
  <si>
    <t>2024-12-30 19:37:11</t>
  </si>
  <si>
    <t>2023-01-29 01:06:58</t>
  </si>
  <si>
    <t>2024-01-24 10:52:37</t>
  </si>
  <si>
    <t>2024-03-06 08:54:03</t>
  </si>
  <si>
    <t>2024-03-01 10:37:51</t>
  </si>
  <si>
    <t>2023-11-14 12:22:30</t>
  </si>
  <si>
    <t>2023-06-11 18:27:49</t>
  </si>
  <si>
    <t>2024-01-27 17:43:25</t>
  </si>
  <si>
    <t>2023-04-30 10:13:08</t>
  </si>
  <si>
    <t>2024-08-12 12:34:45</t>
  </si>
  <si>
    <t>2023-07-05 00:13:48</t>
  </si>
  <si>
    <t>2024-11-28 16:40:31</t>
  </si>
  <si>
    <t>2024-08-03 06:38:26</t>
  </si>
  <si>
    <t>2023-11-28 15:07:24</t>
  </si>
  <si>
    <t>2023-05-20 16:26:22</t>
  </si>
  <si>
    <t>2023-03-23 21:19:26</t>
  </si>
  <si>
    <t>2024-06-09 03:46:13</t>
  </si>
  <si>
    <t>2023-01-21 19:21:42</t>
  </si>
  <si>
    <t>2024-05-11 17:53:37</t>
  </si>
  <si>
    <t>2023-12-06 12:56:21</t>
  </si>
  <si>
    <t>2024-03-14 14:01:02</t>
  </si>
  <si>
    <t>2023-03-01 00:19:05</t>
  </si>
  <si>
    <t>2023-10-24 02:24:44</t>
  </si>
  <si>
    <t>2024-09-17 21:43:55</t>
  </si>
  <si>
    <t>2023-04-16 00:10:12</t>
  </si>
  <si>
    <t>2023-01-18 12:30:54</t>
  </si>
  <si>
    <t>2024-08-19 11:01:59</t>
  </si>
  <si>
    <t>2024-10-22 06:42:02</t>
  </si>
  <si>
    <t>2024-07-10 01:30:44</t>
  </si>
  <si>
    <t>2023-10-05 01:23:39</t>
  </si>
  <si>
    <t>2024-02-19 11:48:32</t>
  </si>
  <si>
    <t>2024-06-11 21:28:33</t>
  </si>
  <si>
    <t>2024-01-08 06:29:04</t>
  </si>
  <si>
    <t>2024-01-04 00:16:34</t>
  </si>
  <si>
    <t>2024-03-08 16:23:07</t>
  </si>
  <si>
    <t>2023-05-25 07:24:31</t>
  </si>
  <si>
    <t>2023-10-29 02:08:32</t>
  </si>
  <si>
    <t>2023-05-19 14:09:26</t>
  </si>
  <si>
    <t>2023-08-08 19:25:11</t>
  </si>
  <si>
    <t>2024-12-23 10:56:42</t>
  </si>
  <si>
    <t>2023-02-24 09:20:56</t>
  </si>
  <si>
    <t>2024-01-07 01:16:56</t>
  </si>
  <si>
    <t>2023-01-11 03:50:25</t>
  </si>
  <si>
    <t>2023-01-01 08:45:39</t>
  </si>
  <si>
    <t>2023-02-09 18:55:10</t>
  </si>
  <si>
    <t>2023-02-01 15:15:48</t>
  </si>
  <si>
    <t>2023-03-29 13:06:54</t>
  </si>
  <si>
    <t>2024-01-09 08:46:00</t>
  </si>
  <si>
    <t>2023-04-08 12:34:30</t>
  </si>
  <si>
    <t>2023-07-16 00:30:43</t>
  </si>
  <si>
    <t>2024-10-07 16:16:17</t>
  </si>
  <si>
    <t>2024-05-15 12:25:16</t>
  </si>
  <si>
    <t>2024-07-23 23:52:48</t>
  </si>
  <si>
    <t>2023-05-08 00:44:03</t>
  </si>
  <si>
    <t>2024-08-27 00:05:17</t>
  </si>
  <si>
    <t>2024-01-15 18:04:46</t>
  </si>
  <si>
    <t>2024-08-11 07:22:36</t>
  </si>
  <si>
    <t>2023-05-11 19:15:42</t>
  </si>
  <si>
    <t>2023-07-21 00:14:31</t>
  </si>
  <si>
    <t>2023-10-26 23:02:17</t>
  </si>
  <si>
    <t>2024-02-25 19:39:42</t>
  </si>
  <si>
    <t>2024-12-28 15:03:19</t>
  </si>
  <si>
    <t>2023-01-22 05:34:57</t>
  </si>
  <si>
    <t>2023-09-03 08:40:15</t>
  </si>
  <si>
    <t>2024-05-31 08:03:10</t>
  </si>
  <si>
    <t>2023-01-09 10:57:25</t>
  </si>
  <si>
    <t>2023-08-10 16:41:00</t>
  </si>
  <si>
    <t>2023-03-20 04:15:23</t>
  </si>
  <si>
    <t>2024-05-29 06:24:31</t>
  </si>
  <si>
    <t>2023-03-08 01:41:32</t>
  </si>
  <si>
    <t>2023-12-04 17:08:08</t>
  </si>
  <si>
    <t>2024-02-13 01:02:10</t>
  </si>
  <si>
    <t>2024-09-20 22:44:16</t>
  </si>
  <si>
    <t>2023-06-17 16:05:43</t>
  </si>
  <si>
    <t>2023-01-29 18:38:15</t>
  </si>
  <si>
    <t>2023-01-14 20:54:28</t>
  </si>
  <si>
    <t>2024-01-09 05:50:47</t>
  </si>
  <si>
    <t>2024-11-29 02:53:46</t>
  </si>
  <si>
    <t>2023-04-18 09:06:53</t>
  </si>
  <si>
    <t>2023-04-30 08:45:31</t>
  </si>
  <si>
    <t>2024-09-28 14:42:48</t>
  </si>
  <si>
    <t>2023-06-22 18:44:44</t>
  </si>
  <si>
    <t>2024-04-06 13:56:35</t>
  </si>
  <si>
    <t>2024-08-04 13:18:11</t>
  </si>
  <si>
    <t>2024-07-15 10:00:10</t>
  </si>
  <si>
    <t>2023-07-18 05:04:35</t>
  </si>
  <si>
    <t>2024-01-16 05:45:38</t>
  </si>
  <si>
    <t>2024-06-20 06:58:21</t>
  </si>
  <si>
    <t>2024-12-14 15:13:38</t>
  </si>
  <si>
    <t>2024-10-02 22:22:55</t>
  </si>
  <si>
    <t>2024-12-13 20:14:44</t>
  </si>
  <si>
    <t>2023-01-05 23:43:48</t>
  </si>
  <si>
    <t>2024-12-10 06:05:55</t>
  </si>
  <si>
    <t>2024-04-13 10:56:13</t>
  </si>
  <si>
    <t>2024-10-06 05:13:42</t>
  </si>
  <si>
    <t>2023-10-23 03:03:01</t>
  </si>
  <si>
    <t>2024-11-26 19:24:42</t>
  </si>
  <si>
    <t>2024-07-31 07:05:41</t>
  </si>
  <si>
    <t>2023-09-20 03:39:51</t>
  </si>
  <si>
    <t>2023-12-14 04:54:52</t>
  </si>
  <si>
    <t>2023-02-05 06:52:14</t>
  </si>
  <si>
    <t>2024-08-29 10:29:34</t>
  </si>
  <si>
    <t>2024-04-04 10:50:20</t>
  </si>
  <si>
    <t>2024-03-22 01:36:44</t>
  </si>
  <si>
    <t>2024-03-14 22:46:40</t>
  </si>
  <si>
    <t>2024-10-18 22:23:38</t>
  </si>
  <si>
    <t>2023-09-22 16:59:22</t>
  </si>
  <si>
    <t>2024-02-05 09:03:39</t>
  </si>
  <si>
    <t>2023-06-07 23:56:10</t>
  </si>
  <si>
    <t>2024-08-15 13:35:06</t>
  </si>
  <si>
    <t>2024-03-27 20:19:25</t>
  </si>
  <si>
    <t>2023-12-23 22:32:02</t>
  </si>
  <si>
    <t>2024-09-02 10:51:39</t>
  </si>
  <si>
    <t>2023-08-22 07:34:00</t>
  </si>
  <si>
    <t>2024-07-07 01:57:58</t>
  </si>
  <si>
    <t>2024-07-14 20:51:42</t>
  </si>
  <si>
    <t>2024-05-28 23:06:29</t>
  </si>
  <si>
    <t>2024-08-12 16:57:34</t>
  </si>
  <si>
    <t>2023-12-21 07:44:55</t>
  </si>
  <si>
    <t>2024-03-22 13:17:35</t>
  </si>
  <si>
    <t>2024-07-30 09:11:34</t>
  </si>
  <si>
    <t>2023-08-22 00:15:58</t>
  </si>
  <si>
    <t>2023-08-05 18:24:49</t>
  </si>
  <si>
    <t>2023-02-08 03:29:47</t>
  </si>
  <si>
    <t>2023-12-13 12:51:11</t>
  </si>
  <si>
    <t>2024-08-09 21:47:38</t>
  </si>
  <si>
    <t>2024-06-06 07:08:41</t>
  </si>
  <si>
    <t>2023-04-03 07:00:17</t>
  </si>
  <si>
    <t>2024-09-08 01:11:32</t>
  </si>
  <si>
    <t>2024-08-13 06:06:02</t>
  </si>
  <si>
    <t>2024-01-15 04:56:18</t>
  </si>
  <si>
    <t>2024-04-15 05:16:50</t>
  </si>
  <si>
    <t>2023-01-12 20:43:25</t>
  </si>
  <si>
    <t>2024-04-08 06:49:36</t>
  </si>
  <si>
    <t>2023-11-08 20:35:01</t>
  </si>
  <si>
    <t>2024-05-14 18:53:58</t>
  </si>
  <si>
    <t>2023-07-08 09:59:49</t>
  </si>
  <si>
    <t>2023-01-09 09:29:48</t>
  </si>
  <si>
    <t>2023-05-11 16:20:29</t>
  </si>
  <si>
    <t>2023-10-03 23:06:43</t>
  </si>
  <si>
    <t>2023-03-07 22:46:19</t>
  </si>
  <si>
    <t>2024-03-29 19:02:51</t>
  </si>
  <si>
    <t>2024-07-19 05:59:26</t>
  </si>
  <si>
    <t>2023-09-08 21:32:30</t>
  </si>
  <si>
    <t>2023-12-18 02:21:44</t>
  </si>
  <si>
    <t>2023-09-04 18:15:13</t>
  </si>
  <si>
    <t>2023-09-19 23:17:02</t>
  </si>
  <si>
    <t>2024-08-17 23:59:24</t>
  </si>
  <si>
    <t>2023-02-07 15:48:55</t>
  </si>
  <si>
    <t>2023-07-09 18:07:10</t>
  </si>
  <si>
    <t>2024-10-26 11:26:56</t>
  </si>
  <si>
    <t>2023-07-06 06:53:33</t>
  </si>
  <si>
    <t>2023-04-21 11:34:51</t>
  </si>
  <si>
    <t>2023-11-25 03:53:47</t>
  </si>
  <si>
    <t>2024-08-27 17:36:34</t>
  </si>
  <si>
    <t>2024-02-25 22:34:55</t>
  </si>
  <si>
    <t>2024-02-26 20:29:01</t>
  </si>
  <si>
    <t>2023-05-18 03:06:51</t>
  </si>
  <si>
    <t>2023-05-13 20:54:21</t>
  </si>
  <si>
    <t>2023-04-20 12:13:08</t>
  </si>
  <si>
    <t>2024-10-23 04:36:09</t>
  </si>
  <si>
    <t>2024-04-15 19:52:54</t>
  </si>
  <si>
    <t>2023-06-22 20:12:20</t>
  </si>
  <si>
    <t>2023-02-25 08:42:39</t>
  </si>
  <si>
    <t>2024-01-13 20:48:57</t>
  </si>
  <si>
    <t>2024-12-12 10:39:46</t>
  </si>
  <si>
    <t>2024-10-01 05:29:54</t>
  </si>
  <si>
    <t>2024-09-11 05:07:06</t>
  </si>
  <si>
    <t>2023-10-30 21:56:45</t>
  </si>
  <si>
    <t>2024-04-30 08:51:03</t>
  </si>
  <si>
    <t>2023-04-19 12:51:25</t>
  </si>
  <si>
    <t>2023-03-09 11:16:30</t>
  </si>
  <si>
    <t>2024-04-27 04:55:28</t>
  </si>
  <si>
    <t>2024-02-19 10:20:56</t>
  </si>
  <si>
    <t>2023-05-23 08:41:05</t>
  </si>
  <si>
    <t>2023-10-30 13:11:06</t>
  </si>
  <si>
    <t>2023-08-13 19:08:59</t>
  </si>
  <si>
    <t>2023-08-11 16:02:43</t>
  </si>
  <si>
    <t>2023-04-21 13:02:28</t>
  </si>
  <si>
    <t>2023-11-17 01:42:01</t>
  </si>
  <si>
    <t>2023-03-15 23:30:29</t>
  </si>
  <si>
    <t>2024-11-18 02:36:51</t>
  </si>
  <si>
    <t>2023-01-27 11:09:11</t>
  </si>
  <si>
    <t>2023-12-29 20:09:56</t>
  </si>
  <si>
    <t>2024-03-23 17:02:08</t>
  </si>
  <si>
    <t>2024-03-22 22:03:14</t>
  </si>
  <si>
    <t>2024-01-11 19:10:18</t>
  </si>
  <si>
    <t>2023-11-16 15:28:45</t>
  </si>
  <si>
    <t>2023-02-19 21:17:59</t>
  </si>
  <si>
    <t>2023-07-30 07:38:26</t>
  </si>
  <si>
    <t>2023-01-16 22:33:07</t>
  </si>
  <si>
    <t>2023-02-06 17:54:49</t>
  </si>
  <si>
    <t>2024-10-16 01:46:05</t>
  </si>
  <si>
    <t>2024-07-30 00:25:55</t>
  </si>
  <si>
    <t>2024-04-14 05:55:07</t>
  </si>
  <si>
    <t>2024-10-08 09:47:34</t>
  </si>
  <si>
    <t>2024-01-24 13:47:50</t>
  </si>
  <si>
    <t>2024-11-30 00:47:53</t>
  </si>
  <si>
    <t>2023-07-01 20:18:13</t>
  </si>
  <si>
    <t>2023-05-24 09:30:24</t>
  </si>
  <si>
    <t>2024-09-23 04:45:45</t>
  </si>
  <si>
    <t>2024-09-04 09:35:05</t>
  </si>
  <si>
    <t>2023-11-18 03:58:56</t>
  </si>
  <si>
    <t>2023-05-30 17:21:34</t>
  </si>
  <si>
    <t>2024-07-01 14:33:19</t>
  </si>
  <si>
    <t>2024-12-27 20:04:25</t>
  </si>
  <si>
    <t>2024-12-24 08:50:48</t>
  </si>
  <si>
    <t>2024-09-10 17:26:15</t>
  </si>
  <si>
    <t>2024-08-31 03:22:35</t>
  </si>
  <si>
    <t>2023-05-02 07:28:57</t>
  </si>
  <si>
    <t>2023-08-31 19:20:44</t>
  </si>
  <si>
    <t>2023-09-08 06:56:26</t>
  </si>
  <si>
    <t>2024-11-20 10:05:56</t>
  </si>
  <si>
    <t>2024-09-28 08:52:22</t>
  </si>
  <si>
    <t>2023-03-06 02:58:06</t>
  </si>
  <si>
    <t>2024-10-10 12:53:49</t>
  </si>
  <si>
    <t>2023-06-29 01:08:17</t>
  </si>
  <si>
    <t>2024-07-05 23:41:02</t>
  </si>
  <si>
    <t>2024-03-27 05:43:21</t>
  </si>
  <si>
    <t>2024-11-12 16:39:48</t>
  </si>
  <si>
    <t>2023-09-16 17:53:51</t>
  </si>
  <si>
    <t>2024-02-20 15:33:05</t>
  </si>
  <si>
    <t>2023-01-08 02:50:03</t>
  </si>
  <si>
    <t>2023-11-12 18:01:53</t>
  </si>
  <si>
    <t>2023-02-14 23:01:48</t>
  </si>
  <si>
    <t>2023-12-27 06:50:26</t>
  </si>
  <si>
    <t>2023-04-24 11:07:37</t>
  </si>
  <si>
    <t>2023-01-17 10:13:58</t>
  </si>
  <si>
    <t>2023-05-15 10:52:08</t>
  </si>
  <si>
    <t>2023-03-21 09:27:32</t>
  </si>
  <si>
    <t>2023-06-03 22:06:28</t>
  </si>
  <si>
    <t>2024-06-19 11:59:28</t>
  </si>
  <si>
    <t>2023-04-07 02:59:32</t>
  </si>
  <si>
    <t>2024-05-11 14:58:24</t>
  </si>
  <si>
    <t>2024-10-03 18:49:25</t>
  </si>
  <si>
    <t>2024-11-30 21:14:23</t>
  </si>
  <si>
    <t>2023-09-30 23:33:57</t>
  </si>
  <si>
    <t>2023-05-16 11:41:28</t>
  </si>
  <si>
    <t>2023-06-16 21:06:50</t>
  </si>
  <si>
    <t>2024-07-03 14:44:21</t>
  </si>
  <si>
    <t>2024-03-13 13:11:42</t>
  </si>
  <si>
    <t>2023-12-22 21:42:43</t>
  </si>
  <si>
    <t>2023-11-05 04:58:35</t>
  </si>
  <si>
    <t>2024-12-22 15:57:48</t>
  </si>
  <si>
    <t>2023-04-13 00:37:27</t>
  </si>
  <si>
    <t>2024-07-01 20:23:45</t>
  </si>
  <si>
    <t>2023-08-26 10:51:18</t>
  </si>
  <si>
    <t>2023-03-25 14:12:26</t>
  </si>
  <si>
    <t>2024-09-20 09:35:48</t>
  </si>
  <si>
    <t>2024-04-02 07:44:05</t>
  </si>
  <si>
    <t>2024-03-01 03:19:49</t>
  </si>
  <si>
    <t>2023-03-25 20:02:52</t>
  </si>
  <si>
    <t>2024-09-25 09:19:36</t>
  </si>
  <si>
    <t>2023-06-26 08:53:34</t>
  </si>
  <si>
    <t>2024-08-10 19:41:44</t>
  </si>
  <si>
    <t>2023-11-09 18:29:08</t>
  </si>
  <si>
    <t>2024-04-19 18:47:22</t>
  </si>
  <si>
    <t>2023-06-16 10:53:34</t>
  </si>
  <si>
    <t>2024-12-20 08:28:43</t>
  </si>
  <si>
    <t>2024-05-01 22:48:50</t>
  </si>
  <si>
    <t>2024-02-12 23:34:33</t>
  </si>
  <si>
    <t>2023-12-23 16:41:36</t>
  </si>
  <si>
    <t>2024-08-14 05:27:45</t>
  </si>
  <si>
    <t>2024-03-24 01:47:46</t>
  </si>
  <si>
    <t>2024-06-14 19:33:42</t>
  </si>
  <si>
    <t>2023-05-16 14:36:40</t>
  </si>
  <si>
    <t>2024-06-07 03:35:11</t>
  </si>
  <si>
    <t>2024-08-30 22:59:45</t>
  </si>
  <si>
    <t>2024-03-31 00:15:00</t>
  </si>
  <si>
    <t>2023-06-10 10:20:27</t>
  </si>
  <si>
    <t>2024-02-02 13:53:43</t>
  </si>
  <si>
    <t>2024-11-10 03:20:18</t>
  </si>
  <si>
    <t>2024-11-17 09:05:34</t>
  </si>
  <si>
    <t>2024-10-20 18:11:51</t>
  </si>
  <si>
    <t>2024-05-24 21:16:47</t>
  </si>
  <si>
    <t>2024-09-27 15:21:05</t>
  </si>
  <si>
    <t>2024-01-28 08:19:29</t>
  </si>
  <si>
    <t>2024-08-12 22:48:00</t>
  </si>
  <si>
    <t>2024-09-01 02:44:18</t>
  </si>
  <si>
    <t>2023-07-31 01:09:44</t>
  </si>
  <si>
    <t>2023-01-12 07:34:57</t>
  </si>
  <si>
    <t>2024-12-21 00:32:24</t>
  </si>
  <si>
    <t>2023-04-03 23:03:57</t>
  </si>
  <si>
    <t>2024-03-11 17:23:29</t>
  </si>
  <si>
    <t>2024-07-10 02:58:20</t>
  </si>
  <si>
    <t>2024-08-28 18:25:54</t>
  </si>
  <si>
    <t>2024-09-04 12:30:18</t>
  </si>
  <si>
    <t>2024-09-23 23:44:38</t>
  </si>
  <si>
    <t>2023-07-10 23:19:19</t>
  </si>
  <si>
    <t>2023-09-03 02:49:49</t>
  </si>
  <si>
    <t>2024-10-02 09:14:27</t>
  </si>
  <si>
    <t>2023-02-11 08:52:58</t>
  </si>
  <si>
    <t>2023-10-13 07:58:14</t>
  </si>
  <si>
    <t>2023-02-01 22:33:50</t>
  </si>
  <si>
    <t>2023-03-16 14:06:33</t>
  </si>
  <si>
    <t>2023-04-20 09:17:56</t>
  </si>
  <si>
    <t>2023-10-28 17:22:53</t>
  </si>
  <si>
    <t>2023-04-04 18:02:51</t>
  </si>
  <si>
    <t>2023-03-02 01:08:24</t>
  </si>
  <si>
    <t>2023-05-01 02:16:49</t>
  </si>
  <si>
    <t>2023-06-09 22:39:36</t>
  </si>
  <si>
    <t>2023-11-25 02:26:10</t>
  </si>
  <si>
    <t>2023-02-06 14:59:36</t>
  </si>
  <si>
    <t>2023-07-18 07:59:48</t>
  </si>
  <si>
    <t>2024-01-31 22:28:19</t>
  </si>
  <si>
    <t>2023-09-06 08:13:00</t>
  </si>
  <si>
    <t>2024-07-08 01:19:41</t>
  </si>
  <si>
    <t>2023-10-31 21:18:28</t>
  </si>
  <si>
    <t>2023-03-22 23:25:19</t>
  </si>
  <si>
    <t>2023-05-19 02:28:34</t>
  </si>
  <si>
    <t>2024-11-09 20:02:16</t>
  </si>
  <si>
    <t>2024-01-31 15:10:17</t>
  </si>
  <si>
    <t>2023-09-25 13:36:54</t>
  </si>
  <si>
    <t>2023-07-01 17:23:00</t>
  </si>
  <si>
    <t>2023-04-22 06:33:45</t>
  </si>
  <si>
    <t>2023-04-08 03:48:52</t>
  </si>
  <si>
    <t>2023-08-18 10:07:08</t>
  </si>
  <si>
    <t>2024-09-13 00:55:19</t>
  </si>
  <si>
    <t>2023-05-28 02:34:27</t>
  </si>
  <si>
    <t>2023-04-04 06:22:00</t>
  </si>
  <si>
    <t>2023-06-18 00:51:22</t>
  </si>
  <si>
    <t>2024-06-29 15:49:53</t>
  </si>
  <si>
    <t>2024-05-07 01:27:51</t>
  </si>
  <si>
    <t>2024-03-25 06:59:55</t>
  </si>
  <si>
    <t>2024-01-03 21:21:21</t>
  </si>
  <si>
    <t>2024-04-03 17:19:03</t>
  </si>
  <si>
    <t>2024-10-03 17:21:48</t>
  </si>
  <si>
    <t>2024-12-11 05:27:38</t>
  </si>
  <si>
    <t>2023-02-22 10:37:30</t>
  </si>
  <si>
    <t>2023-01-23 19:32:44</t>
  </si>
  <si>
    <t>2024-08-31 23:49:05</t>
  </si>
  <si>
    <t>2023-01-02 15:25:24</t>
  </si>
  <si>
    <t>2024-02-18 12:26:49</t>
  </si>
  <si>
    <t>2023-04-14 02:54:22</t>
  </si>
  <si>
    <t>2024-11-12 03:31:20</t>
  </si>
  <si>
    <t>2023-02-01 02:07:20</t>
  </si>
  <si>
    <t>2023-05-15 02:06:29</t>
  </si>
  <si>
    <t>2024-12-02 12:39:47</t>
  </si>
  <si>
    <t>2024-07-28 13:23:21</t>
  </si>
  <si>
    <t>2023-11-26 19:19:11</t>
  </si>
  <si>
    <t>2024-05-05 21:43:19</t>
  </si>
  <si>
    <t>2023-01-20 18:32:22</t>
  </si>
  <si>
    <t>2024-08-01 02:04:34</t>
  </si>
  <si>
    <t>2024-04-23 23:32:17</t>
  </si>
  <si>
    <t>2024-03-13 02:58:27</t>
  </si>
  <si>
    <t>2024-06-07 22:34:04</t>
  </si>
  <si>
    <t>2023-05-18 22:05:45</t>
  </si>
  <si>
    <t>2023-10-01 15:37:38</t>
  </si>
  <si>
    <t>2024-10-17 17:11:29</t>
  </si>
  <si>
    <t>2024-12-06 04:16:13</t>
  </si>
  <si>
    <t>2024-08-06 20:47:16</t>
  </si>
  <si>
    <t>2023-12-05 22:20:16</t>
  </si>
  <si>
    <t>2023-01-14 07:46:00</t>
  </si>
  <si>
    <t>2023-04-15 00:48:29</t>
  </si>
  <si>
    <t>2023-08-26 09:23:41</t>
  </si>
  <si>
    <t>2024-05-15 03:39:37</t>
  </si>
  <si>
    <t>2023-03-12 12:16:52</t>
  </si>
  <si>
    <t>2024-02-15 23:07:19</t>
  </si>
  <si>
    <t>2024-09-09 22:27:21</t>
  </si>
  <si>
    <t>2024-11-25 12:44:57</t>
  </si>
  <si>
    <t>2024-02-21 03:13:56</t>
  </si>
  <si>
    <t>2023-01-01 02:55:13</t>
  </si>
  <si>
    <t>2024-12-16 21:15:06</t>
  </si>
  <si>
    <t>2024-01-09 13:08:50</t>
  </si>
  <si>
    <t>2024-10-09 09:09:17</t>
  </si>
  <si>
    <t>2024-12-21 09:18:03</t>
  </si>
  <si>
    <t>2024-02-18 15:22:02</t>
  </si>
  <si>
    <t>2024-09-08 20:10:25</t>
  </si>
  <si>
    <t>2024-10-23 03:08:32</t>
  </si>
  <si>
    <t>2024-01-28 15:37:31</t>
  </si>
  <si>
    <t>2024-04-14 14:40:45</t>
  </si>
  <si>
    <t>2024-05-12 23:05:45</t>
  </si>
  <si>
    <t>2023-11-29 14:29:07</t>
  </si>
  <si>
    <t>2023-03-10 13:33:26</t>
  </si>
  <si>
    <t>2023-05-03 05:23:04</t>
  </si>
  <si>
    <t>2024-11-07 22:46:26</t>
  </si>
  <si>
    <t>2024-12-15 21:53:23</t>
  </si>
  <si>
    <t>2024-11-11 15:50:29</t>
  </si>
  <si>
    <t>2024-06-26 10:26:42</t>
  </si>
  <si>
    <t>2023-12-10 14:46:02</t>
  </si>
  <si>
    <t>2023-07-11 02:14:32</t>
  </si>
  <si>
    <t>2023-02-09 17:27:34</t>
  </si>
  <si>
    <t>2023-12-14 19:30:56</t>
  </si>
  <si>
    <t>2023-07-31 14:18:11</t>
  </si>
  <si>
    <t>2023-12-07 12:18:04</t>
  </si>
  <si>
    <t>2023-05-04 12:02:49</t>
  </si>
  <si>
    <t>2024-02-20 03:52:13</t>
  </si>
  <si>
    <t>2024-10-02 19:27:42</t>
  </si>
  <si>
    <t>2023-08-19 02:10:49</t>
  </si>
  <si>
    <t>2023-12-15 11:34:37</t>
  </si>
  <si>
    <t>2024-10-18 09:15:10</t>
  </si>
  <si>
    <t>2024-04-27 10:45:54</t>
  </si>
  <si>
    <t>2023-03-05 22:35:16</t>
  </si>
  <si>
    <t>2024-12-27 02:33:08</t>
  </si>
  <si>
    <t>2024-12-19 03:16:35</t>
  </si>
  <si>
    <t>2023-12-09 18:19:32</t>
  </si>
  <si>
    <t>2023-03-10 06:15:23</t>
  </si>
  <si>
    <t>2023-11-08 10:21:46</t>
  </si>
  <si>
    <t>2024-06-18 19:55:47</t>
  </si>
  <si>
    <t>2023-12-18 22:48:14</t>
  </si>
  <si>
    <t>2024-02-11 12:31:59</t>
  </si>
  <si>
    <t>2023-01-29 23:01:05</t>
  </si>
  <si>
    <t>2024-01-05 01:05:53</t>
  </si>
  <si>
    <t>2024-10-28 16:00:48</t>
  </si>
  <si>
    <t>2023-01-03 06:01:28</t>
  </si>
  <si>
    <t>2023-05-27 10:30:46</t>
  </si>
  <si>
    <t>2024-10-31 15:33:33</t>
  </si>
  <si>
    <t>2024-05-20 20:54:42</t>
  </si>
  <si>
    <t>2024-12-17 03:05:32</t>
  </si>
  <si>
    <t>2023-07-27 08:05:41</t>
  </si>
  <si>
    <t>2024-11-11 14:22:52</t>
  </si>
  <si>
    <t>2024-11-24 22:08:52</t>
  </si>
  <si>
    <t>2024-01-13 06:12:52</t>
  </si>
  <si>
    <t>2023-11-08 11:49:23</t>
  </si>
  <si>
    <t>2024-06-22 20:17:52</t>
  </si>
  <si>
    <t>2023-09-10 04:12:16</t>
  </si>
  <si>
    <t>2024-10-22 02:19:13</t>
  </si>
  <si>
    <t>2023-11-09 19:56:44</t>
  </si>
  <si>
    <t>2024-09-30 13:26:14</t>
  </si>
  <si>
    <t>2023-08-25 20:15:13</t>
  </si>
  <si>
    <t>2024-12-06 02:48:37</t>
  </si>
  <si>
    <t>2023-04-08 16:57:19</t>
  </si>
  <si>
    <t>2024-09-03 17:31:24</t>
  </si>
  <si>
    <t>2023-04-19 07:01:00</t>
  </si>
  <si>
    <t>2023-08-07 02:32:10</t>
  </si>
  <si>
    <t>2023-05-05 21:37:47</t>
  </si>
  <si>
    <t>2024-07-25 19:41:01</t>
  </si>
  <si>
    <t>2023-08-26 15:14:07</t>
  </si>
  <si>
    <t>2023-12-08 04:21:45</t>
  </si>
  <si>
    <t>2023-12-20 04:00:23</t>
  </si>
  <si>
    <t>2024-02-05 01:45:37</t>
  </si>
  <si>
    <t>2024-09-27 06:35:26</t>
  </si>
  <si>
    <t>2024-04-26 04:06:08</t>
  </si>
  <si>
    <t>2023-10-07 01:34:41</t>
  </si>
  <si>
    <t>2024-04-04 13:45:33</t>
  </si>
  <si>
    <t>2024-03-06 23:30:07</t>
  </si>
  <si>
    <t>2023-10-28 18:50:30</t>
  </si>
  <si>
    <t>2024-06-16 21:12:21</t>
  </si>
  <si>
    <t>2024-11-01 10:32:27</t>
  </si>
  <si>
    <t>2023-12-03 16:18:48</t>
  </si>
  <si>
    <t>2024-11-13 23:19:33</t>
  </si>
  <si>
    <t>2024-11-26 03:21:01</t>
  </si>
  <si>
    <t>2023-02-12 21:23:09</t>
  </si>
  <si>
    <t>2024-12-15 14:35:21</t>
  </si>
  <si>
    <t>2023-09-22 15:31:45</t>
  </si>
  <si>
    <t>2024-04-26 08:28:58</t>
  </si>
  <si>
    <t>2023-09-20 06:35:04</t>
  </si>
  <si>
    <t>2023-05-24 10:58:01</t>
  </si>
  <si>
    <t>2024-05-06 19:37:25</t>
  </si>
  <si>
    <t>2023-11-10 06:09:59</t>
  </si>
  <si>
    <t>2023-05-03 17:03:56</t>
  </si>
  <si>
    <t>2024-11-16 11:11:27</t>
  </si>
  <si>
    <t>2024-04-19 11:29:20</t>
  </si>
  <si>
    <t>2024-11-09 17:07:03</t>
  </si>
  <si>
    <t>2024-10-16 11:59:20</t>
  </si>
  <si>
    <t>2023-08-29 23:32:31</t>
  </si>
  <si>
    <t>2024-03-05 21:13:11</t>
  </si>
  <si>
    <t>2023-12-29 15:47:07</t>
  </si>
  <si>
    <t>2024-09-27 03:40:13</t>
  </si>
  <si>
    <t>2024-08-19 19:47:37</t>
  </si>
  <si>
    <t>2023-11-03 12:05:35</t>
  </si>
  <si>
    <t>2024-10-31 03:52:42</t>
  </si>
  <si>
    <t>2024-05-31 18:16:25</t>
  </si>
  <si>
    <t>2023-10-19 08:31:22</t>
  </si>
  <si>
    <t>2023-09-30 14:48:19</t>
  </si>
  <si>
    <t>2023-01-06 04:06:37</t>
  </si>
  <si>
    <t>2024-01-25 18:59:58</t>
  </si>
  <si>
    <t>2024-11-07 11:05:35</t>
  </si>
  <si>
    <t>2024-05-23 11:41:49</t>
  </si>
  <si>
    <t>2023-03-07 21:18:42</t>
  </si>
  <si>
    <t>2024-10-28 02:52:20</t>
  </si>
  <si>
    <t>2023-04-24 12:35:13</t>
  </si>
  <si>
    <t>2023-02-20 07:31:14</t>
  </si>
  <si>
    <t>2024-10-23 08:58:58</t>
  </si>
  <si>
    <t>2023-05-26 14:04:16</t>
  </si>
  <si>
    <t>2024-07-09 02:09:01</t>
  </si>
  <si>
    <t>2024-01-07 10:02:34</t>
  </si>
  <si>
    <t>2023-06-12 16:21:55</t>
  </si>
  <si>
    <t>2023-07-19 14:39:33</t>
  </si>
  <si>
    <t>2024-08-13 17:46:53</t>
  </si>
  <si>
    <t>2024-10-09 16:27:19</t>
  </si>
  <si>
    <t>2024-12-02 21:25:26</t>
  </si>
  <si>
    <t>2024-03-01 16:28:17</t>
  </si>
  <si>
    <t>2023-09-03 18:53:30</t>
  </si>
  <si>
    <t>2024-11-05 15:17:21</t>
  </si>
  <si>
    <t>2024-12-14 13:46:02</t>
  </si>
  <si>
    <t>2024-12-11 14:13:16</t>
  </si>
  <si>
    <t>2023-05-06 00:33:00</t>
  </si>
  <si>
    <t>2024-01-10 21:16:11</t>
  </si>
  <si>
    <t>2024-08-16 01:15:58</t>
  </si>
  <si>
    <t>2023-03-17 01:47:25</t>
  </si>
  <si>
    <t>2023-08-18 13:02:21</t>
  </si>
  <si>
    <t>2023-05-05 15:47:22</t>
  </si>
  <si>
    <t>2023-04-14 05:49:35</t>
  </si>
  <si>
    <t>2024-02-11 00:51:07</t>
  </si>
  <si>
    <t>2024-08-07 11:23:20</t>
  </si>
  <si>
    <t>2023-02-23 23:07:41</t>
  </si>
  <si>
    <t>2023-11-15 17:34:39</t>
  </si>
  <si>
    <t>2024-05-09 00:11:17</t>
  </si>
  <si>
    <t>2024-09-23 22:17:02</t>
  </si>
  <si>
    <t>2023-01-10 10:19:08</t>
  </si>
  <si>
    <t>2023-12-19 20:42:21</t>
  </si>
  <si>
    <t>2024-09-12 17:37:17</t>
  </si>
  <si>
    <t>2024-01-16 21:49:19</t>
  </si>
  <si>
    <t>2023-12-31 08:40:07</t>
  </si>
  <si>
    <t>2023-10-01 05:24:23</t>
  </si>
  <si>
    <t>2023-01-11 02:22:49</t>
  </si>
  <si>
    <t>2023-01-23 15:09:55</t>
  </si>
  <si>
    <t>2023-04-07 13:12:47</t>
  </si>
  <si>
    <t>2023-04-27 03:22:20</t>
  </si>
  <si>
    <t>2023-12-08 14:35:00</t>
  </si>
  <si>
    <t>2024-08-12 02:21:30</t>
  </si>
  <si>
    <t>2024-02-03 07:25:00</t>
  </si>
  <si>
    <t>2024-08-17 10:50:56</t>
  </si>
  <si>
    <t>2024-11-13 13:06:18</t>
  </si>
  <si>
    <t>2024-09-18 09:24:46</t>
  </si>
  <si>
    <t>2023-03-03 23:51:50</t>
  </si>
  <si>
    <t>2024-05-26 03:56:32</t>
  </si>
  <si>
    <t>2023-05-26 11:09:03</t>
  </si>
  <si>
    <t>2024-01-23 17:21:20</t>
  </si>
  <si>
    <t>2024-05-28 07:02:48</t>
  </si>
  <si>
    <t>2024-10-10 09:58:37</t>
  </si>
  <si>
    <t>2023-08-24 07:45:02</t>
  </si>
  <si>
    <t>2023-10-01 02:29:10</t>
  </si>
  <si>
    <t>2024-04-13 08:01:00</t>
  </si>
  <si>
    <t>2023-05-24 19:43:40</t>
  </si>
  <si>
    <t>2023-02-15 20:55:54</t>
  </si>
  <si>
    <t>2024-07-02 22:40:40</t>
  </si>
  <si>
    <t>2023-02-18 16:05:50</t>
  </si>
  <si>
    <t>2023-08-23 01:05:17</t>
  </si>
  <si>
    <t>2023-11-07 12:27:40</t>
  </si>
  <si>
    <t>2023-09-04 10:57:10</t>
  </si>
  <si>
    <t>2024-09-11 13:52:45</t>
  </si>
  <si>
    <t>2023-05-14 14:25:38</t>
  </si>
  <si>
    <t>2024-05-03 12:46:37</t>
  </si>
  <si>
    <t>2024-08-17 18:08:58</t>
  </si>
  <si>
    <t>2024-09-26 05:46:07</t>
  </si>
  <si>
    <t>2023-04-13 03:32:39</t>
  </si>
  <si>
    <t>2024-08-01 04:59:47</t>
  </si>
  <si>
    <t>2023-06-28 16:22:39</t>
  </si>
  <si>
    <t>2024-02-19 05:58:07</t>
  </si>
  <si>
    <t>2024-06-13 07:03:31</t>
  </si>
  <si>
    <t>2023-10-17 06:52:43</t>
  </si>
  <si>
    <t>2023-06-02 15:26:43</t>
  </si>
  <si>
    <t>2024-04-13 21:09:28</t>
  </si>
  <si>
    <t>2023-03-08 08:59:34</t>
  </si>
  <si>
    <t>2024-03-29 01:31:34</t>
  </si>
  <si>
    <t>2023-04-03 02:37:27</t>
  </si>
  <si>
    <t>2023-09-27 22:33:36</t>
  </si>
  <si>
    <t>2024-03-06 22:02:31</t>
  </si>
  <si>
    <t>2024-10-19 17:22:32</t>
  </si>
  <si>
    <t>2024-09-24 07:02:41</t>
  </si>
  <si>
    <t>2024-08-01 12:17:49</t>
  </si>
  <si>
    <t>2024-02-29 05:25:42</t>
  </si>
  <si>
    <t>2023-12-01 00:04:05</t>
  </si>
  <si>
    <t>2023-04-14 08:44:48</t>
  </si>
  <si>
    <t>2024-10-19 23:12:57</t>
  </si>
  <si>
    <t>2023-04-05 15:56:58</t>
  </si>
  <si>
    <t>2024-08-29 03:11:32</t>
  </si>
  <si>
    <t>2023-10-24 09:42:46</t>
  </si>
  <si>
    <t>2023-04-12 01:15:44</t>
  </si>
  <si>
    <t>2023-11-26 14:56:21</t>
  </si>
  <si>
    <t>2023-01-13 21:32:45</t>
  </si>
  <si>
    <t>2024-04-30 04:28:13</t>
  </si>
  <si>
    <t>2023-11-07 02:14:25</t>
  </si>
  <si>
    <t>2023-06-28 06:09:23</t>
  </si>
  <si>
    <t>2024-11-15 04:31:42</t>
  </si>
  <si>
    <t>2023-12-14 15:08:07</t>
  </si>
  <si>
    <t>2023-07-27 05:10:28</t>
  </si>
  <si>
    <t>2023-02-03 06:41:12</t>
  </si>
  <si>
    <t>2023-01-06 05:34:14</t>
  </si>
  <si>
    <t>2023-03-19 20:57:21</t>
  </si>
  <si>
    <t>2023-06-14 23:51:00</t>
  </si>
  <si>
    <t>2023-06-14 16:32:58</t>
  </si>
  <si>
    <t>2024-12-23 00:43:27</t>
  </si>
  <si>
    <t>2024-11-06 02:58:13</t>
  </si>
  <si>
    <t>2023-02-14 02:35:18</t>
  </si>
  <si>
    <t>2023-01-04 06:50:48</t>
  </si>
  <si>
    <t>2024-09-02 09:24:03</t>
  </si>
  <si>
    <t>2023-02-17 13:48:55</t>
  </si>
  <si>
    <t>2023-08-16 05:33:16</t>
  </si>
  <si>
    <t>2024-01-23 02:45:15</t>
  </si>
  <si>
    <t>2024-11-06 05:53:26</t>
  </si>
  <si>
    <t>2024-01-21 20:05:30</t>
  </si>
  <si>
    <t>2024-07-28 10:28:08</t>
  </si>
  <si>
    <t>2023-12-12 17:52:17</t>
  </si>
  <si>
    <t>2024-10-16 07:36:31</t>
  </si>
  <si>
    <t>2023-05-29 13:37:02</t>
  </si>
  <si>
    <t>2024-05-12 02:39:15</t>
  </si>
  <si>
    <t>2023-03-20 15:56:14</t>
  </si>
  <si>
    <t>2024-07-02 16:50:15</t>
  </si>
  <si>
    <t>2024-12-07 16:46:24</t>
  </si>
  <si>
    <t>2024-02-05 20:44:30</t>
  </si>
  <si>
    <t>2023-05-05 23:05:24</t>
  </si>
  <si>
    <t>2023-07-18 13:50:14</t>
  </si>
  <si>
    <t>2024-10-07 17:43:53</t>
  </si>
  <si>
    <t>2023-11-27 23:03:43</t>
  </si>
  <si>
    <t>2024-03-13 19:02:08</t>
  </si>
  <si>
    <t>2024-06-16 12:26:42</t>
  </si>
  <si>
    <t>2024-07-11 18:23:44</t>
  </si>
  <si>
    <t>2024-09-10 05:45:23</t>
  </si>
  <si>
    <t>2024-01-22 00:28:19</t>
  </si>
  <si>
    <t>2024-12-25 09:40:08</t>
  </si>
  <si>
    <t>2023-04-10 01:04:41</t>
  </si>
  <si>
    <t>2024-12-23 08:01:29</t>
  </si>
  <si>
    <t>2023-10-17 17:05:58</t>
  </si>
  <si>
    <t>2023-02-18 07:20:12</t>
  </si>
  <si>
    <t>2023-03-18 12:49:59</t>
  </si>
  <si>
    <t>2024-01-19 18:26:51</t>
  </si>
  <si>
    <t>2024-08-05 00:59:03</t>
  </si>
  <si>
    <t>2023-02-15 16:33:05</t>
  </si>
  <si>
    <t>2023-01-09 00:44:10</t>
  </si>
  <si>
    <t>2024-07-02 15:22:38</t>
  </si>
  <si>
    <t>2023-10-09 06:08:33</t>
  </si>
  <si>
    <t>2023-07-18 02:09:22</t>
  </si>
  <si>
    <t>2024-08-03 03:43:13</t>
  </si>
  <si>
    <t>2023-03-18 11:22:23</t>
  </si>
  <si>
    <t>2023-04-04 16:35:15</t>
  </si>
  <si>
    <t>2023-02-24 15:11:21</t>
  </si>
  <si>
    <t>2023-02-17 21:06:57</t>
  </si>
  <si>
    <t>2023-04-06 03:37:49</t>
  </si>
  <si>
    <t>2023-05-09 01:33:22</t>
  </si>
  <si>
    <t>2023-03-20 18:51:27</t>
  </si>
  <si>
    <t>2023-11-07 22:40:55</t>
  </si>
  <si>
    <t>2024-10-14 00:07:26</t>
  </si>
  <si>
    <t>2024-08-04 01:37:20</t>
  </si>
  <si>
    <t>2023-08-13 03:05:18</t>
  </si>
  <si>
    <t>2023-11-22 17:29:29</t>
  </si>
  <si>
    <t>2023-12-23 19:36:49</t>
  </si>
  <si>
    <t>2024-11-07 18:23:37</t>
  </si>
  <si>
    <t>2024-03-19 04:59:11</t>
  </si>
  <si>
    <t>2023-10-23 20:34:18</t>
  </si>
  <si>
    <t>2023-06-05 23:45:07</t>
  </si>
  <si>
    <t>2024-02-13 12:43:01</t>
  </si>
  <si>
    <t>2023-12-18 16:57:48</t>
  </si>
  <si>
    <t>2024-03-15 04:37:06</t>
  </si>
  <si>
    <t>2024-06-07 02:07:34</t>
  </si>
  <si>
    <t>2023-10-04 04:57:09</t>
  </si>
  <si>
    <t>2024-10-20 15:16:38</t>
  </si>
  <si>
    <t>2023-06-01 02:56:32</t>
  </si>
  <si>
    <t>2023-11-08 08:54:10</t>
  </si>
  <si>
    <t>2024-01-31 02:01:49</t>
  </si>
  <si>
    <t>2024-01-22 19:27:13</t>
  </si>
  <si>
    <t>2023-11-16 18:23:58</t>
  </si>
  <si>
    <t>2024-07-01 17:28:32</t>
  </si>
  <si>
    <t>2023-12-20 06:55:36</t>
  </si>
  <si>
    <t>2024-01-29 03:18:23</t>
  </si>
  <si>
    <t>2024-04-30 17:36:41</t>
  </si>
  <si>
    <t>2023-05-29 22:22:40</t>
  </si>
  <si>
    <t>2023-08-28 19:47:59</t>
  </si>
  <si>
    <t>2024-06-10 23:34:26</t>
  </si>
  <si>
    <t>2023-10-01 18:32:51</t>
  </si>
  <si>
    <t>2024-10-08 11:15:11</t>
  </si>
  <si>
    <t>2024-06-08 00:01:41</t>
  </si>
  <si>
    <t>2023-02-09 02:51:30</t>
  </si>
  <si>
    <t>2024-11-16 06:48:38</t>
  </si>
  <si>
    <t>2024-08-09 13:01:59</t>
  </si>
  <si>
    <t>2024-04-13 16:46:39</t>
  </si>
  <si>
    <t>2024-07-26 11:44:42</t>
  </si>
  <si>
    <t>2024-11-19 10:44:13</t>
  </si>
  <si>
    <t>2023-02-09 01:23:53</t>
  </si>
  <si>
    <t>2023-08-16 21:36:57</t>
  </si>
  <si>
    <t>2023-08-26 23:59:46</t>
  </si>
  <si>
    <t>2024-11-11 01:14:24</t>
  </si>
  <si>
    <t>2023-04-25 14:52:09</t>
  </si>
  <si>
    <t>2024-04-11 13:40:23</t>
  </si>
  <si>
    <t>2023-07-11 19:45:49</t>
  </si>
  <si>
    <t>2023-10-05 20:22:33</t>
  </si>
  <si>
    <t>2024-01-30 17:16:10</t>
  </si>
  <si>
    <t>2024-07-25 09:27:46</t>
  </si>
  <si>
    <t>2023-07-04 02:19:41</t>
  </si>
  <si>
    <t>2023-04-28 01:16:27</t>
  </si>
  <si>
    <t>2023-09-25 19:27:20</t>
  </si>
  <si>
    <t>2024-08-30 17:09:20</t>
  </si>
  <si>
    <t>2023-02-20 06:03:38</t>
  </si>
  <si>
    <t>2023-05-26 21:22:18</t>
  </si>
  <si>
    <t>2024-07-09 13:49:52</t>
  </si>
  <si>
    <t>2024-08-31 09:13:00</t>
  </si>
  <si>
    <t>2024-03-09 21:35:16</t>
  </si>
  <si>
    <t>2024-04-11 10:45:10</t>
  </si>
  <si>
    <t>2023-07-10 11:38:27</t>
  </si>
  <si>
    <t>2023-11-05 15:11:50</t>
  </si>
  <si>
    <t>2024-02-28 20:40:04</t>
  </si>
  <si>
    <t>2023-08-07 20:03:28</t>
  </si>
  <si>
    <t>2024-02-24 14:27:33</t>
  </si>
  <si>
    <t>2024-11-07 21:18:50</t>
  </si>
  <si>
    <t>2023-05-31 22:33:43</t>
  </si>
  <si>
    <t>2024-11-20 15:56:22</t>
  </si>
  <si>
    <t>2024-05-02 01:44:03</t>
  </si>
  <si>
    <t>2023-06-29 18:39:34</t>
  </si>
  <si>
    <t>2024-06-15 20:23:01</t>
  </si>
  <si>
    <t>2023-12-25 06:39:24</t>
  </si>
  <si>
    <t>2024-11-23 16:56:43</t>
  </si>
  <si>
    <t>2024-07-01 05:47:40</t>
  </si>
  <si>
    <t>2023-02-13 19:17:15</t>
  </si>
  <si>
    <t>2024-03-12 06:31:57</t>
  </si>
  <si>
    <t>2023-03-21 21:08:23</t>
  </si>
  <si>
    <t>2024-09-14 10:30:18</t>
  </si>
  <si>
    <t>2024-04-18 15:02:50</t>
  </si>
  <si>
    <t>2024-10-01 08:25:07</t>
  </si>
  <si>
    <t>2024-01-16 10:08:27</t>
  </si>
  <si>
    <t>2023-10-08 21:22:54</t>
  </si>
  <si>
    <t>2023-02-23 04:08:47</t>
  </si>
  <si>
    <t>2023-07-21 09:00:10</t>
  </si>
  <si>
    <t>2023-08-09 23:09:43</t>
  </si>
  <si>
    <t>2024-05-29 16:37:46</t>
  </si>
  <si>
    <t>2024-05-03 08:23:48</t>
  </si>
  <si>
    <t>2024-02-02 02:12:51</t>
  </si>
  <si>
    <t>2024-08-18 05:49:50</t>
  </si>
  <si>
    <t>2023-07-28 17:40:39</t>
  </si>
  <si>
    <t>2023-08-12 06:38:48</t>
  </si>
  <si>
    <t>2023-05-28 20:05:44</t>
  </si>
  <si>
    <t>2023-09-01 23:05:17</t>
  </si>
  <si>
    <t>2024-03-17 22:19:26</t>
  </si>
  <si>
    <t>2024-02-24 21:45:35</t>
  </si>
  <si>
    <t>2024-08-12 08:11:55</t>
  </si>
  <si>
    <t>2023-10-24 05:19:57</t>
  </si>
  <si>
    <t>2023-05-22 16:37:24</t>
  </si>
  <si>
    <t>2023-02-16 04:13:56</t>
  </si>
  <si>
    <t>2024-07-06 05:31:28</t>
  </si>
  <si>
    <t>2023-03-18 05:31:57</t>
  </si>
  <si>
    <t>2023-10-04 02:01:56</t>
  </si>
  <si>
    <t>2023-04-03 15:45:55</t>
  </si>
  <si>
    <t>2023-05-03 08:18:17</t>
  </si>
  <si>
    <t>2023-04-12 08:33:46</t>
  </si>
  <si>
    <t>2023-06-10 14:43:16</t>
  </si>
  <si>
    <t>2023-08-09 20:14:30</t>
  </si>
  <si>
    <t>2024-04-04 07:55:07</t>
  </si>
  <si>
    <t>2024-12-06 01:21:00</t>
  </si>
  <si>
    <t>2023-12-18 11:07:23</t>
  </si>
  <si>
    <t>2024-10-24 18:33:56</t>
  </si>
  <si>
    <t>2024-04-25 01:49:13</t>
  </si>
  <si>
    <t>2024-12-11 08:22:51</t>
  </si>
  <si>
    <t>2023-05-20 07:40:43</t>
  </si>
  <si>
    <t>2023-07-04 19:50:59</t>
  </si>
  <si>
    <t>2024-09-11 22:38:24</t>
  </si>
  <si>
    <t>2024-07-21 10:33:18</t>
  </si>
  <si>
    <t>2024-06-14 15:10:53</t>
  </si>
  <si>
    <t>2024-09-05 04:33:59</t>
  </si>
  <si>
    <t>2023-11-19 00:25:27</t>
  </si>
  <si>
    <t>2023-02-10 13:54:04</t>
  </si>
  <si>
    <t>2023-03-22 00:03:36</t>
  </si>
  <si>
    <t>2024-01-17 16:48:12</t>
  </si>
  <si>
    <t>2024-12-21 02:00:01</t>
  </si>
  <si>
    <t>2023-04-05 05:43:43</t>
  </si>
  <si>
    <t>2023-06-25 06:36:38</t>
  </si>
  <si>
    <t>2023-12-06 15:51:34</t>
  </si>
  <si>
    <t>2024-02-17 02:51:51</t>
  </si>
  <si>
    <t>2024-11-26 15:01:53</t>
  </si>
  <si>
    <t>2023-06-25 16:49:53</t>
  </si>
  <si>
    <t>2024-04-24 00:59:53</t>
  </si>
  <si>
    <t>2023-06-27 08:15:17</t>
  </si>
  <si>
    <t>2023-02-14 09:53:20</t>
  </si>
  <si>
    <t>2024-06-08 01:29:17</t>
  </si>
  <si>
    <t>2023-03-31 00:09:29</t>
  </si>
  <si>
    <t>2024-04-18 16:30:27</t>
  </si>
  <si>
    <t>2024-11-08 04:36:52</t>
  </si>
  <si>
    <t>2023-05-24 00:44:46</t>
  </si>
  <si>
    <t>2023-12-02 03:48:37</t>
  </si>
  <si>
    <t>2023-06-28 14:55:02</t>
  </si>
  <si>
    <t>2023-06-14 04:52:06</t>
  </si>
  <si>
    <t>2024-05-13 07:51:24</t>
  </si>
  <si>
    <t>2023-06-27 12:38:06</t>
  </si>
  <si>
    <t>2023-08-31 07:39:53</t>
  </si>
  <si>
    <t>2023-02-11 20:33:49</t>
  </si>
  <si>
    <t>2023-02-25 17:28:17</t>
  </si>
  <si>
    <t>2024-01-25 08:46:43</t>
  </si>
  <si>
    <t>2023-08-30 02:27:44</t>
  </si>
  <si>
    <t>2024-01-03 12:35:42</t>
  </si>
  <si>
    <t>2023-12-08 05:49:21</t>
  </si>
  <si>
    <t>2024-01-18 04:29:04</t>
  </si>
  <si>
    <t>2023-03-31 04:32:18</t>
  </si>
  <si>
    <t>2023-02-02 10:14:41</t>
  </si>
  <si>
    <t>2024-10-18 04:52:21</t>
  </si>
  <si>
    <t>2024-06-05 15:05:00</t>
  </si>
  <si>
    <t>2024-07-07 15:06:26</t>
  </si>
  <si>
    <t>2023-11-29 11:33:54</t>
  </si>
  <si>
    <t>2023-04-23 01:32:39</t>
  </si>
  <si>
    <t>2024-02-12 13:21:18</t>
  </si>
  <si>
    <t>2024-11-03 15:06:19</t>
  </si>
  <si>
    <t>2023-02-08 06:25:00</t>
  </si>
  <si>
    <t>2023-03-30 22:41:52</t>
  </si>
  <si>
    <t>2023-01-06 14:19:52</t>
  </si>
  <si>
    <t>2023-10-17 18:33:34</t>
  </si>
  <si>
    <t>2023-02-15 10:42:39</t>
  </si>
  <si>
    <t>2024-04-26 15:47:00</t>
  </si>
  <si>
    <t>2024-06-03 03:13:06</t>
  </si>
  <si>
    <t>2024-03-30 00:53:17</t>
  </si>
  <si>
    <t>2023-10-06 21:11:52</t>
  </si>
  <si>
    <t>2023-10-10 09:53:05</t>
  </si>
  <si>
    <t>2023-07-15 14:17:28</t>
  </si>
  <si>
    <t>2024-12-29 12:57:25</t>
  </si>
  <si>
    <t>2023-01-02 11:02:35</t>
  </si>
  <si>
    <t>2024-04-08 03:54:23</t>
  </si>
  <si>
    <t>2024-04-22 16:52:31</t>
  </si>
  <si>
    <t>2023-01-26 03:01:49</t>
  </si>
  <si>
    <t>2024-07-15 12:55:23</t>
  </si>
  <si>
    <t>2024-06-01 14:42:55</t>
  </si>
  <si>
    <t>2024-03-02 18:45:13</t>
  </si>
  <si>
    <t>2024-03-25 14:17:57</t>
  </si>
  <si>
    <t>2023-10-27 07:47:55</t>
  </si>
  <si>
    <t>2024-03-06 17:39:41</t>
  </si>
  <si>
    <t>2023-07-22 20:02:44</t>
  </si>
  <si>
    <t>2024-05-21 17:21:12</t>
  </si>
  <si>
    <t>2024-08-04 16:13:24</t>
  </si>
  <si>
    <t>2023-07-20 16:56:29</t>
  </si>
  <si>
    <t>2023-12-24 02:54:51</t>
  </si>
  <si>
    <t>2023-03-29 04:21:16</t>
  </si>
  <si>
    <t>2023-05-11 09:02:27</t>
  </si>
  <si>
    <t>2023-02-09 21:50:23</t>
  </si>
  <si>
    <t>2023-02-19 00:51:29</t>
  </si>
  <si>
    <t>2023-11-16 05:15:30</t>
  </si>
  <si>
    <t>2024-07-09 00:41:24</t>
  </si>
  <si>
    <t>2023-05-19 08:19:00</t>
  </si>
  <si>
    <t>2023-01-07 02:00:44</t>
  </si>
  <si>
    <t>2024-11-09 03:58:35</t>
  </si>
  <si>
    <t>2023-11-15 14:39:26</t>
  </si>
  <si>
    <t>2023-02-12 15:32:43</t>
  </si>
  <si>
    <t>2023-12-10 22:04:04</t>
  </si>
  <si>
    <t>2023-07-12 07:26:41</t>
  </si>
  <si>
    <t>2023-09-02 06:23:19</t>
  </si>
  <si>
    <t>2024-06-21 18:00:56</t>
  </si>
  <si>
    <t>2024-10-04 06:30:16</t>
  </si>
  <si>
    <t>2023-11-13 18:51:13</t>
  </si>
  <si>
    <t>2024-12-11 11:18:03</t>
  </si>
  <si>
    <t>2024-04-23 16:14:14</t>
  </si>
  <si>
    <t>2024-04-06 18:19:25</t>
  </si>
  <si>
    <t>2023-01-31 20:16:54</t>
  </si>
  <si>
    <t>2023-03-07 12:33:04</t>
  </si>
  <si>
    <t>2024-03-24 23:41:53</t>
  </si>
  <si>
    <t>2023-09-19 15:59:00</t>
  </si>
  <si>
    <t>2024-07-28 11:55:44</t>
  </si>
  <si>
    <t>2023-03-17 00:19:48</t>
  </si>
  <si>
    <t>2023-10-10 23:01:33</t>
  </si>
  <si>
    <t>2024-07-02 05:09:23</t>
  </si>
  <si>
    <t>2024-03-09 02:36:22</t>
  </si>
  <si>
    <t>2023-06-05 03:18:37</t>
  </si>
  <si>
    <t>2024-08-03 08:06:02</t>
  </si>
  <si>
    <t>2024-09-04 13:57:55</t>
  </si>
  <si>
    <t>2023-09-03 11:35:27</t>
  </si>
  <si>
    <t>2024-12-09 19:52:40</t>
  </si>
  <si>
    <t>2023-01-13 14:14:43</t>
  </si>
  <si>
    <t>2024-07-12 23:35:53</t>
  </si>
  <si>
    <t>2024-06-07 21:06:28</t>
  </si>
  <si>
    <t>2023-09-16 14:58:38</t>
  </si>
  <si>
    <t>2024-09-03 02:55:20</t>
  </si>
  <si>
    <t>2024-05-05 17:20:29</t>
  </si>
  <si>
    <t>2023-03-06 14:38:57</t>
  </si>
  <si>
    <t>2023-03-29 07:16:29</t>
  </si>
  <si>
    <t>2023-12-23 02:05:32</t>
  </si>
  <si>
    <t>2023-08-08 12:07:08</t>
  </si>
  <si>
    <t>2024-03-19 23:58:05</t>
  </si>
  <si>
    <t>2023-04-25 10:29:20</t>
  </si>
  <si>
    <t>2024-06-15 11:37:23</t>
  </si>
  <si>
    <t>2024-10-22 15:27:41</t>
  </si>
  <si>
    <t>2024-05-29 13:42:33</t>
  </si>
  <si>
    <t>2024-04-20 15:13:53</t>
  </si>
  <si>
    <t>2023-03-26 04:48:30</t>
  </si>
  <si>
    <t>2023-03-20 02:47:46</t>
  </si>
  <si>
    <t>2024-10-01 23:01:12</t>
  </si>
  <si>
    <t>2024-09-20 06:40:36</t>
  </si>
  <si>
    <t>2024-11-14 05:09:59</t>
  </si>
  <si>
    <t>2024-06-02 05:18:59</t>
  </si>
  <si>
    <t>2023-06-02 00:50:39</t>
  </si>
  <si>
    <t>2023-05-09 00:05:46</t>
  </si>
  <si>
    <t>2024-05-07 21:54:21</t>
  </si>
  <si>
    <t>2024-07-08 10:05:20</t>
  </si>
  <si>
    <t>2023-01-25 10:58:08</t>
  </si>
  <si>
    <t>2024-09-04 22:43:33</t>
  </si>
  <si>
    <t>2023-11-30 13:50:50</t>
  </si>
  <si>
    <t>2024-08-10 06:33:16</t>
  </si>
  <si>
    <t>2024-06-20 21:34:26</t>
  </si>
  <si>
    <t>2023-08-11 11:39:54</t>
  </si>
  <si>
    <t>2023-10-05 18:54:56</t>
  </si>
  <si>
    <t>2024-02-06 15:43:24</t>
  </si>
  <si>
    <t>2024-12-05 09:17:20</t>
  </si>
  <si>
    <t>2024-05-28 08:30:24</t>
  </si>
  <si>
    <t>2024-03-31 11:55:52</t>
  </si>
  <si>
    <t>2023-02-14 04:02:54</t>
  </si>
  <si>
    <t>2023-10-26 09:53:49</t>
  </si>
  <si>
    <t>2023-12-27 22:54:07</t>
  </si>
  <si>
    <t>2024-11-09 21:29:52</t>
  </si>
  <si>
    <t>2023-03-30 08:05:48</t>
  </si>
  <si>
    <t>2024-01-16 15:58:53</t>
  </si>
  <si>
    <t>2024-01-02 04:28:21</t>
  </si>
  <si>
    <t>2023-03-27 11:28:15</t>
  </si>
  <si>
    <t>2024-01-25 14:37:09</t>
  </si>
  <si>
    <t>2023-04-09 17:46:39</t>
  </si>
  <si>
    <t>2024-07-22 21:35:52</t>
  </si>
  <si>
    <t>2023-06-02 08:08:41</t>
  </si>
  <si>
    <t>2024-03-07 18:29:01</t>
  </si>
  <si>
    <t>2024-10-05 16:05:14</t>
  </si>
  <si>
    <t>2024-01-17 09:30:10</t>
  </si>
  <si>
    <t>2024-08-13 16:19:17</t>
  </si>
  <si>
    <t>2023-10-03 07:03:02</t>
  </si>
  <si>
    <t>2023-11-22 20:24:42</t>
  </si>
  <si>
    <t>2023-02-28 05:20:11</t>
  </si>
  <si>
    <t>2024-02-27 09:37:29</t>
  </si>
  <si>
    <t>2023-05-01 13:57:40</t>
  </si>
  <si>
    <t>2023-03-15 17:40:03</t>
  </si>
  <si>
    <t>2023-09-04 08:01:58</t>
  </si>
  <si>
    <t>2024-10-06 11:04:08</t>
  </si>
  <si>
    <t>2023-09-29 22:44:38</t>
  </si>
  <si>
    <t>2024-04-23 17:41:51</t>
  </si>
  <si>
    <t>2023-11-22 10:11:27</t>
  </si>
  <si>
    <t>2023-08-23 18:36:34</t>
  </si>
  <si>
    <t>2023-12-16 13:51:33</t>
  </si>
  <si>
    <t>2023-01-28 04:40:28</t>
  </si>
  <si>
    <t>2023-09-11 19:37:39</t>
  </si>
  <si>
    <t>2024-12-25 05:17:18</t>
  </si>
  <si>
    <t>2024-03-15 20:40:47</t>
  </si>
  <si>
    <t>2023-01-10 01:33:29</t>
  </si>
  <si>
    <t>2024-02-20 17:00:41</t>
  </si>
  <si>
    <t>2023-10-12 15:54:34</t>
  </si>
  <si>
    <t>2023-11-27 11:22:51</t>
  </si>
  <si>
    <t>2023-11-18 06:54:09</t>
  </si>
  <si>
    <t>2024-07-29 21:30:42</t>
  </si>
  <si>
    <t>2024-05-05 12:57:40</t>
  </si>
  <si>
    <t>2024-06-29 18:45:06</t>
  </si>
  <si>
    <t>2023-11-11 17:12:34</t>
  </si>
  <si>
    <t>2024-03-05 16:50:22</t>
  </si>
  <si>
    <t>2024-01-12 18:32:01</t>
  </si>
  <si>
    <t>2024-08-26 18:14:51</t>
  </si>
  <si>
    <t>2023-02-07 17:16:32</t>
  </si>
  <si>
    <t>2023-04-19 02:38:10</t>
  </si>
  <si>
    <t>2023-07-13 00:57:58</t>
  </si>
  <si>
    <t>2024-01-17 06:34:57</t>
  </si>
  <si>
    <t>2024-11-27 11:28:23</t>
  </si>
  <si>
    <t>2024-01-04 09:02:12</t>
  </si>
  <si>
    <t>2023-11-25 18:29:51</t>
  </si>
  <si>
    <t>2024-12-17 23:32:02</t>
  </si>
  <si>
    <t>2023-12-07 00:37:12</t>
  </si>
  <si>
    <t>2024-07-19 19:07:54</t>
  </si>
  <si>
    <t>2023-02-02 21:55:33</t>
  </si>
  <si>
    <t>2023-04-29 07:56:12</t>
  </si>
  <si>
    <t>2023-09-04 09:29:34</t>
  </si>
  <si>
    <t>2023-06-07 21:00:57</t>
  </si>
  <si>
    <t>2024-01-30 21:38:59</t>
  </si>
  <si>
    <t>2023-08-26 03:33:15</t>
  </si>
  <si>
    <t>2023-09-21 23:28:05</t>
  </si>
  <si>
    <t>2023-08-21 14:02:43</t>
  </si>
  <si>
    <t>2023-02-09 13:04:45</t>
  </si>
  <si>
    <t>2024-10-16 13:26:57</t>
  </si>
  <si>
    <t>2024-07-11 19:51:20</t>
  </si>
  <si>
    <t>2023-08-01 07:49:29</t>
  </si>
  <si>
    <t>2024-04-27 07:50:41</t>
  </si>
  <si>
    <t>2023-03-23 05:15:45</t>
  </si>
  <si>
    <t>2023-05-02 16:14:36</t>
  </si>
  <si>
    <t>2023-03-20 17:23:51</t>
  </si>
  <si>
    <t>2023-09-25 06:18:52</t>
  </si>
  <si>
    <t>2024-11-05 06:31:43</t>
  </si>
  <si>
    <t>2024-01-04 04:39:23</t>
  </si>
  <si>
    <t>2024-09-03 01:27:44</t>
  </si>
  <si>
    <t>2023-07-18 06:32:12</t>
  </si>
  <si>
    <t>2023-10-23 13:16:16</t>
  </si>
  <si>
    <t>2023-08-08 20:52:47</t>
  </si>
  <si>
    <t>2023-04-23 20:31:33</t>
  </si>
  <si>
    <t>2024-05-27 03:18:15</t>
  </si>
  <si>
    <t>2024-04-18 06:17:11</t>
  </si>
  <si>
    <t>2024-02-11 21:17:38</t>
  </si>
  <si>
    <t>2024-09-16 09:13:44</t>
  </si>
  <si>
    <t>2024-05-08 18:20:51</t>
  </si>
  <si>
    <t>2023-12-19 04:38:40</t>
  </si>
  <si>
    <t>2023-07-23 23:47:17</t>
  </si>
  <si>
    <t>2023-05-22 09:19:22</t>
  </si>
  <si>
    <t>2023-08-08 13:34:45</t>
  </si>
  <si>
    <t>2024-03-23 02:26:03</t>
  </si>
  <si>
    <t>2024-11-08 20:40:33</t>
  </si>
  <si>
    <t>2023-08-19 22:37:19</t>
  </si>
  <si>
    <t>2023-03-21 15:17:57</t>
  </si>
  <si>
    <t>2023-06-28 17:50:15</t>
  </si>
  <si>
    <t>2023-08-15 09:06:46</t>
  </si>
  <si>
    <t>2023-03-06 01:30:29</t>
  </si>
  <si>
    <t>2024-03-28 12:23:06</t>
  </si>
  <si>
    <t>2023-10-06 22:39:28</t>
  </si>
  <si>
    <t>2023-07-17 17:23:44</t>
  </si>
  <si>
    <t>2023-03-29 17:29:44</t>
  </si>
  <si>
    <t>2023-01-18 15:26:07</t>
  </si>
  <si>
    <t>2024-01-21 15:42:41</t>
  </si>
  <si>
    <t>2024-12-10 11:56:20</t>
  </si>
  <si>
    <t>2023-06-13 20:06:28</t>
  </si>
  <si>
    <t>2024-05-06 21:05:02</t>
  </si>
  <si>
    <t>2023-06-15 17:22:17</t>
  </si>
  <si>
    <t>2023-06-15 14:27:04</t>
  </si>
  <si>
    <t>2024-03-28 13:50:43</t>
  </si>
  <si>
    <t>2023-03-28 10:49:58</t>
  </si>
  <si>
    <t>2024-03-08 09:05:05</t>
  </si>
  <si>
    <t>2023-06-24 13:05:21</t>
  </si>
  <si>
    <t>2024-09-30 06:08:11</t>
  </si>
  <si>
    <t>2024-04-10 12:51:04</t>
  </si>
  <si>
    <t>2023-11-17 10:27:39</t>
  </si>
  <si>
    <t>2024-09-06 02:28:06</t>
  </si>
  <si>
    <t>2023-12-16 21:09:35</t>
  </si>
  <si>
    <t>2023-01-15 14:25:45</t>
  </si>
  <si>
    <t>2024-02-16 19:33:49</t>
  </si>
  <si>
    <t>2024-07-11 03:47:40</t>
  </si>
  <si>
    <t>2024-01-13 03:17:39</t>
  </si>
  <si>
    <t>2024-02-21 14:54:48</t>
  </si>
  <si>
    <t>2023-09-01 01:11:10</t>
  </si>
  <si>
    <t>2023-03-12 15:12:05</t>
  </si>
  <si>
    <t>2024-02-18 09:31:36</t>
  </si>
  <si>
    <t>2024-06-12 17:55:03</t>
  </si>
  <si>
    <t>2023-10-27 22:24:00</t>
  </si>
  <si>
    <t>2023-01-08 23:16:33</t>
  </si>
  <si>
    <t>2024-12-03 17:51:56</t>
  </si>
  <si>
    <t>2023-07-16 07:48:46</t>
  </si>
  <si>
    <t>2024-08-20 07:28:29</t>
  </si>
  <si>
    <t>2023-11-06 14:33:33</t>
  </si>
  <si>
    <t>2023-08-09 12:56:28</t>
  </si>
  <si>
    <t>2024-07-16 06:26:40</t>
  </si>
  <si>
    <t>2024-06-27 21:29:16</t>
  </si>
  <si>
    <t>2023-02-05 15:37:53</t>
  </si>
  <si>
    <t>2023-12-13 05:33:09</t>
  </si>
  <si>
    <t>2023-02-28 19:56:16</t>
  </si>
  <si>
    <t>2023-07-01 11:32:35</t>
  </si>
  <si>
    <t>2023-10-25 04:41:40</t>
  </si>
  <si>
    <t>2024-11-06 16:06:41</t>
  </si>
  <si>
    <t>2024-04-15 06:44:26</t>
  </si>
  <si>
    <t>2023-04-16 22:04:19</t>
  </si>
  <si>
    <t>2023-09-20 12:25:30</t>
  </si>
  <si>
    <t>2023-03-26 09:11:20</t>
  </si>
  <si>
    <t>2024-03-28 22:36:21</t>
  </si>
  <si>
    <t>2023-12-22 11:29:27</t>
  </si>
  <si>
    <t>2023-03-21 00:41:53</t>
  </si>
  <si>
    <t>2024-11-10 22:19:11</t>
  </si>
  <si>
    <t>2023-11-14 03:36:51</t>
  </si>
  <si>
    <t>2023-05-10 02:22:42</t>
  </si>
  <si>
    <t>2023-09-23 04:40:13</t>
  </si>
  <si>
    <t>2023-06-30 15:06:05</t>
  </si>
  <si>
    <t>2023-11-30 03:37:35</t>
  </si>
  <si>
    <t>2023-01-11 09:40:51</t>
  </si>
  <si>
    <t>2024-12-28 07:45:17</t>
  </si>
  <si>
    <t>2023-04-22 03:38:32</t>
  </si>
  <si>
    <t>2024-05-19 17:10:10</t>
  </si>
  <si>
    <t>2024-08-13 00:15:36</t>
  </si>
  <si>
    <t>2024-03-22 00:09:07</t>
  </si>
  <si>
    <t>2023-12-02 02:21:01</t>
  </si>
  <si>
    <t>2024-01-09 10:13:37</t>
  </si>
  <si>
    <t>2024-10-21 13:10:45</t>
  </si>
  <si>
    <t>2024-05-24 08:08:19</t>
  </si>
  <si>
    <t>2024-07-03 04:31:06</t>
  </si>
  <si>
    <t>2023-02-21 11:15:47</t>
  </si>
  <si>
    <t>2024-07-11 16:56:07</t>
  </si>
  <si>
    <t>2024-07-15 04:09:44</t>
  </si>
  <si>
    <t>2023-10-24 06:47:33</t>
  </si>
  <si>
    <t>2023-10-17 14:10:45</t>
  </si>
  <si>
    <t>2024-08-20 11:51:18</t>
  </si>
  <si>
    <t>2023-06-16 22:34:26</t>
  </si>
  <si>
    <t>2023-01-14 15:04:02</t>
  </si>
  <si>
    <t>2023-06-07 10:47:42</t>
  </si>
  <si>
    <t>2024-08-20 23:32:09</t>
  </si>
  <si>
    <t>2024-07-23 10:44:20</t>
  </si>
  <si>
    <t>2023-04-01 08:16:50</t>
  </si>
  <si>
    <t>2024-06-03 23:39:36</t>
  </si>
  <si>
    <t>2024-08-08 06:22:14</t>
  </si>
  <si>
    <t>2024-05-24 06:40:43</t>
  </si>
  <si>
    <t>2023-07-03 10:16:01</t>
  </si>
  <si>
    <t>2023-09-16 13:31:02</t>
  </si>
  <si>
    <t>2024-11-21 09:27:39</t>
  </si>
  <si>
    <t>2023-11-04 04:09:16</t>
  </si>
  <si>
    <t>2024-02-17 01:24:15</t>
  </si>
  <si>
    <t>2023-08-30 12:40:59</t>
  </si>
  <si>
    <t>2023-09-27 07:57:31</t>
  </si>
  <si>
    <t>2024-12-12 16:30:12</t>
  </si>
  <si>
    <t>2023-01-18 08:08:05</t>
  </si>
  <si>
    <t>2024-09-26 17:26:58</t>
  </si>
  <si>
    <t>2024-10-02 01:56:25</t>
  </si>
  <si>
    <t>2024-03-05 03:41:54</t>
  </si>
  <si>
    <t>2023-09-09 07:45:46</t>
  </si>
  <si>
    <t>2024-01-08 00:38:39</t>
  </si>
  <si>
    <t>2024-12-07 22:36:50</t>
  </si>
  <si>
    <t>2023-11-07 11:00:03</t>
  </si>
  <si>
    <t>2023-04-15 22:42:36</t>
  </si>
  <si>
    <t>2024-02-22 09:53:41</t>
  </si>
  <si>
    <t>2024-07-10 23:24:50</t>
  </si>
  <si>
    <t>2024-04-27 03:27:51</t>
  </si>
  <si>
    <t>2023-04-05 13:01:45</t>
  </si>
  <si>
    <t>2023-09-08 20:04:54</t>
  </si>
  <si>
    <t>2024-08-27 05:55:43</t>
  </si>
  <si>
    <t>2023-03-26 13:34:09</t>
  </si>
  <si>
    <t>2023-06-19 19:11:59</t>
  </si>
  <si>
    <t>2024-01-09 16:04:02</t>
  </si>
  <si>
    <t>2024-05-08 11:02:49</t>
  </si>
  <si>
    <t>2023-12-29 05:33:52</t>
  </si>
  <si>
    <t>2023-05-17 08:07:58</t>
  </si>
  <si>
    <t>2023-09-08 14:14:28</t>
  </si>
  <si>
    <t>2023-07-15 02:36:37</t>
  </si>
  <si>
    <t>2024-03-28 15:18:19</t>
  </si>
  <si>
    <t>2024-05-30 20:22:18</t>
  </si>
  <si>
    <t>2023-06-18 18:22:39</t>
  </si>
  <si>
    <t>2024-01-01 05:06:38</t>
  </si>
  <si>
    <t>2023-10-22 08:04:07</t>
  </si>
  <si>
    <t>2024-07-31 17:18:56</t>
  </si>
  <si>
    <t>2023-10-17 20:01:11</t>
  </si>
  <si>
    <t>2024-11-26 17:57:05</t>
  </si>
  <si>
    <t>2024-09-01 14:25:09</t>
  </si>
  <si>
    <t>2023-12-06 02:43:06</t>
  </si>
  <si>
    <t>2024-05-26 05:24:09</t>
  </si>
  <si>
    <t>2023-10-16 01:40:34</t>
  </si>
  <si>
    <t>2023-08-06 22:09:21</t>
  </si>
  <si>
    <t>2024-09-09 07:51:17</t>
  </si>
  <si>
    <t>2023-06-13 18:38:51</t>
  </si>
  <si>
    <t>2023-11-14 21:08:09</t>
  </si>
  <si>
    <t>2024-12-14 03:32:47</t>
  </si>
  <si>
    <t>2024-10-25 20:50:52</t>
  </si>
  <si>
    <t>2023-09-10 11:30:18</t>
  </si>
  <si>
    <t>2024-02-01 23:17:38</t>
  </si>
  <si>
    <t>2024-01-12 12:41:35</t>
  </si>
  <si>
    <t>2023-05-23 17:26:44</t>
  </si>
  <si>
    <t>2024-01-18 17:37:32</t>
  </si>
  <si>
    <t>2024-12-05 15:07:45</t>
  </si>
  <si>
    <t>2023-01-21 12:03:40</t>
  </si>
  <si>
    <t>2023-07-01 13:00:11</t>
  </si>
  <si>
    <t>2024-04-17 04:00:16</t>
  </si>
  <si>
    <t>2024-08-11 02:59:46</t>
  </si>
  <si>
    <t>2023-04-25 17:47:22</t>
  </si>
  <si>
    <t>2024-11-14 06:37:36</t>
  </si>
  <si>
    <t>2023-12-12 00:21:00</t>
  </si>
  <si>
    <t>2024-09-13 03:50:32</t>
  </si>
  <si>
    <t>2024-10-31 12:38:21</t>
  </si>
  <si>
    <t>2024-07-19 08:54:39</t>
  </si>
  <si>
    <t>2023-08-18 05:44:19</t>
  </si>
  <si>
    <t>2024-04-23 07:28:36</t>
  </si>
  <si>
    <t>2024-03-27 13:01:23</t>
  </si>
  <si>
    <t>2024-09-30 04:40:35</t>
  </si>
  <si>
    <t>2023-05-22 13:42:11</t>
  </si>
  <si>
    <t>2024-11-01 20:45:42</t>
  </si>
  <si>
    <t>2023-02-21 22:56:38</t>
  </si>
  <si>
    <t>2024-11-27 20:14:01</t>
  </si>
  <si>
    <t>2024-06-20 08:25:58</t>
  </si>
  <si>
    <t>2024-07-10 16:06:48</t>
  </si>
  <si>
    <t>2024-12-17 08:55:58</t>
  </si>
  <si>
    <t>2023-10-30 14:38:43</t>
  </si>
  <si>
    <t>2024-06-26 16:17:07</t>
  </si>
  <si>
    <t>2024-03-17 16:29:00</t>
  </si>
  <si>
    <t>2023-05-09 19:04:39</t>
  </si>
  <si>
    <t>2024-11-11 23:08:31</t>
  </si>
  <si>
    <t>2023-07-27 16:51:19</t>
  </si>
  <si>
    <t>2023-06-23 10:48:25</t>
  </si>
  <si>
    <t>2023-02-22 13:32:42</t>
  </si>
  <si>
    <t>2024-02-11 18:22:25</t>
  </si>
  <si>
    <t>2024-04-26 07:01:21</t>
  </si>
  <si>
    <t>2024-08-15 10:39:54</t>
  </si>
  <si>
    <t>2023-01-15 23:11:24</t>
  </si>
  <si>
    <t>2023-11-09 06:48:16</t>
  </si>
  <si>
    <t>2024-12-22 04:16:56</t>
  </si>
  <si>
    <t>2024-05-29 18:05:22</t>
  </si>
  <si>
    <t>2024-10-17 11:21:03</t>
  </si>
  <si>
    <t>2023-07-14 22:13:47</t>
  </si>
  <si>
    <t>2024-01-05 14:14:21</t>
  </si>
  <si>
    <t>2023-08-06 20:41:45</t>
  </si>
  <si>
    <t>2024-11-29 04:21:23</t>
  </si>
  <si>
    <t>2024-03-07 08:15:46</t>
  </si>
  <si>
    <t>2024-09-13 19:54:13</t>
  </si>
  <si>
    <t>2024-06-03 01:45:29</t>
  </si>
  <si>
    <t>2024-07-04 17:01:17</t>
  </si>
  <si>
    <t>2024-05-25 08:57:39</t>
  </si>
  <si>
    <t>2023-11-16 06:43:07</t>
  </si>
  <si>
    <t>2023-09-12 08:46:07</t>
  </si>
  <si>
    <t>2023-08-28 06:39:31</t>
  </si>
  <si>
    <t>2023-03-21 18:13:10</t>
  </si>
  <si>
    <t>2023-12-28 13:30:11</t>
  </si>
  <si>
    <t>2023-05-05 05:34:06</t>
  </si>
  <si>
    <t>2024-09-12 05:56:26</t>
  </si>
  <si>
    <t>2023-03-01 09:04:44</t>
  </si>
  <si>
    <t>2023-07-07 15:00:55</t>
  </si>
  <si>
    <t>2024-11-27 18:46:25</t>
  </si>
  <si>
    <t>2023-04-21 14:30:04</t>
  </si>
  <si>
    <t>2024-07-08 17:23:22</t>
  </si>
  <si>
    <t>2023-07-03 04:25:35</t>
  </si>
  <si>
    <t>2023-08-13 04:32:54</t>
  </si>
  <si>
    <t>2024-11-15 01:36:29</t>
  </si>
  <si>
    <t>2024-05-28 17:16:03</t>
  </si>
  <si>
    <t>2024-06-10 04:35:33</t>
  </si>
  <si>
    <t>2023-03-26 07:43:43</t>
  </si>
  <si>
    <t>2024-05-21 07:07:57</t>
  </si>
  <si>
    <t>2023-02-27 14:44:07</t>
  </si>
  <si>
    <t>2023-02-05 14:10:16</t>
  </si>
  <si>
    <t>2023-10-30 02:57:51</t>
  </si>
  <si>
    <t>2024-11-27 02:42:44</t>
  </si>
  <si>
    <t>2023-07-16 12:11:35</t>
  </si>
  <si>
    <t>2024-09-22 20:00:06</t>
  </si>
  <si>
    <t>2024-08-26 05:06:23</t>
  </si>
  <si>
    <t>2023-08-18 18:52:46</t>
  </si>
  <si>
    <t>2024-12-03 09:06:17</t>
  </si>
  <si>
    <t>2023-07-23 00:25:34</t>
  </si>
  <si>
    <t>2024-10-10 17:16:39</t>
  </si>
  <si>
    <t>2023-11-04 05:36:52</t>
  </si>
  <si>
    <t>2023-05-15 09:24:32</t>
  </si>
  <si>
    <t>2024-03-19 09:22:00</t>
  </si>
  <si>
    <t>2024-01-06 16:31:17</t>
  </si>
  <si>
    <t>2023-04-01 19:57:42</t>
  </si>
  <si>
    <t>2023-07-24 12:55:45</t>
  </si>
  <si>
    <t>2024-07-13 01:03:29</t>
  </si>
  <si>
    <t>2023-07-20 03:48:01</t>
  </si>
  <si>
    <t>2024-03-03 19:34:32</t>
  </si>
  <si>
    <t>2024-09-13 14:03:47</t>
  </si>
  <si>
    <t>2023-07-02 15:17:07</t>
  </si>
  <si>
    <t>2023-06-07 19:33:20</t>
  </si>
  <si>
    <t>2023-12-06 17:19:10</t>
  </si>
  <si>
    <t>2023-10-03 20:11:30</t>
  </si>
  <si>
    <t>2024-05-17 03:50:40</t>
  </si>
  <si>
    <t>2024-10-05 23:23:17</t>
  </si>
  <si>
    <t>2024-09-18 21:05:38</t>
  </si>
  <si>
    <t>2024-10-30 19:07:03</t>
  </si>
  <si>
    <t>2023-11-12 16:34:17</t>
  </si>
  <si>
    <t>2024-01-17 10:57:46</t>
  </si>
  <si>
    <t>2024-12-06 14:29:28</t>
  </si>
  <si>
    <t>2024-03-28 18:13:32</t>
  </si>
  <si>
    <t>2024-09-27 00:45:00</t>
  </si>
  <si>
    <t>2023-03-16 00:58:05</t>
  </si>
  <si>
    <t>2023-10-29 16:44:36</t>
  </si>
  <si>
    <t>2024-04-29 19:42:35</t>
  </si>
  <si>
    <t>2023-01-24 18:54:27</t>
  </si>
  <si>
    <t>2024-03-25 01:09:29</t>
  </si>
  <si>
    <t>2024-04-29 03:38:54</t>
  </si>
  <si>
    <t>2023-04-17 22:53:38</t>
  </si>
  <si>
    <t>2024-02-27 16:55:31</t>
  </si>
  <si>
    <t>2024-01-18 22:00:21</t>
  </si>
  <si>
    <t>2024-05-19 08:24:31</t>
  </si>
  <si>
    <t>2023-07-31 21:36:14</t>
  </si>
  <si>
    <t>2023-07-07 16:28:31</t>
  </si>
  <si>
    <t>2024-01-11 17:42:41</t>
  </si>
  <si>
    <t>2023-10-27 01:57:29</t>
  </si>
  <si>
    <t>2023-03-05 10:54:25</t>
  </si>
  <si>
    <t>2024-01-22 10:41:34</t>
  </si>
  <si>
    <t>2024-07-26 13:12:18</t>
  </si>
  <si>
    <t>2023-10-11 13:37:38</t>
  </si>
  <si>
    <t>2023-12-06 14:23:57</t>
  </si>
  <si>
    <t>2023-03-20 23:14:17</t>
  </si>
  <si>
    <t>2023-09-18 06:24:02</t>
  </si>
  <si>
    <t>2024-10-23 17:44:37</t>
  </si>
  <si>
    <t>2023-06-08 10:09:25</t>
  </si>
  <si>
    <t>2024-02-23 07:47:48</t>
  </si>
  <si>
    <t>2023-11-16 08:10:43</t>
  </si>
  <si>
    <t>2023-09-28 11:42:04</t>
  </si>
  <si>
    <t>2023-06-13 17:11:15</t>
  </si>
  <si>
    <t>2024-11-25 21:30:35</t>
  </si>
  <si>
    <t>2023-03-28 23:58:26</t>
  </si>
  <si>
    <t>2023-08-19 12:24:04</t>
  </si>
  <si>
    <t>2024-06-26 14:49:31</t>
  </si>
  <si>
    <t>2023-03-15 08:54:24</t>
  </si>
  <si>
    <t>2023-03-20 14:28:38</t>
  </si>
  <si>
    <t>2024-08-17 02:05:17</t>
  </si>
  <si>
    <t>2023-08-07 15:40:38</t>
  </si>
  <si>
    <t>2024-08-05 12:39:54</t>
  </si>
  <si>
    <t>2023-07-12 01:36:15</t>
  </si>
  <si>
    <t>2024-06-02 06:46:36</t>
  </si>
  <si>
    <t>2024-10-27 07:53:26</t>
  </si>
  <si>
    <t>2023-11-08 03:03:44</t>
  </si>
  <si>
    <t>2024-05-24 22:44:24</t>
  </si>
  <si>
    <t>2023-03-05 06:31:36</t>
  </si>
  <si>
    <t>2024-09-08 14:19:59</t>
  </si>
  <si>
    <t>2023-08-04 23:25:55</t>
  </si>
  <si>
    <t>2024-10-01 18:38:22</t>
  </si>
  <si>
    <t>2023-10-18 06:14:26</t>
  </si>
  <si>
    <t>2024-03-13 23:24:57</t>
  </si>
  <si>
    <t>2023-04-08 15:29:43</t>
  </si>
  <si>
    <t>2023-02-04 04:35:18</t>
  </si>
  <si>
    <t>2024-11-15 19:07:47</t>
  </si>
  <si>
    <t>2023-03-02 08:26:27</t>
  </si>
  <si>
    <t>2024-12-13 23:09:57</t>
  </si>
  <si>
    <t>2024-08-17 05:00:30</t>
  </si>
  <si>
    <t>2023-10-19 07:03:45</t>
  </si>
  <si>
    <t>2024-11-05 10:54:32</t>
  </si>
  <si>
    <t>2023-05-31 16:43:17</t>
  </si>
  <si>
    <t>2023-05-17 21:16:26</t>
  </si>
  <si>
    <t>2024-06-04 05:30:02</t>
  </si>
  <si>
    <t>2024-09-22 03:56:25</t>
  </si>
  <si>
    <t>2023-04-20 13:40:45</t>
  </si>
  <si>
    <t>2024-05-03 15:41:50</t>
  </si>
  <si>
    <t>2023-02-13 23:40:05</t>
  </si>
  <si>
    <t>2024-01-03 19:53:44</t>
  </si>
  <si>
    <t>2023-09-01 07:01:36</t>
  </si>
  <si>
    <t>2023-01-29 14:15:26</t>
  </si>
  <si>
    <t>2023-04-04 23:53:17</t>
  </si>
  <si>
    <t>2024-02-18 13:54:26</t>
  </si>
  <si>
    <t>2024-08-31 17:58:39</t>
  </si>
  <si>
    <t>2023-11-19 17:56:44</t>
  </si>
  <si>
    <t>2023-04-03 09:55:29</t>
  </si>
  <si>
    <t>2023-09-26 23:11:53</t>
  </si>
  <si>
    <t>2023-11-25 21:25:04</t>
  </si>
  <si>
    <t>2024-08-10 10:56:06</t>
  </si>
  <si>
    <t>2023-07-24 10:00:32</t>
  </si>
  <si>
    <t>2023-11-08 04:31:21</t>
  </si>
  <si>
    <t>2024-02-22 18:39:20</t>
  </si>
  <si>
    <t>2024-08-15 06:17:04</t>
  </si>
  <si>
    <t>2023-12-26 08:56:19</t>
  </si>
  <si>
    <t>2023-02-08 09:20:12</t>
  </si>
  <si>
    <t>2024-10-18 13:37:59</t>
  </si>
  <si>
    <t>2024-12-23 03:38:39</t>
  </si>
  <si>
    <t>2023-02-01 03:34:56</t>
  </si>
  <si>
    <t>2023-05-14 21:43:40</t>
  </si>
  <si>
    <t>2023-07-19 08:49:07</t>
  </si>
  <si>
    <t>2024-04-04 18:08:22</t>
  </si>
  <si>
    <t>2024-07-19 04:31:49</t>
  </si>
  <si>
    <t>2024-10-02 04:51:37</t>
  </si>
  <si>
    <t>2024-03-06 19:07:18</t>
  </si>
  <si>
    <t>2024-10-06 06:41:19</t>
  </si>
  <si>
    <t>2023-06-12 17:49:32</t>
  </si>
  <si>
    <t>2024-02-08 17:22:03</t>
  </si>
  <si>
    <t>2024-03-22 11:49:59</t>
  </si>
  <si>
    <t>2024-04-28 21:48:28</t>
  </si>
  <si>
    <t>2023-10-09 09:03:46</t>
  </si>
  <si>
    <t>2023-09-24 08:24:46</t>
  </si>
  <si>
    <t>2023-01-14 12:08:49</t>
  </si>
  <si>
    <t>2024-11-25 20:02:59</t>
  </si>
  <si>
    <t>2023-01-27 12:36:47</t>
  </si>
  <si>
    <t>2023-05-31 10:52:51</t>
  </si>
  <si>
    <t>2024-09-13 15:31:24</t>
  </si>
  <si>
    <t>2024-11-24 03:09:59</t>
  </si>
  <si>
    <t>2024-06-13 04:08:18</t>
  </si>
  <si>
    <t>2024-10-28 04:19:56</t>
  </si>
  <si>
    <t>2023-07-09 12:16:44</t>
  </si>
  <si>
    <t>2023-09-21 07:24:24</t>
  </si>
  <si>
    <t>2024-04-18 04:49:35</t>
  </si>
  <si>
    <t>2023-03-09 22:57:21</t>
  </si>
  <si>
    <t>2024-12-18 14:08:07</t>
  </si>
  <si>
    <t>2023-07-26 02:53:32</t>
  </si>
  <si>
    <t>2024-04-23 13:19:02</t>
  </si>
  <si>
    <t>2024-06-15 14:32:36</t>
  </si>
  <si>
    <t>2023-03-19 13:39:18</t>
  </si>
  <si>
    <t>2023-10-18 20:50:30</t>
  </si>
  <si>
    <t>2023-02-01 13:48:11</t>
  </si>
  <si>
    <t>2023-02-20 00:13:12</t>
  </si>
  <si>
    <t>2023-12-29 23:05:09</t>
  </si>
  <si>
    <t>2024-02-21 16:22:24</t>
  </si>
  <si>
    <t>2024-10-10 18:44:15</t>
  </si>
  <si>
    <t>2023-05-12 02:33:44</t>
  </si>
  <si>
    <t>2024-08-28 16:58:17</t>
  </si>
  <si>
    <t>2023-06-15 05:41:26</t>
  </si>
  <si>
    <t>2023-01-08 10:08:05</t>
  </si>
  <si>
    <t>2024-09-04 11:02:42</t>
  </si>
  <si>
    <t>2024-02-06 11:20:35</t>
  </si>
  <si>
    <t>2023-04-22 08:01:22</t>
  </si>
  <si>
    <t>2024-02-20 12:37:52</t>
  </si>
  <si>
    <t>2024-05-01 00:54:43</t>
  </si>
  <si>
    <t>2023-04-09 10:28:37</t>
  </si>
  <si>
    <t>2023-07-04 00:52:05</t>
  </si>
  <si>
    <t>2023-04-17 03:54:44</t>
  </si>
  <si>
    <t>2023-07-06 08:21:10</t>
  </si>
  <si>
    <t>2023-05-30 15:53:58</t>
  </si>
  <si>
    <t>2023-01-13 23:00:21</t>
  </si>
  <si>
    <t>2023-05-14 02:44:46</t>
  </si>
  <si>
    <t>2023-09-21 03:01:35</t>
  </si>
  <si>
    <t>2024-06-21 04:52:28</t>
  </si>
  <si>
    <t>2023-01-18 05:12:52</t>
  </si>
  <si>
    <t>2024-11-17 23:41:38</t>
  </si>
  <si>
    <t>2023-12-07 13:45:40</t>
  </si>
  <si>
    <t>2023-02-28 21:23:52</t>
  </si>
  <si>
    <t>2024-05-20 03:23:25</t>
  </si>
  <si>
    <t>2023-04-19 17:14:15</t>
  </si>
  <si>
    <t>2024-08-19 02:16:20</t>
  </si>
  <si>
    <t>2024-07-14 23:46:55</t>
  </si>
  <si>
    <t>2023-08-10 03:32:32</t>
  </si>
  <si>
    <t>2024-04-09 03:16:06</t>
  </si>
  <si>
    <t>2024-07-28 09:00:32</t>
  </si>
  <si>
    <t>2024-04-23 08:56:12</t>
  </si>
  <si>
    <t>2023-02-11 17:38:36</t>
  </si>
  <si>
    <t>2023-10-04 12:15:11</t>
  </si>
  <si>
    <t>2024-08-19 15:24:48</t>
  </si>
  <si>
    <t>2024-05-26 01:01:20</t>
  </si>
  <si>
    <t>2024-02-16 16:38:36</t>
  </si>
  <si>
    <t>2024-08-13 10:28:51</t>
  </si>
  <si>
    <t>2023-12-21 23:48:36</t>
  </si>
  <si>
    <t>2024-04-18 09:12:24</t>
  </si>
  <si>
    <t>2024-09-07 12:03:04</t>
  </si>
  <si>
    <t>2023-07-11 05:09:45</t>
  </si>
  <si>
    <t>2023-07-22 03:59:04</t>
  </si>
  <si>
    <t>2023-11-30 22:36:28</t>
  </si>
  <si>
    <t>2024-07-25 15:18:12</t>
  </si>
  <si>
    <t>2024-10-16 10:31:44</t>
  </si>
  <si>
    <t>2023-03-10 19:23:51</t>
  </si>
  <si>
    <t>2024-09-22 14:09:40</t>
  </si>
  <si>
    <t>2023-04-18 12:02:06</t>
  </si>
  <si>
    <t>2023-11-11 14:17:21</t>
  </si>
  <si>
    <t>2024-11-28 06:27:16</t>
  </si>
  <si>
    <t>2024-10-21 19:01:11</t>
  </si>
  <si>
    <t>2023-02-13 04:41:11</t>
  </si>
  <si>
    <t>2024-10-10 01:12:58</t>
  </si>
  <si>
    <t>2023-05-12 09:51:46</t>
  </si>
  <si>
    <t>2024-07-22 11:22:37</t>
  </si>
  <si>
    <t>2024-12-20 18:41:58</t>
  </si>
  <si>
    <t>2024-05-31 16:48:48</t>
  </si>
  <si>
    <t>2023-09-29 02:18:08</t>
  </si>
  <si>
    <t>2024-06-24 23:24:07</t>
  </si>
  <si>
    <t>2023-05-30 14:26:21</t>
  </si>
  <si>
    <t>2023-01-24 21:49:40</t>
  </si>
  <si>
    <t>2024-07-06 23:02:45</t>
  </si>
  <si>
    <t>2023-06-20 11:15:39</t>
  </si>
  <si>
    <t>2023-02-20 13:21:40</t>
  </si>
  <si>
    <t>2023-05-28 08:24:53</t>
  </si>
  <si>
    <t>2024-01-06 20:54:06</t>
  </si>
  <si>
    <t>2023-01-01 14:36:04</t>
  </si>
  <si>
    <t>2023-04-19 04:05:47</t>
  </si>
  <si>
    <t>2023-10-14 19:00:49</t>
  </si>
  <si>
    <t>2023-11-03 04:47:33</t>
  </si>
  <si>
    <t>2023-10-21 08:42:24</t>
  </si>
  <si>
    <t>2023-04-08 06:44:04</t>
  </si>
  <si>
    <t>2024-03-26 01:58:49</t>
  </si>
  <si>
    <t>2024-11-07 03:47:32</t>
  </si>
  <si>
    <t>2023-04-14 14:35:14</t>
  </si>
  <si>
    <t>2023-08-30 03:55:20</t>
  </si>
  <si>
    <t>2023-11-01 04:36:30</t>
  </si>
  <si>
    <t>2023-05-22 18:05:01</t>
  </si>
  <si>
    <t>2024-07-22 09:55:01</t>
  </si>
  <si>
    <t>2023-10-14 23:23:38</t>
  </si>
  <si>
    <t>2024-05-19 04:01:42</t>
  </si>
  <si>
    <t>2024-03-04 05:47:47</t>
  </si>
  <si>
    <t>2024-11-09 14:11:50</t>
  </si>
  <si>
    <t>2023-01-12 01:44:32</t>
  </si>
  <si>
    <t>2023-09-14 13:19:59</t>
  </si>
  <si>
    <t>2024-10-12 14:32:28</t>
  </si>
  <si>
    <t>2023-08-01 10:44:42</t>
  </si>
  <si>
    <t>2024-08-07 02:37:42</t>
  </si>
  <si>
    <t>2023-09-25 07:46:29</t>
  </si>
  <si>
    <t>2023-08-18 08:39:31</t>
  </si>
  <si>
    <t>2023-07-13 17:01:39</t>
  </si>
  <si>
    <t>2023-01-27 14:04:23</t>
  </si>
  <si>
    <t>2023-08-17 16:35:51</t>
  </si>
  <si>
    <t>2023-08-29 13:19:16</t>
  </si>
  <si>
    <t>2024-02-21 23:40:26</t>
  </si>
  <si>
    <t>2023-05-04 04:44:47</t>
  </si>
  <si>
    <t>2024-05-08 03:44:47</t>
  </si>
  <si>
    <t>2024-05-22 02:06:51</t>
  </si>
  <si>
    <t>2024-11-18 09:54:53</t>
  </si>
  <si>
    <t>2024-12-06 07:11:26</t>
  </si>
  <si>
    <t>2023-02-03 03:45:59</t>
  </si>
  <si>
    <t>2024-01-21 11:19:51</t>
  </si>
  <si>
    <t>2024-11-26 06:16:14</t>
  </si>
  <si>
    <t>2024-11-22 16:07:24</t>
  </si>
  <si>
    <t>2023-04-07 00:04:19</t>
  </si>
  <si>
    <t>2024-01-11 08:57:03</t>
  </si>
  <si>
    <t>2024-04-08 00:59:10</t>
  </si>
  <si>
    <t>2023-09-01 08:29:12</t>
  </si>
  <si>
    <t>2023-06-23 13:43:38</t>
  </si>
  <si>
    <t>2024-09-02 00:38:24</t>
  </si>
  <si>
    <t>2024-05-07 07:18:17</t>
  </si>
  <si>
    <t>2023-05-08 16:47:43</t>
  </si>
  <si>
    <t>2023-10-24 15:33:12</t>
  </si>
  <si>
    <t>2024-05-15 21:10:54</t>
  </si>
  <si>
    <t>2023-03-14 18:18:20</t>
  </si>
  <si>
    <t>2023-07-02 21:07:33</t>
  </si>
  <si>
    <t>2023-07-03 05:53:11</t>
  </si>
  <si>
    <t>2023-04-05 11:34:08</t>
  </si>
  <si>
    <t>2024-03-19 06:26:48</t>
  </si>
  <si>
    <t>2023-09-09 13:36:11</t>
  </si>
  <si>
    <t>2023-11-10 00:19:34</t>
  </si>
  <si>
    <t>2024-11-04 05:42:23</t>
  </si>
  <si>
    <t>2024-02-13 09:47:49</t>
  </si>
  <si>
    <t>2024-06-30 04:58:21</t>
  </si>
  <si>
    <t>2023-12-03 06:05:33</t>
  </si>
  <si>
    <t>2024-08-21 02:27:22</t>
  </si>
  <si>
    <t>2023-01-17 05:51:09</t>
  </si>
  <si>
    <t>2023-04-26 20:04:18</t>
  </si>
  <si>
    <t>2024-11-22 21:57:50</t>
  </si>
  <si>
    <t>2023-03-24 09:00:17</t>
  </si>
  <si>
    <t>2023-07-12 23:30:21</t>
  </si>
  <si>
    <t>2024-05-03 21:32:16</t>
  </si>
  <si>
    <t>2023-06-26 16:11:36</t>
  </si>
  <si>
    <t>2023-01-23 10:47:06</t>
  </si>
  <si>
    <t>2024-11-30 13:56:21</t>
  </si>
  <si>
    <t>2023-04-02 23:42:14</t>
  </si>
  <si>
    <t>2023-08-04 19:03:06</t>
  </si>
  <si>
    <t>2023-10-02 04:46:06</t>
  </si>
  <si>
    <t>2023-10-28 13:00:04</t>
  </si>
  <si>
    <t>2023-08-14 00:59:24</t>
  </si>
  <si>
    <t>2023-12-31 14:30:33</t>
  </si>
  <si>
    <t>2024-10-21 21:56:23</t>
  </si>
  <si>
    <t>2024-12-23 12:24:18</t>
  </si>
  <si>
    <t>2024-12-25 19:53:23</t>
  </si>
  <si>
    <t>2024-08-30 11:18:54</t>
  </si>
  <si>
    <t>2024-01-23 15:53:43</t>
  </si>
  <si>
    <t>2023-01-22 23:06:14</t>
  </si>
  <si>
    <t>2023-06-28 00:18:58</t>
  </si>
  <si>
    <t>2023-03-30 15:23:50</t>
  </si>
  <si>
    <t>2024-09-01 18:47:58</t>
  </si>
  <si>
    <t>2024-01-26 09:36:03</t>
  </si>
  <si>
    <t>2024-07-09 22:35:31</t>
  </si>
  <si>
    <t>2023-08-28 00:49:05</t>
  </si>
  <si>
    <t>2023-08-23 06:55:43</t>
  </si>
  <si>
    <t>2023-12-10 10:23:13</t>
  </si>
  <si>
    <t>2024-03-02 14:22:24</t>
  </si>
  <si>
    <t>2023-04-07 08:49:58</t>
  </si>
  <si>
    <t>2023-08-06 16:18:55</t>
  </si>
  <si>
    <t>2023-08-09 17:19:17</t>
  </si>
  <si>
    <t>2023-02-06 09:09:10</t>
  </si>
  <si>
    <t>2023-12-12 06:11:26</t>
  </si>
  <si>
    <t>2023-09-09 19:26:37</t>
  </si>
  <si>
    <t>2023-07-24 21:41:23</t>
  </si>
  <si>
    <t>2023-07-26 21:52:26</t>
  </si>
  <si>
    <t>2024-10-01 20:05:59</t>
  </si>
  <si>
    <t>2023-11-05 10:49:01</t>
  </si>
  <si>
    <t>2024-09-07 01:49:49</t>
  </si>
  <si>
    <t>2023-10-03 01:12:36</t>
  </si>
  <si>
    <t>2024-08-06 22:14:52</t>
  </si>
  <si>
    <t>2024-02-13 21:28:40</t>
  </si>
  <si>
    <t>2024-12-26 00:16:12</t>
  </si>
  <si>
    <t>2024-05-10 17:04:17</t>
  </si>
  <si>
    <t>2024-11-13 20:24:21</t>
  </si>
  <si>
    <t>2023-04-20 03:27:30</t>
  </si>
  <si>
    <t>2024-04-13 06:33:24</t>
  </si>
  <si>
    <t>2023-11-26 00:20:17</t>
  </si>
  <si>
    <t>2023-03-11 21:40:47</t>
  </si>
  <si>
    <t>2023-07-05 07:31:50</t>
  </si>
  <si>
    <t>2024-01-03 00:54:51</t>
  </si>
  <si>
    <t>2024-12-13 02:43:27</t>
  </si>
  <si>
    <t>2023-07-28 00:09:22</t>
  </si>
  <si>
    <t>2024-02-14 14:59:57</t>
  </si>
  <si>
    <t>2023-02-17 09:26:05</t>
  </si>
  <si>
    <t>2023-04-30 13:08:21</t>
  </si>
  <si>
    <t>2024-05-06 00:38:31</t>
  </si>
  <si>
    <t>2024-03-16 05:26:26</t>
  </si>
  <si>
    <t>2024-03-27 08:38:34</t>
  </si>
  <si>
    <t>2024-11-02 12:49:23</t>
  </si>
  <si>
    <t>2024-08-24 22:26:38</t>
  </si>
  <si>
    <t>2024-03-13 14:39:19</t>
  </si>
  <si>
    <t>2024-10-22 14:00:04</t>
  </si>
  <si>
    <t>2023-02-08 23:56:17</t>
  </si>
  <si>
    <t>2023-04-14 23:20:53</t>
  </si>
  <si>
    <t>2024-08-15 12:07:30</t>
  </si>
  <si>
    <t>2024-10-30 07:26:12</t>
  </si>
  <si>
    <t>2024-06-03 10:31:08</t>
  </si>
  <si>
    <t>2024-09-13 21:21:50</t>
  </si>
  <si>
    <t>2023-06-14 13:37:45</t>
  </si>
  <si>
    <t>2023-03-24 14:50:43</t>
  </si>
  <si>
    <t>2023-04-21 21:48:07</t>
  </si>
  <si>
    <t>2024-03-13 17:34:32</t>
  </si>
  <si>
    <t>2024-01-06 13:36:04</t>
  </si>
  <si>
    <t>2024-12-14 21:04:04</t>
  </si>
  <si>
    <t>2024-11-16 12:39:04</t>
  </si>
  <si>
    <t>2024-10-24 03:57:52</t>
  </si>
  <si>
    <t>2024-07-04 02:25:13</t>
  </si>
  <si>
    <t>2023-07-27 11:00:54</t>
  </si>
  <si>
    <t>2024-02-06 21:33:50</t>
  </si>
  <si>
    <t>2023-12-08 17:30:12</t>
  </si>
  <si>
    <t>2024-06-04 08:25:15</t>
  </si>
  <si>
    <t>2023-05-20 17:53:58</t>
  </si>
  <si>
    <t>2023-03-11 17:17:58</t>
  </si>
  <si>
    <t>2023-09-07 01:44:17</t>
  </si>
  <si>
    <t>2024-10-03 08:36:10</t>
  </si>
  <si>
    <t>2024-09-13 12:36:11</t>
  </si>
  <si>
    <t>2024-07-22 08:27:24</t>
  </si>
  <si>
    <t>2023-02-24 00:35:17</t>
  </si>
  <si>
    <t>2023-05-13 15:03:55</t>
  </si>
  <si>
    <t>2023-09-08 08:24:03</t>
  </si>
  <si>
    <t>2023-06-14 06:19:43</t>
  </si>
  <si>
    <t>2023-10-31 02:19:34</t>
  </si>
  <si>
    <t>2023-02-06 01:51:08</t>
  </si>
  <si>
    <t>2023-04-06 09:28:15</t>
  </si>
  <si>
    <t>2024-01-12 05:23:33</t>
  </si>
  <si>
    <t>2023-10-13 19:39:06</t>
  </si>
  <si>
    <t>2024-11-05 13:49:45</t>
  </si>
  <si>
    <t>2024-12-20 04:05:54</t>
  </si>
  <si>
    <t>2024-09-21 23:33:36</t>
  </si>
  <si>
    <t>2023-11-29 17:24:20</t>
  </si>
  <si>
    <t>2023-05-02 01:38:32</t>
  </si>
  <si>
    <t>2023-06-13 23:01:41</t>
  </si>
  <si>
    <t>2023-01-15 12:58:09</t>
  </si>
  <si>
    <t>2024-07-01 18:56:08</t>
  </si>
  <si>
    <t>2023-05-27 13:25:59</t>
  </si>
  <si>
    <t>2024-10-25 13:32:50</t>
  </si>
  <si>
    <t>2024-06-26 17:44:44</t>
  </si>
  <si>
    <t>2023-05-23 21:49:33</t>
  </si>
  <si>
    <t>2024-12-23 21:09:57</t>
  </si>
  <si>
    <t>2023-10-15 22:45:21</t>
  </si>
  <si>
    <t>2024-04-04 12:17:56</t>
  </si>
  <si>
    <t>2023-04-09 22:09:28</t>
  </si>
  <si>
    <t>2024-05-18 13:25:38</t>
  </si>
  <si>
    <t>2023-04-10 18:35:58</t>
  </si>
  <si>
    <t>2024-09-09 04:56:04</t>
  </si>
  <si>
    <t>2023-01-07 18:04:25</t>
  </si>
  <si>
    <t>2024-08-20 06:00:52</t>
  </si>
  <si>
    <t>2024-06-17 14:43:38</t>
  </si>
  <si>
    <t>2024-10-16 14:54:33</t>
  </si>
  <si>
    <t>2023-01-21 23:44:31</t>
  </si>
  <si>
    <t>2024-07-27 02:20:46</t>
  </si>
  <si>
    <t>2024-08-05 14:07:31</t>
  </si>
  <si>
    <t>2024-12-23 16:47:07</t>
  </si>
  <si>
    <t>2023-06-02 19:49:32</t>
  </si>
  <si>
    <t>2023-02-24 16:38:58</t>
  </si>
  <si>
    <t>2023-05-04 13:30:26</t>
  </si>
  <si>
    <t>2023-03-25 18:35:15</t>
  </si>
  <si>
    <t>2023-02-22 16:27:55</t>
  </si>
  <si>
    <t>2024-01-16 04:18:01</t>
  </si>
  <si>
    <t>2023-09-06 11:08:13</t>
  </si>
  <si>
    <t>2024-04-27 13:41:07</t>
  </si>
  <si>
    <t>2023-09-14 10:24:46</t>
  </si>
  <si>
    <t>2024-05-13 23:55:05</t>
  </si>
  <si>
    <t>2024-11-16 15:34:17</t>
  </si>
  <si>
    <t>2023-01-21 22:16:55</t>
  </si>
  <si>
    <t>2024-09-23 01:50:32</t>
  </si>
  <si>
    <t>2023-09-16 03:17:47</t>
  </si>
  <si>
    <t>2024-05-30 21:49:55</t>
  </si>
  <si>
    <t>2024-08-16 17:19:39</t>
  </si>
  <si>
    <t>2023-02-18 13:10:38</t>
  </si>
  <si>
    <t>2023-04-09 06:05:47</t>
  </si>
  <si>
    <t>2024-11-20 18:51:34</t>
  </si>
  <si>
    <t>2024-01-14 18:43:03</t>
  </si>
  <si>
    <t>2024-10-03 02:45:44</t>
  </si>
  <si>
    <t>2023-08-29 04:33:37</t>
  </si>
  <si>
    <t>2024-05-01 21:21:14</t>
  </si>
  <si>
    <t>2024-11-22 08:49:22</t>
  </si>
  <si>
    <t>2023-03-08 07:31:57</t>
  </si>
  <si>
    <t>2023-05-11 01:44:25</t>
  </si>
  <si>
    <t>2023-03-30 13:56:14</t>
  </si>
  <si>
    <t>2023-08-30 05:22:57</t>
  </si>
  <si>
    <t>2024-11-18 21:35:45</t>
  </si>
  <si>
    <t>2024-08-17 12:18:32</t>
  </si>
  <si>
    <t>2024-09-16 13:36:33</t>
  </si>
  <si>
    <t>2024-06-01 16:10:31</t>
  </si>
  <si>
    <t>2023-02-01 10:52:58</t>
  </si>
  <si>
    <t>2023-12-23 07:55:58</t>
  </si>
  <si>
    <t>2024-12-23 18:14:44</t>
  </si>
  <si>
    <t>2024-04-29 06:34:07</t>
  </si>
  <si>
    <t>2024-08-04 04:32:33</t>
  </si>
  <si>
    <t>2023-04-19 11:23:49</t>
  </si>
  <si>
    <t>2024-09-22 17:04:53</t>
  </si>
  <si>
    <t>2023-05-04 22:16:04</t>
  </si>
  <si>
    <t>2024-11-12 22:30:14</t>
  </si>
  <si>
    <t>2024-10-18 18:00:49</t>
  </si>
  <si>
    <t>2023-03-04 01:19:27</t>
  </si>
  <si>
    <t>2024-10-13 00:45:43</t>
  </si>
  <si>
    <t>2024-08-18 07:17:26</t>
  </si>
  <si>
    <t>2023-10-07 04:29:54</t>
  </si>
  <si>
    <t>2023-01-09 22:38:16</t>
  </si>
  <si>
    <t>2023-03-28 03:31:56</t>
  </si>
  <si>
    <t>2024-07-30 01:53:32</t>
  </si>
  <si>
    <t>2024-03-10 13:38:57</t>
  </si>
  <si>
    <t>2024-08-08 20:58:18</t>
  </si>
  <si>
    <t>2023-08-24 06:17:26</t>
  </si>
  <si>
    <t>2024-10-11 16:38:22</t>
  </si>
  <si>
    <t>2023-02-17 19:39:20</t>
  </si>
  <si>
    <t>2023-01-22 02:39:44</t>
  </si>
  <si>
    <t>2023-11-19 20:51:57</t>
  </si>
  <si>
    <t>2024-05-08 00:49:34</t>
  </si>
  <si>
    <t>2023-08-10 07:55:22</t>
  </si>
  <si>
    <t>2024-02-01 11:36:47</t>
  </si>
  <si>
    <t>2024-12-10 00:15:29</t>
  </si>
  <si>
    <t>2023-02-06 07:41:34</t>
  </si>
  <si>
    <t>2023-04-14 11:40:01</t>
  </si>
  <si>
    <t>2023-11-16 02:20:18</t>
  </si>
  <si>
    <t>2024-07-04 11:10:51</t>
  </si>
  <si>
    <t>2024-09-09 16:36:55</t>
  </si>
  <si>
    <t>2024-07-10 10:16:22</t>
  </si>
  <si>
    <t>2024-02-16 09:20:34</t>
  </si>
  <si>
    <t>2024-06-26 20:39:57</t>
  </si>
  <si>
    <t>2023-11-02 17:06:41</t>
  </si>
  <si>
    <t>2023-08-24 04:49:49</t>
  </si>
  <si>
    <t>2023-01-04 15:36:26</t>
  </si>
  <si>
    <t>2024-07-18 15:23:21</t>
  </si>
  <si>
    <t>2024-09-21 20:38:23</t>
  </si>
  <si>
    <t>2023-08-20 16:08:36</t>
  </si>
  <si>
    <t>2024-11-24 07:32:48</t>
  </si>
  <si>
    <t>2024-03-05 09:32:20</t>
  </si>
  <si>
    <t>2024-01-25 05:51:31</t>
  </si>
  <si>
    <t>2024-11-20 01:20:17</t>
  </si>
  <si>
    <t>2023-03-11 20:13:11</t>
  </si>
  <si>
    <t>2023-04-22 16:47:00</t>
  </si>
  <si>
    <t>2024-10-01 14:15:33</t>
  </si>
  <si>
    <t>2023-02-05 21:28:18</t>
  </si>
  <si>
    <t>2024-10-25 10:37:37</t>
  </si>
  <si>
    <t>2024-11-27 10:00:46</t>
  </si>
  <si>
    <t>2023-03-07 06:42:38</t>
  </si>
  <si>
    <t>2024-03-18 11:27:54</t>
  </si>
  <si>
    <t>2024-10-28 05:47:33</t>
  </si>
  <si>
    <t>2023-12-15 20:20:16</t>
  </si>
  <si>
    <t>2023-02-01 07:57:46</t>
  </si>
  <si>
    <t>2023-06-08 15:59:50</t>
  </si>
  <si>
    <t>2023-11-24 22:03:21</t>
  </si>
  <si>
    <t>2024-04-19 15:52:10</t>
  </si>
  <si>
    <t>2024-04-10 02:37:49</t>
  </si>
  <si>
    <t>2024-01-29 12:04:01</t>
  </si>
  <si>
    <t>2023-05-27 07:35:33</t>
  </si>
  <si>
    <t>2023-02-27 05:58:28</t>
  </si>
  <si>
    <t>2024-10-29 13:54:55</t>
  </si>
  <si>
    <t>2023-01-11 16:58:53</t>
  </si>
  <si>
    <t>2024-01-20 16:20:58</t>
  </si>
  <si>
    <t>2024-03-29 04:26:47</t>
  </si>
  <si>
    <t>2024-07-15 02:42:08</t>
  </si>
  <si>
    <t>2023-07-09 23:57:36</t>
  </si>
  <si>
    <t>2024-11-11 08:32:27</t>
  </si>
  <si>
    <t>2024-12-12 09:12:10</t>
  </si>
  <si>
    <t>2024-11-12 18:07:25</t>
  </si>
  <si>
    <t>2023-09-03 07:12:38</t>
  </si>
  <si>
    <t>2024-02-15 07:03:38</t>
  </si>
  <si>
    <t>2023-07-13 22:52:04</t>
  </si>
  <si>
    <t>2024-09-09 18:04:32</t>
  </si>
  <si>
    <t>2023-12-04 14:12:55</t>
  </si>
  <si>
    <t>2024-10-18 10:42:46</t>
  </si>
  <si>
    <t>2023-07-07 01:52:27</t>
  </si>
  <si>
    <t>2024-11-28 18:08:08</t>
  </si>
  <si>
    <t>2024-07-29 17:07:53</t>
  </si>
  <si>
    <t>2024-01-05 11:19:08</t>
  </si>
  <si>
    <t>2024-06-20 09:53:34</t>
  </si>
  <si>
    <t>2024-04-25 17:52:53</t>
  </si>
  <si>
    <t>2024-01-18 00:06:14</t>
  </si>
  <si>
    <t>2024-11-14 19:46:04</t>
  </si>
  <si>
    <t>2023-03-09 20:02:08</t>
  </si>
  <si>
    <t>2024-12-20 17:14:22</t>
  </si>
  <si>
    <t>2023-01-02 03:44:32</t>
  </si>
  <si>
    <t>2023-10-30 16:06:19</t>
  </si>
  <si>
    <t>2023-10-10 02:35:03</t>
  </si>
  <si>
    <t>2024-02-27 14:00:19</t>
  </si>
  <si>
    <t>2023-07-24 01:14:53</t>
  </si>
  <si>
    <t>2023-02-21 15:38:36</t>
  </si>
  <si>
    <t>2024-03-05 15:22:45</t>
  </si>
  <si>
    <t>2024-11-15 20:35:23</t>
  </si>
  <si>
    <t>2023-02-16 05:41:33</t>
  </si>
  <si>
    <t>2023-06-25 03:41:25</t>
  </si>
  <si>
    <t>2023-06-25 22:40:19</t>
  </si>
  <si>
    <t>2023-04-26 04:00:37</t>
  </si>
  <si>
    <t>2023-05-07 11:35:35</t>
  </si>
  <si>
    <t>2024-12-02 14:07:23</t>
  </si>
  <si>
    <t>2024-10-21 04:25:06</t>
  </si>
  <si>
    <t>2024-03-21 12:28:16</t>
  </si>
  <si>
    <t>2024-12-22 11:34:59</t>
  </si>
  <si>
    <t>2023-10-15 08:09:17</t>
  </si>
  <si>
    <t>2024-06-20 01:07:56</t>
  </si>
  <si>
    <t>2024-02-04 08:14:19</t>
  </si>
  <si>
    <t>2024-11-09 08:21:24</t>
  </si>
  <si>
    <t>2024-09-17 01:17:24</t>
  </si>
  <si>
    <t>2023-05-06 19:31:54</t>
  </si>
  <si>
    <t>2023-09-26 14:26:14</t>
  </si>
  <si>
    <t>2023-08-18 23:15:36</t>
  </si>
  <si>
    <t>2024-03-01 20:51:06</t>
  </si>
  <si>
    <t>2023-01-09 21:10:40</t>
  </si>
  <si>
    <t>2023-06-06 08:30:46</t>
  </si>
  <si>
    <t>2023-09-17 14:20:21</t>
  </si>
  <si>
    <t>2024-07-16 02:03:51</t>
  </si>
  <si>
    <t>2024-06-04 18:38:30</t>
  </si>
  <si>
    <t>2024-07-26 10:17:05</t>
  </si>
  <si>
    <t>2024-08-04 10:22:58</t>
  </si>
  <si>
    <t>2023-01-10 04:28:42</t>
  </si>
  <si>
    <t>2023-08-11 04:21:52</t>
  </si>
  <si>
    <t>2024-01-30 20:11:23</t>
  </si>
  <si>
    <t>2024-04-13 00:42:58</t>
  </si>
  <si>
    <t>2023-06-25 12:27:04</t>
  </si>
  <si>
    <t>2024-04-18 22:20:52</t>
  </si>
  <si>
    <t>2024-03-03 02:03:15</t>
  </si>
  <si>
    <t>2024-11-25 05:26:54</t>
  </si>
  <si>
    <t>2023-03-27 17:18:41</t>
  </si>
  <si>
    <t>2024-01-16 23:16:55</t>
  </si>
  <si>
    <t>2023-07-12 22:02:45</t>
  </si>
  <si>
    <t>2024-06-10 13:21:11</t>
  </si>
  <si>
    <t>2024-10-01 04:02:18</t>
  </si>
  <si>
    <t>2023-09-28 05:51:38</t>
  </si>
  <si>
    <t>2023-12-24 16:03:19</t>
  </si>
  <si>
    <t>2023-04-29 09:23:48</t>
  </si>
  <si>
    <t>2023-11-20 11:28:01</t>
  </si>
  <si>
    <t>2023-04-25 03:11:18</t>
  </si>
  <si>
    <t>2024-07-07 13:38:50</t>
  </si>
  <si>
    <t>2023-08-13 16:13:46</t>
  </si>
  <si>
    <t>2024-02-19 04:30:30</t>
  </si>
  <si>
    <t>2024-06-09 22:45:07</t>
  </si>
  <si>
    <t>2023-06-24 20:23:23</t>
  </si>
  <si>
    <t>2024-03-24 06:10:35</t>
  </si>
  <si>
    <t>2024-09-10 07:13:00</t>
  </si>
  <si>
    <t>2024-05-19 15:42:34</t>
  </si>
  <si>
    <t>2023-03-10 04:47:47</t>
  </si>
  <si>
    <t>2023-11-08 05:58:57</t>
  </si>
  <si>
    <t>2024-05-04 07:45:31</t>
  </si>
  <si>
    <t>2024-03-22 10:22:22</t>
  </si>
  <si>
    <t>2023-08-15 13:29:35</t>
  </si>
  <si>
    <t>2023-10-02 01:50:53</t>
  </si>
  <si>
    <t>2023-12-23 00:37:55</t>
  </si>
  <si>
    <t>2023-01-12 19:15:49</t>
  </si>
  <si>
    <t>2023-08-30 17:03:48</t>
  </si>
  <si>
    <t>2023-01-11 05:18:02</t>
  </si>
  <si>
    <t>2024-02-07 01:56:39</t>
  </si>
  <si>
    <t>2024-02-28 00:13:34</t>
  </si>
  <si>
    <t>2023-11-03 06:15:09</t>
  </si>
  <si>
    <t>2024-08-02 17:29:58</t>
  </si>
  <si>
    <t>2023-10-27 00:29:53</t>
  </si>
  <si>
    <t>2024-06-06 01:18:15</t>
  </si>
  <si>
    <t>2023-10-20 10:48:18</t>
  </si>
  <si>
    <t>2024-11-22 04:26:33</t>
  </si>
  <si>
    <t>2023-12-14 00:32:03</t>
  </si>
  <si>
    <t>2024-01-11 20:37:54</t>
  </si>
  <si>
    <t>2023-10-18 15:00:04</t>
  </si>
  <si>
    <t>2023-01-07 19:32:01</t>
  </si>
  <si>
    <t>2024-03-10 06:20:55</t>
  </si>
  <si>
    <t>2024-10-25 03:19:35</t>
  </si>
  <si>
    <t>2024-10-25 00:24:22</t>
  </si>
  <si>
    <t>2024-09-10 23:16:41</t>
  </si>
  <si>
    <t>2024-04-08 11:12:25</t>
  </si>
  <si>
    <t>2024-02-03 05:57:23</t>
  </si>
  <si>
    <t>2023-05-04 19:20:51</t>
  </si>
  <si>
    <t>2023-07-09 21:02:23</t>
  </si>
  <si>
    <t>2023-10-20 09:20:41</t>
  </si>
  <si>
    <t>2024-12-03 03:15:51</t>
  </si>
  <si>
    <t>2023-01-06 20:10:18</t>
  </si>
  <si>
    <t>2023-04-02 12:01:23</t>
  </si>
  <si>
    <t>2024-04-17 15:41:07</t>
  </si>
  <si>
    <t>2024-03-02 20:12:49</t>
  </si>
  <si>
    <t>2023-04-29 00:38:10</t>
  </si>
  <si>
    <t>2024-01-31 03:29:25</t>
  </si>
  <si>
    <t>2024-03-22 14:45:12</t>
  </si>
  <si>
    <t>2024-03-07 21:24:14</t>
  </si>
  <si>
    <t>2023-04-15 06:38:55</t>
  </si>
  <si>
    <t>2023-06-10 03:02:25</t>
  </si>
  <si>
    <t>2024-02-23 12:10:37</t>
  </si>
  <si>
    <t>2023-09-18 02:01:13</t>
  </si>
  <si>
    <t>2023-03-04 04:14:40</t>
  </si>
  <si>
    <t>2023-01-16 21:05:30</t>
  </si>
  <si>
    <t>2024-11-02 15:44:36</t>
  </si>
  <si>
    <t>2024-06-23 22:34:48</t>
  </si>
  <si>
    <t>2024-10-18 00:29:31</t>
  </si>
  <si>
    <t>2024-07-10 21:57:14</t>
  </si>
  <si>
    <t>2024-01-04 11:57:25</t>
  </si>
  <si>
    <t>2023-07-12 05:59:04</t>
  </si>
  <si>
    <t>2024-08-12 09:39:32</t>
  </si>
  <si>
    <t>2024-11-23 05:15:52</t>
  </si>
  <si>
    <t>2024-03-08 22:13:33</t>
  </si>
  <si>
    <t>2023-08-17 12:13:01</t>
  </si>
  <si>
    <t>2023-05-18 11:52:30</t>
  </si>
  <si>
    <t>2024-01-09 07:18:24</t>
  </si>
  <si>
    <t>2024-07-06 06:59:04</t>
  </si>
  <si>
    <t>2023-09-22 08:13:43</t>
  </si>
  <si>
    <t>2024-06-21 19:28:32</t>
  </si>
  <si>
    <t>2023-10-29 12:21:47</t>
  </si>
  <si>
    <t>2024-05-08 09:35:12</t>
  </si>
  <si>
    <t>2023-12-29 04:06:16</t>
  </si>
  <si>
    <t>2023-11-13 13:00:47</t>
  </si>
  <si>
    <t>2024-09-12 20:32:30</t>
  </si>
  <si>
    <t>2024-01-21 01:06:36</t>
  </si>
  <si>
    <t>2023-05-02 11:51:47</t>
  </si>
  <si>
    <t>2024-02-06 08:25:22</t>
  </si>
  <si>
    <t>2024-01-10 03:44:54</t>
  </si>
  <si>
    <t>2023-08-11 13:07:30</t>
  </si>
  <si>
    <t>2023-02-23 18:44:51</t>
  </si>
  <si>
    <t>2024-08-09 14:29:36</t>
  </si>
  <si>
    <t>2024-11-23 09:38:41</t>
  </si>
  <si>
    <t>2024-03-20 14:34:09</t>
  </si>
  <si>
    <t>2024-11-17 01:47:32</t>
  </si>
  <si>
    <t>2023-03-13 18:56:37</t>
  </si>
  <si>
    <t>2023-04-21 01:21:36</t>
  </si>
  <si>
    <t>2024-08-15 20:53:09</t>
  </si>
  <si>
    <t>2024-03-20 16:01:46</t>
  </si>
  <si>
    <t>2023-07-20 00:52:48</t>
  </si>
  <si>
    <t>2024-05-09 11:52:08</t>
  </si>
  <si>
    <t>2024-10-06 22:45:00</t>
  </si>
  <si>
    <t>2023-07-06 20:02:01</t>
  </si>
  <si>
    <t>2023-11-21 18:07:46</t>
  </si>
  <si>
    <t>2024-07-26 02:59:03</t>
  </si>
  <si>
    <t>2024-08-03 11:01:15</t>
  </si>
  <si>
    <t>2024-01-16 18:54:06</t>
  </si>
  <si>
    <t>2024-05-24 02:17:53</t>
  </si>
  <si>
    <t>2023-01-17 02:55:56</t>
  </si>
  <si>
    <t>2023-12-17 11:45:40</t>
  </si>
  <si>
    <t>2023-11-08 13:16:59</t>
  </si>
  <si>
    <t>2023-05-21 08:30:03</t>
  </si>
  <si>
    <t>2024-01-13 14:58:31</t>
  </si>
  <si>
    <t>2023-11-25 14:07:02</t>
  </si>
  <si>
    <t>2024-01-01 19:42:42</t>
  </si>
  <si>
    <t>2024-06-19 19:17:30</t>
  </si>
  <si>
    <t>2024-04-04 22:31:12</t>
  </si>
  <si>
    <t>2024-05-24 11:03:32</t>
  </si>
  <si>
    <t>2023-05-10 16:58:46</t>
  </si>
  <si>
    <t>2024-08-28 06:45:02</t>
  </si>
  <si>
    <t>2024-07-19 07:27:02</t>
  </si>
  <si>
    <t>2024-01-18 08:51:53</t>
  </si>
  <si>
    <t>2024-12-22 18:53:01</t>
  </si>
  <si>
    <t>2024-01-21 06:57:02</t>
  </si>
  <si>
    <t>2024-03-04 20:23:52</t>
  </si>
  <si>
    <t>2024-01-01 12:24:40</t>
  </si>
  <si>
    <t>2024-06-06 12:59:06</t>
  </si>
  <si>
    <t>2024-05-21 15:53:36</t>
  </si>
  <si>
    <t>2024-04-02 01:53:39</t>
  </si>
  <si>
    <t>2024-06-14 21:01:18</t>
  </si>
  <si>
    <t>2024-02-23 03:24:59</t>
  </si>
  <si>
    <t>2024-11-06 19:01:54</t>
  </si>
  <si>
    <t>2023-04-20 23:54:00</t>
  </si>
  <si>
    <t>2024-11-04 20:18:28</t>
  </si>
  <si>
    <t>2023-06-15 10:04:15</t>
  </si>
  <si>
    <t>2024-03-25 09:55:08</t>
  </si>
  <si>
    <t>2023-02-13 07:36:24</t>
  </si>
  <si>
    <t>2023-07-12 13:17:06</t>
  </si>
  <si>
    <t>2023-10-19 20:12:13</t>
  </si>
  <si>
    <t>2023-12-28 23:43:26</t>
  </si>
  <si>
    <t>2023-09-10 02:44:39</t>
  </si>
  <si>
    <t>2024-10-06 21:17:23</t>
  </si>
  <si>
    <t>2024-11-01 01:46:49</t>
  </si>
  <si>
    <t>2024-06-30 12:16:23</t>
  </si>
  <si>
    <t>2024-01-25 00:01:05</t>
  </si>
  <si>
    <t>2023-11-10 17:50:51</t>
  </si>
  <si>
    <t>2023-05-11 07:34:50</t>
  </si>
  <si>
    <t>2024-11-21 08:00:02</t>
  </si>
  <si>
    <t>2023-09-08 15:42:05</t>
  </si>
  <si>
    <t>2023-02-15 12:10:16</t>
  </si>
  <si>
    <t>2024-03-06 00:08:24</t>
  </si>
  <si>
    <t>2024-06-27 02:30:22</t>
  </si>
  <si>
    <t>2023-11-12 22:24:43</t>
  </si>
  <si>
    <t>2023-11-11 23:03:00</t>
  </si>
  <si>
    <t>2024-12-15 08:44:55</t>
  </si>
  <si>
    <t>2024-10-16 20:44:59</t>
  </si>
  <si>
    <t>2023-06-08 02:51:22</t>
  </si>
  <si>
    <t>2024-09-16 10:41:20</t>
  </si>
  <si>
    <t>2024-05-24 15:26:21</t>
  </si>
  <si>
    <t>2023-02-10 22:39:43</t>
  </si>
  <si>
    <t>2024-10-04 10:53:06</t>
  </si>
  <si>
    <t>2023-02-24 03:30:30</t>
  </si>
  <si>
    <t>2024-07-17 11:38:49</t>
  </si>
  <si>
    <t>2024-12-07 08:00:46</t>
  </si>
  <si>
    <t>2024-04-19 10:01:44</t>
  </si>
  <si>
    <t>2024-05-12 17:15:20</t>
  </si>
  <si>
    <t>2023-08-11 14:35:07</t>
  </si>
  <si>
    <t>2023-07-29 08:16:43</t>
  </si>
  <si>
    <t>2024-12-20 09:56:20</t>
  </si>
  <si>
    <t>2023-07-11 22:41:02</t>
  </si>
  <si>
    <t>2024-08-26 10:56:49</t>
  </si>
  <si>
    <t>2024-02-29 01:02:53</t>
  </si>
  <si>
    <t>2023-01-13 20:05:08</t>
  </si>
  <si>
    <t>2023-04-11 23:48:07</t>
  </si>
  <si>
    <t>2024-06-01 19:05:44</t>
  </si>
  <si>
    <t>2024-02-15 14:21:40</t>
  </si>
  <si>
    <t>2023-11-18 14:12:11</t>
  </si>
  <si>
    <t>2024-10-09 14:59:43</t>
  </si>
  <si>
    <t>2023-09-23 01:45:01</t>
  </si>
  <si>
    <t>2024-08-10 21:09:21</t>
  </si>
  <si>
    <t>2024-03-28 10:55:30</t>
  </si>
  <si>
    <t>2024-04-29 09:29:20</t>
  </si>
  <si>
    <t>2024-01-06 01:55:13</t>
  </si>
  <si>
    <t>2023-07-01 10:04:58</t>
  </si>
  <si>
    <t>2024-06-11 01:02:03</t>
  </si>
  <si>
    <t>2024-12-29 21:43:04</t>
  </si>
  <si>
    <t>2023-09-21 05:56:47</t>
  </si>
  <si>
    <t>2023-10-26 02:35:46</t>
  </si>
  <si>
    <t>2023-03-05 09:26:48</t>
  </si>
  <si>
    <t>2023-04-21 02:49:13</t>
  </si>
  <si>
    <t>2023-12-16 22:37:12</t>
  </si>
  <si>
    <t>2023-06-23 16:38:51</t>
  </si>
  <si>
    <t>2023-06-03 07:30:24</t>
  </si>
  <si>
    <t>2024-11-17 00:19:55</t>
  </si>
  <si>
    <t>2023-10-23 07:25:50</t>
  </si>
  <si>
    <t>2023-09-14 20:38:01</t>
  </si>
  <si>
    <t>2023-07-26 07:16:21</t>
  </si>
  <si>
    <t>2024-09-01 15:52:46</t>
  </si>
  <si>
    <t>2023-09-07 03:11:54</t>
  </si>
  <si>
    <t>2023-03-27 04:10:13</t>
  </si>
  <si>
    <t>2024-01-06 23:49:19</t>
  </si>
  <si>
    <t>2024-06-30 18:06:49</t>
  </si>
  <si>
    <t>2024-07-10 14:39:12</t>
  </si>
  <si>
    <t>2024-01-21 14:15:04</t>
  </si>
  <si>
    <t>2023-03-05 16:44:51</t>
  </si>
  <si>
    <t>2023-10-14 14:38:00</t>
  </si>
  <si>
    <t>2023-12-11 21:25:47</t>
  </si>
  <si>
    <t>2023-03-09 14:11:43</t>
  </si>
  <si>
    <t>2024-04-25 04:44:25</t>
  </si>
  <si>
    <t>2024-09-21 13:20:21</t>
  </si>
  <si>
    <t>2024-12-20 07:01:07</t>
  </si>
  <si>
    <t>2023-03-02 23:02:31</t>
  </si>
  <si>
    <t>2024-01-04 01:44:10</t>
  </si>
  <si>
    <t>2023-08-14 22:53:31</t>
  </si>
  <si>
    <t>2024-06-22 10:04:37</t>
  </si>
  <si>
    <t>2024-06-01 05:57:16</t>
  </si>
  <si>
    <t>2023-08-27 10:13:01</t>
  </si>
  <si>
    <t>2023-11-27 18:40:54</t>
  </si>
  <si>
    <t>2024-09-28 13:15:11</t>
  </si>
  <si>
    <t>2023-01-06 23:05:31</t>
  </si>
  <si>
    <t>2024-04-02 17:57:20</t>
  </si>
  <si>
    <t>2023-04-10 09:50:20</t>
  </si>
  <si>
    <t>2023-01-17 20:27:13</t>
  </si>
  <si>
    <t>2024-09-12 08:51:39</t>
  </si>
  <si>
    <t>2024-03-01 07:42:38</t>
  </si>
  <si>
    <t>2024-04-23 01:38:10</t>
  </si>
  <si>
    <t>2024-11-22 20:30:13</t>
  </si>
  <si>
    <t>2024-12-19 10:34:37</t>
  </si>
  <si>
    <t>2023-07-26 11:39:11</t>
  </si>
  <si>
    <t>2024-04-19 02:43:42</t>
  </si>
  <si>
    <t>2024-05-13 12:14:13</t>
  </si>
  <si>
    <t>2023-05-10 12:35:57</t>
  </si>
  <si>
    <t>2024-08-13 03:10:49</t>
  </si>
  <si>
    <t>2024-03-04 13:05:50</t>
  </si>
  <si>
    <t>2024-05-07 13:08:42</t>
  </si>
  <si>
    <t>2023-09-28 17:32:29</t>
  </si>
  <si>
    <t>2023-04-22 09:28:58</t>
  </si>
  <si>
    <t>2024-12-30 22:32:24</t>
  </si>
  <si>
    <t>2024-05-01 08:12:46</t>
  </si>
  <si>
    <t>2024-05-04 20:53:59</t>
  </si>
  <si>
    <t>2024-01-08 22:32:45</t>
  </si>
  <si>
    <t>2023-10-14 16:05:36</t>
  </si>
  <si>
    <t>2024-05-02 09:02:05</t>
  </si>
  <si>
    <t>2024-09-28 20:33:13</t>
  </si>
  <si>
    <t>2023-12-11 02:26:54</t>
  </si>
  <si>
    <t>2024-02-26 04:25:21</t>
  </si>
  <si>
    <t>2023-03-28 16:40:24</t>
  </si>
  <si>
    <t>2023-05-21 01:12:00</t>
  </si>
  <si>
    <t>2023-08-20 11:45:47</t>
  </si>
  <si>
    <t>2024-11-22 01:31:20</t>
  </si>
  <si>
    <t>2024-01-05 15:41:58</t>
  </si>
  <si>
    <t>2024-01-07 08:34:58</t>
  </si>
  <si>
    <t>2023-12-27 09:45:39</t>
  </si>
  <si>
    <t>2023-08-12 02:15:58</t>
  </si>
  <si>
    <t>2024-11-24 14:50:50</t>
  </si>
  <si>
    <t>2024-11-13 01:25:27</t>
  </si>
  <si>
    <t>2023-07-02 12:21:54</t>
  </si>
  <si>
    <t>2023-06-02 16:54:19</t>
  </si>
  <si>
    <t>2023-04-28 08:34:29</t>
  </si>
  <si>
    <t>2024-04-27 02:00:15</t>
  </si>
  <si>
    <t>2024-04-06 03:43:20</t>
  </si>
  <si>
    <t>2024-07-13 18:34:46</t>
  </si>
  <si>
    <t>2024-08-02 08:44:19</t>
  </si>
  <si>
    <t>2024-05-30 02:51:01</t>
  </si>
  <si>
    <t>2023-12-20 14:13:38</t>
  </si>
  <si>
    <t>2024-03-18 18:45:56</t>
  </si>
  <si>
    <t>2023-07-25 09:22:15</t>
  </si>
  <si>
    <t>2024-07-22 01:09:22</t>
  </si>
  <si>
    <t>2024-10-06 18:22:10</t>
  </si>
  <si>
    <t>2024-01-03 06:45:16</t>
  </si>
  <si>
    <t>2023-12-21 19:25:47</t>
  </si>
  <si>
    <t>2024-08-07 12:50:57</t>
  </si>
  <si>
    <t>2024-11-24 10:28:01</t>
  </si>
  <si>
    <t>2024-09-21 08:57:31</t>
  </si>
  <si>
    <t>2023-11-14 06:32:04</t>
  </si>
  <si>
    <t>2024-06-09 12:31:52</t>
  </si>
  <si>
    <t>2024-05-03 01:05:46</t>
  </si>
  <si>
    <t>2024-11-22 23:25:26</t>
  </si>
  <si>
    <t>2023-05-22 12:14:35</t>
  </si>
  <si>
    <t>2024-02-03 13:15:26</t>
  </si>
  <si>
    <t>2024-08-04 11:50:35</t>
  </si>
  <si>
    <t>2023-03-16 09:43:44</t>
  </si>
  <si>
    <t>2023-08-08 22:20:24</t>
  </si>
  <si>
    <t>2024-05-07 00:00:14</t>
  </si>
  <si>
    <t>2024-06-24 19:01:18</t>
  </si>
  <si>
    <t>2023-07-06 21:29:38</t>
  </si>
  <si>
    <t>2023-03-06 05:53:19</t>
  </si>
  <si>
    <t>2023-01-05 07:40:07</t>
  </si>
  <si>
    <t>2024-09-26 21:49:47</t>
  </si>
  <si>
    <t>2023-03-31 07:27:31</t>
  </si>
  <si>
    <t>2024-10-24 11:15:54</t>
  </si>
  <si>
    <t>2023-07-21 13:22:59</t>
  </si>
  <si>
    <t>2024-11-26 04:48:37</t>
  </si>
  <si>
    <t>2023-12-30 09:18:24</t>
  </si>
  <si>
    <t>2023-08-03 21:08:59</t>
  </si>
  <si>
    <t>2024-06-16 05:08:40</t>
  </si>
  <si>
    <t>2024-08-29 14:52:24</t>
  </si>
  <si>
    <t>2024-11-13 21:51:57</t>
  </si>
  <si>
    <t>2023-07-22 21:30:21</t>
  </si>
  <si>
    <t>2023-04-18 06:11:40</t>
  </si>
  <si>
    <t>2024-02-17 17:27:56</t>
  </si>
  <si>
    <t>2024-08-02 23:20:24</t>
  </si>
  <si>
    <t>2023-12-10 06:00:23</t>
  </si>
  <si>
    <t>2024-06-04 06:57:38</t>
  </si>
  <si>
    <t>2023-04-18 23:42:58</t>
  </si>
  <si>
    <t>2023-08-18 04:16:42</t>
  </si>
  <si>
    <t>2024-12-04 15:46:02</t>
  </si>
  <si>
    <t>2023-11-30 12:23:13</t>
  </si>
  <si>
    <t>2024-04-16 09:01:22</t>
  </si>
  <si>
    <t>2024-01-10 00:49:41</t>
  </si>
  <si>
    <t>2023-07-06 01:03:08</t>
  </si>
  <si>
    <t>2023-09-22 18:26:58</t>
  </si>
  <si>
    <t>2024-05-25 14:48:04</t>
  </si>
  <si>
    <t>2024-05-27 12:03:54</t>
  </si>
  <si>
    <t>2023-09-08 02:33:37</t>
  </si>
  <si>
    <t>2023-01-17 14:36:48</t>
  </si>
  <si>
    <t>2023-07-21 17:45:49</t>
  </si>
  <si>
    <t>2024-11-19 00:30:58</t>
  </si>
  <si>
    <t>2023-10-26 18:39:27</t>
  </si>
  <si>
    <t>2024-07-21 17:51:20</t>
  </si>
  <si>
    <t>2024-06-30 19:34:25</t>
  </si>
  <si>
    <t>2023-05-30 10:03:32</t>
  </si>
  <si>
    <t>2024-01-25 02:56:18</t>
  </si>
  <si>
    <t>2023-10-16 19:11:51</t>
  </si>
  <si>
    <t>2024-01-24 09:25:00</t>
  </si>
  <si>
    <t>2024-09-01 05:39:30</t>
  </si>
  <si>
    <t>2023-09-09 16:31:24</t>
  </si>
  <si>
    <t>2024-07-31 12:56:06</t>
  </si>
  <si>
    <t>2023-08-27 20:26:16</t>
  </si>
  <si>
    <t>2024-10-30 10:21:25</t>
  </si>
  <si>
    <t>2024-03-01 06:15:02</t>
  </si>
  <si>
    <t>2024-06-04 02:34:49</t>
  </si>
  <si>
    <t>2023-02-23 11:26:49</t>
  </si>
  <si>
    <t>2023-08-13 07:28:07</t>
  </si>
  <si>
    <t>2023-02-20 14:49:16</t>
  </si>
  <si>
    <t>2023-04-26 14:13:52</t>
  </si>
  <si>
    <t>2024-09-27 18:16:17</t>
  </si>
  <si>
    <t>2023-10-28 01:19:12</t>
  </si>
  <si>
    <t>2024-09-25 18:05:15</t>
  </si>
  <si>
    <t>2024-05-06 12:19:23</t>
  </si>
  <si>
    <t>2024-11-24 19:13:39</t>
  </si>
  <si>
    <t>2023-05-28 06:57:16</t>
  </si>
  <si>
    <t>2024-05-06 03:33:44</t>
  </si>
  <si>
    <t>2024-06-25 05:14:33</t>
  </si>
  <si>
    <t>2023-11-28 04:54:09</t>
  </si>
  <si>
    <t>2023-07-28 13:17:50</t>
  </si>
  <si>
    <t>2024-04-15 18:25:18</t>
  </si>
  <si>
    <t>2024-03-30 05:16:06</t>
  </si>
  <si>
    <t>2023-03-29 18:57:20</t>
  </si>
  <si>
    <t>2024-03-04 08:43:00</t>
  </si>
  <si>
    <t>2024-10-04 15:15:55</t>
  </si>
  <si>
    <t>2023-10-20 22:29:09</t>
  </si>
  <si>
    <t>2023-07-30 06:10:50</t>
  </si>
  <si>
    <t>2024-05-04 06:17:55</t>
  </si>
  <si>
    <t>2024-07-29 06:54:38</t>
  </si>
  <si>
    <t>2023-08-23 04:00:30</t>
  </si>
  <si>
    <t>2023-05-04 10:35:13</t>
  </si>
  <si>
    <t>2024-06-10 00:12:43</t>
  </si>
  <si>
    <t>2023-03-31 20:35:59</t>
  </si>
  <si>
    <t>2024-03-16 18:34:54</t>
  </si>
  <si>
    <t>2023-05-23 13:03:54</t>
  </si>
  <si>
    <t>2023-12-25 09:34:36</t>
  </si>
  <si>
    <t>2024-11-23 12:33:54</t>
  </si>
  <si>
    <t>2024-06-15 16:00:12</t>
  </si>
  <si>
    <t>2023-05-26 18:27:06</t>
  </si>
  <si>
    <t>2024-08-25 07:12:17</t>
  </si>
  <si>
    <t>2024-01-15 10:46:44</t>
  </si>
  <si>
    <t>2023-03-22 04:26:25</t>
  </si>
  <si>
    <t>2023-03-30 00:47:46</t>
  </si>
  <si>
    <t>2023-05-11 20:43:18</t>
  </si>
  <si>
    <t>2023-02-28 14:05:50</t>
  </si>
  <si>
    <t>2024-02-18 02:13:34</t>
  </si>
  <si>
    <t>2024-01-03 22:48:57</t>
  </si>
  <si>
    <t>2024-12-24 00:05:10</t>
  </si>
  <si>
    <t>2024-04-05 08:44:27</t>
  </si>
  <si>
    <t>2024-05-10 15:36:41</t>
  </si>
  <si>
    <t>2024-09-22 15:37:17</t>
  </si>
  <si>
    <t>2023-05-26 00:55:48</t>
  </si>
  <si>
    <t>2024-02-27 15:27:55</t>
  </si>
  <si>
    <t>2023-11-24 13:17:42</t>
  </si>
  <si>
    <t>2024-08-25 15:57:55</t>
  </si>
  <si>
    <t>2023-02-04 13:20:57</t>
  </si>
  <si>
    <t>2023-11-10 20:46:04</t>
  </si>
  <si>
    <t>2023-07-02 03:36:15</t>
  </si>
  <si>
    <t>2024-05-28 02:39:58</t>
  </si>
  <si>
    <t>2023-11-23 06:37:57</t>
  </si>
  <si>
    <t>2023-12-30 07:50:48</t>
  </si>
  <si>
    <t>2023-08-25 01:16:20</t>
  </si>
  <si>
    <t>2023-08-07 09:50:13</t>
  </si>
  <si>
    <t>2023-05-01 05:12:02</t>
  </si>
  <si>
    <t>2024-09-28 00:06:43</t>
  </si>
  <si>
    <t>2023-11-06 16:01:10</t>
  </si>
  <si>
    <t>2023-05-19 01:00:58</t>
  </si>
  <si>
    <t>2024-03-16 01:03:36</t>
  </si>
  <si>
    <t>2023-05-06 04:55:49</t>
  </si>
  <si>
    <t>2024-12-27 15:41:36</t>
  </si>
  <si>
    <t>2024-08-11 01:32:10</t>
  </si>
  <si>
    <t>2024-11-11 20:13:18</t>
  </si>
  <si>
    <t>2023-04-10 20:03:35</t>
  </si>
  <si>
    <t>2023-09-12 20:26:59</t>
  </si>
  <si>
    <t>2024-05-27 23:44:46</t>
  </si>
  <si>
    <t>2024-10-23 10:26:34</t>
  </si>
  <si>
    <t>2023-04-10 03:59:54</t>
  </si>
  <si>
    <t>2024-03-11 21:46:19</t>
  </si>
  <si>
    <t>2023-12-11 05:22:06</t>
  </si>
  <si>
    <t>2024-02-09 07:58:07</t>
  </si>
  <si>
    <t>2024-02-19 00:07:41</t>
  </si>
  <si>
    <t>2024-06-20 23:02:02</t>
  </si>
  <si>
    <t>2023-02-07 12:53:42</t>
  </si>
  <si>
    <t>2024-06-18 18:28:10</t>
  </si>
  <si>
    <t>2024-04-04 04:59:54</t>
  </si>
  <si>
    <t>2023-07-15 01:09:00</t>
  </si>
  <si>
    <t>2023-04-11 15:02:29</t>
  </si>
  <si>
    <t>2023-09-21 20:32:52</t>
  </si>
  <si>
    <t>2023-02-16 17:22:24</t>
  </si>
  <si>
    <t>2024-07-07 00:30:22</t>
  </si>
  <si>
    <t>2023-07-19 20:29:59</t>
  </si>
  <si>
    <t>2023-12-03 07:33:09</t>
  </si>
  <si>
    <t>2024-12-09 05:16:35</t>
  </si>
  <si>
    <t>2024-09-11 18:15:34</t>
  </si>
  <si>
    <t>2023-10-22 00:46:05</t>
  </si>
  <si>
    <t>2023-08-22 01:43:34</t>
  </si>
  <si>
    <t>2023-10-28 05:42:02</t>
  </si>
  <si>
    <t>2023-02-05 22:55:55</t>
  </si>
  <si>
    <t>2024-02-22 01:08:03</t>
  </si>
  <si>
    <t>2024-06-22 23:13:05</t>
  </si>
  <si>
    <t>2024-10-21 14:38:21</t>
  </si>
  <si>
    <t>2024-12-28 20:53:45</t>
  </si>
  <si>
    <t>2023-05-31 02:07:13</t>
  </si>
  <si>
    <t>2023-10-22 13:54:33</t>
  </si>
  <si>
    <t>2023-09-18 23:55:19</t>
  </si>
  <si>
    <t>2023-04-18 10:34:30</t>
  </si>
  <si>
    <t>2024-09-17 07:07:50</t>
  </si>
  <si>
    <t>2023-04-05 07:11:19</t>
  </si>
  <si>
    <t>2023-12-14 10:45:18</t>
  </si>
  <si>
    <t>2023-01-21 09:08:27</t>
  </si>
  <si>
    <t>2024-06-01 10:20:06</t>
  </si>
  <si>
    <t>2024-07-15 14:23:00</t>
  </si>
  <si>
    <t>2023-04-27 22:21:14</t>
  </si>
  <si>
    <t>2024-08-02 05:49:07</t>
  </si>
  <si>
    <t>2023-07-13 02:25:34</t>
  </si>
  <si>
    <t>2024-12-19 23:43:05</t>
  </si>
  <si>
    <t>2023-09-11 00:38:46</t>
  </si>
  <si>
    <t>2023-07-19 00:03:29</t>
  </si>
  <si>
    <t>2023-08-13 10:23:20</t>
  </si>
  <si>
    <t>2024-12-01 10:22:51</t>
  </si>
  <si>
    <t>2024-07-13 02:31:06</t>
  </si>
  <si>
    <t>2023-08-06 19:14:08</t>
  </si>
  <si>
    <t>2023-03-06 16:06:34</t>
  </si>
  <si>
    <t>2024-10-29 09:32:05</t>
  </si>
  <si>
    <t>2024-12-08 08:50:05</t>
  </si>
  <si>
    <t>2024-04-21 10:12:46</t>
  </si>
  <si>
    <t>2024-04-06 19:47:01</t>
  </si>
  <si>
    <t>2023-02-10 08:03:38</t>
  </si>
  <si>
    <t>2024-03-10 23:52:12</t>
  </si>
  <si>
    <t>2024-08-02 18:57:34</t>
  </si>
  <si>
    <t>2023-09-24 06:57:09</t>
  </si>
  <si>
    <t>2023-01-28 16:21:19</t>
  </si>
  <si>
    <t>2024-07-02 02:14:10</t>
  </si>
  <si>
    <t>2024-12-09 09:39:24</t>
  </si>
  <si>
    <t>2024-09-09 19:32:08</t>
  </si>
  <si>
    <t>2024-02-20 09:42:39</t>
  </si>
  <si>
    <t>2024-12-15 05:49:43</t>
  </si>
  <si>
    <t>2024-05-22 07:57:17</t>
  </si>
  <si>
    <t>2023-11-01 11:54:32</t>
  </si>
  <si>
    <t>2024-07-15 15:50:36</t>
  </si>
  <si>
    <t>2023-10-23 23:29:31</t>
  </si>
  <si>
    <t>2023-10-25 20:45:21</t>
  </si>
  <si>
    <t>2023-06-19 16:16:46</t>
  </si>
  <si>
    <t>2023-01-01 21:54:07</t>
  </si>
  <si>
    <t>2023-06-15 02:46:13</t>
  </si>
  <si>
    <t>2024-07-07 09:16:00</t>
  </si>
  <si>
    <t>2023-05-03 11:13:30</t>
  </si>
  <si>
    <t>2024-07-26 20:30:21</t>
  </si>
  <si>
    <t>2023-03-29 23:20:09</t>
  </si>
  <si>
    <t>2023-10-29 09:26:34</t>
  </si>
  <si>
    <t>2024-04-09 14:56:57</t>
  </si>
  <si>
    <t>2024-12-18 22:53:45</t>
  </si>
  <si>
    <t>2024-02-06 05:30:09</t>
  </si>
  <si>
    <t>2024-09-28 23:28:26</t>
  </si>
  <si>
    <t>2024-12-11 01:04:48</t>
  </si>
  <si>
    <t>2023-06-20 18:33:42</t>
  </si>
  <si>
    <t>2023-06-18 22:45:28</t>
  </si>
  <si>
    <t>2023-09-16 23:44:17</t>
  </si>
  <si>
    <t>2023-07-10 02:52:49</t>
  </si>
  <si>
    <t>2024-05-19 02:34:06</t>
  </si>
  <si>
    <t>2024-11-10 16:28:46</t>
  </si>
  <si>
    <t>2023-08-27 05:50:11</t>
  </si>
  <si>
    <t>2024-07-17 08:43:36</t>
  </si>
  <si>
    <t>2023-11-10 10:32:49</t>
  </si>
  <si>
    <t>2024-04-14 00:04:41</t>
  </si>
  <si>
    <t>2023-03-30 02:15:22</t>
  </si>
  <si>
    <t>2024-04-06 22:42:14</t>
  </si>
  <si>
    <t>2024-09-11 08:02:19</t>
  </si>
  <si>
    <t>2023-11-25 12:39:25</t>
  </si>
  <si>
    <t>2024-06-19 13:27:04</t>
  </si>
  <si>
    <t>2024-10-01 06:57:31</t>
  </si>
  <si>
    <t>2024-09-26 11:36:32</t>
  </si>
  <si>
    <t>2023-02-10 18:16:53</t>
  </si>
  <si>
    <t>2023-02-06 20:50:01</t>
  </si>
  <si>
    <t>2023-09-08 04:01:13</t>
  </si>
  <si>
    <t>2024-09-27 09:30:39</t>
  </si>
  <si>
    <t>2024-02-01 17:27:12</t>
  </si>
  <si>
    <t>2024-11-28 10:50:06</t>
  </si>
  <si>
    <t>2023-02-17 06:30:52</t>
  </si>
  <si>
    <t>2023-07-30 14:56:28</t>
  </si>
  <si>
    <t>2024-07-05 22:13:26</t>
  </si>
  <si>
    <t>2023-12-19 22:09:57</t>
  </si>
  <si>
    <t>2024-08-14 17:08:36</t>
  </si>
  <si>
    <t>2024-07-08 18:50:58</t>
  </si>
  <si>
    <t>2024-04-21 14:35:36</t>
  </si>
  <si>
    <t>2023-03-19 10:44:06</t>
  </si>
  <si>
    <t>2024-09-22 12:42:04</t>
  </si>
  <si>
    <t>2023-02-22 03:19:27</t>
  </si>
  <si>
    <t>2024-06-02 14:04:38</t>
  </si>
  <si>
    <t>2024-10-07 00:12:36</t>
  </si>
  <si>
    <t>2024-02-14 06:14:19</t>
  </si>
  <si>
    <t>2023-10-02 07:41:19</t>
  </si>
  <si>
    <t>2024-09-23 03:18:08</t>
  </si>
  <si>
    <t>2024-08-14 11:18:11</t>
  </si>
  <si>
    <t>2023-06-01 10:14:34</t>
  </si>
  <si>
    <t>2023-02-16 21:45:14</t>
  </si>
  <si>
    <t>2023-04-09 19:14:15</t>
  </si>
  <si>
    <t>2023-04-16 13:18:40</t>
  </si>
  <si>
    <t>2024-05-18 11:58:01</t>
  </si>
  <si>
    <t>2023-09-22 21:22:11</t>
  </si>
  <si>
    <t>2023-07-07 12:05:42</t>
  </si>
  <si>
    <t>2023-08-01 16:35:07</t>
  </si>
  <si>
    <t>2023-02-18 02:57:22</t>
  </si>
  <si>
    <t>2023-06-21 13:32:35</t>
  </si>
  <si>
    <t>2024-08-25 20:20:45</t>
  </si>
  <si>
    <t>2023-07-22 17:07:32</t>
  </si>
  <si>
    <t>2024-08-02 10:11:56</t>
  </si>
  <si>
    <t>2024-08-20 20:36:57</t>
  </si>
  <si>
    <t>2024-01-20 10:30:32</t>
  </si>
  <si>
    <t>2024-03-21 13:55:52</t>
  </si>
  <si>
    <t>2023-11-14 19:40:32</t>
  </si>
  <si>
    <t>2023-04-14 07:17:12</t>
  </si>
  <si>
    <t>2023-01-17 21:54:50</t>
  </si>
  <si>
    <t>2023-01-08 18:53:44</t>
  </si>
  <si>
    <t>2024-12-15 20:25:47</t>
  </si>
  <si>
    <t>2024-10-18 19:28:25</t>
  </si>
  <si>
    <t>2023-02-22 12:05:06</t>
  </si>
  <si>
    <t>2023-09-05 19:04:32</t>
  </si>
  <si>
    <t>2023-07-13 08:16:00</t>
  </si>
  <si>
    <t>2023-02-16 14:27:12</t>
  </si>
  <si>
    <t>2023-05-19 18:32:15</t>
  </si>
  <si>
    <t>2024-10-13 05:08:33</t>
  </si>
  <si>
    <t>2023-07-26 04:21:09</t>
  </si>
  <si>
    <t>2023-03-17 09:05:27</t>
  </si>
  <si>
    <t>2024-04-01 22:58:26</t>
  </si>
  <si>
    <t>2023-12-23 09:23:34</t>
  </si>
  <si>
    <t>2024-01-01 03:39:01</t>
  </si>
  <si>
    <t>2024-09-29 16:59:43</t>
  </si>
  <si>
    <t>2023-11-21 04:59:18</t>
  </si>
  <si>
    <t>2024-06-29 05:36:38</t>
  </si>
  <si>
    <t>2023-01-25 13:53:21</t>
  </si>
  <si>
    <t>2023-03-16 18:29:22</t>
  </si>
  <si>
    <t>2024-10-21 11:43:08</t>
  </si>
  <si>
    <t>2024-10-24 15:38:43</t>
  </si>
  <si>
    <t>2024-04-16 22:09:50</t>
  </si>
  <si>
    <t>2024-08-25 05:44:40</t>
  </si>
  <si>
    <t>2023-03-19 19:29:44</t>
  </si>
  <si>
    <t>2024-12-29 14:25:02</t>
  </si>
  <si>
    <t>2023-09-16 09:08:12</t>
  </si>
  <si>
    <t>2023-02-15 09:15:03</t>
  </si>
  <si>
    <t>2024-11-06 17:34:17</t>
  </si>
  <si>
    <t>2023-02-08 10:47:49</t>
  </si>
  <si>
    <t>2024-01-20 20:43:47</t>
  </si>
  <si>
    <t>2024-03-18 05:37:28</t>
  </si>
  <si>
    <t>2023-11-05 13:44:14</t>
  </si>
  <si>
    <t>2024-08-30 20:04:32</t>
  </si>
  <si>
    <t>2024-12-30 12:19:08</t>
  </si>
  <si>
    <t>2024-02-14 01:51:29</t>
  </si>
  <si>
    <t>2023-05-03 01:00:15</t>
  </si>
  <si>
    <t>2023-12-08 16:02:36</t>
  </si>
  <si>
    <t>2023-12-04 08:22:29</t>
  </si>
  <si>
    <t>2023-01-30 03:23:54</t>
  </si>
  <si>
    <t>2023-05-06 18:04:17</t>
  </si>
  <si>
    <t>2024-12-05 23:53:24</t>
  </si>
  <si>
    <t>2024-09-07 14:58:16</t>
  </si>
  <si>
    <t>2023-03-04 20:18:20</t>
  </si>
  <si>
    <t>2023-07-16 10:43:58</t>
  </si>
  <si>
    <t>2024-12-30 02:05:53</t>
  </si>
  <si>
    <t>2024-02-29 18:34:10</t>
  </si>
  <si>
    <t>2023-09-23 14:53:28</t>
  </si>
  <si>
    <t>2023-10-12 14:26:57</t>
  </si>
  <si>
    <t>2024-07-30 07:43:58</t>
  </si>
  <si>
    <t>2024-08-04 14:45:48</t>
  </si>
  <si>
    <t>2024-06-19 00:18:36</t>
  </si>
  <si>
    <t>2024-09-29 00:56:03</t>
  </si>
  <si>
    <t>2023-03-28 06:27:09</t>
  </si>
  <si>
    <t>2024-10-08 12:42:47</t>
  </si>
  <si>
    <t>2023-04-28 07:06:53</t>
  </si>
  <si>
    <t>2023-08-31 14:57:55</t>
  </si>
  <si>
    <t>2024-03-10 15:06:33</t>
  </si>
  <si>
    <t>2024-10-26 04:08:54</t>
  </si>
  <si>
    <t>2023-10-04 15:10:24</t>
  </si>
  <si>
    <t>2023-12-24 23:21:21</t>
  </si>
  <si>
    <t>2023-06-23 23:56:53</t>
  </si>
  <si>
    <t>2024-06-22 08:37:00</t>
  </si>
  <si>
    <t>2024-08-28 21:21:06</t>
  </si>
  <si>
    <t>2023-02-02 17:32:44</t>
  </si>
  <si>
    <t>2024-11-13 04:20:40</t>
  </si>
  <si>
    <t>2023-02-23 09:59:13</t>
  </si>
  <si>
    <t>2024-01-24 03:34:35</t>
  </si>
  <si>
    <t>2024-10-10 02:40:34</t>
  </si>
  <si>
    <t>2023-02-04 01:40:05</t>
  </si>
  <si>
    <t>2023-12-24 05:50:04</t>
  </si>
  <si>
    <t>2023-06-06 14:21:12</t>
  </si>
  <si>
    <t>2024-04-28 04:17:11</t>
  </si>
  <si>
    <t>2023-09-12 05:50:55</t>
  </si>
  <si>
    <t>2024-11-22 00:03:43</t>
  </si>
  <si>
    <t>2024-07-06 08:26:41</t>
  </si>
  <si>
    <t>2024-04-18 03:21:59</t>
  </si>
  <si>
    <t>2023-11-28 12:12:11</t>
  </si>
  <si>
    <t>2023-08-17 20:58:40</t>
  </si>
  <si>
    <t>2024-08-31 12:08:13</t>
  </si>
  <si>
    <t>2024-06-28 06:14:55</t>
  </si>
  <si>
    <t>2024-12-24 03:00:23</t>
  </si>
  <si>
    <t>2024-05-22 10:52:30</t>
  </si>
  <si>
    <t>2023-03-02 02:36:01</t>
  </si>
  <si>
    <t>2023-02-07 21:39:21</t>
  </si>
  <si>
    <t>2023-05-10 22:49:12</t>
  </si>
  <si>
    <t>2024-02-02 16:48:55</t>
  </si>
  <si>
    <t>2023-06-19 13:21:33</t>
  </si>
  <si>
    <t>2024-12-27 18:36:49</t>
  </si>
  <si>
    <t>2023-06-26 01:35:32</t>
  </si>
  <si>
    <t>2024-01-20 00:17:17</t>
  </si>
  <si>
    <t>2023-07-18 00:41:46</t>
  </si>
  <si>
    <t>2024-09-30 00:17:46</t>
  </si>
  <si>
    <t>2024-04-03 08:33:24</t>
  </si>
  <si>
    <t>2024-04-17 06:55:28</t>
  </si>
  <si>
    <t>2023-12-02 16:57:05</t>
  </si>
  <si>
    <t>2024-12-01 13:18:04</t>
  </si>
  <si>
    <t>2024-07-03 22:02:23</t>
  </si>
  <si>
    <t>2023-10-07 23:28:48</t>
  </si>
  <si>
    <t>2024-11-18 06:59:40</t>
  </si>
  <si>
    <t>2023-06-14 15:05:21</t>
  </si>
  <si>
    <t>2023-04-07 20:30:49</t>
  </si>
  <si>
    <t>2024-02-01 14:32:00</t>
  </si>
  <si>
    <t>2024-08-13 20:42:06</t>
  </si>
  <si>
    <t>2024-04-10 15:46:17</t>
  </si>
  <si>
    <t>2024-09-07 20:48:42</t>
  </si>
  <si>
    <t>2024-08-02 07:16:43</t>
  </si>
  <si>
    <t>2023-01-25 12:25:45</t>
  </si>
  <si>
    <t>2024-12-14 06:28:00</t>
  </si>
  <si>
    <t>2023-03-21 06:32:19</t>
  </si>
  <si>
    <t>2024-08-16 20:14:52</t>
  </si>
  <si>
    <t>2024-12-27 09:51:10</t>
  </si>
  <si>
    <t>2024-05-25 20:38:30</t>
  </si>
  <si>
    <t>2023-10-31 06:42:24</t>
  </si>
  <si>
    <t>2023-05-09 17:37:03</t>
  </si>
  <si>
    <t>2023-07-14 12:00:32</t>
  </si>
  <si>
    <t>2023-05-18 14:47:43</t>
  </si>
  <si>
    <t>2024-10-03 23:12:14</t>
  </si>
  <si>
    <t>2023-02-04 00:12:29</t>
  </si>
  <si>
    <t>2024-09-06 19:59:23</t>
  </si>
  <si>
    <t>2023-03-15 11:49:37</t>
  </si>
  <si>
    <t>2024-12-21 19:31:18</t>
  </si>
  <si>
    <t>2024-10-27 03:30:37</t>
  </si>
  <si>
    <t>2024-06-20 02:35:32</t>
  </si>
  <si>
    <t>2024-11-25 01:04:05</t>
  </si>
  <si>
    <t>2024-11-21 13:50:28</t>
  </si>
  <si>
    <t>2024-08-28 03:49:49</t>
  </si>
  <si>
    <t>2024-10-01 12:47:57</t>
  </si>
  <si>
    <t>2024-08-23 05:33:38</t>
  </si>
  <si>
    <t>2024-12-08 20:30:57</t>
  </si>
  <si>
    <t>2024-08-16 04:11:11</t>
  </si>
  <si>
    <t>2023-12-05 10:39:25</t>
  </si>
  <si>
    <t>2023-10-27 18:01:10</t>
  </si>
  <si>
    <t>2024-08-21 21:26:16</t>
  </si>
  <si>
    <t>2023-06-10 17:38:29</t>
  </si>
  <si>
    <t>2023-08-08 06:16:43</t>
  </si>
  <si>
    <t>2023-06-10 20:33:42</t>
  </si>
  <si>
    <t>2023-02-15 06:19:50</t>
  </si>
  <si>
    <t>2024-05-18 17:48:27</t>
  </si>
  <si>
    <t>2023-11-05 02:03:22</t>
  </si>
  <si>
    <t>2024-04-27 15:08:43</t>
  </si>
  <si>
    <t>2024-06-24 08:48:03</t>
  </si>
  <si>
    <t>2023-05-10 21:21:35</t>
  </si>
  <si>
    <t>2024-01-29 16:26:51</t>
  </si>
  <si>
    <t>2024-10-05 01:29:10</t>
  </si>
  <si>
    <t>2023-07-02 18:12:20</t>
  </si>
  <si>
    <t>2023-11-23 12:28:23</t>
  </si>
  <si>
    <t>2024-04-21 21:53:38</t>
  </si>
  <si>
    <t>2024-11-11 12:55:16</t>
  </si>
  <si>
    <t>2024-06-17 00:07:34</t>
  </si>
  <si>
    <t>2023-07-27 21:14:09</t>
  </si>
  <si>
    <t>2023-06-05 10:36:39</t>
  </si>
  <si>
    <t>2023-07-03 19:01:39</t>
  </si>
  <si>
    <t>2023-04-13 22:31:33</t>
  </si>
  <si>
    <t>2024-08-18 16:03:05</t>
  </si>
  <si>
    <t>2024-02-14 20:50:23</t>
  </si>
  <si>
    <t>2024-11-01 06:09:38</t>
  </si>
  <si>
    <t>2024-06-15 21:50:38</t>
  </si>
  <si>
    <t>2023-06-19 06:03:31</t>
  </si>
  <si>
    <t>2024-07-02 08:04:36</t>
  </si>
  <si>
    <t>2023-02-26 02:13:56</t>
  </si>
  <si>
    <t>2023-02-06 00:23:31</t>
  </si>
  <si>
    <t>2024-01-05 12:46:45</t>
  </si>
  <si>
    <t>2024-03-30 12:34:09</t>
  </si>
  <si>
    <t>2024-07-17 14:34:02</t>
  </si>
  <si>
    <t>2023-11-10 01:47:10</t>
  </si>
  <si>
    <t>2024-02-15 20:12:06</t>
  </si>
  <si>
    <t>2024-09-05 20:37:40</t>
  </si>
  <si>
    <t>2024-08-16 12:56:49</t>
  </si>
  <si>
    <t>2023-10-25 09:04:29</t>
  </si>
  <si>
    <t>2023-06-11 21:23:02</t>
  </si>
  <si>
    <t>2024-11-04 18:50:51</t>
  </si>
  <si>
    <t>2024-07-14 10:38:27</t>
  </si>
  <si>
    <t>2024-05-17 06:45:52</t>
  </si>
  <si>
    <t>2023-11-27 12:50:28</t>
  </si>
  <si>
    <t>2023-09-04 19:42:49</t>
  </si>
  <si>
    <t>2023-09-26 12:58:37</t>
  </si>
  <si>
    <t>2024-02-09 00:40:05</t>
  </si>
  <si>
    <t>2023-07-21 14:50:36</t>
  </si>
  <si>
    <t>2024-06-25 16:55:24</t>
  </si>
  <si>
    <t>2023-10-11 01:56:46</t>
  </si>
  <si>
    <t>2023-02-23 12:54:25</t>
  </si>
  <si>
    <t>2023-01-13 11:19:30</t>
  </si>
  <si>
    <t>2023-01-10 11:46:44</t>
  </si>
  <si>
    <t>2023-05-07 14:30:48</t>
  </si>
  <si>
    <t>2023-01-24 17:26:51</t>
  </si>
  <si>
    <t>2023-05-27 14:53:36</t>
  </si>
  <si>
    <t>2023-01-10 20:32:23</t>
  </si>
  <si>
    <t>2023-03-24 07:32:41</t>
  </si>
  <si>
    <t>2023-07-20 08:10:50</t>
  </si>
  <si>
    <t>2023-09-03 17:25:53</t>
  </si>
  <si>
    <t>2024-08-14 01:04:56</t>
  </si>
  <si>
    <t>2023-03-31 10:22:44</t>
  </si>
  <si>
    <t>2024-10-19 07:09:17</t>
  </si>
  <si>
    <t>2023-10-21 23:18:29</t>
  </si>
  <si>
    <t>2024-10-30 13:16:38</t>
  </si>
  <si>
    <t>2023-06-29 08:26:19</t>
  </si>
  <si>
    <t>2024-10-11 21:01:11</t>
  </si>
  <si>
    <t>2024-03-20 11:38:56</t>
  </si>
  <si>
    <t>2024-07-23 01:58:41</t>
  </si>
  <si>
    <t>2024-09-01 12:57:33</t>
  </si>
  <si>
    <t>2023-04-17 19:58:25</t>
  </si>
  <si>
    <t>2024-01-07 21:43:26</t>
  </si>
  <si>
    <t>2024-04-05 20:25:18</t>
  </si>
  <si>
    <t>2023-07-29 21:25:11</t>
  </si>
  <si>
    <t>2023-08-09 11:28:51</t>
  </si>
  <si>
    <t>2024-09-18 05:01:57</t>
  </si>
  <si>
    <t>2023-06-23 22:29:16</t>
  </si>
  <si>
    <t>2023-09-06 06:45:24</t>
  </si>
  <si>
    <t>2024-01-17 03:39:44</t>
  </si>
  <si>
    <t>2023-08-05 22:47:38</t>
  </si>
  <si>
    <t>2023-01-24 08:41:12</t>
  </si>
  <si>
    <t>2024-12-16 15:24:41</t>
  </si>
  <si>
    <t>2023-05-23 23:17:09</t>
  </si>
  <si>
    <t>2023-04-22 12:24:11</t>
  </si>
  <si>
    <t>2023-11-30 09:28:00</t>
  </si>
  <si>
    <t>2023-12-10 03:05:11</t>
  </si>
  <si>
    <t>2024-07-27 00:53:10</t>
  </si>
  <si>
    <t>2024-08-10 22:36:57</t>
  </si>
  <si>
    <t>2024-04-24 08:17:55</t>
  </si>
  <si>
    <t>2023-12-23 21:04:26</t>
  </si>
  <si>
    <t>2024-11-03 22:24:21</t>
  </si>
  <si>
    <t>2024-01-23 04:12:52</t>
  </si>
  <si>
    <t>2024-11-19 20:57:28</t>
  </si>
  <si>
    <t>2024-11-16 17:01:53</t>
  </si>
  <si>
    <t>2023-07-24 23:09:00</t>
  </si>
  <si>
    <t>2023-02-28 02:24:58</t>
  </si>
  <si>
    <t>2023-08-15 00:21:07</t>
  </si>
  <si>
    <t>2024-12-07 03:37:56</t>
  </si>
  <si>
    <t>2023-11-11 20:07:47</t>
  </si>
  <si>
    <t>2023-07-06 11:16:23</t>
  </si>
  <si>
    <t>2023-12-02 08:11:26</t>
  </si>
  <si>
    <t>2023-06-03 03:07:35</t>
  </si>
  <si>
    <t>2023-04-19 21:37:04</t>
  </si>
  <si>
    <t>2023-11-03 09:10:22</t>
  </si>
  <si>
    <t>2024-06-28 01:52:05</t>
  </si>
  <si>
    <t>2023-10-21 14:32:50</t>
  </si>
  <si>
    <t>2024-07-19 03:04:13</t>
  </si>
  <si>
    <t>2023-04-06 10:55:51</t>
  </si>
  <si>
    <t>2024-04-08 21:25:40</t>
  </si>
  <si>
    <t>2024-12-01 04:32:25</t>
  </si>
  <si>
    <t>2024-07-24 11:33:39</t>
  </si>
  <si>
    <t>2024-04-12 15:57:19</t>
  </si>
  <si>
    <t>2024-09-24 05:35:04</t>
  </si>
  <si>
    <t>2023-09-02 12:13:44</t>
  </si>
  <si>
    <t>2023-11-15 21:57:28</t>
  </si>
  <si>
    <t>2023-03-06 21:56:59</t>
  </si>
  <si>
    <t>2024-05-07 14:36:19</t>
  </si>
  <si>
    <t>2023-10-14 20:28:25</t>
  </si>
  <si>
    <t>2024-02-19 17:38:58</t>
  </si>
  <si>
    <t>2024-01-15 07:51:31</t>
  </si>
  <si>
    <t>2024-12-07 06:33:09</t>
  </si>
  <si>
    <t>2024-07-15 05:37:21</t>
  </si>
  <si>
    <t>2024-05-20 07:46:14</t>
  </si>
  <si>
    <t>2023-04-23 03:00:15</t>
  </si>
  <si>
    <t>2023-06-21 12:04:59</t>
  </si>
  <si>
    <t>2023-09-01 11:24:25</t>
  </si>
  <si>
    <t>2023-03-31 03:04:42</t>
  </si>
  <si>
    <t>2023-02-25 01:24:36</t>
  </si>
  <si>
    <t>2023-12-03 10:28:22</t>
  </si>
  <si>
    <t>2023-03-15 03:03:59</t>
  </si>
  <si>
    <t>2023-09-08 17:09:41</t>
  </si>
  <si>
    <t>2023-11-19 09:11:05</t>
  </si>
  <si>
    <t>2023-05-22 07:51:46</t>
  </si>
  <si>
    <t>2024-08-22 07:39:31</t>
  </si>
  <si>
    <t>2023-08-26 06:28:28</t>
  </si>
  <si>
    <t>2023-04-20 22:26:24</t>
  </si>
  <si>
    <t>2023-01-28 06:08:04</t>
  </si>
  <si>
    <t>2024-07-10 08:48:46</t>
  </si>
  <si>
    <t>2024-02-12 20:39:21</t>
  </si>
  <si>
    <t>2023-03-26 10:38:56</t>
  </si>
  <si>
    <t>2024-10-21 00:02:17</t>
  </si>
  <si>
    <t>2024-09-20 02:17:46</t>
  </si>
  <si>
    <t>2024-08-18 04:22:13</t>
  </si>
  <si>
    <t>2023-11-04 08:32:05</t>
  </si>
  <si>
    <t>2023-12-31 05:44:55</t>
  </si>
  <si>
    <t>2024-03-08 06:09:52</t>
  </si>
  <si>
    <t>2024-07-05 13:27:47</t>
  </si>
  <si>
    <t>2023-07-27 18:18:56</t>
  </si>
  <si>
    <t>2024-07-14 00:25:12</t>
  </si>
  <si>
    <t>2024-12-07 05:05:33</t>
  </si>
  <si>
    <t>2023-11-03 13:33:11</t>
  </si>
  <si>
    <t>2024-10-19 14:27:19</t>
  </si>
  <si>
    <t>2023-01-14 13:36:26</t>
  </si>
  <si>
    <t>2024-03-21 03:42:37</t>
  </si>
  <si>
    <t>2024-10-11 19:33:35</t>
  </si>
  <si>
    <t>2023-01-06 18:42:42</t>
  </si>
  <si>
    <t>2023-06-02 06:41:04</t>
  </si>
  <si>
    <t>2023-04-30 02:55:06</t>
  </si>
  <si>
    <t>2024-06-20 12:48:47</t>
  </si>
  <si>
    <t>2023-11-27 07:00:02</t>
  </si>
  <si>
    <t>2023-07-27 00:47:39</t>
  </si>
  <si>
    <t>2023-04-27 20:53:37</t>
  </si>
  <si>
    <t>2024-11-20 02:47:54</t>
  </si>
  <si>
    <t>2023-04-16 07:28:14</t>
  </si>
  <si>
    <t>2023-02-02 02:56:39</t>
  </si>
  <si>
    <t>2023-03-09 05:26:04</t>
  </si>
  <si>
    <t>2024-08-16 02:43:34</t>
  </si>
  <si>
    <t>2024-03-04 10:10:37</t>
  </si>
  <si>
    <t>2023-06-07 06:24:52</t>
  </si>
  <si>
    <t>2023-09-26 04:12:59</t>
  </si>
  <si>
    <t>2023-04-07 11:45:11</t>
  </si>
  <si>
    <t>2023-02-03 19:49:40</t>
  </si>
  <si>
    <t>2023-01-07 09:18:46</t>
  </si>
  <si>
    <t>2024-03-16 08:21:39</t>
  </si>
  <si>
    <t>2023-06-01 20:27:49</t>
  </si>
  <si>
    <t>2023-03-31 01:37:05</t>
  </si>
  <si>
    <t>2024-11-23 21:19:33</t>
  </si>
  <si>
    <t>2024-11-16 02:25:49</t>
  </si>
  <si>
    <t>2024-09-24 02:39:51</t>
  </si>
  <si>
    <t>2024-10-31 21:23:59</t>
  </si>
  <si>
    <t>2024-07-07 18:01:39</t>
  </si>
  <si>
    <t>2023-01-26 20:33:06</t>
  </si>
  <si>
    <t>2024-02-08 08:36:24</t>
  </si>
  <si>
    <t>2023-06-04 18:32:58</t>
  </si>
  <si>
    <t>2024-09-15 06:56:48</t>
  </si>
  <si>
    <t>2023-11-22 14:34:16</t>
  </si>
  <si>
    <t>2024-05-03 06:56:12</t>
  </si>
  <si>
    <t>2023-05-25 01:34:05</t>
  </si>
  <si>
    <t>2023-01-19 01:39:22</t>
  </si>
  <si>
    <t>2024-01-10 15:25:45</t>
  </si>
  <si>
    <t>2024-10-15 02:24:22</t>
  </si>
  <si>
    <t>2024-10-04 03:35:03</t>
  </si>
  <si>
    <t>2023-12-05 23:47:53</t>
  </si>
  <si>
    <t>2024-09-20 16:53:51</t>
  </si>
  <si>
    <t>2024-05-15 06:34:50</t>
  </si>
  <si>
    <t>2023-09-29 18:21:49</t>
  </si>
  <si>
    <t>2024-04-14 07:22:43</t>
  </si>
  <si>
    <t>2024-02-28 06:03:59</t>
  </si>
  <si>
    <t>2023-12-16 10:56:20</t>
  </si>
  <si>
    <t>2024-03-21 02:15:01</t>
  </si>
  <si>
    <t>2023-01-31 12:58:52</t>
  </si>
  <si>
    <t>2023-08-14 02:27:01</t>
  </si>
  <si>
    <t>2023-07-08 23:08:17</t>
  </si>
  <si>
    <t>2024-11-25 06:54:31</t>
  </si>
  <si>
    <t>2024-08-09 08:39:10</t>
  </si>
  <si>
    <t>2024-12-12 13:34:59</t>
  </si>
  <si>
    <t>2023-04-11 16:30:05</t>
  </si>
  <si>
    <t>2024-04-06 08:06:10</t>
  </si>
  <si>
    <t>2024-03-14 08:10:36</t>
  </si>
  <si>
    <t>2023-10-03 04:07:49</t>
  </si>
  <si>
    <t>2024-08-06 16:24:27</t>
  </si>
  <si>
    <t>2023-08-28 21:15:35</t>
  </si>
  <si>
    <t>2024-02-16 00:34:55</t>
  </si>
  <si>
    <t>2024-09-18 22:33:14</t>
  </si>
  <si>
    <t>2023-01-19 10:25:01</t>
  </si>
  <si>
    <t>2024-11-12 06:26:33</t>
  </si>
  <si>
    <t>2023-05-16 04:23:25</t>
  </si>
  <si>
    <t>2024-11-12 23:57:50</t>
  </si>
  <si>
    <t>2023-04-18 17:52:32</t>
  </si>
  <si>
    <t>2023-06-30 03:25:13</t>
  </si>
  <si>
    <t>2023-09-13 18:21:06</t>
  </si>
  <si>
    <t>2024-10-09 17:54:56</t>
  </si>
  <si>
    <t>2023-03-14 15:23:07</t>
  </si>
  <si>
    <t>2023-08-13 08:55:43</t>
  </si>
  <si>
    <t>2024-05-21 01:17:32</t>
  </si>
  <si>
    <t>2023-06-29 05:31:06</t>
  </si>
  <si>
    <t>2023-01-14 10:41:13</t>
  </si>
  <si>
    <t>2023-06-10 11:48:04</t>
  </si>
  <si>
    <t>2023-02-14 20:06:35</t>
  </si>
  <si>
    <t>2024-02-28 07:31:36</t>
  </si>
  <si>
    <t>2024-01-11 23:33:07</t>
  </si>
  <si>
    <t>2024-03-11 20:18:42</t>
  </si>
  <si>
    <t>2024-11-03 04:53:04</t>
  </si>
  <si>
    <t>2023-02-07 01:12:51</t>
  </si>
  <si>
    <t>2024-05-13 04:56:11</t>
  </si>
  <si>
    <t>2024-02-29 11:16:08</t>
  </si>
  <si>
    <t>2023-01-22 15:48:12</t>
  </si>
  <si>
    <t>2024-05-13 15:09:26</t>
  </si>
  <si>
    <t>2023-04-23 23:26:45</t>
  </si>
  <si>
    <t>2024-06-03 00:17:53</t>
  </si>
  <si>
    <t>2023-06-13 21:34:04</t>
  </si>
  <si>
    <t>2023-09-22 06:46:07</t>
  </si>
  <si>
    <t>2023-03-13 11:38:35</t>
  </si>
  <si>
    <t>2023-08-06 03:10:27</t>
  </si>
  <si>
    <t>2024-11-05 21:07:47</t>
  </si>
  <si>
    <t>2023-09-22 02:23:18</t>
  </si>
  <si>
    <t>2023-10-31 12:32:49</t>
  </si>
  <si>
    <t>2024-01-17 05:07:21</t>
  </si>
  <si>
    <t>2024-06-03 20:44:23</t>
  </si>
  <si>
    <t>2023-07-24 05:37:42</t>
  </si>
  <si>
    <t>2023-03-03 20:56:37</t>
  </si>
  <si>
    <t>2024-08-20 19:09:20</t>
  </si>
  <si>
    <t>2023-09-04 15:20:00</t>
  </si>
  <si>
    <t>2023-07-24 02:42:30</t>
  </si>
  <si>
    <t>2023-01-01 10:13:15</t>
  </si>
  <si>
    <t>2023-07-31 08:27:46</t>
  </si>
  <si>
    <t>2024-03-23 09:44:05</t>
  </si>
  <si>
    <t>2023-11-23 13:55:59</t>
  </si>
  <si>
    <t>2023-03-18 06:59:33</t>
  </si>
  <si>
    <t>2023-02-19 11:04:44</t>
  </si>
  <si>
    <t>2023-04-02 22:14:38</t>
  </si>
  <si>
    <t>2024-08-13 13:24:04</t>
  </si>
  <si>
    <t>2024-08-20 16:14:07</t>
  </si>
  <si>
    <t>2024-11-29 23:20:17</t>
  </si>
  <si>
    <t>2024-12-05 22:25:48</t>
  </si>
  <si>
    <t>2024-04-20 16:41:29</t>
  </si>
  <si>
    <t>2024-05-25 07:30:02</t>
  </si>
  <si>
    <t>2023-09-22 12:36:33</t>
  </si>
  <si>
    <t>2024-05-07 18:59:08</t>
  </si>
  <si>
    <t>2023-07-31 12:50:35</t>
  </si>
  <si>
    <t>2024-06-12 20:50:16</t>
  </si>
  <si>
    <t>2024-03-30 11:06:32</t>
  </si>
  <si>
    <t>2024-08-05 22:53:09</t>
  </si>
  <si>
    <t>2023-04-01 03:54:01</t>
  </si>
  <si>
    <t>2023-03-30 18:19:03</t>
  </si>
  <si>
    <t>2023-11-13 10:05:34</t>
  </si>
  <si>
    <t>2024-02-18 08:04:00</t>
  </si>
  <si>
    <t>2023-09-17 17:15:34</t>
  </si>
  <si>
    <t>2023-05-05 07:01:43</t>
  </si>
  <si>
    <t>2024-06-14 22:28:55</t>
  </si>
  <si>
    <t>2023-07-24 07:05:19</t>
  </si>
  <si>
    <t>2023-09-09 03:22:56</t>
  </si>
  <si>
    <t>2023-04-29 16:41:51</t>
  </si>
  <si>
    <t>2024-09-24 01:12:15</t>
  </si>
  <si>
    <t>2024-06-19 22:12:43</t>
  </si>
  <si>
    <t>2023-08-16 12:51:18</t>
  </si>
  <si>
    <t>2023-01-26 04:29:25</t>
  </si>
  <si>
    <t>2023-10-02 22:17:23</t>
  </si>
  <si>
    <t>2023-04-19 01:10:34</t>
  </si>
  <si>
    <t>2023-05-17 03:45:08</t>
  </si>
  <si>
    <t>2024-03-08 20:45:57</t>
  </si>
  <si>
    <t>2023-05-31 07:57:38</t>
  </si>
  <si>
    <t>2023-02-03 00:50:46</t>
  </si>
  <si>
    <t>2024-01-04 03:11:47</t>
  </si>
  <si>
    <t>2023-02-17 15:16:31</t>
  </si>
  <si>
    <t>2023-06-09 16:49:10</t>
  </si>
  <si>
    <t>2023-12-16 06:33:31</t>
  </si>
  <si>
    <t>2023-07-25 23:58:19</t>
  </si>
  <si>
    <t>2023-12-28 17:53:01</t>
  </si>
  <si>
    <t>2024-11-29 01:26:10</t>
  </si>
  <si>
    <t>2024-12-03 23:42:22</t>
  </si>
  <si>
    <t>2024-04-24 17:03:34</t>
  </si>
  <si>
    <t>2024-08-29 22:10:26</t>
  </si>
  <si>
    <t>2023-11-08 23:30:14</t>
  </si>
  <si>
    <t>2024-03-29 14:40:02</t>
  </si>
  <si>
    <t>2023-08-16 18:41:44</t>
  </si>
  <si>
    <t>2024-06-12 07:41:48</t>
  </si>
  <si>
    <t>2024-05-25 17:43:17</t>
  </si>
  <si>
    <t>2023-09-06 19:53:52</t>
  </si>
  <si>
    <t>2023-05-12 21:32:38</t>
  </si>
  <si>
    <t>2023-01-07 10:46:22</t>
  </si>
  <si>
    <t>2023-08-03 00:42:29</t>
  </si>
  <si>
    <t>2024-12-29 11:29:49</t>
  </si>
  <si>
    <t>2024-08-14 12:45:47</t>
  </si>
  <si>
    <t>2024-03-04 23:19:05</t>
  </si>
  <si>
    <t>2023-07-31 20:08:37</t>
  </si>
  <si>
    <t>2023-09-24 05:29:33</t>
  </si>
  <si>
    <t>2023-10-31 09:37:36</t>
  </si>
  <si>
    <t>2023-04-17 08:17:34</t>
  </si>
  <si>
    <t>2024-08-03 00:48:00</t>
  </si>
  <si>
    <t>2024-04-16 20:42:13</t>
  </si>
  <si>
    <t>2023-07-17 04:15:16</t>
  </si>
  <si>
    <t>2023-09-20 13:53:07</t>
  </si>
  <si>
    <t>2023-10-20 00:35:03</t>
  </si>
  <si>
    <t>2024-03-28 21:08:45</t>
  </si>
  <si>
    <t>2024-03-14 21:19:04</t>
  </si>
  <si>
    <t>2023-07-17 07:10:29</t>
  </si>
  <si>
    <t>2024-10-20 19:39:27</t>
  </si>
  <si>
    <t>2024-09-28 19:05:37</t>
  </si>
  <si>
    <t>2023-11-01 19:12:35</t>
  </si>
  <si>
    <t>2023-12-17 08:50:27</t>
  </si>
  <si>
    <t>2024-04-22 09:34:29</t>
  </si>
  <si>
    <t>2023-12-26 00:10:41</t>
  </si>
  <si>
    <t>2024-09-26 13:04:09</t>
  </si>
  <si>
    <t>2024-08-31 04:50:11</t>
  </si>
  <si>
    <t>2024-08-25 17:25:32</t>
  </si>
  <si>
    <t>2023-09-06 16:58:39</t>
  </si>
  <si>
    <t>2023-03-07 18:23:30</t>
  </si>
  <si>
    <t>2023-10-06 12:26:13</t>
  </si>
  <si>
    <t>2023-08-18 11:34:44</t>
  </si>
  <si>
    <t>2024-08-14 09:50:34</t>
  </si>
  <si>
    <t>2023-01-25 00:44:53</t>
  </si>
  <si>
    <t>2023-09-26 18:49:03</t>
  </si>
  <si>
    <t>2024-09-27 21:11:30</t>
  </si>
  <si>
    <t>2023-08-21 09:39:53</t>
  </si>
  <si>
    <t>2023-12-30 18:04:03</t>
  </si>
  <si>
    <t>2023-08-25 10:01:58</t>
  </si>
  <si>
    <t>2024-08-25 01:21:51</t>
  </si>
  <si>
    <t>2023-03-09 12:44:06</t>
  </si>
  <si>
    <t>2024-07-13 15:39:33</t>
  </si>
  <si>
    <t>2024-03-21 11:00:39</t>
  </si>
  <si>
    <t>2023-07-23 01:53:10</t>
  </si>
  <si>
    <t>2024-09-26 15:59:22</t>
  </si>
  <si>
    <t>2024-11-10 20:51:35</t>
  </si>
  <si>
    <t>2023-12-05 07:44:12</t>
  </si>
  <si>
    <t>2024-09-04 08:07:29</t>
  </si>
  <si>
    <t>2024-03-06 14:44:28</t>
  </si>
  <si>
    <t>2023-09-24 12:47:35</t>
  </si>
  <si>
    <t>2024-06-28 07:42:31</t>
  </si>
  <si>
    <t>2024-06-08 23:23:24</t>
  </si>
  <si>
    <t>2023-04-05 04:16:06</t>
  </si>
  <si>
    <t>2023-12-25 00:48:58</t>
  </si>
  <si>
    <t>2024-11-07 00:52:19</t>
  </si>
  <si>
    <t>2023-01-15 21:43:47</t>
  </si>
  <si>
    <t>2024-03-02 02:41:32</t>
  </si>
  <si>
    <t>2024-11-02 08:26:34</t>
  </si>
  <si>
    <t>2024-07-16 23:57:58</t>
  </si>
  <si>
    <t>2024-09-19 16:04:31</t>
  </si>
  <si>
    <t>2023-04-21 23:15:43</t>
  </si>
  <si>
    <t>2024-04-15 14:02:28</t>
  </si>
  <si>
    <t>2024-10-29 18:17:44</t>
  </si>
  <si>
    <t>2024-09-15 02:33:58</t>
  </si>
  <si>
    <t>2024-03-02 05:36:45</t>
  </si>
  <si>
    <t>2024-03-04 07:15:24</t>
  </si>
  <si>
    <t>2024-03-01 15:00:41</t>
  </si>
  <si>
    <t>2023-04-29 05:00:59</t>
  </si>
  <si>
    <t>2024-05-13 22:27:28</t>
  </si>
  <si>
    <t>2023-09-22 11:08:56</t>
  </si>
  <si>
    <t>2024-03-13 05:53:40</t>
  </si>
  <si>
    <t>2024-03-14 09:38:12</t>
  </si>
  <si>
    <t>2023-12-29 17:14:44</t>
  </si>
  <si>
    <t>2024-06-11 09:47:41</t>
  </si>
  <si>
    <t>2023-06-22 15:49:31</t>
  </si>
  <si>
    <t>2024-02-26 21:56:38</t>
  </si>
  <si>
    <t>2023-10-03 17:16:17</t>
  </si>
  <si>
    <t>2023-12-15 04:16:35</t>
  </si>
  <si>
    <t>2023-11-29 20:19:32</t>
  </si>
  <si>
    <t>2024-09-24 04:07:28</t>
  </si>
  <si>
    <t>2023-11-20 21:41:16</t>
  </si>
  <si>
    <t>2024-03-18 01:14:39</t>
  </si>
  <si>
    <t>2024-12-03 16:24:19</t>
  </si>
  <si>
    <t>2024-03-20 08:43:43</t>
  </si>
  <si>
    <t>2023-03-28 18:08:01</t>
  </si>
  <si>
    <t>2024-07-12 06:04:35</t>
  </si>
  <si>
    <t>2024-03-16 17:07:17</t>
  </si>
  <si>
    <t>2023-09-29 09:36:10</t>
  </si>
  <si>
    <t>2023-03-16 03:53:18</t>
  </si>
  <si>
    <t>2023-06-03 04:35:11</t>
  </si>
  <si>
    <t>2024-08-18 02:54:37</t>
  </si>
  <si>
    <t>2023-03-23 12:33:47</t>
  </si>
  <si>
    <t>2024-03-26 03:26:25</t>
  </si>
  <si>
    <t>2024-04-11 06:22:21</t>
  </si>
  <si>
    <t>2024-12-10 03:10:42</t>
  </si>
  <si>
    <t>2023-06-20 06:52:50</t>
  </si>
  <si>
    <t>2024-12-26 10:29:27</t>
  </si>
  <si>
    <t>2024-12-30 15:14:21</t>
  </si>
  <si>
    <t>2024-04-03 23:09:29</t>
  </si>
  <si>
    <t>2023-06-20 02:30:01</t>
  </si>
  <si>
    <t>2024-07-04 00:57:36</t>
  </si>
  <si>
    <t>2023-08-29 03:06:01</t>
  </si>
  <si>
    <t>2024-09-15 09:52:01</t>
  </si>
  <si>
    <t>2023-03-16 15:34:09</t>
  </si>
  <si>
    <t>2023-08-29 17:42:05</t>
  </si>
  <si>
    <t>2024-03-29 00:03:58</t>
  </si>
  <si>
    <t>2023-07-14 20:46:11</t>
  </si>
  <si>
    <t>2024-10-05 20:28:04</t>
  </si>
  <si>
    <t>2023-04-27 04:49:57</t>
  </si>
  <si>
    <t>2023-12-17 04:27:37</t>
  </si>
  <si>
    <t>2024-07-04 08:15:38</t>
  </si>
  <si>
    <t>2024-08-22 17:52:46</t>
  </si>
  <si>
    <t>2024-01-04 13:25:02</t>
  </si>
  <si>
    <t>2024-11-18 15:45:19</t>
  </si>
  <si>
    <t>2023-07-07 23:46:34</t>
  </si>
  <si>
    <t>2023-11-06 02:52:42</t>
  </si>
  <si>
    <t>2024-01-30 15:48:34</t>
  </si>
  <si>
    <t>2024-05-11 07:40:22</t>
  </si>
  <si>
    <t>2024-06-17 17:38:51</t>
  </si>
  <si>
    <t>2024-04-30 16:09:05</t>
  </si>
  <si>
    <t>2024-07-18 18:18:34</t>
  </si>
  <si>
    <t>2023-07-05 06:04:14</t>
  </si>
  <si>
    <t>2023-11-04 21:40:33</t>
  </si>
  <si>
    <t>2024-08-08 09:17:27</t>
  </si>
  <si>
    <t>2023-03-10 12:05:49</t>
  </si>
  <si>
    <t>2023-01-16 03:34:13</t>
  </si>
  <si>
    <t>2024-05-06 06:28:57</t>
  </si>
  <si>
    <t>2024-01-13 01:50:03</t>
  </si>
  <si>
    <t>2024-02-20 06:47:26</t>
  </si>
  <si>
    <t>2023-07-03 23:24:29</t>
  </si>
  <si>
    <t>2024-02-22 20:06:56</t>
  </si>
  <si>
    <t>2023-04-13 05:00:16</t>
  </si>
  <si>
    <t>2024-09-07 19:21:06</t>
  </si>
  <si>
    <t>2023-03-04 21:45:57</t>
  </si>
  <si>
    <t>2023-08-12 09:34:00</t>
  </si>
  <si>
    <t>2024-03-25 15:45:34</t>
  </si>
  <si>
    <t>2023-12-21 06:17:19</t>
  </si>
  <si>
    <t>2023-06-05 12:04:16</t>
  </si>
  <si>
    <t>2023-10-20 19:33:56</t>
  </si>
  <si>
    <t>2024-06-14 12:15:40</t>
  </si>
  <si>
    <t>2024-08-01 19:35:51</t>
  </si>
  <si>
    <t>2024-08-14 08:22:58</t>
  </si>
  <si>
    <t>2024-07-01 21:51:21</t>
  </si>
  <si>
    <t>2024-10-26 12:54:33</t>
  </si>
  <si>
    <t>2024-10-08 20:00:49</t>
  </si>
  <si>
    <t>2023-10-06 19:44:16</t>
  </si>
  <si>
    <t>2024-09-06 22:54:36</t>
  </si>
  <si>
    <t>2024-09-28 17:38:00</t>
  </si>
  <si>
    <t>2024-01-03 16:58:31</t>
  </si>
  <si>
    <t>2024-09-21 00:11:53</t>
  </si>
  <si>
    <t>2023-01-28 22:11:45</t>
  </si>
  <si>
    <t>2023-05-10 00:55:05</t>
  </si>
  <si>
    <t>2023-03-07 03:47:25</t>
  </si>
  <si>
    <t>2024-07-28 00:14:53</t>
  </si>
  <si>
    <t>2024-12-23 15:19:31</t>
  </si>
  <si>
    <t>2023-05-29 06:18:59</t>
  </si>
  <si>
    <t>2023-11-07 18:18:05</t>
  </si>
  <si>
    <t>2023-04-29 02:05:46</t>
  </si>
  <si>
    <t>2024-06-10 11:53:35</t>
  </si>
  <si>
    <t>2024-06-16 18:17:08</t>
  </si>
  <si>
    <t>2023-01-28 11:58:30</t>
  </si>
  <si>
    <t>2024-10-28 20:23:37</t>
  </si>
  <si>
    <t>2023-01-31 14:26:28</t>
  </si>
  <si>
    <t>2023-10-15 06:41:40</t>
  </si>
  <si>
    <t>2024-09-20 15:26:14</t>
  </si>
  <si>
    <t>2024-08-11 14:40:38</t>
  </si>
  <si>
    <t>2023-08-24 23:48:43</t>
  </si>
  <si>
    <t>2024-04-12 18:52:32</t>
  </si>
  <si>
    <t>2024-05-19 05:29:18</t>
  </si>
  <si>
    <t>2023-03-27 15:51:05</t>
  </si>
  <si>
    <t>2023-10-24 14:05:35</t>
  </si>
  <si>
    <t>2023-12-17 16:08:29</t>
  </si>
  <si>
    <t>2023-12-07 06:27:38</t>
  </si>
  <si>
    <t>2023-07-28 07:27:24</t>
  </si>
  <si>
    <t>2024-05-25 11:52:52</t>
  </si>
  <si>
    <t>2023-02-20 22:07:19</t>
  </si>
  <si>
    <t>2023-11-14 05:04:28</t>
  </si>
  <si>
    <t>2024-03-04 21:51:28</t>
  </si>
  <si>
    <t>2023-08-02 10:06:25</t>
  </si>
  <si>
    <t>2024-09-04 05:12:16</t>
  </si>
  <si>
    <t>2023-12-13 11:23:35</t>
  </si>
  <si>
    <t>2024-04-25 09:07:15</t>
  </si>
  <si>
    <t>2023-08-22 10:29:13</t>
  </si>
  <si>
    <t>2024-07-09 16:45:05</t>
  </si>
  <si>
    <t>2024-05-13 09:19:00</t>
  </si>
  <si>
    <t>2023-10-19 12:54:11</t>
  </si>
  <si>
    <t>2024-09-12 22:00:07</t>
  </si>
  <si>
    <t>2024-08-19 22:42:50</t>
  </si>
  <si>
    <t>2024-05-09 01:38:53</t>
  </si>
  <si>
    <t>2024-09-11 10:57:32</t>
  </si>
  <si>
    <t>2024-11-28 07:54:53</t>
  </si>
  <si>
    <t>2023-04-15 09:34:08</t>
  </si>
  <si>
    <t>2023-03-21 07:59:55</t>
  </si>
  <si>
    <t>2023-01-12 17:48:13</t>
  </si>
  <si>
    <t>2023-03-11 02:41:54</t>
  </si>
  <si>
    <t>2023-02-13 11:59:13</t>
  </si>
  <si>
    <t>2023-06-16 16:44:00</t>
  </si>
  <si>
    <t>2023-11-27 05:32:26</t>
  </si>
  <si>
    <t>2023-08-19 05:06:02</t>
  </si>
  <si>
    <t>2023-12-24 11:40:30</t>
  </si>
  <si>
    <t>2024-03-08 19:18:20</t>
  </si>
  <si>
    <t>2024-10-01 09:52:44</t>
  </si>
  <si>
    <t>2024-09-19 08:46:29</t>
  </si>
  <si>
    <t>2023-04-14 17:30:27</t>
  </si>
  <si>
    <t>2024-06-25 22:45:50</t>
  </si>
  <si>
    <t>2023-09-15 14:09:19</t>
  </si>
  <si>
    <t>2023-01-28 13:26:06</t>
  </si>
  <si>
    <t>2023-09-30 00:12:14</t>
  </si>
  <si>
    <t>2024-11-14 08:05:12</t>
  </si>
  <si>
    <t>2024-10-27 06:25:50</t>
  </si>
  <si>
    <t>2023-04-08 19:52:32</t>
  </si>
  <si>
    <t>2023-07-02 07:59:05</t>
  </si>
  <si>
    <t>2024-11-16 14:06:40</t>
  </si>
  <si>
    <t>2024-08-04 23:31:26</t>
  </si>
  <si>
    <t>2024-11-09 18:34:39</t>
  </si>
  <si>
    <t>2024-05-01 15:30:48</t>
  </si>
  <si>
    <t>2023-12-18 08:12:10</t>
  </si>
  <si>
    <t>2024-11-30 15:23:57</t>
  </si>
  <si>
    <t>2023-09-08 18:37:18</t>
  </si>
  <si>
    <t>2024-11-09 15:39:26</t>
  </si>
  <si>
    <t>2024-04-12 02:48:51</t>
  </si>
  <si>
    <t>2024-06-04 09:52:51</t>
  </si>
  <si>
    <t>2024-10-20 05:03:23</t>
  </si>
  <si>
    <t>2023-05-20 00:22:41</t>
  </si>
  <si>
    <t>2024-08-24 09:18:10</t>
  </si>
  <si>
    <t>2024-07-02 10:59:49</t>
  </si>
  <si>
    <t>2024-08-24 02:00:08</t>
  </si>
  <si>
    <t>2023-06-24 10:10:08</t>
  </si>
  <si>
    <t>2023-04-10 15:40:46</t>
  </si>
  <si>
    <t>2023-07-23 13:34:02</t>
  </si>
  <si>
    <t>2024-05-02 20:42:57</t>
  </si>
  <si>
    <t>2024-12-30 18:09:34</t>
  </si>
  <si>
    <t>2024-01-04 19:15:27</t>
  </si>
  <si>
    <t>2023-01-14 00:27:58</t>
  </si>
  <si>
    <t>2023-11-11 18:40:10</t>
  </si>
  <si>
    <t>2023-10-07 07:25:07</t>
  </si>
  <si>
    <t>2024-01-03 02:22:27</t>
  </si>
  <si>
    <t>2024-03-01 13:33:04</t>
  </si>
  <si>
    <t>2023-04-27 00:27:07</t>
  </si>
  <si>
    <t>2024-03-23 03:53:40</t>
  </si>
  <si>
    <t>2024-06-03 19:16:47</t>
  </si>
  <si>
    <t>2023-06-10 19:06:06</t>
  </si>
  <si>
    <t>2023-02-04 08:58:07</t>
  </si>
  <si>
    <t>2024-02-08 04:13:35</t>
  </si>
  <si>
    <t>2024-09-29 22:50:09</t>
  </si>
  <si>
    <t>2024-10-23 20:39:49</t>
  </si>
  <si>
    <t>2023-10-25 03:14:03</t>
  </si>
  <si>
    <t>2023-06-12 04:41:04</t>
  </si>
  <si>
    <t>2024-11-23 00:53:03</t>
  </si>
  <si>
    <t>2024-09-03 21:54:14</t>
  </si>
  <si>
    <t>2024-07-16 10:49:30</t>
  </si>
  <si>
    <t>2023-01-23 13:42:19</t>
  </si>
  <si>
    <t>2024-03-28 08:00:17</t>
  </si>
  <si>
    <t>2024-12-11 15:40:53</t>
  </si>
  <si>
    <t>2023-09-27 00:39:29</t>
  </si>
  <si>
    <t>2023-02-27 23:29:45</t>
  </si>
  <si>
    <t>2023-02-22 01:51:51</t>
  </si>
  <si>
    <t>2024-11-25 14:12:33</t>
  </si>
  <si>
    <t>2023-04-13 12:18:18</t>
  </si>
  <si>
    <t>2024-08-10 00:42:51</t>
  </si>
  <si>
    <t>2023-11-19 13:33:54</t>
  </si>
  <si>
    <t>2023-08-03 13:50:57</t>
  </si>
  <si>
    <t>2024-05-25 03:07:13</t>
  </si>
  <si>
    <t>2024-07-06 04:03:52</t>
  </si>
  <si>
    <t>2023-05-31 03:34:49</t>
  </si>
  <si>
    <t>2024-12-26 22:10:19</t>
  </si>
  <si>
    <t>2024-09-25 10:47:13</t>
  </si>
  <si>
    <t>2023-09-27 09:25:08</t>
  </si>
  <si>
    <t>2024-03-23 18:29:44</t>
  </si>
  <si>
    <t>2024-01-28 09:47:05</t>
  </si>
  <si>
    <t>2023-03-24 23:36:21</t>
  </si>
  <si>
    <t>2024-02-19 23:29:24</t>
  </si>
  <si>
    <t>2024-10-09 03:18:51</t>
  </si>
  <si>
    <t>2023-05-08 21:10:33</t>
  </si>
  <si>
    <t>2023-10-09 23:39:50</t>
  </si>
  <si>
    <t>2023-06-15 23:12:43</t>
  </si>
  <si>
    <t>2024-08-25 04:17:04</t>
  </si>
  <si>
    <t>2024-08-20 08:56:05</t>
  </si>
  <si>
    <t>2023-05-19 17:04:39</t>
  </si>
  <si>
    <t>2024-09-01 07:07:07</t>
  </si>
  <si>
    <t>2023-12-09 13:56:43</t>
  </si>
  <si>
    <t>2023-12-13 18:41:37</t>
  </si>
  <si>
    <t>2023-03-22 21:57:43</t>
  </si>
  <si>
    <t>2024-11-30 08:05:55</t>
  </si>
  <si>
    <t>2024-05-10 22:54:43</t>
  </si>
  <si>
    <t>2024-03-14 06:43:00</t>
  </si>
  <si>
    <t>2024-05-02 03:11:39</t>
  </si>
  <si>
    <t>2024-01-28 06:51:52</t>
  </si>
  <si>
    <t>2023-02-07 05:35:40</t>
  </si>
  <si>
    <t>2024-04-11 09:17:34</t>
  </si>
  <si>
    <t>2023-02-21 14:10:59</t>
  </si>
  <si>
    <t>2023-12-21 20:53:23</t>
  </si>
  <si>
    <t>2024-08-25 14:30:19</t>
  </si>
  <si>
    <t>2023-07-04 09:37:44</t>
  </si>
  <si>
    <t>2023-08-16 07:00:53</t>
  </si>
  <si>
    <t>2024-03-25 11:22:44</t>
  </si>
  <si>
    <t>2023-11-22 23:19:55</t>
  </si>
  <si>
    <t>2023-01-01 17:31:17</t>
  </si>
  <si>
    <t>2024-10-02 15:04:53</t>
  </si>
  <si>
    <t>2024-09-02 02:06:01</t>
  </si>
  <si>
    <t>2024-12-26 19:15:06</t>
  </si>
  <si>
    <t>2023-04-19 05:33:23</t>
  </si>
  <si>
    <t>2024-06-03 16:21:34</t>
  </si>
  <si>
    <t>2023-10-20 02:02:39</t>
  </si>
  <si>
    <t>2024-07-01 11:38:06</t>
  </si>
  <si>
    <t>2024-06-22 11:32:13</t>
  </si>
  <si>
    <t>2024-05-26 14:09:47</t>
  </si>
  <si>
    <t>2023-01-22 08:30:10</t>
  </si>
  <si>
    <t>2023-01-27 18:27:13</t>
  </si>
  <si>
    <t>2024-04-16 19:14:37</t>
  </si>
  <si>
    <t>2023-02-01 00:39:43</t>
  </si>
  <si>
    <t>2023-01-28 01:45:15</t>
  </si>
  <si>
    <t>2023-08-02 08:38:48</t>
  </si>
  <si>
    <t>2024-09-06 01:00:29</t>
  </si>
  <si>
    <t>2024-12-18 03:54:52</t>
  </si>
  <si>
    <t>2024-12-01 03:04:49</t>
  </si>
  <si>
    <t>2023-01-08 20:21:21</t>
  </si>
  <si>
    <t>2024-04-16 06:06:09</t>
  </si>
  <si>
    <t>2023-09-01 20:10:04</t>
  </si>
  <si>
    <t>2023-01-30 20:55:11</t>
  </si>
  <si>
    <t>2023-11-06 20:23:59</t>
  </si>
  <si>
    <t>2023-12-18 21:20:38</t>
  </si>
  <si>
    <t>2023-07-03 11:43:37</t>
  </si>
  <si>
    <t>2023-12-03 00:15:07</t>
  </si>
  <si>
    <t>2023-05-30 07:08:19</t>
  </si>
  <si>
    <t>2024-04-14 17:35:58</t>
  </si>
  <si>
    <t>2024-05-02 14:52:31</t>
  </si>
  <si>
    <t>2023-12-25 21:15:28</t>
  </si>
  <si>
    <t>2023-12-21 16:30:34</t>
  </si>
  <si>
    <t>2024-06-04 23:01:19</t>
  </si>
  <si>
    <t>2024-01-26 02:18:01</t>
  </si>
  <si>
    <t>2023-12-30 12:13:37</t>
  </si>
  <si>
    <t>2024-09-15 05:29:11</t>
  </si>
  <si>
    <t>2023-06-16 06:30:45</t>
  </si>
  <si>
    <t>2023-10-09 04:40:57</t>
  </si>
  <si>
    <t>2024-01-14 09:57:25</t>
  </si>
  <si>
    <t>2023-02-15 22:23:31</t>
  </si>
  <si>
    <t>2024-05-22 06:29:40</t>
  </si>
  <si>
    <t>2024-10-23 07:31:21</t>
  </si>
  <si>
    <t>2024-06-08 11:42:32</t>
  </si>
  <si>
    <t>2024-12-28 00:27:15</t>
  </si>
  <si>
    <t>2023-04-26 21:31:54</t>
  </si>
  <si>
    <t>2023-12-06 01:15:29</t>
  </si>
  <si>
    <t>2024-07-30 23:47:38</t>
  </si>
  <si>
    <t>2024-07-01 01:24:51</t>
  </si>
  <si>
    <t>2024-11-14 02:14:46</t>
  </si>
  <si>
    <t>2023-10-28 15:55:17</t>
  </si>
  <si>
    <t>2024-08-02 11:39:32</t>
  </si>
  <si>
    <t>2024-06-09 00:51:00</t>
  </si>
  <si>
    <t>2023-10-05 07:14:05</t>
  </si>
  <si>
    <t>2023-03-18 01:09:08</t>
  </si>
  <si>
    <t>2023-05-12 06:56:33</t>
  </si>
  <si>
    <t>2024-01-29 20:49:40</t>
  </si>
  <si>
    <t>2024-03-07 14:06:11</t>
  </si>
  <si>
    <t>2024-05-03 22:59:52</t>
  </si>
  <si>
    <t>2024-11-26 20:52:18</t>
  </si>
  <si>
    <t>2023-12-06 05:38:18</t>
  </si>
  <si>
    <t>2023-10-08 03:51:37</t>
  </si>
  <si>
    <t>2023-02-17 10:53:42</t>
  </si>
  <si>
    <t>2024-04-12 17:24:56</t>
  </si>
  <si>
    <t>2024-03-11 15:55:53</t>
  </si>
  <si>
    <t>2024-04-22 02:16:27</t>
  </si>
  <si>
    <t>2023-10-02 00:23:17</t>
  </si>
  <si>
    <t>2024-07-02 03:41:47</t>
  </si>
  <si>
    <t>2023-04-02 01:48:08</t>
  </si>
  <si>
    <t>2024-07-17 13:06:26</t>
  </si>
  <si>
    <t>2024-06-26 07:31:29</t>
  </si>
  <si>
    <t>2024-01-22 12:09:11</t>
  </si>
  <si>
    <t>2023-07-23 10:38:49</t>
  </si>
  <si>
    <t>2024-10-13 19:44:37</t>
  </si>
  <si>
    <t>2024-06-05 03:24:08</t>
  </si>
  <si>
    <t>2024-02-05 14:54:04</t>
  </si>
  <si>
    <t>2023-08-06 00:15:14</t>
  </si>
  <si>
    <t>2024-02-03 00:06:58</t>
  </si>
  <si>
    <t>2024-07-28 06:05:19</t>
  </si>
  <si>
    <t>2023-06-09 12:26:21</t>
  </si>
  <si>
    <t>2023-11-12 23:52:19</t>
  </si>
  <si>
    <t>2024-07-25 12:22:59</t>
  </si>
  <si>
    <t>2023-02-18 21:56:16</t>
  </si>
  <si>
    <t>2024-04-28 13:02:50</t>
  </si>
  <si>
    <t>2023-12-14 22:26:09</t>
  </si>
  <si>
    <t>2024-05-23 01:28:34</t>
  </si>
  <si>
    <t>2023-12-19 13:24:18</t>
  </si>
  <si>
    <t>2023-09-04 02:11:32</t>
  </si>
  <si>
    <t>2024-12-09 12:34:37</t>
  </si>
  <si>
    <t>2023-07-22 08:21:53</t>
  </si>
  <si>
    <t>2023-07-09 07:53:55</t>
  </si>
  <si>
    <t>2023-04-14 04:21:59</t>
  </si>
  <si>
    <t>2023-03-12 10:49:15</t>
  </si>
  <si>
    <t>2024-08-23 04:06:01</t>
  </si>
  <si>
    <t>2024-04-24 18:31:10</t>
  </si>
  <si>
    <t>2023-12-09 08:06:17</t>
  </si>
  <si>
    <t>2024-05-31 03:40:20</t>
  </si>
  <si>
    <t>2024-11-19 06:21:24</t>
  </si>
  <si>
    <t>2024-05-21 11:30:47</t>
  </si>
  <si>
    <t>2023-01-12 23:38:38</t>
  </si>
  <si>
    <t>2023-08-20 23:26:38</t>
  </si>
  <si>
    <t>2024-04-30 13:13:52</t>
  </si>
  <si>
    <t>2024-09-02 07:56:26</t>
  </si>
  <si>
    <t>2023-11-27 20:08:30</t>
  </si>
  <si>
    <t>2023-09-12 11:41:20</t>
  </si>
  <si>
    <t>2023-03-08 16:17:36</t>
  </si>
  <si>
    <t>2023-06-07 16:38:07</t>
  </si>
  <si>
    <t>2024-04-30 07:23:26</t>
  </si>
  <si>
    <t>2024-01-25 04:23:54</t>
  </si>
  <si>
    <t>2024-04-20 22:31:55</t>
  </si>
  <si>
    <t>2024-01-11 00:11:24</t>
  </si>
  <si>
    <t>2023-05-05 11:24:32</t>
  </si>
  <si>
    <t>2024-12-10 23:37:12</t>
  </si>
  <si>
    <t>2023-05-13 17:59:08</t>
  </si>
  <si>
    <t>2023-09-24 21:33:14</t>
  </si>
  <si>
    <t>2024-02-27 03:47:04</t>
  </si>
  <si>
    <t>2023-06-26 07:25:57</t>
  </si>
  <si>
    <t>2023-09-15 15:36:55</t>
  </si>
  <si>
    <t>2023-05-15 00:38:53</t>
  </si>
  <si>
    <t>2023-08-02 15:56:50</t>
  </si>
  <si>
    <t>2024-01-24 22:33:28</t>
  </si>
  <si>
    <t>2023-05-07 01:22:20</t>
  </si>
  <si>
    <t>2023-12-20 02:32:46</t>
  </si>
  <si>
    <t>2023-02-13 06:08:47</t>
  </si>
  <si>
    <t>2024-07-16 09:21:53</t>
  </si>
  <si>
    <t>2023-09-17 07:02:19</t>
  </si>
  <si>
    <t>2024-08-26 06:34:00</t>
  </si>
  <si>
    <t>2023-10-21 02:51:58</t>
  </si>
  <si>
    <t>2023-07-10 08:43:15</t>
  </si>
  <si>
    <t>2023-10-16 08:58:36</t>
  </si>
  <si>
    <t>2023-11-30 15:18:26</t>
  </si>
  <si>
    <t>2023-01-15 18:48:34</t>
  </si>
  <si>
    <t>2024-06-19 01:46:13</t>
  </si>
  <si>
    <t>2024-10-08 22:56:02</t>
  </si>
  <si>
    <t>2023-04-02 06:10:57</t>
  </si>
  <si>
    <t>2024-05-08 22:43:40</t>
  </si>
  <si>
    <t>2024-07-19 16:12:41</t>
  </si>
  <si>
    <t>2023-10-29 15:17:00</t>
  </si>
  <si>
    <t>2023-03-30 03:42:59</t>
  </si>
  <si>
    <t>2024-10-27 22:29:31</t>
  </si>
  <si>
    <t>2023-03-07 14:00:40</t>
  </si>
  <si>
    <t>2023-02-23 14:22:02</t>
  </si>
  <si>
    <t>2023-12-12 22:15:07</t>
  </si>
  <si>
    <t>2024-01-27 16:15:48</t>
  </si>
  <si>
    <t>2023-02-25 10:10:15</t>
  </si>
  <si>
    <t>2024-04-19 21:42:35</t>
  </si>
  <si>
    <t>2023-03-22 20:30:06</t>
  </si>
  <si>
    <t>2023-06-11 08:14:34</t>
  </si>
  <si>
    <t>2023-12-10 20:36:28</t>
  </si>
  <si>
    <t>2024-03-30 22:47:24</t>
  </si>
  <si>
    <t>2023-07-28 16:13:02</t>
  </si>
  <si>
    <t>2023-07-09 10:49:08</t>
  </si>
  <si>
    <t>2024-09-20 12:31:01</t>
  </si>
  <si>
    <t>2023-03-12 02:03:37</t>
  </si>
  <si>
    <t>2024-12-30 21:04:47</t>
  </si>
  <si>
    <t>2023-01-09 08:02:12</t>
  </si>
  <si>
    <t>2024-06-21 23:51:22</t>
  </si>
  <si>
    <t>2024-01-20 11:58:08</t>
  </si>
  <si>
    <t>2024-01-10 02:17:17</t>
  </si>
  <si>
    <t>2023-11-13 01:19:56</t>
  </si>
  <si>
    <t>2024-05-27 00:23:03</t>
  </si>
  <si>
    <t>2024-04-10 23:04:19</t>
  </si>
  <si>
    <t>2023-06-05 19:22:18</t>
  </si>
  <si>
    <t>2023-10-23 04:30:37</t>
  </si>
  <si>
    <t>2023-01-15 17:20:58</t>
  </si>
  <si>
    <t>2024-05-23 02:56:10</t>
  </si>
  <si>
    <t>2023-12-02 18:24:42</t>
  </si>
  <si>
    <t>2023-06-01 21:55:26</t>
  </si>
  <si>
    <t>2023-08-04 20:30:42</t>
  </si>
  <si>
    <t>2024-02-02 19:44:08</t>
  </si>
  <si>
    <t>2024-08-26 09:29:12</t>
  </si>
  <si>
    <t>2024-12-26 04:39:01</t>
  </si>
  <si>
    <t>2023-06-27 14:05:43</t>
  </si>
  <si>
    <t>2023-06-19 01:40:41</t>
  </si>
  <si>
    <t>2024-07-20 14:06:47</t>
  </si>
  <si>
    <t>2024-06-07 00:39:58</t>
  </si>
  <si>
    <t>2024-02-10 07:19:50</t>
  </si>
  <si>
    <t>2023-03-27 07:05:26</t>
  </si>
  <si>
    <t>2023-01-05 19:20:59</t>
  </si>
  <si>
    <t>2023-06-11 06:46:57</t>
  </si>
  <si>
    <t>2024-02-07 20:55:33</t>
  </si>
  <si>
    <t>2023-07-03 07:20:48</t>
  </si>
  <si>
    <t>2024-04-16 01:43:20</t>
  </si>
  <si>
    <t>2023-08-19 06:33:38</t>
  </si>
  <si>
    <t>2024-12-26 03:11:25</t>
  </si>
  <si>
    <t>2024-09-28 16:10:24</t>
  </si>
  <si>
    <t>2024-02-13 03:57:23</t>
  </si>
  <si>
    <t>2023-07-06 03:58:20</t>
  </si>
  <si>
    <t>2024-01-13 17:53:44</t>
  </si>
  <si>
    <t>2024-05-28 05:35:11</t>
  </si>
  <si>
    <t>2024-04-21 18:58:25</t>
  </si>
  <si>
    <t>2023-01-30 07:46:43</t>
  </si>
  <si>
    <t>2023-05-15 16:42:34</t>
  </si>
  <si>
    <t>2024-02-19 13:16:09</t>
  </si>
  <si>
    <t>2024-12-12 15:02:36</t>
  </si>
  <si>
    <t>2023-04-11 07:44:26</t>
  </si>
  <si>
    <t>2024-12-06 05:43:50</t>
  </si>
  <si>
    <t>2024-03-23 14:06:55</t>
  </si>
  <si>
    <t>2024-10-26 15:49:46</t>
  </si>
  <si>
    <t>2024-08-22 06:11:55</t>
  </si>
  <si>
    <t>2024-07-28 01:42:29</t>
  </si>
  <si>
    <t>2024-09-10 08:40:36</t>
  </si>
  <si>
    <t>2023-11-19 12:06:18</t>
  </si>
  <si>
    <t>2023-01-31 23:12:07</t>
  </si>
  <si>
    <t>2023-01-22 07:02:33</t>
  </si>
  <si>
    <t>2023-12-28 09:07:22</t>
  </si>
  <si>
    <t>2024-07-17 18:56:51</t>
  </si>
  <si>
    <t>2024-03-31 16:18:41</t>
  </si>
  <si>
    <t>2024-12-29 17:20:15</t>
  </si>
  <si>
    <t>2024-02-06 06:57:45</t>
  </si>
  <si>
    <t>2023-10-25 23:40:34</t>
  </si>
  <si>
    <t>2023-07-03 13:11:14</t>
  </si>
  <si>
    <t>2024-05-29 00:34:05</t>
  </si>
  <si>
    <t>2024-01-08 16:42:19</t>
  </si>
  <si>
    <t>2023-11-04 17:17:44</t>
  </si>
  <si>
    <t>2024-01-05 18:37:10</t>
  </si>
  <si>
    <t>2023-05-24 15:20:50</t>
  </si>
  <si>
    <t>2023-05-03 06:50:40</t>
  </si>
  <si>
    <t>2024-09-25 21:00:28</t>
  </si>
  <si>
    <t>2024-09-21 14:47:57</t>
  </si>
  <si>
    <t>2023-05-31 18:10:53</t>
  </si>
  <si>
    <t>2024-08-14 20:03:49</t>
  </si>
  <si>
    <t>2024-07-22 12:50:13</t>
  </si>
  <si>
    <t>2023-04-11 22:20:31</t>
  </si>
  <si>
    <t>2023-08-15 16:24:48</t>
  </si>
  <si>
    <t>2023-02-07 11:26:06</t>
  </si>
  <si>
    <t>2023-07-02 06:31:28</t>
  </si>
  <si>
    <t>2024-10-20 09:26:12</t>
  </si>
  <si>
    <t>2023-09-14 19:10:25</t>
  </si>
  <si>
    <t>2023-09-05 16:09:19</t>
  </si>
  <si>
    <t>2024-05-18 23:38:53</t>
  </si>
  <si>
    <t>2023-08-06 06:05:40</t>
  </si>
  <si>
    <t>2024-12-27 21:32:02</t>
  </si>
  <si>
    <t>2024-07-13 12:44:21</t>
  </si>
  <si>
    <t>2023-05-10 19:53:59</t>
  </si>
  <si>
    <t>2023-06-27 03:52:28</t>
  </si>
  <si>
    <t>2023-11-26 10:33:32</t>
  </si>
  <si>
    <t>2024-07-09 07:59:26</t>
  </si>
  <si>
    <t>2023-12-10 00:09:58</t>
  </si>
  <si>
    <t>2024-09-19 17:32:08</t>
  </si>
  <si>
    <t>2024-09-18 03:34:20</t>
  </si>
  <si>
    <t>2024-07-28 23:36:36</t>
  </si>
  <si>
    <t>2023-12-30 20:59:16</t>
  </si>
  <si>
    <t>2024-12-15 18:58:10</t>
  </si>
  <si>
    <t>2024-08-03 05:10:50</t>
  </si>
  <si>
    <t>2023-02-28 22:51:28</t>
  </si>
  <si>
    <t>2023-04-26 08:23:27</t>
  </si>
  <si>
    <t>2024-05-09 17:42:34</t>
  </si>
  <si>
    <t>2023-11-26 23:42:00</t>
  </si>
  <si>
    <t>2023-10-05 08:41:41</t>
  </si>
  <si>
    <t>2023-04-25 09:01:44</t>
  </si>
  <si>
    <t>2023-05-15 18:10:10</t>
  </si>
  <si>
    <t>2024-09-12 19:04:54</t>
  </si>
  <si>
    <t>2024-08-16 14:24:26</t>
  </si>
  <si>
    <t>2023-10-06 09:31:00</t>
  </si>
  <si>
    <t>2023-05-04 17:53:15</t>
  </si>
  <si>
    <t>2023-08-07 12:45:25</t>
  </si>
  <si>
    <t>2024-05-14 23:16:48</t>
  </si>
  <si>
    <t>2023-03-06 23:24:36</t>
  </si>
  <si>
    <t>2023-08-21 06:44:40</t>
  </si>
  <si>
    <t>2024-06-12 03:18:59</t>
  </si>
  <si>
    <t>2023-12-21 01:54:29</t>
  </si>
  <si>
    <t>2024-06-07 10:53:13</t>
  </si>
  <si>
    <t>2024-04-11 07:49:58</t>
  </si>
  <si>
    <t>2023-01-18 13:58:31</t>
  </si>
  <si>
    <t>2023-05-30 20:16:47</t>
  </si>
  <si>
    <t>2024-12-17 14:46:24</t>
  </si>
  <si>
    <t>2024-10-31 08:15:31</t>
  </si>
  <si>
    <t>2024-08-22 14:57:33</t>
  </si>
  <si>
    <t>2024-09-02 19:37:18</t>
  </si>
  <si>
    <t>2023-03-22 16:07:17</t>
  </si>
  <si>
    <t>2024-04-21 02:54:44</t>
  </si>
  <si>
    <t>2024-08-11 04:27:23</t>
  </si>
  <si>
    <t>2024-04-01 03:59:32</t>
  </si>
  <si>
    <t>2024-04-14 21:58:47</t>
  </si>
  <si>
    <t>2024-06-25 18:23:01</t>
  </si>
  <si>
    <t>2023-05-23 01:23:03</t>
  </si>
  <si>
    <t>2024-03-16 22:57:43</t>
  </si>
  <si>
    <t>2023-03-31 08:55:07</t>
  </si>
  <si>
    <t>2024-07-24 21:46:55</t>
  </si>
  <si>
    <t>2024-12-15 16:02:58</t>
  </si>
  <si>
    <t>2023-11-11 12:49:45</t>
  </si>
  <si>
    <t>2024-06-14 23:56:31</t>
  </si>
  <si>
    <t>2024-06-29 17:17:29</t>
  </si>
  <si>
    <t>2023-01-26 11:47:28</t>
  </si>
  <si>
    <t>2024-03-27 21:47:02</t>
  </si>
  <si>
    <t>2023-10-30 01:30:15</t>
  </si>
  <si>
    <t>2023-02-18 19:01:03</t>
  </si>
  <si>
    <t>2024-07-08 02:47:18</t>
  </si>
  <si>
    <t>2023-09-17 12:52:45</t>
  </si>
  <si>
    <t>2024-11-26 22:19:55</t>
  </si>
  <si>
    <t>2024-10-27 23:57:07</t>
  </si>
  <si>
    <t>2023-08-13 06:00:31</t>
  </si>
  <si>
    <t>2023-08-12 19:47:16</t>
  </si>
  <si>
    <t>2023-03-22 07:21:38</t>
  </si>
  <si>
    <t>2023-06-06 09:58:22</t>
  </si>
  <si>
    <t>2024-10-06 02:18:29</t>
  </si>
  <si>
    <t>2024-07-27 12:34:01</t>
  </si>
  <si>
    <t>2023-05-03 18:31:32</t>
  </si>
  <si>
    <t>2024-06-03 09:03:32</t>
  </si>
  <si>
    <t>2024-04-07 08:55:29</t>
  </si>
  <si>
    <t>2024-07-22 18:40:39</t>
  </si>
  <si>
    <t>2024-01-11 11:52:16</t>
  </si>
  <si>
    <t>2024-12-18 08:17:41</t>
  </si>
  <si>
    <t>2024-10-08 03:57:08</t>
  </si>
  <si>
    <t>2023-05-08 15:20:07</t>
  </si>
  <si>
    <t>2023-01-01 05:50:26</t>
  </si>
  <si>
    <t>2023-10-21 11:37:37</t>
  </si>
  <si>
    <t>2024-10-27 09:21:03</t>
  </si>
  <si>
    <t>2023-04-04 20:58:04</t>
  </si>
  <si>
    <t>2023-01-16 07:57:02</t>
  </si>
  <si>
    <t>2023-10-13 10:53:27</t>
  </si>
  <si>
    <t>2024-08-12 05:16:42</t>
  </si>
  <si>
    <t>2024-01-28 14:09:55</t>
  </si>
  <si>
    <t>2023-04-18 01:48:51</t>
  </si>
  <si>
    <t>2024-05-29 04:56:54</t>
  </si>
  <si>
    <t>2024-10-11 18:05:58</t>
  </si>
  <si>
    <t>2023-10-08 05:19:14</t>
  </si>
  <si>
    <t>2023-03-12 13:44:28</t>
  </si>
  <si>
    <t>2023-10-04 10:47:34</t>
  </si>
  <si>
    <t>2023-11-30 02:09:58</t>
  </si>
  <si>
    <t>2023-12-15 23:15:29</t>
  </si>
  <si>
    <t>2023-02-03 02:18:22</t>
  </si>
  <si>
    <t>2024-02-14 17:55:10</t>
  </si>
  <si>
    <t>2024-02-25 06:31:14</t>
  </si>
  <si>
    <t>2024-02-12 16:16:31</t>
  </si>
  <si>
    <t>2023-07-13 14:06:26</t>
  </si>
  <si>
    <t>2023-01-05 17:53:22</t>
  </si>
  <si>
    <t>2024-05-25 10:25:15</t>
  </si>
  <si>
    <t>2024-11-17 07:37:57</t>
  </si>
  <si>
    <t>2023-02-19 15:27:33</t>
  </si>
  <si>
    <t>2023-03-08 04:36:45</t>
  </si>
  <si>
    <t>2023-03-16 22:52:12</t>
  </si>
  <si>
    <t>2024-04-11 22:26:02</t>
  </si>
  <si>
    <t>2023-07-26 08:43:58</t>
  </si>
  <si>
    <t>2023-07-07 06:15:16</t>
  </si>
  <si>
    <t>2024-06-17 10:20:49</t>
  </si>
  <si>
    <t>2023-11-15 11:44:13</t>
  </si>
  <si>
    <t>2024-06-30 15:11:36</t>
  </si>
  <si>
    <t>2024-02-15 21:39:42</t>
  </si>
  <si>
    <t>2023-06-04 11:14:56</t>
  </si>
  <si>
    <t>2023-04-11 03:21:37</t>
  </si>
  <si>
    <t>2023-09-16 16:26:15</t>
  </si>
  <si>
    <t>2024-08-02 16:02:22</t>
  </si>
  <si>
    <t>2024-05-10 01:00:36</t>
  </si>
  <si>
    <t>2023-08-05 14:01:59</t>
  </si>
  <si>
    <t>2024-02-06 01:07:20</t>
  </si>
  <si>
    <t>2024-11-21 05:04:50</t>
  </si>
  <si>
    <t>2023-01-09 15:20:14</t>
  </si>
  <si>
    <t>2023-11-26 22:14:23</t>
  </si>
  <si>
    <t>2023-04-16 23:31:55</t>
  </si>
  <si>
    <t>2024-09-16 15:04:09</t>
  </si>
  <si>
    <t>2024-09-12 01:33:36</t>
  </si>
  <si>
    <t>2023-07-02 00:41:03</t>
  </si>
  <si>
    <t>2024-08-13 09:01:15</t>
  </si>
  <si>
    <t>2023-06-04 06:52:07</t>
  </si>
  <si>
    <t>2024-08-09 11:34:23</t>
  </si>
  <si>
    <t>2023-08-10 06:27:45</t>
  </si>
  <si>
    <t>2024-12-22 13:02:35</t>
  </si>
  <si>
    <t>2024-07-31 10:00:53</t>
  </si>
  <si>
    <t>2024-09-23 19:21:49</t>
  </si>
  <si>
    <t>2024-08-27 13:13:45</t>
  </si>
  <si>
    <t>2023-08-21 12:35:06</t>
  </si>
  <si>
    <t>2023-01-07 13:41:35</t>
  </si>
  <si>
    <t>2023-10-16 14:49:02</t>
  </si>
  <si>
    <t>2023-09-21 01:33:58</t>
  </si>
  <si>
    <t>2024-08-13 07:33:38</t>
  </si>
  <si>
    <t>2023-03-22 11:44:28</t>
  </si>
  <si>
    <t>2024-02-15 05:36:02</t>
  </si>
  <si>
    <t>2023-11-03 23:46:26</t>
  </si>
  <si>
    <t>2023-04-02 09:06:10</t>
  </si>
  <si>
    <t>2024-05-25 16:15:41</t>
  </si>
  <si>
    <t>2023-09-22 00:55:41</t>
  </si>
  <si>
    <t>2024-12-04 12:50:49</t>
  </si>
  <si>
    <t>2023-08-31 06:12:16</t>
  </si>
  <si>
    <t>2024-10-30 03:03:23</t>
  </si>
  <si>
    <t>2024-02-27 12:32:42</t>
  </si>
  <si>
    <t>2024-05-21 14:26:00</t>
  </si>
  <si>
    <t>2023-04-15 13:56:57</t>
  </si>
  <si>
    <t>2024-08-22 19:20:23</t>
  </si>
  <si>
    <t>2023-07-19 01:31:05</t>
  </si>
  <si>
    <t>2024-06-28 15:00:33</t>
  </si>
  <si>
    <t>2024-06-28 13:32:57</t>
  </si>
  <si>
    <t>2024-11-17 20:46:25</t>
  </si>
  <si>
    <t>2023-10-23 00:07:48</t>
  </si>
  <si>
    <t>2023-12-20 11:18:25</t>
  </si>
  <si>
    <t>2024-09-10 15:58:38</t>
  </si>
  <si>
    <t>2023-09-26 07:08:12</t>
  </si>
  <si>
    <t>2023-04-19 15:46:38</t>
  </si>
  <si>
    <t>2024-01-19 22:49:40</t>
  </si>
  <si>
    <t>2024-11-14 09:32:48</t>
  </si>
  <si>
    <t>2023-08-22 09:01:36</t>
  </si>
  <si>
    <t>2024-02-20 18:28:18</t>
  </si>
  <si>
    <t>2024-04-06 09:33:46</t>
  </si>
  <si>
    <t>2024-12-13 10:01:29</t>
  </si>
  <si>
    <t>2024-03-11 13:00:40</t>
  </si>
  <si>
    <t>2023-05-10 15:31:09</t>
  </si>
  <si>
    <t>2024-05-06 07:56:34</t>
  </si>
  <si>
    <t>2024-02-24 02:46:42</t>
  </si>
  <si>
    <t>2023-09-11 22:32:52</t>
  </si>
  <si>
    <t>2024-05-11 12:03:11</t>
  </si>
  <si>
    <t>2024-11-06 04:25:49</t>
  </si>
  <si>
    <t>2023-10-06 15:21:26</t>
  </si>
  <si>
    <t>2024-03-03 04:58:28</t>
  </si>
  <si>
    <t>2023-05-08 06:34:28</t>
  </si>
  <si>
    <t>2024-08-05 18:30:20</t>
  </si>
  <si>
    <t>2023-05-29 10:41:49</t>
  </si>
  <si>
    <t>2024-10-08 06:52:21</t>
  </si>
  <si>
    <t>2024-01-19 02:23:10</t>
  </si>
  <si>
    <t>2023-08-31 00:21:51</t>
  </si>
  <si>
    <t>2023-06-12 13:26:42</t>
  </si>
  <si>
    <t>2024-11-20 08:38:19</t>
  </si>
  <si>
    <t>2023-08-27 14:35:50</t>
  </si>
  <si>
    <t>2023-09-15 08:18:53</t>
  </si>
  <si>
    <t>2023-12-28 20:48:13</t>
  </si>
  <si>
    <t>2023-12-31 18:53:22</t>
  </si>
  <si>
    <t>2023-02-21 20:01:25</t>
  </si>
  <si>
    <t>2023-02-05 09:47:27</t>
  </si>
  <si>
    <t>2024-09-24 18:43:32</t>
  </si>
  <si>
    <t>2023-07-01 08:37:22</t>
  </si>
  <si>
    <t>2023-11-01 07:31:43</t>
  </si>
  <si>
    <t>2024-04-21 05:49:57</t>
  </si>
  <si>
    <t>2023-01-23 04:56:40</t>
  </si>
  <si>
    <t>2024-04-29 10:56:56</t>
  </si>
  <si>
    <t>2024-11-25 22:58:12</t>
  </si>
  <si>
    <t>2024-04-28 08:40:00</t>
  </si>
  <si>
    <t>2023-05-21 09:57:39</t>
  </si>
  <si>
    <t>2024-11-03 18:01:32</t>
  </si>
  <si>
    <t>2023-08-10 22:31:26</t>
  </si>
  <si>
    <t>2024-08-17 03:32:54</t>
  </si>
  <si>
    <t>2024-10-15 21:23:16</t>
  </si>
  <si>
    <t>2024-02-26 23:24:14</t>
  </si>
  <si>
    <t>2024-06-25 02:19:20</t>
  </si>
  <si>
    <t>2023-06-30 00:30:00</t>
  </si>
  <si>
    <t>2023-07-30 10:33:39</t>
  </si>
  <si>
    <t>2023-05-27 03:12:44</t>
  </si>
  <si>
    <t>2023-04-12 04:10:56</t>
  </si>
  <si>
    <t>2024-09-15 20:05:16</t>
  </si>
  <si>
    <t>2024-03-10 20:56:59</t>
  </si>
  <si>
    <t>2023-06-29 06:58:43</t>
  </si>
  <si>
    <t>2024-01-22 23:50:02</t>
  </si>
  <si>
    <t>2023-03-24 16:18:19</t>
  </si>
  <si>
    <t>2024-12-05 18:02:58</t>
  </si>
  <si>
    <t>2023-11-03 07:42:46</t>
  </si>
  <si>
    <t>2024-02-04 22:50:24</t>
  </si>
  <si>
    <t>2024-09-13 02:22:56</t>
  </si>
  <si>
    <t>2024-09-17 08:35:27</t>
  </si>
  <si>
    <t>2024-03-13 21:57:21</t>
  </si>
  <si>
    <t>2023-12-08 20:25:25</t>
  </si>
  <si>
    <t>2024-12-19 22:15:28</t>
  </si>
  <si>
    <t>2023-09-14 08:57:10</t>
  </si>
  <si>
    <t>2024-02-13 08:20:12</t>
  </si>
  <si>
    <t>2024-05-08 08:07:36</t>
  </si>
  <si>
    <t>2024-12-02 15:35:00</t>
  </si>
  <si>
    <t>2023-07-27 03:42:52</t>
  </si>
  <si>
    <t>2023-06-07 09:20:05</t>
  </si>
  <si>
    <t>2023-02-20 11:54:04</t>
  </si>
  <si>
    <t>2024-10-04 16:43:31</t>
  </si>
  <si>
    <t>2024-12-25 21:20:59</t>
  </si>
  <si>
    <t>2023-12-14 09:17:41</t>
  </si>
  <si>
    <t>2024-05-16 07:24:09</t>
  </si>
  <si>
    <t>2024-05-31 02:12:44</t>
  </si>
  <si>
    <t>2024-07-14 15:01:17</t>
  </si>
  <si>
    <t>2024-08-31 10:40:37</t>
  </si>
  <si>
    <t>2024-06-19 04:41:25</t>
  </si>
  <si>
    <t>2024-06-19 16:22:17</t>
  </si>
  <si>
    <t>2023-04-18 22:15:21</t>
  </si>
  <si>
    <t>2023-04-19 23:04:41</t>
  </si>
  <si>
    <t>2023-12-06 10:01:08</t>
  </si>
  <si>
    <t>2023-11-05 03:30:59</t>
  </si>
  <si>
    <t>2024-05-17 09:41:05</t>
  </si>
  <si>
    <t>2023-11-21 22:30:36</t>
  </si>
  <si>
    <t>2024-07-25 00:42:07</t>
  </si>
  <si>
    <t>2024-09-04 19:48:20</t>
  </si>
  <si>
    <t>2024-12-14 18:08:51</t>
  </si>
  <si>
    <t>2024-06-17 11:48:25</t>
  </si>
  <si>
    <t>2023-04-06 05:05:26</t>
  </si>
  <si>
    <t>2024-07-21 22:14:09</t>
  </si>
  <si>
    <t>2024-07-05 14:55:24</t>
  </si>
  <si>
    <t>2023-08-07 17:08:15</t>
  </si>
  <si>
    <t>2023-02-01 19:38:37</t>
  </si>
  <si>
    <t>2023-02-06 13:31:59</t>
  </si>
  <si>
    <t>2024-10-18 16:33:12</t>
  </si>
  <si>
    <t>2024-06-12 04:46:35</t>
  </si>
  <si>
    <t>2023-01-16 00:39:00</t>
  </si>
  <si>
    <t>2024-11-06 10:16:15</t>
  </si>
  <si>
    <t>2024-04-01 09:49:58</t>
  </si>
  <si>
    <t>2024-06-28 10:37:44</t>
  </si>
  <si>
    <t>2023-12-21 12:07:44</t>
  </si>
  <si>
    <t>2024-09-16 03:23:18</t>
  </si>
  <si>
    <t>2023-08-01 00:31:27</t>
  </si>
  <si>
    <t>2024-02-09 10:53:20</t>
  </si>
  <si>
    <t>2024-05-20 13:36:40</t>
  </si>
  <si>
    <t>2024-10-06 13:59:21</t>
  </si>
  <si>
    <t>2024-08-26 00:43:34</t>
  </si>
  <si>
    <t>2024-01-13 23:44:10</t>
  </si>
  <si>
    <t>2023-03-20 20:19:04</t>
  </si>
  <si>
    <t>2024-05-22 16:42:55</t>
  </si>
  <si>
    <t>2024-12-07 19:41:37</t>
  </si>
  <si>
    <t>2023-01-22 20:11:01</t>
  </si>
  <si>
    <t>2023-07-31 05:32:33</t>
  </si>
  <si>
    <t>2024-11-04 15:55:38</t>
  </si>
  <si>
    <t>2023-01-26 01:34:12</t>
  </si>
  <si>
    <t>2023-12-18 05:16:57</t>
  </si>
  <si>
    <t>2023-12-14 23:53:46</t>
  </si>
  <si>
    <t>2024-08-01 06:27:24</t>
  </si>
  <si>
    <t>2024-06-16 02:13:27</t>
  </si>
  <si>
    <t>2023-04-30 23:21:36</t>
  </si>
  <si>
    <t>2024-08-09 15:57:12</t>
  </si>
  <si>
    <t>2023-10-01 09:47:13</t>
  </si>
  <si>
    <t>2024-06-19 09:04:15</t>
  </si>
  <si>
    <t>2023-04-09 23:37:05</t>
  </si>
  <si>
    <t>2024-03-02 23:08:02</t>
  </si>
  <si>
    <t>2023-04-10 11:17:56</t>
  </si>
  <si>
    <t>2023-09-03 20:21:06</t>
  </si>
  <si>
    <t>2023-07-18 16:45:27</t>
  </si>
  <si>
    <t>2023-09-24 11:19:59</t>
  </si>
  <si>
    <t>2023-12-20 12:46:01</t>
  </si>
  <si>
    <t>2023-10-12 05:41:19</t>
  </si>
  <si>
    <t>2024-02-04 03:51:30</t>
  </si>
  <si>
    <t>2023-03-13 14:33:48</t>
  </si>
  <si>
    <t>2024-04-10 04:05:25</t>
  </si>
  <si>
    <t>2024-05-29 23:55:48</t>
  </si>
  <si>
    <t>2024-08-11 00:04:34</t>
  </si>
  <si>
    <t>2024-02-05 16:21:41</t>
  </si>
  <si>
    <t>2024-03-27 14:29:00</t>
  </si>
  <si>
    <t>2024-01-22 09:13:58</t>
  </si>
  <si>
    <t>2023-05-21 20:10:54</t>
  </si>
  <si>
    <t>2023-12-22 14:24:40</t>
  </si>
  <si>
    <t>2023-08-26 12:18:54</t>
  </si>
  <si>
    <t>2024-08-17 21:04:11</t>
  </si>
  <si>
    <t>2024-12-20 01:10:41</t>
  </si>
  <si>
    <t>2023-05-08 02:11:39</t>
  </si>
  <si>
    <t>2024-12-13 07:06:17</t>
  </si>
  <si>
    <t>2024-10-22 12:32:28</t>
  </si>
  <si>
    <t>2024-10-27 16:39:05</t>
  </si>
  <si>
    <t>2023-11-18 21:30:14</t>
  </si>
  <si>
    <t>2024-08-28 02:22:13</t>
  </si>
  <si>
    <t>2023-04-24 09:40:00</t>
  </si>
  <si>
    <t>2024-02-28 11:54:25</t>
  </si>
  <si>
    <t>2023-03-15 01:36:22</t>
  </si>
  <si>
    <t>2024-08-16 10:01:37</t>
  </si>
  <si>
    <t>2024-07-19 00:09:00</t>
  </si>
  <si>
    <t>2024-08-31 19:26:15</t>
  </si>
  <si>
    <t>2023-05-26 03:51:01</t>
  </si>
  <si>
    <t>2024-02-29 14:11:21</t>
  </si>
  <si>
    <t>2023-06-08 21:50:16</t>
  </si>
  <si>
    <t>2024-04-01 06:54:45</t>
  </si>
  <si>
    <t>2023-04-25 22:10:11</t>
  </si>
  <si>
    <t>2024-04-15 16:57:41</t>
  </si>
  <si>
    <t>2024-09-18 18:10:25</t>
  </si>
  <si>
    <t>2023-07-01 01:19:20</t>
  </si>
  <si>
    <t>2023-09-01 21:37:40</t>
  </si>
  <si>
    <t>2023-08-20 08:50:34</t>
  </si>
  <si>
    <t>2023-12-07 09:22:51</t>
  </si>
  <si>
    <t>2024-05-12 12:52:30</t>
  </si>
  <si>
    <t>2023-02-18 23:23:53</t>
  </si>
  <si>
    <t>2023-01-04 01:00:22</t>
  </si>
  <si>
    <t>2024-04-15 03:49:13</t>
  </si>
  <si>
    <t>2024-06-29 07:04:14</t>
  </si>
  <si>
    <t>2023-09-10 01:17:03</t>
  </si>
  <si>
    <t>2023-10-01 20:00:28</t>
  </si>
  <si>
    <t>2023-09-02 04:55:42</t>
  </si>
  <si>
    <t>2023-05-11 03:12:01</t>
  </si>
  <si>
    <t>2024-01-21 05:29:26</t>
  </si>
  <si>
    <t>2023-08-31 23:43:34</t>
  </si>
  <si>
    <t>2024-07-27 11:06:25</t>
  </si>
  <si>
    <t>2023-07-31 17:13:24</t>
  </si>
  <si>
    <t>2023-10-30 04:25:28</t>
  </si>
  <si>
    <t>2024-09-27 05:07:50</t>
  </si>
  <si>
    <t>2023-05-14 07:07:36</t>
  </si>
  <si>
    <t>2023-02-26 06:36:45</t>
  </si>
  <si>
    <t>2024-02-29 21:29:23</t>
  </si>
  <si>
    <t>2024-10-25 06:14:47</t>
  </si>
  <si>
    <t>2024-09-27 10:58:15</t>
  </si>
  <si>
    <t>2023-08-30 22:54:14</t>
  </si>
  <si>
    <t>2023-04-13 10:50:42</t>
  </si>
  <si>
    <t>2023-07-28 20:35:52</t>
  </si>
  <si>
    <t>2024-07-01 02:52:27</t>
  </si>
  <si>
    <t>2024-12-19 20:47:52</t>
  </si>
  <si>
    <t>2023-04-18 07:39:17</t>
  </si>
  <si>
    <t>2023-11-07 13:55:16</t>
  </si>
  <si>
    <t>2024-09-11 06:34:43</t>
  </si>
  <si>
    <t>2023-03-13 16:01:24</t>
  </si>
  <si>
    <t>2024-07-04 15:33:41</t>
  </si>
  <si>
    <t>2024-04-25 14:57:40</t>
  </si>
  <si>
    <t>2024-11-23 22:47:09</t>
  </si>
  <si>
    <t>2024-11-15 22:02:59</t>
  </si>
  <si>
    <t>2024-04-18 13:35:14</t>
  </si>
  <si>
    <t>2024-11-29 16:02:14</t>
  </si>
  <si>
    <t>2024-07-23 19:29:59</t>
  </si>
  <si>
    <t>2023-12-30 06:23:12</t>
  </si>
  <si>
    <t>2023-03-04 07:09:53</t>
  </si>
  <si>
    <t>2023-01-27 02:23:32</t>
  </si>
  <si>
    <t>2023-09-13 21:16:18</t>
  </si>
  <si>
    <t>2023-08-19 21:09:42</t>
  </si>
  <si>
    <t>2023-11-29 21:47:09</t>
  </si>
  <si>
    <t>2023-06-03 14:48:26</t>
  </si>
  <si>
    <t>2024-08-08 16:35:29</t>
  </si>
  <si>
    <t>2023-03-25 11:17:13</t>
  </si>
  <si>
    <t>2023-11-24 08:54:53</t>
  </si>
  <si>
    <t>2024-06-01 03:02:03</t>
  </si>
  <si>
    <t>2024-09-02 03:33:37</t>
  </si>
  <si>
    <t>2023-08-13 17:41:22</t>
  </si>
  <si>
    <t>2023-01-04 08:18:24</t>
  </si>
  <si>
    <t>2024-10-07 08:58:15</t>
  </si>
  <si>
    <t>2024-10-24 12:43:30</t>
  </si>
  <si>
    <t>2024-05-31 05:07:57</t>
  </si>
  <si>
    <t>2024-11-09 12:44:13</t>
  </si>
  <si>
    <t>2024-02-25 12:21:40</t>
  </si>
  <si>
    <t>2023-07-25 15:12:41</t>
  </si>
  <si>
    <t>2023-09-29 11:03:47</t>
  </si>
  <si>
    <t>2023-09-12 07:18:31</t>
  </si>
  <si>
    <t>2023-03-14 22:41:09</t>
  </si>
  <si>
    <t>2023-07-30 01:48:01</t>
  </si>
  <si>
    <t>2023-12-21 00:26:53</t>
  </si>
  <si>
    <t>2024-10-12 17:27:41</t>
  </si>
  <si>
    <t>2023-01-03 00:11:02</t>
  </si>
  <si>
    <t>2023-05-12 04:01:20</t>
  </si>
  <si>
    <t>2023-10-24 17:00:48</t>
  </si>
  <si>
    <t>2023-11-03 16:28:24</t>
  </si>
  <si>
    <t>2024-04-03 02:42:58</t>
  </si>
  <si>
    <t>2023-11-18 05:26:33</t>
  </si>
  <si>
    <t>2023-10-26 17:11:51</t>
  </si>
  <si>
    <t>2024-06-02 09:41:49</t>
  </si>
  <si>
    <t>2024-09-14 16:20:43</t>
  </si>
  <si>
    <t>2024-09-08 02:39:08</t>
  </si>
  <si>
    <t>2024-05-05 18:48:06</t>
  </si>
  <si>
    <t>2023-07-03 16:06:26</t>
  </si>
  <si>
    <t>2024-01-26 22:44:31</t>
  </si>
  <si>
    <t>2024-07-21 04:42:52</t>
  </si>
  <si>
    <t>2023-07-18 19:40:40</t>
  </si>
  <si>
    <t>2023-06-18 03:46:35</t>
  </si>
  <si>
    <t>2024-07-04 19:56:30</t>
  </si>
  <si>
    <t>2024-09-28 04:29:33</t>
  </si>
  <si>
    <t>2023-11-21 12:17:20</t>
  </si>
  <si>
    <t>2024-11-03 20:56:45</t>
  </si>
  <si>
    <t>2024-08-18 23:21:07</t>
  </si>
  <si>
    <t>2023-10-25 19:17:44</t>
  </si>
  <si>
    <t>2023-09-23 07:35:26</t>
  </si>
  <si>
    <t>2024-03-21 22:41:31</t>
  </si>
  <si>
    <t>2024-01-19 16:59:15</t>
  </si>
  <si>
    <t>2023-03-11 12:55:09</t>
  </si>
  <si>
    <t>2024-10-08 02:29:32</t>
  </si>
  <si>
    <t>2024-12-25 08:12:31</t>
  </si>
  <si>
    <t>2024-02-02 15:21:19</t>
  </si>
  <si>
    <t>2024-05-29 09:19:44</t>
  </si>
  <si>
    <t>2023-12-06 07:05:55</t>
  </si>
  <si>
    <t>2023-04-17 02:27:08</t>
  </si>
  <si>
    <t>2023-10-30 23:24:21</t>
  </si>
  <si>
    <t>2024-09-07 07:40:14</t>
  </si>
  <si>
    <t>2024-11-04 13:00:26</t>
  </si>
  <si>
    <t>2023-01-21 10:36:03</t>
  </si>
  <si>
    <t>2023-09-05 05:56:04</t>
  </si>
  <si>
    <t>2024-07-08 15:55:46</t>
  </si>
  <si>
    <t>2023-01-27 15:32:00</t>
  </si>
  <si>
    <t>2024-03-03 18:06:56</t>
  </si>
  <si>
    <t>2024-01-11 22:05:31</t>
  </si>
  <si>
    <t>2024-07-05 20:45:49</t>
  </si>
  <si>
    <t>2023-12-11 03:54:30</t>
  </si>
  <si>
    <t>2023-04-16 04:33:01</t>
  </si>
  <si>
    <t>2024-12-12 20:53:01</t>
  </si>
  <si>
    <t>2024-03-24 19:19:03</t>
  </si>
  <si>
    <t>2023-10-30 17:33:56</t>
  </si>
  <si>
    <t>2024-01-24 12:20:13</t>
  </si>
  <si>
    <t>2023-01-10 19:04:47</t>
  </si>
  <si>
    <t>2024-02-20 19:55:54</t>
  </si>
  <si>
    <t>2024-06-10 16:16:24</t>
  </si>
  <si>
    <t>2023-01-25 02:12:29</t>
  </si>
  <si>
    <t>2023-06-12 14:54:19</t>
  </si>
  <si>
    <t>2024-12-03 22:14:45</t>
  </si>
  <si>
    <t>2023-07-13 21:24:28</t>
  </si>
  <si>
    <t>2023-08-10 00:37:19</t>
  </si>
  <si>
    <t>2023-09-20 10:57:54</t>
  </si>
  <si>
    <t>2024-03-26 18:02:29</t>
  </si>
  <si>
    <t>2023-01-29 04:02:11</t>
  </si>
  <si>
    <t>2023-04-18 20:47:45</t>
  </si>
  <si>
    <t>2024-04-14 13:13:09</t>
  </si>
  <si>
    <t>2023-03-08 03:09:08</t>
  </si>
  <si>
    <t>2024-10-08 18:33:13</t>
  </si>
  <si>
    <t>2023-07-05 17:45:05</t>
  </si>
  <si>
    <t>2024-08-03 16:51:41</t>
  </si>
  <si>
    <t>2023-06-21 20:50:37</t>
  </si>
  <si>
    <t>2024-07-15 11:27:47</t>
  </si>
  <si>
    <t>2023-07-24 08:32:55</t>
  </si>
  <si>
    <t>2023-07-17 01:20:03</t>
  </si>
  <si>
    <t>2024-07-23 22:25:12</t>
  </si>
  <si>
    <t>2024-05-01 06:45:09</t>
  </si>
  <si>
    <t>2023-06-29 23:02:24</t>
  </si>
  <si>
    <t>2024-05-24 00:50:17</t>
  </si>
  <si>
    <t>2024-07-13 20:02:23</t>
  </si>
  <si>
    <t>2024-05-07 23:21:57</t>
  </si>
  <si>
    <t>2023-03-02 12:49:16</t>
  </si>
  <si>
    <t>2023-10-22 10:59:20</t>
  </si>
  <si>
    <t>2024-04-21 20:26:01</t>
  </si>
  <si>
    <t>2023-06-11 05:19:21</t>
  </si>
  <si>
    <t>2023-04-03 17:13:32</t>
  </si>
  <si>
    <t>2024-09-26 01:23:17</t>
  </si>
  <si>
    <t>2023-09-03 13:03:04</t>
  </si>
  <si>
    <t>2024-11-06 23:24:43</t>
  </si>
  <si>
    <t>2023-01-03 14:47:07</t>
  </si>
  <si>
    <t>2023-11-07 16:50:29</t>
  </si>
  <si>
    <t>2023-11-24 16:12:55</t>
  </si>
  <si>
    <t>2023-09-18 13:42:04</t>
  </si>
  <si>
    <t>2024-02-22 11:21:18</t>
  </si>
  <si>
    <t>2023-02-27 17:39:20</t>
  </si>
  <si>
    <t>2023-07-05 19:12:42</t>
  </si>
  <si>
    <t>2023-08-19 00:43:12</t>
  </si>
  <si>
    <t>2024-07-05 09:04:58</t>
  </si>
  <si>
    <t>2024-10-20 13:49:02</t>
  </si>
  <si>
    <t>2023-06-19 14:49:09</t>
  </si>
  <si>
    <t>2023-06-19 07:31:07</t>
  </si>
  <si>
    <t>2024-09-06 06:50:55</t>
  </si>
  <si>
    <t>2024-08-14 15:41:00</t>
  </si>
  <si>
    <t>2023-10-31 05:14:47</t>
  </si>
  <si>
    <t>2024-05-11 13:30:47</t>
  </si>
  <si>
    <t>2024-06-23 21:07:11</t>
  </si>
  <si>
    <t>2024-10-23 14:49:24</t>
  </si>
  <si>
    <t>2024-10-06 12:31:45</t>
  </si>
  <si>
    <t>2023-05-28 14:15:19</t>
  </si>
  <si>
    <t>2024-11-30 05:10:42</t>
  </si>
  <si>
    <t>2024-02-22 17:11:44</t>
  </si>
  <si>
    <t>2024-09-17 10:03:03</t>
  </si>
  <si>
    <t>2024-10-30 11:49:01</t>
  </si>
  <si>
    <t>2023-02-24 06:25:43</t>
  </si>
  <si>
    <t>2023-10-30 11:43:30</t>
  </si>
  <si>
    <t>2023-08-31 10:35:06</t>
  </si>
  <si>
    <t>2024-10-09 06:14:04</t>
  </si>
  <si>
    <t>2024-09-20 05:12:59</t>
  </si>
  <si>
    <t>2024-01-31 09:19:51</t>
  </si>
  <si>
    <t>2024-07-19 13:17:28</t>
  </si>
  <si>
    <t>2024-03-02 21:40:26</t>
  </si>
  <si>
    <t>2023-04-02 04:43:21</t>
  </si>
  <si>
    <t>2023-12-01 17:35:22</t>
  </si>
  <si>
    <t>2023-02-18 10:15:25</t>
  </si>
  <si>
    <t>2023-05-03 21:26:45</t>
  </si>
  <si>
    <t>2023-09-05 21:59:45</t>
  </si>
  <si>
    <t>2023-11-02 14:11:28</t>
  </si>
  <si>
    <t>2024-03-14 11:05:49</t>
  </si>
  <si>
    <t>2024-05-12 05:34:28</t>
  </si>
  <si>
    <t>2023-05-19 12:41:49</t>
  </si>
  <si>
    <t>2023-01-30 19:27:35</t>
  </si>
  <si>
    <t>2023-07-23 07:43:36</t>
  </si>
  <si>
    <t>2024-02-29 08:20:55</t>
  </si>
  <si>
    <t>2023-06-19 11:53:56</t>
  </si>
  <si>
    <t>2024-05-13 10:46:37</t>
  </si>
  <si>
    <t>2024-10-16 23:40:12</t>
  </si>
  <si>
    <t>2023-11-28 06:21:45</t>
  </si>
  <si>
    <t>2024-05-27 22:17:09</t>
  </si>
  <si>
    <t>2024-03-26 15:07:17</t>
  </si>
  <si>
    <t>2023-07-19 16:07:10</t>
  </si>
  <si>
    <t>2024-10-25 12:05:13</t>
  </si>
  <si>
    <t>2024-08-01 09:22:36</t>
  </si>
  <si>
    <t>2024-03-24 17:51:27</t>
  </si>
  <si>
    <t>2023-04-15 21:14:59</t>
  </si>
  <si>
    <t>2024-02-24 07:09:31</t>
  </si>
  <si>
    <t>2023-08-18 20:20:23</t>
  </si>
  <si>
    <t>2024-05-16 23:27:50</t>
  </si>
  <si>
    <t>2024-08-12 06:44:19</t>
  </si>
  <si>
    <t>2024-09-08 11:24:47</t>
  </si>
  <si>
    <t>2023-03-24 01:42:15</t>
  </si>
  <si>
    <t>2024-09-11 16:47:58</t>
  </si>
  <si>
    <t>2023-09-27 02:07:05</t>
  </si>
  <si>
    <t>2023-10-09 11:58:59</t>
  </si>
  <si>
    <t>2023-04-30 16:03:34</t>
  </si>
  <si>
    <t>2023-05-12 12:46:59</t>
  </si>
  <si>
    <t>2023-09-13 03:45:01</t>
  </si>
  <si>
    <t>2023-05-06 02:00:37</t>
  </si>
  <si>
    <t>2024-11-25 18:35:22</t>
  </si>
  <si>
    <t>2024-09-03 13:08:35</t>
  </si>
  <si>
    <t>2024-05-01 14:03:11</t>
  </si>
  <si>
    <t>2024-02-29 22:57:00</t>
  </si>
  <si>
    <t>2023-12-12 12:01:52</t>
  </si>
  <si>
    <t>2023-11-23 02:15:08</t>
  </si>
  <si>
    <t>2024-11-09 01:03:22</t>
  </si>
  <si>
    <t>2024-11-17 04:42:45</t>
  </si>
  <si>
    <t>2023-07-09 09:21:32</t>
  </si>
  <si>
    <t>2023-10-19 15:49:24</t>
  </si>
  <si>
    <t>2024-01-08 19:37:32</t>
  </si>
  <si>
    <t>2024-05-18 19:16:03</t>
  </si>
  <si>
    <t>2023-01-21 03:18:01</t>
  </si>
  <si>
    <t>2024-02-11 22:45:14</t>
  </si>
  <si>
    <t>2023-02-24 04:58:06</t>
  </si>
  <si>
    <t>2024-07-30 03:21:08</t>
  </si>
  <si>
    <t>2023-12-29 08:29:05</t>
  </si>
  <si>
    <t>2023-08-10 10:50:34</t>
  </si>
  <si>
    <t>2023-01-17 16:04:24</t>
  </si>
  <si>
    <t>2023-04-09 07:33:24</t>
  </si>
  <si>
    <t>2024-10-21 23:24:00</t>
  </si>
  <si>
    <t>2024-03-23 22:52:33</t>
  </si>
  <si>
    <t>2024-10-15 11:10:01</t>
  </si>
  <si>
    <t>2024-04-24 12:40:45</t>
  </si>
  <si>
    <t>2024-06-26 08:59:05</t>
  </si>
  <si>
    <t>2024-06-18 11:10:08</t>
  </si>
  <si>
    <t>2024-10-13 22:39:50</t>
  </si>
  <si>
    <t>2023-07-11 12:27:47</t>
  </si>
  <si>
    <t>2024-12-30 10:51:32</t>
  </si>
  <si>
    <t>2023-09-24 17:10:24</t>
  </si>
  <si>
    <t>2023-05-27 20:44:01</t>
  </si>
  <si>
    <t>2023-01-24 07:13:36</t>
  </si>
  <si>
    <t>2024-11-15 23:30:36</t>
  </si>
  <si>
    <t>2024-06-23 03:35:54</t>
  </si>
  <si>
    <t>2023-11-25 08:16:36</t>
  </si>
  <si>
    <t>2023-08-02 07:11:12</t>
  </si>
  <si>
    <t>2024-07-11 06:42:52</t>
  </si>
  <si>
    <t>2023-11-20 23:08:53</t>
  </si>
  <si>
    <t>2023-12-03 19:14:01</t>
  </si>
  <si>
    <t>2024-03-24 16:23:51</t>
  </si>
  <si>
    <t>2024-05-28 20:11:16</t>
  </si>
  <si>
    <t>2023-10-14 01:29:32</t>
  </si>
  <si>
    <t>2024-09-15 18:37:39</t>
  </si>
  <si>
    <t>2024-04-27 18:03:56</t>
  </si>
  <si>
    <t>2024-11-09 09:49:01</t>
  </si>
  <si>
    <t>2023-03-10 07:43:00</t>
  </si>
  <si>
    <t>2023-06-21 17:55:25</t>
  </si>
  <si>
    <t>2024-02-19 03:02:54</t>
  </si>
  <si>
    <t>2023-11-06 17:28:46</t>
  </si>
  <si>
    <t>2023-03-02 04:03:37</t>
  </si>
  <si>
    <t>2023-12-19 14:51:55</t>
  </si>
  <si>
    <t>2023-09-26 08:35:48</t>
  </si>
  <si>
    <t>2024-06-08 05:52:07</t>
  </si>
  <si>
    <t>2024-06-10 20:39:13</t>
  </si>
  <si>
    <t>2023-12-07 18:08:29</t>
  </si>
  <si>
    <t>2024-08-21 00:59:46</t>
  </si>
  <si>
    <t>2024-09-06 17:04:10</t>
  </si>
  <si>
    <t>2023-11-05 22:29:52</t>
  </si>
  <si>
    <t>2023-08-18 02:49:06</t>
  </si>
  <si>
    <t>2023-03-01 10:32:20</t>
  </si>
  <si>
    <t>2023-06-28 01:46:34</t>
  </si>
  <si>
    <t>2023-05-03 03:55:28</t>
  </si>
  <si>
    <t>2023-10-16 16:16:38</t>
  </si>
  <si>
    <t>2024-09-11 02:11:53</t>
  </si>
  <si>
    <t>2024-11-30 02:15:29</t>
  </si>
  <si>
    <t>2024-04-22 12:29:42</t>
  </si>
  <si>
    <t>2024-10-23 23:35:02</t>
  </si>
  <si>
    <t>2023-03-06 00:02:53</t>
  </si>
  <si>
    <t>2024-03-31 19:13:54</t>
  </si>
  <si>
    <t>2024-03-25 12:50:21</t>
  </si>
  <si>
    <t>2023-02-17 02:08:03</t>
  </si>
  <si>
    <t>2024-06-13 18:44:22</t>
  </si>
  <si>
    <t>2023-06-26 00:07:55</t>
  </si>
  <si>
    <t>2023-09-01 05:33:59</t>
  </si>
  <si>
    <t>2024-09-21 06:02:19</t>
  </si>
  <si>
    <t>2023-12-27 08:18:02</t>
  </si>
  <si>
    <t>2024-07-29 03:59:25</t>
  </si>
  <si>
    <t>2024-02-11 05:13:57</t>
  </si>
  <si>
    <t>2024-12-10 17:46:46</t>
  </si>
  <si>
    <t>2023-05-17 00:49:55</t>
  </si>
  <si>
    <t>2024-08-29 04:39:09</t>
  </si>
  <si>
    <t>2023-09-23 09:03:03</t>
  </si>
  <si>
    <t>2023-04-03 05:32:40</t>
  </si>
  <si>
    <t>2023-08-25 12:57:11</t>
  </si>
  <si>
    <t>2024-07-09 06:31:50</t>
  </si>
  <si>
    <t>2023-03-05 02:08:46</t>
  </si>
  <si>
    <t>2024-07-02 21:13:04</t>
  </si>
  <si>
    <t>2023-04-19 09:56:13</t>
  </si>
  <si>
    <t>2024-05-30 11:36:39</t>
  </si>
  <si>
    <t>2023-07-10 17:28:53</t>
  </si>
  <si>
    <t>2024-09-27 16:48:41</t>
  </si>
  <si>
    <t>2024-06-28 09:10:08</t>
  </si>
  <si>
    <t>2024-09-19 18:59:44</t>
  </si>
  <si>
    <t>2024-01-25 21:55:11</t>
  </si>
  <si>
    <t>2024-06-10 08:58:22</t>
  </si>
  <si>
    <t>2023-06-07 12:15:18</t>
  </si>
  <si>
    <t>2023-11-28 20:57:49</t>
  </si>
  <si>
    <t>2023-07-03 17:34:03</t>
  </si>
  <si>
    <t>2024-04-07 04:32:40</t>
  </si>
  <si>
    <t>2024-11-20 11:33:32</t>
  </si>
  <si>
    <t>2024-02-21 10:31:58</t>
  </si>
  <si>
    <t>2024-05-16 01:33:44</t>
  </si>
  <si>
    <t>2023-10-01 08:19:36</t>
  </si>
  <si>
    <t>2023-01-18 18:21:20</t>
  </si>
  <si>
    <t>2024-06-16 03:41:04</t>
  </si>
  <si>
    <t>2023-02-25 18:55:54</t>
  </si>
  <si>
    <t>2023-10-18 23:45:43</t>
  </si>
  <si>
    <t>2023-04-12 23:09:50</t>
  </si>
  <si>
    <t>2024-01-07 20:15:49</t>
  </si>
  <si>
    <t>2023-06-13 06:58:00</t>
  </si>
  <si>
    <t>2024-02-05 10:31:15</t>
  </si>
  <si>
    <t>2024-01-31 00:34:12</t>
  </si>
  <si>
    <t>2023-01-02 19:48:13</t>
  </si>
  <si>
    <t>2023-09-29 08:08:34</t>
  </si>
  <si>
    <t>2024-08-24 15:08:36</t>
  </si>
  <si>
    <t>2023-03-24 11:55:30</t>
  </si>
  <si>
    <t>2024-08-20 01:38:03</t>
  </si>
  <si>
    <t>2024-08-19 06:39:09</t>
  </si>
  <si>
    <t>2023-05-17 22:44:02</t>
  </si>
  <si>
    <t>2023-08-02 17:24:27</t>
  </si>
  <si>
    <t>2023-04-16 16:13:53</t>
  </si>
  <si>
    <t>2024-07-03 00:08:17</t>
  </si>
  <si>
    <t>2023-01-16 16:42:41</t>
  </si>
  <si>
    <t>2023-04-17 11:12:47</t>
  </si>
  <si>
    <t>2023-12-27 01:00:00</t>
  </si>
  <si>
    <t>2024-11-25 08:22:07</t>
  </si>
  <si>
    <t>2023-08-28 18:20:22</t>
  </si>
  <si>
    <t>2024-05-04 15:03:33</t>
  </si>
  <si>
    <t>2024-12-24 19:04:03</t>
  </si>
  <si>
    <t>2024-05-25 06:02:26</t>
  </si>
  <si>
    <t>2023-11-11 06:59:19</t>
  </si>
  <si>
    <t>2024-02-20 21:23:30</t>
  </si>
  <si>
    <t>2023-05-01 06:39:38</t>
  </si>
  <si>
    <t>2024-02-13 02:29:46</t>
  </si>
  <si>
    <t>2023-12-28 01:49:20</t>
  </si>
  <si>
    <t>2023-05-09 23:27:29</t>
  </si>
  <si>
    <t>2024-01-05 08:23:55</t>
  </si>
  <si>
    <t>2024-12-13 12:56:42</t>
  </si>
  <si>
    <t>2024-04-18 10:40:01</t>
  </si>
  <si>
    <t>2024-04-20 18:09:05</t>
  </si>
  <si>
    <t>2023-06-13 01:07:34</t>
  </si>
  <si>
    <t>2023-12-10 16:13:38</t>
  </si>
  <si>
    <t>2023-03-20 05:42:59</t>
  </si>
  <si>
    <t>2024-05-02 11:57:18</t>
  </si>
  <si>
    <t>2023-12-15 01:21:22</t>
  </si>
  <si>
    <t>2024-11-15 10:22:08</t>
  </si>
  <si>
    <t>2023-02-18 17:33:27</t>
  </si>
  <si>
    <t>2023-12-09 16:51:55</t>
  </si>
  <si>
    <t>2023-03-28 09:22:22</t>
  </si>
  <si>
    <t>2023-08-22 06:06:23</t>
  </si>
  <si>
    <t>2023-06-06 17:16:24</t>
  </si>
  <si>
    <t>2024-07-26 00:03:50</t>
  </si>
  <si>
    <t>2023-02-09 15:59:58</t>
  </si>
  <si>
    <t>2023-02-03 16:54:27</t>
  </si>
  <si>
    <t>2023-03-21 03:37:06</t>
  </si>
  <si>
    <t>2023-10-09 14:54:12</t>
  </si>
  <si>
    <t>2023-04-04 01:59:10</t>
  </si>
  <si>
    <t>2023-05-02 14:47:00</t>
  </si>
  <si>
    <t>2024-03-15 06:04:43</t>
  </si>
  <si>
    <t>2024-11-21 00:42:00</t>
  </si>
  <si>
    <t>2024-09-30 23:39:29</t>
  </si>
  <si>
    <t>2024-06-17 22:01:40</t>
  </si>
  <si>
    <t>2024-10-13 12:26:35</t>
  </si>
  <si>
    <t>2024-08-24 18:03:49</t>
  </si>
  <si>
    <t>2024-05-23 07:19:00</t>
  </si>
  <si>
    <t>2024-08-09 07:11:33</t>
  </si>
  <si>
    <t>2023-01-19 22:05:52</t>
  </si>
  <si>
    <t>2024-10-02 23:50:31</t>
  </si>
  <si>
    <t>2023-07-30 22:14:31</t>
  </si>
  <si>
    <t>2024-06-22 02:46:34</t>
  </si>
  <si>
    <t>2024-05-20 06:18:38</t>
  </si>
  <si>
    <t>2023-08-11 20:25:33</t>
  </si>
  <si>
    <t>2023-07-21 20:41:01</t>
  </si>
  <si>
    <t>2024-11-21 12:22:52</t>
  </si>
  <si>
    <t>2023-03-28 21:03:14</t>
  </si>
  <si>
    <t>2024-11-25 02:31:42</t>
  </si>
  <si>
    <t>2023-10-10 04:02:40</t>
  </si>
  <si>
    <t>2023-08-02 05:43:35</t>
  </si>
  <si>
    <t>2024-05-06 22:32:38</t>
  </si>
  <si>
    <t>2024-07-25 05:04:57</t>
  </si>
  <si>
    <t>2023-10-16 03:08:11</t>
  </si>
  <si>
    <t>2024-03-07 19:56:37</t>
  </si>
  <si>
    <t>2023-08-04 05:54:38</t>
  </si>
  <si>
    <t>2023-08-18 14:29:57</t>
  </si>
  <si>
    <t>2024-06-20 15:44:00</t>
  </si>
  <si>
    <t>2023-06-06 11:25:59</t>
  </si>
  <si>
    <t>2024-05-12 14:20:07</t>
  </si>
  <si>
    <t>2023-03-14 02:14:39</t>
  </si>
  <si>
    <t>2024-10-03 04:13:20</t>
  </si>
  <si>
    <t>2024-04-05 07:16:50</t>
  </si>
  <si>
    <t>2023-04-29 03:33:23</t>
  </si>
  <si>
    <t>2023-01-05 10:35:20</t>
  </si>
  <si>
    <t>2024-11-30 18:19:10</t>
  </si>
  <si>
    <t>2024-10-24 17:06:20</t>
  </si>
  <si>
    <t>2023-05-22 06:24:09</t>
  </si>
  <si>
    <t>2023-02-22 17:55:32</t>
  </si>
  <si>
    <t>2023-08-08 09:11:56</t>
  </si>
  <si>
    <t>2024-07-09 15:17:29</t>
  </si>
  <si>
    <t>2023-03-09 02:30:51</t>
  </si>
  <si>
    <t>2023-02-22 04:47:04</t>
  </si>
  <si>
    <t>2024-12-26 14:52:16</t>
  </si>
  <si>
    <t>2024-12-09 15:29:50</t>
  </si>
  <si>
    <t>2023-08-09 04:10:49</t>
  </si>
  <si>
    <t>2024-03-24 12:01:01</t>
  </si>
  <si>
    <t>2024-05-13 00:33:22</t>
  </si>
  <si>
    <t>2023-07-08 08:32:12</t>
  </si>
  <si>
    <t>2024-01-02 13:13:59</t>
  </si>
  <si>
    <t>2024-06-01 01:34:27</t>
  </si>
  <si>
    <t>2024-11-20 05:43:07</t>
  </si>
  <si>
    <t>2024-02-18 06:36:24</t>
  </si>
  <si>
    <t>2024-09-21 17:43:10</t>
  </si>
  <si>
    <t>2023-04-05 21:47:23</t>
  </si>
  <si>
    <t>2024-07-13 03:58:42</t>
  </si>
  <si>
    <t>2024-03-29 13:12:26</t>
  </si>
  <si>
    <t>2023-12-12 10:34:15</t>
  </si>
  <si>
    <t>2023-03-19 01:58:27</t>
  </si>
  <si>
    <t>2024-08-18 17:30:41</t>
  </si>
  <si>
    <t>2023-11-12 06:21:02</t>
  </si>
  <si>
    <t>2023-09-27 03:34:42</t>
  </si>
  <si>
    <t>2023-06-25 05:09:02</t>
  </si>
  <si>
    <t>2024-05-20 23:49:55</t>
  </si>
  <si>
    <t>2023-02-02 20:27:57</t>
  </si>
  <si>
    <t>2023-07-04 08:10:07</t>
  </si>
  <si>
    <t>2024-12-24 21:59:16</t>
  </si>
  <si>
    <t>2024-06-17 04:30:23</t>
  </si>
  <si>
    <t>2023-10-13 13:48:40</t>
  </si>
  <si>
    <t>2023-08-16 01:10:27</t>
  </si>
  <si>
    <t>2023-09-23 03:12:37</t>
  </si>
  <si>
    <t>2024-12-04 05:32:47</t>
  </si>
  <si>
    <t>2023-11-22 02:53:25</t>
  </si>
  <si>
    <t>2024-05-17 05:18:16</t>
  </si>
  <si>
    <t>2024-12-30 09:23:56</t>
  </si>
  <si>
    <t>2024-04-26 12:51:47</t>
  </si>
  <si>
    <t>2024-05-02 22:10:33</t>
  </si>
  <si>
    <t>2023-07-09 16:39:34</t>
  </si>
  <si>
    <t>2023-03-25 22:58:04</t>
  </si>
  <si>
    <t>2024-12-05 04:54:30</t>
  </si>
  <si>
    <t>2024-04-13 12:23:49</t>
  </si>
  <si>
    <t>2023-09-28 21:55:19</t>
  </si>
  <si>
    <t>2024-12-26 20:42:42</t>
  </si>
  <si>
    <t>2023-05-30 18:49:10</t>
  </si>
  <si>
    <t>2024-08-08 12:12:40</t>
  </si>
  <si>
    <t>2024-05-18 06:07:35</t>
  </si>
  <si>
    <t>2023-07-17 14:28:31</t>
  </si>
  <si>
    <t>2023-07-28 03:04:35</t>
  </si>
  <si>
    <t>2024-08-28 14:03:04</t>
  </si>
  <si>
    <t>2023-04-08 02:21:15</t>
  </si>
  <si>
    <t>2024-12-19 16:25:03</t>
  </si>
  <si>
    <t>2023-10-30 05:53:04</t>
  </si>
  <si>
    <t>2023-05-15 19:37:47</t>
  </si>
  <si>
    <t>2023-11-15 02:58:34</t>
  </si>
  <si>
    <t>2023-09-20 05:07:28</t>
  </si>
  <si>
    <t>2023-12-14 16:35:43</t>
  </si>
  <si>
    <t>2023-06-04 12:42:33</t>
  </si>
  <si>
    <t>2023-08-03 10:55:44</t>
  </si>
  <si>
    <t>2024-10-17 21:34:18</t>
  </si>
  <si>
    <t>2023-02-18 11:43:01</t>
  </si>
  <si>
    <t>2024-02-18 21:12:28</t>
  </si>
  <si>
    <t>2023-02-03 12:31:37</t>
  </si>
  <si>
    <t>2024-02-24 08:37:07</t>
  </si>
  <si>
    <t>2023-05-13 10:41:06</t>
  </si>
  <si>
    <t>2023-12-04 06:54:52</t>
  </si>
  <si>
    <t>2024-12-11 21:31:18</t>
  </si>
  <si>
    <t>2024-01-18 07:24:17</t>
  </si>
  <si>
    <t>2023-09-09 09:13:22</t>
  </si>
  <si>
    <t>2024-05-05 15:52:53</t>
  </si>
  <si>
    <t>2024-07-05 03:14:32</t>
  </si>
  <si>
    <t>2024-06-20 05:30:45</t>
  </si>
  <si>
    <t>2023-08-31 22:15:57</t>
  </si>
  <si>
    <t>2024-01-20 01:44:53</t>
  </si>
  <si>
    <t>2023-05-13 07:45:53</t>
  </si>
  <si>
    <t>2024-09-16 00:28:05</t>
  </si>
  <si>
    <t>2024-01-13 10:35:42</t>
  </si>
  <si>
    <t>2023-07-29 06:49:07</t>
  </si>
  <si>
    <t>2023-06-18 11:04:37</t>
  </si>
  <si>
    <t>2024-04-12 01:21:15</t>
  </si>
  <si>
    <t>2024-01-02 16:09:12</t>
  </si>
  <si>
    <t>2024-03-14 03:47:47</t>
  </si>
  <si>
    <t>2024-03-25 02:37:06</t>
  </si>
  <si>
    <t>2024-03-06 10:21:39</t>
  </si>
  <si>
    <t>2023-09-19 02:50:32</t>
  </si>
  <si>
    <t>2024-01-28 12:42:18</t>
  </si>
  <si>
    <t>2024-11-07 09:37:58</t>
  </si>
  <si>
    <t>2024-11-06 14:39:04</t>
  </si>
  <si>
    <t>2023-05-25 17:37:46</t>
  </si>
  <si>
    <t>2024-12-15 11:40:08</t>
  </si>
  <si>
    <t>2023-02-26 10:59:34</t>
  </si>
  <si>
    <t>2023-10-04 03:29:32</t>
  </si>
  <si>
    <t>2024-09-29 11:09:18</t>
  </si>
  <si>
    <t>2023-11-04 07:04:29</t>
  </si>
  <si>
    <t>2023-04-20 06:22:43</t>
  </si>
  <si>
    <t>2023-04-15 11:01:44</t>
  </si>
  <si>
    <t>2024-10-09 00:23:39</t>
  </si>
  <si>
    <t>2024-12-06 10:06:39</t>
  </si>
  <si>
    <t>2023-12-28 22:15:50</t>
  </si>
  <si>
    <t>2023-04-09 14:51:26</t>
  </si>
  <si>
    <t>2023-12-15 05:44:11</t>
  </si>
  <si>
    <t>2024-07-12 20:40:40</t>
  </si>
  <si>
    <t>2023-05-10 05:17:54</t>
  </si>
  <si>
    <t>2023-02-10 02:13:13</t>
  </si>
  <si>
    <t>2024-09-30 17:49:03</t>
  </si>
  <si>
    <t>2023-01-05 13:30:33</t>
  </si>
  <si>
    <t>2023-01-21 01:50:25</t>
  </si>
  <si>
    <t>2023-08-11 05:49:28</t>
  </si>
  <si>
    <t>2024-10-06 03:46:06</t>
  </si>
  <si>
    <t>2024-02-25 03:36:01</t>
  </si>
  <si>
    <t>2023-09-15 19:59:44</t>
  </si>
  <si>
    <t>2024-11-16 09:43:51</t>
  </si>
  <si>
    <t>2024-03-15 11:55:08</t>
  </si>
  <si>
    <t>2024-05-10 03:55:49</t>
  </si>
  <si>
    <t>2023-06-29 15:44:22</t>
  </si>
  <si>
    <t>2023-06-27 06:47:40</t>
  </si>
  <si>
    <t>2024-10-11 22:28:48</t>
  </si>
  <si>
    <t>2024-09-17 14:25:52</t>
  </si>
  <si>
    <t>2023-12-10 04:32:47</t>
  </si>
  <si>
    <t>2024-05-19 12:47:21</t>
  </si>
  <si>
    <t>2024-03-05 08:04:43</t>
  </si>
  <si>
    <t>2024-12-02 22:53:02</t>
  </si>
  <si>
    <t>2024-06-08 20:28:11</t>
  </si>
  <si>
    <t>2024-07-09 10:54:39</t>
  </si>
  <si>
    <t>2023-04-17 18:30:49</t>
  </si>
  <si>
    <t>2024-07-08 05:42:31</t>
  </si>
  <si>
    <t>2024-02-09 13:48:33</t>
  </si>
  <si>
    <t>2024-02-26 14:38:36</t>
  </si>
  <si>
    <t>2024-12-29 02:44:10</t>
  </si>
  <si>
    <t>2024-02-23 18:01:03</t>
  </si>
  <si>
    <t>2023-11-05 07:53:48</t>
  </si>
  <si>
    <t>2024-06-06 14:26:43</t>
  </si>
  <si>
    <t>2024-06-09 05:13:50</t>
  </si>
  <si>
    <t>2024-05-05 02:44:25</t>
  </si>
  <si>
    <t>2024-03-19 15:12:26</t>
  </si>
  <si>
    <t>2023-12-09 21:14:45</t>
  </si>
  <si>
    <t>2023-08-03 06:32:55</t>
  </si>
  <si>
    <t>2023-09-24 09:52:22</t>
  </si>
  <si>
    <t>2024-12-03 06:11:04</t>
  </si>
  <si>
    <t>2024-06-14 06:25:14</t>
  </si>
  <si>
    <t>2023-07-30 19:19:18</t>
  </si>
  <si>
    <t>2023-05-21 18:43:18</t>
  </si>
  <si>
    <t>2023-02-21 01:02:32</t>
  </si>
  <si>
    <t>2024-08-27 21:59:23</t>
  </si>
  <si>
    <t>2023-10-27 03:25:06</t>
  </si>
  <si>
    <t>2023-05-12 20:05:01</t>
  </si>
  <si>
    <t>2023-01-04 19:59:16</t>
  </si>
  <si>
    <t>2024-04-10 09:55:51</t>
  </si>
  <si>
    <t>2024-01-11 14:47:28</t>
  </si>
  <si>
    <t>2023-09-21 17:37:39</t>
  </si>
  <si>
    <t>2024-08-20 10:23:42</t>
  </si>
  <si>
    <t>2024-03-02 09:59:34</t>
  </si>
  <si>
    <t>2023-10-23 08:53:27</t>
  </si>
  <si>
    <t>2023-03-27 14:23:28</t>
  </si>
  <si>
    <t>2023-10-28 07:09:38</t>
  </si>
  <si>
    <t>2024-04-26 11:24:11</t>
  </si>
  <si>
    <t>2023-09-29 03:45:44</t>
  </si>
  <si>
    <t>2023-03-05 00:41:10</t>
  </si>
  <si>
    <t>2024-04-02 06:16:28</t>
  </si>
  <si>
    <t>2024-12-18 21:26:09</t>
  </si>
  <si>
    <t>2023-06-12 07:36:17</t>
  </si>
  <si>
    <t>2023-05-14 20:16:04</t>
  </si>
  <si>
    <t>2024-10-14 16:11:07</t>
  </si>
  <si>
    <t>2023-09-07 14:52:45</t>
  </si>
  <si>
    <t>2023-12-16 18:14:22</t>
  </si>
  <si>
    <t>2024-06-11 18:33:20</t>
  </si>
  <si>
    <t>2023-06-27 00:57:15</t>
  </si>
  <si>
    <t>2023-03-11 23:08:24</t>
  </si>
  <si>
    <t>2024-11-10 19:23:59</t>
  </si>
  <si>
    <t>2024-09-18 10:52:22</t>
  </si>
  <si>
    <t>2024-06-30 10:48:46</t>
  </si>
  <si>
    <t>2023-10-28 23:13:19</t>
  </si>
  <si>
    <t>2023-11-12 03:25:49</t>
  </si>
  <si>
    <t>2024-01-22 07:46:22</t>
  </si>
  <si>
    <t>2024-06-18 02:24:30</t>
  </si>
  <si>
    <t>2024-11-12 09:21:46</t>
  </si>
  <si>
    <t>2023-01-21 00:22:48</t>
  </si>
  <si>
    <t>2023-09-30 08:57:53</t>
  </si>
  <si>
    <t>2023-10-07 11:47:56</t>
  </si>
  <si>
    <t>2024-03-01 19:23:30</t>
  </si>
  <si>
    <t>2024-10-13 03:40:56</t>
  </si>
  <si>
    <t>2023-09-18 00:33:36</t>
  </si>
  <si>
    <t>2024-04-02 13:34:30</t>
  </si>
  <si>
    <t>2024-09-28 01:34:20</t>
  </si>
  <si>
    <t>2024-11-18 17:12:56</t>
  </si>
  <si>
    <t>2024-02-10 16:05:29</t>
  </si>
  <si>
    <t>2024-10-05 05:51:59</t>
  </si>
  <si>
    <t>2023-06-25 21:12:42</t>
  </si>
  <si>
    <t>2023-06-17 20:28:33</t>
  </si>
  <si>
    <t>2023-01-16 18:10:17</t>
  </si>
  <si>
    <t>2024-01-18 13:14:42</t>
  </si>
  <si>
    <t>2023-01-26 16:10:17</t>
  </si>
  <si>
    <t>2024-06-13 09:58:44</t>
  </si>
  <si>
    <t>2023-03-17 06:10:14</t>
  </si>
  <si>
    <t>2024-12-17 06:00:45</t>
  </si>
  <si>
    <t>2024-08-04 22:03:50</t>
  </si>
  <si>
    <t>2024-12-29 04:11:47</t>
  </si>
  <si>
    <t>2023-07-04 05:14:54</t>
  </si>
  <si>
    <t>2024-06-28 19:23:23</t>
  </si>
  <si>
    <t>2023-03-29 16:02:07</t>
  </si>
  <si>
    <t>2024-09-20 18:21:27</t>
  </si>
  <si>
    <t>2024-12-05 01:59:17</t>
  </si>
  <si>
    <t>2023-11-16 00:52:41</t>
  </si>
  <si>
    <t>2024-11-02 14:16:59</t>
  </si>
  <si>
    <t>2023-06-11 12:37:23</t>
  </si>
  <si>
    <t>2023-11-25 11:11:49</t>
  </si>
  <si>
    <t>2024-11-03 13:38:42</t>
  </si>
  <si>
    <t>2023-04-14 21:53:16</t>
  </si>
  <si>
    <t>2024-06-16 22:39:57</t>
  </si>
  <si>
    <t>2024-12-20 14:19:09</t>
  </si>
  <si>
    <t>2023-07-16 09:16:22</t>
  </si>
  <si>
    <t>2023-04-26 01:05:24</t>
  </si>
  <si>
    <t>2023-05-06 10:46:15</t>
  </si>
  <si>
    <t>2024-04-13 22:37:04</t>
  </si>
  <si>
    <t>2023-06-23 03:30:23</t>
  </si>
  <si>
    <t>2023-06-01 23:23:02</t>
  </si>
  <si>
    <t>2024-03-09 18:40:03</t>
  </si>
  <si>
    <t>2024-06-21 06:20:04</t>
  </si>
  <si>
    <t>2024-01-08 02:06:15</t>
  </si>
  <si>
    <t>2023-04-02 16:24:12</t>
  </si>
  <si>
    <t>2024-11-03 09:15:53</t>
  </si>
  <si>
    <t>2024-11-10 15:01:09</t>
  </si>
  <si>
    <t>2023-03-15 16:12:26</t>
  </si>
  <si>
    <t>2023-09-14 11:52:23</t>
  </si>
  <si>
    <t>2023-05-29 16:32:15</t>
  </si>
  <si>
    <t>2024-05-15 16:48:05</t>
  </si>
  <si>
    <t>2023-10-09 03:13:20</t>
  </si>
  <si>
    <t>2024-09-29 21:22:33</t>
  </si>
  <si>
    <t>2023-05-01 19:48:06</t>
  </si>
  <si>
    <t>2024-09-16 06:18:31</t>
  </si>
  <si>
    <t>2023-01-18 02:17:39</t>
  </si>
  <si>
    <t>2023-01-16 15:15:05</t>
  </si>
  <si>
    <t>2024-04-11 12:12:47</t>
  </si>
  <si>
    <t>2024-04-12 05:44:04</t>
  </si>
  <si>
    <t>2023-05-13 13:36:18</t>
  </si>
  <si>
    <t>2023-06-02 05:13:28</t>
  </si>
  <si>
    <t>2024-11-08 23:35:45</t>
  </si>
  <si>
    <t>2023-09-06 18:26:15</t>
  </si>
  <si>
    <t>2024-12-03 20:47:09</t>
  </si>
  <si>
    <t>2023-04-07 14:40:24</t>
  </si>
  <si>
    <t>2024-01-04 17:47:51</t>
  </si>
  <si>
    <t>2024-06-28 16:28:10</t>
  </si>
  <si>
    <t>2023-01-01 07:18:02</t>
  </si>
  <si>
    <t>2024-04-09 10:34:08</t>
  </si>
  <si>
    <t>2023-02-14 14:16:09</t>
  </si>
  <si>
    <t>2024-10-10 20:11:52</t>
  </si>
  <si>
    <t>2023-10-09 19:17:01</t>
  </si>
  <si>
    <t>2023-10-10 17:11:08</t>
  </si>
  <si>
    <t>2023-06-07 15:10:31</t>
  </si>
  <si>
    <t>2024-03-13 16:06:55</t>
  </si>
  <si>
    <t>2023-10-11 15:05:14</t>
  </si>
  <si>
    <t>2024-06-23 15:16:45</t>
  </si>
  <si>
    <t>2024-09-26 23:17:24</t>
  </si>
  <si>
    <t>2024-04-21 01:27:08</t>
  </si>
  <si>
    <t>2023-08-15 10:34:22</t>
  </si>
  <si>
    <t>2024-12-08 11:45:18</t>
  </si>
  <si>
    <t>2024-12-09 02:21:22</t>
  </si>
  <si>
    <t>2024-07-24 02:48:01</t>
  </si>
  <si>
    <t>2024-09-16 04:50:54</t>
  </si>
  <si>
    <t>2023-08-15 04:43:57</t>
  </si>
  <si>
    <t>2023-05-27 00:17:31</t>
  </si>
  <si>
    <t>2024-06-05 07:46:58</t>
  </si>
  <si>
    <t>2024-12-08 00:04:26</t>
  </si>
  <si>
    <t>2023-05-07 08:40:22</t>
  </si>
  <si>
    <t>2024-06-23 09:26:20</t>
  </si>
  <si>
    <t>2024-08-26 03:38:47</t>
  </si>
  <si>
    <t>2023-06-05 06:13:50</t>
  </si>
  <si>
    <t>2023-07-04 16:55:46</t>
  </si>
  <si>
    <t>2024-08-20 00:10:26</t>
  </si>
  <si>
    <t>2024-09-17 17:21:05</t>
  </si>
  <si>
    <t>2024-04-27 06:23:04</t>
  </si>
  <si>
    <t>2024-09-14 06:07:28</t>
  </si>
  <si>
    <t>2023-02-17 16:44:07</t>
  </si>
  <si>
    <t>2023-07-29 22:52:48</t>
  </si>
  <si>
    <t>2024-08-02 02:53:54</t>
  </si>
  <si>
    <t>2023-03-15 07:26:48</t>
  </si>
  <si>
    <t>2024-12-10 22:09:35</t>
  </si>
  <si>
    <t>2024-03-26 00:31:12</t>
  </si>
  <si>
    <t>2024-02-27 11:05:06</t>
  </si>
  <si>
    <t>2023-03-03 19:29:01</t>
  </si>
  <si>
    <t>2024-06-15 23:18:14</t>
  </si>
  <si>
    <t>2024-09-25 19:32:51</t>
  </si>
  <si>
    <t>2024-05-23 17:32:15</t>
  </si>
  <si>
    <t>2024-08-09 20:20:01</t>
  </si>
  <si>
    <t>2023-12-12 09:06:39</t>
  </si>
  <si>
    <t>2024-07-16 00:36:15</t>
  </si>
  <si>
    <t>2023-09-28 20:27:42</t>
  </si>
  <si>
    <t>2023-11-29 15:56:43</t>
  </si>
  <si>
    <t>2024-12-14 09:23:12</t>
  </si>
  <si>
    <t>2023-01-22 21:38:38</t>
  </si>
  <si>
    <t>2023-05-19 11:14:13</t>
  </si>
  <si>
    <t>2024-09-14 23:38:45</t>
  </si>
  <si>
    <t>2024-05-04 12:08:20</t>
  </si>
  <si>
    <t>2023-11-06 08:43:07</t>
  </si>
  <si>
    <t>2023-10-25 06:09:16</t>
  </si>
  <si>
    <t>2024-03-15 19:13:11</t>
  </si>
  <si>
    <t>2024-06-18 09:42:32</t>
  </si>
  <si>
    <t>2024-07-19 20:35:30</t>
  </si>
  <si>
    <t>2024-12-05 00:31:41</t>
  </si>
  <si>
    <t>2023-06-18 06:41:48</t>
  </si>
  <si>
    <t>2023-06-10 13:15:40</t>
  </si>
  <si>
    <t>2024-02-09 02:07:41</t>
  </si>
  <si>
    <t>2024-08-06 01:48:22</t>
  </si>
  <si>
    <t>2023-09-04 22:38:02</t>
  </si>
  <si>
    <t>2024-02-21 19:17:37</t>
  </si>
  <si>
    <t>2024-07-03 05:58:43</t>
  </si>
  <si>
    <t>2024-12-15 04:22:06</t>
  </si>
  <si>
    <t>2024-01-14 04:06:59</t>
  </si>
  <si>
    <t>2023-05-17 06:40:21</t>
  </si>
  <si>
    <t>2023-08-02 13:01:38</t>
  </si>
  <si>
    <t>2023-08-17 04:54:59</t>
  </si>
  <si>
    <t>2024-10-28 01:24:44</t>
  </si>
  <si>
    <t>2023-12-05 20:52:40</t>
  </si>
  <si>
    <t>2023-10-26 14:16:38</t>
  </si>
  <si>
    <t>2024-05-17 02:23:03</t>
  </si>
  <si>
    <t>2023-09-17 05:34:42</t>
  </si>
  <si>
    <t>2023-08-16 14:18:55</t>
  </si>
  <si>
    <t>2023-12-14 20:58:33</t>
  </si>
  <si>
    <t>2024-09-03 16:03:48</t>
  </si>
  <si>
    <t>2023-10-02 14:59:21</t>
  </si>
  <si>
    <t>2024-02-17 13:05:06</t>
  </si>
  <si>
    <t>2023-04-27 12:07:59</t>
  </si>
  <si>
    <t>2024-01-21 12:47:28</t>
  </si>
  <si>
    <t>2024-06-13 23:07:12</t>
  </si>
  <si>
    <t>2023-03-24 22:08:45</t>
  </si>
  <si>
    <t>2023-08-02 23:14:53</t>
  </si>
  <si>
    <t>2024-06-24 01:30:00</t>
  </si>
  <si>
    <t>2023-06-28 19:17:51</t>
  </si>
  <si>
    <t>2023-03-21 02:09:29</t>
  </si>
  <si>
    <t>2024-09-06 18:31:46</t>
  </si>
  <si>
    <t>2024-05-17 14:03:55</t>
  </si>
  <si>
    <t>2024-01-23 12:58:30</t>
  </si>
  <si>
    <t>2024-02-28 19:12:27</t>
  </si>
  <si>
    <t>2024-11-24 17:46:03</t>
  </si>
  <si>
    <t>2023-02-19 06:41:55</t>
  </si>
  <si>
    <t>2023-09-07 19:15:35</t>
  </si>
  <si>
    <t>2024-04-11 00:31:55</t>
  </si>
  <si>
    <t>2024-07-20 06:48:45</t>
  </si>
  <si>
    <t>2024-05-21 05:40:21</t>
  </si>
  <si>
    <t>2023-10-16 13:21:26</t>
  </si>
  <si>
    <t>2024-02-16 02:02:32</t>
  </si>
  <si>
    <t>2024-12-08 21:58:33</t>
  </si>
  <si>
    <t>2024-08-22 00:21:29</t>
  </si>
  <si>
    <t>2023-10-16 11:53:49</t>
  </si>
  <si>
    <t>2024-04-23 04:33:23</t>
  </si>
  <si>
    <t>2023-09-02 18:04:10</t>
  </si>
  <si>
    <t>2024-03-15 13:22:45</t>
  </si>
  <si>
    <t>2023-10-05 14:32:07</t>
  </si>
  <si>
    <t>2024-04-04 15:13:09</t>
  </si>
  <si>
    <t>2024-11-20 20:19:11</t>
  </si>
  <si>
    <t>2023-04-06 15:18:41</t>
  </si>
  <si>
    <t>2023-04-28 12:57:18</t>
  </si>
  <si>
    <t>2024-11-06 13:11:28</t>
  </si>
  <si>
    <t>2023-04-29 22:32:16</t>
  </si>
  <si>
    <t>2023-01-30 12:09:32</t>
  </si>
  <si>
    <t>2023-06-29 17:11:58</t>
  </si>
  <si>
    <t>2023-02-02 23:23:09</t>
  </si>
  <si>
    <t>2023-10-01 22:55:40</t>
  </si>
  <si>
    <t>2023-03-29 21:52:33</t>
  </si>
  <si>
    <t>2024-02-28 03:08:47</t>
  </si>
  <si>
    <t>2023-05-04 07:40:00</t>
  </si>
  <si>
    <t>2023-08-16 11:23:42</t>
  </si>
  <si>
    <t>2024-02-01 10:09:10</t>
  </si>
  <si>
    <t>2024-07-08 13:00:33</t>
  </si>
  <si>
    <t>2024-09-12 03:01:13</t>
  </si>
  <si>
    <t>2023-10-18 07:42:02</t>
  </si>
  <si>
    <t>2024-01-19 21:22:04</t>
  </si>
  <si>
    <t>2024-09-30 09:03:24</t>
  </si>
  <si>
    <t>2024-11-01 07:37:14</t>
  </si>
  <si>
    <t>2023-10-21 05:47:11</t>
  </si>
  <si>
    <t>2023-07-01 23:13:26</t>
  </si>
  <si>
    <t>2023-02-14 05:30:30</t>
  </si>
  <si>
    <t>2024-01-15 22:27:36</t>
  </si>
  <si>
    <t>2024-06-02 08:14:12</t>
  </si>
  <si>
    <t>2024-01-15 12:14:20</t>
  </si>
  <si>
    <t>2024-12-27 06:55:57</t>
  </si>
  <si>
    <t>2024-06-12 12:04:37</t>
  </si>
  <si>
    <t>2024-09-26 02:50:54</t>
  </si>
  <si>
    <t>2024-09-29 15:32:07</t>
  </si>
  <si>
    <t>2023-06-26 17:39:12</t>
  </si>
  <si>
    <t>2023-08-28 22:43:12</t>
  </si>
  <si>
    <t>2024-10-17 23:01:55</t>
  </si>
  <si>
    <t>2024-02-14 00:23:53</t>
  </si>
  <si>
    <t>2023-04-12 05:38:33</t>
  </si>
  <si>
    <t>2024-06-03 17:49:10</t>
  </si>
  <si>
    <t>2023-06-27 21:23:45</t>
  </si>
  <si>
    <t>2024-02-12 00:12:50</t>
  </si>
  <si>
    <t>2023-12-08 18:57:49</t>
  </si>
  <si>
    <t>2023-01-05 03:17:18</t>
  </si>
  <si>
    <t>2024-08-23 23:04:55</t>
  </si>
  <si>
    <t>2024-08-07 23:04:12</t>
  </si>
  <si>
    <t>2024-07-20 09:43:58</t>
  </si>
  <si>
    <t>2024-05-26 09:46:58</t>
  </si>
  <si>
    <t>2023-01-13 18:37:32</t>
  </si>
  <si>
    <t>2023-11-13 11:33:11</t>
  </si>
  <si>
    <t>2024-04-17 14:13:31</t>
  </si>
  <si>
    <t>2024-05-04 01:55:05</t>
  </si>
  <si>
    <t>2023-08-01 22:25:33</t>
  </si>
  <si>
    <t>2024-07-08 04:14:54</t>
  </si>
  <si>
    <t>2024-11-03 16:33:55</t>
  </si>
  <si>
    <t>2023-12-29 21:37:33</t>
  </si>
  <si>
    <t>2023-05-18 23:33:21</t>
  </si>
  <si>
    <t>2023-11-26 17:51:34</t>
  </si>
  <si>
    <t>2024-06-18 05:19:42</t>
  </si>
  <si>
    <t>2023-02-17 07:58:29</t>
  </si>
  <si>
    <t>2023-07-25 22:30:43</t>
  </si>
  <si>
    <t>2024-06-24 05:52:50</t>
  </si>
  <si>
    <t>2024-12-10 01:43:05</t>
  </si>
  <si>
    <t>2023-08-09 18:46:54</t>
  </si>
  <si>
    <t>2024-08-30 21:32:09</t>
  </si>
  <si>
    <t>2024-02-18 05:08:47</t>
  </si>
  <si>
    <t>2024-12-21 13:40:52</t>
  </si>
  <si>
    <t>2023-11-04 20:12:56</t>
  </si>
  <si>
    <t>2023-02-26 08:04:22</t>
  </si>
  <si>
    <t>2023-01-15 20:16:11</t>
  </si>
  <si>
    <t>2023-07-15 09:54:39</t>
  </si>
  <si>
    <t>2023-11-18 20:02:37</t>
  </si>
  <si>
    <t>2024-05-13 06:23:48</t>
  </si>
  <si>
    <t>2023-02-21 17:06:12</t>
  </si>
  <si>
    <t>2024-10-12 18:55:18</t>
  </si>
  <si>
    <t>2024-01-03 08:12:53</t>
  </si>
  <si>
    <t>2023-01-24 23:17:17</t>
  </si>
  <si>
    <t>2023-12-27 03:55:13</t>
  </si>
  <si>
    <t>2023-05-20 13:31:09</t>
  </si>
  <si>
    <t>2024-04-23 06:00:59</t>
  </si>
  <si>
    <t>2024-01-30 11:25:44</t>
  </si>
  <si>
    <t>2024-10-23 22:07:26</t>
  </si>
  <si>
    <t>2024-06-15 05:46:57</t>
  </si>
  <si>
    <t>2024-02-17 04:19:28</t>
  </si>
  <si>
    <t>2024-04-14 20:31:11</t>
  </si>
  <si>
    <t>2024-06-10 01:40:20</t>
  </si>
  <si>
    <t>2024-01-29 17:54:27</t>
  </si>
  <si>
    <t>2024-01-17 02:12:08</t>
  </si>
  <si>
    <t>2024-06-02 19:55:04</t>
  </si>
  <si>
    <t>2024-07-14 13:33:40</t>
  </si>
  <si>
    <t>2023-11-22 08:43:51</t>
  </si>
  <si>
    <t>2023-09-29 12:31:23</t>
  </si>
  <si>
    <t>2023-05-21 02:39:37</t>
  </si>
  <si>
    <t>2023-01-07 22:27:14</t>
  </si>
  <si>
    <t>2024-04-26 21:37:26</t>
  </si>
  <si>
    <t>2024-10-18 06:19:57</t>
  </si>
  <si>
    <t>2024-07-14 16:28:53</t>
  </si>
  <si>
    <t>2023-03-13 07:15:45</t>
  </si>
  <si>
    <t>2023-08-22 14:52:02</t>
  </si>
  <si>
    <t>2023-07-25 12:17:28</t>
  </si>
  <si>
    <t>2024-05-28 15:48:26</t>
  </si>
  <si>
    <t>2023-08-16 15:46:31</t>
  </si>
  <si>
    <t>2024-02-09 15:16:09</t>
  </si>
  <si>
    <t>2024-12-09 03:48:59</t>
  </si>
  <si>
    <t>2023-08-01 12:12:18</t>
  </si>
  <si>
    <t>2024-10-26 23:07:48</t>
  </si>
  <si>
    <t>2024-08-17 15:13:45</t>
  </si>
  <si>
    <t>2023-05-09 08:51:24</t>
  </si>
  <si>
    <t>2023-08-14 21:25:54</t>
  </si>
  <si>
    <t>2023-11-04 14:22:31</t>
  </si>
  <si>
    <t>2024-09-05 13:19:38</t>
  </si>
  <si>
    <t>2024-12-15 17:30:34</t>
  </si>
  <si>
    <t>2023-04-24 14:02:50</t>
  </si>
  <si>
    <t>2023-12-31 15:58:10</t>
  </si>
  <si>
    <t>2023-11-27 02:37:13</t>
  </si>
  <si>
    <t>2023-10-30 08:48:17</t>
  </si>
  <si>
    <t>2024-12-22 10:07:22</t>
  </si>
  <si>
    <t>2024-10-11 03:29:54</t>
  </si>
  <si>
    <t>2023-07-30 00:20:24</t>
  </si>
  <si>
    <t>2023-05-25 03:01:42</t>
  </si>
  <si>
    <t>2023-09-27 10:52:44</t>
  </si>
  <si>
    <t>2024-05-04 16:31:10</t>
  </si>
  <si>
    <t>2024-02-16 04:57:45</t>
  </si>
  <si>
    <t>2024-03-03 12:16:30</t>
  </si>
  <si>
    <t>2023-03-23 00:52:55</t>
  </si>
  <si>
    <t>2023-06-29 21:34:47</t>
  </si>
  <si>
    <t>2024-09-14 11:57:54</t>
  </si>
  <si>
    <t>2023-08-26 22:32:09</t>
  </si>
  <si>
    <t>2024-03-24 03:15:23</t>
  </si>
  <si>
    <t>2024-01-04 23:38:17</t>
  </si>
  <si>
    <t>2023-06-03 19:11:15</t>
  </si>
  <si>
    <t>2023-11-06 04:20:18</t>
  </si>
  <si>
    <t>2024-09-15 14:14:50</t>
  </si>
  <si>
    <t>2023-08-29 01:38:24</t>
  </si>
  <si>
    <t>2023-06-16 18:11:37</t>
  </si>
  <si>
    <t>2023-02-09 14:32:21</t>
  </si>
  <si>
    <t>2023-05-07 04:17:32</t>
  </si>
  <si>
    <t>2023-07-22 05:26:40</t>
  </si>
  <si>
    <t>2024-11-10 10:38:20</t>
  </si>
  <si>
    <t>2024-01-12 22:54:50</t>
  </si>
  <si>
    <t>2023-06-07 22:28:33</t>
  </si>
  <si>
    <t>2023-09-04 05:06:45</t>
  </si>
  <si>
    <t>2024-08-02 20:25:11</t>
  </si>
  <si>
    <t>2023-04-27 17:58:25</t>
  </si>
  <si>
    <t>2024-07-22 17:13:03</t>
  </si>
  <si>
    <t>2023-03-08 23:35:38</t>
  </si>
  <si>
    <t>2023-03-29 02:53:39</t>
  </si>
  <si>
    <t>2023-06-26 03:03:08</t>
  </si>
  <si>
    <t>2023-11-03 17:56:01</t>
  </si>
  <si>
    <t>2024-05-26 02:28:56</t>
  </si>
  <si>
    <t>2024-08-08 01:59:25</t>
  </si>
  <si>
    <t>2023-05-17 02:17:32</t>
  </si>
  <si>
    <t>2024-04-12 21:47:45</t>
  </si>
  <si>
    <t>2024-10-23 00:13:19</t>
  </si>
  <si>
    <t>2023-08-15 01:48:44</t>
  </si>
  <si>
    <t>2024-07-13 06:53:55</t>
  </si>
  <si>
    <t>2024-11-14 16:50:51</t>
  </si>
  <si>
    <t>2024-03-21 00:47:24</t>
  </si>
  <si>
    <t>2024-08-06 04:43:35</t>
  </si>
  <si>
    <t>2024-01-15 23:55:12</t>
  </si>
  <si>
    <t>2024-07-06 14:17:07</t>
  </si>
  <si>
    <t>2024-01-30 05:35:18</t>
  </si>
  <si>
    <t>2023-05-18 08:57:17</t>
  </si>
  <si>
    <t>2024-04-07 06:00:16</t>
  </si>
  <si>
    <t>2023-12-19 10:29:06</t>
  </si>
  <si>
    <t>2023-06-01 08:46:58</t>
  </si>
  <si>
    <t>2023-04-12 17:19:24</t>
  </si>
  <si>
    <t>2024-05-07 02:55:27</t>
  </si>
  <si>
    <t>2024-12-27 08:23:34</t>
  </si>
  <si>
    <t>2024-08-19 09:34:22</t>
  </si>
  <si>
    <t>2023-09-22 19:54:35</t>
  </si>
  <si>
    <t>2024-05-17 12:36:18</t>
  </si>
  <si>
    <t>2024-10-10 11:26:13</t>
  </si>
  <si>
    <t>2023-11-12 04:53:25</t>
  </si>
  <si>
    <t>2023-01-07 07:51:10</t>
  </si>
  <si>
    <t>2023-08-25 14:24:48</t>
  </si>
  <si>
    <t>2023-03-22 13:12:04</t>
  </si>
  <si>
    <t>2024-11-28 19:35:44</t>
  </si>
  <si>
    <t>2023-09-07 16:20:22</t>
  </si>
  <si>
    <t>2023-06-18 05:14:11</t>
  </si>
  <si>
    <t>2024-01-27 19:11:01</t>
  </si>
  <si>
    <t>2024-11-14 21:13:40</t>
  </si>
  <si>
    <t>2023-11-23 21:14:02</t>
  </si>
  <si>
    <t>2023-09-20 02:12:15</t>
  </si>
  <si>
    <t>2023-02-10 06:36:02</t>
  </si>
  <si>
    <t>2023-12-16 02:10:41</t>
  </si>
  <si>
    <t>2024-05-27 04:45:52</t>
  </si>
  <si>
    <t>2024-08-01 13:45:26</t>
  </si>
  <si>
    <t>2024-07-12 01:41:46</t>
  </si>
  <si>
    <t>2023-06-17 05:52:28</t>
  </si>
  <si>
    <t>2024-04-16 03:10:56</t>
  </si>
  <si>
    <t>2024-02-25 02:08:25</t>
  </si>
  <si>
    <t>2024-04-29 02:11:17</t>
  </si>
  <si>
    <t>2024-08-03 22:42:07</t>
  </si>
  <si>
    <t>2024-01-12 15:36:48</t>
  </si>
  <si>
    <t>2024-08-26 12:24:25</t>
  </si>
  <si>
    <t>2024-06-25 12:32:35</t>
  </si>
  <si>
    <t>2023-05-29 03:23:47</t>
  </si>
  <si>
    <t>2024-12-22 20:20:37</t>
  </si>
  <si>
    <t>2023-08-02 04:15:59</t>
  </si>
  <si>
    <t>2023-08-17 15:08:14</t>
  </si>
  <si>
    <t>2023-12-08 07:16:57</t>
  </si>
  <si>
    <t>2024-06-10 10:25:58</t>
  </si>
  <si>
    <t>2024-10-04 18:11:08</t>
  </si>
  <si>
    <t>2023-03-25 06:54:24</t>
  </si>
  <si>
    <t>2023-08-25 08:34:22</t>
  </si>
  <si>
    <t>2024-02-21 20:45:13</t>
  </si>
  <si>
    <t>2023-12-30 02:00:22</t>
  </si>
  <si>
    <t>2023-01-18 11:03:18</t>
  </si>
  <si>
    <t>2024-09-24 09:57:53</t>
  </si>
  <si>
    <t>2023-07-16 18:02:01</t>
  </si>
  <si>
    <t>2023-07-26 10:11:34</t>
  </si>
  <si>
    <t>2023-06-15 11:31:51</t>
  </si>
  <si>
    <t>2024-06-07 09:25:36</t>
  </si>
  <si>
    <t>2023-05-02 00:10:55</t>
  </si>
  <si>
    <t>2024-02-11 15:27:12</t>
  </si>
  <si>
    <t>2024-02-12 17:44:08</t>
  </si>
  <si>
    <t>2023-01-07 00:33:07</t>
  </si>
  <si>
    <t>2023-11-01 06:04:07</t>
  </si>
  <si>
    <t>2023-12-20 09:50:49</t>
  </si>
  <si>
    <t>2024-05-15 22:38:31</t>
  </si>
  <si>
    <t>2023-06-12 23:39:58</t>
  </si>
  <si>
    <t>2023-01-03 08:56:41</t>
  </si>
  <si>
    <t>2023-12-26 14:46:45</t>
  </si>
  <si>
    <t>2024-01-09 04:23:11</t>
  </si>
  <si>
    <t>2024-10-15 22:50:52</t>
  </si>
  <si>
    <t>2023-03-28 04:59:33</t>
  </si>
  <si>
    <t>2023-08-08 16:29:58</t>
  </si>
  <si>
    <t>2024-07-26 16:07:31</t>
  </si>
  <si>
    <t>2024-06-25 09:37:22</t>
  </si>
  <si>
    <t>2023-06-24 21:50:59</t>
  </si>
  <si>
    <t>2023-11-03 00:24:43</t>
  </si>
  <si>
    <t>2024-01-20 19:16:11</t>
  </si>
  <si>
    <t>2023-12-31 13:02:57</t>
  </si>
  <si>
    <t>2024-01-20 09:02:56</t>
  </si>
  <si>
    <t>2023-10-03 02:40:13</t>
  </si>
  <si>
    <t>2024-12-01 23:31:19</t>
  </si>
  <si>
    <t>2024-01-09 00:00:22</t>
  </si>
  <si>
    <t>2024-09-14 13:25:30</t>
  </si>
  <si>
    <t>2024-08-04 06:00:09</t>
  </si>
  <si>
    <t>2023-06-12 06:08:40</t>
  </si>
  <si>
    <t>2023-05-16 01:28:12</t>
  </si>
  <si>
    <t>2024-11-08 17:45:20</t>
  </si>
  <si>
    <t>2024-10-28 11:37:59</t>
  </si>
  <si>
    <t>2024-11-23 08:11:05</t>
  </si>
  <si>
    <t>2023-08-14 05:22:14</t>
  </si>
  <si>
    <t>2024-05-22 18:10:32</t>
  </si>
  <si>
    <t>2023-04-27 09:12:46</t>
  </si>
  <si>
    <t>2024-03-06 04:31:13</t>
  </si>
  <si>
    <t>2024-03-18 07:05:05</t>
  </si>
  <si>
    <t>2024-08-09 10:06:46</t>
  </si>
  <si>
    <t>2024-02-20 02:24:37</t>
  </si>
  <si>
    <t>2023-08-14 14:07:52</t>
  </si>
  <si>
    <t>2023-12-13 21:36:50</t>
  </si>
  <si>
    <t>2023-02-19 03:46:42</t>
  </si>
  <si>
    <t>2023-07-17 10:05:41</t>
  </si>
  <si>
    <t>2024-09-26 07:13:43</t>
  </si>
  <si>
    <t>2024-01-18 14:42:19</t>
  </si>
  <si>
    <t>2024-12-12 12:07:23</t>
  </si>
  <si>
    <t>2023-11-25 00:58:34</t>
  </si>
  <si>
    <t>2023-03-27 20:13:54</t>
  </si>
  <si>
    <t>2024-07-12 04:36:59</t>
  </si>
  <si>
    <t>2024-08-31 00:27:22</t>
  </si>
  <si>
    <t>2024-05-17 11:08:42</t>
  </si>
  <si>
    <t>2024-07-24 20:19:18</t>
  </si>
  <si>
    <t>2024-03-01 23:46:19</t>
  </si>
  <si>
    <t>2023-11-17 06:04:50</t>
  </si>
  <si>
    <t>2024-01-23 14:26:07</t>
  </si>
  <si>
    <t>2023-05-14 18:48:27</t>
  </si>
  <si>
    <t>2024-02-23 00:29:46</t>
  </si>
  <si>
    <t>2024-01-10 08:07:43</t>
  </si>
  <si>
    <t>2023-06-10 22:01:19</t>
  </si>
  <si>
    <t>2024-08-11 13:13:02</t>
  </si>
  <si>
    <t>2023-08-30 18:31:25</t>
  </si>
  <si>
    <t>2024-10-08 08:19:58</t>
  </si>
  <si>
    <t>2023-01-18 03:45:16</t>
  </si>
  <si>
    <t>2024-01-06 06:18:02</t>
  </si>
  <si>
    <t>2024-08-21 12:40:37</t>
  </si>
  <si>
    <t>2023-12-19 19:14:44</t>
  </si>
  <si>
    <t>2024-12-03 14:56:43</t>
  </si>
  <si>
    <t>2023-02-16 23:12:50</t>
  </si>
  <si>
    <t>2023-11-28 19:30:13</t>
  </si>
  <si>
    <t>2023-03-29 14:34:31</t>
  </si>
  <si>
    <t>2024-08-01 23:58:41</t>
  </si>
  <si>
    <t>2023-02-03 11:04:01</t>
  </si>
  <si>
    <t>2024-02-03 20:33:28</t>
  </si>
  <si>
    <t>2024-12-16 12:29:28</t>
  </si>
  <si>
    <t>2024-04-26 17:14:36</t>
  </si>
  <si>
    <t>2024-04-01 01:04:20</t>
  </si>
  <si>
    <t>2024-12-10 20:41:59</t>
  </si>
  <si>
    <t>2023-06-20 01:02:24</t>
  </si>
  <si>
    <t>2024-10-31 19:56:23</t>
  </si>
  <si>
    <t>2024-03-30 06:43:43</t>
  </si>
  <si>
    <t>2023-11-15 01:30:58</t>
  </si>
  <si>
    <t>2024-12-08 19:03:20</t>
  </si>
  <si>
    <t>2024-08-13 23:37:19</t>
  </si>
  <si>
    <t>2023-03-15 19:07:39</t>
  </si>
  <si>
    <t>2024-01-25 13:09:33</t>
  </si>
  <si>
    <t>2023-02-16 08:36:46</t>
  </si>
  <si>
    <t>2023-01-01 01:27:36</t>
  </si>
  <si>
    <t>2023-09-20 08:02:41</t>
  </si>
  <si>
    <t>2023-10-22 06:36:31</t>
  </si>
  <si>
    <t>2024-02-22 06:58:28</t>
  </si>
  <si>
    <t>2023-01-31 07:08:26</t>
  </si>
  <si>
    <t>2023-01-27 09:41:34</t>
  </si>
  <si>
    <t>2024-06-08 17:32:58</t>
  </si>
  <si>
    <t>2023-01-29 11:20:13</t>
  </si>
  <si>
    <t>2024-10-28 10:10:22</t>
  </si>
  <si>
    <t>2024-09-04 16:53:07</t>
  </si>
  <si>
    <t>2023-07-11 09:32:34</t>
  </si>
  <si>
    <t>2023-12-08 10:12:10</t>
  </si>
  <si>
    <t>2024-02-25 09:26:27</t>
  </si>
  <si>
    <t>2023-09-16 06:12:59</t>
  </si>
  <si>
    <t>2024-10-21 17:33:34</t>
  </si>
  <si>
    <t>2023-08-08 23:48:00</t>
  </si>
  <si>
    <t>2023-01-12 09:02:34</t>
  </si>
  <si>
    <t>2023-04-17 09:45:10</t>
  </si>
  <si>
    <t>2024-03-05 10:59:56</t>
  </si>
  <si>
    <t>2023-05-16 05:51:02</t>
  </si>
  <si>
    <t>2024-04-25 10:34:51</t>
  </si>
  <si>
    <t>2023-08-31 12:02:42</t>
  </si>
  <si>
    <t>2023-08-31 01:49:27</t>
  </si>
  <si>
    <t>2024-02-17 18:55:32</t>
  </si>
  <si>
    <t>2023-08-10 05:00:09</t>
  </si>
  <si>
    <t>2024-12-19 17:52:39</t>
  </si>
  <si>
    <t>2023-12-22 04:11:25</t>
  </si>
  <si>
    <t>2023-08-07 18:35:51</t>
  </si>
  <si>
    <t>2024-01-11 01:39:00</t>
  </si>
  <si>
    <t>2024-10-06 19:49:47</t>
  </si>
  <si>
    <t>2023-02-01 16:43:24</t>
  </si>
  <si>
    <t>2024-07-05 17:50:37</t>
  </si>
  <si>
    <t>2023-11-17 13:22:52</t>
  </si>
  <si>
    <t>2023-05-18 01:39:15</t>
  </si>
  <si>
    <t>2024-09-12 11:46:52</t>
  </si>
  <si>
    <t>2024-10-14 05:57:52</t>
  </si>
  <si>
    <t>2024-07-13 22:57:36</t>
  </si>
  <si>
    <t>2024-09-23 17:54:13</t>
  </si>
  <si>
    <t>2023-11-10 22:13:40</t>
  </si>
  <si>
    <t>2024-04-20 02:05:25</t>
  </si>
  <si>
    <t>2023-08-03 15:18:33</t>
  </si>
  <si>
    <t>2024-02-21 06:09:09</t>
  </si>
  <si>
    <t>2023-04-24 21:20:52</t>
  </si>
  <si>
    <t>2023-11-01 14:49:45</t>
  </si>
  <si>
    <t>2024-06-09 02:18:37</t>
  </si>
  <si>
    <t>2024-01-25 16:04:46</t>
  </si>
  <si>
    <t>2023-11-21 16:40:10</t>
  </si>
  <si>
    <t>2023-07-08 17:17:51</t>
  </si>
  <si>
    <t>2024-10-03 20:17:01</t>
  </si>
  <si>
    <t>2024-11-07 15:28:24</t>
  </si>
  <si>
    <t>2023-12-17 13:13:16</t>
  </si>
  <si>
    <t>2024-09-20 08:08:12</t>
  </si>
  <si>
    <t>2023-08-03 08:00:31</t>
  </si>
  <si>
    <t>2024-04-24 19:58:47</t>
  </si>
  <si>
    <t>2023-08-02 11:34:01</t>
  </si>
  <si>
    <t>2024-07-24 05:43:14</t>
  </si>
  <si>
    <t>2024-03-07 09:43:22</t>
  </si>
  <si>
    <t>2024-03-25 20:08:23</t>
  </si>
  <si>
    <t>2023-12-15 17:25:03</t>
  </si>
  <si>
    <t>2023-07-26 20:24:49</t>
  </si>
  <si>
    <t>2023-06-08 18:55:03</t>
  </si>
  <si>
    <t>2023-11-22 05:48:38</t>
  </si>
  <si>
    <t>2023-11-13 21:46:26</t>
  </si>
  <si>
    <t>2024-02-23 09:15:24</t>
  </si>
  <si>
    <t>2023-07-20 06:43:14</t>
  </si>
  <si>
    <t>2024-09-19 04:23:40</t>
  </si>
  <si>
    <t>2024-06-04 14:15:40</t>
  </si>
  <si>
    <t>2024-04-08 02:26:46</t>
  </si>
  <si>
    <t>2023-04-12 21:42:14</t>
  </si>
  <si>
    <t>2024-03-19 02:03:58</t>
  </si>
  <si>
    <t>2023-02-05 05:24:38</t>
  </si>
  <si>
    <t>2023-09-30 04:35:04</t>
  </si>
  <si>
    <t>2023-10-18 10:37:15</t>
  </si>
  <si>
    <t>2023-08-15 19:20:01</t>
  </si>
  <si>
    <t>2024-06-19 20:45:06</t>
  </si>
  <si>
    <t>2024-05-07 11:41:06</t>
  </si>
  <si>
    <t>2023-08-10 15:13:24</t>
  </si>
  <si>
    <t>2023-04-28 05:39:16</t>
  </si>
  <si>
    <t>2024-04-13 09:28:36</t>
  </si>
  <si>
    <t>2023-06-04 21:28:11</t>
  </si>
  <si>
    <t>2024-05-01 12:35:35</t>
  </si>
  <si>
    <t>2023-05-12 18:37:25</t>
  </si>
  <si>
    <t>2023-08-17 01:59:46</t>
  </si>
  <si>
    <t>2024-03-17 13:33:47</t>
  </si>
  <si>
    <t>2023-05-28 15:42:55</t>
  </si>
  <si>
    <t>2023-06-09 08:03:31</t>
  </si>
  <si>
    <t>2023-07-31 02:37:20</t>
  </si>
  <si>
    <t>2023-03-19 06:21:16</t>
  </si>
  <si>
    <t>2024-02-25 10:54:03</t>
  </si>
  <si>
    <t>2024-02-02 10:58:30</t>
  </si>
  <si>
    <t>2024-03-24 22:14:16</t>
  </si>
  <si>
    <t>2024-01-05 05:28:42</t>
  </si>
  <si>
    <t>2024-04-21 23:21:14</t>
  </si>
  <si>
    <t>2023-12-17 20:31:18</t>
  </si>
  <si>
    <t>2024-08-15 04:49:28</t>
  </si>
  <si>
    <t>2023-09-14 01:39:08</t>
  </si>
  <si>
    <t>2023-05-02 19:09:49</t>
  </si>
  <si>
    <t>2023-11-17 09:00:03</t>
  </si>
  <si>
    <t>2024-09-26 10:08:56</t>
  </si>
  <si>
    <t>2024-12-24 05:55:35</t>
  </si>
  <si>
    <t>2023-10-27 15:05:57</t>
  </si>
  <si>
    <t>2024-01-13 12:03:18</t>
  </si>
  <si>
    <t>2024-11-05 16:44:58</t>
  </si>
  <si>
    <t>2024-02-26 00:02:31</t>
  </si>
  <si>
    <t>2023-04-15 02:16:05</t>
  </si>
  <si>
    <t>2024-03-28 00:42:15</t>
  </si>
  <si>
    <t>2023-03-30 05:10:35</t>
  </si>
  <si>
    <t>2023-10-08 09:42:03</t>
  </si>
  <si>
    <t>2023-05-26 05:18:38</t>
  </si>
  <si>
    <t>2023-03-30 21:14:16</t>
  </si>
  <si>
    <t>2024-07-01 23:18:57</t>
  </si>
  <si>
    <t>2023-02-22 19:23:08</t>
  </si>
  <si>
    <t>2024-10-17 05:30:38</t>
  </si>
  <si>
    <t>2023-01-30 23:50:24</t>
  </si>
  <si>
    <t>2023-04-12 02:43:20</t>
  </si>
  <si>
    <t>2023-12-01 19:02:59</t>
  </si>
  <si>
    <t>2023-09-18 21:00:06</t>
  </si>
  <si>
    <t>2023-10-10 14:15:55</t>
  </si>
  <si>
    <t>2024-05-07 08:45:53</t>
  </si>
  <si>
    <t>2023-11-12 19:29:30</t>
  </si>
  <si>
    <t>2024-10-05 14:37:38</t>
  </si>
  <si>
    <t>2023-12-29 09:56:41</t>
  </si>
  <si>
    <t>2023-09-02 02:00:29</t>
  </si>
  <si>
    <t>2024-08-27 19:04:11</t>
  </si>
  <si>
    <t>2024-07-19 22:03:07</t>
  </si>
  <si>
    <t>2023-05-30 21:44:23</t>
  </si>
  <si>
    <t>2023-02-13 10:31:37</t>
  </si>
  <si>
    <t>2023-11-07 06:37:14</t>
  </si>
  <si>
    <t>2023-07-19 05:53:55</t>
  </si>
  <si>
    <t>2023-03-10 22:19:04</t>
  </si>
  <si>
    <t>2024-11-13 11:38:42</t>
  </si>
  <si>
    <t>2023-04-24 02:21:58</t>
  </si>
  <si>
    <t>2024-01-02 14:41:36</t>
  </si>
  <si>
    <t>2023-12-07 03:32:25</t>
  </si>
  <si>
    <t>2023-10-01 03:56:47</t>
  </si>
  <si>
    <t>2024-10-19 04:14:04</t>
  </si>
  <si>
    <t>2023-03-08 14:50:00</t>
  </si>
  <si>
    <t>2023-03-05 18:12:27</t>
  </si>
  <si>
    <t>2024-04-17 17:08:44</t>
  </si>
  <si>
    <t>2024-02-01 15:59:36</t>
  </si>
  <si>
    <t>2024-10-11 04:57:30</t>
  </si>
  <si>
    <t>2023-03-08 20:40:25</t>
  </si>
  <si>
    <t>2024-01-13 04:45:16</t>
  </si>
  <si>
    <t>2023-05-30 04:13:06</t>
  </si>
  <si>
    <t>2023-02-12 09:42:17</t>
  </si>
  <si>
    <t>2024-11-26 13:34:16</t>
  </si>
  <si>
    <t>2023-05-29 20:55:04</t>
  </si>
  <si>
    <t>2024-11-26 10:39:03</t>
  </si>
  <si>
    <t>2023-04-30 21:53:59</t>
  </si>
  <si>
    <t>2023-01-05 06:12:31</t>
  </si>
  <si>
    <t>2023-07-17 23:14:09</t>
  </si>
  <si>
    <t>2023-08-13 14:46:09</t>
  </si>
  <si>
    <t>2024-02-02 09:30:53</t>
  </si>
  <si>
    <t>2023-01-20 06:51:31</t>
  </si>
  <si>
    <t>2023-09-05 14:41:43</t>
  </si>
  <si>
    <t>2024-04-07 03:05:03</t>
  </si>
  <si>
    <t>2023-06-09 09:31:08</t>
  </si>
  <si>
    <t>2024-08-03 12:28:52</t>
  </si>
  <si>
    <t>2023-02-05 18:33:06</t>
  </si>
  <si>
    <t>2024-03-10 09:16:08</t>
  </si>
  <si>
    <t>2023-04-10 02:32:18</t>
  </si>
  <si>
    <t>2024-09-27 02:12:37</t>
  </si>
  <si>
    <t>2023-11-01 22:07:47</t>
  </si>
  <si>
    <t>2024-05-28 14:20:50</t>
  </si>
  <si>
    <t>2024-12-30 16:41:58</t>
  </si>
  <si>
    <t>2024-06-05 09:14:34</t>
  </si>
  <si>
    <t>2024-10-30 16:11:50</t>
  </si>
  <si>
    <t>2023-11-03 22:18:50</t>
  </si>
  <si>
    <t>2024-06-26 22:07:33</t>
  </si>
  <si>
    <t>2023-09-24 23:00:50</t>
  </si>
  <si>
    <t>2023-05-30 12:58:45</t>
  </si>
  <si>
    <t>2024-12-18 12:40:30</t>
  </si>
  <si>
    <t>2023-12-03 09:00:46</t>
  </si>
  <si>
    <t>2023-03-30 11:01:01</t>
  </si>
  <si>
    <t>2023-01-06 12:52:16</t>
  </si>
  <si>
    <t>2023-02-26 05:09:09</t>
  </si>
  <si>
    <t>2023-05-19 05:23:47</t>
  </si>
  <si>
    <t>2024-01-26 16:54:05</t>
  </si>
  <si>
    <t>2023-01-10 05:56:19</t>
  </si>
  <si>
    <t>2024-09-20 13:58:38</t>
  </si>
  <si>
    <t>2023-08-31 16:25:31</t>
  </si>
  <si>
    <t>2024-04-16 04:38:33</t>
  </si>
  <si>
    <t>2024-10-12 16:00:05</t>
  </si>
  <si>
    <t>2024-03-08 07:37:29</t>
  </si>
  <si>
    <t>2023-08-07 21:31:04</t>
  </si>
  <si>
    <t>2023-03-05 03:36:23</t>
  </si>
  <si>
    <t>2023-05-24 13:53:14</t>
  </si>
  <si>
    <t>2024-01-17 15:20:36</t>
  </si>
  <si>
    <t>2024-08-18 18:58:18</t>
  </si>
  <si>
    <t>2024-09-16 22:22:12</t>
  </si>
  <si>
    <t>2023-01-18 16:53:43</t>
  </si>
  <si>
    <t>2023-05-12 23:00:14</t>
  </si>
  <si>
    <t>2024-02-12 10:26:06</t>
  </si>
  <si>
    <t>2024-09-09 03:28:27</t>
  </si>
  <si>
    <t>2023-10-14 21:56:02</t>
  </si>
  <si>
    <t>2023-11-08 07:26:33</t>
  </si>
  <si>
    <t>2024-05-18 03:12:23</t>
  </si>
  <si>
    <t>2024-04-19 17:19:46</t>
  </si>
  <si>
    <t>2023-07-15 20:07:54</t>
  </si>
  <si>
    <t>2024-02-02 21:11:45</t>
  </si>
  <si>
    <t>2024-09-05 17:42:27</t>
  </si>
  <si>
    <t>2023-09-26 02:45:22</t>
  </si>
  <si>
    <t>2023-02-26 22:40:26</t>
  </si>
  <si>
    <t>2023-09-15 05:23:40</t>
  </si>
  <si>
    <t>2024-09-19 20:27:21</t>
  </si>
  <si>
    <t>2024-08-27 08:50:55</t>
  </si>
  <si>
    <t>2023-07-09 03:31:06</t>
  </si>
  <si>
    <t>2023-05-25 20:32:59</t>
  </si>
  <si>
    <t>2024-08-11 19:03:27</t>
  </si>
  <si>
    <t>2023-02-12 05:19:28</t>
  </si>
  <si>
    <t>2023-07-06 02:30:44</t>
  </si>
  <si>
    <t>2023-03-18 18:40:25</t>
  </si>
  <si>
    <t>2024-05-14 11:35:56</t>
  </si>
  <si>
    <t>2023-11-28 03:26:32</t>
  </si>
  <si>
    <t>2023-06-30 20:56:30</t>
  </si>
  <si>
    <t>2024-10-31 17:01:10</t>
  </si>
  <si>
    <t>2024-03-29 17:35:15</t>
  </si>
  <si>
    <t>2023-05-13 06:18:16</t>
  </si>
  <si>
    <t>2024-02-17 14:32:43</t>
  </si>
  <si>
    <t>2023-05-08 03:39:15</t>
  </si>
  <si>
    <t>2023-04-13 23:59:10</t>
  </si>
  <si>
    <t>2023-05-14 10:02:49</t>
  </si>
  <si>
    <t>2023-03-04 13:00:18</t>
  </si>
  <si>
    <t>2024-12-26 06:06:38</t>
  </si>
  <si>
    <t>2023-05-11 22:10:55</t>
  </si>
  <si>
    <t>2023-10-25 17:50:08</t>
  </si>
  <si>
    <t>2023-07-10 04:20:25</t>
  </si>
  <si>
    <t>2023-12-07 22:31:19</t>
  </si>
  <si>
    <t>2024-07-26 19:02:44</t>
  </si>
  <si>
    <t>2023-05-19 09:46:37</t>
  </si>
  <si>
    <t>2023-01-22 12:52:59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</si>
</sst>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4" borderId="0" xfId="0" applyFill="1"/>
    <xf numFmtId="0" fontId="18" fillId="3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35" borderId="0" xfId="0" applyFill="1"/>
    <xf numFmtId="22" fontId="0" fillId="0" borderId="0" xfId="0" applyNumberFormat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2" formatCode="0.00"/>
    </dxf>
    <dxf>
      <numFmt numFmtId="164" formatCode="0.0000"/>
    </dxf>
    <dxf>
      <numFmt numFmtId="164" formatCode="0.0000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[Descriptive_Analytics_Report.xlsx]Pivot_table!PivotTable1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Revenue by Acquisition Channel</a:t>
            </a:r>
            <a:endParaRPr lang="en-IN"/>
          </a:p>
        </c:rich>
      </c:tx>
      <c:layout>
        <c:manualLayout>
          <c:xMode val="edge"/>
          <c:yMode val="edge"/>
          <c:x val="0.45484711286089241"/>
          <c:y val="4.0645960921551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24759405074362"/>
          <c:y val="0.17490522018081076"/>
          <c:w val="0.57623293963254596"/>
          <c:h val="0.494171405657626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Count of CustomerID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Pivot_table!$A$4:$A$10</c:f>
              <c:strCache>
                <c:ptCount val="6"/>
                <c:pt idx="0">
                  <c:v>Direct</c:v>
                </c:pt>
                <c:pt idx="1">
                  <c:v>Email</c:v>
                </c:pt>
                <c:pt idx="2">
                  <c:v>Facebook Ads</c:v>
                </c:pt>
                <c:pt idx="3">
                  <c:v>Google Ads</c:v>
                </c:pt>
                <c:pt idx="4">
                  <c:v>Organic Search</c:v>
                </c:pt>
                <c:pt idx="5">
                  <c:v>Referral</c:v>
                </c:pt>
              </c:strCache>
            </c:strRef>
          </c:cat>
          <c:val>
            <c:numRef>
              <c:f>Pivot_table!$B$4:$B$10</c:f>
              <c:numCache>
                <c:formatCode>General</c:formatCode>
                <c:ptCount val="6"/>
                <c:pt idx="0">
                  <c:v>1201</c:v>
                </c:pt>
                <c:pt idx="1">
                  <c:v>1762</c:v>
                </c:pt>
                <c:pt idx="2">
                  <c:v>2391</c:v>
                </c:pt>
                <c:pt idx="3">
                  <c:v>3044</c:v>
                </c:pt>
                <c:pt idx="4">
                  <c:v>2415</c:v>
                </c:pt>
                <c:pt idx="5">
                  <c:v>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B-474A-82A8-A8FF9699581F}"/>
            </c:ext>
          </c:extLst>
        </c:ser>
        <c:ser>
          <c:idx val="1"/>
          <c:order val="1"/>
          <c:tx>
            <c:strRef>
              <c:f>Pivot_table!$C$3</c:f>
              <c:strCache>
                <c:ptCount val="1"/>
                <c:pt idx="0">
                  <c:v>Sum of TotalSpent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Pivot_table!$A$4:$A$10</c:f>
              <c:strCache>
                <c:ptCount val="6"/>
                <c:pt idx="0">
                  <c:v>Direct</c:v>
                </c:pt>
                <c:pt idx="1">
                  <c:v>Email</c:v>
                </c:pt>
                <c:pt idx="2">
                  <c:v>Facebook Ads</c:v>
                </c:pt>
                <c:pt idx="3">
                  <c:v>Google Ads</c:v>
                </c:pt>
                <c:pt idx="4">
                  <c:v>Organic Search</c:v>
                </c:pt>
                <c:pt idx="5">
                  <c:v>Referral</c:v>
                </c:pt>
              </c:strCache>
            </c:strRef>
          </c:cat>
          <c:val>
            <c:numRef>
              <c:f>Pivot_table!$C$4:$C$10</c:f>
              <c:numCache>
                <c:formatCode>General</c:formatCode>
                <c:ptCount val="6"/>
                <c:pt idx="0">
                  <c:v>240171.88999999975</c:v>
                </c:pt>
                <c:pt idx="1">
                  <c:v>357537.95999999961</c:v>
                </c:pt>
                <c:pt idx="2">
                  <c:v>486367.36999999976</c:v>
                </c:pt>
                <c:pt idx="3">
                  <c:v>618186.70000000123</c:v>
                </c:pt>
                <c:pt idx="4">
                  <c:v>468335.07999999908</c:v>
                </c:pt>
                <c:pt idx="5">
                  <c:v>243038.75999999966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B-474A-82A8-A8FF96995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21614815"/>
        <c:axId val="1121610015"/>
      </c:barChart>
      <c:catAx>
        <c:axId val="112161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10015"/>
        <c:crosses val="autoZero"/>
        <c:auto val="1"/>
        <c:lblAlgn val="ctr"/>
        <c:lblOffset val="100"/>
        <c:noMultiLvlLbl val="0"/>
      </c:catAx>
      <c:valAx>
        <c:axId val="11216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1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[Descriptive_Analytics_Report.xlsx]Pivot_table!PivotTable2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% of Customers by Segment</a:t>
            </a:r>
            <a:endParaRPr lang="en-US"/>
          </a:p>
        </c:rich>
      </c:tx>
      <c:layout>
        <c:manualLayout>
          <c:xMode val="edge"/>
          <c:yMode val="edge"/>
          <c:x val="0.28538188976377959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B2-4AAF-AF7F-50518410B6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B2-4AAF-AF7F-50518410B6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B2-4AAF-AF7F-50518410B603}"/>
              </c:ext>
            </c:extLst>
          </c:dPt>
          <c:cat>
            <c:strRef>
              <c:f>Pivot_table!$A$16:$A$19</c:f>
              <c:strCache>
                <c:ptCount val="3"/>
                <c:pt idx="0">
                  <c:v>High Value</c:v>
                </c:pt>
                <c:pt idx="1">
                  <c:v>Low Value</c:v>
                </c:pt>
                <c:pt idx="2">
                  <c:v>Medium Value</c:v>
                </c:pt>
              </c:strCache>
            </c:strRef>
          </c:cat>
          <c:val>
            <c:numRef>
              <c:f>Pivot_table!$B$16:$B$19</c:f>
              <c:numCache>
                <c:formatCode>General</c:formatCode>
                <c:ptCount val="3"/>
                <c:pt idx="0">
                  <c:v>194.13123458965032</c:v>
                </c:pt>
                <c:pt idx="1">
                  <c:v>19.006438365665755</c:v>
                </c:pt>
                <c:pt idx="2">
                  <c:v>149.1027798817872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B2-4AAF-AF7F-50518410B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/>
              <a:t>Age Distribution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DB0D62A6-A75C-46CB-96C6-13C9997CEB32}"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0</xdr:row>
      <xdr:rowOff>7620</xdr:rowOff>
    </xdr:from>
    <xdr:to>
      <xdr:col>15</xdr:col>
      <xdr:colOff>220980</xdr:colOff>
      <xdr:row>15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DC682-F50E-42DF-B410-611E66417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137160</xdr:colOff>
      <xdr:row>0</xdr:row>
      <xdr:rowOff>7620</xdr:rowOff>
    </xdr:from>
    <xdr:to>
      <xdr:col>7</xdr:col>
      <xdr:colOff>441960</xdr:colOff>
      <xdr:row>15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D0249-4934-4103-9AD3-D5DD8A7E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304800</xdr:colOff>
      <xdr:row>0</xdr:row>
      <xdr:rowOff>49530</xdr:rowOff>
    </xdr:from>
    <xdr:to>
      <xdr:col>22</xdr:col>
      <xdr:colOff>599902</xdr:colOff>
      <xdr:row>15</xdr:row>
      <xdr:rowOff>91094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31C0EF4-9D72-400E-8253-0C265601A6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49530"/>
              <a:ext cx="4562302" cy="2784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0.535</cdr:x>
      <cdr:y>0.13194</cdr:y>
    </cdr:from>
    <cdr:to>
      <cdr:x>0.725</cdr:x>
      <cdr:y>0.25417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70DED64-CDD1-DE30-8A9E-0719168155FE}"/>
            </a:ext>
          </a:extLst>
        </cdr:cNvPr>
        <cdr:cNvSpPr txBox="1"/>
      </cdr:nvSpPr>
      <cdr:spPr>
        <a:xfrm xmlns:a="http://schemas.openxmlformats.org/drawingml/2006/main">
          <a:off x="2446020" y="361950"/>
          <a:ext cx="868680" cy="335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 Barewar" refreshedDate="45830.714410416665" createdVersion="8" refreshedVersion="8" minRefreshableVersion="3" recordCount="12000" xr:uid="{76FF4668-D729-4AF5-89CA-ED85F80BC5B3}">
  <cacheSource type="worksheet">
    <worksheetSource name="Table1"/>
  </cacheSource>
  <cacheFields count="20">
    <cacheField name="CustomerID" numFmtId="0">
      <sharedItems count="12000">
        <s v="CUST_07035"/>
        <s v="CUST_04919"/>
        <s v="CUST_06927"/>
        <s v="CUST_10099"/>
        <s v="CUST_07489"/>
        <s v="CUST_08135"/>
        <s v="CUST_06749"/>
        <s v="CUST_04221"/>
        <s v="CUST_07856"/>
        <s v="CUST_01506"/>
        <s v="CUST_07029"/>
        <s v="CUST_04118"/>
        <s v="CUST_04755"/>
        <s v="CUST_04301"/>
        <s v="CUST_01582"/>
        <s v="CUST_11858"/>
        <s v="CUST_01394"/>
        <s v="CUST_01475"/>
        <s v="CUST_00024"/>
        <s v="CUST_10121"/>
        <s v="CUST_05511"/>
        <s v="CUST_03341"/>
        <s v="CUST_09778"/>
        <s v="CUST_04583"/>
        <s v="CUST_03342"/>
        <s v="CUST_02637"/>
        <s v="CUST_05352"/>
        <s v="CUST_05495"/>
        <s v="CUST_08968"/>
        <s v="CUST_00590"/>
        <s v="CUST_06230"/>
        <s v="CUST_06648"/>
        <s v="CUST_09501"/>
        <s v="CUST_10727"/>
        <s v="CUST_07008"/>
        <s v="CUST_03008"/>
        <s v="CUST_05018"/>
        <s v="CUST_06293"/>
        <s v="CUST_07146"/>
        <s v="CUST_09138"/>
        <s v="CUST_11130"/>
        <s v="CUST_00558"/>
        <s v="CUST_01198"/>
        <s v="CUST_04150"/>
        <s v="CUST_05645"/>
        <s v="CUST_02400"/>
        <s v="CUST_03487"/>
        <s v="CUST_01747"/>
        <s v="CUST_08109"/>
        <s v="CUST_11256"/>
        <s v="CUST_07209"/>
        <s v="CUST_01343"/>
        <s v="CUST_08301"/>
        <s v="CUST_00980"/>
        <s v="CUST_10753"/>
        <s v="CUST_10981"/>
        <s v="CUST_06287"/>
        <s v="CUST_11170"/>
        <s v="CUST_05413"/>
        <s v="CUST_10384"/>
        <s v="CUST_04004"/>
        <s v="CUST_04797"/>
        <s v="CUST_08125"/>
        <s v="CUST_00793"/>
        <s v="CUST_00846"/>
        <s v="CUST_03002"/>
        <s v="CUST_07806"/>
        <s v="CUST_09332"/>
        <s v="CUST_08150"/>
        <s v="CUST_08427"/>
        <s v="CUST_05010"/>
        <s v="CUST_07977"/>
        <s v="CUST_07602"/>
        <s v="CUST_09629"/>
        <s v="CUST_08713"/>
        <s v="CUST_07179"/>
        <s v="CUST_07993"/>
        <s v="CUST_10463"/>
        <s v="CUST_03909"/>
        <s v="CUST_01226"/>
        <s v="CUST_01377"/>
        <s v="CUST_01790"/>
        <s v="CUST_00400"/>
        <s v="CUST_03346"/>
        <s v="CUST_04738"/>
        <s v="CUST_00836"/>
        <s v="CUST_09801"/>
        <s v="CUST_06376"/>
        <s v="CUST_00666"/>
        <s v="CUST_10296"/>
        <s v="CUST_02162"/>
        <s v="CUST_02041"/>
        <s v="CUST_06901"/>
        <s v="CUST_10302"/>
        <s v="CUST_03954"/>
        <s v="CUST_05288"/>
        <s v="CUST_06889"/>
        <s v="CUST_02755"/>
        <s v="CUST_02006"/>
        <s v="CUST_07295"/>
        <s v="CUST_01372"/>
        <s v="CUST_01131"/>
        <s v="CUST_02213"/>
        <s v="CUST_10054"/>
        <s v="CUST_01139"/>
        <s v="CUST_01026"/>
        <s v="CUST_11526"/>
        <s v="CUST_08473"/>
        <s v="CUST_01031"/>
        <s v="CUST_06780"/>
        <s v="CUST_11313"/>
        <s v="CUST_08766"/>
        <s v="CUST_07174"/>
        <s v="CUST_07053"/>
        <s v="CUST_01596"/>
        <s v="CUST_10113"/>
        <s v="CUST_03165"/>
        <s v="CUST_05699"/>
        <s v="CUST_06000"/>
        <s v="CUST_01329"/>
        <s v="CUST_07792"/>
        <s v="CUST_09280"/>
        <s v="CUST_10220"/>
        <s v="CUST_06008"/>
        <s v="CUST_02661"/>
        <s v="CUST_03613"/>
        <s v="CUST_01411"/>
        <s v="CUST_03125"/>
        <s v="CUST_11079"/>
        <s v="CUST_02581"/>
        <s v="CUST_06393"/>
        <s v="CUST_02243"/>
        <s v="CUST_07989"/>
        <s v="CUST_01594"/>
        <s v="CUST_01540"/>
        <s v="CUST_05856"/>
        <s v="CUST_05304"/>
        <s v="CUST_08434"/>
        <s v="CUST_09308"/>
        <s v="CUST_01523"/>
        <s v="CUST_11586"/>
        <s v="CUST_02249"/>
        <s v="CUST_05100"/>
        <s v="CUST_07948"/>
        <s v="CUST_08139"/>
        <s v="CUST_10570"/>
        <s v="CUST_04100"/>
        <s v="CUST_07370"/>
        <s v="CUST_01770"/>
        <s v="CUST_01659"/>
        <s v="CUST_00186"/>
        <s v="CUST_04002"/>
        <s v="CUST_04269"/>
        <s v="CUST_06950"/>
        <s v="CUST_02236"/>
        <s v="CUST_10786"/>
        <s v="CUST_08385"/>
        <s v="CUST_11097"/>
        <s v="CUST_06599"/>
        <s v="CUST_07672"/>
        <s v="CUST_09482"/>
        <s v="CUST_02226"/>
        <s v="CUST_09597"/>
        <s v="CUST_00878"/>
        <s v="CUST_06601"/>
        <s v="CUST_06329"/>
        <s v="CUST_00354"/>
        <s v="CUST_11692"/>
        <s v="CUST_11246"/>
        <s v="CUST_07893"/>
        <s v="CUST_04087"/>
        <s v="CUST_04982"/>
        <s v="CUST_08116"/>
        <s v="CUST_00842"/>
        <s v="CUST_03911"/>
        <s v="CUST_08957"/>
        <s v="CUST_06762"/>
        <s v="CUST_11301"/>
        <s v="CUST_01904"/>
        <s v="CUST_05173"/>
        <s v="CUST_06614"/>
        <s v="CUST_05727"/>
        <s v="CUST_08784"/>
        <s v="CUST_06670"/>
        <s v="CUST_05755"/>
        <s v="CUST_03893"/>
        <s v="CUST_01349"/>
        <s v="CUST_03382"/>
        <s v="CUST_03691"/>
        <s v="CUST_01632"/>
        <s v="CUST_02393"/>
        <s v="CUST_05553"/>
        <s v="CUST_02924"/>
        <s v="CUST_10311"/>
        <s v="CUST_05284"/>
        <s v="CUST_07482"/>
        <s v="CUST_03600"/>
        <s v="CUST_05770"/>
        <s v="CUST_06568"/>
        <s v="CUST_01708"/>
        <s v="CUST_11253"/>
        <s v="CUST_08046"/>
        <s v="CUST_04172"/>
        <s v="CUST_00790"/>
        <s v="CUST_05888"/>
        <s v="CUST_04141"/>
        <s v="CUST_04257"/>
        <s v="CUST_09071"/>
        <s v="CUST_03253"/>
        <s v="CUST_03858"/>
        <s v="CUST_09626"/>
        <s v="CUST_03320"/>
        <s v="CUST_10732"/>
        <s v="CUST_06767"/>
        <s v="CUST_03547"/>
        <s v="CUST_02208"/>
        <s v="CUST_01592"/>
        <s v="CUST_00743"/>
        <s v="CUST_05310"/>
        <s v="CUST_02858"/>
        <s v="CUST_04674"/>
        <s v="CUST_08115"/>
        <s v="CUST_05669"/>
        <s v="CUST_01413"/>
        <s v="CUST_00216"/>
        <s v="CUST_01690"/>
        <s v="CUST_09564"/>
        <s v="CUST_04525"/>
        <s v="CUST_05377"/>
        <s v="CUST_07346"/>
        <s v="CUST_09325"/>
        <s v="CUST_01869"/>
        <s v="CUST_02496"/>
        <s v="CUST_03977"/>
        <s v="CUST_11754"/>
        <s v="CUST_08961"/>
        <s v="CUST_06765"/>
        <s v="CUST_11243"/>
        <s v="CUST_02844"/>
        <s v="CUST_03939"/>
        <s v="CUST_02771"/>
        <s v="CUST_02759"/>
        <s v="CUST_03650"/>
        <s v="CUST_10142"/>
        <s v="CUST_04467"/>
        <s v="CUST_01603"/>
        <s v="CUST_08783"/>
        <s v="CUST_04480"/>
        <s v="CUST_10224"/>
        <s v="CUST_00353"/>
        <s v="CUST_04913"/>
        <s v="CUST_05211"/>
        <s v="CUST_05227"/>
        <s v="CUST_09026"/>
        <s v="CUST_01169"/>
        <s v="CUST_01613"/>
        <s v="CUST_06452"/>
        <s v="CUST_01733"/>
        <s v="CUST_05707"/>
        <s v="CUST_07434"/>
        <s v="CUST_01208"/>
        <s v="CUST_11980"/>
        <s v="CUST_02616"/>
        <s v="CUST_01763"/>
        <s v="CUST_01210"/>
        <s v="CUST_02332"/>
        <s v="CUST_03940"/>
        <s v="CUST_10299"/>
        <s v="CUST_07229"/>
        <s v="CUST_09632"/>
        <s v="CUST_06133"/>
        <s v="CUST_11325"/>
        <s v="CUST_07618"/>
        <s v="CUST_03935"/>
        <s v="CUST_06232"/>
        <s v="CUST_00190"/>
        <s v="CUST_07030"/>
        <s v="CUST_00022"/>
        <s v="CUST_04018"/>
        <s v="CUST_08696"/>
        <s v="CUST_05346"/>
        <s v="CUST_09407"/>
        <s v="CUST_03856"/>
        <s v="CUST_08882"/>
        <s v="CUST_10322"/>
        <s v="CUST_02053"/>
        <s v="CUST_06054"/>
        <s v="CUST_11660"/>
        <s v="CUST_07836"/>
        <s v="CUST_07703"/>
        <s v="CUST_06616"/>
        <s v="CUST_04863"/>
        <s v="CUST_06563"/>
        <s v="CUST_00425"/>
        <s v="CUST_05604"/>
        <s v="CUST_09379"/>
        <s v="CUST_00121"/>
        <s v="CUST_00764"/>
        <s v="CUST_11215"/>
        <s v="CUST_04242"/>
        <s v="CUST_06823"/>
        <s v="CUST_11415"/>
        <s v="CUST_08959"/>
        <s v="CUST_11377"/>
        <s v="CUST_04720"/>
        <s v="CUST_08594"/>
        <s v="CUST_06299"/>
        <s v="CUST_02155"/>
        <s v="CUST_04869"/>
        <s v="CUST_09438"/>
        <s v="CUST_01773"/>
        <s v="CUST_07469"/>
        <s v="CUST_04689"/>
        <s v="CUST_07374"/>
        <s v="CUST_06383"/>
        <s v="CUST_04228"/>
        <s v="CUST_01576"/>
        <s v="CUST_08942"/>
        <s v="CUST_03882"/>
        <s v="CUST_10737"/>
        <s v="CUST_09413"/>
        <s v="CUST_09418"/>
        <s v="CUST_09940"/>
        <s v="CUST_09613"/>
        <s v="CUST_07185"/>
        <s v="CUST_08498"/>
        <s v="CUST_11624"/>
        <s v="CUST_10026"/>
        <s v="CUST_01874"/>
        <s v="CUST_11903"/>
        <s v="CUST_09563"/>
        <s v="CUST_02963"/>
        <s v="CUST_11587"/>
        <s v="CUST_01548"/>
        <s v="CUST_07775"/>
        <s v="CUST_01707"/>
        <s v="CUST_11016"/>
        <s v="CUST_04375"/>
        <s v="CUST_06093"/>
        <s v="CUST_10668"/>
        <s v="CUST_03910"/>
        <s v="CUST_04019"/>
        <s v="CUST_01032"/>
        <s v="CUST_01155"/>
        <s v="CUST_04208"/>
        <s v="CUST_10770"/>
        <s v="CUST_03123"/>
        <s v="CUST_09970"/>
        <s v="CUST_03362"/>
        <s v="CUST_03604"/>
        <s v="CUST_08912"/>
        <s v="CUST_05298"/>
        <s v="CUST_06255"/>
        <s v="CUST_00701"/>
        <s v="CUST_08423"/>
        <s v="CUST_06966"/>
        <s v="CUST_07401"/>
        <s v="CUST_09514"/>
        <s v="CUST_00531"/>
        <s v="CUST_04391"/>
        <s v="CUST_10932"/>
        <s v="CUST_06111"/>
        <s v="CUST_10485"/>
        <s v="CUST_10221"/>
        <s v="CUST_10620"/>
        <s v="CUST_02542"/>
        <s v="CUST_05252"/>
        <s v="CUST_10415"/>
        <s v="CUST_00433"/>
        <s v="CUST_05651"/>
        <s v="CUST_03993"/>
        <s v="CUST_00571"/>
        <s v="CUST_07697"/>
        <s v="CUST_07662"/>
        <s v="CUST_02196"/>
        <s v="CUST_07123"/>
        <s v="CUST_08601"/>
        <s v="CUST_00009"/>
        <s v="CUST_06424"/>
        <s v="CUST_09930"/>
        <s v="CUST_11633"/>
        <s v="CUST_05184"/>
        <s v="CUST_04532"/>
        <s v="CUST_06483"/>
        <s v="CUST_02666"/>
        <s v="CUST_06646"/>
        <s v="CUST_02435"/>
        <s v="CUST_07942"/>
        <s v="CUST_08189"/>
        <s v="CUST_02559"/>
        <s v="CUST_01687"/>
        <s v="CUST_01521"/>
        <s v="CUST_02516"/>
        <s v="CUST_08280"/>
        <s v="CUST_01115"/>
        <s v="CUST_04923"/>
        <s v="CUST_04450"/>
        <s v="CUST_07842"/>
        <s v="CUST_04658"/>
        <s v="CUST_04965"/>
        <s v="CUST_11716"/>
        <s v="CUST_09117"/>
        <s v="CUST_11472"/>
        <s v="CUST_02386"/>
        <s v="CUST_09186"/>
        <s v="CUST_04776"/>
        <s v="CUST_01362"/>
        <s v="CUST_10018"/>
        <s v="CUST_11683"/>
        <s v="CUST_07404"/>
        <s v="CUST_07566"/>
        <s v="CUST_05744"/>
        <s v="CUST_00458"/>
        <s v="CUST_06729"/>
        <s v="CUST_01907"/>
        <s v="CUST_01430"/>
        <s v="CUST_11118"/>
        <s v="CUST_02120"/>
        <s v="CUST_06605"/>
        <s v="CUST_11813"/>
        <s v="CUST_07572"/>
        <s v="CUST_11632"/>
        <s v="CUST_12000"/>
        <s v="CUST_00301"/>
        <s v="CUST_04751"/>
        <s v="CUST_09204"/>
        <s v="CUST_01077"/>
        <s v="CUST_01215"/>
        <s v="CUST_09375"/>
        <s v="CUST_00365"/>
        <s v="CUST_01142"/>
        <s v="CUST_09841"/>
        <s v="CUST_00369"/>
        <s v="CUST_04111"/>
        <s v="CUST_07412"/>
        <s v="CUST_07960"/>
        <s v="CUST_06914"/>
        <s v="CUST_03279"/>
        <s v="CUST_08452"/>
        <s v="CUST_01109"/>
        <s v="CUST_03226"/>
        <s v="CUST_02657"/>
        <s v="CUST_10834"/>
        <s v="CUST_01098"/>
        <s v="CUST_04432"/>
        <s v="CUST_10663"/>
        <s v="CUST_10548"/>
        <s v="CUST_02434"/>
        <s v="CUST_03400"/>
        <s v="CUST_11914"/>
        <s v="CUST_03421"/>
        <s v="CUST_09018"/>
        <s v="CUST_00556"/>
        <s v="CUST_11052"/>
        <s v="CUST_02773"/>
        <s v="CUST_03997"/>
        <s v="CUST_09850"/>
        <s v="CUST_11031"/>
        <s v="CUST_02683"/>
        <s v="CUST_05935"/>
        <s v="CUST_07658"/>
        <s v="CUST_05710"/>
        <s v="CUST_04727"/>
        <s v="CUST_04815"/>
        <s v="CUST_00126"/>
        <s v="CUST_04760"/>
        <s v="CUST_05506"/>
        <s v="CUST_10337"/>
        <s v="CUST_04114"/>
        <s v="CUST_03435"/>
        <s v="CUST_04075"/>
        <s v="CUST_08225"/>
        <s v="CUST_00600"/>
        <s v="CUST_11917"/>
        <s v="CUST_01382"/>
        <s v="CUST_08124"/>
        <s v="CUST_05869"/>
        <s v="CUST_03069"/>
        <s v="CUST_11466"/>
        <s v="CUST_01272"/>
        <s v="CUST_04998"/>
        <s v="CUST_04418"/>
        <s v="CUST_08188"/>
        <s v="CUST_07495"/>
        <s v="CUST_04155"/>
        <s v="CUST_00450"/>
        <s v="CUST_09364"/>
        <s v="CUST_10825"/>
        <s v="CUST_07272"/>
        <s v="CUST_04883"/>
        <s v="CUST_05272"/>
        <s v="CUST_07011"/>
        <s v="CUST_00789"/>
        <s v="CUST_02678"/>
        <s v="CUST_10544"/>
        <s v="CUST_09148"/>
        <s v="CUST_02976"/>
        <s v="CUST_06692"/>
        <s v="CUST_11096"/>
        <s v="CUST_10202"/>
        <s v="CUST_00493"/>
        <s v="CUST_06955"/>
        <s v="CUST_02020"/>
        <s v="CUST_00339"/>
        <s v="CUST_06257"/>
        <s v="CUST_09902"/>
        <s v="CUST_03765"/>
        <s v="CUST_06218"/>
        <s v="CUST_05403"/>
        <s v="CUST_11581"/>
        <s v="CUST_05188"/>
        <s v="CUST_02492"/>
        <s v="CUST_00688"/>
        <s v="CUST_07089"/>
        <s v="CUST_11857"/>
        <s v="CUST_04370"/>
        <s v="CUST_02311"/>
        <s v="CUST_03199"/>
        <s v="CUST_02753"/>
        <s v="CUST_00884"/>
        <s v="CUST_02624"/>
        <s v="CUST_01816"/>
        <s v="CUST_08742"/>
        <s v="CUST_02313"/>
        <s v="CUST_10844"/>
        <s v="CUST_03825"/>
        <s v="CUST_07844"/>
        <s v="CUST_04198"/>
        <s v="CUST_08719"/>
        <s v="CUST_00273"/>
        <s v="CUST_05375"/>
        <s v="CUST_02822"/>
        <s v="CUST_04803"/>
        <s v="CUST_07170"/>
        <s v="CUST_09238"/>
        <s v="CUST_11724"/>
        <s v="CUST_10552"/>
        <s v="CUST_07550"/>
        <s v="CUST_04250"/>
        <s v="CUST_02024"/>
        <s v="CUST_00750"/>
        <s v="CUST_07416"/>
        <s v="CUST_09221"/>
        <s v="CUST_06807"/>
        <s v="CUST_05569"/>
        <s v="CUST_06125"/>
        <s v="CUST_06706"/>
        <s v="CUST_10372"/>
        <s v="CUST_05691"/>
        <s v="CUST_01194"/>
        <s v="CUST_02843"/>
        <s v="CUST_01530"/>
        <s v="CUST_03040"/>
        <s v="CUST_08781"/>
        <s v="CUST_11004"/>
        <s v="CUST_09183"/>
        <s v="CUST_01174"/>
        <s v="CUST_04237"/>
        <s v="CUST_02819"/>
        <s v="CUST_04101"/>
        <s v="CUST_09575"/>
        <s v="CUST_09164"/>
        <s v="CUST_00960"/>
        <s v="CUST_04213"/>
        <s v="CUST_08644"/>
        <s v="CUST_04550"/>
        <s v="CUST_07407"/>
        <s v="CUST_02398"/>
        <s v="CUST_01875"/>
        <s v="CUST_04357"/>
        <s v="CUST_10623"/>
        <s v="CUST_00645"/>
        <s v="CUST_05295"/>
        <s v="CUST_06486"/>
        <s v="CUST_00553"/>
        <s v="CUST_05414"/>
        <s v="CUST_02719"/>
        <s v="CUST_01504"/>
        <s v="CUST_11843"/>
        <s v="CUST_11766"/>
        <s v="CUST_03295"/>
        <s v="CUST_10641"/>
        <s v="CUST_07252"/>
        <s v="CUST_09500"/>
        <s v="CUST_09429"/>
        <s v="CUST_09611"/>
        <s v="CUST_08206"/>
        <s v="CUST_01760"/>
        <s v="CUST_07282"/>
        <s v="CUST_09423"/>
        <s v="CUST_10568"/>
        <s v="CUST_01143"/>
        <s v="CUST_10323"/>
        <s v="CUST_07795"/>
        <s v="CUST_08470"/>
        <s v="CUST_05860"/>
        <s v="CUST_04295"/>
        <s v="CUST_10967"/>
        <s v="CUST_02762"/>
        <s v="CUST_09728"/>
        <s v="CUST_04032"/>
        <s v="CUST_04170"/>
        <s v="CUST_09712"/>
        <s v="CUST_00209"/>
        <s v="CUST_07425"/>
        <s v="CUST_01528"/>
        <s v="CUST_00976"/>
        <s v="CUST_02898"/>
        <s v="CUST_02926"/>
        <s v="CUST_08557"/>
        <s v="CUST_03100"/>
        <s v="CUST_02022"/>
        <s v="CUST_06188"/>
        <s v="CUST_01252"/>
        <s v="CUST_05453"/>
        <s v="CUST_01135"/>
        <s v="CUST_07093"/>
        <s v="CUST_05412"/>
        <s v="CUST_09262"/>
        <s v="CUST_11793"/>
        <s v="CUST_11203"/>
        <s v="CUST_02164"/>
        <s v="CUST_07192"/>
        <s v="CUST_00975"/>
        <s v="CUST_05597"/>
        <s v="CUST_03221"/>
        <s v="CUST_09099"/>
        <s v="CUST_00489"/>
        <s v="CUST_09477"/>
        <s v="CUST_03357"/>
        <s v="CUST_10324"/>
        <s v="CUST_04061"/>
        <s v="CUST_05690"/>
        <s v="CUST_06244"/>
        <s v="CUST_05938"/>
        <s v="CUST_06679"/>
        <s v="CUST_03218"/>
        <s v="CUST_11631"/>
        <s v="CUST_05459"/>
        <s v="CUST_08075"/>
        <s v="CUST_05290"/>
        <s v="CUST_00672"/>
        <s v="CUST_08430"/>
        <s v="CUST_07847"/>
        <s v="CUST_07047"/>
        <s v="CUST_01400"/>
        <s v="CUST_03094"/>
        <s v="CUST_11760"/>
        <s v="CUST_11425"/>
        <s v="CUST_11714"/>
        <s v="CUST_02374"/>
        <s v="CUST_05164"/>
        <s v="CUST_11020"/>
        <s v="CUST_03058"/>
        <s v="CUST_06567"/>
        <s v="CUST_07987"/>
        <s v="CUST_04892"/>
        <s v="CUST_08058"/>
        <s v="CUST_02384"/>
        <s v="CUST_02171"/>
        <s v="CUST_04320"/>
        <s v="CUST_08156"/>
        <s v="CUST_04147"/>
        <s v="CUST_02972"/>
        <s v="CUST_07636"/>
        <s v="CUST_06988"/>
        <s v="CUST_11700"/>
        <s v="CUST_11296"/>
        <s v="CUST_08958"/>
        <s v="CUST_06981"/>
        <s v="CUST_09218"/>
        <s v="CUST_09173"/>
        <s v="CUST_09843"/>
        <s v="CUST_00854"/>
        <s v="CUST_08358"/>
        <s v="CUST_08507"/>
        <s v="CUST_05005"/>
        <s v="CUST_00497"/>
        <s v="CUST_11799"/>
        <s v="CUST_03233"/>
        <s v="CUST_01001"/>
        <s v="CUST_08753"/>
        <s v="CUST_00874"/>
        <s v="CUST_05884"/>
        <s v="CUST_11924"/>
        <s v="CUST_02548"/>
        <s v="CUST_03810"/>
        <s v="CUST_09057"/>
        <s v="CUST_01805"/>
        <s v="CUST_11392"/>
        <s v="CUST_11872"/>
        <s v="CUST_00537"/>
        <s v="CUST_08755"/>
        <s v="CUST_02244"/>
        <s v="CUST_04757"/>
        <s v="CUST_07421"/>
        <s v="CUST_00201"/>
        <s v="CUST_05223"/>
        <s v="CUST_04684"/>
        <s v="CUST_06416"/>
        <s v="CUST_00082"/>
        <s v="CUST_10052"/>
        <s v="CUST_11064"/>
        <s v="CUST_07130"/>
        <s v="CUST_05247"/>
        <s v="CUST_03476"/>
        <s v="CUST_01383"/>
        <s v="CUST_09693"/>
        <s v="CUST_10611"/>
        <s v="CUST_00091"/>
        <s v="CUST_02124"/>
        <s v="CUST_11116"/>
        <s v="CUST_09465"/>
        <s v="CUST_03721"/>
        <s v="CUST_04725"/>
        <s v="CUST_02849"/>
        <s v="CUST_10987"/>
        <s v="CUST_11615"/>
        <s v="CUST_07563"/>
        <s v="CUST_03284"/>
        <s v="CUST_08894"/>
        <s v="CUST_08230"/>
        <s v="CUST_05163"/>
        <s v="CUST_01481"/>
        <s v="CUST_11809"/>
        <s v="CUST_11135"/>
        <s v="CUST_09720"/>
        <s v="CUST_03332"/>
        <s v="CUST_00367"/>
        <s v="CUST_07519"/>
        <s v="CUST_10114"/>
        <s v="CUST_08442"/>
        <s v="CUST_01543"/>
        <s v="CUST_03326"/>
        <s v="CUST_07132"/>
        <s v="CUST_11095"/>
        <s v="CUST_05591"/>
        <s v="CUST_11687"/>
        <s v="CUST_07406"/>
        <s v="CUST_03545"/>
        <s v="CUST_06403"/>
        <s v="CUST_07580"/>
        <s v="CUST_11185"/>
        <s v="CUST_02256"/>
        <s v="CUST_05832"/>
        <s v="CUST_05399"/>
        <s v="CUST_03728"/>
        <s v="CUST_03669"/>
        <s v="CUST_08592"/>
        <s v="CUST_09945"/>
        <s v="CUST_06938"/>
        <s v="CUST_05704"/>
        <s v="CUST_08836"/>
        <s v="CUST_01864"/>
        <s v="CUST_11286"/>
        <s v="CUST_10214"/>
        <s v="CUST_11902"/>
        <s v="CUST_01337"/>
        <s v="CUST_03968"/>
        <s v="CUST_07823"/>
        <s v="CUST_08499"/>
        <s v="CUST_06086"/>
        <s v="CUST_04296"/>
        <s v="CUST_04925"/>
        <s v="CUST_05428"/>
        <s v="CUST_04824"/>
        <s v="CUST_02300"/>
        <s v="CUST_08623"/>
        <s v="CUST_00673"/>
        <s v="CUST_08142"/>
        <s v="CUST_08797"/>
        <s v="CUST_11045"/>
        <s v="CUST_03777"/>
        <s v="CUST_03592"/>
        <s v="CUST_08131"/>
        <s v="CUST_05344"/>
        <s v="CUST_10744"/>
        <s v="CUST_06875"/>
        <s v="CUST_00325"/>
        <s v="CUST_04177"/>
        <s v="CUST_05600"/>
        <s v="CUST_08361"/>
        <s v="CUST_10166"/>
        <s v="CUST_04641"/>
        <s v="CUST_08496"/>
        <s v="CUST_04984"/>
        <s v="CUST_05681"/>
        <s v="CUST_02450"/>
        <s v="CUST_10612"/>
        <s v="CUST_08885"/>
        <s v="CUST_08207"/>
        <s v="CUST_09197"/>
        <s v="CUST_08805"/>
        <s v="CUST_02777"/>
        <s v="CUST_11046"/>
        <s v="CUST_04796"/>
        <s v="CUST_08350"/>
        <s v="CUST_06789"/>
        <s v="CUST_08951"/>
        <s v="CUST_04947"/>
        <s v="CUST_11850"/>
        <s v="CUST_04659"/>
        <s v="CUST_04770"/>
        <s v="CUST_09557"/>
        <s v="CUST_11204"/>
        <s v="CUST_01130"/>
        <s v="CUST_07872"/>
        <s v="CUST_11299"/>
        <s v="CUST_03758"/>
        <s v="CUST_09870"/>
        <s v="CUST_03925"/>
        <s v="CUST_05365"/>
        <s v="CUST_01291"/>
        <s v="CUST_01369"/>
        <s v="CUST_09251"/>
        <s v="CUST_08236"/>
        <s v="CUST_09093"/>
        <s v="CUST_08334"/>
        <s v="CUST_10409"/>
        <s v="CUST_00155"/>
        <s v="CUST_11512"/>
        <s v="CUST_07712"/>
        <s v="CUST_05185"/>
        <s v="CUST_11312"/>
        <s v="CUST_00184"/>
        <s v="CUST_01967"/>
        <s v="CUST_07846"/>
        <s v="CUST_03057"/>
        <s v="CUST_04109"/>
        <s v="CUST_04444"/>
        <s v="CUST_00418"/>
        <s v="CUST_08030"/>
        <s v="CUST_11261"/>
        <s v="CUST_04441"/>
        <s v="CUST_05916"/>
        <s v="CUST_09979"/>
        <s v="CUST_10506"/>
        <s v="CUST_08054"/>
        <s v="CUST_01804"/>
        <s v="CUST_09165"/>
        <s v="CUST_09748"/>
        <s v="CUST_01623"/>
        <s v="CUST_04730"/>
        <s v="CUST_02935"/>
        <s v="CUST_09674"/>
        <s v="CUST_02310"/>
        <s v="CUST_09032"/>
        <s v="CUST_00457"/>
        <s v="CUST_00166"/>
        <s v="CUST_04021"/>
        <s v="CUST_00472"/>
        <s v="CUST_07121"/>
        <s v="CUST_05606"/>
        <s v="CUST_04682"/>
        <s v="CUST_05420"/>
        <s v="CUST_11722"/>
        <s v="CUST_03143"/>
        <s v="CUST_08574"/>
        <s v="CUST_02219"/>
        <s v="CUST_05555"/>
        <s v="CUST_09600"/>
        <s v="CUST_06928"/>
        <s v="CUST_06402"/>
        <s v="CUST_03883"/>
        <s v="CUST_08637"/>
        <s v="CUST_10637"/>
        <s v="CUST_00231"/>
        <s v="CUST_02248"/>
        <s v="CUST_07997"/>
        <s v="CUST_06350"/>
        <s v="CUST_08248"/>
        <s v="CUST_00375"/>
        <s v="CUST_05975"/>
        <s v="CUST_09235"/>
        <s v="CUST_06370"/>
        <s v="CUST_11342"/>
        <s v="CUST_04361"/>
        <s v="CUST_05515"/>
        <s v="CUST_11401"/>
        <s v="CUST_03846"/>
        <s v="CUST_11684"/>
        <s v="CUST_08581"/>
        <s v="CUST_11540"/>
        <s v="CUST_00388"/>
        <s v="CUST_04558"/>
        <s v="CUST_03521"/>
        <s v="CUST_07965"/>
        <s v="CUST_08078"/>
        <s v="CUST_07954"/>
        <s v="CUST_02618"/>
        <s v="CUST_03364"/>
        <s v="CUST_09620"/>
        <s v="CUST_07178"/>
        <s v="CUST_08327"/>
        <s v="CUST_09137"/>
        <s v="CUST_11993"/>
        <s v="CUST_11775"/>
        <s v="CUST_10454"/>
        <s v="CUST_03352"/>
        <s v="CUST_02005"/>
        <s v="CUST_03310"/>
        <s v="CUST_02781"/>
        <s v="CUST_07645"/>
        <s v="CUST_07632"/>
        <s v="CUST_00584"/>
        <s v="CUST_10912"/>
        <s v="CUST_07975"/>
        <s v="CUST_09939"/>
        <s v="CUST_05264"/>
        <s v="CUST_03350"/>
        <s v="CUST_08324"/>
        <s v="CUST_02467"/>
        <s v="CUST_10837"/>
        <s v="CUST_09747"/>
        <s v="CUST_02296"/>
        <s v="CUST_06633"/>
        <s v="CUST_08106"/>
        <s v="CUST_05015"/>
        <s v="CUST_11032"/>
        <s v="CUST_00916"/>
        <s v="CUST_06242"/>
        <s v="CUST_08251"/>
        <s v="CUST_02096"/>
        <s v="CUST_06186"/>
        <s v="CUST_11213"/>
        <s v="CUST_04157"/>
        <s v="CUST_07650"/>
        <s v="CUST_04846"/>
        <s v="CUST_05551"/>
        <s v="CUST_09989"/>
        <s v="CUST_07066"/>
        <s v="CUST_01615"/>
        <s v="CUST_05788"/>
        <s v="CUST_11853"/>
        <s v="CUST_11569"/>
        <s v="CUST_08268"/>
        <s v="CUST_06480"/>
        <s v="CUST_03334"/>
        <s v="CUST_10377"/>
        <s v="CUST_07974"/>
        <s v="CUST_10478"/>
        <s v="CUST_10607"/>
        <s v="CUST_11987"/>
        <s v="CUST_03353"/>
        <s v="CUST_09283"/>
        <s v="CUST_03822"/>
        <s v="CUST_11531"/>
        <s v="CUST_09873"/>
        <s v="CUST_04199"/>
        <s v="CUST_01270"/>
        <s v="CUST_09927"/>
        <s v="CUST_00619"/>
        <s v="CUST_08955"/>
        <s v="CUST_04171"/>
        <s v="CUST_02812"/>
        <s v="CUST_11508"/>
        <s v="CUST_08426"/>
        <s v="CUST_00669"/>
        <s v="CUST_08807"/>
        <s v="CUST_06303"/>
        <s v="CUST_06805"/>
        <s v="CUST_09582"/>
        <s v="CUST_08842"/>
        <s v="CUST_05926"/>
        <s v="CUST_04080"/>
        <s v="CUST_06121"/>
        <s v="CUST_07532"/>
        <s v="CUST_02045"/>
        <s v="CUST_02104"/>
        <s v="CUST_02147"/>
        <s v="CUST_02023"/>
        <s v="CUST_07586"/>
        <s v="CUST_03502"/>
        <s v="CUST_10763"/>
        <s v="CUST_01863"/>
        <s v="CUST_11888"/>
        <s v="CUST_02013"/>
        <s v="CUST_03820"/>
        <s v="CUST_11506"/>
        <s v="CUST_09581"/>
        <s v="CUST_08531"/>
        <s v="CUST_05102"/>
        <s v="CUST_01862"/>
        <s v="CUST_08227"/>
        <s v="CUST_11763"/>
        <s v="CUST_10358"/>
        <s v="CUST_11597"/>
        <s v="CUST_03367"/>
        <s v="CUST_01782"/>
        <s v="CUST_08504"/>
        <s v="CUST_06617"/>
        <s v="CUST_00313"/>
        <s v="CUST_03011"/>
        <s v="CUST_10131"/>
        <s v="CUST_08039"/>
        <s v="CUST_04647"/>
        <s v="CUST_04347"/>
        <s v="CUST_02979"/>
        <s v="CUST_10023"/>
        <s v="CUST_07675"/>
        <s v="CUST_05366"/>
        <s v="CUST_06908"/>
        <s v="CUST_06284"/>
        <s v="CUST_01896"/>
        <s v="CUST_04759"/>
        <s v="CUST_01835"/>
        <s v="CUST_07967"/>
        <s v="CUST_08847"/>
        <s v="CUST_00219"/>
        <s v="CUST_04952"/>
        <s v="CUST_11890"/>
        <s v="CUST_00042"/>
        <s v="CUST_03646"/>
        <s v="CUST_09431"/>
        <s v="CUST_03520"/>
        <s v="CUST_05749"/>
        <s v="CUST_01955"/>
        <s v="CUST_07944"/>
        <s v="CUST_05054"/>
        <s v="CUST_01571"/>
        <s v="CUST_06101"/>
        <s v="CUST_02897"/>
        <s v="CUST_08293"/>
        <s v="CUST_07652"/>
        <s v="CUST_08205"/>
        <s v="CUST_03141"/>
        <s v="CUST_04240"/>
        <s v="CUST_06241"/>
        <s v="CUST_09075"/>
        <s v="CUST_07751"/>
        <s v="CUST_03117"/>
        <s v="CUST_05655"/>
        <s v="CUST_06848"/>
        <s v="CUST_09959"/>
        <s v="CUST_07909"/>
        <s v="CUST_05114"/>
        <s v="CUST_08214"/>
        <s v="CUST_03482"/>
        <s v="CUST_01719"/>
        <s v="CUST_05139"/>
        <s v="CUST_03504"/>
        <s v="CUST_09864"/>
        <s v="CUST_05137"/>
        <s v="CUST_03191"/>
        <s v="CUST_07462"/>
        <s v="CUST_09591"/>
        <s v="CUST_08446"/>
        <s v="CUST_11121"/>
        <s v="CUST_01390"/>
        <s v="CUST_02191"/>
        <s v="CUST_07484"/>
        <s v="CUST_00707"/>
        <s v="CUST_11073"/>
        <s v="CUST_09547"/>
        <s v="CUST_02795"/>
        <s v="CUST_04927"/>
        <s v="CUST_07889"/>
        <s v="CUST_05454"/>
        <s v="CUST_06740"/>
        <s v="CUST_08945"/>
        <s v="CUST_08200"/>
        <s v="CUST_10502"/>
        <s v="CUST_02066"/>
        <s v="CUST_08100"/>
        <s v="CUST_07871"/>
        <s v="CUST_07387"/>
        <s v="CUST_04294"/>
        <s v="CUST_11707"/>
        <s v="CUST_03436"/>
        <s v="CUST_06551"/>
        <s v="CUST_08566"/>
        <s v="CUST_06730"/>
        <s v="CUST_05207"/>
        <s v="CUST_11794"/>
        <s v="CUST_08092"/>
        <s v="CUST_08387"/>
        <s v="CUST_07090"/>
        <s v="CUST_10815"/>
        <s v="CUST_06865"/>
        <s v="CUST_10839"/>
        <s v="CUST_00270"/>
        <s v="CUST_06211"/>
        <s v="CUST_08266"/>
        <s v="CUST_04762"/>
        <s v="CUST_00311"/>
        <s v="CUST_10592"/>
        <s v="CUST_07357"/>
        <s v="CUST_08976"/>
        <s v="CUST_08943"/>
        <s v="CUST_10649"/>
        <s v="CUST_07263"/>
        <s v="CUST_06357"/>
        <s v="CUST_04406"/>
        <s v="CUST_11651"/>
        <s v="CUST_04039"/>
        <s v="CUST_11479"/>
        <s v="CUST_06411"/>
        <s v="CUST_02232"/>
        <s v="CUST_00146"/>
        <s v="CUST_08338"/>
        <s v="CUST_01840"/>
        <s v="CUST_05260"/>
        <s v="CUST_11570"/>
        <s v="CUST_00640"/>
        <s v="CUST_02470"/>
        <s v="CUST_06885"/>
        <s v="CUST_04805"/>
        <s v="CUST_07911"/>
        <s v="CUST_03499"/>
        <s v="CUST_05314"/>
        <s v="CUST_02806"/>
        <s v="CUST_07900"/>
        <s v="CUST_07402"/>
        <s v="CUST_08056"/>
        <s v="CUST_01022"/>
        <s v="CUST_00704"/>
        <s v="CUST_04637"/>
        <s v="CUST_03956"/>
        <s v="CUST_09838"/>
        <s v="CUST_07885"/>
        <s v="CUST_11572"/>
        <s v="CUST_03077"/>
        <s v="CUST_01076"/>
        <s v="CUST_09633"/>
        <s v="CUST_11527"/>
        <s v="CUST_08081"/>
        <s v="CUST_02234"/>
        <s v="CUST_06193"/>
        <s v="CUST_00364"/>
        <s v="CUST_00387"/>
        <s v="CUST_01311"/>
        <s v="CUST_06746"/>
        <s v="CUST_06080"/>
        <s v="CUST_10331"/>
        <s v="CUST_00796"/>
        <s v="CUST_04890"/>
        <s v="CUST_10036"/>
        <s v="CUST_05273"/>
        <s v="CUST_06380"/>
        <s v="CUST_02999"/>
        <s v="CUST_07171"/>
        <s v="CUST_08184"/>
        <s v="CUST_06305"/>
        <s v="CUST_11613"/>
        <s v="CUST_02357"/>
        <s v="CUST_04498"/>
        <s v="CUST_04683"/>
        <s v="CUST_04344"/>
        <s v="CUST_07128"/>
        <s v="CUST_00401"/>
        <s v="CUST_00582"/>
        <s v="CUST_10725"/>
        <s v="CUST_09054"/>
        <s v="CUST_05607"/>
        <s v="CUST_03926"/>
        <s v="CUST_05199"/>
        <s v="CUST_03795"/>
        <s v="CUST_04387"/>
        <s v="CUST_00742"/>
        <s v="CUST_05630"/>
        <s v="CUST_04079"/>
        <s v="CUST_04605"/>
        <s v="CUST_02360"/>
        <s v="CUST_01651"/>
        <s v="CUST_01099"/>
        <s v="CUST_01921"/>
        <s v="CUST_06574"/>
        <s v="CUST_07938"/>
        <s v="CUST_08455"/>
        <s v="CUST_02494"/>
        <s v="CUST_00256"/>
        <s v="CUST_04837"/>
        <s v="CUST_04333"/>
        <s v="CUST_07175"/>
        <s v="CUST_02317"/>
        <s v="CUST_06103"/>
        <s v="CUST_01080"/>
        <s v="CUST_00417"/>
        <s v="CUST_08821"/>
        <s v="CUST_04481"/>
        <s v="CUST_10176"/>
        <s v="CUST_08933"/>
        <s v="CUST_10928"/>
        <s v="CUST_03171"/>
        <s v="CUST_07138"/>
        <s v="CUST_08185"/>
        <s v="CUST_10673"/>
        <s v="CUST_01046"/>
        <s v="CUST_04529"/>
        <s v="CUST_02705"/>
        <s v="CUST_00193"/>
        <s v="CUST_06923"/>
        <s v="CUST_05107"/>
        <s v="CUST_04194"/>
        <s v="CUST_01028"/>
        <s v="CUST_11744"/>
        <s v="CUST_09152"/>
        <s v="CUST_06930"/>
        <s v="CUST_09877"/>
        <s v="CUST_05239"/>
        <s v="CUST_10135"/>
        <s v="CUST_02631"/>
        <s v="CUST_03498"/>
        <s v="CUST_00174"/>
        <s v="CUST_11943"/>
        <s v="CUST_10019"/>
        <s v="CUST_07735"/>
        <s v="CUST_05296"/>
        <s v="CUST_09446"/>
        <s v="CUST_10292"/>
        <s v="CUST_03038"/>
        <s v="CUST_08768"/>
        <s v="CUST_00303"/>
        <s v="CUST_01187"/>
        <s v="CUST_03902"/>
        <s v="CUST_06425"/>
        <s v="CUST_07921"/>
        <s v="CUST_06358"/>
        <s v="CUST_07579"/>
        <s v="CUST_07972"/>
        <s v="CUST_02732"/>
        <s v="CUST_08997"/>
        <s v="CUST_06925"/>
        <s v="CUST_08889"/>
        <s v="CUST_08621"/>
        <s v="CUST_01269"/>
        <s v="CUST_03277"/>
        <s v="CUST_10991"/>
        <s v="CUST_00952"/>
        <s v="CUST_02754"/>
        <s v="CUST_11400"/>
        <s v="CUST_05266"/>
        <s v="CUST_10562"/>
        <s v="CUST_04374"/>
        <s v="CUST_05702"/>
        <s v="CUST_01848"/>
        <s v="CUST_10288"/>
        <s v="CUST_05792"/>
        <s v="CUST_09439"/>
        <s v="CUST_09853"/>
        <s v="CUST_09275"/>
        <s v="CUST_10997"/>
        <s v="CUST_09636"/>
        <s v="CUST_06961"/>
        <s v="CUST_04460"/>
        <s v="CUST_07126"/>
        <s v="CUST_05991"/>
        <s v="CUST_08349"/>
        <s v="CUST_05443"/>
        <s v="CUST_02267"/>
        <s v="CUST_00057"/>
        <s v="CUST_06975"/>
        <s v="CUST_05544"/>
        <s v="CUST_07603"/>
        <s v="CUST_04402"/>
        <s v="CUST_02146"/>
        <s v="CUST_01950"/>
        <s v="CUST_08154"/>
        <s v="CUST_07056"/>
        <s v="CUST_07173"/>
        <s v="CUST_11385"/>
        <s v="CUST_04373"/>
        <s v="CUST_01871"/>
        <s v="CUST_04800"/>
        <s v="CUST_11468"/>
        <s v="CUST_04059"/>
        <s v="CUST_11612"/>
        <s v="CUST_08787"/>
        <s v="CUST_10980"/>
        <s v="CUST_03754"/>
        <s v="CUST_02447"/>
        <s v="CUST_08926"/>
        <s v="CUST_02527"/>
        <s v="CUST_00149"/>
        <s v="CUST_07034"/>
        <s v="CUST_03530"/>
        <s v="CUST_07621"/>
        <s v="CUST_11803"/>
        <s v="CUST_00656"/>
        <s v="CUST_07604"/>
        <s v="CUST_02649"/>
        <s v="CUST_00261"/>
        <s v="CUST_06130"/>
        <s v="CUST_00108"/>
        <s v="CUST_08825"/>
        <s v="CUST_11601"/>
        <s v="CUST_08376"/>
        <s v="CUST_06612"/>
        <s v="CUST_07606"/>
        <s v="CUST_07308"/>
        <s v="CUST_07515"/>
        <s v="CUST_06460"/>
        <s v="CUST_03200"/>
        <s v="CUST_02704"/>
        <s v="CUST_07294"/>
        <s v="CUST_05901"/>
        <s v="CUST_00383"/>
        <s v="CUST_10998"/>
        <s v="CUST_04318"/>
        <s v="CUST_08343"/>
        <s v="CUST_07074"/>
        <s v="CUST_06871"/>
        <s v="CUST_10919"/>
        <s v="CUST_08910"/>
        <s v="CUST_10174"/>
        <s v="CUST_09696"/>
        <s v="CUST_04282"/>
        <s v="CUST_01574"/>
        <s v="CUST_02040"/>
        <s v="CUST_09573"/>
        <s v="CUST_03019"/>
        <s v="CUST_11147"/>
        <s v="CUST_04304"/>
        <s v="CUST_00629"/>
        <s v="CUST_05435"/>
        <s v="CUST_03627"/>
        <s v="CUST_02112"/>
        <s v="CUST_10226"/>
        <s v="CUST_08229"/>
        <s v="CUST_08233"/>
        <s v="CUST_08441"/>
        <s v="CUST_06022"/>
        <s v="CUST_01514"/>
        <s v="CUST_09276"/>
        <s v="CUST_10904"/>
        <s v="CUST_09725"/>
        <s v="CUST_05689"/>
        <s v="CUST_07080"/>
        <s v="CUST_10283"/>
        <s v="CUST_09363"/>
        <s v="CUST_09121"/>
        <s v="CUST_09382"/>
        <s v="CUST_01895"/>
        <s v="CUST_05045"/>
        <s v="CUST_08962"/>
        <s v="CUST_07458"/>
        <s v="CUST_09956"/>
        <s v="CUST_02321"/>
        <s v="CUST_10252"/>
        <s v="CUST_06015"/>
        <s v="CUST_09154"/>
        <s v="CUST_08930"/>
        <s v="CUST_07158"/>
        <s v="CUST_05378"/>
        <s v="CUST_06539"/>
        <s v="CUST_04202"/>
        <s v="CUST_05660"/>
        <s v="CUST_04733"/>
        <s v="CUST_05370"/>
        <s v="CUST_04566"/>
        <s v="CUST_07718"/>
        <s v="CUST_09594"/>
        <s v="CUST_10009"/>
        <s v="CUST_09089"/>
        <s v="CUST_06619"/>
        <s v="CUST_02203"/>
        <s v="CUST_09645"/>
        <s v="CUST_02945"/>
        <s v="CUST_01193"/>
        <s v="CUST_03828"/>
        <s v="CUST_03756"/>
        <s v="CUST_00519"/>
        <s v="CUST_08377"/>
        <s v="CUST_00249"/>
        <s v="CUST_00023"/>
        <s v="CUST_11674"/>
        <s v="CUST_09796"/>
        <s v="CUST_03808"/>
        <s v="CUST_03788"/>
        <s v="CUST_06570"/>
        <s v="CUST_04542"/>
        <s v="CUST_04212"/>
        <s v="CUST_05097"/>
        <s v="CUST_05096"/>
        <s v="CUST_08702"/>
        <s v="CUST_00528"/>
        <s v="CUST_00601"/>
        <s v="CUST_11464"/>
        <s v="CUST_10378"/>
        <s v="CUST_09981"/>
        <s v="CUST_05933"/>
        <s v="CUST_09574"/>
        <s v="CUST_11222"/>
        <s v="CUST_08617"/>
        <s v="CUST_08275"/>
        <s v="CUST_07327"/>
        <s v="CUST_10398"/>
        <s v="CUST_08877"/>
        <s v="CUST_03632"/>
        <s v="CUST_05254"/>
        <s v="CUST_05383"/>
        <s v="CUST_01741"/>
        <s v="CUST_07087"/>
        <s v="CUST_09107"/>
        <s v="CUST_07101"/>
        <s v="CUST_06699"/>
        <s v="CUST_05331"/>
        <s v="CUST_09376"/>
        <s v="CUST_11451"/>
        <s v="CUST_01275"/>
        <s v="CUST_06926"/>
        <s v="CUST_03865"/>
        <s v="CUST_00459"/>
        <s v="CUST_06772"/>
        <s v="CUST_10616"/>
        <s v="CUST_10182"/>
        <s v="CUST_10915"/>
        <s v="CUST_08283"/>
        <s v="CUST_09876"/>
        <s v="CUST_07854"/>
        <s v="CUST_00255"/>
        <s v="CUST_07544"/>
        <s v="CUST_02247"/>
        <s v="CUST_07671"/>
        <s v="CUST_05741"/>
        <s v="CUST_09256"/>
        <s v="CUST_11584"/>
        <s v="CUST_08859"/>
        <s v="CUST_06128"/>
        <s v="CUST_03010"/>
        <s v="CUST_09584"/>
        <s v="CUST_08764"/>
        <s v="CUST_06368"/>
        <s v="CUST_07664"/>
        <s v="CUST_06686"/>
        <s v="CUST_07057"/>
        <s v="CUST_10197"/>
        <s v="CUST_09422"/>
        <s v="CUST_02774"/>
        <s v="CUST_08684"/>
        <s v="CUST_01050"/>
        <s v="CUST_03167"/>
        <s v="CUST_07094"/>
        <s v="CUST_07015"/>
        <s v="CUST_05931"/>
        <s v="CUST_08171"/>
        <s v="CUST_00730"/>
        <s v="CUST_11966"/>
        <s v="CUST_03036"/>
        <s v="CUST_01404"/>
        <s v="CUST_10807"/>
        <s v="CUST_06235"/>
        <s v="CUST_05693"/>
        <s v="CUST_04008"/>
        <s v="CUST_01716"/>
        <s v="CUST_05025"/>
        <s v="CUST_11254"/>
        <s v="CUST_04575"/>
        <s v="CUST_11110"/>
        <s v="CUST_11161"/>
        <s v="CUST_09211"/>
        <s v="CUST_10719"/>
        <s v="CUST_10889"/>
        <s v="CUST_00393"/>
        <s v="CUST_04179"/>
        <s v="CUST_07796"/>
        <s v="CUST_07851"/>
        <s v="CUST_08589"/>
        <s v="CUST_09678"/>
        <s v="CUST_04949"/>
        <s v="CUST_11988"/>
        <s v="CUST_03089"/>
        <s v="CUST_00946"/>
        <s v="CUST_02942"/>
        <s v="CUST_03413"/>
        <s v="CUST_10000"/>
        <s v="CUST_11388"/>
        <s v="CUST_01121"/>
        <s v="CUST_04299"/>
        <s v="CUST_04771"/>
        <s v="CUST_11595"/>
        <s v="CUST_07991"/>
        <s v="CUST_08843"/>
        <s v="CUST_10250"/>
        <s v="CUST_08210"/>
        <s v="CUST_05471"/>
        <s v="CUST_06164"/>
        <s v="CUST_09182"/>
        <s v="CUST_05964"/>
        <s v="CUST_01257"/>
        <s v="CUST_07164"/>
        <s v="CUST_02636"/>
        <s v="CUST_00955"/>
        <s v="CUST_10984"/>
        <s v="CUST_10038"/>
        <s v="CUST_01595"/>
        <s v="CUST_01599"/>
        <s v="CUST_07622"/>
        <s v="CUST_02807"/>
        <s v="CUST_00429"/>
        <s v="CUST_05386"/>
        <s v="CUST_03148"/>
        <s v="CUST_10119"/>
        <s v="CUST_04260"/>
        <s v="CUST_03916"/>
        <s v="CUST_02816"/>
        <s v="CUST_03391"/>
        <s v="CUST_10768"/>
        <s v="CUST_11430"/>
        <s v="CUST_11082"/>
        <s v="CUST_09310"/>
        <s v="CUST_08588"/>
        <s v="CUST_06667"/>
        <s v="CUST_03762"/>
        <s v="CUST_07538"/>
        <s v="CUST_09048"/>
        <s v="CUST_04162"/>
        <s v="CUST_10583"/>
        <s v="CUST_06407"/>
        <s v="CUST_02064"/>
        <s v="CUST_05044"/>
        <s v="CUST_03168"/>
        <s v="CUST_06696"/>
        <s v="CUST_07543"/>
        <s v="CUST_00411"/>
        <s v="CUST_05589"/>
        <s v="CUST_03372"/>
        <s v="CUST_07914"/>
        <s v="CUST_03485"/>
        <s v="CUST_00063"/>
        <s v="CUST_11904"/>
        <s v="CUST_03182"/>
        <s v="CUST_03052"/>
        <s v="CUST_08400"/>
        <s v="CUST_03152"/>
        <s v="CUST_03131"/>
        <s v="CUST_01577"/>
        <s v="CUST_09869"/>
        <s v="CUST_11235"/>
        <s v="CUST_08675"/>
        <s v="CUST_09875"/>
        <s v="CUST_11318"/>
        <s v="CUST_02782"/>
        <s v="CUST_09800"/>
        <s v="CUST_04788"/>
        <s v="CUST_03398"/>
        <s v="CUST_01071"/>
        <s v="CUST_02891"/>
        <s v="CUST_00154"/>
        <s v="CUST_10953"/>
        <s v="CUST_00759"/>
        <s v="CUST_07127"/>
        <s v="CUST_05148"/>
        <s v="CUST_00771"/>
        <s v="CUST_06759"/>
        <s v="CUST_07627"/>
        <s v="CUST_03921"/>
        <s v="CUST_02539"/>
        <s v="CUST_09844"/>
        <s v="CUST_06315"/>
        <s v="CUST_08763"/>
        <s v="CUST_04799"/>
        <s v="CUST_07953"/>
        <s v="CUST_11791"/>
        <s v="CUST_04465"/>
        <s v="CUST_06559"/>
        <s v="CUST_08982"/>
        <s v="CUST_00098"/>
        <s v="CUST_01211"/>
        <s v="CUST_00887"/>
        <s v="CUST_05479"/>
        <s v="CUST_09365"/>
        <s v="CUST_06621"/>
        <s v="CUST_11668"/>
        <s v="CUST_01979"/>
        <s v="CUST_01277"/>
        <s v="CUST_04204"/>
        <s v="CUST_00808"/>
        <s v="CUST_01490"/>
        <s v="CUST_01138"/>
        <s v="CUST_07137"/>
        <s v="CUST_05726"/>
        <s v="CUST_01298"/>
        <s v="CUST_04591"/>
        <s v="CUST_11350"/>
        <s v="CUST_00824"/>
        <s v="CUST_05126"/>
        <s v="CUST_09396"/>
        <s v="CUST_07311"/>
        <s v="CUST_05449"/>
        <s v="CUST_11276"/>
        <s v="CUST_04396"/>
        <s v="CUST_09258"/>
        <s v="CUST_11093"/>
        <s v="CUST_03642"/>
        <s v="CUST_02299"/>
        <s v="CUST_09759"/>
        <s v="CUST_04792"/>
        <s v="CUST_03193"/>
        <s v="CUST_06816"/>
        <s v="CUST_08695"/>
        <s v="CUST_03738"/>
        <s v="CUST_09441"/>
        <s v="CUST_00179"/>
        <s v="CUST_07571"/>
        <s v="CUST_02439"/>
        <s v="CUST_03465"/>
        <s v="CUST_02827"/>
        <s v="CUST_11474"/>
        <s v="CUST_09627"/>
        <s v="CUST_03787"/>
        <s v="CUST_02046"/>
        <s v="CUST_03584"/>
        <s v="CUST_02735"/>
        <s v="CUST_01853"/>
        <s v="CUST_06348"/>
        <s v="CUST_05056"/>
        <s v="CUST_03623"/>
        <s v="CUST_07956"/>
        <s v="CUST_07578"/>
        <s v="CUST_07260"/>
        <s v="CUST_01487"/>
        <s v="CUST_00606"/>
        <s v="CUST_03647"/>
        <s v="CUST_07659"/>
        <s v="CUST_04068"/>
        <s v="CUST_07314"/>
        <s v="CUST_08908"/>
        <s v="CUST_07306"/>
        <s v="CUST_10399"/>
        <s v="CUST_08238"/>
        <s v="CUST_09592"/>
        <s v="CUST_06887"/>
        <s v="CUST_11444"/>
        <s v="CUST_05087"/>
        <s v="CUST_05518"/>
        <s v="CUST_09013"/>
        <s v="CUST_11266"/>
        <s v="CUST_10877"/>
        <s v="CUST_04025"/>
        <s v="CUST_10079"/>
        <s v="CUST_01640"/>
        <s v="CUST_03112"/>
        <s v="CUST_08862"/>
        <s v="CUST_08687"/>
        <s v="CUST_03953"/>
        <s v="CUST_07219"/>
        <s v="CUST_00120"/>
        <s v="CUST_09304"/>
        <s v="CUST_10748"/>
        <s v="CUST_04193"/>
        <s v="CUST_05124"/>
        <s v="CUST_11895"/>
        <s v="CUST_08689"/>
        <s v="CUST_02029"/>
        <s v="CUST_01675"/>
        <s v="CUST_00159"/>
        <s v="CUST_00527"/>
        <s v="CUST_02442"/>
        <s v="CUST_11607"/>
        <s v="CUST_11461"/>
        <s v="CUST_09658"/>
        <s v="CUST_10979"/>
        <s v="CUST_07046"/>
        <s v="CUST_01974"/>
        <s v="CUST_03254"/>
        <s v="CUST_07375"/>
        <s v="CUST_07343"/>
        <s v="CUST_05482"/>
        <s v="CUST_11457"/>
        <s v="CUST_05910"/>
        <s v="CUST_02027"/>
        <s v="CUST_10169"/>
        <s v="CUST_11065"/>
        <s v="CUST_04582"/>
        <s v="CUST_08082"/>
        <s v="CUST_09570"/>
        <s v="CUST_02509"/>
        <s v="CUST_05723"/>
        <s v="CUST_04142"/>
        <s v="CUST_00374"/>
        <s v="CUST_11742"/>
        <s v="CUST_03459"/>
        <s v="CUST_11899"/>
        <s v="CUST_05903"/>
        <s v="CUST_11030"/>
        <s v="CUST_05501"/>
        <s v="CUST_09544"/>
        <s v="CUST_00535"/>
        <s v="CUST_01014"/>
        <s v="CUST_00998"/>
        <s v="CUST_05379"/>
        <s v="CUST_04280"/>
        <s v="CUST_11086"/>
        <s v="CUST_00052"/>
        <s v="CUST_09081"/>
        <s v="CUST_06126"/>
        <s v="CUST_05078"/>
        <s v="CUST_05930"/>
        <s v="CUST_04130"/>
        <s v="CUST_05165"/>
        <s v="CUST_08649"/>
        <s v="CUST_06203"/>
        <s v="CUST_06515"/>
        <s v="CUST_05526"/>
        <s v="CUST_02407"/>
        <s v="CUST_07285"/>
        <s v="CUST_05671"/>
        <s v="CUST_06342"/>
        <s v="CUST_03789"/>
        <s v="CUST_09063"/>
        <s v="CUST_01101"/>
        <s v="CUST_06905"/>
        <s v="CUST_03095"/>
        <s v="CUST_02610"/>
        <s v="CUST_06585"/>
        <s v="CUST_11497"/>
        <s v="CUST_02603"/>
        <s v="CUST_10560"/>
        <s v="CUST_00399"/>
        <s v="CUST_08246"/>
        <s v="CUST_02081"/>
        <s v="CUST_06904"/>
        <s v="CUST_00164"/>
        <s v="CUST_00029"/>
        <s v="CUST_07154"/>
        <s v="CUST_00825"/>
        <s v="CUST_02444"/>
        <s v="CUST_11934"/>
        <s v="CUST_08384"/>
        <s v="CUST_03503"/>
        <s v="CUST_05870"/>
        <s v="CUST_00078"/>
        <s v="CUST_06033"/>
        <s v="CUST_03643"/>
        <s v="CUST_09401"/>
        <s v="CUST_09549"/>
        <s v="CUST_00380"/>
        <s v="CUST_03732"/>
        <s v="CUST_02688"/>
        <s v="CUST_10676"/>
        <s v="CUST_02585"/>
        <s v="CUST_00475"/>
        <s v="CUST_10116"/>
        <s v="CUST_04574"/>
        <s v="CUST_03045"/>
        <s v="CUST_01482"/>
        <s v="CUST_09415"/>
        <s v="CUST_10573"/>
        <s v="CUST_05351"/>
        <s v="CUST_01216"/>
        <s v="CUST_09961"/>
        <s v="CUST_09085"/>
        <s v="CUST_11481"/>
        <s v="CUST_10968"/>
        <s v="CUST_11753"/>
        <s v="CUST_06870"/>
        <s v="CUST_01047"/>
        <s v="CUST_01477"/>
        <s v="CUST_07150"/>
        <s v="CUST_08357"/>
        <s v="CUST_06032"/>
        <s v="CUST_06291"/>
        <s v="CUST_11180"/>
        <s v="CUST_10270"/>
        <s v="CUST_11133"/>
        <s v="CUST_11864"/>
        <s v="CUST_10691"/>
        <s v="CUST_07891"/>
        <s v="CUST_10733"/>
        <s v="CUST_08635"/>
        <s v="CUST_03683"/>
        <s v="CUST_08335"/>
        <s v="CUST_09780"/>
        <s v="CUST_03041"/>
        <s v="CUST_01158"/>
        <s v="CUST_05615"/>
        <s v="CUST_07704"/>
        <s v="CUST_09763"/>
        <s v="CUST_09603"/>
        <s v="CUST_07866"/>
        <s v="CUST_00021"/>
        <s v="CUST_08665"/>
        <s v="CUST_04203"/>
        <s v="CUST_09615"/>
        <s v="CUST_08677"/>
        <s v="CUST_04069"/>
        <s v="CUST_01163"/>
        <s v="CUST_00637"/>
        <s v="CUST_05549"/>
        <s v="CUST_11060"/>
        <s v="CUST_11483"/>
        <s v="CUST_00506"/>
        <s v="CUST_01005"/>
        <s v="CUST_02048"/>
        <s v="CUST_05110"/>
        <s v="CUST_11756"/>
        <s v="CUST_06673"/>
        <s v="CUST_10724"/>
        <s v="CUST_11952"/>
        <s v="CUST_02266"/>
        <s v="CUST_03878"/>
        <s v="CUST_11923"/>
        <s v="CUST_00124"/>
        <s v="CUST_01058"/>
        <s v="CUST_00753"/>
        <s v="CUST_01405"/>
        <s v="CUST_09466"/>
        <s v="CUST_09069"/>
        <s v="CUST_06529"/>
        <s v="CUST_02235"/>
        <s v="CUST_02663"/>
        <s v="CUST_00371"/>
        <s v="CUST_08690"/>
        <s v="CUST_08345"/>
        <s v="CUST_03844"/>
        <s v="CUST_07368"/>
        <s v="CUST_02039"/>
        <s v="CUST_02138"/>
        <s v="CUST_04047"/>
        <s v="CUST_01713"/>
        <s v="CUST_00517"/>
        <s v="CUST_08220"/>
        <s v="CUST_03274"/>
        <s v="CUST_03802"/>
        <s v="CUST_07687"/>
        <s v="CUST_06229"/>
        <s v="CUST_09157"/>
        <s v="CUST_10093"/>
        <s v="CUST_03800"/>
        <s v="CUST_06781"/>
        <s v="CUST_02923"/>
        <s v="CUST_01962"/>
        <s v="CUST_09140"/>
        <s v="CUST_07559"/>
        <s v="CUST_01192"/>
        <s v="CUST_01841"/>
        <s v="CUST_08938"/>
        <s v="CUST_10161"/>
        <s v="CUST_05277"/>
        <s v="CUST_06657"/>
        <s v="CUST_01352"/>
        <s v="CUST_03227"/>
        <s v="CUST_03908"/>
        <s v="CUST_04593"/>
        <s v="CUST_08243"/>
        <s v="CUST_02177"/>
        <s v="CUST_08828"/>
        <s v="CUST_04728"/>
        <s v="CUST_00359"/>
        <s v="CUST_02225"/>
        <s v="CUST_05475"/>
        <s v="CUST_10535"/>
        <s v="CUST_07411"/>
        <s v="CUST_11557"/>
        <s v="CUST_02353"/>
        <s v="CUST_07027"/>
        <s v="CUST_10192"/>
        <s v="CUST_10528"/>
        <s v="CUST_09313"/>
        <s v="CUST_04621"/>
        <s v="CUST_04300"/>
        <s v="CUST_07125"/>
        <s v="CUST_02246"/>
        <s v="CUST_09210"/>
        <s v="CUST_01006"/>
        <s v="CUST_01474"/>
        <s v="CUST_09348"/>
        <s v="CUST_02110"/>
        <s v="CUST_04710"/>
        <s v="CUST_11765"/>
        <s v="CUST_02679"/>
        <s v="CUST_11626"/>
        <s v="CUST_10395"/>
        <s v="CUST_09700"/>
        <s v="CUST_01679"/>
        <s v="CUST_10047"/>
        <s v="CUST_10380"/>
        <s v="CUST_06156"/>
        <s v="CUST_09519"/>
        <s v="CUST_06812"/>
        <s v="CUST_08932"/>
        <s v="CUST_10685"/>
        <s v="CUST_05872"/>
        <s v="CUST_04440"/>
        <s v="CUST_05893"/>
        <s v="CUST_01886"/>
        <s v="CUST_00585"/>
        <s v="CUST_07315"/>
        <s v="CUST_03959"/>
        <s v="CUST_04290"/>
        <s v="CUST_05568"/>
        <s v="CUST_11354"/>
        <s v="CUST_07971"/>
        <s v="CUST_10215"/>
        <s v="CUST_06497"/>
        <s v="CUST_01653"/>
        <s v="CUST_01668"/>
        <s v="CUST_04201"/>
        <s v="CUST_07766"/>
        <s v="CUST_10317"/>
        <s v="CUST_11691"/>
        <s v="CUST_09840"/>
        <s v="CUST_02544"/>
        <s v="CUST_04518"/>
        <s v="CUST_08880"/>
        <s v="CUST_05683"/>
        <s v="CUST_04098"/>
        <s v="CUST_02354"/>
        <s v="CUST_09066"/>
        <s v="CUST_09196"/>
        <s v="CUST_01688"/>
        <s v="CUST_01522"/>
        <s v="CUST_11013"/>
        <s v="CUST_01253"/>
        <s v="CUST_00017"/>
        <s v="CUST_06732"/>
        <s v="CUST_03351"/>
        <s v="CUST_00804"/>
        <s v="CUST_04393"/>
        <s v="CUST_05396"/>
        <s v="CUST_09037"/>
        <s v="CUST_02108"/>
        <s v="CUST_02718"/>
        <s v="CUST_04625"/>
        <s v="CUST_04159"/>
        <s v="CUST_10644"/>
        <s v="CUST_06820"/>
        <s v="CUST_04964"/>
        <s v="CUST_08034"/>
        <s v="CUST_05807"/>
        <s v="CUST_09770"/>
        <s v="CUST_02466"/>
        <s v="CUST_03651"/>
        <s v="CUST_00496"/>
        <s v="CUST_00294"/>
        <s v="CUST_01645"/>
        <s v="CUST_08178"/>
        <s v="CUST_05780"/>
        <s v="CUST_00765"/>
        <s v="CUST_04493"/>
        <s v="CUST_11732"/>
        <s v="CUST_04334"/>
        <s v="CUST_09966"/>
        <s v="CUST_09065"/>
        <s v="CUST_10244"/>
        <s v="CUST_01326"/>
        <s v="CUST_06112"/>
        <s v="CUST_08638"/>
        <s v="CUST_04322"/>
        <s v="CUST_02658"/>
        <s v="CUST_01266"/>
        <s v="CUST_07610"/>
        <s v="CUST_07818"/>
        <s v="CUST_05937"/>
        <s v="CUST_04576"/>
        <s v="CUST_07281"/>
        <s v="CUST_11487"/>
        <s v="CUST_11356"/>
        <s v="CUST_00484"/>
        <s v="CUST_03306"/>
        <s v="CUST_09788"/>
        <s v="CUST_10006"/>
        <s v="CUST_06073"/>
        <s v="CUST_04632"/>
        <s v="CUST_05855"/>
        <s v="CUST_07905"/>
        <s v="CUST_00659"/>
        <s v="CUST_11122"/>
        <s v="CUST_01399"/>
        <s v="CUST_06007"/>
        <s v="CUST_10172"/>
        <s v="CUST_06792"/>
        <s v="CUST_07422"/>
        <s v="CUST_02918"/>
        <s v="CUST_08892"/>
        <s v="CUST_05157"/>
        <s v="CUST_11341"/>
        <s v="CUST_10801"/>
        <s v="CUST_10747"/>
        <s v="CUST_08606"/>
        <s v="CUST_09934"/>
        <s v="CUST_01992"/>
        <s v="CUST_00015"/>
        <s v="CUST_05177"/>
        <s v="CUST_02371"/>
        <s v="CUST_03176"/>
        <s v="CUST_04787"/>
        <s v="CUST_11010"/>
        <s v="CUST_02320"/>
        <s v="CUST_06152"/>
        <s v="CUST_11844"/>
        <s v="CUST_06360"/>
        <s v="CUST_09214"/>
        <s v="CUST_00685"/>
        <s v="CUST_03280"/>
        <s v="CUST_05664"/>
        <s v="CUST_08542"/>
        <s v="CUST_01580"/>
        <s v="CUST_06228"/>
        <s v="CUST_01371"/>
        <s v="CUST_10546"/>
        <s v="CUST_11835"/>
        <s v="CUST_08502"/>
        <s v="CUST_10850"/>
        <s v="CUST_03469"/>
        <s v="CUST_05843"/>
        <s v="CUST_11963"/>
        <s v="CUST_10630"/>
        <s v="CUST_01107"/>
        <s v="CUST_00410"/>
        <s v="CUST_03718"/>
        <s v="CUST_11646"/>
        <s v="CUST_01090"/>
        <s v="CUST_01758"/>
        <s v="CUST_02964"/>
        <s v="CUST_10342"/>
        <s v="CUST_01062"/>
        <s v="CUST_02285"/>
        <s v="CUST_09459"/>
        <s v="CUST_00505"/>
        <s v="CUST_05219"/>
        <s v="CUST_10092"/>
        <s v="CUST_01243"/>
        <s v="CUST_04261"/>
        <s v="CUST_09946"/>
        <s v="CUST_11661"/>
        <s v="CUST_06501"/>
        <s v="CUST_00720"/>
        <s v="CUST_08147"/>
        <s v="CUST_09661"/>
        <s v="CUST_05080"/>
        <s v="CUST_06044"/>
        <s v="CUST_07180"/>
        <s v="CUST_05162"/>
        <s v="CUST_06012"/>
        <s v="CUST_11882"/>
        <s v="CUST_09330"/>
        <s v="CUST_01473"/>
        <s v="CUST_02665"/>
        <s v="CUST_06653"/>
        <s v="CUST_07414"/>
        <s v="CUST_08724"/>
        <s v="CUST_11284"/>
        <s v="CUST_08848"/>
        <s v="CUST_02591"/>
        <s v="CUST_00145"/>
        <s v="CUST_08776"/>
        <s v="CUST_03594"/>
        <s v="CUST_07022"/>
        <s v="CUST_07788"/>
        <s v="CUST_00299"/>
        <s v="CUST_09056"/>
        <s v="CUST_00117"/>
        <s v="CUST_00165"/>
        <s v="CUST_00432"/>
        <s v="CUST_10256"/>
        <s v="CUST_01545"/>
        <s v="CUST_11755"/>
        <s v="CUST_00661"/>
        <s v="CUST_06739"/>
        <s v="CUST_04601"/>
        <s v="CUST_03222"/>
        <s v="CUST_06288"/>
        <s v="CUST_01965"/>
        <s v="CUST_05494"/>
        <s v="CUST_05543"/>
        <s v="CUST_03877"/>
        <s v="CUST_11190"/>
        <s v="CUST_09015"/>
        <s v="CUST_06650"/>
        <s v="CUST_03068"/>
        <s v="CUST_00379"/>
        <s v="CUST_11319"/>
        <s v="CUST_03751"/>
        <s v="CUST_05875"/>
        <s v="CUST_09408"/>
        <s v="CUST_07492"/>
        <s v="CUST_05896"/>
        <s v="CUST_09789"/>
        <s v="CUST_05009"/>
        <s v="CUST_02480"/>
        <s v="CUST_07947"/>
        <s v="CUST_09742"/>
        <s v="CUST_06207"/>
        <s v="CUST_01335"/>
        <s v="CUST_00200"/>
        <s v="CUST_05392"/>
        <s v="CUST_03559"/>
        <s v="CUST_01415"/>
        <s v="CUST_01435"/>
        <s v="CUST_05474"/>
        <s v="CUST_10051"/>
        <s v="CUST_11894"/>
        <s v="CUST_00073"/>
        <s v="CUST_10914"/>
        <s v="CUST_02174"/>
        <s v="CUST_05231"/>
        <s v="CUST_04392"/>
        <s v="CUST_05845"/>
        <s v="CUST_06462"/>
        <s v="CUST_10852"/>
        <s v="CUST_08181"/>
        <s v="CUST_03553"/>
        <s v="CUST_02524"/>
        <s v="CUST_04128"/>
        <s v="CUST_02846"/>
        <s v="CUST_08305"/>
        <s v="CUST_04597"/>
        <s v="CUST_01428"/>
        <s v="CUST_05020"/>
        <s v="CUST_01724"/>
        <s v="CUST_03135"/>
        <s v="CUST_05085"/>
        <s v="CUST_01935"/>
        <s v="CUST_03247"/>
        <s v="CUST_11518"/>
        <s v="CUST_01721"/>
        <s v="CUST_04421"/>
        <s v="CUST_01899"/>
        <s v="CUST_04256"/>
        <s v="CUST_06624"/>
        <s v="CUST_04791"/>
        <s v="CUST_09513"/>
        <s v="CUST_02546"/>
        <s v="CUST_10645"/>
        <s v="CUST_02815"/>
        <s v="CUST_00994"/>
        <s v="CUST_06107"/>
        <s v="CUST_06719"/>
        <s v="CUST_07617"/>
        <s v="CUST_03236"/>
        <s v="CUST_04561"/>
        <s v="CUST_06727"/>
        <s v="CUST_08535"/>
        <s v="CUST_04245"/>
        <s v="CUST_11927"/>
        <s v="CUST_06527"/>
        <s v="CUST_09791"/>
        <s v="CUST_07741"/>
        <s v="CUST_07907"/>
        <s v="CUST_03560"/>
        <s v="CUST_05823"/>
        <s v="CUST_04547"/>
        <s v="CUST_00667"/>
        <s v="CUST_08974"/>
        <s v="CUST_04006"/>
        <s v="CUST_10315"/>
        <s v="CUST_07435"/>
        <s v="CUST_00036"/>
        <s v="CUST_04056"/>
        <s v="CUST_07773"/>
        <s v="CUST_02333"/>
        <s v="CUST_09894"/>
        <s v="CUST_03099"/>
        <s v="CUST_09914"/>
        <s v="CUST_00941"/>
        <s v="CUST_06512"/>
        <s v="CUST_05111"/>
        <s v="CUST_11662"/>
        <s v="CUST_03303"/>
        <s v="CUST_08472"/>
        <s v="CUST_02165"/>
        <s v="CUST_00692"/>
        <s v="CUST_06845"/>
        <s v="CUST_02126"/>
        <s v="CUST_07649"/>
        <s v="CUST_03720"/>
        <s v="CUST_05493"/>
        <s v="CUST_00909"/>
        <s v="CUST_06819"/>
        <s v="CUST_07461"/>
        <s v="CUST_10740"/>
        <s v="CUST_06933"/>
        <s v="CUST_05847"/>
        <s v="CUST_02810"/>
        <s v="CUST_05904"/>
        <s v="CUST_00686"/>
        <s v="CUST_10406"/>
        <s v="CUST_00077"/>
        <s v="CUST_01739"/>
        <s v="CUST_09320"/>
        <s v="CUST_02008"/>
        <s v="CUST_07114"/>
        <s v="CUST_04386"/>
        <s v="CUST_04066"/>
        <s v="CUST_08936"/>
        <s v="CUST_00047"/>
        <s v="CUST_07765"/>
        <s v="CUST_08429"/>
        <s v="CUST_01065"/>
        <s v="CUST_09462"/>
        <s v="CUST_01800"/>
        <s v="CUST_03842"/>
        <s v="CUST_01480"/>
        <s v="CUST_01898"/>
        <s v="CUST_08071"/>
        <s v="CUST_06470"/>
        <s v="CUST_07233"/>
        <s v="CUST_09425"/>
        <s v="CUST_06233"/>
        <s v="CUST_11968"/>
        <s v="CUST_06572"/>
        <s v="CUST_00813"/>
        <s v="CUST_06773"/>
        <s v="CUST_01917"/>
        <s v="CUST_09848"/>
        <s v="CUST_03316"/>
        <s v="CUST_11001"/>
        <s v="CUST_11372"/>
        <s v="CUST_09273"/>
        <s v="CUST_01495"/>
        <s v="CUST_04735"/>
        <s v="CUST_04137"/>
        <s v="CUST_01927"/>
        <s v="CUST_02491"/>
        <s v="CUST_09305"/>
        <s v="CUST_03417"/>
        <s v="CUST_09680"/>
        <s v="CUST_03443"/>
        <s v="CUST_03988"/>
        <s v="CUST_04828"/>
        <s v="CUST_04131"/>
        <s v="CUST_06168"/>
        <s v="CUST_04665"/>
        <s v="CUST_01290"/>
        <s v="CUST_02345"/>
        <s v="CUST_11944"/>
        <s v="CUST_06779"/>
        <s v="CUST_00341"/>
        <s v="CUST_06611"/>
        <s v="CUST_02346"/>
        <s v="CUST_03829"/>
        <s v="CUST_01108"/>
        <s v="CUST_04135"/>
        <s v="CUST_09717"/>
        <s v="CUST_10048"/>
        <s v="CUST_09371"/>
        <s v="CUST_11564"/>
        <s v="CUST_11104"/>
        <s v="CUST_03915"/>
        <s v="CUST_07878"/>
        <s v="CUST_07409"/>
        <s v="CUST_08673"/>
        <s v="CUST_09681"/>
        <s v="CUST_10669"/>
        <s v="CUST_07849"/>
        <s v="CUST_02195"/>
        <s v="CUST_11616"/>
        <s v="CUST_03619"/>
        <s v="CUST_05878"/>
        <s v="CUST_00841"/>
        <s v="CUST_07759"/>
        <s v="CUST_02158"/>
        <s v="CUST_03408"/>
        <s v="CUST_04900"/>
        <s v="CUST_09398"/>
        <s v="CUST_05128"/>
        <s v="CUST_00770"/>
        <s v="CUST_10985"/>
        <s v="CUST_01926"/>
        <s v="CUST_08756"/>
        <s v="CUST_01516"/>
        <s v="CUST_05625"/>
        <s v="CUST_10940"/>
        <s v="CUST_06367"/>
        <s v="CUST_10806"/>
        <s v="CUST_05795"/>
        <s v="CUST_04961"/>
        <s v="CUST_11025"/>
        <s v="CUST_07157"/>
        <s v="CUST_08045"/>
        <s v="CUST_09924"/>
        <s v="CUST_10652"/>
        <s v="CUST_07830"/>
        <s v="CUST_07109"/>
        <s v="CUST_02363"/>
        <s v="CUST_08698"/>
        <s v="CUST_05756"/>
        <s v="CUST_07301"/>
        <s v="CUST_08002"/>
        <s v="CUST_05029"/>
        <s v="CUST_08091"/>
        <s v="CUST_00951"/>
        <s v="CUST_10291"/>
        <s v="CUST_03670"/>
        <s v="CUST_09601"/>
        <s v="CUST_05404"/>
        <s v="CUST_03640"/>
        <s v="CUST_03698"/>
        <s v="CUST_07643"/>
        <s v="CUST_08527"/>
        <s v="CUST_04557"/>
        <s v="CUST_01850"/>
        <s v="CUST_04686"/>
        <s v="CUST_10027"/>
        <s v="CUST_02426"/>
        <s v="CUST_09062"/>
        <s v="CUST_08978"/>
        <s v="CUST_08611"/>
        <s v="CUST_04993"/>
        <s v="CUST_07112"/>
        <s v="CUST_07153"/>
        <s v="CUST_02853"/>
        <s v="CUST_11163"/>
        <s v="CUST_02578"/>
        <s v="CUST_09033"/>
        <s v="CUST_01657"/>
        <s v="CUST_09260"/>
        <s v="CUST_08517"/>
        <s v="CUST_00921"/>
        <s v="CUST_11406"/>
        <s v="CUST_00443"/>
        <s v="CUST_06573"/>
        <s v="CUST_10144"/>
        <s v="CUST_08992"/>
        <s v="CUST_06091"/>
        <s v="CUST_11798"/>
        <s v="CUST_00588"/>
        <s v="CUST_03427"/>
        <s v="CUST_08217"/>
        <s v="CUST_08265"/>
        <s v="CUST_10917"/>
        <s v="CUST_01701"/>
        <s v="CUST_09589"/>
        <s v="CUST_07419"/>
        <s v="CUST_05179"/>
        <s v="CUST_05816"/>
        <s v="CUST_10930"/>
        <s v="CUST_01073"/>
        <s v="CUST_05922"/>
        <s v="CUST_08017"/>
        <s v="CUST_02724"/>
        <s v="CUST_10498"/>
        <s v="CUST_05151"/>
        <s v="CUST_03440"/>
        <s v="CUST_10063"/>
        <s v="CUST_09050"/>
        <s v="CUST_08824"/>
        <s v="CUST_08839"/>
        <s v="CUST_02477"/>
        <s v="CUST_08967"/>
        <s v="CUST_11625"/>
        <s v="CUST_00026"/>
        <s v="CUST_05559"/>
        <s v="CUST_08337"/>
        <s v="CUST_07562"/>
        <s v="CUST_00050"/>
        <s v="CUST_01496"/>
        <s v="CUST_09419"/>
        <s v="CUST_00502"/>
        <s v="CUST_04924"/>
        <s v="CUST_00476"/>
        <s v="CUST_03368"/>
        <s v="CUST_07637"/>
        <s v="CUST_01351"/>
        <s v="CUST_07167"/>
        <s v="CUST_11287"/>
        <s v="CUST_06566"/>
        <s v="CUST_04243"/>
        <s v="CUST_05906"/>
        <s v="CUST_06606"/>
        <s v="CUST_09249"/>
        <s v="CUST_00192"/>
        <s v="CUST_09733"/>
        <s v="CUST_04726"/>
        <s v="CUST_07014"/>
        <s v="CUST_03766"/>
        <s v="CUST_01838"/>
        <s v="CUST_01748"/>
        <s v="CUST_03515"/>
        <s v="CUST_03590"/>
        <s v="CUST_05674"/>
        <s v="CUST_05016"/>
        <s v="CUST_00562"/>
        <s v="CUST_08722"/>
        <s v="CUST_10290"/>
        <s v="CUST_02969"/>
        <s v="CUST_08935"/>
        <s v="CUST_01249"/>
        <s v="CUST_08272"/>
        <s v="CUST_03726"/>
        <s v="CUST_04077"/>
        <s v="CUST_06458"/>
        <s v="CUST_09076"/>
        <s v="CUST_09823"/>
        <s v="CUST_05497"/>
        <s v="CUST_07734"/>
        <s v="CUST_06060"/>
        <s v="CUST_10618"/>
        <s v="CUST_01859"/>
        <s v="CUST_07277"/>
        <s v="CUST_06951"/>
        <s v="CUST_00089"/>
        <s v="CUST_02530"/>
        <s v="CUST_03938"/>
        <s v="CUST_06064"/>
        <s v="CUST_03540"/>
        <s v="CUST_10526"/>
        <s v="CUST_04898"/>
        <s v="CUST_08212"/>
        <s v="CUST_11393"/>
        <s v="CUST_08063"/>
        <s v="CUST_04672"/>
        <s v="CUST_05448"/>
        <s v="CUST_03033"/>
        <s v="CUST_05278"/>
        <s v="CUST_01502"/>
        <s v="CUST_07452"/>
        <s v="CUST_08083"/>
        <s v="CUST_01536"/>
        <s v="CUST_01309"/>
        <s v="CUST_09163"/>
        <s v="CUST_03150"/>
        <s v="CUST_04153"/>
        <s v="CUST_06363"/>
        <s v="CUST_09041"/>
        <s v="CUST_05343"/>
        <s v="CUST_02672"/>
        <s v="CUST_04740"/>
        <s v="CUST_02828"/>
        <s v="CUST_09499"/>
        <s v="CUST_04365"/>
        <s v="CUST_07777"/>
        <s v="CUST_10096"/>
        <s v="CUST_01982"/>
        <s v="CUST_10579"/>
        <s v="CUST_07833"/>
        <s v="CUST_05706"/>
        <s v="CUST_02417"/>
        <s v="CUST_08595"/>
        <s v="CUST_03237"/>
        <s v="CUST_02936"/>
        <s v="CUST_05462"/>
        <s v="CUST_07577"/>
        <s v="CUST_06977"/>
        <s v="CUST_02034"/>
        <s v="CUST_03776"/>
        <s v="CUST_07062"/>
        <s v="CUST_04860"/>
        <s v="CUST_03262"/>
        <s v="CUST_02378"/>
        <s v="CUST_07855"/>
        <s v="CUST_11746"/>
        <s v="CUST_08540"/>
        <s v="CUST_06886"/>
        <s v="CUST_01172"/>
        <s v="CUST_05233"/>
        <s v="CUST_02817"/>
        <s v="CUST_03297"/>
        <s v="CUST_09718"/>
        <s v="CUST_01374"/>
        <s v="CUST_11568"/>
        <s v="CUST_00691"/>
        <s v="CUST_05341"/>
        <s v="CUST_09433"/>
        <s v="CUST_11729"/>
        <s v="CUST_11701"/>
        <s v="CUST_06982"/>
        <s v="CUST_01488"/>
        <s v="CUST_04903"/>
        <s v="CUST_10610"/>
        <s v="CUST_00182"/>
        <s v="CUST_03212"/>
        <s v="CUST_00344"/>
        <s v="CUST_06556"/>
        <s v="CUST_10343"/>
        <s v="CUST_01315"/>
        <s v="CUST_11488"/>
        <s v="CUST_09849"/>
        <s v="CUST_03365"/>
        <s v="CUST_03170"/>
        <s v="CUST_10287"/>
        <s v="CUST_05840"/>
        <s v="CUST_01265"/>
        <s v="CUST_06162"/>
        <s v="CUST_04830"/>
        <s v="CUST_07363"/>
        <s v="CUST_06420"/>
        <s v="CUST_09287"/>
        <s v="CUST_00452"/>
        <s v="CUST_10996"/>
        <s v="CUST_03875"/>
        <s v="CUST_06222"/>
        <s v="CUST_11182"/>
        <s v="CUST_09098"/>
        <s v="CUST_03536"/>
        <s v="CUST_00053"/>
        <s v="CUST_06748"/>
        <s v="CUST_11326"/>
        <s v="CUST_04813"/>
        <s v="CUST_01154"/>
        <s v="CUST_00550"/>
        <s v="CUST_04234"/>
        <s v="CUST_05418"/>
        <s v="CUST_00839"/>
        <s v="CUST_02874"/>
        <s v="CUST_03329"/>
        <s v="CUST_06630"/>
        <s v="CUST_10239"/>
        <s v="CUST_06655"/>
        <s v="CUST_10077"/>
        <s v="CUST_02901"/>
        <s v="CUST_04053"/>
        <s v="CUST_06910"/>
        <s v="CUST_10587"/>
        <s v="CUST_09406"/>
        <s v="CUST_00791"/>
        <s v="CUST_03241"/>
        <s v="CUST_10369"/>
        <s v="CUST_00575"/>
        <s v="CUST_03071"/>
        <s v="CUST_10976"/>
        <s v="CUST_05218"/>
        <s v="CUST_04437"/>
        <s v="CUST_05956"/>
        <s v="CUST_06915"/>
        <s v="CUST_10355"/>
        <s v="CUST_00269"/>
        <s v="CUST_08775"/>
        <s v="CUST_01643"/>
        <s v="CUST_11840"/>
        <s v="CUST_00922"/>
        <s v="CUST_10578"/>
        <s v="CUST_05887"/>
        <s v="CUST_04247"/>
        <s v="CUST_09171"/>
        <s v="CUST_03309"/>
        <s v="CUST_10575"/>
        <s v="CUST_09803"/>
        <s v="CUST_07304"/>
        <s v="CUST_06356"/>
        <s v="CUST_04992"/>
        <s v="CUST_01264"/>
        <s v="CUST_08213"/>
        <s v="CUST_10448"/>
        <s v="CUST_08513"/>
        <s v="CUST_07006"/>
        <s v="CUST_01527"/>
        <s v="CUST_04939"/>
        <s v="CUST_06277"/>
        <s v="CUST_10351"/>
        <s v="CUST_01497"/>
        <s v="CUST_03663"/>
        <s v="CUST_09259"/>
        <s v="CUST_11986"/>
        <s v="CUST_01094"/>
        <s v="CUST_08144"/>
        <s v="CUST_07097"/>
        <s v="CUST_10153"/>
        <s v="CUST_11926"/>
        <s v="CUST_06902"/>
        <s v="CUST_08354"/>
        <s v="CUST_10809"/>
        <s v="CUST_08681"/>
        <s v="CUST_05070"/>
        <s v="CUST_00142"/>
        <s v="CUST_08249"/>
        <s v="CUST_11703"/>
        <s v="CUST_00014"/>
        <s v="CUST_01472"/>
        <s v="CUST_10739"/>
        <s v="CUST_02635"/>
        <s v="CUST_03268"/>
        <s v="CUST_06530"/>
        <s v="CUST_10501"/>
        <s v="CUST_04670"/>
        <s v="CUST_00039"/>
        <s v="CUST_06437"/>
        <s v="CUST_11014"/>
        <s v="CUST_07214"/>
        <s v="CUST_05197"/>
        <s v="CUST_11023"/>
        <s v="CUST_06963"/>
        <s v="CUST_06466"/>
        <s v="CUST_06817"/>
        <s v="CUST_04644"/>
        <s v="CUST_00160"/>
        <s v="CUST_09498"/>
        <s v="CUST_07329"/>
        <s v="CUST_08616"/>
        <s v="CUST_02873"/>
        <s v="CUST_01171"/>
        <s v="CUST_06999"/>
        <s v="CUST_09937"/>
        <s v="CUST_09885"/>
        <s v="CUST_04455"/>
        <s v="CUST_07451"/>
        <s v="CUST_08298"/>
        <s v="CUST_09605"/>
        <s v="CUST_07631"/>
        <s v="CUST_06896"/>
        <s v="CUST_07184"/>
        <s v="CUST_01468"/>
        <s v="CUST_00965"/>
        <s v="CUST_00966"/>
        <s v="CUST_08980"/>
        <s v="CUST_06465"/>
        <s v="CUST_00920"/>
        <s v="CUST_06842"/>
        <s v="CUST_03546"/>
        <s v="CUST_09578"/>
        <s v="CUST_05432"/>
        <s v="CUST_09502"/>
        <s v="CUST_01601"/>
        <s v="CUST_03936"/>
        <s v="CUST_06531"/>
        <s v="CUST_07607"/>
        <s v="CUST_03078"/>
        <s v="CUST_01245"/>
        <s v="CUST_06613"/>
        <s v="CUST_10755"/>
        <s v="CUST_06336"/>
        <s v="CUST_08819"/>
        <s v="CUST_02567"/>
        <s v="CUST_03937"/>
        <s v="CUST_00012"/>
        <s v="CUST_05999"/>
        <s v="CUST_08530"/>
        <s v="CUST_00578"/>
        <s v="CUST_04858"/>
        <s v="CUST_09051"/>
        <s v="CUST_06839"/>
        <s v="CUST_08095"/>
        <s v="CUST_02131"/>
        <s v="CUST_07628"/>
        <s v="CUST_10838"/>
        <s v="CUST_10432"/>
        <s v="CUST_04186"/>
        <s v="CUST_08679"/>
        <s v="CUST_01970"/>
        <s v="CUST_04528"/>
        <s v="CUST_07509"/>
        <s v="CUST_03287"/>
        <s v="CUST_11771"/>
        <s v="CUST_11442"/>
        <s v="CUST_07266"/>
        <s v="CUST_05960"/>
        <s v="CUST_01339"/>
        <s v="CUST_10462"/>
        <s v="CUST_08732"/>
        <s v="CUST_10706"/>
        <s v="CUST_00938"/>
        <s v="CUST_11367"/>
        <s v="CUST_08299"/>
        <s v="CUST_11929"/>
        <s v="CUST_08399"/>
        <s v="CUST_02980"/>
        <s v="CUST_04953"/>
        <s v="CUST_06584"/>
        <s v="CUST_09172"/>
        <s v="CUST_08746"/>
        <s v="CUST_02615"/>
        <s v="CUST_11964"/>
        <s v="CUST_09974"/>
        <s v="CUST_03050"/>
        <s v="CUST_01424"/>
        <s v="CUST_07590"/>
        <s v="CUST_04910"/>
        <s v="CUST_04571"/>
        <s v="CUST_07600"/>
        <s v="CUST_03313"/>
        <s v="CUST_07276"/>
        <s v="CUST_06344"/>
        <s v="CUST_09826"/>
        <s v="CUST_07706"/>
        <s v="CUST_10049"/>
        <s v="CUST_02322"/>
        <s v="CUST_11144"/>
        <s v="CUST_06118"/>
        <s v="CUST_10489"/>
        <s v="CUST_00445"/>
        <s v="CUST_07201"/>
        <s v="CUST_05297"/>
        <s v="CUST_11834"/>
        <s v="CUST_09516"/>
        <s v="CUST_01164"/>
        <s v="CUST_09453"/>
        <s v="CUST_05237"/>
        <s v="CUST_01260"/>
        <s v="CUST_10014"/>
        <s v="CUST_03746"/>
        <s v="CUST_07258"/>
        <s v="CUST_01996"/>
        <s v="CUST_03323"/>
        <s v="CUST_08738"/>
        <s v="CUST_11446"/>
        <s v="CUST_01261"/>
        <s v="CUST_02004"/>
        <s v="CUST_00820"/>
        <s v="CUST_03888"/>
        <s v="CUST_08019"/>
        <s v="CUST_05380"/>
        <s v="CUST_02599"/>
        <s v="CUST_10605"/>
        <s v="CUST_04594"/>
        <s v="CUST_02608"/>
        <s v="CUST_02863"/>
        <s v="CUST_07430"/>
        <s v="CUST_09918"/>
        <s v="CUST_00810"/>
        <s v="CUST_10004"/>
        <s v="CUST_03873"/>
        <s v="CUST_04615"/>
        <s v="CUST_05505"/>
        <s v="CUST_02522"/>
        <s v="CUST_08750"/>
        <s v="CUST_05500"/>
        <s v="CUST_11307"/>
        <s v="CUST_05312"/>
        <s v="CUST_08145"/>
        <s v="CUST_11529"/>
        <s v="CUST_02951"/>
        <s v="CUST_06965"/>
        <s v="CUST_00416"/>
        <s v="CUST_01638"/>
        <s v="CUST_04922"/>
        <s v="CUST_00314"/>
        <s v="CUST_01814"/>
        <s v="CUST_06349"/>
        <s v="CUST_03371"/>
        <s v="CUST_08981"/>
        <s v="CUST_04608"/>
        <s v="CUST_07247"/>
        <s v="CUST_01578"/>
        <s v="CUST_05779"/>
        <s v="CUST_11137"/>
        <s v="CUST_02348"/>
        <s v="CUST_03449"/>
        <s v="CUST_04794"/>
        <s v="CUST_10658"/>
        <s v="CUST_08640"/>
        <s v="CUST_00333"/>
        <s v="CUST_08024"/>
        <s v="CUST_00530"/>
        <s v="CUST_09527"/>
        <s v="CUST_08108"/>
        <s v="CUST_06639"/>
        <s v="CUST_02756"/>
        <s v="CUST_01611"/>
        <s v="CUST_08177"/>
        <s v="CUST_07713"/>
        <s v="CUST_08161"/>
        <s v="CUST_10050"/>
        <s v="CUST_04569"/>
        <s v="CUST_08934"/>
        <s v="CUST_04088"/>
        <s v="CUST_06660"/>
        <s v="CUST_09199"/>
        <s v="CUST_05914"/>
        <s v="CUST_07394"/>
        <s v="CUST_02076"/>
        <s v="CUST_02671"/>
        <s v="CUST_11618"/>
        <s v="CUST_02805"/>
        <s v="CUST_11627"/>
        <s v="CUST_10781"/>
        <s v="CUST_03704"/>
        <s v="CUST_02115"/>
        <s v="CUST_06119"/>
        <s v="CUST_09357"/>
        <s v="CUST_04108"/>
        <s v="CUST_06104"/>
        <s v="CUST_02383"/>
        <s v="CUST_04891"/>
        <s v="CUST_11216"/>
        <s v="CUST_09449"/>
        <s v="CUST_09756"/>
        <s v="CUST_02837"/>
        <s v="CUST_04477"/>
        <s v="CUST_09656"/>
        <s v="CUST_06124"/>
        <s v="CUST_05987"/>
        <s v="CUST_05677"/>
        <s v="CUST_02533"/>
        <s v="CUST_03618"/>
        <s v="CUST_00682"/>
        <s v="CUST_00308"/>
        <s v="CUST_07723"/>
        <s v="CUST_06189"/>
        <s v="CUST_01559"/>
        <s v="CUST_01367"/>
        <s v="CUST_07224"/>
        <s v="CUST_07384"/>
        <s v="CUST_05709"/>
        <s v="CUST_00207"/>
        <s v="CUST_01033"/>
        <s v="CUST_01884"/>
        <s v="CUST_02996"/>
        <s v="CUST_05775"/>
        <s v="CUST_02978"/>
        <s v="CUST_10195"/>
        <s v="CUST_03534"/>
        <s v="CUST_03084"/>
        <s v="CUST_08551"/>
        <s v="CUST_00478"/>
        <s v="CUST_11005"/>
        <s v="CUST_02632"/>
        <s v="CUST_10751"/>
        <s v="CUST_00482"/>
        <s v="CUST_02743"/>
        <s v="CUST_07012"/>
        <s v="CUST_10228"/>
        <s v="CUST_01938"/>
        <s v="CUST_05638"/>
        <s v="CUST_11165"/>
        <s v="CUST_02456"/>
        <s v="CUST_09882"/>
        <s v="CUST_00757"/>
        <s v="CUST_05818"/>
        <s v="CUST_03308"/>
        <s v="CUST_05222"/>
        <s v="CUST_01509"/>
        <s v="CUST_08475"/>
        <s v="CUST_00463"/>
        <s v="CUST_09179"/>
        <s v="CUST_06430"/>
        <s v="CUST_09104"/>
        <s v="CUST_06090"/>
        <s v="CUST_08151"/>
        <s v="CUST_06957"/>
        <s v="CUST_05169"/>
        <s v="CUST_09252"/>
        <s v="CUST_10304"/>
        <s v="CUST_04303"/>
        <s v="CUST_03209"/>
        <s v="CUST_08479"/>
        <s v="CUST_04987"/>
        <s v="CUST_02786"/>
        <s v="CUST_10073"/>
        <s v="CUST_08137"/>
        <s v="CUST_05028"/>
        <s v="CUST_08861"/>
        <s v="CUST_09347"/>
        <s v="CUST_04029"/>
        <s v="CUST_06525"/>
        <s v="CUST_06379"/>
        <s v="CUST_00307"/>
        <s v="CUST_09774"/>
        <s v="CUST_06167"/>
        <s v="CUST_11209"/>
        <s v="CUST_05488"/>
        <s v="CUST_00944"/>
        <s v="CUST_04169"/>
        <s v="CUST_01976"/>
        <s v="CUST_04635"/>
        <s v="CUST_11719"/>
        <s v="CUST_02060"/>
        <s v="CUST_03681"/>
        <s v="CUST_03271"/>
        <s v="CUST_09036"/>
        <s v="CUST_03830"/>
        <s v="CUST_07673"/>
        <s v="CUST_06761"/>
        <s v="CUST_00197"/>
        <s v="CUST_06899"/>
        <s v="CUST_01157"/>
        <s v="CUST_01420"/>
        <s v="CUST_04086"/>
        <s v="CUST_04178"/>
        <s v="CUST_07808"/>
        <s v="CUST_08060"/>
        <s v="CUST_05235"/>
        <s v="CUST_07302"/>
        <s v="CUST_04536"/>
        <s v="CUST_09184"/>
        <s v="CUST_10132"/>
        <s v="CUST_04675"/>
        <s v="CUST_04439"/>
        <s v="CUST_08660"/>
        <s v="CUST_10957"/>
        <s v="CUST_02193"/>
        <s v="CUST_02302"/>
        <s v="CUST_08593"/>
        <s v="CUST_01229"/>
        <s v="CUST_03580"/>
        <s v="CUST_09166"/>
        <s v="CUST_02493"/>
        <s v="CUST_00525"/>
        <s v="CUST_07608"/>
        <s v="CUST_04094"/>
        <s v="CUST_05000"/>
        <s v="CUST_09432"/>
        <s v="CUST_04446"/>
        <s v="CUST_11848"/>
        <s v="CUST_00409"/>
        <s v="CUST_06625"/>
        <s v="CUST_02560"/>
        <s v="CUST_04339"/>
        <s v="CUST_10875"/>
        <s v="CUST_06322"/>
        <s v="CUST_08478"/>
        <s v="CUST_08511"/>
        <s v="CUST_09771"/>
        <s v="CUST_10966"/>
        <s v="CUST_05918"/>
        <s v="CUST_11290"/>
        <s v="CUST_11676"/>
        <s v="CUST_09253"/>
        <s v="CUST_10675"/>
        <s v="CUST_02617"/>
        <s v="CUST_04176"/>
        <s v="CUST_03104"/>
        <s v="CUST_00596"/>
        <s v="CUST_05068"/>
        <s v="CUST_11026"/>
        <s v="CUST_09593"/>
        <s v="CUST_09606"/>
        <s v="CUST_10242"/>
        <s v="CUST_08823"/>
        <s v="CUST_03190"/>
        <s v="CUST_00866"/>
        <s v="CUST_03527"/>
        <s v="CUST_03522"/>
        <s v="CUST_06666"/>
        <s v="CUST_11901"/>
        <s v="CUST_08610"/>
        <s v="CUST_06191"/>
        <s v="CUST_04521"/>
        <s v="CUST_06445"/>
        <s v="CUST_05075"/>
        <s v="CUST_00310"/>
        <s v="CUST_05027"/>
        <s v="CUST_11690"/>
        <s v="CUST_08907"/>
        <s v="CUST_05464"/>
        <s v="CUST_07500"/>
        <s v="CUST_02655"/>
        <s v="CUST_02740"/>
        <s v="CUST_02101"/>
        <s v="CUST_03602"/>
        <s v="CUST_11371"/>
        <s v="CUST_02776"/>
        <s v="CUST_00648"/>
        <s v="CUST_00228"/>
        <s v="CUST_11467"/>
        <s v="CUST_06183"/>
        <s v="CUST_08497"/>
        <s v="CUST_08448"/>
        <s v="CUST_04719"/>
        <s v="CUST_01575"/>
        <s v="CUST_00678"/>
        <s v="CUST_10909"/>
        <s v="CUST_08381"/>
        <s v="CUST_01754"/>
        <s v="CUST_07336"/>
        <s v="CUST_09858"/>
        <s v="CUST_08471"/>
        <s v="CUST_02520"/>
        <s v="CUST_01591"/>
        <s v="CUST_01563"/>
        <s v="CUST_03082"/>
        <s v="CUST_01692"/>
        <s v="CUST_04431"/>
        <s v="CUST_01960"/>
        <s v="CUST_08937"/>
        <s v="CUST_08624"/>
        <s v="CUST_06269"/>
        <s v="CUST_04722"/>
        <s v="CUST_02730"/>
        <s v="CUST_03872"/>
        <s v="CUST_03461"/>
        <s v="CUST_08152"/>
        <s v="CUST_10657"/>
        <s v="CUST_00568"/>
        <s v="CUST_08048"/>
        <s v="CUST_02832"/>
        <s v="CUST_00997"/>
        <s v="CUST_05815"/>
        <s v="CUST_07319"/>
        <s v="CUST_03697"/>
        <s v="CUST_03296"/>
        <s v="CUST_00381"/>
        <s v="CUST_05540"/>
        <s v="CUST_06661"/>
        <s v="CUST_04729"/>
        <s v="CUST_04627"/>
        <s v="CUST_00447"/>
        <s v="CUST_10147"/>
        <s v="CUST_08608"/>
        <s v="CUST_04822"/>
        <s v="CUST_11710"/>
        <s v="CUST_10005"/>
        <s v="CUST_05198"/>
        <s v="CUST_05731"/>
        <s v="CUST_05019"/>
        <s v="CUST_01753"/>
        <s v="CUST_04511"/>
        <s v="CUST_06088"/>
        <s v="CUST_00690"/>
        <s v="CUST_11473"/>
        <s v="CUST_08317"/>
        <s v="CUST_02523"/>
        <s v="CUST_02552"/>
        <s v="CUST_00030"/>
        <s v="CUST_02727"/>
        <s v="CUST_07789"/>
        <s v="CUST_03108"/>
        <s v="CUST_05259"/>
        <s v="CUST_09354"/>
        <s v="CUST_03843"/>
        <s v="CUST_10481"/>
        <s v="CUST_10401"/>
        <s v="CUST_09086"/>
        <s v="CUST_08379"/>
        <s v="CUST_01180"/>
        <s v="CUST_00175"/>
        <s v="CUST_10058"/>
        <s v="CUST_01755"/>
        <s v="CUST_03238"/>
        <s v="CUST_02604"/>
        <s v="CUST_11289"/>
        <s v="CUST_03137"/>
        <s v="CUST_02884"/>
        <s v="CUST_11080"/>
        <s v="CUST_02654"/>
        <s v="CUST_04692"/>
        <s v="CUST_02487"/>
        <s v="CUST_07524"/>
        <s v="CUST_02943"/>
        <s v="CUST_03807"/>
        <s v="CUST_04888"/>
        <s v="CUST_06688"/>
        <s v="CUST_05863"/>
        <s v="CUST_05371"/>
        <s v="CUST_11578"/>
        <s v="CUST_05340"/>
        <s v="CUST_04143"/>
        <s v="CUST_10341"/>
        <s v="CUST_08169"/>
        <s v="CUST_04067"/>
        <s v="CUST_03477"/>
        <s v="CUST_05992"/>
        <s v="CUST_10941"/>
        <s v="CUST_02240"/>
        <s v="CUST_04702"/>
        <s v="CUST_00684"/>
        <s v="CUST_06061"/>
        <s v="CUST_01437"/>
        <s v="CUST_07227"/>
        <s v="CUST_07596"/>
        <s v="CUST_02703"/>
        <s v="CUST_07250"/>
        <s v="CUST_10078"/>
        <s v="CUST_05492"/>
        <s v="CUST_00419"/>
        <s v="CUST_10541"/>
        <s v="CUST_06973"/>
        <s v="CUST_02768"/>
        <s v="CUST_03906"/>
        <s v="CUST_00075"/>
        <s v="CUST_04434"/>
        <s v="CUST_04427"/>
        <s v="CUST_09030"/>
        <s v="CUST_00444"/>
        <s v="CUST_04401"/>
        <s v="CUST_02424"/>
        <s v="CUST_05131"/>
        <s v="CUST_11357"/>
        <s v="CUST_01872"/>
        <s v="CUST_07510"/>
        <s v="CUST_09883"/>
        <s v="CUST_05857"/>
        <s v="CUST_01059"/>
        <s v="CUST_07086"/>
        <s v="CUST_04436"/>
        <s v="CUST_07521"/>
        <s v="CUST_10087"/>
        <s v="CUST_00234"/>
        <s v="CUST_02429"/>
        <s v="CUST_06248"/>
        <s v="CUST_11580"/>
        <s v="CUST_07784"/>
        <s v="CUST_08668"/>
        <s v="CUST_07466"/>
        <s v="CUST_07727"/>
        <s v="CUST_04372"/>
        <s v="CUST_05928"/>
        <s v="CUST_03730"/>
        <s v="CUST_07297"/>
        <s v="CUST_07629"/>
        <s v="CUST_03307"/>
        <s v="CUST_10995"/>
        <s v="CUST_07065"/>
        <s v="CUST_08333"/>
        <s v="CUST_04219"/>
        <s v="CUST_07348"/>
        <s v="CUST_08364"/>
        <s v="CUST_03302"/>
        <s v="CUST_06237"/>
        <s v="CUST_06400"/>
        <s v="CUST_08651"/>
        <s v="CUST_00049"/>
        <s v="CUST_00608"/>
        <s v="CUST_10898"/>
        <s v="CUST_09484"/>
        <s v="CUST_11331"/>
        <s v="CUST_07159"/>
        <s v="CUST_03374"/>
        <s v="CUST_04629"/>
        <s v="CUST_03516"/>
        <s v="CUST_02364"/>
        <s v="CUST_01912"/>
        <s v="CUST_11063"/>
        <s v="CUST_09277"/>
        <s v="CUST_09340"/>
        <s v="CUST_06391"/>
        <s v="CUST_07582"/>
        <s v="CUST_05319"/>
        <s v="CUST_09435"/>
        <s v="CUST_05145"/>
        <s v="CUST_07264"/>
        <s v="CUST_11851"/>
        <s v="CUST_11846"/>
        <s v="CUST_08518"/>
        <s v="CUST_04671"/>
        <s v="CUST_09031"/>
        <s v="CUST_00570"/>
        <s v="CUST_10425"/>
        <s v="CUST_00181"/>
        <s v="CUST_06891"/>
        <s v="CUST_02421"/>
        <s v="CUST_04273"/>
        <s v="CUST_00746"/>
        <s v="CUST_06468"/>
        <s v="CUST_04690"/>
        <s v="CUST_09061"/>
        <s v="CUST_04698"/>
        <s v="CUST_09227"/>
        <s v="CUST_08718"/>
        <s v="CUST_11910"/>
        <s v="CUST_09362"/>
        <s v="CUST_00285"/>
        <s v="CUST_03121"/>
        <s v="CUST_08491"/>
        <s v="CUST_06158"/>
        <s v="CUST_10813"/>
        <s v="CUST_09607"/>
        <s v="CUST_02349"/>
        <s v="CUST_09326"/>
        <s v="CUST_01902"/>
        <s v="CUST_10701"/>
        <s v="CUST_01414"/>
        <s v="CUST_03035"/>
        <s v="CUST_01222"/>
        <s v="CUST_01363"/>
        <s v="CUST_00934"/>
        <s v="CUST_00180"/>
        <s v="CUST_11281"/>
        <s v="CUST_05021"/>
        <s v="CUST_03151"/>
        <s v="CUST_11034"/>
        <s v="CUST_09732"/>
        <s v="CUST_05337"/>
        <s v="CUST_01366"/>
        <s v="CUST_00185"/>
        <s v="CUST_03918"/>
        <s v="CUST_11426"/>
        <s v="CUST_07605"/>
        <s v="CUST_05730"/>
        <s v="CUST_11644"/>
        <s v="CUST_00646"/>
        <s v="CUST_02910"/>
        <s v="CUST_04319"/>
        <s v="CUST_03563"/>
        <s v="CUST_03748"/>
        <s v="CUST_09331"/>
        <s v="CUST_10714"/>
        <s v="CUST_04527"/>
        <s v="CUST_10295"/>
        <s v="CUST_04920"/>
        <s v="CUST_05830"/>
        <s v="CUST_02702"/>
        <s v="CUST_06640"/>
        <s v="CUST_11070"/>
        <s v="CUST_00904"/>
        <s v="CUST_10870"/>
        <s v="CUST_02287"/>
        <s v="CUST_09489"/>
        <s v="CUST_00114"/>
        <s v="CUST_05942"/>
        <s v="CUST_07502"/>
        <s v="CUST_01535"/>
        <s v="CUST_05848"/>
        <s v="CUST_01438"/>
        <s v="CUST_08556"/>
        <s v="CUST_09296"/>
        <s v="CUST_02566"/>
        <s v="CUST_05556"/>
        <s v="CUST_07190"/>
        <s v="CUST_10814"/>
        <s v="CUST_08440"/>
        <s v="CUST_06046"/>
        <s v="CUST_11605"/>
        <s v="CUST_03706"/>
        <s v="CUST_05799"/>
        <s v="CUST_00974"/>
        <s v="CUST_11198"/>
        <s v="CUST_10939"/>
        <s v="CUST_06281"/>
        <s v="CUST_10764"/>
        <s v="CUST_10905"/>
        <s v="CUST_10212"/>
        <s v="CUST_11680"/>
        <s v="CUST_08173"/>
        <s v="CUST_01459"/>
        <s v="CUST_00670"/>
        <s v="CUST_05891"/>
        <s v="CUST_04989"/>
        <s v="CUST_01683"/>
        <s v="CUST_09798"/>
        <s v="CUST_09871"/>
        <s v="CUST_04649"/>
        <s v="CUST_04516"/>
        <s v="CUST_00111"/>
        <s v="CUST_07102"/>
        <s v="CUST_05560"/>
        <s v="CUST_00852"/>
        <s v="CUST_07243"/>
        <s v="CUST_05209"/>
        <s v="CUST_10496"/>
        <s v="CUST_10853"/>
        <s v="CUST_09130"/>
        <s v="CUST_11447"/>
        <s v="CUST_00309"/>
        <s v="CUST_09662"/>
        <s v="CUST_10728"/>
        <s v="CUST_07371"/>
        <s v="CUST_10735"/>
        <s v="CUST_11847"/>
        <s v="CUST_04368"/>
        <s v="CUST_08736"/>
        <s v="CUST_07002"/>
        <s v="CUST_07973"/>
        <s v="CUST_09479"/>
        <s v="CUST_07737"/>
        <s v="CUST_08239"/>
        <s v="CUST_02659"/>
        <s v="CUST_06964"/>
        <s v="CUST_04517"/>
        <s v="CUST_05072"/>
        <s v="CUST_07103"/>
        <s v="CUST_03444"/>
        <s v="CUST_04512"/>
        <s v="CUST_08366"/>
        <s v="CUST_01919"/>
        <s v="CUST_09922"/>
        <s v="CUST_11736"/>
        <s v="CUST_08244"/>
        <s v="CUST_09115"/>
        <s v="CUST_01016"/>
        <s v="CUST_11634"/>
        <s v="CUST_02946"/>
        <s v="CUST_00710"/>
        <s v="CUST_11758"/>
        <s v="CUST_11535"/>
        <s v="CUST_04232"/>
        <s v="CUST_08406"/>
        <s v="CUST_04777"/>
        <s v="CUST_08526"/>
        <s v="CUST_11294"/>
        <s v="CUST_07379"/>
        <s v="CUST_09321"/>
        <s v="CUST_10314"/>
        <s v="CUST_08814"/>
        <s v="CUST_09095"/>
        <s v="CUST_00579"/>
        <s v="CUST_05381"/>
        <s v="CUST_11183"/>
        <s v="CUST_00774"/>
        <s v="CUST_05251"/>
        <s v="CUST_08022"/>
        <s v="CUST_11085"/>
        <s v="CUST_11369"/>
        <s v="CUST_09790"/>
        <s v="CUST_11075"/>
        <s v="CUST_08790"/>
        <s v="CUST_04963"/>
        <s v="CUST_09088"/>
        <s v="CUST_00302"/>
        <s v="CUST_06017"/>
        <s v="CUST_02748"/>
        <s v="CUST_09209"/>
        <s v="CUST_04166"/>
        <s v="CUST_00170"/>
        <s v="CUST_01454"/>
        <s v="CUST_05932"/>
        <s v="CUST_05373"/>
        <s v="CUST_02280"/>
        <s v="CUST_03373"/>
        <s v="CUST_04507"/>
        <s v="CUST_02433"/>
        <s v="CUST_06220"/>
        <s v="CUST_06588"/>
        <s v="CUST_07639"/>
        <s v="CUST_07330"/>
        <s v="CUST_03163"/>
        <s v="CUST_02686"/>
        <s v="CUST_11398"/>
        <s v="CUST_08118"/>
        <s v="CUST_09409"/>
        <s v="CUST_11563"/>
        <s v="CUST_11433"/>
        <s v="CUST_07187"/>
        <s v="CUST_10946"/>
        <s v="CUST_05945"/>
        <s v="CUST_10521"/>
        <s v="CUST_04867"/>
        <s v="CUST_05943"/>
        <s v="CUST_00094"/>
        <s v="CUST_07641"/>
        <s v="CUST_03588"/>
        <s v="CUST_04364"/>
        <s v="CUST_04893"/>
        <s v="CUST_04882"/>
        <s v="CUST_09637"/>
        <s v="CUST_04979"/>
        <s v="CUST_09316"/>
        <s v="CUST_07326"/>
        <s v="CUST_10711"/>
        <s v="CUST_04705"/>
        <s v="CUST_01167"/>
        <s v="CUST_05713"/>
        <s v="CUST_01237"/>
        <s v="CUST_04156"/>
        <s v="CUST_02506"/>
        <s v="CUST_06390"/>
        <s v="CUST_02042"/>
        <s v="CUST_02584"/>
        <s v="CUST_10542"/>
        <s v="CUST_05694"/>
        <s v="CUST_08041"/>
        <s v="CUST_02290"/>
        <s v="CUST_05417"/>
        <s v="CUST_06876"/>
        <s v="CUST_02446"/>
        <s v="CUST_01066"/>
        <s v="CUST_05554"/>
        <s v="CUST_10382"/>
        <s v="CUST_09697"/>
        <s v="CUST_05406"/>
        <s v="CUST_09285"/>
        <s v="CUST_11353"/>
        <s v="CUST_00636"/>
        <s v="CUST_03034"/>
        <s v="CUST_10884"/>
        <s v="CUST_08424"/>
        <s v="CUST_08215"/>
        <s v="CUST_01564"/>
        <s v="CUST_11071"/>
        <s v="CUST_01722"/>
        <s v="CUST_02934"/>
        <s v="CUST_02318"/>
        <s v="CUST_00210"/>
        <s v="CUST_11081"/>
        <s v="CUST_11200"/>
        <s v="CUST_09872"/>
        <s v="CUST_11478"/>
        <s v="CUST_11721"/>
        <s v="CUST_06355"/>
        <s v="CUST_04809"/>
        <s v="CUST_03871"/>
        <s v="CUST_00932"/>
        <s v="CUST_02473"/>
        <s v="CUST_00914"/>
        <s v="CUST_05767"/>
        <s v="CUST_06278"/>
        <s v="CUST_10032"/>
        <s v="CUST_00440"/>
        <s v="CUST_10247"/>
        <s v="CUST_11240"/>
        <s v="CUST_11335"/>
        <s v="CUST_02245"/>
        <s v="CUST_10400"/>
        <s v="CUST_00062"/>
        <s v="CUST_07527"/>
        <s v="CUST_00800"/>
        <s v="CUST_11942"/>
        <s v="CUST_06477"/>
        <s v="CUST_10040"/>
        <s v="CUST_03263"/>
        <s v="CUST_07504"/>
        <s v="CUST_05138"/>
        <s v="CUST_09356"/>
        <s v="CUST_10360"/>
        <s v="CUST_10631"/>
        <s v="CUST_10044"/>
        <s v="CUST_05946"/>
        <s v="CUST_07009"/>
        <s v="CUST_07453"/>
        <s v="CUST_06484"/>
        <s v="CUST_03679"/>
        <s v="CUST_05777"/>
        <s v="CUST_00719"/>
        <s v="CUST_09450"/>
        <s v="CUST_07565"/>
        <s v="CUST_07119"/>
        <s v="CUST_00856"/>
        <s v="CUST_09380"/>
        <s v="CUST_07663"/>
        <s v="CUST_05567"/>
        <s v="CUST_02691"/>
        <s v="CUST_00877"/>
        <s v="CUST_03201"/>
        <s v="CUST_07574"/>
        <s v="CUST_07303"/>
        <s v="CUST_10692"/>
        <s v="CUST_00368"/>
        <s v="CUST_05014"/>
        <s v="CUST_06579"/>
        <s v="CUST_04343"/>
        <s v="CUST_08295"/>
        <s v="CUST_08279"/>
        <s v="CUST_07695"/>
        <s v="CUST_02682"/>
        <s v="CUST_07161"/>
        <s v="CUST_00894"/>
        <s v="CUST_09996"/>
        <s v="CUST_00465"/>
        <s v="CUST_00741"/>
        <s v="CUST_04849"/>
        <s v="CUST_00135"/>
        <s v="CUST_00733"/>
        <s v="CUST_05084"/>
        <s v="CUST_03455"/>
        <s v="CUST_08348"/>
        <s v="CUST_08321"/>
        <s v="CUST_07020"/>
        <s v="CUST_06752"/>
        <s v="CUST_05166"/>
        <s v="CUST_08421"/>
        <s v="CUST_07242"/>
        <s v="CUST_09604"/>
        <s v="CUST_01507"/>
        <s v="CUST_00468"/>
        <s v="CUST_04676"/>
        <s v="CUST_03928"/>
        <s v="CUST_01771"/>
        <s v="CUST_06720"/>
        <s v="CUST_09836"/>
        <s v="CUST_11870"/>
        <s v="CUST_02850"/>
        <s v="CUST_04634"/>
        <s v="CUST_01145"/>
        <s v="CUST_08855"/>
        <s v="CUST_08879"/>
        <s v="CUST_00860"/>
        <s v="CUST_04804"/>
        <s v="CUST_10822"/>
        <s v="CUST_05608"/>
        <s v="CUST_04225"/>
        <s v="CUST_01386"/>
        <s v="CUST_10476"/>
        <s v="CUST_09126"/>
        <s v="CUST_01000"/>
        <s v="CUST_03049"/>
        <s v="CUST_04148"/>
        <s v="CUST_03854"/>
        <s v="CUST_09434"/>
        <s v="CUST_02366"/>
        <s v="CUST_00536"/>
        <s v="CUST_05307"/>
        <s v="CUST_05316"/>
        <s v="CUST_01015"/>
        <s v="CUST_09373"/>
        <s v="CUST_11321"/>
        <s v="CUST_03266"/>
        <s v="CUST_05372"/>
        <s v="CUST_00549"/>
        <s v="CUST_00768"/>
        <s v="CUST_06693"/>
        <s v="CUST_08308"/>
        <s v="CUST_03708"/>
        <s v="CUST_04997"/>
        <s v="CUST_08201"/>
        <s v="CUST_03093"/>
        <s v="CUST_03885"/>
        <s v="CUST_06490"/>
        <s v="CUST_04589"/>
        <s v="CUST_10567"/>
        <s v="CUST_02561"/>
        <s v="CUST_07755"/>
        <s v="CUST_10667"/>
        <s v="CUST_11946"/>
        <s v="CUST_04513"/>
        <s v="CUST_02851"/>
        <s v="CUST_01842"/>
        <s v="CUST_02502"/>
        <s v="CUST_07061"/>
        <s v="CUST_09707"/>
        <s v="CUST_08483"/>
        <s v="CUST_10856"/>
        <s v="CUST_04902"/>
        <s v="CUST_00084"/>
        <s v="CUST_06438"/>
        <s v="CUST_04573"/>
        <s v="CUST_09810"/>
        <s v="CUST_02062"/>
        <s v="CUST_01602"/>
        <s v="CUST_00991"/>
        <s v="CUST_01191"/>
        <s v="CUST_02262"/>
        <s v="CUST_05536"/>
        <s v="CUST_00010"/>
        <s v="CUST_08578"/>
        <s v="CUST_03628"/>
        <s v="CUST_09624"/>
        <s v="CUST_08415"/>
        <s v="CUST_10545"/>
        <s v="CUST_05746"/>
        <s v="CUST_09335"/>
        <s v="CUST_10731"/>
        <s v="CUST_00287"/>
        <s v="CUST_08725"/>
        <s v="CUST_09619"/>
        <s v="CUST_01948"/>
        <s v="CUST_07338"/>
        <s v="CUST_05274"/>
        <s v="CUST_02558"/>
        <s v="CUST_08680"/>
        <s v="CUST_09270"/>
        <s v="CUST_04337"/>
        <s v="CUST_11459"/>
        <s v="CUST_09389"/>
        <s v="CUST_05803"/>
        <s v="CUST_09764"/>
        <s v="CUST_02950"/>
        <s v="CUST_11322"/>
        <s v="CUST_06021"/>
        <s v="CUST_02495"/>
        <s v="CUST_10490"/>
        <s v="CUST_04831"/>
        <s v="CUST_01190"/>
        <s v="CUST_00931"/>
        <s v="CUST_10227"/>
        <s v="CUST_07321"/>
        <s v="CUST_07283"/>
        <s v="CUST_08735"/>
        <s v="CUST_11167"/>
        <s v="CUST_08691"/>
        <s v="CUST_02173"/>
        <s v="CUST_10808"/>
        <s v="CUST_08113"/>
        <s v="CUST_08927"/>
        <s v="CUST_11419"/>
        <s v="CUST_03672"/>
        <s v="CUST_02102"/>
        <s v="CUST_03447"/>
        <s v="CUST_07037"/>
        <s v="CUST_04264"/>
        <s v="CUST_03932"/>
        <s v="CUST_08405"/>
        <s v="CUST_04616"/>
        <s v="CUST_07292"/>
        <s v="CUST_06160"/>
        <s v="CUST_00407"/>
        <s v="CUST_02953"/>
        <s v="CUST_05186"/>
        <s v="CUST_05623"/>
        <s v="CUST_04904"/>
        <s v="CUST_02555"/>
        <s v="CUST_04598"/>
        <s v="CUST_02342"/>
        <s v="CUST_04152"/>
        <s v="CUST_02412"/>
        <s v="CUST_05487"/>
        <s v="CUST_07642"/>
        <s v="CUST_08198"/>
        <s v="CUST_09579"/>
        <s v="CUST_09528"/>
        <s v="CUST_07781"/>
        <s v="CUST_11124"/>
        <s v="CUST_02404"/>
        <s v="CUST_02381"/>
        <s v="CUST_09242"/>
        <s v="CUST_07236"/>
        <s v="CUST_01292"/>
        <s v="CUST_06147"/>
        <s v="CUST_02471"/>
        <s v="CUST_01323"/>
        <s v="CUST_11715"/>
        <s v="CUST_07312"/>
        <s v="CUST_03839"/>
        <s v="CUST_05093"/>
        <s v="CUST_05436"/>
        <s v="CUST_11664"/>
        <s v="CUST_03538"/>
        <s v="CUST_06273"/>
        <s v="CUST_11705"/>
        <s v="CUST_01397"/>
        <s v="CUST_06036"/>
        <s v="CUST_00961"/>
        <s v="CUST_01196"/>
        <s v="CUST_09279"/>
        <s v="CUST_10312"/>
        <s v="CUST_00943"/>
        <s v="CUST_04781"/>
        <s v="CUST_10452"/>
        <s v="CUST_00202"/>
        <s v="CUST_09257"/>
        <s v="CUST_03857"/>
        <s v="CUST_07433"/>
        <s v="CUST_06627"/>
        <s v="CUST_09677"/>
        <s v="CUST_11972"/>
        <s v="CUST_08331"/>
        <s v="CUST_01762"/>
        <s v="CUST_00758"/>
        <s v="CUST_02172"/>
        <s v="CUST_01822"/>
        <s v="CUST_06145"/>
        <s v="CUST_05156"/>
        <s v="CUST_05773"/>
        <s v="CUST_11561"/>
        <s v="CUST_11653"/>
        <s v="CUST_03383"/>
        <s v="CUST_01689"/>
        <s v="CUST_05784"/>
        <s v="CUST_04433"/>
        <s v="CUST_07583"/>
        <s v="CUST_09752"/>
        <s v="CUST_01786"/>
        <s v="CUST_01368"/>
        <s v="CUST_05033"/>
        <s v="CUST_10794"/>
        <s v="CUST_07202"/>
        <s v="CUST_05113"/>
        <s v="CUST_07213"/>
        <s v="CUST_02791"/>
        <s v="CUST_10363"/>
        <s v="CUST_07797"/>
        <s v="CUST_04578"/>
        <s v="CUST_04667"/>
        <s v="CUST_07176"/>
        <s v="CUST_07049"/>
        <s v="CUST_04617"/>
        <s v="CUST_09254"/>
        <s v="CUST_05329"/>
        <s v="CUST_00737"/>
        <s v="CUST_03805"/>
        <s v="CUST_00300"/>
        <s v="CUST_02284"/>
        <s v="CUST_09195"/>
        <s v="CUST_01813"/>
        <s v="CUST_05981"/>
        <s v="CUST_09923"/>
        <s v="CUST_06883"/>
        <s v="CUST_03496"/>
        <s v="CUST_06457"/>
        <s v="CUST_10855"/>
        <s v="CUST_01113"/>
        <s v="CUST_09817"/>
        <s v="CUST_04619"/>
        <s v="CUST_07924"/>
        <s v="CUST_04054"/>
        <s v="CUST_01328"/>
        <s v="CUST_03192"/>
        <s v="CUST_06717"/>
        <s v="CUST_00242"/>
        <s v="CUST_10421"/>
        <s v="CUST_06711"/>
        <s v="CUST_02904"/>
        <s v="CUST_00843"/>
        <s v="CUST_06209"/>
        <s v="CUST_09122"/>
        <s v="CUST_08710"/>
        <s v="CUST_04197"/>
        <s v="CUST_01953"/>
        <s v="CUST_04820"/>
        <s v="CUST_11344"/>
        <s v="CUST_04479"/>
        <s v="CUST_06990"/>
        <s v="CUST_06316"/>
        <s v="CUST_03963"/>
        <s v="CUST_11524"/>
        <s v="CUST_06384"/>
        <s v="CUST_02859"/>
        <s v="CUST_05685"/>
        <s v="CUST_07860"/>
        <s v="CUST_05889"/>
        <s v="CUST_05539"/>
        <s v="CUST_00178"/>
        <s v="CUST_10316"/>
        <s v="CUST_08015"/>
        <s v="CUST_05644"/>
        <s v="CUST_02070"/>
        <s v="CUST_00723"/>
        <s v="CUST_00037"/>
        <s v="CUST_07542"/>
        <s v="CUST_05939"/>
        <s v="CUST_06328"/>
        <s v="CUST_00199"/>
        <s v="CUST_06712"/>
        <s v="CUST_09812"/>
        <s v="CUST_06505"/>
        <s v="CUST_08463"/>
        <s v="CUST_03426"/>
        <s v="CUST_11153"/>
        <s v="CUST_09241"/>
        <s v="CUST_07526"/>
        <s v="CUST_08931"/>
        <s v="CUST_09541"/>
        <s v="CUST_03973"/>
        <s v="CUST_01876"/>
        <s v="CUST_01658"/>
        <s v="CUST_11953"/>
        <s v="CUST_04398"/>
        <s v="CUST_03731"/>
        <s v="CUST_11852"/>
        <s v="CUST_06532"/>
        <s v="CUST_10474"/>
        <s v="CUST_04530"/>
        <s v="CUST_07122"/>
        <s v="CUST_07996"/>
        <s v="CUST_01734"/>
        <s v="CUST_10789"/>
        <s v="CUST_07218"/>
        <s v="CUST_06741"/>
        <s v="CUST_11522"/>
        <s v="CUST_08380"/>
        <s v="CUST_01626"/>
        <s v="CUST_06153"/>
        <s v="CUST_02481"/>
        <s v="CUST_04271"/>
        <s v="CUST_04599"/>
        <s v="CUST_11913"/>
        <s v="CUST_08911"/>
        <s v="CUST_10416"/>
        <s v="CUST_09208"/>
        <s v="CUST_06240"/>
        <s v="CUST_03914"/>
        <s v="CUST_10039"/>
        <s v="CUST_06972"/>
        <s v="CUST_05289"/>
        <s v="CUST_00226"/>
        <s v="CUST_08155"/>
        <s v="CUST_07981"/>
        <s v="CUST_09833"/>
        <s v="CUST_06984"/>
        <s v="CUST_07337"/>
        <s v="CUST_03537"/>
        <s v="CUST_08492"/>
        <s v="CUST_02052"/>
        <s v="CUST_05883"/>
        <s v="CUST_09281"/>
        <s v="CUST_04474"/>
        <s v="CUST_08708"/>
        <s v="CUST_03419"/>
        <s v="CUST_09274"/>
        <s v="CUST_06620"/>
        <s v="CUST_07328"/>
        <s v="CUST_10892"/>
        <s v="CUST_08579"/>
        <s v="CUST_01484"/>
        <s v="CUST_09323"/>
        <s v="CUST_01836"/>
        <s v="CUST_04473"/>
        <s v="CUST_05103"/>
        <s v="CUST_00507"/>
        <s v="CUST_04297"/>
        <s v="CUST_07569"/>
        <s v="CUST_02049"/>
        <s v="CUST_03111"/>
        <s v="CUST_05948"/>
        <s v="CUST_07470"/>
        <s v="CUST_04350"/>
        <s v="CUST_11048"/>
        <s v="CUST_04721"/>
        <s v="CUST_07831"/>
        <s v="CUST_09359"/>
        <s v="CUST_00897"/>
        <s v="CUST_03298"/>
        <s v="CUST_02802"/>
        <s v="CUST_03414"/>
        <s v="CUST_02917"/>
        <s v="CUST_03749"/>
        <s v="CUST_01320"/>
        <s v="CUST_09228"/>
        <s v="CUST_11959"/>
        <s v="CUST_01120"/>
        <s v="CUST_07548"/>
        <s v="CUST_03439"/>
        <s v="CUST_07444"/>
        <s v="CUST_00987"/>
        <s v="CUST_01045"/>
        <s v="CUST_04486"/>
        <s v="CUST_04206"/>
        <s v="CUST_00070"/>
        <s v="CUST_00714"/>
        <s v="CUST_08397"/>
        <s v="CUST_02307"/>
        <s v="CUST_04321"/>
        <s v="CUST_09987"/>
        <s v="CUST_07644"/>
        <s v="CUST_04163"/>
        <s v="CUST_01847"/>
        <s v="CUST_02107"/>
        <s v="CUST_05286"/>
        <s v="CUST_11416"/>
        <s v="CUST_00205"/>
        <s v="CUST_07793"/>
        <s v="CUST_07268"/>
        <s v="CUST_07906"/>
        <s v="CUST_09776"/>
        <s v="CUST_03972"/>
        <s v="CUST_11693"/>
        <s v="CUST_03211"/>
        <s v="CUST_01013"/>
        <s v="CUST_00540"/>
        <s v="CUST_07940"/>
        <s v="CUST_10379"/>
        <s v="CUST_01156"/>
        <s v="CUST_11230"/>
        <s v="CUST_07726"/>
        <s v="CUST_01829"/>
        <s v="CUST_11252"/>
        <s v="CUST_03043"/>
        <s v="CUST_11078"/>
        <s v="CUST_05313"/>
        <s v="CUST_08312"/>
        <s v="CUST_07026"/>
        <s v="CUST_03015"/>
        <s v="CUST_03855"/>
        <s v="CUST_10473"/>
        <s v="CUST_09039"/>
        <s v="CUST_07557"/>
        <s v="CUST_07760"/>
        <s v="CUST_05787"/>
        <s v="CUST_05389"/>
        <s v="CUST_09737"/>
        <s v="CUST_05587"/>
        <s v="CUST_01499"/>
        <s v="CUST_04914"/>
        <s v="CUST_10065"/>
        <s v="CUST_03622"/>
        <s v="CUST_06634"/>
        <s v="CUST_10117"/>
        <s v="CUST_02833"/>
        <s v="CUST_01821"/>
        <s v="CUST_03245"/>
        <s v="CUST_02712"/>
        <s v="CUST_11460"/>
        <s v="CUST_11807"/>
        <s v="CUST_07273"/>
        <s v="CUST_03252"/>
        <s v="CUST_02184"/>
        <s v="CUST_03129"/>
        <s v="CUST_04366"/>
        <s v="CUST_01340"/>
        <s v="CUST_00973"/>
        <s v="CUST_10457"/>
        <s v="CUST_06122"/>
        <s v="CUST_00067"/>
        <s v="CUST_06844"/>
        <s v="CUST_01961"/>
        <s v="CUST_01803"/>
        <s v="CUST_05321"/>
        <s v="CUST_03863"/>
        <s v="CUST_06140"/>
        <s v="CUST_06006"/>
        <s v="CUST_04249"/>
        <s v="CUST_06571"/>
        <s v="CUST_04656"/>
        <s v="CUST_03531"/>
        <s v="CUST_00744"/>
        <s v="CUST_07992"/>
        <s v="CUST_07801"/>
        <s v="CUST_02726"/>
        <s v="CUST_01036"/>
        <s v="CUST_00230"/>
        <s v="CUST_02071"/>
        <s v="CUST_08794"/>
        <s v="CUST_02752"/>
        <s v="CUST_04233"/>
        <s v="CUST_02642"/>
        <s v="CUST_04640"/>
        <s v="CUST_01177"/>
        <s v="CUST_11452"/>
        <s v="CUST_08490"/>
        <s v="CUST_06182"/>
        <s v="CUST_03366"/>
        <s v="CUST_06503"/>
        <s v="CUST_06629"/>
        <s v="CUST_09754"/>
        <s v="CUST_08371"/>
        <s v="CUST_10403"/>
        <s v="CUST_04026"/>
        <s v="CUST_02166"/>
        <s v="CUST_02375"/>
        <s v="CUST_02835"/>
        <s v="CUST_06542"/>
        <s v="CUST_03450"/>
        <s v="CUST_05865"/>
        <s v="CUST_02058"/>
        <s v="CUST_04832"/>
        <s v="CUST_06618"/>
        <s v="CUST_10703"/>
        <s v="CUST_03051"/>
        <s v="CUST_05621"/>
        <s v="CUST_10774"/>
        <s v="CUST_01117"/>
        <s v="CUST_00709"/>
        <s v="CUST_03092"/>
        <s v="CUST_07290"/>
        <s v="CUST_04768"/>
        <s v="CUST_03724"/>
        <s v="CUST_08134"/>
        <s v="CUST_07962"/>
        <s v="CUST_03677"/>
        <s v="CUST_02319"/>
        <s v="CUST_06375"/>
        <s v="CUST_09319"/>
        <s v="CUST_08245"/>
        <s v="CUST_07096"/>
        <s v="CUST_03794"/>
        <s v="CUST_08536"/>
        <s v="CUST_04448"/>
        <s v="CUST_10840"/>
        <s v="CUST_08903"/>
        <s v="CUST_10122"/>
        <s v="CUST_06511"/>
        <s v="CUST_07291"/>
        <s v="CUST_01165"/>
        <s v="CUST_01284"/>
        <s v="CUST_05512"/>
        <s v="CUST_01133"/>
        <s v="CUST_06838"/>
        <s v="CUST_11368"/>
        <s v="CUST_10168"/>
        <s v="CUST_04470"/>
        <s v="CUST_08537"/>
        <s v="CUST_03569"/>
        <s v="CUST_00320"/>
        <s v="CUST_02966"/>
        <s v="CUST_01879"/>
        <s v="CUST_08141"/>
        <s v="CUST_06721"/>
        <s v="CUST_09685"/>
        <s v="CUST_06341"/>
        <s v="CUST_02738"/>
        <s v="CUST_02973"/>
        <s v="CUST_08965"/>
        <s v="CUST_04766"/>
        <s v="CUST_04562"/>
        <s v="CUST_00794"/>
        <s v="CUST_04750"/>
        <s v="CUST_06417"/>
        <s v="CUST_02420"/>
        <s v="CUST_02887"/>
        <s v="CUST_05187"/>
        <s v="CUST_06057"/>
        <s v="CUST_11502"/>
        <s v="CUST_11236"/>
        <s v="CUST_03467"/>
        <s v="CUST_01988"/>
        <s v="CUST_04894"/>
        <s v="CUST_06858"/>
        <s v="CUST_07232"/>
        <s v="CUST_03576"/>
        <s v="CUST_09178"/>
        <s v="CUST_02785"/>
        <s v="CUST_01432"/>
        <s v="CUST_03833"/>
        <s v="CUST_10643"/>
        <s v="CUST_03946"/>
        <s v="CUST_08204"/>
        <s v="CUST_11547"/>
        <s v="CUST_03219"/>
        <s v="CUST_11489"/>
        <s v="CUST_02272"/>
        <s v="CUST_00431"/>
        <s v="CUST_08652"/>
        <s v="CUST_01241"/>
        <s v="CUST_06718"/>
        <s v="CUST_10143"/>
        <s v="CUST_10972"/>
        <s v="CUST_11658"/>
        <s v="CUST_10861"/>
        <s v="CUST_06204"/>
        <s v="CUST_06506"/>
        <s v="CUST_04848"/>
        <s v="CUST_07181"/>
        <s v="CUST_08870"/>
        <s v="CUST_09106"/>
        <s v="CUST_09976"/>
        <s v="CUST_01322"/>
        <s v="CUST_02391"/>
        <s v="CUST_09188"/>
        <s v="CUST_05423"/>
        <s v="CUST_01384"/>
        <s v="CUST_03834"/>
        <s v="CUST_06644"/>
        <s v="CUST_11037"/>
        <s v="CUST_08898"/>
        <s v="CUST_06447"/>
        <s v="CUST_07322"/>
        <s v="CUST_07048"/>
        <s v="CUST_04487"/>
        <s v="CUST_04999"/>
        <s v="CUST_02430"/>
        <s v="CUST_08458"/>
        <s v="CUST_01170"/>
        <s v="CUST_10231"/>
        <s v="CUST_05463"/>
        <s v="CUST_08528"/>
        <s v="CUST_08547"/>
        <s v="CUST_05682"/>
        <s v="CUST_07904"/>
        <s v="CUST_05299"/>
        <s v="CUST_11571"/>
        <s v="CUST_02085"/>
        <s v="CUST_03340"/>
        <s v="CUST_01560"/>
        <s v="CUST_05442"/>
        <s v="CUST_03648"/>
        <s v="CUST_08505"/>
        <s v="CUST_04189"/>
        <s v="CUST_10460"/>
        <s v="CUST_07917"/>
        <s v="CUST_03951"/>
        <s v="CUST_05897"/>
        <s v="CUST_08923"/>
        <s v="CUST_11643"/>
        <s v="CUST_06681"/>
        <s v="CUST_00065"/>
        <s v="CUST_00237"/>
        <s v="CUST_06478"/>
        <s v="CUST_05480"/>
        <s v="CUST_04553"/>
        <s v="CUST_11126"/>
        <s v="CUST_07882"/>
        <s v="CUST_02648"/>
        <s v="CUST_03133"/>
        <s v="CUST_00697"/>
        <s v="CUST_00986"/>
        <s v="CUST_08065"/>
        <s v="CUST_08667"/>
        <s v="CUST_00081"/>
        <s v="CUST_08523"/>
        <s v="CUST_07816"/>
        <s v="CUST_03495"/>
        <s v="CUST_07136"/>
        <s v="CUST_05766"/>
        <s v="CUST_03897"/>
        <s v="CUST_05508"/>
        <s v="CUST_11983"/>
        <s v="CUST_01456"/>
        <s v="CUST_02634"/>
        <s v="CUST_00812"/>
        <s v="CUST_01342"/>
        <s v="CUST_00872"/>
        <s v="CUST_07031"/>
        <s v="CUST_06659"/>
        <s v="CUST_09112"/>
        <s v="CUST_10062"/>
        <s v="CUST_08408"/>
        <s v="CUST_00871"/>
        <s v="CUST_11620"/>
        <s v="CUST_04331"/>
        <s v="CUST_02647"/>
        <s v="CUST_04681"/>
        <s v="CUST_05920"/>
        <s v="CUST_02377"/>
        <s v="CUST_08128"/>
        <s v="CUST_08577"/>
        <s v="CUST_09185"/>
        <s v="CUST_02088"/>
        <s v="CUST_10129"/>
        <s v="CUST_08025"/>
        <s v="CUST_01714"/>
        <s v="CUST_10964"/>
        <s v="CUST_11482"/>
        <s v="CUST_04476"/>
        <s v="CUST_07828"/>
        <s v="CUST_09149"/>
        <s v="CUST_10272"/>
        <s v="CUST_01042"/>
        <s v="CUST_03385"/>
        <s v="CUST_02814"/>
        <s v="CUST_06861"/>
        <s v="CUST_08232"/>
        <s v="CUST_01812"/>
        <s v="CUST_11336"/>
        <s v="CUST_07362"/>
        <s v="CUST_01980"/>
        <s v="CUST_11604"/>
        <s v="CUST_00572"/>
        <s v="CUST_07078"/>
        <s v="CUST_00408"/>
        <s v="CUST_05135"/>
        <s v="CUST_00280"/>
        <s v="CUST_08856"/>
        <s v="CUST_00103"/>
        <s v="CUST_01136"/>
        <s v="CUST_05279"/>
        <s v="CUST_08143"/>
        <s v="CUST_05629"/>
        <s v="CUST_07937"/>
        <s v="CUST_00705"/>
        <s v="CUST_00639"/>
        <s v="CUST_10606"/>
        <s v="CUST_07691"/>
        <s v="CUST_08412"/>
        <s v="CUST_05541"/>
        <s v="CUST_00940"/>
        <s v="CUST_05322"/>
        <s v="CUST_11739"/>
        <s v="CUST_01182"/>
        <s v="CUST_08940"/>
        <s v="CUST_00045"/>
        <s v="CUST_06434"/>
        <s v="CUST_09738"/>
        <s v="CUST_02335"/>
        <s v="CUST_07365"/>
        <s v="CUST_11069"/>
        <s v="CUST_01939"/>
        <s v="CUST_09734"/>
        <s v="CUST_05099"/>
        <s v="CUST_10151"/>
        <s v="CUST_00340"/>
        <s v="CUST_01334"/>
        <s v="CUST_05499"/>
        <s v="CUST_02150"/>
        <s v="CUST_03801"/>
        <s v="CUST_07118"/>
        <s v="CUST_05783"/>
        <s v="CUST_00576"/>
        <s v="CUST_07396"/>
        <s v="CUST_09483"/>
        <s v="CUST_06306"/>
        <s v="CUST_11808"/>
        <s v="CUST_08079"/>
        <s v="CUST_04651"/>
        <s v="CUST_08344"/>
        <s v="CUST_05547"/>
        <s v="CUST_10982"/>
        <s v="CUST_00158"/>
        <s v="CUST_07244"/>
        <s v="CUST_08515"/>
        <s v="CUST_08309"/>
        <s v="CUST_05534"/>
        <s v="CUST_11800"/>
        <s v="CUST_00001"/>
        <s v="CUST_06857"/>
        <s v="CUST_00683"/>
        <s v="CUST_04064"/>
        <s v="CUST_05461"/>
        <s v="CUST_00481"/>
        <s v="CUST_04509"/>
        <s v="CUST_01889"/>
        <s v="CUST_05064"/>
        <s v="CUST_03557"/>
        <s v="CUST_09144"/>
        <s v="CUST_02764"/>
        <s v="CUST_08370"/>
        <s v="CUST_04384"/>
        <s v="CUST_00777"/>
        <s v="CUST_01533"/>
        <s v="CUST_05358"/>
        <s v="CUST_10741"/>
        <s v="CUST_00058"/>
        <s v="CUST_07142"/>
        <s v="CUST_09660"/>
        <s v="CUST_06544"/>
        <s v="CUST_11638"/>
        <s v="CUST_01010"/>
        <s v="CUST_09094"/>
        <s v="CUST_05041"/>
        <s v="CUST_00221"/>
        <s v="CUST_00328"/>
        <s v="CUST_11202"/>
        <s v="CUST_00567"/>
        <s v="CUST_03891"/>
        <s v="CUST_08464"/>
        <s v="CUST_10954"/>
        <s v="CUST_04224"/>
        <s v="CUST_05838"/>
        <s v="CUST_04023"/>
        <s v="CUST_02912"/>
        <s v="CUST_06085"/>
        <s v="CUST_10061"/>
        <s v="CUST_08811"/>
        <s v="CUST_07952"/>
        <s v="CUST_09630"/>
        <s v="CUST_06412"/>
        <s v="CUST_06632"/>
        <s v="CUST_04854"/>
        <s v="CUST_00662"/>
        <s v="CUST_10818"/>
        <s v="CUST_07817"/>
        <s v="CUST_08126"/>
        <s v="CUST_08524"/>
        <s v="CUST_07682"/>
        <s v="CUST_08411"/>
        <s v="CUST_05748"/>
        <s v="CUST_09795"/>
        <s v="CUST_01796"/>
        <s v="CUST_08707"/>
        <s v="CUST_04609"/>
        <s v="CUST_07884"/>
        <s v="CUST_08641"/>
        <s v="CUST_02549"/>
        <s v="CUST_00677"/>
        <s v="CUST_09456"/>
        <s v="CUST_03859"/>
        <s v="CUST_02804"/>
        <s v="CUST_05234"/>
        <s v="CUST_10138"/>
        <s v="CUST_02772"/>
        <s v="CUST_05983"/>
        <s v="CUST_11761"/>
        <s v="CUST_07951"/>
        <s v="CUST_11778"/>
        <s v="CUST_04255"/>
        <s v="CUST_04035"/>
        <s v="CUST_05633"/>
        <s v="CUST_09059"/>
        <s v="CUST_04829"/>
        <s v="CUST_03585"/>
        <s v="CUST_06523"/>
        <s v="CUST_05012"/>
        <s v="CUST_08393"/>
        <s v="CUST_05077"/>
        <s v="CUST_11559"/>
        <s v="CUST_08460"/>
        <s v="CUST_05849"/>
        <s v="CUST_11873"/>
        <s v="CUST_03692"/>
        <s v="CUST_05570"/>
        <s v="CUST_09855"/>
        <s v="CUST_03134"/>
        <s v="CUST_09105"/>
        <s v="CUST_03813"/>
        <s v="CUST_10689"/>
        <s v="CUST_09949"/>
        <s v="CUST_07147"/>
        <s v="CUST_03699"/>
        <s v="CUST_09673"/>
        <s v="CUST_00972"/>
        <s v="CUST_04139"/>
        <s v="CUST_10495"/>
        <s v="CUST_06082"/>
        <s v="CUST_04884"/>
        <s v="CUST_08868"/>
        <s v="CUST_06482"/>
        <s v="CUST_09127"/>
        <s v="CUST_03388"/>
        <s v="CUST_11035"/>
        <s v="CUST_02751"/>
        <s v="CUST_11029"/>
        <s v="CUST_10585"/>
        <s v="CUST_06934"/>
        <s v="CUST_08773"/>
        <s v="CUST_06426"/>
        <s v="CUST_00390"/>
        <s v="CUST_05627"/>
        <s v="CUST_02264"/>
        <s v="CUST_03197"/>
        <s v="CUST_06223"/>
        <s v="CUST_11007"/>
        <s v="CUST_05269"/>
        <s v="CUST_10101"/>
        <s v="CUST_00018"/>
        <s v="CUST_08183"/>
        <s v="CUST_08568"/>
        <s v="CUST_10598"/>
        <s v="CUST_11436"/>
        <s v="CUST_05022"/>
        <s v="CUST_11361"/>
        <s v="CUST_02627"/>
        <s v="CUST_01416"/>
        <s v="CUST_02402"/>
        <s v="CUST_00238"/>
        <s v="CUST_00762"/>
        <s v="CUST_01093"/>
        <s v="CUST_09829"/>
        <s v="CUST_02454"/>
        <s v="CUST_10160"/>
        <s v="CUST_01219"/>
        <s v="CUST_01826"/>
        <s v="CUST_02409"/>
        <s v="CUST_07054"/>
        <s v="CUST_02250"/>
        <s v="CUST_08991"/>
        <s v="CUST_09765"/>
        <s v="CUST_03792"/>
        <s v="CUST_07417"/>
        <s v="CUST_04938"/>
        <s v="CUST_02579"/>
        <s v="CUST_07077"/>
        <s v="CUST_04188"/>
        <s v="CUST_02067"/>
        <s v="CUST_09745"/>
        <s v="CUST_11788"/>
        <s v="CUST_11603"/>
        <s v="CUST_04612"/>
        <s v="CUST_10572"/>
        <s v="CUST_04694"/>
        <s v="CUST_04099"/>
        <s v="CUST_06960"/>
        <s v="CUST_05895"/>
        <s v="CUST_07262"/>
        <s v="CUST_10042"/>
        <s v="CUST_10927"/>
        <s v="CUST_02222"/>
        <s v="CUST_11395"/>
        <s v="CUST_00461"/>
        <s v="CUST_02528"/>
        <s v="CUST_10308"/>
        <s v="CUST_06279"/>
        <s v="CUST_11441"/>
        <s v="CUST_01999"/>
        <s v="CUST_03331"/>
        <s v="CUST_02908"/>
        <s v="CUST_02116"/>
        <s v="CUST_07104"/>
        <s v="CUST_09743"/>
        <s v="CUST_05862"/>
        <s v="CUST_02699"/>
        <s v="CUST_06282"/>
        <s v="CUST_08835"/>
        <s v="CUST_02339"/>
        <s v="CUST_07533"/>
        <s v="CUST_09448"/>
        <s v="CUST_09943"/>
        <s v="CUST_05565"/>
        <s v="CUST_02154"/>
        <s v="CUST_05561"/>
        <s v="CUST_10547"/>
        <s v="CUST_02670"/>
        <s v="CUST_02148"/>
        <s v="CUST_01183"/>
        <s v="CUST_01918"/>
        <s v="CUST_09911"/>
        <s v="CUST_11886"/>
        <s v="CUST_03818"/>
        <s v="CUST_07354"/>
        <s v="CUST_11867"/>
        <s v="CUST_01075"/>
        <s v="CUST_09009"/>
        <s v="CUST_06498"/>
        <s v="CUST_07968"/>
        <s v="CUST_01852"/>
        <s v="CUST_03087"/>
        <s v="CUST_02198"/>
        <s v="CUST_02602"/>
        <s v="CUST_05076"/>
        <s v="CUST_10999"/>
        <s v="CUST_05835"/>
        <s v="CUST_09495"/>
        <s v="CUST_00500"/>
        <s v="CUST_02109"/>
        <s v="CUST_06602"/>
        <s v="CUST_07611"/>
        <s v="CUST_06747"/>
        <s v="CUST_01909"/>
        <s v="CUST_11196"/>
        <s v="CUST_06626"/>
        <s v="CUST_08998"/>
        <s v="CUST_01511"/>
        <s v="CUST_10238"/>
        <s v="CUST_11458"/>
        <s v="CUST_05205"/>
        <s v="CUST_01380"/>
        <s v="CUST_09846"/>
        <s v="CUST_03023"/>
        <s v="CUST_05023"/>
        <s v="CUST_11665"/>
        <s v="CUST_06787"/>
        <s v="CUST_01445"/>
        <s v="CUST_08865"/>
        <s v="CUST_02338"/>
        <s v="CUST_04785"/>
        <s v="CUST_06769"/>
        <s v="CUST_07732"/>
        <s v="CUST_07449"/>
        <s v="CUST_02356"/>
        <s v="CUST_02867"/>
        <s v="CUST_05695"/>
        <s v="CUST_04642"/>
        <s v="CUST_00533"/>
        <s v="CUST_01670"/>
        <s v="CUST_06803"/>
        <s v="CUST_06715"/>
        <s v="CUST_10593"/>
        <s v="CUST_02292"/>
        <s v="CUST_08833"/>
        <s v="CUST_06881"/>
        <s v="CUST_00382"/>
        <s v="CUST_04005"/>
        <s v="CUST_00137"/>
        <s v="CUST_06943"/>
        <s v="CUST_06010"/>
        <s v="CUST_01019"/>
        <s v="CUST_01820"/>
        <s v="CUST_08250"/>
        <s v="CUST_08901"/>
        <s v="CUST_09509"/>
        <s v="CUST_02231"/>
        <s v="CUST_05736"/>
        <s v="CUST_11038"/>
        <s v="CUST_02779"/>
        <s v="CUST_10916"/>
        <s v="CUST_02206"/>
        <s v="CUST_07506"/>
        <s v="CUST_10259"/>
        <s v="CUST_10348"/>
        <s v="CUST_10130"/>
        <s v="CUST_01129"/>
        <s v="CUST_10235"/>
        <s v="CUST_10674"/>
        <s v="CUST_05879"/>
        <s v="CUST_00910"/>
        <s v="CUST_05244"/>
        <s v="CUST_00650"/>
        <s v="CUST_04543"/>
        <s v="CUST_02368"/>
        <s v="CUST_07822"/>
        <s v="CUST_00609"/>
        <s v="CUST_11420"/>
        <s v="CUST_00834"/>
        <s v="CUST_10772"/>
        <s v="CUST_01646"/>
        <s v="CUST_08006"/>
        <s v="CUST_02326"/>
        <s v="CUST_11114"/>
        <s v="CUST_05376"/>
        <s v="CUST_04103"/>
        <s v="CUST_03589"/>
        <s v="CUST_07475"/>
        <s v="CUST_03998"/>
        <s v="CUST_10162"/>
        <s v="CUST_05667"/>
        <s v="CUST_04369"/>
        <s v="CUST_11525"/>
        <s v="CUST_01649"/>
        <s v="CUST_05063"/>
        <s v="CUST_03438"/>
        <s v="CUST_02619"/>
        <s v="CUST_10190"/>
        <s v="CUST_09610"/>
        <s v="CUST_04908"/>
        <s v="CUST_11274"/>
        <s v="CUST_07902"/>
        <s v="CUST_08167"/>
        <s v="CUST_03525"/>
        <s v="CUST_06018"/>
        <s v="CUST_07182"/>
        <s v="CUST_04645"/>
        <s v="CUST_05899"/>
        <s v="CUST_09447"/>
        <s v="CUST_09468"/>
        <s v="CUST_11507"/>
        <s v="CUST_03380"/>
        <s v="CUST_09761"/>
        <s v="CUST_04534"/>
        <s v="CUST_09646"/>
        <s v="CUST_03000"/>
        <s v="CUST_09590"/>
        <s v="CUST_10282"/>
        <s v="CUST_02871"/>
        <s v="CUST_05415"/>
        <s v="CUST_05894"/>
        <s v="CUST_11602"/>
        <s v="CUST_11445"/>
        <s v="CUST_10110"/>
        <s v="CUST_10126"/>
        <s v="CUST_08009"/>
        <s v="CUST_03544"/>
        <s v="CUST_08904"/>
        <s v="CUST_11186"/>
        <s v="CUST_04706"/>
        <s v="CUST_06694"/>
        <s v="CUST_06604"/>
        <s v="CUST_10149"/>
        <s v="CUST_01971"/>
        <s v="CUST_11302"/>
        <s v="CUST_00947"/>
        <s v="CUST_00574"/>
        <s v="CUST_00515"/>
        <s v="CUST_03180"/>
        <s v="CUST_10800"/>
        <s v="CUST_11974"/>
        <s v="CUST_04200"/>
        <s v="CUST_06069"/>
        <s v="CUST_08888"/>
        <s v="CUST_05168"/>
        <s v="CUST_09337"/>
        <s v="CUST_05984"/>
        <s v="CUST_01769"/>
        <s v="CUST_08853"/>
        <s v="CUST_09730"/>
        <s v="CUST_02684"/>
        <s v="CUST_10828"/>
        <s v="CUST_09207"/>
        <s v="CUST_01125"/>
        <s v="CUST_08242"/>
        <s v="CUST_01250"/>
        <s v="CUST_07523"/>
        <s v="CUST_01095"/>
        <s v="CUST_07241"/>
        <s v="CUST_03970"/>
        <s v="CUST_10935"/>
        <s v="CUST_06682"/>
        <s v="CUST_09329"/>
        <s v="CUST_11168"/>
        <s v="CUST_03464"/>
        <s v="CUST_09481"/>
        <s v="CUST_01396"/>
        <s v="CUST_08603"/>
        <s v="CUST_10186"/>
        <s v="CUST_09315"/>
        <s v="CUST_02486"/>
        <s v="CUST_04531"/>
        <s v="CUST_09572"/>
        <s v="CUST_05123"/>
        <s v="CUST_11893"/>
        <s v="CUST_11960"/>
        <s v="CUST_07763"/>
        <s v="CUST_08258"/>
        <s v="CUST_11558"/>
        <s v="CUST_11519"/>
        <s v="CUST_09278"/>
        <s v="CUST_06109"/>
        <s v="CUST_09248"/>
        <s v="CUST_09936"/>
        <s v="CUST_06252"/>
        <s v="CUST_07899"/>
        <s v="CUST_04930"/>
        <s v="CUST_03088"/>
        <s v="CUST_02736"/>
        <s v="CUST_09975"/>
        <s v="CUST_06294"/>
        <s v="CUST_09491"/>
        <s v="CUST_06664"/>
        <s v="CUST_10757"/>
        <s v="CUST_02141"/>
        <s v="CUST_05538"/>
        <s v="CUST_06499"/>
        <s v="CUST_07437"/>
        <s v="CUST_04956"/>
        <s v="CUST_06519"/>
        <s v="CUST_03102"/>
        <s v="CUST_00060"/>
        <s v="CUST_09496"/>
        <s v="CUST_04371"/>
        <s v="CUST_11582"/>
        <s v="CUST_03081"/>
        <s v="CUST_04420"/>
        <s v="CUST_11223"/>
        <s v="CUST_08208"/>
        <s v="CUST_08052"/>
        <s v="CUST_11166"/>
        <s v="CUST_06507"/>
        <s v="CUST_09952"/>
        <s v="CUST_10557"/>
        <s v="CUST_03919"/>
        <s v="CUST_00595"/>
        <s v="CUST_01493"/>
        <s v="CUST_05558"/>
        <s v="CUST_09984"/>
        <s v="CUST_10159"/>
        <s v="CUST_10865"/>
        <s v="CUST_07352"/>
        <s v="CUST_03090"/>
        <s v="CUST_02476"/>
        <s v="CUST_05049"/>
        <s v="CUST_03817"/>
        <s v="CUST_02376"/>
        <s v="CUST_00251"/>
        <s v="CUST_09399"/>
        <s v="CUST_10357"/>
        <s v="CUST_03682"/>
        <s v="CUST_04857"/>
        <s v="CUST_00128"/>
        <s v="CUST_05791"/>
        <s v="CUST_09731"/>
        <s v="CUST_11238"/>
        <s v="CUST_01273"/>
        <s v="CUST_04285"/>
        <s v="CUST_07036"/>
        <s v="CUST_02257"/>
        <s v="CUST_02514"/>
        <s v="CUST_03900"/>
        <s v="CUST_01279"/>
        <s v="CUST_06751"/>
        <s v="CUST_09651"/>
        <s v="CUST_05411"/>
        <s v="CUST_00509"/>
        <s v="CUST_03870"/>
        <s v="CUST_11919"/>
        <s v="CUST_11759"/>
        <s v="CUST_04500"/>
        <s v="CUST_06546"/>
        <s v="CUST_07873"/>
        <s v="CUST_04012"/>
        <s v="CUST_09463"/>
        <s v="CUST_01823"/>
        <s v="CUST_05636"/>
        <s v="CUST_10084"/>
        <s v="CUST_02098"/>
        <s v="CUST_09635"/>
        <s v="CUST_09272"/>
        <s v="CUST_10762"/>
        <s v="CUST_04397"/>
        <s v="CUST_09087"/>
        <s v="CUST_09001"/>
        <s v="CUST_03666"/>
        <s v="CUST_07432"/>
        <s v="CUST_08013"/>
        <s v="CUST_02187"/>
        <s v="CUST_10043"/>
        <s v="CUST_08800"/>
        <s v="CUST_09614"/>
        <s v="CUST_02733"/>
        <s v="CUST_06558"/>
        <s v="CUST_06464"/>
        <s v="CUST_00122"/>
        <s v="CUST_06215"/>
        <s v="CUST_05968"/>
        <s v="CUST_03160"/>
        <s v="CUST_01152"/>
        <s v="CUST_04489"/>
        <s v="CUST_06516"/>
        <s v="CUST_01168"/>
        <s v="CUST_10103"/>
        <s v="CUST_03437"/>
        <s v="CUST_02967"/>
        <s v="CUST_07798"/>
        <s v="CUST_08607"/>
        <s v="CUST_04991"/>
        <s v="CUST_05841"/>
        <s v="CUST_04298"/>
        <s v="CUST_01199"/>
        <s v="CUST_05189"/>
        <s v="CUST_10754"/>
        <s v="CUST_11363"/>
        <s v="CUST_09102"/>
        <s v="CUST_09714"/>
        <s v="CUST_11499"/>
        <s v="CUST_02622"/>
        <s v="CUST_03621"/>
        <s v="CUST_05898"/>
        <s v="CUST_02190"/>
        <s v="CUST_02095"/>
        <s v="CUST_11906"/>
        <s v="CUST_02677"/>
        <s v="CUST_06459"/>
        <s v="CUST_05522"/>
        <s v="CUST_06335"/>
        <s v="CUST_02229"/>
        <s v="CUST_01009"/>
        <s v="CUST_08896"/>
        <s v="CUST_10721"/>
        <s v="CUST_05426"/>
        <s v="CUST_06995"/>
        <s v="CUST_04519"/>
        <s v="CUST_06979"/>
        <s v="CUST_03056"/>
        <s v="CUST_03243"/>
        <s v="CUST_11897"/>
        <s v="CUST_03705"/>
        <s v="CUST_02188"/>
        <s v="CUST_06219"/>
        <s v="CUST_02535"/>
        <s v="CUST_00564"/>
        <s v="CUST_02405"/>
        <s v="CUST_10408"/>
        <s v="CUST_01184"/>
        <s v="CUST_07235"/>
        <s v="CUST_03101"/>
        <s v="CUST_02758"/>
        <s v="CUST_10792"/>
        <s v="CUST_11275"/>
        <s v="CUST_00342"/>
        <s v="CUST_02987"/>
        <s v="CUST_08864"/>
        <s v="CUST_07609"/>
        <s v="CUST_10969"/>
        <s v="CUST_03707"/>
        <s v="CUST_05533"/>
        <s v="CUST_01870"/>
        <s v="CUST_09021"/>
        <s v="CUST_00898"/>
        <s v="CUST_00281"/>
        <s v="CUST_06055"/>
        <s v="CUST_09912"/>
        <s v="CUST_11689"/>
        <s v="CUST_05348"/>
        <s v="CUST_03157"/>
        <s v="CUST_08414"/>
        <s v="CUST_02714"/>
        <s v="CUST_11704"/>
        <s v="CUST_06554"/>
        <s v="CUST_00751"/>
        <s v="CUST_00766"/>
        <s v="CUST_04811"/>
        <s v="CUST_01806"/>
        <s v="CUST_11816"/>
        <s v="CUST_05458"/>
        <s v="CUST_03678"/>
        <s v="CUST_00523"/>
        <s v="CUST_00903"/>
        <s v="CUST_11149"/>
        <s v="CUST_07217"/>
        <s v="CUST_01568"/>
        <s v="CUST_10896"/>
        <s v="CUST_05440"/>
        <s v="CUST_04452"/>
        <s v="CUST_08869"/>
        <s v="CUST_10678"/>
        <s v="CUST_09980"/>
        <s v="CUST_06564"/>
        <s v="CUST_10083"/>
        <s v="CUST_07487"/>
        <s v="CUST_08662"/>
        <s v="CUST_03931"/>
        <s v="CUST_03603"/>
        <s v="CUST_07986"/>
        <s v="CUST_04668"/>
        <s v="CUST_06474"/>
        <s v="CUST_03195"/>
        <s v="CUST_00422"/>
        <s v="CUST_07110"/>
        <s v="CUST_02769"/>
        <s v="CUST_11208"/>
        <s v="CUST_09569"/>
        <s v="CUST_10639"/>
        <s v="CUST_09193"/>
        <s v="CUST_02716"/>
        <s v="CUST_03239"/>
        <s v="CUST_06245"/>
        <s v="CUST_06922"/>
        <s v="CUST_07275"/>
        <s v="CUST_00725"/>
        <s v="CUST_08587"/>
        <s v="CUST_07044"/>
        <s v="CUST_02872"/>
        <s v="CUST_00848"/>
        <s v="CUST_11862"/>
        <s v="CUST_04483"/>
        <s v="CUST_11191"/>
        <s v="CUST_06900"/>
        <s v="CUST_06225"/>
        <s v="CUST_08315"/>
        <s v="CUST_08767"/>
        <s v="CUST_02823"/>
        <s v="CUST_01239"/>
        <s v="CUST_01553"/>
        <s v="CUST_10364"/>
        <s v="CUST_04017"/>
        <s v="CUST_11678"/>
        <s v="CUST_02037"/>
        <s v="CUST_05738"/>
        <s v="CUST_04995"/>
        <s v="CUST_09358"/>
        <s v="CUST_06443"/>
        <s v="CUST_11838"/>
        <s v="CUST_08751"/>
        <s v="CUST_10883"/>
        <s v="CUST_08597"/>
        <s v="CUST_10798"/>
        <s v="CUST_08292"/>
        <s v="CUST_03770"/>
        <s v="CUST_04810"/>
        <s v="CUST_01924"/>
        <s v="CUST_09536"/>
        <s v="CUST_09058"/>
        <s v="CUST_08290"/>
        <s v="CUST_01452"/>
        <s v="CUST_07593"/>
        <s v="CUST_09295"/>
        <s v="CUST_06864"/>
        <s v="CUST_08127"/>
        <s v="CUST_02965"/>
        <s v="CUST_04183"/>
        <s v="CUST_04774"/>
        <s v="CUST_02981"/>
        <s v="CUST_06231"/>
        <s v="CUST_01682"/>
        <s v="CUST_07505"/>
        <s v="CUST_10201"/>
        <s v="CUST_03080"/>
        <s v="CUST_02811"/>
        <s v="CUST_01519"/>
        <s v="CUST_06264"/>
        <s v="CUST_04661"/>
        <s v="CUST_05907"/>
        <s v="CUST_09236"/>
        <s v="CUST_07253"/>
        <s v="CUST_05356"/>
        <s v="CUST_00622"/>
        <s v="CUST_03512"/>
        <s v="CUST_08872"/>
        <s v="CUST_09988"/>
        <s v="CUST_08073"/>
        <s v="CUST_05213"/>
        <s v="CUST_08130"/>
        <s v="CUST_04405"/>
        <s v="CUST_07530"/>
        <s v="CUST_08779"/>
        <s v="CUST_07413"/>
        <s v="CUST_04929"/>
        <s v="CUST_09017"/>
        <s v="CUST_06297"/>
        <s v="CUST_10137"/>
        <s v="CUST_03798"/>
        <s v="CUST_01735"/>
        <s v="CUST_07478"/>
        <s v="CUST_02334"/>
        <s v="CUST_00883"/>
        <s v="CUST_10178"/>
        <s v="CUST_07288"/>
        <s v="CUST_03488"/>
        <s v="CUST_04417"/>
        <s v="CUST_03815"/>
        <s v="CUST_06071"/>
        <s v="CUST_01556"/>
        <s v="CUST_02534"/>
        <s v="CUST_02207"/>
        <s v="CUST_03575"/>
        <s v="CUST_00782"/>
        <s v="CUST_10900"/>
        <s v="CUST_06581"/>
        <s v="CUST_06969"/>
        <s v="CUST_10687"/>
        <s v="CUST_08416"/>
        <s v="CUST_07520"/>
        <s v="CUST_11498"/>
        <s v="CUST_04356"/>
        <s v="CUST_00068"/>
        <s v="CUST_06253"/>
        <s v="CUST_11781"/>
        <s v="CUST_09022"/>
        <s v="CUST_10278"/>
        <s v="CUST_04905"/>
        <s v="CUST_10240"/>
        <s v="CUST_11737"/>
        <s v="CUST_09690"/>
        <s v="CUST_00144"/>
        <s v="CUST_02711"/>
        <s v="CUST_05388"/>
        <s v="CUST_02825"/>
        <s v="CUST_03006"/>
        <s v="CUST_07685"/>
        <s v="CUST_04038"/>
        <s v="CUST_06170"/>
        <s v="CUST_10634"/>
        <s v="CUST_02991"/>
        <s v="CUST_06939"/>
        <s v="CUST_08508"/>
        <s v="CUST_05665"/>
        <s v="CUST_08160"/>
        <s v="CUST_07811"/>
        <s v="CUST_01993"/>
        <s v="CUST_01267"/>
        <s v="CUST_00886"/>
        <s v="CUST_07463"/>
        <s v="CUST_08625"/>
        <s v="CUST_06580"/>
        <s v="CUST_02687"/>
        <s v="CUST_01951"/>
        <s v="CUST_11839"/>
        <s v="CUST_04786"/>
        <s v="CUST_03555"/>
        <s v="CUST_00488"/>
        <s v="CUST_09612"/>
        <s v="CUST_00999"/>
        <s v="CUST_01232"/>
        <s v="CUST_06595"/>
        <s v="CUST_00815"/>
        <s v="CUST_01313"/>
        <s v="CUST_02986"/>
        <s v="CUST_03991"/>
        <s v="CUST_07298"/>
        <s v="CUST_05437"/>
        <s v="CUST_02416"/>
        <s v="CUST_05911"/>
        <s v="CUST_00826"/>
        <s v="CUST_10723"/>
        <s v="CUST_02698"/>
        <s v="CUST_00915"/>
        <s v="CUST_01067"/>
        <s v="CUST_02869"/>
        <s v="CUST_05263"/>
        <s v="CUST_09782"/>
        <s v="CUST_09180"/>
        <s v="CUST_02288"/>
        <s v="CUST_02312"/>
        <s v="CUST_04565"/>
        <s v="CUST_02930"/>
        <s v="CUST_05095"/>
        <s v="CUST_02536"/>
        <s v="CUST_10694"/>
        <s v="CUST_09392"/>
        <s v="CUST_04459"/>
        <s v="CUST_02568"/>
        <s v="CUST_11513"/>
        <s v="CUST_04614"/>
        <s v="CUST_06929"/>
        <s v="CUST_02233"/>
        <s v="CUST_10405"/>
        <s v="CUST_06389"/>
        <s v="CUST_06622"/>
        <s v="CUST_05360"/>
        <s v="CUST_03349"/>
        <s v="CUST_05258"/>
        <s v="CUST_05301"/>
        <s v="CUST_01684"/>
        <s v="CUST_05058"/>
        <s v="CUST_05180"/>
        <s v="CUST_00625"/>
        <s v="CUST_09824"/>
        <s v="CUST_01949"/>
        <s v="CUST_04327"/>
        <s v="CUST_00928"/>
        <s v="CUST_05732"/>
        <s v="CUST_06456"/>
        <s v="CUST_06662"/>
        <s v="CUST_05523"/>
        <s v="CUST_02941"/>
        <s v="CUST_11541"/>
        <s v="CUST_08286"/>
        <s v="CUST_11139"/>
        <s v="CUST_06310"/>
        <s v="CUST_06318"/>
        <s v="CUST_01857"/>
        <s v="CUST_04288"/>
        <s v="CUST_07748"/>
        <s v="CUST_03448"/>
        <s v="CUST_02501"/>
        <s v="CUST_04031"/>
        <s v="CUST_02848"/>
        <s v="CUST_10619"/>
        <s v="CUST_05514"/>
        <s v="CUST_04714"/>
        <s v="CUST_10597"/>
        <s v="CUST_07696"/>
        <s v="CUST_09424"/>
        <s v="CUST_06697"/>
        <s v="CUST_03177"/>
        <s v="CUST_00306"/>
        <s v="CUST_02214"/>
        <s v="CUST_11769"/>
        <s v="CUST_04192"/>
        <s v="CUST_00985"/>
        <s v="CUST_08572"/>
        <s v="CUST_09082"/>
        <s v="CUST_00455"/>
        <s v="CUST_04879"/>
        <s v="CUST_03608"/>
        <s v="CUST_08011"/>
        <s v="CUST_10693"/>
        <s v="CUST_11051"/>
        <s v="CUST_01002"/>
        <s v="CUST_00398"/>
        <s v="CUST_10975"/>
        <s v="CUST_03574"/>
        <s v="CUST_07189"/>
        <s v="CUST_00296"/>
        <s v="CUST_05861"/>
        <s v="CUST_06508"/>
        <s v="CUST_02094"/>
        <s v="CUST_00334"/>
        <s v="CUST_03711"/>
        <s v="CUST_01317"/>
        <s v="CUST_05624"/>
        <s v="CUST_06555"/>
        <s v="CUST_02864"/>
        <s v="CUST_10802"/>
        <s v="CUST_04620"/>
        <s v="CUST_01612"/>
        <s v="CUST_01479"/>
        <s v="CUST_04700"/>
        <s v="CUST_07920"/>
        <s v="CUST_02845"/>
        <s v="CUST_04376"/>
        <s v="CUST_02340"/>
        <s v="CUST_03849"/>
        <s v="CUST_05826"/>
        <s v="CUST_07255"/>
        <s v="CUST_09034"/>
        <s v="CUST_02142"/>
        <s v="CUST_10150"/>
        <s v="CUST_02092"/>
        <s v="CUST_08642"/>
        <s v="CUST_08165"/>
        <s v="CUST_09381"/>
        <s v="CUST_05030"/>
        <s v="CUST_05586"/>
        <s v="CUST_09386"/>
        <s v="CUST_06184"/>
        <s v="CUST_00573"/>
        <s v="CUST_02179"/>
        <s v="CUST_11205"/>
        <s v="CUST_07511"/>
        <s v="CUST_05809"/>
        <s v="CUST_04862"/>
        <s v="CUST_00090"/>
        <s v="CUST_05516"/>
        <s v="CUST_09556"/>
        <s v="CUST_08913"/>
        <s v="CUST_07945"/>
        <s v="CUST_05837"/>
        <s v="CUST_04084"/>
        <s v="CUST_04875"/>
        <s v="CUST_00161"/>
        <s v="CUST_09083"/>
        <s v="CUST_05507"/>
        <s v="CUST_08778"/>
        <s v="CUST_00861"/>
        <s v="CUST_11782"/>
        <s v="CUST_08899"/>
        <s v="CUST_11911"/>
        <s v="CUST_06897"/>
        <s v="CUST_10422"/>
        <s v="CUST_06731"/>
        <s v="CUST_05457"/>
        <s v="CUST_04611"/>
        <s v="CUST_10515"/>
        <s v="CUST_11049"/>
        <s v="CUST_10773"/>
        <s v="CUST_01225"/>
        <s v="CUST_02890"/>
        <s v="CUST_06102"/>
        <s v="CUST_10444"/>
        <s v="CUST_05224"/>
        <s v="CUST_00845"/>
        <s v="CUST_06019"/>
        <s v="CUST_07481"/>
        <s v="CUST_05060"/>
        <s v="CUST_08771"/>
        <s v="CUST_11783"/>
        <s v="CUST_05032"/>
        <s v="CUST_08146"/>
        <s v="CUST_01633"/>
        <s v="CUST_02025"/>
        <s v="CUST_09586"/>
        <s v="CUST_02625"/>
        <s v="CUST_05317"/>
        <s v="CUST_08645"/>
        <s v="CUST_04097"/>
        <s v="CUST_04154"/>
        <s v="CUST_09571"/>
        <s v="CUST_01815"/>
        <s v="CUST_09809"/>
        <s v="CUST_04549"/>
        <s v="CUST_05793"/>
        <s v="CUST_10530"/>
        <s v="CUST_05579"/>
        <s v="CUST_03573"/>
        <s v="CUST_04165"/>
        <s v="CUST_04497"/>
        <s v="CUST_10897"/>
        <s v="CUST_05913"/>
        <s v="CUST_09027"/>
        <s v="CUST_02016"/>
        <s v="CUST_03145"/>
        <s v="CUST_05761"/>
        <s v="CUST_04551"/>
        <s v="CUST_05532"/>
        <s v="CUST_09962"/>
        <s v="CUST_09046"/>
        <s v="CUST_09504"/>
        <s v="CUST_09695"/>
        <s v="CUST_02432"/>
        <s v="CUST_06735"/>
        <s v="CUST_09096"/>
        <s v="CUST_01900"/>
        <s v="CUST_09132"/>
        <s v="CUST_09388"/>
        <s v="CUST_09553"/>
        <s v="CUST_02425"/>
        <s v="CUST_11600"/>
        <s v="CUST_09963"/>
        <s v="CUST_00708"/>
        <s v="CUST_02689"/>
        <s v="CUST_06684"/>
        <s v="CUST_10088"/>
        <s v="CUST_04292"/>
        <s v="CUST_11806"/>
        <s v="CUST_09905"/>
        <s v="CUST_03430"/>
        <s v="CUST_08714"/>
        <s v="CUST_00428"/>
        <s v="CUST_10559"/>
        <s v="CUST_01674"/>
        <s v="CUST_05408"/>
        <s v="CUST_11263"/>
        <s v="CUST_03232"/>
        <s v="CUST_00119"/>
        <s v="CUST_03378"/>
        <s v="CUST_02722"/>
        <s v="CUST_04272"/>
        <s v="CUST_06742"/>
        <s v="CUST_05688"/>
        <s v="CUST_01845"/>
        <s v="CUST_05822"/>
        <s v="CUST_08674"/>
        <s v="CUST_01423"/>
        <s v="CUST_00323"/>
        <s v="CUST_10670"/>
        <s v="CUST_00649"/>
        <s v="CUST_11383"/>
        <s v="CUST_00232"/>
        <s v="CUST_06428"/>
        <s v="CUST_03662"/>
        <s v="CUST_07814"/>
        <s v="CUST_08059"/>
        <s v="CUST_07455"/>
        <s v="CUST_01605"/>
        <s v="CUST_09999"/>
        <s v="CUST_09478"/>
        <s v="CUST_08477"/>
        <s v="CUST_04753"/>
        <s v="CUST_05852"/>
        <s v="CUST_11150"/>
        <s v="CUST_04445"/>
        <s v="CUST_06078"/>
        <s v="CUST_10102"/>
        <s v="CUST_04484"/>
        <s v="CUST_07177"/>
        <s v="CUST_03982"/>
        <s v="CUST_06444"/>
        <s v="CUST_06256"/>
        <s v="CUST_03492"/>
        <s v="CUST_07148"/>
        <s v="CUST_03285"/>
        <s v="CUST_06382"/>
        <s v="CUST_06089"/>
        <s v="CUST_02212"/>
        <s v="CUST_08158"/>
        <s v="CUST_10942"/>
        <s v="CUST_11486"/>
        <s v="CUST_07680"/>
        <s v="CUST_04840"/>
        <s v="CUST_03075"/>
        <s v="CUST_07356"/>
        <s v="CUST_02002"/>
        <s v="CUST_03146"/>
        <s v="CUST_00901"/>
        <s v="CUST_08789"/>
        <s v="CUST_11273"/>
        <s v="CUST_01407"/>
        <s v="CUST_03655"/>
        <s v="CUST_04070"/>
        <s v="CUST_01393"/>
        <s v="CUST_07941"/>
        <s v="CUST_01103"/>
        <s v="CUST_05133"/>
        <s v="CUST_08666"/>
        <s v="CUST_00110"/>
        <s v="CUST_02813"/>
        <s v="CUST_03606"/>
        <s v="CUST_05201"/>
        <s v="CUST_10716"/>
        <s v="CUST_07623"/>
        <s v="CUST_01695"/>
        <s v="CUST_08569"/>
        <s v="CUST_11142"/>
        <s v="CUST_05566"/>
        <s v="CUST_11217"/>
        <s v="CUST_07815"/>
        <s v="CUST_05668"/>
        <s v="CUST_07073"/>
        <s v="CUST_11171"/>
        <s v="CUST_10613"/>
        <s v="CUST_03985"/>
        <s v="CUST_09951"/>
        <s v="CUST_01278"/>
        <s v="CUST_10404"/>
        <s v="CUST_06115"/>
        <s v="CUST_08627"/>
        <s v="CUST_10608"/>
        <s v="CUST_03811"/>
        <s v="CUST_07589"/>
        <s v="CUST_02614"/>
        <s v="CUST_05734"/>
        <s v="CUST_06576"/>
        <s v="CUST_04410"/>
        <s v="CUST_09480"/>
        <s v="CUST_01590"/>
        <s v="CUST_07624"/>
        <s v="CUST_03826"/>
        <s v="CUST_04844"/>
        <s v="CUST_06919"/>
        <s v="CUST_03827"/>
        <s v="CUST_00335"/>
        <s v="CUST_09588"/>
        <s v="CUST_11033"/>
        <s v="CUST_10300"/>
        <s v="CUST_00495"/>
        <s v="CUST_08362"/>
        <s v="CUST_04014"/>
        <s v="CUST_08693"/>
        <s v="CUST_06065"/>
        <s v="CUST_11193"/>
        <s v="CUST_00322"/>
        <s v="CUST_09136"/>
        <s v="CUST_05979"/>
        <s v="CUST_07879"/>
        <s v="CUST_01012"/>
        <s v="CUST_04826"/>
        <s v="CUST_07155"/>
        <s v="CUST_06917"/>
        <s v="CUST_05334"/>
        <s v="CUST_09366"/>
        <s v="CUST_04185"/>
        <s v="CUST_03067"/>
        <s v="CUST_11484"/>
        <s v="CUST_04414"/>
        <s v="CUST_10862"/>
        <s v="CUST_05764"/>
        <s v="CUST_04946"/>
        <s v="CUST_00277"/>
        <s v="CUST_00641"/>
        <s v="CUST_02971"/>
        <s v="CUST_10726"/>
        <s v="CUST_10257"/>
        <s v="CUST_04117"/>
        <s v="CUST_03657"/>
        <s v="CUST_02829"/>
        <s v="CUST_07809"/>
        <s v="CUST_04556"/>
        <s v="CUST_05460"/>
        <s v="CUST_00041"/>
        <s v="CUST_04404"/>
        <s v="CUST_11553"/>
        <s v="CUST_07004"/>
        <s v="CUST_10237"/>
        <s v="CUST_03578"/>
        <s v="CUST_11323"/>
        <s v="CUST_10075"/>
        <s v="CUST_09223"/>
        <s v="CUST_10407"/>
        <s v="CUST_11958"/>
        <s v="CUST_06302"/>
        <s v="CUST_10958"/>
        <s v="CUST_02865"/>
        <s v="CUST_07711"/>
        <s v="CUST_04970"/>
        <s v="CUST_04587"/>
        <s v="CUST_09269"/>
        <s v="CUST_04631"/>
        <s v="CUST_09889"/>
        <s v="CUST_09898"/>
        <s v="CUST_07344"/>
        <s v="CUST_01030"/>
        <s v="CUST_01994"/>
        <s v="CUST_10410"/>
        <s v="CUST_08686"/>
        <s v="CUST_08620"/>
        <s v="CUST_01671"/>
        <s v="CUST_08099"/>
        <s v="CUST_09430"/>
        <s v="CUST_00377"/>
        <s v="CUST_04749"/>
        <s v="CUST_07238"/>
        <s v="CUST_04779"/>
        <s v="CUST_07865"/>
        <s v="CUST_01476"/>
        <s v="CUST_03384"/>
        <s v="CUST_04274"/>
        <s v="CUST_07025"/>
        <s v="CUST_05769"/>
        <s v="CUST_06535"/>
        <s v="CUST_03202"/>
        <s v="CUST_09692"/>
        <s v="CUST_04027"/>
        <s v="CUST_09653"/>
        <s v="CUST_11978"/>
        <s v="CUST_03674"/>
        <s v="CUST_03196"/>
        <s v="CUST_00141"/>
        <s v="CUST_00032"/>
        <s v="CUST_01621"/>
        <s v="CUST_10769"/>
        <s v="CUST_03288"/>
        <s v="CUST_08700"/>
        <s v="CUST_04572"/>
        <s v="CUST_11042"/>
        <s v="CUST_11480"/>
        <s v="CUST_02650"/>
        <s v="CUST_06421"/>
        <s v="CUST_04932"/>
        <s v="CUST_10811"/>
        <s v="CUST_07890"/>
        <s v="CUST_08891"/>
        <s v="CUST_00329"/>
        <s v="CUST_06317"/>
        <s v="CUST_05271"/>
        <s v="CUST_05563"/>
        <s v="CUST_04881"/>
        <s v="CUST_09317"/>
        <s v="CUST_07393"/>
        <s v="CUST_11101"/>
        <s v="CUST_09787"/>
        <s v="CUST_06030"/>
        <s v="CUST_02475"/>
        <s v="CUST_05985"/>
        <s v="CUST_10563"/>
        <s v="CUST_04287"/>
        <s v="CUST_01338"/>
        <s v="CUST_11575"/>
        <s v="CUST_00218"/>
        <s v="CUST_10436"/>
        <s v="CUST_11770"/>
        <s v="CUST_07717"/>
        <s v="CUST_01262"/>
        <s v="CUST_02749"/>
        <s v="CUST_11249"/>
        <s v="CUST_09953"/>
        <s v="CUST_00676"/>
        <s v="CUST_05193"/>
        <s v="CUST_05971"/>
        <s v="CUST_00913"/>
        <s v="CUST_11088"/>
        <s v="CUST_11316"/>
        <s v="CUST_10888"/>
        <s v="CUST_05626"/>
        <s v="CUST_10709"/>
        <s v="CUST_02265"/>
        <s v="CUST_09244"/>
        <s v="CUST_01729"/>
        <s v="CUST_01618"/>
        <s v="CUST_07587"/>
        <s v="CUST_09153"/>
        <s v="CUST_09932"/>
        <s v="CUST_05212"/>
        <s v="CUST_11411"/>
        <s v="CUST_03761"/>
        <s v="CUST_04538"/>
        <s v="CUST_00722"/>
        <s v="CUST_08084"/>
        <s v="CUST_00679"/>
        <s v="CUST_06479"/>
        <s v="CUST_11320"/>
        <s v="CUST_00254"/>
        <s v="CUST_02582"/>
        <s v="CUST_06743"/>
        <s v="CUST_11279"/>
        <s v="CUST_09327"/>
        <s v="CUST_05004"/>
        <s v="CUST_06847"/>
        <s v="CUST_03861"/>
        <s v="CUST_04278"/>
        <s v="CUST_02710"/>
        <s v="CUST_10730"/>
        <s v="CUST_00732"/>
        <s v="CUST_05557"/>
        <s v="CUST_00272"/>
        <s v="CUST_03292"/>
        <s v="CUST_05253"/>
        <s v="CUST_06545"/>
        <s v="CUST_00597"/>
        <s v="CUST_01861"/>
        <s v="CUST_07546"/>
        <s v="CUST_06830"/>
        <s v="CUST_06608"/>
        <s v="CUST_05125"/>
        <s v="CUST_04174"/>
        <s v="CUST_01004"/>
        <s v="CUST_08451"/>
        <s v="CUST_00786"/>
        <s v="CUST_11717"/>
        <s v="CUST_05576"/>
        <s v="CUST_02543"/>
        <s v="CUST_04732"/>
        <s v="CUST_09307"/>
        <s v="CUST_11566"/>
        <s v="CUST_10271"/>
        <s v="CUST_07812"/>
        <s v="CUST_00297"/>
        <s v="CUST_05363"/>
        <s v="CUST_09807"/>
        <s v="CUST_05144"/>
        <s v="CUST_02437"/>
        <s v="CUST_11868"/>
        <s v="CUST_06110"/>
        <s v="CUST_00962"/>
        <s v="CUST_07790"/>
        <s v="CUST_07088"/>
        <s v="CUST_09426"/>
        <s v="CUST_10097"/>
        <s v="CUST_11767"/>
        <s v="CUST_02507"/>
        <s v="CUST_10766"/>
        <s v="CUST_06641"/>
        <s v="CUST_04028"/>
        <s v="CUST_08734"/>
        <s v="CUST_10353"/>
        <s v="CUST_10533"/>
        <s v="CUST_03665"/>
        <s v="CUST_00239"/>
        <s v="CUST_11237"/>
        <s v="CUST_09383"/>
        <s v="CUST_05714"/>
        <s v="CUST_11823"/>
        <s v="CUST_01344"/>
        <s v="CUST_03217"/>
        <s v="CUST_11930"/>
        <s v="CUST_01984"/>
        <s v="CUST_10617"/>
        <s v="CUST_04934"/>
        <s v="CUST_08583"/>
        <s v="CUST_03952"/>
        <s v="CUST_05323"/>
        <s v="CUST_11827"/>
        <s v="CUST_08834"/>
        <s v="CUST_02728"/>
        <s v="CUST_09045"/>
        <s v="CUST_07204"/>
        <s v="CUST_00907"/>
        <s v="CUST_04972"/>
        <s v="CUST_11055"/>
        <s v="CUST_05656"/>
        <s v="CUST_06011"/>
        <s v="CUST_01204"/>
        <s v="CUST_01567"/>
        <s v="CUST_07516"/>
        <s v="CUST_06446"/>
        <s v="CUST_04554"/>
        <s v="CUST_03851"/>
        <s v="CUST_03922"/>
        <s v="CUST_04669"/>
        <s v="CUST_04335"/>
        <s v="CUST_08837"/>
        <s v="CUST_06187"/>
        <s v="CUST_00315"/>
        <s v="CUST_11389"/>
        <s v="CUST_03480"/>
        <s v="CUST_06638"/>
        <s v="CUST_10383"/>
        <s v="CUST_11854"/>
        <s v="CUST_05652"/>
        <s v="CUST_05320"/>
        <s v="CUST_00191"/>
        <s v="CUST_03556"/>
        <s v="CUST_00631"/>
        <s v="CUST_09985"/>
        <s v="CUST_04951"/>
        <s v="CUST_07334"/>
        <s v="CUST_04044"/>
        <s v="CUST_00035"/>
        <s v="CUST_07536"/>
        <s v="CUST_01807"/>
        <s v="CUST_09816"/>
        <s v="CUST_02134"/>
        <s v="CUST_07335"/>
        <s v="CUST_08580"/>
        <s v="CUST_02209"/>
        <s v="CUST_01425"/>
        <s v="CUST_10746"/>
        <s v="CUST_00217"/>
        <s v="CUST_10470"/>
        <s v="CUST_00104"/>
        <s v="CUST_04845"/>
        <s v="CUST_05998"/>
        <s v="CUST_00693"/>
        <s v="CUST_08793"/>
        <s v="CUST_02580"/>
        <s v="CUST_06873"/>
        <s v="CUST_02929"/>
        <s v="CUST_08741"/>
        <s v="CUST_06615"/>
        <s v="CUST_11450"/>
        <s v="CUST_04485"/>
        <s v="CUST_08069"/>
        <s v="CUST_10208"/>
        <s v="CUST_06002"/>
        <s v="CUST_04752"/>
        <s v="CUST_08418"/>
        <s v="CUST_10864"/>
        <s v="CUST_10326"/>
        <s v="CUST_05155"/>
        <s v="CUST_11935"/>
        <s v="CUST_05989"/>
        <s v="CUST_09300"/>
        <s v="CUST_04685"/>
        <s v="CUST_08990"/>
        <s v="CUST_10447"/>
        <s v="CUST_05595"/>
        <s v="CUST_09167"/>
        <s v="CUST_01308"/>
        <s v="CUST_08221"/>
        <s v="CUST_10307"/>
        <s v="CUST_03224"/>
        <s v="CUST_01669"/>
        <s v="CUST_09842"/>
        <s v="CUST_10057"/>
        <s v="CUST_02957"/>
        <s v="CUST_02260"/>
        <s v="CUST_08854"/>
        <s v="CUST_02989"/>
        <s v="CUST_03635"/>
        <s v="CUST_01936"/>
        <s v="CUST_06172"/>
        <s v="CUST_07211"/>
        <s v="CUST_03106"/>
        <s v="CUST_00498"/>
        <s v="CUST_02512"/>
        <s v="CUST_03780"/>
        <s v="CUST_03139"/>
        <s v="CUST_10112"/>
        <s v="CUST_02594"/>
        <s v="CUST_02831"/>
        <s v="CUST_07537"/>
        <s v="CUST_08659"/>
        <s v="CUST_09286"/>
        <s v="CUST_08565"/>
        <s v="CUST_05953"/>
        <s v="CUST_03712"/>
        <s v="CUST_08051"/>
        <s v="CUST_07895"/>
        <s v="CUST_00933"/>
        <s v="CUST_05666"/>
        <s v="CUST_10863"/>
        <s v="CUST_06435"/>
        <s v="CUST_02731"/>
        <s v="CUST_08918"/>
        <s v="CUST_06213"/>
        <s v="CUST_08264"/>
        <s v="CUST_03181"/>
        <s v="CUST_08560"/>
        <s v="CUST_11548"/>
        <s v="CUST_05159"/>
        <s v="CUST_00264"/>
        <s v="CUST_00936"/>
        <s v="CUST_02576"/>
        <s v="CUST_10189"/>
        <s v="CUST_08829"/>
        <s v="CUST_00027"/>
        <s v="CUST_09862"/>
        <s v="CUST_05929"/>
        <s v="CUST_06672"/>
        <s v="CUST_01915"/>
        <s v="CUST_03375"/>
        <s v="CUST_02337"/>
        <s v="CUST_11528"/>
        <s v="CUST_01572"/>
        <s v="CUST_09377"/>
        <s v="CUST_01989"/>
        <s v="CUST_06307"/>
        <s v="CUST_09162"/>
        <s v="CUST_08573"/>
        <s v="CUST_09968"/>
        <s v="CUST_06272"/>
        <s v="CUST_07825"/>
        <s v="CUST_01954"/>
        <s v="CUST_08706"/>
        <s v="CUST_09835"/>
        <s v="CUST_09266"/>
        <s v="CUST_08966"/>
        <s v="CUST_01855"/>
        <s v="CUST_02379"/>
        <s v="CUST_11068"/>
        <s v="CUST_02220"/>
        <s v="CUST_09926"/>
        <s v="CUST_11355"/>
        <s v="CUST_07152"/>
        <s v="CUST_09341"/>
        <s v="CUST_09683"/>
        <s v="CUST_06674"/>
        <s v="CUST_06778"/>
        <s v="CUST_07038"/>
        <s v="CUST_07620"/>
        <s v="CUST_05850"/>
        <s v="CUST_02538"/>
        <s v="CUST_09454"/>
        <s v="CUST_08413"/>
        <s v="CUST_09649"/>
        <s v="CUST_02305"/>
        <s v="CUST_06514"/>
        <s v="CUST_02182"/>
        <s v="CUST_09298"/>
        <s v="CUST_06068"/>
        <s v="CUST_11787"/>
        <s v="CUST_07490"/>
        <s v="CUST_05328"/>
        <s v="CUST_01205"/>
        <s v="CUST_00479"/>
        <s v="CUST_02606"/>
        <s v="CUST_09250"/>
        <s v="CUST_03710"/>
        <s v="CUST_08585"/>
        <s v="CUST_02818"/>
        <s v="CUST_10480"/>
        <s v="CUST_07707"/>
        <s v="CUST_00729"/>
        <s v="CUST_00905"/>
        <s v="CUST_06096"/>
        <s v="CUST_06854"/>
        <s v="CUST_07405"/>
        <s v="CUST_10184"/>
        <s v="CUST_07134"/>
        <s v="CUST_03159"/>
        <s v="CUST_01402"/>
        <s v="CUST_11821"/>
        <s v="CUST_06840"/>
        <s v="CUST_05154"/>
        <s v="CUST_06942"/>
        <s v="CUST_05527"/>
        <s v="CUST_10887"/>
        <s v="CUST_09472"/>
        <s v="CUST_02607"/>
        <s v="CUST_05631"/>
        <s v="CUST_01011"/>
        <s v="CUST_03793"/>
        <s v="CUST_01672"/>
        <s v="CUST_06155"/>
        <s v="CUST_06377"/>
        <s v="CUST_11386"/>
        <s v="CUST_10017"/>
        <s v="CUST_05740"/>
        <s v="CUST_09891"/>
        <s v="CUST_05622"/>
        <s v="CUST_11329"/>
        <s v="CUST_04106"/>
        <s v="CUST_10874"/>
        <s v="CUST_11650"/>
        <s v="CUST_11673"/>
        <s v="CUST_11134"/>
        <s v="CUST_10104"/>
        <s v="CUST_02830"/>
        <s v="CUST_01654"/>
        <s v="CUST_04049"/>
        <s v="CUST_09655"/>
        <s v="CUST_06892"/>
        <s v="CUST_10538"/>
        <s v="CUST_06753"/>
        <s v="CUST_03675"/>
        <s v="CUST_11537"/>
        <s v="CUST_11083"/>
        <s v="CUST_07950"/>
        <s v="CUST_06987"/>
        <s v="CUST_03258"/>
        <s v="CUST_01489"/>
        <s v="CUST_06134"/>
        <s v="CUST_07743"/>
        <s v="CUST_00173"/>
        <s v="CUST_02127"/>
        <s v="CUST_02061"/>
        <s v="CUST_02902"/>
        <s v="CUST_08886"/>
        <s v="CUST_10629"/>
        <s v="CUST_08715"/>
        <s v="CUST_04942"/>
        <s v="CUST_00612"/>
        <s v="CUST_03933"/>
        <s v="CUST_10925"/>
        <s v="CUST_05601"/>
        <s v="CUST_00908"/>
        <s v="CUST_00939"/>
        <s v="CUST_04078"/>
        <s v="CUST_04305"/>
        <s v="CUST_04847"/>
        <s v="CUST_03554"/>
        <s v="CUST_03456"/>
        <s v="CUST_09318"/>
        <s v="CUST_02186"/>
        <s v="CUST_06654"/>
        <s v="CUST_07983"/>
        <s v="CUST_10199"/>
        <s v="CUST_04022"/>
        <s v="CUST_04214"/>
        <s v="CUST_06476"/>
        <s v="CUST_06801"/>
        <s v="CUST_05384"/>
        <s v="CUST_10554"/>
        <s v="CUST_08018"/>
        <s v="CUST_02583"/>
        <s v="CUST_06658"/>
        <s v="CUST_04935"/>
        <s v="CUST_05478"/>
        <s v="CUST_06025"/>
        <s v="CUST_06001"/>
        <s v="CUST_00347"/>
        <s v="CUST_00487"/>
        <s v="CUST_09181"/>
        <s v="CUST_06668"/>
        <s v="CUST_09533"/>
        <s v="CUST_07426"/>
        <s v="CUST_07223"/>
        <s v="CUST_05781"/>
        <s v="CUST_09863"/>
        <s v="CUST_07633"/>
        <s v="CUST_10902"/>
        <s v="CUST_03321"/>
        <s v="CUST_05593"/>
        <s v="CUST_10397"/>
        <s v="CUST_00402"/>
        <s v="CUST_04739"/>
        <s v="CUST_06261"/>
        <s v="CUST_03210"/>
        <s v="CUST_08563"/>
        <s v="CUST_01997"/>
        <s v="CUST_02413"/>
        <s v="CUST_04655"/>
        <s v="CUST_10475"/>
        <s v="CUST_06671"/>
        <s v="CUST_02794"/>
        <s v="CUST_04708"/>
        <s v="CUST_02690"/>
        <s v="CUST_04731"/>
        <s v="CUST_10817"/>
        <s v="CUST_01007"/>
        <s v="CUST_08170"/>
        <s v="CUST_05431"/>
        <s v="CUST_09861"/>
        <s v="CUST_06422"/>
        <s v="CUST_11311"/>
        <s v="CUST_06592"/>
        <s v="CUST_08584"/>
        <s v="CUST_06436"/>
        <s v="CUST_00627"/>
        <s v="CUST_01189"/>
        <s v="CUST_02922"/>
        <s v="CUST_11285"/>
        <s v="CUST_06304"/>
        <s v="CUST_03735"/>
        <s v="CUST_06123"/>
        <s v="CUST_10993"/>
        <s v="CUST_02629"/>
        <s v="CUST_01945"/>
        <s v="CUST_07415"/>
        <s v="CUST_07834"/>
        <s v="CUST_07733"/>
        <s v="CUST_01539"/>
        <s v="CUST_06081"/>
        <s v="CUST_10707"/>
        <s v="CUST_03684"/>
        <s v="CUST_07534"/>
        <s v="CUST_05663"/>
        <s v="CUST_06487"/>
        <s v="CUST_04314"/>
        <s v="CUST_03702"/>
        <s v="CUST_01794"/>
        <s v="CUST_01703"/>
        <s v="CUST_01231"/>
        <s v="CUST_10819"/>
        <s v="CUST_08061"/>
        <s v="CUST_06142"/>
        <s v="CUST_10576"/>
        <s v="CUST_07656"/>
        <s v="CUST_10529"/>
        <s v="CUST_08303"/>
        <s v="CUST_02836"/>
        <s v="CUST_00227"/>
        <s v="CUST_06677"/>
        <s v="CUST_04238"/>
        <s v="CUST_10525"/>
        <s v="CUST_01146"/>
        <s v="CUST_00470"/>
        <s v="CUST_00870"/>
        <s v="CUST_06788"/>
        <s v="CUST_01345"/>
        <s v="CUST_00324"/>
        <s v="CUST_00267"/>
        <s v="CUST_01833"/>
        <s v="CUST_07345"/>
        <s v="CUST_09458"/>
        <s v="CUST_01395"/>
        <s v="CUST_02033"/>
        <s v="CUST_05276"/>
        <s v="CUST_00316"/>
        <s v="CUST_03169"/>
        <s v="CUST_00614"/>
        <s v="CUST_09884"/>
        <s v="CUST_07648"/>
        <s v="CUST_00896"/>
        <s v="CUST_07353"/>
        <s v="CUST_00754"/>
        <s v="CUST_02952"/>
        <s v="CUST_01361"/>
        <s v="CUST_06148"/>
        <s v="CUST_02343"/>
        <s v="CUST_07498"/>
        <s v="CUST_04940"/>
        <s v="CUST_03489"/>
        <s v="CUST_09837"/>
        <s v="CUST_01348"/>
        <s v="CUST_08731"/>
        <s v="CUST_10060"/>
        <s v="CUST_09565"/>
        <s v="CUST_01584"/>
        <s v="CUST_10780"/>
        <s v="CUST_00349"/>
        <s v="CUST_11129"/>
        <s v="CUST_09267"/>
        <s v="CUST_08196"/>
        <s v="CUST_11984"/>
        <s v="CUST_00945"/>
        <s v="CUST_03186"/>
        <s v="CUST_10071"/>
        <s v="CUST_02390"/>
        <s v="CUST_06448"/>
        <s v="CUST_03164"/>
        <s v="CUST_05548"/>
        <s v="CUST_04400"/>
        <s v="CUST_06432"/>
        <s v="CUST_00837"/>
        <s v="CUST_06161"/>
        <s v="CUST_04861"/>
        <s v="CUST_01246"/>
        <s v="CUST_10277"/>
        <s v="CUST_04851"/>
        <s v="CUST_11002"/>
        <s v="CUST_04043"/>
        <s v="CUST_05467"/>
        <s v="CUST_10677"/>
        <s v="CUST_09709"/>
        <s v="CUST_11967"/>
        <s v="CUST_11989"/>
        <s v="CUST_11962"/>
        <s v="CUST_03399"/>
        <s v="CUST_01562"/>
        <s v="CUST_10965"/>
        <s v="CUST_08799"/>
        <s v="CUST_04747"/>
        <s v="CUST_02199"/>
        <s v="CUST_03203"/>
        <s v="CUST_09342"/>
        <s v="CUST_05804"/>
        <s v="CUST_08263"/>
        <s v="CUST_10338"/>
        <s v="CUST_03543"/>
        <s v="CUST_05789"/>
        <s v="CUST_02396"/>
        <s v="CUST_02329"/>
        <s v="CUST_06502"/>
        <s v="CUST_06591"/>
        <s v="CUST_02160"/>
        <s v="CUST_01303"/>
        <s v="CUST_11111"/>
        <s v="CUST_07813"/>
        <s v="CUST_08716"/>
        <s v="CUST_03225"/>
        <s v="CUST_10417"/>
        <s v="CUST_06016"/>
        <s v="CUST_01140"/>
        <s v="CUST_11757"/>
        <s v="CUST_07068"/>
        <s v="CUST_08010"/>
        <s v="CUST_07442"/>
        <s v="CUST_10569"/>
        <s v="CUST_01752"/>
        <s v="CUST_09473"/>
        <s v="CUST_00935"/>
        <s v="CUST_11092"/>
        <s v="CUST_08929"/>
        <s v="CUST_02119"/>
        <s v="CUST_10973"/>
        <s v="CUST_04907"/>
        <s v="CUST_04134"/>
        <s v="CUST_01282"/>
        <s v="CUST_01986"/>
        <s v="CUST_00265"/>
        <s v="CUST_08838"/>
        <s v="CUST_05996"/>
        <s v="CUST_09038"/>
        <s v="CUST_08643"/>
        <s v="CUST_08987"/>
        <s v="CUST_06733"/>
        <s v="CUST_03070"/>
        <s v="CUST_11981"/>
        <s v="CUST_01552"/>
        <s v="CUST_00680"/>
        <s v="CUST_05261"/>
        <s v="CUST_06879"/>
        <s v="CUST_03550"/>
        <s v="CUST_09339"/>
        <s v="CUST_06029"/>
        <s v="CUST_00616"/>
        <s v="CUST_10085"/>
        <s v="CUST_11403"/>
        <s v="CUST_05336"/>
        <s v="CUST_08705"/>
        <s v="CUST_07508"/>
        <s v="CUST_00830"/>
        <s v="CUST_10253"/>
        <s v="CUST_10025"/>
        <s v="CUST_03656"/>
        <s v="CUST_04600"/>
        <s v="CUST_07837"/>
        <s v="CUST_04226"/>
        <s v="CUST_08367"/>
        <s v="CUST_03403"/>
        <s v="CUST_05410"/>
        <s v="CUST_03044"/>
        <s v="CUST_11971"/>
        <s v="CUST_09306"/>
        <s v="CUST_06467"/>
        <s v="CUST_09289"/>
        <s v="CUST_06392"/>
        <s v="CUST_01634"/>
        <s v="CUST_10100"/>
        <s v="CUST_01248"/>
        <s v="CUST_00295"/>
        <s v="CUST_06569"/>
        <s v="CUST_06146"/>
        <s v="CUST_11629"/>
        <s v="CUST_00717"/>
        <s v="CUST_05952"/>
        <s v="CUST_10712"/>
        <s v="CUST_09512"/>
        <s v="CUST_07686"/>
        <s v="CUST_01353"/>
        <s v="CUST_03234"/>
        <s v="CUST_02564"/>
        <s v="CUST_10414"/>
        <s v="CUST_10037"/>
        <s v="CUST_04780"/>
        <s v="CUST_03879"/>
        <s v="CUST_04872"/>
        <s v="CUST_06851"/>
        <s v="CUST_07768"/>
        <s v="CUST_09461"/>
        <s v="CUST_09493"/>
        <s v="CUST_11606"/>
        <s v="CUST_10266"/>
        <s v="CUST_10373"/>
        <s v="CUST_02283"/>
        <s v="CUST_10933"/>
        <s v="CUST_11453"/>
        <s v="CUST_04994"/>
        <s v="CUST_03884"/>
        <s v="CUST_06226"/>
        <s v="CUST_00189"/>
        <s v="CUST_04812"/>
        <s v="CUST_06300"/>
        <s v="CUST_02065"/>
        <s v="CUST_07143"/>
        <s v="CUST_00116"/>
        <s v="CUST_11957"/>
        <s v="CUST_02878"/>
        <s v="CUST_08489"/>
        <s v="CUST_09548"/>
        <s v="CUST_00451"/>
        <s v="CUST_06031"/>
        <s v="CUST_10523"/>
        <s v="CUST_08830"/>
        <s v="CUST_08759"/>
        <s v="CUST_11654"/>
        <s v="CUST_08995"/>
        <s v="CUST_06561"/>
        <s v="CUST_08284"/>
        <s v="CUST_10108"/>
        <s v="CUST_11027"/>
        <s v="CUST_07477"/>
        <s v="CUST_05915"/>
        <s v="CUST_11043"/>
        <s v="CUST_00317"/>
        <s v="CUST_06414"/>
        <s v="CUST_03535"/>
        <s v="CUST_08032"/>
        <s v="CUST_11614"/>
        <s v="CUST_00967"/>
        <s v="CUST_11456"/>
        <s v="CUST_06635"/>
        <s v="CUST_06169"/>
        <s v="CUST_09702"/>
        <s v="CUST_10944"/>
        <s v="CUST_02086"/>
        <s v="CUST_03853"/>
        <s v="CUST_10345"/>
        <s v="CUST_05917"/>
        <s v="CUST_03864"/>
        <s v="CUST_01166"/>
        <s v="CUST_03967"/>
        <s v="CUST_04209"/>
        <s v="CUST_02877"/>
        <s v="CUST_00982"/>
        <s v="CUST_09834"/>
        <s v="CUST_07657"/>
        <s v="CUST_08969"/>
        <s v="CUST_09652"/>
        <s v="CUST_04563"/>
        <s v="CUST_05007"/>
        <s v="CUST_10173"/>
        <s v="CUST_07674"/>
        <s v="CUST_03348"/>
        <s v="CUST_08487"/>
        <s v="CUST_07547"/>
        <s v="CUST_06882"/>
        <s v="CUST_06952"/>
        <s v="CUST_09973"/>
        <s v="CUST_11520"/>
        <s v="CUST_10361"/>
        <s v="CUST_02355"/>
        <s v="CUST_01307"/>
        <s v="CUST_03028"/>
        <s v="CUST_10963"/>
        <s v="CUST_05743"/>
        <s v="CUST_06041"/>
        <s v="CUST_08802"/>
        <s v="CUST_09113"/>
        <s v="CUST_03344"/>
        <s v="CUST_06594"/>
        <s v="CUST_08602"/>
        <s v="CUST_11577"/>
        <s v="CUST_10125"/>
        <s v="CUST_02084"/>
        <s v="CUST_05390"/>
        <s v="CUST_01610"/>
        <s v="CUST_05088"/>
        <s v="CUST_11521"/>
        <s v="CUST_06636"/>
        <s v="CUST_02761"/>
        <s v="CUST_05751"/>
        <s v="CUST_06157"/>
        <s v="CUST_06195"/>
        <s v="CUST_03517"/>
        <s v="CUST_11366"/>
        <s v="CUST_02113"/>
        <s v="CUST_06888"/>
        <s v="CUST_01981"/>
        <s v="CUST_07129"/>
        <s v="CUST_08157"/>
        <s v="CUST_10582"/>
        <s v="CUST_06249"/>
        <s v="CUST_03299"/>
        <s v="CUST_00327"/>
        <s v="CUST_07296"/>
        <s v="CUST_07634"/>
        <s v="CUST_02484"/>
        <s v="CUST_09854"/>
        <s v="CUST_02314"/>
        <s v="CUST_07908"/>
        <s v="CUST_04283"/>
        <s v="CUST_11790"/>
        <s v="CUST_03744"/>
        <s v="CUST_00004"/>
        <s v="CUST_05686"/>
        <s v="CUST_05136"/>
        <s v="CUST_11728"/>
        <s v="CUST_11973"/>
        <s v="CUST_11830"/>
        <s v="CUST_06108"/>
        <s v="CUST_05905"/>
        <s v="CUST_00703"/>
        <s v="CUST_03874"/>
        <s v="CUST_02883"/>
        <s v="CUST_04514"/>
        <s v="CUST_10708"/>
        <s v="CUST_08102"/>
        <s v="CUST_07754"/>
        <s v="CUST_08325"/>
        <s v="CUST_09753"/>
        <s v="CUST_05542"/>
        <s v="CUST_02840"/>
        <s v="CUST_05817"/>
        <s v="CUST_10650"/>
        <s v="CUST_11102"/>
        <s v="CUST_07359"/>
        <s v="CUST_03062"/>
        <s v="CUST_11378"/>
        <s v="CUST_02914"/>
        <s v="CUST_02515"/>
        <s v="CUST_07654"/>
        <s v="CUST_07845"/>
        <s v="CUST_06296"/>
        <s v="CUST_10911"/>
        <s v="CUST_04456"/>
        <s v="CUST_03318"/>
        <s v="CUST_08253"/>
        <s v="CUST_03532"/>
        <s v="CUST_00924"/>
        <s v="CUST_08672"/>
        <s v="CUST_06784"/>
        <s v="CUST_11218"/>
        <s v="CUST_02452"/>
        <s v="CUST_04865"/>
        <s v="CUST_06433"/>
        <s v="CUST_05256"/>
        <s v="CUST_04093"/>
        <s v="CUST_03571"/>
        <s v="CUST_03898"/>
        <s v="CUST_02097"/>
        <s v="CUST_03652"/>
        <s v="CUST_02888"/>
        <s v="CUST_05647"/>
        <s v="CUST_06723"/>
        <s v="CUST_08226"/>
        <s v="CUST_04167"/>
        <s v="CUST_11303"/>
        <s v="CUST_00514"/>
        <s v="CUST_05305"/>
        <s v="CUST_00171"/>
        <s v="CUST_00386"/>
        <s v="CUST_10960"/>
        <s v="CUST_07753"/>
        <s v="CUST_05241"/>
        <s v="CUST_10493"/>
        <s v="CUST_04063"/>
        <s v="CUST_04806"/>
        <s v="CUST_06301"/>
        <s v="CUST_05876"/>
        <s v="CUST_05961"/>
        <s v="CUST_11726"/>
        <s v="CUST_03004"/>
        <s v="CUST_05827"/>
        <s v="CUST_02975"/>
        <s v="CUST_03541"/>
        <s v="CUST_06953"/>
        <s v="CUST_05814"/>
        <s v="CUST_02218"/>
        <s v="CUST_05206"/>
        <s v="CUST_09982"/>
        <s v="CUST_05970"/>
        <s v="CUST_07564"/>
        <s v="CUST_02550"/>
        <s v="CUST_10484"/>
        <s v="CUST_03248"/>
        <s v="CUST_09507"/>
        <s v="CUST_02798"/>
        <s v="CUST_11812"/>
        <s v="CUST_00389"/>
        <s v="CUST_09486"/>
        <s v="CUST_03976"/>
        <s v="CUST_01318"/>
        <s v="CUST_04308"/>
        <s v="CUST_07615"/>
        <s v="CUST_11493"/>
        <s v="CUST_00959"/>
        <s v="CUST_01510"/>
        <s v="CUST_03552"/>
        <s v="CUST_08267"/>
        <s v="CUST_09521"/>
        <s v="CUST_00554"/>
        <s v="CUST_09488"/>
        <s v="CUST_07881"/>
        <s v="CUST_00981"/>
        <s v="CUST_04602"/>
        <s v="CUST_06993"/>
        <s v="CUST_07494"/>
        <s v="CUST_05141"/>
        <s v="CUST_05333"/>
        <s v="CUST_06361"/>
        <s v="CUST_00427"/>
        <s v="CUST_06828"/>
        <s v="CUST_07570"/>
        <s v="CUST_08003"/>
        <s v="CUST_06442"/>
        <s v="CUST_01583"/>
        <s v="CUST_08313"/>
        <s v="CUST_07552"/>
        <s v="CUST_07183"/>
        <s v="CUST_00626"/>
        <s v="CUST_07124"/>
        <s v="CUST_03433"/>
        <s v="CUST_07427"/>
        <s v="CUST_05465"/>
        <s v="CUST_08302"/>
        <s v="CUST_00203"/>
        <s v="CUST_04653"/>
        <s v="CUST_00963"/>
        <s v="CUST_01223"/>
        <s v="CUST_09878"/>
        <s v="CUST_07349"/>
        <s v="CUST_08849"/>
        <s v="CUST_04191"/>
        <s v="CUST_11955"/>
        <s v="CUST_01398"/>
        <s v="CUST_02483"/>
        <s v="CUST_00890"/>
        <s v="CUST_08671"/>
        <s v="CUST_02077"/>
        <s v="CUST_00876"/>
        <s v="CUST_02612"/>
        <s v="CUST_05700"/>
        <s v="CUST_02389"/>
        <s v="CUST_01526"/>
        <s v="CUST_07858"/>
        <s v="CUST_10785"/>
        <s v="CUST_04259"/>
        <s v="CUST_10274"/>
        <s v="CUST_06198"/>
        <s v="CUST_00236"/>
        <s v="CUST_09596"/>
        <s v="CUST_11066"/>
        <s v="CUST_00466"/>
        <s v="CUST_00829"/>
        <s v="CUST_08136"/>
        <s v="CUST_03713"/>
        <s v="CUST_01666"/>
        <s v="CUST_04688"/>
        <s v="CUST_11511"/>
        <s v="CUST_01878"/>
        <s v="CUST_00204"/>
        <s v="CUST_08428"/>
        <s v="CUST_00623"/>
        <s v="CUST_03803"/>
        <s v="CUST_02293"/>
        <s v="CUST_05986"/>
        <s v="CUST_08629"/>
        <s v="CUST_06695"/>
        <s v="CUST_05588"/>
        <s v="CUST_05759"/>
        <s v="CUST_10831"/>
        <s v="CUST_07774"/>
        <s v="CUST_01492"/>
        <s v="CUST_00547"/>
        <s v="CUST_08697"/>
        <s v="CUST_06024"/>
        <s v="CUST_04701"/>
        <s v="CUST_07595"/>
        <s v="CUST_03969"/>
        <s v="CUST_02587"/>
        <s v="CUST_09351"/>
        <s v="CUST_04211"/>
        <s v="CUST_09903"/>
        <s v="CUST_03118"/>
        <s v="CUST_05612"/>
        <s v="CUST_00088"/>
        <s v="CUST_03941"/>
        <s v="CUST_06866"/>
        <s v="CUST_05662"/>
        <s v="CUST_08619"/>
        <s v="CUST_10686"/>
        <s v="CUST_07877"/>
        <s v="CUST_08001"/>
        <s v="CUST_01644"/>
        <s v="CUST_07716"/>
        <s v="CUST_06665"/>
        <s v="CUST_02866"/>
        <s v="CUST_02440"/>
        <s v="CUST_07256"/>
        <s v="CUST_07168"/>
        <s v="CUST_03799"/>
        <s v="CUST_07761"/>
        <s v="CUST_10961"/>
        <s v="CUST_04711"/>
        <s v="CUST_04119"/>
        <s v="CUST_03676"/>
        <s v="CUST_00700"/>
        <s v="CUST_02414"/>
        <s v="CUST_03397"/>
        <s v="CUST_03566"/>
        <s v="CUST_11708"/>
        <s v="CUST_05771"/>
        <s v="CUST_11892"/>
        <s v="CUST_04677"/>
        <s v="CUST_11255"/>
        <s v="CUST_06323"/>
        <s v="CUST_07486"/>
        <s v="CUST_04007"/>
        <s v="CUST_07105"/>
        <s v="CUST_11779"/>
        <s v="CUST_09391"/>
        <s v="CUST_11777"/>
        <s v="CUST_03065"/>
        <s v="CUST_05451"/>
        <s v="CUST_04164"/>
        <s v="CUST_05275"/>
        <s v="CUST_08029"/>
        <s v="CUST_00611"/>
        <s v="CUST_09476"/>
        <s v="CUST_10832"/>
        <s v="CUST_05309"/>
        <s v="CUST_00949"/>
        <s v="CUST_07496"/>
        <s v="CUST_06916"/>
        <s v="CUST_10734"/>
        <s v="CUST_03445"/>
        <s v="CUST_07857"/>
        <s v="CUST_00136"/>
        <s v="CUST_09353"/>
        <s v="CUST_11244"/>
        <s v="CUST_05829"/>
        <s v="CUST_07742"/>
        <s v="CUST_02532"/>
        <s v="CUST_04330"/>
        <s v="CUST_03410"/>
        <s v="CUST_07776"/>
        <s v="CUST_08514"/>
        <s v="CUST_01958"/>
        <s v="CUST_11117"/>
        <s v="CUST_08351"/>
        <s v="CUST_11306"/>
        <s v="CUST_02083"/>
        <s v="CUST_09909"/>
        <s v="CUST_03446"/>
        <s v="CUST_11562"/>
        <s v="CUST_03030"/>
        <s v="CUST_06369"/>
        <s v="CUST_08355"/>
        <s v="CUST_06895"/>
        <s v="CUST_02114"/>
        <s v="CUST_04168"/>
        <s v="CUST_02994"/>
        <s v="CUST_01744"/>
        <s v="CUST_04835"/>
        <s v="CUST_06023"/>
        <s v="CUST_04241"/>
        <s v="CUST_04783"/>
        <s v="CUST_01491"/>
        <s v="CUST_06345"/>
        <s v="CUST_03376"/>
        <s v="CUST_11338"/>
        <s v="CUST_05332"/>
        <s v="CUST_05940"/>
        <s v="CUST_01798"/>
        <s v="CUST_05081"/>
        <s v="CUST_00604"/>
        <s v="CUST_00638"/>
        <s v="CUST_05293"/>
        <s v="CUST_04127"/>
        <s v="CUST_06259"/>
        <s v="CUST_08467"/>
        <s v="CUST_09312"/>
        <s v="CUST_10745"/>
        <s v="CUST_04552"/>
        <s v="CUST_06676"/>
        <s v="CUST_05447"/>
        <s v="CUST_01040"/>
        <s v="CUST_08026"/>
        <s v="CUST_00696"/>
        <s v="CUST_10879"/>
        <s v="CUST_03250"/>
        <s v="CUST_11833"/>
        <s v="CUST_07156"/>
        <s v="CUST_02855"/>
        <s v="CUST_06378"/>
        <s v="CUST_05221"/>
        <s v="CUST_11228"/>
        <s v="CUST_08310"/>
        <s v="CUST_01236"/>
        <s v="CUST_06790"/>
        <s v="CUST_02015"/>
        <s v="CUST_09865"/>
        <s v="CUST_03138"/>
        <s v="CUST_11140"/>
        <s v="CUST_00059"/>
        <s v="CUST_01051"/>
        <s v="CUST_01849"/>
        <s v="CUST_01854"/>
        <s v="CUST_00467"/>
        <s v="CUST_10662"/>
        <s v="CUST_00844"/>
        <s v="CUST_11549"/>
        <s v="CUST_09334"/>
        <s v="CUST_09044"/>
        <s v="CUST_09991"/>
        <s v="CUST_06331"/>
        <s v="CUST_03565"/>
        <s v="CUST_05581"/>
        <s v="CUST_04958"/>
        <s v="CUST_06550"/>
        <s v="CUST_04073"/>
        <s v="CUST_00358"/>
        <s v="CUST_05874"/>
        <s v="CUST_09123"/>
        <s v="CUST_03924"/>
        <s v="CUST_03412"/>
        <s v="CUST_06970"/>
        <s v="CUST_04978"/>
        <s v="CUST_10031"/>
        <s v="CUST_06429"/>
        <s v="CUST_01648"/>
        <s v="CUST_03845"/>
        <s v="CUST_02367"/>
        <s v="CUST_08062"/>
        <s v="CUST_09617"/>
        <s v="CUST_06083"/>
        <s v="CUST_00442"/>
        <s v="CUST_08274"/>
        <s v="CUST_04880"/>
        <s v="CUST_00873"/>
        <s v="CUST_03105"/>
        <s v="CUST_11297"/>
        <s v="CUST_06645"/>
        <s v="CUST_08314"/>
        <s v="CUST_01376"/>
        <s v="CUST_09394"/>
        <s v="CUST_03624"/>
        <s v="CUST_01789"/>
        <s v="CUST_09622"/>
        <s v="CUST_06037"/>
        <s v="CUST_04874"/>
        <s v="CUST_05927"/>
        <s v="CUST_07169"/>
        <s v="CUST_05327"/>
        <s v="CUST_05881"/>
        <s v="CUST_06560"/>
        <s v="CUST_07957"/>
        <s v="CUST_02921"/>
        <s v="CUST_09983"/>
        <s v="CUST_11017"/>
        <s v="CUST_04413"/>
        <s v="CUST_00131"/>
        <s v="CUST_10503"/>
        <s v="CUST_09451"/>
        <s v="CUST_00485"/>
        <s v="CUST_07625"/>
        <s v="CUST_09931"/>
        <s v="CUST_08657"/>
        <s v="CUST_07939"/>
        <s v="CUST_06216"/>
        <s v="CUST_03558"/>
        <s v="CUST_11345"/>
        <s v="CUST_07476"/>
        <s v="CUST_01141"/>
        <s v="CUST_00151"/>
        <s v="CUST_00054"/>
        <s v="CUST_03961"/>
        <s v="CUST_04754"/>
        <s v="CUST_03812"/>
        <s v="CUST_02909"/>
        <s v="CUST_10655"/>
        <s v="CUST_08374"/>
        <s v="CUST_10157"/>
        <s v="CUST_10216"/>
        <s v="CUST_03009"/>
        <s v="CUST_10512"/>
        <s v="CUST_03322"/>
        <s v="CUST_04666"/>
        <s v="CUST_05089"/>
        <s v="CUST_06802"/>
        <s v="CUST_07923"/>
        <s v="CUST_07024"/>
        <s v="CUST_05397"/>
        <s v="CUST_00565"/>
        <s v="CUST_00490"/>
        <s v="CUST_10700"/>
        <s v="CUST_02074"/>
        <s v="CUST_07070"/>
        <s v="CUST_08209"/>
        <s v="CUST_03178"/>
        <s v="CUST_03428"/>
        <s v="CUST_04227"/>
        <s v="CUST_10362"/>
        <s v="CUST_10910"/>
        <s v="CUST_05055"/>
        <s v="CUST_05283"/>
        <s v="CUST_09551"/>
        <s v="CUST_02274"/>
        <s v="CUST_02739"/>
        <s v="CUST_00862"/>
        <s v="CUST_06656"/>
        <s v="CUST_11639"/>
        <s v="CUST_09271"/>
        <s v="CUST_10167"/>
        <s v="CUST_04604"/>
        <s v="CUST_07513"/>
        <s v="CUST_01114"/>
        <s v="CUST_08549"/>
        <s v="CUST_00356"/>
        <s v="CUST_11504"/>
        <s v="CUST_03048"/>
        <s v="CUST_05489"/>
        <s v="CUST_07397"/>
        <s v="CUST_03866"/>
        <s v="CUST_00532"/>
        <s v="CUST_04962"/>
        <s v="CUST_05152"/>
        <s v="CUST_08884"/>
        <s v="CUST_08360"/>
        <s v="CUST_11517"/>
        <s v="CUST_02517"/>
        <s v="CUST_05200"/>
        <s v="CUST_10371"/>
        <s v="CUST_03328"/>
        <s v="CUST_05603"/>
        <s v="CUST_05228"/>
        <s v="CUST_04449"/>
        <s v="CUST_11878"/>
        <s v="CUST_05978"/>
        <s v="CUST_03462"/>
        <s v="CUST_00125"/>
        <s v="CUST_03206"/>
        <s v="CUST_05521"/>
        <s v="CUST_10285"/>
        <s v="CUST_00321"/>
        <s v="CUST_09360"/>
        <s v="CUST_09368"/>
        <s v="CUST_01985"/>
        <s v="CUST_01392"/>
        <s v="CUST_05017"/>
        <s v="CUST_07474"/>
        <s v="CUST_10970"/>
        <s v="CUST_10688"/>
        <s v="CUST_09967"/>
        <s v="CUST_01793"/>
        <s v="CUST_10505"/>
        <s v="CUST_11248"/>
        <s v="CUST_04149"/>
        <s v="CUST_02395"/>
        <s v="CUST_11022"/>
        <s v="CUST_00816"/>
        <s v="CUST_06325"/>
        <s v="CUST_10141"/>
        <s v="CUST_10012"/>
        <s v="CUST_02145"/>
        <s v="CUST_01740"/>
        <s v="CUST_10213"/>
        <s v="CUST_10824"/>
        <s v="CUST_07560"/>
        <s v="CUST_08320"/>
        <s v="CUST_01081"/>
        <s v="CUST_03184"/>
        <s v="CUST_11347"/>
        <s v="CUST_04281"/>
        <s v="CUST_00019"/>
        <s v="CUST_07750"/>
        <s v="CUST_03587"/>
        <s v="CUST_11912"/>
        <s v="CUST_02857"/>
        <s v="CUST_07269"/>
        <s v="CUST_00176"/>
        <s v="CUST_05217"/>
        <s v="CUST_01083"/>
        <s v="CUST_00658"/>
        <s v="CUST_06095"/>
        <s v="CUST_00634"/>
        <s v="CUST_00615"/>
        <s v="CUST_03960"/>
        <s v="CUST_06766"/>
        <s v="CUST_04818"/>
        <s v="CUST_09003"/>
        <s v="CUST_03423"/>
        <s v="CUST_04709"/>
        <s v="CUST_11380"/>
        <s v="CUST_00501"/>
        <s v="CUST_01356"/>
        <s v="CUST_01558"/>
        <s v="CUST_00276"/>
        <s v="CUST_09904"/>
        <s v="CUST_07280"/>
        <s v="CUST_10203"/>
        <s v="CUST_11131"/>
        <s v="CUST_07385"/>
        <s v="CUST_10978"/>
        <s v="CUST_08457"/>
        <s v="CUST_10081"/>
        <s v="CUST_10532"/>
        <s v="CUST_01148"/>
        <s v="CUST_04092"/>
        <s v="CUST_03950"/>
        <s v="CUST_08482"/>
        <s v="CUST_04220"/>
        <s v="CUST_08269"/>
        <s v="CUST_11024"/>
        <s v="CUST_09402"/>
        <s v="CUST_00406"/>
        <s v="CUST_09175"/>
        <s v="CUST_10776"/>
        <s v="CUST_04187"/>
        <s v="CUST_07575"/>
        <s v="CUST_02087"/>
        <s v="CUST_06589"/>
        <s v="CUST_07640"/>
        <s v="CUST_09145"/>
        <s v="CUST_01247"/>
        <s v="CUST_04596"/>
        <s v="CUST_01201"/>
        <s v="CUST_05285"/>
        <s v="CUST_01614"/>
        <s v="CUST_04660"/>
        <s v="CUST_08270"/>
        <s v="CUST_10857"/>
        <s v="CUST_09978"/>
        <s v="CUST_00957"/>
        <s v="CUST_01637"/>
        <s v="CUST_02258"/>
        <s v="CUST_08757"/>
        <s v="CUST_10381"/>
        <s v="CUST_01070"/>
        <s v="CUST_03611"/>
        <s v="CUST_11315"/>
        <s v="CUST_02838"/>
        <s v="CUST_01969"/>
        <s v="CUST_01827"/>
        <s v="CUST_02799"/>
        <s v="CUST_00930"/>
        <s v="CUST_08711"/>
        <s v="CUST_04469"/>
        <s v="CUST_04265"/>
        <s v="CUST_11712"/>
        <s v="CUST_03337"/>
        <s v="CUST_09212"/>
        <s v="CUST_04110"/>
        <s v="CUST_02508"/>
        <s v="CUST_00134"/>
        <s v="CUST_01880"/>
        <s v="CUST_05367"/>
        <s v="CUST_06549"/>
        <s v="CUST_03155"/>
        <s v="CUST_00665"/>
        <s v="CUST_11181"/>
        <s v="CUST_04442"/>
        <s v="CUST_00835"/>
        <s v="CUST_02747"/>
        <s v="CUST_02801"/>
        <s v="CUST_11495"/>
        <s v="CUST_08175"/>
        <s v="CUST_11811"/>
        <s v="CUST_11841"/>
        <s v="CUST_03396"/>
        <s v="CUST_04687"/>
        <s v="CUST_04045"/>
        <s v="CUST_05311"/>
        <s v="CUST_07240"/>
        <s v="CUST_07528"/>
        <s v="CUST_06777"/>
        <s v="CUST_08176"/>
        <s v="CUST_08866"/>
        <s v="CUST_07228"/>
        <s v="CUST_05673"/>
        <s v="CUST_05754"/>
        <s v="CUST_00984"/>
        <s v="CUST_05842"/>
        <s v="CUST_08939"/>
        <s v="CUST_02601"/>
        <s v="CUST_07935"/>
        <s v="CUST_10347"/>
        <s v="CUST_10835"/>
        <s v="CUST_05717"/>
        <s v="CUST_00776"/>
        <s v="CUST_05486"/>
        <s v="CUST_04102"/>
        <s v="CUST_01691"/>
        <s v="CUST_10082"/>
        <s v="CUST_10679"/>
        <s v="CUST_10720"/>
        <s v="CUST_00305"/>
        <s v="CUST_10821"/>
        <s v="CUST_11734"/>
        <s v="CUST_03214"/>
        <s v="CUST_11288"/>
        <s v="CUST_06431"/>
        <s v="CUST_09237"/>
        <s v="CUST_00735"/>
        <s v="CUST_04277"/>
        <s v="CUST_04697"/>
        <s v="CUST_03264"/>
        <s v="CUST_05170"/>
        <s v="CUST_08332"/>
        <s v="CUST_06704"/>
        <s v="CUST_03128"/>
        <s v="CUST_01008"/>
        <s v="CUST_01608"/>
        <s v="CUST_09247"/>
        <s v="CUST_02525"/>
        <s v="CUST_00085"/>
        <s v="CUST_07728"/>
        <s v="CUST_07372"/>
        <s v="CUST_03667"/>
        <s v="CUST_07752"/>
        <s v="CUST_11162"/>
        <s v="CUST_00257"/>
        <s v="CUST_10276"/>
        <s v="CUST_02903"/>
        <s v="CUST_11358"/>
        <s v="CUST_03791"/>
        <s v="CUST_01119"/>
        <s v="CUST_01652"/>
        <s v="CUST_11047"/>
        <s v="CUST_03290"/>
        <s v="CUST_09634"/>
        <s v="CUST_11250"/>
        <s v="CUST_06524"/>
        <s v="CUST_06764"/>
        <s v="CUST_01175"/>
        <s v="CUST_01888"/>
        <s v="CUST_02664"/>
        <s v="CUST_01913"/>
        <s v="CUST_05038"/>
        <s v="CUST_09806"/>
        <s v="CUST_00635"/>
        <s v="CUST_03053"/>
        <s v="CUST_04081"/>
        <s v="CUST_01126"/>
        <s v="CUST_07693"/>
        <s v="CUST_07677"/>
        <s v="CUST_04466"/>
        <s v="CUST_04062"/>
        <s v="CUST_10435"/>
        <s v="CUST_11545"/>
        <s v="CUST_04126"/>
        <s v="CUST_03816"/>
        <s v="CUST_11828"/>
        <s v="CUST_05315"/>
        <s v="CUST_00718"/>
        <s v="CUST_06797"/>
        <s v="CUST_08887"/>
        <s v="CUST_11174"/>
        <s v="CUST_05882"/>
        <s v="CUST_01538"/>
        <s v="CUST_03957"/>
        <s v="CUST_11292"/>
        <s v="CUST_00048"/>
        <s v="CUST_05149"/>
        <s v="CUST_11431"/>
        <s v="CUST_04324"/>
        <s v="CUST_10651"/>
        <s v="CUST_05324"/>
        <s v="CUST_01931"/>
        <s v="CUST_07852"/>
        <s v="CUST_06043"/>
        <s v="CUST_10411"/>
        <s v="CUST_03275"/>
        <s v="CUST_02017"/>
        <s v="CUST_04570"/>
        <s v="CUST_11884"/>
        <s v="CUST_05959"/>
        <s v="CUST_08730"/>
        <s v="CUST_09143"/>
        <s v="CUST_09404"/>
        <s v="CUST_01461"/>
        <s v="CUST_11773"/>
        <s v="CUST_09880"/>
        <s v="CUST_07454"/>
        <s v="CUST_01620"/>
        <s v="CUST_08300"/>
        <s v="CUST_08199"/>
        <s v="CUST_01060"/>
        <s v="CUST_09971"/>
        <s v="CUST_01547"/>
        <s v="CUST_02563"/>
        <s v="CUST_00378"/>
        <s v="CUST_04332"/>
        <s v="CUST_02488"/>
        <s v="CUST_05502"/>
        <s v="CUST_02879"/>
        <s v="CUST_05048"/>
        <s v="CUST_01731"/>
        <s v="CUST_02746"/>
        <s v="CUST_10778"/>
        <s v="CUST_10804"/>
        <s v="CUST_07140"/>
        <s v="CUST_03304"/>
        <s v="CUST_08168"/>
        <s v="CUST_07573"/>
        <s v="CUST_10738"/>
        <s v="CUST_03153"/>
        <s v="CUST_10519"/>
        <s v="CUST_04286"/>
        <s v="CUST_06859"/>
        <s v="CUST_10133"/>
        <s v="CUST_05232"/>
        <s v="CUST_10656"/>
        <s v="CUST_08465"/>
        <s v="CUST_02253"/>
        <s v="CUST_03405"/>
        <s v="CUST_07248"/>
        <s v="CUST_07772"/>
        <s v="CUST_00995"/>
        <s v="CUST_11221"/>
        <s v="CUST_08704"/>
        <s v="CUST_00559"/>
        <s v="CUST_03109"/>
        <s v="CUST_11530"/>
        <s v="CUST_05698"/>
        <s v="CUST_07198"/>
        <s v="CUST_03739"/>
        <s v="CUST_07465"/>
        <s v="CUST_08576"/>
        <s v="CUST_10269"/>
        <s v="CUST_07485"/>
        <s v="CUST_07683"/>
        <s v="CUST_05354"/>
        <s v="CUST_01586"/>
        <s v="CUST_03876"/>
        <s v="CUST_08873"/>
        <s v="CUST_02301"/>
        <s v="CUST_08596"/>
        <s v="CUST_07403"/>
        <s v="CUST_04657"/>
        <s v="CUST_10139"/>
        <s v="CUST_08559"/>
        <s v="CUST_01957"/>
        <s v="CUST_06510"/>
        <s v="CUST_08276"/>
        <s v="CUST_02697"/>
        <s v="CUST_09887"/>
        <s v="CUST_08669"/>
        <s v="CUST_00699"/>
        <s v="CUST_07539"/>
        <s v="CUST_01027"/>
        <s v="CUST_01537"/>
        <s v="CUST_03270"/>
        <s v="CUST_05498"/>
        <s v="CUST_06347"/>
        <s v="CUST_10459"/>
        <s v="CUST_11685"/>
        <s v="CUST_10301"/>
        <s v="CUST_00319"/>
        <s v="CUST_00363"/>
        <s v="CUST_07251"/>
        <s v="CUST_10555"/>
        <s v="CUST_01188"/>
        <s v="CUST_11648"/>
        <s v="CUST_06461"/>
        <s v="CUST_11937"/>
        <s v="CUST_07135"/>
        <s v="CUST_07473"/>
        <s v="CUST_09234"/>
        <s v="CUST_04544"/>
        <s v="CUST_08845"/>
        <s v="CUST_05798"/>
        <s v="CUST_04323"/>
        <s v="CUST_05496"/>
        <s v="CUST_00577"/>
        <s v="CUST_00818"/>
        <s v="CUST_06471"/>
        <s v="CUST_05977"/>
        <s v="CUST_07111"/>
        <s v="CUST_06932"/>
        <s v="CUST_07313"/>
        <s v="CUST_09158"/>
        <s v="CUST_02574"/>
        <s v="CUST_07083"/>
        <s v="CUST_03764"/>
        <s v="CUST_08914"/>
        <s v="CUST_10867"/>
        <s v="CUST_08218"/>
        <s v="CUST_09460"/>
        <s v="CUST_00412"/>
        <s v="CUST_03194"/>
        <s v="CUST_03542"/>
        <s v="CUST_06174"/>
        <s v="CUST_04613"/>
        <s v="CUST_10477"/>
        <s v="CUST_09856"/>
        <s v="CUST_11396"/>
        <s v="CUST_09322"/>
        <s v="CUST_01737"/>
        <s v="CUST_00127"/>
        <s v="CUST_01883"/>
        <s v="CUST_09874"/>
        <s v="CUST_08035"/>
        <s v="CUST_01893"/>
        <s v="CUST_10920"/>
        <s v="CUST_02051"/>
        <s v="CUST_00953"/>
        <s v="CUST_09868"/>
        <s v="CUST_10428"/>
        <s v="CUST_04678"/>
        <s v="CUST_02289"/>
        <s v="CUST_03577"/>
        <s v="CUST_03895"/>
        <s v="CUST_08431"/>
        <s v="CUST_04817"/>
        <s v="CUST_07540"/>
        <s v="CUST_01221"/>
        <s v="CUST_07212"/>
        <s v="CUST_09888"/>
        <s v="CUST_01851"/>
        <s v="CUST_08240"/>
        <s v="CUST_03474"/>
        <s v="CUST_01839"/>
        <s v="CUST_08857"/>
        <s v="CUST_07969"/>
        <s v="CUST_02569"/>
        <s v="CUST_00538"/>
        <s v="CUST_03840"/>
        <s v="CUST_09517"/>
        <s v="CUST_00473"/>
        <s v="CUST_08409"/>
        <s v="CUST_10690"/>
        <s v="CUST_07767"/>
        <s v="CUST_11543"/>
        <s v="CUST_03734"/>
        <s v="CUST_03490"/>
        <s v="CUST_04836"/>
        <s v="CUST_02932"/>
        <s v="CUST_03312"/>
        <s v="CUST_09670"/>
        <s v="CUST_01532"/>
        <s v="CUST_07278"/>
        <s v="CUST_00992"/>
        <s v="CUST_00902"/>
        <s v="CUST_11623"/>
        <s v="CUST_04650"/>
        <s v="CUST_09201"/>
        <s v="CUST_01256"/>
        <s v="CUST_03281"/>
        <s v="CUST_08720"/>
        <s v="CUST_08788"/>
        <s v="CUST_09893"/>
        <s v="CUST_07684"/>
        <s v="CUST_11598"/>
        <s v="CUST_10886"/>
        <s v="CUST_04696"/>
        <s v="CUST_07300"/>
        <s v="CUST_06821"/>
        <s v="CUST_10010"/>
        <s v="CUST_05140"/>
        <s v="CUST_10699"/>
        <s v="CUST_09219"/>
        <s v="CUST_00102"/>
        <s v="CUST_11178"/>
        <s v="CUST_04306"/>
        <s v="CUST_08493"/>
        <s v="CUST_02451"/>
        <s v="CUST_01086"/>
        <s v="CUST_06578"/>
        <s v="CUST_05362"/>
        <s v="CUST_03847"/>
        <s v="CUST_08999"/>
        <s v="CUST_04954"/>
        <s v="CUST_05758"/>
        <s v="CUST_07191"/>
        <s v="CUST_00095"/>
        <s v="CUST_01485"/>
        <s v="CUST_06366"/>
        <s v="CUST_05242"/>
        <s v="CUST_01937"/>
        <s v="CUST_02072"/>
        <s v="CUST_06176"/>
        <s v="CUST_03892"/>
        <s v="CUST_08055"/>
        <s v="CUST_01105"/>
        <s v="CUST_02834"/>
        <s v="CUST_08132"/>
        <s v="CUST_06005"/>
        <s v="CUST_11785"/>
        <s v="CUST_06415"/>
        <s v="CUST_01283"/>
        <s v="CUST_11138"/>
        <s v="CUST_06493"/>
        <s v="CUST_05614"/>
        <s v="CUST_00424"/>
        <s v="CUST_09682"/>
        <s v="CUST_11896"/>
        <s v="CUST_08919"/>
        <s v="CUST_07966"/>
        <s v="CUST_01185"/>
        <s v="CUST_02570"/>
        <s v="CUST_11054"/>
        <s v="CUST_10499"/>
        <s v="CUST_02793"/>
        <s v="CUST_10921"/>
        <s v="CUST_00736"/>
        <s v="CUST_04266"/>
        <s v="CUST_08422"/>
        <s v="CUST_04230"/>
        <s v="CUST_00675"/>
        <s v="CUST_11195"/>
        <s v="CUST_11954"/>
        <s v="CUST_03753"/>
        <s v="CUST_04435"/>
        <s v="CUST_03500"/>
        <s v="CUST_04842"/>
        <s v="CUST_00434"/>
        <s v="CUST_10309"/>
        <s v="CUST_03472"/>
        <s v="CUST_02418"/>
        <s v="CUST_03862"/>
        <s v="CUST_09160"/>
        <s v="CUST_10777"/>
        <s v="CUST_02129"/>
        <s v="CUST_06553"/>
        <s v="CUST_06040"/>
        <s v="CUST_05517"/>
        <s v="CUST_08960"/>
        <s v="CUST_00033"/>
        <s v="CUST_01244"/>
        <s v="CUST_10387"/>
        <s v="CUST_09954"/>
        <s v="CUST_05728"/>
        <s v="CUST_00919"/>
        <s v="CUST_11666"/>
        <s v="CUST_06276"/>
        <s v="CUST_01439"/>
        <s v="CUST_07507"/>
        <s v="CUST_10604"/>
        <s v="CUST_06332"/>
        <s v="CUST_10713"/>
        <s v="CUST_06726"/>
        <s v="CUST_01056"/>
        <s v="CUST_03896"/>
        <s v="CUST_08562"/>
        <s v="CUST_11264"/>
        <s v="CUST_11797"/>
        <s v="CUST_04503"/>
        <s v="CUST_11224"/>
        <s v="CUST_01346"/>
        <s v="CUST_02885"/>
        <s v="CUST_03424"/>
        <s v="CUST_07932"/>
        <s v="CUST_02306"/>
        <s v="CUST_03929"/>
        <s v="CUST_00235"/>
        <s v="CUST_10945"/>
        <s v="CUST_11938"/>
        <s v="CUST_09672"/>
        <s v="CUST_00739"/>
        <s v="CUST_00822"/>
        <s v="CUST_07254"/>
        <s v="CUST_09769"/>
        <s v="CUST_07980"/>
        <s v="CUST_11515"/>
        <s v="CUST_08946"/>
        <s v="CUST_02128"/>
        <s v="CUST_08752"/>
        <s v="CUST_03755"/>
        <s v="CUST_11408"/>
        <s v="CUST_01934"/>
        <s v="CUST_09487"/>
        <s v="CUST_08119"/>
        <s v="CUST_10263"/>
        <s v="CUST_01024"/>
        <s v="CUST_09744"/>
        <s v="CUST_06811"/>
        <s v="CUST_00252"/>
        <s v="CUST_07896"/>
        <s v="CUST_00046"/>
        <s v="CUST_06826"/>
        <s v="CUST_04196"/>
        <s v="CUST_04390"/>
        <s v="CUST_08247"/>
        <s v="CUST_02372"/>
        <s v="CUST_07930"/>
        <s v="CUST_09545"/>
        <s v="CUST_01288"/>
        <s v="CUST_09928"/>
        <s v="CUST_08036"/>
        <s v="CUST_01932"/>
        <s v="CUST_08874"/>
        <s v="CUST_03981"/>
        <s v="CUST_04704"/>
        <s v="CUST_08476"/>
        <s v="CUST_03330"/>
        <s v="CUST_08365"/>
        <s v="CUST_00694"/>
        <s v="CUST_02933"/>
        <s v="CUST_06409"/>
        <s v="CUST_03562"/>
        <s v="CUST_08516"/>
        <s v="CUST_05819"/>
        <s v="CUST_04664"/>
        <s v="CUST_06771"/>
        <s v="CUST_08469"/>
        <s v="CUST_06013"/>
        <s v="CUST_01891"/>
        <s v="CUST_11364"/>
        <s v="CUST_04158"/>
        <s v="CUST_08123"/>
        <s v="CUST_04742"/>
        <s v="CUST_07039"/>
        <s v="CUST_11536"/>
        <s v="CUST_05525"/>
        <s v="CUST_08975"/>
        <s v="CUST_08985"/>
        <s v="CUST_01940"/>
        <s v="CUST_02709"/>
        <s v="CUST_07988"/>
        <s v="CUST_01289"/>
        <s v="CUST_08636"/>
        <s v="CUST_02079"/>
        <s v="CUST_07071"/>
        <s v="CUST_00043"/>
        <s v="CUST_11950"/>
        <s v="CUST_06144"/>
        <s v="CUST_04407"/>
        <s v="CUST_10090"/>
        <s v="CUST_11044"/>
        <s v="CUST_04767"/>
        <s v="CUST_06701"/>
        <s v="CUST_01358"/>
        <s v="CUST_05640"/>
        <s v="CUST_03096"/>
        <s v="CUST_07483"/>
        <s v="CUST_05661"/>
        <s v="CUST_11784"/>
        <s v="CUST_02628"/>
        <s v="CUST_10516"/>
        <s v="CUST_01242"/>
        <s v="CUST_06941"/>
        <s v="CUST_05132"/>
        <s v="CUST_06609"/>
        <s v="CUST_05130"/>
        <s v="CUST_11309"/>
        <s v="CUST_08042"/>
        <s v="CUST_04707"/>
        <s v="CUST_02554"/>
        <s v="CUST_11136"/>
        <s v="CUST_06513"/>
        <s v="CUST_10847"/>
        <s v="CUST_10152"/>
        <s v="CUST_03784"/>
        <s v="CUST_04426"/>
        <s v="CUST_05675"/>
        <s v="CUST_10577"/>
        <s v="CUST_10225"/>
        <s v="CUST_02862"/>
        <s v="CUST_06224"/>
        <s v="CUST_10249"/>
        <s v="CUST_07320"/>
        <s v="CUST_08973"/>
        <s v="CUST_07802"/>
        <s v="CUST_03187"/>
        <s v="CUST_01728"/>
        <s v="CUST_08114"/>
        <s v="CUST_03024"/>
        <s v="CUST_08223"/>
        <s v="CUST_02294"/>
        <s v="CUST_07868"/>
        <s v="CUST_00066"/>
        <s v="CUST_11804"/>
        <s v="CUST_06196"/>
        <s v="CUST_00647"/>
        <s v="CUST_11909"/>
        <s v="CUST_00819"/>
        <s v="CUST_11738"/>
        <s v="CUST_06737"/>
        <s v="CUST_10743"/>
        <s v="CUST_04383"/>
        <s v="CUST_02968"/>
        <s v="CUST_04580"/>
        <s v="CUST_07222"/>
        <s v="CUST_06098"/>
        <s v="CUST_04758"/>
        <s v="CUST_01903"/>
        <s v="CUST_07257"/>
        <s v="CUST_06832"/>
        <s v="CUST_02809"/>
        <s v="CUST_03215"/>
        <s v="CUST_08341"/>
        <s v="CUST_07529"/>
        <s v="CUST_02227"/>
        <s v="CUST_04769"/>
        <s v="CUST_11688"/>
        <s v="CUST_00233"/>
        <s v="CUST_01846"/>
        <s v="CUST_07876"/>
        <s v="CUST_01705"/>
        <s v="CUST_06680"/>
        <s v="CUST_02961"/>
        <s v="CUST_02907"/>
        <s v="CUST_10230"/>
        <s v="CUST_10929"/>
        <s v="CUST_06419"/>
        <s v="CUST_05648"/>
        <s v="CUST_01723"/>
        <s v="CUST_03301"/>
        <s v="CUST_08609"/>
        <s v="CUST_08436"/>
        <s v="CUST_09896"/>
        <s v="CUST_03601"/>
        <s v="CUST_07721"/>
        <s v="CUST_02458"/>
        <s v="CUST_03074"/>
        <s v="CUST_08977"/>
        <s v="CUST_10922"/>
        <s v="CUST_01061"/>
        <s v="CUST_05909"/>
        <s v="CUST_06396"/>
        <s v="CUST_11875"/>
        <s v="CUST_04161"/>
        <s v="CUST_04496"/>
        <s v="CUST_00421"/>
        <s v="CUST_00979"/>
        <s v="CUST_00983"/>
        <s v="CUST_11856"/>
        <s v="CUST_09659"/>
        <s v="CUST_08541"/>
        <s v="CUST_11997"/>
        <s v="CUST_00462"/>
        <s v="CUST_06386"/>
        <s v="CUST_07075"/>
        <s v="CUST_06994"/>
        <s v="CUST_05220"/>
        <s v="CUST_02660"/>
        <s v="CUST_06440"/>
        <s v="CUST_01964"/>
        <s v="CUST_09691"/>
        <s v="CUST_03042"/>
        <s v="CUST_11469"/>
        <s v="CUST_09539"/>
        <s v="CUST_05452"/>
        <s v="CUST_02297"/>
        <s v="CUST_01347"/>
        <s v="CUST_08633"/>
        <s v="CUST_00343"/>
        <s v="CUST_08166"/>
        <s v="CUST_05582"/>
        <s v="CUST_07210"/>
        <s v="CUST_00971"/>
        <s v="CUST_04868"/>
        <s v="CUST_10289"/>
        <s v="CUST_01727"/>
        <s v="CUST_00289"/>
        <s v="CUST_09805"/>
        <s v="CUST_10854"/>
        <s v="CUST_09141"/>
        <s v="CUST_04555"/>
        <s v="CUST_06814"/>
        <s v="CUST_08678"/>
        <s v="CUST_06120"/>
        <s v="CUST_06050"/>
        <s v="CUST_07113"/>
        <s v="CUST_02373"/>
        <s v="CUST_04950"/>
        <s v="CUST_02279"/>
        <s v="CUST_03614"/>
        <s v="CUST_11876"/>
        <s v="CUST_00895"/>
        <s v="CUST_06100"/>
        <s v="CUST_00168"/>
        <s v="CUST_00007"/>
        <s v="CUST_00655"/>
        <s v="CUST_00521"/>
        <s v="CUST_01440"/>
        <s v="CUST_06138"/>
        <s v="CUST_01604"/>
        <s v="CUST_03223"/>
        <s v="CUST_10614"/>
        <s v="CUST_08228"/>
        <s v="CUST_09370"/>
        <s v="CUST_02089"/>
        <s v="CUST_09929"/>
        <s v="CUST_06243"/>
        <s v="CUST_09671"/>
        <s v="CUST_02151"/>
        <s v="CUST_03305"/>
        <s v="CUST_04915"/>
        <s v="CUST_06918"/>
        <s v="CUST_11961"/>
        <s v="CUST_00350"/>
        <s v="CUST_04034"/>
        <s v="CUST_08488"/>
        <s v="CUST_00140"/>
        <s v="CUST_03645"/>
        <s v="CUST_01286"/>
        <s v="CUST_08454"/>
        <s v="CUST_01087"/>
        <s v="CUST_05552"/>
        <s v="CUST_06708"/>
        <s v="CUST_10339"/>
        <s v="CUST_02757"/>
        <s v="CUST_00474"/>
        <s v="CUST_00229"/>
        <s v="CUST_06136"/>
        <s v="CUST_11476"/>
        <s v="CUST_01766"/>
        <s v="CUST_01963"/>
        <s v="CUST_10465"/>
        <s v="CUST_02841"/>
        <s v="CUST_07588"/>
        <s v="CUST_09560"/>
        <s v="CUST_09229"/>
        <s v="CUST_03259"/>
        <s v="CUST_06251"/>
        <s v="CUST_08816"/>
        <s v="CUST_11731"/>
        <s v="CUST_10536"/>
        <s v="CUST_11718"/>
        <s v="CUST_00083"/>
        <s v="CUST_11659"/>
        <s v="CUST_07701"/>
        <s v="CUST_10590"/>
        <s v="CUST_04852"/>
        <s v="CUST_11438"/>
        <s v="CUST_09490"/>
        <s v="CUST_04310"/>
        <s v="CUST_05708"/>
        <s v="CUST_00581"/>
        <s v="CUST_09969"/>
        <s v="CUST_07553"/>
        <s v="CUST_07333"/>
        <s v="CUST_07216"/>
        <s v="CUST_10799"/>
        <s v="CUST_04352"/>
        <s v="CUST_06582"/>
        <s v="CUST_02598"/>
        <s v="CUST_09741"/>
        <s v="CUST_07428"/>
        <s v="CUST_05868"/>
        <s v="CUST_10035"/>
        <s v="CUST_03836"/>
        <s v="CUST_09092"/>
        <s v="CUST_09220"/>
        <s v="CUST_08449"/>
        <s v="CUST_09694"/>
        <s v="CUST_05825"/>
        <s v="CUST_07341"/>
        <s v="CUST_09475"/>
        <s v="CUST_03831"/>
        <s v="CUST_03564"/>
        <s v="CUST_00628"/>
        <s v="CUST_05697"/>
        <s v="CUST_09648"/>
        <s v="CUST_08586"/>
        <s v="CUST_01518"/>
        <s v="CUST_10127"/>
        <s v="CUST_09703"/>
        <s v="CUST_06234"/>
        <s v="CUST_07730"/>
        <s v="CUST_00196"/>
        <s v="CUST_07616"/>
        <s v="CUST_05127"/>
        <s v="CUST_08216"/>
        <s v="CUST_03098"/>
        <s v="CUST_00139"/>
        <s v="CUST_02149"/>
        <s v="CUST_04537"/>
        <s v="CUST_01085"/>
        <s v="CUST_07460"/>
        <s v="CUST_09292"/>
        <s v="CUST_04125"/>
        <s v="CUST_05772"/>
        <s v="CUST_04057"/>
        <s v="CUST_04307"/>
        <s v="CUST_09781"/>
        <s v="CUST_00620"/>
        <s v="CUST_03120"/>
        <s v="CUST_10923"/>
        <s v="CUST_03063"/>
        <s v="CUST_01817"/>
        <s v="CUST_05395"/>
        <s v="CUST_09941"/>
        <s v="CUST_06920"/>
        <s v="CUST_06935"/>
        <s v="CUST_02255"/>
        <s v="CUST_02185"/>
        <s v="CUST_01801"/>
        <s v="CUST_10869"/>
        <s v="CUST_07740"/>
        <s v="CUST_02842"/>
        <s v="CUST_00911"/>
        <s v="CUST_06212"/>
        <s v="CUST_11695"/>
        <s v="CUST_10508"/>
        <s v="CUST_10179"/>
        <s v="CUST_04980"/>
        <s v="CUST_07979"/>
        <s v="CUST_01785"/>
        <s v="CUST_01110"/>
        <s v="CUST_07927"/>
        <s v="CUST_06813"/>
        <s v="CUST_02341"/>
        <s v="CUST_04974"/>
        <s v="CUST_03696"/>
        <s v="CUST_03661"/>
        <s v="CUST_01818"/>
        <s v="CUST_05262"/>
        <s v="CUST_01217"/>
        <s v="CUST_11295"/>
        <s v="CUST_00436"/>
        <s v="CUST_05965"/>
        <s v="CUST_07360"/>
        <s v="CUST_07347"/>
        <s v="CUST_06178"/>
        <s v="CUST_05255"/>
        <s v="CUST_00821"/>
        <s v="CUST_03458"/>
        <s v="CUST_00263"/>
        <s v="CUST_00605"/>
        <s v="CUST_10752"/>
        <s v="CUST_09469"/>
        <s v="CUST_07714"/>
        <s v="CUST_10626"/>
        <s v="CUST_06388"/>
        <s v="CUST_11491"/>
        <s v="CUST_02990"/>
        <s v="CUST_02358"/>
        <s v="CUST_10376"/>
        <s v="CUST_10067"/>
        <s v="CUST_05280"/>
        <s v="CUST_02462"/>
        <s v="CUST_09002"/>
        <s v="CUST_11948"/>
        <s v="CUST_11891"/>
        <s v="CUST_10171"/>
        <s v="CUST_09997"/>
        <s v="CUST_01995"/>
        <s v="CUST_03992"/>
        <s v="CUST_04115"/>
        <s v="CUST_11333"/>
        <s v="CUST_10461"/>
        <s v="CUST_01055"/>
        <s v="CUST_10661"/>
        <s v="CUST_02944"/>
        <s v="CUST_09074"/>
        <s v="CUST_07418"/>
        <s v="CUST_11206"/>
        <s v="CUST_04254"/>
        <s v="CUST_06833"/>
        <s v="CUST_00118"/>
        <s v="CUST_05191"/>
        <s v="CUST_00740"/>
        <s v="CUST_05923"/>
        <s v="CUST_01866"/>
        <s v="CUST_00271"/>
        <s v="CUST_02211"/>
        <s v="CUST_01306"/>
        <s v="CUST_02531"/>
        <s v="CUST_08803"/>
        <s v="CUST_01581"/>
        <s v="CUST_08164"/>
        <s v="CUST_10550"/>
        <s v="CUST_11505"/>
        <s v="CUST_04488"/>
        <s v="CUST_02228"/>
        <s v="CUST_02744"/>
        <s v="CUST_09035"/>
        <s v="CUST_07193"/>
        <s v="CUST_05851"/>
        <s v="CUST_05067"/>
        <s v="CUST_11863"/>
        <s v="CUST_01678"/>
        <s v="CUST_09006"/>
        <s v="CUST_03904"/>
        <s v="CUST_01375"/>
        <s v="CUST_10330"/>
        <s v="CUST_07518"/>
        <s v="CUST_06989"/>
        <s v="CUST_01379"/>
        <s v="CUST_10412"/>
        <s v="CUST_02900"/>
        <s v="CUST_09663"/>
        <s v="CUST_05142"/>
        <s v="CUST_07805"/>
        <s v="CUST_02737"/>
        <s v="CUST_11825"/>
        <s v="CUST_08005"/>
        <s v="CUST_06707"/>
        <s v="CUST_05864"/>
        <s v="CUST_09719"/>
        <s v="CUST_07366"/>
        <s v="CUST_08726"/>
        <s v="CUST_02230"/>
        <s v="CUST_08600"/>
        <s v="CUST_09994"/>
        <s v="CUST_07480"/>
        <s v="CUST_02638"/>
        <s v="CUST_06536"/>
        <s v="CUST_11164"/>
        <s v="CUST_11283"/>
        <s v="CUST_10829"/>
        <s v="CUST_08382"/>
        <s v="CUST_10449"/>
        <s v="CUST_06450"/>
        <s v="CUST_09698"/>
        <s v="CUST_10013"/>
        <s v="CUST_03470"/>
        <s v="CUST_00187"/>
        <s v="CUST_11836"/>
        <s v="CUST_01529"/>
        <s v="CUST_07163"/>
        <s v="CUST_09142"/>
        <s v="CUST_09958"/>
        <s v="CUST_10069"/>
        <s v="CUST_10389"/>
        <s v="CUST_03140"/>
        <s v="CUST_04030"/>
        <s v="CUST_10527"/>
        <s v="CUST_00681"/>
        <s v="CUST_04691"/>
        <s v="CUST_00526"/>
        <s v="CUST_01227"/>
        <s v="CUST_01799"/>
        <s v="CUST_04944"/>
        <s v="CUST_01542"/>
        <s v="CUST_00988"/>
        <s v="CUST_01975"/>
        <s v="CUST_02630"/>
        <s v="CUST_05394"/>
        <s v="CUST_00603"/>
        <s v="CUST_03261"/>
        <s v="CUST_06509"/>
        <s v="CUST_04083"/>
        <s v="CUST_09108"/>
        <s v="CUST_04996"/>
        <s v="CUST_01332"/>
        <s v="CUST_02271"/>
        <s v="CUST_11159"/>
        <s v="CUST_06504"/>
        <s v="CUST_04399"/>
        <s v="CUST_02988"/>
        <s v="CUST_01830"/>
        <s v="CUST_01598"/>
        <s v="CUST_03772"/>
        <s v="CUST_10209"/>
        <s v="CUST_02419"/>
        <s v="CUST_01534"/>
        <s v="CUST_02763"/>
        <s v="CUST_08970"/>
        <s v="CUST_08089"/>
        <s v="CUST_07386"/>
        <s v="CUST_06048"/>
        <s v="CUST_07541"/>
        <s v="CUST_10549"/>
        <s v="CUST_11675"/>
        <s v="CUST_00863"/>
        <s v="CUST_00376"/>
        <s v="CUST_10011"/>
        <s v="CUST_00028"/>
        <s v="CUST_06798"/>
        <s v="CUST_01696"/>
        <s v="CUST_11197"/>
        <s v="CUST_00512"/>
        <s v="CUST_02205"/>
        <s v="CUST_11532"/>
        <s v="CUST_09445"/>
        <s v="CUST_05422"/>
        <s v="CUST_08070"/>
        <s v="CUST_00326"/>
        <s v="CUST_09503"/>
        <s v="CUST_07874"/>
        <s v="CUST_07186"/>
        <s v="CUST_08613"/>
        <s v="CUST_02268"/>
        <s v="CUST_04499"/>
        <s v="CUST_10779"/>
        <s v="CUST_11592"/>
        <s v="CUST_09598"/>
        <s v="CUST_05572"/>
        <s v="CUST_00220"/>
        <s v="CUST_01711"/>
        <s v="CUST_03903"/>
        <s v="CUST_08222"/>
        <s v="CUST_01160"/>
        <s v="CUST_06756"/>
        <s v="CUST_10158"/>
        <s v="CUST_11417"/>
        <s v="CUST_06841"/>
        <s v="CUST_00003"/>
        <s v="CUST_11768"/>
        <s v="CUST_06141"/>
        <s v="CUST_10642"/>
        <s v="CUST_11842"/>
        <s v="CUST_06800"/>
        <s v="CUST_10140"/>
        <s v="CUST_10868"/>
        <s v="CUST_06455"/>
        <s v="CUST_07720"/>
        <s v="CUST_08186"/>
        <s v="CUST_05468"/>
        <s v="CUST_01128"/>
        <s v="CUST_02010"/>
        <s v="CUST_11128"/>
        <s v="CUST_11752"/>
        <s v="CUST_11189"/>
        <s v="CUST_08917"/>
        <s v="CUST_05649"/>
        <s v="CUST_03142"/>
        <s v="CUST_00654"/>
        <s v="CUST_05718"/>
        <s v="CUST_03479"/>
        <s v="CUST_05598"/>
        <s v="CUST_02031"/>
        <s v="CUST_06825"/>
        <s v="CUST_10534"/>
        <s v="CUST_03783"/>
        <s v="CUST_05729"/>
        <s v="CUST_10790"/>
        <s v="CUST_07931"/>
        <s v="CUST_01052"/>
        <s v="CUST_11936"/>
        <s v="CUST_11805"/>
        <s v="CUST_05635"/>
        <s v="CUST_01123"/>
        <s v="CUST_05120"/>
        <s v="CUST_08792"/>
        <s v="CUST_05786"/>
        <s v="CUST_06683"/>
        <s v="CUST_00477"/>
        <s v="CUST_06067"/>
        <s v="CUST_10959"/>
        <s v="CUST_00038"/>
        <s v="CUST_02408"/>
        <s v="CUST_11008"/>
        <s v="CUST_08316"/>
        <s v="CUST_11772"/>
        <s v="CUST_03409"/>
        <s v="CUST_11188"/>
        <s v="CUST_11407"/>
        <s v="CUST_06202"/>
        <s v="CUST_05121"/>
        <s v="CUST_08858"/>
        <s v="CUST_04146"/>
        <s v="CUST_10851"/>
        <s v="CUST_05143"/>
        <s v="CUST_10497"/>
        <s v="CUST_03894"/>
        <s v="CUST_11591"/>
        <s v="CUST_01607"/>
        <s v="CUST_10056"/>
        <s v="CUST_01781"/>
        <s v="CUST_03586"/>
        <s v="CUST_02054"/>
        <s v="CUST_09400"/>
        <s v="CUST_03907"/>
        <s v="CUST_05609"/>
        <s v="CUST_05806"/>
        <s v="CUST_06577"/>
        <s v="CUST_10443"/>
        <s v="CUST_07910"/>
        <s v="CUST_04588"/>
        <s v="CUST_07555"/>
        <s v="CUST_07085"/>
        <s v="CUST_04945"/>
        <s v="CUST_08760"/>
        <s v="CUST_11021"/>
        <s v="CUST_05535"/>
        <s v="CUST_11227"/>
        <s v="CUST_11427"/>
        <s v="CUST_00706"/>
        <s v="CUST_11747"/>
        <s v="CUST_04351"/>
        <s v="CUST_07913"/>
        <s v="CUST_04312"/>
        <s v="CUST_02359"/>
        <s v="CUST_08085"/>
        <s v="CUST_05150"/>
        <s v="CUST_02018"/>
        <s v="CUST_11268"/>
        <s v="CUST_07800"/>
        <s v="CUST_11157"/>
        <s v="CUST_10759"/>
        <s v="CUST_03962"/>
        <s v="CUST_07067"/>
        <s v="CUST_05962"/>
        <s v="CUST_10441"/>
        <s v="CUST_09811"/>
        <s v="CUST_05039"/>
        <s v="CUST_11000"/>
        <s v="CUST_08495"/>
        <s v="CUST_04790"/>
        <s v="CUST_04482"/>
        <s v="CUST_00086"/>
        <s v="CUST_06408"/>
        <s v="CUST_11120"/>
        <s v="CUST_08359"/>
        <s v="CUST_01084"/>
        <s v="CUST_10950"/>
        <s v="CUST_01867"/>
        <s v="CUST_00828"/>
        <s v="CUST_10872"/>
        <s v="CUST_02394"/>
        <s v="CUST_09125"/>
        <s v="CUST_06106"/>
        <s v="CUST_02675"/>
        <s v="CUST_03282"/>
        <s v="CUST_09711"/>
        <s v="CUST_10647"/>
        <s v="CUST_11538"/>
        <s v="CUST_06998"/>
        <s v="CUST_04041"/>
        <s v="CUST_11090"/>
        <s v="CUST_11730"/>
        <s v="CUST_11681"/>
        <s v="CUST_02056"/>
        <s v="CUST_06163"/>
        <s v="CUST_09749"/>
        <s v="CUST_01235"/>
        <s v="CUST_03774"/>
        <s v="CUST_02050"/>
        <s v="CUST_01698"/>
        <s v="CUST_06675"/>
        <s v="CUST_09608"/>
        <s v="CUST_00888"/>
        <s v="CUST_05240"/>
        <s v="CUST_08121"/>
        <s v="CUST_10388"/>
        <s v="CUST_00156"/>
        <s v="CUST_05801"/>
        <s v="CUST_10204"/>
        <s v="CUST_06262"/>
        <s v="CUST_05990"/>
        <s v="CUST_04492"/>
        <s v="CUST_00167"/>
        <s v="CUST_00373"/>
        <s v="CUST_01588"/>
        <s v="CUST_01910"/>
        <s v="CUST_05616"/>
        <s v="CUST_09684"/>
        <s v="CUST_06548"/>
        <s v="CUST_09772"/>
        <s v="CUST_11220"/>
        <s v="CUST_10297"/>
        <s v="CUST_01020"/>
        <s v="CUST_08403"/>
        <s v="CUST_02392"/>
        <s v="CUST_06374"/>
        <s v="CUST_08438"/>
        <s v="CUST_10659"/>
        <s v="CUST_03869"/>
        <s v="CUST_04490"/>
        <s v="CUST_07699"/>
        <s v="CUST_02365"/>
        <s v="CUST_00755"/>
        <s v="CUST_09024"/>
        <s v="CUST_00801"/>
        <s v="CUST_03848"/>
        <s v="CUST_05105"/>
        <s v="CUST_04052"/>
        <s v="CUST_10185"/>
        <s v="CUST_02197"/>
        <s v="CUST_08031"/>
        <s v="CUST_09777"/>
        <s v="CUST_10426"/>
        <s v="CUST_01680"/>
        <s v="CUST_09505"/>
        <s v="CUST_02938"/>
        <s v="CUST_06810"/>
        <s v="CUST_08701"/>
        <s v="CUST_04756"/>
        <s v="CUST_02510"/>
        <s v="CUST_07708"/>
        <s v="CUST_01092"/>
        <s v="CUST_07448"/>
        <s v="CUST_01515"/>
        <s v="CUST_04438"/>
        <s v="CUST_07084"/>
        <s v="CUST_10812"/>
        <s v="CUST_10394"/>
        <s v="CUST_09510"/>
        <s v="CUST_06974"/>
        <s v="CUST_05491"/>
        <s v="CUST_01700"/>
        <s v="CUST_10816"/>
        <s v="CUST_01557"/>
        <s v="CUST_09964"/>
        <s v="CUST_04873"/>
        <s v="CUST_01662"/>
        <s v="CUST_05419"/>
        <s v="CUST_00213"/>
        <s v="CUST_07976"/>
        <s v="CUST_05098"/>
        <s v="CUST_02931"/>
        <s v="CUST_11247"/>
        <s v="CUST_05715"/>
        <s v="CUST_03407"/>
        <s v="CUST_00548"/>
        <s v="CUST_00087"/>
        <s v="CUST_01281"/>
        <s v="CUST_02713"/>
        <s v="CUST_02708"/>
        <s v="CUST_11869"/>
        <s v="CUST_11098"/>
        <s v="CUST_00726"/>
        <s v="CUST_00055"/>
        <s v="CUST_10034"/>
        <s v="CUST_00783"/>
        <s v="CUST_03736"/>
        <s v="CUST_06364"/>
        <s v="CUST_11100"/>
        <s v="CUST_06343"/>
        <s v="CUST_09443"/>
        <s v="CUST_05684"/>
        <s v="CUST_10756"/>
        <s v="CUST_02443"/>
        <s v="CUST_08172"/>
        <s v="CUST_01294"/>
        <s v="CUST_09020"/>
        <s v="CUST_11617"/>
        <s v="CUST_06590"/>
        <s v="CUST_02055"/>
        <s v="CUST_03265"/>
        <s v="CUST_10615"/>
        <s v="CUST_05441"/>
        <s v="CUST_07197"/>
        <s v="CUST_08754"/>
        <s v="CUST_09169"/>
        <s v="CUST_10163"/>
        <s v="CUST_06346"/>
        <s v="CUST_11908"/>
        <s v="CUST_01629"/>
        <s v="CUST_11874"/>
        <s v="CUST_04763"/>
        <s v="CUST_00795"/>
        <s v="CUST_01259"/>
        <s v="CUST_06309"/>
        <s v="CUST_09568"/>
        <s v="CUST_00752"/>
        <s v="CUST_00133"/>
        <s v="CUST_09019"/>
        <s v="CUST_04624"/>
        <s v="CUST_03257"/>
        <s v="CUST_09537"/>
        <s v="CUST_01258"/>
        <s v="CUST_01541"/>
        <s v="CUST_00899"/>
        <s v="CUST_00788"/>
        <s v="CUST_01565"/>
        <s v="CUST_02106"/>
        <s v="CUST_01296"/>
        <s v="CUST_05112"/>
        <s v="CUST_10718"/>
        <s v="CUST_09552"/>
        <s v="CUST_03685"/>
        <s v="CUST_05355"/>
        <s v="CUST_05866"/>
        <s v="CUST_11125"/>
        <s v="CUST_07286"/>
        <s v="CUST_04864"/>
        <s v="CUST_02565"/>
        <s v="CUST_06716"/>
        <s v="CUST_05782"/>
        <s v="CUST_07220"/>
        <s v="CUST_08599"/>
        <s v="CUST_04541"/>
        <s v="CUST_10827"/>
        <s v="CUST_02485"/>
        <s v="CUST_05119"/>
        <s v="CUST_06495"/>
        <s v="CUST_06359"/>
        <s v="CUST_05257"/>
        <s v="CUST_09004"/>
        <s v="CUST_05808"/>
        <s v="CUST_06463"/>
        <s v="CUST_07985"/>
        <s v="CUST_02449"/>
        <s v="CUST_03943"/>
        <s v="CUST_08663"/>
        <s v="CUST_04501"/>
        <s v="CUST_10627"/>
        <s v="CUST_08614"/>
        <s v="CUST_00644"/>
        <s v="CUST_11265"/>
        <s v="CUST_09642"/>
        <s v="CUST_07705"/>
        <s v="CUST_09411"/>
        <s v="CUST_11317"/>
        <s v="CUST_00643"/>
        <s v="CUST_03747"/>
        <s v="CUST_03913"/>
        <s v="CUST_11179"/>
        <s v="CUST_01885"/>
        <s v="CUST_07670"/>
        <s v="CUST_03154"/>
        <s v="CUST_04568"/>
        <s v="CUST_06489"/>
        <s v="CUST_09393"/>
        <s v="CUST_03027"/>
        <s v="CUST_01925"/>
        <s v="CUST_04403"/>
        <s v="CUST_09990"/>
        <s v="CUST_00827"/>
        <s v="CUST_02399"/>
        <s v="CUST_09133"/>
        <s v="CUST_10001"/>
        <s v="CUST_07133"/>
        <s v="CUST_07668"/>
        <s v="CUST_03132"/>
        <s v="CUST_05074"/>
        <s v="CUST_06968"/>
        <s v="CUST_03598"/>
        <s v="CUST_06898"/>
        <s v="CUST_11127"/>
        <s v="CUST_02482"/>
        <s v="CUST_11337"/>
        <s v="CUST_08007"/>
        <s v="CUST_02956"/>
        <s v="CUST_08743"/>
        <s v="CUST_05890"/>
        <s v="CUST_11387"/>
        <s v="CUST_08996"/>
        <s v="CUST_00721"/>
        <s v="CUST_07172"/>
        <s v="CUST_01314"/>
        <s v="CUST_10232"/>
        <s v="CUST_07786"/>
        <s v="CUST_10510"/>
        <s v="CUST_06254"/>
        <s v="CUST_04618"/>
        <s v="CUST_00875"/>
        <s v="CUST_03311"/>
        <s v="CUST_03633"/>
        <s v="CUST_08461"/>
        <s v="CUST_08028"/>
        <s v="CUST_06528"/>
        <s v="CUST_09785"/>
        <s v="CUST_03432"/>
        <s v="CUST_03671"/>
        <s v="CUST_02431"/>
        <s v="CUST_04011"/>
        <s v="CUST_07265"/>
        <s v="CUST_06903"/>
        <s v="CUST_09688"/>
        <s v="CUST_04870"/>
        <s v="CUST_02330"/>
        <s v="CUST_00760"/>
        <s v="CUST_09078"/>
        <s v="CUST_01254"/>
        <s v="CUST_04539"/>
        <s v="CUST_01524"/>
        <s v="CUST_02012"/>
        <s v="CUST_01667"/>
        <s v="CUST_02641"/>
        <s v="CUST_03631"/>
        <s v="CUST_07551"/>
        <s v="CUST_11590"/>
        <s v="CUST_05778"/>
        <s v="CUST_10895"/>
        <s v="CUST_07892"/>
        <s v="CUST_11677"/>
        <s v="CUST_02291"/>
        <s v="CUST_03039"/>
        <s v="CUST_10191"/>
        <s v="CUST_09328"/>
        <s v="CUST_08723"/>
        <s v="CUST_10080"/>
        <s v="CUST_05294"/>
        <s v="CUST_00668"/>
        <s v="CUST_01316"/>
        <s v="CUST_06275"/>
        <s v="CUST_11837"/>
        <s v="CUST_01550"/>
        <s v="CUST_02882"/>
        <s v="CUST_05584"/>
        <s v="CUST_06775"/>
        <s v="CUST_11435"/>
        <s v="CUST_02889"/>
        <s v="CUST_07875"/>
        <s v="CUST_02916"/>
        <s v="CUST_00731"/>
        <s v="CUST_08615"/>
        <s v="CUST_01464"/>
        <s v="CUST_07787"/>
        <s v="CUST_11132"/>
        <s v="CUST_02352"/>
        <s v="CUST_05510"/>
        <s v="CUST_02937"/>
        <s v="CUST_02700"/>
        <s v="CUST_08192"/>
        <s v="CUST_02919"/>
        <s v="CUST_03984"/>
        <s v="CUST_00689"/>
        <s v="CUST_00917"/>
        <s v="CUST_06401"/>
        <s v="CUST_03964"/>
        <s v="CUST_06042"/>
        <s v="CUST_05610"/>
        <s v="CUST_06283"/>
        <s v="CUST_01467"/>
        <s v="CUST_00534"/>
        <s v="CUST_10787"/>
        <s v="CUST_08575"/>
        <s v="CUST_09101"/>
        <s v="CUST_05466"/>
        <s v="CUST_01843"/>
        <s v="CUST_06700"/>
        <s v="CUST_11057"/>
        <s v="CUST_00630"/>
        <s v="CUST_01463"/>
        <s v="CUST_00093"/>
        <s v="CUST_04764"/>
        <s v="CUST_00748"/>
        <s v="CUST_07918"/>
        <s v="CUST_08534"/>
        <s v="CUST_07464"/>
        <s v="CUST_04585"/>
        <s v="CUST_04643"/>
        <s v="CUST_03216"/>
        <s v="CUST_11976"/>
        <s v="CUST_00025"/>
        <s v="CUST_07614"/>
        <s v="CUST_07853"/>
        <s v="CUST_00414"/>
        <s v="CUST_09231"/>
        <s v="CUST_08509"/>
        <s v="CUST_07016"/>
        <s v="CUST_07391"/>
        <s v="CUST_04921"/>
        <s v="CUST_07081"/>
        <s v="CUST_03335"/>
        <s v="CUST_08330"/>
        <s v="CUST_09562"/>
        <s v="CUST_03300"/>
        <s v="CUST_05871"/>
        <s v="CUST_01434"/>
        <s v="CUST_02144"/>
        <s v="CUST_00657"/>
        <s v="CUST_00807"/>
        <s v="CUST_05248"/>
        <s v="CUST_09124"/>
        <s v="CUST_02275"/>
        <s v="CUST_00101"/>
        <s v="CUST_11148"/>
        <s v="CUST_05238"/>
        <s v="CUST_00702"/>
        <s v="CUST_05654"/>
        <s v="CUST_03162"/>
        <s v="CUST_04016"/>
        <s v="CUST_08840"/>
        <s v="CUST_10558"/>
        <s v="CUST_05208"/>
        <s v="CUST_11679"/>
        <s v="CUST_07869"/>
        <s v="CUST_07591"/>
        <s v="CUST_00508"/>
        <s v="CUST_01078"/>
        <s v="CUST_07381"/>
        <s v="CUST_04302"/>
        <s v="CUST_09444"/>
        <s v="CUST_01234"/>
        <s v="CUST_04652"/>
        <s v="CUST_09012"/>
        <s v="CUST_07120"/>
        <s v="CUST_02551"/>
        <s v="CUST_09540"/>
        <s v="CUST_10070"/>
        <s v="CUST_04036"/>
        <s v="CUST_11652"/>
        <s v="CUST_00208"/>
        <s v="CUST_09189"/>
        <s v="CUST_08612"/>
        <s v="CUST_04252"/>
        <s v="CUST_10046"/>
        <s v="CUST_08067"/>
        <s v="CUST_01063"/>
        <s v="CUST_01436"/>
        <s v="CUST_05854"/>
        <s v="CUST_03609"/>
        <s v="CUST_07299"/>
        <s v="CUST_01882"/>
        <s v="CUST_08737"/>
        <s v="CUST_10860"/>
        <s v="CUST_08459"/>
        <s v="CUST_07819"/>
        <s v="CUST_01385"/>
        <s v="CUST_01285"/>
        <s v="CUST_10520"/>
        <s v="CUST_10328"/>
        <s v="CUST_11231"/>
        <s v="CUST_08519"/>
        <s v="CUST_02500"/>
        <s v="CUST_02105"/>
        <s v="CUST_08103"/>
        <s v="CUST_09114"/>
        <s v="CUST_00403"/>
        <s v="CUST_10076"/>
        <s v="CUST_05484"/>
        <s v="CUST_09654"/>
        <s v="CUST_08826"/>
        <s v="CUST_03658"/>
        <s v="CUST_04567"/>
        <s v="CUST_06603"/>
        <s v="CUST_11579"/>
        <s v="CUST_08439"/>
        <s v="CUST_07488"/>
        <s v="CUST_00727"/>
        <s v="CUST_04906"/>
        <s v="CUST_05934"/>
        <s v="CUST_11160"/>
        <s v="CUST_01453"/>
        <s v="CUST_06258"/>
        <s v="CUST_06020"/>
        <s v="CUST_01406"/>
        <s v="CUST_06405"/>
        <s v="CUST_01624"/>
        <s v="CUST_09352"/>
        <s v="CUST_02505"/>
        <s v="CUST_07098"/>
        <s v="CUST_10581"/>
        <s v="CUST_06270"/>
        <s v="CUST_09710"/>
        <s v="CUST_04526"/>
        <s v="CUST_05357"/>
        <s v="CUST_00958"/>
        <s v="CUST_06944"/>
        <s v="CUST_01983"/>
        <s v="CUST_01213"/>
        <s v="CUST_04050"/>
        <s v="CUST_10594"/>
        <s v="CUST_04471"/>
        <s v="CUST_07870"/>
        <s v="CUST_05350"/>
        <s v="CUST_03860"/>
        <s v="CUST_05747"/>
        <s v="CUST_00448"/>
        <s v="CUST_04173"/>
        <s v="CUST_11905"/>
        <s v="CUST_07231"/>
        <s v="CUST_00150"/>
        <s v="CUST_06834"/>
        <s v="CUST_04680"/>
        <s v="CUST_05433"/>
        <s v="CUST_05282"/>
        <s v="CUST_09467"/>
        <s v="CUST_08064"/>
        <s v="CUST_08972"/>
        <s v="CUST_05174"/>
        <s v="CUST_07064"/>
        <s v="CUST_06194"/>
        <s v="CUST_09925"/>
        <s v="CUST_00621"/>
        <s v="CUST_01778"/>
        <s v="CUST_03174"/>
        <s v="CUST_06268"/>
        <s v="CUST_11449"/>
        <s v="CUST_06056"/>
        <s v="CUST_05405"/>
        <s v="CUST_11786"/>
        <s v="CUST_05590"/>
        <s v="CUST_09301"/>
        <s v="CUST_00542"/>
        <s v="CUST_01946"/>
        <s v="CUST_04051"/>
        <s v="CUST_02596"/>
        <s v="CUST_06492"/>
        <s v="CUST_03899"/>
        <s v="CUST_04340"/>
        <s v="CUST_03824"/>
        <s v="CUST_00651"/>
        <s v="CUST_10760"/>
        <s v="CUST_09170"/>
        <s v="CUST_03491"/>
        <s v="CUST_07929"/>
        <s v="CUST_01336"/>
        <s v="CUST_02001"/>
        <s v="CUST_01295"/>
        <s v="CUST_04394"/>
        <s v="CUST_11084"/>
        <s v="CUST_06053"/>
        <s v="CUST_10045"/>
        <s v="CUST_03260"/>
        <s v="CUST_04859"/>
        <s v="CUST_03615"/>
        <s v="CUST_01856"/>
        <s v="CUST_08419"/>
        <s v="CUST_07780"/>
        <s v="CUST_06689"/>
        <s v="CUST_10264"/>
        <s v="CUST_08117"/>
        <s v="CUST_05790"/>
        <s v="CUST_03354"/>
        <s v="CUST_02325"/>
        <s v="CUST_03610"/>
        <s v="CUST_07350"/>
        <s v="CUST_11143"/>
        <s v="CUST_03797"/>
        <s v="CUST_01310"/>
        <s v="CUST_02939"/>
        <s v="CUST_03722"/>
        <s v="CUST_01054"/>
        <s v="CUST_07439"/>
        <s v="CUST_04586"/>
        <s v="CUST_03251"/>
        <s v="CUST_01443"/>
        <s v="CUST_00291"/>
        <s v="CUST_06340"/>
        <s v="CUST_11663"/>
        <s v="CUST_02694"/>
        <s v="CUST_08086"/>
        <s v="CUST_02725"/>
        <s v="CUST_02723"/>
        <s v="CUST_07440"/>
        <s v="CUST_01422"/>
        <s v="CUST_07108"/>
        <s v="CUST_02870"/>
        <s v="CUST_10492"/>
        <s v="CUST_07653"/>
        <s v="CUST_05268"/>
        <s v="CUST_10095"/>
        <s v="CUST_05752"/>
        <s v="CUST_00241"/>
        <s v="CUST_06770"/>
        <s v="CUST_09159"/>
        <s v="CUST_06200"/>
        <s v="CUST_06849"/>
        <s v="CUST_03996"/>
        <s v="CUST_01162"/>
        <s v="CUST_06796"/>
        <s v="CUST_08692"/>
        <s v="CUST_04931"/>
        <s v="CUST_00132"/>
        <s v="CUST_11552"/>
        <s v="CUST_03228"/>
        <s v="CUST_09819"/>
        <s v="CUST_05090"/>
        <s v="CUST_03626"/>
        <s v="CUST_09243"/>
        <s v="CUST_08941"/>
        <s v="CUST_00587"/>
        <s v="CUST_05692"/>
        <s v="CUST_00968"/>
        <s v="CUST_02984"/>
        <s v="CUST_04886"/>
        <s v="CUST_11107"/>
        <s v="CUST_07731"/>
        <s v="CUST_01742"/>
        <s v="CUST_04316"/>
        <s v="CUST_01388"/>
        <s v="CUST_07446"/>
        <s v="CUST_05844"/>
        <s v="CUST_01300"/>
        <s v="CUST_11177"/>
        <s v="CUST_05214"/>
        <s v="CUST_02123"/>
        <s v="CUST_04360"/>
        <s v="CUST_02970"/>
        <s v="CUST_05477"/>
        <s v="CUST_00172"/>
        <s v="CUST_11956"/>
        <s v="CUST_01828"/>
        <s v="CUST_08297"/>
        <s v="CUST_09699"/>
        <s v="CUST_07332"/>
        <s v="CUST_05509"/>
        <s v="CUST_06139"/>
        <s v="CUST_10842"/>
        <s v="CUST_08373"/>
        <s v="CUST_09028"/>
        <s v="CUST_00847"/>
        <s v="CUST_09168"/>
        <s v="CUST_09225"/>
        <s v="CUST_04871"/>
        <s v="CUST_04761"/>
        <s v="CUST_09822"/>
        <s v="CUST_02745"/>
        <s v="CUST_00225"/>
        <s v="CUST_02589"/>
        <s v="CUST_09830"/>
        <s v="CUST_09361"/>
        <s v="CUST_01486"/>
        <s v="CUST_08548"/>
        <s v="CUST_09621"/>
        <s v="CUST_08372"/>
        <s v="CUST_03016"/>
        <s v="CUST_04251"/>
        <s v="CUST_11349"/>
        <s v="CUST_05050"/>
        <s v="CUST_06774"/>
        <s v="CUST_03971"/>
        <s v="CUST_04428"/>
        <s v="CUST_11699"/>
        <s v="CUST_00286"/>
        <s v="CUST_10434"/>
        <s v="CUST_10522"/>
        <s v="CUST_07055"/>
        <s v="CUST_04132"/>
        <s v="CUST_06116"/>
        <s v="CUST_11621"/>
        <s v="CUST_05104"/>
        <s v="CUST_01726"/>
        <s v="CUST_06862"/>
        <s v="CUST_09156"/>
        <s v="CUST_07926"/>
        <s v="CUST_01555"/>
        <s v="CUST_04124"/>
        <s v="CUST_09933"/>
        <s v="CUST_01391"/>
        <s v="CUST_02792"/>
        <s v="CUST_06143"/>
        <s v="CUST_08112"/>
        <s v="CUST_05955"/>
        <s v="CUST_02242"/>
        <s v="CUST_04120"/>
        <s v="CUST_03208"/>
        <s v="CUST_07441"/>
        <s v="CUST_08480"/>
        <s v="CUST_02775"/>
        <s v="CUST_06004"/>
        <s v="CUST_04839"/>
        <s v="CUST_09497"/>
        <s v="CUST_04765"/>
        <s v="CUST_11437"/>
        <s v="CUST_10021"/>
        <s v="CUST_05575"/>
        <s v="CUST_08404"/>
        <s v="CUST_04736"/>
        <s v="CUST_03583"/>
        <s v="CUST_10148"/>
        <s v="CUST_02693"/>
        <s v="CUST_05226"/>
        <s v="CUST_11723"/>
        <s v="CUST_10913"/>
        <s v="CUST_04151"/>
        <s v="CUST_06526"/>
        <s v="CUST_06190"/>
        <s v="CUST_02347"/>
        <s v="CUST_06292"/>
        <s v="CUST_11583"/>
        <s v="CUST_00338"/>
        <s v="CUST_02985"/>
        <s v="CUST_07762"/>
        <s v="CUST_09668"/>
        <s v="CUST_01887"/>
        <s v="CUST_11232"/>
        <s v="CUST_05672"/>
        <s v="CUST_10211"/>
        <s v="CUST_11006"/>
        <s v="CUST_09294"/>
        <s v="CUST_03769"/>
        <s v="CUST_07863"/>
        <s v="CUST_07423"/>
        <s v="CUST_10491"/>
        <s v="CUST_02328"/>
        <s v="CUST_11028"/>
        <s v="CUST_00855"/>
        <s v="CUST_11455"/>
        <s v="CUST_08817"/>
        <s v="CUST_09151"/>
        <s v="CUST_11776"/>
        <s v="CUST_04975"/>
        <s v="CUST_08921"/>
        <s v="CUST_07261"/>
        <s v="CUST_02118"/>
        <s v="CUST_11194"/>
        <s v="CUST_03415"/>
        <s v="CUST_02852"/>
        <s v="CUST_00865"/>
        <s v="CUST_06687"/>
        <s v="CUST_07912"/>
        <s v="CUST_09739"/>
        <s v="CUST_00247"/>
        <s v="CUST_05134"/>
        <s v="CUST_11855"/>
        <s v="CUST_08462"/>
        <s v="CUST_10775"/>
        <s v="CUST_03205"/>
        <s v="CUST_06076"/>
        <s v="CUST_03582"/>
        <s v="CUST_11477"/>
        <s v="CUST_07091"/>
        <s v="CUST_10222"/>
        <s v="CUST_08533"/>
        <s v="CUST_09053"/>
        <s v="CUST_08390"/>
        <s v="CUST_05249"/>
        <s v="CUST_04182"/>
        <s v="CUST_03934"/>
        <s v="CUST_01312"/>
        <s v="CUST_05944"/>
        <s v="CUST_02043"/>
        <s v="CUST_10196"/>
        <s v="CUST_00977"/>
        <s v="CUST_03085"/>
        <s v="CUST_11454"/>
        <s v="CUST_01819"/>
        <s v="CUST_09119"/>
        <s v="CUST_03012"/>
        <s v="CUST_03686"/>
        <s v="CUST_11245"/>
        <s v="CUST_08445"/>
        <s v="CUST_08650"/>
        <s v="CUST_01387"/>
        <s v="CUST_08323"/>
        <s v="CUST_00948"/>
        <s v="CUST_00586"/>
        <s v="CUST_04967"/>
        <s v="CUST_11443"/>
        <s v="CUST_03231"/>
        <s v="CUST_10370"/>
        <s v="CUST_09916"/>
        <s v="CUST_03778"/>
        <s v="CUST_11546"/>
        <s v="CUST_03338"/>
        <s v="CUST_10664"/>
        <s v="CUST_05051"/>
        <s v="CUST_02210"/>
        <s v="CUST_07289"/>
        <s v="CUST_06094"/>
        <s v="CUST_01494"/>
        <s v="CUST_03363"/>
        <s v="CUST_09190"/>
        <s v="CUST_03291"/>
        <s v="CUST_07033"/>
        <s v="CUST_10218"/>
        <s v="CUST_03003"/>
        <s v="CUST_02595"/>
        <s v="CUST_05585"/>
        <s v="CUST_04535"/>
        <s v="CUST_08255"/>
        <s v="CUST_10586"/>
        <s v="CUST_10305"/>
        <s v="CUST_10994"/>
        <s v="CUST_05190"/>
        <s v="CUST_06271"/>
        <s v="CUST_11599"/>
        <s v="CUST_07443"/>
        <s v="CUST_10439"/>
        <s v="CUST_01218"/>
        <s v="CUST_04960"/>
        <s v="CUST_07970"/>
        <s v="CUST_00392"/>
        <s v="CUST_07382"/>
        <s v="CUST_07959"/>
        <s v="CUST_01759"/>
        <s v="CUST_06949"/>
        <s v="CUST_06295"/>
        <s v="CUST_08291"/>
        <s v="CUST_03484"/>
        <s v="CUST_03086"/>
        <s v="CUST_06177"/>
        <s v="CUST_04917"/>
        <s v="CUST_01044"/>
        <s v="CUST_06353"/>
        <s v="CUST_09412"/>
        <s v="CUST_04662"/>
        <s v="CUST_05583"/>
        <s v="CUST_01299"/>
        <s v="CUST_04279"/>
        <s v="CUST_10878"/>
        <s v="CUST_02605"/>
        <s v="CUST_06877"/>
        <s v="CUST_05250"/>
        <s v="CUST_04447"/>
        <s v="CUST_02692"/>
        <s v="CUST_11423"/>
        <s v="CUST_01431"/>
        <s v="CUST_03790"/>
        <s v="CUST_08920"/>
        <s v="CUST_01207"/>
        <s v="CUST_01293"/>
        <s v="CUST_09766"/>
        <s v="CUST_03595"/>
        <s v="CUST_09576"/>
        <s v="CUST_03158"/>
        <s v="CUST_08520"/>
        <s v="CUST_10937"/>
        <s v="CUST_05115"/>
        <s v="CUST_08383"/>
        <s v="CUST_01041"/>
        <s v="CUST_10136"/>
        <s v="CUST_03551"/>
        <s v="CUST_10517"/>
        <s v="CUST_04772"/>
        <s v="CUST_07200"/>
        <s v="CUST_01606"/>
        <s v="CUST_00563"/>
        <s v="CUST_11257"/>
        <s v="CUST_00993"/>
        <s v="CUST_11720"/>
        <s v="CUST_09768"/>
        <s v="CUST_04789"/>
        <s v="CUST_11087"/>
        <s v="CUST_02478"/>
        <s v="CUST_02251"/>
        <s v="CUST_08552"/>
        <s v="CUST_10359"/>
        <s v="CUST_01802"/>
        <s v="CUST_08033"/>
        <s v="CUST_00724"/>
        <s v="CUST_06047"/>
        <s v="CUST_04000"/>
        <s v="CUST_00471"/>
        <s v="CUST_01546"/>
        <s v="CUST_06799"/>
        <s v="CUST_10007"/>
        <s v="CUST_05306"/>
        <s v="CUST_01520"/>
        <s v="CUST_04422"/>
        <s v="CUST_05407"/>
        <s v="CUST_09657"/>
        <s v="CUST_03361"/>
        <s v="CUST_05116"/>
        <s v="CUST_06868"/>
        <s v="CUST_09736"/>
        <s v="CUST_05908"/>
        <s v="CUST_00632"/>
        <s v="CUST_10793"/>
        <s v="CUST_11871"/>
        <s v="CUST_00513"/>
        <s v="CUST_02202"/>
        <s v="CUST_03278"/>
        <s v="CUST_07558"/>
        <s v="CUST_09291"/>
        <s v="CUST_10524"/>
        <s v="CUST_07082"/>
        <s v="CUST_10591"/>
        <s v="CUST_02676"/>
        <s v="CUST_06637"/>
        <s v="CUST_07340"/>
        <s v="CUST_07955"/>
        <s v="CUST_04626"/>
        <s v="CUST_04379"/>
        <s v="CUST_00223"/>
        <s v="CUST_11422"/>
        <s v="CUST_00437"/>
        <s v="CUST_02474"/>
        <s v="CUST_10219"/>
        <s v="CUST_11394"/>
        <s v="CUST_08699"/>
        <s v="CUST_10951"/>
        <s v="CUST_03116"/>
        <s v="CUST_04329"/>
        <s v="CUST_07779"/>
        <s v="CUST_01118"/>
        <s v="CUST_11796"/>
        <s v="CUST_03389"/>
        <s v="CUST_07867"/>
        <s v="CUST_08739"/>
        <s v="CUST_01276"/>
        <s v="CUST_04782"/>
        <s v="CUST_00520"/>
        <s v="CUST_00823"/>
        <s v="CUST_05967"/>
        <s v="CUST_06850"/>
        <s v="CUST_10665"/>
        <s v="CUST_02156"/>
        <s v="CUST_09957"/>
        <s v="CUST_02717"/>
        <s v="CUST_00123"/>
        <s v="CUST_10068"/>
        <s v="CUST_06600"/>
        <s v="CUST_01831"/>
        <s v="CUST_06831"/>
        <s v="CUST_07990"/>
        <s v="CUST_01619"/>
        <s v="CUST_03026"/>
        <s v="CUST_01746"/>
        <s v="CUST_03064"/>
        <s v="CUST_02461"/>
        <s v="CUST_00214"/>
        <s v="CUST_02189"/>
        <s v="CUST_04326"/>
        <s v="CUST_08831"/>
        <s v="CUST_00284"/>
        <s v="CUST_11293"/>
        <s v="CUST_05599"/>
        <s v="CUST_00969"/>
        <s v="CUST_08304"/>
        <s v="CUST_01788"/>
        <s v="CUST_09799"/>
        <s v="CUST_09222"/>
        <s v="CUST_03636"/>
        <s v="CUST_07630"/>
        <s v="CUST_09442"/>
        <s v="CUST_07864"/>
        <s v="CUST_00687"/>
        <s v="CUST_04546"/>
        <s v="CUST_09808"/>
        <s v="CUST_08401"/>
        <s v="CUST_06768"/>
        <s v="CUST_09706"/>
        <s v="CUST_05836"/>
        <s v="CUST_07782"/>
        <s v="CUST_10118"/>
        <s v="CUST_03144"/>
        <s v="CUST_03324"/>
        <s v="CUST_05490"/>
        <s v="CUST_09397"/>
        <s v="CUST_10758"/>
        <s v="CUST_01132"/>
        <s v="CUST_10366"/>
        <s v="CUST_01768"/>
        <s v="CUST_05172"/>
        <s v="CUST_11462"/>
        <s v="CUST_10846"/>
        <s v="CUST_00711"/>
        <s v="CUST_10653"/>
        <s v="CUST_02161"/>
        <s v="CUST_09345"/>
        <s v="CUST_11832"/>
        <s v="CUST_08494"/>
        <s v="CUST_04457"/>
        <s v="CUST_08893"/>
        <s v="CUST_02460"/>
        <s v="CUST_00394"/>
        <s v="CUST_09090"/>
        <s v="CUST_02803"/>
        <s v="CUST_00832"/>
        <s v="CUST_02423"/>
        <s v="CUST_06097"/>
        <s v="CUST_00011"/>
        <s v="CUST_01779"/>
        <s v="CUST_04715"/>
        <s v="CUST_05034"/>
        <s v="CUST_04823"/>
        <s v="CUST_01600"/>
        <s v="CUST_07399"/>
        <s v="CUST_11115"/>
        <s v="CUST_01704"/>
        <s v="CUST_03965"/>
        <s v="CUST_05001"/>
        <s v="CUST_02331"/>
        <s v="CUST_09344"/>
        <s v="CUST_04718"/>
        <s v="CUST_08288"/>
        <s v="CUST_07040"/>
        <s v="CUST_11155"/>
        <s v="CUST_00183"/>
        <s v="CUST_04218"/>
        <s v="CUST_10695"/>
        <s v="CUST_03493"/>
        <s v="CUST_09602"/>
        <s v="CUST_04395"/>
        <s v="CUST_03771"/>
        <s v="CUST_03185"/>
        <s v="CUST_00438"/>
        <s v="CUST_03760"/>
        <s v="CUST_03955"/>
        <s v="CUST_06855"/>
        <s v="CUST_02026"/>
        <s v="CUST_08107"/>
        <s v="CUST_08336"/>
        <s v="CUST_11300"/>
        <s v="CUST_11594"/>
        <s v="CUST_00546"/>
        <s v="CUST_06337"/>
        <s v="CUST_11429"/>
        <s v="CUST_11370"/>
        <s v="CUST_01579"/>
        <s v="CUST_06171"/>
        <s v="CUST_07612"/>
        <s v="CUST_04001"/>
        <s v="CUST_02854"/>
        <s v="CUST_10028"/>
        <s v="CUST_08093"/>
        <s v="CUST_02100"/>
        <s v="CUST_04877"/>
        <s v="CUST_08234"/>
        <s v="CUST_01197"/>
        <s v="CUST_03007"/>
        <s v="CUST_03013"/>
        <s v="CUST_01554"/>
        <s v="CUST_07287"/>
        <s v="CUST_04136"/>
        <s v="CUST_05146"/>
        <s v="CUST_11067"/>
        <s v="CUST_06714"/>
        <s v="CUST_08979"/>
        <s v="CUST_05528"/>
        <s v="CUST_09832"/>
        <s v="CUST_00268"/>
        <s v="CUST_01905"/>
        <s v="CUST_11374"/>
        <s v="CUST_01355"/>
        <s v="CUST_03173"/>
        <s v="CUST_08037"/>
        <s v="CUST_02905"/>
        <s v="CUST_00370"/>
        <s v="CUST_11500"/>
        <s v="CUST_01513"/>
        <s v="CUST_03548"/>
        <s v="CUST_04508"/>
        <s v="CUST_04941"/>
        <s v="CUST_03700"/>
        <s v="CUST_05994"/>
        <s v="CUST_10848"/>
        <s v="CUST_11877"/>
        <s v="CUST_11915"/>
        <s v="CUST_09986"/>
        <s v="CUST_06373"/>
        <s v="CUST_00362"/>
        <s v="CUST_02927"/>
        <s v="CUST_01458"/>
        <s v="CUST_10024"/>
        <s v="CUST_06418"/>
        <s v="CUST_09139"/>
        <s v="CUST_03930"/>
        <s v="CUST_03852"/>
        <s v="CUST_05646"/>
        <s v="CUST_07013"/>
        <s v="CUST_01585"/>
        <s v="CUST_03579"/>
        <s v="CUST_03629"/>
        <s v="CUST_00599"/>
        <s v="CUST_05676"/>
        <s v="CUST_04140"/>
        <s v="CUST_03369"/>
        <s v="CUST_03402"/>
        <s v="CUST_10518"/>
        <s v="CUST_05071"/>
        <s v="CUST_10111"/>
        <s v="CUST_04522"/>
        <s v="CUST_09599"/>
        <s v="CUST_06722"/>
        <s v="CUST_11918"/>
        <s v="CUST_08149"/>
        <s v="CUST_11225"/>
        <s v="CUST_01795"/>
        <s v="CUST_07698"/>
        <s v="CUST_05409"/>
        <s v="CUST_01150"/>
        <s v="CUST_03047"/>
        <s v="CUST_06034"/>
        <s v="CUST_11706"/>
        <s v="CUST_03420"/>
        <s v="CUST_06734"/>
        <s v="CUST_00780"/>
        <s v="CUST_01966"/>
        <s v="CUST_08072"/>
        <s v="CUST_07237"/>
        <s v="CUST_07420"/>
        <s v="CUST_11039"/>
        <s v="CUST_09895"/>
        <s v="CUST_07194"/>
        <s v="CUST_10859"/>
        <s v="CUST_00642"/>
        <s v="CUST_01710"/>
        <s v="CUST_09740"/>
        <s v="CUST_10986"/>
        <s v="CUST_08539"/>
        <s v="CUST_10223"/>
        <s v="CUST_02706"/>
        <s v="CUST_01359"/>
        <s v="CUST_01824"/>
        <s v="CUST_07196"/>
        <s v="CUST_06092"/>
        <s v="CUST_11735"/>
        <s v="CUST_11269"/>
        <s v="CUST_10885"/>
        <s v="CUST_09043"/>
        <s v="CUST_03411"/>
        <s v="CUST_06607"/>
        <s v="CUST_05618"/>
        <s v="CUST_08554"/>
        <s v="CUST_02298"/>
        <s v="CUST_01147"/>
        <s v="CUST_04095"/>
        <s v="CUST_10543"/>
        <s v="CUST_10217"/>
        <s v="CUST_09343"/>
        <s v="CUST_00889"/>
        <s v="CUST_02181"/>
        <s v="CUST_04116"/>
        <s v="CUST_02701"/>
        <s v="CUST_04983"/>
        <s v="CUST_00594"/>
        <s v="CUST_01569"/>
        <s v="CUST_06185"/>
        <s v="CUST_04699"/>
        <s v="CUST_11089"/>
        <s v="CUST_11822"/>
        <s v="CUST_10356"/>
        <s v="CUST_05470"/>
        <s v="CUST_01991"/>
        <s v="CUST_02696"/>
        <s v="CUST_00240"/>
        <s v="CUST_09005"/>
        <s v="CUST_02410"/>
        <s v="CUST_10908"/>
        <s v="CUST_08922"/>
        <s v="CUST_02350"/>
        <s v="CUST_11883"/>
        <s v="CUST_04734"/>
        <s v="CUST_07554"/>
        <s v="CUST_01627"/>
        <s v="CUST_08278"/>
        <s v="CUST_01641"/>
        <s v="CUST_10146"/>
        <s v="CUST_00112"/>
        <s v="CUST_09818"/>
        <s v="CUST_08772"/>
        <s v="CUST_10761"/>
        <s v="CUST_00346"/>
        <s v="CUST_09421"/>
        <s v="CUST_09577"/>
        <s v="CUST_11880"/>
        <s v="CUST_02513"/>
        <s v="CUST_00900"/>
        <s v="CUST_02032"/>
        <s v="CUST_01378"/>
        <s v="CUST_00867"/>
        <s v="CUST_06250"/>
        <s v="CUST_04085"/>
        <s v="CUST_07933"/>
        <s v="CUST_04216"/>
        <s v="CUST_08203"/>
        <s v="CUST_11271"/>
        <s v="CUST_00345"/>
        <s v="CUST_10374"/>
        <s v="CUST_04244"/>
        <s v="CUST_08481"/>
        <s v="CUST_09760"/>
        <s v="CUST_00799"/>
        <s v="CUST_01616"/>
        <s v="CUST_11339"/>
        <s v="CUST_06227"/>
        <s v="CUST_10539"/>
        <s v="CUST_03949"/>
        <s v="CUST_08004"/>
        <s v="CUST_11365"/>
        <s v="CUST_01091"/>
        <s v="CUST_02139"/>
        <s v="CUST_01457"/>
        <s v="CUST_03966"/>
        <s v="CUST_11308"/>
        <s v="CUST_09773"/>
        <s v="CUST_10267"/>
        <s v="CUST_08510"/>
        <s v="CUST_00518"/>
        <s v="CUST_05858"/>
        <s v="CUST_11881"/>
        <s v="CUST_07961"/>
        <s v="CUST_09554"/>
        <s v="CUST_01784"/>
        <s v="CUST_10368"/>
        <s v="CUST_02038"/>
        <s v="CUST_11210"/>
        <s v="CUST_10796"/>
        <s v="CUST_01021"/>
        <s v="CUST_10702"/>
        <s v="CUST_09786"/>
        <s v="CUST_04590"/>
        <s v="CUST_00148"/>
        <s v="CUST_01417"/>
        <s v="CUST_09470"/>
        <s v="CUST_07144"/>
        <s v="CUST_09631"/>
        <s v="CUST_03868"/>
        <s v="CUST_10680"/>
        <s v="CUST_00787"/>
        <s v="CUST_00348"/>
        <s v="CUST_05308"/>
        <s v="CUST_08105"/>
        <s v="CUST_03639"/>
        <s v="CUST_06518"/>
        <s v="CUST_11655"/>
        <s v="CUST_00598"/>
        <s v="CUST_01702"/>
        <s v="CUST_05246"/>
        <s v="CUST_09049"/>
        <s v="CUST_10154"/>
        <s v="CUST_09147"/>
        <s v="CUST_06763"/>
        <s v="CUST_08924"/>
        <s v="CUST_05026"/>
        <s v="CUST_03867"/>
        <s v="CUST_00061"/>
        <s v="CUST_09282"/>
        <s v="CUST_10354"/>
        <s v="CUST_03809"/>
        <s v="CUST_11397"/>
        <s v="CUST_07059"/>
        <s v="CUST_06399"/>
        <s v="CUST_11327"/>
        <s v="CUST_01149"/>
        <s v="CUST_01837"/>
        <s v="CUST_10514"/>
        <s v="CUST_00591"/>
        <s v="CUST_10906"/>
        <s v="CUST_11448"/>
        <s v="CUST_01074"/>
        <s v="CUST_07274"/>
        <s v="CUST_10952"/>
        <s v="CUST_05735"/>
        <s v="CUST_00516"/>
        <s v="CUST_02609"/>
        <s v="CUST_05391"/>
        <s v="CUST_07803"/>
        <s v="CUST_07646"/>
        <s v="CUST_06469"/>
        <s v="CUST_02406"/>
        <s v="CUST_00942"/>
        <s v="CUST_10974"/>
        <s v="CUST_00177"/>
        <s v="CUST_06324"/>
        <s v="CUST_07450"/>
        <s v="CUST_09224"/>
        <s v="CUST_03124"/>
        <s v="CUST_11184"/>
        <s v="CUST_11694"/>
        <s v="CUST_11207"/>
        <s v="CUST_04033"/>
        <s v="CUST_06745"/>
        <s v="CUST_03189"/>
        <s v="CUST_10155"/>
        <s v="CUST_05550"/>
        <s v="CUST_10791"/>
        <s v="CUST_03076"/>
        <s v="CUST_11470"/>
        <s v="CUST_09464"/>
        <s v="CUST_06074"/>
        <s v="CUST_08818"/>
        <s v="CUST_07903"/>
        <s v="CUST_06280"/>
        <s v="CUST_11241"/>
        <s v="CUST_01116"/>
        <s v="CUST_11831"/>
        <s v="CUST_00020"/>
        <s v="CUST_04976"/>
        <s v="CUST_04638"/>
        <s v="CUST_06947"/>
        <s v="CUST_03355"/>
        <s v="CUST_00850"/>
        <s v="CUST_07063"/>
        <s v="CUST_11258"/>
        <s v="CUST_00761"/>
        <s v="CUST_02880"/>
        <s v="CUST_02893"/>
        <s v="CUST_01894"/>
        <s v="CUST_02080"/>
        <s v="CUST_11533"/>
        <s v="CUST_10836"/>
        <s v="CUST_07324"/>
        <s v="CUST_11860"/>
        <s v="CUST_04724"/>
        <s v="CUST_08812"/>
        <s v="CUST_06565"/>
        <s v="CUST_11151"/>
        <s v="CUST_10275"/>
        <s v="CUST_02069"/>
        <s v="CUST_04416"/>
        <s v="CUST_03781"/>
        <s v="CUST_07001"/>
        <s v="CUST_00147"/>
        <s v="CUST_02571"/>
        <s v="CUST_04268"/>
        <s v="CUST_09240"/>
        <s v="CUST_08561"/>
        <s v="CUST_09410"/>
        <s v="CUST_09558"/>
        <s v="CUST_00152"/>
        <s v="CUST_03653"/>
        <s v="CUST_06491"/>
        <s v="CUST_07694"/>
        <s v="CUST_02886"/>
        <s v="CUST_07791"/>
        <s v="CUST_07021"/>
        <s v="CUST_11412"/>
        <s v="CUST_01410"/>
        <s v="CUST_06263"/>
        <s v="CUST_03172"/>
        <s v="CUST_08656"/>
        <s v="CUST_10507"/>
        <s v="CUST_04443"/>
        <s v="CUST_05880"/>
        <s v="CUST_01947"/>
        <s v="CUST_05318"/>
        <s v="CUST_01877"/>
        <s v="CUST_09100"/>
        <s v="CUST_03694"/>
        <s v="CUST_06809"/>
        <s v="CUST_08646"/>
        <s v="CUST_02875"/>
        <s v="CUST_07369"/>
        <s v="CUST_10164"/>
        <s v="CUST_08296"/>
        <s v="CUST_01122"/>
        <s v="CUST_05117"/>
        <s v="CUST_08044"/>
        <s v="CUST_07339"/>
        <s v="CUST_03725"/>
        <s v="CUST_04506"/>
        <s v="CUST_05853"/>
        <s v="CUST_00195"/>
        <s v="CUST_03974"/>
        <s v="CUST_00169"/>
        <s v="CUST_06610"/>
        <s v="CUST_06954"/>
        <s v="CUST_05035"/>
        <s v="CUST_09530"/>
        <s v="CUST_04916"/>
        <s v="CUST_08582"/>
        <s v="CUST_04808"/>
        <s v="CUST_11362"/>
        <s v="CUST_05705"/>
        <s v="CUST_06179"/>
        <s v="CUST_04778"/>
        <s v="CUST_00113"/>
        <s v="CUST_07139"/>
        <s v="CUST_10901"/>
        <s v="CUST_10899"/>
        <s v="CUST_10175"/>
        <s v="CUST_07619"/>
        <s v="CUST_06547"/>
        <s v="CUST_02036"/>
        <s v="CUST_03122"/>
        <s v="CUST_04807"/>
        <s v="CUST_11542"/>
        <s v="CUST_00097"/>
        <s v="CUST_01505"/>
        <s v="CUST_07770"/>
        <s v="CUST_07017"/>
        <s v="CUST_01941"/>
        <s v="CUST_06496"/>
        <s v="CUST_07342"/>
        <s v="CUST_07100"/>
        <s v="CUST_01715"/>
        <s v="CUST_02633"/>
        <s v="CUST_06880"/>
        <s v="CUST_04276"/>
        <s v="CUST_01023"/>
        <s v="CUST_00262"/>
        <s v="CUST_11041"/>
        <s v="CUST_08876"/>
        <s v="CUST_10784"/>
        <s v="CUST_09155"/>
        <s v="CUST_06058"/>
        <s v="CUST_03161"/>
        <s v="CUST_09689"/>
        <s v="CUST_11379"/>
        <s v="CUST_07117"/>
        <s v="CUST_03757"/>
        <s v="CUST_02261"/>
        <s v="CUST_06137"/>
        <s v="CUST_09079"/>
        <s v="CUST_04346"/>
        <s v="CUST_08841"/>
        <s v="CUST_04957"/>
        <s v="CUST_08111"/>
        <s v="CUST_05954"/>
        <s v="CUST_05204"/>
        <s v="CUST_10206"/>
        <s v="CUST_06330"/>
        <s v="CUST_01998"/>
        <s v="CUST_06598"/>
        <s v="CUST_06151"/>
        <s v="CUST_03659"/>
        <s v="CUST_00885"/>
        <s v="CUST_09643"/>
        <s v="CUST_11382"/>
        <s v="CUST_07309"/>
        <s v="CUST_11278"/>
        <s v="CUST_01181"/>
        <s v="CUST_01810"/>
        <s v="CUST_09746"/>
        <s v="CUST_07310"/>
        <s v="CUST_03289"/>
        <s v="CUST_08129"/>
        <s v="CUST_10602"/>
        <s v="CUST_03072"/>
        <s v="CUST_05339"/>
        <s v="CUST_09405"/>
        <s v="CUST_09542"/>
        <s v="CUST_06260"/>
        <s v="CUST_08369"/>
        <s v="CUST_00266"/>
        <s v="CUST_05762"/>
        <s v="CUST_05122"/>
        <s v="CUST_02308"/>
        <s v="CUST_06208"/>
        <s v="CUST_05402"/>
        <s v="CUST_06014"/>
        <s v="CUST_08808"/>
        <s v="CUST_07561"/>
        <s v="CUST_08375"/>
        <s v="CUST_02133"/>
        <s v="CUST_09950"/>
        <s v="CUST_09293"/>
        <s v="CUST_06286"/>
        <s v="CUST_11865"/>
        <s v="CUST_06334"/>
        <s v="CUST_07050"/>
        <s v="CUST_06009"/>
        <s v="CUST_08590"/>
        <s v="CUST_08329"/>
        <s v="CUST_07514"/>
        <s v="CUST_08727"/>
        <s v="CUST_06874"/>
        <s v="CUST_11109"/>
        <s v="CUST_01809"/>
        <s v="CUST_11077"/>
        <s v="CUST_02720"/>
        <s v="CUST_07388"/>
        <s v="CUST_00713"/>
        <s v="CUST_03166"/>
        <s v="CUST_04798"/>
        <s v="CUST_05951"/>
        <s v="CUST_04145"/>
        <s v="CUST_10601"/>
        <s v="CUST_11015"/>
        <s v="CUST_08984"/>
        <s v="CUST_06395"/>
        <s v="CUST_05158"/>
        <s v="CUST_02143"/>
        <s v="CUST_11348"/>
        <s v="CUST_04121"/>
        <s v="CUST_00749"/>
        <s v="CUST_07069"/>
        <s v="CUST_08928"/>
        <s v="CUST_05194"/>
        <s v="CUST_05178"/>
        <s v="CUST_11743"/>
        <s v="CUST_10765"/>
        <s v="CUST_02600"/>
        <s v="CUST_10265"/>
        <s v="CUST_08378"/>
        <s v="CUST_00674"/>
        <s v="CUST_10561"/>
        <s v="CUST_00891"/>
        <s v="CUST_09263"/>
        <s v="CUST_11611"/>
        <s v="CUST_07799"/>
        <s v="CUST_08182"/>
        <s v="CUST_03660"/>
        <s v="CUST_03442"/>
        <s v="CUST_11826"/>
        <s v="CUST_03156"/>
        <s v="CUST_09920"/>
        <s v="CUST_06971"/>
        <s v="CUST_00212"/>
        <s v="CUST_01661"/>
        <s v="CUST_08512"/>
        <s v="CUST_06750"/>
        <s v="CUST_05287"/>
        <s v="CUST_10646"/>
        <s v="CUST_04358"/>
        <s v="CUST_09664"/>
        <s v="CUST_07438"/>
        <s v="CUST_07963"/>
        <s v="CUST_06084"/>
        <s v="CUST_02983"/>
        <s v="CUST_08664"/>
        <s v="CUST_11982"/>
        <s v="CUST_04328"/>
        <s v="CUST_04901"/>
        <s v="CUST_01043"/>
        <s v="CUST_01811"/>
        <s v="CUST_05753"/>
        <s v="CUST_02856"/>
        <s v="CUST_02521"/>
        <s v="CUST_11277"/>
        <s v="CUST_04855"/>
        <s v="CUST_04223"/>
        <s v="CUST_03392"/>
        <s v="CUST_10022"/>
        <s v="CUST_04096"/>
        <s v="CUST_01401"/>
        <s v="CUST_06099"/>
        <s v="CUST_08988"/>
        <s v="CUST_09150"/>
        <s v="CUST_06339"/>
        <s v="CUST_01048"/>
        <s v="CUST_04712"/>
        <s v="CUST_05670"/>
        <s v="CUST_01112"/>
        <s v="CUST_07894"/>
        <s v="CUST_10349"/>
        <s v="CUST_11824"/>
        <s v="CUST_01003"/>
        <s v="CUST_06051"/>
        <s v="CUST_03715"/>
        <s v="CUST_08851"/>
        <s v="CUST_08503"/>
        <s v="CUST_03920"/>
        <s v="CUST_05438"/>
        <s v="CUST_10464"/>
        <s v="CUST_00099"/>
        <s v="CUST_07525"/>
        <s v="CUST_01635"/>
        <s v="CUST_00278"/>
        <s v="CUST_10198"/>
        <s v="CUST_06992"/>
        <s v="CUST_07859"/>
        <s v="CUST_11373"/>
        <s v="CUST_11810"/>
        <s v="CUST_03395"/>
        <s v="CUST_07794"/>
        <s v="CUST_08195"/>
        <s v="CUST_02130"/>
        <s v="CUST_09701"/>
        <s v="CUST_07045"/>
        <s v="CUST_08097"/>
        <s v="CUST_04451"/>
        <s v="CUST_01832"/>
        <s v="CUST_11999"/>
        <s v="CUST_07995"/>
        <s v="CUST_08053"/>
        <s v="CUST_06131"/>
        <s v="CUST_04713"/>
        <s v="CUST_08012"/>
        <s v="CUST_10469"/>
        <s v="CUST_05657"/>
        <s v="CUST_06924"/>
        <s v="CUST_01426"/>
        <s v="CUST_02303"/>
        <s v="CUST_03806"/>
        <s v="CUST_11360"/>
        <s v="CUST_06077"/>
        <s v="CUST_06105"/>
        <s v="CUST_05925"/>
        <s v="CUST_03668"/>
        <s v="CUST_11402"/>
        <s v="CUST_11212"/>
        <s v="CUST_03001"/>
        <s v="CUST_02511"/>
        <s v="CUST_01930"/>
        <s v="CUST_07925"/>
        <s v="CUST_07581"/>
        <s v="CUST_09202"/>
        <s v="CUST_09524"/>
        <s v="CUST_08468"/>
        <s v="CUST_05813"/>
        <s v="CUST_07279"/>
        <s v="CUST_03377"/>
        <s v="CUST_09338"/>
        <s v="CUST_10599"/>
        <s v="CUST_06038"/>
        <s v="CUST_05833"/>
        <s v="CUST_09609"/>
        <s v="CUST_11399"/>
        <s v="CUST_10346"/>
        <s v="CUST_05216"/>
        <s v="CUST_08639"/>
        <s v="CUST_08023"/>
        <s v="CUST_11375"/>
        <s v="CUST_02327"/>
        <s v="CUST_06552"/>
        <s v="CUST_09559"/>
        <s v="CUST_01224"/>
        <s v="CUST_03616"/>
        <s v="CUST_08088"/>
        <s v="CUST_08890"/>
        <s v="CUST_03073"/>
        <s v="CUST_01057"/>
        <s v="CUST_00072"/>
        <s v="CUST_10437"/>
        <s v="CUST_01469"/>
        <s v="CUST_10890"/>
        <s v="CUST_03314"/>
        <s v="CUST_11428"/>
        <s v="CUST_05974"/>
        <s v="CUST_03533"/>
        <s v="CUST_08749"/>
        <s v="CUST_09972"/>
        <s v="CUST_11226"/>
        <s v="CUST_03336"/>
        <s v="CUST_01764"/>
        <s v="CUST_06785"/>
        <s v="CUST_09534"/>
        <s v="CUST_05643"/>
        <s v="CUST_08553"/>
        <s v="CUST_01776"/>
        <s v="CUST_03768"/>
        <s v="CUST_11567"/>
        <s v="CUST_05483"/>
        <s v="CUST_07749"/>
        <s v="CUST_06149"/>
        <s v="CUST_03059"/>
        <s v="CUST_04353"/>
        <s v="CUST_08394"/>
        <s v="CUST_08425"/>
        <s v="CUST_04112"/>
        <s v="CUST_00274"/>
        <s v="CUST_03317"/>
        <s v="CUST_11310"/>
        <s v="CUST_04912"/>
        <s v="CUST_09333"/>
        <s v="CUST_08989"/>
        <s v="CUST_02457"/>
        <s v="CUST_06397"/>
        <s v="CUST_04748"/>
        <s v="CUST_06385"/>
        <s v="CUST_10015"/>
        <s v="CUST_04138"/>
        <s v="CUST_09494"/>
        <s v="CUST_03927"/>
        <s v="CUST_10988"/>
        <s v="CUST_06991"/>
        <s v="CUST_08550"/>
        <s v="CUST_00880"/>
        <s v="CUST_03688"/>
        <s v="CUST_00833"/>
        <s v="CUST_01901"/>
        <s v="CUST_10451"/>
        <s v="CUST_04933"/>
        <s v="CUST_10418"/>
        <s v="CUST_08080"/>
        <s v="CUST_11405"/>
        <s v="CUST_02422"/>
        <s v="CUST_08074"/>
        <s v="CUST_08897"/>
        <s v="CUST_05445"/>
        <s v="CUST_03429"/>
        <s v="CUST_07739"/>
        <s v="CUST_07467"/>
        <s v="CUST_01444"/>
        <s v="CUST_07042"/>
        <s v="CUST_10564"/>
        <s v="CUST_04816"/>
        <s v="CUST_03457"/>
        <s v="CUST_08043"/>
        <s v="CUST_09457"/>
        <s v="CUST_03850"/>
        <s v="CUST_02030"/>
        <s v="CUST_08647"/>
        <s v="CUST_01478"/>
        <s v="CUST_07246"/>
        <s v="CUST_02344"/>
        <s v="CUST_05892"/>
        <s v="CUST_11384"/>
        <s v="CUST_08740"/>
        <s v="CUST_02397"/>
        <s v="CUST_09901"/>
        <s v="CUST_06238"/>
        <s v="CUST_01319"/>
        <s v="CUST_01448"/>
        <s v="CUST_02152"/>
        <s v="CUST_00964"/>
        <s v="CUST_06791"/>
        <s v="CUST_06049"/>
        <s v="CUST_11885"/>
        <s v="CUST_07568"/>
        <s v="CUST_08148"/>
        <s v="CUST_10367"/>
        <s v="CUST_02385"/>
        <s v="CUST_06948"/>
        <s v="CUST_05385"/>
        <s v="CUST_09907"/>
        <s v="CUST_00569"/>
        <s v="CUST_05160"/>
        <s v="CUST_02995"/>
        <s v="CUST_08435"/>
        <s v="CUST_05364"/>
        <s v="CUST_05973"/>
        <s v="CUST_03881"/>
        <s v="CUST_03591"/>
        <s v="CUST_01977"/>
        <s v="CUST_10455"/>
        <s v="CUST_05091"/>
        <s v="CUST_02270"/>
        <s v="CUST_07234"/>
        <s v="CUST_02059"/>
        <s v="CUST_11945"/>
        <s v="CUST_09667"/>
        <s v="CUST_11192"/>
        <s v="CUST_01642"/>
        <s v="CUST_04190"/>
        <s v="CUST_08433"/>
        <s v="CUST_10873"/>
        <s v="CUST_01631"/>
        <s v="CUST_07166"/>
        <s v="CUST_05659"/>
        <s v="CUST_06647"/>
        <s v="CUST_06806"/>
        <s v="CUST_08827"/>
        <s v="CUST_00618"/>
        <s v="CUST_08791"/>
        <s v="CUST_07549"/>
        <s v="CUST_03207"/>
        <s v="CUST_01655"/>
        <s v="CUST_04338"/>
        <s v="CUST_00769"/>
        <s v="CUST_09091"/>
        <s v="CUST_03286"/>
        <s v="CUST_05529"/>
        <s v="CUST_11642"/>
        <s v="CUST_10188"/>
        <s v="CUST_04834"/>
        <s v="CUST_03832"/>
        <s v="CUST_04936"/>
        <s v="CUST_00592"/>
        <s v="CUST_06856"/>
        <s v="CUST_08860"/>
        <s v="CUST_10843"/>
        <s v="CUST_11965"/>
        <s v="CUST_02468"/>
        <s v="CUST_04843"/>
        <s v="CUST_04291"/>
        <s v="CUST_01767"/>
        <s v="CUST_10279"/>
        <s v="CUST_01551"/>
        <s v="CUST_05712"/>
        <s v="CUST_00336"/>
        <s v="CUST_08506"/>
        <s v="CUST_09232"/>
        <s v="CUST_01923"/>
        <s v="CUST_09522"/>
        <s v="CUST_03175"/>
        <s v="CUST_11819"/>
        <s v="CUST_04160"/>
        <s v="CUST_03272"/>
        <s v="CUST_03690"/>
        <s v="CUST_11514"/>
        <s v="CUST_09191"/>
        <s v="CUST_03581"/>
        <s v="CUST_01064"/>
        <s v="CUST_10971"/>
        <s v="CUST_11628"/>
        <s v="CUST_07832"/>
        <s v="CUST_07592"/>
        <s v="CUST_00664"/>
        <s v="CUST_07151"/>
        <s v="CUST_09531"/>
        <s v="CUST_04378"/>
        <s v="CUST_00456"/>
        <s v="CUST_09010"/>
        <s v="CUST_11645"/>
        <s v="CUST_10156"/>
        <s v="CUST_06829"/>
        <s v="CUST_11741"/>
        <s v="CUST_08340"/>
        <s v="CUST_05006"/>
        <s v="CUST_09233"/>
        <s v="CUST_04866"/>
        <s v="CUST_04897"/>
        <s v="CUST_02790"/>
        <s v="CUST_00016"/>
        <s v="CUST_02715"/>
        <s v="CUST_09097"/>
        <s v="CUST_02014"/>
        <s v="CUST_09417"/>
        <s v="CUST_01447"/>
        <s v="CUST_04955"/>
        <s v="CUST_07638"/>
        <s v="CUST_11802"/>
        <s v="CUST_06596"/>
        <s v="CUST_10471"/>
        <s v="CUST_11672"/>
        <s v="CUST_02808"/>
        <s v="CUST_02778"/>
        <s v="CUST_04258"/>
        <s v="CUST_03126"/>
        <s v="CUST_08287"/>
        <s v="CUST_11173"/>
        <s v="CUST_03917"/>
        <s v="CUST_09261"/>
        <s v="CUST_05153"/>
        <s v="CUST_07710"/>
        <s v="CUST_01449"/>
        <s v="CUST_07594"/>
        <s v="CUST_10181"/>
        <s v="CUST_05401"/>
        <s v="CUST_08804"/>
        <s v="CUST_10509"/>
        <s v="CUST_10430"/>
        <s v="CUST_00671"/>
        <s v="CUST_00607"/>
        <s v="CUST_04113"/>
        <s v="CUST_10445"/>
        <s v="CUST_06522"/>
        <s v="CUST_11465"/>
        <s v="CUST_00778"/>
        <s v="CUST_03463"/>
        <s v="CUST_09073"/>
        <s v="CUST_05802"/>
        <s v="CUST_09727"/>
        <s v="CUST_09120"/>
        <s v="CUST_07835"/>
        <s v="CUST_01274"/>
        <s v="CUST_10365"/>
        <s v="CUST_00858"/>
        <s v="CUST_08525"/>
        <s v="CUST_10603"/>
        <s v="CUST_06728"/>
        <s v="CUST_04510"/>
        <s v="CUST_10375"/>
        <s v="CUST_09723"/>
        <s v="CUST_02490"/>
        <s v="CUST_00772"/>
        <s v="CUST_01625"/>
        <s v="CUST_01736"/>
        <s v="CUST_08277"/>
        <s v="CUST_04355"/>
        <s v="CUST_03083"/>
        <s v="CUST_03497"/>
        <s v="CUST_00792"/>
        <s v="CUST_02821"/>
        <s v="CUST_09910"/>
        <s v="CUST_03333"/>
        <s v="CUST_09525"/>
        <s v="CUST_09828"/>
        <s v="CUST_06320"/>
        <s v="CUST_07325"/>
        <s v="CUST_05225"/>
        <s v="CUST_01699"/>
        <s v="CUST_00279"/>
        <s v="CUST_00129"/>
        <s v="CUST_11751"/>
        <s v="CUST_10797"/>
        <s v="CUST_00864"/>
        <s v="CUST_04074"/>
        <s v="CUST_03179"/>
        <s v="CUST_00767"/>
        <s v="CUST_02282"/>
        <s v="CUST_10705"/>
        <s v="CUST_03390"/>
        <s v="CUST_01240"/>
        <s v="CUST_07512"/>
        <s v="CUST_05859"/>
        <s v="CUST_06003"/>
        <s v="CUST_10483"/>
        <s v="CUST_05330"/>
        <s v="CUST_08963"/>
        <s v="CUST_00405"/>
        <s v="CUST_01230"/>
        <s v="CUST_10841"/>
        <s v="CUST_10893"/>
        <s v="CUST_07758"/>
        <s v="CUST_09900"/>
        <s v="CUST_01280"/>
        <s v="CUST_11977"/>
        <s v="CUST_04248"/>
        <s v="CUST_00747"/>
        <s v="CUST_11108"/>
        <s v="CUST_00633"/>
        <s v="CUST_06327"/>
        <s v="CUST_07270"/>
        <s v="CUST_05073"/>
        <s v="CUST_09992"/>
        <s v="CUST_11992"/>
        <s v="CUST_06725"/>
        <s v="CUST_02007"/>
        <s v="CUST_05617"/>
        <s v="CUST_05546"/>
        <s v="CUST_00480"/>
        <s v="CUST_02068"/>
        <s v="CUST_11589"/>
        <s v="CUST_10120"/>
        <s v="CUST_01034"/>
        <s v="CUST_03230"/>
        <s v="CUST_11985"/>
        <s v="CUST_06983"/>
        <s v="CUST_04367"/>
        <s v="CUST_04679"/>
        <s v="CUST_09474"/>
        <s v="CUST_09561"/>
        <s v="CUST_08795"/>
        <s v="CUST_10472"/>
        <s v="CUST_01419"/>
        <s v="CUST_10628"/>
        <s v="CUST_01929"/>
        <s v="CUST_03989"/>
        <s v="CUST_07145"/>
        <s v="CUST_10918"/>
        <s v="CUST_04548"/>
        <s v="CUST_05885"/>
        <s v="CUST_02861"/>
        <s v="CUST_08850"/>
        <s v="CUST_09960"/>
        <s v="CUST_00539"/>
        <s v="CUST_11214"/>
        <s v="CUST_00879"/>
        <s v="CUST_06381"/>
        <s v="CUST_10654"/>
        <s v="CUST_00561"/>
        <s v="CUST_05873"/>
        <s v="CUST_02575"/>
        <s v="CUST_07943"/>
        <s v="CUST_04180"/>
        <s v="CUST_11359"/>
        <s v="CUST_09080"/>
        <s v="CUST_07778"/>
        <s v="CUST_05450"/>
        <s v="CUST_03763"/>
        <s v="CUST_10003"/>
        <s v="CUST_08947"/>
        <s v="CUST_11887"/>
        <s v="CUST_08342"/>
        <s v="CUST_00989"/>
        <s v="CUST_00624"/>
        <s v="CUST_02137"/>
        <s v="CUST_06538"/>
        <s v="CUST_02788"/>
        <s v="CUST_11947"/>
        <s v="CUST_02895"/>
        <s v="CUST_06313"/>
        <s v="CUST_03256"/>
        <s v="CUST_10488"/>
        <s v="CUST_07535"/>
        <s v="CUST_07764"/>
        <s v="CUST_05519"/>
        <s v="CUST_11516"/>
        <s v="CUST_09040"/>
        <s v="CUST_04603"/>
        <s v="CUST_11298"/>
        <s v="CUST_02707"/>
        <s v="CUST_01593"/>
        <s v="CUST_06520"/>
        <s v="CUST_09713"/>
        <s v="CUST_07655"/>
        <s v="CUST_10124"/>
        <s v="CUST_09523"/>
        <s v="CUST_00404"/>
        <s v="CUST_11725"/>
        <s v="CUST_01304"/>
        <s v="CUST_09762"/>
        <s v="CUST_11941"/>
        <s v="CUST_08398"/>
        <s v="CUST_04986"/>
        <s v="CUST_02117"/>
        <s v="CUST_03198"/>
        <s v="CUST_02263"/>
        <s v="CUST_10553"/>
        <s v="CUST_00560"/>
        <s v="CUST_10107"/>
        <s v="CUST_01209"/>
        <s v="CUST_11849"/>
        <s v="CUST_10934"/>
        <s v="CUST_08813"/>
        <s v="CUST_11409"/>
        <s v="CUST_11352"/>
        <s v="CUST_09948"/>
        <s v="CUST_10513"/>
        <s v="CUST_09867"/>
        <s v="CUST_11636"/>
        <s v="CUST_09751"/>
        <s v="CUST_05564"/>
        <s v="CUST_04928"/>
        <s v="CUST_09845"/>
        <s v="CUST_02643"/>
        <s v="CUST_03605"/>
        <s v="CUST_02645"/>
        <s v="CUST_00745"/>
        <s v="CUST_08281"/>
        <s v="CUST_05065"/>
        <s v="CUST_07934"/>
        <s v="CUST_08883"/>
        <s v="CUST_02136"/>
        <s v="CUST_06472"/>
        <s v="CUST_10571"/>
        <s v="CUST_03005"/>
        <s v="CUST_05368"/>
        <s v="CUST_07840"/>
        <s v="CUST_11187"/>
        <s v="CUST_08762"/>
        <s v="CUST_03418"/>
        <s v="CUST_02556"/>
        <s v="CUST_03022"/>
        <s v="CUST_01693"/>
        <s v="CUST_09792"/>
        <s v="CUST_06738"/>
        <s v="CUST_11018"/>
        <s v="CUST_08744"/>
        <s v="CUST_02783"/>
        <s v="CUST_09014"/>
        <s v="CUST_00923"/>
        <s v="CUST_00593"/>
        <s v="CUST_06075"/>
        <s v="CUST_07472"/>
        <s v="CUST_09265"/>
        <s v="CUST_05147"/>
        <s v="CUST_06754"/>
        <s v="CUST_10091"/>
        <s v="CUST_09757"/>
        <s v="CUST_04889"/>
        <s v="CUST_02662"/>
        <s v="CUST_11076"/>
        <s v="CUST_09213"/>
        <s v="CUST_08257"/>
        <s v="CUST_05434"/>
        <s v="CUST_04058"/>
        <s v="CUST_04415"/>
        <s v="CUST_06642"/>
        <s v="CUST_03315"/>
        <s v="CUST_08905"/>
        <s v="CUST_04654"/>
        <s v="CUST_00881"/>
        <s v="CUST_00206"/>
        <s v="CUST_00157"/>
        <s v="CUST_02082"/>
        <s v="CUST_00391"/>
        <s v="CUST_02411"/>
        <s v="CUST_00163"/>
        <s v="CUST_01354"/>
        <s v="CUST_03294"/>
        <s v="CUST_04040"/>
        <s v="CUST_09716"/>
        <s v="CUST_01471"/>
        <s v="CUST_10805"/>
        <s v="CUST_04833"/>
        <s v="CUST_10990"/>
        <s v="CUST_02949"/>
        <s v="CUST_10683"/>
        <s v="CUST_07307"/>
        <s v="CUST_09355"/>
        <s v="CUST_10020"/>
        <s v="CUST_01757"/>
        <s v="CUST_06114"/>
        <s v="CUST_07576"/>
        <s v="CUST_03451"/>
        <s v="CUST_03625"/>
        <s v="CUST_10294"/>
        <s v="CUST_02860"/>
        <s v="CUST_04082"/>
        <s v="CUST_06266"/>
        <s v="CUST_03567"/>
        <s v="CUST_00385"/>
        <s v="CUST_11764"/>
        <s v="CUST_02351"/>
        <s v="CUST_01834"/>
        <s v="CUST_05481"/>
        <s v="CUST_05641"/>
        <s v="CUST_09420"/>
        <s v="CUST_09665"/>
        <s v="CUST_07880"/>
        <s v="CUST_05867"/>
        <s v="CUST_11062"/>
        <s v="CUST_06365"/>
        <s v="CUST_11324"/>
        <s v="CUST_11272"/>
        <s v="CUST_03370"/>
        <s v="CUST_00956"/>
        <s v="CUST_03716"/>
        <s v="CUST_11608"/>
        <s v="CUST_05176"/>
        <s v="CUST_03066"/>
        <s v="CUST_05513"/>
        <s v="CUST_02518"/>
        <s v="CUST_01791"/>
        <s v="CUST_05037"/>
        <s v="CUST_08944"/>
        <s v="CUST_04827"/>
        <s v="CUST_09290"/>
        <s v="CUST_01570"/>
        <s v="CUST_07626"/>
        <s v="CUST_11510"/>
        <s v="CUST_09378"/>
        <s v="CUST_07688"/>
        <s v="CUST_10393"/>
        <s v="CUST_04020"/>
        <s v="CUST_05243"/>
        <s v="CUST_01068"/>
        <s v="CUST_08098"/>
        <s v="CUST_04716"/>
        <s v="CUST_06818"/>
        <s v="CUST_06236"/>
        <s v="CUST_11610"/>
        <s v="CUST_09226"/>
        <s v="CUST_08307"/>
        <s v="CUST_01844"/>
        <s v="CUST_02820"/>
        <s v="CUST_04003"/>
        <s v="CUST_01466"/>
        <s v="CUST_00906"/>
        <s v="CUST_05531"/>
        <s v="CUST_01203"/>
        <s v="CUST_04122"/>
        <s v="CUST_05300"/>
        <s v="CUST_02324"/>
        <s v="CUST_09852"/>
        <s v="CUST_03901"/>
        <s v="CUST_01808"/>
        <s v="CUST_00449"/>
        <s v="CUST_09146"/>
        <s v="CUST_06705"/>
        <s v="CUST_01389"/>
        <s v="CUST_10833"/>
        <s v="CUST_10325"/>
        <s v="CUST_09784"/>
        <s v="CUST_05053"/>
        <s v="CUST_05988"/>
        <s v="CUST_07106"/>
        <s v="CUST_09067"/>
        <s v="CUST_03416"/>
        <s v="CUST_09206"/>
        <s v="CUST_11609"/>
        <s v="CUST_05040"/>
        <s v="CUST_10810"/>
        <s v="CUST_00224"/>
        <s v="CUST_07318"/>
        <s v="CUST_10682"/>
        <s v="CUST_00096"/>
        <s v="CUST_02504"/>
        <s v="CUST_01959"/>
        <s v="CUST_08820"/>
        <s v="CUST_05430"/>
        <s v="CUST_03404"/>
        <s v="CUST_01922"/>
        <s v="CUST_11328"/>
        <s v="CUST_01732"/>
        <s v="CUST_00529"/>
        <s v="CUST_01106"/>
        <s v="CUST_09750"/>
        <s v="CUST_07043"/>
        <s v="CUST_02586"/>
        <s v="CUST_04409"/>
        <s v="CUST_01587"/>
        <s v="CUST_00557"/>
        <s v="CUST_00106"/>
        <s v="CUST_07239"/>
        <s v="CUST_02497"/>
        <s v="CUST_01465"/>
        <s v="CUST_11390"/>
        <s v="CUST_11262"/>
        <s v="CUST_10391"/>
        <s v="CUST_11012"/>
        <s v="CUST_09103"/>
        <s v="CUST_00426"/>
        <s v="CUST_06631"/>
        <s v="CUST_02545"/>
        <s v="CUST_10246"/>
        <s v="CUST_05353"/>
        <s v="CUST_08027"/>
        <s v="CUST_02369"/>
        <s v="CUST_00298"/>
        <s v="CUST_06159"/>
        <s v="CUST_10736"/>
        <s v="CUST_10556"/>
        <s v="CUST_05573"/>
        <s v="CUST_10335"/>
        <s v="CUST_08224"/>
        <s v="CUST_04468"/>
        <s v="CUST_07715"/>
        <s v="CUST_06958"/>
        <s v="CUST_05745"/>
        <s v="CUST_07317"/>
        <s v="CUST_00503"/>
        <s v="CUST_03701"/>
        <s v="CUST_03107"/>
        <s v="CUST_11413"/>
        <s v="CUST_09639"/>
        <s v="CUST_11697"/>
        <s v="CUST_01656"/>
        <s v="CUST_07584"/>
        <s v="CUST_07206"/>
        <s v="CUST_04524"/>
        <s v="CUST_09595"/>
        <s v="CUST_03944"/>
        <s v="CUST_06757"/>
        <s v="CUST_10306"/>
        <s v="CUST_00304"/>
        <s v="CUST_11199"/>
        <s v="CUST_02223"/>
        <s v="CUST_11211"/>
        <s v="CUST_01772"/>
        <s v="CUST_02962"/>
        <s v="CUST_04205"/>
        <s v="CUST_10648"/>
        <s v="CUST_01195"/>
        <s v="CUST_03689"/>
        <s v="CUST_08319"/>
        <s v="CUST_02947"/>
        <s v="CUST_00222"/>
        <s v="CUST_02639"/>
        <s v="CUST_00738"/>
        <s v="CUST_06959"/>
        <s v="CUST_06181"/>
        <s v="CUST_07165"/>
        <s v="CUST_11050"/>
        <s v="CUST_00610"/>
        <s v="CUST_08190"/>
        <s v="CUST_06978"/>
        <s v="CUST_00357"/>
        <s v="CUST_08197"/>
        <s v="CUST_01858"/>
        <s v="CUST_08532"/>
        <s v="CUST_02695"/>
        <s v="CUST_04345"/>
        <s v="CUST_01176"/>
        <s v="CUST_03570"/>
        <s v="CUST_11094"/>
        <s v="CUST_04342"/>
        <s v="CUST_04990"/>
        <s v="CUST_06267"/>
        <s v="CUST_08546"/>
        <s v="CUST_03358"/>
        <s v="CUST_01018"/>
        <s v="CUST_09827"/>
        <s v="CUST_04055"/>
        <s v="CUST_03356"/>
        <s v="CUST_00008"/>
        <s v="CUST_03475"/>
        <s v="CUST_07355"/>
        <s v="CUST_05369"/>
        <s v="CUST_01255"/>
        <s v="CUST_00814"/>
        <s v="CUST_01512"/>
        <s v="CUST_09708"/>
        <s v="CUST_09825"/>
        <s v="CUST_11490"/>
        <s v="CUST_11588"/>
        <s v="CUST_07820"/>
        <s v="CUST_08389"/>
        <s v="CUST_04349"/>
        <s v="CUST_08101"/>
        <s v="CUST_03478"/>
        <s v="CUST_08694"/>
        <s v="CUST_07471"/>
        <s v="CUST_09583"/>
        <s v="CUST_01483"/>
        <s v="CUST_01460"/>
        <s v="CUST_05202"/>
        <s v="CUST_06795"/>
        <s v="CUST_04270"/>
        <s v="CUST_02044"/>
        <s v="CUST_08728"/>
        <s v="CUST_03359"/>
        <s v="CUST_04129"/>
        <s v="CUST_01952"/>
        <s v="CUST_10390"/>
        <s v="CUST_08810"/>
        <s v="CUST_03741"/>
        <s v="CUST_00415"/>
        <s v="CUST_04520"/>
        <s v="CUST_01777"/>
        <s v="CUST_02239"/>
        <s v="CUST_07116"/>
        <s v="CUST_02472"/>
        <s v="CUST_00544"/>
        <s v="CUST_06052"/>
        <s v="CUST_00784"/>
        <s v="CUST_02626"/>
        <s v="CUST_05742"/>
        <s v="CUST_03387"/>
        <s v="CUST_05947"/>
        <s v="CUST_11475"/>
        <s v="CUST_11556"/>
        <s v="CUST_07886"/>
        <s v="CUST_09977"/>
        <s v="CUST_05129"/>
        <s v="CUST_07457"/>
        <s v="CUST_03745"/>
        <s v="CUST_08685"/>
        <s v="CUST_08396"/>
        <s v="CUST_04091"/>
        <s v="CUST_02169"/>
        <s v="CUST_00107"/>
        <s v="CUST_03519"/>
        <s v="CUST_11975"/>
        <s v="CUST_09724"/>
        <s v="CUST_07052"/>
        <s v="CUST_03483"/>
        <s v="CUST_04377"/>
        <s v="CUST_04988"/>
        <s v="CUST_01749"/>
        <s v="CUST_09535"/>
        <s v="CUST_07757"/>
        <s v="CUST_03242"/>
        <s v="CUST_04317"/>
        <s v="CUST_04801"/>
        <s v="CUST_07445"/>
        <s v="CUST_07215"/>
        <s v="CUST_03244"/>
        <s v="CUST_10830"/>
        <s v="CUST_10468"/>
        <s v="CUST_05011"/>
        <s v="CUST_05760"/>
        <s v="CUST_07848"/>
        <s v="CUST_05902"/>
        <s v="CUST_10431"/>
        <s v="CUST_09998"/>
        <s v="CUST_09908"/>
        <s v="CUST_04089"/>
        <s v="CUST_01082"/>
        <s v="CUST_04579"/>
        <s v="CUST_03773"/>
        <s v="CUST_09722"/>
        <s v="CUST_00396"/>
        <s v="CUST_04419"/>
        <s v="CUST_10453"/>
        <s v="CUST_03821"/>
        <s v="CUST_05980"/>
        <s v="CUST_03887"/>
        <s v="CUST_09897"/>
        <s v="CUST_01111"/>
        <s v="CUST_09200"/>
        <s v="CUST_07323"/>
        <s v="CUST_03339"/>
        <s v="CUST_10433"/>
        <s v="CUST_11176"/>
        <s v="CUST_05562"/>
        <s v="CUST_10066"/>
        <s v="CUST_07079"/>
        <s v="CUST_04382"/>
        <s v="CUST_08948"/>
        <s v="CUST_08630"/>
        <s v="CUST_01549"/>
        <s v="CUST_05886"/>
        <s v="CUST_11113"/>
        <s v="CUST_00246"/>
        <s v="CUST_07005"/>
        <s v="CUST_11036"/>
        <s v="CUST_09255"/>
        <s v="CUST_10318"/>
        <s v="CUST_01825"/>
        <s v="CUST_07736"/>
        <s v="CUST_10977"/>
        <s v="CUST_10243"/>
        <s v="CUST_07007"/>
        <s v="CUST_07041"/>
        <s v="CUST_06997"/>
        <s v="CUST_01944"/>
        <s v="CUST_08202"/>
        <s v="CUST_04348"/>
        <s v="CUST_07188"/>
        <s v="CUST_07207"/>
        <s v="CUST_05963"/>
        <s v="CUST_08670"/>
        <s v="CUST_02839"/>
        <s v="CUST_06936"/>
        <s v="CUST_04533"/>
        <s v="CUST_05724"/>
        <s v="CUST_05472"/>
        <s v="CUST_10392"/>
        <s v="CUST_05325"/>
        <s v="CUST_07267"/>
        <s v="CUST_11551"/>
        <s v="CUST_07305"/>
        <s v="CUST_01427"/>
        <s v="CUST_09177"/>
        <s v="CUST_07245"/>
        <s v="CUST_04462"/>
        <s v="CUST_01220"/>
        <s v="CUST_02519"/>
        <s v="CUST_09783"/>
        <s v="CUST_01341"/>
        <s v="CUST_07400"/>
        <s v="CUST_07665"/>
        <s v="CUST_11657"/>
        <s v="CUST_02800"/>
        <s v="CUST_11925"/>
        <s v="CUST_11994"/>
        <s v="CUST_07545"/>
        <s v="CUST_02797"/>
        <s v="CUST_09042"/>
        <s v="CUST_03948"/>
        <s v="CUST_10248"/>
        <s v="CUST_01228"/>
        <s v="CUST_03958"/>
        <s v="CUST_07447"/>
        <s v="CUST_03204"/>
        <s v="CUST_10584"/>
        <s v="CUST_01911"/>
        <s v="CUST_05757"/>
        <s v="CUST_09047"/>
        <s v="CUST_09859"/>
        <s v="CUST_06059"/>
        <s v="CUST_11304"/>
        <s v="CUST_03091"/>
        <s v="CUST_05082"/>
        <s v="CUST_06488"/>
        <s v="CUST_08159"/>
        <s v="CUST_08774"/>
        <s v="CUST_07984"/>
        <s v="CUST_09284"/>
        <s v="CUST_03046"/>
        <s v="CUST_05062"/>
        <s v="CUST_09623"/>
        <s v="CUST_01127"/>
        <s v="CUST_00250"/>
        <s v="CUST_08076"/>
        <s v="CUST_06199"/>
        <s v="CUST_06827"/>
        <s v="CUST_03025"/>
        <s v="CUST_06869"/>
        <s v="CUST_01681"/>
        <s v="CUST_10123"/>
        <s v="CUST_01035"/>
        <s v="CUST_03673"/>
        <s v="CUST_07392"/>
        <s v="CUST_05824"/>
        <s v="CUST_02557"/>
        <s v="CUST_04814"/>
        <s v="CUST_08721"/>
        <s v="CUST_09515"/>
        <s v="CUST_09721"/>
        <s v="CUST_09007"/>
        <s v="CUST_10924"/>
        <s v="CUST_10633"/>
        <s v="CUST_04584"/>
        <s v="CUST_10109"/>
        <s v="CUST_10467"/>
        <s v="CUST_06045"/>
        <s v="CUST_10340"/>
        <s v="CUST_00460"/>
        <s v="CUST_02122"/>
        <s v="CUST_01072"/>
        <s v="CUST_09436"/>
        <s v="CUST_11879"/>
        <s v="CUST_02438"/>
        <s v="CUST_05109"/>
        <s v="CUST_01942"/>
        <s v="CUST_08655"/>
        <s v="CUST_08758"/>
        <s v="CUST_00453"/>
        <s v="CUST_10962"/>
        <s v="CUST_00504"/>
        <s v="CUST_04723"/>
        <s v="CUST_10334"/>
        <s v="CUST_09676"/>
        <s v="CUST_03880"/>
        <s v="CUST_07690"/>
        <s v="CUST_08289"/>
        <s v="CUST_01409"/>
        <s v="CUST_04876"/>
        <s v="CUST_05765"/>
        <s v="CUST_05594"/>
        <s v="CUST_03425"/>
        <s v="CUST_08392"/>
        <s v="CUST_00838"/>
        <s v="CUST_05215"/>
        <s v="CUST_07051"/>
        <s v="CUST_03509"/>
        <s v="CUST_10064"/>
        <s v="CUST_05696"/>
        <s v="CUST_07897"/>
        <s v="CUST_03838"/>
        <s v="CUST_09135"/>
        <s v="CUST_08193"/>
        <s v="CUST_04793"/>
        <s v="CUST_10207"/>
        <s v="CUST_09813"/>
        <s v="CUST_08122"/>
        <s v="CUST_10183"/>
        <s v="CUST_11463"/>
        <s v="CUST_01717"/>
        <s v="CUST_01305"/>
        <s v="CUST_00194"/>
        <s v="CUST_01137"/>
        <s v="CUST_00716"/>
        <s v="CUST_02741"/>
        <s v="CUST_05429"/>
        <s v="CUST_03785"/>
        <s v="CUST_05877"/>
        <s v="CUST_07115"/>
        <s v="CUST_10511"/>
        <s v="CUST_10313"/>
        <s v="CUST_01706"/>
        <s v="CUST_08909"/>
        <s v="CUST_04235"/>
        <s v="CUST_00454"/>
        <s v="CUST_04472"/>
        <s v="CUST_11233"/>
        <s v="CUST_10936"/>
        <s v="CUST_01609"/>
        <s v="CUST_02998"/>
        <s v="CUST_11270"/>
        <s v="CUST_09567"/>
        <s v="CUST_11158"/>
        <s v="CUST_08000"/>
        <s v="CUST_05776"/>
        <s v="CUST_11501"/>
        <s v="CUST_04123"/>
        <s v="CUST_11156"/>
        <s v="CUST_07679"/>
        <s v="CUST_08555"/>
        <s v="CUST_10820"/>
        <s v="CUST_02286"/>
        <s v="CUST_09886"/>
        <s v="CUST_09016"/>
        <s v="CUST_09881"/>
        <s v="CUST_02868"/>
        <s v="CUST_01639"/>
        <s v="CUST_03347"/>
        <s v="CUST_08020"/>
        <s v="CUST_11996"/>
        <s v="CUST_06063"/>
        <s v="CUST_00215"/>
        <s v="CUST_05175"/>
        <s v="CUST_04592"/>
        <s v="CUST_06035"/>
        <s v="CUST_06996"/>
        <s v="CUST_01908"/>
        <s v="CUST_07351"/>
        <s v="CUST_08545"/>
        <s v="CUST_02644"/>
        <s v="CUST_00566"/>
        <s v="CUST_06628"/>
        <s v="CUST_10487"/>
        <s v="CUST_10880"/>
        <s v="CUST_04885"/>
        <s v="CUST_02667"/>
        <s v="CUST_11376"/>
        <s v="CUST_10059"/>
        <s v="CUST_09246"/>
        <s v="CUST_00372"/>
        <s v="CUST_07436"/>
        <s v="CUST_11682"/>
        <s v="CUST_04423"/>
        <s v="CUST_00954"/>
        <s v="CUST_00857"/>
        <s v="CUST_11418"/>
        <s v="CUST_01686"/>
        <s v="CUST_09650"/>
        <s v="CUST_05303"/>
        <s v="CUST_03528"/>
        <s v="CUST_08386"/>
        <s v="CUST_09077"/>
        <s v="CUST_02469"/>
        <s v="CUST_11933"/>
        <s v="CUST_10413"/>
        <s v="CUST_04429"/>
        <s v="CUST_07361"/>
        <s v="CUST_06451"/>
        <s v="CUST_01365"/>
        <s v="CUST_06822"/>
        <s v="CUST_10638"/>
        <s v="CUST_02103"/>
        <s v="CUST_04636"/>
        <s v="CUST_02729"/>
        <s v="CUST_09899"/>
        <s v="CUST_09820"/>
        <s v="CUST_02281"/>
        <s v="CUST_10016"/>
        <s v="CUST_05632"/>
        <s v="CUST_05701"/>
        <s v="CUST_01331"/>
        <s v="CUST_11496"/>
        <s v="CUST_08153"/>
        <s v="CUST_07205"/>
        <s v="CUST_08008"/>
        <s v="CUST_06449"/>
        <s v="CUST_00613"/>
        <s v="CUST_07667"/>
        <s v="CUST_00849"/>
        <s v="CUST_05834"/>
        <s v="CUST_09906"/>
        <s v="CUST_03032"/>
        <s v="CUST_03737"/>
        <s v="CUST_07389"/>
        <s v="CUST_05359"/>
        <s v="CUST_00013"/>
        <s v="CUST_10531"/>
        <s v="CUST_10029"/>
        <s v="CUST_11931"/>
        <s v="CUST_01780"/>
        <s v="CUST_08543"/>
        <s v="CUST_04802"/>
        <s v="CUST_09000"/>
        <s v="CUST_08852"/>
        <s v="CUST_08410"/>
        <s v="CUST_00352"/>
        <s v="CUST_00441"/>
        <s v="CUST_07756"/>
        <s v="CUST_00511"/>
        <s v="CUST_00446"/>
        <s v="CUST_03508"/>
        <s v="CUST_10094"/>
        <s v="CUST_11789"/>
        <s v="CUST_11509"/>
        <s v="CUST_00130"/>
        <s v="CUST_07747"/>
        <s v="CUST_04009"/>
        <s v="CUST_00492"/>
        <s v="CUST_05094"/>
        <s v="CUST_05785"/>
        <s v="CUST_03017"/>
        <s v="CUST_05524"/>
        <s v="CUST_02455"/>
        <s v="CUST_07722"/>
        <s v="CUST_08016"/>
        <s v="CUST_05900"/>
        <s v="CUST_05831"/>
        <s v="CUST_08564"/>
        <s v="CUST_06413"/>
        <s v="CUST_05976"/>
        <s v="CUST_10245"/>
        <s v="CUST_02734"/>
        <s v="CUST_04623"/>
        <s v="CUST_06221"/>
        <s v="CUST_00756"/>
        <s v="CUST_08339"/>
        <s v="CUST_10871"/>
        <s v="CUST_08622"/>
        <s v="CUST_11951"/>
        <s v="CUST_01906"/>
        <s v="CUST_05574"/>
        <s v="CUST_09485"/>
        <s v="CUST_08993"/>
        <s v="CUST_11229"/>
        <s v="CUST_04943"/>
        <s v="CUST_09526"/>
        <s v="CUST_08631"/>
        <s v="CUST_04559"/>
        <s v="CUST_01251"/>
        <s v="CUST_02159"/>
        <s v="CUST_06475"/>
        <s v="CUST_07095"/>
        <s v="CUST_08038"/>
        <s v="CUST_11439"/>
        <s v="CUST_05577"/>
        <s v="CUST_04606"/>
        <s v="CUST_00781"/>
        <s v="CUST_07689"/>
        <s v="CUST_07162"/>
        <s v="CUST_07843"/>
        <s v="CUST_04505"/>
        <s v="CUST_09011"/>
        <s v="CUST_01498"/>
        <s v="CUST_09264"/>
        <s v="CUST_08915"/>
        <s v="CUST_06354"/>
        <s v="CUST_03345"/>
        <s v="CUST_10715"/>
        <s v="CUST_08567"/>
        <s v="CUST_06586"/>
        <s v="CUST_03568"/>
        <s v="CUST_06543"/>
        <s v="CUST_09440"/>
        <s v="CUST_02623"/>
        <s v="CUST_05195"/>
        <s v="CUST_09395"/>
        <s v="CUST_00805"/>
        <s v="CUST_07949"/>
        <s v="CUST_05720"/>
        <s v="CUST_08352"/>
        <s v="CUST_05796"/>
        <s v="CUST_04046"/>
        <s v="CUST_11647"/>
        <s v="CUST_03327"/>
        <s v="CUST_03113"/>
        <s v="CUST_01697"/>
        <s v="CUST_01159"/>
        <s v="CUST_09866"/>
        <s v="CUST_07887"/>
        <s v="CUST_05628"/>
        <s v="CUST_08485"/>
        <s v="CUST_11314"/>
        <s v="CUST_08326"/>
        <s v="CUST_00198"/>
        <s v="CUST_03814"/>
        <s v="CUST_07982"/>
        <s v="CUST_10033"/>
        <s v="CUST_05439"/>
        <s v="CUST_04184"/>
        <s v="CUST_01097"/>
        <s v="CUST_02593"/>
        <s v="CUST_07978"/>
        <s v="CUST_06398"/>
        <s v="CUST_07824"/>
        <s v="CUST_06165"/>
        <s v="CUST_02047"/>
        <s v="CUST_11671"/>
        <s v="CUST_02183"/>
        <s v="CUST_04388"/>
        <s v="CUST_06940"/>
        <s v="CUST_02899"/>
        <s v="CUST_04236"/>
        <s v="CUST_02204"/>
        <s v="CUST_03513"/>
        <s v="CUST_06394"/>
        <s v="CUST_02073"/>
        <s v="CUST_05805"/>
        <s v="CUST_00712"/>
        <s v="CUST_09245"/>
        <s v="CUST_04263"/>
        <s v="CUST_09917"/>
        <s v="CUST_04819"/>
        <s v="CUST_03130"/>
        <s v="CUST_04741"/>
        <s v="CUST_05485"/>
        <s v="CUST_00244"/>
        <s v="CUST_08796"/>
        <s v="CUST_10635"/>
        <s v="CUST_01501"/>
        <s v="CUST_08120"/>
        <s v="CUST_09299"/>
        <s v="CUST_04959"/>
        <s v="CUST_01450"/>
        <s v="CUST_10947"/>
        <s v="CUST_01079"/>
        <s v="CUST_00882"/>
        <s v="CUST_05687"/>
        <s v="CUST_06439"/>
        <s v="CUST_00912"/>
        <s v="CUST_07807"/>
        <s v="CUST_01330"/>
        <s v="CUST_02653"/>
        <s v="CUST_05653"/>
        <s v="CUST_07479"/>
        <s v="CUST_03431"/>
        <s v="CUST_03115"/>
        <s v="CUST_10332"/>
        <s v="CUST_01153"/>
        <s v="CUST_11998"/>
        <s v="CUST_00138"/>
        <s v="CUST_08844"/>
        <s v="CUST_06321"/>
        <s v="CUST_06150"/>
        <s v="CUST_05196"/>
        <s v="CUST_08417"/>
        <s v="CUST_07660"/>
        <s v="CUST_02562"/>
        <s v="CUST_04853"/>
        <s v="CUST_00243"/>
        <s v="CUST_08353"/>
        <s v="CUST_05520"/>
        <s v="CUST_02498"/>
        <s v="CUST_03549"/>
        <s v="CUST_06540"/>
        <s v="CUST_09919"/>
        <s v="CUST_11921"/>
        <s v="CUST_02920"/>
        <s v="CUST_02780"/>
        <s v="CUST_09314"/>
        <s v="CUST_08598"/>
        <s v="CUST_06663"/>
        <s v="CUST_01403"/>
        <s v="CUST_00080"/>
        <s v="CUST_02652"/>
        <s v="CUST_06623"/>
        <s v="CUST_03014"/>
        <s v="CUST_07744"/>
        <s v="CUST_03786"/>
        <s v="CUST_11920"/>
        <s v="CUST_10466"/>
        <s v="CUST_06710"/>
        <s v="CUST_03061"/>
        <s v="CUST_06210"/>
        <s v="CUST_08437"/>
        <s v="CUST_07838"/>
        <s v="CUST_00483"/>
        <s v="CUST_02215"/>
        <s v="CUST_06815"/>
        <s v="CUST_11698"/>
        <s v="CUST_01650"/>
        <s v="CUST_11593"/>
        <s v="CUST_07358"/>
        <s v="CUST_10926"/>
        <s v="CUST_09851"/>
        <s v="CUST_09437"/>
        <s v="CUST_10165"/>
        <s v="CUST_05302"/>
        <s v="CUST_00510"/>
        <s v="CUST_00351"/>
        <s v="CUST_05941"/>
        <s v="CUST_09268"/>
        <s v="CUST_07491"/>
        <s v="CUST_11979"/>
        <s v="CUST_06597"/>
        <s v="CUST_04899"/>
        <s v="CUST_03018"/>
        <s v="CUST_08450"/>
        <s v="CUST_06127"/>
        <s v="CUST_05059"/>
        <s v="CUST_06079"/>
        <s v="CUST_02362"/>
        <s v="CUST_02011"/>
        <s v="CUST_10420"/>
        <s v="CUST_10350"/>
        <s v="CUST_02479"/>
        <s v="CUST_09729"/>
        <s v="CUST_09346"/>
        <s v="CUST_01660"/>
        <s v="CUST_03727"/>
        <s v="CUST_00617"/>
        <s v="CUST_02997"/>
        <s v="CUST_10823"/>
        <s v="CUST_04222"/>
        <s v="CUST_04072"/>
        <s v="CUST_08285"/>
        <s v="CUST_03572"/>
        <s v="CUST_11949"/>
        <s v="CUST_09198"/>
        <s v="CUST_02135"/>
        <s v="CUST_02913"/>
        <s v="CUST_05416"/>
        <s v="CUST_09129"/>
        <s v="CUST_05639"/>
        <s v="CUST_10319"/>
        <s v="CUST_10293"/>
        <s v="CUST_09452"/>
        <s v="CUST_05982"/>
        <s v="CUST_11750"/>
        <s v="CUST_09538"/>
        <s v="CUST_00970"/>
        <s v="CUST_01897"/>
        <s v="CUST_08133"/>
        <s v="CUST_05425"/>
        <s v="CUST_04560"/>
        <s v="CUST_01881"/>
        <s v="CUST_02216"/>
        <s v="CUST_10205"/>
        <s v="CUST_09758"/>
        <s v="CUST_04577"/>
        <s v="CUST_02035"/>
        <s v="CUST_03593"/>
        <s v="CUST_08219"/>
        <s v="CUST_01069"/>
        <s v="CUST_03819"/>
        <s v="CUST_08682"/>
        <s v="CUST_05821"/>
        <s v="CUST_08605"/>
        <s v="CUST_07666"/>
        <s v="CUST_00290"/>
        <s v="CUST_02464"/>
        <s v="CUST_11780"/>
        <s v="CUST_11003"/>
        <s v="CUST_09857"/>
        <s v="CUST_10041"/>
        <s v="CUST_01327"/>
        <s v="CUST_07827"/>
        <s v="CUST_09669"/>
        <s v="CUST_07499"/>
        <s v="CUST_07725"/>
        <s v="CUST_08906"/>
        <s v="CUST_02336"/>
        <s v="CUST_07249"/>
        <s v="CUST_01470"/>
        <s v="CUST_09385"/>
        <s v="CUST_11748"/>
        <s v="CUST_05171"/>
        <s v="CUST_08729"/>
        <s v="CUST_08971"/>
        <s v="CUST_00420"/>
        <s v="CUST_07429"/>
        <s v="CUST_04966"/>
        <s v="CUST_00803"/>
        <s v="CUST_09109"/>
        <s v="CUST_04267"/>
        <s v="CUST_11440"/>
        <s v="CUST_10948"/>
        <s v="CUST_03687"/>
        <s v="CUST_03680"/>
        <s v="CUST_01321"/>
        <s v="CUST_02572"/>
        <s v="CUST_10588"/>
        <s v="CUST_09428"/>
        <s v="CUST_02019"/>
        <s v="CUST_08538"/>
        <s v="CUST_07601"/>
        <s v="CUST_09350"/>
        <s v="CUST_06173"/>
        <s v="CUST_11792"/>
        <s v="CUST_10622"/>
        <s v="CUST_02099"/>
        <s v="CUST_00005"/>
        <s v="CUST_04825"/>
        <s v="CUST_10938"/>
        <s v="CUST_01544"/>
        <s v="CUST_00253"/>
        <s v="CUST_04693"/>
        <s v="CUST_09686"/>
        <s v="CUST_06454"/>
        <s v="CUST_01761"/>
        <s v="CUST_08453"/>
        <s v="CUST_10681"/>
        <s v="CUST_04607"/>
        <s v="CUST_01161"/>
        <s v="CUST_04545"/>
        <s v="CUST_05476"/>
        <s v="CUST_05737"/>
        <s v="CUST_00545"/>
        <s v="CUST_06736"/>
        <s v="CUST_06909"/>
        <s v="CUST_06702"/>
        <s v="CUST_03183"/>
        <s v="CUST_00079"/>
        <s v="CUST_08391"/>
        <s v="CUST_11282"/>
        <s v="CUST_00817"/>
        <s v="CUST_01089"/>
        <s v="CUST_01233"/>
        <s v="CUST_07676"/>
        <s v="CUST_03393"/>
        <s v="CUST_03079"/>
        <s v="CUST_08769"/>
        <s v="CUST_05236"/>
        <s v="CUST_08986"/>
        <s v="CUST_06755"/>
        <s v="CUST_02540"/>
        <s v="CUST_01647"/>
        <s v="CUST_04253"/>
        <s v="CUST_09529"/>
        <s v="CUST_08138"/>
        <s v="CUST_03561"/>
        <s v="CUST_06593"/>
        <s v="CUST_11346"/>
        <s v="CUST_00143"/>
        <s v="CUST_05424"/>
        <s v="CUST_01743"/>
        <s v="CUST_10268"/>
        <s v="CUST_10193"/>
        <s v="CUST_02993"/>
        <s v="CUST_09705"/>
        <s v="CUST_02537"/>
        <s v="CUST_09641"/>
        <s v="CUST_03638"/>
        <s v="CUST_11861"/>
        <s v="CUST_09492"/>
        <s v="CUST_10386"/>
        <s v="CUST_09938"/>
        <s v="CUST_03823"/>
        <s v="CUST_00109"/>
        <s v="CUST_04745"/>
        <s v="CUST_04325"/>
        <s v="CUST_09704"/>
        <s v="CUST_01324"/>
        <s v="CUST_06744"/>
        <s v="CUST_05047"/>
        <s v="CUST_01503"/>
        <s v="CUST_08395"/>
        <s v="CUST_04341"/>
        <s v="CUST_11565"/>
        <s v="CUST_03983"/>
        <s v="CUST_10983"/>
        <s v="CUST_06946"/>
        <s v="CUST_08328"/>
        <s v="CUST_01720"/>
        <s v="CUST_09860"/>
        <s v="CUST_03273"/>
        <s v="CUST_08953"/>
        <s v="CUST_08952"/>
        <s v="CUST_11291"/>
        <s v="CUST_04850"/>
        <s v="CUST_05811"/>
        <s v="CUST_10170"/>
        <s v="CUST_04411"/>
        <s v="CUST_01787"/>
        <s v="CUST_06312"/>
        <s v="CUST_11234"/>
        <s v="CUST_03837"/>
        <s v="CUST_06835"/>
        <s v="CUST_07585"/>
        <s v="CUST_11711"/>
        <s v="CUST_07160"/>
        <s v="CUST_02132"/>
        <s v="CUST_08077"/>
        <s v="CUST_06890"/>
        <s v="CUST_04175"/>
        <s v="CUST_08162"/>
        <s v="CUST_11099"/>
        <s v="CUST_04581"/>
        <s v="CUST_07023"/>
        <s v="CUST_02093"/>
        <s v="CUST_09580"/>
        <s v="CUST_02441"/>
        <s v="CUST_10624"/>
        <s v="CUST_06298"/>
        <s v="CUST_03979"/>
        <s v="CUST_02673"/>
        <s v="CUST_11332"/>
        <s v="CUST_03923"/>
        <s v="CUST_04231"/>
        <s v="CUST_05949"/>
        <s v="CUST_05997"/>
        <s v="CUST_00853"/>
        <s v="CUST_00583"/>
        <s v="CUST_10402"/>
        <s v="CUST_02982"/>
        <s v="CUST_05003"/>
        <s v="CUST_07829"/>
        <s v="CUST_00366"/>
        <s v="CUST_07964"/>
        <s v="CUST_11424"/>
        <s v="CUST_07946"/>
        <s v="CUST_02309"/>
        <s v="CUST_11059"/>
        <s v="CUST_03649"/>
        <s v="CUST_09767"/>
        <s v="CUST_10749"/>
        <s v="CUST_06937"/>
        <s v="CUST_08895"/>
        <s v="CUST_02960"/>
        <s v="CUST_03460"/>
        <s v="CUST_02403"/>
        <s v="CUST_01664"/>
        <s v="CUST_10255"/>
        <s v="CUST_07149"/>
        <s v="CUST_02948"/>
        <s v="CUST_06362"/>
        <s v="CUST_01360"/>
        <s v="CUST_11585"/>
        <s v="CUST_05036"/>
        <s v="CUST_06575"/>
        <s v="CUST_10210"/>
        <s v="CUST_10280"/>
        <s v="CUST_07199"/>
        <s v="CUST_05620"/>
        <s v="CUST_11818"/>
        <s v="CUST_04215"/>
        <s v="CUST_06713"/>
        <s v="CUST_08110"/>
        <s v="CUST_11534"/>
        <s v="CUST_03406"/>
        <s v="CUST_02588"/>
        <s v="CUST_00831"/>
        <s v="CUST_10565"/>
        <s v="CUST_11916"/>
        <s v="CUST_05711"/>
        <s v="CUST_08241"/>
        <s v="CUST_08484"/>
        <s v="CUST_09216"/>
        <s v="CUST_10002"/>
        <s v="CUST_08798"/>
        <s v="CUST_08806"/>
        <s v="CUST_01775"/>
        <s v="CUST_01792"/>
        <s v="CUST_05580"/>
        <s v="CUST_05066"/>
        <s v="CUST_08259"/>
        <s v="CUST_05342"/>
        <s v="CUST_09387"/>
        <s v="CUST_10074"/>
        <s v="CUST_11733"/>
        <s v="CUST_08770"/>
        <s v="CUST_01566"/>
        <s v="CUST_09336"/>
        <s v="CUST_09068"/>
        <s v="CUST_03596"/>
        <s v="CUST_00524"/>
        <s v="CUST_00602"/>
        <s v="CUST_10795"/>
        <s v="CUST_08683"/>
        <s v="CUST_00248"/>
        <s v="CUST_11103"/>
        <s v="CUST_07503"/>
        <s v="CUST_08950"/>
        <s v="CUST_05828"/>
        <s v="CUST_10260"/>
        <s v="CUST_03486"/>
        <s v="CUST_06649"/>
        <s v="CUST_08311"/>
        <s v="CUST_10596"/>
        <s v="CUST_09913"/>
        <s v="CUST_06214"/>
        <s v="CUST_01297"/>
        <s v="CUST_08346"/>
        <s v="CUST_11619"/>
        <s v="CUST_00360"/>
        <s v="CUST_03473"/>
        <s v="CUST_11074"/>
        <s v="CUST_00413"/>
        <s v="CUST_05774"/>
        <s v="CUST_05721"/>
        <s v="CUST_09506"/>
        <s v="CUST_08747"/>
        <s v="CUST_01973"/>
        <s v="CUST_09644"/>
        <s v="CUST_04495"/>
        <s v="CUST_08801"/>
        <s v="CUST_01628"/>
        <s v="CUST_07019"/>
        <s v="CUST_01636"/>
        <s v="CUST_04042"/>
        <s v="CUST_03267"/>
        <s v="CUST_04381"/>
        <s v="CUST_05812"/>
        <s v="CUST_04673"/>
        <s v="CUST_06562"/>
        <s v="CUST_01178"/>
        <s v="CUST_07647"/>
        <s v="CUST_08466"/>
        <s v="CUST_09666"/>
        <s v="CUST_06587"/>
        <s v="CUST_07424"/>
        <s v="CUST_06352"/>
        <s v="CUST_02316"/>
        <s v="CUST_05846"/>
        <s v="CUST_03905"/>
        <s v="CUST_09779"/>
        <s v="CUST_11820"/>
        <s v="CUST_02090"/>
        <s v="CUST_11709"/>
        <s v="CUST_10858"/>
        <s v="CUST_10943"/>
        <s v="CUST_05292"/>
        <s v="CUST_09947"/>
        <s v="CUST_01865"/>
        <s v="CUST_06962"/>
        <s v="CUST_01202"/>
        <s v="CUST_09755"/>
        <s v="CUST_09288"/>
        <s v="CUST_10008"/>
        <s v="CUST_02387"/>
        <s v="CUST_06980"/>
        <s v="CUST_02613"/>
        <s v="CUST_07501"/>
        <s v="CUST_01890"/>
        <s v="CUST_07738"/>
        <s v="CUST_10303"/>
        <s v="CUST_02977"/>
        <s v="CUST_04010"/>
        <s v="CUST_03804"/>
        <s v="CUST_05596"/>
        <s v="CUST_08179"/>
        <s v="CUST_00806"/>
        <s v="CUST_00051"/>
        <s v="CUST_07729"/>
        <s v="CUST_08964"/>
        <s v="CUST_04144"/>
        <s v="CUST_04502"/>
        <s v="CUST_04015"/>
        <s v="CUST_02140"/>
        <s v="CUST_06333"/>
        <s v="CUST_03995"/>
        <s v="CUST_09427"/>
        <s v="CUST_03481"/>
        <s v="CUST_04968"/>
        <s v="CUST_10442"/>
        <s v="CUST_02192"/>
        <s v="CUST_00926"/>
        <s v="CUST_06985"/>
        <s v="CUST_10903"/>
        <s v="CUST_10446"/>
        <s v="CUST_03978"/>
        <s v="CUST_01685"/>
        <s v="CUST_03434"/>
        <s v="CUST_08994"/>
        <s v="CUST_11817"/>
        <s v="CUST_01765"/>
        <s v="CUST_05106"/>
        <s v="CUST_10180"/>
        <s v="CUST_01179"/>
        <s v="CUST_09052"/>
        <s v="CUST_07901"/>
        <s v="CUST_11391"/>
        <s v="CUST_11259"/>
        <s v="CUST_07785"/>
        <s v="CUST_11485"/>
        <s v="CUST_09367"/>
        <s v="CUST_05972"/>
        <s v="CUST_01025"/>
        <s v="CUST_00430"/>
        <s v="CUST_04207"/>
        <s v="CUST_03796"/>
        <s v="CUST_05473"/>
        <s v="CUST_02526"/>
        <s v="CUST_09628"/>
        <s v="CUST_01373"/>
        <s v="CUST_05382"/>
        <s v="CUST_08501"/>
        <s v="CUST_10030"/>
        <s v="CUST_03695"/>
        <s v="CUST_00056"/>
        <s v="CUST_10609"/>
        <s v="CUST_10891"/>
        <s v="CUST_08486"/>
        <s v="CUST_11154"/>
        <s v="CUST_06913"/>
        <s v="CUST_03381"/>
        <s v="CUST_04463"/>
        <s v="CUST_04181"/>
        <s v="CUST_01200"/>
        <s v="CUST_03454"/>
        <s v="CUST_05820"/>
        <s v="CUST_10697"/>
        <s v="CUST_00034"/>
        <s v="CUST_02157"/>
        <s v="CUST_04878"/>
        <s v="CUST_05042"/>
        <s v="CUST_07531"/>
        <s v="CUST_05281"/>
        <s v="CUST_04911"/>
        <s v="CUST_08522"/>
        <s v="CUST_10236"/>
        <s v="CUST_10128"/>
        <s v="CUST_08068"/>
        <s v="CUST_03020"/>
        <s v="CUST_06427"/>
        <s v="CUST_09324"/>
        <s v="CUST_03269"/>
        <s v="CUST_02765"/>
        <s v="CUST_09055"/>
        <s v="CUST_10458"/>
        <s v="CUST_05335"/>
        <s v="CUST_11061"/>
        <s v="CUST_09797"/>
        <s v="CUST_04896"/>
        <s v="CUST_04362"/>
        <s v="CUST_07331"/>
        <s v="CUST_06308"/>
        <s v="CUST_01144"/>
        <s v="CUST_10621"/>
        <s v="CUST_11907"/>
        <s v="CUST_06537"/>
        <s v="CUST_08456"/>
        <s v="CUST_05578"/>
        <s v="CUST_01745"/>
        <s v="CUST_04981"/>
        <s v="CUST_10115"/>
        <s v="CUST_11072"/>
        <s v="CUST_00337"/>
        <s v="CUST_04065"/>
        <s v="CUST_09118"/>
        <s v="CUST_00439"/>
        <s v="CUST_07032"/>
        <s v="CUST_06180"/>
        <s v="CUST_09072"/>
        <s v="CUST_05658"/>
        <s v="CUST_01730"/>
        <s v="CUST_11702"/>
        <s v="CUST_07378"/>
        <s v="CUST_04977"/>
        <s v="CUST_06387"/>
        <s v="CUST_00162"/>
        <s v="CUST_06836"/>
        <s v="CUST_08658"/>
        <s v="CUST_00397"/>
        <s v="CUST_02674"/>
        <s v="CUST_11555"/>
        <s v="CUST_03188"/>
        <s v="CUST_03634"/>
        <s v="CUST_04315"/>
        <s v="CUST_07410"/>
        <s v="CUST_00464"/>
        <s v="CUST_01774"/>
        <s v="CUST_07719"/>
        <s v="CUST_01088"/>
        <s v="CUST_10632"/>
        <s v="CUST_03054"/>
        <s v="CUST_09546"/>
        <s v="CUST_02826"/>
        <s v="CUST_09230"/>
        <s v="CUST_03360"/>
        <s v="CUST_03240"/>
        <s v="CUST_09369"/>
        <s v="CUST_07994"/>
        <s v="CUST_02959"/>
        <s v="CUST_08368"/>
        <s v="CUST_09203"/>
        <s v="CUST_08104"/>
        <s v="CUST_00996"/>
        <s v="CUST_04841"/>
        <s v="CUST_07839"/>
        <s v="CUST_02651"/>
        <s v="CUST_01525"/>
        <s v="CUST_10423"/>
        <s v="CUST_04037"/>
        <s v="CUST_11112"/>
        <s v="CUST_00044"/>
        <s v="CUST_05108"/>
        <s v="CUST_05387"/>
        <s v="CUST_04284"/>
        <s v="CUST_06863"/>
        <s v="CUST_00950"/>
        <s v="CUST_03055"/>
        <s v="CUST_03782"/>
        <s v="CUST_09064"/>
        <s v="CUST_10826"/>
        <s v="CUST_02789"/>
        <s v="CUST_02784"/>
        <s v="CUST_10098"/>
        <s v="CUST_09726"/>
        <s v="CUST_04985"/>
        <s v="CUST_08163"/>
        <s v="CUST_08875"/>
        <s v="CUST_10876"/>
        <s v="CUST_10595"/>
        <s v="CUST_02427"/>
        <s v="CUST_11494"/>
        <s v="CUST_06867"/>
        <s v="CUST_10281"/>
        <s v="CUST_10989"/>
        <s v="CUST_00893"/>
        <s v="CUST_04973"/>
        <s v="CUST_03986"/>
        <s v="CUST_10640"/>
        <s v="CUST_10327"/>
        <s v="CUST_06500"/>
        <s v="CUST_09297"/>
        <s v="CUST_07018"/>
        <s v="CUST_01500"/>
        <s v="CUST_05503"/>
        <s v="CUST_00797"/>
        <s v="CUST_02021"/>
        <s v="CUST_04076"/>
        <s v="CUST_05024"/>
        <s v="CUST_07208"/>
        <s v="CUST_08174"/>
        <s v="CUST_02278"/>
        <s v="CUST_00491"/>
        <s v="CUST_03343"/>
        <s v="CUST_06976"/>
        <s v="CUST_02787"/>
        <s v="CUST_08194"/>
        <s v="CUST_10767"/>
        <s v="CUST_05446"/>
        <s v="CUST_08432"/>
        <s v="CUST_07408"/>
        <s v="CUST_03283"/>
        <s v="CUST_10907"/>
        <s v="CUST_09508"/>
        <s v="CUST_07377"/>
        <s v="CUST_01725"/>
        <s v="CUST_06893"/>
        <s v="CUST_03779"/>
        <s v="CUST_08252"/>
        <s v="CUST_09687"/>
        <s v="CUST_10134"/>
        <s v="CUST_01350"/>
        <s v="CUST_10187"/>
        <s v="CUST_04424"/>
        <s v="CUST_04628"/>
        <s v="CUST_01968"/>
        <s v="CUST_02163"/>
        <s v="CUST_04195"/>
        <s v="CUST_02057"/>
        <s v="CUST_11421"/>
        <s v="CUST_10053"/>
        <s v="CUST_07999"/>
        <s v="CUST_06986"/>
        <s v="CUST_05680"/>
        <s v="CUST_05361"/>
        <s v="CUST_11146"/>
        <s v="CUST_11280"/>
        <s v="CUST_03114"/>
        <s v="CUST_04795"/>
        <s v="CUST_06129"/>
        <s v="CUST_08282"/>
        <s v="CUST_00332"/>
        <s v="CUST_06690"/>
        <s v="CUST_00892"/>
        <s v="CUST_09471"/>
        <s v="CUST_05957"/>
        <s v="CUST_03641"/>
        <s v="CUST_00275"/>
        <s v="CUST_01617"/>
        <s v="CUST_10849"/>
        <s v="CUST_07364"/>
        <s v="CUST_10742"/>
        <s v="CUST_07883"/>
        <s v="CUST_08916"/>
        <s v="CUST_08786"/>
        <s v="CUST_10717"/>
        <s v="CUST_03149"/>
        <s v="CUST_11991"/>
        <s v="CUST_04385"/>
        <s v="CUST_02415"/>
        <s v="CUST_00384"/>
        <s v="CUST_11260"/>
        <s v="CUST_08863"/>
        <s v="CUST_05398"/>
        <s v="CUST_03507"/>
        <s v="CUST_09161"/>
        <s v="CUST_05326"/>
        <s v="CUST_05537"/>
        <s v="CUST_07376"/>
        <s v="CUST_08447"/>
        <s v="CUST_04703"/>
        <s v="CUST_10254"/>
        <s v="CUST_07936"/>
        <s v="CUST_11152"/>
        <s v="CUST_01124"/>
        <s v="CUST_02824"/>
        <s v="CUST_06808"/>
        <s v="CUST_05092"/>
        <s v="CUST_00990"/>
        <s v="CUST_05797"/>
        <s v="CUST_04412"/>
        <s v="CUST_08618"/>
        <s v="CUST_08661"/>
        <s v="CUST_05602"/>
        <s v="CUST_09831"/>
        <s v="CUST_10105"/>
        <s v="CUST_05079"/>
        <s v="CUST_03767"/>
        <s v="CUST_00978"/>
        <s v="CUST_02928"/>
        <s v="CUST_02009"/>
        <s v="CUST_04746"/>
        <s v="CUST_10177"/>
        <s v="CUST_11492"/>
        <s v="CUST_07850"/>
        <s v="CUST_10882"/>
        <s v="CUST_01053"/>
        <s v="CUST_07493"/>
        <s v="CUST_07390"/>
        <s v="CUST_00775"/>
        <s v="CUST_08709"/>
        <s v="CUST_02894"/>
        <s v="CUST_03999"/>
        <s v="CUST_10344"/>
        <s v="CUST_05924"/>
        <s v="CUST_09455"/>
        <s v="CUST_06678"/>
        <s v="CUST_11667"/>
        <s v="CUST_02237"/>
        <s v="CUST_09965"/>
        <s v="CUST_04363"/>
        <s v="CUST_01517"/>
        <s v="CUST_03889"/>
        <s v="CUST_09128"/>
        <s v="CUST_01038"/>
        <s v="CUST_09023"/>
        <s v="CUST_01783"/>
        <s v="CUST_08474"/>
        <s v="CUST_03136"/>
        <s v="CUST_10450"/>
        <s v="CUST_08949"/>
        <s v="CUST_10320"/>
        <s v="CUST_06410"/>
        <s v="CUST_08653"/>
        <s v="CUST_02590"/>
        <s v="CUST_05456"/>
        <s v="CUST_03021"/>
        <s v="CUST_07598"/>
        <s v="CUST_11334"/>
        <s v="CUST_06846"/>
        <s v="CUST_08237"/>
        <s v="CUST_04494"/>
        <s v="CUST_00293"/>
        <s v="CUST_08748"/>
        <s v="CUST_00918"/>
        <s v="CUST_04784"/>
        <s v="CUST_01677"/>
        <s v="CUST_06113"/>
        <s v="CUST_02685"/>
        <s v="CUST_06583"/>
        <s v="CUST_06494"/>
        <s v="CUST_00031"/>
        <s v="CUST_04461"/>
        <s v="CUST_09890"/>
        <s v="CUST_01357"/>
        <s v="CUST_09815"/>
        <s v="CUST_09802"/>
        <s v="CUST_02252"/>
        <s v="CUST_03514"/>
        <s v="CUST_01738"/>
        <s v="CUST_09025"/>
        <s v="CUST_00259"/>
        <s v="CUST_01751"/>
        <s v="CUST_05919"/>
        <s v="CUST_11414"/>
        <s v="CUST_03942"/>
        <s v="CUST_08049"/>
        <s v="CUST_11898"/>
        <s v="CUST_08388"/>
        <s v="CUST_05167"/>
        <s v="CUST_06837"/>
        <s v="CUST_01978"/>
        <s v="CUST_06709"/>
        <s v="CUST_05936"/>
        <s v="CUST_02121"/>
        <s v="CUST_06072"/>
        <s v="CUST_11713"/>
        <s v="CUST_07783"/>
        <s v="CUST_07821"/>
        <s v="CUST_02681"/>
        <s v="CUST_05650"/>
        <s v="CUST_01287"/>
        <s v="CUST_08014"/>
        <s v="CUST_05722"/>
        <s v="CUST_11251"/>
        <s v="CUST_00802"/>
        <s v="CUST_05634"/>
        <s v="CUST_01421"/>
        <s v="CUST_03835"/>
        <s v="CUST_02577"/>
        <s v="CUST_09403"/>
        <s v="CUST_00653"/>
        <s v="CUST_00555"/>
        <s v="CUST_01302"/>
        <s v="CUST_04630"/>
        <s v="CUST_01531"/>
        <s v="CUST_02000"/>
        <s v="CUST_07221"/>
        <s v="CUST_11343"/>
        <s v="CUST_10504"/>
        <s v="CUST_08777"/>
        <s v="CUST_10710"/>
        <s v="CUST_09892"/>
        <s v="CUST_08356"/>
        <s v="CUST_09638"/>
        <s v="CUST_00312"/>
        <s v="CUST_10537"/>
        <s v="CUST_03468"/>
        <s v="CUST_08846"/>
        <s v="CUST_08306"/>
        <s v="CUST_03664"/>
        <s v="CUST_03319"/>
        <s v="CUST_11351"/>
        <s v="CUST_01429"/>
        <s v="CUST_11410"/>
        <s v="CUST_04639"/>
        <s v="CUST_03506"/>
        <s v="CUST_08087"/>
        <s v="CUST_09390"/>
        <s v="CUST_04737"/>
        <s v="CUST_07099"/>
        <s v="CUST_03539"/>
        <s v="CUST_03775"/>
        <s v="CUST_08822"/>
        <s v="CUST_02573"/>
        <s v="CUST_08180"/>
        <s v="CUST_01186"/>
        <s v="CUST_10540"/>
        <s v="CUST_07567"/>
        <s v="CUST_01943"/>
        <s v="CUST_00074"/>
        <s v="CUST_11503"/>
        <s v="CUST_10894"/>
        <s v="CUST_02323"/>
        <s v="CUST_00868"/>
        <s v="CUST_03607"/>
        <s v="CUST_09134"/>
        <s v="CUST_01104"/>
        <s v="CUST_00859"/>
        <s v="CUST_11928"/>
        <s v="CUST_11649"/>
        <s v="CUST_03620"/>
        <s v="CUST_07373"/>
        <s v="CUST_08187"/>
        <s v="CUST_03097"/>
        <s v="CUST_06026"/>
        <s v="CUST_08500"/>
        <s v="CUST_11330"/>
        <s v="CUST_06794"/>
        <s v="CUST_10352"/>
        <s v="CUST_01561"/>
        <s v="CUST_09192"/>
        <s v="CUST_07456"/>
        <s v="CUST_05679"/>
        <s v="CUST_01268"/>
        <s v="CUST_09793"/>
        <s v="CUST_05183"/>
        <s v="CUST_04425"/>
        <s v="CUST_02881"/>
        <s v="CUST_08318"/>
        <s v="CUST_00541"/>
        <s v="CUST_03031"/>
        <s v="CUST_11900"/>
        <s v="CUST_08765"/>
        <s v="CUST_04695"/>
        <s v="CUST_03733"/>
        <s v="CUST_04359"/>
        <s v="CUST_11560"/>
        <s v="CUST_05345"/>
        <s v="CUST_08256"/>
        <s v="CUST_11990"/>
        <s v="CUST_07916"/>
        <s v="CUST_08021"/>
        <s v="CUST_03119"/>
        <s v="CUST_01381"/>
        <s v="CUST_11576"/>
        <s v="CUST_07702"/>
        <s v="CUST_04454"/>
        <s v="CUST_11932"/>
        <s v="CUST_02463"/>
        <s v="CUST_09625"/>
        <s v="CUST_08273"/>
        <s v="CUST_03249"/>
        <s v="CUST_03422"/>
        <s v="CUST_09955"/>
        <s v="CUST_01597"/>
        <s v="CUST_11814"/>
        <s v="CUST_04969"/>
        <s v="CUST_02217"/>
        <s v="CUST_05230"/>
        <s v="CUST_04311"/>
        <s v="CUST_05716"/>
        <s v="CUST_02541"/>
        <s v="CUST_03526"/>
        <s v="CUST_10782"/>
        <s v="CUST_00798"/>
        <s v="CUST_06804"/>
        <s v="CUST_00552"/>
        <s v="CUST_06894"/>
        <s v="CUST_02178"/>
        <s v="CUST_05545"/>
        <s v="CUST_11686"/>
        <s v="CUST_06285"/>
        <s v="CUST_04133"/>
        <s v="CUST_08066"/>
        <s v="CUST_09060"/>
        <s v="CUST_08815"/>
        <s v="CUST_03994"/>
        <s v="CUST_06314"/>
        <s v="CUST_02176"/>
        <s v="CUST_10258"/>
        <s v="CUST_06205"/>
        <s v="CUST_03441"/>
        <s v="CUST_02770"/>
        <s v="CUST_07678"/>
        <s v="CUST_06028"/>
        <s v="CUST_07203"/>
        <s v="CUST_07383"/>
        <s v="CUST_07076"/>
        <s v="CUST_04293"/>
        <s v="CUST_06453"/>
        <s v="CUST_11119"/>
        <s v="CUST_11106"/>
        <s v="CUST_02380"/>
        <s v="CUST_11745"/>
        <s v="CUST_00929"/>
        <s v="CUST_04540"/>
        <s v="CUST_10479"/>
        <s v="CUST_05052"/>
        <s v="CUST_01797"/>
        <s v="CUST_01718"/>
        <s v="CUST_10636"/>
        <s v="CUST_11596"/>
        <s v="CUST_05950"/>
        <s v="CUST_01622"/>
        <s v="CUST_05725"/>
        <s v="CUST_09187"/>
        <s v="CUST_02125"/>
        <s v="CUST_00660"/>
        <s v="CUST_10500"/>
        <s v="CUST_00076"/>
        <s v="CUST_00331"/>
        <s v="CUST_03654"/>
        <s v="CUST_10589"/>
        <s v="CUST_06907"/>
        <s v="CUST_04239"/>
        <s v="CUST_11267"/>
        <s v="CUST_07225"/>
        <s v="CUST_08140"/>
        <s v="CUST_02954"/>
        <s v="CUST_02915"/>
        <s v="CUST_10684"/>
        <s v="CUST_10284"/>
        <s v="CUST_05642"/>
        <s v="CUST_08294"/>
        <s v="CUST_07058"/>
        <s v="CUST_11539"/>
        <s v="CUST_08628"/>
        <s v="CUST_09131"/>
        <s v="CUST_01756"/>
        <s v="CUST_09111"/>
        <s v="CUST_06651"/>
        <s v="CUST_06931"/>
        <s v="CUST_11969"/>
        <s v="CUST_06884"/>
        <s v="CUST_05069"/>
        <s v="CUST_08591"/>
        <s v="CUST_08634"/>
        <s v="CUST_08057"/>
        <s v="CUST_07293"/>
        <s v="CUST_05637"/>
        <s v="CUST_03523"/>
        <s v="CUST_04380"/>
        <s v="CUST_11544"/>
        <s v="CUST_08717"/>
        <s v="CUST_03466"/>
        <s v="CUST_02315"/>
        <s v="CUST_00840"/>
        <s v="CUST_09944"/>
        <s v="CUST_04918"/>
        <s v="CUST_02168"/>
        <s v="CUST_00064"/>
        <s v="CUST_07651"/>
        <s v="CUST_06175"/>
        <s v="CUST_04336"/>
        <s v="CUST_09821"/>
        <s v="CUST_07010"/>
        <s v="CUST_04856"/>
        <s v="CUST_01408"/>
        <s v="CUST_04937"/>
        <s v="CUST_07915"/>
        <s v="CUST_04458"/>
        <s v="CUST_01037"/>
        <s v="CUST_07517"/>
        <s v="CUST_11801"/>
        <s v="CUST_02669"/>
        <s v="CUST_02201"/>
        <s v="CUST_10729"/>
        <s v="CUST_04104"/>
        <s v="CUST_05750"/>
        <s v="CUST_08676"/>
        <s v="CUST_02911"/>
        <s v="CUST_01151"/>
        <s v="CUST_11175"/>
        <s v="CUST_10298"/>
        <s v="CUST_08983"/>
        <s v="CUST_04948"/>
        <s v="CUST_05181"/>
        <s v="CUST_06351"/>
        <s v="CUST_08780"/>
        <s v="CUST_11201"/>
        <s v="CUST_00330"/>
        <s v="CUST_04478"/>
        <s v="CUST_04595"/>
        <s v="CUST_07000"/>
        <s v="CUST_10704"/>
        <s v="CUST_04275"/>
        <s v="CUST_07522"/>
        <s v="CUST_10456"/>
        <s v="CUST_11305"/>
        <s v="CUST_06669"/>
        <s v="CUST_10574"/>
        <s v="CUST_02892"/>
        <s v="CUST_02760"/>
        <s v="CUST_00260"/>
        <s v="CUST_06289"/>
        <s v="CUST_00423"/>
        <s v="CUST_08703"/>
        <s v="CUST_01238"/>
        <s v="CUST_11774"/>
        <s v="CUST_09566"/>
        <s v="CUST_11970"/>
        <s v="CUST_03029"/>
        <s v="CUST_08956"/>
        <s v="CUST_01442"/>
        <s v="CUST_10336"/>
        <s v="CUST_11574"/>
        <s v="CUST_05245"/>
        <s v="CUST_11040"/>
        <s v="CUST_02656"/>
        <s v="CUST_05400"/>
        <s v="CUST_11056"/>
        <s v="CUST_01709"/>
        <s v="CUST_08761"/>
        <s v="CUST_11829"/>
        <s v="CUST_03229"/>
        <s v="CUST_01892"/>
        <s v="CUST_02063"/>
        <s v="CUST_07709"/>
        <s v="CUST_02847"/>
        <s v="CUST_02499"/>
        <s v="CUST_07131"/>
        <s v="CUST_08832"/>
        <s v="CUST_06117"/>
        <s v="CUST_01508"/>
        <s v="CUST_11053"/>
        <s v="CUST_11172"/>
        <s v="CUST_01212"/>
        <s v="CUST_04217"/>
        <s v="CUST_02445"/>
        <s v="CUST_08231"/>
        <s v="CUST_04622"/>
        <s v="CUST_10486"/>
        <s v="CUST_01987"/>
        <s v="CUST_10262"/>
        <s v="CUST_00282"/>
        <s v="CUST_00258"/>
        <s v="CUST_07669"/>
        <s v="CUST_07681"/>
        <s v="CUST_02180"/>
        <s v="CUST_02503"/>
        <s v="CUST_11145"/>
        <s v="CUST_04090"/>
        <s v="CUST_11554"/>
        <s v="CUST_01589"/>
        <s v="CUST_06062"/>
        <s v="CUST_08954"/>
        <s v="CUST_00006"/>
        <s v="CUST_07635"/>
        <s v="CUST_00734"/>
        <s v="CUST_10666"/>
        <s v="CUST_04633"/>
        <s v="CUST_04648"/>
        <s v="CUST_02592"/>
        <s v="CUST_07195"/>
        <s v="CUST_04663"/>
        <s v="CUST_08871"/>
        <s v="CUST_10438"/>
        <s v="CUST_07826"/>
        <s v="CUST_03723"/>
        <s v="CUST_11630"/>
        <s v="CUST_11640"/>
        <s v="CUST_09372"/>
        <s v="CUST_10261"/>
        <s v="CUST_03719"/>
        <s v="CUST_02401"/>
        <s v="CUST_08570"/>
        <s v="CUST_11622"/>
        <s v="CUST_02078"/>
        <s v="CUST_08867"/>
        <s v="CUST_09915"/>
        <s v="CUST_02553"/>
        <s v="CUST_03037"/>
        <s v="CUST_09814"/>
        <s v="CUST_10286"/>
        <s v="CUST_07928"/>
        <s v="CUST_10229"/>
        <s v="CUST_00785"/>
        <s v="CUST_03452"/>
        <s v="CUST_09520"/>
        <s v="CUST_01206"/>
        <s v="CUST_11670"/>
        <s v="CUST_07398"/>
        <s v="CUST_06945"/>
        <s v="CUST_01017"/>
        <s v="CUST_08745"/>
        <s v="CUST_10419"/>
        <s v="CUST_08363"/>
        <s v="CUST_09647"/>
        <s v="CUST_05678"/>
        <s v="CUST_09239"/>
        <s v="CUST_04453"/>
        <s v="CUST_05469"/>
        <s v="CUST_11727"/>
        <s v="CUST_00361"/>
        <s v="CUST_02277"/>
        <s v="CUST_10241"/>
        <s v="CUST_08047"/>
        <s v="CUST_05086"/>
        <s v="CUST_04887"/>
        <s v="CUST_07230"/>
        <s v="CUST_08785"/>
        <s v="CUST_09302"/>
        <s v="CUST_11573"/>
        <s v="CUST_02767"/>
        <s v="CUST_02640"/>
        <s v="CUST_06643"/>
        <s v="CUST_09585"/>
        <s v="CUST_04060"/>
        <s v="CUST_06852"/>
        <s v="CUST_09029"/>
        <s v="CUST_11740"/>
        <s v="CUST_06217"/>
        <s v="CUST_02241"/>
        <s v="CUST_03511"/>
        <s v="CUST_03752"/>
        <s v="CUST_10949"/>
        <s v="CUST_05571"/>
        <s v="CUST_04909"/>
        <s v="CUST_08254"/>
        <s v="CUST_04262"/>
        <s v="CUST_03742"/>
        <s v="CUST_05719"/>
        <s v="CUST_10055"/>
        <s v="CUST_04515"/>
        <s v="CUST_06782"/>
        <s v="CUST_01916"/>
        <s v="CUST_06338"/>
        <s v="CUST_08712"/>
        <s v="CUST_01364"/>
        <s v="CUST_03518"/>
        <s v="CUST_08878"/>
        <s v="CUST_02940"/>
        <s v="CUST_01301"/>
        <s v="CUST_10106"/>
        <s v="CUST_08262"/>
        <s v="CUST_06371"/>
        <s v="CUST_06967"/>
        <s v="CUST_11404"/>
        <s v="CUST_00811"/>
        <s v="CUST_04107"/>
        <s v="CUST_07661"/>
        <s v="CUST_09309"/>
        <s v="CUST_08322"/>
        <s v="CUST_04744"/>
        <s v="CUST_06758"/>
        <s v="CUST_11637"/>
        <s v="CUST_09847"/>
        <s v="CUST_04743"/>
        <s v="CUST_07861"/>
        <s v="CUST_04024"/>
        <s v="CUST_07226"/>
        <s v="CUST_04564"/>
        <s v="CUST_07556"/>
        <s v="CUST_11340"/>
        <s v="CUST_01573"/>
        <s v="CUST_01933"/>
        <s v="CUST_11105"/>
        <s v="CUST_01956"/>
        <s v="CUST_00486"/>
        <s v="CUST_02955"/>
        <s v="CUST_00543"/>
        <s v="CUST_04504"/>
        <s v="CUST_01446"/>
        <s v="CUST_06956"/>
        <s v="CUST_02028"/>
        <s v="CUST_03740"/>
        <s v="CUST_06517"/>
        <s v="CUST_09116"/>
        <s v="CUST_10194"/>
        <s v="CUST_04773"/>
        <s v="CUST_06311"/>
        <s v="CUST_10494"/>
        <s v="CUST_11019"/>
        <s v="CUST_04821"/>
        <s v="CUST_02992"/>
        <s v="CUST_00728"/>
        <s v="CUST_06246"/>
        <s v="CUST_08521"/>
        <s v="CUST_06239"/>
        <s v="CUST_11939"/>
        <s v="CUST_08688"/>
        <s v="CUST_10424"/>
        <s v="CUST_10482"/>
        <s v="CUST_02906"/>
        <s v="CUST_03945"/>
        <s v="CUST_10783"/>
        <s v="CUST_06724"/>
        <s v="CUST_01665"/>
        <s v="CUST_08544"/>
        <s v="CUST_02925"/>
        <s v="CUST_06691"/>
        <s v="CUST_05619"/>
        <s v="CUST_00069"/>
        <s v="CUST_09879"/>
        <s v="CUST_09616"/>
        <s v="CUST_09311"/>
        <s v="CUST_08407"/>
        <s v="CUST_00211"/>
        <s v="CUST_05203"/>
        <s v="CUST_07769"/>
        <s v="CUST_08040"/>
        <s v="CUST_03501"/>
        <s v="CUST_09110"/>
        <s v="CUST_11058"/>
        <s v="CUST_05966"/>
        <s v="CUST_02269"/>
        <s v="CUST_05421"/>
        <s v="CUST_08782"/>
        <s v="CUST_00779"/>
        <s v="CUST_03386"/>
        <s v="CUST_08881"/>
        <s v="CUST_11656"/>
        <s v="CUST_03630"/>
        <s v="CUST_09993"/>
        <s v="CUST_06793"/>
        <s v="CUST_11845"/>
        <s v="CUST_05061"/>
        <s v="CUST_00927"/>
        <s v="CUST_00245"/>
        <s v="CUST_03213"/>
        <s v="CUST_05291"/>
        <s v="CUST_08191"/>
        <s v="CUST_00851"/>
        <s v="CUST_10698"/>
        <s v="CUST_06039"/>
        <s v="CUST_00395"/>
        <s v="CUST_05921"/>
        <s v="CUST_02295"/>
        <s v="CUST_07862"/>
        <s v="CUST_06485"/>
        <s v="CUST_10881"/>
        <s v="CUST_08733"/>
        <s v="CUST_06776"/>
        <s v="CUST_07724"/>
        <s v="CUST_08648"/>
        <s v="CUST_06473"/>
        <s v="CUST_06265"/>
        <s v="CUST_08529"/>
        <s v="CUST_09215"/>
        <s v="CUST_05349"/>
        <s v="CUST_04464"/>
        <s v="CUST_02304"/>
        <s v="CUST_00115"/>
        <s v="CUST_07922"/>
        <s v="CUST_10788"/>
        <s v="CUST_09217"/>
        <s v="CUST_01173"/>
        <s v="CUST_03841"/>
        <s v="CUST_03379"/>
        <s v="CUST_08444"/>
        <s v="CUST_03743"/>
        <s v="CUST_06652"/>
        <s v="CUST_11641"/>
        <s v="CUST_03494"/>
        <s v="CUST_10931"/>
        <s v="CUST_09775"/>
        <s v="CUST_02111"/>
        <s v="CUST_03714"/>
        <s v="CUST_05057"/>
        <s v="CUST_10086"/>
        <s v="CUST_11749"/>
        <s v="CUST_01868"/>
        <s v="CUST_05995"/>
        <s v="CUST_05427"/>
        <s v="CUST_04971"/>
        <s v="CUST_11859"/>
        <s v="CUST_10671"/>
        <s v="CUST_03453"/>
        <s v="CUST_02370"/>
        <s v="CUST_04430"/>
        <s v="CUST_08050"/>
        <s v="CUST_06760"/>
        <s v="CUST_07028"/>
        <s v="CUST_01333"/>
        <s v="CUST_02958"/>
        <s v="CUST_10233"/>
        <s v="CUST_03912"/>
        <s v="CUST_07367"/>
        <s v="CUST_06066"/>
        <s v="CUST_02529"/>
        <s v="CUST_05083"/>
        <s v="CUST_10251"/>
        <s v="CUST_03947"/>
        <s v="CUST_02742"/>
        <s v="CUST_00652"/>
        <s v="CUST_02075"/>
        <s v="CUST_03325"/>
        <s v="CUST_11169"/>
        <s v="CUST_06197"/>
        <s v="CUST_02597"/>
        <s v="CUST_04048"/>
        <s v="CUST_09532"/>
        <s v="CUST_01920"/>
        <s v="CUST_09349"/>
        <s v="CUST_01102"/>
        <s v="CUST_01433"/>
        <s v="CUST_02896"/>
        <s v="CUST_05043"/>
        <s v="CUST_08402"/>
        <s v="CUST_09618"/>
        <s v="CUST_02238"/>
        <s v="CUST_07692"/>
        <s v="CUST_10866"/>
        <s v="CUST_03717"/>
        <s v="CUST_09194"/>
        <s v="CUST_11239"/>
        <s v="CUST_07316"/>
        <s v="CUST_09587"/>
        <s v="CUST_06247"/>
        <s v="CUST_09084"/>
        <s v="CUST_06481"/>
        <s v="CUST_02259"/>
        <s v="CUST_07599"/>
        <s v="CUST_05794"/>
        <s v="CUST_02489"/>
        <s v="CUST_01673"/>
        <s v="CUST_08090"/>
        <s v="CUST_11940"/>
        <s v="CUST_09804"/>
        <s v="CUST_04354"/>
        <s v="CUST_08261"/>
        <s v="CUST_10660"/>
        <s v="CUST_05182"/>
        <s v="CUST_00105"/>
        <s v="CUST_03890"/>
        <s v="CUST_01325"/>
        <s v="CUST_11471"/>
        <s v="CUST_04105"/>
        <s v="CUST_02766"/>
        <s v="CUST_06441"/>
        <s v="CUST_11242"/>
        <s v="CUST_05374"/>
        <s v="CUST_04309"/>
        <s v="CUST_00663"/>
        <s v="CUST_05739"/>
        <s v="CUST_08420"/>
        <s v="CUST_09511"/>
        <s v="CUST_09174"/>
        <s v="CUST_02750"/>
        <s v="CUST_07745"/>
        <s v="CUST_06906"/>
        <s v="CUST_07958"/>
        <s v="CUST_09550"/>
        <s v="CUST_06192"/>
        <s v="CUST_09921"/>
        <s v="CUST_08902"/>
        <s v="CUST_02436"/>
        <s v="CUST_11866"/>
        <s v="CUST_03505"/>
        <s v="CUST_03759"/>
        <s v="CUST_05611"/>
        <s v="CUST_08654"/>
        <s v="CUST_10566"/>
        <s v="CUST_01370"/>
        <s v="CUST_03886"/>
        <s v="CUST_06853"/>
        <s v="CUST_05969"/>
        <s v="CUST_00288"/>
        <s v="CUST_10396"/>
        <s v="CUST_03235"/>
        <s v="CUST_03394"/>
        <s v="CUST_02721"/>
        <s v="CUST_08604"/>
        <s v="CUST_01990"/>
        <s v="CUST_06685"/>
        <s v="CUST_06703"/>
        <s v="CUST_00100"/>
        <s v="CUST_05002"/>
        <s v="CUST_05810"/>
        <s v="CUST_08235"/>
        <s v="CUST_02680"/>
        <s v="CUST_00040"/>
        <s v="CUST_05912"/>
        <s v="CUST_06135"/>
        <s v="CUST_10750"/>
        <s v="CUST_01418"/>
        <s v="CUST_03612"/>
        <s v="CUST_09414"/>
        <s v="CUST_08900"/>
        <s v="CUST_02876"/>
        <s v="CUST_05031"/>
        <s v="CUST_06326"/>
        <s v="CUST_05993"/>
        <s v="CUST_06319"/>
        <s v="CUST_04523"/>
        <s v="CUST_11523"/>
        <s v="CUST_06132"/>
        <s v="CUST_10234"/>
        <s v="CUST_09555"/>
        <s v="CUST_02668"/>
        <s v="CUST_02221"/>
        <s v="CUST_11141"/>
        <s v="CUST_10956"/>
        <s v="CUST_11381"/>
        <s v="CUST_03703"/>
        <s v="CUST_08347"/>
        <s v="CUST_01914"/>
        <s v="CUST_07072"/>
        <s v="CUST_07271"/>
        <s v="CUST_09640"/>
        <s v="CUST_06824"/>
        <s v="CUST_03709"/>
        <s v="CUST_05703"/>
        <s v="CUST_00809"/>
        <s v="CUST_03246"/>
        <s v="CUST_10427"/>
        <s v="CUST_06290"/>
        <s v="CUST_11696"/>
        <s v="CUST_05393"/>
        <s v="CUST_01412"/>
        <s v="CUST_09176"/>
        <s v="CUST_09995"/>
        <s v="CUST_08260"/>
        <s v="CUST_09384"/>
        <s v="CUST_07003"/>
        <s v="CUST_05265"/>
        <s v="CUST_06372"/>
        <s v="CUST_02200"/>
        <s v="CUST_06872"/>
        <s v="CUST_06154"/>
        <s v="CUST_02646"/>
        <s v="CUST_09675"/>
        <s v="CUST_03975"/>
        <s v="CUST_10625"/>
        <s v="CUST_00283"/>
        <s v="CUST_06087"/>
        <s v="CUST_09839"/>
        <s v="CUST_05800"/>
        <s v="CUST_11550"/>
        <s v="CUST_00773"/>
        <s v="CUST_05455"/>
        <s v="CUST_01441"/>
        <s v="CUST_09518"/>
        <s v="CUST_00551"/>
        <s v="CUST_06557"/>
        <s v="CUST_11762"/>
        <s v="CUST_07919"/>
        <s v="CUST_07497"/>
        <s v="CUST_11669"/>
        <s v="CUST_02796"/>
        <s v="CUST_11011"/>
        <s v="CUST_07468"/>
        <s v="CUST_05229"/>
        <s v="CUST_11635"/>
        <s v="CUST_09715"/>
        <s v="CUST_01214"/>
        <s v="CUST_06404"/>
        <s v="CUST_00763"/>
        <s v="CUST_00002"/>
        <s v="CUST_04313"/>
        <s v="CUST_04838"/>
        <s v="CUST_06860"/>
        <s v="CUST_00499"/>
        <s v="CUST_00435"/>
        <s v="CUST_08626"/>
        <s v="CUST_00469"/>
        <s v="CUST_10955"/>
        <s v="CUST_10072"/>
        <s v="CUST_03147"/>
        <s v="CUST_05613"/>
        <s v="CUST_06911"/>
        <s v="CUST_04246"/>
        <s v="CUST_10845"/>
        <s v="CUST_03617"/>
        <s v="CUST_00188"/>
        <s v="CUST_01750"/>
        <s v="CUST_07060"/>
        <s v="CUST_02224"/>
        <s v="CUST_07898"/>
        <s v="CUST_03987"/>
        <s v="CUST_03980"/>
        <s v="CUST_06786"/>
        <s v="CUST_03637"/>
        <s v="CUST_11815"/>
        <s v="CUST_05839"/>
        <s v="CUST_03597"/>
        <s v="CUST_06166"/>
        <s v="CUST_10600"/>
        <s v="CUST_00522"/>
        <s v="CUST_09070"/>
        <s v="CUST_05270"/>
        <s v="CUST_02254"/>
        <s v="CUST_10200"/>
        <s v="CUST_10722"/>
        <s v="CUST_09205"/>
        <s v="CUST_10385"/>
        <s v="CUST_05161"/>
        <s v="CUST_07810"/>
        <s v="CUST_03529"/>
        <s v="CUST_06843"/>
        <s v="CUST_01873"/>
        <s v="CUST_05008"/>
        <s v="CUST_08632"/>
        <s v="CUST_06406"/>
        <s v="CUST_05338"/>
        <s v="CUST_03103"/>
        <s v="CUST_10551"/>
        <s v="CUST_11123"/>
        <s v="CUST_05763"/>
        <s v="CUST_10329"/>
        <s v="CUST_03524"/>
        <s v="CUST_07888"/>
        <s v="CUST_03510"/>
        <s v="CUST_09374"/>
        <s v="CUST_07092"/>
        <s v="CUST_07395"/>
        <s v="CUST_05733"/>
        <s v="CUST_03401"/>
        <s v="CUST_02611"/>
        <s v="CUST_05347"/>
        <s v="CUST_05210"/>
        <s v="CUST_06878"/>
        <s v="CUST_03293"/>
        <s v="CUST_10310"/>
        <s v="CUST_08558"/>
        <s v="CUST_07613"/>
        <s v="CUST_01676"/>
        <s v="CUST_07284"/>
        <s v="CUST_00580"/>
        <s v="CUST_04475"/>
        <s v="CUST_04775"/>
        <s v="CUST_03729"/>
        <s v="CUST_08809"/>
        <s v="CUST_08096"/>
        <s v="CUST_03644"/>
        <s v="CUST_01928"/>
        <s v="CUST_07700"/>
        <s v="CUST_02547"/>
        <s v="CUST_07998"/>
        <s v="CUST_02167"/>
        <s v="CUST_03750"/>
        <s v="CUST_07259"/>
        <s v="CUST_02428"/>
        <s v="CUST_02620"/>
        <s v="CUST_03471"/>
        <s v="CUST_01271"/>
        <s v="CUST_06912"/>
        <s v="CUST_06534"/>
        <s v="CUST_07380"/>
        <s v="CUST_06070"/>
        <s v="CUST_07841"/>
        <s v="CUST_05768"/>
        <s v="CUST_09735"/>
        <s v="CUST_04210"/>
        <s v="CUST_02003"/>
        <s v="CUST_05267"/>
        <s v="CUST_10429"/>
        <s v="CUST_11889"/>
        <s v="CUST_04926"/>
        <s v="CUST_06206"/>
        <s v="CUST_11091"/>
        <s v="CUST_06921"/>
        <s v="CUST_01712"/>
        <s v="CUST_07431"/>
        <s v="CUST_01451"/>
        <s v="CUST_04610"/>
        <s v="CUST_02388"/>
        <s v="CUST_01462"/>
        <s v="CUST_09008"/>
        <s v="CUST_00869"/>
        <s v="CUST_10771"/>
        <s v="CUST_00494"/>
        <s v="CUST_01663"/>
        <s v="CUST_05504"/>
        <s v="CUST_04289"/>
        <s v="CUST_04646"/>
        <s v="CUST_08094"/>
        <s v="CUST_05192"/>
        <s v="CUST_10580"/>
        <s v="CUST_05958"/>
        <s v="CUST_04013"/>
        <s v="CUST_09942"/>
        <s v="CUST_09303"/>
        <s v="CUST_02465"/>
        <s v="CUST_00715"/>
        <s v="CUST_05101"/>
        <s v="CUST_03276"/>
        <s v="CUST_01134"/>
        <s v="CUST_11219"/>
        <s v="CUST_01860"/>
        <s v="CUST_06027"/>
        <s v="CUST_05592"/>
        <s v="CUST_04491"/>
        <s v="CUST_10803"/>
        <s v="CUST_01096"/>
        <s v="CUST_01049"/>
        <s v="CUST_07771"/>
        <s v="CUST_06521"/>
        <s v="CUST_10672"/>
        <s v="CUST_01100"/>
        <s v="CUST_06201"/>
        <s v="CUST_02453"/>
        <s v="CUST_00698"/>
        <s v="CUST_11434"/>
        <s v="CUST_02448"/>
        <s v="CUST_11432"/>
        <s v="CUST_01972"/>
        <s v="CUST_00071"/>
        <s v="CUST_03255"/>
        <s v="CUST_03693"/>
        <s v="CUST_06533"/>
        <s v="CUST_00318"/>
        <s v="CUST_04071"/>
        <s v="CUST_07597"/>
        <s v="CUST_02621"/>
        <s v="CUST_09543"/>
        <s v="CUST_00589"/>
        <s v="CUST_07141"/>
        <s v="CUST_01630"/>
        <s v="CUST_10440"/>
        <s v="CUST_05013"/>
        <s v="CUST_08443"/>
        <s v="CUST_11995"/>
        <s v="CUST_08571"/>
        <s v="CUST_10992"/>
        <s v="CUST_05046"/>
        <s v="CUST_08925"/>
        <s v="CUST_04389"/>
        <s v="CUST_02459"/>
        <s v="CUST_11795"/>
        <s v="CUST_05530"/>
        <s v="CUST_01455"/>
        <s v="CUST_00092"/>
        <s v="CUST_00925"/>
        <s v="CUST_02273"/>
        <s v="CUST_06423"/>
        <s v="CUST_00153"/>
        <s v="CUST_10333"/>
        <s v="CUST_03990"/>
        <s v="CUST_07746"/>
        <s v="CUST_10696"/>
        <s v="CUST_07107"/>
        <s v="CUST_03599"/>
        <s v="CUST_01039"/>
        <s v="CUST_02361"/>
        <s v="CUST_06274"/>
        <s v="CUST_09794"/>
        <s v="CUST_10273"/>
        <s v="CUST_00292"/>
        <s v="CUST_02170"/>
        <s v="CUST_06698"/>
        <s v="CUST_10145"/>
        <s v="CUST_04717"/>
        <s v="CUST_05118"/>
        <s v="CUST_08271"/>
        <s v="CUST_07804"/>
        <s v="CUST_03220"/>
        <s v="CUST_06541"/>
        <s v="CUST_10089"/>
        <s v="CUST_04408"/>
        <s v="CUST_00937"/>
        <s v="CUST_04229"/>
        <s v="CUST_10321"/>
        <s v="CUST_09935"/>
        <s v="CUST_03110"/>
        <s v="CUST_02382"/>
        <s v="CUST_09679"/>
        <s v="CUST_00695"/>
        <s v="CUST_03060"/>
        <s v="CUST_01263"/>
        <s v="CUST_08211"/>
        <s v="CUST_05444"/>
        <s v="CUST_02974"/>
        <s v="CUST_11009"/>
        <s v="CUST_07459"/>
        <s v="CUST_02175"/>
        <s v="CUST_06783"/>
        <s v="CUST_02091"/>
        <s v="CUST_01694"/>
        <s v="CUST_02194"/>
        <s v="CUST_01029"/>
        <s v="CUST_11922"/>
        <s v="CUST_02153"/>
        <s v="CUST_04895"/>
        <s v="CUST_03127"/>
        <s v="CUST_05605"/>
        <s v="CUST_09416"/>
        <s v="CUST_02276"/>
        <s v="CUST_00355"/>
      </sharedItems>
    </cacheField>
    <cacheField name="Age" numFmtId="0">
      <sharedItems containsSemiMixedTypes="0" containsString="0" containsNumber="1" containsInteger="1" minValue="18" maxValue="70"/>
    </cacheField>
    <cacheField name="Gender" numFmtId="0">
      <sharedItems/>
    </cacheField>
    <cacheField name="Country" numFmtId="0">
      <sharedItems/>
    </cacheField>
    <cacheField name="RegistrationDate" numFmtId="47">
      <sharedItems containsSemiMixedTypes="0" containsNonDate="0" containsDate="1" containsString="0" minDate="2023-01-01T00:00:00" maxDate="2025-01-01T00:00:00"/>
    </cacheField>
    <cacheField name="AcquisitionChannel" numFmtId="0">
      <sharedItems count="6">
        <s v="Direct"/>
        <s v="Facebook Ads"/>
        <s v="Google Ads"/>
        <s v="Organic Search"/>
        <s v="Email"/>
        <s v="Referral"/>
      </sharedItems>
    </cacheField>
    <cacheField name="EmailOpens" numFmtId="0">
      <sharedItems containsSemiMixedTypes="0" containsString="0" containsNumber="1" containsInteger="1" minValue="0" maxValue="11"/>
    </cacheField>
    <cacheField name="EmailClicks" numFmtId="0">
      <sharedItems containsSemiMixedTypes="0" containsString="0" containsNumber="1" containsInteger="1" minValue="0" maxValue="6"/>
    </cacheField>
    <cacheField name="AdImpressions" numFmtId="0">
      <sharedItems containsSemiMixedTypes="0" containsString="0" containsNumber="1" containsInteger="1" minValue="27" maxValue="79"/>
    </cacheField>
    <cacheField name="AdClicks" numFmtId="0">
      <sharedItems containsSemiMixedTypes="0" containsString="0" containsNumber="1" containsInteger="1" minValue="0" maxValue="11"/>
    </cacheField>
    <cacheField name="TotalSpent" numFmtId="0">
      <sharedItems containsSemiMixedTypes="0" containsString="0" containsNumber="1" minValue="0" maxValue="1814.46"/>
    </cacheField>
    <cacheField name="TotalSpent_Outlier_Flag" numFmtId="0">
      <sharedItems/>
    </cacheField>
    <cacheField name="NumberOfOrders" numFmtId="0">
      <sharedItems containsSemiMixedTypes="0" containsString="0" containsNumber="1" containsInteger="1" minValue="0" maxValue="11"/>
    </cacheField>
    <cacheField name="OrderCount_Outlier_Flag" numFmtId="0">
      <sharedItems/>
    </cacheField>
    <cacheField name="DaysSinceLastPurchase" numFmtId="0">
      <sharedItems containsSemiMixedTypes="0" containsString="0" containsNumber="1" containsInteger="1" minValue="0" maxValue="317"/>
    </cacheField>
    <cacheField name="EmailClickRate" numFmtId="0">
      <sharedItems containsSemiMixedTypes="0" containsString="0" containsNumber="1" minValue="0" maxValue="1"/>
    </cacheField>
    <cacheField name="AdClickRate" numFmtId="0">
      <sharedItems containsSemiMixedTypes="0" containsString="0" containsNumber="1" minValue="0" maxValue="0.22448979591836701"/>
    </cacheField>
    <cacheField name="AvgOrderValue" numFmtId="0">
      <sharedItems containsSemiMixedTypes="0" containsString="0" containsNumber="1" minValue="0" maxValue="1600.89"/>
    </cacheField>
    <cacheField name="CustomerSegment" numFmtId="0">
      <sharedItems count="3">
        <s v="Medium Value"/>
        <s v="Low Value"/>
        <s v="High Valu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x v="0"/>
    <n v="54"/>
    <s v="Female"/>
    <s v="USA"/>
    <d v="2024-03-03T22:29:45"/>
    <x v="0"/>
    <n v="3"/>
    <n v="1"/>
    <n v="50"/>
    <n v="2"/>
    <n v="341.85"/>
    <s v=""/>
    <n v="11"/>
    <s v="OUTLIER"/>
    <n v="21"/>
    <n v="0.33333333333333298"/>
    <n v="0.04"/>
    <n v="31.0772727272727"/>
    <x v="0"/>
    <n v="0"/>
  </r>
  <r>
    <x v="1"/>
    <n v="51"/>
    <s v="Male"/>
    <s v="Canada"/>
    <d v="2023-10-27T04:52:42"/>
    <x v="1"/>
    <n v="1"/>
    <n v="0"/>
    <n v="50"/>
    <n v="4"/>
    <n v="65.11"/>
    <s v=""/>
    <n v="11"/>
    <s v="OUTLIER"/>
    <n v="51"/>
    <n v="0"/>
    <n v="0.08"/>
    <n v="5.9190909090909001"/>
    <x v="1"/>
    <n v="0"/>
  </r>
  <r>
    <x v="2"/>
    <n v="35"/>
    <s v="Female"/>
    <s v="UK"/>
    <d v="2024-02-26T08:48:10"/>
    <x v="2"/>
    <n v="2"/>
    <n v="0"/>
    <n v="42"/>
    <n v="1"/>
    <n v="284.36"/>
    <s v=""/>
    <n v="10"/>
    <s v="OUTLIER"/>
    <n v="123"/>
    <n v="0"/>
    <n v="2.3809523809523801E-2"/>
    <n v="28.436"/>
    <x v="0"/>
    <n v="0"/>
  </r>
  <r>
    <x v="3"/>
    <n v="30"/>
    <s v="Female"/>
    <s v="UK"/>
    <d v="2024-09-06T08:18:31"/>
    <x v="3"/>
    <n v="0"/>
    <n v="0"/>
    <n v="54"/>
    <n v="3"/>
    <n v="94.17"/>
    <s v=""/>
    <n v="10"/>
    <s v="OUTLIER"/>
    <n v="55"/>
    <n v="0"/>
    <n v="5.5555555555555497E-2"/>
    <n v="9.4169999999999998"/>
    <x v="1"/>
    <n v="0"/>
  </r>
  <r>
    <x v="4"/>
    <n v="38"/>
    <s v="Female"/>
    <s v="France"/>
    <d v="2024-03-31T13:23:28"/>
    <x v="3"/>
    <n v="5"/>
    <n v="0"/>
    <n v="48"/>
    <n v="0"/>
    <n v="607.98"/>
    <s v="OUTLIER"/>
    <n v="9"/>
    <s v="OUTLIER"/>
    <n v="118"/>
    <n v="0"/>
    <n v="0"/>
    <n v="67.553333333333299"/>
    <x v="2"/>
    <n v="0"/>
  </r>
  <r>
    <x v="5"/>
    <n v="18"/>
    <s v="Male"/>
    <s v="UK"/>
    <d v="2024-05-09T20:37:47"/>
    <x v="1"/>
    <n v="1"/>
    <n v="0"/>
    <n v="52"/>
    <n v="3"/>
    <n v="600.57000000000005"/>
    <s v=""/>
    <n v="9"/>
    <s v="OUTLIER"/>
    <n v="25"/>
    <n v="0"/>
    <n v="5.7692307692307598E-2"/>
    <n v="66.73"/>
    <x v="2"/>
    <n v="0"/>
  </r>
  <r>
    <x v="6"/>
    <n v="28"/>
    <s v="Male"/>
    <s v="Canada"/>
    <d v="2024-02-15T12:54:04"/>
    <x v="0"/>
    <n v="5"/>
    <n v="2"/>
    <n v="61"/>
    <n v="6"/>
    <n v="503.57"/>
    <s v=""/>
    <n v="9"/>
    <s v="OUTLIER"/>
    <n v="0"/>
    <n v="0.4"/>
    <n v="9.8360655737704902E-2"/>
    <n v="55.952222222222197"/>
    <x v="2"/>
    <n v="0"/>
  </r>
  <r>
    <x v="7"/>
    <n v="18"/>
    <s v="Male"/>
    <s v="USA"/>
    <d v="2023-09-14T17:42:49"/>
    <x v="2"/>
    <n v="0"/>
    <n v="0"/>
    <n v="41"/>
    <n v="5"/>
    <n v="484.7"/>
    <s v=""/>
    <n v="9"/>
    <s v="OUTLIER"/>
    <n v="1"/>
    <n v="0"/>
    <n v="0.12195121951219499"/>
    <n v="53.855555555555497"/>
    <x v="0"/>
    <n v="0"/>
  </r>
  <r>
    <x v="8"/>
    <n v="24"/>
    <s v="Male"/>
    <s v="USA"/>
    <d v="2024-04-22T21:15:21"/>
    <x v="4"/>
    <n v="3"/>
    <n v="1"/>
    <n v="39"/>
    <n v="2"/>
    <n v="260.93"/>
    <s v=""/>
    <n v="9"/>
    <s v="OUTLIER"/>
    <n v="6"/>
    <n v="0.33333333333333298"/>
    <n v="5.1282051282051197E-2"/>
    <n v="28.9922222222222"/>
    <x v="0"/>
    <n v="0"/>
  </r>
  <r>
    <x v="9"/>
    <n v="29"/>
    <s v="Female"/>
    <s v="Canada"/>
    <d v="2023-04-02T13:28:59"/>
    <x v="2"/>
    <n v="2"/>
    <n v="1"/>
    <n v="54"/>
    <n v="2"/>
    <n v="212.62"/>
    <s v=""/>
    <n v="9"/>
    <s v="OUTLIER"/>
    <n v="13"/>
    <n v="0.5"/>
    <n v="3.7037037037037E-2"/>
    <n v="23.6244444444444"/>
    <x v="0"/>
    <n v="0"/>
  </r>
  <r>
    <x v="10"/>
    <n v="21"/>
    <s v="Female"/>
    <s v="USA"/>
    <d v="2024-03-03T13:44:07"/>
    <x v="1"/>
    <n v="2"/>
    <n v="1"/>
    <n v="30"/>
    <n v="2"/>
    <n v="192.86"/>
    <s v=""/>
    <n v="9"/>
    <s v="OUTLIER"/>
    <n v="29"/>
    <n v="0.5"/>
    <n v="6.6666666666666596E-2"/>
    <n v="21.4288888888888"/>
    <x v="0"/>
    <n v="0"/>
  </r>
  <r>
    <x v="11"/>
    <n v="18"/>
    <s v="Male"/>
    <s v="Germany"/>
    <d v="2023-09-08T11:19:15"/>
    <x v="5"/>
    <n v="3"/>
    <n v="0"/>
    <n v="50"/>
    <n v="2"/>
    <n v="138.77000000000001"/>
    <s v=""/>
    <n v="9"/>
    <s v="OUTLIER"/>
    <n v="46"/>
    <n v="0"/>
    <n v="0.04"/>
    <n v="15.4188888888888"/>
    <x v="0"/>
    <n v="0"/>
  </r>
  <r>
    <x v="12"/>
    <n v="28"/>
    <s v="Female"/>
    <s v="Germany"/>
    <d v="2023-10-17T05:25:06"/>
    <x v="4"/>
    <n v="4"/>
    <n v="2"/>
    <n v="50"/>
    <n v="4"/>
    <n v="136"/>
    <s v=""/>
    <n v="9"/>
    <s v="OUTLIER"/>
    <n v="32"/>
    <n v="0.5"/>
    <n v="0.08"/>
    <n v="15.1111111111111"/>
    <x v="0"/>
    <n v="0"/>
  </r>
  <r>
    <x v="13"/>
    <n v="29"/>
    <s v="Female"/>
    <s v="UK"/>
    <d v="2023-09-19T14:31:24"/>
    <x v="3"/>
    <n v="0"/>
    <n v="0"/>
    <n v="38"/>
    <n v="3"/>
    <n v="126.34"/>
    <s v=""/>
    <n v="9"/>
    <s v="OUTLIER"/>
    <n v="12"/>
    <n v="0"/>
    <n v="7.8947368421052599E-2"/>
    <n v="14.0377777777777"/>
    <x v="0"/>
    <n v="0"/>
  </r>
  <r>
    <x v="14"/>
    <n v="48"/>
    <s v="Male"/>
    <s v="UK"/>
    <d v="2023-04-07T04:27:09"/>
    <x v="3"/>
    <n v="1"/>
    <n v="0"/>
    <n v="41"/>
    <n v="3"/>
    <n v="92.78"/>
    <s v=""/>
    <n v="9"/>
    <s v="OUTLIER"/>
    <n v="22"/>
    <n v="0"/>
    <n v="7.3170731707316999E-2"/>
    <n v="10.3088888888888"/>
    <x v="1"/>
    <n v="0"/>
  </r>
  <r>
    <x v="15"/>
    <n v="47"/>
    <s v="Female"/>
    <s v="Canada"/>
    <d v="2024-12-22T08:39:46"/>
    <x v="5"/>
    <n v="3"/>
    <n v="1"/>
    <n v="49"/>
    <n v="6"/>
    <n v="949.7"/>
    <s v="OUTLIER"/>
    <n v="8"/>
    <s v="OUTLIER"/>
    <n v="26"/>
    <n v="0.33333333333333298"/>
    <n v="0.122448979591836"/>
    <n v="118.71250000000001"/>
    <x v="2"/>
    <n v="0"/>
  </r>
  <r>
    <x v="16"/>
    <n v="36"/>
    <s v="Male"/>
    <s v="USA"/>
    <d v="2023-03-26T17:56:58"/>
    <x v="5"/>
    <n v="9"/>
    <n v="4"/>
    <n v="50"/>
    <n v="1"/>
    <n v="786.46"/>
    <s v="OUTLIER"/>
    <n v="8"/>
    <s v="OUTLIER"/>
    <n v="63"/>
    <n v="0.44444444444444398"/>
    <n v="0.02"/>
    <n v="98.307500000000005"/>
    <x v="2"/>
    <n v="0"/>
  </r>
  <r>
    <x v="17"/>
    <n v="25"/>
    <s v="Female"/>
    <s v="France"/>
    <d v="2023-03-31T16:13:10"/>
    <x v="1"/>
    <n v="0"/>
    <n v="0"/>
    <n v="49"/>
    <n v="1"/>
    <n v="749.07"/>
    <s v="OUTLIER"/>
    <n v="8"/>
    <s v="OUTLIER"/>
    <n v="5"/>
    <n v="0"/>
    <n v="2.04081632653061E-2"/>
    <n v="93.633750000000006"/>
    <x v="2"/>
    <n v="0"/>
  </r>
  <r>
    <x v="18"/>
    <n v="18"/>
    <s v="Female"/>
    <s v="USA"/>
    <d v="2023-01-02T09:34:58"/>
    <x v="1"/>
    <n v="1"/>
    <n v="1"/>
    <n v="42"/>
    <n v="3"/>
    <n v="635.75"/>
    <s v="OUTLIER"/>
    <n v="8"/>
    <s v="OUTLIER"/>
    <n v="23"/>
    <n v="1"/>
    <n v="7.1428571428571397E-2"/>
    <n v="79.46875"/>
    <x v="2"/>
    <n v="1"/>
  </r>
  <r>
    <x v="19"/>
    <n v="65"/>
    <s v="Male"/>
    <s v="Canada"/>
    <d v="2024-09-07T16:25:53"/>
    <x v="2"/>
    <n v="3"/>
    <n v="1"/>
    <n v="52"/>
    <n v="2"/>
    <n v="522.61"/>
    <s v=""/>
    <n v="8"/>
    <s v="OUTLIER"/>
    <n v="26"/>
    <n v="0.33333333333333298"/>
    <n v="3.8461538461538401E-2"/>
    <n v="65.326250000000002"/>
    <x v="2"/>
    <n v="0"/>
  </r>
  <r>
    <x v="20"/>
    <n v="36"/>
    <s v="Male"/>
    <s v="USA"/>
    <d v="2023-12-02T05:16:14"/>
    <x v="1"/>
    <n v="4"/>
    <n v="1"/>
    <n v="56"/>
    <n v="1"/>
    <n v="507.57"/>
    <s v=""/>
    <n v="8"/>
    <s v="OUTLIER"/>
    <n v="7"/>
    <n v="0.25"/>
    <n v="1.7857142857142801E-2"/>
    <n v="63.446249999999999"/>
    <x v="2"/>
    <n v="0"/>
  </r>
  <r>
    <x v="21"/>
    <n v="43"/>
    <s v="Female"/>
    <s v="USA"/>
    <d v="2023-07-23T04:48:23"/>
    <x v="3"/>
    <n v="7"/>
    <n v="6"/>
    <n v="58"/>
    <n v="3"/>
    <n v="488.43"/>
    <s v=""/>
    <n v="8"/>
    <s v="OUTLIER"/>
    <n v="69"/>
    <n v="0.85714285714285698"/>
    <n v="5.1724137931034399E-2"/>
    <n v="61.053750000000001"/>
    <x v="0"/>
    <n v="0"/>
  </r>
  <r>
    <x v="22"/>
    <n v="36"/>
    <s v="Male"/>
    <s v="USA"/>
    <d v="2024-08-17T19:36:35"/>
    <x v="2"/>
    <n v="6"/>
    <n v="3"/>
    <n v="51"/>
    <n v="3"/>
    <n v="458.38"/>
    <s v=""/>
    <n v="8"/>
    <s v="OUTLIER"/>
    <n v="27"/>
    <n v="0.5"/>
    <n v="5.8823529411764698E-2"/>
    <n v="57.297499999999999"/>
    <x v="0"/>
    <n v="0"/>
  </r>
  <r>
    <x v="23"/>
    <n v="34"/>
    <s v="Male"/>
    <s v="Canada"/>
    <d v="2023-10-06T18:16:39"/>
    <x v="0"/>
    <n v="2"/>
    <n v="1"/>
    <n v="46"/>
    <n v="1"/>
    <n v="400.99"/>
    <s v=""/>
    <n v="8"/>
    <s v="OUTLIER"/>
    <n v="13"/>
    <n v="0.5"/>
    <n v="2.1739130434782601E-2"/>
    <n v="50.123750000000001"/>
    <x v="0"/>
    <n v="0"/>
  </r>
  <r>
    <x v="24"/>
    <n v="32"/>
    <s v="Male"/>
    <s v="USA"/>
    <d v="2023-07-23T06:15:59"/>
    <x v="0"/>
    <n v="6"/>
    <n v="1"/>
    <n v="60"/>
    <n v="1"/>
    <n v="306.12"/>
    <s v=""/>
    <n v="8"/>
    <s v="OUTLIER"/>
    <n v="0"/>
    <n v="0.16666666666666599"/>
    <n v="1.6666666666666601E-2"/>
    <n v="38.265000000000001"/>
    <x v="0"/>
    <n v="0"/>
  </r>
  <r>
    <x v="25"/>
    <n v="37"/>
    <s v="Female"/>
    <s v="Canada"/>
    <d v="2023-06-10T08:52:51"/>
    <x v="2"/>
    <n v="6"/>
    <n v="1"/>
    <n v="40"/>
    <n v="1"/>
    <n v="296.82"/>
    <s v=""/>
    <n v="8"/>
    <s v="OUTLIER"/>
    <n v="29"/>
    <n v="0.16666666666666599"/>
    <n v="2.5000000000000001E-2"/>
    <n v="37.102499999999999"/>
    <x v="0"/>
    <n v="0"/>
  </r>
  <r>
    <x v="26"/>
    <n v="39"/>
    <s v="Male"/>
    <s v="Japan"/>
    <d v="2023-11-22T13:06:40"/>
    <x v="1"/>
    <n v="1"/>
    <n v="0"/>
    <n v="45"/>
    <n v="3"/>
    <n v="273.37"/>
    <s v=""/>
    <n v="8"/>
    <s v="OUTLIER"/>
    <n v="15"/>
    <n v="0"/>
    <n v="6.6666666666666596E-2"/>
    <n v="34.171250000000001"/>
    <x v="0"/>
    <n v="0"/>
  </r>
  <r>
    <x v="27"/>
    <n v="40"/>
    <s v="Female"/>
    <s v="USA"/>
    <d v="2023-12-01T05:54:31"/>
    <x v="1"/>
    <n v="6"/>
    <n v="1"/>
    <n v="62"/>
    <n v="2"/>
    <n v="269.16000000000003"/>
    <s v=""/>
    <n v="8"/>
    <s v="OUTLIER"/>
    <n v="40"/>
    <n v="0.16666666666666599"/>
    <n v="3.2258064516128997E-2"/>
    <n v="33.645000000000003"/>
    <x v="0"/>
    <n v="0"/>
  </r>
  <r>
    <x v="28"/>
    <n v="38"/>
    <s v="Female"/>
    <s v="Japan"/>
    <d v="2024-06-29T12:54:40"/>
    <x v="2"/>
    <n v="4"/>
    <n v="3"/>
    <n v="53"/>
    <n v="2"/>
    <n v="241.91"/>
    <s v=""/>
    <n v="8"/>
    <s v="OUTLIER"/>
    <n v="27"/>
    <n v="0.75"/>
    <n v="3.7735849056603703E-2"/>
    <n v="30.23875"/>
    <x v="0"/>
    <n v="0"/>
  </r>
  <r>
    <x v="29"/>
    <n v="24"/>
    <s v="Male"/>
    <s v="France"/>
    <d v="2023-02-05T20:00:42"/>
    <x v="0"/>
    <n v="1"/>
    <n v="0"/>
    <n v="41"/>
    <n v="3"/>
    <n v="236.02"/>
    <s v=""/>
    <n v="8"/>
    <s v="OUTLIER"/>
    <n v="7"/>
    <n v="0"/>
    <n v="7.3170731707316999E-2"/>
    <n v="29.502500000000001"/>
    <x v="0"/>
    <n v="0"/>
  </r>
  <r>
    <x v="30"/>
    <n v="27"/>
    <s v="Female"/>
    <s v="USA"/>
    <d v="2024-01-14T23:05:53"/>
    <x v="3"/>
    <n v="1"/>
    <n v="0"/>
    <n v="51"/>
    <n v="3"/>
    <n v="229.59"/>
    <s v=""/>
    <n v="8"/>
    <s v="OUTLIER"/>
    <n v="114"/>
    <n v="0"/>
    <n v="5.8823529411764698E-2"/>
    <n v="28.69875"/>
    <x v="0"/>
    <n v="0"/>
  </r>
  <r>
    <x v="31"/>
    <n v="23"/>
    <s v="Female"/>
    <s v="USA"/>
    <d v="2024-02-09T09:25:44"/>
    <x v="1"/>
    <n v="5"/>
    <n v="0"/>
    <n v="69"/>
    <n v="4"/>
    <n v="222.47"/>
    <s v=""/>
    <n v="8"/>
    <s v="OUTLIER"/>
    <n v="0"/>
    <n v="0"/>
    <n v="5.7971014492753603E-2"/>
    <n v="27.80875"/>
    <x v="0"/>
    <n v="0"/>
  </r>
  <r>
    <x v="32"/>
    <n v="31"/>
    <s v="Female"/>
    <s v="USA"/>
    <d v="2024-07-31T23:09:21"/>
    <x v="5"/>
    <n v="1"/>
    <n v="0"/>
    <n v="44"/>
    <n v="1"/>
    <n v="220.26"/>
    <s v=""/>
    <n v="8"/>
    <s v="OUTLIER"/>
    <n v="14"/>
    <n v="0"/>
    <n v="2.27272727272727E-2"/>
    <n v="27.532499999999999"/>
    <x v="0"/>
    <n v="0"/>
  </r>
  <r>
    <x v="33"/>
    <n v="29"/>
    <s v="Male"/>
    <s v="Australia"/>
    <d v="2024-10-14T13:15:54"/>
    <x v="4"/>
    <n v="2"/>
    <n v="1"/>
    <n v="49"/>
    <n v="3"/>
    <n v="201.3"/>
    <s v=""/>
    <n v="8"/>
    <s v="OUTLIER"/>
    <n v="12"/>
    <n v="0.5"/>
    <n v="6.1224489795918297E-2"/>
    <n v="25.162500000000001"/>
    <x v="0"/>
    <n v="0"/>
  </r>
  <r>
    <x v="34"/>
    <n v="51"/>
    <s v="Female"/>
    <s v="USA"/>
    <d v="2024-03-02T07:04:21"/>
    <x v="1"/>
    <n v="2"/>
    <n v="1"/>
    <n v="53"/>
    <n v="5"/>
    <n v="172.59"/>
    <s v=""/>
    <n v="8"/>
    <s v="OUTLIER"/>
    <n v="34"/>
    <n v="0.5"/>
    <n v="9.4339622641509399E-2"/>
    <n v="21.57375"/>
    <x v="0"/>
    <n v="0"/>
  </r>
  <r>
    <x v="35"/>
    <n v="18"/>
    <s v="Male"/>
    <s v="Japan"/>
    <d v="2023-07-02T22:35:09"/>
    <x v="3"/>
    <n v="1"/>
    <n v="1"/>
    <n v="49"/>
    <n v="1"/>
    <n v="161.35"/>
    <s v=""/>
    <n v="8"/>
    <s v="OUTLIER"/>
    <n v="84"/>
    <n v="1"/>
    <n v="2.04081632653061E-2"/>
    <n v="20.168749999999999"/>
    <x v="0"/>
    <n v="0"/>
  </r>
  <r>
    <x v="36"/>
    <n v="59"/>
    <s v="Male"/>
    <s v="Germany"/>
    <d v="2023-11-02T05:25:50"/>
    <x v="4"/>
    <n v="2"/>
    <n v="0"/>
    <n v="47"/>
    <n v="1"/>
    <n v="157.19999999999999"/>
    <s v=""/>
    <n v="8"/>
    <s v="OUTLIER"/>
    <n v="1"/>
    <n v="0"/>
    <n v="2.1276595744680799E-2"/>
    <n v="19.649999999999999"/>
    <x v="0"/>
    <n v="0"/>
  </r>
  <r>
    <x v="37"/>
    <n v="41"/>
    <s v="Male"/>
    <s v="USA"/>
    <d v="2024-01-18T19:05:08"/>
    <x v="1"/>
    <n v="4"/>
    <n v="1"/>
    <n v="40"/>
    <n v="3"/>
    <n v="151.22"/>
    <s v=""/>
    <n v="8"/>
    <s v="OUTLIER"/>
    <n v="78"/>
    <n v="0.25"/>
    <n v="7.4999999999999997E-2"/>
    <n v="18.9025"/>
    <x v="0"/>
    <n v="0"/>
  </r>
  <r>
    <x v="38"/>
    <n v="40"/>
    <s v="Male"/>
    <s v="USA"/>
    <d v="2024-03-10T16:34:10"/>
    <x v="2"/>
    <n v="5"/>
    <n v="4"/>
    <n v="41"/>
    <n v="3"/>
    <n v="148.72999999999999"/>
    <s v=""/>
    <n v="8"/>
    <s v="OUTLIER"/>
    <n v="3"/>
    <n v="0.8"/>
    <n v="7.3170731707316999E-2"/>
    <n v="18.591249999999999"/>
    <x v="0"/>
    <n v="0"/>
  </r>
  <r>
    <x v="39"/>
    <n v="47"/>
    <s v="Female"/>
    <s v="Australia"/>
    <d v="2024-07-09T21:07:54"/>
    <x v="2"/>
    <n v="2"/>
    <n v="0"/>
    <n v="52"/>
    <n v="5"/>
    <n v="127.55"/>
    <s v=""/>
    <n v="8"/>
    <s v="OUTLIER"/>
    <n v="0"/>
    <n v="0"/>
    <n v="9.6153846153846104E-2"/>
    <n v="15.94375"/>
    <x v="0"/>
    <n v="0"/>
  </r>
  <r>
    <x v="40"/>
    <n v="46"/>
    <s v="Female"/>
    <s v="Canada"/>
    <d v="2024-11-08T01:41:39"/>
    <x v="3"/>
    <n v="5"/>
    <n v="0"/>
    <n v="47"/>
    <n v="1"/>
    <n v="125.44"/>
    <s v=""/>
    <n v="8"/>
    <s v="OUTLIER"/>
    <n v="41"/>
    <n v="0"/>
    <n v="2.1276595744680799E-2"/>
    <n v="15.68"/>
    <x v="0"/>
    <n v="0"/>
  </r>
  <r>
    <x v="41"/>
    <n v="29"/>
    <s v="Female"/>
    <s v="USA"/>
    <d v="2023-02-03T21:17:16"/>
    <x v="2"/>
    <n v="6"/>
    <n v="1"/>
    <n v="56"/>
    <n v="4"/>
    <n v="124.79"/>
    <s v=""/>
    <n v="8"/>
    <s v="OUTLIER"/>
    <n v="14"/>
    <n v="0.16666666666666599"/>
    <n v="7.1428571428571397E-2"/>
    <n v="15.598750000000001"/>
    <x v="0"/>
    <n v="0"/>
  </r>
  <r>
    <x v="42"/>
    <n v="41"/>
    <s v="Male"/>
    <s v="Australia"/>
    <d v="2023-03-14T19:45:56"/>
    <x v="2"/>
    <n v="6"/>
    <n v="2"/>
    <n v="43"/>
    <n v="2"/>
    <n v="119.09"/>
    <s v=""/>
    <n v="8"/>
    <s v="OUTLIER"/>
    <n v="22"/>
    <n v="0.33333333333333298"/>
    <n v="4.6511627906976702E-2"/>
    <n v="14.88625"/>
    <x v="0"/>
    <n v="0"/>
  </r>
  <r>
    <x v="43"/>
    <n v="37"/>
    <s v="Female"/>
    <s v="Japan"/>
    <d v="2023-09-10T10:02:41"/>
    <x v="4"/>
    <n v="3"/>
    <n v="2"/>
    <n v="46"/>
    <n v="1"/>
    <n v="104.56"/>
    <s v=""/>
    <n v="8"/>
    <s v="OUTLIER"/>
    <n v="23"/>
    <n v="0.66666666666666596"/>
    <n v="2.1739130434782601E-2"/>
    <n v="13.07"/>
    <x v="0"/>
    <n v="0"/>
  </r>
  <r>
    <x v="44"/>
    <n v="44"/>
    <s v="Male"/>
    <s v="USA"/>
    <d v="2023-12-10T08:55:36"/>
    <x v="3"/>
    <n v="1"/>
    <n v="1"/>
    <n v="36"/>
    <n v="2"/>
    <n v="97.58"/>
    <s v=""/>
    <n v="8"/>
    <s v="OUTLIER"/>
    <n v="8"/>
    <n v="1"/>
    <n v="5.5555555555555497E-2"/>
    <n v="12.1975"/>
    <x v="1"/>
    <n v="0"/>
  </r>
  <r>
    <x v="45"/>
    <n v="35"/>
    <s v="Male"/>
    <s v="Japan"/>
    <d v="2023-05-26T22:49:55"/>
    <x v="2"/>
    <n v="4"/>
    <n v="1"/>
    <n v="54"/>
    <n v="3"/>
    <n v="84.14"/>
    <s v=""/>
    <n v="8"/>
    <s v="OUTLIER"/>
    <n v="4"/>
    <n v="0.25"/>
    <n v="5.5555555555555497E-2"/>
    <n v="10.5175"/>
    <x v="1"/>
    <n v="0"/>
  </r>
  <r>
    <x v="46"/>
    <n v="53"/>
    <s v="Other"/>
    <s v="Canada"/>
    <d v="2023-08-01T01:59:03"/>
    <x v="4"/>
    <n v="4"/>
    <n v="1"/>
    <n v="50"/>
    <n v="4"/>
    <n v="83.79"/>
    <s v=""/>
    <n v="8"/>
    <s v="OUTLIER"/>
    <n v="42"/>
    <n v="0.25"/>
    <n v="0.08"/>
    <n v="10.473750000000001"/>
    <x v="1"/>
    <n v="0"/>
  </r>
  <r>
    <x v="47"/>
    <n v="46"/>
    <s v="Female"/>
    <s v="USA"/>
    <d v="2023-04-17T05:22:21"/>
    <x v="1"/>
    <n v="6"/>
    <n v="1"/>
    <n v="45"/>
    <n v="0"/>
    <n v="79.05"/>
    <s v=""/>
    <n v="8"/>
    <s v="OUTLIER"/>
    <n v="27"/>
    <n v="0.16666666666666599"/>
    <n v="0"/>
    <n v="9.8812499999999996"/>
    <x v="1"/>
    <n v="0"/>
  </r>
  <r>
    <x v="48"/>
    <n v="48"/>
    <s v="Female"/>
    <s v="USA"/>
    <d v="2024-05-08T06:40:00"/>
    <x v="2"/>
    <n v="5"/>
    <n v="1"/>
    <n v="48"/>
    <n v="1"/>
    <n v="69.41"/>
    <s v=""/>
    <n v="8"/>
    <s v="OUTLIER"/>
    <n v="13"/>
    <n v="0.2"/>
    <n v="2.0833333333333301E-2"/>
    <n v="8.6762499999999996"/>
    <x v="1"/>
    <n v="0"/>
  </r>
  <r>
    <x v="49"/>
    <n v="42"/>
    <s v="Male"/>
    <s v="USA"/>
    <d v="2024-11-15T17:40:10"/>
    <x v="2"/>
    <n v="8"/>
    <n v="3"/>
    <n v="58"/>
    <n v="4"/>
    <n v="66.930000000000007"/>
    <s v=""/>
    <n v="8"/>
    <s v="OUTLIER"/>
    <n v="56"/>
    <n v="0.375"/>
    <n v="6.8965517241379296E-2"/>
    <n v="8.3662500000000009"/>
    <x v="1"/>
    <n v="0"/>
  </r>
  <r>
    <x v="50"/>
    <n v="19"/>
    <s v="Female"/>
    <s v="Germany"/>
    <d v="2024-03-14T12:33:25"/>
    <x v="3"/>
    <n v="2"/>
    <n v="2"/>
    <n v="65"/>
    <n v="2"/>
    <n v="65.09"/>
    <s v=""/>
    <n v="8"/>
    <s v="OUTLIER"/>
    <n v="71"/>
    <n v="1"/>
    <n v="3.0769230769230702E-2"/>
    <n v="8.1362500000000004"/>
    <x v="1"/>
    <n v="0"/>
  </r>
  <r>
    <x v="51"/>
    <n v="40"/>
    <s v="Male"/>
    <s v="UK"/>
    <d v="2023-03-23T15:29:00"/>
    <x v="2"/>
    <n v="1"/>
    <n v="0"/>
    <n v="43"/>
    <n v="2"/>
    <n v="64.91"/>
    <s v=""/>
    <n v="8"/>
    <s v="OUTLIER"/>
    <n v="62"/>
    <n v="0"/>
    <n v="4.6511627906976702E-2"/>
    <n v="8.1137499999999996"/>
    <x v="1"/>
    <n v="0"/>
  </r>
  <r>
    <x v="52"/>
    <n v="52"/>
    <s v="Male"/>
    <s v="Germany"/>
    <d v="2024-05-19T23:00:36"/>
    <x v="3"/>
    <n v="4"/>
    <n v="0"/>
    <n v="43"/>
    <n v="1"/>
    <n v="64.52"/>
    <s v=""/>
    <n v="8"/>
    <s v="OUTLIER"/>
    <n v="95"/>
    <n v="0"/>
    <n v="2.3255813953488299E-2"/>
    <n v="8.0649999999999995"/>
    <x v="1"/>
    <n v="0"/>
  </r>
  <r>
    <x v="53"/>
    <n v="44"/>
    <s v="Female"/>
    <s v="Canada"/>
    <d v="2023-03-01T13:27:33"/>
    <x v="1"/>
    <n v="3"/>
    <n v="0"/>
    <n v="43"/>
    <n v="3"/>
    <n v="61.2"/>
    <s v=""/>
    <n v="8"/>
    <s v="OUTLIER"/>
    <n v="9"/>
    <n v="0"/>
    <n v="6.9767441860465101E-2"/>
    <n v="7.65"/>
    <x v="1"/>
    <n v="0"/>
  </r>
  <r>
    <x v="54"/>
    <n v="18"/>
    <s v="Other"/>
    <s v="Canada"/>
    <d v="2024-10-16T03:13:42"/>
    <x v="2"/>
    <n v="3"/>
    <n v="3"/>
    <n v="51"/>
    <n v="4"/>
    <n v="61.06"/>
    <s v=""/>
    <n v="8"/>
    <s v="OUTLIER"/>
    <n v="91"/>
    <n v="1"/>
    <n v="7.8431372549019607E-2"/>
    <n v="7.6325000000000003"/>
    <x v="1"/>
    <n v="1"/>
  </r>
  <r>
    <x v="55"/>
    <n v="18"/>
    <s v="Male"/>
    <s v="France"/>
    <d v="2024-10-30T00:08:10"/>
    <x v="2"/>
    <n v="3"/>
    <n v="0"/>
    <n v="50"/>
    <n v="1"/>
    <n v="60.72"/>
    <s v=""/>
    <n v="8"/>
    <s v="OUTLIER"/>
    <n v="14"/>
    <n v="0"/>
    <n v="0.02"/>
    <n v="7.59"/>
    <x v="1"/>
    <n v="0"/>
  </r>
  <r>
    <x v="56"/>
    <n v="22"/>
    <s v="Male"/>
    <s v="Canada"/>
    <d v="2024-01-18T10:19:29"/>
    <x v="2"/>
    <n v="2"/>
    <n v="1"/>
    <n v="49"/>
    <n v="1"/>
    <n v="54.64"/>
    <s v=""/>
    <n v="8"/>
    <s v="OUTLIER"/>
    <n v="65"/>
    <n v="0.5"/>
    <n v="2.04081632653061E-2"/>
    <n v="6.83"/>
    <x v="1"/>
    <n v="0"/>
  </r>
  <r>
    <x v="57"/>
    <n v="33"/>
    <s v="Female"/>
    <s v="France"/>
    <d v="2024-11-10T12:05:56"/>
    <x v="3"/>
    <n v="1"/>
    <n v="0"/>
    <n v="49"/>
    <n v="2"/>
    <n v="41.05"/>
    <s v=""/>
    <n v="8"/>
    <s v="OUTLIER"/>
    <n v="39"/>
    <n v="0"/>
    <n v="4.08163265306122E-2"/>
    <n v="5.1312499999999996"/>
    <x v="1"/>
    <n v="0"/>
  </r>
  <r>
    <x v="58"/>
    <n v="25"/>
    <s v="Male"/>
    <s v="UK"/>
    <d v="2023-11-26T06:10:43"/>
    <x v="4"/>
    <n v="4"/>
    <n v="1"/>
    <n v="51"/>
    <n v="3"/>
    <n v="37.090000000000003"/>
    <s v=""/>
    <n v="8"/>
    <s v="OUTLIER"/>
    <n v="0"/>
    <n v="0.25"/>
    <n v="5.8823529411764698E-2"/>
    <n v="4.6362500000000004"/>
    <x v="1"/>
    <n v="0"/>
  </r>
  <r>
    <x v="59"/>
    <n v="36"/>
    <s v="Female"/>
    <s v="Germany"/>
    <d v="2024-09-23T16:26:36"/>
    <x v="2"/>
    <n v="3"/>
    <n v="0"/>
    <n v="52"/>
    <n v="2"/>
    <n v="36.61"/>
    <s v=""/>
    <n v="8"/>
    <s v="OUTLIER"/>
    <n v="62"/>
    <n v="0"/>
    <n v="3.8461538461538401E-2"/>
    <n v="4.5762499999999999"/>
    <x v="1"/>
    <n v="0"/>
  </r>
  <r>
    <x v="60"/>
    <n v="40"/>
    <s v="Female"/>
    <s v="UK"/>
    <d v="2023-09-01T12:52:01"/>
    <x v="2"/>
    <n v="4"/>
    <n v="2"/>
    <n v="52"/>
    <n v="4"/>
    <n v="19.93"/>
    <s v=""/>
    <n v="8"/>
    <s v="OUTLIER"/>
    <n v="25"/>
    <n v="0.5"/>
    <n v="7.69230769230769E-2"/>
    <n v="2.49125"/>
    <x v="1"/>
    <n v="0"/>
  </r>
  <r>
    <x v="61"/>
    <n v="40"/>
    <s v="Female"/>
    <s v="UK"/>
    <d v="2023-10-19T18:44:37"/>
    <x v="2"/>
    <n v="3"/>
    <n v="0"/>
    <n v="44"/>
    <n v="0"/>
    <n v="12.23"/>
    <s v=""/>
    <n v="8"/>
    <s v="OUTLIER"/>
    <n v="55"/>
    <n v="0"/>
    <n v="0"/>
    <n v="1.5287500000000001"/>
    <x v="1"/>
    <n v="0"/>
  </r>
  <r>
    <x v="62"/>
    <n v="30"/>
    <s v="Female"/>
    <s v="Canada"/>
    <d v="2024-05-09T06:01:43"/>
    <x v="3"/>
    <n v="3"/>
    <n v="1"/>
    <n v="45"/>
    <n v="2"/>
    <n v="9.76"/>
    <s v=""/>
    <n v="8"/>
    <s v="OUTLIER"/>
    <n v="88"/>
    <n v="0.33333333333333298"/>
    <n v="4.4444444444444398E-2"/>
    <n v="1.22"/>
    <x v="1"/>
    <n v="1"/>
  </r>
  <r>
    <x v="63"/>
    <n v="38"/>
    <s v="Male"/>
    <s v="USA"/>
    <d v="2023-02-18T04:24:59"/>
    <x v="5"/>
    <n v="4"/>
    <n v="0"/>
    <n v="45"/>
    <n v="0"/>
    <n v="7.2"/>
    <s v=""/>
    <n v="8"/>
    <s v="OUTLIER"/>
    <n v="33"/>
    <n v="0"/>
    <n v="0"/>
    <n v="0.9"/>
    <x v="1"/>
    <n v="0"/>
  </r>
  <r>
    <x v="64"/>
    <n v="40"/>
    <s v="Male"/>
    <s v="UK"/>
    <d v="2023-02-21T09:48:10"/>
    <x v="1"/>
    <n v="6"/>
    <n v="2"/>
    <n v="43"/>
    <n v="3"/>
    <n v="5.17"/>
    <s v=""/>
    <n v="8"/>
    <s v="OUTLIER"/>
    <n v="51"/>
    <n v="0.33333333333333298"/>
    <n v="6.9767441860465101E-2"/>
    <n v="0.64624999999999999"/>
    <x v="1"/>
    <n v="0"/>
  </r>
  <r>
    <x v="65"/>
    <n v="24"/>
    <s v="Male"/>
    <s v="USA"/>
    <d v="2023-07-02T13:49:31"/>
    <x v="2"/>
    <n v="4"/>
    <n v="1"/>
    <n v="59"/>
    <n v="4"/>
    <n v="2.46"/>
    <s v=""/>
    <n v="8"/>
    <s v="OUTLIER"/>
    <n v="1"/>
    <n v="0.25"/>
    <n v="6.7796610169491497E-2"/>
    <n v="0.3075"/>
    <x v="1"/>
    <n v="0"/>
  </r>
  <r>
    <x v="66"/>
    <n v="28"/>
    <s v="Male"/>
    <s v="Germany"/>
    <d v="2024-04-19T20:14:59"/>
    <x v="4"/>
    <n v="4"/>
    <n v="2"/>
    <n v="53"/>
    <n v="2"/>
    <n v="0.35"/>
    <s v=""/>
    <n v="8"/>
    <s v="OUTLIER"/>
    <n v="148"/>
    <n v="0.5"/>
    <n v="3.7735849056603703E-2"/>
    <n v="4.3749999999999997E-2"/>
    <x v="1"/>
    <n v="0"/>
  </r>
  <r>
    <x v="67"/>
    <n v="31"/>
    <s v="Female"/>
    <s v="Australia"/>
    <d v="2024-07-21T16:23:43"/>
    <x v="3"/>
    <n v="0"/>
    <n v="0"/>
    <n v="44"/>
    <n v="4"/>
    <n v="1342.78"/>
    <s v="OUTLIER"/>
    <n v="7"/>
    <s v="OUTLIER"/>
    <n v="27"/>
    <n v="0"/>
    <n v="9.0909090909090898E-2"/>
    <n v="191.82571428571401"/>
    <x v="2"/>
    <n v="1"/>
  </r>
  <r>
    <x v="68"/>
    <n v="28"/>
    <s v="Male"/>
    <s v="Canada"/>
    <d v="2024-05-10T18:31:54"/>
    <x v="2"/>
    <n v="1"/>
    <n v="1"/>
    <n v="47"/>
    <n v="2"/>
    <n v="961.51"/>
    <s v="OUTLIER"/>
    <n v="7"/>
    <s v="OUTLIER"/>
    <n v="0"/>
    <n v="1"/>
    <n v="4.2553191489361701E-2"/>
    <n v="137.358571428571"/>
    <x v="2"/>
    <n v="0"/>
  </r>
  <r>
    <x v="69"/>
    <n v="44"/>
    <s v="Female"/>
    <s v="USA"/>
    <d v="2024-05-27T14:59:07"/>
    <x v="0"/>
    <n v="9"/>
    <n v="1"/>
    <n v="53"/>
    <n v="5"/>
    <n v="903.88"/>
    <s v="OUTLIER"/>
    <n v="7"/>
    <s v="OUTLIER"/>
    <n v="47"/>
    <n v="0.11111111111111099"/>
    <n v="9.4339622641509399E-2"/>
    <n v="129.125714285714"/>
    <x v="2"/>
    <n v="0"/>
  </r>
  <r>
    <x v="70"/>
    <n v="33"/>
    <s v="Male"/>
    <s v="UK"/>
    <d v="2023-11-01T17:44:58"/>
    <x v="2"/>
    <n v="2"/>
    <n v="0"/>
    <n v="55"/>
    <n v="3"/>
    <n v="889.07"/>
    <s v="OUTLIER"/>
    <n v="7"/>
    <s v="OUTLIER"/>
    <n v="9"/>
    <n v="0"/>
    <n v="5.4545454545454501E-2"/>
    <n v="127.01"/>
    <x v="2"/>
    <n v="1"/>
  </r>
  <r>
    <x v="71"/>
    <n v="23"/>
    <s v="Female"/>
    <s v="USA"/>
    <d v="2024-04-30T05:55:50"/>
    <x v="1"/>
    <n v="4"/>
    <n v="1"/>
    <n v="42"/>
    <n v="1"/>
    <n v="721.68"/>
    <s v="OUTLIER"/>
    <n v="7"/>
    <s v="OUTLIER"/>
    <n v="17"/>
    <n v="0.25"/>
    <n v="2.3809523809523801E-2"/>
    <n v="103.097142857142"/>
    <x v="2"/>
    <n v="0"/>
  </r>
  <r>
    <x v="72"/>
    <n v="28"/>
    <s v="Male"/>
    <s v="Japan"/>
    <d v="2024-04-07T10:23:06"/>
    <x v="1"/>
    <n v="4"/>
    <n v="1"/>
    <n v="46"/>
    <n v="2"/>
    <n v="674.34"/>
    <s v="OUTLIER"/>
    <n v="7"/>
    <s v="OUTLIER"/>
    <n v="11"/>
    <n v="0.25"/>
    <n v="4.3478260869565202E-2"/>
    <n v="96.334285714285699"/>
    <x v="2"/>
    <n v="0"/>
  </r>
  <r>
    <x v="73"/>
    <n v="24"/>
    <s v="Male"/>
    <s v="USA"/>
    <d v="2024-08-08T18:03:05"/>
    <x v="1"/>
    <n v="3"/>
    <n v="0"/>
    <n v="54"/>
    <n v="3"/>
    <n v="657.51"/>
    <s v="OUTLIER"/>
    <n v="7"/>
    <s v="OUTLIER"/>
    <n v="5"/>
    <n v="0"/>
    <n v="5.5555555555555497E-2"/>
    <n v="93.929999999999893"/>
    <x v="2"/>
    <n v="1"/>
  </r>
  <r>
    <x v="74"/>
    <n v="20"/>
    <s v="Female"/>
    <s v="USA"/>
    <d v="2024-06-14T00:34:48"/>
    <x v="4"/>
    <n v="1"/>
    <n v="0"/>
    <n v="52"/>
    <n v="2"/>
    <n v="646.33000000000004"/>
    <s v="OUTLIER"/>
    <n v="7"/>
    <s v="OUTLIER"/>
    <n v="16"/>
    <n v="0"/>
    <n v="3.8461538461538401E-2"/>
    <n v="92.332857142857094"/>
    <x v="2"/>
    <n v="0"/>
  </r>
  <r>
    <x v="75"/>
    <n v="30"/>
    <s v="Female"/>
    <s v="USA"/>
    <d v="2024-03-12T16:45:12"/>
    <x v="0"/>
    <n v="3"/>
    <n v="1"/>
    <n v="41"/>
    <n v="1"/>
    <n v="605.11"/>
    <s v=""/>
    <n v="7"/>
    <s v="OUTLIER"/>
    <n v="44"/>
    <n v="0.33333333333333298"/>
    <n v="2.4390243902439001E-2"/>
    <n v="86.444285714285698"/>
    <x v="2"/>
    <n v="0"/>
  </r>
  <r>
    <x v="76"/>
    <n v="54"/>
    <s v="Male"/>
    <s v="UK"/>
    <d v="2024-05-01T05:17:33"/>
    <x v="5"/>
    <n v="5"/>
    <n v="0"/>
    <n v="69"/>
    <n v="4"/>
    <n v="566.78"/>
    <s v=""/>
    <n v="7"/>
    <s v="OUTLIER"/>
    <n v="14"/>
    <n v="0"/>
    <n v="5.7971014492753603E-2"/>
    <n v="80.968571428571394"/>
    <x v="2"/>
    <n v="0"/>
  </r>
  <r>
    <x v="77"/>
    <n v="26"/>
    <s v="Female"/>
    <s v="USA"/>
    <d v="2024-09-28T11:47:35"/>
    <x v="3"/>
    <n v="3"/>
    <n v="1"/>
    <n v="50"/>
    <n v="2"/>
    <n v="545.03"/>
    <s v=""/>
    <n v="7"/>
    <s v="OUTLIER"/>
    <n v="5"/>
    <n v="0.33333333333333298"/>
    <n v="0.04"/>
    <n v="77.861428571428505"/>
    <x v="2"/>
    <n v="0"/>
  </r>
  <r>
    <x v="78"/>
    <n v="42"/>
    <s v="Male"/>
    <s v="Germany"/>
    <d v="2023-08-26T18:09:20"/>
    <x v="1"/>
    <n v="3"/>
    <n v="0"/>
    <n v="48"/>
    <n v="5"/>
    <n v="484.44"/>
    <s v=""/>
    <n v="7"/>
    <s v="OUTLIER"/>
    <n v="7"/>
    <n v="0"/>
    <n v="0.10416666666666601"/>
    <n v="69.205714285714194"/>
    <x v="0"/>
    <n v="0"/>
  </r>
  <r>
    <x v="79"/>
    <n v="33"/>
    <s v="Female"/>
    <s v="Canada"/>
    <d v="2023-03-16T12:38:57"/>
    <x v="2"/>
    <n v="2"/>
    <n v="1"/>
    <n v="44"/>
    <n v="1"/>
    <n v="475.39"/>
    <s v=""/>
    <n v="7"/>
    <s v="OUTLIER"/>
    <n v="4"/>
    <n v="0.5"/>
    <n v="2.27272727272727E-2"/>
    <n v="67.912857142857106"/>
    <x v="0"/>
    <n v="0"/>
  </r>
  <r>
    <x v="80"/>
    <n v="26"/>
    <s v="Male"/>
    <s v="USA"/>
    <d v="2023-03-25T17:07:39"/>
    <x v="1"/>
    <n v="2"/>
    <n v="2"/>
    <n v="59"/>
    <n v="3"/>
    <n v="464.29"/>
    <s v=""/>
    <n v="7"/>
    <s v="OUTLIER"/>
    <n v="5"/>
    <n v="1"/>
    <n v="5.0847457627118599E-2"/>
    <n v="66.327142857142803"/>
    <x v="0"/>
    <n v="0"/>
  </r>
  <r>
    <x v="81"/>
    <n v="51"/>
    <s v="Male"/>
    <s v="USA"/>
    <d v="2023-04-19T20:09:28"/>
    <x v="1"/>
    <n v="1"/>
    <n v="0"/>
    <n v="61"/>
    <n v="2"/>
    <n v="463.87"/>
    <s v=""/>
    <n v="7"/>
    <s v="OUTLIER"/>
    <n v="8"/>
    <n v="0"/>
    <n v="3.2786885245901599E-2"/>
    <n v="66.267142857142801"/>
    <x v="0"/>
    <n v="0"/>
  </r>
  <r>
    <x v="82"/>
    <n v="49"/>
    <s v="Male"/>
    <s v="Germany"/>
    <d v="2023-01-25T06:35:19"/>
    <x v="3"/>
    <n v="3"/>
    <n v="1"/>
    <n v="58"/>
    <n v="5"/>
    <n v="454.32"/>
    <s v=""/>
    <n v="7"/>
    <s v="OUTLIER"/>
    <n v="3"/>
    <n v="0.33333333333333298"/>
    <n v="8.6206896551724102E-2"/>
    <n v="64.902857142857101"/>
    <x v="0"/>
    <n v="1"/>
  </r>
  <r>
    <x v="83"/>
    <n v="54"/>
    <s v="Female"/>
    <s v="Japan"/>
    <d v="2023-07-23T12:06:25"/>
    <x v="0"/>
    <n v="2"/>
    <n v="0"/>
    <n v="44"/>
    <n v="1"/>
    <n v="453.31"/>
    <s v=""/>
    <n v="7"/>
    <s v="OUTLIER"/>
    <n v="32"/>
    <n v="0"/>
    <n v="2.27272727272727E-2"/>
    <n v="64.7585714285714"/>
    <x v="0"/>
    <n v="0"/>
  </r>
  <r>
    <x v="84"/>
    <n v="35"/>
    <s v="Female"/>
    <s v="Canada"/>
    <d v="2023-10-16T04:35:47"/>
    <x v="4"/>
    <n v="3"/>
    <n v="2"/>
    <n v="58"/>
    <n v="3"/>
    <n v="420.12"/>
    <s v=""/>
    <n v="7"/>
    <s v="OUTLIER"/>
    <n v="27"/>
    <n v="0.66666666666666596"/>
    <n v="5.1724137931034399E-2"/>
    <n v="60.017142857142801"/>
    <x v="0"/>
    <n v="0"/>
  </r>
  <r>
    <x v="85"/>
    <n v="37"/>
    <s v="Female"/>
    <s v="France"/>
    <d v="2023-02-20T19:12:06"/>
    <x v="4"/>
    <n v="0"/>
    <n v="0"/>
    <n v="60"/>
    <n v="4"/>
    <n v="414.07"/>
    <s v=""/>
    <n v="7"/>
    <s v="OUTLIER"/>
    <n v="183"/>
    <n v="0"/>
    <n v="6.6666666666666596E-2"/>
    <n v="59.152857142857101"/>
    <x v="0"/>
    <n v="1"/>
  </r>
  <r>
    <x v="86"/>
    <n v="46"/>
    <s v="Male"/>
    <s v="UK"/>
    <d v="2024-08-19T05:11:33"/>
    <x v="2"/>
    <n v="3"/>
    <n v="2"/>
    <n v="43"/>
    <n v="2"/>
    <n v="410.93"/>
    <s v=""/>
    <n v="7"/>
    <s v="OUTLIER"/>
    <n v="54"/>
    <n v="0.66666666666666596"/>
    <n v="4.6511627906976702E-2"/>
    <n v="58.704285714285703"/>
    <x v="0"/>
    <n v="1"/>
  </r>
  <r>
    <x v="87"/>
    <n v="48"/>
    <s v="Female"/>
    <s v="Canada"/>
    <d v="2024-01-23T20:16:32"/>
    <x v="3"/>
    <n v="1"/>
    <n v="0"/>
    <n v="45"/>
    <n v="0"/>
    <n v="352.27"/>
    <s v=""/>
    <n v="7"/>
    <s v="OUTLIER"/>
    <n v="20"/>
    <n v="0"/>
    <n v="0"/>
    <n v="50.324285714285701"/>
    <x v="0"/>
    <n v="0"/>
  </r>
  <r>
    <x v="88"/>
    <n v="36"/>
    <s v="Male"/>
    <s v="Germany"/>
    <d v="2023-02-10T10:58:51"/>
    <x v="3"/>
    <n v="3"/>
    <n v="2"/>
    <n v="55"/>
    <n v="2"/>
    <n v="345.81"/>
    <s v=""/>
    <n v="7"/>
    <s v="OUTLIER"/>
    <n v="110"/>
    <n v="0.66666666666666596"/>
    <n v="3.6363636363636299E-2"/>
    <n v="49.401428571428497"/>
    <x v="0"/>
    <n v="1"/>
  </r>
  <r>
    <x v="89"/>
    <n v="31"/>
    <s v="Female"/>
    <s v="USA"/>
    <d v="2024-09-18T07:57:10"/>
    <x v="0"/>
    <n v="3"/>
    <n v="0"/>
    <n v="43"/>
    <n v="2"/>
    <n v="341.22"/>
    <s v=""/>
    <n v="7"/>
    <s v="OUTLIER"/>
    <n v="28"/>
    <n v="0"/>
    <n v="4.6511627906976702E-2"/>
    <n v="48.7457142857142"/>
    <x v="0"/>
    <n v="0"/>
  </r>
  <r>
    <x v="90"/>
    <n v="37"/>
    <s v="Female"/>
    <s v="USA"/>
    <d v="2023-05-12T11:19:23"/>
    <x v="2"/>
    <n v="6"/>
    <n v="2"/>
    <n v="56"/>
    <n v="2"/>
    <n v="339.6"/>
    <s v=""/>
    <n v="7"/>
    <s v="OUTLIER"/>
    <n v="54"/>
    <n v="0.33333333333333298"/>
    <n v="3.5714285714285698E-2"/>
    <n v="48.514285714285698"/>
    <x v="0"/>
    <n v="1"/>
  </r>
  <r>
    <x v="91"/>
    <n v="26"/>
    <s v="Female"/>
    <s v="USA"/>
    <d v="2023-05-05T02:38:54"/>
    <x v="5"/>
    <n v="5"/>
    <n v="0"/>
    <n v="66"/>
    <n v="1"/>
    <n v="339.35"/>
    <s v=""/>
    <n v="7"/>
    <s v="OUTLIER"/>
    <n v="38"/>
    <n v="0"/>
    <n v="1.51515151515151E-2"/>
    <n v="48.478571428571399"/>
    <x v="0"/>
    <n v="0"/>
  </r>
  <r>
    <x v="92"/>
    <n v="46"/>
    <s v="Male"/>
    <s v="Canada"/>
    <d v="2024-02-24T18:50:22"/>
    <x v="2"/>
    <n v="2"/>
    <n v="0"/>
    <n v="42"/>
    <n v="3"/>
    <n v="332.49"/>
    <s v=""/>
    <n v="7"/>
    <s v="OUTLIER"/>
    <n v="59"/>
    <n v="0"/>
    <n v="7.1428571428571397E-2"/>
    <n v="47.498571428571402"/>
    <x v="0"/>
    <n v="0"/>
  </r>
  <r>
    <x v="93"/>
    <n v="23"/>
    <s v="Female"/>
    <s v="Germany"/>
    <d v="2024-09-18T16:42:48"/>
    <x v="5"/>
    <n v="4"/>
    <n v="0"/>
    <n v="52"/>
    <n v="1"/>
    <n v="314.08999999999997"/>
    <s v=""/>
    <n v="7"/>
    <s v="OUTLIER"/>
    <n v="28"/>
    <n v="0"/>
    <n v="1.9230769230769201E-2"/>
    <n v="44.87"/>
    <x v="0"/>
    <n v="0"/>
  </r>
  <r>
    <x v="94"/>
    <n v="41"/>
    <s v="Female"/>
    <s v="USA"/>
    <d v="2023-08-29T11:51:40"/>
    <x v="3"/>
    <n v="3"/>
    <n v="0"/>
    <n v="40"/>
    <n v="3"/>
    <n v="309.74"/>
    <s v=""/>
    <n v="7"/>
    <s v="OUTLIER"/>
    <n v="43"/>
    <n v="0"/>
    <n v="7.4999999999999997E-2"/>
    <n v="44.248571428571402"/>
    <x v="0"/>
    <n v="0"/>
  </r>
  <r>
    <x v="95"/>
    <n v="51"/>
    <s v="Female"/>
    <s v="Germany"/>
    <d v="2023-11-18T15:39:48"/>
    <x v="0"/>
    <n v="5"/>
    <n v="1"/>
    <n v="45"/>
    <n v="1"/>
    <n v="309.02"/>
    <s v=""/>
    <n v="7"/>
    <s v="OUTLIER"/>
    <n v="14"/>
    <n v="0.2"/>
    <n v="2.2222222222222199E-2"/>
    <n v="44.145714285714199"/>
    <x v="0"/>
    <n v="0"/>
  </r>
  <r>
    <x v="96"/>
    <n v="27"/>
    <s v="Female"/>
    <s v="UK"/>
    <d v="2024-02-24T01:19:05"/>
    <x v="4"/>
    <n v="1"/>
    <n v="0"/>
    <n v="54"/>
    <n v="2"/>
    <n v="307.85000000000002"/>
    <s v=""/>
    <n v="7"/>
    <s v="OUTLIER"/>
    <n v="24"/>
    <n v="0"/>
    <n v="3.7037037037037E-2"/>
    <n v="43.978571428571399"/>
    <x v="0"/>
    <n v="0"/>
  </r>
  <r>
    <x v="97"/>
    <n v="34"/>
    <s v="Male"/>
    <s v="Canada"/>
    <d v="2023-06-17T13:10:30"/>
    <x v="2"/>
    <n v="0"/>
    <n v="0"/>
    <n v="53"/>
    <n v="2"/>
    <n v="307.27"/>
    <s v=""/>
    <n v="7"/>
    <s v="OUTLIER"/>
    <n v="0"/>
    <n v="0"/>
    <n v="3.7735849056603703E-2"/>
    <n v="43.895714285714199"/>
    <x v="0"/>
    <n v="0"/>
  </r>
  <r>
    <x v="98"/>
    <n v="37"/>
    <s v="Female"/>
    <s v="USA"/>
    <d v="2023-05-02T23:32:38"/>
    <x v="3"/>
    <n v="4"/>
    <n v="3"/>
    <n v="47"/>
    <n v="1"/>
    <n v="296.73"/>
    <s v=""/>
    <n v="7"/>
    <s v="OUTLIER"/>
    <n v="1"/>
    <n v="0.75"/>
    <n v="2.1276595744680799E-2"/>
    <n v="42.39"/>
    <x v="0"/>
    <n v="0"/>
  </r>
  <r>
    <x v="99"/>
    <n v="36"/>
    <s v="Male"/>
    <s v="Australia"/>
    <d v="2024-03-19T18:07:39"/>
    <x v="1"/>
    <n v="4"/>
    <n v="0"/>
    <n v="50"/>
    <n v="6"/>
    <n v="288.22000000000003"/>
    <s v=""/>
    <n v="7"/>
    <s v="OUTLIER"/>
    <n v="14"/>
    <n v="0"/>
    <n v="0.12"/>
    <n v="41.174285714285702"/>
    <x v="0"/>
    <n v="1"/>
  </r>
  <r>
    <x v="100"/>
    <n v="55"/>
    <s v="Other"/>
    <s v="Germany"/>
    <d v="2023-03-25T09:49:37"/>
    <x v="1"/>
    <n v="5"/>
    <n v="1"/>
    <n v="51"/>
    <n v="5"/>
    <n v="287.69"/>
    <s v=""/>
    <n v="7"/>
    <s v="OUTLIER"/>
    <n v="5"/>
    <n v="0.2"/>
    <n v="9.8039215686274495E-2"/>
    <n v="41.098571428571397"/>
    <x v="0"/>
    <n v="0"/>
  </r>
  <r>
    <x v="101"/>
    <n v="38"/>
    <s v="Female"/>
    <s v="Canada"/>
    <d v="2023-03-10T17:56:15"/>
    <x v="4"/>
    <n v="0"/>
    <n v="0"/>
    <n v="48"/>
    <n v="2"/>
    <n v="287.58"/>
    <s v=""/>
    <n v="7"/>
    <s v="OUTLIER"/>
    <n v="80"/>
    <n v="0"/>
    <n v="4.1666666666666602E-2"/>
    <n v="41.082857142857101"/>
    <x v="0"/>
    <n v="0"/>
  </r>
  <r>
    <x v="102"/>
    <n v="45"/>
    <s v="Male"/>
    <s v="USA"/>
    <d v="2023-05-15T13:47:21"/>
    <x v="4"/>
    <n v="2"/>
    <n v="0"/>
    <n v="41"/>
    <n v="0"/>
    <n v="279.62"/>
    <s v=""/>
    <n v="7"/>
    <s v="OUTLIER"/>
    <n v="51"/>
    <n v="0"/>
    <n v="0"/>
    <n v="39.945714285714203"/>
    <x v="0"/>
    <n v="0"/>
  </r>
  <r>
    <x v="103"/>
    <n v="21"/>
    <s v="Male"/>
    <s v="USA"/>
    <d v="2024-09-03T14:36:12"/>
    <x v="1"/>
    <n v="2"/>
    <n v="0"/>
    <n v="43"/>
    <n v="3"/>
    <n v="270.64"/>
    <s v=""/>
    <n v="7"/>
    <s v="OUTLIER"/>
    <n v="17"/>
    <n v="0"/>
    <n v="6.9767441860465101E-2"/>
    <n v="38.662857142857099"/>
    <x v="0"/>
    <n v="0"/>
  </r>
  <r>
    <x v="104"/>
    <n v="42"/>
    <s v="Male"/>
    <s v="USA"/>
    <d v="2023-03-11T05:37:06"/>
    <x v="1"/>
    <n v="5"/>
    <n v="2"/>
    <n v="42"/>
    <n v="1"/>
    <n v="263.18"/>
    <s v=""/>
    <n v="7"/>
    <s v="OUTLIER"/>
    <n v="10"/>
    <n v="0.4"/>
    <n v="2.3809523809523801E-2"/>
    <n v="37.597142857142799"/>
    <x v="0"/>
    <n v="0"/>
  </r>
  <r>
    <x v="105"/>
    <n v="40"/>
    <s v="Female"/>
    <s v="USA"/>
    <d v="2023-03-04T08:37:29"/>
    <x v="3"/>
    <n v="5"/>
    <n v="2"/>
    <n v="43"/>
    <n v="1"/>
    <n v="244.47"/>
    <s v=""/>
    <n v="7"/>
    <s v="OUTLIER"/>
    <n v="45"/>
    <n v="0.4"/>
    <n v="2.3255813953488299E-2"/>
    <n v="34.924285714285702"/>
    <x v="0"/>
    <n v="0"/>
  </r>
  <r>
    <x v="106"/>
    <n v="39"/>
    <s v="Male"/>
    <s v="USA"/>
    <d v="2024-12-02T03:54:08"/>
    <x v="3"/>
    <n v="4"/>
    <n v="1"/>
    <n v="50"/>
    <n v="2"/>
    <n v="238.14"/>
    <s v=""/>
    <n v="7"/>
    <s v="OUTLIER"/>
    <n v="59"/>
    <n v="0.25"/>
    <n v="0.04"/>
    <n v="34.019999999999897"/>
    <x v="0"/>
    <n v="0"/>
  </r>
  <r>
    <x v="107"/>
    <n v="27"/>
    <s v="Male"/>
    <s v="Japan"/>
    <d v="2024-05-30T10:09:03"/>
    <x v="0"/>
    <n v="3"/>
    <n v="2"/>
    <n v="41"/>
    <n v="2"/>
    <n v="237.34"/>
    <s v=""/>
    <n v="7"/>
    <s v="OUTLIER"/>
    <n v="51"/>
    <n v="0.66666666666666596"/>
    <n v="4.8780487804878002E-2"/>
    <n v="33.905714285714197"/>
    <x v="0"/>
    <n v="1"/>
  </r>
  <r>
    <x v="108"/>
    <n v="31"/>
    <s v="Female"/>
    <s v="Canada"/>
    <d v="2023-03-04T15:55:31"/>
    <x v="5"/>
    <n v="5"/>
    <n v="1"/>
    <n v="52"/>
    <n v="2"/>
    <n v="215.92"/>
    <s v=""/>
    <n v="7"/>
    <s v="OUTLIER"/>
    <n v="30"/>
    <n v="0.2"/>
    <n v="3.8461538461538401E-2"/>
    <n v="30.845714285714202"/>
    <x v="0"/>
    <n v="1"/>
  </r>
  <r>
    <x v="109"/>
    <n v="33"/>
    <s v="Female"/>
    <s v="Canada"/>
    <d v="2024-02-17T10:09:53"/>
    <x v="1"/>
    <n v="1"/>
    <n v="0"/>
    <n v="46"/>
    <n v="2"/>
    <n v="208.21"/>
    <s v=""/>
    <n v="7"/>
    <s v="OUTLIER"/>
    <n v="59"/>
    <n v="0"/>
    <n v="4.3478260869565202E-2"/>
    <n v="29.744285714285699"/>
    <x v="0"/>
    <n v="0"/>
  </r>
  <r>
    <x v="110"/>
    <n v="24"/>
    <s v="Female"/>
    <s v="Australia"/>
    <d v="2024-11-19T04:53:47"/>
    <x v="1"/>
    <n v="7"/>
    <n v="2"/>
    <n v="49"/>
    <n v="3"/>
    <n v="205.79"/>
    <s v=""/>
    <n v="7"/>
    <s v="OUTLIER"/>
    <n v="3"/>
    <n v="0.28571428571428498"/>
    <n v="6.1224489795918297E-2"/>
    <n v="29.398571428571401"/>
    <x v="0"/>
    <n v="0"/>
  </r>
  <r>
    <x v="111"/>
    <n v="29"/>
    <s v="Male"/>
    <s v="Japan"/>
    <d v="2024-06-17T05:57:59"/>
    <x v="1"/>
    <n v="4"/>
    <n v="3"/>
    <n v="58"/>
    <n v="2"/>
    <n v="202.1"/>
    <s v=""/>
    <n v="7"/>
    <s v="OUTLIER"/>
    <n v="38"/>
    <n v="0.75"/>
    <n v="3.4482758620689599E-2"/>
    <n v="28.871428571428499"/>
    <x v="0"/>
    <n v="0"/>
  </r>
  <r>
    <x v="112"/>
    <n v="42"/>
    <s v="Female"/>
    <s v="USA"/>
    <d v="2024-03-12T09:27:10"/>
    <x v="1"/>
    <n v="5"/>
    <n v="2"/>
    <n v="49"/>
    <n v="1"/>
    <n v="202.06"/>
    <s v=""/>
    <n v="7"/>
    <s v="OUTLIER"/>
    <n v="11"/>
    <n v="0.4"/>
    <n v="2.04081632653061E-2"/>
    <n v="28.865714285714201"/>
    <x v="0"/>
    <n v="0"/>
  </r>
  <r>
    <x v="113"/>
    <n v="47"/>
    <s v="Female"/>
    <s v="USA"/>
    <d v="2024-03-05T00:46:41"/>
    <x v="1"/>
    <n v="3"/>
    <n v="0"/>
    <n v="45"/>
    <n v="1"/>
    <n v="197.16"/>
    <s v=""/>
    <n v="7"/>
    <s v="OUTLIER"/>
    <n v="11"/>
    <n v="0"/>
    <n v="2.2222222222222199E-2"/>
    <n v="28.165714285714198"/>
    <x v="0"/>
    <n v="1"/>
  </r>
  <r>
    <x v="114"/>
    <n v="22"/>
    <s v="Male"/>
    <s v="USA"/>
    <d v="2023-04-08T00:53:39"/>
    <x v="1"/>
    <n v="3"/>
    <n v="1"/>
    <n v="38"/>
    <n v="2"/>
    <n v="188.52"/>
    <s v=""/>
    <n v="7"/>
    <s v="OUTLIER"/>
    <n v="16"/>
    <n v="0.33333333333333298"/>
    <n v="5.2631578947368397E-2"/>
    <n v="26.931428571428501"/>
    <x v="0"/>
    <n v="1"/>
  </r>
  <r>
    <x v="115"/>
    <n v="26"/>
    <s v="Male"/>
    <s v="Australia"/>
    <d v="2024-09-07T04:45:01"/>
    <x v="1"/>
    <n v="4"/>
    <n v="1"/>
    <n v="64"/>
    <n v="5"/>
    <n v="187.01"/>
    <s v=""/>
    <n v="7"/>
    <s v="OUTLIER"/>
    <n v="6"/>
    <n v="0.25"/>
    <n v="7.8125E-2"/>
    <n v="26.715714285714199"/>
    <x v="0"/>
    <n v="0"/>
  </r>
  <r>
    <x v="116"/>
    <n v="21"/>
    <s v="Female"/>
    <s v="Australia"/>
    <d v="2023-07-12T11:49:30"/>
    <x v="3"/>
    <n v="3"/>
    <n v="1"/>
    <n v="40"/>
    <n v="2"/>
    <n v="186.96"/>
    <s v=""/>
    <n v="7"/>
    <s v="OUTLIER"/>
    <n v="69"/>
    <n v="0.33333333333333298"/>
    <n v="0.05"/>
    <n v="26.7085714285714"/>
    <x v="0"/>
    <n v="1"/>
  </r>
  <r>
    <x v="117"/>
    <n v="33"/>
    <s v="Male"/>
    <s v="UK"/>
    <d v="2023-12-13T15:46:24"/>
    <x v="2"/>
    <n v="4"/>
    <n v="0"/>
    <n v="40"/>
    <n v="2"/>
    <n v="186.41"/>
    <s v=""/>
    <n v="7"/>
    <s v="OUTLIER"/>
    <n v="80"/>
    <n v="0"/>
    <n v="0.05"/>
    <n v="26.63"/>
    <x v="0"/>
    <n v="0"/>
  </r>
  <r>
    <x v="118"/>
    <n v="20"/>
    <s v="Male"/>
    <s v="USA"/>
    <d v="2023-12-31T23:16:12"/>
    <x v="0"/>
    <n v="4"/>
    <n v="2"/>
    <n v="51"/>
    <n v="3"/>
    <n v="185.7"/>
    <s v=""/>
    <n v="7"/>
    <s v="OUTLIER"/>
    <n v="30"/>
    <n v="0.5"/>
    <n v="5.8823529411764698E-2"/>
    <n v="26.5285714285714"/>
    <x v="0"/>
    <n v="1"/>
  </r>
  <r>
    <x v="119"/>
    <n v="20"/>
    <s v="Female"/>
    <s v="Canada"/>
    <d v="2023-03-22T19:02:30"/>
    <x v="4"/>
    <n v="1"/>
    <n v="1"/>
    <n v="51"/>
    <n v="3"/>
    <n v="173.54"/>
    <s v=""/>
    <n v="7"/>
    <s v="OUTLIER"/>
    <n v="24"/>
    <n v="1"/>
    <n v="5.8823529411764698E-2"/>
    <n v="24.791428571428501"/>
    <x v="0"/>
    <n v="0"/>
  </r>
  <r>
    <x v="120"/>
    <n v="25"/>
    <s v="Female"/>
    <s v="USA"/>
    <d v="2024-04-18T23:48:29"/>
    <x v="3"/>
    <n v="1"/>
    <n v="0"/>
    <n v="52"/>
    <n v="7"/>
    <n v="171.95"/>
    <s v=""/>
    <n v="7"/>
    <s v="OUTLIER"/>
    <n v="6"/>
    <n v="0"/>
    <n v="0.134615384615384"/>
    <n v="24.564285714285699"/>
    <x v="0"/>
    <n v="0"/>
  </r>
  <r>
    <x v="121"/>
    <n v="31"/>
    <s v="Male"/>
    <s v="USA"/>
    <d v="2024-07-18T12:28:09"/>
    <x v="1"/>
    <n v="3"/>
    <n v="2"/>
    <n v="53"/>
    <n v="0"/>
    <n v="167.15"/>
    <s v=""/>
    <n v="7"/>
    <s v="OUTLIER"/>
    <n v="19"/>
    <n v="0.66666666666666596"/>
    <n v="0"/>
    <n v="23.878571428571401"/>
    <x v="0"/>
    <n v="0"/>
  </r>
  <r>
    <x v="122"/>
    <n v="41"/>
    <s v="Male"/>
    <s v="France"/>
    <d v="2024-09-13T16:59:00"/>
    <x v="0"/>
    <n v="1"/>
    <n v="1"/>
    <n v="57"/>
    <n v="2"/>
    <n v="164.76"/>
    <s v=""/>
    <n v="7"/>
    <s v="OUTLIER"/>
    <n v="30"/>
    <n v="1"/>
    <n v="3.5087719298245598E-2"/>
    <n v="23.537142857142801"/>
    <x v="0"/>
    <n v="0"/>
  </r>
  <r>
    <x v="123"/>
    <n v="18"/>
    <s v="Male"/>
    <s v="USA"/>
    <d v="2024-01-01T10:57:03"/>
    <x v="0"/>
    <n v="4"/>
    <n v="2"/>
    <n v="55"/>
    <n v="1"/>
    <n v="158.19"/>
    <s v=""/>
    <n v="7"/>
    <s v="OUTLIER"/>
    <n v="10"/>
    <n v="0.5"/>
    <n v="1.8181818181818101E-2"/>
    <n v="22.5985714285714"/>
    <x v="0"/>
    <n v="0"/>
  </r>
  <r>
    <x v="124"/>
    <n v="20"/>
    <s v="Male"/>
    <s v="USA"/>
    <d v="2023-06-11T19:55:25"/>
    <x v="3"/>
    <n v="3"/>
    <n v="1"/>
    <n v="45"/>
    <n v="1"/>
    <n v="158.02000000000001"/>
    <s v=""/>
    <n v="7"/>
    <s v="OUTLIER"/>
    <n v="4"/>
    <n v="0.33333333333333298"/>
    <n v="2.2222222222222199E-2"/>
    <n v="22.574285714285701"/>
    <x v="0"/>
    <n v="0"/>
  </r>
  <r>
    <x v="125"/>
    <n v="32"/>
    <s v="Other"/>
    <s v="USA"/>
    <d v="2023-08-08T17:57:34"/>
    <x v="3"/>
    <n v="5"/>
    <n v="0"/>
    <n v="46"/>
    <n v="4"/>
    <n v="151.41"/>
    <s v=""/>
    <n v="7"/>
    <s v="OUTLIER"/>
    <n v="43"/>
    <n v="0"/>
    <n v="8.6956521739130405E-2"/>
    <n v="21.63"/>
    <x v="0"/>
    <n v="0"/>
  </r>
  <r>
    <x v="126"/>
    <n v="50"/>
    <s v="Female"/>
    <s v="France"/>
    <d v="2023-03-27T18:46:18"/>
    <x v="2"/>
    <n v="4"/>
    <n v="2"/>
    <n v="50"/>
    <n v="4"/>
    <n v="144.37"/>
    <s v=""/>
    <n v="7"/>
    <s v="OUTLIER"/>
    <n v="2"/>
    <n v="0.5"/>
    <n v="0.08"/>
    <n v="20.624285714285701"/>
    <x v="0"/>
    <n v="0"/>
  </r>
  <r>
    <x v="127"/>
    <n v="33"/>
    <s v="Male"/>
    <s v="Germany"/>
    <d v="2023-07-10T01:25:12"/>
    <x v="3"/>
    <n v="4"/>
    <n v="0"/>
    <n v="62"/>
    <n v="4"/>
    <n v="143.78"/>
    <s v=""/>
    <n v="7"/>
    <s v="OUTLIER"/>
    <n v="11"/>
    <n v="0"/>
    <n v="6.4516129032257993E-2"/>
    <n v="20.54"/>
    <x v="0"/>
    <n v="0"/>
  </r>
  <r>
    <x v="128"/>
    <n v="20"/>
    <s v="Female"/>
    <s v="USA"/>
    <d v="2024-11-04T23:13:41"/>
    <x v="2"/>
    <n v="3"/>
    <n v="0"/>
    <n v="43"/>
    <n v="3"/>
    <n v="128.36000000000001"/>
    <s v=""/>
    <n v="7"/>
    <s v="OUTLIER"/>
    <n v="36"/>
    <n v="0"/>
    <n v="6.9767441860465101E-2"/>
    <n v="18.337142857142801"/>
    <x v="0"/>
    <n v="0"/>
  </r>
  <r>
    <x v="129"/>
    <n v="39"/>
    <s v="Male"/>
    <s v="USA"/>
    <d v="2023-06-06T23:06:50"/>
    <x v="0"/>
    <n v="4"/>
    <n v="1"/>
    <n v="55"/>
    <n v="2"/>
    <n v="128.28"/>
    <s v=""/>
    <n v="7"/>
    <s v="OUTLIER"/>
    <n v="35"/>
    <n v="0.25"/>
    <n v="3.6363636363636299E-2"/>
    <n v="18.325714285714199"/>
    <x v="0"/>
    <n v="0"/>
  </r>
  <r>
    <x v="130"/>
    <n v="18"/>
    <s v="Female"/>
    <s v="Australia"/>
    <d v="2024-01-24T21:05:52"/>
    <x v="1"/>
    <n v="6"/>
    <n v="1"/>
    <n v="58"/>
    <n v="2"/>
    <n v="125.87"/>
    <s v=""/>
    <n v="7"/>
    <s v="OUTLIER"/>
    <n v="21"/>
    <n v="0.16666666666666599"/>
    <n v="3.4482758620689599E-2"/>
    <n v="17.981428571428498"/>
    <x v="0"/>
    <n v="0"/>
  </r>
  <r>
    <x v="131"/>
    <n v="58"/>
    <s v="Female"/>
    <s v="USA"/>
    <d v="2023-05-17T09:35:34"/>
    <x v="3"/>
    <n v="3"/>
    <n v="1"/>
    <n v="42"/>
    <n v="0"/>
    <n v="119.76"/>
    <s v=""/>
    <n v="7"/>
    <s v="OUTLIER"/>
    <n v="19"/>
    <n v="0.33333333333333298"/>
    <n v="0"/>
    <n v="17.108571428571398"/>
    <x v="0"/>
    <n v="0"/>
  </r>
  <r>
    <x v="132"/>
    <n v="38"/>
    <s v="Male"/>
    <s v="Canada"/>
    <d v="2024-04-30T23:27:07"/>
    <x v="1"/>
    <n v="1"/>
    <n v="0"/>
    <n v="50"/>
    <n v="1"/>
    <n v="114.74"/>
    <s v=""/>
    <n v="7"/>
    <s v="OUTLIER"/>
    <n v="34"/>
    <n v="0"/>
    <n v="0.02"/>
    <n v="16.391428571428499"/>
    <x v="0"/>
    <n v="0"/>
  </r>
  <r>
    <x v="133"/>
    <n v="45"/>
    <s v="Female"/>
    <s v="USA"/>
    <d v="2023-04-07T21:58:26"/>
    <x v="2"/>
    <n v="1"/>
    <n v="1"/>
    <n v="54"/>
    <n v="2"/>
    <n v="112.61"/>
    <s v=""/>
    <n v="7"/>
    <s v="OUTLIER"/>
    <n v="7"/>
    <n v="1"/>
    <n v="3.7037037037037E-2"/>
    <n v="16.087142857142801"/>
    <x v="0"/>
    <n v="1"/>
  </r>
  <r>
    <x v="134"/>
    <n v="18"/>
    <s v="Male"/>
    <s v="France"/>
    <d v="2023-04-04T15:07:38"/>
    <x v="5"/>
    <n v="3"/>
    <n v="0"/>
    <n v="59"/>
    <n v="5"/>
    <n v="110.77"/>
    <s v=""/>
    <n v="7"/>
    <s v="OUTLIER"/>
    <n v="14"/>
    <n v="0"/>
    <n v="8.4745762711864403E-2"/>
    <n v="15.824285714285701"/>
    <x v="0"/>
    <n v="0"/>
  </r>
  <r>
    <x v="135"/>
    <n v="18"/>
    <s v="Male"/>
    <s v="USA"/>
    <d v="2023-12-23T05:00:45"/>
    <x v="1"/>
    <n v="2"/>
    <n v="1"/>
    <n v="53"/>
    <n v="0"/>
    <n v="108.22"/>
    <s v=""/>
    <n v="7"/>
    <s v="OUTLIER"/>
    <n v="23"/>
    <n v="0.5"/>
    <n v="0"/>
    <n v="15.4599999999999"/>
    <x v="0"/>
    <n v="0"/>
  </r>
  <r>
    <x v="136"/>
    <n v="41"/>
    <s v="Female"/>
    <s v="Australia"/>
    <d v="2023-11-19T15:01:31"/>
    <x v="2"/>
    <n v="4"/>
    <n v="2"/>
    <n v="47"/>
    <n v="4"/>
    <n v="105.57"/>
    <s v=""/>
    <n v="7"/>
    <s v="OUTLIER"/>
    <n v="28"/>
    <n v="0.5"/>
    <n v="8.5106382978723402E-2"/>
    <n v="15.0814285714285"/>
    <x v="0"/>
    <n v="0"/>
  </r>
  <r>
    <x v="137"/>
    <n v="43"/>
    <s v="Female"/>
    <s v="UK"/>
    <d v="2024-05-28T01:12:22"/>
    <x v="1"/>
    <n v="3"/>
    <n v="0"/>
    <n v="58"/>
    <n v="2"/>
    <n v="101.42"/>
    <s v=""/>
    <n v="7"/>
    <s v="OUTLIER"/>
    <n v="5"/>
    <n v="0"/>
    <n v="3.4482758620689599E-2"/>
    <n v="14.488571428571399"/>
    <x v="0"/>
    <n v="1"/>
  </r>
  <r>
    <x v="138"/>
    <n v="39"/>
    <s v="Female"/>
    <s v="USA"/>
    <d v="2024-07-20T05:21:09"/>
    <x v="5"/>
    <n v="3"/>
    <n v="0"/>
    <n v="54"/>
    <n v="1"/>
    <n v="100.95"/>
    <s v=""/>
    <n v="7"/>
    <s v="OUTLIER"/>
    <n v="61"/>
    <n v="0"/>
    <n v="1.85185185185185E-2"/>
    <n v="14.4214285714285"/>
    <x v="0"/>
    <n v="0"/>
  </r>
  <r>
    <x v="139"/>
    <n v="32"/>
    <s v="Female"/>
    <s v="Canada"/>
    <d v="2023-04-03T14:18:19"/>
    <x v="5"/>
    <n v="4"/>
    <n v="1"/>
    <n v="58"/>
    <n v="2"/>
    <n v="99.74"/>
    <s v=""/>
    <n v="7"/>
    <s v="OUTLIER"/>
    <n v="54"/>
    <n v="0.25"/>
    <n v="3.4482758620689599E-2"/>
    <n v="14.248571428571401"/>
    <x v="1"/>
    <n v="0"/>
  </r>
  <r>
    <x v="140"/>
    <n v="47"/>
    <s v="Female"/>
    <s v="USA"/>
    <d v="2024-12-05T19:30:35"/>
    <x v="2"/>
    <n v="2"/>
    <n v="1"/>
    <n v="41"/>
    <n v="3"/>
    <n v="96.28"/>
    <s v=""/>
    <n v="7"/>
    <s v="OUTLIER"/>
    <n v="49"/>
    <n v="0.5"/>
    <n v="7.3170731707316999E-2"/>
    <n v="13.7542857142857"/>
    <x v="1"/>
    <n v="0"/>
  </r>
  <r>
    <x v="141"/>
    <n v="32"/>
    <s v="Female"/>
    <s v="USA"/>
    <d v="2023-05-17T18:21:13"/>
    <x v="2"/>
    <n v="4"/>
    <n v="2"/>
    <n v="46"/>
    <n v="2"/>
    <n v="95.83"/>
    <s v=""/>
    <n v="7"/>
    <s v="OUTLIER"/>
    <n v="41"/>
    <n v="0.5"/>
    <n v="4.3478260869565202E-2"/>
    <n v="13.69"/>
    <x v="1"/>
    <n v="0"/>
  </r>
  <r>
    <x v="142"/>
    <n v="35"/>
    <s v="Male"/>
    <s v="Japan"/>
    <d v="2023-11-07T05:09:38"/>
    <x v="2"/>
    <n v="6"/>
    <n v="1"/>
    <n v="47"/>
    <n v="3"/>
    <n v="91.57"/>
    <s v=""/>
    <n v="7"/>
    <s v="OUTLIER"/>
    <n v="43"/>
    <n v="0.16666666666666599"/>
    <n v="6.3829787234042507E-2"/>
    <n v="13.0814285714285"/>
    <x v="1"/>
    <n v="0"/>
  </r>
  <r>
    <x v="143"/>
    <n v="44"/>
    <s v="Male"/>
    <s v="France"/>
    <d v="2024-04-28T11:35:13"/>
    <x v="1"/>
    <n v="1"/>
    <n v="0"/>
    <n v="57"/>
    <n v="5"/>
    <n v="90.16"/>
    <s v=""/>
    <n v="7"/>
    <s v="OUTLIER"/>
    <n v="9"/>
    <n v="0"/>
    <n v="8.7719298245614002E-2"/>
    <n v="12.8799999999999"/>
    <x v="1"/>
    <n v="0"/>
  </r>
  <r>
    <x v="144"/>
    <n v="18"/>
    <s v="Male"/>
    <s v="USA"/>
    <d v="2024-05-10T02:28:13"/>
    <x v="3"/>
    <n v="6"/>
    <n v="2"/>
    <n v="55"/>
    <n v="0"/>
    <n v="84.69"/>
    <s v=""/>
    <n v="7"/>
    <s v="OUTLIER"/>
    <n v="4"/>
    <n v="0.33333333333333298"/>
    <n v="0"/>
    <n v="12.0985714285714"/>
    <x v="1"/>
    <n v="0"/>
  </r>
  <r>
    <x v="145"/>
    <n v="54"/>
    <s v="Male"/>
    <s v="USA"/>
    <d v="2024-10-05T00:01:34"/>
    <x v="5"/>
    <n v="1"/>
    <n v="0"/>
    <n v="49"/>
    <n v="2"/>
    <n v="82.98"/>
    <s v=""/>
    <n v="7"/>
    <s v="OUTLIER"/>
    <n v="31"/>
    <n v="0"/>
    <n v="4.08163265306122E-2"/>
    <n v="11.8542857142857"/>
    <x v="1"/>
    <n v="0"/>
  </r>
  <r>
    <x v="146"/>
    <n v="35"/>
    <s v="Female"/>
    <s v="USA"/>
    <d v="2023-09-07T09:02:20"/>
    <x v="4"/>
    <n v="1"/>
    <n v="0"/>
    <n v="45"/>
    <n v="2"/>
    <n v="82.01"/>
    <s v=""/>
    <n v="7"/>
    <s v="OUTLIER"/>
    <n v="3"/>
    <n v="0"/>
    <n v="4.4444444444444398E-2"/>
    <n v="11.715714285714199"/>
    <x v="1"/>
    <n v="0"/>
  </r>
  <r>
    <x v="147"/>
    <n v="28"/>
    <s v="Female"/>
    <s v="USA"/>
    <d v="2024-03-24T07:38:12"/>
    <x v="5"/>
    <n v="1"/>
    <n v="1"/>
    <n v="48"/>
    <n v="3"/>
    <n v="78.69"/>
    <s v=""/>
    <n v="7"/>
    <s v="OUTLIER"/>
    <n v="40"/>
    <n v="1"/>
    <n v="6.25E-2"/>
    <n v="11.2414285714285"/>
    <x v="1"/>
    <n v="0"/>
  </r>
  <r>
    <x v="148"/>
    <n v="41"/>
    <s v="Female"/>
    <s v="Germany"/>
    <d v="2023-04-18T14:57:19"/>
    <x v="0"/>
    <n v="2"/>
    <n v="0"/>
    <n v="63"/>
    <n v="2"/>
    <n v="77.27"/>
    <s v=""/>
    <n v="7"/>
    <s v="OUTLIER"/>
    <n v="42"/>
    <n v="0"/>
    <n v="3.1746031746031703E-2"/>
    <n v="11.0385714285714"/>
    <x v="1"/>
    <n v="0"/>
  </r>
  <r>
    <x v="149"/>
    <n v="22"/>
    <s v="Female"/>
    <s v="Germany"/>
    <d v="2023-04-11T20:52:54"/>
    <x v="3"/>
    <n v="4"/>
    <n v="1"/>
    <n v="53"/>
    <n v="4"/>
    <n v="76.709999999999994"/>
    <s v=""/>
    <n v="7"/>
    <s v="OUTLIER"/>
    <n v="3"/>
    <n v="0.25"/>
    <n v="7.5471698113207503E-2"/>
    <n v="10.9585714285714"/>
    <x v="1"/>
    <n v="0"/>
  </r>
  <r>
    <x v="150"/>
    <n v="43"/>
    <s v="Female"/>
    <s v="Canada"/>
    <d v="2023-01-12T06:07:21"/>
    <x v="2"/>
    <n v="5"/>
    <n v="1"/>
    <n v="39"/>
    <n v="0"/>
    <n v="74.88"/>
    <s v=""/>
    <n v="7"/>
    <s v="OUTLIER"/>
    <n v="11"/>
    <n v="0.2"/>
    <n v="0"/>
    <n v="10.697142857142801"/>
    <x v="1"/>
    <n v="0"/>
  </r>
  <r>
    <x v="151"/>
    <n v="34"/>
    <s v="Male"/>
    <s v="USA"/>
    <d v="2023-09-01T09:56:49"/>
    <x v="5"/>
    <n v="2"/>
    <n v="1"/>
    <n v="47"/>
    <n v="1"/>
    <n v="74.5"/>
    <s v=""/>
    <n v="7"/>
    <s v="OUTLIER"/>
    <n v="41"/>
    <n v="0.5"/>
    <n v="2.1276595744680799E-2"/>
    <n v="10.6428571428571"/>
    <x v="1"/>
    <n v="0"/>
  </r>
  <r>
    <x v="152"/>
    <n v="21"/>
    <s v="Male"/>
    <s v="Japan"/>
    <d v="2023-09-17T15:47:58"/>
    <x v="3"/>
    <n v="3"/>
    <n v="1"/>
    <n v="47"/>
    <n v="0"/>
    <n v="65.040000000000006"/>
    <s v=""/>
    <n v="7"/>
    <s v="OUTLIER"/>
    <n v="16"/>
    <n v="0.33333333333333298"/>
    <n v="0"/>
    <n v="9.29142857142857"/>
    <x v="1"/>
    <n v="0"/>
  </r>
  <r>
    <x v="153"/>
    <n v="43"/>
    <s v="Male"/>
    <s v="Australia"/>
    <d v="2024-02-27T18:23:08"/>
    <x v="5"/>
    <n v="0"/>
    <n v="0"/>
    <n v="52"/>
    <n v="3"/>
    <n v="64.84"/>
    <s v=""/>
    <n v="7"/>
    <s v="OUTLIER"/>
    <n v="8"/>
    <n v="0"/>
    <n v="5.7692307692307598E-2"/>
    <n v="9.2628571428571398"/>
    <x v="1"/>
    <n v="0"/>
  </r>
  <r>
    <x v="154"/>
    <n v="43"/>
    <s v="Male"/>
    <s v="France"/>
    <d v="2023-05-16T23:22:19"/>
    <x v="4"/>
    <n v="4"/>
    <n v="1"/>
    <n v="43"/>
    <n v="2"/>
    <n v="59.02"/>
    <s v=""/>
    <n v="7"/>
    <s v="OUTLIER"/>
    <n v="39"/>
    <n v="0.25"/>
    <n v="4.6511627906976702E-2"/>
    <n v="8.4314285714285706"/>
    <x v="1"/>
    <n v="0"/>
  </r>
  <r>
    <x v="155"/>
    <n v="45"/>
    <s v="Female"/>
    <s v="Canada"/>
    <d v="2024-10-18T03:24:44"/>
    <x v="3"/>
    <n v="2"/>
    <n v="1"/>
    <n v="49"/>
    <n v="4"/>
    <n v="56.39"/>
    <s v=""/>
    <n v="7"/>
    <s v="OUTLIER"/>
    <n v="28"/>
    <n v="0.5"/>
    <n v="8.16326530612244E-2"/>
    <n v="8.0557142857142807"/>
    <x v="1"/>
    <n v="0"/>
  </r>
  <r>
    <x v="156"/>
    <n v="36"/>
    <s v="Female"/>
    <s v="UK"/>
    <d v="2024-05-25T01:39:36"/>
    <x v="3"/>
    <n v="0"/>
    <n v="0"/>
    <n v="43"/>
    <n v="2"/>
    <n v="52.8"/>
    <s v=""/>
    <n v="7"/>
    <s v="OUTLIER"/>
    <n v="3"/>
    <n v="0"/>
    <n v="4.6511627906976702E-2"/>
    <n v="7.54285714285714"/>
    <x v="1"/>
    <n v="0"/>
  </r>
  <r>
    <x v="157"/>
    <n v="19"/>
    <s v="Male"/>
    <s v="Japan"/>
    <d v="2024-11-06T01:30:36"/>
    <x v="1"/>
    <n v="2"/>
    <n v="1"/>
    <n v="49"/>
    <n v="3"/>
    <n v="52.68"/>
    <s v=""/>
    <n v="7"/>
    <s v="OUTLIER"/>
    <n v="10"/>
    <n v="0.5"/>
    <n v="6.1224489795918297E-2"/>
    <n v="7.5257142857142796"/>
    <x v="1"/>
    <n v="0"/>
  </r>
  <r>
    <x v="158"/>
    <n v="18"/>
    <s v="Female"/>
    <s v="Canada"/>
    <d v="2024-02-06T09:52:58"/>
    <x v="3"/>
    <n v="2"/>
    <n v="0"/>
    <n v="45"/>
    <n v="1"/>
    <n v="49.87"/>
    <s v=""/>
    <n v="7"/>
    <s v="OUTLIER"/>
    <n v="24"/>
    <n v="0"/>
    <n v="2.2222222222222199E-2"/>
    <n v="7.1242857142857101"/>
    <x v="1"/>
    <n v="0"/>
  </r>
  <r>
    <x v="159"/>
    <n v="18"/>
    <s v="Female"/>
    <s v="USA"/>
    <d v="2024-04-11T16:35:36"/>
    <x v="5"/>
    <n v="4"/>
    <n v="0"/>
    <n v="45"/>
    <n v="4"/>
    <n v="49.11"/>
    <s v=""/>
    <n v="7"/>
    <s v="OUTLIER"/>
    <n v="2"/>
    <n v="0"/>
    <n v="8.8888888888888795E-2"/>
    <n v="7.0157142857142798"/>
    <x v="1"/>
    <n v="0"/>
  </r>
  <r>
    <x v="160"/>
    <n v="29"/>
    <s v="Female"/>
    <s v="Japan"/>
    <d v="2024-07-30T19:24:49"/>
    <x v="2"/>
    <n v="4"/>
    <n v="1"/>
    <n v="48"/>
    <n v="2"/>
    <n v="45.52"/>
    <s v=""/>
    <n v="7"/>
    <s v="OUTLIER"/>
    <n v="13"/>
    <n v="0.25"/>
    <n v="4.1666666666666602E-2"/>
    <n v="6.50285714285714"/>
    <x v="1"/>
    <n v="0"/>
  </r>
  <r>
    <x v="161"/>
    <n v="50"/>
    <s v="Male"/>
    <s v="USA"/>
    <d v="2023-05-16T08:46:15"/>
    <x v="1"/>
    <n v="1"/>
    <n v="0"/>
    <n v="53"/>
    <n v="3"/>
    <n v="42.4"/>
    <s v=""/>
    <n v="7"/>
    <s v="OUTLIER"/>
    <n v="63"/>
    <n v="0"/>
    <n v="5.6603773584905599E-2"/>
    <n v="6.0571428571428498"/>
    <x v="1"/>
    <n v="0"/>
  </r>
  <r>
    <x v="162"/>
    <n v="23"/>
    <s v="Female"/>
    <s v="USA"/>
    <d v="2024-08-06T19:19:39"/>
    <x v="4"/>
    <n v="0"/>
    <n v="0"/>
    <n v="54"/>
    <n v="1"/>
    <n v="41.72"/>
    <s v=""/>
    <n v="7"/>
    <s v="OUTLIER"/>
    <n v="21"/>
    <n v="0"/>
    <n v="1.85185185185185E-2"/>
    <n v="5.96"/>
    <x v="1"/>
    <n v="0"/>
  </r>
  <r>
    <x v="163"/>
    <n v="37"/>
    <s v="Other"/>
    <s v="Japan"/>
    <d v="2023-02-23T08:31:36"/>
    <x v="3"/>
    <n v="2"/>
    <n v="1"/>
    <n v="50"/>
    <n v="2"/>
    <n v="41.06"/>
    <s v=""/>
    <n v="7"/>
    <s v="OUTLIER"/>
    <n v="6"/>
    <n v="0.5"/>
    <n v="0.04"/>
    <n v="5.8657142857142803"/>
    <x v="1"/>
    <n v="0"/>
  </r>
  <r>
    <x v="164"/>
    <n v="19"/>
    <s v="Female"/>
    <s v="USA"/>
    <d v="2024-02-06T12:48:11"/>
    <x v="2"/>
    <n v="3"/>
    <n v="2"/>
    <n v="47"/>
    <n v="4"/>
    <n v="35.31"/>
    <s v=""/>
    <n v="7"/>
    <s v="OUTLIER"/>
    <n v="91"/>
    <n v="0.66666666666666596"/>
    <n v="8.5106382978723402E-2"/>
    <n v="5.04428571428571"/>
    <x v="1"/>
    <n v="1"/>
  </r>
  <r>
    <x v="165"/>
    <n v="51"/>
    <s v="Male"/>
    <s v="UK"/>
    <d v="2024-01-20T23:39:00"/>
    <x v="4"/>
    <n v="2"/>
    <n v="0"/>
    <n v="48"/>
    <n v="3"/>
    <n v="34.729999999999997"/>
    <s v=""/>
    <n v="7"/>
    <s v="OUTLIER"/>
    <n v="53"/>
    <n v="0"/>
    <n v="6.25E-2"/>
    <n v="4.96142857142857"/>
    <x v="1"/>
    <n v="0"/>
  </r>
  <r>
    <x v="166"/>
    <n v="33"/>
    <s v="Male"/>
    <s v="Australia"/>
    <d v="2023-01-22T11:25:23"/>
    <x v="5"/>
    <n v="1"/>
    <n v="0"/>
    <n v="51"/>
    <n v="4"/>
    <n v="29.18"/>
    <s v=""/>
    <n v="7"/>
    <s v="OUTLIER"/>
    <n v="79"/>
    <n v="0"/>
    <n v="7.8431372549019607E-2"/>
    <n v="4.1685714285714202"/>
    <x v="1"/>
    <n v="0"/>
  </r>
  <r>
    <x v="167"/>
    <n v="56"/>
    <s v="Male"/>
    <s v="USA"/>
    <d v="2024-12-12T06:16:57"/>
    <x v="3"/>
    <n v="4"/>
    <n v="3"/>
    <n v="54"/>
    <n v="2"/>
    <n v="26.39"/>
    <s v=""/>
    <n v="7"/>
    <s v="OUTLIER"/>
    <n v="33"/>
    <n v="0.75"/>
    <n v="3.7037037037037E-2"/>
    <n v="3.77"/>
    <x v="1"/>
    <n v="0"/>
  </r>
  <r>
    <x v="168"/>
    <n v="34"/>
    <s v="Female"/>
    <s v="USA"/>
    <d v="2024-11-15T03:04:06"/>
    <x v="1"/>
    <n v="5"/>
    <n v="2"/>
    <n v="54"/>
    <n v="3"/>
    <n v="25.45"/>
    <s v=""/>
    <n v="7"/>
    <s v="OUTLIER"/>
    <n v="29"/>
    <n v="0.4"/>
    <n v="5.5555555555555497E-2"/>
    <n v="3.6357142857142799"/>
    <x v="1"/>
    <n v="1"/>
  </r>
  <r>
    <x v="169"/>
    <n v="20"/>
    <s v="Female"/>
    <s v="UK"/>
    <d v="2024-04-25T03:16:49"/>
    <x v="2"/>
    <n v="3"/>
    <n v="2"/>
    <n v="48"/>
    <n v="3"/>
    <n v="24.95"/>
    <s v=""/>
    <n v="7"/>
    <s v="OUTLIER"/>
    <n v="12"/>
    <n v="0.66666666666666596"/>
    <n v="6.25E-2"/>
    <n v="3.5642857142857101"/>
    <x v="1"/>
    <n v="0"/>
  </r>
  <r>
    <x v="170"/>
    <n v="45"/>
    <s v="Male"/>
    <s v="Canada"/>
    <d v="2023-09-06T14:03:26"/>
    <x v="3"/>
    <n v="5"/>
    <n v="2"/>
    <n v="40"/>
    <n v="3"/>
    <n v="24.47"/>
    <s v=""/>
    <n v="7"/>
    <s v="OUTLIER"/>
    <n v="82"/>
    <n v="0.4"/>
    <n v="7.4999999999999997E-2"/>
    <n v="3.4957142857142798"/>
    <x v="1"/>
    <n v="0"/>
  </r>
  <r>
    <x v="171"/>
    <n v="45"/>
    <s v="Male"/>
    <s v="Germany"/>
    <d v="2023-10-31T00:51:58"/>
    <x v="4"/>
    <n v="3"/>
    <n v="0"/>
    <n v="42"/>
    <n v="3"/>
    <n v="22.39"/>
    <s v=""/>
    <n v="7"/>
    <s v="OUTLIER"/>
    <n v="7"/>
    <n v="0"/>
    <n v="7.1428571428571397E-2"/>
    <n v="3.19857142857142"/>
    <x v="1"/>
    <n v="0"/>
  </r>
  <r>
    <x v="172"/>
    <n v="33"/>
    <s v="Female"/>
    <s v="USA"/>
    <d v="2024-05-08T16:53:15"/>
    <x v="2"/>
    <n v="3"/>
    <n v="1"/>
    <n v="43"/>
    <n v="2"/>
    <n v="21.05"/>
    <s v=""/>
    <n v="7"/>
    <s v="OUTLIER"/>
    <n v="38"/>
    <n v="0.33333333333333298"/>
    <n v="4.6511627906976702E-2"/>
    <n v="3.00714285714285"/>
    <x v="1"/>
    <n v="0"/>
  </r>
  <r>
    <x v="173"/>
    <n v="43"/>
    <s v="Male"/>
    <s v="USA"/>
    <d v="2023-02-21T03:57:44"/>
    <x v="5"/>
    <n v="2"/>
    <n v="0"/>
    <n v="42"/>
    <n v="1"/>
    <n v="20.64"/>
    <s v=""/>
    <n v="7"/>
    <s v="OUTLIER"/>
    <n v="88"/>
    <n v="0"/>
    <n v="2.3809523809523801E-2"/>
    <n v="2.94857142857142"/>
    <x v="1"/>
    <n v="1"/>
  </r>
  <r>
    <x v="174"/>
    <n v="18"/>
    <s v="Male"/>
    <s v="Australia"/>
    <d v="2023-08-26T21:04:33"/>
    <x v="1"/>
    <n v="5"/>
    <n v="1"/>
    <n v="52"/>
    <n v="3"/>
    <n v="19.23"/>
    <s v=""/>
    <n v="7"/>
    <s v="OUTLIER"/>
    <n v="130"/>
    <n v="0.2"/>
    <n v="5.7692307692307598E-2"/>
    <n v="2.7471428571428498"/>
    <x v="1"/>
    <n v="1"/>
  </r>
  <r>
    <x v="175"/>
    <n v="21"/>
    <s v="Male"/>
    <s v="UK"/>
    <d v="2024-06-28T20:50:59"/>
    <x v="3"/>
    <n v="4"/>
    <n v="0"/>
    <n v="65"/>
    <n v="6"/>
    <n v="18.48"/>
    <s v=""/>
    <n v="7"/>
    <s v="OUTLIER"/>
    <n v="5"/>
    <n v="0"/>
    <n v="9.2307692307692299E-2"/>
    <n v="2.64"/>
    <x v="1"/>
    <n v="0"/>
  </r>
  <r>
    <x v="176"/>
    <n v="32"/>
    <s v="Female"/>
    <s v="USA"/>
    <d v="2024-02-16T07:52:58"/>
    <x v="2"/>
    <n v="1"/>
    <n v="0"/>
    <n v="45"/>
    <n v="3"/>
    <n v="13.42"/>
    <s v=""/>
    <n v="7"/>
    <s v="OUTLIER"/>
    <n v="8"/>
    <n v="0"/>
    <n v="6.6666666666666596E-2"/>
    <n v="1.9171428571428499"/>
    <x v="1"/>
    <n v="0"/>
  </r>
  <r>
    <x v="177"/>
    <n v="37"/>
    <s v="Male"/>
    <s v="USA"/>
    <d v="2024-11-18T11:22:30"/>
    <x v="2"/>
    <n v="6"/>
    <n v="3"/>
    <n v="42"/>
    <n v="3"/>
    <n v="12.08"/>
    <s v=""/>
    <n v="7"/>
    <s v="OUTLIER"/>
    <n v="101"/>
    <n v="0.5"/>
    <n v="7.1428571428571397E-2"/>
    <n v="1.72571428571428"/>
    <x v="1"/>
    <n v="1"/>
  </r>
  <r>
    <x v="178"/>
    <n v="39"/>
    <s v="Female"/>
    <s v="UK"/>
    <d v="2023-04-26T18:36:42"/>
    <x v="2"/>
    <n v="6"/>
    <n v="1"/>
    <n v="37"/>
    <n v="3"/>
    <n v="11.22"/>
    <s v=""/>
    <n v="7"/>
    <s v="OUTLIER"/>
    <n v="22"/>
    <n v="0.16666666666666599"/>
    <n v="8.1081081081081002E-2"/>
    <n v="1.6028571428571401"/>
    <x v="1"/>
    <n v="0"/>
  </r>
  <r>
    <x v="179"/>
    <n v="30"/>
    <s v="Female"/>
    <s v="UK"/>
    <d v="2023-11-11T15:44:58"/>
    <x v="2"/>
    <n v="2"/>
    <n v="2"/>
    <n v="52"/>
    <n v="3"/>
    <n v="9.14"/>
    <s v=""/>
    <n v="7"/>
    <s v="OUTLIER"/>
    <n v="16"/>
    <n v="1"/>
    <n v="5.7692307692307598E-2"/>
    <n v="1.3057142857142801"/>
    <x v="1"/>
    <n v="0"/>
  </r>
  <r>
    <x v="180"/>
    <n v="61"/>
    <s v="Female"/>
    <s v="Japan"/>
    <d v="2024-02-07T07:47:05"/>
    <x v="3"/>
    <n v="4"/>
    <n v="2"/>
    <n v="44"/>
    <n v="4"/>
    <n v="8.91"/>
    <s v=""/>
    <n v="7"/>
    <s v="OUTLIER"/>
    <n v="26"/>
    <n v="0.5"/>
    <n v="9.0909090909090898E-2"/>
    <n v="1.27285714285714"/>
    <x v="1"/>
    <n v="0"/>
  </r>
  <r>
    <x v="181"/>
    <n v="18"/>
    <s v="Female"/>
    <s v="Germany"/>
    <d v="2023-12-15T08:39:24"/>
    <x v="2"/>
    <n v="6"/>
    <n v="2"/>
    <n v="44"/>
    <n v="0"/>
    <n v="7.36"/>
    <s v=""/>
    <n v="7"/>
    <s v="OUTLIER"/>
    <n v="10"/>
    <n v="0.33333333333333298"/>
    <n v="0"/>
    <n v="1.05142857142857"/>
    <x v="1"/>
    <n v="1"/>
  </r>
  <r>
    <x v="182"/>
    <n v="21"/>
    <s v="Male"/>
    <s v="USA"/>
    <d v="2024-06-18T08:14:55"/>
    <x v="2"/>
    <n v="5"/>
    <n v="3"/>
    <n v="48"/>
    <n v="4"/>
    <n v="3.25"/>
    <s v=""/>
    <n v="7"/>
    <s v="OUTLIER"/>
    <n v="76"/>
    <n v="0.6"/>
    <n v="8.3333333333333301E-2"/>
    <n v="0.46428571428571402"/>
    <x v="1"/>
    <n v="0"/>
  </r>
  <r>
    <x v="183"/>
    <n v="43"/>
    <s v="Female"/>
    <s v="Canada"/>
    <d v="2024-02-10T17:33:05"/>
    <x v="5"/>
    <n v="6"/>
    <n v="1"/>
    <n v="50"/>
    <n v="5"/>
    <n v="2.65"/>
    <s v=""/>
    <n v="7"/>
    <s v="OUTLIER"/>
    <n v="54"/>
    <n v="0.16666666666666599"/>
    <n v="0.1"/>
    <n v="0.378571428571428"/>
    <x v="1"/>
    <n v="0"/>
  </r>
  <r>
    <x v="184"/>
    <n v="32"/>
    <s v="Female"/>
    <s v="Canada"/>
    <d v="2023-12-17T01:32:24"/>
    <x v="1"/>
    <n v="3"/>
    <n v="1"/>
    <n v="49"/>
    <n v="5"/>
    <n v="1322.08"/>
    <s v="OUTLIER"/>
    <n v="6"/>
    <s v=""/>
    <n v="12"/>
    <n v="0.33333333333333298"/>
    <n v="0.10204081632653"/>
    <n v="220.34666666666601"/>
    <x v="2"/>
    <n v="0"/>
  </r>
  <r>
    <x v="185"/>
    <n v="25"/>
    <s v="Other"/>
    <s v="USA"/>
    <d v="2023-08-25T18:47:37"/>
    <x v="0"/>
    <n v="3"/>
    <n v="1"/>
    <n v="53"/>
    <n v="1"/>
    <n v="937.79"/>
    <s v="OUTLIER"/>
    <n v="6"/>
    <s v=""/>
    <n v="15"/>
    <n v="0.33333333333333298"/>
    <n v="1.8867924528301799E-2"/>
    <n v="156.29833333333301"/>
    <x v="2"/>
    <n v="0"/>
  </r>
  <r>
    <x v="186"/>
    <n v="18"/>
    <s v="Male"/>
    <s v="UK"/>
    <d v="2023-03-24T00:14:38"/>
    <x v="2"/>
    <n v="7"/>
    <n v="1"/>
    <n v="52"/>
    <n v="0"/>
    <n v="823.51"/>
    <s v="OUTLIER"/>
    <n v="6"/>
    <s v=""/>
    <n v="25"/>
    <n v="0.14285714285714199"/>
    <n v="0"/>
    <n v="137.25166666666601"/>
    <x v="2"/>
    <n v="0"/>
  </r>
  <r>
    <x v="187"/>
    <n v="49"/>
    <s v="Female"/>
    <s v="USA"/>
    <d v="2023-07-25T16:40:17"/>
    <x v="1"/>
    <n v="2"/>
    <n v="1"/>
    <n v="57"/>
    <n v="3"/>
    <n v="814.31"/>
    <s v="OUTLIER"/>
    <n v="6"/>
    <s v=""/>
    <n v="46"/>
    <n v="0.5"/>
    <n v="5.2631578947368397E-2"/>
    <n v="135.71833333333299"/>
    <x v="2"/>
    <n v="0"/>
  </r>
  <r>
    <x v="188"/>
    <n v="41"/>
    <s v="Female"/>
    <s v="Japan"/>
    <d v="2023-08-13T11:50:56"/>
    <x v="5"/>
    <n v="3"/>
    <n v="0"/>
    <n v="41"/>
    <n v="3"/>
    <n v="800.54"/>
    <s v="OUTLIER"/>
    <n v="6"/>
    <s v=""/>
    <n v="35"/>
    <n v="0"/>
    <n v="7.3170731707316999E-2"/>
    <n v="133.42333333333301"/>
    <x v="2"/>
    <n v="0"/>
  </r>
  <r>
    <x v="189"/>
    <n v="24"/>
    <s v="Male"/>
    <s v="Japan"/>
    <d v="2023-04-10T05:27:30"/>
    <x v="5"/>
    <n v="1"/>
    <n v="1"/>
    <n v="63"/>
    <n v="1"/>
    <n v="772.58"/>
    <s v="OUTLIER"/>
    <n v="6"/>
    <s v=""/>
    <n v="18"/>
    <n v="1"/>
    <n v="1.5873015873015799E-2"/>
    <n v="128.76333333333301"/>
    <x v="2"/>
    <n v="1"/>
  </r>
  <r>
    <x v="190"/>
    <n v="18"/>
    <s v="Female"/>
    <s v="USA"/>
    <d v="2023-05-26T12:36:40"/>
    <x v="4"/>
    <n v="4"/>
    <n v="2"/>
    <n v="54"/>
    <n v="3"/>
    <n v="766.72"/>
    <s v="OUTLIER"/>
    <n v="6"/>
    <s v=""/>
    <n v="9"/>
    <n v="0.5"/>
    <n v="5.5555555555555497E-2"/>
    <n v="127.78666666666599"/>
    <x v="2"/>
    <n v="0"/>
  </r>
  <r>
    <x v="191"/>
    <n v="32"/>
    <s v="Male"/>
    <s v="UK"/>
    <d v="2023-12-04T18:35:44"/>
    <x v="3"/>
    <n v="4"/>
    <n v="0"/>
    <n v="44"/>
    <n v="3"/>
    <n v="730.99"/>
    <s v="OUTLIER"/>
    <n v="6"/>
    <s v=""/>
    <n v="26"/>
    <n v="0"/>
    <n v="6.8181818181818094E-2"/>
    <n v="121.831666666666"/>
    <x v="2"/>
    <n v="0"/>
  </r>
  <r>
    <x v="192"/>
    <n v="34"/>
    <s v="Female"/>
    <s v="Canada"/>
    <d v="2023-06-27T19:56:08"/>
    <x v="3"/>
    <n v="2"/>
    <n v="0"/>
    <n v="73"/>
    <n v="3"/>
    <n v="728.41"/>
    <s v="OUTLIER"/>
    <n v="6"/>
    <s v=""/>
    <n v="50"/>
    <n v="0"/>
    <n v="4.1095890410958902E-2"/>
    <n v="121.401666666666"/>
    <x v="2"/>
    <n v="0"/>
  </r>
  <r>
    <x v="193"/>
    <n v="36"/>
    <s v="Male"/>
    <s v="USA"/>
    <d v="2024-09-19T05:51:16"/>
    <x v="2"/>
    <n v="5"/>
    <n v="1"/>
    <n v="44"/>
    <n v="5"/>
    <n v="701.2"/>
    <s v="OUTLIER"/>
    <n v="6"/>
    <s v=""/>
    <n v="0"/>
    <n v="0.2"/>
    <n v="0.11363636363636299"/>
    <n v="116.86666666666601"/>
    <x v="2"/>
    <n v="1"/>
  </r>
  <r>
    <x v="194"/>
    <n v="42"/>
    <s v="Female"/>
    <s v="Canada"/>
    <d v="2023-11-18T09:49:22"/>
    <x v="2"/>
    <n v="1"/>
    <n v="0"/>
    <n v="43"/>
    <n v="2"/>
    <n v="681.78"/>
    <s v="OUTLIER"/>
    <n v="6"/>
    <s v=""/>
    <n v="8"/>
    <n v="0"/>
    <n v="4.6511627906976702E-2"/>
    <n v="113.63"/>
    <x v="2"/>
    <n v="0"/>
  </r>
  <r>
    <x v="195"/>
    <n v="38"/>
    <s v="Male"/>
    <s v="Germany"/>
    <d v="2024-03-31T03:10:13"/>
    <x v="0"/>
    <n v="5"/>
    <n v="1"/>
    <n v="44"/>
    <n v="1"/>
    <n v="674.91"/>
    <s v="OUTLIER"/>
    <n v="6"/>
    <s v=""/>
    <n v="25"/>
    <n v="0.2"/>
    <n v="2.27272727272727E-2"/>
    <n v="112.485"/>
    <x v="2"/>
    <n v="0"/>
  </r>
  <r>
    <x v="196"/>
    <n v="32"/>
    <s v="Female"/>
    <s v="USA"/>
    <d v="2023-08-07T22:58:40"/>
    <x v="3"/>
    <n v="1"/>
    <n v="0"/>
    <n v="51"/>
    <n v="1"/>
    <n v="661.93"/>
    <s v="OUTLIER"/>
    <n v="6"/>
    <s v=""/>
    <n v="45"/>
    <n v="0"/>
    <n v="1.9607843137254902E-2"/>
    <n v="110.321666666666"/>
    <x v="2"/>
    <n v="0"/>
  </r>
  <r>
    <x v="197"/>
    <n v="18"/>
    <s v="Female"/>
    <s v="Japan"/>
    <d v="2023-12-17T23:26:31"/>
    <x v="3"/>
    <n v="3"/>
    <n v="3"/>
    <n v="39"/>
    <n v="3"/>
    <n v="652.5"/>
    <s v="OUTLIER"/>
    <n v="6"/>
    <s v=""/>
    <n v="144"/>
    <n v="1"/>
    <n v="7.69230769230769E-2"/>
    <n v="108.75"/>
    <x v="2"/>
    <n v="1"/>
  </r>
  <r>
    <x v="198"/>
    <n v="32"/>
    <s v="Female"/>
    <s v="UK"/>
    <d v="2024-02-04T12:37:09"/>
    <x v="4"/>
    <n v="3"/>
    <n v="0"/>
    <n v="50"/>
    <n v="2"/>
    <n v="644.4"/>
    <s v="OUTLIER"/>
    <n v="6"/>
    <s v=""/>
    <n v="5"/>
    <n v="0"/>
    <n v="0.04"/>
    <n v="107.399999999999"/>
    <x v="2"/>
    <n v="0"/>
  </r>
  <r>
    <x v="199"/>
    <n v="57"/>
    <s v="Male"/>
    <s v="UK"/>
    <d v="2023-04-14T20:25:40"/>
    <x v="2"/>
    <n v="1"/>
    <n v="0"/>
    <n v="49"/>
    <n v="1"/>
    <n v="635.4"/>
    <s v="OUTLIER"/>
    <n v="6"/>
    <s v=""/>
    <n v="18"/>
    <n v="0"/>
    <n v="2.04081632653061E-2"/>
    <n v="105.899999999999"/>
    <x v="2"/>
    <n v="0"/>
  </r>
  <r>
    <x v="200"/>
    <n v="24"/>
    <s v="Male"/>
    <s v="UK"/>
    <d v="2024-11-15T13:17:21"/>
    <x v="2"/>
    <n v="2"/>
    <n v="2"/>
    <n v="45"/>
    <n v="1"/>
    <n v="627.75"/>
    <s v="OUTLIER"/>
    <n v="6"/>
    <s v=""/>
    <n v="17"/>
    <n v="1"/>
    <n v="2.2222222222222199E-2"/>
    <n v="104.625"/>
    <x v="2"/>
    <n v="0"/>
  </r>
  <r>
    <x v="201"/>
    <n v="44"/>
    <s v="Male"/>
    <s v="UK"/>
    <d v="2024-05-04T10:40:44"/>
    <x v="1"/>
    <n v="4"/>
    <n v="1"/>
    <n v="50"/>
    <n v="2"/>
    <n v="554.70000000000005"/>
    <s v=""/>
    <n v="6"/>
    <s v=""/>
    <n v="57"/>
    <n v="0.25"/>
    <n v="0.04"/>
    <n v="92.45"/>
    <x v="2"/>
    <n v="0"/>
  </r>
  <r>
    <x v="202"/>
    <n v="33"/>
    <s v="Male"/>
    <s v="UK"/>
    <d v="2023-09-11T18:10:03"/>
    <x v="3"/>
    <n v="1"/>
    <n v="1"/>
    <n v="58"/>
    <n v="1"/>
    <n v="526.08000000000004"/>
    <s v=""/>
    <n v="6"/>
    <s v=""/>
    <n v="96"/>
    <n v="1"/>
    <n v="1.72413793103448E-2"/>
    <n v="87.68"/>
    <x v="2"/>
    <n v="0"/>
  </r>
  <r>
    <x v="203"/>
    <n v="18"/>
    <s v="Female"/>
    <s v="France"/>
    <d v="2023-02-18T00:02:10"/>
    <x v="4"/>
    <n v="4"/>
    <n v="2"/>
    <n v="42"/>
    <n v="3"/>
    <n v="519.69000000000005"/>
    <s v=""/>
    <n v="6"/>
    <s v=""/>
    <n v="7"/>
    <n v="0.5"/>
    <n v="7.1428571428571397E-2"/>
    <n v="86.614999999999995"/>
    <x v="2"/>
    <n v="0"/>
  </r>
  <r>
    <x v="204"/>
    <n v="24"/>
    <s v="Female"/>
    <s v="UK"/>
    <d v="2023-12-25T03:44:11"/>
    <x v="5"/>
    <n v="4"/>
    <n v="0"/>
    <n v="56"/>
    <n v="3"/>
    <n v="515.65"/>
    <s v=""/>
    <n v="6"/>
    <s v=""/>
    <n v="17"/>
    <n v="0"/>
    <n v="5.3571428571428499E-2"/>
    <n v="85.941666666666606"/>
    <x v="2"/>
    <n v="0"/>
  </r>
  <r>
    <x v="205"/>
    <n v="42"/>
    <s v="Female"/>
    <s v="Australia"/>
    <d v="2023-09-09T20:54:13"/>
    <x v="3"/>
    <n v="2"/>
    <n v="1"/>
    <n v="51"/>
    <n v="2"/>
    <n v="508.55"/>
    <s v=""/>
    <n v="6"/>
    <s v=""/>
    <n v="39"/>
    <n v="0.5"/>
    <n v="3.9215686274509803E-2"/>
    <n v="84.758333333333297"/>
    <x v="2"/>
    <n v="0"/>
  </r>
  <r>
    <x v="206"/>
    <n v="24"/>
    <s v="Female"/>
    <s v="Canada"/>
    <d v="2023-09-16T22:16:40"/>
    <x v="5"/>
    <n v="5"/>
    <n v="0"/>
    <n v="69"/>
    <n v="0"/>
    <n v="507.26"/>
    <s v=""/>
    <n v="6"/>
    <s v=""/>
    <n v="2"/>
    <n v="0"/>
    <n v="0"/>
    <n v="84.543333333333294"/>
    <x v="2"/>
    <n v="1"/>
  </r>
  <r>
    <x v="207"/>
    <n v="46"/>
    <s v="Male"/>
    <s v="USA"/>
    <d v="2024-07-05T19:18:13"/>
    <x v="3"/>
    <n v="3"/>
    <n v="0"/>
    <n v="54"/>
    <n v="1"/>
    <n v="498.22"/>
    <s v=""/>
    <n v="6"/>
    <s v=""/>
    <n v="40"/>
    <n v="0"/>
    <n v="1.85185185185185E-2"/>
    <n v="83.036666666666605"/>
    <x v="0"/>
    <n v="0"/>
  </r>
  <r>
    <x v="208"/>
    <n v="42"/>
    <s v="Female"/>
    <s v="USA"/>
    <d v="2023-07-17T20:18:56"/>
    <x v="5"/>
    <n v="3"/>
    <n v="0"/>
    <n v="44"/>
    <n v="5"/>
    <n v="497.09"/>
    <s v=""/>
    <n v="6"/>
    <s v=""/>
    <n v="1"/>
    <n v="0"/>
    <n v="0.11363636363636299"/>
    <n v="82.848333333333301"/>
    <x v="0"/>
    <n v="0"/>
  </r>
  <r>
    <x v="209"/>
    <n v="42"/>
    <s v="Male"/>
    <s v="USA"/>
    <d v="2023-08-23T15:41:22"/>
    <x v="1"/>
    <n v="0"/>
    <n v="0"/>
    <n v="43"/>
    <n v="3"/>
    <n v="493.39"/>
    <s v=""/>
    <n v="6"/>
    <s v=""/>
    <n v="6"/>
    <n v="0"/>
    <n v="6.9767441860465101E-2"/>
    <n v="82.231666666666598"/>
    <x v="0"/>
    <n v="1"/>
  </r>
  <r>
    <x v="210"/>
    <n v="26"/>
    <s v="Female"/>
    <s v="USA"/>
    <d v="2024-08-08T13:40:16"/>
    <x v="2"/>
    <n v="4"/>
    <n v="2"/>
    <n v="53"/>
    <n v="2"/>
    <n v="472.09"/>
    <s v=""/>
    <n v="6"/>
    <s v=""/>
    <n v="19"/>
    <n v="0.5"/>
    <n v="3.7735849056603703E-2"/>
    <n v="78.681666666666601"/>
    <x v="0"/>
    <n v="0"/>
  </r>
  <r>
    <x v="211"/>
    <n v="62"/>
    <s v="Other"/>
    <s v="Canada"/>
    <d v="2023-07-21T22:08:38"/>
    <x v="3"/>
    <n v="4"/>
    <n v="3"/>
    <n v="45"/>
    <n v="3"/>
    <n v="469.49"/>
    <s v=""/>
    <n v="6"/>
    <s v=""/>
    <n v="10"/>
    <n v="0.75"/>
    <n v="6.6666666666666596E-2"/>
    <n v="78.248333333333306"/>
    <x v="0"/>
    <n v="0"/>
  </r>
  <r>
    <x v="212"/>
    <n v="39"/>
    <s v="Female"/>
    <s v="Japan"/>
    <d v="2024-10-14T20:33:57"/>
    <x v="2"/>
    <n v="1"/>
    <n v="0"/>
    <n v="46"/>
    <n v="3"/>
    <n v="466.51"/>
    <s v=""/>
    <n v="6"/>
    <s v=""/>
    <n v="62"/>
    <n v="0"/>
    <n v="6.5217391304347797E-2"/>
    <n v="77.751666666666594"/>
    <x v="0"/>
    <n v="0"/>
  </r>
  <r>
    <x v="213"/>
    <n v="60"/>
    <s v="Male"/>
    <s v="Germany"/>
    <d v="2024-02-16T15:11:00"/>
    <x v="2"/>
    <n v="5"/>
    <n v="3"/>
    <n v="48"/>
    <n v="2"/>
    <n v="464.92"/>
    <s v=""/>
    <n v="6"/>
    <s v=""/>
    <n v="59"/>
    <n v="0.6"/>
    <n v="4.1666666666666602E-2"/>
    <n v="77.486666666666594"/>
    <x v="0"/>
    <n v="0"/>
  </r>
  <r>
    <x v="214"/>
    <n v="43"/>
    <s v="Male"/>
    <s v="USA"/>
    <d v="2023-08-04T17:35:29"/>
    <x v="3"/>
    <n v="8"/>
    <n v="3"/>
    <n v="50"/>
    <n v="5"/>
    <n v="464.15"/>
    <s v=""/>
    <n v="6"/>
    <s v=""/>
    <n v="93"/>
    <n v="0.375"/>
    <n v="0.1"/>
    <n v="77.358333333333306"/>
    <x v="0"/>
    <n v="0"/>
  </r>
  <r>
    <x v="215"/>
    <n v="39"/>
    <s v="Male"/>
    <s v="UK"/>
    <d v="2023-05-15T06:29:19"/>
    <x v="1"/>
    <n v="2"/>
    <n v="0"/>
    <n v="42"/>
    <n v="1"/>
    <n v="458.27"/>
    <s v=""/>
    <n v="6"/>
    <s v=""/>
    <n v="6"/>
    <n v="0"/>
    <n v="2.3809523809523801E-2"/>
    <n v="76.378333333333302"/>
    <x v="0"/>
    <n v="0"/>
  </r>
  <r>
    <x v="216"/>
    <n v="18"/>
    <s v="Male"/>
    <s v="Australia"/>
    <d v="2023-04-07T19:03:13"/>
    <x v="4"/>
    <n v="4"/>
    <n v="2"/>
    <n v="48"/>
    <n v="1"/>
    <n v="432.01"/>
    <s v=""/>
    <n v="6"/>
    <s v=""/>
    <n v="77"/>
    <n v="0.5"/>
    <n v="2.0833333333333301E-2"/>
    <n v="72.001666666666594"/>
    <x v="0"/>
    <n v="0"/>
  </r>
  <r>
    <x v="217"/>
    <n v="27"/>
    <s v="Male"/>
    <s v="USA"/>
    <d v="2023-02-15T03:24:37"/>
    <x v="0"/>
    <n v="1"/>
    <n v="1"/>
    <n v="48"/>
    <n v="0"/>
    <n v="425.62"/>
    <s v=""/>
    <n v="6"/>
    <s v=""/>
    <n v="2"/>
    <n v="1"/>
    <n v="0"/>
    <n v="70.936666666666596"/>
    <x v="0"/>
    <n v="0"/>
  </r>
  <r>
    <x v="218"/>
    <n v="23"/>
    <s v="Female"/>
    <s v="USA"/>
    <d v="2023-11-19T23:47:10"/>
    <x v="5"/>
    <n v="4"/>
    <n v="2"/>
    <n v="59"/>
    <n v="6"/>
    <n v="424.42"/>
    <s v=""/>
    <n v="6"/>
    <s v=""/>
    <n v="16"/>
    <n v="0.5"/>
    <n v="0.101694915254237"/>
    <n v="70.736666666666594"/>
    <x v="0"/>
    <n v="0"/>
  </r>
  <r>
    <x v="219"/>
    <n v="32"/>
    <s v="Male"/>
    <s v="UK"/>
    <d v="2023-06-23T19:34:03"/>
    <x v="3"/>
    <n v="4"/>
    <n v="2"/>
    <n v="56"/>
    <n v="2"/>
    <n v="413.52"/>
    <s v=""/>
    <n v="6"/>
    <s v=""/>
    <n v="64"/>
    <n v="0.5"/>
    <n v="3.5714285714285698E-2"/>
    <n v="68.92"/>
    <x v="0"/>
    <n v="0"/>
  </r>
  <r>
    <x v="220"/>
    <n v="22"/>
    <s v="Female"/>
    <s v="USA"/>
    <d v="2023-10-12T07:08:55"/>
    <x v="2"/>
    <n v="2"/>
    <n v="0"/>
    <n v="58"/>
    <n v="3"/>
    <n v="412.71"/>
    <s v=""/>
    <n v="6"/>
    <s v=""/>
    <n v="37"/>
    <n v="0"/>
    <n v="5.1724137931034399E-2"/>
    <n v="68.784999999999997"/>
    <x v="0"/>
    <n v="0"/>
  </r>
  <r>
    <x v="221"/>
    <n v="24"/>
    <s v="Male"/>
    <s v="UK"/>
    <d v="2024-05-08T15:25:38"/>
    <x v="2"/>
    <n v="2"/>
    <n v="0"/>
    <n v="72"/>
    <n v="0"/>
    <n v="394.09"/>
    <s v=""/>
    <n v="6"/>
    <s v=""/>
    <n v="1"/>
    <n v="0"/>
    <n v="0"/>
    <n v="65.681666666666601"/>
    <x v="0"/>
    <n v="0"/>
  </r>
  <r>
    <x v="222"/>
    <n v="18"/>
    <s v="Female"/>
    <s v="UK"/>
    <d v="2023-12-11T19:58:11"/>
    <x v="2"/>
    <n v="1"/>
    <n v="1"/>
    <n v="46"/>
    <n v="2"/>
    <n v="385.87"/>
    <s v=""/>
    <n v="6"/>
    <s v=""/>
    <n v="47"/>
    <n v="1"/>
    <n v="4.3478260869565202E-2"/>
    <n v="64.311666666666596"/>
    <x v="0"/>
    <n v="0"/>
  </r>
  <r>
    <x v="223"/>
    <n v="40"/>
    <s v="Male"/>
    <s v="Germany"/>
    <d v="2023-03-27T21:41:31"/>
    <x v="1"/>
    <n v="1"/>
    <n v="0"/>
    <n v="68"/>
    <n v="3"/>
    <n v="384.61"/>
    <s v=""/>
    <n v="6"/>
    <s v=""/>
    <n v="5"/>
    <n v="0"/>
    <n v="4.4117647058823498E-2"/>
    <n v="64.101666666666603"/>
    <x v="0"/>
    <n v="0"/>
  </r>
  <r>
    <x v="224"/>
    <n v="44"/>
    <s v="Male"/>
    <s v="USA"/>
    <d v="2023-01-14T01:55:34"/>
    <x v="0"/>
    <n v="3"/>
    <n v="1"/>
    <n v="49"/>
    <n v="2"/>
    <n v="381.54"/>
    <s v=""/>
    <n v="6"/>
    <s v=""/>
    <n v="17"/>
    <n v="0.33333333333333298"/>
    <n v="4.08163265306122E-2"/>
    <n v="63.59"/>
    <x v="0"/>
    <n v="0"/>
  </r>
  <r>
    <x v="225"/>
    <n v="31"/>
    <s v="Female"/>
    <s v="France"/>
    <d v="2023-04-13T18:08:44"/>
    <x v="3"/>
    <n v="5"/>
    <n v="2"/>
    <n v="50"/>
    <n v="5"/>
    <n v="370.22"/>
    <s v=""/>
    <n v="6"/>
    <s v=""/>
    <n v="5"/>
    <n v="0.4"/>
    <n v="0.1"/>
    <n v="61.703333333333298"/>
    <x v="0"/>
    <n v="0"/>
  </r>
  <r>
    <x v="226"/>
    <n v="51"/>
    <s v="Female"/>
    <s v="USA"/>
    <d v="2024-08-04T19:08:37"/>
    <x v="3"/>
    <n v="2"/>
    <n v="1"/>
    <n v="40"/>
    <n v="2"/>
    <n v="364.8"/>
    <s v=""/>
    <n v="6"/>
    <s v=""/>
    <n v="64"/>
    <n v="0.5"/>
    <n v="0.05"/>
    <n v="60.8"/>
    <x v="0"/>
    <n v="0"/>
  </r>
  <r>
    <x v="227"/>
    <n v="49"/>
    <s v="Female"/>
    <s v="Australia"/>
    <d v="2023-10-03T05:35:26"/>
    <x v="1"/>
    <n v="8"/>
    <n v="5"/>
    <n v="54"/>
    <n v="1"/>
    <n v="361.77"/>
    <s v=""/>
    <n v="6"/>
    <s v=""/>
    <n v="50"/>
    <n v="0.625"/>
    <n v="1.85185185185185E-2"/>
    <n v="60.294999999999902"/>
    <x v="0"/>
    <n v="0"/>
  </r>
  <r>
    <x v="228"/>
    <n v="65"/>
    <s v="Female"/>
    <s v="USA"/>
    <d v="2023-11-24T01:36:51"/>
    <x v="2"/>
    <n v="3"/>
    <n v="0"/>
    <n v="42"/>
    <n v="3"/>
    <n v="361.71"/>
    <s v=""/>
    <n v="6"/>
    <s v=""/>
    <n v="86"/>
    <n v="0"/>
    <n v="7.1428571428571397E-2"/>
    <n v="60.284999999999997"/>
    <x v="0"/>
    <n v="0"/>
  </r>
  <r>
    <x v="229"/>
    <n v="22"/>
    <s v="Female"/>
    <s v="USA"/>
    <d v="2024-03-22T20:35:37"/>
    <x v="3"/>
    <n v="1"/>
    <n v="0"/>
    <n v="41"/>
    <n v="4"/>
    <n v="359.99"/>
    <s v=""/>
    <n v="6"/>
    <s v=""/>
    <n v="2"/>
    <n v="0"/>
    <n v="9.7560975609756101E-2"/>
    <n v="59.998333333333299"/>
    <x v="0"/>
    <n v="0"/>
  </r>
  <r>
    <x v="230"/>
    <n v="18"/>
    <s v="Female"/>
    <s v="USA"/>
    <d v="2024-07-21T06:10:28"/>
    <x v="4"/>
    <n v="3"/>
    <n v="1"/>
    <n v="51"/>
    <n v="1"/>
    <n v="352.95"/>
    <s v=""/>
    <n v="6"/>
    <s v=""/>
    <n v="4"/>
    <n v="0.33333333333333298"/>
    <n v="1.9607843137254902E-2"/>
    <n v="58.824999999999903"/>
    <x v="0"/>
    <n v="0"/>
  </r>
  <r>
    <x v="231"/>
    <n v="21"/>
    <s v="Male"/>
    <s v="Australia"/>
    <d v="2023-04-24T15:30:26"/>
    <x v="1"/>
    <n v="3"/>
    <n v="1"/>
    <n v="57"/>
    <n v="1"/>
    <n v="340.09"/>
    <s v=""/>
    <n v="6"/>
    <s v=""/>
    <n v="138"/>
    <n v="0.33333333333333298"/>
    <n v="1.7543859649122799E-2"/>
    <n v="56.681666666666601"/>
    <x v="0"/>
    <n v="1"/>
  </r>
  <r>
    <x v="232"/>
    <n v="44"/>
    <s v="Female"/>
    <s v="USA"/>
    <d v="2023-06-01T19:00:13"/>
    <x v="2"/>
    <n v="5"/>
    <n v="2"/>
    <n v="51"/>
    <n v="3"/>
    <n v="335.89"/>
    <s v=""/>
    <n v="6"/>
    <s v=""/>
    <n v="8"/>
    <n v="0.4"/>
    <n v="5.8823529411764698E-2"/>
    <n v="55.981666666666598"/>
    <x v="0"/>
    <n v="0"/>
  </r>
  <r>
    <x v="233"/>
    <n v="41"/>
    <s v="Female"/>
    <s v="Germany"/>
    <d v="2023-08-30T21:26:38"/>
    <x v="2"/>
    <n v="2"/>
    <n v="0"/>
    <n v="51"/>
    <n v="2"/>
    <n v="334.01"/>
    <s v=""/>
    <n v="6"/>
    <s v=""/>
    <n v="16"/>
    <n v="0"/>
    <n v="3.9215686274509803E-2"/>
    <n v="55.668333333333301"/>
    <x v="0"/>
    <n v="0"/>
  </r>
  <r>
    <x v="234"/>
    <n v="31"/>
    <s v="Female"/>
    <s v="USA"/>
    <d v="2024-12-16T00:48:36"/>
    <x v="2"/>
    <n v="2"/>
    <n v="1"/>
    <n v="61"/>
    <n v="3"/>
    <n v="333.06"/>
    <s v=""/>
    <n v="6"/>
    <s v=""/>
    <n v="0"/>
    <n v="0.5"/>
    <n v="4.9180327868852403E-2"/>
    <n v="55.51"/>
    <x v="0"/>
    <n v="0"/>
  </r>
  <r>
    <x v="235"/>
    <n v="40"/>
    <s v="Female"/>
    <s v="USA"/>
    <d v="2024-06-29T02:41:25"/>
    <x v="3"/>
    <n v="1"/>
    <n v="0"/>
    <n v="43"/>
    <n v="4"/>
    <n v="327.56"/>
    <s v=""/>
    <n v="6"/>
    <s v=""/>
    <n v="20"/>
    <n v="0"/>
    <n v="9.3023255813953404E-2"/>
    <n v="54.593333333333298"/>
    <x v="0"/>
    <n v="0"/>
  </r>
  <r>
    <x v="236"/>
    <n v="18"/>
    <s v="Female"/>
    <s v="Canada"/>
    <d v="2024-02-16T12:15:47"/>
    <x v="1"/>
    <n v="4"/>
    <n v="1"/>
    <n v="52"/>
    <n v="1"/>
    <n v="325.58"/>
    <s v=""/>
    <n v="6"/>
    <s v=""/>
    <n v="10"/>
    <n v="0.25"/>
    <n v="1.9230769230769201E-2"/>
    <n v="54.2633333333333"/>
    <x v="0"/>
    <n v="0"/>
  </r>
  <r>
    <x v="237"/>
    <n v="30"/>
    <s v="Female"/>
    <s v="Canada"/>
    <d v="2024-11-14T22:41:16"/>
    <x v="2"/>
    <n v="1"/>
    <n v="0"/>
    <n v="44"/>
    <n v="2"/>
    <n v="325.08999999999997"/>
    <s v=""/>
    <n v="6"/>
    <s v=""/>
    <n v="3"/>
    <n v="0"/>
    <n v="4.54545454545454E-2"/>
    <n v="54.181666666666601"/>
    <x v="0"/>
    <n v="0"/>
  </r>
  <r>
    <x v="238"/>
    <n v="20"/>
    <s v="Female"/>
    <s v="USA"/>
    <d v="2023-06-22T23:07:33"/>
    <x v="2"/>
    <n v="7"/>
    <n v="2"/>
    <n v="50"/>
    <n v="3"/>
    <n v="319.91000000000003"/>
    <s v=""/>
    <n v="6"/>
    <s v=""/>
    <n v="9"/>
    <n v="0.28571428571428498"/>
    <n v="0.06"/>
    <n v="53.3183333333333"/>
    <x v="0"/>
    <n v="0"/>
  </r>
  <r>
    <x v="239"/>
    <n v="30"/>
    <s v="Male"/>
    <s v="USA"/>
    <d v="2023-08-28T13:57:33"/>
    <x v="5"/>
    <n v="3"/>
    <n v="1"/>
    <n v="45"/>
    <n v="2"/>
    <n v="318.51"/>
    <s v=""/>
    <n v="6"/>
    <s v=""/>
    <n v="18"/>
    <n v="0.33333333333333298"/>
    <n v="4.4444444444444398E-2"/>
    <n v="53.085000000000001"/>
    <x v="0"/>
    <n v="1"/>
  </r>
  <r>
    <x v="240"/>
    <n v="32"/>
    <s v="Male"/>
    <s v="France"/>
    <d v="2023-06-18T12:32:13"/>
    <x v="0"/>
    <n v="3"/>
    <n v="0"/>
    <n v="58"/>
    <n v="1"/>
    <n v="318.47000000000003"/>
    <s v=""/>
    <n v="6"/>
    <s v=""/>
    <n v="27"/>
    <n v="0"/>
    <n v="1.72413793103448E-2"/>
    <n v="53.078333333333298"/>
    <x v="0"/>
    <n v="0"/>
  </r>
  <r>
    <x v="241"/>
    <n v="21"/>
    <s v="Female"/>
    <s v="USA"/>
    <d v="2023-06-17T19:00:56"/>
    <x v="1"/>
    <n v="4"/>
    <n v="0"/>
    <n v="32"/>
    <n v="0"/>
    <n v="313.62"/>
    <s v=""/>
    <n v="6"/>
    <s v=""/>
    <n v="7"/>
    <n v="0"/>
    <n v="0"/>
    <n v="52.27"/>
    <x v="0"/>
    <n v="0"/>
  </r>
  <r>
    <x v="242"/>
    <n v="29"/>
    <s v="Female"/>
    <s v="Canada"/>
    <d v="2023-08-10T23:59:02"/>
    <x v="0"/>
    <n v="4"/>
    <n v="0"/>
    <n v="47"/>
    <n v="1"/>
    <n v="310.33"/>
    <s v=""/>
    <n v="6"/>
    <s v=""/>
    <n v="37"/>
    <n v="0"/>
    <n v="2.1276595744680799E-2"/>
    <n v="51.7216666666666"/>
    <x v="0"/>
    <n v="0"/>
  </r>
  <r>
    <x v="243"/>
    <n v="44"/>
    <s v="Female"/>
    <s v="Canada"/>
    <d v="2024-09-08T23:05:38"/>
    <x v="0"/>
    <n v="1"/>
    <n v="0"/>
    <n v="40"/>
    <n v="2"/>
    <n v="303.89"/>
    <s v=""/>
    <n v="6"/>
    <s v=""/>
    <n v="11"/>
    <n v="0"/>
    <n v="0.05"/>
    <n v="50.648333333333298"/>
    <x v="0"/>
    <n v="0"/>
  </r>
  <r>
    <x v="244"/>
    <n v="45"/>
    <s v="Male"/>
    <s v="USA"/>
    <d v="2023-09-29T16:54:12"/>
    <x v="2"/>
    <n v="3"/>
    <n v="2"/>
    <n v="52"/>
    <n v="2"/>
    <n v="302.06"/>
    <s v=""/>
    <n v="6"/>
    <s v=""/>
    <n v="17"/>
    <n v="0.66666666666666596"/>
    <n v="3.8461538461538401E-2"/>
    <n v="50.343333333333298"/>
    <x v="0"/>
    <n v="0"/>
  </r>
  <r>
    <x v="245"/>
    <n v="27"/>
    <s v="Male"/>
    <s v="Canada"/>
    <d v="2023-04-08T11:06:54"/>
    <x v="4"/>
    <n v="3"/>
    <n v="1"/>
    <n v="57"/>
    <n v="0"/>
    <n v="299.76"/>
    <s v=""/>
    <n v="6"/>
    <s v=""/>
    <n v="29"/>
    <n v="0.33333333333333298"/>
    <n v="0"/>
    <n v="49.96"/>
    <x v="0"/>
    <n v="0"/>
  </r>
  <r>
    <x v="246"/>
    <n v="49"/>
    <s v="Male"/>
    <s v="Australia"/>
    <d v="2024-06-18T06:47:19"/>
    <x v="2"/>
    <n v="6"/>
    <n v="0"/>
    <n v="52"/>
    <n v="1"/>
    <n v="296.61"/>
    <s v=""/>
    <n v="6"/>
    <s v=""/>
    <n v="71"/>
    <n v="0"/>
    <n v="1.9230769230769201E-2"/>
    <n v="49.435000000000002"/>
    <x v="0"/>
    <n v="0"/>
  </r>
  <r>
    <x v="247"/>
    <n v="47"/>
    <s v="Male"/>
    <s v="USA"/>
    <d v="2023-09-30T11:53:06"/>
    <x v="4"/>
    <n v="6"/>
    <n v="1"/>
    <n v="52"/>
    <n v="5"/>
    <n v="294.58999999999997"/>
    <s v=""/>
    <n v="6"/>
    <s v=""/>
    <n v="12"/>
    <n v="0.16666666666666599"/>
    <n v="9.6153846153846104E-2"/>
    <n v="49.098333333333301"/>
    <x v="0"/>
    <n v="0"/>
  </r>
  <r>
    <x v="248"/>
    <n v="40"/>
    <s v="Female"/>
    <s v="Australia"/>
    <d v="2024-09-13T22:49:26"/>
    <x v="2"/>
    <n v="2"/>
    <n v="0"/>
    <n v="49"/>
    <n v="5"/>
    <n v="290.55"/>
    <s v=""/>
    <n v="6"/>
    <s v=""/>
    <n v="81"/>
    <n v="0"/>
    <n v="0.10204081632653"/>
    <n v="48.424999999999997"/>
    <x v="0"/>
    <n v="0"/>
  </r>
  <r>
    <x v="249"/>
    <n v="45"/>
    <s v="Male"/>
    <s v="Australia"/>
    <d v="2023-01-22T09:57:46"/>
    <x v="4"/>
    <n v="4"/>
    <n v="1"/>
    <n v="58"/>
    <n v="6"/>
    <n v="286.57"/>
    <s v=""/>
    <n v="6"/>
    <s v=""/>
    <n v="3"/>
    <n v="0.25"/>
    <n v="0.10344827586206801"/>
    <n v="47.761666666666599"/>
    <x v="0"/>
    <n v="0"/>
  </r>
  <r>
    <x v="250"/>
    <n v="44"/>
    <s v="Female"/>
    <s v="USA"/>
    <d v="2023-10-26T20:07:04"/>
    <x v="5"/>
    <n v="4"/>
    <n v="1"/>
    <n v="43"/>
    <n v="4"/>
    <n v="280.33"/>
    <s v=""/>
    <n v="6"/>
    <s v=""/>
    <n v="48"/>
    <n v="0.25"/>
    <n v="9.3023255813953404E-2"/>
    <n v="46.7216666666666"/>
    <x v="0"/>
    <n v="0"/>
  </r>
  <r>
    <x v="251"/>
    <n v="36"/>
    <s v="Male"/>
    <s v="USA"/>
    <d v="2023-11-13T23:14:02"/>
    <x v="1"/>
    <n v="0"/>
    <n v="0"/>
    <n v="57"/>
    <n v="3"/>
    <n v="276.13"/>
    <s v=""/>
    <n v="6"/>
    <s v=""/>
    <n v="18"/>
    <n v="0"/>
    <n v="5.2631578947368397E-2"/>
    <n v="46.021666666666597"/>
    <x v="0"/>
    <n v="1"/>
  </r>
  <r>
    <x v="252"/>
    <n v="29"/>
    <s v="Male"/>
    <s v="USA"/>
    <d v="2023-11-14T22:35:45"/>
    <x v="4"/>
    <n v="2"/>
    <n v="0"/>
    <n v="51"/>
    <n v="1"/>
    <n v="271.45999999999998"/>
    <s v=""/>
    <n v="6"/>
    <s v=""/>
    <n v="34"/>
    <n v="0"/>
    <n v="1.9607843137254902E-2"/>
    <n v="45.243333333333297"/>
    <x v="0"/>
    <n v="1"/>
  </r>
  <r>
    <x v="253"/>
    <n v="43"/>
    <s v="Male"/>
    <s v="Germany"/>
    <d v="2024-07-03T01:35:53"/>
    <x v="1"/>
    <n v="0"/>
    <n v="0"/>
    <n v="44"/>
    <n v="3"/>
    <n v="266.75"/>
    <s v=""/>
    <n v="6"/>
    <s v=""/>
    <n v="5"/>
    <n v="0"/>
    <n v="6.8181818181818094E-2"/>
    <n v="44.4583333333333"/>
    <x v="0"/>
    <n v="0"/>
  </r>
  <r>
    <x v="254"/>
    <n v="42"/>
    <s v="Female"/>
    <s v="Canada"/>
    <d v="2023-03-13T01:25:20"/>
    <x v="3"/>
    <n v="7"/>
    <n v="1"/>
    <n v="50"/>
    <n v="2"/>
    <n v="265.74"/>
    <s v=""/>
    <n v="6"/>
    <s v=""/>
    <n v="3"/>
    <n v="0.14285714285714199"/>
    <n v="0.04"/>
    <n v="44.29"/>
    <x v="0"/>
    <n v="0"/>
  </r>
  <r>
    <x v="255"/>
    <n v="45"/>
    <s v="Male"/>
    <s v="USA"/>
    <d v="2023-04-09T01:42:58"/>
    <x v="3"/>
    <n v="1"/>
    <n v="0"/>
    <n v="44"/>
    <n v="6"/>
    <n v="264.81"/>
    <s v=""/>
    <n v="6"/>
    <s v=""/>
    <n v="13"/>
    <n v="0"/>
    <n v="0.13636363636363599"/>
    <n v="44.134999999999998"/>
    <x v="0"/>
    <n v="0"/>
  </r>
  <r>
    <x v="256"/>
    <n v="46"/>
    <s v="Female"/>
    <s v="USA"/>
    <d v="2024-01-28T11:14:42"/>
    <x v="2"/>
    <n v="2"/>
    <n v="1"/>
    <n v="59"/>
    <n v="5"/>
    <n v="263.72000000000003"/>
    <s v=""/>
    <n v="6"/>
    <s v=""/>
    <n v="16"/>
    <n v="0.5"/>
    <n v="8.4745762711864403E-2"/>
    <n v="43.953333333333298"/>
    <x v="0"/>
    <n v="0"/>
  </r>
  <r>
    <x v="257"/>
    <n v="34"/>
    <s v="Female"/>
    <s v="USA"/>
    <d v="2023-04-16T08:55:51"/>
    <x v="0"/>
    <n v="3"/>
    <n v="3"/>
    <n v="54"/>
    <n v="1"/>
    <n v="263.25"/>
    <s v=""/>
    <n v="6"/>
    <s v=""/>
    <n v="53"/>
    <n v="1"/>
    <n v="1.85185185185185E-2"/>
    <n v="43.875"/>
    <x v="0"/>
    <n v="0"/>
  </r>
  <r>
    <x v="258"/>
    <n v="46"/>
    <s v="Female"/>
    <s v="France"/>
    <d v="2023-12-14T03:27:15"/>
    <x v="4"/>
    <n v="3"/>
    <n v="0"/>
    <n v="51"/>
    <n v="3"/>
    <n v="255.73"/>
    <s v=""/>
    <n v="6"/>
    <s v=""/>
    <n v="1"/>
    <n v="0"/>
    <n v="5.8823529411764698E-2"/>
    <n v="42.621666666666599"/>
    <x v="0"/>
    <n v="0"/>
  </r>
  <r>
    <x v="259"/>
    <n v="23"/>
    <s v="Male"/>
    <s v="Australia"/>
    <d v="2024-03-28T05:05:04"/>
    <x v="0"/>
    <n v="5"/>
    <n v="3"/>
    <n v="59"/>
    <n v="3"/>
    <n v="253.89"/>
    <s v=""/>
    <n v="6"/>
    <s v=""/>
    <n v="104"/>
    <n v="0.6"/>
    <n v="5.0847457627118599E-2"/>
    <n v="42.314999999999998"/>
    <x v="0"/>
    <n v="0"/>
  </r>
  <r>
    <x v="260"/>
    <n v="27"/>
    <s v="Female"/>
    <s v="UK"/>
    <d v="2023-03-15T10:22:01"/>
    <x v="5"/>
    <n v="1"/>
    <n v="1"/>
    <n v="50"/>
    <n v="3"/>
    <n v="252.48"/>
    <s v=""/>
    <n v="6"/>
    <s v=""/>
    <n v="10"/>
    <n v="1"/>
    <n v="0.06"/>
    <n v="42.08"/>
    <x v="0"/>
    <n v="0"/>
  </r>
  <r>
    <x v="261"/>
    <n v="61"/>
    <s v="Female"/>
    <s v="USA"/>
    <d v="2024-12-29T18:47:51"/>
    <x v="3"/>
    <n v="5"/>
    <n v="2"/>
    <n v="49"/>
    <n v="1"/>
    <n v="252.46"/>
    <s v=""/>
    <n v="6"/>
    <s v=""/>
    <n v="25"/>
    <n v="0.4"/>
    <n v="2.04081632653061E-2"/>
    <n v="42.076666666666597"/>
    <x v="0"/>
    <n v="0"/>
  </r>
  <r>
    <x v="262"/>
    <n v="43"/>
    <s v="Other"/>
    <s v="USA"/>
    <d v="2023-06-09T02:13:05"/>
    <x v="2"/>
    <n v="1"/>
    <n v="1"/>
    <n v="53"/>
    <n v="3"/>
    <n v="242.5"/>
    <s v=""/>
    <n v="6"/>
    <s v=""/>
    <n v="7"/>
    <n v="1"/>
    <n v="5.6603773584905599E-2"/>
    <n v="40.4166666666666"/>
    <x v="0"/>
    <n v="0"/>
  </r>
  <r>
    <x v="263"/>
    <n v="35"/>
    <s v="Female"/>
    <s v="USA"/>
    <d v="2023-04-18T04:44:04"/>
    <x v="2"/>
    <n v="4"/>
    <n v="2"/>
    <n v="50"/>
    <n v="4"/>
    <n v="239.1"/>
    <s v=""/>
    <n v="6"/>
    <s v=""/>
    <n v="12"/>
    <n v="0.5"/>
    <n v="0.08"/>
    <n v="39.85"/>
    <x v="0"/>
    <n v="0"/>
  </r>
  <r>
    <x v="264"/>
    <n v="55"/>
    <s v="Female"/>
    <s v="USA"/>
    <d v="2023-03-15T13:17:14"/>
    <x v="4"/>
    <n v="2"/>
    <n v="0"/>
    <n v="48"/>
    <n v="4"/>
    <n v="238.17"/>
    <s v=""/>
    <n v="6"/>
    <s v=""/>
    <n v="10"/>
    <n v="0"/>
    <n v="8.3333333333333301E-2"/>
    <n v="39.695"/>
    <x v="0"/>
    <n v="0"/>
  </r>
  <r>
    <x v="265"/>
    <n v="34"/>
    <s v="Female"/>
    <s v="USA"/>
    <d v="2023-05-22T19:32:37"/>
    <x v="3"/>
    <n v="2"/>
    <n v="1"/>
    <n v="54"/>
    <n v="3"/>
    <n v="237.12"/>
    <s v=""/>
    <n v="6"/>
    <s v=""/>
    <n v="24"/>
    <n v="0.5"/>
    <n v="5.5555555555555497E-2"/>
    <n v="39.520000000000003"/>
    <x v="0"/>
    <n v="0"/>
  </r>
  <r>
    <x v="266"/>
    <n v="25"/>
    <s v="Male"/>
    <s v="USA"/>
    <d v="2023-08-28T15:25:09"/>
    <x v="2"/>
    <n v="3"/>
    <n v="1"/>
    <n v="32"/>
    <n v="3"/>
    <n v="234.27"/>
    <s v=""/>
    <n v="6"/>
    <s v=""/>
    <n v="7"/>
    <n v="0.33333333333333298"/>
    <n v="9.375E-2"/>
    <n v="39.045000000000002"/>
    <x v="0"/>
    <n v="0"/>
  </r>
  <r>
    <x v="267"/>
    <n v="48"/>
    <s v="Female"/>
    <s v="USA"/>
    <d v="2024-09-18T12:19:59"/>
    <x v="2"/>
    <n v="3"/>
    <n v="2"/>
    <n v="55"/>
    <n v="3"/>
    <n v="232.52"/>
    <s v=""/>
    <n v="6"/>
    <s v=""/>
    <n v="80"/>
    <n v="0.66666666666666596"/>
    <n v="5.4545454545454501E-2"/>
    <n v="38.753333333333302"/>
    <x v="0"/>
    <n v="0"/>
  </r>
  <r>
    <x v="268"/>
    <n v="36"/>
    <s v="Female"/>
    <s v="Germany"/>
    <d v="2024-03-15T17:45:34"/>
    <x v="3"/>
    <n v="4"/>
    <n v="1"/>
    <n v="41"/>
    <n v="0"/>
    <n v="231.62"/>
    <s v=""/>
    <n v="6"/>
    <s v=""/>
    <n v="64"/>
    <n v="0.25"/>
    <n v="0"/>
    <n v="38.603333333333303"/>
    <x v="0"/>
    <n v="0"/>
  </r>
  <r>
    <x v="269"/>
    <n v="33"/>
    <s v="Other"/>
    <s v="USA"/>
    <d v="2024-08-08T22:25:55"/>
    <x v="1"/>
    <n v="2"/>
    <n v="1"/>
    <n v="51"/>
    <n v="4"/>
    <n v="231.57"/>
    <s v=""/>
    <n v="6"/>
    <s v=""/>
    <n v="4"/>
    <n v="0.5"/>
    <n v="7.8431372549019607E-2"/>
    <n v="38.594999999999999"/>
    <x v="0"/>
    <n v="0"/>
  </r>
  <r>
    <x v="270"/>
    <n v="57"/>
    <s v="Female"/>
    <s v="UK"/>
    <d v="2024-01-09T01:27:58"/>
    <x v="3"/>
    <n v="4"/>
    <n v="1"/>
    <n v="45"/>
    <n v="4"/>
    <n v="230.96"/>
    <s v=""/>
    <n v="6"/>
    <s v=""/>
    <n v="0"/>
    <n v="0.25"/>
    <n v="8.8888888888888795E-2"/>
    <n v="38.493333333333297"/>
    <x v="0"/>
    <n v="0"/>
  </r>
  <r>
    <x v="271"/>
    <n v="40"/>
    <s v="Male"/>
    <s v="USA"/>
    <d v="2024-11-19T22:25:04"/>
    <x v="0"/>
    <n v="4"/>
    <n v="0"/>
    <n v="53"/>
    <n v="3"/>
    <n v="230.42"/>
    <s v=""/>
    <n v="6"/>
    <s v=""/>
    <n v="1"/>
    <n v="0"/>
    <n v="5.6603773584905599E-2"/>
    <n v="38.4033333333333"/>
    <x v="0"/>
    <n v="0"/>
  </r>
  <r>
    <x v="272"/>
    <n v="52"/>
    <s v="Female"/>
    <s v="UK"/>
    <d v="2024-04-08T09:44:49"/>
    <x v="4"/>
    <n v="1"/>
    <n v="0"/>
    <n v="36"/>
    <n v="1"/>
    <n v="226.19"/>
    <s v=""/>
    <n v="6"/>
    <s v=""/>
    <n v="13"/>
    <n v="0"/>
    <n v="2.77777777777777E-2"/>
    <n v="37.698333333333302"/>
    <x v="0"/>
    <n v="0"/>
  </r>
  <r>
    <x v="273"/>
    <n v="35"/>
    <s v="Female"/>
    <s v="USA"/>
    <d v="2023-08-28T08:07:07"/>
    <x v="5"/>
    <n v="1"/>
    <n v="0"/>
    <n v="37"/>
    <n v="2"/>
    <n v="225.48"/>
    <s v=""/>
    <n v="6"/>
    <s v=""/>
    <n v="54"/>
    <n v="0"/>
    <n v="5.4054054054054002E-2"/>
    <n v="37.58"/>
    <x v="0"/>
    <n v="0"/>
  </r>
  <r>
    <x v="274"/>
    <n v="30"/>
    <s v="Male"/>
    <s v="USA"/>
    <d v="2024-01-15T02:01:05"/>
    <x v="1"/>
    <n v="3"/>
    <n v="0"/>
    <n v="46"/>
    <n v="3"/>
    <n v="225.21"/>
    <s v=""/>
    <n v="6"/>
    <s v=""/>
    <n v="5"/>
    <n v="0"/>
    <n v="6.5217391304347797E-2"/>
    <n v="37.534999999999997"/>
    <x v="0"/>
    <n v="0"/>
  </r>
  <r>
    <x v="275"/>
    <n v="18"/>
    <s v="Female"/>
    <s v="USA"/>
    <d v="2023-01-12T11:57:47"/>
    <x v="2"/>
    <n v="5"/>
    <n v="3"/>
    <n v="48"/>
    <n v="1"/>
    <n v="224.3"/>
    <s v=""/>
    <n v="6"/>
    <s v=""/>
    <n v="44"/>
    <n v="0.6"/>
    <n v="2.0833333333333301E-2"/>
    <n v="37.383333333333297"/>
    <x v="0"/>
    <n v="0"/>
  </r>
  <r>
    <x v="276"/>
    <n v="38"/>
    <s v="Female"/>
    <s v="USA"/>
    <d v="2024-03-03T15:11:43"/>
    <x v="3"/>
    <n v="5"/>
    <n v="1"/>
    <n v="49"/>
    <n v="1"/>
    <n v="222.06"/>
    <s v=""/>
    <n v="6"/>
    <s v=""/>
    <n v="32"/>
    <n v="0.2"/>
    <n v="2.04081632653061E-2"/>
    <n v="37.01"/>
    <x v="0"/>
    <n v="0"/>
  </r>
  <r>
    <x v="277"/>
    <n v="32"/>
    <s v="Male"/>
    <s v="USA"/>
    <d v="2023-01-02T06:39:45"/>
    <x v="2"/>
    <n v="0"/>
    <n v="0"/>
    <n v="58"/>
    <n v="4"/>
    <n v="220.55"/>
    <s v=""/>
    <n v="6"/>
    <s v=""/>
    <n v="5"/>
    <n v="0"/>
    <n v="6.8965517241379296E-2"/>
    <n v="36.758333333333297"/>
    <x v="0"/>
    <n v="0"/>
  </r>
  <r>
    <x v="278"/>
    <n v="43"/>
    <s v="Male"/>
    <s v="Canada"/>
    <d v="2023-09-02T09:18:32"/>
    <x v="0"/>
    <n v="1"/>
    <n v="0"/>
    <n v="51"/>
    <n v="4"/>
    <n v="219.58"/>
    <s v=""/>
    <n v="6"/>
    <s v=""/>
    <n v="7"/>
    <n v="0"/>
    <n v="7.8431372549019607E-2"/>
    <n v="36.5966666666666"/>
    <x v="0"/>
    <n v="0"/>
  </r>
  <r>
    <x v="279"/>
    <n v="45"/>
    <s v="Male"/>
    <s v="USA"/>
    <d v="2024-06-12T23:45:29"/>
    <x v="2"/>
    <n v="8"/>
    <n v="3"/>
    <n v="57"/>
    <n v="1"/>
    <n v="218.65"/>
    <s v=""/>
    <n v="6"/>
    <s v=""/>
    <n v="16"/>
    <n v="0.375"/>
    <n v="1.7543859649122799E-2"/>
    <n v="36.441666666666599"/>
    <x v="0"/>
    <n v="0"/>
  </r>
  <r>
    <x v="280"/>
    <n v="55"/>
    <s v="Male"/>
    <s v="USA"/>
    <d v="2023-11-22T04:21:01"/>
    <x v="5"/>
    <n v="4"/>
    <n v="1"/>
    <n v="53"/>
    <n v="4"/>
    <n v="216.33"/>
    <s v=""/>
    <n v="6"/>
    <s v=""/>
    <n v="18"/>
    <n v="0.25"/>
    <n v="7.5471698113207503E-2"/>
    <n v="36.055"/>
    <x v="0"/>
    <n v="1"/>
  </r>
  <r>
    <x v="281"/>
    <n v="20"/>
    <s v="Male"/>
    <s v="Germany"/>
    <d v="2024-07-26T05:54:16"/>
    <x v="3"/>
    <n v="2"/>
    <n v="0"/>
    <n v="51"/>
    <n v="4"/>
    <n v="211.5"/>
    <s v=""/>
    <n v="6"/>
    <s v=""/>
    <n v="46"/>
    <n v="0"/>
    <n v="7.8431372549019607E-2"/>
    <n v="35.25"/>
    <x v="0"/>
    <n v="0"/>
  </r>
  <r>
    <x v="282"/>
    <n v="33"/>
    <s v="Female"/>
    <s v="France"/>
    <d v="2023-08-23T12:46:09"/>
    <x v="1"/>
    <n v="3"/>
    <n v="0"/>
    <n v="46"/>
    <n v="3"/>
    <n v="210.84"/>
    <s v=""/>
    <n v="6"/>
    <s v=""/>
    <n v="11"/>
    <n v="0"/>
    <n v="6.5217391304347797E-2"/>
    <n v="35.14"/>
    <x v="0"/>
    <n v="0"/>
  </r>
  <r>
    <x v="283"/>
    <n v="30"/>
    <s v="Female"/>
    <s v="UK"/>
    <d v="2024-06-24T07:20:26"/>
    <x v="2"/>
    <n v="2"/>
    <n v="1"/>
    <n v="70"/>
    <n v="7"/>
    <n v="209.17"/>
    <s v=""/>
    <n v="6"/>
    <s v=""/>
    <n v="15"/>
    <n v="0.5"/>
    <n v="0.1"/>
    <n v="34.861666666666601"/>
    <x v="0"/>
    <n v="0"/>
  </r>
  <r>
    <x v="284"/>
    <n v="42"/>
    <s v="Male"/>
    <s v="USA"/>
    <d v="2024-09-19T21:54:57"/>
    <x v="1"/>
    <n v="3"/>
    <n v="2"/>
    <n v="38"/>
    <n v="3"/>
    <n v="206.18"/>
    <s v=""/>
    <n v="6"/>
    <s v=""/>
    <n v="10"/>
    <n v="0.66666666666666596"/>
    <n v="7.8947368421052599E-2"/>
    <n v="34.363333333333301"/>
    <x v="0"/>
    <n v="1"/>
  </r>
  <r>
    <x v="285"/>
    <n v="27"/>
    <s v="Female"/>
    <s v="UK"/>
    <d v="2023-05-05T20:10:11"/>
    <x v="5"/>
    <n v="3"/>
    <n v="1"/>
    <n v="49"/>
    <n v="0"/>
    <n v="203.22"/>
    <s v=""/>
    <n v="6"/>
    <s v=""/>
    <n v="66"/>
    <n v="0.33333333333333298"/>
    <n v="0"/>
    <n v="33.869999999999997"/>
    <x v="0"/>
    <n v="1"/>
  </r>
  <r>
    <x v="286"/>
    <n v="45"/>
    <s v="Male"/>
    <s v="USA"/>
    <d v="2024-01-04T06:06:59"/>
    <x v="5"/>
    <n v="2"/>
    <n v="0"/>
    <n v="53"/>
    <n v="3"/>
    <n v="202.78"/>
    <s v=""/>
    <n v="6"/>
    <s v=""/>
    <n v="37"/>
    <n v="0"/>
    <n v="5.6603773584905599E-2"/>
    <n v="33.796666666666603"/>
    <x v="0"/>
    <n v="0"/>
  </r>
  <r>
    <x v="287"/>
    <n v="29"/>
    <s v="Male"/>
    <s v="Canada"/>
    <d v="2024-12-10T07:33:31"/>
    <x v="2"/>
    <n v="3"/>
    <n v="1"/>
    <n v="58"/>
    <n v="1"/>
    <n v="201.22"/>
    <s v=""/>
    <n v="6"/>
    <s v=""/>
    <n v="17"/>
    <n v="0.33333333333333298"/>
    <n v="1.72413793103448E-2"/>
    <n v="33.536666666666598"/>
    <x v="0"/>
    <n v="0"/>
  </r>
  <r>
    <x v="288"/>
    <n v="25"/>
    <s v="Male"/>
    <s v="Canada"/>
    <d v="2024-04-21T16:03:12"/>
    <x v="3"/>
    <n v="4"/>
    <n v="3"/>
    <n v="43"/>
    <n v="1"/>
    <n v="200.01"/>
    <s v=""/>
    <n v="6"/>
    <s v=""/>
    <n v="80"/>
    <n v="0.75"/>
    <n v="2.3255813953488299E-2"/>
    <n v="33.335000000000001"/>
    <x v="0"/>
    <n v="0"/>
  </r>
  <r>
    <x v="289"/>
    <n v="27"/>
    <s v="Male"/>
    <s v="USA"/>
    <d v="2024-04-13T13:51:26"/>
    <x v="2"/>
    <n v="4"/>
    <n v="1"/>
    <n v="53"/>
    <n v="5"/>
    <n v="198.8"/>
    <s v=""/>
    <n v="6"/>
    <s v=""/>
    <n v="5"/>
    <n v="0.25"/>
    <n v="9.4339622641509399E-2"/>
    <n v="33.133333333333297"/>
    <x v="0"/>
    <n v="0"/>
  </r>
  <r>
    <x v="290"/>
    <n v="34"/>
    <s v="Male"/>
    <s v="Japan"/>
    <d v="2024-02-07T10:42:18"/>
    <x v="3"/>
    <n v="5"/>
    <n v="2"/>
    <n v="52"/>
    <n v="3"/>
    <n v="197.43"/>
    <s v=""/>
    <n v="6"/>
    <s v=""/>
    <n v="57"/>
    <n v="0.4"/>
    <n v="5.7692307692307598E-2"/>
    <n v="32.905000000000001"/>
    <x v="0"/>
    <n v="0"/>
  </r>
  <r>
    <x v="291"/>
    <n v="26"/>
    <s v="Female"/>
    <s v="Canada"/>
    <d v="2023-10-23T19:06:42"/>
    <x v="2"/>
    <n v="2"/>
    <n v="0"/>
    <n v="44"/>
    <n v="1"/>
    <n v="196.74"/>
    <s v=""/>
    <n v="6"/>
    <s v=""/>
    <n v="71"/>
    <n v="0"/>
    <n v="2.27272727272727E-2"/>
    <n v="32.79"/>
    <x v="0"/>
    <n v="0"/>
  </r>
  <r>
    <x v="292"/>
    <n v="32"/>
    <s v="Female"/>
    <s v="USA"/>
    <d v="2024-02-04T05:19:06"/>
    <x v="5"/>
    <n v="4"/>
    <n v="1"/>
    <n v="48"/>
    <n v="1"/>
    <n v="192.09"/>
    <s v=""/>
    <n v="6"/>
    <s v=""/>
    <n v="5"/>
    <n v="0.25"/>
    <n v="2.0833333333333301E-2"/>
    <n v="32.015000000000001"/>
    <x v="0"/>
    <n v="0"/>
  </r>
  <r>
    <x v="293"/>
    <n v="42"/>
    <s v="Male"/>
    <s v="USA"/>
    <d v="2023-01-26T19:05:30"/>
    <x v="0"/>
    <n v="2"/>
    <n v="0"/>
    <n v="38"/>
    <n v="1"/>
    <n v="181.9"/>
    <s v=""/>
    <n v="6"/>
    <s v=""/>
    <n v="45"/>
    <n v="0"/>
    <n v="2.6315789473684199E-2"/>
    <n v="30.316666666666599"/>
    <x v="0"/>
    <n v="1"/>
  </r>
  <r>
    <x v="294"/>
    <n v="46"/>
    <s v="Female"/>
    <s v="Germany"/>
    <d v="2023-12-07T21:03:42"/>
    <x v="3"/>
    <n v="6"/>
    <n v="1"/>
    <n v="61"/>
    <n v="5"/>
    <n v="181.58"/>
    <s v=""/>
    <n v="6"/>
    <s v=""/>
    <n v="39"/>
    <n v="0.16666666666666599"/>
    <n v="8.1967213114753995E-2"/>
    <n v="30.2633333333333"/>
    <x v="0"/>
    <n v="0"/>
  </r>
  <r>
    <x v="295"/>
    <n v="30"/>
    <s v="Female"/>
    <s v="UK"/>
    <d v="2024-07-24T13:01:16"/>
    <x v="3"/>
    <n v="0"/>
    <n v="0"/>
    <n v="66"/>
    <n v="2"/>
    <n v="179.75"/>
    <s v=""/>
    <n v="6"/>
    <s v=""/>
    <n v="3"/>
    <n v="0"/>
    <n v="3.03030303030303E-2"/>
    <n v="29.9583333333333"/>
    <x v="0"/>
    <n v="0"/>
  </r>
  <r>
    <x v="296"/>
    <n v="44"/>
    <s v="Female"/>
    <s v="Germany"/>
    <d v="2023-01-08T07:12:53"/>
    <x v="1"/>
    <n v="2"/>
    <n v="0"/>
    <n v="38"/>
    <n v="4"/>
    <n v="179.24"/>
    <s v=""/>
    <n v="6"/>
    <s v=""/>
    <n v="19"/>
    <n v="0"/>
    <n v="0.105263157894736"/>
    <n v="29.873333333333299"/>
    <x v="0"/>
    <n v="0"/>
  </r>
  <r>
    <x v="297"/>
    <n v="33"/>
    <s v="Female"/>
    <s v="USA"/>
    <d v="2023-02-16T10:04:22"/>
    <x v="4"/>
    <n v="7"/>
    <n v="2"/>
    <n v="47"/>
    <n v="2"/>
    <n v="178.47"/>
    <s v=""/>
    <n v="6"/>
    <s v=""/>
    <n v="52"/>
    <n v="0.28571428571428498"/>
    <n v="4.2553191489361701E-2"/>
    <n v="29.745000000000001"/>
    <x v="0"/>
    <n v="0"/>
  </r>
  <r>
    <x v="298"/>
    <n v="41"/>
    <s v="Male"/>
    <s v="UK"/>
    <d v="2024-11-13T05:48:16"/>
    <x v="3"/>
    <n v="1"/>
    <n v="0"/>
    <n v="52"/>
    <n v="1"/>
    <n v="176.67"/>
    <s v=""/>
    <n v="6"/>
    <s v=""/>
    <n v="45"/>
    <n v="0"/>
    <n v="1.9230769230769201E-2"/>
    <n v="29.444999999999901"/>
    <x v="0"/>
    <n v="0"/>
  </r>
  <r>
    <x v="299"/>
    <n v="45"/>
    <s v="Male"/>
    <s v="USA"/>
    <d v="2023-09-16T00:22:34"/>
    <x v="2"/>
    <n v="3"/>
    <n v="1"/>
    <n v="46"/>
    <n v="0"/>
    <n v="176.63"/>
    <s v=""/>
    <n v="6"/>
    <s v=""/>
    <n v="2"/>
    <n v="0.33333333333333298"/>
    <n v="0"/>
    <n v="29.438333333333301"/>
    <x v="0"/>
    <n v="0"/>
  </r>
  <r>
    <x v="300"/>
    <n v="24"/>
    <s v="Male"/>
    <s v="France"/>
    <d v="2024-02-20T00:57:00"/>
    <x v="4"/>
    <n v="4"/>
    <n v="3"/>
    <n v="53"/>
    <n v="6"/>
    <n v="176.02"/>
    <s v=""/>
    <n v="6"/>
    <s v=""/>
    <n v="10"/>
    <n v="0.75"/>
    <n v="0.113207547169811"/>
    <n v="29.336666666666599"/>
    <x v="0"/>
    <n v="0"/>
  </r>
  <r>
    <x v="301"/>
    <n v="35"/>
    <s v="Female"/>
    <s v="USA"/>
    <d v="2024-11-25T09:49:44"/>
    <x v="3"/>
    <n v="3"/>
    <n v="2"/>
    <n v="62"/>
    <n v="6"/>
    <n v="175.67"/>
    <s v=""/>
    <n v="6"/>
    <s v=""/>
    <n v="31"/>
    <n v="0.66666666666666596"/>
    <n v="9.6774193548387094E-2"/>
    <n v="29.2783333333333"/>
    <x v="0"/>
    <n v="0"/>
  </r>
  <r>
    <x v="302"/>
    <n v="46"/>
    <s v="Female"/>
    <s v="France"/>
    <d v="2024-06-28T23:46:12"/>
    <x v="4"/>
    <n v="2"/>
    <n v="0"/>
    <n v="45"/>
    <n v="2"/>
    <n v="175.4"/>
    <s v=""/>
    <n v="6"/>
    <s v=""/>
    <n v="136"/>
    <n v="0"/>
    <n v="4.4444444444444398E-2"/>
    <n v="29.233333333333299"/>
    <x v="0"/>
    <n v="1"/>
  </r>
  <r>
    <x v="303"/>
    <n v="34"/>
    <s v="Female"/>
    <s v="UK"/>
    <d v="2024-11-23T02:20:39"/>
    <x v="3"/>
    <n v="0"/>
    <n v="0"/>
    <n v="39"/>
    <n v="5"/>
    <n v="174.17"/>
    <s v=""/>
    <n v="6"/>
    <s v=""/>
    <n v="18"/>
    <n v="0"/>
    <n v="0.128205128205128"/>
    <n v="29.0283333333333"/>
    <x v="0"/>
    <n v="0"/>
  </r>
  <r>
    <x v="304"/>
    <n v="36"/>
    <s v="Other"/>
    <s v="Canada"/>
    <d v="2023-10-15T02:18:51"/>
    <x v="0"/>
    <n v="4"/>
    <n v="1"/>
    <n v="31"/>
    <n v="1"/>
    <n v="173.78"/>
    <s v=""/>
    <n v="6"/>
    <s v=""/>
    <n v="69"/>
    <n v="0.25"/>
    <n v="3.2258064516128997E-2"/>
    <n v="28.963333333333299"/>
    <x v="0"/>
    <n v="0"/>
  </r>
  <r>
    <x v="305"/>
    <n v="36"/>
    <s v="Female"/>
    <s v="USA"/>
    <d v="2024-06-06T18:49:32"/>
    <x v="4"/>
    <n v="6"/>
    <n v="1"/>
    <n v="44"/>
    <n v="1"/>
    <n v="172.21"/>
    <s v=""/>
    <n v="6"/>
    <s v=""/>
    <n v="32"/>
    <n v="0.16666666666666599"/>
    <n v="2.27272727272727E-2"/>
    <n v="28.7016666666666"/>
    <x v="0"/>
    <n v="0"/>
  </r>
  <r>
    <x v="306"/>
    <n v="30"/>
    <s v="Male"/>
    <s v="USA"/>
    <d v="2024-01-19T03:50:47"/>
    <x v="5"/>
    <n v="2"/>
    <n v="1"/>
    <n v="46"/>
    <n v="3"/>
    <n v="171.87"/>
    <s v=""/>
    <n v="6"/>
    <s v=""/>
    <n v="21"/>
    <n v="0.5"/>
    <n v="6.5217391304347797E-2"/>
    <n v="28.645"/>
    <x v="0"/>
    <n v="0"/>
  </r>
  <r>
    <x v="307"/>
    <n v="19"/>
    <s v="Female"/>
    <s v="USA"/>
    <d v="2023-05-12T01:06:08"/>
    <x v="2"/>
    <n v="2"/>
    <n v="0"/>
    <n v="57"/>
    <n v="3"/>
    <n v="171.17"/>
    <s v=""/>
    <n v="6"/>
    <s v=""/>
    <n v="26"/>
    <n v="0"/>
    <n v="5.2631578947368397E-2"/>
    <n v="28.5283333333333"/>
    <x v="0"/>
    <n v="0"/>
  </r>
  <r>
    <x v="308"/>
    <n v="36"/>
    <s v="Female"/>
    <s v="USA"/>
    <d v="2023-10-24T03:52:20"/>
    <x v="1"/>
    <n v="6"/>
    <n v="4"/>
    <n v="48"/>
    <n v="1"/>
    <n v="170.92"/>
    <s v=""/>
    <n v="6"/>
    <s v=""/>
    <n v="35"/>
    <n v="0.66666666666666596"/>
    <n v="2.0833333333333301E-2"/>
    <n v="28.486666666666601"/>
    <x v="0"/>
    <n v="0"/>
  </r>
  <r>
    <x v="309"/>
    <n v="33"/>
    <s v="Female"/>
    <s v="Japan"/>
    <d v="2024-07-28T03:10:06"/>
    <x v="2"/>
    <n v="4"/>
    <n v="1"/>
    <n v="48"/>
    <n v="2"/>
    <n v="170.88"/>
    <s v=""/>
    <n v="6"/>
    <s v=""/>
    <n v="2"/>
    <n v="0.25"/>
    <n v="4.1666666666666602E-2"/>
    <n v="28.48"/>
    <x v="0"/>
    <n v="0"/>
  </r>
  <r>
    <x v="310"/>
    <n v="27"/>
    <s v="Female"/>
    <s v="USA"/>
    <d v="2023-04-18T19:20:08"/>
    <x v="3"/>
    <n v="0"/>
    <n v="0"/>
    <n v="45"/>
    <n v="2"/>
    <n v="168.11"/>
    <s v=""/>
    <n v="6"/>
    <s v=""/>
    <n v="20"/>
    <n v="0"/>
    <n v="4.4444444444444398E-2"/>
    <n v="28.018333333333299"/>
    <x v="0"/>
    <n v="0"/>
  </r>
  <r>
    <x v="311"/>
    <n v="29"/>
    <s v="Female"/>
    <s v="USA"/>
    <d v="2024-03-30T08:11:19"/>
    <x v="1"/>
    <n v="2"/>
    <n v="0"/>
    <n v="68"/>
    <n v="4"/>
    <n v="167.81"/>
    <s v=""/>
    <n v="6"/>
    <s v=""/>
    <n v="204"/>
    <n v="0"/>
    <n v="5.8823529411764698E-2"/>
    <n v="27.968333333333302"/>
    <x v="0"/>
    <n v="1"/>
  </r>
  <r>
    <x v="312"/>
    <n v="18"/>
    <s v="Male"/>
    <s v="USA"/>
    <d v="2023-10-13T05:03:02"/>
    <x v="3"/>
    <n v="3"/>
    <n v="1"/>
    <n v="47"/>
    <n v="2"/>
    <n v="167.59"/>
    <s v=""/>
    <n v="6"/>
    <s v=""/>
    <n v="8"/>
    <n v="0.33333333333333298"/>
    <n v="4.2553191489361701E-2"/>
    <n v="27.931666666666601"/>
    <x v="0"/>
    <n v="0"/>
  </r>
  <r>
    <x v="313"/>
    <n v="18"/>
    <s v="Male"/>
    <s v="UK"/>
    <d v="2024-03-24T13:28:38"/>
    <x v="3"/>
    <n v="8"/>
    <n v="3"/>
    <n v="46"/>
    <n v="1"/>
    <n v="162.83000000000001"/>
    <s v=""/>
    <n v="6"/>
    <s v=""/>
    <n v="9"/>
    <n v="0.375"/>
    <n v="2.1739130434782601E-2"/>
    <n v="27.1383333333333"/>
    <x v="0"/>
    <n v="0"/>
  </r>
  <r>
    <x v="314"/>
    <n v="28"/>
    <s v="Male"/>
    <s v="Canada"/>
    <d v="2024-01-24T06:29:48"/>
    <x v="1"/>
    <n v="1"/>
    <n v="0"/>
    <n v="52"/>
    <n v="5"/>
    <n v="161.88999999999999"/>
    <s v=""/>
    <n v="6"/>
    <s v=""/>
    <n v="18"/>
    <n v="0"/>
    <n v="9.6153846153846104E-2"/>
    <n v="26.981666666666602"/>
    <x v="0"/>
    <n v="0"/>
  </r>
  <r>
    <x v="315"/>
    <n v="40"/>
    <s v="Female"/>
    <s v="Canada"/>
    <d v="2023-09-15T03:56:04"/>
    <x v="4"/>
    <n v="3"/>
    <n v="2"/>
    <n v="45"/>
    <n v="1"/>
    <n v="161.19999999999999"/>
    <s v=""/>
    <n v="6"/>
    <s v=""/>
    <n v="24"/>
    <n v="0.66666666666666596"/>
    <n v="2.2222222222222199E-2"/>
    <n v="26.8666666666666"/>
    <x v="0"/>
    <n v="1"/>
  </r>
  <r>
    <x v="316"/>
    <n v="34"/>
    <s v="Female"/>
    <s v="USA"/>
    <d v="2023-04-06T19:41:30"/>
    <x v="3"/>
    <n v="2"/>
    <n v="0"/>
    <n v="53"/>
    <n v="0"/>
    <n v="158.72999999999999"/>
    <s v=""/>
    <n v="6"/>
    <s v=""/>
    <n v="42"/>
    <n v="0"/>
    <n v="0"/>
    <n v="26.454999999999998"/>
    <x v="0"/>
    <n v="0"/>
  </r>
  <r>
    <x v="317"/>
    <n v="57"/>
    <s v="Female"/>
    <s v="UK"/>
    <d v="2024-06-27T22:56:52"/>
    <x v="3"/>
    <n v="5"/>
    <n v="2"/>
    <n v="63"/>
    <n v="1"/>
    <n v="158.07"/>
    <s v=""/>
    <n v="6"/>
    <s v=""/>
    <n v="33"/>
    <n v="0.4"/>
    <n v="1.5873015873015799E-2"/>
    <n v="26.344999999999999"/>
    <x v="0"/>
    <n v="0"/>
  </r>
  <r>
    <x v="318"/>
    <n v="37"/>
    <s v="Male"/>
    <s v="France"/>
    <d v="2023-08-25T02:43:56"/>
    <x v="4"/>
    <n v="2"/>
    <n v="0"/>
    <n v="52"/>
    <n v="4"/>
    <n v="156.29"/>
    <s v=""/>
    <n v="6"/>
    <s v=""/>
    <n v="8"/>
    <n v="0"/>
    <n v="7.69230769230769E-2"/>
    <n v="26.0483333333333"/>
    <x v="0"/>
    <n v="0"/>
  </r>
  <r>
    <x v="319"/>
    <n v="53"/>
    <s v="Male"/>
    <s v="France"/>
    <d v="2024-10-15T03:51:59"/>
    <x v="4"/>
    <n v="6"/>
    <n v="0"/>
    <n v="46"/>
    <n v="1"/>
    <n v="156.09"/>
    <s v=""/>
    <n v="6"/>
    <s v=""/>
    <n v="11"/>
    <n v="0"/>
    <n v="2.1739130434782601E-2"/>
    <n v="26.015000000000001"/>
    <x v="0"/>
    <n v="0"/>
  </r>
  <r>
    <x v="320"/>
    <n v="41"/>
    <s v="Female"/>
    <s v="Canada"/>
    <d v="2024-07-26T14:39:55"/>
    <x v="4"/>
    <n v="1"/>
    <n v="0"/>
    <n v="40"/>
    <n v="1"/>
    <n v="154.88"/>
    <s v=""/>
    <n v="6"/>
    <s v=""/>
    <n v="11"/>
    <n v="0"/>
    <n v="2.5000000000000001E-2"/>
    <n v="25.813333333333301"/>
    <x v="0"/>
    <n v="1"/>
  </r>
  <r>
    <x v="321"/>
    <n v="39"/>
    <s v="Female"/>
    <s v="Japan"/>
    <d v="2024-07-26T21:57:57"/>
    <x v="0"/>
    <n v="2"/>
    <n v="1"/>
    <n v="55"/>
    <n v="3"/>
    <n v="154.82"/>
    <s v=""/>
    <n v="6"/>
    <s v=""/>
    <n v="26"/>
    <n v="0.5"/>
    <n v="5.4545454545454501E-2"/>
    <n v="25.803333333333299"/>
    <x v="0"/>
    <n v="0"/>
  </r>
  <r>
    <x v="322"/>
    <n v="18"/>
    <s v="Female"/>
    <s v="USA"/>
    <d v="2024-08-27T16:08:58"/>
    <x v="0"/>
    <n v="5"/>
    <n v="1"/>
    <n v="41"/>
    <n v="2"/>
    <n v="153.80000000000001"/>
    <s v=""/>
    <n v="6"/>
    <s v=""/>
    <n v="136"/>
    <n v="0.2"/>
    <n v="4.8780487804878002E-2"/>
    <n v="25.633333333333301"/>
    <x v="0"/>
    <n v="0"/>
  </r>
  <r>
    <x v="323"/>
    <n v="29"/>
    <s v="Male"/>
    <s v="Japan"/>
    <d v="2024-08-07T18:41:22"/>
    <x v="4"/>
    <n v="2"/>
    <n v="2"/>
    <n v="55"/>
    <n v="2"/>
    <n v="150.9"/>
    <s v=""/>
    <n v="6"/>
    <s v=""/>
    <n v="19"/>
    <n v="1"/>
    <n v="3.6363636363636299E-2"/>
    <n v="25.15"/>
    <x v="0"/>
    <n v="0"/>
  </r>
  <r>
    <x v="324"/>
    <n v="35"/>
    <s v="Male"/>
    <s v="USA"/>
    <d v="2024-03-13T01:30:51"/>
    <x v="2"/>
    <n v="2"/>
    <n v="0"/>
    <n v="47"/>
    <n v="3"/>
    <n v="145.06"/>
    <s v=""/>
    <n v="6"/>
    <s v=""/>
    <n v="4"/>
    <n v="0"/>
    <n v="6.3829787234042507E-2"/>
    <n v="24.176666666666598"/>
    <x v="0"/>
    <n v="0"/>
  </r>
  <r>
    <x v="325"/>
    <n v="49"/>
    <s v="Female"/>
    <s v="Germany"/>
    <d v="2024-05-31T22:39:14"/>
    <x v="2"/>
    <n v="5"/>
    <n v="1"/>
    <n v="40"/>
    <n v="2"/>
    <n v="144.97999999999999"/>
    <s v=""/>
    <n v="6"/>
    <s v=""/>
    <n v="3"/>
    <n v="0.2"/>
    <n v="0.05"/>
    <n v="24.163333333333298"/>
    <x v="0"/>
    <n v="0"/>
  </r>
  <r>
    <x v="326"/>
    <n v="23"/>
    <s v="Female"/>
    <s v="USA"/>
    <d v="2024-12-08T02:59:39"/>
    <x v="2"/>
    <n v="4"/>
    <n v="2"/>
    <n v="41"/>
    <n v="3"/>
    <n v="144.87"/>
    <s v=""/>
    <n v="6"/>
    <s v=""/>
    <n v="23"/>
    <n v="0.5"/>
    <n v="7.3170731707316999E-2"/>
    <n v="24.145"/>
    <x v="0"/>
    <n v="0"/>
  </r>
  <r>
    <x v="327"/>
    <n v="52"/>
    <s v="Male"/>
    <s v="France"/>
    <d v="2024-09-01T21:43:11"/>
    <x v="1"/>
    <n v="2"/>
    <n v="1"/>
    <n v="46"/>
    <n v="1"/>
    <n v="144.80000000000001"/>
    <s v=""/>
    <n v="6"/>
    <s v=""/>
    <n v="31"/>
    <n v="0.5"/>
    <n v="2.1739130434782601E-2"/>
    <n v="24.133333333333301"/>
    <x v="0"/>
    <n v="1"/>
  </r>
  <r>
    <x v="328"/>
    <n v="44"/>
    <s v="Female"/>
    <s v="USA"/>
    <d v="2023-04-24T22:48:28"/>
    <x v="5"/>
    <n v="3"/>
    <n v="0"/>
    <n v="58"/>
    <n v="4"/>
    <n v="144.72999999999999"/>
    <s v=""/>
    <n v="6"/>
    <s v=""/>
    <n v="12"/>
    <n v="0"/>
    <n v="6.8965517241379296E-2"/>
    <n v="24.121666666666599"/>
    <x v="0"/>
    <n v="0"/>
  </r>
  <r>
    <x v="329"/>
    <n v="18"/>
    <s v="Male"/>
    <s v="USA"/>
    <d v="2024-12-25T02:22:06"/>
    <x v="4"/>
    <n v="3"/>
    <n v="2"/>
    <n v="28"/>
    <n v="1"/>
    <n v="143.9"/>
    <s v=""/>
    <n v="6"/>
    <s v=""/>
    <n v="9"/>
    <n v="0.66666666666666596"/>
    <n v="3.5714285714285698E-2"/>
    <n v="23.983333333333299"/>
    <x v="0"/>
    <n v="0"/>
  </r>
  <r>
    <x v="330"/>
    <n v="41"/>
    <s v="Female"/>
    <s v="USA"/>
    <d v="2024-08-04T17:41:01"/>
    <x v="1"/>
    <n v="3"/>
    <n v="0"/>
    <n v="46"/>
    <n v="0"/>
    <n v="142.87"/>
    <s v=""/>
    <n v="6"/>
    <s v=""/>
    <n v="1"/>
    <n v="0"/>
    <n v="0"/>
    <n v="23.8116666666666"/>
    <x v="0"/>
    <n v="0"/>
  </r>
  <r>
    <x v="331"/>
    <n v="28"/>
    <s v="Female"/>
    <s v="Australia"/>
    <d v="2023-06-30T04:52:49"/>
    <x v="0"/>
    <n v="6"/>
    <n v="1"/>
    <n v="42"/>
    <n v="2"/>
    <n v="141.31"/>
    <s v=""/>
    <n v="6"/>
    <s v=""/>
    <n v="0"/>
    <n v="0.16666666666666599"/>
    <n v="4.7619047619047603E-2"/>
    <n v="23.551666666666598"/>
    <x v="0"/>
    <n v="1"/>
  </r>
  <r>
    <x v="332"/>
    <n v="27"/>
    <s v="Female"/>
    <s v="France"/>
    <d v="2024-12-05T20:58:11"/>
    <x v="4"/>
    <n v="4"/>
    <n v="0"/>
    <n v="47"/>
    <n v="2"/>
    <n v="140.77000000000001"/>
    <s v=""/>
    <n v="6"/>
    <s v=""/>
    <n v="3"/>
    <n v="0"/>
    <n v="4.2553191489361701E-2"/>
    <n v="23.461666666666599"/>
    <x v="0"/>
    <n v="0"/>
  </r>
  <r>
    <x v="333"/>
    <n v="38"/>
    <s v="Female"/>
    <s v="Canada"/>
    <d v="2023-04-05T02:48:30"/>
    <x v="4"/>
    <n v="1"/>
    <n v="1"/>
    <n v="46"/>
    <n v="1"/>
    <n v="137.31"/>
    <s v=""/>
    <n v="6"/>
    <s v=""/>
    <n v="9"/>
    <n v="1"/>
    <n v="2.1739130434782601E-2"/>
    <n v="22.885000000000002"/>
    <x v="0"/>
    <n v="0"/>
  </r>
  <r>
    <x v="334"/>
    <n v="44"/>
    <s v="Other"/>
    <s v="UK"/>
    <d v="2024-04-17T22:59:09"/>
    <x v="1"/>
    <n v="4"/>
    <n v="1"/>
    <n v="54"/>
    <n v="4"/>
    <n v="135.46"/>
    <s v=""/>
    <n v="6"/>
    <s v=""/>
    <n v="23"/>
    <n v="0.25"/>
    <n v="7.4074074074074001E-2"/>
    <n v="22.5766666666666"/>
    <x v="0"/>
    <n v="0"/>
  </r>
  <r>
    <x v="335"/>
    <n v="43"/>
    <s v="Male"/>
    <s v="Germany"/>
    <d v="2023-04-14T18:58:03"/>
    <x v="3"/>
    <n v="5"/>
    <n v="2"/>
    <n v="51"/>
    <n v="0"/>
    <n v="135.27000000000001"/>
    <s v=""/>
    <n v="6"/>
    <s v=""/>
    <n v="20"/>
    <n v="0.4"/>
    <n v="0"/>
    <n v="22.545000000000002"/>
    <x v="0"/>
    <n v="0"/>
  </r>
  <r>
    <x v="336"/>
    <n v="35"/>
    <s v="Female"/>
    <s v="Australia"/>
    <d v="2024-11-01T03:14:25"/>
    <x v="3"/>
    <n v="6"/>
    <n v="0"/>
    <n v="49"/>
    <n v="3"/>
    <n v="134.01"/>
    <s v=""/>
    <n v="6"/>
    <s v=""/>
    <n v="7"/>
    <n v="0"/>
    <n v="6.1224489795918297E-2"/>
    <n v="22.334999999999901"/>
    <x v="0"/>
    <n v="0"/>
  </r>
  <r>
    <x v="337"/>
    <n v="46"/>
    <s v="Male"/>
    <s v="UK"/>
    <d v="2023-09-24T02:34:20"/>
    <x v="2"/>
    <n v="7"/>
    <n v="1"/>
    <n v="38"/>
    <n v="2"/>
    <n v="131.74"/>
    <s v=""/>
    <n v="6"/>
    <s v=""/>
    <n v="41"/>
    <n v="0.14285714285714199"/>
    <n v="5.2631578947368397E-2"/>
    <n v="21.956666666666599"/>
    <x v="0"/>
    <n v="1"/>
  </r>
  <r>
    <x v="338"/>
    <n v="33"/>
    <s v="Female"/>
    <s v="Canada"/>
    <d v="2024-01-06T15:03:41"/>
    <x v="4"/>
    <n v="4"/>
    <n v="1"/>
    <n v="52"/>
    <n v="4"/>
    <n v="130.76"/>
    <s v=""/>
    <n v="6"/>
    <s v=""/>
    <n v="6"/>
    <n v="0.25"/>
    <n v="7.69230769230769E-2"/>
    <n v="21.793333333333301"/>
    <x v="0"/>
    <n v="0"/>
  </r>
  <r>
    <x v="339"/>
    <n v="45"/>
    <s v="Male"/>
    <s v="USA"/>
    <d v="2024-10-10T23:07:05"/>
    <x v="3"/>
    <n v="2"/>
    <n v="0"/>
    <n v="47"/>
    <n v="2"/>
    <n v="129.83000000000001"/>
    <s v=""/>
    <n v="6"/>
    <s v=""/>
    <n v="6"/>
    <n v="0"/>
    <n v="4.2553191489361701E-2"/>
    <n v="21.6383333333333"/>
    <x v="0"/>
    <n v="0"/>
  </r>
  <r>
    <x v="340"/>
    <n v="26"/>
    <s v="Male"/>
    <s v="USA"/>
    <d v="2023-08-26T19:36:56"/>
    <x v="1"/>
    <n v="2"/>
    <n v="0"/>
    <n v="68"/>
    <n v="6"/>
    <n v="129.24"/>
    <s v=""/>
    <n v="6"/>
    <s v=""/>
    <n v="17"/>
    <n v="0"/>
    <n v="8.8235294117646995E-2"/>
    <n v="21.54"/>
    <x v="0"/>
    <n v="0"/>
  </r>
  <r>
    <x v="341"/>
    <n v="28"/>
    <s v="Male"/>
    <s v="Canada"/>
    <d v="2023-09-02T10:46:08"/>
    <x v="1"/>
    <n v="5"/>
    <n v="0"/>
    <n v="54"/>
    <n v="3"/>
    <n v="128.29"/>
    <s v=""/>
    <n v="6"/>
    <s v=""/>
    <n v="17"/>
    <n v="0"/>
    <n v="5.5555555555555497E-2"/>
    <n v="21.3816666666666"/>
    <x v="0"/>
    <n v="1"/>
  </r>
  <r>
    <x v="342"/>
    <n v="18"/>
    <s v="Female"/>
    <s v="USA"/>
    <d v="2023-03-04T17:23:08"/>
    <x v="5"/>
    <n v="4"/>
    <n v="1"/>
    <n v="41"/>
    <n v="4"/>
    <n v="128.05000000000001"/>
    <s v=""/>
    <n v="6"/>
    <s v=""/>
    <n v="41"/>
    <n v="0.25"/>
    <n v="9.7560975609756101E-2"/>
    <n v="21.341666666666601"/>
    <x v="0"/>
    <n v="0"/>
  </r>
  <r>
    <x v="343"/>
    <n v="54"/>
    <s v="Male"/>
    <s v="USA"/>
    <d v="2023-03-12T04:58:49"/>
    <x v="2"/>
    <n v="2"/>
    <n v="1"/>
    <n v="55"/>
    <n v="3"/>
    <n v="125.19"/>
    <s v=""/>
    <n v="6"/>
    <s v=""/>
    <n v="5"/>
    <n v="0.5"/>
    <n v="5.4545454545454501E-2"/>
    <n v="20.864999999999998"/>
    <x v="0"/>
    <n v="0"/>
  </r>
  <r>
    <x v="344"/>
    <n v="18"/>
    <s v="Male"/>
    <s v="Germany"/>
    <d v="2023-09-13T22:43:55"/>
    <x v="4"/>
    <n v="4"/>
    <n v="2"/>
    <n v="42"/>
    <n v="4"/>
    <n v="122.65"/>
    <s v=""/>
    <n v="6"/>
    <s v=""/>
    <n v="22"/>
    <n v="0.5"/>
    <n v="9.5238095238095205E-2"/>
    <n v="20.441666666666599"/>
    <x v="0"/>
    <n v="0"/>
  </r>
  <r>
    <x v="345"/>
    <n v="59"/>
    <s v="Female"/>
    <s v="Germany"/>
    <d v="2024-10-17T04:03:01"/>
    <x v="4"/>
    <n v="3"/>
    <n v="2"/>
    <n v="47"/>
    <n v="2"/>
    <n v="122.64"/>
    <s v=""/>
    <n v="6"/>
    <s v=""/>
    <n v="25"/>
    <n v="0.66666666666666596"/>
    <n v="4.2553191489361701E-2"/>
    <n v="20.440000000000001"/>
    <x v="0"/>
    <n v="0"/>
  </r>
  <r>
    <x v="346"/>
    <n v="40"/>
    <s v="Male"/>
    <s v="France"/>
    <d v="2023-07-09T22:30:00"/>
    <x v="3"/>
    <n v="0"/>
    <n v="0"/>
    <n v="49"/>
    <n v="3"/>
    <n v="122.2"/>
    <s v=""/>
    <n v="6"/>
    <s v=""/>
    <n v="9"/>
    <n v="0"/>
    <n v="6.1224489795918297E-2"/>
    <n v="20.3666666666666"/>
    <x v="0"/>
    <n v="0"/>
  </r>
  <r>
    <x v="347"/>
    <n v="26"/>
    <s v="Male"/>
    <s v="Australia"/>
    <d v="2024-08-29T11:57:11"/>
    <x v="2"/>
    <n v="4"/>
    <n v="1"/>
    <n v="53"/>
    <n v="4"/>
    <n v="122.03"/>
    <s v=""/>
    <n v="6"/>
    <s v=""/>
    <n v="37"/>
    <n v="0.25"/>
    <n v="7.5471698113207503E-2"/>
    <n v="20.338333333333299"/>
    <x v="0"/>
    <n v="0"/>
  </r>
  <r>
    <x v="348"/>
    <n v="18"/>
    <s v="Male"/>
    <s v="France"/>
    <d v="2023-07-24T11:28:08"/>
    <x v="1"/>
    <n v="4"/>
    <n v="0"/>
    <n v="50"/>
    <n v="3"/>
    <n v="122.01"/>
    <s v=""/>
    <n v="6"/>
    <s v=""/>
    <n v="10"/>
    <n v="0"/>
    <n v="0.06"/>
    <n v="20.335000000000001"/>
    <x v="0"/>
    <n v="1"/>
  </r>
  <r>
    <x v="349"/>
    <n v="35"/>
    <s v="Male"/>
    <s v="Canada"/>
    <d v="2023-08-08T04:49:06"/>
    <x v="4"/>
    <n v="4"/>
    <n v="0"/>
    <n v="39"/>
    <n v="2"/>
    <n v="121.58"/>
    <s v=""/>
    <n v="6"/>
    <s v=""/>
    <n v="9"/>
    <n v="0"/>
    <n v="5.1282051282051197E-2"/>
    <n v="20.2633333333333"/>
    <x v="0"/>
    <n v="0"/>
  </r>
  <r>
    <x v="350"/>
    <n v="25"/>
    <s v="Male"/>
    <s v="USA"/>
    <d v="2024-06-26T03:08:39"/>
    <x v="5"/>
    <n v="2"/>
    <n v="0"/>
    <n v="50"/>
    <n v="4"/>
    <n v="120.95"/>
    <s v=""/>
    <n v="6"/>
    <s v=""/>
    <n v="15"/>
    <n v="0"/>
    <n v="0.08"/>
    <n v="20.158333333333299"/>
    <x v="0"/>
    <n v="0"/>
  </r>
  <r>
    <x v="351"/>
    <n v="44"/>
    <s v="Male"/>
    <s v="Japan"/>
    <d v="2023-11-19T06:15:52"/>
    <x v="1"/>
    <n v="1"/>
    <n v="1"/>
    <n v="41"/>
    <n v="0"/>
    <n v="119.17"/>
    <s v=""/>
    <n v="6"/>
    <s v=""/>
    <n v="19"/>
    <n v="1"/>
    <n v="0"/>
    <n v="19.861666666666601"/>
    <x v="0"/>
    <n v="1"/>
  </r>
  <r>
    <x v="352"/>
    <n v="30"/>
    <s v="Female"/>
    <s v="USA"/>
    <d v="2024-01-16T11:36:03"/>
    <x v="0"/>
    <n v="3"/>
    <n v="2"/>
    <n v="51"/>
    <n v="2"/>
    <n v="117.13"/>
    <s v=""/>
    <n v="6"/>
    <s v=""/>
    <n v="19"/>
    <n v="0.66666666666666596"/>
    <n v="3.9215686274509803E-2"/>
    <n v="19.521666666666601"/>
    <x v="0"/>
    <n v="0"/>
  </r>
  <r>
    <x v="353"/>
    <n v="28"/>
    <s v="Male"/>
    <s v="Australia"/>
    <d v="2023-02-12T14:05:07"/>
    <x v="3"/>
    <n v="4"/>
    <n v="2"/>
    <n v="58"/>
    <n v="3"/>
    <n v="116.47"/>
    <s v=""/>
    <n v="6"/>
    <s v=""/>
    <n v="35"/>
    <n v="0.5"/>
    <n v="5.1724137931034399E-2"/>
    <n v="19.411666666666601"/>
    <x v="0"/>
    <n v="0"/>
  </r>
  <r>
    <x v="354"/>
    <n v="27"/>
    <s v="Female"/>
    <s v="USA"/>
    <d v="2024-05-27T09:08:41"/>
    <x v="1"/>
    <n v="3"/>
    <n v="2"/>
    <n v="52"/>
    <n v="3"/>
    <n v="115.88"/>
    <s v=""/>
    <n v="6"/>
    <s v=""/>
    <n v="18"/>
    <n v="0.66666666666666596"/>
    <n v="5.7692307692307598E-2"/>
    <n v="19.313333333333301"/>
    <x v="0"/>
    <n v="0"/>
  </r>
  <r>
    <x v="355"/>
    <n v="41"/>
    <s v="Male"/>
    <s v="UK"/>
    <d v="2024-02-28T17:44:51"/>
    <x v="2"/>
    <n v="3"/>
    <n v="2"/>
    <n v="52"/>
    <n v="1"/>
    <n v="115.36"/>
    <s v=""/>
    <n v="6"/>
    <s v=""/>
    <n v="62"/>
    <n v="0.66666666666666596"/>
    <n v="1.9230769230769201E-2"/>
    <n v="19.226666666666599"/>
    <x v="0"/>
    <n v="0"/>
  </r>
  <r>
    <x v="356"/>
    <n v="27"/>
    <s v="Female"/>
    <s v="USA"/>
    <d v="2024-03-26T04:54:01"/>
    <x v="1"/>
    <n v="1"/>
    <n v="0"/>
    <n v="58"/>
    <n v="3"/>
    <n v="115.02"/>
    <s v=""/>
    <n v="6"/>
    <s v=""/>
    <n v="93"/>
    <n v="0"/>
    <n v="5.1724137931034399E-2"/>
    <n v="19.169999999999899"/>
    <x v="0"/>
    <n v="0"/>
  </r>
  <r>
    <x v="357"/>
    <n v="32"/>
    <s v="Female"/>
    <s v="Japan"/>
    <d v="2024-08-01T18:08:15"/>
    <x v="0"/>
    <n v="2"/>
    <n v="1"/>
    <n v="56"/>
    <n v="4"/>
    <n v="114.34"/>
    <s v=""/>
    <n v="6"/>
    <s v=""/>
    <n v="90"/>
    <n v="0.5"/>
    <n v="7.1428571428571397E-2"/>
    <n v="19.056666666666601"/>
    <x v="0"/>
    <n v="0"/>
  </r>
  <r>
    <x v="358"/>
    <n v="42"/>
    <s v="Female"/>
    <s v="USA"/>
    <d v="2023-02-02T05:51:52"/>
    <x v="5"/>
    <n v="3"/>
    <n v="0"/>
    <n v="55"/>
    <n v="1"/>
    <n v="114.05"/>
    <s v=""/>
    <n v="6"/>
    <s v=""/>
    <n v="16"/>
    <n v="0"/>
    <n v="1.8181818181818101E-2"/>
    <n v="19.008333333333301"/>
    <x v="0"/>
    <n v="0"/>
  </r>
  <r>
    <x v="359"/>
    <n v="41"/>
    <s v="Male"/>
    <s v="USA"/>
    <d v="2023-09-25T01:56:03"/>
    <x v="5"/>
    <n v="5"/>
    <n v="0"/>
    <n v="40"/>
    <n v="1"/>
    <n v="114.01"/>
    <s v=""/>
    <n v="6"/>
    <s v=""/>
    <n v="11"/>
    <n v="0"/>
    <n v="2.5000000000000001E-2"/>
    <n v="19.001666666666601"/>
    <x v="0"/>
    <n v="0"/>
  </r>
  <r>
    <x v="360"/>
    <n v="57"/>
    <s v="Male"/>
    <s v="Canada"/>
    <d v="2024-10-27T00:35:24"/>
    <x v="3"/>
    <n v="4"/>
    <n v="0"/>
    <n v="54"/>
    <n v="3"/>
    <n v="113.55"/>
    <s v=""/>
    <n v="6"/>
    <s v=""/>
    <n v="56"/>
    <n v="0"/>
    <n v="5.5555555555555497E-2"/>
    <n v="18.925000000000001"/>
    <x v="0"/>
    <n v="0"/>
  </r>
  <r>
    <x v="361"/>
    <n v="47"/>
    <s v="Female"/>
    <s v="USA"/>
    <d v="2024-01-07T17:20:36"/>
    <x v="0"/>
    <n v="2"/>
    <n v="0"/>
    <n v="55"/>
    <n v="4"/>
    <n v="108.25"/>
    <s v=""/>
    <n v="6"/>
    <s v=""/>
    <n v="25"/>
    <n v="0"/>
    <n v="7.2727272727272696E-2"/>
    <n v="18.0416666666666"/>
    <x v="0"/>
    <n v="0"/>
  </r>
  <r>
    <x v="362"/>
    <n v="41"/>
    <s v="Male"/>
    <s v="Canada"/>
    <d v="2024-09-29T19:54:56"/>
    <x v="3"/>
    <n v="2"/>
    <n v="0"/>
    <n v="49"/>
    <n v="4"/>
    <n v="105.57"/>
    <s v=""/>
    <n v="6"/>
    <s v=""/>
    <n v="13"/>
    <n v="0"/>
    <n v="8.16326530612244E-2"/>
    <n v="17.594999999999999"/>
    <x v="0"/>
    <n v="0"/>
  </r>
  <r>
    <x v="363"/>
    <n v="50"/>
    <s v="Female"/>
    <s v="USA"/>
    <d v="2024-09-13T18:26:37"/>
    <x v="3"/>
    <n v="3"/>
    <n v="1"/>
    <n v="57"/>
    <n v="3"/>
    <n v="104.26"/>
    <s v=""/>
    <n v="6"/>
    <s v=""/>
    <n v="0"/>
    <n v="0.33333333333333298"/>
    <n v="5.2631578947368397E-2"/>
    <n v="17.376666666666601"/>
    <x v="0"/>
    <n v="0"/>
  </r>
  <r>
    <x v="364"/>
    <n v="18"/>
    <s v="Male"/>
    <s v="France"/>
    <d v="2024-10-08T01:01:56"/>
    <x v="0"/>
    <n v="3"/>
    <n v="2"/>
    <n v="45"/>
    <n v="3"/>
    <n v="102.84"/>
    <s v=""/>
    <n v="6"/>
    <s v=""/>
    <n v="9"/>
    <n v="0.66666666666666596"/>
    <n v="6.6666666666666596E-2"/>
    <n v="17.14"/>
    <x v="0"/>
    <n v="0"/>
  </r>
  <r>
    <x v="365"/>
    <n v="19"/>
    <s v="Male"/>
    <s v="Germany"/>
    <d v="2023-06-04T14:10:09"/>
    <x v="2"/>
    <n v="2"/>
    <n v="0"/>
    <n v="40"/>
    <n v="3"/>
    <n v="100.23"/>
    <s v=""/>
    <n v="6"/>
    <s v=""/>
    <n v="10"/>
    <n v="0"/>
    <n v="7.4999999999999997E-2"/>
    <n v="16.704999999999998"/>
    <x v="0"/>
    <n v="0"/>
  </r>
  <r>
    <x v="366"/>
    <n v="28"/>
    <s v="Female"/>
    <s v="Canada"/>
    <d v="2023-11-16T11:05:56"/>
    <x v="5"/>
    <n v="3"/>
    <n v="1"/>
    <n v="51"/>
    <n v="7"/>
    <n v="100.06"/>
    <s v=""/>
    <n v="6"/>
    <s v=""/>
    <n v="9"/>
    <n v="0.33333333333333298"/>
    <n v="0.13725490196078399"/>
    <n v="16.676666666666598"/>
    <x v="0"/>
    <n v="0"/>
  </r>
  <r>
    <x v="367"/>
    <n v="35"/>
    <s v="Male"/>
    <s v="USA"/>
    <d v="2024-09-25T13:42:26"/>
    <x v="3"/>
    <n v="5"/>
    <n v="0"/>
    <n v="48"/>
    <n v="3"/>
    <n v="99.1"/>
    <s v=""/>
    <n v="6"/>
    <s v=""/>
    <n v="25"/>
    <n v="0"/>
    <n v="6.25E-2"/>
    <n v="16.516666666666602"/>
    <x v="1"/>
    <n v="0"/>
  </r>
  <r>
    <x v="368"/>
    <n v="31"/>
    <s v="Female"/>
    <s v="USA"/>
    <d v="2023-01-27T06:46:21"/>
    <x v="0"/>
    <n v="4"/>
    <n v="1"/>
    <n v="55"/>
    <n v="4"/>
    <n v="98.48"/>
    <s v=""/>
    <n v="6"/>
    <s v=""/>
    <n v="7"/>
    <n v="0.25"/>
    <n v="7.2727272727272696E-2"/>
    <n v="16.413333333333298"/>
    <x v="1"/>
    <n v="0"/>
  </r>
  <r>
    <x v="369"/>
    <n v="32"/>
    <s v="Female"/>
    <s v="UK"/>
    <d v="2023-12-10T17:41:15"/>
    <x v="4"/>
    <n v="2"/>
    <n v="0"/>
    <n v="43"/>
    <n v="3"/>
    <n v="97.85"/>
    <s v=""/>
    <n v="6"/>
    <s v=""/>
    <n v="12"/>
    <n v="0"/>
    <n v="6.9767441860465101E-2"/>
    <n v="16.308333333333302"/>
    <x v="1"/>
    <n v="0"/>
  </r>
  <r>
    <x v="370"/>
    <n v="18"/>
    <s v="Male"/>
    <s v="Japan"/>
    <d v="2023-08-31T20:48:21"/>
    <x v="3"/>
    <n v="1"/>
    <n v="0"/>
    <n v="55"/>
    <n v="1"/>
    <n v="97.1"/>
    <s v=""/>
    <n v="6"/>
    <s v=""/>
    <n v="122"/>
    <n v="0"/>
    <n v="1.8181818181818101E-2"/>
    <n v="16.183333333333302"/>
    <x v="1"/>
    <n v="0"/>
  </r>
  <r>
    <x v="371"/>
    <n v="35"/>
    <s v="Male"/>
    <s v="USA"/>
    <d v="2023-02-04T16:16:10"/>
    <x v="4"/>
    <n v="1"/>
    <n v="0"/>
    <n v="45"/>
    <n v="1"/>
    <n v="96.1"/>
    <s v=""/>
    <n v="6"/>
    <s v=""/>
    <n v="7"/>
    <n v="0"/>
    <n v="2.2222222222222199E-2"/>
    <n v="16.016666666666602"/>
    <x v="1"/>
    <n v="0"/>
  </r>
  <r>
    <x v="372"/>
    <n v="47"/>
    <s v="Female"/>
    <s v="USA"/>
    <d v="2024-04-13T05:05:47"/>
    <x v="3"/>
    <n v="3"/>
    <n v="1"/>
    <n v="59"/>
    <n v="7"/>
    <n v="95.44"/>
    <s v=""/>
    <n v="6"/>
    <s v=""/>
    <n v="4"/>
    <n v="0.33333333333333298"/>
    <n v="0.11864406779661001"/>
    <n v="15.906666666666601"/>
    <x v="1"/>
    <n v="1"/>
  </r>
  <r>
    <x v="373"/>
    <n v="36"/>
    <s v="Male"/>
    <s v="Canada"/>
    <d v="2024-04-11T01:59:32"/>
    <x v="3"/>
    <n v="3"/>
    <n v="0"/>
    <n v="54"/>
    <n v="2"/>
    <n v="95.24"/>
    <s v=""/>
    <n v="6"/>
    <s v=""/>
    <n v="40"/>
    <n v="0"/>
    <n v="3.7037037037037E-2"/>
    <n v="15.873333333333299"/>
    <x v="1"/>
    <n v="0"/>
  </r>
  <r>
    <x v="374"/>
    <n v="27"/>
    <s v="Other"/>
    <s v="Japan"/>
    <d v="2023-05-14T12:58:01"/>
    <x v="4"/>
    <n v="2"/>
    <n v="0"/>
    <n v="36"/>
    <n v="2"/>
    <n v="94.44"/>
    <s v=""/>
    <n v="6"/>
    <s v=""/>
    <n v="48"/>
    <n v="0"/>
    <n v="5.5555555555555497E-2"/>
    <n v="15.74"/>
    <x v="1"/>
    <n v="0"/>
  </r>
  <r>
    <x v="375"/>
    <n v="29"/>
    <s v="Other"/>
    <s v="Canada"/>
    <d v="2024-03-09T06:59:12"/>
    <x v="5"/>
    <n v="3"/>
    <n v="1"/>
    <n v="65"/>
    <n v="1"/>
    <n v="94.41"/>
    <s v=""/>
    <n v="6"/>
    <s v=""/>
    <n v="11"/>
    <n v="0.33333333333333298"/>
    <n v="1.53846153846153E-2"/>
    <n v="15.734999999999999"/>
    <x v="1"/>
    <n v="0"/>
  </r>
  <r>
    <x v="376"/>
    <n v="30"/>
    <s v="Male"/>
    <s v="Australia"/>
    <d v="2024-06-07T05:02:47"/>
    <x v="3"/>
    <n v="0"/>
    <n v="0"/>
    <n v="48"/>
    <n v="2"/>
    <n v="92.37"/>
    <s v=""/>
    <n v="6"/>
    <s v=""/>
    <n v="2"/>
    <n v="0"/>
    <n v="4.1666666666666602E-2"/>
    <n v="15.395"/>
    <x v="1"/>
    <n v="0"/>
  </r>
  <r>
    <x v="377"/>
    <n v="29"/>
    <s v="Male"/>
    <s v="USA"/>
    <d v="2023-01-01T11:40:52"/>
    <x v="2"/>
    <n v="4"/>
    <n v="1"/>
    <n v="50"/>
    <n v="4"/>
    <n v="91.98"/>
    <s v=""/>
    <n v="6"/>
    <s v=""/>
    <n v="14"/>
    <n v="0.25"/>
    <n v="0.08"/>
    <n v="15.33"/>
    <x v="1"/>
    <n v="0"/>
  </r>
  <r>
    <x v="378"/>
    <n v="36"/>
    <s v="Female"/>
    <s v="Japan"/>
    <d v="2024-01-26T18:21:42"/>
    <x v="4"/>
    <n v="0"/>
    <n v="0"/>
    <n v="54"/>
    <n v="2"/>
    <n v="91.98"/>
    <s v=""/>
    <n v="6"/>
    <s v=""/>
    <n v="46"/>
    <n v="0"/>
    <n v="3.7037037037037E-2"/>
    <n v="15.33"/>
    <x v="1"/>
    <n v="0"/>
  </r>
  <r>
    <x v="379"/>
    <n v="41"/>
    <s v="Female"/>
    <s v="Canada"/>
    <d v="2024-08-27T01:32:53"/>
    <x v="4"/>
    <n v="3"/>
    <n v="1"/>
    <n v="47"/>
    <n v="2"/>
    <n v="91.41"/>
    <s v=""/>
    <n v="6"/>
    <s v=""/>
    <n v="16"/>
    <n v="0.33333333333333298"/>
    <n v="4.2553191489361701E-2"/>
    <n v="15.234999999999999"/>
    <x v="1"/>
    <n v="0"/>
  </r>
  <r>
    <x v="380"/>
    <n v="64"/>
    <s v="Female"/>
    <s v="Australia"/>
    <d v="2024-12-08T16:08:07"/>
    <x v="1"/>
    <n v="1"/>
    <n v="1"/>
    <n v="52"/>
    <n v="3"/>
    <n v="90.53"/>
    <s v=""/>
    <n v="6"/>
    <s v=""/>
    <n v="77"/>
    <n v="1"/>
    <n v="5.7692307692307598E-2"/>
    <n v="15.088333333333299"/>
    <x v="1"/>
    <n v="0"/>
  </r>
  <r>
    <x v="381"/>
    <n v="39"/>
    <s v="Male"/>
    <s v="Canada"/>
    <d v="2023-11-12T07:48:38"/>
    <x v="0"/>
    <n v="1"/>
    <n v="0"/>
    <n v="52"/>
    <n v="1"/>
    <n v="89.49"/>
    <s v=""/>
    <n v="6"/>
    <s v=""/>
    <n v="5"/>
    <n v="0"/>
    <n v="1.9230769230769201E-2"/>
    <n v="14.914999999999999"/>
    <x v="1"/>
    <n v="1"/>
  </r>
  <r>
    <x v="382"/>
    <n v="46"/>
    <s v="Male"/>
    <s v="USA"/>
    <d v="2023-10-03T15:48:41"/>
    <x v="2"/>
    <n v="2"/>
    <n v="2"/>
    <n v="56"/>
    <n v="3"/>
    <n v="88.65"/>
    <s v=""/>
    <n v="6"/>
    <s v=""/>
    <n v="0"/>
    <n v="1"/>
    <n v="5.3571428571428499E-2"/>
    <n v="14.775"/>
    <x v="1"/>
    <n v="0"/>
  </r>
  <r>
    <x v="383"/>
    <n v="24"/>
    <s v="Male"/>
    <s v="USA"/>
    <d v="2024-01-30T08:30:31"/>
    <x v="3"/>
    <n v="5"/>
    <n v="0"/>
    <n v="45"/>
    <n v="7"/>
    <n v="87.04"/>
    <s v=""/>
    <n v="6"/>
    <s v=""/>
    <n v="15"/>
    <n v="0"/>
    <n v="0.155555555555555"/>
    <n v="14.5066666666666"/>
    <x v="1"/>
    <n v="0"/>
  </r>
  <r>
    <x v="384"/>
    <n v="18"/>
    <s v="Male"/>
    <s v="UK"/>
    <d v="2023-06-12T03:13:27"/>
    <x v="1"/>
    <n v="1"/>
    <n v="1"/>
    <n v="55"/>
    <n v="3"/>
    <n v="86.76"/>
    <s v=""/>
    <n v="6"/>
    <s v=""/>
    <n v="5"/>
    <n v="1"/>
    <n v="5.4545454545454501E-2"/>
    <n v="14.46"/>
    <x v="1"/>
    <n v="0"/>
  </r>
  <r>
    <x v="385"/>
    <n v="56"/>
    <s v="Female"/>
    <s v="USA"/>
    <d v="2024-02-09T06:30:31"/>
    <x v="2"/>
    <n v="2"/>
    <n v="1"/>
    <n v="50"/>
    <n v="2"/>
    <n v="86.22"/>
    <s v=""/>
    <n v="6"/>
    <s v=""/>
    <n v="10"/>
    <n v="0.5"/>
    <n v="0.04"/>
    <n v="14.37"/>
    <x v="1"/>
    <n v="0"/>
  </r>
  <r>
    <x v="386"/>
    <n v="37"/>
    <s v="Male"/>
    <s v="France"/>
    <d v="2023-05-29T01:56:10"/>
    <x v="4"/>
    <n v="2"/>
    <n v="1"/>
    <n v="53"/>
    <n v="2"/>
    <n v="85.59"/>
    <s v=""/>
    <n v="6"/>
    <s v=""/>
    <n v="47"/>
    <n v="0.5"/>
    <n v="3.7735849056603703E-2"/>
    <n v="14.265000000000001"/>
    <x v="1"/>
    <n v="0"/>
  </r>
  <r>
    <x v="387"/>
    <n v="38"/>
    <s v="Male"/>
    <s v="UK"/>
    <d v="2024-04-28T02:49:34"/>
    <x v="1"/>
    <n v="1"/>
    <n v="0"/>
    <n v="58"/>
    <n v="5"/>
    <n v="83.18"/>
    <s v=""/>
    <n v="6"/>
    <s v=""/>
    <n v="34"/>
    <n v="0"/>
    <n v="8.6206896551724102E-2"/>
    <n v="13.8633333333333"/>
    <x v="1"/>
    <n v="0"/>
  </r>
  <r>
    <x v="388"/>
    <n v="43"/>
    <s v="Female"/>
    <s v="Australia"/>
    <d v="2024-05-13T03:28:35"/>
    <x v="0"/>
    <n v="4"/>
    <n v="1"/>
    <n v="45"/>
    <n v="2"/>
    <n v="82.31"/>
    <s v=""/>
    <n v="6"/>
    <s v=""/>
    <n v="27"/>
    <n v="0.25"/>
    <n v="4.4444444444444398E-2"/>
    <n v="13.7183333333333"/>
    <x v="1"/>
    <n v="1"/>
  </r>
  <r>
    <x v="389"/>
    <n v="38"/>
    <s v="Female"/>
    <s v="Australia"/>
    <d v="2023-06-05T14:59:28"/>
    <x v="0"/>
    <n v="3"/>
    <n v="0"/>
    <n v="38"/>
    <n v="5"/>
    <n v="82.05"/>
    <s v=""/>
    <n v="6"/>
    <s v=""/>
    <n v="37"/>
    <n v="0"/>
    <n v="0.13157894736842099"/>
    <n v="13.674999999999899"/>
    <x v="1"/>
    <n v="0"/>
  </r>
  <r>
    <x v="390"/>
    <n v="29"/>
    <s v="Female"/>
    <s v="Canada"/>
    <d v="2023-04-13T13:45:55"/>
    <x v="4"/>
    <n v="3"/>
    <n v="0"/>
    <n v="50"/>
    <n v="2"/>
    <n v="78.83"/>
    <s v=""/>
    <n v="6"/>
    <s v=""/>
    <n v="55"/>
    <n v="0"/>
    <n v="0.04"/>
    <n v="13.1383333333333"/>
    <x v="1"/>
    <n v="0"/>
  </r>
  <r>
    <x v="391"/>
    <n v="49"/>
    <s v="Male"/>
    <s v="USA"/>
    <d v="2023-04-03T11:23:06"/>
    <x v="0"/>
    <n v="2"/>
    <n v="1"/>
    <n v="46"/>
    <n v="1"/>
    <n v="78.099999999999994"/>
    <s v=""/>
    <n v="6"/>
    <s v=""/>
    <n v="17"/>
    <n v="0.5"/>
    <n v="2.1739130434782601E-2"/>
    <n v="13.0166666666666"/>
    <x v="1"/>
    <n v="0"/>
  </r>
  <r>
    <x v="392"/>
    <n v="38"/>
    <s v="Male"/>
    <s v="USA"/>
    <d v="2023-06-03T00:12:22"/>
    <x v="2"/>
    <n v="2"/>
    <n v="2"/>
    <n v="55"/>
    <n v="1"/>
    <n v="76.78"/>
    <s v=""/>
    <n v="6"/>
    <s v=""/>
    <n v="37"/>
    <n v="1"/>
    <n v="1.8181818181818101E-2"/>
    <n v="12.796666666666599"/>
    <x v="1"/>
    <n v="0"/>
  </r>
  <r>
    <x v="393"/>
    <n v="48"/>
    <s v="Female"/>
    <s v="France"/>
    <d v="2024-05-18T16:20:51"/>
    <x v="5"/>
    <n v="2"/>
    <n v="0"/>
    <n v="41"/>
    <n v="1"/>
    <n v="74.400000000000006"/>
    <s v=""/>
    <n v="6"/>
    <s v=""/>
    <n v="5"/>
    <n v="0"/>
    <n v="2.4390243902439001E-2"/>
    <n v="12.4"/>
    <x v="1"/>
    <n v="0"/>
  </r>
  <r>
    <x v="394"/>
    <n v="36"/>
    <s v="Male"/>
    <s v="Japan"/>
    <d v="2023-03-09T18:34:32"/>
    <x v="3"/>
    <n v="1"/>
    <n v="1"/>
    <n v="46"/>
    <n v="0"/>
    <n v="73.459999999999994"/>
    <s v=""/>
    <n v="6"/>
    <s v=""/>
    <n v="3"/>
    <n v="1"/>
    <n v="0"/>
    <n v="12.2433333333333"/>
    <x v="1"/>
    <n v="0"/>
  </r>
  <r>
    <x v="395"/>
    <n v="42"/>
    <s v="Male"/>
    <s v="Canada"/>
    <d v="2023-10-27T10:43:08"/>
    <x v="3"/>
    <n v="0"/>
    <n v="0"/>
    <n v="45"/>
    <n v="3"/>
    <n v="72.510000000000005"/>
    <s v=""/>
    <n v="6"/>
    <s v=""/>
    <n v="8"/>
    <n v="0"/>
    <n v="6.6666666666666596E-2"/>
    <n v="12.085000000000001"/>
    <x v="1"/>
    <n v="0"/>
  </r>
  <r>
    <x v="396"/>
    <n v="52"/>
    <s v="Female"/>
    <s v="Canada"/>
    <d v="2023-09-28T16:04:53"/>
    <x v="5"/>
    <n v="5"/>
    <n v="3"/>
    <n v="51"/>
    <n v="3"/>
    <n v="71.16"/>
    <s v=""/>
    <n v="6"/>
    <s v=""/>
    <n v="44"/>
    <n v="0.6"/>
    <n v="5.8823529411764698E-2"/>
    <n v="11.86"/>
    <x v="1"/>
    <n v="0"/>
  </r>
  <r>
    <x v="397"/>
    <n v="29"/>
    <s v="Female"/>
    <s v="USA"/>
    <d v="2024-04-22T00:48:51"/>
    <x v="0"/>
    <n v="1"/>
    <n v="0"/>
    <n v="51"/>
    <n v="5"/>
    <n v="69.489999999999995"/>
    <s v=""/>
    <n v="6"/>
    <s v=""/>
    <n v="9"/>
    <n v="0"/>
    <n v="9.8039215686274495E-2"/>
    <n v="11.581666666666599"/>
    <x v="1"/>
    <n v="0"/>
  </r>
  <r>
    <x v="398"/>
    <n v="23"/>
    <s v="Male"/>
    <s v="Japan"/>
    <d v="2023-10-11T07:47:12"/>
    <x v="0"/>
    <n v="2"/>
    <n v="1"/>
    <n v="53"/>
    <n v="2"/>
    <n v="68.790000000000006"/>
    <s v=""/>
    <n v="6"/>
    <s v=""/>
    <n v="2"/>
    <n v="0.5"/>
    <n v="3.7735849056603703E-2"/>
    <n v="11.465"/>
    <x v="1"/>
    <n v="0"/>
  </r>
  <r>
    <x v="399"/>
    <n v="27"/>
    <s v="Male"/>
    <s v="Australia"/>
    <d v="2023-10-30T00:02:38"/>
    <x v="1"/>
    <n v="2"/>
    <n v="0"/>
    <n v="50"/>
    <n v="3"/>
    <n v="68.209999999999994"/>
    <s v=""/>
    <n v="6"/>
    <s v=""/>
    <n v="83"/>
    <n v="0"/>
    <n v="0.06"/>
    <n v="11.3683333333333"/>
    <x v="1"/>
    <n v="1"/>
  </r>
  <r>
    <x v="400"/>
    <n v="18"/>
    <s v="Female"/>
    <s v="Japan"/>
    <d v="2024-12-13T17:19:32"/>
    <x v="1"/>
    <n v="1"/>
    <n v="0"/>
    <n v="49"/>
    <n v="2"/>
    <n v="66.790000000000006"/>
    <s v=""/>
    <n v="6"/>
    <s v=""/>
    <n v="4"/>
    <n v="0"/>
    <n v="4.08163265306122E-2"/>
    <n v="11.1316666666666"/>
    <x v="1"/>
    <n v="1"/>
  </r>
  <r>
    <x v="401"/>
    <n v="54"/>
    <s v="Female"/>
    <s v="UK"/>
    <d v="2024-07-08T14:28:09"/>
    <x v="2"/>
    <n v="2"/>
    <n v="1"/>
    <n v="47"/>
    <n v="3"/>
    <n v="66.510000000000005"/>
    <s v=""/>
    <n v="6"/>
    <s v=""/>
    <n v="5"/>
    <n v="0.5"/>
    <n v="6.3829787234042507E-2"/>
    <n v="11.085000000000001"/>
    <x v="1"/>
    <n v="0"/>
  </r>
  <r>
    <x v="402"/>
    <n v="33"/>
    <s v="Male"/>
    <s v="Australia"/>
    <d v="2024-11-28T21:03:21"/>
    <x v="3"/>
    <n v="5"/>
    <n v="3"/>
    <n v="46"/>
    <n v="3"/>
    <n v="65.489999999999995"/>
    <s v=""/>
    <n v="6"/>
    <s v=""/>
    <n v="14"/>
    <n v="0.6"/>
    <n v="6.5217391304347797E-2"/>
    <n v="10.914999999999999"/>
    <x v="1"/>
    <n v="0"/>
  </r>
  <r>
    <x v="403"/>
    <n v="25"/>
    <s v="Female"/>
    <s v="France"/>
    <d v="2023-05-26T02:23:25"/>
    <x v="2"/>
    <n v="0"/>
    <n v="0"/>
    <n v="57"/>
    <n v="2"/>
    <n v="65.239999999999995"/>
    <s v=""/>
    <n v="6"/>
    <s v=""/>
    <n v="6"/>
    <n v="0"/>
    <n v="3.5087719298245598E-2"/>
    <n v="10.873333333333299"/>
    <x v="1"/>
    <n v="0"/>
  </r>
  <r>
    <x v="404"/>
    <n v="34"/>
    <s v="Female"/>
    <s v="UK"/>
    <d v="2024-07-12T19:13:03"/>
    <x v="2"/>
    <n v="1"/>
    <n v="1"/>
    <n v="48"/>
    <n v="0"/>
    <n v="65.010000000000005"/>
    <s v=""/>
    <n v="6"/>
    <s v=""/>
    <n v="5"/>
    <n v="1"/>
    <n v="0"/>
    <n v="10.835000000000001"/>
    <x v="1"/>
    <n v="0"/>
  </r>
  <r>
    <x v="405"/>
    <n v="44"/>
    <s v="Male"/>
    <s v="USA"/>
    <d v="2023-10-18T12:04:52"/>
    <x v="2"/>
    <n v="5"/>
    <n v="4"/>
    <n v="48"/>
    <n v="6"/>
    <n v="64.84"/>
    <s v=""/>
    <n v="6"/>
    <s v=""/>
    <n v="30"/>
    <n v="0.8"/>
    <n v="0.125"/>
    <n v="10.806666666666599"/>
    <x v="1"/>
    <n v="0"/>
  </r>
  <r>
    <x v="406"/>
    <n v="41"/>
    <s v="Female"/>
    <s v="Germany"/>
    <d v="2023-03-24T19:13:32"/>
    <x v="1"/>
    <n v="4"/>
    <n v="2"/>
    <n v="49"/>
    <n v="2"/>
    <n v="62.46"/>
    <s v=""/>
    <n v="6"/>
    <s v=""/>
    <n v="19"/>
    <n v="0.5"/>
    <n v="4.08163265306122E-2"/>
    <n v="10.41"/>
    <x v="1"/>
    <n v="0"/>
  </r>
  <r>
    <x v="407"/>
    <n v="40"/>
    <s v="Female"/>
    <s v="France"/>
    <d v="2024-09-01T10:02:20"/>
    <x v="4"/>
    <n v="5"/>
    <n v="1"/>
    <n v="55"/>
    <n v="2"/>
    <n v="62.3"/>
    <s v=""/>
    <n v="6"/>
    <s v=""/>
    <n v="63"/>
    <n v="0.2"/>
    <n v="3.6363636363636299E-2"/>
    <n v="10.383333333333301"/>
    <x v="1"/>
    <n v="0"/>
  </r>
  <r>
    <x v="408"/>
    <n v="58"/>
    <s v="Female"/>
    <s v="USA"/>
    <d v="2024-12-11T17:08:29"/>
    <x v="2"/>
    <n v="6"/>
    <n v="1"/>
    <n v="46"/>
    <n v="3"/>
    <n v="60.97"/>
    <s v=""/>
    <n v="6"/>
    <s v=""/>
    <n v="13"/>
    <n v="0.16666666666666599"/>
    <n v="6.5217391304347797E-2"/>
    <n v="10.1616666666666"/>
    <x v="1"/>
    <n v="0"/>
  </r>
  <r>
    <x v="409"/>
    <n v="32"/>
    <s v="Male"/>
    <s v="Germany"/>
    <d v="2024-03-26T09:16:51"/>
    <x v="1"/>
    <n v="3"/>
    <n v="2"/>
    <n v="47"/>
    <n v="3"/>
    <n v="59.61"/>
    <s v=""/>
    <n v="6"/>
    <s v=""/>
    <n v="27"/>
    <n v="0.66666666666666596"/>
    <n v="6.3829787234042507E-2"/>
    <n v="9.9350000000000005"/>
    <x v="1"/>
    <n v="1"/>
  </r>
  <r>
    <x v="410"/>
    <n v="18"/>
    <s v="Female"/>
    <s v="UK"/>
    <d v="2024-04-05T05:49:14"/>
    <x v="2"/>
    <n v="8"/>
    <n v="4"/>
    <n v="49"/>
    <n v="4"/>
    <n v="54.84"/>
    <s v=""/>
    <n v="6"/>
    <s v=""/>
    <n v="7"/>
    <n v="0.5"/>
    <n v="8.16326530612244E-2"/>
    <n v="9.14"/>
    <x v="1"/>
    <n v="0"/>
  </r>
  <r>
    <x v="411"/>
    <n v="18"/>
    <s v="Male"/>
    <s v="Canada"/>
    <d v="2023-12-16T09:28:44"/>
    <x v="2"/>
    <n v="2"/>
    <n v="0"/>
    <n v="53"/>
    <n v="3"/>
    <n v="54.68"/>
    <s v=""/>
    <n v="6"/>
    <s v=""/>
    <n v="27"/>
    <n v="0"/>
    <n v="5.6603773584905599E-2"/>
    <n v="9.1133333333333297"/>
    <x v="1"/>
    <n v="0"/>
  </r>
  <r>
    <x v="412"/>
    <n v="22"/>
    <s v="Male"/>
    <s v="USA"/>
    <d v="2023-01-28T19:16:32"/>
    <x v="3"/>
    <n v="3"/>
    <n v="0"/>
    <n v="50"/>
    <n v="0"/>
    <n v="54.27"/>
    <s v=""/>
    <n v="6"/>
    <s v=""/>
    <n v="23"/>
    <n v="0"/>
    <n v="0"/>
    <n v="9.0449999999999999"/>
    <x v="1"/>
    <n v="0"/>
  </r>
  <r>
    <x v="413"/>
    <n v="22"/>
    <s v="Female"/>
    <s v="Japan"/>
    <d v="2024-02-14T07:41:55"/>
    <x v="4"/>
    <n v="4"/>
    <n v="1"/>
    <n v="62"/>
    <n v="5"/>
    <n v="52"/>
    <s v=""/>
    <n v="6"/>
    <s v=""/>
    <n v="2"/>
    <n v="0.25"/>
    <n v="8.0645161290322495E-2"/>
    <n v="8.6666666666666607"/>
    <x v="1"/>
    <n v="0"/>
  </r>
  <r>
    <x v="414"/>
    <n v="18"/>
    <s v="Female"/>
    <s v="France"/>
    <d v="2023-04-26T22:59:31"/>
    <x v="2"/>
    <n v="2"/>
    <n v="0"/>
    <n v="56"/>
    <n v="3"/>
    <n v="49.55"/>
    <s v=""/>
    <n v="6"/>
    <s v=""/>
    <n v="0"/>
    <n v="0"/>
    <n v="5.3571428571428499E-2"/>
    <n v="8.2583333333333293"/>
    <x v="1"/>
    <n v="0"/>
  </r>
  <r>
    <x v="415"/>
    <n v="31"/>
    <s v="Male"/>
    <s v="USA"/>
    <d v="2023-03-28T22:30:50"/>
    <x v="0"/>
    <n v="1"/>
    <n v="0"/>
    <n v="63"/>
    <n v="3"/>
    <n v="49.48"/>
    <s v=""/>
    <n v="6"/>
    <s v=""/>
    <n v="37"/>
    <n v="0"/>
    <n v="4.7619047619047603E-2"/>
    <n v="8.2466666666666608"/>
    <x v="1"/>
    <n v="0"/>
  </r>
  <r>
    <x v="416"/>
    <n v="34"/>
    <s v="Female"/>
    <s v="USA"/>
    <d v="2024-11-07T08:10:22"/>
    <x v="0"/>
    <n v="2"/>
    <n v="0"/>
    <n v="50"/>
    <n v="3"/>
    <n v="49.27"/>
    <s v=""/>
    <n v="6"/>
    <s v=""/>
    <n v="52"/>
    <n v="0"/>
    <n v="0.06"/>
    <n v="8.2116666666666607"/>
    <x v="1"/>
    <n v="0"/>
  </r>
  <r>
    <x v="417"/>
    <n v="32"/>
    <s v="Male"/>
    <s v="Japan"/>
    <d v="2023-05-09T21:59:52"/>
    <x v="0"/>
    <n v="2"/>
    <n v="1"/>
    <n v="53"/>
    <n v="1"/>
    <n v="48.59"/>
    <s v=""/>
    <n v="6"/>
    <s v=""/>
    <n v="31"/>
    <n v="0.5"/>
    <n v="1.8867924528301799E-2"/>
    <n v="8.0983333333333292"/>
    <x v="1"/>
    <n v="1"/>
  </r>
  <r>
    <x v="418"/>
    <n v="34"/>
    <s v="Male"/>
    <s v="USA"/>
    <d v="2024-02-06T18:38:37"/>
    <x v="2"/>
    <n v="2"/>
    <n v="0"/>
    <n v="54"/>
    <n v="3"/>
    <n v="47.95"/>
    <s v=""/>
    <n v="6"/>
    <s v=""/>
    <n v="20"/>
    <n v="0"/>
    <n v="5.5555555555555497E-2"/>
    <n v="7.99166666666666"/>
    <x v="1"/>
    <n v="0"/>
  </r>
  <r>
    <x v="419"/>
    <n v="31"/>
    <s v="Female"/>
    <s v="Germany"/>
    <d v="2024-12-19T14:57:26"/>
    <x v="3"/>
    <n v="4"/>
    <n v="0"/>
    <n v="44"/>
    <n v="1"/>
    <n v="47.7"/>
    <s v=""/>
    <n v="6"/>
    <s v=""/>
    <n v="31"/>
    <n v="0"/>
    <n v="2.27272727272727E-2"/>
    <n v="7.95"/>
    <x v="1"/>
    <n v="0"/>
  </r>
  <r>
    <x v="420"/>
    <n v="35"/>
    <s v="Male"/>
    <s v="Canada"/>
    <d v="2024-04-05T14:34:52"/>
    <x v="4"/>
    <n v="4"/>
    <n v="2"/>
    <n v="61"/>
    <n v="1"/>
    <n v="47.53"/>
    <s v=""/>
    <n v="6"/>
    <s v=""/>
    <n v="0"/>
    <n v="0.5"/>
    <n v="1.63934426229508E-2"/>
    <n v="7.9216666666666598"/>
    <x v="1"/>
    <n v="0"/>
  </r>
  <r>
    <x v="421"/>
    <n v="31"/>
    <s v="Male"/>
    <s v="USA"/>
    <d v="2024-12-08T14:40:31"/>
    <x v="2"/>
    <n v="4"/>
    <n v="0"/>
    <n v="55"/>
    <n v="1"/>
    <n v="46.31"/>
    <s v=""/>
    <n v="6"/>
    <s v=""/>
    <n v="4"/>
    <n v="0"/>
    <n v="1.8181818181818101E-2"/>
    <n v="7.7183333333333302"/>
    <x v="1"/>
    <n v="0"/>
  </r>
  <r>
    <x v="422"/>
    <n v="23"/>
    <s v="Male"/>
    <s v="Germany"/>
    <d v="2024-12-31T00:00:00"/>
    <x v="3"/>
    <n v="0"/>
    <n v="0"/>
    <n v="40"/>
    <n v="2"/>
    <n v="46"/>
    <s v=""/>
    <n v="6"/>
    <s v=""/>
    <n v="24"/>
    <n v="0"/>
    <n v="0.05"/>
    <n v="7.6666666666666599"/>
    <x v="1"/>
    <n v="0"/>
  </r>
  <r>
    <x v="423"/>
    <n v="25"/>
    <s v="Male"/>
    <s v="Japan"/>
    <d v="2023-01-19T06:02:11"/>
    <x v="4"/>
    <n v="4"/>
    <n v="0"/>
    <n v="46"/>
    <n v="3"/>
    <n v="43.86"/>
    <s v=""/>
    <n v="6"/>
    <s v=""/>
    <n v="14"/>
    <n v="0"/>
    <n v="6.5217391304347797E-2"/>
    <n v="7.31"/>
    <x v="1"/>
    <n v="0"/>
  </r>
  <r>
    <x v="424"/>
    <n v="48"/>
    <s v="Male"/>
    <s v="Japan"/>
    <d v="2023-10-16T23:34:41"/>
    <x v="1"/>
    <n v="2"/>
    <n v="1"/>
    <n v="46"/>
    <n v="4"/>
    <n v="42.43"/>
    <s v=""/>
    <n v="6"/>
    <s v=""/>
    <n v="5"/>
    <n v="0.5"/>
    <n v="8.6956521739130405E-2"/>
    <n v="7.0716666666666601"/>
    <x v="1"/>
    <n v="0"/>
  </r>
  <r>
    <x v="425"/>
    <n v="31"/>
    <s v="Male"/>
    <s v="USA"/>
    <d v="2024-07-13T21:29:59"/>
    <x v="5"/>
    <n v="2"/>
    <n v="0"/>
    <n v="55"/>
    <n v="4"/>
    <n v="41.82"/>
    <s v=""/>
    <n v="6"/>
    <s v=""/>
    <n v="18"/>
    <n v="0"/>
    <n v="7.2727272727272696E-2"/>
    <n v="6.97"/>
    <x v="1"/>
    <n v="0"/>
  </r>
  <r>
    <x v="426"/>
    <n v="18"/>
    <s v="Male"/>
    <s v="UK"/>
    <d v="2023-03-07T11:05:27"/>
    <x v="4"/>
    <n v="2"/>
    <n v="0"/>
    <n v="52"/>
    <n v="4"/>
    <n v="41.75"/>
    <s v=""/>
    <n v="6"/>
    <s v=""/>
    <n v="2"/>
    <n v="0"/>
    <n v="7.69230769230769E-2"/>
    <n v="6.9583333333333304"/>
    <x v="1"/>
    <n v="0"/>
  </r>
  <r>
    <x v="427"/>
    <n v="31"/>
    <s v="Female"/>
    <s v="USA"/>
    <d v="2023-03-15T20:35:16"/>
    <x v="1"/>
    <n v="1"/>
    <n v="0"/>
    <n v="43"/>
    <n v="1"/>
    <n v="41.35"/>
    <s v=""/>
    <n v="6"/>
    <s v=""/>
    <n v="17"/>
    <n v="0"/>
    <n v="2.3255813953488299E-2"/>
    <n v="6.8916666666666604"/>
    <x v="1"/>
    <n v="0"/>
  </r>
  <r>
    <x v="428"/>
    <n v="25"/>
    <s v="Female"/>
    <s v="USA"/>
    <d v="2024-07-24T07:10:50"/>
    <x v="4"/>
    <n v="3"/>
    <n v="0"/>
    <n v="53"/>
    <n v="3"/>
    <n v="40.81"/>
    <s v=""/>
    <n v="6"/>
    <s v=""/>
    <n v="17"/>
    <n v="0"/>
    <n v="5.6603773584905599E-2"/>
    <n v="6.8016666666666596"/>
    <x v="1"/>
    <n v="0"/>
  </r>
  <r>
    <x v="429"/>
    <n v="43"/>
    <s v="Male"/>
    <s v="USA"/>
    <d v="2023-01-23T03:29:03"/>
    <x v="1"/>
    <n v="3"/>
    <n v="0"/>
    <n v="54"/>
    <n v="1"/>
    <n v="39.92"/>
    <s v=""/>
    <n v="6"/>
    <s v=""/>
    <n v="38"/>
    <n v="0"/>
    <n v="1.85185185185185E-2"/>
    <n v="6.6533333333333298"/>
    <x v="1"/>
    <n v="0"/>
  </r>
  <r>
    <x v="430"/>
    <n v="51"/>
    <s v="Female"/>
    <s v="Japan"/>
    <d v="2023-03-11T09:59:56"/>
    <x v="3"/>
    <n v="2"/>
    <n v="0"/>
    <n v="57"/>
    <n v="2"/>
    <n v="37.840000000000003"/>
    <s v=""/>
    <n v="6"/>
    <s v=""/>
    <n v="7"/>
    <n v="0"/>
    <n v="3.5087719298245598E-2"/>
    <n v="6.3066666666666604"/>
    <x v="1"/>
    <n v="0"/>
  </r>
  <r>
    <x v="431"/>
    <n v="21"/>
    <s v="Other"/>
    <s v="USA"/>
    <d v="2024-08-21T15:35:50"/>
    <x v="2"/>
    <n v="1"/>
    <n v="1"/>
    <n v="42"/>
    <n v="2"/>
    <n v="36.76"/>
    <s v=""/>
    <n v="6"/>
    <s v=""/>
    <n v="1"/>
    <n v="1"/>
    <n v="4.7619047619047603E-2"/>
    <n v="6.1266666666666598"/>
    <x v="1"/>
    <n v="0"/>
  </r>
  <r>
    <x v="432"/>
    <n v="36"/>
    <s v="Male"/>
    <s v="Australia"/>
    <d v="2023-01-23T09:19:29"/>
    <x v="1"/>
    <n v="4"/>
    <n v="1"/>
    <n v="48"/>
    <n v="2"/>
    <n v="34.14"/>
    <s v=""/>
    <n v="6"/>
    <s v=""/>
    <n v="30"/>
    <n v="0.25"/>
    <n v="4.1666666666666602E-2"/>
    <n v="5.69"/>
    <x v="1"/>
    <n v="0"/>
  </r>
  <r>
    <x v="433"/>
    <n v="48"/>
    <s v="Male"/>
    <s v="USA"/>
    <d v="2023-09-08T01:06:00"/>
    <x v="4"/>
    <n v="5"/>
    <n v="1"/>
    <n v="61"/>
    <n v="6"/>
    <n v="33.44"/>
    <s v=""/>
    <n v="6"/>
    <s v=""/>
    <n v="64"/>
    <n v="0.2"/>
    <n v="9.8360655737704902E-2"/>
    <n v="5.5733333333333297"/>
    <x v="1"/>
    <n v="0"/>
  </r>
  <r>
    <x v="434"/>
    <n v="36"/>
    <s v="Male"/>
    <s v="USA"/>
    <d v="2024-03-26T20:57:42"/>
    <x v="1"/>
    <n v="5"/>
    <n v="1"/>
    <n v="56"/>
    <n v="2"/>
    <n v="32.14"/>
    <s v=""/>
    <n v="6"/>
    <s v=""/>
    <n v="0"/>
    <n v="0.2"/>
    <n v="3.5714285714285698E-2"/>
    <n v="5.3566666666666602"/>
    <x v="1"/>
    <n v="0"/>
  </r>
  <r>
    <x v="435"/>
    <n v="30"/>
    <s v="Male"/>
    <s v="USA"/>
    <d v="2024-04-29T05:06:30"/>
    <x v="5"/>
    <n v="1"/>
    <n v="1"/>
    <n v="56"/>
    <n v="3"/>
    <n v="32.07"/>
    <s v=""/>
    <n v="6"/>
    <s v=""/>
    <n v="1"/>
    <n v="1"/>
    <n v="5.3571428571428499E-2"/>
    <n v="5.3449999999999998"/>
    <x v="1"/>
    <n v="0"/>
  </r>
  <r>
    <x v="436"/>
    <n v="48"/>
    <s v="Male"/>
    <s v="USA"/>
    <d v="2024-02-25T13:49:16"/>
    <x v="2"/>
    <n v="4"/>
    <n v="2"/>
    <n v="36"/>
    <n v="4"/>
    <n v="31.59"/>
    <s v=""/>
    <n v="6"/>
    <s v=""/>
    <n v="35"/>
    <n v="0.5"/>
    <n v="0.11111111111111099"/>
    <n v="5.2649999999999997"/>
    <x v="1"/>
    <n v="0"/>
  </r>
  <r>
    <x v="437"/>
    <n v="35"/>
    <s v="Female"/>
    <s v="Canada"/>
    <d v="2023-07-19T10:16:44"/>
    <x v="0"/>
    <n v="3"/>
    <n v="1"/>
    <n v="43"/>
    <n v="2"/>
    <n v="31.25"/>
    <s v=""/>
    <n v="6"/>
    <s v=""/>
    <n v="118"/>
    <n v="0.33333333333333298"/>
    <n v="4.6511627906976702E-2"/>
    <n v="5.2083333333333304"/>
    <x v="1"/>
    <n v="1"/>
  </r>
  <r>
    <x v="438"/>
    <n v="40"/>
    <s v="Male"/>
    <s v="USA"/>
    <d v="2024-05-29T03:29:18"/>
    <x v="1"/>
    <n v="3"/>
    <n v="0"/>
    <n v="54"/>
    <n v="1"/>
    <n v="31.04"/>
    <s v=""/>
    <n v="6"/>
    <s v=""/>
    <n v="13"/>
    <n v="0"/>
    <n v="1.85185185185185E-2"/>
    <n v="5.1733333333333302"/>
    <x v="1"/>
    <n v="0"/>
  </r>
  <r>
    <x v="439"/>
    <n v="27"/>
    <s v="Male"/>
    <s v="UK"/>
    <d v="2023-03-09T09:48:53"/>
    <x v="1"/>
    <n v="1"/>
    <n v="0"/>
    <n v="59"/>
    <n v="5"/>
    <n v="30.86"/>
    <s v=""/>
    <n v="6"/>
    <s v=""/>
    <n v="90"/>
    <n v="0"/>
    <n v="8.4745762711864403E-2"/>
    <n v="5.14333333333333"/>
    <x v="1"/>
    <n v="0"/>
  </r>
  <r>
    <x v="440"/>
    <n v="23"/>
    <s v="Female"/>
    <s v="USA"/>
    <d v="2023-07-16T04:53:33"/>
    <x v="3"/>
    <n v="2"/>
    <n v="0"/>
    <n v="46"/>
    <n v="2"/>
    <n v="30.61"/>
    <s v=""/>
    <n v="6"/>
    <s v=""/>
    <n v="75"/>
    <n v="0"/>
    <n v="4.3478260869565202E-2"/>
    <n v="5.1016666666666604"/>
    <x v="1"/>
    <n v="0"/>
  </r>
  <r>
    <x v="441"/>
    <n v="21"/>
    <s v="Female"/>
    <s v="Canada"/>
    <d v="2023-06-11T14:04:59"/>
    <x v="3"/>
    <n v="5"/>
    <n v="1"/>
    <n v="54"/>
    <n v="2"/>
    <n v="30.38"/>
    <s v=""/>
    <n v="6"/>
    <s v=""/>
    <n v="29"/>
    <n v="0.2"/>
    <n v="3.7037037037037E-2"/>
    <n v="5.0633333333333299"/>
    <x v="1"/>
    <n v="0"/>
  </r>
  <r>
    <x v="442"/>
    <n v="31"/>
    <s v="Female"/>
    <s v="Germany"/>
    <d v="2024-10-21T01:29:53"/>
    <x v="0"/>
    <n v="1"/>
    <n v="0"/>
    <n v="56"/>
    <n v="1"/>
    <n v="30.16"/>
    <s v=""/>
    <n v="6"/>
    <s v=""/>
    <n v="103"/>
    <n v="0"/>
    <n v="1.7857142857142801E-2"/>
    <n v="5.0266666666666602"/>
    <x v="1"/>
    <n v="0"/>
  </r>
  <r>
    <x v="443"/>
    <n v="18"/>
    <s v="Female"/>
    <s v="USA"/>
    <d v="2023-03-08T17:45:13"/>
    <x v="3"/>
    <n v="3"/>
    <n v="2"/>
    <n v="59"/>
    <n v="2"/>
    <n v="28.44"/>
    <s v=""/>
    <n v="6"/>
    <s v=""/>
    <n v="14"/>
    <n v="0.66666666666666596"/>
    <n v="3.38983050847457E-2"/>
    <n v="4.74"/>
    <x v="1"/>
    <n v="0"/>
  </r>
  <r>
    <x v="444"/>
    <n v="18"/>
    <s v="Male"/>
    <s v="Japan"/>
    <d v="2023-09-27T13:47:57"/>
    <x v="2"/>
    <n v="2"/>
    <n v="1"/>
    <n v="36"/>
    <n v="2"/>
    <n v="27.76"/>
    <s v=""/>
    <n v="6"/>
    <s v=""/>
    <n v="6"/>
    <n v="0.5"/>
    <n v="5.5555555555555497E-2"/>
    <n v="4.6266666666666598"/>
    <x v="1"/>
    <n v="0"/>
  </r>
  <r>
    <x v="445"/>
    <n v="46"/>
    <s v="Male"/>
    <s v="USA"/>
    <d v="2024-10-10T15:49:02"/>
    <x v="1"/>
    <n v="4"/>
    <n v="1"/>
    <n v="62"/>
    <n v="5"/>
    <n v="27.62"/>
    <s v=""/>
    <n v="6"/>
    <s v=""/>
    <n v="4"/>
    <n v="0.25"/>
    <n v="8.0645161290322495E-2"/>
    <n v="4.6033333333333299"/>
    <x v="1"/>
    <n v="0"/>
  </r>
  <r>
    <x v="446"/>
    <n v="45"/>
    <s v="Female"/>
    <s v="USA"/>
    <d v="2024-10-03T15:54:12"/>
    <x v="2"/>
    <n v="0"/>
    <n v="0"/>
    <n v="54"/>
    <n v="3"/>
    <n v="27.12"/>
    <s v=""/>
    <n v="6"/>
    <s v=""/>
    <n v="30"/>
    <n v="0"/>
    <n v="5.5555555555555497E-2"/>
    <n v="4.5199999999999996"/>
    <x v="1"/>
    <n v="0"/>
  </r>
  <r>
    <x v="447"/>
    <n v="32"/>
    <s v="Female"/>
    <s v="USA"/>
    <d v="2023-05-29T00:28:34"/>
    <x v="3"/>
    <n v="1"/>
    <n v="0"/>
    <n v="36"/>
    <n v="2"/>
    <n v="26.79"/>
    <s v=""/>
    <n v="6"/>
    <s v=""/>
    <n v="51"/>
    <n v="0"/>
    <n v="5.5555555555555497E-2"/>
    <n v="4.4649999999999999"/>
    <x v="1"/>
    <n v="0"/>
  </r>
  <r>
    <x v="448"/>
    <n v="30"/>
    <s v="Female"/>
    <s v="Australia"/>
    <d v="2023-07-26T18:57:13"/>
    <x v="0"/>
    <n v="3"/>
    <n v="0"/>
    <n v="54"/>
    <n v="3"/>
    <n v="25.91"/>
    <s v=""/>
    <n v="6"/>
    <s v=""/>
    <n v="8"/>
    <n v="0"/>
    <n v="5.5555555555555497E-2"/>
    <n v="4.3183333333333298"/>
    <x v="1"/>
    <n v="0"/>
  </r>
  <r>
    <x v="449"/>
    <n v="26"/>
    <s v="Female"/>
    <s v="Australia"/>
    <d v="2024-12-25T18:25:46"/>
    <x v="3"/>
    <n v="1"/>
    <n v="0"/>
    <n v="54"/>
    <n v="1"/>
    <n v="25.6"/>
    <s v=""/>
    <n v="6"/>
    <s v=""/>
    <n v="16"/>
    <n v="0"/>
    <n v="1.85185185185185E-2"/>
    <n v="4.2666666666666604"/>
    <x v="1"/>
    <n v="0"/>
  </r>
  <r>
    <x v="450"/>
    <n v="27"/>
    <s v="Female"/>
    <s v="Canada"/>
    <d v="2023-07-28T01:36:58"/>
    <x v="3"/>
    <n v="2"/>
    <n v="0"/>
    <n v="47"/>
    <n v="2"/>
    <n v="25.11"/>
    <s v=""/>
    <n v="6"/>
    <s v=""/>
    <n v="71"/>
    <n v="0"/>
    <n v="4.2553191489361701E-2"/>
    <n v="4.1849999999999996"/>
    <x v="1"/>
    <n v="0"/>
  </r>
  <r>
    <x v="451"/>
    <n v="26"/>
    <s v="Female"/>
    <s v="Australia"/>
    <d v="2024-07-02T13:55:02"/>
    <x v="2"/>
    <n v="1"/>
    <n v="0"/>
    <n v="56"/>
    <n v="2"/>
    <n v="24.61"/>
    <s v=""/>
    <n v="6"/>
    <s v=""/>
    <n v="0"/>
    <n v="0"/>
    <n v="3.5714285714285698E-2"/>
    <n v="4.1016666666666604"/>
    <x v="1"/>
    <n v="0"/>
  </r>
  <r>
    <x v="452"/>
    <n v="30"/>
    <s v="Male"/>
    <s v="Australia"/>
    <d v="2023-02-03T18:22:03"/>
    <x v="1"/>
    <n v="1"/>
    <n v="1"/>
    <n v="49"/>
    <n v="2"/>
    <n v="23.37"/>
    <s v=""/>
    <n v="6"/>
    <s v=""/>
    <n v="34"/>
    <n v="1"/>
    <n v="4.08163265306122E-2"/>
    <n v="3.895"/>
    <x v="1"/>
    <n v="0"/>
  </r>
  <r>
    <x v="453"/>
    <n v="18"/>
    <s v="Female"/>
    <s v="USA"/>
    <d v="2024-11-03T07:48:17"/>
    <x v="4"/>
    <n v="3"/>
    <n v="2"/>
    <n v="49"/>
    <n v="3"/>
    <n v="22.36"/>
    <s v=""/>
    <n v="6"/>
    <s v=""/>
    <n v="22"/>
    <n v="0.66666666666666596"/>
    <n v="6.1224489795918297E-2"/>
    <n v="3.7266666666666599"/>
    <x v="1"/>
    <n v="0"/>
  </r>
  <r>
    <x v="454"/>
    <n v="32"/>
    <s v="Female"/>
    <s v="Germany"/>
    <d v="2023-06-18T15:27:26"/>
    <x v="2"/>
    <n v="2"/>
    <n v="1"/>
    <n v="40"/>
    <n v="3"/>
    <n v="21.44"/>
    <s v=""/>
    <n v="6"/>
    <s v=""/>
    <n v="6"/>
    <n v="0.5"/>
    <n v="7.4999999999999997E-2"/>
    <n v="3.5733333333333301"/>
    <x v="1"/>
    <n v="0"/>
  </r>
  <r>
    <x v="455"/>
    <n v="18"/>
    <s v="Male"/>
    <s v="USA"/>
    <d v="2023-09-01T02:38:46"/>
    <x v="2"/>
    <n v="1"/>
    <n v="0"/>
    <n v="56"/>
    <n v="5"/>
    <n v="21.24"/>
    <s v=""/>
    <n v="6"/>
    <s v=""/>
    <n v="55"/>
    <n v="0"/>
    <n v="8.9285714285714204E-2"/>
    <n v="3.5399999999999898"/>
    <x v="1"/>
    <n v="0"/>
  </r>
  <r>
    <x v="456"/>
    <n v="43"/>
    <s v="Female"/>
    <s v="USA"/>
    <d v="2024-08-22T04:44:18"/>
    <x v="5"/>
    <n v="5"/>
    <n v="1"/>
    <n v="52"/>
    <n v="1"/>
    <n v="19.760000000000002"/>
    <s v=""/>
    <n v="6"/>
    <s v=""/>
    <n v="32"/>
    <n v="0.2"/>
    <n v="1.9230769230769201E-2"/>
    <n v="3.2933333333333299"/>
    <x v="1"/>
    <n v="0"/>
  </r>
  <r>
    <x v="457"/>
    <n v="27"/>
    <s v="Male"/>
    <s v="Germany"/>
    <d v="2024-11-02T01:08:32"/>
    <x v="2"/>
    <n v="4"/>
    <n v="1"/>
    <n v="51"/>
    <n v="1"/>
    <n v="19.55"/>
    <s v=""/>
    <n v="6"/>
    <s v=""/>
    <n v="9"/>
    <n v="0.25"/>
    <n v="1.9607843137254902E-2"/>
    <n v="3.2583333333333302"/>
    <x v="1"/>
    <n v="0"/>
  </r>
  <r>
    <x v="458"/>
    <n v="31"/>
    <s v="Male"/>
    <s v="UK"/>
    <d v="2023-06-13T04:02:47"/>
    <x v="2"/>
    <n v="2"/>
    <n v="1"/>
    <n v="49"/>
    <n v="3"/>
    <n v="19.239999999999998"/>
    <s v=""/>
    <n v="6"/>
    <s v=""/>
    <n v="25"/>
    <n v="0.5"/>
    <n v="6.1224489795918297E-2"/>
    <n v="3.2066666666666599"/>
    <x v="1"/>
    <n v="0"/>
  </r>
  <r>
    <x v="459"/>
    <n v="55"/>
    <s v="Female"/>
    <s v="France"/>
    <d v="2023-12-28T00:21:43"/>
    <x v="1"/>
    <n v="2"/>
    <n v="0"/>
    <n v="39"/>
    <n v="2"/>
    <n v="19.05"/>
    <s v=""/>
    <n v="6"/>
    <s v=""/>
    <n v="75"/>
    <n v="0"/>
    <n v="5.1282051282051197E-2"/>
    <n v="3.1749999999999998"/>
    <x v="1"/>
    <n v="0"/>
  </r>
  <r>
    <x v="460"/>
    <n v="18"/>
    <s v="Male"/>
    <s v="UK"/>
    <d v="2024-04-10T20:09:06"/>
    <x v="2"/>
    <n v="3"/>
    <n v="1"/>
    <n v="40"/>
    <n v="1"/>
    <n v="18.77"/>
    <s v=""/>
    <n v="6"/>
    <s v=""/>
    <n v="126"/>
    <n v="0.33333333333333298"/>
    <n v="2.5000000000000001E-2"/>
    <n v="3.1283333333333299"/>
    <x v="1"/>
    <n v="1"/>
  </r>
  <r>
    <x v="461"/>
    <n v="57"/>
    <s v="Male"/>
    <s v="Germany"/>
    <d v="2023-12-14T07:50:05"/>
    <x v="1"/>
    <n v="4"/>
    <n v="1"/>
    <n v="42"/>
    <n v="0"/>
    <n v="18.5"/>
    <s v=""/>
    <n v="6"/>
    <s v=""/>
    <n v="6"/>
    <n v="0.25"/>
    <n v="0"/>
    <n v="3.0833333333333299"/>
    <x v="1"/>
    <n v="0"/>
  </r>
  <r>
    <x v="462"/>
    <n v="37"/>
    <s v="Female"/>
    <s v="Germany"/>
    <d v="2023-10-15T12:32:06"/>
    <x v="4"/>
    <n v="3"/>
    <n v="1"/>
    <n v="57"/>
    <n v="2"/>
    <n v="17.600000000000001"/>
    <s v=""/>
    <n v="6"/>
    <s v=""/>
    <n v="15"/>
    <n v="0.33333333333333298"/>
    <n v="3.5087719298245598E-2"/>
    <n v="2.93333333333333"/>
    <x v="1"/>
    <n v="1"/>
  </r>
  <r>
    <x v="463"/>
    <n v="38"/>
    <s v="Male"/>
    <s v="Germany"/>
    <d v="2023-10-20T21:01:33"/>
    <x v="2"/>
    <n v="0"/>
    <n v="0"/>
    <n v="34"/>
    <n v="1"/>
    <n v="17.190000000000001"/>
    <s v=""/>
    <n v="6"/>
    <s v=""/>
    <n v="4"/>
    <n v="0"/>
    <n v="2.94117647058823E-2"/>
    <n v="2.8650000000000002"/>
    <x v="1"/>
    <n v="0"/>
  </r>
  <r>
    <x v="464"/>
    <n v="61"/>
    <s v="Male"/>
    <s v="USA"/>
    <d v="2023-01-08T14:30:55"/>
    <x v="0"/>
    <n v="4"/>
    <n v="0"/>
    <n v="45"/>
    <n v="0"/>
    <n v="16.190000000000001"/>
    <s v=""/>
    <n v="6"/>
    <s v=""/>
    <n v="1"/>
    <n v="0"/>
    <n v="0"/>
    <n v="2.6983333333333301"/>
    <x v="1"/>
    <n v="1"/>
  </r>
  <r>
    <x v="465"/>
    <n v="43"/>
    <s v="Female"/>
    <s v="UK"/>
    <d v="2023-10-17T12:43:09"/>
    <x v="4"/>
    <n v="4"/>
    <n v="4"/>
    <n v="49"/>
    <n v="4"/>
    <n v="16.11"/>
    <s v=""/>
    <n v="6"/>
    <s v=""/>
    <n v="27"/>
    <n v="1"/>
    <n v="8.16326530612244E-2"/>
    <n v="2.6850000000000001"/>
    <x v="1"/>
    <n v="0"/>
  </r>
  <r>
    <x v="466"/>
    <n v="45"/>
    <s v="Female"/>
    <s v="USA"/>
    <d v="2023-12-01T21:58:11"/>
    <x v="2"/>
    <n v="4"/>
    <n v="0"/>
    <n v="42"/>
    <n v="7"/>
    <n v="14.48"/>
    <s v=""/>
    <n v="6"/>
    <s v=""/>
    <n v="34"/>
    <n v="0"/>
    <n v="0.16666666666666599"/>
    <n v="2.41333333333333"/>
    <x v="1"/>
    <n v="1"/>
  </r>
  <r>
    <x v="467"/>
    <n v="25"/>
    <s v="Male"/>
    <s v="Canada"/>
    <d v="2024-09-20T19:49:04"/>
    <x v="5"/>
    <n v="3"/>
    <n v="0"/>
    <n v="43"/>
    <n v="3"/>
    <n v="14.03"/>
    <s v=""/>
    <n v="6"/>
    <s v=""/>
    <n v="7"/>
    <n v="0"/>
    <n v="6.9767441860465101E-2"/>
    <n v="2.3383333333333298"/>
    <x v="1"/>
    <n v="0"/>
  </r>
  <r>
    <x v="468"/>
    <n v="18"/>
    <s v="Other"/>
    <s v="Germany"/>
    <d v="2023-09-08T05:28:50"/>
    <x v="2"/>
    <n v="5"/>
    <n v="1"/>
    <n v="54"/>
    <n v="2"/>
    <n v="14"/>
    <s v=""/>
    <n v="6"/>
    <s v=""/>
    <n v="53"/>
    <n v="0.2"/>
    <n v="3.7037037037037E-2"/>
    <n v="2.3333333333333299"/>
    <x v="1"/>
    <n v="0"/>
  </r>
  <r>
    <x v="469"/>
    <n v="62"/>
    <s v="Male"/>
    <s v="USA"/>
    <d v="2023-07-28T22:03:28"/>
    <x v="1"/>
    <n v="6"/>
    <n v="3"/>
    <n v="52"/>
    <n v="3"/>
    <n v="13.52"/>
    <s v=""/>
    <n v="6"/>
    <s v=""/>
    <n v="1"/>
    <n v="0.5"/>
    <n v="5.7692307692307598E-2"/>
    <n v="2.2533333333333299"/>
    <x v="1"/>
    <n v="0"/>
  </r>
  <r>
    <x v="470"/>
    <n v="29"/>
    <s v="Female"/>
    <s v="France"/>
    <d v="2023-09-05T20:32:09"/>
    <x v="3"/>
    <n v="2"/>
    <n v="1"/>
    <n v="62"/>
    <n v="0"/>
    <n v="13.51"/>
    <s v=""/>
    <n v="6"/>
    <s v=""/>
    <n v="94"/>
    <n v="0.5"/>
    <n v="0"/>
    <n v="2.2516666666666598"/>
    <x v="1"/>
    <n v="1"/>
  </r>
  <r>
    <x v="471"/>
    <n v="46"/>
    <s v="Female"/>
    <s v="USA"/>
    <d v="2024-05-15T08:02:26"/>
    <x v="4"/>
    <n v="1"/>
    <n v="0"/>
    <n v="44"/>
    <n v="3"/>
    <n v="13.1"/>
    <s v=""/>
    <n v="6"/>
    <s v=""/>
    <n v="40"/>
    <n v="0"/>
    <n v="6.8181818181818094E-2"/>
    <n v="2.18333333333333"/>
    <x v="1"/>
    <n v="1"/>
  </r>
  <r>
    <x v="472"/>
    <n v="39"/>
    <s v="Female"/>
    <s v="Germany"/>
    <d v="2023-02-06T10:36:46"/>
    <x v="1"/>
    <n v="3"/>
    <n v="1"/>
    <n v="50"/>
    <n v="8"/>
    <n v="12.28"/>
    <s v=""/>
    <n v="6"/>
    <s v=""/>
    <n v="81"/>
    <n v="0.33333333333333298"/>
    <n v="0.16"/>
    <n v="2.0466666666666602"/>
    <x v="1"/>
    <n v="0"/>
  </r>
  <r>
    <x v="473"/>
    <n v="44"/>
    <s v="Male"/>
    <s v="USA"/>
    <d v="2024-12-25T22:48:36"/>
    <x v="3"/>
    <n v="2"/>
    <n v="1"/>
    <n v="56"/>
    <n v="1"/>
    <n v="11.62"/>
    <s v=""/>
    <n v="6"/>
    <s v=""/>
    <n v="49"/>
    <n v="0.5"/>
    <n v="1.7857142857142801E-2"/>
    <n v="1.9366666666666601"/>
    <x v="1"/>
    <n v="0"/>
  </r>
  <r>
    <x v="474"/>
    <n v="29"/>
    <s v="Male"/>
    <s v="France"/>
    <d v="2023-03-26T00:25:41"/>
    <x v="3"/>
    <n v="4"/>
    <n v="0"/>
    <n v="49"/>
    <n v="4"/>
    <n v="11.5"/>
    <s v=""/>
    <n v="6"/>
    <s v=""/>
    <n v="17"/>
    <n v="0"/>
    <n v="8.16326530612244E-2"/>
    <n v="1.9166666666666601"/>
    <x v="1"/>
    <n v="0"/>
  </r>
  <r>
    <x v="475"/>
    <n v="34"/>
    <s v="Other"/>
    <s v="USA"/>
    <d v="2024-05-09T04:34:06"/>
    <x v="3"/>
    <n v="3"/>
    <n v="1"/>
    <n v="53"/>
    <n v="2"/>
    <n v="11.04"/>
    <s v=""/>
    <n v="6"/>
    <s v=""/>
    <n v="31"/>
    <n v="0.33333333333333298"/>
    <n v="3.7735849056603703E-2"/>
    <n v="1.8399999999999901"/>
    <x v="1"/>
    <n v="0"/>
  </r>
  <r>
    <x v="476"/>
    <n v="27"/>
    <s v="Male"/>
    <s v="UK"/>
    <d v="2023-12-23T23:59:38"/>
    <x v="1"/>
    <n v="2"/>
    <n v="1"/>
    <n v="34"/>
    <n v="1"/>
    <n v="10.99"/>
    <s v=""/>
    <n v="6"/>
    <s v=""/>
    <n v="1"/>
    <n v="0.5"/>
    <n v="2.94117647058823E-2"/>
    <n v="1.8316666666666599"/>
    <x v="1"/>
    <n v="0"/>
  </r>
  <r>
    <x v="477"/>
    <n v="37"/>
    <s v="Male"/>
    <s v="France"/>
    <d v="2023-07-06T15:39:12"/>
    <x v="1"/>
    <n v="7"/>
    <n v="4"/>
    <n v="55"/>
    <n v="2"/>
    <n v="10.58"/>
    <s v=""/>
    <n v="6"/>
    <s v=""/>
    <n v="16"/>
    <n v="0.57142857142857095"/>
    <n v="3.6363636363636299E-2"/>
    <n v="1.7633333333333301"/>
    <x v="1"/>
    <n v="1"/>
  </r>
  <r>
    <x v="478"/>
    <n v="33"/>
    <s v="Male"/>
    <s v="Australia"/>
    <d v="2024-11-28T12:17:42"/>
    <x v="3"/>
    <n v="4"/>
    <n v="0"/>
    <n v="55"/>
    <n v="3"/>
    <n v="9.2799999999999994"/>
    <s v=""/>
    <n v="6"/>
    <s v=""/>
    <n v="20"/>
    <n v="0"/>
    <n v="5.4545454545454501E-2"/>
    <n v="1.54666666666666"/>
    <x v="1"/>
    <n v="0"/>
  </r>
  <r>
    <x v="479"/>
    <n v="42"/>
    <s v="Male"/>
    <s v="USA"/>
    <d v="2023-03-19T07:48:53"/>
    <x v="4"/>
    <n v="2"/>
    <n v="1"/>
    <n v="40"/>
    <n v="3"/>
    <n v="9.1"/>
    <s v=""/>
    <n v="6"/>
    <s v=""/>
    <n v="0"/>
    <n v="0.5"/>
    <n v="7.4999999999999997E-2"/>
    <n v="1.5166666666666599"/>
    <x v="1"/>
    <n v="0"/>
  </r>
  <r>
    <x v="480"/>
    <n v="70"/>
    <s v="Female"/>
    <s v="USA"/>
    <d v="2023-11-01T00:13:41"/>
    <x v="5"/>
    <n v="2"/>
    <n v="0"/>
    <n v="56"/>
    <n v="1"/>
    <n v="8.86"/>
    <s v=""/>
    <n v="6"/>
    <s v=""/>
    <n v="8"/>
    <n v="0"/>
    <n v="1.7857142857142801E-2"/>
    <n v="1.4766666666666599"/>
    <x v="1"/>
    <n v="0"/>
  </r>
  <r>
    <x v="481"/>
    <n v="18"/>
    <s v="Male"/>
    <s v="Germany"/>
    <d v="2023-09-26T17:21:27"/>
    <x v="0"/>
    <n v="2"/>
    <n v="1"/>
    <n v="58"/>
    <n v="4"/>
    <n v="8.75"/>
    <s v=""/>
    <n v="6"/>
    <s v=""/>
    <n v="13"/>
    <n v="0.5"/>
    <n v="6.8965517241379296E-2"/>
    <n v="1.4583333333333299"/>
    <x v="1"/>
    <n v="1"/>
  </r>
  <r>
    <x v="482"/>
    <n v="42"/>
    <s v="Female"/>
    <s v="Canada"/>
    <d v="2024-05-13T02:00:58"/>
    <x v="4"/>
    <n v="5"/>
    <n v="3"/>
    <n v="50"/>
    <n v="2"/>
    <n v="8.06"/>
    <s v=""/>
    <n v="6"/>
    <s v=""/>
    <n v="12"/>
    <n v="0.6"/>
    <n v="0.04"/>
    <n v="1.3433333333333299"/>
    <x v="1"/>
    <n v="0"/>
  </r>
  <r>
    <x v="483"/>
    <n v="22"/>
    <s v="Male"/>
    <s v="France"/>
    <d v="2024-03-31T22:09:07"/>
    <x v="3"/>
    <n v="3"/>
    <n v="0"/>
    <n v="36"/>
    <n v="3"/>
    <n v="7.78"/>
    <s v=""/>
    <n v="6"/>
    <s v=""/>
    <n v="40"/>
    <n v="0"/>
    <n v="8.3333333333333301E-2"/>
    <n v="1.29666666666666"/>
    <x v="1"/>
    <n v="0"/>
  </r>
  <r>
    <x v="484"/>
    <n v="46"/>
    <s v="Female"/>
    <s v="Canada"/>
    <d v="2023-09-10T17:20:44"/>
    <x v="5"/>
    <n v="2"/>
    <n v="0"/>
    <n v="39"/>
    <n v="3"/>
    <n v="7.58"/>
    <s v=""/>
    <n v="6"/>
    <s v=""/>
    <n v="26"/>
    <n v="0"/>
    <n v="7.69230769230769E-2"/>
    <n v="1.2633333333333301"/>
    <x v="1"/>
    <n v="0"/>
  </r>
  <r>
    <x v="485"/>
    <n v="22"/>
    <s v="Female"/>
    <s v="USA"/>
    <d v="2023-01-28T07:35:41"/>
    <x v="4"/>
    <n v="2"/>
    <n v="0"/>
    <n v="42"/>
    <n v="2"/>
    <n v="6.49"/>
    <s v=""/>
    <n v="6"/>
    <s v=""/>
    <n v="0"/>
    <n v="0"/>
    <n v="4.7619047619047603E-2"/>
    <n v="1.0816666666666599"/>
    <x v="1"/>
    <n v="0"/>
  </r>
  <r>
    <x v="486"/>
    <n v="36"/>
    <s v="Male"/>
    <s v="Canada"/>
    <d v="2024-07-23T15:07:09"/>
    <x v="3"/>
    <n v="7"/>
    <n v="3"/>
    <n v="59"/>
    <n v="1"/>
    <n v="6.45"/>
    <s v=""/>
    <n v="6"/>
    <s v=""/>
    <n v="2"/>
    <n v="0.42857142857142799"/>
    <n v="1.6949152542372801E-2"/>
    <n v="1.075"/>
    <x v="1"/>
    <n v="0"/>
  </r>
  <r>
    <x v="487"/>
    <n v="21"/>
    <s v="Male"/>
    <s v="Canada"/>
    <d v="2024-10-20T12:21:25"/>
    <x v="1"/>
    <n v="2"/>
    <n v="0"/>
    <n v="51"/>
    <n v="2"/>
    <n v="6.33"/>
    <s v=""/>
    <n v="6"/>
    <s v=""/>
    <n v="18"/>
    <n v="0"/>
    <n v="3.9215686274509803E-2"/>
    <n v="1.0549999999999999"/>
    <x v="1"/>
    <n v="0"/>
  </r>
  <r>
    <x v="488"/>
    <n v="37"/>
    <s v="Female"/>
    <s v="Australia"/>
    <d v="2024-03-18T08:32:41"/>
    <x v="3"/>
    <n v="3"/>
    <n v="0"/>
    <n v="44"/>
    <n v="3"/>
    <n v="5.29"/>
    <s v=""/>
    <n v="6"/>
    <s v=""/>
    <n v="8"/>
    <n v="0"/>
    <n v="6.8181818181818094E-2"/>
    <n v="0.88166666666666604"/>
    <x v="1"/>
    <n v="0"/>
  </r>
  <r>
    <x v="489"/>
    <n v="24"/>
    <s v="Male"/>
    <s v="Canada"/>
    <d v="2023-10-25T00:18:50"/>
    <x v="3"/>
    <n v="7"/>
    <n v="0"/>
    <n v="57"/>
    <n v="4"/>
    <n v="5.01"/>
    <s v=""/>
    <n v="6"/>
    <s v=""/>
    <n v="9"/>
    <n v="0"/>
    <n v="7.0175438596491196E-2"/>
    <n v="0.83499999999999996"/>
    <x v="1"/>
    <n v="0"/>
  </r>
  <r>
    <x v="490"/>
    <n v="66"/>
    <s v="Male"/>
    <s v="Germany"/>
    <d v="2023-11-17T16:18:05"/>
    <x v="2"/>
    <n v="0"/>
    <n v="0"/>
    <n v="48"/>
    <n v="3"/>
    <n v="4.21"/>
    <s v=""/>
    <n v="6"/>
    <s v=""/>
    <n v="35"/>
    <n v="0"/>
    <n v="6.25E-2"/>
    <n v="0.70166666666666599"/>
    <x v="1"/>
    <n v="0"/>
  </r>
  <r>
    <x v="491"/>
    <n v="38"/>
    <s v="Female"/>
    <s v="UK"/>
    <d v="2024-03-02T11:27:11"/>
    <x v="1"/>
    <n v="6"/>
    <n v="2"/>
    <n v="47"/>
    <n v="1"/>
    <n v="3.55"/>
    <s v=""/>
    <n v="6"/>
    <s v=""/>
    <n v="23"/>
    <n v="0.33333333333333298"/>
    <n v="2.1276595744680799E-2"/>
    <n v="0.59166666666666601"/>
    <x v="1"/>
    <n v="0"/>
  </r>
  <r>
    <x v="492"/>
    <n v="34"/>
    <s v="Female"/>
    <s v="Australia"/>
    <d v="2023-02-17T22:34:33"/>
    <x v="2"/>
    <n v="3"/>
    <n v="1"/>
    <n v="63"/>
    <n v="4"/>
    <n v="2.57"/>
    <s v=""/>
    <n v="6"/>
    <s v=""/>
    <n v="18"/>
    <n v="0.33333333333333298"/>
    <n v="6.3492063492063405E-2"/>
    <n v="0.42833333333333301"/>
    <x v="1"/>
    <n v="0"/>
  </r>
  <r>
    <x v="493"/>
    <n v="18"/>
    <s v="Female"/>
    <s v="UK"/>
    <d v="2023-06-12T20:44:45"/>
    <x v="3"/>
    <n v="6"/>
    <n v="2"/>
    <n v="55"/>
    <n v="2"/>
    <n v="2.02"/>
    <s v=""/>
    <n v="6"/>
    <s v=""/>
    <n v="9"/>
    <n v="0.33333333333333298"/>
    <n v="3.6363636363636299E-2"/>
    <n v="0.336666666666666"/>
    <x v="1"/>
    <n v="0"/>
  </r>
  <r>
    <x v="494"/>
    <n v="18"/>
    <s v="Male"/>
    <s v="France"/>
    <d v="2024-10-03T10:03:46"/>
    <x v="3"/>
    <n v="2"/>
    <n v="0"/>
    <n v="49"/>
    <n v="5"/>
    <n v="1.78"/>
    <s v=""/>
    <n v="6"/>
    <s v=""/>
    <n v="9"/>
    <n v="0"/>
    <n v="0.10204081632653"/>
    <n v="0.29666666666666602"/>
    <x v="1"/>
    <n v="0"/>
  </r>
  <r>
    <x v="495"/>
    <n v="29"/>
    <s v="Female"/>
    <s v="USA"/>
    <d v="2024-07-10T11:43:59"/>
    <x v="2"/>
    <n v="2"/>
    <n v="1"/>
    <n v="44"/>
    <n v="3"/>
    <n v="0.8"/>
    <s v=""/>
    <n v="6"/>
    <s v=""/>
    <n v="38"/>
    <n v="0.5"/>
    <n v="6.8181818181818094E-2"/>
    <n v="0.133333333333333"/>
    <x v="1"/>
    <n v="1"/>
  </r>
  <r>
    <x v="496"/>
    <n v="36"/>
    <s v="Male"/>
    <s v="USA"/>
    <d v="2023-06-30T23:51:43"/>
    <x v="1"/>
    <n v="2"/>
    <n v="0"/>
    <n v="49"/>
    <n v="4"/>
    <n v="0.3"/>
    <s v=""/>
    <n v="6"/>
    <s v=""/>
    <n v="11"/>
    <n v="0"/>
    <n v="8.16326530612244E-2"/>
    <n v="4.9999999999999899E-2"/>
    <x v="1"/>
    <n v="0"/>
  </r>
  <r>
    <x v="497"/>
    <n v="26"/>
    <s v="Female"/>
    <s v="Germany"/>
    <d v="2024-02-12T01:40:27"/>
    <x v="2"/>
    <n v="2"/>
    <n v="0"/>
    <n v="46"/>
    <n v="3"/>
    <n v="1502.14"/>
    <s v="OUTLIER"/>
    <n v="5"/>
    <s v=""/>
    <n v="58"/>
    <n v="0"/>
    <n v="6.5217391304347797E-2"/>
    <n v="300.428"/>
    <x v="2"/>
    <n v="0"/>
  </r>
  <r>
    <x v="498"/>
    <n v="42"/>
    <s v="Male"/>
    <s v="Australia"/>
    <d v="2024-11-06T00:03:00"/>
    <x v="0"/>
    <n v="4"/>
    <n v="2"/>
    <n v="45"/>
    <n v="1"/>
    <n v="1318.15"/>
    <s v="OUTLIER"/>
    <n v="5"/>
    <s v=""/>
    <n v="29"/>
    <n v="0.5"/>
    <n v="2.2222222222222199E-2"/>
    <n v="263.63"/>
    <x v="2"/>
    <n v="0"/>
  </r>
  <r>
    <x v="499"/>
    <n v="37"/>
    <s v="Male"/>
    <s v="Canada"/>
    <d v="2024-09-12T14:42:04"/>
    <x v="0"/>
    <n v="2"/>
    <n v="0"/>
    <n v="60"/>
    <n v="2"/>
    <n v="1268.3499999999999"/>
    <s v="OUTLIER"/>
    <n v="5"/>
    <s v=""/>
    <n v="34"/>
    <n v="0"/>
    <n v="3.3333333333333298E-2"/>
    <n v="253.67"/>
    <x v="2"/>
    <n v="0"/>
  </r>
  <r>
    <x v="500"/>
    <n v="35"/>
    <s v="Male"/>
    <s v="USA"/>
    <d v="2023-01-30T22:22:48"/>
    <x v="2"/>
    <n v="3"/>
    <n v="0"/>
    <n v="52"/>
    <n v="2"/>
    <n v="1253.3900000000001"/>
    <s v="OUTLIER"/>
    <n v="5"/>
    <s v=""/>
    <n v="144"/>
    <n v="0"/>
    <n v="3.8461538461538401E-2"/>
    <n v="250.678"/>
    <x v="2"/>
    <n v="1"/>
  </r>
  <r>
    <x v="501"/>
    <n v="23"/>
    <s v="Male"/>
    <s v="UK"/>
    <d v="2024-02-28T01:41:10"/>
    <x v="3"/>
    <n v="2"/>
    <n v="0"/>
    <n v="57"/>
    <n v="0"/>
    <n v="1234.29"/>
    <s v="OUTLIER"/>
    <n v="5"/>
    <s v=""/>
    <n v="40"/>
    <n v="0"/>
    <n v="0"/>
    <n v="246.858"/>
    <x v="2"/>
    <n v="0"/>
  </r>
  <r>
    <x v="502"/>
    <n v="20"/>
    <s v="Female"/>
    <s v="Japan"/>
    <d v="2023-05-03T19:59:08"/>
    <x v="5"/>
    <n v="3"/>
    <n v="1"/>
    <n v="31"/>
    <n v="2"/>
    <n v="1187.67"/>
    <s v="OUTLIER"/>
    <n v="5"/>
    <s v=""/>
    <n v="11"/>
    <n v="0.33333333333333298"/>
    <n v="6.4516129032257993E-2"/>
    <n v="237.53399999999999"/>
    <x v="2"/>
    <n v="0"/>
  </r>
  <r>
    <x v="503"/>
    <n v="39"/>
    <s v="Male"/>
    <s v="Germany"/>
    <d v="2023-01-21T13:31:16"/>
    <x v="3"/>
    <n v="4"/>
    <n v="0"/>
    <n v="43"/>
    <n v="2"/>
    <n v="1118.19"/>
    <s v="OUTLIER"/>
    <n v="5"/>
    <s v=""/>
    <n v="87"/>
    <n v="0"/>
    <n v="4.6511627906976702E-2"/>
    <n v="223.63800000000001"/>
    <x v="2"/>
    <n v="0"/>
  </r>
  <r>
    <x v="504"/>
    <n v="51"/>
    <s v="Female"/>
    <s v="USA"/>
    <d v="2024-01-16T14:31:16"/>
    <x v="0"/>
    <n v="1"/>
    <n v="0"/>
    <n v="51"/>
    <n v="6"/>
    <n v="1112.47"/>
    <s v="OUTLIER"/>
    <n v="5"/>
    <s v=""/>
    <n v="2"/>
    <n v="0"/>
    <n v="0.11764705882352899"/>
    <n v="222.494"/>
    <x v="2"/>
    <n v="0"/>
  </r>
  <r>
    <x v="505"/>
    <n v="39"/>
    <s v="Female"/>
    <s v="UK"/>
    <d v="2024-08-25T08:39:53"/>
    <x v="5"/>
    <n v="7"/>
    <n v="3"/>
    <n v="49"/>
    <n v="2"/>
    <n v="1089.0999999999999"/>
    <s v="OUTLIER"/>
    <n v="5"/>
    <s v=""/>
    <n v="12"/>
    <n v="0.42857142857142799"/>
    <n v="4.08163265306122E-2"/>
    <n v="217.82"/>
    <x v="2"/>
    <n v="0"/>
  </r>
  <r>
    <x v="506"/>
    <n v="37"/>
    <s v="Male"/>
    <s v="USA"/>
    <d v="2023-08-17T23:53:53"/>
    <x v="2"/>
    <n v="7"/>
    <n v="3"/>
    <n v="44"/>
    <n v="0"/>
    <n v="1038.28"/>
    <s v="OUTLIER"/>
    <n v="5"/>
    <s v=""/>
    <n v="58"/>
    <n v="0.42857142857142799"/>
    <n v="0"/>
    <n v="207.65600000000001"/>
    <x v="2"/>
    <n v="0"/>
  </r>
  <r>
    <x v="507"/>
    <n v="20"/>
    <s v="Female"/>
    <s v="France"/>
    <d v="2024-01-14T05:34:35"/>
    <x v="0"/>
    <n v="4"/>
    <n v="1"/>
    <n v="57"/>
    <n v="4"/>
    <n v="1008.79"/>
    <s v="OUTLIER"/>
    <n v="5"/>
    <s v=""/>
    <n v="78"/>
    <n v="0.25"/>
    <n v="7.0175438596491196E-2"/>
    <n v="201.75799999999899"/>
    <x v="2"/>
    <n v="0"/>
  </r>
  <r>
    <x v="508"/>
    <n v="41"/>
    <s v="Female"/>
    <s v="UK"/>
    <d v="2023-11-25T15:34:38"/>
    <x v="5"/>
    <n v="0"/>
    <n v="0"/>
    <n v="52"/>
    <n v="2"/>
    <n v="987.59"/>
    <s v="OUTLIER"/>
    <n v="5"/>
    <s v=""/>
    <n v="53"/>
    <n v="0"/>
    <n v="3.8461538461538401E-2"/>
    <n v="197.518"/>
    <x v="2"/>
    <n v="0"/>
  </r>
  <r>
    <x v="509"/>
    <n v="33"/>
    <s v="Female"/>
    <s v="UK"/>
    <d v="2024-12-05T12:12:32"/>
    <x v="1"/>
    <n v="6"/>
    <n v="2"/>
    <n v="57"/>
    <n v="3"/>
    <n v="979.86"/>
    <s v="OUTLIER"/>
    <n v="5"/>
    <s v=""/>
    <n v="22"/>
    <n v="0.33333333333333298"/>
    <n v="5.2631578947368397E-2"/>
    <n v="195.97200000000001"/>
    <x v="2"/>
    <n v="0"/>
  </r>
  <r>
    <x v="510"/>
    <n v="37"/>
    <s v="Female"/>
    <s v="Japan"/>
    <d v="2023-11-12T13:39:04"/>
    <x v="1"/>
    <n v="2"/>
    <n v="0"/>
    <n v="51"/>
    <n v="4"/>
    <n v="956.75"/>
    <s v="OUTLIER"/>
    <n v="5"/>
    <s v=""/>
    <n v="14"/>
    <n v="0"/>
    <n v="7.8431372549019607E-2"/>
    <n v="191.35"/>
    <x v="2"/>
    <n v="0"/>
  </r>
  <r>
    <x v="511"/>
    <n v="26"/>
    <s v="Male"/>
    <s v="USA"/>
    <d v="2023-06-01T13:09:47"/>
    <x v="1"/>
    <n v="3"/>
    <n v="1"/>
    <n v="51"/>
    <n v="6"/>
    <n v="956.19"/>
    <s v="OUTLIER"/>
    <n v="5"/>
    <s v=""/>
    <n v="19"/>
    <n v="0.33333333333333298"/>
    <n v="0.11764705882352899"/>
    <n v="191.238"/>
    <x v="2"/>
    <n v="0"/>
  </r>
  <r>
    <x v="512"/>
    <n v="30"/>
    <s v="Male"/>
    <s v="Canada"/>
    <d v="2023-02-11T19:06:13"/>
    <x v="2"/>
    <n v="6"/>
    <n v="2"/>
    <n v="56"/>
    <n v="1"/>
    <n v="872.35"/>
    <s v="OUTLIER"/>
    <n v="5"/>
    <s v=""/>
    <n v="7"/>
    <n v="0.33333333333333298"/>
    <n v="1.7857142857142801E-2"/>
    <n v="174.47"/>
    <x v="2"/>
    <n v="0"/>
  </r>
  <r>
    <x v="513"/>
    <n v="35"/>
    <s v="Female"/>
    <s v="Canada"/>
    <d v="2024-03-07T05:20:33"/>
    <x v="4"/>
    <n v="2"/>
    <n v="1"/>
    <n v="39"/>
    <n v="3"/>
    <n v="846.73"/>
    <s v="OUTLIER"/>
    <n v="5"/>
    <s v=""/>
    <n v="64"/>
    <n v="0.5"/>
    <n v="7.69230769230769E-2"/>
    <n v="169.346"/>
    <x v="2"/>
    <n v="0"/>
  </r>
  <r>
    <x v="514"/>
    <n v="32"/>
    <s v="Female"/>
    <s v="France"/>
    <d v="2024-12-22T07:12:09"/>
    <x v="2"/>
    <n v="2"/>
    <n v="1"/>
    <n v="40"/>
    <n v="4"/>
    <n v="821.17"/>
    <s v="OUTLIER"/>
    <n v="5"/>
    <s v=""/>
    <n v="61"/>
    <n v="0.5"/>
    <n v="0.1"/>
    <n v="164.23399999999901"/>
    <x v="2"/>
    <n v="0"/>
  </r>
  <r>
    <x v="515"/>
    <n v="37"/>
    <s v="Male"/>
    <s v="Australia"/>
    <d v="2023-09-23T19:16:18"/>
    <x v="5"/>
    <n v="0"/>
    <n v="0"/>
    <n v="53"/>
    <n v="4"/>
    <n v="812.88"/>
    <s v="OUTLIER"/>
    <n v="5"/>
    <s v=""/>
    <n v="9"/>
    <n v="0"/>
    <n v="7.5471698113207503E-2"/>
    <n v="162.57599999999999"/>
    <x v="2"/>
    <n v="0"/>
  </r>
  <r>
    <x v="516"/>
    <n v="31"/>
    <s v="Female"/>
    <s v="USA"/>
    <d v="2023-05-21T12:52:52"/>
    <x v="4"/>
    <n v="1"/>
    <n v="0"/>
    <n v="42"/>
    <n v="1"/>
    <n v="767.13"/>
    <s v="OUTLIER"/>
    <n v="5"/>
    <s v=""/>
    <n v="63"/>
    <n v="0"/>
    <n v="2.3809523809523801E-2"/>
    <n v="153.42599999999999"/>
    <x v="2"/>
    <n v="1"/>
  </r>
  <r>
    <x v="517"/>
    <n v="30"/>
    <s v="Female"/>
    <s v="Australia"/>
    <d v="2023-07-14T13:28:09"/>
    <x v="2"/>
    <n v="2"/>
    <n v="0"/>
    <n v="50"/>
    <n v="3"/>
    <n v="766.18"/>
    <s v="OUTLIER"/>
    <n v="5"/>
    <s v=""/>
    <n v="109"/>
    <n v="0"/>
    <n v="0.06"/>
    <n v="153.23599999999999"/>
    <x v="2"/>
    <n v="0"/>
  </r>
  <r>
    <x v="518"/>
    <n v="29"/>
    <s v="Female"/>
    <s v="Canada"/>
    <d v="2023-06-17T10:15:17"/>
    <x v="2"/>
    <n v="4"/>
    <n v="0"/>
    <n v="45"/>
    <n v="0"/>
    <n v="735.53"/>
    <s v="OUTLIER"/>
    <n v="5"/>
    <s v=""/>
    <n v="47"/>
    <n v="0"/>
    <n v="0"/>
    <n v="147.10599999999999"/>
    <x v="2"/>
    <n v="0"/>
  </r>
  <r>
    <x v="519"/>
    <n v="47"/>
    <s v="Male"/>
    <s v="UK"/>
    <d v="2023-02-23T17:17:15"/>
    <x v="0"/>
    <n v="5"/>
    <n v="2"/>
    <n v="50"/>
    <n v="4"/>
    <n v="727.6"/>
    <s v="OUTLIER"/>
    <n v="5"/>
    <s v=""/>
    <n v="27"/>
    <n v="0.4"/>
    <n v="0.08"/>
    <n v="145.52000000000001"/>
    <x v="2"/>
    <n v="0"/>
  </r>
  <r>
    <x v="520"/>
    <n v="51"/>
    <s v="Female"/>
    <s v="USA"/>
    <d v="2023-06-09T13:53:57"/>
    <x v="3"/>
    <n v="4"/>
    <n v="1"/>
    <n v="50"/>
    <n v="2"/>
    <n v="725.57"/>
    <s v="OUTLIER"/>
    <n v="5"/>
    <s v=""/>
    <n v="64"/>
    <n v="0.25"/>
    <n v="0.04"/>
    <n v="145.114"/>
    <x v="2"/>
    <n v="0"/>
  </r>
  <r>
    <x v="521"/>
    <n v="24"/>
    <s v="Male"/>
    <s v="USA"/>
    <d v="2023-04-21T10:07:15"/>
    <x v="2"/>
    <n v="0"/>
    <n v="0"/>
    <n v="49"/>
    <n v="2"/>
    <n v="715.06"/>
    <s v="OUTLIER"/>
    <n v="5"/>
    <s v=""/>
    <n v="105"/>
    <n v="0"/>
    <n v="4.08163265306122E-2"/>
    <n v="143.012"/>
    <x v="2"/>
    <n v="1"/>
  </r>
  <r>
    <x v="522"/>
    <n v="53"/>
    <s v="Other"/>
    <s v="USA"/>
    <d v="2024-06-15T18:55:25"/>
    <x v="0"/>
    <n v="4"/>
    <n v="1"/>
    <n v="50"/>
    <n v="4"/>
    <n v="709.51"/>
    <s v="OUTLIER"/>
    <n v="5"/>
    <s v=""/>
    <n v="7"/>
    <n v="0.25"/>
    <n v="0.08"/>
    <n v="141.90199999999999"/>
    <x v="2"/>
    <n v="0"/>
  </r>
  <r>
    <x v="523"/>
    <n v="37"/>
    <s v="Female"/>
    <s v="USA"/>
    <d v="2023-05-21T15:48:05"/>
    <x v="5"/>
    <n v="1"/>
    <n v="0"/>
    <n v="52"/>
    <n v="4"/>
    <n v="699.33"/>
    <s v="OUTLIER"/>
    <n v="5"/>
    <s v=""/>
    <n v="42"/>
    <n v="0"/>
    <n v="7.69230769230769E-2"/>
    <n v="139.86600000000001"/>
    <x v="2"/>
    <n v="0"/>
  </r>
  <r>
    <x v="524"/>
    <n v="42"/>
    <s v="Female"/>
    <s v="Canada"/>
    <d v="2024-10-21T16:05:58"/>
    <x v="0"/>
    <n v="7"/>
    <n v="0"/>
    <n v="65"/>
    <n v="7"/>
    <n v="694.28"/>
    <s v="OUTLIER"/>
    <n v="5"/>
    <s v=""/>
    <n v="15"/>
    <n v="0"/>
    <n v="0.107692307692307"/>
    <n v="138.85599999999999"/>
    <x v="2"/>
    <n v="0"/>
  </r>
  <r>
    <x v="525"/>
    <n v="26"/>
    <s v="Female"/>
    <s v="USA"/>
    <d v="2023-08-21T15:30:19"/>
    <x v="3"/>
    <n v="0"/>
    <n v="0"/>
    <n v="39"/>
    <n v="5"/>
    <n v="692.61"/>
    <s v="OUTLIER"/>
    <n v="5"/>
    <s v=""/>
    <n v="12"/>
    <n v="0"/>
    <n v="0.128205128205128"/>
    <n v="138.52199999999999"/>
    <x v="2"/>
    <n v="0"/>
  </r>
  <r>
    <x v="526"/>
    <n v="30"/>
    <s v="Female"/>
    <s v="USA"/>
    <d v="2024-04-22T03:44:04"/>
    <x v="3"/>
    <n v="6"/>
    <n v="2"/>
    <n v="56"/>
    <n v="2"/>
    <n v="687.3"/>
    <s v="OUTLIER"/>
    <n v="5"/>
    <s v=""/>
    <n v="21"/>
    <n v="0.33333333333333298"/>
    <n v="3.5714285714285698E-2"/>
    <n v="137.45999999999901"/>
    <x v="2"/>
    <n v="1"/>
  </r>
  <r>
    <x v="527"/>
    <n v="18"/>
    <s v="Male"/>
    <s v="USA"/>
    <d v="2023-09-13T08:07:50"/>
    <x v="1"/>
    <n v="2"/>
    <n v="0"/>
    <n v="47"/>
    <n v="6"/>
    <n v="673.77"/>
    <s v="OUTLIER"/>
    <n v="5"/>
    <s v=""/>
    <n v="24"/>
    <n v="0"/>
    <n v="0.12765957446808501"/>
    <n v="134.75399999999999"/>
    <x v="2"/>
    <n v="0"/>
  </r>
  <r>
    <x v="528"/>
    <n v="41"/>
    <s v="Female"/>
    <s v="Australia"/>
    <d v="2024-06-14T09:20:27"/>
    <x v="1"/>
    <n v="0"/>
    <n v="0"/>
    <n v="48"/>
    <n v="2"/>
    <n v="666.09"/>
    <s v="OUTLIER"/>
    <n v="5"/>
    <s v=""/>
    <n v="27"/>
    <n v="0"/>
    <n v="4.1666666666666602E-2"/>
    <n v="133.21799999999999"/>
    <x v="2"/>
    <n v="0"/>
  </r>
  <r>
    <x v="529"/>
    <n v="48"/>
    <s v="Male"/>
    <s v="Canada"/>
    <d v="2023-01-17T13:09:11"/>
    <x v="2"/>
    <n v="5"/>
    <n v="3"/>
    <n v="53"/>
    <n v="3"/>
    <n v="661.14"/>
    <s v="OUTLIER"/>
    <n v="5"/>
    <s v=""/>
    <n v="9"/>
    <n v="0.6"/>
    <n v="5.6603773584905599E-2"/>
    <n v="132.22800000000001"/>
    <x v="2"/>
    <n v="0"/>
  </r>
  <r>
    <x v="530"/>
    <n v="40"/>
    <s v="Male"/>
    <s v="USA"/>
    <d v="2023-11-23T22:41:38"/>
    <x v="3"/>
    <n v="3"/>
    <n v="1"/>
    <n v="60"/>
    <n v="3"/>
    <n v="650.21"/>
    <s v="OUTLIER"/>
    <n v="5"/>
    <s v=""/>
    <n v="1"/>
    <n v="0.33333333333333298"/>
    <n v="0.05"/>
    <n v="130.042"/>
    <x v="2"/>
    <n v="0"/>
  </r>
  <r>
    <x v="531"/>
    <n v="45"/>
    <s v="Male"/>
    <s v="USA"/>
    <d v="2023-06-21T15:00:12"/>
    <x v="2"/>
    <n v="3"/>
    <n v="2"/>
    <n v="57"/>
    <n v="5"/>
    <n v="639.20000000000005"/>
    <s v="OUTLIER"/>
    <n v="5"/>
    <s v=""/>
    <n v="30"/>
    <n v="0.66666666666666596"/>
    <n v="8.7719298245614002E-2"/>
    <n v="127.84"/>
    <x v="2"/>
    <n v="0"/>
  </r>
  <r>
    <x v="532"/>
    <n v="18"/>
    <s v="Female"/>
    <s v="USA"/>
    <d v="2023-10-20T03:30:15"/>
    <x v="5"/>
    <n v="3"/>
    <n v="0"/>
    <n v="48"/>
    <n v="2"/>
    <n v="637.97"/>
    <s v="OUTLIER"/>
    <n v="5"/>
    <s v=""/>
    <n v="13"/>
    <n v="0"/>
    <n v="4.1666666666666602E-2"/>
    <n v="127.59399999999999"/>
    <x v="2"/>
    <n v="0"/>
  </r>
  <r>
    <x v="533"/>
    <n v="35"/>
    <s v="Male"/>
    <s v="Canada"/>
    <d v="2024-03-12T03:36:44"/>
    <x v="1"/>
    <n v="1"/>
    <n v="1"/>
    <n v="43"/>
    <n v="4"/>
    <n v="627.16"/>
    <s v="OUTLIER"/>
    <n v="5"/>
    <s v=""/>
    <n v="49"/>
    <n v="1"/>
    <n v="9.3023255813953404E-2"/>
    <n v="125.43199999999899"/>
    <x v="2"/>
    <n v="0"/>
  </r>
  <r>
    <x v="534"/>
    <n v="18"/>
    <s v="Male"/>
    <s v="UK"/>
    <d v="2024-07-15T23:08:38"/>
    <x v="4"/>
    <n v="3"/>
    <n v="0"/>
    <n v="58"/>
    <n v="2"/>
    <n v="588.44000000000005"/>
    <s v=""/>
    <n v="5"/>
    <s v=""/>
    <n v="84"/>
    <n v="0"/>
    <n v="3.4482758620689599E-2"/>
    <n v="117.688"/>
    <x v="2"/>
    <n v="0"/>
  </r>
  <r>
    <x v="535"/>
    <n v="19"/>
    <s v="Male"/>
    <s v="France"/>
    <d v="2024-12-14T05:00:23"/>
    <x v="0"/>
    <n v="2"/>
    <n v="2"/>
    <n v="56"/>
    <n v="2"/>
    <n v="581.33000000000004"/>
    <s v=""/>
    <n v="5"/>
    <s v=""/>
    <n v="54"/>
    <n v="1"/>
    <n v="3.5714285714285698E-2"/>
    <n v="116.26600000000001"/>
    <x v="2"/>
    <n v="0"/>
  </r>
  <r>
    <x v="536"/>
    <n v="18"/>
    <s v="Male"/>
    <s v="USA"/>
    <d v="2024-10-03T21:44:38"/>
    <x v="0"/>
    <n v="3"/>
    <n v="1"/>
    <n v="42"/>
    <n v="2"/>
    <n v="580.83000000000004"/>
    <s v=""/>
    <n v="5"/>
    <s v=""/>
    <n v="33"/>
    <n v="0.33333333333333298"/>
    <n v="4.7619047619047603E-2"/>
    <n v="116.166"/>
    <x v="2"/>
    <n v="0"/>
  </r>
  <r>
    <x v="537"/>
    <n v="55"/>
    <s v="Male"/>
    <s v="Canada"/>
    <d v="2024-04-04T06:27:31"/>
    <x v="1"/>
    <n v="1"/>
    <n v="0"/>
    <n v="45"/>
    <n v="0"/>
    <n v="575.32000000000005"/>
    <s v=""/>
    <n v="5"/>
    <s v=""/>
    <n v="1"/>
    <n v="0"/>
    <n v="0"/>
    <n v="115.06399999999999"/>
    <x v="2"/>
    <n v="0"/>
  </r>
  <r>
    <x v="538"/>
    <n v="34"/>
    <s v="Male"/>
    <s v="USA"/>
    <d v="2023-09-16T12:03:25"/>
    <x v="3"/>
    <n v="2"/>
    <n v="1"/>
    <n v="58"/>
    <n v="2"/>
    <n v="573.11"/>
    <s v=""/>
    <n v="5"/>
    <s v=""/>
    <n v="27"/>
    <n v="0.5"/>
    <n v="3.4482758620689599E-2"/>
    <n v="114.622"/>
    <x v="2"/>
    <n v="0"/>
  </r>
  <r>
    <x v="539"/>
    <n v="19"/>
    <s v="Female"/>
    <s v="Germany"/>
    <d v="2023-05-04T01:49:34"/>
    <x v="1"/>
    <n v="4"/>
    <n v="1"/>
    <n v="45"/>
    <n v="5"/>
    <n v="568.86"/>
    <s v=""/>
    <n v="5"/>
    <s v=""/>
    <n v="17"/>
    <n v="0.25"/>
    <n v="0.11111111111111099"/>
    <n v="113.77200000000001"/>
    <x v="2"/>
    <n v="0"/>
  </r>
  <r>
    <x v="540"/>
    <n v="18"/>
    <s v="Male"/>
    <s v="Canada"/>
    <d v="2023-02-15T13:37:52"/>
    <x v="3"/>
    <n v="1"/>
    <n v="0"/>
    <n v="50"/>
    <n v="1"/>
    <n v="566.02"/>
    <s v=""/>
    <n v="5"/>
    <s v=""/>
    <n v="5"/>
    <n v="0"/>
    <n v="0.02"/>
    <n v="113.20399999999999"/>
    <x v="2"/>
    <n v="0"/>
  </r>
  <r>
    <x v="541"/>
    <n v="18"/>
    <s v="Male"/>
    <s v="Germany"/>
    <d v="2024-03-27T02:48:08"/>
    <x v="2"/>
    <n v="3"/>
    <n v="1"/>
    <n v="58"/>
    <n v="2"/>
    <n v="564.86"/>
    <s v=""/>
    <n v="5"/>
    <s v=""/>
    <n v="11"/>
    <n v="0.33333333333333298"/>
    <n v="3.4482758620689599E-2"/>
    <n v="112.97199999999999"/>
    <x v="2"/>
    <n v="0"/>
  </r>
  <r>
    <x v="542"/>
    <n v="38"/>
    <s v="Female"/>
    <s v="USA"/>
    <d v="2024-07-14T22:19:19"/>
    <x v="1"/>
    <n v="1"/>
    <n v="1"/>
    <n v="40"/>
    <n v="1"/>
    <n v="562.41"/>
    <s v=""/>
    <n v="5"/>
    <s v=""/>
    <n v="16"/>
    <n v="1"/>
    <n v="2.5000000000000001E-2"/>
    <n v="112.482"/>
    <x v="2"/>
    <n v="0"/>
  </r>
  <r>
    <x v="543"/>
    <n v="24"/>
    <s v="Female"/>
    <s v="France"/>
    <d v="2024-02-19T01:35:17"/>
    <x v="2"/>
    <n v="1"/>
    <n v="0"/>
    <n v="46"/>
    <n v="0"/>
    <n v="561.11"/>
    <s v=""/>
    <n v="5"/>
    <s v=""/>
    <n v="2"/>
    <n v="0"/>
    <n v="0"/>
    <n v="112.22199999999999"/>
    <x v="2"/>
    <n v="0"/>
  </r>
  <r>
    <x v="544"/>
    <n v="38"/>
    <s v="Female"/>
    <s v="USA"/>
    <d v="2023-12-05T17:57:27"/>
    <x v="3"/>
    <n v="3"/>
    <n v="1"/>
    <n v="42"/>
    <n v="2"/>
    <n v="560.61"/>
    <s v=""/>
    <n v="5"/>
    <s v=""/>
    <n v="6"/>
    <n v="0.33333333333333298"/>
    <n v="4.7619047619047603E-2"/>
    <n v="112.122"/>
    <x v="2"/>
    <n v="1"/>
  </r>
  <r>
    <x v="545"/>
    <n v="53"/>
    <s v="Female"/>
    <s v="USA"/>
    <d v="2024-01-08T13:47:07"/>
    <x v="5"/>
    <n v="1"/>
    <n v="0"/>
    <n v="48"/>
    <n v="2"/>
    <n v="556.80999999999995"/>
    <s v=""/>
    <n v="5"/>
    <s v=""/>
    <n v="20"/>
    <n v="0"/>
    <n v="4.1666666666666602E-2"/>
    <n v="111.36199999999999"/>
    <x v="2"/>
    <n v="0"/>
  </r>
  <r>
    <x v="546"/>
    <n v="21"/>
    <s v="Female"/>
    <s v="Australia"/>
    <d v="2024-02-12T22:06:57"/>
    <x v="5"/>
    <n v="1"/>
    <n v="0"/>
    <n v="51"/>
    <n v="1"/>
    <n v="544.69000000000005"/>
    <s v=""/>
    <n v="5"/>
    <s v=""/>
    <n v="116"/>
    <n v="0"/>
    <n v="1.9607843137254902E-2"/>
    <n v="108.938"/>
    <x v="2"/>
    <n v="1"/>
  </r>
  <r>
    <x v="547"/>
    <n v="32"/>
    <s v="Female"/>
    <s v="USA"/>
    <d v="2024-09-22T22:55:19"/>
    <x v="2"/>
    <n v="8"/>
    <n v="3"/>
    <n v="39"/>
    <n v="2"/>
    <n v="543.35"/>
    <s v=""/>
    <n v="5"/>
    <s v=""/>
    <n v="7"/>
    <n v="0.375"/>
    <n v="5.1282051282051197E-2"/>
    <n v="108.67"/>
    <x v="2"/>
    <n v="0"/>
  </r>
  <r>
    <x v="548"/>
    <n v="35"/>
    <s v="Male"/>
    <s v="Australia"/>
    <d v="2023-12-13T04:05:32"/>
    <x v="1"/>
    <n v="2"/>
    <n v="1"/>
    <n v="58"/>
    <n v="5"/>
    <n v="543.07000000000005"/>
    <s v=""/>
    <n v="5"/>
    <s v=""/>
    <n v="19"/>
    <n v="0.5"/>
    <n v="8.6206896551724102E-2"/>
    <n v="108.614"/>
    <x v="2"/>
    <n v="0"/>
  </r>
  <r>
    <x v="549"/>
    <n v="38"/>
    <s v="Female"/>
    <s v="Germany"/>
    <d v="2023-03-14T13:55:31"/>
    <x v="3"/>
    <n v="3"/>
    <n v="1"/>
    <n v="42"/>
    <n v="2"/>
    <n v="538.83000000000004"/>
    <s v=""/>
    <n v="5"/>
    <s v=""/>
    <n v="59"/>
    <n v="0.33333333333333298"/>
    <n v="4.7619047619047603E-2"/>
    <n v="107.76600000000001"/>
    <x v="2"/>
    <n v="0"/>
  </r>
  <r>
    <x v="550"/>
    <n v="52"/>
    <s v="Male"/>
    <s v="Canada"/>
    <d v="2023-06-22T21:39:57"/>
    <x v="5"/>
    <n v="3"/>
    <n v="1"/>
    <n v="45"/>
    <n v="3"/>
    <n v="535.38"/>
    <s v=""/>
    <n v="5"/>
    <s v=""/>
    <n v="35"/>
    <n v="0.33333333333333298"/>
    <n v="6.6666666666666596E-2"/>
    <n v="107.07599999999999"/>
    <x v="2"/>
    <n v="1"/>
  </r>
  <r>
    <x v="551"/>
    <n v="21"/>
    <s v="Male"/>
    <s v="USA"/>
    <d v="2023-04-04T00:31:34"/>
    <x v="4"/>
    <n v="2"/>
    <n v="0"/>
    <n v="49"/>
    <n v="2"/>
    <n v="531.26"/>
    <s v=""/>
    <n v="5"/>
    <s v=""/>
    <n v="48"/>
    <n v="0"/>
    <n v="4.08163265306122E-2"/>
    <n v="106.252"/>
    <x v="2"/>
    <n v="0"/>
  </r>
  <r>
    <x v="552"/>
    <n v="32"/>
    <s v="Female"/>
    <s v="Japan"/>
    <d v="2023-07-04T21:18:35"/>
    <x v="2"/>
    <n v="2"/>
    <n v="1"/>
    <n v="48"/>
    <n v="1"/>
    <n v="530.35"/>
    <s v=""/>
    <n v="5"/>
    <s v=""/>
    <n v="105"/>
    <n v="0.5"/>
    <n v="2.0833333333333301E-2"/>
    <n v="106.07"/>
    <x v="2"/>
    <n v="0"/>
  </r>
  <r>
    <x v="553"/>
    <n v="26"/>
    <s v="Male"/>
    <s v="Japan"/>
    <d v="2024-06-18T03:52:06"/>
    <x v="1"/>
    <n v="3"/>
    <n v="1"/>
    <n v="48"/>
    <n v="3"/>
    <n v="528.32000000000005"/>
    <s v=""/>
    <n v="5"/>
    <s v=""/>
    <n v="26"/>
    <n v="0.33333333333333298"/>
    <n v="6.25E-2"/>
    <n v="105.664"/>
    <x v="2"/>
    <n v="0"/>
  </r>
  <r>
    <x v="554"/>
    <n v="44"/>
    <s v="Female"/>
    <s v="Canada"/>
    <d v="2024-10-31T09:43:08"/>
    <x v="2"/>
    <n v="2"/>
    <n v="2"/>
    <n v="55"/>
    <n v="3"/>
    <n v="528.21"/>
    <s v=""/>
    <n v="5"/>
    <s v=""/>
    <n v="23"/>
    <n v="1"/>
    <n v="5.4545454545454501E-2"/>
    <n v="105.642"/>
    <x v="2"/>
    <n v="0"/>
  </r>
  <r>
    <x v="555"/>
    <n v="32"/>
    <s v="Female"/>
    <s v="USA"/>
    <d v="2024-07-12T14:50:14"/>
    <x v="2"/>
    <n v="1"/>
    <n v="1"/>
    <n v="40"/>
    <n v="3"/>
    <n v="527.35"/>
    <s v=""/>
    <n v="5"/>
    <s v=""/>
    <n v="19"/>
    <n v="1"/>
    <n v="7.4999999999999997E-2"/>
    <n v="105.47"/>
    <x v="2"/>
    <n v="0"/>
  </r>
  <r>
    <x v="556"/>
    <n v="34"/>
    <s v="Female"/>
    <s v="France"/>
    <d v="2023-03-13T08:43:22"/>
    <x v="1"/>
    <n v="7"/>
    <n v="1"/>
    <n v="57"/>
    <n v="3"/>
    <n v="519.63"/>
    <s v=""/>
    <n v="5"/>
    <s v=""/>
    <n v="32"/>
    <n v="0.14285714285714199"/>
    <n v="5.2631578947368397E-2"/>
    <n v="103.926"/>
    <x v="2"/>
    <n v="0"/>
  </r>
  <r>
    <x v="557"/>
    <n v="52"/>
    <s v="Male"/>
    <s v="Canada"/>
    <d v="2023-09-15T17:04:32"/>
    <x v="2"/>
    <n v="5"/>
    <n v="2"/>
    <n v="46"/>
    <n v="0"/>
    <n v="514.34"/>
    <s v=""/>
    <n v="5"/>
    <s v=""/>
    <n v="94"/>
    <n v="0.4"/>
    <n v="0"/>
    <n v="102.86799999999999"/>
    <x v="2"/>
    <n v="0"/>
  </r>
  <r>
    <x v="558"/>
    <n v="39"/>
    <s v="Male"/>
    <s v="USA"/>
    <d v="2023-06-21T10:37:22"/>
    <x v="2"/>
    <n v="5"/>
    <n v="2"/>
    <n v="52"/>
    <n v="1"/>
    <n v="512.58000000000004"/>
    <s v=""/>
    <n v="5"/>
    <s v=""/>
    <n v="47"/>
    <n v="0.4"/>
    <n v="1.9230769230769201E-2"/>
    <n v="102.51600000000001"/>
    <x v="2"/>
    <n v="0"/>
  </r>
  <r>
    <x v="559"/>
    <n v="18"/>
    <s v="Female"/>
    <s v="USA"/>
    <d v="2023-09-07T10:29:56"/>
    <x v="4"/>
    <n v="3"/>
    <n v="1"/>
    <n v="58"/>
    <n v="1"/>
    <n v="504.22"/>
    <s v=""/>
    <n v="5"/>
    <s v=""/>
    <n v="77"/>
    <n v="0.33333333333333298"/>
    <n v="1.72413793103448E-2"/>
    <n v="100.84399999999999"/>
    <x v="2"/>
    <n v="0"/>
  </r>
  <r>
    <x v="560"/>
    <n v="39"/>
    <s v="Male"/>
    <s v="Germany"/>
    <d v="2024-08-05T11:12:18"/>
    <x v="1"/>
    <n v="5"/>
    <n v="1"/>
    <n v="53"/>
    <n v="4"/>
    <n v="503.76"/>
    <s v=""/>
    <n v="5"/>
    <s v=""/>
    <n v="15"/>
    <n v="0.2"/>
    <n v="7.5471698113207503E-2"/>
    <n v="100.752"/>
    <x v="2"/>
    <n v="0"/>
  </r>
  <r>
    <x v="561"/>
    <n v="47"/>
    <s v="Female"/>
    <s v="Germany"/>
    <d v="2024-07-11T11:05:42"/>
    <x v="2"/>
    <n v="3"/>
    <n v="0"/>
    <n v="48"/>
    <n v="2"/>
    <n v="503.26"/>
    <s v=""/>
    <n v="5"/>
    <s v=""/>
    <n v="11"/>
    <n v="0"/>
    <n v="4.1666666666666602E-2"/>
    <n v="100.652"/>
    <x v="2"/>
    <n v="0"/>
  </r>
  <r>
    <x v="562"/>
    <n v="40"/>
    <s v="Female"/>
    <s v="USA"/>
    <d v="2023-02-28T08:15:24"/>
    <x v="3"/>
    <n v="2"/>
    <n v="0"/>
    <n v="55"/>
    <n v="3"/>
    <n v="502.28"/>
    <s v=""/>
    <n v="5"/>
    <s v=""/>
    <n v="22"/>
    <n v="0"/>
    <n v="5.4545454545454501E-2"/>
    <n v="100.45599999999899"/>
    <x v="2"/>
    <n v="0"/>
  </r>
  <r>
    <x v="563"/>
    <n v="44"/>
    <s v="Male"/>
    <s v="Canada"/>
    <d v="2023-09-14T06:01:57"/>
    <x v="2"/>
    <n v="3"/>
    <n v="1"/>
    <n v="58"/>
    <n v="3"/>
    <n v="499.93"/>
    <s v=""/>
    <n v="5"/>
    <s v=""/>
    <n v="7"/>
    <n v="0.33333333333333298"/>
    <n v="5.1724137931034399E-2"/>
    <n v="99.986000000000004"/>
    <x v="0"/>
    <n v="0"/>
  </r>
  <r>
    <x v="564"/>
    <n v="37"/>
    <s v="Female"/>
    <s v="Australia"/>
    <d v="2024-06-09T19:49:54"/>
    <x v="3"/>
    <n v="5"/>
    <n v="0"/>
    <n v="57"/>
    <n v="1"/>
    <n v="498.28"/>
    <s v=""/>
    <n v="5"/>
    <s v=""/>
    <n v="14"/>
    <n v="0"/>
    <n v="1.7543859649122799E-2"/>
    <n v="99.655999999999906"/>
    <x v="0"/>
    <n v="0"/>
  </r>
  <r>
    <x v="565"/>
    <n v="32"/>
    <s v="Female"/>
    <s v="Japan"/>
    <d v="2023-10-04T18:05:37"/>
    <x v="5"/>
    <n v="5"/>
    <n v="1"/>
    <n v="40"/>
    <n v="2"/>
    <n v="497.81"/>
    <s v=""/>
    <n v="5"/>
    <s v=""/>
    <n v="22"/>
    <n v="0.2"/>
    <n v="0.05"/>
    <n v="99.561999999999998"/>
    <x v="0"/>
    <n v="0"/>
  </r>
  <r>
    <x v="566"/>
    <n v="30"/>
    <s v="Male"/>
    <s v="Canada"/>
    <d v="2024-03-26T13:39:40"/>
    <x v="4"/>
    <n v="4"/>
    <n v="0"/>
    <n v="41"/>
    <n v="1"/>
    <n v="497.56"/>
    <s v=""/>
    <n v="5"/>
    <s v=""/>
    <n v="7"/>
    <n v="0"/>
    <n v="2.4390243902439001E-2"/>
    <n v="99.512"/>
    <x v="0"/>
    <n v="0"/>
  </r>
  <r>
    <x v="567"/>
    <n v="22"/>
    <s v="Female"/>
    <s v="UK"/>
    <d v="2023-05-26T19:54:42"/>
    <x v="5"/>
    <n v="4"/>
    <n v="1"/>
    <n v="47"/>
    <n v="2"/>
    <n v="496.96"/>
    <s v=""/>
    <n v="5"/>
    <s v=""/>
    <n v="39"/>
    <n v="0.25"/>
    <n v="4.2553191489361701E-2"/>
    <n v="99.391999999999996"/>
    <x v="0"/>
    <n v="0"/>
  </r>
  <r>
    <x v="568"/>
    <n v="50"/>
    <s v="Female"/>
    <s v="USA"/>
    <d v="2023-04-25T00:16:05"/>
    <x v="2"/>
    <n v="2"/>
    <n v="1"/>
    <n v="51"/>
    <n v="4"/>
    <n v="487.54"/>
    <s v=""/>
    <n v="5"/>
    <s v=""/>
    <n v="5"/>
    <n v="0.5"/>
    <n v="7.8431372549019607E-2"/>
    <n v="97.507999999999996"/>
    <x v="0"/>
    <n v="0"/>
  </r>
  <r>
    <x v="569"/>
    <n v="37"/>
    <s v="Male"/>
    <s v="Germany"/>
    <d v="2023-09-23T00:17:24"/>
    <x v="4"/>
    <n v="6"/>
    <n v="2"/>
    <n v="51"/>
    <n v="2"/>
    <n v="486.97"/>
    <s v=""/>
    <n v="5"/>
    <s v=""/>
    <n v="23"/>
    <n v="0.33333333333333298"/>
    <n v="3.9215686274509803E-2"/>
    <n v="97.394000000000005"/>
    <x v="0"/>
    <n v="0"/>
  </r>
  <r>
    <x v="570"/>
    <n v="40"/>
    <s v="Female"/>
    <s v="Japan"/>
    <d v="2024-10-08T05:24:45"/>
    <x v="4"/>
    <n v="3"/>
    <n v="0"/>
    <n v="42"/>
    <n v="4"/>
    <n v="486.29"/>
    <s v=""/>
    <n v="5"/>
    <s v=""/>
    <n v="33"/>
    <n v="0"/>
    <n v="9.5238095238095205E-2"/>
    <n v="97.257999999999996"/>
    <x v="0"/>
    <n v="0"/>
  </r>
  <r>
    <x v="571"/>
    <n v="32"/>
    <s v="Male"/>
    <s v="USA"/>
    <d v="2023-02-09T04:19:06"/>
    <x v="2"/>
    <n v="3"/>
    <n v="0"/>
    <n v="64"/>
    <n v="5"/>
    <n v="486.12"/>
    <s v=""/>
    <n v="5"/>
    <s v=""/>
    <n v="14"/>
    <n v="0"/>
    <n v="7.8125E-2"/>
    <n v="97.224000000000004"/>
    <x v="0"/>
    <n v="0"/>
  </r>
  <r>
    <x v="572"/>
    <n v="50"/>
    <s v="Male"/>
    <s v="UK"/>
    <d v="2023-11-19T01:53:03"/>
    <x v="3"/>
    <n v="2"/>
    <n v="1"/>
    <n v="41"/>
    <n v="2"/>
    <n v="485.48"/>
    <s v=""/>
    <n v="5"/>
    <s v=""/>
    <n v="8"/>
    <n v="0.5"/>
    <n v="4.8780487804878002E-2"/>
    <n v="97.096000000000004"/>
    <x v="0"/>
    <n v="0"/>
  </r>
  <r>
    <x v="573"/>
    <n v="64"/>
    <s v="Male"/>
    <s v="Germany"/>
    <d v="2024-01-30T12:53:21"/>
    <x v="0"/>
    <n v="1"/>
    <n v="1"/>
    <n v="60"/>
    <n v="2"/>
    <n v="478.85"/>
    <s v=""/>
    <n v="5"/>
    <s v=""/>
    <n v="38"/>
    <n v="1"/>
    <n v="3.3333333333333298E-2"/>
    <n v="95.77"/>
    <x v="0"/>
    <n v="0"/>
  </r>
  <r>
    <x v="574"/>
    <n v="49"/>
    <s v="Male"/>
    <s v="Germany"/>
    <d v="2023-02-03T13:59:14"/>
    <x v="2"/>
    <n v="2"/>
    <n v="1"/>
    <n v="50"/>
    <n v="3"/>
    <n v="465.85"/>
    <s v=""/>
    <n v="5"/>
    <s v=""/>
    <n v="26"/>
    <n v="0.5"/>
    <n v="0.06"/>
    <n v="93.17"/>
    <x v="0"/>
    <n v="0"/>
  </r>
  <r>
    <x v="575"/>
    <n v="45"/>
    <s v="Female"/>
    <s v="USA"/>
    <d v="2023-11-26T07:38:19"/>
    <x v="1"/>
    <n v="1"/>
    <n v="0"/>
    <n v="62"/>
    <n v="6"/>
    <n v="465.05"/>
    <s v=""/>
    <n v="5"/>
    <s v=""/>
    <n v="24"/>
    <n v="0"/>
    <n v="9.6774193548387094E-2"/>
    <n v="93.01"/>
    <x v="0"/>
    <n v="0"/>
  </r>
  <r>
    <x v="576"/>
    <n v="27"/>
    <s v="Female"/>
    <s v="Germany"/>
    <d v="2023-06-15T08:36:39"/>
    <x v="5"/>
    <n v="3"/>
    <n v="0"/>
    <n v="50"/>
    <n v="2"/>
    <n v="457.37"/>
    <s v=""/>
    <n v="5"/>
    <s v=""/>
    <n v="58"/>
    <n v="0"/>
    <n v="0.04"/>
    <n v="91.474000000000004"/>
    <x v="0"/>
    <n v="0"/>
  </r>
  <r>
    <x v="577"/>
    <n v="34"/>
    <s v="Female"/>
    <s v="UK"/>
    <d v="2023-04-02T10:33:46"/>
    <x v="2"/>
    <n v="6"/>
    <n v="2"/>
    <n v="59"/>
    <n v="1"/>
    <n v="456.15"/>
    <s v=""/>
    <n v="5"/>
    <s v=""/>
    <n v="16"/>
    <n v="0.33333333333333298"/>
    <n v="1.6949152542372801E-2"/>
    <n v="91.229999999999905"/>
    <x v="0"/>
    <n v="0"/>
  </r>
  <r>
    <x v="578"/>
    <n v="44"/>
    <s v="Male"/>
    <s v="USA"/>
    <d v="2024-12-21T10:45:39"/>
    <x v="2"/>
    <n v="3"/>
    <n v="2"/>
    <n v="52"/>
    <n v="1"/>
    <n v="448.92"/>
    <s v=""/>
    <n v="5"/>
    <s v=""/>
    <n v="33"/>
    <n v="0.66666666666666596"/>
    <n v="1.9230769230769201E-2"/>
    <n v="89.784000000000006"/>
    <x v="0"/>
    <n v="0"/>
  </r>
  <r>
    <x v="579"/>
    <n v="43"/>
    <s v="Male"/>
    <s v="USA"/>
    <d v="2024-12-16T18:19:53"/>
    <x v="3"/>
    <n v="3"/>
    <n v="3"/>
    <n v="44"/>
    <n v="5"/>
    <n v="448.88"/>
    <s v=""/>
    <n v="5"/>
    <s v=""/>
    <n v="122"/>
    <n v="1"/>
    <n v="0.11363636363636299"/>
    <n v="89.775999999999996"/>
    <x v="0"/>
    <n v="1"/>
  </r>
  <r>
    <x v="580"/>
    <n v="20"/>
    <s v="Male"/>
    <s v="France"/>
    <d v="2023-07-20T09:38:27"/>
    <x v="2"/>
    <n v="4"/>
    <n v="1"/>
    <n v="63"/>
    <n v="2"/>
    <n v="448.01"/>
    <s v=""/>
    <n v="5"/>
    <s v=""/>
    <n v="3"/>
    <n v="0.25"/>
    <n v="3.1746031746031703E-2"/>
    <n v="89.602000000000004"/>
    <x v="0"/>
    <n v="0"/>
  </r>
  <r>
    <x v="581"/>
    <n v="38"/>
    <s v="Female"/>
    <s v="USA"/>
    <d v="2024-10-09T07:41:41"/>
    <x v="3"/>
    <n v="4"/>
    <n v="1"/>
    <n v="55"/>
    <n v="1"/>
    <n v="447.11"/>
    <s v=""/>
    <n v="5"/>
    <s v=""/>
    <n v="11"/>
    <n v="0.25"/>
    <n v="1.8181818181818101E-2"/>
    <n v="89.421999999999997"/>
    <x v="0"/>
    <n v="0"/>
  </r>
  <r>
    <x v="582"/>
    <n v="26"/>
    <s v="Female"/>
    <s v="UK"/>
    <d v="2024-03-17T03:20:32"/>
    <x v="3"/>
    <n v="4"/>
    <n v="1"/>
    <n v="46"/>
    <n v="3"/>
    <n v="435.17"/>
    <s v=""/>
    <n v="5"/>
    <s v=""/>
    <n v="24"/>
    <n v="0.25"/>
    <n v="6.5217391304347797E-2"/>
    <n v="87.034000000000006"/>
    <x v="0"/>
    <n v="0"/>
  </r>
  <r>
    <x v="583"/>
    <n v="54"/>
    <s v="Male"/>
    <s v="USA"/>
    <d v="2024-07-31T21:41:45"/>
    <x v="5"/>
    <n v="2"/>
    <n v="1"/>
    <n v="47"/>
    <n v="4"/>
    <n v="432.23"/>
    <s v=""/>
    <n v="5"/>
    <s v=""/>
    <n v="9"/>
    <n v="0.5"/>
    <n v="8.5106382978723402E-2"/>
    <n v="86.445999999999998"/>
    <x v="0"/>
    <n v="0"/>
  </r>
  <r>
    <x v="584"/>
    <n v="18"/>
    <s v="Male"/>
    <s v="USA"/>
    <d v="2024-07-27T14:01:38"/>
    <x v="2"/>
    <n v="4"/>
    <n v="2"/>
    <n v="51"/>
    <n v="1"/>
    <n v="430.38"/>
    <s v=""/>
    <n v="5"/>
    <s v=""/>
    <n v="46"/>
    <n v="0.5"/>
    <n v="1.9607843137254902E-2"/>
    <n v="86.075999999999993"/>
    <x v="0"/>
    <n v="0"/>
  </r>
  <r>
    <x v="585"/>
    <n v="36"/>
    <s v="Female"/>
    <s v="USA"/>
    <d v="2024-08-07T15:46:10"/>
    <x v="2"/>
    <n v="2"/>
    <n v="0"/>
    <n v="54"/>
    <n v="1"/>
    <n v="428.68"/>
    <s v=""/>
    <n v="5"/>
    <s v=""/>
    <n v="9"/>
    <n v="0"/>
    <n v="1.85185185185185E-2"/>
    <n v="85.736000000000004"/>
    <x v="0"/>
    <n v="1"/>
  </r>
  <r>
    <x v="586"/>
    <n v="29"/>
    <s v="Female"/>
    <s v="Australia"/>
    <d v="2024-05-14T04:17:54"/>
    <x v="3"/>
    <n v="0"/>
    <n v="0"/>
    <n v="51"/>
    <n v="2"/>
    <n v="428.3"/>
    <s v=""/>
    <n v="5"/>
    <s v=""/>
    <n v="16"/>
    <n v="0"/>
    <n v="3.9215686274509803E-2"/>
    <n v="85.66"/>
    <x v="0"/>
    <n v="0"/>
  </r>
  <r>
    <x v="587"/>
    <n v="50"/>
    <s v="Male"/>
    <s v="UK"/>
    <d v="2023-04-18T00:21:15"/>
    <x v="1"/>
    <n v="6"/>
    <n v="1"/>
    <n v="49"/>
    <n v="0"/>
    <n v="425.49"/>
    <s v=""/>
    <n v="5"/>
    <s v=""/>
    <n v="1"/>
    <n v="0.16666666666666599"/>
    <n v="0"/>
    <n v="85.097999999999999"/>
    <x v="0"/>
    <n v="0"/>
  </r>
  <r>
    <x v="588"/>
    <n v="51"/>
    <s v="Female"/>
    <s v="Canada"/>
    <d v="2024-03-18T23:08:45"/>
    <x v="0"/>
    <n v="4"/>
    <n v="0"/>
    <n v="58"/>
    <n v="2"/>
    <n v="419.86"/>
    <s v=""/>
    <n v="5"/>
    <s v=""/>
    <n v="19"/>
    <n v="0"/>
    <n v="3.4482758620689599E-2"/>
    <n v="83.971999999999994"/>
    <x v="0"/>
    <n v="0"/>
  </r>
  <r>
    <x v="589"/>
    <n v="38"/>
    <s v="Male"/>
    <s v="UK"/>
    <d v="2024-07-27T05:15:59"/>
    <x v="2"/>
    <n v="4"/>
    <n v="3"/>
    <n v="54"/>
    <n v="2"/>
    <n v="412.75"/>
    <s v=""/>
    <n v="5"/>
    <s v=""/>
    <n v="7"/>
    <n v="0.75"/>
    <n v="3.7037037037037E-2"/>
    <n v="82.55"/>
    <x v="0"/>
    <n v="0"/>
  </r>
  <r>
    <x v="590"/>
    <n v="42"/>
    <s v="Female"/>
    <s v="USA"/>
    <d v="2024-10-04T21:06:21"/>
    <x v="1"/>
    <n v="3"/>
    <n v="1"/>
    <n v="48"/>
    <n v="4"/>
    <n v="411.63"/>
    <s v=""/>
    <n v="5"/>
    <s v=""/>
    <n v="1"/>
    <n v="0.33333333333333298"/>
    <n v="8.3333333333333301E-2"/>
    <n v="82.325999999999993"/>
    <x v="0"/>
    <n v="0"/>
  </r>
  <r>
    <x v="591"/>
    <n v="33"/>
    <s v="Female"/>
    <s v="UK"/>
    <d v="2023-03-11T11:27:32"/>
    <x v="1"/>
    <n v="1"/>
    <n v="0"/>
    <n v="55"/>
    <n v="4"/>
    <n v="410.13"/>
    <s v=""/>
    <n v="5"/>
    <s v=""/>
    <n v="21"/>
    <n v="0"/>
    <n v="7.2727272727272696E-2"/>
    <n v="82.025999999999996"/>
    <x v="0"/>
    <n v="0"/>
  </r>
  <r>
    <x v="592"/>
    <n v="47"/>
    <s v="Female"/>
    <s v="Canada"/>
    <d v="2024-09-19T23:22:33"/>
    <x v="2"/>
    <n v="3"/>
    <n v="1"/>
    <n v="59"/>
    <n v="1"/>
    <n v="408.74"/>
    <s v=""/>
    <n v="5"/>
    <s v=""/>
    <n v="16"/>
    <n v="0.33333333333333298"/>
    <n v="1.6949152542372801E-2"/>
    <n v="81.748000000000005"/>
    <x v="0"/>
    <n v="0"/>
  </r>
  <r>
    <x v="593"/>
    <n v="35"/>
    <s v="Male"/>
    <s v="France"/>
    <d v="2024-04-19T04:11:18"/>
    <x v="2"/>
    <n v="2"/>
    <n v="1"/>
    <n v="58"/>
    <n v="1"/>
    <n v="407.02"/>
    <s v=""/>
    <n v="5"/>
    <s v=""/>
    <n v="26"/>
    <n v="0.5"/>
    <n v="1.72413793103448E-2"/>
    <n v="81.403999999999996"/>
    <x v="0"/>
    <n v="0"/>
  </r>
  <r>
    <x v="594"/>
    <n v="28"/>
    <s v="Female"/>
    <s v="Canada"/>
    <d v="2024-05-30T05:46:14"/>
    <x v="4"/>
    <n v="3"/>
    <n v="0"/>
    <n v="53"/>
    <n v="6"/>
    <n v="403.18"/>
    <s v=""/>
    <n v="5"/>
    <s v=""/>
    <n v="8"/>
    <n v="0"/>
    <n v="0.113207547169811"/>
    <n v="80.635999999999996"/>
    <x v="0"/>
    <n v="0"/>
  </r>
  <r>
    <x v="595"/>
    <n v="27"/>
    <s v="Male"/>
    <s v="Japan"/>
    <d v="2023-12-23T10:51:10"/>
    <x v="2"/>
    <n v="1"/>
    <n v="0"/>
    <n v="46"/>
    <n v="1"/>
    <n v="400.42"/>
    <s v=""/>
    <n v="5"/>
    <s v=""/>
    <n v="43"/>
    <n v="0"/>
    <n v="2.1739130434782601E-2"/>
    <n v="80.084000000000003"/>
    <x v="0"/>
    <n v="0"/>
  </r>
  <r>
    <x v="596"/>
    <n v="49"/>
    <s v="Female"/>
    <s v="USA"/>
    <d v="2023-09-19T05:45:45"/>
    <x v="3"/>
    <n v="5"/>
    <n v="1"/>
    <n v="55"/>
    <n v="5"/>
    <n v="399.04"/>
    <s v=""/>
    <n v="5"/>
    <s v=""/>
    <n v="1"/>
    <n v="0.2"/>
    <n v="9.0909090909090898E-2"/>
    <n v="79.808000000000007"/>
    <x v="0"/>
    <n v="0"/>
  </r>
  <r>
    <x v="597"/>
    <n v="42"/>
    <s v="Female"/>
    <s v="Canada"/>
    <d v="2024-10-29T03:41:40"/>
    <x v="2"/>
    <n v="5"/>
    <n v="1"/>
    <n v="55"/>
    <n v="5"/>
    <n v="398.87"/>
    <s v=""/>
    <n v="5"/>
    <s v=""/>
    <n v="48"/>
    <n v="0.2"/>
    <n v="9.0909090909090898E-2"/>
    <n v="79.774000000000001"/>
    <x v="0"/>
    <n v="0"/>
  </r>
  <r>
    <x v="598"/>
    <n v="25"/>
    <s v="Female"/>
    <s v="USA"/>
    <d v="2023-06-17T23:23:45"/>
    <x v="4"/>
    <n v="2"/>
    <n v="0"/>
    <n v="43"/>
    <n v="4"/>
    <n v="396.77"/>
    <s v=""/>
    <n v="5"/>
    <s v=""/>
    <n v="53"/>
    <n v="0"/>
    <n v="9.3023255813953404E-2"/>
    <n v="79.353999999999999"/>
    <x v="0"/>
    <n v="0"/>
  </r>
  <r>
    <x v="599"/>
    <n v="18"/>
    <s v="Female"/>
    <s v="UK"/>
    <d v="2024-08-14T18:36:13"/>
    <x v="3"/>
    <n v="4"/>
    <n v="1"/>
    <n v="54"/>
    <n v="2"/>
    <n v="396.58"/>
    <s v=""/>
    <n v="5"/>
    <s v=""/>
    <n v="15"/>
    <n v="0.25"/>
    <n v="3.7037037037037E-2"/>
    <n v="79.316000000000003"/>
    <x v="0"/>
    <n v="0"/>
  </r>
  <r>
    <x v="600"/>
    <n v="18"/>
    <s v="Female"/>
    <s v="Canada"/>
    <d v="2023-09-03T05:45:02"/>
    <x v="1"/>
    <n v="3"/>
    <n v="0"/>
    <n v="49"/>
    <n v="2"/>
    <n v="395.9"/>
    <s v=""/>
    <n v="5"/>
    <s v=""/>
    <n v="40"/>
    <n v="0"/>
    <n v="4.08163265306122E-2"/>
    <n v="79.179999999999893"/>
    <x v="0"/>
    <n v="0"/>
  </r>
  <r>
    <x v="601"/>
    <n v="26"/>
    <s v="Male"/>
    <s v="Canada"/>
    <d v="2023-09-11T15:14:50"/>
    <x v="3"/>
    <n v="5"/>
    <n v="1"/>
    <n v="53"/>
    <n v="0"/>
    <n v="393.05"/>
    <s v=""/>
    <n v="5"/>
    <s v=""/>
    <n v="45"/>
    <n v="0.2"/>
    <n v="0"/>
    <n v="78.61"/>
    <x v="0"/>
    <n v="0"/>
  </r>
  <r>
    <x v="602"/>
    <n v="43"/>
    <s v="Female"/>
    <s v="USA"/>
    <d v="2024-08-13T19:14:30"/>
    <x v="4"/>
    <n v="2"/>
    <n v="0"/>
    <n v="41"/>
    <n v="4"/>
    <n v="389.62"/>
    <s v=""/>
    <n v="5"/>
    <s v=""/>
    <n v="9"/>
    <n v="0"/>
    <n v="9.7560975609756101E-2"/>
    <n v="77.924000000000007"/>
    <x v="0"/>
    <n v="0"/>
  </r>
  <r>
    <x v="603"/>
    <n v="41"/>
    <s v="Male"/>
    <s v="UK"/>
    <d v="2023-01-13T15:42:19"/>
    <x v="1"/>
    <n v="4"/>
    <n v="2"/>
    <n v="38"/>
    <n v="3"/>
    <n v="388.96"/>
    <s v=""/>
    <n v="5"/>
    <s v=""/>
    <n v="25"/>
    <n v="0.5"/>
    <n v="7.8947368421052599E-2"/>
    <n v="77.792000000000002"/>
    <x v="0"/>
    <n v="0"/>
  </r>
  <r>
    <x v="604"/>
    <n v="18"/>
    <s v="Other"/>
    <s v="UK"/>
    <d v="2024-03-27T15:56:36"/>
    <x v="2"/>
    <n v="1"/>
    <n v="0"/>
    <n v="35"/>
    <n v="1"/>
    <n v="387.88"/>
    <s v=""/>
    <n v="5"/>
    <s v=""/>
    <n v="71"/>
    <n v="0"/>
    <n v="2.8571428571428501E-2"/>
    <n v="77.575999999999993"/>
    <x v="0"/>
    <n v="0"/>
  </r>
  <r>
    <x v="605"/>
    <n v="53"/>
    <s v="Female"/>
    <s v="France"/>
    <d v="2023-04-03T21:36:21"/>
    <x v="3"/>
    <n v="0"/>
    <n v="0"/>
    <n v="50"/>
    <n v="3"/>
    <n v="387.52"/>
    <s v=""/>
    <n v="5"/>
    <s v=""/>
    <n v="14"/>
    <n v="0"/>
    <n v="0.06"/>
    <n v="77.503999999999905"/>
    <x v="0"/>
    <n v="0"/>
  </r>
  <r>
    <x v="606"/>
    <n v="18"/>
    <s v="Male"/>
    <s v="USA"/>
    <d v="2023-03-01T07:37:07"/>
    <x v="3"/>
    <n v="4"/>
    <n v="0"/>
    <n v="42"/>
    <n v="2"/>
    <n v="387.4"/>
    <s v=""/>
    <n v="5"/>
    <s v=""/>
    <n v="18"/>
    <n v="0"/>
    <n v="4.7619047619047603E-2"/>
    <n v="77.479999999999905"/>
    <x v="0"/>
    <n v="0"/>
  </r>
  <r>
    <x v="607"/>
    <n v="55"/>
    <s v="Female"/>
    <s v="USA"/>
    <d v="2023-06-26T05:58:21"/>
    <x v="2"/>
    <n v="3"/>
    <n v="2"/>
    <n v="51"/>
    <n v="3"/>
    <n v="387.31"/>
    <s v=""/>
    <n v="5"/>
    <s v=""/>
    <n v="10"/>
    <n v="0.66666666666666596"/>
    <n v="5.8823529411764698E-2"/>
    <n v="77.462000000000003"/>
    <x v="0"/>
    <n v="0"/>
  </r>
  <r>
    <x v="608"/>
    <n v="38"/>
    <s v="Female"/>
    <s v="Canada"/>
    <d v="2023-06-27T22:51:21"/>
    <x v="1"/>
    <n v="6"/>
    <n v="3"/>
    <n v="40"/>
    <n v="0"/>
    <n v="385.71"/>
    <s v=""/>
    <n v="5"/>
    <s v=""/>
    <n v="15"/>
    <n v="0.5"/>
    <n v="0"/>
    <n v="77.141999999999996"/>
    <x v="0"/>
    <n v="0"/>
  </r>
  <r>
    <x v="609"/>
    <n v="30"/>
    <s v="Male"/>
    <s v="USA"/>
    <d v="2024-06-04T12:48:04"/>
    <x v="2"/>
    <n v="2"/>
    <n v="0"/>
    <n v="42"/>
    <n v="3"/>
    <n v="385.46"/>
    <s v=""/>
    <n v="5"/>
    <s v=""/>
    <n v="28"/>
    <n v="0"/>
    <n v="7.1428571428571397E-2"/>
    <n v="77.091999999999999"/>
    <x v="0"/>
    <n v="0"/>
  </r>
  <r>
    <x v="610"/>
    <n v="41"/>
    <s v="Female"/>
    <s v="USA"/>
    <d v="2023-07-08T12:55:01"/>
    <x v="2"/>
    <n v="0"/>
    <n v="0"/>
    <n v="59"/>
    <n v="3"/>
    <n v="384.95"/>
    <s v=""/>
    <n v="5"/>
    <s v=""/>
    <n v="2"/>
    <n v="0"/>
    <n v="5.0847457627118599E-2"/>
    <n v="76.989999999999995"/>
    <x v="0"/>
    <n v="0"/>
  </r>
  <r>
    <x v="611"/>
    <n v="38"/>
    <s v="Female"/>
    <s v="Germany"/>
    <d v="2023-05-03T22:54:21"/>
    <x v="5"/>
    <n v="1"/>
    <n v="0"/>
    <n v="46"/>
    <n v="3"/>
    <n v="383.35"/>
    <s v=""/>
    <n v="5"/>
    <s v=""/>
    <n v="68"/>
    <n v="0"/>
    <n v="6.5217391304347797E-2"/>
    <n v="76.67"/>
    <x v="0"/>
    <n v="0"/>
  </r>
  <r>
    <x v="612"/>
    <n v="49"/>
    <s v="Female"/>
    <s v="Canada"/>
    <d v="2024-01-12T09:46:22"/>
    <x v="2"/>
    <n v="4"/>
    <n v="2"/>
    <n v="53"/>
    <n v="3"/>
    <n v="383.04"/>
    <s v=""/>
    <n v="5"/>
    <s v=""/>
    <n v="37"/>
    <n v="0.5"/>
    <n v="5.6603773584905599E-2"/>
    <n v="76.608000000000004"/>
    <x v="0"/>
    <n v="0"/>
  </r>
  <r>
    <x v="613"/>
    <n v="45"/>
    <s v="Female"/>
    <s v="Canada"/>
    <d v="2023-03-18T02:36:44"/>
    <x v="1"/>
    <n v="3"/>
    <n v="1"/>
    <n v="49"/>
    <n v="3"/>
    <n v="379.81"/>
    <s v=""/>
    <n v="5"/>
    <s v=""/>
    <n v="75"/>
    <n v="0.33333333333333298"/>
    <n v="6.1224489795918297E-2"/>
    <n v="75.962000000000003"/>
    <x v="0"/>
    <n v="0"/>
  </r>
  <r>
    <x v="614"/>
    <n v="55"/>
    <s v="Female"/>
    <s v="USA"/>
    <d v="2023-11-28T16:35:00"/>
    <x v="3"/>
    <n v="2"/>
    <n v="1"/>
    <n v="38"/>
    <n v="2"/>
    <n v="379.77"/>
    <s v=""/>
    <n v="5"/>
    <s v=""/>
    <n v="37"/>
    <n v="0.5"/>
    <n v="5.2631578947368397E-2"/>
    <n v="75.953999999999994"/>
    <x v="0"/>
    <n v="0"/>
  </r>
  <r>
    <x v="615"/>
    <n v="32"/>
    <s v="Female"/>
    <s v="USA"/>
    <d v="2023-03-10T23:46:41"/>
    <x v="4"/>
    <n v="2"/>
    <n v="1"/>
    <n v="47"/>
    <n v="2"/>
    <n v="379.47"/>
    <s v=""/>
    <n v="5"/>
    <s v=""/>
    <n v="3"/>
    <n v="0.5"/>
    <n v="4.2553191489361701E-2"/>
    <n v="75.894000000000005"/>
    <x v="0"/>
    <n v="0"/>
  </r>
  <r>
    <x v="616"/>
    <n v="18"/>
    <s v="Male"/>
    <s v="Japan"/>
    <d v="2024-03-07T11:10:59"/>
    <x v="3"/>
    <n v="7"/>
    <n v="2"/>
    <n v="55"/>
    <n v="1"/>
    <n v="376.49"/>
    <s v=""/>
    <n v="5"/>
    <s v=""/>
    <n v="39"/>
    <n v="0.28571428571428498"/>
    <n v="1.8181818181818101E-2"/>
    <n v="75.298000000000002"/>
    <x v="0"/>
    <n v="0"/>
  </r>
  <r>
    <x v="617"/>
    <n v="28"/>
    <s v="Male"/>
    <s v="USA"/>
    <d v="2023-11-26T04:43:06"/>
    <x v="2"/>
    <n v="1"/>
    <n v="0"/>
    <n v="45"/>
    <n v="2"/>
    <n v="373.26"/>
    <s v=""/>
    <n v="5"/>
    <s v=""/>
    <n v="16"/>
    <n v="0"/>
    <n v="4.4444444444444398E-2"/>
    <n v="74.652000000000001"/>
    <x v="0"/>
    <n v="0"/>
  </r>
  <r>
    <x v="618"/>
    <n v="52"/>
    <s v="Female"/>
    <s v="USA"/>
    <d v="2024-07-17T10:11:13"/>
    <x v="1"/>
    <n v="4"/>
    <n v="0"/>
    <n v="48"/>
    <n v="2"/>
    <n v="370.57"/>
    <s v=""/>
    <n v="5"/>
    <s v=""/>
    <n v="21"/>
    <n v="0"/>
    <n v="4.1666666666666602E-2"/>
    <n v="74.114000000000004"/>
    <x v="0"/>
    <n v="0"/>
  </r>
  <r>
    <x v="619"/>
    <n v="53"/>
    <s v="Other"/>
    <s v="Japan"/>
    <d v="2024-12-18T09:45:17"/>
    <x v="2"/>
    <n v="2"/>
    <n v="1"/>
    <n v="53"/>
    <n v="0"/>
    <n v="370.29"/>
    <s v=""/>
    <n v="5"/>
    <s v=""/>
    <n v="41"/>
    <n v="0.5"/>
    <n v="0"/>
    <n v="74.058000000000007"/>
    <x v="0"/>
    <n v="0"/>
  </r>
  <r>
    <x v="620"/>
    <n v="27"/>
    <s v="Female"/>
    <s v="France"/>
    <d v="2024-11-12T12:16:59"/>
    <x v="0"/>
    <n v="2"/>
    <n v="0"/>
    <n v="44"/>
    <n v="4"/>
    <n v="369.5"/>
    <s v=""/>
    <n v="5"/>
    <s v=""/>
    <n v="51"/>
    <n v="0"/>
    <n v="9.0909090909090898E-2"/>
    <n v="73.900000000000006"/>
    <x v="0"/>
    <n v="0"/>
  </r>
  <r>
    <x v="621"/>
    <n v="48"/>
    <s v="Other"/>
    <s v="Canada"/>
    <d v="2023-05-12T14:14:35"/>
    <x v="2"/>
    <n v="3"/>
    <n v="1"/>
    <n v="51"/>
    <n v="2"/>
    <n v="365.81"/>
    <s v=""/>
    <n v="5"/>
    <s v=""/>
    <n v="15"/>
    <n v="0.33333333333333298"/>
    <n v="3.9215686274509803E-2"/>
    <n v="73.162000000000006"/>
    <x v="0"/>
    <n v="0"/>
  </r>
  <r>
    <x v="622"/>
    <n v="35"/>
    <s v="Female"/>
    <s v="Germany"/>
    <d v="2024-03-13T11:44:06"/>
    <x v="2"/>
    <n v="2"/>
    <n v="0"/>
    <n v="49"/>
    <n v="2"/>
    <n v="364.8"/>
    <s v=""/>
    <n v="5"/>
    <s v=""/>
    <n v="1"/>
    <n v="0"/>
    <n v="4.08163265306122E-2"/>
    <n v="72.959999999999994"/>
    <x v="0"/>
    <n v="0"/>
  </r>
  <r>
    <x v="623"/>
    <n v="29"/>
    <s v="Female"/>
    <s v="USA"/>
    <d v="2023-03-01T06:09:31"/>
    <x v="5"/>
    <n v="2"/>
    <n v="0"/>
    <n v="54"/>
    <n v="3"/>
    <n v="364.56"/>
    <s v=""/>
    <n v="5"/>
    <s v=""/>
    <n v="6"/>
    <n v="0"/>
    <n v="5.5555555555555497E-2"/>
    <n v="72.912000000000006"/>
    <x v="0"/>
    <n v="0"/>
  </r>
  <r>
    <x v="624"/>
    <n v="39"/>
    <s v="Other"/>
    <s v="Canada"/>
    <d v="2023-12-07T10:50:27"/>
    <x v="4"/>
    <n v="1"/>
    <n v="0"/>
    <n v="58"/>
    <n v="3"/>
    <n v="362.59"/>
    <s v=""/>
    <n v="5"/>
    <s v=""/>
    <n v="12"/>
    <n v="0"/>
    <n v="5.1724137931034399E-2"/>
    <n v="72.518000000000001"/>
    <x v="0"/>
    <n v="0"/>
  </r>
  <r>
    <x v="625"/>
    <n v="22"/>
    <s v="Male"/>
    <s v="USA"/>
    <d v="2023-07-15T21:35:30"/>
    <x v="0"/>
    <n v="3"/>
    <n v="1"/>
    <n v="47"/>
    <n v="1"/>
    <n v="362.08"/>
    <s v=""/>
    <n v="5"/>
    <s v=""/>
    <n v="18"/>
    <n v="0.33333333333333298"/>
    <n v="2.1276595744680799E-2"/>
    <n v="72.415999999999997"/>
    <x v="0"/>
    <n v="0"/>
  </r>
  <r>
    <x v="626"/>
    <n v="36"/>
    <s v="Female"/>
    <s v="USA"/>
    <d v="2024-07-07T12:11:13"/>
    <x v="5"/>
    <n v="3"/>
    <n v="1"/>
    <n v="52"/>
    <n v="2"/>
    <n v="360.19"/>
    <s v=""/>
    <n v="5"/>
    <s v=""/>
    <n v="20"/>
    <n v="0.33333333333333298"/>
    <n v="3.8461538461538401E-2"/>
    <n v="72.037999999999997"/>
    <x v="0"/>
    <n v="0"/>
  </r>
  <r>
    <x v="627"/>
    <n v="55"/>
    <s v="Female"/>
    <s v="France"/>
    <d v="2023-01-30T16:32:22"/>
    <x v="1"/>
    <n v="3"/>
    <n v="1"/>
    <n v="51"/>
    <n v="1"/>
    <n v="359.88"/>
    <s v=""/>
    <n v="5"/>
    <s v=""/>
    <n v="32"/>
    <n v="0.33333333333333298"/>
    <n v="1.9607843137254902E-2"/>
    <n v="71.975999999999999"/>
    <x v="0"/>
    <n v="0"/>
  </r>
  <r>
    <x v="628"/>
    <n v="38"/>
    <s v="Female"/>
    <s v="Canada"/>
    <d v="2024-07-30T12:06:47"/>
    <x v="4"/>
    <n v="2"/>
    <n v="0"/>
    <n v="53"/>
    <n v="2"/>
    <n v="359.57"/>
    <s v=""/>
    <n v="5"/>
    <s v=""/>
    <n v="26"/>
    <n v="0"/>
    <n v="3.7735849056603703E-2"/>
    <n v="71.914000000000001"/>
    <x v="0"/>
    <n v="0"/>
  </r>
  <r>
    <x v="629"/>
    <n v="35"/>
    <s v="Male"/>
    <s v="USA"/>
    <d v="2023-07-24T04:10:06"/>
    <x v="5"/>
    <n v="3"/>
    <n v="1"/>
    <n v="55"/>
    <n v="3"/>
    <n v="357.74"/>
    <s v=""/>
    <n v="5"/>
    <s v=""/>
    <n v="40"/>
    <n v="0.33333333333333298"/>
    <n v="5.4545454545454501E-2"/>
    <n v="71.548000000000002"/>
    <x v="0"/>
    <n v="0"/>
  </r>
  <r>
    <x v="630"/>
    <n v="31"/>
    <s v="Female"/>
    <s v="UK"/>
    <d v="2024-09-20T00:50:10"/>
    <x v="3"/>
    <n v="6"/>
    <n v="2"/>
    <n v="56"/>
    <n v="2"/>
    <n v="356.93"/>
    <s v=""/>
    <n v="5"/>
    <s v=""/>
    <n v="12"/>
    <n v="0.33333333333333298"/>
    <n v="3.5714285714285698E-2"/>
    <n v="71.385999999999996"/>
    <x v="0"/>
    <n v="0"/>
  </r>
  <r>
    <x v="631"/>
    <n v="43"/>
    <s v="Female"/>
    <s v="USA"/>
    <d v="2023-09-05T00:05:38"/>
    <x v="5"/>
    <n v="2"/>
    <n v="0"/>
    <n v="52"/>
    <n v="2"/>
    <n v="354.27"/>
    <s v=""/>
    <n v="5"/>
    <s v=""/>
    <n v="20"/>
    <n v="0"/>
    <n v="3.8461538461538401E-2"/>
    <n v="70.853999999999999"/>
    <x v="0"/>
    <n v="0"/>
  </r>
  <r>
    <x v="632"/>
    <n v="32"/>
    <s v="Female"/>
    <s v="Canada"/>
    <d v="2023-12-13T02:37:56"/>
    <x v="5"/>
    <n v="4"/>
    <n v="1"/>
    <n v="47"/>
    <n v="4"/>
    <n v="353.01"/>
    <s v=""/>
    <n v="5"/>
    <s v=""/>
    <n v="1"/>
    <n v="0.25"/>
    <n v="8.5106382978723402E-2"/>
    <n v="70.602000000000004"/>
    <x v="0"/>
    <n v="0"/>
  </r>
  <r>
    <x v="633"/>
    <n v="46"/>
    <s v="Male"/>
    <s v="Australia"/>
    <d v="2024-01-15T19:32:23"/>
    <x v="5"/>
    <n v="5"/>
    <n v="1"/>
    <n v="42"/>
    <n v="1"/>
    <n v="351.46"/>
    <s v=""/>
    <n v="5"/>
    <s v=""/>
    <n v="5"/>
    <n v="0.2"/>
    <n v="2.3809523809523801E-2"/>
    <n v="70.292000000000002"/>
    <x v="0"/>
    <n v="1"/>
  </r>
  <r>
    <x v="634"/>
    <n v="18"/>
    <s v="Male"/>
    <s v="USA"/>
    <d v="2023-12-28T04:44:33"/>
    <x v="5"/>
    <n v="2"/>
    <n v="0"/>
    <n v="54"/>
    <n v="1"/>
    <n v="349.78"/>
    <s v=""/>
    <n v="5"/>
    <s v=""/>
    <n v="6"/>
    <n v="0"/>
    <n v="1.85185185185185E-2"/>
    <n v="69.955999999999904"/>
    <x v="0"/>
    <n v="0"/>
  </r>
  <r>
    <x v="635"/>
    <n v="27"/>
    <s v="Female"/>
    <s v="USA"/>
    <d v="2024-02-11T06:41:33"/>
    <x v="2"/>
    <n v="2"/>
    <n v="0"/>
    <n v="53"/>
    <n v="2"/>
    <n v="349.65"/>
    <s v=""/>
    <n v="5"/>
    <s v=""/>
    <n v="42"/>
    <n v="0"/>
    <n v="3.7735849056603703E-2"/>
    <n v="69.929999999999893"/>
    <x v="0"/>
    <n v="0"/>
  </r>
  <r>
    <x v="636"/>
    <n v="28"/>
    <s v="Male"/>
    <s v="Japan"/>
    <d v="2023-07-15T17:12:41"/>
    <x v="2"/>
    <n v="4"/>
    <n v="0"/>
    <n v="46"/>
    <n v="6"/>
    <n v="342.09"/>
    <s v=""/>
    <n v="5"/>
    <s v=""/>
    <n v="30"/>
    <n v="0"/>
    <n v="0.13043478260869501"/>
    <n v="68.417999999999907"/>
    <x v="0"/>
    <n v="0"/>
  </r>
  <r>
    <x v="637"/>
    <n v="52"/>
    <s v="Female"/>
    <s v="Japan"/>
    <d v="2024-12-08T13:12:54"/>
    <x v="5"/>
    <n v="4"/>
    <n v="2"/>
    <n v="46"/>
    <n v="2"/>
    <n v="342.09"/>
    <s v=""/>
    <n v="5"/>
    <s v=""/>
    <n v="58"/>
    <n v="0.5"/>
    <n v="4.3478260869565202E-2"/>
    <n v="68.417999999999907"/>
    <x v="0"/>
    <n v="0"/>
  </r>
  <r>
    <x v="638"/>
    <n v="22"/>
    <s v="Female"/>
    <s v="UK"/>
    <d v="2023-11-29T01:20:39"/>
    <x v="5"/>
    <n v="5"/>
    <n v="1"/>
    <n v="57"/>
    <n v="4"/>
    <n v="339.59"/>
    <s v=""/>
    <n v="5"/>
    <s v=""/>
    <n v="0"/>
    <n v="0.2"/>
    <n v="7.0175438596491196E-2"/>
    <n v="67.917999999999907"/>
    <x v="0"/>
    <n v="0"/>
  </r>
  <r>
    <x v="639"/>
    <n v="18"/>
    <s v="Male"/>
    <s v="USA"/>
    <d v="2024-05-06T05:01:21"/>
    <x v="2"/>
    <n v="4"/>
    <n v="1"/>
    <n v="50"/>
    <n v="3"/>
    <n v="337.48"/>
    <s v=""/>
    <n v="5"/>
    <s v=""/>
    <n v="11"/>
    <n v="0.25"/>
    <n v="0.06"/>
    <n v="67.495999999999995"/>
    <x v="0"/>
    <n v="0"/>
  </r>
  <r>
    <x v="640"/>
    <n v="45"/>
    <s v="Male"/>
    <s v="Australia"/>
    <d v="2023-11-18T18:35:01"/>
    <x v="1"/>
    <n v="1"/>
    <n v="0"/>
    <n v="57"/>
    <n v="1"/>
    <n v="337.46"/>
    <s v=""/>
    <n v="5"/>
    <s v=""/>
    <n v="45"/>
    <n v="0"/>
    <n v="1.7543859649122799E-2"/>
    <n v="67.491999999999905"/>
    <x v="0"/>
    <n v="1"/>
  </r>
  <r>
    <x v="641"/>
    <n v="18"/>
    <s v="Male"/>
    <s v="USA"/>
    <d v="2023-02-10T19:44:30"/>
    <x v="4"/>
    <n v="5"/>
    <n v="0"/>
    <n v="47"/>
    <n v="2"/>
    <n v="335.96"/>
    <s v=""/>
    <n v="5"/>
    <s v=""/>
    <n v="25"/>
    <n v="0"/>
    <n v="4.2553191489361701E-2"/>
    <n v="67.191999999999993"/>
    <x v="0"/>
    <n v="0"/>
  </r>
  <r>
    <x v="642"/>
    <n v="28"/>
    <s v="Female"/>
    <s v="Canada"/>
    <d v="2024-05-27T19:21:56"/>
    <x v="1"/>
    <n v="5"/>
    <n v="1"/>
    <n v="39"/>
    <n v="0"/>
    <n v="335.04"/>
    <s v=""/>
    <n v="5"/>
    <s v=""/>
    <n v="8"/>
    <n v="0.2"/>
    <n v="0"/>
    <n v="67.007999999999996"/>
    <x v="0"/>
    <n v="0"/>
  </r>
  <r>
    <x v="643"/>
    <n v="24"/>
    <s v="Female"/>
    <s v="Germany"/>
    <d v="2024-04-22T08:06:53"/>
    <x v="1"/>
    <n v="1"/>
    <n v="0"/>
    <n v="54"/>
    <n v="2"/>
    <n v="334.62"/>
    <s v=""/>
    <n v="5"/>
    <s v=""/>
    <n v="22"/>
    <n v="0"/>
    <n v="3.7037037037037E-2"/>
    <n v="66.924000000000007"/>
    <x v="0"/>
    <n v="0"/>
  </r>
  <r>
    <x v="644"/>
    <n v="35"/>
    <s v="Female"/>
    <s v="Germany"/>
    <d v="2024-03-04T16:01:02"/>
    <x v="3"/>
    <n v="3"/>
    <n v="1"/>
    <n v="53"/>
    <n v="3"/>
    <n v="332.82"/>
    <s v=""/>
    <n v="5"/>
    <s v=""/>
    <n v="21"/>
    <n v="0.33333333333333298"/>
    <n v="5.6603773584905599E-2"/>
    <n v="66.563999999999993"/>
    <x v="0"/>
    <n v="0"/>
  </r>
  <r>
    <x v="645"/>
    <n v="27"/>
    <s v="Female"/>
    <s v="France"/>
    <d v="2023-03-27T02:42:37"/>
    <x v="1"/>
    <n v="4"/>
    <n v="1"/>
    <n v="39"/>
    <n v="4"/>
    <n v="332.51"/>
    <s v=""/>
    <n v="5"/>
    <s v=""/>
    <n v="21"/>
    <n v="0.25"/>
    <n v="0.10256410256410201"/>
    <n v="66.501999999999995"/>
    <x v="0"/>
    <n v="0"/>
  </r>
  <r>
    <x v="646"/>
    <n v="40"/>
    <s v="Female"/>
    <s v="USA"/>
    <d v="2023-07-08T04:09:23"/>
    <x v="5"/>
    <n v="2"/>
    <n v="1"/>
    <n v="44"/>
    <n v="1"/>
    <n v="332.42"/>
    <s v=""/>
    <n v="5"/>
    <s v=""/>
    <n v="2"/>
    <n v="0.5"/>
    <n v="2.27272727272727E-2"/>
    <n v="66.483999999999995"/>
    <x v="0"/>
    <n v="0"/>
  </r>
  <r>
    <x v="647"/>
    <n v="37"/>
    <s v="Male"/>
    <s v="USA"/>
    <d v="2024-12-16T09:34:15"/>
    <x v="1"/>
    <n v="1"/>
    <n v="1"/>
    <n v="49"/>
    <n v="3"/>
    <n v="331.05"/>
    <s v=""/>
    <n v="5"/>
    <s v=""/>
    <n v="19"/>
    <n v="1"/>
    <n v="6.1224489795918297E-2"/>
    <n v="66.209999999999994"/>
    <x v="0"/>
    <n v="0"/>
  </r>
  <r>
    <x v="648"/>
    <n v="21"/>
    <s v="Other"/>
    <s v="Australia"/>
    <d v="2024-11-26T00:25:48"/>
    <x v="3"/>
    <n v="4"/>
    <n v="1"/>
    <n v="58"/>
    <n v="3"/>
    <n v="330.83"/>
    <s v=""/>
    <n v="5"/>
    <s v=""/>
    <n v="43"/>
    <n v="0.25"/>
    <n v="5.1724137931034399E-2"/>
    <n v="66.165999999999997"/>
    <x v="0"/>
    <n v="0"/>
  </r>
  <r>
    <x v="649"/>
    <n v="38"/>
    <s v="Male"/>
    <s v="USA"/>
    <d v="2024-12-13T14:24:19"/>
    <x v="2"/>
    <n v="1"/>
    <n v="1"/>
    <n v="49"/>
    <n v="2"/>
    <n v="329"/>
    <s v=""/>
    <n v="5"/>
    <s v=""/>
    <n v="10"/>
    <n v="1"/>
    <n v="4.08163265306122E-2"/>
    <n v="65.8"/>
    <x v="0"/>
    <n v="0"/>
  </r>
  <r>
    <x v="650"/>
    <n v="41"/>
    <s v="Male"/>
    <s v="Germany"/>
    <d v="2023-05-25T08:52:07"/>
    <x v="4"/>
    <n v="3"/>
    <n v="2"/>
    <n v="57"/>
    <n v="2"/>
    <n v="328.43"/>
    <s v=""/>
    <n v="5"/>
    <s v=""/>
    <n v="52"/>
    <n v="0.66666666666666596"/>
    <n v="3.5087719298245598E-2"/>
    <n v="65.686000000000007"/>
    <x v="0"/>
    <n v="0"/>
  </r>
  <r>
    <x v="651"/>
    <n v="35"/>
    <s v="Female"/>
    <s v="USA"/>
    <d v="2023-11-11T02:36:30"/>
    <x v="0"/>
    <n v="7"/>
    <n v="3"/>
    <n v="53"/>
    <n v="2"/>
    <n v="327.76"/>
    <s v=""/>
    <n v="5"/>
    <s v=""/>
    <n v="11"/>
    <n v="0.42857142857142799"/>
    <n v="3.7735849056603703E-2"/>
    <n v="65.551999999999893"/>
    <x v="0"/>
    <n v="0"/>
  </r>
  <r>
    <x v="652"/>
    <n v="50"/>
    <s v="Male"/>
    <s v="Japan"/>
    <d v="2024-11-01T09:04:51"/>
    <x v="3"/>
    <n v="2"/>
    <n v="2"/>
    <n v="42"/>
    <n v="4"/>
    <n v="326.77999999999997"/>
    <s v=""/>
    <n v="5"/>
    <s v=""/>
    <n v="60"/>
    <n v="1"/>
    <n v="9.5238095238095205E-2"/>
    <n v="65.355999999999995"/>
    <x v="0"/>
    <n v="0"/>
  </r>
  <r>
    <x v="653"/>
    <n v="37"/>
    <s v="Male"/>
    <s v="Australia"/>
    <d v="2023-07-05T23:35:31"/>
    <x v="3"/>
    <n v="3"/>
    <n v="2"/>
    <n v="48"/>
    <n v="3"/>
    <n v="326.06"/>
    <s v=""/>
    <n v="5"/>
    <s v=""/>
    <n v="30"/>
    <n v="0.66666666666666596"/>
    <n v="6.25E-2"/>
    <n v="65.212000000000003"/>
    <x v="0"/>
    <n v="0"/>
  </r>
  <r>
    <x v="654"/>
    <n v="52"/>
    <s v="Male"/>
    <s v="USA"/>
    <d v="2024-02-04T11:09:32"/>
    <x v="2"/>
    <n v="2"/>
    <n v="0"/>
    <n v="41"/>
    <n v="1"/>
    <n v="325.64"/>
    <s v=""/>
    <n v="5"/>
    <s v=""/>
    <n v="6"/>
    <n v="0"/>
    <n v="2.4390243902439001E-2"/>
    <n v="65.128"/>
    <x v="0"/>
    <n v="1"/>
  </r>
  <r>
    <x v="655"/>
    <n v="37"/>
    <s v="Male"/>
    <s v="Japan"/>
    <d v="2024-04-30T20:31:54"/>
    <x v="4"/>
    <n v="3"/>
    <n v="1"/>
    <n v="41"/>
    <n v="5"/>
    <n v="323.61"/>
    <s v=""/>
    <n v="5"/>
    <s v=""/>
    <n v="16"/>
    <n v="0.33333333333333298"/>
    <n v="0.12195121951219499"/>
    <n v="64.721999999999994"/>
    <x v="0"/>
    <n v="0"/>
  </r>
  <r>
    <x v="656"/>
    <n v="20"/>
    <s v="Male"/>
    <s v="USA"/>
    <d v="2023-10-25T13:27:18"/>
    <x v="5"/>
    <n v="3"/>
    <n v="1"/>
    <n v="64"/>
    <n v="0"/>
    <n v="322.12"/>
    <s v=""/>
    <n v="5"/>
    <s v=""/>
    <n v="73"/>
    <n v="0.33333333333333298"/>
    <n v="0"/>
    <n v="64.424000000000007"/>
    <x v="0"/>
    <n v="0"/>
  </r>
  <r>
    <x v="657"/>
    <n v="31"/>
    <s v="Female"/>
    <s v="USA"/>
    <d v="2024-05-05T04:12:01"/>
    <x v="1"/>
    <n v="1"/>
    <n v="1"/>
    <n v="56"/>
    <n v="3"/>
    <n v="321.89999999999998"/>
    <s v=""/>
    <n v="5"/>
    <s v=""/>
    <n v="33"/>
    <n v="1"/>
    <n v="5.3571428571428499E-2"/>
    <n v="64.38"/>
    <x v="0"/>
    <n v="0"/>
  </r>
  <r>
    <x v="658"/>
    <n v="34"/>
    <s v="Male"/>
    <s v="Canada"/>
    <d v="2023-05-25T23:28:12"/>
    <x v="1"/>
    <n v="1"/>
    <n v="1"/>
    <n v="55"/>
    <n v="5"/>
    <n v="320.88"/>
    <s v=""/>
    <n v="5"/>
    <s v=""/>
    <n v="53"/>
    <n v="1"/>
    <n v="9.0909090909090898E-2"/>
    <n v="64.176000000000002"/>
    <x v="0"/>
    <n v="0"/>
  </r>
  <r>
    <x v="659"/>
    <n v="46"/>
    <s v="Male"/>
    <s v="USA"/>
    <d v="2023-05-13T00:27:51"/>
    <x v="1"/>
    <n v="4"/>
    <n v="1"/>
    <n v="51"/>
    <n v="5"/>
    <n v="320.64999999999998"/>
    <s v=""/>
    <n v="5"/>
    <s v=""/>
    <n v="9"/>
    <n v="0.25"/>
    <n v="9.8039215686274495E-2"/>
    <n v="64.13"/>
    <x v="0"/>
    <n v="0"/>
  </r>
  <r>
    <x v="660"/>
    <n v="30"/>
    <s v="Female"/>
    <s v="Canada"/>
    <d v="2023-09-20T18:15:56"/>
    <x v="5"/>
    <n v="4"/>
    <n v="1"/>
    <n v="39"/>
    <n v="1"/>
    <n v="319.10000000000002"/>
    <s v=""/>
    <n v="5"/>
    <s v=""/>
    <n v="36"/>
    <n v="0.25"/>
    <n v="2.5641025641025599E-2"/>
    <n v="63.82"/>
    <x v="0"/>
    <n v="0"/>
  </r>
  <r>
    <x v="661"/>
    <n v="30"/>
    <s v="Male"/>
    <s v="Australia"/>
    <d v="2024-05-11T03:17:32"/>
    <x v="1"/>
    <n v="4"/>
    <n v="1"/>
    <n v="45"/>
    <n v="1"/>
    <n v="319"/>
    <s v=""/>
    <n v="5"/>
    <s v=""/>
    <n v="31"/>
    <n v="0.25"/>
    <n v="2.2222222222222199E-2"/>
    <n v="63.8"/>
    <x v="0"/>
    <n v="0"/>
  </r>
  <r>
    <x v="662"/>
    <n v="39"/>
    <s v="Female"/>
    <s v="France"/>
    <d v="2023-09-10T05:39:52"/>
    <x v="1"/>
    <n v="8"/>
    <n v="0"/>
    <n v="52"/>
    <n v="4"/>
    <n v="317.08"/>
    <s v=""/>
    <n v="5"/>
    <s v=""/>
    <n v="38"/>
    <n v="0"/>
    <n v="7.69230769230769E-2"/>
    <n v="63.415999999999997"/>
    <x v="0"/>
    <n v="0"/>
  </r>
  <r>
    <x v="663"/>
    <n v="34"/>
    <s v="Female"/>
    <s v="France"/>
    <d v="2023-06-30T18:01:17"/>
    <x v="4"/>
    <n v="3"/>
    <n v="0"/>
    <n v="39"/>
    <n v="1"/>
    <n v="312.60000000000002"/>
    <s v=""/>
    <n v="5"/>
    <s v=""/>
    <n v="19"/>
    <n v="0"/>
    <n v="2.5641025641025599E-2"/>
    <n v="62.52"/>
    <x v="0"/>
    <n v="0"/>
  </r>
  <r>
    <x v="664"/>
    <n v="29"/>
    <s v="Female"/>
    <s v="USA"/>
    <d v="2024-04-09T12:01:44"/>
    <x v="2"/>
    <n v="3"/>
    <n v="0"/>
    <n v="43"/>
    <n v="3"/>
    <n v="311.64999999999998"/>
    <s v=""/>
    <n v="5"/>
    <s v=""/>
    <n v="27"/>
    <n v="0"/>
    <n v="6.9767441860465101E-2"/>
    <n v="62.33"/>
    <x v="0"/>
    <n v="0"/>
  </r>
  <r>
    <x v="665"/>
    <n v="60"/>
    <s v="Female"/>
    <s v="USA"/>
    <d v="2024-03-01T01:52:13"/>
    <x v="2"/>
    <n v="2"/>
    <n v="0"/>
    <n v="47"/>
    <n v="3"/>
    <n v="308.05"/>
    <s v=""/>
    <n v="5"/>
    <s v=""/>
    <n v="78"/>
    <n v="0"/>
    <n v="6.3829787234042507E-2"/>
    <n v="61.61"/>
    <x v="0"/>
    <n v="0"/>
  </r>
  <r>
    <x v="666"/>
    <n v="18"/>
    <s v="Female"/>
    <s v="Germany"/>
    <d v="2024-12-12T17:57:49"/>
    <x v="3"/>
    <n v="3"/>
    <n v="2"/>
    <n v="44"/>
    <n v="1"/>
    <n v="307.35000000000002"/>
    <s v=""/>
    <n v="5"/>
    <s v=""/>
    <n v="62"/>
    <n v="0.66666666666666596"/>
    <n v="2.27272727272727E-2"/>
    <n v="61.47"/>
    <x v="0"/>
    <n v="0"/>
  </r>
  <r>
    <x v="667"/>
    <n v="20"/>
    <s v="Male"/>
    <s v="USA"/>
    <d v="2024-11-18T04:04:28"/>
    <x v="3"/>
    <n v="1"/>
    <n v="0"/>
    <n v="55"/>
    <n v="2"/>
    <n v="306.64999999999998"/>
    <s v=""/>
    <n v="5"/>
    <s v=""/>
    <n v="69"/>
    <n v="0"/>
    <n v="3.6363636363636299E-2"/>
    <n v="61.33"/>
    <x v="0"/>
    <n v="0"/>
  </r>
  <r>
    <x v="668"/>
    <n v="30"/>
    <s v="Male"/>
    <s v="Canada"/>
    <d v="2024-06-28T22:18:35"/>
    <x v="1"/>
    <n v="2"/>
    <n v="1"/>
    <n v="56"/>
    <n v="3"/>
    <n v="305.13"/>
    <s v=""/>
    <n v="5"/>
    <s v=""/>
    <n v="14"/>
    <n v="0.5"/>
    <n v="5.3571428571428499E-2"/>
    <n v="61.025999999999897"/>
    <x v="0"/>
    <n v="0"/>
  </r>
  <r>
    <x v="669"/>
    <n v="19"/>
    <s v="Male"/>
    <s v="USA"/>
    <d v="2024-02-29T15:38:57"/>
    <x v="1"/>
    <n v="3"/>
    <n v="2"/>
    <n v="50"/>
    <n v="1"/>
    <n v="301.26"/>
    <s v=""/>
    <n v="5"/>
    <s v=""/>
    <n v="8"/>
    <n v="0.66666666666666596"/>
    <n v="0.02"/>
    <n v="60.251999999999903"/>
    <x v="0"/>
    <n v="0"/>
  </r>
  <r>
    <x v="670"/>
    <n v="38"/>
    <s v="Male"/>
    <s v="Germany"/>
    <d v="2024-07-14T17:56:29"/>
    <x v="5"/>
    <n v="5"/>
    <n v="0"/>
    <n v="51"/>
    <n v="3"/>
    <n v="300.24"/>
    <s v=""/>
    <n v="5"/>
    <s v=""/>
    <n v="16"/>
    <n v="0"/>
    <n v="5.8823529411764698E-2"/>
    <n v="60.048000000000002"/>
    <x v="0"/>
    <n v="0"/>
  </r>
  <r>
    <x v="671"/>
    <n v="42"/>
    <s v="Male"/>
    <s v="Germany"/>
    <d v="2024-07-12T00:14:10"/>
    <x v="5"/>
    <n v="0"/>
    <n v="0"/>
    <n v="51"/>
    <n v="2"/>
    <n v="299.76"/>
    <s v=""/>
    <n v="5"/>
    <s v=""/>
    <n v="80"/>
    <n v="0"/>
    <n v="3.9215686274509803E-2"/>
    <n v="59.951999999999998"/>
    <x v="0"/>
    <n v="0"/>
  </r>
  <r>
    <x v="672"/>
    <n v="28"/>
    <s v="Male"/>
    <s v="Germany"/>
    <d v="2024-08-21T18:31:03"/>
    <x v="3"/>
    <n v="4"/>
    <n v="2"/>
    <n v="50"/>
    <n v="4"/>
    <n v="299.75"/>
    <s v=""/>
    <n v="5"/>
    <s v=""/>
    <n v="0"/>
    <n v="0.5"/>
    <n v="0.08"/>
    <n v="59.95"/>
    <x v="0"/>
    <n v="0"/>
  </r>
  <r>
    <x v="673"/>
    <n v="49"/>
    <s v="Female"/>
    <s v="Germany"/>
    <d v="2023-02-21T21:29:02"/>
    <x v="3"/>
    <n v="1"/>
    <n v="0"/>
    <n v="49"/>
    <n v="3"/>
    <n v="299.52"/>
    <s v=""/>
    <n v="5"/>
    <s v=""/>
    <n v="38"/>
    <n v="0"/>
    <n v="6.1224489795918297E-2"/>
    <n v="59.903999999999897"/>
    <x v="0"/>
    <n v="0"/>
  </r>
  <r>
    <x v="674"/>
    <n v="24"/>
    <s v="Male"/>
    <s v="USA"/>
    <d v="2024-05-23T10:14:13"/>
    <x v="4"/>
    <n v="3"/>
    <n v="1"/>
    <n v="50"/>
    <n v="3"/>
    <n v="296.97000000000003"/>
    <s v=""/>
    <n v="5"/>
    <s v=""/>
    <n v="14"/>
    <n v="0.33333333333333298"/>
    <n v="0.06"/>
    <n v="59.393999999999998"/>
    <x v="0"/>
    <n v="0"/>
  </r>
  <r>
    <x v="675"/>
    <n v="47"/>
    <s v="Male"/>
    <s v="Japan"/>
    <d v="2024-06-01T11:47:42"/>
    <x v="2"/>
    <n v="0"/>
    <n v="0"/>
    <n v="55"/>
    <n v="2"/>
    <n v="289.56"/>
    <s v=""/>
    <n v="5"/>
    <s v=""/>
    <n v="7"/>
    <n v="0"/>
    <n v="3.6363636363636299E-2"/>
    <n v="57.911999999999999"/>
    <x v="0"/>
    <n v="0"/>
  </r>
  <r>
    <x v="676"/>
    <n v="43"/>
    <s v="Male"/>
    <s v="UK"/>
    <d v="2023-11-01T10:26:56"/>
    <x v="2"/>
    <n v="0"/>
    <n v="0"/>
    <n v="52"/>
    <n v="1"/>
    <n v="289.48"/>
    <s v=""/>
    <n v="5"/>
    <s v=""/>
    <n v="0"/>
    <n v="0"/>
    <n v="1.9230769230769201E-2"/>
    <n v="57.896000000000001"/>
    <x v="0"/>
    <n v="0"/>
  </r>
  <r>
    <x v="677"/>
    <n v="22"/>
    <s v="Female"/>
    <s v="France"/>
    <d v="2023-01-31T04:13:13"/>
    <x v="0"/>
    <n v="3"/>
    <n v="0"/>
    <n v="61"/>
    <n v="1"/>
    <n v="288.95999999999998"/>
    <s v=""/>
    <n v="5"/>
    <s v=""/>
    <n v="38"/>
    <n v="0"/>
    <n v="1.63934426229508E-2"/>
    <n v="57.791999999999902"/>
    <x v="0"/>
    <n v="0"/>
  </r>
  <r>
    <x v="678"/>
    <n v="55"/>
    <s v="Male"/>
    <s v="Canada"/>
    <d v="2024-12-18T18:30:56"/>
    <x v="0"/>
    <n v="2"/>
    <n v="0"/>
    <n v="55"/>
    <n v="3"/>
    <n v="288.77"/>
    <s v=""/>
    <n v="5"/>
    <s v=""/>
    <n v="34"/>
    <n v="0"/>
    <n v="5.4545454545454501E-2"/>
    <n v="57.753999999999998"/>
    <x v="0"/>
    <n v="0"/>
  </r>
  <r>
    <x v="679"/>
    <n v="22"/>
    <s v="Male"/>
    <s v="USA"/>
    <d v="2023-07-16T15:06:48"/>
    <x v="5"/>
    <n v="4"/>
    <n v="2"/>
    <n v="42"/>
    <n v="1"/>
    <n v="288.62"/>
    <s v=""/>
    <n v="5"/>
    <s v=""/>
    <n v="118"/>
    <n v="0.5"/>
    <n v="2.3809523809523801E-2"/>
    <n v="57.723999999999997"/>
    <x v="0"/>
    <n v="0"/>
  </r>
  <r>
    <x v="680"/>
    <n v="51"/>
    <s v="Male"/>
    <s v="Japan"/>
    <d v="2023-03-02T20:07:18"/>
    <x v="2"/>
    <n v="3"/>
    <n v="1"/>
    <n v="63"/>
    <n v="2"/>
    <n v="288.38"/>
    <s v=""/>
    <n v="5"/>
    <s v=""/>
    <n v="7"/>
    <n v="0.33333333333333298"/>
    <n v="3.1746031746031703E-2"/>
    <n v="57.676000000000002"/>
    <x v="0"/>
    <n v="0"/>
  </r>
  <r>
    <x v="681"/>
    <n v="42"/>
    <s v="Male"/>
    <s v="Canada"/>
    <d v="2024-06-16T10:59:06"/>
    <x v="1"/>
    <n v="2"/>
    <n v="1"/>
    <n v="55"/>
    <n v="7"/>
    <n v="287.95999999999998"/>
    <s v=""/>
    <n v="5"/>
    <s v=""/>
    <n v="8"/>
    <n v="0.5"/>
    <n v="0.12727272727272701"/>
    <n v="57.591999999999999"/>
    <x v="0"/>
    <n v="0"/>
  </r>
  <r>
    <x v="682"/>
    <n v="26"/>
    <s v="Male"/>
    <s v="USA"/>
    <d v="2023-02-23T02:41:10"/>
    <x v="0"/>
    <n v="5"/>
    <n v="2"/>
    <n v="55"/>
    <n v="3"/>
    <n v="287.27"/>
    <s v=""/>
    <n v="5"/>
    <s v=""/>
    <n v="1"/>
    <n v="0.4"/>
    <n v="5.4545454545454501E-2"/>
    <n v="57.453999999999901"/>
    <x v="0"/>
    <n v="0"/>
  </r>
  <r>
    <x v="683"/>
    <n v="18"/>
    <s v="Female"/>
    <s v="Germany"/>
    <d v="2023-12-24T21:53:45"/>
    <x v="3"/>
    <n v="3"/>
    <n v="1"/>
    <n v="38"/>
    <n v="1"/>
    <n v="286.67"/>
    <s v=""/>
    <n v="5"/>
    <s v=""/>
    <n v="43"/>
    <n v="0.33333333333333298"/>
    <n v="2.6315789473684199E-2"/>
    <n v="57.334000000000003"/>
    <x v="0"/>
    <n v="0"/>
  </r>
  <r>
    <x v="684"/>
    <n v="27"/>
    <s v="Male"/>
    <s v="USA"/>
    <d v="2024-12-26T09:01:51"/>
    <x v="4"/>
    <n v="2"/>
    <n v="1"/>
    <n v="41"/>
    <n v="3"/>
    <n v="286.45999999999998"/>
    <s v=""/>
    <n v="5"/>
    <s v=""/>
    <n v="39"/>
    <n v="0.5"/>
    <n v="7.3170731707316999E-2"/>
    <n v="57.291999999999902"/>
    <x v="0"/>
    <n v="0"/>
  </r>
  <r>
    <x v="685"/>
    <n v="28"/>
    <s v="Male"/>
    <s v="Canada"/>
    <d v="2023-06-04T22:55:48"/>
    <x v="2"/>
    <n v="1"/>
    <n v="0"/>
    <n v="58"/>
    <n v="3"/>
    <n v="286.07"/>
    <s v=""/>
    <n v="5"/>
    <s v=""/>
    <n v="32"/>
    <n v="0"/>
    <n v="5.1724137931034399E-2"/>
    <n v="57.213999999999999"/>
    <x v="0"/>
    <n v="0"/>
  </r>
  <r>
    <x v="686"/>
    <n v="44"/>
    <s v="Male"/>
    <s v="Germany"/>
    <d v="2023-08-20T17:36:12"/>
    <x v="4"/>
    <n v="4"/>
    <n v="1"/>
    <n v="54"/>
    <n v="1"/>
    <n v="284.32"/>
    <s v=""/>
    <n v="5"/>
    <s v=""/>
    <n v="0"/>
    <n v="0.25"/>
    <n v="1.85185185185185E-2"/>
    <n v="56.863999999999997"/>
    <x v="0"/>
    <n v="0"/>
  </r>
  <r>
    <x v="687"/>
    <n v="32"/>
    <s v="Female"/>
    <s v="USA"/>
    <d v="2024-07-04T22:51:43"/>
    <x v="2"/>
    <n v="3"/>
    <n v="2"/>
    <n v="48"/>
    <n v="3"/>
    <n v="284.14"/>
    <s v=""/>
    <n v="5"/>
    <s v=""/>
    <n v="32"/>
    <n v="0.66666666666666596"/>
    <n v="6.25E-2"/>
    <n v="56.827999999999903"/>
    <x v="0"/>
    <n v="0"/>
  </r>
  <r>
    <x v="688"/>
    <n v="18"/>
    <s v="Female"/>
    <s v="France"/>
    <d v="2023-04-20T18:03:34"/>
    <x v="4"/>
    <n v="2"/>
    <n v="1"/>
    <n v="52"/>
    <n v="4"/>
    <n v="283.83"/>
    <s v=""/>
    <n v="5"/>
    <s v=""/>
    <n v="2"/>
    <n v="0.5"/>
    <n v="7.69230769230769E-2"/>
    <n v="56.765999999999998"/>
    <x v="0"/>
    <n v="0"/>
  </r>
  <r>
    <x v="689"/>
    <n v="39"/>
    <s v="Female"/>
    <s v="USA"/>
    <d v="2024-11-24T00:14:46"/>
    <x v="2"/>
    <n v="2"/>
    <n v="1"/>
    <n v="48"/>
    <n v="1"/>
    <n v="283.05"/>
    <s v=""/>
    <n v="5"/>
    <s v=""/>
    <n v="18"/>
    <n v="0.5"/>
    <n v="2.0833333333333301E-2"/>
    <n v="56.61"/>
    <x v="0"/>
    <n v="0"/>
  </r>
  <r>
    <x v="690"/>
    <n v="32"/>
    <s v="Female"/>
    <s v="USA"/>
    <d v="2024-12-23T05:06:16"/>
    <x v="1"/>
    <n v="7"/>
    <n v="0"/>
    <n v="49"/>
    <n v="0"/>
    <n v="281.49"/>
    <s v=""/>
    <n v="5"/>
    <s v=""/>
    <n v="87"/>
    <n v="0"/>
    <n v="0"/>
    <n v="56.298000000000002"/>
    <x v="0"/>
    <n v="0"/>
  </r>
  <r>
    <x v="691"/>
    <n v="24"/>
    <s v="Male"/>
    <s v="Canada"/>
    <d v="2023-02-02T14:37:31"/>
    <x v="2"/>
    <n v="3"/>
    <n v="1"/>
    <n v="57"/>
    <n v="1"/>
    <n v="278.29000000000002"/>
    <s v=""/>
    <n v="5"/>
    <s v=""/>
    <n v="56"/>
    <n v="0.33333333333333298"/>
    <n v="1.7543859649122799E-2"/>
    <n v="55.658000000000001"/>
    <x v="0"/>
    <n v="0"/>
  </r>
  <r>
    <x v="692"/>
    <n v="27"/>
    <s v="Male"/>
    <s v="Australia"/>
    <d v="2024-06-16T13:54:19"/>
    <x v="3"/>
    <n v="3"/>
    <n v="1"/>
    <n v="58"/>
    <n v="5"/>
    <n v="277.52"/>
    <s v=""/>
    <n v="5"/>
    <s v=""/>
    <n v="21"/>
    <n v="0.33333333333333298"/>
    <n v="8.6206896551724102E-2"/>
    <n v="55.503999999999998"/>
    <x v="0"/>
    <n v="0"/>
  </r>
  <r>
    <x v="693"/>
    <n v="18"/>
    <s v="Male"/>
    <s v="Germany"/>
    <d v="2023-05-17T11:03:11"/>
    <x v="2"/>
    <n v="3"/>
    <n v="1"/>
    <n v="59"/>
    <n v="2"/>
    <n v="276.45"/>
    <s v=""/>
    <n v="5"/>
    <s v=""/>
    <n v="18"/>
    <n v="0.33333333333333298"/>
    <n v="3.38983050847457E-2"/>
    <n v="55.29"/>
    <x v="0"/>
    <n v="0"/>
  </r>
  <r>
    <x v="694"/>
    <n v="18"/>
    <s v="Male"/>
    <s v="UK"/>
    <d v="2023-10-17T08:20:19"/>
    <x v="4"/>
    <n v="1"/>
    <n v="0"/>
    <n v="56"/>
    <n v="6"/>
    <n v="275.85000000000002"/>
    <s v=""/>
    <n v="5"/>
    <s v=""/>
    <n v="8"/>
    <n v="0"/>
    <n v="0.107142857142857"/>
    <n v="55.17"/>
    <x v="0"/>
    <n v="0"/>
  </r>
  <r>
    <x v="695"/>
    <n v="29"/>
    <s v="Male"/>
    <s v="USA"/>
    <d v="2024-03-27T10:06:10"/>
    <x v="3"/>
    <n v="5"/>
    <n v="1"/>
    <n v="43"/>
    <n v="1"/>
    <n v="273.02999999999997"/>
    <s v=""/>
    <n v="5"/>
    <s v=""/>
    <n v="69"/>
    <n v="0.2"/>
    <n v="2.3255813953488299E-2"/>
    <n v="54.605999999999902"/>
    <x v="0"/>
    <n v="0"/>
  </r>
  <r>
    <x v="696"/>
    <n v="39"/>
    <s v="Female"/>
    <s v="France"/>
    <d v="2023-01-13T04:01:28"/>
    <x v="0"/>
    <n v="5"/>
    <n v="2"/>
    <n v="58"/>
    <n v="1"/>
    <n v="271.05"/>
    <s v=""/>
    <n v="5"/>
    <s v=""/>
    <n v="31"/>
    <n v="0.4"/>
    <n v="1.72413793103448E-2"/>
    <n v="54.21"/>
    <x v="0"/>
    <n v="1"/>
  </r>
  <r>
    <x v="697"/>
    <n v="32"/>
    <s v="Male"/>
    <s v="Germany"/>
    <d v="2023-11-14T16:45:19"/>
    <x v="4"/>
    <n v="2"/>
    <n v="0"/>
    <n v="54"/>
    <n v="4"/>
    <n v="271.01"/>
    <s v=""/>
    <n v="5"/>
    <s v=""/>
    <n v="24"/>
    <n v="0"/>
    <n v="7.4074074074074001E-2"/>
    <n v="54.201999999999998"/>
    <x v="0"/>
    <n v="0"/>
  </r>
  <r>
    <x v="698"/>
    <n v="26"/>
    <s v="Female"/>
    <s v="Japan"/>
    <d v="2023-10-12T21:44:59"/>
    <x v="5"/>
    <n v="6"/>
    <n v="3"/>
    <n v="50"/>
    <n v="1"/>
    <n v="270.86"/>
    <s v=""/>
    <n v="5"/>
    <s v=""/>
    <n v="1"/>
    <n v="0.5"/>
    <n v="0.02"/>
    <n v="54.171999999999997"/>
    <x v="0"/>
    <n v="0"/>
  </r>
  <r>
    <x v="699"/>
    <n v="26"/>
    <s v="Female"/>
    <s v="USA"/>
    <d v="2024-01-26T06:40:50"/>
    <x v="5"/>
    <n v="4"/>
    <n v="2"/>
    <n v="58"/>
    <n v="5"/>
    <n v="269.58999999999997"/>
    <s v=""/>
    <n v="5"/>
    <s v=""/>
    <n v="41"/>
    <n v="0.5"/>
    <n v="8.6206896551724102E-2"/>
    <n v="53.9179999999999"/>
    <x v="0"/>
    <n v="0"/>
  </r>
  <r>
    <x v="700"/>
    <n v="39"/>
    <s v="Male"/>
    <s v="UK"/>
    <d v="2023-01-05T22:16:11"/>
    <x v="1"/>
    <n v="4"/>
    <n v="2"/>
    <n v="55"/>
    <n v="3"/>
    <n v="268.52999999999997"/>
    <s v=""/>
    <n v="5"/>
    <s v=""/>
    <n v="19"/>
    <n v="0.5"/>
    <n v="5.4545454545454501E-2"/>
    <n v="53.705999999999896"/>
    <x v="0"/>
    <n v="0"/>
  </r>
  <r>
    <x v="701"/>
    <n v="42"/>
    <s v="Female"/>
    <s v="UK"/>
    <d v="2024-09-03T11:40:59"/>
    <x v="2"/>
    <n v="4"/>
    <n v="0"/>
    <n v="43"/>
    <n v="1"/>
    <n v="268.33"/>
    <s v=""/>
    <n v="5"/>
    <s v=""/>
    <n v="23"/>
    <n v="0"/>
    <n v="2.3255813953488299E-2"/>
    <n v="53.665999999999997"/>
    <x v="0"/>
    <n v="0"/>
  </r>
  <r>
    <x v="702"/>
    <n v="47"/>
    <s v="Male"/>
    <s v="Canada"/>
    <d v="2024-11-04T01:19:34"/>
    <x v="4"/>
    <n v="2"/>
    <n v="1"/>
    <n v="38"/>
    <n v="7"/>
    <n v="268.19"/>
    <s v=""/>
    <n v="5"/>
    <s v=""/>
    <n v="25"/>
    <n v="0.5"/>
    <n v="0.18421052631578899"/>
    <n v="53.637999999999998"/>
    <x v="0"/>
    <n v="0"/>
  </r>
  <r>
    <x v="703"/>
    <n v="50"/>
    <s v="Male"/>
    <s v="Canada"/>
    <d v="2024-03-09T17:12:27"/>
    <x v="1"/>
    <n v="5"/>
    <n v="3"/>
    <n v="58"/>
    <n v="0"/>
    <n v="268.08"/>
    <s v=""/>
    <n v="5"/>
    <s v=""/>
    <n v="2"/>
    <n v="0.6"/>
    <n v="0"/>
    <n v="53.616"/>
    <x v="0"/>
    <n v="0"/>
  </r>
  <r>
    <x v="704"/>
    <n v="27"/>
    <s v="Female"/>
    <s v="USA"/>
    <d v="2023-11-16T03:47:54"/>
    <x v="2"/>
    <n v="1"/>
    <n v="1"/>
    <n v="49"/>
    <n v="4"/>
    <n v="266.05"/>
    <s v=""/>
    <n v="5"/>
    <s v=""/>
    <n v="1"/>
    <n v="1"/>
    <n v="8.16326530612244E-2"/>
    <n v="53.21"/>
    <x v="0"/>
    <n v="0"/>
  </r>
  <r>
    <x v="705"/>
    <n v="19"/>
    <s v="Female"/>
    <s v="USA"/>
    <d v="2023-07-31T09:55:22"/>
    <x v="0"/>
    <n v="3"/>
    <n v="0"/>
    <n v="54"/>
    <n v="4"/>
    <n v="265.64999999999998"/>
    <s v=""/>
    <n v="5"/>
    <s v=""/>
    <n v="24"/>
    <n v="0"/>
    <n v="7.4074074074074001E-2"/>
    <n v="53.129999999999903"/>
    <x v="0"/>
    <n v="0"/>
  </r>
  <r>
    <x v="706"/>
    <n v="60"/>
    <s v="Male"/>
    <s v="Canada"/>
    <d v="2023-03-26T01:53:17"/>
    <x v="4"/>
    <n v="6"/>
    <n v="1"/>
    <n v="61"/>
    <n v="1"/>
    <n v="264.63"/>
    <s v=""/>
    <n v="5"/>
    <s v=""/>
    <n v="36"/>
    <n v="0.16666666666666599"/>
    <n v="1.63934426229508E-2"/>
    <n v="52.926000000000002"/>
    <x v="0"/>
    <n v="0"/>
  </r>
  <r>
    <x v="707"/>
    <n v="65"/>
    <s v="Female"/>
    <s v="UK"/>
    <d v="2024-08-12T15:29:57"/>
    <x v="4"/>
    <n v="4"/>
    <n v="1"/>
    <n v="49"/>
    <n v="2"/>
    <n v="262.8"/>
    <s v=""/>
    <n v="5"/>
    <s v=""/>
    <n v="19"/>
    <n v="0.25"/>
    <n v="4.08163265306122E-2"/>
    <n v="52.56"/>
    <x v="0"/>
    <n v="1"/>
  </r>
  <r>
    <x v="708"/>
    <n v="32"/>
    <s v="Female"/>
    <s v="Canada"/>
    <d v="2024-10-07T11:53:28"/>
    <x v="2"/>
    <n v="4"/>
    <n v="1"/>
    <n v="47"/>
    <n v="6"/>
    <n v="261.75"/>
    <s v=""/>
    <n v="5"/>
    <s v=""/>
    <n v="0"/>
    <n v="0.25"/>
    <n v="0.12765957446808501"/>
    <n v="52.35"/>
    <x v="0"/>
    <n v="1"/>
  </r>
  <r>
    <x v="709"/>
    <n v="36"/>
    <s v="Female"/>
    <s v="Canada"/>
    <d v="2023-01-06T11:24:39"/>
    <x v="3"/>
    <n v="1"/>
    <n v="1"/>
    <n v="55"/>
    <n v="2"/>
    <n v="261.41000000000003"/>
    <s v=""/>
    <n v="5"/>
    <s v=""/>
    <n v="24"/>
    <n v="1"/>
    <n v="3.6363636363636299E-2"/>
    <n v="52.281999999999996"/>
    <x v="0"/>
    <n v="0"/>
  </r>
  <r>
    <x v="710"/>
    <n v="31"/>
    <s v="Female"/>
    <s v="Germany"/>
    <d v="2023-05-10T03:50:18"/>
    <x v="3"/>
    <n v="4"/>
    <n v="1"/>
    <n v="48"/>
    <n v="4"/>
    <n v="260.02"/>
    <s v=""/>
    <n v="5"/>
    <s v=""/>
    <n v="91"/>
    <n v="0.25"/>
    <n v="8.3333333333333301E-2"/>
    <n v="52.003999999999998"/>
    <x v="0"/>
    <n v="1"/>
  </r>
  <r>
    <x v="711"/>
    <n v="40"/>
    <s v="Female"/>
    <s v="UK"/>
    <d v="2024-11-07T05:15:09"/>
    <x v="2"/>
    <n v="3"/>
    <n v="0"/>
    <n v="47"/>
    <n v="2"/>
    <n v="259.8"/>
    <s v=""/>
    <n v="5"/>
    <s v=""/>
    <n v="111"/>
    <n v="0"/>
    <n v="4.2553191489361701E-2"/>
    <n v="51.96"/>
    <x v="0"/>
    <n v="1"/>
  </r>
  <r>
    <x v="712"/>
    <n v="41"/>
    <s v="Female"/>
    <s v="USA"/>
    <d v="2024-07-29T18:35:30"/>
    <x v="3"/>
    <n v="2"/>
    <n v="1"/>
    <n v="59"/>
    <n v="4"/>
    <n v="259.52"/>
    <s v=""/>
    <n v="5"/>
    <s v=""/>
    <n v="16"/>
    <n v="0.5"/>
    <n v="6.7796610169491497E-2"/>
    <n v="51.903999999999897"/>
    <x v="0"/>
    <n v="0"/>
  </r>
  <r>
    <x v="713"/>
    <n v="46"/>
    <s v="Male"/>
    <s v="USA"/>
    <d v="2023-08-15T07:39:09"/>
    <x v="1"/>
    <n v="3"/>
    <n v="1"/>
    <n v="53"/>
    <n v="1"/>
    <n v="259.49"/>
    <s v=""/>
    <n v="5"/>
    <s v=""/>
    <n v="77"/>
    <n v="0.33333333333333298"/>
    <n v="1.8867924528301799E-2"/>
    <n v="51.898000000000003"/>
    <x v="0"/>
    <n v="0"/>
  </r>
  <r>
    <x v="714"/>
    <n v="34"/>
    <s v="Female"/>
    <s v="Australia"/>
    <d v="2023-10-15T09:36:53"/>
    <x v="2"/>
    <n v="3"/>
    <n v="1"/>
    <n v="45"/>
    <n v="1"/>
    <n v="258.61"/>
    <s v=""/>
    <n v="5"/>
    <s v=""/>
    <n v="2"/>
    <n v="0.33333333333333298"/>
    <n v="2.2222222222222199E-2"/>
    <n v="51.722000000000001"/>
    <x v="0"/>
    <n v="0"/>
  </r>
  <r>
    <x v="715"/>
    <n v="27"/>
    <s v="Female"/>
    <s v="Canada"/>
    <d v="2023-06-23T06:25:36"/>
    <x v="5"/>
    <n v="3"/>
    <n v="0"/>
    <n v="41"/>
    <n v="4"/>
    <n v="257.91000000000003"/>
    <s v=""/>
    <n v="5"/>
    <s v=""/>
    <n v="10"/>
    <n v="0"/>
    <n v="9.7560975609756101E-2"/>
    <n v="51.582000000000001"/>
    <x v="0"/>
    <n v="0"/>
  </r>
  <r>
    <x v="716"/>
    <n v="54"/>
    <s v="Female"/>
    <s v="UK"/>
    <d v="2024-10-30T08:53:48"/>
    <x v="5"/>
    <n v="5"/>
    <n v="1"/>
    <n v="31"/>
    <n v="4"/>
    <n v="255.48"/>
    <s v=""/>
    <n v="5"/>
    <s v=""/>
    <n v="83"/>
    <n v="0.2"/>
    <n v="0.12903225806451599"/>
    <n v="51.095999999999997"/>
    <x v="0"/>
    <n v="0"/>
  </r>
  <r>
    <x v="717"/>
    <n v="30"/>
    <s v="Female"/>
    <s v="USA"/>
    <d v="2024-12-07T13:51:11"/>
    <x v="2"/>
    <n v="5"/>
    <n v="0"/>
    <n v="56"/>
    <n v="6"/>
    <n v="255.4"/>
    <s v=""/>
    <n v="5"/>
    <s v=""/>
    <n v="30"/>
    <n v="0"/>
    <n v="0.107142857142857"/>
    <n v="51.08"/>
    <x v="0"/>
    <n v="1"/>
  </r>
  <r>
    <x v="718"/>
    <n v="46"/>
    <s v="Female"/>
    <s v="Australia"/>
    <d v="2024-04-05T01:26:24"/>
    <x v="3"/>
    <n v="5"/>
    <n v="1"/>
    <n v="57"/>
    <n v="2"/>
    <n v="254.27"/>
    <s v=""/>
    <n v="5"/>
    <s v=""/>
    <n v="8"/>
    <n v="0.2"/>
    <n v="3.5087719298245598E-2"/>
    <n v="50.853999999999999"/>
    <x v="0"/>
    <n v="0"/>
  </r>
  <r>
    <x v="719"/>
    <n v="45"/>
    <s v="Male"/>
    <s v="USA"/>
    <d v="2023-07-19T17:34:46"/>
    <x v="1"/>
    <n v="3"/>
    <n v="0"/>
    <n v="59"/>
    <n v="2"/>
    <n v="250.41"/>
    <s v=""/>
    <n v="5"/>
    <s v=""/>
    <n v="38"/>
    <n v="0"/>
    <n v="3.38983050847457E-2"/>
    <n v="50.082000000000001"/>
    <x v="0"/>
    <n v="0"/>
  </r>
  <r>
    <x v="720"/>
    <n v="22"/>
    <s v="Other"/>
    <s v="USA"/>
    <d v="2024-06-25T00:51:43"/>
    <x v="2"/>
    <n v="4"/>
    <n v="2"/>
    <n v="47"/>
    <n v="2"/>
    <n v="249.74"/>
    <s v=""/>
    <n v="5"/>
    <s v=""/>
    <n v="29"/>
    <n v="0.5"/>
    <n v="4.2553191489361701E-2"/>
    <n v="49.948"/>
    <x v="0"/>
    <n v="0"/>
  </r>
  <r>
    <x v="721"/>
    <n v="43"/>
    <s v="Male"/>
    <s v="Canada"/>
    <d v="2024-05-15T15:20:29"/>
    <x v="4"/>
    <n v="3"/>
    <n v="1"/>
    <n v="46"/>
    <n v="5"/>
    <n v="248.26"/>
    <s v=""/>
    <n v="5"/>
    <s v=""/>
    <n v="32"/>
    <n v="0.33333333333333298"/>
    <n v="0.108695652173913"/>
    <n v="49.652000000000001"/>
    <x v="0"/>
    <n v="1"/>
  </r>
  <r>
    <x v="722"/>
    <n v="33"/>
    <s v="Female"/>
    <s v="USA"/>
    <d v="2023-11-11T01:08:53"/>
    <x v="4"/>
    <n v="4"/>
    <n v="2"/>
    <n v="48"/>
    <n v="4"/>
    <n v="247.05"/>
    <s v=""/>
    <n v="5"/>
    <s v=""/>
    <n v="24"/>
    <n v="0.5"/>
    <n v="8.3333333333333301E-2"/>
    <n v="49.41"/>
    <x v="0"/>
    <n v="0"/>
  </r>
  <r>
    <x v="723"/>
    <n v="43"/>
    <s v="Male"/>
    <s v="Germany"/>
    <d v="2023-04-01T00:58:48"/>
    <x v="2"/>
    <n v="1"/>
    <n v="1"/>
    <n v="51"/>
    <n v="4"/>
    <n v="247.02"/>
    <s v=""/>
    <n v="5"/>
    <s v=""/>
    <n v="11"/>
    <n v="1"/>
    <n v="7.8431372549019607E-2"/>
    <n v="49.404000000000003"/>
    <x v="0"/>
    <n v="0"/>
  </r>
  <r>
    <x v="724"/>
    <n v="47"/>
    <s v="Female"/>
    <s v="Australia"/>
    <d v="2024-12-19T09:07:00"/>
    <x v="2"/>
    <n v="2"/>
    <n v="1"/>
    <n v="49"/>
    <n v="4"/>
    <n v="245.98"/>
    <s v=""/>
    <n v="5"/>
    <s v=""/>
    <n v="25"/>
    <n v="0.5"/>
    <n v="8.16326530612244E-2"/>
    <n v="49.195999999999998"/>
    <x v="0"/>
    <n v="0"/>
  </r>
  <r>
    <x v="725"/>
    <n v="37"/>
    <s v="Male"/>
    <s v="USA"/>
    <d v="2024-11-08T08:59:41"/>
    <x v="1"/>
    <n v="3"/>
    <n v="1"/>
    <n v="54"/>
    <n v="4"/>
    <n v="245.42"/>
    <s v=""/>
    <n v="5"/>
    <s v=""/>
    <n v="3"/>
    <n v="0.33333333333333298"/>
    <n v="7.4074074074074001E-2"/>
    <n v="49.083999999999897"/>
    <x v="0"/>
    <n v="0"/>
  </r>
  <r>
    <x v="726"/>
    <n v="27"/>
    <s v="Male"/>
    <s v="France"/>
    <d v="2024-08-14T06:55:21"/>
    <x v="1"/>
    <n v="4"/>
    <n v="1"/>
    <n v="47"/>
    <n v="0"/>
    <n v="245.12"/>
    <s v=""/>
    <n v="5"/>
    <s v=""/>
    <n v="1"/>
    <n v="0.25"/>
    <n v="0"/>
    <n v="49.024000000000001"/>
    <x v="0"/>
    <n v="0"/>
  </r>
  <r>
    <x v="727"/>
    <n v="18"/>
    <s v="Female"/>
    <s v="USA"/>
    <d v="2023-07-22T15:39:55"/>
    <x v="0"/>
    <n v="1"/>
    <n v="0"/>
    <n v="50"/>
    <n v="7"/>
    <n v="244.19"/>
    <s v=""/>
    <n v="5"/>
    <s v=""/>
    <n v="19"/>
    <n v="0"/>
    <n v="0.14000000000000001"/>
    <n v="48.838000000000001"/>
    <x v="0"/>
    <n v="0"/>
  </r>
  <r>
    <x v="728"/>
    <n v="37"/>
    <s v="Female"/>
    <s v="USA"/>
    <d v="2023-01-23T06:24:16"/>
    <x v="3"/>
    <n v="1"/>
    <n v="0"/>
    <n v="59"/>
    <n v="3"/>
    <n v="243.11"/>
    <s v=""/>
    <n v="5"/>
    <s v=""/>
    <n v="11"/>
    <n v="0"/>
    <n v="5.0847457627118599E-2"/>
    <n v="48.622"/>
    <x v="0"/>
    <n v="1"/>
  </r>
  <r>
    <x v="729"/>
    <n v="18"/>
    <s v="Other"/>
    <s v="Canada"/>
    <d v="2024-04-02T09:11:41"/>
    <x v="3"/>
    <n v="6"/>
    <n v="2"/>
    <n v="48"/>
    <n v="3"/>
    <n v="242.57"/>
    <s v=""/>
    <n v="5"/>
    <s v=""/>
    <n v="21"/>
    <n v="0.33333333333333298"/>
    <n v="6.25E-2"/>
    <n v="48.513999999999903"/>
    <x v="0"/>
    <n v="0"/>
  </r>
  <r>
    <x v="730"/>
    <n v="36"/>
    <s v="Male"/>
    <s v="UK"/>
    <d v="2024-09-07T06:12:38"/>
    <x v="0"/>
    <n v="0"/>
    <n v="0"/>
    <n v="41"/>
    <n v="1"/>
    <n v="241.98"/>
    <s v=""/>
    <n v="5"/>
    <s v=""/>
    <n v="22"/>
    <n v="0"/>
    <n v="2.4390243902439001E-2"/>
    <n v="48.396000000000001"/>
    <x v="0"/>
    <n v="0"/>
  </r>
  <r>
    <x v="731"/>
    <n v="51"/>
    <s v="Male"/>
    <s v="USA"/>
    <d v="2024-05-28T12:53:13"/>
    <x v="1"/>
    <n v="5"/>
    <n v="2"/>
    <n v="32"/>
    <n v="2"/>
    <n v="241.34"/>
    <s v=""/>
    <n v="5"/>
    <s v=""/>
    <n v="6"/>
    <n v="0.4"/>
    <n v="6.25E-2"/>
    <n v="48.268000000000001"/>
    <x v="0"/>
    <n v="0"/>
  </r>
  <r>
    <x v="732"/>
    <n v="54"/>
    <s v="Male"/>
    <s v="Australia"/>
    <d v="2023-04-04T19:30:27"/>
    <x v="5"/>
    <n v="4"/>
    <n v="0"/>
    <n v="52"/>
    <n v="4"/>
    <n v="241.19"/>
    <s v=""/>
    <n v="5"/>
    <s v=""/>
    <n v="30"/>
    <n v="0"/>
    <n v="7.69230769230769E-2"/>
    <n v="48.238"/>
    <x v="0"/>
    <n v="1"/>
  </r>
  <r>
    <x v="733"/>
    <n v="40"/>
    <s v="Female"/>
    <s v="USA"/>
    <d v="2023-07-22T06:54:16"/>
    <x v="2"/>
    <n v="1"/>
    <n v="0"/>
    <n v="43"/>
    <n v="1"/>
    <n v="241.08"/>
    <s v=""/>
    <n v="5"/>
    <s v=""/>
    <n v="20"/>
    <n v="0"/>
    <n v="2.3255813953488299E-2"/>
    <n v="48.216000000000001"/>
    <x v="0"/>
    <n v="0"/>
  </r>
  <r>
    <x v="734"/>
    <n v="32"/>
    <s v="Male"/>
    <s v="USA"/>
    <d v="2024-03-09T20:07:40"/>
    <x v="5"/>
    <n v="3"/>
    <n v="0"/>
    <n v="56"/>
    <n v="2"/>
    <n v="238.33"/>
    <s v=""/>
    <n v="5"/>
    <s v=""/>
    <n v="4"/>
    <n v="0"/>
    <n v="3.5714285714285698E-2"/>
    <n v="47.665999999999997"/>
    <x v="0"/>
    <n v="1"/>
  </r>
  <r>
    <x v="735"/>
    <n v="27"/>
    <s v="Female"/>
    <s v="Japan"/>
    <d v="2024-11-05T22:35:24"/>
    <x v="4"/>
    <n v="4"/>
    <n v="1"/>
    <n v="46"/>
    <n v="0"/>
    <n v="237.94"/>
    <s v=""/>
    <n v="5"/>
    <s v=""/>
    <n v="12"/>
    <n v="0.25"/>
    <n v="0"/>
    <n v="47.588000000000001"/>
    <x v="0"/>
    <n v="0"/>
  </r>
  <r>
    <x v="736"/>
    <n v="28"/>
    <s v="Female"/>
    <s v="UK"/>
    <d v="2023-12-07T02:04:49"/>
    <x v="3"/>
    <n v="1"/>
    <n v="1"/>
    <n v="48"/>
    <n v="1"/>
    <n v="237.58"/>
    <s v=""/>
    <n v="5"/>
    <s v=""/>
    <n v="5"/>
    <n v="1"/>
    <n v="2.0833333333333301E-2"/>
    <n v="47.515999999999998"/>
    <x v="0"/>
    <n v="0"/>
  </r>
  <r>
    <x v="737"/>
    <n v="48"/>
    <s v="Male"/>
    <s v="Canada"/>
    <d v="2024-12-11T22:58:55"/>
    <x v="0"/>
    <n v="4"/>
    <n v="3"/>
    <n v="54"/>
    <n v="4"/>
    <n v="237.43"/>
    <s v=""/>
    <n v="5"/>
    <s v=""/>
    <n v="117"/>
    <n v="0.75"/>
    <n v="7.4074074074074001E-2"/>
    <n v="47.485999999999997"/>
    <x v="0"/>
    <n v="1"/>
  </r>
  <r>
    <x v="738"/>
    <n v="54"/>
    <s v="Female"/>
    <s v="Australia"/>
    <d v="2024-03-26T12:12:04"/>
    <x v="1"/>
    <n v="6"/>
    <n v="3"/>
    <n v="58"/>
    <n v="2"/>
    <n v="237.24"/>
    <s v=""/>
    <n v="5"/>
    <s v=""/>
    <n v="2"/>
    <n v="0.5"/>
    <n v="3.4482758620689599E-2"/>
    <n v="47.448"/>
    <x v="0"/>
    <n v="0"/>
  </r>
  <r>
    <x v="739"/>
    <n v="51"/>
    <s v="Male"/>
    <s v="USA"/>
    <d v="2023-08-04T14:40:16"/>
    <x v="5"/>
    <n v="0"/>
    <n v="0"/>
    <n v="37"/>
    <n v="2"/>
    <n v="237.2"/>
    <s v=""/>
    <n v="5"/>
    <s v=""/>
    <n v="50"/>
    <n v="0"/>
    <n v="5.4054054054054002E-2"/>
    <n v="47.44"/>
    <x v="0"/>
    <n v="0"/>
  </r>
  <r>
    <x v="740"/>
    <n v="30"/>
    <s v="Female"/>
    <s v="USA"/>
    <d v="2024-01-25T11:41:56"/>
    <x v="2"/>
    <n v="7"/>
    <n v="1"/>
    <n v="47"/>
    <n v="2"/>
    <n v="232.92"/>
    <s v=""/>
    <n v="5"/>
    <s v=""/>
    <n v="56"/>
    <n v="0.14285714285714199"/>
    <n v="4.2553191489361701E-2"/>
    <n v="46.583999999999897"/>
    <x v="0"/>
    <n v="0"/>
  </r>
  <r>
    <x v="741"/>
    <n v="18"/>
    <s v="Female"/>
    <s v="USA"/>
    <d v="2024-04-06T02:15:44"/>
    <x v="1"/>
    <n v="4"/>
    <n v="2"/>
    <n v="57"/>
    <n v="0"/>
    <n v="232.83"/>
    <s v=""/>
    <n v="5"/>
    <s v=""/>
    <n v="1"/>
    <n v="0.5"/>
    <n v="0"/>
    <n v="46.566000000000003"/>
    <x v="0"/>
    <n v="0"/>
  </r>
  <r>
    <x v="742"/>
    <n v="29"/>
    <s v="Male"/>
    <s v="Australia"/>
    <d v="2024-11-11T10:00:03"/>
    <x v="4"/>
    <n v="2"/>
    <n v="0"/>
    <n v="41"/>
    <n v="4"/>
    <n v="232.42"/>
    <s v=""/>
    <n v="5"/>
    <s v=""/>
    <n v="14"/>
    <n v="0"/>
    <n v="9.7560975609756101E-2"/>
    <n v="46.483999999999902"/>
    <x v="0"/>
    <n v="0"/>
  </r>
  <r>
    <x v="743"/>
    <n v="39"/>
    <s v="Male"/>
    <s v="Germany"/>
    <d v="2023-05-18T04:34:28"/>
    <x v="4"/>
    <n v="0"/>
    <n v="0"/>
    <n v="45"/>
    <n v="4"/>
    <n v="232.35"/>
    <s v=""/>
    <n v="5"/>
    <s v=""/>
    <n v="12"/>
    <n v="0"/>
    <n v="8.8888888888888795E-2"/>
    <n v="46.47"/>
    <x v="0"/>
    <n v="0"/>
  </r>
  <r>
    <x v="744"/>
    <n v="33"/>
    <s v="Male"/>
    <s v="UK"/>
    <d v="2023-12-21T17:58:10"/>
    <x v="1"/>
    <n v="2"/>
    <n v="1"/>
    <n v="47"/>
    <n v="1"/>
    <n v="230.52"/>
    <s v=""/>
    <n v="5"/>
    <s v=""/>
    <n v="1"/>
    <n v="0.5"/>
    <n v="2.1276595744680799E-2"/>
    <n v="46.103999999999999"/>
    <x v="0"/>
    <n v="1"/>
  </r>
  <r>
    <x v="745"/>
    <n v="18"/>
    <s v="Male"/>
    <s v="USA"/>
    <d v="2023-11-25T09:44:13"/>
    <x v="2"/>
    <n v="7"/>
    <n v="1"/>
    <n v="39"/>
    <n v="1"/>
    <n v="229.02"/>
    <s v=""/>
    <n v="5"/>
    <s v=""/>
    <n v="79"/>
    <n v="0.14285714285714199"/>
    <n v="2.5641025641025599E-2"/>
    <n v="45.804000000000002"/>
    <x v="0"/>
    <n v="0"/>
  </r>
  <r>
    <x v="746"/>
    <n v="47"/>
    <s v="Male"/>
    <s v="USA"/>
    <d v="2023-08-15T17:52:25"/>
    <x v="2"/>
    <n v="5"/>
    <n v="2"/>
    <n v="51"/>
    <n v="0"/>
    <n v="228.97"/>
    <s v=""/>
    <n v="5"/>
    <s v=""/>
    <n v="1"/>
    <n v="0.4"/>
    <n v="0"/>
    <n v="45.793999999999997"/>
    <x v="0"/>
    <n v="0"/>
  </r>
  <r>
    <x v="747"/>
    <n v="33"/>
    <s v="Male"/>
    <s v="Australia"/>
    <d v="2023-08-12T03:43:35"/>
    <x v="1"/>
    <n v="6"/>
    <n v="2"/>
    <n v="43"/>
    <n v="3"/>
    <n v="228.49"/>
    <s v=""/>
    <n v="5"/>
    <s v=""/>
    <n v="15"/>
    <n v="0.33333333333333298"/>
    <n v="6.9767441860465101E-2"/>
    <n v="45.698"/>
    <x v="0"/>
    <n v="1"/>
  </r>
  <r>
    <x v="748"/>
    <n v="18"/>
    <s v="Female"/>
    <s v="USA"/>
    <d v="2024-06-06T15:54:19"/>
    <x v="2"/>
    <n v="2"/>
    <n v="1"/>
    <n v="54"/>
    <n v="1"/>
    <n v="228.35"/>
    <s v=""/>
    <n v="5"/>
    <s v=""/>
    <n v="48"/>
    <n v="0.5"/>
    <n v="1.85185185185185E-2"/>
    <n v="45.67"/>
    <x v="0"/>
    <n v="0"/>
  </r>
  <r>
    <x v="749"/>
    <n v="32"/>
    <s v="Female"/>
    <s v="USA"/>
    <d v="2024-08-27T23:27:00"/>
    <x v="1"/>
    <n v="4"/>
    <n v="0"/>
    <n v="59"/>
    <n v="2"/>
    <n v="226.37"/>
    <s v=""/>
    <n v="5"/>
    <s v=""/>
    <n v="54"/>
    <n v="0"/>
    <n v="3.38983050847457E-2"/>
    <n v="45.274000000000001"/>
    <x v="0"/>
    <n v="0"/>
  </r>
  <r>
    <x v="750"/>
    <n v="29"/>
    <s v="Male"/>
    <s v="Germany"/>
    <d v="2024-02-27T00:51:51"/>
    <x v="4"/>
    <n v="1"/>
    <n v="1"/>
    <n v="44"/>
    <n v="1"/>
    <n v="225.31"/>
    <s v=""/>
    <n v="5"/>
    <s v=""/>
    <n v="28"/>
    <n v="1"/>
    <n v="2.27272727272727E-2"/>
    <n v="45.061999999999998"/>
    <x v="0"/>
    <n v="0"/>
  </r>
  <r>
    <x v="751"/>
    <n v="27"/>
    <s v="Female"/>
    <s v="Canada"/>
    <d v="2023-12-13T23:04:26"/>
    <x v="3"/>
    <n v="4"/>
    <n v="0"/>
    <n v="42"/>
    <n v="0"/>
    <n v="224.8"/>
    <s v=""/>
    <n v="5"/>
    <s v=""/>
    <n v="51"/>
    <n v="0"/>
    <n v="0"/>
    <n v="44.96"/>
    <x v="0"/>
    <n v="0"/>
  </r>
  <r>
    <x v="752"/>
    <n v="34"/>
    <s v="Male"/>
    <s v="USA"/>
    <d v="2024-06-21T12:10:30"/>
    <x v="2"/>
    <n v="2"/>
    <n v="2"/>
    <n v="51"/>
    <n v="8"/>
    <n v="224.75"/>
    <s v=""/>
    <n v="5"/>
    <s v=""/>
    <n v="6"/>
    <n v="1"/>
    <n v="0.15686274509803899"/>
    <n v="44.95"/>
    <x v="0"/>
    <n v="0"/>
  </r>
  <r>
    <x v="753"/>
    <n v="18"/>
    <s v="Male"/>
    <s v="Canada"/>
    <d v="2023-04-24T08:12:24"/>
    <x v="4"/>
    <n v="1"/>
    <n v="0"/>
    <n v="56"/>
    <n v="0"/>
    <n v="224.26"/>
    <s v=""/>
    <n v="5"/>
    <s v=""/>
    <n v="13"/>
    <n v="0"/>
    <n v="0"/>
    <n v="44.851999999999997"/>
    <x v="0"/>
    <n v="1"/>
  </r>
  <r>
    <x v="754"/>
    <n v="26"/>
    <s v="Female"/>
    <s v="UK"/>
    <d v="2024-11-17T13:28:23"/>
    <x v="1"/>
    <n v="4"/>
    <n v="1"/>
    <n v="41"/>
    <n v="1"/>
    <n v="222.27"/>
    <s v=""/>
    <n v="5"/>
    <s v=""/>
    <n v="9"/>
    <n v="0.25"/>
    <n v="2.4390243902439001E-2"/>
    <n v="44.454000000000001"/>
    <x v="0"/>
    <n v="0"/>
  </r>
  <r>
    <x v="755"/>
    <n v="33"/>
    <s v="Other"/>
    <s v="USA"/>
    <d v="2024-09-13T08:13:22"/>
    <x v="2"/>
    <n v="2"/>
    <n v="0"/>
    <n v="42"/>
    <n v="1"/>
    <n v="222.2"/>
    <s v=""/>
    <n v="5"/>
    <s v=""/>
    <n v="46"/>
    <n v="0"/>
    <n v="2.3809523809523801E-2"/>
    <n v="44.44"/>
    <x v="0"/>
    <n v="0"/>
  </r>
  <r>
    <x v="756"/>
    <n v="20"/>
    <s v="Female"/>
    <s v="USA"/>
    <d v="2024-12-25T00:54:29"/>
    <x v="0"/>
    <n v="6"/>
    <n v="2"/>
    <n v="49"/>
    <n v="1"/>
    <n v="219.88"/>
    <s v=""/>
    <n v="5"/>
    <s v=""/>
    <n v="35"/>
    <n v="0.33333333333333298"/>
    <n v="2.04081632653061E-2"/>
    <n v="43.975999999999999"/>
    <x v="0"/>
    <n v="1"/>
  </r>
  <r>
    <x v="757"/>
    <n v="27"/>
    <s v="Female"/>
    <s v="UK"/>
    <d v="2023-03-23T06:43:21"/>
    <x v="2"/>
    <n v="1"/>
    <n v="0"/>
    <n v="49"/>
    <n v="2"/>
    <n v="218.91"/>
    <s v=""/>
    <n v="5"/>
    <s v=""/>
    <n v="64"/>
    <n v="0"/>
    <n v="4.08163265306122E-2"/>
    <n v="43.781999999999996"/>
    <x v="0"/>
    <n v="0"/>
  </r>
  <r>
    <x v="758"/>
    <n v="18"/>
    <s v="Male"/>
    <s v="Japan"/>
    <d v="2023-08-30T08:18:10"/>
    <x v="0"/>
    <n v="3"/>
    <n v="2"/>
    <n v="53"/>
    <n v="3"/>
    <n v="217.98"/>
    <s v=""/>
    <n v="5"/>
    <s v=""/>
    <n v="6"/>
    <n v="0.66666666666666596"/>
    <n v="5.6603773584905599E-2"/>
    <n v="43.595999999999997"/>
    <x v="0"/>
    <n v="1"/>
  </r>
  <r>
    <x v="759"/>
    <n v="29"/>
    <s v="Male"/>
    <s v="Germany"/>
    <d v="2024-04-20T21:04:18"/>
    <x v="4"/>
    <n v="2"/>
    <n v="1"/>
    <n v="40"/>
    <n v="1"/>
    <n v="217.14"/>
    <s v=""/>
    <n v="5"/>
    <s v=""/>
    <n v="67"/>
    <n v="0.5"/>
    <n v="2.5000000000000001E-2"/>
    <n v="43.427999999999997"/>
    <x v="0"/>
    <n v="0"/>
  </r>
  <r>
    <x v="760"/>
    <n v="18"/>
    <s v="Female"/>
    <s v="France"/>
    <d v="2024-06-01T00:06:50"/>
    <x v="5"/>
    <n v="1"/>
    <n v="0"/>
    <n v="57"/>
    <n v="3"/>
    <n v="216.57"/>
    <s v=""/>
    <n v="5"/>
    <s v=""/>
    <n v="56"/>
    <n v="0"/>
    <n v="5.2631578947368397E-2"/>
    <n v="43.314"/>
    <x v="0"/>
    <n v="0"/>
  </r>
  <r>
    <x v="761"/>
    <n v="31"/>
    <s v="Male"/>
    <s v="Canada"/>
    <d v="2024-01-06T04:50:25"/>
    <x v="1"/>
    <n v="3"/>
    <n v="0"/>
    <n v="58"/>
    <n v="4"/>
    <n v="216.46"/>
    <s v=""/>
    <n v="5"/>
    <s v=""/>
    <n v="44"/>
    <n v="0"/>
    <n v="6.8965517241379296E-2"/>
    <n v="43.292000000000002"/>
    <x v="0"/>
    <n v="0"/>
  </r>
  <r>
    <x v="762"/>
    <n v="18"/>
    <s v="Male"/>
    <s v="Canada"/>
    <d v="2023-09-19T07:13:21"/>
    <x v="4"/>
    <n v="4"/>
    <n v="1"/>
    <n v="51"/>
    <n v="3"/>
    <n v="215.43"/>
    <s v=""/>
    <n v="5"/>
    <s v=""/>
    <n v="32"/>
    <n v="0.25"/>
    <n v="5.8823529411764698E-2"/>
    <n v="43.085999999999999"/>
    <x v="0"/>
    <n v="0"/>
  </r>
  <r>
    <x v="763"/>
    <n v="40"/>
    <s v="Female"/>
    <s v="Canada"/>
    <d v="2023-10-27T13:38:21"/>
    <x v="3"/>
    <n v="2"/>
    <n v="1"/>
    <n v="52"/>
    <n v="1"/>
    <n v="214.05"/>
    <s v=""/>
    <n v="5"/>
    <s v=""/>
    <n v="27"/>
    <n v="0.5"/>
    <n v="1.9230769230769201E-2"/>
    <n v="42.81"/>
    <x v="0"/>
    <n v="0"/>
  </r>
  <r>
    <x v="764"/>
    <n v="34"/>
    <s v="Male"/>
    <s v="USA"/>
    <d v="2023-11-27T04:04:49"/>
    <x v="4"/>
    <n v="4"/>
    <n v="2"/>
    <n v="55"/>
    <n v="4"/>
    <n v="213.4"/>
    <s v=""/>
    <n v="5"/>
    <s v=""/>
    <n v="35"/>
    <n v="0.5"/>
    <n v="7.2727272727272696E-2"/>
    <n v="42.68"/>
    <x v="0"/>
    <n v="0"/>
  </r>
  <r>
    <x v="765"/>
    <n v="34"/>
    <s v="Female"/>
    <s v="USA"/>
    <d v="2023-10-21T10:10:01"/>
    <x v="1"/>
    <n v="6"/>
    <n v="2"/>
    <n v="51"/>
    <n v="2"/>
    <n v="213.11"/>
    <s v=""/>
    <n v="5"/>
    <s v=""/>
    <n v="102"/>
    <n v="0.33333333333333298"/>
    <n v="3.9215686274509803E-2"/>
    <n v="42.622"/>
    <x v="0"/>
    <n v="0"/>
  </r>
  <r>
    <x v="766"/>
    <n v="18"/>
    <s v="Female"/>
    <s v="France"/>
    <d v="2023-05-20T20:49:11"/>
    <x v="4"/>
    <n v="4"/>
    <n v="2"/>
    <n v="43"/>
    <n v="0"/>
    <n v="212.07"/>
    <s v=""/>
    <n v="5"/>
    <s v=""/>
    <n v="30"/>
    <n v="0.5"/>
    <n v="0"/>
    <n v="42.414000000000001"/>
    <x v="0"/>
    <n v="0"/>
  </r>
  <r>
    <x v="767"/>
    <n v="31"/>
    <s v="Male"/>
    <s v="Japan"/>
    <d v="2024-06-08T13:10:09"/>
    <x v="2"/>
    <n v="6"/>
    <n v="0"/>
    <n v="58"/>
    <n v="3"/>
    <n v="209.5"/>
    <s v=""/>
    <n v="5"/>
    <s v=""/>
    <n v="1"/>
    <n v="0"/>
    <n v="5.1724137931034399E-2"/>
    <n v="41.9"/>
    <x v="0"/>
    <n v="0"/>
  </r>
  <r>
    <x v="768"/>
    <n v="30"/>
    <s v="Male"/>
    <s v="UK"/>
    <d v="2023-02-10T21:12:06"/>
    <x v="3"/>
    <n v="2"/>
    <n v="1"/>
    <n v="49"/>
    <n v="2"/>
    <n v="208.76"/>
    <s v=""/>
    <n v="5"/>
    <s v=""/>
    <n v="23"/>
    <n v="0.5"/>
    <n v="4.08163265306122E-2"/>
    <n v="41.751999999999903"/>
    <x v="0"/>
    <n v="0"/>
  </r>
  <r>
    <x v="769"/>
    <n v="26"/>
    <s v="Female"/>
    <s v="Canada"/>
    <d v="2024-05-10T06:51:02"/>
    <x v="2"/>
    <n v="4"/>
    <n v="2"/>
    <n v="50"/>
    <n v="3"/>
    <n v="207.01"/>
    <s v=""/>
    <n v="5"/>
    <s v=""/>
    <n v="18"/>
    <n v="0.5"/>
    <n v="0.06"/>
    <n v="41.402000000000001"/>
    <x v="0"/>
    <n v="0"/>
  </r>
  <r>
    <x v="770"/>
    <n v="28"/>
    <s v="Male"/>
    <s v="USA"/>
    <d v="2024-06-19T03:13:49"/>
    <x v="4"/>
    <n v="1"/>
    <n v="0"/>
    <n v="45"/>
    <n v="3"/>
    <n v="206.84"/>
    <s v=""/>
    <n v="5"/>
    <s v=""/>
    <n v="62"/>
    <n v="0"/>
    <n v="6.6666666666666596E-2"/>
    <n v="41.368000000000002"/>
    <x v="0"/>
    <n v="0"/>
  </r>
  <r>
    <x v="771"/>
    <n v="34"/>
    <s v="Female"/>
    <s v="USA"/>
    <d v="2024-11-02T21:35:02"/>
    <x v="4"/>
    <n v="2"/>
    <n v="0"/>
    <n v="58"/>
    <n v="2"/>
    <n v="206.63"/>
    <s v=""/>
    <n v="5"/>
    <s v=""/>
    <n v="18"/>
    <n v="0"/>
    <n v="3.4482758620689599E-2"/>
    <n v="41.326000000000001"/>
    <x v="0"/>
    <n v="0"/>
  </r>
  <r>
    <x v="772"/>
    <n v="18"/>
    <s v="Male"/>
    <s v="USA"/>
    <d v="2023-08-18T17:25:10"/>
    <x v="4"/>
    <n v="2"/>
    <n v="1"/>
    <n v="52"/>
    <n v="3"/>
    <n v="204.55"/>
    <s v=""/>
    <n v="5"/>
    <s v=""/>
    <n v="47"/>
    <n v="0.5"/>
    <n v="5.7692307692307598E-2"/>
    <n v="40.909999999999997"/>
    <x v="0"/>
    <n v="0"/>
  </r>
  <r>
    <x v="773"/>
    <n v="42"/>
    <s v="Female"/>
    <s v="Japan"/>
    <d v="2023-08-07T11:17:49"/>
    <x v="2"/>
    <n v="5"/>
    <n v="2"/>
    <n v="44"/>
    <n v="3"/>
    <n v="204.06"/>
    <s v=""/>
    <n v="5"/>
    <s v=""/>
    <n v="84"/>
    <n v="0.4"/>
    <n v="6.8181818181818094E-2"/>
    <n v="40.811999999999998"/>
    <x v="0"/>
    <n v="0"/>
  </r>
  <r>
    <x v="774"/>
    <n v="31"/>
    <s v="Male"/>
    <s v="USA"/>
    <d v="2024-05-09T14:47:21"/>
    <x v="2"/>
    <n v="2"/>
    <n v="1"/>
    <n v="61"/>
    <n v="2"/>
    <n v="203.39"/>
    <s v=""/>
    <n v="5"/>
    <s v=""/>
    <n v="4"/>
    <n v="0.5"/>
    <n v="3.2786885245901599E-2"/>
    <n v="40.677999999999997"/>
    <x v="0"/>
    <n v="0"/>
  </r>
  <r>
    <x v="775"/>
    <n v="28"/>
    <s v="Female"/>
    <s v="UK"/>
    <d v="2023-11-22T01:25:48"/>
    <x v="4"/>
    <n v="2"/>
    <n v="0"/>
    <n v="40"/>
    <n v="1"/>
    <n v="202.72"/>
    <s v=""/>
    <n v="5"/>
    <s v=""/>
    <n v="17"/>
    <n v="0"/>
    <n v="2.5000000000000001E-2"/>
    <n v="40.543999999999997"/>
    <x v="0"/>
    <n v="0"/>
  </r>
  <r>
    <x v="776"/>
    <n v="30"/>
    <s v="Female"/>
    <s v="Canada"/>
    <d v="2024-10-15T14:05:14"/>
    <x v="3"/>
    <n v="2"/>
    <n v="1"/>
    <n v="46"/>
    <n v="4"/>
    <n v="201.28"/>
    <s v=""/>
    <n v="5"/>
    <s v=""/>
    <n v="2"/>
    <n v="0.5"/>
    <n v="8.6956521739130405E-2"/>
    <n v="40.256"/>
    <x v="0"/>
    <n v="0"/>
  </r>
  <r>
    <x v="777"/>
    <n v="18"/>
    <s v="Male"/>
    <s v="Canada"/>
    <d v="2024-02-23T04:52:35"/>
    <x v="2"/>
    <n v="4"/>
    <n v="0"/>
    <n v="53"/>
    <n v="2"/>
    <n v="200.85"/>
    <s v=""/>
    <n v="5"/>
    <s v=""/>
    <n v="5"/>
    <n v="0"/>
    <n v="3.7735849056603703E-2"/>
    <n v="40.17"/>
    <x v="0"/>
    <n v="0"/>
  </r>
  <r>
    <x v="778"/>
    <n v="22"/>
    <s v="Female"/>
    <s v="USA"/>
    <d v="2023-01-20T17:04:46"/>
    <x v="3"/>
    <n v="6"/>
    <n v="1"/>
    <n v="44"/>
    <n v="0"/>
    <n v="200.53"/>
    <s v=""/>
    <n v="5"/>
    <s v=""/>
    <n v="12"/>
    <n v="0.16666666666666599"/>
    <n v="0"/>
    <n v="40.106000000000002"/>
    <x v="0"/>
    <n v="0"/>
  </r>
  <r>
    <x v="779"/>
    <n v="34"/>
    <s v="Female"/>
    <s v="USA"/>
    <d v="2023-09-12T01:28:05"/>
    <x v="5"/>
    <n v="2"/>
    <n v="2"/>
    <n v="47"/>
    <n v="3"/>
    <n v="197.29"/>
    <s v=""/>
    <n v="5"/>
    <s v=""/>
    <n v="0"/>
    <n v="1"/>
    <n v="6.3829787234042507E-2"/>
    <n v="39.457999999999998"/>
    <x v="0"/>
    <n v="0"/>
  </r>
  <r>
    <x v="780"/>
    <n v="40"/>
    <s v="Male"/>
    <s v="Canada"/>
    <d v="2023-12-07T15:13:17"/>
    <x v="2"/>
    <n v="1"/>
    <n v="0"/>
    <n v="54"/>
    <n v="3"/>
    <n v="196.96"/>
    <s v=""/>
    <n v="5"/>
    <s v=""/>
    <n v="0"/>
    <n v="0"/>
    <n v="5.5555555555555497E-2"/>
    <n v="39.392000000000003"/>
    <x v="0"/>
    <n v="1"/>
  </r>
  <r>
    <x v="781"/>
    <n v="42"/>
    <s v="Male"/>
    <s v="USA"/>
    <d v="2024-05-23T14:37:02"/>
    <x v="5"/>
    <n v="3"/>
    <n v="0"/>
    <n v="60"/>
    <n v="5"/>
    <n v="196.2"/>
    <s v=""/>
    <n v="5"/>
    <s v=""/>
    <n v="12"/>
    <n v="0"/>
    <n v="8.3333333333333301E-2"/>
    <n v="39.239999999999903"/>
    <x v="0"/>
    <n v="0"/>
  </r>
  <r>
    <x v="782"/>
    <n v="41"/>
    <s v="Female"/>
    <s v="USA"/>
    <d v="2024-09-10T10:08:13"/>
    <x v="1"/>
    <n v="1"/>
    <n v="1"/>
    <n v="57"/>
    <n v="2"/>
    <n v="195.69"/>
    <s v=""/>
    <n v="5"/>
    <s v=""/>
    <n v="30"/>
    <n v="1"/>
    <n v="3.5087719298245598E-2"/>
    <n v="39.137999999999998"/>
    <x v="0"/>
    <n v="0"/>
  </r>
  <r>
    <x v="783"/>
    <n v="44"/>
    <s v="Male"/>
    <s v="Germany"/>
    <d v="2023-10-10T06:57:52"/>
    <x v="2"/>
    <n v="2"/>
    <n v="0"/>
    <n v="49"/>
    <n v="2"/>
    <n v="195.6"/>
    <s v=""/>
    <n v="5"/>
    <s v=""/>
    <n v="1"/>
    <n v="0"/>
    <n v="4.08163265306122E-2"/>
    <n v="39.119999999999997"/>
    <x v="0"/>
    <n v="0"/>
  </r>
  <r>
    <x v="784"/>
    <n v="43"/>
    <s v="Male"/>
    <s v="USA"/>
    <d v="2024-05-31T19:44:01"/>
    <x v="1"/>
    <n v="1"/>
    <n v="0"/>
    <n v="57"/>
    <n v="1"/>
    <n v="195.4"/>
    <s v=""/>
    <n v="5"/>
    <s v=""/>
    <n v="39"/>
    <n v="0"/>
    <n v="1.7543859649122799E-2"/>
    <n v="39.08"/>
    <x v="0"/>
    <n v="0"/>
  </r>
  <r>
    <x v="785"/>
    <n v="33"/>
    <s v="Female"/>
    <s v="USA"/>
    <d v="2023-10-31T03:47:11"/>
    <x v="2"/>
    <n v="0"/>
    <n v="0"/>
    <n v="54"/>
    <n v="4"/>
    <n v="194.15"/>
    <s v=""/>
    <n v="5"/>
    <s v=""/>
    <n v="114"/>
    <n v="0"/>
    <n v="7.4074074074074001E-2"/>
    <n v="38.83"/>
    <x v="0"/>
    <n v="1"/>
  </r>
  <r>
    <x v="786"/>
    <n v="23"/>
    <s v="Female"/>
    <s v="USA"/>
    <d v="2023-12-12T13:29:28"/>
    <x v="2"/>
    <n v="2"/>
    <n v="1"/>
    <n v="41"/>
    <n v="0"/>
    <n v="194.1"/>
    <s v=""/>
    <n v="5"/>
    <s v=""/>
    <n v="14"/>
    <n v="0.5"/>
    <n v="0"/>
    <n v="38.82"/>
    <x v="0"/>
    <n v="0"/>
  </r>
  <r>
    <x v="787"/>
    <n v="26"/>
    <s v="Female"/>
    <s v="USA"/>
    <d v="2023-05-29T23:50:17"/>
    <x v="3"/>
    <n v="6"/>
    <n v="2"/>
    <n v="35"/>
    <n v="0"/>
    <n v="193.66"/>
    <s v=""/>
    <n v="5"/>
    <s v=""/>
    <n v="5"/>
    <n v="0.33333333333333298"/>
    <n v="0"/>
    <n v="38.731999999999999"/>
    <x v="0"/>
    <n v="0"/>
  </r>
  <r>
    <x v="788"/>
    <n v="48"/>
    <s v="Male"/>
    <s v="USA"/>
    <d v="2024-10-07T13:21:04"/>
    <x v="3"/>
    <n v="2"/>
    <n v="1"/>
    <n v="48"/>
    <n v="1"/>
    <n v="193.64"/>
    <s v=""/>
    <n v="5"/>
    <s v=""/>
    <n v="35"/>
    <n v="0.5"/>
    <n v="2.0833333333333301E-2"/>
    <n v="38.727999999999902"/>
    <x v="0"/>
    <n v="0"/>
  </r>
  <r>
    <x v="789"/>
    <n v="55"/>
    <s v="Male"/>
    <s v="USA"/>
    <d v="2024-06-24T11:43:16"/>
    <x v="0"/>
    <n v="3"/>
    <n v="0"/>
    <n v="48"/>
    <n v="4"/>
    <n v="193.02"/>
    <s v=""/>
    <n v="5"/>
    <s v=""/>
    <n v="95"/>
    <n v="0"/>
    <n v="8.3333333333333301E-2"/>
    <n v="38.603999999999999"/>
    <x v="0"/>
    <n v="1"/>
  </r>
  <r>
    <x v="790"/>
    <n v="42"/>
    <s v="Female"/>
    <s v="UK"/>
    <d v="2024-05-14T05:45:31"/>
    <x v="4"/>
    <n v="2"/>
    <n v="1"/>
    <n v="54"/>
    <n v="2"/>
    <n v="192.89"/>
    <s v=""/>
    <n v="5"/>
    <s v=""/>
    <n v="1"/>
    <n v="0.5"/>
    <n v="3.7037037037037E-2"/>
    <n v="38.577999999999903"/>
    <x v="0"/>
    <n v="0"/>
  </r>
  <r>
    <x v="791"/>
    <n v="53"/>
    <s v="Male"/>
    <s v="Canada"/>
    <d v="2024-07-13T11:16:44"/>
    <x v="0"/>
    <n v="2"/>
    <n v="1"/>
    <n v="63"/>
    <n v="3"/>
    <n v="192.79"/>
    <s v=""/>
    <n v="5"/>
    <s v=""/>
    <n v="6"/>
    <n v="0.5"/>
    <n v="4.7619047619047603E-2"/>
    <n v="38.558"/>
    <x v="0"/>
    <n v="1"/>
  </r>
  <r>
    <x v="792"/>
    <n v="39"/>
    <s v="Male"/>
    <s v="Australia"/>
    <d v="2024-06-19T14:54:40"/>
    <x v="2"/>
    <n v="5"/>
    <n v="1"/>
    <n v="68"/>
    <n v="1"/>
    <n v="192.32"/>
    <s v=""/>
    <n v="5"/>
    <s v=""/>
    <n v="82"/>
    <n v="0.2"/>
    <n v="1.47058823529411E-2"/>
    <n v="38.463999999999999"/>
    <x v="0"/>
    <n v="0"/>
  </r>
  <r>
    <x v="793"/>
    <n v="31"/>
    <s v="Female"/>
    <s v="Japan"/>
    <d v="2023-06-18T21:17:52"/>
    <x v="1"/>
    <n v="3"/>
    <n v="0"/>
    <n v="51"/>
    <n v="3"/>
    <n v="191.69"/>
    <s v=""/>
    <n v="5"/>
    <s v=""/>
    <n v="53"/>
    <n v="0"/>
    <n v="5.8823529411764698E-2"/>
    <n v="38.338000000000001"/>
    <x v="0"/>
    <n v="0"/>
  </r>
  <r>
    <x v="794"/>
    <n v="45"/>
    <s v="Male"/>
    <s v="Japan"/>
    <d v="2024-11-02T23:02:38"/>
    <x v="2"/>
    <n v="1"/>
    <n v="1"/>
    <n v="66"/>
    <n v="4"/>
    <n v="191.32"/>
    <s v=""/>
    <n v="5"/>
    <s v=""/>
    <n v="29"/>
    <n v="1"/>
    <n v="6.0606060606060601E-2"/>
    <n v="38.263999999999903"/>
    <x v="0"/>
    <n v="0"/>
  </r>
  <r>
    <x v="795"/>
    <n v="19"/>
    <s v="Male"/>
    <s v="Japan"/>
    <d v="2023-10-19T17:17:00"/>
    <x v="4"/>
    <n v="1"/>
    <n v="0"/>
    <n v="49"/>
    <n v="1"/>
    <n v="189.83"/>
    <s v=""/>
    <n v="5"/>
    <s v=""/>
    <n v="5"/>
    <n v="0"/>
    <n v="2.04081632653061E-2"/>
    <n v="37.966000000000001"/>
    <x v="0"/>
    <n v="0"/>
  </r>
  <r>
    <x v="796"/>
    <n v="50"/>
    <s v="Male"/>
    <s v="France"/>
    <d v="2024-05-22T22:33:21"/>
    <x v="2"/>
    <n v="3"/>
    <n v="0"/>
    <n v="48"/>
    <n v="2"/>
    <n v="188.68"/>
    <s v=""/>
    <n v="5"/>
    <s v=""/>
    <n v="4"/>
    <n v="0"/>
    <n v="4.1666666666666602E-2"/>
    <n v="37.735999999999997"/>
    <x v="0"/>
    <n v="0"/>
  </r>
  <r>
    <x v="797"/>
    <n v="21"/>
    <s v="Male"/>
    <s v="Germany"/>
    <d v="2024-02-17T23:18:21"/>
    <x v="2"/>
    <n v="1"/>
    <n v="0"/>
    <n v="54"/>
    <n v="0"/>
    <n v="188.36"/>
    <s v=""/>
    <n v="5"/>
    <s v=""/>
    <n v="61"/>
    <n v="0"/>
    <n v="0"/>
    <n v="37.671999999999997"/>
    <x v="0"/>
    <n v="0"/>
  </r>
  <r>
    <x v="798"/>
    <n v="37"/>
    <s v="Male"/>
    <s v="Japan"/>
    <d v="2024-06-28T12:05:20"/>
    <x v="3"/>
    <n v="1"/>
    <n v="0"/>
    <n v="40"/>
    <n v="2"/>
    <n v="188.15"/>
    <s v=""/>
    <n v="5"/>
    <s v=""/>
    <n v="25"/>
    <n v="0"/>
    <n v="0.05"/>
    <n v="37.630000000000003"/>
    <x v="0"/>
    <n v="1"/>
  </r>
  <r>
    <x v="799"/>
    <n v="26"/>
    <s v="Female"/>
    <s v="UK"/>
    <d v="2023-10-28T21:45:43"/>
    <x v="5"/>
    <n v="5"/>
    <n v="2"/>
    <n v="47"/>
    <n v="3"/>
    <n v="187.68"/>
    <s v=""/>
    <n v="5"/>
    <s v=""/>
    <n v="24"/>
    <n v="0.4"/>
    <n v="6.3829787234042507E-2"/>
    <n v="37.536000000000001"/>
    <x v="0"/>
    <n v="0"/>
  </r>
  <r>
    <x v="800"/>
    <n v="32"/>
    <s v="Male"/>
    <s v="USA"/>
    <d v="2024-12-21T20:58:54"/>
    <x v="5"/>
    <n v="3"/>
    <n v="0"/>
    <n v="60"/>
    <n v="6"/>
    <n v="186.83"/>
    <s v=""/>
    <n v="5"/>
    <s v=""/>
    <n v="4"/>
    <n v="0"/>
    <n v="0.1"/>
    <n v="37.366"/>
    <x v="0"/>
    <n v="0"/>
  </r>
  <r>
    <x v="801"/>
    <n v="37"/>
    <s v="Male"/>
    <s v="Japan"/>
    <d v="2023-10-11T09:14:48"/>
    <x v="0"/>
    <n v="2"/>
    <n v="1"/>
    <n v="46"/>
    <n v="4"/>
    <n v="185.79"/>
    <s v=""/>
    <n v="5"/>
    <s v=""/>
    <n v="3"/>
    <n v="0.5"/>
    <n v="8.6956521739130405E-2"/>
    <n v="37.158000000000001"/>
    <x v="0"/>
    <n v="0"/>
  </r>
  <r>
    <x v="802"/>
    <n v="44"/>
    <s v="Female"/>
    <s v="USA"/>
    <d v="2023-10-18T03:19:13"/>
    <x v="1"/>
    <n v="2"/>
    <n v="0"/>
    <n v="50"/>
    <n v="2"/>
    <n v="185.22"/>
    <s v=""/>
    <n v="5"/>
    <s v=""/>
    <n v="25"/>
    <n v="0"/>
    <n v="0.04"/>
    <n v="37.043999999999997"/>
    <x v="0"/>
    <n v="0"/>
  </r>
  <r>
    <x v="803"/>
    <n v="18"/>
    <s v="Female"/>
    <s v="USA"/>
    <d v="2024-08-04T08:55:22"/>
    <x v="5"/>
    <n v="4"/>
    <n v="0"/>
    <n v="44"/>
    <n v="0"/>
    <n v="184.87"/>
    <s v=""/>
    <n v="5"/>
    <s v=""/>
    <n v="33"/>
    <n v="0"/>
    <n v="0"/>
    <n v="36.973999999999997"/>
    <x v="0"/>
    <n v="0"/>
  </r>
  <r>
    <x v="804"/>
    <n v="33"/>
    <s v="Female"/>
    <s v="USA"/>
    <d v="2024-11-12T13:44:35"/>
    <x v="0"/>
    <n v="3"/>
    <n v="1"/>
    <n v="39"/>
    <n v="0"/>
    <n v="184.48"/>
    <s v=""/>
    <n v="5"/>
    <s v=""/>
    <n v="48"/>
    <n v="0.33333333333333298"/>
    <n v="0"/>
    <n v="36.896000000000001"/>
    <x v="0"/>
    <n v="1"/>
  </r>
  <r>
    <x v="805"/>
    <n v="38"/>
    <s v="Male"/>
    <s v="UK"/>
    <d v="2023-03-10T16:28:39"/>
    <x v="3"/>
    <n v="1"/>
    <n v="0"/>
    <n v="50"/>
    <n v="3"/>
    <n v="182.98"/>
    <s v=""/>
    <n v="5"/>
    <s v=""/>
    <n v="51"/>
    <n v="0"/>
    <n v="0.06"/>
    <n v="36.595999999999997"/>
    <x v="0"/>
    <n v="0"/>
  </r>
  <r>
    <x v="806"/>
    <n v="57"/>
    <s v="Female"/>
    <s v="Germany"/>
    <d v="2024-04-23T20:37:04"/>
    <x v="2"/>
    <n v="3"/>
    <n v="1"/>
    <n v="40"/>
    <n v="4"/>
    <n v="182.96"/>
    <s v=""/>
    <n v="5"/>
    <s v=""/>
    <n v="12"/>
    <n v="0.33333333333333298"/>
    <n v="0.1"/>
    <n v="36.591999999999999"/>
    <x v="0"/>
    <n v="0"/>
  </r>
  <r>
    <x v="807"/>
    <n v="31"/>
    <s v="Female"/>
    <s v="Japan"/>
    <d v="2024-11-18T08:27:17"/>
    <x v="2"/>
    <n v="3"/>
    <n v="1"/>
    <n v="49"/>
    <n v="3"/>
    <n v="182.66"/>
    <s v=""/>
    <n v="5"/>
    <s v=""/>
    <n v="10"/>
    <n v="0.33333333333333298"/>
    <n v="6.1224489795918297E-2"/>
    <n v="36.531999999999996"/>
    <x v="0"/>
    <n v="0"/>
  </r>
  <r>
    <x v="808"/>
    <n v="59"/>
    <s v="Female"/>
    <s v="Australia"/>
    <d v="2023-08-17T13:40:38"/>
    <x v="4"/>
    <n v="4"/>
    <n v="0"/>
    <n v="36"/>
    <n v="3"/>
    <n v="182.23"/>
    <s v=""/>
    <n v="5"/>
    <s v=""/>
    <n v="32"/>
    <n v="0"/>
    <n v="8.3333333333333301E-2"/>
    <n v="36.445999999999998"/>
    <x v="0"/>
    <n v="1"/>
  </r>
  <r>
    <x v="809"/>
    <n v="31"/>
    <s v="Female"/>
    <s v="USA"/>
    <d v="2024-08-23T09:56:27"/>
    <x v="4"/>
    <n v="3"/>
    <n v="2"/>
    <n v="58"/>
    <n v="5"/>
    <n v="181.45"/>
    <s v=""/>
    <n v="5"/>
    <s v=""/>
    <n v="71"/>
    <n v="0.66666666666666596"/>
    <n v="8.6206896551724102E-2"/>
    <n v="36.29"/>
    <x v="0"/>
    <n v="0"/>
  </r>
  <r>
    <x v="810"/>
    <n v="31"/>
    <s v="Female"/>
    <s v="USA"/>
    <d v="2023-08-27T17:31:03"/>
    <x v="3"/>
    <n v="3"/>
    <n v="0"/>
    <n v="57"/>
    <n v="3"/>
    <n v="180.69"/>
    <s v=""/>
    <n v="5"/>
    <s v=""/>
    <n v="14"/>
    <n v="0"/>
    <n v="5.2631578947368397E-2"/>
    <n v="36.137999999999998"/>
    <x v="0"/>
    <n v="0"/>
  </r>
  <r>
    <x v="811"/>
    <n v="32"/>
    <s v="Female"/>
    <s v="France"/>
    <d v="2023-11-23T08:05:34"/>
    <x v="0"/>
    <n v="4"/>
    <n v="1"/>
    <n v="57"/>
    <n v="1"/>
    <n v="180.68"/>
    <s v=""/>
    <n v="5"/>
    <s v=""/>
    <n v="5"/>
    <n v="0.25"/>
    <n v="1.7543859649122799E-2"/>
    <n v="36.136000000000003"/>
    <x v="0"/>
    <n v="0"/>
  </r>
  <r>
    <x v="812"/>
    <n v="39"/>
    <s v="Male"/>
    <s v="USA"/>
    <d v="2023-03-20T11:33:25"/>
    <x v="3"/>
    <n v="4"/>
    <n v="1"/>
    <n v="59"/>
    <n v="2"/>
    <n v="180.34"/>
    <s v=""/>
    <n v="5"/>
    <s v=""/>
    <n v="7"/>
    <n v="0.25"/>
    <n v="3.38983050847457E-2"/>
    <n v="36.067999999999998"/>
    <x v="0"/>
    <n v="0"/>
  </r>
  <r>
    <x v="813"/>
    <n v="29"/>
    <s v="Male"/>
    <s v="Australia"/>
    <d v="2023-03-25T05:26:47"/>
    <x v="1"/>
    <n v="3"/>
    <n v="2"/>
    <n v="49"/>
    <n v="1"/>
    <n v="180.01"/>
    <s v=""/>
    <n v="5"/>
    <s v=""/>
    <n v="0"/>
    <n v="0.66666666666666596"/>
    <n v="2.04081632653061E-2"/>
    <n v="36.001999999999903"/>
    <x v="0"/>
    <n v="0"/>
  </r>
  <r>
    <x v="814"/>
    <n v="25"/>
    <s v="Male"/>
    <s v="UK"/>
    <d v="2024-07-16T18:07:32"/>
    <x v="1"/>
    <n v="2"/>
    <n v="1"/>
    <n v="63"/>
    <n v="3"/>
    <n v="179.61"/>
    <s v=""/>
    <n v="5"/>
    <s v=""/>
    <n v="2"/>
    <n v="0.5"/>
    <n v="4.7619047619047603E-2"/>
    <n v="35.921999999999997"/>
    <x v="0"/>
    <n v="0"/>
  </r>
  <r>
    <x v="815"/>
    <n v="44"/>
    <s v="Female"/>
    <s v="Canada"/>
    <d v="2024-05-16T00:06:07"/>
    <x v="4"/>
    <n v="3"/>
    <n v="1"/>
    <n v="52"/>
    <n v="3"/>
    <n v="178.66"/>
    <s v=""/>
    <n v="5"/>
    <s v=""/>
    <n v="94"/>
    <n v="0.33333333333333298"/>
    <n v="5.7692307692307598E-2"/>
    <n v="35.731999999999999"/>
    <x v="0"/>
    <n v="1"/>
  </r>
  <r>
    <x v="816"/>
    <n v="21"/>
    <s v="Female"/>
    <s v="UK"/>
    <d v="2024-07-07T03:25:35"/>
    <x v="2"/>
    <n v="2"/>
    <n v="1"/>
    <n v="55"/>
    <n v="2"/>
    <n v="178.57"/>
    <s v=""/>
    <n v="5"/>
    <s v=""/>
    <n v="52"/>
    <n v="0.5"/>
    <n v="3.6363636363636299E-2"/>
    <n v="35.713999999999999"/>
    <x v="0"/>
    <n v="0"/>
  </r>
  <r>
    <x v="817"/>
    <n v="43"/>
    <s v="Male"/>
    <s v="Australia"/>
    <d v="2024-05-21T23:11:38"/>
    <x v="2"/>
    <n v="3"/>
    <n v="0"/>
    <n v="63"/>
    <n v="1"/>
    <n v="178.44"/>
    <s v=""/>
    <n v="5"/>
    <s v=""/>
    <n v="8"/>
    <n v="0"/>
    <n v="1.5873015873015799E-2"/>
    <n v="35.688000000000002"/>
    <x v="0"/>
    <n v="0"/>
  </r>
  <r>
    <x v="818"/>
    <n v="48"/>
    <s v="Female"/>
    <s v="USA"/>
    <d v="2024-09-25T04:56:47"/>
    <x v="3"/>
    <n v="4"/>
    <n v="1"/>
    <n v="50"/>
    <n v="2"/>
    <n v="177.98"/>
    <s v=""/>
    <n v="5"/>
    <s v=""/>
    <n v="10"/>
    <n v="0.25"/>
    <n v="0.04"/>
    <n v="35.595999999999997"/>
    <x v="0"/>
    <n v="0"/>
  </r>
  <r>
    <x v="819"/>
    <n v="38"/>
    <s v="Male"/>
    <s v="Canada"/>
    <d v="2023-01-10T08:51:31"/>
    <x v="2"/>
    <n v="1"/>
    <n v="0"/>
    <n v="63"/>
    <n v="4"/>
    <n v="177.88"/>
    <s v=""/>
    <n v="5"/>
    <s v=""/>
    <n v="65"/>
    <n v="0"/>
    <n v="6.3492063492063405E-2"/>
    <n v="35.576000000000001"/>
    <x v="0"/>
    <n v="0"/>
  </r>
  <r>
    <x v="820"/>
    <n v="36"/>
    <s v="Other"/>
    <s v="Japan"/>
    <d v="2024-12-01T07:27:38"/>
    <x v="4"/>
    <n v="5"/>
    <n v="2"/>
    <n v="45"/>
    <n v="2"/>
    <n v="177.15"/>
    <s v=""/>
    <n v="5"/>
    <s v=""/>
    <n v="41"/>
    <n v="0.4"/>
    <n v="4.4444444444444398E-2"/>
    <n v="35.43"/>
    <x v="0"/>
    <n v="0"/>
  </r>
  <r>
    <x v="821"/>
    <n v="19"/>
    <s v="Male"/>
    <s v="Canada"/>
    <d v="2024-04-14T02:59:54"/>
    <x v="1"/>
    <n v="3"/>
    <n v="1"/>
    <n v="35"/>
    <n v="3"/>
    <n v="176.91"/>
    <s v=""/>
    <n v="5"/>
    <s v=""/>
    <n v="18"/>
    <n v="0.33333333333333298"/>
    <n v="8.5714285714285701E-2"/>
    <n v="35.381999999999998"/>
    <x v="0"/>
    <n v="0"/>
  </r>
  <r>
    <x v="822"/>
    <n v="47"/>
    <s v="Male"/>
    <s v="UK"/>
    <d v="2023-11-12T09:16:15"/>
    <x v="2"/>
    <n v="3"/>
    <n v="0"/>
    <n v="47"/>
    <n v="2"/>
    <n v="176.75"/>
    <s v=""/>
    <n v="5"/>
    <s v=""/>
    <n v="16"/>
    <n v="0"/>
    <n v="4.2553191489361701E-2"/>
    <n v="35.35"/>
    <x v="0"/>
    <n v="1"/>
  </r>
  <r>
    <x v="823"/>
    <n v="22"/>
    <s v="Female"/>
    <s v="Germany"/>
    <d v="2024-11-19T03:26:11"/>
    <x v="4"/>
    <n v="5"/>
    <n v="3"/>
    <n v="50"/>
    <n v="3"/>
    <n v="174.66"/>
    <s v=""/>
    <n v="5"/>
    <s v=""/>
    <n v="12"/>
    <n v="0.6"/>
    <n v="0.06"/>
    <n v="34.932000000000002"/>
    <x v="0"/>
    <n v="0"/>
  </r>
  <r>
    <x v="824"/>
    <n v="40"/>
    <s v="Male"/>
    <s v="Japan"/>
    <d v="2023-01-12T03:12:08"/>
    <x v="1"/>
    <n v="0"/>
    <n v="0"/>
    <n v="49"/>
    <n v="0"/>
    <n v="174.19"/>
    <s v=""/>
    <n v="5"/>
    <s v=""/>
    <n v="15"/>
    <n v="0"/>
    <n v="0"/>
    <n v="34.838000000000001"/>
    <x v="0"/>
    <n v="0"/>
  </r>
  <r>
    <x v="825"/>
    <n v="32"/>
    <s v="Male"/>
    <s v="USA"/>
    <d v="2023-04-30T14:35:57"/>
    <x v="3"/>
    <n v="3"/>
    <n v="0"/>
    <n v="57"/>
    <n v="2"/>
    <n v="173.84"/>
    <s v=""/>
    <n v="5"/>
    <s v=""/>
    <n v="75"/>
    <n v="0"/>
    <n v="3.5087719298245598E-2"/>
    <n v="34.768000000000001"/>
    <x v="0"/>
    <n v="0"/>
  </r>
  <r>
    <x v="826"/>
    <n v="52"/>
    <s v="Female"/>
    <s v="USA"/>
    <d v="2024-04-22T06:39:16"/>
    <x v="1"/>
    <n v="0"/>
    <n v="0"/>
    <n v="52"/>
    <n v="4"/>
    <n v="173.72"/>
    <s v=""/>
    <n v="5"/>
    <s v=""/>
    <n v="12"/>
    <n v="0"/>
    <n v="7.69230769230769E-2"/>
    <n v="34.744"/>
    <x v="0"/>
    <n v="0"/>
  </r>
  <r>
    <x v="827"/>
    <n v="28"/>
    <s v="Male"/>
    <s v="USA"/>
    <d v="2023-07-05T22:07:55"/>
    <x v="3"/>
    <n v="5"/>
    <n v="2"/>
    <n v="53"/>
    <n v="2"/>
    <n v="173.15"/>
    <s v=""/>
    <n v="5"/>
    <s v=""/>
    <n v="10"/>
    <n v="0.4"/>
    <n v="3.7735849056603703E-2"/>
    <n v="34.630000000000003"/>
    <x v="0"/>
    <n v="0"/>
  </r>
  <r>
    <x v="828"/>
    <n v="32"/>
    <s v="Male"/>
    <s v="USA"/>
    <d v="2023-09-07T22:10:47"/>
    <x v="2"/>
    <n v="1"/>
    <n v="0"/>
    <n v="58"/>
    <n v="3"/>
    <n v="173"/>
    <s v=""/>
    <n v="5"/>
    <s v=""/>
    <n v="159"/>
    <n v="0"/>
    <n v="5.1724137931034399E-2"/>
    <n v="34.6"/>
    <x v="0"/>
    <n v="0"/>
  </r>
  <r>
    <x v="829"/>
    <n v="43"/>
    <s v="Female"/>
    <s v="Germany"/>
    <d v="2023-09-28T07:19:14"/>
    <x v="2"/>
    <n v="3"/>
    <n v="0"/>
    <n v="32"/>
    <n v="0"/>
    <n v="172.96"/>
    <s v=""/>
    <n v="5"/>
    <s v=""/>
    <n v="51"/>
    <n v="0"/>
    <n v="0"/>
    <n v="34.591999999999999"/>
    <x v="0"/>
    <n v="0"/>
  </r>
  <r>
    <x v="830"/>
    <n v="36"/>
    <s v="Male"/>
    <s v="Germany"/>
    <d v="2023-01-26T08:52:15"/>
    <x v="2"/>
    <n v="5"/>
    <n v="2"/>
    <n v="48"/>
    <n v="3"/>
    <n v="171.43"/>
    <s v=""/>
    <n v="5"/>
    <s v=""/>
    <n v="1"/>
    <n v="0.4"/>
    <n v="6.25E-2"/>
    <n v="34.286000000000001"/>
    <x v="0"/>
    <n v="0"/>
  </r>
  <r>
    <x v="831"/>
    <n v="35"/>
    <s v="Male"/>
    <s v="USA"/>
    <d v="2024-05-03T11:19:01"/>
    <x v="2"/>
    <n v="4"/>
    <n v="2"/>
    <n v="48"/>
    <n v="1"/>
    <n v="171.42"/>
    <s v=""/>
    <n v="5"/>
    <s v=""/>
    <n v="5"/>
    <n v="0.5"/>
    <n v="2.0833333333333301E-2"/>
    <n v="34.283999999999999"/>
    <x v="0"/>
    <n v="0"/>
  </r>
  <r>
    <x v="832"/>
    <n v="28"/>
    <s v="Male"/>
    <s v="USA"/>
    <d v="2024-11-16T00:58:12"/>
    <x v="2"/>
    <n v="2"/>
    <n v="1"/>
    <n v="39"/>
    <n v="3"/>
    <n v="171.25"/>
    <s v=""/>
    <n v="5"/>
    <s v=""/>
    <n v="49"/>
    <n v="0.5"/>
    <n v="7.69230769230769E-2"/>
    <n v="34.25"/>
    <x v="0"/>
    <n v="0"/>
  </r>
  <r>
    <x v="833"/>
    <n v="18"/>
    <s v="Female"/>
    <s v="USA"/>
    <d v="2023-09-28T02:56:25"/>
    <x v="0"/>
    <n v="3"/>
    <n v="0"/>
    <n v="44"/>
    <n v="3"/>
    <n v="170.19"/>
    <s v=""/>
    <n v="5"/>
    <s v=""/>
    <n v="38"/>
    <n v="0"/>
    <n v="6.8181818181818094E-2"/>
    <n v="34.037999999999997"/>
    <x v="0"/>
    <n v="0"/>
  </r>
  <r>
    <x v="834"/>
    <n v="24"/>
    <s v="Female"/>
    <s v="USA"/>
    <d v="2023-12-26T20:37:11"/>
    <x v="1"/>
    <n v="3"/>
    <n v="1"/>
    <n v="54"/>
    <n v="2"/>
    <n v="168.33"/>
    <s v=""/>
    <n v="5"/>
    <s v=""/>
    <n v="59"/>
    <n v="0.33333333333333298"/>
    <n v="3.7037037037037E-2"/>
    <n v="33.665999999999997"/>
    <x v="0"/>
    <n v="0"/>
  </r>
  <r>
    <x v="835"/>
    <n v="22"/>
    <s v="Male"/>
    <s v="Canada"/>
    <d v="2024-08-30T01:05:39"/>
    <x v="3"/>
    <n v="2"/>
    <n v="1"/>
    <n v="56"/>
    <n v="7"/>
    <n v="167.65"/>
    <s v=""/>
    <n v="5"/>
    <s v=""/>
    <n v="42"/>
    <n v="0.5"/>
    <n v="0.125"/>
    <n v="33.53"/>
    <x v="0"/>
    <n v="0"/>
  </r>
  <r>
    <x v="836"/>
    <n v="44"/>
    <s v="Female"/>
    <s v="Australia"/>
    <d v="2024-10-01T02:34:42"/>
    <x v="2"/>
    <n v="2"/>
    <n v="0"/>
    <n v="43"/>
    <n v="4"/>
    <n v="165.71"/>
    <s v=""/>
    <n v="5"/>
    <s v=""/>
    <n v="13"/>
    <n v="0"/>
    <n v="9.3023255813953404E-2"/>
    <n v="33.142000000000003"/>
    <x v="0"/>
    <n v="0"/>
  </r>
  <r>
    <x v="837"/>
    <n v="29"/>
    <s v="Male"/>
    <s v="UK"/>
    <d v="2024-05-04T22:21:36"/>
    <x v="5"/>
    <n v="1"/>
    <n v="0"/>
    <n v="36"/>
    <n v="1"/>
    <n v="165.69"/>
    <s v=""/>
    <n v="5"/>
    <s v=""/>
    <n v="36"/>
    <n v="0"/>
    <n v="2.77777777777777E-2"/>
    <n v="33.137999999999998"/>
    <x v="0"/>
    <n v="0"/>
  </r>
  <r>
    <x v="838"/>
    <n v="18"/>
    <s v="Female"/>
    <s v="Canada"/>
    <d v="2023-04-20T16:35:58"/>
    <x v="1"/>
    <n v="0"/>
    <n v="0"/>
    <n v="44"/>
    <n v="4"/>
    <n v="164.51"/>
    <s v=""/>
    <n v="5"/>
    <s v=""/>
    <n v="62"/>
    <n v="0"/>
    <n v="9.0909090909090898E-2"/>
    <n v="32.902000000000001"/>
    <x v="0"/>
    <n v="0"/>
  </r>
  <r>
    <x v="839"/>
    <n v="46"/>
    <s v="Female"/>
    <s v="Canada"/>
    <d v="2024-07-11T12:33:18"/>
    <x v="1"/>
    <n v="3"/>
    <n v="0"/>
    <n v="46"/>
    <n v="3"/>
    <n v="164.46"/>
    <s v=""/>
    <n v="5"/>
    <s v=""/>
    <n v="91"/>
    <n v="0"/>
    <n v="6.5217391304347797E-2"/>
    <n v="32.892000000000003"/>
    <x v="0"/>
    <n v="1"/>
  </r>
  <r>
    <x v="840"/>
    <n v="21"/>
    <s v="Female"/>
    <s v="UK"/>
    <d v="2024-08-15T23:48:22"/>
    <x v="4"/>
    <n v="1"/>
    <n v="0"/>
    <n v="46"/>
    <n v="4"/>
    <n v="162.44999999999999"/>
    <s v=""/>
    <n v="5"/>
    <s v=""/>
    <n v="2"/>
    <n v="0"/>
    <n v="8.6956521739130405E-2"/>
    <n v="32.489999999999903"/>
    <x v="0"/>
    <n v="0"/>
  </r>
  <r>
    <x v="841"/>
    <n v="46"/>
    <s v="Female"/>
    <s v="USA"/>
    <d v="2023-04-09T16:19:02"/>
    <x v="3"/>
    <n v="4"/>
    <n v="0"/>
    <n v="45"/>
    <n v="3"/>
    <n v="162.43"/>
    <s v=""/>
    <n v="5"/>
    <s v=""/>
    <n v="16"/>
    <n v="0"/>
    <n v="6.6666666666666596E-2"/>
    <n v="32.485999999999997"/>
    <x v="0"/>
    <n v="0"/>
  </r>
  <r>
    <x v="842"/>
    <n v="35"/>
    <s v="Male"/>
    <s v="Canada"/>
    <d v="2023-10-15T16:54:55"/>
    <x v="5"/>
    <n v="2"/>
    <n v="0"/>
    <n v="58"/>
    <n v="3"/>
    <n v="161.6"/>
    <s v=""/>
    <n v="5"/>
    <s v=""/>
    <n v="29"/>
    <n v="0"/>
    <n v="5.1724137931034399E-2"/>
    <n v="32.32"/>
    <x v="0"/>
    <n v="0"/>
  </r>
  <r>
    <x v="843"/>
    <n v="45"/>
    <s v="Female"/>
    <s v="Australia"/>
    <d v="2023-06-28T11:59:49"/>
    <x v="2"/>
    <n v="5"/>
    <n v="1"/>
    <n v="62"/>
    <n v="3"/>
    <n v="160.97"/>
    <s v=""/>
    <n v="5"/>
    <s v=""/>
    <n v="18"/>
    <n v="0.2"/>
    <n v="4.8387096774193498E-2"/>
    <n v="32.194000000000003"/>
    <x v="0"/>
    <n v="0"/>
  </r>
  <r>
    <x v="844"/>
    <n v="18"/>
    <s v="Male"/>
    <s v="Germany"/>
    <d v="2024-08-11T11:45:25"/>
    <x v="4"/>
    <n v="4"/>
    <n v="0"/>
    <n v="50"/>
    <n v="2"/>
    <n v="160.71"/>
    <s v=""/>
    <n v="5"/>
    <s v=""/>
    <n v="60"/>
    <n v="0"/>
    <n v="0.04"/>
    <n v="32.142000000000003"/>
    <x v="0"/>
    <n v="0"/>
  </r>
  <r>
    <x v="845"/>
    <n v="45"/>
    <s v="Female"/>
    <s v="USA"/>
    <d v="2023-05-21T11:25:15"/>
    <x v="5"/>
    <n v="2"/>
    <n v="2"/>
    <n v="54"/>
    <n v="2"/>
    <n v="160.52000000000001"/>
    <s v=""/>
    <n v="5"/>
    <s v=""/>
    <n v="76"/>
    <n v="1"/>
    <n v="3.7037037037037E-2"/>
    <n v="32.103999999999999"/>
    <x v="0"/>
    <n v="0"/>
  </r>
  <r>
    <x v="846"/>
    <n v="32"/>
    <s v="Female"/>
    <s v="Germany"/>
    <d v="2024-07-03T10:21:32"/>
    <x v="5"/>
    <n v="3"/>
    <n v="2"/>
    <n v="59"/>
    <n v="2"/>
    <n v="159.68"/>
    <s v=""/>
    <n v="5"/>
    <s v=""/>
    <n v="50"/>
    <n v="0.66666666666666596"/>
    <n v="3.38983050847457E-2"/>
    <n v="31.936"/>
    <x v="0"/>
    <n v="1"/>
  </r>
  <r>
    <x v="847"/>
    <n v="33"/>
    <s v="Female"/>
    <s v="UK"/>
    <d v="2023-01-28T17:48:56"/>
    <x v="3"/>
    <n v="5"/>
    <n v="1"/>
    <n v="53"/>
    <n v="4"/>
    <n v="158.91999999999999"/>
    <s v=""/>
    <n v="5"/>
    <s v=""/>
    <n v="0"/>
    <n v="0.2"/>
    <n v="7.5471698113207503E-2"/>
    <n v="31.783999999999999"/>
    <x v="0"/>
    <n v="0"/>
  </r>
  <r>
    <x v="848"/>
    <n v="39"/>
    <s v="Male"/>
    <s v="Canada"/>
    <d v="2023-01-11T00:55:12"/>
    <x v="3"/>
    <n v="5"/>
    <n v="2"/>
    <n v="62"/>
    <n v="4"/>
    <n v="158.87"/>
    <s v=""/>
    <n v="5"/>
    <s v=""/>
    <n v="0"/>
    <n v="0.4"/>
    <n v="6.4516129032257993E-2"/>
    <n v="31.774000000000001"/>
    <x v="0"/>
    <n v="0"/>
  </r>
  <r>
    <x v="849"/>
    <n v="61"/>
    <s v="Female"/>
    <s v="Australia"/>
    <d v="2023-09-02T13:41:21"/>
    <x v="2"/>
    <n v="7"/>
    <n v="4"/>
    <n v="40"/>
    <n v="2"/>
    <n v="158.28"/>
    <s v=""/>
    <n v="5"/>
    <s v=""/>
    <n v="78"/>
    <n v="0.57142857142857095"/>
    <n v="0.05"/>
    <n v="31.655999999999999"/>
    <x v="0"/>
    <n v="1"/>
  </r>
  <r>
    <x v="850"/>
    <n v="18"/>
    <s v="Male"/>
    <s v="Germany"/>
    <d v="2023-01-29T15:43:02"/>
    <x v="1"/>
    <n v="3"/>
    <n v="1"/>
    <n v="46"/>
    <n v="4"/>
    <n v="158.07"/>
    <s v=""/>
    <n v="5"/>
    <s v=""/>
    <n v="22"/>
    <n v="0.33333333333333298"/>
    <n v="8.6956521739130405E-2"/>
    <n v="31.613999999999901"/>
    <x v="0"/>
    <n v="0"/>
  </r>
  <r>
    <x v="851"/>
    <n v="29"/>
    <s v="Male"/>
    <s v="Germany"/>
    <d v="2024-03-09T04:03:59"/>
    <x v="2"/>
    <n v="3"/>
    <n v="1"/>
    <n v="59"/>
    <n v="5"/>
    <n v="158.03"/>
    <s v=""/>
    <n v="5"/>
    <s v=""/>
    <n v="46"/>
    <n v="0.33333333333333298"/>
    <n v="8.4745762711864403E-2"/>
    <n v="31.606000000000002"/>
    <x v="0"/>
    <n v="0"/>
  </r>
  <r>
    <x v="852"/>
    <n v="37"/>
    <s v="Female"/>
    <s v="USA"/>
    <d v="2023-12-07T23:58:55"/>
    <x v="1"/>
    <n v="3"/>
    <n v="0"/>
    <n v="58"/>
    <n v="2"/>
    <n v="157.94999999999999"/>
    <s v=""/>
    <n v="5"/>
    <s v=""/>
    <n v="34"/>
    <n v="0"/>
    <n v="3.4482758620689599E-2"/>
    <n v="31.5899999999999"/>
    <x v="0"/>
    <n v="0"/>
  </r>
  <r>
    <x v="853"/>
    <n v="28"/>
    <s v="Male"/>
    <s v="USA"/>
    <d v="2023-10-12T18:49:46"/>
    <x v="4"/>
    <n v="4"/>
    <n v="0"/>
    <n v="49"/>
    <n v="1"/>
    <n v="156.63"/>
    <s v=""/>
    <n v="5"/>
    <s v=""/>
    <n v="4"/>
    <n v="0"/>
    <n v="2.04081632653061E-2"/>
    <n v="31.326000000000001"/>
    <x v="0"/>
    <n v="0"/>
  </r>
  <r>
    <x v="854"/>
    <n v="20"/>
    <s v="Female"/>
    <s v="Japan"/>
    <d v="2023-11-26T16:23:58"/>
    <x v="5"/>
    <n v="2"/>
    <n v="0"/>
    <n v="42"/>
    <n v="3"/>
    <n v="155.82"/>
    <s v=""/>
    <n v="5"/>
    <s v=""/>
    <n v="36"/>
    <n v="0"/>
    <n v="7.1428571428571397E-2"/>
    <n v="31.163999999999898"/>
    <x v="0"/>
    <n v="0"/>
  </r>
  <r>
    <x v="855"/>
    <n v="22"/>
    <s v="Female"/>
    <s v="Australia"/>
    <d v="2024-12-14T02:05:10"/>
    <x v="1"/>
    <n v="5"/>
    <n v="3"/>
    <n v="54"/>
    <n v="1"/>
    <n v="155.58000000000001"/>
    <s v=""/>
    <n v="5"/>
    <s v=""/>
    <n v="50"/>
    <n v="0.6"/>
    <n v="1.85185185185185E-2"/>
    <n v="31.116"/>
    <x v="0"/>
    <n v="0"/>
  </r>
  <r>
    <x v="856"/>
    <n v="33"/>
    <s v="Female"/>
    <s v="Canada"/>
    <d v="2023-07-11T03:42:08"/>
    <x v="3"/>
    <n v="3"/>
    <n v="1"/>
    <n v="56"/>
    <n v="3"/>
    <n v="155.19999999999999"/>
    <s v=""/>
    <n v="5"/>
    <s v=""/>
    <n v="7"/>
    <n v="0.33333333333333298"/>
    <n v="5.3571428571428499E-2"/>
    <n v="31.04"/>
    <x v="0"/>
    <n v="0"/>
  </r>
  <r>
    <x v="857"/>
    <n v="49"/>
    <s v="Male"/>
    <s v="UK"/>
    <d v="2024-06-05T13:37:23"/>
    <x v="3"/>
    <n v="7"/>
    <n v="3"/>
    <n v="56"/>
    <n v="1"/>
    <n v="155.16999999999999"/>
    <s v=""/>
    <n v="5"/>
    <s v=""/>
    <n v="8"/>
    <n v="0.42857142857142799"/>
    <n v="1.7857142857142801E-2"/>
    <n v="31.033999999999999"/>
    <x v="0"/>
    <n v="1"/>
  </r>
  <r>
    <x v="858"/>
    <n v="60"/>
    <s v="Male"/>
    <s v="Germany"/>
    <d v="2023-05-15T22:33:00"/>
    <x v="0"/>
    <n v="3"/>
    <n v="1"/>
    <n v="39"/>
    <n v="1"/>
    <n v="155.12"/>
    <s v=""/>
    <n v="5"/>
    <s v=""/>
    <n v="30"/>
    <n v="0.33333333333333298"/>
    <n v="2.5641025641025599E-2"/>
    <n v="31.024000000000001"/>
    <x v="0"/>
    <n v="0"/>
  </r>
  <r>
    <x v="859"/>
    <n v="34"/>
    <s v="Male"/>
    <s v="USA"/>
    <d v="2023-12-04T21:30:57"/>
    <x v="3"/>
    <n v="3"/>
    <n v="1"/>
    <n v="54"/>
    <n v="1"/>
    <n v="155.05000000000001"/>
    <s v=""/>
    <n v="5"/>
    <s v=""/>
    <n v="14"/>
    <n v="0.33333333333333298"/>
    <n v="1.85185185185185E-2"/>
    <n v="31.01"/>
    <x v="0"/>
    <n v="0"/>
  </r>
  <r>
    <x v="860"/>
    <n v="31"/>
    <s v="Male"/>
    <s v="Germany"/>
    <d v="2024-08-06T23:42:29"/>
    <x v="3"/>
    <n v="6"/>
    <n v="1"/>
    <n v="50"/>
    <n v="3"/>
    <n v="154.91"/>
    <s v=""/>
    <n v="5"/>
    <s v=""/>
    <n v="3"/>
    <n v="0.16666666666666599"/>
    <n v="0.06"/>
    <n v="30.981999999999999"/>
    <x v="0"/>
    <n v="0"/>
  </r>
  <r>
    <x v="861"/>
    <n v="21"/>
    <s v="Female"/>
    <s v="UK"/>
    <d v="2024-02-26T10:15:46"/>
    <x v="1"/>
    <n v="2"/>
    <n v="0"/>
    <n v="68"/>
    <n v="5"/>
    <n v="154.34"/>
    <s v=""/>
    <n v="5"/>
    <s v=""/>
    <n v="30"/>
    <n v="0"/>
    <n v="7.3529411764705802E-2"/>
    <n v="30.867999999999999"/>
    <x v="0"/>
    <n v="0"/>
  </r>
  <r>
    <x v="862"/>
    <n v="25"/>
    <s v="Male"/>
    <s v="Australia"/>
    <d v="2024-01-25T10:14:20"/>
    <x v="2"/>
    <n v="4"/>
    <n v="1"/>
    <n v="45"/>
    <n v="3"/>
    <n v="153.80000000000001"/>
    <s v=""/>
    <n v="5"/>
    <s v=""/>
    <n v="39"/>
    <n v="0.25"/>
    <n v="6.6666666666666596E-2"/>
    <n v="30.76"/>
    <x v="0"/>
    <n v="0"/>
  </r>
  <r>
    <x v="863"/>
    <n v="18"/>
    <s v="Female"/>
    <s v="Canada"/>
    <d v="2023-08-25T04:11:32"/>
    <x v="0"/>
    <n v="6"/>
    <n v="3"/>
    <n v="49"/>
    <n v="0"/>
    <n v="153.76"/>
    <s v=""/>
    <n v="5"/>
    <s v=""/>
    <n v="75"/>
    <n v="0.5"/>
    <n v="0"/>
    <n v="30.751999999999999"/>
    <x v="0"/>
    <n v="0"/>
  </r>
  <r>
    <x v="864"/>
    <n v="50"/>
    <s v="Female"/>
    <s v="Australia"/>
    <d v="2024-06-09T09:36:39"/>
    <x v="3"/>
    <n v="3"/>
    <n v="2"/>
    <n v="30"/>
    <n v="0"/>
    <n v="153.69"/>
    <s v=""/>
    <n v="5"/>
    <s v=""/>
    <n v="198"/>
    <n v="0.66666666666666596"/>
    <n v="0"/>
    <n v="30.738"/>
    <x v="0"/>
    <n v="1"/>
  </r>
  <r>
    <x v="865"/>
    <n v="25"/>
    <s v="Female"/>
    <s v="UK"/>
    <d v="2024-10-09T01:51:15"/>
    <x v="2"/>
    <n v="2"/>
    <n v="0"/>
    <n v="53"/>
    <n v="5"/>
    <n v="152.99"/>
    <s v=""/>
    <n v="5"/>
    <s v=""/>
    <n v="8"/>
    <n v="0"/>
    <n v="9.4339622641509399E-2"/>
    <n v="30.597999999999999"/>
    <x v="0"/>
    <n v="0"/>
  </r>
  <r>
    <x v="866"/>
    <n v="26"/>
    <s v="Female"/>
    <s v="USA"/>
    <d v="2023-01-14T23:49:41"/>
    <x v="3"/>
    <n v="2"/>
    <n v="1"/>
    <n v="41"/>
    <n v="4"/>
    <n v="152.69999999999999"/>
    <s v=""/>
    <n v="5"/>
    <s v=""/>
    <n v="54"/>
    <n v="0.5"/>
    <n v="9.7560975609756101E-2"/>
    <n v="30.54"/>
    <x v="0"/>
    <n v="0"/>
  </r>
  <r>
    <x v="867"/>
    <n v="19"/>
    <s v="Male"/>
    <s v="Germany"/>
    <d v="2023-05-17T16:53:36"/>
    <x v="0"/>
    <n v="2"/>
    <n v="0"/>
    <n v="52"/>
    <n v="4"/>
    <n v="152.37"/>
    <s v=""/>
    <n v="5"/>
    <s v=""/>
    <n v="0"/>
    <n v="0"/>
    <n v="7.69230769230769E-2"/>
    <n v="30.474"/>
    <x v="0"/>
    <n v="0"/>
  </r>
  <r>
    <x v="868"/>
    <n v="38"/>
    <s v="Female"/>
    <s v="USA"/>
    <d v="2024-05-01T11:07:59"/>
    <x v="4"/>
    <n v="6"/>
    <n v="3"/>
    <n v="47"/>
    <n v="2"/>
    <n v="151.18"/>
    <s v=""/>
    <n v="5"/>
    <s v=""/>
    <n v="5"/>
    <n v="0.5"/>
    <n v="4.2553191489361701E-2"/>
    <n v="30.236000000000001"/>
    <x v="0"/>
    <n v="0"/>
  </r>
  <r>
    <x v="869"/>
    <n v="26"/>
    <s v="Male"/>
    <s v="UK"/>
    <d v="2024-01-22T06:18:45"/>
    <x v="2"/>
    <n v="2"/>
    <n v="1"/>
    <n v="51"/>
    <n v="2"/>
    <n v="150.99"/>
    <s v=""/>
    <n v="5"/>
    <s v=""/>
    <n v="3"/>
    <n v="0.5"/>
    <n v="3.9215686274509803E-2"/>
    <n v="30.198"/>
    <x v="0"/>
    <n v="0"/>
  </r>
  <r>
    <x v="870"/>
    <n v="30"/>
    <s v="Female"/>
    <s v="Germany"/>
    <d v="2024-05-16T17:37:24"/>
    <x v="4"/>
    <n v="5"/>
    <n v="1"/>
    <n v="61"/>
    <n v="5"/>
    <n v="149.01"/>
    <s v=""/>
    <n v="5"/>
    <s v=""/>
    <n v="2"/>
    <n v="0.2"/>
    <n v="8.1967213114753995E-2"/>
    <n v="29.802"/>
    <x v="0"/>
    <n v="0"/>
  </r>
  <r>
    <x v="871"/>
    <n v="60"/>
    <s v="Female"/>
    <s v="Germany"/>
    <d v="2023-01-23T18:05:08"/>
    <x v="4"/>
    <n v="2"/>
    <n v="0"/>
    <n v="36"/>
    <n v="1"/>
    <n v="148.26"/>
    <s v=""/>
    <n v="5"/>
    <s v=""/>
    <n v="69"/>
    <n v="0"/>
    <n v="2.77777777777777E-2"/>
    <n v="29.651999999999902"/>
    <x v="0"/>
    <n v="0"/>
  </r>
  <r>
    <x v="872"/>
    <n v="40"/>
    <s v="Male"/>
    <s v="USA"/>
    <d v="2023-12-30T10:46:01"/>
    <x v="2"/>
    <n v="4"/>
    <n v="2"/>
    <n v="44"/>
    <n v="3"/>
    <n v="147.91999999999999"/>
    <s v=""/>
    <n v="5"/>
    <s v=""/>
    <n v="23"/>
    <n v="0.5"/>
    <n v="6.8181818181818094E-2"/>
    <n v="29.5839999999999"/>
    <x v="0"/>
    <n v="0"/>
  </r>
  <r>
    <x v="873"/>
    <n v="49"/>
    <s v="Male"/>
    <s v="USA"/>
    <d v="2024-07-15T18:45:49"/>
    <x v="0"/>
    <n v="4"/>
    <n v="1"/>
    <n v="38"/>
    <n v="3"/>
    <n v="147.78"/>
    <s v=""/>
    <n v="5"/>
    <s v=""/>
    <n v="10"/>
    <n v="0.25"/>
    <n v="7.8947368421052599E-2"/>
    <n v="29.556000000000001"/>
    <x v="0"/>
    <n v="0"/>
  </r>
  <r>
    <x v="874"/>
    <n v="29"/>
    <s v="Female"/>
    <s v="Canada"/>
    <d v="2024-01-23T11:30:54"/>
    <x v="2"/>
    <n v="3"/>
    <n v="1"/>
    <n v="57"/>
    <n v="1"/>
    <n v="147.58000000000001"/>
    <s v=""/>
    <n v="5"/>
    <s v=""/>
    <n v="0"/>
    <n v="0.33333333333333298"/>
    <n v="1.7543859649122799E-2"/>
    <n v="29.515999999999998"/>
    <x v="0"/>
    <n v="0"/>
  </r>
  <r>
    <x v="875"/>
    <n v="28"/>
    <s v="Male"/>
    <s v="UK"/>
    <d v="2024-11-20T23:14:24"/>
    <x v="4"/>
    <n v="7"/>
    <n v="2"/>
    <n v="52"/>
    <n v="1"/>
    <n v="147.57"/>
    <s v=""/>
    <n v="5"/>
    <s v=""/>
    <n v="56"/>
    <n v="0.28571428571428498"/>
    <n v="1.9230769230769201E-2"/>
    <n v="29.513999999999999"/>
    <x v="0"/>
    <n v="0"/>
  </r>
  <r>
    <x v="876"/>
    <n v="38"/>
    <s v="Other"/>
    <s v="USA"/>
    <d v="2023-09-23T06:07:50"/>
    <x v="2"/>
    <n v="2"/>
    <n v="2"/>
    <n v="50"/>
    <n v="4"/>
    <n v="147.47999999999999"/>
    <s v=""/>
    <n v="5"/>
    <s v=""/>
    <n v="15"/>
    <n v="1"/>
    <n v="0.08"/>
    <n v="29.495999999999999"/>
    <x v="0"/>
    <n v="0"/>
  </r>
  <r>
    <x v="877"/>
    <n v="49"/>
    <s v="Female"/>
    <s v="USA"/>
    <d v="2023-12-02T11:06:39"/>
    <x v="4"/>
    <n v="7"/>
    <n v="2"/>
    <n v="49"/>
    <n v="3"/>
    <n v="146.57"/>
    <s v=""/>
    <n v="5"/>
    <s v=""/>
    <n v="31"/>
    <n v="0.28571428571428498"/>
    <n v="6.1224489795918297E-2"/>
    <n v="29.314"/>
    <x v="0"/>
    <n v="0"/>
  </r>
  <r>
    <x v="878"/>
    <n v="33"/>
    <s v="Female"/>
    <s v="Canada"/>
    <d v="2024-11-24T13:23:14"/>
    <x v="2"/>
    <n v="3"/>
    <n v="1"/>
    <n v="55"/>
    <n v="2"/>
    <n v="146.55000000000001"/>
    <s v=""/>
    <n v="5"/>
    <s v=""/>
    <n v="0"/>
    <n v="0.33333333333333298"/>
    <n v="3.6363636363636299E-2"/>
    <n v="29.31"/>
    <x v="0"/>
    <n v="0"/>
  </r>
  <r>
    <x v="879"/>
    <n v="44"/>
    <s v="Female"/>
    <s v="UK"/>
    <d v="2023-08-22T22:10:04"/>
    <x v="3"/>
    <n v="1"/>
    <n v="1"/>
    <n v="42"/>
    <n v="3"/>
    <n v="146.34"/>
    <s v=""/>
    <n v="5"/>
    <s v=""/>
    <n v="25"/>
    <n v="1"/>
    <n v="7.1428571428571397E-2"/>
    <n v="29.268000000000001"/>
    <x v="0"/>
    <n v="0"/>
  </r>
  <r>
    <x v="880"/>
    <n v="35"/>
    <s v="Female"/>
    <s v="USA"/>
    <d v="2024-12-11T18:36:06"/>
    <x v="1"/>
    <n v="3"/>
    <n v="0"/>
    <n v="60"/>
    <n v="8"/>
    <n v="146.19"/>
    <s v=""/>
    <n v="5"/>
    <s v=""/>
    <n v="30"/>
    <n v="0"/>
    <n v="0.133333333333333"/>
    <n v="29.238"/>
    <x v="0"/>
    <n v="0"/>
  </r>
  <r>
    <x v="881"/>
    <n v="37"/>
    <s v="Male"/>
    <s v="USA"/>
    <d v="2024-06-05T23:50:38"/>
    <x v="1"/>
    <n v="4"/>
    <n v="1"/>
    <n v="57"/>
    <n v="3"/>
    <n v="145.97999999999999"/>
    <s v=""/>
    <n v="5"/>
    <s v=""/>
    <n v="11"/>
    <n v="0.25"/>
    <n v="5.2631578947368397E-2"/>
    <n v="29.195999999999898"/>
    <x v="0"/>
    <n v="0"/>
  </r>
  <r>
    <x v="882"/>
    <n v="51"/>
    <s v="Female"/>
    <s v="Canada"/>
    <d v="2024-12-03T00:20:39"/>
    <x v="1"/>
    <n v="3"/>
    <n v="1"/>
    <n v="53"/>
    <n v="4"/>
    <n v="145.44"/>
    <s v=""/>
    <n v="5"/>
    <s v=""/>
    <n v="138"/>
    <n v="0.33333333333333298"/>
    <n v="7.5471698113207503E-2"/>
    <n v="29.088000000000001"/>
    <x v="0"/>
    <n v="0"/>
  </r>
  <r>
    <x v="883"/>
    <n v="57"/>
    <s v="Female"/>
    <s v="USA"/>
    <d v="2023-01-24T13:04:02"/>
    <x v="5"/>
    <n v="1"/>
    <n v="1"/>
    <n v="46"/>
    <n v="2"/>
    <n v="145.31"/>
    <s v=""/>
    <n v="5"/>
    <s v=""/>
    <n v="0"/>
    <n v="1"/>
    <n v="4.3478260869565202E-2"/>
    <n v="29.062000000000001"/>
    <x v="0"/>
    <n v="0"/>
  </r>
  <r>
    <x v="884"/>
    <n v="39"/>
    <s v="Male"/>
    <s v="USA"/>
    <d v="2023-10-05T05:46:28"/>
    <x v="1"/>
    <n v="2"/>
    <n v="0"/>
    <n v="47"/>
    <n v="5"/>
    <n v="144.1"/>
    <s v=""/>
    <n v="5"/>
    <s v=""/>
    <n v="0"/>
    <n v="0"/>
    <n v="0.10638297872340401"/>
    <n v="28.82"/>
    <x v="0"/>
    <n v="0"/>
  </r>
  <r>
    <x v="885"/>
    <n v="41"/>
    <s v="Male"/>
    <s v="Germany"/>
    <d v="2023-08-03T03:37:42"/>
    <x v="5"/>
    <n v="2"/>
    <n v="0"/>
    <n v="46"/>
    <n v="3"/>
    <n v="144.07"/>
    <s v=""/>
    <n v="5"/>
    <s v=""/>
    <n v="22"/>
    <n v="0"/>
    <n v="6.5217391304347797E-2"/>
    <n v="28.814"/>
    <x v="0"/>
    <n v="0"/>
  </r>
  <r>
    <x v="886"/>
    <n v="28"/>
    <s v="Female"/>
    <s v="France"/>
    <d v="2024-04-29T12:24:33"/>
    <x v="2"/>
    <n v="1"/>
    <n v="0"/>
    <n v="60"/>
    <n v="4"/>
    <n v="143.38999999999999"/>
    <s v=""/>
    <n v="5"/>
    <s v=""/>
    <n v="40"/>
    <n v="0"/>
    <n v="6.6666666666666596E-2"/>
    <n v="28.677999999999901"/>
    <x v="0"/>
    <n v="0"/>
  </r>
  <r>
    <x v="887"/>
    <n v="48"/>
    <s v="Male"/>
    <s v="USA"/>
    <d v="2024-05-06T09:24:10"/>
    <x v="2"/>
    <n v="2"/>
    <n v="1"/>
    <n v="50"/>
    <n v="3"/>
    <n v="143.27000000000001"/>
    <s v=""/>
    <n v="5"/>
    <s v=""/>
    <n v="1"/>
    <n v="0.5"/>
    <n v="0.06"/>
    <n v="28.654"/>
    <x v="0"/>
    <n v="0"/>
  </r>
  <r>
    <x v="888"/>
    <n v="18"/>
    <s v="Male"/>
    <s v="France"/>
    <d v="2024-04-28T20:20:52"/>
    <x v="4"/>
    <n v="6"/>
    <n v="3"/>
    <n v="51"/>
    <n v="3"/>
    <n v="143.24"/>
    <s v=""/>
    <n v="5"/>
    <s v=""/>
    <n v="5"/>
    <n v="0.5"/>
    <n v="5.8823529411764698E-2"/>
    <n v="28.648"/>
    <x v="0"/>
    <n v="0"/>
  </r>
  <r>
    <x v="889"/>
    <n v="35"/>
    <s v="Male"/>
    <s v="USA"/>
    <d v="2023-06-09T05:08:18"/>
    <x v="5"/>
    <n v="5"/>
    <n v="3"/>
    <n v="47"/>
    <n v="3"/>
    <n v="142.74"/>
    <s v=""/>
    <n v="5"/>
    <s v=""/>
    <n v="15"/>
    <n v="0.6"/>
    <n v="6.3829787234042507E-2"/>
    <n v="28.547999999999998"/>
    <x v="0"/>
    <n v="0"/>
  </r>
  <r>
    <x v="890"/>
    <n v="18"/>
    <s v="Male"/>
    <s v="USA"/>
    <d v="2023-07-24T14:23:21"/>
    <x v="4"/>
    <n v="3"/>
    <n v="0"/>
    <n v="45"/>
    <n v="1"/>
    <n v="142.38"/>
    <s v=""/>
    <n v="5"/>
    <s v=""/>
    <n v="74"/>
    <n v="0"/>
    <n v="2.2222222222222199E-2"/>
    <n v="28.475999999999999"/>
    <x v="0"/>
    <n v="0"/>
  </r>
  <r>
    <x v="891"/>
    <n v="27"/>
    <s v="Male"/>
    <s v="Canada"/>
    <d v="2024-08-08T04:54:37"/>
    <x v="1"/>
    <n v="3"/>
    <n v="0"/>
    <n v="65"/>
    <n v="1"/>
    <n v="141.82"/>
    <s v=""/>
    <n v="5"/>
    <s v=""/>
    <n v="192"/>
    <n v="0"/>
    <n v="1.53846153846153E-2"/>
    <n v="28.363999999999901"/>
    <x v="0"/>
    <n v="1"/>
  </r>
  <r>
    <x v="892"/>
    <n v="23"/>
    <s v="Female"/>
    <s v="Australia"/>
    <d v="2024-03-12T15:17:36"/>
    <x v="2"/>
    <n v="3"/>
    <n v="1"/>
    <n v="53"/>
    <n v="4"/>
    <n v="141.19999999999999"/>
    <s v=""/>
    <n v="5"/>
    <s v=""/>
    <n v="11"/>
    <n v="0.33333333333333298"/>
    <n v="7.5471698113207503E-2"/>
    <n v="28.24"/>
    <x v="0"/>
    <n v="0"/>
  </r>
  <r>
    <x v="893"/>
    <n v="33"/>
    <s v="Male"/>
    <s v="France"/>
    <d v="2024-05-21T12:58:23"/>
    <x v="2"/>
    <n v="2"/>
    <n v="0"/>
    <n v="45"/>
    <n v="2"/>
    <n v="139.66999999999999"/>
    <s v=""/>
    <n v="5"/>
    <s v=""/>
    <n v="8"/>
    <n v="0"/>
    <n v="4.4444444444444398E-2"/>
    <n v="27.933999999999902"/>
    <x v="0"/>
    <n v="0"/>
  </r>
  <r>
    <x v="894"/>
    <n v="32"/>
    <s v="Male"/>
    <s v="Japan"/>
    <d v="2024-07-09T19:40:18"/>
    <x v="2"/>
    <n v="2"/>
    <n v="1"/>
    <n v="33"/>
    <n v="2"/>
    <n v="138.87"/>
    <s v=""/>
    <n v="5"/>
    <s v=""/>
    <n v="33"/>
    <n v="0.5"/>
    <n v="6.0606060606060601E-2"/>
    <n v="27.774000000000001"/>
    <x v="0"/>
    <n v="0"/>
  </r>
  <r>
    <x v="895"/>
    <n v="30"/>
    <s v="Female"/>
    <s v="USA"/>
    <d v="2024-12-30T13:46:45"/>
    <x v="1"/>
    <n v="4"/>
    <n v="1"/>
    <n v="51"/>
    <n v="2"/>
    <n v="137.96"/>
    <s v=""/>
    <n v="5"/>
    <s v=""/>
    <n v="27"/>
    <n v="0.25"/>
    <n v="3.9215686274509803E-2"/>
    <n v="27.591999999999999"/>
    <x v="0"/>
    <n v="0"/>
  </r>
  <r>
    <x v="896"/>
    <n v="50"/>
    <s v="Male"/>
    <s v="Canada"/>
    <d v="2024-12-17T07:28:21"/>
    <x v="0"/>
    <n v="2"/>
    <n v="1"/>
    <n v="52"/>
    <n v="4"/>
    <n v="137.38"/>
    <s v=""/>
    <n v="5"/>
    <s v=""/>
    <n v="64"/>
    <n v="0.5"/>
    <n v="7.69230769230769E-2"/>
    <n v="27.475999999999999"/>
    <x v="0"/>
    <n v="0"/>
  </r>
  <r>
    <x v="897"/>
    <n v="49"/>
    <s v="Male"/>
    <s v="USA"/>
    <d v="2024-09-27T22:39:07"/>
    <x v="3"/>
    <n v="4"/>
    <n v="2"/>
    <n v="64"/>
    <n v="5"/>
    <n v="136.99"/>
    <s v=""/>
    <n v="5"/>
    <s v=""/>
    <n v="80"/>
    <n v="0.5"/>
    <n v="7.8125E-2"/>
    <n v="27.398"/>
    <x v="0"/>
    <n v="1"/>
  </r>
  <r>
    <x v="898"/>
    <n v="30"/>
    <s v="Female"/>
    <s v="UK"/>
    <d v="2023-07-23T20:52:04"/>
    <x v="1"/>
    <n v="2"/>
    <n v="0"/>
    <n v="53"/>
    <n v="3"/>
    <n v="136.65"/>
    <s v=""/>
    <n v="5"/>
    <s v=""/>
    <n v="13"/>
    <n v="0"/>
    <n v="5.6603773584905599E-2"/>
    <n v="27.33"/>
    <x v="0"/>
    <n v="1"/>
  </r>
  <r>
    <x v="899"/>
    <n v="18"/>
    <s v="Male"/>
    <s v="Canada"/>
    <d v="2023-05-02T22:05:02"/>
    <x v="5"/>
    <n v="2"/>
    <n v="1"/>
    <n v="56"/>
    <n v="1"/>
    <n v="135.80000000000001"/>
    <s v=""/>
    <n v="5"/>
    <s v=""/>
    <n v="18"/>
    <n v="0.5"/>
    <n v="1.7857142857142801E-2"/>
    <n v="27.16"/>
    <x v="0"/>
    <n v="0"/>
  </r>
  <r>
    <x v="900"/>
    <n v="34"/>
    <s v="Female"/>
    <s v="USA"/>
    <d v="2023-07-21T07:32:33"/>
    <x v="3"/>
    <n v="3"/>
    <n v="1"/>
    <n v="52"/>
    <n v="3"/>
    <n v="135.57"/>
    <s v=""/>
    <n v="5"/>
    <s v=""/>
    <n v="4"/>
    <n v="0.33333333333333298"/>
    <n v="5.7692307692307598E-2"/>
    <n v="27.113999999999901"/>
    <x v="0"/>
    <n v="0"/>
  </r>
  <r>
    <x v="901"/>
    <n v="45"/>
    <s v="Female"/>
    <s v="USA"/>
    <d v="2023-06-19T03:08:18"/>
    <x v="4"/>
    <n v="3"/>
    <n v="0"/>
    <n v="56"/>
    <n v="2"/>
    <n v="134.63999999999999"/>
    <s v=""/>
    <n v="5"/>
    <s v=""/>
    <n v="37"/>
    <n v="0"/>
    <n v="3.5714285714285698E-2"/>
    <n v="26.927999999999901"/>
    <x v="0"/>
    <n v="0"/>
  </r>
  <r>
    <x v="902"/>
    <n v="46"/>
    <s v="Female"/>
    <s v="Australia"/>
    <d v="2024-04-10T01:10:12"/>
    <x v="0"/>
    <n v="2"/>
    <n v="1"/>
    <n v="50"/>
    <n v="2"/>
    <n v="134.63999999999999"/>
    <s v=""/>
    <n v="5"/>
    <s v=""/>
    <n v="31"/>
    <n v="0.5"/>
    <n v="0.04"/>
    <n v="26.927999999999901"/>
    <x v="0"/>
    <n v="0"/>
  </r>
  <r>
    <x v="903"/>
    <n v="24"/>
    <s v="Female"/>
    <s v="USA"/>
    <d v="2024-04-09T06:11:19"/>
    <x v="5"/>
    <n v="3"/>
    <n v="0"/>
    <n v="48"/>
    <n v="1"/>
    <n v="134.52000000000001"/>
    <s v=""/>
    <n v="5"/>
    <s v=""/>
    <n v="35"/>
    <n v="0"/>
    <n v="2.0833333333333301E-2"/>
    <n v="26.904"/>
    <x v="0"/>
    <n v="0"/>
  </r>
  <r>
    <x v="904"/>
    <n v="62"/>
    <s v="Male"/>
    <s v="UK"/>
    <d v="2023-02-05T11:15:03"/>
    <x v="2"/>
    <n v="2"/>
    <n v="0"/>
    <n v="50"/>
    <n v="0"/>
    <n v="134.03"/>
    <s v=""/>
    <n v="5"/>
    <s v=""/>
    <n v="1"/>
    <n v="0"/>
    <n v="0"/>
    <n v="26.806000000000001"/>
    <x v="0"/>
    <n v="0"/>
  </r>
  <r>
    <x v="905"/>
    <n v="39"/>
    <s v="Male"/>
    <s v="France"/>
    <d v="2024-10-25T19:23:15"/>
    <x v="3"/>
    <n v="3"/>
    <n v="0"/>
    <n v="45"/>
    <n v="2"/>
    <n v="133.41"/>
    <s v=""/>
    <n v="5"/>
    <s v=""/>
    <n v="19"/>
    <n v="0"/>
    <n v="4.4444444444444398E-2"/>
    <n v="26.681999999999999"/>
    <x v="0"/>
    <n v="0"/>
  </r>
  <r>
    <x v="906"/>
    <n v="35"/>
    <s v="Male"/>
    <s v="USA"/>
    <d v="2024-04-30T03:00:37"/>
    <x v="3"/>
    <n v="1"/>
    <n v="1"/>
    <n v="51"/>
    <n v="5"/>
    <n v="133.37"/>
    <s v=""/>
    <n v="5"/>
    <s v=""/>
    <n v="2"/>
    <n v="1"/>
    <n v="9.8039215686274495E-2"/>
    <n v="26.673999999999999"/>
    <x v="0"/>
    <n v="0"/>
  </r>
  <r>
    <x v="907"/>
    <n v="19"/>
    <s v="Female"/>
    <s v="Australia"/>
    <d v="2024-08-27T14:41:21"/>
    <x v="3"/>
    <n v="1"/>
    <n v="0"/>
    <n v="61"/>
    <n v="0"/>
    <n v="132.51"/>
    <s v=""/>
    <n v="5"/>
    <s v=""/>
    <n v="15"/>
    <n v="0"/>
    <n v="0"/>
    <n v="26.501999999999999"/>
    <x v="0"/>
    <n v="0"/>
  </r>
  <r>
    <x v="908"/>
    <n v="40"/>
    <s v="Male"/>
    <s v="Canada"/>
    <d v="2023-11-17T04:37:13"/>
    <x v="2"/>
    <n v="2"/>
    <n v="0"/>
    <n v="52"/>
    <n v="2"/>
    <n v="132.37"/>
    <s v=""/>
    <n v="5"/>
    <s v=""/>
    <n v="16"/>
    <n v="0"/>
    <n v="3.8461538461538401E-2"/>
    <n v="26.474"/>
    <x v="0"/>
    <n v="0"/>
  </r>
  <r>
    <x v="909"/>
    <n v="33"/>
    <s v="Male"/>
    <s v="Canada"/>
    <d v="2023-07-23T17:56:51"/>
    <x v="2"/>
    <n v="1"/>
    <n v="1"/>
    <n v="53"/>
    <n v="0"/>
    <n v="129.12"/>
    <s v=""/>
    <n v="5"/>
    <s v=""/>
    <n v="81"/>
    <n v="1"/>
    <n v="0"/>
    <n v="25.824000000000002"/>
    <x v="0"/>
    <n v="0"/>
  </r>
  <r>
    <x v="910"/>
    <n v="54"/>
    <s v="Male"/>
    <s v="France"/>
    <d v="2024-05-21T08:35:34"/>
    <x v="2"/>
    <n v="2"/>
    <n v="0"/>
    <n v="43"/>
    <n v="3"/>
    <n v="129.06"/>
    <s v=""/>
    <n v="5"/>
    <s v=""/>
    <n v="44"/>
    <n v="0"/>
    <n v="6.9767441860465101E-2"/>
    <n v="25.812000000000001"/>
    <x v="0"/>
    <n v="0"/>
  </r>
  <r>
    <x v="911"/>
    <n v="25"/>
    <s v="Male"/>
    <s v="Canada"/>
    <d v="2023-05-31T00:39:36"/>
    <x v="3"/>
    <n v="5"/>
    <n v="2"/>
    <n v="55"/>
    <n v="3"/>
    <n v="128.19"/>
    <s v=""/>
    <n v="5"/>
    <s v=""/>
    <n v="26"/>
    <n v="0.4"/>
    <n v="5.4545454545454501E-2"/>
    <n v="25.637999999999899"/>
    <x v="0"/>
    <n v="0"/>
  </r>
  <r>
    <x v="912"/>
    <n v="26"/>
    <s v="Male"/>
    <s v="Canada"/>
    <d v="2024-10-21T05:52:43"/>
    <x v="0"/>
    <n v="2"/>
    <n v="1"/>
    <n v="48"/>
    <n v="0"/>
    <n v="127.25"/>
    <s v=""/>
    <n v="5"/>
    <s v=""/>
    <n v="6"/>
    <n v="0.5"/>
    <n v="0"/>
    <n v="25.45"/>
    <x v="0"/>
    <n v="0"/>
  </r>
  <r>
    <x v="913"/>
    <n v="33"/>
    <s v="Female"/>
    <s v="USA"/>
    <d v="2024-08-15T22:20:45"/>
    <x v="2"/>
    <n v="2"/>
    <n v="0"/>
    <n v="45"/>
    <n v="4"/>
    <n v="126.81"/>
    <s v=""/>
    <n v="5"/>
    <s v=""/>
    <n v="4"/>
    <n v="0"/>
    <n v="8.8888888888888795E-2"/>
    <n v="25.361999999999998"/>
    <x v="0"/>
    <n v="0"/>
  </r>
  <r>
    <x v="914"/>
    <n v="41"/>
    <s v="Male"/>
    <s v="USA"/>
    <d v="2023-05-20T14:58:45"/>
    <x v="3"/>
    <n v="2"/>
    <n v="2"/>
    <n v="42"/>
    <n v="3"/>
    <n v="126.78"/>
    <s v=""/>
    <n v="5"/>
    <s v=""/>
    <n v="10"/>
    <n v="1"/>
    <n v="7.1428571428571397E-2"/>
    <n v="25.356000000000002"/>
    <x v="0"/>
    <n v="0"/>
  </r>
  <r>
    <x v="915"/>
    <n v="30"/>
    <s v="Male"/>
    <s v="UK"/>
    <d v="2024-02-08T11:31:37"/>
    <x v="2"/>
    <n v="2"/>
    <n v="1"/>
    <n v="56"/>
    <n v="6"/>
    <n v="126.66"/>
    <s v=""/>
    <n v="5"/>
    <s v=""/>
    <n v="20"/>
    <n v="0.5"/>
    <n v="0.107142857142857"/>
    <n v="25.332000000000001"/>
    <x v="0"/>
    <n v="0"/>
  </r>
  <r>
    <x v="916"/>
    <n v="18"/>
    <s v="Female"/>
    <s v="Japan"/>
    <d v="2024-05-08T02:17:10"/>
    <x v="4"/>
    <n v="6"/>
    <n v="2"/>
    <n v="46"/>
    <n v="6"/>
    <n v="126.31"/>
    <s v=""/>
    <n v="5"/>
    <s v=""/>
    <n v="12"/>
    <n v="0.33333333333333298"/>
    <n v="0.13043478260869501"/>
    <n v="25.262"/>
    <x v="0"/>
    <n v="0"/>
  </r>
  <r>
    <x v="917"/>
    <n v="35"/>
    <s v="Female"/>
    <s v="USA"/>
    <d v="2023-11-02T01:03:00"/>
    <x v="2"/>
    <n v="1"/>
    <n v="1"/>
    <n v="48"/>
    <n v="4"/>
    <n v="126.13"/>
    <s v=""/>
    <n v="5"/>
    <s v=""/>
    <n v="94"/>
    <n v="1"/>
    <n v="8.3333333333333301E-2"/>
    <n v="25.225999999999999"/>
    <x v="0"/>
    <n v="1"/>
  </r>
  <r>
    <x v="918"/>
    <n v="41"/>
    <s v="Female"/>
    <s v="Australia"/>
    <d v="2024-11-02T02:36:08"/>
    <x v="3"/>
    <n v="2"/>
    <n v="1"/>
    <n v="43"/>
    <n v="1"/>
    <n v="125.48"/>
    <s v=""/>
    <n v="5"/>
    <s v=""/>
    <n v="11"/>
    <n v="0.5"/>
    <n v="2.3255813953488299E-2"/>
    <n v="25.096"/>
    <x v="0"/>
    <n v="0"/>
  </r>
  <r>
    <x v="919"/>
    <n v="38"/>
    <s v="Female"/>
    <s v="Canada"/>
    <d v="2023-02-25T16:00:41"/>
    <x v="2"/>
    <n v="4"/>
    <n v="1"/>
    <n v="41"/>
    <n v="1"/>
    <n v="124.92"/>
    <s v=""/>
    <n v="5"/>
    <s v=""/>
    <n v="28"/>
    <n v="0.25"/>
    <n v="2.4390243902439001E-2"/>
    <n v="24.984000000000002"/>
    <x v="0"/>
    <n v="0"/>
  </r>
  <r>
    <x v="920"/>
    <n v="23"/>
    <s v="Male"/>
    <s v="USA"/>
    <d v="2024-01-15T16:37:10"/>
    <x v="4"/>
    <n v="4"/>
    <n v="2"/>
    <n v="65"/>
    <n v="2"/>
    <n v="124.28"/>
    <s v=""/>
    <n v="5"/>
    <s v=""/>
    <n v="41"/>
    <n v="0.5"/>
    <n v="3.0769230769230702E-2"/>
    <n v="24.856000000000002"/>
    <x v="0"/>
    <n v="1"/>
  </r>
  <r>
    <x v="921"/>
    <n v="30"/>
    <s v="Male"/>
    <s v="USA"/>
    <d v="2024-05-16T22:00:14"/>
    <x v="3"/>
    <n v="1"/>
    <n v="0"/>
    <n v="57"/>
    <n v="4"/>
    <n v="124.2"/>
    <s v=""/>
    <n v="5"/>
    <s v=""/>
    <n v="16"/>
    <n v="0"/>
    <n v="7.0175438596491196E-2"/>
    <n v="24.84"/>
    <x v="0"/>
    <n v="0"/>
  </r>
  <r>
    <x v="922"/>
    <n v="34"/>
    <s v="Female"/>
    <s v="USA"/>
    <d v="2023-05-08T10:57:18"/>
    <x v="2"/>
    <n v="4"/>
    <n v="1"/>
    <n v="56"/>
    <n v="2"/>
    <n v="123.99"/>
    <s v=""/>
    <n v="5"/>
    <s v=""/>
    <n v="57"/>
    <n v="0.25"/>
    <n v="3.5714285714285698E-2"/>
    <n v="24.797999999999998"/>
    <x v="0"/>
    <n v="0"/>
  </r>
  <r>
    <x v="923"/>
    <n v="26"/>
    <s v="Male"/>
    <s v="USA"/>
    <d v="2024-01-12T06:51:09"/>
    <x v="0"/>
    <n v="3"/>
    <n v="0"/>
    <n v="50"/>
    <n v="2"/>
    <n v="123.21"/>
    <s v=""/>
    <n v="5"/>
    <s v=""/>
    <n v="12"/>
    <n v="0"/>
    <n v="0.04"/>
    <n v="24.641999999999999"/>
    <x v="0"/>
    <n v="1"/>
  </r>
  <r>
    <x v="924"/>
    <n v="43"/>
    <s v="Male"/>
    <s v="USA"/>
    <d v="2024-11-13T02:53:03"/>
    <x v="2"/>
    <n v="3"/>
    <n v="2"/>
    <n v="46"/>
    <n v="2"/>
    <n v="122.69"/>
    <s v=""/>
    <n v="5"/>
    <s v=""/>
    <n v="6"/>
    <n v="0.66666666666666596"/>
    <n v="4.3478260869565202E-2"/>
    <n v="24.538"/>
    <x v="0"/>
    <n v="0"/>
  </r>
  <r>
    <x v="925"/>
    <n v="41"/>
    <s v="Male"/>
    <s v="UK"/>
    <d v="2023-09-10T20:15:56"/>
    <x v="5"/>
    <n v="3"/>
    <n v="0"/>
    <n v="51"/>
    <n v="2"/>
    <n v="121.81"/>
    <s v=""/>
    <n v="5"/>
    <s v=""/>
    <n v="56"/>
    <n v="0"/>
    <n v="3.9215686274509803E-2"/>
    <n v="24.361999999999998"/>
    <x v="0"/>
    <n v="0"/>
  </r>
  <r>
    <x v="926"/>
    <n v="22"/>
    <s v="Female"/>
    <s v="Germany"/>
    <d v="2024-04-10T08:28:15"/>
    <x v="3"/>
    <n v="4"/>
    <n v="0"/>
    <n v="51"/>
    <n v="6"/>
    <n v="121.78"/>
    <s v=""/>
    <n v="5"/>
    <s v=""/>
    <n v="14"/>
    <n v="0"/>
    <n v="0.11764705882352899"/>
    <n v="24.356000000000002"/>
    <x v="0"/>
    <n v="0"/>
  </r>
  <r>
    <x v="927"/>
    <n v="41"/>
    <s v="Female"/>
    <s v="Japan"/>
    <d v="2023-10-22T18:17:22"/>
    <x v="1"/>
    <n v="6"/>
    <n v="1"/>
    <n v="55"/>
    <n v="4"/>
    <n v="121.51"/>
    <s v=""/>
    <n v="5"/>
    <s v=""/>
    <n v="65"/>
    <n v="0.16666666666666599"/>
    <n v="7.2727272727272696E-2"/>
    <n v="24.302"/>
    <x v="0"/>
    <n v="0"/>
  </r>
  <r>
    <x v="928"/>
    <n v="23"/>
    <s v="Female"/>
    <s v="Canada"/>
    <d v="2023-12-04T15:40:31"/>
    <x v="3"/>
    <n v="2"/>
    <n v="0"/>
    <n v="61"/>
    <n v="2"/>
    <n v="121.46"/>
    <s v=""/>
    <n v="5"/>
    <s v=""/>
    <n v="2"/>
    <n v="0"/>
    <n v="3.2786885245901599E-2"/>
    <n v="24.291999999999899"/>
    <x v="0"/>
    <n v="0"/>
  </r>
  <r>
    <x v="929"/>
    <n v="23"/>
    <s v="Female"/>
    <s v="USA"/>
    <d v="2024-08-30T15:41:43"/>
    <x v="5"/>
    <n v="6"/>
    <n v="0"/>
    <n v="48"/>
    <n v="5"/>
    <n v="121.27"/>
    <s v=""/>
    <n v="5"/>
    <s v=""/>
    <n v="53"/>
    <n v="0"/>
    <n v="0.10416666666666601"/>
    <n v="24.253999999999898"/>
    <x v="0"/>
    <n v="0"/>
  </r>
  <r>
    <x v="930"/>
    <n v="23"/>
    <s v="Female"/>
    <s v="USA"/>
    <d v="2024-03-05T19:45:35"/>
    <x v="1"/>
    <n v="0"/>
    <n v="0"/>
    <n v="50"/>
    <n v="2"/>
    <n v="120.7"/>
    <s v=""/>
    <n v="5"/>
    <s v=""/>
    <n v="38"/>
    <n v="0"/>
    <n v="0.04"/>
    <n v="24.14"/>
    <x v="0"/>
    <n v="0"/>
  </r>
  <r>
    <x v="931"/>
    <n v="32"/>
    <s v="Female"/>
    <s v="UK"/>
    <d v="2023-04-09T04:38:11"/>
    <x v="2"/>
    <n v="3"/>
    <n v="2"/>
    <n v="44"/>
    <n v="6"/>
    <n v="119.95"/>
    <s v=""/>
    <n v="5"/>
    <s v=""/>
    <n v="45"/>
    <n v="0.66666666666666596"/>
    <n v="0.13636363636363599"/>
    <n v="23.99"/>
    <x v="0"/>
    <n v="0"/>
  </r>
  <r>
    <x v="932"/>
    <n v="58"/>
    <s v="Male"/>
    <s v="USA"/>
    <d v="2023-12-19T01:43:27"/>
    <x v="2"/>
    <n v="2"/>
    <n v="1"/>
    <n v="45"/>
    <n v="4"/>
    <n v="119.34"/>
    <s v=""/>
    <n v="5"/>
    <s v=""/>
    <n v="19"/>
    <n v="0.5"/>
    <n v="8.8888888888888795E-2"/>
    <n v="23.867999999999999"/>
    <x v="0"/>
    <n v="0"/>
  </r>
  <r>
    <x v="933"/>
    <n v="49"/>
    <s v="Male"/>
    <s v="UK"/>
    <d v="2024-12-22T01:21:44"/>
    <x v="1"/>
    <n v="2"/>
    <n v="0"/>
    <n v="52"/>
    <n v="3"/>
    <n v="118.67"/>
    <s v=""/>
    <n v="5"/>
    <s v=""/>
    <n v="0"/>
    <n v="0"/>
    <n v="5.7692307692307598E-2"/>
    <n v="23.734000000000002"/>
    <x v="0"/>
    <n v="0"/>
  </r>
  <r>
    <x v="934"/>
    <n v="41"/>
    <s v="Female"/>
    <s v="UK"/>
    <d v="2024-12-04T18:41:15"/>
    <x v="3"/>
    <n v="3"/>
    <n v="1"/>
    <n v="66"/>
    <n v="2"/>
    <n v="117.99"/>
    <s v=""/>
    <n v="5"/>
    <s v=""/>
    <n v="32"/>
    <n v="0.33333333333333298"/>
    <n v="3.03030303030303E-2"/>
    <n v="23.597999999999999"/>
    <x v="0"/>
    <n v="0"/>
  </r>
  <r>
    <x v="935"/>
    <n v="22"/>
    <s v="Female"/>
    <s v="USA"/>
    <d v="2024-05-17T22:49:33"/>
    <x v="3"/>
    <n v="6"/>
    <n v="2"/>
    <n v="50"/>
    <n v="3"/>
    <n v="117.03"/>
    <s v=""/>
    <n v="5"/>
    <s v=""/>
    <n v="35"/>
    <n v="0.33333333333333298"/>
    <n v="0.06"/>
    <n v="23.405999999999999"/>
    <x v="0"/>
    <n v="0"/>
  </r>
  <r>
    <x v="936"/>
    <n v="38"/>
    <s v="Male"/>
    <s v="UK"/>
    <d v="2024-01-30T04:07:42"/>
    <x v="0"/>
    <n v="3"/>
    <n v="2"/>
    <n v="51"/>
    <n v="3"/>
    <n v="116.97"/>
    <s v=""/>
    <n v="5"/>
    <s v=""/>
    <n v="21"/>
    <n v="0.66666666666666596"/>
    <n v="5.8823529411764698E-2"/>
    <n v="23.393999999999998"/>
    <x v="0"/>
    <n v="0"/>
  </r>
  <r>
    <x v="937"/>
    <n v="41"/>
    <s v="Female"/>
    <s v="Germany"/>
    <d v="2023-07-22T18:35:08"/>
    <x v="0"/>
    <n v="1"/>
    <n v="0"/>
    <n v="36"/>
    <n v="0"/>
    <n v="114.6"/>
    <s v=""/>
    <n v="5"/>
    <s v=""/>
    <n v="8"/>
    <n v="0"/>
    <n v="0"/>
    <n v="22.919999999999899"/>
    <x v="0"/>
    <n v="0"/>
  </r>
  <r>
    <x v="938"/>
    <n v="46"/>
    <s v="Male"/>
    <s v="Australia"/>
    <d v="2024-09-23T06:13:21"/>
    <x v="0"/>
    <n v="5"/>
    <n v="1"/>
    <n v="41"/>
    <n v="2"/>
    <n v="114.59"/>
    <s v=""/>
    <n v="5"/>
    <s v=""/>
    <n v="18"/>
    <n v="0.2"/>
    <n v="4.8780487804878002E-2"/>
    <n v="22.917999999999999"/>
    <x v="0"/>
    <n v="0"/>
  </r>
  <r>
    <x v="939"/>
    <n v="28"/>
    <s v="Female"/>
    <s v="Canada"/>
    <d v="2024-04-30T01:33:00"/>
    <x v="5"/>
    <n v="1"/>
    <n v="0"/>
    <n v="50"/>
    <n v="1"/>
    <n v="113.71"/>
    <s v=""/>
    <n v="5"/>
    <s v=""/>
    <n v="39"/>
    <n v="0"/>
    <n v="0.02"/>
    <n v="22.741999999999901"/>
    <x v="0"/>
    <n v="0"/>
  </r>
  <r>
    <x v="940"/>
    <n v="48"/>
    <s v="Male"/>
    <s v="USA"/>
    <d v="2024-09-29T09:41:41"/>
    <x v="3"/>
    <n v="0"/>
    <n v="0"/>
    <n v="51"/>
    <n v="3"/>
    <n v="113.61"/>
    <s v=""/>
    <n v="5"/>
    <s v=""/>
    <n v="32"/>
    <n v="0"/>
    <n v="5.8823529411764698E-2"/>
    <n v="22.722000000000001"/>
    <x v="0"/>
    <n v="0"/>
  </r>
  <r>
    <x v="941"/>
    <n v="40"/>
    <s v="Female"/>
    <s v="France"/>
    <d v="2024-10-07T06:03:02"/>
    <x v="3"/>
    <n v="2"/>
    <n v="1"/>
    <n v="48"/>
    <n v="3"/>
    <n v="113.54"/>
    <s v=""/>
    <n v="5"/>
    <s v=""/>
    <n v="18"/>
    <n v="0.5"/>
    <n v="6.25E-2"/>
    <n v="22.707999999999998"/>
    <x v="0"/>
    <n v="0"/>
  </r>
  <r>
    <x v="942"/>
    <n v="35"/>
    <s v="Female"/>
    <s v="UK"/>
    <d v="2024-12-30T05:01:06"/>
    <x v="5"/>
    <n v="4"/>
    <n v="0"/>
    <n v="37"/>
    <n v="2"/>
    <n v="113.22"/>
    <s v=""/>
    <n v="5"/>
    <s v=""/>
    <n v="35"/>
    <n v="0"/>
    <n v="5.4054054054054002E-2"/>
    <n v="22.643999999999998"/>
    <x v="0"/>
    <n v="0"/>
  </r>
  <r>
    <x v="943"/>
    <n v="40"/>
    <s v="Female"/>
    <s v="France"/>
    <d v="2023-07-23T22:19:40"/>
    <x v="4"/>
    <n v="1"/>
    <n v="0"/>
    <n v="40"/>
    <n v="4"/>
    <n v="112.7"/>
    <s v=""/>
    <n v="5"/>
    <s v=""/>
    <n v="3"/>
    <n v="0"/>
    <n v="0.1"/>
    <n v="22.54"/>
    <x v="0"/>
    <n v="0"/>
  </r>
  <r>
    <x v="944"/>
    <n v="24"/>
    <s v="Female"/>
    <s v="USA"/>
    <d v="2024-07-18T16:50:58"/>
    <x v="3"/>
    <n v="6"/>
    <n v="4"/>
    <n v="51"/>
    <n v="1"/>
    <n v="112.28"/>
    <s v=""/>
    <n v="5"/>
    <s v=""/>
    <n v="33"/>
    <n v="0.66666666666666596"/>
    <n v="1.9607843137254902E-2"/>
    <n v="22.456"/>
    <x v="0"/>
    <n v="1"/>
  </r>
  <r>
    <x v="945"/>
    <n v="38"/>
    <s v="Male"/>
    <s v="Germany"/>
    <d v="2023-08-21T11:07:30"/>
    <x v="5"/>
    <n v="3"/>
    <n v="0"/>
    <n v="55"/>
    <n v="5"/>
    <n v="112.25"/>
    <s v=""/>
    <n v="5"/>
    <s v=""/>
    <n v="59"/>
    <n v="0"/>
    <n v="9.0909090909090898E-2"/>
    <n v="22.45"/>
    <x v="0"/>
    <n v="0"/>
  </r>
  <r>
    <x v="946"/>
    <n v="20"/>
    <s v="Male"/>
    <s v="Canada"/>
    <d v="2024-12-02T11:12:11"/>
    <x v="4"/>
    <n v="3"/>
    <n v="0"/>
    <n v="45"/>
    <n v="0"/>
    <n v="111.7"/>
    <s v=""/>
    <n v="5"/>
    <s v=""/>
    <n v="47"/>
    <n v="0"/>
    <n v="0"/>
    <n v="22.34"/>
    <x v="0"/>
    <n v="0"/>
  </r>
  <r>
    <x v="947"/>
    <n v="31"/>
    <s v="Female"/>
    <s v="Australia"/>
    <d v="2024-08-23T14:19:16"/>
    <x v="5"/>
    <n v="3"/>
    <n v="0"/>
    <n v="44"/>
    <n v="2"/>
    <n v="111.24"/>
    <s v=""/>
    <n v="5"/>
    <s v=""/>
    <n v="2"/>
    <n v="0"/>
    <n v="4.54545454545454E-2"/>
    <n v="22.247999999999902"/>
    <x v="0"/>
    <n v="0"/>
  </r>
  <r>
    <x v="948"/>
    <n v="18"/>
    <s v="Male"/>
    <s v="Canada"/>
    <d v="2023-09-13T09:35:27"/>
    <x v="0"/>
    <n v="3"/>
    <n v="1"/>
    <n v="64"/>
    <n v="3"/>
    <n v="111.06"/>
    <s v=""/>
    <n v="5"/>
    <s v=""/>
    <n v="30"/>
    <n v="0.33333333333333298"/>
    <n v="4.6875E-2"/>
    <n v="22.212"/>
    <x v="0"/>
    <n v="0"/>
  </r>
  <r>
    <x v="949"/>
    <n v="49"/>
    <s v="Male"/>
    <s v="USA"/>
    <d v="2023-03-19T04:53:40"/>
    <x v="0"/>
    <n v="2"/>
    <n v="0"/>
    <n v="57"/>
    <n v="1"/>
    <n v="110.96"/>
    <s v=""/>
    <n v="5"/>
    <s v=""/>
    <n v="26"/>
    <n v="0"/>
    <n v="1.7543859649122799E-2"/>
    <n v="22.192"/>
    <x v="0"/>
    <n v="0"/>
  </r>
  <r>
    <x v="950"/>
    <n v="24"/>
    <s v="Male"/>
    <s v="France"/>
    <d v="2024-08-26T21:10:04"/>
    <x v="5"/>
    <n v="1"/>
    <n v="1"/>
    <n v="39"/>
    <n v="2"/>
    <n v="110.62"/>
    <s v=""/>
    <n v="5"/>
    <s v=""/>
    <n v="53"/>
    <n v="1"/>
    <n v="5.1282051282051197E-2"/>
    <n v="22.123999999999999"/>
    <x v="0"/>
    <n v="0"/>
  </r>
  <r>
    <x v="951"/>
    <n v="40"/>
    <s v="Male"/>
    <s v="Japan"/>
    <d v="2023-02-07T14:21:19"/>
    <x v="2"/>
    <n v="4"/>
    <n v="1"/>
    <n v="49"/>
    <n v="1"/>
    <n v="110.58"/>
    <s v=""/>
    <n v="5"/>
    <s v=""/>
    <n v="12"/>
    <n v="0.25"/>
    <n v="2.04081632653061E-2"/>
    <n v="22.116"/>
    <x v="0"/>
    <n v="0"/>
  </r>
  <r>
    <x v="952"/>
    <n v="31"/>
    <s v="Female"/>
    <s v="USA"/>
    <d v="2024-06-28T17:55:46"/>
    <x v="5"/>
    <n v="2"/>
    <n v="1"/>
    <n v="46"/>
    <n v="7"/>
    <n v="110.39"/>
    <s v=""/>
    <n v="5"/>
    <s v=""/>
    <n v="84"/>
    <n v="0.5"/>
    <n v="0.15217391304347799"/>
    <n v="22.077999999999999"/>
    <x v="0"/>
    <n v="0"/>
  </r>
  <r>
    <x v="953"/>
    <n v="18"/>
    <s v="Male"/>
    <s v="USA"/>
    <d v="2023-09-11T16:42:27"/>
    <x v="1"/>
    <n v="2"/>
    <n v="1"/>
    <n v="53"/>
    <n v="4"/>
    <n v="110.31"/>
    <s v=""/>
    <n v="5"/>
    <s v=""/>
    <n v="6"/>
    <n v="0.5"/>
    <n v="7.5471698113207503E-2"/>
    <n v="22.062000000000001"/>
    <x v="0"/>
    <n v="0"/>
  </r>
  <r>
    <x v="954"/>
    <n v="27"/>
    <s v="Male"/>
    <s v="Germany"/>
    <d v="2023-06-21T00:24:07"/>
    <x v="0"/>
    <n v="0"/>
    <n v="0"/>
    <n v="42"/>
    <n v="6"/>
    <n v="110.19"/>
    <s v=""/>
    <n v="5"/>
    <s v=""/>
    <n v="97"/>
    <n v="0"/>
    <n v="0.14285714285714199"/>
    <n v="22.038"/>
    <x v="0"/>
    <n v="0"/>
  </r>
  <r>
    <x v="955"/>
    <n v="30"/>
    <s v="Female"/>
    <s v="Australia"/>
    <d v="2024-12-01T01:37:12"/>
    <x v="3"/>
    <n v="2"/>
    <n v="1"/>
    <n v="50"/>
    <n v="3"/>
    <n v="108.25"/>
    <s v=""/>
    <n v="5"/>
    <s v=""/>
    <n v="5"/>
    <n v="0.5"/>
    <n v="0.06"/>
    <n v="21.65"/>
    <x v="0"/>
    <n v="0"/>
  </r>
  <r>
    <x v="956"/>
    <n v="34"/>
    <s v="Male"/>
    <s v="USA"/>
    <d v="2024-05-27T13:31:30"/>
    <x v="1"/>
    <n v="2"/>
    <n v="0"/>
    <n v="57"/>
    <n v="6"/>
    <n v="107.38"/>
    <s v=""/>
    <n v="5"/>
    <s v=""/>
    <n v="54"/>
    <n v="0"/>
    <n v="0.105263157894736"/>
    <n v="21.475999999999999"/>
    <x v="0"/>
    <n v="1"/>
  </r>
  <r>
    <x v="957"/>
    <n v="18"/>
    <s v="Male"/>
    <s v="USA"/>
    <d v="2023-02-10T15:21:41"/>
    <x v="4"/>
    <n v="2"/>
    <n v="2"/>
    <n v="49"/>
    <n v="2"/>
    <n v="107.37"/>
    <s v=""/>
    <n v="5"/>
    <s v=""/>
    <n v="17"/>
    <n v="1"/>
    <n v="4.08163265306122E-2"/>
    <n v="21.474"/>
    <x v="0"/>
    <n v="0"/>
  </r>
  <r>
    <x v="958"/>
    <n v="24"/>
    <s v="Other"/>
    <s v="USA"/>
    <d v="2024-06-19T17:49:53"/>
    <x v="5"/>
    <n v="2"/>
    <n v="1"/>
    <n v="57"/>
    <n v="2"/>
    <n v="107.24"/>
    <s v=""/>
    <n v="5"/>
    <s v=""/>
    <n v="44"/>
    <n v="0.5"/>
    <n v="3.5087719298245598E-2"/>
    <n v="21.448"/>
    <x v="0"/>
    <n v="1"/>
  </r>
  <r>
    <x v="959"/>
    <n v="46"/>
    <s v="Male"/>
    <s v="Canada"/>
    <d v="2024-01-19T09:41:13"/>
    <x v="1"/>
    <n v="1"/>
    <n v="0"/>
    <n v="59"/>
    <n v="1"/>
    <n v="107.05"/>
    <s v=""/>
    <n v="5"/>
    <s v=""/>
    <n v="5"/>
    <n v="0"/>
    <n v="1.6949152542372801E-2"/>
    <n v="21.41"/>
    <x v="0"/>
    <n v="0"/>
  </r>
  <r>
    <x v="960"/>
    <n v="24"/>
    <s v="Female"/>
    <s v="Germany"/>
    <d v="2024-02-18T22:40:04"/>
    <x v="3"/>
    <n v="3"/>
    <n v="0"/>
    <n v="47"/>
    <n v="2"/>
    <n v="107.02"/>
    <s v=""/>
    <n v="5"/>
    <s v=""/>
    <n v="10"/>
    <n v="0"/>
    <n v="4.2553191489361701E-2"/>
    <n v="21.404"/>
    <x v="0"/>
    <n v="0"/>
  </r>
  <r>
    <x v="961"/>
    <n v="18"/>
    <s v="Male"/>
    <s v="USA"/>
    <d v="2024-08-05T21:25:33"/>
    <x v="1"/>
    <n v="3"/>
    <n v="0"/>
    <n v="60"/>
    <n v="2"/>
    <n v="106.81"/>
    <s v=""/>
    <n v="5"/>
    <s v=""/>
    <n v="39"/>
    <n v="0"/>
    <n v="3.3333333333333298E-2"/>
    <n v="21.361999999999998"/>
    <x v="0"/>
    <n v="1"/>
  </r>
  <r>
    <x v="962"/>
    <n v="43"/>
    <s v="Male"/>
    <s v="USA"/>
    <d v="2024-06-21T20:56:09"/>
    <x v="2"/>
    <n v="4"/>
    <n v="1"/>
    <n v="47"/>
    <n v="6"/>
    <n v="106.75"/>
    <s v=""/>
    <n v="5"/>
    <s v=""/>
    <n v="34"/>
    <n v="0.25"/>
    <n v="0.12765957446808501"/>
    <n v="21.35"/>
    <x v="0"/>
    <n v="1"/>
  </r>
  <r>
    <x v="963"/>
    <n v="24"/>
    <s v="Male"/>
    <s v="Canada"/>
    <d v="2023-12-27T11:13:15"/>
    <x v="0"/>
    <n v="4"/>
    <n v="0"/>
    <n v="45"/>
    <n v="6"/>
    <n v="106.66"/>
    <s v=""/>
    <n v="5"/>
    <s v=""/>
    <n v="18"/>
    <n v="0"/>
    <n v="0.133333333333333"/>
    <n v="21.332000000000001"/>
    <x v="0"/>
    <n v="0"/>
  </r>
  <r>
    <x v="964"/>
    <n v="31"/>
    <s v="Female"/>
    <s v="Germany"/>
    <d v="2023-09-06T03:50:11"/>
    <x v="5"/>
    <n v="1"/>
    <n v="1"/>
    <n v="48"/>
    <n v="2"/>
    <n v="106.32"/>
    <s v=""/>
    <n v="5"/>
    <s v=""/>
    <n v="13"/>
    <n v="1"/>
    <n v="4.1666666666666602E-2"/>
    <n v="21.263999999999999"/>
    <x v="0"/>
    <n v="0"/>
  </r>
  <r>
    <x v="965"/>
    <n v="33"/>
    <s v="Female"/>
    <s v="USA"/>
    <d v="2024-01-08T07:56:41"/>
    <x v="2"/>
    <n v="1"/>
    <n v="1"/>
    <n v="54"/>
    <n v="2"/>
    <n v="105.1"/>
    <s v=""/>
    <n v="5"/>
    <s v=""/>
    <n v="0"/>
    <n v="1"/>
    <n v="3.7037037037037E-2"/>
    <n v="21.02"/>
    <x v="0"/>
    <n v="0"/>
  </r>
  <r>
    <x v="966"/>
    <n v="42"/>
    <s v="Male"/>
    <s v="UK"/>
    <d v="2024-04-03T04:10:35"/>
    <x v="5"/>
    <n v="2"/>
    <n v="1"/>
    <n v="53"/>
    <n v="4"/>
    <n v="104.65"/>
    <s v=""/>
    <n v="5"/>
    <s v=""/>
    <n v="15"/>
    <n v="0.5"/>
    <n v="7.5471698113207503E-2"/>
    <n v="20.93"/>
    <x v="0"/>
    <n v="1"/>
  </r>
  <r>
    <x v="967"/>
    <n v="25"/>
    <s v="Male"/>
    <s v="USA"/>
    <d v="2023-05-05T08:29:19"/>
    <x v="0"/>
    <n v="4"/>
    <n v="1"/>
    <n v="47"/>
    <n v="2"/>
    <n v="104.27"/>
    <s v=""/>
    <n v="5"/>
    <s v=""/>
    <n v="19"/>
    <n v="0.25"/>
    <n v="4.2553191489361701E-2"/>
    <n v="20.853999999999999"/>
    <x v="0"/>
    <n v="0"/>
  </r>
  <r>
    <x v="968"/>
    <n v="48"/>
    <s v="Male"/>
    <s v="Germany"/>
    <d v="2023-05-08T22:38:09"/>
    <x v="1"/>
    <n v="5"/>
    <n v="1"/>
    <n v="56"/>
    <n v="7"/>
    <n v="103.69"/>
    <s v=""/>
    <n v="5"/>
    <s v=""/>
    <n v="11"/>
    <n v="0.2"/>
    <n v="0.125"/>
    <n v="20.738"/>
    <x v="0"/>
    <n v="0"/>
  </r>
  <r>
    <x v="969"/>
    <n v="18"/>
    <s v="Male"/>
    <s v="Japan"/>
    <d v="2023-05-11T13:25:16"/>
    <x v="1"/>
    <n v="4"/>
    <n v="1"/>
    <n v="47"/>
    <n v="4"/>
    <n v="101.99"/>
    <s v=""/>
    <n v="5"/>
    <s v=""/>
    <n v="125"/>
    <n v="0.25"/>
    <n v="8.5106382978723402E-2"/>
    <n v="20.398"/>
    <x v="0"/>
    <n v="0"/>
  </r>
  <r>
    <x v="970"/>
    <n v="51"/>
    <s v="Female"/>
    <s v="USA"/>
    <d v="2023-05-04T00:21:58"/>
    <x v="3"/>
    <n v="1"/>
    <n v="0"/>
    <n v="48"/>
    <n v="4"/>
    <n v="101.73"/>
    <s v=""/>
    <n v="5"/>
    <s v=""/>
    <n v="73"/>
    <n v="0"/>
    <n v="8.3333333333333301E-2"/>
    <n v="20.346"/>
    <x v="0"/>
    <n v="0"/>
  </r>
  <r>
    <x v="971"/>
    <n v="25"/>
    <s v="Female"/>
    <s v="USA"/>
    <d v="2024-04-06T11:01:23"/>
    <x v="4"/>
    <n v="5"/>
    <n v="0"/>
    <n v="56"/>
    <n v="2"/>
    <n v="101.64"/>
    <s v=""/>
    <n v="5"/>
    <s v=""/>
    <n v="3"/>
    <n v="0"/>
    <n v="3.5714285714285698E-2"/>
    <n v="20.327999999999999"/>
    <x v="0"/>
    <n v="0"/>
  </r>
  <r>
    <x v="972"/>
    <n v="27"/>
    <s v="Male"/>
    <s v="USA"/>
    <d v="2023-08-01T23:53:10"/>
    <x v="3"/>
    <n v="2"/>
    <n v="1"/>
    <n v="45"/>
    <n v="2"/>
    <n v="100.67"/>
    <s v=""/>
    <n v="5"/>
    <s v=""/>
    <n v="1"/>
    <n v="0.5"/>
    <n v="4.4444444444444398E-2"/>
    <n v="20.134"/>
    <x v="0"/>
    <n v="0"/>
  </r>
  <r>
    <x v="973"/>
    <n v="31"/>
    <s v="Female"/>
    <s v="Germany"/>
    <d v="2024-10-16T17:49:46"/>
    <x v="4"/>
    <n v="2"/>
    <n v="0"/>
    <n v="40"/>
    <n v="0"/>
    <n v="100.2"/>
    <s v=""/>
    <n v="5"/>
    <s v=""/>
    <n v="66"/>
    <n v="0"/>
    <n v="0"/>
    <n v="20.04"/>
    <x v="0"/>
    <n v="0"/>
  </r>
  <r>
    <x v="974"/>
    <n v="44"/>
    <s v="Male"/>
    <s v="USA"/>
    <d v="2023-04-24T06:44:48"/>
    <x v="4"/>
    <n v="4"/>
    <n v="0"/>
    <n v="41"/>
    <n v="3"/>
    <n v="99.92"/>
    <s v=""/>
    <n v="5"/>
    <s v=""/>
    <n v="4"/>
    <n v="0"/>
    <n v="7.3170731707316999E-2"/>
    <n v="19.984000000000002"/>
    <x v="1"/>
    <n v="0"/>
  </r>
  <r>
    <x v="975"/>
    <n v="30"/>
    <s v="Female"/>
    <s v="Canada"/>
    <d v="2024-12-24T04:27:59"/>
    <x v="3"/>
    <n v="4"/>
    <n v="1"/>
    <n v="49"/>
    <n v="2"/>
    <n v="99.89"/>
    <s v=""/>
    <n v="5"/>
    <s v=""/>
    <n v="2"/>
    <n v="0.25"/>
    <n v="4.08163265306122E-2"/>
    <n v="19.978000000000002"/>
    <x v="1"/>
    <n v="1"/>
  </r>
  <r>
    <x v="976"/>
    <n v="25"/>
    <s v="Female"/>
    <s v="USA"/>
    <d v="2023-05-03T09:45:53"/>
    <x v="0"/>
    <n v="2"/>
    <n v="1"/>
    <n v="59"/>
    <n v="2"/>
    <n v="99.69"/>
    <s v=""/>
    <n v="5"/>
    <s v=""/>
    <n v="24"/>
    <n v="0.5"/>
    <n v="3.38983050847457E-2"/>
    <n v="19.937999999999999"/>
    <x v="1"/>
    <n v="0"/>
  </r>
  <r>
    <x v="977"/>
    <n v="20"/>
    <s v="Other"/>
    <s v="Japan"/>
    <d v="2023-08-21T08:12:17"/>
    <x v="3"/>
    <n v="4"/>
    <n v="3"/>
    <n v="54"/>
    <n v="3"/>
    <n v="99.42"/>
    <s v=""/>
    <n v="5"/>
    <s v=""/>
    <n v="11"/>
    <n v="0.75"/>
    <n v="5.5555555555555497E-2"/>
    <n v="19.884"/>
    <x v="1"/>
    <n v="0"/>
  </r>
  <r>
    <x v="978"/>
    <n v="36"/>
    <s v="Male"/>
    <s v="USA"/>
    <d v="2024-11-30T22:42:00"/>
    <x v="5"/>
    <n v="4"/>
    <n v="0"/>
    <n v="59"/>
    <n v="2"/>
    <n v="98.66"/>
    <s v=""/>
    <n v="5"/>
    <s v=""/>
    <n v="1"/>
    <n v="0"/>
    <n v="3.38983050847457E-2"/>
    <n v="19.731999999999999"/>
    <x v="1"/>
    <n v="0"/>
  </r>
  <r>
    <x v="979"/>
    <n v="52"/>
    <s v="Female"/>
    <s v="USA"/>
    <d v="2024-08-05T19:57:56"/>
    <x v="2"/>
    <n v="5"/>
    <n v="1"/>
    <n v="47"/>
    <n v="4"/>
    <n v="98.47"/>
    <s v=""/>
    <n v="5"/>
    <s v=""/>
    <n v="10"/>
    <n v="0.2"/>
    <n v="8.5106382978723402E-2"/>
    <n v="19.693999999999999"/>
    <x v="1"/>
    <n v="0"/>
  </r>
  <r>
    <x v="980"/>
    <n v="24"/>
    <s v="Female"/>
    <s v="France"/>
    <d v="2024-06-02T22:50:16"/>
    <x v="5"/>
    <n v="5"/>
    <n v="1"/>
    <n v="49"/>
    <n v="2"/>
    <n v="98.27"/>
    <s v=""/>
    <n v="5"/>
    <s v=""/>
    <n v="3"/>
    <n v="0.2"/>
    <n v="4.08163265306122E-2"/>
    <n v="19.654"/>
    <x v="1"/>
    <n v="0"/>
  </r>
  <r>
    <x v="981"/>
    <n v="41"/>
    <s v="Male"/>
    <s v="France"/>
    <d v="2023-11-07T08:04:50"/>
    <x v="1"/>
    <n v="2"/>
    <n v="1"/>
    <n v="47"/>
    <n v="2"/>
    <n v="98.02"/>
    <s v=""/>
    <n v="5"/>
    <s v=""/>
    <n v="36"/>
    <n v="0.5"/>
    <n v="4.2553191489361701E-2"/>
    <n v="19.603999999999999"/>
    <x v="1"/>
    <n v="0"/>
  </r>
  <r>
    <x v="982"/>
    <n v="44"/>
    <s v="Male"/>
    <s v="Canada"/>
    <d v="2023-04-24T05:17:11"/>
    <x v="4"/>
    <n v="1"/>
    <n v="0"/>
    <n v="50"/>
    <n v="1"/>
    <n v="97.87"/>
    <s v=""/>
    <n v="5"/>
    <s v=""/>
    <n v="16"/>
    <n v="0"/>
    <n v="0.02"/>
    <n v="19.574000000000002"/>
    <x v="1"/>
    <n v="0"/>
  </r>
  <r>
    <x v="983"/>
    <n v="29"/>
    <s v="Male"/>
    <s v="Japan"/>
    <d v="2024-05-15T10:57:39"/>
    <x v="5"/>
    <n v="2"/>
    <n v="0"/>
    <n v="55"/>
    <n v="2"/>
    <n v="97.77"/>
    <s v=""/>
    <n v="5"/>
    <s v=""/>
    <n v="108"/>
    <n v="0"/>
    <n v="3.6363636363636299E-2"/>
    <n v="19.553999999999998"/>
    <x v="1"/>
    <n v="1"/>
  </r>
  <r>
    <x v="984"/>
    <n v="18"/>
    <s v="Male"/>
    <s v="USA"/>
    <d v="2024-12-16T13:57:04"/>
    <x v="4"/>
    <n v="1"/>
    <n v="0"/>
    <n v="41"/>
    <n v="2"/>
    <n v="97"/>
    <s v=""/>
    <n v="5"/>
    <s v=""/>
    <n v="135"/>
    <n v="0"/>
    <n v="4.8780487804878002E-2"/>
    <n v="19.399999999999999"/>
    <x v="1"/>
    <n v="1"/>
  </r>
  <r>
    <x v="985"/>
    <n v="18"/>
    <s v="Female"/>
    <s v="Japan"/>
    <d v="2024-09-22T02:28:49"/>
    <x v="5"/>
    <n v="3"/>
    <n v="3"/>
    <n v="58"/>
    <n v="6"/>
    <n v="96.94"/>
    <s v=""/>
    <n v="5"/>
    <s v=""/>
    <n v="0"/>
    <n v="1"/>
    <n v="0.10344827586206801"/>
    <n v="19.387999999999899"/>
    <x v="1"/>
    <n v="0"/>
  </r>
  <r>
    <x v="986"/>
    <n v="18"/>
    <s v="Male"/>
    <s v="USA"/>
    <d v="2024-12-06T11:34:15"/>
    <x v="1"/>
    <n v="0"/>
    <n v="0"/>
    <n v="59"/>
    <n v="1"/>
    <n v="96.89"/>
    <s v=""/>
    <n v="5"/>
    <s v=""/>
    <n v="5"/>
    <n v="0"/>
    <n v="1.6949152542372801E-2"/>
    <n v="19.378"/>
    <x v="1"/>
    <n v="0"/>
  </r>
  <r>
    <x v="987"/>
    <n v="28"/>
    <s v="Male"/>
    <s v="France"/>
    <d v="2023-07-24T18:46:10"/>
    <x v="0"/>
    <n v="2"/>
    <n v="0"/>
    <n v="42"/>
    <n v="1"/>
    <n v="96.83"/>
    <s v=""/>
    <n v="5"/>
    <s v=""/>
    <n v="15"/>
    <n v="0"/>
    <n v="2.3809523809523801E-2"/>
    <n v="19.366"/>
    <x v="1"/>
    <n v="0"/>
  </r>
  <r>
    <x v="988"/>
    <n v="34"/>
    <s v="Male"/>
    <s v="Canada"/>
    <d v="2023-04-19T08:28:36"/>
    <x v="2"/>
    <n v="4"/>
    <n v="1"/>
    <n v="58"/>
    <n v="3"/>
    <n v="96.3"/>
    <s v=""/>
    <n v="5"/>
    <s v=""/>
    <n v="16"/>
    <n v="0.25"/>
    <n v="5.1724137931034399E-2"/>
    <n v="19.259999999999899"/>
    <x v="1"/>
    <n v="0"/>
  </r>
  <r>
    <x v="989"/>
    <n v="31"/>
    <s v="Female"/>
    <s v="France"/>
    <d v="2024-06-01T07:24:53"/>
    <x v="5"/>
    <n v="5"/>
    <n v="1"/>
    <n v="46"/>
    <n v="1"/>
    <n v="96.18"/>
    <s v=""/>
    <n v="5"/>
    <s v=""/>
    <n v="48"/>
    <n v="0.2"/>
    <n v="2.1739130434782601E-2"/>
    <n v="19.236000000000001"/>
    <x v="1"/>
    <n v="0"/>
  </r>
  <r>
    <x v="990"/>
    <n v="48"/>
    <s v="Female"/>
    <s v="Canada"/>
    <d v="2024-02-07T12:09:54"/>
    <x v="1"/>
    <n v="1"/>
    <n v="0"/>
    <n v="48"/>
    <n v="1"/>
    <n v="95.73"/>
    <s v=""/>
    <n v="5"/>
    <s v=""/>
    <n v="19"/>
    <n v="0"/>
    <n v="2.0833333333333301E-2"/>
    <n v="19.146000000000001"/>
    <x v="1"/>
    <n v="0"/>
  </r>
  <r>
    <x v="991"/>
    <n v="44"/>
    <s v="Male"/>
    <s v="UK"/>
    <d v="2023-01-19T23:33:29"/>
    <x v="2"/>
    <n v="2"/>
    <n v="1"/>
    <n v="46"/>
    <n v="2"/>
    <n v="95.34"/>
    <s v=""/>
    <n v="5"/>
    <s v=""/>
    <n v="23"/>
    <n v="0.5"/>
    <n v="4.3478260869565202E-2"/>
    <n v="19.068000000000001"/>
    <x v="1"/>
    <n v="0"/>
  </r>
  <r>
    <x v="992"/>
    <n v="33"/>
    <s v="Male"/>
    <s v="Australia"/>
    <d v="2023-07-03T02:57:58"/>
    <x v="4"/>
    <n v="1"/>
    <n v="0"/>
    <n v="48"/>
    <n v="4"/>
    <n v="95.02"/>
    <s v=""/>
    <n v="5"/>
    <s v=""/>
    <n v="25"/>
    <n v="0"/>
    <n v="8.3333333333333301E-2"/>
    <n v="19.003999999999898"/>
    <x v="1"/>
    <n v="0"/>
  </r>
  <r>
    <x v="993"/>
    <n v="38"/>
    <s v="Other"/>
    <s v="Japan"/>
    <d v="2024-09-08T07:01:57"/>
    <x v="4"/>
    <n v="1"/>
    <n v="1"/>
    <n v="37"/>
    <n v="4"/>
    <n v="94.97"/>
    <s v=""/>
    <n v="5"/>
    <s v=""/>
    <n v="33"/>
    <n v="1"/>
    <n v="0.108108108108108"/>
    <n v="18.994"/>
    <x v="1"/>
    <n v="0"/>
  </r>
  <r>
    <x v="994"/>
    <n v="33"/>
    <s v="Male"/>
    <s v="USA"/>
    <d v="2024-05-04T00:27:29"/>
    <x v="3"/>
    <n v="7"/>
    <n v="2"/>
    <n v="44"/>
    <n v="1"/>
    <n v="94.39"/>
    <s v=""/>
    <n v="5"/>
    <s v=""/>
    <n v="50"/>
    <n v="0.28571428571428498"/>
    <n v="2.27272727272727E-2"/>
    <n v="18.878"/>
    <x v="1"/>
    <n v="0"/>
  </r>
  <r>
    <x v="995"/>
    <n v="18"/>
    <s v="Female"/>
    <s v="USA"/>
    <d v="2023-10-10T15:43:31"/>
    <x v="1"/>
    <n v="5"/>
    <n v="3"/>
    <n v="49"/>
    <n v="3"/>
    <n v="94.2"/>
    <s v=""/>
    <n v="5"/>
    <s v=""/>
    <n v="106"/>
    <n v="0.6"/>
    <n v="6.1224489795918297E-2"/>
    <n v="18.84"/>
    <x v="1"/>
    <n v="1"/>
  </r>
  <r>
    <x v="996"/>
    <n v="34"/>
    <s v="Female"/>
    <s v="Canada"/>
    <d v="2023-09-22T09:41:20"/>
    <x v="1"/>
    <n v="2"/>
    <n v="0"/>
    <n v="47"/>
    <n v="5"/>
    <n v="93.54"/>
    <s v=""/>
    <n v="5"/>
    <s v=""/>
    <n v="83"/>
    <n v="0"/>
    <n v="0.10638297872340401"/>
    <n v="18.707999999999998"/>
    <x v="1"/>
    <n v="0"/>
  </r>
  <r>
    <x v="997"/>
    <n v="41"/>
    <s v="Female"/>
    <s v="Canada"/>
    <d v="2023-07-01T04:14:32"/>
    <x v="3"/>
    <n v="1"/>
    <n v="1"/>
    <n v="52"/>
    <n v="1"/>
    <n v="93.11"/>
    <s v=""/>
    <n v="5"/>
    <s v=""/>
    <n v="31"/>
    <n v="1"/>
    <n v="1.9230769230769201E-2"/>
    <n v="18.622"/>
    <x v="1"/>
    <n v="0"/>
  </r>
  <r>
    <x v="998"/>
    <n v="51"/>
    <s v="Male"/>
    <s v="Canada"/>
    <d v="2024-09-01T17:20:22"/>
    <x v="1"/>
    <n v="2"/>
    <n v="2"/>
    <n v="57"/>
    <n v="1"/>
    <n v="92.63"/>
    <s v=""/>
    <n v="5"/>
    <s v=""/>
    <n v="66"/>
    <n v="1"/>
    <n v="1.7543859649122799E-2"/>
    <n v="18.526"/>
    <x v="1"/>
    <n v="0"/>
  </r>
  <r>
    <x v="999"/>
    <n v="24"/>
    <s v="Male"/>
    <s v="UK"/>
    <d v="2024-04-11T20:58:25"/>
    <x v="1"/>
    <n v="2"/>
    <n v="0"/>
    <n v="61"/>
    <n v="3"/>
    <n v="92.4"/>
    <s v=""/>
    <n v="5"/>
    <s v=""/>
    <n v="4"/>
    <n v="0"/>
    <n v="4.9180327868852403E-2"/>
    <n v="18.48"/>
    <x v="1"/>
    <n v="0"/>
  </r>
  <r>
    <x v="1000"/>
    <n v="18"/>
    <s v="Male"/>
    <s v="UK"/>
    <d v="2023-11-23T09:33:10"/>
    <x v="3"/>
    <n v="4"/>
    <n v="0"/>
    <n v="53"/>
    <n v="3"/>
    <n v="91.51"/>
    <s v=""/>
    <n v="5"/>
    <s v=""/>
    <n v="95"/>
    <n v="0"/>
    <n v="5.6603773584905599E-2"/>
    <n v="18.302"/>
    <x v="1"/>
    <n v="0"/>
  </r>
  <r>
    <x v="1001"/>
    <n v="30"/>
    <s v="Female"/>
    <s v="UK"/>
    <d v="2024-02-25T05:03:38"/>
    <x v="5"/>
    <n v="5"/>
    <n v="2"/>
    <n v="49"/>
    <n v="0"/>
    <n v="91.06"/>
    <s v=""/>
    <n v="5"/>
    <s v=""/>
    <n v="23"/>
    <n v="0.4"/>
    <n v="0"/>
    <n v="18.212"/>
    <x v="1"/>
    <n v="1"/>
  </r>
  <r>
    <x v="1002"/>
    <n v="47"/>
    <s v="Female"/>
    <s v="Australia"/>
    <d v="2024-01-18T05:56:40"/>
    <x v="3"/>
    <n v="1"/>
    <n v="0"/>
    <n v="44"/>
    <n v="1"/>
    <n v="90.82"/>
    <s v=""/>
    <n v="5"/>
    <s v=""/>
    <n v="69"/>
    <n v="0"/>
    <n v="2.27272727272727E-2"/>
    <n v="18.163999999999898"/>
    <x v="1"/>
    <n v="0"/>
  </r>
  <r>
    <x v="1003"/>
    <n v="30"/>
    <s v="Male"/>
    <s v="Japan"/>
    <d v="2023-04-26T06:55:50"/>
    <x v="1"/>
    <n v="1"/>
    <n v="0"/>
    <n v="53"/>
    <n v="5"/>
    <n v="90.43"/>
    <s v=""/>
    <n v="5"/>
    <s v=""/>
    <n v="5"/>
    <n v="0"/>
    <n v="9.4339622641509399E-2"/>
    <n v="18.085999999999999"/>
    <x v="1"/>
    <n v="1"/>
  </r>
  <r>
    <x v="1004"/>
    <n v="27"/>
    <s v="Female"/>
    <s v="Canada"/>
    <d v="2023-10-17T11:15:32"/>
    <x v="0"/>
    <n v="6"/>
    <n v="2"/>
    <n v="57"/>
    <n v="4"/>
    <n v="90.42"/>
    <s v=""/>
    <n v="5"/>
    <s v=""/>
    <n v="59"/>
    <n v="0.33333333333333298"/>
    <n v="7.0175438596491196E-2"/>
    <n v="18.084"/>
    <x v="1"/>
    <n v="1"/>
  </r>
  <r>
    <x v="1005"/>
    <n v="27"/>
    <s v="Male"/>
    <s v="Germany"/>
    <d v="2023-04-22T13:51:47"/>
    <x v="0"/>
    <n v="2"/>
    <n v="1"/>
    <n v="63"/>
    <n v="6"/>
    <n v="90.21"/>
    <s v=""/>
    <n v="5"/>
    <s v=""/>
    <n v="56"/>
    <n v="0.5"/>
    <n v="9.5238095238095205E-2"/>
    <n v="18.041999999999899"/>
    <x v="1"/>
    <n v="0"/>
  </r>
  <r>
    <x v="1006"/>
    <n v="47"/>
    <s v="Female"/>
    <s v="USA"/>
    <d v="2024-04-29T15:19:45"/>
    <x v="2"/>
    <n v="2"/>
    <n v="0"/>
    <n v="72"/>
    <n v="5"/>
    <n v="89.49"/>
    <s v=""/>
    <n v="5"/>
    <s v=""/>
    <n v="10"/>
    <n v="0"/>
    <n v="6.9444444444444406E-2"/>
    <n v="17.898"/>
    <x v="1"/>
    <n v="0"/>
  </r>
  <r>
    <x v="1007"/>
    <n v="30"/>
    <s v="Male"/>
    <s v="USA"/>
    <d v="2024-06-22T04:14:11"/>
    <x v="2"/>
    <n v="1"/>
    <n v="0"/>
    <n v="48"/>
    <n v="1"/>
    <n v="89.24"/>
    <s v=""/>
    <n v="5"/>
    <s v=""/>
    <n v="19"/>
    <n v="0"/>
    <n v="2.0833333333333301E-2"/>
    <n v="17.847999999999999"/>
    <x v="1"/>
    <n v="0"/>
  </r>
  <r>
    <x v="1008"/>
    <n v="29"/>
    <s v="Male"/>
    <s v="USA"/>
    <d v="2023-01-14T06:18:23"/>
    <x v="2"/>
    <n v="4"/>
    <n v="2"/>
    <n v="41"/>
    <n v="3"/>
    <n v="89.07"/>
    <s v=""/>
    <n v="5"/>
    <s v=""/>
    <n v="42"/>
    <n v="0.5"/>
    <n v="7.3170731707316999E-2"/>
    <n v="17.814"/>
    <x v="1"/>
    <n v="1"/>
  </r>
  <r>
    <x v="1009"/>
    <n v="50"/>
    <s v="Male"/>
    <s v="Australia"/>
    <d v="2023-10-29T05:03:45"/>
    <x v="4"/>
    <n v="1"/>
    <n v="0"/>
    <n v="35"/>
    <n v="1"/>
    <n v="88.41"/>
    <s v=""/>
    <n v="5"/>
    <s v=""/>
    <n v="0"/>
    <n v="0"/>
    <n v="2.8571428571428501E-2"/>
    <n v="17.681999999999999"/>
    <x v="1"/>
    <n v="0"/>
  </r>
  <r>
    <x v="1010"/>
    <n v="26"/>
    <s v="Male"/>
    <s v="USA"/>
    <d v="2024-12-24T07:23:12"/>
    <x v="1"/>
    <n v="7"/>
    <n v="2"/>
    <n v="56"/>
    <n v="4"/>
    <n v="87.87"/>
    <s v=""/>
    <n v="5"/>
    <s v=""/>
    <n v="66"/>
    <n v="0.28571428571428498"/>
    <n v="7.1428571428571397E-2"/>
    <n v="17.574000000000002"/>
    <x v="1"/>
    <n v="0"/>
  </r>
  <r>
    <x v="1011"/>
    <n v="37"/>
    <s v="Female"/>
    <s v="Canada"/>
    <d v="2023-01-03T11:51:54"/>
    <x v="1"/>
    <n v="3"/>
    <n v="0"/>
    <n v="59"/>
    <n v="3"/>
    <n v="87.75"/>
    <s v=""/>
    <n v="5"/>
    <s v=""/>
    <n v="12"/>
    <n v="0"/>
    <n v="5.0847457627118599E-2"/>
    <n v="17.55"/>
    <x v="1"/>
    <n v="1"/>
  </r>
  <r>
    <x v="1012"/>
    <n v="21"/>
    <s v="Male"/>
    <s v="Japan"/>
    <d v="2023-08-10T18:08:37"/>
    <x v="3"/>
    <n v="3"/>
    <n v="2"/>
    <n v="53"/>
    <n v="1"/>
    <n v="87.14"/>
    <s v=""/>
    <n v="5"/>
    <s v=""/>
    <n v="6"/>
    <n v="0.66666666666666596"/>
    <n v="1.8867924528301799E-2"/>
    <n v="17.428000000000001"/>
    <x v="1"/>
    <n v="0"/>
  </r>
  <r>
    <x v="1013"/>
    <n v="45"/>
    <s v="Female"/>
    <s v="USA"/>
    <d v="2024-07-27T16:56:51"/>
    <x v="1"/>
    <n v="3"/>
    <n v="0"/>
    <n v="50"/>
    <n v="3"/>
    <n v="86.45"/>
    <s v=""/>
    <n v="5"/>
    <s v=""/>
    <n v="24"/>
    <n v="0"/>
    <n v="0.06"/>
    <n v="17.29"/>
    <x v="1"/>
    <n v="0"/>
  </r>
  <r>
    <x v="1014"/>
    <n v="18"/>
    <s v="Male"/>
    <s v="Australia"/>
    <d v="2023-08-03T02:10:05"/>
    <x v="0"/>
    <n v="2"/>
    <n v="0"/>
    <n v="56"/>
    <n v="5"/>
    <n v="86.21"/>
    <s v=""/>
    <n v="5"/>
    <s v=""/>
    <n v="6"/>
    <n v="0"/>
    <n v="8.9285714285714204E-2"/>
    <n v="17.241999999999901"/>
    <x v="1"/>
    <n v="0"/>
  </r>
  <r>
    <x v="1015"/>
    <n v="34"/>
    <s v="Female"/>
    <s v="UK"/>
    <d v="2023-12-16T16:46:46"/>
    <x v="2"/>
    <n v="4"/>
    <n v="2"/>
    <n v="54"/>
    <n v="2"/>
    <n v="86.09"/>
    <s v=""/>
    <n v="5"/>
    <s v=""/>
    <n v="56"/>
    <n v="0.5"/>
    <n v="3.7037037037037E-2"/>
    <n v="17.218"/>
    <x v="1"/>
    <n v="0"/>
  </r>
  <r>
    <x v="1016"/>
    <n v="27"/>
    <s v="Male"/>
    <s v="UK"/>
    <d v="2023-04-29T21:04:40"/>
    <x v="2"/>
    <n v="3"/>
    <n v="1"/>
    <n v="39"/>
    <n v="0"/>
    <n v="85.65"/>
    <s v=""/>
    <n v="5"/>
    <s v=""/>
    <n v="0"/>
    <n v="0.33333333333333298"/>
    <n v="0"/>
    <n v="17.13"/>
    <x v="1"/>
    <n v="0"/>
  </r>
  <r>
    <x v="1017"/>
    <n v="40"/>
    <s v="Male"/>
    <s v="Australia"/>
    <d v="2024-04-28T05:44:47"/>
    <x v="3"/>
    <n v="3"/>
    <n v="1"/>
    <n v="46"/>
    <n v="0"/>
    <n v="84.56"/>
    <s v=""/>
    <n v="5"/>
    <s v=""/>
    <n v="57"/>
    <n v="0.33333333333333298"/>
    <n v="0"/>
    <n v="16.911999999999999"/>
    <x v="1"/>
    <n v="0"/>
  </r>
  <r>
    <x v="1018"/>
    <n v="31"/>
    <s v="Female"/>
    <s v="Japan"/>
    <d v="2023-11-04T09:59:41"/>
    <x v="2"/>
    <n v="3"/>
    <n v="1"/>
    <n v="31"/>
    <n v="0"/>
    <n v="84.28"/>
    <s v=""/>
    <n v="5"/>
    <s v=""/>
    <n v="13"/>
    <n v="0.33333333333333298"/>
    <n v="0"/>
    <n v="16.856000000000002"/>
    <x v="1"/>
    <n v="0"/>
  </r>
  <r>
    <x v="1019"/>
    <n v="44"/>
    <s v="Male"/>
    <s v="UK"/>
    <d v="2023-04-06T12:23:28"/>
    <x v="3"/>
    <n v="1"/>
    <n v="0"/>
    <n v="62"/>
    <n v="3"/>
    <n v="84.18"/>
    <s v=""/>
    <n v="5"/>
    <s v=""/>
    <n v="18"/>
    <n v="0"/>
    <n v="4.8387096774193498E-2"/>
    <n v="16.835999999999999"/>
    <x v="1"/>
    <n v="0"/>
  </r>
  <r>
    <x v="1020"/>
    <n v="27"/>
    <s v="Female"/>
    <s v="Canada"/>
    <d v="2024-01-07T02:44:32"/>
    <x v="2"/>
    <n v="2"/>
    <n v="0"/>
    <n v="54"/>
    <n v="2"/>
    <n v="83.41"/>
    <s v=""/>
    <n v="5"/>
    <s v=""/>
    <n v="8"/>
    <n v="0"/>
    <n v="3.7037037037037E-2"/>
    <n v="16.681999999999999"/>
    <x v="1"/>
    <n v="0"/>
  </r>
  <r>
    <x v="1021"/>
    <n v="18"/>
    <s v="Male"/>
    <s v="Japan"/>
    <d v="2023-06-26T04:30:45"/>
    <x v="1"/>
    <n v="5"/>
    <n v="0"/>
    <n v="39"/>
    <n v="3"/>
    <n v="82.76"/>
    <s v=""/>
    <n v="5"/>
    <s v=""/>
    <n v="74"/>
    <n v="0"/>
    <n v="7.69230769230769E-2"/>
    <n v="16.552"/>
    <x v="1"/>
    <n v="0"/>
  </r>
  <r>
    <x v="1022"/>
    <n v="44"/>
    <s v="Male"/>
    <s v="Canada"/>
    <d v="2024-05-19T11:19:44"/>
    <x v="3"/>
    <n v="3"/>
    <n v="0"/>
    <n v="44"/>
    <n v="3"/>
    <n v="81.42"/>
    <s v=""/>
    <n v="5"/>
    <s v=""/>
    <n v="157"/>
    <n v="0"/>
    <n v="6.8181818181818094E-2"/>
    <n v="16.283999999999999"/>
    <x v="1"/>
    <n v="0"/>
  </r>
  <r>
    <x v="1023"/>
    <n v="30"/>
    <s v="Male"/>
    <s v="UK"/>
    <d v="2024-04-10T11:23:27"/>
    <x v="2"/>
    <n v="2"/>
    <n v="2"/>
    <n v="45"/>
    <n v="3"/>
    <n v="81.180000000000007"/>
    <s v=""/>
    <n v="5"/>
    <s v=""/>
    <n v="20"/>
    <n v="1"/>
    <n v="6.6666666666666596E-2"/>
    <n v="16.236000000000001"/>
    <x v="1"/>
    <n v="0"/>
  </r>
  <r>
    <x v="1024"/>
    <n v="30"/>
    <s v="Female"/>
    <s v="France"/>
    <d v="2024-05-14T02:50:18"/>
    <x v="1"/>
    <n v="2"/>
    <n v="0"/>
    <n v="39"/>
    <n v="1"/>
    <n v="81.12"/>
    <s v=""/>
    <n v="5"/>
    <s v=""/>
    <n v="61"/>
    <n v="0"/>
    <n v="2.5641025641025599E-2"/>
    <n v="16.224"/>
    <x v="1"/>
    <n v="0"/>
  </r>
  <r>
    <x v="1025"/>
    <n v="45"/>
    <s v="Female"/>
    <s v="USA"/>
    <d v="2023-07-11T00:46:55"/>
    <x v="0"/>
    <n v="1"/>
    <n v="0"/>
    <n v="62"/>
    <n v="4"/>
    <n v="80.930000000000007"/>
    <s v=""/>
    <n v="5"/>
    <s v=""/>
    <n v="11"/>
    <n v="0"/>
    <n v="6.4516129032257993E-2"/>
    <n v="16.186"/>
    <x v="1"/>
    <n v="0"/>
  </r>
  <r>
    <x v="1026"/>
    <n v="34"/>
    <s v="Male"/>
    <s v="USA"/>
    <d v="2023-09-15T21:27:21"/>
    <x v="1"/>
    <n v="2"/>
    <n v="1"/>
    <n v="45"/>
    <n v="2"/>
    <n v="80.77"/>
    <s v=""/>
    <n v="5"/>
    <s v=""/>
    <n v="38"/>
    <n v="0.5"/>
    <n v="4.4444444444444398E-2"/>
    <n v="16.154"/>
    <x v="1"/>
    <n v="0"/>
  </r>
  <r>
    <x v="1027"/>
    <n v="32"/>
    <s v="Male"/>
    <s v="USA"/>
    <d v="2024-01-15T15:09:33"/>
    <x v="4"/>
    <n v="2"/>
    <n v="0"/>
    <n v="52"/>
    <n v="2"/>
    <n v="80.599999999999994"/>
    <s v=""/>
    <n v="5"/>
    <s v=""/>
    <n v="50"/>
    <n v="0"/>
    <n v="3.8461538461538401E-2"/>
    <n v="16.119999999999902"/>
    <x v="1"/>
    <n v="0"/>
  </r>
  <r>
    <x v="1028"/>
    <n v="59"/>
    <s v="Female"/>
    <s v="UK"/>
    <d v="2024-07-06T01:08:39"/>
    <x v="0"/>
    <n v="7"/>
    <n v="5"/>
    <n v="46"/>
    <n v="1"/>
    <n v="80.23"/>
    <s v=""/>
    <n v="5"/>
    <s v=""/>
    <n v="10"/>
    <n v="0.71428571428571397"/>
    <n v="2.1739130434782601E-2"/>
    <n v="16.045999999999999"/>
    <x v="1"/>
    <n v="0"/>
  </r>
  <r>
    <x v="1029"/>
    <n v="35"/>
    <s v="Male"/>
    <s v="USA"/>
    <d v="2024-04-16T11:56:35"/>
    <x v="3"/>
    <n v="5"/>
    <n v="1"/>
    <n v="47"/>
    <n v="3"/>
    <n v="79.97"/>
    <s v=""/>
    <n v="5"/>
    <s v=""/>
    <n v="32"/>
    <n v="0.2"/>
    <n v="6.3829787234042507E-2"/>
    <n v="15.994"/>
    <x v="1"/>
    <n v="0"/>
  </r>
  <r>
    <x v="1030"/>
    <n v="32"/>
    <s v="Female"/>
    <s v="France"/>
    <d v="2023-07-09T13:44:21"/>
    <x v="2"/>
    <n v="3"/>
    <n v="2"/>
    <n v="57"/>
    <n v="3"/>
    <n v="79.83"/>
    <s v=""/>
    <n v="5"/>
    <s v=""/>
    <n v="10"/>
    <n v="0.66666666666666596"/>
    <n v="5.2631578947368397E-2"/>
    <n v="15.965999999999999"/>
    <x v="1"/>
    <n v="0"/>
  </r>
  <r>
    <x v="1031"/>
    <n v="24"/>
    <s v="Female"/>
    <s v="USA"/>
    <d v="2023-12-10T23:31:41"/>
    <x v="4"/>
    <n v="2"/>
    <n v="0"/>
    <n v="50"/>
    <n v="2"/>
    <n v="79.180000000000007"/>
    <s v=""/>
    <n v="5"/>
    <s v=""/>
    <n v="27"/>
    <n v="0"/>
    <n v="0.04"/>
    <n v="15.836"/>
    <x v="1"/>
    <n v="0"/>
  </r>
  <r>
    <x v="1032"/>
    <n v="40"/>
    <s v="Male"/>
    <s v="Australia"/>
    <d v="2024-02-21T13:27:11"/>
    <x v="3"/>
    <n v="1"/>
    <n v="0"/>
    <n v="54"/>
    <n v="5"/>
    <n v="79.03"/>
    <s v=""/>
    <n v="5"/>
    <s v=""/>
    <n v="40"/>
    <n v="0"/>
    <n v="9.2592592592592504E-2"/>
    <n v="15.805999999999999"/>
    <x v="1"/>
    <n v="1"/>
  </r>
  <r>
    <x v="1033"/>
    <n v="42"/>
    <s v="Female"/>
    <s v="USA"/>
    <d v="2024-08-28T19:53:30"/>
    <x v="0"/>
    <n v="3"/>
    <n v="0"/>
    <n v="41"/>
    <n v="1"/>
    <n v="78.739999999999995"/>
    <s v=""/>
    <n v="5"/>
    <s v=""/>
    <n v="18"/>
    <n v="0"/>
    <n v="2.4390243902439001E-2"/>
    <n v="15.747999999999999"/>
    <x v="1"/>
    <n v="0"/>
  </r>
  <r>
    <x v="1034"/>
    <n v="44"/>
    <s v="Female"/>
    <s v="USA"/>
    <d v="2024-04-26T02:38:32"/>
    <x v="2"/>
    <n v="5"/>
    <n v="1"/>
    <n v="58"/>
    <n v="2"/>
    <n v="78.5"/>
    <s v=""/>
    <n v="5"/>
    <s v=""/>
    <n v="5"/>
    <n v="0.2"/>
    <n v="3.4482758620689599E-2"/>
    <n v="15.7"/>
    <x v="1"/>
    <n v="0"/>
  </r>
  <r>
    <x v="1035"/>
    <n v="18"/>
    <s v="Female"/>
    <s v="USA"/>
    <d v="2023-11-08T01:36:08"/>
    <x v="1"/>
    <n v="2"/>
    <n v="1"/>
    <n v="52"/>
    <n v="2"/>
    <n v="77.900000000000006"/>
    <s v=""/>
    <n v="5"/>
    <s v=""/>
    <n v="36"/>
    <n v="0.5"/>
    <n v="3.8461538461538401E-2"/>
    <n v="15.58"/>
    <x v="1"/>
    <n v="0"/>
  </r>
  <r>
    <x v="1036"/>
    <n v="23"/>
    <s v="Male"/>
    <s v="Germany"/>
    <d v="2024-05-14T15:58:46"/>
    <x v="4"/>
    <n v="3"/>
    <n v="0"/>
    <n v="44"/>
    <n v="3"/>
    <n v="77.37"/>
    <s v=""/>
    <n v="5"/>
    <s v=""/>
    <n v="28"/>
    <n v="0"/>
    <n v="6.8181818181818094E-2"/>
    <n v="15.474"/>
    <x v="1"/>
    <n v="0"/>
  </r>
  <r>
    <x v="1037"/>
    <n v="18"/>
    <s v="Male"/>
    <s v="USA"/>
    <d v="2023-07-31T18:41:01"/>
    <x v="4"/>
    <n v="6"/>
    <n v="2"/>
    <n v="43"/>
    <n v="4"/>
    <n v="77.290000000000006"/>
    <s v=""/>
    <n v="5"/>
    <s v=""/>
    <n v="0"/>
    <n v="0.33333333333333298"/>
    <n v="9.3023255813953404E-2"/>
    <n v="15.458"/>
    <x v="1"/>
    <n v="0"/>
  </r>
  <r>
    <x v="1038"/>
    <n v="43"/>
    <s v="Female"/>
    <s v="UK"/>
    <d v="2023-04-15T12:29:21"/>
    <x v="0"/>
    <n v="4"/>
    <n v="1"/>
    <n v="40"/>
    <n v="1"/>
    <n v="77.209999999999994"/>
    <s v=""/>
    <n v="5"/>
    <s v=""/>
    <n v="5"/>
    <n v="0.25"/>
    <n v="2.5000000000000001E-2"/>
    <n v="15.441999999999901"/>
    <x v="1"/>
    <n v="0"/>
  </r>
  <r>
    <x v="1039"/>
    <n v="26"/>
    <s v="Male"/>
    <s v="Australia"/>
    <d v="2023-11-09T14:06:19"/>
    <x v="3"/>
    <n v="0"/>
    <n v="0"/>
    <n v="50"/>
    <n v="5"/>
    <n v="76.8"/>
    <s v=""/>
    <n v="5"/>
    <s v=""/>
    <n v="8"/>
    <n v="0"/>
    <n v="0.1"/>
    <n v="15.36"/>
    <x v="1"/>
    <n v="0"/>
  </r>
  <r>
    <x v="1040"/>
    <n v="35"/>
    <s v="Male"/>
    <s v="UK"/>
    <d v="2023-08-02T02:48:22"/>
    <x v="1"/>
    <n v="4"/>
    <n v="1"/>
    <n v="49"/>
    <n v="2"/>
    <n v="76.78"/>
    <s v=""/>
    <n v="5"/>
    <s v=""/>
    <n v="5"/>
    <n v="0.25"/>
    <n v="4.08163265306122E-2"/>
    <n v="15.356"/>
    <x v="1"/>
    <n v="0"/>
  </r>
  <r>
    <x v="1041"/>
    <n v="22"/>
    <s v="Female"/>
    <s v="Australia"/>
    <d v="2024-08-23T01:10:48"/>
    <x v="2"/>
    <n v="2"/>
    <n v="0"/>
    <n v="51"/>
    <n v="3"/>
    <n v="76.36"/>
    <s v=""/>
    <n v="5"/>
    <s v=""/>
    <n v="90"/>
    <n v="0"/>
    <n v="5.8823529411764698E-2"/>
    <n v="15.272"/>
    <x v="1"/>
    <n v="0"/>
  </r>
  <r>
    <x v="1042"/>
    <n v="40"/>
    <s v="Female"/>
    <s v="Japan"/>
    <d v="2023-11-09T11:11:06"/>
    <x v="3"/>
    <n v="2"/>
    <n v="1"/>
    <n v="47"/>
    <n v="3"/>
    <n v="75.959999999999994"/>
    <s v=""/>
    <n v="5"/>
    <s v=""/>
    <n v="51"/>
    <n v="0.5"/>
    <n v="6.3829787234042507E-2"/>
    <n v="15.191999999999901"/>
    <x v="1"/>
    <n v="0"/>
  </r>
  <r>
    <x v="1043"/>
    <n v="30"/>
    <s v="Female"/>
    <s v="Japan"/>
    <d v="2023-07-14T01:47:17"/>
    <x v="3"/>
    <n v="2"/>
    <n v="1"/>
    <n v="51"/>
    <n v="1"/>
    <n v="75.61"/>
    <s v=""/>
    <n v="5"/>
    <s v=""/>
    <n v="18"/>
    <n v="0.5"/>
    <n v="1.9607843137254902E-2"/>
    <n v="15.122"/>
    <x v="1"/>
    <n v="0"/>
  </r>
  <r>
    <x v="1044"/>
    <n v="34"/>
    <s v="Female"/>
    <s v="UK"/>
    <d v="2024-03-29T21:58:04"/>
    <x v="5"/>
    <n v="5"/>
    <n v="2"/>
    <n v="36"/>
    <n v="1"/>
    <n v="75.349999999999994"/>
    <s v=""/>
    <n v="5"/>
    <s v=""/>
    <n v="20"/>
    <n v="0.4"/>
    <n v="2.77777777777777E-2"/>
    <n v="15.069999999999901"/>
    <x v="1"/>
    <n v="0"/>
  </r>
  <r>
    <x v="1045"/>
    <n v="45"/>
    <s v="Male"/>
    <s v="Japan"/>
    <d v="2024-08-06T10:34:01"/>
    <x v="2"/>
    <n v="0"/>
    <n v="0"/>
    <n v="49"/>
    <n v="3"/>
    <n v="75.02"/>
    <s v=""/>
    <n v="5"/>
    <s v=""/>
    <n v="21"/>
    <n v="0"/>
    <n v="6.1224489795918297E-2"/>
    <n v="15.004"/>
    <x v="1"/>
    <n v="0"/>
  </r>
  <r>
    <x v="1046"/>
    <n v="24"/>
    <s v="Other"/>
    <s v="Canada"/>
    <d v="2024-05-28T18:43:39"/>
    <x v="5"/>
    <n v="2"/>
    <n v="0"/>
    <n v="54"/>
    <n v="2"/>
    <n v="74.92"/>
    <s v=""/>
    <n v="5"/>
    <s v=""/>
    <n v="74"/>
    <n v="0"/>
    <n v="3.7037037037037E-2"/>
    <n v="14.984"/>
    <x v="1"/>
    <n v="0"/>
  </r>
  <r>
    <x v="1047"/>
    <n v="39"/>
    <s v="Male"/>
    <s v="Japan"/>
    <d v="2024-11-07T12:33:11"/>
    <x v="1"/>
    <n v="1"/>
    <n v="1"/>
    <n v="47"/>
    <n v="4"/>
    <n v="74.61"/>
    <s v=""/>
    <n v="5"/>
    <s v=""/>
    <n v="1"/>
    <n v="1"/>
    <n v="8.5106382978723402E-2"/>
    <n v="14.922000000000001"/>
    <x v="1"/>
    <n v="0"/>
  </r>
  <r>
    <x v="1048"/>
    <n v="25"/>
    <s v="Female"/>
    <s v="USA"/>
    <d v="2023-03-26T12:06:32"/>
    <x v="5"/>
    <n v="2"/>
    <n v="0"/>
    <n v="46"/>
    <n v="2"/>
    <n v="73.56"/>
    <s v=""/>
    <n v="5"/>
    <s v=""/>
    <n v="1"/>
    <n v="0"/>
    <n v="4.3478260869565202E-2"/>
    <n v="14.712"/>
    <x v="1"/>
    <n v="0"/>
  </r>
  <r>
    <x v="1049"/>
    <n v="18"/>
    <s v="Male"/>
    <s v="USA"/>
    <d v="2023-05-14T05:39:59"/>
    <x v="5"/>
    <n v="3"/>
    <n v="1"/>
    <n v="57"/>
    <n v="2"/>
    <n v="73.459999999999994"/>
    <s v=""/>
    <n v="5"/>
    <s v=""/>
    <n v="2"/>
    <n v="0.33333333333333298"/>
    <n v="3.5087719298245598E-2"/>
    <n v="14.691999999999901"/>
    <x v="1"/>
    <n v="0"/>
  </r>
  <r>
    <x v="1050"/>
    <n v="31"/>
    <s v="Male"/>
    <s v="Canada"/>
    <d v="2024-03-31T06:05:26"/>
    <x v="4"/>
    <n v="5"/>
    <n v="2"/>
    <n v="45"/>
    <n v="1"/>
    <n v="73.37"/>
    <s v=""/>
    <n v="5"/>
    <s v=""/>
    <n v="9"/>
    <n v="0.4"/>
    <n v="2.2222222222222199E-2"/>
    <n v="14.673999999999999"/>
    <x v="1"/>
    <n v="1"/>
  </r>
  <r>
    <x v="1051"/>
    <n v="19"/>
    <s v="Female"/>
    <s v="Germany"/>
    <d v="2023-02-12T22:50:45"/>
    <x v="5"/>
    <n v="3"/>
    <n v="0"/>
    <n v="45"/>
    <n v="3"/>
    <n v="72.72"/>
    <s v=""/>
    <n v="5"/>
    <s v=""/>
    <n v="18"/>
    <n v="0"/>
    <n v="6.6666666666666596E-2"/>
    <n v="14.544"/>
    <x v="1"/>
    <n v="0"/>
  </r>
  <r>
    <x v="1052"/>
    <n v="21"/>
    <s v="Male"/>
    <s v="Australia"/>
    <d v="2024-11-04T14:28:02"/>
    <x v="1"/>
    <n v="2"/>
    <n v="1"/>
    <n v="40"/>
    <n v="3"/>
    <n v="72.569999999999993"/>
    <s v=""/>
    <n v="5"/>
    <s v=""/>
    <n v="72"/>
    <n v="0.5"/>
    <n v="7.4999999999999997E-2"/>
    <n v="14.513999999999999"/>
    <x v="1"/>
    <n v="0"/>
  </r>
  <r>
    <x v="1053"/>
    <n v="43"/>
    <s v="Female"/>
    <s v="UK"/>
    <d v="2024-08-03T18:19:17"/>
    <x v="2"/>
    <n v="2"/>
    <n v="1"/>
    <n v="44"/>
    <n v="3"/>
    <n v="72.33"/>
    <s v=""/>
    <n v="5"/>
    <s v=""/>
    <n v="29"/>
    <n v="0.5"/>
    <n v="6.8181818181818094E-2"/>
    <n v="14.465999999999999"/>
    <x v="1"/>
    <n v="0"/>
  </r>
  <r>
    <x v="1054"/>
    <n v="34"/>
    <s v="Female"/>
    <s v="UK"/>
    <d v="2023-06-19T23:34:48"/>
    <x v="0"/>
    <n v="1"/>
    <n v="0"/>
    <n v="36"/>
    <n v="4"/>
    <n v="72.290000000000006"/>
    <s v=""/>
    <n v="5"/>
    <s v=""/>
    <n v="109"/>
    <n v="0"/>
    <n v="0.11111111111111099"/>
    <n v="14.458"/>
    <x v="1"/>
    <n v="1"/>
  </r>
  <r>
    <x v="1055"/>
    <n v="29"/>
    <s v="Female"/>
    <s v="Canada"/>
    <d v="2023-10-27T16:33:34"/>
    <x v="4"/>
    <n v="3"/>
    <n v="0"/>
    <n v="60"/>
    <n v="3"/>
    <n v="72.19"/>
    <s v=""/>
    <n v="5"/>
    <s v=""/>
    <n v="37"/>
    <n v="0"/>
    <n v="0.05"/>
    <n v="14.437999999999899"/>
    <x v="1"/>
    <n v="0"/>
  </r>
  <r>
    <x v="1056"/>
    <n v="42"/>
    <s v="Male"/>
    <s v="USA"/>
    <d v="2024-04-24T21:26:23"/>
    <x v="2"/>
    <n v="0"/>
    <n v="0"/>
    <n v="49"/>
    <n v="4"/>
    <n v="71.97"/>
    <s v=""/>
    <n v="5"/>
    <s v=""/>
    <n v="18"/>
    <n v="0"/>
    <n v="8.16326530612244E-2"/>
    <n v="14.394"/>
    <x v="1"/>
    <n v="0"/>
  </r>
  <r>
    <x v="1057"/>
    <n v="21"/>
    <s v="Female"/>
    <s v="France"/>
    <d v="2023-11-28T18:02:37"/>
    <x v="1"/>
    <n v="1"/>
    <n v="1"/>
    <n v="45"/>
    <n v="2"/>
    <n v="71.94"/>
    <s v=""/>
    <n v="5"/>
    <s v=""/>
    <n v="12"/>
    <n v="1"/>
    <n v="4.4444444444444398E-2"/>
    <n v="14.388"/>
    <x v="1"/>
    <n v="0"/>
  </r>
  <r>
    <x v="1058"/>
    <n v="22"/>
    <s v="Female"/>
    <s v="Japan"/>
    <d v="2024-02-14T23:45:36"/>
    <x v="5"/>
    <n v="5"/>
    <n v="3"/>
    <n v="54"/>
    <n v="2"/>
    <n v="70.599999999999994"/>
    <s v=""/>
    <n v="5"/>
    <s v=""/>
    <n v="2"/>
    <n v="0.6"/>
    <n v="3.7037037037037E-2"/>
    <n v="14.12"/>
    <x v="1"/>
    <n v="0"/>
  </r>
  <r>
    <x v="1059"/>
    <n v="23"/>
    <s v="Male"/>
    <s v="Germany"/>
    <d v="2024-06-28T03:19:42"/>
    <x v="4"/>
    <n v="1"/>
    <n v="1"/>
    <n v="52"/>
    <n v="2"/>
    <n v="70.39"/>
    <s v=""/>
    <n v="5"/>
    <s v=""/>
    <n v="37"/>
    <n v="1"/>
    <n v="3.8461538461538401E-2"/>
    <n v="14.077999999999999"/>
    <x v="1"/>
    <n v="0"/>
  </r>
  <r>
    <x v="1060"/>
    <n v="35"/>
    <s v="Female"/>
    <s v="Japan"/>
    <d v="2024-05-13T19:32:15"/>
    <x v="2"/>
    <n v="5"/>
    <n v="1"/>
    <n v="64"/>
    <n v="2"/>
    <n v="70.11"/>
    <s v=""/>
    <n v="5"/>
    <s v=""/>
    <n v="9"/>
    <n v="0.2"/>
    <n v="3.125E-2"/>
    <n v="14.022"/>
    <x v="1"/>
    <n v="0"/>
  </r>
  <r>
    <x v="1061"/>
    <n v="51"/>
    <s v="Male"/>
    <s v="USA"/>
    <d v="2024-09-30T20:44:16"/>
    <x v="1"/>
    <n v="2"/>
    <n v="1"/>
    <n v="51"/>
    <n v="1"/>
    <n v="69.39"/>
    <s v=""/>
    <n v="5"/>
    <s v=""/>
    <n v="14"/>
    <n v="0.5"/>
    <n v="1.9607843137254902E-2"/>
    <n v="13.878"/>
    <x v="1"/>
    <n v="0"/>
  </r>
  <r>
    <x v="1062"/>
    <n v="28"/>
    <s v="Female"/>
    <s v="USA"/>
    <d v="2023-05-06T15:09:05"/>
    <x v="4"/>
    <n v="1"/>
    <n v="1"/>
    <n v="46"/>
    <n v="3"/>
    <n v="69.38"/>
    <s v=""/>
    <n v="5"/>
    <s v=""/>
    <n v="44"/>
    <n v="1"/>
    <n v="6.5217391304347797E-2"/>
    <n v="13.875999999999999"/>
    <x v="1"/>
    <n v="0"/>
  </r>
  <r>
    <x v="1063"/>
    <n v="36"/>
    <s v="Female"/>
    <s v="UK"/>
    <d v="2024-05-07T17:31:32"/>
    <x v="2"/>
    <n v="2"/>
    <n v="2"/>
    <n v="49"/>
    <n v="2"/>
    <n v="68.69"/>
    <s v=""/>
    <n v="5"/>
    <s v=""/>
    <n v="4"/>
    <n v="1"/>
    <n v="4.08163265306122E-2"/>
    <n v="13.738"/>
    <x v="1"/>
    <n v="1"/>
  </r>
  <r>
    <x v="1064"/>
    <n v="53"/>
    <s v="Female"/>
    <s v="Japan"/>
    <d v="2024-04-23T19:09:27"/>
    <x v="2"/>
    <n v="2"/>
    <n v="1"/>
    <n v="48"/>
    <n v="2"/>
    <n v="68.55"/>
    <s v=""/>
    <n v="5"/>
    <s v=""/>
    <n v="10"/>
    <n v="0.5"/>
    <n v="4.1666666666666602E-2"/>
    <n v="13.7099999999999"/>
    <x v="1"/>
    <n v="0"/>
  </r>
  <r>
    <x v="1065"/>
    <n v="31"/>
    <s v="Male"/>
    <s v="Germany"/>
    <d v="2024-03-25T08:27:31"/>
    <x v="5"/>
    <n v="5"/>
    <n v="1"/>
    <n v="40"/>
    <n v="2"/>
    <n v="68.47"/>
    <s v=""/>
    <n v="5"/>
    <s v=""/>
    <n v="42"/>
    <n v="0.2"/>
    <n v="0.05"/>
    <n v="13.6939999999999"/>
    <x v="1"/>
    <n v="0"/>
  </r>
  <r>
    <x v="1066"/>
    <n v="32"/>
    <s v="Female"/>
    <s v="USA"/>
    <d v="2023-09-19T04:18:08"/>
    <x v="2"/>
    <n v="0"/>
    <n v="0"/>
    <n v="33"/>
    <n v="0"/>
    <n v="67.98"/>
    <s v=""/>
    <n v="5"/>
    <s v=""/>
    <n v="14"/>
    <n v="0"/>
    <n v="0"/>
    <n v="13.596"/>
    <x v="1"/>
    <n v="0"/>
  </r>
  <r>
    <x v="1067"/>
    <n v="25"/>
    <s v="Male"/>
    <s v="USA"/>
    <d v="2024-12-13T04:11:04"/>
    <x v="2"/>
    <n v="1"/>
    <n v="0"/>
    <n v="44"/>
    <n v="2"/>
    <n v="67.81"/>
    <s v=""/>
    <n v="5"/>
    <s v=""/>
    <n v="21"/>
    <n v="0"/>
    <n v="4.54545454545454E-2"/>
    <n v="13.561999999999999"/>
    <x v="1"/>
    <n v="0"/>
  </r>
  <r>
    <x v="1068"/>
    <n v="45"/>
    <s v="Other"/>
    <s v="UK"/>
    <d v="2023-07-28T23:31:05"/>
    <x v="2"/>
    <n v="6"/>
    <n v="0"/>
    <n v="53"/>
    <n v="0"/>
    <n v="67.62"/>
    <s v=""/>
    <n v="5"/>
    <s v=""/>
    <n v="2"/>
    <n v="0"/>
    <n v="0"/>
    <n v="13.523999999999999"/>
    <x v="1"/>
    <n v="0"/>
  </r>
  <r>
    <x v="1069"/>
    <n v="34"/>
    <s v="Female"/>
    <s v="Japan"/>
    <d v="2024-02-03T11:47:49"/>
    <x v="2"/>
    <n v="5"/>
    <n v="4"/>
    <n v="59"/>
    <n v="3"/>
    <n v="67.58"/>
    <s v=""/>
    <n v="5"/>
    <s v=""/>
    <n v="45"/>
    <n v="0.8"/>
    <n v="5.0847457627118599E-2"/>
    <n v="13.516"/>
    <x v="1"/>
    <n v="1"/>
  </r>
  <r>
    <x v="1070"/>
    <n v="35"/>
    <s v="Male"/>
    <s v="USA"/>
    <d v="2024-06-05T01:56:32"/>
    <x v="2"/>
    <n v="3"/>
    <n v="0"/>
    <n v="49"/>
    <n v="3"/>
    <n v="67.569999999999993"/>
    <s v=""/>
    <n v="5"/>
    <s v=""/>
    <n v="111"/>
    <n v="0"/>
    <n v="6.1224489795918297E-2"/>
    <n v="13.513999999999999"/>
    <x v="1"/>
    <n v="1"/>
  </r>
  <r>
    <x v="1071"/>
    <n v="56"/>
    <s v="Female"/>
    <s v="Australia"/>
    <d v="2024-02-14T09:09:32"/>
    <x v="3"/>
    <n v="3"/>
    <n v="1"/>
    <n v="45"/>
    <n v="7"/>
    <n v="67"/>
    <s v=""/>
    <n v="5"/>
    <s v=""/>
    <n v="80"/>
    <n v="0.33333333333333298"/>
    <n v="0.155555555555555"/>
    <n v="13.4"/>
    <x v="1"/>
    <n v="0"/>
  </r>
  <r>
    <x v="1072"/>
    <n v="48"/>
    <s v="Male"/>
    <s v="USA"/>
    <d v="2023-11-13T17:23:36"/>
    <x v="1"/>
    <n v="3"/>
    <n v="2"/>
    <n v="49"/>
    <n v="1"/>
    <n v="66.930000000000007"/>
    <s v=""/>
    <n v="5"/>
    <s v=""/>
    <n v="54"/>
    <n v="0.66666666666666596"/>
    <n v="2.04081632653061E-2"/>
    <n v="13.385999999999999"/>
    <x v="1"/>
    <n v="0"/>
  </r>
  <r>
    <x v="1073"/>
    <n v="35"/>
    <s v="Female"/>
    <s v="USA"/>
    <d v="2024-12-18T11:12:54"/>
    <x v="3"/>
    <n v="3"/>
    <n v="0"/>
    <n v="51"/>
    <n v="3"/>
    <n v="66.650000000000006"/>
    <s v=""/>
    <n v="5"/>
    <s v=""/>
    <n v="1"/>
    <n v="0"/>
    <n v="5.8823529411764698E-2"/>
    <n v="13.33"/>
    <x v="1"/>
    <n v="0"/>
  </r>
  <r>
    <x v="1074"/>
    <n v="45"/>
    <s v="Female"/>
    <s v="Australia"/>
    <d v="2024-05-07T05:50:40"/>
    <x v="5"/>
    <n v="0"/>
    <n v="0"/>
    <n v="58"/>
    <n v="5"/>
    <n v="66.209999999999994"/>
    <s v=""/>
    <n v="5"/>
    <s v=""/>
    <n v="62"/>
    <n v="0"/>
    <n v="8.6206896551724102E-2"/>
    <n v="13.2419999999999"/>
    <x v="1"/>
    <n v="0"/>
  </r>
  <r>
    <x v="1075"/>
    <n v="54"/>
    <s v="Male"/>
    <s v="Canada"/>
    <d v="2024-05-25T04:34:49"/>
    <x v="1"/>
    <n v="4"/>
    <n v="3"/>
    <n v="48"/>
    <n v="2"/>
    <n v="65.25"/>
    <s v=""/>
    <n v="5"/>
    <s v=""/>
    <n v="20"/>
    <n v="0.75"/>
    <n v="4.1666666666666602E-2"/>
    <n v="13.05"/>
    <x v="1"/>
    <n v="0"/>
  </r>
  <r>
    <x v="1076"/>
    <n v="45"/>
    <s v="Female"/>
    <s v="USA"/>
    <d v="2024-03-07T06:48:09"/>
    <x v="4"/>
    <n v="2"/>
    <n v="1"/>
    <n v="47"/>
    <n v="3"/>
    <n v="65.2"/>
    <s v=""/>
    <n v="5"/>
    <s v=""/>
    <n v="56"/>
    <n v="0.5"/>
    <n v="6.3829787234042507E-2"/>
    <n v="13.04"/>
    <x v="1"/>
    <n v="0"/>
  </r>
  <r>
    <x v="1077"/>
    <n v="29"/>
    <s v="Male"/>
    <s v="Canada"/>
    <d v="2024-10-19T21:45:21"/>
    <x v="1"/>
    <n v="5"/>
    <n v="1"/>
    <n v="49"/>
    <n v="3"/>
    <n v="64.89"/>
    <s v=""/>
    <n v="5"/>
    <s v=""/>
    <n v="131"/>
    <n v="0.2"/>
    <n v="6.1224489795918297E-2"/>
    <n v="12.978"/>
    <x v="1"/>
    <n v="0"/>
  </r>
  <r>
    <x v="1078"/>
    <n v="34"/>
    <s v="Male"/>
    <s v="Canada"/>
    <d v="2024-02-22T14:16:31"/>
    <x v="1"/>
    <n v="1"/>
    <n v="0"/>
    <n v="46"/>
    <n v="3"/>
    <n v="64.349999999999994"/>
    <s v=""/>
    <n v="5"/>
    <s v=""/>
    <n v="15"/>
    <n v="0"/>
    <n v="6.5217391304347797E-2"/>
    <n v="12.87"/>
    <x v="1"/>
    <n v="0"/>
  </r>
  <r>
    <x v="1079"/>
    <n v="28"/>
    <s v="Female"/>
    <s v="USA"/>
    <d v="2024-10-21T08:47:55"/>
    <x v="2"/>
    <n v="4"/>
    <n v="1"/>
    <n v="36"/>
    <n v="0"/>
    <n v="64.2"/>
    <s v=""/>
    <n v="5"/>
    <s v=""/>
    <n v="63"/>
    <n v="0.25"/>
    <n v="0"/>
    <n v="12.84"/>
    <x v="1"/>
    <n v="0"/>
  </r>
  <r>
    <x v="1080"/>
    <n v="36"/>
    <s v="Female"/>
    <s v="USA"/>
    <d v="2023-01-17T08:46:22"/>
    <x v="5"/>
    <n v="2"/>
    <n v="0"/>
    <n v="49"/>
    <n v="3"/>
    <n v="64.02"/>
    <s v=""/>
    <n v="5"/>
    <s v=""/>
    <n v="9"/>
    <n v="0"/>
    <n v="6.1224489795918297E-2"/>
    <n v="12.803999999999901"/>
    <x v="1"/>
    <n v="0"/>
  </r>
  <r>
    <x v="1081"/>
    <n v="46"/>
    <s v="Female"/>
    <s v="USA"/>
    <d v="2024-01-13T19:21:20"/>
    <x v="2"/>
    <n v="4"/>
    <n v="1"/>
    <n v="42"/>
    <n v="2"/>
    <n v="63.88"/>
    <s v=""/>
    <n v="5"/>
    <s v=""/>
    <n v="7"/>
    <n v="0.25"/>
    <n v="4.7619047619047603E-2"/>
    <n v="12.776"/>
    <x v="1"/>
    <n v="0"/>
  </r>
  <r>
    <x v="1082"/>
    <n v="32"/>
    <s v="Female"/>
    <s v="USA"/>
    <d v="2024-05-17T19:54:20"/>
    <x v="4"/>
    <n v="2"/>
    <n v="0"/>
    <n v="56"/>
    <n v="1"/>
    <n v="63.33"/>
    <s v=""/>
    <n v="5"/>
    <s v=""/>
    <n v="33"/>
    <n v="0"/>
    <n v="1.7857142857142801E-2"/>
    <n v="12.666"/>
    <x v="1"/>
    <n v="0"/>
  </r>
  <r>
    <x v="1083"/>
    <n v="43"/>
    <s v="Male"/>
    <s v="Germany"/>
    <d v="2023-10-17T15:38:21"/>
    <x v="2"/>
    <n v="2"/>
    <n v="1"/>
    <n v="41"/>
    <n v="1"/>
    <n v="63.1"/>
    <s v=""/>
    <n v="5"/>
    <s v=""/>
    <n v="0"/>
    <n v="0.5"/>
    <n v="2.4390243902439001E-2"/>
    <n v="12.62"/>
    <x v="1"/>
    <n v="0"/>
  </r>
  <r>
    <x v="1084"/>
    <n v="32"/>
    <s v="Female"/>
    <s v="USA"/>
    <d v="2023-01-19T20:38:16"/>
    <x v="5"/>
    <n v="1"/>
    <n v="1"/>
    <n v="66"/>
    <n v="3"/>
    <n v="62.81"/>
    <s v=""/>
    <n v="5"/>
    <s v=""/>
    <n v="8"/>
    <n v="1"/>
    <n v="4.54545454545454E-2"/>
    <n v="12.561999999999999"/>
    <x v="1"/>
    <n v="0"/>
  </r>
  <r>
    <x v="1085"/>
    <n v="30"/>
    <s v="Female"/>
    <s v="UK"/>
    <d v="2024-10-06T08:08:55"/>
    <x v="1"/>
    <n v="4"/>
    <n v="2"/>
    <n v="43"/>
    <n v="3"/>
    <n v="62.35"/>
    <s v=""/>
    <n v="5"/>
    <s v=""/>
    <n v="9"/>
    <n v="0.5"/>
    <n v="6.9767441860465101E-2"/>
    <n v="12.47"/>
    <x v="1"/>
    <n v="0"/>
  </r>
  <r>
    <x v="1086"/>
    <n v="38"/>
    <s v="Female"/>
    <s v="Germany"/>
    <d v="2024-03-23T12:39:18"/>
    <x v="3"/>
    <n v="2"/>
    <n v="0"/>
    <n v="58"/>
    <n v="5"/>
    <n v="61.68"/>
    <s v=""/>
    <n v="5"/>
    <s v=""/>
    <n v="84"/>
    <n v="0"/>
    <n v="8.6206896551724102E-2"/>
    <n v="12.336"/>
    <x v="1"/>
    <n v="0"/>
  </r>
  <r>
    <x v="1087"/>
    <n v="24"/>
    <s v="Female"/>
    <s v="USA"/>
    <d v="2024-06-30T00:35:31"/>
    <x v="1"/>
    <n v="5"/>
    <n v="0"/>
    <n v="41"/>
    <n v="3"/>
    <n v="61.17"/>
    <s v=""/>
    <n v="5"/>
    <s v=""/>
    <n v="48"/>
    <n v="0"/>
    <n v="7.3170731707316999E-2"/>
    <n v="12.234"/>
    <x v="1"/>
    <n v="0"/>
  </r>
  <r>
    <x v="1088"/>
    <n v="33"/>
    <s v="Female"/>
    <s v="Australia"/>
    <d v="2024-06-28T00:24:29"/>
    <x v="2"/>
    <n v="3"/>
    <n v="0"/>
    <n v="48"/>
    <n v="1"/>
    <n v="60.97"/>
    <s v=""/>
    <n v="5"/>
    <s v=""/>
    <n v="60"/>
    <n v="0"/>
    <n v="2.0833333333333301E-2"/>
    <n v="12.1939999999999"/>
    <x v="1"/>
    <n v="0"/>
  </r>
  <r>
    <x v="1089"/>
    <n v="30"/>
    <s v="Male"/>
    <s v="USA"/>
    <d v="2024-10-09T19:22:32"/>
    <x v="2"/>
    <n v="5"/>
    <n v="2"/>
    <n v="50"/>
    <n v="2"/>
    <n v="60.68"/>
    <s v=""/>
    <n v="5"/>
    <s v=""/>
    <n v="155"/>
    <n v="0.4"/>
    <n v="0.04"/>
    <n v="12.135999999999999"/>
    <x v="1"/>
    <n v="1"/>
  </r>
  <r>
    <x v="1090"/>
    <n v="39"/>
    <s v="Female"/>
    <s v="UK"/>
    <d v="2024-03-17T19:24:13"/>
    <x v="1"/>
    <n v="5"/>
    <n v="1"/>
    <n v="68"/>
    <n v="3"/>
    <n v="60.58"/>
    <s v=""/>
    <n v="5"/>
    <s v=""/>
    <n v="70"/>
    <n v="0.2"/>
    <n v="4.4117647058823498E-2"/>
    <n v="12.116"/>
    <x v="1"/>
    <n v="0"/>
  </r>
  <r>
    <x v="1091"/>
    <n v="60"/>
    <s v="Female"/>
    <s v="USA"/>
    <d v="2024-01-22T16:32:00"/>
    <x v="4"/>
    <n v="2"/>
    <n v="1"/>
    <n v="41"/>
    <n v="2"/>
    <n v="60.29"/>
    <s v=""/>
    <n v="5"/>
    <s v=""/>
    <n v="47"/>
    <n v="0.5"/>
    <n v="4.8780487804878002E-2"/>
    <n v="12.058"/>
    <x v="1"/>
    <n v="0"/>
  </r>
  <r>
    <x v="1092"/>
    <n v="45"/>
    <s v="Female"/>
    <s v="USA"/>
    <d v="2023-09-25T23:50:10"/>
    <x v="1"/>
    <n v="2"/>
    <n v="1"/>
    <n v="40"/>
    <n v="2"/>
    <n v="57.9"/>
    <s v=""/>
    <n v="5"/>
    <s v=""/>
    <n v="20"/>
    <n v="0.5"/>
    <n v="0.05"/>
    <n v="11.58"/>
    <x v="1"/>
    <n v="0"/>
  </r>
  <r>
    <x v="1093"/>
    <n v="52"/>
    <s v="Male"/>
    <s v="Japan"/>
    <d v="2024-12-09T18:25:03"/>
    <x v="4"/>
    <n v="4"/>
    <n v="1"/>
    <n v="51"/>
    <n v="3"/>
    <n v="57.69"/>
    <s v=""/>
    <n v="5"/>
    <s v=""/>
    <n v="9"/>
    <n v="0.25"/>
    <n v="5.8823529411764698E-2"/>
    <n v="11.538"/>
    <x v="1"/>
    <n v="1"/>
  </r>
  <r>
    <x v="1094"/>
    <n v="34"/>
    <s v="Male"/>
    <s v="France"/>
    <d v="2023-09-03T15:58:17"/>
    <x v="0"/>
    <n v="2"/>
    <n v="0"/>
    <n v="49"/>
    <n v="4"/>
    <n v="57.47"/>
    <s v=""/>
    <n v="5"/>
    <s v=""/>
    <n v="10"/>
    <n v="0"/>
    <n v="8.16326530612244E-2"/>
    <n v="11.494"/>
    <x v="1"/>
    <n v="0"/>
  </r>
  <r>
    <x v="1095"/>
    <n v="19"/>
    <s v="Male"/>
    <s v="Canada"/>
    <d v="2024-11-29T07:16:36"/>
    <x v="4"/>
    <n v="2"/>
    <n v="1"/>
    <n v="45"/>
    <n v="2"/>
    <n v="57.07"/>
    <s v=""/>
    <n v="5"/>
    <s v=""/>
    <n v="35"/>
    <n v="0.5"/>
    <n v="4.4444444444444398E-2"/>
    <n v="11.414"/>
    <x v="1"/>
    <n v="0"/>
  </r>
  <r>
    <x v="1096"/>
    <n v="40"/>
    <s v="Female"/>
    <s v="Germany"/>
    <d v="2024-01-25T23:22:48"/>
    <x v="4"/>
    <n v="2"/>
    <n v="0"/>
    <n v="51"/>
    <n v="1"/>
    <n v="56.87"/>
    <s v=""/>
    <n v="5"/>
    <s v=""/>
    <n v="1"/>
    <n v="0"/>
    <n v="1.9607843137254902E-2"/>
    <n v="11.373999999999899"/>
    <x v="1"/>
    <n v="0"/>
  </r>
  <r>
    <x v="1097"/>
    <n v="44"/>
    <s v="Male"/>
    <s v="UK"/>
    <d v="2023-05-16T17:31:53"/>
    <x v="3"/>
    <n v="5"/>
    <n v="1"/>
    <n v="57"/>
    <n v="1"/>
    <n v="56.36"/>
    <s v=""/>
    <n v="5"/>
    <s v=""/>
    <n v="3"/>
    <n v="0.2"/>
    <n v="1.7543859649122799E-2"/>
    <n v="11.272"/>
    <x v="1"/>
    <n v="0"/>
  </r>
  <r>
    <x v="1098"/>
    <n v="44"/>
    <s v="Male"/>
    <s v="UK"/>
    <d v="2023-01-09T19:43:04"/>
    <x v="5"/>
    <n v="3"/>
    <n v="0"/>
    <n v="36"/>
    <n v="2"/>
    <n v="55.99"/>
    <s v=""/>
    <n v="5"/>
    <s v=""/>
    <n v="63"/>
    <n v="0"/>
    <n v="5.5555555555555497E-2"/>
    <n v="11.198"/>
    <x v="1"/>
    <n v="0"/>
  </r>
  <r>
    <x v="1099"/>
    <n v="18"/>
    <s v="Male"/>
    <s v="Canada"/>
    <d v="2024-05-22T05:02:04"/>
    <x v="1"/>
    <n v="8"/>
    <n v="1"/>
    <n v="66"/>
    <n v="2"/>
    <n v="55.13"/>
    <s v=""/>
    <n v="5"/>
    <s v=""/>
    <n v="2"/>
    <n v="0.125"/>
    <n v="3.03030303030303E-2"/>
    <n v="11.026"/>
    <x v="1"/>
    <n v="0"/>
  </r>
  <r>
    <x v="1100"/>
    <n v="32"/>
    <s v="Male"/>
    <s v="USA"/>
    <d v="2023-04-22T21:09:50"/>
    <x v="1"/>
    <n v="5"/>
    <n v="1"/>
    <n v="53"/>
    <n v="3"/>
    <n v="55.05"/>
    <s v=""/>
    <n v="5"/>
    <s v=""/>
    <n v="9"/>
    <n v="0.2"/>
    <n v="5.6603773584905599E-2"/>
    <n v="11.01"/>
    <x v="1"/>
    <n v="0"/>
  </r>
  <r>
    <x v="1101"/>
    <n v="59"/>
    <s v="Female"/>
    <s v="Germany"/>
    <d v="2023-11-16T22:46:48"/>
    <x v="5"/>
    <n v="5"/>
    <n v="2"/>
    <n v="57"/>
    <n v="4"/>
    <n v="54.95"/>
    <s v=""/>
    <n v="5"/>
    <s v=""/>
    <n v="11"/>
    <n v="0.4"/>
    <n v="7.0175438596491196E-2"/>
    <n v="10.99"/>
    <x v="1"/>
    <n v="0"/>
  </r>
  <r>
    <x v="1102"/>
    <n v="26"/>
    <s v="Female"/>
    <s v="Canada"/>
    <d v="2024-12-04T20:08:52"/>
    <x v="3"/>
    <n v="3"/>
    <n v="1"/>
    <n v="43"/>
    <n v="4"/>
    <n v="54.54"/>
    <s v=""/>
    <n v="5"/>
    <s v=""/>
    <n v="1"/>
    <n v="0.33333333333333298"/>
    <n v="9.3023255813953404E-2"/>
    <n v="10.907999999999999"/>
    <x v="1"/>
    <n v="0"/>
  </r>
  <r>
    <x v="1103"/>
    <n v="19"/>
    <s v="Female"/>
    <s v="Canada"/>
    <d v="2023-02-08T21:01:04"/>
    <x v="0"/>
    <n v="7"/>
    <n v="4"/>
    <n v="44"/>
    <n v="1"/>
    <n v="54.48"/>
    <s v=""/>
    <n v="5"/>
    <s v=""/>
    <n v="27"/>
    <n v="0.57142857142857095"/>
    <n v="2.27272727272727E-2"/>
    <n v="10.8959999999999"/>
    <x v="1"/>
    <n v="0"/>
  </r>
  <r>
    <x v="1104"/>
    <n v="32"/>
    <s v="Female"/>
    <s v="Australia"/>
    <d v="2023-05-31T05:02:26"/>
    <x v="5"/>
    <n v="4"/>
    <n v="2"/>
    <n v="66"/>
    <n v="4"/>
    <n v="54.4"/>
    <s v=""/>
    <n v="5"/>
    <s v=""/>
    <n v="24"/>
    <n v="0.5"/>
    <n v="6.0606060606060601E-2"/>
    <n v="10.8799999999999"/>
    <x v="1"/>
    <n v="0"/>
  </r>
  <r>
    <x v="1105"/>
    <n v="37"/>
    <s v="Female"/>
    <s v="USA"/>
    <d v="2024-02-23T19:28:39"/>
    <x v="3"/>
    <n v="6"/>
    <n v="2"/>
    <n v="44"/>
    <n v="0"/>
    <n v="54.26"/>
    <s v=""/>
    <n v="5"/>
    <s v=""/>
    <n v="24"/>
    <n v="0.33333333333333298"/>
    <n v="0"/>
    <n v="10.852"/>
    <x v="1"/>
    <n v="0"/>
  </r>
  <r>
    <x v="1106"/>
    <n v="31"/>
    <s v="Male"/>
    <s v="USA"/>
    <d v="2023-10-20T06:25:28"/>
    <x v="1"/>
    <n v="5"/>
    <n v="0"/>
    <n v="42"/>
    <n v="2"/>
    <n v="53.98"/>
    <s v=""/>
    <n v="5"/>
    <s v=""/>
    <n v="27"/>
    <n v="0"/>
    <n v="4.7619047619047603E-2"/>
    <n v="10.795999999999999"/>
    <x v="1"/>
    <n v="0"/>
  </r>
  <r>
    <x v="1107"/>
    <n v="39"/>
    <s v="Male"/>
    <s v="Australia"/>
    <d v="2024-04-26T05:33:45"/>
    <x v="1"/>
    <n v="1"/>
    <n v="0"/>
    <n v="40"/>
    <n v="2"/>
    <n v="53.91"/>
    <s v=""/>
    <n v="5"/>
    <s v=""/>
    <n v="67"/>
    <n v="0"/>
    <n v="0.05"/>
    <n v="10.782"/>
    <x v="1"/>
    <n v="0"/>
  </r>
  <r>
    <x v="1108"/>
    <n v="32"/>
    <s v="Female"/>
    <s v="France"/>
    <d v="2023-08-01T19:30:20"/>
    <x v="4"/>
    <n v="1"/>
    <n v="1"/>
    <n v="57"/>
    <n v="2"/>
    <n v="53.58"/>
    <s v=""/>
    <n v="5"/>
    <s v=""/>
    <n v="8"/>
    <n v="1"/>
    <n v="3.5087719298245598E-2"/>
    <n v="10.715999999999999"/>
    <x v="1"/>
    <n v="0"/>
  </r>
  <r>
    <x v="1109"/>
    <n v="37"/>
    <s v="Female"/>
    <s v="Germany"/>
    <d v="2023-11-20T05:37:35"/>
    <x v="4"/>
    <n v="1"/>
    <n v="0"/>
    <n v="57"/>
    <n v="3"/>
    <n v="52.67"/>
    <s v=""/>
    <n v="5"/>
    <s v=""/>
    <n v="17"/>
    <n v="0"/>
    <n v="5.2631578947368397E-2"/>
    <n v="10.534000000000001"/>
    <x v="1"/>
    <n v="0"/>
  </r>
  <r>
    <x v="1110"/>
    <n v="18"/>
    <s v="Female"/>
    <s v="USA"/>
    <d v="2023-06-20T15:38:29"/>
    <x v="5"/>
    <n v="0"/>
    <n v="0"/>
    <n v="49"/>
    <n v="3"/>
    <n v="51.92"/>
    <s v=""/>
    <n v="5"/>
    <s v=""/>
    <n v="70"/>
    <n v="0"/>
    <n v="6.1224489795918297E-2"/>
    <n v="10.384"/>
    <x v="1"/>
    <n v="1"/>
  </r>
  <r>
    <x v="1111"/>
    <n v="29"/>
    <s v="Female"/>
    <s v="Germany"/>
    <d v="2024-04-25T13:30:04"/>
    <x v="0"/>
    <n v="4"/>
    <n v="0"/>
    <n v="52"/>
    <n v="4"/>
    <n v="51.28"/>
    <s v=""/>
    <n v="5"/>
    <s v=""/>
    <n v="35"/>
    <n v="0"/>
    <n v="7.69230769230769E-2"/>
    <n v="10.256"/>
    <x v="1"/>
    <n v="0"/>
  </r>
  <r>
    <x v="1112"/>
    <n v="41"/>
    <s v="Male"/>
    <s v="UK"/>
    <d v="2024-03-26T06:21:38"/>
    <x v="4"/>
    <n v="6"/>
    <n v="1"/>
    <n v="50"/>
    <n v="1"/>
    <n v="50.76"/>
    <s v=""/>
    <n v="5"/>
    <s v=""/>
    <n v="0"/>
    <n v="0.16666666666666599"/>
    <n v="0.02"/>
    <n v="10.151999999999999"/>
    <x v="1"/>
    <n v="0"/>
  </r>
  <r>
    <x v="1113"/>
    <n v="40"/>
    <s v="Male"/>
    <s v="Germany"/>
    <d v="2024-05-05T01:16:48"/>
    <x v="0"/>
    <n v="2"/>
    <n v="1"/>
    <n v="46"/>
    <n v="1"/>
    <n v="49.96"/>
    <s v=""/>
    <n v="5"/>
    <s v=""/>
    <n v="7"/>
    <n v="0.5"/>
    <n v="2.1739130434782601E-2"/>
    <n v="9.9920000000000009"/>
    <x v="1"/>
    <n v="0"/>
  </r>
  <r>
    <x v="1114"/>
    <n v="28"/>
    <s v="Male"/>
    <s v="USA"/>
    <d v="2023-03-04T02:47:03"/>
    <x v="3"/>
    <n v="1"/>
    <n v="1"/>
    <n v="55"/>
    <n v="3"/>
    <n v="49.86"/>
    <s v=""/>
    <n v="5"/>
    <s v=""/>
    <n v="8"/>
    <n v="1"/>
    <n v="5.4545454545454501E-2"/>
    <n v="9.9719999999999995"/>
    <x v="1"/>
    <n v="0"/>
  </r>
  <r>
    <x v="1115"/>
    <n v="18"/>
    <s v="Female"/>
    <s v="USA"/>
    <d v="2023-02-12T18:27:56"/>
    <x v="5"/>
    <n v="3"/>
    <n v="0"/>
    <n v="45"/>
    <n v="2"/>
    <n v="49.54"/>
    <s v=""/>
    <n v="5"/>
    <s v=""/>
    <n v="19"/>
    <n v="0"/>
    <n v="4.4444444444444398E-2"/>
    <n v="9.9079999999999995"/>
    <x v="1"/>
    <n v="0"/>
  </r>
  <r>
    <x v="1116"/>
    <n v="41"/>
    <s v="Male"/>
    <s v="France"/>
    <d v="2023-10-10T01:07:27"/>
    <x v="0"/>
    <n v="2"/>
    <n v="2"/>
    <n v="49"/>
    <n v="3"/>
    <n v="49.17"/>
    <s v=""/>
    <n v="5"/>
    <s v=""/>
    <n v="74"/>
    <n v="1"/>
    <n v="6.1224489795918297E-2"/>
    <n v="9.8339999999999996"/>
    <x v="1"/>
    <n v="0"/>
  </r>
  <r>
    <x v="1117"/>
    <n v="27"/>
    <s v="Other"/>
    <s v="USA"/>
    <d v="2023-08-29T14:46:52"/>
    <x v="2"/>
    <n v="1"/>
    <n v="0"/>
    <n v="48"/>
    <n v="1"/>
    <n v="48.27"/>
    <s v=""/>
    <n v="5"/>
    <s v=""/>
    <n v="54"/>
    <n v="0"/>
    <n v="2.0833333333333301E-2"/>
    <n v="9.6539999999999999"/>
    <x v="1"/>
    <n v="0"/>
  </r>
  <r>
    <x v="1118"/>
    <n v="49"/>
    <s v="Male"/>
    <s v="Germany"/>
    <d v="2024-08-21T11:13:01"/>
    <x v="1"/>
    <n v="4"/>
    <n v="1"/>
    <n v="49"/>
    <n v="2"/>
    <n v="48.25"/>
    <s v=""/>
    <n v="5"/>
    <s v=""/>
    <n v="40"/>
    <n v="0.25"/>
    <n v="4.08163265306122E-2"/>
    <n v="9.65"/>
    <x v="1"/>
    <n v="0"/>
  </r>
  <r>
    <x v="1119"/>
    <n v="36"/>
    <s v="Female"/>
    <s v="Germany"/>
    <d v="2024-04-24T15:35:57"/>
    <x v="1"/>
    <n v="2"/>
    <n v="0"/>
    <n v="39"/>
    <n v="1"/>
    <n v="47.87"/>
    <s v=""/>
    <n v="5"/>
    <s v=""/>
    <n v="48"/>
    <n v="0"/>
    <n v="2.5641025641025599E-2"/>
    <n v="9.5739999999999998"/>
    <x v="1"/>
    <n v="0"/>
  </r>
  <r>
    <x v="1120"/>
    <n v="31"/>
    <s v="Male"/>
    <s v="Australia"/>
    <d v="2024-12-04T23:04:05"/>
    <x v="0"/>
    <n v="2"/>
    <n v="2"/>
    <n v="45"/>
    <n v="1"/>
    <n v="47.79"/>
    <s v=""/>
    <n v="5"/>
    <s v=""/>
    <n v="24"/>
    <n v="1"/>
    <n v="2.2222222222222199E-2"/>
    <n v="9.5579999999999998"/>
    <x v="1"/>
    <n v="0"/>
  </r>
  <r>
    <x v="1121"/>
    <n v="44"/>
    <s v="Male"/>
    <s v="USA"/>
    <d v="2023-07-07T03:20:03"/>
    <x v="3"/>
    <n v="4"/>
    <n v="1"/>
    <n v="59"/>
    <n v="2"/>
    <n v="47.52"/>
    <s v=""/>
    <n v="5"/>
    <s v=""/>
    <n v="4"/>
    <n v="0.25"/>
    <n v="3.38983050847457E-2"/>
    <n v="9.5039999999999996"/>
    <x v="1"/>
    <n v="0"/>
  </r>
  <r>
    <x v="1122"/>
    <n v="29"/>
    <s v="Female"/>
    <s v="UK"/>
    <d v="2023-03-07T09:37:51"/>
    <x v="0"/>
    <n v="1"/>
    <n v="1"/>
    <n v="52"/>
    <n v="4"/>
    <n v="47.44"/>
    <s v=""/>
    <n v="5"/>
    <s v=""/>
    <n v="3"/>
    <n v="1"/>
    <n v="7.69230769230769E-2"/>
    <n v="9.4879999999999995"/>
    <x v="1"/>
    <n v="0"/>
  </r>
  <r>
    <x v="1123"/>
    <n v="31"/>
    <s v="Male"/>
    <s v="USA"/>
    <d v="2024-08-08T23:53:31"/>
    <x v="3"/>
    <n v="2"/>
    <n v="1"/>
    <n v="36"/>
    <n v="3"/>
    <n v="47.36"/>
    <s v=""/>
    <n v="5"/>
    <s v=""/>
    <n v="16"/>
    <n v="0.5"/>
    <n v="8.3333333333333301E-2"/>
    <n v="9.4719999999999995"/>
    <x v="1"/>
    <n v="0"/>
  </r>
  <r>
    <x v="1124"/>
    <n v="38"/>
    <s v="Female"/>
    <s v="USA"/>
    <d v="2024-12-02T05:21:45"/>
    <x v="1"/>
    <n v="1"/>
    <n v="1"/>
    <n v="55"/>
    <n v="1"/>
    <n v="47.09"/>
    <s v=""/>
    <n v="5"/>
    <s v=""/>
    <n v="23"/>
    <n v="1"/>
    <n v="1.8181818181818101E-2"/>
    <n v="9.4179999999999993"/>
    <x v="1"/>
    <n v="0"/>
  </r>
  <r>
    <x v="1125"/>
    <n v="26"/>
    <s v="Female"/>
    <s v="Germany"/>
    <d v="2024-05-06T13:46:59"/>
    <x v="3"/>
    <n v="4"/>
    <n v="3"/>
    <n v="42"/>
    <n v="2"/>
    <n v="46.83"/>
    <s v=""/>
    <n v="5"/>
    <s v=""/>
    <n v="55"/>
    <n v="0.75"/>
    <n v="4.7619047619047603E-2"/>
    <n v="9.3659999999999997"/>
    <x v="1"/>
    <n v="0"/>
  </r>
  <r>
    <x v="1126"/>
    <n v="45"/>
    <s v="Male"/>
    <s v="USA"/>
    <d v="2023-05-16T20:27:06"/>
    <x v="4"/>
    <n v="1"/>
    <n v="0"/>
    <n v="43"/>
    <n v="2"/>
    <n v="46.07"/>
    <s v=""/>
    <n v="5"/>
    <s v=""/>
    <n v="21"/>
    <n v="0"/>
    <n v="4.6511627906976702E-2"/>
    <n v="9.2140000000000004"/>
    <x v="1"/>
    <n v="1"/>
  </r>
  <r>
    <x v="1127"/>
    <n v="26"/>
    <s v="Female"/>
    <s v="UK"/>
    <d v="2024-01-12T17:04:24"/>
    <x v="2"/>
    <n v="5"/>
    <n v="3"/>
    <n v="54"/>
    <n v="3"/>
    <n v="46.05"/>
    <s v=""/>
    <n v="5"/>
    <s v=""/>
    <n v="40"/>
    <n v="0.6"/>
    <n v="5.5555555555555497E-2"/>
    <n v="9.2099999999999902"/>
    <x v="1"/>
    <n v="1"/>
  </r>
  <r>
    <x v="1128"/>
    <n v="39"/>
    <s v="Male"/>
    <s v="Canada"/>
    <d v="2023-01-23T02:01:27"/>
    <x v="5"/>
    <n v="5"/>
    <n v="2"/>
    <n v="49"/>
    <n v="2"/>
    <n v="46.01"/>
    <s v=""/>
    <n v="5"/>
    <s v=""/>
    <n v="26"/>
    <n v="0.4"/>
    <n v="4.08163265306122E-2"/>
    <n v="9.202"/>
    <x v="1"/>
    <n v="0"/>
  </r>
  <r>
    <x v="1129"/>
    <n v="39"/>
    <s v="Female"/>
    <s v="USA"/>
    <d v="2023-01-24T11:36:25"/>
    <x v="1"/>
    <n v="2"/>
    <n v="1"/>
    <n v="45"/>
    <n v="4"/>
    <n v="45.73"/>
    <s v=""/>
    <n v="5"/>
    <s v=""/>
    <n v="11"/>
    <n v="0.5"/>
    <n v="8.8888888888888795E-2"/>
    <n v="9.1459999999999901"/>
    <x v="1"/>
    <n v="0"/>
  </r>
  <r>
    <x v="1130"/>
    <n v="34"/>
    <s v="Other"/>
    <s v="Australia"/>
    <d v="2023-03-21T16:45:34"/>
    <x v="1"/>
    <n v="5"/>
    <n v="2"/>
    <n v="57"/>
    <n v="3"/>
    <n v="45.66"/>
    <s v=""/>
    <n v="5"/>
    <s v=""/>
    <n v="10"/>
    <n v="0.4"/>
    <n v="5.2631578947368397E-2"/>
    <n v="9.1319999999999997"/>
    <x v="1"/>
    <n v="0"/>
  </r>
  <r>
    <x v="1131"/>
    <n v="23"/>
    <s v="Male"/>
    <s v="USA"/>
    <d v="2024-02-15T08:31:15"/>
    <x v="2"/>
    <n v="2"/>
    <n v="0"/>
    <n v="30"/>
    <n v="0"/>
    <n v="45.46"/>
    <s v=""/>
    <n v="5"/>
    <s v=""/>
    <n v="25"/>
    <n v="0"/>
    <n v="0"/>
    <n v="9.0920000000000005"/>
    <x v="1"/>
    <n v="0"/>
  </r>
  <r>
    <x v="1132"/>
    <n v="51"/>
    <s v="Female"/>
    <s v="USA"/>
    <d v="2024-01-05T20:04:47"/>
    <x v="5"/>
    <n v="2"/>
    <n v="0"/>
    <n v="46"/>
    <n v="0"/>
    <n v="45.17"/>
    <s v=""/>
    <n v="5"/>
    <s v=""/>
    <n v="167"/>
    <n v="0"/>
    <n v="0"/>
    <n v="9.0340000000000007"/>
    <x v="1"/>
    <n v="1"/>
  </r>
  <r>
    <x v="1133"/>
    <n v="25"/>
    <s v="Male"/>
    <s v="Japan"/>
    <d v="2024-09-20T11:03:25"/>
    <x v="4"/>
    <n v="2"/>
    <n v="1"/>
    <n v="56"/>
    <n v="2"/>
    <n v="44.87"/>
    <s v=""/>
    <n v="5"/>
    <s v=""/>
    <n v="8"/>
    <n v="0.5"/>
    <n v="3.5714285714285698E-2"/>
    <n v="8.9740000000000002"/>
    <x v="1"/>
    <n v="0"/>
  </r>
  <r>
    <x v="1134"/>
    <n v="47"/>
    <s v="Male"/>
    <s v="France"/>
    <d v="2023-02-18T08:47:48"/>
    <x v="5"/>
    <n v="7"/>
    <n v="3"/>
    <n v="46"/>
    <n v="2"/>
    <n v="44.51"/>
    <s v=""/>
    <n v="5"/>
    <s v=""/>
    <n v="37"/>
    <n v="0.42857142857142799"/>
    <n v="4.3478260869565202E-2"/>
    <n v="8.9019999999999992"/>
    <x v="1"/>
    <n v="0"/>
  </r>
  <r>
    <x v="1135"/>
    <n v="42"/>
    <s v="Male"/>
    <s v="Australia"/>
    <d v="2023-10-25T10:32:06"/>
    <x v="0"/>
    <n v="0"/>
    <n v="0"/>
    <n v="44"/>
    <n v="4"/>
    <n v="44.49"/>
    <s v=""/>
    <n v="5"/>
    <s v=""/>
    <n v="9"/>
    <n v="0"/>
    <n v="9.0909090909090898E-2"/>
    <n v="8.8979999999999997"/>
    <x v="1"/>
    <n v="0"/>
  </r>
  <r>
    <x v="1136"/>
    <n v="29"/>
    <s v="Male"/>
    <s v="USA"/>
    <d v="2024-09-02T12:19:16"/>
    <x v="2"/>
    <n v="1"/>
    <n v="0"/>
    <n v="58"/>
    <n v="3"/>
    <n v="44.25"/>
    <s v=""/>
    <n v="5"/>
    <s v=""/>
    <n v="25"/>
    <n v="0"/>
    <n v="5.1724137931034399E-2"/>
    <n v="8.85"/>
    <x v="1"/>
    <n v="0"/>
  </r>
  <r>
    <x v="1137"/>
    <n v="20"/>
    <s v="Male"/>
    <s v="Canada"/>
    <d v="2023-11-17T17:45:41"/>
    <x v="4"/>
    <n v="1"/>
    <n v="0"/>
    <n v="53"/>
    <n v="3"/>
    <n v="43.65"/>
    <s v=""/>
    <n v="5"/>
    <s v=""/>
    <n v="33"/>
    <n v="0"/>
    <n v="5.6603773584905599E-2"/>
    <n v="8.73"/>
    <x v="1"/>
    <n v="0"/>
  </r>
  <r>
    <x v="1138"/>
    <n v="35"/>
    <s v="Male"/>
    <s v="Canada"/>
    <d v="2024-01-24T02:06:58"/>
    <x v="3"/>
    <n v="3"/>
    <n v="0"/>
    <n v="51"/>
    <n v="3"/>
    <n v="43.42"/>
    <s v=""/>
    <n v="5"/>
    <s v=""/>
    <n v="48"/>
    <n v="0"/>
    <n v="5.8823529411764698E-2"/>
    <n v="8.6839999999999993"/>
    <x v="1"/>
    <n v="0"/>
  </r>
  <r>
    <x v="1139"/>
    <n v="39"/>
    <s v="Male"/>
    <s v="Canada"/>
    <d v="2023-07-02T09:26:41"/>
    <x v="4"/>
    <n v="3"/>
    <n v="1"/>
    <n v="47"/>
    <n v="3"/>
    <n v="42.15"/>
    <s v=""/>
    <n v="5"/>
    <s v=""/>
    <n v="59"/>
    <n v="0.33333333333333298"/>
    <n v="6.3829787234042507E-2"/>
    <n v="8.43"/>
    <x v="1"/>
    <n v="0"/>
  </r>
  <r>
    <x v="1140"/>
    <n v="29"/>
    <s v="Female"/>
    <s v="Canada"/>
    <d v="2024-03-12T05:04:21"/>
    <x v="2"/>
    <n v="6"/>
    <n v="2"/>
    <n v="47"/>
    <n v="4"/>
    <n v="41.81"/>
    <s v=""/>
    <n v="5"/>
    <s v=""/>
    <n v="70"/>
    <n v="0.33333333333333298"/>
    <n v="8.5106382978723402E-2"/>
    <n v="8.3620000000000001"/>
    <x v="1"/>
    <n v="0"/>
  </r>
  <r>
    <x v="1141"/>
    <n v="36"/>
    <s v="Female"/>
    <s v="USA"/>
    <d v="2024-05-12T20:10:32"/>
    <x v="3"/>
    <n v="5"/>
    <n v="2"/>
    <n v="43"/>
    <n v="2"/>
    <n v="41.75"/>
    <s v=""/>
    <n v="5"/>
    <s v=""/>
    <n v="28"/>
    <n v="0.4"/>
    <n v="4.6511627906976702E-2"/>
    <n v="8.35"/>
    <x v="1"/>
    <n v="0"/>
  </r>
  <r>
    <x v="1142"/>
    <n v="18"/>
    <s v="Female"/>
    <s v="UK"/>
    <d v="2024-01-19T12:36:25"/>
    <x v="5"/>
    <n v="1"/>
    <n v="0"/>
    <n v="44"/>
    <n v="2"/>
    <n v="40.72"/>
    <s v=""/>
    <n v="5"/>
    <s v=""/>
    <n v="11"/>
    <n v="0"/>
    <n v="4.54545454545454E-2"/>
    <n v="8.1440000000000001"/>
    <x v="1"/>
    <n v="0"/>
  </r>
  <r>
    <x v="1143"/>
    <n v="40"/>
    <s v="Male"/>
    <s v="UK"/>
    <d v="2024-12-07T10:55:58"/>
    <x v="0"/>
    <n v="4"/>
    <n v="1"/>
    <n v="40"/>
    <n v="1"/>
    <n v="40.58"/>
    <s v=""/>
    <n v="5"/>
    <s v=""/>
    <n v="19"/>
    <n v="0.25"/>
    <n v="2.5000000000000001E-2"/>
    <n v="8.1159999999999997"/>
    <x v="1"/>
    <n v="0"/>
  </r>
  <r>
    <x v="1144"/>
    <n v="30"/>
    <s v="Male"/>
    <s v="USA"/>
    <d v="2023-05-24T08:02:48"/>
    <x v="4"/>
    <n v="3"/>
    <n v="2"/>
    <n v="48"/>
    <n v="3"/>
    <n v="40.54"/>
    <s v=""/>
    <n v="5"/>
    <s v=""/>
    <n v="16"/>
    <n v="0.66666666666666596"/>
    <n v="6.25E-2"/>
    <n v="8.1080000000000005"/>
    <x v="1"/>
    <n v="0"/>
  </r>
  <r>
    <x v="1145"/>
    <n v="47"/>
    <s v="Male"/>
    <s v="Japan"/>
    <d v="2023-10-01T14:10:02"/>
    <x v="3"/>
    <n v="5"/>
    <n v="1"/>
    <n v="43"/>
    <n v="2"/>
    <n v="40.369999999999997"/>
    <s v=""/>
    <n v="5"/>
    <s v=""/>
    <n v="3"/>
    <n v="0.2"/>
    <n v="4.6511627906976702E-2"/>
    <n v="8.0739999999999998"/>
    <x v="1"/>
    <n v="0"/>
  </r>
  <r>
    <x v="1146"/>
    <n v="52"/>
    <s v="Female"/>
    <s v="USA"/>
    <d v="2023-10-12T20:17:23"/>
    <x v="2"/>
    <n v="6"/>
    <n v="2"/>
    <n v="50"/>
    <n v="3"/>
    <n v="39.369999999999997"/>
    <s v=""/>
    <n v="5"/>
    <s v=""/>
    <n v="46"/>
    <n v="0.33333333333333298"/>
    <n v="0.06"/>
    <n v="7.8739999999999997"/>
    <x v="1"/>
    <n v="0"/>
  </r>
  <r>
    <x v="1147"/>
    <n v="47"/>
    <s v="Male"/>
    <s v="France"/>
    <d v="2023-09-22T05:18:30"/>
    <x v="1"/>
    <n v="5"/>
    <n v="3"/>
    <n v="54"/>
    <n v="1"/>
    <n v="37.92"/>
    <s v=""/>
    <n v="5"/>
    <s v=""/>
    <n v="1"/>
    <n v="0.6"/>
    <n v="1.85185185185185E-2"/>
    <n v="7.5839999999999996"/>
    <x v="1"/>
    <n v="0"/>
  </r>
  <r>
    <x v="1148"/>
    <n v="42"/>
    <s v="Female"/>
    <s v="France"/>
    <d v="2024-03-09T14:17:14"/>
    <x v="0"/>
    <n v="1"/>
    <n v="0"/>
    <n v="44"/>
    <n v="3"/>
    <n v="37.299999999999997"/>
    <s v=""/>
    <n v="5"/>
    <s v=""/>
    <n v="133"/>
    <n v="0"/>
    <n v="6.8181818181818094E-2"/>
    <n v="7.4599999999999902"/>
    <x v="1"/>
    <n v="1"/>
  </r>
  <r>
    <x v="1149"/>
    <n v="18"/>
    <s v="Female"/>
    <s v="USA"/>
    <d v="2023-01-25T08:02:55"/>
    <x v="1"/>
    <n v="2"/>
    <n v="2"/>
    <n v="48"/>
    <n v="1"/>
    <n v="36.799999999999997"/>
    <s v=""/>
    <n v="5"/>
    <s v=""/>
    <n v="18"/>
    <n v="1"/>
    <n v="2.0833333333333301E-2"/>
    <n v="7.3599999999999897"/>
    <x v="1"/>
    <n v="0"/>
  </r>
  <r>
    <x v="1150"/>
    <n v="30"/>
    <s v="Female"/>
    <s v="USA"/>
    <d v="2023-02-05T08:19:50"/>
    <x v="3"/>
    <n v="3"/>
    <n v="1"/>
    <n v="28"/>
    <n v="1"/>
    <n v="35.6"/>
    <s v=""/>
    <n v="5"/>
    <s v=""/>
    <n v="16"/>
    <n v="0.33333333333333298"/>
    <n v="3.5714285714285698E-2"/>
    <n v="7.12"/>
    <x v="1"/>
    <n v="0"/>
  </r>
  <r>
    <x v="1151"/>
    <n v="42"/>
    <s v="Female"/>
    <s v="UK"/>
    <d v="2024-10-14T10:20:42"/>
    <x v="2"/>
    <n v="0"/>
    <n v="0"/>
    <n v="50"/>
    <n v="3"/>
    <n v="35.42"/>
    <s v=""/>
    <n v="5"/>
    <s v=""/>
    <n v="71"/>
    <n v="0"/>
    <n v="0.06"/>
    <n v="7.0839999999999996"/>
    <x v="1"/>
    <n v="0"/>
  </r>
  <r>
    <x v="1152"/>
    <n v="30"/>
    <s v="Male"/>
    <s v="France"/>
    <d v="2024-07-04T18:28:54"/>
    <x v="2"/>
    <n v="1"/>
    <n v="0"/>
    <n v="48"/>
    <n v="4"/>
    <n v="34.94"/>
    <s v=""/>
    <n v="5"/>
    <s v=""/>
    <n v="36"/>
    <n v="0"/>
    <n v="8.3333333333333301E-2"/>
    <n v="6.9879999999999898"/>
    <x v="1"/>
    <n v="0"/>
  </r>
  <r>
    <x v="1153"/>
    <n v="19"/>
    <s v="Male"/>
    <s v="Germany"/>
    <d v="2023-12-08T01:26:32"/>
    <x v="2"/>
    <n v="3"/>
    <n v="0"/>
    <n v="45"/>
    <n v="1"/>
    <n v="34.9"/>
    <s v=""/>
    <n v="5"/>
    <s v=""/>
    <n v="29"/>
    <n v="0"/>
    <n v="2.2222222222222199E-2"/>
    <n v="6.9799999999999898"/>
    <x v="1"/>
    <n v="0"/>
  </r>
  <r>
    <x v="1154"/>
    <n v="30"/>
    <s v="Male"/>
    <s v="UK"/>
    <d v="2023-08-27T18:58:39"/>
    <x v="4"/>
    <n v="8"/>
    <n v="2"/>
    <n v="55"/>
    <n v="2"/>
    <n v="33.79"/>
    <s v=""/>
    <n v="5"/>
    <s v=""/>
    <n v="132"/>
    <n v="0.25"/>
    <n v="3.6363636363636299E-2"/>
    <n v="6.758"/>
    <x v="1"/>
    <n v="0"/>
  </r>
  <r>
    <x v="1155"/>
    <n v="24"/>
    <s v="Female"/>
    <s v="USA"/>
    <d v="2023-11-13T05:42:45"/>
    <x v="2"/>
    <n v="3"/>
    <n v="0"/>
    <n v="39"/>
    <n v="3"/>
    <n v="33.65"/>
    <s v=""/>
    <n v="5"/>
    <s v=""/>
    <n v="7"/>
    <n v="0"/>
    <n v="7.69230769230769E-2"/>
    <n v="6.7299999999999898"/>
    <x v="1"/>
    <n v="0"/>
  </r>
  <r>
    <x v="1156"/>
    <n v="35"/>
    <s v="Female"/>
    <s v="USA"/>
    <d v="2023-08-19T19:42:06"/>
    <x v="1"/>
    <n v="1"/>
    <n v="0"/>
    <n v="47"/>
    <n v="2"/>
    <n v="33.520000000000003"/>
    <s v=""/>
    <n v="5"/>
    <s v=""/>
    <n v="26"/>
    <n v="0"/>
    <n v="4.2553191489361701E-2"/>
    <n v="6.7039999999999997"/>
    <x v="1"/>
    <n v="0"/>
  </r>
  <r>
    <x v="1157"/>
    <n v="26"/>
    <s v="Male"/>
    <s v="Canada"/>
    <d v="2023-09-24T20:05:37"/>
    <x v="3"/>
    <n v="2"/>
    <n v="1"/>
    <n v="42"/>
    <n v="0"/>
    <n v="33.25"/>
    <s v=""/>
    <n v="5"/>
    <s v=""/>
    <n v="6"/>
    <n v="0.5"/>
    <n v="0"/>
    <n v="6.65"/>
    <x v="1"/>
    <n v="0"/>
  </r>
  <r>
    <x v="1158"/>
    <n v="19"/>
    <s v="Female"/>
    <s v="USA"/>
    <d v="2023-02-15T01:57:01"/>
    <x v="5"/>
    <n v="2"/>
    <n v="1"/>
    <n v="51"/>
    <n v="2"/>
    <n v="32.89"/>
    <s v=""/>
    <n v="5"/>
    <s v=""/>
    <n v="25"/>
    <n v="0.5"/>
    <n v="3.9215686274509803E-2"/>
    <n v="6.5780000000000003"/>
    <x v="1"/>
    <n v="0"/>
  </r>
  <r>
    <x v="1159"/>
    <n v="39"/>
    <s v="Male"/>
    <s v="USA"/>
    <d v="2023-12-09T11:01:30"/>
    <x v="0"/>
    <n v="3"/>
    <n v="0"/>
    <n v="47"/>
    <n v="4"/>
    <n v="32.79"/>
    <s v=""/>
    <n v="5"/>
    <s v=""/>
    <n v="15"/>
    <n v="0"/>
    <n v="8.5106382978723402E-2"/>
    <n v="6.5579999999999998"/>
    <x v="1"/>
    <n v="0"/>
  </r>
  <r>
    <x v="1160"/>
    <n v="30"/>
    <s v="Male"/>
    <s v="Japan"/>
    <d v="2023-09-06T02:22:34"/>
    <x v="1"/>
    <n v="3"/>
    <n v="0"/>
    <n v="44"/>
    <n v="1"/>
    <n v="32.15"/>
    <s v=""/>
    <n v="5"/>
    <s v=""/>
    <n v="40"/>
    <n v="0"/>
    <n v="2.27272727272727E-2"/>
    <n v="6.43"/>
    <x v="1"/>
    <n v="0"/>
  </r>
  <r>
    <x v="1161"/>
    <n v="21"/>
    <s v="Other"/>
    <s v="USA"/>
    <d v="2023-10-08T02:24:01"/>
    <x v="0"/>
    <n v="3"/>
    <n v="2"/>
    <n v="48"/>
    <n v="4"/>
    <n v="31.92"/>
    <s v=""/>
    <n v="5"/>
    <s v=""/>
    <n v="8"/>
    <n v="0.66666666666666596"/>
    <n v="8.3333333333333301E-2"/>
    <n v="6.3840000000000003"/>
    <x v="1"/>
    <n v="1"/>
  </r>
  <r>
    <x v="1162"/>
    <n v="39"/>
    <s v="Female"/>
    <s v="USA"/>
    <d v="2023-05-24T12:25:37"/>
    <x v="1"/>
    <n v="2"/>
    <n v="0"/>
    <n v="41"/>
    <n v="2"/>
    <n v="31.59"/>
    <s v=""/>
    <n v="5"/>
    <s v=""/>
    <n v="8"/>
    <n v="0"/>
    <n v="4.8780487804878002E-2"/>
    <n v="6.3179999999999996"/>
    <x v="1"/>
    <n v="0"/>
  </r>
  <r>
    <x v="1163"/>
    <n v="41"/>
    <s v="Female"/>
    <s v="Australia"/>
    <d v="2023-04-11T09:12:03"/>
    <x v="4"/>
    <n v="2"/>
    <n v="0"/>
    <n v="47"/>
    <n v="1"/>
    <n v="31.24"/>
    <s v=""/>
    <n v="5"/>
    <s v=""/>
    <n v="97"/>
    <n v="0"/>
    <n v="2.1276595744680799E-2"/>
    <n v="6.2479999999999896"/>
    <x v="1"/>
    <n v="0"/>
  </r>
  <r>
    <x v="1164"/>
    <n v="45"/>
    <s v="Female"/>
    <s v="USA"/>
    <d v="2023-03-08T19:12:49"/>
    <x v="4"/>
    <n v="3"/>
    <n v="0"/>
    <n v="63"/>
    <n v="3"/>
    <n v="30.06"/>
    <s v=""/>
    <n v="5"/>
    <s v=""/>
    <n v="8"/>
    <n v="0"/>
    <n v="4.7619047619047603E-2"/>
    <n v="6.0119999999999996"/>
    <x v="1"/>
    <n v="1"/>
  </r>
  <r>
    <x v="1165"/>
    <n v="18"/>
    <s v="Female"/>
    <s v="USA"/>
    <d v="2023-04-27T19:26:01"/>
    <x v="4"/>
    <n v="5"/>
    <n v="1"/>
    <n v="62"/>
    <n v="3"/>
    <n v="30.06"/>
    <s v=""/>
    <n v="5"/>
    <s v=""/>
    <n v="9"/>
    <n v="0.2"/>
    <n v="4.8387096774193498E-2"/>
    <n v="6.0119999999999996"/>
    <x v="1"/>
    <n v="0"/>
  </r>
  <r>
    <x v="1166"/>
    <n v="29"/>
    <s v="Male"/>
    <s v="Canada"/>
    <d v="2024-02-04T21:22:47"/>
    <x v="1"/>
    <n v="2"/>
    <n v="0"/>
    <n v="69"/>
    <n v="4"/>
    <n v="30.04"/>
    <s v=""/>
    <n v="5"/>
    <s v=""/>
    <n v="14"/>
    <n v="0"/>
    <n v="5.7971014492753603E-2"/>
    <n v="6.008"/>
    <x v="1"/>
    <n v="0"/>
  </r>
  <r>
    <x v="1167"/>
    <n v="64"/>
    <s v="Female"/>
    <s v="USA"/>
    <d v="2024-04-27T20:59:09"/>
    <x v="3"/>
    <n v="2"/>
    <n v="0"/>
    <n v="69"/>
    <n v="3"/>
    <n v="29.77"/>
    <s v=""/>
    <n v="5"/>
    <s v=""/>
    <n v="11"/>
    <n v="0"/>
    <n v="4.3478260869565202E-2"/>
    <n v="5.9539999999999997"/>
    <x v="1"/>
    <n v="0"/>
  </r>
  <r>
    <x v="1168"/>
    <n v="21"/>
    <s v="Male"/>
    <s v="Canada"/>
    <d v="2024-05-29T07:52:07"/>
    <x v="5"/>
    <n v="5"/>
    <n v="0"/>
    <n v="45"/>
    <n v="5"/>
    <n v="29.61"/>
    <s v=""/>
    <n v="5"/>
    <s v=""/>
    <n v="4"/>
    <n v="0"/>
    <n v="0.11111111111111099"/>
    <n v="5.9219999999999997"/>
    <x v="1"/>
    <n v="0"/>
  </r>
  <r>
    <x v="1169"/>
    <n v="52"/>
    <s v="Female"/>
    <s v="Canada"/>
    <d v="2023-06-01T16:05:00"/>
    <x v="2"/>
    <n v="3"/>
    <n v="1"/>
    <n v="46"/>
    <n v="3"/>
    <n v="29.6"/>
    <s v=""/>
    <n v="5"/>
    <s v=""/>
    <n v="37"/>
    <n v="0.33333333333333298"/>
    <n v="6.5217391304347797E-2"/>
    <n v="5.92"/>
    <x v="1"/>
    <n v="0"/>
  </r>
  <r>
    <x v="1170"/>
    <n v="29"/>
    <s v="Male"/>
    <s v="Australia"/>
    <d v="2023-01-16T12:19:52"/>
    <x v="2"/>
    <n v="3"/>
    <n v="0"/>
    <n v="39"/>
    <n v="3"/>
    <n v="29.5"/>
    <s v=""/>
    <n v="5"/>
    <s v=""/>
    <n v="13"/>
    <n v="0"/>
    <n v="7.69230769230769E-2"/>
    <n v="5.9"/>
    <x v="1"/>
    <n v="0"/>
  </r>
  <r>
    <x v="1171"/>
    <n v="29"/>
    <s v="Male"/>
    <s v="Canada"/>
    <d v="2023-10-22T05:08:54"/>
    <x v="4"/>
    <n v="3"/>
    <n v="1"/>
    <n v="40"/>
    <n v="3"/>
    <n v="29.2"/>
    <s v=""/>
    <n v="5"/>
    <s v=""/>
    <n v="60"/>
    <n v="0.33333333333333298"/>
    <n v="7.4999999999999997E-2"/>
    <n v="5.84"/>
    <x v="1"/>
    <n v="0"/>
  </r>
  <r>
    <x v="1172"/>
    <n v="44"/>
    <s v="Male"/>
    <s v="Japan"/>
    <d v="2023-09-21T13:14:50"/>
    <x v="0"/>
    <n v="4"/>
    <n v="2"/>
    <n v="46"/>
    <n v="0"/>
    <n v="29.09"/>
    <s v=""/>
    <n v="5"/>
    <s v=""/>
    <n v="5"/>
    <n v="0.5"/>
    <n v="0"/>
    <n v="5.8179999999999996"/>
    <x v="1"/>
    <n v="0"/>
  </r>
  <r>
    <x v="1173"/>
    <n v="51"/>
    <s v="Female"/>
    <s v="UK"/>
    <d v="2024-03-12T10:54:46"/>
    <x v="1"/>
    <n v="3"/>
    <n v="0"/>
    <n v="43"/>
    <n v="1"/>
    <n v="28.99"/>
    <s v=""/>
    <n v="5"/>
    <s v=""/>
    <n v="27"/>
    <n v="0"/>
    <n v="2.3255813953488299E-2"/>
    <n v="5.798"/>
    <x v="1"/>
    <n v="0"/>
  </r>
  <r>
    <x v="1174"/>
    <n v="45"/>
    <s v="Male"/>
    <s v="USA"/>
    <d v="2023-05-21T21:38:30"/>
    <x v="3"/>
    <n v="4"/>
    <n v="1"/>
    <n v="55"/>
    <n v="4"/>
    <n v="28.95"/>
    <s v=""/>
    <n v="5"/>
    <s v=""/>
    <n v="6"/>
    <n v="0.25"/>
    <n v="7.2727272727272696E-2"/>
    <n v="5.79"/>
    <x v="1"/>
    <n v="1"/>
  </r>
  <r>
    <x v="1175"/>
    <n v="21"/>
    <s v="Male"/>
    <s v="Canada"/>
    <d v="2024-01-07T05:39:45"/>
    <x v="1"/>
    <n v="1"/>
    <n v="0"/>
    <n v="60"/>
    <n v="7"/>
    <n v="28.72"/>
    <s v=""/>
    <n v="5"/>
    <s v=""/>
    <n v="1"/>
    <n v="0"/>
    <n v="0.116666666666666"/>
    <n v="5.7439999999999998"/>
    <x v="1"/>
    <n v="1"/>
  </r>
  <r>
    <x v="1176"/>
    <n v="45"/>
    <s v="Female"/>
    <s v="Canada"/>
    <d v="2023-03-07T15:28:17"/>
    <x v="4"/>
    <n v="3"/>
    <n v="2"/>
    <n v="44"/>
    <n v="1"/>
    <n v="27.62"/>
    <s v=""/>
    <n v="5"/>
    <s v=""/>
    <n v="15"/>
    <n v="0.66666666666666596"/>
    <n v="2.27272727272727E-2"/>
    <n v="5.524"/>
    <x v="1"/>
    <n v="0"/>
  </r>
  <r>
    <x v="1177"/>
    <n v="53"/>
    <s v="Female"/>
    <s v="Canada"/>
    <d v="2023-01-26T07:24:38"/>
    <x v="4"/>
    <n v="0"/>
    <n v="0"/>
    <n v="46"/>
    <n v="3"/>
    <n v="27.57"/>
    <s v=""/>
    <n v="5"/>
    <s v=""/>
    <n v="4"/>
    <n v="0"/>
    <n v="6.5217391304347797E-2"/>
    <n v="5.5140000000000002"/>
    <x v="1"/>
    <n v="0"/>
  </r>
  <r>
    <x v="1178"/>
    <n v="39"/>
    <s v="Female"/>
    <s v="Germany"/>
    <d v="2024-06-20T14:16:23"/>
    <x v="2"/>
    <n v="3"/>
    <n v="1"/>
    <n v="64"/>
    <n v="4"/>
    <n v="27.18"/>
    <s v=""/>
    <n v="5"/>
    <s v=""/>
    <n v="22"/>
    <n v="0.33333333333333298"/>
    <n v="6.25E-2"/>
    <n v="5.4359999999999999"/>
    <x v="1"/>
    <n v="0"/>
  </r>
  <r>
    <x v="1179"/>
    <n v="20"/>
    <s v="Male"/>
    <s v="Canada"/>
    <d v="2023-09-30T13:20:42"/>
    <x v="2"/>
    <n v="4"/>
    <n v="1"/>
    <n v="48"/>
    <n v="1"/>
    <n v="26.87"/>
    <s v=""/>
    <n v="5"/>
    <s v=""/>
    <n v="32"/>
    <n v="0.25"/>
    <n v="2.0833333333333301E-2"/>
    <n v="5.3739999999999997"/>
    <x v="1"/>
    <n v="0"/>
  </r>
  <r>
    <x v="1180"/>
    <n v="32"/>
    <s v="Male"/>
    <s v="USA"/>
    <d v="2024-09-11T00:44:17"/>
    <x v="4"/>
    <n v="3"/>
    <n v="0"/>
    <n v="50"/>
    <n v="4"/>
    <n v="26.68"/>
    <s v=""/>
    <n v="5"/>
    <s v=""/>
    <n v="33"/>
    <n v="0"/>
    <n v="0.08"/>
    <n v="5.3360000000000003"/>
    <x v="1"/>
    <n v="0"/>
  </r>
  <r>
    <x v="1181"/>
    <n v="35"/>
    <s v="Female"/>
    <s v="Canada"/>
    <d v="2024-06-27T09:48:25"/>
    <x v="2"/>
    <n v="2"/>
    <n v="1"/>
    <n v="45"/>
    <n v="1"/>
    <n v="26.22"/>
    <s v=""/>
    <n v="5"/>
    <s v=""/>
    <n v="41"/>
    <n v="0.5"/>
    <n v="2.2222222222222199E-2"/>
    <n v="5.2439999999999998"/>
    <x v="1"/>
    <n v="0"/>
  </r>
  <r>
    <x v="1182"/>
    <n v="28"/>
    <s v="Male"/>
    <s v="UK"/>
    <d v="2024-10-26T18:44:58"/>
    <x v="2"/>
    <n v="1"/>
    <n v="1"/>
    <n v="39"/>
    <n v="4"/>
    <n v="25.65"/>
    <s v=""/>
    <n v="5"/>
    <s v=""/>
    <n v="37"/>
    <n v="1"/>
    <n v="0.10256410256410201"/>
    <n v="5.13"/>
    <x v="1"/>
    <n v="0"/>
  </r>
  <r>
    <x v="1183"/>
    <n v="23"/>
    <s v="Female"/>
    <s v="USA"/>
    <d v="2023-07-12T20:35:09"/>
    <x v="4"/>
    <n v="4"/>
    <n v="0"/>
    <n v="46"/>
    <n v="2"/>
    <n v="25.43"/>
    <s v=""/>
    <n v="5"/>
    <s v=""/>
    <n v="7"/>
    <n v="0"/>
    <n v="4.3478260869565202E-2"/>
    <n v="5.0860000000000003"/>
    <x v="1"/>
    <n v="0"/>
  </r>
  <r>
    <x v="1184"/>
    <n v="27"/>
    <s v="Female"/>
    <s v="USA"/>
    <d v="2024-03-10T04:53:18"/>
    <x v="3"/>
    <n v="5"/>
    <n v="1"/>
    <n v="44"/>
    <n v="2"/>
    <n v="25.02"/>
    <s v=""/>
    <n v="5"/>
    <s v=""/>
    <n v="10"/>
    <n v="0.2"/>
    <n v="4.54545454545454E-2"/>
    <n v="5.0039999999999996"/>
    <x v="1"/>
    <n v="1"/>
  </r>
  <r>
    <x v="1185"/>
    <n v="35"/>
    <s v="Male"/>
    <s v="France"/>
    <d v="2024-05-12T21:38:09"/>
    <x v="1"/>
    <n v="1"/>
    <n v="1"/>
    <n v="46"/>
    <n v="1"/>
    <n v="24.81"/>
    <s v=""/>
    <n v="5"/>
    <s v=""/>
    <n v="36"/>
    <n v="1"/>
    <n v="2.1739130434782601E-2"/>
    <n v="4.9619999999999997"/>
    <x v="1"/>
    <n v="0"/>
  </r>
  <r>
    <x v="1186"/>
    <n v="24"/>
    <s v="Female"/>
    <s v="Japan"/>
    <d v="2024-10-11T06:25:07"/>
    <x v="2"/>
    <n v="4"/>
    <n v="1"/>
    <n v="50"/>
    <n v="0"/>
    <n v="24.06"/>
    <s v=""/>
    <n v="5"/>
    <s v=""/>
    <n v="2"/>
    <n v="0.25"/>
    <n v="0"/>
    <n v="4.8119999999999896"/>
    <x v="1"/>
    <n v="0"/>
  </r>
  <r>
    <x v="1187"/>
    <n v="45"/>
    <s v="Female"/>
    <s v="USA"/>
    <d v="2023-03-05T13:49:38"/>
    <x v="1"/>
    <n v="3"/>
    <n v="2"/>
    <n v="55"/>
    <n v="2"/>
    <n v="23.68"/>
    <s v=""/>
    <n v="5"/>
    <s v=""/>
    <n v="48"/>
    <n v="0.66666666666666596"/>
    <n v="3.6363636363636299E-2"/>
    <n v="4.7359999999999998"/>
    <x v="1"/>
    <n v="0"/>
  </r>
  <r>
    <x v="1188"/>
    <n v="34"/>
    <s v="Male"/>
    <s v="Germany"/>
    <d v="2023-10-03T11:25:51"/>
    <x v="5"/>
    <n v="1"/>
    <n v="0"/>
    <n v="55"/>
    <n v="3"/>
    <n v="23.34"/>
    <s v=""/>
    <n v="5"/>
    <s v=""/>
    <n v="1"/>
    <n v="0"/>
    <n v="5.4545454545454501E-2"/>
    <n v="4.6680000000000001"/>
    <x v="1"/>
    <n v="0"/>
  </r>
  <r>
    <x v="1189"/>
    <n v="37"/>
    <s v="Female"/>
    <s v="France"/>
    <d v="2023-06-14T12:10:08"/>
    <x v="3"/>
    <n v="3"/>
    <n v="0"/>
    <n v="43"/>
    <n v="2"/>
    <n v="22.84"/>
    <s v=""/>
    <n v="5"/>
    <s v=""/>
    <n v="0"/>
    <n v="0"/>
    <n v="4.6511627906976702E-2"/>
    <n v="4.5679999999999996"/>
    <x v="1"/>
    <n v="0"/>
  </r>
  <r>
    <x v="1190"/>
    <n v="37"/>
    <s v="Female"/>
    <s v="Germany"/>
    <d v="2023-01-12T16:20:36"/>
    <x v="2"/>
    <n v="1"/>
    <n v="0"/>
    <n v="41"/>
    <n v="2"/>
    <n v="22.03"/>
    <s v=""/>
    <n v="5"/>
    <s v=""/>
    <n v="8"/>
    <n v="0"/>
    <n v="4.8780487804878002E-2"/>
    <n v="4.4059999999999997"/>
    <x v="1"/>
    <n v="0"/>
  </r>
  <r>
    <x v="1191"/>
    <n v="40"/>
    <s v="Female"/>
    <s v="USA"/>
    <d v="2024-02-26T02:57:44"/>
    <x v="2"/>
    <n v="4"/>
    <n v="4"/>
    <n v="40"/>
    <n v="1"/>
    <n v="21.67"/>
    <s v=""/>
    <n v="5"/>
    <s v=""/>
    <n v="25"/>
    <n v="1"/>
    <n v="2.5000000000000001E-2"/>
    <n v="4.3339999999999996"/>
    <x v="1"/>
    <n v="0"/>
  </r>
  <r>
    <x v="1192"/>
    <n v="22"/>
    <s v="Male"/>
    <s v="USA"/>
    <d v="2023-11-07T15:22:53"/>
    <x v="5"/>
    <n v="6"/>
    <n v="1"/>
    <n v="43"/>
    <n v="1"/>
    <n v="21.17"/>
    <s v=""/>
    <n v="5"/>
    <s v=""/>
    <n v="12"/>
    <n v="0.16666666666666599"/>
    <n v="2.3255813953488299E-2"/>
    <n v="4.234"/>
    <x v="1"/>
    <n v="1"/>
  </r>
  <r>
    <x v="1193"/>
    <n v="18"/>
    <s v="Female"/>
    <s v="USA"/>
    <d v="2023-09-13T02:17:25"/>
    <x v="1"/>
    <n v="3"/>
    <n v="2"/>
    <n v="56"/>
    <n v="4"/>
    <n v="20.96"/>
    <s v=""/>
    <n v="5"/>
    <s v=""/>
    <n v="28"/>
    <n v="0.66666666666666596"/>
    <n v="7.1428571428571397E-2"/>
    <n v="4.1920000000000002"/>
    <x v="1"/>
    <n v="0"/>
  </r>
  <r>
    <x v="1194"/>
    <n v="36"/>
    <s v="Female"/>
    <s v="USA"/>
    <d v="2023-03-04T11:32:42"/>
    <x v="1"/>
    <n v="2"/>
    <n v="1"/>
    <n v="48"/>
    <n v="4"/>
    <n v="20.21"/>
    <s v=""/>
    <n v="5"/>
    <s v=""/>
    <n v="52"/>
    <n v="0.5"/>
    <n v="8.3333333333333301E-2"/>
    <n v="4.0419999999999998"/>
    <x v="1"/>
    <n v="0"/>
  </r>
  <r>
    <x v="1195"/>
    <n v="33"/>
    <s v="Female"/>
    <s v="Japan"/>
    <d v="2024-12-15T10:12:32"/>
    <x v="0"/>
    <n v="0"/>
    <n v="0"/>
    <n v="50"/>
    <n v="2"/>
    <n v="19.97"/>
    <s v=""/>
    <n v="5"/>
    <s v=""/>
    <n v="59"/>
    <n v="0"/>
    <n v="0.04"/>
    <n v="3.99399999999999"/>
    <x v="1"/>
    <n v="0"/>
  </r>
  <r>
    <x v="1196"/>
    <n v="37"/>
    <s v="Female"/>
    <s v="USA"/>
    <d v="2024-07-10T17:34:24"/>
    <x v="4"/>
    <n v="4"/>
    <n v="3"/>
    <n v="51"/>
    <n v="3"/>
    <n v="19.63"/>
    <s v=""/>
    <n v="5"/>
    <s v=""/>
    <n v="2"/>
    <n v="0.75"/>
    <n v="5.8823529411764698E-2"/>
    <n v="3.9259999999999899"/>
    <x v="1"/>
    <n v="0"/>
  </r>
  <r>
    <x v="1197"/>
    <n v="22"/>
    <s v="Female"/>
    <s v="USA"/>
    <d v="2024-02-26T13:10:59"/>
    <x v="1"/>
    <n v="1"/>
    <n v="0"/>
    <n v="44"/>
    <n v="5"/>
    <n v="19.100000000000001"/>
    <s v=""/>
    <n v="5"/>
    <s v=""/>
    <n v="7"/>
    <n v="0"/>
    <n v="0.11363636363636299"/>
    <n v="3.82"/>
    <x v="1"/>
    <n v="0"/>
  </r>
  <r>
    <x v="1198"/>
    <n v="57"/>
    <s v="Male"/>
    <s v="USA"/>
    <d v="2024-08-23T20:09:42"/>
    <x v="5"/>
    <n v="1"/>
    <n v="0"/>
    <n v="47"/>
    <n v="4"/>
    <n v="18.66"/>
    <s v=""/>
    <n v="5"/>
    <s v=""/>
    <n v="34"/>
    <n v="0"/>
    <n v="8.5106382978723402E-2"/>
    <n v="3.7320000000000002"/>
    <x v="1"/>
    <n v="0"/>
  </r>
  <r>
    <x v="1199"/>
    <n v="37"/>
    <s v="Male"/>
    <s v="France"/>
    <d v="2023-11-15T16:07:02"/>
    <x v="3"/>
    <n v="3"/>
    <n v="0"/>
    <n v="55"/>
    <n v="1"/>
    <n v="18.61"/>
    <s v=""/>
    <n v="5"/>
    <s v=""/>
    <n v="17"/>
    <n v="0"/>
    <n v="1.8181818181818101E-2"/>
    <n v="3.722"/>
    <x v="1"/>
    <n v="0"/>
  </r>
  <r>
    <x v="1200"/>
    <n v="22"/>
    <s v="Female"/>
    <s v="Australia"/>
    <d v="2024-09-08T12:52:23"/>
    <x v="2"/>
    <n v="1"/>
    <n v="1"/>
    <n v="54"/>
    <n v="2"/>
    <n v="18.510000000000002"/>
    <s v=""/>
    <n v="5"/>
    <s v=""/>
    <n v="18"/>
    <n v="1"/>
    <n v="3.7037037037037E-2"/>
    <n v="3.702"/>
    <x v="1"/>
    <n v="1"/>
  </r>
  <r>
    <x v="1201"/>
    <n v="38"/>
    <s v="Male"/>
    <s v="USA"/>
    <d v="2023-06-10T00:07:12"/>
    <x v="3"/>
    <n v="0"/>
    <n v="0"/>
    <n v="51"/>
    <n v="3"/>
    <n v="18.38"/>
    <s v=""/>
    <n v="5"/>
    <s v=""/>
    <n v="4"/>
    <n v="0"/>
    <n v="5.8823529411764698E-2"/>
    <n v="3.6759999999999899"/>
    <x v="1"/>
    <n v="0"/>
  </r>
  <r>
    <x v="1202"/>
    <n v="34"/>
    <s v="Female"/>
    <s v="Canada"/>
    <d v="2023-08-01T18:02:44"/>
    <x v="2"/>
    <n v="2"/>
    <n v="0"/>
    <n v="61"/>
    <n v="3"/>
    <n v="17.75"/>
    <s v=""/>
    <n v="5"/>
    <s v=""/>
    <n v="12"/>
    <n v="0"/>
    <n v="4.9180327868852403E-2"/>
    <n v="3.55"/>
    <x v="1"/>
    <n v="0"/>
  </r>
  <r>
    <x v="1203"/>
    <n v="39"/>
    <s v="Male"/>
    <s v="USA"/>
    <d v="2023-01-11T12:36:04"/>
    <x v="3"/>
    <n v="5"/>
    <n v="1"/>
    <n v="44"/>
    <n v="1"/>
    <n v="17.3"/>
    <s v=""/>
    <n v="5"/>
    <s v=""/>
    <n v="23"/>
    <n v="0.2"/>
    <n v="2.27272727272727E-2"/>
    <n v="3.46"/>
    <x v="1"/>
    <n v="0"/>
  </r>
  <r>
    <x v="1204"/>
    <n v="44"/>
    <s v="Male"/>
    <s v="USA"/>
    <d v="2024-12-27T12:46:23"/>
    <x v="1"/>
    <n v="4"/>
    <n v="0"/>
    <n v="50"/>
    <n v="4"/>
    <n v="16.899999999999999"/>
    <s v=""/>
    <n v="5"/>
    <s v=""/>
    <n v="21"/>
    <n v="0"/>
    <n v="0.08"/>
    <n v="3.38"/>
    <x v="1"/>
    <n v="0"/>
  </r>
  <r>
    <x v="1205"/>
    <n v="26"/>
    <s v="Male"/>
    <s v="France"/>
    <d v="2024-09-01T11:29:56"/>
    <x v="1"/>
    <n v="3"/>
    <n v="1"/>
    <n v="47"/>
    <n v="1"/>
    <n v="16.260000000000002"/>
    <s v=""/>
    <n v="5"/>
    <s v=""/>
    <n v="1"/>
    <n v="0.33333333333333298"/>
    <n v="2.1276595744680799E-2"/>
    <n v="3.2519999999999998"/>
    <x v="1"/>
    <n v="0"/>
  </r>
  <r>
    <x v="1206"/>
    <n v="36"/>
    <s v="Female"/>
    <s v="Japan"/>
    <d v="2024-04-15T12:34:52"/>
    <x v="3"/>
    <n v="2"/>
    <n v="0"/>
    <n v="58"/>
    <n v="3"/>
    <n v="15.14"/>
    <s v=""/>
    <n v="5"/>
    <s v=""/>
    <n v="1"/>
    <n v="0"/>
    <n v="5.1724137931034399E-2"/>
    <n v="3.028"/>
    <x v="1"/>
    <n v="0"/>
  </r>
  <r>
    <x v="1207"/>
    <n v="32"/>
    <s v="Female"/>
    <s v="USA"/>
    <d v="2023-11-19T03:20:39"/>
    <x v="2"/>
    <n v="1"/>
    <n v="0"/>
    <n v="47"/>
    <n v="2"/>
    <n v="15.02"/>
    <s v=""/>
    <n v="5"/>
    <s v=""/>
    <n v="25"/>
    <n v="0"/>
    <n v="4.2553191489361701E-2"/>
    <n v="3.004"/>
    <x v="1"/>
    <n v="0"/>
  </r>
  <r>
    <x v="1208"/>
    <n v="18"/>
    <s v="Other"/>
    <s v="USA"/>
    <d v="2024-07-28T14:50:57"/>
    <x v="2"/>
    <n v="1"/>
    <n v="0"/>
    <n v="60"/>
    <n v="1"/>
    <n v="15.02"/>
    <s v=""/>
    <n v="5"/>
    <s v=""/>
    <n v="10"/>
    <n v="0"/>
    <n v="1.6666666666666601E-2"/>
    <n v="3.004"/>
    <x v="1"/>
    <n v="0"/>
  </r>
  <r>
    <x v="1209"/>
    <n v="18"/>
    <s v="Female"/>
    <s v="Canada"/>
    <d v="2024-09-18T02:06:44"/>
    <x v="2"/>
    <n v="2"/>
    <n v="1"/>
    <n v="53"/>
    <n v="2"/>
    <n v="14.93"/>
    <s v=""/>
    <n v="5"/>
    <s v=""/>
    <n v="12"/>
    <n v="0.5"/>
    <n v="3.7735849056603703E-2"/>
    <n v="2.98599999999999"/>
    <x v="1"/>
    <n v="0"/>
  </r>
  <r>
    <x v="1210"/>
    <n v="37"/>
    <s v="Female"/>
    <s v="Australia"/>
    <d v="2023-07-04T18:23:22"/>
    <x v="0"/>
    <n v="3"/>
    <n v="0"/>
    <n v="51"/>
    <n v="5"/>
    <n v="14.86"/>
    <s v=""/>
    <n v="5"/>
    <s v=""/>
    <n v="2"/>
    <n v="0"/>
    <n v="9.8039215686274495E-2"/>
    <n v="2.972"/>
    <x v="1"/>
    <n v="0"/>
  </r>
  <r>
    <x v="1211"/>
    <n v="37"/>
    <s v="Female"/>
    <s v="USA"/>
    <d v="2024-06-17T08:53:12"/>
    <x v="3"/>
    <n v="3"/>
    <n v="1"/>
    <n v="58"/>
    <n v="4"/>
    <n v="14.23"/>
    <s v=""/>
    <n v="5"/>
    <s v=""/>
    <n v="3"/>
    <n v="0.33333333333333298"/>
    <n v="6.8965517241379296E-2"/>
    <n v="2.8460000000000001"/>
    <x v="1"/>
    <n v="0"/>
  </r>
  <r>
    <x v="1212"/>
    <n v="43"/>
    <s v="Female"/>
    <s v="USA"/>
    <d v="2023-01-19T08:57:24"/>
    <x v="3"/>
    <n v="3"/>
    <n v="0"/>
    <n v="50"/>
    <n v="3"/>
    <n v="13.95"/>
    <s v=""/>
    <n v="5"/>
    <s v=""/>
    <n v="56"/>
    <n v="0"/>
    <n v="0.06"/>
    <n v="2.79"/>
    <x v="1"/>
    <n v="0"/>
  </r>
  <r>
    <x v="1213"/>
    <n v="23"/>
    <s v="Male"/>
    <s v="USA"/>
    <d v="2023-03-14T03:42:16"/>
    <x v="3"/>
    <n v="2"/>
    <n v="0"/>
    <n v="49"/>
    <n v="3"/>
    <n v="13.58"/>
    <s v=""/>
    <n v="5"/>
    <s v=""/>
    <n v="42"/>
    <n v="0"/>
    <n v="6.1224489795918297E-2"/>
    <n v="2.7160000000000002"/>
    <x v="1"/>
    <n v="0"/>
  </r>
  <r>
    <x v="1214"/>
    <n v="33"/>
    <s v="Male"/>
    <s v="Australia"/>
    <d v="2023-08-26T07:56:05"/>
    <x v="1"/>
    <n v="1"/>
    <n v="1"/>
    <n v="58"/>
    <n v="3"/>
    <n v="13.01"/>
    <s v=""/>
    <n v="5"/>
    <s v=""/>
    <n v="2"/>
    <n v="1"/>
    <n v="5.1724137931034399E-2"/>
    <n v="2.6019999999999999"/>
    <x v="1"/>
    <n v="1"/>
  </r>
  <r>
    <x v="1215"/>
    <n v="28"/>
    <s v="Male"/>
    <s v="USA"/>
    <d v="2024-01-26T19:49:18"/>
    <x v="2"/>
    <n v="0"/>
    <n v="0"/>
    <n v="49"/>
    <n v="3"/>
    <n v="11.99"/>
    <s v=""/>
    <n v="5"/>
    <s v=""/>
    <n v="45"/>
    <n v="0"/>
    <n v="6.1224489795918297E-2"/>
    <n v="2.3980000000000001"/>
    <x v="1"/>
    <n v="0"/>
  </r>
  <r>
    <x v="1216"/>
    <n v="50"/>
    <s v="Female"/>
    <s v="Germany"/>
    <d v="2024-04-26T20:09:49"/>
    <x v="5"/>
    <n v="1"/>
    <n v="0"/>
    <n v="43"/>
    <n v="3"/>
    <n v="11.52"/>
    <s v=""/>
    <n v="5"/>
    <s v=""/>
    <n v="34"/>
    <n v="0"/>
    <n v="6.9767441860465101E-2"/>
    <n v="2.3039999999999998"/>
    <x v="1"/>
    <n v="0"/>
  </r>
  <r>
    <x v="1217"/>
    <n v="18"/>
    <s v="Female"/>
    <s v="USA"/>
    <d v="2024-01-22T17:59:37"/>
    <x v="1"/>
    <n v="3"/>
    <n v="1"/>
    <n v="44"/>
    <n v="2"/>
    <n v="11.26"/>
    <s v=""/>
    <n v="5"/>
    <s v=""/>
    <n v="18"/>
    <n v="0.33333333333333298"/>
    <n v="4.54545454545454E-2"/>
    <n v="2.2519999999999998"/>
    <x v="1"/>
    <n v="0"/>
  </r>
  <r>
    <x v="1218"/>
    <n v="28"/>
    <s v="Male"/>
    <s v="Germany"/>
    <d v="2024-04-06T00:48:07"/>
    <x v="4"/>
    <n v="3"/>
    <n v="0"/>
    <n v="55"/>
    <n v="2"/>
    <n v="11.07"/>
    <s v=""/>
    <n v="5"/>
    <s v=""/>
    <n v="43"/>
    <n v="0"/>
    <n v="3.6363636363636299E-2"/>
    <n v="2.214"/>
    <x v="1"/>
    <n v="0"/>
  </r>
  <r>
    <x v="1219"/>
    <n v="42"/>
    <s v="Female"/>
    <s v="Canada"/>
    <d v="2024-04-29T22:37:48"/>
    <x v="3"/>
    <n v="4"/>
    <n v="3"/>
    <n v="51"/>
    <n v="1"/>
    <n v="10.75"/>
    <s v=""/>
    <n v="5"/>
    <s v=""/>
    <n v="25"/>
    <n v="0.75"/>
    <n v="1.9607843137254902E-2"/>
    <n v="2.15"/>
    <x v="1"/>
    <n v="0"/>
  </r>
  <r>
    <x v="1220"/>
    <n v="55"/>
    <s v="Male"/>
    <s v="Australia"/>
    <d v="2023-06-16T03:35:32"/>
    <x v="4"/>
    <n v="4"/>
    <n v="1"/>
    <n v="46"/>
    <n v="4"/>
    <n v="10.74"/>
    <s v=""/>
    <n v="5"/>
    <s v=""/>
    <n v="42"/>
    <n v="0.25"/>
    <n v="8.6956521739130405E-2"/>
    <n v="2.1480000000000001"/>
    <x v="1"/>
    <n v="0"/>
  </r>
  <r>
    <x v="1221"/>
    <n v="49"/>
    <s v="Male"/>
    <s v="USA"/>
    <d v="2024-07-01T07:15:17"/>
    <x v="2"/>
    <n v="7"/>
    <n v="3"/>
    <n v="49"/>
    <n v="3"/>
    <n v="10.1"/>
    <s v=""/>
    <n v="5"/>
    <s v=""/>
    <n v="57"/>
    <n v="0.42857142857142799"/>
    <n v="6.1224489795918297E-2"/>
    <n v="2.02"/>
    <x v="1"/>
    <n v="0"/>
  </r>
  <r>
    <x v="1222"/>
    <n v="18"/>
    <s v="Male"/>
    <s v="Australia"/>
    <d v="2024-02-26T05:52:57"/>
    <x v="1"/>
    <n v="3"/>
    <n v="1"/>
    <n v="57"/>
    <n v="2"/>
    <n v="9.85"/>
    <s v=""/>
    <n v="5"/>
    <s v=""/>
    <n v="20"/>
    <n v="0.33333333333333298"/>
    <n v="3.5087719298245598E-2"/>
    <n v="1.97"/>
    <x v="1"/>
    <n v="1"/>
  </r>
  <r>
    <x v="1223"/>
    <n v="34"/>
    <s v="Male"/>
    <s v="Canada"/>
    <d v="2024-06-24T17:33:41"/>
    <x v="4"/>
    <n v="1"/>
    <n v="1"/>
    <n v="52"/>
    <n v="1"/>
    <n v="9.81"/>
    <s v=""/>
    <n v="5"/>
    <s v=""/>
    <n v="18"/>
    <n v="1"/>
    <n v="1.9230769230769201E-2"/>
    <n v="1.962"/>
    <x v="1"/>
    <n v="0"/>
  </r>
  <r>
    <x v="1224"/>
    <n v="25"/>
    <s v="Female"/>
    <s v="Japan"/>
    <d v="2024-06-08T10:14:56"/>
    <x v="1"/>
    <n v="1"/>
    <n v="1"/>
    <n v="50"/>
    <n v="5"/>
    <n v="9.69"/>
    <s v=""/>
    <n v="5"/>
    <s v=""/>
    <n v="75"/>
    <n v="1"/>
    <n v="0.1"/>
    <n v="1.9379999999999999"/>
    <x v="1"/>
    <n v="0"/>
  </r>
  <r>
    <x v="1225"/>
    <n v="26"/>
    <s v="Male"/>
    <s v="USA"/>
    <d v="2023-03-19T03:26:03"/>
    <x v="5"/>
    <n v="4"/>
    <n v="1"/>
    <n v="54"/>
    <n v="1"/>
    <n v="9.2799999999999994"/>
    <s v=""/>
    <n v="5"/>
    <s v=""/>
    <n v="15"/>
    <n v="0.25"/>
    <n v="1.85185185185185E-2"/>
    <n v="1.8559999999999901"/>
    <x v="1"/>
    <n v="0"/>
  </r>
  <r>
    <x v="1226"/>
    <n v="49"/>
    <s v="Female"/>
    <s v="USA"/>
    <d v="2023-07-19T07:21:31"/>
    <x v="4"/>
    <n v="2"/>
    <n v="0"/>
    <n v="45"/>
    <n v="2"/>
    <n v="9.26"/>
    <s v=""/>
    <n v="5"/>
    <s v=""/>
    <n v="8"/>
    <n v="0"/>
    <n v="4.4444444444444398E-2"/>
    <n v="1.8519999999999901"/>
    <x v="1"/>
    <n v="0"/>
  </r>
  <r>
    <x v="1227"/>
    <n v="33"/>
    <s v="Female"/>
    <s v="Japan"/>
    <d v="2024-10-30T14:44:14"/>
    <x v="2"/>
    <n v="2"/>
    <n v="2"/>
    <n v="49"/>
    <n v="4"/>
    <n v="9.02"/>
    <s v=""/>
    <n v="5"/>
    <s v=""/>
    <n v="70"/>
    <n v="1"/>
    <n v="8.16326530612244E-2"/>
    <n v="1.8039999999999901"/>
    <x v="1"/>
    <n v="0"/>
  </r>
  <r>
    <x v="1228"/>
    <n v="39"/>
    <s v="Female"/>
    <s v="UK"/>
    <d v="2023-02-27T20:34:33"/>
    <x v="5"/>
    <n v="4"/>
    <n v="1"/>
    <n v="59"/>
    <n v="1"/>
    <n v="8.98"/>
    <s v=""/>
    <n v="5"/>
    <s v=""/>
    <n v="17"/>
    <n v="0.25"/>
    <n v="1.6949152542372801E-2"/>
    <n v="1.796"/>
    <x v="1"/>
    <n v="0"/>
  </r>
  <r>
    <x v="1229"/>
    <n v="33"/>
    <s v="Male"/>
    <s v="USA"/>
    <d v="2023-06-17T11:42:54"/>
    <x v="5"/>
    <n v="5"/>
    <n v="1"/>
    <n v="35"/>
    <n v="1"/>
    <n v="8.36"/>
    <s v=""/>
    <n v="5"/>
    <s v=""/>
    <n v="69"/>
    <n v="0.2"/>
    <n v="2.8571428571428501E-2"/>
    <n v="1.6719999999999999"/>
    <x v="1"/>
    <n v="0"/>
  </r>
  <r>
    <x v="1230"/>
    <n v="32"/>
    <s v="Female"/>
    <s v="USA"/>
    <d v="2024-11-24T11:55:37"/>
    <x v="1"/>
    <n v="4"/>
    <n v="1"/>
    <n v="48"/>
    <n v="5"/>
    <n v="8.35"/>
    <s v=""/>
    <n v="5"/>
    <s v=""/>
    <n v="14"/>
    <n v="0.25"/>
    <n v="0.10416666666666601"/>
    <n v="1.67"/>
    <x v="1"/>
    <n v="0"/>
  </r>
  <r>
    <x v="1231"/>
    <n v="25"/>
    <s v="Female"/>
    <s v="USA"/>
    <d v="2023-11-17T07:32:26"/>
    <x v="1"/>
    <n v="2"/>
    <n v="0"/>
    <n v="51"/>
    <n v="2"/>
    <n v="7.61"/>
    <s v=""/>
    <n v="5"/>
    <s v=""/>
    <n v="23"/>
    <n v="0"/>
    <n v="3.9215686274509803E-2"/>
    <n v="1.522"/>
    <x v="1"/>
    <n v="0"/>
  </r>
  <r>
    <x v="1232"/>
    <n v="42"/>
    <s v="Male"/>
    <s v="USA"/>
    <d v="2024-10-04T12:20:42"/>
    <x v="3"/>
    <n v="1"/>
    <n v="1"/>
    <n v="37"/>
    <n v="0"/>
    <n v="7.3"/>
    <s v=""/>
    <n v="5"/>
    <s v=""/>
    <n v="11"/>
    <n v="1"/>
    <n v="0"/>
    <n v="1.46"/>
    <x v="1"/>
    <n v="0"/>
  </r>
  <r>
    <x v="1233"/>
    <n v="36"/>
    <s v="Female"/>
    <s v="USA"/>
    <d v="2023-09-24T01:06:44"/>
    <x v="2"/>
    <n v="3"/>
    <n v="1"/>
    <n v="46"/>
    <n v="0"/>
    <n v="7.23"/>
    <s v=""/>
    <n v="5"/>
    <s v=""/>
    <n v="44"/>
    <n v="0.33333333333333298"/>
    <n v="0"/>
    <n v="1.446"/>
    <x v="1"/>
    <n v="0"/>
  </r>
  <r>
    <x v="1234"/>
    <n v="32"/>
    <s v="Male"/>
    <s v="France"/>
    <d v="2023-12-13T20:09:13"/>
    <x v="1"/>
    <n v="6"/>
    <n v="3"/>
    <n v="62"/>
    <n v="3"/>
    <n v="7.04"/>
    <s v=""/>
    <n v="5"/>
    <s v=""/>
    <n v="70"/>
    <n v="0.5"/>
    <n v="4.8387096774193498E-2"/>
    <n v="1.4079999999999999"/>
    <x v="1"/>
    <n v="0"/>
  </r>
  <r>
    <x v="1235"/>
    <n v="24"/>
    <s v="Female"/>
    <s v="USA"/>
    <d v="2023-04-23T08:50:41"/>
    <x v="2"/>
    <n v="4"/>
    <n v="0"/>
    <n v="46"/>
    <n v="5"/>
    <n v="6.65"/>
    <s v=""/>
    <n v="5"/>
    <s v=""/>
    <n v="42"/>
    <n v="0"/>
    <n v="0.108695652173913"/>
    <n v="1.33"/>
    <x v="1"/>
    <n v="0"/>
  </r>
  <r>
    <x v="1236"/>
    <n v="35"/>
    <s v="Male"/>
    <s v="France"/>
    <d v="2024-09-17T20:16:18"/>
    <x v="2"/>
    <n v="8"/>
    <n v="4"/>
    <n v="54"/>
    <n v="5"/>
    <n v="6.22"/>
    <s v=""/>
    <n v="5"/>
    <s v=""/>
    <n v="0"/>
    <n v="0.5"/>
    <n v="9.2592592592592504E-2"/>
    <n v="1.244"/>
    <x v="1"/>
    <n v="0"/>
  </r>
  <r>
    <x v="1237"/>
    <n v="18"/>
    <s v="Female"/>
    <s v="Canada"/>
    <d v="2023-12-19T07:33:53"/>
    <x v="3"/>
    <n v="0"/>
    <n v="0"/>
    <n v="59"/>
    <n v="4"/>
    <n v="6.01"/>
    <s v=""/>
    <n v="5"/>
    <s v=""/>
    <n v="28"/>
    <n v="0"/>
    <n v="6.7796610169491497E-2"/>
    <n v="1.202"/>
    <x v="1"/>
    <n v="0"/>
  </r>
  <r>
    <x v="1238"/>
    <n v="44"/>
    <s v="Male"/>
    <s v="Germany"/>
    <d v="2024-07-28T04:37:42"/>
    <x v="3"/>
    <n v="1"/>
    <n v="1"/>
    <n v="55"/>
    <n v="1"/>
    <n v="5.61"/>
    <s v=""/>
    <n v="5"/>
    <s v=""/>
    <n v="25"/>
    <n v="1"/>
    <n v="1.8181818181818101E-2"/>
    <n v="1.1220000000000001"/>
    <x v="1"/>
    <n v="0"/>
  </r>
  <r>
    <x v="1239"/>
    <n v="43"/>
    <s v="Female"/>
    <s v="USA"/>
    <d v="2024-08-22T09:07:08"/>
    <x v="3"/>
    <n v="2"/>
    <n v="1"/>
    <n v="49"/>
    <n v="5"/>
    <n v="5.2"/>
    <s v=""/>
    <n v="5"/>
    <s v=""/>
    <n v="14"/>
    <n v="0.5"/>
    <n v="0.10204081632653"/>
    <n v="1.04"/>
    <x v="1"/>
    <n v="0"/>
  </r>
  <r>
    <x v="1240"/>
    <n v="27"/>
    <s v="Male"/>
    <s v="USA"/>
    <d v="2024-07-18T05:10:06"/>
    <x v="1"/>
    <n v="2"/>
    <n v="0"/>
    <n v="48"/>
    <n v="1"/>
    <n v="4.83"/>
    <s v=""/>
    <n v="5"/>
    <s v=""/>
    <n v="56"/>
    <n v="0"/>
    <n v="2.0833333333333301E-2"/>
    <n v="0.96599999999999997"/>
    <x v="1"/>
    <n v="0"/>
  </r>
  <r>
    <x v="1241"/>
    <n v="38"/>
    <s v="Female"/>
    <s v="USA"/>
    <d v="2024-10-30T23:29:53"/>
    <x v="2"/>
    <n v="4"/>
    <n v="3"/>
    <n v="41"/>
    <n v="1"/>
    <n v="3.97"/>
    <s v=""/>
    <n v="5"/>
    <s v=""/>
    <n v="47"/>
    <n v="0.75"/>
    <n v="2.4390243902439001E-2"/>
    <n v="0.79400000000000004"/>
    <x v="1"/>
    <n v="0"/>
  </r>
  <r>
    <x v="1242"/>
    <n v="18"/>
    <s v="Female"/>
    <s v="Australia"/>
    <d v="2024-08-09T04:16:20"/>
    <x v="0"/>
    <n v="2"/>
    <n v="1"/>
    <n v="58"/>
    <n v="3"/>
    <n v="3.46"/>
    <s v=""/>
    <n v="5"/>
    <s v=""/>
    <n v="28"/>
    <n v="0.5"/>
    <n v="5.1724137931034399E-2"/>
    <n v="0.69199999999999995"/>
    <x v="1"/>
    <n v="1"/>
  </r>
  <r>
    <x v="1243"/>
    <n v="48"/>
    <s v="Male"/>
    <s v="Canada"/>
    <d v="2024-02-28T10:26:49"/>
    <x v="0"/>
    <n v="1"/>
    <n v="0"/>
    <n v="42"/>
    <n v="0"/>
    <n v="2.1800000000000002"/>
    <s v=""/>
    <n v="5"/>
    <s v=""/>
    <n v="7"/>
    <n v="0"/>
    <n v="0"/>
    <n v="0.436"/>
    <x v="1"/>
    <n v="0"/>
  </r>
  <r>
    <x v="1244"/>
    <n v="42"/>
    <s v="Male"/>
    <s v="Canada"/>
    <d v="2023-09-29T06:40:57"/>
    <x v="4"/>
    <n v="1"/>
    <n v="0"/>
    <n v="52"/>
    <n v="1"/>
    <n v="1.76"/>
    <s v=""/>
    <n v="5"/>
    <s v=""/>
    <n v="10"/>
    <n v="0"/>
    <n v="1.9230769230769201E-2"/>
    <n v="0.35199999999999998"/>
    <x v="1"/>
    <n v="0"/>
  </r>
  <r>
    <x v="1245"/>
    <n v="18"/>
    <s v="Female"/>
    <s v="USA"/>
    <d v="2024-03-09T11:22:01"/>
    <x v="4"/>
    <n v="2"/>
    <n v="0"/>
    <n v="46"/>
    <n v="1"/>
    <n v="1.23"/>
    <s v=""/>
    <n v="5"/>
    <s v=""/>
    <n v="69"/>
    <n v="0"/>
    <n v="2.1739130434782601E-2"/>
    <n v="0.246"/>
    <x v="1"/>
    <n v="1"/>
  </r>
  <r>
    <x v="1246"/>
    <n v="41"/>
    <s v="Male"/>
    <s v="USA"/>
    <d v="2023-12-31T10:07:44"/>
    <x v="3"/>
    <n v="7"/>
    <n v="5"/>
    <n v="61"/>
    <n v="1"/>
    <n v="0.63"/>
    <s v=""/>
    <n v="5"/>
    <s v=""/>
    <n v="60"/>
    <n v="0.71428571428571397"/>
    <n v="1.63934426229508E-2"/>
    <n v="0.126"/>
    <x v="1"/>
    <n v="0"/>
  </r>
  <r>
    <x v="1247"/>
    <n v="42"/>
    <s v="Female"/>
    <s v="France"/>
    <d v="2024-05-22T21:05:45"/>
    <x v="2"/>
    <n v="3"/>
    <n v="0"/>
    <n v="55"/>
    <n v="1"/>
    <n v="0.34"/>
    <s v=""/>
    <n v="5"/>
    <s v=""/>
    <n v="6"/>
    <n v="0"/>
    <n v="1.8181818181818101E-2"/>
    <n v="6.8000000000000005E-2"/>
    <x v="1"/>
    <n v="0"/>
  </r>
  <r>
    <x v="1248"/>
    <n v="24"/>
    <s v="Male"/>
    <s v="Japan"/>
    <d v="2023-11-28T01:58:56"/>
    <x v="3"/>
    <n v="2"/>
    <n v="0"/>
    <n v="47"/>
    <n v="1"/>
    <n v="0.06"/>
    <s v=""/>
    <n v="5"/>
    <s v=""/>
    <n v="59"/>
    <n v="0"/>
    <n v="2.1276595744680799E-2"/>
    <n v="1.2E-2"/>
    <x v="1"/>
    <n v="0"/>
  </r>
  <r>
    <x v="1249"/>
    <n v="18"/>
    <s v="Female"/>
    <s v="Canada"/>
    <d v="2023-05-18T20:38:09"/>
    <x v="2"/>
    <n v="2"/>
    <n v="1"/>
    <n v="54"/>
    <n v="4"/>
    <n v="0"/>
    <s v=""/>
    <n v="5"/>
    <s v=""/>
    <n v="4"/>
    <n v="0.5"/>
    <n v="7.4074074074074001E-2"/>
    <n v="0"/>
    <x v="1"/>
    <n v="0"/>
  </r>
  <r>
    <x v="1250"/>
    <n v="24"/>
    <s v="Female"/>
    <s v="Japan"/>
    <d v="2023-01-04T09:46:01"/>
    <x v="3"/>
    <n v="6"/>
    <n v="3"/>
    <n v="54"/>
    <n v="2"/>
    <n v="1763.81"/>
    <s v="OUTLIER"/>
    <n v="4"/>
    <s v=""/>
    <n v="9"/>
    <n v="0.5"/>
    <n v="3.7037037037037E-2"/>
    <n v="440.95249999999999"/>
    <x v="2"/>
    <n v="0"/>
  </r>
  <r>
    <x v="1251"/>
    <n v="51"/>
    <s v="Female"/>
    <s v="USA"/>
    <d v="2024-02-29T06:53:19"/>
    <x v="0"/>
    <n v="3"/>
    <n v="1"/>
    <n v="49"/>
    <n v="1"/>
    <n v="1650.1"/>
    <s v="OUTLIER"/>
    <n v="4"/>
    <s v=""/>
    <n v="32"/>
    <n v="0.33333333333333298"/>
    <n v="2.04081632653061E-2"/>
    <n v="412.52499999999998"/>
    <x v="2"/>
    <n v="0"/>
  </r>
  <r>
    <x v="1252"/>
    <n v="32"/>
    <s v="Female"/>
    <s v="Japan"/>
    <d v="2023-12-04T05:27:16"/>
    <x v="1"/>
    <n v="0"/>
    <n v="0"/>
    <n v="51"/>
    <n v="3"/>
    <n v="1519.56"/>
    <s v="OUTLIER"/>
    <n v="4"/>
    <s v=""/>
    <n v="1"/>
    <n v="0"/>
    <n v="5.8823529411764698E-2"/>
    <n v="379.89"/>
    <x v="2"/>
    <n v="0"/>
  </r>
  <r>
    <x v="1253"/>
    <n v="40"/>
    <s v="Female"/>
    <s v="UK"/>
    <d v="2024-04-07T11:50:42"/>
    <x v="1"/>
    <n v="0"/>
    <n v="0"/>
    <n v="50"/>
    <n v="2"/>
    <n v="1257.47"/>
    <s v="OUTLIER"/>
    <n v="4"/>
    <s v=""/>
    <n v="8"/>
    <n v="0"/>
    <n v="0.04"/>
    <n v="314.36750000000001"/>
    <x v="2"/>
    <n v="0"/>
  </r>
  <r>
    <x v="1254"/>
    <n v="47"/>
    <s v="Male"/>
    <s v="USA"/>
    <d v="2023-09-25T17:59:44"/>
    <x v="4"/>
    <n v="0"/>
    <n v="0"/>
    <n v="55"/>
    <n v="1"/>
    <n v="1202.9000000000001"/>
    <s v="OUTLIER"/>
    <n v="4"/>
    <s v=""/>
    <n v="49"/>
    <n v="0"/>
    <n v="1.8181818181818101E-2"/>
    <n v="300.72500000000002"/>
    <x v="2"/>
    <n v="0"/>
  </r>
  <r>
    <x v="1255"/>
    <n v="52"/>
    <s v="Female"/>
    <s v="Germany"/>
    <d v="2023-05-11T11:57:40"/>
    <x v="2"/>
    <n v="3"/>
    <n v="1"/>
    <n v="45"/>
    <n v="2"/>
    <n v="1145.0899999999999"/>
    <s v="OUTLIER"/>
    <n v="4"/>
    <s v=""/>
    <n v="14"/>
    <n v="0.33333333333333298"/>
    <n v="4.4444444444444398E-2"/>
    <n v="286.27249999999998"/>
    <x v="2"/>
    <n v="0"/>
  </r>
  <r>
    <x v="1256"/>
    <n v="34"/>
    <s v="Male"/>
    <s v="USA"/>
    <d v="2023-04-29T13:46:38"/>
    <x v="4"/>
    <n v="5"/>
    <n v="0"/>
    <n v="42"/>
    <n v="1"/>
    <n v="1114.8399999999999"/>
    <s v="OUTLIER"/>
    <n v="4"/>
    <s v=""/>
    <n v="7"/>
    <n v="0"/>
    <n v="2.3809523809523801E-2"/>
    <n v="278.70999999999998"/>
    <x v="2"/>
    <n v="1"/>
  </r>
  <r>
    <x v="1257"/>
    <n v="18"/>
    <s v="Male"/>
    <s v="France"/>
    <d v="2024-05-11T00:22:19"/>
    <x v="3"/>
    <n v="5"/>
    <n v="1"/>
    <n v="47"/>
    <n v="2"/>
    <n v="1081.46"/>
    <s v="OUTLIER"/>
    <n v="4"/>
    <s v=""/>
    <n v="6"/>
    <n v="0.2"/>
    <n v="4.2553191489361701E-2"/>
    <n v="270.36500000000001"/>
    <x v="2"/>
    <n v="0"/>
  </r>
  <r>
    <x v="1258"/>
    <n v="18"/>
    <s v="Female"/>
    <s v="USA"/>
    <d v="2024-03-05T05:09:30"/>
    <x v="2"/>
    <n v="3"/>
    <n v="0"/>
    <n v="56"/>
    <n v="4"/>
    <n v="1045.96"/>
    <s v="OUTLIER"/>
    <n v="4"/>
    <s v=""/>
    <n v="12"/>
    <n v="0"/>
    <n v="7.1428571428571397E-2"/>
    <n v="261.49"/>
    <x v="2"/>
    <n v="0"/>
  </r>
  <r>
    <x v="1259"/>
    <n v="32"/>
    <s v="Male"/>
    <s v="USA"/>
    <d v="2024-03-12T07:59:34"/>
    <x v="2"/>
    <n v="1"/>
    <n v="0"/>
    <n v="60"/>
    <n v="5"/>
    <n v="1032.68"/>
    <s v="OUTLIER"/>
    <n v="4"/>
    <s v=""/>
    <n v="7"/>
    <n v="0"/>
    <n v="8.3333333333333301E-2"/>
    <n v="258.17"/>
    <x v="2"/>
    <n v="0"/>
  </r>
  <r>
    <x v="1260"/>
    <n v="32"/>
    <s v="Female"/>
    <s v="Germany"/>
    <d v="2024-11-23T14:01:31"/>
    <x v="0"/>
    <n v="6"/>
    <n v="2"/>
    <n v="63"/>
    <n v="2"/>
    <n v="1027.58"/>
    <s v="OUTLIER"/>
    <n v="4"/>
    <s v=""/>
    <n v="34"/>
    <n v="0.33333333333333298"/>
    <n v="3.1746031746031703E-2"/>
    <n v="256.89499999999998"/>
    <x v="2"/>
    <n v="0"/>
  </r>
  <r>
    <x v="1261"/>
    <n v="21"/>
    <s v="Female"/>
    <s v="Canada"/>
    <d v="2023-09-23T23:39:07"/>
    <x v="4"/>
    <n v="1"/>
    <n v="0"/>
    <n v="43"/>
    <n v="1"/>
    <n v="1023.21"/>
    <s v="OUTLIER"/>
    <n v="4"/>
    <s v=""/>
    <n v="20"/>
    <n v="0"/>
    <n v="2.3255813953488299E-2"/>
    <n v="255.80250000000001"/>
    <x v="2"/>
    <n v="0"/>
  </r>
  <r>
    <x v="1262"/>
    <n v="21"/>
    <s v="Female"/>
    <s v="UK"/>
    <d v="2023-04-24T18:25:39"/>
    <x v="0"/>
    <n v="5"/>
    <n v="0"/>
    <n v="51"/>
    <n v="2"/>
    <n v="1010.07"/>
    <s v="OUTLIER"/>
    <n v="4"/>
    <s v=""/>
    <n v="12"/>
    <n v="0"/>
    <n v="3.9215686274509803E-2"/>
    <n v="252.51750000000001"/>
    <x v="2"/>
    <n v="0"/>
  </r>
  <r>
    <x v="1263"/>
    <n v="43"/>
    <s v="Female"/>
    <s v="USA"/>
    <d v="2023-10-19T23:07:26"/>
    <x v="1"/>
    <n v="1"/>
    <n v="1"/>
    <n v="55"/>
    <n v="1"/>
    <n v="1005.47"/>
    <s v="OUTLIER"/>
    <n v="4"/>
    <s v=""/>
    <n v="43"/>
    <n v="1"/>
    <n v="1.8181818181818101E-2"/>
    <n v="251.36750000000001"/>
    <x v="2"/>
    <n v="0"/>
  </r>
  <r>
    <x v="1264"/>
    <n v="36"/>
    <s v="Male"/>
    <s v="USA"/>
    <d v="2024-11-28T15:12:55"/>
    <x v="4"/>
    <n v="6"/>
    <n v="3"/>
    <n v="46"/>
    <n v="3"/>
    <n v="1000.13"/>
    <s v="OUTLIER"/>
    <n v="4"/>
    <s v=""/>
    <n v="9"/>
    <n v="0.5"/>
    <n v="6.5217391304347797E-2"/>
    <n v="250.0325"/>
    <x v="2"/>
    <n v="0"/>
  </r>
  <r>
    <x v="1265"/>
    <n v="46"/>
    <s v="Female"/>
    <s v="USA"/>
    <d v="2023-09-04T21:10:26"/>
    <x v="3"/>
    <n v="0"/>
    <n v="0"/>
    <n v="58"/>
    <n v="7"/>
    <n v="998.25"/>
    <s v="OUTLIER"/>
    <n v="4"/>
    <s v=""/>
    <n v="10"/>
    <n v="0"/>
    <n v="0.12068965517241299"/>
    <n v="249.5625"/>
    <x v="2"/>
    <n v="0"/>
  </r>
  <r>
    <x v="1266"/>
    <n v="66"/>
    <s v="Female"/>
    <s v="USA"/>
    <d v="2024-12-07T09:28:22"/>
    <x v="3"/>
    <n v="1"/>
    <n v="1"/>
    <n v="48"/>
    <n v="2"/>
    <n v="996.8"/>
    <s v="OUTLIER"/>
    <n v="4"/>
    <s v=""/>
    <n v="17"/>
    <n v="1"/>
    <n v="4.1666666666666602E-2"/>
    <n v="249.2"/>
    <x v="2"/>
    <n v="0"/>
  </r>
  <r>
    <x v="1267"/>
    <n v="42"/>
    <s v="Female"/>
    <s v="USA"/>
    <d v="2024-06-18T12:37:45"/>
    <x v="1"/>
    <n v="2"/>
    <n v="1"/>
    <n v="54"/>
    <n v="0"/>
    <n v="919.93"/>
    <s v="OUTLIER"/>
    <n v="4"/>
    <s v=""/>
    <n v="142"/>
    <n v="0.5"/>
    <n v="0"/>
    <n v="229.98249999999999"/>
    <x v="2"/>
    <n v="1"/>
  </r>
  <r>
    <x v="1268"/>
    <n v="39"/>
    <s v="Male"/>
    <s v="USA"/>
    <d v="2024-10-29T22:40:33"/>
    <x v="2"/>
    <n v="2"/>
    <n v="0"/>
    <n v="38"/>
    <n v="1"/>
    <n v="906.21"/>
    <s v="OUTLIER"/>
    <n v="4"/>
    <s v=""/>
    <n v="10"/>
    <n v="0"/>
    <n v="2.6315789473684199E-2"/>
    <n v="226.55250000000001"/>
    <x v="2"/>
    <n v="0"/>
  </r>
  <r>
    <x v="1269"/>
    <n v="29"/>
    <s v="Male"/>
    <s v="Australia"/>
    <d v="2023-08-17T07:50:12"/>
    <x v="1"/>
    <n v="7"/>
    <n v="3"/>
    <n v="42"/>
    <n v="4"/>
    <n v="900.32"/>
    <s v="OUTLIER"/>
    <n v="4"/>
    <s v=""/>
    <n v="8"/>
    <n v="0.42857142857142799"/>
    <n v="9.5238095238095205E-2"/>
    <n v="225.08"/>
    <x v="2"/>
    <n v="0"/>
  </r>
  <r>
    <x v="1270"/>
    <n v="38"/>
    <s v="Female"/>
    <s v="UK"/>
    <d v="2023-05-29T19:27:27"/>
    <x v="2"/>
    <n v="4"/>
    <n v="1"/>
    <n v="51"/>
    <n v="2"/>
    <n v="883.14"/>
    <s v="OUTLIER"/>
    <n v="4"/>
    <s v=""/>
    <n v="40"/>
    <n v="0.25"/>
    <n v="3.9215686274509803E-2"/>
    <n v="220.785"/>
    <x v="2"/>
    <n v="0"/>
  </r>
  <r>
    <x v="1271"/>
    <n v="42"/>
    <s v="Female"/>
    <s v="Australia"/>
    <d v="2024-06-26T23:35:09"/>
    <x v="2"/>
    <n v="7"/>
    <n v="2"/>
    <n v="69"/>
    <n v="4"/>
    <n v="876.19"/>
    <s v="OUTLIER"/>
    <n v="4"/>
    <s v=""/>
    <n v="10"/>
    <n v="0.28571428571428498"/>
    <n v="5.7971014492753603E-2"/>
    <n v="219.04750000000001"/>
    <x v="2"/>
    <n v="0"/>
  </r>
  <r>
    <x v="1272"/>
    <n v="40"/>
    <s v="Male"/>
    <s v="Germany"/>
    <d v="2023-06-03T16:16:02"/>
    <x v="5"/>
    <n v="1"/>
    <n v="0"/>
    <n v="53"/>
    <n v="5"/>
    <n v="875.09"/>
    <s v="OUTLIER"/>
    <n v="4"/>
    <s v=""/>
    <n v="3"/>
    <n v="0"/>
    <n v="9.4339622641509399E-2"/>
    <n v="218.77250000000001"/>
    <x v="2"/>
    <n v="0"/>
  </r>
  <r>
    <x v="1273"/>
    <n v="41"/>
    <s v="Female"/>
    <s v="Australia"/>
    <d v="2023-01-10T00:05:53"/>
    <x v="5"/>
    <n v="4"/>
    <n v="2"/>
    <n v="53"/>
    <n v="3"/>
    <n v="861.54"/>
    <s v="OUTLIER"/>
    <n v="4"/>
    <s v=""/>
    <n v="4"/>
    <n v="0.5"/>
    <n v="5.6603773584905599E-2"/>
    <n v="215.38499999999999"/>
    <x v="2"/>
    <n v="0"/>
  </r>
  <r>
    <x v="1274"/>
    <n v="23"/>
    <s v="Male"/>
    <s v="USA"/>
    <d v="2024-03-03T21:02:09"/>
    <x v="1"/>
    <n v="4"/>
    <n v="0"/>
    <n v="56"/>
    <n v="0"/>
    <n v="860.36"/>
    <s v="OUTLIER"/>
    <n v="4"/>
    <s v=""/>
    <n v="33"/>
    <n v="0"/>
    <n v="0"/>
    <n v="215.09"/>
    <x v="2"/>
    <n v="0"/>
  </r>
  <r>
    <x v="1275"/>
    <n v="22"/>
    <s v="Female"/>
    <s v="Japan"/>
    <d v="2023-08-03T16:46:10"/>
    <x v="3"/>
    <n v="5"/>
    <n v="0"/>
    <n v="57"/>
    <n v="5"/>
    <n v="859.8"/>
    <s v="OUTLIER"/>
    <n v="4"/>
    <s v=""/>
    <n v="7"/>
    <n v="0"/>
    <n v="8.7719298245614002E-2"/>
    <n v="214.95"/>
    <x v="2"/>
    <n v="0"/>
  </r>
  <r>
    <x v="1276"/>
    <n v="25"/>
    <s v="Female"/>
    <s v="UK"/>
    <d v="2024-04-08T14:07:38"/>
    <x v="1"/>
    <n v="3"/>
    <n v="2"/>
    <n v="47"/>
    <n v="2"/>
    <n v="855.6"/>
    <s v="OUTLIER"/>
    <n v="4"/>
    <s v=""/>
    <n v="68"/>
    <n v="0.66666666666666596"/>
    <n v="4.2553191489361701E-2"/>
    <n v="213.9"/>
    <x v="2"/>
    <n v="0"/>
  </r>
  <r>
    <x v="1277"/>
    <n v="28"/>
    <s v="Male"/>
    <s v="Germany"/>
    <d v="2024-12-19T00:21:22"/>
    <x v="0"/>
    <n v="4"/>
    <n v="0"/>
    <n v="53"/>
    <n v="3"/>
    <n v="849.38"/>
    <s v="OUTLIER"/>
    <n v="4"/>
    <s v=""/>
    <n v="82"/>
    <n v="0"/>
    <n v="5.6603773584905599E-2"/>
    <n v="212.345"/>
    <x v="2"/>
    <n v="0"/>
  </r>
  <r>
    <x v="1278"/>
    <n v="35"/>
    <s v="Female"/>
    <s v="Germany"/>
    <d v="2023-02-09T20:22:47"/>
    <x v="2"/>
    <n v="0"/>
    <n v="0"/>
    <n v="48"/>
    <n v="1"/>
    <n v="845.07"/>
    <s v="OUTLIER"/>
    <n v="4"/>
    <s v=""/>
    <n v="21"/>
    <n v="0"/>
    <n v="2.0833333333333301E-2"/>
    <n v="211.26750000000001"/>
    <x v="2"/>
    <n v="0"/>
  </r>
  <r>
    <x v="1279"/>
    <n v="24"/>
    <s v="Male"/>
    <s v="Australia"/>
    <d v="2024-04-07T13:18:18"/>
    <x v="4"/>
    <n v="3"/>
    <n v="0"/>
    <n v="52"/>
    <n v="2"/>
    <n v="841.53"/>
    <s v="OUTLIER"/>
    <n v="4"/>
    <s v=""/>
    <n v="20"/>
    <n v="0"/>
    <n v="3.8461538461538401E-2"/>
    <n v="210.38249999999999"/>
    <x v="2"/>
    <n v="0"/>
  </r>
  <r>
    <x v="1280"/>
    <n v="35"/>
    <s v="Male"/>
    <s v="USA"/>
    <d v="2023-06-11T02:24:08"/>
    <x v="5"/>
    <n v="4"/>
    <n v="3"/>
    <n v="57"/>
    <n v="4"/>
    <n v="823.23"/>
    <s v="OUTLIER"/>
    <n v="4"/>
    <s v=""/>
    <n v="21"/>
    <n v="0.75"/>
    <n v="7.0175438596491196E-2"/>
    <n v="205.8075"/>
    <x v="2"/>
    <n v="0"/>
  </r>
  <r>
    <x v="1281"/>
    <n v="23"/>
    <s v="Male"/>
    <s v="Canada"/>
    <d v="2023-01-16T19:37:54"/>
    <x v="2"/>
    <n v="7"/>
    <n v="1"/>
    <n v="42"/>
    <n v="3"/>
    <n v="820.59"/>
    <s v="OUTLIER"/>
    <n v="4"/>
    <s v=""/>
    <n v="20"/>
    <n v="0.14285714285714199"/>
    <n v="7.1428571428571397E-2"/>
    <n v="205.14750000000001"/>
    <x v="2"/>
    <n v="0"/>
  </r>
  <r>
    <x v="1282"/>
    <n v="18"/>
    <s v="Male"/>
    <s v="USA"/>
    <d v="2024-01-08T21:05:09"/>
    <x v="2"/>
    <n v="4"/>
    <n v="1"/>
    <n v="71"/>
    <n v="3"/>
    <n v="820.3"/>
    <s v="OUTLIER"/>
    <n v="4"/>
    <s v=""/>
    <n v="73"/>
    <n v="0.25"/>
    <n v="4.22535211267605E-2"/>
    <n v="205.07499999999999"/>
    <x v="2"/>
    <n v="0"/>
  </r>
  <r>
    <x v="1283"/>
    <n v="37"/>
    <s v="Male"/>
    <s v="Australia"/>
    <d v="2023-01-07T12:13:59"/>
    <x v="1"/>
    <n v="1"/>
    <n v="0"/>
    <n v="50"/>
    <n v="3"/>
    <n v="811.74"/>
    <s v="OUTLIER"/>
    <n v="4"/>
    <s v=""/>
    <n v="19"/>
    <n v="0"/>
    <n v="0.06"/>
    <n v="202.935"/>
    <x v="2"/>
    <n v="0"/>
  </r>
  <r>
    <x v="1284"/>
    <n v="45"/>
    <s v="Female"/>
    <s v="UK"/>
    <d v="2024-06-20T20:06:49"/>
    <x v="5"/>
    <n v="1"/>
    <n v="0"/>
    <n v="36"/>
    <n v="2"/>
    <n v="807.1"/>
    <s v="OUTLIER"/>
    <n v="4"/>
    <s v=""/>
    <n v="105"/>
    <n v="0"/>
    <n v="5.5555555555555497E-2"/>
    <n v="201.77500000000001"/>
    <x v="2"/>
    <n v="1"/>
  </r>
  <r>
    <x v="1285"/>
    <n v="18"/>
    <s v="Male"/>
    <s v="Canada"/>
    <d v="2024-12-06T17:24:41"/>
    <x v="3"/>
    <n v="2"/>
    <n v="2"/>
    <n v="40"/>
    <n v="2"/>
    <n v="803.93"/>
    <s v="OUTLIER"/>
    <n v="4"/>
    <s v=""/>
    <n v="10"/>
    <n v="1"/>
    <n v="0.05"/>
    <n v="200.98249999999999"/>
    <x v="2"/>
    <n v="0"/>
  </r>
  <r>
    <x v="1286"/>
    <n v="32"/>
    <s v="Female"/>
    <s v="USA"/>
    <d v="2024-05-24T12:31:09"/>
    <x v="0"/>
    <n v="4"/>
    <n v="0"/>
    <n v="63"/>
    <n v="3"/>
    <n v="803.59"/>
    <s v="OUTLIER"/>
    <n v="4"/>
    <s v=""/>
    <n v="45"/>
    <n v="0"/>
    <n v="4.7619047619047603E-2"/>
    <n v="200.89750000000001"/>
    <x v="2"/>
    <n v="1"/>
  </r>
  <r>
    <x v="1287"/>
    <n v="46"/>
    <s v="Female"/>
    <s v="USA"/>
    <d v="2024-02-07T04:51:52"/>
    <x v="5"/>
    <n v="3"/>
    <n v="0"/>
    <n v="56"/>
    <n v="5"/>
    <n v="800.17"/>
    <s v="OUTLIER"/>
    <n v="4"/>
    <s v=""/>
    <n v="0"/>
    <n v="0"/>
    <n v="8.9285714285714204E-2"/>
    <n v="200.04249999999999"/>
    <x v="2"/>
    <n v="1"/>
  </r>
  <r>
    <x v="1288"/>
    <n v="26"/>
    <s v="Female"/>
    <s v="USA"/>
    <d v="2024-04-07T16:13:31"/>
    <x v="2"/>
    <n v="3"/>
    <n v="1"/>
    <n v="45"/>
    <n v="0"/>
    <n v="793.42"/>
    <s v="OUTLIER"/>
    <n v="4"/>
    <s v=""/>
    <n v="10"/>
    <n v="0.33333333333333298"/>
    <n v="0"/>
    <n v="198.35499999999999"/>
    <x v="2"/>
    <n v="0"/>
  </r>
  <r>
    <x v="1289"/>
    <n v="52"/>
    <s v="Female"/>
    <s v="USA"/>
    <d v="2024-03-20T13:06:33"/>
    <x v="0"/>
    <n v="1"/>
    <n v="1"/>
    <n v="59"/>
    <n v="2"/>
    <n v="777.92"/>
    <s v="OUTLIER"/>
    <n v="4"/>
    <s v=""/>
    <n v="24"/>
    <n v="1"/>
    <n v="3.38983050847457E-2"/>
    <n v="194.48"/>
    <x v="2"/>
    <n v="0"/>
  </r>
  <r>
    <x v="1290"/>
    <n v="20"/>
    <s v="Female"/>
    <s v="Canada"/>
    <d v="2024-04-02T03:21:15"/>
    <x v="5"/>
    <n v="5"/>
    <n v="0"/>
    <n v="38"/>
    <n v="3"/>
    <n v="760.67"/>
    <s v="OUTLIER"/>
    <n v="4"/>
    <s v=""/>
    <n v="76"/>
    <n v="0"/>
    <n v="7.8947368421052599E-2"/>
    <n v="190.16749999999999"/>
    <x v="2"/>
    <n v="0"/>
  </r>
  <r>
    <x v="1291"/>
    <n v="36"/>
    <s v="Female"/>
    <s v="UK"/>
    <d v="2024-01-28T22:55:33"/>
    <x v="1"/>
    <n v="2"/>
    <n v="2"/>
    <n v="41"/>
    <n v="1"/>
    <n v="742.9"/>
    <s v="OUTLIER"/>
    <n v="4"/>
    <s v=""/>
    <n v="53"/>
    <n v="1"/>
    <n v="2.4390243902439001E-2"/>
    <n v="185.72499999999999"/>
    <x v="2"/>
    <n v="0"/>
  </r>
  <r>
    <x v="1292"/>
    <n v="40"/>
    <s v="Male"/>
    <s v="Australia"/>
    <d v="2023-07-14T14:55:45"/>
    <x v="1"/>
    <n v="3"/>
    <n v="1"/>
    <n v="64"/>
    <n v="5"/>
    <n v="740.03"/>
    <s v="OUTLIER"/>
    <n v="4"/>
    <s v=""/>
    <n v="53"/>
    <n v="0.33333333333333298"/>
    <n v="7.8125E-2"/>
    <n v="185.00749999999999"/>
    <x v="2"/>
    <n v="0"/>
  </r>
  <r>
    <x v="1293"/>
    <n v="47"/>
    <s v="Female"/>
    <s v="USA"/>
    <d v="2023-06-14T10:42:32"/>
    <x v="4"/>
    <n v="2"/>
    <n v="0"/>
    <n v="54"/>
    <n v="2"/>
    <n v="726.7"/>
    <s v="OUTLIER"/>
    <n v="4"/>
    <s v=""/>
    <n v="41"/>
    <n v="0"/>
    <n v="3.7037037037037E-2"/>
    <n v="181.67500000000001"/>
    <x v="2"/>
    <n v="1"/>
  </r>
  <r>
    <x v="1294"/>
    <n v="23"/>
    <s v="Female"/>
    <s v="USA"/>
    <d v="2024-03-19T16:40:03"/>
    <x v="1"/>
    <n v="1"/>
    <n v="0"/>
    <n v="52"/>
    <n v="3"/>
    <n v="725.15"/>
    <s v="OUTLIER"/>
    <n v="4"/>
    <s v=""/>
    <n v="5"/>
    <n v="0"/>
    <n v="5.7692307692307598E-2"/>
    <n v="181.28749999999999"/>
    <x v="2"/>
    <n v="0"/>
  </r>
  <r>
    <x v="1295"/>
    <n v="34"/>
    <s v="Female"/>
    <s v="Canada"/>
    <d v="2023-12-25T22:43:04"/>
    <x v="4"/>
    <n v="6"/>
    <n v="2"/>
    <n v="45"/>
    <n v="3"/>
    <n v="718.44"/>
    <s v="OUTLIER"/>
    <n v="4"/>
    <s v=""/>
    <n v="50"/>
    <n v="0.33333333333333298"/>
    <n v="6.6666666666666596E-2"/>
    <n v="179.61"/>
    <x v="2"/>
    <n v="0"/>
  </r>
  <r>
    <x v="1296"/>
    <n v="18"/>
    <s v="Other"/>
    <s v="USA"/>
    <d v="2023-01-24T05:45:59"/>
    <x v="3"/>
    <n v="3"/>
    <n v="0"/>
    <n v="57"/>
    <n v="1"/>
    <n v="714.56"/>
    <s v="OUTLIER"/>
    <n v="4"/>
    <s v=""/>
    <n v="73"/>
    <n v="0"/>
    <n v="1.7543859649122799E-2"/>
    <n v="178.64"/>
    <x v="2"/>
    <n v="0"/>
  </r>
  <r>
    <x v="1297"/>
    <n v="49"/>
    <s v="Female"/>
    <s v="Japan"/>
    <d v="2024-10-31T00:57:29"/>
    <x v="5"/>
    <n v="3"/>
    <n v="1"/>
    <n v="56"/>
    <n v="3"/>
    <n v="709.55"/>
    <s v="OUTLIER"/>
    <n v="4"/>
    <s v=""/>
    <n v="14"/>
    <n v="0.33333333333333298"/>
    <n v="5.3571428571428499E-2"/>
    <n v="177.38749999999999"/>
    <x v="2"/>
    <n v="0"/>
  </r>
  <r>
    <x v="1298"/>
    <n v="48"/>
    <s v="Male"/>
    <s v="UK"/>
    <d v="2023-09-20T15:20:43"/>
    <x v="3"/>
    <n v="3"/>
    <n v="0"/>
    <n v="53"/>
    <n v="1"/>
    <n v="703.37"/>
    <s v="OUTLIER"/>
    <n v="4"/>
    <s v=""/>
    <n v="57"/>
    <n v="0"/>
    <n v="1.8867924528301799E-2"/>
    <n v="175.8425"/>
    <x v="2"/>
    <n v="0"/>
  </r>
  <r>
    <x v="1299"/>
    <n v="66"/>
    <s v="Female"/>
    <s v="Canada"/>
    <d v="2024-05-22T12:20:06"/>
    <x v="3"/>
    <n v="4"/>
    <n v="2"/>
    <n v="58"/>
    <n v="2"/>
    <n v="701.56"/>
    <s v="OUTLIER"/>
    <n v="4"/>
    <s v=""/>
    <n v="2"/>
    <n v="0.5"/>
    <n v="3.4482758620689599E-2"/>
    <n v="175.39"/>
    <x v="2"/>
    <n v="1"/>
  </r>
  <r>
    <x v="1300"/>
    <n v="49"/>
    <s v="Female"/>
    <s v="Canada"/>
    <d v="2024-03-06T07:26:26"/>
    <x v="3"/>
    <n v="3"/>
    <n v="1"/>
    <n v="54"/>
    <n v="1"/>
    <n v="700.06"/>
    <s v="OUTLIER"/>
    <n v="4"/>
    <s v=""/>
    <n v="33"/>
    <n v="0.33333333333333298"/>
    <n v="1.85185185185185E-2"/>
    <n v="175.01499999999999"/>
    <x v="2"/>
    <n v="0"/>
  </r>
  <r>
    <x v="1301"/>
    <n v="39"/>
    <s v="Male"/>
    <s v="Japan"/>
    <d v="2024-02-22T23:02:09"/>
    <x v="1"/>
    <n v="1"/>
    <n v="1"/>
    <n v="58"/>
    <n v="3"/>
    <n v="697.46"/>
    <s v="OUTLIER"/>
    <n v="4"/>
    <s v=""/>
    <n v="77"/>
    <n v="1"/>
    <n v="5.1724137931034399E-2"/>
    <n v="174.36500000000001"/>
    <x v="2"/>
    <n v="0"/>
  </r>
  <r>
    <x v="1302"/>
    <n v="22"/>
    <s v="Male"/>
    <s v="USA"/>
    <d v="2024-10-26T05:36:30"/>
    <x v="2"/>
    <n v="2"/>
    <n v="1"/>
    <n v="50"/>
    <n v="3"/>
    <n v="693.35"/>
    <s v="OUTLIER"/>
    <n v="4"/>
    <s v=""/>
    <n v="19"/>
    <n v="0.5"/>
    <n v="0.06"/>
    <n v="173.33750000000001"/>
    <x v="2"/>
    <n v="1"/>
  </r>
  <r>
    <x v="1303"/>
    <n v="43"/>
    <s v="Male"/>
    <s v="France"/>
    <d v="2024-06-26T00:13:26"/>
    <x v="1"/>
    <n v="3"/>
    <n v="0"/>
    <n v="40"/>
    <n v="3"/>
    <n v="690.27"/>
    <s v="OUTLIER"/>
    <n v="4"/>
    <s v=""/>
    <n v="5"/>
    <n v="0"/>
    <n v="7.4999999999999997E-2"/>
    <n v="172.5675"/>
    <x v="2"/>
    <n v="1"/>
  </r>
  <r>
    <x v="1304"/>
    <n v="39"/>
    <s v="Female"/>
    <s v="USA"/>
    <d v="2024-09-10T21:49:04"/>
    <x v="1"/>
    <n v="2"/>
    <n v="0"/>
    <n v="33"/>
    <n v="2"/>
    <n v="688.12"/>
    <s v="OUTLIER"/>
    <n v="4"/>
    <s v=""/>
    <n v="75"/>
    <n v="0"/>
    <n v="6.0606060606060601E-2"/>
    <n v="172.03"/>
    <x v="2"/>
    <n v="1"/>
  </r>
  <r>
    <x v="1305"/>
    <n v="25"/>
    <s v="Female"/>
    <s v="Australia"/>
    <d v="2024-08-12T19:52:47"/>
    <x v="1"/>
    <n v="1"/>
    <n v="1"/>
    <n v="49"/>
    <n v="1"/>
    <n v="684.7"/>
    <s v="OUTLIER"/>
    <n v="4"/>
    <s v=""/>
    <n v="16"/>
    <n v="1"/>
    <n v="2.04081632653061E-2"/>
    <n v="171.17500000000001"/>
    <x v="2"/>
    <n v="0"/>
  </r>
  <r>
    <x v="1306"/>
    <n v="18"/>
    <s v="Male"/>
    <s v="USA"/>
    <d v="2023-09-18T10:46:51"/>
    <x v="1"/>
    <n v="3"/>
    <n v="0"/>
    <n v="42"/>
    <n v="0"/>
    <n v="674.36"/>
    <s v="OUTLIER"/>
    <n v="4"/>
    <s v=""/>
    <n v="115"/>
    <n v="0"/>
    <n v="0"/>
    <n v="168.59"/>
    <x v="2"/>
    <n v="1"/>
  </r>
  <r>
    <x v="1307"/>
    <n v="18"/>
    <s v="Male"/>
    <s v="Japan"/>
    <d v="2023-04-06T16:46:17"/>
    <x v="4"/>
    <n v="5"/>
    <n v="2"/>
    <n v="40"/>
    <n v="1"/>
    <n v="672.02"/>
    <s v="OUTLIER"/>
    <n v="4"/>
    <s v=""/>
    <n v="79"/>
    <n v="0.4"/>
    <n v="2.5000000000000001E-2"/>
    <n v="168.005"/>
    <x v="2"/>
    <n v="0"/>
  </r>
  <r>
    <x v="1308"/>
    <n v="18"/>
    <s v="Male"/>
    <s v="Germany"/>
    <d v="2023-05-05T01:11:17"/>
    <x v="5"/>
    <n v="3"/>
    <n v="1"/>
    <n v="50"/>
    <n v="1"/>
    <n v="670.47"/>
    <s v="OUTLIER"/>
    <n v="4"/>
    <s v=""/>
    <n v="20"/>
    <n v="0.33333333333333298"/>
    <n v="0.02"/>
    <n v="167.61750000000001"/>
    <x v="2"/>
    <n v="0"/>
  </r>
  <r>
    <x v="1309"/>
    <n v="29"/>
    <s v="Male"/>
    <s v="Germany"/>
    <d v="2024-08-05T08:17:05"/>
    <x v="0"/>
    <n v="3"/>
    <n v="1"/>
    <n v="56"/>
    <n v="3"/>
    <n v="665.37"/>
    <s v="OUTLIER"/>
    <n v="4"/>
    <s v=""/>
    <n v="56"/>
    <n v="0.33333333333333298"/>
    <n v="5.3571428571428499E-2"/>
    <n v="166.3425"/>
    <x v="2"/>
    <n v="0"/>
  </r>
  <r>
    <x v="1310"/>
    <n v="29"/>
    <s v="Female"/>
    <s v="Australia"/>
    <d v="2023-07-03T14:38:50"/>
    <x v="1"/>
    <n v="3"/>
    <n v="2"/>
    <n v="53"/>
    <n v="5"/>
    <n v="661.33"/>
    <s v="OUTLIER"/>
    <n v="4"/>
    <s v=""/>
    <n v="52"/>
    <n v="0.66666666666666596"/>
    <n v="9.4339622641509399E-2"/>
    <n v="165.33250000000001"/>
    <x v="2"/>
    <n v="0"/>
  </r>
  <r>
    <x v="1311"/>
    <n v="26"/>
    <s v="Female"/>
    <s v="USA"/>
    <d v="2024-11-09T02:30:58"/>
    <x v="2"/>
    <n v="2"/>
    <n v="0"/>
    <n v="42"/>
    <n v="2"/>
    <n v="659.85"/>
    <s v="OUTLIER"/>
    <n v="4"/>
    <s v=""/>
    <n v="5"/>
    <n v="0"/>
    <n v="4.7619047619047603E-2"/>
    <n v="164.96250000000001"/>
    <x v="2"/>
    <n v="0"/>
  </r>
  <r>
    <x v="1312"/>
    <n v="43"/>
    <s v="Male"/>
    <s v="Canada"/>
    <d v="2023-09-19T18:54:13"/>
    <x v="0"/>
    <n v="3"/>
    <n v="1"/>
    <n v="44"/>
    <n v="1"/>
    <n v="653.5"/>
    <s v="OUTLIER"/>
    <n v="4"/>
    <s v=""/>
    <n v="85"/>
    <n v="0.33333333333333298"/>
    <n v="2.27272727272727E-2"/>
    <n v="163.375"/>
    <x v="2"/>
    <n v="0"/>
  </r>
  <r>
    <x v="1313"/>
    <n v="35"/>
    <s v="Female"/>
    <s v="Canada"/>
    <d v="2023-02-08T04:57:23"/>
    <x v="0"/>
    <n v="1"/>
    <n v="1"/>
    <n v="48"/>
    <n v="2"/>
    <n v="650.55999999999995"/>
    <s v="OUTLIER"/>
    <n v="4"/>
    <s v=""/>
    <n v="52"/>
    <n v="1"/>
    <n v="4.1666666666666602E-2"/>
    <n v="162.63999999999999"/>
    <x v="2"/>
    <n v="0"/>
  </r>
  <r>
    <x v="1314"/>
    <n v="43"/>
    <s v="Male"/>
    <s v="USA"/>
    <d v="2023-11-27T14:18:04"/>
    <x v="1"/>
    <n v="3"/>
    <n v="2"/>
    <n v="42"/>
    <n v="3"/>
    <n v="633.85"/>
    <s v="OUTLIER"/>
    <n v="4"/>
    <s v=""/>
    <n v="10"/>
    <n v="0.66666666666666596"/>
    <n v="7.1428571428571397E-2"/>
    <n v="158.46250000000001"/>
    <x v="2"/>
    <n v="0"/>
  </r>
  <r>
    <x v="1315"/>
    <n v="24"/>
    <s v="Male"/>
    <s v="USA"/>
    <d v="2023-08-09T14:24:04"/>
    <x v="3"/>
    <n v="3"/>
    <n v="0"/>
    <n v="47"/>
    <n v="1"/>
    <n v="629.61"/>
    <s v="OUTLIER"/>
    <n v="4"/>
    <s v=""/>
    <n v="6"/>
    <n v="0"/>
    <n v="2.1276595744680799E-2"/>
    <n v="157.4025"/>
    <x v="2"/>
    <n v="0"/>
  </r>
  <r>
    <x v="1316"/>
    <n v="33"/>
    <s v="Female"/>
    <s v="UK"/>
    <d v="2023-05-09T10:19:01"/>
    <x v="3"/>
    <n v="1"/>
    <n v="0"/>
    <n v="53"/>
    <n v="3"/>
    <n v="625.32000000000005"/>
    <s v="OUTLIER"/>
    <n v="4"/>
    <s v=""/>
    <n v="17"/>
    <n v="0"/>
    <n v="5.6603773584905599E-2"/>
    <n v="156.33000000000001"/>
    <x v="2"/>
    <n v="0"/>
  </r>
  <r>
    <x v="1317"/>
    <n v="46"/>
    <s v="Male"/>
    <s v="USA"/>
    <d v="2024-09-14T01:44:39"/>
    <x v="2"/>
    <n v="4"/>
    <n v="2"/>
    <n v="41"/>
    <n v="1"/>
    <n v="620.4"/>
    <s v="OUTLIER"/>
    <n v="4"/>
    <s v=""/>
    <n v="98"/>
    <n v="0.5"/>
    <n v="2.4390243902439001E-2"/>
    <n v="155.1"/>
    <x v="2"/>
    <n v="0"/>
  </r>
  <r>
    <x v="1318"/>
    <n v="32"/>
    <s v="Male"/>
    <s v="Australia"/>
    <d v="2024-05-15T13:52:52"/>
    <x v="2"/>
    <n v="3"/>
    <n v="1"/>
    <n v="43"/>
    <n v="1"/>
    <n v="617.92999999999995"/>
    <s v="OUTLIER"/>
    <n v="4"/>
    <s v=""/>
    <n v="22"/>
    <n v="0.33333333333333298"/>
    <n v="2.3255813953488299E-2"/>
    <n v="154.48249999999999"/>
    <x v="2"/>
    <n v="0"/>
  </r>
  <r>
    <x v="1319"/>
    <n v="18"/>
    <s v="Female"/>
    <s v="Germany"/>
    <d v="2024-05-15T19:43:18"/>
    <x v="1"/>
    <n v="1"/>
    <n v="1"/>
    <n v="45"/>
    <n v="1"/>
    <n v="616.98"/>
    <s v="OUTLIER"/>
    <n v="4"/>
    <s v=""/>
    <n v="3"/>
    <n v="1"/>
    <n v="2.2222222222222199E-2"/>
    <n v="154.245"/>
    <x v="2"/>
    <n v="0"/>
  </r>
  <r>
    <x v="1320"/>
    <n v="25"/>
    <s v="Male"/>
    <s v="USA"/>
    <d v="2024-05-28T11:25:37"/>
    <x v="3"/>
    <n v="1"/>
    <n v="0"/>
    <n v="44"/>
    <n v="1"/>
    <n v="613.38"/>
    <s v="OUTLIER"/>
    <n v="4"/>
    <s v=""/>
    <n v="31"/>
    <n v="0"/>
    <n v="2.27272727272727E-2"/>
    <n v="153.345"/>
    <x v="2"/>
    <n v="0"/>
  </r>
  <r>
    <x v="1321"/>
    <n v="39"/>
    <s v="Male"/>
    <s v="USA"/>
    <d v="2024-01-02T07:23:33"/>
    <x v="4"/>
    <n v="4"/>
    <n v="0"/>
    <n v="47"/>
    <n v="2"/>
    <n v="610.55999999999995"/>
    <s v="OUTLIER"/>
    <n v="4"/>
    <s v=""/>
    <n v="76"/>
    <n v="0"/>
    <n v="4.2553191489361701E-2"/>
    <n v="152.63999999999999"/>
    <x v="2"/>
    <n v="0"/>
  </r>
  <r>
    <x v="1322"/>
    <n v="18"/>
    <s v="Male"/>
    <s v="USA"/>
    <d v="2023-04-03T01:09:51"/>
    <x v="4"/>
    <n v="1"/>
    <n v="0"/>
    <n v="52"/>
    <n v="3"/>
    <n v="610.12"/>
    <s v="OUTLIER"/>
    <n v="4"/>
    <s v=""/>
    <n v="13"/>
    <n v="0"/>
    <n v="5.7692307692307598E-2"/>
    <n v="152.53"/>
    <x v="2"/>
    <n v="0"/>
  </r>
  <r>
    <x v="1323"/>
    <n v="18"/>
    <s v="Female"/>
    <s v="USA"/>
    <d v="2024-07-18T06:37:43"/>
    <x v="2"/>
    <n v="5"/>
    <n v="2"/>
    <n v="45"/>
    <n v="1"/>
    <n v="609.42999999999995"/>
    <s v="OUTLIER"/>
    <n v="4"/>
    <s v=""/>
    <n v="4"/>
    <n v="0.4"/>
    <n v="2.2222222222222199E-2"/>
    <n v="152.35749999999999"/>
    <x v="2"/>
    <n v="0"/>
  </r>
  <r>
    <x v="1324"/>
    <n v="41"/>
    <s v="Male"/>
    <s v="Germany"/>
    <d v="2024-10-25T07:42:24"/>
    <x v="0"/>
    <n v="0"/>
    <n v="0"/>
    <n v="57"/>
    <n v="3"/>
    <n v="609.16999999999996"/>
    <s v="OUTLIER"/>
    <n v="4"/>
    <s v=""/>
    <n v="14"/>
    <n v="0"/>
    <n v="5.2631578947368397E-2"/>
    <n v="152.29249999999999"/>
    <x v="2"/>
    <n v="0"/>
  </r>
  <r>
    <x v="1325"/>
    <n v="25"/>
    <s v="Male"/>
    <s v="UK"/>
    <d v="2024-08-14T14:13:23"/>
    <x v="4"/>
    <n v="2"/>
    <n v="1"/>
    <n v="53"/>
    <n v="4"/>
    <n v="609.14"/>
    <s v="OUTLIER"/>
    <n v="4"/>
    <s v=""/>
    <n v="87"/>
    <n v="0.5"/>
    <n v="7.5471698113207503E-2"/>
    <n v="152.285"/>
    <x v="2"/>
    <n v="0"/>
  </r>
  <r>
    <x v="1326"/>
    <n v="19"/>
    <s v="Female"/>
    <s v="USA"/>
    <d v="2023-12-13T01:10:20"/>
    <x v="0"/>
    <n v="4"/>
    <n v="1"/>
    <n v="57"/>
    <n v="2"/>
    <n v="606.84"/>
    <s v="OUTLIER"/>
    <n v="4"/>
    <s v=""/>
    <n v="8"/>
    <n v="0.25"/>
    <n v="3.5087719298245598E-2"/>
    <n v="151.71"/>
    <x v="2"/>
    <n v="0"/>
  </r>
  <r>
    <x v="1327"/>
    <n v="33"/>
    <s v="Male"/>
    <s v="Canada"/>
    <d v="2024-03-06T16:12:05"/>
    <x v="2"/>
    <n v="3"/>
    <n v="1"/>
    <n v="48"/>
    <n v="3"/>
    <n v="603.57000000000005"/>
    <s v=""/>
    <n v="4"/>
    <s v=""/>
    <n v="3"/>
    <n v="0.33333333333333298"/>
    <n v="6.25E-2"/>
    <n v="150.89250000000001"/>
    <x v="2"/>
    <n v="0"/>
  </r>
  <r>
    <x v="1328"/>
    <n v="47"/>
    <s v="Male"/>
    <s v="Canada"/>
    <d v="2024-09-17T12:58:16"/>
    <x v="1"/>
    <n v="4"/>
    <n v="1"/>
    <n v="54"/>
    <n v="4"/>
    <n v="599.41999999999996"/>
    <s v=""/>
    <n v="4"/>
    <s v=""/>
    <n v="29"/>
    <n v="0.25"/>
    <n v="7.4074074074074001E-2"/>
    <n v="149.85499999999999"/>
    <x v="2"/>
    <n v="1"/>
  </r>
  <r>
    <x v="1329"/>
    <n v="34"/>
    <s v="Female"/>
    <s v="France"/>
    <d v="2024-07-23T13:39:33"/>
    <x v="0"/>
    <n v="8"/>
    <n v="3"/>
    <n v="53"/>
    <n v="2"/>
    <n v="597.21"/>
    <s v=""/>
    <n v="4"/>
    <s v=""/>
    <n v="1"/>
    <n v="0.375"/>
    <n v="3.7735849056603703E-2"/>
    <n v="149.30250000000001"/>
    <x v="2"/>
    <n v="0"/>
  </r>
  <r>
    <x v="1330"/>
    <n v="18"/>
    <s v="Female"/>
    <s v="Canada"/>
    <d v="2024-07-08T20:18:35"/>
    <x v="4"/>
    <n v="4"/>
    <n v="1"/>
    <n v="48"/>
    <n v="3"/>
    <n v="596.86"/>
    <s v=""/>
    <n v="4"/>
    <s v=""/>
    <n v="93"/>
    <n v="0.25"/>
    <n v="6.25E-2"/>
    <n v="149.215"/>
    <x v="2"/>
    <n v="1"/>
  </r>
  <r>
    <x v="1331"/>
    <n v="22"/>
    <s v="Male"/>
    <s v="Australia"/>
    <d v="2024-07-24T17:24:05"/>
    <x v="3"/>
    <n v="1"/>
    <n v="0"/>
    <n v="55"/>
    <n v="3"/>
    <n v="596.72"/>
    <s v=""/>
    <n v="4"/>
    <s v=""/>
    <n v="26"/>
    <n v="0"/>
    <n v="5.4545454545454501E-2"/>
    <n v="149.18"/>
    <x v="2"/>
    <n v="0"/>
  </r>
  <r>
    <x v="1332"/>
    <n v="33"/>
    <s v="Female"/>
    <s v="Australia"/>
    <d v="2023-04-26T05:28:14"/>
    <x v="0"/>
    <n v="3"/>
    <n v="1"/>
    <n v="51"/>
    <n v="2"/>
    <n v="594.11"/>
    <s v=""/>
    <n v="4"/>
    <s v=""/>
    <n v="23"/>
    <n v="0.33333333333333298"/>
    <n v="3.9215686274509803E-2"/>
    <n v="148.5275"/>
    <x v="2"/>
    <n v="0"/>
  </r>
  <r>
    <x v="1333"/>
    <n v="44"/>
    <s v="Male"/>
    <s v="USA"/>
    <d v="2023-11-03T20:51:13"/>
    <x v="1"/>
    <n v="6"/>
    <n v="1"/>
    <n v="59"/>
    <n v="4"/>
    <n v="592.83000000000004"/>
    <s v=""/>
    <n v="4"/>
    <s v=""/>
    <n v="21"/>
    <n v="0.16666666666666599"/>
    <n v="6.7796610169491497E-2"/>
    <n v="148.20750000000001"/>
    <x v="2"/>
    <n v="0"/>
  </r>
  <r>
    <x v="1334"/>
    <n v="33"/>
    <s v="Female"/>
    <s v="Australia"/>
    <d v="2024-06-29T04:09:01"/>
    <x v="4"/>
    <n v="1"/>
    <n v="0"/>
    <n v="45"/>
    <n v="3"/>
    <n v="591.25"/>
    <s v=""/>
    <n v="4"/>
    <s v=""/>
    <n v="17"/>
    <n v="0"/>
    <n v="6.6666666666666596E-2"/>
    <n v="147.8125"/>
    <x v="2"/>
    <n v="0"/>
  </r>
  <r>
    <x v="1335"/>
    <n v="44"/>
    <s v="Female"/>
    <s v="France"/>
    <d v="2024-03-29T16:07:38"/>
    <x v="4"/>
    <n v="2"/>
    <n v="1"/>
    <n v="64"/>
    <n v="5"/>
    <n v="582.79999999999995"/>
    <s v=""/>
    <n v="4"/>
    <s v=""/>
    <n v="39"/>
    <n v="0.5"/>
    <n v="7.8125E-2"/>
    <n v="145.69999999999999"/>
    <x v="2"/>
    <n v="0"/>
  </r>
  <r>
    <x v="1336"/>
    <n v="43"/>
    <s v="Female"/>
    <s v="USA"/>
    <d v="2024-08-28T15:30:41"/>
    <x v="3"/>
    <n v="3"/>
    <n v="0"/>
    <n v="55"/>
    <n v="3"/>
    <n v="576.48"/>
    <s v=""/>
    <n v="4"/>
    <s v=""/>
    <n v="18"/>
    <n v="0"/>
    <n v="5.4545454545454501E-2"/>
    <n v="144.12"/>
    <x v="2"/>
    <n v="0"/>
  </r>
  <r>
    <x v="1337"/>
    <n v="40"/>
    <s v="Male"/>
    <s v="Germany"/>
    <d v="2023-05-22T03:28:56"/>
    <x v="3"/>
    <n v="3"/>
    <n v="0"/>
    <n v="41"/>
    <n v="3"/>
    <n v="575.4"/>
    <s v=""/>
    <n v="4"/>
    <s v=""/>
    <n v="21"/>
    <n v="0"/>
    <n v="7.3170731707316999E-2"/>
    <n v="143.85"/>
    <x v="2"/>
    <n v="0"/>
  </r>
  <r>
    <x v="1338"/>
    <n v="46"/>
    <s v="Male"/>
    <s v="France"/>
    <d v="2024-09-15T15:42:26"/>
    <x v="3"/>
    <n v="3"/>
    <n v="2"/>
    <n v="53"/>
    <n v="1"/>
    <n v="574.35"/>
    <s v=""/>
    <n v="4"/>
    <s v=""/>
    <n v="29"/>
    <n v="0.66666666666666596"/>
    <n v="1.8867924528301799E-2"/>
    <n v="143.58750000000001"/>
    <x v="2"/>
    <n v="0"/>
  </r>
  <r>
    <x v="1339"/>
    <n v="40"/>
    <s v="Female"/>
    <s v="USA"/>
    <d v="2024-01-01T21:10:18"/>
    <x v="3"/>
    <n v="1"/>
    <n v="0"/>
    <n v="43"/>
    <n v="0"/>
    <n v="570.16"/>
    <s v=""/>
    <n v="4"/>
    <s v=""/>
    <n v="76"/>
    <n v="0"/>
    <n v="0"/>
    <n v="142.54"/>
    <x v="2"/>
    <n v="1"/>
  </r>
  <r>
    <x v="1340"/>
    <n v="41"/>
    <s v="Female"/>
    <s v="USA"/>
    <d v="2024-07-10T20:29:37"/>
    <x v="0"/>
    <n v="2"/>
    <n v="1"/>
    <n v="45"/>
    <n v="3"/>
    <n v="568.46"/>
    <s v=""/>
    <n v="4"/>
    <s v=""/>
    <n v="71"/>
    <n v="0.5"/>
    <n v="6.6666666666666596E-2"/>
    <n v="142.11500000000001"/>
    <x v="2"/>
    <n v="0"/>
  </r>
  <r>
    <x v="1341"/>
    <n v="36"/>
    <s v="Male"/>
    <s v="UK"/>
    <d v="2024-06-27T05:25:35"/>
    <x v="0"/>
    <n v="3"/>
    <n v="0"/>
    <n v="50"/>
    <n v="3"/>
    <n v="563.66999999999996"/>
    <s v=""/>
    <n v="4"/>
    <s v=""/>
    <n v="9"/>
    <n v="0"/>
    <n v="0.06"/>
    <n v="140.91749999999999"/>
    <x v="2"/>
    <n v="0"/>
  </r>
  <r>
    <x v="1342"/>
    <n v="25"/>
    <s v="Male"/>
    <s v="Canada"/>
    <d v="2024-03-11T10:05:27"/>
    <x v="2"/>
    <n v="3"/>
    <n v="3"/>
    <n v="46"/>
    <n v="1"/>
    <n v="562.27"/>
    <s v=""/>
    <n v="4"/>
    <s v=""/>
    <n v="30"/>
    <n v="1"/>
    <n v="2.1739130434782601E-2"/>
    <n v="140.5675"/>
    <x v="2"/>
    <n v="0"/>
  </r>
  <r>
    <x v="1343"/>
    <n v="18"/>
    <s v="Female"/>
    <s v="USA"/>
    <d v="2023-11-24T03:04:27"/>
    <x v="2"/>
    <n v="1"/>
    <n v="1"/>
    <n v="53"/>
    <n v="1"/>
    <n v="557.78"/>
    <s v=""/>
    <n v="4"/>
    <s v=""/>
    <n v="19"/>
    <n v="1"/>
    <n v="1.8867924528301799E-2"/>
    <n v="139.44499999999999"/>
    <x v="2"/>
    <n v="1"/>
  </r>
  <r>
    <x v="1344"/>
    <n v="28"/>
    <s v="Male"/>
    <s v="USA"/>
    <d v="2024-02-02T18:16:32"/>
    <x v="3"/>
    <n v="4"/>
    <n v="2"/>
    <n v="56"/>
    <n v="5"/>
    <n v="549.73"/>
    <s v=""/>
    <n v="4"/>
    <s v=""/>
    <n v="0"/>
    <n v="0.5"/>
    <n v="8.9285714285714204E-2"/>
    <n v="137.4325"/>
    <x v="2"/>
    <n v="0"/>
  </r>
  <r>
    <x v="1345"/>
    <n v="21"/>
    <s v="Male"/>
    <s v="USA"/>
    <d v="2023-09-13T13:58:16"/>
    <x v="0"/>
    <n v="1"/>
    <n v="1"/>
    <n v="38"/>
    <n v="2"/>
    <n v="548.01"/>
    <s v=""/>
    <n v="4"/>
    <s v=""/>
    <n v="21"/>
    <n v="1"/>
    <n v="5.2631578947368397E-2"/>
    <n v="137.0025"/>
    <x v="2"/>
    <n v="0"/>
  </r>
  <r>
    <x v="1346"/>
    <n v="26"/>
    <s v="Male"/>
    <s v="Canada"/>
    <d v="2023-12-11T06:49:43"/>
    <x v="1"/>
    <n v="4"/>
    <n v="0"/>
    <n v="36"/>
    <n v="3"/>
    <n v="547.6"/>
    <s v=""/>
    <n v="4"/>
    <s v=""/>
    <n v="33"/>
    <n v="0"/>
    <n v="8.3333333333333301E-2"/>
    <n v="136.9"/>
    <x v="2"/>
    <n v="0"/>
  </r>
  <r>
    <x v="1347"/>
    <n v="22"/>
    <s v="Female"/>
    <s v="Australia"/>
    <d v="2023-10-15T21:17:45"/>
    <x v="3"/>
    <n v="4"/>
    <n v="1"/>
    <n v="59"/>
    <n v="4"/>
    <n v="546.79"/>
    <s v=""/>
    <n v="4"/>
    <s v=""/>
    <n v="21"/>
    <n v="0.25"/>
    <n v="6.7796610169491497E-2"/>
    <n v="136.69749999999999"/>
    <x v="2"/>
    <n v="0"/>
  </r>
  <r>
    <x v="1348"/>
    <n v="54"/>
    <s v="Female"/>
    <s v="Canada"/>
    <d v="2023-11-23T15:23:36"/>
    <x v="3"/>
    <n v="3"/>
    <n v="1"/>
    <n v="54"/>
    <n v="0"/>
    <n v="544.92999999999995"/>
    <s v=""/>
    <n v="4"/>
    <s v=""/>
    <n v="20"/>
    <n v="0.33333333333333298"/>
    <n v="0"/>
    <n v="136.23249999999999"/>
    <x v="2"/>
    <n v="0"/>
  </r>
  <r>
    <x v="1349"/>
    <n v="28"/>
    <s v="Male"/>
    <s v="Canada"/>
    <d v="2023-10-05T17:27:20"/>
    <x v="2"/>
    <n v="5"/>
    <n v="4"/>
    <n v="42"/>
    <n v="2"/>
    <n v="544.36"/>
    <s v=""/>
    <n v="4"/>
    <s v=""/>
    <n v="28"/>
    <n v="0.8"/>
    <n v="4.7619047619047603E-2"/>
    <n v="136.09"/>
    <x v="2"/>
    <n v="0"/>
  </r>
  <r>
    <x v="1350"/>
    <n v="49"/>
    <s v="Male"/>
    <s v="Germany"/>
    <d v="2024-04-14T11:45:32"/>
    <x v="3"/>
    <n v="1"/>
    <n v="1"/>
    <n v="46"/>
    <n v="1"/>
    <n v="542.76"/>
    <s v=""/>
    <n v="4"/>
    <s v=""/>
    <n v="7"/>
    <n v="1"/>
    <n v="2.1739130434782601E-2"/>
    <n v="135.69"/>
    <x v="2"/>
    <n v="0"/>
  </r>
  <r>
    <x v="1351"/>
    <n v="48"/>
    <s v="Female"/>
    <s v="Germany"/>
    <d v="2024-08-06T14:56:50"/>
    <x v="0"/>
    <n v="3"/>
    <n v="1"/>
    <n v="49"/>
    <n v="3"/>
    <n v="542.05999999999995"/>
    <s v=""/>
    <n v="4"/>
    <s v=""/>
    <n v="6"/>
    <n v="0.33333333333333298"/>
    <n v="6.1224489795918297E-2"/>
    <n v="135.51499999999999"/>
    <x v="2"/>
    <n v="0"/>
  </r>
  <r>
    <x v="1352"/>
    <n v="24"/>
    <s v="Male"/>
    <s v="USA"/>
    <d v="2024-08-31T20:53:52"/>
    <x v="0"/>
    <n v="1"/>
    <n v="0"/>
    <n v="48"/>
    <n v="3"/>
    <n v="540.69000000000005"/>
    <s v=""/>
    <n v="4"/>
    <s v=""/>
    <n v="19"/>
    <n v="0"/>
    <n v="6.25E-2"/>
    <n v="135.17250000000001"/>
    <x v="2"/>
    <n v="0"/>
  </r>
  <r>
    <x v="1353"/>
    <n v="33"/>
    <s v="Female"/>
    <s v="France"/>
    <d v="2024-07-06T21:35:09"/>
    <x v="3"/>
    <n v="4"/>
    <n v="1"/>
    <n v="46"/>
    <n v="2"/>
    <n v="535.96"/>
    <s v=""/>
    <n v="4"/>
    <s v=""/>
    <n v="31"/>
    <n v="0.25"/>
    <n v="4.3478260869565202E-2"/>
    <n v="133.99"/>
    <x v="2"/>
    <n v="0"/>
  </r>
  <r>
    <x v="1354"/>
    <n v="18"/>
    <s v="Female"/>
    <s v="USA"/>
    <d v="2024-02-07T15:05:07"/>
    <x v="5"/>
    <n v="3"/>
    <n v="1"/>
    <n v="51"/>
    <n v="6"/>
    <n v="535.91999999999996"/>
    <s v=""/>
    <n v="4"/>
    <s v=""/>
    <n v="30"/>
    <n v="0.33333333333333298"/>
    <n v="0.11764705882352899"/>
    <n v="133.97999999999999"/>
    <x v="2"/>
    <n v="0"/>
  </r>
  <r>
    <x v="1355"/>
    <n v="43"/>
    <s v="Male"/>
    <s v="UK"/>
    <d v="2023-05-14T23:11:17"/>
    <x v="2"/>
    <n v="6"/>
    <n v="1"/>
    <n v="50"/>
    <n v="2"/>
    <n v="533.80999999999995"/>
    <s v=""/>
    <n v="4"/>
    <s v=""/>
    <n v="33"/>
    <n v="0.16666666666666599"/>
    <n v="0.04"/>
    <n v="133.45249999999999"/>
    <x v="2"/>
    <n v="1"/>
  </r>
  <r>
    <x v="1356"/>
    <n v="32"/>
    <s v="Female"/>
    <s v="USA"/>
    <d v="2024-08-09T17:24:48"/>
    <x v="1"/>
    <n v="2"/>
    <n v="1"/>
    <n v="67"/>
    <n v="4"/>
    <n v="533.09"/>
    <s v=""/>
    <n v="4"/>
    <s v=""/>
    <n v="12"/>
    <n v="0.5"/>
    <n v="5.9701492537313397E-2"/>
    <n v="133.27250000000001"/>
    <x v="2"/>
    <n v="0"/>
  </r>
  <r>
    <x v="1357"/>
    <n v="38"/>
    <s v="Female"/>
    <s v="USA"/>
    <d v="2023-06-29T02:35:54"/>
    <x v="3"/>
    <n v="1"/>
    <n v="0"/>
    <n v="44"/>
    <n v="3"/>
    <n v="531.75"/>
    <s v=""/>
    <n v="4"/>
    <s v=""/>
    <n v="6"/>
    <n v="0"/>
    <n v="6.8181818181818094E-2"/>
    <n v="132.9375"/>
    <x v="2"/>
    <n v="0"/>
  </r>
  <r>
    <x v="1358"/>
    <n v="27"/>
    <s v="Male"/>
    <s v="USA"/>
    <d v="2023-03-14T12:27:54"/>
    <x v="4"/>
    <n v="9"/>
    <n v="2"/>
    <n v="35"/>
    <n v="3"/>
    <n v="529.95000000000005"/>
    <s v=""/>
    <n v="4"/>
    <s v=""/>
    <n v="18"/>
    <n v="0.22222222222222199"/>
    <n v="8.5714285714285701E-2"/>
    <n v="132.48750000000001"/>
    <x v="2"/>
    <n v="0"/>
  </r>
  <r>
    <x v="1359"/>
    <n v="40"/>
    <s v="Male"/>
    <s v="UK"/>
    <d v="2023-08-21T19:53:08"/>
    <x v="2"/>
    <n v="2"/>
    <n v="1"/>
    <n v="48"/>
    <n v="0"/>
    <n v="529.26"/>
    <s v=""/>
    <n v="4"/>
    <s v=""/>
    <n v="3"/>
    <n v="0.5"/>
    <n v="0"/>
    <n v="132.315"/>
    <x v="2"/>
    <n v="0"/>
  </r>
  <r>
    <x v="1360"/>
    <n v="18"/>
    <s v="Male"/>
    <s v="Japan"/>
    <d v="2023-08-17T10:45:25"/>
    <x v="3"/>
    <n v="2"/>
    <n v="1"/>
    <n v="47"/>
    <n v="1"/>
    <n v="527.88"/>
    <s v=""/>
    <n v="4"/>
    <s v=""/>
    <n v="16"/>
    <n v="0.5"/>
    <n v="2.1276595744680799E-2"/>
    <n v="131.97"/>
    <x v="2"/>
    <n v="0"/>
  </r>
  <r>
    <x v="1361"/>
    <n v="36"/>
    <s v="Female"/>
    <s v="USA"/>
    <d v="2023-02-01T12:20:35"/>
    <x v="2"/>
    <n v="5"/>
    <n v="0"/>
    <n v="52"/>
    <n v="1"/>
    <n v="524.01"/>
    <s v=""/>
    <n v="4"/>
    <s v=""/>
    <n v="14"/>
    <n v="0"/>
    <n v="1.9230769230769201E-2"/>
    <n v="131.0025"/>
    <x v="2"/>
    <n v="0"/>
  </r>
  <r>
    <x v="1362"/>
    <n v="18"/>
    <s v="Female"/>
    <s v="USA"/>
    <d v="2024-05-24T13:58:45"/>
    <x v="0"/>
    <n v="4"/>
    <n v="2"/>
    <n v="56"/>
    <n v="2"/>
    <n v="522.88"/>
    <s v=""/>
    <n v="4"/>
    <s v=""/>
    <n v="4"/>
    <n v="0.5"/>
    <n v="3.5714285714285698E-2"/>
    <n v="130.72"/>
    <x v="2"/>
    <n v="0"/>
  </r>
  <r>
    <x v="1363"/>
    <n v="56"/>
    <s v="Female"/>
    <s v="France"/>
    <d v="2023-01-16T02:06:37"/>
    <x v="2"/>
    <n v="0"/>
    <n v="0"/>
    <n v="51"/>
    <n v="2"/>
    <n v="521.20000000000005"/>
    <s v=""/>
    <n v="4"/>
    <s v=""/>
    <n v="33"/>
    <n v="0"/>
    <n v="3.9215686274509803E-2"/>
    <n v="130.30000000000001"/>
    <x v="2"/>
    <n v="0"/>
  </r>
  <r>
    <x v="1364"/>
    <n v="35"/>
    <s v="Female"/>
    <s v="UK"/>
    <d v="2023-01-02T08:07:22"/>
    <x v="4"/>
    <n v="4"/>
    <n v="1"/>
    <n v="49"/>
    <n v="1"/>
    <n v="519.89"/>
    <s v=""/>
    <n v="4"/>
    <s v=""/>
    <n v="24"/>
    <n v="0.25"/>
    <n v="2.04081632653061E-2"/>
    <n v="129.9725"/>
    <x v="2"/>
    <n v="0"/>
  </r>
  <r>
    <x v="1365"/>
    <n v="60"/>
    <s v="Female"/>
    <s v="USA"/>
    <d v="2024-12-11T04:00:01"/>
    <x v="1"/>
    <n v="3"/>
    <n v="0"/>
    <n v="53"/>
    <n v="1"/>
    <n v="516.19000000000005"/>
    <s v=""/>
    <n v="4"/>
    <s v=""/>
    <n v="16"/>
    <n v="0"/>
    <n v="1.8867924528301799E-2"/>
    <n v="129.04750000000001"/>
    <x v="2"/>
    <n v="0"/>
  </r>
  <r>
    <x v="1366"/>
    <n v="49"/>
    <s v="Female"/>
    <s v="Canada"/>
    <d v="2024-08-18T21:53:31"/>
    <x v="4"/>
    <n v="2"/>
    <n v="0"/>
    <n v="38"/>
    <n v="4"/>
    <n v="515.32000000000005"/>
    <s v=""/>
    <n v="4"/>
    <s v=""/>
    <n v="13"/>
    <n v="0"/>
    <n v="0.105263157894736"/>
    <n v="128.83000000000001"/>
    <x v="2"/>
    <n v="0"/>
  </r>
  <r>
    <x v="1367"/>
    <n v="18"/>
    <s v="Female"/>
    <s v="UK"/>
    <d v="2023-08-20T14:41:00"/>
    <x v="2"/>
    <n v="3"/>
    <n v="0"/>
    <n v="43"/>
    <n v="3"/>
    <n v="513.55999999999995"/>
    <s v=""/>
    <n v="4"/>
    <s v=""/>
    <n v="44"/>
    <n v="0"/>
    <n v="6.9767441860465101E-2"/>
    <n v="128.38999999999999"/>
    <x v="2"/>
    <n v="0"/>
  </r>
  <r>
    <x v="1368"/>
    <n v="24"/>
    <s v="Female"/>
    <s v="Australia"/>
    <d v="2023-08-19T09:28:51"/>
    <x v="2"/>
    <n v="2"/>
    <n v="0"/>
    <n v="50"/>
    <n v="2"/>
    <n v="512.87"/>
    <s v=""/>
    <n v="4"/>
    <s v=""/>
    <n v="32"/>
    <n v="0"/>
    <n v="0.04"/>
    <n v="128.2175"/>
    <x v="2"/>
    <n v="0"/>
  </r>
  <r>
    <x v="1369"/>
    <n v="50"/>
    <s v="Male"/>
    <s v="UK"/>
    <d v="2024-02-04T15:32:21"/>
    <x v="3"/>
    <n v="3"/>
    <n v="0"/>
    <n v="42"/>
    <n v="0"/>
    <n v="511.18"/>
    <s v=""/>
    <n v="4"/>
    <s v=""/>
    <n v="45"/>
    <n v="0"/>
    <n v="0"/>
    <n v="127.795"/>
    <x v="2"/>
    <n v="0"/>
  </r>
  <r>
    <x v="1370"/>
    <n v="58"/>
    <s v="Female"/>
    <s v="USA"/>
    <d v="2023-10-04T06:24:45"/>
    <x v="1"/>
    <n v="2"/>
    <n v="0"/>
    <n v="48"/>
    <n v="2"/>
    <n v="511.07"/>
    <s v=""/>
    <n v="4"/>
    <s v=""/>
    <n v="11"/>
    <n v="0"/>
    <n v="4.1666666666666602E-2"/>
    <n v="127.7675"/>
    <x v="2"/>
    <n v="0"/>
  </r>
  <r>
    <x v="1371"/>
    <n v="28"/>
    <s v="Female"/>
    <s v="Australia"/>
    <d v="2023-09-14T04:34:21"/>
    <x v="0"/>
    <n v="3"/>
    <n v="0"/>
    <n v="55"/>
    <n v="3"/>
    <n v="510.55"/>
    <s v=""/>
    <n v="4"/>
    <s v=""/>
    <n v="12"/>
    <n v="0"/>
    <n v="5.4545454545454501E-2"/>
    <n v="127.6375"/>
    <x v="2"/>
    <n v="0"/>
  </r>
  <r>
    <x v="1372"/>
    <n v="45"/>
    <s v="Female"/>
    <s v="Canada"/>
    <d v="2023-11-07T00:46:48"/>
    <x v="3"/>
    <n v="5"/>
    <n v="2"/>
    <n v="33"/>
    <n v="2"/>
    <n v="509.51"/>
    <s v=""/>
    <n v="4"/>
    <s v=""/>
    <n v="11"/>
    <n v="0.4"/>
    <n v="6.0606060606060601E-2"/>
    <n v="127.3775"/>
    <x v="2"/>
    <n v="0"/>
  </r>
  <r>
    <x v="1373"/>
    <n v="30"/>
    <s v="Female"/>
    <s v="Australia"/>
    <d v="2023-11-06T23:19:12"/>
    <x v="4"/>
    <n v="2"/>
    <n v="0"/>
    <n v="52"/>
    <n v="3"/>
    <n v="505.71"/>
    <s v=""/>
    <n v="4"/>
    <s v=""/>
    <n v="23"/>
    <n v="0"/>
    <n v="5.7692307692307598E-2"/>
    <n v="126.42749999999999"/>
    <x v="2"/>
    <n v="0"/>
  </r>
  <r>
    <x v="1374"/>
    <n v="27"/>
    <s v="Male"/>
    <s v="USA"/>
    <d v="2024-06-13T08:31:07"/>
    <x v="5"/>
    <n v="1"/>
    <n v="0"/>
    <n v="52"/>
    <n v="0"/>
    <n v="505.23"/>
    <s v=""/>
    <n v="4"/>
    <s v=""/>
    <n v="43"/>
    <n v="0"/>
    <n v="0"/>
    <n v="126.3075"/>
    <x v="2"/>
    <n v="0"/>
  </r>
  <r>
    <x v="1375"/>
    <n v="35"/>
    <s v="Male"/>
    <s v="USA"/>
    <d v="2023-02-02T01:29:03"/>
    <x v="4"/>
    <n v="6"/>
    <n v="2"/>
    <n v="50"/>
    <n v="5"/>
    <n v="503.82"/>
    <s v=""/>
    <n v="4"/>
    <s v=""/>
    <n v="66"/>
    <n v="0.33333333333333298"/>
    <n v="0.1"/>
    <n v="125.955"/>
    <x v="2"/>
    <n v="0"/>
  </r>
  <r>
    <x v="1376"/>
    <n v="44"/>
    <s v="Female"/>
    <s v="USA"/>
    <d v="2023-02-06T12:04:23"/>
    <x v="0"/>
    <n v="2"/>
    <n v="2"/>
    <n v="47"/>
    <n v="2"/>
    <n v="502.15"/>
    <s v=""/>
    <n v="4"/>
    <s v=""/>
    <n v="49"/>
    <n v="1"/>
    <n v="4.2553191489361701E-2"/>
    <n v="125.53749999999999"/>
    <x v="2"/>
    <n v="0"/>
  </r>
  <r>
    <x v="1377"/>
    <n v="18"/>
    <s v="Male"/>
    <s v="USA"/>
    <d v="2024-11-28T09:22:29"/>
    <x v="4"/>
    <n v="4"/>
    <n v="1"/>
    <n v="51"/>
    <n v="4"/>
    <n v="500.8"/>
    <s v=""/>
    <n v="4"/>
    <s v=""/>
    <n v="11"/>
    <n v="0.25"/>
    <n v="7.8431372549019607E-2"/>
    <n v="125.2"/>
    <x v="2"/>
    <n v="0"/>
  </r>
  <r>
    <x v="1378"/>
    <n v="44"/>
    <s v="Male"/>
    <s v="USA"/>
    <d v="2024-09-23T07:40:58"/>
    <x v="2"/>
    <n v="3"/>
    <n v="0"/>
    <n v="30"/>
    <n v="3"/>
    <n v="500.57"/>
    <s v=""/>
    <n v="4"/>
    <s v=""/>
    <n v="38"/>
    <n v="0"/>
    <n v="0.1"/>
    <n v="125.1425"/>
    <x v="2"/>
    <n v="0"/>
  </r>
  <r>
    <x v="1379"/>
    <n v="29"/>
    <s v="Female"/>
    <s v="USA"/>
    <d v="2024-08-30T04:00:52"/>
    <x v="4"/>
    <n v="2"/>
    <n v="0"/>
    <n v="67"/>
    <n v="2"/>
    <n v="500.32"/>
    <s v=""/>
    <n v="4"/>
    <s v=""/>
    <n v="2"/>
    <n v="0"/>
    <n v="2.9850746268656699E-2"/>
    <n v="125.08"/>
    <x v="2"/>
    <n v="0"/>
  </r>
  <r>
    <x v="1380"/>
    <n v="36"/>
    <s v="Female"/>
    <s v="France"/>
    <d v="2023-12-27T21:26:30"/>
    <x v="5"/>
    <n v="3"/>
    <n v="1"/>
    <n v="47"/>
    <n v="4"/>
    <n v="499.56"/>
    <s v=""/>
    <n v="4"/>
    <s v=""/>
    <n v="20"/>
    <n v="0.33333333333333298"/>
    <n v="8.5106382978723402E-2"/>
    <n v="124.89"/>
    <x v="0"/>
    <n v="0"/>
  </r>
  <r>
    <x v="1381"/>
    <n v="18"/>
    <s v="Female"/>
    <s v="USA"/>
    <d v="2024-08-05T09:44:41"/>
    <x v="5"/>
    <n v="2"/>
    <n v="0"/>
    <n v="58"/>
    <n v="1"/>
    <n v="498.35"/>
    <s v=""/>
    <n v="4"/>
    <s v=""/>
    <n v="43"/>
    <n v="0"/>
    <n v="1.72413793103448E-2"/>
    <n v="124.58750000000001"/>
    <x v="0"/>
    <n v="0"/>
  </r>
  <r>
    <x v="1382"/>
    <n v="31"/>
    <s v="Male"/>
    <s v="USA"/>
    <d v="2024-11-13T16:01:31"/>
    <x v="2"/>
    <n v="6"/>
    <n v="1"/>
    <n v="49"/>
    <n v="5"/>
    <n v="497.76"/>
    <s v=""/>
    <n v="4"/>
    <s v=""/>
    <n v="65"/>
    <n v="0.16666666666666599"/>
    <n v="0.10204081632653"/>
    <n v="124.44"/>
    <x v="0"/>
    <n v="0"/>
  </r>
  <r>
    <x v="1383"/>
    <n v="18"/>
    <s v="Male"/>
    <s v="Japan"/>
    <d v="2024-06-08T04:24:30"/>
    <x v="2"/>
    <n v="5"/>
    <n v="2"/>
    <n v="50"/>
    <n v="3"/>
    <n v="494.93"/>
    <s v=""/>
    <n v="4"/>
    <s v=""/>
    <n v="130"/>
    <n v="0.4"/>
    <n v="0.06"/>
    <n v="123.7325"/>
    <x v="0"/>
    <n v="1"/>
  </r>
  <r>
    <x v="1384"/>
    <n v="21"/>
    <s v="Male"/>
    <s v="USA"/>
    <d v="2024-05-18T09:02:48"/>
    <x v="1"/>
    <n v="3"/>
    <n v="1"/>
    <n v="46"/>
    <n v="1"/>
    <n v="491.73"/>
    <s v=""/>
    <n v="4"/>
    <s v=""/>
    <n v="18"/>
    <n v="0.33333333333333298"/>
    <n v="2.1739130434782601E-2"/>
    <n v="122.9325"/>
    <x v="0"/>
    <n v="0"/>
  </r>
  <r>
    <x v="1385"/>
    <n v="49"/>
    <s v="Female"/>
    <s v="Germany"/>
    <d v="2024-03-21T16:51:05"/>
    <x v="2"/>
    <n v="4"/>
    <n v="3"/>
    <n v="34"/>
    <n v="1"/>
    <n v="491.06"/>
    <s v=""/>
    <n v="4"/>
    <s v=""/>
    <n v="2"/>
    <n v="0.75"/>
    <n v="2.94117647058823E-2"/>
    <n v="122.765"/>
    <x v="0"/>
    <n v="0"/>
  </r>
  <r>
    <x v="1386"/>
    <n v="52"/>
    <s v="Male"/>
    <s v="USA"/>
    <d v="2024-09-24T12:53:06"/>
    <x v="0"/>
    <n v="2"/>
    <n v="0"/>
    <n v="60"/>
    <n v="2"/>
    <n v="490.43"/>
    <s v=""/>
    <n v="4"/>
    <s v=""/>
    <n v="3"/>
    <n v="0"/>
    <n v="3.3333333333333298E-2"/>
    <n v="122.6075"/>
    <x v="0"/>
    <n v="0"/>
  </r>
  <r>
    <x v="1387"/>
    <n v="31"/>
    <s v="Male"/>
    <s v="UK"/>
    <d v="2024-06-24T00:02:24"/>
    <x v="3"/>
    <n v="4"/>
    <n v="1"/>
    <n v="51"/>
    <n v="4"/>
    <n v="489.03"/>
    <s v=""/>
    <n v="4"/>
    <s v=""/>
    <n v="16"/>
    <n v="0.25"/>
    <n v="7.8431372549019607E-2"/>
    <n v="122.25749999999999"/>
    <x v="0"/>
    <n v="0"/>
  </r>
  <r>
    <x v="1388"/>
    <n v="27"/>
    <s v="Female"/>
    <s v="USA"/>
    <d v="2023-08-09T21:42:07"/>
    <x v="2"/>
    <n v="3"/>
    <n v="0"/>
    <n v="52"/>
    <n v="4"/>
    <n v="488.93"/>
    <s v=""/>
    <n v="4"/>
    <s v=""/>
    <n v="21"/>
    <n v="0"/>
    <n v="7.69230769230769E-2"/>
    <n v="122.2325"/>
    <x v="0"/>
    <n v="0"/>
  </r>
  <r>
    <x v="1389"/>
    <n v="18"/>
    <s v="Male"/>
    <s v="USA"/>
    <d v="2023-11-16T14:01:09"/>
    <x v="2"/>
    <n v="1"/>
    <n v="1"/>
    <n v="41"/>
    <n v="4"/>
    <n v="487.75"/>
    <s v=""/>
    <n v="4"/>
    <s v=""/>
    <n v="14"/>
    <n v="1"/>
    <n v="9.7560975609756101E-2"/>
    <n v="121.9375"/>
    <x v="0"/>
    <n v="0"/>
  </r>
  <r>
    <x v="1390"/>
    <n v="24"/>
    <s v="Male"/>
    <s v="USA"/>
    <d v="2023-11-24T10:22:30"/>
    <x v="3"/>
    <n v="2"/>
    <n v="0"/>
    <n v="40"/>
    <n v="3"/>
    <n v="484.44"/>
    <s v=""/>
    <n v="4"/>
    <s v=""/>
    <n v="13"/>
    <n v="0"/>
    <n v="7.4999999999999997E-2"/>
    <n v="121.11"/>
    <x v="0"/>
    <n v="0"/>
  </r>
  <r>
    <x v="1391"/>
    <n v="33"/>
    <s v="Male"/>
    <s v="USA"/>
    <d v="2023-04-16T20:36:42"/>
    <x v="5"/>
    <n v="2"/>
    <n v="0"/>
    <n v="50"/>
    <n v="3"/>
    <n v="482.66"/>
    <s v=""/>
    <n v="4"/>
    <s v=""/>
    <n v="52"/>
    <n v="0"/>
    <n v="0.06"/>
    <n v="120.66500000000001"/>
    <x v="0"/>
    <n v="0"/>
  </r>
  <r>
    <x v="1392"/>
    <n v="36"/>
    <s v="Male"/>
    <s v="Germany"/>
    <d v="2024-03-07T02:25:20"/>
    <x v="2"/>
    <n v="1"/>
    <n v="1"/>
    <n v="50"/>
    <n v="2"/>
    <n v="482.21"/>
    <s v=""/>
    <n v="4"/>
    <s v=""/>
    <n v="18"/>
    <n v="1"/>
    <n v="0.04"/>
    <n v="120.55249999999999"/>
    <x v="0"/>
    <n v="0"/>
  </r>
  <r>
    <x v="1393"/>
    <n v="44"/>
    <s v="Female"/>
    <s v="USA"/>
    <d v="2024-07-07T23:52:05"/>
    <x v="4"/>
    <n v="4"/>
    <n v="1"/>
    <n v="45"/>
    <n v="5"/>
    <n v="482.12"/>
    <s v=""/>
    <n v="4"/>
    <s v=""/>
    <n v="25"/>
    <n v="0.25"/>
    <n v="0.11111111111111099"/>
    <n v="120.53"/>
    <x v="0"/>
    <n v="0"/>
  </r>
  <r>
    <x v="1394"/>
    <n v="32"/>
    <s v="Female"/>
    <s v="USA"/>
    <d v="2024-03-07T22:51:50"/>
    <x v="0"/>
    <n v="4"/>
    <n v="0"/>
    <n v="50"/>
    <n v="2"/>
    <n v="479.91"/>
    <s v=""/>
    <n v="4"/>
    <s v=""/>
    <n v="21"/>
    <n v="0"/>
    <n v="0.04"/>
    <n v="119.97750000000001"/>
    <x v="0"/>
    <n v="0"/>
  </r>
  <r>
    <x v="1395"/>
    <n v="21"/>
    <s v="Female"/>
    <s v="USA"/>
    <d v="2024-02-12T11:53:42"/>
    <x v="1"/>
    <n v="3"/>
    <n v="1"/>
    <n v="41"/>
    <n v="2"/>
    <n v="476.45"/>
    <s v=""/>
    <n v="4"/>
    <s v=""/>
    <n v="82"/>
    <n v="0.33333333333333298"/>
    <n v="4.8780487804878002E-2"/>
    <n v="119.1125"/>
    <x v="0"/>
    <n v="0"/>
  </r>
  <r>
    <x v="1396"/>
    <n v="28"/>
    <s v="Female"/>
    <s v="USA"/>
    <d v="2023-11-21T06:26:55"/>
    <x v="2"/>
    <n v="1"/>
    <n v="0"/>
    <n v="53"/>
    <n v="3"/>
    <n v="475.62"/>
    <s v=""/>
    <n v="4"/>
    <s v=""/>
    <n v="5"/>
    <n v="0"/>
    <n v="5.6603773584905599E-2"/>
    <n v="118.905"/>
    <x v="0"/>
    <n v="1"/>
  </r>
  <r>
    <x v="1397"/>
    <n v="22"/>
    <s v="Male"/>
    <s v="USA"/>
    <d v="2024-07-24T08:38:27"/>
    <x v="3"/>
    <n v="4"/>
    <n v="2"/>
    <n v="51"/>
    <n v="3"/>
    <n v="473.99"/>
    <s v=""/>
    <n v="4"/>
    <s v=""/>
    <n v="130"/>
    <n v="0.5"/>
    <n v="5.8823529411764698E-2"/>
    <n v="118.4975"/>
    <x v="0"/>
    <n v="1"/>
  </r>
  <r>
    <x v="1398"/>
    <n v="28"/>
    <s v="Other"/>
    <s v="USA"/>
    <d v="2024-11-27T14:23:36"/>
    <x v="0"/>
    <n v="2"/>
    <n v="0"/>
    <n v="47"/>
    <n v="2"/>
    <n v="473.85"/>
    <s v=""/>
    <n v="4"/>
    <s v=""/>
    <n v="44"/>
    <n v="0"/>
    <n v="4.2553191489361701E-2"/>
    <n v="118.46250000000001"/>
    <x v="0"/>
    <n v="0"/>
  </r>
  <r>
    <x v="1399"/>
    <n v="49"/>
    <s v="Female"/>
    <s v="Canada"/>
    <d v="2023-03-19T12:11:42"/>
    <x v="3"/>
    <n v="1"/>
    <n v="0"/>
    <n v="48"/>
    <n v="1"/>
    <n v="471.22"/>
    <s v=""/>
    <n v="4"/>
    <s v=""/>
    <n v="5"/>
    <n v="0"/>
    <n v="2.0833333333333301E-2"/>
    <n v="117.80500000000001"/>
    <x v="0"/>
    <n v="0"/>
  </r>
  <r>
    <x v="1400"/>
    <n v="19"/>
    <s v="Male"/>
    <s v="Australia"/>
    <d v="2024-02-26T07:20:33"/>
    <x v="1"/>
    <n v="6"/>
    <n v="3"/>
    <n v="60"/>
    <n v="1"/>
    <n v="471.14"/>
    <s v=""/>
    <n v="4"/>
    <s v=""/>
    <n v="35"/>
    <n v="0.5"/>
    <n v="1.6666666666666601E-2"/>
    <n v="117.785"/>
    <x v="0"/>
    <n v="0"/>
  </r>
  <r>
    <x v="1401"/>
    <n v="30"/>
    <s v="Female"/>
    <s v="USA"/>
    <d v="2023-08-24T01:54:37"/>
    <x v="4"/>
    <n v="2"/>
    <n v="0"/>
    <n v="51"/>
    <n v="3"/>
    <n v="470.87"/>
    <s v=""/>
    <n v="4"/>
    <s v=""/>
    <n v="18"/>
    <n v="0"/>
    <n v="5.8823529411764698E-2"/>
    <n v="117.7175"/>
    <x v="0"/>
    <n v="0"/>
  </r>
  <r>
    <x v="1402"/>
    <n v="28"/>
    <s v="Male"/>
    <s v="USA"/>
    <d v="2023-01-28T20:44:09"/>
    <x v="1"/>
    <n v="4"/>
    <n v="1"/>
    <n v="56"/>
    <n v="3"/>
    <n v="470.26"/>
    <s v=""/>
    <n v="4"/>
    <s v=""/>
    <n v="14"/>
    <n v="0.25"/>
    <n v="5.3571428571428499E-2"/>
    <n v="117.565"/>
    <x v="0"/>
    <n v="0"/>
  </r>
  <r>
    <x v="1403"/>
    <n v="35"/>
    <s v="Female"/>
    <s v="USA"/>
    <d v="2024-02-16T22:29:02"/>
    <x v="5"/>
    <n v="2"/>
    <n v="1"/>
    <n v="47"/>
    <n v="5"/>
    <n v="466.14"/>
    <s v=""/>
    <n v="4"/>
    <s v=""/>
    <n v="1"/>
    <n v="0.5"/>
    <n v="0.10638297872340401"/>
    <n v="116.535"/>
    <x v="0"/>
    <n v="0"/>
  </r>
  <r>
    <x v="1404"/>
    <n v="38"/>
    <s v="Female"/>
    <s v="USA"/>
    <d v="2024-10-07T19:11:30"/>
    <x v="4"/>
    <n v="3"/>
    <n v="0"/>
    <n v="38"/>
    <n v="0"/>
    <n v="464.56"/>
    <s v=""/>
    <n v="4"/>
    <s v=""/>
    <n v="22"/>
    <n v="0"/>
    <n v="0"/>
    <n v="116.14"/>
    <x v="0"/>
    <n v="0"/>
  </r>
  <r>
    <x v="1405"/>
    <n v="37"/>
    <s v="Female"/>
    <s v="France"/>
    <d v="2024-09-11T09:29:56"/>
    <x v="3"/>
    <n v="3"/>
    <n v="0"/>
    <n v="44"/>
    <n v="1"/>
    <n v="461.69"/>
    <s v=""/>
    <n v="4"/>
    <s v=""/>
    <n v="62"/>
    <n v="0"/>
    <n v="2.27272727272727E-2"/>
    <n v="115.4225"/>
    <x v="0"/>
    <n v="0"/>
  </r>
  <r>
    <x v="1406"/>
    <n v="25"/>
    <s v="Female"/>
    <s v="Germany"/>
    <d v="2024-10-25T23:46:05"/>
    <x v="2"/>
    <n v="1"/>
    <n v="0"/>
    <n v="58"/>
    <n v="2"/>
    <n v="460.07"/>
    <s v=""/>
    <n v="4"/>
    <s v=""/>
    <n v="38"/>
    <n v="0"/>
    <n v="3.4482758620689599E-2"/>
    <n v="115.0175"/>
    <x v="0"/>
    <n v="0"/>
  </r>
  <r>
    <x v="1407"/>
    <n v="44"/>
    <s v="Female"/>
    <s v="Canada"/>
    <d v="2024-05-18T20:43:40"/>
    <x v="2"/>
    <n v="0"/>
    <n v="0"/>
    <n v="56"/>
    <n v="2"/>
    <n v="459.45"/>
    <s v=""/>
    <n v="4"/>
    <s v=""/>
    <n v="49"/>
    <n v="0"/>
    <n v="3.5714285714285698E-2"/>
    <n v="114.8625"/>
    <x v="0"/>
    <n v="0"/>
  </r>
  <r>
    <x v="1408"/>
    <n v="34"/>
    <s v="Male"/>
    <s v="USA"/>
    <d v="2024-08-23T18:42:06"/>
    <x v="1"/>
    <n v="3"/>
    <n v="0"/>
    <n v="38"/>
    <n v="4"/>
    <n v="455.23"/>
    <s v=""/>
    <n v="4"/>
    <s v=""/>
    <n v="30"/>
    <n v="0"/>
    <n v="0.105263157894736"/>
    <n v="113.8075"/>
    <x v="0"/>
    <n v="0"/>
  </r>
  <r>
    <x v="1409"/>
    <n v="41"/>
    <s v="Female"/>
    <s v="UK"/>
    <d v="2024-04-22T18:20:08"/>
    <x v="2"/>
    <n v="5"/>
    <n v="2"/>
    <n v="51"/>
    <n v="1"/>
    <n v="454.97"/>
    <s v=""/>
    <n v="4"/>
    <s v=""/>
    <n v="20"/>
    <n v="0.4"/>
    <n v="1.9607843137254902E-2"/>
    <n v="113.74250000000001"/>
    <x v="0"/>
    <n v="0"/>
  </r>
  <r>
    <x v="1410"/>
    <n v="18"/>
    <s v="Female"/>
    <s v="Canada"/>
    <d v="2023-01-16T10:52:15"/>
    <x v="0"/>
    <n v="0"/>
    <n v="0"/>
    <n v="40"/>
    <n v="2"/>
    <n v="454.85"/>
    <s v=""/>
    <n v="4"/>
    <s v=""/>
    <n v="9"/>
    <n v="0"/>
    <n v="0.05"/>
    <n v="113.71250000000001"/>
    <x v="0"/>
    <n v="0"/>
  </r>
  <r>
    <x v="1411"/>
    <n v="51"/>
    <s v="Female"/>
    <s v="Australia"/>
    <d v="2024-04-03T21:41:52"/>
    <x v="3"/>
    <n v="0"/>
    <n v="0"/>
    <n v="48"/>
    <n v="2"/>
    <n v="454.1"/>
    <s v=""/>
    <n v="4"/>
    <s v=""/>
    <n v="3"/>
    <n v="0"/>
    <n v="4.1666666666666602E-2"/>
    <n v="113.52500000000001"/>
    <x v="0"/>
    <n v="0"/>
  </r>
  <r>
    <x v="1412"/>
    <n v="24"/>
    <s v="Female"/>
    <s v="Canada"/>
    <d v="2023-05-17T15:26:00"/>
    <x v="2"/>
    <n v="6"/>
    <n v="4"/>
    <n v="53"/>
    <n v="4"/>
    <n v="453.32"/>
    <s v=""/>
    <n v="4"/>
    <s v=""/>
    <n v="48"/>
    <n v="0.66666666666666596"/>
    <n v="7.5471698113207503E-2"/>
    <n v="113.33"/>
    <x v="0"/>
    <n v="1"/>
  </r>
  <r>
    <x v="1413"/>
    <n v="43"/>
    <s v="Male"/>
    <s v="France"/>
    <d v="2024-04-11T15:08:00"/>
    <x v="4"/>
    <n v="3"/>
    <n v="0"/>
    <n v="50"/>
    <n v="0"/>
    <n v="453.27"/>
    <s v=""/>
    <n v="4"/>
    <s v=""/>
    <n v="7"/>
    <n v="0"/>
    <n v="0"/>
    <n v="113.3175"/>
    <x v="0"/>
    <n v="0"/>
  </r>
  <r>
    <x v="1414"/>
    <n v="39"/>
    <s v="Male"/>
    <s v="USA"/>
    <d v="2023-12-16T05:05:54"/>
    <x v="1"/>
    <n v="3"/>
    <n v="0"/>
    <n v="46"/>
    <n v="2"/>
    <n v="451.59"/>
    <s v=""/>
    <n v="4"/>
    <s v=""/>
    <n v="4"/>
    <n v="0"/>
    <n v="4.3478260869565202E-2"/>
    <n v="112.89749999999999"/>
    <x v="0"/>
    <n v="0"/>
  </r>
  <r>
    <x v="1415"/>
    <n v="29"/>
    <s v="Male"/>
    <s v="Germany"/>
    <d v="2024-07-17T01:25:34"/>
    <x v="2"/>
    <n v="4"/>
    <n v="0"/>
    <n v="53"/>
    <n v="3"/>
    <n v="450.29"/>
    <s v=""/>
    <n v="4"/>
    <s v=""/>
    <n v="47"/>
    <n v="0"/>
    <n v="5.6603773584905599E-2"/>
    <n v="112.57250000000001"/>
    <x v="0"/>
    <n v="0"/>
  </r>
  <r>
    <x v="1416"/>
    <n v="40"/>
    <s v="Female"/>
    <s v="UK"/>
    <d v="2024-12-05T16:35:22"/>
    <x v="1"/>
    <n v="0"/>
    <n v="0"/>
    <n v="50"/>
    <n v="2"/>
    <n v="450.15"/>
    <s v=""/>
    <n v="4"/>
    <s v=""/>
    <n v="17"/>
    <n v="0"/>
    <n v="0.04"/>
    <n v="112.53749999999999"/>
    <x v="0"/>
    <n v="0"/>
  </r>
  <r>
    <x v="1417"/>
    <n v="18"/>
    <s v="Female"/>
    <s v="USA"/>
    <d v="2024-06-22T21:45:28"/>
    <x v="2"/>
    <n v="3"/>
    <n v="2"/>
    <n v="46"/>
    <n v="3"/>
    <n v="450.1"/>
    <s v=""/>
    <n v="4"/>
    <s v=""/>
    <n v="47"/>
    <n v="0.66666666666666596"/>
    <n v="6.5217391304347797E-2"/>
    <n v="112.52500000000001"/>
    <x v="0"/>
    <n v="0"/>
  </r>
  <r>
    <x v="1418"/>
    <n v="52"/>
    <s v="Male"/>
    <s v="Japan"/>
    <d v="2024-01-08T18:09:56"/>
    <x v="4"/>
    <n v="1"/>
    <n v="0"/>
    <n v="49"/>
    <n v="3"/>
    <n v="448.72"/>
    <s v=""/>
    <n v="4"/>
    <s v=""/>
    <n v="21"/>
    <n v="0"/>
    <n v="6.1224489795918297E-2"/>
    <n v="112.18"/>
    <x v="0"/>
    <n v="0"/>
  </r>
  <r>
    <x v="1419"/>
    <n v="29"/>
    <s v="Female"/>
    <s v="Australia"/>
    <d v="2023-07-03T01:30:22"/>
    <x v="1"/>
    <n v="5"/>
    <n v="2"/>
    <n v="52"/>
    <n v="2"/>
    <n v="448.65"/>
    <s v=""/>
    <n v="4"/>
    <s v=""/>
    <n v="38"/>
    <n v="0.4"/>
    <n v="3.8461538461538401E-2"/>
    <n v="112.16249999999999"/>
    <x v="0"/>
    <n v="0"/>
  </r>
  <r>
    <x v="1420"/>
    <n v="38"/>
    <s v="Male"/>
    <s v="UK"/>
    <d v="2024-08-06T00:20:46"/>
    <x v="1"/>
    <n v="5"/>
    <n v="2"/>
    <n v="50"/>
    <n v="3"/>
    <n v="446.57"/>
    <s v=""/>
    <n v="4"/>
    <s v=""/>
    <n v="16"/>
    <n v="0.4"/>
    <n v="0.06"/>
    <n v="111.6425"/>
    <x v="0"/>
    <n v="0"/>
  </r>
  <r>
    <x v="1421"/>
    <n v="41"/>
    <s v="Female"/>
    <s v="UK"/>
    <d v="2024-06-17T03:02:47"/>
    <x v="1"/>
    <n v="2"/>
    <n v="0"/>
    <n v="42"/>
    <n v="3"/>
    <n v="444.97"/>
    <s v=""/>
    <n v="4"/>
    <s v=""/>
    <n v="22"/>
    <n v="0"/>
    <n v="7.1428571428571397E-2"/>
    <n v="111.24250000000001"/>
    <x v="0"/>
    <n v="0"/>
  </r>
  <r>
    <x v="1422"/>
    <n v="18"/>
    <s v="Male"/>
    <s v="USA"/>
    <d v="2024-01-23T08:35:41"/>
    <x v="1"/>
    <n v="1"/>
    <n v="0"/>
    <n v="54"/>
    <n v="3"/>
    <n v="442.36"/>
    <s v=""/>
    <n v="4"/>
    <s v=""/>
    <n v="30"/>
    <n v="0"/>
    <n v="5.5555555555555497E-2"/>
    <n v="110.59"/>
    <x v="0"/>
    <n v="0"/>
  </r>
  <r>
    <x v="1423"/>
    <n v="42"/>
    <s v="Female"/>
    <s v="USA"/>
    <d v="2024-04-11T04:54:45"/>
    <x v="2"/>
    <n v="1"/>
    <n v="0"/>
    <n v="43"/>
    <n v="3"/>
    <n v="439.77"/>
    <s v=""/>
    <n v="4"/>
    <s v=""/>
    <n v="80"/>
    <n v="0"/>
    <n v="6.9767441860465101E-2"/>
    <n v="109.9425"/>
    <x v="0"/>
    <n v="0"/>
  </r>
  <r>
    <x v="1424"/>
    <n v="36"/>
    <s v="Female"/>
    <s v="USA"/>
    <d v="2024-02-11T16:54:48"/>
    <x v="3"/>
    <n v="5"/>
    <n v="0"/>
    <n v="57"/>
    <n v="2"/>
    <n v="438.07"/>
    <s v=""/>
    <n v="4"/>
    <s v=""/>
    <n v="10"/>
    <n v="0"/>
    <n v="3.5087719298245598E-2"/>
    <n v="109.5175"/>
    <x v="0"/>
    <n v="0"/>
  </r>
  <r>
    <x v="1425"/>
    <n v="31"/>
    <s v="Female"/>
    <s v="France"/>
    <d v="2024-03-05T06:37:07"/>
    <x v="4"/>
    <n v="0"/>
    <n v="0"/>
    <n v="43"/>
    <n v="1"/>
    <n v="437.38"/>
    <s v=""/>
    <n v="4"/>
    <s v=""/>
    <n v="6"/>
    <n v="0"/>
    <n v="2.3255813953488299E-2"/>
    <n v="109.345"/>
    <x v="0"/>
    <n v="0"/>
  </r>
  <r>
    <x v="1426"/>
    <n v="38"/>
    <s v="Male"/>
    <s v="USA"/>
    <d v="2024-09-12T07:24:02"/>
    <x v="1"/>
    <n v="6"/>
    <n v="3"/>
    <n v="50"/>
    <n v="3"/>
    <n v="434.48"/>
    <s v=""/>
    <n v="4"/>
    <s v=""/>
    <n v="13"/>
    <n v="0.5"/>
    <n v="0.06"/>
    <n v="108.62"/>
    <x v="0"/>
    <n v="0"/>
  </r>
  <r>
    <x v="1427"/>
    <n v="38"/>
    <s v="Male"/>
    <s v="Canada"/>
    <d v="2024-07-27T03:48:23"/>
    <x v="4"/>
    <n v="4"/>
    <n v="0"/>
    <n v="53"/>
    <n v="3"/>
    <n v="434.26"/>
    <s v=""/>
    <n v="4"/>
    <s v=""/>
    <n v="7"/>
    <n v="0"/>
    <n v="5.6603773584905599E-2"/>
    <n v="108.565"/>
    <x v="0"/>
    <n v="0"/>
  </r>
  <r>
    <x v="1428"/>
    <n v="18"/>
    <s v="Male"/>
    <s v="USA"/>
    <d v="2023-06-18T16:55:03"/>
    <x v="1"/>
    <n v="2"/>
    <n v="0"/>
    <n v="45"/>
    <n v="4"/>
    <n v="429.71"/>
    <s v=""/>
    <n v="4"/>
    <s v=""/>
    <n v="7"/>
    <n v="0"/>
    <n v="8.8888888888888795E-2"/>
    <n v="107.42749999999999"/>
    <x v="0"/>
    <n v="0"/>
  </r>
  <r>
    <x v="1429"/>
    <n v="44"/>
    <s v="Female"/>
    <s v="USA"/>
    <d v="2024-06-12T06:14:11"/>
    <x v="1"/>
    <n v="1"/>
    <n v="1"/>
    <n v="60"/>
    <n v="1"/>
    <n v="428.31"/>
    <s v=""/>
    <n v="4"/>
    <s v=""/>
    <n v="20"/>
    <n v="1"/>
    <n v="1.6666666666666601E-2"/>
    <n v="107.0775"/>
    <x v="0"/>
    <n v="0"/>
  </r>
  <r>
    <x v="1430"/>
    <n v="51"/>
    <s v="Female"/>
    <s v="Japan"/>
    <d v="2023-03-05T19:40:03"/>
    <x v="1"/>
    <n v="3"/>
    <n v="1"/>
    <n v="30"/>
    <n v="4"/>
    <n v="426.78"/>
    <s v=""/>
    <n v="4"/>
    <s v=""/>
    <n v="91"/>
    <n v="0.33333333333333298"/>
    <n v="0.133333333333333"/>
    <n v="106.69499999999999"/>
    <x v="0"/>
    <n v="1"/>
  </r>
  <r>
    <x v="1431"/>
    <n v="30"/>
    <s v="Other"/>
    <s v="USA"/>
    <d v="2023-07-12T14:44:43"/>
    <x v="4"/>
    <n v="3"/>
    <n v="0"/>
    <n v="31"/>
    <n v="0"/>
    <n v="424.9"/>
    <s v=""/>
    <n v="4"/>
    <s v=""/>
    <n v="68"/>
    <n v="0"/>
    <n v="0"/>
    <n v="106.22499999999999"/>
    <x v="0"/>
    <n v="0"/>
  </r>
  <r>
    <x v="1432"/>
    <n v="49"/>
    <s v="Female"/>
    <s v="USA"/>
    <d v="2024-03-07T12:38:35"/>
    <x v="1"/>
    <n v="1"/>
    <n v="1"/>
    <n v="44"/>
    <n v="2"/>
    <n v="424.76"/>
    <s v=""/>
    <n v="4"/>
    <s v=""/>
    <n v="57"/>
    <n v="1"/>
    <n v="4.54545454545454E-2"/>
    <n v="106.19"/>
    <x v="0"/>
    <n v="0"/>
  </r>
  <r>
    <x v="1433"/>
    <n v="31"/>
    <s v="Female"/>
    <s v="Canada"/>
    <d v="2024-03-02T17:17:36"/>
    <x v="1"/>
    <n v="4"/>
    <n v="1"/>
    <n v="46"/>
    <n v="2"/>
    <n v="424.55"/>
    <s v=""/>
    <n v="4"/>
    <s v=""/>
    <n v="71"/>
    <n v="0.25"/>
    <n v="4.3478260869565202E-2"/>
    <n v="106.1375"/>
    <x v="0"/>
    <n v="0"/>
  </r>
  <r>
    <x v="1434"/>
    <n v="23"/>
    <s v="Male"/>
    <s v="USA"/>
    <d v="2023-12-27T18:31:18"/>
    <x v="3"/>
    <n v="6"/>
    <n v="1"/>
    <n v="47"/>
    <n v="3"/>
    <n v="423.94"/>
    <s v=""/>
    <n v="4"/>
    <s v=""/>
    <n v="24"/>
    <n v="0.16666666666666599"/>
    <n v="6.3829787234042507E-2"/>
    <n v="105.985"/>
    <x v="0"/>
    <n v="0"/>
  </r>
  <r>
    <x v="1435"/>
    <n v="28"/>
    <s v="Female"/>
    <s v="Canada"/>
    <d v="2024-05-12T01:11:39"/>
    <x v="4"/>
    <n v="3"/>
    <n v="1"/>
    <n v="40"/>
    <n v="1"/>
    <n v="423.45"/>
    <s v=""/>
    <n v="4"/>
    <s v=""/>
    <n v="25"/>
    <n v="0.33333333333333298"/>
    <n v="2.5000000000000001E-2"/>
    <n v="105.8625"/>
    <x v="0"/>
    <n v="0"/>
  </r>
  <r>
    <x v="1436"/>
    <n v="25"/>
    <s v="Male"/>
    <s v="USA"/>
    <d v="2023-02-14T08:25:43"/>
    <x v="2"/>
    <n v="3"/>
    <n v="0"/>
    <n v="63"/>
    <n v="5"/>
    <n v="422.73"/>
    <s v=""/>
    <n v="4"/>
    <s v=""/>
    <n v="19"/>
    <n v="0"/>
    <n v="7.9365079365079305E-2"/>
    <n v="105.6825"/>
    <x v="0"/>
    <n v="0"/>
  </r>
  <r>
    <x v="1437"/>
    <n v="35"/>
    <s v="Male"/>
    <s v="France"/>
    <d v="2024-12-28T22:21:21"/>
    <x v="2"/>
    <n v="6"/>
    <n v="2"/>
    <n v="58"/>
    <n v="0"/>
    <n v="422.48"/>
    <s v=""/>
    <n v="4"/>
    <s v=""/>
    <n v="0"/>
    <n v="0.33333333333333298"/>
    <n v="0"/>
    <n v="105.62"/>
    <x v="0"/>
    <n v="0"/>
  </r>
  <r>
    <x v="1438"/>
    <n v="40"/>
    <s v="Male"/>
    <s v="USA"/>
    <d v="2023-07-04T15:28:09"/>
    <x v="4"/>
    <n v="2"/>
    <n v="1"/>
    <n v="63"/>
    <n v="5"/>
    <n v="419.45"/>
    <s v=""/>
    <n v="4"/>
    <s v=""/>
    <n v="3"/>
    <n v="0.5"/>
    <n v="7.9365079365079305E-2"/>
    <n v="104.8625"/>
    <x v="0"/>
    <n v="0"/>
  </r>
  <r>
    <x v="1439"/>
    <n v="43"/>
    <s v="Female"/>
    <s v="USA"/>
    <d v="2023-03-27T08:33:03"/>
    <x v="3"/>
    <n v="6"/>
    <n v="1"/>
    <n v="59"/>
    <n v="3"/>
    <n v="419.28"/>
    <s v=""/>
    <n v="4"/>
    <s v=""/>
    <n v="33"/>
    <n v="0.16666666666666599"/>
    <n v="5.0847457627118599E-2"/>
    <n v="104.82"/>
    <x v="0"/>
    <n v="0"/>
  </r>
  <r>
    <x v="1440"/>
    <n v="28"/>
    <s v="Male"/>
    <s v="Canada"/>
    <d v="2024-10-19T10:04:29"/>
    <x v="2"/>
    <n v="2"/>
    <n v="0"/>
    <n v="58"/>
    <n v="4"/>
    <n v="418.47"/>
    <s v=""/>
    <n v="4"/>
    <s v=""/>
    <n v="109"/>
    <n v="0"/>
    <n v="6.8965517241379296E-2"/>
    <n v="104.61750000000001"/>
    <x v="0"/>
    <n v="1"/>
  </r>
  <r>
    <x v="1441"/>
    <n v="32"/>
    <s v="Male"/>
    <s v="USA"/>
    <d v="2024-01-15T06:23:55"/>
    <x v="0"/>
    <n v="1"/>
    <n v="0"/>
    <n v="33"/>
    <n v="0"/>
    <n v="417.91"/>
    <s v=""/>
    <n v="4"/>
    <s v=""/>
    <n v="30"/>
    <n v="0"/>
    <n v="0"/>
    <n v="104.47750000000001"/>
    <x v="0"/>
    <n v="0"/>
  </r>
  <r>
    <x v="1442"/>
    <n v="38"/>
    <s v="Male"/>
    <s v="UK"/>
    <d v="2023-12-13T07:00:45"/>
    <x v="4"/>
    <n v="2"/>
    <n v="1"/>
    <n v="47"/>
    <n v="3"/>
    <n v="417.16"/>
    <s v=""/>
    <n v="4"/>
    <s v=""/>
    <n v="15"/>
    <n v="0.5"/>
    <n v="6.3829787234042507E-2"/>
    <n v="104.29"/>
    <x v="0"/>
    <n v="1"/>
  </r>
  <r>
    <x v="1443"/>
    <n v="27"/>
    <s v="Female"/>
    <s v="Japan"/>
    <d v="2023-09-01T18:42:27"/>
    <x v="2"/>
    <n v="1"/>
    <n v="0"/>
    <n v="38"/>
    <n v="3"/>
    <n v="416.05"/>
    <s v=""/>
    <n v="4"/>
    <s v=""/>
    <n v="19"/>
    <n v="0"/>
    <n v="7.8947368421052599E-2"/>
    <n v="104.0125"/>
    <x v="0"/>
    <n v="0"/>
  </r>
  <r>
    <x v="1444"/>
    <n v="33"/>
    <s v="Male"/>
    <s v="Germany"/>
    <d v="2023-04-15T08:06:31"/>
    <x v="0"/>
    <n v="1"/>
    <n v="1"/>
    <n v="59"/>
    <n v="0"/>
    <n v="414.96"/>
    <s v=""/>
    <n v="4"/>
    <s v=""/>
    <n v="26"/>
    <n v="1"/>
    <n v="0"/>
    <n v="103.74"/>
    <x v="0"/>
    <n v="0"/>
  </r>
  <r>
    <x v="1445"/>
    <n v="62"/>
    <s v="Female"/>
    <s v="Canada"/>
    <d v="2023-11-02T15:39:05"/>
    <x v="3"/>
    <n v="3"/>
    <n v="0"/>
    <n v="41"/>
    <n v="3"/>
    <n v="414.46"/>
    <s v=""/>
    <n v="4"/>
    <s v=""/>
    <n v="15"/>
    <n v="0"/>
    <n v="7.3170731707316999E-2"/>
    <n v="103.61499999999999"/>
    <x v="0"/>
    <n v="0"/>
  </r>
  <r>
    <x v="1446"/>
    <n v="43"/>
    <s v="Female"/>
    <s v="Japan"/>
    <d v="2024-11-15T14:44:57"/>
    <x v="5"/>
    <n v="3"/>
    <n v="0"/>
    <n v="60"/>
    <n v="3"/>
    <n v="414.01"/>
    <s v=""/>
    <n v="4"/>
    <s v=""/>
    <n v="47"/>
    <n v="0"/>
    <n v="0.05"/>
    <n v="103.5025"/>
    <x v="0"/>
    <n v="0"/>
  </r>
  <r>
    <x v="1447"/>
    <n v="26"/>
    <s v="Male"/>
    <s v="USA"/>
    <d v="2023-10-06T06:35:48"/>
    <x v="2"/>
    <n v="1"/>
    <n v="0"/>
    <n v="50"/>
    <n v="1"/>
    <n v="413.18"/>
    <s v=""/>
    <n v="4"/>
    <s v=""/>
    <n v="3"/>
    <n v="0"/>
    <n v="0.02"/>
    <n v="103.295"/>
    <x v="0"/>
    <n v="0"/>
  </r>
  <r>
    <x v="1448"/>
    <n v="18"/>
    <s v="Male"/>
    <s v="Japan"/>
    <d v="2024-11-06T20:29:30"/>
    <x v="2"/>
    <n v="2"/>
    <n v="1"/>
    <n v="54"/>
    <n v="4"/>
    <n v="411.79"/>
    <s v=""/>
    <n v="4"/>
    <s v=""/>
    <n v="138"/>
    <n v="0.5"/>
    <n v="7.4074074074074001E-2"/>
    <n v="102.94750000000001"/>
    <x v="0"/>
    <n v="1"/>
  </r>
  <r>
    <x v="1449"/>
    <n v="50"/>
    <s v="Male"/>
    <s v="UK"/>
    <d v="2024-11-09T22:57:28"/>
    <x v="1"/>
    <n v="1"/>
    <n v="0"/>
    <n v="46"/>
    <n v="1"/>
    <n v="410.32"/>
    <s v=""/>
    <n v="4"/>
    <s v=""/>
    <n v="28"/>
    <n v="0"/>
    <n v="2.1739130434782601E-2"/>
    <n v="102.58"/>
    <x v="0"/>
    <n v="0"/>
  </r>
  <r>
    <x v="1450"/>
    <n v="18"/>
    <s v="Male"/>
    <s v="UK"/>
    <d v="2024-07-14T07:43:14"/>
    <x v="3"/>
    <n v="6"/>
    <n v="1"/>
    <n v="60"/>
    <n v="3"/>
    <n v="409.97"/>
    <s v=""/>
    <n v="4"/>
    <s v=""/>
    <n v="15"/>
    <n v="0.16666666666666599"/>
    <n v="0.05"/>
    <n v="102.49250000000001"/>
    <x v="0"/>
    <n v="0"/>
  </r>
  <r>
    <x v="1451"/>
    <n v="52"/>
    <s v="Male"/>
    <s v="Canada"/>
    <d v="2024-10-14T01:35:03"/>
    <x v="2"/>
    <n v="2"/>
    <n v="0"/>
    <n v="43"/>
    <n v="5"/>
    <n v="409.75"/>
    <s v=""/>
    <n v="4"/>
    <s v=""/>
    <n v="1"/>
    <n v="0"/>
    <n v="0.116279069767441"/>
    <n v="102.4375"/>
    <x v="0"/>
    <n v="0"/>
  </r>
  <r>
    <x v="1452"/>
    <n v="50"/>
    <s v="Male"/>
    <s v="Canada"/>
    <d v="2024-10-24T09:48:17"/>
    <x v="1"/>
    <n v="5"/>
    <n v="0"/>
    <n v="53"/>
    <n v="1"/>
    <n v="407.64"/>
    <s v=""/>
    <n v="4"/>
    <s v=""/>
    <n v="48"/>
    <n v="0"/>
    <n v="1.8867924528301799E-2"/>
    <n v="101.91"/>
    <x v="0"/>
    <n v="0"/>
  </r>
  <r>
    <x v="1453"/>
    <n v="19"/>
    <s v="Female"/>
    <s v="USA"/>
    <d v="2023-01-24T20:22:04"/>
    <x v="2"/>
    <n v="8"/>
    <n v="1"/>
    <n v="34"/>
    <n v="2"/>
    <n v="407.49"/>
    <s v=""/>
    <n v="4"/>
    <s v=""/>
    <n v="34"/>
    <n v="0.125"/>
    <n v="5.8823529411764698E-2"/>
    <n v="101.8725"/>
    <x v="0"/>
    <n v="0"/>
  </r>
  <r>
    <x v="1454"/>
    <n v="56"/>
    <s v="Female"/>
    <s v="Australia"/>
    <d v="2023-09-12T04:23:18"/>
    <x v="1"/>
    <n v="4"/>
    <n v="2"/>
    <n v="55"/>
    <n v="5"/>
    <n v="406.16"/>
    <s v=""/>
    <n v="4"/>
    <s v=""/>
    <n v="16"/>
    <n v="0.5"/>
    <n v="9.0909090909090898E-2"/>
    <n v="101.54"/>
    <x v="0"/>
    <n v="0"/>
  </r>
  <r>
    <x v="1455"/>
    <n v="49"/>
    <s v="Male"/>
    <s v="USA"/>
    <d v="2024-04-19T05:38:54"/>
    <x v="2"/>
    <n v="6"/>
    <n v="5"/>
    <n v="42"/>
    <n v="1"/>
    <n v="404.95"/>
    <s v=""/>
    <n v="4"/>
    <s v=""/>
    <n v="26"/>
    <n v="0.83333333333333304"/>
    <n v="2.3809523809523801E-2"/>
    <n v="101.2375"/>
    <x v="0"/>
    <n v="0"/>
  </r>
  <r>
    <x v="1456"/>
    <n v="59"/>
    <s v="Male"/>
    <s v="Japan"/>
    <d v="2024-04-22T13:57:19"/>
    <x v="2"/>
    <n v="3"/>
    <n v="0"/>
    <n v="60"/>
    <n v="5"/>
    <n v="404.85"/>
    <s v=""/>
    <n v="4"/>
    <s v=""/>
    <n v="24"/>
    <n v="0"/>
    <n v="8.3333333333333301E-2"/>
    <n v="101.21250000000001"/>
    <x v="0"/>
    <n v="0"/>
  </r>
  <r>
    <x v="1457"/>
    <n v="26"/>
    <s v="Male"/>
    <s v="USA"/>
    <d v="2024-06-06T11:31:30"/>
    <x v="3"/>
    <n v="2"/>
    <n v="0"/>
    <n v="56"/>
    <n v="2"/>
    <n v="404.56"/>
    <s v=""/>
    <n v="4"/>
    <s v=""/>
    <n v="12"/>
    <n v="0"/>
    <n v="3.5714285714285698E-2"/>
    <n v="101.14"/>
    <x v="0"/>
    <n v="0"/>
  </r>
  <r>
    <x v="1458"/>
    <n v="54"/>
    <s v="Male"/>
    <s v="USA"/>
    <d v="2024-08-11T17:35:51"/>
    <x v="3"/>
    <n v="3"/>
    <n v="1"/>
    <n v="44"/>
    <n v="1"/>
    <n v="404.54"/>
    <s v=""/>
    <n v="4"/>
    <s v=""/>
    <n v="79"/>
    <n v="0.33333333333333298"/>
    <n v="2.27272727272727E-2"/>
    <n v="101.13500000000001"/>
    <x v="0"/>
    <n v="0"/>
  </r>
  <r>
    <x v="1459"/>
    <n v="30"/>
    <s v="Female"/>
    <s v="Germany"/>
    <d v="2023-10-29T00:40:55"/>
    <x v="2"/>
    <n v="5"/>
    <n v="2"/>
    <n v="55"/>
    <n v="4"/>
    <n v="404.42"/>
    <s v=""/>
    <n v="4"/>
    <s v=""/>
    <n v="3"/>
    <n v="0.4"/>
    <n v="7.2727272727272696E-2"/>
    <n v="101.105"/>
    <x v="0"/>
    <n v="0"/>
  </r>
  <r>
    <x v="1460"/>
    <n v="45"/>
    <s v="Male"/>
    <s v="Canada"/>
    <d v="2024-12-30T06:28:43"/>
    <x v="1"/>
    <n v="2"/>
    <n v="0"/>
    <n v="50"/>
    <n v="2"/>
    <n v="404.08"/>
    <s v=""/>
    <n v="4"/>
    <s v=""/>
    <n v="98"/>
    <n v="0"/>
    <n v="0.04"/>
    <n v="101.02"/>
    <x v="0"/>
    <n v="1"/>
  </r>
  <r>
    <x v="1461"/>
    <n v="18"/>
    <s v="Male"/>
    <s v="USA"/>
    <d v="2023-07-07T20:51:21"/>
    <x v="1"/>
    <n v="1"/>
    <n v="0"/>
    <n v="43"/>
    <n v="1"/>
    <n v="402.97"/>
    <s v=""/>
    <n v="4"/>
    <s v=""/>
    <n v="29"/>
    <n v="0"/>
    <n v="2.3255813953488299E-2"/>
    <n v="100.74250000000001"/>
    <x v="0"/>
    <n v="0"/>
  </r>
  <r>
    <x v="1462"/>
    <n v="22"/>
    <s v="Female"/>
    <s v="Australia"/>
    <d v="2023-02-27T11:48:54"/>
    <x v="4"/>
    <n v="2"/>
    <n v="0"/>
    <n v="47"/>
    <n v="4"/>
    <n v="402.41"/>
    <s v=""/>
    <n v="4"/>
    <s v=""/>
    <n v="41"/>
    <n v="0"/>
    <n v="8.5106382978723402E-2"/>
    <n v="100.60250000000001"/>
    <x v="0"/>
    <n v="0"/>
  </r>
  <r>
    <x v="1463"/>
    <n v="29"/>
    <s v="Male"/>
    <s v="UK"/>
    <d v="2023-06-28T22:13:04"/>
    <x v="5"/>
    <n v="5"/>
    <n v="0"/>
    <n v="52"/>
    <n v="3"/>
    <n v="401.96"/>
    <s v=""/>
    <n v="4"/>
    <s v=""/>
    <n v="20"/>
    <n v="0"/>
    <n v="5.7692307692307598E-2"/>
    <n v="100.49"/>
    <x v="0"/>
    <n v="0"/>
  </r>
  <r>
    <x v="1464"/>
    <n v="58"/>
    <s v="Male"/>
    <s v="USA"/>
    <d v="2023-07-27T13:56:07"/>
    <x v="3"/>
    <n v="2"/>
    <n v="1"/>
    <n v="48"/>
    <n v="3"/>
    <n v="401.9"/>
    <s v=""/>
    <n v="4"/>
    <s v=""/>
    <n v="25"/>
    <n v="0.5"/>
    <n v="6.25E-2"/>
    <n v="100.47499999999999"/>
    <x v="0"/>
    <n v="0"/>
  </r>
  <r>
    <x v="1465"/>
    <n v="42"/>
    <s v="Female"/>
    <s v="USA"/>
    <d v="2024-08-31T07:45:24"/>
    <x v="2"/>
    <n v="2"/>
    <n v="0"/>
    <n v="54"/>
    <n v="2"/>
    <n v="400.79"/>
    <s v=""/>
    <n v="4"/>
    <s v=""/>
    <n v="73"/>
    <n v="0"/>
    <n v="3.7037037037037E-2"/>
    <n v="100.19750000000001"/>
    <x v="0"/>
    <n v="0"/>
  </r>
  <r>
    <x v="1466"/>
    <n v="44"/>
    <s v="Male"/>
    <s v="USA"/>
    <d v="2024-11-23T18:24:20"/>
    <x v="3"/>
    <n v="1"/>
    <n v="0"/>
    <n v="56"/>
    <n v="2"/>
    <n v="396.97"/>
    <s v=""/>
    <n v="4"/>
    <s v=""/>
    <n v="155"/>
    <n v="0"/>
    <n v="3.5714285714285698E-2"/>
    <n v="99.242500000000007"/>
    <x v="0"/>
    <n v="1"/>
  </r>
  <r>
    <x v="1467"/>
    <n v="48"/>
    <s v="Male"/>
    <s v="USA"/>
    <d v="2023-03-10T03:20:11"/>
    <x v="0"/>
    <n v="3"/>
    <n v="1"/>
    <n v="62"/>
    <n v="5"/>
    <n v="396.64"/>
    <s v=""/>
    <n v="4"/>
    <s v=""/>
    <n v="9"/>
    <n v="0.33333333333333298"/>
    <n v="8.0645161290322495E-2"/>
    <n v="99.16"/>
    <x v="0"/>
    <n v="1"/>
  </r>
  <r>
    <x v="1468"/>
    <n v="23"/>
    <s v="Male"/>
    <s v="Australia"/>
    <d v="2023-09-19T11:36:11"/>
    <x v="1"/>
    <n v="3"/>
    <n v="0"/>
    <n v="43"/>
    <n v="2"/>
    <n v="394.87"/>
    <s v=""/>
    <n v="4"/>
    <s v=""/>
    <n v="28"/>
    <n v="0"/>
    <n v="4.6511627906976702E-2"/>
    <n v="98.717500000000001"/>
    <x v="0"/>
    <n v="0"/>
  </r>
  <r>
    <x v="1469"/>
    <n v="35"/>
    <s v="Female"/>
    <s v="UK"/>
    <d v="2023-10-18T04:46:49"/>
    <x v="1"/>
    <n v="4"/>
    <n v="2"/>
    <n v="46"/>
    <n v="3"/>
    <n v="394.56"/>
    <s v=""/>
    <n v="4"/>
    <s v=""/>
    <n v="42"/>
    <n v="0.5"/>
    <n v="6.5217391304347797E-2"/>
    <n v="98.64"/>
    <x v="0"/>
    <n v="0"/>
  </r>
  <r>
    <x v="1470"/>
    <n v="35"/>
    <s v="Female"/>
    <s v="USA"/>
    <d v="2024-12-06T08:39:03"/>
    <x v="4"/>
    <n v="3"/>
    <n v="1"/>
    <n v="41"/>
    <n v="1"/>
    <n v="392.59"/>
    <s v=""/>
    <n v="4"/>
    <s v=""/>
    <n v="90"/>
    <n v="0.33333333333333298"/>
    <n v="2.4390243902439001E-2"/>
    <n v="98.147499999999994"/>
    <x v="0"/>
    <n v="0"/>
  </r>
  <r>
    <x v="1471"/>
    <n v="49"/>
    <s v="Male"/>
    <s v="Australia"/>
    <d v="2024-05-01T02:22:20"/>
    <x v="2"/>
    <n v="0"/>
    <n v="0"/>
    <n v="53"/>
    <n v="3"/>
    <n v="392.58"/>
    <s v=""/>
    <n v="4"/>
    <s v=""/>
    <n v="15"/>
    <n v="0"/>
    <n v="5.6603773584905599E-2"/>
    <n v="98.144999999999996"/>
    <x v="0"/>
    <n v="0"/>
  </r>
  <r>
    <x v="1472"/>
    <n v="34"/>
    <s v="Female"/>
    <s v="Canada"/>
    <d v="2024-06-21T22:23:45"/>
    <x v="4"/>
    <n v="3"/>
    <n v="0"/>
    <n v="45"/>
    <n v="1"/>
    <n v="392.28"/>
    <s v=""/>
    <n v="4"/>
    <s v=""/>
    <n v="14"/>
    <n v="0"/>
    <n v="2.2222222222222199E-2"/>
    <n v="98.07"/>
    <x v="0"/>
    <n v="0"/>
  </r>
  <r>
    <x v="1473"/>
    <n v="35"/>
    <s v="Female"/>
    <s v="Canada"/>
    <d v="2024-09-15T12:47:13"/>
    <x v="1"/>
    <n v="2"/>
    <n v="1"/>
    <n v="60"/>
    <n v="2"/>
    <n v="391.64"/>
    <s v=""/>
    <n v="4"/>
    <s v=""/>
    <n v="34"/>
    <n v="0.5"/>
    <n v="3.3333333333333298E-2"/>
    <n v="97.91"/>
    <x v="0"/>
    <n v="0"/>
  </r>
  <r>
    <x v="1474"/>
    <n v="39"/>
    <s v="Female"/>
    <s v="Japan"/>
    <d v="2024-05-14T10:08:20"/>
    <x v="2"/>
    <n v="0"/>
    <n v="0"/>
    <n v="44"/>
    <n v="0"/>
    <n v="391.11"/>
    <s v=""/>
    <n v="4"/>
    <s v=""/>
    <n v="46"/>
    <n v="0"/>
    <n v="0"/>
    <n v="97.777500000000003"/>
    <x v="0"/>
    <n v="0"/>
  </r>
  <r>
    <x v="1475"/>
    <n v="53"/>
    <s v="Female"/>
    <s v="Japan"/>
    <d v="2023-11-29T18:51:56"/>
    <x v="1"/>
    <n v="1"/>
    <n v="1"/>
    <n v="55"/>
    <n v="1"/>
    <n v="387.95"/>
    <s v=""/>
    <n v="4"/>
    <s v=""/>
    <n v="21"/>
    <n v="1"/>
    <n v="1.8181818181818101E-2"/>
    <n v="96.987499999999997"/>
    <x v="0"/>
    <n v="1"/>
  </r>
  <r>
    <x v="1476"/>
    <n v="18"/>
    <s v="Female"/>
    <s v="Australia"/>
    <d v="2024-01-10T22:43:48"/>
    <x v="0"/>
    <n v="4"/>
    <n v="3"/>
    <n v="57"/>
    <n v="3"/>
    <n v="387.95"/>
    <s v=""/>
    <n v="4"/>
    <s v=""/>
    <n v="91"/>
    <n v="0.75"/>
    <n v="5.2631578947368397E-2"/>
    <n v="96.987499999999997"/>
    <x v="0"/>
    <n v="1"/>
  </r>
  <r>
    <x v="1477"/>
    <n v="30"/>
    <s v="Female"/>
    <s v="Australia"/>
    <d v="2024-07-12T13:22:38"/>
    <x v="3"/>
    <n v="2"/>
    <n v="1"/>
    <n v="52"/>
    <n v="1"/>
    <n v="387.47"/>
    <s v=""/>
    <n v="4"/>
    <s v=""/>
    <n v="64"/>
    <n v="0.5"/>
    <n v="1.9230769230769201E-2"/>
    <n v="96.867500000000007"/>
    <x v="0"/>
    <n v="0"/>
  </r>
  <r>
    <x v="1478"/>
    <n v="18"/>
    <s v="Male"/>
    <s v="Japan"/>
    <d v="2023-12-29T18:42:20"/>
    <x v="3"/>
    <n v="5"/>
    <n v="2"/>
    <n v="56"/>
    <n v="4"/>
    <n v="387.45"/>
    <s v=""/>
    <n v="4"/>
    <s v=""/>
    <n v="0"/>
    <n v="0.4"/>
    <n v="7.1428571428571397E-2"/>
    <n v="96.862499999999997"/>
    <x v="0"/>
    <n v="0"/>
  </r>
  <r>
    <x v="1479"/>
    <n v="55"/>
    <s v="Male"/>
    <s v="UK"/>
    <d v="2023-03-18T09:54:46"/>
    <x v="2"/>
    <n v="4"/>
    <n v="0"/>
    <n v="56"/>
    <n v="5"/>
    <n v="387.17"/>
    <s v=""/>
    <n v="4"/>
    <s v=""/>
    <n v="52"/>
    <n v="0"/>
    <n v="8.9285714285714204E-2"/>
    <n v="96.792500000000004"/>
    <x v="0"/>
    <n v="0"/>
  </r>
  <r>
    <x v="1480"/>
    <n v="18"/>
    <s v="Female"/>
    <s v="USA"/>
    <d v="2024-03-11T18:51:06"/>
    <x v="2"/>
    <n v="5"/>
    <n v="0"/>
    <n v="52"/>
    <n v="2"/>
    <n v="387.12"/>
    <s v=""/>
    <n v="4"/>
    <s v=""/>
    <n v="24"/>
    <n v="0"/>
    <n v="3.8461538461538401E-2"/>
    <n v="96.78"/>
    <x v="0"/>
    <n v="1"/>
  </r>
  <r>
    <x v="1481"/>
    <n v="47"/>
    <s v="Female"/>
    <s v="USA"/>
    <d v="2023-06-10T07:25:14"/>
    <x v="4"/>
    <n v="3"/>
    <n v="0"/>
    <n v="51"/>
    <n v="3"/>
    <n v="385.56"/>
    <s v=""/>
    <n v="4"/>
    <s v=""/>
    <n v="58"/>
    <n v="0"/>
    <n v="5.8823529411764698E-2"/>
    <n v="96.39"/>
    <x v="0"/>
    <n v="0"/>
  </r>
  <r>
    <x v="1482"/>
    <n v="34"/>
    <s v="Female"/>
    <s v="USA"/>
    <d v="2023-02-28T00:57:22"/>
    <x v="1"/>
    <n v="3"/>
    <n v="1"/>
    <n v="41"/>
    <n v="2"/>
    <n v="384.74"/>
    <s v=""/>
    <n v="4"/>
    <s v=""/>
    <n v="0"/>
    <n v="0.33333333333333298"/>
    <n v="4.8780487804878002E-2"/>
    <n v="96.185000000000002"/>
    <x v="0"/>
    <n v="0"/>
  </r>
  <r>
    <x v="1483"/>
    <n v="41"/>
    <s v="Female"/>
    <s v="UK"/>
    <d v="2024-10-30T04:30:59"/>
    <x v="5"/>
    <n v="1"/>
    <n v="0"/>
    <n v="40"/>
    <n v="1"/>
    <n v="384.31"/>
    <s v=""/>
    <n v="4"/>
    <s v=""/>
    <n v="9"/>
    <n v="0"/>
    <n v="2.5000000000000001E-2"/>
    <n v="96.077500000000001"/>
    <x v="0"/>
    <n v="0"/>
  </r>
  <r>
    <x v="1484"/>
    <n v="31"/>
    <s v="Female"/>
    <s v="France"/>
    <d v="2024-09-02T15:14:29"/>
    <x v="1"/>
    <n v="3"/>
    <n v="1"/>
    <n v="60"/>
    <n v="3"/>
    <n v="384.24"/>
    <s v=""/>
    <n v="4"/>
    <s v=""/>
    <n v="29"/>
    <n v="0.33333333333333298"/>
    <n v="0.05"/>
    <n v="96.06"/>
    <x v="0"/>
    <n v="0"/>
  </r>
  <r>
    <x v="1485"/>
    <n v="18"/>
    <s v="Female"/>
    <s v="Germany"/>
    <d v="2023-04-07T23:26:02"/>
    <x v="1"/>
    <n v="2"/>
    <n v="1"/>
    <n v="41"/>
    <n v="2"/>
    <n v="383.69"/>
    <s v=""/>
    <n v="4"/>
    <s v=""/>
    <n v="48"/>
    <n v="0.5"/>
    <n v="4.8780487804878002E-2"/>
    <n v="95.922499999999999"/>
    <x v="0"/>
    <n v="0"/>
  </r>
  <r>
    <x v="1486"/>
    <n v="35"/>
    <s v="Female"/>
    <s v="UK"/>
    <d v="2023-04-08T05:16:28"/>
    <x v="2"/>
    <n v="2"/>
    <n v="0"/>
    <n v="54"/>
    <n v="7"/>
    <n v="383.43"/>
    <s v=""/>
    <n v="4"/>
    <s v=""/>
    <n v="45"/>
    <n v="0"/>
    <n v="0.12962962962962901"/>
    <n v="95.857500000000002"/>
    <x v="0"/>
    <n v="0"/>
  </r>
  <r>
    <x v="1487"/>
    <n v="28"/>
    <s v="Male"/>
    <s v="UK"/>
    <d v="2024-04-08T15:35:14"/>
    <x v="1"/>
    <n v="4"/>
    <n v="1"/>
    <n v="41"/>
    <n v="4"/>
    <n v="381.79"/>
    <s v=""/>
    <n v="4"/>
    <s v=""/>
    <n v="23"/>
    <n v="0.25"/>
    <n v="9.7560975609756101E-2"/>
    <n v="95.447500000000005"/>
    <x v="0"/>
    <n v="1"/>
  </r>
  <r>
    <x v="1488"/>
    <n v="34"/>
    <s v="Male"/>
    <s v="Canada"/>
    <d v="2023-06-20T17:06:05"/>
    <x v="3"/>
    <n v="5"/>
    <n v="0"/>
    <n v="41"/>
    <n v="2"/>
    <n v="381.4"/>
    <s v=""/>
    <n v="4"/>
    <s v=""/>
    <n v="10"/>
    <n v="0"/>
    <n v="4.8780487804878002E-2"/>
    <n v="95.35"/>
    <x v="0"/>
    <n v="0"/>
  </r>
  <r>
    <x v="1489"/>
    <n v="47"/>
    <s v="Female"/>
    <s v="USA"/>
    <d v="2023-01-27T00:55:55"/>
    <x v="2"/>
    <n v="2"/>
    <n v="0"/>
    <n v="56"/>
    <n v="3"/>
    <n v="380.87"/>
    <s v=""/>
    <n v="4"/>
    <s v=""/>
    <n v="69"/>
    <n v="0"/>
    <n v="5.3571428571428499E-2"/>
    <n v="95.217500000000001"/>
    <x v="0"/>
    <n v="1"/>
  </r>
  <r>
    <x v="1490"/>
    <n v="35"/>
    <s v="Female"/>
    <s v="France"/>
    <d v="2023-11-24T14:45:19"/>
    <x v="4"/>
    <n v="3"/>
    <n v="1"/>
    <n v="48"/>
    <n v="2"/>
    <n v="380.48"/>
    <s v=""/>
    <n v="4"/>
    <s v=""/>
    <n v="44"/>
    <n v="0.33333333333333298"/>
    <n v="4.1666666666666602E-2"/>
    <n v="95.12"/>
    <x v="0"/>
    <n v="0"/>
  </r>
  <r>
    <x v="1491"/>
    <n v="26"/>
    <s v="Female"/>
    <s v="Japan"/>
    <d v="2023-07-11T11:00:11"/>
    <x v="1"/>
    <n v="1"/>
    <n v="0"/>
    <n v="41"/>
    <n v="1"/>
    <n v="380.1"/>
    <s v=""/>
    <n v="4"/>
    <s v=""/>
    <n v="11"/>
    <n v="0"/>
    <n v="2.4390243902439001E-2"/>
    <n v="95.025000000000006"/>
    <x v="0"/>
    <n v="0"/>
  </r>
  <r>
    <x v="1492"/>
    <n v="25"/>
    <s v="Female"/>
    <s v="France"/>
    <d v="2024-09-07T13:30:40"/>
    <x v="3"/>
    <n v="5"/>
    <n v="3"/>
    <n v="53"/>
    <n v="1"/>
    <n v="379.41"/>
    <s v=""/>
    <n v="4"/>
    <s v=""/>
    <n v="14"/>
    <n v="0.6"/>
    <n v="1.8867924528301799E-2"/>
    <n v="94.852500000000006"/>
    <x v="0"/>
    <n v="0"/>
  </r>
  <r>
    <x v="1493"/>
    <n v="24"/>
    <s v="Male"/>
    <s v="France"/>
    <d v="2023-09-17T02:39:30"/>
    <x v="2"/>
    <n v="5"/>
    <n v="2"/>
    <n v="56"/>
    <n v="4"/>
    <n v="379.07"/>
    <s v=""/>
    <n v="4"/>
    <s v=""/>
    <n v="76"/>
    <n v="0.4"/>
    <n v="7.1428571428571397E-2"/>
    <n v="94.767499999999998"/>
    <x v="0"/>
    <n v="0"/>
  </r>
  <r>
    <x v="1494"/>
    <n v="33"/>
    <s v="Female"/>
    <s v="USA"/>
    <d v="2023-08-27T04:22:35"/>
    <x v="2"/>
    <n v="1"/>
    <n v="0"/>
    <n v="64"/>
    <n v="6"/>
    <n v="377.32"/>
    <s v=""/>
    <n v="4"/>
    <s v=""/>
    <n v="4"/>
    <n v="0"/>
    <n v="9.375E-2"/>
    <n v="94.33"/>
    <x v="0"/>
    <n v="1"/>
  </r>
  <r>
    <x v="1495"/>
    <n v="44"/>
    <s v="Female"/>
    <s v="Japan"/>
    <d v="2023-06-21T06:14:33"/>
    <x v="1"/>
    <n v="1"/>
    <n v="1"/>
    <n v="57"/>
    <n v="1"/>
    <n v="375.96"/>
    <s v=""/>
    <n v="4"/>
    <s v=""/>
    <n v="1"/>
    <n v="1"/>
    <n v="1.7543859649122799E-2"/>
    <n v="93.99"/>
    <x v="0"/>
    <n v="0"/>
  </r>
  <r>
    <x v="1496"/>
    <n v="18"/>
    <s v="Male"/>
    <s v="UK"/>
    <d v="2023-07-26T05:48:45"/>
    <x v="2"/>
    <n v="2"/>
    <n v="1"/>
    <n v="49"/>
    <n v="2"/>
    <n v="375.55"/>
    <s v=""/>
    <n v="4"/>
    <s v=""/>
    <n v="28"/>
    <n v="0.5"/>
    <n v="4.08163265306122E-2"/>
    <n v="93.887500000000003"/>
    <x v="0"/>
    <n v="0"/>
  </r>
  <r>
    <x v="1497"/>
    <n v="53"/>
    <s v="Male"/>
    <s v="USA"/>
    <d v="2024-10-17T01:07:48"/>
    <x v="3"/>
    <n v="4"/>
    <n v="0"/>
    <n v="59"/>
    <n v="5"/>
    <n v="375.25"/>
    <s v=""/>
    <n v="4"/>
    <s v=""/>
    <n v="20"/>
    <n v="0"/>
    <n v="8.4745762711864403E-2"/>
    <n v="93.8125"/>
    <x v="0"/>
    <n v="0"/>
  </r>
  <r>
    <x v="1498"/>
    <n v="41"/>
    <s v="Male"/>
    <s v="Germany"/>
    <d v="2024-11-26T07:43:50"/>
    <x v="5"/>
    <n v="1"/>
    <n v="1"/>
    <n v="56"/>
    <n v="3"/>
    <n v="375.23"/>
    <s v=""/>
    <n v="4"/>
    <s v=""/>
    <n v="1"/>
    <n v="1"/>
    <n v="5.3571428571428499E-2"/>
    <n v="93.807500000000005"/>
    <x v="0"/>
    <n v="0"/>
  </r>
  <r>
    <x v="1499"/>
    <n v="55"/>
    <s v="Male"/>
    <s v="Canada"/>
    <d v="2024-11-05T03:36:30"/>
    <x v="2"/>
    <n v="2"/>
    <n v="1"/>
    <n v="39"/>
    <n v="1"/>
    <n v="374.52"/>
    <s v=""/>
    <n v="4"/>
    <s v=""/>
    <n v="0"/>
    <n v="0.5"/>
    <n v="2.5641025641025599E-2"/>
    <n v="93.63"/>
    <x v="0"/>
    <n v="0"/>
  </r>
  <r>
    <x v="1500"/>
    <n v="47"/>
    <s v="Female"/>
    <s v="Germany"/>
    <d v="2024-07-20T08:16:22"/>
    <x v="4"/>
    <n v="3"/>
    <n v="2"/>
    <n v="48"/>
    <n v="2"/>
    <n v="373.3"/>
    <s v=""/>
    <n v="4"/>
    <s v=""/>
    <n v="18"/>
    <n v="0.66666666666666596"/>
    <n v="4.1666666666666602E-2"/>
    <n v="93.325000000000003"/>
    <x v="0"/>
    <n v="0"/>
  </r>
  <r>
    <x v="1501"/>
    <n v="18"/>
    <s v="Female"/>
    <s v="UK"/>
    <d v="2024-06-06T10:03:53"/>
    <x v="3"/>
    <n v="2"/>
    <n v="0"/>
    <n v="59"/>
    <n v="6"/>
    <n v="373.05"/>
    <s v=""/>
    <n v="4"/>
    <s v=""/>
    <n v="26"/>
    <n v="0"/>
    <n v="0.101694915254237"/>
    <n v="93.262500000000003"/>
    <x v="0"/>
    <n v="0"/>
  </r>
  <r>
    <x v="1502"/>
    <n v="19"/>
    <s v="Female"/>
    <s v="Japan"/>
    <d v="2024-02-10T13:10:16"/>
    <x v="2"/>
    <n v="5"/>
    <n v="1"/>
    <n v="62"/>
    <n v="3"/>
    <n v="371.21"/>
    <s v=""/>
    <n v="4"/>
    <s v=""/>
    <n v="11"/>
    <n v="0.2"/>
    <n v="4.8387096774193498E-2"/>
    <n v="92.802499999999995"/>
    <x v="0"/>
    <n v="0"/>
  </r>
  <r>
    <x v="1503"/>
    <n v="34"/>
    <s v="Male"/>
    <s v="Canada"/>
    <d v="2023-08-17T19:31:03"/>
    <x v="1"/>
    <n v="9"/>
    <n v="1"/>
    <n v="43"/>
    <n v="2"/>
    <n v="370.35"/>
    <s v=""/>
    <n v="4"/>
    <s v=""/>
    <n v="3"/>
    <n v="0.11111111111111099"/>
    <n v="4.6511627906976702E-2"/>
    <n v="92.587500000000006"/>
    <x v="0"/>
    <n v="0"/>
  </r>
  <r>
    <x v="1504"/>
    <n v="18"/>
    <s v="Male"/>
    <s v="USA"/>
    <d v="2024-04-03T12:56:13"/>
    <x v="1"/>
    <n v="1"/>
    <n v="0"/>
    <n v="46"/>
    <n v="0"/>
    <n v="368.85"/>
    <s v=""/>
    <n v="4"/>
    <s v=""/>
    <n v="50"/>
    <n v="0"/>
    <n v="0"/>
    <n v="92.212500000000006"/>
    <x v="0"/>
    <n v="0"/>
  </r>
  <r>
    <x v="1505"/>
    <n v="34"/>
    <s v="Male"/>
    <s v="USA"/>
    <d v="2024-07-04T09:43:15"/>
    <x v="5"/>
    <n v="4"/>
    <n v="3"/>
    <n v="53"/>
    <n v="3"/>
    <n v="366.19"/>
    <s v=""/>
    <n v="4"/>
    <s v=""/>
    <n v="35"/>
    <n v="0.75"/>
    <n v="5.6603773584905599E-2"/>
    <n v="91.547499999999999"/>
    <x v="0"/>
    <n v="0"/>
  </r>
  <r>
    <x v="1506"/>
    <n v="40"/>
    <s v="Female"/>
    <s v="USA"/>
    <d v="2023-09-11T03:33:59"/>
    <x v="3"/>
    <n v="4"/>
    <n v="0"/>
    <n v="47"/>
    <n v="4"/>
    <n v="365.55"/>
    <s v=""/>
    <n v="4"/>
    <s v=""/>
    <n v="0"/>
    <n v="0"/>
    <n v="8.5106382978723402E-2"/>
    <n v="91.387500000000003"/>
    <x v="0"/>
    <n v="0"/>
  </r>
  <r>
    <x v="1507"/>
    <n v="29"/>
    <s v="Female"/>
    <s v="USA"/>
    <d v="2024-10-05T19:00:27"/>
    <x v="2"/>
    <n v="2"/>
    <n v="1"/>
    <n v="47"/>
    <n v="2"/>
    <n v="364.85"/>
    <s v=""/>
    <n v="4"/>
    <s v=""/>
    <n v="61"/>
    <n v="0.5"/>
    <n v="4.2553191489361701E-2"/>
    <n v="91.212500000000006"/>
    <x v="0"/>
    <n v="0"/>
  </r>
  <r>
    <x v="1508"/>
    <n v="34"/>
    <s v="Male"/>
    <s v="USA"/>
    <d v="2024-01-25T17:32:22"/>
    <x v="4"/>
    <n v="4"/>
    <n v="1"/>
    <n v="46"/>
    <n v="3"/>
    <n v="363.74"/>
    <s v=""/>
    <n v="4"/>
    <s v=""/>
    <n v="60"/>
    <n v="0.25"/>
    <n v="6.5217391304347797E-2"/>
    <n v="90.935000000000002"/>
    <x v="0"/>
    <n v="0"/>
  </r>
  <r>
    <x v="1509"/>
    <n v="33"/>
    <s v="Female"/>
    <s v="USA"/>
    <d v="2023-05-06T12:13:52"/>
    <x v="2"/>
    <n v="0"/>
    <n v="0"/>
    <n v="58"/>
    <n v="3"/>
    <n v="360.73"/>
    <s v=""/>
    <n v="4"/>
    <s v=""/>
    <n v="92"/>
    <n v="0"/>
    <n v="5.1724137931034399E-2"/>
    <n v="90.182500000000005"/>
    <x v="0"/>
    <n v="1"/>
  </r>
  <r>
    <x v="1510"/>
    <n v="25"/>
    <s v="Male"/>
    <s v="USA"/>
    <d v="2023-11-03T19:23:37"/>
    <x v="4"/>
    <n v="4"/>
    <n v="2"/>
    <n v="52"/>
    <n v="2"/>
    <n v="360.5"/>
    <s v=""/>
    <n v="4"/>
    <s v=""/>
    <n v="111"/>
    <n v="0.5"/>
    <n v="3.8461538461538401E-2"/>
    <n v="90.125"/>
    <x v="0"/>
    <n v="1"/>
  </r>
  <r>
    <x v="1511"/>
    <n v="36"/>
    <s v="Female"/>
    <s v="USA"/>
    <d v="2023-07-12T16:12:19"/>
    <x v="2"/>
    <n v="3"/>
    <n v="0"/>
    <n v="48"/>
    <n v="8"/>
    <n v="360.46"/>
    <s v=""/>
    <n v="4"/>
    <s v=""/>
    <n v="66"/>
    <n v="0"/>
    <n v="0.16666666666666599"/>
    <n v="90.114999999999995"/>
    <x v="0"/>
    <n v="0"/>
  </r>
  <r>
    <x v="1512"/>
    <n v="22"/>
    <s v="Female"/>
    <s v="USA"/>
    <d v="2024-02-12T07:30:53"/>
    <x v="3"/>
    <n v="3"/>
    <n v="1"/>
    <n v="53"/>
    <n v="4"/>
    <n v="359.14"/>
    <s v=""/>
    <n v="4"/>
    <s v=""/>
    <n v="13"/>
    <n v="0.33333333333333298"/>
    <n v="7.5471698113207503E-2"/>
    <n v="89.784999999999997"/>
    <x v="0"/>
    <n v="0"/>
  </r>
  <r>
    <x v="1513"/>
    <n v="44"/>
    <s v="Female"/>
    <s v="USA"/>
    <d v="2024-04-03T20:14:16"/>
    <x v="0"/>
    <n v="2"/>
    <n v="0"/>
    <n v="29"/>
    <n v="2"/>
    <n v="358.06"/>
    <s v=""/>
    <n v="4"/>
    <s v=""/>
    <n v="65"/>
    <n v="0"/>
    <n v="6.8965517241379296E-2"/>
    <n v="89.515000000000001"/>
    <x v="0"/>
    <n v="0"/>
  </r>
  <r>
    <x v="1514"/>
    <n v="43"/>
    <s v="Female"/>
    <s v="USA"/>
    <d v="2023-01-25T22:39:00"/>
    <x v="4"/>
    <n v="2"/>
    <n v="1"/>
    <n v="42"/>
    <n v="5"/>
    <n v="357.95"/>
    <s v=""/>
    <n v="4"/>
    <s v=""/>
    <n v="15"/>
    <n v="0.5"/>
    <n v="0.119047619047619"/>
    <n v="89.487499999999997"/>
    <x v="0"/>
    <n v="1"/>
  </r>
  <r>
    <x v="1515"/>
    <n v="49"/>
    <s v="Female"/>
    <s v="France"/>
    <d v="2023-12-06T23:09:36"/>
    <x v="2"/>
    <n v="6"/>
    <n v="2"/>
    <n v="63"/>
    <n v="2"/>
    <n v="357.91"/>
    <s v=""/>
    <n v="4"/>
    <s v=""/>
    <n v="61"/>
    <n v="0.33333333333333298"/>
    <n v="3.1746031746031703E-2"/>
    <n v="89.477500000000006"/>
    <x v="0"/>
    <n v="0"/>
  </r>
  <r>
    <x v="1516"/>
    <n v="20"/>
    <s v="Male"/>
    <s v="UK"/>
    <d v="2023-07-25T02:04:13"/>
    <x v="3"/>
    <n v="2"/>
    <n v="2"/>
    <n v="68"/>
    <n v="2"/>
    <n v="355.91"/>
    <s v=""/>
    <n v="4"/>
    <s v=""/>
    <n v="45"/>
    <n v="1"/>
    <n v="2.94117647058823E-2"/>
    <n v="88.977500000000006"/>
    <x v="0"/>
    <n v="0"/>
  </r>
  <r>
    <x v="1517"/>
    <n v="41"/>
    <s v="Female"/>
    <s v="USA"/>
    <d v="2024-04-26T09:56:34"/>
    <x v="2"/>
    <n v="2"/>
    <n v="1"/>
    <n v="57"/>
    <n v="4"/>
    <n v="355.86"/>
    <s v=""/>
    <n v="4"/>
    <s v=""/>
    <n v="47"/>
    <n v="0.5"/>
    <n v="7.0175438596491196E-2"/>
    <n v="88.965000000000003"/>
    <x v="0"/>
    <n v="0"/>
  </r>
  <r>
    <x v="1518"/>
    <n v="22"/>
    <s v="Female"/>
    <s v="UK"/>
    <d v="2023-07-31T23:03:50"/>
    <x v="5"/>
    <n v="7"/>
    <n v="2"/>
    <n v="68"/>
    <n v="1"/>
    <n v="355.68"/>
    <s v=""/>
    <n v="4"/>
    <s v=""/>
    <n v="17"/>
    <n v="0.28571428571428498"/>
    <n v="1.47058823529411E-2"/>
    <n v="88.92"/>
    <x v="0"/>
    <n v="1"/>
  </r>
  <r>
    <x v="1519"/>
    <n v="21"/>
    <s v="Female"/>
    <s v="Australia"/>
    <d v="2023-01-04T18:31:39"/>
    <x v="5"/>
    <n v="1"/>
    <n v="0"/>
    <n v="59"/>
    <n v="3"/>
    <n v="354.41"/>
    <s v=""/>
    <n v="4"/>
    <s v=""/>
    <n v="19"/>
    <n v="0"/>
    <n v="5.0847457627118599E-2"/>
    <n v="88.602500000000006"/>
    <x v="0"/>
    <n v="0"/>
  </r>
  <r>
    <x v="1520"/>
    <n v="23"/>
    <s v="Male"/>
    <s v="UK"/>
    <d v="2024-12-25T03:49:42"/>
    <x v="2"/>
    <n v="5"/>
    <n v="1"/>
    <n v="40"/>
    <n v="1"/>
    <n v="354.26"/>
    <s v=""/>
    <n v="4"/>
    <s v=""/>
    <n v="8"/>
    <n v="0.2"/>
    <n v="2.5000000000000001E-2"/>
    <n v="88.564999999999998"/>
    <x v="0"/>
    <n v="0"/>
  </r>
  <r>
    <x v="1521"/>
    <n v="41"/>
    <s v="Female"/>
    <s v="France"/>
    <d v="2023-07-13T12:38:49"/>
    <x v="3"/>
    <n v="0"/>
    <n v="0"/>
    <n v="52"/>
    <n v="2"/>
    <n v="354"/>
    <s v=""/>
    <n v="4"/>
    <s v=""/>
    <n v="32"/>
    <n v="0"/>
    <n v="3.8461538461538401E-2"/>
    <n v="88.5"/>
    <x v="0"/>
    <n v="0"/>
  </r>
  <r>
    <x v="1522"/>
    <n v="26"/>
    <s v="Female"/>
    <s v="France"/>
    <d v="2023-07-05T14:49:52"/>
    <x v="5"/>
    <n v="1"/>
    <n v="0"/>
    <n v="30"/>
    <n v="1"/>
    <n v="352.63"/>
    <s v=""/>
    <n v="4"/>
    <s v=""/>
    <n v="21"/>
    <n v="0"/>
    <n v="3.3333333333333298E-2"/>
    <n v="88.157499999999999"/>
    <x v="0"/>
    <n v="0"/>
  </r>
  <r>
    <x v="1523"/>
    <n v="34"/>
    <s v="Male"/>
    <s v="France"/>
    <d v="2024-05-25T23:33:43"/>
    <x v="1"/>
    <n v="3"/>
    <n v="1"/>
    <n v="54"/>
    <n v="3"/>
    <n v="352.37"/>
    <s v=""/>
    <n v="4"/>
    <s v=""/>
    <n v="20"/>
    <n v="0.33333333333333298"/>
    <n v="5.5555555555555497E-2"/>
    <n v="88.092500000000001"/>
    <x v="0"/>
    <n v="1"/>
  </r>
  <r>
    <x v="1524"/>
    <n v="30"/>
    <s v="Male"/>
    <s v="France"/>
    <d v="2023-07-11T16:50:36"/>
    <x v="3"/>
    <n v="4"/>
    <n v="2"/>
    <n v="45"/>
    <n v="1"/>
    <n v="351.79"/>
    <s v=""/>
    <n v="4"/>
    <s v=""/>
    <n v="1"/>
    <n v="0.5"/>
    <n v="2.2222222222222199E-2"/>
    <n v="87.947500000000005"/>
    <x v="0"/>
    <n v="0"/>
  </r>
  <r>
    <x v="1525"/>
    <n v="33"/>
    <s v="Female"/>
    <s v="USA"/>
    <d v="2023-07-10T10:10:51"/>
    <x v="3"/>
    <n v="4"/>
    <n v="2"/>
    <n v="46"/>
    <n v="5"/>
    <n v="351.7"/>
    <s v=""/>
    <n v="4"/>
    <s v=""/>
    <n v="55"/>
    <n v="0.5"/>
    <n v="0.108695652173913"/>
    <n v="87.924999999999997"/>
    <x v="0"/>
    <n v="0"/>
  </r>
  <r>
    <x v="1526"/>
    <n v="18"/>
    <s v="Female"/>
    <s v="USA"/>
    <d v="2023-04-06T21:09:06"/>
    <x v="1"/>
    <n v="3"/>
    <n v="1"/>
    <n v="48"/>
    <n v="5"/>
    <n v="351.4"/>
    <s v=""/>
    <n v="4"/>
    <s v=""/>
    <n v="91"/>
    <n v="0.33333333333333298"/>
    <n v="0.10416666666666601"/>
    <n v="87.85"/>
    <x v="0"/>
    <n v="1"/>
  </r>
  <r>
    <x v="1527"/>
    <n v="39"/>
    <s v="Female"/>
    <s v="USA"/>
    <d v="2024-08-23T08:28:51"/>
    <x v="4"/>
    <n v="1"/>
    <n v="0"/>
    <n v="48"/>
    <n v="4"/>
    <n v="349.84"/>
    <s v=""/>
    <n v="4"/>
    <s v=""/>
    <n v="7"/>
    <n v="0"/>
    <n v="8.3333333333333301E-2"/>
    <n v="87.46"/>
    <x v="0"/>
    <n v="0"/>
  </r>
  <r>
    <x v="1528"/>
    <n v="33"/>
    <s v="Female"/>
    <s v="France"/>
    <d v="2024-11-14T11:00:25"/>
    <x v="3"/>
    <n v="1"/>
    <n v="0"/>
    <n v="47"/>
    <n v="2"/>
    <n v="349.2"/>
    <s v=""/>
    <n v="4"/>
    <s v=""/>
    <n v="21"/>
    <n v="0"/>
    <n v="4.2553191489361701E-2"/>
    <n v="87.3"/>
    <x v="0"/>
    <n v="0"/>
  </r>
  <r>
    <x v="1529"/>
    <n v="30"/>
    <s v="Female"/>
    <s v="USA"/>
    <d v="2024-06-11T17:05:44"/>
    <x v="4"/>
    <n v="3"/>
    <n v="2"/>
    <n v="56"/>
    <n v="1"/>
    <n v="347.43"/>
    <s v=""/>
    <n v="4"/>
    <s v=""/>
    <n v="16"/>
    <n v="0.66666666666666596"/>
    <n v="1.7857142857142801E-2"/>
    <n v="86.857500000000002"/>
    <x v="0"/>
    <n v="0"/>
  </r>
  <r>
    <x v="1530"/>
    <n v="38"/>
    <s v="Female"/>
    <s v="Australia"/>
    <d v="2024-08-23T17:14:29"/>
    <x v="4"/>
    <n v="5"/>
    <n v="1"/>
    <n v="62"/>
    <n v="6"/>
    <n v="347.21"/>
    <s v=""/>
    <n v="4"/>
    <s v=""/>
    <n v="13"/>
    <n v="0.2"/>
    <n v="9.6774193548387094E-2"/>
    <n v="86.802499999999995"/>
    <x v="0"/>
    <n v="0"/>
  </r>
  <r>
    <x v="1531"/>
    <n v="39"/>
    <s v="Male"/>
    <s v="USA"/>
    <d v="2024-11-19T12:11:49"/>
    <x v="4"/>
    <n v="3"/>
    <n v="1"/>
    <n v="52"/>
    <n v="3"/>
    <n v="346.88"/>
    <s v=""/>
    <n v="4"/>
    <s v=""/>
    <n v="5"/>
    <n v="0.33333333333333298"/>
    <n v="5.7692307692307598E-2"/>
    <n v="86.72"/>
    <x v="0"/>
    <n v="0"/>
  </r>
  <r>
    <x v="1532"/>
    <n v="27"/>
    <s v="Female"/>
    <s v="USA"/>
    <d v="2023-06-19T04:35:54"/>
    <x v="4"/>
    <n v="4"/>
    <n v="1"/>
    <n v="54"/>
    <n v="3"/>
    <n v="346.54"/>
    <s v=""/>
    <n v="4"/>
    <s v=""/>
    <n v="172"/>
    <n v="0.25"/>
    <n v="5.5555555555555497E-2"/>
    <n v="86.635000000000005"/>
    <x v="0"/>
    <n v="0"/>
  </r>
  <r>
    <x v="1533"/>
    <n v="20"/>
    <s v="Female"/>
    <s v="Germany"/>
    <d v="2024-08-19T03:43:56"/>
    <x v="4"/>
    <n v="3"/>
    <n v="1"/>
    <n v="57"/>
    <n v="1"/>
    <n v="345.92"/>
    <s v=""/>
    <n v="4"/>
    <s v=""/>
    <n v="2"/>
    <n v="0.33333333333333298"/>
    <n v="1.7543859649122799E-2"/>
    <n v="86.48"/>
    <x v="0"/>
    <n v="0"/>
  </r>
  <r>
    <x v="1534"/>
    <n v="27"/>
    <s v="Female"/>
    <s v="France"/>
    <d v="2023-10-19T05:36:09"/>
    <x v="0"/>
    <n v="2"/>
    <n v="0"/>
    <n v="59"/>
    <n v="3"/>
    <n v="345.71"/>
    <s v=""/>
    <n v="4"/>
    <s v=""/>
    <n v="27"/>
    <n v="0"/>
    <n v="5.0847457627118599E-2"/>
    <n v="86.427499999999995"/>
    <x v="0"/>
    <n v="0"/>
  </r>
  <r>
    <x v="1535"/>
    <n v="52"/>
    <s v="Female"/>
    <s v="UK"/>
    <d v="2023-07-26T16:02:00"/>
    <x v="5"/>
    <n v="0"/>
    <n v="0"/>
    <n v="47"/>
    <n v="4"/>
    <n v="345.57"/>
    <s v=""/>
    <n v="4"/>
    <s v=""/>
    <n v="22"/>
    <n v="0"/>
    <n v="8.5106382978723402E-2"/>
    <n v="86.392499999999998"/>
    <x v="0"/>
    <n v="1"/>
  </r>
  <r>
    <x v="1536"/>
    <n v="34"/>
    <s v="Male"/>
    <s v="Canada"/>
    <d v="2023-03-07T02:19:49"/>
    <x v="4"/>
    <n v="2"/>
    <n v="0"/>
    <n v="51"/>
    <n v="2"/>
    <n v="345.51"/>
    <s v=""/>
    <n v="4"/>
    <s v=""/>
    <n v="114"/>
    <n v="0"/>
    <n v="3.9215686274509803E-2"/>
    <n v="86.377499999999998"/>
    <x v="0"/>
    <n v="1"/>
  </r>
  <r>
    <x v="1537"/>
    <n v="36"/>
    <s v="Female"/>
    <s v="Germany"/>
    <d v="2023-06-25T19:45:06"/>
    <x v="2"/>
    <n v="3"/>
    <n v="0"/>
    <n v="59"/>
    <n v="5"/>
    <n v="345.39"/>
    <s v=""/>
    <n v="4"/>
    <s v=""/>
    <n v="24"/>
    <n v="0"/>
    <n v="8.4745762711864403E-2"/>
    <n v="86.347499999999997"/>
    <x v="0"/>
    <n v="0"/>
  </r>
  <r>
    <x v="1538"/>
    <n v="37"/>
    <s v="Female"/>
    <s v="USA"/>
    <d v="2023-01-10T07:23:55"/>
    <x v="4"/>
    <n v="3"/>
    <n v="2"/>
    <n v="58"/>
    <n v="4"/>
    <n v="345.12"/>
    <s v=""/>
    <n v="4"/>
    <s v=""/>
    <n v="42"/>
    <n v="0.66666666666666596"/>
    <n v="6.8965517241379296E-2"/>
    <n v="86.28"/>
    <x v="0"/>
    <n v="0"/>
  </r>
  <r>
    <x v="1539"/>
    <n v="45"/>
    <s v="Female"/>
    <s v="Australia"/>
    <d v="2024-10-28T07:15:09"/>
    <x v="1"/>
    <n v="4"/>
    <n v="2"/>
    <n v="47"/>
    <n v="3"/>
    <n v="343.41"/>
    <s v=""/>
    <n v="4"/>
    <s v=""/>
    <n v="2"/>
    <n v="0.5"/>
    <n v="6.3829787234042507E-2"/>
    <n v="85.852500000000006"/>
    <x v="0"/>
    <n v="0"/>
  </r>
  <r>
    <x v="1540"/>
    <n v="24"/>
    <s v="Female"/>
    <s v="Australia"/>
    <d v="2023-02-16T02:46:20"/>
    <x v="0"/>
    <n v="6"/>
    <n v="2"/>
    <n v="47"/>
    <n v="1"/>
    <n v="342.88"/>
    <s v=""/>
    <n v="4"/>
    <s v=""/>
    <n v="2"/>
    <n v="0.33333333333333298"/>
    <n v="2.1276595744680799E-2"/>
    <n v="85.72"/>
    <x v="0"/>
    <n v="0"/>
  </r>
  <r>
    <x v="1541"/>
    <n v="35"/>
    <s v="Female"/>
    <s v="USA"/>
    <d v="2024-03-09T12:49:37"/>
    <x v="3"/>
    <n v="3"/>
    <n v="1"/>
    <n v="57"/>
    <n v="6"/>
    <n v="342.72"/>
    <s v=""/>
    <n v="4"/>
    <s v=""/>
    <n v="19"/>
    <n v="0.33333333333333298"/>
    <n v="0.105263157894736"/>
    <n v="85.68"/>
    <x v="0"/>
    <n v="0"/>
  </r>
  <r>
    <x v="1542"/>
    <n v="32"/>
    <s v="Male"/>
    <s v="Canada"/>
    <d v="2023-11-10T03:14:47"/>
    <x v="4"/>
    <n v="5"/>
    <n v="1"/>
    <n v="34"/>
    <n v="3"/>
    <n v="340.58"/>
    <s v=""/>
    <n v="4"/>
    <s v=""/>
    <n v="48"/>
    <n v="0.2"/>
    <n v="8.8235294117646995E-2"/>
    <n v="85.144999999999996"/>
    <x v="0"/>
    <n v="0"/>
  </r>
  <r>
    <x v="1543"/>
    <n v="43"/>
    <s v="Male"/>
    <s v="Canada"/>
    <d v="2023-02-16T20:17:37"/>
    <x v="1"/>
    <n v="3"/>
    <n v="1"/>
    <n v="49"/>
    <n v="3"/>
    <n v="339.81"/>
    <s v=""/>
    <n v="4"/>
    <s v=""/>
    <n v="26"/>
    <n v="0.33333333333333298"/>
    <n v="6.1224489795918297E-2"/>
    <n v="84.952500000000001"/>
    <x v="0"/>
    <n v="1"/>
  </r>
  <r>
    <x v="1544"/>
    <n v="59"/>
    <s v="Male"/>
    <s v="Germany"/>
    <d v="2024-02-16T03:30:08"/>
    <x v="2"/>
    <n v="5"/>
    <n v="2"/>
    <n v="41"/>
    <n v="3"/>
    <n v="339.34"/>
    <s v=""/>
    <n v="4"/>
    <s v=""/>
    <n v="6"/>
    <n v="0.4"/>
    <n v="7.3170731707316999E-2"/>
    <n v="84.834999999999994"/>
    <x v="0"/>
    <n v="0"/>
  </r>
  <r>
    <x v="1545"/>
    <n v="48"/>
    <s v="Male"/>
    <s v="USA"/>
    <d v="2024-04-08T22:53:16"/>
    <x v="0"/>
    <n v="3"/>
    <n v="1"/>
    <n v="50"/>
    <n v="2"/>
    <n v="338.84"/>
    <s v=""/>
    <n v="4"/>
    <s v=""/>
    <n v="4"/>
    <n v="0.33333333333333298"/>
    <n v="0.04"/>
    <n v="84.71"/>
    <x v="0"/>
    <n v="0"/>
  </r>
  <r>
    <x v="1546"/>
    <n v="57"/>
    <s v="Male"/>
    <s v="USA"/>
    <d v="2023-08-27T11:40:37"/>
    <x v="1"/>
    <n v="2"/>
    <n v="1"/>
    <n v="59"/>
    <n v="2"/>
    <n v="338.82"/>
    <s v=""/>
    <n v="4"/>
    <s v=""/>
    <n v="0"/>
    <n v="0.5"/>
    <n v="3.38983050847457E-2"/>
    <n v="84.704999999999998"/>
    <x v="0"/>
    <n v="0"/>
  </r>
  <r>
    <x v="1547"/>
    <n v="20"/>
    <s v="Female"/>
    <s v="UK"/>
    <d v="2023-06-04T09:47:20"/>
    <x v="1"/>
    <n v="2"/>
    <n v="1"/>
    <n v="52"/>
    <n v="4"/>
    <n v="338.76"/>
    <s v=""/>
    <n v="4"/>
    <s v=""/>
    <n v="33"/>
    <n v="0.5"/>
    <n v="7.69230769230769E-2"/>
    <n v="84.69"/>
    <x v="0"/>
    <n v="1"/>
  </r>
  <r>
    <x v="1548"/>
    <n v="19"/>
    <s v="Female"/>
    <s v="USA"/>
    <d v="2024-08-21T19:58:40"/>
    <x v="1"/>
    <n v="3"/>
    <n v="2"/>
    <n v="63"/>
    <n v="3"/>
    <n v="338.76"/>
    <s v=""/>
    <n v="4"/>
    <s v=""/>
    <n v="88"/>
    <n v="0.66666666666666596"/>
    <n v="4.7619047619047603E-2"/>
    <n v="84.69"/>
    <x v="0"/>
    <n v="0"/>
  </r>
  <r>
    <x v="1549"/>
    <n v="48"/>
    <s v="Female"/>
    <s v="USA"/>
    <d v="2024-01-20T03:12:30"/>
    <x v="2"/>
    <n v="4"/>
    <n v="1"/>
    <n v="46"/>
    <n v="1"/>
    <n v="338.33"/>
    <s v=""/>
    <n v="4"/>
    <s v=""/>
    <n v="1"/>
    <n v="0.25"/>
    <n v="2.1739130434782601E-2"/>
    <n v="84.582499999999996"/>
    <x v="0"/>
    <n v="0"/>
  </r>
  <r>
    <x v="1550"/>
    <n v="20"/>
    <s v="Male"/>
    <s v="USA"/>
    <d v="2024-06-17T01:35:10"/>
    <x v="2"/>
    <n v="5"/>
    <n v="2"/>
    <n v="41"/>
    <n v="1"/>
    <n v="337.56"/>
    <s v=""/>
    <n v="4"/>
    <s v=""/>
    <n v="3"/>
    <n v="0.4"/>
    <n v="2.4390243902439001E-2"/>
    <n v="84.39"/>
    <x v="0"/>
    <n v="0"/>
  </r>
  <r>
    <x v="1551"/>
    <n v="18"/>
    <s v="Male"/>
    <s v="France"/>
    <d v="2023-10-19T21:39:50"/>
    <x v="2"/>
    <n v="2"/>
    <n v="0"/>
    <n v="41"/>
    <n v="1"/>
    <n v="337.27"/>
    <s v=""/>
    <n v="4"/>
    <s v=""/>
    <n v="28"/>
    <n v="0"/>
    <n v="2.4390243902439001E-2"/>
    <n v="84.317499999999995"/>
    <x v="0"/>
    <n v="0"/>
  </r>
  <r>
    <x v="1552"/>
    <n v="31"/>
    <s v="Male"/>
    <s v="USA"/>
    <d v="2024-04-28T18:53:15"/>
    <x v="5"/>
    <n v="6"/>
    <n v="1"/>
    <n v="39"/>
    <n v="1"/>
    <n v="337.09"/>
    <s v=""/>
    <n v="4"/>
    <s v=""/>
    <n v="5"/>
    <n v="0.16666666666666599"/>
    <n v="2.5641025641025599E-2"/>
    <n v="84.272499999999994"/>
    <x v="0"/>
    <n v="0"/>
  </r>
  <r>
    <x v="1553"/>
    <n v="18"/>
    <s v="Female"/>
    <s v="UK"/>
    <d v="2024-12-18T06:50:04"/>
    <x v="0"/>
    <n v="2"/>
    <n v="0"/>
    <n v="42"/>
    <n v="4"/>
    <n v="336.7"/>
    <s v=""/>
    <n v="4"/>
    <s v=""/>
    <n v="22"/>
    <n v="0"/>
    <n v="9.5238095238095205E-2"/>
    <n v="84.174999999999997"/>
    <x v="0"/>
    <n v="1"/>
  </r>
  <r>
    <x v="1554"/>
    <n v="28"/>
    <s v="Female"/>
    <s v="USA"/>
    <d v="2023-09-29T13:58:59"/>
    <x v="4"/>
    <n v="2"/>
    <n v="1"/>
    <n v="46"/>
    <n v="2"/>
    <n v="336.54"/>
    <s v=""/>
    <n v="4"/>
    <s v=""/>
    <n v="14"/>
    <n v="0.5"/>
    <n v="4.3478260869565202E-2"/>
    <n v="84.135000000000005"/>
    <x v="0"/>
    <n v="0"/>
  </r>
  <r>
    <x v="1555"/>
    <n v="43"/>
    <s v="Female"/>
    <s v="USA"/>
    <d v="2024-02-03T23:28:41"/>
    <x v="3"/>
    <n v="4"/>
    <n v="0"/>
    <n v="45"/>
    <n v="3"/>
    <n v="336.15"/>
    <s v=""/>
    <n v="4"/>
    <s v=""/>
    <n v="0"/>
    <n v="0"/>
    <n v="6.6666666666666596E-2"/>
    <n v="84.037499999999994"/>
    <x v="0"/>
    <n v="0"/>
  </r>
  <r>
    <x v="1556"/>
    <n v="51"/>
    <s v="Male"/>
    <s v="USA"/>
    <d v="2024-06-30T09:21:10"/>
    <x v="5"/>
    <n v="5"/>
    <n v="5"/>
    <n v="52"/>
    <n v="2"/>
    <n v="335.06"/>
    <s v=""/>
    <n v="4"/>
    <s v=""/>
    <n v="53"/>
    <n v="1"/>
    <n v="3.8461538461538401E-2"/>
    <n v="83.765000000000001"/>
    <x v="0"/>
    <n v="0"/>
  </r>
  <r>
    <x v="1557"/>
    <n v="38"/>
    <s v="Female"/>
    <s v="Japan"/>
    <d v="2023-01-06T21:37:54"/>
    <x v="3"/>
    <n v="1"/>
    <n v="0"/>
    <n v="50"/>
    <n v="1"/>
    <n v="334.71"/>
    <s v=""/>
    <n v="4"/>
    <s v=""/>
    <n v="28"/>
    <n v="0"/>
    <n v="0.02"/>
    <n v="83.677499999999995"/>
    <x v="0"/>
    <n v="0"/>
  </r>
  <r>
    <x v="1558"/>
    <n v="20"/>
    <s v="Female"/>
    <s v="France"/>
    <d v="2023-03-15T14:44:50"/>
    <x v="3"/>
    <n v="5"/>
    <n v="1"/>
    <n v="58"/>
    <n v="2"/>
    <n v="334.48"/>
    <s v=""/>
    <n v="4"/>
    <s v=""/>
    <n v="7"/>
    <n v="0.2"/>
    <n v="3.4482758620689599E-2"/>
    <n v="83.62"/>
    <x v="0"/>
    <n v="0"/>
  </r>
  <r>
    <x v="1559"/>
    <n v="42"/>
    <s v="Male"/>
    <s v="Germany"/>
    <d v="2023-02-23T21:40:04"/>
    <x v="1"/>
    <n v="4"/>
    <n v="0"/>
    <n v="53"/>
    <n v="2"/>
    <n v="334.36"/>
    <s v=""/>
    <n v="4"/>
    <s v=""/>
    <n v="2"/>
    <n v="0"/>
    <n v="3.7735849056603703E-2"/>
    <n v="83.59"/>
    <x v="0"/>
    <n v="0"/>
  </r>
  <r>
    <x v="1560"/>
    <n v="29"/>
    <s v="Male"/>
    <s v="UK"/>
    <d v="2023-11-30T06:32:48"/>
    <x v="4"/>
    <n v="2"/>
    <n v="1"/>
    <n v="47"/>
    <n v="1"/>
    <n v="333.51"/>
    <s v=""/>
    <n v="4"/>
    <s v=""/>
    <n v="53"/>
    <n v="0.5"/>
    <n v="2.1276595744680799E-2"/>
    <n v="83.377499999999998"/>
    <x v="0"/>
    <n v="0"/>
  </r>
  <r>
    <x v="1561"/>
    <n v="48"/>
    <s v="Female"/>
    <s v="Japan"/>
    <d v="2024-07-23T16:34:46"/>
    <x v="4"/>
    <n v="0"/>
    <n v="0"/>
    <n v="46"/>
    <n v="2"/>
    <n v="332.95"/>
    <s v=""/>
    <n v="4"/>
    <s v=""/>
    <n v="9"/>
    <n v="0"/>
    <n v="4.3478260869565202E-2"/>
    <n v="83.237499999999997"/>
    <x v="0"/>
    <n v="0"/>
  </r>
  <r>
    <x v="1562"/>
    <n v="18"/>
    <s v="Male"/>
    <s v="Germany"/>
    <d v="2024-02-07T18:00:20"/>
    <x v="2"/>
    <n v="1"/>
    <n v="0"/>
    <n v="47"/>
    <n v="1"/>
    <n v="331.93"/>
    <s v=""/>
    <n v="4"/>
    <s v=""/>
    <n v="27"/>
    <n v="0"/>
    <n v="2.1276595744680799E-2"/>
    <n v="82.982500000000002"/>
    <x v="0"/>
    <n v="0"/>
  </r>
  <r>
    <x v="1563"/>
    <n v="28"/>
    <s v="Male"/>
    <s v="Australia"/>
    <d v="2024-12-10T19:14:23"/>
    <x v="2"/>
    <n v="2"/>
    <n v="1"/>
    <n v="58"/>
    <n v="2"/>
    <n v="329.92"/>
    <s v=""/>
    <n v="4"/>
    <s v=""/>
    <n v="57"/>
    <n v="0.5"/>
    <n v="3.4482758620689599E-2"/>
    <n v="82.48"/>
    <x v="0"/>
    <n v="0"/>
  </r>
  <r>
    <x v="1564"/>
    <n v="25"/>
    <s v="Female"/>
    <s v="Canada"/>
    <d v="2023-05-01T08:07:14"/>
    <x v="1"/>
    <n v="5"/>
    <n v="0"/>
    <n v="54"/>
    <n v="3"/>
    <n v="328.53"/>
    <s v=""/>
    <n v="4"/>
    <s v=""/>
    <n v="6"/>
    <n v="0"/>
    <n v="5.5555555555555497E-2"/>
    <n v="82.132499999999993"/>
    <x v="0"/>
    <n v="1"/>
  </r>
  <r>
    <x v="1565"/>
    <n v="62"/>
    <s v="Female"/>
    <s v="Japan"/>
    <d v="2023-03-19T15:06:55"/>
    <x v="1"/>
    <n v="5"/>
    <n v="1"/>
    <n v="62"/>
    <n v="3"/>
    <n v="328.31"/>
    <s v=""/>
    <n v="4"/>
    <s v=""/>
    <n v="10"/>
    <n v="0.2"/>
    <n v="4.8387096774193498E-2"/>
    <n v="82.077500000000001"/>
    <x v="0"/>
    <n v="0"/>
  </r>
  <r>
    <x v="1566"/>
    <n v="23"/>
    <s v="Female"/>
    <s v="USA"/>
    <d v="2023-09-13T16:53:29"/>
    <x v="5"/>
    <n v="2"/>
    <n v="0"/>
    <n v="54"/>
    <n v="2"/>
    <n v="327.51"/>
    <s v=""/>
    <n v="4"/>
    <s v=""/>
    <n v="8"/>
    <n v="0"/>
    <n v="3.7037037037037E-2"/>
    <n v="81.877499999999998"/>
    <x v="0"/>
    <n v="0"/>
  </r>
  <r>
    <x v="1567"/>
    <n v="29"/>
    <s v="Female"/>
    <s v="Germany"/>
    <d v="2023-02-19T02:19:05"/>
    <x v="2"/>
    <n v="4"/>
    <n v="3"/>
    <n v="53"/>
    <n v="2"/>
    <n v="327.18"/>
    <s v=""/>
    <n v="4"/>
    <s v=""/>
    <n v="66"/>
    <n v="0.75"/>
    <n v="3.7735849056603703E-2"/>
    <n v="81.795000000000002"/>
    <x v="0"/>
    <n v="0"/>
  </r>
  <r>
    <x v="1568"/>
    <n v="50"/>
    <s v="Female"/>
    <s v="Canada"/>
    <d v="2023-04-01T14:07:16"/>
    <x v="2"/>
    <n v="2"/>
    <n v="0"/>
    <n v="37"/>
    <n v="1"/>
    <n v="327.17"/>
    <s v=""/>
    <n v="4"/>
    <s v=""/>
    <n v="90"/>
    <n v="0"/>
    <n v="2.7027027027027001E-2"/>
    <n v="81.792500000000004"/>
    <x v="0"/>
    <n v="0"/>
  </r>
  <r>
    <x v="1569"/>
    <n v="20"/>
    <s v="Male"/>
    <s v="USA"/>
    <d v="2023-03-11T04:09:30"/>
    <x v="2"/>
    <n v="4"/>
    <n v="2"/>
    <n v="50"/>
    <n v="2"/>
    <n v="326.62"/>
    <s v=""/>
    <n v="4"/>
    <s v=""/>
    <n v="4"/>
    <n v="0.5"/>
    <n v="0.04"/>
    <n v="81.655000000000001"/>
    <x v="0"/>
    <n v="0"/>
  </r>
  <r>
    <x v="1570"/>
    <n v="27"/>
    <s v="Female"/>
    <s v="USA"/>
    <d v="2024-03-10T03:25:42"/>
    <x v="2"/>
    <n v="4"/>
    <n v="1"/>
    <n v="68"/>
    <n v="1"/>
    <n v="326.07"/>
    <s v=""/>
    <n v="4"/>
    <s v=""/>
    <n v="39"/>
    <n v="0.25"/>
    <n v="1.47058823529411E-2"/>
    <n v="81.517499999999998"/>
    <x v="0"/>
    <n v="0"/>
  </r>
  <r>
    <x v="1571"/>
    <n v="20"/>
    <s v="Male"/>
    <s v="Germany"/>
    <d v="2023-12-15T07:11:48"/>
    <x v="2"/>
    <n v="6"/>
    <n v="0"/>
    <n v="52"/>
    <n v="2"/>
    <n v="325.87"/>
    <s v=""/>
    <n v="4"/>
    <s v=""/>
    <n v="53"/>
    <n v="0"/>
    <n v="3.8461538461538401E-2"/>
    <n v="81.467500000000001"/>
    <x v="0"/>
    <n v="0"/>
  </r>
  <r>
    <x v="1572"/>
    <n v="31"/>
    <s v="Male"/>
    <s v="Germany"/>
    <d v="2023-03-20T21:46:40"/>
    <x v="1"/>
    <n v="6"/>
    <n v="1"/>
    <n v="55"/>
    <n v="2"/>
    <n v="324.10000000000002"/>
    <s v=""/>
    <n v="4"/>
    <s v=""/>
    <n v="0"/>
    <n v="0.16666666666666599"/>
    <n v="3.6363636363636299E-2"/>
    <n v="81.025000000000006"/>
    <x v="0"/>
    <n v="0"/>
  </r>
  <r>
    <x v="1573"/>
    <n v="27"/>
    <s v="Male"/>
    <s v="France"/>
    <d v="2023-10-07T05:57:31"/>
    <x v="2"/>
    <n v="2"/>
    <n v="0"/>
    <n v="49"/>
    <n v="0"/>
    <n v="323.61"/>
    <s v=""/>
    <n v="4"/>
    <s v=""/>
    <n v="0"/>
    <n v="0"/>
    <n v="0"/>
    <n v="80.902500000000003"/>
    <x v="0"/>
    <n v="0"/>
  </r>
  <r>
    <x v="1574"/>
    <n v="38"/>
    <s v="Male"/>
    <s v="Japan"/>
    <d v="2024-11-21T10:55:15"/>
    <x v="4"/>
    <n v="5"/>
    <n v="3"/>
    <n v="42"/>
    <n v="2"/>
    <n v="323.58999999999997"/>
    <s v=""/>
    <n v="4"/>
    <s v=""/>
    <n v="29"/>
    <n v="0.6"/>
    <n v="4.7619047619047603E-2"/>
    <n v="80.897499999999994"/>
    <x v="0"/>
    <n v="0"/>
  </r>
  <r>
    <x v="1575"/>
    <n v="30"/>
    <s v="Male"/>
    <s v="Germany"/>
    <d v="2023-02-20T01:40:49"/>
    <x v="1"/>
    <n v="4"/>
    <n v="1"/>
    <n v="47"/>
    <n v="0"/>
    <n v="322.77999999999997"/>
    <s v=""/>
    <n v="4"/>
    <s v=""/>
    <n v="42"/>
    <n v="0.25"/>
    <n v="0"/>
    <n v="80.694999999999993"/>
    <x v="0"/>
    <n v="0"/>
  </r>
  <r>
    <x v="1576"/>
    <n v="26"/>
    <s v="Male"/>
    <s v="Canada"/>
    <d v="2023-11-08T19:07:25"/>
    <x v="4"/>
    <n v="4"/>
    <n v="4"/>
    <n v="55"/>
    <n v="2"/>
    <n v="321.20999999999998"/>
    <s v=""/>
    <n v="4"/>
    <s v=""/>
    <n v="57"/>
    <n v="1"/>
    <n v="3.6363636363636299E-2"/>
    <n v="80.302499999999995"/>
    <x v="0"/>
    <n v="0"/>
  </r>
  <r>
    <x v="1577"/>
    <n v="43"/>
    <s v="Female"/>
    <s v="UK"/>
    <d v="2024-07-25T13:50:35"/>
    <x v="3"/>
    <n v="5"/>
    <n v="3"/>
    <n v="44"/>
    <n v="3"/>
    <n v="320.41000000000003"/>
    <s v=""/>
    <n v="4"/>
    <s v=""/>
    <n v="10"/>
    <n v="0.6"/>
    <n v="6.8181818181818094E-2"/>
    <n v="80.102500000000006"/>
    <x v="0"/>
    <n v="0"/>
  </r>
  <r>
    <x v="1578"/>
    <n v="29"/>
    <s v="Female"/>
    <s v="Germany"/>
    <d v="2024-03-20T17:29:22"/>
    <x v="3"/>
    <n v="4"/>
    <n v="2"/>
    <n v="49"/>
    <n v="2"/>
    <n v="318.91000000000003"/>
    <s v=""/>
    <n v="4"/>
    <s v=""/>
    <n v="89"/>
    <n v="0.5"/>
    <n v="4.08163265306122E-2"/>
    <n v="79.727500000000006"/>
    <x v="0"/>
    <n v="1"/>
  </r>
  <r>
    <x v="1579"/>
    <n v="38"/>
    <s v="Male"/>
    <s v="Germany"/>
    <d v="2023-11-28T10:44:34"/>
    <x v="4"/>
    <n v="5"/>
    <n v="1"/>
    <n v="45"/>
    <n v="2"/>
    <n v="318.33"/>
    <s v=""/>
    <n v="4"/>
    <s v=""/>
    <n v="14"/>
    <n v="0.2"/>
    <n v="4.4444444444444398E-2"/>
    <n v="79.582499999999996"/>
    <x v="0"/>
    <n v="0"/>
  </r>
  <r>
    <x v="1580"/>
    <n v="44"/>
    <s v="Female"/>
    <s v="USA"/>
    <d v="2024-11-16T22:52:19"/>
    <x v="4"/>
    <n v="2"/>
    <n v="1"/>
    <n v="56"/>
    <n v="6"/>
    <n v="317.67"/>
    <s v=""/>
    <n v="4"/>
    <s v=""/>
    <n v="54"/>
    <n v="0.5"/>
    <n v="0.107142857142857"/>
    <n v="79.417500000000004"/>
    <x v="0"/>
    <n v="0"/>
  </r>
  <r>
    <x v="1581"/>
    <n v="18"/>
    <s v="Male"/>
    <s v="Australia"/>
    <d v="2023-09-25T09:14:05"/>
    <x v="0"/>
    <n v="0"/>
    <n v="0"/>
    <n v="54"/>
    <n v="2"/>
    <n v="315.79000000000002"/>
    <s v=""/>
    <n v="4"/>
    <s v=""/>
    <n v="9"/>
    <n v="0"/>
    <n v="3.7037037037037E-2"/>
    <n v="78.947500000000005"/>
    <x v="0"/>
    <n v="0"/>
  </r>
  <r>
    <x v="1582"/>
    <n v="21"/>
    <s v="Male"/>
    <s v="Canada"/>
    <d v="2024-07-17T04:20:47"/>
    <x v="1"/>
    <n v="4"/>
    <n v="0"/>
    <n v="49"/>
    <n v="5"/>
    <n v="315.39"/>
    <s v=""/>
    <n v="4"/>
    <s v=""/>
    <n v="19"/>
    <n v="0"/>
    <n v="0.10204081632653"/>
    <n v="78.847499999999997"/>
    <x v="0"/>
    <n v="1"/>
  </r>
  <r>
    <x v="1583"/>
    <n v="34"/>
    <s v="Male"/>
    <s v="USA"/>
    <d v="2024-11-05T19:40:11"/>
    <x v="2"/>
    <n v="4"/>
    <n v="1"/>
    <n v="48"/>
    <n v="0"/>
    <n v="314.55"/>
    <s v=""/>
    <n v="4"/>
    <s v=""/>
    <n v="21"/>
    <n v="0.25"/>
    <n v="0"/>
    <n v="78.637500000000003"/>
    <x v="0"/>
    <n v="1"/>
  </r>
  <r>
    <x v="1584"/>
    <n v="32"/>
    <s v="Other"/>
    <s v="USA"/>
    <d v="2023-08-10T12:18:11"/>
    <x v="2"/>
    <n v="5"/>
    <n v="1"/>
    <n v="49"/>
    <n v="6"/>
    <n v="313.97000000000003"/>
    <s v=""/>
    <n v="4"/>
    <s v=""/>
    <n v="26"/>
    <n v="0.2"/>
    <n v="0.122448979591836"/>
    <n v="78.492500000000007"/>
    <x v="0"/>
    <n v="1"/>
  </r>
  <r>
    <x v="1585"/>
    <n v="42"/>
    <s v="Female"/>
    <s v="Canada"/>
    <d v="2023-05-20T19:21:35"/>
    <x v="1"/>
    <n v="2"/>
    <n v="0"/>
    <n v="49"/>
    <n v="1"/>
    <n v="313.82"/>
    <s v=""/>
    <n v="4"/>
    <s v=""/>
    <n v="2"/>
    <n v="0"/>
    <n v="2.04081632653061E-2"/>
    <n v="78.454999999999998"/>
    <x v="0"/>
    <n v="0"/>
  </r>
  <r>
    <x v="1586"/>
    <n v="33"/>
    <s v="Male"/>
    <s v="USA"/>
    <d v="2024-08-16T15:52:02"/>
    <x v="3"/>
    <n v="1"/>
    <n v="0"/>
    <n v="53"/>
    <n v="3"/>
    <n v="313.27"/>
    <s v=""/>
    <n v="4"/>
    <s v=""/>
    <n v="26"/>
    <n v="0"/>
    <n v="5.6603773584905599E-2"/>
    <n v="78.317499999999995"/>
    <x v="0"/>
    <n v="0"/>
  </r>
  <r>
    <x v="1587"/>
    <n v="30"/>
    <s v="Male"/>
    <s v="USA"/>
    <d v="2023-10-19T11:26:35"/>
    <x v="1"/>
    <n v="2"/>
    <n v="0"/>
    <n v="46"/>
    <n v="3"/>
    <n v="312.14"/>
    <s v=""/>
    <n v="4"/>
    <s v=""/>
    <n v="15"/>
    <n v="0"/>
    <n v="6.5217391304347797E-2"/>
    <n v="78.034999999999997"/>
    <x v="0"/>
    <n v="0"/>
  </r>
  <r>
    <x v="1588"/>
    <n v="62"/>
    <s v="Male"/>
    <s v="Germany"/>
    <d v="2023-07-14T04:42:30"/>
    <x v="4"/>
    <n v="4"/>
    <n v="0"/>
    <n v="45"/>
    <n v="1"/>
    <n v="310.73"/>
    <s v=""/>
    <n v="4"/>
    <s v=""/>
    <n v="28"/>
    <n v="0"/>
    <n v="2.2222222222222199E-2"/>
    <n v="77.682500000000005"/>
    <x v="0"/>
    <n v="0"/>
  </r>
  <r>
    <x v="1589"/>
    <n v="37"/>
    <s v="Male"/>
    <s v="Japan"/>
    <d v="2024-02-19T14:43:45"/>
    <x v="0"/>
    <n v="1"/>
    <n v="0"/>
    <n v="58"/>
    <n v="3"/>
    <n v="310.14999999999998"/>
    <s v=""/>
    <n v="4"/>
    <s v=""/>
    <n v="1"/>
    <n v="0"/>
    <n v="5.1724137931034399E-2"/>
    <n v="77.537499999999994"/>
    <x v="0"/>
    <n v="1"/>
  </r>
  <r>
    <x v="1590"/>
    <n v="34"/>
    <s v="Male"/>
    <s v="USA"/>
    <d v="2024-06-12T22:17:52"/>
    <x v="2"/>
    <n v="1"/>
    <n v="0"/>
    <n v="40"/>
    <n v="5"/>
    <n v="309.87"/>
    <s v=""/>
    <n v="4"/>
    <s v=""/>
    <n v="23"/>
    <n v="0"/>
    <n v="0.125"/>
    <n v="77.467500000000001"/>
    <x v="0"/>
    <n v="0"/>
  </r>
  <r>
    <x v="1591"/>
    <n v="33"/>
    <s v="Female"/>
    <s v="USA"/>
    <d v="2023-08-16T08:28:29"/>
    <x v="3"/>
    <n v="5"/>
    <n v="1"/>
    <n v="51"/>
    <n v="1"/>
    <n v="308.91000000000003"/>
    <s v=""/>
    <n v="4"/>
    <s v=""/>
    <n v="21"/>
    <n v="0.2"/>
    <n v="1.9607843137254902E-2"/>
    <n v="77.227500000000006"/>
    <x v="0"/>
    <n v="0"/>
  </r>
  <r>
    <x v="1592"/>
    <n v="18"/>
    <s v="Female"/>
    <s v="USA"/>
    <d v="2024-07-28T07:32:55"/>
    <x v="2"/>
    <n v="3"/>
    <n v="1"/>
    <n v="61"/>
    <n v="0"/>
    <n v="308.41000000000003"/>
    <s v=""/>
    <n v="4"/>
    <s v=""/>
    <n v="36"/>
    <n v="0.33333333333333298"/>
    <n v="0"/>
    <n v="77.102500000000006"/>
    <x v="0"/>
    <n v="0"/>
  </r>
  <r>
    <x v="1593"/>
    <n v="31"/>
    <s v="Female"/>
    <s v="France"/>
    <d v="2023-01-11T19:54:06"/>
    <x v="1"/>
    <n v="4"/>
    <n v="0"/>
    <n v="44"/>
    <n v="2"/>
    <n v="307.83999999999997"/>
    <s v=""/>
    <n v="4"/>
    <s v=""/>
    <n v="7"/>
    <n v="0"/>
    <n v="4.54545454545454E-2"/>
    <n v="76.959999999999994"/>
    <x v="0"/>
    <n v="0"/>
  </r>
  <r>
    <x v="1594"/>
    <n v="21"/>
    <s v="Female"/>
    <s v="USA"/>
    <d v="2024-04-05T13:07:16"/>
    <x v="4"/>
    <n v="3"/>
    <n v="0"/>
    <n v="67"/>
    <n v="4"/>
    <n v="307.32"/>
    <s v=""/>
    <n v="4"/>
    <s v=""/>
    <n v="50"/>
    <n v="0"/>
    <n v="5.9701492537313397E-2"/>
    <n v="76.83"/>
    <x v="0"/>
    <n v="0"/>
  </r>
  <r>
    <x v="1595"/>
    <n v="29"/>
    <s v="Female"/>
    <s v="USA"/>
    <d v="2023-05-29T07:46:36"/>
    <x v="1"/>
    <n v="4"/>
    <n v="0"/>
    <n v="38"/>
    <n v="1"/>
    <n v="307.10000000000002"/>
    <s v=""/>
    <n v="4"/>
    <s v=""/>
    <n v="17"/>
    <n v="0"/>
    <n v="2.6315789473684199E-2"/>
    <n v="76.775000000000006"/>
    <x v="0"/>
    <n v="0"/>
  </r>
  <r>
    <x v="1596"/>
    <n v="37"/>
    <s v="Male"/>
    <s v="France"/>
    <d v="2023-07-30T17:51:41"/>
    <x v="4"/>
    <n v="3"/>
    <n v="1"/>
    <n v="42"/>
    <n v="1"/>
    <n v="307.04000000000002"/>
    <s v=""/>
    <n v="4"/>
    <s v=""/>
    <n v="2"/>
    <n v="0.33333333333333298"/>
    <n v="2.3809523809523801E-2"/>
    <n v="76.760000000000005"/>
    <x v="0"/>
    <n v="0"/>
  </r>
  <r>
    <x v="1597"/>
    <n v="49"/>
    <s v="Female"/>
    <s v="Germany"/>
    <d v="2023-06-21T22:18:14"/>
    <x v="1"/>
    <n v="4"/>
    <n v="0"/>
    <n v="48"/>
    <n v="1"/>
    <n v="305.76"/>
    <s v=""/>
    <n v="4"/>
    <s v=""/>
    <n v="12"/>
    <n v="0"/>
    <n v="2.0833333333333301E-2"/>
    <n v="76.44"/>
    <x v="0"/>
    <n v="0"/>
  </r>
  <r>
    <x v="1598"/>
    <n v="33"/>
    <s v="Female"/>
    <s v="USA"/>
    <d v="2024-11-28T23:58:34"/>
    <x v="3"/>
    <n v="2"/>
    <n v="1"/>
    <n v="55"/>
    <n v="4"/>
    <n v="305.73"/>
    <s v=""/>
    <n v="4"/>
    <s v=""/>
    <n v="12"/>
    <n v="0.5"/>
    <n v="7.2727272727272696E-2"/>
    <n v="76.432500000000005"/>
    <x v="0"/>
    <n v="0"/>
  </r>
  <r>
    <x v="1599"/>
    <n v="37"/>
    <s v="Female"/>
    <s v="Australia"/>
    <d v="2024-08-08T15:07:53"/>
    <x v="2"/>
    <n v="1"/>
    <n v="1"/>
    <n v="53"/>
    <n v="5"/>
    <n v="305.49"/>
    <s v=""/>
    <n v="4"/>
    <s v=""/>
    <n v="36"/>
    <n v="1"/>
    <n v="9.4339622641509399E-2"/>
    <n v="76.372500000000002"/>
    <x v="0"/>
    <n v="0"/>
  </r>
  <r>
    <x v="1600"/>
    <n v="38"/>
    <s v="Female"/>
    <s v="UK"/>
    <d v="2023-08-19T08:01:14"/>
    <x v="1"/>
    <n v="2"/>
    <n v="0"/>
    <n v="50"/>
    <n v="3"/>
    <n v="305.16000000000003"/>
    <s v=""/>
    <n v="4"/>
    <s v=""/>
    <n v="60"/>
    <n v="0"/>
    <n v="0.06"/>
    <n v="76.290000000000006"/>
    <x v="0"/>
    <n v="0"/>
  </r>
  <r>
    <x v="1601"/>
    <n v="48"/>
    <s v="Male"/>
    <s v="USA"/>
    <d v="2023-05-05T09:56:56"/>
    <x v="2"/>
    <n v="3"/>
    <n v="2"/>
    <n v="46"/>
    <n v="2"/>
    <n v="304.64"/>
    <s v=""/>
    <n v="4"/>
    <s v=""/>
    <n v="2"/>
    <n v="0.66666666666666596"/>
    <n v="4.3478260869565202E-2"/>
    <n v="76.16"/>
    <x v="0"/>
    <n v="0"/>
  </r>
  <r>
    <x v="1602"/>
    <n v="20"/>
    <s v="Male"/>
    <s v="USA"/>
    <d v="2023-08-06T23:36:57"/>
    <x v="4"/>
    <n v="4"/>
    <n v="2"/>
    <n v="51"/>
    <n v="3"/>
    <n v="302.8"/>
    <s v=""/>
    <n v="4"/>
    <s v=""/>
    <n v="39"/>
    <n v="0.5"/>
    <n v="5.8823529411764698E-2"/>
    <n v="75.7"/>
    <x v="0"/>
    <n v="0"/>
  </r>
  <r>
    <x v="1603"/>
    <n v="58"/>
    <s v="Male"/>
    <s v="Canada"/>
    <d v="2023-06-16T07:58:22"/>
    <x v="2"/>
    <n v="3"/>
    <n v="1"/>
    <n v="45"/>
    <n v="2"/>
    <n v="302.66000000000003"/>
    <s v=""/>
    <n v="4"/>
    <s v=""/>
    <n v="1"/>
    <n v="0.33333333333333298"/>
    <n v="4.4444444444444398E-2"/>
    <n v="75.665000000000006"/>
    <x v="0"/>
    <n v="0"/>
  </r>
  <r>
    <x v="1604"/>
    <n v="20"/>
    <s v="Female"/>
    <s v="USA"/>
    <d v="2023-04-23T16:08:43"/>
    <x v="4"/>
    <n v="6"/>
    <n v="3"/>
    <n v="53"/>
    <n v="0"/>
    <n v="302.05"/>
    <s v=""/>
    <n v="4"/>
    <s v=""/>
    <n v="6"/>
    <n v="0.5"/>
    <n v="0"/>
    <n v="75.512500000000003"/>
    <x v="0"/>
    <n v="0"/>
  </r>
  <r>
    <x v="1605"/>
    <n v="50"/>
    <s v="Female"/>
    <s v="USA"/>
    <d v="2024-01-22T03:23:32"/>
    <x v="2"/>
    <n v="3"/>
    <n v="0"/>
    <n v="49"/>
    <n v="5"/>
    <n v="302.02"/>
    <s v=""/>
    <n v="4"/>
    <s v=""/>
    <n v="72"/>
    <n v="0"/>
    <n v="0.10204081632653"/>
    <n v="75.504999999999995"/>
    <x v="0"/>
    <n v="0"/>
  </r>
  <r>
    <x v="1606"/>
    <n v="21"/>
    <s v="Female"/>
    <s v="Canada"/>
    <d v="2023-11-04T12:54:54"/>
    <x v="4"/>
    <n v="5"/>
    <n v="2"/>
    <n v="52"/>
    <n v="1"/>
    <n v="301.94"/>
    <s v=""/>
    <n v="4"/>
    <s v=""/>
    <n v="54"/>
    <n v="0.4"/>
    <n v="1.9230769230769201E-2"/>
    <n v="75.484999999999999"/>
    <x v="0"/>
    <n v="0"/>
  </r>
  <r>
    <x v="1607"/>
    <n v="18"/>
    <s v="Male"/>
    <s v="UK"/>
    <d v="2023-08-09T08:33:39"/>
    <x v="1"/>
    <n v="4"/>
    <n v="1"/>
    <n v="55"/>
    <n v="5"/>
    <n v="301.79000000000002"/>
    <s v=""/>
    <n v="4"/>
    <s v=""/>
    <n v="65"/>
    <n v="0.25"/>
    <n v="9.0909090909090898E-2"/>
    <n v="75.447500000000005"/>
    <x v="0"/>
    <n v="0"/>
  </r>
  <r>
    <x v="1608"/>
    <n v="60"/>
    <s v="Male"/>
    <s v="USA"/>
    <d v="2024-04-28T23:16:05"/>
    <x v="4"/>
    <n v="2"/>
    <n v="1"/>
    <n v="50"/>
    <n v="1"/>
    <n v="301.29000000000002"/>
    <s v=""/>
    <n v="4"/>
    <s v=""/>
    <n v="36"/>
    <n v="0.5"/>
    <n v="0.02"/>
    <n v="75.322500000000005"/>
    <x v="0"/>
    <n v="0"/>
  </r>
  <r>
    <x v="1609"/>
    <n v="34"/>
    <s v="Male"/>
    <s v="Japan"/>
    <d v="2024-04-05T23:20:31"/>
    <x v="4"/>
    <n v="2"/>
    <n v="1"/>
    <n v="38"/>
    <n v="1"/>
    <n v="301.25"/>
    <s v=""/>
    <n v="4"/>
    <s v=""/>
    <n v="40"/>
    <n v="0.5"/>
    <n v="2.6315789473684199E-2"/>
    <n v="75.3125"/>
    <x v="0"/>
    <n v="0"/>
  </r>
  <r>
    <x v="1610"/>
    <n v="64"/>
    <s v="Female"/>
    <s v="Japan"/>
    <d v="2024-03-17T15:01:24"/>
    <x v="5"/>
    <n v="3"/>
    <n v="2"/>
    <n v="58"/>
    <n v="3"/>
    <n v="300.57"/>
    <s v=""/>
    <n v="4"/>
    <s v=""/>
    <n v="7"/>
    <n v="0.66666666666666596"/>
    <n v="5.1724137931034399E-2"/>
    <n v="75.142499999999998"/>
    <x v="0"/>
    <n v="1"/>
  </r>
  <r>
    <x v="1611"/>
    <n v="18"/>
    <s v="Female"/>
    <s v="USA"/>
    <d v="2023-04-01T09:44:27"/>
    <x v="3"/>
    <n v="4"/>
    <n v="1"/>
    <n v="56"/>
    <n v="0"/>
    <n v="300.44"/>
    <s v=""/>
    <n v="4"/>
    <s v=""/>
    <n v="7"/>
    <n v="0.25"/>
    <n v="0"/>
    <n v="75.11"/>
    <x v="0"/>
    <n v="0"/>
  </r>
  <r>
    <x v="1612"/>
    <n v="57"/>
    <s v="Female"/>
    <s v="Australia"/>
    <d v="2023-02-06T19:22:25"/>
    <x v="3"/>
    <n v="3"/>
    <n v="1"/>
    <n v="53"/>
    <n v="3"/>
    <n v="299.51"/>
    <s v=""/>
    <n v="4"/>
    <s v=""/>
    <n v="5"/>
    <n v="0.33333333333333298"/>
    <n v="5.6603773584905599E-2"/>
    <n v="74.877499999999998"/>
    <x v="0"/>
    <n v="0"/>
  </r>
  <r>
    <x v="1613"/>
    <n v="38"/>
    <s v="Female"/>
    <s v="Canada"/>
    <d v="2023-08-10T19:36:13"/>
    <x v="1"/>
    <n v="3"/>
    <n v="1"/>
    <n v="56"/>
    <n v="0"/>
    <n v="299.32"/>
    <s v=""/>
    <n v="4"/>
    <s v=""/>
    <n v="51"/>
    <n v="0.33333333333333298"/>
    <n v="0"/>
    <n v="74.83"/>
    <x v="0"/>
    <n v="0"/>
  </r>
  <r>
    <x v="1614"/>
    <n v="44"/>
    <s v="Female"/>
    <s v="Germany"/>
    <d v="2024-04-10T21:36:42"/>
    <x v="1"/>
    <n v="1"/>
    <n v="1"/>
    <n v="58"/>
    <n v="2"/>
    <n v="298.72000000000003"/>
    <s v=""/>
    <n v="4"/>
    <s v=""/>
    <n v="47"/>
    <n v="1"/>
    <n v="3.4482758620689599E-2"/>
    <n v="74.680000000000007"/>
    <x v="0"/>
    <n v="0"/>
  </r>
  <r>
    <x v="1615"/>
    <n v="38"/>
    <s v="Male"/>
    <s v="France"/>
    <d v="2023-09-05T10:18:53"/>
    <x v="3"/>
    <n v="3"/>
    <n v="0"/>
    <n v="64"/>
    <n v="1"/>
    <n v="298.14999999999998"/>
    <s v=""/>
    <n v="4"/>
    <s v=""/>
    <n v="15"/>
    <n v="0"/>
    <n v="1.5625E-2"/>
    <n v="74.537499999999994"/>
    <x v="0"/>
    <n v="0"/>
  </r>
  <r>
    <x v="1616"/>
    <n v="18"/>
    <s v="Male"/>
    <s v="USA"/>
    <d v="2024-03-20T21:52:11"/>
    <x v="2"/>
    <n v="3"/>
    <n v="1"/>
    <n v="42"/>
    <n v="0"/>
    <n v="297.37"/>
    <s v=""/>
    <n v="4"/>
    <s v=""/>
    <n v="30"/>
    <n v="0.33333333333333298"/>
    <n v="0"/>
    <n v="74.342500000000001"/>
    <x v="0"/>
    <n v="0"/>
  </r>
  <r>
    <x v="1617"/>
    <n v="18"/>
    <s v="Male"/>
    <s v="USA"/>
    <d v="2024-06-25T21:18:14"/>
    <x v="2"/>
    <n v="2"/>
    <n v="2"/>
    <n v="48"/>
    <n v="5"/>
    <n v="297.13"/>
    <s v=""/>
    <n v="4"/>
    <s v=""/>
    <n v="17"/>
    <n v="1"/>
    <n v="0.10416666666666601"/>
    <n v="74.282499999999999"/>
    <x v="0"/>
    <n v="0"/>
  </r>
  <r>
    <x v="1618"/>
    <n v="18"/>
    <s v="Male"/>
    <s v="USA"/>
    <d v="2024-03-20T10:11:20"/>
    <x v="2"/>
    <n v="1"/>
    <n v="0"/>
    <n v="50"/>
    <n v="2"/>
    <n v="296.36"/>
    <s v=""/>
    <n v="4"/>
    <s v=""/>
    <n v="9"/>
    <n v="0"/>
    <n v="0.04"/>
    <n v="74.09"/>
    <x v="0"/>
    <n v="0"/>
  </r>
  <r>
    <x v="1619"/>
    <n v="31"/>
    <s v="Female"/>
    <s v="USA"/>
    <d v="2024-09-24T14:20:43"/>
    <x v="1"/>
    <n v="4"/>
    <n v="2"/>
    <n v="49"/>
    <n v="3"/>
    <n v="296.11"/>
    <s v=""/>
    <n v="4"/>
    <s v=""/>
    <n v="30"/>
    <n v="0.5"/>
    <n v="6.1224489795918297E-2"/>
    <n v="74.027500000000003"/>
    <x v="0"/>
    <n v="0"/>
  </r>
  <r>
    <x v="1620"/>
    <n v="23"/>
    <s v="Female"/>
    <s v="USA"/>
    <d v="2024-05-16T03:01:20"/>
    <x v="2"/>
    <n v="2"/>
    <n v="0"/>
    <n v="53"/>
    <n v="4"/>
    <n v="295.89"/>
    <s v=""/>
    <n v="4"/>
    <s v=""/>
    <n v="8"/>
    <n v="0"/>
    <n v="7.5471698113207503E-2"/>
    <n v="73.972499999999997"/>
    <x v="0"/>
    <n v="0"/>
  </r>
  <r>
    <x v="1621"/>
    <n v="31"/>
    <s v="Male"/>
    <s v="USA"/>
    <d v="2024-08-06T12:01:37"/>
    <x v="1"/>
    <n v="5"/>
    <n v="2"/>
    <n v="56"/>
    <n v="2"/>
    <n v="295.63"/>
    <s v=""/>
    <n v="4"/>
    <s v=""/>
    <n v="29"/>
    <n v="0.4"/>
    <n v="3.5714285714285698E-2"/>
    <n v="73.907499999999999"/>
    <x v="0"/>
    <n v="0"/>
  </r>
  <r>
    <x v="1622"/>
    <n v="18"/>
    <s v="Female"/>
    <s v="USA"/>
    <d v="2024-02-23T22:23:52"/>
    <x v="0"/>
    <n v="5"/>
    <n v="1"/>
    <n v="41"/>
    <n v="4"/>
    <n v="295.27999999999997"/>
    <s v=""/>
    <n v="4"/>
    <s v=""/>
    <n v="6"/>
    <n v="0.2"/>
    <n v="9.7560975609756101E-2"/>
    <n v="73.819999999999993"/>
    <x v="0"/>
    <n v="0"/>
  </r>
  <r>
    <x v="1623"/>
    <n v="40"/>
    <s v="Male"/>
    <s v="Canada"/>
    <d v="2024-11-27T04:10:20"/>
    <x v="5"/>
    <n v="4"/>
    <n v="2"/>
    <n v="38"/>
    <n v="1"/>
    <n v="293.91000000000003"/>
    <s v=""/>
    <n v="4"/>
    <s v=""/>
    <n v="20"/>
    <n v="0.5"/>
    <n v="2.6315789473684199E-2"/>
    <n v="73.477500000000006"/>
    <x v="0"/>
    <n v="0"/>
  </r>
  <r>
    <x v="1624"/>
    <n v="34"/>
    <s v="Male"/>
    <s v="Australia"/>
    <d v="2023-11-06T10:10:44"/>
    <x v="3"/>
    <n v="4"/>
    <n v="1"/>
    <n v="54"/>
    <n v="2"/>
    <n v="293.06"/>
    <s v=""/>
    <n v="4"/>
    <s v=""/>
    <n v="3"/>
    <n v="0.25"/>
    <n v="3.7037037037037E-2"/>
    <n v="73.265000000000001"/>
    <x v="0"/>
    <n v="0"/>
  </r>
  <r>
    <x v="1625"/>
    <n v="42"/>
    <s v="Female"/>
    <s v="France"/>
    <d v="2023-12-02T15:29:29"/>
    <x v="4"/>
    <n v="3"/>
    <n v="0"/>
    <n v="47"/>
    <n v="2"/>
    <n v="291.88"/>
    <s v=""/>
    <n v="4"/>
    <s v=""/>
    <n v="58"/>
    <n v="0"/>
    <n v="4.2553191489361701E-2"/>
    <n v="72.97"/>
    <x v="0"/>
    <n v="0"/>
  </r>
  <r>
    <x v="1626"/>
    <n v="18"/>
    <s v="Male"/>
    <s v="USA"/>
    <d v="2024-07-02T06:37:00"/>
    <x v="0"/>
    <n v="3"/>
    <n v="0"/>
    <n v="38"/>
    <n v="0"/>
    <n v="291.83"/>
    <s v=""/>
    <n v="4"/>
    <s v=""/>
    <n v="49"/>
    <n v="0"/>
    <n v="0"/>
    <n v="72.957499999999996"/>
    <x v="0"/>
    <n v="1"/>
  </r>
  <r>
    <x v="1627"/>
    <n v="51"/>
    <s v="Female"/>
    <s v="USA"/>
    <d v="2024-11-16T08:16:14"/>
    <x v="0"/>
    <n v="3"/>
    <n v="0"/>
    <n v="46"/>
    <n v="5"/>
    <n v="291.69"/>
    <s v=""/>
    <n v="4"/>
    <s v=""/>
    <n v="82"/>
    <n v="0"/>
    <n v="0.108695652173913"/>
    <n v="72.922499999999999"/>
    <x v="0"/>
    <n v="0"/>
  </r>
  <r>
    <x v="1628"/>
    <n v="43"/>
    <s v="Male"/>
    <s v="USA"/>
    <d v="2024-10-23T16:17:00"/>
    <x v="4"/>
    <n v="3"/>
    <n v="0"/>
    <n v="53"/>
    <n v="3"/>
    <n v="291.39999999999998"/>
    <s v=""/>
    <n v="4"/>
    <s v=""/>
    <n v="32"/>
    <n v="0"/>
    <n v="5.6603773584905599E-2"/>
    <n v="72.849999999999994"/>
    <x v="0"/>
    <n v="0"/>
  </r>
  <r>
    <x v="1629"/>
    <n v="26"/>
    <s v="Male"/>
    <s v="USA"/>
    <d v="2023-09-02T19:31:47"/>
    <x v="0"/>
    <n v="1"/>
    <n v="0"/>
    <n v="53"/>
    <n v="4"/>
    <n v="291.32"/>
    <s v=""/>
    <n v="4"/>
    <s v=""/>
    <n v="89"/>
    <n v="0"/>
    <n v="7.5471698113207503E-2"/>
    <n v="72.83"/>
    <x v="0"/>
    <n v="0"/>
  </r>
  <r>
    <x v="1630"/>
    <n v="39"/>
    <s v="Female"/>
    <s v="Canada"/>
    <d v="2024-09-05T03:06:23"/>
    <x v="0"/>
    <n v="1"/>
    <n v="1"/>
    <n v="49"/>
    <n v="2"/>
    <n v="290.24"/>
    <s v=""/>
    <n v="4"/>
    <s v=""/>
    <n v="24"/>
    <n v="1"/>
    <n v="4.08163265306122E-2"/>
    <n v="72.56"/>
    <x v="0"/>
    <n v="1"/>
  </r>
  <r>
    <x v="1631"/>
    <n v="22"/>
    <s v="Female"/>
    <s v="UK"/>
    <d v="2023-04-10T17:08:22"/>
    <x v="1"/>
    <n v="2"/>
    <n v="0"/>
    <n v="54"/>
    <n v="3"/>
    <n v="290.14999999999998"/>
    <s v=""/>
    <n v="4"/>
    <s v=""/>
    <n v="0"/>
    <n v="0"/>
    <n v="5.5555555555555497E-2"/>
    <n v="72.537499999999994"/>
    <x v="0"/>
    <n v="0"/>
  </r>
  <r>
    <x v="1632"/>
    <n v="31"/>
    <s v="Female"/>
    <s v="Canada"/>
    <d v="2023-07-09T06:26:19"/>
    <x v="5"/>
    <n v="3"/>
    <n v="1"/>
    <n v="62"/>
    <n v="3"/>
    <n v="289.23"/>
    <s v=""/>
    <n v="4"/>
    <s v=""/>
    <n v="4"/>
    <n v="0.33333333333333298"/>
    <n v="4.8387096774193498E-2"/>
    <n v="72.307500000000005"/>
    <x v="0"/>
    <n v="0"/>
  </r>
  <r>
    <x v="1633"/>
    <n v="36"/>
    <s v="Female"/>
    <s v="Canada"/>
    <d v="2024-06-23T02:08:17"/>
    <x v="2"/>
    <n v="2"/>
    <n v="0"/>
    <n v="45"/>
    <n v="2"/>
    <n v="288.77999999999997"/>
    <s v=""/>
    <n v="4"/>
    <s v=""/>
    <n v="30"/>
    <n v="0"/>
    <n v="4.4444444444444398E-2"/>
    <n v="72.194999999999993"/>
    <x v="0"/>
    <n v="0"/>
  </r>
  <r>
    <x v="1634"/>
    <n v="21"/>
    <s v="Male"/>
    <s v="Canada"/>
    <d v="2024-06-12T10:37:01"/>
    <x v="2"/>
    <n v="5"/>
    <n v="0"/>
    <n v="53"/>
    <n v="3"/>
    <n v="288.56"/>
    <s v=""/>
    <n v="4"/>
    <s v=""/>
    <n v="26"/>
    <n v="0"/>
    <n v="5.6603773584905599E-2"/>
    <n v="72.14"/>
    <x v="0"/>
    <n v="0"/>
  </r>
  <r>
    <x v="1635"/>
    <n v="61"/>
    <s v="Male"/>
    <s v="UK"/>
    <d v="2023-08-29T10:24:03"/>
    <x v="5"/>
    <n v="4"/>
    <n v="3"/>
    <n v="43"/>
    <n v="1"/>
    <n v="288.55"/>
    <s v=""/>
    <n v="4"/>
    <s v=""/>
    <n v="105"/>
    <n v="0.75"/>
    <n v="2.3255813953488299E-2"/>
    <n v="72.137500000000003"/>
    <x v="0"/>
    <n v="1"/>
  </r>
  <r>
    <x v="1636"/>
    <n v="21"/>
    <s v="Female"/>
    <s v="USA"/>
    <d v="2024-03-15T03:09:30"/>
    <x v="2"/>
    <n v="4"/>
    <n v="1"/>
    <n v="40"/>
    <n v="2"/>
    <n v="288.49"/>
    <s v=""/>
    <n v="4"/>
    <s v=""/>
    <n v="14"/>
    <n v="0.25"/>
    <n v="0.05"/>
    <n v="72.122500000000002"/>
    <x v="0"/>
    <n v="0"/>
  </r>
  <r>
    <x v="1637"/>
    <n v="44"/>
    <s v="Female"/>
    <s v="Germany"/>
    <d v="2023-01-08T05:45:16"/>
    <x v="4"/>
    <n v="1"/>
    <n v="0"/>
    <n v="56"/>
    <n v="7"/>
    <n v="288.39"/>
    <s v=""/>
    <n v="4"/>
    <s v=""/>
    <n v="59"/>
    <n v="0"/>
    <n v="0.125"/>
    <n v="72.097499999999997"/>
    <x v="0"/>
    <n v="0"/>
  </r>
  <r>
    <x v="1638"/>
    <n v="18"/>
    <s v="Female"/>
    <s v="USA"/>
    <d v="2024-07-19T23:30:43"/>
    <x v="2"/>
    <n v="4"/>
    <n v="1"/>
    <n v="57"/>
    <n v="2"/>
    <n v="286.88"/>
    <s v=""/>
    <n v="4"/>
    <s v=""/>
    <n v="11"/>
    <n v="0.25"/>
    <n v="3.5087719298245598E-2"/>
    <n v="71.72"/>
    <x v="0"/>
    <n v="0"/>
  </r>
  <r>
    <x v="1639"/>
    <n v="23"/>
    <s v="Female"/>
    <s v="USA"/>
    <d v="2024-10-15T19:55:40"/>
    <x v="5"/>
    <n v="3"/>
    <n v="0"/>
    <n v="44"/>
    <n v="0"/>
    <n v="286.05"/>
    <s v=""/>
    <n v="4"/>
    <s v=""/>
    <n v="27"/>
    <n v="0"/>
    <n v="0"/>
    <n v="71.512500000000003"/>
    <x v="0"/>
    <n v="0"/>
  </r>
  <r>
    <x v="1640"/>
    <n v="50"/>
    <s v="Male"/>
    <s v="Japan"/>
    <d v="2023-09-13T00:49:48"/>
    <x v="3"/>
    <n v="5"/>
    <n v="1"/>
    <n v="38"/>
    <n v="3"/>
    <n v="286.02"/>
    <s v=""/>
    <n v="4"/>
    <s v=""/>
    <n v="49"/>
    <n v="0.2"/>
    <n v="7.8947368421052599E-2"/>
    <n v="71.504999999999995"/>
    <x v="0"/>
    <n v="0"/>
  </r>
  <r>
    <x v="1641"/>
    <n v="34"/>
    <s v="Male"/>
    <s v="Australia"/>
    <d v="2023-11-08T16:12:12"/>
    <x v="0"/>
    <n v="3"/>
    <n v="0"/>
    <n v="43"/>
    <n v="6"/>
    <n v="285.83"/>
    <s v=""/>
    <n v="4"/>
    <s v=""/>
    <n v="1"/>
    <n v="0"/>
    <n v="0.13953488372093001"/>
    <n v="71.457499999999996"/>
    <x v="0"/>
    <n v="0"/>
  </r>
  <r>
    <x v="1642"/>
    <n v="30"/>
    <s v="Female"/>
    <s v="USA"/>
    <d v="2024-12-24T14:41:14"/>
    <x v="5"/>
    <n v="1"/>
    <n v="0"/>
    <n v="45"/>
    <n v="2"/>
    <n v="285.7"/>
    <s v=""/>
    <n v="4"/>
    <s v=""/>
    <n v="11"/>
    <n v="0"/>
    <n v="4.4444444444444398E-2"/>
    <n v="71.424999999999997"/>
    <x v="0"/>
    <n v="1"/>
  </r>
  <r>
    <x v="1643"/>
    <n v="59"/>
    <s v="Female"/>
    <s v="Canada"/>
    <d v="2024-06-12T13:32:14"/>
    <x v="2"/>
    <n v="4"/>
    <n v="2"/>
    <n v="55"/>
    <n v="5"/>
    <n v="285.07"/>
    <s v=""/>
    <n v="4"/>
    <s v=""/>
    <n v="19"/>
    <n v="0.5"/>
    <n v="9.0909090909090898E-2"/>
    <n v="71.267499999999998"/>
    <x v="0"/>
    <n v="0"/>
  </r>
  <r>
    <x v="1644"/>
    <n v="37"/>
    <s v="Female"/>
    <s v="USA"/>
    <d v="2023-05-04T09:07:36"/>
    <x v="1"/>
    <n v="5"/>
    <n v="1"/>
    <n v="52"/>
    <n v="4"/>
    <n v="284.47000000000003"/>
    <s v=""/>
    <n v="4"/>
    <s v=""/>
    <n v="66"/>
    <n v="0.2"/>
    <n v="7.69230769230769E-2"/>
    <n v="71.117500000000007"/>
    <x v="0"/>
    <n v="0"/>
  </r>
  <r>
    <x v="1645"/>
    <n v="54"/>
    <s v="Female"/>
    <s v="USA"/>
    <d v="2023-04-12T20:14:37"/>
    <x v="3"/>
    <n v="4"/>
    <n v="0"/>
    <n v="54"/>
    <n v="3"/>
    <n v="284.27"/>
    <s v=""/>
    <n v="4"/>
    <s v=""/>
    <n v="4"/>
    <n v="0"/>
    <n v="5.5555555555555497E-2"/>
    <n v="71.067499999999995"/>
    <x v="0"/>
    <n v="0"/>
  </r>
  <r>
    <x v="1646"/>
    <n v="20"/>
    <s v="Female"/>
    <s v="USA"/>
    <d v="2023-01-10T14:41:57"/>
    <x v="3"/>
    <n v="4"/>
    <n v="1"/>
    <n v="55"/>
    <n v="4"/>
    <n v="284.2"/>
    <s v=""/>
    <n v="4"/>
    <s v=""/>
    <n v="5"/>
    <n v="0.25"/>
    <n v="7.2727272727272696E-2"/>
    <n v="71.05"/>
    <x v="0"/>
    <n v="0"/>
  </r>
  <r>
    <x v="1647"/>
    <n v="18"/>
    <s v="Female"/>
    <s v="USA"/>
    <d v="2023-02-02T00:01:26"/>
    <x v="2"/>
    <n v="2"/>
    <n v="1"/>
    <n v="56"/>
    <n v="7"/>
    <n v="284.02999999999997"/>
    <s v=""/>
    <n v="4"/>
    <s v=""/>
    <n v="5"/>
    <n v="0.5"/>
    <n v="0.125"/>
    <n v="71.007499999999993"/>
    <x v="0"/>
    <n v="0"/>
  </r>
  <r>
    <x v="1648"/>
    <n v="51"/>
    <s v="Male"/>
    <s v="Canada"/>
    <d v="2023-05-29T12:09:25"/>
    <x v="5"/>
    <n v="6"/>
    <n v="1"/>
    <n v="63"/>
    <n v="3"/>
    <n v="283.99"/>
    <s v=""/>
    <n v="4"/>
    <s v=""/>
    <n v="7"/>
    <n v="0.16666666666666599"/>
    <n v="4.7619047619047603E-2"/>
    <n v="70.997500000000002"/>
    <x v="0"/>
    <n v="0"/>
  </r>
  <r>
    <x v="1649"/>
    <n v="25"/>
    <s v="Female"/>
    <s v="UK"/>
    <d v="2024-12-07T02:10:20"/>
    <x v="4"/>
    <n v="3"/>
    <n v="1"/>
    <n v="46"/>
    <n v="2"/>
    <n v="283.98"/>
    <s v=""/>
    <n v="4"/>
    <s v=""/>
    <n v="24"/>
    <n v="0.33333333333333298"/>
    <n v="4.3478260869565202E-2"/>
    <n v="70.995000000000005"/>
    <x v="0"/>
    <n v="0"/>
  </r>
  <r>
    <x v="1650"/>
    <n v="42"/>
    <s v="Male"/>
    <s v="USA"/>
    <d v="2024-11-28T04:59:40"/>
    <x v="3"/>
    <n v="1"/>
    <n v="0"/>
    <n v="45"/>
    <n v="0"/>
    <n v="283.92"/>
    <s v=""/>
    <n v="4"/>
    <s v=""/>
    <n v="4"/>
    <n v="0"/>
    <n v="0"/>
    <n v="70.98"/>
    <x v="0"/>
    <n v="0"/>
  </r>
  <r>
    <x v="1651"/>
    <n v="18"/>
    <s v="Female"/>
    <s v="USA"/>
    <d v="2024-08-10T12:23:42"/>
    <x v="2"/>
    <n v="2"/>
    <n v="0"/>
    <n v="38"/>
    <n v="2"/>
    <n v="283.18"/>
    <s v=""/>
    <n v="4"/>
    <s v=""/>
    <n v="33"/>
    <n v="0"/>
    <n v="5.2631578947368397E-2"/>
    <n v="70.795000000000002"/>
    <x v="0"/>
    <n v="0"/>
  </r>
  <r>
    <x v="1652"/>
    <n v="48"/>
    <s v="Female"/>
    <s v="USA"/>
    <d v="2024-10-29T21:12:57"/>
    <x v="5"/>
    <n v="3"/>
    <n v="2"/>
    <n v="50"/>
    <n v="3"/>
    <n v="282.87"/>
    <s v=""/>
    <n v="4"/>
    <s v=""/>
    <n v="28"/>
    <n v="0.66666666666666596"/>
    <n v="0.06"/>
    <n v="70.717500000000001"/>
    <x v="0"/>
    <n v="0"/>
  </r>
  <r>
    <x v="1653"/>
    <n v="28"/>
    <s v="Male"/>
    <s v="USA"/>
    <d v="2024-03-04T14:33:26"/>
    <x v="2"/>
    <n v="2"/>
    <n v="0"/>
    <n v="54"/>
    <n v="4"/>
    <n v="282.48"/>
    <s v=""/>
    <n v="4"/>
    <s v=""/>
    <n v="35"/>
    <n v="0"/>
    <n v="7.4074074074074001E-2"/>
    <n v="70.62"/>
    <x v="0"/>
    <n v="1"/>
  </r>
  <r>
    <x v="1654"/>
    <n v="37"/>
    <s v="Female"/>
    <s v="USA"/>
    <d v="2023-05-01T00:49:12"/>
    <x v="1"/>
    <n v="5"/>
    <n v="1"/>
    <n v="53"/>
    <n v="1"/>
    <n v="281.88"/>
    <s v=""/>
    <n v="4"/>
    <s v=""/>
    <n v="2"/>
    <n v="0.2"/>
    <n v="1.8867924528301799E-2"/>
    <n v="70.47"/>
    <x v="0"/>
    <n v="1"/>
  </r>
  <r>
    <x v="1655"/>
    <n v="47"/>
    <s v="Male"/>
    <s v="USA"/>
    <d v="2023-07-17T21:46:33"/>
    <x v="2"/>
    <n v="5"/>
    <n v="0"/>
    <n v="48"/>
    <n v="4"/>
    <n v="281.37"/>
    <s v=""/>
    <n v="4"/>
    <s v=""/>
    <n v="22"/>
    <n v="0"/>
    <n v="8.3333333333333301E-2"/>
    <n v="70.342500000000001"/>
    <x v="0"/>
    <n v="0"/>
  </r>
  <r>
    <x v="1656"/>
    <n v="40"/>
    <s v="Female"/>
    <s v="Germany"/>
    <d v="2024-03-24T14:56:14"/>
    <x v="3"/>
    <n v="2"/>
    <n v="0"/>
    <n v="36"/>
    <n v="3"/>
    <n v="281.14"/>
    <s v=""/>
    <n v="4"/>
    <s v=""/>
    <n v="37"/>
    <n v="0"/>
    <n v="8.3333333333333301E-2"/>
    <n v="70.284999999999997"/>
    <x v="0"/>
    <n v="0"/>
  </r>
  <r>
    <x v="1657"/>
    <n v="45"/>
    <s v="Male"/>
    <s v="USA"/>
    <d v="2024-03-22T16:12:48"/>
    <x v="2"/>
    <n v="4"/>
    <n v="2"/>
    <n v="52"/>
    <n v="2"/>
    <n v="280.89"/>
    <s v=""/>
    <n v="4"/>
    <s v=""/>
    <n v="23"/>
    <n v="0.5"/>
    <n v="3.8461538461538401E-2"/>
    <n v="70.222499999999997"/>
    <x v="0"/>
    <n v="0"/>
  </r>
  <r>
    <x v="1658"/>
    <n v="40"/>
    <s v="Male"/>
    <s v="UK"/>
    <d v="2023-11-30T10:55:37"/>
    <x v="3"/>
    <n v="6"/>
    <n v="1"/>
    <n v="46"/>
    <n v="5"/>
    <n v="280.81"/>
    <s v=""/>
    <n v="4"/>
    <s v=""/>
    <n v="20"/>
    <n v="0.16666666666666599"/>
    <n v="0.108695652173913"/>
    <n v="70.202500000000001"/>
    <x v="0"/>
    <n v="0"/>
  </r>
  <r>
    <x v="1659"/>
    <n v="58"/>
    <s v="Female"/>
    <s v="Australia"/>
    <d v="2024-11-27T23:09:14"/>
    <x v="1"/>
    <n v="3"/>
    <n v="1"/>
    <n v="56"/>
    <n v="2"/>
    <n v="280.47000000000003"/>
    <s v=""/>
    <n v="4"/>
    <s v=""/>
    <n v="17"/>
    <n v="0.33333333333333298"/>
    <n v="3.5714285714285698E-2"/>
    <n v="70.117500000000007"/>
    <x v="0"/>
    <n v="0"/>
  </r>
  <r>
    <x v="1660"/>
    <n v="24"/>
    <s v="Female"/>
    <s v="USA"/>
    <d v="2023-12-26T11:51:32"/>
    <x v="2"/>
    <n v="2"/>
    <n v="1"/>
    <n v="55"/>
    <n v="2"/>
    <n v="280.14"/>
    <s v=""/>
    <n v="4"/>
    <s v=""/>
    <n v="28"/>
    <n v="0.5"/>
    <n v="3.6363636363636299E-2"/>
    <n v="70.034999999999997"/>
    <x v="0"/>
    <n v="0"/>
  </r>
  <r>
    <x v="1661"/>
    <n v="56"/>
    <s v="Female"/>
    <s v="USA"/>
    <d v="2023-05-04T06:12:23"/>
    <x v="1"/>
    <n v="3"/>
    <n v="1"/>
    <n v="53"/>
    <n v="4"/>
    <n v="279.8"/>
    <s v=""/>
    <n v="4"/>
    <s v=""/>
    <n v="18"/>
    <n v="0.33333333333333298"/>
    <n v="7.5471698113207503E-2"/>
    <n v="69.95"/>
    <x v="0"/>
    <n v="0"/>
  </r>
  <r>
    <x v="1662"/>
    <n v="22"/>
    <s v="Female"/>
    <s v="USA"/>
    <d v="2024-09-10T14:31:02"/>
    <x v="4"/>
    <n v="4"/>
    <n v="3"/>
    <n v="55"/>
    <n v="3"/>
    <n v="279.10000000000002"/>
    <s v=""/>
    <n v="4"/>
    <s v=""/>
    <n v="24"/>
    <n v="0.75"/>
    <n v="5.4545454545454501E-2"/>
    <n v="69.775000000000006"/>
    <x v="0"/>
    <n v="0"/>
  </r>
  <r>
    <x v="1663"/>
    <n v="50"/>
    <s v="Male"/>
    <s v="France"/>
    <d v="2024-11-04T02:47:10"/>
    <x v="2"/>
    <n v="2"/>
    <n v="0"/>
    <n v="53"/>
    <n v="5"/>
    <n v="279.04000000000002"/>
    <s v=""/>
    <n v="4"/>
    <s v=""/>
    <n v="21"/>
    <n v="0"/>
    <n v="9.4339622641509399E-2"/>
    <n v="69.760000000000005"/>
    <x v="0"/>
    <n v="0"/>
  </r>
  <r>
    <x v="1664"/>
    <n v="23"/>
    <s v="Female"/>
    <s v="Japan"/>
    <d v="2023-10-06T16:49:03"/>
    <x v="4"/>
    <n v="3"/>
    <n v="1"/>
    <n v="56"/>
    <n v="3"/>
    <n v="278.92"/>
    <s v=""/>
    <n v="4"/>
    <s v=""/>
    <n v="32"/>
    <n v="0.33333333333333298"/>
    <n v="5.3571428571428499E-2"/>
    <n v="69.73"/>
    <x v="0"/>
    <n v="0"/>
  </r>
  <r>
    <x v="1665"/>
    <n v="48"/>
    <s v="Female"/>
    <s v="USA"/>
    <d v="2024-05-06T15:14:36"/>
    <x v="0"/>
    <n v="1"/>
    <n v="0"/>
    <n v="47"/>
    <n v="1"/>
    <n v="277.54000000000002"/>
    <s v=""/>
    <n v="4"/>
    <s v=""/>
    <n v="14"/>
    <n v="0"/>
    <n v="2.1276595744680799E-2"/>
    <n v="69.385000000000005"/>
    <x v="0"/>
    <n v="0"/>
  </r>
  <r>
    <x v="1666"/>
    <n v="30"/>
    <s v="Female"/>
    <s v="Canada"/>
    <d v="2024-08-05T03:54:16"/>
    <x v="1"/>
    <n v="4"/>
    <n v="1"/>
    <n v="54"/>
    <n v="4"/>
    <n v="277.38"/>
    <s v=""/>
    <n v="4"/>
    <s v=""/>
    <n v="19"/>
    <n v="0.25"/>
    <n v="7.4074074074074001E-2"/>
    <n v="69.344999999999999"/>
    <x v="0"/>
    <n v="0"/>
  </r>
  <r>
    <x v="1667"/>
    <n v="18"/>
    <s v="Male"/>
    <s v="Australia"/>
    <d v="2023-06-02T13:59:07"/>
    <x v="1"/>
    <n v="3"/>
    <n v="2"/>
    <n v="49"/>
    <n v="4"/>
    <n v="276.42"/>
    <s v=""/>
    <n v="4"/>
    <s v=""/>
    <n v="53"/>
    <n v="0.66666666666666596"/>
    <n v="8.16326530612244E-2"/>
    <n v="69.105000000000004"/>
    <x v="0"/>
    <n v="1"/>
  </r>
  <r>
    <x v="1668"/>
    <n v="25"/>
    <s v="Male"/>
    <s v="USA"/>
    <d v="2023-12-15T02:48:58"/>
    <x v="5"/>
    <n v="2"/>
    <n v="0"/>
    <n v="50"/>
    <n v="4"/>
    <n v="275.70999999999998"/>
    <s v=""/>
    <n v="4"/>
    <s v=""/>
    <n v="26"/>
    <n v="0"/>
    <n v="0.08"/>
    <n v="68.927499999999995"/>
    <x v="0"/>
    <n v="0"/>
  </r>
  <r>
    <x v="1669"/>
    <n v="54"/>
    <s v="Female"/>
    <s v="USA"/>
    <d v="2023-09-09T22:21:50"/>
    <x v="2"/>
    <n v="3"/>
    <n v="0"/>
    <n v="51"/>
    <n v="2"/>
    <n v="275.64999999999998"/>
    <s v=""/>
    <n v="4"/>
    <s v=""/>
    <n v="31"/>
    <n v="0"/>
    <n v="3.9215686274509803E-2"/>
    <n v="68.912499999999994"/>
    <x v="0"/>
    <n v="0"/>
  </r>
  <r>
    <x v="1670"/>
    <n v="46"/>
    <s v="Female"/>
    <s v="UK"/>
    <d v="2023-01-23T16:37:31"/>
    <x v="4"/>
    <n v="4"/>
    <n v="1"/>
    <n v="57"/>
    <n v="1"/>
    <n v="275.62"/>
    <s v=""/>
    <n v="4"/>
    <s v=""/>
    <n v="11"/>
    <n v="0.25"/>
    <n v="1.7543859649122799E-2"/>
    <n v="68.905000000000001"/>
    <x v="0"/>
    <n v="1"/>
  </r>
  <r>
    <x v="1671"/>
    <n v="33"/>
    <s v="Female"/>
    <s v="Germany"/>
    <d v="2024-12-15T07:17:19"/>
    <x v="3"/>
    <n v="3"/>
    <n v="0"/>
    <n v="48"/>
    <n v="1"/>
    <n v="275.08999999999997"/>
    <s v=""/>
    <n v="4"/>
    <s v=""/>
    <n v="14"/>
    <n v="0"/>
    <n v="2.0833333333333301E-2"/>
    <n v="68.772499999999994"/>
    <x v="0"/>
    <n v="0"/>
  </r>
  <r>
    <x v="1672"/>
    <n v="35"/>
    <s v="Male"/>
    <s v="Germany"/>
    <d v="2023-07-30T09:06:03"/>
    <x v="2"/>
    <n v="4"/>
    <n v="2"/>
    <n v="38"/>
    <n v="2"/>
    <n v="274.49"/>
    <s v=""/>
    <n v="4"/>
    <s v=""/>
    <n v="5"/>
    <n v="0.5"/>
    <n v="5.2631578947368397E-2"/>
    <n v="68.622500000000002"/>
    <x v="0"/>
    <n v="0"/>
  </r>
  <r>
    <x v="1673"/>
    <n v="18"/>
    <s v="Male"/>
    <s v="USA"/>
    <d v="2024-12-24T20:31:40"/>
    <x v="1"/>
    <n v="5"/>
    <n v="2"/>
    <n v="57"/>
    <n v="2"/>
    <n v="274.43"/>
    <s v=""/>
    <n v="4"/>
    <s v=""/>
    <n v="9"/>
    <n v="0.4"/>
    <n v="3.5087719298245598E-2"/>
    <n v="68.607500000000002"/>
    <x v="0"/>
    <n v="0"/>
  </r>
  <r>
    <x v="1674"/>
    <n v="33"/>
    <s v="Male"/>
    <s v="Germany"/>
    <d v="2023-12-26T01:38:17"/>
    <x v="4"/>
    <n v="4"/>
    <n v="2"/>
    <n v="50"/>
    <n v="1"/>
    <n v="274.37"/>
    <s v=""/>
    <n v="4"/>
    <s v=""/>
    <n v="4"/>
    <n v="0.5"/>
    <n v="0.02"/>
    <n v="68.592500000000001"/>
    <x v="0"/>
    <n v="0"/>
  </r>
  <r>
    <x v="1675"/>
    <n v="37"/>
    <s v="Male"/>
    <s v="USA"/>
    <d v="2024-11-01T23:40:55"/>
    <x v="1"/>
    <n v="4"/>
    <n v="2"/>
    <n v="54"/>
    <n v="3"/>
    <n v="273.89999999999998"/>
    <s v=""/>
    <n v="4"/>
    <s v=""/>
    <n v="16"/>
    <n v="0.5"/>
    <n v="5.5555555555555497E-2"/>
    <n v="68.474999999999994"/>
    <x v="0"/>
    <n v="0"/>
  </r>
  <r>
    <x v="1676"/>
    <n v="43"/>
    <s v="Male"/>
    <s v="USA"/>
    <d v="2023-12-01T14:40:09"/>
    <x v="4"/>
    <n v="3"/>
    <n v="1"/>
    <n v="51"/>
    <n v="8"/>
    <n v="272.83999999999997"/>
    <s v=""/>
    <n v="4"/>
    <s v=""/>
    <n v="29"/>
    <n v="0.33333333333333298"/>
    <n v="0.15686274509803899"/>
    <n v="68.209999999999994"/>
    <x v="0"/>
    <n v="0"/>
  </r>
  <r>
    <x v="1677"/>
    <n v="28"/>
    <s v="Female"/>
    <s v="Germany"/>
    <d v="2024-08-03T13:56:28"/>
    <x v="1"/>
    <n v="1"/>
    <n v="0"/>
    <n v="47"/>
    <n v="2"/>
    <n v="272.83"/>
    <s v=""/>
    <n v="4"/>
    <s v=""/>
    <n v="13"/>
    <n v="0"/>
    <n v="4.2553191489361701E-2"/>
    <n v="68.207499999999996"/>
    <x v="0"/>
    <n v="0"/>
  </r>
  <r>
    <x v="1678"/>
    <n v="27"/>
    <s v="Male"/>
    <s v="UK"/>
    <d v="2023-02-02T11:42:18"/>
    <x v="2"/>
    <n v="0"/>
    <n v="0"/>
    <n v="50"/>
    <n v="2"/>
    <n v="272.05"/>
    <s v=""/>
    <n v="4"/>
    <s v=""/>
    <n v="51"/>
    <n v="0"/>
    <n v="0.04"/>
    <n v="68.012500000000003"/>
    <x v="0"/>
    <n v="0"/>
  </r>
  <r>
    <x v="1679"/>
    <n v="26"/>
    <s v="Male"/>
    <s v="USA"/>
    <d v="2023-03-03T15:06:12"/>
    <x v="3"/>
    <n v="6"/>
    <n v="4"/>
    <n v="37"/>
    <n v="1"/>
    <n v="271.87"/>
    <s v=""/>
    <n v="4"/>
    <s v=""/>
    <n v="39"/>
    <n v="0.66666666666666596"/>
    <n v="2.7027027027027001E-2"/>
    <n v="67.967500000000001"/>
    <x v="0"/>
    <n v="0"/>
  </r>
  <r>
    <x v="1680"/>
    <n v="42"/>
    <s v="Male"/>
    <s v="USA"/>
    <d v="2023-03-02T15:44:29"/>
    <x v="0"/>
    <n v="1"/>
    <n v="1"/>
    <n v="37"/>
    <n v="0"/>
    <n v="271.55"/>
    <s v=""/>
    <n v="4"/>
    <s v=""/>
    <n v="2"/>
    <n v="1"/>
    <n v="0"/>
    <n v="67.887500000000003"/>
    <x v="0"/>
    <n v="0"/>
  </r>
  <r>
    <x v="1681"/>
    <n v="42"/>
    <s v="Male"/>
    <s v="France"/>
    <d v="2023-11-24T04:32:04"/>
    <x v="2"/>
    <n v="5"/>
    <n v="2"/>
    <n v="56"/>
    <n v="1"/>
    <n v="271.33"/>
    <s v=""/>
    <n v="4"/>
    <s v=""/>
    <n v="26"/>
    <n v="0.4"/>
    <n v="1.7857142857142801E-2"/>
    <n v="67.832499999999996"/>
    <x v="0"/>
    <n v="0"/>
  </r>
  <r>
    <x v="1682"/>
    <n v="39"/>
    <s v="Female"/>
    <s v="USA"/>
    <d v="2023-09-18T07:51:38"/>
    <x v="4"/>
    <n v="2"/>
    <n v="0"/>
    <n v="41"/>
    <n v="1"/>
    <n v="269.64999999999998"/>
    <s v=""/>
    <n v="4"/>
    <s v=""/>
    <n v="133"/>
    <n v="0"/>
    <n v="2.4390243902439001E-2"/>
    <n v="67.412499999999994"/>
    <x v="0"/>
    <n v="1"/>
  </r>
  <r>
    <x v="1683"/>
    <n v="34"/>
    <s v="Male"/>
    <s v="France"/>
    <d v="2024-11-05T09:26:56"/>
    <x v="5"/>
    <n v="4"/>
    <n v="0"/>
    <n v="56"/>
    <n v="0"/>
    <n v="269.10000000000002"/>
    <s v=""/>
    <n v="4"/>
    <s v=""/>
    <n v="31"/>
    <n v="0"/>
    <n v="0"/>
    <n v="67.275000000000006"/>
    <x v="0"/>
    <n v="0"/>
  </r>
  <r>
    <x v="1684"/>
    <n v="30"/>
    <s v="Female"/>
    <s v="UK"/>
    <d v="2023-01-04T02:27:58"/>
    <x v="1"/>
    <n v="4"/>
    <n v="0"/>
    <n v="45"/>
    <n v="1"/>
    <n v="269.07"/>
    <s v=""/>
    <n v="4"/>
    <s v=""/>
    <n v="107"/>
    <n v="0"/>
    <n v="2.2222222222222199E-2"/>
    <n v="67.267499999999998"/>
    <x v="0"/>
    <n v="0"/>
  </r>
  <r>
    <x v="1685"/>
    <n v="33"/>
    <s v="Female"/>
    <s v="USA"/>
    <d v="2024-07-06T09:54:17"/>
    <x v="5"/>
    <n v="1"/>
    <n v="1"/>
    <n v="37"/>
    <n v="3"/>
    <n v="268.42"/>
    <s v=""/>
    <n v="4"/>
    <s v=""/>
    <n v="73"/>
    <n v="1"/>
    <n v="8.1081081081081002E-2"/>
    <n v="67.105000000000004"/>
    <x v="0"/>
    <n v="0"/>
  </r>
  <r>
    <x v="1686"/>
    <n v="25"/>
    <s v="Male"/>
    <s v="Japan"/>
    <d v="2024-01-08T15:14:43"/>
    <x v="1"/>
    <n v="3"/>
    <n v="0"/>
    <n v="68"/>
    <n v="2"/>
    <n v="268.33"/>
    <s v=""/>
    <n v="4"/>
    <s v=""/>
    <n v="20"/>
    <n v="0"/>
    <n v="2.94117647058823E-2"/>
    <n v="67.082499999999996"/>
    <x v="0"/>
    <n v="0"/>
  </r>
  <r>
    <x v="1687"/>
    <n v="47"/>
    <s v="Female"/>
    <s v="Australia"/>
    <d v="2023-11-05T21:02:16"/>
    <x v="1"/>
    <n v="2"/>
    <n v="0"/>
    <n v="71"/>
    <n v="9"/>
    <n v="268.20999999999998"/>
    <s v=""/>
    <n v="4"/>
    <s v=""/>
    <n v="38"/>
    <n v="0"/>
    <n v="0.12676056338028099"/>
    <n v="67.052499999999995"/>
    <x v="0"/>
    <n v="0"/>
  </r>
  <r>
    <x v="1688"/>
    <n v="39"/>
    <s v="Male"/>
    <s v="USA"/>
    <d v="2023-12-27T17:03:41"/>
    <x v="3"/>
    <n v="1"/>
    <n v="0"/>
    <n v="47"/>
    <n v="4"/>
    <n v="267.77"/>
    <s v=""/>
    <n v="4"/>
    <s v=""/>
    <n v="6"/>
    <n v="0"/>
    <n v="8.5106382978723402E-2"/>
    <n v="66.942499999999995"/>
    <x v="0"/>
    <n v="0"/>
  </r>
  <r>
    <x v="1689"/>
    <n v="54"/>
    <s v="Male"/>
    <s v="Japan"/>
    <d v="2023-09-09T04:50:33"/>
    <x v="1"/>
    <n v="4"/>
    <n v="1"/>
    <n v="56"/>
    <n v="6"/>
    <n v="267.66000000000003"/>
    <s v=""/>
    <n v="4"/>
    <s v=""/>
    <n v="10"/>
    <n v="0.25"/>
    <n v="0.107142857142857"/>
    <n v="66.915000000000006"/>
    <x v="0"/>
    <n v="0"/>
  </r>
  <r>
    <x v="1690"/>
    <n v="44"/>
    <s v="Female"/>
    <s v="Canada"/>
    <d v="2023-11-11T04:04:06"/>
    <x v="2"/>
    <n v="4"/>
    <n v="0"/>
    <n v="47"/>
    <n v="0"/>
    <n v="267.08"/>
    <s v=""/>
    <n v="4"/>
    <s v=""/>
    <n v="16"/>
    <n v="0"/>
    <n v="0"/>
    <n v="66.77"/>
    <x v="0"/>
    <n v="0"/>
  </r>
  <r>
    <x v="1691"/>
    <n v="37"/>
    <s v="Male"/>
    <s v="Japan"/>
    <d v="2024-06-10T03:07:56"/>
    <x v="4"/>
    <n v="2"/>
    <n v="1"/>
    <n v="41"/>
    <n v="4"/>
    <n v="267.02"/>
    <s v=""/>
    <n v="4"/>
    <s v=""/>
    <n v="16"/>
    <n v="0.5"/>
    <n v="9.7560975609756101E-2"/>
    <n v="66.754999999999995"/>
    <x v="0"/>
    <n v="0"/>
  </r>
  <r>
    <x v="1692"/>
    <n v="62"/>
    <s v="Male"/>
    <s v="Germany"/>
    <d v="2024-01-13T07:40:29"/>
    <x v="3"/>
    <n v="3"/>
    <n v="0"/>
    <n v="53"/>
    <n v="5"/>
    <n v="266.14999999999998"/>
    <s v=""/>
    <n v="4"/>
    <s v=""/>
    <n v="22"/>
    <n v="0"/>
    <n v="9.4339622641509399E-2"/>
    <n v="66.537499999999994"/>
    <x v="0"/>
    <n v="0"/>
  </r>
  <r>
    <x v="1693"/>
    <n v="36"/>
    <s v="Male"/>
    <s v="France"/>
    <d v="2024-02-01T07:13:57"/>
    <x v="1"/>
    <n v="3"/>
    <n v="1"/>
    <n v="45"/>
    <n v="2"/>
    <n v="265.77"/>
    <s v=""/>
    <n v="4"/>
    <s v=""/>
    <n v="10"/>
    <n v="0.33333333333333298"/>
    <n v="4.4444444444444398E-2"/>
    <n v="66.442499999999995"/>
    <x v="0"/>
    <n v="0"/>
  </r>
  <r>
    <x v="1694"/>
    <n v="27"/>
    <s v="Male"/>
    <s v="UK"/>
    <d v="2023-12-03T03:10:20"/>
    <x v="3"/>
    <n v="2"/>
    <n v="0"/>
    <n v="50"/>
    <n v="0"/>
    <n v="265.43"/>
    <s v=""/>
    <n v="4"/>
    <s v=""/>
    <n v="31"/>
    <n v="0"/>
    <n v="0"/>
    <n v="66.357500000000002"/>
    <x v="0"/>
    <n v="0"/>
  </r>
  <r>
    <x v="1695"/>
    <n v="19"/>
    <s v="Male"/>
    <s v="Canada"/>
    <d v="2023-05-27T09:03:10"/>
    <x v="3"/>
    <n v="2"/>
    <n v="0"/>
    <n v="57"/>
    <n v="7"/>
    <n v="265.3"/>
    <s v=""/>
    <n v="4"/>
    <s v=""/>
    <n v="0"/>
    <n v="0"/>
    <n v="0.122807017543859"/>
    <n v="66.325000000000003"/>
    <x v="0"/>
    <n v="0"/>
  </r>
  <r>
    <x v="1696"/>
    <n v="49"/>
    <s v="Male"/>
    <s v="USA"/>
    <d v="2024-03-19T03:31:35"/>
    <x v="3"/>
    <n v="2"/>
    <n v="1"/>
    <n v="57"/>
    <n v="3"/>
    <n v="265.13"/>
    <s v=""/>
    <n v="4"/>
    <s v=""/>
    <n v="145"/>
    <n v="0.5"/>
    <n v="5.2631578947368397E-2"/>
    <n v="66.282499999999999"/>
    <x v="0"/>
    <n v="1"/>
  </r>
  <r>
    <x v="1697"/>
    <n v="64"/>
    <s v="Female"/>
    <s v="UK"/>
    <d v="2023-12-11T22:53:24"/>
    <x v="1"/>
    <n v="4"/>
    <n v="2"/>
    <n v="56"/>
    <n v="1"/>
    <n v="265.02"/>
    <s v=""/>
    <n v="4"/>
    <s v=""/>
    <n v="61"/>
    <n v="0.5"/>
    <n v="1.7857142857142801E-2"/>
    <n v="66.254999999999995"/>
    <x v="0"/>
    <n v="0"/>
  </r>
  <r>
    <x v="1698"/>
    <n v="33"/>
    <s v="Male"/>
    <s v="UK"/>
    <d v="2024-01-21T18:37:54"/>
    <x v="2"/>
    <n v="7"/>
    <n v="1"/>
    <n v="58"/>
    <n v="4"/>
    <n v="264.89999999999998"/>
    <s v=""/>
    <n v="4"/>
    <s v=""/>
    <n v="8"/>
    <n v="0.14285714285714199"/>
    <n v="6.8965517241379296E-2"/>
    <n v="66.224999999999994"/>
    <x v="0"/>
    <n v="0"/>
  </r>
  <r>
    <x v="1699"/>
    <n v="37"/>
    <s v="Male"/>
    <s v="Australia"/>
    <d v="2023-08-19T10:56:27"/>
    <x v="3"/>
    <n v="8"/>
    <n v="3"/>
    <n v="52"/>
    <n v="3"/>
    <n v="264.39"/>
    <s v=""/>
    <n v="4"/>
    <s v=""/>
    <n v="15"/>
    <n v="0.375"/>
    <n v="5.7692307692307598E-2"/>
    <n v="66.097499999999997"/>
    <x v="0"/>
    <n v="0"/>
  </r>
  <r>
    <x v="1700"/>
    <n v="39"/>
    <s v="Female"/>
    <s v="UK"/>
    <d v="2024-07-05T07:37:21"/>
    <x v="1"/>
    <n v="3"/>
    <n v="2"/>
    <n v="57"/>
    <n v="4"/>
    <n v="263.89"/>
    <s v=""/>
    <n v="4"/>
    <s v=""/>
    <n v="21"/>
    <n v="0.66666666666666596"/>
    <n v="7.0175438596491196E-2"/>
    <n v="65.972499999999997"/>
    <x v="0"/>
    <n v="0"/>
  </r>
  <r>
    <x v="1701"/>
    <n v="46"/>
    <s v="Male"/>
    <s v="Canada"/>
    <d v="2023-03-08T22:08:02"/>
    <x v="1"/>
    <n v="1"/>
    <n v="0"/>
    <n v="55"/>
    <n v="4"/>
    <n v="263.74"/>
    <s v=""/>
    <n v="4"/>
    <s v=""/>
    <n v="6"/>
    <n v="0"/>
    <n v="7.2727272727272696E-2"/>
    <n v="65.935000000000002"/>
    <x v="0"/>
    <n v="0"/>
  </r>
  <r>
    <x v="1702"/>
    <n v="30"/>
    <s v="Female"/>
    <s v="USA"/>
    <d v="2024-02-25T00:40:48"/>
    <x v="2"/>
    <n v="3"/>
    <n v="0"/>
    <n v="43"/>
    <n v="2"/>
    <n v="263.36"/>
    <s v=""/>
    <n v="4"/>
    <s v=""/>
    <n v="18"/>
    <n v="0"/>
    <n v="4.6511627906976702E-2"/>
    <n v="65.84"/>
    <x v="0"/>
    <n v="0"/>
  </r>
  <r>
    <x v="1703"/>
    <n v="24"/>
    <s v="Female"/>
    <s v="USA"/>
    <d v="2023-07-08T05:36:59"/>
    <x v="3"/>
    <n v="1"/>
    <n v="1"/>
    <n v="51"/>
    <n v="5"/>
    <n v="262.56"/>
    <s v=""/>
    <n v="4"/>
    <s v=""/>
    <n v="16"/>
    <n v="1"/>
    <n v="9.8039215686274495E-2"/>
    <n v="65.64"/>
    <x v="0"/>
    <n v="0"/>
  </r>
  <r>
    <x v="1704"/>
    <n v="50"/>
    <s v="Male"/>
    <s v="USA"/>
    <d v="2023-06-08T17:27:27"/>
    <x v="3"/>
    <n v="3"/>
    <n v="0"/>
    <n v="43"/>
    <n v="2"/>
    <n v="262.26"/>
    <s v=""/>
    <n v="4"/>
    <s v=""/>
    <n v="12"/>
    <n v="0"/>
    <n v="4.6511627906976702E-2"/>
    <n v="65.564999999999998"/>
    <x v="0"/>
    <n v="0"/>
  </r>
  <r>
    <x v="1705"/>
    <n v="54"/>
    <s v="Male"/>
    <s v="UK"/>
    <d v="2024-02-05T13:26:28"/>
    <x v="0"/>
    <n v="3"/>
    <n v="1"/>
    <n v="41"/>
    <n v="3"/>
    <n v="260.48"/>
    <s v=""/>
    <n v="4"/>
    <s v=""/>
    <n v="2"/>
    <n v="0.33333333333333298"/>
    <n v="7.3170731707316999E-2"/>
    <n v="65.12"/>
    <x v="0"/>
    <n v="0"/>
  </r>
  <r>
    <x v="1706"/>
    <n v="29"/>
    <s v="Female"/>
    <s v="Japan"/>
    <d v="2024-11-30T09:33:32"/>
    <x v="4"/>
    <n v="2"/>
    <n v="0"/>
    <n v="53"/>
    <n v="2"/>
    <n v="260.33"/>
    <s v=""/>
    <n v="4"/>
    <s v=""/>
    <n v="10"/>
    <n v="0"/>
    <n v="3.7735849056603703E-2"/>
    <n v="65.082499999999996"/>
    <x v="0"/>
    <n v="1"/>
  </r>
  <r>
    <x v="1707"/>
    <n v="27"/>
    <s v="Female"/>
    <s v="Australia"/>
    <d v="2023-06-08T07:14:12"/>
    <x v="2"/>
    <n v="4"/>
    <n v="0"/>
    <n v="40"/>
    <n v="3"/>
    <n v="260.14"/>
    <s v=""/>
    <n v="4"/>
    <s v=""/>
    <n v="24"/>
    <n v="0"/>
    <n v="7.4999999999999997E-2"/>
    <n v="65.034999999999997"/>
    <x v="0"/>
    <n v="0"/>
  </r>
  <r>
    <x v="1708"/>
    <n v="51"/>
    <s v="Male"/>
    <s v="Australia"/>
    <d v="2024-10-04T09:25:29"/>
    <x v="1"/>
    <n v="4"/>
    <n v="1"/>
    <n v="46"/>
    <n v="4"/>
    <n v="259.85000000000002"/>
    <s v=""/>
    <n v="4"/>
    <s v=""/>
    <n v="13"/>
    <n v="0.25"/>
    <n v="8.6956521739130405E-2"/>
    <n v="64.962500000000006"/>
    <x v="0"/>
    <n v="0"/>
  </r>
  <r>
    <x v="1709"/>
    <n v="33"/>
    <s v="Male"/>
    <s v="Canada"/>
    <d v="2023-01-25T05:07:42"/>
    <x v="1"/>
    <n v="4"/>
    <n v="2"/>
    <n v="49"/>
    <n v="1"/>
    <n v="259.45"/>
    <s v=""/>
    <n v="4"/>
    <s v=""/>
    <n v="14"/>
    <n v="0.5"/>
    <n v="2.04081632653061E-2"/>
    <n v="64.862499999999997"/>
    <x v="0"/>
    <n v="0"/>
  </r>
  <r>
    <x v="1710"/>
    <n v="18"/>
    <s v="Female"/>
    <s v="USA"/>
    <d v="2024-05-16T14:42:12"/>
    <x v="3"/>
    <n v="1"/>
    <n v="0"/>
    <n v="55"/>
    <n v="2"/>
    <n v="259.42"/>
    <s v=""/>
    <n v="4"/>
    <s v=""/>
    <n v="83"/>
    <n v="0"/>
    <n v="3.6363636363636299E-2"/>
    <n v="64.855000000000004"/>
    <x v="0"/>
    <n v="1"/>
  </r>
  <r>
    <x v="1711"/>
    <n v="35"/>
    <s v="Female"/>
    <s v="USA"/>
    <d v="2023-05-07T13:03:11"/>
    <x v="0"/>
    <n v="5"/>
    <n v="2"/>
    <n v="53"/>
    <n v="3"/>
    <n v="259.32"/>
    <s v=""/>
    <n v="4"/>
    <s v=""/>
    <n v="62"/>
    <n v="0.4"/>
    <n v="5.6603773584905599E-2"/>
    <n v="64.83"/>
    <x v="0"/>
    <n v="0"/>
  </r>
  <r>
    <x v="1712"/>
    <n v="29"/>
    <s v="Female"/>
    <s v="USA"/>
    <d v="2024-02-24T23:13:12"/>
    <x v="3"/>
    <n v="3"/>
    <n v="2"/>
    <n v="46"/>
    <n v="3"/>
    <n v="259.17"/>
    <s v=""/>
    <n v="4"/>
    <s v=""/>
    <n v="20"/>
    <n v="0.66666666666666596"/>
    <n v="6.5217391304347797E-2"/>
    <n v="64.792500000000004"/>
    <x v="0"/>
    <n v="1"/>
  </r>
  <r>
    <x v="1713"/>
    <n v="25"/>
    <s v="Female"/>
    <s v="Canada"/>
    <d v="2023-01-10T21:59:59"/>
    <x v="4"/>
    <n v="3"/>
    <n v="2"/>
    <n v="56"/>
    <n v="4"/>
    <n v="258.91000000000003"/>
    <s v=""/>
    <n v="4"/>
    <s v=""/>
    <n v="95"/>
    <n v="0.66666666666666596"/>
    <n v="7.1428571428571397E-2"/>
    <n v="64.727500000000006"/>
    <x v="0"/>
    <n v="1"/>
  </r>
  <r>
    <x v="1714"/>
    <n v="27"/>
    <s v="Female"/>
    <s v="USA"/>
    <d v="2023-01-02T16:53:00"/>
    <x v="5"/>
    <n v="4"/>
    <n v="1"/>
    <n v="47"/>
    <n v="4"/>
    <n v="257.64"/>
    <s v=""/>
    <n v="4"/>
    <s v=""/>
    <n v="25"/>
    <n v="0.25"/>
    <n v="8.5106382978723402E-2"/>
    <n v="64.41"/>
    <x v="0"/>
    <n v="0"/>
  </r>
  <r>
    <x v="1715"/>
    <n v="42"/>
    <s v="Male"/>
    <s v="Australia"/>
    <d v="2024-03-11T04:15:01"/>
    <x v="2"/>
    <n v="4"/>
    <n v="1"/>
    <n v="45"/>
    <n v="2"/>
    <n v="257.42"/>
    <s v=""/>
    <n v="4"/>
    <s v=""/>
    <n v="85"/>
    <n v="0.25"/>
    <n v="4.4444444444444398E-2"/>
    <n v="64.355000000000004"/>
    <x v="0"/>
    <n v="0"/>
  </r>
  <r>
    <x v="1716"/>
    <n v="29"/>
    <s v="Male"/>
    <s v="USA"/>
    <d v="2023-02-20T03:08:25"/>
    <x v="1"/>
    <n v="1"/>
    <n v="0"/>
    <n v="52"/>
    <n v="1"/>
    <n v="257.39999999999998"/>
    <s v=""/>
    <n v="4"/>
    <s v=""/>
    <n v="50"/>
    <n v="0"/>
    <n v="1.9230769230769201E-2"/>
    <n v="64.349999999999994"/>
    <x v="0"/>
    <n v="1"/>
  </r>
  <r>
    <x v="1717"/>
    <n v="43"/>
    <s v="Male"/>
    <s v="Canada"/>
    <d v="2023-05-29T15:04:38"/>
    <x v="1"/>
    <n v="3"/>
    <n v="2"/>
    <n v="45"/>
    <n v="3"/>
    <n v="257.16000000000003"/>
    <s v=""/>
    <n v="4"/>
    <s v=""/>
    <n v="9"/>
    <n v="0.66666666666666596"/>
    <n v="6.6666666666666596E-2"/>
    <n v="64.290000000000006"/>
    <x v="0"/>
    <n v="0"/>
  </r>
  <r>
    <x v="1718"/>
    <n v="45"/>
    <s v="Female"/>
    <s v="USA"/>
    <d v="2024-12-26T23:37:55"/>
    <x v="4"/>
    <n v="4"/>
    <n v="0"/>
    <n v="60"/>
    <n v="1"/>
    <n v="257.01"/>
    <s v=""/>
    <n v="4"/>
    <s v=""/>
    <n v="2"/>
    <n v="0"/>
    <n v="1.6666666666666601E-2"/>
    <n v="64.252499999999998"/>
    <x v="0"/>
    <n v="0"/>
  </r>
  <r>
    <x v="1719"/>
    <n v="49"/>
    <s v="Female"/>
    <s v="USA"/>
    <d v="2024-05-25T00:12:00"/>
    <x v="5"/>
    <n v="1"/>
    <n v="0"/>
    <n v="47"/>
    <n v="2"/>
    <n v="256.87"/>
    <s v=""/>
    <n v="4"/>
    <s v=""/>
    <n v="5"/>
    <n v="0"/>
    <n v="4.2553191489361701E-2"/>
    <n v="64.217500000000001"/>
    <x v="0"/>
    <n v="0"/>
  </r>
  <r>
    <x v="1720"/>
    <n v="35"/>
    <s v="Female"/>
    <s v="USA"/>
    <d v="2023-08-02T01:20:46"/>
    <x v="3"/>
    <n v="3"/>
    <n v="1"/>
    <n v="47"/>
    <n v="1"/>
    <n v="255.18"/>
    <s v=""/>
    <n v="4"/>
    <s v=""/>
    <n v="27"/>
    <n v="0.33333333333333298"/>
    <n v="2.1276595744680799E-2"/>
    <n v="63.795000000000002"/>
    <x v="0"/>
    <n v="0"/>
  </r>
  <r>
    <x v="1721"/>
    <n v="30"/>
    <s v="Male"/>
    <s v="Canada"/>
    <d v="2023-12-24T01:27:15"/>
    <x v="4"/>
    <n v="0"/>
    <n v="0"/>
    <n v="57"/>
    <n v="5"/>
    <n v="254.85"/>
    <s v=""/>
    <n v="4"/>
    <s v=""/>
    <n v="0"/>
    <n v="0"/>
    <n v="8.7719298245614002E-2"/>
    <n v="63.712499999999999"/>
    <x v="0"/>
    <n v="0"/>
  </r>
  <r>
    <x v="1722"/>
    <n v="31"/>
    <s v="Male"/>
    <s v="USA"/>
    <d v="2023-01-05T16:25:46"/>
    <x v="0"/>
    <n v="2"/>
    <n v="0"/>
    <n v="42"/>
    <n v="2"/>
    <n v="254.75"/>
    <s v=""/>
    <n v="4"/>
    <s v=""/>
    <n v="8"/>
    <n v="0"/>
    <n v="4.7619047619047603E-2"/>
    <n v="63.6875"/>
    <x v="0"/>
    <n v="1"/>
  </r>
  <r>
    <x v="1723"/>
    <n v="41"/>
    <s v="Female"/>
    <s v="USA"/>
    <d v="2024-01-02T23:27:14"/>
    <x v="0"/>
    <n v="5"/>
    <n v="0"/>
    <n v="44"/>
    <n v="2"/>
    <n v="254.44"/>
    <s v=""/>
    <n v="4"/>
    <s v=""/>
    <n v="18"/>
    <n v="0"/>
    <n v="4.54545454545454E-2"/>
    <n v="63.61"/>
    <x v="0"/>
    <n v="0"/>
  </r>
  <r>
    <x v="1724"/>
    <n v="23"/>
    <s v="Male"/>
    <s v="Australia"/>
    <d v="2023-08-10T13:45:47"/>
    <x v="3"/>
    <n v="2"/>
    <n v="0"/>
    <n v="54"/>
    <n v="4"/>
    <n v="254.04"/>
    <s v=""/>
    <n v="4"/>
    <s v=""/>
    <n v="47"/>
    <n v="0"/>
    <n v="7.4074074074074001E-2"/>
    <n v="63.51"/>
    <x v="0"/>
    <n v="0"/>
  </r>
  <r>
    <x v="1725"/>
    <n v="43"/>
    <s v="Male"/>
    <s v="Australia"/>
    <d v="2024-07-25T21:08:38"/>
    <x v="5"/>
    <n v="1"/>
    <n v="0"/>
    <n v="46"/>
    <n v="3"/>
    <n v="252.79"/>
    <s v=""/>
    <n v="4"/>
    <s v=""/>
    <n v="50"/>
    <n v="0"/>
    <n v="6.5217391304347797E-2"/>
    <n v="63.197499999999998"/>
    <x v="0"/>
    <n v="0"/>
  </r>
  <r>
    <x v="1726"/>
    <n v="27"/>
    <s v="Male"/>
    <s v="USA"/>
    <d v="2024-08-03T21:14:30"/>
    <x v="2"/>
    <n v="1"/>
    <n v="1"/>
    <n v="49"/>
    <n v="2"/>
    <n v="252.28"/>
    <s v=""/>
    <n v="4"/>
    <s v=""/>
    <n v="85"/>
    <n v="1"/>
    <n v="4.08163265306122E-2"/>
    <n v="63.07"/>
    <x v="0"/>
    <n v="0"/>
  </r>
  <r>
    <x v="1727"/>
    <n v="25"/>
    <s v="Male"/>
    <s v="USA"/>
    <d v="2023-01-24T01:23:10"/>
    <x v="3"/>
    <n v="4"/>
    <n v="2"/>
    <n v="58"/>
    <n v="2"/>
    <n v="252.27"/>
    <s v=""/>
    <n v="4"/>
    <s v=""/>
    <n v="23"/>
    <n v="0.5"/>
    <n v="3.4482758620689599E-2"/>
    <n v="63.067500000000003"/>
    <x v="0"/>
    <n v="0"/>
  </r>
  <r>
    <x v="1728"/>
    <n v="25"/>
    <s v="Male"/>
    <s v="USA"/>
    <d v="2023-08-15T23:42:50"/>
    <x v="2"/>
    <n v="3"/>
    <n v="2"/>
    <n v="51"/>
    <n v="4"/>
    <n v="251.88"/>
    <s v=""/>
    <n v="4"/>
    <s v=""/>
    <n v="23"/>
    <n v="0.66666666666666596"/>
    <n v="7.8431372549019607E-2"/>
    <n v="62.97"/>
    <x v="0"/>
    <n v="0"/>
  </r>
  <r>
    <x v="1729"/>
    <n v="18"/>
    <s v="Female"/>
    <s v="Australia"/>
    <d v="2023-06-13T11:20:49"/>
    <x v="3"/>
    <n v="4"/>
    <n v="3"/>
    <n v="64"/>
    <n v="4"/>
    <n v="251.85"/>
    <s v=""/>
    <n v="4"/>
    <s v=""/>
    <n v="49"/>
    <n v="0.75"/>
    <n v="6.25E-2"/>
    <n v="62.962499999999999"/>
    <x v="0"/>
    <n v="0"/>
  </r>
  <r>
    <x v="1730"/>
    <n v="28"/>
    <s v="Male"/>
    <s v="USA"/>
    <d v="2024-10-11T10:47:56"/>
    <x v="1"/>
    <n v="1"/>
    <n v="0"/>
    <n v="52"/>
    <n v="2"/>
    <n v="251.8"/>
    <s v=""/>
    <n v="4"/>
    <s v=""/>
    <n v="78"/>
    <n v="0"/>
    <n v="3.8461538461538401E-2"/>
    <n v="62.95"/>
    <x v="0"/>
    <n v="0"/>
  </r>
  <r>
    <x v="1731"/>
    <n v="48"/>
    <s v="Female"/>
    <s v="Australia"/>
    <d v="2023-06-07T04:57:16"/>
    <x v="4"/>
    <n v="1"/>
    <n v="0"/>
    <n v="54"/>
    <n v="2"/>
    <n v="251.36"/>
    <s v=""/>
    <n v="4"/>
    <s v=""/>
    <n v="6"/>
    <n v="0"/>
    <n v="3.7037037037037E-2"/>
    <n v="62.84"/>
    <x v="0"/>
    <n v="0"/>
  </r>
  <r>
    <x v="1732"/>
    <n v="54"/>
    <s v="Male"/>
    <s v="UK"/>
    <d v="2023-01-29T20:05:52"/>
    <x v="0"/>
    <n v="2"/>
    <n v="1"/>
    <n v="60"/>
    <n v="3"/>
    <n v="251.07"/>
    <s v=""/>
    <n v="4"/>
    <s v=""/>
    <n v="2"/>
    <n v="0.5"/>
    <n v="0.05"/>
    <n v="62.767499999999998"/>
    <x v="0"/>
    <n v="0"/>
  </r>
  <r>
    <x v="1733"/>
    <n v="36"/>
    <s v="Female"/>
    <s v="Canada"/>
    <d v="2024-09-07T09:07:51"/>
    <x v="3"/>
    <n v="0"/>
    <n v="0"/>
    <n v="57"/>
    <n v="1"/>
    <n v="250.05"/>
    <s v=""/>
    <n v="4"/>
    <s v=""/>
    <n v="21"/>
    <n v="0"/>
    <n v="1.7543859649122799E-2"/>
    <n v="62.512500000000003"/>
    <x v="0"/>
    <n v="0"/>
  </r>
  <r>
    <x v="1734"/>
    <n v="27"/>
    <s v="Female"/>
    <s v="UK"/>
    <d v="2023-10-06T05:08:11"/>
    <x v="4"/>
    <n v="3"/>
    <n v="2"/>
    <n v="53"/>
    <n v="3"/>
    <n v="249.49"/>
    <s v=""/>
    <n v="4"/>
    <s v=""/>
    <n v="0"/>
    <n v="0.66666666666666596"/>
    <n v="5.6603773584905599E-2"/>
    <n v="62.372500000000002"/>
    <x v="0"/>
    <n v="1"/>
  </r>
  <r>
    <x v="1735"/>
    <n v="43"/>
    <s v="Female"/>
    <s v="USA"/>
    <d v="2023-07-05T04:36:37"/>
    <x v="3"/>
    <n v="3"/>
    <n v="1"/>
    <n v="49"/>
    <n v="3"/>
    <n v="249.41"/>
    <s v=""/>
    <n v="4"/>
    <s v=""/>
    <n v="1"/>
    <n v="0.33333333333333298"/>
    <n v="6.1224489795918297E-2"/>
    <n v="62.352499999999999"/>
    <x v="0"/>
    <n v="0"/>
  </r>
  <r>
    <x v="1736"/>
    <n v="30"/>
    <s v="Male"/>
    <s v="Japan"/>
    <d v="2023-04-01T02:26:25"/>
    <x v="1"/>
    <n v="1"/>
    <n v="0"/>
    <n v="47"/>
    <n v="0"/>
    <n v="248.74"/>
    <s v=""/>
    <n v="4"/>
    <s v=""/>
    <n v="46"/>
    <n v="0"/>
    <n v="0"/>
    <n v="62.185000000000002"/>
    <x v="0"/>
    <n v="0"/>
  </r>
  <r>
    <x v="1737"/>
    <n v="20"/>
    <s v="Male"/>
    <s v="Canada"/>
    <d v="2024-07-26T17:35:08"/>
    <x v="1"/>
    <n v="0"/>
    <n v="0"/>
    <n v="37"/>
    <n v="3"/>
    <n v="248.23"/>
    <s v=""/>
    <n v="4"/>
    <s v=""/>
    <n v="6"/>
    <n v="0"/>
    <n v="8.1081081081081002E-2"/>
    <n v="62.057499999999997"/>
    <x v="0"/>
    <n v="0"/>
  </r>
  <r>
    <x v="1738"/>
    <n v="20"/>
    <s v="Female"/>
    <s v="USA"/>
    <d v="2024-10-05T04:24:23"/>
    <x v="2"/>
    <n v="0"/>
    <n v="0"/>
    <n v="48"/>
    <n v="3"/>
    <n v="248.17"/>
    <s v=""/>
    <n v="4"/>
    <s v=""/>
    <n v="0"/>
    <n v="0"/>
    <n v="6.25E-2"/>
    <n v="62.042499999999997"/>
    <x v="0"/>
    <n v="1"/>
  </r>
  <r>
    <x v="1739"/>
    <n v="42"/>
    <s v="Male"/>
    <s v="Germany"/>
    <d v="2023-11-22T11:39:03"/>
    <x v="5"/>
    <n v="2"/>
    <n v="0"/>
    <n v="46"/>
    <n v="3"/>
    <n v="248.1"/>
    <s v=""/>
    <n v="4"/>
    <s v=""/>
    <n v="101"/>
    <n v="0"/>
    <n v="6.5217391304347797E-2"/>
    <n v="62.024999999999999"/>
    <x v="0"/>
    <n v="1"/>
  </r>
  <r>
    <x v="1740"/>
    <n v="49"/>
    <s v="Male"/>
    <s v="USA"/>
    <d v="2023-03-15T22:02:52"/>
    <x v="0"/>
    <n v="4"/>
    <n v="1"/>
    <n v="38"/>
    <n v="1"/>
    <n v="247.15"/>
    <s v=""/>
    <n v="4"/>
    <s v=""/>
    <n v="49"/>
    <n v="0.25"/>
    <n v="2.6315789473684199E-2"/>
    <n v="61.787500000000001"/>
    <x v="0"/>
    <n v="1"/>
  </r>
  <r>
    <x v="1741"/>
    <n v="22"/>
    <s v="Male"/>
    <s v="USA"/>
    <d v="2024-08-28T22:48:43"/>
    <x v="3"/>
    <n v="2"/>
    <n v="0"/>
    <n v="39"/>
    <n v="1"/>
    <n v="246.52"/>
    <s v=""/>
    <n v="4"/>
    <s v=""/>
    <n v="67"/>
    <n v="0"/>
    <n v="2.5641025641025599E-2"/>
    <n v="61.63"/>
    <x v="0"/>
    <n v="0"/>
  </r>
  <r>
    <x v="1742"/>
    <n v="51"/>
    <s v="Female"/>
    <s v="France"/>
    <d v="2024-07-06T15:44:43"/>
    <x v="2"/>
    <n v="5"/>
    <n v="1"/>
    <n v="42"/>
    <n v="1"/>
    <n v="246.41"/>
    <s v=""/>
    <n v="4"/>
    <s v=""/>
    <n v="22"/>
    <n v="0.2"/>
    <n v="2.3809523809523801E-2"/>
    <n v="61.602499999999999"/>
    <x v="0"/>
    <n v="0"/>
  </r>
  <r>
    <x v="1743"/>
    <n v="35"/>
    <s v="Male"/>
    <s v="Canada"/>
    <d v="2024-11-29T10:11:49"/>
    <x v="4"/>
    <n v="0"/>
    <n v="0"/>
    <n v="44"/>
    <n v="3"/>
    <n v="246.39"/>
    <s v=""/>
    <n v="4"/>
    <s v=""/>
    <n v="32"/>
    <n v="0"/>
    <n v="6.8181818181818094E-2"/>
    <n v="61.597499999999997"/>
    <x v="0"/>
    <n v="0"/>
  </r>
  <r>
    <x v="1744"/>
    <n v="22"/>
    <s v="Male"/>
    <s v="Canada"/>
    <d v="2024-10-29T05:09:16"/>
    <x v="2"/>
    <n v="3"/>
    <n v="1"/>
    <n v="44"/>
    <n v="1"/>
    <n v="246.33"/>
    <s v=""/>
    <n v="4"/>
    <s v=""/>
    <n v="1"/>
    <n v="0.33333333333333298"/>
    <n v="2.27272727272727E-2"/>
    <n v="61.582500000000003"/>
    <x v="0"/>
    <n v="0"/>
  </r>
  <r>
    <x v="1745"/>
    <n v="23"/>
    <s v="Female"/>
    <s v="Japan"/>
    <d v="2024-12-15T23:21:00"/>
    <x v="5"/>
    <n v="2"/>
    <n v="0"/>
    <n v="46"/>
    <n v="3"/>
    <n v="245.85"/>
    <s v=""/>
    <n v="4"/>
    <s v=""/>
    <n v="14"/>
    <n v="0"/>
    <n v="6.5217391304347797E-2"/>
    <n v="61.462499999999999"/>
    <x v="0"/>
    <n v="0"/>
  </r>
  <r>
    <x v="1746"/>
    <n v="19"/>
    <s v="Male"/>
    <s v="Australia"/>
    <d v="2024-02-22T21:34:33"/>
    <x v="1"/>
    <n v="1"/>
    <n v="0"/>
    <n v="49"/>
    <n v="0"/>
    <n v="245.68"/>
    <s v=""/>
    <n v="4"/>
    <s v=""/>
    <n v="36"/>
    <n v="0"/>
    <n v="0"/>
    <n v="61.42"/>
    <x v="0"/>
    <n v="0"/>
  </r>
  <r>
    <x v="1747"/>
    <n v="42"/>
    <s v="Female"/>
    <s v="USA"/>
    <d v="2023-03-05T15:17:14"/>
    <x v="4"/>
    <n v="4"/>
    <n v="1"/>
    <n v="44"/>
    <n v="1"/>
    <n v="244.73"/>
    <s v=""/>
    <n v="4"/>
    <s v=""/>
    <n v="56"/>
    <n v="0.25"/>
    <n v="2.27272727272727E-2"/>
    <n v="61.182499999999997"/>
    <x v="0"/>
    <n v="0"/>
  </r>
  <r>
    <x v="1748"/>
    <n v="33"/>
    <s v="Female"/>
    <s v="Germany"/>
    <d v="2023-03-31T19:08:23"/>
    <x v="2"/>
    <n v="2"/>
    <n v="0"/>
    <n v="40"/>
    <n v="3"/>
    <n v="244.52"/>
    <s v=""/>
    <n v="4"/>
    <s v=""/>
    <n v="11"/>
    <n v="0"/>
    <n v="7.4999999999999997E-2"/>
    <n v="61.13"/>
    <x v="0"/>
    <n v="0"/>
  </r>
  <r>
    <x v="1749"/>
    <n v="26"/>
    <s v="Male"/>
    <s v="USA"/>
    <d v="2024-03-10T22:24:36"/>
    <x v="4"/>
    <n v="2"/>
    <n v="1"/>
    <n v="51"/>
    <n v="4"/>
    <n v="243.71"/>
    <s v=""/>
    <n v="4"/>
    <s v=""/>
    <n v="9"/>
    <n v="0.5"/>
    <n v="7.8431372549019607E-2"/>
    <n v="60.927500000000002"/>
    <x v="0"/>
    <n v="1"/>
  </r>
  <r>
    <x v="1750"/>
    <n v="34"/>
    <s v="Male"/>
    <s v="USA"/>
    <d v="2024-05-23T08:46:36"/>
    <x v="3"/>
    <n v="10"/>
    <n v="5"/>
    <n v="58"/>
    <n v="2"/>
    <n v="243.44"/>
    <s v=""/>
    <n v="4"/>
    <s v=""/>
    <n v="25"/>
    <n v="0.5"/>
    <n v="3.4482758620689599E-2"/>
    <n v="60.86"/>
    <x v="0"/>
    <n v="0"/>
  </r>
  <r>
    <x v="1751"/>
    <n v="29"/>
    <s v="Female"/>
    <s v="Australia"/>
    <d v="2024-01-02T21:59:38"/>
    <x v="5"/>
    <n v="3"/>
    <n v="0"/>
    <n v="46"/>
    <n v="5"/>
    <n v="243.31"/>
    <s v=""/>
    <n v="4"/>
    <s v=""/>
    <n v="0"/>
    <n v="0"/>
    <n v="0.108695652173913"/>
    <n v="60.827500000000001"/>
    <x v="0"/>
    <n v="1"/>
  </r>
  <r>
    <x v="1752"/>
    <n v="32"/>
    <s v="Female"/>
    <s v="UK"/>
    <d v="2024-01-18T16:09:55"/>
    <x v="2"/>
    <n v="0"/>
    <n v="0"/>
    <n v="52"/>
    <n v="2"/>
    <n v="242.67"/>
    <s v=""/>
    <n v="4"/>
    <s v=""/>
    <n v="14"/>
    <n v="0"/>
    <n v="3.8461538461538401E-2"/>
    <n v="60.667499999999997"/>
    <x v="0"/>
    <n v="0"/>
  </r>
  <r>
    <x v="1753"/>
    <n v="37"/>
    <s v="Male"/>
    <s v="UK"/>
    <d v="2024-11-11T02:42:01"/>
    <x v="1"/>
    <n v="5"/>
    <n v="0"/>
    <n v="53"/>
    <n v="3"/>
    <n v="241.76"/>
    <s v=""/>
    <n v="4"/>
    <s v=""/>
    <n v="0"/>
    <n v="0"/>
    <n v="5.6603773584905599E-2"/>
    <n v="60.44"/>
    <x v="0"/>
    <n v="1"/>
  </r>
  <r>
    <x v="1754"/>
    <n v="41"/>
    <s v="Male"/>
    <s v="USA"/>
    <d v="2024-09-16T17:59:22"/>
    <x v="5"/>
    <n v="4"/>
    <n v="1"/>
    <n v="39"/>
    <n v="1"/>
    <n v="241.74"/>
    <s v=""/>
    <n v="4"/>
    <s v=""/>
    <n v="41"/>
    <n v="0.25"/>
    <n v="2.5641025641025599E-2"/>
    <n v="60.435000000000002"/>
    <x v="0"/>
    <n v="0"/>
  </r>
  <r>
    <x v="1755"/>
    <n v="39"/>
    <s v="Male"/>
    <s v="France"/>
    <d v="2024-11-08T06:04:28"/>
    <x v="1"/>
    <n v="3"/>
    <n v="1"/>
    <n v="60"/>
    <n v="5"/>
    <n v="240.45"/>
    <s v=""/>
    <n v="4"/>
    <s v=""/>
    <n v="28"/>
    <n v="0.33333333333333298"/>
    <n v="8.3333333333333301E-2"/>
    <n v="60.112499999999997"/>
    <x v="0"/>
    <n v="0"/>
  </r>
  <r>
    <x v="1756"/>
    <n v="54"/>
    <s v="Male"/>
    <s v="USA"/>
    <d v="2024-12-22T17:25:24"/>
    <x v="1"/>
    <n v="4"/>
    <n v="1"/>
    <n v="49"/>
    <n v="1"/>
    <n v="240.15"/>
    <s v=""/>
    <n v="4"/>
    <s v=""/>
    <n v="13"/>
    <n v="0.25"/>
    <n v="2.04081632653061E-2"/>
    <n v="60.037500000000001"/>
    <x v="0"/>
    <n v="0"/>
  </r>
  <r>
    <x v="1757"/>
    <n v="28"/>
    <s v="Male"/>
    <s v="Canada"/>
    <d v="2024-10-12T08:42:03"/>
    <x v="4"/>
    <n v="6"/>
    <n v="1"/>
    <n v="44"/>
    <n v="1"/>
    <n v="239.08"/>
    <s v=""/>
    <n v="4"/>
    <s v=""/>
    <n v="23"/>
    <n v="0.16666666666666599"/>
    <n v="2.27272727272727E-2"/>
    <n v="59.77"/>
    <x v="0"/>
    <n v="0"/>
  </r>
  <r>
    <x v="1758"/>
    <n v="36"/>
    <s v="Male"/>
    <s v="Germany"/>
    <d v="2024-04-25T00:21:36"/>
    <x v="2"/>
    <n v="4"/>
    <n v="1"/>
    <n v="49"/>
    <n v="2"/>
    <n v="238.07"/>
    <s v=""/>
    <n v="4"/>
    <s v=""/>
    <n v="25"/>
    <n v="0.25"/>
    <n v="4.08163265306122E-2"/>
    <n v="59.517499999999998"/>
    <x v="0"/>
    <n v="0"/>
  </r>
  <r>
    <x v="1759"/>
    <n v="28"/>
    <s v="Male"/>
    <s v="Canada"/>
    <d v="2024-10-14T22:01:33"/>
    <x v="1"/>
    <n v="4"/>
    <n v="0"/>
    <n v="63"/>
    <n v="1"/>
    <n v="237.75"/>
    <s v=""/>
    <n v="4"/>
    <s v=""/>
    <n v="13"/>
    <n v="0"/>
    <n v="1.5873015873015799E-2"/>
    <n v="59.4375"/>
    <x v="0"/>
    <n v="0"/>
  </r>
  <r>
    <x v="1760"/>
    <n v="21"/>
    <s v="Male"/>
    <s v="Japan"/>
    <d v="2024-06-09T06:41:26"/>
    <x v="2"/>
    <n v="1"/>
    <n v="0"/>
    <n v="49"/>
    <n v="2"/>
    <n v="237.43"/>
    <s v=""/>
    <n v="4"/>
    <s v=""/>
    <n v="47"/>
    <n v="0"/>
    <n v="4.08163265306122E-2"/>
    <n v="59.357500000000002"/>
    <x v="0"/>
    <n v="0"/>
  </r>
  <r>
    <x v="1761"/>
    <n v="37"/>
    <s v="Female"/>
    <s v="USA"/>
    <d v="2023-08-13T00:10:05"/>
    <x v="1"/>
    <n v="1"/>
    <n v="1"/>
    <n v="47"/>
    <n v="3"/>
    <n v="237.33"/>
    <s v=""/>
    <n v="4"/>
    <s v=""/>
    <n v="30"/>
    <n v="1"/>
    <n v="6.3829787234042507E-2"/>
    <n v="59.332500000000003"/>
    <x v="0"/>
    <n v="0"/>
  </r>
  <r>
    <x v="1762"/>
    <n v="47"/>
    <s v="Male"/>
    <s v="France"/>
    <d v="2024-05-22T00:39:15"/>
    <x v="0"/>
    <n v="1"/>
    <n v="1"/>
    <n v="49"/>
    <n v="3"/>
    <n v="236.82"/>
    <s v=""/>
    <n v="4"/>
    <s v=""/>
    <n v="18"/>
    <n v="1"/>
    <n v="6.1224489795918297E-2"/>
    <n v="59.204999999999998"/>
    <x v="0"/>
    <n v="0"/>
  </r>
  <r>
    <x v="1763"/>
    <n v="39"/>
    <s v="Female"/>
    <s v="USA"/>
    <d v="2024-08-17T22:31:48"/>
    <x v="2"/>
    <n v="1"/>
    <n v="1"/>
    <n v="46"/>
    <n v="4"/>
    <n v="236.25"/>
    <s v=""/>
    <n v="4"/>
    <s v=""/>
    <n v="31"/>
    <n v="1"/>
    <n v="8.6956521739130405E-2"/>
    <n v="59.0625"/>
    <x v="0"/>
    <n v="0"/>
  </r>
  <r>
    <x v="1764"/>
    <n v="42"/>
    <s v="Male"/>
    <s v="USA"/>
    <d v="2023-07-04T22:46:12"/>
    <x v="4"/>
    <n v="3"/>
    <n v="0"/>
    <n v="57"/>
    <n v="3"/>
    <n v="235.64"/>
    <s v=""/>
    <n v="4"/>
    <s v=""/>
    <n v="4"/>
    <n v="0"/>
    <n v="5.2631578947368397E-2"/>
    <n v="58.91"/>
    <x v="0"/>
    <n v="0"/>
  </r>
  <r>
    <x v="1765"/>
    <n v="62"/>
    <s v="Male"/>
    <s v="USA"/>
    <d v="2023-03-12T09:21:39"/>
    <x v="3"/>
    <n v="1"/>
    <n v="0"/>
    <n v="50"/>
    <n v="4"/>
    <n v="235.5"/>
    <s v=""/>
    <n v="4"/>
    <s v=""/>
    <n v="16"/>
    <n v="0"/>
    <n v="0.08"/>
    <n v="58.875"/>
    <x v="0"/>
    <n v="0"/>
  </r>
  <r>
    <x v="1766"/>
    <n v="28"/>
    <s v="Male"/>
    <s v="USA"/>
    <d v="2023-12-08T13:07:23"/>
    <x v="0"/>
    <n v="4"/>
    <n v="3"/>
    <n v="40"/>
    <n v="3"/>
    <n v="235"/>
    <s v=""/>
    <n v="4"/>
    <s v=""/>
    <n v="21"/>
    <n v="0.75"/>
    <n v="7.4999999999999997E-2"/>
    <n v="58.75"/>
    <x v="0"/>
    <n v="0"/>
  </r>
  <r>
    <x v="1767"/>
    <n v="46"/>
    <s v="Male"/>
    <s v="Germany"/>
    <d v="2024-04-13T15:19:02"/>
    <x v="1"/>
    <n v="7"/>
    <n v="3"/>
    <n v="52"/>
    <n v="5"/>
    <n v="234.96"/>
    <s v=""/>
    <n v="4"/>
    <s v=""/>
    <n v="17"/>
    <n v="0.42857142857142799"/>
    <n v="9.6153846153846104E-2"/>
    <n v="58.74"/>
    <x v="0"/>
    <n v="0"/>
  </r>
  <r>
    <x v="1768"/>
    <n v="37"/>
    <s v="Female"/>
    <s v="Japan"/>
    <d v="2024-08-16T21:42:28"/>
    <x v="2"/>
    <n v="2"/>
    <n v="0"/>
    <n v="50"/>
    <n v="3"/>
    <n v="234.52"/>
    <s v=""/>
    <n v="4"/>
    <s v=""/>
    <n v="29"/>
    <n v="0"/>
    <n v="0.06"/>
    <n v="58.63"/>
    <x v="0"/>
    <n v="0"/>
  </r>
  <r>
    <x v="1769"/>
    <n v="37"/>
    <s v="Female"/>
    <s v="Australia"/>
    <d v="2024-08-07T04:05:18"/>
    <x v="2"/>
    <n v="0"/>
    <n v="0"/>
    <n v="46"/>
    <n v="1"/>
    <n v="233.75"/>
    <s v=""/>
    <n v="4"/>
    <s v=""/>
    <n v="55"/>
    <n v="0"/>
    <n v="2.1739130434782601E-2"/>
    <n v="58.4375"/>
    <x v="0"/>
    <n v="0"/>
  </r>
  <r>
    <x v="1770"/>
    <n v="22"/>
    <s v="Male"/>
    <s v="USA"/>
    <d v="2024-04-23T11:51:25"/>
    <x v="2"/>
    <n v="4"/>
    <n v="1"/>
    <n v="51"/>
    <n v="1"/>
    <n v="233.58"/>
    <s v=""/>
    <n v="4"/>
    <s v=""/>
    <n v="75"/>
    <n v="0.25"/>
    <n v="1.9607843137254902E-2"/>
    <n v="58.395000000000003"/>
    <x v="0"/>
    <n v="0"/>
  </r>
  <r>
    <x v="1771"/>
    <n v="52"/>
    <s v="Female"/>
    <s v="USA"/>
    <d v="2023-01-02T05:12:09"/>
    <x v="2"/>
    <n v="1"/>
    <n v="1"/>
    <n v="52"/>
    <n v="3"/>
    <n v="232.55"/>
    <s v=""/>
    <n v="4"/>
    <s v=""/>
    <n v="18"/>
    <n v="1"/>
    <n v="5.7692307692307598E-2"/>
    <n v="58.137500000000003"/>
    <x v="0"/>
    <n v="0"/>
  </r>
  <r>
    <x v="1772"/>
    <n v="31"/>
    <s v="Female"/>
    <s v="Canada"/>
    <d v="2024-06-11T02:29:39"/>
    <x v="5"/>
    <n v="1"/>
    <n v="0"/>
    <n v="49"/>
    <n v="3"/>
    <n v="232.08"/>
    <s v=""/>
    <n v="4"/>
    <s v=""/>
    <n v="36"/>
    <n v="0"/>
    <n v="6.1224489795918297E-2"/>
    <n v="58.02"/>
    <x v="0"/>
    <n v="0"/>
  </r>
  <r>
    <x v="1773"/>
    <n v="23"/>
    <s v="Female"/>
    <s v="Canada"/>
    <d v="2023-09-13T15:25:53"/>
    <x v="1"/>
    <n v="5"/>
    <n v="1"/>
    <n v="56"/>
    <n v="3"/>
    <n v="231.73"/>
    <s v=""/>
    <n v="4"/>
    <s v=""/>
    <n v="22"/>
    <n v="0.2"/>
    <n v="5.3571428571428499E-2"/>
    <n v="57.932499999999997"/>
    <x v="0"/>
    <n v="0"/>
  </r>
  <r>
    <x v="1774"/>
    <n v="29"/>
    <s v="Female"/>
    <s v="Australia"/>
    <d v="2024-08-07T21:36:35"/>
    <x v="1"/>
    <n v="2"/>
    <n v="2"/>
    <n v="58"/>
    <n v="5"/>
    <n v="231.32"/>
    <s v=""/>
    <n v="4"/>
    <s v=""/>
    <n v="78"/>
    <n v="1"/>
    <n v="8.6206896551724102E-2"/>
    <n v="57.83"/>
    <x v="0"/>
    <n v="0"/>
  </r>
  <r>
    <x v="1775"/>
    <n v="37"/>
    <s v="Male"/>
    <s v="UK"/>
    <d v="2024-06-11T20:00:56"/>
    <x v="1"/>
    <n v="4"/>
    <n v="2"/>
    <n v="49"/>
    <n v="1"/>
    <n v="230.39"/>
    <s v=""/>
    <n v="4"/>
    <s v=""/>
    <n v="19"/>
    <n v="0.5"/>
    <n v="2.04081632653061E-2"/>
    <n v="57.597499999999997"/>
    <x v="0"/>
    <n v="0"/>
  </r>
  <r>
    <x v="1776"/>
    <n v="20"/>
    <s v="Female"/>
    <s v="USA"/>
    <d v="2023-09-05T11:46:30"/>
    <x v="0"/>
    <n v="1"/>
    <n v="0"/>
    <n v="38"/>
    <n v="0"/>
    <n v="229.66"/>
    <s v=""/>
    <n v="4"/>
    <s v=""/>
    <n v="11"/>
    <n v="0"/>
    <n v="0"/>
    <n v="57.414999999999999"/>
    <x v="0"/>
    <n v="0"/>
  </r>
  <r>
    <x v="1777"/>
    <n v="18"/>
    <s v="Male"/>
    <s v="USA"/>
    <d v="2023-03-12T16:39:41"/>
    <x v="2"/>
    <n v="3"/>
    <n v="1"/>
    <n v="46"/>
    <n v="5"/>
    <n v="229.42"/>
    <s v=""/>
    <n v="4"/>
    <s v=""/>
    <n v="61"/>
    <n v="0.33333333333333298"/>
    <n v="0.108695652173913"/>
    <n v="57.354999999999997"/>
    <x v="0"/>
    <n v="0"/>
  </r>
  <r>
    <x v="1778"/>
    <n v="44"/>
    <s v="Female"/>
    <s v="USA"/>
    <d v="2023-02-08T16:38:15"/>
    <x v="2"/>
    <n v="3"/>
    <n v="1"/>
    <n v="46"/>
    <n v="0"/>
    <n v="228.23"/>
    <s v=""/>
    <n v="4"/>
    <s v=""/>
    <n v="75"/>
    <n v="0.33333333333333298"/>
    <n v="0"/>
    <n v="57.057499999999997"/>
    <x v="0"/>
    <n v="0"/>
  </r>
  <r>
    <x v="1779"/>
    <n v="29"/>
    <s v="Female"/>
    <s v="Germany"/>
    <d v="2023-12-04T12:45:18"/>
    <x v="3"/>
    <n v="3"/>
    <n v="1"/>
    <n v="54"/>
    <n v="2"/>
    <n v="227.96"/>
    <s v=""/>
    <n v="4"/>
    <s v=""/>
    <n v="20"/>
    <n v="0.33333333333333298"/>
    <n v="3.7037037037037E-2"/>
    <n v="56.99"/>
    <x v="0"/>
    <n v="0"/>
  </r>
  <r>
    <x v="1780"/>
    <n v="44"/>
    <s v="Female"/>
    <s v="Germany"/>
    <d v="2024-11-03T19:29:08"/>
    <x v="3"/>
    <n v="0"/>
    <n v="0"/>
    <n v="52"/>
    <n v="4"/>
    <n v="227.21"/>
    <s v=""/>
    <n v="4"/>
    <s v=""/>
    <n v="15"/>
    <n v="0"/>
    <n v="7.69230769230769E-2"/>
    <n v="56.802500000000002"/>
    <x v="0"/>
    <n v="0"/>
  </r>
  <r>
    <x v="1781"/>
    <n v="30"/>
    <s v="Male"/>
    <s v="Canada"/>
    <d v="2024-11-29T13:07:02"/>
    <x v="1"/>
    <n v="2"/>
    <n v="0"/>
    <n v="53"/>
    <n v="4"/>
    <n v="226.72"/>
    <s v=""/>
    <n v="4"/>
    <s v=""/>
    <n v="72"/>
    <n v="0"/>
    <n v="7.5471698113207503E-2"/>
    <n v="56.68"/>
    <x v="0"/>
    <n v="0"/>
  </r>
  <r>
    <x v="1782"/>
    <n v="29"/>
    <s v="Female"/>
    <s v="UK"/>
    <d v="2023-01-31T17:21:41"/>
    <x v="2"/>
    <n v="4"/>
    <n v="0"/>
    <n v="41"/>
    <n v="5"/>
    <n v="226.56"/>
    <s v=""/>
    <n v="4"/>
    <s v=""/>
    <n v="26"/>
    <n v="0"/>
    <n v="0.12195121951219499"/>
    <n v="56.64"/>
    <x v="0"/>
    <n v="0"/>
  </r>
  <r>
    <x v="1783"/>
    <n v="43"/>
    <s v="Female"/>
    <s v="Australia"/>
    <d v="2023-03-03T01:57:44"/>
    <x v="4"/>
    <n v="5"/>
    <n v="2"/>
    <n v="41"/>
    <n v="3"/>
    <n v="226.48"/>
    <s v=""/>
    <n v="4"/>
    <s v=""/>
    <n v="11"/>
    <n v="0.4"/>
    <n v="7.3170731707316999E-2"/>
    <n v="56.62"/>
    <x v="0"/>
    <n v="0"/>
  </r>
  <r>
    <x v="1784"/>
    <n v="34"/>
    <s v="Female"/>
    <s v="USA"/>
    <d v="2023-05-05T12:52:09"/>
    <x v="2"/>
    <n v="5"/>
    <n v="3"/>
    <n v="48"/>
    <n v="4"/>
    <n v="226.01"/>
    <s v=""/>
    <n v="4"/>
    <s v=""/>
    <n v="65"/>
    <n v="0.6"/>
    <n v="8.3333333333333301E-2"/>
    <n v="56.502499999999998"/>
    <x v="0"/>
    <n v="0"/>
  </r>
  <r>
    <x v="1785"/>
    <n v="35"/>
    <s v="Female"/>
    <s v="Canada"/>
    <d v="2023-11-07T19:45:42"/>
    <x v="4"/>
    <n v="3"/>
    <n v="1"/>
    <n v="54"/>
    <n v="3"/>
    <n v="225.96"/>
    <s v=""/>
    <n v="4"/>
    <s v=""/>
    <n v="3"/>
    <n v="0.33333333333333298"/>
    <n v="5.5555555555555497E-2"/>
    <n v="56.49"/>
    <x v="0"/>
    <n v="0"/>
  </r>
  <r>
    <x v="1786"/>
    <n v="49"/>
    <s v="Male"/>
    <s v="Germany"/>
    <d v="2024-12-16T03:43:49"/>
    <x v="4"/>
    <n v="1"/>
    <n v="0"/>
    <n v="53"/>
    <n v="0"/>
    <n v="225.89"/>
    <s v=""/>
    <n v="4"/>
    <s v=""/>
    <n v="18"/>
    <n v="0"/>
    <n v="0"/>
    <n v="56.472499999999997"/>
    <x v="0"/>
    <n v="0"/>
  </r>
  <r>
    <x v="1787"/>
    <n v="39"/>
    <s v="Male"/>
    <s v="Germany"/>
    <d v="2024-02-10T21:55:55"/>
    <x v="3"/>
    <n v="3"/>
    <n v="0"/>
    <n v="56"/>
    <n v="3"/>
    <n v="225.25"/>
    <s v=""/>
    <n v="4"/>
    <s v=""/>
    <n v="5"/>
    <n v="0"/>
    <n v="5.3571428571428499E-2"/>
    <n v="56.3125"/>
    <x v="0"/>
    <n v="0"/>
  </r>
  <r>
    <x v="1788"/>
    <n v="35"/>
    <s v="Female"/>
    <s v="France"/>
    <d v="2024-10-14T08:53:05"/>
    <x v="1"/>
    <n v="5"/>
    <n v="1"/>
    <n v="43"/>
    <n v="3"/>
    <n v="225.18"/>
    <s v=""/>
    <n v="4"/>
    <s v=""/>
    <n v="4"/>
    <n v="0.2"/>
    <n v="6.9767441860465101E-2"/>
    <n v="56.295000000000002"/>
    <x v="0"/>
    <n v="0"/>
  </r>
  <r>
    <x v="1789"/>
    <n v="18"/>
    <s v="Female"/>
    <s v="Australia"/>
    <d v="2024-12-28T01:54:51"/>
    <x v="4"/>
    <n v="6"/>
    <n v="2"/>
    <n v="48"/>
    <n v="1"/>
    <n v="224.77"/>
    <s v=""/>
    <n v="4"/>
    <s v=""/>
    <n v="34"/>
    <n v="0.33333333333333298"/>
    <n v="2.0833333333333301E-2"/>
    <n v="56.192500000000003"/>
    <x v="0"/>
    <n v="0"/>
  </r>
  <r>
    <x v="1790"/>
    <n v="49"/>
    <s v="Male"/>
    <s v="USA"/>
    <d v="2023-05-18T19:10:32"/>
    <x v="2"/>
    <n v="3"/>
    <n v="1"/>
    <n v="65"/>
    <n v="7"/>
    <n v="223.51"/>
    <s v=""/>
    <n v="4"/>
    <s v=""/>
    <n v="6"/>
    <n v="0.33333333333333298"/>
    <n v="0.107692307692307"/>
    <n v="55.877499999999998"/>
    <x v="0"/>
    <n v="0"/>
  </r>
  <r>
    <x v="1791"/>
    <n v="37"/>
    <s v="Male"/>
    <s v="Germany"/>
    <d v="2023-08-24T20:53:30"/>
    <x v="3"/>
    <n v="2"/>
    <n v="1"/>
    <n v="49"/>
    <n v="0"/>
    <n v="223.51"/>
    <s v=""/>
    <n v="4"/>
    <s v=""/>
    <n v="1"/>
    <n v="0.5"/>
    <n v="0"/>
    <n v="55.877499999999998"/>
    <x v="0"/>
    <n v="1"/>
  </r>
  <r>
    <x v="1792"/>
    <n v="36"/>
    <s v="Female"/>
    <s v="France"/>
    <d v="2024-12-26T07:34:14"/>
    <x v="0"/>
    <n v="4"/>
    <n v="1"/>
    <n v="56"/>
    <n v="5"/>
    <n v="222.75"/>
    <s v=""/>
    <n v="4"/>
    <s v=""/>
    <n v="21"/>
    <n v="0.25"/>
    <n v="8.9285714285714204E-2"/>
    <n v="55.6875"/>
    <x v="0"/>
    <n v="0"/>
  </r>
  <r>
    <x v="1793"/>
    <n v="18"/>
    <s v="Male"/>
    <s v="UK"/>
    <d v="2023-01-08T11:35:42"/>
    <x v="1"/>
    <n v="1"/>
    <n v="0"/>
    <n v="62"/>
    <n v="9"/>
    <n v="222.27"/>
    <s v=""/>
    <n v="4"/>
    <s v=""/>
    <n v="0"/>
    <n v="0"/>
    <n v="0.14516129032257999"/>
    <n v="55.567500000000003"/>
    <x v="0"/>
    <n v="1"/>
  </r>
  <r>
    <x v="1794"/>
    <n v="49"/>
    <s v="Female"/>
    <s v="Germany"/>
    <d v="2023-03-06T07:20:55"/>
    <x v="3"/>
    <n v="4"/>
    <n v="3"/>
    <n v="51"/>
    <n v="3"/>
    <n v="222.05"/>
    <s v=""/>
    <n v="4"/>
    <s v=""/>
    <n v="16"/>
    <n v="0.75"/>
    <n v="5.8823529411764698E-2"/>
    <n v="55.512500000000003"/>
    <x v="0"/>
    <n v="0"/>
  </r>
  <r>
    <x v="1795"/>
    <n v="23"/>
    <s v="Female"/>
    <s v="Canada"/>
    <d v="2023-02-15T18:00:41"/>
    <x v="0"/>
    <n v="5"/>
    <n v="2"/>
    <n v="64"/>
    <n v="1"/>
    <n v="221.8"/>
    <s v=""/>
    <n v="4"/>
    <s v=""/>
    <n v="2"/>
    <n v="0.4"/>
    <n v="1.5625E-2"/>
    <n v="55.45"/>
    <x v="0"/>
    <n v="0"/>
  </r>
  <r>
    <x v="1796"/>
    <n v="46"/>
    <s v="Female"/>
    <s v="UK"/>
    <d v="2023-03-27T10:00:39"/>
    <x v="2"/>
    <n v="0"/>
    <n v="0"/>
    <n v="50"/>
    <n v="2"/>
    <n v="221.24"/>
    <s v=""/>
    <n v="4"/>
    <s v=""/>
    <n v="24"/>
    <n v="0"/>
    <n v="0.04"/>
    <n v="55.31"/>
    <x v="0"/>
    <n v="0"/>
  </r>
  <r>
    <x v="1797"/>
    <n v="20"/>
    <s v="Other"/>
    <s v="Canada"/>
    <d v="2024-07-29T20:03:06"/>
    <x v="4"/>
    <n v="1"/>
    <n v="0"/>
    <n v="50"/>
    <n v="4"/>
    <n v="219.66"/>
    <s v=""/>
    <n v="4"/>
    <s v=""/>
    <n v="8"/>
    <n v="0"/>
    <n v="0.08"/>
    <n v="54.914999999999999"/>
    <x v="0"/>
    <n v="0"/>
  </r>
  <r>
    <x v="1798"/>
    <n v="52"/>
    <s v="Female"/>
    <s v="Japan"/>
    <d v="2024-07-05T16:23:00"/>
    <x v="1"/>
    <n v="4"/>
    <n v="1"/>
    <n v="49"/>
    <n v="4"/>
    <n v="219.48"/>
    <s v=""/>
    <n v="4"/>
    <s v=""/>
    <n v="2"/>
    <n v="0.25"/>
    <n v="8.16326530612244E-2"/>
    <n v="54.87"/>
    <x v="0"/>
    <n v="0"/>
  </r>
  <r>
    <x v="1799"/>
    <n v="35"/>
    <s v="Female"/>
    <s v="USA"/>
    <d v="2024-02-02T03:40:28"/>
    <x v="1"/>
    <n v="2"/>
    <n v="0"/>
    <n v="39"/>
    <n v="0"/>
    <n v="219.12"/>
    <s v=""/>
    <n v="4"/>
    <s v=""/>
    <n v="107"/>
    <n v="0"/>
    <n v="0"/>
    <n v="54.78"/>
    <x v="0"/>
    <n v="0"/>
  </r>
  <r>
    <x v="1800"/>
    <n v="20"/>
    <s v="Female"/>
    <s v="USA"/>
    <d v="2023-05-16T21:54:43"/>
    <x v="2"/>
    <n v="2"/>
    <n v="0"/>
    <n v="44"/>
    <n v="1"/>
    <n v="218.95"/>
    <s v=""/>
    <n v="4"/>
    <s v=""/>
    <n v="11"/>
    <n v="0"/>
    <n v="2.27272727272727E-2"/>
    <n v="54.737499999999997"/>
    <x v="0"/>
    <n v="0"/>
  </r>
  <r>
    <x v="1801"/>
    <n v="42"/>
    <s v="Female"/>
    <s v="UK"/>
    <d v="2023-06-11T22:50:38"/>
    <x v="2"/>
    <n v="3"/>
    <n v="1"/>
    <n v="70"/>
    <n v="3"/>
    <n v="218.18"/>
    <s v=""/>
    <n v="4"/>
    <s v=""/>
    <n v="79"/>
    <n v="0.33333333333333298"/>
    <n v="4.2857142857142802E-2"/>
    <n v="54.545000000000002"/>
    <x v="0"/>
    <n v="0"/>
  </r>
  <r>
    <x v="1802"/>
    <n v="35"/>
    <s v="Female"/>
    <s v="UK"/>
    <d v="2023-01-23T12:14:42"/>
    <x v="1"/>
    <n v="6"/>
    <n v="2"/>
    <n v="60"/>
    <n v="6"/>
    <n v="218.16"/>
    <s v=""/>
    <n v="4"/>
    <s v=""/>
    <n v="23"/>
    <n v="0.33333333333333298"/>
    <n v="0.1"/>
    <n v="54.54"/>
    <x v="0"/>
    <n v="0"/>
  </r>
  <r>
    <x v="1803"/>
    <n v="36"/>
    <s v="Male"/>
    <s v="Australia"/>
    <d v="2024-06-12T14:59:50"/>
    <x v="5"/>
    <n v="5"/>
    <n v="3"/>
    <n v="50"/>
    <n v="3"/>
    <n v="218.11"/>
    <s v=""/>
    <n v="4"/>
    <s v=""/>
    <n v="3"/>
    <n v="0.6"/>
    <n v="0.06"/>
    <n v="54.527500000000003"/>
    <x v="0"/>
    <n v="0"/>
  </r>
  <r>
    <x v="1804"/>
    <n v="18"/>
    <s v="Male"/>
    <s v="UK"/>
    <d v="2024-05-22T15:15:19"/>
    <x v="2"/>
    <n v="2"/>
    <n v="1"/>
    <n v="50"/>
    <n v="2"/>
    <n v="217.81"/>
    <s v=""/>
    <n v="4"/>
    <s v=""/>
    <n v="36"/>
    <n v="0.5"/>
    <n v="0.04"/>
    <n v="54.452500000000001"/>
    <x v="0"/>
    <n v="0"/>
  </r>
  <r>
    <x v="1805"/>
    <n v="18"/>
    <s v="Female"/>
    <s v="Canada"/>
    <d v="2023-08-22T19:14:51"/>
    <x v="1"/>
    <n v="2"/>
    <n v="1"/>
    <n v="43"/>
    <n v="3"/>
    <n v="217.8"/>
    <s v=""/>
    <n v="4"/>
    <s v=""/>
    <n v="5"/>
    <n v="0.5"/>
    <n v="6.9767441860465101E-2"/>
    <n v="54.45"/>
    <x v="0"/>
    <n v="0"/>
  </r>
  <r>
    <x v="1806"/>
    <n v="29"/>
    <s v="Female"/>
    <s v="Germany"/>
    <d v="2024-03-24T04:42:59"/>
    <x v="1"/>
    <n v="7"/>
    <n v="2"/>
    <n v="70"/>
    <n v="6"/>
    <n v="216.87"/>
    <s v=""/>
    <n v="4"/>
    <s v=""/>
    <n v="8"/>
    <n v="0.28571428571428498"/>
    <n v="8.5714285714285701E-2"/>
    <n v="54.217500000000001"/>
    <x v="0"/>
    <n v="0"/>
  </r>
  <r>
    <x v="1807"/>
    <n v="34"/>
    <s v="Male"/>
    <s v="USA"/>
    <d v="2023-05-04T23:43:41"/>
    <x v="0"/>
    <n v="5"/>
    <n v="3"/>
    <n v="56"/>
    <n v="2"/>
    <n v="216.38"/>
    <s v=""/>
    <n v="4"/>
    <s v=""/>
    <n v="117"/>
    <n v="0.6"/>
    <n v="3.5714285714285698E-2"/>
    <n v="54.094999999999999"/>
    <x v="0"/>
    <n v="0"/>
  </r>
  <r>
    <x v="1808"/>
    <n v="53"/>
    <s v="Female"/>
    <s v="USA"/>
    <d v="2023-05-11T00:16:48"/>
    <x v="1"/>
    <n v="2"/>
    <n v="1"/>
    <n v="62"/>
    <n v="0"/>
    <n v="215.77"/>
    <s v=""/>
    <n v="4"/>
    <s v=""/>
    <n v="10"/>
    <n v="0.5"/>
    <n v="0"/>
    <n v="53.942500000000003"/>
    <x v="0"/>
    <n v="0"/>
  </r>
  <r>
    <x v="1809"/>
    <n v="43"/>
    <s v="Female"/>
    <s v="USA"/>
    <d v="2023-09-04T03:39:08"/>
    <x v="5"/>
    <n v="2"/>
    <n v="1"/>
    <n v="53"/>
    <n v="2"/>
    <n v="214.7"/>
    <s v=""/>
    <n v="4"/>
    <s v=""/>
    <n v="2"/>
    <n v="0.5"/>
    <n v="3.7735849056603703E-2"/>
    <n v="53.674999999999997"/>
    <x v="0"/>
    <n v="0"/>
  </r>
  <r>
    <x v="1810"/>
    <n v="18"/>
    <s v="Male"/>
    <s v="USA"/>
    <d v="2023-04-15T03:43:42"/>
    <x v="1"/>
    <n v="3"/>
    <n v="0"/>
    <n v="45"/>
    <n v="2"/>
    <n v="213.52"/>
    <s v=""/>
    <n v="4"/>
    <s v=""/>
    <n v="83"/>
    <n v="0"/>
    <n v="4.4444444444444398E-2"/>
    <n v="53.38"/>
    <x v="0"/>
    <n v="0"/>
  </r>
  <r>
    <x v="1811"/>
    <n v="41"/>
    <s v="Male"/>
    <s v="France"/>
    <d v="2023-02-01T09:25:22"/>
    <x v="3"/>
    <n v="4"/>
    <n v="0"/>
    <n v="60"/>
    <n v="4"/>
    <n v="213.49"/>
    <s v=""/>
    <n v="4"/>
    <s v=""/>
    <n v="13"/>
    <n v="0"/>
    <n v="6.6666666666666596E-2"/>
    <n v="53.372500000000002"/>
    <x v="0"/>
    <n v="0"/>
  </r>
  <r>
    <x v="1812"/>
    <n v="19"/>
    <s v="Male"/>
    <s v="USA"/>
    <d v="2024-05-15T00:44:24"/>
    <x v="5"/>
    <n v="7"/>
    <n v="2"/>
    <n v="50"/>
    <n v="1"/>
    <n v="213.28"/>
    <s v=""/>
    <n v="4"/>
    <s v=""/>
    <n v="5"/>
    <n v="0.28571428571428498"/>
    <n v="0.02"/>
    <n v="53.32"/>
    <x v="0"/>
    <n v="0"/>
  </r>
  <r>
    <x v="1813"/>
    <n v="43"/>
    <s v="Male"/>
    <s v="UK"/>
    <d v="2023-07-19T02:58:42"/>
    <x v="2"/>
    <n v="1"/>
    <n v="1"/>
    <n v="50"/>
    <n v="2"/>
    <n v="213.19"/>
    <s v=""/>
    <n v="4"/>
    <s v=""/>
    <n v="9"/>
    <n v="1"/>
    <n v="0.04"/>
    <n v="53.297499999999999"/>
    <x v="0"/>
    <n v="0"/>
  </r>
  <r>
    <x v="1814"/>
    <n v="18"/>
    <s v="Female"/>
    <s v="USA"/>
    <d v="2023-08-20T05:55:21"/>
    <x v="2"/>
    <n v="2"/>
    <n v="0"/>
    <n v="44"/>
    <n v="4"/>
    <n v="213.17"/>
    <s v=""/>
    <n v="4"/>
    <s v=""/>
    <n v="21"/>
    <n v="0"/>
    <n v="9.0909090909090898E-2"/>
    <n v="53.292499999999997"/>
    <x v="0"/>
    <n v="0"/>
  </r>
  <r>
    <x v="1815"/>
    <n v="29"/>
    <s v="Male"/>
    <s v="Germany"/>
    <d v="2024-04-12T14:29:43"/>
    <x v="4"/>
    <n v="4"/>
    <n v="1"/>
    <n v="63"/>
    <n v="1"/>
    <n v="213"/>
    <s v=""/>
    <n v="4"/>
    <s v=""/>
    <n v="24"/>
    <n v="0.25"/>
    <n v="1.5873015873015799E-2"/>
    <n v="53.25"/>
    <x v="0"/>
    <n v="0"/>
  </r>
  <r>
    <x v="1816"/>
    <n v="44"/>
    <s v="Male"/>
    <s v="Canada"/>
    <d v="2024-01-14T21:38:16"/>
    <x v="1"/>
    <n v="3"/>
    <n v="0"/>
    <n v="46"/>
    <n v="0"/>
    <n v="211.63"/>
    <s v=""/>
    <n v="4"/>
    <s v=""/>
    <n v="4"/>
    <n v="0"/>
    <n v="0"/>
    <n v="52.907499999999999"/>
    <x v="0"/>
    <n v="0"/>
  </r>
  <r>
    <x v="1817"/>
    <n v="38"/>
    <s v="Female"/>
    <s v="Japan"/>
    <d v="2024-07-11T00:52:27"/>
    <x v="4"/>
    <n v="5"/>
    <n v="1"/>
    <n v="64"/>
    <n v="3"/>
    <n v="210.54"/>
    <s v=""/>
    <n v="4"/>
    <s v=""/>
    <n v="28"/>
    <n v="0.2"/>
    <n v="4.6875E-2"/>
    <n v="52.634999999999998"/>
    <x v="0"/>
    <n v="0"/>
  </r>
  <r>
    <x v="1818"/>
    <n v="18"/>
    <s v="Male"/>
    <s v="USA"/>
    <d v="2024-09-05T23:32:53"/>
    <x v="2"/>
    <n v="4"/>
    <n v="1"/>
    <n v="47"/>
    <n v="3"/>
    <n v="210.52"/>
    <s v=""/>
    <n v="4"/>
    <s v=""/>
    <n v="16"/>
    <n v="0.25"/>
    <n v="6.3829787234042507E-2"/>
    <n v="52.63"/>
    <x v="0"/>
    <n v="0"/>
  </r>
  <r>
    <x v="1819"/>
    <n v="22"/>
    <s v="Male"/>
    <s v="Canada"/>
    <d v="2023-08-20T03:00:08"/>
    <x v="1"/>
    <n v="4"/>
    <n v="1"/>
    <n v="52"/>
    <n v="5"/>
    <n v="210.24"/>
    <s v=""/>
    <n v="4"/>
    <s v=""/>
    <n v="18"/>
    <n v="0.25"/>
    <n v="9.6153846153846104E-2"/>
    <n v="52.56"/>
    <x v="0"/>
    <n v="0"/>
  </r>
  <r>
    <x v="1820"/>
    <n v="49"/>
    <s v="Female"/>
    <s v="Australia"/>
    <d v="2024-02-17T11:37:30"/>
    <x v="3"/>
    <n v="1"/>
    <n v="0"/>
    <n v="52"/>
    <n v="0"/>
    <n v="210.19"/>
    <s v=""/>
    <n v="4"/>
    <s v=""/>
    <n v="158"/>
    <n v="0"/>
    <n v="0"/>
    <n v="52.547499999999999"/>
    <x v="0"/>
    <n v="0"/>
  </r>
  <r>
    <x v="1821"/>
    <n v="32"/>
    <s v="Male"/>
    <s v="USA"/>
    <d v="2023-06-27T18:28:32"/>
    <x v="3"/>
    <n v="3"/>
    <n v="0"/>
    <n v="47"/>
    <n v="3"/>
    <n v="209.19"/>
    <s v=""/>
    <n v="4"/>
    <s v=""/>
    <n v="7"/>
    <n v="0"/>
    <n v="6.3829787234042507E-2"/>
    <n v="52.297499999999999"/>
    <x v="0"/>
    <n v="0"/>
  </r>
  <r>
    <x v="1822"/>
    <n v="38"/>
    <s v="Female"/>
    <s v="USA"/>
    <d v="2023-04-30T07:17:55"/>
    <x v="2"/>
    <n v="10"/>
    <n v="3"/>
    <n v="52"/>
    <n v="6"/>
    <n v="209.18"/>
    <s v=""/>
    <n v="4"/>
    <s v=""/>
    <n v="42"/>
    <n v="0.3"/>
    <n v="0.115384615384615"/>
    <n v="52.295000000000002"/>
    <x v="0"/>
    <n v="0"/>
  </r>
  <r>
    <x v="1823"/>
    <n v="44"/>
    <s v="Female"/>
    <s v="Australia"/>
    <d v="2024-07-10T00:03:07"/>
    <x v="3"/>
    <n v="4"/>
    <n v="0"/>
    <n v="38"/>
    <n v="3"/>
    <n v="207.38"/>
    <s v=""/>
    <n v="4"/>
    <s v=""/>
    <n v="1"/>
    <n v="0"/>
    <n v="7.8947368421052599E-2"/>
    <n v="51.844999999999999"/>
    <x v="0"/>
    <n v="1"/>
  </r>
  <r>
    <x v="1824"/>
    <n v="24"/>
    <s v="Female"/>
    <s v="UK"/>
    <d v="2024-04-04T19:35:59"/>
    <x v="5"/>
    <n v="2"/>
    <n v="1"/>
    <n v="35"/>
    <n v="1"/>
    <n v="206.51"/>
    <s v=""/>
    <n v="4"/>
    <s v=""/>
    <n v="37"/>
    <n v="0.5"/>
    <n v="2.8571428571428501E-2"/>
    <n v="51.627499999999998"/>
    <x v="0"/>
    <n v="0"/>
  </r>
  <r>
    <x v="1825"/>
    <n v="18"/>
    <s v="Female"/>
    <s v="UK"/>
    <d v="2023-03-14T11:00:18"/>
    <x v="2"/>
    <n v="5"/>
    <n v="2"/>
    <n v="72"/>
    <n v="3"/>
    <n v="206.21"/>
    <s v=""/>
    <n v="4"/>
    <s v=""/>
    <n v="4"/>
    <n v="0.4"/>
    <n v="4.1666666666666602E-2"/>
    <n v="51.552500000000002"/>
    <x v="0"/>
    <n v="0"/>
  </r>
  <r>
    <x v="1826"/>
    <n v="33"/>
    <s v="Male"/>
    <s v="USA"/>
    <d v="2023-04-22T22:37:26"/>
    <x v="2"/>
    <n v="1"/>
    <n v="0"/>
    <n v="45"/>
    <n v="0"/>
    <n v="205.64"/>
    <s v=""/>
    <n v="4"/>
    <s v=""/>
    <n v="28"/>
    <n v="0"/>
    <n v="0"/>
    <n v="51.41"/>
    <x v="0"/>
    <n v="0"/>
  </r>
  <r>
    <x v="1827"/>
    <n v="61"/>
    <s v="Male"/>
    <s v="Germany"/>
    <d v="2024-06-27T17:06:27"/>
    <x v="2"/>
    <n v="8"/>
    <n v="4"/>
    <n v="51"/>
    <n v="1"/>
    <n v="204.94"/>
    <s v=""/>
    <n v="4"/>
    <s v=""/>
    <n v="19"/>
    <n v="0.5"/>
    <n v="1.9607843137254902E-2"/>
    <n v="51.234999999999999"/>
    <x v="0"/>
    <n v="0"/>
  </r>
  <r>
    <x v="1828"/>
    <n v="18"/>
    <s v="Female"/>
    <s v="Canada"/>
    <d v="2024-09-10T02:50:10"/>
    <x v="2"/>
    <n v="3"/>
    <n v="0"/>
    <n v="61"/>
    <n v="1"/>
    <n v="204.05"/>
    <s v=""/>
    <n v="4"/>
    <s v=""/>
    <n v="4"/>
    <n v="0"/>
    <n v="1.63934426229508E-2"/>
    <n v="51.012500000000003"/>
    <x v="0"/>
    <n v="0"/>
  </r>
  <r>
    <x v="1829"/>
    <n v="18"/>
    <s v="Other"/>
    <s v="UK"/>
    <d v="2023-11-17T23:36:07"/>
    <x v="1"/>
    <n v="3"/>
    <n v="1"/>
    <n v="34"/>
    <n v="1"/>
    <n v="203.39"/>
    <s v=""/>
    <n v="4"/>
    <s v=""/>
    <n v="19"/>
    <n v="0.33333333333333298"/>
    <n v="2.94117647058823E-2"/>
    <n v="50.847499999999997"/>
    <x v="0"/>
    <n v="0"/>
  </r>
  <r>
    <x v="1830"/>
    <n v="19"/>
    <s v="Other"/>
    <s v="France"/>
    <d v="2024-02-09T22:34:12"/>
    <x v="1"/>
    <n v="2"/>
    <n v="1"/>
    <n v="46"/>
    <n v="2"/>
    <n v="203.21"/>
    <s v=""/>
    <n v="4"/>
    <s v=""/>
    <n v="73"/>
    <n v="0.5"/>
    <n v="4.3478260869565202E-2"/>
    <n v="50.802500000000002"/>
    <x v="0"/>
    <n v="0"/>
  </r>
  <r>
    <x v="1831"/>
    <n v="18"/>
    <s v="Male"/>
    <s v="Canada"/>
    <d v="2023-03-24T04:37:28"/>
    <x v="2"/>
    <n v="6"/>
    <n v="1"/>
    <n v="50"/>
    <n v="2"/>
    <n v="202.91"/>
    <s v=""/>
    <n v="4"/>
    <s v=""/>
    <n v="14"/>
    <n v="0.16666666666666599"/>
    <n v="0.04"/>
    <n v="50.727499999999999"/>
    <x v="0"/>
    <n v="0"/>
  </r>
  <r>
    <x v="1832"/>
    <n v="24"/>
    <s v="Female"/>
    <s v="USA"/>
    <d v="2023-07-16T06:21:09"/>
    <x v="2"/>
    <n v="2"/>
    <n v="0"/>
    <n v="54"/>
    <n v="2"/>
    <n v="202.82"/>
    <s v=""/>
    <n v="4"/>
    <s v=""/>
    <n v="48"/>
    <n v="0"/>
    <n v="3.7037037037037E-2"/>
    <n v="50.704999999999998"/>
    <x v="0"/>
    <n v="0"/>
  </r>
  <r>
    <x v="1833"/>
    <n v="18"/>
    <s v="Female"/>
    <s v="USA"/>
    <d v="2023-08-26T16:41:43"/>
    <x v="2"/>
    <n v="4"/>
    <n v="2"/>
    <n v="39"/>
    <n v="0"/>
    <n v="202.69"/>
    <s v=""/>
    <n v="4"/>
    <s v=""/>
    <n v="5"/>
    <n v="0.5"/>
    <n v="0"/>
    <n v="50.672499999999999"/>
    <x v="0"/>
    <n v="1"/>
  </r>
  <r>
    <x v="1834"/>
    <n v="41"/>
    <s v="Female"/>
    <s v="Canada"/>
    <d v="2023-10-07T08:52:43"/>
    <x v="2"/>
    <n v="1"/>
    <n v="1"/>
    <n v="43"/>
    <n v="2"/>
    <n v="201.39"/>
    <s v=""/>
    <n v="4"/>
    <s v=""/>
    <n v="58"/>
    <n v="1"/>
    <n v="4.6511627906976702E-2"/>
    <n v="50.347499999999997"/>
    <x v="0"/>
    <n v="0"/>
  </r>
  <r>
    <x v="1835"/>
    <n v="32"/>
    <s v="Male"/>
    <s v="UK"/>
    <d v="2024-05-16T10:19:22"/>
    <x v="3"/>
    <n v="3"/>
    <n v="3"/>
    <n v="39"/>
    <n v="0"/>
    <n v="201.32"/>
    <s v=""/>
    <n v="4"/>
    <s v=""/>
    <n v="108"/>
    <n v="1"/>
    <n v="0"/>
    <n v="50.33"/>
    <x v="0"/>
    <n v="0"/>
  </r>
  <r>
    <x v="1836"/>
    <n v="18"/>
    <s v="Male"/>
    <s v="USA"/>
    <d v="2023-05-13T09:13:29"/>
    <x v="5"/>
    <n v="4"/>
    <n v="2"/>
    <n v="46"/>
    <n v="1"/>
    <n v="201.3"/>
    <s v=""/>
    <n v="4"/>
    <s v=""/>
    <n v="0"/>
    <n v="0.5"/>
    <n v="2.1739130434782601E-2"/>
    <n v="50.325000000000003"/>
    <x v="0"/>
    <n v="0"/>
  </r>
  <r>
    <x v="1837"/>
    <n v="39"/>
    <s v="Female"/>
    <s v="USA"/>
    <d v="2024-06-21T00:29:39"/>
    <x v="1"/>
    <n v="3"/>
    <n v="3"/>
    <n v="55"/>
    <n v="6"/>
    <n v="201.24"/>
    <s v=""/>
    <n v="4"/>
    <s v=""/>
    <n v="42"/>
    <n v="1"/>
    <n v="0.109090909090909"/>
    <n v="50.31"/>
    <x v="0"/>
    <n v="0"/>
  </r>
  <r>
    <x v="1838"/>
    <n v="29"/>
    <s v="Female"/>
    <s v="Canada"/>
    <d v="2023-10-15T13:59:43"/>
    <x v="4"/>
    <n v="4"/>
    <n v="1"/>
    <n v="51"/>
    <n v="2"/>
    <n v="200.93"/>
    <s v=""/>
    <n v="4"/>
    <s v=""/>
    <n v="5"/>
    <n v="0.25"/>
    <n v="3.9215686274509803E-2"/>
    <n v="50.232500000000002"/>
    <x v="0"/>
    <n v="0"/>
  </r>
  <r>
    <x v="1839"/>
    <n v="38"/>
    <s v="Male"/>
    <s v="Germany"/>
    <d v="2023-01-22T18:43:25"/>
    <x v="0"/>
    <n v="1"/>
    <n v="0"/>
    <n v="42"/>
    <n v="2"/>
    <n v="200.82"/>
    <s v=""/>
    <n v="4"/>
    <s v=""/>
    <n v="55"/>
    <n v="0"/>
    <n v="4.7619047619047603E-2"/>
    <n v="50.204999999999998"/>
    <x v="0"/>
    <n v="1"/>
  </r>
  <r>
    <x v="1840"/>
    <n v="27"/>
    <s v="Male"/>
    <s v="Germany"/>
    <d v="2023-05-16T07:18:38"/>
    <x v="3"/>
    <n v="2"/>
    <n v="2"/>
    <n v="53"/>
    <n v="3"/>
    <n v="200.7"/>
    <s v=""/>
    <n v="4"/>
    <s v=""/>
    <n v="101"/>
    <n v="1"/>
    <n v="5.6603773584905599E-2"/>
    <n v="50.174999999999997"/>
    <x v="0"/>
    <n v="1"/>
  </r>
  <r>
    <x v="1841"/>
    <n v="32"/>
    <s v="Female"/>
    <s v="Australia"/>
    <d v="2023-11-30T00:42:22"/>
    <x v="2"/>
    <n v="2"/>
    <n v="0"/>
    <n v="50"/>
    <n v="0"/>
    <n v="200.5"/>
    <s v=""/>
    <n v="4"/>
    <s v=""/>
    <n v="6"/>
    <n v="0"/>
    <n v="0"/>
    <n v="50.125"/>
    <x v="0"/>
    <n v="0"/>
  </r>
  <r>
    <x v="1842"/>
    <n v="18"/>
    <s v="Male"/>
    <s v="USA"/>
    <d v="2024-10-02T20:55:18"/>
    <x v="0"/>
    <n v="2"/>
    <n v="1"/>
    <n v="55"/>
    <n v="2"/>
    <n v="200.35"/>
    <s v=""/>
    <n v="4"/>
    <s v=""/>
    <n v="94"/>
    <n v="0.5"/>
    <n v="3.6363636363636299E-2"/>
    <n v="50.087499999999999"/>
    <x v="0"/>
    <n v="1"/>
  </r>
  <r>
    <x v="1843"/>
    <n v="47"/>
    <s v="Female"/>
    <s v="France"/>
    <d v="2024-03-26T19:30:06"/>
    <x v="2"/>
    <n v="1"/>
    <n v="1"/>
    <n v="42"/>
    <n v="2"/>
    <n v="200.24"/>
    <s v=""/>
    <n v="4"/>
    <s v=""/>
    <n v="156"/>
    <n v="1"/>
    <n v="4.7619047619047603E-2"/>
    <n v="50.06"/>
    <x v="0"/>
    <n v="0"/>
  </r>
  <r>
    <x v="1844"/>
    <n v="40"/>
    <s v="Male"/>
    <s v="UK"/>
    <d v="2024-12-04T01:09:58"/>
    <x v="4"/>
    <n v="10"/>
    <n v="5"/>
    <n v="42"/>
    <n v="1"/>
    <n v="199.89"/>
    <s v=""/>
    <n v="4"/>
    <s v=""/>
    <n v="51"/>
    <n v="0.5"/>
    <n v="2.3809523809523801E-2"/>
    <n v="49.972499999999997"/>
    <x v="0"/>
    <n v="0"/>
  </r>
  <r>
    <x v="1845"/>
    <n v="43"/>
    <s v="Male"/>
    <s v="USA"/>
    <d v="2023-05-24T02:12:22"/>
    <x v="4"/>
    <n v="5"/>
    <n v="2"/>
    <n v="41"/>
    <n v="2"/>
    <n v="199.25"/>
    <s v=""/>
    <n v="4"/>
    <s v=""/>
    <n v="112"/>
    <n v="0.4"/>
    <n v="4.8780487804878002E-2"/>
    <n v="49.8125"/>
    <x v="0"/>
    <n v="1"/>
  </r>
  <r>
    <x v="1846"/>
    <n v="38"/>
    <s v="Male"/>
    <s v="Canada"/>
    <d v="2024-03-03T10:48:54"/>
    <x v="3"/>
    <n v="2"/>
    <n v="1"/>
    <n v="55"/>
    <n v="3"/>
    <n v="199"/>
    <s v=""/>
    <n v="4"/>
    <s v=""/>
    <n v="11"/>
    <n v="0.5"/>
    <n v="5.4545454545454501E-2"/>
    <n v="49.75"/>
    <x v="0"/>
    <n v="0"/>
  </r>
  <r>
    <x v="1847"/>
    <n v="31"/>
    <s v="Male"/>
    <s v="USA"/>
    <d v="2024-09-12T00:06:00"/>
    <x v="3"/>
    <n v="3"/>
    <n v="1"/>
    <n v="55"/>
    <n v="4"/>
    <n v="198.83"/>
    <s v=""/>
    <n v="4"/>
    <s v=""/>
    <n v="1"/>
    <n v="0.33333333333333298"/>
    <n v="7.2727272727272696E-2"/>
    <n v="49.707500000000003"/>
    <x v="0"/>
    <n v="0"/>
  </r>
  <r>
    <x v="1848"/>
    <n v="23"/>
    <s v="Male"/>
    <s v="USA"/>
    <d v="2024-10-02T10:42:03"/>
    <x v="4"/>
    <n v="6"/>
    <n v="2"/>
    <n v="50"/>
    <n v="2"/>
    <n v="197.9"/>
    <s v=""/>
    <n v="4"/>
    <s v=""/>
    <n v="15"/>
    <n v="0.33333333333333298"/>
    <n v="0.04"/>
    <n v="49.475000000000001"/>
    <x v="0"/>
    <n v="0"/>
  </r>
  <r>
    <x v="1849"/>
    <n v="47"/>
    <s v="Female"/>
    <s v="USA"/>
    <d v="2024-07-20T12:39:11"/>
    <x v="1"/>
    <n v="8"/>
    <n v="1"/>
    <n v="46"/>
    <n v="3"/>
    <n v="197.6"/>
    <s v=""/>
    <n v="4"/>
    <s v=""/>
    <n v="27"/>
    <n v="0.125"/>
    <n v="6.5217391304347797E-2"/>
    <n v="49.4"/>
    <x v="0"/>
    <n v="0"/>
  </r>
  <r>
    <x v="1850"/>
    <n v="29"/>
    <s v="Male"/>
    <s v="Canada"/>
    <d v="2023-10-09T01:45:44"/>
    <x v="1"/>
    <n v="2"/>
    <n v="0"/>
    <n v="38"/>
    <n v="2"/>
    <n v="196.58"/>
    <s v=""/>
    <n v="4"/>
    <s v=""/>
    <n v="30"/>
    <n v="0"/>
    <n v="5.2631578947368397E-2"/>
    <n v="49.145000000000003"/>
    <x v="0"/>
    <n v="0"/>
  </r>
  <r>
    <x v="1851"/>
    <n v="25"/>
    <s v="Female"/>
    <s v="USA"/>
    <d v="2023-09-19T13:03:47"/>
    <x v="5"/>
    <n v="5"/>
    <n v="3"/>
    <n v="53"/>
    <n v="3"/>
    <n v="196.56"/>
    <s v=""/>
    <n v="4"/>
    <s v=""/>
    <n v="16"/>
    <n v="0.6"/>
    <n v="5.6603773584905599E-2"/>
    <n v="49.14"/>
    <x v="0"/>
    <n v="0"/>
  </r>
  <r>
    <x v="1852"/>
    <n v="51"/>
    <s v="Female"/>
    <s v="USA"/>
    <d v="2024-03-09T09:54:25"/>
    <x v="3"/>
    <n v="4"/>
    <n v="0"/>
    <n v="58"/>
    <n v="3"/>
    <n v="196.5"/>
    <s v=""/>
    <n v="4"/>
    <s v=""/>
    <n v="6"/>
    <n v="0"/>
    <n v="5.1724137931034399E-2"/>
    <n v="49.125"/>
    <x v="0"/>
    <n v="0"/>
  </r>
  <r>
    <x v="1853"/>
    <n v="36"/>
    <s v="Female"/>
    <s v="USA"/>
    <d v="2023-05-17T13:58:23"/>
    <x v="3"/>
    <n v="4"/>
    <n v="3"/>
    <n v="58"/>
    <n v="2"/>
    <n v="195.99"/>
    <s v=""/>
    <n v="4"/>
    <s v=""/>
    <n v="46"/>
    <n v="0.75"/>
    <n v="3.4482758620689599E-2"/>
    <n v="48.997500000000002"/>
    <x v="0"/>
    <n v="0"/>
  </r>
  <r>
    <x v="1854"/>
    <n v="45"/>
    <s v="Female"/>
    <s v="Germany"/>
    <d v="2024-07-14T06:15:38"/>
    <x v="1"/>
    <n v="5"/>
    <n v="2"/>
    <n v="63"/>
    <n v="4"/>
    <n v="194.47"/>
    <s v=""/>
    <n v="4"/>
    <s v=""/>
    <n v="24"/>
    <n v="0.4"/>
    <n v="6.3492063492063405E-2"/>
    <n v="48.6175"/>
    <x v="0"/>
    <n v="0"/>
  </r>
  <r>
    <x v="1855"/>
    <n v="39"/>
    <s v="Female"/>
    <s v="USA"/>
    <d v="2023-03-03T03:25:20"/>
    <x v="2"/>
    <n v="3"/>
    <n v="2"/>
    <n v="39"/>
    <n v="1"/>
    <n v="194.31"/>
    <s v=""/>
    <n v="4"/>
    <s v=""/>
    <n v="17"/>
    <n v="0.66666666666666596"/>
    <n v="2.5641025641025599E-2"/>
    <n v="48.577500000000001"/>
    <x v="0"/>
    <n v="0"/>
  </r>
  <r>
    <x v="1856"/>
    <n v="35"/>
    <s v="Female"/>
    <s v="Germany"/>
    <d v="2023-03-31T14:45:33"/>
    <x v="3"/>
    <n v="5"/>
    <n v="2"/>
    <n v="50"/>
    <n v="0"/>
    <n v="193.85"/>
    <s v=""/>
    <n v="4"/>
    <s v=""/>
    <n v="47"/>
    <n v="0.4"/>
    <n v="0"/>
    <n v="48.462499999999999"/>
    <x v="0"/>
    <n v="0"/>
  </r>
  <r>
    <x v="1857"/>
    <n v="43"/>
    <s v="Female"/>
    <s v="Canada"/>
    <d v="2024-07-22T15:45:26"/>
    <x v="4"/>
    <n v="2"/>
    <n v="1"/>
    <n v="63"/>
    <n v="4"/>
    <n v="193.78"/>
    <s v=""/>
    <n v="4"/>
    <s v=""/>
    <n v="9"/>
    <n v="0.5"/>
    <n v="6.3492063492063405E-2"/>
    <n v="48.445"/>
    <x v="0"/>
    <n v="1"/>
  </r>
  <r>
    <x v="1858"/>
    <n v="42"/>
    <s v="Female"/>
    <s v="USA"/>
    <d v="2023-05-09T07:23:48"/>
    <x v="3"/>
    <n v="4"/>
    <n v="0"/>
    <n v="49"/>
    <n v="4"/>
    <n v="193.51"/>
    <s v=""/>
    <n v="4"/>
    <s v=""/>
    <n v="5"/>
    <n v="0"/>
    <n v="8.16326530612244E-2"/>
    <n v="48.377499999999998"/>
    <x v="0"/>
    <n v="0"/>
  </r>
  <r>
    <x v="1859"/>
    <n v="34"/>
    <s v="Female"/>
    <s v="USA"/>
    <d v="2023-10-14T11:42:47"/>
    <x v="5"/>
    <n v="6"/>
    <n v="2"/>
    <n v="53"/>
    <n v="1"/>
    <n v="193.2"/>
    <s v=""/>
    <n v="4"/>
    <s v=""/>
    <n v="57"/>
    <n v="0.33333333333333298"/>
    <n v="1.8867924528301799E-2"/>
    <n v="48.3"/>
    <x v="0"/>
    <n v="0"/>
  </r>
  <r>
    <x v="1860"/>
    <n v="34"/>
    <s v="Female"/>
    <s v="USA"/>
    <d v="2024-12-16T16:52:17"/>
    <x v="2"/>
    <n v="3"/>
    <n v="0"/>
    <n v="40"/>
    <n v="1"/>
    <n v="192.82"/>
    <s v=""/>
    <n v="4"/>
    <s v=""/>
    <n v="19"/>
    <n v="0"/>
    <n v="2.5000000000000001E-2"/>
    <n v="48.204999999999998"/>
    <x v="0"/>
    <n v="0"/>
  </r>
  <r>
    <x v="1861"/>
    <n v="36"/>
    <s v="Male"/>
    <s v="UK"/>
    <d v="2023-06-12T22:12:21"/>
    <x v="1"/>
    <n v="2"/>
    <n v="0"/>
    <n v="51"/>
    <n v="3"/>
    <n v="192.58"/>
    <s v=""/>
    <n v="4"/>
    <s v=""/>
    <n v="5"/>
    <n v="0"/>
    <n v="5.8823529411764698E-2"/>
    <n v="48.145000000000003"/>
    <x v="0"/>
    <n v="1"/>
  </r>
  <r>
    <x v="1862"/>
    <n v="18"/>
    <s v="Female"/>
    <s v="USA"/>
    <d v="2024-12-08T05:54:52"/>
    <x v="4"/>
    <n v="4"/>
    <n v="2"/>
    <n v="39"/>
    <n v="3"/>
    <n v="192.5"/>
    <s v=""/>
    <n v="4"/>
    <s v=""/>
    <n v="8"/>
    <n v="0.5"/>
    <n v="7.69230769230769E-2"/>
    <n v="48.125"/>
    <x v="0"/>
    <n v="0"/>
  </r>
  <r>
    <x v="1863"/>
    <n v="43"/>
    <s v="Male"/>
    <s v="USA"/>
    <d v="2024-09-24T08:30:17"/>
    <x v="2"/>
    <n v="4"/>
    <n v="2"/>
    <n v="53"/>
    <n v="6"/>
    <n v="192.49"/>
    <s v=""/>
    <n v="4"/>
    <s v=""/>
    <n v="38"/>
    <n v="0.5"/>
    <n v="0.113207547169811"/>
    <n v="48.122500000000002"/>
    <x v="0"/>
    <n v="0"/>
  </r>
  <r>
    <x v="1864"/>
    <n v="18"/>
    <s v="Female"/>
    <s v="Canada"/>
    <d v="2024-08-13T01:43:13"/>
    <x v="3"/>
    <n v="3"/>
    <n v="1"/>
    <n v="39"/>
    <n v="0"/>
    <n v="192.32"/>
    <s v=""/>
    <n v="4"/>
    <s v=""/>
    <n v="43"/>
    <n v="0.33333333333333298"/>
    <n v="0"/>
    <n v="48.08"/>
    <x v="0"/>
    <n v="0"/>
  </r>
  <r>
    <x v="1865"/>
    <n v="46"/>
    <s v="Male"/>
    <s v="USA"/>
    <d v="2023-04-13T02:05:03"/>
    <x v="2"/>
    <n v="4"/>
    <n v="2"/>
    <n v="51"/>
    <n v="1"/>
    <n v="191.66"/>
    <s v=""/>
    <n v="4"/>
    <s v=""/>
    <n v="56"/>
    <n v="0.5"/>
    <n v="1.9607843137254902E-2"/>
    <n v="47.914999999999999"/>
    <x v="0"/>
    <n v="0"/>
  </r>
  <r>
    <x v="1866"/>
    <n v="40"/>
    <s v="Male"/>
    <s v="USA"/>
    <d v="2024-09-03T04:22:57"/>
    <x v="2"/>
    <n v="5"/>
    <n v="0"/>
    <n v="63"/>
    <n v="6"/>
    <n v="191.33"/>
    <s v=""/>
    <n v="4"/>
    <s v=""/>
    <n v="2"/>
    <n v="0"/>
    <n v="9.5238095238095205E-2"/>
    <n v="47.832500000000003"/>
    <x v="0"/>
    <n v="0"/>
  </r>
  <r>
    <x v="1867"/>
    <n v="33"/>
    <s v="Male"/>
    <s v="UK"/>
    <d v="2024-09-23T10:36:10"/>
    <x v="5"/>
    <n v="2"/>
    <n v="0"/>
    <n v="57"/>
    <n v="4"/>
    <n v="190.92"/>
    <s v=""/>
    <n v="4"/>
    <s v=""/>
    <n v="6"/>
    <n v="0"/>
    <n v="7.0175438596491196E-2"/>
    <n v="47.73"/>
    <x v="0"/>
    <n v="0"/>
  </r>
  <r>
    <x v="1868"/>
    <n v="40"/>
    <s v="Male"/>
    <s v="Germany"/>
    <d v="2024-01-10T11:02:56"/>
    <x v="4"/>
    <n v="2"/>
    <n v="1"/>
    <n v="59"/>
    <n v="4"/>
    <n v="190.4"/>
    <s v=""/>
    <n v="4"/>
    <s v=""/>
    <n v="3"/>
    <n v="0.5"/>
    <n v="6.7796610169491497E-2"/>
    <n v="47.6"/>
    <x v="0"/>
    <n v="0"/>
  </r>
  <r>
    <x v="1869"/>
    <n v="32"/>
    <s v="Female"/>
    <s v="USA"/>
    <d v="2024-08-02T01:26:17"/>
    <x v="4"/>
    <n v="4"/>
    <n v="1"/>
    <n v="45"/>
    <n v="1"/>
    <n v="189.56"/>
    <s v=""/>
    <n v="4"/>
    <s v=""/>
    <n v="34"/>
    <n v="0.25"/>
    <n v="2.2222222222222199E-2"/>
    <n v="47.39"/>
    <x v="0"/>
    <n v="0"/>
  </r>
  <r>
    <x v="1870"/>
    <n v="18"/>
    <s v="Male"/>
    <s v="Canada"/>
    <d v="2024-02-19T08:53:19"/>
    <x v="2"/>
    <n v="1"/>
    <n v="0"/>
    <n v="35"/>
    <n v="4"/>
    <n v="189.05"/>
    <s v=""/>
    <n v="4"/>
    <s v=""/>
    <n v="11"/>
    <n v="0"/>
    <n v="0.114285714285714"/>
    <n v="47.262500000000003"/>
    <x v="0"/>
    <n v="1"/>
  </r>
  <r>
    <x v="1871"/>
    <n v="37"/>
    <s v="Female"/>
    <s v="USA"/>
    <d v="2024-06-27T08:20:48"/>
    <x v="2"/>
    <n v="2"/>
    <n v="1"/>
    <n v="54"/>
    <n v="3"/>
    <n v="188.69"/>
    <s v=""/>
    <n v="4"/>
    <s v=""/>
    <n v="25"/>
    <n v="0.5"/>
    <n v="5.5555555555555497E-2"/>
    <n v="47.172499999999999"/>
    <x v="0"/>
    <n v="0"/>
  </r>
  <r>
    <x v="1872"/>
    <n v="18"/>
    <s v="Male"/>
    <s v="USA"/>
    <d v="2024-10-11T23:56:24"/>
    <x v="1"/>
    <n v="4"/>
    <n v="2"/>
    <n v="42"/>
    <n v="3"/>
    <n v="188.34"/>
    <s v=""/>
    <n v="4"/>
    <s v=""/>
    <n v="18"/>
    <n v="0.5"/>
    <n v="7.1428571428571397E-2"/>
    <n v="47.085000000000001"/>
    <x v="0"/>
    <n v="0"/>
  </r>
  <r>
    <x v="1873"/>
    <n v="37"/>
    <s v="Female"/>
    <s v="France"/>
    <d v="2023-12-24T04:22:28"/>
    <x v="2"/>
    <n v="4"/>
    <n v="1"/>
    <n v="61"/>
    <n v="5"/>
    <n v="188.08"/>
    <s v=""/>
    <n v="4"/>
    <s v=""/>
    <n v="28"/>
    <n v="0.25"/>
    <n v="8.1967213114753995E-2"/>
    <n v="47.02"/>
    <x v="0"/>
    <n v="1"/>
  </r>
  <r>
    <x v="1874"/>
    <n v="41"/>
    <s v="Male"/>
    <s v="Japan"/>
    <d v="2023-09-28T01:28:48"/>
    <x v="0"/>
    <n v="2"/>
    <n v="1"/>
    <n v="43"/>
    <n v="2"/>
    <n v="187.76"/>
    <s v=""/>
    <n v="4"/>
    <s v=""/>
    <n v="23"/>
    <n v="0.5"/>
    <n v="4.6511627906976702E-2"/>
    <n v="46.94"/>
    <x v="0"/>
    <n v="1"/>
  </r>
  <r>
    <x v="1875"/>
    <n v="18"/>
    <s v="Male"/>
    <s v="Australia"/>
    <d v="2023-12-25T11:02:13"/>
    <x v="3"/>
    <n v="3"/>
    <n v="3"/>
    <n v="39"/>
    <n v="5"/>
    <n v="187.7"/>
    <s v=""/>
    <n v="4"/>
    <s v=""/>
    <n v="60"/>
    <n v="1"/>
    <n v="0.128205128205128"/>
    <n v="46.924999999999997"/>
    <x v="0"/>
    <n v="0"/>
  </r>
  <r>
    <x v="1876"/>
    <n v="38"/>
    <s v="Female"/>
    <s v="USA"/>
    <d v="2023-04-25T16:19:46"/>
    <x v="1"/>
    <n v="3"/>
    <n v="1"/>
    <n v="40"/>
    <n v="2"/>
    <n v="187.45"/>
    <s v=""/>
    <n v="4"/>
    <s v=""/>
    <n v="41"/>
    <n v="0.33333333333333298"/>
    <n v="0.05"/>
    <n v="46.862499999999997"/>
    <x v="0"/>
    <n v="1"/>
  </r>
  <r>
    <x v="1877"/>
    <n v="37"/>
    <s v="Male"/>
    <s v="France"/>
    <d v="2023-02-05T12:42:40"/>
    <x v="0"/>
    <n v="5"/>
    <n v="2"/>
    <n v="56"/>
    <n v="3"/>
    <n v="187.07"/>
    <s v=""/>
    <n v="4"/>
    <s v=""/>
    <n v="23"/>
    <n v="0.4"/>
    <n v="5.3571428571428499E-2"/>
    <n v="46.767499999999998"/>
    <x v="0"/>
    <n v="0"/>
  </r>
  <r>
    <x v="1878"/>
    <n v="21"/>
    <s v="Male"/>
    <s v="USA"/>
    <d v="2024-03-20T23:19:48"/>
    <x v="3"/>
    <n v="2"/>
    <n v="0"/>
    <n v="40"/>
    <n v="2"/>
    <n v="186.41"/>
    <s v=""/>
    <n v="4"/>
    <s v=""/>
    <n v="24"/>
    <n v="0"/>
    <n v="0.05"/>
    <n v="46.602499999999999"/>
    <x v="0"/>
    <n v="0"/>
  </r>
  <r>
    <x v="1879"/>
    <n v="48"/>
    <s v="Female"/>
    <s v="UK"/>
    <d v="2023-08-29T19:09:42"/>
    <x v="3"/>
    <n v="4"/>
    <n v="1"/>
    <n v="53"/>
    <n v="2"/>
    <n v="185.08"/>
    <s v=""/>
    <n v="4"/>
    <s v=""/>
    <n v="2"/>
    <n v="0.25"/>
    <n v="3.7735849056603703E-2"/>
    <n v="46.27"/>
    <x v="0"/>
    <n v="0"/>
  </r>
  <r>
    <x v="1880"/>
    <n v="42"/>
    <s v="Female"/>
    <s v="France"/>
    <d v="2023-09-18T22:27:43"/>
    <x v="3"/>
    <n v="2"/>
    <n v="1"/>
    <n v="52"/>
    <n v="3"/>
    <n v="184.51"/>
    <s v=""/>
    <n v="4"/>
    <s v=""/>
    <n v="4"/>
    <n v="0.5"/>
    <n v="5.7692307692307598E-2"/>
    <n v="46.127499999999998"/>
    <x v="0"/>
    <n v="0"/>
  </r>
  <r>
    <x v="1881"/>
    <n v="43"/>
    <s v="Male"/>
    <s v="USA"/>
    <d v="2023-12-05T16:29:51"/>
    <x v="2"/>
    <n v="0"/>
    <n v="0"/>
    <n v="51"/>
    <n v="0"/>
    <n v="184.12"/>
    <s v=""/>
    <n v="4"/>
    <s v=""/>
    <n v="0"/>
    <n v="0"/>
    <n v="0"/>
    <n v="46.03"/>
    <x v="0"/>
    <n v="0"/>
  </r>
  <r>
    <x v="1882"/>
    <n v="51"/>
    <s v="Male"/>
    <s v="USA"/>
    <d v="2024-11-21T16:45:41"/>
    <x v="3"/>
    <n v="3"/>
    <n v="1"/>
    <n v="52"/>
    <n v="1"/>
    <n v="183.65"/>
    <s v=""/>
    <n v="4"/>
    <s v=""/>
    <n v="25"/>
    <n v="0.33333333333333298"/>
    <n v="1.9230769230769201E-2"/>
    <n v="45.912500000000001"/>
    <x v="0"/>
    <n v="0"/>
  </r>
  <r>
    <x v="1883"/>
    <n v="54"/>
    <s v="Male"/>
    <s v="UK"/>
    <d v="2024-04-29T21:10:11"/>
    <x v="2"/>
    <n v="2"/>
    <n v="0"/>
    <n v="68"/>
    <n v="6"/>
    <n v="183.61"/>
    <s v=""/>
    <n v="4"/>
    <s v=""/>
    <n v="4"/>
    <n v="0"/>
    <n v="8.8235294117646995E-2"/>
    <n v="45.902500000000003"/>
    <x v="0"/>
    <n v="0"/>
  </r>
  <r>
    <x v="1884"/>
    <n v="18"/>
    <s v="Female"/>
    <s v="Germany"/>
    <d v="2024-09-13T09:40:58"/>
    <x v="3"/>
    <n v="1"/>
    <n v="0"/>
    <n v="51"/>
    <n v="4"/>
    <n v="183.57"/>
    <s v=""/>
    <n v="4"/>
    <s v=""/>
    <n v="41"/>
    <n v="0"/>
    <n v="7.8431372549019607E-2"/>
    <n v="45.892499999999998"/>
    <x v="0"/>
    <n v="0"/>
  </r>
  <r>
    <x v="1885"/>
    <n v="46"/>
    <s v="Male"/>
    <s v="UK"/>
    <d v="2024-01-31T04:57:01"/>
    <x v="2"/>
    <n v="7"/>
    <n v="1"/>
    <n v="62"/>
    <n v="4"/>
    <n v="183.55"/>
    <s v=""/>
    <n v="4"/>
    <s v=""/>
    <n v="5"/>
    <n v="0.14285714285714199"/>
    <n v="6.4516129032257993E-2"/>
    <n v="45.887500000000003"/>
    <x v="0"/>
    <n v="1"/>
  </r>
  <r>
    <x v="1886"/>
    <n v="37"/>
    <s v="Male"/>
    <s v="Australia"/>
    <d v="2023-04-11T12:07:16"/>
    <x v="3"/>
    <n v="2"/>
    <n v="1"/>
    <n v="60"/>
    <n v="2"/>
    <n v="183.42"/>
    <s v=""/>
    <n v="4"/>
    <s v=""/>
    <n v="4"/>
    <n v="0.5"/>
    <n v="3.3333333333333298E-2"/>
    <n v="45.854999999999997"/>
    <x v="0"/>
    <n v="0"/>
  </r>
  <r>
    <x v="1887"/>
    <n v="28"/>
    <s v="Male"/>
    <s v="USA"/>
    <d v="2023-04-12T10:01:22"/>
    <x v="2"/>
    <n v="3"/>
    <n v="0"/>
    <n v="52"/>
    <n v="2"/>
    <n v="183.4"/>
    <s v=""/>
    <n v="4"/>
    <s v=""/>
    <n v="17"/>
    <n v="0"/>
    <n v="3.8461538461538401E-2"/>
    <n v="45.85"/>
    <x v="0"/>
    <n v="0"/>
  </r>
  <r>
    <x v="1888"/>
    <n v="37"/>
    <s v="Male"/>
    <s v="USA"/>
    <d v="2023-09-13T12:30:40"/>
    <x v="5"/>
    <n v="1"/>
    <n v="1"/>
    <n v="51"/>
    <n v="3"/>
    <n v="182.91"/>
    <s v=""/>
    <n v="4"/>
    <s v=""/>
    <n v="61"/>
    <n v="1"/>
    <n v="5.8823529411764698E-2"/>
    <n v="45.727499999999999"/>
    <x v="0"/>
    <n v="0"/>
  </r>
  <r>
    <x v="1889"/>
    <n v="34"/>
    <s v="Male"/>
    <s v="USA"/>
    <d v="2024-04-17T09:50:41"/>
    <x v="1"/>
    <n v="4"/>
    <n v="1"/>
    <n v="52"/>
    <n v="3"/>
    <n v="182.17"/>
    <s v=""/>
    <n v="4"/>
    <s v=""/>
    <n v="27"/>
    <n v="0.25"/>
    <n v="5.7692307692307598E-2"/>
    <n v="45.542499999999997"/>
    <x v="0"/>
    <n v="1"/>
  </r>
  <r>
    <x v="1890"/>
    <n v="49"/>
    <s v="Female"/>
    <s v="Germany"/>
    <d v="2024-09-19T14:36:55"/>
    <x v="1"/>
    <n v="4"/>
    <n v="2"/>
    <n v="42"/>
    <n v="2"/>
    <n v="182.17"/>
    <s v=""/>
    <n v="4"/>
    <s v=""/>
    <n v="9"/>
    <n v="0.5"/>
    <n v="4.7619047619047603E-2"/>
    <n v="45.542499999999997"/>
    <x v="0"/>
    <n v="1"/>
  </r>
  <r>
    <x v="1891"/>
    <n v="28"/>
    <s v="Male"/>
    <s v="UK"/>
    <d v="2024-12-12T04:49:21"/>
    <x v="1"/>
    <n v="2"/>
    <n v="1"/>
    <n v="49"/>
    <n v="2"/>
    <n v="181.74"/>
    <s v=""/>
    <n v="4"/>
    <s v=""/>
    <n v="10"/>
    <n v="0.5"/>
    <n v="4.08163265306122E-2"/>
    <n v="45.435000000000002"/>
    <x v="0"/>
    <n v="0"/>
  </r>
  <r>
    <x v="1892"/>
    <n v="20"/>
    <s v="Male"/>
    <s v="UK"/>
    <d v="2024-08-21T14:08:14"/>
    <x v="2"/>
    <n v="6"/>
    <n v="0"/>
    <n v="49"/>
    <n v="4"/>
    <n v="181.06"/>
    <s v=""/>
    <n v="4"/>
    <s v=""/>
    <n v="10"/>
    <n v="0"/>
    <n v="8.16326530612244E-2"/>
    <n v="45.265000000000001"/>
    <x v="0"/>
    <n v="0"/>
  </r>
  <r>
    <x v="1893"/>
    <n v="31"/>
    <s v="Female"/>
    <s v="USA"/>
    <d v="2023-06-04T17:05:22"/>
    <x v="2"/>
    <n v="1"/>
    <n v="0"/>
    <n v="55"/>
    <n v="4"/>
    <n v="180.84"/>
    <s v=""/>
    <n v="4"/>
    <s v=""/>
    <n v="2"/>
    <n v="0"/>
    <n v="7.2727272727272696E-2"/>
    <n v="45.21"/>
    <x v="0"/>
    <n v="0"/>
  </r>
  <r>
    <x v="1894"/>
    <n v="39"/>
    <s v="Female"/>
    <s v="France"/>
    <d v="2023-10-02T19:22:11"/>
    <x v="2"/>
    <n v="4"/>
    <n v="0"/>
    <n v="64"/>
    <n v="9"/>
    <n v="180.33"/>
    <s v=""/>
    <n v="4"/>
    <s v=""/>
    <n v="11"/>
    <n v="0"/>
    <n v="0.140625"/>
    <n v="45.082500000000003"/>
    <x v="0"/>
    <n v="0"/>
  </r>
  <r>
    <x v="1895"/>
    <n v="27"/>
    <s v="Male"/>
    <s v="Germany"/>
    <d v="2024-06-24T04:25:13"/>
    <x v="1"/>
    <n v="7"/>
    <n v="3"/>
    <n v="48"/>
    <n v="4"/>
    <n v="179.99"/>
    <s v=""/>
    <n v="4"/>
    <s v=""/>
    <n v="33"/>
    <n v="0.42857142857142799"/>
    <n v="8.3333333333333301E-2"/>
    <n v="44.997500000000002"/>
    <x v="0"/>
    <n v="0"/>
  </r>
  <r>
    <x v="1896"/>
    <n v="22"/>
    <s v="Female"/>
    <s v="USA"/>
    <d v="2023-12-12T16:24:41"/>
    <x v="0"/>
    <n v="3"/>
    <n v="1"/>
    <n v="54"/>
    <n v="4"/>
    <n v="179.72"/>
    <s v=""/>
    <n v="4"/>
    <s v=""/>
    <n v="16"/>
    <n v="0.33333333333333298"/>
    <n v="7.4074074074074001E-2"/>
    <n v="44.93"/>
    <x v="0"/>
    <n v="0"/>
  </r>
  <r>
    <x v="1897"/>
    <n v="27"/>
    <s v="Female"/>
    <s v="USA"/>
    <d v="2023-09-07T06:07:07"/>
    <x v="4"/>
    <n v="3"/>
    <n v="0"/>
    <n v="50"/>
    <n v="5"/>
    <n v="179.42"/>
    <s v=""/>
    <n v="4"/>
    <s v=""/>
    <n v="0"/>
    <n v="0"/>
    <n v="0.1"/>
    <n v="44.854999999999997"/>
    <x v="0"/>
    <n v="0"/>
  </r>
  <r>
    <x v="1898"/>
    <n v="18"/>
    <s v="Female"/>
    <s v="Japan"/>
    <d v="2023-05-24T03:39:59"/>
    <x v="2"/>
    <n v="1"/>
    <n v="1"/>
    <n v="53"/>
    <n v="2"/>
    <n v="179.27"/>
    <s v=""/>
    <n v="4"/>
    <s v=""/>
    <n v="13"/>
    <n v="1"/>
    <n v="3.7735849056603703E-2"/>
    <n v="44.817500000000003"/>
    <x v="0"/>
    <n v="0"/>
  </r>
  <r>
    <x v="1899"/>
    <n v="30"/>
    <s v="Female"/>
    <s v="Japan"/>
    <d v="2024-07-05T12:00:11"/>
    <x v="1"/>
    <n v="6"/>
    <n v="0"/>
    <n v="43"/>
    <n v="0"/>
    <n v="179.13"/>
    <s v=""/>
    <n v="4"/>
    <s v=""/>
    <n v="160"/>
    <n v="0"/>
    <n v="0"/>
    <n v="44.782499999999999"/>
    <x v="0"/>
    <n v="0"/>
  </r>
  <r>
    <x v="1900"/>
    <n v="18"/>
    <s v="Male"/>
    <s v="UK"/>
    <d v="2024-07-13T09:49:08"/>
    <x v="2"/>
    <n v="4"/>
    <n v="1"/>
    <n v="48"/>
    <n v="3"/>
    <n v="178.82"/>
    <s v=""/>
    <n v="4"/>
    <s v=""/>
    <n v="6"/>
    <n v="0.25"/>
    <n v="6.25E-2"/>
    <n v="44.704999999999998"/>
    <x v="0"/>
    <n v="0"/>
  </r>
  <r>
    <x v="1901"/>
    <n v="37"/>
    <s v="Female"/>
    <s v="France"/>
    <d v="2023-04-13T15:13:31"/>
    <x v="2"/>
    <n v="3"/>
    <n v="1"/>
    <n v="40"/>
    <n v="2"/>
    <n v="178.45"/>
    <s v=""/>
    <n v="4"/>
    <s v=""/>
    <n v="16"/>
    <n v="0.33333333333333298"/>
    <n v="0.05"/>
    <n v="44.612499999999997"/>
    <x v="0"/>
    <n v="0"/>
  </r>
  <r>
    <x v="1902"/>
    <n v="41"/>
    <s v="Female"/>
    <s v="Canada"/>
    <d v="2023-04-03T12:50:42"/>
    <x v="2"/>
    <n v="7"/>
    <n v="5"/>
    <n v="50"/>
    <n v="3"/>
    <n v="178.38"/>
    <s v=""/>
    <n v="4"/>
    <s v=""/>
    <n v="13"/>
    <n v="0.71428571428571397"/>
    <n v="0.06"/>
    <n v="44.594999999999999"/>
    <x v="0"/>
    <n v="1"/>
  </r>
  <r>
    <x v="1903"/>
    <n v="33"/>
    <s v="Male"/>
    <s v="Australia"/>
    <d v="2024-10-31T22:51:36"/>
    <x v="3"/>
    <n v="4"/>
    <n v="0"/>
    <n v="52"/>
    <n v="2"/>
    <n v="178.27"/>
    <s v=""/>
    <n v="4"/>
    <s v=""/>
    <n v="1"/>
    <n v="0"/>
    <n v="3.8461538461538401E-2"/>
    <n v="44.567500000000003"/>
    <x v="0"/>
    <n v="0"/>
  </r>
  <r>
    <x v="1904"/>
    <n v="18"/>
    <s v="Other"/>
    <s v="UK"/>
    <d v="2023-03-18T04:04:20"/>
    <x v="3"/>
    <n v="3"/>
    <n v="2"/>
    <n v="37"/>
    <n v="0"/>
    <n v="177.82"/>
    <s v=""/>
    <n v="4"/>
    <s v=""/>
    <n v="3"/>
    <n v="0.66666666666666596"/>
    <n v="0"/>
    <n v="44.454999999999998"/>
    <x v="0"/>
    <n v="1"/>
  </r>
  <r>
    <x v="1905"/>
    <n v="22"/>
    <s v="Male"/>
    <s v="USA"/>
    <d v="2023-01-01T23:21:43"/>
    <x v="2"/>
    <n v="3"/>
    <n v="1"/>
    <n v="49"/>
    <n v="2"/>
    <n v="177.58"/>
    <s v=""/>
    <n v="4"/>
    <s v=""/>
    <n v="14"/>
    <n v="0.33333333333333298"/>
    <n v="4.08163265306122E-2"/>
    <n v="44.395000000000003"/>
    <x v="0"/>
    <n v="0"/>
  </r>
  <r>
    <x v="1906"/>
    <n v="24"/>
    <s v="Female"/>
    <s v="USA"/>
    <d v="2024-02-14T12:04:44"/>
    <x v="1"/>
    <n v="5"/>
    <n v="1"/>
    <n v="40"/>
    <n v="3"/>
    <n v="177.54"/>
    <s v=""/>
    <n v="4"/>
    <s v=""/>
    <n v="6"/>
    <n v="0.2"/>
    <n v="7.4999999999999997E-2"/>
    <n v="44.384999999999998"/>
    <x v="0"/>
    <n v="1"/>
  </r>
  <r>
    <x v="1907"/>
    <n v="28"/>
    <s v="Female"/>
    <s v="Germany"/>
    <d v="2023-07-23T19:24:27"/>
    <x v="5"/>
    <n v="3"/>
    <n v="1"/>
    <n v="49"/>
    <n v="3"/>
    <n v="177.27"/>
    <s v=""/>
    <n v="4"/>
    <s v=""/>
    <n v="2"/>
    <n v="0.33333333333333298"/>
    <n v="6.1224489795918297E-2"/>
    <n v="44.317500000000003"/>
    <x v="0"/>
    <n v="0"/>
  </r>
  <r>
    <x v="1908"/>
    <n v="29"/>
    <s v="Male"/>
    <s v="Japan"/>
    <d v="2023-02-18T20:28:40"/>
    <x v="4"/>
    <n v="0"/>
    <n v="0"/>
    <n v="58"/>
    <n v="2"/>
    <n v="177.18"/>
    <s v=""/>
    <n v="4"/>
    <s v=""/>
    <n v="24"/>
    <n v="0"/>
    <n v="3.4482758620689599E-2"/>
    <n v="44.295000000000002"/>
    <x v="0"/>
    <n v="0"/>
  </r>
  <r>
    <x v="1909"/>
    <n v="38"/>
    <s v="Female"/>
    <s v="Canada"/>
    <d v="2023-09-25T04:51:16"/>
    <x v="2"/>
    <n v="3"/>
    <n v="0"/>
    <n v="59"/>
    <n v="3"/>
    <n v="176.9"/>
    <s v=""/>
    <n v="4"/>
    <s v=""/>
    <n v="38"/>
    <n v="0"/>
    <n v="5.0847457627118599E-2"/>
    <n v="44.225000000000001"/>
    <x v="0"/>
    <n v="0"/>
  </r>
  <r>
    <x v="1910"/>
    <n v="44"/>
    <s v="Female"/>
    <s v="USA"/>
    <d v="2023-11-25T05:21:23"/>
    <x v="3"/>
    <n v="0"/>
    <n v="0"/>
    <n v="41"/>
    <n v="1"/>
    <n v="176.52"/>
    <s v=""/>
    <n v="4"/>
    <s v=""/>
    <n v="38"/>
    <n v="0"/>
    <n v="2.4390243902439001E-2"/>
    <n v="44.13"/>
    <x v="0"/>
    <n v="0"/>
  </r>
  <r>
    <x v="1911"/>
    <n v="35"/>
    <s v="Female"/>
    <s v="USA"/>
    <d v="2024-07-03T17:39:34"/>
    <x v="3"/>
    <n v="2"/>
    <n v="0"/>
    <n v="60"/>
    <n v="1"/>
    <n v="176.37"/>
    <s v=""/>
    <n v="4"/>
    <s v=""/>
    <n v="18"/>
    <n v="0"/>
    <n v="1.6666666666666601E-2"/>
    <n v="44.092500000000001"/>
    <x v="0"/>
    <n v="0"/>
  </r>
  <r>
    <x v="1912"/>
    <n v="42"/>
    <s v="Male"/>
    <s v="USA"/>
    <d v="2023-05-09T04:28:35"/>
    <x v="1"/>
    <n v="5"/>
    <n v="2"/>
    <n v="42"/>
    <n v="2"/>
    <n v="175.88"/>
    <s v=""/>
    <n v="4"/>
    <s v=""/>
    <n v="17"/>
    <n v="0.4"/>
    <n v="4.7619047619047603E-2"/>
    <n v="43.97"/>
    <x v="0"/>
    <n v="0"/>
  </r>
  <r>
    <x v="1913"/>
    <n v="45"/>
    <s v="Male"/>
    <s v="France"/>
    <d v="2023-06-15T07:09:02"/>
    <x v="4"/>
    <n v="4"/>
    <n v="1"/>
    <n v="55"/>
    <n v="4"/>
    <n v="175.76"/>
    <s v=""/>
    <n v="4"/>
    <s v=""/>
    <n v="41"/>
    <n v="0.25"/>
    <n v="7.2727272727272696E-2"/>
    <n v="43.94"/>
    <x v="0"/>
    <n v="0"/>
  </r>
  <r>
    <x v="1914"/>
    <n v="39"/>
    <s v="Female"/>
    <s v="Canada"/>
    <d v="2023-10-09T07:36:09"/>
    <x v="1"/>
    <n v="3"/>
    <n v="1"/>
    <n v="56"/>
    <n v="3"/>
    <n v="175.74"/>
    <s v=""/>
    <n v="4"/>
    <s v=""/>
    <n v="22"/>
    <n v="0.33333333333333298"/>
    <n v="5.3571428571428499E-2"/>
    <n v="43.935000000000002"/>
    <x v="0"/>
    <n v="0"/>
  </r>
  <r>
    <x v="1915"/>
    <n v="27"/>
    <s v="Other"/>
    <s v="Germany"/>
    <d v="2023-09-10T23:11:09"/>
    <x v="3"/>
    <n v="3"/>
    <n v="2"/>
    <n v="44"/>
    <n v="2"/>
    <n v="175.7"/>
    <s v=""/>
    <n v="4"/>
    <s v=""/>
    <n v="11"/>
    <n v="0.66666666666666596"/>
    <n v="4.54545454545454E-2"/>
    <n v="43.924999999999997"/>
    <x v="0"/>
    <n v="0"/>
  </r>
  <r>
    <x v="1916"/>
    <n v="32"/>
    <s v="Female"/>
    <s v="France"/>
    <d v="2024-10-09T12:04:30"/>
    <x v="1"/>
    <n v="1"/>
    <n v="0"/>
    <n v="55"/>
    <n v="3"/>
    <n v="175.29"/>
    <s v=""/>
    <n v="4"/>
    <s v=""/>
    <n v="6"/>
    <n v="0"/>
    <n v="5.4545454545454501E-2"/>
    <n v="43.822499999999998"/>
    <x v="0"/>
    <n v="0"/>
  </r>
  <r>
    <x v="1917"/>
    <n v="28"/>
    <s v="Male"/>
    <s v="Japan"/>
    <d v="2024-02-19T20:34:11"/>
    <x v="3"/>
    <n v="4"/>
    <n v="0"/>
    <n v="49"/>
    <n v="1"/>
    <n v="174.84"/>
    <s v=""/>
    <n v="4"/>
    <s v=""/>
    <n v="51"/>
    <n v="0"/>
    <n v="2.04081632653061E-2"/>
    <n v="43.71"/>
    <x v="0"/>
    <n v="0"/>
  </r>
  <r>
    <x v="1918"/>
    <n v="38"/>
    <s v="Female"/>
    <s v="France"/>
    <d v="2023-10-29T22:35:02"/>
    <x v="1"/>
    <n v="3"/>
    <n v="0"/>
    <n v="56"/>
    <n v="2"/>
    <n v="174.81"/>
    <s v=""/>
    <n v="4"/>
    <s v=""/>
    <n v="30"/>
    <n v="0"/>
    <n v="3.5714285714285698E-2"/>
    <n v="43.702500000000001"/>
    <x v="0"/>
    <n v="0"/>
  </r>
  <r>
    <x v="1919"/>
    <n v="44"/>
    <s v="Female"/>
    <s v="UK"/>
    <d v="2024-05-03T17:09:27"/>
    <x v="4"/>
    <n v="3"/>
    <n v="0"/>
    <n v="42"/>
    <n v="2"/>
    <n v="174.41"/>
    <s v=""/>
    <n v="4"/>
    <s v=""/>
    <n v="5"/>
    <n v="0"/>
    <n v="4.7619047619047603E-2"/>
    <n v="43.602499999999999"/>
    <x v="0"/>
    <n v="0"/>
  </r>
  <r>
    <x v="1920"/>
    <n v="18"/>
    <s v="Other"/>
    <s v="Germany"/>
    <d v="2023-12-20T05:27:59"/>
    <x v="1"/>
    <n v="3"/>
    <n v="1"/>
    <n v="59"/>
    <n v="3"/>
    <n v="174.16"/>
    <s v=""/>
    <n v="4"/>
    <s v=""/>
    <n v="0"/>
    <n v="0.33333333333333298"/>
    <n v="5.0847457627118599E-2"/>
    <n v="43.54"/>
    <x v="0"/>
    <n v="0"/>
  </r>
  <r>
    <x v="1921"/>
    <n v="18"/>
    <s v="Male"/>
    <s v="USA"/>
    <d v="2024-08-17T07:55:43"/>
    <x v="2"/>
    <n v="6"/>
    <n v="0"/>
    <n v="50"/>
    <n v="4"/>
    <n v="174.07"/>
    <s v=""/>
    <n v="4"/>
    <s v=""/>
    <n v="65"/>
    <n v="0"/>
    <n v="0.08"/>
    <n v="43.517499999999998"/>
    <x v="0"/>
    <n v="0"/>
  </r>
  <r>
    <x v="1922"/>
    <n v="45"/>
    <s v="Male"/>
    <s v="UK"/>
    <d v="2023-05-30T23:12:00"/>
    <x v="0"/>
    <n v="10"/>
    <n v="1"/>
    <n v="48"/>
    <n v="1"/>
    <n v="173.87"/>
    <s v=""/>
    <n v="4"/>
    <s v=""/>
    <n v="17"/>
    <n v="0.1"/>
    <n v="2.0833333333333301E-2"/>
    <n v="43.467500000000001"/>
    <x v="0"/>
    <n v="0"/>
  </r>
  <r>
    <x v="1923"/>
    <n v="39"/>
    <s v="Male"/>
    <s v="Australia"/>
    <d v="2023-08-11T01:26:39"/>
    <x v="3"/>
    <n v="4"/>
    <n v="2"/>
    <n v="43"/>
    <n v="1"/>
    <n v="173.67"/>
    <s v=""/>
    <n v="4"/>
    <s v=""/>
    <n v="15"/>
    <n v="0.5"/>
    <n v="2.3255813953488299E-2"/>
    <n v="43.417499999999997"/>
    <x v="0"/>
    <n v="0"/>
  </r>
  <r>
    <x v="1924"/>
    <n v="41"/>
    <s v="Female"/>
    <s v="USA"/>
    <d v="2023-01-31T02:45:37"/>
    <x v="5"/>
    <n v="2"/>
    <n v="0"/>
    <n v="52"/>
    <n v="3"/>
    <n v="173.61"/>
    <s v=""/>
    <n v="4"/>
    <s v=""/>
    <n v="13"/>
    <n v="0"/>
    <n v="5.7692307692307598E-2"/>
    <n v="43.402500000000003"/>
    <x v="0"/>
    <n v="0"/>
  </r>
  <r>
    <x v="1925"/>
    <n v="45"/>
    <s v="Female"/>
    <s v="USA"/>
    <d v="2023-01-18T19:48:56"/>
    <x v="2"/>
    <n v="3"/>
    <n v="1"/>
    <n v="48"/>
    <n v="3"/>
    <n v="173.59"/>
    <s v=""/>
    <n v="4"/>
    <s v=""/>
    <n v="3"/>
    <n v="0.33333333333333298"/>
    <n v="6.25E-2"/>
    <n v="43.397500000000001"/>
    <x v="0"/>
    <n v="1"/>
  </r>
  <r>
    <x v="1926"/>
    <n v="22"/>
    <s v="Female"/>
    <s v="USA"/>
    <d v="2023-04-11T00:26:24"/>
    <x v="0"/>
    <n v="2"/>
    <n v="0"/>
    <n v="35"/>
    <n v="1"/>
    <n v="172.47"/>
    <s v=""/>
    <n v="4"/>
    <s v=""/>
    <n v="31"/>
    <n v="0"/>
    <n v="2.8571428571428501E-2"/>
    <n v="43.1175"/>
    <x v="0"/>
    <n v="0"/>
  </r>
  <r>
    <x v="1927"/>
    <n v="53"/>
    <s v="Female"/>
    <s v="UK"/>
    <d v="2024-05-12T11:24:54"/>
    <x v="2"/>
    <n v="2"/>
    <n v="0"/>
    <n v="39"/>
    <n v="1"/>
    <n v="172.34"/>
    <s v=""/>
    <n v="4"/>
    <s v=""/>
    <n v="96"/>
    <n v="0"/>
    <n v="2.5641025641025599E-2"/>
    <n v="43.085000000000001"/>
    <x v="0"/>
    <n v="1"/>
  </r>
  <r>
    <x v="1928"/>
    <n v="43"/>
    <s v="Male"/>
    <s v="Canada"/>
    <d v="2023-12-18T14:02:35"/>
    <x v="4"/>
    <n v="1"/>
    <n v="1"/>
    <n v="57"/>
    <n v="4"/>
    <n v="172.29"/>
    <s v=""/>
    <n v="4"/>
    <s v=""/>
    <n v="111"/>
    <n v="1"/>
    <n v="7.0175438596491196E-2"/>
    <n v="43.072499999999998"/>
    <x v="0"/>
    <n v="1"/>
  </r>
  <r>
    <x v="1929"/>
    <n v="48"/>
    <s v="Male"/>
    <s v="Germany"/>
    <d v="2023-02-16T11:31:59"/>
    <x v="1"/>
    <n v="4"/>
    <n v="1"/>
    <n v="51"/>
    <n v="3"/>
    <n v="171.42"/>
    <s v=""/>
    <n v="4"/>
    <s v=""/>
    <n v="27"/>
    <n v="0.25"/>
    <n v="5.8823529411764698E-2"/>
    <n v="42.854999999999997"/>
    <x v="0"/>
    <n v="0"/>
  </r>
  <r>
    <x v="1930"/>
    <n v="27"/>
    <s v="Female"/>
    <s v="Japan"/>
    <d v="2023-10-01T06:52:00"/>
    <x v="3"/>
    <n v="5"/>
    <n v="1"/>
    <n v="38"/>
    <n v="2"/>
    <n v="170.98"/>
    <s v=""/>
    <n v="4"/>
    <s v=""/>
    <n v="22"/>
    <n v="0.2"/>
    <n v="5.2631578947368397E-2"/>
    <n v="42.744999999999997"/>
    <x v="0"/>
    <n v="0"/>
  </r>
  <r>
    <x v="1931"/>
    <n v="64"/>
    <s v="Female"/>
    <s v="USA"/>
    <d v="2024-12-14T16:41:15"/>
    <x v="4"/>
    <n v="5"/>
    <n v="2"/>
    <n v="63"/>
    <n v="1"/>
    <n v="170.75"/>
    <s v=""/>
    <n v="4"/>
    <s v=""/>
    <n v="29"/>
    <n v="0.4"/>
    <n v="1.5873015873015799E-2"/>
    <n v="42.6875"/>
    <x v="0"/>
    <n v="0"/>
  </r>
  <r>
    <x v="1932"/>
    <n v="37"/>
    <s v="Female"/>
    <s v="USA"/>
    <d v="2023-09-21T14:42:26"/>
    <x v="0"/>
    <n v="1"/>
    <n v="0"/>
    <n v="41"/>
    <n v="2"/>
    <n v="170.53"/>
    <s v=""/>
    <n v="4"/>
    <s v=""/>
    <n v="1"/>
    <n v="0"/>
    <n v="4.8780487804878002E-2"/>
    <n v="42.6325"/>
    <x v="0"/>
    <n v="0"/>
  </r>
  <r>
    <x v="1933"/>
    <n v="41"/>
    <s v="Male"/>
    <s v="USA"/>
    <d v="2024-08-29T06:06:45"/>
    <x v="2"/>
    <n v="2"/>
    <n v="1"/>
    <n v="42"/>
    <n v="2"/>
    <n v="170.45"/>
    <s v=""/>
    <n v="4"/>
    <s v=""/>
    <n v="69"/>
    <n v="0.5"/>
    <n v="4.7619047619047603E-2"/>
    <n v="42.612499999999997"/>
    <x v="0"/>
    <n v="0"/>
  </r>
  <r>
    <x v="1934"/>
    <n v="40"/>
    <s v="Female"/>
    <s v="USA"/>
    <d v="2024-07-05T10:32:34"/>
    <x v="2"/>
    <n v="5"/>
    <n v="1"/>
    <n v="53"/>
    <n v="3"/>
    <n v="170.24"/>
    <s v=""/>
    <n v="4"/>
    <s v=""/>
    <n v="0"/>
    <n v="0.2"/>
    <n v="5.6603773584905599E-2"/>
    <n v="42.56"/>
    <x v="0"/>
    <n v="0"/>
  </r>
  <r>
    <x v="1935"/>
    <n v="41"/>
    <s v="Male"/>
    <s v="UK"/>
    <d v="2024-09-15T04:01:35"/>
    <x v="2"/>
    <n v="1"/>
    <n v="0"/>
    <n v="51"/>
    <n v="0"/>
    <n v="170.13"/>
    <s v=""/>
    <n v="4"/>
    <s v=""/>
    <n v="9"/>
    <n v="0"/>
    <n v="0"/>
    <n v="42.532499999999999"/>
    <x v="0"/>
    <n v="1"/>
  </r>
  <r>
    <x v="1936"/>
    <n v="18"/>
    <s v="Female"/>
    <s v="Germany"/>
    <d v="2023-03-22T14:39:40"/>
    <x v="1"/>
    <n v="2"/>
    <n v="2"/>
    <n v="50"/>
    <n v="5"/>
    <n v="170.07"/>
    <s v=""/>
    <n v="4"/>
    <s v=""/>
    <n v="84"/>
    <n v="1"/>
    <n v="0.1"/>
    <n v="42.517499999999998"/>
    <x v="0"/>
    <n v="0"/>
  </r>
  <r>
    <x v="1937"/>
    <n v="19"/>
    <s v="Other"/>
    <s v="Germany"/>
    <d v="2024-01-07T18:48:13"/>
    <x v="4"/>
    <n v="4"/>
    <n v="0"/>
    <n v="51"/>
    <n v="1"/>
    <n v="169.76"/>
    <s v=""/>
    <n v="4"/>
    <s v=""/>
    <n v="63"/>
    <n v="0"/>
    <n v="1.9607843137254902E-2"/>
    <n v="42.44"/>
    <x v="0"/>
    <n v="0"/>
  </r>
  <r>
    <x v="1938"/>
    <n v="21"/>
    <s v="Male"/>
    <s v="USA"/>
    <d v="2024-06-09T11:04:15"/>
    <x v="2"/>
    <n v="3"/>
    <n v="0"/>
    <n v="57"/>
    <n v="6"/>
    <n v="169.15"/>
    <s v=""/>
    <n v="4"/>
    <s v=""/>
    <n v="32"/>
    <n v="0"/>
    <n v="0.105263157894736"/>
    <n v="42.287500000000001"/>
    <x v="0"/>
    <n v="0"/>
  </r>
  <r>
    <x v="1939"/>
    <n v="33"/>
    <s v="Male"/>
    <s v="USA"/>
    <d v="2023-09-20T21:11:09"/>
    <x v="1"/>
    <n v="5"/>
    <n v="1"/>
    <n v="53"/>
    <n v="2"/>
    <n v="169.11"/>
    <s v=""/>
    <n v="4"/>
    <s v=""/>
    <n v="25"/>
    <n v="0.2"/>
    <n v="3.7735849056603703E-2"/>
    <n v="42.277500000000003"/>
    <x v="0"/>
    <n v="0"/>
  </r>
  <r>
    <x v="1940"/>
    <n v="45"/>
    <s v="Female"/>
    <s v="France"/>
    <d v="2023-06-11T15:32:36"/>
    <x v="3"/>
    <n v="1"/>
    <n v="0"/>
    <n v="60"/>
    <n v="2"/>
    <n v="168.78"/>
    <s v=""/>
    <n v="4"/>
    <s v=""/>
    <n v="8"/>
    <n v="0"/>
    <n v="3.3333333333333298E-2"/>
    <n v="42.195"/>
    <x v="0"/>
    <n v="0"/>
  </r>
  <r>
    <x v="1941"/>
    <n v="18"/>
    <s v="Female"/>
    <s v="Germany"/>
    <d v="2023-03-18T23:03:14"/>
    <x v="1"/>
    <n v="2"/>
    <n v="0"/>
    <n v="33"/>
    <n v="3"/>
    <n v="168.75"/>
    <s v=""/>
    <n v="4"/>
    <s v=""/>
    <n v="15"/>
    <n v="0"/>
    <n v="9.0909090909090898E-2"/>
    <n v="42.1875"/>
    <x v="0"/>
    <n v="0"/>
  </r>
  <r>
    <x v="1942"/>
    <n v="34"/>
    <s v="Male"/>
    <s v="France"/>
    <d v="2024-04-07T22:03:57"/>
    <x v="3"/>
    <n v="2"/>
    <n v="1"/>
    <n v="57"/>
    <n v="4"/>
    <n v="168.65"/>
    <s v=""/>
    <n v="4"/>
    <s v=""/>
    <n v="9"/>
    <n v="0.5"/>
    <n v="7.0175438596491196E-2"/>
    <n v="42.162500000000001"/>
    <x v="0"/>
    <n v="0"/>
  </r>
  <r>
    <x v="1943"/>
    <n v="24"/>
    <s v="Female"/>
    <s v="USA"/>
    <d v="2024-04-20T13:46:16"/>
    <x v="5"/>
    <n v="0"/>
    <n v="0"/>
    <n v="54"/>
    <n v="2"/>
    <n v="167.32"/>
    <s v=""/>
    <n v="4"/>
    <s v=""/>
    <n v="3"/>
    <n v="0"/>
    <n v="3.7037037037037E-2"/>
    <n v="41.83"/>
    <x v="0"/>
    <n v="0"/>
  </r>
  <r>
    <x v="1944"/>
    <n v="49"/>
    <s v="Male"/>
    <s v="Canada"/>
    <d v="2023-12-28T03:16:56"/>
    <x v="2"/>
    <n v="3"/>
    <n v="1"/>
    <n v="36"/>
    <n v="1"/>
    <n v="166.79"/>
    <s v=""/>
    <n v="4"/>
    <s v=""/>
    <n v="110"/>
    <n v="0.33333333333333298"/>
    <n v="2.77777777777777E-2"/>
    <n v="41.697499999999998"/>
    <x v="0"/>
    <n v="0"/>
  </r>
  <r>
    <x v="1945"/>
    <n v="32"/>
    <s v="Other"/>
    <s v="Germany"/>
    <d v="2023-10-06T08:03:24"/>
    <x v="1"/>
    <n v="1"/>
    <n v="1"/>
    <n v="34"/>
    <n v="4"/>
    <n v="166.77"/>
    <s v=""/>
    <n v="4"/>
    <s v=""/>
    <n v="6"/>
    <n v="1"/>
    <n v="0.11764705882352899"/>
    <n v="41.692500000000003"/>
    <x v="0"/>
    <n v="0"/>
  </r>
  <r>
    <x v="1946"/>
    <n v="25"/>
    <s v="Male"/>
    <s v="UK"/>
    <d v="2024-03-18T21:41:09"/>
    <x v="5"/>
    <n v="2"/>
    <n v="0"/>
    <n v="61"/>
    <n v="6"/>
    <n v="166.38"/>
    <s v=""/>
    <n v="4"/>
    <s v=""/>
    <n v="25"/>
    <n v="0"/>
    <n v="9.8360655737704902E-2"/>
    <n v="41.594999999999999"/>
    <x v="0"/>
    <n v="0"/>
  </r>
  <r>
    <x v="1947"/>
    <n v="18"/>
    <s v="Male"/>
    <s v="USA"/>
    <d v="2024-11-29T18:57:27"/>
    <x v="0"/>
    <n v="2"/>
    <n v="0"/>
    <n v="64"/>
    <n v="5"/>
    <n v="166.17"/>
    <s v=""/>
    <n v="4"/>
    <s v=""/>
    <n v="41"/>
    <n v="0"/>
    <n v="7.8125E-2"/>
    <n v="41.542499999999997"/>
    <x v="0"/>
    <n v="0"/>
  </r>
  <r>
    <x v="1948"/>
    <n v="52"/>
    <s v="Male"/>
    <s v="USA"/>
    <d v="2024-11-21T19:40:54"/>
    <x v="3"/>
    <n v="2"/>
    <n v="1"/>
    <n v="43"/>
    <n v="2"/>
    <n v="165.43"/>
    <s v=""/>
    <n v="4"/>
    <s v=""/>
    <n v="7"/>
    <n v="0.5"/>
    <n v="4.6511627906976702E-2"/>
    <n v="41.357500000000002"/>
    <x v="0"/>
    <n v="0"/>
  </r>
  <r>
    <x v="1949"/>
    <n v="37"/>
    <s v="Female"/>
    <s v="USA"/>
    <d v="2023-01-30T09:14:20"/>
    <x v="3"/>
    <n v="6"/>
    <n v="1"/>
    <n v="52"/>
    <n v="1"/>
    <n v="164.7"/>
    <s v=""/>
    <n v="4"/>
    <s v=""/>
    <n v="48"/>
    <n v="0.16666666666666599"/>
    <n v="1.9230769230769201E-2"/>
    <n v="41.174999999999997"/>
    <x v="0"/>
    <n v="0"/>
  </r>
  <r>
    <x v="1950"/>
    <n v="47"/>
    <s v="Female"/>
    <s v="UK"/>
    <d v="2023-07-21T01:42:08"/>
    <x v="3"/>
    <n v="1"/>
    <n v="1"/>
    <n v="55"/>
    <n v="0"/>
    <n v="164.4"/>
    <s v=""/>
    <n v="4"/>
    <s v=""/>
    <n v="0"/>
    <n v="1"/>
    <n v="0"/>
    <n v="41.1"/>
    <x v="0"/>
    <n v="0"/>
  </r>
  <r>
    <x v="1951"/>
    <n v="55"/>
    <s v="Male"/>
    <s v="UK"/>
    <d v="2024-08-18T10:12:39"/>
    <x v="5"/>
    <n v="1"/>
    <n v="0"/>
    <n v="52"/>
    <n v="1"/>
    <n v="164.27"/>
    <s v=""/>
    <n v="4"/>
    <s v=""/>
    <n v="109"/>
    <n v="0"/>
    <n v="1.9230769230769201E-2"/>
    <n v="41.067500000000003"/>
    <x v="0"/>
    <n v="0"/>
  </r>
  <r>
    <x v="1952"/>
    <n v="25"/>
    <s v="Female"/>
    <s v="USA"/>
    <d v="2024-08-31T16:31:03"/>
    <x v="1"/>
    <n v="2"/>
    <n v="0"/>
    <n v="42"/>
    <n v="1"/>
    <n v="164.07"/>
    <s v=""/>
    <n v="4"/>
    <s v=""/>
    <n v="54"/>
    <n v="0"/>
    <n v="2.3809523809523801E-2"/>
    <n v="41.017499999999998"/>
    <x v="0"/>
    <n v="0"/>
  </r>
  <r>
    <x v="1953"/>
    <n v="37"/>
    <s v="Female"/>
    <s v="France"/>
    <d v="2024-01-05T09:51:32"/>
    <x v="4"/>
    <n v="4"/>
    <n v="3"/>
    <n v="63"/>
    <n v="6"/>
    <n v="163.94"/>
    <s v=""/>
    <n v="4"/>
    <s v=""/>
    <n v="21"/>
    <n v="0.75"/>
    <n v="9.5238095238095205E-2"/>
    <n v="40.984999999999999"/>
    <x v="0"/>
    <n v="0"/>
  </r>
  <r>
    <x v="1954"/>
    <n v="28"/>
    <s v="Female"/>
    <s v="Canada"/>
    <d v="2023-10-09T17:49:25"/>
    <x v="1"/>
    <n v="3"/>
    <n v="2"/>
    <n v="43"/>
    <n v="3"/>
    <n v="163.88"/>
    <s v=""/>
    <n v="4"/>
    <s v=""/>
    <n v="95"/>
    <n v="0.66666666666666596"/>
    <n v="6.9767441860465101E-2"/>
    <n v="40.97"/>
    <x v="0"/>
    <n v="1"/>
  </r>
  <r>
    <x v="1955"/>
    <n v="18"/>
    <s v="Female"/>
    <s v="Japan"/>
    <d v="2023-12-23T03:33:08"/>
    <x v="1"/>
    <n v="1"/>
    <n v="1"/>
    <n v="59"/>
    <n v="6"/>
    <n v="163.87"/>
    <s v=""/>
    <n v="4"/>
    <s v=""/>
    <n v="54"/>
    <n v="1"/>
    <n v="0.101694915254237"/>
    <n v="40.967500000000001"/>
    <x v="0"/>
    <n v="0"/>
  </r>
  <r>
    <x v="1956"/>
    <n v="48"/>
    <s v="Male"/>
    <s v="USA"/>
    <d v="2024-04-25T20:48:06"/>
    <x v="2"/>
    <n v="4"/>
    <n v="2"/>
    <n v="49"/>
    <n v="3"/>
    <n v="163.86"/>
    <s v=""/>
    <n v="4"/>
    <s v=""/>
    <n v="8"/>
    <n v="0.5"/>
    <n v="6.1224489795918297E-2"/>
    <n v="40.965000000000003"/>
    <x v="0"/>
    <n v="0"/>
  </r>
  <r>
    <x v="1957"/>
    <n v="37"/>
    <s v="Male"/>
    <s v="USA"/>
    <d v="2023-02-10T00:45:36"/>
    <x v="4"/>
    <n v="2"/>
    <n v="0"/>
    <n v="52"/>
    <n v="4"/>
    <n v="163.85"/>
    <s v=""/>
    <n v="4"/>
    <s v=""/>
    <n v="20"/>
    <n v="0"/>
    <n v="7.69230769230769E-2"/>
    <n v="40.962499999999999"/>
    <x v="0"/>
    <n v="0"/>
  </r>
  <r>
    <x v="1958"/>
    <n v="35"/>
    <s v="Male"/>
    <s v="USA"/>
    <d v="2024-11-07T14:00:47"/>
    <x v="4"/>
    <n v="2"/>
    <n v="0"/>
    <n v="46"/>
    <n v="5"/>
    <n v="163.77000000000001"/>
    <s v=""/>
    <n v="4"/>
    <s v=""/>
    <n v="10"/>
    <n v="0"/>
    <n v="0.108695652173913"/>
    <n v="40.942500000000003"/>
    <x v="0"/>
    <n v="0"/>
  </r>
  <r>
    <x v="1959"/>
    <n v="49"/>
    <s v="Male"/>
    <s v="USA"/>
    <d v="2023-03-27T01:15:00"/>
    <x v="2"/>
    <n v="6"/>
    <n v="3"/>
    <n v="55"/>
    <n v="5"/>
    <n v="163.75"/>
    <s v=""/>
    <n v="4"/>
    <s v=""/>
    <n v="36"/>
    <n v="0.5"/>
    <n v="9.0909090909090898E-2"/>
    <n v="40.9375"/>
    <x v="0"/>
    <n v="0"/>
  </r>
  <r>
    <x v="1960"/>
    <n v="31"/>
    <s v="Male"/>
    <s v="USA"/>
    <d v="2024-01-01T09:29:27"/>
    <x v="3"/>
    <n v="3"/>
    <n v="1"/>
    <n v="52"/>
    <n v="4"/>
    <n v="163.75"/>
    <s v=""/>
    <n v="4"/>
    <s v=""/>
    <n v="50"/>
    <n v="0.33333333333333298"/>
    <n v="7.69230769230769E-2"/>
    <n v="40.9375"/>
    <x v="0"/>
    <n v="0"/>
  </r>
  <r>
    <x v="1961"/>
    <n v="45"/>
    <s v="Female"/>
    <s v="France"/>
    <d v="2024-09-10T18:53:51"/>
    <x v="2"/>
    <n v="0"/>
    <n v="0"/>
    <n v="55"/>
    <n v="2"/>
    <n v="163.37"/>
    <s v=""/>
    <n v="4"/>
    <s v=""/>
    <n v="19"/>
    <n v="0"/>
    <n v="3.6363636363636299E-2"/>
    <n v="40.842500000000001"/>
    <x v="0"/>
    <n v="0"/>
  </r>
  <r>
    <x v="1962"/>
    <n v="29"/>
    <s v="Female"/>
    <s v="Australia"/>
    <d v="2024-02-18T03:41:11"/>
    <x v="3"/>
    <n v="3"/>
    <n v="0"/>
    <n v="56"/>
    <n v="3"/>
    <n v="163.13999999999999"/>
    <s v=""/>
    <n v="4"/>
    <s v=""/>
    <n v="17"/>
    <n v="0"/>
    <n v="5.3571428571428499E-2"/>
    <n v="40.784999999999997"/>
    <x v="0"/>
    <n v="0"/>
  </r>
  <r>
    <x v="1963"/>
    <n v="34"/>
    <s v="Male"/>
    <s v="France"/>
    <d v="2024-03-27T11:33:47"/>
    <x v="1"/>
    <n v="1"/>
    <n v="0"/>
    <n v="59"/>
    <n v="4"/>
    <n v="162.78"/>
    <s v=""/>
    <n v="4"/>
    <s v=""/>
    <n v="28"/>
    <n v="0"/>
    <n v="6.7796610169491497E-2"/>
    <n v="40.695"/>
    <x v="0"/>
    <n v="0"/>
  </r>
  <r>
    <x v="1964"/>
    <n v="43"/>
    <s v="Male"/>
    <s v="USA"/>
    <d v="2023-06-27T11:10:30"/>
    <x v="0"/>
    <n v="3"/>
    <n v="1"/>
    <n v="52"/>
    <n v="3"/>
    <n v="161.85"/>
    <s v=""/>
    <n v="4"/>
    <s v=""/>
    <n v="11"/>
    <n v="0.33333333333333298"/>
    <n v="5.7692307692307598E-2"/>
    <n v="40.462499999999999"/>
    <x v="0"/>
    <n v="1"/>
  </r>
  <r>
    <x v="1965"/>
    <n v="41"/>
    <s v="Male"/>
    <s v="USA"/>
    <d v="2024-06-24T21:56:31"/>
    <x v="3"/>
    <n v="3"/>
    <n v="0"/>
    <n v="51"/>
    <n v="1"/>
    <n v="161.76"/>
    <s v=""/>
    <n v="4"/>
    <s v=""/>
    <n v="35"/>
    <n v="0"/>
    <n v="1.9607843137254902E-2"/>
    <n v="40.44"/>
    <x v="0"/>
    <n v="0"/>
  </r>
  <r>
    <x v="1966"/>
    <n v="36"/>
    <s v="Male"/>
    <s v="France"/>
    <d v="2023-11-10T16:23:15"/>
    <x v="2"/>
    <n v="5"/>
    <n v="3"/>
    <n v="55"/>
    <n v="2"/>
    <n v="161.26"/>
    <s v=""/>
    <n v="4"/>
    <s v=""/>
    <n v="0"/>
    <n v="0.6"/>
    <n v="3.6363636363636299E-2"/>
    <n v="40.314999999999998"/>
    <x v="0"/>
    <n v="0"/>
  </r>
  <r>
    <x v="1967"/>
    <n v="34"/>
    <s v="Female"/>
    <s v="USA"/>
    <d v="2024-11-20T21:46:47"/>
    <x v="2"/>
    <n v="2"/>
    <n v="1"/>
    <n v="67"/>
    <n v="2"/>
    <n v="160.16999999999999"/>
    <s v=""/>
    <n v="4"/>
    <s v=""/>
    <n v="25"/>
    <n v="0.5"/>
    <n v="2.9850746268656699E-2"/>
    <n v="40.042499999999997"/>
    <x v="0"/>
    <n v="0"/>
  </r>
  <r>
    <x v="1968"/>
    <n v="28"/>
    <s v="Male"/>
    <s v="Australia"/>
    <d v="2024-10-19T01:18:51"/>
    <x v="2"/>
    <n v="5"/>
    <n v="1"/>
    <n v="48"/>
    <n v="2"/>
    <n v="158.94999999999999"/>
    <s v=""/>
    <n v="4"/>
    <s v=""/>
    <n v="57"/>
    <n v="0.2"/>
    <n v="4.1666666666666602E-2"/>
    <n v="39.737499999999997"/>
    <x v="0"/>
    <n v="0"/>
  </r>
  <r>
    <x v="1969"/>
    <n v="32"/>
    <s v="Male"/>
    <s v="Canada"/>
    <d v="2024-10-15T18:28:03"/>
    <x v="3"/>
    <n v="2"/>
    <n v="1"/>
    <n v="49"/>
    <n v="4"/>
    <n v="158.58000000000001"/>
    <s v=""/>
    <n v="4"/>
    <s v=""/>
    <n v="15"/>
    <n v="0.5"/>
    <n v="8.16326530612244E-2"/>
    <n v="39.645000000000003"/>
    <x v="0"/>
    <n v="0"/>
  </r>
  <r>
    <x v="1970"/>
    <n v="48"/>
    <s v="Male"/>
    <s v="USA"/>
    <d v="2024-06-07T12:20:49"/>
    <x v="5"/>
    <n v="2"/>
    <n v="0"/>
    <n v="39"/>
    <n v="5"/>
    <n v="158.47"/>
    <s v=""/>
    <n v="4"/>
    <s v=""/>
    <n v="41"/>
    <n v="0"/>
    <n v="0.128205128205128"/>
    <n v="39.6175"/>
    <x v="0"/>
    <n v="0"/>
  </r>
  <r>
    <x v="1971"/>
    <n v="26"/>
    <s v="Male"/>
    <s v="USA"/>
    <d v="2024-08-27T07:23:19"/>
    <x v="2"/>
    <n v="2"/>
    <n v="0"/>
    <n v="47"/>
    <n v="5"/>
    <n v="158.41999999999999"/>
    <s v=""/>
    <n v="4"/>
    <s v=""/>
    <n v="3"/>
    <n v="0"/>
    <n v="0.10638297872340401"/>
    <n v="39.604999999999997"/>
    <x v="0"/>
    <n v="0"/>
  </r>
  <r>
    <x v="1972"/>
    <n v="44"/>
    <s v="Female"/>
    <s v="Germany"/>
    <d v="2023-05-02T03:06:08"/>
    <x v="3"/>
    <n v="4"/>
    <n v="0"/>
    <n v="55"/>
    <n v="1"/>
    <n v="157.94"/>
    <s v=""/>
    <n v="4"/>
    <s v=""/>
    <n v="21"/>
    <n v="0"/>
    <n v="1.8181818181818101E-2"/>
    <n v="39.484999999999999"/>
    <x v="0"/>
    <n v="0"/>
  </r>
  <r>
    <x v="1973"/>
    <n v="18"/>
    <s v="Male"/>
    <s v="USA"/>
    <d v="2023-01-01T20:26:30"/>
    <x v="4"/>
    <n v="3"/>
    <n v="1"/>
    <n v="40"/>
    <n v="2"/>
    <n v="157.91"/>
    <s v=""/>
    <n v="4"/>
    <s v=""/>
    <n v="58"/>
    <n v="0.33333333333333298"/>
    <n v="0.05"/>
    <n v="39.477499999999999"/>
    <x v="0"/>
    <n v="0"/>
  </r>
  <r>
    <x v="1974"/>
    <n v="19"/>
    <s v="Female"/>
    <s v="Canada"/>
    <d v="2023-11-11T21:35:23"/>
    <x v="0"/>
    <n v="2"/>
    <n v="0"/>
    <n v="40"/>
    <n v="3"/>
    <n v="157.9"/>
    <s v=""/>
    <n v="4"/>
    <s v=""/>
    <n v="16"/>
    <n v="0"/>
    <n v="7.4999999999999997E-2"/>
    <n v="39.475000000000001"/>
    <x v="0"/>
    <n v="0"/>
  </r>
  <r>
    <x v="1975"/>
    <n v="33"/>
    <s v="Male"/>
    <s v="Canada"/>
    <d v="2023-05-25T04:29:18"/>
    <x v="5"/>
    <n v="1"/>
    <n v="0"/>
    <n v="49"/>
    <n v="1"/>
    <n v="157.83000000000001"/>
    <s v=""/>
    <n v="4"/>
    <s v=""/>
    <n v="2"/>
    <n v="0"/>
    <n v="2.04081632653061E-2"/>
    <n v="39.457500000000003"/>
    <x v="0"/>
    <n v="0"/>
  </r>
  <r>
    <x v="1976"/>
    <n v="25"/>
    <s v="Female"/>
    <s v="USA"/>
    <d v="2023-07-13T03:53:11"/>
    <x v="5"/>
    <n v="1"/>
    <n v="0"/>
    <n v="48"/>
    <n v="1"/>
    <n v="157.69999999999999"/>
    <s v=""/>
    <n v="4"/>
    <s v=""/>
    <n v="1"/>
    <n v="0"/>
    <n v="2.0833333333333301E-2"/>
    <n v="39.424999999999997"/>
    <x v="0"/>
    <n v="0"/>
  </r>
  <r>
    <x v="1977"/>
    <n v="43"/>
    <s v="Male"/>
    <s v="USA"/>
    <d v="2023-10-19T04:08:32"/>
    <x v="4"/>
    <n v="1"/>
    <n v="0"/>
    <n v="40"/>
    <n v="3"/>
    <n v="156.91"/>
    <s v=""/>
    <n v="4"/>
    <s v=""/>
    <n v="1"/>
    <n v="0"/>
    <n v="7.4999999999999997E-2"/>
    <n v="39.227499999999999"/>
    <x v="0"/>
    <n v="1"/>
  </r>
  <r>
    <x v="1978"/>
    <n v="34"/>
    <s v="Male"/>
    <s v="France"/>
    <d v="2024-10-31T18:28:46"/>
    <x v="4"/>
    <n v="1"/>
    <n v="0"/>
    <n v="52"/>
    <n v="4"/>
    <n v="156.54"/>
    <s v=""/>
    <n v="4"/>
    <s v=""/>
    <n v="60"/>
    <n v="0"/>
    <n v="7.69230769230769E-2"/>
    <n v="39.134999999999998"/>
    <x v="0"/>
    <n v="0"/>
  </r>
  <r>
    <x v="1979"/>
    <n v="21"/>
    <s v="Male"/>
    <s v="France"/>
    <d v="2023-05-22T02:01:20"/>
    <x v="4"/>
    <n v="3"/>
    <n v="0"/>
    <n v="55"/>
    <n v="3"/>
    <n v="156.19"/>
    <s v=""/>
    <n v="4"/>
    <s v=""/>
    <n v="31"/>
    <n v="0"/>
    <n v="5.4545454545454501E-2"/>
    <n v="39.047499999999999"/>
    <x v="0"/>
    <n v="0"/>
  </r>
  <r>
    <x v="1980"/>
    <n v="24"/>
    <s v="Male"/>
    <s v="France"/>
    <d v="2024-01-10T05:12:30"/>
    <x v="2"/>
    <n v="1"/>
    <n v="1"/>
    <n v="47"/>
    <n v="4"/>
    <n v="155.56"/>
    <s v=""/>
    <n v="4"/>
    <s v=""/>
    <n v="121"/>
    <n v="1"/>
    <n v="8.5106382978723402E-2"/>
    <n v="38.89"/>
    <x v="0"/>
    <n v="1"/>
  </r>
  <r>
    <x v="1981"/>
    <n v="28"/>
    <s v="Female"/>
    <s v="Australia"/>
    <d v="2024-12-21T12:13:16"/>
    <x v="3"/>
    <n v="4"/>
    <n v="3"/>
    <n v="55"/>
    <n v="4"/>
    <n v="155.43"/>
    <s v=""/>
    <n v="4"/>
    <s v=""/>
    <n v="18"/>
    <n v="0.75"/>
    <n v="7.2727272727272696E-2"/>
    <n v="38.857500000000002"/>
    <x v="0"/>
    <n v="0"/>
  </r>
  <r>
    <x v="1982"/>
    <n v="18"/>
    <s v="Female"/>
    <s v="UK"/>
    <d v="2024-01-22T20:54:49"/>
    <x v="3"/>
    <n v="1"/>
    <n v="0"/>
    <n v="40"/>
    <n v="3"/>
    <n v="155.35"/>
    <s v=""/>
    <n v="4"/>
    <s v=""/>
    <n v="0"/>
    <n v="0"/>
    <n v="7.4999999999999997E-2"/>
    <n v="38.837499999999999"/>
    <x v="0"/>
    <n v="0"/>
  </r>
  <r>
    <x v="1983"/>
    <n v="41"/>
    <s v="Male"/>
    <s v="Canada"/>
    <d v="2024-07-14T12:06:04"/>
    <x v="2"/>
    <n v="1"/>
    <n v="0"/>
    <n v="46"/>
    <n v="0"/>
    <n v="154.93"/>
    <s v=""/>
    <n v="4"/>
    <s v=""/>
    <n v="9"/>
    <n v="0"/>
    <n v="0"/>
    <n v="38.732500000000002"/>
    <x v="0"/>
    <n v="0"/>
  </r>
  <r>
    <x v="1984"/>
    <n v="20"/>
    <s v="Female"/>
    <s v="USA"/>
    <d v="2023-02-11T14:43:24"/>
    <x v="3"/>
    <n v="1"/>
    <n v="0"/>
    <n v="51"/>
    <n v="2"/>
    <n v="154.88"/>
    <s v=""/>
    <n v="4"/>
    <s v=""/>
    <n v="9"/>
    <n v="0"/>
    <n v="3.9215686274509803E-2"/>
    <n v="38.72"/>
    <x v="0"/>
    <n v="0"/>
  </r>
  <r>
    <x v="1985"/>
    <n v="41"/>
    <s v="Male"/>
    <s v="USA"/>
    <d v="2023-07-19T11:44:20"/>
    <x v="0"/>
    <n v="5"/>
    <n v="2"/>
    <n v="43"/>
    <n v="3"/>
    <n v="154.86000000000001"/>
    <s v=""/>
    <n v="4"/>
    <s v=""/>
    <n v="14"/>
    <n v="0.4"/>
    <n v="6.9767441860465101E-2"/>
    <n v="38.715000000000003"/>
    <x v="0"/>
    <n v="0"/>
  </r>
  <r>
    <x v="1986"/>
    <n v="18"/>
    <s v="Female"/>
    <s v="USA"/>
    <d v="2023-12-11T12:40:09"/>
    <x v="0"/>
    <n v="0"/>
    <n v="0"/>
    <n v="54"/>
    <n v="3"/>
    <n v="154.66999999999999"/>
    <s v=""/>
    <n v="4"/>
    <s v=""/>
    <n v="1"/>
    <n v="0"/>
    <n v="5.5555555555555497E-2"/>
    <n v="38.667499999999997"/>
    <x v="0"/>
    <n v="0"/>
  </r>
  <r>
    <x v="1987"/>
    <n v="18"/>
    <s v="Male"/>
    <s v="USA"/>
    <d v="2024-06-03T14:53:57"/>
    <x v="0"/>
    <n v="5"/>
    <n v="1"/>
    <n v="57"/>
    <n v="0"/>
    <n v="154.53"/>
    <s v=""/>
    <n v="4"/>
    <s v=""/>
    <n v="19"/>
    <n v="0.2"/>
    <n v="0"/>
    <n v="38.6325"/>
    <x v="0"/>
    <n v="0"/>
  </r>
  <r>
    <x v="1988"/>
    <n v="25"/>
    <s v="Male"/>
    <s v="Germany"/>
    <d v="2023-04-07T01:31:56"/>
    <x v="4"/>
    <n v="3"/>
    <n v="1"/>
    <n v="53"/>
    <n v="2"/>
    <n v="154.08000000000001"/>
    <s v=""/>
    <n v="4"/>
    <s v=""/>
    <n v="12"/>
    <n v="0.33333333333333298"/>
    <n v="3.7735849056603703E-2"/>
    <n v="38.520000000000003"/>
    <x v="0"/>
    <n v="0"/>
  </r>
  <r>
    <x v="1989"/>
    <n v="39"/>
    <s v="Female"/>
    <s v="Canada"/>
    <d v="2024-01-14T20:10:40"/>
    <x v="2"/>
    <n v="2"/>
    <n v="1"/>
    <n v="59"/>
    <n v="2"/>
    <n v="153.61000000000001"/>
    <s v=""/>
    <n v="4"/>
    <s v=""/>
    <n v="138"/>
    <n v="0.5"/>
    <n v="3.38983050847457E-2"/>
    <n v="38.402500000000003"/>
    <x v="0"/>
    <n v="1"/>
  </r>
  <r>
    <x v="1990"/>
    <n v="32"/>
    <s v="Female"/>
    <s v="USA"/>
    <d v="2023-03-25T08:22:00"/>
    <x v="4"/>
    <n v="6"/>
    <n v="2"/>
    <n v="54"/>
    <n v="5"/>
    <n v="153.6"/>
    <s v=""/>
    <n v="4"/>
    <s v=""/>
    <n v="11"/>
    <n v="0.33333333333333298"/>
    <n v="9.2592592592592504E-2"/>
    <n v="38.4"/>
    <x v="0"/>
    <n v="0"/>
  </r>
  <r>
    <x v="1991"/>
    <n v="40"/>
    <s v="Male"/>
    <s v="Germany"/>
    <d v="2024-10-03T12:58:59"/>
    <x v="3"/>
    <n v="7"/>
    <n v="0"/>
    <n v="59"/>
    <n v="2"/>
    <n v="153.58000000000001"/>
    <s v=""/>
    <n v="4"/>
    <s v=""/>
    <n v="14"/>
    <n v="0"/>
    <n v="3.38983050847457E-2"/>
    <n v="38.395000000000003"/>
    <x v="0"/>
    <n v="0"/>
  </r>
  <r>
    <x v="1992"/>
    <n v="18"/>
    <s v="Female"/>
    <s v="Canada"/>
    <d v="2024-12-20T23:04:48"/>
    <x v="4"/>
    <n v="3"/>
    <n v="1"/>
    <n v="32"/>
    <n v="2"/>
    <n v="153.08000000000001"/>
    <s v=""/>
    <n v="4"/>
    <s v=""/>
    <n v="31"/>
    <n v="0.33333333333333298"/>
    <n v="6.25E-2"/>
    <n v="38.270000000000003"/>
    <x v="0"/>
    <n v="0"/>
  </r>
  <r>
    <x v="1993"/>
    <n v="29"/>
    <s v="Female"/>
    <s v="Canada"/>
    <d v="2024-06-01T04:29:40"/>
    <x v="3"/>
    <n v="2"/>
    <n v="0"/>
    <n v="61"/>
    <n v="3"/>
    <n v="152.6"/>
    <s v=""/>
    <n v="4"/>
    <s v=""/>
    <n v="85"/>
    <n v="0"/>
    <n v="4.9180327868852403E-2"/>
    <n v="38.15"/>
    <x v="0"/>
    <n v="0"/>
  </r>
  <r>
    <x v="1994"/>
    <n v="27"/>
    <s v="Male"/>
    <s v="USA"/>
    <d v="2024-10-22T00:51:36"/>
    <x v="1"/>
    <n v="1"/>
    <n v="1"/>
    <n v="39"/>
    <n v="2"/>
    <n v="152.34"/>
    <s v=""/>
    <n v="4"/>
    <s v=""/>
    <n v="54"/>
    <n v="1"/>
    <n v="5.1282051282051197E-2"/>
    <n v="38.085000000000001"/>
    <x v="0"/>
    <n v="0"/>
  </r>
  <r>
    <x v="1995"/>
    <n v="29"/>
    <s v="Male"/>
    <s v="Japan"/>
    <d v="2023-07-30T23:42:07"/>
    <x v="3"/>
    <n v="6"/>
    <n v="5"/>
    <n v="52"/>
    <n v="3"/>
    <n v="152.24"/>
    <s v=""/>
    <n v="4"/>
    <s v=""/>
    <n v="23"/>
    <n v="0.83333333333333304"/>
    <n v="5.7692307692307598E-2"/>
    <n v="38.06"/>
    <x v="0"/>
    <n v="1"/>
  </r>
  <r>
    <x v="1996"/>
    <n v="18"/>
    <s v="Male"/>
    <s v="USA"/>
    <d v="2023-12-22T10:01:51"/>
    <x v="4"/>
    <n v="3"/>
    <n v="1"/>
    <n v="38"/>
    <n v="3"/>
    <n v="152.22"/>
    <s v=""/>
    <n v="4"/>
    <s v=""/>
    <n v="3"/>
    <n v="0.33333333333333298"/>
    <n v="7.8947368421052599E-2"/>
    <n v="38.055"/>
    <x v="0"/>
    <n v="0"/>
  </r>
  <r>
    <x v="1997"/>
    <n v="20"/>
    <s v="Male"/>
    <s v="USA"/>
    <d v="2024-12-28T17:58:32"/>
    <x v="2"/>
    <n v="6"/>
    <n v="0"/>
    <n v="41"/>
    <n v="2"/>
    <n v="152.06"/>
    <s v=""/>
    <n v="4"/>
    <s v=""/>
    <n v="9"/>
    <n v="0"/>
    <n v="4.8780487804878002E-2"/>
    <n v="38.015000000000001"/>
    <x v="0"/>
    <n v="1"/>
  </r>
  <r>
    <x v="1998"/>
    <n v="56"/>
    <s v="Male"/>
    <s v="Germany"/>
    <d v="2024-10-08T15:38:00"/>
    <x v="4"/>
    <n v="2"/>
    <n v="1"/>
    <n v="44"/>
    <n v="1"/>
    <n v="151.96"/>
    <s v=""/>
    <n v="4"/>
    <s v=""/>
    <n v="2"/>
    <n v="0.5"/>
    <n v="2.27272727272727E-2"/>
    <n v="37.99"/>
    <x v="0"/>
    <n v="0"/>
  </r>
  <r>
    <x v="1999"/>
    <n v="42"/>
    <s v="Female"/>
    <s v="Canada"/>
    <d v="2023-03-09T06:53:40"/>
    <x v="0"/>
    <n v="2"/>
    <n v="0"/>
    <n v="46"/>
    <n v="4"/>
    <n v="151.46"/>
    <s v=""/>
    <n v="4"/>
    <s v=""/>
    <n v="1"/>
    <n v="0"/>
    <n v="8.6956521739130405E-2"/>
    <n v="37.865000000000002"/>
    <x v="0"/>
    <n v="0"/>
  </r>
  <r>
    <x v="2000"/>
    <n v="41"/>
    <s v="Female"/>
    <s v="USA"/>
    <d v="2023-01-25T21:11:23"/>
    <x v="3"/>
    <n v="2"/>
    <n v="0"/>
    <n v="59"/>
    <n v="2"/>
    <n v="150.91"/>
    <s v=""/>
    <n v="4"/>
    <s v=""/>
    <n v="60"/>
    <n v="0"/>
    <n v="3.38983050847457E-2"/>
    <n v="37.727499999999999"/>
    <x v="0"/>
    <n v="0"/>
  </r>
  <r>
    <x v="2001"/>
    <n v="62"/>
    <s v="Female"/>
    <s v="USA"/>
    <d v="2023-08-15T03:16:20"/>
    <x v="2"/>
    <n v="4"/>
    <n v="0"/>
    <n v="47"/>
    <n v="1"/>
    <n v="150.38999999999999"/>
    <s v=""/>
    <n v="4"/>
    <s v=""/>
    <n v="46"/>
    <n v="0"/>
    <n v="2.1276595744680799E-2"/>
    <n v="37.597499999999997"/>
    <x v="0"/>
    <n v="0"/>
  </r>
  <r>
    <x v="2002"/>
    <n v="43"/>
    <s v="Male"/>
    <s v="Australia"/>
    <d v="2024-12-09T11:07:01"/>
    <x v="2"/>
    <n v="3"/>
    <n v="1"/>
    <n v="54"/>
    <n v="3"/>
    <n v="150.03"/>
    <s v=""/>
    <n v="4"/>
    <s v=""/>
    <n v="26"/>
    <n v="0.33333333333333298"/>
    <n v="5.5555555555555497E-2"/>
    <n v="37.5075"/>
    <x v="0"/>
    <n v="0"/>
  </r>
  <r>
    <x v="2003"/>
    <n v="32"/>
    <s v="Male"/>
    <s v="UK"/>
    <d v="2023-03-08T06:04:21"/>
    <x v="5"/>
    <n v="2"/>
    <n v="0"/>
    <n v="59"/>
    <n v="3"/>
    <n v="149.52000000000001"/>
    <s v=""/>
    <n v="4"/>
    <s v=""/>
    <n v="11"/>
    <n v="0"/>
    <n v="5.0847457627118599E-2"/>
    <n v="37.380000000000003"/>
    <x v="0"/>
    <n v="1"/>
  </r>
  <r>
    <x v="2004"/>
    <n v="46"/>
    <s v="Male"/>
    <s v="USA"/>
    <d v="2023-04-17T21:26:02"/>
    <x v="1"/>
    <n v="4"/>
    <n v="2"/>
    <n v="51"/>
    <n v="1"/>
    <n v="148.66"/>
    <s v=""/>
    <n v="4"/>
    <s v=""/>
    <n v="52"/>
    <n v="0.5"/>
    <n v="1.9607843137254902E-2"/>
    <n v="37.164999999999999"/>
    <x v="0"/>
    <n v="0"/>
  </r>
  <r>
    <x v="2005"/>
    <n v="22"/>
    <s v="Male"/>
    <s v="France"/>
    <d v="2023-06-30T06:20:26"/>
    <x v="5"/>
    <n v="4"/>
    <n v="0"/>
    <n v="45"/>
    <n v="3"/>
    <n v="148.66"/>
    <s v=""/>
    <n v="4"/>
    <s v=""/>
    <n v="39"/>
    <n v="0"/>
    <n v="6.6666666666666596E-2"/>
    <n v="37.164999999999999"/>
    <x v="0"/>
    <n v="1"/>
  </r>
  <r>
    <x v="2006"/>
    <n v="18"/>
    <s v="Male"/>
    <s v="USA"/>
    <d v="2024-09-21T03:07:06"/>
    <x v="2"/>
    <n v="1"/>
    <n v="0"/>
    <n v="56"/>
    <n v="5"/>
    <n v="148.66"/>
    <s v=""/>
    <n v="4"/>
    <s v=""/>
    <n v="4"/>
    <n v="0"/>
    <n v="8.9285714285714204E-2"/>
    <n v="37.164999999999999"/>
    <x v="0"/>
    <n v="1"/>
  </r>
  <r>
    <x v="2007"/>
    <n v="18"/>
    <s v="Female"/>
    <s v="USA"/>
    <d v="2023-03-06T13:11:21"/>
    <x v="3"/>
    <n v="4"/>
    <n v="2"/>
    <n v="48"/>
    <n v="2"/>
    <n v="148.27000000000001"/>
    <s v=""/>
    <n v="4"/>
    <s v=""/>
    <n v="2"/>
    <n v="0.5"/>
    <n v="4.1666666666666602E-2"/>
    <n v="37.067500000000003"/>
    <x v="0"/>
    <n v="0"/>
  </r>
  <r>
    <x v="2008"/>
    <n v="29"/>
    <s v="Female"/>
    <s v="UK"/>
    <d v="2023-05-19T22:55:04"/>
    <x v="0"/>
    <n v="4"/>
    <n v="2"/>
    <n v="48"/>
    <n v="9"/>
    <n v="148.05000000000001"/>
    <s v=""/>
    <n v="4"/>
    <s v=""/>
    <n v="19"/>
    <n v="0.5"/>
    <n v="0.1875"/>
    <n v="37.012500000000003"/>
    <x v="0"/>
    <n v="0"/>
  </r>
  <r>
    <x v="2009"/>
    <n v="47"/>
    <s v="Female"/>
    <s v="USA"/>
    <d v="2024-07-29T09:49:51"/>
    <x v="0"/>
    <n v="3"/>
    <n v="2"/>
    <n v="42"/>
    <n v="5"/>
    <n v="147.71"/>
    <s v=""/>
    <n v="4"/>
    <s v=""/>
    <n v="61"/>
    <n v="0.66666666666666596"/>
    <n v="0.119047619047619"/>
    <n v="36.927500000000002"/>
    <x v="0"/>
    <n v="0"/>
  </r>
  <r>
    <x v="2010"/>
    <n v="27"/>
    <s v="Male"/>
    <s v="Australia"/>
    <d v="2023-01-31T15:54:05"/>
    <x v="1"/>
    <n v="0"/>
    <n v="0"/>
    <n v="54"/>
    <n v="1"/>
    <n v="147.61000000000001"/>
    <s v=""/>
    <n v="4"/>
    <s v=""/>
    <n v="32"/>
    <n v="0"/>
    <n v="1.85185185185185E-2"/>
    <n v="36.902500000000003"/>
    <x v="0"/>
    <n v="0"/>
  </r>
  <r>
    <x v="2011"/>
    <n v="28"/>
    <s v="Female"/>
    <s v="USA"/>
    <d v="2023-11-14T10:54:54"/>
    <x v="5"/>
    <n v="3"/>
    <n v="1"/>
    <n v="60"/>
    <n v="3"/>
    <n v="147.33000000000001"/>
    <s v=""/>
    <n v="4"/>
    <s v=""/>
    <n v="24"/>
    <n v="0.33333333333333298"/>
    <n v="0.05"/>
    <n v="36.832500000000003"/>
    <x v="0"/>
    <n v="0"/>
  </r>
  <r>
    <x v="2012"/>
    <n v="21"/>
    <s v="Male"/>
    <s v="UK"/>
    <d v="2024-09-05T22:05:16"/>
    <x v="0"/>
    <n v="5"/>
    <n v="2"/>
    <n v="57"/>
    <n v="5"/>
    <n v="146.82"/>
    <s v=""/>
    <n v="4"/>
    <s v=""/>
    <n v="3"/>
    <n v="0.4"/>
    <n v="8.7719298245614002E-2"/>
    <n v="36.704999999999998"/>
    <x v="0"/>
    <n v="0"/>
  </r>
  <r>
    <x v="2013"/>
    <n v="28"/>
    <s v="Male"/>
    <s v="UK"/>
    <d v="2023-03-17T13:28:16"/>
    <x v="4"/>
    <n v="5"/>
    <n v="2"/>
    <n v="51"/>
    <n v="1"/>
    <n v="146.34"/>
    <s v=""/>
    <n v="4"/>
    <s v=""/>
    <n v="40"/>
    <n v="0.4"/>
    <n v="1.9607843137254902E-2"/>
    <n v="36.585000000000001"/>
    <x v="0"/>
    <n v="0"/>
  </r>
  <r>
    <x v="2014"/>
    <n v="46"/>
    <s v="Female"/>
    <s v="Canada"/>
    <d v="2023-09-17T04:07:06"/>
    <x v="2"/>
    <n v="6"/>
    <n v="1"/>
    <n v="46"/>
    <n v="3"/>
    <n v="146.22"/>
    <s v=""/>
    <n v="4"/>
    <s v=""/>
    <n v="26"/>
    <n v="0.16666666666666599"/>
    <n v="6.5217391304347797E-2"/>
    <n v="36.555"/>
    <x v="0"/>
    <n v="0"/>
  </r>
  <r>
    <x v="2015"/>
    <n v="18"/>
    <s v="Male"/>
    <s v="UK"/>
    <d v="2024-08-28T00:54:36"/>
    <x v="1"/>
    <n v="4"/>
    <n v="2"/>
    <n v="43"/>
    <n v="4"/>
    <n v="146.13"/>
    <s v=""/>
    <n v="4"/>
    <s v=""/>
    <n v="13"/>
    <n v="0.5"/>
    <n v="9.3023255813953404E-2"/>
    <n v="36.532499999999999"/>
    <x v="0"/>
    <n v="1"/>
  </r>
  <r>
    <x v="2016"/>
    <n v="24"/>
    <s v="Male"/>
    <s v="USA"/>
    <d v="2024-12-10T09:01:08"/>
    <x v="0"/>
    <n v="2"/>
    <n v="0"/>
    <n v="48"/>
    <n v="2"/>
    <n v="146.04"/>
    <s v=""/>
    <n v="4"/>
    <s v=""/>
    <n v="21"/>
    <n v="0"/>
    <n v="4.1666666666666602E-2"/>
    <n v="36.51"/>
    <x v="0"/>
    <n v="0"/>
  </r>
  <r>
    <x v="2017"/>
    <n v="49"/>
    <s v="Male"/>
    <s v="USA"/>
    <d v="2024-01-31T10:47:27"/>
    <x v="2"/>
    <n v="4"/>
    <n v="3"/>
    <n v="55"/>
    <n v="2"/>
    <n v="146.03"/>
    <s v=""/>
    <n v="4"/>
    <s v=""/>
    <n v="14"/>
    <n v="0.75"/>
    <n v="3.6363636363636299E-2"/>
    <n v="36.5075"/>
    <x v="0"/>
    <n v="0"/>
  </r>
  <r>
    <x v="2018"/>
    <n v="34"/>
    <s v="Female"/>
    <s v="USA"/>
    <d v="2023-02-13T17:49:39"/>
    <x v="4"/>
    <n v="9"/>
    <n v="1"/>
    <n v="58"/>
    <n v="4"/>
    <n v="145.16999999999999"/>
    <s v=""/>
    <n v="4"/>
    <s v=""/>
    <n v="91"/>
    <n v="0.11111111111111099"/>
    <n v="6.8965517241379296E-2"/>
    <n v="36.292499999999997"/>
    <x v="0"/>
    <n v="1"/>
  </r>
  <r>
    <x v="2019"/>
    <n v="42"/>
    <s v="Female"/>
    <s v="USA"/>
    <d v="2024-05-10T14:09:04"/>
    <x v="2"/>
    <n v="3"/>
    <n v="1"/>
    <n v="56"/>
    <n v="4"/>
    <n v="145.07"/>
    <s v=""/>
    <n v="4"/>
    <s v=""/>
    <n v="8"/>
    <n v="0.33333333333333298"/>
    <n v="7.1428571428571397E-2"/>
    <n v="36.267499999999998"/>
    <x v="0"/>
    <n v="0"/>
  </r>
  <r>
    <x v="2020"/>
    <n v="34"/>
    <s v="Female"/>
    <s v="Germany"/>
    <d v="2024-08-10T16:46:31"/>
    <x v="3"/>
    <n v="4"/>
    <n v="0"/>
    <n v="53"/>
    <n v="3"/>
    <n v="145.01"/>
    <s v=""/>
    <n v="4"/>
    <s v=""/>
    <n v="1"/>
    <n v="0"/>
    <n v="5.6603773584905599E-2"/>
    <n v="36.252499999999998"/>
    <x v="0"/>
    <n v="1"/>
  </r>
  <r>
    <x v="2021"/>
    <n v="52"/>
    <s v="Male"/>
    <s v="USA"/>
    <d v="2023-11-05T23:57:29"/>
    <x v="2"/>
    <n v="2"/>
    <n v="1"/>
    <n v="44"/>
    <n v="1"/>
    <n v="144.76"/>
    <s v=""/>
    <n v="4"/>
    <s v=""/>
    <n v="20"/>
    <n v="0.5"/>
    <n v="2.27272727272727E-2"/>
    <n v="36.19"/>
    <x v="0"/>
    <n v="0"/>
  </r>
  <r>
    <x v="2022"/>
    <n v="30"/>
    <s v="Male"/>
    <s v="USA"/>
    <d v="2024-01-03T15:30:55"/>
    <x v="3"/>
    <n v="4"/>
    <n v="4"/>
    <n v="56"/>
    <n v="3"/>
    <n v="144.71"/>
    <s v=""/>
    <n v="4"/>
    <s v=""/>
    <n v="2"/>
    <n v="1"/>
    <n v="5.3571428571428499E-2"/>
    <n v="36.177500000000002"/>
    <x v="0"/>
    <n v="0"/>
  </r>
  <r>
    <x v="2023"/>
    <n v="26"/>
    <s v="Male"/>
    <s v="USA"/>
    <d v="2024-03-12T18:12:49"/>
    <x v="3"/>
    <n v="0"/>
    <n v="0"/>
    <n v="61"/>
    <n v="6"/>
    <n v="144.41999999999999"/>
    <s v=""/>
    <n v="4"/>
    <s v=""/>
    <n v="29"/>
    <n v="0"/>
    <n v="9.8360655737704902E-2"/>
    <n v="36.104999999999997"/>
    <x v="0"/>
    <n v="0"/>
  </r>
  <r>
    <x v="2024"/>
    <n v="18"/>
    <s v="Male"/>
    <s v="USA"/>
    <d v="2023-11-10T23:41:17"/>
    <x v="2"/>
    <n v="3"/>
    <n v="1"/>
    <n v="44"/>
    <n v="5"/>
    <n v="144.25"/>
    <s v=""/>
    <n v="4"/>
    <s v=""/>
    <n v="13"/>
    <n v="0.33333333333333298"/>
    <n v="0.11363636363636299"/>
    <n v="36.0625"/>
    <x v="0"/>
    <n v="0"/>
  </r>
  <r>
    <x v="2025"/>
    <n v="40"/>
    <s v="Male"/>
    <s v="UK"/>
    <d v="2024-01-01T16:47:29"/>
    <x v="2"/>
    <n v="1"/>
    <n v="0"/>
    <n v="63"/>
    <n v="3"/>
    <n v="143.56"/>
    <s v=""/>
    <n v="4"/>
    <s v=""/>
    <n v="91"/>
    <n v="0"/>
    <n v="4.7619047619047603E-2"/>
    <n v="35.89"/>
    <x v="0"/>
    <n v="0"/>
  </r>
  <r>
    <x v="2026"/>
    <n v="30"/>
    <s v="Female"/>
    <s v="USA"/>
    <d v="2024-12-23T19:42:20"/>
    <x v="2"/>
    <n v="4"/>
    <n v="2"/>
    <n v="59"/>
    <n v="4"/>
    <n v="143.22"/>
    <s v=""/>
    <n v="4"/>
    <s v=""/>
    <n v="0"/>
    <n v="0.5"/>
    <n v="6.7796610169491497E-2"/>
    <n v="35.805"/>
    <x v="0"/>
    <n v="0"/>
  </r>
  <r>
    <x v="2027"/>
    <n v="42"/>
    <s v="Male"/>
    <s v="UK"/>
    <d v="2024-07-21T13:28:30"/>
    <x v="2"/>
    <n v="1"/>
    <n v="1"/>
    <n v="44"/>
    <n v="1"/>
    <n v="142.71"/>
    <s v=""/>
    <n v="4"/>
    <s v=""/>
    <n v="15"/>
    <n v="1"/>
    <n v="2.27272727272727E-2"/>
    <n v="35.677500000000002"/>
    <x v="0"/>
    <n v="0"/>
  </r>
  <r>
    <x v="2028"/>
    <n v="33"/>
    <s v="Female"/>
    <s v="France"/>
    <d v="2023-03-31T13:17:57"/>
    <x v="1"/>
    <n v="4"/>
    <n v="2"/>
    <n v="45"/>
    <n v="3"/>
    <n v="142.41999999999999"/>
    <s v=""/>
    <n v="4"/>
    <s v=""/>
    <n v="2"/>
    <n v="0.5"/>
    <n v="6.6666666666666596E-2"/>
    <n v="35.604999999999997"/>
    <x v="0"/>
    <n v="0"/>
  </r>
  <r>
    <x v="2029"/>
    <n v="40"/>
    <s v="Male"/>
    <s v="UK"/>
    <d v="2023-06-12T01:45:51"/>
    <x v="5"/>
    <n v="5"/>
    <n v="2"/>
    <n v="48"/>
    <n v="2"/>
    <n v="141.44"/>
    <s v=""/>
    <n v="4"/>
    <s v=""/>
    <n v="12"/>
    <n v="0.4"/>
    <n v="4.1666666666666602E-2"/>
    <n v="35.36"/>
    <x v="0"/>
    <n v="0"/>
  </r>
  <r>
    <x v="2030"/>
    <n v="26"/>
    <s v="Female"/>
    <s v="USA"/>
    <d v="2024-02-09T16:43:46"/>
    <x v="2"/>
    <n v="3"/>
    <n v="0"/>
    <n v="45"/>
    <n v="1"/>
    <n v="141.41999999999999"/>
    <s v=""/>
    <n v="4"/>
    <s v=""/>
    <n v="11"/>
    <n v="0"/>
    <n v="2.2222222222222199E-2"/>
    <n v="35.354999999999997"/>
    <x v="0"/>
    <n v="0"/>
  </r>
  <r>
    <x v="2031"/>
    <n v="39"/>
    <s v="Male"/>
    <s v="USA"/>
    <d v="2024-03-26T23:52:55"/>
    <x v="3"/>
    <n v="3"/>
    <n v="2"/>
    <n v="57"/>
    <n v="2"/>
    <n v="141.26"/>
    <s v=""/>
    <n v="4"/>
    <s v=""/>
    <n v="41"/>
    <n v="0.66666666666666596"/>
    <n v="3.5087719298245598E-2"/>
    <n v="35.314999999999998"/>
    <x v="0"/>
    <n v="0"/>
  </r>
  <r>
    <x v="2032"/>
    <n v="38"/>
    <s v="Male"/>
    <s v="UK"/>
    <d v="2024-06-14T16:38:29"/>
    <x v="3"/>
    <n v="1"/>
    <n v="0"/>
    <n v="44"/>
    <n v="3"/>
    <n v="140.57"/>
    <s v=""/>
    <n v="4"/>
    <s v=""/>
    <n v="66"/>
    <n v="0"/>
    <n v="6.8181818181818094E-2"/>
    <n v="35.142499999999998"/>
    <x v="0"/>
    <n v="0"/>
  </r>
  <r>
    <x v="2033"/>
    <n v="30"/>
    <s v="Male"/>
    <s v="USA"/>
    <d v="2024-11-17T10:33:10"/>
    <x v="5"/>
    <n v="4"/>
    <n v="2"/>
    <n v="46"/>
    <n v="2"/>
    <n v="140.03"/>
    <s v=""/>
    <n v="4"/>
    <s v=""/>
    <n v="20"/>
    <n v="0.5"/>
    <n v="4.3478260869565202E-2"/>
    <n v="35.0075"/>
    <x v="0"/>
    <n v="0"/>
  </r>
  <r>
    <x v="2034"/>
    <n v="36"/>
    <s v="Male"/>
    <s v="USA"/>
    <d v="2024-06-22T05:41:47"/>
    <x v="3"/>
    <n v="3"/>
    <n v="1"/>
    <n v="49"/>
    <n v="1"/>
    <n v="139.05000000000001"/>
    <s v=""/>
    <n v="4"/>
    <s v=""/>
    <n v="13"/>
    <n v="0.33333333333333298"/>
    <n v="2.04081632653061E-2"/>
    <n v="34.762500000000003"/>
    <x v="0"/>
    <n v="0"/>
  </r>
  <r>
    <x v="2035"/>
    <n v="49"/>
    <s v="Male"/>
    <s v="Canada"/>
    <d v="2023-06-07T13:42:55"/>
    <x v="1"/>
    <n v="1"/>
    <n v="1"/>
    <n v="59"/>
    <n v="1"/>
    <n v="138.88999999999999"/>
    <s v=""/>
    <n v="4"/>
    <s v=""/>
    <n v="12"/>
    <n v="1"/>
    <n v="1.6949152542372801E-2"/>
    <n v="34.722499999999997"/>
    <x v="0"/>
    <n v="0"/>
  </r>
  <r>
    <x v="2036"/>
    <n v="38"/>
    <s v="Female"/>
    <s v="France"/>
    <d v="2023-01-09T18:15:27"/>
    <x v="1"/>
    <n v="1"/>
    <n v="1"/>
    <n v="57"/>
    <n v="4"/>
    <n v="138.66999999999999"/>
    <s v=""/>
    <n v="4"/>
    <s v=""/>
    <n v="71"/>
    <n v="1"/>
    <n v="7.0175438596491196E-2"/>
    <n v="34.667499999999997"/>
    <x v="0"/>
    <n v="0"/>
  </r>
  <r>
    <x v="2037"/>
    <n v="18"/>
    <s v="Female"/>
    <s v="UK"/>
    <d v="2024-06-17T20:34:04"/>
    <x v="0"/>
    <n v="2"/>
    <n v="1"/>
    <n v="55"/>
    <n v="5"/>
    <n v="138.29"/>
    <s v=""/>
    <n v="4"/>
    <s v=""/>
    <n v="8"/>
    <n v="0.5"/>
    <n v="9.0909090909090898E-2"/>
    <n v="34.572499999999998"/>
    <x v="0"/>
    <n v="0"/>
  </r>
  <r>
    <x v="2038"/>
    <n v="18"/>
    <s v="Female"/>
    <s v="UK"/>
    <d v="2023-08-07T14:13:02"/>
    <x v="3"/>
    <n v="5"/>
    <n v="3"/>
    <n v="52"/>
    <n v="1"/>
    <n v="138.25"/>
    <s v=""/>
    <n v="4"/>
    <s v=""/>
    <n v="52"/>
    <n v="0.6"/>
    <n v="1.9230769230769201E-2"/>
    <n v="34.5625"/>
    <x v="0"/>
    <n v="0"/>
  </r>
  <r>
    <x v="2039"/>
    <n v="18"/>
    <s v="Male"/>
    <s v="USA"/>
    <d v="2024-03-03T03:30:51"/>
    <x v="2"/>
    <n v="4"/>
    <n v="1"/>
    <n v="50"/>
    <n v="4"/>
    <n v="138.08000000000001"/>
    <s v=""/>
    <n v="4"/>
    <s v=""/>
    <n v="38"/>
    <n v="0.25"/>
    <n v="0.08"/>
    <n v="34.520000000000003"/>
    <x v="0"/>
    <n v="0"/>
  </r>
  <r>
    <x v="2040"/>
    <n v="27"/>
    <s v="Male"/>
    <s v="Canada"/>
    <d v="2024-04-18T17:58:03"/>
    <x v="2"/>
    <n v="5"/>
    <n v="2"/>
    <n v="51"/>
    <n v="2"/>
    <n v="138.05000000000001"/>
    <s v=""/>
    <n v="4"/>
    <s v=""/>
    <n v="22"/>
    <n v="0.4"/>
    <n v="3.9215686274509803E-2"/>
    <n v="34.512500000000003"/>
    <x v="0"/>
    <n v="0"/>
  </r>
  <r>
    <x v="2041"/>
    <n v="44"/>
    <s v="Male"/>
    <s v="Australia"/>
    <d v="2023-01-19T03:06:59"/>
    <x v="1"/>
    <n v="3"/>
    <n v="2"/>
    <n v="62"/>
    <n v="1"/>
    <n v="138.03"/>
    <s v=""/>
    <n v="4"/>
    <s v=""/>
    <n v="11"/>
    <n v="0.66666666666666596"/>
    <n v="1.6129032258064498E-2"/>
    <n v="34.5075"/>
    <x v="0"/>
    <n v="0"/>
  </r>
  <r>
    <x v="2042"/>
    <n v="26"/>
    <s v="Male"/>
    <s v="Australia"/>
    <d v="2024-07-04T21:24:06"/>
    <x v="1"/>
    <n v="1"/>
    <n v="0"/>
    <n v="55"/>
    <n v="5"/>
    <n v="137.63999999999999"/>
    <s v=""/>
    <n v="4"/>
    <s v=""/>
    <n v="11"/>
    <n v="0"/>
    <n v="9.0909090909090898E-2"/>
    <n v="34.409999999999997"/>
    <x v="0"/>
    <n v="0"/>
  </r>
  <r>
    <x v="2043"/>
    <n v="34"/>
    <s v="Female"/>
    <s v="Germany"/>
    <d v="2023-01-08T01:22:27"/>
    <x v="4"/>
    <n v="2"/>
    <n v="1"/>
    <n v="62"/>
    <n v="2"/>
    <n v="137.51"/>
    <s v=""/>
    <n v="4"/>
    <s v=""/>
    <n v="47"/>
    <n v="0.5"/>
    <n v="3.2258064516128997E-2"/>
    <n v="34.377499999999998"/>
    <x v="0"/>
    <n v="0"/>
  </r>
  <r>
    <x v="2044"/>
    <n v="46"/>
    <s v="Female"/>
    <s v="Australia"/>
    <d v="2023-01-10T23:27:36"/>
    <x v="3"/>
    <n v="4"/>
    <n v="2"/>
    <n v="48"/>
    <n v="3"/>
    <n v="136.99"/>
    <s v=""/>
    <n v="4"/>
    <s v=""/>
    <n v="24"/>
    <n v="0.5"/>
    <n v="6.25E-2"/>
    <n v="34.247500000000002"/>
    <x v="0"/>
    <n v="0"/>
  </r>
  <r>
    <x v="2045"/>
    <n v="18"/>
    <s v="Male"/>
    <s v="USA"/>
    <d v="2023-01-27T05:18:45"/>
    <x v="0"/>
    <n v="2"/>
    <n v="1"/>
    <n v="46"/>
    <n v="2"/>
    <n v="136.86000000000001"/>
    <s v=""/>
    <n v="4"/>
    <s v=""/>
    <n v="45"/>
    <n v="0.5"/>
    <n v="4.3478260869565202E-2"/>
    <n v="34.215000000000003"/>
    <x v="0"/>
    <n v="0"/>
  </r>
  <r>
    <x v="2046"/>
    <n v="18"/>
    <s v="Male"/>
    <s v="Germany"/>
    <d v="2024-09-15T21:32:52"/>
    <x v="3"/>
    <n v="0"/>
    <n v="0"/>
    <n v="54"/>
    <n v="2"/>
    <n v="136.69999999999999"/>
    <s v=""/>
    <n v="4"/>
    <s v=""/>
    <n v="63"/>
    <n v="0"/>
    <n v="3.7037037037037E-2"/>
    <n v="34.174999999999997"/>
    <x v="0"/>
    <n v="0"/>
  </r>
  <r>
    <x v="2047"/>
    <n v="27"/>
    <s v="Male"/>
    <s v="Germany"/>
    <d v="2023-04-04T22:25:40"/>
    <x v="1"/>
    <n v="2"/>
    <n v="0"/>
    <n v="59"/>
    <n v="3"/>
    <n v="136.46"/>
    <s v=""/>
    <n v="4"/>
    <s v=""/>
    <n v="13"/>
    <n v="0"/>
    <n v="5.0847457627118599E-2"/>
    <n v="34.115000000000002"/>
    <x v="0"/>
    <n v="0"/>
  </r>
  <r>
    <x v="2048"/>
    <n v="27"/>
    <s v="Female"/>
    <s v="USA"/>
    <d v="2024-12-16T02:16:13"/>
    <x v="3"/>
    <n v="4"/>
    <n v="1"/>
    <n v="51"/>
    <n v="2"/>
    <n v="136.36000000000001"/>
    <s v=""/>
    <n v="4"/>
    <s v=""/>
    <n v="61"/>
    <n v="0.25"/>
    <n v="3.9215686274509803E-2"/>
    <n v="34.090000000000003"/>
    <x v="0"/>
    <n v="0"/>
  </r>
  <r>
    <x v="2049"/>
    <n v="28"/>
    <s v="Female"/>
    <s v="USA"/>
    <d v="2023-02-10T03:40:49"/>
    <x v="3"/>
    <n v="2"/>
    <n v="0"/>
    <n v="44"/>
    <n v="3"/>
    <n v="136.31"/>
    <s v=""/>
    <n v="4"/>
    <s v=""/>
    <n v="43"/>
    <n v="0"/>
    <n v="6.8181818181818094E-2"/>
    <n v="34.077500000000001"/>
    <x v="0"/>
    <n v="0"/>
  </r>
  <r>
    <x v="2050"/>
    <n v="70"/>
    <s v="Female"/>
    <s v="Australia"/>
    <d v="2024-02-14T22:17:59"/>
    <x v="1"/>
    <n v="6"/>
    <n v="2"/>
    <n v="57"/>
    <n v="3"/>
    <n v="136.31"/>
    <s v=""/>
    <n v="4"/>
    <s v=""/>
    <n v="23"/>
    <n v="0.33333333333333298"/>
    <n v="5.2631578947368397E-2"/>
    <n v="34.077500000000001"/>
    <x v="0"/>
    <n v="0"/>
  </r>
  <r>
    <x v="2051"/>
    <n v="32"/>
    <s v="Female"/>
    <s v="Canada"/>
    <d v="2023-10-07T20:33:35"/>
    <x v="0"/>
    <n v="4"/>
    <n v="1"/>
    <n v="42"/>
    <n v="1"/>
    <n v="135.97999999999999"/>
    <s v=""/>
    <n v="4"/>
    <s v=""/>
    <n v="85"/>
    <n v="0.25"/>
    <n v="2.3809523809523801E-2"/>
    <n v="33.994999999999997"/>
    <x v="0"/>
    <n v="0"/>
  </r>
  <r>
    <x v="2052"/>
    <n v="44"/>
    <s v="Female"/>
    <s v="Canada"/>
    <d v="2023-07-15T23:03:07"/>
    <x v="1"/>
    <n v="4"/>
    <n v="2"/>
    <n v="44"/>
    <n v="2"/>
    <n v="135.80000000000001"/>
    <s v=""/>
    <n v="4"/>
    <s v=""/>
    <n v="29"/>
    <n v="0.5"/>
    <n v="4.54545454545454E-2"/>
    <n v="33.950000000000003"/>
    <x v="0"/>
    <n v="0"/>
  </r>
  <r>
    <x v="2053"/>
    <n v="43"/>
    <s v="Male"/>
    <s v="Germany"/>
    <d v="2024-01-18T11:47:06"/>
    <x v="4"/>
    <n v="2"/>
    <n v="0"/>
    <n v="57"/>
    <n v="1"/>
    <n v="135.80000000000001"/>
    <s v=""/>
    <n v="4"/>
    <s v=""/>
    <n v="30"/>
    <n v="0"/>
    <n v="1.7543859649122799E-2"/>
    <n v="33.950000000000003"/>
    <x v="0"/>
    <n v="1"/>
  </r>
  <r>
    <x v="2054"/>
    <n v="41"/>
    <s v="Female"/>
    <s v="Germany"/>
    <d v="2023-04-30T11:40:44"/>
    <x v="3"/>
    <n v="5"/>
    <n v="1"/>
    <n v="61"/>
    <n v="5"/>
    <n v="135.63"/>
    <s v=""/>
    <n v="4"/>
    <s v=""/>
    <n v="18"/>
    <n v="0.2"/>
    <n v="8.1967213114753995E-2"/>
    <n v="33.907499999999999"/>
    <x v="0"/>
    <n v="0"/>
  </r>
  <r>
    <x v="2055"/>
    <n v="59"/>
    <s v="Female"/>
    <s v="USA"/>
    <d v="2023-12-01T04:26:54"/>
    <x v="1"/>
    <n v="2"/>
    <n v="2"/>
    <n v="37"/>
    <n v="2"/>
    <n v="135.32"/>
    <s v=""/>
    <n v="4"/>
    <s v=""/>
    <n v="35"/>
    <n v="1"/>
    <n v="5.4054054054054002E-2"/>
    <n v="33.83"/>
    <x v="0"/>
    <n v="0"/>
  </r>
  <r>
    <x v="2056"/>
    <n v="49"/>
    <s v="Female"/>
    <s v="Canada"/>
    <d v="2023-12-04T03:59:40"/>
    <x v="4"/>
    <n v="3"/>
    <n v="1"/>
    <n v="56"/>
    <n v="5"/>
    <n v="135.22"/>
    <s v=""/>
    <n v="4"/>
    <s v=""/>
    <n v="64"/>
    <n v="0.33333333333333298"/>
    <n v="8.9285714285714204E-2"/>
    <n v="33.805"/>
    <x v="0"/>
    <n v="0"/>
  </r>
  <r>
    <x v="2057"/>
    <n v="46"/>
    <s v="Female"/>
    <s v="UK"/>
    <d v="2023-08-24T19:25:54"/>
    <x v="4"/>
    <n v="1"/>
    <n v="0"/>
    <n v="50"/>
    <n v="2"/>
    <n v="134.79"/>
    <s v=""/>
    <n v="4"/>
    <s v=""/>
    <n v="7"/>
    <n v="0"/>
    <n v="0.04"/>
    <n v="33.697499999999998"/>
    <x v="0"/>
    <n v="0"/>
  </r>
  <r>
    <x v="2058"/>
    <n v="18"/>
    <s v="Male"/>
    <s v="USA"/>
    <d v="2024-11-11T17:18:05"/>
    <x v="2"/>
    <n v="1"/>
    <n v="1"/>
    <n v="43"/>
    <n v="1"/>
    <n v="134.61000000000001"/>
    <s v=""/>
    <n v="4"/>
    <s v=""/>
    <n v="36"/>
    <n v="1"/>
    <n v="2.3255813953488299E-2"/>
    <n v="33.652500000000003"/>
    <x v="0"/>
    <n v="0"/>
  </r>
  <r>
    <x v="2059"/>
    <n v="32"/>
    <s v="Female"/>
    <s v="Australia"/>
    <d v="2024-07-02T09:32:12"/>
    <x v="3"/>
    <n v="1"/>
    <n v="1"/>
    <n v="52"/>
    <n v="2"/>
    <n v="134.31"/>
    <s v=""/>
    <n v="4"/>
    <s v=""/>
    <n v="8"/>
    <n v="1"/>
    <n v="3.8461538461538401E-2"/>
    <n v="33.577500000000001"/>
    <x v="0"/>
    <n v="0"/>
  </r>
  <r>
    <x v="2060"/>
    <n v="37"/>
    <s v="Male"/>
    <s v="UK"/>
    <d v="2024-02-09T12:20:57"/>
    <x v="4"/>
    <n v="2"/>
    <n v="1"/>
    <n v="47"/>
    <n v="5"/>
    <n v="133.77000000000001"/>
    <s v=""/>
    <n v="4"/>
    <s v=""/>
    <n v="7"/>
    <n v="0.5"/>
    <n v="0.10638297872340401"/>
    <n v="33.442500000000003"/>
    <x v="0"/>
    <n v="0"/>
  </r>
  <r>
    <x v="2061"/>
    <n v="35"/>
    <s v="Female"/>
    <s v="USA"/>
    <d v="2023-07-06T14:11:35"/>
    <x v="1"/>
    <n v="3"/>
    <n v="2"/>
    <n v="48"/>
    <n v="2"/>
    <n v="133.69"/>
    <s v=""/>
    <n v="4"/>
    <s v=""/>
    <n v="26"/>
    <n v="0.66666666666666596"/>
    <n v="4.1666666666666602E-2"/>
    <n v="33.422499999999999"/>
    <x v="0"/>
    <n v="0"/>
  </r>
  <r>
    <x v="2062"/>
    <n v="61"/>
    <s v="Female"/>
    <s v="USA"/>
    <d v="2023-01-23T23:55:34"/>
    <x v="3"/>
    <n v="1"/>
    <n v="0"/>
    <n v="57"/>
    <n v="1"/>
    <n v="133.51"/>
    <s v=""/>
    <n v="4"/>
    <s v=""/>
    <n v="77"/>
    <n v="0"/>
    <n v="1.7543859649122799E-2"/>
    <n v="33.377499999999998"/>
    <x v="0"/>
    <n v="1"/>
  </r>
  <r>
    <x v="2063"/>
    <n v="34"/>
    <s v="Female"/>
    <s v="Canada"/>
    <d v="2024-11-19T13:39:26"/>
    <x v="2"/>
    <n v="4"/>
    <n v="0"/>
    <n v="62"/>
    <n v="3"/>
    <n v="132.9"/>
    <s v=""/>
    <n v="4"/>
    <s v=""/>
    <n v="25"/>
    <n v="0"/>
    <n v="4.8387096774193498E-2"/>
    <n v="33.225000000000001"/>
    <x v="0"/>
    <n v="1"/>
  </r>
  <r>
    <x v="2064"/>
    <n v="27"/>
    <s v="Female"/>
    <s v="USA"/>
    <d v="2023-08-17T03:27:23"/>
    <x v="5"/>
    <n v="5"/>
    <n v="0"/>
    <n v="57"/>
    <n v="3"/>
    <n v="132.78"/>
    <s v=""/>
    <n v="4"/>
    <s v=""/>
    <n v="1"/>
    <n v="0"/>
    <n v="5.2631578947368397E-2"/>
    <n v="33.195"/>
    <x v="0"/>
    <n v="0"/>
  </r>
  <r>
    <x v="2065"/>
    <n v="50"/>
    <s v="Female"/>
    <s v="Canada"/>
    <d v="2023-12-24T08:45:17"/>
    <x v="4"/>
    <n v="3"/>
    <n v="0"/>
    <n v="40"/>
    <n v="3"/>
    <n v="132.49"/>
    <s v=""/>
    <n v="4"/>
    <s v=""/>
    <n v="15"/>
    <n v="0"/>
    <n v="7.4999999999999997E-2"/>
    <n v="33.122500000000002"/>
    <x v="0"/>
    <n v="0"/>
  </r>
  <r>
    <x v="2066"/>
    <n v="29"/>
    <s v="Female"/>
    <s v="USA"/>
    <d v="2024-07-26T07:21:53"/>
    <x v="2"/>
    <n v="3"/>
    <n v="1"/>
    <n v="43"/>
    <n v="3"/>
    <n v="132.25"/>
    <s v=""/>
    <n v="4"/>
    <s v=""/>
    <n v="10"/>
    <n v="0.33333333333333298"/>
    <n v="6.9767441860465101E-2"/>
    <n v="33.0625"/>
    <x v="0"/>
    <n v="0"/>
  </r>
  <r>
    <x v="2067"/>
    <n v="25"/>
    <s v="Male"/>
    <s v="Canada"/>
    <d v="2024-03-31T17:46:17"/>
    <x v="3"/>
    <n v="7"/>
    <n v="4"/>
    <n v="48"/>
    <n v="3"/>
    <n v="131.53"/>
    <s v=""/>
    <n v="4"/>
    <s v=""/>
    <n v="46"/>
    <n v="0.57142857142857095"/>
    <n v="6.25E-2"/>
    <n v="32.8825"/>
    <x v="0"/>
    <n v="0"/>
  </r>
  <r>
    <x v="2068"/>
    <n v="47"/>
    <s v="Male"/>
    <s v="UK"/>
    <d v="2023-12-25T15:25:02"/>
    <x v="1"/>
    <n v="0"/>
    <n v="0"/>
    <n v="52"/>
    <n v="4"/>
    <n v="131.38999999999999"/>
    <s v=""/>
    <n v="4"/>
    <s v=""/>
    <n v="17"/>
    <n v="0"/>
    <n v="7.69230769230769E-2"/>
    <n v="32.847499999999997"/>
    <x v="0"/>
    <n v="0"/>
  </r>
  <r>
    <x v="2069"/>
    <n v="18"/>
    <s v="Male"/>
    <s v="Germany"/>
    <d v="2024-08-18T11:40:16"/>
    <x v="2"/>
    <n v="2"/>
    <n v="1"/>
    <n v="53"/>
    <n v="2"/>
    <n v="131.26"/>
    <s v=""/>
    <n v="4"/>
    <s v=""/>
    <n v="12"/>
    <n v="0.5"/>
    <n v="3.7735849056603703E-2"/>
    <n v="32.814999999999998"/>
    <x v="0"/>
    <n v="0"/>
  </r>
  <r>
    <x v="2070"/>
    <n v="26"/>
    <s v="Female"/>
    <s v="USA"/>
    <d v="2023-11-01T16:17:22"/>
    <x v="0"/>
    <n v="4"/>
    <n v="1"/>
    <n v="52"/>
    <n v="5"/>
    <n v="131.08000000000001"/>
    <s v=""/>
    <n v="4"/>
    <s v=""/>
    <n v="11"/>
    <n v="0.25"/>
    <n v="9.6153846153846104E-2"/>
    <n v="32.770000000000003"/>
    <x v="0"/>
    <n v="0"/>
  </r>
  <r>
    <x v="2071"/>
    <n v="43"/>
    <s v="Male"/>
    <s v="Australia"/>
    <d v="2023-05-31T19:38:30"/>
    <x v="1"/>
    <n v="4"/>
    <n v="1"/>
    <n v="53"/>
    <n v="5"/>
    <n v="131.03"/>
    <s v=""/>
    <n v="4"/>
    <s v=""/>
    <n v="14"/>
    <n v="0.25"/>
    <n v="9.4339622641509399E-2"/>
    <n v="32.7575"/>
    <x v="0"/>
    <n v="0"/>
  </r>
  <r>
    <x v="2072"/>
    <n v="48"/>
    <s v="Male"/>
    <s v="USA"/>
    <d v="2024-04-28T10:07:37"/>
    <x v="3"/>
    <n v="1"/>
    <n v="0"/>
    <n v="45"/>
    <n v="4"/>
    <n v="130.94"/>
    <s v=""/>
    <n v="4"/>
    <s v=""/>
    <n v="29"/>
    <n v="0"/>
    <n v="8.8888888888888795E-2"/>
    <n v="32.734999999999999"/>
    <x v="0"/>
    <n v="1"/>
  </r>
  <r>
    <x v="2073"/>
    <n v="21"/>
    <s v="Female"/>
    <s v="USA"/>
    <d v="2024-08-15T15:02:43"/>
    <x v="1"/>
    <n v="3"/>
    <n v="2"/>
    <n v="52"/>
    <n v="4"/>
    <n v="130.72999999999999"/>
    <s v=""/>
    <n v="4"/>
    <s v=""/>
    <n v="37"/>
    <n v="0.66666666666666596"/>
    <n v="7.69230769230769E-2"/>
    <n v="32.682499999999997"/>
    <x v="0"/>
    <n v="0"/>
  </r>
  <r>
    <x v="2074"/>
    <n v="30"/>
    <s v="Female"/>
    <s v="USA"/>
    <d v="2024-01-13T13:30:54"/>
    <x v="2"/>
    <n v="2"/>
    <n v="1"/>
    <n v="62"/>
    <n v="4"/>
    <n v="130.41999999999999"/>
    <s v=""/>
    <n v="4"/>
    <s v=""/>
    <n v="25"/>
    <n v="0.5"/>
    <n v="6.4516129032257993E-2"/>
    <n v="32.604999999999997"/>
    <x v="0"/>
    <n v="0"/>
  </r>
  <r>
    <x v="2075"/>
    <n v="36"/>
    <s v="Male"/>
    <s v="USA"/>
    <d v="2023-03-23T03:48:08"/>
    <x v="2"/>
    <n v="1"/>
    <n v="1"/>
    <n v="46"/>
    <n v="1"/>
    <n v="130.27000000000001"/>
    <s v=""/>
    <n v="4"/>
    <s v=""/>
    <n v="15"/>
    <n v="1"/>
    <n v="2.1739130434782601E-2"/>
    <n v="32.567500000000003"/>
    <x v="0"/>
    <n v="0"/>
  </r>
  <r>
    <x v="2076"/>
    <n v="21"/>
    <s v="Male"/>
    <s v="USA"/>
    <d v="2023-01-13T02:33:51"/>
    <x v="2"/>
    <n v="1"/>
    <n v="0"/>
    <n v="50"/>
    <n v="2"/>
    <n v="130.02000000000001"/>
    <s v=""/>
    <n v="4"/>
    <s v=""/>
    <n v="2"/>
    <n v="0"/>
    <n v="0.04"/>
    <n v="32.505000000000003"/>
    <x v="0"/>
    <n v="0"/>
  </r>
  <r>
    <x v="2077"/>
    <n v="36"/>
    <s v="Female"/>
    <s v="USA"/>
    <d v="2023-11-24T23:30:57"/>
    <x v="4"/>
    <n v="5"/>
    <n v="1"/>
    <n v="53"/>
    <n v="2"/>
    <n v="129.94999999999999"/>
    <s v=""/>
    <n v="4"/>
    <s v=""/>
    <n v="47"/>
    <n v="0.2"/>
    <n v="3.7735849056603703E-2"/>
    <n v="32.487499999999997"/>
    <x v="0"/>
    <n v="0"/>
  </r>
  <r>
    <x v="2078"/>
    <n v="33"/>
    <s v="Male"/>
    <s v="Germany"/>
    <d v="2023-08-05T11:06:47"/>
    <x v="2"/>
    <n v="2"/>
    <n v="0"/>
    <n v="55"/>
    <n v="6"/>
    <n v="129.71"/>
    <s v=""/>
    <n v="4"/>
    <s v=""/>
    <n v="6"/>
    <n v="0"/>
    <n v="0.109090909090909"/>
    <n v="32.427500000000002"/>
    <x v="0"/>
    <n v="1"/>
  </r>
  <r>
    <x v="2079"/>
    <n v="27"/>
    <s v="Male"/>
    <s v="UK"/>
    <d v="2023-03-28T00:36:43"/>
    <x v="0"/>
    <n v="1"/>
    <n v="1"/>
    <n v="41"/>
    <n v="5"/>
    <n v="129.24"/>
    <s v=""/>
    <n v="4"/>
    <s v=""/>
    <n v="22"/>
    <n v="1"/>
    <n v="0.12195121951219499"/>
    <n v="32.31"/>
    <x v="0"/>
    <n v="0"/>
  </r>
  <r>
    <x v="2080"/>
    <n v="32"/>
    <s v="Female"/>
    <s v="USA"/>
    <d v="2023-03-29T05:48:52"/>
    <x v="4"/>
    <n v="3"/>
    <n v="2"/>
    <n v="52"/>
    <n v="1"/>
    <n v="128.86000000000001"/>
    <s v=""/>
    <n v="4"/>
    <s v=""/>
    <n v="72"/>
    <n v="0.66666666666666596"/>
    <n v="1.9230769230769201E-2"/>
    <n v="32.215000000000003"/>
    <x v="0"/>
    <n v="0"/>
  </r>
  <r>
    <x v="2081"/>
    <n v="28"/>
    <s v="Female"/>
    <s v="USA"/>
    <d v="2023-11-29T23:14:45"/>
    <x v="1"/>
    <n v="2"/>
    <n v="1"/>
    <n v="53"/>
    <n v="3"/>
    <n v="128.52000000000001"/>
    <s v=""/>
    <n v="4"/>
    <s v=""/>
    <n v="62"/>
    <n v="0.5"/>
    <n v="5.6603773584905599E-2"/>
    <n v="32.130000000000003"/>
    <x v="0"/>
    <n v="0"/>
  </r>
  <r>
    <x v="2082"/>
    <n v="18"/>
    <s v="Female"/>
    <s v="Australia"/>
    <d v="2024-09-03T10:13:22"/>
    <x v="0"/>
    <n v="4"/>
    <n v="1"/>
    <n v="53"/>
    <n v="3"/>
    <n v="128.31"/>
    <s v=""/>
    <n v="4"/>
    <s v=""/>
    <n v="18"/>
    <n v="0.25"/>
    <n v="5.6603773584905599E-2"/>
    <n v="32.077500000000001"/>
    <x v="0"/>
    <n v="0"/>
  </r>
  <r>
    <x v="2083"/>
    <n v="31"/>
    <s v="Female"/>
    <s v="Germany"/>
    <d v="2024-12-24T13:13:38"/>
    <x v="1"/>
    <n v="3"/>
    <n v="1"/>
    <n v="50"/>
    <n v="6"/>
    <n v="128.22999999999999"/>
    <s v=""/>
    <n v="4"/>
    <s v=""/>
    <n v="7"/>
    <n v="0.33333333333333298"/>
    <n v="0.12"/>
    <n v="32.057499999999997"/>
    <x v="0"/>
    <n v="0"/>
  </r>
  <r>
    <x v="2084"/>
    <n v="34"/>
    <s v="Female"/>
    <s v="Australia"/>
    <d v="2023-01-05T09:07:44"/>
    <x v="2"/>
    <n v="1"/>
    <n v="1"/>
    <n v="43"/>
    <n v="2"/>
    <n v="128.19"/>
    <s v=""/>
    <n v="4"/>
    <s v=""/>
    <n v="22"/>
    <n v="1"/>
    <n v="4.6511627906976702E-2"/>
    <n v="32.047499999999999"/>
    <x v="0"/>
    <n v="0"/>
  </r>
  <r>
    <x v="2085"/>
    <n v="41"/>
    <s v="Female"/>
    <s v="Germany"/>
    <d v="2024-10-25T22:18:28"/>
    <x v="2"/>
    <n v="4"/>
    <n v="1"/>
    <n v="46"/>
    <n v="3"/>
    <n v="128.16"/>
    <s v=""/>
    <n v="4"/>
    <s v=""/>
    <n v="17"/>
    <n v="0.25"/>
    <n v="6.5217391304347797E-2"/>
    <n v="32.04"/>
    <x v="0"/>
    <n v="0"/>
  </r>
  <r>
    <x v="2086"/>
    <n v="36"/>
    <s v="Male"/>
    <s v="Canada"/>
    <d v="2023-05-13T04:50:40"/>
    <x v="5"/>
    <n v="4"/>
    <n v="1"/>
    <n v="55"/>
    <n v="2"/>
    <n v="128.05000000000001"/>
    <s v=""/>
    <n v="4"/>
    <s v=""/>
    <n v="41"/>
    <n v="0.25"/>
    <n v="3.6363636363636299E-2"/>
    <n v="32.012500000000003"/>
    <x v="0"/>
    <n v="0"/>
  </r>
  <r>
    <x v="2087"/>
    <n v="56"/>
    <s v="Male"/>
    <s v="Germany"/>
    <d v="2023-11-15T04:26:11"/>
    <x v="5"/>
    <n v="3"/>
    <n v="0"/>
    <n v="55"/>
    <n v="0"/>
    <n v="128.02000000000001"/>
    <s v=""/>
    <n v="4"/>
    <s v=""/>
    <n v="2"/>
    <n v="0"/>
    <n v="0"/>
    <n v="32.005000000000003"/>
    <x v="0"/>
    <n v="0"/>
  </r>
  <r>
    <x v="2088"/>
    <n v="44"/>
    <s v="Female"/>
    <s v="USA"/>
    <d v="2023-09-25T03:23:39"/>
    <x v="4"/>
    <n v="3"/>
    <n v="2"/>
    <n v="70"/>
    <n v="5"/>
    <n v="127.99"/>
    <s v=""/>
    <n v="4"/>
    <s v=""/>
    <n v="15"/>
    <n v="0.66666666666666596"/>
    <n v="7.1428571428571397E-2"/>
    <n v="31.997499999999999"/>
    <x v="0"/>
    <n v="0"/>
  </r>
  <r>
    <x v="2089"/>
    <n v="43"/>
    <s v="Female"/>
    <s v="Germany"/>
    <d v="2023-12-22T12:57:04"/>
    <x v="3"/>
    <n v="3"/>
    <n v="0"/>
    <n v="54"/>
    <n v="1"/>
    <n v="127.9"/>
    <s v=""/>
    <n v="4"/>
    <s v=""/>
    <n v="32"/>
    <n v="0"/>
    <n v="1.85185185185185E-2"/>
    <n v="31.975000000000001"/>
    <x v="0"/>
    <n v="1"/>
  </r>
  <r>
    <x v="2090"/>
    <n v="19"/>
    <s v="Female"/>
    <s v="USA"/>
    <d v="2024-01-29T01:50:46"/>
    <x v="2"/>
    <n v="3"/>
    <n v="0"/>
    <n v="49"/>
    <n v="4"/>
    <n v="127.74"/>
    <s v=""/>
    <n v="4"/>
    <s v=""/>
    <n v="25"/>
    <n v="0"/>
    <n v="8.16326530612244E-2"/>
    <n v="31.934999999999999"/>
    <x v="0"/>
    <n v="0"/>
  </r>
  <r>
    <x v="2091"/>
    <n v="43"/>
    <s v="Female"/>
    <s v="UK"/>
    <d v="2024-10-22T03:46:49"/>
    <x v="3"/>
    <n v="3"/>
    <n v="1"/>
    <n v="60"/>
    <n v="5"/>
    <n v="127.58"/>
    <s v=""/>
    <n v="4"/>
    <s v=""/>
    <n v="15"/>
    <n v="0.33333333333333298"/>
    <n v="8.3333333333333301E-2"/>
    <n v="31.895"/>
    <x v="0"/>
    <n v="1"/>
  </r>
  <r>
    <x v="2092"/>
    <n v="18"/>
    <s v="Female"/>
    <s v="USA"/>
    <d v="2024-05-12T15:47:43"/>
    <x v="5"/>
    <n v="5"/>
    <n v="0"/>
    <n v="43"/>
    <n v="2"/>
    <n v="127.05"/>
    <s v=""/>
    <n v="4"/>
    <s v=""/>
    <n v="54"/>
    <n v="0"/>
    <n v="4.6511627906976702E-2"/>
    <n v="31.762499999999999"/>
    <x v="0"/>
    <n v="0"/>
  </r>
  <r>
    <x v="2093"/>
    <n v="39"/>
    <s v="Other"/>
    <s v="USA"/>
    <d v="2023-08-05T02:21:08"/>
    <x v="1"/>
    <n v="2"/>
    <n v="0"/>
    <n v="33"/>
    <n v="1"/>
    <n v="126.99"/>
    <s v=""/>
    <n v="4"/>
    <s v=""/>
    <n v="22"/>
    <n v="0"/>
    <n v="3.03030303030303E-2"/>
    <n v="31.747499999999999"/>
    <x v="0"/>
    <n v="0"/>
  </r>
  <r>
    <x v="2094"/>
    <n v="31"/>
    <s v="Male"/>
    <s v="USA"/>
    <d v="2023-06-03T11:53:13"/>
    <x v="3"/>
    <n v="1"/>
    <n v="0"/>
    <n v="48"/>
    <n v="5"/>
    <n v="126.68"/>
    <s v=""/>
    <n v="4"/>
    <s v=""/>
    <n v="9"/>
    <n v="0"/>
    <n v="0.10416666666666601"/>
    <n v="31.67"/>
    <x v="0"/>
    <n v="0"/>
  </r>
  <r>
    <x v="2095"/>
    <n v="56"/>
    <s v="Female"/>
    <s v="France"/>
    <d v="2023-09-09T01:55:20"/>
    <x v="4"/>
    <n v="3"/>
    <n v="1"/>
    <n v="34"/>
    <n v="3"/>
    <n v="126.47"/>
    <s v=""/>
    <n v="4"/>
    <s v=""/>
    <n v="11"/>
    <n v="0.33333333333333298"/>
    <n v="8.8235294117646995E-2"/>
    <n v="31.6175"/>
    <x v="0"/>
    <n v="1"/>
  </r>
  <r>
    <x v="2096"/>
    <n v="21"/>
    <s v="Male"/>
    <s v="Australia"/>
    <d v="2023-06-23T02:02:46"/>
    <x v="1"/>
    <n v="1"/>
    <n v="0"/>
    <n v="50"/>
    <n v="1"/>
    <n v="126.34"/>
    <s v=""/>
    <n v="4"/>
    <s v=""/>
    <n v="35"/>
    <n v="0"/>
    <n v="0.02"/>
    <n v="31.585000000000001"/>
    <x v="0"/>
    <n v="0"/>
  </r>
  <r>
    <x v="2097"/>
    <n v="44"/>
    <s v="Female"/>
    <s v="USA"/>
    <d v="2024-05-20T04:51:01"/>
    <x v="3"/>
    <n v="3"/>
    <n v="0"/>
    <n v="44"/>
    <n v="3"/>
    <n v="125.98"/>
    <s v=""/>
    <n v="4"/>
    <s v=""/>
    <n v="20"/>
    <n v="0"/>
    <n v="6.8181818181818094E-2"/>
    <n v="31.495000000000001"/>
    <x v="0"/>
    <n v="0"/>
  </r>
  <r>
    <x v="2098"/>
    <n v="31"/>
    <s v="Female"/>
    <s v="UK"/>
    <d v="2023-10-07T14:43:09"/>
    <x v="4"/>
    <n v="6"/>
    <n v="2"/>
    <n v="48"/>
    <n v="5"/>
    <n v="125.49"/>
    <s v=""/>
    <n v="4"/>
    <s v=""/>
    <n v="7"/>
    <n v="0.33333333333333298"/>
    <n v="0.10416666666666601"/>
    <n v="31.372499999999999"/>
    <x v="0"/>
    <n v="0"/>
  </r>
  <r>
    <x v="2099"/>
    <n v="21"/>
    <s v="Female"/>
    <s v="France"/>
    <d v="2023-03-28T19:35:37"/>
    <x v="1"/>
    <n v="1"/>
    <n v="1"/>
    <n v="59"/>
    <n v="4"/>
    <n v="125.23"/>
    <s v=""/>
    <n v="4"/>
    <s v=""/>
    <n v="30"/>
    <n v="1"/>
    <n v="6.7796610169491497E-2"/>
    <n v="31.307500000000001"/>
    <x v="0"/>
    <n v="0"/>
  </r>
  <r>
    <x v="2100"/>
    <n v="39"/>
    <s v="Female"/>
    <s v="France"/>
    <d v="2023-11-02T08:21:03"/>
    <x v="3"/>
    <n v="3"/>
    <n v="2"/>
    <n v="51"/>
    <n v="3"/>
    <n v="125.15"/>
    <s v=""/>
    <n v="4"/>
    <s v=""/>
    <n v="12"/>
    <n v="0.66666666666666596"/>
    <n v="5.8823529411764698E-2"/>
    <n v="31.287500000000001"/>
    <x v="0"/>
    <n v="0"/>
  </r>
  <r>
    <x v="2101"/>
    <n v="42"/>
    <s v="Female"/>
    <s v="USA"/>
    <d v="2023-04-15T19:47:23"/>
    <x v="2"/>
    <n v="1"/>
    <n v="0"/>
    <n v="44"/>
    <n v="1"/>
    <n v="125.12"/>
    <s v=""/>
    <n v="4"/>
    <s v=""/>
    <n v="6"/>
    <n v="0"/>
    <n v="2.27272727272727E-2"/>
    <n v="31.28"/>
    <x v="0"/>
    <n v="0"/>
  </r>
  <r>
    <x v="2102"/>
    <n v="35"/>
    <s v="Female"/>
    <s v="France"/>
    <d v="2023-07-10T16:01:17"/>
    <x v="1"/>
    <n v="5"/>
    <n v="3"/>
    <n v="60"/>
    <n v="2"/>
    <n v="124.99"/>
    <s v=""/>
    <n v="4"/>
    <s v=""/>
    <n v="12"/>
    <n v="0.6"/>
    <n v="3.3333333333333298E-2"/>
    <n v="31.247499999999999"/>
    <x v="0"/>
    <n v="0"/>
  </r>
  <r>
    <x v="2103"/>
    <n v="46"/>
    <s v="Female"/>
    <s v="Germany"/>
    <d v="2023-11-06T07:15:31"/>
    <x v="5"/>
    <n v="3"/>
    <n v="1"/>
    <n v="55"/>
    <n v="3"/>
    <n v="124.75"/>
    <s v=""/>
    <n v="4"/>
    <s v=""/>
    <n v="6"/>
    <n v="0.33333333333333298"/>
    <n v="5.4545454545454501E-2"/>
    <n v="31.1875"/>
    <x v="0"/>
    <n v="0"/>
  </r>
  <r>
    <x v="2104"/>
    <n v="66"/>
    <s v="Male"/>
    <s v="USA"/>
    <d v="2023-04-28T15:52:31"/>
    <x v="2"/>
    <n v="2"/>
    <n v="2"/>
    <n v="51"/>
    <n v="4"/>
    <n v="124.66"/>
    <s v=""/>
    <n v="4"/>
    <s v=""/>
    <n v="6"/>
    <n v="1"/>
    <n v="7.8431372549019607E-2"/>
    <n v="31.164999999999999"/>
    <x v="0"/>
    <n v="1"/>
  </r>
  <r>
    <x v="2105"/>
    <n v="40"/>
    <s v="Female"/>
    <s v="Australia"/>
    <d v="2023-07-17T11:33:18"/>
    <x v="3"/>
    <n v="4"/>
    <n v="3"/>
    <n v="52"/>
    <n v="5"/>
    <n v="124.49"/>
    <s v=""/>
    <n v="4"/>
    <s v=""/>
    <n v="1"/>
    <n v="0.75"/>
    <n v="9.6153846153846104E-2"/>
    <n v="31.122499999999999"/>
    <x v="0"/>
    <n v="0"/>
  </r>
  <r>
    <x v="2106"/>
    <n v="44"/>
    <s v="Male"/>
    <s v="USA"/>
    <d v="2024-12-01T16:13:17"/>
    <x v="4"/>
    <n v="1"/>
    <n v="1"/>
    <n v="58"/>
    <n v="3"/>
    <n v="124.23"/>
    <s v=""/>
    <n v="4"/>
    <s v=""/>
    <n v="1"/>
    <n v="1"/>
    <n v="5.1724137931034399E-2"/>
    <n v="31.057500000000001"/>
    <x v="0"/>
    <n v="0"/>
  </r>
  <r>
    <x v="2107"/>
    <n v="41"/>
    <s v="Male"/>
    <s v="Australia"/>
    <d v="2023-04-15T15:24:33"/>
    <x v="2"/>
    <n v="2"/>
    <n v="1"/>
    <n v="45"/>
    <n v="1"/>
    <n v="123.99"/>
    <s v=""/>
    <n v="4"/>
    <s v=""/>
    <n v="20"/>
    <n v="0.5"/>
    <n v="2.2222222222222199E-2"/>
    <n v="30.997499999999999"/>
    <x v="0"/>
    <n v="1"/>
  </r>
  <r>
    <x v="2108"/>
    <n v="51"/>
    <s v="Male"/>
    <s v="USA"/>
    <d v="2023-09-26T21:44:16"/>
    <x v="1"/>
    <n v="2"/>
    <n v="0"/>
    <n v="59"/>
    <n v="1"/>
    <n v="123.82"/>
    <s v=""/>
    <n v="4"/>
    <s v=""/>
    <n v="1"/>
    <n v="0"/>
    <n v="1.6949152542372801E-2"/>
    <n v="30.954999999999998"/>
    <x v="0"/>
    <n v="0"/>
  </r>
  <r>
    <x v="2109"/>
    <n v="41"/>
    <s v="Other"/>
    <s v="France"/>
    <d v="2023-04-26T11:18:39"/>
    <x v="5"/>
    <n v="8"/>
    <n v="1"/>
    <n v="58"/>
    <n v="4"/>
    <n v="123.48"/>
    <s v=""/>
    <n v="4"/>
    <s v=""/>
    <n v="108"/>
    <n v="0.125"/>
    <n v="6.8965517241379296E-2"/>
    <n v="30.87"/>
    <x v="0"/>
    <n v="1"/>
  </r>
  <r>
    <x v="2110"/>
    <n v="47"/>
    <s v="Other"/>
    <s v="UK"/>
    <d v="2023-09-16T20:49:04"/>
    <x v="2"/>
    <n v="3"/>
    <n v="1"/>
    <n v="49"/>
    <n v="3"/>
    <n v="123.22"/>
    <s v=""/>
    <n v="4"/>
    <s v=""/>
    <n v="51"/>
    <n v="0.33333333333333298"/>
    <n v="6.1224489795918297E-2"/>
    <n v="30.805"/>
    <x v="0"/>
    <n v="1"/>
  </r>
  <r>
    <x v="2111"/>
    <n v="34"/>
    <s v="Male"/>
    <s v="Germany"/>
    <d v="2024-02-07T22:23:09"/>
    <x v="3"/>
    <n v="2"/>
    <n v="2"/>
    <n v="46"/>
    <n v="3"/>
    <n v="123.04"/>
    <s v=""/>
    <n v="4"/>
    <s v=""/>
    <n v="12"/>
    <n v="1"/>
    <n v="6.5217391304347797E-2"/>
    <n v="30.76"/>
    <x v="0"/>
    <n v="0"/>
  </r>
  <r>
    <x v="2112"/>
    <n v="31"/>
    <s v="Male"/>
    <s v="USA"/>
    <d v="2023-10-19T09:58:58"/>
    <x v="2"/>
    <n v="5"/>
    <n v="0"/>
    <n v="48"/>
    <n v="1"/>
    <n v="122.49"/>
    <s v=""/>
    <n v="4"/>
    <s v=""/>
    <n v="14"/>
    <n v="0"/>
    <n v="2.0833333333333301E-2"/>
    <n v="30.622499999999999"/>
    <x v="0"/>
    <n v="0"/>
  </r>
  <r>
    <x v="2113"/>
    <n v="46"/>
    <s v="Female"/>
    <s v="UK"/>
    <d v="2024-08-01T16:40:39"/>
    <x v="1"/>
    <n v="4"/>
    <n v="3"/>
    <n v="60"/>
    <n v="2"/>
    <n v="122.49"/>
    <s v=""/>
    <n v="4"/>
    <s v=""/>
    <n v="17"/>
    <n v="0.75"/>
    <n v="3.3333333333333298E-2"/>
    <n v="30.622499999999999"/>
    <x v="0"/>
    <n v="0"/>
  </r>
  <r>
    <x v="2114"/>
    <n v="40"/>
    <s v="Female"/>
    <s v="Japan"/>
    <d v="2023-06-04T20:00:35"/>
    <x v="0"/>
    <n v="1"/>
    <n v="1"/>
    <n v="60"/>
    <n v="6"/>
    <n v="122.46"/>
    <s v=""/>
    <n v="4"/>
    <s v=""/>
    <n v="10"/>
    <n v="1"/>
    <n v="0.1"/>
    <n v="30.614999999999998"/>
    <x v="0"/>
    <n v="0"/>
  </r>
  <r>
    <x v="2115"/>
    <n v="25"/>
    <s v="Female"/>
    <s v="Canada"/>
    <d v="2024-10-09T13:32:06"/>
    <x v="0"/>
    <n v="3"/>
    <n v="1"/>
    <n v="55"/>
    <n v="2"/>
    <n v="122.1"/>
    <s v=""/>
    <n v="4"/>
    <s v=""/>
    <n v="34"/>
    <n v="0.33333333333333298"/>
    <n v="3.6363636363636299E-2"/>
    <n v="30.524999999999999"/>
    <x v="0"/>
    <n v="0"/>
  </r>
  <r>
    <x v="2116"/>
    <n v="56"/>
    <s v="Male"/>
    <s v="USA"/>
    <d v="2023-06-21T04:46:57"/>
    <x v="5"/>
    <n v="1"/>
    <n v="0"/>
    <n v="39"/>
    <n v="3"/>
    <n v="121.82"/>
    <s v=""/>
    <n v="4"/>
    <s v=""/>
    <n v="8"/>
    <n v="0"/>
    <n v="7.69230769230769E-2"/>
    <n v="30.454999999999998"/>
    <x v="0"/>
    <n v="0"/>
  </r>
  <r>
    <x v="2117"/>
    <n v="26"/>
    <s v="Female"/>
    <s v="USA"/>
    <d v="2023-03-02T09:54:03"/>
    <x v="2"/>
    <n v="4"/>
    <n v="1"/>
    <n v="49"/>
    <n v="2"/>
    <n v="121.75"/>
    <s v=""/>
    <n v="4"/>
    <s v=""/>
    <n v="35"/>
    <n v="0.25"/>
    <n v="4.08163265306122E-2"/>
    <n v="30.4375"/>
    <x v="0"/>
    <n v="1"/>
  </r>
  <r>
    <x v="2118"/>
    <n v="63"/>
    <s v="Female"/>
    <s v="USA"/>
    <d v="2024-01-07T11:30:11"/>
    <x v="4"/>
    <n v="2"/>
    <n v="0"/>
    <n v="48"/>
    <n v="2"/>
    <n v="121.35"/>
    <s v=""/>
    <n v="4"/>
    <s v=""/>
    <n v="8"/>
    <n v="0"/>
    <n v="4.1666666666666602E-2"/>
    <n v="30.337499999999999"/>
    <x v="0"/>
    <n v="0"/>
  </r>
  <r>
    <x v="2119"/>
    <n v="55"/>
    <s v="Female"/>
    <s v="USA"/>
    <d v="2024-02-13T17:05:51"/>
    <x v="2"/>
    <n v="3"/>
    <n v="1"/>
    <n v="45"/>
    <n v="2"/>
    <n v="120.92"/>
    <s v=""/>
    <n v="4"/>
    <s v=""/>
    <n v="175"/>
    <n v="0.33333333333333298"/>
    <n v="4.4444444444444398E-2"/>
    <n v="30.23"/>
    <x v="0"/>
    <n v="1"/>
  </r>
  <r>
    <x v="2120"/>
    <n v="36"/>
    <s v="Male"/>
    <s v="Canada"/>
    <d v="2024-04-08T08:17:12"/>
    <x v="4"/>
    <n v="3"/>
    <n v="0"/>
    <n v="55"/>
    <n v="1"/>
    <n v="120.69"/>
    <s v=""/>
    <n v="4"/>
    <s v=""/>
    <n v="4"/>
    <n v="0"/>
    <n v="1.8181818181818101E-2"/>
    <n v="30.172499999999999"/>
    <x v="0"/>
    <n v="0"/>
  </r>
  <r>
    <x v="2121"/>
    <n v="37"/>
    <s v="Female"/>
    <s v="USA"/>
    <d v="2023-07-16T19:29:37"/>
    <x v="2"/>
    <n v="6"/>
    <n v="1"/>
    <n v="49"/>
    <n v="3"/>
    <n v="120.43"/>
    <s v=""/>
    <n v="4"/>
    <s v=""/>
    <n v="20"/>
    <n v="0.16666666666666599"/>
    <n v="6.1224489795918297E-2"/>
    <n v="30.107500000000002"/>
    <x v="0"/>
    <n v="0"/>
  </r>
  <r>
    <x v="2122"/>
    <n v="22"/>
    <s v="Female"/>
    <s v="Australia"/>
    <d v="2023-10-05T10:09:17"/>
    <x v="2"/>
    <n v="4"/>
    <n v="1"/>
    <n v="51"/>
    <n v="4"/>
    <n v="120.33"/>
    <s v=""/>
    <n v="4"/>
    <s v=""/>
    <n v="16"/>
    <n v="0.25"/>
    <n v="7.8431372549019607E-2"/>
    <n v="30.0825"/>
    <x v="0"/>
    <n v="0"/>
  </r>
  <r>
    <x v="2123"/>
    <n v="25"/>
    <s v="Male"/>
    <s v="France"/>
    <d v="2024-02-14T04:46:42"/>
    <x v="0"/>
    <n v="1"/>
    <n v="0"/>
    <n v="39"/>
    <n v="2"/>
    <n v="120.27"/>
    <s v=""/>
    <n v="4"/>
    <s v=""/>
    <n v="0"/>
    <n v="0"/>
    <n v="5.1282051282051197E-2"/>
    <n v="30.067499999999999"/>
    <x v="0"/>
    <n v="0"/>
  </r>
  <r>
    <x v="2124"/>
    <n v="50"/>
    <s v="Male"/>
    <s v="Germany"/>
    <d v="2024-06-03T04:40:42"/>
    <x v="5"/>
    <n v="1"/>
    <n v="1"/>
    <n v="45"/>
    <n v="5"/>
    <n v="120.17"/>
    <s v=""/>
    <n v="4"/>
    <s v=""/>
    <n v="23"/>
    <n v="1"/>
    <n v="0.11111111111111099"/>
    <n v="30.0425"/>
    <x v="0"/>
    <n v="0"/>
  </r>
  <r>
    <x v="2125"/>
    <n v="35"/>
    <s v="Male"/>
    <s v="UK"/>
    <d v="2023-09-16T04:45:23"/>
    <x v="4"/>
    <n v="2"/>
    <n v="0"/>
    <n v="46"/>
    <n v="2"/>
    <n v="119.96"/>
    <s v=""/>
    <n v="4"/>
    <s v=""/>
    <n v="44"/>
    <n v="0"/>
    <n v="4.3478260869565202E-2"/>
    <n v="29.99"/>
    <x v="0"/>
    <n v="0"/>
  </r>
  <r>
    <x v="2126"/>
    <n v="64"/>
    <s v="Male"/>
    <s v="Japan"/>
    <d v="2024-12-26T13:24:40"/>
    <x v="0"/>
    <n v="2"/>
    <n v="0"/>
    <n v="74"/>
    <n v="6"/>
    <n v="119.95"/>
    <s v=""/>
    <n v="4"/>
    <s v=""/>
    <n v="65"/>
    <n v="0"/>
    <n v="8.1081081081081002E-2"/>
    <n v="29.987500000000001"/>
    <x v="0"/>
    <n v="0"/>
  </r>
  <r>
    <x v="2127"/>
    <n v="30"/>
    <s v="Female"/>
    <s v="Canada"/>
    <d v="2024-02-02T00:45:15"/>
    <x v="4"/>
    <n v="3"/>
    <n v="1"/>
    <n v="44"/>
    <n v="3"/>
    <n v="119.94"/>
    <s v=""/>
    <n v="4"/>
    <s v=""/>
    <n v="28"/>
    <n v="0.33333333333333298"/>
    <n v="6.8181818181818094E-2"/>
    <n v="29.984999999999999"/>
    <x v="0"/>
    <n v="0"/>
  </r>
  <r>
    <x v="2128"/>
    <n v="44"/>
    <s v="Male"/>
    <s v="USA"/>
    <d v="2024-08-18T14:35:28"/>
    <x v="1"/>
    <n v="1"/>
    <n v="0"/>
    <n v="53"/>
    <n v="2"/>
    <n v="119.85"/>
    <s v=""/>
    <n v="4"/>
    <s v=""/>
    <n v="8"/>
    <n v="0"/>
    <n v="3.7735849056603703E-2"/>
    <n v="29.962499999999999"/>
    <x v="0"/>
    <n v="0"/>
  </r>
  <r>
    <x v="2129"/>
    <n v="43"/>
    <s v="Female"/>
    <s v="Australia"/>
    <d v="2024-04-15T21:20:30"/>
    <x v="4"/>
    <n v="2"/>
    <n v="1"/>
    <n v="51"/>
    <n v="0"/>
    <n v="119.82"/>
    <s v=""/>
    <n v="4"/>
    <s v=""/>
    <n v="54"/>
    <n v="0.5"/>
    <n v="0"/>
    <n v="29.954999999999998"/>
    <x v="0"/>
    <n v="0"/>
  </r>
  <r>
    <x v="2130"/>
    <n v="36"/>
    <s v="Female"/>
    <s v="USA"/>
    <d v="2024-04-25T23:43:19"/>
    <x v="1"/>
    <n v="2"/>
    <n v="1"/>
    <n v="56"/>
    <n v="5"/>
    <n v="119.54"/>
    <s v=""/>
    <n v="4"/>
    <s v=""/>
    <n v="67"/>
    <n v="0.5"/>
    <n v="8.9285714285714204E-2"/>
    <n v="29.885000000000002"/>
    <x v="0"/>
    <n v="0"/>
  </r>
  <r>
    <x v="2131"/>
    <n v="19"/>
    <s v="Female"/>
    <s v="Australia"/>
    <d v="2023-08-05T12:34:23"/>
    <x v="0"/>
    <n v="2"/>
    <n v="1"/>
    <n v="53"/>
    <n v="5"/>
    <n v="119.42"/>
    <s v=""/>
    <n v="4"/>
    <s v=""/>
    <n v="30"/>
    <n v="0.5"/>
    <n v="9.4339622641509399E-2"/>
    <n v="29.855"/>
    <x v="0"/>
    <n v="0"/>
  </r>
  <r>
    <x v="2132"/>
    <n v="21"/>
    <s v="Female"/>
    <s v="USA"/>
    <d v="2023-12-21T04:49:42"/>
    <x v="2"/>
    <n v="2"/>
    <n v="0"/>
    <n v="40"/>
    <n v="2"/>
    <n v="118.94"/>
    <s v=""/>
    <n v="4"/>
    <s v=""/>
    <n v="6"/>
    <n v="0"/>
    <n v="0.05"/>
    <n v="29.734999999999999"/>
    <x v="0"/>
    <n v="0"/>
  </r>
  <r>
    <x v="2133"/>
    <n v="33"/>
    <s v="Male"/>
    <s v="UK"/>
    <d v="2023-10-04T13:42:47"/>
    <x v="3"/>
    <n v="4"/>
    <n v="0"/>
    <n v="60"/>
    <n v="2"/>
    <n v="118.89"/>
    <s v=""/>
    <n v="4"/>
    <s v=""/>
    <n v="73"/>
    <n v="0"/>
    <n v="3.3333333333333298E-2"/>
    <n v="29.7225"/>
    <x v="0"/>
    <n v="0"/>
  </r>
  <r>
    <x v="2134"/>
    <n v="31"/>
    <s v="Male"/>
    <s v="USA"/>
    <d v="2023-02-10T12:26:28"/>
    <x v="2"/>
    <n v="3"/>
    <n v="2"/>
    <n v="43"/>
    <n v="2"/>
    <n v="118.8"/>
    <s v=""/>
    <n v="4"/>
    <s v=""/>
    <n v="6"/>
    <n v="0.66666666666666596"/>
    <n v="4.6511627906976702E-2"/>
    <n v="29.7"/>
    <x v="0"/>
    <n v="0"/>
  </r>
  <r>
    <x v="2135"/>
    <n v="50"/>
    <s v="Female"/>
    <s v="USA"/>
    <d v="2024-06-29T21:40:19"/>
    <x v="1"/>
    <n v="1"/>
    <n v="0"/>
    <n v="58"/>
    <n v="3"/>
    <n v="118.47"/>
    <s v=""/>
    <n v="4"/>
    <s v=""/>
    <n v="5"/>
    <n v="0"/>
    <n v="5.1724137931034399E-2"/>
    <n v="29.6175"/>
    <x v="0"/>
    <n v="0"/>
  </r>
  <r>
    <x v="2136"/>
    <n v="42"/>
    <s v="Male"/>
    <s v="UK"/>
    <d v="2023-09-01T15:47:14"/>
    <x v="3"/>
    <n v="4"/>
    <n v="0"/>
    <n v="50"/>
    <n v="1"/>
    <n v="117.96"/>
    <s v=""/>
    <n v="4"/>
    <s v=""/>
    <n v="52"/>
    <n v="0"/>
    <n v="0.02"/>
    <n v="29.49"/>
    <x v="0"/>
    <n v="1"/>
  </r>
  <r>
    <x v="2137"/>
    <n v="27"/>
    <s v="Male"/>
    <s v="UK"/>
    <d v="2024-09-19T11:41:42"/>
    <x v="3"/>
    <n v="4"/>
    <n v="1"/>
    <n v="49"/>
    <n v="4"/>
    <n v="117.62"/>
    <s v=""/>
    <n v="4"/>
    <s v=""/>
    <n v="91"/>
    <n v="0.25"/>
    <n v="8.16326530612244E-2"/>
    <n v="29.405000000000001"/>
    <x v="0"/>
    <n v="1"/>
  </r>
  <r>
    <x v="2138"/>
    <n v="29"/>
    <s v="Female"/>
    <s v="USA"/>
    <d v="2024-03-28T06:32:40"/>
    <x v="2"/>
    <n v="2"/>
    <n v="1"/>
    <n v="52"/>
    <n v="2"/>
    <n v="117.39"/>
    <s v=""/>
    <n v="4"/>
    <s v=""/>
    <n v="22"/>
    <n v="0.5"/>
    <n v="3.8461538461538401E-2"/>
    <n v="29.3475"/>
    <x v="0"/>
    <n v="0"/>
  </r>
  <r>
    <x v="2139"/>
    <n v="20"/>
    <s v="Female"/>
    <s v="Germany"/>
    <d v="2023-01-03T03:06:15"/>
    <x v="2"/>
    <n v="3"/>
    <n v="0"/>
    <n v="60"/>
    <n v="1"/>
    <n v="117.28"/>
    <s v=""/>
    <n v="4"/>
    <s v=""/>
    <n v="42"/>
    <n v="0"/>
    <n v="1.6666666666666601E-2"/>
    <n v="29.32"/>
    <x v="0"/>
    <n v="0"/>
  </r>
  <r>
    <x v="2140"/>
    <n v="37"/>
    <s v="Other"/>
    <s v="Australia"/>
    <d v="2023-09-04T16:47:36"/>
    <x v="3"/>
    <n v="1"/>
    <n v="1"/>
    <n v="57"/>
    <n v="4"/>
    <n v="116.99"/>
    <s v=""/>
    <n v="4"/>
    <s v=""/>
    <n v="63"/>
    <n v="1"/>
    <n v="7.0175438596491196E-2"/>
    <n v="29.247499999999999"/>
    <x v="0"/>
    <n v="0"/>
  </r>
  <r>
    <x v="2141"/>
    <n v="31"/>
    <s v="Male"/>
    <s v="Canada"/>
    <d v="2024-04-17T20:03:56"/>
    <x v="1"/>
    <n v="4"/>
    <n v="1"/>
    <n v="55"/>
    <n v="6"/>
    <n v="116.9"/>
    <s v=""/>
    <n v="4"/>
    <s v=""/>
    <n v="16"/>
    <n v="0.25"/>
    <n v="0.109090909090909"/>
    <n v="29.225000000000001"/>
    <x v="0"/>
    <n v="1"/>
  </r>
  <r>
    <x v="2142"/>
    <n v="18"/>
    <s v="Female"/>
    <s v="USA"/>
    <d v="2023-05-22T21:00:14"/>
    <x v="0"/>
    <n v="3"/>
    <n v="0"/>
    <n v="49"/>
    <n v="2"/>
    <n v="116.5"/>
    <s v=""/>
    <n v="4"/>
    <s v=""/>
    <n v="22"/>
    <n v="0"/>
    <n v="4.08163265306122E-2"/>
    <n v="29.125"/>
    <x v="0"/>
    <n v="0"/>
  </r>
  <r>
    <x v="2143"/>
    <n v="32"/>
    <s v="Male"/>
    <s v="Japan"/>
    <d v="2024-08-24T20:59:01"/>
    <x v="2"/>
    <n v="1"/>
    <n v="0"/>
    <n v="50"/>
    <n v="4"/>
    <n v="116.43"/>
    <s v=""/>
    <n v="4"/>
    <s v=""/>
    <n v="9"/>
    <n v="0"/>
    <n v="0.08"/>
    <n v="29.107500000000002"/>
    <x v="0"/>
    <n v="0"/>
  </r>
  <r>
    <x v="2144"/>
    <n v="33"/>
    <s v="Male"/>
    <s v="UK"/>
    <d v="2023-07-08T11:27:25"/>
    <x v="3"/>
    <n v="3"/>
    <n v="0"/>
    <n v="53"/>
    <n v="2"/>
    <n v="116.42"/>
    <s v=""/>
    <n v="4"/>
    <s v=""/>
    <n v="42"/>
    <n v="0"/>
    <n v="3.7735849056603703E-2"/>
    <n v="29.105"/>
    <x v="0"/>
    <n v="0"/>
  </r>
  <r>
    <x v="2145"/>
    <n v="44"/>
    <s v="Male"/>
    <s v="UK"/>
    <d v="2024-08-26T02:11:10"/>
    <x v="5"/>
    <n v="3"/>
    <n v="1"/>
    <n v="43"/>
    <n v="4"/>
    <n v="116.31"/>
    <s v=""/>
    <n v="4"/>
    <s v=""/>
    <n v="35"/>
    <n v="0.33333333333333298"/>
    <n v="9.3023255813953404E-2"/>
    <n v="29.077500000000001"/>
    <x v="0"/>
    <n v="0"/>
  </r>
  <r>
    <x v="2146"/>
    <n v="19"/>
    <s v="Female"/>
    <s v="France"/>
    <d v="2023-02-27T04:30:52"/>
    <x v="2"/>
    <n v="3"/>
    <n v="2"/>
    <n v="50"/>
    <n v="4"/>
    <n v="116.12"/>
    <s v=""/>
    <n v="4"/>
    <s v=""/>
    <n v="5"/>
    <n v="0.66666666666666596"/>
    <n v="0.08"/>
    <n v="29.03"/>
    <x v="0"/>
    <n v="0"/>
  </r>
  <r>
    <x v="2147"/>
    <n v="45"/>
    <s v="Male"/>
    <s v="USA"/>
    <d v="2024-02-01T02:51:08"/>
    <x v="1"/>
    <n v="2"/>
    <n v="2"/>
    <n v="53"/>
    <n v="1"/>
    <n v="115.88"/>
    <s v=""/>
    <n v="4"/>
    <s v=""/>
    <n v="44"/>
    <n v="1"/>
    <n v="1.8867924528301799E-2"/>
    <n v="28.97"/>
    <x v="0"/>
    <n v="0"/>
  </r>
  <r>
    <x v="2148"/>
    <n v="29"/>
    <s v="Male"/>
    <s v="USA"/>
    <d v="2023-11-07T21:13:18"/>
    <x v="5"/>
    <n v="4"/>
    <n v="3"/>
    <n v="46"/>
    <n v="2"/>
    <n v="115.83"/>
    <s v=""/>
    <n v="4"/>
    <s v=""/>
    <n v="73"/>
    <n v="0.75"/>
    <n v="4.3478260869565202E-2"/>
    <n v="28.9575"/>
    <x v="0"/>
    <n v="0"/>
  </r>
  <r>
    <x v="2149"/>
    <n v="27"/>
    <s v="Female"/>
    <s v="France"/>
    <d v="2024-12-10T10:28:44"/>
    <x v="3"/>
    <n v="4"/>
    <n v="2"/>
    <n v="48"/>
    <n v="2"/>
    <n v="115.8"/>
    <s v=""/>
    <n v="4"/>
    <s v=""/>
    <n v="5"/>
    <n v="0.5"/>
    <n v="4.1666666666666602E-2"/>
    <n v="28.95"/>
    <x v="0"/>
    <n v="0"/>
  </r>
  <r>
    <x v="2150"/>
    <n v="37"/>
    <s v="Male"/>
    <s v="UK"/>
    <d v="2023-07-20T21:19:18"/>
    <x v="4"/>
    <n v="4"/>
    <n v="3"/>
    <n v="45"/>
    <n v="1"/>
    <n v="115.28"/>
    <s v=""/>
    <n v="4"/>
    <s v=""/>
    <n v="68"/>
    <n v="0.75"/>
    <n v="2.2222222222222199E-2"/>
    <n v="28.82"/>
    <x v="0"/>
    <n v="0"/>
  </r>
  <r>
    <x v="2151"/>
    <n v="53"/>
    <s v="Female"/>
    <s v="USA"/>
    <d v="2024-05-30T08:41:27"/>
    <x v="2"/>
    <n v="2"/>
    <n v="2"/>
    <n v="62"/>
    <n v="3"/>
    <n v="115.21"/>
    <s v=""/>
    <n v="4"/>
    <s v=""/>
    <n v="47"/>
    <n v="1"/>
    <n v="4.8387096774193498E-2"/>
    <n v="28.802499999999998"/>
    <x v="0"/>
    <n v="0"/>
  </r>
  <r>
    <x v="2152"/>
    <n v="53"/>
    <s v="Female"/>
    <s v="USA"/>
    <d v="2023-05-12T15:42:12"/>
    <x v="5"/>
    <n v="1"/>
    <n v="0"/>
    <n v="42"/>
    <n v="0"/>
    <n v="114.71"/>
    <s v=""/>
    <n v="4"/>
    <s v=""/>
    <n v="3"/>
    <n v="0"/>
    <n v="0"/>
    <n v="28.677499999999998"/>
    <x v="0"/>
    <n v="0"/>
  </r>
  <r>
    <x v="2153"/>
    <n v="48"/>
    <s v="Female"/>
    <s v="USA"/>
    <d v="2023-02-12T00:56:39"/>
    <x v="2"/>
    <n v="4"/>
    <n v="0"/>
    <n v="46"/>
    <n v="3"/>
    <n v="114.36"/>
    <s v=""/>
    <n v="4"/>
    <s v=""/>
    <n v="43"/>
    <n v="0"/>
    <n v="6.5217391304347797E-2"/>
    <n v="28.59"/>
    <x v="0"/>
    <n v="0"/>
  </r>
  <r>
    <x v="2154"/>
    <n v="64"/>
    <s v="Female"/>
    <s v="Japan"/>
    <d v="2024-02-21T09:04:22"/>
    <x v="5"/>
    <n v="3"/>
    <n v="1"/>
    <n v="49"/>
    <n v="0"/>
    <n v="114.36"/>
    <s v=""/>
    <n v="4"/>
    <s v=""/>
    <n v="6"/>
    <n v="0.33333333333333298"/>
    <n v="0"/>
    <n v="28.59"/>
    <x v="0"/>
    <n v="0"/>
  </r>
  <r>
    <x v="2155"/>
    <n v="41"/>
    <s v="Male"/>
    <s v="UK"/>
    <d v="2023-05-10T06:45:31"/>
    <x v="0"/>
    <n v="2"/>
    <n v="0"/>
    <n v="54"/>
    <n v="3"/>
    <n v="114.08"/>
    <s v=""/>
    <n v="4"/>
    <s v=""/>
    <n v="83"/>
    <n v="0"/>
    <n v="5.5555555555555497E-2"/>
    <n v="28.52"/>
    <x v="0"/>
    <n v="0"/>
  </r>
  <r>
    <x v="2156"/>
    <n v="23"/>
    <s v="Other"/>
    <s v="UK"/>
    <d v="2024-04-10T07:00:38"/>
    <x v="3"/>
    <n v="1"/>
    <n v="0"/>
    <n v="47"/>
    <n v="1"/>
    <n v="114.01"/>
    <s v=""/>
    <n v="4"/>
    <s v=""/>
    <n v="7"/>
    <n v="0"/>
    <n v="2.1276595744680799E-2"/>
    <n v="28.502500000000001"/>
    <x v="0"/>
    <n v="0"/>
  </r>
  <r>
    <x v="2157"/>
    <n v="33"/>
    <s v="Female"/>
    <s v="USA"/>
    <d v="2023-08-15T06:11:33"/>
    <x v="3"/>
    <n v="1"/>
    <n v="0"/>
    <n v="49"/>
    <n v="4"/>
    <n v="113.83"/>
    <s v=""/>
    <n v="4"/>
    <s v=""/>
    <n v="31"/>
    <n v="0"/>
    <n v="8.16326530612244E-2"/>
    <n v="28.4575"/>
    <x v="0"/>
    <n v="0"/>
  </r>
  <r>
    <x v="2158"/>
    <n v="30"/>
    <s v="Other"/>
    <s v="USA"/>
    <d v="2023-12-01T02:59:18"/>
    <x v="3"/>
    <n v="3"/>
    <n v="2"/>
    <n v="49"/>
    <n v="5"/>
    <n v="113.82"/>
    <s v=""/>
    <n v="4"/>
    <s v=""/>
    <n v="54"/>
    <n v="0.66666666666666596"/>
    <n v="0.10204081632653"/>
    <n v="28.454999999999998"/>
    <x v="0"/>
    <n v="0"/>
  </r>
  <r>
    <x v="2159"/>
    <n v="42"/>
    <s v="Male"/>
    <s v="France"/>
    <d v="2023-02-25T05:47:26"/>
    <x v="2"/>
    <n v="2"/>
    <n v="1"/>
    <n v="48"/>
    <n v="3"/>
    <n v="113.38"/>
    <s v=""/>
    <n v="4"/>
    <s v=""/>
    <n v="49"/>
    <n v="0.5"/>
    <n v="6.25E-2"/>
    <n v="28.344999999999999"/>
    <x v="0"/>
    <n v="0"/>
  </r>
  <r>
    <x v="2160"/>
    <n v="34"/>
    <s v="Female"/>
    <s v="Australia"/>
    <d v="2024-02-19T19:06:35"/>
    <x v="4"/>
    <n v="2"/>
    <n v="0"/>
    <n v="47"/>
    <n v="6"/>
    <n v="113.16"/>
    <s v=""/>
    <n v="4"/>
    <s v=""/>
    <n v="41"/>
    <n v="0"/>
    <n v="0.12765957446808501"/>
    <n v="28.29"/>
    <x v="0"/>
    <n v="1"/>
  </r>
  <r>
    <x v="2161"/>
    <n v="27"/>
    <s v="Male"/>
    <s v="USA"/>
    <d v="2024-03-29T20:30:28"/>
    <x v="5"/>
    <n v="2"/>
    <n v="0"/>
    <n v="44"/>
    <n v="1"/>
    <n v="113.04"/>
    <s v=""/>
    <n v="4"/>
    <s v=""/>
    <n v="9"/>
    <n v="0"/>
    <n v="2.27272727272727E-2"/>
    <n v="28.26"/>
    <x v="0"/>
    <n v="0"/>
  </r>
  <r>
    <x v="2162"/>
    <n v="18"/>
    <s v="Other"/>
    <s v="Australia"/>
    <d v="2024-10-15T08:14:48"/>
    <x v="4"/>
    <n v="1"/>
    <n v="0"/>
    <n v="41"/>
    <n v="1"/>
    <n v="112.87"/>
    <s v=""/>
    <n v="4"/>
    <s v=""/>
    <n v="47"/>
    <n v="0"/>
    <n v="2.4390243902439001E-2"/>
    <n v="28.217500000000001"/>
    <x v="0"/>
    <n v="0"/>
  </r>
  <r>
    <x v="2163"/>
    <n v="37"/>
    <s v="Male"/>
    <s v="Germany"/>
    <d v="2024-02-26T17:33:48"/>
    <x v="2"/>
    <n v="1"/>
    <n v="0"/>
    <n v="37"/>
    <n v="3"/>
    <n v="112.86"/>
    <s v=""/>
    <n v="4"/>
    <s v=""/>
    <n v="56"/>
    <n v="0"/>
    <n v="8.1081081081081002E-2"/>
    <n v="28.215"/>
    <x v="0"/>
    <n v="0"/>
  </r>
  <r>
    <x v="2164"/>
    <n v="70"/>
    <s v="Male"/>
    <s v="USA"/>
    <d v="2023-12-22T15:52:17"/>
    <x v="2"/>
    <n v="4"/>
    <n v="2"/>
    <n v="42"/>
    <n v="3"/>
    <n v="112.75"/>
    <s v=""/>
    <n v="4"/>
    <s v=""/>
    <n v="2"/>
    <n v="0.5"/>
    <n v="7.1428571428571397E-2"/>
    <n v="28.1875"/>
    <x v="0"/>
    <n v="0"/>
  </r>
  <r>
    <x v="2165"/>
    <n v="28"/>
    <s v="Female"/>
    <s v="UK"/>
    <d v="2023-06-20T21:28:54"/>
    <x v="0"/>
    <n v="6"/>
    <n v="2"/>
    <n v="48"/>
    <n v="1"/>
    <n v="112.52"/>
    <s v=""/>
    <n v="4"/>
    <s v=""/>
    <n v="31"/>
    <n v="0.33333333333333298"/>
    <n v="2.0833333333333301E-2"/>
    <n v="28.13"/>
    <x v="0"/>
    <n v="0"/>
  </r>
  <r>
    <x v="2166"/>
    <n v="47"/>
    <s v="Male"/>
    <s v="France"/>
    <d v="2023-12-26T03:05:54"/>
    <x v="3"/>
    <n v="1"/>
    <n v="0"/>
    <n v="42"/>
    <n v="1"/>
    <n v="112.28"/>
    <s v=""/>
    <n v="4"/>
    <s v=""/>
    <n v="25"/>
    <n v="0"/>
    <n v="2.3809523809523801E-2"/>
    <n v="28.07"/>
    <x v="0"/>
    <n v="1"/>
  </r>
  <r>
    <x v="2167"/>
    <n v="43"/>
    <s v="Female"/>
    <s v="Germany"/>
    <d v="2023-02-11T16:11:00"/>
    <x v="3"/>
    <n v="3"/>
    <n v="2"/>
    <n v="51"/>
    <n v="0"/>
    <n v="112.03"/>
    <s v=""/>
    <n v="4"/>
    <s v=""/>
    <n v="37"/>
    <n v="0.66666666666666596"/>
    <n v="0"/>
    <n v="28.0075"/>
    <x v="0"/>
    <n v="0"/>
  </r>
  <r>
    <x v="2168"/>
    <n v="47"/>
    <s v="Male"/>
    <s v="UK"/>
    <d v="2024-09-25T00:33:58"/>
    <x v="1"/>
    <n v="2"/>
    <n v="0"/>
    <n v="55"/>
    <n v="5"/>
    <n v="111.11"/>
    <s v=""/>
    <n v="4"/>
    <s v=""/>
    <n v="8"/>
    <n v="0"/>
    <n v="9.0909090909090898E-2"/>
    <n v="27.7775"/>
    <x v="0"/>
    <n v="0"/>
  </r>
  <r>
    <x v="2169"/>
    <n v="36"/>
    <s v="Male"/>
    <s v="USA"/>
    <d v="2023-01-05T14:58:09"/>
    <x v="2"/>
    <n v="7"/>
    <n v="3"/>
    <n v="54"/>
    <n v="0"/>
    <n v="110.49"/>
    <s v=""/>
    <n v="4"/>
    <s v=""/>
    <n v="23"/>
    <n v="0.42857142857142799"/>
    <n v="0"/>
    <n v="27.622499999999999"/>
    <x v="0"/>
    <n v="0"/>
  </r>
  <r>
    <x v="2170"/>
    <n v="46"/>
    <s v="Male"/>
    <s v="USA"/>
    <d v="2023-04-16T17:41:29"/>
    <x v="0"/>
    <n v="1"/>
    <n v="0"/>
    <n v="45"/>
    <n v="1"/>
    <n v="109.83"/>
    <s v=""/>
    <n v="4"/>
    <s v=""/>
    <n v="28"/>
    <n v="0"/>
    <n v="2.2222222222222199E-2"/>
    <n v="27.4575"/>
    <x v="0"/>
    <n v="0"/>
  </r>
  <r>
    <x v="2171"/>
    <n v="21"/>
    <s v="Male"/>
    <s v="Japan"/>
    <d v="2024-07-20T22:52:26"/>
    <x v="2"/>
    <n v="3"/>
    <n v="0"/>
    <n v="52"/>
    <n v="1"/>
    <n v="109.38"/>
    <s v=""/>
    <n v="4"/>
    <s v=""/>
    <n v="16"/>
    <n v="0"/>
    <n v="1.9230769230769201E-2"/>
    <n v="27.344999999999999"/>
    <x v="0"/>
    <n v="0"/>
  </r>
  <r>
    <x v="2172"/>
    <n v="25"/>
    <s v="Male"/>
    <s v="UK"/>
    <d v="2023-05-03T02:27:51"/>
    <x v="0"/>
    <n v="4"/>
    <n v="2"/>
    <n v="54"/>
    <n v="7"/>
    <n v="109.12"/>
    <s v=""/>
    <n v="4"/>
    <s v=""/>
    <n v="39"/>
    <n v="0.5"/>
    <n v="0.12962962962962901"/>
    <n v="27.28"/>
    <x v="0"/>
    <n v="0"/>
  </r>
  <r>
    <x v="2173"/>
    <n v="23"/>
    <s v="Female"/>
    <s v="USA"/>
    <d v="2024-03-08T17:50:44"/>
    <x v="3"/>
    <n v="6"/>
    <n v="0"/>
    <n v="56"/>
    <n v="5"/>
    <n v="108.77"/>
    <s v=""/>
    <n v="4"/>
    <s v=""/>
    <n v="2"/>
    <n v="0"/>
    <n v="8.9285714285714204E-2"/>
    <n v="27.192499999999999"/>
    <x v="0"/>
    <n v="0"/>
  </r>
  <r>
    <x v="2174"/>
    <n v="30"/>
    <s v="Female"/>
    <s v="Japan"/>
    <d v="2023-09-24T18:38:01"/>
    <x v="2"/>
    <n v="6"/>
    <n v="3"/>
    <n v="48"/>
    <n v="3"/>
    <n v="107.29"/>
    <s v=""/>
    <n v="4"/>
    <s v=""/>
    <n v="5"/>
    <n v="0.5"/>
    <n v="6.25E-2"/>
    <n v="26.822500000000002"/>
    <x v="0"/>
    <n v="0"/>
  </r>
  <r>
    <x v="2175"/>
    <n v="27"/>
    <s v="Female"/>
    <s v="Australia"/>
    <d v="2023-09-05T07:23:41"/>
    <x v="4"/>
    <n v="2"/>
    <n v="0"/>
    <n v="49"/>
    <n v="1"/>
    <n v="107.03"/>
    <s v=""/>
    <n v="4"/>
    <s v=""/>
    <n v="7"/>
    <n v="0"/>
    <n v="2.04081632653061E-2"/>
    <n v="26.7575"/>
    <x v="0"/>
    <n v="0"/>
  </r>
  <r>
    <x v="2176"/>
    <n v="34"/>
    <s v="Female"/>
    <s v="USA"/>
    <d v="2024-06-27T14:11:14"/>
    <x v="2"/>
    <n v="3"/>
    <n v="2"/>
    <n v="46"/>
    <n v="4"/>
    <n v="106.25"/>
    <s v=""/>
    <n v="4"/>
    <s v=""/>
    <n v="21"/>
    <n v="0.66666666666666596"/>
    <n v="8.6956521739130405E-2"/>
    <n v="26.5625"/>
    <x v="0"/>
    <n v="1"/>
  </r>
  <r>
    <x v="2177"/>
    <n v="29"/>
    <s v="Female"/>
    <s v="France"/>
    <d v="2023-01-03T19:09:56"/>
    <x v="0"/>
    <n v="5"/>
    <n v="2"/>
    <n v="61"/>
    <n v="1"/>
    <n v="105.84"/>
    <s v=""/>
    <n v="4"/>
    <s v=""/>
    <n v="88"/>
    <n v="0.4"/>
    <n v="1.63934426229508E-2"/>
    <n v="26.46"/>
    <x v="0"/>
    <n v="1"/>
  </r>
  <r>
    <x v="2178"/>
    <n v="52"/>
    <s v="Female"/>
    <s v="UK"/>
    <d v="2024-04-17T08:23:05"/>
    <x v="3"/>
    <n v="2"/>
    <n v="1"/>
    <n v="46"/>
    <n v="4"/>
    <n v="105.84"/>
    <s v=""/>
    <n v="4"/>
    <s v=""/>
    <n v="31"/>
    <n v="0.5"/>
    <n v="8.6956521739130405E-2"/>
    <n v="26.46"/>
    <x v="0"/>
    <n v="0"/>
  </r>
  <r>
    <x v="2179"/>
    <n v="18"/>
    <s v="Female"/>
    <s v="USA"/>
    <d v="2024-05-27T17:54:20"/>
    <x v="3"/>
    <n v="7"/>
    <n v="4"/>
    <n v="48"/>
    <n v="3"/>
    <n v="105.39"/>
    <s v=""/>
    <n v="4"/>
    <s v=""/>
    <n v="6"/>
    <n v="0.57142857142857095"/>
    <n v="6.25E-2"/>
    <n v="26.3475"/>
    <x v="0"/>
    <n v="0"/>
  </r>
  <r>
    <x v="2180"/>
    <n v="30"/>
    <s v="Male"/>
    <s v="Germany"/>
    <d v="2023-03-06T17:34:10"/>
    <x v="2"/>
    <n v="3"/>
    <n v="2"/>
    <n v="47"/>
    <n v="3"/>
    <n v="105.28"/>
    <s v=""/>
    <n v="4"/>
    <s v=""/>
    <n v="6"/>
    <n v="0.66666666666666596"/>
    <n v="6.3829787234042507E-2"/>
    <n v="26.32"/>
    <x v="0"/>
    <n v="0"/>
  </r>
  <r>
    <x v="2181"/>
    <n v="34"/>
    <s v="Female"/>
    <s v="France"/>
    <d v="2024-07-29T14:12:40"/>
    <x v="4"/>
    <n v="5"/>
    <n v="3"/>
    <n v="47"/>
    <n v="3"/>
    <n v="104.82"/>
    <s v=""/>
    <n v="4"/>
    <s v=""/>
    <n v="6"/>
    <n v="0.6"/>
    <n v="6.3829787234042507E-2"/>
    <n v="26.204999999999998"/>
    <x v="0"/>
    <n v="0"/>
  </r>
  <r>
    <x v="2182"/>
    <n v="35"/>
    <s v="Female"/>
    <s v="UK"/>
    <d v="2023-04-20T10:45:32"/>
    <x v="3"/>
    <n v="4"/>
    <n v="0"/>
    <n v="50"/>
    <n v="2"/>
    <n v="104.64"/>
    <s v=""/>
    <n v="4"/>
    <s v=""/>
    <n v="21"/>
    <n v="0"/>
    <n v="0.04"/>
    <n v="26.16"/>
    <x v="0"/>
    <n v="0"/>
  </r>
  <r>
    <x v="2183"/>
    <n v="26"/>
    <s v="Male"/>
    <s v="Japan"/>
    <d v="2023-08-22T16:19:38"/>
    <x v="2"/>
    <n v="3"/>
    <n v="1"/>
    <n v="44"/>
    <n v="1"/>
    <n v="104.59"/>
    <s v=""/>
    <n v="4"/>
    <s v=""/>
    <n v="18"/>
    <n v="0.33333333333333298"/>
    <n v="2.27272727272727E-2"/>
    <n v="26.147500000000001"/>
    <x v="0"/>
    <n v="0"/>
  </r>
  <r>
    <x v="2184"/>
    <n v="29"/>
    <s v="Female"/>
    <s v="USA"/>
    <d v="2023-03-31T23:31:12"/>
    <x v="2"/>
    <n v="4"/>
    <n v="3"/>
    <n v="51"/>
    <n v="4"/>
    <n v="104.11"/>
    <s v=""/>
    <n v="4"/>
    <s v=""/>
    <n v="10"/>
    <n v="0.75"/>
    <n v="7.8431372549019607E-2"/>
    <n v="26.0275"/>
    <x v="0"/>
    <n v="0"/>
  </r>
  <r>
    <x v="2185"/>
    <n v="54"/>
    <s v="Male"/>
    <s v="Australia"/>
    <d v="2023-04-26T09:51:03"/>
    <x v="1"/>
    <n v="3"/>
    <n v="0"/>
    <n v="55"/>
    <n v="2"/>
    <n v="104.06"/>
    <s v=""/>
    <n v="4"/>
    <s v=""/>
    <n v="4"/>
    <n v="0"/>
    <n v="3.6363636363636299E-2"/>
    <n v="26.015000000000001"/>
    <x v="0"/>
    <n v="0"/>
  </r>
  <r>
    <x v="2186"/>
    <n v="46"/>
    <s v="Other"/>
    <s v="Japan"/>
    <d v="2024-05-05T23:10:55"/>
    <x v="5"/>
    <n v="2"/>
    <n v="1"/>
    <n v="44"/>
    <n v="3"/>
    <n v="103.82"/>
    <s v=""/>
    <n v="4"/>
    <s v=""/>
    <n v="54"/>
    <n v="0.5"/>
    <n v="6.8181818181818094E-2"/>
    <n v="25.954999999999998"/>
    <x v="0"/>
    <n v="0"/>
  </r>
  <r>
    <x v="2187"/>
    <n v="27"/>
    <s v="Female"/>
    <s v="Canada"/>
    <d v="2024-01-29T13:31:38"/>
    <x v="4"/>
    <n v="2"/>
    <n v="0"/>
    <n v="47"/>
    <n v="1"/>
    <n v="103.79"/>
    <s v=""/>
    <n v="4"/>
    <s v=""/>
    <n v="8"/>
    <n v="0"/>
    <n v="2.1276595744680799E-2"/>
    <n v="25.947500000000002"/>
    <x v="0"/>
    <n v="0"/>
  </r>
  <r>
    <x v="2188"/>
    <n v="37"/>
    <s v="Male"/>
    <s v="USA"/>
    <d v="2024-03-15T23:36:00"/>
    <x v="4"/>
    <n v="4"/>
    <n v="2"/>
    <n v="53"/>
    <n v="1"/>
    <n v="103.64"/>
    <s v=""/>
    <n v="4"/>
    <s v=""/>
    <n v="43"/>
    <n v="0.5"/>
    <n v="1.8867924528301799E-2"/>
    <n v="25.91"/>
    <x v="0"/>
    <n v="0"/>
  </r>
  <r>
    <x v="2189"/>
    <n v="45"/>
    <s v="Female"/>
    <s v="USA"/>
    <d v="2024-07-27T08:11:12"/>
    <x v="1"/>
    <n v="6"/>
    <n v="4"/>
    <n v="46"/>
    <n v="3"/>
    <n v="103.4"/>
    <s v=""/>
    <n v="4"/>
    <s v=""/>
    <n v="41"/>
    <n v="0.66666666666666596"/>
    <n v="6.5217391304347797E-2"/>
    <n v="25.85"/>
    <x v="0"/>
    <n v="0"/>
  </r>
  <r>
    <x v="2190"/>
    <n v="32"/>
    <s v="Female"/>
    <s v="Canada"/>
    <d v="2024-01-15T03:28:42"/>
    <x v="0"/>
    <n v="0"/>
    <n v="0"/>
    <n v="36"/>
    <n v="2"/>
    <n v="103.32"/>
    <s v=""/>
    <n v="4"/>
    <s v=""/>
    <n v="30"/>
    <n v="0"/>
    <n v="5.5555555555555497E-2"/>
    <n v="25.83"/>
    <x v="0"/>
    <n v="0"/>
  </r>
  <r>
    <x v="2191"/>
    <n v="53"/>
    <s v="Female"/>
    <s v="Canada"/>
    <d v="2024-12-29T01:16:34"/>
    <x v="4"/>
    <n v="0"/>
    <n v="0"/>
    <n v="46"/>
    <n v="2"/>
    <n v="102.91"/>
    <s v=""/>
    <n v="4"/>
    <s v=""/>
    <n v="44"/>
    <n v="0"/>
    <n v="4.3478260869565202E-2"/>
    <n v="25.727499999999999"/>
    <x v="0"/>
    <n v="0"/>
  </r>
  <r>
    <x v="2192"/>
    <n v="19"/>
    <s v="Male"/>
    <s v="Canada"/>
    <d v="2024-02-04T18:27:34"/>
    <x v="2"/>
    <n v="5"/>
    <n v="2"/>
    <n v="51"/>
    <n v="4"/>
    <n v="102.9"/>
    <s v=""/>
    <n v="4"/>
    <s v=""/>
    <n v="0"/>
    <n v="0.4"/>
    <n v="7.8431372549019607E-2"/>
    <n v="25.725000000000001"/>
    <x v="0"/>
    <n v="0"/>
  </r>
  <r>
    <x v="2193"/>
    <n v="52"/>
    <s v="Female"/>
    <s v="USA"/>
    <d v="2023-02-19T09:37:08"/>
    <x v="5"/>
    <n v="3"/>
    <n v="1"/>
    <n v="49"/>
    <n v="4"/>
    <n v="102.5"/>
    <s v=""/>
    <n v="4"/>
    <s v=""/>
    <n v="144"/>
    <n v="0.33333333333333298"/>
    <n v="8.16326530612244E-2"/>
    <n v="25.625"/>
    <x v="0"/>
    <n v="0"/>
  </r>
  <r>
    <x v="2194"/>
    <n v="18"/>
    <s v="Female"/>
    <s v="Germany"/>
    <d v="2024-02-16T23:56:38"/>
    <x v="2"/>
    <n v="0"/>
    <n v="0"/>
    <n v="45"/>
    <n v="1"/>
    <n v="102.34"/>
    <s v=""/>
    <n v="4"/>
    <s v=""/>
    <n v="11"/>
    <n v="0"/>
    <n v="2.2222222222222199E-2"/>
    <n v="25.585000000000001"/>
    <x v="0"/>
    <n v="0"/>
  </r>
  <r>
    <x v="2195"/>
    <n v="25"/>
    <s v="Other"/>
    <s v="Canada"/>
    <d v="2023-04-27T13:35:35"/>
    <x v="1"/>
    <n v="4"/>
    <n v="2"/>
    <n v="36"/>
    <n v="1"/>
    <n v="102.3"/>
    <s v=""/>
    <n v="4"/>
    <s v=""/>
    <n v="49"/>
    <n v="0.5"/>
    <n v="2.77777777777777E-2"/>
    <n v="25.574999999999999"/>
    <x v="0"/>
    <n v="0"/>
  </r>
  <r>
    <x v="2196"/>
    <n v="38"/>
    <s v="Female"/>
    <s v="Germany"/>
    <d v="2024-08-22T01:49:05"/>
    <x v="1"/>
    <n v="3"/>
    <n v="1"/>
    <n v="57"/>
    <n v="6"/>
    <n v="102.21"/>
    <s v=""/>
    <n v="4"/>
    <s v=""/>
    <n v="14"/>
    <n v="0.33333333333333298"/>
    <n v="0.105263157894736"/>
    <n v="25.552499999999998"/>
    <x v="0"/>
    <n v="0"/>
  </r>
  <r>
    <x v="2197"/>
    <n v="39"/>
    <s v="Female"/>
    <s v="Japan"/>
    <d v="2023-07-21T16:18:12"/>
    <x v="0"/>
    <n v="6"/>
    <n v="2"/>
    <n v="57"/>
    <n v="2"/>
    <n v="102.17"/>
    <s v=""/>
    <n v="4"/>
    <s v=""/>
    <n v="106"/>
    <n v="0.33333333333333298"/>
    <n v="3.5087719298245598E-2"/>
    <n v="25.5425"/>
    <x v="0"/>
    <n v="1"/>
  </r>
  <r>
    <x v="2198"/>
    <n v="20"/>
    <s v="Male"/>
    <s v="USA"/>
    <d v="2024-10-31T05:20:18"/>
    <x v="2"/>
    <n v="1"/>
    <n v="0"/>
    <n v="44"/>
    <n v="0"/>
    <n v="102.1"/>
    <s v=""/>
    <n v="4"/>
    <s v=""/>
    <n v="19"/>
    <n v="0"/>
    <n v="0"/>
    <n v="25.524999999999999"/>
    <x v="0"/>
    <n v="0"/>
  </r>
  <r>
    <x v="2199"/>
    <n v="18"/>
    <s v="Male"/>
    <s v="USA"/>
    <d v="2024-11-22T19:02:37"/>
    <x v="1"/>
    <n v="3"/>
    <n v="0"/>
    <n v="66"/>
    <n v="7"/>
    <n v="101.68"/>
    <s v=""/>
    <n v="4"/>
    <s v=""/>
    <n v="1"/>
    <n v="0"/>
    <n v="0.10606060606060599"/>
    <n v="25.42"/>
    <x v="0"/>
    <n v="0"/>
  </r>
  <r>
    <x v="2200"/>
    <n v="22"/>
    <s v="Female"/>
    <s v="Canada"/>
    <d v="2024-07-18T02:14:53"/>
    <x v="4"/>
    <n v="1"/>
    <n v="0"/>
    <n v="42"/>
    <n v="2"/>
    <n v="101.59"/>
    <s v=""/>
    <n v="4"/>
    <s v=""/>
    <n v="35"/>
    <n v="0"/>
    <n v="4.7619047619047603E-2"/>
    <n v="25.397500000000001"/>
    <x v="0"/>
    <n v="0"/>
  </r>
  <r>
    <x v="2201"/>
    <n v="53"/>
    <s v="Female"/>
    <s v="France"/>
    <d v="2023-04-01T21:25:18"/>
    <x v="1"/>
    <n v="2"/>
    <n v="0"/>
    <n v="48"/>
    <n v="2"/>
    <n v="101.49"/>
    <s v=""/>
    <n v="4"/>
    <s v=""/>
    <n v="19"/>
    <n v="0"/>
    <n v="4.1666666666666602E-2"/>
    <n v="25.372499999999999"/>
    <x v="0"/>
    <n v="1"/>
  </r>
  <r>
    <x v="2202"/>
    <n v="38"/>
    <s v="Male"/>
    <s v="Australia"/>
    <d v="2023-10-16T00:12:58"/>
    <x v="2"/>
    <n v="2"/>
    <n v="0"/>
    <n v="50"/>
    <n v="6"/>
    <n v="100.64"/>
    <s v=""/>
    <n v="4"/>
    <s v=""/>
    <n v="13"/>
    <n v="0"/>
    <n v="0.12"/>
    <n v="25.16"/>
    <x v="0"/>
    <n v="0"/>
  </r>
  <r>
    <x v="2203"/>
    <n v="34"/>
    <s v="Male"/>
    <s v="USA"/>
    <d v="2023-09-09T15:03:48"/>
    <x v="3"/>
    <n v="1"/>
    <n v="0"/>
    <n v="52"/>
    <n v="3"/>
    <n v="100.54"/>
    <s v=""/>
    <n v="4"/>
    <s v=""/>
    <n v="5"/>
    <n v="0"/>
    <n v="5.7692307692307598E-2"/>
    <n v="25.135000000000002"/>
    <x v="0"/>
    <n v="1"/>
  </r>
  <r>
    <x v="2204"/>
    <n v="18"/>
    <s v="Female"/>
    <s v="Germany"/>
    <d v="2023-04-28T04:11:40"/>
    <x v="1"/>
    <n v="1"/>
    <n v="0"/>
    <n v="56"/>
    <n v="1"/>
    <n v="100.47"/>
    <s v=""/>
    <n v="4"/>
    <s v=""/>
    <n v="25"/>
    <n v="0"/>
    <n v="1.7857142857142801E-2"/>
    <n v="25.1175"/>
    <x v="0"/>
    <n v="0"/>
  </r>
  <r>
    <x v="2205"/>
    <n v="34"/>
    <s v="Male"/>
    <s v="France"/>
    <d v="2023-06-01T11:42:11"/>
    <x v="1"/>
    <n v="3"/>
    <n v="2"/>
    <n v="61"/>
    <n v="1"/>
    <n v="100.46"/>
    <s v=""/>
    <n v="4"/>
    <s v=""/>
    <n v="0"/>
    <n v="0.66666666666666596"/>
    <n v="1.63934426229508E-2"/>
    <n v="25.114999999999998"/>
    <x v="0"/>
    <n v="0"/>
  </r>
  <r>
    <x v="2206"/>
    <n v="46"/>
    <s v="Male"/>
    <s v="USA"/>
    <d v="2024-07-20T00:58:19"/>
    <x v="2"/>
    <n v="2"/>
    <n v="1"/>
    <n v="38"/>
    <n v="3"/>
    <n v="100.44"/>
    <s v=""/>
    <n v="4"/>
    <s v=""/>
    <n v="5"/>
    <n v="0.5"/>
    <n v="7.8947368421052599E-2"/>
    <n v="25.11"/>
    <x v="0"/>
    <n v="0"/>
  </r>
  <r>
    <x v="2207"/>
    <n v="45"/>
    <s v="Female"/>
    <s v="USA"/>
    <d v="2023-07-27T19:46:32"/>
    <x v="2"/>
    <n v="2"/>
    <n v="1"/>
    <n v="55"/>
    <n v="5"/>
    <n v="100.31"/>
    <s v=""/>
    <n v="4"/>
    <s v=""/>
    <n v="93"/>
    <n v="0.5"/>
    <n v="9.0909090909090898E-2"/>
    <n v="25.077500000000001"/>
    <x v="0"/>
    <n v="0"/>
  </r>
  <r>
    <x v="2208"/>
    <n v="34"/>
    <s v="Female"/>
    <s v="USA"/>
    <d v="2024-08-11T20:31:04"/>
    <x v="5"/>
    <n v="2"/>
    <n v="1"/>
    <n v="57"/>
    <n v="1"/>
    <n v="100.19"/>
    <s v=""/>
    <n v="4"/>
    <s v=""/>
    <n v="31"/>
    <n v="0.5"/>
    <n v="1.7543859649122799E-2"/>
    <n v="25.047499999999999"/>
    <x v="0"/>
    <n v="1"/>
  </r>
  <r>
    <x v="2209"/>
    <n v="36"/>
    <s v="Female"/>
    <s v="Canada"/>
    <d v="2023-07-29T09:44:20"/>
    <x v="4"/>
    <n v="1"/>
    <n v="0"/>
    <n v="62"/>
    <n v="2"/>
    <n v="100.17"/>
    <s v=""/>
    <n v="4"/>
    <s v=""/>
    <n v="9"/>
    <n v="0"/>
    <n v="3.2258064516128997E-2"/>
    <n v="25.0425"/>
    <x v="0"/>
    <n v="0"/>
  </r>
  <r>
    <x v="2210"/>
    <n v="28"/>
    <s v="Female"/>
    <s v="USA"/>
    <d v="2023-08-31T13:30:18"/>
    <x v="1"/>
    <n v="3"/>
    <n v="0"/>
    <n v="50"/>
    <n v="2"/>
    <n v="99.86"/>
    <s v=""/>
    <n v="4"/>
    <s v=""/>
    <n v="37"/>
    <n v="0"/>
    <n v="0.04"/>
    <n v="24.965"/>
    <x v="1"/>
    <n v="0"/>
  </r>
  <r>
    <x v="2211"/>
    <n v="44"/>
    <s v="Female"/>
    <s v="USA"/>
    <d v="2023-10-21T16:00:26"/>
    <x v="3"/>
    <n v="7"/>
    <n v="2"/>
    <n v="45"/>
    <n v="2"/>
    <n v="99.37"/>
    <s v=""/>
    <n v="4"/>
    <s v=""/>
    <n v="57"/>
    <n v="0.28571428571428498"/>
    <n v="4.4444444444444398E-2"/>
    <n v="24.842500000000001"/>
    <x v="1"/>
    <n v="0"/>
  </r>
  <r>
    <x v="2212"/>
    <n v="32"/>
    <s v="Female"/>
    <s v="Japan"/>
    <d v="2023-09-09T06:18:09"/>
    <x v="0"/>
    <n v="2"/>
    <n v="1"/>
    <n v="58"/>
    <n v="7"/>
    <n v="99.27"/>
    <s v=""/>
    <n v="4"/>
    <s v=""/>
    <n v="6"/>
    <n v="0.5"/>
    <n v="0.12068965517241299"/>
    <n v="24.817499999999999"/>
    <x v="1"/>
    <n v="0"/>
  </r>
  <r>
    <x v="2213"/>
    <n v="33"/>
    <s v="Female"/>
    <s v="Canada"/>
    <d v="2024-01-11T04:34:13"/>
    <x v="1"/>
    <n v="0"/>
    <n v="0"/>
    <n v="43"/>
    <n v="2"/>
    <n v="99.16"/>
    <s v=""/>
    <n v="4"/>
    <s v=""/>
    <n v="12"/>
    <n v="0"/>
    <n v="4.6511627906976702E-2"/>
    <n v="24.79"/>
    <x v="1"/>
    <n v="0"/>
  </r>
  <r>
    <x v="2214"/>
    <n v="43"/>
    <s v="Male"/>
    <s v="Germany"/>
    <d v="2023-10-11T18:00:27"/>
    <x v="2"/>
    <n v="1"/>
    <n v="0"/>
    <n v="48"/>
    <n v="1"/>
    <n v="98.94"/>
    <s v=""/>
    <n v="4"/>
    <s v=""/>
    <n v="9"/>
    <n v="0"/>
    <n v="2.0833333333333301E-2"/>
    <n v="24.734999999999999"/>
    <x v="1"/>
    <n v="0"/>
  </r>
  <r>
    <x v="2215"/>
    <n v="18"/>
    <s v="Female"/>
    <s v="Canada"/>
    <d v="2023-03-20T10:05:49"/>
    <x v="0"/>
    <n v="6"/>
    <n v="2"/>
    <n v="46"/>
    <n v="1"/>
    <n v="98.7"/>
    <s v=""/>
    <n v="4"/>
    <s v=""/>
    <n v="73"/>
    <n v="0.33333333333333298"/>
    <n v="2.1739130434782601E-2"/>
    <n v="24.675000000000001"/>
    <x v="1"/>
    <n v="0"/>
  </r>
  <r>
    <x v="2216"/>
    <n v="18"/>
    <s v="Female"/>
    <s v="Japan"/>
    <d v="2023-05-23T14:31:31"/>
    <x v="1"/>
    <n v="3"/>
    <n v="1"/>
    <n v="61"/>
    <n v="2"/>
    <n v="98.45"/>
    <s v=""/>
    <n v="4"/>
    <s v=""/>
    <n v="16"/>
    <n v="0.33333333333333298"/>
    <n v="3.2786885245901599E-2"/>
    <n v="24.612500000000001"/>
    <x v="1"/>
    <n v="0"/>
  </r>
  <r>
    <x v="2217"/>
    <n v="40"/>
    <s v="Female"/>
    <s v="Japan"/>
    <d v="2024-12-27T14:13:59"/>
    <x v="4"/>
    <n v="2"/>
    <n v="1"/>
    <n v="50"/>
    <n v="3"/>
    <n v="98.32"/>
    <s v=""/>
    <n v="4"/>
    <s v=""/>
    <n v="31"/>
    <n v="0.5"/>
    <n v="0.06"/>
    <n v="24.58"/>
    <x v="1"/>
    <n v="0"/>
  </r>
  <r>
    <x v="2218"/>
    <n v="44"/>
    <s v="Male"/>
    <s v="France"/>
    <d v="2024-02-17T08:42:17"/>
    <x v="3"/>
    <n v="1"/>
    <n v="0"/>
    <n v="54"/>
    <n v="2"/>
    <n v="98.15"/>
    <s v=""/>
    <n v="4"/>
    <s v=""/>
    <n v="2"/>
    <n v="0"/>
    <n v="3.7037037037037E-2"/>
    <n v="24.537500000000001"/>
    <x v="1"/>
    <n v="0"/>
  </r>
  <r>
    <x v="2219"/>
    <n v="25"/>
    <s v="Male"/>
    <s v="Japan"/>
    <d v="2023-01-21T16:26:29"/>
    <x v="4"/>
    <n v="1"/>
    <n v="1"/>
    <n v="45"/>
    <n v="0"/>
    <n v="98.06"/>
    <s v=""/>
    <n v="4"/>
    <s v=""/>
    <n v="2"/>
    <n v="1"/>
    <n v="0"/>
    <n v="24.515000000000001"/>
    <x v="1"/>
    <n v="0"/>
  </r>
  <r>
    <x v="2220"/>
    <n v="43"/>
    <s v="Male"/>
    <s v="USA"/>
    <d v="2024-02-07T03:24:15"/>
    <x v="2"/>
    <n v="1"/>
    <n v="0"/>
    <n v="42"/>
    <n v="3"/>
    <n v="97.97"/>
    <s v=""/>
    <n v="4"/>
    <s v=""/>
    <n v="6"/>
    <n v="0"/>
    <n v="7.1428571428571397E-2"/>
    <n v="24.4925"/>
    <x v="1"/>
    <n v="1"/>
  </r>
  <r>
    <x v="2221"/>
    <n v="48"/>
    <s v="Male"/>
    <s v="USA"/>
    <d v="2023-05-23T15:59:07"/>
    <x v="1"/>
    <n v="4"/>
    <n v="2"/>
    <n v="55"/>
    <n v="4"/>
    <n v="97.84"/>
    <s v=""/>
    <n v="4"/>
    <s v=""/>
    <n v="80"/>
    <n v="0.5"/>
    <n v="7.2727272727272696E-2"/>
    <n v="24.46"/>
    <x v="1"/>
    <n v="0"/>
  </r>
  <r>
    <x v="2222"/>
    <n v="49"/>
    <s v="Male"/>
    <s v="Japan"/>
    <d v="2023-08-21T21:20:45"/>
    <x v="3"/>
    <n v="3"/>
    <n v="2"/>
    <n v="55"/>
    <n v="2"/>
    <n v="97.8"/>
    <s v=""/>
    <n v="4"/>
    <s v=""/>
    <n v="38"/>
    <n v="0.66666666666666596"/>
    <n v="3.6363636363636299E-2"/>
    <n v="24.45"/>
    <x v="1"/>
    <n v="0"/>
  </r>
  <r>
    <x v="2223"/>
    <n v="22"/>
    <s v="Female"/>
    <s v="Australia"/>
    <d v="2023-03-09T08:21:17"/>
    <x v="3"/>
    <n v="4"/>
    <n v="1"/>
    <n v="31"/>
    <n v="1"/>
    <n v="97.44"/>
    <s v=""/>
    <n v="4"/>
    <s v=""/>
    <n v="11"/>
    <n v="0.25"/>
    <n v="3.2258064516128997E-2"/>
    <n v="24.36"/>
    <x v="1"/>
    <n v="0"/>
  </r>
  <r>
    <x v="2224"/>
    <n v="33"/>
    <s v="Male"/>
    <s v="Canada"/>
    <d v="2023-09-09T12:08:35"/>
    <x v="3"/>
    <n v="2"/>
    <n v="1"/>
    <n v="56"/>
    <n v="1"/>
    <n v="97.42"/>
    <s v=""/>
    <n v="4"/>
    <s v=""/>
    <n v="110"/>
    <n v="0.5"/>
    <n v="1.7857142857142801E-2"/>
    <n v="24.355"/>
    <x v="1"/>
    <n v="1"/>
  </r>
  <r>
    <x v="2225"/>
    <n v="38"/>
    <s v="Male"/>
    <s v="UK"/>
    <d v="2024-08-14T02:32:32"/>
    <x v="2"/>
    <n v="4"/>
    <n v="1"/>
    <n v="56"/>
    <n v="1"/>
    <n v="97.37"/>
    <s v=""/>
    <n v="4"/>
    <s v=""/>
    <n v="41"/>
    <n v="0.25"/>
    <n v="1.7857142857142801E-2"/>
    <n v="24.342500000000001"/>
    <x v="1"/>
    <n v="0"/>
  </r>
  <r>
    <x v="2226"/>
    <n v="37"/>
    <s v="Male"/>
    <s v="Canada"/>
    <d v="2024-09-03T05:50:33"/>
    <x v="1"/>
    <n v="3"/>
    <n v="1"/>
    <n v="56"/>
    <n v="1"/>
    <n v="97.25"/>
    <s v=""/>
    <n v="4"/>
    <s v=""/>
    <n v="4"/>
    <n v="0.33333333333333298"/>
    <n v="1.7857142857142801E-2"/>
    <n v="24.3125"/>
    <x v="1"/>
    <n v="0"/>
  </r>
  <r>
    <x v="2227"/>
    <n v="18"/>
    <s v="Male"/>
    <s v="France"/>
    <d v="2024-07-24T01:20:24"/>
    <x v="1"/>
    <n v="2"/>
    <n v="1"/>
    <n v="59"/>
    <n v="3"/>
    <n v="97.01"/>
    <s v=""/>
    <n v="4"/>
    <s v=""/>
    <n v="53"/>
    <n v="0.5"/>
    <n v="5.0847457627118599E-2"/>
    <n v="24.252500000000001"/>
    <x v="1"/>
    <n v="0"/>
  </r>
  <r>
    <x v="2228"/>
    <n v="54"/>
    <s v="Male"/>
    <s v="UK"/>
    <d v="2024-12-04T11:23:13"/>
    <x v="0"/>
    <n v="2"/>
    <n v="1"/>
    <n v="33"/>
    <n v="0"/>
    <n v="96.68"/>
    <s v=""/>
    <n v="4"/>
    <s v=""/>
    <n v="3"/>
    <n v="0.5"/>
    <n v="0"/>
    <n v="24.17"/>
    <x v="1"/>
    <n v="0"/>
  </r>
  <r>
    <x v="2229"/>
    <n v="37"/>
    <s v="Female"/>
    <s v="Canada"/>
    <d v="2024-11-06T11:43:52"/>
    <x v="0"/>
    <n v="2"/>
    <n v="1"/>
    <n v="42"/>
    <n v="0"/>
    <n v="96.43"/>
    <s v=""/>
    <n v="4"/>
    <s v=""/>
    <n v="4"/>
    <n v="0.5"/>
    <n v="0"/>
    <n v="24.107500000000002"/>
    <x v="1"/>
    <n v="0"/>
  </r>
  <r>
    <x v="2230"/>
    <n v="18"/>
    <s v="Female"/>
    <s v="UK"/>
    <d v="2023-08-27T02:54:58"/>
    <x v="0"/>
    <n v="2"/>
    <n v="1"/>
    <n v="54"/>
    <n v="2"/>
    <n v="96.35"/>
    <s v=""/>
    <n v="4"/>
    <s v=""/>
    <n v="6"/>
    <n v="0.5"/>
    <n v="3.7037037037037E-2"/>
    <n v="24.087499999999999"/>
    <x v="1"/>
    <n v="0"/>
  </r>
  <r>
    <x v="2231"/>
    <n v="38"/>
    <s v="Female"/>
    <s v="Germany"/>
    <d v="2024-04-24T05:22:42"/>
    <x v="5"/>
    <n v="2"/>
    <n v="0"/>
    <n v="48"/>
    <n v="0"/>
    <n v="96.14"/>
    <s v=""/>
    <n v="4"/>
    <s v=""/>
    <n v="11"/>
    <n v="0"/>
    <n v="0"/>
    <n v="24.035"/>
    <x v="1"/>
    <n v="0"/>
  </r>
  <r>
    <x v="2232"/>
    <n v="18"/>
    <s v="Female"/>
    <s v="Japan"/>
    <d v="2024-03-26T16:34:53"/>
    <x v="5"/>
    <n v="3"/>
    <n v="0"/>
    <n v="47"/>
    <n v="2"/>
    <n v="95.87"/>
    <s v=""/>
    <n v="4"/>
    <s v=""/>
    <n v="2"/>
    <n v="0"/>
    <n v="4.2553191489361701E-2"/>
    <n v="23.967500000000001"/>
    <x v="1"/>
    <n v="0"/>
  </r>
  <r>
    <x v="2233"/>
    <n v="34"/>
    <s v="Female"/>
    <s v="Japan"/>
    <d v="2024-06-11T14:10:31"/>
    <x v="1"/>
    <n v="1"/>
    <n v="0"/>
    <n v="44"/>
    <n v="2"/>
    <n v="95.86"/>
    <s v=""/>
    <n v="4"/>
    <s v=""/>
    <n v="26"/>
    <n v="0"/>
    <n v="4.54545454545454E-2"/>
    <n v="23.965"/>
    <x v="1"/>
    <n v="1"/>
  </r>
  <r>
    <x v="2234"/>
    <n v="30"/>
    <s v="Female"/>
    <s v="USA"/>
    <d v="2024-08-11T21:58:40"/>
    <x v="1"/>
    <n v="0"/>
    <n v="0"/>
    <n v="52"/>
    <n v="1"/>
    <n v="95.71"/>
    <s v=""/>
    <n v="4"/>
    <s v=""/>
    <n v="84"/>
    <n v="0"/>
    <n v="1.9230769230769201E-2"/>
    <n v="23.927499999999998"/>
    <x v="1"/>
    <n v="0"/>
  </r>
  <r>
    <x v="2235"/>
    <n v="35"/>
    <s v="Female"/>
    <s v="USA"/>
    <d v="2024-10-11T00:34:41"/>
    <x v="2"/>
    <n v="5"/>
    <n v="0"/>
    <n v="59"/>
    <n v="3"/>
    <n v="95.55"/>
    <s v=""/>
    <n v="4"/>
    <s v=""/>
    <n v="26"/>
    <n v="0"/>
    <n v="5.0847457627118599E-2"/>
    <n v="23.887499999999999"/>
    <x v="1"/>
    <n v="0"/>
  </r>
  <r>
    <x v="2236"/>
    <n v="27"/>
    <s v="Female"/>
    <s v="USA"/>
    <d v="2024-04-22T11:02:06"/>
    <x v="1"/>
    <n v="4"/>
    <n v="3"/>
    <n v="40"/>
    <n v="1"/>
    <n v="95.22"/>
    <s v=""/>
    <n v="4"/>
    <s v=""/>
    <n v="28"/>
    <n v="0.75"/>
    <n v="2.5000000000000001E-2"/>
    <n v="23.805"/>
    <x v="1"/>
    <n v="0"/>
  </r>
  <r>
    <x v="2237"/>
    <n v="37"/>
    <s v="Female"/>
    <s v="USA"/>
    <d v="2023-05-14T11:30:25"/>
    <x v="4"/>
    <n v="4"/>
    <n v="0"/>
    <n v="55"/>
    <n v="5"/>
    <n v="95.2"/>
    <s v=""/>
    <n v="4"/>
    <s v=""/>
    <n v="19"/>
    <n v="0"/>
    <n v="9.0909090909090898E-2"/>
    <n v="23.8"/>
    <x v="1"/>
    <n v="1"/>
  </r>
  <r>
    <x v="2238"/>
    <n v="35"/>
    <s v="Male"/>
    <s v="USA"/>
    <d v="2024-12-07T15:18:48"/>
    <x v="3"/>
    <n v="6"/>
    <n v="2"/>
    <n v="59"/>
    <n v="6"/>
    <n v="95.19"/>
    <s v=""/>
    <n v="4"/>
    <s v=""/>
    <n v="6"/>
    <n v="0.33333333333333298"/>
    <n v="0.101694915254237"/>
    <n v="23.797499999999999"/>
    <x v="1"/>
    <n v="0"/>
  </r>
  <r>
    <x v="2239"/>
    <n v="49"/>
    <s v="Male"/>
    <s v="France"/>
    <d v="2023-08-09T02:43:13"/>
    <x v="2"/>
    <n v="1"/>
    <n v="0"/>
    <n v="52"/>
    <n v="2"/>
    <n v="95.11"/>
    <s v=""/>
    <n v="4"/>
    <s v=""/>
    <n v="52"/>
    <n v="0"/>
    <n v="3.8461538461538401E-2"/>
    <n v="23.7775"/>
    <x v="1"/>
    <n v="0"/>
  </r>
  <r>
    <x v="2240"/>
    <n v="39"/>
    <s v="Male"/>
    <s v="Japan"/>
    <d v="2023-12-24T13:08:06"/>
    <x v="5"/>
    <n v="4"/>
    <n v="2"/>
    <n v="47"/>
    <n v="4"/>
    <n v="94.88"/>
    <s v=""/>
    <n v="4"/>
    <s v=""/>
    <n v="54"/>
    <n v="0.5"/>
    <n v="8.5106382978723402E-2"/>
    <n v="23.72"/>
    <x v="1"/>
    <n v="1"/>
  </r>
  <r>
    <x v="2241"/>
    <n v="34"/>
    <s v="Male"/>
    <s v="USA"/>
    <d v="2023-02-21T02:30:08"/>
    <x v="5"/>
    <n v="3"/>
    <n v="2"/>
    <n v="50"/>
    <n v="6"/>
    <n v="94.8"/>
    <s v=""/>
    <n v="4"/>
    <s v=""/>
    <n v="20"/>
    <n v="0.66666666666666596"/>
    <n v="0.12"/>
    <n v="23.7"/>
    <x v="1"/>
    <n v="0"/>
  </r>
  <r>
    <x v="2242"/>
    <n v="18"/>
    <s v="Male"/>
    <s v="USA"/>
    <d v="2024-04-16T23:37:26"/>
    <x v="0"/>
    <n v="2"/>
    <n v="1"/>
    <n v="49"/>
    <n v="1"/>
    <n v="94.6"/>
    <s v=""/>
    <n v="4"/>
    <s v=""/>
    <n v="0"/>
    <n v="0.5"/>
    <n v="2.04081632653061E-2"/>
    <n v="23.65"/>
    <x v="1"/>
    <n v="0"/>
  </r>
  <r>
    <x v="2243"/>
    <n v="31"/>
    <s v="Female"/>
    <s v="France"/>
    <d v="2023-05-12T05:28:57"/>
    <x v="5"/>
    <n v="4"/>
    <n v="2"/>
    <n v="45"/>
    <n v="3"/>
    <n v="94.44"/>
    <s v=""/>
    <n v="4"/>
    <s v=""/>
    <n v="40"/>
    <n v="0.5"/>
    <n v="6.6666666666666596E-2"/>
    <n v="23.61"/>
    <x v="1"/>
    <n v="1"/>
  </r>
  <r>
    <x v="2244"/>
    <n v="36"/>
    <s v="Male"/>
    <s v="UK"/>
    <d v="2023-07-27T06:38:04"/>
    <x v="2"/>
    <n v="4"/>
    <n v="0"/>
    <n v="42"/>
    <n v="2"/>
    <n v="94.34"/>
    <s v=""/>
    <n v="4"/>
    <s v=""/>
    <n v="1"/>
    <n v="0"/>
    <n v="4.7619047619047603E-2"/>
    <n v="23.585000000000001"/>
    <x v="1"/>
    <n v="0"/>
  </r>
  <r>
    <x v="2245"/>
    <n v="42"/>
    <s v="Male"/>
    <s v="USA"/>
    <d v="2023-10-26T01:08:10"/>
    <x v="3"/>
    <n v="2"/>
    <n v="1"/>
    <n v="41"/>
    <n v="2"/>
    <n v="94.29"/>
    <s v=""/>
    <n v="4"/>
    <s v=""/>
    <n v="11"/>
    <n v="0.5"/>
    <n v="4.8780487804878002E-2"/>
    <n v="23.572500000000002"/>
    <x v="1"/>
    <n v="0"/>
  </r>
  <r>
    <x v="2246"/>
    <n v="29"/>
    <s v="Male"/>
    <s v="Germany"/>
    <d v="2024-07-25T16:45:48"/>
    <x v="4"/>
    <n v="3"/>
    <n v="0"/>
    <n v="50"/>
    <n v="5"/>
    <n v="94.07"/>
    <s v=""/>
    <n v="4"/>
    <s v=""/>
    <n v="52"/>
    <n v="0"/>
    <n v="0.1"/>
    <n v="23.517499999999998"/>
    <x v="1"/>
    <n v="1"/>
  </r>
  <r>
    <x v="2247"/>
    <n v="34"/>
    <s v="Other"/>
    <s v="USA"/>
    <d v="2023-11-08T22:02:38"/>
    <x v="2"/>
    <n v="0"/>
    <n v="0"/>
    <n v="46"/>
    <n v="2"/>
    <n v="94"/>
    <s v=""/>
    <n v="4"/>
    <s v=""/>
    <n v="7"/>
    <n v="0"/>
    <n v="4.3478260869565202E-2"/>
    <n v="23.5"/>
    <x v="1"/>
    <n v="0"/>
  </r>
  <r>
    <x v="2248"/>
    <n v="56"/>
    <s v="Male"/>
    <s v="Canada"/>
    <d v="2023-02-16T18:50:01"/>
    <x v="2"/>
    <n v="3"/>
    <n v="0"/>
    <n v="60"/>
    <n v="2"/>
    <n v="93.64"/>
    <s v=""/>
    <n v="4"/>
    <s v=""/>
    <n v="29"/>
    <n v="0"/>
    <n v="3.3333333333333298E-2"/>
    <n v="23.41"/>
    <x v="1"/>
    <n v="0"/>
  </r>
  <r>
    <x v="2249"/>
    <n v="46"/>
    <s v="Female"/>
    <s v="USA"/>
    <d v="2024-10-30T05:58:35"/>
    <x v="0"/>
    <n v="2"/>
    <n v="0"/>
    <n v="55"/>
    <n v="1"/>
    <n v="93.51"/>
    <s v=""/>
    <n v="4"/>
    <s v=""/>
    <n v="5"/>
    <n v="0"/>
    <n v="1.8181818181818101E-2"/>
    <n v="23.377500000000001"/>
    <x v="1"/>
    <n v="0"/>
  </r>
  <r>
    <x v="2250"/>
    <n v="23"/>
    <s v="Female"/>
    <s v="Australia"/>
    <d v="2023-04-28T02:44:03"/>
    <x v="1"/>
    <n v="3"/>
    <n v="1"/>
    <n v="52"/>
    <n v="1"/>
    <n v="93.5"/>
    <s v=""/>
    <n v="4"/>
    <s v=""/>
    <n v="18"/>
    <n v="0.33333333333333298"/>
    <n v="1.9230769230769201E-2"/>
    <n v="23.375"/>
    <x v="1"/>
    <n v="0"/>
  </r>
  <r>
    <x v="2251"/>
    <n v="50"/>
    <s v="Male"/>
    <s v="Australia"/>
    <d v="2024-06-16T15:21:55"/>
    <x v="3"/>
    <n v="2"/>
    <n v="0"/>
    <n v="58"/>
    <n v="6"/>
    <n v="93.33"/>
    <s v=""/>
    <n v="4"/>
    <s v=""/>
    <n v="21"/>
    <n v="0"/>
    <n v="0.10344827586206801"/>
    <n v="23.3325"/>
    <x v="1"/>
    <n v="1"/>
  </r>
  <r>
    <x v="2252"/>
    <n v="33"/>
    <s v="Female"/>
    <s v="USA"/>
    <d v="2023-04-03T04:05:04"/>
    <x v="4"/>
    <n v="3"/>
    <n v="1"/>
    <n v="58"/>
    <n v="3"/>
    <n v="93.17"/>
    <s v=""/>
    <n v="4"/>
    <s v=""/>
    <n v="1"/>
    <n v="0.33333333333333298"/>
    <n v="5.1724137931034399E-2"/>
    <n v="23.2925"/>
    <x v="1"/>
    <n v="0"/>
  </r>
  <r>
    <x v="2253"/>
    <n v="55"/>
    <s v="Male"/>
    <s v="Australia"/>
    <d v="2023-12-09T03:43:28"/>
    <x v="1"/>
    <n v="2"/>
    <n v="0"/>
    <n v="51"/>
    <n v="1"/>
    <n v="92.83"/>
    <s v=""/>
    <n v="4"/>
    <s v=""/>
    <n v="28"/>
    <n v="0"/>
    <n v="1.9607843137254902E-2"/>
    <n v="23.2075"/>
    <x v="1"/>
    <n v="0"/>
  </r>
  <r>
    <x v="2254"/>
    <n v="42"/>
    <s v="Female"/>
    <s v="UK"/>
    <d v="2024-10-27T12:16:16"/>
    <x v="2"/>
    <n v="3"/>
    <n v="2"/>
    <n v="68"/>
    <n v="1"/>
    <n v="92.66"/>
    <s v=""/>
    <n v="4"/>
    <s v=""/>
    <n v="0"/>
    <n v="0.66666666666666596"/>
    <n v="1.47058823529411E-2"/>
    <n v="23.164999999999999"/>
    <x v="1"/>
    <n v="0"/>
  </r>
  <r>
    <x v="2255"/>
    <n v="32"/>
    <s v="Female"/>
    <s v="France"/>
    <d v="2024-01-23T07:08:05"/>
    <x v="1"/>
    <n v="4"/>
    <n v="1"/>
    <n v="44"/>
    <n v="0"/>
    <n v="92.53"/>
    <s v=""/>
    <n v="4"/>
    <s v=""/>
    <n v="2"/>
    <n v="0.25"/>
    <n v="0"/>
    <n v="23.1325"/>
    <x v="1"/>
    <n v="1"/>
  </r>
  <r>
    <x v="2256"/>
    <n v="27"/>
    <s v="Male"/>
    <s v="USA"/>
    <d v="2024-10-19T08:36:53"/>
    <x v="3"/>
    <n v="4"/>
    <n v="1"/>
    <n v="45"/>
    <n v="2"/>
    <n v="92.47"/>
    <s v=""/>
    <n v="4"/>
    <s v=""/>
    <n v="19"/>
    <n v="0.25"/>
    <n v="4.4444444444444398E-2"/>
    <n v="23.1175"/>
    <x v="1"/>
    <n v="0"/>
  </r>
  <r>
    <x v="2257"/>
    <n v="31"/>
    <s v="Male"/>
    <s v="USA"/>
    <d v="2023-12-19T11:56:42"/>
    <x v="5"/>
    <n v="6"/>
    <n v="3"/>
    <n v="44"/>
    <n v="2"/>
    <n v="92.2"/>
    <s v=""/>
    <n v="4"/>
    <s v=""/>
    <n v="0"/>
    <n v="0.5"/>
    <n v="4.54545454545454E-2"/>
    <n v="23.05"/>
    <x v="1"/>
    <n v="0"/>
  </r>
  <r>
    <x v="2258"/>
    <n v="31"/>
    <s v="Female"/>
    <s v="France"/>
    <d v="2023-10-29T18:12:13"/>
    <x v="2"/>
    <n v="3"/>
    <n v="1"/>
    <n v="62"/>
    <n v="3"/>
    <n v="91.96"/>
    <s v=""/>
    <n v="4"/>
    <s v=""/>
    <n v="9"/>
    <n v="0.33333333333333298"/>
    <n v="4.8387096774193498E-2"/>
    <n v="22.99"/>
    <x v="1"/>
    <n v="0"/>
  </r>
  <r>
    <x v="2259"/>
    <n v="36"/>
    <s v="Female"/>
    <s v="USA"/>
    <d v="2024-11-01T16:22:53"/>
    <x v="4"/>
    <n v="3"/>
    <n v="0"/>
    <n v="49"/>
    <n v="3"/>
    <n v="91.61"/>
    <s v=""/>
    <n v="4"/>
    <s v=""/>
    <n v="9"/>
    <n v="0"/>
    <n v="6.1224489795918297E-2"/>
    <n v="22.9025"/>
    <x v="1"/>
    <n v="0"/>
  </r>
  <r>
    <x v="2260"/>
    <n v="49"/>
    <s v="Female"/>
    <s v="USA"/>
    <d v="2024-03-11T08:37:51"/>
    <x v="0"/>
    <n v="4"/>
    <n v="2"/>
    <n v="51"/>
    <n v="0"/>
    <n v="91.46"/>
    <s v=""/>
    <n v="4"/>
    <s v=""/>
    <n v="42"/>
    <n v="0.5"/>
    <n v="0"/>
    <n v="22.864999999999998"/>
    <x v="1"/>
    <n v="0"/>
  </r>
  <r>
    <x v="2261"/>
    <n v="46"/>
    <s v="Male"/>
    <s v="USA"/>
    <d v="2024-05-04T09:13:08"/>
    <x v="4"/>
    <n v="2"/>
    <n v="1"/>
    <n v="53"/>
    <n v="6"/>
    <n v="91.39"/>
    <s v=""/>
    <n v="4"/>
    <s v=""/>
    <n v="29"/>
    <n v="0.5"/>
    <n v="0.113207547169811"/>
    <n v="22.8475"/>
    <x v="1"/>
    <n v="0"/>
  </r>
  <r>
    <x v="2262"/>
    <n v="47"/>
    <s v="Female"/>
    <s v="USA"/>
    <d v="2024-08-26T16:47:15"/>
    <x v="2"/>
    <n v="2"/>
    <n v="1"/>
    <n v="55"/>
    <n v="5"/>
    <n v="91.32"/>
    <s v=""/>
    <n v="4"/>
    <s v=""/>
    <n v="45"/>
    <n v="0.5"/>
    <n v="9.0909090909090898E-2"/>
    <n v="22.83"/>
    <x v="1"/>
    <n v="0"/>
  </r>
  <r>
    <x v="2263"/>
    <n v="37"/>
    <s v="Male"/>
    <s v="USA"/>
    <d v="2024-10-09T23:45:22"/>
    <x v="1"/>
    <n v="2"/>
    <n v="1"/>
    <n v="52"/>
    <n v="2"/>
    <n v="91.07"/>
    <s v=""/>
    <n v="4"/>
    <s v=""/>
    <n v="26"/>
    <n v="0.5"/>
    <n v="3.8461538461538401E-2"/>
    <n v="22.767499999999998"/>
    <x v="1"/>
    <n v="0"/>
  </r>
  <r>
    <x v="2264"/>
    <n v="21"/>
    <s v="Male"/>
    <s v="Australia"/>
    <d v="2024-04-21T07:17:33"/>
    <x v="4"/>
    <n v="1"/>
    <n v="1"/>
    <n v="51"/>
    <n v="4"/>
    <n v="91.02"/>
    <s v=""/>
    <n v="4"/>
    <s v=""/>
    <n v="74"/>
    <n v="1"/>
    <n v="7.8431372549019607E-2"/>
    <n v="22.754999999999999"/>
    <x v="1"/>
    <n v="0"/>
  </r>
  <r>
    <x v="2265"/>
    <n v="18"/>
    <s v="Male"/>
    <s v="Germany"/>
    <d v="2024-03-08T10:32:42"/>
    <x v="1"/>
    <n v="1"/>
    <n v="0"/>
    <n v="49"/>
    <n v="3"/>
    <n v="90.63"/>
    <s v=""/>
    <n v="4"/>
    <s v=""/>
    <n v="15"/>
    <n v="0"/>
    <n v="6.1224489795918297E-2"/>
    <n v="22.657499999999999"/>
    <x v="1"/>
    <n v="0"/>
  </r>
  <r>
    <x v="2266"/>
    <n v="18"/>
    <s v="Female"/>
    <s v="Germany"/>
    <d v="2023-05-24T16:48:27"/>
    <x v="3"/>
    <n v="2"/>
    <n v="1"/>
    <n v="52"/>
    <n v="5"/>
    <n v="90.42"/>
    <s v=""/>
    <n v="4"/>
    <s v=""/>
    <n v="73"/>
    <n v="0.5"/>
    <n v="9.6153846153846104E-2"/>
    <n v="22.605"/>
    <x v="1"/>
    <n v="0"/>
  </r>
  <r>
    <x v="2267"/>
    <n v="18"/>
    <s v="Female"/>
    <s v="UK"/>
    <d v="2024-06-13T02:40:42"/>
    <x v="1"/>
    <n v="3"/>
    <n v="0"/>
    <n v="51"/>
    <n v="3"/>
    <n v="90.12"/>
    <s v=""/>
    <n v="4"/>
    <s v=""/>
    <n v="35"/>
    <n v="0"/>
    <n v="5.8823529411764698E-2"/>
    <n v="22.53"/>
    <x v="1"/>
    <n v="0"/>
  </r>
  <r>
    <x v="2268"/>
    <n v="22"/>
    <s v="Male"/>
    <s v="France"/>
    <d v="2023-12-17T03:00:01"/>
    <x v="0"/>
    <n v="4"/>
    <n v="3"/>
    <n v="47"/>
    <n v="3"/>
    <n v="90.07"/>
    <s v=""/>
    <n v="4"/>
    <s v=""/>
    <n v="44"/>
    <n v="0.75"/>
    <n v="6.3829787234042507E-2"/>
    <n v="22.517499999999998"/>
    <x v="1"/>
    <n v="0"/>
  </r>
  <r>
    <x v="2269"/>
    <n v="27"/>
    <s v="Male"/>
    <s v="USA"/>
    <d v="2024-03-20T02:53:18"/>
    <x v="5"/>
    <n v="4"/>
    <n v="0"/>
    <n v="52"/>
    <n v="3"/>
    <n v="90.03"/>
    <s v=""/>
    <n v="4"/>
    <s v=""/>
    <n v="41"/>
    <n v="0"/>
    <n v="5.7692307692307598E-2"/>
    <n v="22.5075"/>
    <x v="1"/>
    <n v="0"/>
  </r>
  <r>
    <x v="2270"/>
    <n v="28"/>
    <s v="Female"/>
    <s v="USA"/>
    <d v="2024-05-01T18:26:01"/>
    <x v="2"/>
    <n v="6"/>
    <n v="2"/>
    <n v="49"/>
    <n v="1"/>
    <n v="89.95"/>
    <s v=""/>
    <n v="4"/>
    <s v=""/>
    <n v="3"/>
    <n v="0.33333333333333298"/>
    <n v="2.04081632653061E-2"/>
    <n v="22.487500000000001"/>
    <x v="1"/>
    <n v="0"/>
  </r>
  <r>
    <x v="2271"/>
    <n v="50"/>
    <s v="Male"/>
    <s v="USA"/>
    <d v="2023-11-02T21:29:30"/>
    <x v="2"/>
    <n v="5"/>
    <n v="2"/>
    <n v="41"/>
    <n v="4"/>
    <n v="89.93"/>
    <s v=""/>
    <n v="4"/>
    <s v=""/>
    <n v="1"/>
    <n v="0.4"/>
    <n v="9.7560975609756101E-2"/>
    <n v="22.482500000000002"/>
    <x v="1"/>
    <n v="0"/>
  </r>
  <r>
    <x v="2272"/>
    <n v="22"/>
    <s v="Female"/>
    <s v="USA"/>
    <d v="2024-05-07T04:23:04"/>
    <x v="0"/>
    <n v="3"/>
    <n v="0"/>
    <n v="58"/>
    <n v="2"/>
    <n v="89.61"/>
    <s v=""/>
    <n v="4"/>
    <s v=""/>
    <n v="7"/>
    <n v="0"/>
    <n v="3.4482758620689599E-2"/>
    <n v="22.4025"/>
    <x v="1"/>
    <n v="0"/>
  </r>
  <r>
    <x v="2273"/>
    <n v="32"/>
    <s v="Male"/>
    <s v="France"/>
    <d v="2023-02-27T19:06:56"/>
    <x v="4"/>
    <n v="2"/>
    <n v="0"/>
    <n v="61"/>
    <n v="4"/>
    <n v="89.43"/>
    <s v=""/>
    <n v="4"/>
    <s v=""/>
    <n v="26"/>
    <n v="0"/>
    <n v="6.5573770491803199E-2"/>
    <n v="22.357500000000002"/>
    <x v="1"/>
    <n v="1"/>
  </r>
  <r>
    <x v="2274"/>
    <n v="23"/>
    <s v="Male"/>
    <s v="USA"/>
    <d v="2024-09-18T00:39:07"/>
    <x v="0"/>
    <n v="4"/>
    <n v="1"/>
    <n v="44"/>
    <n v="5"/>
    <n v="89.11"/>
    <s v=""/>
    <n v="4"/>
    <s v=""/>
    <n v="39"/>
    <n v="0.25"/>
    <n v="0.11363636363636299"/>
    <n v="22.2775"/>
    <x v="1"/>
    <n v="0"/>
  </r>
  <r>
    <x v="2275"/>
    <n v="39"/>
    <s v="Male"/>
    <s v="France"/>
    <d v="2023-08-12T05:11:11"/>
    <x v="2"/>
    <n v="1"/>
    <n v="0"/>
    <n v="59"/>
    <n v="4"/>
    <n v="89.01"/>
    <s v=""/>
    <n v="4"/>
    <s v=""/>
    <n v="10"/>
    <n v="0"/>
    <n v="6.7796610169491497E-2"/>
    <n v="22.252500000000001"/>
    <x v="1"/>
    <n v="0"/>
  </r>
  <r>
    <x v="2276"/>
    <n v="18"/>
    <s v="Female"/>
    <s v="Japan"/>
    <d v="2024-08-07T01:10:05"/>
    <x v="1"/>
    <n v="5"/>
    <n v="0"/>
    <n v="40"/>
    <n v="4"/>
    <n v="88.97"/>
    <s v=""/>
    <n v="4"/>
    <s v=""/>
    <n v="25"/>
    <n v="0"/>
    <n v="0.1"/>
    <n v="22.2425"/>
    <x v="1"/>
    <n v="0"/>
  </r>
  <r>
    <x v="2277"/>
    <n v="36"/>
    <s v="Male"/>
    <s v="Australia"/>
    <d v="2023-11-25T17:02:15"/>
    <x v="0"/>
    <n v="4"/>
    <n v="1"/>
    <n v="49"/>
    <n v="4"/>
    <n v="88.86"/>
    <s v=""/>
    <n v="4"/>
    <s v=""/>
    <n v="11"/>
    <n v="0.25"/>
    <n v="8.16326530612244E-2"/>
    <n v="22.215"/>
    <x v="1"/>
    <n v="0"/>
  </r>
  <r>
    <x v="2278"/>
    <n v="40"/>
    <s v="Female"/>
    <s v="USA"/>
    <d v="2023-08-10T09:22:58"/>
    <x v="1"/>
    <n v="1"/>
    <n v="0"/>
    <n v="55"/>
    <n v="3"/>
    <n v="88.82"/>
    <s v=""/>
    <n v="4"/>
    <s v=""/>
    <n v="39"/>
    <n v="0"/>
    <n v="5.4545454545454501E-2"/>
    <n v="22.204999999999998"/>
    <x v="1"/>
    <n v="0"/>
  </r>
  <r>
    <x v="2279"/>
    <n v="38"/>
    <s v="Female"/>
    <s v="USA"/>
    <d v="2023-08-13T22:04:11"/>
    <x v="2"/>
    <n v="2"/>
    <n v="0"/>
    <n v="59"/>
    <n v="5"/>
    <n v="88.74"/>
    <s v=""/>
    <n v="4"/>
    <s v=""/>
    <n v="8"/>
    <n v="0"/>
    <n v="8.4745762711864403E-2"/>
    <n v="22.184999999999999"/>
    <x v="1"/>
    <n v="0"/>
  </r>
  <r>
    <x v="2280"/>
    <n v="29"/>
    <s v="Female"/>
    <s v="USA"/>
    <d v="2024-04-09T22:14:59"/>
    <x v="2"/>
    <n v="4"/>
    <n v="1"/>
    <n v="47"/>
    <n v="5"/>
    <n v="88.59"/>
    <s v=""/>
    <n v="4"/>
    <s v=""/>
    <n v="23"/>
    <n v="0.25"/>
    <n v="0.10638297872340401"/>
    <n v="22.147500000000001"/>
    <x v="1"/>
    <n v="0"/>
  </r>
  <r>
    <x v="2281"/>
    <n v="31"/>
    <s v="Other"/>
    <s v="USA"/>
    <d v="2024-06-02T16:59:51"/>
    <x v="1"/>
    <n v="3"/>
    <n v="1"/>
    <n v="53"/>
    <n v="4"/>
    <n v="88.33"/>
    <s v=""/>
    <n v="4"/>
    <s v=""/>
    <n v="9"/>
    <n v="0.33333333333333298"/>
    <n v="7.5471698113207503E-2"/>
    <n v="22.0825"/>
    <x v="1"/>
    <n v="0"/>
  </r>
  <r>
    <x v="2282"/>
    <n v="22"/>
    <s v="Female"/>
    <s v="USA"/>
    <d v="2023-10-05T04:18:52"/>
    <x v="4"/>
    <n v="5"/>
    <n v="1"/>
    <n v="53"/>
    <n v="1"/>
    <n v="88.26"/>
    <s v=""/>
    <n v="4"/>
    <s v=""/>
    <n v="14"/>
    <n v="0.2"/>
    <n v="1.8867924528301799E-2"/>
    <n v="22.065000000000001"/>
    <x v="1"/>
    <n v="0"/>
  </r>
  <r>
    <x v="2283"/>
    <n v="40"/>
    <s v="Female"/>
    <s v="USA"/>
    <d v="2023-04-23T11:45:54"/>
    <x v="3"/>
    <n v="1"/>
    <n v="0"/>
    <n v="42"/>
    <n v="5"/>
    <n v="88.15"/>
    <s v=""/>
    <n v="4"/>
    <s v=""/>
    <n v="51"/>
    <n v="0"/>
    <n v="0.119047619047619"/>
    <n v="22.037500000000001"/>
    <x v="1"/>
    <n v="0"/>
  </r>
  <r>
    <x v="2284"/>
    <n v="42"/>
    <s v="Male"/>
    <s v="Canada"/>
    <d v="2023-10-13T00:40:12"/>
    <x v="4"/>
    <n v="4"/>
    <n v="2"/>
    <n v="50"/>
    <n v="3"/>
    <n v="87.74"/>
    <s v=""/>
    <n v="4"/>
    <s v=""/>
    <n v="11"/>
    <n v="0.5"/>
    <n v="0.06"/>
    <n v="21.934999999999999"/>
    <x v="1"/>
    <n v="0"/>
  </r>
  <r>
    <x v="2285"/>
    <n v="37"/>
    <s v="Male"/>
    <s v="USA"/>
    <d v="2024-09-01T23:10:48"/>
    <x v="2"/>
    <n v="4"/>
    <n v="2"/>
    <n v="38"/>
    <n v="0"/>
    <n v="87.58"/>
    <s v=""/>
    <n v="4"/>
    <s v=""/>
    <n v="113"/>
    <n v="0.5"/>
    <n v="0"/>
    <n v="21.895"/>
    <x v="1"/>
    <n v="1"/>
  </r>
  <r>
    <x v="2286"/>
    <n v="41"/>
    <s v="Male"/>
    <s v="Germany"/>
    <d v="2023-05-28T12:47:42"/>
    <x v="3"/>
    <n v="1"/>
    <n v="0"/>
    <n v="44"/>
    <n v="2"/>
    <n v="87.12"/>
    <s v=""/>
    <n v="4"/>
    <s v=""/>
    <n v="28"/>
    <n v="0"/>
    <n v="4.54545454545454E-2"/>
    <n v="21.78"/>
    <x v="1"/>
    <n v="0"/>
  </r>
  <r>
    <x v="2287"/>
    <n v="35"/>
    <s v="Male"/>
    <s v="UK"/>
    <d v="2024-07-05T06:09:45"/>
    <x v="4"/>
    <n v="5"/>
    <n v="2"/>
    <n v="47"/>
    <n v="2"/>
    <n v="86.59"/>
    <s v=""/>
    <n v="4"/>
    <s v=""/>
    <n v="7"/>
    <n v="0.4"/>
    <n v="4.2553191489361701E-2"/>
    <n v="21.647500000000001"/>
    <x v="1"/>
    <n v="0"/>
  </r>
  <r>
    <x v="2288"/>
    <n v="34"/>
    <s v="Male"/>
    <s v="Australia"/>
    <d v="2024-06-30T03:30:44"/>
    <x v="2"/>
    <n v="1"/>
    <n v="1"/>
    <n v="46"/>
    <n v="5"/>
    <n v="86.51"/>
    <s v=""/>
    <n v="4"/>
    <s v=""/>
    <n v="6"/>
    <n v="1"/>
    <n v="0.108695652173913"/>
    <n v="21.627500000000001"/>
    <x v="1"/>
    <n v="0"/>
  </r>
  <r>
    <x v="2289"/>
    <n v="29"/>
    <s v="Male"/>
    <s v="Germany"/>
    <d v="2024-06-07T19:38:51"/>
    <x v="2"/>
    <n v="3"/>
    <n v="0"/>
    <n v="48"/>
    <n v="1"/>
    <n v="86.45"/>
    <s v=""/>
    <n v="4"/>
    <s v=""/>
    <n v="15"/>
    <n v="0"/>
    <n v="2.0833333333333301E-2"/>
    <n v="21.612500000000001"/>
    <x v="1"/>
    <n v="0"/>
  </r>
  <r>
    <x v="2290"/>
    <n v="33"/>
    <s v="Female"/>
    <s v="Germany"/>
    <d v="2023-10-31T16:55:39"/>
    <x v="3"/>
    <n v="2"/>
    <n v="0"/>
    <n v="43"/>
    <n v="0"/>
    <n v="85.98"/>
    <s v=""/>
    <n v="4"/>
    <s v=""/>
    <n v="20"/>
    <n v="0"/>
    <n v="0"/>
    <n v="21.495000000000001"/>
    <x v="1"/>
    <n v="0"/>
  </r>
  <r>
    <x v="2291"/>
    <n v="36"/>
    <s v="Male"/>
    <s v="Germany"/>
    <d v="2024-03-08T14:55:31"/>
    <x v="3"/>
    <n v="1"/>
    <n v="0"/>
    <n v="44"/>
    <n v="7"/>
    <n v="85.98"/>
    <s v=""/>
    <n v="4"/>
    <s v=""/>
    <n v="110"/>
    <n v="0"/>
    <n v="0.15909090909090901"/>
    <n v="21.495000000000001"/>
    <x v="1"/>
    <n v="0"/>
  </r>
  <r>
    <x v="2292"/>
    <n v="24"/>
    <s v="Female"/>
    <s v="USA"/>
    <d v="2024-03-11T02:47:25"/>
    <x v="5"/>
    <n v="2"/>
    <n v="2"/>
    <n v="56"/>
    <n v="3"/>
    <n v="85.98"/>
    <s v=""/>
    <n v="4"/>
    <s v=""/>
    <n v="3"/>
    <n v="1"/>
    <n v="5.3571428571428499E-2"/>
    <n v="21.495000000000001"/>
    <x v="1"/>
    <n v="0"/>
  </r>
  <r>
    <x v="2293"/>
    <n v="21"/>
    <s v="Male"/>
    <s v="Australia"/>
    <d v="2023-06-23T12:16:01"/>
    <x v="1"/>
    <n v="3"/>
    <n v="0"/>
    <n v="43"/>
    <n v="2"/>
    <n v="85.87"/>
    <s v=""/>
    <n v="4"/>
    <s v=""/>
    <n v="2"/>
    <n v="0"/>
    <n v="4.6511627906976702E-2"/>
    <n v="21.467500000000001"/>
    <x v="1"/>
    <n v="0"/>
  </r>
  <r>
    <x v="2294"/>
    <n v="18"/>
    <s v="Female"/>
    <s v="Canada"/>
    <d v="2024-11-10T01:52:41"/>
    <x v="4"/>
    <n v="5"/>
    <n v="2"/>
    <n v="43"/>
    <n v="4"/>
    <n v="85.62"/>
    <s v=""/>
    <n v="4"/>
    <s v=""/>
    <n v="61"/>
    <n v="0.4"/>
    <n v="9.3023255813953404E-2"/>
    <n v="21.405000000000001"/>
    <x v="1"/>
    <n v="0"/>
  </r>
  <r>
    <x v="2295"/>
    <n v="46"/>
    <s v="Male"/>
    <s v="Germany"/>
    <d v="2023-06-06T18:44:01"/>
    <x v="1"/>
    <n v="2"/>
    <n v="1"/>
    <n v="47"/>
    <n v="2"/>
    <n v="85.32"/>
    <s v=""/>
    <n v="4"/>
    <s v=""/>
    <n v="1"/>
    <n v="0.5"/>
    <n v="4.2553191489361701E-2"/>
    <n v="21.33"/>
    <x v="1"/>
    <n v="0"/>
  </r>
  <r>
    <x v="2296"/>
    <n v="40"/>
    <s v="Male"/>
    <s v="UK"/>
    <d v="2024-07-03T11:49:08"/>
    <x v="2"/>
    <n v="3"/>
    <n v="1"/>
    <n v="50"/>
    <n v="3"/>
    <n v="85.22"/>
    <s v=""/>
    <n v="4"/>
    <s v=""/>
    <n v="6"/>
    <n v="0.33333333333333298"/>
    <n v="0.06"/>
    <n v="21.305"/>
    <x v="1"/>
    <n v="0"/>
  </r>
  <r>
    <x v="2297"/>
    <n v="37"/>
    <s v="Male"/>
    <s v="UK"/>
    <d v="2023-04-11T17:57:41"/>
    <x v="1"/>
    <n v="4"/>
    <n v="2"/>
    <n v="43"/>
    <n v="1"/>
    <n v="85.14"/>
    <s v=""/>
    <n v="4"/>
    <s v=""/>
    <n v="28"/>
    <n v="0.5"/>
    <n v="2.3255813953488299E-2"/>
    <n v="21.285"/>
    <x v="1"/>
    <n v="0"/>
  </r>
  <r>
    <x v="2298"/>
    <n v="31"/>
    <s v="Female"/>
    <s v="USA"/>
    <d v="2024-07-17T07:16:00"/>
    <x v="0"/>
    <n v="4"/>
    <n v="0"/>
    <n v="44"/>
    <n v="3"/>
    <n v="85.12"/>
    <s v=""/>
    <n v="4"/>
    <s v=""/>
    <n v="26"/>
    <n v="0"/>
    <n v="6.8181818181818094E-2"/>
    <n v="21.28"/>
    <x v="1"/>
    <n v="0"/>
  </r>
  <r>
    <x v="2299"/>
    <n v="23"/>
    <s v="Female"/>
    <s v="UK"/>
    <d v="2024-06-02T02:23:46"/>
    <x v="5"/>
    <n v="4"/>
    <n v="1"/>
    <n v="46"/>
    <n v="3"/>
    <n v="84.54"/>
    <s v=""/>
    <n v="4"/>
    <s v=""/>
    <n v="8"/>
    <n v="0.25"/>
    <n v="6.5217391304347797E-2"/>
    <n v="21.135000000000002"/>
    <x v="1"/>
    <n v="0"/>
  </r>
  <r>
    <x v="2300"/>
    <n v="47"/>
    <s v="Male"/>
    <s v="USA"/>
    <d v="2023-02-25T23:18:43"/>
    <x v="5"/>
    <n v="5"/>
    <n v="1"/>
    <n v="47"/>
    <n v="2"/>
    <n v="83.95"/>
    <s v=""/>
    <n v="4"/>
    <s v=""/>
    <n v="28"/>
    <n v="0.2"/>
    <n v="4.2553191489361701E-2"/>
    <n v="20.987500000000001"/>
    <x v="1"/>
    <n v="0"/>
  </r>
  <r>
    <x v="2301"/>
    <n v="41"/>
    <s v="Female"/>
    <s v="USA"/>
    <d v="2024-11-24T20:41:16"/>
    <x v="1"/>
    <n v="2"/>
    <n v="0"/>
    <n v="34"/>
    <n v="0"/>
    <n v="83.83"/>
    <s v=""/>
    <n v="4"/>
    <s v=""/>
    <n v="33"/>
    <n v="0"/>
    <n v="0"/>
    <n v="20.9575"/>
    <x v="1"/>
    <n v="0"/>
  </r>
  <r>
    <x v="2302"/>
    <n v="18"/>
    <s v="Female"/>
    <s v="USA"/>
    <d v="2023-01-27T21:22:26"/>
    <x v="1"/>
    <n v="3"/>
    <n v="1"/>
    <n v="51"/>
    <n v="2"/>
    <n v="83.7"/>
    <s v=""/>
    <n v="4"/>
    <s v=""/>
    <n v="13"/>
    <n v="0.33333333333333298"/>
    <n v="3.9215686274509803E-2"/>
    <n v="20.925000000000001"/>
    <x v="1"/>
    <n v="0"/>
  </r>
  <r>
    <x v="2303"/>
    <n v="60"/>
    <s v="Male"/>
    <s v="Germany"/>
    <d v="2024-02-04T19:55:11"/>
    <x v="4"/>
    <n v="2"/>
    <n v="2"/>
    <n v="44"/>
    <n v="4"/>
    <n v="83.65"/>
    <s v=""/>
    <n v="4"/>
    <s v=""/>
    <n v="11"/>
    <n v="1"/>
    <n v="9.0909090909090898E-2"/>
    <n v="20.912500000000001"/>
    <x v="1"/>
    <n v="0"/>
  </r>
  <r>
    <x v="2304"/>
    <n v="25"/>
    <s v="Male"/>
    <s v="Canada"/>
    <d v="2024-09-09T02:00:51"/>
    <x v="3"/>
    <n v="4"/>
    <n v="1"/>
    <n v="52"/>
    <n v="2"/>
    <n v="83.58"/>
    <s v=""/>
    <n v="4"/>
    <s v=""/>
    <n v="7"/>
    <n v="0.25"/>
    <n v="3.8461538461538401E-2"/>
    <n v="20.895"/>
    <x v="1"/>
    <n v="0"/>
  </r>
  <r>
    <x v="2305"/>
    <n v="45"/>
    <s v="Female"/>
    <s v="Australia"/>
    <d v="2024-06-30T23:57:14"/>
    <x v="1"/>
    <n v="1"/>
    <n v="0"/>
    <n v="46"/>
    <n v="2"/>
    <n v="83.07"/>
    <s v=""/>
    <n v="4"/>
    <s v=""/>
    <n v="13"/>
    <n v="0"/>
    <n v="4.3478260869565202E-2"/>
    <n v="20.767499999999998"/>
    <x v="1"/>
    <n v="0"/>
  </r>
  <r>
    <x v="2306"/>
    <n v="43"/>
    <s v="Female"/>
    <s v="Australia"/>
    <d v="2024-01-06T12:08:28"/>
    <x v="2"/>
    <n v="2"/>
    <n v="0"/>
    <n v="43"/>
    <n v="3"/>
    <n v="83.04"/>
    <s v=""/>
    <n v="4"/>
    <s v=""/>
    <n v="13"/>
    <n v="0"/>
    <n v="6.9767441860465101E-2"/>
    <n v="20.76"/>
    <x v="1"/>
    <n v="0"/>
  </r>
  <r>
    <x v="2307"/>
    <n v="25"/>
    <s v="Female"/>
    <s v="Australia"/>
    <d v="2024-12-18T17:03:20"/>
    <x v="3"/>
    <n v="2"/>
    <n v="2"/>
    <n v="42"/>
    <n v="1"/>
    <n v="82.97"/>
    <s v=""/>
    <n v="4"/>
    <s v=""/>
    <n v="20"/>
    <n v="1"/>
    <n v="2.3809523809523801E-2"/>
    <n v="20.7425"/>
    <x v="1"/>
    <n v="0"/>
  </r>
  <r>
    <x v="2308"/>
    <n v="24"/>
    <s v="Female"/>
    <s v="Australia"/>
    <d v="2023-02-05T17:05:29"/>
    <x v="4"/>
    <n v="0"/>
    <n v="0"/>
    <n v="46"/>
    <n v="3"/>
    <n v="82.91"/>
    <s v=""/>
    <n v="4"/>
    <s v=""/>
    <n v="1"/>
    <n v="0"/>
    <n v="6.5217391304347797E-2"/>
    <n v="20.727499999999999"/>
    <x v="1"/>
    <n v="0"/>
  </r>
  <r>
    <x v="2309"/>
    <n v="38"/>
    <s v="Male"/>
    <s v="Japan"/>
    <d v="2023-07-28T10:22:37"/>
    <x v="5"/>
    <n v="2"/>
    <n v="1"/>
    <n v="46"/>
    <n v="1"/>
    <n v="82.87"/>
    <s v=""/>
    <n v="4"/>
    <s v=""/>
    <n v="23"/>
    <n v="0.5"/>
    <n v="2.1739130434782601E-2"/>
    <n v="20.717500000000001"/>
    <x v="1"/>
    <n v="0"/>
  </r>
  <r>
    <x v="2310"/>
    <n v="52"/>
    <s v="Male"/>
    <s v="UK"/>
    <d v="2024-05-14T20:21:35"/>
    <x v="5"/>
    <n v="4"/>
    <n v="0"/>
    <n v="52"/>
    <n v="4"/>
    <n v="82.87"/>
    <s v=""/>
    <n v="4"/>
    <s v=""/>
    <n v="34"/>
    <n v="0"/>
    <n v="7.69230769230769E-2"/>
    <n v="20.717500000000001"/>
    <x v="1"/>
    <n v="0"/>
  </r>
  <r>
    <x v="2311"/>
    <n v="18"/>
    <s v="Female"/>
    <s v="USA"/>
    <d v="2024-05-17T18:26:44"/>
    <x v="2"/>
    <n v="2"/>
    <n v="0"/>
    <n v="49"/>
    <n v="0"/>
    <n v="82.75"/>
    <s v=""/>
    <n v="4"/>
    <s v=""/>
    <n v="40"/>
    <n v="0"/>
    <n v="0"/>
    <n v="20.6875"/>
    <x v="1"/>
    <n v="0"/>
  </r>
  <r>
    <x v="2312"/>
    <n v="34"/>
    <s v="Male"/>
    <s v="USA"/>
    <d v="2024-10-26T02:41:18"/>
    <x v="4"/>
    <n v="6"/>
    <n v="3"/>
    <n v="48"/>
    <n v="0"/>
    <n v="82.73"/>
    <s v=""/>
    <n v="4"/>
    <s v=""/>
    <n v="4"/>
    <n v="0.5"/>
    <n v="0"/>
    <n v="20.682500000000001"/>
    <x v="1"/>
    <n v="0"/>
  </r>
  <r>
    <x v="2313"/>
    <n v="39"/>
    <s v="Male"/>
    <s v="Canada"/>
    <d v="2023-04-14T10:12:25"/>
    <x v="3"/>
    <n v="5"/>
    <n v="1"/>
    <n v="52"/>
    <n v="3"/>
    <n v="82.67"/>
    <s v=""/>
    <n v="4"/>
    <s v=""/>
    <n v="4"/>
    <n v="0.2"/>
    <n v="5.7692307692307598E-2"/>
    <n v="20.6675"/>
    <x v="1"/>
    <n v="0"/>
  </r>
  <r>
    <x v="2314"/>
    <n v="18"/>
    <s v="Female"/>
    <s v="USA"/>
    <d v="2024-08-06T07:38:48"/>
    <x v="1"/>
    <n v="3"/>
    <n v="2"/>
    <n v="58"/>
    <n v="6"/>
    <n v="82.65"/>
    <s v=""/>
    <n v="4"/>
    <s v=""/>
    <n v="113"/>
    <n v="0.66666666666666596"/>
    <n v="0.10344827586206801"/>
    <n v="20.662500000000001"/>
    <x v="1"/>
    <n v="1"/>
  </r>
  <r>
    <x v="2315"/>
    <n v="34"/>
    <s v="Female"/>
    <s v="UK"/>
    <d v="2024-03-27T07:10:57"/>
    <x v="5"/>
    <n v="4"/>
    <n v="1"/>
    <n v="48"/>
    <n v="2"/>
    <n v="82.47"/>
    <s v=""/>
    <n v="4"/>
    <s v=""/>
    <n v="19"/>
    <n v="0.25"/>
    <n v="4.1666666666666602E-2"/>
    <n v="20.6175"/>
    <x v="1"/>
    <n v="0"/>
  </r>
  <r>
    <x v="2316"/>
    <n v="33"/>
    <s v="Female"/>
    <s v="Japan"/>
    <d v="2023-11-12T00:30:36"/>
    <x v="3"/>
    <n v="3"/>
    <n v="1"/>
    <n v="38"/>
    <n v="2"/>
    <n v="82.17"/>
    <s v=""/>
    <n v="4"/>
    <s v=""/>
    <n v="6"/>
    <n v="0.33333333333333298"/>
    <n v="5.2631578947368397E-2"/>
    <n v="20.5425"/>
    <x v="1"/>
    <n v="0"/>
  </r>
  <r>
    <x v="2317"/>
    <n v="43"/>
    <s v="Male"/>
    <s v="USA"/>
    <d v="2023-12-20T18:36:27"/>
    <x v="4"/>
    <n v="3"/>
    <n v="0"/>
    <n v="47"/>
    <n v="2"/>
    <n v="82.12"/>
    <s v=""/>
    <n v="4"/>
    <s v=""/>
    <n v="44"/>
    <n v="0"/>
    <n v="4.2553191489361701E-2"/>
    <n v="20.53"/>
    <x v="1"/>
    <n v="0"/>
  </r>
  <r>
    <x v="2318"/>
    <n v="32"/>
    <s v="Male"/>
    <s v="France"/>
    <d v="2024-10-26T21:40:11"/>
    <x v="0"/>
    <n v="1"/>
    <n v="0"/>
    <n v="56"/>
    <n v="2"/>
    <n v="82.03"/>
    <s v=""/>
    <n v="4"/>
    <s v=""/>
    <n v="77"/>
    <n v="0"/>
    <n v="3.5714285714285698E-2"/>
    <n v="20.5075"/>
    <x v="1"/>
    <n v="0"/>
  </r>
  <r>
    <x v="2319"/>
    <n v="35"/>
    <s v="Male"/>
    <s v="Germany"/>
    <d v="2023-03-07T05:15:02"/>
    <x v="0"/>
    <n v="1"/>
    <n v="1"/>
    <n v="37"/>
    <n v="2"/>
    <n v="81.61"/>
    <s v=""/>
    <n v="4"/>
    <s v=""/>
    <n v="77"/>
    <n v="1"/>
    <n v="5.4054054054054002E-2"/>
    <n v="20.4025"/>
    <x v="1"/>
    <n v="1"/>
  </r>
  <r>
    <x v="2320"/>
    <n v="36"/>
    <s v="Female"/>
    <s v="UK"/>
    <d v="2023-12-27T05:22:50"/>
    <x v="1"/>
    <n v="1"/>
    <n v="0"/>
    <n v="43"/>
    <n v="2"/>
    <n v="81.39"/>
    <s v=""/>
    <n v="4"/>
    <s v=""/>
    <n v="17"/>
    <n v="0"/>
    <n v="4.6511627906976702E-2"/>
    <n v="20.3475"/>
    <x v="1"/>
    <n v="0"/>
  </r>
  <r>
    <x v="2321"/>
    <n v="26"/>
    <s v="Female"/>
    <s v="USA"/>
    <d v="2024-05-02T16:20:07"/>
    <x v="2"/>
    <n v="2"/>
    <n v="0"/>
    <n v="55"/>
    <n v="3"/>
    <n v="81.319999999999993"/>
    <s v=""/>
    <n v="4"/>
    <s v=""/>
    <n v="24"/>
    <n v="0"/>
    <n v="5.4545454545454501E-2"/>
    <n v="20.329999999999998"/>
    <x v="1"/>
    <n v="0"/>
  </r>
  <r>
    <x v="2322"/>
    <n v="52"/>
    <s v="Female"/>
    <s v="UK"/>
    <d v="2023-06-15T15:54:41"/>
    <x v="4"/>
    <n v="3"/>
    <n v="0"/>
    <n v="56"/>
    <n v="3"/>
    <n v="81.2"/>
    <s v=""/>
    <n v="4"/>
    <s v=""/>
    <n v="2"/>
    <n v="0"/>
    <n v="5.3571428571428499E-2"/>
    <n v="20.3"/>
    <x v="1"/>
    <n v="0"/>
  </r>
  <r>
    <x v="2323"/>
    <n v="36"/>
    <s v="Female"/>
    <s v="Canada"/>
    <d v="2024-09-30T14:53:50"/>
    <x v="2"/>
    <n v="4"/>
    <n v="2"/>
    <n v="50"/>
    <n v="0"/>
    <n v="80.75"/>
    <s v=""/>
    <n v="4"/>
    <s v=""/>
    <n v="4"/>
    <n v="0.5"/>
    <n v="0"/>
    <n v="20.1875"/>
    <x v="1"/>
    <n v="0"/>
  </r>
  <r>
    <x v="2324"/>
    <n v="62"/>
    <s v="Female"/>
    <s v="Japan"/>
    <d v="2023-11-10T07:37:36"/>
    <x v="1"/>
    <n v="4"/>
    <n v="1"/>
    <n v="49"/>
    <n v="0"/>
    <n v="80.55"/>
    <s v=""/>
    <n v="4"/>
    <s v=""/>
    <n v="17"/>
    <n v="0.25"/>
    <n v="0"/>
    <n v="20.137499999999999"/>
    <x v="1"/>
    <n v="0"/>
  </r>
  <r>
    <x v="2325"/>
    <n v="38"/>
    <s v="Female"/>
    <s v="UK"/>
    <d v="2023-07-29T05:21:30"/>
    <x v="3"/>
    <n v="4"/>
    <n v="1"/>
    <n v="48"/>
    <n v="1"/>
    <n v="80.08"/>
    <s v=""/>
    <n v="4"/>
    <s v=""/>
    <n v="10"/>
    <n v="0.25"/>
    <n v="2.0833333333333301E-2"/>
    <n v="20.02"/>
    <x v="1"/>
    <n v="0"/>
  </r>
  <r>
    <x v="2326"/>
    <n v="45"/>
    <s v="Male"/>
    <s v="UK"/>
    <d v="2024-09-04T03:44:40"/>
    <x v="4"/>
    <n v="2"/>
    <n v="1"/>
    <n v="49"/>
    <n v="2"/>
    <n v="79.959999999999994"/>
    <s v=""/>
    <n v="4"/>
    <s v=""/>
    <n v="67"/>
    <n v="0.5"/>
    <n v="4.08163265306122E-2"/>
    <n v="19.989999999999998"/>
    <x v="1"/>
    <n v="1"/>
  </r>
  <r>
    <x v="2327"/>
    <n v="45"/>
    <s v="Male"/>
    <s v="UK"/>
    <d v="2024-07-04T12:38:28"/>
    <x v="2"/>
    <n v="2"/>
    <n v="0"/>
    <n v="58"/>
    <n v="1"/>
    <n v="79.819999999999993"/>
    <s v=""/>
    <n v="4"/>
    <s v=""/>
    <n v="0"/>
    <n v="0"/>
    <n v="1.72413793103448E-2"/>
    <n v="19.954999999999998"/>
    <x v="1"/>
    <n v="0"/>
  </r>
  <r>
    <x v="2328"/>
    <n v="27"/>
    <s v="Male"/>
    <s v="Australia"/>
    <d v="2024-06-20T18:39:13"/>
    <x v="2"/>
    <n v="5"/>
    <n v="0"/>
    <n v="47"/>
    <n v="2"/>
    <n v="79.81"/>
    <s v=""/>
    <n v="4"/>
    <s v=""/>
    <n v="24"/>
    <n v="0"/>
    <n v="4.2553191489361701E-2"/>
    <n v="19.952500000000001"/>
    <x v="1"/>
    <n v="0"/>
  </r>
  <r>
    <x v="2329"/>
    <n v="52"/>
    <s v="Female"/>
    <s v="Canada"/>
    <d v="2024-06-21T16:33:19"/>
    <x v="3"/>
    <n v="3"/>
    <n v="0"/>
    <n v="53"/>
    <n v="6"/>
    <n v="79.790000000000006"/>
    <s v=""/>
    <n v="4"/>
    <s v=""/>
    <n v="2"/>
    <n v="0"/>
    <n v="0.113207547169811"/>
    <n v="19.947500000000002"/>
    <x v="1"/>
    <n v="0"/>
  </r>
  <r>
    <x v="2330"/>
    <n v="32"/>
    <s v="Female"/>
    <s v="France"/>
    <d v="2023-05-31T15:15:41"/>
    <x v="2"/>
    <n v="6"/>
    <n v="1"/>
    <n v="43"/>
    <n v="2"/>
    <n v="79.680000000000007"/>
    <s v=""/>
    <n v="4"/>
    <s v=""/>
    <n v="2"/>
    <n v="0.16666666666666599"/>
    <n v="4.6511627906976702E-2"/>
    <n v="19.920000000000002"/>
    <x v="1"/>
    <n v="0"/>
  </r>
  <r>
    <x v="2331"/>
    <n v="30"/>
    <s v="Other"/>
    <s v="UK"/>
    <d v="2024-06-29T11:27:03"/>
    <x v="0"/>
    <n v="2"/>
    <n v="1"/>
    <n v="45"/>
    <n v="2"/>
    <n v="79.66"/>
    <s v=""/>
    <n v="4"/>
    <s v=""/>
    <n v="11"/>
    <n v="0.5"/>
    <n v="4.4444444444444398E-2"/>
    <n v="19.914999999999999"/>
    <x v="1"/>
    <n v="0"/>
  </r>
  <r>
    <x v="2332"/>
    <n v="61"/>
    <s v="Female"/>
    <s v="USA"/>
    <d v="2024-12-08T04:27:16"/>
    <x v="3"/>
    <n v="5"/>
    <n v="2"/>
    <n v="50"/>
    <n v="4"/>
    <n v="79.64"/>
    <s v=""/>
    <n v="4"/>
    <s v=""/>
    <n v="17"/>
    <n v="0.4"/>
    <n v="0.08"/>
    <n v="19.91"/>
    <x v="1"/>
    <n v="1"/>
  </r>
  <r>
    <x v="2333"/>
    <n v="36"/>
    <s v="Female"/>
    <s v="USA"/>
    <d v="2023-01-02T12:30:11"/>
    <x v="5"/>
    <n v="1"/>
    <n v="1"/>
    <n v="53"/>
    <n v="6"/>
    <n v="79.63"/>
    <s v=""/>
    <n v="4"/>
    <s v=""/>
    <n v="0"/>
    <n v="1"/>
    <n v="0.113207547169811"/>
    <n v="19.907499999999999"/>
    <x v="1"/>
    <n v="0"/>
  </r>
  <r>
    <x v="2334"/>
    <n v="34"/>
    <s v="Female"/>
    <s v="UK"/>
    <d v="2023-12-05T03:21:23"/>
    <x v="2"/>
    <n v="5"/>
    <n v="0"/>
    <n v="58"/>
    <n v="3"/>
    <n v="79.400000000000006"/>
    <s v=""/>
    <n v="4"/>
    <s v=""/>
    <n v="6"/>
    <n v="0"/>
    <n v="5.1724137931034399E-2"/>
    <n v="19.850000000000001"/>
    <x v="1"/>
    <n v="0"/>
  </r>
  <r>
    <x v="2335"/>
    <n v="23"/>
    <s v="Female"/>
    <s v="USA"/>
    <d v="2024-05-22T03:34:27"/>
    <x v="3"/>
    <n v="2"/>
    <n v="1"/>
    <n v="40"/>
    <n v="2"/>
    <n v="79.319999999999993"/>
    <s v=""/>
    <n v="4"/>
    <s v=""/>
    <n v="18"/>
    <n v="0.5"/>
    <n v="0.05"/>
    <n v="19.829999999999998"/>
    <x v="1"/>
    <n v="0"/>
  </r>
  <r>
    <x v="2336"/>
    <n v="21"/>
    <s v="Male"/>
    <s v="Canada"/>
    <d v="2024-04-04T23:58:48"/>
    <x v="2"/>
    <n v="6"/>
    <n v="2"/>
    <n v="52"/>
    <n v="0"/>
    <n v="79.25"/>
    <s v=""/>
    <n v="4"/>
    <s v=""/>
    <n v="12"/>
    <n v="0.33333333333333298"/>
    <n v="0"/>
    <n v="19.8125"/>
    <x v="1"/>
    <n v="0"/>
  </r>
  <r>
    <x v="2337"/>
    <n v="18"/>
    <s v="Female"/>
    <s v="Japan"/>
    <d v="2023-01-03T23:32:45"/>
    <x v="2"/>
    <n v="1"/>
    <n v="0"/>
    <n v="40"/>
    <n v="2"/>
    <n v="78.77"/>
    <s v=""/>
    <n v="4"/>
    <s v=""/>
    <n v="10"/>
    <n v="0"/>
    <n v="0.05"/>
    <n v="19.692499999999999"/>
    <x v="1"/>
    <n v="0"/>
  </r>
  <r>
    <x v="2338"/>
    <n v="59"/>
    <s v="Male"/>
    <s v="USA"/>
    <d v="2023-04-01T22:52:55"/>
    <x v="1"/>
    <n v="1"/>
    <n v="0"/>
    <n v="42"/>
    <n v="4"/>
    <n v="78.64"/>
    <s v=""/>
    <n v="4"/>
    <s v=""/>
    <n v="34"/>
    <n v="0"/>
    <n v="9.5238095238095205E-2"/>
    <n v="19.66"/>
    <x v="1"/>
    <n v="1"/>
  </r>
  <r>
    <x v="2339"/>
    <n v="36"/>
    <s v="Female"/>
    <s v="USA"/>
    <d v="2024-07-26T23:25:33"/>
    <x v="5"/>
    <n v="2"/>
    <n v="1"/>
    <n v="74"/>
    <n v="3"/>
    <n v="78.22"/>
    <s v=""/>
    <n v="4"/>
    <s v=""/>
    <n v="2"/>
    <n v="0.5"/>
    <n v="4.0540540540540501E-2"/>
    <n v="19.555"/>
    <x v="1"/>
    <n v="0"/>
  </r>
  <r>
    <x v="2340"/>
    <n v="57"/>
    <s v="Female"/>
    <s v="Canada"/>
    <d v="2023-01-31T11:31:15"/>
    <x v="4"/>
    <n v="2"/>
    <n v="1"/>
    <n v="51"/>
    <n v="1"/>
    <n v="77.73"/>
    <s v=""/>
    <n v="4"/>
    <s v=""/>
    <n v="3"/>
    <n v="0.5"/>
    <n v="1.9607843137254902E-2"/>
    <n v="19.432500000000001"/>
    <x v="1"/>
    <n v="0"/>
  </r>
  <r>
    <x v="2341"/>
    <n v="51"/>
    <s v="Male"/>
    <s v="UK"/>
    <d v="2023-10-27T12:10:44"/>
    <x v="1"/>
    <n v="1"/>
    <n v="0"/>
    <n v="51"/>
    <n v="4"/>
    <n v="77.58"/>
    <s v=""/>
    <n v="4"/>
    <s v=""/>
    <n v="13"/>
    <n v="0"/>
    <n v="7.8431372549019607E-2"/>
    <n v="19.395"/>
    <x v="1"/>
    <n v="0"/>
  </r>
  <r>
    <x v="2342"/>
    <n v="32"/>
    <s v="Female"/>
    <s v="UK"/>
    <d v="2023-01-29T21:33:28"/>
    <x v="1"/>
    <n v="4"/>
    <n v="2"/>
    <n v="53"/>
    <n v="3"/>
    <n v="77.47"/>
    <s v=""/>
    <n v="4"/>
    <s v=""/>
    <n v="27"/>
    <n v="0.5"/>
    <n v="5.6603773584905599E-2"/>
    <n v="19.3675"/>
    <x v="1"/>
    <n v="1"/>
  </r>
  <r>
    <x v="2343"/>
    <n v="37"/>
    <s v="Female"/>
    <s v="USA"/>
    <d v="2023-07-24T20:13:47"/>
    <x v="1"/>
    <n v="1"/>
    <n v="1"/>
    <n v="46"/>
    <n v="3"/>
    <n v="77.349999999999994"/>
    <s v=""/>
    <n v="4"/>
    <s v=""/>
    <n v="4"/>
    <n v="1"/>
    <n v="6.5217391304347797E-2"/>
    <n v="19.337499999999999"/>
    <x v="1"/>
    <n v="0"/>
  </r>
  <r>
    <x v="2344"/>
    <n v="21"/>
    <s v="Female"/>
    <s v="Australia"/>
    <d v="2024-04-09T13:29:21"/>
    <x v="0"/>
    <n v="3"/>
    <n v="1"/>
    <n v="46"/>
    <n v="2"/>
    <n v="77.05"/>
    <s v=""/>
    <n v="4"/>
    <s v=""/>
    <n v="86"/>
    <n v="0.33333333333333298"/>
    <n v="4.3478260869565202E-2"/>
    <n v="19.262499999999999"/>
    <x v="1"/>
    <n v="0"/>
  </r>
  <r>
    <x v="2345"/>
    <n v="20"/>
    <s v="Male"/>
    <s v="UK"/>
    <d v="2023-03-24T03:09:51"/>
    <x v="3"/>
    <n v="2"/>
    <n v="1"/>
    <n v="44"/>
    <n v="1"/>
    <n v="77.03"/>
    <s v=""/>
    <n v="4"/>
    <s v=""/>
    <n v="53"/>
    <n v="0.5"/>
    <n v="2.27272727272727E-2"/>
    <n v="19.2575"/>
    <x v="1"/>
    <n v="0"/>
  </r>
  <r>
    <x v="2346"/>
    <n v="57"/>
    <s v="Female"/>
    <s v="USA"/>
    <d v="2024-03-11T23:13:55"/>
    <x v="2"/>
    <n v="4"/>
    <n v="1"/>
    <n v="53"/>
    <n v="2"/>
    <n v="77.03"/>
    <s v=""/>
    <n v="4"/>
    <s v=""/>
    <n v="18"/>
    <n v="0.25"/>
    <n v="3.7735849056603703E-2"/>
    <n v="19.2575"/>
    <x v="1"/>
    <n v="0"/>
  </r>
  <r>
    <x v="2347"/>
    <n v="28"/>
    <s v="Female"/>
    <s v="USA"/>
    <d v="2024-11-17T14:56:00"/>
    <x v="1"/>
    <n v="5"/>
    <n v="0"/>
    <n v="47"/>
    <n v="4"/>
    <n v="76.92"/>
    <s v=""/>
    <n v="4"/>
    <s v=""/>
    <n v="59"/>
    <n v="0"/>
    <n v="8.5106382978723402E-2"/>
    <n v="19.23"/>
    <x v="1"/>
    <n v="0"/>
  </r>
  <r>
    <x v="2348"/>
    <n v="43"/>
    <s v="Male"/>
    <s v="Germany"/>
    <d v="2024-02-04T09:41:56"/>
    <x v="2"/>
    <n v="2"/>
    <n v="1"/>
    <n v="49"/>
    <n v="3"/>
    <n v="76.84"/>
    <s v=""/>
    <n v="4"/>
    <s v=""/>
    <n v="33"/>
    <n v="0.5"/>
    <n v="6.1224489795918297E-2"/>
    <n v="19.21"/>
    <x v="1"/>
    <n v="0"/>
  </r>
  <r>
    <x v="2349"/>
    <n v="27"/>
    <s v="Male"/>
    <s v="Canada"/>
    <d v="2023-09-16T01:50:10"/>
    <x v="1"/>
    <n v="4"/>
    <n v="2"/>
    <n v="45"/>
    <n v="0"/>
    <n v="76.69"/>
    <s v=""/>
    <n v="4"/>
    <s v=""/>
    <n v="28"/>
    <n v="0.5"/>
    <n v="0"/>
    <n v="19.172499999999999"/>
    <x v="1"/>
    <n v="0"/>
  </r>
  <r>
    <x v="2350"/>
    <n v="30"/>
    <s v="Male"/>
    <s v="USA"/>
    <d v="2023-12-26T06:01:07"/>
    <x v="3"/>
    <n v="3"/>
    <n v="2"/>
    <n v="38"/>
    <n v="1"/>
    <n v="76.650000000000006"/>
    <s v=""/>
    <n v="4"/>
    <s v=""/>
    <n v="76"/>
    <n v="0.66666666666666596"/>
    <n v="2.6315789473684199E-2"/>
    <n v="19.162500000000001"/>
    <x v="1"/>
    <n v="0"/>
  </r>
  <r>
    <x v="2351"/>
    <n v="18"/>
    <s v="Female"/>
    <s v="USA"/>
    <d v="2024-02-06T20:06:13"/>
    <x v="5"/>
    <n v="5"/>
    <n v="2"/>
    <n v="41"/>
    <n v="7"/>
    <n v="76.63"/>
    <s v=""/>
    <n v="4"/>
    <s v=""/>
    <n v="15"/>
    <n v="0.4"/>
    <n v="0.17073170731707299"/>
    <n v="19.157499999999999"/>
    <x v="1"/>
    <n v="0"/>
  </r>
  <r>
    <x v="2352"/>
    <n v="50"/>
    <s v="Female"/>
    <s v="France"/>
    <d v="2024-07-16T15:12:19"/>
    <x v="1"/>
    <n v="2"/>
    <n v="0"/>
    <n v="44"/>
    <n v="1"/>
    <n v="76.599999999999994"/>
    <s v=""/>
    <n v="4"/>
    <s v=""/>
    <n v="58"/>
    <n v="0"/>
    <n v="2.27272727272727E-2"/>
    <n v="19.149999999999999"/>
    <x v="1"/>
    <n v="0"/>
  </r>
  <r>
    <x v="2353"/>
    <n v="45"/>
    <s v="Male"/>
    <s v="UK"/>
    <d v="2023-01-12T14:53:00"/>
    <x v="3"/>
    <n v="0"/>
    <n v="0"/>
    <n v="60"/>
    <n v="5"/>
    <n v="76.37"/>
    <s v=""/>
    <n v="4"/>
    <s v=""/>
    <n v="25"/>
    <n v="0"/>
    <n v="8.3333333333333301E-2"/>
    <n v="19.092500000000001"/>
    <x v="1"/>
    <n v="0"/>
  </r>
  <r>
    <x v="2354"/>
    <n v="50"/>
    <s v="Male"/>
    <s v="Germany"/>
    <d v="2024-08-15T01:54:15"/>
    <x v="2"/>
    <n v="1"/>
    <n v="1"/>
    <n v="40"/>
    <n v="3"/>
    <n v="76.23"/>
    <s v=""/>
    <n v="4"/>
    <s v=""/>
    <n v="58"/>
    <n v="1"/>
    <n v="7.4999999999999997E-2"/>
    <n v="19.057500000000001"/>
    <x v="1"/>
    <n v="0"/>
  </r>
  <r>
    <x v="2355"/>
    <n v="18"/>
    <s v="Male"/>
    <s v="France"/>
    <d v="2023-10-15T11:04:30"/>
    <x v="3"/>
    <n v="3"/>
    <n v="0"/>
    <n v="50"/>
    <n v="2"/>
    <n v="76.22"/>
    <s v=""/>
    <n v="4"/>
    <s v=""/>
    <n v="46"/>
    <n v="0"/>
    <n v="0.04"/>
    <n v="19.055"/>
    <x v="1"/>
    <n v="0"/>
  </r>
  <r>
    <x v="2356"/>
    <n v="43"/>
    <s v="Male"/>
    <s v="Australia"/>
    <d v="2024-03-02T15:50:00"/>
    <x v="3"/>
    <n v="5"/>
    <n v="1"/>
    <n v="51"/>
    <n v="5"/>
    <n v="75.87"/>
    <s v=""/>
    <n v="4"/>
    <s v=""/>
    <n v="25"/>
    <n v="0.2"/>
    <n v="9.8039215686274495E-2"/>
    <n v="18.967500000000001"/>
    <x v="1"/>
    <n v="0"/>
  </r>
  <r>
    <x v="2357"/>
    <n v="35"/>
    <s v="Male"/>
    <s v="USA"/>
    <d v="2023-08-18T01:21:29"/>
    <x v="2"/>
    <n v="4"/>
    <n v="1"/>
    <n v="53"/>
    <n v="3"/>
    <n v="75.760000000000005"/>
    <s v=""/>
    <n v="4"/>
    <s v=""/>
    <n v="82"/>
    <n v="0.25"/>
    <n v="5.6603773584905599E-2"/>
    <n v="18.940000000000001"/>
    <x v="1"/>
    <n v="0"/>
  </r>
  <r>
    <x v="2358"/>
    <n v="36"/>
    <s v="Male"/>
    <s v="USA"/>
    <d v="2023-04-22T18:14:37"/>
    <x v="4"/>
    <n v="6"/>
    <n v="1"/>
    <n v="59"/>
    <n v="2"/>
    <n v="75.66"/>
    <s v=""/>
    <n v="4"/>
    <s v=""/>
    <n v="38"/>
    <n v="0.16666666666666599"/>
    <n v="3.38983050847457E-2"/>
    <n v="18.914999999999999"/>
    <x v="1"/>
    <n v="1"/>
  </r>
  <r>
    <x v="2359"/>
    <n v="41"/>
    <s v="Female"/>
    <s v="USA"/>
    <d v="2023-04-17T06:49:57"/>
    <x v="1"/>
    <n v="4"/>
    <n v="1"/>
    <n v="45"/>
    <n v="3"/>
    <n v="75.599999999999994"/>
    <s v=""/>
    <n v="4"/>
    <s v=""/>
    <n v="18"/>
    <n v="0.25"/>
    <n v="6.6666666666666596E-2"/>
    <n v="18.899999999999999"/>
    <x v="1"/>
    <n v="0"/>
  </r>
  <r>
    <x v="2360"/>
    <n v="40"/>
    <s v="Male"/>
    <s v="USA"/>
    <d v="2023-08-02T18:52:03"/>
    <x v="0"/>
    <n v="0"/>
    <n v="0"/>
    <n v="51"/>
    <n v="2"/>
    <n v="75.12"/>
    <s v=""/>
    <n v="4"/>
    <s v=""/>
    <n v="28"/>
    <n v="0"/>
    <n v="3.9215686274509803E-2"/>
    <n v="18.78"/>
    <x v="1"/>
    <n v="0"/>
  </r>
  <r>
    <x v="2361"/>
    <n v="30"/>
    <s v="Female"/>
    <s v="USA"/>
    <d v="2023-08-07T08:22:36"/>
    <x v="2"/>
    <n v="4"/>
    <n v="1"/>
    <n v="50"/>
    <n v="0"/>
    <n v="74.81"/>
    <s v=""/>
    <n v="4"/>
    <s v=""/>
    <n v="17"/>
    <n v="0.25"/>
    <n v="0"/>
    <n v="18.702500000000001"/>
    <x v="1"/>
    <n v="0"/>
  </r>
  <r>
    <x v="2362"/>
    <n v="68"/>
    <s v="Male"/>
    <s v="UK"/>
    <d v="2023-12-12T03:16:13"/>
    <x v="2"/>
    <n v="1"/>
    <n v="0"/>
    <n v="53"/>
    <n v="2"/>
    <n v="74.739999999999995"/>
    <s v=""/>
    <n v="4"/>
    <s v=""/>
    <n v="14"/>
    <n v="0"/>
    <n v="3.7735849056603703E-2"/>
    <n v="18.684999999999999"/>
    <x v="1"/>
    <n v="0"/>
  </r>
  <r>
    <x v="2363"/>
    <n v="28"/>
    <s v="Male"/>
    <s v="UK"/>
    <d v="2023-11-02T02:30:37"/>
    <x v="1"/>
    <n v="2"/>
    <n v="0"/>
    <n v="57"/>
    <n v="3"/>
    <n v="74.290000000000006"/>
    <s v=""/>
    <n v="4"/>
    <s v=""/>
    <n v="6"/>
    <n v="0"/>
    <n v="5.2631578947368397E-2"/>
    <n v="18.572500000000002"/>
    <x v="1"/>
    <n v="0"/>
  </r>
  <r>
    <x v="2364"/>
    <n v="59"/>
    <s v="Female"/>
    <s v="UK"/>
    <d v="2023-02-04T03:07:42"/>
    <x v="3"/>
    <n v="1"/>
    <n v="0"/>
    <n v="48"/>
    <n v="0"/>
    <n v="74.22"/>
    <s v=""/>
    <n v="4"/>
    <s v=""/>
    <n v="15"/>
    <n v="0"/>
    <n v="0"/>
    <n v="18.555"/>
    <x v="1"/>
    <n v="0"/>
  </r>
  <r>
    <x v="2365"/>
    <n v="37"/>
    <s v="Male"/>
    <s v="UK"/>
    <d v="2024-06-14T13:43:16"/>
    <x v="4"/>
    <n v="4"/>
    <n v="2"/>
    <n v="44"/>
    <n v="1"/>
    <n v="74.069999999999993"/>
    <s v=""/>
    <n v="4"/>
    <s v=""/>
    <n v="9"/>
    <n v="0.5"/>
    <n v="2.27272727272727E-2"/>
    <n v="18.517499999999998"/>
    <x v="1"/>
    <n v="0"/>
  </r>
  <r>
    <x v="2366"/>
    <n v="25"/>
    <s v="Male"/>
    <s v="UK"/>
    <d v="2024-09-17T23:11:31"/>
    <x v="3"/>
    <n v="3"/>
    <n v="1"/>
    <n v="48"/>
    <n v="5"/>
    <n v="73.63"/>
    <s v=""/>
    <n v="4"/>
    <s v=""/>
    <n v="12"/>
    <n v="0.33333333333333298"/>
    <n v="0.10416666666666601"/>
    <n v="18.407499999999999"/>
    <x v="1"/>
    <n v="1"/>
  </r>
  <r>
    <x v="2367"/>
    <n v="18"/>
    <s v="Male"/>
    <s v="Australia"/>
    <d v="2023-06-30T13:38:28"/>
    <x v="2"/>
    <n v="3"/>
    <n v="1"/>
    <n v="38"/>
    <n v="1"/>
    <n v="73.28"/>
    <s v=""/>
    <n v="4"/>
    <s v=""/>
    <n v="44"/>
    <n v="0.33333333333333298"/>
    <n v="2.6315789473684199E-2"/>
    <n v="18.32"/>
    <x v="1"/>
    <n v="0"/>
  </r>
  <r>
    <x v="2368"/>
    <n v="42"/>
    <s v="Female"/>
    <s v="USA"/>
    <d v="2024-06-27T12:43:37"/>
    <x v="4"/>
    <n v="6"/>
    <n v="3"/>
    <n v="50"/>
    <n v="1"/>
    <n v="73.239999999999995"/>
    <s v=""/>
    <n v="4"/>
    <s v=""/>
    <n v="21"/>
    <n v="0.5"/>
    <n v="0.02"/>
    <n v="18.309999999999999"/>
    <x v="1"/>
    <n v="0"/>
  </r>
  <r>
    <x v="2369"/>
    <n v="37"/>
    <s v="Male"/>
    <s v="Germany"/>
    <d v="2023-03-17T22:13:55"/>
    <x v="0"/>
    <n v="6"/>
    <n v="2"/>
    <n v="56"/>
    <n v="2"/>
    <n v="73.09"/>
    <s v=""/>
    <n v="4"/>
    <s v=""/>
    <n v="12"/>
    <n v="0.33333333333333298"/>
    <n v="3.5714285714285698E-2"/>
    <n v="18.272500000000001"/>
    <x v="1"/>
    <n v="0"/>
  </r>
  <r>
    <x v="2370"/>
    <n v="47"/>
    <s v="Female"/>
    <s v="USA"/>
    <d v="2024-05-18T04:39:59"/>
    <x v="1"/>
    <n v="1"/>
    <n v="0"/>
    <n v="52"/>
    <n v="2"/>
    <n v="73.069999999999993"/>
    <s v=""/>
    <n v="4"/>
    <s v=""/>
    <n v="10"/>
    <n v="0"/>
    <n v="3.8461538461538401E-2"/>
    <n v="18.267499999999998"/>
    <x v="1"/>
    <n v="0"/>
  </r>
  <r>
    <x v="2371"/>
    <n v="41"/>
    <s v="Male"/>
    <s v="Germany"/>
    <d v="2023-08-15T14:57:12"/>
    <x v="3"/>
    <n v="1"/>
    <n v="1"/>
    <n v="53"/>
    <n v="4"/>
    <n v="72.930000000000007"/>
    <s v=""/>
    <n v="4"/>
    <s v=""/>
    <n v="66"/>
    <n v="1"/>
    <n v="7.5471698113207503E-2"/>
    <n v="18.232500000000002"/>
    <x v="1"/>
    <n v="0"/>
  </r>
  <r>
    <x v="2372"/>
    <n v="30"/>
    <s v="Male"/>
    <s v="Canada"/>
    <d v="2023-09-05T23:27:21"/>
    <x v="2"/>
    <n v="4"/>
    <n v="1"/>
    <n v="59"/>
    <n v="8"/>
    <n v="72.599999999999994"/>
    <s v=""/>
    <n v="4"/>
    <s v=""/>
    <n v="60"/>
    <n v="0.25"/>
    <n v="0.13559322033898299"/>
    <n v="18.149999999999999"/>
    <x v="1"/>
    <n v="0"/>
  </r>
  <r>
    <x v="2373"/>
    <n v="46"/>
    <s v="Male"/>
    <s v="Canada"/>
    <d v="2024-01-28T20:00:20"/>
    <x v="0"/>
    <n v="4"/>
    <n v="2"/>
    <n v="42"/>
    <n v="2"/>
    <n v="72.56"/>
    <s v=""/>
    <n v="4"/>
    <s v=""/>
    <n v="25"/>
    <n v="0.5"/>
    <n v="4.7619047619047603E-2"/>
    <n v="18.14"/>
    <x v="1"/>
    <n v="0"/>
  </r>
  <r>
    <x v="2374"/>
    <n v="53"/>
    <s v="Female"/>
    <s v="Germany"/>
    <d v="2024-07-06T02:36:15"/>
    <x v="2"/>
    <n v="1"/>
    <n v="0"/>
    <n v="50"/>
    <n v="1"/>
    <n v="72.48"/>
    <s v=""/>
    <n v="4"/>
    <s v=""/>
    <n v="26"/>
    <n v="0"/>
    <n v="0.02"/>
    <n v="18.12"/>
    <x v="1"/>
    <n v="1"/>
  </r>
  <r>
    <x v="2375"/>
    <n v="25"/>
    <s v="Female"/>
    <s v="Japan"/>
    <d v="2024-08-20T13:18:54"/>
    <x v="4"/>
    <n v="1"/>
    <n v="0"/>
    <n v="34"/>
    <n v="2"/>
    <n v="72.459999999999994"/>
    <s v=""/>
    <n v="4"/>
    <s v=""/>
    <n v="81"/>
    <n v="0"/>
    <n v="5.8823529411764698E-2"/>
    <n v="18.114999999999998"/>
    <x v="1"/>
    <n v="0"/>
  </r>
  <r>
    <x v="2376"/>
    <n v="33"/>
    <s v="Male"/>
    <s v="UK"/>
    <d v="2023-12-01T08:49:43"/>
    <x v="2"/>
    <n v="2"/>
    <n v="0"/>
    <n v="55"/>
    <n v="3"/>
    <n v="72.180000000000007"/>
    <s v=""/>
    <n v="4"/>
    <s v=""/>
    <n v="32"/>
    <n v="0"/>
    <n v="5.4545454545454501E-2"/>
    <n v="18.045000000000002"/>
    <x v="1"/>
    <n v="0"/>
  </r>
  <r>
    <x v="2377"/>
    <n v="35"/>
    <s v="Male"/>
    <s v="Australia"/>
    <d v="2024-04-15T11:07:15"/>
    <x v="4"/>
    <n v="0"/>
    <n v="0"/>
    <n v="41"/>
    <n v="1"/>
    <n v="72.099999999999994"/>
    <s v=""/>
    <n v="4"/>
    <s v=""/>
    <n v="0"/>
    <n v="0"/>
    <n v="2.4390243902439001E-2"/>
    <n v="18.024999999999999"/>
    <x v="1"/>
    <n v="0"/>
  </r>
  <r>
    <x v="2378"/>
    <n v="42"/>
    <s v="Male"/>
    <s v="Canada"/>
    <d v="2024-01-04T14:52:38"/>
    <x v="5"/>
    <n v="1"/>
    <n v="0"/>
    <n v="45"/>
    <n v="7"/>
    <n v="71.78"/>
    <s v=""/>
    <n v="4"/>
    <s v=""/>
    <n v="0"/>
    <n v="0"/>
    <n v="0.155555555555555"/>
    <n v="17.945"/>
    <x v="1"/>
    <n v="1"/>
  </r>
  <r>
    <x v="2379"/>
    <n v="31"/>
    <s v="Female"/>
    <s v="France"/>
    <d v="2024-10-07T22:06:43"/>
    <x v="3"/>
    <n v="2"/>
    <n v="0"/>
    <n v="49"/>
    <n v="2"/>
    <n v="71.77"/>
    <s v=""/>
    <n v="4"/>
    <s v=""/>
    <n v="19"/>
    <n v="0"/>
    <n v="4.08163265306122E-2"/>
    <n v="17.942499999999999"/>
    <x v="1"/>
    <n v="0"/>
  </r>
  <r>
    <x v="2380"/>
    <n v="38"/>
    <s v="Female"/>
    <s v="USA"/>
    <d v="2023-04-24T00:54:22"/>
    <x v="3"/>
    <n v="5"/>
    <n v="0"/>
    <n v="58"/>
    <n v="1"/>
    <n v="71.72"/>
    <s v=""/>
    <n v="4"/>
    <s v=""/>
    <n v="2"/>
    <n v="0"/>
    <n v="1.72413793103448E-2"/>
    <n v="17.93"/>
    <x v="1"/>
    <n v="0"/>
  </r>
  <r>
    <x v="2381"/>
    <n v="22"/>
    <s v="Other"/>
    <s v="Germany"/>
    <d v="2024-03-18T15:50:43"/>
    <x v="2"/>
    <n v="4"/>
    <n v="3"/>
    <n v="67"/>
    <n v="2"/>
    <n v="71.66"/>
    <s v=""/>
    <n v="4"/>
    <s v=""/>
    <n v="8"/>
    <n v="0.75"/>
    <n v="2.9850746268656699E-2"/>
    <n v="17.914999999999999"/>
    <x v="1"/>
    <n v="0"/>
  </r>
  <r>
    <x v="2382"/>
    <n v="19"/>
    <s v="Male"/>
    <s v="Canada"/>
    <d v="2024-02-27T19:50:44"/>
    <x v="0"/>
    <n v="3"/>
    <n v="0"/>
    <n v="59"/>
    <n v="2"/>
    <n v="71.44"/>
    <s v=""/>
    <n v="4"/>
    <s v=""/>
    <n v="5"/>
    <n v="0"/>
    <n v="3.38983050847457E-2"/>
    <n v="17.86"/>
    <x v="1"/>
    <n v="0"/>
  </r>
  <r>
    <x v="2383"/>
    <n v="28"/>
    <s v="Male"/>
    <s v="Germany"/>
    <d v="2023-01-06T08:29:27"/>
    <x v="5"/>
    <n v="1"/>
    <n v="0"/>
    <n v="57"/>
    <n v="4"/>
    <n v="71.28"/>
    <s v=""/>
    <n v="4"/>
    <s v=""/>
    <n v="2"/>
    <n v="0"/>
    <n v="7.0175438596491196E-2"/>
    <n v="17.82"/>
    <x v="1"/>
    <n v="0"/>
  </r>
  <r>
    <x v="2384"/>
    <n v="21"/>
    <s v="Male"/>
    <s v="UK"/>
    <d v="2023-06-03T20:38:52"/>
    <x v="0"/>
    <n v="2"/>
    <n v="0"/>
    <n v="40"/>
    <n v="3"/>
    <n v="71.19"/>
    <s v=""/>
    <n v="4"/>
    <s v=""/>
    <n v="36"/>
    <n v="0"/>
    <n v="7.4999999999999997E-2"/>
    <n v="17.797499999999999"/>
    <x v="1"/>
    <n v="0"/>
  </r>
  <r>
    <x v="2385"/>
    <n v="19"/>
    <s v="Male"/>
    <s v="USA"/>
    <d v="2023-08-28T12:29:57"/>
    <x v="0"/>
    <n v="4"/>
    <n v="1"/>
    <n v="52"/>
    <n v="2"/>
    <n v="71.180000000000007"/>
    <s v=""/>
    <n v="4"/>
    <s v=""/>
    <n v="2"/>
    <n v="0.25"/>
    <n v="3.8461538461538401E-2"/>
    <n v="17.795000000000002"/>
    <x v="1"/>
    <n v="0"/>
  </r>
  <r>
    <x v="2386"/>
    <n v="63"/>
    <s v="Male"/>
    <s v="USA"/>
    <d v="2024-01-04T20:43:04"/>
    <x v="5"/>
    <n v="6"/>
    <n v="1"/>
    <n v="51"/>
    <n v="2"/>
    <n v="71.17"/>
    <s v=""/>
    <n v="4"/>
    <s v=""/>
    <n v="17"/>
    <n v="0.16666666666666599"/>
    <n v="3.9215686274509803E-2"/>
    <n v="17.7925"/>
    <x v="1"/>
    <n v="0"/>
  </r>
  <r>
    <x v="2387"/>
    <n v="33"/>
    <s v="Female"/>
    <s v="Canada"/>
    <d v="2023-08-04T07:22:14"/>
    <x v="4"/>
    <n v="1"/>
    <n v="0"/>
    <n v="63"/>
    <n v="2"/>
    <n v="71.03"/>
    <s v=""/>
    <n v="4"/>
    <s v=""/>
    <n v="8"/>
    <n v="0"/>
    <n v="3.1746031746031703E-2"/>
    <n v="17.7575"/>
    <x v="1"/>
    <n v="0"/>
  </r>
  <r>
    <x v="2388"/>
    <n v="33"/>
    <s v="Female"/>
    <s v="USA"/>
    <d v="2024-10-02T07:46:50"/>
    <x v="0"/>
    <n v="4"/>
    <n v="1"/>
    <n v="59"/>
    <n v="2"/>
    <n v="70.58"/>
    <s v=""/>
    <n v="4"/>
    <s v=""/>
    <n v="5"/>
    <n v="0.25"/>
    <n v="3.38983050847457E-2"/>
    <n v="17.645"/>
    <x v="1"/>
    <n v="0"/>
  </r>
  <r>
    <x v="2389"/>
    <n v="21"/>
    <s v="Male"/>
    <s v="USA"/>
    <d v="2023-10-25T22:12:57"/>
    <x v="1"/>
    <n v="4"/>
    <n v="0"/>
    <n v="50"/>
    <n v="4"/>
    <n v="70.56"/>
    <s v=""/>
    <n v="4"/>
    <s v=""/>
    <n v="56"/>
    <n v="0"/>
    <n v="0.08"/>
    <n v="17.64"/>
    <x v="1"/>
    <n v="1"/>
  </r>
  <r>
    <x v="2390"/>
    <n v="42"/>
    <s v="Male"/>
    <s v="USA"/>
    <d v="2024-05-14T13:03:33"/>
    <x v="0"/>
    <n v="1"/>
    <n v="0"/>
    <n v="54"/>
    <n v="4"/>
    <n v="70.5"/>
    <s v=""/>
    <n v="4"/>
    <s v=""/>
    <n v="51"/>
    <n v="0"/>
    <n v="7.4074074074074001E-2"/>
    <n v="17.625"/>
    <x v="1"/>
    <n v="0"/>
  </r>
  <r>
    <x v="2391"/>
    <n v="41"/>
    <s v="Male"/>
    <s v="France"/>
    <d v="2024-11-24T01:42:22"/>
    <x v="0"/>
    <n v="2"/>
    <n v="0"/>
    <n v="49"/>
    <n v="4"/>
    <n v="70.040000000000006"/>
    <s v=""/>
    <n v="4"/>
    <s v=""/>
    <n v="44"/>
    <n v="0"/>
    <n v="8.16326530612244E-2"/>
    <n v="17.510000000000002"/>
    <x v="1"/>
    <n v="0"/>
  </r>
  <r>
    <x v="2392"/>
    <n v="18"/>
    <s v="Male"/>
    <s v="USA"/>
    <d v="2024-05-05T11:30:03"/>
    <x v="2"/>
    <n v="2"/>
    <n v="0"/>
    <n v="55"/>
    <n v="4"/>
    <n v="69.989999999999995"/>
    <s v=""/>
    <n v="4"/>
    <s v=""/>
    <n v="58"/>
    <n v="0"/>
    <n v="7.2727272727272696E-2"/>
    <n v="17.497499999999999"/>
    <x v="1"/>
    <n v="0"/>
  </r>
  <r>
    <x v="2393"/>
    <n v="18"/>
    <s v="Female"/>
    <s v="Canada"/>
    <d v="2023-10-12T04:13:42"/>
    <x v="4"/>
    <n v="1"/>
    <n v="0"/>
    <n v="63"/>
    <n v="3"/>
    <n v="69.66"/>
    <s v=""/>
    <n v="4"/>
    <s v=""/>
    <n v="9"/>
    <n v="0"/>
    <n v="4.7619047619047603E-2"/>
    <n v="17.414999999999999"/>
    <x v="1"/>
    <n v="0"/>
  </r>
  <r>
    <x v="2394"/>
    <n v="56"/>
    <s v="Female"/>
    <s v="USA"/>
    <d v="2023-11-28T09:16:58"/>
    <x v="2"/>
    <n v="8"/>
    <n v="2"/>
    <n v="54"/>
    <n v="2"/>
    <n v="69.58"/>
    <s v=""/>
    <n v="4"/>
    <s v=""/>
    <n v="44"/>
    <n v="0.25"/>
    <n v="3.7037037037037E-2"/>
    <n v="17.395"/>
    <x v="1"/>
    <n v="0"/>
  </r>
  <r>
    <x v="2395"/>
    <n v="40"/>
    <s v="Male"/>
    <s v="Australia"/>
    <d v="2023-07-04T11:05:20"/>
    <x v="3"/>
    <n v="3"/>
    <n v="0"/>
    <n v="47"/>
    <n v="3"/>
    <n v="69.569999999999993"/>
    <s v=""/>
    <n v="4"/>
    <s v=""/>
    <n v="34"/>
    <n v="0"/>
    <n v="6.3829787234042507E-2"/>
    <n v="17.392499999999998"/>
    <x v="1"/>
    <n v="0"/>
  </r>
  <r>
    <x v="2396"/>
    <n v="19"/>
    <s v="Female"/>
    <s v="USA"/>
    <d v="2023-11-18T01:03:44"/>
    <x v="2"/>
    <n v="3"/>
    <n v="0"/>
    <n v="50"/>
    <n v="1"/>
    <n v="69.489999999999995"/>
    <s v=""/>
    <n v="4"/>
    <s v=""/>
    <n v="17"/>
    <n v="0"/>
    <n v="0.02"/>
    <n v="17.372499999999999"/>
    <x v="1"/>
    <n v="0"/>
  </r>
  <r>
    <x v="2397"/>
    <n v="28"/>
    <s v="Female"/>
    <s v="France"/>
    <d v="2023-04-02T07:38:33"/>
    <x v="2"/>
    <n v="4"/>
    <n v="1"/>
    <n v="41"/>
    <n v="1"/>
    <n v="69.42"/>
    <s v=""/>
    <n v="4"/>
    <s v=""/>
    <n v="84"/>
    <n v="0.25"/>
    <n v="2.4390243902439001E-2"/>
    <n v="17.355"/>
    <x v="1"/>
    <n v="0"/>
  </r>
  <r>
    <x v="2398"/>
    <n v="40"/>
    <s v="Male"/>
    <s v="USA"/>
    <d v="2024-03-29T07:22:00"/>
    <x v="3"/>
    <n v="2"/>
    <n v="0"/>
    <n v="57"/>
    <n v="3"/>
    <n v="69.36"/>
    <s v=""/>
    <n v="4"/>
    <s v=""/>
    <n v="30"/>
    <n v="0"/>
    <n v="5.2631578947368397E-2"/>
    <n v="17.34"/>
    <x v="1"/>
    <n v="0"/>
  </r>
  <r>
    <x v="2399"/>
    <n v="28"/>
    <s v="Female"/>
    <s v="USA"/>
    <d v="2024-05-06T16:42:12"/>
    <x v="3"/>
    <n v="4"/>
    <n v="1"/>
    <n v="55"/>
    <n v="1"/>
    <n v="69.34"/>
    <s v=""/>
    <n v="4"/>
    <s v=""/>
    <n v="6"/>
    <n v="0.25"/>
    <n v="1.8181818181818101E-2"/>
    <n v="17.335000000000001"/>
    <x v="1"/>
    <n v="0"/>
  </r>
  <r>
    <x v="2400"/>
    <n v="18"/>
    <s v="Female"/>
    <s v="USA"/>
    <d v="2023-04-04T09:17:12"/>
    <x v="2"/>
    <n v="3"/>
    <n v="0"/>
    <n v="43"/>
    <n v="2"/>
    <n v="68.650000000000006"/>
    <s v=""/>
    <n v="4"/>
    <s v=""/>
    <n v="18"/>
    <n v="0"/>
    <n v="4.6511627906976702E-2"/>
    <n v="17.162500000000001"/>
    <x v="1"/>
    <n v="0"/>
  </r>
  <r>
    <x v="2401"/>
    <n v="48"/>
    <s v="Female"/>
    <s v="USA"/>
    <d v="2023-03-21T13:50:21"/>
    <x v="4"/>
    <n v="2"/>
    <n v="2"/>
    <n v="53"/>
    <n v="4"/>
    <n v="68.38"/>
    <s v=""/>
    <n v="4"/>
    <s v=""/>
    <n v="14"/>
    <n v="1"/>
    <n v="7.5471698113207503E-2"/>
    <n v="17.094999999999999"/>
    <x v="1"/>
    <n v="1"/>
  </r>
  <r>
    <x v="2402"/>
    <n v="43"/>
    <s v="Male"/>
    <s v="Canada"/>
    <d v="2024-07-11T09:38:05"/>
    <x v="4"/>
    <n v="2"/>
    <n v="0"/>
    <n v="46"/>
    <n v="0"/>
    <n v="68.25"/>
    <s v=""/>
    <n v="4"/>
    <s v=""/>
    <n v="15"/>
    <n v="0"/>
    <n v="0"/>
    <n v="17.0625"/>
    <x v="1"/>
    <n v="0"/>
  </r>
  <r>
    <x v="2403"/>
    <n v="24"/>
    <s v="Female"/>
    <s v="USA"/>
    <d v="2023-07-11T13:55:23"/>
    <x v="4"/>
    <n v="2"/>
    <n v="1"/>
    <n v="57"/>
    <n v="2"/>
    <n v="68.150000000000006"/>
    <s v=""/>
    <n v="4"/>
    <s v=""/>
    <n v="83"/>
    <n v="0.5"/>
    <n v="3.5087719298245598E-2"/>
    <n v="17.037500000000001"/>
    <x v="1"/>
    <n v="0"/>
  </r>
  <r>
    <x v="2404"/>
    <n v="36"/>
    <s v="Male"/>
    <s v="Germany"/>
    <d v="2023-09-10T14:25:31"/>
    <x v="4"/>
    <n v="3"/>
    <n v="2"/>
    <n v="56"/>
    <n v="2"/>
    <n v="67.98"/>
    <s v=""/>
    <n v="4"/>
    <s v=""/>
    <n v="18"/>
    <n v="0.66666666666666596"/>
    <n v="3.5714285714285698E-2"/>
    <n v="16.995000000000001"/>
    <x v="1"/>
    <n v="0"/>
  </r>
  <r>
    <x v="2405"/>
    <n v="28"/>
    <s v="Female"/>
    <s v="UK"/>
    <d v="2024-01-23T01:17:39"/>
    <x v="3"/>
    <n v="2"/>
    <n v="0"/>
    <n v="69"/>
    <n v="3"/>
    <n v="67.819999999999993"/>
    <s v=""/>
    <n v="4"/>
    <s v=""/>
    <n v="104"/>
    <n v="0"/>
    <n v="4.3478260869565202E-2"/>
    <n v="16.954999999999998"/>
    <x v="1"/>
    <n v="1"/>
  </r>
  <r>
    <x v="2406"/>
    <n v="37"/>
    <s v="Male"/>
    <s v="USA"/>
    <d v="2024-07-03T23:30:00"/>
    <x v="4"/>
    <n v="4"/>
    <n v="2"/>
    <n v="52"/>
    <n v="2"/>
    <n v="67.05"/>
    <s v=""/>
    <n v="4"/>
    <s v=""/>
    <n v="21"/>
    <n v="0.5"/>
    <n v="3.8461538461538401E-2"/>
    <n v="16.762499999999999"/>
    <x v="1"/>
    <n v="0"/>
  </r>
  <r>
    <x v="2407"/>
    <n v="18"/>
    <s v="Female"/>
    <s v="Canada"/>
    <d v="2023-11-21T23:58:12"/>
    <x v="0"/>
    <n v="3"/>
    <n v="1"/>
    <n v="40"/>
    <n v="4"/>
    <n v="66.930000000000007"/>
    <s v=""/>
    <n v="4"/>
    <s v=""/>
    <n v="20"/>
    <n v="0.33333333333333298"/>
    <n v="0.1"/>
    <n v="16.732500000000002"/>
    <x v="1"/>
    <n v="1"/>
  </r>
  <r>
    <x v="2408"/>
    <n v="41"/>
    <s v="Male"/>
    <s v="USA"/>
    <d v="2023-06-12T11:59:06"/>
    <x v="4"/>
    <n v="5"/>
    <n v="0"/>
    <n v="49"/>
    <n v="5"/>
    <n v="66.900000000000006"/>
    <s v=""/>
    <n v="4"/>
    <s v=""/>
    <n v="96"/>
    <n v="0"/>
    <n v="0.10204081632653"/>
    <n v="16.725000000000001"/>
    <x v="1"/>
    <n v="1"/>
  </r>
  <r>
    <x v="2409"/>
    <n v="43"/>
    <s v="Female"/>
    <s v="USA"/>
    <d v="2023-10-16T07:31:00"/>
    <x v="2"/>
    <n v="3"/>
    <n v="0"/>
    <n v="44"/>
    <n v="1"/>
    <n v="66.849999999999994"/>
    <s v=""/>
    <n v="4"/>
    <s v=""/>
    <n v="37"/>
    <n v="0"/>
    <n v="2.27272727272727E-2"/>
    <n v="16.712499999999999"/>
    <x v="1"/>
    <n v="0"/>
  </r>
  <r>
    <x v="2410"/>
    <n v="34"/>
    <s v="Other"/>
    <s v="USA"/>
    <d v="2023-06-21T23:45:50"/>
    <x v="2"/>
    <n v="7"/>
    <n v="1"/>
    <n v="47"/>
    <n v="1"/>
    <n v="66.58"/>
    <s v=""/>
    <n v="4"/>
    <s v=""/>
    <n v="30"/>
    <n v="0.14285714285714199"/>
    <n v="2.1276595744680799E-2"/>
    <n v="16.645"/>
    <x v="1"/>
    <n v="0"/>
  </r>
  <r>
    <x v="2411"/>
    <n v="35"/>
    <s v="Female"/>
    <s v="France"/>
    <d v="2024-07-31T20:14:08"/>
    <x v="4"/>
    <n v="4"/>
    <n v="0"/>
    <n v="56"/>
    <n v="4"/>
    <n v="66.56"/>
    <s v=""/>
    <n v="4"/>
    <s v=""/>
    <n v="16"/>
    <n v="0"/>
    <n v="7.1428571428571397E-2"/>
    <n v="16.64"/>
    <x v="1"/>
    <n v="0"/>
  </r>
  <r>
    <x v="2412"/>
    <n v="27"/>
    <s v="Male"/>
    <s v="USA"/>
    <d v="2023-09-23T11:58:16"/>
    <x v="5"/>
    <n v="2"/>
    <n v="1"/>
    <n v="45"/>
    <n v="1"/>
    <n v="66.06"/>
    <s v=""/>
    <n v="4"/>
    <s v=""/>
    <n v="3"/>
    <n v="0.5"/>
    <n v="2.2222222222222199E-2"/>
    <n v="16.515000000000001"/>
    <x v="1"/>
    <n v="1"/>
  </r>
  <r>
    <x v="2413"/>
    <n v="47"/>
    <s v="Male"/>
    <s v="Australia"/>
    <d v="2024-04-18T01:54:22"/>
    <x v="2"/>
    <n v="2"/>
    <n v="1"/>
    <n v="48"/>
    <n v="3"/>
    <n v="65.97"/>
    <s v=""/>
    <n v="4"/>
    <s v=""/>
    <n v="0"/>
    <n v="0.5"/>
    <n v="6.25E-2"/>
    <n v="16.4925"/>
    <x v="1"/>
    <n v="0"/>
  </r>
  <r>
    <x v="2414"/>
    <n v="54"/>
    <s v="Female"/>
    <s v="USA"/>
    <d v="2024-09-06T03:55:42"/>
    <x v="0"/>
    <n v="2"/>
    <n v="1"/>
    <n v="54"/>
    <n v="6"/>
    <n v="65.7"/>
    <s v=""/>
    <n v="4"/>
    <s v=""/>
    <n v="7"/>
    <n v="0.5"/>
    <n v="0.11111111111111099"/>
    <n v="16.425000000000001"/>
    <x v="1"/>
    <n v="0"/>
  </r>
  <r>
    <x v="2415"/>
    <n v="18"/>
    <s v="Female"/>
    <s v="Germany"/>
    <d v="2023-05-01T12:30:04"/>
    <x v="1"/>
    <n v="4"/>
    <n v="3"/>
    <n v="58"/>
    <n v="3"/>
    <n v="65.61"/>
    <s v=""/>
    <n v="4"/>
    <s v=""/>
    <n v="23"/>
    <n v="0.75"/>
    <n v="5.1724137931034399E-2"/>
    <n v="16.4025"/>
    <x v="1"/>
    <n v="0"/>
  </r>
  <r>
    <x v="2416"/>
    <n v="39"/>
    <s v="Female"/>
    <s v="Germany"/>
    <d v="2024-10-05T13:10:02"/>
    <x v="2"/>
    <n v="3"/>
    <n v="1"/>
    <n v="45"/>
    <n v="5"/>
    <n v="65.56"/>
    <s v=""/>
    <n v="4"/>
    <s v=""/>
    <n v="56"/>
    <n v="0.33333333333333298"/>
    <n v="0.11111111111111099"/>
    <n v="16.39"/>
    <x v="1"/>
    <n v="0"/>
  </r>
  <r>
    <x v="2417"/>
    <n v="42"/>
    <s v="Female"/>
    <s v="UK"/>
    <d v="2024-04-21T11:40:23"/>
    <x v="2"/>
    <n v="3"/>
    <n v="0"/>
    <n v="58"/>
    <n v="1"/>
    <n v="65.540000000000006"/>
    <s v=""/>
    <n v="4"/>
    <s v=""/>
    <n v="44"/>
    <n v="0"/>
    <n v="1.72413793103448E-2"/>
    <n v="16.385000000000002"/>
    <x v="1"/>
    <n v="1"/>
  </r>
  <r>
    <x v="2418"/>
    <n v="18"/>
    <s v="Female"/>
    <s v="UK"/>
    <d v="2023-12-14T01:59:39"/>
    <x v="5"/>
    <n v="4"/>
    <n v="1"/>
    <n v="52"/>
    <n v="5"/>
    <n v="65.45"/>
    <s v=""/>
    <n v="4"/>
    <s v=""/>
    <n v="9"/>
    <n v="0.25"/>
    <n v="9.6153846153846104E-2"/>
    <n v="16.362500000000001"/>
    <x v="1"/>
    <n v="0"/>
  </r>
  <r>
    <x v="2419"/>
    <n v="41"/>
    <s v="Female"/>
    <s v="Canada"/>
    <d v="2023-05-27T23:39:14"/>
    <x v="1"/>
    <n v="5"/>
    <n v="0"/>
    <n v="51"/>
    <n v="2"/>
    <n v="65.44"/>
    <s v=""/>
    <n v="4"/>
    <s v=""/>
    <n v="165"/>
    <n v="0"/>
    <n v="3.9215686274509803E-2"/>
    <n v="16.36"/>
    <x v="1"/>
    <n v="1"/>
  </r>
  <r>
    <x v="2420"/>
    <n v="33"/>
    <s v="Male"/>
    <s v="Germany"/>
    <d v="2024-06-06T20:17:08"/>
    <x v="0"/>
    <n v="1"/>
    <n v="0"/>
    <n v="44"/>
    <n v="2"/>
    <n v="65.42"/>
    <s v=""/>
    <n v="4"/>
    <s v=""/>
    <n v="8"/>
    <n v="0"/>
    <n v="4.54545454545454E-2"/>
    <n v="16.355"/>
    <x v="1"/>
    <n v="0"/>
  </r>
  <r>
    <x v="2421"/>
    <n v="47"/>
    <s v="Male"/>
    <s v="USA"/>
    <d v="2023-07-16T20:57:13"/>
    <x v="0"/>
    <n v="7"/>
    <n v="3"/>
    <n v="50"/>
    <n v="2"/>
    <n v="64.84"/>
    <s v=""/>
    <n v="4"/>
    <s v=""/>
    <n v="17"/>
    <n v="0.42857142857142799"/>
    <n v="0.04"/>
    <n v="16.21"/>
    <x v="1"/>
    <n v="0"/>
  </r>
  <r>
    <x v="2422"/>
    <n v="52"/>
    <s v="Female"/>
    <s v="Japan"/>
    <d v="2023-06-28T13:27:26"/>
    <x v="3"/>
    <n v="1"/>
    <n v="0"/>
    <n v="61"/>
    <n v="1"/>
    <n v="64.58"/>
    <s v=""/>
    <n v="4"/>
    <s v=""/>
    <n v="0"/>
    <n v="0"/>
    <n v="1.63934426229508E-2"/>
    <n v="16.145"/>
    <x v="1"/>
    <n v="1"/>
  </r>
  <r>
    <x v="2423"/>
    <n v="42"/>
    <s v="Female"/>
    <s v="UK"/>
    <d v="2023-11-29T05:43:28"/>
    <x v="0"/>
    <n v="8"/>
    <n v="2"/>
    <n v="41"/>
    <n v="2"/>
    <n v="64.27"/>
    <s v=""/>
    <n v="4"/>
    <s v=""/>
    <n v="25"/>
    <n v="0.25"/>
    <n v="4.8780487804878002E-2"/>
    <n v="16.067499999999999"/>
    <x v="1"/>
    <n v="0"/>
  </r>
  <r>
    <x v="2424"/>
    <n v="18"/>
    <s v="Male"/>
    <s v="USA"/>
    <d v="2024-04-05T21:52:55"/>
    <x v="2"/>
    <n v="1"/>
    <n v="0"/>
    <n v="46"/>
    <n v="2"/>
    <n v="64.2"/>
    <s v=""/>
    <n v="4"/>
    <s v=""/>
    <n v="46"/>
    <n v="0"/>
    <n v="4.3478260869565202E-2"/>
    <n v="16.05"/>
    <x v="1"/>
    <n v="0"/>
  </r>
  <r>
    <x v="2425"/>
    <n v="38"/>
    <s v="Male"/>
    <s v="Australia"/>
    <d v="2024-02-29T09:48:32"/>
    <x v="1"/>
    <n v="4"/>
    <n v="2"/>
    <n v="52"/>
    <n v="4"/>
    <n v="63.81"/>
    <s v=""/>
    <n v="4"/>
    <s v=""/>
    <n v="5"/>
    <n v="0.5"/>
    <n v="7.69230769230769E-2"/>
    <n v="15.952500000000001"/>
    <x v="1"/>
    <n v="0"/>
  </r>
  <r>
    <x v="2426"/>
    <n v="41"/>
    <s v="Male"/>
    <s v="France"/>
    <d v="2023-05-04T16:25:39"/>
    <x v="2"/>
    <n v="4"/>
    <n v="1"/>
    <n v="50"/>
    <n v="4"/>
    <n v="63.73"/>
    <s v=""/>
    <n v="4"/>
    <s v=""/>
    <n v="28"/>
    <n v="0.25"/>
    <n v="0.08"/>
    <n v="15.932499999999999"/>
    <x v="1"/>
    <n v="0"/>
  </r>
  <r>
    <x v="2427"/>
    <n v="40"/>
    <s v="Female"/>
    <s v="USA"/>
    <d v="2023-08-18T15:57:34"/>
    <x v="4"/>
    <n v="7"/>
    <n v="3"/>
    <n v="67"/>
    <n v="4"/>
    <n v="63.34"/>
    <s v=""/>
    <n v="4"/>
    <s v=""/>
    <n v="48"/>
    <n v="0.42857142857142799"/>
    <n v="5.9701492537313397E-2"/>
    <n v="15.835000000000001"/>
    <x v="1"/>
    <n v="0"/>
  </r>
  <r>
    <x v="2428"/>
    <n v="42"/>
    <s v="Female"/>
    <s v="UK"/>
    <d v="2024-03-05T13:55:09"/>
    <x v="5"/>
    <n v="3"/>
    <n v="1"/>
    <n v="47"/>
    <n v="2"/>
    <n v="63.21"/>
    <s v=""/>
    <n v="4"/>
    <s v=""/>
    <n v="9"/>
    <n v="0.33333333333333298"/>
    <n v="4.2553191489361701E-2"/>
    <n v="15.8025"/>
    <x v="1"/>
    <n v="0"/>
  </r>
  <r>
    <x v="2429"/>
    <n v="33"/>
    <s v="Female"/>
    <s v="Canada"/>
    <d v="2023-10-23T14:43:52"/>
    <x v="0"/>
    <n v="2"/>
    <n v="0"/>
    <n v="48"/>
    <n v="2"/>
    <n v="63.08"/>
    <s v=""/>
    <n v="4"/>
    <s v=""/>
    <n v="6"/>
    <n v="0"/>
    <n v="4.1666666666666602E-2"/>
    <n v="15.77"/>
    <x v="1"/>
    <n v="0"/>
  </r>
  <r>
    <x v="2430"/>
    <n v="35"/>
    <s v="Male"/>
    <s v="Canada"/>
    <d v="2023-07-18T09:27:24"/>
    <x v="2"/>
    <n v="3"/>
    <n v="1"/>
    <n v="52"/>
    <n v="1"/>
    <n v="63.07"/>
    <s v=""/>
    <n v="4"/>
    <s v=""/>
    <n v="30"/>
    <n v="0.33333333333333298"/>
    <n v="1.9230769230769201E-2"/>
    <n v="15.7675"/>
    <x v="1"/>
    <n v="0"/>
  </r>
  <r>
    <x v="2431"/>
    <n v="19"/>
    <s v="Male"/>
    <s v="Germany"/>
    <d v="2023-05-25T14:42:33"/>
    <x v="2"/>
    <n v="3"/>
    <n v="1"/>
    <n v="43"/>
    <n v="2"/>
    <n v="63.03"/>
    <s v=""/>
    <n v="4"/>
    <s v=""/>
    <n v="7"/>
    <n v="0.33333333333333298"/>
    <n v="4.6511627906976702E-2"/>
    <n v="15.7575"/>
    <x v="1"/>
    <n v="0"/>
  </r>
  <r>
    <x v="2432"/>
    <n v="22"/>
    <s v="Female"/>
    <s v="UK"/>
    <d v="2024-04-22T19:47:44"/>
    <x v="5"/>
    <n v="2"/>
    <n v="2"/>
    <n v="48"/>
    <n v="1"/>
    <n v="62.78"/>
    <s v=""/>
    <n v="4"/>
    <s v=""/>
    <n v="15"/>
    <n v="1"/>
    <n v="2.0833333333333301E-2"/>
    <n v="15.695"/>
    <x v="1"/>
    <n v="1"/>
  </r>
  <r>
    <x v="2433"/>
    <n v="42"/>
    <s v="Male"/>
    <s v="France"/>
    <d v="2024-12-15T13:07:45"/>
    <x v="1"/>
    <n v="3"/>
    <n v="0"/>
    <n v="46"/>
    <n v="2"/>
    <n v="62.78"/>
    <s v=""/>
    <n v="4"/>
    <s v=""/>
    <n v="47"/>
    <n v="0"/>
    <n v="4.3478260869565202E-2"/>
    <n v="15.695"/>
    <x v="1"/>
    <n v="0"/>
  </r>
  <r>
    <x v="2434"/>
    <n v="42"/>
    <s v="Male"/>
    <s v="USA"/>
    <d v="2024-06-03T11:58:44"/>
    <x v="3"/>
    <n v="4"/>
    <n v="1"/>
    <n v="39"/>
    <n v="1"/>
    <n v="62.64"/>
    <s v=""/>
    <n v="4"/>
    <s v=""/>
    <n v="51"/>
    <n v="0.25"/>
    <n v="2.5641025641025599E-2"/>
    <n v="15.66"/>
    <x v="1"/>
    <n v="0"/>
  </r>
  <r>
    <x v="2435"/>
    <n v="25"/>
    <s v="Male"/>
    <s v="Germany"/>
    <d v="2024-02-23T20:56:16"/>
    <x v="2"/>
    <n v="2"/>
    <n v="0"/>
    <n v="59"/>
    <n v="0"/>
    <n v="62.59"/>
    <s v=""/>
    <n v="4"/>
    <s v=""/>
    <n v="16"/>
    <n v="0"/>
    <n v="0"/>
    <n v="15.647500000000001"/>
    <x v="1"/>
    <n v="0"/>
  </r>
  <r>
    <x v="2436"/>
    <n v="38"/>
    <s v="Male"/>
    <s v="USA"/>
    <d v="2023-03-13T05:48:09"/>
    <x v="0"/>
    <n v="4"/>
    <n v="1"/>
    <n v="50"/>
    <n v="1"/>
    <n v="61.97"/>
    <s v=""/>
    <n v="4"/>
    <s v=""/>
    <n v="14"/>
    <n v="0.25"/>
    <n v="0.02"/>
    <n v="15.4925"/>
    <x v="1"/>
    <n v="0"/>
  </r>
  <r>
    <x v="2437"/>
    <n v="22"/>
    <s v="Female"/>
    <s v="USA"/>
    <d v="2023-11-15T07:21:24"/>
    <x v="1"/>
    <n v="4"/>
    <n v="0"/>
    <n v="66"/>
    <n v="1"/>
    <n v="61.78"/>
    <s v=""/>
    <n v="4"/>
    <s v=""/>
    <n v="31"/>
    <n v="0"/>
    <n v="1.51515151515151E-2"/>
    <n v="15.445"/>
    <x v="1"/>
    <n v="0"/>
  </r>
  <r>
    <x v="2438"/>
    <n v="40"/>
    <s v="Female"/>
    <s v="UK"/>
    <d v="2023-06-21T07:42:10"/>
    <x v="3"/>
    <n v="11"/>
    <n v="2"/>
    <n v="55"/>
    <n v="2"/>
    <n v="61.76"/>
    <s v=""/>
    <n v="4"/>
    <s v=""/>
    <n v="12"/>
    <n v="0.18181818181818099"/>
    <n v="3.6363636363636299E-2"/>
    <n v="15.44"/>
    <x v="1"/>
    <n v="0"/>
  </r>
  <r>
    <x v="2439"/>
    <n v="55"/>
    <s v="Male"/>
    <s v="USA"/>
    <d v="2023-07-20T12:33:40"/>
    <x v="0"/>
    <n v="4"/>
    <n v="1"/>
    <n v="48"/>
    <n v="4"/>
    <n v="61.66"/>
    <s v=""/>
    <n v="4"/>
    <s v=""/>
    <n v="36"/>
    <n v="0.25"/>
    <n v="8.3333333333333301E-2"/>
    <n v="15.414999999999999"/>
    <x v="1"/>
    <n v="0"/>
  </r>
  <r>
    <x v="2440"/>
    <n v="22"/>
    <s v="Male"/>
    <s v="USA"/>
    <d v="2024-08-14T04:00:08"/>
    <x v="1"/>
    <n v="4"/>
    <n v="3"/>
    <n v="59"/>
    <n v="2"/>
    <n v="61.54"/>
    <s v=""/>
    <n v="4"/>
    <s v=""/>
    <n v="48"/>
    <n v="0.75"/>
    <n v="3.38983050847457E-2"/>
    <n v="15.385"/>
    <x v="1"/>
    <n v="0"/>
  </r>
  <r>
    <x v="2441"/>
    <n v="18"/>
    <s v="Female"/>
    <s v="USA"/>
    <d v="2023-03-25T12:44:49"/>
    <x v="2"/>
    <n v="4"/>
    <n v="0"/>
    <n v="51"/>
    <n v="3"/>
    <n v="61.47"/>
    <s v=""/>
    <n v="4"/>
    <s v=""/>
    <n v="3"/>
    <n v="0"/>
    <n v="5.8823529411764698E-2"/>
    <n v="15.3675"/>
    <x v="1"/>
    <n v="0"/>
  </r>
  <r>
    <x v="2442"/>
    <n v="32"/>
    <s v="Male"/>
    <s v="Australia"/>
    <d v="2024-12-04T17:13:39"/>
    <x v="3"/>
    <n v="2"/>
    <n v="1"/>
    <n v="53"/>
    <n v="4"/>
    <n v="61.38"/>
    <s v=""/>
    <n v="4"/>
    <s v=""/>
    <n v="79"/>
    <n v="0.5"/>
    <n v="7.5471698113207503E-2"/>
    <n v="15.345000000000001"/>
    <x v="1"/>
    <n v="0"/>
  </r>
  <r>
    <x v="2443"/>
    <n v="30"/>
    <s v="Male"/>
    <s v="Canada"/>
    <d v="2023-02-11T23:29:02"/>
    <x v="3"/>
    <n v="2"/>
    <n v="0"/>
    <n v="55"/>
    <n v="1"/>
    <n v="61.36"/>
    <s v=""/>
    <n v="4"/>
    <s v=""/>
    <n v="55"/>
    <n v="0"/>
    <n v="1.8181818181818101E-2"/>
    <n v="15.34"/>
    <x v="1"/>
    <n v="0"/>
  </r>
  <r>
    <x v="2444"/>
    <n v="22"/>
    <s v="Female"/>
    <s v="USA"/>
    <d v="2023-11-21T21:02:59"/>
    <x v="1"/>
    <n v="0"/>
    <n v="0"/>
    <n v="44"/>
    <n v="3"/>
    <n v="60.94"/>
    <s v=""/>
    <n v="4"/>
    <s v=""/>
    <n v="31"/>
    <n v="0"/>
    <n v="6.8181818181818094E-2"/>
    <n v="15.234999999999999"/>
    <x v="1"/>
    <n v="1"/>
  </r>
  <r>
    <x v="2445"/>
    <n v="31"/>
    <s v="Male"/>
    <s v="Australia"/>
    <d v="2024-07-27T19:52:04"/>
    <x v="0"/>
    <n v="0"/>
    <n v="0"/>
    <n v="62"/>
    <n v="6"/>
    <n v="60.93"/>
    <s v=""/>
    <n v="4"/>
    <s v=""/>
    <n v="10"/>
    <n v="0"/>
    <n v="9.6774193548387094E-2"/>
    <n v="15.2325"/>
    <x v="1"/>
    <n v="0"/>
  </r>
  <r>
    <x v="2446"/>
    <n v="28"/>
    <s v="Male"/>
    <s v="UK"/>
    <d v="2024-12-14T12:18:25"/>
    <x v="3"/>
    <n v="5"/>
    <n v="2"/>
    <n v="49"/>
    <n v="1"/>
    <n v="60.93"/>
    <s v=""/>
    <n v="4"/>
    <s v=""/>
    <n v="87"/>
    <n v="0.4"/>
    <n v="2.04081632653061E-2"/>
    <n v="15.2325"/>
    <x v="1"/>
    <n v="0"/>
  </r>
  <r>
    <x v="2447"/>
    <n v="42"/>
    <s v="Female"/>
    <s v="Canada"/>
    <d v="2024-12-12T19:25:25"/>
    <x v="4"/>
    <n v="5"/>
    <n v="1"/>
    <n v="44"/>
    <n v="1"/>
    <n v="60.92"/>
    <s v=""/>
    <n v="4"/>
    <s v=""/>
    <n v="16"/>
    <n v="0.2"/>
    <n v="2.27272727272727E-2"/>
    <n v="15.23"/>
    <x v="1"/>
    <n v="0"/>
  </r>
  <r>
    <x v="2448"/>
    <n v="50"/>
    <s v="Female"/>
    <s v="USA"/>
    <d v="2024-02-29T17:06:34"/>
    <x v="1"/>
    <n v="5"/>
    <n v="0"/>
    <n v="51"/>
    <n v="6"/>
    <n v="60.77"/>
    <s v=""/>
    <n v="4"/>
    <s v=""/>
    <n v="18"/>
    <n v="0"/>
    <n v="0.11764705882352899"/>
    <n v="15.192500000000001"/>
    <x v="1"/>
    <n v="0"/>
  </r>
  <r>
    <x v="2449"/>
    <n v="18"/>
    <s v="Female"/>
    <s v="France"/>
    <d v="2023-04-01T11:12:03"/>
    <x v="4"/>
    <n v="2"/>
    <n v="0"/>
    <n v="51"/>
    <n v="1"/>
    <n v="60.74"/>
    <s v=""/>
    <n v="4"/>
    <s v=""/>
    <n v="53"/>
    <n v="0"/>
    <n v="1.9607843137254902E-2"/>
    <n v="15.185"/>
    <x v="1"/>
    <n v="1"/>
  </r>
  <r>
    <x v="2450"/>
    <n v="22"/>
    <s v="Female"/>
    <s v="Japan"/>
    <d v="2023-10-26T05:30:59"/>
    <x v="5"/>
    <n v="3"/>
    <n v="1"/>
    <n v="50"/>
    <n v="1"/>
    <n v="60.74"/>
    <s v=""/>
    <n v="4"/>
    <s v=""/>
    <n v="29"/>
    <n v="0.33333333333333298"/>
    <n v="0.02"/>
    <n v="15.185"/>
    <x v="1"/>
    <n v="0"/>
  </r>
  <r>
    <x v="2451"/>
    <n v="26"/>
    <s v="Female"/>
    <s v="USA"/>
    <d v="2024-10-07T10:25:51"/>
    <x v="2"/>
    <n v="2"/>
    <n v="1"/>
    <n v="53"/>
    <n v="3"/>
    <n v="60.74"/>
    <s v=""/>
    <n v="4"/>
    <s v=""/>
    <n v="8"/>
    <n v="0.5"/>
    <n v="5.6603773584905599E-2"/>
    <n v="15.185"/>
    <x v="1"/>
    <n v="0"/>
  </r>
  <r>
    <x v="2452"/>
    <n v="24"/>
    <s v="Male"/>
    <s v="Canada"/>
    <d v="2023-01-12T00:16:55"/>
    <x v="2"/>
    <n v="3"/>
    <n v="2"/>
    <n v="55"/>
    <n v="0"/>
    <n v="60.73"/>
    <s v=""/>
    <n v="4"/>
    <s v=""/>
    <n v="11"/>
    <n v="0.66666666666666596"/>
    <n v="0"/>
    <n v="15.182499999999999"/>
    <x v="1"/>
    <n v="0"/>
  </r>
  <r>
    <x v="2453"/>
    <n v="20"/>
    <s v="Male"/>
    <s v="Canada"/>
    <d v="2023-07-15T08:27:03"/>
    <x v="3"/>
    <n v="8"/>
    <n v="3"/>
    <n v="62"/>
    <n v="3"/>
    <n v="60.71"/>
    <s v=""/>
    <n v="4"/>
    <s v=""/>
    <n v="11"/>
    <n v="0.375"/>
    <n v="4.8387096774193498E-2"/>
    <n v="15.1775"/>
    <x v="1"/>
    <n v="0"/>
  </r>
  <r>
    <x v="2454"/>
    <n v="28"/>
    <s v="Female"/>
    <s v="USA"/>
    <d v="2023-01-21T20:49:18"/>
    <x v="3"/>
    <n v="2"/>
    <n v="1"/>
    <n v="53"/>
    <n v="3"/>
    <n v="60.6"/>
    <s v=""/>
    <n v="4"/>
    <s v=""/>
    <n v="46"/>
    <n v="0.5"/>
    <n v="5.6603773584905599E-2"/>
    <n v="15.15"/>
    <x v="1"/>
    <n v="0"/>
  </r>
  <r>
    <x v="2455"/>
    <n v="18"/>
    <s v="Male"/>
    <s v="Canada"/>
    <d v="2024-02-03T19:05:51"/>
    <x v="5"/>
    <n v="5"/>
    <n v="0"/>
    <n v="45"/>
    <n v="0"/>
    <n v="60.44"/>
    <s v=""/>
    <n v="4"/>
    <s v=""/>
    <n v="46"/>
    <n v="0"/>
    <n v="0"/>
    <n v="15.11"/>
    <x v="1"/>
    <n v="0"/>
  </r>
  <r>
    <x v="2456"/>
    <n v="27"/>
    <s v="Female"/>
    <s v="USA"/>
    <d v="2024-09-21T04:34:42"/>
    <x v="1"/>
    <n v="6"/>
    <n v="1"/>
    <n v="44"/>
    <n v="0"/>
    <n v="60.41"/>
    <s v=""/>
    <n v="4"/>
    <s v=""/>
    <n v="24"/>
    <n v="0.16666666666666599"/>
    <n v="0"/>
    <n v="15.102499999999999"/>
    <x v="1"/>
    <n v="0"/>
  </r>
  <r>
    <x v="2457"/>
    <n v="35"/>
    <s v="Male"/>
    <s v="France"/>
    <d v="2023-03-21T22:36:00"/>
    <x v="2"/>
    <n v="4"/>
    <n v="1"/>
    <n v="52"/>
    <n v="3"/>
    <n v="60.23"/>
    <s v=""/>
    <n v="4"/>
    <s v=""/>
    <n v="66"/>
    <n v="0.25"/>
    <n v="5.7692307692307598E-2"/>
    <n v="15.057499999999999"/>
    <x v="1"/>
    <n v="1"/>
  </r>
  <r>
    <x v="2458"/>
    <n v="21"/>
    <s v="Male"/>
    <s v="USA"/>
    <d v="2024-11-29T20:25:04"/>
    <x v="5"/>
    <n v="3"/>
    <n v="2"/>
    <n v="45"/>
    <n v="2"/>
    <n v="60.14"/>
    <s v=""/>
    <n v="4"/>
    <s v=""/>
    <n v="54"/>
    <n v="0.66666666666666596"/>
    <n v="4.4444444444444398E-2"/>
    <n v="15.035"/>
    <x v="1"/>
    <n v="1"/>
  </r>
  <r>
    <x v="2459"/>
    <n v="25"/>
    <s v="Female"/>
    <s v="UK"/>
    <d v="2024-08-22T03:16:42"/>
    <x v="2"/>
    <n v="1"/>
    <n v="0"/>
    <n v="41"/>
    <n v="1"/>
    <n v="60.04"/>
    <s v=""/>
    <n v="4"/>
    <s v=""/>
    <n v="44"/>
    <n v="0"/>
    <n v="2.4390243902439001E-2"/>
    <n v="15.01"/>
    <x v="1"/>
    <n v="1"/>
  </r>
  <r>
    <x v="2460"/>
    <n v="26"/>
    <s v="Male"/>
    <s v="Canada"/>
    <d v="2023-07-24T15:50:58"/>
    <x v="0"/>
    <n v="3"/>
    <n v="2"/>
    <n v="53"/>
    <n v="5"/>
    <n v="60"/>
    <s v=""/>
    <n v="4"/>
    <s v=""/>
    <n v="53"/>
    <n v="0.66666666666666596"/>
    <n v="9.4339622641509399E-2"/>
    <n v="15"/>
    <x v="1"/>
    <n v="0"/>
  </r>
  <r>
    <x v="2461"/>
    <n v="30"/>
    <s v="Male"/>
    <s v="USA"/>
    <d v="2023-07-12T19:07:32"/>
    <x v="1"/>
    <n v="1"/>
    <n v="0"/>
    <n v="58"/>
    <n v="5"/>
    <n v="59.84"/>
    <s v=""/>
    <n v="4"/>
    <s v=""/>
    <n v="17"/>
    <n v="0"/>
    <n v="8.6206896551724102E-2"/>
    <n v="14.96"/>
    <x v="1"/>
    <n v="0"/>
  </r>
  <r>
    <x v="2462"/>
    <n v="33"/>
    <s v="Male"/>
    <s v="USA"/>
    <d v="2024-09-17T18:48:42"/>
    <x v="5"/>
    <n v="3"/>
    <n v="0"/>
    <n v="44"/>
    <n v="3"/>
    <n v="59.82"/>
    <s v=""/>
    <n v="4"/>
    <s v=""/>
    <n v="49"/>
    <n v="0"/>
    <n v="6.8181818181818094E-2"/>
    <n v="14.955"/>
    <x v="1"/>
    <n v="0"/>
  </r>
  <r>
    <x v="2463"/>
    <n v="27"/>
    <s v="Male"/>
    <s v="Canada"/>
    <d v="2023-12-22T05:39:02"/>
    <x v="2"/>
    <n v="4"/>
    <n v="2"/>
    <n v="55"/>
    <n v="3"/>
    <n v="59.67"/>
    <s v=""/>
    <n v="4"/>
    <s v=""/>
    <n v="7"/>
    <n v="0.5"/>
    <n v="5.4545454545454501E-2"/>
    <n v="14.9175"/>
    <x v="1"/>
    <n v="0"/>
  </r>
  <r>
    <x v="2464"/>
    <n v="37"/>
    <s v="Male"/>
    <s v="Canada"/>
    <d v="2023-03-18T21:35:38"/>
    <x v="0"/>
    <n v="2"/>
    <n v="0"/>
    <n v="54"/>
    <n v="1"/>
    <n v="59.64"/>
    <s v=""/>
    <n v="4"/>
    <s v=""/>
    <n v="27"/>
    <n v="0"/>
    <n v="1.85185185185185E-2"/>
    <n v="14.91"/>
    <x v="1"/>
    <n v="1"/>
  </r>
  <r>
    <x v="2465"/>
    <n v="45"/>
    <s v="Male"/>
    <s v="USA"/>
    <d v="2024-01-10T19:48:35"/>
    <x v="1"/>
    <n v="2"/>
    <n v="2"/>
    <n v="43"/>
    <n v="5"/>
    <n v="59.31"/>
    <s v=""/>
    <n v="4"/>
    <s v=""/>
    <n v="21"/>
    <n v="1"/>
    <n v="0.116279069767441"/>
    <n v="14.827500000000001"/>
    <x v="1"/>
    <n v="0"/>
  </r>
  <r>
    <x v="2466"/>
    <n v="22"/>
    <s v="Male"/>
    <s v="Canada"/>
    <d v="2023-10-21T18:55:39"/>
    <x v="2"/>
    <n v="3"/>
    <n v="1"/>
    <n v="49"/>
    <n v="0"/>
    <n v="59.22"/>
    <s v=""/>
    <n v="4"/>
    <s v=""/>
    <n v="7"/>
    <n v="0.33333333333333298"/>
    <n v="0"/>
    <n v="14.805"/>
    <x v="1"/>
    <n v="0"/>
  </r>
  <r>
    <x v="2467"/>
    <n v="47"/>
    <s v="Female"/>
    <s v="USA"/>
    <d v="2024-03-23T21:24:57"/>
    <x v="4"/>
    <n v="1"/>
    <n v="0"/>
    <n v="51"/>
    <n v="3"/>
    <n v="59.2"/>
    <s v=""/>
    <n v="4"/>
    <s v=""/>
    <n v="0"/>
    <n v="0"/>
    <n v="5.8823529411764698E-2"/>
    <n v="14.8"/>
    <x v="1"/>
    <n v="1"/>
  </r>
  <r>
    <x v="2468"/>
    <n v="32"/>
    <s v="Male"/>
    <s v="Germany"/>
    <d v="2024-01-26T12:31:16"/>
    <x v="3"/>
    <n v="4"/>
    <n v="2"/>
    <n v="40"/>
    <n v="2"/>
    <n v="59.13"/>
    <s v=""/>
    <n v="4"/>
    <s v=""/>
    <n v="31"/>
    <n v="0.5"/>
    <n v="0.05"/>
    <n v="14.782500000000001"/>
    <x v="1"/>
    <n v="1"/>
  </r>
  <r>
    <x v="2469"/>
    <n v="40"/>
    <s v="Female"/>
    <s v="Japan"/>
    <d v="2024-07-18T22:41:24"/>
    <x v="3"/>
    <n v="5"/>
    <n v="2"/>
    <n v="39"/>
    <n v="3"/>
    <n v="59.04"/>
    <s v=""/>
    <n v="4"/>
    <s v=""/>
    <n v="93"/>
    <n v="0.4"/>
    <n v="7.69230769230769E-2"/>
    <n v="14.76"/>
    <x v="1"/>
    <n v="1"/>
  </r>
  <r>
    <x v="2470"/>
    <n v="46"/>
    <s v="Male"/>
    <s v="USA"/>
    <d v="2023-01-28T10:30:54"/>
    <x v="2"/>
    <n v="5"/>
    <n v="1"/>
    <n v="49"/>
    <n v="3"/>
    <n v="58.96"/>
    <s v=""/>
    <n v="4"/>
    <s v=""/>
    <n v="22"/>
    <n v="0.2"/>
    <n v="6.1224489795918297E-2"/>
    <n v="14.74"/>
    <x v="1"/>
    <n v="0"/>
  </r>
  <r>
    <x v="2471"/>
    <n v="37"/>
    <s v="Female"/>
    <s v="UK"/>
    <d v="2024-10-30T22:02:16"/>
    <x v="2"/>
    <n v="7"/>
    <n v="3"/>
    <n v="48"/>
    <n v="1"/>
    <n v="58.66"/>
    <s v=""/>
    <n v="4"/>
    <s v=""/>
    <n v="67"/>
    <n v="0.42857142857142799"/>
    <n v="2.0833333333333301E-2"/>
    <n v="14.664999999999999"/>
    <x v="1"/>
    <n v="0"/>
  </r>
  <r>
    <x v="2472"/>
    <n v="26"/>
    <s v="Female"/>
    <s v="USA"/>
    <d v="2023-08-24T16:30:41"/>
    <x v="0"/>
    <n v="0"/>
    <n v="0"/>
    <n v="57"/>
    <n v="2"/>
    <n v="58.22"/>
    <s v=""/>
    <n v="4"/>
    <s v=""/>
    <n v="29"/>
    <n v="0"/>
    <n v="3.5087719298245598E-2"/>
    <n v="14.555"/>
    <x v="1"/>
    <n v="0"/>
  </r>
  <r>
    <x v="2473"/>
    <n v="34"/>
    <s v="Female"/>
    <s v="Australia"/>
    <d v="2024-01-14T11:25:01"/>
    <x v="4"/>
    <n v="6"/>
    <n v="2"/>
    <n v="51"/>
    <n v="1"/>
    <n v="58.22"/>
    <s v=""/>
    <n v="4"/>
    <s v=""/>
    <n v="41"/>
    <n v="0.33333333333333298"/>
    <n v="1.9607843137254902E-2"/>
    <n v="14.555"/>
    <x v="1"/>
    <n v="0"/>
  </r>
  <r>
    <x v="2474"/>
    <n v="29"/>
    <s v="Female"/>
    <s v="USA"/>
    <d v="2024-11-11T05:37:14"/>
    <x v="3"/>
    <n v="3"/>
    <n v="1"/>
    <n v="57"/>
    <n v="1"/>
    <n v="58.14"/>
    <s v=""/>
    <n v="4"/>
    <s v=""/>
    <n v="71"/>
    <n v="0.33333333333333298"/>
    <n v="1.7543859649122799E-2"/>
    <n v="14.535"/>
    <x v="1"/>
    <n v="1"/>
  </r>
  <r>
    <x v="2475"/>
    <n v="20"/>
    <s v="Female"/>
    <s v="Japan"/>
    <d v="2024-07-07T10:43:37"/>
    <x v="1"/>
    <n v="4"/>
    <n v="0"/>
    <n v="45"/>
    <n v="0"/>
    <n v="57.88"/>
    <s v=""/>
    <n v="4"/>
    <s v=""/>
    <n v="21"/>
    <n v="0"/>
    <n v="0"/>
    <n v="14.47"/>
    <x v="1"/>
    <n v="0"/>
  </r>
  <r>
    <x v="2476"/>
    <n v="54"/>
    <s v="Female"/>
    <s v="Germany"/>
    <d v="2023-08-04T01:31:48"/>
    <x v="3"/>
    <n v="0"/>
    <n v="0"/>
    <n v="63"/>
    <n v="3"/>
    <n v="57.71"/>
    <s v=""/>
    <n v="4"/>
    <s v=""/>
    <n v="142"/>
    <n v="0"/>
    <n v="4.7619047619047603E-2"/>
    <n v="14.4275"/>
    <x v="1"/>
    <n v="1"/>
  </r>
  <r>
    <x v="2477"/>
    <n v="26"/>
    <s v="Female"/>
    <s v="Australia"/>
    <d v="2023-01-04T03:55:35"/>
    <x v="0"/>
    <n v="2"/>
    <n v="0"/>
    <n v="42"/>
    <n v="5"/>
    <n v="57.59"/>
    <s v=""/>
    <n v="4"/>
    <s v=""/>
    <n v="10"/>
    <n v="0"/>
    <n v="0.119047619047619"/>
    <n v="14.397500000000001"/>
    <x v="1"/>
    <n v="0"/>
  </r>
  <r>
    <x v="2478"/>
    <n v="41"/>
    <s v="Female"/>
    <s v="USA"/>
    <d v="2024-02-15T11:26:27"/>
    <x v="3"/>
    <n v="5"/>
    <n v="1"/>
    <n v="47"/>
    <n v="0"/>
    <n v="57.36"/>
    <s v=""/>
    <n v="4"/>
    <s v=""/>
    <n v="48"/>
    <n v="0.2"/>
    <n v="0"/>
    <n v="14.34"/>
    <x v="1"/>
    <n v="1"/>
  </r>
  <r>
    <x v="2479"/>
    <n v="45"/>
    <s v="Male"/>
    <s v="USA"/>
    <d v="2024-11-19T23:52:41"/>
    <x v="1"/>
    <n v="2"/>
    <n v="0"/>
    <n v="60"/>
    <n v="4"/>
    <n v="57.21"/>
    <s v=""/>
    <n v="4"/>
    <s v=""/>
    <n v="106"/>
    <n v="0"/>
    <n v="6.6666666666666596E-2"/>
    <n v="14.3025"/>
    <x v="1"/>
    <n v="1"/>
  </r>
  <r>
    <x v="2480"/>
    <n v="42"/>
    <s v="Female"/>
    <s v="France"/>
    <d v="2023-10-20T18:06:20"/>
    <x v="4"/>
    <n v="4"/>
    <n v="1"/>
    <n v="42"/>
    <n v="6"/>
    <n v="57.18"/>
    <s v=""/>
    <n v="4"/>
    <s v=""/>
    <n v="7"/>
    <n v="0.25"/>
    <n v="0.14285714285714199"/>
    <n v="14.295"/>
    <x v="1"/>
    <n v="0"/>
  </r>
  <r>
    <x v="2481"/>
    <n v="19"/>
    <s v="Male"/>
    <s v="USA"/>
    <d v="2023-03-12T03:31:13"/>
    <x v="1"/>
    <n v="4"/>
    <n v="1"/>
    <n v="49"/>
    <n v="2"/>
    <n v="57.09"/>
    <s v=""/>
    <n v="4"/>
    <s v=""/>
    <n v="33"/>
    <n v="0.25"/>
    <n v="4.08163265306122E-2"/>
    <n v="14.272500000000001"/>
    <x v="1"/>
    <n v="0"/>
  </r>
  <r>
    <x v="2482"/>
    <n v="27"/>
    <s v="Male"/>
    <s v="Germany"/>
    <d v="2023-02-03T09:36:24"/>
    <x v="1"/>
    <n v="0"/>
    <n v="0"/>
    <n v="53"/>
    <n v="4"/>
    <n v="57"/>
    <s v=""/>
    <n v="4"/>
    <s v=""/>
    <n v="18"/>
    <n v="0"/>
    <n v="7.5471698113207503E-2"/>
    <n v="14.25"/>
    <x v="1"/>
    <n v="0"/>
  </r>
  <r>
    <x v="2483"/>
    <n v="41"/>
    <s v="Male"/>
    <s v="USA"/>
    <d v="2023-09-15T12:41:42"/>
    <x v="2"/>
    <n v="3"/>
    <n v="1"/>
    <n v="54"/>
    <n v="4"/>
    <n v="56.68"/>
    <s v=""/>
    <n v="4"/>
    <s v=""/>
    <n v="12"/>
    <n v="0.33333333333333298"/>
    <n v="7.4074074074074001E-2"/>
    <n v="14.17"/>
    <x v="1"/>
    <n v="0"/>
  </r>
  <r>
    <x v="2484"/>
    <n v="18"/>
    <s v="Male"/>
    <s v="UK"/>
    <d v="2023-11-26T13:28:45"/>
    <x v="2"/>
    <n v="1"/>
    <n v="1"/>
    <n v="59"/>
    <n v="2"/>
    <n v="56.6"/>
    <s v=""/>
    <n v="4"/>
    <s v=""/>
    <n v="29"/>
    <n v="1"/>
    <n v="3.38983050847457E-2"/>
    <n v="14.15"/>
    <x v="1"/>
    <n v="0"/>
  </r>
  <r>
    <x v="2485"/>
    <n v="46"/>
    <s v="Female"/>
    <s v="Germany"/>
    <d v="2023-02-20T23:34:55"/>
    <x v="0"/>
    <n v="3"/>
    <n v="0"/>
    <n v="45"/>
    <n v="2"/>
    <n v="56.5"/>
    <s v=""/>
    <n v="4"/>
    <s v=""/>
    <n v="41"/>
    <n v="0"/>
    <n v="4.4444444444444398E-2"/>
    <n v="14.125"/>
    <x v="1"/>
    <n v="0"/>
  </r>
  <r>
    <x v="2486"/>
    <n v="27"/>
    <s v="Male"/>
    <s v="USA"/>
    <d v="2023-06-24T18:55:46"/>
    <x v="2"/>
    <n v="3"/>
    <n v="1"/>
    <n v="45"/>
    <n v="3"/>
    <n v="55.57"/>
    <s v=""/>
    <n v="4"/>
    <s v=""/>
    <n v="17"/>
    <n v="0.33333333333333298"/>
    <n v="6.6666666666666596E-2"/>
    <n v="13.8925"/>
    <x v="1"/>
    <n v="0"/>
  </r>
  <r>
    <x v="2487"/>
    <n v="21"/>
    <s v="Male"/>
    <s v="USA"/>
    <d v="2023-07-22T11:17:06"/>
    <x v="1"/>
    <n v="2"/>
    <n v="1"/>
    <n v="44"/>
    <n v="0"/>
    <n v="55.55"/>
    <s v=""/>
    <n v="4"/>
    <s v=""/>
    <n v="19"/>
    <n v="0.5"/>
    <n v="0"/>
    <n v="13.887499999999999"/>
    <x v="1"/>
    <n v="0"/>
  </r>
  <r>
    <x v="2488"/>
    <n v="40"/>
    <s v="Other"/>
    <s v="Canada"/>
    <d v="2024-02-08T07:08:48"/>
    <x v="5"/>
    <n v="4"/>
    <n v="0"/>
    <n v="49"/>
    <n v="2"/>
    <n v="55.51"/>
    <s v=""/>
    <n v="4"/>
    <s v=""/>
    <n v="3"/>
    <n v="0"/>
    <n v="4.08163265306122E-2"/>
    <n v="13.8775"/>
    <x v="1"/>
    <n v="0"/>
  </r>
  <r>
    <x v="2489"/>
    <n v="18"/>
    <s v="Male"/>
    <s v="Canada"/>
    <d v="2024-09-14T20:43:33"/>
    <x v="2"/>
    <n v="2"/>
    <n v="0"/>
    <n v="46"/>
    <n v="2"/>
    <n v="55.48"/>
    <s v=""/>
    <n v="4"/>
    <s v=""/>
    <n v="37"/>
    <n v="0"/>
    <n v="4.3478260869565202E-2"/>
    <n v="13.87"/>
    <x v="1"/>
    <n v="0"/>
  </r>
  <r>
    <x v="2490"/>
    <n v="28"/>
    <s v="Female"/>
    <s v="USA"/>
    <d v="2024-02-09T19:38:59"/>
    <x v="3"/>
    <n v="2"/>
    <n v="2"/>
    <n v="53"/>
    <n v="2"/>
    <n v="55.4"/>
    <s v=""/>
    <n v="4"/>
    <s v=""/>
    <n v="13"/>
    <n v="1"/>
    <n v="3.7735849056603703E-2"/>
    <n v="13.85"/>
    <x v="1"/>
    <n v="0"/>
  </r>
  <r>
    <x v="2491"/>
    <n v="27"/>
    <s v="Female"/>
    <s v="USA"/>
    <d v="2024-09-05T00:11:10"/>
    <x v="4"/>
    <n v="3"/>
    <n v="0"/>
    <n v="55"/>
    <n v="5"/>
    <n v="55.37"/>
    <s v=""/>
    <n v="4"/>
    <s v=""/>
    <n v="13"/>
    <n v="0"/>
    <n v="9.0909090909090898E-2"/>
    <n v="13.842499999999999"/>
    <x v="1"/>
    <n v="0"/>
  </r>
  <r>
    <x v="2492"/>
    <n v="34"/>
    <s v="Female"/>
    <s v="Australia"/>
    <d v="2023-06-26T10:21:10"/>
    <x v="4"/>
    <n v="5"/>
    <n v="1"/>
    <n v="54"/>
    <n v="2"/>
    <n v="55.22"/>
    <s v=""/>
    <n v="4"/>
    <s v=""/>
    <n v="3"/>
    <n v="0.2"/>
    <n v="3.7037037037037E-2"/>
    <n v="13.805"/>
    <x v="1"/>
    <n v="0"/>
  </r>
  <r>
    <x v="2493"/>
    <n v="40"/>
    <s v="Female"/>
    <s v="Canada"/>
    <d v="2023-09-04T12:24:47"/>
    <x v="3"/>
    <n v="3"/>
    <n v="1"/>
    <n v="53"/>
    <n v="3"/>
    <n v="55.17"/>
    <s v=""/>
    <n v="4"/>
    <s v=""/>
    <n v="7"/>
    <n v="0.33333333333333298"/>
    <n v="5.6603773584905599E-2"/>
    <n v="13.7925"/>
    <x v="1"/>
    <n v="0"/>
  </r>
  <r>
    <x v="2494"/>
    <n v="24"/>
    <s v="Male"/>
    <s v="USA"/>
    <d v="2024-02-25T07:58:50"/>
    <x v="1"/>
    <n v="3"/>
    <n v="0"/>
    <n v="60"/>
    <n v="3"/>
    <n v="55.1"/>
    <s v=""/>
    <n v="4"/>
    <s v=""/>
    <n v="55"/>
    <n v="0"/>
    <n v="0.05"/>
    <n v="13.775"/>
    <x v="1"/>
    <n v="0"/>
  </r>
  <r>
    <x v="2495"/>
    <n v="44"/>
    <s v="Female"/>
    <s v="Canada"/>
    <d v="2024-10-06T00:50:53"/>
    <x v="3"/>
    <n v="1"/>
    <n v="1"/>
    <n v="59"/>
    <n v="1"/>
    <n v="54.96"/>
    <s v=""/>
    <n v="4"/>
    <s v=""/>
    <n v="86"/>
    <n v="1"/>
    <n v="1.6949152542372801E-2"/>
    <n v="13.74"/>
    <x v="1"/>
    <n v="1"/>
  </r>
  <r>
    <x v="2496"/>
    <n v="56"/>
    <s v="Male"/>
    <s v="Japan"/>
    <d v="2024-07-26T04:26:40"/>
    <x v="0"/>
    <n v="3"/>
    <n v="0"/>
    <n v="53"/>
    <n v="3"/>
    <n v="54.53"/>
    <s v=""/>
    <n v="4"/>
    <s v=""/>
    <n v="38"/>
    <n v="0"/>
    <n v="5.6603773584905599E-2"/>
    <n v="13.6325"/>
    <x v="1"/>
    <n v="0"/>
  </r>
  <r>
    <x v="2497"/>
    <n v="40"/>
    <s v="Female"/>
    <s v="USA"/>
    <d v="2023-02-18T01:29:46"/>
    <x v="1"/>
    <n v="4"/>
    <n v="0"/>
    <n v="46"/>
    <n v="4"/>
    <n v="54.51"/>
    <s v=""/>
    <n v="4"/>
    <s v=""/>
    <n v="5"/>
    <n v="0"/>
    <n v="8.6956521739130405E-2"/>
    <n v="13.6275"/>
    <x v="1"/>
    <n v="1"/>
  </r>
  <r>
    <x v="2498"/>
    <n v="35"/>
    <s v="Female"/>
    <s v="Japan"/>
    <d v="2023-07-17T02:47:39"/>
    <x v="2"/>
    <n v="2"/>
    <n v="0"/>
    <n v="51"/>
    <n v="1"/>
    <n v="54.39"/>
    <s v=""/>
    <n v="4"/>
    <s v=""/>
    <n v="69"/>
    <n v="0"/>
    <n v="1.9607843137254902E-2"/>
    <n v="13.5975"/>
    <x v="1"/>
    <n v="0"/>
  </r>
  <r>
    <x v="2499"/>
    <n v="18"/>
    <s v="Female"/>
    <s v="USA"/>
    <d v="2024-09-22T18:32:30"/>
    <x v="2"/>
    <n v="2"/>
    <n v="0"/>
    <n v="49"/>
    <n v="1"/>
    <n v="54.22"/>
    <s v=""/>
    <n v="4"/>
    <s v=""/>
    <n v="6"/>
    <n v="0"/>
    <n v="2.04081632653061E-2"/>
    <n v="13.555"/>
    <x v="1"/>
    <n v="0"/>
  </r>
  <r>
    <x v="2500"/>
    <n v="44"/>
    <s v="Male"/>
    <s v="Canada"/>
    <d v="2023-02-04T22:06:35"/>
    <x v="0"/>
    <n v="3"/>
    <n v="1"/>
    <n v="47"/>
    <n v="1"/>
    <n v="54.17"/>
    <s v=""/>
    <n v="4"/>
    <s v=""/>
    <n v="12"/>
    <n v="0.33333333333333298"/>
    <n v="2.1276595744680799E-2"/>
    <n v="13.5425"/>
    <x v="1"/>
    <n v="0"/>
  </r>
  <r>
    <x v="2501"/>
    <n v="19"/>
    <s v="Female"/>
    <s v="USA"/>
    <d v="2023-07-06T18:34:25"/>
    <x v="3"/>
    <n v="8"/>
    <n v="4"/>
    <n v="52"/>
    <n v="5"/>
    <n v="53.81"/>
    <s v=""/>
    <n v="4"/>
    <s v=""/>
    <n v="40"/>
    <n v="0.5"/>
    <n v="9.6153846153846104E-2"/>
    <n v="13.452500000000001"/>
    <x v="1"/>
    <n v="1"/>
  </r>
  <r>
    <x v="2502"/>
    <n v="37"/>
    <s v="Male"/>
    <s v="UK"/>
    <d v="2024-10-29T16:50:07"/>
    <x v="2"/>
    <n v="4"/>
    <n v="1"/>
    <n v="54"/>
    <n v="7"/>
    <n v="53.81"/>
    <s v=""/>
    <n v="4"/>
    <s v=""/>
    <n v="89"/>
    <n v="0.25"/>
    <n v="0.12962962962962901"/>
    <n v="13.452500000000001"/>
    <x v="1"/>
    <n v="0"/>
  </r>
  <r>
    <x v="2503"/>
    <n v="28"/>
    <s v="Female"/>
    <s v="USA"/>
    <d v="2023-11-14T09:27:17"/>
    <x v="1"/>
    <n v="3"/>
    <n v="2"/>
    <n v="43"/>
    <n v="4"/>
    <n v="53.57"/>
    <s v=""/>
    <n v="4"/>
    <s v=""/>
    <n v="14"/>
    <n v="0.66666666666666596"/>
    <n v="9.3023255813953404E-2"/>
    <n v="13.3925"/>
    <x v="1"/>
    <n v="0"/>
  </r>
  <r>
    <x v="2504"/>
    <n v="49"/>
    <s v="Female"/>
    <s v="Canada"/>
    <d v="2023-09-27T21:05:59"/>
    <x v="2"/>
    <n v="3"/>
    <n v="1"/>
    <n v="46"/>
    <n v="2"/>
    <n v="52.92"/>
    <s v=""/>
    <n v="4"/>
    <s v=""/>
    <n v="6"/>
    <n v="0.33333333333333298"/>
    <n v="4.3478260869565202E-2"/>
    <n v="13.23"/>
    <x v="1"/>
    <n v="0"/>
  </r>
  <r>
    <x v="2505"/>
    <n v="45"/>
    <s v="Male"/>
    <s v="Germany"/>
    <d v="2023-12-29T07:01:29"/>
    <x v="4"/>
    <n v="0"/>
    <n v="0"/>
    <n v="57"/>
    <n v="2"/>
    <n v="52.06"/>
    <s v=""/>
    <n v="4"/>
    <s v=""/>
    <n v="12"/>
    <n v="0"/>
    <n v="3.5087719298245598E-2"/>
    <n v="13.015000000000001"/>
    <x v="1"/>
    <n v="1"/>
  </r>
  <r>
    <x v="2506"/>
    <n v="47"/>
    <s v="Female"/>
    <s v="UK"/>
    <d v="2024-02-25T15:16:53"/>
    <x v="4"/>
    <n v="0"/>
    <n v="0"/>
    <n v="55"/>
    <n v="2"/>
    <n v="51.98"/>
    <s v=""/>
    <n v="4"/>
    <s v=""/>
    <n v="123"/>
    <n v="0"/>
    <n v="3.6363636363636299E-2"/>
    <n v="12.994999999999999"/>
    <x v="1"/>
    <n v="1"/>
  </r>
  <r>
    <x v="2507"/>
    <n v="43"/>
    <s v="Female"/>
    <s v="Canada"/>
    <d v="2024-09-21T22:05:59"/>
    <x v="1"/>
    <n v="2"/>
    <n v="0"/>
    <n v="38"/>
    <n v="4"/>
    <n v="51.92"/>
    <s v=""/>
    <n v="4"/>
    <s v=""/>
    <n v="20"/>
    <n v="0"/>
    <n v="0.105263157894736"/>
    <n v="12.98"/>
    <x v="1"/>
    <n v="0"/>
  </r>
  <r>
    <x v="2508"/>
    <n v="29"/>
    <s v="Female"/>
    <s v="USA"/>
    <d v="2023-01-17T07:18:45"/>
    <x v="4"/>
    <n v="2"/>
    <n v="1"/>
    <n v="55"/>
    <n v="3"/>
    <n v="51.9"/>
    <s v=""/>
    <n v="4"/>
    <s v=""/>
    <n v="24"/>
    <n v="0.5"/>
    <n v="5.4545454545454501E-2"/>
    <n v="12.975"/>
    <x v="1"/>
    <n v="0"/>
  </r>
  <r>
    <x v="2509"/>
    <n v="52"/>
    <s v="Male"/>
    <s v="Canada"/>
    <d v="2024-06-17T19:06:27"/>
    <x v="3"/>
    <n v="2"/>
    <n v="0"/>
    <n v="48"/>
    <n v="4"/>
    <n v="51.5"/>
    <s v=""/>
    <n v="4"/>
    <s v=""/>
    <n v="27"/>
    <n v="0"/>
    <n v="8.3333333333333301E-2"/>
    <n v="12.875"/>
    <x v="1"/>
    <n v="0"/>
  </r>
  <r>
    <x v="2510"/>
    <n v="34"/>
    <s v="Male"/>
    <s v="Canada"/>
    <d v="2023-04-10T21:31:11"/>
    <x v="3"/>
    <n v="2"/>
    <n v="0"/>
    <n v="41"/>
    <n v="2"/>
    <n v="51.47"/>
    <s v=""/>
    <n v="4"/>
    <s v=""/>
    <n v="21"/>
    <n v="0"/>
    <n v="4.8780487804878002E-2"/>
    <n v="12.8675"/>
    <x v="1"/>
    <n v="0"/>
  </r>
  <r>
    <x v="2511"/>
    <n v="36"/>
    <s v="Male"/>
    <s v="USA"/>
    <d v="2024-12-21T06:22:50"/>
    <x v="3"/>
    <n v="2"/>
    <n v="1"/>
    <n v="55"/>
    <n v="0"/>
    <n v="51.45"/>
    <s v=""/>
    <n v="4"/>
    <s v=""/>
    <n v="4"/>
    <n v="0.5"/>
    <n v="0"/>
    <n v="12.862500000000001"/>
    <x v="1"/>
    <n v="0"/>
  </r>
  <r>
    <x v="2512"/>
    <n v="22"/>
    <s v="Male"/>
    <s v="Germany"/>
    <d v="2023-02-26T00:46:19"/>
    <x v="1"/>
    <n v="2"/>
    <n v="0"/>
    <n v="47"/>
    <n v="1"/>
    <n v="51.29"/>
    <s v=""/>
    <n v="4"/>
    <s v=""/>
    <n v="19"/>
    <n v="0"/>
    <n v="2.1276595744680799E-2"/>
    <n v="12.8225"/>
    <x v="1"/>
    <n v="0"/>
  </r>
  <r>
    <x v="2513"/>
    <n v="29"/>
    <s v="Male"/>
    <s v="Canada"/>
    <d v="2024-10-05T11:42:25"/>
    <x v="4"/>
    <n v="2"/>
    <n v="2"/>
    <n v="42"/>
    <n v="1"/>
    <n v="51.26"/>
    <s v=""/>
    <n v="4"/>
    <s v=""/>
    <n v="4"/>
    <n v="1"/>
    <n v="2.3809523809523801E-2"/>
    <n v="12.815"/>
    <x v="1"/>
    <n v="1"/>
  </r>
  <r>
    <x v="2514"/>
    <n v="26"/>
    <s v="Female"/>
    <s v="USA"/>
    <d v="2023-12-25T02:16:34"/>
    <x v="2"/>
    <n v="4"/>
    <n v="3"/>
    <n v="54"/>
    <n v="3"/>
    <n v="51.22"/>
    <s v=""/>
    <n v="4"/>
    <s v=""/>
    <n v="1"/>
    <n v="0.75"/>
    <n v="5.5555555555555497E-2"/>
    <n v="12.805"/>
    <x v="1"/>
    <n v="1"/>
  </r>
  <r>
    <x v="2515"/>
    <n v="36"/>
    <s v="Female"/>
    <s v="Germany"/>
    <d v="2023-09-16T07:40:36"/>
    <x v="5"/>
    <n v="3"/>
    <n v="1"/>
    <n v="42"/>
    <n v="0"/>
    <n v="50.91"/>
    <s v=""/>
    <n v="4"/>
    <s v=""/>
    <n v="58"/>
    <n v="0.33333333333333298"/>
    <n v="0"/>
    <n v="12.727499999999999"/>
    <x v="1"/>
    <n v="1"/>
  </r>
  <r>
    <x v="2516"/>
    <n v="21"/>
    <s v="Other"/>
    <s v="USA"/>
    <d v="2024-07-11T21:18:57"/>
    <x v="0"/>
    <n v="3"/>
    <n v="1"/>
    <n v="50"/>
    <n v="6"/>
    <n v="50.89"/>
    <s v=""/>
    <n v="4"/>
    <s v=""/>
    <n v="9"/>
    <n v="0.33333333333333298"/>
    <n v="0.12"/>
    <n v="12.7225"/>
    <x v="1"/>
    <n v="0"/>
  </r>
  <r>
    <x v="2517"/>
    <n v="56"/>
    <s v="Male"/>
    <s v="France"/>
    <d v="2023-07-21T06:04:57"/>
    <x v="5"/>
    <n v="3"/>
    <n v="1"/>
    <n v="46"/>
    <n v="0"/>
    <n v="50.87"/>
    <s v=""/>
    <n v="4"/>
    <s v=""/>
    <n v="71"/>
    <n v="0.33333333333333298"/>
    <n v="0"/>
    <n v="12.717499999999999"/>
    <x v="1"/>
    <n v="0"/>
  </r>
  <r>
    <x v="2518"/>
    <n v="21"/>
    <s v="Female"/>
    <s v="France"/>
    <d v="2024-10-05T07:19:36"/>
    <x v="0"/>
    <n v="5"/>
    <n v="1"/>
    <n v="48"/>
    <n v="1"/>
    <n v="50.86"/>
    <s v=""/>
    <n v="4"/>
    <s v=""/>
    <n v="15"/>
    <n v="0.2"/>
    <n v="2.0833333333333301E-2"/>
    <n v="12.715"/>
    <x v="1"/>
    <n v="0"/>
  </r>
  <r>
    <x v="2519"/>
    <n v="62"/>
    <s v="Female"/>
    <s v="USA"/>
    <d v="2024-08-19T08:06:46"/>
    <x v="3"/>
    <n v="4"/>
    <n v="1"/>
    <n v="52"/>
    <n v="4"/>
    <n v="50.84"/>
    <s v=""/>
    <n v="4"/>
    <s v=""/>
    <n v="87"/>
    <n v="0.25"/>
    <n v="7.69230769230769E-2"/>
    <n v="12.71"/>
    <x v="1"/>
    <n v="0"/>
  </r>
  <r>
    <x v="2520"/>
    <n v="39"/>
    <s v="Male"/>
    <s v="France"/>
    <d v="2024-03-20T07:16:07"/>
    <x v="1"/>
    <n v="3"/>
    <n v="0"/>
    <n v="36"/>
    <n v="3"/>
    <n v="50.82"/>
    <s v=""/>
    <n v="4"/>
    <s v=""/>
    <n v="33"/>
    <n v="0"/>
    <n v="8.3333333333333301E-2"/>
    <n v="12.705"/>
    <x v="1"/>
    <n v="0"/>
  </r>
  <r>
    <x v="2521"/>
    <n v="32"/>
    <s v="Male"/>
    <s v="Canada"/>
    <d v="2024-01-22T15:04:24"/>
    <x v="3"/>
    <n v="5"/>
    <n v="2"/>
    <n v="63"/>
    <n v="1"/>
    <n v="50.54"/>
    <s v=""/>
    <n v="4"/>
    <s v=""/>
    <n v="28"/>
    <n v="0.4"/>
    <n v="1.5873015873015799E-2"/>
    <n v="12.635"/>
    <x v="1"/>
    <n v="0"/>
  </r>
  <r>
    <x v="2522"/>
    <n v="43"/>
    <s v="Male"/>
    <s v="USA"/>
    <d v="2023-10-31T15:28:02"/>
    <x v="0"/>
    <n v="5"/>
    <n v="1"/>
    <n v="31"/>
    <n v="1"/>
    <n v="50.47"/>
    <s v=""/>
    <n v="4"/>
    <s v=""/>
    <n v="39"/>
    <n v="0.2"/>
    <n v="3.2258064516128997E-2"/>
    <n v="12.6175"/>
    <x v="1"/>
    <n v="0"/>
  </r>
  <r>
    <x v="2523"/>
    <n v="23"/>
    <s v="Female"/>
    <s v="USA"/>
    <d v="2023-03-18T20:08:01"/>
    <x v="1"/>
    <n v="1"/>
    <n v="1"/>
    <n v="50"/>
    <n v="6"/>
    <n v="50.37"/>
    <s v=""/>
    <n v="4"/>
    <s v=""/>
    <n v="25"/>
    <n v="1"/>
    <n v="0.12"/>
    <n v="12.592499999999999"/>
    <x v="1"/>
    <n v="1"/>
  </r>
  <r>
    <x v="2524"/>
    <n v="25"/>
    <s v="Female"/>
    <s v="UK"/>
    <d v="2024-05-14T14:31:09"/>
    <x v="0"/>
    <n v="0"/>
    <n v="0"/>
    <n v="51"/>
    <n v="2"/>
    <n v="50.32"/>
    <s v=""/>
    <n v="4"/>
    <s v=""/>
    <n v="1"/>
    <n v="0"/>
    <n v="3.9215686274509803E-2"/>
    <n v="12.58"/>
    <x v="1"/>
    <n v="1"/>
  </r>
  <r>
    <x v="2525"/>
    <n v="22"/>
    <s v="Male"/>
    <s v="Germany"/>
    <d v="2024-09-27T13:53:28"/>
    <x v="4"/>
    <n v="4"/>
    <n v="2"/>
    <n v="55"/>
    <n v="3"/>
    <n v="50.16"/>
    <s v=""/>
    <n v="4"/>
    <s v=""/>
    <n v="104"/>
    <n v="0.5"/>
    <n v="5.4545454545454501E-2"/>
    <n v="12.54"/>
    <x v="1"/>
    <n v="1"/>
  </r>
  <r>
    <x v="2526"/>
    <n v="37"/>
    <s v="Female"/>
    <s v="USA"/>
    <d v="2024-06-01T20:33:21"/>
    <x v="5"/>
    <n v="1"/>
    <n v="0"/>
    <n v="47"/>
    <n v="2"/>
    <n v="50.08"/>
    <s v=""/>
    <n v="4"/>
    <s v=""/>
    <n v="3"/>
    <n v="0"/>
    <n v="4.2553191489361701E-2"/>
    <n v="12.52"/>
    <x v="1"/>
    <n v="0"/>
  </r>
  <r>
    <x v="2527"/>
    <n v="44"/>
    <s v="Male"/>
    <s v="USA"/>
    <d v="2024-03-02T04:09:08"/>
    <x v="1"/>
    <n v="0"/>
    <n v="0"/>
    <n v="56"/>
    <n v="3"/>
    <n v="49.97"/>
    <s v=""/>
    <n v="4"/>
    <s v=""/>
    <n v="14"/>
    <n v="0"/>
    <n v="5.3571428571428499E-2"/>
    <n v="12.4925"/>
    <x v="1"/>
    <n v="0"/>
  </r>
  <r>
    <x v="2528"/>
    <n v="57"/>
    <s v="Male"/>
    <s v="Australia"/>
    <d v="2023-04-03T20:08:44"/>
    <x v="0"/>
    <n v="4"/>
    <n v="1"/>
    <n v="53"/>
    <n v="6"/>
    <n v="49.88"/>
    <s v=""/>
    <n v="4"/>
    <s v=""/>
    <n v="7"/>
    <n v="0.25"/>
    <n v="0.113207547169811"/>
    <n v="12.47"/>
    <x v="1"/>
    <n v="0"/>
  </r>
  <r>
    <x v="2529"/>
    <n v="46"/>
    <s v="Male"/>
    <s v="UK"/>
    <d v="2023-10-28T10:04:51"/>
    <x v="4"/>
    <n v="2"/>
    <n v="0"/>
    <n v="56"/>
    <n v="2"/>
    <n v="49.69"/>
    <s v=""/>
    <n v="4"/>
    <s v=""/>
    <n v="56"/>
    <n v="0"/>
    <n v="3.5714285714285698E-2"/>
    <n v="12.422499999999999"/>
    <x v="1"/>
    <n v="0"/>
  </r>
  <r>
    <x v="2530"/>
    <n v="45"/>
    <s v="Male"/>
    <s v="Canada"/>
    <d v="2024-01-17T19:43:25"/>
    <x v="5"/>
    <n v="2"/>
    <n v="2"/>
    <n v="41"/>
    <n v="1"/>
    <n v="49.58"/>
    <s v=""/>
    <n v="4"/>
    <s v=""/>
    <n v="4"/>
    <n v="1"/>
    <n v="2.4390243902439001E-2"/>
    <n v="12.395"/>
    <x v="1"/>
    <n v="1"/>
  </r>
  <r>
    <x v="2531"/>
    <n v="36"/>
    <s v="Male"/>
    <s v="Canada"/>
    <d v="2024-09-21T16:15:34"/>
    <x v="1"/>
    <n v="1"/>
    <n v="0"/>
    <n v="46"/>
    <n v="1"/>
    <n v="49.58"/>
    <s v=""/>
    <n v="4"/>
    <s v=""/>
    <n v="13"/>
    <n v="0"/>
    <n v="2.1739130434782601E-2"/>
    <n v="12.395"/>
    <x v="1"/>
    <n v="0"/>
  </r>
  <r>
    <x v="2532"/>
    <n v="59"/>
    <s v="Male"/>
    <s v="USA"/>
    <d v="2023-04-02T00:20:31"/>
    <x v="3"/>
    <n v="1"/>
    <n v="0"/>
    <n v="58"/>
    <n v="2"/>
    <n v="49.09"/>
    <s v=""/>
    <n v="4"/>
    <s v=""/>
    <n v="13"/>
    <n v="0"/>
    <n v="3.4482758620689599E-2"/>
    <n v="12.272500000000001"/>
    <x v="1"/>
    <n v="0"/>
  </r>
  <r>
    <x v="2533"/>
    <n v="39"/>
    <s v="Male"/>
    <s v="USA"/>
    <d v="2023-08-11T18:57:56"/>
    <x v="2"/>
    <n v="1"/>
    <n v="0"/>
    <n v="52"/>
    <n v="4"/>
    <n v="48.5"/>
    <s v=""/>
    <n v="4"/>
    <s v=""/>
    <n v="37"/>
    <n v="0"/>
    <n v="7.69230769230769E-2"/>
    <n v="12.125"/>
    <x v="1"/>
    <n v="0"/>
  </r>
  <r>
    <x v="2534"/>
    <n v="68"/>
    <s v="Male"/>
    <s v="UK"/>
    <d v="2024-07-17T05:48:23"/>
    <x v="3"/>
    <n v="3"/>
    <n v="0"/>
    <n v="46"/>
    <n v="1"/>
    <n v="48.42"/>
    <s v=""/>
    <n v="4"/>
    <s v=""/>
    <n v="5"/>
    <n v="0"/>
    <n v="2.1739130434782601E-2"/>
    <n v="12.105"/>
    <x v="1"/>
    <n v="0"/>
  </r>
  <r>
    <x v="2535"/>
    <n v="43"/>
    <s v="Female"/>
    <s v="USA"/>
    <d v="2024-12-30T03:33:30"/>
    <x v="3"/>
    <n v="4"/>
    <n v="2"/>
    <n v="55"/>
    <n v="6"/>
    <n v="48.36"/>
    <s v=""/>
    <n v="4"/>
    <s v=""/>
    <n v="30"/>
    <n v="0.5"/>
    <n v="0.109090909090909"/>
    <n v="12.09"/>
    <x v="1"/>
    <n v="0"/>
  </r>
  <r>
    <x v="2536"/>
    <n v="35"/>
    <s v="Female"/>
    <s v="USA"/>
    <d v="2023-03-08T11:54:47"/>
    <x v="4"/>
    <n v="0"/>
    <n v="0"/>
    <n v="48"/>
    <n v="0"/>
    <n v="48.33"/>
    <s v=""/>
    <n v="4"/>
    <s v=""/>
    <n v="34"/>
    <n v="0"/>
    <n v="0"/>
    <n v="12.0825"/>
    <x v="1"/>
    <n v="0"/>
  </r>
  <r>
    <x v="2537"/>
    <n v="29"/>
    <s v="Male"/>
    <s v="USA"/>
    <d v="2024-05-10T09:46:15"/>
    <x v="5"/>
    <n v="3"/>
    <n v="0"/>
    <n v="57"/>
    <n v="2"/>
    <n v="48.32"/>
    <s v=""/>
    <n v="4"/>
    <s v=""/>
    <n v="70"/>
    <n v="0"/>
    <n v="3.5087719298245598E-2"/>
    <n v="12.08"/>
    <x v="1"/>
    <n v="0"/>
  </r>
  <r>
    <x v="2538"/>
    <n v="67"/>
    <s v="Male"/>
    <s v="Canada"/>
    <d v="2024-03-07T17:01:24"/>
    <x v="2"/>
    <n v="3"/>
    <n v="0"/>
    <n v="52"/>
    <n v="5"/>
    <n v="48.29"/>
    <s v=""/>
    <n v="4"/>
    <s v=""/>
    <n v="2"/>
    <n v="0"/>
    <n v="9.6153846153846104E-2"/>
    <n v="12.0725"/>
    <x v="1"/>
    <n v="0"/>
  </r>
  <r>
    <x v="2539"/>
    <n v="29"/>
    <s v="Female"/>
    <s v="USA"/>
    <d v="2024-09-09T15:09:19"/>
    <x v="0"/>
    <n v="2"/>
    <n v="0"/>
    <n v="48"/>
    <n v="3"/>
    <n v="48.26"/>
    <s v=""/>
    <n v="4"/>
    <s v=""/>
    <n v="33"/>
    <n v="0"/>
    <n v="6.25E-2"/>
    <n v="12.065"/>
    <x v="1"/>
    <n v="0"/>
  </r>
  <r>
    <x v="2540"/>
    <n v="35"/>
    <s v="Female"/>
    <s v="Canada"/>
    <d v="2024-12-26T11:57:04"/>
    <x v="0"/>
    <n v="4"/>
    <n v="1"/>
    <n v="42"/>
    <n v="1"/>
    <n v="48.24"/>
    <s v=""/>
    <n v="4"/>
    <s v=""/>
    <n v="26"/>
    <n v="0.25"/>
    <n v="2.3809523809523801E-2"/>
    <n v="12.06"/>
    <x v="1"/>
    <n v="0"/>
  </r>
  <r>
    <x v="2541"/>
    <n v="35"/>
    <s v="Male"/>
    <s v="USA"/>
    <d v="2024-02-24T20:17:59"/>
    <x v="0"/>
    <n v="6"/>
    <n v="3"/>
    <n v="48"/>
    <n v="1"/>
    <n v="48.04"/>
    <s v=""/>
    <n v="4"/>
    <s v=""/>
    <n v="28"/>
    <n v="0.5"/>
    <n v="2.0833333333333301E-2"/>
    <n v="12.01"/>
    <x v="1"/>
    <n v="0"/>
  </r>
  <r>
    <x v="2542"/>
    <n v="44"/>
    <s v="Male"/>
    <s v="USA"/>
    <d v="2024-05-23T04:23:47"/>
    <x v="4"/>
    <n v="5"/>
    <n v="0"/>
    <n v="40"/>
    <n v="0"/>
    <n v="48.01"/>
    <s v=""/>
    <n v="4"/>
    <s v=""/>
    <n v="0"/>
    <n v="0"/>
    <n v="0"/>
    <n v="12.0025"/>
    <x v="1"/>
    <n v="1"/>
  </r>
  <r>
    <x v="2543"/>
    <n v="27"/>
    <s v="Male"/>
    <s v="USA"/>
    <d v="2024-10-19T12:59:42"/>
    <x v="4"/>
    <n v="3"/>
    <n v="1"/>
    <n v="45"/>
    <n v="3"/>
    <n v="47.92"/>
    <s v=""/>
    <n v="4"/>
    <s v=""/>
    <n v="6"/>
    <n v="0.33333333333333298"/>
    <n v="6.6666666666666596E-2"/>
    <n v="11.98"/>
    <x v="1"/>
    <n v="1"/>
  </r>
  <r>
    <x v="2544"/>
    <n v="21"/>
    <s v="Female"/>
    <s v="USA"/>
    <d v="2024-06-12T01:51:22"/>
    <x v="3"/>
    <n v="4"/>
    <n v="0"/>
    <n v="51"/>
    <n v="2"/>
    <n v="47.41"/>
    <s v=""/>
    <n v="4"/>
    <s v=""/>
    <n v="124"/>
    <n v="0"/>
    <n v="3.9215686274509803E-2"/>
    <n v="11.852499999999999"/>
    <x v="1"/>
    <n v="1"/>
  </r>
  <r>
    <x v="2545"/>
    <n v="38"/>
    <s v="Female"/>
    <s v="UK"/>
    <d v="2023-11-05T09:21:24"/>
    <x v="4"/>
    <n v="0"/>
    <n v="0"/>
    <n v="46"/>
    <n v="4"/>
    <n v="47.38"/>
    <s v=""/>
    <n v="4"/>
    <s v=""/>
    <n v="6"/>
    <n v="0"/>
    <n v="8.6956521739130405E-2"/>
    <n v="11.845000000000001"/>
    <x v="1"/>
    <n v="0"/>
  </r>
  <r>
    <x v="2546"/>
    <n v="50"/>
    <s v="Female"/>
    <s v="USA"/>
    <d v="2023-01-09T13:52:38"/>
    <x v="3"/>
    <n v="4"/>
    <n v="1"/>
    <n v="43"/>
    <n v="2"/>
    <n v="47.02"/>
    <s v=""/>
    <n v="4"/>
    <s v=""/>
    <n v="14"/>
    <n v="0.25"/>
    <n v="4.6511627906976702E-2"/>
    <n v="11.755000000000001"/>
    <x v="1"/>
    <n v="0"/>
  </r>
  <r>
    <x v="2547"/>
    <n v="70"/>
    <s v="Male"/>
    <s v="USA"/>
    <d v="2024-05-16T19:05:01"/>
    <x v="2"/>
    <n v="5"/>
    <n v="3"/>
    <n v="64"/>
    <n v="2"/>
    <n v="46.86"/>
    <s v=""/>
    <n v="4"/>
    <s v=""/>
    <n v="13"/>
    <n v="0.6"/>
    <n v="3.125E-2"/>
    <n v="11.715"/>
    <x v="1"/>
    <n v="0"/>
  </r>
  <r>
    <x v="2548"/>
    <n v="18"/>
    <s v="Male"/>
    <s v="USA"/>
    <d v="2024-12-12T22:20:38"/>
    <x v="1"/>
    <n v="3"/>
    <n v="0"/>
    <n v="58"/>
    <n v="3"/>
    <n v="46.69"/>
    <s v=""/>
    <n v="4"/>
    <s v=""/>
    <n v="7"/>
    <n v="0"/>
    <n v="5.1724137931034399E-2"/>
    <n v="11.672499999999999"/>
    <x v="1"/>
    <n v="0"/>
  </r>
  <r>
    <x v="2549"/>
    <n v="18"/>
    <s v="Male"/>
    <s v="France"/>
    <d v="2023-01-01T18:58:54"/>
    <x v="3"/>
    <n v="3"/>
    <n v="1"/>
    <n v="60"/>
    <n v="2"/>
    <n v="46.57"/>
    <s v=""/>
    <n v="4"/>
    <s v=""/>
    <n v="1"/>
    <n v="0.33333333333333298"/>
    <n v="3.3333333333333298E-2"/>
    <n v="11.6425"/>
    <x v="1"/>
    <n v="0"/>
  </r>
  <r>
    <x v="2550"/>
    <n v="27"/>
    <s v="Female"/>
    <s v="France"/>
    <d v="2023-03-31T11:50:20"/>
    <x v="0"/>
    <n v="6"/>
    <n v="3"/>
    <n v="46"/>
    <n v="1"/>
    <n v="46.45"/>
    <s v=""/>
    <n v="4"/>
    <s v=""/>
    <n v="0"/>
    <n v="0.5"/>
    <n v="2.1739130434782601E-2"/>
    <n v="11.612500000000001"/>
    <x v="1"/>
    <n v="0"/>
  </r>
  <r>
    <x v="2551"/>
    <n v="30"/>
    <s v="Female"/>
    <s v="Germany"/>
    <d v="2024-10-15T06:47:12"/>
    <x v="2"/>
    <n v="5"/>
    <n v="3"/>
    <n v="54"/>
    <n v="1"/>
    <n v="46.41"/>
    <s v=""/>
    <n v="4"/>
    <s v=""/>
    <n v="38"/>
    <n v="0.6"/>
    <n v="1.85185185185185E-2"/>
    <n v="11.602499999999999"/>
    <x v="1"/>
    <n v="0"/>
  </r>
  <r>
    <x v="2552"/>
    <n v="55"/>
    <s v="Male"/>
    <s v="Germany"/>
    <d v="2023-06-10T05:57:38"/>
    <x v="5"/>
    <n v="4"/>
    <n v="2"/>
    <n v="45"/>
    <n v="4"/>
    <n v="46.39"/>
    <s v=""/>
    <n v="4"/>
    <s v=""/>
    <n v="72"/>
    <n v="0.5"/>
    <n v="8.8888888888888795E-2"/>
    <n v="11.5975"/>
    <x v="1"/>
    <n v="0"/>
  </r>
  <r>
    <x v="2553"/>
    <n v="30"/>
    <s v="Male"/>
    <s v="Japan"/>
    <d v="2023-07-18T18:13:03"/>
    <x v="5"/>
    <n v="2"/>
    <n v="1"/>
    <n v="56"/>
    <n v="2"/>
    <n v="46.37"/>
    <s v=""/>
    <n v="4"/>
    <s v=""/>
    <n v="28"/>
    <n v="0.5"/>
    <n v="3.5714285714285698E-2"/>
    <n v="11.592499999999999"/>
    <x v="1"/>
    <n v="1"/>
  </r>
  <r>
    <x v="2554"/>
    <n v="25"/>
    <s v="Female"/>
    <s v="USA"/>
    <d v="2024-02-02T05:08:04"/>
    <x v="1"/>
    <n v="4"/>
    <n v="0"/>
    <n v="56"/>
    <n v="0"/>
    <n v="46.31"/>
    <s v=""/>
    <n v="4"/>
    <s v=""/>
    <n v="23"/>
    <n v="0"/>
    <n v="0"/>
    <n v="11.577500000000001"/>
    <x v="1"/>
    <n v="0"/>
  </r>
  <r>
    <x v="2555"/>
    <n v="53"/>
    <s v="Female"/>
    <s v="USA"/>
    <d v="2024-09-30T19:16:39"/>
    <x v="2"/>
    <n v="7"/>
    <n v="1"/>
    <n v="54"/>
    <n v="2"/>
    <n v="46.29"/>
    <s v=""/>
    <n v="4"/>
    <s v=""/>
    <n v="30"/>
    <n v="0.14285714285714199"/>
    <n v="3.7037037037037E-2"/>
    <n v="11.5725"/>
    <x v="1"/>
    <n v="0"/>
  </r>
  <r>
    <x v="2556"/>
    <n v="35"/>
    <s v="Male"/>
    <s v="USA"/>
    <d v="2023-10-12T01:18:29"/>
    <x v="3"/>
    <n v="2"/>
    <n v="1"/>
    <n v="45"/>
    <n v="1"/>
    <n v="46.18"/>
    <s v=""/>
    <n v="4"/>
    <s v=""/>
    <n v="11"/>
    <n v="0.5"/>
    <n v="2.2222222222222199E-2"/>
    <n v="11.545"/>
    <x v="1"/>
    <n v="0"/>
  </r>
  <r>
    <x v="2557"/>
    <n v="19"/>
    <s v="Male"/>
    <s v="USA"/>
    <d v="2023-01-03T07:29:05"/>
    <x v="2"/>
    <n v="3"/>
    <n v="0"/>
    <n v="53"/>
    <n v="2"/>
    <n v="45.8"/>
    <s v=""/>
    <n v="4"/>
    <s v=""/>
    <n v="43"/>
    <n v="0"/>
    <n v="3.7735849056603703E-2"/>
    <n v="11.45"/>
    <x v="1"/>
    <n v="0"/>
  </r>
  <r>
    <x v="2558"/>
    <n v="18"/>
    <s v="Female"/>
    <s v="Australia"/>
    <d v="2024-01-27T13:20:35"/>
    <x v="1"/>
    <n v="3"/>
    <n v="1"/>
    <n v="50"/>
    <n v="1"/>
    <n v="45.79"/>
    <s v=""/>
    <n v="4"/>
    <s v=""/>
    <n v="92"/>
    <n v="0.33333333333333298"/>
    <n v="0.02"/>
    <n v="11.4475"/>
    <x v="1"/>
    <n v="1"/>
  </r>
  <r>
    <x v="2559"/>
    <n v="25"/>
    <s v="Male"/>
    <s v="Canada"/>
    <d v="2024-11-01T00:19:12"/>
    <x v="2"/>
    <n v="1"/>
    <n v="0"/>
    <n v="44"/>
    <n v="2"/>
    <n v="45.72"/>
    <s v=""/>
    <n v="4"/>
    <s v=""/>
    <n v="12"/>
    <n v="0"/>
    <n v="4.54545454545454E-2"/>
    <n v="11.43"/>
    <x v="1"/>
    <n v="0"/>
  </r>
  <r>
    <x v="2560"/>
    <n v="30"/>
    <s v="Female"/>
    <s v="UK"/>
    <d v="2024-03-14T19:51:28"/>
    <x v="5"/>
    <n v="5"/>
    <n v="1"/>
    <n v="43"/>
    <n v="2"/>
    <n v="45.67"/>
    <s v=""/>
    <n v="4"/>
    <s v=""/>
    <n v="24"/>
    <n v="0.2"/>
    <n v="4.6511627906976702E-2"/>
    <n v="11.4175"/>
    <x v="1"/>
    <n v="0"/>
  </r>
  <r>
    <x v="2561"/>
    <n v="47"/>
    <s v="Male"/>
    <s v="UK"/>
    <d v="2023-11-13T02:47:32"/>
    <x v="2"/>
    <n v="2"/>
    <n v="1"/>
    <n v="53"/>
    <n v="2"/>
    <n v="45.62"/>
    <s v=""/>
    <n v="4"/>
    <s v=""/>
    <n v="27"/>
    <n v="0.5"/>
    <n v="3.7735849056603703E-2"/>
    <n v="11.404999999999999"/>
    <x v="1"/>
    <n v="0"/>
  </r>
  <r>
    <x v="2562"/>
    <n v="44"/>
    <s v="Female"/>
    <s v="Japan"/>
    <d v="2024-11-01T13:27:40"/>
    <x v="0"/>
    <n v="2"/>
    <n v="0"/>
    <n v="43"/>
    <n v="1"/>
    <n v="45.56"/>
    <s v=""/>
    <n v="4"/>
    <s v=""/>
    <n v="14"/>
    <n v="0"/>
    <n v="2.3255813953488299E-2"/>
    <n v="11.39"/>
    <x v="1"/>
    <n v="0"/>
  </r>
  <r>
    <x v="2563"/>
    <n v="40"/>
    <s v="Female"/>
    <s v="USA"/>
    <d v="2024-02-28T13:22:02"/>
    <x v="3"/>
    <n v="4"/>
    <n v="1"/>
    <n v="57"/>
    <n v="2"/>
    <n v="45.53"/>
    <s v=""/>
    <n v="4"/>
    <s v=""/>
    <n v="1"/>
    <n v="0.25"/>
    <n v="3.5087719298245598E-2"/>
    <n v="11.3825"/>
    <x v="1"/>
    <n v="0"/>
  </r>
  <r>
    <x v="2564"/>
    <n v="44"/>
    <s v="Other"/>
    <s v="USA"/>
    <d v="2024-01-29T07:41:12"/>
    <x v="2"/>
    <n v="6"/>
    <n v="1"/>
    <n v="49"/>
    <n v="2"/>
    <n v="45.16"/>
    <s v=""/>
    <n v="4"/>
    <s v=""/>
    <n v="98"/>
    <n v="0.16666666666666599"/>
    <n v="4.08163265306122E-2"/>
    <n v="11.29"/>
    <x v="1"/>
    <n v="1"/>
  </r>
  <r>
    <x v="2565"/>
    <n v="18"/>
    <s v="Male"/>
    <s v="UK"/>
    <d v="2024-02-19T16:11:22"/>
    <x v="2"/>
    <n v="5"/>
    <n v="2"/>
    <n v="45"/>
    <n v="0"/>
    <n v="45"/>
    <s v=""/>
    <n v="4"/>
    <s v=""/>
    <n v="0"/>
    <n v="0.4"/>
    <n v="0"/>
    <n v="11.25"/>
    <x v="1"/>
    <n v="1"/>
  </r>
  <r>
    <x v="2566"/>
    <n v="51"/>
    <s v="Male"/>
    <s v="USA"/>
    <d v="2023-10-10T11:20:42"/>
    <x v="5"/>
    <n v="3"/>
    <n v="2"/>
    <n v="51"/>
    <n v="3"/>
    <n v="44.97"/>
    <s v=""/>
    <n v="4"/>
    <s v=""/>
    <n v="1"/>
    <n v="0.66666666666666596"/>
    <n v="5.8823529411764698E-2"/>
    <n v="11.2425"/>
    <x v="1"/>
    <n v="0"/>
  </r>
  <r>
    <x v="2567"/>
    <n v="42"/>
    <s v="Male"/>
    <s v="USA"/>
    <d v="2023-01-10T16:09:34"/>
    <x v="1"/>
    <n v="1"/>
    <n v="1"/>
    <n v="48"/>
    <n v="2"/>
    <n v="44.69"/>
    <s v=""/>
    <n v="4"/>
    <s v=""/>
    <n v="11"/>
    <n v="1"/>
    <n v="4.1666666666666602E-2"/>
    <n v="11.172499999999999"/>
    <x v="1"/>
    <n v="1"/>
  </r>
  <r>
    <x v="2568"/>
    <n v="43"/>
    <s v="Male"/>
    <s v="Canada"/>
    <d v="2024-07-31T18:46:32"/>
    <x v="2"/>
    <n v="2"/>
    <n v="0"/>
    <n v="49"/>
    <n v="4"/>
    <n v="44.65"/>
    <s v=""/>
    <n v="4"/>
    <s v=""/>
    <n v="5"/>
    <n v="0"/>
    <n v="8.16326530612244E-2"/>
    <n v="11.1625"/>
    <x v="1"/>
    <n v="0"/>
  </r>
  <r>
    <x v="2569"/>
    <n v="18"/>
    <s v="Female"/>
    <s v="Canada"/>
    <d v="2024-03-21T19:46:18"/>
    <x v="0"/>
    <n v="4"/>
    <n v="1"/>
    <n v="54"/>
    <n v="1"/>
    <n v="44.61"/>
    <s v=""/>
    <n v="4"/>
    <s v=""/>
    <n v="5"/>
    <n v="0.25"/>
    <n v="1.85185185185185E-2"/>
    <n v="11.1525"/>
    <x v="1"/>
    <n v="0"/>
  </r>
  <r>
    <x v="2570"/>
    <n v="23"/>
    <s v="Male"/>
    <s v="Germany"/>
    <d v="2024-06-08T02:56:54"/>
    <x v="2"/>
    <n v="6"/>
    <n v="3"/>
    <n v="46"/>
    <n v="2"/>
    <n v="44.53"/>
    <s v=""/>
    <n v="4"/>
    <s v=""/>
    <n v="17"/>
    <n v="0.5"/>
    <n v="4.3478260869565202E-2"/>
    <n v="11.1325"/>
    <x v="1"/>
    <n v="1"/>
  </r>
  <r>
    <x v="2571"/>
    <n v="18"/>
    <s v="Male"/>
    <s v="Canada"/>
    <d v="2023-06-24T17:28:10"/>
    <x v="2"/>
    <n v="2"/>
    <n v="0"/>
    <n v="39"/>
    <n v="2"/>
    <n v="44.31"/>
    <s v=""/>
    <n v="4"/>
    <s v=""/>
    <n v="21"/>
    <n v="0"/>
    <n v="5.1282051282051197E-2"/>
    <n v="11.077500000000001"/>
    <x v="1"/>
    <n v="0"/>
  </r>
  <r>
    <x v="2572"/>
    <n v="44"/>
    <s v="Male"/>
    <s v="Australia"/>
    <d v="2023-03-13T04:20:33"/>
    <x v="3"/>
    <n v="2"/>
    <n v="0"/>
    <n v="54"/>
    <n v="2"/>
    <n v="44.16"/>
    <s v=""/>
    <n v="4"/>
    <s v=""/>
    <n v="38"/>
    <n v="0"/>
    <n v="3.7037037037037E-2"/>
    <n v="11.04"/>
    <x v="1"/>
    <n v="0"/>
  </r>
  <r>
    <x v="2573"/>
    <n v="34"/>
    <s v="Male"/>
    <s v="Canada"/>
    <d v="2024-03-01T17:55:53"/>
    <x v="0"/>
    <n v="2"/>
    <n v="1"/>
    <n v="48"/>
    <n v="3"/>
    <n v="43.8"/>
    <s v=""/>
    <n v="4"/>
    <s v=""/>
    <n v="48"/>
    <n v="0.5"/>
    <n v="6.25E-2"/>
    <n v="10.95"/>
    <x v="1"/>
    <n v="0"/>
  </r>
  <r>
    <x v="2574"/>
    <n v="38"/>
    <s v="Male"/>
    <s v="Canada"/>
    <d v="2024-08-27T11:46:08"/>
    <x v="5"/>
    <n v="3"/>
    <n v="0"/>
    <n v="45"/>
    <n v="4"/>
    <n v="43.7"/>
    <s v=""/>
    <n v="4"/>
    <s v=""/>
    <n v="31"/>
    <n v="0"/>
    <n v="8.8888888888888795E-2"/>
    <n v="10.925000000000001"/>
    <x v="1"/>
    <n v="0"/>
  </r>
  <r>
    <x v="2575"/>
    <n v="41"/>
    <s v="Male"/>
    <s v="UK"/>
    <d v="2024-08-24T07:50:34"/>
    <x v="3"/>
    <n v="3"/>
    <n v="1"/>
    <n v="47"/>
    <n v="4"/>
    <n v="43.66"/>
    <s v=""/>
    <n v="4"/>
    <s v=""/>
    <n v="81"/>
    <n v="0.33333333333333298"/>
    <n v="8.5106382978723402E-2"/>
    <n v="10.914999999999999"/>
    <x v="1"/>
    <n v="0"/>
  </r>
  <r>
    <x v="2576"/>
    <n v="50"/>
    <s v="Male"/>
    <s v="USA"/>
    <d v="2023-09-28T23:22:55"/>
    <x v="0"/>
    <n v="4"/>
    <n v="2"/>
    <n v="53"/>
    <n v="3"/>
    <n v="43.63"/>
    <s v=""/>
    <n v="4"/>
    <s v=""/>
    <n v="59"/>
    <n v="0.5"/>
    <n v="5.6603773584905599E-2"/>
    <n v="10.907500000000001"/>
    <x v="1"/>
    <n v="0"/>
  </r>
  <r>
    <x v="2577"/>
    <n v="29"/>
    <s v="Male"/>
    <s v="USA"/>
    <d v="2024-03-29T05:54:23"/>
    <x v="0"/>
    <n v="3"/>
    <n v="0"/>
    <n v="44"/>
    <n v="5"/>
    <n v="43.47"/>
    <s v=""/>
    <n v="4"/>
    <s v=""/>
    <n v="42"/>
    <n v="0"/>
    <n v="0.11363636363636299"/>
    <n v="10.8675"/>
    <x v="1"/>
    <n v="0"/>
  </r>
  <r>
    <x v="2578"/>
    <n v="39"/>
    <s v="Female"/>
    <s v="USA"/>
    <d v="2024-05-19T18:37:46"/>
    <x v="2"/>
    <n v="1"/>
    <n v="0"/>
    <n v="58"/>
    <n v="2"/>
    <n v="43.26"/>
    <s v=""/>
    <n v="4"/>
    <s v=""/>
    <n v="3"/>
    <n v="0"/>
    <n v="3.4482758620689599E-2"/>
    <n v="10.815"/>
    <x v="1"/>
    <n v="0"/>
  </r>
  <r>
    <x v="2579"/>
    <n v="45"/>
    <s v="Male"/>
    <s v="Australia"/>
    <d v="2024-08-07T07:00:31"/>
    <x v="1"/>
    <n v="0"/>
    <n v="0"/>
    <n v="54"/>
    <n v="2"/>
    <n v="43.14"/>
    <s v=""/>
    <n v="4"/>
    <s v=""/>
    <n v="9"/>
    <n v="0"/>
    <n v="3.7037037037037E-2"/>
    <n v="10.785"/>
    <x v="1"/>
    <n v="0"/>
  </r>
  <r>
    <x v="2580"/>
    <n v="47"/>
    <s v="Female"/>
    <s v="USA"/>
    <d v="2024-04-09T04:43:42"/>
    <x v="5"/>
    <n v="8"/>
    <n v="3"/>
    <n v="69"/>
    <n v="7"/>
    <n v="42.95"/>
    <s v=""/>
    <n v="4"/>
    <s v=""/>
    <n v="13"/>
    <n v="0.375"/>
    <n v="0.101449275362318"/>
    <n v="10.737500000000001"/>
    <x v="1"/>
    <n v="0"/>
  </r>
  <r>
    <x v="2581"/>
    <n v="28"/>
    <s v="Male"/>
    <s v="Canada"/>
    <d v="2024-02-24T11:32:20"/>
    <x v="3"/>
    <n v="6"/>
    <n v="1"/>
    <n v="49"/>
    <n v="1"/>
    <n v="42.8"/>
    <s v=""/>
    <n v="4"/>
    <s v=""/>
    <n v="7"/>
    <n v="0.16666666666666599"/>
    <n v="2.04081632653061E-2"/>
    <n v="10.7"/>
    <x v="1"/>
    <n v="0"/>
  </r>
  <r>
    <x v="2582"/>
    <n v="23"/>
    <s v="Female"/>
    <s v="USA"/>
    <d v="2024-03-13T00:03:14"/>
    <x v="0"/>
    <n v="8"/>
    <n v="2"/>
    <n v="45"/>
    <n v="2"/>
    <n v="42.67"/>
    <s v=""/>
    <n v="4"/>
    <s v=""/>
    <n v="30"/>
    <n v="0.25"/>
    <n v="4.4444444444444398E-2"/>
    <n v="10.6675"/>
    <x v="1"/>
    <n v="0"/>
  </r>
  <r>
    <x v="2583"/>
    <n v="39"/>
    <s v="Female"/>
    <s v="USA"/>
    <d v="2023-03-31T05:59:55"/>
    <x v="0"/>
    <n v="4"/>
    <n v="0"/>
    <n v="45"/>
    <n v="1"/>
    <n v="42.23"/>
    <s v=""/>
    <n v="4"/>
    <s v=""/>
    <n v="55"/>
    <n v="0"/>
    <n v="2.2222222222222199E-2"/>
    <n v="10.557499999999999"/>
    <x v="1"/>
    <n v="0"/>
  </r>
  <r>
    <x v="2584"/>
    <n v="33"/>
    <s v="Female"/>
    <s v="USA"/>
    <d v="2023-02-28T15:33:26"/>
    <x v="3"/>
    <n v="4"/>
    <n v="3"/>
    <n v="46"/>
    <n v="0"/>
    <n v="42.18"/>
    <s v=""/>
    <n v="4"/>
    <s v=""/>
    <n v="22"/>
    <n v="0.75"/>
    <n v="0"/>
    <n v="10.545"/>
    <x v="1"/>
    <n v="0"/>
  </r>
  <r>
    <x v="2585"/>
    <n v="52"/>
    <s v="Female"/>
    <s v="Canada"/>
    <d v="2023-02-28T17:01:03"/>
    <x v="4"/>
    <n v="4"/>
    <n v="1"/>
    <n v="56"/>
    <n v="5"/>
    <n v="41.92"/>
    <s v=""/>
    <n v="4"/>
    <s v=""/>
    <n v="5"/>
    <n v="0.25"/>
    <n v="8.9285714285714204E-2"/>
    <n v="10.48"/>
    <x v="1"/>
    <n v="0"/>
  </r>
  <r>
    <x v="2586"/>
    <n v="32"/>
    <s v="Female"/>
    <s v="Japan"/>
    <d v="2024-06-30T06:25:57"/>
    <x v="1"/>
    <n v="1"/>
    <n v="0"/>
    <n v="59"/>
    <n v="5"/>
    <n v="41.79"/>
    <s v=""/>
    <n v="4"/>
    <s v=""/>
    <n v="26"/>
    <n v="0"/>
    <n v="8.4745762711864403E-2"/>
    <n v="10.4475"/>
    <x v="1"/>
    <n v="0"/>
  </r>
  <r>
    <x v="2587"/>
    <n v="20"/>
    <s v="Male"/>
    <s v="France"/>
    <d v="2024-01-29T06:13:35"/>
    <x v="2"/>
    <n v="2"/>
    <n v="1"/>
    <n v="42"/>
    <n v="3"/>
    <n v="41.76"/>
    <s v=""/>
    <n v="4"/>
    <s v=""/>
    <n v="2"/>
    <n v="0.5"/>
    <n v="7.1428571428571397E-2"/>
    <n v="10.44"/>
    <x v="1"/>
    <n v="0"/>
  </r>
  <r>
    <x v="2588"/>
    <n v="37"/>
    <s v="Male"/>
    <s v="USA"/>
    <d v="2023-02-25T21:51:07"/>
    <x v="1"/>
    <n v="3"/>
    <n v="1"/>
    <n v="53"/>
    <n v="3"/>
    <n v="41.58"/>
    <s v=""/>
    <n v="4"/>
    <s v=""/>
    <n v="27"/>
    <n v="0.33333333333333298"/>
    <n v="5.6603773584905599E-2"/>
    <n v="10.395"/>
    <x v="1"/>
    <n v="0"/>
  </r>
  <r>
    <x v="2589"/>
    <n v="28"/>
    <s v="Male"/>
    <s v="USA"/>
    <d v="2024-02-21T04:41:33"/>
    <x v="3"/>
    <n v="4"/>
    <n v="2"/>
    <n v="42"/>
    <n v="3"/>
    <n v="41.52"/>
    <s v=""/>
    <n v="4"/>
    <s v=""/>
    <n v="4"/>
    <n v="0.5"/>
    <n v="7.1428571428571397E-2"/>
    <n v="10.38"/>
    <x v="1"/>
    <n v="0"/>
  </r>
  <r>
    <x v="2590"/>
    <n v="38"/>
    <s v="Male"/>
    <s v="Germany"/>
    <d v="2023-08-04T16:07:53"/>
    <x v="2"/>
    <n v="4"/>
    <n v="1"/>
    <n v="47"/>
    <n v="1"/>
    <n v="41.51"/>
    <s v=""/>
    <n v="4"/>
    <s v=""/>
    <n v="21"/>
    <n v="0.25"/>
    <n v="2.1276595744680799E-2"/>
    <n v="10.3775"/>
    <x v="1"/>
    <n v="0"/>
  </r>
  <r>
    <x v="2591"/>
    <n v="44"/>
    <s v="Male"/>
    <s v="Australia"/>
    <d v="2024-08-05T15:35:07"/>
    <x v="4"/>
    <n v="3"/>
    <n v="0"/>
    <n v="61"/>
    <n v="5"/>
    <n v="41.21"/>
    <s v=""/>
    <n v="4"/>
    <s v=""/>
    <n v="11"/>
    <n v="0"/>
    <n v="8.1967213114753995E-2"/>
    <n v="10.3025"/>
    <x v="1"/>
    <n v="1"/>
  </r>
  <r>
    <x v="2592"/>
    <n v="27"/>
    <s v="Male"/>
    <s v="Australia"/>
    <d v="2023-11-27T09:55:15"/>
    <x v="2"/>
    <n v="4"/>
    <n v="2"/>
    <n v="40"/>
    <n v="3"/>
    <n v="41.08"/>
    <s v=""/>
    <n v="4"/>
    <s v=""/>
    <n v="54"/>
    <n v="0.5"/>
    <n v="7.4999999999999997E-2"/>
    <n v="10.27"/>
    <x v="1"/>
    <n v="0"/>
  </r>
  <r>
    <x v="2593"/>
    <n v="50"/>
    <s v="Female"/>
    <s v="USA"/>
    <d v="2024-08-01T00:36:58"/>
    <x v="4"/>
    <n v="2"/>
    <n v="0"/>
    <n v="58"/>
    <n v="2"/>
    <n v="40.86"/>
    <s v=""/>
    <n v="4"/>
    <s v=""/>
    <n v="7"/>
    <n v="0"/>
    <n v="3.4482758620689599E-2"/>
    <n v="10.215"/>
    <x v="1"/>
    <n v="0"/>
  </r>
  <r>
    <x v="2594"/>
    <n v="32"/>
    <s v="Female"/>
    <s v="USA"/>
    <d v="2023-04-08T08:11:41"/>
    <x v="1"/>
    <n v="6"/>
    <n v="0"/>
    <n v="59"/>
    <n v="4"/>
    <n v="40.82"/>
    <s v=""/>
    <n v="4"/>
    <s v=""/>
    <n v="10"/>
    <n v="0"/>
    <n v="6.7796610169491497E-2"/>
    <n v="10.205"/>
    <x v="1"/>
    <n v="0"/>
  </r>
  <r>
    <x v="2595"/>
    <n v="39"/>
    <s v="Female"/>
    <s v="Japan"/>
    <d v="2023-08-28T09:34:44"/>
    <x v="5"/>
    <n v="4"/>
    <n v="1"/>
    <n v="51"/>
    <n v="2"/>
    <n v="40.74"/>
    <s v=""/>
    <n v="4"/>
    <s v=""/>
    <n v="1"/>
    <n v="0.25"/>
    <n v="3.9215686274509803E-2"/>
    <n v="10.185"/>
    <x v="1"/>
    <n v="0"/>
  </r>
  <r>
    <x v="2596"/>
    <n v="41"/>
    <s v="Other"/>
    <s v="USA"/>
    <d v="2024-02-02T06:35:40"/>
    <x v="0"/>
    <n v="4"/>
    <n v="1"/>
    <n v="48"/>
    <n v="0"/>
    <n v="40.450000000000003"/>
    <s v=""/>
    <n v="4"/>
    <s v=""/>
    <n v="20"/>
    <n v="0.25"/>
    <n v="0"/>
    <n v="10.112500000000001"/>
    <x v="1"/>
    <n v="0"/>
  </r>
  <r>
    <x v="2597"/>
    <n v="24"/>
    <s v="Female"/>
    <s v="Germany"/>
    <d v="2024-04-07T17:41:08"/>
    <x v="4"/>
    <n v="1"/>
    <n v="1"/>
    <n v="58"/>
    <n v="0"/>
    <n v="40.450000000000003"/>
    <s v=""/>
    <n v="4"/>
    <s v=""/>
    <n v="8"/>
    <n v="1"/>
    <n v="0"/>
    <n v="10.112500000000001"/>
    <x v="1"/>
    <n v="0"/>
  </r>
  <r>
    <x v="2598"/>
    <n v="41"/>
    <s v="Male"/>
    <s v="UK"/>
    <d v="2023-07-07T04:47:40"/>
    <x v="3"/>
    <n v="3"/>
    <n v="2"/>
    <n v="60"/>
    <n v="7"/>
    <n v="40.229999999999997"/>
    <s v=""/>
    <n v="4"/>
    <s v=""/>
    <n v="33"/>
    <n v="0.66666666666666596"/>
    <n v="0.116666666666666"/>
    <n v="10.057499999999999"/>
    <x v="1"/>
    <n v="0"/>
  </r>
  <r>
    <x v="2599"/>
    <n v="27"/>
    <s v="Male"/>
    <s v="USA"/>
    <d v="2023-03-17T16:23:29"/>
    <x v="2"/>
    <n v="2"/>
    <n v="0"/>
    <n v="52"/>
    <n v="1"/>
    <n v="40.159999999999997"/>
    <s v=""/>
    <n v="4"/>
    <s v=""/>
    <n v="42"/>
    <n v="0"/>
    <n v="1.9230769230769201E-2"/>
    <n v="10.039999999999999"/>
    <x v="1"/>
    <n v="0"/>
  </r>
  <r>
    <x v="2600"/>
    <n v="20"/>
    <s v="Male"/>
    <s v="UK"/>
    <d v="2024-02-07T06:19:28"/>
    <x v="0"/>
    <n v="2"/>
    <n v="1"/>
    <n v="49"/>
    <n v="2"/>
    <n v="39.94"/>
    <s v=""/>
    <n v="4"/>
    <s v=""/>
    <n v="32"/>
    <n v="0.5"/>
    <n v="4.08163265306122E-2"/>
    <n v="9.9849999999999994"/>
    <x v="1"/>
    <n v="0"/>
  </r>
  <r>
    <x v="2601"/>
    <n v="28"/>
    <s v="Female"/>
    <s v="Canada"/>
    <d v="2024-10-16T06:08:55"/>
    <x v="4"/>
    <n v="3"/>
    <n v="1"/>
    <n v="39"/>
    <n v="2"/>
    <n v="39.770000000000003"/>
    <s v=""/>
    <n v="4"/>
    <s v=""/>
    <n v="16"/>
    <n v="0.33333333333333298"/>
    <n v="5.1282051282051197E-2"/>
    <n v="9.9425000000000008"/>
    <x v="1"/>
    <n v="0"/>
  </r>
  <r>
    <x v="2602"/>
    <n v="36"/>
    <s v="Male"/>
    <s v="USA"/>
    <d v="2024-01-21T09:52:15"/>
    <x v="5"/>
    <n v="2"/>
    <n v="1"/>
    <n v="35"/>
    <n v="2"/>
    <n v="39.74"/>
    <s v=""/>
    <n v="4"/>
    <s v=""/>
    <n v="10"/>
    <n v="0.5"/>
    <n v="5.7142857142857099E-2"/>
    <n v="9.9350000000000005"/>
    <x v="1"/>
    <n v="0"/>
  </r>
  <r>
    <x v="2603"/>
    <n v="40"/>
    <s v="Male"/>
    <s v="Canada"/>
    <d v="2024-06-20T11:21:11"/>
    <x v="3"/>
    <n v="2"/>
    <n v="0"/>
    <n v="48"/>
    <n v="1"/>
    <n v="39.71"/>
    <s v=""/>
    <n v="4"/>
    <s v=""/>
    <n v="10"/>
    <n v="0"/>
    <n v="2.0833333333333301E-2"/>
    <n v="9.9275000000000002"/>
    <x v="1"/>
    <n v="0"/>
  </r>
  <r>
    <x v="2604"/>
    <n v="23"/>
    <s v="Male"/>
    <s v="USA"/>
    <d v="2023-06-06T02:40:20"/>
    <x v="4"/>
    <n v="1"/>
    <n v="1"/>
    <n v="49"/>
    <n v="0"/>
    <n v="39.69"/>
    <s v=""/>
    <n v="4"/>
    <s v=""/>
    <n v="3"/>
    <n v="1"/>
    <n v="0"/>
    <n v="9.9224999999999994"/>
    <x v="1"/>
    <n v="0"/>
  </r>
  <r>
    <x v="2605"/>
    <n v="49"/>
    <s v="Male"/>
    <s v="Germany"/>
    <d v="2023-08-28T11:02:20"/>
    <x v="3"/>
    <n v="3"/>
    <n v="1"/>
    <n v="49"/>
    <n v="4"/>
    <n v="39.549999999999997"/>
    <s v=""/>
    <n v="4"/>
    <s v=""/>
    <n v="23"/>
    <n v="0.33333333333333298"/>
    <n v="8.16326530612244E-2"/>
    <n v="9.8874999999999993"/>
    <x v="1"/>
    <n v="0"/>
  </r>
  <r>
    <x v="2606"/>
    <n v="29"/>
    <s v="Male"/>
    <s v="USA"/>
    <d v="2023-01-01T16:03:41"/>
    <x v="4"/>
    <n v="9"/>
    <n v="2"/>
    <n v="56"/>
    <n v="6"/>
    <n v="39.24"/>
    <s v=""/>
    <n v="4"/>
    <s v=""/>
    <n v="24"/>
    <n v="0.22222222222222199"/>
    <n v="0.107142857142857"/>
    <n v="9.81"/>
    <x v="1"/>
    <n v="0"/>
  </r>
  <r>
    <x v="2607"/>
    <n v="40"/>
    <s v="Female"/>
    <s v="Canada"/>
    <d v="2023-12-31T21:48:35"/>
    <x v="2"/>
    <n v="7"/>
    <n v="1"/>
    <n v="58"/>
    <n v="2"/>
    <n v="39.21"/>
    <s v=""/>
    <n v="4"/>
    <s v=""/>
    <n v="28"/>
    <n v="0.14285714285714199"/>
    <n v="3.4482758620689599E-2"/>
    <n v="9.8025000000000002"/>
    <x v="1"/>
    <n v="0"/>
  </r>
  <r>
    <x v="2608"/>
    <n v="29"/>
    <s v="Female"/>
    <s v="Japan"/>
    <d v="2024-06-02T21:22:40"/>
    <x v="4"/>
    <n v="0"/>
    <n v="0"/>
    <n v="49"/>
    <n v="5"/>
    <n v="39.17"/>
    <s v=""/>
    <n v="4"/>
    <s v=""/>
    <n v="27"/>
    <n v="0"/>
    <n v="0.10204081632653"/>
    <n v="9.7925000000000004"/>
    <x v="1"/>
    <n v="0"/>
  </r>
  <r>
    <x v="2609"/>
    <n v="44"/>
    <s v="Female"/>
    <s v="France"/>
    <d v="2023-02-05T02:29:25"/>
    <x v="1"/>
    <n v="6"/>
    <n v="2"/>
    <n v="43"/>
    <n v="1"/>
    <n v="38.93"/>
    <s v=""/>
    <n v="4"/>
    <s v=""/>
    <n v="3"/>
    <n v="0.33333333333333298"/>
    <n v="2.3255813953488299E-2"/>
    <n v="9.7324999999999999"/>
    <x v="1"/>
    <n v="1"/>
  </r>
  <r>
    <x v="2610"/>
    <n v="46"/>
    <s v="Male"/>
    <s v="Germany"/>
    <d v="2023-10-23T11:48:40"/>
    <x v="2"/>
    <n v="4"/>
    <n v="3"/>
    <n v="49"/>
    <n v="5"/>
    <n v="38.68"/>
    <s v=""/>
    <n v="4"/>
    <s v=""/>
    <n v="108"/>
    <n v="0.75"/>
    <n v="0.10204081632653"/>
    <n v="9.67"/>
    <x v="1"/>
    <n v="1"/>
  </r>
  <r>
    <x v="2611"/>
    <n v="40"/>
    <s v="Male"/>
    <s v="UK"/>
    <d v="2024-07-04T14:06:04"/>
    <x v="2"/>
    <n v="2"/>
    <n v="0"/>
    <n v="54"/>
    <n v="5"/>
    <n v="38.6"/>
    <s v=""/>
    <n v="4"/>
    <s v=""/>
    <n v="92"/>
    <n v="0"/>
    <n v="9.2592592592592504E-2"/>
    <n v="9.65"/>
    <x v="1"/>
    <n v="1"/>
  </r>
  <r>
    <x v="2612"/>
    <n v="28"/>
    <s v="Female"/>
    <s v="Australia"/>
    <d v="2024-02-21T00:18:43"/>
    <x v="3"/>
    <n v="6"/>
    <n v="3"/>
    <n v="52"/>
    <n v="4"/>
    <n v="38.49"/>
    <s v=""/>
    <n v="4"/>
    <s v=""/>
    <n v="25"/>
    <n v="0.5"/>
    <n v="7.69230769230769E-2"/>
    <n v="9.6225000000000005"/>
    <x v="1"/>
    <n v="0"/>
  </r>
  <r>
    <x v="2613"/>
    <n v="35"/>
    <s v="Male"/>
    <s v="USA"/>
    <d v="2024-05-07T10:13:29"/>
    <x v="0"/>
    <n v="1"/>
    <n v="0"/>
    <n v="42"/>
    <n v="2"/>
    <n v="38.36"/>
    <s v=""/>
    <n v="4"/>
    <s v=""/>
    <n v="47"/>
    <n v="0"/>
    <n v="4.7619047619047603E-2"/>
    <n v="9.59"/>
    <x v="1"/>
    <n v="0"/>
  </r>
  <r>
    <x v="2614"/>
    <n v="40"/>
    <s v="Female"/>
    <s v="USA"/>
    <d v="2023-05-10T14:03:33"/>
    <x v="1"/>
    <n v="5"/>
    <n v="4"/>
    <n v="68"/>
    <n v="3"/>
    <n v="37.97"/>
    <s v=""/>
    <n v="4"/>
    <s v=""/>
    <n v="39"/>
    <n v="0.8"/>
    <n v="4.4117647058823498E-2"/>
    <n v="9.4924999999999997"/>
    <x v="1"/>
    <n v="0"/>
  </r>
  <r>
    <x v="2615"/>
    <n v="40"/>
    <s v="Male"/>
    <s v="USA"/>
    <d v="2024-04-09T00:20:53"/>
    <x v="3"/>
    <n v="2"/>
    <n v="1"/>
    <n v="52"/>
    <n v="5"/>
    <n v="37.85"/>
    <s v=""/>
    <n v="4"/>
    <s v=""/>
    <n v="1"/>
    <n v="0.5"/>
    <n v="9.6153846153846104E-2"/>
    <n v="9.4625000000000004"/>
    <x v="1"/>
    <n v="0"/>
  </r>
  <r>
    <x v="2616"/>
    <n v="26"/>
    <s v="Male"/>
    <s v="USA"/>
    <d v="2024-10-21T07:20:19"/>
    <x v="2"/>
    <n v="2"/>
    <n v="1"/>
    <n v="48"/>
    <n v="1"/>
    <n v="37.79"/>
    <s v=""/>
    <n v="4"/>
    <s v=""/>
    <n v="12"/>
    <n v="0.5"/>
    <n v="2.0833333333333301E-2"/>
    <n v="9.4474999999999998"/>
    <x v="1"/>
    <n v="1"/>
  </r>
  <r>
    <x v="2617"/>
    <n v="47"/>
    <s v="Male"/>
    <s v="USA"/>
    <d v="2024-09-26T14:31:45"/>
    <x v="0"/>
    <n v="5"/>
    <n v="0"/>
    <n v="43"/>
    <n v="3"/>
    <n v="37.68"/>
    <s v=""/>
    <n v="4"/>
    <s v=""/>
    <n v="31"/>
    <n v="0"/>
    <n v="6.9767441860465101E-2"/>
    <n v="9.42"/>
    <x v="1"/>
    <n v="1"/>
  </r>
  <r>
    <x v="2618"/>
    <n v="39"/>
    <s v="Female"/>
    <s v="Germany"/>
    <d v="2023-09-12T14:36:33"/>
    <x v="3"/>
    <n v="9"/>
    <n v="3"/>
    <n v="65"/>
    <n v="0"/>
    <n v="37.44"/>
    <s v=""/>
    <n v="4"/>
    <s v=""/>
    <n v="10"/>
    <n v="0.33333333333333298"/>
    <n v="0"/>
    <n v="9.36"/>
    <x v="1"/>
    <n v="0"/>
  </r>
  <r>
    <x v="2619"/>
    <n v="40"/>
    <s v="Male"/>
    <s v="USA"/>
    <d v="2024-06-11T22:56:09"/>
    <x v="1"/>
    <n v="0"/>
    <n v="0"/>
    <n v="36"/>
    <n v="1"/>
    <n v="37.4"/>
    <s v=""/>
    <n v="4"/>
    <s v=""/>
    <n v="7"/>
    <n v="0"/>
    <n v="2.77777777777777E-2"/>
    <n v="9.35"/>
    <x v="1"/>
    <n v="0"/>
  </r>
  <r>
    <x v="2620"/>
    <n v="48"/>
    <s v="Female"/>
    <s v="Canada"/>
    <d v="2023-04-30T18:58:46"/>
    <x v="2"/>
    <n v="3"/>
    <n v="0"/>
    <n v="45"/>
    <n v="3"/>
    <n v="37.229999999999997"/>
    <s v=""/>
    <n v="4"/>
    <s v=""/>
    <n v="60"/>
    <n v="0"/>
    <n v="6.6666666666666596E-2"/>
    <n v="9.3074999999999992"/>
    <x v="1"/>
    <n v="0"/>
  </r>
  <r>
    <x v="2621"/>
    <n v="44"/>
    <s v="Male"/>
    <s v="Australia"/>
    <d v="2023-10-03T09:58:15"/>
    <x v="3"/>
    <n v="5"/>
    <n v="1"/>
    <n v="40"/>
    <n v="5"/>
    <n v="37.18"/>
    <s v=""/>
    <n v="4"/>
    <s v=""/>
    <n v="49"/>
    <n v="0.2"/>
    <n v="0.125"/>
    <n v="9.2949999999999999"/>
    <x v="1"/>
    <n v="0"/>
  </r>
  <r>
    <x v="2622"/>
    <n v="25"/>
    <s v="Male"/>
    <s v="UK"/>
    <d v="2024-04-01T18:35:37"/>
    <x v="5"/>
    <n v="4"/>
    <n v="0"/>
    <n v="51"/>
    <n v="0"/>
    <n v="36.97"/>
    <s v=""/>
    <n v="4"/>
    <s v=""/>
    <n v="28"/>
    <n v="0"/>
    <n v="0"/>
    <n v="9.2424999999999997"/>
    <x v="1"/>
    <n v="0"/>
  </r>
  <r>
    <x v="2623"/>
    <n v="31"/>
    <s v="Male"/>
    <s v="Germany"/>
    <d v="2023-07-19T21:57:35"/>
    <x v="1"/>
    <n v="1"/>
    <n v="0"/>
    <n v="51"/>
    <n v="4"/>
    <n v="36.94"/>
    <s v=""/>
    <n v="4"/>
    <s v=""/>
    <n v="10"/>
    <n v="0"/>
    <n v="7.8431372549019607E-2"/>
    <n v="9.2349999999999994"/>
    <x v="1"/>
    <n v="0"/>
  </r>
  <r>
    <x v="2624"/>
    <n v="18"/>
    <s v="Female"/>
    <s v="USA"/>
    <d v="2024-12-17T01:37:56"/>
    <x v="1"/>
    <n v="3"/>
    <n v="0"/>
    <n v="52"/>
    <n v="3"/>
    <n v="36.94"/>
    <s v=""/>
    <n v="4"/>
    <s v=""/>
    <n v="30"/>
    <n v="0"/>
    <n v="5.7692307692307598E-2"/>
    <n v="9.2349999999999994"/>
    <x v="1"/>
    <n v="0"/>
  </r>
  <r>
    <x v="2625"/>
    <n v="26"/>
    <s v="Male"/>
    <s v="USA"/>
    <d v="2024-11-27T01:15:08"/>
    <x v="2"/>
    <n v="1"/>
    <n v="1"/>
    <n v="49"/>
    <n v="4"/>
    <n v="36.93"/>
    <s v=""/>
    <n v="4"/>
    <s v=""/>
    <n v="46"/>
    <n v="1"/>
    <n v="8.16326530612244E-2"/>
    <n v="9.2324999999999999"/>
    <x v="1"/>
    <n v="0"/>
  </r>
  <r>
    <x v="2626"/>
    <n v="27"/>
    <s v="Male"/>
    <s v="USA"/>
    <d v="2024-03-17T23:47:02"/>
    <x v="1"/>
    <n v="1"/>
    <n v="1"/>
    <n v="44"/>
    <n v="4"/>
    <n v="36.799999999999997"/>
    <s v=""/>
    <n v="4"/>
    <s v=""/>
    <n v="3"/>
    <n v="1"/>
    <n v="9.0909090909090898E-2"/>
    <n v="9.1999999999999993"/>
    <x v="1"/>
    <n v="0"/>
  </r>
  <r>
    <x v="2627"/>
    <n v="59"/>
    <s v="Male"/>
    <s v="Japan"/>
    <d v="2023-12-29T12:51:54"/>
    <x v="4"/>
    <n v="1"/>
    <n v="0"/>
    <n v="61"/>
    <n v="4"/>
    <n v="36.75"/>
    <s v=""/>
    <n v="4"/>
    <s v=""/>
    <n v="50"/>
    <n v="0"/>
    <n v="6.5573770491803199E-2"/>
    <n v="9.1875"/>
    <x v="1"/>
    <n v="0"/>
  </r>
  <r>
    <x v="2628"/>
    <n v="30"/>
    <s v="Male"/>
    <s v="USA"/>
    <d v="2023-03-23T09:38:34"/>
    <x v="3"/>
    <n v="4"/>
    <n v="1"/>
    <n v="58"/>
    <n v="5"/>
    <n v="36.659999999999997"/>
    <s v=""/>
    <n v="4"/>
    <s v=""/>
    <n v="10"/>
    <n v="0.25"/>
    <n v="8.6206896551724102E-2"/>
    <n v="9.1649999999999991"/>
    <x v="1"/>
    <n v="0"/>
  </r>
  <r>
    <x v="2629"/>
    <n v="23"/>
    <s v="Female"/>
    <s v="Japan"/>
    <d v="2024-09-28T10:19:58"/>
    <x v="4"/>
    <n v="0"/>
    <n v="0"/>
    <n v="46"/>
    <n v="3"/>
    <n v="36.58"/>
    <s v=""/>
    <n v="4"/>
    <s v=""/>
    <n v="18"/>
    <n v="0"/>
    <n v="6.5217391304347797E-2"/>
    <n v="9.1449999999999996"/>
    <x v="1"/>
    <n v="1"/>
  </r>
  <r>
    <x v="2630"/>
    <n v="33"/>
    <s v="Male"/>
    <s v="Japan"/>
    <d v="2024-06-15T04:19:20"/>
    <x v="2"/>
    <n v="5"/>
    <n v="2"/>
    <n v="44"/>
    <n v="1"/>
    <n v="36.26"/>
    <s v=""/>
    <n v="4"/>
    <s v=""/>
    <n v="24"/>
    <n v="0.4"/>
    <n v="2.27272727272727E-2"/>
    <n v="9.0649999999999995"/>
    <x v="1"/>
    <n v="1"/>
  </r>
  <r>
    <x v="2631"/>
    <n v="26"/>
    <s v="Male"/>
    <s v="UK"/>
    <d v="2024-10-13T06:36:09"/>
    <x v="4"/>
    <n v="6"/>
    <n v="1"/>
    <n v="52"/>
    <n v="2"/>
    <n v="35.82"/>
    <s v=""/>
    <n v="4"/>
    <s v=""/>
    <n v="76"/>
    <n v="0.16666666666666599"/>
    <n v="3.8461538461538401E-2"/>
    <n v="8.9550000000000001"/>
    <x v="1"/>
    <n v="0"/>
  </r>
  <r>
    <x v="2632"/>
    <n v="43"/>
    <s v="Female"/>
    <s v="Japan"/>
    <d v="2023-02-27T00:08:02"/>
    <x v="4"/>
    <n v="5"/>
    <n v="1"/>
    <n v="48"/>
    <n v="0"/>
    <n v="35.659999999999997"/>
    <s v=""/>
    <n v="4"/>
    <s v=""/>
    <n v="30"/>
    <n v="0.2"/>
    <n v="0"/>
    <n v="8.9149999999999991"/>
    <x v="1"/>
    <n v="0"/>
  </r>
  <r>
    <x v="2633"/>
    <n v="29"/>
    <s v="Female"/>
    <s v="France"/>
    <d v="2024-11-22T11:44:35"/>
    <x v="5"/>
    <n v="6"/>
    <n v="0"/>
    <n v="53"/>
    <n v="1"/>
    <n v="35.4"/>
    <s v=""/>
    <n v="4"/>
    <s v=""/>
    <n v="95"/>
    <n v="0"/>
    <n v="1.8867924528301799E-2"/>
    <n v="8.85"/>
    <x v="1"/>
    <n v="0"/>
  </r>
  <r>
    <x v="2634"/>
    <n v="32"/>
    <s v="Male"/>
    <s v="USA"/>
    <d v="2024-05-19T20:05:23"/>
    <x v="2"/>
    <n v="3"/>
    <n v="2"/>
    <n v="54"/>
    <n v="4"/>
    <n v="35.229999999999997"/>
    <s v=""/>
    <n v="4"/>
    <s v=""/>
    <n v="51"/>
    <n v="0.66666666666666596"/>
    <n v="7.4074074074074001E-2"/>
    <n v="8.8074999999999992"/>
    <x v="1"/>
    <n v="0"/>
  </r>
  <r>
    <x v="2635"/>
    <n v="27"/>
    <s v="Female"/>
    <s v="USA"/>
    <d v="2024-12-26T16:19:53"/>
    <x v="2"/>
    <n v="3"/>
    <n v="0"/>
    <n v="49"/>
    <n v="2"/>
    <n v="35.22"/>
    <s v=""/>
    <n v="4"/>
    <s v=""/>
    <n v="51"/>
    <n v="0"/>
    <n v="4.08163265306122E-2"/>
    <n v="8.8049999999999997"/>
    <x v="1"/>
    <n v="1"/>
  </r>
  <r>
    <x v="2636"/>
    <n v="43"/>
    <s v="Female"/>
    <s v="USA"/>
    <d v="2024-05-25T22:06:07"/>
    <x v="1"/>
    <n v="6"/>
    <n v="1"/>
    <n v="36"/>
    <n v="2"/>
    <n v="34.99"/>
    <s v=""/>
    <n v="4"/>
    <s v=""/>
    <n v="49"/>
    <n v="0.16666666666666599"/>
    <n v="5.5555555555555497E-2"/>
    <n v="8.7475000000000005"/>
    <x v="1"/>
    <n v="0"/>
  </r>
  <r>
    <x v="2637"/>
    <n v="37"/>
    <s v="Male"/>
    <s v="USA"/>
    <d v="2023-07-01T05:42:09"/>
    <x v="2"/>
    <n v="0"/>
    <n v="0"/>
    <n v="59"/>
    <n v="2"/>
    <n v="34.97"/>
    <s v=""/>
    <n v="4"/>
    <s v=""/>
    <n v="16"/>
    <n v="0"/>
    <n v="3.38983050847457E-2"/>
    <n v="8.7424999999999997"/>
    <x v="1"/>
    <n v="0"/>
  </r>
  <r>
    <x v="2638"/>
    <n v="44"/>
    <s v="Female"/>
    <s v="USA"/>
    <d v="2023-10-29T06:31:21"/>
    <x v="2"/>
    <n v="4"/>
    <n v="0"/>
    <n v="59"/>
    <n v="4"/>
    <n v="34.65"/>
    <s v=""/>
    <n v="4"/>
    <s v=""/>
    <n v="5"/>
    <n v="0"/>
    <n v="6.7796610169491497E-2"/>
    <n v="8.6624999999999996"/>
    <x v="1"/>
    <n v="0"/>
  </r>
  <r>
    <x v="2639"/>
    <n v="18"/>
    <s v="Female"/>
    <s v="Canada"/>
    <d v="2024-02-05T11:58:52"/>
    <x v="5"/>
    <n v="4"/>
    <n v="1"/>
    <n v="63"/>
    <n v="1"/>
    <n v="34.42"/>
    <s v=""/>
    <n v="4"/>
    <s v=""/>
    <n v="24"/>
    <n v="0.25"/>
    <n v="1.5873015873015799E-2"/>
    <n v="8.6050000000000004"/>
    <x v="1"/>
    <n v="0"/>
  </r>
  <r>
    <x v="2640"/>
    <n v="35"/>
    <s v="Female"/>
    <s v="USA"/>
    <d v="2024-07-11T22:46:33"/>
    <x v="1"/>
    <n v="4"/>
    <n v="3"/>
    <n v="41"/>
    <n v="0"/>
    <n v="34.380000000000003"/>
    <s v=""/>
    <n v="4"/>
    <s v=""/>
    <n v="6"/>
    <n v="0.75"/>
    <n v="0"/>
    <n v="8.5950000000000006"/>
    <x v="1"/>
    <n v="0"/>
  </r>
  <r>
    <x v="2641"/>
    <n v="26"/>
    <s v="Male"/>
    <s v="Canada"/>
    <d v="2024-06-16T00:45:51"/>
    <x v="2"/>
    <n v="4"/>
    <n v="1"/>
    <n v="48"/>
    <n v="3"/>
    <n v="34.18"/>
    <s v=""/>
    <n v="4"/>
    <s v=""/>
    <n v="1"/>
    <n v="0.25"/>
    <n v="6.25E-2"/>
    <n v="8.5449999999999999"/>
    <x v="1"/>
    <n v="0"/>
  </r>
  <r>
    <x v="2642"/>
    <n v="42"/>
    <s v="Female"/>
    <s v="USA"/>
    <d v="2023-06-09T00:45:29"/>
    <x v="0"/>
    <n v="3"/>
    <n v="1"/>
    <n v="48"/>
    <n v="0"/>
    <n v="34.159999999999997"/>
    <s v=""/>
    <n v="4"/>
    <s v=""/>
    <n v="107"/>
    <n v="0.33333333333333298"/>
    <n v="0"/>
    <n v="8.5399999999999991"/>
    <x v="1"/>
    <n v="0"/>
  </r>
  <r>
    <x v="2643"/>
    <n v="23"/>
    <s v="Female"/>
    <s v="Japan"/>
    <d v="2024-12-28T19:26:08"/>
    <x v="1"/>
    <n v="3"/>
    <n v="0"/>
    <n v="50"/>
    <n v="1"/>
    <n v="34.07"/>
    <s v=""/>
    <n v="4"/>
    <s v=""/>
    <n v="119"/>
    <n v="0"/>
    <n v="0.02"/>
    <n v="8.5175000000000001"/>
    <x v="1"/>
    <n v="1"/>
  </r>
  <r>
    <x v="2644"/>
    <n v="42"/>
    <s v="Female"/>
    <s v="USA"/>
    <d v="2024-08-29T17:47:37"/>
    <x v="2"/>
    <n v="2"/>
    <n v="0"/>
    <n v="55"/>
    <n v="5"/>
    <n v="34.049999999999997"/>
    <s v=""/>
    <n v="4"/>
    <s v=""/>
    <n v="15"/>
    <n v="0"/>
    <n v="9.0909090909090898E-2"/>
    <n v="8.5124999999999993"/>
    <x v="1"/>
    <n v="0"/>
  </r>
  <r>
    <x v="2645"/>
    <n v="49"/>
    <s v="Female"/>
    <s v="USA"/>
    <d v="2023-07-05T11:54:40"/>
    <x v="3"/>
    <n v="5"/>
    <n v="2"/>
    <n v="52"/>
    <n v="3"/>
    <n v="33.950000000000003"/>
    <s v=""/>
    <n v="4"/>
    <s v=""/>
    <n v="28"/>
    <n v="0.4"/>
    <n v="5.7692307692307598E-2"/>
    <n v="8.4875000000000007"/>
    <x v="1"/>
    <n v="0"/>
  </r>
  <r>
    <x v="2646"/>
    <n v="24"/>
    <s v="Male"/>
    <s v="UK"/>
    <d v="2023-03-28T13:45:11"/>
    <x v="1"/>
    <n v="5"/>
    <n v="3"/>
    <n v="59"/>
    <n v="6"/>
    <n v="33.31"/>
    <s v=""/>
    <n v="4"/>
    <s v=""/>
    <n v="14"/>
    <n v="0.6"/>
    <n v="0.101694915254237"/>
    <n v="8.3275000000000006"/>
    <x v="1"/>
    <n v="0"/>
  </r>
  <r>
    <x v="2647"/>
    <n v="37"/>
    <s v="Female"/>
    <s v="Japan"/>
    <d v="2024-04-06T16:51:48"/>
    <x v="3"/>
    <n v="4"/>
    <n v="3"/>
    <n v="47"/>
    <n v="2"/>
    <n v="33.130000000000003"/>
    <s v=""/>
    <n v="4"/>
    <s v=""/>
    <n v="2"/>
    <n v="0.75"/>
    <n v="4.2553191489361701E-2"/>
    <n v="8.2825000000000006"/>
    <x v="1"/>
    <n v="1"/>
  </r>
  <r>
    <x v="2648"/>
    <n v="25"/>
    <s v="Female"/>
    <s v="USA"/>
    <d v="2023-10-26T15:44:14"/>
    <x v="1"/>
    <n v="4"/>
    <n v="0"/>
    <n v="53"/>
    <n v="3"/>
    <n v="33.090000000000003"/>
    <s v=""/>
    <n v="4"/>
    <s v=""/>
    <n v="26"/>
    <n v="0"/>
    <n v="5.6603773584905599E-2"/>
    <n v="8.2725000000000009"/>
    <x v="1"/>
    <n v="0"/>
  </r>
  <r>
    <x v="2649"/>
    <n v="27"/>
    <s v="Female"/>
    <s v="Canada"/>
    <d v="2023-10-06T00:45:22"/>
    <x v="4"/>
    <n v="1"/>
    <n v="0"/>
    <n v="52"/>
    <n v="1"/>
    <n v="33.01"/>
    <s v=""/>
    <n v="4"/>
    <s v=""/>
    <n v="25"/>
    <n v="0"/>
    <n v="1.9230769230769201E-2"/>
    <n v="8.2524999999999995"/>
    <x v="1"/>
    <n v="0"/>
  </r>
  <r>
    <x v="2650"/>
    <n v="38"/>
    <s v="Female"/>
    <s v="USA"/>
    <d v="2024-04-07T07:27:53"/>
    <x v="3"/>
    <n v="2"/>
    <n v="0"/>
    <n v="73"/>
    <n v="1"/>
    <n v="32.99"/>
    <s v=""/>
    <n v="4"/>
    <s v=""/>
    <n v="32"/>
    <n v="0"/>
    <n v="1.3698630136986301E-2"/>
    <n v="8.2475000000000005"/>
    <x v="1"/>
    <n v="0"/>
  </r>
  <r>
    <x v="2651"/>
    <n v="60"/>
    <s v="Female"/>
    <s v="USA"/>
    <d v="2023-07-21T11:55:23"/>
    <x v="1"/>
    <n v="3"/>
    <n v="1"/>
    <n v="49"/>
    <n v="1"/>
    <n v="32.97"/>
    <s v=""/>
    <n v="4"/>
    <s v=""/>
    <n v="28"/>
    <n v="0.33333333333333298"/>
    <n v="2.04081632653061E-2"/>
    <n v="8.2424999999999997"/>
    <x v="1"/>
    <n v="0"/>
  </r>
  <r>
    <x v="2652"/>
    <n v="26"/>
    <s v="Male"/>
    <s v="UK"/>
    <d v="2024-03-18T14:23:07"/>
    <x v="4"/>
    <n v="3"/>
    <n v="0"/>
    <n v="41"/>
    <n v="1"/>
    <n v="32.89"/>
    <s v=""/>
    <n v="4"/>
    <s v=""/>
    <n v="17"/>
    <n v="0"/>
    <n v="2.4390243902439001E-2"/>
    <n v="8.2225000000000001"/>
    <x v="1"/>
    <n v="0"/>
  </r>
  <r>
    <x v="2653"/>
    <n v="33"/>
    <s v="Male"/>
    <s v="Canada"/>
    <d v="2024-01-21T21:33:06"/>
    <x v="1"/>
    <n v="5"/>
    <n v="3"/>
    <n v="55"/>
    <n v="1"/>
    <n v="32.42"/>
    <s v=""/>
    <n v="4"/>
    <s v=""/>
    <n v="10"/>
    <n v="0.6"/>
    <n v="1.8181818181818101E-2"/>
    <n v="8.1050000000000004"/>
    <x v="1"/>
    <n v="0"/>
  </r>
  <r>
    <x v="2654"/>
    <n v="18"/>
    <s v="Male"/>
    <s v="UK"/>
    <d v="2024-08-20T17:41:44"/>
    <x v="4"/>
    <n v="2"/>
    <n v="0"/>
    <n v="49"/>
    <n v="7"/>
    <n v="32.29"/>
    <s v=""/>
    <n v="4"/>
    <s v=""/>
    <n v="5"/>
    <n v="0"/>
    <n v="0.14285714285714199"/>
    <n v="8.0724999999999998"/>
    <x v="1"/>
    <n v="0"/>
  </r>
  <r>
    <x v="2655"/>
    <n v="31"/>
    <s v="Female"/>
    <s v="Canada"/>
    <d v="2024-04-13T18:14:15"/>
    <x v="1"/>
    <n v="2"/>
    <n v="0"/>
    <n v="44"/>
    <n v="2"/>
    <n v="32.25"/>
    <s v=""/>
    <n v="4"/>
    <s v=""/>
    <n v="105"/>
    <n v="0"/>
    <n v="4.54545454545454E-2"/>
    <n v="8.0625"/>
    <x v="1"/>
    <n v="1"/>
  </r>
  <r>
    <x v="2656"/>
    <n v="40"/>
    <s v="Male"/>
    <s v="Germany"/>
    <d v="2024-09-03T07:18:09"/>
    <x v="1"/>
    <n v="4"/>
    <n v="2"/>
    <n v="51"/>
    <n v="4"/>
    <n v="32.200000000000003"/>
    <s v=""/>
    <n v="4"/>
    <s v=""/>
    <n v="13"/>
    <n v="0.5"/>
    <n v="7.8431372549019607E-2"/>
    <n v="8.0500000000000007"/>
    <x v="1"/>
    <n v="0"/>
  </r>
  <r>
    <x v="2657"/>
    <n v="44"/>
    <s v="Male"/>
    <s v="Germany"/>
    <d v="2023-05-22T04:56:33"/>
    <x v="5"/>
    <n v="3"/>
    <n v="0"/>
    <n v="48"/>
    <n v="3"/>
    <n v="32.159999999999997"/>
    <s v=""/>
    <n v="4"/>
    <s v=""/>
    <n v="6"/>
    <n v="0"/>
    <n v="6.25E-2"/>
    <n v="8.0399999999999991"/>
    <x v="1"/>
    <n v="0"/>
  </r>
  <r>
    <x v="2658"/>
    <n v="51"/>
    <s v="Male"/>
    <s v="Canada"/>
    <d v="2024-11-08T22:08:09"/>
    <x v="2"/>
    <n v="3"/>
    <n v="1"/>
    <n v="65"/>
    <n v="5"/>
    <n v="31.98"/>
    <s v=""/>
    <n v="4"/>
    <s v=""/>
    <n v="1"/>
    <n v="0.33333333333333298"/>
    <n v="7.69230769230769E-2"/>
    <n v="7.9950000000000001"/>
    <x v="1"/>
    <n v="0"/>
  </r>
  <r>
    <x v="2659"/>
    <n v="24"/>
    <s v="Male"/>
    <s v="USA"/>
    <d v="2024-01-08T03:33:51"/>
    <x v="5"/>
    <n v="1"/>
    <n v="0"/>
    <n v="56"/>
    <n v="3"/>
    <n v="31.91"/>
    <s v=""/>
    <n v="4"/>
    <s v=""/>
    <n v="2"/>
    <n v="0"/>
    <n v="5.3571428571428499E-2"/>
    <n v="7.9775"/>
    <x v="1"/>
    <n v="0"/>
  </r>
  <r>
    <x v="2660"/>
    <n v="23"/>
    <s v="Female"/>
    <s v="USA"/>
    <d v="2024-09-30T01:45:22"/>
    <x v="4"/>
    <n v="4"/>
    <n v="2"/>
    <n v="53"/>
    <n v="1"/>
    <n v="31.91"/>
    <s v=""/>
    <n v="4"/>
    <s v=""/>
    <n v="13"/>
    <n v="0.5"/>
    <n v="1.8867924528301799E-2"/>
    <n v="7.9775"/>
    <x v="1"/>
    <n v="0"/>
  </r>
  <r>
    <x v="2661"/>
    <n v="19"/>
    <s v="Female"/>
    <s v="USA"/>
    <d v="2023-01-28T00:17:38"/>
    <x v="2"/>
    <n v="5"/>
    <n v="2"/>
    <n v="44"/>
    <n v="1"/>
    <n v="31.89"/>
    <s v=""/>
    <n v="4"/>
    <s v=""/>
    <n v="11"/>
    <n v="0.4"/>
    <n v="2.27272727272727E-2"/>
    <n v="7.9725000000000001"/>
    <x v="1"/>
    <n v="0"/>
  </r>
  <r>
    <x v="2662"/>
    <n v="36"/>
    <s v="Female"/>
    <s v="USA"/>
    <d v="2024-03-14T00:52:34"/>
    <x v="1"/>
    <n v="1"/>
    <n v="1"/>
    <n v="58"/>
    <n v="3"/>
    <n v="31.83"/>
    <s v=""/>
    <n v="4"/>
    <s v=""/>
    <n v="41"/>
    <n v="1"/>
    <n v="5.1724137931034399E-2"/>
    <n v="7.9574999999999996"/>
    <x v="1"/>
    <n v="1"/>
  </r>
  <r>
    <x v="2663"/>
    <n v="35"/>
    <s v="Male"/>
    <s v="Canada"/>
    <d v="2023-11-19T04:48:16"/>
    <x v="4"/>
    <n v="2"/>
    <n v="1"/>
    <n v="46"/>
    <n v="3"/>
    <n v="31.76"/>
    <s v=""/>
    <n v="4"/>
    <s v=""/>
    <n v="32"/>
    <n v="0.5"/>
    <n v="6.5217391304347797E-2"/>
    <n v="7.94"/>
    <x v="1"/>
    <n v="0"/>
  </r>
  <r>
    <x v="2664"/>
    <n v="18"/>
    <s v="Female"/>
    <s v="USA"/>
    <d v="2024-12-20T21:37:11"/>
    <x v="4"/>
    <n v="3"/>
    <n v="1"/>
    <n v="53"/>
    <n v="2"/>
    <n v="31.67"/>
    <s v=""/>
    <n v="4"/>
    <s v=""/>
    <n v="14"/>
    <n v="0.33333333333333298"/>
    <n v="3.7735849056603703E-2"/>
    <n v="7.9175000000000004"/>
    <x v="1"/>
    <n v="0"/>
  </r>
  <r>
    <x v="2665"/>
    <n v="18"/>
    <s v="Male"/>
    <s v="USA"/>
    <d v="2024-08-01T21:03:28"/>
    <x v="3"/>
    <n v="5"/>
    <n v="1"/>
    <n v="54"/>
    <n v="2"/>
    <n v="31.28"/>
    <s v=""/>
    <n v="4"/>
    <s v=""/>
    <n v="5"/>
    <n v="0.2"/>
    <n v="3.7037037037037E-2"/>
    <n v="7.82"/>
    <x v="1"/>
    <n v="0"/>
  </r>
  <r>
    <x v="2666"/>
    <n v="18"/>
    <s v="Female"/>
    <s v="USA"/>
    <d v="2023-03-12T18:07:17"/>
    <x v="3"/>
    <n v="3"/>
    <n v="0"/>
    <n v="44"/>
    <n v="3"/>
    <n v="31.22"/>
    <s v=""/>
    <n v="4"/>
    <s v=""/>
    <n v="10"/>
    <n v="0"/>
    <n v="6.8181818181818094E-2"/>
    <n v="7.8049999999999997"/>
    <x v="1"/>
    <n v="0"/>
  </r>
  <r>
    <x v="2667"/>
    <n v="27"/>
    <s v="Female"/>
    <s v="USA"/>
    <d v="2024-07-29T01:04:12"/>
    <x v="3"/>
    <n v="2"/>
    <n v="1"/>
    <n v="53"/>
    <n v="0"/>
    <n v="31.08"/>
    <s v=""/>
    <n v="4"/>
    <s v=""/>
    <n v="8"/>
    <n v="0.5"/>
    <n v="0"/>
    <n v="7.77"/>
    <x v="1"/>
    <n v="0"/>
  </r>
  <r>
    <x v="2668"/>
    <n v="18"/>
    <s v="Male"/>
    <s v="Germany"/>
    <d v="2023-11-15T13:11:50"/>
    <x v="3"/>
    <n v="8"/>
    <n v="3"/>
    <n v="52"/>
    <n v="1"/>
    <n v="30.98"/>
    <s v=""/>
    <n v="4"/>
    <s v=""/>
    <n v="25"/>
    <n v="0.375"/>
    <n v="1.9230769230769201E-2"/>
    <n v="7.7450000000000001"/>
    <x v="1"/>
    <n v="0"/>
  </r>
  <r>
    <x v="2669"/>
    <n v="34"/>
    <s v="Male"/>
    <s v="Germany"/>
    <d v="2023-03-18T14:17:35"/>
    <x v="0"/>
    <n v="3"/>
    <n v="1"/>
    <n v="48"/>
    <n v="2"/>
    <n v="30.88"/>
    <s v=""/>
    <n v="4"/>
    <s v=""/>
    <n v="11"/>
    <n v="0.33333333333333298"/>
    <n v="4.1666666666666602E-2"/>
    <n v="7.72"/>
    <x v="1"/>
    <n v="0"/>
  </r>
  <r>
    <x v="2670"/>
    <n v="29"/>
    <s v="Male"/>
    <s v="Germany"/>
    <d v="2024-09-01T04:11:54"/>
    <x v="5"/>
    <n v="2"/>
    <n v="0"/>
    <n v="41"/>
    <n v="6"/>
    <n v="30.86"/>
    <s v=""/>
    <n v="4"/>
    <s v=""/>
    <n v="8"/>
    <n v="0"/>
    <n v="0.146341463414634"/>
    <n v="7.7149999999999999"/>
    <x v="1"/>
    <n v="0"/>
  </r>
  <r>
    <x v="2671"/>
    <n v="32"/>
    <s v="Female"/>
    <s v="Japan"/>
    <d v="2023-08-16T20:09:20"/>
    <x v="4"/>
    <n v="2"/>
    <n v="0"/>
    <n v="48"/>
    <n v="3"/>
    <n v="30.84"/>
    <s v=""/>
    <n v="4"/>
    <s v=""/>
    <n v="48"/>
    <n v="0"/>
    <n v="6.25E-2"/>
    <n v="7.71"/>
    <x v="1"/>
    <n v="0"/>
  </r>
  <r>
    <x v="2672"/>
    <n v="42"/>
    <s v="Female"/>
    <s v="USA"/>
    <d v="2024-03-17T12:06:11"/>
    <x v="2"/>
    <n v="4"/>
    <n v="0"/>
    <n v="59"/>
    <n v="3"/>
    <n v="30.76"/>
    <s v=""/>
    <n v="4"/>
    <s v=""/>
    <n v="3"/>
    <n v="0"/>
    <n v="5.0847457627118599E-2"/>
    <n v="7.69"/>
    <x v="1"/>
    <n v="0"/>
  </r>
  <r>
    <x v="2673"/>
    <n v="47"/>
    <s v="Female"/>
    <s v="Canada"/>
    <d v="2023-05-02T08:56:34"/>
    <x v="1"/>
    <n v="4"/>
    <n v="0"/>
    <n v="47"/>
    <n v="1"/>
    <n v="30.48"/>
    <s v=""/>
    <n v="4"/>
    <s v=""/>
    <n v="1"/>
    <n v="0"/>
    <n v="2.1276595744680799E-2"/>
    <n v="7.62"/>
    <x v="1"/>
    <n v="0"/>
  </r>
  <r>
    <x v="2674"/>
    <n v="18"/>
    <s v="Female"/>
    <s v="USA"/>
    <d v="2023-07-22T02:31:27"/>
    <x v="3"/>
    <n v="2"/>
    <n v="1"/>
    <n v="57"/>
    <n v="4"/>
    <n v="30.32"/>
    <s v=""/>
    <n v="4"/>
    <s v=""/>
    <n v="53"/>
    <n v="0.5"/>
    <n v="7.0175438596491196E-2"/>
    <n v="7.58"/>
    <x v="1"/>
    <n v="1"/>
  </r>
  <r>
    <x v="2675"/>
    <n v="32"/>
    <s v="Female"/>
    <s v="Australia"/>
    <d v="2024-06-15T13:04:59"/>
    <x v="3"/>
    <n v="3"/>
    <n v="1"/>
    <n v="54"/>
    <n v="2"/>
    <n v="30.31"/>
    <s v=""/>
    <n v="4"/>
    <s v=""/>
    <n v="24"/>
    <n v="0.33333333333333298"/>
    <n v="3.7037037037037E-2"/>
    <n v="7.5774999999999997"/>
    <x v="1"/>
    <n v="0"/>
  </r>
  <r>
    <x v="2676"/>
    <n v="42"/>
    <s v="Female"/>
    <s v="Japan"/>
    <d v="2024-11-27T07:05:33"/>
    <x v="2"/>
    <n v="5"/>
    <n v="1"/>
    <n v="62"/>
    <n v="2"/>
    <n v="30.28"/>
    <s v=""/>
    <n v="4"/>
    <s v=""/>
    <n v="4"/>
    <n v="0.2"/>
    <n v="3.2258064516128997E-2"/>
    <n v="7.57"/>
    <x v="1"/>
    <n v="0"/>
  </r>
  <r>
    <x v="2677"/>
    <n v="41"/>
    <s v="Male"/>
    <s v="USA"/>
    <d v="2023-03-18T15:45:12"/>
    <x v="5"/>
    <n v="4"/>
    <n v="0"/>
    <n v="53"/>
    <n v="2"/>
    <n v="30.24"/>
    <s v=""/>
    <n v="4"/>
    <s v=""/>
    <n v="71"/>
    <n v="0"/>
    <n v="3.7735849056603703E-2"/>
    <n v="7.56"/>
    <x v="1"/>
    <n v="0"/>
  </r>
  <r>
    <x v="2678"/>
    <n v="31"/>
    <s v="Female"/>
    <s v="USA"/>
    <d v="2023-05-02T20:37:25"/>
    <x v="3"/>
    <n v="4"/>
    <n v="0"/>
    <n v="50"/>
    <n v="2"/>
    <n v="30.01"/>
    <s v=""/>
    <n v="4"/>
    <s v=""/>
    <n v="81"/>
    <n v="0"/>
    <n v="0.04"/>
    <n v="7.5025000000000004"/>
    <x v="1"/>
    <n v="1"/>
  </r>
  <r>
    <x v="2679"/>
    <n v="47"/>
    <s v="Female"/>
    <s v="USA"/>
    <d v="2023-02-19T19:50:23"/>
    <x v="4"/>
    <n v="3"/>
    <n v="1"/>
    <n v="46"/>
    <n v="1"/>
    <n v="29.83"/>
    <s v=""/>
    <n v="4"/>
    <s v=""/>
    <n v="57"/>
    <n v="0.33333333333333298"/>
    <n v="2.1739130434782601E-2"/>
    <n v="7.4574999999999996"/>
    <x v="1"/>
    <n v="0"/>
  </r>
  <r>
    <x v="2680"/>
    <n v="33"/>
    <s v="Female"/>
    <s v="USA"/>
    <d v="2023-08-25T11:29:35"/>
    <x v="1"/>
    <n v="5"/>
    <n v="1"/>
    <n v="46"/>
    <n v="3"/>
    <n v="29.66"/>
    <s v=""/>
    <n v="4"/>
    <s v=""/>
    <n v="62"/>
    <n v="0.2"/>
    <n v="6.5217391304347797E-2"/>
    <n v="7.415"/>
    <x v="1"/>
    <n v="0"/>
  </r>
  <r>
    <x v="2681"/>
    <n v="60"/>
    <s v="Male"/>
    <s v="USA"/>
    <d v="2024-05-02T19:15:20"/>
    <x v="3"/>
    <n v="7"/>
    <n v="2"/>
    <n v="28"/>
    <n v="3"/>
    <n v="29.66"/>
    <s v=""/>
    <n v="4"/>
    <s v=""/>
    <n v="34"/>
    <n v="0.28571428571428498"/>
    <n v="0.107142857142857"/>
    <n v="7.415"/>
    <x v="1"/>
    <n v="0"/>
  </r>
  <r>
    <x v="2682"/>
    <n v="28"/>
    <s v="Male"/>
    <s v="France"/>
    <d v="2023-11-24T05:59:40"/>
    <x v="2"/>
    <n v="1"/>
    <n v="0"/>
    <n v="52"/>
    <n v="2"/>
    <n v="29.44"/>
    <s v=""/>
    <n v="4"/>
    <s v=""/>
    <n v="27"/>
    <n v="0"/>
    <n v="3.8461538461538401E-2"/>
    <n v="7.36"/>
    <x v="1"/>
    <n v="0"/>
  </r>
  <r>
    <x v="2683"/>
    <n v="49"/>
    <s v="Male"/>
    <s v="USA"/>
    <d v="2023-06-08T01:23:46"/>
    <x v="3"/>
    <n v="4"/>
    <n v="1"/>
    <n v="59"/>
    <n v="4"/>
    <n v="29.34"/>
    <s v=""/>
    <n v="4"/>
    <s v=""/>
    <n v="33"/>
    <n v="0.25"/>
    <n v="6.7796610169491497E-2"/>
    <n v="7.335"/>
    <x v="1"/>
    <n v="0"/>
  </r>
  <r>
    <x v="2684"/>
    <n v="37"/>
    <s v="Female"/>
    <s v="USA"/>
    <d v="2024-10-07T03:07:49"/>
    <x v="3"/>
    <n v="4"/>
    <n v="2"/>
    <n v="51"/>
    <n v="3"/>
    <n v="29.29"/>
    <s v=""/>
    <n v="4"/>
    <s v=""/>
    <n v="9"/>
    <n v="0.5"/>
    <n v="5.8823529411764698E-2"/>
    <n v="7.3224999999999998"/>
    <x v="1"/>
    <n v="1"/>
  </r>
  <r>
    <x v="2685"/>
    <n v="18"/>
    <s v="Female"/>
    <s v="Germany"/>
    <d v="2023-10-07T10:20:20"/>
    <x v="2"/>
    <n v="3"/>
    <n v="1"/>
    <n v="55"/>
    <n v="1"/>
    <n v="29.18"/>
    <s v=""/>
    <n v="4"/>
    <s v=""/>
    <n v="6"/>
    <n v="0.33333333333333298"/>
    <n v="1.8181818181818101E-2"/>
    <n v="7.2949999999999999"/>
    <x v="1"/>
    <n v="1"/>
  </r>
  <r>
    <x v="2686"/>
    <n v="18"/>
    <s v="Male"/>
    <s v="USA"/>
    <d v="2023-06-08T14:32:14"/>
    <x v="1"/>
    <n v="5"/>
    <n v="0"/>
    <n v="59"/>
    <n v="2"/>
    <n v="29.14"/>
    <s v=""/>
    <n v="4"/>
    <s v=""/>
    <n v="22"/>
    <n v="0"/>
    <n v="3.38983050847457E-2"/>
    <n v="7.2850000000000001"/>
    <x v="1"/>
    <n v="0"/>
  </r>
  <r>
    <x v="2687"/>
    <n v="21"/>
    <s v="Male"/>
    <s v="Australia"/>
    <d v="2023-06-24T02:52:06"/>
    <x v="3"/>
    <n v="7"/>
    <n v="3"/>
    <n v="63"/>
    <n v="4"/>
    <n v="29.09"/>
    <s v=""/>
    <n v="4"/>
    <s v=""/>
    <n v="35"/>
    <n v="0.42857142857142799"/>
    <n v="6.3492063492063405E-2"/>
    <n v="7.2725"/>
    <x v="1"/>
    <n v="0"/>
  </r>
  <r>
    <x v="2688"/>
    <n v="18"/>
    <s v="Male"/>
    <s v="USA"/>
    <d v="2024-03-27T23:14:38"/>
    <x v="1"/>
    <n v="3"/>
    <n v="1"/>
    <n v="42"/>
    <n v="2"/>
    <n v="29.06"/>
    <s v=""/>
    <n v="4"/>
    <s v=""/>
    <n v="41"/>
    <n v="0.33333333333333298"/>
    <n v="4.7619047619047603E-2"/>
    <n v="7.2649999999999997"/>
    <x v="1"/>
    <n v="0"/>
  </r>
  <r>
    <x v="2689"/>
    <n v="28"/>
    <s v="Female"/>
    <s v="UK"/>
    <d v="2024-08-26T08:01:36"/>
    <x v="1"/>
    <n v="4"/>
    <n v="0"/>
    <n v="40"/>
    <n v="3"/>
    <n v="28.91"/>
    <s v=""/>
    <n v="4"/>
    <s v=""/>
    <n v="0"/>
    <n v="0"/>
    <n v="7.4999999999999997E-2"/>
    <n v="7.2275"/>
    <x v="1"/>
    <n v="0"/>
  </r>
  <r>
    <x v="2690"/>
    <n v="24"/>
    <s v="Female"/>
    <s v="USA"/>
    <d v="2023-02-19T05:14:18"/>
    <x v="0"/>
    <n v="1"/>
    <n v="0"/>
    <n v="36"/>
    <n v="1"/>
    <n v="28.89"/>
    <s v=""/>
    <n v="4"/>
    <s v=""/>
    <n v="53"/>
    <n v="0"/>
    <n v="2.77777777777777E-2"/>
    <n v="7.2225000000000001"/>
    <x v="1"/>
    <n v="0"/>
  </r>
  <r>
    <x v="2691"/>
    <n v="36"/>
    <s v="Male"/>
    <s v="USA"/>
    <d v="2024-08-31T13:35:50"/>
    <x v="1"/>
    <n v="3"/>
    <n v="1"/>
    <n v="48"/>
    <n v="8"/>
    <n v="28.82"/>
    <s v=""/>
    <n v="4"/>
    <s v=""/>
    <n v="31"/>
    <n v="0.33333333333333298"/>
    <n v="0.16666666666666599"/>
    <n v="7.2050000000000001"/>
    <x v="1"/>
    <n v="1"/>
  </r>
  <r>
    <x v="2692"/>
    <n v="21"/>
    <s v="Other"/>
    <s v="UK"/>
    <d v="2023-08-24T13:35:28"/>
    <x v="4"/>
    <n v="2"/>
    <n v="0"/>
    <n v="46"/>
    <n v="2"/>
    <n v="28.22"/>
    <s v=""/>
    <n v="4"/>
    <s v=""/>
    <n v="76"/>
    <n v="0"/>
    <n v="4.3478260869565202E-2"/>
    <n v="7.0549999999999997"/>
    <x v="1"/>
    <n v="0"/>
  </r>
  <r>
    <x v="2693"/>
    <n v="35"/>
    <s v="Male"/>
    <s v="Australia"/>
    <d v="2023-10-08T17:00:05"/>
    <x v="1"/>
    <n v="0"/>
    <n v="0"/>
    <n v="35"/>
    <n v="3"/>
    <n v="28.19"/>
    <s v=""/>
    <n v="4"/>
    <s v=""/>
    <n v="6"/>
    <n v="0"/>
    <n v="8.5714285714285701E-2"/>
    <n v="7.0475000000000003"/>
    <x v="1"/>
    <n v="0"/>
  </r>
  <r>
    <x v="2694"/>
    <n v="29"/>
    <s v="Female"/>
    <s v="Canada"/>
    <d v="2023-12-01T20:30:35"/>
    <x v="3"/>
    <n v="3"/>
    <n v="2"/>
    <n v="45"/>
    <n v="8"/>
    <n v="28.02"/>
    <s v=""/>
    <n v="4"/>
    <s v=""/>
    <n v="14"/>
    <n v="0.66666666666666596"/>
    <n v="0.17777777777777701"/>
    <n v="7.0049999999999999"/>
    <x v="1"/>
    <n v="0"/>
  </r>
  <r>
    <x v="2695"/>
    <n v="70"/>
    <s v="Female"/>
    <s v="USA"/>
    <d v="2023-06-03T08:58:00"/>
    <x v="3"/>
    <n v="1"/>
    <n v="0"/>
    <n v="56"/>
    <n v="2"/>
    <n v="27.72"/>
    <s v=""/>
    <n v="4"/>
    <s v=""/>
    <n v="6"/>
    <n v="0"/>
    <n v="3.5714285714285698E-2"/>
    <n v="6.93"/>
    <x v="1"/>
    <n v="0"/>
  </r>
  <r>
    <x v="2696"/>
    <n v="31"/>
    <s v="Male"/>
    <s v="Canada"/>
    <d v="2024-06-16T06:36:16"/>
    <x v="3"/>
    <n v="3"/>
    <n v="1"/>
    <n v="57"/>
    <n v="3"/>
    <n v="27.66"/>
    <s v=""/>
    <n v="4"/>
    <s v=""/>
    <n v="9"/>
    <n v="0.33333333333333298"/>
    <n v="5.2631578947368397E-2"/>
    <n v="6.915"/>
    <x v="1"/>
    <n v="0"/>
  </r>
  <r>
    <x v="2697"/>
    <n v="54"/>
    <s v="Female"/>
    <s v="Australia"/>
    <d v="2023-12-01T13:12:33"/>
    <x v="3"/>
    <n v="4"/>
    <n v="2"/>
    <n v="57"/>
    <n v="2"/>
    <n v="27.51"/>
    <s v=""/>
    <n v="4"/>
    <s v=""/>
    <n v="2"/>
    <n v="0.5"/>
    <n v="3.5087719298245598E-2"/>
    <n v="6.8775000000000004"/>
    <x v="1"/>
    <n v="0"/>
  </r>
  <r>
    <x v="2698"/>
    <n v="32"/>
    <s v="Female"/>
    <s v="France"/>
    <d v="2024-11-18T20:08:08"/>
    <x v="0"/>
    <n v="5"/>
    <n v="0"/>
    <n v="49"/>
    <n v="3"/>
    <n v="27.28"/>
    <s v=""/>
    <n v="4"/>
    <s v=""/>
    <n v="47"/>
    <n v="0"/>
    <n v="6.1224489795918297E-2"/>
    <n v="6.82"/>
    <x v="1"/>
    <n v="0"/>
  </r>
  <r>
    <x v="2699"/>
    <n v="49"/>
    <s v="Male"/>
    <s v="Canada"/>
    <d v="2023-11-20T02:42:22"/>
    <x v="2"/>
    <n v="3"/>
    <n v="1"/>
    <n v="65"/>
    <n v="4"/>
    <n v="27.19"/>
    <s v=""/>
    <n v="4"/>
    <s v=""/>
    <n v="34"/>
    <n v="0.33333333333333298"/>
    <n v="6.15384615384615E-2"/>
    <n v="6.7975000000000003"/>
    <x v="1"/>
    <n v="0"/>
  </r>
  <r>
    <x v="2700"/>
    <n v="48"/>
    <s v="Female"/>
    <s v="Australia"/>
    <d v="2024-05-10T11:13:51"/>
    <x v="3"/>
    <n v="1"/>
    <n v="0"/>
    <n v="48"/>
    <n v="3"/>
    <n v="26.99"/>
    <s v=""/>
    <n v="4"/>
    <s v=""/>
    <n v="3"/>
    <n v="0"/>
    <n v="6.25E-2"/>
    <n v="6.7474999999999996"/>
    <x v="1"/>
    <n v="0"/>
  </r>
  <r>
    <x v="2701"/>
    <n v="42"/>
    <s v="Male"/>
    <s v="France"/>
    <d v="2024-12-02T08:16:58"/>
    <x v="1"/>
    <n v="2"/>
    <n v="2"/>
    <n v="49"/>
    <n v="2"/>
    <n v="26.59"/>
    <s v=""/>
    <n v="4"/>
    <s v=""/>
    <n v="14"/>
    <n v="1"/>
    <n v="4.08163265306122E-2"/>
    <n v="6.6475"/>
    <x v="1"/>
    <n v="0"/>
  </r>
  <r>
    <x v="2702"/>
    <n v="49"/>
    <s v="Male"/>
    <s v="USA"/>
    <d v="2023-06-29T11:21:32"/>
    <x v="2"/>
    <n v="2"/>
    <n v="0"/>
    <n v="49"/>
    <n v="0"/>
    <n v="26.58"/>
    <s v=""/>
    <n v="4"/>
    <s v=""/>
    <n v="12"/>
    <n v="0"/>
    <n v="0"/>
    <n v="6.6449999999999996"/>
    <x v="1"/>
    <n v="0"/>
  </r>
  <r>
    <x v="2703"/>
    <n v="37"/>
    <s v="Male"/>
    <s v="USA"/>
    <d v="2024-02-28T16:17:14"/>
    <x v="1"/>
    <n v="3"/>
    <n v="2"/>
    <n v="52"/>
    <n v="3"/>
    <n v="26.25"/>
    <s v=""/>
    <n v="4"/>
    <s v=""/>
    <n v="15"/>
    <n v="0.66666666666666596"/>
    <n v="5.7692307692307598E-2"/>
    <n v="6.5625"/>
    <x v="1"/>
    <n v="0"/>
  </r>
  <r>
    <x v="2704"/>
    <n v="26"/>
    <s v="Male"/>
    <s v="USA"/>
    <d v="2023-01-26T05:57:02"/>
    <x v="0"/>
    <n v="7"/>
    <n v="2"/>
    <n v="56"/>
    <n v="1"/>
    <n v="25.99"/>
    <s v=""/>
    <n v="4"/>
    <s v=""/>
    <n v="10"/>
    <n v="0.28571428571428498"/>
    <n v="1.7857142857142801E-2"/>
    <n v="6.4974999999999996"/>
    <x v="1"/>
    <n v="0"/>
  </r>
  <r>
    <x v="2705"/>
    <n v="40"/>
    <s v="Female"/>
    <s v="USA"/>
    <d v="2023-04-10T14:13:09"/>
    <x v="2"/>
    <n v="5"/>
    <n v="1"/>
    <n v="50"/>
    <n v="2"/>
    <n v="25.96"/>
    <s v=""/>
    <n v="4"/>
    <s v=""/>
    <n v="6"/>
    <n v="0.2"/>
    <n v="0.04"/>
    <n v="6.49"/>
    <x v="1"/>
    <n v="0"/>
  </r>
  <r>
    <x v="2706"/>
    <n v="38"/>
    <s v="Female"/>
    <s v="USA"/>
    <d v="2023-10-27T09:15:32"/>
    <x v="5"/>
    <n v="3"/>
    <n v="0"/>
    <n v="55"/>
    <n v="1"/>
    <n v="25.96"/>
    <s v=""/>
    <n v="4"/>
    <s v=""/>
    <n v="11"/>
    <n v="0"/>
    <n v="1.8181818181818101E-2"/>
    <n v="6.49"/>
    <x v="1"/>
    <n v="0"/>
  </r>
  <r>
    <x v="2707"/>
    <n v="44"/>
    <s v="Female"/>
    <s v="Germany"/>
    <d v="2023-01-20T01:01:05"/>
    <x v="3"/>
    <n v="1"/>
    <n v="0"/>
    <n v="42"/>
    <n v="3"/>
    <n v="25.85"/>
    <s v=""/>
    <n v="4"/>
    <s v=""/>
    <n v="2"/>
    <n v="0"/>
    <n v="7.1428571428571397E-2"/>
    <n v="6.4625000000000004"/>
    <x v="1"/>
    <n v="0"/>
  </r>
  <r>
    <x v="2708"/>
    <n v="45"/>
    <s v="Male"/>
    <s v="USA"/>
    <d v="2023-04-21T07:12:02"/>
    <x v="0"/>
    <n v="1"/>
    <n v="0"/>
    <n v="59"/>
    <n v="8"/>
    <n v="25.71"/>
    <s v=""/>
    <n v="4"/>
    <s v=""/>
    <n v="1"/>
    <n v="0"/>
    <n v="0.13559322033898299"/>
    <n v="6.4275000000000002"/>
    <x v="1"/>
    <n v="0"/>
  </r>
  <r>
    <x v="2709"/>
    <n v="20"/>
    <s v="Male"/>
    <s v="Canada"/>
    <d v="2024-01-22T04:51:09"/>
    <x v="0"/>
    <n v="0"/>
    <n v="0"/>
    <n v="60"/>
    <n v="3"/>
    <n v="25.71"/>
    <s v=""/>
    <n v="4"/>
    <s v=""/>
    <n v="37"/>
    <n v="0"/>
    <n v="0.05"/>
    <n v="6.4275000000000002"/>
    <x v="1"/>
    <n v="0"/>
  </r>
  <r>
    <x v="2710"/>
    <n v="34"/>
    <s v="Female"/>
    <s v="France"/>
    <d v="2023-07-25T00:36:36"/>
    <x v="1"/>
    <n v="1"/>
    <n v="1"/>
    <n v="53"/>
    <n v="1"/>
    <n v="25.65"/>
    <s v=""/>
    <n v="4"/>
    <s v=""/>
    <n v="1"/>
    <n v="1"/>
    <n v="1.8867924528301799E-2"/>
    <n v="6.4124999999999996"/>
    <x v="1"/>
    <n v="0"/>
  </r>
  <r>
    <x v="2711"/>
    <n v="31"/>
    <s v="Female"/>
    <s v="Australia"/>
    <d v="2024-06-30T07:53:34"/>
    <x v="1"/>
    <n v="2"/>
    <n v="2"/>
    <n v="40"/>
    <n v="3"/>
    <n v="25.54"/>
    <s v=""/>
    <n v="4"/>
    <s v=""/>
    <n v="27"/>
    <n v="1"/>
    <n v="7.4999999999999997E-2"/>
    <n v="6.3849999999999998"/>
    <x v="1"/>
    <n v="0"/>
  </r>
  <r>
    <x v="2712"/>
    <n v="40"/>
    <s v="Female"/>
    <s v="USA"/>
    <d v="2023-10-08T06:46:50"/>
    <x v="4"/>
    <n v="3"/>
    <n v="2"/>
    <n v="45"/>
    <n v="2"/>
    <n v="25.47"/>
    <s v=""/>
    <n v="4"/>
    <s v=""/>
    <n v="14"/>
    <n v="0.66666666666666596"/>
    <n v="4.4444444444444398E-2"/>
    <n v="6.3674999999999997"/>
    <x v="1"/>
    <n v="0"/>
  </r>
  <r>
    <x v="2713"/>
    <n v="33"/>
    <s v="Female"/>
    <s v="Australia"/>
    <d v="2024-03-16T20:02:30"/>
    <x v="1"/>
    <n v="4"/>
    <n v="2"/>
    <n v="51"/>
    <n v="7"/>
    <n v="25.45"/>
    <s v=""/>
    <n v="4"/>
    <s v=""/>
    <n v="21"/>
    <n v="0.5"/>
    <n v="0.13725490196078399"/>
    <n v="6.3624999999999998"/>
    <x v="1"/>
    <n v="0"/>
  </r>
  <r>
    <x v="2714"/>
    <n v="48"/>
    <s v="Male"/>
    <s v="France"/>
    <d v="2023-04-06T22:36:43"/>
    <x v="1"/>
    <n v="2"/>
    <n v="0"/>
    <n v="52"/>
    <n v="1"/>
    <n v="25.41"/>
    <s v=""/>
    <n v="4"/>
    <s v=""/>
    <n v="119"/>
    <n v="0"/>
    <n v="1.9230769230769201E-2"/>
    <n v="6.3525"/>
    <x v="1"/>
    <n v="1"/>
  </r>
  <r>
    <x v="2715"/>
    <n v="35"/>
    <s v="Male"/>
    <s v="UK"/>
    <d v="2023-12-18T12:34:59"/>
    <x v="1"/>
    <n v="4"/>
    <n v="3"/>
    <n v="52"/>
    <n v="2"/>
    <n v="25.33"/>
    <s v=""/>
    <n v="4"/>
    <s v=""/>
    <n v="17"/>
    <n v="0.75"/>
    <n v="3.8461538461538401E-2"/>
    <n v="6.3324999999999996"/>
    <x v="1"/>
    <n v="1"/>
  </r>
  <r>
    <x v="2716"/>
    <n v="23"/>
    <s v="Male"/>
    <s v="USA"/>
    <d v="2024-11-08T11:54:54"/>
    <x v="0"/>
    <n v="4"/>
    <n v="2"/>
    <n v="39"/>
    <n v="0"/>
    <n v="25.3"/>
    <s v=""/>
    <n v="4"/>
    <s v=""/>
    <n v="34"/>
    <n v="0.5"/>
    <n v="0"/>
    <n v="6.3250000000000002"/>
    <x v="1"/>
    <n v="0"/>
  </r>
  <r>
    <x v="2717"/>
    <n v="24"/>
    <s v="Female"/>
    <s v="USA"/>
    <d v="2023-05-23T18:54:20"/>
    <x v="3"/>
    <n v="2"/>
    <n v="1"/>
    <n v="52"/>
    <n v="1"/>
    <n v="25.29"/>
    <s v=""/>
    <n v="4"/>
    <s v=""/>
    <n v="62"/>
    <n v="0.5"/>
    <n v="1.9230769230769201E-2"/>
    <n v="6.3224999999999998"/>
    <x v="1"/>
    <n v="0"/>
  </r>
  <r>
    <x v="2718"/>
    <n v="30"/>
    <s v="Male"/>
    <s v="USA"/>
    <d v="2023-07-29T18:29:58"/>
    <x v="3"/>
    <n v="2"/>
    <n v="0"/>
    <n v="53"/>
    <n v="2"/>
    <n v="24.97"/>
    <s v=""/>
    <n v="4"/>
    <s v=""/>
    <n v="25"/>
    <n v="0"/>
    <n v="3.7735849056603703E-2"/>
    <n v="6.2424999999999997"/>
    <x v="1"/>
    <n v="0"/>
  </r>
  <r>
    <x v="2719"/>
    <n v="38"/>
    <s v="Male"/>
    <s v="Japan"/>
    <d v="2023-10-19T14:21:48"/>
    <x v="0"/>
    <n v="6"/>
    <n v="2"/>
    <n v="45"/>
    <n v="1"/>
    <n v="24.77"/>
    <s v=""/>
    <n v="4"/>
    <s v=""/>
    <n v="40"/>
    <n v="0.33333333333333298"/>
    <n v="2.2222222222222199E-2"/>
    <n v="6.1924999999999999"/>
    <x v="1"/>
    <n v="0"/>
  </r>
  <r>
    <x v="2720"/>
    <n v="24"/>
    <s v="Female"/>
    <s v="UK"/>
    <d v="2024-10-10T08:31:00"/>
    <x v="0"/>
    <n v="2"/>
    <n v="1"/>
    <n v="52"/>
    <n v="1"/>
    <n v="24.75"/>
    <s v=""/>
    <n v="4"/>
    <s v=""/>
    <n v="17"/>
    <n v="0.5"/>
    <n v="1.9230769230769201E-2"/>
    <n v="6.1875"/>
    <x v="1"/>
    <n v="0"/>
  </r>
  <r>
    <x v="2721"/>
    <n v="27"/>
    <s v="Female"/>
    <s v="Canada"/>
    <d v="2024-06-09T13:59:28"/>
    <x v="1"/>
    <n v="6"/>
    <n v="4"/>
    <n v="46"/>
    <n v="2"/>
    <n v="24.63"/>
    <s v=""/>
    <n v="4"/>
    <s v=""/>
    <n v="113"/>
    <n v="0.66666666666666596"/>
    <n v="4.3478260869565202E-2"/>
    <n v="6.1574999999999998"/>
    <x v="1"/>
    <n v="1"/>
  </r>
  <r>
    <x v="2722"/>
    <n v="35"/>
    <s v="Male"/>
    <s v="Canada"/>
    <d v="2023-01-21T04:45:37"/>
    <x v="0"/>
    <n v="3"/>
    <n v="0"/>
    <n v="46"/>
    <n v="4"/>
    <n v="24.56"/>
    <s v=""/>
    <n v="4"/>
    <s v=""/>
    <n v="29"/>
    <n v="0"/>
    <n v="8.6956521739130405E-2"/>
    <n v="6.14"/>
    <x v="1"/>
    <n v="0"/>
  </r>
  <r>
    <x v="2723"/>
    <n v="23"/>
    <s v="Female"/>
    <s v="USA"/>
    <d v="2024-05-03T02:33:22"/>
    <x v="1"/>
    <n v="5"/>
    <n v="0"/>
    <n v="56"/>
    <n v="4"/>
    <n v="24.42"/>
    <s v=""/>
    <n v="4"/>
    <s v=""/>
    <n v="59"/>
    <n v="0"/>
    <n v="7.1428571428571397E-2"/>
    <n v="6.1050000000000004"/>
    <x v="1"/>
    <n v="0"/>
  </r>
  <r>
    <x v="2724"/>
    <n v="24"/>
    <s v="Male"/>
    <s v="Germany"/>
    <d v="2023-02-02T04:24:16"/>
    <x v="1"/>
    <n v="2"/>
    <n v="1"/>
    <n v="47"/>
    <n v="0"/>
    <n v="24.29"/>
    <s v=""/>
    <n v="4"/>
    <s v=""/>
    <n v="3"/>
    <n v="0.5"/>
    <n v="0"/>
    <n v="6.0724999999999998"/>
    <x v="1"/>
    <n v="0"/>
  </r>
  <r>
    <x v="2725"/>
    <n v="20"/>
    <s v="Male"/>
    <s v="USA"/>
    <d v="2024-08-02T13:07:09"/>
    <x v="4"/>
    <n v="2"/>
    <n v="1"/>
    <n v="51"/>
    <n v="5"/>
    <n v="24.07"/>
    <s v=""/>
    <n v="4"/>
    <s v=""/>
    <n v="15"/>
    <n v="0.5"/>
    <n v="9.8039215686274495E-2"/>
    <n v="6.0175000000000001"/>
    <x v="1"/>
    <n v="0"/>
  </r>
  <r>
    <x v="2726"/>
    <n v="44"/>
    <s v="Female"/>
    <s v="USA"/>
    <d v="2024-05-08T05:12:23"/>
    <x v="2"/>
    <n v="3"/>
    <n v="0"/>
    <n v="39"/>
    <n v="3"/>
    <n v="23.71"/>
    <s v=""/>
    <n v="4"/>
    <s v=""/>
    <n v="3"/>
    <n v="0"/>
    <n v="7.69230769230769E-2"/>
    <n v="5.9275000000000002"/>
    <x v="1"/>
    <n v="0"/>
  </r>
  <r>
    <x v="2727"/>
    <n v="30"/>
    <s v="Male"/>
    <s v="USA"/>
    <d v="2024-02-08T20:17:16"/>
    <x v="2"/>
    <n v="1"/>
    <n v="0"/>
    <n v="55"/>
    <n v="4"/>
    <n v="23.54"/>
    <s v=""/>
    <n v="4"/>
    <s v=""/>
    <n v="43"/>
    <n v="0"/>
    <n v="7.2727272727272696E-2"/>
    <n v="5.8849999999999998"/>
    <x v="1"/>
    <n v="0"/>
  </r>
  <r>
    <x v="2728"/>
    <n v="29"/>
    <s v="Female"/>
    <s v="France"/>
    <d v="2023-06-17T14:38:07"/>
    <x v="3"/>
    <n v="5"/>
    <n v="2"/>
    <n v="49"/>
    <n v="4"/>
    <n v="23.48"/>
    <s v=""/>
    <n v="4"/>
    <s v=""/>
    <n v="9"/>
    <n v="0.4"/>
    <n v="8.16326530612244E-2"/>
    <n v="5.87"/>
    <x v="1"/>
    <n v="0"/>
  </r>
  <r>
    <x v="2729"/>
    <n v="31"/>
    <s v="Female"/>
    <s v="Australia"/>
    <d v="2023-04-08T22:47:45"/>
    <x v="3"/>
    <n v="3"/>
    <n v="0"/>
    <n v="43"/>
    <n v="1"/>
    <n v="23.42"/>
    <s v=""/>
    <n v="4"/>
    <s v=""/>
    <n v="12"/>
    <n v="0"/>
    <n v="2.3255813953488299E-2"/>
    <n v="5.8550000000000004"/>
    <x v="1"/>
    <n v="0"/>
  </r>
  <r>
    <x v="2730"/>
    <n v="54"/>
    <s v="Female"/>
    <s v="Canada"/>
    <d v="2024-05-12T09:57:17"/>
    <x v="5"/>
    <n v="6"/>
    <n v="0"/>
    <n v="50"/>
    <n v="2"/>
    <n v="23.3"/>
    <s v=""/>
    <n v="4"/>
    <s v=""/>
    <n v="8"/>
    <n v="0"/>
    <n v="0.04"/>
    <n v="5.8250000000000002"/>
    <x v="1"/>
    <n v="0"/>
  </r>
  <r>
    <x v="2731"/>
    <n v="32"/>
    <s v="Male"/>
    <s v="Germany"/>
    <d v="2024-04-14T04:27:30"/>
    <x v="3"/>
    <n v="1"/>
    <n v="0"/>
    <n v="47"/>
    <n v="4"/>
    <n v="23.27"/>
    <s v=""/>
    <n v="4"/>
    <s v=""/>
    <n v="29"/>
    <n v="0"/>
    <n v="8.5106382978723402E-2"/>
    <n v="5.8174999999999999"/>
    <x v="1"/>
    <n v="1"/>
  </r>
  <r>
    <x v="2732"/>
    <n v="33"/>
    <s v="Male"/>
    <s v="USA"/>
    <d v="2024-05-11T10:35:34"/>
    <x v="1"/>
    <n v="0"/>
    <n v="0"/>
    <n v="50"/>
    <n v="4"/>
    <n v="23.11"/>
    <s v=""/>
    <n v="4"/>
    <s v=""/>
    <n v="18"/>
    <n v="0"/>
    <n v="0.08"/>
    <n v="5.7774999999999999"/>
    <x v="1"/>
    <n v="0"/>
  </r>
  <r>
    <x v="2733"/>
    <n v="40"/>
    <s v="Male"/>
    <s v="Japan"/>
    <d v="2024-09-03T08:45:46"/>
    <x v="3"/>
    <n v="3"/>
    <n v="0"/>
    <n v="46"/>
    <n v="5"/>
    <n v="23.05"/>
    <s v=""/>
    <n v="4"/>
    <s v=""/>
    <n v="2"/>
    <n v="0"/>
    <n v="0.108695652173913"/>
    <n v="5.7625000000000002"/>
    <x v="1"/>
    <n v="0"/>
  </r>
  <r>
    <x v="2734"/>
    <n v="52"/>
    <s v="Male"/>
    <s v="Canada"/>
    <d v="2023-10-05T21:50:09"/>
    <x v="2"/>
    <n v="2"/>
    <n v="1"/>
    <n v="59"/>
    <n v="3"/>
    <n v="23.03"/>
    <s v=""/>
    <n v="4"/>
    <s v=""/>
    <n v="10"/>
    <n v="0.5"/>
    <n v="5.0847457627118599E-2"/>
    <n v="5.7575000000000003"/>
    <x v="1"/>
    <n v="0"/>
  </r>
  <r>
    <x v="2735"/>
    <n v="23"/>
    <s v="Female"/>
    <s v="USA"/>
    <d v="2024-06-27T11:16:01"/>
    <x v="1"/>
    <n v="4"/>
    <n v="2"/>
    <n v="54"/>
    <n v="3"/>
    <n v="22.94"/>
    <s v=""/>
    <n v="4"/>
    <s v=""/>
    <n v="25"/>
    <n v="0.5"/>
    <n v="5.5555555555555497E-2"/>
    <n v="5.7350000000000003"/>
    <x v="1"/>
    <n v="0"/>
  </r>
  <r>
    <x v="2736"/>
    <n v="35"/>
    <s v="Male"/>
    <s v="USA"/>
    <d v="2023-09-06T15:31:02"/>
    <x v="2"/>
    <n v="4"/>
    <n v="2"/>
    <n v="53"/>
    <n v="2"/>
    <n v="22.76"/>
    <s v=""/>
    <n v="4"/>
    <s v=""/>
    <n v="20"/>
    <n v="0.5"/>
    <n v="3.7735849056603703E-2"/>
    <n v="5.69"/>
    <x v="1"/>
    <n v="0"/>
  </r>
  <r>
    <x v="2737"/>
    <n v="38"/>
    <s v="Female"/>
    <s v="USA"/>
    <d v="2024-02-10T02:57:01"/>
    <x v="4"/>
    <n v="3"/>
    <n v="3"/>
    <n v="61"/>
    <n v="6"/>
    <n v="22.59"/>
    <s v=""/>
    <n v="4"/>
    <s v=""/>
    <n v="28"/>
    <n v="1"/>
    <n v="9.8360655737704902E-2"/>
    <n v="5.6475"/>
    <x v="1"/>
    <n v="1"/>
  </r>
  <r>
    <x v="2738"/>
    <n v="18"/>
    <s v="Male"/>
    <s v="UK"/>
    <d v="2024-07-13T14:11:57"/>
    <x v="3"/>
    <n v="3"/>
    <n v="0"/>
    <n v="42"/>
    <n v="3"/>
    <n v="22.37"/>
    <s v=""/>
    <n v="4"/>
    <s v=""/>
    <n v="24"/>
    <n v="0"/>
    <n v="7.1428571428571397E-2"/>
    <n v="5.5925000000000002"/>
    <x v="1"/>
    <n v="0"/>
  </r>
  <r>
    <x v="2739"/>
    <n v="39"/>
    <s v="Male"/>
    <s v="Canada"/>
    <d v="2023-12-26T17:41:58"/>
    <x v="0"/>
    <n v="3"/>
    <n v="2"/>
    <n v="46"/>
    <n v="4"/>
    <n v="22.33"/>
    <s v=""/>
    <n v="4"/>
    <s v=""/>
    <n v="65"/>
    <n v="0.66666666666666596"/>
    <n v="8.6956521739130405E-2"/>
    <n v="5.5824999999999996"/>
    <x v="1"/>
    <n v="0"/>
  </r>
  <r>
    <x v="2740"/>
    <n v="30"/>
    <s v="Male"/>
    <s v="USA"/>
    <d v="2024-03-25T18:40:46"/>
    <x v="2"/>
    <n v="2"/>
    <n v="0"/>
    <n v="53"/>
    <n v="6"/>
    <n v="22.28"/>
    <s v=""/>
    <n v="4"/>
    <s v=""/>
    <n v="55"/>
    <n v="0"/>
    <n v="0.113207547169811"/>
    <n v="5.57"/>
    <x v="1"/>
    <n v="0"/>
  </r>
  <r>
    <x v="2741"/>
    <n v="31"/>
    <s v="Female"/>
    <s v="UK"/>
    <d v="2023-05-07T05:45:09"/>
    <x v="2"/>
    <n v="1"/>
    <n v="1"/>
    <n v="59"/>
    <n v="3"/>
    <n v="22.25"/>
    <s v=""/>
    <n v="4"/>
    <s v=""/>
    <n v="42"/>
    <n v="1"/>
    <n v="5.0847457627118599E-2"/>
    <n v="5.5625"/>
    <x v="1"/>
    <n v="0"/>
  </r>
  <r>
    <x v="2742"/>
    <n v="26"/>
    <s v="Male"/>
    <s v="USA"/>
    <d v="2023-06-12T10:31:30"/>
    <x v="2"/>
    <n v="2"/>
    <n v="0"/>
    <n v="46"/>
    <n v="1"/>
    <n v="22.21"/>
    <s v=""/>
    <n v="4"/>
    <s v=""/>
    <n v="142"/>
    <n v="0"/>
    <n v="2.1739130434782601E-2"/>
    <n v="5.5525000000000002"/>
    <x v="1"/>
    <n v="1"/>
  </r>
  <r>
    <x v="2743"/>
    <n v="45"/>
    <s v="Female"/>
    <s v="Australia"/>
    <d v="2024-12-07T18:14:01"/>
    <x v="2"/>
    <n v="4"/>
    <n v="2"/>
    <n v="61"/>
    <n v="4"/>
    <n v="21.91"/>
    <s v=""/>
    <n v="4"/>
    <s v=""/>
    <n v="6"/>
    <n v="0.5"/>
    <n v="6.5573770491803199E-2"/>
    <n v="5.4775"/>
    <x v="1"/>
    <n v="0"/>
  </r>
  <r>
    <x v="2744"/>
    <n v="33"/>
    <s v="Female"/>
    <s v="Canada"/>
    <d v="2023-06-20T14:10:52"/>
    <x v="4"/>
    <n v="2"/>
    <n v="1"/>
    <n v="50"/>
    <n v="1"/>
    <n v="21.5"/>
    <s v=""/>
    <n v="4"/>
    <s v=""/>
    <n v="20"/>
    <n v="0.5"/>
    <n v="0.02"/>
    <n v="5.375"/>
    <x v="1"/>
    <n v="0"/>
  </r>
  <r>
    <x v="2745"/>
    <n v="26"/>
    <s v="Male"/>
    <s v="Canada"/>
    <d v="2024-12-08T07:22:29"/>
    <x v="1"/>
    <n v="7"/>
    <n v="3"/>
    <n v="48"/>
    <n v="4"/>
    <n v="21.43"/>
    <s v=""/>
    <n v="4"/>
    <s v=""/>
    <n v="8"/>
    <n v="0.42857142857142799"/>
    <n v="8.3333333333333301E-2"/>
    <n v="5.3574999999999999"/>
    <x v="1"/>
    <n v="0"/>
  </r>
  <r>
    <x v="2746"/>
    <n v="20"/>
    <s v="Female"/>
    <s v="USA"/>
    <d v="2024-10-17T20:06:42"/>
    <x v="1"/>
    <n v="0"/>
    <n v="0"/>
    <n v="55"/>
    <n v="3"/>
    <n v="21.41"/>
    <s v=""/>
    <n v="4"/>
    <s v=""/>
    <n v="13"/>
    <n v="0"/>
    <n v="5.4545454545454501E-2"/>
    <n v="5.3525"/>
    <x v="1"/>
    <n v="0"/>
  </r>
  <r>
    <x v="2747"/>
    <n v="24"/>
    <s v="Male"/>
    <s v="USA"/>
    <d v="2023-08-14T06:49:50"/>
    <x v="1"/>
    <n v="2"/>
    <n v="0"/>
    <n v="53"/>
    <n v="3"/>
    <n v="21.3"/>
    <s v=""/>
    <n v="4"/>
    <s v=""/>
    <n v="25"/>
    <n v="0"/>
    <n v="5.6603773584905599E-2"/>
    <n v="5.3250000000000002"/>
    <x v="1"/>
    <n v="0"/>
  </r>
  <r>
    <x v="2748"/>
    <n v="43"/>
    <s v="Female"/>
    <s v="Germany"/>
    <d v="2023-05-09T14:41:50"/>
    <x v="0"/>
    <n v="5"/>
    <n v="3"/>
    <n v="48"/>
    <n v="3"/>
    <n v="21.28"/>
    <s v=""/>
    <n v="4"/>
    <s v=""/>
    <n v="62"/>
    <n v="0.6"/>
    <n v="6.25E-2"/>
    <n v="5.32"/>
    <x v="1"/>
    <n v="0"/>
  </r>
  <r>
    <x v="2749"/>
    <n v="41"/>
    <s v="Male"/>
    <s v="France"/>
    <d v="2024-01-08T05:01:28"/>
    <x v="0"/>
    <n v="7"/>
    <n v="3"/>
    <n v="45"/>
    <n v="4"/>
    <n v="21.06"/>
    <s v=""/>
    <n v="4"/>
    <s v=""/>
    <n v="51"/>
    <n v="0.42857142857142799"/>
    <n v="8.8888888888888795E-2"/>
    <n v="5.2649999999999997"/>
    <x v="1"/>
    <n v="0"/>
  </r>
  <r>
    <x v="2750"/>
    <n v="42"/>
    <s v="Female"/>
    <s v="Canada"/>
    <d v="2024-07-23T04:53:54"/>
    <x v="2"/>
    <n v="1"/>
    <n v="0"/>
    <n v="51"/>
    <n v="2"/>
    <n v="20.95"/>
    <s v=""/>
    <n v="4"/>
    <s v=""/>
    <n v="11"/>
    <n v="0"/>
    <n v="3.9215686274509803E-2"/>
    <n v="5.2374999999999998"/>
    <x v="1"/>
    <n v="0"/>
  </r>
  <r>
    <x v="2751"/>
    <n v="51"/>
    <s v="Female"/>
    <s v="Germany"/>
    <d v="2023-09-07T20:43:11"/>
    <x v="4"/>
    <n v="1"/>
    <n v="0"/>
    <n v="41"/>
    <n v="3"/>
    <n v="20.88"/>
    <s v=""/>
    <n v="4"/>
    <s v=""/>
    <n v="10"/>
    <n v="0"/>
    <n v="7.3170731707316999E-2"/>
    <n v="5.22"/>
    <x v="1"/>
    <n v="0"/>
  </r>
  <r>
    <x v="2752"/>
    <n v="39"/>
    <s v="Female"/>
    <s v="USA"/>
    <d v="2024-01-07T07:07:21"/>
    <x v="3"/>
    <n v="4"/>
    <n v="3"/>
    <n v="48"/>
    <n v="3"/>
    <n v="20.77"/>
    <s v=""/>
    <n v="4"/>
    <s v=""/>
    <n v="9"/>
    <n v="0.75"/>
    <n v="6.25E-2"/>
    <n v="5.1924999999999999"/>
    <x v="1"/>
    <n v="0"/>
  </r>
  <r>
    <x v="2753"/>
    <n v="39"/>
    <s v="Female"/>
    <s v="USA"/>
    <d v="2023-05-25T22:00:35"/>
    <x v="4"/>
    <n v="4"/>
    <n v="2"/>
    <n v="45"/>
    <n v="5"/>
    <n v="20.72"/>
    <s v=""/>
    <n v="4"/>
    <s v=""/>
    <n v="17"/>
    <n v="0.5"/>
    <n v="0.11111111111111099"/>
    <n v="5.18"/>
    <x v="1"/>
    <n v="0"/>
  </r>
  <r>
    <x v="2754"/>
    <n v="25"/>
    <s v="Female"/>
    <s v="USA"/>
    <d v="2023-10-25T11:59:42"/>
    <x v="0"/>
    <n v="2"/>
    <n v="0"/>
    <n v="50"/>
    <n v="2"/>
    <n v="20.65"/>
    <s v=""/>
    <n v="4"/>
    <s v=""/>
    <n v="22"/>
    <n v="0"/>
    <n v="0.04"/>
    <n v="5.1624999999999996"/>
    <x v="1"/>
    <n v="0"/>
  </r>
  <r>
    <x v="2755"/>
    <n v="48"/>
    <s v="Male"/>
    <s v="USA"/>
    <d v="2024-11-13T07:15:53"/>
    <x v="3"/>
    <n v="2"/>
    <n v="2"/>
    <n v="55"/>
    <n v="3"/>
    <n v="20.420000000000002"/>
    <s v=""/>
    <n v="4"/>
    <s v=""/>
    <n v="23"/>
    <n v="1"/>
    <n v="5.4545454545454501E-2"/>
    <n v="5.1050000000000004"/>
    <x v="1"/>
    <n v="0"/>
  </r>
  <r>
    <x v="2756"/>
    <n v="30"/>
    <s v="Male"/>
    <s v="USA"/>
    <d v="2024-07-28T19:13:47"/>
    <x v="3"/>
    <n v="5"/>
    <n v="2"/>
    <n v="46"/>
    <n v="1"/>
    <n v="20.21"/>
    <s v=""/>
    <n v="4"/>
    <s v=""/>
    <n v="14"/>
    <n v="0.4"/>
    <n v="2.1739130434782601E-2"/>
    <n v="5.0525000000000002"/>
    <x v="1"/>
    <n v="0"/>
  </r>
  <r>
    <x v="2757"/>
    <n v="47"/>
    <s v="Male"/>
    <s v="USA"/>
    <d v="2024-08-16T11:29:13"/>
    <x v="2"/>
    <n v="0"/>
    <n v="0"/>
    <n v="36"/>
    <n v="2"/>
    <n v="20.100000000000001"/>
    <s v=""/>
    <n v="4"/>
    <s v=""/>
    <n v="32"/>
    <n v="0"/>
    <n v="5.5555555555555497E-2"/>
    <n v="5.0250000000000004"/>
    <x v="1"/>
    <n v="0"/>
  </r>
  <r>
    <x v="2758"/>
    <n v="57"/>
    <s v="Female"/>
    <s v="USA"/>
    <d v="2023-06-22T12:54:18"/>
    <x v="3"/>
    <n v="4"/>
    <n v="2"/>
    <n v="50"/>
    <n v="2"/>
    <n v="20.07"/>
    <s v=""/>
    <n v="4"/>
    <s v=""/>
    <n v="14"/>
    <n v="0.5"/>
    <n v="0.04"/>
    <n v="5.0175000000000001"/>
    <x v="1"/>
    <n v="0"/>
  </r>
  <r>
    <x v="2759"/>
    <n v="29"/>
    <s v="Male"/>
    <s v="USA"/>
    <d v="2023-09-30T07:30:17"/>
    <x v="1"/>
    <n v="1"/>
    <n v="1"/>
    <n v="51"/>
    <n v="2"/>
    <n v="19.89"/>
    <s v=""/>
    <n v="4"/>
    <s v=""/>
    <n v="24"/>
    <n v="1"/>
    <n v="3.9215686274509803E-2"/>
    <n v="4.9725000000000001"/>
    <x v="1"/>
    <n v="1"/>
  </r>
  <r>
    <x v="2760"/>
    <n v="50"/>
    <s v="Female"/>
    <s v="USA"/>
    <d v="2024-08-10T09:28:29"/>
    <x v="3"/>
    <n v="2"/>
    <n v="1"/>
    <n v="46"/>
    <n v="2"/>
    <n v="19.72"/>
    <s v=""/>
    <n v="4"/>
    <s v=""/>
    <n v="17"/>
    <n v="0.5"/>
    <n v="4.3478260869565202E-2"/>
    <n v="4.93"/>
    <x v="1"/>
    <n v="0"/>
  </r>
  <r>
    <x v="2761"/>
    <n v="37"/>
    <s v="Female"/>
    <s v="USA"/>
    <d v="2024-01-08T12:19:30"/>
    <x v="2"/>
    <n v="5"/>
    <n v="1"/>
    <n v="49"/>
    <n v="2"/>
    <n v="19.690000000000001"/>
    <s v=""/>
    <n v="4"/>
    <s v=""/>
    <n v="61"/>
    <n v="0.2"/>
    <n v="4.08163265306122E-2"/>
    <n v="4.9225000000000003"/>
    <x v="1"/>
    <n v="0"/>
  </r>
  <r>
    <x v="2762"/>
    <n v="25"/>
    <s v="Female"/>
    <s v="USA"/>
    <d v="2023-12-31T04:17:18"/>
    <x v="4"/>
    <n v="1"/>
    <n v="1"/>
    <n v="48"/>
    <n v="1"/>
    <n v="19.64"/>
    <s v=""/>
    <n v="4"/>
    <s v=""/>
    <n v="25"/>
    <n v="1"/>
    <n v="2.0833333333333301E-2"/>
    <n v="4.91"/>
    <x v="1"/>
    <n v="0"/>
  </r>
  <r>
    <x v="2763"/>
    <n v="37"/>
    <s v="Female"/>
    <s v="Canada"/>
    <d v="2023-12-12T07:39:02"/>
    <x v="3"/>
    <n v="0"/>
    <n v="0"/>
    <n v="53"/>
    <n v="1"/>
    <n v="19.61"/>
    <s v=""/>
    <n v="4"/>
    <s v=""/>
    <n v="46"/>
    <n v="0"/>
    <n v="1.8867924528301799E-2"/>
    <n v="4.9024999999999999"/>
    <x v="1"/>
    <n v="0"/>
  </r>
  <r>
    <x v="2764"/>
    <n v="41"/>
    <s v="Male"/>
    <s v="Germany"/>
    <d v="2023-06-04T01:01:41"/>
    <x v="0"/>
    <n v="3"/>
    <n v="0"/>
    <n v="51"/>
    <n v="2"/>
    <n v="19.57"/>
    <s v=""/>
    <n v="4"/>
    <s v=""/>
    <n v="31"/>
    <n v="0"/>
    <n v="3.9215686274509803E-2"/>
    <n v="4.8925000000000001"/>
    <x v="1"/>
    <n v="0"/>
  </r>
  <r>
    <x v="2765"/>
    <n v="31"/>
    <s v="Male"/>
    <s v="USA"/>
    <d v="2023-08-09T01:15:36"/>
    <x v="3"/>
    <n v="5"/>
    <n v="2"/>
    <n v="38"/>
    <n v="1"/>
    <n v="19.13"/>
    <s v=""/>
    <n v="4"/>
    <s v=""/>
    <n v="63"/>
    <n v="0.4"/>
    <n v="2.6315789473684199E-2"/>
    <n v="4.7824999999999998"/>
    <x v="1"/>
    <n v="0"/>
  </r>
  <r>
    <x v="2766"/>
    <n v="21"/>
    <s v="Female"/>
    <s v="UK"/>
    <d v="2023-02-11T10:20:34"/>
    <x v="3"/>
    <n v="4"/>
    <n v="1"/>
    <n v="37"/>
    <n v="1"/>
    <n v="19.04"/>
    <s v=""/>
    <n v="4"/>
    <s v=""/>
    <n v="1"/>
    <n v="0.25"/>
    <n v="2.7027027027027001E-2"/>
    <n v="4.76"/>
    <x v="1"/>
    <n v="0"/>
  </r>
  <r>
    <x v="2767"/>
    <n v="27"/>
    <s v="Female"/>
    <s v="Canada"/>
    <d v="2023-01-19T16:15:26"/>
    <x v="1"/>
    <n v="3"/>
    <n v="1"/>
    <n v="44"/>
    <n v="1"/>
    <n v="18.91"/>
    <s v=""/>
    <n v="4"/>
    <s v=""/>
    <n v="10"/>
    <n v="0.33333333333333298"/>
    <n v="2.27272727272727E-2"/>
    <n v="4.7275"/>
    <x v="1"/>
    <n v="0"/>
  </r>
  <r>
    <x v="2768"/>
    <n v="36"/>
    <s v="Male"/>
    <s v="USA"/>
    <d v="2024-04-14T19:03:35"/>
    <x v="1"/>
    <n v="3"/>
    <n v="0"/>
    <n v="45"/>
    <n v="2"/>
    <n v="18.809999999999999"/>
    <s v=""/>
    <n v="4"/>
    <s v=""/>
    <n v="14"/>
    <n v="0"/>
    <n v="4.4444444444444398E-2"/>
    <n v="4.7024999999999997"/>
    <x v="1"/>
    <n v="1"/>
  </r>
  <r>
    <x v="2769"/>
    <n v="34"/>
    <s v="Male"/>
    <s v="USA"/>
    <d v="2024-01-12T11:13:59"/>
    <x v="3"/>
    <n v="2"/>
    <n v="1"/>
    <n v="54"/>
    <n v="5"/>
    <n v="18.79"/>
    <s v=""/>
    <n v="4"/>
    <s v=""/>
    <n v="6"/>
    <n v="0.5"/>
    <n v="9.2592592592592504E-2"/>
    <n v="4.6974999999999998"/>
    <x v="1"/>
    <n v="0"/>
  </r>
  <r>
    <x v="2770"/>
    <n v="52"/>
    <s v="Male"/>
    <s v="UK"/>
    <d v="2023-04-05T18:52:10"/>
    <x v="0"/>
    <n v="3"/>
    <n v="0"/>
    <n v="53"/>
    <n v="1"/>
    <n v="18.75"/>
    <s v=""/>
    <n v="4"/>
    <s v=""/>
    <n v="96"/>
    <n v="0"/>
    <n v="1.8867924528301799E-2"/>
    <n v="4.6875"/>
    <x v="1"/>
    <n v="0"/>
  </r>
  <r>
    <x v="2771"/>
    <n v="34"/>
    <s v="Female"/>
    <s v="USA"/>
    <d v="2023-03-25T02:31:34"/>
    <x v="4"/>
    <n v="3"/>
    <n v="1"/>
    <n v="53"/>
    <n v="1"/>
    <n v="18.39"/>
    <s v=""/>
    <n v="4"/>
    <s v=""/>
    <n v="16"/>
    <n v="0.33333333333333298"/>
    <n v="1.8867924528301799E-2"/>
    <n v="4.5975000000000001"/>
    <x v="1"/>
    <n v="0"/>
  </r>
  <r>
    <x v="2772"/>
    <n v="70"/>
    <s v="Female"/>
    <s v="USA"/>
    <d v="2024-03-15T10:27:32"/>
    <x v="2"/>
    <n v="1"/>
    <n v="0"/>
    <n v="51"/>
    <n v="1"/>
    <n v="18.309999999999999"/>
    <s v=""/>
    <n v="4"/>
    <s v=""/>
    <n v="21"/>
    <n v="0"/>
    <n v="1.9607843137254902E-2"/>
    <n v="4.5774999999999997"/>
    <x v="1"/>
    <n v="0"/>
  </r>
  <r>
    <x v="2773"/>
    <n v="25"/>
    <s v="Male"/>
    <s v="Japan"/>
    <d v="2024-03-25T04:04:42"/>
    <x v="2"/>
    <n v="5"/>
    <n v="1"/>
    <n v="59"/>
    <n v="4"/>
    <n v="18.09"/>
    <s v=""/>
    <n v="4"/>
    <s v=""/>
    <n v="8"/>
    <n v="0.2"/>
    <n v="6.7796610169491497E-2"/>
    <n v="4.5225"/>
    <x v="1"/>
    <n v="1"/>
  </r>
  <r>
    <x v="2774"/>
    <n v="25"/>
    <s v="Female"/>
    <s v="USA"/>
    <d v="2023-12-14T06:22:28"/>
    <x v="4"/>
    <n v="1"/>
    <n v="0"/>
    <n v="47"/>
    <n v="2"/>
    <n v="18.07"/>
    <s v=""/>
    <n v="4"/>
    <s v=""/>
    <n v="29"/>
    <n v="0"/>
    <n v="4.2553191489361701E-2"/>
    <n v="4.5175000000000001"/>
    <x v="1"/>
    <n v="0"/>
  </r>
  <r>
    <x v="2775"/>
    <n v="41"/>
    <s v="Female"/>
    <s v="Japan"/>
    <d v="2023-01-13T12:47:06"/>
    <x v="3"/>
    <n v="8"/>
    <n v="2"/>
    <n v="55"/>
    <n v="2"/>
    <n v="18.010000000000002"/>
    <s v=""/>
    <n v="4"/>
    <s v=""/>
    <n v="27"/>
    <n v="0.25"/>
    <n v="3.6363636363636299E-2"/>
    <n v="4.5025000000000004"/>
    <x v="1"/>
    <n v="1"/>
  </r>
  <r>
    <x v="2776"/>
    <n v="39"/>
    <s v="Female"/>
    <s v="Germany"/>
    <d v="2023-03-04T18:50:44"/>
    <x v="1"/>
    <n v="3"/>
    <n v="1"/>
    <n v="47"/>
    <n v="3"/>
    <n v="17.91"/>
    <s v=""/>
    <n v="4"/>
    <s v=""/>
    <n v="11"/>
    <n v="0.33333333333333298"/>
    <n v="6.3829787234042507E-2"/>
    <n v="4.4775"/>
    <x v="1"/>
    <n v="1"/>
  </r>
  <r>
    <x v="2777"/>
    <n v="27"/>
    <s v="Male"/>
    <s v="Germany"/>
    <d v="2023-04-25T13:24:33"/>
    <x v="5"/>
    <n v="3"/>
    <n v="2"/>
    <n v="56"/>
    <n v="3"/>
    <n v="17.89"/>
    <s v=""/>
    <n v="4"/>
    <s v=""/>
    <n v="65"/>
    <n v="0.66666666666666596"/>
    <n v="5.3571428571428499E-2"/>
    <n v="4.4725000000000001"/>
    <x v="1"/>
    <n v="0"/>
  </r>
  <r>
    <x v="2778"/>
    <n v="35"/>
    <s v="Female"/>
    <s v="Canada"/>
    <d v="2023-07-02T05:03:52"/>
    <x v="4"/>
    <n v="2"/>
    <n v="0"/>
    <n v="50"/>
    <n v="2"/>
    <n v="17.7"/>
    <s v=""/>
    <n v="4"/>
    <s v=""/>
    <n v="20"/>
    <n v="0"/>
    <n v="0.04"/>
    <n v="4.4249999999999998"/>
    <x v="1"/>
    <n v="0"/>
  </r>
  <r>
    <x v="2779"/>
    <n v="38"/>
    <s v="Female"/>
    <s v="UK"/>
    <d v="2023-12-18T06:44:33"/>
    <x v="3"/>
    <n v="4"/>
    <n v="1"/>
    <n v="43"/>
    <n v="0"/>
    <n v="17.64"/>
    <s v=""/>
    <n v="4"/>
    <s v=""/>
    <n v="4"/>
    <n v="0.25"/>
    <n v="0"/>
    <n v="4.41"/>
    <x v="1"/>
    <n v="1"/>
  </r>
  <r>
    <x v="2780"/>
    <n v="24"/>
    <s v="Female"/>
    <s v="UK"/>
    <d v="2023-07-01T02:46:56"/>
    <x v="0"/>
    <n v="1"/>
    <n v="0"/>
    <n v="50"/>
    <n v="3"/>
    <n v="17.57"/>
    <s v=""/>
    <n v="4"/>
    <s v=""/>
    <n v="5"/>
    <n v="0"/>
    <n v="0.06"/>
    <n v="4.3925000000000001"/>
    <x v="1"/>
    <n v="0"/>
  </r>
  <r>
    <x v="2781"/>
    <n v="30"/>
    <s v="Male"/>
    <s v="USA"/>
    <d v="2024-09-12T04:28:49"/>
    <x v="4"/>
    <n v="3"/>
    <n v="1"/>
    <n v="50"/>
    <n v="5"/>
    <n v="17.309999999999999"/>
    <s v=""/>
    <n v="4"/>
    <s v=""/>
    <n v="41"/>
    <n v="0.33333333333333298"/>
    <n v="0.1"/>
    <n v="4.3274999999999997"/>
    <x v="1"/>
    <n v="0"/>
  </r>
  <r>
    <x v="2782"/>
    <n v="20"/>
    <s v="Female"/>
    <s v="Canada"/>
    <d v="2023-08-03T22:36:36"/>
    <x v="5"/>
    <n v="3"/>
    <n v="1"/>
    <n v="45"/>
    <n v="2"/>
    <n v="17.27"/>
    <s v=""/>
    <n v="4"/>
    <s v=""/>
    <n v="21"/>
    <n v="0.33333333333333298"/>
    <n v="4.4444444444444398E-2"/>
    <n v="4.3174999999999999"/>
    <x v="1"/>
    <n v="0"/>
  </r>
  <r>
    <x v="2783"/>
    <n v="21"/>
    <s v="Male"/>
    <s v="Australia"/>
    <d v="2023-07-07T13:33:18"/>
    <x v="1"/>
    <n v="2"/>
    <n v="0"/>
    <n v="46"/>
    <n v="2"/>
    <n v="17.21"/>
    <s v=""/>
    <n v="4"/>
    <s v=""/>
    <n v="14"/>
    <n v="0"/>
    <n v="4.3478260869565202E-2"/>
    <n v="4.3025000000000002"/>
    <x v="1"/>
    <n v="0"/>
  </r>
  <r>
    <x v="2784"/>
    <n v="19"/>
    <s v="Female"/>
    <s v="Australia"/>
    <d v="2024-06-04T04:02:25"/>
    <x v="5"/>
    <n v="3"/>
    <n v="1"/>
    <n v="52"/>
    <n v="2"/>
    <n v="17.21"/>
    <s v=""/>
    <n v="4"/>
    <s v=""/>
    <n v="32"/>
    <n v="0.33333333333333298"/>
    <n v="3.8461538461538401E-2"/>
    <n v="4.3025000000000002"/>
    <x v="1"/>
    <n v="0"/>
  </r>
  <r>
    <x v="2785"/>
    <n v="38"/>
    <s v="Female"/>
    <s v="USA"/>
    <d v="2023-01-30T00:28:41"/>
    <x v="5"/>
    <n v="4"/>
    <n v="1"/>
    <n v="58"/>
    <n v="1"/>
    <n v="17.100000000000001"/>
    <s v=""/>
    <n v="4"/>
    <s v=""/>
    <n v="92"/>
    <n v="0.25"/>
    <n v="1.72413793103448E-2"/>
    <n v="4.2750000000000004"/>
    <x v="1"/>
    <n v="1"/>
  </r>
  <r>
    <x v="2786"/>
    <n v="48"/>
    <s v="Male"/>
    <s v="USA"/>
    <d v="2024-10-31T11:10:44"/>
    <x v="1"/>
    <n v="2"/>
    <n v="0"/>
    <n v="48"/>
    <n v="4"/>
    <n v="17.010000000000002"/>
    <s v=""/>
    <n v="4"/>
    <s v=""/>
    <n v="23"/>
    <n v="0"/>
    <n v="8.3333333333333301E-2"/>
    <n v="4.2525000000000004"/>
    <x v="1"/>
    <n v="0"/>
  </r>
  <r>
    <x v="2787"/>
    <n v="40"/>
    <s v="Male"/>
    <s v="UK"/>
    <d v="2023-06-10T01:34:48"/>
    <x v="2"/>
    <n v="3"/>
    <n v="2"/>
    <n v="62"/>
    <n v="1"/>
    <n v="16.93"/>
    <s v=""/>
    <n v="4"/>
    <s v=""/>
    <n v="45"/>
    <n v="0.66666666666666596"/>
    <n v="1.6129032258064498E-2"/>
    <n v="4.2324999999999999"/>
    <x v="1"/>
    <n v="1"/>
  </r>
  <r>
    <x v="2788"/>
    <n v="38"/>
    <s v="Male"/>
    <s v="USA"/>
    <d v="2024-10-16T00:18:29"/>
    <x v="4"/>
    <n v="3"/>
    <n v="1"/>
    <n v="50"/>
    <n v="2"/>
    <n v="16.71"/>
    <s v=""/>
    <n v="4"/>
    <s v=""/>
    <n v="33"/>
    <n v="0.33333333333333298"/>
    <n v="0.04"/>
    <n v="4.1775000000000002"/>
    <x v="1"/>
    <n v="0"/>
  </r>
  <r>
    <x v="2789"/>
    <n v="23"/>
    <s v="Female"/>
    <s v="USA"/>
    <d v="2023-01-30T06:19:07"/>
    <x v="2"/>
    <n v="3"/>
    <n v="1"/>
    <n v="49"/>
    <n v="1"/>
    <n v="16.5"/>
    <s v=""/>
    <n v="4"/>
    <s v=""/>
    <n v="0"/>
    <n v="0.33333333333333298"/>
    <n v="2.04081632653061E-2"/>
    <n v="4.125"/>
    <x v="1"/>
    <n v="0"/>
  </r>
  <r>
    <x v="2790"/>
    <n v="35"/>
    <s v="Male"/>
    <s v="USA"/>
    <d v="2023-06-16T19:39:13"/>
    <x v="1"/>
    <n v="5"/>
    <n v="3"/>
    <n v="41"/>
    <n v="5"/>
    <n v="16.5"/>
    <s v=""/>
    <n v="4"/>
    <s v=""/>
    <n v="44"/>
    <n v="0.6"/>
    <n v="0.12195121951219499"/>
    <n v="4.125"/>
    <x v="1"/>
    <n v="0"/>
  </r>
  <r>
    <x v="2791"/>
    <n v="35"/>
    <s v="Female"/>
    <s v="USA"/>
    <d v="2024-03-02T12:54:47"/>
    <x v="3"/>
    <n v="3"/>
    <n v="2"/>
    <n v="47"/>
    <n v="1"/>
    <n v="16.14"/>
    <s v=""/>
    <n v="4"/>
    <s v=""/>
    <n v="19"/>
    <n v="0.66666666666666596"/>
    <n v="2.1276595744680799E-2"/>
    <n v="4.0350000000000001"/>
    <x v="1"/>
    <n v="0"/>
  </r>
  <r>
    <x v="2792"/>
    <n v="36"/>
    <s v="Male"/>
    <s v="USA"/>
    <d v="2024-09-14T04:39:52"/>
    <x v="2"/>
    <n v="1"/>
    <n v="0"/>
    <n v="54"/>
    <n v="2"/>
    <n v="15.97"/>
    <s v=""/>
    <n v="4"/>
    <s v=""/>
    <n v="59"/>
    <n v="0"/>
    <n v="3.7037037037037E-2"/>
    <n v="3.9925000000000002"/>
    <x v="1"/>
    <n v="0"/>
  </r>
  <r>
    <x v="2793"/>
    <n v="40"/>
    <s v="Male"/>
    <s v="France"/>
    <d v="2023-04-28T20:15:20"/>
    <x v="2"/>
    <n v="2"/>
    <n v="0"/>
    <n v="59"/>
    <n v="5"/>
    <n v="15.56"/>
    <s v=""/>
    <n v="4"/>
    <s v=""/>
    <n v="63"/>
    <n v="0"/>
    <n v="8.4745762711864403E-2"/>
    <n v="3.89"/>
    <x v="1"/>
    <n v="0"/>
  </r>
  <r>
    <x v="2794"/>
    <n v="22"/>
    <s v="Female"/>
    <s v="Germany"/>
    <d v="2023-12-09T22:42:21"/>
    <x v="4"/>
    <n v="1"/>
    <n v="0"/>
    <n v="34"/>
    <n v="3"/>
    <n v="15.39"/>
    <s v=""/>
    <n v="4"/>
    <s v=""/>
    <n v="3"/>
    <n v="0"/>
    <n v="8.8235294117646995E-2"/>
    <n v="3.8475000000000001"/>
    <x v="1"/>
    <n v="0"/>
  </r>
  <r>
    <x v="2795"/>
    <n v="62"/>
    <s v="Male"/>
    <s v="USA"/>
    <d v="2024-11-10T04:47:54"/>
    <x v="3"/>
    <n v="3"/>
    <n v="0"/>
    <n v="53"/>
    <n v="3"/>
    <n v="15.39"/>
    <s v=""/>
    <n v="4"/>
    <s v=""/>
    <n v="50"/>
    <n v="0"/>
    <n v="5.6603773584905599E-2"/>
    <n v="3.8475000000000001"/>
    <x v="1"/>
    <n v="0"/>
  </r>
  <r>
    <x v="2796"/>
    <n v="52"/>
    <s v="Male"/>
    <s v="UK"/>
    <d v="2023-05-30T08:35:55"/>
    <x v="2"/>
    <n v="2"/>
    <n v="1"/>
    <n v="52"/>
    <n v="4"/>
    <n v="15.19"/>
    <s v=""/>
    <n v="4"/>
    <s v=""/>
    <n v="25"/>
    <n v="0.5"/>
    <n v="7.69230769230769E-2"/>
    <n v="3.7974999999999999"/>
    <x v="1"/>
    <n v="0"/>
  </r>
  <r>
    <x v="2797"/>
    <n v="32"/>
    <s v="Male"/>
    <s v="USA"/>
    <d v="2024-08-24T03:27:44"/>
    <x v="2"/>
    <n v="4"/>
    <n v="0"/>
    <n v="50"/>
    <n v="3"/>
    <n v="15.1"/>
    <s v=""/>
    <n v="4"/>
    <s v=""/>
    <n v="24"/>
    <n v="0"/>
    <n v="0.06"/>
    <n v="3.7749999999999999"/>
    <x v="1"/>
    <n v="0"/>
  </r>
  <r>
    <x v="2798"/>
    <n v="40"/>
    <s v="Female"/>
    <s v="USA"/>
    <d v="2023-02-15T23:51:07"/>
    <x v="4"/>
    <n v="7"/>
    <n v="2"/>
    <n v="49"/>
    <n v="3"/>
    <n v="14.62"/>
    <s v=""/>
    <n v="4"/>
    <s v=""/>
    <n v="60"/>
    <n v="0.28571428571428498"/>
    <n v="6.1224489795918297E-2"/>
    <n v="3.6549999999999998"/>
    <x v="1"/>
    <n v="0"/>
  </r>
  <r>
    <x v="2799"/>
    <n v="37"/>
    <s v="Male"/>
    <s v="Canada"/>
    <d v="2023-12-20T21:31:40"/>
    <x v="4"/>
    <n v="1"/>
    <n v="0"/>
    <n v="51"/>
    <n v="2"/>
    <n v="14.58"/>
    <s v=""/>
    <n v="4"/>
    <s v=""/>
    <n v="10"/>
    <n v="0"/>
    <n v="3.9215686274509803E-2"/>
    <n v="3.645"/>
    <x v="1"/>
    <n v="0"/>
  </r>
  <r>
    <x v="2800"/>
    <n v="39"/>
    <s v="Female"/>
    <s v="USA"/>
    <d v="2023-07-21T04:37:21"/>
    <x v="3"/>
    <n v="4"/>
    <n v="1"/>
    <n v="53"/>
    <n v="3"/>
    <n v="14.45"/>
    <s v=""/>
    <n v="4"/>
    <s v=""/>
    <n v="17"/>
    <n v="0.25"/>
    <n v="5.6603773584905599E-2"/>
    <n v="3.6124999999999998"/>
    <x v="1"/>
    <n v="0"/>
  </r>
  <r>
    <x v="2801"/>
    <n v="35"/>
    <s v="Female"/>
    <s v="France"/>
    <d v="2023-11-14T15:17:43"/>
    <x v="2"/>
    <n v="2"/>
    <n v="0"/>
    <n v="47"/>
    <n v="0"/>
    <n v="14.42"/>
    <s v=""/>
    <n v="4"/>
    <s v=""/>
    <n v="67"/>
    <n v="0"/>
    <n v="0"/>
    <n v="3.605"/>
    <x v="1"/>
    <n v="0"/>
  </r>
  <r>
    <x v="2802"/>
    <n v="36"/>
    <s v="Male"/>
    <s v="USA"/>
    <d v="2023-04-02T17:51:49"/>
    <x v="1"/>
    <n v="2"/>
    <n v="1"/>
    <n v="57"/>
    <n v="4"/>
    <n v="14.29"/>
    <s v=""/>
    <n v="4"/>
    <s v=""/>
    <n v="74"/>
    <n v="0.5"/>
    <n v="7.0175438596491196E-2"/>
    <n v="3.5724999999999998"/>
    <x v="1"/>
    <n v="0"/>
  </r>
  <r>
    <x v="2803"/>
    <n v="40"/>
    <s v="Male"/>
    <s v="USA"/>
    <d v="2024-05-30T13:04:16"/>
    <x v="0"/>
    <n v="1"/>
    <n v="1"/>
    <n v="57"/>
    <n v="2"/>
    <n v="14.26"/>
    <s v=""/>
    <n v="4"/>
    <s v=""/>
    <n v="6"/>
    <n v="1"/>
    <n v="3.5087719298245598E-2"/>
    <n v="3.5649999999999999"/>
    <x v="1"/>
    <n v="0"/>
  </r>
  <r>
    <x v="2804"/>
    <n v="26"/>
    <s v="Female"/>
    <s v="USA"/>
    <d v="2023-01-29T02:34:34"/>
    <x v="3"/>
    <n v="4"/>
    <n v="3"/>
    <n v="49"/>
    <n v="2"/>
    <n v="14.25"/>
    <s v=""/>
    <n v="4"/>
    <s v=""/>
    <n v="132"/>
    <n v="0.75"/>
    <n v="4.08163265306122E-2"/>
    <n v="3.5625"/>
    <x v="1"/>
    <n v="0"/>
  </r>
  <r>
    <x v="2805"/>
    <n v="22"/>
    <s v="Female"/>
    <s v="USA"/>
    <d v="2024-07-12T08:59:48"/>
    <x v="4"/>
    <n v="3"/>
    <n v="1"/>
    <n v="46"/>
    <n v="1"/>
    <n v="14.09"/>
    <s v=""/>
    <n v="4"/>
    <s v=""/>
    <n v="98"/>
    <n v="0.33333333333333298"/>
    <n v="2.1739130434782601E-2"/>
    <n v="3.5225"/>
    <x v="1"/>
    <n v="1"/>
  </r>
  <r>
    <x v="2806"/>
    <n v="29"/>
    <s v="Female"/>
    <s v="USA"/>
    <d v="2024-01-27T03:07:20"/>
    <x v="3"/>
    <n v="1"/>
    <n v="1"/>
    <n v="44"/>
    <n v="2"/>
    <n v="14.08"/>
    <s v=""/>
    <n v="4"/>
    <s v=""/>
    <n v="20"/>
    <n v="1"/>
    <n v="4.54545454545454E-2"/>
    <n v="3.52"/>
    <x v="1"/>
    <n v="0"/>
  </r>
  <r>
    <x v="2807"/>
    <n v="51"/>
    <s v="Female"/>
    <s v="UK"/>
    <d v="2024-07-07T19:29:15"/>
    <x v="4"/>
    <n v="3"/>
    <n v="1"/>
    <n v="54"/>
    <n v="5"/>
    <n v="13.76"/>
    <s v=""/>
    <n v="4"/>
    <s v=""/>
    <n v="52"/>
    <n v="0.33333333333333298"/>
    <n v="9.2592592592592504E-2"/>
    <n v="3.44"/>
    <x v="1"/>
    <n v="0"/>
  </r>
  <r>
    <x v="2808"/>
    <n v="34"/>
    <s v="Female"/>
    <s v="Japan"/>
    <d v="2024-01-06T10:40:51"/>
    <x v="4"/>
    <n v="2"/>
    <n v="1"/>
    <n v="40"/>
    <n v="3"/>
    <n v="13.51"/>
    <s v=""/>
    <n v="4"/>
    <s v=""/>
    <n v="61"/>
    <n v="0.5"/>
    <n v="7.4999999999999997E-2"/>
    <n v="3.3774999999999999"/>
    <x v="1"/>
    <n v="0"/>
  </r>
  <r>
    <x v="2809"/>
    <n v="40"/>
    <s v="Male"/>
    <s v="USA"/>
    <d v="2024-05-10T19:59:30"/>
    <x v="5"/>
    <n v="4"/>
    <n v="2"/>
    <n v="49"/>
    <n v="0"/>
    <n v="13.41"/>
    <s v=""/>
    <n v="4"/>
    <s v=""/>
    <n v="30"/>
    <n v="0.5"/>
    <n v="0"/>
    <n v="3.3525"/>
    <x v="1"/>
    <n v="0"/>
  </r>
  <r>
    <x v="2810"/>
    <n v="36"/>
    <s v="Male"/>
    <s v="USA"/>
    <d v="2024-02-28T04:36:23"/>
    <x v="3"/>
    <n v="3"/>
    <n v="0"/>
    <n v="50"/>
    <n v="4"/>
    <n v="13.34"/>
    <s v=""/>
    <n v="4"/>
    <s v=""/>
    <n v="22"/>
    <n v="0"/>
    <n v="0.08"/>
    <n v="3.335"/>
    <x v="1"/>
    <n v="0"/>
  </r>
  <r>
    <x v="2811"/>
    <n v="25"/>
    <s v="Male"/>
    <s v="UK"/>
    <d v="2023-11-11T09:54:32"/>
    <x v="3"/>
    <n v="6"/>
    <n v="2"/>
    <n v="61"/>
    <n v="3"/>
    <n v="13.32"/>
    <s v=""/>
    <n v="4"/>
    <s v=""/>
    <n v="92"/>
    <n v="0.33333333333333298"/>
    <n v="4.9180327868852403E-2"/>
    <n v="3.33"/>
    <x v="1"/>
    <n v="1"/>
  </r>
  <r>
    <x v="2812"/>
    <n v="55"/>
    <s v="Female"/>
    <s v="Germany"/>
    <d v="2024-07-16T19:35:08"/>
    <x v="1"/>
    <n v="4"/>
    <n v="1"/>
    <n v="51"/>
    <n v="3"/>
    <n v="13.16"/>
    <s v=""/>
    <n v="4"/>
    <s v=""/>
    <n v="18"/>
    <n v="0.25"/>
    <n v="5.8823529411764698E-2"/>
    <n v="3.29"/>
    <x v="1"/>
    <n v="0"/>
  </r>
  <r>
    <x v="2813"/>
    <n v="23"/>
    <s v="Female"/>
    <s v="UK"/>
    <d v="2024-09-18T19:38:01"/>
    <x v="3"/>
    <n v="3"/>
    <n v="0"/>
    <n v="49"/>
    <n v="4"/>
    <n v="13.16"/>
    <s v=""/>
    <n v="4"/>
    <s v=""/>
    <n v="4"/>
    <n v="0"/>
    <n v="8.16326530612244E-2"/>
    <n v="3.29"/>
    <x v="1"/>
    <n v="0"/>
  </r>
  <r>
    <x v="2814"/>
    <n v="23"/>
    <s v="Male"/>
    <s v="USA"/>
    <d v="2023-09-19T17:26:36"/>
    <x v="2"/>
    <n v="2"/>
    <n v="0"/>
    <n v="56"/>
    <n v="2"/>
    <n v="13.02"/>
    <s v=""/>
    <n v="4"/>
    <s v=""/>
    <n v="19"/>
    <n v="0"/>
    <n v="3.5714285714285698E-2"/>
    <n v="3.2549999999999999"/>
    <x v="1"/>
    <n v="0"/>
  </r>
  <r>
    <x v="2815"/>
    <n v="45"/>
    <s v="Female"/>
    <s v="USA"/>
    <d v="2023-07-15T04:04:13"/>
    <x v="2"/>
    <n v="2"/>
    <n v="0"/>
    <n v="47"/>
    <n v="1"/>
    <n v="13.01"/>
    <s v=""/>
    <n v="4"/>
    <s v=""/>
    <n v="25"/>
    <n v="0"/>
    <n v="2.1276595744680799E-2"/>
    <n v="3.2524999999999999"/>
    <x v="1"/>
    <n v="0"/>
  </r>
  <r>
    <x v="2816"/>
    <n v="61"/>
    <s v="Female"/>
    <s v="USA"/>
    <d v="2024-05-30T18:54:42"/>
    <x v="2"/>
    <n v="2"/>
    <n v="0"/>
    <n v="53"/>
    <n v="1"/>
    <n v="12.99"/>
    <s v=""/>
    <n v="4"/>
    <s v=""/>
    <n v="3"/>
    <n v="0"/>
    <n v="1.8867924528301799E-2"/>
    <n v="3.2475000000000001"/>
    <x v="1"/>
    <n v="0"/>
  </r>
  <r>
    <x v="2817"/>
    <n v="32"/>
    <s v="Female"/>
    <s v="USA"/>
    <d v="2023-10-31T08:10:00"/>
    <x v="5"/>
    <n v="5"/>
    <n v="1"/>
    <n v="50"/>
    <n v="5"/>
    <n v="12.98"/>
    <s v=""/>
    <n v="4"/>
    <s v=""/>
    <n v="11"/>
    <n v="0.2"/>
    <n v="0.1"/>
    <n v="3.2450000000000001"/>
    <x v="1"/>
    <n v="0"/>
  </r>
  <r>
    <x v="2818"/>
    <n v="30"/>
    <s v="Male"/>
    <s v="Canada"/>
    <d v="2023-06-19T10:26:20"/>
    <x v="2"/>
    <n v="6"/>
    <n v="3"/>
    <n v="51"/>
    <n v="2"/>
    <n v="12.91"/>
    <s v=""/>
    <n v="4"/>
    <s v=""/>
    <n v="18"/>
    <n v="0.5"/>
    <n v="3.9215686274509803E-2"/>
    <n v="3.2275"/>
    <x v="1"/>
    <n v="0"/>
  </r>
  <r>
    <x v="2819"/>
    <n v="46"/>
    <s v="Male"/>
    <s v="Germany"/>
    <d v="2024-09-04T18:20:44"/>
    <x v="2"/>
    <n v="4"/>
    <n v="1"/>
    <n v="62"/>
    <n v="3"/>
    <n v="12.67"/>
    <s v=""/>
    <n v="4"/>
    <s v=""/>
    <n v="11"/>
    <n v="0.25"/>
    <n v="4.8387096774193498E-2"/>
    <n v="3.1675"/>
    <x v="1"/>
    <n v="0"/>
  </r>
  <r>
    <x v="2820"/>
    <n v="24"/>
    <s v="Male"/>
    <s v="UK"/>
    <d v="2024-05-09T23:33:00"/>
    <x v="2"/>
    <n v="6"/>
    <n v="1"/>
    <n v="63"/>
    <n v="4"/>
    <n v="12.3"/>
    <s v=""/>
    <n v="4"/>
    <s v=""/>
    <n v="6"/>
    <n v="0.16666666666666599"/>
    <n v="6.3492063492063405E-2"/>
    <n v="3.0750000000000002"/>
    <x v="1"/>
    <n v="0"/>
  </r>
  <r>
    <x v="2821"/>
    <n v="29"/>
    <s v="Female"/>
    <s v="France"/>
    <d v="2023-11-02T20:01:54"/>
    <x v="4"/>
    <n v="1"/>
    <n v="0"/>
    <n v="54"/>
    <n v="7"/>
    <n v="12.18"/>
    <s v=""/>
    <n v="4"/>
    <s v=""/>
    <n v="81"/>
    <n v="0"/>
    <n v="0.12962962962962901"/>
    <n v="3.0449999999999999"/>
    <x v="1"/>
    <n v="0"/>
  </r>
  <r>
    <x v="2822"/>
    <n v="38"/>
    <s v="Female"/>
    <s v="USA"/>
    <d v="2024-06-23T00:40:41"/>
    <x v="5"/>
    <n v="1"/>
    <n v="0"/>
    <n v="46"/>
    <n v="4"/>
    <n v="12.02"/>
    <s v=""/>
    <n v="4"/>
    <s v=""/>
    <n v="62"/>
    <n v="0"/>
    <n v="8.6956521739130405E-2"/>
    <n v="3.0049999999999999"/>
    <x v="1"/>
    <n v="0"/>
  </r>
  <r>
    <x v="2823"/>
    <n v="38"/>
    <s v="Male"/>
    <s v="Japan"/>
    <d v="2024-07-22T14:17:50"/>
    <x v="2"/>
    <n v="1"/>
    <n v="1"/>
    <n v="51"/>
    <n v="2"/>
    <n v="11.95"/>
    <s v=""/>
    <n v="4"/>
    <s v=""/>
    <n v="6"/>
    <n v="1"/>
    <n v="3.9215686274509803E-2"/>
    <n v="2.9874999999999998"/>
    <x v="1"/>
    <n v="0"/>
  </r>
  <r>
    <x v="2824"/>
    <n v="54"/>
    <s v="Female"/>
    <s v="UK"/>
    <d v="2023-09-03T01:22:12"/>
    <x v="2"/>
    <n v="4"/>
    <n v="1"/>
    <n v="58"/>
    <n v="1"/>
    <n v="11.11"/>
    <s v=""/>
    <n v="4"/>
    <s v=""/>
    <n v="26"/>
    <n v="0.25"/>
    <n v="1.72413793103448E-2"/>
    <n v="2.7774999999999999"/>
    <x v="1"/>
    <n v="0"/>
  </r>
  <r>
    <x v="2825"/>
    <n v="48"/>
    <s v="Female"/>
    <s v="USA"/>
    <d v="2024-02-01T21:50:02"/>
    <x v="5"/>
    <n v="3"/>
    <n v="2"/>
    <n v="48"/>
    <n v="4"/>
    <n v="11.03"/>
    <s v=""/>
    <n v="4"/>
    <s v=""/>
    <n v="9"/>
    <n v="0.66666666666666596"/>
    <n v="8.3333333333333301E-2"/>
    <n v="2.7574999999999998"/>
    <x v="1"/>
    <n v="0"/>
  </r>
  <r>
    <x v="2826"/>
    <n v="45"/>
    <s v="Female"/>
    <s v="Japan"/>
    <d v="2024-01-24T00:39:22"/>
    <x v="3"/>
    <n v="1"/>
    <n v="1"/>
    <n v="48"/>
    <n v="4"/>
    <n v="10.95"/>
    <s v=""/>
    <n v="4"/>
    <s v=""/>
    <n v="60"/>
    <n v="1"/>
    <n v="8.3333333333333301E-2"/>
    <n v="2.7374999999999998"/>
    <x v="1"/>
    <n v="0"/>
  </r>
  <r>
    <x v="2827"/>
    <n v="50"/>
    <s v="Male"/>
    <s v="Canada"/>
    <d v="2023-01-19T14:47:50"/>
    <x v="5"/>
    <n v="2"/>
    <n v="2"/>
    <n v="66"/>
    <n v="2"/>
    <n v="10.82"/>
    <s v=""/>
    <n v="4"/>
    <s v=""/>
    <n v="89"/>
    <n v="1"/>
    <n v="3.03030303030303E-2"/>
    <n v="2.7050000000000001"/>
    <x v="1"/>
    <n v="0"/>
  </r>
  <r>
    <x v="2828"/>
    <n v="32"/>
    <s v="Male"/>
    <s v="USA"/>
    <d v="2024-08-17T13:46:09"/>
    <x v="5"/>
    <n v="3"/>
    <n v="1"/>
    <n v="48"/>
    <n v="4"/>
    <n v="10.57"/>
    <s v=""/>
    <n v="4"/>
    <s v=""/>
    <n v="13"/>
    <n v="0.33333333333333298"/>
    <n v="8.3333333333333301E-2"/>
    <n v="2.6425000000000001"/>
    <x v="1"/>
    <n v="0"/>
  </r>
  <r>
    <x v="2829"/>
    <n v="48"/>
    <s v="Male"/>
    <s v="USA"/>
    <d v="2024-01-11T03:06:37"/>
    <x v="1"/>
    <n v="4"/>
    <n v="1"/>
    <n v="58"/>
    <n v="3"/>
    <n v="10.55"/>
    <s v=""/>
    <n v="4"/>
    <s v=""/>
    <n v="4"/>
    <n v="0.25"/>
    <n v="5.1724137931034399E-2"/>
    <n v="2.6375000000000002"/>
    <x v="1"/>
    <n v="0"/>
  </r>
  <r>
    <x v="2830"/>
    <n v="40"/>
    <s v="Female"/>
    <s v="USA"/>
    <d v="2024-11-12T21:02:38"/>
    <x v="2"/>
    <n v="3"/>
    <n v="2"/>
    <n v="36"/>
    <n v="1"/>
    <n v="10.54"/>
    <s v=""/>
    <n v="4"/>
    <s v=""/>
    <n v="18"/>
    <n v="0.66666666666666596"/>
    <n v="2.77777777777777E-2"/>
    <n v="2.6349999999999998"/>
    <x v="1"/>
    <n v="0"/>
  </r>
  <r>
    <x v="2831"/>
    <n v="40"/>
    <s v="Male"/>
    <s v="UK"/>
    <d v="2023-11-30T19:41:16"/>
    <x v="2"/>
    <n v="3"/>
    <n v="1"/>
    <n v="43"/>
    <n v="2"/>
    <n v="10.53"/>
    <s v=""/>
    <n v="4"/>
    <s v=""/>
    <n v="79"/>
    <n v="0.33333333333333298"/>
    <n v="4.6511627906976702E-2"/>
    <n v="2.6324999999999998"/>
    <x v="1"/>
    <n v="0"/>
  </r>
  <r>
    <x v="2832"/>
    <n v="33"/>
    <s v="Male"/>
    <s v="USA"/>
    <d v="2023-02-27T08:53:41"/>
    <x v="1"/>
    <n v="4"/>
    <n v="2"/>
    <n v="58"/>
    <n v="6"/>
    <n v="10.039999999999999"/>
    <s v=""/>
    <n v="4"/>
    <s v=""/>
    <n v="51"/>
    <n v="0.5"/>
    <n v="0.10344827586206801"/>
    <n v="2.5099999999999998"/>
    <x v="1"/>
    <n v="0"/>
  </r>
  <r>
    <x v="2833"/>
    <n v="46"/>
    <s v="Female"/>
    <s v="France"/>
    <d v="2023-09-11T13:47:14"/>
    <x v="1"/>
    <n v="1"/>
    <n v="0"/>
    <n v="49"/>
    <n v="3"/>
    <n v="9.83"/>
    <s v=""/>
    <n v="4"/>
    <s v=""/>
    <n v="28"/>
    <n v="0"/>
    <n v="6.1224489795918297E-2"/>
    <n v="2.4575"/>
    <x v="1"/>
    <n v="0"/>
  </r>
  <r>
    <x v="2834"/>
    <n v="30"/>
    <s v="Male"/>
    <s v="Japan"/>
    <d v="2023-05-01T03:44:25"/>
    <x v="1"/>
    <n v="1"/>
    <n v="0"/>
    <n v="53"/>
    <n v="0"/>
    <n v="9.81"/>
    <s v=""/>
    <n v="4"/>
    <s v=""/>
    <n v="47"/>
    <n v="0"/>
    <n v="0"/>
    <n v="2.4525000000000001"/>
    <x v="1"/>
    <n v="0"/>
  </r>
  <r>
    <x v="2835"/>
    <n v="26"/>
    <s v="Female"/>
    <s v="Canada"/>
    <d v="2023-10-09T22:12:14"/>
    <x v="4"/>
    <n v="4"/>
    <n v="3"/>
    <n v="43"/>
    <n v="1"/>
    <n v="9.8000000000000007"/>
    <s v=""/>
    <n v="4"/>
    <s v=""/>
    <n v="54"/>
    <n v="0.75"/>
    <n v="2.3255813953488299E-2"/>
    <n v="2.4500000000000002"/>
    <x v="1"/>
    <n v="1"/>
  </r>
  <r>
    <x v="2836"/>
    <n v="24"/>
    <s v="Male"/>
    <s v="Australia"/>
    <d v="2024-12-13T21:42:21"/>
    <x v="4"/>
    <n v="3"/>
    <n v="1"/>
    <n v="55"/>
    <n v="1"/>
    <n v="9.5399999999999991"/>
    <s v=""/>
    <n v="4"/>
    <s v=""/>
    <n v="100"/>
    <n v="0.33333333333333298"/>
    <n v="1.8181818181818101E-2"/>
    <n v="2.3849999999999998"/>
    <x v="1"/>
    <n v="1"/>
  </r>
  <r>
    <x v="2837"/>
    <n v="37"/>
    <s v="Female"/>
    <s v="UK"/>
    <d v="2023-05-06T06:23:26"/>
    <x v="3"/>
    <n v="3"/>
    <n v="1"/>
    <n v="54"/>
    <n v="4"/>
    <n v="9.3800000000000008"/>
    <s v=""/>
    <n v="4"/>
    <s v=""/>
    <n v="85"/>
    <n v="0.33333333333333298"/>
    <n v="7.4074074074074001E-2"/>
    <n v="2.3450000000000002"/>
    <x v="1"/>
    <n v="0"/>
  </r>
  <r>
    <x v="2838"/>
    <n v="21"/>
    <s v="Male"/>
    <s v="Germany"/>
    <d v="2023-08-12T21:14:52"/>
    <x v="3"/>
    <n v="4"/>
    <n v="1"/>
    <n v="46"/>
    <n v="4"/>
    <n v="9.3800000000000008"/>
    <s v=""/>
    <n v="4"/>
    <s v=""/>
    <n v="1"/>
    <n v="0.25"/>
    <n v="8.6956521739130405E-2"/>
    <n v="2.3450000000000002"/>
    <x v="1"/>
    <n v="0"/>
  </r>
  <r>
    <x v="2839"/>
    <n v="32"/>
    <s v="Female"/>
    <s v="USA"/>
    <d v="2023-07-18T22:35:52"/>
    <x v="1"/>
    <n v="6"/>
    <n v="1"/>
    <n v="54"/>
    <n v="3"/>
    <n v="9.23"/>
    <s v=""/>
    <n v="4"/>
    <s v=""/>
    <n v="58"/>
    <n v="0.16666666666666599"/>
    <n v="5.5555555555555497E-2"/>
    <n v="2.3075000000000001"/>
    <x v="1"/>
    <n v="0"/>
  </r>
  <r>
    <x v="2840"/>
    <n v="39"/>
    <s v="Male"/>
    <s v="Australia"/>
    <d v="2024-07-03T16:11:58"/>
    <x v="3"/>
    <n v="1"/>
    <n v="1"/>
    <n v="53"/>
    <n v="3"/>
    <n v="9.1"/>
    <s v=""/>
    <n v="4"/>
    <s v=""/>
    <n v="28"/>
    <n v="1"/>
    <n v="5.6603773584905599E-2"/>
    <n v="2.2749999999999999"/>
    <x v="1"/>
    <n v="0"/>
  </r>
  <r>
    <x v="2841"/>
    <n v="40"/>
    <s v="Male"/>
    <s v="Japan"/>
    <d v="2023-08-21T22:48:21"/>
    <x v="2"/>
    <n v="8"/>
    <n v="3"/>
    <n v="63"/>
    <n v="3"/>
    <n v="9.09"/>
    <s v=""/>
    <n v="4"/>
    <s v=""/>
    <n v="17"/>
    <n v="0.375"/>
    <n v="4.7619047619047603E-2"/>
    <n v="2.2725"/>
    <x v="1"/>
    <n v="0"/>
  </r>
  <r>
    <x v="2842"/>
    <n v="39"/>
    <s v="Female"/>
    <s v="Canada"/>
    <d v="2024-04-11T18:03:13"/>
    <x v="3"/>
    <n v="2"/>
    <n v="0"/>
    <n v="55"/>
    <n v="5"/>
    <n v="8.99"/>
    <s v=""/>
    <n v="4"/>
    <s v=""/>
    <n v="20"/>
    <n v="0"/>
    <n v="9.0909090909090898E-2"/>
    <n v="2.2475000000000001"/>
    <x v="1"/>
    <n v="0"/>
  </r>
  <r>
    <x v="2843"/>
    <n v="44"/>
    <s v="Female"/>
    <s v="Germany"/>
    <d v="2024-02-16T06:25:21"/>
    <x v="1"/>
    <n v="2"/>
    <n v="0"/>
    <n v="50"/>
    <n v="0"/>
    <n v="8.92"/>
    <s v=""/>
    <n v="4"/>
    <s v=""/>
    <n v="18"/>
    <n v="0"/>
    <n v="0"/>
    <n v="2.23"/>
    <x v="1"/>
    <n v="0"/>
  </r>
  <r>
    <x v="2844"/>
    <n v="24"/>
    <s v="Female"/>
    <s v="USA"/>
    <d v="2023-01-12T22:11:02"/>
    <x v="1"/>
    <n v="4"/>
    <n v="1"/>
    <n v="57"/>
    <n v="3"/>
    <n v="8.89"/>
    <s v=""/>
    <n v="4"/>
    <s v=""/>
    <n v="2"/>
    <n v="0.25"/>
    <n v="5.2631578947368397E-2"/>
    <n v="2.2225000000000001"/>
    <x v="1"/>
    <n v="0"/>
  </r>
  <r>
    <x v="2845"/>
    <n v="34"/>
    <s v="Male"/>
    <s v="Canada"/>
    <d v="2024-02-24T15:55:10"/>
    <x v="2"/>
    <n v="3"/>
    <n v="2"/>
    <n v="60"/>
    <n v="8"/>
    <n v="8.8800000000000008"/>
    <s v=""/>
    <n v="4"/>
    <s v=""/>
    <n v="42"/>
    <n v="0.66666666666666596"/>
    <n v="0.133333333333333"/>
    <n v="2.2200000000000002"/>
    <x v="1"/>
    <n v="0"/>
  </r>
  <r>
    <x v="2846"/>
    <n v="26"/>
    <s v="Female"/>
    <s v="Australia"/>
    <d v="2023-03-12T07:54:02"/>
    <x v="2"/>
    <n v="1"/>
    <n v="0"/>
    <n v="49"/>
    <n v="9"/>
    <n v="8.8699999999999992"/>
    <s v=""/>
    <n v="4"/>
    <s v=""/>
    <n v="33"/>
    <n v="0"/>
    <n v="0.183673469387755"/>
    <n v="2.2174999999999998"/>
    <x v="1"/>
    <n v="0"/>
  </r>
  <r>
    <x v="2847"/>
    <n v="41"/>
    <s v="Female"/>
    <s v="France"/>
    <d v="2023-03-28T07:54:46"/>
    <x v="5"/>
    <n v="1"/>
    <n v="1"/>
    <n v="38"/>
    <n v="1"/>
    <n v="8.81"/>
    <s v=""/>
    <n v="4"/>
    <s v=""/>
    <n v="44"/>
    <n v="1"/>
    <n v="2.6315789473684199E-2"/>
    <n v="2.2025000000000001"/>
    <x v="1"/>
    <n v="0"/>
  </r>
  <r>
    <x v="2848"/>
    <n v="32"/>
    <s v="Female"/>
    <s v="USA"/>
    <d v="2023-09-06T12:35:49"/>
    <x v="2"/>
    <n v="3"/>
    <n v="0"/>
    <n v="49"/>
    <n v="3"/>
    <n v="8.73"/>
    <s v=""/>
    <n v="4"/>
    <s v=""/>
    <n v="29"/>
    <n v="0"/>
    <n v="6.1224489795918297E-2"/>
    <n v="2.1825000000000001"/>
    <x v="1"/>
    <n v="0"/>
  </r>
  <r>
    <x v="2849"/>
    <n v="38"/>
    <s v="Male"/>
    <s v="USA"/>
    <d v="2023-09-12T02:55:42"/>
    <x v="3"/>
    <n v="5"/>
    <n v="3"/>
    <n v="53"/>
    <n v="3"/>
    <n v="8.6999999999999993"/>
    <s v=""/>
    <n v="4"/>
    <s v=""/>
    <n v="3"/>
    <n v="0.6"/>
    <n v="5.6603773584905599E-2"/>
    <n v="2.1749999999999998"/>
    <x v="1"/>
    <n v="0"/>
  </r>
  <r>
    <x v="2850"/>
    <n v="55"/>
    <s v="Female"/>
    <s v="Australia"/>
    <d v="2024-04-19T23:10:12"/>
    <x v="3"/>
    <n v="2"/>
    <n v="0"/>
    <n v="44"/>
    <n v="3"/>
    <n v="8.6300000000000008"/>
    <s v=""/>
    <n v="4"/>
    <s v=""/>
    <n v="81"/>
    <n v="0"/>
    <n v="6.8181818181818094E-2"/>
    <n v="2.1575000000000002"/>
    <x v="1"/>
    <n v="1"/>
  </r>
  <r>
    <x v="2851"/>
    <n v="23"/>
    <s v="Female"/>
    <s v="Canada"/>
    <d v="2024-05-05T07:07:14"/>
    <x v="0"/>
    <n v="4"/>
    <n v="3"/>
    <n v="44"/>
    <n v="5"/>
    <n v="8.43"/>
    <s v=""/>
    <n v="4"/>
    <s v=""/>
    <n v="1"/>
    <n v="0.75"/>
    <n v="0.11363636363636299"/>
    <n v="2.1074999999999999"/>
    <x v="1"/>
    <n v="0"/>
  </r>
  <r>
    <x v="2852"/>
    <n v="38"/>
    <s v="Male"/>
    <s v="USA"/>
    <d v="2023-11-15T10:16:37"/>
    <x v="3"/>
    <n v="0"/>
    <n v="0"/>
    <n v="61"/>
    <n v="3"/>
    <n v="8.42"/>
    <s v=""/>
    <n v="4"/>
    <s v=""/>
    <n v="33"/>
    <n v="0"/>
    <n v="4.9180327868852403E-2"/>
    <n v="2.105"/>
    <x v="1"/>
    <n v="0"/>
  </r>
  <r>
    <x v="2853"/>
    <n v="28"/>
    <s v="Female"/>
    <s v="UK"/>
    <d v="2024-03-20T04:20:54"/>
    <x v="1"/>
    <n v="5"/>
    <n v="1"/>
    <n v="58"/>
    <n v="4"/>
    <n v="8.34"/>
    <s v=""/>
    <n v="4"/>
    <s v=""/>
    <n v="0"/>
    <n v="0.2"/>
    <n v="6.8965517241379296E-2"/>
    <n v="2.085"/>
    <x v="1"/>
    <n v="0"/>
  </r>
  <r>
    <x v="2854"/>
    <n v="27"/>
    <s v="Female"/>
    <s v="USA"/>
    <d v="2023-10-03T21:39:06"/>
    <x v="2"/>
    <n v="4"/>
    <n v="0"/>
    <n v="33"/>
    <n v="5"/>
    <n v="8.31"/>
    <s v=""/>
    <n v="4"/>
    <s v=""/>
    <n v="4"/>
    <n v="0"/>
    <n v="0.15151515151515099"/>
    <n v="2.0775000000000001"/>
    <x v="1"/>
    <n v="0"/>
  </r>
  <r>
    <x v="2855"/>
    <n v="39"/>
    <s v="Male"/>
    <s v="Canada"/>
    <d v="2024-07-12T16:17:50"/>
    <x v="1"/>
    <n v="2"/>
    <n v="0"/>
    <n v="54"/>
    <n v="1"/>
    <n v="8.14"/>
    <s v=""/>
    <n v="4"/>
    <s v=""/>
    <n v="29"/>
    <n v="0"/>
    <n v="1.85185185185185E-2"/>
    <n v="2.0350000000000001"/>
    <x v="1"/>
    <n v="0"/>
  </r>
  <r>
    <x v="2856"/>
    <n v="22"/>
    <s v="Male"/>
    <s v="Canada"/>
    <d v="2024-09-08T08:29:34"/>
    <x v="3"/>
    <n v="3"/>
    <n v="0"/>
    <n v="38"/>
    <n v="3"/>
    <n v="7.99"/>
    <s v=""/>
    <n v="4"/>
    <s v=""/>
    <n v="74"/>
    <n v="0"/>
    <n v="7.8947368421052599E-2"/>
    <n v="1.9975000000000001"/>
    <x v="1"/>
    <n v="1"/>
  </r>
  <r>
    <x v="2857"/>
    <n v="44"/>
    <s v="Female"/>
    <s v="Australia"/>
    <d v="2023-10-12T08:36:31"/>
    <x v="1"/>
    <n v="3"/>
    <n v="1"/>
    <n v="48"/>
    <n v="0"/>
    <n v="7.88"/>
    <s v=""/>
    <n v="4"/>
    <s v=""/>
    <n v="14"/>
    <n v="0.33333333333333298"/>
    <n v="0"/>
    <n v="1.97"/>
    <x v="1"/>
    <n v="0"/>
  </r>
  <r>
    <x v="2858"/>
    <n v="30"/>
    <s v="Male"/>
    <s v="Japan"/>
    <d v="2023-09-28T00:01:12"/>
    <x v="4"/>
    <n v="3"/>
    <n v="1"/>
    <n v="54"/>
    <n v="3"/>
    <n v="7.85"/>
    <s v=""/>
    <n v="4"/>
    <s v=""/>
    <n v="15"/>
    <n v="0.33333333333333298"/>
    <n v="5.5555555555555497E-2"/>
    <n v="1.9624999999999999"/>
    <x v="1"/>
    <n v="0"/>
  </r>
  <r>
    <x v="2859"/>
    <n v="36"/>
    <s v="Male"/>
    <s v="USA"/>
    <d v="2024-06-10T19:11:37"/>
    <x v="1"/>
    <n v="3"/>
    <n v="0"/>
    <n v="46"/>
    <n v="3"/>
    <n v="7.42"/>
    <s v=""/>
    <n v="4"/>
    <s v=""/>
    <n v="133"/>
    <n v="0"/>
    <n v="6.5217391304347797E-2"/>
    <n v="1.855"/>
    <x v="1"/>
    <n v="0"/>
  </r>
  <r>
    <x v="2860"/>
    <n v="18"/>
    <s v="Female"/>
    <s v="Germany"/>
    <d v="2024-10-28T13:05:35"/>
    <x v="1"/>
    <n v="4"/>
    <n v="2"/>
    <n v="48"/>
    <n v="2"/>
    <n v="7.01"/>
    <s v=""/>
    <n v="4"/>
    <s v=""/>
    <n v="41"/>
    <n v="0.5"/>
    <n v="4.1666666666666602E-2"/>
    <n v="1.7524999999999999"/>
    <x v="1"/>
    <n v="0"/>
  </r>
  <r>
    <x v="2861"/>
    <n v="59"/>
    <s v="Other"/>
    <s v="USA"/>
    <d v="2023-05-14T08:35:12"/>
    <x v="2"/>
    <n v="2"/>
    <n v="0"/>
    <n v="51"/>
    <n v="6"/>
    <n v="7"/>
    <s v=""/>
    <n v="4"/>
    <s v=""/>
    <n v="8"/>
    <n v="0"/>
    <n v="0.11764705882352899"/>
    <n v="1.75"/>
    <x v="1"/>
    <n v="1"/>
  </r>
  <r>
    <x v="2862"/>
    <n v="23"/>
    <s v="Female"/>
    <s v="USA"/>
    <d v="2023-05-20T23:44:24"/>
    <x v="4"/>
    <n v="1"/>
    <n v="1"/>
    <n v="47"/>
    <n v="1"/>
    <n v="6.95"/>
    <s v=""/>
    <n v="4"/>
    <s v=""/>
    <n v="6"/>
    <n v="1"/>
    <n v="2.1276595744680799E-2"/>
    <n v="1.7375"/>
    <x v="1"/>
    <n v="0"/>
  </r>
  <r>
    <x v="2863"/>
    <n v="58"/>
    <s v="Female"/>
    <s v="USA"/>
    <d v="2024-06-06T17:21:56"/>
    <x v="3"/>
    <n v="3"/>
    <n v="1"/>
    <n v="52"/>
    <n v="4"/>
    <n v="6.94"/>
    <s v=""/>
    <n v="4"/>
    <s v=""/>
    <n v="65"/>
    <n v="0.33333333333333298"/>
    <n v="7.69230769230769E-2"/>
    <n v="1.7350000000000001"/>
    <x v="1"/>
    <n v="0"/>
  </r>
  <r>
    <x v="2864"/>
    <n v="46"/>
    <s v="Male"/>
    <s v="Australia"/>
    <d v="2023-03-16T17:01:46"/>
    <x v="0"/>
    <n v="2"/>
    <n v="1"/>
    <n v="46"/>
    <n v="2"/>
    <n v="6.79"/>
    <s v=""/>
    <n v="4"/>
    <s v=""/>
    <n v="7"/>
    <n v="0.5"/>
    <n v="4.3478260869565202E-2"/>
    <n v="1.6975"/>
    <x v="1"/>
    <n v="0"/>
  </r>
  <r>
    <x v="2865"/>
    <n v="22"/>
    <s v="Male"/>
    <s v="USA"/>
    <d v="2023-08-06T17:46:32"/>
    <x v="1"/>
    <n v="4"/>
    <n v="1"/>
    <n v="54"/>
    <n v="2"/>
    <n v="6.76"/>
    <s v=""/>
    <n v="4"/>
    <s v=""/>
    <n v="2"/>
    <n v="0.25"/>
    <n v="3.7037037037037E-2"/>
    <n v="1.69"/>
    <x v="1"/>
    <n v="0"/>
  </r>
  <r>
    <x v="2866"/>
    <n v="34"/>
    <s v="Male"/>
    <s v="USA"/>
    <d v="2024-07-11T14:00:55"/>
    <x v="2"/>
    <n v="5"/>
    <n v="2"/>
    <n v="50"/>
    <n v="5"/>
    <n v="6.39"/>
    <s v=""/>
    <n v="4"/>
    <s v=""/>
    <n v="119"/>
    <n v="0.4"/>
    <n v="0.1"/>
    <n v="1.5974999999999999"/>
    <x v="1"/>
    <n v="1"/>
  </r>
  <r>
    <x v="2867"/>
    <n v="29"/>
    <s v="Female"/>
    <s v="USA"/>
    <d v="2023-06-01T14:37:24"/>
    <x v="3"/>
    <n v="5"/>
    <n v="1"/>
    <n v="42"/>
    <n v="2"/>
    <n v="6.3"/>
    <s v=""/>
    <n v="4"/>
    <s v=""/>
    <n v="12"/>
    <n v="0.2"/>
    <n v="4.7619047619047603E-2"/>
    <n v="1.575"/>
    <x v="1"/>
    <n v="0"/>
  </r>
  <r>
    <x v="2868"/>
    <n v="25"/>
    <s v="Male"/>
    <s v="UK"/>
    <d v="2023-02-01T21:06:14"/>
    <x v="2"/>
    <n v="1"/>
    <n v="0"/>
    <n v="47"/>
    <n v="1"/>
    <n v="6.26"/>
    <s v=""/>
    <n v="4"/>
    <s v=""/>
    <n v="26"/>
    <n v="0"/>
    <n v="2.1276595744680799E-2"/>
    <n v="1.5649999999999999"/>
    <x v="1"/>
    <n v="0"/>
  </r>
  <r>
    <x v="2869"/>
    <n v="27"/>
    <s v="Female"/>
    <s v="USA"/>
    <d v="2024-04-07T19:08:44"/>
    <x v="0"/>
    <n v="5"/>
    <n v="3"/>
    <n v="36"/>
    <n v="2"/>
    <n v="6.22"/>
    <s v=""/>
    <n v="4"/>
    <s v=""/>
    <n v="134"/>
    <n v="0.6"/>
    <n v="5.5555555555555497E-2"/>
    <n v="1.5549999999999999"/>
    <x v="1"/>
    <n v="1"/>
  </r>
  <r>
    <x v="2870"/>
    <n v="37"/>
    <s v="Male"/>
    <s v="USA"/>
    <d v="2023-09-07T00:16:41"/>
    <x v="3"/>
    <n v="4"/>
    <n v="0"/>
    <n v="60"/>
    <n v="3"/>
    <n v="6.21"/>
    <s v=""/>
    <n v="4"/>
    <s v=""/>
    <n v="11"/>
    <n v="0"/>
    <n v="0.05"/>
    <n v="1.5525"/>
    <x v="1"/>
    <n v="0"/>
  </r>
  <r>
    <x v="2871"/>
    <n v="24"/>
    <s v="Male"/>
    <s v="USA"/>
    <d v="2023-11-01T03:08:54"/>
    <x v="4"/>
    <n v="1"/>
    <n v="1"/>
    <n v="61"/>
    <n v="1"/>
    <n v="6.2"/>
    <s v=""/>
    <n v="4"/>
    <s v=""/>
    <n v="7"/>
    <n v="1"/>
    <n v="1.63934426229508E-2"/>
    <n v="1.55"/>
    <x v="1"/>
    <n v="0"/>
  </r>
  <r>
    <x v="2872"/>
    <n v="25"/>
    <s v="Female"/>
    <s v="Japan"/>
    <d v="2024-07-27T18:24:27"/>
    <x v="2"/>
    <n v="2"/>
    <n v="0"/>
    <n v="42"/>
    <n v="4"/>
    <n v="6.05"/>
    <s v=""/>
    <n v="4"/>
    <s v=""/>
    <n v="14"/>
    <n v="0"/>
    <n v="9.5238095238095205E-2"/>
    <n v="1.5125"/>
    <x v="1"/>
    <n v="0"/>
  </r>
  <r>
    <x v="2873"/>
    <n v="25"/>
    <s v="Male"/>
    <s v="USA"/>
    <d v="2023-09-28T10:14:27"/>
    <x v="0"/>
    <n v="2"/>
    <n v="0"/>
    <n v="48"/>
    <n v="3"/>
    <n v="6.01"/>
    <s v=""/>
    <n v="4"/>
    <s v=""/>
    <n v="39"/>
    <n v="0"/>
    <n v="6.25E-2"/>
    <n v="1.5024999999999999"/>
    <x v="1"/>
    <n v="0"/>
  </r>
  <r>
    <x v="2874"/>
    <n v="19"/>
    <s v="Female"/>
    <s v="USA"/>
    <d v="2024-12-21T18:03:41"/>
    <x v="0"/>
    <n v="2"/>
    <n v="1"/>
    <n v="38"/>
    <n v="2"/>
    <n v="5.79"/>
    <s v=""/>
    <n v="4"/>
    <s v=""/>
    <n v="24"/>
    <n v="0.5"/>
    <n v="5.2631578947368397E-2"/>
    <n v="1.4475"/>
    <x v="1"/>
    <n v="0"/>
  </r>
  <r>
    <x v="2875"/>
    <n v="36"/>
    <s v="Male"/>
    <s v="USA"/>
    <d v="2023-01-25T19:43:47"/>
    <x v="4"/>
    <n v="3"/>
    <n v="2"/>
    <n v="47"/>
    <n v="1"/>
    <n v="5.56"/>
    <s v=""/>
    <n v="4"/>
    <s v=""/>
    <n v="3"/>
    <n v="0.66666666666666596"/>
    <n v="2.1276595744680799E-2"/>
    <n v="1.39"/>
    <x v="1"/>
    <n v="0"/>
  </r>
  <r>
    <x v="2876"/>
    <n v="27"/>
    <s v="Female"/>
    <s v="USA"/>
    <d v="2024-02-07T23:50:46"/>
    <x v="4"/>
    <n v="2"/>
    <n v="1"/>
    <n v="54"/>
    <n v="4"/>
    <n v="5.22"/>
    <s v=""/>
    <n v="4"/>
    <s v=""/>
    <n v="46"/>
    <n v="0.5"/>
    <n v="7.4074074074074001E-2"/>
    <n v="1.3049999999999999"/>
    <x v="1"/>
    <n v="0"/>
  </r>
  <r>
    <x v="2877"/>
    <n v="46"/>
    <s v="Male"/>
    <s v="France"/>
    <d v="2023-06-05T16:27:05"/>
    <x v="3"/>
    <n v="2"/>
    <n v="0"/>
    <n v="52"/>
    <n v="1"/>
    <n v="5.18"/>
    <s v=""/>
    <n v="4"/>
    <s v=""/>
    <n v="21"/>
    <n v="0"/>
    <n v="1.9230769230769201E-2"/>
    <n v="1.2949999999999999"/>
    <x v="1"/>
    <n v="0"/>
  </r>
  <r>
    <x v="2878"/>
    <n v="18"/>
    <s v="Female"/>
    <s v="Japan"/>
    <d v="2023-09-21T22:00:28"/>
    <x v="3"/>
    <n v="1"/>
    <n v="0"/>
    <n v="48"/>
    <n v="1"/>
    <n v="4.91"/>
    <s v=""/>
    <n v="4"/>
    <s v=""/>
    <n v="27"/>
    <n v="0"/>
    <n v="2.0833333333333301E-2"/>
    <n v="1.2275"/>
    <x v="1"/>
    <n v="0"/>
  </r>
  <r>
    <x v="2879"/>
    <n v="52"/>
    <s v="Female"/>
    <s v="USA"/>
    <d v="2024-10-23T13:21:47"/>
    <x v="2"/>
    <n v="3"/>
    <n v="0"/>
    <n v="40"/>
    <n v="3"/>
    <n v="4.9000000000000004"/>
    <s v=""/>
    <n v="4"/>
    <s v=""/>
    <n v="19"/>
    <n v="0"/>
    <n v="7.4999999999999997E-2"/>
    <n v="1.2250000000000001"/>
    <x v="1"/>
    <n v="0"/>
  </r>
  <r>
    <x v="2880"/>
    <n v="34"/>
    <s v="Male"/>
    <s v="USA"/>
    <d v="2024-01-20T13:25:45"/>
    <x v="5"/>
    <n v="2"/>
    <n v="0"/>
    <n v="62"/>
    <n v="6"/>
    <n v="4.8"/>
    <s v=""/>
    <n v="4"/>
    <s v=""/>
    <n v="6"/>
    <n v="0"/>
    <n v="9.6774193548387094E-2"/>
    <n v="1.2"/>
    <x v="1"/>
    <n v="0"/>
  </r>
  <r>
    <x v="2881"/>
    <n v="18"/>
    <s v="Female"/>
    <s v="Germany"/>
    <d v="2024-05-30T17:27:05"/>
    <x v="2"/>
    <n v="4"/>
    <n v="1"/>
    <n v="52"/>
    <n v="2"/>
    <n v="4.6900000000000004"/>
    <s v=""/>
    <n v="4"/>
    <s v=""/>
    <n v="10"/>
    <n v="0.25"/>
    <n v="3.8461538461538401E-2"/>
    <n v="1.1725000000000001"/>
    <x v="1"/>
    <n v="0"/>
  </r>
  <r>
    <x v="2882"/>
    <n v="35"/>
    <s v="Male"/>
    <s v="USA"/>
    <d v="2024-06-01T17:38:08"/>
    <x v="3"/>
    <n v="4"/>
    <n v="2"/>
    <n v="53"/>
    <n v="4"/>
    <n v="4.68"/>
    <s v=""/>
    <n v="4"/>
    <s v=""/>
    <n v="13"/>
    <n v="0.5"/>
    <n v="7.5471698113207503E-2"/>
    <n v="1.17"/>
    <x v="1"/>
    <n v="0"/>
  </r>
  <r>
    <x v="2883"/>
    <n v="18"/>
    <s v="Male"/>
    <s v="UK"/>
    <d v="2024-08-17T09:23:20"/>
    <x v="3"/>
    <n v="6"/>
    <n v="1"/>
    <n v="62"/>
    <n v="3"/>
    <n v="4.67"/>
    <s v=""/>
    <n v="4"/>
    <s v=""/>
    <n v="0"/>
    <n v="0.16666666666666599"/>
    <n v="4.8387096774193498E-2"/>
    <n v="1.1675"/>
    <x v="1"/>
    <n v="0"/>
  </r>
  <r>
    <x v="2884"/>
    <n v="32"/>
    <s v="Female"/>
    <s v="USA"/>
    <d v="2024-10-29T02:14:03"/>
    <x v="1"/>
    <n v="1"/>
    <n v="0"/>
    <n v="39"/>
    <n v="3"/>
    <n v="4.57"/>
    <s v=""/>
    <n v="4"/>
    <s v=""/>
    <n v="58"/>
    <n v="0"/>
    <n v="7.69230769230769E-2"/>
    <n v="1.1425000000000001"/>
    <x v="1"/>
    <n v="0"/>
  </r>
  <r>
    <x v="2885"/>
    <n v="18"/>
    <s v="Female"/>
    <s v="UK"/>
    <d v="2023-12-26T23:32:24"/>
    <x v="4"/>
    <n v="7"/>
    <n v="2"/>
    <n v="36"/>
    <n v="2"/>
    <n v="4.45"/>
    <s v=""/>
    <n v="4"/>
    <s v=""/>
    <n v="23"/>
    <n v="0.28571428571428498"/>
    <n v="5.5555555555555497E-2"/>
    <n v="1.1125"/>
    <x v="1"/>
    <n v="0"/>
  </r>
  <r>
    <x v="2886"/>
    <n v="58"/>
    <s v="Female"/>
    <s v="USA"/>
    <d v="2024-11-17T19:18:49"/>
    <x v="4"/>
    <n v="3"/>
    <n v="2"/>
    <n v="46"/>
    <n v="0"/>
    <n v="4.4000000000000004"/>
    <s v=""/>
    <n v="4"/>
    <s v=""/>
    <n v="10"/>
    <n v="0.66666666666666596"/>
    <n v="0"/>
    <n v="1.1000000000000001"/>
    <x v="1"/>
    <n v="0"/>
  </r>
  <r>
    <x v="2887"/>
    <n v="25"/>
    <s v="Female"/>
    <s v="Canada"/>
    <d v="2024-12-11T06:55:14"/>
    <x v="4"/>
    <n v="3"/>
    <n v="2"/>
    <n v="58"/>
    <n v="4"/>
    <n v="4.0999999999999996"/>
    <s v=""/>
    <n v="4"/>
    <s v=""/>
    <n v="12"/>
    <n v="0.66666666666666596"/>
    <n v="6.8965517241379296E-2"/>
    <n v="1.0249999999999999"/>
    <x v="1"/>
    <n v="0"/>
  </r>
  <r>
    <x v="2888"/>
    <n v="29"/>
    <s v="Male"/>
    <s v="Canada"/>
    <d v="2024-07-16T21:02:45"/>
    <x v="3"/>
    <n v="1"/>
    <n v="0"/>
    <n v="56"/>
    <n v="2"/>
    <n v="4.08"/>
    <s v=""/>
    <n v="4"/>
    <s v=""/>
    <n v="100"/>
    <n v="0"/>
    <n v="3.5714285714285698E-2"/>
    <n v="1.02"/>
    <x v="1"/>
    <n v="1"/>
  </r>
  <r>
    <x v="2889"/>
    <n v="18"/>
    <s v="Female"/>
    <s v="Canada"/>
    <d v="2024-10-11T09:20:20"/>
    <x v="4"/>
    <n v="1"/>
    <n v="0"/>
    <n v="64"/>
    <n v="4"/>
    <n v="3.99"/>
    <s v=""/>
    <n v="4"/>
    <s v=""/>
    <n v="23"/>
    <n v="0"/>
    <n v="6.25E-2"/>
    <n v="0.99750000000000005"/>
    <x v="1"/>
    <n v="1"/>
  </r>
  <r>
    <x v="2890"/>
    <n v="26"/>
    <s v="Female"/>
    <s v="USA"/>
    <d v="2023-06-09T03:40:42"/>
    <x v="2"/>
    <n v="5"/>
    <n v="2"/>
    <n v="51"/>
    <n v="4"/>
    <n v="3.8"/>
    <s v=""/>
    <n v="4"/>
    <s v=""/>
    <n v="24"/>
    <n v="0.4"/>
    <n v="7.8431372549019607E-2"/>
    <n v="0.95"/>
    <x v="1"/>
    <n v="0"/>
  </r>
  <r>
    <x v="2891"/>
    <n v="40"/>
    <s v="Male"/>
    <s v="USA"/>
    <d v="2023-09-12T00:00:29"/>
    <x v="0"/>
    <n v="4"/>
    <n v="1"/>
    <n v="53"/>
    <n v="1"/>
    <n v="3.67"/>
    <s v=""/>
    <n v="4"/>
    <s v=""/>
    <n v="2"/>
    <n v="0.25"/>
    <n v="1.8867924528301799E-2"/>
    <n v="0.91749999999999998"/>
    <x v="1"/>
    <n v="1"/>
  </r>
  <r>
    <x v="2892"/>
    <n v="47"/>
    <s v="Female"/>
    <s v="UK"/>
    <d v="2023-07-08T18:45:27"/>
    <x v="4"/>
    <n v="2"/>
    <n v="0"/>
    <n v="64"/>
    <n v="1"/>
    <n v="3.56"/>
    <s v=""/>
    <n v="4"/>
    <s v=""/>
    <n v="34"/>
    <n v="0"/>
    <n v="1.5625E-2"/>
    <n v="0.89"/>
    <x v="1"/>
    <n v="0"/>
  </r>
  <r>
    <x v="2893"/>
    <n v="28"/>
    <s v="Male"/>
    <s v="USA"/>
    <d v="2023-02-06T04:46:21"/>
    <x v="4"/>
    <n v="4"/>
    <n v="2"/>
    <n v="53"/>
    <n v="2"/>
    <n v="3.49"/>
    <s v=""/>
    <n v="4"/>
    <s v=""/>
    <n v="3"/>
    <n v="0.5"/>
    <n v="3.7735849056603703E-2"/>
    <n v="0.87250000000000005"/>
    <x v="1"/>
    <n v="1"/>
  </r>
  <r>
    <x v="2894"/>
    <n v="54"/>
    <s v="Male"/>
    <s v="Germany"/>
    <d v="2023-11-05T06:26:12"/>
    <x v="1"/>
    <n v="5"/>
    <n v="0"/>
    <n v="49"/>
    <n v="3"/>
    <n v="3.32"/>
    <s v=""/>
    <n v="4"/>
    <s v=""/>
    <n v="1"/>
    <n v="0"/>
    <n v="6.1224489795918297E-2"/>
    <n v="0.83"/>
    <x v="1"/>
    <n v="0"/>
  </r>
  <r>
    <x v="2895"/>
    <n v="54"/>
    <s v="Female"/>
    <s v="Australia"/>
    <d v="2024-11-01T17:50:29"/>
    <x v="4"/>
    <n v="1"/>
    <n v="0"/>
    <n v="66"/>
    <n v="6"/>
    <n v="3.18"/>
    <s v=""/>
    <n v="4"/>
    <s v=""/>
    <n v="2"/>
    <n v="0"/>
    <n v="9.0909090909090898E-2"/>
    <n v="0.79500000000000004"/>
    <x v="1"/>
    <n v="0"/>
  </r>
  <r>
    <x v="2896"/>
    <n v="50"/>
    <s v="Other"/>
    <s v="Canada"/>
    <d v="2024-08-06T13:29:14"/>
    <x v="1"/>
    <n v="2"/>
    <n v="0"/>
    <n v="51"/>
    <n v="4"/>
    <n v="2.97"/>
    <s v=""/>
    <n v="4"/>
    <s v=""/>
    <n v="7"/>
    <n v="0"/>
    <n v="7.8431372549019607E-2"/>
    <n v="0.74250000000000005"/>
    <x v="1"/>
    <n v="0"/>
  </r>
  <r>
    <x v="2897"/>
    <n v="53"/>
    <s v="Male"/>
    <s v="USA"/>
    <d v="2024-08-07T08:28:07"/>
    <x v="3"/>
    <n v="1"/>
    <n v="0"/>
    <n v="48"/>
    <n v="2"/>
    <n v="2.76"/>
    <s v=""/>
    <n v="4"/>
    <s v=""/>
    <n v="39"/>
    <n v="0"/>
    <n v="4.1666666666666602E-2"/>
    <n v="0.69"/>
    <x v="1"/>
    <n v="1"/>
  </r>
  <r>
    <x v="2898"/>
    <n v="27"/>
    <s v="Female"/>
    <s v="Canada"/>
    <d v="2024-09-15T01:06:22"/>
    <x v="4"/>
    <n v="1"/>
    <n v="0"/>
    <n v="37"/>
    <n v="0"/>
    <n v="2.63"/>
    <s v=""/>
    <n v="4"/>
    <s v=""/>
    <n v="20"/>
    <n v="0"/>
    <n v="0"/>
    <n v="0.65749999999999997"/>
    <x v="1"/>
    <n v="0"/>
  </r>
  <r>
    <x v="2899"/>
    <n v="38"/>
    <s v="Female"/>
    <s v="Canada"/>
    <d v="2024-06-20T17:11:36"/>
    <x v="1"/>
    <n v="1"/>
    <n v="0"/>
    <n v="61"/>
    <n v="3"/>
    <n v="2.4900000000000002"/>
    <s v=""/>
    <n v="4"/>
    <s v=""/>
    <n v="1"/>
    <n v="0"/>
    <n v="4.9180327868852403E-2"/>
    <n v="0.62250000000000005"/>
    <x v="1"/>
    <n v="0"/>
  </r>
  <r>
    <x v="2900"/>
    <n v="56"/>
    <s v="Male"/>
    <s v="UK"/>
    <d v="2023-07-14T00:19:41"/>
    <x v="4"/>
    <n v="2"/>
    <n v="1"/>
    <n v="40"/>
    <n v="1"/>
    <n v="2.48"/>
    <s v=""/>
    <n v="4"/>
    <s v=""/>
    <n v="2"/>
    <n v="0.5"/>
    <n v="2.5000000000000001E-2"/>
    <n v="0.62"/>
    <x v="1"/>
    <n v="0"/>
  </r>
  <r>
    <x v="2901"/>
    <n v="30"/>
    <s v="Male"/>
    <s v="Canada"/>
    <d v="2023-02-22T15:00:19"/>
    <x v="3"/>
    <n v="2"/>
    <n v="0"/>
    <n v="46"/>
    <n v="2"/>
    <n v="1.67"/>
    <s v=""/>
    <n v="4"/>
    <s v=""/>
    <n v="15"/>
    <n v="0"/>
    <n v="4.3478260869565202E-2"/>
    <n v="0.41749999999999998"/>
    <x v="1"/>
    <n v="1"/>
  </r>
  <r>
    <x v="2902"/>
    <n v="32"/>
    <s v="Male"/>
    <s v="France"/>
    <d v="2023-08-03T12:23:21"/>
    <x v="3"/>
    <n v="3"/>
    <n v="1"/>
    <n v="56"/>
    <n v="1"/>
    <n v="1.64"/>
    <s v=""/>
    <n v="4"/>
    <s v=""/>
    <n v="11"/>
    <n v="0.33333333333333298"/>
    <n v="1.7857142857142801E-2"/>
    <n v="0.41"/>
    <x v="1"/>
    <n v="0"/>
  </r>
  <r>
    <x v="2903"/>
    <n v="18"/>
    <s v="Male"/>
    <s v="Japan"/>
    <d v="2023-08-03T05:05:18"/>
    <x v="4"/>
    <n v="3"/>
    <n v="0"/>
    <n v="41"/>
    <n v="4"/>
    <n v="1.54"/>
    <s v=""/>
    <n v="4"/>
    <s v=""/>
    <n v="20"/>
    <n v="0"/>
    <n v="9.7560975609756101E-2"/>
    <n v="0.38500000000000001"/>
    <x v="1"/>
    <n v="0"/>
  </r>
  <r>
    <x v="2904"/>
    <n v="23"/>
    <s v="Male"/>
    <s v="Germany"/>
    <d v="2024-02-10T11:42:40"/>
    <x v="3"/>
    <n v="1"/>
    <n v="1"/>
    <n v="41"/>
    <n v="2"/>
    <n v="1.46"/>
    <s v=""/>
    <n v="4"/>
    <s v=""/>
    <n v="4"/>
    <n v="1"/>
    <n v="4.8780487804878002E-2"/>
    <n v="0.36499999999999999"/>
    <x v="1"/>
    <n v="0"/>
  </r>
  <r>
    <x v="2905"/>
    <n v="42"/>
    <s v="Female"/>
    <s v="France"/>
    <d v="2024-12-24T23:26:53"/>
    <x v="5"/>
    <n v="3"/>
    <n v="1"/>
    <n v="54"/>
    <n v="2"/>
    <n v="1.0900000000000001"/>
    <s v=""/>
    <n v="4"/>
    <s v=""/>
    <n v="12"/>
    <n v="0.33333333333333298"/>
    <n v="3.7037037037037E-2"/>
    <n v="0.27250000000000002"/>
    <x v="1"/>
    <n v="0"/>
  </r>
  <r>
    <x v="2906"/>
    <n v="25"/>
    <s v="Male"/>
    <s v="UK"/>
    <d v="2024-06-07T18:11:15"/>
    <x v="1"/>
    <n v="4"/>
    <n v="1"/>
    <n v="56"/>
    <n v="1"/>
    <n v="0.72"/>
    <s v=""/>
    <n v="4"/>
    <s v=""/>
    <n v="30"/>
    <n v="0.25"/>
    <n v="1.7857142857142801E-2"/>
    <n v="0.18"/>
    <x v="1"/>
    <n v="0"/>
  </r>
  <r>
    <x v="2907"/>
    <n v="47"/>
    <s v="Male"/>
    <s v="UK"/>
    <d v="2024-01-12T14:09:11"/>
    <x v="2"/>
    <n v="3"/>
    <n v="1"/>
    <n v="52"/>
    <n v="4"/>
    <n v="0.71"/>
    <s v=""/>
    <n v="4"/>
    <s v=""/>
    <n v="37"/>
    <n v="0.33333333333333298"/>
    <n v="7.69230769230769E-2"/>
    <n v="0.17749999999999999"/>
    <x v="1"/>
    <n v="0"/>
  </r>
  <r>
    <x v="2908"/>
    <n v="29"/>
    <s v="Male"/>
    <s v="Germany"/>
    <d v="2023-10-02T23:45:00"/>
    <x v="0"/>
    <n v="2"/>
    <n v="1"/>
    <n v="38"/>
    <n v="1"/>
    <n v="0.65"/>
    <s v=""/>
    <n v="4"/>
    <s v=""/>
    <n v="17"/>
    <n v="0.5"/>
    <n v="2.6315789473684199E-2"/>
    <n v="0.16250000000000001"/>
    <x v="1"/>
    <n v="1"/>
  </r>
  <r>
    <x v="2909"/>
    <n v="44"/>
    <s v="Female"/>
    <s v="UK"/>
    <d v="2024-01-28T01:01:27"/>
    <x v="1"/>
    <n v="1"/>
    <n v="0"/>
    <n v="40"/>
    <n v="3"/>
    <n v="0.57999999999999996"/>
    <s v=""/>
    <n v="4"/>
    <s v=""/>
    <n v="49"/>
    <n v="0"/>
    <n v="7.4999999999999997E-2"/>
    <n v="0.14499999999999999"/>
    <x v="1"/>
    <n v="0"/>
  </r>
  <r>
    <x v="2910"/>
    <n v="37"/>
    <s v="Male"/>
    <s v="USA"/>
    <d v="2023-11-05T16:39:27"/>
    <x v="4"/>
    <n v="3"/>
    <n v="1"/>
    <n v="48"/>
    <n v="4"/>
    <n v="0.56000000000000005"/>
    <s v=""/>
    <n v="4"/>
    <s v=""/>
    <n v="6"/>
    <n v="0.33333333333333298"/>
    <n v="8.3333333333333301E-2"/>
    <n v="0.14000000000000001"/>
    <x v="1"/>
    <n v="0"/>
  </r>
  <r>
    <x v="2911"/>
    <n v="32"/>
    <s v="Female"/>
    <s v="USA"/>
    <d v="2023-01-19T19:10:39"/>
    <x v="4"/>
    <n v="2"/>
    <n v="0"/>
    <n v="44"/>
    <n v="1"/>
    <n v="0.14000000000000001"/>
    <s v=""/>
    <n v="4"/>
    <s v=""/>
    <n v="6"/>
    <n v="0"/>
    <n v="2.27272727272727E-2"/>
    <n v="3.5000000000000003E-2"/>
    <x v="1"/>
    <n v="1"/>
  </r>
  <r>
    <x v="2912"/>
    <n v="22"/>
    <s v="Female"/>
    <s v="USA"/>
    <d v="2023-11-02T18:34:18"/>
    <x v="5"/>
    <n v="3"/>
    <n v="1"/>
    <n v="54"/>
    <n v="4"/>
    <n v="0.09"/>
    <s v=""/>
    <n v="4"/>
    <s v=""/>
    <n v="32"/>
    <n v="0.33333333333333298"/>
    <n v="7.4074074074074001E-2"/>
    <n v="2.2499999999999999E-2"/>
    <x v="1"/>
    <n v="0"/>
  </r>
  <r>
    <x v="2913"/>
    <n v="50"/>
    <s v="Male"/>
    <s v="France"/>
    <d v="2024-12-12T03:21:44"/>
    <x v="2"/>
    <n v="7"/>
    <n v="4"/>
    <n v="46"/>
    <n v="3"/>
    <n v="0.03"/>
    <s v=""/>
    <n v="4"/>
    <s v=""/>
    <n v="23"/>
    <n v="0.57142857142857095"/>
    <n v="6.5217391304347797E-2"/>
    <n v="7.4999999999999997E-3"/>
    <x v="1"/>
    <n v="0"/>
  </r>
  <r>
    <x v="2914"/>
    <n v="43"/>
    <s v="Male"/>
    <s v="UK"/>
    <d v="2024-06-25T19:50:37"/>
    <x v="4"/>
    <n v="4"/>
    <n v="0"/>
    <n v="45"/>
    <n v="2"/>
    <n v="1571.66"/>
    <s v="OUTLIER"/>
    <n v="3"/>
    <s v=""/>
    <n v="111"/>
    <n v="0"/>
    <n v="4.4444444444444398E-2"/>
    <n v="523.88666666666597"/>
    <x v="2"/>
    <n v="1"/>
  </r>
  <r>
    <x v="2915"/>
    <n v="26"/>
    <s v="Female"/>
    <s v="USA"/>
    <d v="2023-11-29T08:38:41"/>
    <x v="3"/>
    <n v="0"/>
    <n v="0"/>
    <n v="51"/>
    <n v="3"/>
    <n v="1536.85"/>
    <s v="OUTLIER"/>
    <n v="3"/>
    <s v=""/>
    <n v="6"/>
    <n v="0"/>
    <n v="5.8823529411764698E-2"/>
    <n v="512.28333333333296"/>
    <x v="2"/>
    <n v="0"/>
  </r>
  <r>
    <x v="2916"/>
    <n v="32"/>
    <s v="Male"/>
    <s v="Canada"/>
    <d v="2024-04-01T05:27:09"/>
    <x v="1"/>
    <n v="4"/>
    <n v="3"/>
    <n v="38"/>
    <n v="1"/>
    <n v="1404.21"/>
    <s v="OUTLIER"/>
    <n v="3"/>
    <s v=""/>
    <n v="25"/>
    <n v="0.75"/>
    <n v="2.6315789473684199E-2"/>
    <n v="468.07"/>
    <x v="2"/>
    <n v="1"/>
  </r>
  <r>
    <x v="2917"/>
    <n v="27"/>
    <s v="Male"/>
    <s v="Australia"/>
    <d v="2023-06-11T11:09:47"/>
    <x v="1"/>
    <n v="1"/>
    <n v="0"/>
    <n v="48"/>
    <n v="3"/>
    <n v="1344.58"/>
    <s v="OUTLIER"/>
    <n v="3"/>
    <s v=""/>
    <n v="62"/>
    <n v="0"/>
    <n v="6.25E-2"/>
    <n v="448.19333333333299"/>
    <x v="2"/>
    <n v="1"/>
  </r>
  <r>
    <x v="2918"/>
    <n v="45"/>
    <s v="Male"/>
    <s v="USA"/>
    <d v="2023-06-16T15:16:24"/>
    <x v="3"/>
    <n v="1"/>
    <n v="0"/>
    <n v="46"/>
    <n v="0"/>
    <n v="1298.98"/>
    <s v="OUTLIER"/>
    <n v="3"/>
    <s v=""/>
    <n v="4"/>
    <n v="0"/>
    <n v="0"/>
    <n v="432.993333333333"/>
    <x v="2"/>
    <n v="0"/>
  </r>
  <r>
    <x v="2919"/>
    <n v="39"/>
    <s v="Male"/>
    <s v="USA"/>
    <d v="2023-05-08T18:15:20"/>
    <x v="5"/>
    <n v="5"/>
    <n v="2"/>
    <n v="54"/>
    <n v="3"/>
    <n v="1232.23"/>
    <s v="OUTLIER"/>
    <n v="3"/>
    <s v=""/>
    <n v="22"/>
    <n v="0.4"/>
    <n v="5.5555555555555497E-2"/>
    <n v="410.743333333333"/>
    <x v="2"/>
    <n v="0"/>
  </r>
  <r>
    <x v="2920"/>
    <n v="26"/>
    <s v="Male"/>
    <s v="Australia"/>
    <d v="2023-08-08T01:53:53"/>
    <x v="1"/>
    <n v="5"/>
    <n v="0"/>
    <n v="45"/>
    <n v="2"/>
    <n v="1176.43"/>
    <s v="OUTLIER"/>
    <n v="3"/>
    <s v=""/>
    <n v="19"/>
    <n v="0"/>
    <n v="4.4444444444444398E-2"/>
    <n v="392.14333333333298"/>
    <x v="2"/>
    <n v="0"/>
  </r>
  <r>
    <x v="2921"/>
    <n v="25"/>
    <s v="Female"/>
    <s v="Germany"/>
    <d v="2024-11-22T17:35:00"/>
    <x v="2"/>
    <n v="4"/>
    <n v="1"/>
    <n v="52"/>
    <n v="1"/>
    <n v="1168.46"/>
    <s v="OUTLIER"/>
    <n v="3"/>
    <s v=""/>
    <n v="26"/>
    <n v="0.25"/>
    <n v="1.9230769230769201E-2"/>
    <n v="389.486666666666"/>
    <x v="2"/>
    <n v="0"/>
  </r>
  <r>
    <x v="2922"/>
    <n v="31"/>
    <s v="Other"/>
    <s v="Australia"/>
    <d v="2023-06-18T19:50:16"/>
    <x v="5"/>
    <n v="3"/>
    <n v="1"/>
    <n v="52"/>
    <n v="4"/>
    <n v="1157.04"/>
    <s v="OUTLIER"/>
    <n v="3"/>
    <s v=""/>
    <n v="26"/>
    <n v="0.33333333333333298"/>
    <n v="7.69230769230769E-2"/>
    <n v="385.68"/>
    <x v="2"/>
    <n v="0"/>
  </r>
  <r>
    <x v="2923"/>
    <n v="34"/>
    <s v="Male"/>
    <s v="France"/>
    <d v="2023-02-09T08:41:55"/>
    <x v="1"/>
    <n v="2"/>
    <n v="0"/>
    <n v="58"/>
    <n v="4"/>
    <n v="1136.6099999999999"/>
    <s v="OUTLIER"/>
    <n v="3"/>
    <s v=""/>
    <n v="2"/>
    <n v="0"/>
    <n v="6.8965517241379296E-2"/>
    <n v="378.86999999999898"/>
    <x v="2"/>
    <n v="0"/>
  </r>
  <r>
    <x v="2924"/>
    <n v="22"/>
    <s v="Male"/>
    <s v="Germany"/>
    <d v="2023-01-14T19:26:51"/>
    <x v="3"/>
    <n v="2"/>
    <n v="2"/>
    <n v="37"/>
    <n v="1"/>
    <n v="1121.6600000000001"/>
    <s v="OUTLIER"/>
    <n v="3"/>
    <s v=""/>
    <n v="27"/>
    <n v="1"/>
    <n v="2.7027027027027001E-2"/>
    <n v="373.88666666666597"/>
    <x v="2"/>
    <n v="0"/>
  </r>
  <r>
    <x v="2925"/>
    <n v="31"/>
    <s v="Female"/>
    <s v="USA"/>
    <d v="2024-11-28T13:45:19"/>
    <x v="3"/>
    <n v="3"/>
    <n v="3"/>
    <n v="65"/>
    <n v="3"/>
    <n v="1118.6400000000001"/>
    <s v="OUTLIER"/>
    <n v="3"/>
    <s v=""/>
    <n v="79"/>
    <n v="1"/>
    <n v="4.6153846153846101E-2"/>
    <n v="372.88"/>
    <x v="2"/>
    <n v="0"/>
  </r>
  <r>
    <x v="2926"/>
    <n v="18"/>
    <s v="Male"/>
    <s v="Canada"/>
    <d v="2024-01-12T02:28:20"/>
    <x v="1"/>
    <n v="1"/>
    <n v="0"/>
    <n v="44"/>
    <n v="0"/>
    <n v="1098.47"/>
    <s v="OUTLIER"/>
    <n v="3"/>
    <s v=""/>
    <n v="21"/>
    <n v="0"/>
    <n v="0"/>
    <n v="366.15666666666601"/>
    <x v="2"/>
    <n v="0"/>
  </r>
  <r>
    <x v="2927"/>
    <n v="41"/>
    <s v="Male"/>
    <s v="UK"/>
    <d v="2024-05-31T21:11:38"/>
    <x v="2"/>
    <n v="3"/>
    <n v="1"/>
    <n v="70"/>
    <n v="6"/>
    <n v="1089.44"/>
    <s v="OUTLIER"/>
    <n v="3"/>
    <s v=""/>
    <n v="50"/>
    <n v="0.33333333333333298"/>
    <n v="8.5714285714285701E-2"/>
    <n v="363.14666666666602"/>
    <x v="2"/>
    <n v="0"/>
  </r>
  <r>
    <x v="2928"/>
    <n v="61"/>
    <s v="Male"/>
    <s v="UK"/>
    <d v="2024-05-28T21:38:52"/>
    <x v="4"/>
    <n v="1"/>
    <n v="0"/>
    <n v="46"/>
    <n v="1"/>
    <n v="1079.47"/>
    <s v="OUTLIER"/>
    <n v="3"/>
    <s v=""/>
    <n v="11"/>
    <n v="0"/>
    <n v="2.1739130434782601E-2"/>
    <n v="359.82333333333298"/>
    <x v="2"/>
    <n v="0"/>
  </r>
  <r>
    <x v="2929"/>
    <n v="43"/>
    <s v="Male"/>
    <s v="USA"/>
    <d v="2023-10-15T00:51:15"/>
    <x v="2"/>
    <n v="2"/>
    <n v="0"/>
    <n v="53"/>
    <n v="2"/>
    <n v="1076.55"/>
    <s v="OUTLIER"/>
    <n v="3"/>
    <s v=""/>
    <n v="4"/>
    <n v="0"/>
    <n v="3.7735849056603703E-2"/>
    <n v="358.849999999999"/>
    <x v="2"/>
    <n v="0"/>
  </r>
  <r>
    <x v="2930"/>
    <n v="40"/>
    <s v="Female"/>
    <s v="Germany"/>
    <d v="2023-04-06T18:13:53"/>
    <x v="2"/>
    <n v="4"/>
    <n v="2"/>
    <n v="55"/>
    <n v="1"/>
    <n v="1074.02"/>
    <s v="OUTLIER"/>
    <n v="3"/>
    <s v=""/>
    <n v="47"/>
    <n v="0.5"/>
    <n v="1.8181818181818101E-2"/>
    <n v="358.00666666666598"/>
    <x v="2"/>
    <n v="0"/>
  </r>
  <r>
    <x v="2931"/>
    <n v="56"/>
    <s v="Male"/>
    <s v="UK"/>
    <d v="2023-02-11T04:30:09"/>
    <x v="2"/>
    <n v="3"/>
    <n v="1"/>
    <n v="48"/>
    <n v="3"/>
    <n v="1070.54"/>
    <s v="OUTLIER"/>
    <n v="3"/>
    <s v=""/>
    <n v="15"/>
    <n v="0.33333333333333298"/>
    <n v="6.25E-2"/>
    <n v="356.84666666666601"/>
    <x v="2"/>
    <n v="0"/>
  </r>
  <r>
    <x v="2932"/>
    <n v="28"/>
    <s v="Male"/>
    <s v="Germany"/>
    <d v="2024-10-25T15:00:26"/>
    <x v="3"/>
    <n v="0"/>
    <n v="0"/>
    <n v="56"/>
    <n v="4"/>
    <n v="1047.32"/>
    <s v="OUTLIER"/>
    <n v="3"/>
    <s v=""/>
    <n v="60"/>
    <n v="0"/>
    <n v="7.1428571428571397E-2"/>
    <n v="349.106666666666"/>
    <x v="2"/>
    <n v="0"/>
  </r>
  <r>
    <x v="2933"/>
    <n v="36"/>
    <s v="Male"/>
    <s v="USA"/>
    <d v="2024-05-24T19:49:11"/>
    <x v="5"/>
    <n v="2"/>
    <n v="2"/>
    <n v="49"/>
    <n v="4"/>
    <n v="1019.17"/>
    <s v="OUTLIER"/>
    <n v="3"/>
    <s v=""/>
    <n v="14"/>
    <n v="1"/>
    <n v="8.16326530612244E-2"/>
    <n v="339.72333333333302"/>
    <x v="2"/>
    <n v="0"/>
  </r>
  <r>
    <x v="2934"/>
    <n v="18"/>
    <s v="Female"/>
    <s v="USA"/>
    <d v="2023-04-17T15:35:36"/>
    <x v="4"/>
    <n v="3"/>
    <n v="1"/>
    <n v="55"/>
    <n v="0"/>
    <n v="989.55"/>
    <s v="OUTLIER"/>
    <n v="3"/>
    <s v=""/>
    <n v="16"/>
    <n v="0.33333333333333298"/>
    <n v="0"/>
    <n v="329.849999999999"/>
    <x v="2"/>
    <n v="0"/>
  </r>
  <r>
    <x v="2935"/>
    <n v="38"/>
    <s v="Other"/>
    <s v="USA"/>
    <d v="2024-03-22T05:59:33"/>
    <x v="2"/>
    <n v="4"/>
    <n v="2"/>
    <n v="47"/>
    <n v="2"/>
    <n v="968.22"/>
    <s v="OUTLIER"/>
    <n v="3"/>
    <s v=""/>
    <n v="59"/>
    <n v="0.5"/>
    <n v="4.2553191489361701E-2"/>
    <n v="322.74"/>
    <x v="2"/>
    <n v="0"/>
  </r>
  <r>
    <x v="2936"/>
    <n v="30"/>
    <s v="Male"/>
    <s v="Canada"/>
    <d v="2024-08-22T16:25:10"/>
    <x v="3"/>
    <n v="2"/>
    <n v="1"/>
    <n v="64"/>
    <n v="3"/>
    <n v="964.88"/>
    <s v="OUTLIER"/>
    <n v="3"/>
    <s v=""/>
    <n v="17"/>
    <n v="0.5"/>
    <n v="4.6875E-2"/>
    <n v="321.62666666666598"/>
    <x v="2"/>
    <n v="0"/>
  </r>
  <r>
    <x v="2937"/>
    <n v="34"/>
    <s v="Male"/>
    <s v="USA"/>
    <d v="2024-05-30T07:13:50"/>
    <x v="0"/>
    <n v="3"/>
    <n v="1"/>
    <n v="54"/>
    <n v="1"/>
    <n v="964.45"/>
    <s v="OUTLIER"/>
    <n v="3"/>
    <s v=""/>
    <n v="7"/>
    <n v="0.33333333333333298"/>
    <n v="1.85185185185185E-2"/>
    <n v="321.48333333333301"/>
    <x v="2"/>
    <n v="0"/>
  </r>
  <r>
    <x v="2938"/>
    <n v="24"/>
    <s v="Male"/>
    <s v="USA"/>
    <d v="2023-06-03T06:02:47"/>
    <x v="2"/>
    <n v="2"/>
    <n v="0"/>
    <n v="50"/>
    <n v="3"/>
    <n v="957"/>
    <s v="OUTLIER"/>
    <n v="3"/>
    <s v=""/>
    <n v="75"/>
    <n v="0"/>
    <n v="0.06"/>
    <n v="319"/>
    <x v="2"/>
    <n v="0"/>
  </r>
  <r>
    <x v="2939"/>
    <n v="22"/>
    <s v="Female"/>
    <s v="UK"/>
    <d v="2023-04-07T17:35:36"/>
    <x v="1"/>
    <n v="4"/>
    <n v="0"/>
    <n v="46"/>
    <n v="3"/>
    <n v="944.91"/>
    <s v="OUTLIER"/>
    <n v="3"/>
    <s v=""/>
    <n v="119"/>
    <n v="0"/>
    <n v="6.5217391304347797E-2"/>
    <n v="314.969999999999"/>
    <x v="2"/>
    <n v="1"/>
  </r>
  <r>
    <x v="2940"/>
    <n v="18"/>
    <s v="Male"/>
    <s v="USA"/>
    <d v="2023-04-06T00:42:36"/>
    <x v="4"/>
    <n v="5"/>
    <n v="0"/>
    <n v="47"/>
    <n v="4"/>
    <n v="940.23"/>
    <s v="OUTLIER"/>
    <n v="3"/>
    <s v=""/>
    <n v="63"/>
    <n v="0"/>
    <n v="8.5106382978723402E-2"/>
    <n v="313.41000000000003"/>
    <x v="2"/>
    <n v="0"/>
  </r>
  <r>
    <x v="2941"/>
    <n v="36"/>
    <s v="Other"/>
    <s v="USA"/>
    <d v="2023-07-07T10:38:06"/>
    <x v="1"/>
    <n v="2"/>
    <n v="1"/>
    <n v="43"/>
    <n v="2"/>
    <n v="935.72"/>
    <s v="OUTLIER"/>
    <n v="3"/>
    <s v=""/>
    <n v="2"/>
    <n v="0.5"/>
    <n v="4.6511627906976702E-2"/>
    <n v="311.90666666666601"/>
    <x v="2"/>
    <n v="0"/>
  </r>
  <r>
    <x v="2942"/>
    <n v="29"/>
    <s v="Male"/>
    <s v="USA"/>
    <d v="2023-04-13T21:03:57"/>
    <x v="1"/>
    <n v="3"/>
    <n v="0"/>
    <n v="50"/>
    <n v="1"/>
    <n v="931.4"/>
    <s v="OUTLIER"/>
    <n v="3"/>
    <s v=""/>
    <n v="3"/>
    <n v="0"/>
    <n v="0.02"/>
    <n v="310.46666666666601"/>
    <x v="2"/>
    <n v="0"/>
  </r>
  <r>
    <x v="2943"/>
    <n v="18"/>
    <s v="Male"/>
    <s v="Canada"/>
    <d v="2023-09-27T12:20:21"/>
    <x v="2"/>
    <n v="2"/>
    <n v="2"/>
    <n v="37"/>
    <n v="3"/>
    <n v="920.25"/>
    <s v="OUTLIER"/>
    <n v="3"/>
    <s v=""/>
    <n v="13"/>
    <n v="1"/>
    <n v="8.1081081081081002E-2"/>
    <n v="306.75"/>
    <x v="2"/>
    <n v="0"/>
  </r>
  <r>
    <x v="2944"/>
    <n v="37"/>
    <s v="Male"/>
    <s v="USA"/>
    <d v="2023-04-30T04:22:42"/>
    <x v="1"/>
    <n v="1"/>
    <n v="0"/>
    <n v="59"/>
    <n v="6"/>
    <n v="919.55"/>
    <s v="OUTLIER"/>
    <n v="3"/>
    <s v=""/>
    <n v="17"/>
    <n v="0"/>
    <n v="0.101694915254237"/>
    <n v="306.51666666666603"/>
    <x v="2"/>
    <n v="0"/>
  </r>
  <r>
    <x v="2945"/>
    <n v="23"/>
    <s v="Male"/>
    <s v="Japan"/>
    <d v="2024-06-27T15:38:50"/>
    <x v="2"/>
    <n v="4"/>
    <n v="0"/>
    <n v="61"/>
    <n v="2"/>
    <n v="910.83"/>
    <s v="OUTLIER"/>
    <n v="3"/>
    <s v=""/>
    <n v="24"/>
    <n v="0"/>
    <n v="3.2786885245901599E-2"/>
    <n v="303.61"/>
    <x v="2"/>
    <n v="0"/>
  </r>
  <r>
    <x v="2946"/>
    <n v="49"/>
    <s v="Male"/>
    <s v="Germany"/>
    <d v="2024-06-08T14:37:45"/>
    <x v="2"/>
    <n v="3"/>
    <n v="1"/>
    <n v="40"/>
    <n v="2"/>
    <n v="910.08"/>
    <s v="OUTLIER"/>
    <n v="3"/>
    <s v=""/>
    <n v="2"/>
    <n v="0.33333333333333298"/>
    <n v="0.05"/>
    <n v="303.36"/>
    <x v="2"/>
    <n v="0"/>
  </r>
  <r>
    <x v="2947"/>
    <n v="46"/>
    <s v="Female"/>
    <s v="Australia"/>
    <d v="2024-01-17T08:02:34"/>
    <x v="1"/>
    <n v="3"/>
    <n v="1"/>
    <n v="54"/>
    <n v="3"/>
    <n v="908.36"/>
    <s v="OUTLIER"/>
    <n v="3"/>
    <s v=""/>
    <n v="45"/>
    <n v="0.33333333333333298"/>
    <n v="5.5555555555555497E-2"/>
    <n v="302.78666666666601"/>
    <x v="2"/>
    <n v="0"/>
  </r>
  <r>
    <x v="2948"/>
    <n v="41"/>
    <s v="Female"/>
    <s v="Australia"/>
    <d v="2023-10-15T05:14:04"/>
    <x v="3"/>
    <n v="3"/>
    <n v="1"/>
    <n v="54"/>
    <n v="3"/>
    <n v="895.43"/>
    <s v="OUTLIER"/>
    <n v="3"/>
    <s v=""/>
    <n v="1"/>
    <n v="0.33333333333333298"/>
    <n v="5.5555555555555497E-2"/>
    <n v="298.47666666666601"/>
    <x v="2"/>
    <n v="0"/>
  </r>
  <r>
    <x v="2949"/>
    <n v="29"/>
    <s v="Female"/>
    <s v="USA"/>
    <d v="2023-06-16T00:40:19"/>
    <x v="5"/>
    <n v="2"/>
    <n v="1"/>
    <n v="49"/>
    <n v="1"/>
    <n v="892.07"/>
    <s v="OUTLIER"/>
    <n v="3"/>
    <s v=""/>
    <n v="8"/>
    <n v="0.5"/>
    <n v="2.04081632653061E-2"/>
    <n v="297.356666666666"/>
    <x v="2"/>
    <n v="0"/>
  </r>
  <r>
    <x v="2950"/>
    <n v="36"/>
    <s v="Male"/>
    <s v="Canada"/>
    <d v="2023-08-24T12:07:52"/>
    <x v="2"/>
    <n v="3"/>
    <n v="1"/>
    <n v="45"/>
    <n v="3"/>
    <n v="878.2"/>
    <s v="OUTLIER"/>
    <n v="3"/>
    <s v=""/>
    <n v="3"/>
    <n v="0.33333333333333298"/>
    <n v="6.6666666666666596E-2"/>
    <n v="292.73333333333301"/>
    <x v="2"/>
    <n v="0"/>
  </r>
  <r>
    <x v="2951"/>
    <n v="55"/>
    <s v="Female"/>
    <s v="Japan"/>
    <d v="2023-07-30T12:01:16"/>
    <x v="3"/>
    <n v="1"/>
    <n v="0"/>
    <n v="48"/>
    <n v="0"/>
    <n v="874.77"/>
    <s v="OUTLIER"/>
    <n v="3"/>
    <s v=""/>
    <n v="83"/>
    <n v="0"/>
    <n v="0"/>
    <n v="291.58999999999997"/>
    <x v="2"/>
    <n v="0"/>
  </r>
  <r>
    <x v="2952"/>
    <n v="28"/>
    <s v="Other"/>
    <s v="Canada"/>
    <d v="2024-05-10T21:27:06"/>
    <x v="4"/>
    <n v="4"/>
    <n v="0"/>
    <n v="53"/>
    <n v="4"/>
    <n v="868.9"/>
    <s v="OUTLIER"/>
    <n v="3"/>
    <s v=""/>
    <n v="5"/>
    <n v="0"/>
    <n v="7.5471698113207503E-2"/>
    <n v="289.63333333333298"/>
    <x v="2"/>
    <n v="0"/>
  </r>
  <r>
    <x v="2953"/>
    <n v="52"/>
    <s v="Female"/>
    <s v="Japan"/>
    <d v="2024-10-10T07:03:24"/>
    <x v="2"/>
    <n v="3"/>
    <n v="3"/>
    <n v="48"/>
    <n v="1"/>
    <n v="864.27"/>
    <s v="OUTLIER"/>
    <n v="3"/>
    <s v=""/>
    <n v="7"/>
    <n v="1"/>
    <n v="2.0833333333333301E-2"/>
    <n v="288.08999999999997"/>
    <x v="2"/>
    <n v="1"/>
  </r>
  <r>
    <x v="2954"/>
    <n v="22"/>
    <s v="Male"/>
    <s v="USA"/>
    <d v="2023-02-04T11:53:20"/>
    <x v="1"/>
    <n v="7"/>
    <n v="3"/>
    <n v="48"/>
    <n v="2"/>
    <n v="859.9"/>
    <s v="OUTLIER"/>
    <n v="3"/>
    <s v=""/>
    <n v="45"/>
    <n v="0.42857142857142799"/>
    <n v="4.1666666666666602E-2"/>
    <n v="286.63333333333298"/>
    <x v="2"/>
    <n v="0"/>
  </r>
  <r>
    <x v="2955"/>
    <n v="26"/>
    <s v="Male"/>
    <s v="Japan"/>
    <d v="2024-05-04T13:35:57"/>
    <x v="2"/>
    <n v="4"/>
    <n v="0"/>
    <n v="49"/>
    <n v="6"/>
    <n v="857.13"/>
    <s v="OUTLIER"/>
    <n v="3"/>
    <s v=""/>
    <n v="7"/>
    <n v="0"/>
    <n v="0.122448979591836"/>
    <n v="285.70999999999998"/>
    <x v="2"/>
    <n v="0"/>
  </r>
  <r>
    <x v="2956"/>
    <n v="23"/>
    <s v="Female"/>
    <s v="USA"/>
    <d v="2023-06-22T05:36:16"/>
    <x v="1"/>
    <n v="1"/>
    <n v="0"/>
    <n v="45"/>
    <n v="2"/>
    <n v="846.05"/>
    <s v="OUTLIER"/>
    <n v="3"/>
    <s v=""/>
    <n v="2"/>
    <n v="0"/>
    <n v="4.4444444444444398E-2"/>
    <n v="282.01666666666603"/>
    <x v="2"/>
    <n v="0"/>
  </r>
  <r>
    <x v="2957"/>
    <n v="56"/>
    <s v="Female"/>
    <s v="Canada"/>
    <d v="2023-03-02T14:16:52"/>
    <x v="2"/>
    <n v="5"/>
    <n v="1"/>
    <n v="58"/>
    <n v="0"/>
    <n v="845.79"/>
    <s v="OUTLIER"/>
    <n v="3"/>
    <s v=""/>
    <n v="30"/>
    <n v="0.2"/>
    <n v="0"/>
    <n v="281.93"/>
    <x v="2"/>
    <n v="0"/>
  </r>
  <r>
    <x v="2958"/>
    <n v="18"/>
    <s v="Female"/>
    <s v="Australia"/>
    <d v="2023-12-20T17:08:51"/>
    <x v="2"/>
    <n v="4"/>
    <n v="1"/>
    <n v="60"/>
    <n v="3"/>
    <n v="843.63"/>
    <s v="OUTLIER"/>
    <n v="3"/>
    <s v=""/>
    <n v="45"/>
    <n v="0.25"/>
    <n v="0.05"/>
    <n v="281.20999999999998"/>
    <x v="2"/>
    <n v="0"/>
  </r>
  <r>
    <x v="2959"/>
    <n v="39"/>
    <s v="Female"/>
    <s v="USA"/>
    <d v="2024-03-21T05:10:14"/>
    <x v="1"/>
    <n v="3"/>
    <n v="0"/>
    <n v="47"/>
    <n v="2"/>
    <n v="840.75"/>
    <s v="OUTLIER"/>
    <n v="3"/>
    <s v=""/>
    <n v="11"/>
    <n v="0"/>
    <n v="4.2553191489361701E-2"/>
    <n v="280.25"/>
    <x v="2"/>
    <n v="1"/>
  </r>
  <r>
    <x v="2960"/>
    <n v="28"/>
    <s v="Female"/>
    <s v="Japan"/>
    <d v="2023-08-13T20:36:35"/>
    <x v="2"/>
    <n v="6"/>
    <n v="1"/>
    <n v="47"/>
    <n v="3"/>
    <n v="836.74"/>
    <s v="OUTLIER"/>
    <n v="3"/>
    <s v=""/>
    <n v="32"/>
    <n v="0.16666666666666599"/>
    <n v="6.3829787234042507E-2"/>
    <n v="278.91333333333301"/>
    <x v="2"/>
    <n v="0"/>
  </r>
  <r>
    <x v="2961"/>
    <n v="22"/>
    <s v="Male"/>
    <s v="UK"/>
    <d v="2023-07-20T11:06:03"/>
    <x v="0"/>
    <n v="0"/>
    <n v="0"/>
    <n v="51"/>
    <n v="0"/>
    <n v="822.27"/>
    <s v="OUTLIER"/>
    <n v="3"/>
    <s v=""/>
    <n v="16"/>
    <n v="0"/>
    <n v="0"/>
    <n v="274.08999999999997"/>
    <x v="2"/>
    <n v="0"/>
  </r>
  <r>
    <x v="2962"/>
    <n v="24"/>
    <s v="Female"/>
    <s v="USA"/>
    <d v="2023-01-24T02:50:46"/>
    <x v="2"/>
    <n v="4"/>
    <n v="1"/>
    <n v="53"/>
    <n v="1"/>
    <n v="815.73"/>
    <s v="OUTLIER"/>
    <n v="3"/>
    <s v=""/>
    <n v="24"/>
    <n v="0.25"/>
    <n v="1.8867924528301799E-2"/>
    <n v="271.91000000000003"/>
    <x v="2"/>
    <n v="0"/>
  </r>
  <r>
    <x v="2963"/>
    <n v="46"/>
    <s v="Other"/>
    <s v="Germany"/>
    <d v="2023-12-03T23:36:50"/>
    <x v="1"/>
    <n v="2"/>
    <n v="1"/>
    <n v="54"/>
    <n v="1"/>
    <n v="802.08"/>
    <s v="OUTLIER"/>
    <n v="3"/>
    <s v=""/>
    <n v="3"/>
    <n v="0.5"/>
    <n v="1.85185185185185E-2"/>
    <n v="267.36"/>
    <x v="2"/>
    <n v="0"/>
  </r>
  <r>
    <x v="2964"/>
    <n v="44"/>
    <s v="Male"/>
    <s v="France"/>
    <d v="2024-02-10T04:24:37"/>
    <x v="2"/>
    <n v="2"/>
    <n v="2"/>
    <n v="50"/>
    <n v="2"/>
    <n v="785.1"/>
    <s v="OUTLIER"/>
    <n v="3"/>
    <s v=""/>
    <n v="63"/>
    <n v="1"/>
    <n v="0.04"/>
    <n v="261.7"/>
    <x v="2"/>
    <n v="1"/>
  </r>
  <r>
    <x v="2965"/>
    <n v="54"/>
    <s v="Male"/>
    <s v="Germany"/>
    <d v="2023-10-15T15:27:19"/>
    <x v="0"/>
    <n v="2"/>
    <n v="1"/>
    <n v="50"/>
    <n v="5"/>
    <n v="775.95"/>
    <s v="OUTLIER"/>
    <n v="3"/>
    <s v=""/>
    <n v="3"/>
    <n v="0.5"/>
    <n v="0.1"/>
    <n v="258.64999999999998"/>
    <x v="2"/>
    <n v="0"/>
  </r>
  <r>
    <x v="2966"/>
    <n v="26"/>
    <s v="Male"/>
    <s v="Canada"/>
    <d v="2023-10-09T10:31:22"/>
    <x v="4"/>
    <n v="3"/>
    <n v="0"/>
    <n v="55"/>
    <n v="6"/>
    <n v="775.19"/>
    <s v="OUTLIER"/>
    <n v="3"/>
    <s v=""/>
    <n v="1"/>
    <n v="0"/>
    <n v="0.109090909090909"/>
    <n v="258.39666666666602"/>
    <x v="2"/>
    <n v="0"/>
  </r>
  <r>
    <x v="2967"/>
    <n v="39"/>
    <s v="Male"/>
    <s v="Canada"/>
    <d v="2023-01-28T03:12:51"/>
    <x v="3"/>
    <n v="0"/>
    <n v="0"/>
    <n v="41"/>
    <n v="2"/>
    <n v="772.64"/>
    <s v="OUTLIER"/>
    <n v="3"/>
    <s v=""/>
    <n v="174"/>
    <n v="0"/>
    <n v="4.8780487804878002E-2"/>
    <n v="257.546666666666"/>
    <x v="2"/>
    <n v="1"/>
  </r>
  <r>
    <x v="2968"/>
    <n v="20"/>
    <s v="Male"/>
    <s v="Canada"/>
    <d v="2024-09-09T06:23:40"/>
    <x v="1"/>
    <n v="1"/>
    <n v="0"/>
    <n v="50"/>
    <n v="2"/>
    <n v="766.61"/>
    <s v="OUTLIER"/>
    <n v="3"/>
    <s v=""/>
    <n v="16"/>
    <n v="0"/>
    <n v="0.04"/>
    <n v="255.53666666666601"/>
    <x v="2"/>
    <n v="0"/>
  </r>
  <r>
    <x v="2969"/>
    <n v="56"/>
    <s v="Female"/>
    <s v="USA"/>
    <d v="2024-06-07T15:16:02"/>
    <x v="3"/>
    <n v="6"/>
    <n v="2"/>
    <n v="51"/>
    <n v="3"/>
    <n v="765.74"/>
    <s v="OUTLIER"/>
    <n v="3"/>
    <s v=""/>
    <n v="14"/>
    <n v="0.33333333333333298"/>
    <n v="5.8823529411764698E-2"/>
    <n v="255.24666666666599"/>
    <x v="2"/>
    <n v="0"/>
  </r>
  <r>
    <x v="2970"/>
    <n v="32"/>
    <s v="Male"/>
    <s v="UK"/>
    <d v="2023-10-21T07:14:48"/>
    <x v="1"/>
    <n v="7"/>
    <n v="1"/>
    <n v="50"/>
    <n v="4"/>
    <n v="764.32"/>
    <s v="OUTLIER"/>
    <n v="3"/>
    <s v=""/>
    <n v="17"/>
    <n v="0.14285714285714199"/>
    <n v="0.08"/>
    <n v="254.773333333333"/>
    <x v="2"/>
    <n v="0"/>
  </r>
  <r>
    <x v="2971"/>
    <n v="33"/>
    <s v="Male"/>
    <s v="USA"/>
    <d v="2024-12-13T08:33:53"/>
    <x v="2"/>
    <n v="3"/>
    <n v="1"/>
    <n v="44"/>
    <n v="7"/>
    <n v="763.16"/>
    <s v="OUTLIER"/>
    <n v="3"/>
    <s v=""/>
    <n v="19"/>
    <n v="0.33333333333333298"/>
    <n v="0.15909090909090901"/>
    <n v="254.386666666666"/>
    <x v="2"/>
    <n v="0"/>
  </r>
  <r>
    <x v="2972"/>
    <n v="49"/>
    <s v="Female"/>
    <s v="Australia"/>
    <d v="2024-08-31T15:03:26"/>
    <x v="4"/>
    <n v="2"/>
    <n v="0"/>
    <n v="46"/>
    <n v="2"/>
    <n v="763.14"/>
    <s v="OUTLIER"/>
    <n v="3"/>
    <s v=""/>
    <n v="78"/>
    <n v="0"/>
    <n v="4.3478260869565202E-2"/>
    <n v="254.38"/>
    <x v="2"/>
    <n v="0"/>
  </r>
  <r>
    <x v="2973"/>
    <n v="30"/>
    <s v="Female"/>
    <s v="USA"/>
    <d v="2023-11-13T04:15:08"/>
    <x v="5"/>
    <n v="2"/>
    <n v="1"/>
    <n v="61"/>
    <n v="3"/>
    <n v="759.78"/>
    <s v="OUTLIER"/>
    <n v="3"/>
    <s v=""/>
    <n v="70"/>
    <n v="0.5"/>
    <n v="4.9180327868852403E-2"/>
    <n v="253.26"/>
    <x v="2"/>
    <n v="0"/>
  </r>
  <r>
    <x v="2974"/>
    <n v="33"/>
    <s v="Female"/>
    <s v="UK"/>
    <d v="2023-12-15T14:29:50"/>
    <x v="4"/>
    <n v="3"/>
    <n v="1"/>
    <n v="43"/>
    <n v="0"/>
    <n v="758.77"/>
    <s v="OUTLIER"/>
    <n v="3"/>
    <s v=""/>
    <n v="9"/>
    <n v="0.33333333333333298"/>
    <n v="0"/>
    <n v="252.92333333333301"/>
    <x v="2"/>
    <n v="0"/>
  </r>
  <r>
    <x v="2975"/>
    <n v="36"/>
    <s v="Male"/>
    <s v="USA"/>
    <d v="2023-11-02T06:53:26"/>
    <x v="0"/>
    <n v="2"/>
    <n v="2"/>
    <n v="53"/>
    <n v="1"/>
    <n v="758.7"/>
    <s v="OUTLIER"/>
    <n v="3"/>
    <s v=""/>
    <n v="16"/>
    <n v="1"/>
    <n v="1.8867924528301799E-2"/>
    <n v="252.9"/>
    <x v="2"/>
    <n v="1"/>
  </r>
  <r>
    <x v="2976"/>
    <n v="27"/>
    <s v="Female"/>
    <s v="USA"/>
    <d v="2023-04-17T14:07:59"/>
    <x v="1"/>
    <n v="4"/>
    <n v="3"/>
    <n v="65"/>
    <n v="0"/>
    <n v="758.11"/>
    <s v="OUTLIER"/>
    <n v="3"/>
    <s v=""/>
    <n v="0"/>
    <n v="0.75"/>
    <n v="0"/>
    <n v="252.70333333333301"/>
    <x v="2"/>
    <n v="0"/>
  </r>
  <r>
    <x v="2977"/>
    <n v="20"/>
    <s v="Female"/>
    <s v="Canada"/>
    <d v="2023-10-02T09:08:56"/>
    <x v="1"/>
    <n v="4"/>
    <n v="2"/>
    <n v="61"/>
    <n v="1"/>
    <n v="756"/>
    <s v="OUTLIER"/>
    <n v="3"/>
    <s v=""/>
    <n v="17"/>
    <n v="0.5"/>
    <n v="1.63934426229508E-2"/>
    <n v="252"/>
    <x v="2"/>
    <n v="0"/>
  </r>
  <r>
    <x v="2978"/>
    <n v="18"/>
    <s v="Female"/>
    <s v="USA"/>
    <d v="2024-01-06T07:45:38"/>
    <x v="4"/>
    <n v="4"/>
    <n v="1"/>
    <n v="52"/>
    <n v="6"/>
    <n v="754.46"/>
    <s v="OUTLIER"/>
    <n v="3"/>
    <s v=""/>
    <n v="17"/>
    <n v="0.25"/>
    <n v="0.115384615384615"/>
    <n v="251.486666666666"/>
    <x v="2"/>
    <n v="1"/>
  </r>
  <r>
    <x v="2979"/>
    <n v="40"/>
    <s v="Female"/>
    <s v="USA"/>
    <d v="2023-02-11T22:01:26"/>
    <x v="2"/>
    <n v="1"/>
    <n v="0"/>
    <n v="51"/>
    <n v="3"/>
    <n v="750.41"/>
    <s v="OUTLIER"/>
    <n v="3"/>
    <s v=""/>
    <n v="24"/>
    <n v="0"/>
    <n v="5.8823529411764698E-2"/>
    <n v="250.136666666666"/>
    <x v="2"/>
    <n v="0"/>
  </r>
  <r>
    <x v="2980"/>
    <n v="21"/>
    <s v="Male"/>
    <s v="Australia"/>
    <d v="2024-11-28T22:30:57"/>
    <x v="5"/>
    <n v="2"/>
    <n v="0"/>
    <n v="56"/>
    <n v="8"/>
    <n v="749.28"/>
    <s v="OUTLIER"/>
    <n v="3"/>
    <s v=""/>
    <n v="34"/>
    <n v="0"/>
    <n v="0.14285714285714199"/>
    <n v="249.76"/>
    <x v="2"/>
    <n v="0"/>
  </r>
  <r>
    <x v="2981"/>
    <n v="32"/>
    <s v="Male"/>
    <s v="Canada"/>
    <d v="2024-05-20T22:22:19"/>
    <x v="0"/>
    <n v="3"/>
    <n v="0"/>
    <n v="46"/>
    <n v="1"/>
    <n v="746.61"/>
    <s v="OUTLIER"/>
    <n v="3"/>
    <s v=""/>
    <n v="7"/>
    <n v="0"/>
    <n v="2.1739130434782601E-2"/>
    <n v="248.87"/>
    <x v="2"/>
    <n v="0"/>
  </r>
  <r>
    <x v="2982"/>
    <n v="39"/>
    <s v="Male"/>
    <s v="USA"/>
    <d v="2023-06-03T10:25:37"/>
    <x v="1"/>
    <n v="3"/>
    <n v="1"/>
    <n v="52"/>
    <n v="4"/>
    <n v="746.18"/>
    <s v="OUTLIER"/>
    <n v="3"/>
    <s v=""/>
    <n v="13"/>
    <n v="0.33333333333333298"/>
    <n v="7.69230769230769E-2"/>
    <n v="248.72666666666601"/>
    <x v="2"/>
    <n v="0"/>
  </r>
  <r>
    <x v="2983"/>
    <n v="18"/>
    <s v="Female"/>
    <s v="France"/>
    <d v="2023-06-05T04:46:13"/>
    <x v="3"/>
    <n v="4"/>
    <n v="3"/>
    <n v="62"/>
    <n v="4"/>
    <n v="744.21"/>
    <s v="OUTLIER"/>
    <n v="3"/>
    <s v=""/>
    <n v="11"/>
    <n v="0.75"/>
    <n v="6.4516129032257993E-2"/>
    <n v="248.07"/>
    <x v="2"/>
    <n v="0"/>
  </r>
  <r>
    <x v="2984"/>
    <n v="31"/>
    <s v="Male"/>
    <s v="USA"/>
    <d v="2023-01-02T18:20:37"/>
    <x v="1"/>
    <n v="2"/>
    <n v="2"/>
    <n v="47"/>
    <n v="2"/>
    <n v="742.36"/>
    <s v="OUTLIER"/>
    <n v="3"/>
    <s v=""/>
    <n v="4"/>
    <n v="1"/>
    <n v="4.2553191489361701E-2"/>
    <n v="247.45333333333301"/>
    <x v="2"/>
    <n v="0"/>
  </r>
  <r>
    <x v="2985"/>
    <n v="47"/>
    <s v="Male"/>
    <s v="USA"/>
    <d v="2023-06-15T20:17:30"/>
    <x v="1"/>
    <n v="1"/>
    <n v="0"/>
    <n v="46"/>
    <n v="4"/>
    <n v="741.76"/>
    <s v="OUTLIER"/>
    <n v="3"/>
    <s v=""/>
    <n v="7"/>
    <n v="0"/>
    <n v="8.6956521739130405E-2"/>
    <n v="247.25333333333299"/>
    <x v="2"/>
    <n v="0"/>
  </r>
  <r>
    <x v="2986"/>
    <n v="34"/>
    <s v="Male"/>
    <s v="USA"/>
    <d v="2024-04-18T19:25:39"/>
    <x v="4"/>
    <n v="5"/>
    <n v="0"/>
    <n v="47"/>
    <n v="0"/>
    <n v="740.75"/>
    <s v="OUTLIER"/>
    <n v="3"/>
    <s v=""/>
    <n v="19"/>
    <n v="0"/>
    <n v="0"/>
    <n v="246.916666666666"/>
    <x v="2"/>
    <n v="0"/>
  </r>
  <r>
    <x v="2987"/>
    <n v="41"/>
    <s v="Female"/>
    <s v="Australia"/>
    <d v="2023-07-09T00:35:53"/>
    <x v="4"/>
    <n v="6"/>
    <n v="4"/>
    <n v="44"/>
    <n v="2"/>
    <n v="736.76"/>
    <s v="OUTLIER"/>
    <n v="3"/>
    <s v=""/>
    <n v="28"/>
    <n v="0.66666666666666596"/>
    <n v="4.54545454545454E-2"/>
    <n v="245.58666666666599"/>
    <x v="2"/>
    <n v="0"/>
  </r>
  <r>
    <x v="2988"/>
    <n v="18"/>
    <s v="Female"/>
    <s v="USA"/>
    <d v="2023-11-16T21:19:11"/>
    <x v="2"/>
    <n v="4"/>
    <n v="3"/>
    <n v="56"/>
    <n v="3"/>
    <n v="734.94"/>
    <s v="OUTLIER"/>
    <n v="3"/>
    <s v=""/>
    <n v="59"/>
    <n v="0.75"/>
    <n v="5.3571428571428499E-2"/>
    <n v="244.98"/>
    <x v="2"/>
    <n v="0"/>
  </r>
  <r>
    <x v="2989"/>
    <n v="37"/>
    <s v="Female"/>
    <s v="USA"/>
    <d v="2024-07-23T00:31:05"/>
    <x v="4"/>
    <n v="3"/>
    <n v="1"/>
    <n v="66"/>
    <n v="6"/>
    <n v="722.5"/>
    <s v="OUTLIER"/>
    <n v="3"/>
    <s v=""/>
    <n v="37"/>
    <n v="0.33333333333333298"/>
    <n v="9.0909090909090898E-2"/>
    <n v="240.833333333333"/>
    <x v="2"/>
    <n v="1"/>
  </r>
  <r>
    <x v="2990"/>
    <n v="46"/>
    <s v="Male"/>
    <s v="Germany"/>
    <d v="2023-08-22T17:47:15"/>
    <x v="1"/>
    <n v="3"/>
    <n v="0"/>
    <n v="50"/>
    <n v="1"/>
    <n v="721.61"/>
    <s v="OUTLIER"/>
    <n v="3"/>
    <s v=""/>
    <n v="22"/>
    <n v="0"/>
    <n v="0.02"/>
    <n v="240.53666666666601"/>
    <x v="2"/>
    <n v="0"/>
  </r>
  <r>
    <x v="2991"/>
    <n v="48"/>
    <s v="Male"/>
    <s v="Canada"/>
    <d v="2024-09-29T14:04:31"/>
    <x v="4"/>
    <n v="1"/>
    <n v="0"/>
    <n v="55"/>
    <n v="1"/>
    <n v="721.13"/>
    <s v="OUTLIER"/>
    <n v="3"/>
    <s v=""/>
    <n v="30"/>
    <n v="0"/>
    <n v="1.8181818181818101E-2"/>
    <n v="240.37666666666601"/>
    <x v="2"/>
    <n v="0"/>
  </r>
  <r>
    <x v="2992"/>
    <n v="34"/>
    <s v="Female"/>
    <s v="USA"/>
    <d v="2024-09-24T17:15:56"/>
    <x v="3"/>
    <n v="3"/>
    <n v="0"/>
    <n v="62"/>
    <n v="1"/>
    <n v="717.37"/>
    <s v="OUTLIER"/>
    <n v="3"/>
    <s v=""/>
    <n v="27"/>
    <n v="0"/>
    <n v="1.6129032258064498E-2"/>
    <n v="239.12333333333299"/>
    <x v="2"/>
    <n v="0"/>
  </r>
  <r>
    <x v="2993"/>
    <n v="30"/>
    <s v="Male"/>
    <s v="Japan"/>
    <d v="2024-07-06T17:12:20"/>
    <x v="2"/>
    <n v="2"/>
    <n v="1"/>
    <n v="62"/>
    <n v="1"/>
    <n v="714.52"/>
    <s v="OUTLIER"/>
    <n v="3"/>
    <s v=""/>
    <n v="3"/>
    <n v="0.5"/>
    <n v="1.6129032258064498E-2"/>
    <n v="238.17333333333301"/>
    <x v="2"/>
    <n v="0"/>
  </r>
  <r>
    <x v="2994"/>
    <n v="44"/>
    <s v="Male"/>
    <s v="Australia"/>
    <d v="2024-05-24T16:53:58"/>
    <x v="1"/>
    <n v="1"/>
    <n v="0"/>
    <n v="40"/>
    <n v="5"/>
    <n v="706.69"/>
    <s v="OUTLIER"/>
    <n v="3"/>
    <s v=""/>
    <n v="27"/>
    <n v="0"/>
    <n v="0.125"/>
    <n v="235.56333333333299"/>
    <x v="2"/>
    <n v="0"/>
  </r>
  <r>
    <x v="2995"/>
    <n v="21"/>
    <s v="Male"/>
    <s v="Canada"/>
    <d v="2023-03-13T17:29:00"/>
    <x v="3"/>
    <n v="3"/>
    <n v="1"/>
    <n v="39"/>
    <n v="3"/>
    <n v="706.04"/>
    <s v="OUTLIER"/>
    <n v="3"/>
    <s v=""/>
    <n v="28"/>
    <n v="0.33333333333333298"/>
    <n v="7.69230769230769E-2"/>
    <n v="235.34666666666601"/>
    <x v="2"/>
    <n v="0"/>
  </r>
  <r>
    <x v="2996"/>
    <n v="38"/>
    <s v="Female"/>
    <s v="UK"/>
    <d v="2023-01-11T14:03:40"/>
    <x v="2"/>
    <n v="0"/>
    <n v="0"/>
    <n v="35"/>
    <n v="1"/>
    <n v="699.82"/>
    <s v="OUTLIER"/>
    <n v="3"/>
    <s v=""/>
    <n v="5"/>
    <n v="0"/>
    <n v="2.8571428571428501E-2"/>
    <n v="233.273333333333"/>
    <x v="2"/>
    <n v="0"/>
  </r>
  <r>
    <x v="2997"/>
    <n v="18"/>
    <s v="Female"/>
    <s v="UK"/>
    <d v="2024-09-03T20:26:37"/>
    <x v="2"/>
    <n v="2"/>
    <n v="0"/>
    <n v="63"/>
    <n v="5"/>
    <n v="699.28"/>
    <s v="OUTLIER"/>
    <n v="3"/>
    <s v=""/>
    <n v="90"/>
    <n v="0"/>
    <n v="7.9365079365079305E-2"/>
    <n v="233.09333333333299"/>
    <x v="2"/>
    <n v="0"/>
  </r>
  <r>
    <x v="2998"/>
    <n v="41"/>
    <s v="Male"/>
    <s v="UK"/>
    <d v="2023-04-17T17:03:12"/>
    <x v="3"/>
    <n v="4"/>
    <n v="0"/>
    <n v="55"/>
    <n v="3"/>
    <n v="698.43"/>
    <s v="OUTLIER"/>
    <n v="3"/>
    <s v=""/>
    <n v="6"/>
    <n v="0"/>
    <n v="5.4545454545454501E-2"/>
    <n v="232.80999999999901"/>
    <x v="2"/>
    <n v="0"/>
  </r>
  <r>
    <x v="2999"/>
    <n v="19"/>
    <s v="Male"/>
    <s v="USA"/>
    <d v="2023-07-16T22:24:50"/>
    <x v="2"/>
    <n v="2"/>
    <n v="1"/>
    <n v="62"/>
    <n v="1"/>
    <n v="697.36"/>
    <s v="OUTLIER"/>
    <n v="3"/>
    <s v=""/>
    <n v="3"/>
    <n v="0.5"/>
    <n v="1.6129032258064498E-2"/>
    <n v="232.45333333333301"/>
    <x v="2"/>
    <n v="0"/>
  </r>
  <r>
    <x v="3000"/>
    <n v="20"/>
    <s v="Female"/>
    <s v="Germany"/>
    <d v="2023-06-08T08:41:48"/>
    <x v="3"/>
    <n v="3"/>
    <n v="0"/>
    <n v="58"/>
    <n v="2"/>
    <n v="688.62"/>
    <s v="OUTLIER"/>
    <n v="3"/>
    <s v=""/>
    <n v="36"/>
    <n v="0"/>
    <n v="3.4482758620689599E-2"/>
    <n v="229.54"/>
    <x v="2"/>
    <n v="0"/>
  </r>
  <r>
    <x v="3001"/>
    <n v="25"/>
    <s v="Male"/>
    <s v="UK"/>
    <d v="2024-11-17T17:51:13"/>
    <x v="3"/>
    <n v="3"/>
    <n v="0"/>
    <n v="66"/>
    <n v="7"/>
    <n v="688.29"/>
    <s v="OUTLIER"/>
    <n v="3"/>
    <s v=""/>
    <n v="24"/>
    <n v="0"/>
    <n v="0.10606060606060599"/>
    <n v="229.42999999999901"/>
    <x v="2"/>
    <n v="1"/>
  </r>
  <r>
    <x v="3002"/>
    <n v="46"/>
    <s v="Female"/>
    <s v="Australia"/>
    <d v="2023-07-10T18:56:30"/>
    <x v="3"/>
    <n v="5"/>
    <n v="0"/>
    <n v="49"/>
    <n v="2"/>
    <n v="686.92"/>
    <s v="OUTLIER"/>
    <n v="3"/>
    <s v=""/>
    <n v="0"/>
    <n v="0"/>
    <n v="4.08163265306122E-2"/>
    <n v="228.97333333333299"/>
    <x v="2"/>
    <n v="0"/>
  </r>
  <r>
    <x v="3003"/>
    <n v="40"/>
    <s v="Female"/>
    <s v="USA"/>
    <d v="2023-06-25T09:31:51"/>
    <x v="2"/>
    <n v="5"/>
    <n v="4"/>
    <n v="44"/>
    <n v="2"/>
    <n v="680.35"/>
    <s v="OUTLIER"/>
    <n v="3"/>
    <s v=""/>
    <n v="38"/>
    <n v="0.8"/>
    <n v="4.54545454545454E-2"/>
    <n v="226.78333333333299"/>
    <x v="2"/>
    <n v="0"/>
  </r>
  <r>
    <x v="3004"/>
    <n v="53"/>
    <s v="Other"/>
    <s v="USA"/>
    <d v="2024-11-05T00:41:17"/>
    <x v="0"/>
    <n v="2"/>
    <n v="0"/>
    <n v="49"/>
    <n v="4"/>
    <n v="678.99"/>
    <s v="OUTLIER"/>
    <n v="3"/>
    <s v=""/>
    <n v="10"/>
    <n v="0"/>
    <n v="8.16326530612244E-2"/>
    <n v="226.33"/>
    <x v="2"/>
    <n v="0"/>
  </r>
  <r>
    <x v="3005"/>
    <n v="47"/>
    <s v="Female"/>
    <s v="USA"/>
    <d v="2023-06-11T09:42:10"/>
    <x v="0"/>
    <n v="3"/>
    <n v="1"/>
    <n v="58"/>
    <n v="1"/>
    <n v="676.83"/>
    <s v="OUTLIER"/>
    <n v="3"/>
    <s v=""/>
    <n v="95"/>
    <n v="0.33333333333333298"/>
    <n v="1.72413793103448E-2"/>
    <n v="225.61"/>
    <x v="2"/>
    <n v="0"/>
  </r>
  <r>
    <x v="3006"/>
    <n v="37"/>
    <s v="Male"/>
    <s v="Japan"/>
    <d v="2023-10-13T09:25:51"/>
    <x v="4"/>
    <n v="2"/>
    <n v="0"/>
    <n v="47"/>
    <n v="4"/>
    <n v="674.18"/>
    <s v="OUTLIER"/>
    <n v="3"/>
    <s v=""/>
    <n v="26"/>
    <n v="0"/>
    <n v="8.5106382978723402E-2"/>
    <n v="224.72666666666601"/>
    <x v="2"/>
    <n v="0"/>
  </r>
  <r>
    <x v="3007"/>
    <n v="30"/>
    <s v="Male"/>
    <s v="UK"/>
    <d v="2023-06-01T05:51:45"/>
    <x v="3"/>
    <n v="1"/>
    <n v="0"/>
    <n v="47"/>
    <n v="2"/>
    <n v="673.54"/>
    <s v="OUTLIER"/>
    <n v="3"/>
    <s v=""/>
    <n v="3"/>
    <n v="0"/>
    <n v="4.2553191489361701E-2"/>
    <n v="224.51333333333301"/>
    <x v="2"/>
    <n v="0"/>
  </r>
  <r>
    <x v="3008"/>
    <n v="40"/>
    <s v="Female"/>
    <s v="France"/>
    <d v="2024-04-02T16:29:43"/>
    <x v="4"/>
    <n v="3"/>
    <n v="0"/>
    <n v="47"/>
    <n v="2"/>
    <n v="671.44"/>
    <s v="OUTLIER"/>
    <n v="3"/>
    <s v=""/>
    <n v="10"/>
    <n v="0"/>
    <n v="4.2553191489361701E-2"/>
    <n v="223.81333333333299"/>
    <x v="2"/>
    <n v="0"/>
  </r>
  <r>
    <x v="3009"/>
    <n v="42"/>
    <s v="Female"/>
    <s v="UK"/>
    <d v="2023-06-28T23:40:41"/>
    <x v="4"/>
    <n v="2"/>
    <n v="0"/>
    <n v="57"/>
    <n v="1"/>
    <n v="670.95"/>
    <s v="OUTLIER"/>
    <n v="3"/>
    <s v=""/>
    <n v="111"/>
    <n v="0"/>
    <n v="1.7543859649122799E-2"/>
    <n v="223.65"/>
    <x v="2"/>
    <n v="1"/>
  </r>
  <r>
    <x v="3010"/>
    <n v="35"/>
    <s v="Male"/>
    <s v="Japan"/>
    <d v="2023-08-20T13:13:23"/>
    <x v="2"/>
    <n v="2"/>
    <n v="1"/>
    <n v="55"/>
    <n v="5"/>
    <n v="669.92"/>
    <s v="OUTLIER"/>
    <n v="3"/>
    <s v=""/>
    <n v="19"/>
    <n v="0.5"/>
    <n v="9.0909090909090898E-2"/>
    <n v="223.30666666666599"/>
    <x v="2"/>
    <n v="0"/>
  </r>
  <r>
    <x v="3011"/>
    <n v="54"/>
    <s v="Female"/>
    <s v="Canada"/>
    <d v="2023-10-25T07:36:53"/>
    <x v="2"/>
    <n v="1"/>
    <n v="0"/>
    <n v="46"/>
    <n v="0"/>
    <n v="668.44"/>
    <s v="OUTLIER"/>
    <n v="3"/>
    <s v=""/>
    <n v="7"/>
    <n v="0"/>
    <n v="0"/>
    <n v="222.81333333333299"/>
    <x v="2"/>
    <n v="1"/>
  </r>
  <r>
    <x v="3012"/>
    <n v="23"/>
    <s v="Male"/>
    <s v="Germany"/>
    <d v="2024-02-11T19:50:01"/>
    <x v="1"/>
    <n v="2"/>
    <n v="1"/>
    <n v="49"/>
    <n v="6"/>
    <n v="667.31"/>
    <s v="OUTLIER"/>
    <n v="3"/>
    <s v=""/>
    <n v="12"/>
    <n v="0.5"/>
    <n v="0.122448979591836"/>
    <n v="222.43666666666601"/>
    <x v="2"/>
    <n v="1"/>
  </r>
  <r>
    <x v="3013"/>
    <n v="30"/>
    <s v="Male"/>
    <s v="USA"/>
    <d v="2023-12-23T15:14:00"/>
    <x v="5"/>
    <n v="4"/>
    <n v="1"/>
    <n v="57"/>
    <n v="2"/>
    <n v="662.76"/>
    <s v="OUTLIER"/>
    <n v="3"/>
    <s v=""/>
    <n v="14"/>
    <n v="0.25"/>
    <n v="3.5087719298245598E-2"/>
    <n v="220.92"/>
    <x v="2"/>
    <n v="0"/>
  </r>
  <r>
    <x v="3014"/>
    <n v="20"/>
    <s v="Male"/>
    <s v="Germany"/>
    <d v="2023-11-23T16:51:12"/>
    <x v="2"/>
    <n v="1"/>
    <n v="1"/>
    <n v="47"/>
    <n v="6"/>
    <n v="660.5"/>
    <s v="OUTLIER"/>
    <n v="3"/>
    <s v=""/>
    <n v="56"/>
    <n v="1"/>
    <n v="0.12765957446808501"/>
    <n v="220.166666666666"/>
    <x v="2"/>
    <n v="0"/>
  </r>
  <r>
    <x v="3015"/>
    <n v="40"/>
    <s v="Male"/>
    <s v="Canada"/>
    <d v="2024-12-05T07:49:43"/>
    <x v="0"/>
    <n v="4"/>
    <n v="2"/>
    <n v="48"/>
    <n v="1"/>
    <n v="641.78"/>
    <s v="OUTLIER"/>
    <n v="3"/>
    <s v=""/>
    <n v="27"/>
    <n v="0.5"/>
    <n v="2.0833333333333301E-2"/>
    <n v="213.92666666666599"/>
    <x v="2"/>
    <n v="1"/>
  </r>
  <r>
    <x v="3016"/>
    <n v="44"/>
    <s v="Female"/>
    <s v="USA"/>
    <d v="2023-11-21T19:35:23"/>
    <x v="2"/>
    <n v="1"/>
    <n v="0"/>
    <n v="51"/>
    <n v="3"/>
    <n v="640.99"/>
    <s v="OUTLIER"/>
    <n v="3"/>
    <s v=""/>
    <n v="23"/>
    <n v="0"/>
    <n v="5.8823529411764698E-2"/>
    <n v="213.66333333333299"/>
    <x v="2"/>
    <n v="1"/>
  </r>
  <r>
    <x v="3017"/>
    <n v="39"/>
    <s v="Male"/>
    <s v="USA"/>
    <d v="2023-09-09T23:49:26"/>
    <x v="2"/>
    <n v="3"/>
    <n v="2"/>
    <n v="41"/>
    <n v="1"/>
    <n v="639.84"/>
    <s v="OUTLIER"/>
    <n v="3"/>
    <s v=""/>
    <n v="5"/>
    <n v="0.66666666666666596"/>
    <n v="2.4390243902439001E-2"/>
    <n v="213.28"/>
    <x v="2"/>
    <n v="1"/>
  </r>
  <r>
    <x v="3018"/>
    <n v="29"/>
    <s v="Male"/>
    <s v="France"/>
    <d v="2024-09-21T01:39:29"/>
    <x v="2"/>
    <n v="4"/>
    <n v="0"/>
    <n v="56"/>
    <n v="1"/>
    <n v="639.69000000000005"/>
    <s v="OUTLIER"/>
    <n v="3"/>
    <s v=""/>
    <n v="102"/>
    <n v="0"/>
    <n v="1.7857142857142801E-2"/>
    <n v="213.23"/>
    <x v="2"/>
    <n v="0"/>
  </r>
  <r>
    <x v="3019"/>
    <n v="25"/>
    <s v="Female"/>
    <s v="Canada"/>
    <d v="2024-05-11T22:16:26"/>
    <x v="2"/>
    <n v="3"/>
    <n v="3"/>
    <n v="34"/>
    <n v="2"/>
    <n v="638.52"/>
    <s v="OUTLIER"/>
    <n v="3"/>
    <s v=""/>
    <n v="9"/>
    <n v="1"/>
    <n v="5.8823529411764698E-2"/>
    <n v="212.84"/>
    <x v="2"/>
    <n v="0"/>
  </r>
  <r>
    <x v="3020"/>
    <n v="37"/>
    <s v="Other"/>
    <s v="UK"/>
    <d v="2023-09-05T08:51:17"/>
    <x v="5"/>
    <n v="5"/>
    <n v="1"/>
    <n v="44"/>
    <n v="5"/>
    <n v="636.54999999999995"/>
    <s v="OUTLIER"/>
    <n v="3"/>
    <s v=""/>
    <n v="66"/>
    <n v="0.2"/>
    <n v="0.11363636363636299"/>
    <n v="212.183333333333"/>
    <x v="2"/>
    <n v="0"/>
  </r>
  <r>
    <x v="3021"/>
    <n v="46"/>
    <s v="Female"/>
    <s v="UK"/>
    <d v="2023-07-31T11:22:59"/>
    <x v="5"/>
    <n v="2"/>
    <n v="0"/>
    <n v="56"/>
    <n v="5"/>
    <n v="635.87"/>
    <s v="OUTLIER"/>
    <n v="3"/>
    <s v=""/>
    <n v="28"/>
    <n v="0"/>
    <n v="8.9285714285714204E-2"/>
    <n v="211.956666666666"/>
    <x v="2"/>
    <n v="0"/>
  </r>
  <r>
    <x v="3022"/>
    <n v="38"/>
    <s v="Male"/>
    <s v="Germany"/>
    <d v="2023-12-31T11:35:20"/>
    <x v="2"/>
    <n v="2"/>
    <n v="1"/>
    <n v="59"/>
    <n v="5"/>
    <n v="635.48"/>
    <s v="OUTLIER"/>
    <n v="3"/>
    <s v=""/>
    <n v="51"/>
    <n v="0.5"/>
    <n v="8.4745762711864403E-2"/>
    <n v="211.826666666666"/>
    <x v="2"/>
    <n v="0"/>
  </r>
  <r>
    <x v="3023"/>
    <n v="21"/>
    <s v="Female"/>
    <s v="Australia"/>
    <d v="2024-10-27T13:43:52"/>
    <x v="3"/>
    <n v="3"/>
    <n v="1"/>
    <n v="49"/>
    <n v="1"/>
    <n v="634.45000000000005"/>
    <s v="OUTLIER"/>
    <n v="3"/>
    <s v=""/>
    <n v="57"/>
    <n v="0.33333333333333298"/>
    <n v="2.04081632653061E-2"/>
    <n v="211.48333333333301"/>
    <x v="2"/>
    <n v="0"/>
  </r>
  <r>
    <x v="3024"/>
    <n v="43"/>
    <s v="Male"/>
    <s v="France"/>
    <d v="2023-05-17T05:12:45"/>
    <x v="1"/>
    <n v="1"/>
    <n v="0"/>
    <n v="62"/>
    <n v="3"/>
    <n v="630.72"/>
    <s v="OUTLIER"/>
    <n v="3"/>
    <s v=""/>
    <n v="2"/>
    <n v="0"/>
    <n v="4.8387096774193498E-2"/>
    <n v="210.24"/>
    <x v="2"/>
    <n v="0"/>
  </r>
  <r>
    <x v="3025"/>
    <n v="18"/>
    <s v="Female"/>
    <s v="Australia"/>
    <d v="2023-10-14T00:01:55"/>
    <x v="2"/>
    <n v="5"/>
    <n v="1"/>
    <n v="47"/>
    <n v="1"/>
    <n v="629.79"/>
    <s v="OUTLIER"/>
    <n v="3"/>
    <s v=""/>
    <n v="48"/>
    <n v="0.2"/>
    <n v="2.1276595744680799E-2"/>
    <n v="209.92999999999901"/>
    <x v="2"/>
    <n v="0"/>
  </r>
  <r>
    <x v="3026"/>
    <n v="40"/>
    <s v="Female"/>
    <s v="USA"/>
    <d v="2023-02-11T13:15:47"/>
    <x v="3"/>
    <n v="3"/>
    <n v="1"/>
    <n v="54"/>
    <n v="1"/>
    <n v="628.77"/>
    <s v="OUTLIER"/>
    <n v="3"/>
    <s v=""/>
    <n v="7"/>
    <n v="0.33333333333333298"/>
    <n v="1.85185185185185E-2"/>
    <n v="209.59"/>
    <x v="2"/>
    <n v="0"/>
  </r>
  <r>
    <x v="3027"/>
    <n v="35"/>
    <s v="Male"/>
    <s v="USA"/>
    <d v="2024-01-04T16:20:15"/>
    <x v="4"/>
    <n v="2"/>
    <n v="1"/>
    <n v="54"/>
    <n v="2"/>
    <n v="626.77"/>
    <s v="OUTLIER"/>
    <n v="3"/>
    <s v=""/>
    <n v="18"/>
    <n v="0.5"/>
    <n v="3.7037037037037E-2"/>
    <n v="208.92333333333301"/>
    <x v="2"/>
    <n v="0"/>
  </r>
  <r>
    <x v="3028"/>
    <n v="32"/>
    <s v="Other"/>
    <s v="Germany"/>
    <d v="2023-03-29T08:44:05"/>
    <x v="0"/>
    <n v="1"/>
    <n v="0"/>
    <n v="62"/>
    <n v="0"/>
    <n v="625.61"/>
    <s v="OUTLIER"/>
    <n v="3"/>
    <s v=""/>
    <n v="12"/>
    <n v="0"/>
    <n v="0"/>
    <n v="208.53666666666601"/>
    <x v="2"/>
    <n v="0"/>
  </r>
  <r>
    <x v="3029"/>
    <n v="34"/>
    <s v="Female"/>
    <s v="Canada"/>
    <d v="2024-03-15T14:50:21"/>
    <x v="1"/>
    <n v="3"/>
    <n v="1"/>
    <n v="40"/>
    <n v="1"/>
    <n v="623"/>
    <s v="OUTLIER"/>
    <n v="3"/>
    <s v=""/>
    <n v="4"/>
    <n v="0.33333333333333298"/>
    <n v="2.5000000000000001E-2"/>
    <n v="207.666666666666"/>
    <x v="2"/>
    <n v="0"/>
  </r>
  <r>
    <x v="3030"/>
    <n v="27"/>
    <s v="Male"/>
    <s v="Canada"/>
    <d v="2024-04-07T01:37:27"/>
    <x v="3"/>
    <n v="1"/>
    <n v="1"/>
    <n v="52"/>
    <n v="4"/>
    <n v="619.78"/>
    <s v="OUTLIER"/>
    <n v="3"/>
    <s v=""/>
    <n v="5"/>
    <n v="1"/>
    <n v="7.69230769230769E-2"/>
    <n v="206.59333333333299"/>
    <x v="2"/>
    <n v="0"/>
  </r>
  <r>
    <x v="3031"/>
    <n v="59"/>
    <s v="Female"/>
    <s v="USA"/>
    <d v="2023-06-14T09:14:56"/>
    <x v="1"/>
    <n v="3"/>
    <n v="1"/>
    <n v="48"/>
    <n v="4"/>
    <n v="619.21"/>
    <s v="OUTLIER"/>
    <n v="3"/>
    <s v=""/>
    <n v="18"/>
    <n v="0.33333333333333298"/>
    <n v="8.3333333333333301E-2"/>
    <n v="206.40333333333299"/>
    <x v="2"/>
    <n v="0"/>
  </r>
  <r>
    <x v="3032"/>
    <n v="18"/>
    <s v="Female"/>
    <s v="USA"/>
    <d v="2024-03-17T00:25:19"/>
    <x v="0"/>
    <n v="1"/>
    <n v="0"/>
    <n v="53"/>
    <n v="2"/>
    <n v="618.77"/>
    <s v="OUTLIER"/>
    <n v="3"/>
    <s v=""/>
    <n v="25"/>
    <n v="0"/>
    <n v="3.7735849056603703E-2"/>
    <n v="206.25666666666601"/>
    <x v="2"/>
    <n v="0"/>
  </r>
  <r>
    <x v="3033"/>
    <n v="22"/>
    <s v="Female"/>
    <s v="France"/>
    <d v="2024-09-05T01:38:46"/>
    <x v="2"/>
    <n v="4"/>
    <n v="2"/>
    <n v="50"/>
    <n v="2"/>
    <n v="612.55999999999995"/>
    <s v="OUTLIER"/>
    <n v="3"/>
    <s v=""/>
    <n v="5"/>
    <n v="0.5"/>
    <n v="0.04"/>
    <n v="204.18666666666601"/>
    <x v="2"/>
    <n v="0"/>
  </r>
  <r>
    <x v="3034"/>
    <n v="47"/>
    <s v="Male"/>
    <s v="UK"/>
    <d v="2023-12-01T01:31:41"/>
    <x v="1"/>
    <n v="1"/>
    <n v="0"/>
    <n v="36"/>
    <n v="2"/>
    <n v="611.83000000000004"/>
    <s v="OUTLIER"/>
    <n v="3"/>
    <s v=""/>
    <n v="33"/>
    <n v="0"/>
    <n v="5.5555555555555497E-2"/>
    <n v="203.94333333333299"/>
    <x v="2"/>
    <n v="0"/>
  </r>
  <r>
    <x v="3035"/>
    <n v="49"/>
    <s v="Female"/>
    <s v="USA"/>
    <d v="2023-01-26T10:19:51"/>
    <x v="4"/>
    <n v="2"/>
    <n v="2"/>
    <n v="41"/>
    <n v="2"/>
    <n v="610.88"/>
    <s v="OUTLIER"/>
    <n v="3"/>
    <s v=""/>
    <n v="4"/>
    <n v="1"/>
    <n v="4.8780487804878002E-2"/>
    <n v="203.62666666666601"/>
    <x v="2"/>
    <n v="0"/>
  </r>
  <r>
    <x v="3036"/>
    <n v="18"/>
    <s v="Female"/>
    <s v="USA"/>
    <d v="2024-10-03T05:40:57"/>
    <x v="4"/>
    <n v="4"/>
    <n v="1"/>
    <n v="49"/>
    <n v="3"/>
    <n v="609.24"/>
    <s v="OUTLIER"/>
    <n v="3"/>
    <s v=""/>
    <n v="52"/>
    <n v="0.25"/>
    <n v="6.1224489795918297E-2"/>
    <n v="203.08"/>
    <x v="2"/>
    <n v="0"/>
  </r>
  <r>
    <x v="3037"/>
    <n v="57"/>
    <s v="Female"/>
    <s v="USA"/>
    <d v="2024-02-29T03:58:06"/>
    <x v="2"/>
    <n v="2"/>
    <n v="2"/>
    <n v="50"/>
    <n v="2"/>
    <n v="606.66"/>
    <s v="OUTLIER"/>
    <n v="3"/>
    <s v=""/>
    <n v="0"/>
    <n v="1"/>
    <n v="0.04"/>
    <n v="202.22"/>
    <x v="2"/>
    <n v="0"/>
  </r>
  <r>
    <x v="3038"/>
    <n v="40"/>
    <s v="Female"/>
    <s v="USA"/>
    <d v="2023-06-18T08:09:24"/>
    <x v="1"/>
    <n v="1"/>
    <n v="1"/>
    <n v="53"/>
    <n v="0"/>
    <n v="600.59"/>
    <s v=""/>
    <n v="3"/>
    <s v=""/>
    <n v="85"/>
    <n v="1"/>
    <n v="0"/>
    <n v="200.196666666666"/>
    <x v="2"/>
    <n v="0"/>
  </r>
  <r>
    <x v="3039"/>
    <n v="31"/>
    <s v="Female"/>
    <s v="UK"/>
    <d v="2023-08-26T13:46:31"/>
    <x v="2"/>
    <n v="4"/>
    <n v="2"/>
    <n v="36"/>
    <n v="5"/>
    <n v="598.42999999999995"/>
    <s v=""/>
    <n v="3"/>
    <s v=""/>
    <n v="12"/>
    <n v="0.5"/>
    <n v="0.13888888888888801"/>
    <n v="199.47666666666601"/>
    <x v="2"/>
    <n v="0"/>
  </r>
  <r>
    <x v="3040"/>
    <n v="18"/>
    <s v="Other"/>
    <s v="Germany"/>
    <d v="2023-01-05T12:02:56"/>
    <x v="1"/>
    <n v="3"/>
    <n v="1"/>
    <n v="46"/>
    <n v="4"/>
    <n v="597.46"/>
    <s v=""/>
    <n v="3"/>
    <s v=""/>
    <n v="16"/>
    <n v="0.33333333333333298"/>
    <n v="8.6956521739130405E-2"/>
    <n v="199.15333333333299"/>
    <x v="2"/>
    <n v="0"/>
  </r>
  <r>
    <x v="3041"/>
    <n v="28"/>
    <s v="Female"/>
    <s v="Japan"/>
    <d v="2023-09-27T16:43:10"/>
    <x v="3"/>
    <n v="6"/>
    <n v="1"/>
    <n v="65"/>
    <n v="5"/>
    <n v="596.25"/>
    <s v=""/>
    <n v="3"/>
    <s v=""/>
    <n v="19"/>
    <n v="0.16666666666666599"/>
    <n v="7.69230769230769E-2"/>
    <n v="198.75"/>
    <x v="2"/>
    <n v="0"/>
  </r>
  <r>
    <x v="3042"/>
    <n v="39"/>
    <s v="Male"/>
    <s v="USA"/>
    <d v="2023-09-27T06:29:55"/>
    <x v="3"/>
    <n v="4"/>
    <n v="0"/>
    <n v="52"/>
    <n v="2"/>
    <n v="595.92999999999995"/>
    <s v=""/>
    <n v="3"/>
    <s v=""/>
    <n v="2"/>
    <n v="0"/>
    <n v="3.8461538461538401E-2"/>
    <n v="198.643333333333"/>
    <x v="2"/>
    <n v="0"/>
  </r>
  <r>
    <x v="3043"/>
    <n v="26"/>
    <s v="Male"/>
    <s v="USA"/>
    <d v="2024-07-03T07:26:19"/>
    <x v="3"/>
    <n v="2"/>
    <n v="0"/>
    <n v="56"/>
    <n v="9"/>
    <n v="595.41"/>
    <s v=""/>
    <n v="3"/>
    <s v=""/>
    <n v="44"/>
    <n v="0"/>
    <n v="0.160714285714285"/>
    <n v="198.47"/>
    <x v="2"/>
    <n v="0"/>
  </r>
  <r>
    <x v="3044"/>
    <n v="33"/>
    <s v="Male"/>
    <s v="Canada"/>
    <d v="2023-01-27T22:50:02"/>
    <x v="0"/>
    <n v="2"/>
    <n v="0"/>
    <n v="48"/>
    <n v="1"/>
    <n v="591.63"/>
    <s v=""/>
    <n v="3"/>
    <s v=""/>
    <n v="2"/>
    <n v="0"/>
    <n v="2.0833333333333301E-2"/>
    <n v="197.21"/>
    <x v="2"/>
    <n v="0"/>
  </r>
  <r>
    <x v="3045"/>
    <n v="40"/>
    <s v="Male"/>
    <s v="France"/>
    <d v="2023-09-25T16:32:07"/>
    <x v="0"/>
    <n v="3"/>
    <n v="0"/>
    <n v="59"/>
    <n v="3"/>
    <n v="590.78"/>
    <s v=""/>
    <n v="3"/>
    <s v=""/>
    <n v="21"/>
    <n v="0"/>
    <n v="5.0847457627118599E-2"/>
    <n v="196.92666666666599"/>
    <x v="2"/>
    <n v="0"/>
  </r>
  <r>
    <x v="3046"/>
    <n v="34"/>
    <s v="Female"/>
    <s v="UK"/>
    <d v="2023-05-28T09:52:29"/>
    <x v="5"/>
    <n v="4"/>
    <n v="3"/>
    <n v="59"/>
    <n v="1"/>
    <n v="589.22"/>
    <s v=""/>
    <n v="3"/>
    <s v=""/>
    <n v="46"/>
    <n v="0.75"/>
    <n v="1.6949152542372801E-2"/>
    <n v="196.40666666666601"/>
    <x v="2"/>
    <n v="0"/>
  </r>
  <r>
    <x v="3047"/>
    <n v="40"/>
    <s v="Female"/>
    <s v="Canada"/>
    <d v="2023-11-09T02:25:27"/>
    <x v="1"/>
    <n v="6"/>
    <n v="2"/>
    <n v="45"/>
    <n v="3"/>
    <n v="588.74"/>
    <s v=""/>
    <n v="3"/>
    <s v=""/>
    <n v="1"/>
    <n v="0.33333333333333298"/>
    <n v="6.6666666666666596E-2"/>
    <n v="196.24666666666599"/>
    <x v="2"/>
    <n v="1"/>
  </r>
  <r>
    <x v="3048"/>
    <n v="35"/>
    <s v="Female"/>
    <s v="USA"/>
    <d v="2024-11-21T21:08:30"/>
    <x v="3"/>
    <n v="6"/>
    <n v="1"/>
    <n v="64"/>
    <n v="4"/>
    <n v="586.99"/>
    <s v=""/>
    <n v="3"/>
    <s v=""/>
    <n v="29"/>
    <n v="0.16666666666666599"/>
    <n v="6.25E-2"/>
    <n v="195.66333333333299"/>
    <x v="2"/>
    <n v="0"/>
  </r>
  <r>
    <x v="3049"/>
    <n v="32"/>
    <s v="Female"/>
    <s v="Germany"/>
    <d v="2023-04-24T19:53:16"/>
    <x v="1"/>
    <n v="3"/>
    <n v="0"/>
    <n v="49"/>
    <n v="1"/>
    <n v="585.14"/>
    <s v=""/>
    <n v="3"/>
    <s v=""/>
    <n v="26"/>
    <n v="0"/>
    <n v="2.04081632653061E-2"/>
    <n v="195.046666666666"/>
    <x v="2"/>
    <n v="0"/>
  </r>
  <r>
    <x v="3050"/>
    <n v="29"/>
    <s v="Male"/>
    <s v="Canada"/>
    <d v="2024-04-01T20:03:13"/>
    <x v="2"/>
    <n v="3"/>
    <n v="2"/>
    <n v="45"/>
    <n v="2"/>
    <n v="584.21"/>
    <s v=""/>
    <n v="3"/>
    <s v=""/>
    <n v="25"/>
    <n v="0.66666666666666596"/>
    <n v="4.4444444444444398E-2"/>
    <n v="194.736666666666"/>
    <x v="2"/>
    <n v="1"/>
  </r>
  <r>
    <x v="3051"/>
    <n v="20"/>
    <s v="Female"/>
    <s v="USA"/>
    <d v="2024-08-24T04:55:21"/>
    <x v="3"/>
    <n v="2"/>
    <n v="0"/>
    <n v="51"/>
    <n v="4"/>
    <n v="582.44000000000005"/>
    <s v=""/>
    <n v="3"/>
    <s v=""/>
    <n v="32"/>
    <n v="0"/>
    <n v="7.8431372549019607E-2"/>
    <n v="194.14666666666599"/>
    <x v="2"/>
    <n v="0"/>
  </r>
  <r>
    <x v="3052"/>
    <n v="18"/>
    <s v="Male"/>
    <s v="USA"/>
    <d v="2023-12-23T06:28:21"/>
    <x v="2"/>
    <n v="5"/>
    <n v="2"/>
    <n v="51"/>
    <n v="2"/>
    <n v="580.51"/>
    <s v=""/>
    <n v="3"/>
    <s v=""/>
    <n v="13"/>
    <n v="0.4"/>
    <n v="3.9215686274509803E-2"/>
    <n v="193.50333333333299"/>
    <x v="2"/>
    <n v="0"/>
  </r>
  <r>
    <x v="3053"/>
    <n v="41"/>
    <s v="Male"/>
    <s v="UK"/>
    <d v="2023-03-06T08:48:31"/>
    <x v="2"/>
    <n v="2"/>
    <n v="1"/>
    <n v="50"/>
    <n v="3"/>
    <n v="578.46"/>
    <s v=""/>
    <n v="3"/>
    <s v=""/>
    <n v="24"/>
    <n v="0.5"/>
    <n v="0.06"/>
    <n v="192.82"/>
    <x v="2"/>
    <n v="0"/>
  </r>
  <r>
    <x v="3054"/>
    <n v="18"/>
    <s v="Other"/>
    <s v="USA"/>
    <d v="2024-03-07T00:57:43"/>
    <x v="3"/>
    <n v="7"/>
    <n v="3"/>
    <n v="48"/>
    <n v="3"/>
    <n v="577.48"/>
    <s v=""/>
    <n v="3"/>
    <s v=""/>
    <n v="48"/>
    <n v="0.42857142857142799"/>
    <n v="6.25E-2"/>
    <n v="192.493333333333"/>
    <x v="2"/>
    <n v="0"/>
  </r>
  <r>
    <x v="3055"/>
    <n v="43"/>
    <s v="Female"/>
    <s v="Australia"/>
    <d v="2023-09-27T19:38:23"/>
    <x v="2"/>
    <n v="2"/>
    <n v="0"/>
    <n v="49"/>
    <n v="3"/>
    <n v="576.84"/>
    <s v=""/>
    <n v="3"/>
    <s v=""/>
    <n v="19"/>
    <n v="0"/>
    <n v="6.1224489795918297E-2"/>
    <n v="192.28"/>
    <x v="2"/>
    <n v="0"/>
  </r>
  <r>
    <x v="3056"/>
    <n v="46"/>
    <s v="Female"/>
    <s v="France"/>
    <d v="2024-04-02T12:06:54"/>
    <x v="5"/>
    <n v="1"/>
    <n v="0"/>
    <n v="44"/>
    <n v="3"/>
    <n v="576.5"/>
    <s v=""/>
    <n v="3"/>
    <s v=""/>
    <n v="15"/>
    <n v="0"/>
    <n v="6.8181818181818094E-2"/>
    <n v="192.166666666666"/>
    <x v="2"/>
    <n v="0"/>
  </r>
  <r>
    <x v="3057"/>
    <n v="23"/>
    <s v="Male"/>
    <s v="USA"/>
    <d v="2024-09-05T14:47:14"/>
    <x v="1"/>
    <n v="4"/>
    <n v="0"/>
    <n v="51"/>
    <n v="3"/>
    <n v="572.49"/>
    <s v=""/>
    <n v="3"/>
    <s v=""/>
    <n v="23"/>
    <n v="0"/>
    <n v="5.8823529411764698E-2"/>
    <n v="190.83"/>
    <x v="2"/>
    <n v="0"/>
  </r>
  <r>
    <x v="3058"/>
    <n v="27"/>
    <s v="Female"/>
    <s v="USA"/>
    <d v="2023-01-15T04:12:30"/>
    <x v="3"/>
    <n v="2"/>
    <n v="0"/>
    <n v="54"/>
    <n v="1"/>
    <n v="572.48"/>
    <s v=""/>
    <n v="3"/>
    <s v=""/>
    <n v="120"/>
    <n v="0"/>
    <n v="1.85185185185185E-2"/>
    <n v="190.826666666666"/>
    <x v="2"/>
    <n v="1"/>
  </r>
  <r>
    <x v="3059"/>
    <n v="48"/>
    <s v="Female"/>
    <s v="USA"/>
    <d v="2023-05-28T17:10:32"/>
    <x v="1"/>
    <n v="0"/>
    <n v="0"/>
    <n v="51"/>
    <n v="3"/>
    <n v="571.88"/>
    <s v=""/>
    <n v="3"/>
    <s v=""/>
    <n v="7"/>
    <n v="0"/>
    <n v="5.8823529411764698E-2"/>
    <n v="190.62666666666601"/>
    <x v="2"/>
    <n v="0"/>
  </r>
  <r>
    <x v="3060"/>
    <n v="42"/>
    <s v="Female"/>
    <s v="USA"/>
    <d v="2024-01-16T01:22:48"/>
    <x v="3"/>
    <n v="3"/>
    <n v="1"/>
    <n v="50"/>
    <n v="0"/>
    <n v="571.63"/>
    <s v=""/>
    <n v="3"/>
    <s v=""/>
    <n v="79"/>
    <n v="0.33333333333333298"/>
    <n v="0"/>
    <n v="190.54333333333301"/>
    <x v="2"/>
    <n v="0"/>
  </r>
  <r>
    <x v="3061"/>
    <n v="26"/>
    <s v="Male"/>
    <s v="Australia"/>
    <d v="2024-12-05T10:44:56"/>
    <x v="1"/>
    <n v="5"/>
    <n v="0"/>
    <n v="51"/>
    <n v="4"/>
    <n v="571.07000000000005"/>
    <s v=""/>
    <n v="3"/>
    <s v=""/>
    <n v="24"/>
    <n v="0"/>
    <n v="7.8431372549019607E-2"/>
    <n v="190.356666666666"/>
    <x v="2"/>
    <n v="0"/>
  </r>
  <r>
    <x v="3062"/>
    <n v="66"/>
    <s v="Female"/>
    <s v="Germany"/>
    <d v="2024-04-18T12:07:37"/>
    <x v="0"/>
    <n v="0"/>
    <n v="0"/>
    <n v="43"/>
    <n v="2"/>
    <n v="570.49"/>
    <s v=""/>
    <n v="3"/>
    <s v=""/>
    <n v="28"/>
    <n v="0"/>
    <n v="4.6511627906976702E-2"/>
    <n v="190.16333333333299"/>
    <x v="2"/>
    <n v="0"/>
  </r>
  <r>
    <x v="3063"/>
    <n v="26"/>
    <s v="Male"/>
    <s v="USA"/>
    <d v="2024-06-11T06:52:28"/>
    <x v="2"/>
    <n v="3"/>
    <n v="0"/>
    <n v="61"/>
    <n v="2"/>
    <n v="566.92999999999995"/>
    <s v=""/>
    <n v="3"/>
    <s v=""/>
    <n v="77"/>
    <n v="0"/>
    <n v="3.2786885245901599E-2"/>
    <n v="188.97666666666601"/>
    <x v="2"/>
    <n v="0"/>
  </r>
  <r>
    <x v="3064"/>
    <n v="24"/>
    <s v="Female"/>
    <s v="Canada"/>
    <d v="2024-03-30T03:48:30"/>
    <x v="2"/>
    <n v="4"/>
    <n v="2"/>
    <n v="54"/>
    <n v="1"/>
    <n v="566.66"/>
    <s v=""/>
    <n v="3"/>
    <s v=""/>
    <n v="17"/>
    <n v="0.5"/>
    <n v="1.85185185185185E-2"/>
    <n v="188.886666666666"/>
    <x v="2"/>
    <n v="0"/>
  </r>
  <r>
    <x v="3065"/>
    <n v="19"/>
    <s v="Female"/>
    <s v="Germany"/>
    <d v="2024-04-15T00:54:00"/>
    <x v="1"/>
    <n v="4"/>
    <n v="2"/>
    <n v="34"/>
    <n v="3"/>
    <n v="556.86"/>
    <s v=""/>
    <n v="3"/>
    <s v=""/>
    <n v="13"/>
    <n v="0.5"/>
    <n v="8.8235294117646995E-2"/>
    <n v="185.62"/>
    <x v="2"/>
    <n v="0"/>
  </r>
  <r>
    <x v="3066"/>
    <n v="28"/>
    <s v="Male"/>
    <s v="USA"/>
    <d v="2023-09-23T22:11:31"/>
    <x v="2"/>
    <n v="2"/>
    <n v="2"/>
    <n v="55"/>
    <n v="2"/>
    <n v="553.87"/>
    <s v=""/>
    <n v="3"/>
    <s v=""/>
    <n v="26"/>
    <n v="1"/>
    <n v="3.6363636363636299E-2"/>
    <n v="184.62333333333299"/>
    <x v="2"/>
    <n v="0"/>
  </r>
  <r>
    <x v="3067"/>
    <n v="36"/>
    <s v="Male"/>
    <s v="France"/>
    <d v="2023-12-27T14:08:28"/>
    <x v="2"/>
    <n v="5"/>
    <n v="4"/>
    <n v="43"/>
    <n v="4"/>
    <n v="553.73"/>
    <s v=""/>
    <n v="3"/>
    <s v=""/>
    <n v="2"/>
    <n v="0.8"/>
    <n v="9.3023255813953404E-2"/>
    <n v="184.576666666666"/>
    <x v="2"/>
    <n v="0"/>
  </r>
  <r>
    <x v="3068"/>
    <n v="18"/>
    <s v="Male"/>
    <s v="France"/>
    <d v="2023-08-15T20:47:37"/>
    <x v="1"/>
    <n v="3"/>
    <n v="2"/>
    <n v="42"/>
    <n v="0"/>
    <n v="553.27"/>
    <s v=""/>
    <n v="3"/>
    <s v=""/>
    <n v="43"/>
    <n v="0.66666666666666596"/>
    <n v="0"/>
    <n v="184.42333333333301"/>
    <x v="2"/>
    <n v="0"/>
  </r>
  <r>
    <x v="3069"/>
    <n v="25"/>
    <s v="Female"/>
    <s v="USA"/>
    <d v="2024-03-19T21:02:52"/>
    <x v="2"/>
    <n v="2"/>
    <n v="0"/>
    <n v="66"/>
    <n v="4"/>
    <n v="551.80999999999995"/>
    <s v=""/>
    <n v="3"/>
    <s v=""/>
    <n v="63"/>
    <n v="0"/>
    <n v="6.0606060606060601E-2"/>
    <n v="183.93666666666601"/>
    <x v="2"/>
    <n v="0"/>
  </r>
  <r>
    <x v="3070"/>
    <n v="18"/>
    <s v="Male"/>
    <s v="UK"/>
    <d v="2024-04-09T01:48:29"/>
    <x v="5"/>
    <n v="5"/>
    <n v="1"/>
    <n v="57"/>
    <n v="1"/>
    <n v="551.25"/>
    <s v=""/>
    <n v="3"/>
    <s v=""/>
    <n v="103"/>
    <n v="0.2"/>
    <n v="1.7543859649122799E-2"/>
    <n v="183.75"/>
    <x v="2"/>
    <n v="0"/>
  </r>
  <r>
    <x v="3071"/>
    <n v="41"/>
    <s v="Female"/>
    <s v="Australia"/>
    <d v="2023-07-21T03:09:44"/>
    <x v="1"/>
    <n v="5"/>
    <n v="3"/>
    <n v="59"/>
    <n v="5"/>
    <n v="549.64"/>
    <s v=""/>
    <n v="3"/>
    <s v=""/>
    <n v="46"/>
    <n v="0.6"/>
    <n v="8.4745762711864403E-2"/>
    <n v="183.213333333333"/>
    <x v="2"/>
    <n v="0"/>
  </r>
  <r>
    <x v="3072"/>
    <n v="19"/>
    <s v="Female"/>
    <s v="USA"/>
    <d v="2024-10-30T20:34:40"/>
    <x v="1"/>
    <n v="2"/>
    <n v="1"/>
    <n v="56"/>
    <n v="4"/>
    <n v="549.29"/>
    <s v=""/>
    <n v="3"/>
    <s v=""/>
    <n v="1"/>
    <n v="0.5"/>
    <n v="7.1428571428571397E-2"/>
    <n v="183.09666666666601"/>
    <x v="2"/>
    <n v="0"/>
  </r>
  <r>
    <x v="3073"/>
    <n v="37"/>
    <s v="Male"/>
    <s v="France"/>
    <d v="2024-03-05T18:17:58"/>
    <x v="2"/>
    <n v="2"/>
    <n v="1"/>
    <n v="53"/>
    <n v="4"/>
    <n v="548.09"/>
    <s v=""/>
    <n v="3"/>
    <s v=""/>
    <n v="36"/>
    <n v="0.5"/>
    <n v="7.5471698113207503E-2"/>
    <n v="182.696666666666"/>
    <x v="2"/>
    <n v="1"/>
  </r>
  <r>
    <x v="3074"/>
    <n v="36"/>
    <s v="Female"/>
    <s v="UK"/>
    <d v="2024-05-21T21:44:02"/>
    <x v="4"/>
    <n v="6"/>
    <n v="2"/>
    <n v="48"/>
    <n v="2"/>
    <n v="548.04"/>
    <s v=""/>
    <n v="3"/>
    <s v=""/>
    <n v="2"/>
    <n v="0.33333333333333298"/>
    <n v="4.1666666666666602E-2"/>
    <n v="182.67999999999901"/>
    <x v="2"/>
    <n v="0"/>
  </r>
  <r>
    <x v="3075"/>
    <n v="38"/>
    <s v="Female"/>
    <s v="USA"/>
    <d v="2023-09-14T14:47:36"/>
    <x v="3"/>
    <n v="4"/>
    <n v="2"/>
    <n v="42"/>
    <n v="1"/>
    <n v="547.79"/>
    <s v=""/>
    <n v="3"/>
    <s v=""/>
    <n v="32"/>
    <n v="0.5"/>
    <n v="2.3809523809523801E-2"/>
    <n v="182.59666666666601"/>
    <x v="2"/>
    <n v="0"/>
  </r>
  <r>
    <x v="3076"/>
    <n v="19"/>
    <s v="Female"/>
    <s v="Germany"/>
    <d v="2024-03-22T23:30:50"/>
    <x v="5"/>
    <n v="4"/>
    <n v="1"/>
    <n v="50"/>
    <n v="2"/>
    <n v="547.23"/>
    <s v=""/>
    <n v="3"/>
    <s v=""/>
    <n v="13"/>
    <n v="0.25"/>
    <n v="0.04"/>
    <n v="182.41"/>
    <x v="2"/>
    <n v="0"/>
  </r>
  <r>
    <x v="3077"/>
    <n v="29"/>
    <s v="Male"/>
    <s v="Australia"/>
    <d v="2024-05-23T18:59:51"/>
    <x v="1"/>
    <n v="3"/>
    <n v="2"/>
    <n v="44"/>
    <n v="1"/>
    <n v="544.82000000000005"/>
    <s v=""/>
    <n v="3"/>
    <s v=""/>
    <n v="34"/>
    <n v="0.66666666666666596"/>
    <n v="2.27272727272727E-2"/>
    <n v="181.606666666666"/>
    <x v="2"/>
    <n v="0"/>
  </r>
  <r>
    <x v="3078"/>
    <n v="23"/>
    <s v="Female"/>
    <s v="Canada"/>
    <d v="2023-07-20T19:51:42"/>
    <x v="0"/>
    <n v="3"/>
    <n v="0"/>
    <n v="47"/>
    <n v="1"/>
    <n v="544.79999999999995"/>
    <s v=""/>
    <n v="3"/>
    <s v=""/>
    <n v="48"/>
    <n v="0"/>
    <n v="2.1276595744680799E-2"/>
    <n v="181.6"/>
    <x v="2"/>
    <n v="0"/>
  </r>
  <r>
    <x v="3079"/>
    <n v="27"/>
    <s v="Female"/>
    <s v="Japan"/>
    <d v="2024-01-15T09:19:08"/>
    <x v="2"/>
    <n v="2"/>
    <n v="0"/>
    <n v="48"/>
    <n v="1"/>
    <n v="544.34"/>
    <s v=""/>
    <n v="3"/>
    <s v=""/>
    <n v="21"/>
    <n v="0"/>
    <n v="2.0833333333333301E-2"/>
    <n v="181.446666666666"/>
    <x v="2"/>
    <n v="0"/>
  </r>
  <r>
    <x v="3080"/>
    <n v="18"/>
    <s v="Male"/>
    <s v="UK"/>
    <d v="2024-01-25T07:19:07"/>
    <x v="2"/>
    <n v="1"/>
    <n v="1"/>
    <n v="49"/>
    <n v="3"/>
    <n v="544.16999999999996"/>
    <s v=""/>
    <n v="3"/>
    <s v=""/>
    <n v="79"/>
    <n v="1"/>
    <n v="6.1224489795918297E-2"/>
    <n v="181.39"/>
    <x v="2"/>
    <n v="1"/>
  </r>
  <r>
    <x v="3081"/>
    <n v="21"/>
    <s v="Male"/>
    <s v="Canada"/>
    <d v="2024-06-10T06:03:09"/>
    <x v="2"/>
    <n v="2"/>
    <n v="2"/>
    <n v="56"/>
    <n v="1"/>
    <n v="544"/>
    <s v=""/>
    <n v="3"/>
    <s v=""/>
    <n v="44"/>
    <n v="1"/>
    <n v="1.7857142857142801E-2"/>
    <n v="181.333333333333"/>
    <x v="2"/>
    <n v="0"/>
  </r>
  <r>
    <x v="3082"/>
    <n v="39"/>
    <s v="Female"/>
    <s v="USA"/>
    <d v="2023-01-03T22:05:09"/>
    <x v="1"/>
    <n v="4"/>
    <n v="1"/>
    <n v="60"/>
    <n v="4"/>
    <n v="543.15"/>
    <s v=""/>
    <n v="3"/>
    <s v=""/>
    <n v="2"/>
    <n v="0.25"/>
    <n v="6.6666666666666596E-2"/>
    <n v="181.04999999999899"/>
    <x v="2"/>
    <n v="0"/>
  </r>
  <r>
    <x v="3083"/>
    <n v="20"/>
    <s v="Male"/>
    <s v="Germany"/>
    <d v="2023-02-06T22:17:38"/>
    <x v="2"/>
    <n v="3"/>
    <n v="2"/>
    <n v="42"/>
    <n v="0"/>
    <n v="537.71"/>
    <s v=""/>
    <n v="3"/>
    <s v=""/>
    <n v="23"/>
    <n v="0.66666666666666596"/>
    <n v="0"/>
    <n v="179.236666666666"/>
    <x v="2"/>
    <n v="0"/>
  </r>
  <r>
    <x v="3084"/>
    <n v="26"/>
    <s v="Male"/>
    <s v="UK"/>
    <d v="2024-10-24T22:56:45"/>
    <x v="4"/>
    <n v="4"/>
    <n v="3"/>
    <n v="51"/>
    <n v="2"/>
    <n v="535.66"/>
    <s v=""/>
    <n v="3"/>
    <s v=""/>
    <n v="18"/>
    <n v="0.75"/>
    <n v="3.9215686274509803E-2"/>
    <n v="178.553333333333"/>
    <x v="2"/>
    <n v="0"/>
  </r>
  <r>
    <x v="3085"/>
    <n v="38"/>
    <s v="Male"/>
    <s v="USA"/>
    <d v="2024-07-30T22:20:02"/>
    <x v="2"/>
    <n v="2"/>
    <n v="1"/>
    <n v="55"/>
    <n v="1"/>
    <n v="535.6"/>
    <s v=""/>
    <n v="3"/>
    <s v=""/>
    <n v="3"/>
    <n v="0.5"/>
    <n v="1.8181818181818101E-2"/>
    <n v="178.53333333333299"/>
    <x v="2"/>
    <n v="0"/>
  </r>
  <r>
    <x v="3086"/>
    <n v="39"/>
    <s v="Female"/>
    <s v="UK"/>
    <d v="2024-11-20T07:10:43"/>
    <x v="0"/>
    <n v="6"/>
    <n v="2"/>
    <n v="58"/>
    <n v="5"/>
    <n v="534.9"/>
    <s v=""/>
    <n v="3"/>
    <s v=""/>
    <n v="96"/>
    <n v="0.33333333333333298"/>
    <n v="8.6206896551724102E-2"/>
    <n v="178.29999999999899"/>
    <x v="2"/>
    <n v="1"/>
  </r>
  <r>
    <x v="3087"/>
    <n v="24"/>
    <s v="Female"/>
    <s v="USA"/>
    <d v="2024-03-11T11:33:03"/>
    <x v="5"/>
    <n v="2"/>
    <n v="1"/>
    <n v="53"/>
    <n v="4"/>
    <n v="534.52"/>
    <s v=""/>
    <n v="3"/>
    <s v=""/>
    <n v="12"/>
    <n v="0.5"/>
    <n v="7.5471698113207503E-2"/>
    <n v="178.17333333333301"/>
    <x v="2"/>
    <n v="0"/>
  </r>
  <r>
    <x v="3088"/>
    <n v="56"/>
    <s v="Female"/>
    <s v="USA"/>
    <d v="2023-07-25T04:59:25"/>
    <x v="1"/>
    <n v="5"/>
    <n v="3"/>
    <n v="40"/>
    <n v="2"/>
    <n v="531.94000000000005"/>
    <s v=""/>
    <n v="3"/>
    <s v=""/>
    <n v="54"/>
    <n v="0.6"/>
    <n v="0.05"/>
    <n v="177.31333333333299"/>
    <x v="2"/>
    <n v="0"/>
  </r>
  <r>
    <x v="3089"/>
    <n v="48"/>
    <s v="Female"/>
    <s v="USA"/>
    <d v="2023-10-09T13:26:35"/>
    <x v="2"/>
    <n v="2"/>
    <n v="0"/>
    <n v="47"/>
    <n v="4"/>
    <n v="531.35"/>
    <s v=""/>
    <n v="3"/>
    <s v=""/>
    <n v="9"/>
    <n v="0"/>
    <n v="8.5106382978723402E-2"/>
    <n v="177.11666666666599"/>
    <x v="2"/>
    <n v="1"/>
  </r>
  <r>
    <x v="3090"/>
    <n v="40"/>
    <s v="Female"/>
    <s v="USA"/>
    <d v="2023-08-02T20:19:40"/>
    <x v="4"/>
    <n v="5"/>
    <n v="1"/>
    <n v="49"/>
    <n v="3"/>
    <n v="531.29"/>
    <s v=""/>
    <n v="3"/>
    <s v=""/>
    <n v="101"/>
    <n v="0.2"/>
    <n v="6.1224489795918297E-2"/>
    <n v="177.09666666666601"/>
    <x v="2"/>
    <n v="1"/>
  </r>
  <r>
    <x v="3091"/>
    <n v="48"/>
    <s v="Female"/>
    <s v="USA"/>
    <d v="2023-05-24T18:16:03"/>
    <x v="3"/>
    <n v="5"/>
    <n v="2"/>
    <n v="42"/>
    <n v="2"/>
    <n v="530.61"/>
    <s v=""/>
    <n v="3"/>
    <s v=""/>
    <n v="25"/>
    <n v="0.4"/>
    <n v="4.7619047619047603E-2"/>
    <n v="176.87"/>
    <x v="2"/>
    <n v="0"/>
  </r>
  <r>
    <x v="3092"/>
    <n v="61"/>
    <s v="Male"/>
    <s v="Australia"/>
    <d v="2023-04-27T06:17:33"/>
    <x v="5"/>
    <n v="2"/>
    <n v="0"/>
    <n v="47"/>
    <n v="2"/>
    <n v="528"/>
    <s v=""/>
    <n v="3"/>
    <s v=""/>
    <n v="70"/>
    <n v="0"/>
    <n v="4.2553191489361701E-2"/>
    <n v="176"/>
    <x v="2"/>
    <n v="1"/>
  </r>
  <r>
    <x v="3093"/>
    <n v="18"/>
    <s v="Female"/>
    <s v="Australia"/>
    <d v="2024-11-03T23:51:58"/>
    <x v="1"/>
    <n v="2"/>
    <n v="0"/>
    <n v="47"/>
    <n v="1"/>
    <n v="527.37"/>
    <s v=""/>
    <n v="3"/>
    <s v=""/>
    <n v="62"/>
    <n v="0"/>
    <n v="2.1276595744680799E-2"/>
    <n v="175.79"/>
    <x v="2"/>
    <n v="0"/>
  </r>
  <r>
    <x v="3094"/>
    <n v="29"/>
    <s v="Male"/>
    <s v="USA"/>
    <d v="2024-07-18T08:05:19"/>
    <x v="1"/>
    <n v="1"/>
    <n v="0"/>
    <n v="55"/>
    <n v="1"/>
    <n v="526.79"/>
    <s v=""/>
    <n v="3"/>
    <s v=""/>
    <n v="37"/>
    <n v="0"/>
    <n v="1.8181818181818101E-2"/>
    <n v="175.59666666666601"/>
    <x v="2"/>
    <n v="0"/>
  </r>
  <r>
    <x v="3095"/>
    <n v="35"/>
    <s v="Female"/>
    <s v="Canada"/>
    <d v="2024-07-22T04:04:35"/>
    <x v="2"/>
    <n v="2"/>
    <n v="0"/>
    <n v="48"/>
    <n v="3"/>
    <n v="526.33000000000004"/>
    <s v=""/>
    <n v="3"/>
    <s v=""/>
    <n v="15"/>
    <n v="0"/>
    <n v="6.25E-2"/>
    <n v="175.44333333333299"/>
    <x v="2"/>
    <n v="0"/>
  </r>
  <r>
    <x v="3096"/>
    <n v="18"/>
    <s v="Female"/>
    <s v="USA"/>
    <d v="2024-01-24T18:10:39"/>
    <x v="3"/>
    <n v="3"/>
    <n v="0"/>
    <n v="34"/>
    <n v="0"/>
    <n v="524.51"/>
    <s v=""/>
    <n v="3"/>
    <s v=""/>
    <n v="43"/>
    <n v="0"/>
    <n v="0"/>
    <n v="174.83666666666599"/>
    <x v="2"/>
    <n v="0"/>
  </r>
  <r>
    <x v="3097"/>
    <n v="43"/>
    <s v="Male"/>
    <s v="Canada"/>
    <d v="2024-04-06T05:10:57"/>
    <x v="4"/>
    <n v="2"/>
    <n v="1"/>
    <n v="51"/>
    <n v="0"/>
    <n v="523.09"/>
    <s v=""/>
    <n v="3"/>
    <s v=""/>
    <n v="15"/>
    <n v="0.5"/>
    <n v="0"/>
    <n v="174.363333333333"/>
    <x v="2"/>
    <n v="0"/>
  </r>
  <r>
    <x v="3098"/>
    <n v="32"/>
    <s v="Male"/>
    <s v="USA"/>
    <d v="2023-11-20T12:55:37"/>
    <x v="2"/>
    <n v="4"/>
    <n v="1"/>
    <n v="43"/>
    <n v="1"/>
    <n v="522.17999999999995"/>
    <s v=""/>
    <n v="3"/>
    <s v=""/>
    <n v="46"/>
    <n v="0.25"/>
    <n v="2.3255813953488299E-2"/>
    <n v="174.05999999999901"/>
    <x v="2"/>
    <n v="0"/>
  </r>
  <r>
    <x v="3099"/>
    <n v="53"/>
    <s v="Male"/>
    <s v="USA"/>
    <d v="2024-07-27T22:47:16"/>
    <x v="5"/>
    <n v="5"/>
    <n v="1"/>
    <n v="55"/>
    <n v="1"/>
    <n v="519.49"/>
    <s v=""/>
    <n v="3"/>
    <s v=""/>
    <n v="32"/>
    <n v="0.2"/>
    <n v="1.8181818181818101E-2"/>
    <n v="173.16333333333299"/>
    <x v="2"/>
    <n v="1"/>
  </r>
  <r>
    <x v="3100"/>
    <n v="45"/>
    <s v="Female"/>
    <s v="Germany"/>
    <d v="2023-11-09T22:51:57"/>
    <x v="3"/>
    <n v="5"/>
    <n v="2"/>
    <n v="56"/>
    <n v="4"/>
    <n v="518.49"/>
    <s v=""/>
    <n v="3"/>
    <s v=""/>
    <n v="15"/>
    <n v="0.4"/>
    <n v="7.1428571428571397E-2"/>
    <n v="172.83"/>
    <x v="2"/>
    <n v="0"/>
  </r>
  <r>
    <x v="3101"/>
    <n v="51"/>
    <s v="Male"/>
    <s v="USA"/>
    <d v="2024-03-17T20:51:49"/>
    <x v="3"/>
    <n v="2"/>
    <n v="0"/>
    <n v="61"/>
    <n v="3"/>
    <n v="516.51"/>
    <s v=""/>
    <n v="3"/>
    <s v=""/>
    <n v="16"/>
    <n v="0"/>
    <n v="4.9180327868852403E-2"/>
    <n v="172.17"/>
    <x v="2"/>
    <n v="0"/>
  </r>
  <r>
    <x v="3102"/>
    <n v="40"/>
    <s v="Female"/>
    <s v="Germany"/>
    <d v="2024-12-21T22:26:31"/>
    <x v="3"/>
    <n v="1"/>
    <n v="0"/>
    <n v="66"/>
    <n v="5"/>
    <n v="516.29"/>
    <s v=""/>
    <n v="3"/>
    <s v=""/>
    <n v="0"/>
    <n v="0"/>
    <n v="7.5757575757575704E-2"/>
    <n v="172.09666666666601"/>
    <x v="2"/>
    <n v="0"/>
  </r>
  <r>
    <x v="3103"/>
    <n v="33"/>
    <s v="Female"/>
    <s v="USA"/>
    <d v="2024-12-21T15:08:29"/>
    <x v="4"/>
    <n v="2"/>
    <n v="1"/>
    <n v="50"/>
    <n v="3"/>
    <n v="515.95000000000005"/>
    <s v=""/>
    <n v="3"/>
    <s v=""/>
    <n v="30"/>
    <n v="0.5"/>
    <n v="0.06"/>
    <n v="171.98333333333301"/>
    <x v="2"/>
    <n v="0"/>
  </r>
  <r>
    <x v="3104"/>
    <n v="50"/>
    <s v="Female"/>
    <s v="France"/>
    <d v="2024-06-02T03:51:23"/>
    <x v="4"/>
    <n v="5"/>
    <n v="2"/>
    <n v="50"/>
    <n v="0"/>
    <n v="514.99"/>
    <s v=""/>
    <n v="3"/>
    <s v=""/>
    <n v="36"/>
    <n v="0.4"/>
    <n v="0"/>
    <n v="171.66333333333299"/>
    <x v="2"/>
    <n v="0"/>
  </r>
  <r>
    <x v="3105"/>
    <n v="42"/>
    <s v="Male"/>
    <s v="Japan"/>
    <d v="2023-10-12T02:46:06"/>
    <x v="3"/>
    <n v="0"/>
    <n v="0"/>
    <n v="41"/>
    <n v="1"/>
    <n v="510.95"/>
    <s v=""/>
    <n v="3"/>
    <s v=""/>
    <n v="25"/>
    <n v="0"/>
    <n v="2.4390243902439001E-2"/>
    <n v="170.31666666666601"/>
    <x v="2"/>
    <n v="0"/>
  </r>
  <r>
    <x v="3106"/>
    <n v="34"/>
    <s v="Other"/>
    <s v="USA"/>
    <d v="2024-07-03T08:53:55"/>
    <x v="2"/>
    <n v="2"/>
    <n v="1"/>
    <n v="45"/>
    <n v="0"/>
    <n v="510.01"/>
    <s v=""/>
    <n v="3"/>
    <s v=""/>
    <n v="9"/>
    <n v="0.5"/>
    <n v="0"/>
    <n v="170.00333333333299"/>
    <x v="2"/>
    <n v="0"/>
  </r>
  <r>
    <x v="3107"/>
    <n v="30"/>
    <s v="Male"/>
    <s v="USA"/>
    <d v="2023-02-04T14:48:33"/>
    <x v="2"/>
    <n v="0"/>
    <n v="0"/>
    <n v="50"/>
    <n v="4"/>
    <n v="509.46"/>
    <s v=""/>
    <n v="3"/>
    <s v=""/>
    <n v="28"/>
    <n v="0"/>
    <n v="0.08"/>
    <n v="169.82"/>
    <x v="2"/>
    <n v="0"/>
  </r>
  <r>
    <x v="3108"/>
    <n v="23"/>
    <s v="Male"/>
    <s v="Japan"/>
    <d v="2024-09-26T04:18:30"/>
    <x v="0"/>
    <n v="4"/>
    <n v="2"/>
    <n v="60"/>
    <n v="3"/>
    <n v="509.23"/>
    <s v=""/>
    <n v="3"/>
    <s v=""/>
    <n v="12"/>
    <n v="0.5"/>
    <n v="0.05"/>
    <n v="169.743333333333"/>
    <x v="2"/>
    <n v="0"/>
  </r>
  <r>
    <x v="3109"/>
    <n v="42"/>
    <s v="Male"/>
    <s v="France"/>
    <d v="2023-01-11T22:49:19"/>
    <x v="2"/>
    <n v="4"/>
    <n v="0"/>
    <n v="50"/>
    <n v="3"/>
    <n v="509"/>
    <s v=""/>
    <n v="3"/>
    <s v=""/>
    <n v="84"/>
    <n v="0"/>
    <n v="0.06"/>
    <n v="169.666666666666"/>
    <x v="2"/>
    <n v="0"/>
  </r>
  <r>
    <x v="3110"/>
    <n v="47"/>
    <s v="Male"/>
    <s v="Japan"/>
    <d v="2024-02-24T04:14:18"/>
    <x v="2"/>
    <n v="2"/>
    <n v="2"/>
    <n v="57"/>
    <n v="1"/>
    <n v="508.95"/>
    <s v=""/>
    <n v="3"/>
    <s v=""/>
    <n v="5"/>
    <n v="1"/>
    <n v="1.7543859649122799E-2"/>
    <n v="169.65"/>
    <x v="2"/>
    <n v="0"/>
  </r>
  <r>
    <x v="3111"/>
    <n v="47"/>
    <s v="Male"/>
    <s v="Australia"/>
    <d v="2023-05-28T05:29:40"/>
    <x v="5"/>
    <n v="2"/>
    <n v="1"/>
    <n v="41"/>
    <n v="4"/>
    <n v="508.63"/>
    <s v=""/>
    <n v="3"/>
    <s v=""/>
    <n v="39"/>
    <n v="0.5"/>
    <n v="9.7560975609756101E-2"/>
    <n v="169.54333333333301"/>
    <x v="2"/>
    <n v="1"/>
  </r>
  <r>
    <x v="3112"/>
    <n v="18"/>
    <s v="Female"/>
    <s v="Australia"/>
    <d v="2023-09-17T21:38:23"/>
    <x v="5"/>
    <n v="4"/>
    <n v="1"/>
    <n v="47"/>
    <n v="4"/>
    <n v="508.48"/>
    <s v=""/>
    <n v="3"/>
    <s v=""/>
    <n v="0"/>
    <n v="0.25"/>
    <n v="8.5106382978723402E-2"/>
    <n v="169.493333333333"/>
    <x v="2"/>
    <n v="0"/>
  </r>
  <r>
    <x v="3113"/>
    <n v="26"/>
    <s v="Female"/>
    <s v="USA"/>
    <d v="2023-02-15T07:47:26"/>
    <x v="2"/>
    <n v="2"/>
    <n v="0"/>
    <n v="55"/>
    <n v="3"/>
    <n v="508.42"/>
    <s v=""/>
    <n v="3"/>
    <s v=""/>
    <n v="33"/>
    <n v="0"/>
    <n v="5.4545454545454501E-2"/>
    <n v="169.47333333333299"/>
    <x v="2"/>
    <n v="0"/>
  </r>
  <r>
    <x v="3114"/>
    <n v="29"/>
    <s v="Male"/>
    <s v="Australia"/>
    <d v="2024-01-29T10:36:25"/>
    <x v="2"/>
    <n v="5"/>
    <n v="0"/>
    <n v="51"/>
    <n v="5"/>
    <n v="506.43"/>
    <s v=""/>
    <n v="3"/>
    <s v=""/>
    <n v="28"/>
    <n v="0"/>
    <n v="9.8039215686274495E-2"/>
    <n v="168.81"/>
    <x v="2"/>
    <n v="0"/>
  </r>
  <r>
    <x v="3115"/>
    <n v="29"/>
    <s v="Female"/>
    <s v="Canada"/>
    <d v="2023-10-13T06:30:38"/>
    <x v="4"/>
    <n v="4"/>
    <n v="0"/>
    <n v="50"/>
    <n v="4"/>
    <n v="504.64"/>
    <s v=""/>
    <n v="3"/>
    <s v=""/>
    <n v="34"/>
    <n v="0"/>
    <n v="0.08"/>
    <n v="168.213333333333"/>
    <x v="2"/>
    <n v="0"/>
  </r>
  <r>
    <x v="3116"/>
    <n v="33"/>
    <s v="Female"/>
    <s v="USA"/>
    <d v="2024-07-05T04:42:09"/>
    <x v="1"/>
    <n v="1"/>
    <n v="0"/>
    <n v="45"/>
    <n v="3"/>
    <n v="504.31"/>
    <s v=""/>
    <n v="3"/>
    <s v=""/>
    <n v="12"/>
    <n v="0"/>
    <n v="6.6666666666666596E-2"/>
    <n v="168.10333333333301"/>
    <x v="2"/>
    <n v="0"/>
  </r>
  <r>
    <x v="3117"/>
    <n v="50"/>
    <s v="Female"/>
    <s v="Canada"/>
    <d v="2023-10-13T18:11:29"/>
    <x v="2"/>
    <n v="2"/>
    <n v="0"/>
    <n v="54"/>
    <n v="4"/>
    <n v="504.06"/>
    <s v=""/>
    <n v="3"/>
    <s v=""/>
    <n v="16"/>
    <n v="0"/>
    <n v="7.4074074074074001E-2"/>
    <n v="168.02"/>
    <x v="2"/>
    <n v="0"/>
  </r>
  <r>
    <x v="3118"/>
    <n v="29"/>
    <s v="Male"/>
    <s v="USA"/>
    <d v="2024-07-15T07:04:57"/>
    <x v="0"/>
    <n v="2"/>
    <n v="1"/>
    <n v="46"/>
    <n v="2"/>
    <n v="503.8"/>
    <s v=""/>
    <n v="3"/>
    <s v=""/>
    <n v="7"/>
    <n v="0.5"/>
    <n v="4.3478260869565202E-2"/>
    <n v="167.933333333333"/>
    <x v="2"/>
    <n v="0"/>
  </r>
  <r>
    <x v="3119"/>
    <n v="36"/>
    <s v="Male"/>
    <s v="France"/>
    <d v="2024-06-14T07:52:50"/>
    <x v="3"/>
    <n v="3"/>
    <n v="0"/>
    <n v="56"/>
    <n v="6"/>
    <n v="503.6"/>
    <s v=""/>
    <n v="3"/>
    <s v=""/>
    <n v="16"/>
    <n v="0"/>
    <n v="0.107142857142857"/>
    <n v="167.86666666666599"/>
    <x v="2"/>
    <n v="0"/>
  </r>
  <r>
    <x v="3120"/>
    <n v="34"/>
    <s v="Female"/>
    <s v="Australia"/>
    <d v="2024-12-25T12:35:21"/>
    <x v="3"/>
    <n v="2"/>
    <n v="0"/>
    <n v="73"/>
    <n v="5"/>
    <n v="500.85"/>
    <s v=""/>
    <n v="3"/>
    <s v=""/>
    <n v="7"/>
    <n v="0"/>
    <n v="6.8493150684931503E-2"/>
    <n v="166.95"/>
    <x v="2"/>
    <n v="1"/>
  </r>
  <r>
    <x v="3121"/>
    <n v="51"/>
    <s v="Female"/>
    <s v="USA"/>
    <d v="2024-07-23T12:11:56"/>
    <x v="2"/>
    <n v="3"/>
    <n v="0"/>
    <n v="53"/>
    <n v="2"/>
    <n v="497.38"/>
    <s v=""/>
    <n v="3"/>
    <s v=""/>
    <n v="5"/>
    <n v="0"/>
    <n v="3.7735849056603703E-2"/>
    <n v="165.79333333333301"/>
    <x v="0"/>
    <n v="0"/>
  </r>
  <r>
    <x v="3122"/>
    <n v="60"/>
    <s v="Male"/>
    <s v="Canada"/>
    <d v="2023-01-18T06:40:28"/>
    <x v="5"/>
    <n v="1"/>
    <n v="0"/>
    <n v="61"/>
    <n v="1"/>
    <n v="494.19"/>
    <s v=""/>
    <n v="3"/>
    <s v=""/>
    <n v="14"/>
    <n v="0"/>
    <n v="1.63934426229508E-2"/>
    <n v="164.73"/>
    <x v="0"/>
    <n v="0"/>
  </r>
  <r>
    <x v="3123"/>
    <n v="29"/>
    <s v="Male"/>
    <s v="Canada"/>
    <d v="2023-07-09T19:34:47"/>
    <x v="2"/>
    <n v="4"/>
    <n v="1"/>
    <n v="58"/>
    <n v="3"/>
    <n v="494.15"/>
    <s v=""/>
    <n v="3"/>
    <s v=""/>
    <n v="40"/>
    <n v="0.25"/>
    <n v="5.1724137931034399E-2"/>
    <n v="164.71666666666599"/>
    <x v="0"/>
    <n v="0"/>
  </r>
  <r>
    <x v="3124"/>
    <n v="50"/>
    <s v="Male"/>
    <s v="USA"/>
    <d v="2024-05-31T12:25:59"/>
    <x v="1"/>
    <n v="3"/>
    <n v="1"/>
    <n v="41"/>
    <n v="3"/>
    <n v="493.67"/>
    <s v=""/>
    <n v="3"/>
    <s v=""/>
    <n v="16"/>
    <n v="0.33333333333333298"/>
    <n v="7.3170731707316999E-2"/>
    <n v="164.55666666666599"/>
    <x v="0"/>
    <n v="0"/>
  </r>
  <r>
    <x v="3125"/>
    <n v="23"/>
    <s v="Female"/>
    <s v="USA"/>
    <d v="2024-01-10T13:58:09"/>
    <x v="4"/>
    <n v="1"/>
    <n v="0"/>
    <n v="56"/>
    <n v="3"/>
    <n v="492.83"/>
    <s v=""/>
    <n v="3"/>
    <s v=""/>
    <n v="11"/>
    <n v="0"/>
    <n v="5.3571428571428499E-2"/>
    <n v="164.27666666666599"/>
    <x v="0"/>
    <n v="1"/>
  </r>
  <r>
    <x v="3126"/>
    <n v="33"/>
    <s v="Male"/>
    <s v="Japan"/>
    <d v="2024-10-19T18:50:08"/>
    <x v="3"/>
    <n v="2"/>
    <n v="0"/>
    <n v="45"/>
    <n v="1"/>
    <n v="492.5"/>
    <s v=""/>
    <n v="3"/>
    <s v=""/>
    <n v="45"/>
    <n v="0"/>
    <n v="2.2222222222222199E-2"/>
    <n v="164.166666666666"/>
    <x v="0"/>
    <n v="0"/>
  </r>
  <r>
    <x v="3127"/>
    <n v="18"/>
    <s v="Female"/>
    <s v="France"/>
    <d v="2024-08-07T09:55:44"/>
    <x v="2"/>
    <n v="3"/>
    <n v="0"/>
    <n v="49"/>
    <n v="1"/>
    <n v="492.36"/>
    <s v=""/>
    <n v="3"/>
    <s v=""/>
    <n v="19"/>
    <n v="0"/>
    <n v="2.04081632653061E-2"/>
    <n v="164.12"/>
    <x v="0"/>
    <n v="0"/>
  </r>
  <r>
    <x v="3128"/>
    <n v="43"/>
    <s v="Male"/>
    <s v="USA"/>
    <d v="2023-05-23T20:21:57"/>
    <x v="1"/>
    <n v="2"/>
    <n v="0"/>
    <n v="37"/>
    <n v="1"/>
    <n v="491.88"/>
    <s v=""/>
    <n v="3"/>
    <s v=""/>
    <n v="31"/>
    <n v="0"/>
    <n v="2.7027027027027001E-2"/>
    <n v="163.96"/>
    <x v="0"/>
    <n v="0"/>
  </r>
  <r>
    <x v="3129"/>
    <n v="39"/>
    <s v="Female"/>
    <s v="USA"/>
    <d v="2024-07-21T07:38:05"/>
    <x v="2"/>
    <n v="5"/>
    <n v="0"/>
    <n v="45"/>
    <n v="1"/>
    <n v="491.74"/>
    <s v=""/>
    <n v="3"/>
    <s v=""/>
    <n v="7"/>
    <n v="0"/>
    <n v="2.2222222222222199E-2"/>
    <n v="163.91333333333299"/>
    <x v="0"/>
    <n v="1"/>
  </r>
  <r>
    <x v="3130"/>
    <n v="30"/>
    <s v="Female"/>
    <s v="USA"/>
    <d v="2023-04-26T15:41:29"/>
    <x v="3"/>
    <n v="4"/>
    <n v="1"/>
    <n v="52"/>
    <n v="5"/>
    <n v="491.68"/>
    <s v=""/>
    <n v="3"/>
    <s v=""/>
    <n v="30"/>
    <n v="0.25"/>
    <n v="9.6153846153846104E-2"/>
    <n v="163.893333333333"/>
    <x v="0"/>
    <n v="1"/>
  </r>
  <r>
    <x v="3131"/>
    <n v="28"/>
    <s v="Male"/>
    <s v="UK"/>
    <d v="2024-10-12T23:18:07"/>
    <x v="2"/>
    <n v="3"/>
    <n v="1"/>
    <n v="52"/>
    <n v="2"/>
    <n v="490.62"/>
    <s v=""/>
    <n v="3"/>
    <s v=""/>
    <n v="48"/>
    <n v="0.33333333333333298"/>
    <n v="3.8461538461538401E-2"/>
    <n v="163.54"/>
    <x v="0"/>
    <n v="0"/>
  </r>
  <r>
    <x v="3132"/>
    <n v="60"/>
    <s v="Male"/>
    <s v="USA"/>
    <d v="2023-03-27T23:09:07"/>
    <x v="3"/>
    <n v="1"/>
    <n v="0"/>
    <n v="48"/>
    <n v="1"/>
    <n v="490.24"/>
    <s v=""/>
    <n v="3"/>
    <s v=""/>
    <n v="54"/>
    <n v="0"/>
    <n v="2.0833333333333301E-2"/>
    <n v="163.41333333333299"/>
    <x v="0"/>
    <n v="0"/>
  </r>
  <r>
    <x v="3133"/>
    <n v="35"/>
    <s v="Male"/>
    <s v="USA"/>
    <d v="2023-07-04T14:00:33"/>
    <x v="5"/>
    <n v="5"/>
    <n v="0"/>
    <n v="47"/>
    <n v="4"/>
    <n v="490.21"/>
    <s v=""/>
    <n v="3"/>
    <s v=""/>
    <n v="27"/>
    <n v="0"/>
    <n v="8.5106382978723402E-2"/>
    <n v="163.40333333333299"/>
    <x v="0"/>
    <n v="0"/>
  </r>
  <r>
    <x v="3134"/>
    <n v="38"/>
    <s v="Female"/>
    <s v="USA"/>
    <d v="2023-03-16T06:48:31"/>
    <x v="2"/>
    <n v="3"/>
    <n v="2"/>
    <n v="44"/>
    <n v="3"/>
    <n v="489.62"/>
    <s v=""/>
    <n v="3"/>
    <s v=""/>
    <n v="26"/>
    <n v="0.66666666666666596"/>
    <n v="6.8181818181818094E-2"/>
    <n v="163.206666666666"/>
    <x v="0"/>
    <n v="1"/>
  </r>
  <r>
    <x v="3135"/>
    <n v="36"/>
    <s v="Female"/>
    <s v="Australia"/>
    <d v="2023-03-24T20:41:09"/>
    <x v="2"/>
    <n v="2"/>
    <n v="2"/>
    <n v="58"/>
    <n v="3"/>
    <n v="488.37"/>
    <s v=""/>
    <n v="3"/>
    <s v=""/>
    <n v="18"/>
    <n v="1"/>
    <n v="5.1724137931034399E-2"/>
    <n v="162.79"/>
    <x v="0"/>
    <n v="0"/>
  </r>
  <r>
    <x v="3136"/>
    <n v="18"/>
    <s v="Female"/>
    <s v="USA"/>
    <d v="2023-02-26T18:17:37"/>
    <x v="2"/>
    <n v="3"/>
    <n v="1"/>
    <n v="51"/>
    <n v="3"/>
    <n v="487.65"/>
    <s v=""/>
    <n v="3"/>
    <s v=""/>
    <n v="22"/>
    <n v="0.33333333333333298"/>
    <n v="5.8823529411764698E-2"/>
    <n v="162.54999999999899"/>
    <x v="0"/>
    <n v="0"/>
  </r>
  <r>
    <x v="3137"/>
    <n v="67"/>
    <s v="Female"/>
    <s v="USA"/>
    <d v="2023-01-11T21:21:42"/>
    <x v="4"/>
    <n v="2"/>
    <n v="1"/>
    <n v="44"/>
    <n v="1"/>
    <n v="487.5"/>
    <s v=""/>
    <n v="3"/>
    <s v=""/>
    <n v="38"/>
    <n v="0.5"/>
    <n v="2.27272727272727E-2"/>
    <n v="162.5"/>
    <x v="0"/>
    <n v="0"/>
  </r>
  <r>
    <x v="3138"/>
    <n v="60"/>
    <s v="Female"/>
    <s v="USA"/>
    <d v="2024-11-17T06:10:21"/>
    <x v="5"/>
    <n v="7"/>
    <n v="3"/>
    <n v="51"/>
    <n v="6"/>
    <n v="486.96"/>
    <s v=""/>
    <n v="3"/>
    <s v=""/>
    <n v="15"/>
    <n v="0.42857142857142799"/>
    <n v="0.11764705882352899"/>
    <n v="162.32"/>
    <x v="0"/>
    <n v="1"/>
  </r>
  <r>
    <x v="3139"/>
    <n v="34"/>
    <s v="Male"/>
    <s v="Germany"/>
    <d v="2023-11-02T09:48:39"/>
    <x v="5"/>
    <n v="1"/>
    <n v="0"/>
    <n v="49"/>
    <n v="1"/>
    <n v="486.4"/>
    <s v=""/>
    <n v="3"/>
    <s v=""/>
    <n v="10"/>
    <n v="0"/>
    <n v="2.04081632653061E-2"/>
    <n v="162.13333333333301"/>
    <x v="0"/>
    <n v="1"/>
  </r>
  <r>
    <x v="3140"/>
    <n v="45"/>
    <s v="Female"/>
    <s v="USA"/>
    <d v="2023-07-11T15:23:00"/>
    <x v="4"/>
    <n v="4"/>
    <n v="0"/>
    <n v="49"/>
    <n v="1"/>
    <n v="486.18"/>
    <s v=""/>
    <n v="3"/>
    <s v=""/>
    <n v="7"/>
    <n v="0"/>
    <n v="2.04081632653061E-2"/>
    <n v="162.06"/>
    <x v="0"/>
    <n v="0"/>
  </r>
  <r>
    <x v="3141"/>
    <n v="46"/>
    <s v="Female"/>
    <s v="Canada"/>
    <d v="2024-11-02T05:31:21"/>
    <x v="0"/>
    <n v="4"/>
    <n v="1"/>
    <n v="56"/>
    <n v="3"/>
    <n v="485.15"/>
    <s v=""/>
    <n v="3"/>
    <s v=""/>
    <n v="94"/>
    <n v="0.25"/>
    <n v="5.3571428571428499E-2"/>
    <n v="161.71666666666599"/>
    <x v="0"/>
    <n v="0"/>
  </r>
  <r>
    <x v="3142"/>
    <n v="48"/>
    <s v="Male"/>
    <s v="UK"/>
    <d v="2024-08-15T00:26:39"/>
    <x v="4"/>
    <n v="3"/>
    <n v="1"/>
    <n v="57"/>
    <n v="0"/>
    <n v="484.11"/>
    <s v=""/>
    <n v="3"/>
    <s v=""/>
    <n v="10"/>
    <n v="0.33333333333333298"/>
    <n v="0"/>
    <n v="161.37"/>
    <x v="0"/>
    <n v="0"/>
  </r>
  <r>
    <x v="3143"/>
    <n v="28"/>
    <s v="Male"/>
    <s v="Germany"/>
    <d v="2023-11-21T15:12:33"/>
    <x v="1"/>
    <n v="5"/>
    <n v="1"/>
    <n v="44"/>
    <n v="4"/>
    <n v="483.75"/>
    <s v=""/>
    <n v="3"/>
    <s v=""/>
    <n v="30"/>
    <n v="0.2"/>
    <n v="9.0909090909090898E-2"/>
    <n v="161.25"/>
    <x v="0"/>
    <n v="0"/>
  </r>
  <r>
    <x v="3144"/>
    <n v="33"/>
    <s v="Female"/>
    <s v="USA"/>
    <d v="2023-03-25T01:03:58"/>
    <x v="1"/>
    <n v="1"/>
    <n v="0"/>
    <n v="72"/>
    <n v="3"/>
    <n v="483.06"/>
    <s v=""/>
    <n v="3"/>
    <s v=""/>
    <n v="5"/>
    <n v="0"/>
    <n v="4.1666666666666602E-2"/>
    <n v="161.02000000000001"/>
    <x v="0"/>
    <n v="0"/>
  </r>
  <r>
    <x v="3145"/>
    <n v="32"/>
    <s v="Male"/>
    <s v="USA"/>
    <d v="2023-01-12T04:39:45"/>
    <x v="2"/>
    <n v="1"/>
    <n v="0"/>
    <n v="50"/>
    <n v="0"/>
    <n v="482.62"/>
    <s v=""/>
    <n v="3"/>
    <s v=""/>
    <n v="9"/>
    <n v="0"/>
    <n v="0"/>
    <n v="160.87333333333299"/>
    <x v="0"/>
    <n v="0"/>
  </r>
  <r>
    <x v="3146"/>
    <n v="41"/>
    <s v="Male"/>
    <s v="USA"/>
    <d v="2023-08-27T07:17:48"/>
    <x v="0"/>
    <n v="1"/>
    <n v="1"/>
    <n v="51"/>
    <n v="3"/>
    <n v="482.11"/>
    <s v=""/>
    <n v="3"/>
    <s v=""/>
    <n v="4"/>
    <n v="1"/>
    <n v="5.8823529411764698E-2"/>
    <n v="160.70333333333301"/>
    <x v="0"/>
    <n v="0"/>
  </r>
  <r>
    <x v="3147"/>
    <n v="30"/>
    <s v="Male"/>
    <s v="France"/>
    <d v="2024-11-26T01:53:25"/>
    <x v="2"/>
    <n v="1"/>
    <n v="0"/>
    <n v="50"/>
    <n v="1"/>
    <n v="481.5"/>
    <s v=""/>
    <n v="3"/>
    <s v=""/>
    <n v="39"/>
    <n v="0"/>
    <n v="0.02"/>
    <n v="160.5"/>
    <x v="0"/>
    <n v="0"/>
  </r>
  <r>
    <x v="3148"/>
    <n v="38"/>
    <s v="Female"/>
    <s v="Germany"/>
    <d v="2024-04-07T14:45:55"/>
    <x v="4"/>
    <n v="3"/>
    <n v="2"/>
    <n v="42"/>
    <n v="1"/>
    <n v="480.87"/>
    <s v=""/>
    <n v="3"/>
    <s v=""/>
    <n v="6"/>
    <n v="0.66666666666666596"/>
    <n v="2.3809523809523801E-2"/>
    <n v="160.29"/>
    <x v="0"/>
    <n v="0"/>
  </r>
  <r>
    <x v="3149"/>
    <n v="34"/>
    <s v="Male"/>
    <s v="France"/>
    <d v="2023-12-15T13:02:14"/>
    <x v="2"/>
    <n v="1"/>
    <n v="0"/>
    <n v="56"/>
    <n v="3"/>
    <n v="480.27"/>
    <s v=""/>
    <n v="3"/>
    <s v=""/>
    <n v="29"/>
    <n v="0"/>
    <n v="5.3571428571428499E-2"/>
    <n v="160.09"/>
    <x v="0"/>
    <n v="0"/>
  </r>
  <r>
    <x v="3150"/>
    <n v="18"/>
    <s v="Female"/>
    <s v="Japan"/>
    <d v="2024-12-09T08:11:48"/>
    <x v="1"/>
    <n v="3"/>
    <n v="1"/>
    <n v="46"/>
    <n v="1"/>
    <n v="479.74"/>
    <s v=""/>
    <n v="3"/>
    <s v=""/>
    <n v="30"/>
    <n v="0.33333333333333298"/>
    <n v="2.1739130434782601E-2"/>
    <n v="159.91333333333299"/>
    <x v="0"/>
    <n v="0"/>
  </r>
  <r>
    <x v="3151"/>
    <n v="31"/>
    <s v="Female"/>
    <s v="UK"/>
    <d v="2023-02-09T05:46:43"/>
    <x v="3"/>
    <n v="2"/>
    <n v="1"/>
    <n v="41"/>
    <n v="2"/>
    <n v="478.87"/>
    <s v=""/>
    <n v="3"/>
    <s v=""/>
    <n v="92"/>
    <n v="0.5"/>
    <n v="4.8780487804878002E-2"/>
    <n v="159.62333333333299"/>
    <x v="0"/>
    <n v="1"/>
  </r>
  <r>
    <x v="3152"/>
    <n v="50"/>
    <s v="Male"/>
    <s v="USA"/>
    <d v="2023-06-26T23:29:38"/>
    <x v="1"/>
    <n v="2"/>
    <n v="0"/>
    <n v="47"/>
    <n v="3"/>
    <n v="477.52"/>
    <s v=""/>
    <n v="3"/>
    <s v=""/>
    <n v="30"/>
    <n v="0"/>
    <n v="6.3829787234042507E-2"/>
    <n v="159.17333333333301"/>
    <x v="0"/>
    <n v="0"/>
  </r>
  <r>
    <x v="3153"/>
    <n v="36"/>
    <s v="Female"/>
    <s v="USA"/>
    <d v="2023-09-20T16:48:19"/>
    <x v="2"/>
    <n v="5"/>
    <n v="0"/>
    <n v="47"/>
    <n v="4"/>
    <n v="476.27"/>
    <s v=""/>
    <n v="3"/>
    <s v=""/>
    <n v="100"/>
    <n v="0"/>
    <n v="8.5106382978723402E-2"/>
    <n v="158.75666666666601"/>
    <x v="0"/>
    <n v="1"/>
  </r>
  <r>
    <x v="3154"/>
    <n v="18"/>
    <s v="Female"/>
    <s v="Canada"/>
    <d v="2023-08-05T16:57:12"/>
    <x v="4"/>
    <n v="2"/>
    <n v="0"/>
    <n v="43"/>
    <n v="2"/>
    <n v="476.15"/>
    <s v=""/>
    <n v="3"/>
    <s v=""/>
    <n v="16"/>
    <n v="0"/>
    <n v="4.6511627906976702E-2"/>
    <n v="158.71666666666599"/>
    <x v="0"/>
    <n v="0"/>
  </r>
  <r>
    <x v="3155"/>
    <n v="37"/>
    <s v="Male"/>
    <s v="USA"/>
    <d v="2023-08-16T23:04:33"/>
    <x v="2"/>
    <n v="5"/>
    <n v="1"/>
    <n v="40"/>
    <n v="3"/>
    <n v="472.72"/>
    <s v=""/>
    <n v="3"/>
    <s v=""/>
    <n v="1"/>
    <n v="0.2"/>
    <n v="7.4999999999999997E-2"/>
    <n v="157.57333333333301"/>
    <x v="0"/>
    <n v="0"/>
  </r>
  <r>
    <x v="3156"/>
    <n v="51"/>
    <s v="Male"/>
    <s v="USA"/>
    <d v="2024-07-21T14:56:07"/>
    <x v="4"/>
    <n v="1"/>
    <n v="0"/>
    <n v="48"/>
    <n v="2"/>
    <n v="472.09"/>
    <s v=""/>
    <n v="3"/>
    <s v=""/>
    <n v="73"/>
    <n v="0"/>
    <n v="4.1666666666666602E-2"/>
    <n v="157.363333333333"/>
    <x v="0"/>
    <n v="0"/>
  </r>
  <r>
    <x v="3157"/>
    <n v="18"/>
    <s v="Male"/>
    <s v="UK"/>
    <d v="2024-10-13T18:17:01"/>
    <x v="0"/>
    <n v="3"/>
    <n v="1"/>
    <n v="51"/>
    <n v="1"/>
    <n v="471.88"/>
    <s v=""/>
    <n v="3"/>
    <s v=""/>
    <n v="8"/>
    <n v="0.33333333333333298"/>
    <n v="1.9607843137254902E-2"/>
    <n v="157.29333333333301"/>
    <x v="0"/>
    <n v="0"/>
  </r>
  <r>
    <x v="3158"/>
    <n v="18"/>
    <s v="Female"/>
    <s v="USA"/>
    <d v="2023-10-03T08:30:39"/>
    <x v="2"/>
    <n v="4"/>
    <n v="1"/>
    <n v="55"/>
    <n v="2"/>
    <n v="471.8"/>
    <s v=""/>
    <n v="3"/>
    <s v=""/>
    <n v="25"/>
    <n v="0.25"/>
    <n v="3.6363636363636299E-2"/>
    <n v="157.266666666666"/>
    <x v="0"/>
    <n v="0"/>
  </r>
  <r>
    <x v="3159"/>
    <n v="36"/>
    <s v="Male"/>
    <s v="USA"/>
    <d v="2024-09-18T06:29:33"/>
    <x v="3"/>
    <n v="4"/>
    <n v="2"/>
    <n v="61"/>
    <n v="3"/>
    <n v="471.63"/>
    <s v=""/>
    <n v="3"/>
    <s v=""/>
    <n v="39"/>
    <n v="0.5"/>
    <n v="4.9180327868852403E-2"/>
    <n v="157.21"/>
    <x v="0"/>
    <n v="0"/>
  </r>
  <r>
    <x v="3160"/>
    <n v="50"/>
    <s v="Male"/>
    <s v="Japan"/>
    <d v="2023-10-27T06:20:19"/>
    <x v="0"/>
    <n v="5"/>
    <n v="1"/>
    <n v="47"/>
    <n v="4"/>
    <n v="471.56"/>
    <s v=""/>
    <n v="3"/>
    <s v=""/>
    <n v="8"/>
    <n v="0.2"/>
    <n v="8.5106382978723402E-2"/>
    <n v="157.18666666666601"/>
    <x v="0"/>
    <n v="0"/>
  </r>
  <r>
    <x v="3161"/>
    <n v="51"/>
    <s v="Female"/>
    <s v="USA"/>
    <d v="2023-12-21T15:02:57"/>
    <x v="5"/>
    <n v="3"/>
    <n v="2"/>
    <n v="49"/>
    <n v="1"/>
    <n v="465.51"/>
    <s v=""/>
    <n v="3"/>
    <s v=""/>
    <n v="33"/>
    <n v="0.66666666666666596"/>
    <n v="2.04081632653061E-2"/>
    <n v="155.16999999999999"/>
    <x v="0"/>
    <n v="0"/>
  </r>
  <r>
    <x v="3162"/>
    <n v="48"/>
    <s v="Male"/>
    <s v="Australia"/>
    <d v="2023-06-14T07:47:19"/>
    <x v="2"/>
    <n v="4"/>
    <n v="1"/>
    <n v="54"/>
    <n v="3"/>
    <n v="465.35"/>
    <s v=""/>
    <n v="3"/>
    <s v=""/>
    <n v="83"/>
    <n v="0.25"/>
    <n v="5.5555555555555497E-2"/>
    <n v="155.11666666666599"/>
    <x v="0"/>
    <n v="0"/>
  </r>
  <r>
    <x v="3163"/>
    <n v="34"/>
    <s v="Male"/>
    <s v="Germany"/>
    <d v="2024-02-08T21:44:52"/>
    <x v="4"/>
    <n v="2"/>
    <n v="0"/>
    <n v="50"/>
    <n v="3"/>
    <n v="465.35"/>
    <s v=""/>
    <n v="3"/>
    <s v=""/>
    <n v="8"/>
    <n v="0"/>
    <n v="0.06"/>
    <n v="155.11666666666599"/>
    <x v="0"/>
    <n v="0"/>
  </r>
  <r>
    <x v="3164"/>
    <n v="39"/>
    <s v="Male"/>
    <s v="Canada"/>
    <d v="2024-11-04T10:05:13"/>
    <x v="4"/>
    <n v="4"/>
    <n v="0"/>
    <n v="50"/>
    <n v="2"/>
    <n v="464.61"/>
    <s v=""/>
    <n v="3"/>
    <s v=""/>
    <n v="22"/>
    <n v="0"/>
    <n v="0.04"/>
    <n v="154.87"/>
    <x v="0"/>
    <n v="0"/>
  </r>
  <r>
    <x v="3165"/>
    <n v="50"/>
    <s v="Male"/>
    <s v="USA"/>
    <d v="2023-02-24T22:29:24"/>
    <x v="5"/>
    <n v="0"/>
    <n v="0"/>
    <n v="49"/>
    <n v="2"/>
    <n v="463.75"/>
    <s v=""/>
    <n v="3"/>
    <s v=""/>
    <n v="7"/>
    <n v="0"/>
    <n v="4.08163265306122E-2"/>
    <n v="154.583333333333"/>
    <x v="0"/>
    <n v="1"/>
  </r>
  <r>
    <x v="3166"/>
    <n v="42"/>
    <s v="Male"/>
    <s v="Germany"/>
    <d v="2024-10-23T06:03:45"/>
    <x v="3"/>
    <n v="1"/>
    <n v="1"/>
    <n v="51"/>
    <n v="3"/>
    <n v="463.72"/>
    <s v=""/>
    <n v="3"/>
    <s v=""/>
    <n v="1"/>
    <n v="1"/>
    <n v="5.8823529411764698E-2"/>
    <n v="154.57333333333301"/>
    <x v="0"/>
    <n v="0"/>
  </r>
  <r>
    <x v="3167"/>
    <n v="44"/>
    <s v="Male"/>
    <s v="Australia"/>
    <d v="2023-05-20T01:50:17"/>
    <x v="1"/>
    <n v="4"/>
    <n v="2"/>
    <n v="51"/>
    <n v="3"/>
    <n v="462.93"/>
    <s v=""/>
    <n v="3"/>
    <s v=""/>
    <n v="35"/>
    <n v="0.5"/>
    <n v="5.8823529411764698E-2"/>
    <n v="154.31"/>
    <x v="0"/>
    <n v="0"/>
  </r>
  <r>
    <x v="3168"/>
    <n v="29"/>
    <s v="Female"/>
    <s v="USA"/>
    <d v="2024-07-31T05:38:04"/>
    <x v="3"/>
    <n v="6"/>
    <n v="1"/>
    <n v="48"/>
    <n v="4"/>
    <n v="461.39"/>
    <s v=""/>
    <n v="3"/>
    <s v=""/>
    <n v="6"/>
    <n v="0.16666666666666599"/>
    <n v="8.3333333333333301E-2"/>
    <n v="153.796666666666"/>
    <x v="0"/>
    <n v="0"/>
  </r>
  <r>
    <x v="3169"/>
    <n v="64"/>
    <s v="Female"/>
    <s v="Canada"/>
    <d v="2023-01-07T20:59:37"/>
    <x v="5"/>
    <n v="1"/>
    <n v="0"/>
    <n v="46"/>
    <n v="4"/>
    <n v="460.39"/>
    <s v=""/>
    <n v="3"/>
    <s v=""/>
    <n v="4"/>
    <n v="0"/>
    <n v="8.6956521739130405E-2"/>
    <n v="153.463333333333"/>
    <x v="0"/>
    <n v="0"/>
  </r>
  <r>
    <x v="3170"/>
    <n v="44"/>
    <s v="Female"/>
    <s v="USA"/>
    <d v="2023-12-28T10:34:58"/>
    <x v="0"/>
    <n v="6"/>
    <n v="2"/>
    <n v="44"/>
    <n v="2"/>
    <n v="459.59"/>
    <s v=""/>
    <n v="3"/>
    <s v=""/>
    <n v="12"/>
    <n v="0.33333333333333298"/>
    <n v="4.54545454545454E-2"/>
    <n v="153.196666666666"/>
    <x v="0"/>
    <n v="0"/>
  </r>
  <r>
    <x v="3171"/>
    <n v="36"/>
    <s v="Male"/>
    <s v="USA"/>
    <d v="2024-04-01T08:22:22"/>
    <x v="2"/>
    <n v="0"/>
    <n v="0"/>
    <n v="52"/>
    <n v="2"/>
    <n v="456.83"/>
    <s v=""/>
    <n v="3"/>
    <s v=""/>
    <n v="85"/>
    <n v="0"/>
    <n v="3.8461538461538401E-2"/>
    <n v="152.27666666666599"/>
    <x v="0"/>
    <n v="0"/>
  </r>
  <r>
    <x v="3172"/>
    <n v="29"/>
    <s v="Female"/>
    <s v="Australia"/>
    <d v="2023-04-04T07:49:36"/>
    <x v="1"/>
    <n v="4"/>
    <n v="2"/>
    <n v="33"/>
    <n v="1"/>
    <n v="455.64"/>
    <s v=""/>
    <n v="3"/>
    <s v=""/>
    <n v="17"/>
    <n v="0.5"/>
    <n v="3.03030303030303E-2"/>
    <n v="151.88"/>
    <x v="0"/>
    <n v="0"/>
  </r>
  <r>
    <x v="3173"/>
    <n v="23"/>
    <s v="Female"/>
    <s v="USA"/>
    <d v="2023-12-22T17:19:53"/>
    <x v="3"/>
    <n v="3"/>
    <n v="1"/>
    <n v="64"/>
    <n v="1"/>
    <n v="454.43"/>
    <s v=""/>
    <n v="3"/>
    <s v=""/>
    <n v="53"/>
    <n v="0.33333333333333298"/>
    <n v="1.5625E-2"/>
    <n v="151.47666666666601"/>
    <x v="0"/>
    <n v="1"/>
  </r>
  <r>
    <x v="3174"/>
    <n v="54"/>
    <s v="Female"/>
    <s v="USA"/>
    <d v="2023-03-29T10:11:41"/>
    <x v="5"/>
    <n v="6"/>
    <n v="2"/>
    <n v="46"/>
    <n v="1"/>
    <n v="450.43"/>
    <s v=""/>
    <n v="3"/>
    <s v=""/>
    <n v="31"/>
    <n v="0.33333333333333298"/>
    <n v="2.1739130434782601E-2"/>
    <n v="150.143333333333"/>
    <x v="0"/>
    <n v="0"/>
  </r>
  <r>
    <x v="3175"/>
    <n v="37"/>
    <s v="Male"/>
    <s v="USA"/>
    <d v="2024-06-04T11:20:27"/>
    <x v="4"/>
    <n v="4"/>
    <n v="1"/>
    <n v="55"/>
    <n v="2"/>
    <n v="450"/>
    <s v=""/>
    <n v="3"/>
    <s v=""/>
    <n v="10"/>
    <n v="0.25"/>
    <n v="3.6363636363636299E-2"/>
    <n v="150"/>
    <x v="0"/>
    <n v="0"/>
  </r>
  <r>
    <x v="3176"/>
    <n v="23"/>
    <s v="Female"/>
    <s v="USA"/>
    <d v="2024-07-19T11:49:52"/>
    <x v="1"/>
    <n v="0"/>
    <n v="0"/>
    <n v="51"/>
    <n v="1"/>
    <n v="449.4"/>
    <s v=""/>
    <n v="3"/>
    <s v=""/>
    <n v="18"/>
    <n v="0"/>
    <n v="1.9607843137254902E-2"/>
    <n v="149.79999999999899"/>
    <x v="0"/>
    <n v="0"/>
  </r>
  <r>
    <x v="3177"/>
    <n v="30"/>
    <s v="Female"/>
    <s v="Canada"/>
    <d v="2023-06-06T01:12:44"/>
    <x v="5"/>
    <n v="5"/>
    <n v="1"/>
    <n v="44"/>
    <n v="2"/>
    <n v="448.63"/>
    <s v=""/>
    <n v="3"/>
    <s v=""/>
    <n v="7"/>
    <n v="0.2"/>
    <n v="4.54545454545454E-2"/>
    <n v="149.54333333333301"/>
    <x v="0"/>
    <n v="0"/>
  </r>
  <r>
    <x v="3178"/>
    <n v="18"/>
    <s v="Female"/>
    <s v="USA"/>
    <d v="2023-12-04T22:58:33"/>
    <x v="4"/>
    <n v="4"/>
    <n v="1"/>
    <n v="52"/>
    <n v="3"/>
    <n v="447.42"/>
    <s v=""/>
    <n v="3"/>
    <s v=""/>
    <n v="20"/>
    <n v="0.25"/>
    <n v="5.7692307692307598E-2"/>
    <n v="149.13999999999999"/>
    <x v="0"/>
    <n v="0"/>
  </r>
  <r>
    <x v="3179"/>
    <n v="18"/>
    <s v="Male"/>
    <s v="Canada"/>
    <d v="2024-03-13T08:48:53"/>
    <x v="4"/>
    <n v="2"/>
    <n v="1"/>
    <n v="46"/>
    <n v="0"/>
    <n v="446.87"/>
    <s v=""/>
    <n v="3"/>
    <s v=""/>
    <n v="35"/>
    <n v="0.5"/>
    <n v="0"/>
    <n v="148.956666666666"/>
    <x v="0"/>
    <n v="0"/>
  </r>
  <r>
    <x v="3180"/>
    <n v="37"/>
    <s v="Female"/>
    <s v="Canada"/>
    <d v="2024-10-19T20:17:44"/>
    <x v="3"/>
    <n v="1"/>
    <n v="1"/>
    <n v="52"/>
    <n v="0"/>
    <n v="446.34"/>
    <s v=""/>
    <n v="3"/>
    <s v=""/>
    <n v="72"/>
    <n v="1"/>
    <n v="0"/>
    <n v="148.78"/>
    <x v="0"/>
    <n v="0"/>
  </r>
  <r>
    <x v="3181"/>
    <n v="41"/>
    <s v="Male"/>
    <s v="USA"/>
    <d v="2024-05-28T09:58:01"/>
    <x v="3"/>
    <n v="3"/>
    <n v="1"/>
    <n v="37"/>
    <n v="2"/>
    <n v="445.67"/>
    <s v=""/>
    <n v="3"/>
    <s v=""/>
    <n v="46"/>
    <n v="0.33333333333333298"/>
    <n v="5.4054054054054002E-2"/>
    <n v="148.55666666666599"/>
    <x v="0"/>
    <n v="0"/>
  </r>
  <r>
    <x v="3182"/>
    <n v="30"/>
    <s v="Female"/>
    <s v="Japan"/>
    <d v="2024-01-03T18:26:08"/>
    <x v="4"/>
    <n v="2"/>
    <n v="0"/>
    <n v="44"/>
    <n v="0"/>
    <n v="442"/>
    <s v=""/>
    <n v="3"/>
    <s v=""/>
    <n v="7"/>
    <n v="0"/>
    <n v="0"/>
    <n v="147.333333333333"/>
    <x v="0"/>
    <n v="0"/>
  </r>
  <r>
    <x v="3183"/>
    <n v="28"/>
    <s v="Male"/>
    <s v="USA"/>
    <d v="2024-12-06T23:15:07"/>
    <x v="3"/>
    <n v="0"/>
    <n v="0"/>
    <n v="55"/>
    <n v="3"/>
    <n v="441.35"/>
    <s v=""/>
    <n v="3"/>
    <s v=""/>
    <n v="3"/>
    <n v="0"/>
    <n v="5.4545454545454501E-2"/>
    <n v="147.11666666666599"/>
    <x v="0"/>
    <n v="0"/>
  </r>
  <r>
    <x v="3184"/>
    <n v="38"/>
    <s v="Male"/>
    <s v="USA"/>
    <d v="2023-08-14T09:45:03"/>
    <x v="1"/>
    <n v="4"/>
    <n v="1"/>
    <n v="54"/>
    <n v="3"/>
    <n v="440.67"/>
    <s v=""/>
    <n v="3"/>
    <s v=""/>
    <n v="67"/>
    <n v="0.25"/>
    <n v="5.5555555555555497E-2"/>
    <n v="146.88999999999999"/>
    <x v="0"/>
    <n v="0"/>
  </r>
  <r>
    <x v="3185"/>
    <n v="41"/>
    <s v="Male"/>
    <s v="Japan"/>
    <d v="2023-12-19T17:47:08"/>
    <x v="2"/>
    <n v="2"/>
    <n v="0"/>
    <n v="54"/>
    <n v="3"/>
    <n v="440.07"/>
    <s v=""/>
    <n v="3"/>
    <s v=""/>
    <n v="50"/>
    <n v="0"/>
    <n v="5.5555555555555497E-2"/>
    <n v="146.69"/>
    <x v="0"/>
    <n v="0"/>
  </r>
  <r>
    <x v="3186"/>
    <n v="27"/>
    <s v="Male"/>
    <s v="Japan"/>
    <d v="2023-03-01T04:41:54"/>
    <x v="1"/>
    <n v="1"/>
    <n v="1"/>
    <n v="43"/>
    <n v="1"/>
    <n v="438.96"/>
    <s v=""/>
    <n v="3"/>
    <s v=""/>
    <n v="52"/>
    <n v="1"/>
    <n v="2.3255813953488299E-2"/>
    <n v="146.32"/>
    <x v="0"/>
    <n v="0"/>
  </r>
  <r>
    <x v="3187"/>
    <n v="56"/>
    <s v="Male"/>
    <s v="Canada"/>
    <d v="2024-11-12T04:58:57"/>
    <x v="2"/>
    <n v="2"/>
    <n v="1"/>
    <n v="45"/>
    <n v="2"/>
    <n v="438.3"/>
    <s v=""/>
    <n v="3"/>
    <s v=""/>
    <n v="7"/>
    <n v="0.5"/>
    <n v="4.4444444444444398E-2"/>
    <n v="146.1"/>
    <x v="0"/>
    <n v="0"/>
  </r>
  <r>
    <x v="3188"/>
    <n v="18"/>
    <s v="Male"/>
    <s v="UK"/>
    <d v="2024-10-27T10:48:39"/>
    <x v="4"/>
    <n v="0"/>
    <n v="0"/>
    <n v="62"/>
    <n v="5"/>
    <n v="437.82"/>
    <s v=""/>
    <n v="3"/>
    <s v=""/>
    <n v="1"/>
    <n v="0"/>
    <n v="8.0645161290322495E-2"/>
    <n v="145.94"/>
    <x v="0"/>
    <n v="0"/>
  </r>
  <r>
    <x v="3189"/>
    <n v="36"/>
    <s v="Male"/>
    <s v="Australia"/>
    <d v="2024-01-18T01:33:51"/>
    <x v="5"/>
    <n v="3"/>
    <n v="1"/>
    <n v="33"/>
    <n v="4"/>
    <n v="437.24"/>
    <s v=""/>
    <n v="3"/>
    <s v=""/>
    <n v="105"/>
    <n v="0.33333333333333298"/>
    <n v="0.12121212121212099"/>
    <n v="145.74666666666599"/>
    <x v="0"/>
    <n v="1"/>
  </r>
  <r>
    <x v="3190"/>
    <n v="54"/>
    <s v="Female"/>
    <s v="Canada"/>
    <d v="2024-10-16T19:17:23"/>
    <x v="5"/>
    <n v="3"/>
    <n v="1"/>
    <n v="45"/>
    <n v="4"/>
    <n v="436.82"/>
    <s v=""/>
    <n v="3"/>
    <s v=""/>
    <n v="0"/>
    <n v="0.33333333333333298"/>
    <n v="8.8888888888888795E-2"/>
    <n v="145.606666666666"/>
    <x v="0"/>
    <n v="0"/>
  </r>
  <r>
    <x v="3191"/>
    <n v="34"/>
    <s v="Male"/>
    <s v="UK"/>
    <d v="2024-10-25T09:10:00"/>
    <x v="3"/>
    <n v="3"/>
    <n v="1"/>
    <n v="61"/>
    <n v="2"/>
    <n v="435.17"/>
    <s v=""/>
    <n v="3"/>
    <s v=""/>
    <n v="10"/>
    <n v="0.33333333333333298"/>
    <n v="3.2786885245901599E-2"/>
    <n v="145.05666666666599"/>
    <x v="0"/>
    <n v="0"/>
  </r>
  <r>
    <x v="3192"/>
    <n v="39"/>
    <s v="Female"/>
    <s v="USA"/>
    <d v="2024-09-13T05:18:09"/>
    <x v="3"/>
    <n v="2"/>
    <n v="1"/>
    <n v="50"/>
    <n v="2"/>
    <n v="435.05"/>
    <s v=""/>
    <n v="3"/>
    <s v=""/>
    <n v="2"/>
    <n v="0.5"/>
    <n v="0.04"/>
    <n v="145.016666666666"/>
    <x v="0"/>
    <n v="0"/>
  </r>
  <r>
    <x v="3193"/>
    <n v="23"/>
    <s v="Female"/>
    <s v="Germany"/>
    <d v="2024-12-11T12:45:40"/>
    <x v="0"/>
    <n v="6"/>
    <n v="2"/>
    <n v="56"/>
    <n v="3"/>
    <n v="434.78"/>
    <s v=""/>
    <n v="3"/>
    <s v=""/>
    <n v="2"/>
    <n v="0.33333333333333298"/>
    <n v="5.3571428571428499E-2"/>
    <n v="144.92666666666599"/>
    <x v="0"/>
    <n v="0"/>
  </r>
  <r>
    <x v="3194"/>
    <n v="38"/>
    <s v="Male"/>
    <s v="UK"/>
    <d v="2024-05-12T04:06:52"/>
    <x v="0"/>
    <n v="1"/>
    <n v="0"/>
    <n v="41"/>
    <n v="2"/>
    <n v="434.09"/>
    <s v=""/>
    <n v="3"/>
    <s v=""/>
    <n v="16"/>
    <n v="0"/>
    <n v="4.8780487804878002E-2"/>
    <n v="144.696666666666"/>
    <x v="0"/>
    <n v="0"/>
  </r>
  <r>
    <x v="3195"/>
    <n v="50"/>
    <s v="Female"/>
    <s v="Canada"/>
    <d v="2023-03-30T16:51:27"/>
    <x v="2"/>
    <n v="5"/>
    <n v="1"/>
    <n v="43"/>
    <n v="1"/>
    <n v="433.43"/>
    <s v=""/>
    <n v="3"/>
    <s v=""/>
    <n v="22"/>
    <n v="0.2"/>
    <n v="2.3255813953488299E-2"/>
    <n v="144.47666666666601"/>
    <x v="0"/>
    <n v="0"/>
  </r>
  <r>
    <x v="3196"/>
    <n v="48"/>
    <s v="Male"/>
    <s v="USA"/>
    <d v="2023-02-10T16:49:17"/>
    <x v="3"/>
    <n v="2"/>
    <n v="0"/>
    <n v="42"/>
    <n v="2"/>
    <n v="433"/>
    <s v=""/>
    <n v="3"/>
    <s v=""/>
    <n v="35"/>
    <n v="0"/>
    <n v="4.7619047619047603E-2"/>
    <n v="144.333333333333"/>
    <x v="0"/>
    <n v="0"/>
  </r>
  <r>
    <x v="3197"/>
    <n v="32"/>
    <s v="Male"/>
    <s v="France"/>
    <d v="2023-12-25T08:07:00"/>
    <x v="2"/>
    <n v="2"/>
    <n v="0"/>
    <n v="44"/>
    <n v="0"/>
    <n v="432.68"/>
    <s v=""/>
    <n v="3"/>
    <s v=""/>
    <n v="22"/>
    <n v="0"/>
    <n v="0"/>
    <n v="144.22666666666601"/>
    <x v="0"/>
    <n v="0"/>
  </r>
  <r>
    <x v="3198"/>
    <n v="37"/>
    <s v="Female"/>
    <s v="UK"/>
    <d v="2023-10-31T11:05:13"/>
    <x v="1"/>
    <n v="1"/>
    <n v="0"/>
    <n v="47"/>
    <n v="0"/>
    <n v="432.65"/>
    <s v=""/>
    <n v="3"/>
    <s v=""/>
    <n v="18"/>
    <n v="0"/>
    <n v="0"/>
    <n v="144.21666666666599"/>
    <x v="0"/>
    <n v="0"/>
  </r>
  <r>
    <x v="3199"/>
    <n v="24"/>
    <s v="Female"/>
    <s v="USA"/>
    <d v="2023-04-13T07:55:29"/>
    <x v="5"/>
    <n v="3"/>
    <n v="2"/>
    <n v="49"/>
    <n v="2"/>
    <n v="432.17"/>
    <s v=""/>
    <n v="3"/>
    <s v=""/>
    <n v="5"/>
    <n v="0.66666666666666596"/>
    <n v="4.08163265306122E-2"/>
    <n v="144.05666666666599"/>
    <x v="0"/>
    <n v="0"/>
  </r>
  <r>
    <x v="3200"/>
    <n v="39"/>
    <s v="Female"/>
    <s v="USA"/>
    <d v="2024-08-19T00:48:43"/>
    <x v="5"/>
    <n v="2"/>
    <n v="1"/>
    <n v="58"/>
    <n v="2"/>
    <n v="430.84"/>
    <s v=""/>
    <n v="3"/>
    <s v=""/>
    <n v="63"/>
    <n v="0.5"/>
    <n v="3.4482758620689599E-2"/>
    <n v="143.613333333333"/>
    <x v="0"/>
    <n v="0"/>
  </r>
  <r>
    <x v="3201"/>
    <n v="35"/>
    <s v="Male"/>
    <s v="France"/>
    <d v="2024-08-23T11:24:03"/>
    <x v="2"/>
    <n v="1"/>
    <n v="0"/>
    <n v="34"/>
    <n v="0"/>
    <n v="430.73"/>
    <s v=""/>
    <n v="3"/>
    <s v=""/>
    <n v="13"/>
    <n v="0"/>
    <n v="0"/>
    <n v="143.576666666666"/>
    <x v="0"/>
    <n v="0"/>
  </r>
  <r>
    <x v="3202"/>
    <n v="18"/>
    <s v="Female"/>
    <s v="Australia"/>
    <d v="2023-10-10T18:38:44"/>
    <x v="2"/>
    <n v="4"/>
    <n v="1"/>
    <n v="59"/>
    <n v="2"/>
    <n v="429.88"/>
    <s v=""/>
    <n v="3"/>
    <s v=""/>
    <n v="14"/>
    <n v="0.25"/>
    <n v="3.38983050847457E-2"/>
    <n v="143.29333333333301"/>
    <x v="0"/>
    <n v="1"/>
  </r>
  <r>
    <x v="3203"/>
    <n v="24"/>
    <s v="Male"/>
    <s v="USA"/>
    <d v="2023-10-02T16:26:58"/>
    <x v="3"/>
    <n v="1"/>
    <n v="0"/>
    <n v="44"/>
    <n v="2"/>
    <n v="428.97"/>
    <s v=""/>
    <n v="3"/>
    <s v=""/>
    <n v="15"/>
    <n v="0"/>
    <n v="4.54545454545454E-2"/>
    <n v="142.99"/>
    <x v="0"/>
    <n v="0"/>
  </r>
  <r>
    <x v="3204"/>
    <n v="18"/>
    <s v="Male"/>
    <s v="USA"/>
    <d v="2023-01-07T16:36:48"/>
    <x v="2"/>
    <n v="4"/>
    <n v="2"/>
    <n v="59"/>
    <n v="5"/>
    <n v="427.83"/>
    <s v=""/>
    <n v="3"/>
    <s v=""/>
    <n v="1"/>
    <n v="0.5"/>
    <n v="8.4745762711864403E-2"/>
    <n v="142.60999999999899"/>
    <x v="0"/>
    <n v="0"/>
  </r>
  <r>
    <x v="3205"/>
    <n v="33"/>
    <s v="Male"/>
    <s v="Australia"/>
    <d v="2024-03-08T00:19:26"/>
    <x v="5"/>
    <n v="2"/>
    <n v="1"/>
    <n v="39"/>
    <n v="1"/>
    <n v="427.65"/>
    <s v=""/>
    <n v="3"/>
    <s v=""/>
    <n v="46"/>
    <n v="0.5"/>
    <n v="2.5641025641025599E-2"/>
    <n v="142.54999999999899"/>
    <x v="0"/>
    <n v="1"/>
  </r>
  <r>
    <x v="3206"/>
    <n v="44"/>
    <s v="Female"/>
    <s v="Japan"/>
    <d v="2023-12-05T04:48:59"/>
    <x v="4"/>
    <n v="2"/>
    <n v="0"/>
    <n v="49"/>
    <n v="2"/>
    <n v="427.52"/>
    <s v=""/>
    <n v="3"/>
    <s v=""/>
    <n v="8"/>
    <n v="0"/>
    <n v="4.08163265306122E-2"/>
    <n v="142.50666666666601"/>
    <x v="0"/>
    <n v="0"/>
  </r>
  <r>
    <x v="3207"/>
    <n v="28"/>
    <s v="Female"/>
    <s v="Australia"/>
    <d v="2023-02-21T18:33:49"/>
    <x v="2"/>
    <n v="3"/>
    <n v="2"/>
    <n v="53"/>
    <n v="5"/>
    <n v="426.97"/>
    <s v=""/>
    <n v="3"/>
    <s v=""/>
    <n v="4"/>
    <n v="0.66666666666666596"/>
    <n v="9.4339622641509399E-2"/>
    <n v="142.32333333333301"/>
    <x v="0"/>
    <n v="0"/>
  </r>
  <r>
    <x v="3208"/>
    <n v="24"/>
    <s v="Female"/>
    <s v="USA"/>
    <d v="2024-03-16T14:12:04"/>
    <x v="0"/>
    <n v="2"/>
    <n v="1"/>
    <n v="50"/>
    <n v="3"/>
    <n v="426.97"/>
    <s v=""/>
    <n v="3"/>
    <s v=""/>
    <n v="19"/>
    <n v="0.5"/>
    <n v="0.06"/>
    <n v="142.32333333333301"/>
    <x v="0"/>
    <n v="0"/>
  </r>
  <r>
    <x v="3209"/>
    <n v="22"/>
    <s v="Male"/>
    <s v="Australia"/>
    <d v="2023-11-13T20:18:49"/>
    <x v="1"/>
    <n v="3"/>
    <n v="0"/>
    <n v="34"/>
    <n v="3"/>
    <n v="426.09"/>
    <s v=""/>
    <n v="3"/>
    <s v=""/>
    <n v="1"/>
    <n v="0"/>
    <n v="8.8235294117646995E-2"/>
    <n v="142.03"/>
    <x v="0"/>
    <n v="0"/>
  </r>
  <r>
    <x v="3210"/>
    <n v="31"/>
    <s v="Female"/>
    <s v="USA"/>
    <d v="2024-09-30T11:58:37"/>
    <x v="1"/>
    <n v="1"/>
    <n v="1"/>
    <n v="47"/>
    <n v="5"/>
    <n v="425.36"/>
    <s v=""/>
    <n v="3"/>
    <s v=""/>
    <n v="20"/>
    <n v="1"/>
    <n v="0.10638297872340401"/>
    <n v="141.78666666666601"/>
    <x v="0"/>
    <n v="0"/>
  </r>
  <r>
    <x v="3211"/>
    <n v="32"/>
    <s v="Female"/>
    <s v="Germany"/>
    <d v="2024-10-22T05:14:26"/>
    <x v="0"/>
    <n v="3"/>
    <n v="1"/>
    <n v="43"/>
    <n v="3"/>
    <n v="425.34"/>
    <s v=""/>
    <n v="3"/>
    <s v=""/>
    <n v="9"/>
    <n v="0.33333333333333298"/>
    <n v="6.9767441860465101E-2"/>
    <n v="141.78"/>
    <x v="0"/>
    <n v="0"/>
  </r>
  <r>
    <x v="3212"/>
    <n v="46"/>
    <s v="Male"/>
    <s v="Australia"/>
    <d v="2024-07-09T09:27:03"/>
    <x v="1"/>
    <n v="1"/>
    <n v="0"/>
    <n v="54"/>
    <n v="5"/>
    <n v="424.77"/>
    <s v=""/>
    <n v="3"/>
    <s v=""/>
    <n v="5"/>
    <n v="0"/>
    <n v="9.2592592592592504E-2"/>
    <n v="141.59"/>
    <x v="0"/>
    <n v="0"/>
  </r>
  <r>
    <x v="3213"/>
    <n v="30"/>
    <s v="Male"/>
    <s v="UK"/>
    <d v="2024-11-27T08:33:10"/>
    <x v="3"/>
    <n v="7"/>
    <n v="0"/>
    <n v="66"/>
    <n v="5"/>
    <n v="424.5"/>
    <s v=""/>
    <n v="3"/>
    <s v=""/>
    <n v="5"/>
    <n v="0"/>
    <n v="7.5757575757575704E-2"/>
    <n v="141.5"/>
    <x v="0"/>
    <n v="0"/>
  </r>
  <r>
    <x v="3214"/>
    <n v="41"/>
    <s v="Female"/>
    <s v="USA"/>
    <d v="2023-01-19T17:43:03"/>
    <x v="1"/>
    <n v="4"/>
    <n v="1"/>
    <n v="37"/>
    <n v="1"/>
    <n v="424.29"/>
    <s v=""/>
    <n v="3"/>
    <s v=""/>
    <n v="28"/>
    <n v="0.25"/>
    <n v="2.7027027027027001E-2"/>
    <n v="141.43"/>
    <x v="0"/>
    <n v="0"/>
  </r>
  <r>
    <x v="3215"/>
    <n v="38"/>
    <s v="Female"/>
    <s v="France"/>
    <d v="2024-08-10T18:14:08"/>
    <x v="1"/>
    <n v="2"/>
    <n v="0"/>
    <n v="44"/>
    <n v="3"/>
    <n v="423.56"/>
    <s v=""/>
    <n v="3"/>
    <s v=""/>
    <n v="13"/>
    <n v="0"/>
    <n v="6.8181818181818094E-2"/>
    <n v="141.18666666666601"/>
    <x v="0"/>
    <n v="0"/>
  </r>
  <r>
    <x v="3216"/>
    <n v="18"/>
    <s v="Male"/>
    <s v="Australia"/>
    <d v="2024-10-14T14:43:31"/>
    <x v="5"/>
    <n v="2"/>
    <n v="0"/>
    <n v="58"/>
    <n v="4"/>
    <n v="423.28"/>
    <s v=""/>
    <n v="3"/>
    <s v=""/>
    <n v="53"/>
    <n v="0"/>
    <n v="6.8965517241379296E-2"/>
    <n v="141.09333333333299"/>
    <x v="0"/>
    <n v="0"/>
  </r>
  <r>
    <x v="3217"/>
    <n v="37"/>
    <s v="Female"/>
    <s v="Canada"/>
    <d v="2024-03-24T09:05:48"/>
    <x v="1"/>
    <n v="3"/>
    <n v="0"/>
    <n v="51"/>
    <n v="4"/>
    <n v="423.2"/>
    <s v=""/>
    <n v="3"/>
    <s v=""/>
    <n v="13"/>
    <n v="0"/>
    <n v="7.8431372549019607E-2"/>
    <n v="141.06666666666601"/>
    <x v="0"/>
    <n v="0"/>
  </r>
  <r>
    <x v="3218"/>
    <n v="23"/>
    <s v="Male"/>
    <s v="USA"/>
    <d v="2024-10-15T00:56:46"/>
    <x v="1"/>
    <n v="2"/>
    <n v="1"/>
    <n v="41"/>
    <n v="2"/>
    <n v="421.32"/>
    <s v=""/>
    <n v="3"/>
    <s v=""/>
    <n v="2"/>
    <n v="0.5"/>
    <n v="4.8780487804878002E-2"/>
    <n v="140.44"/>
    <x v="0"/>
    <n v="0"/>
  </r>
  <r>
    <x v="3219"/>
    <n v="47"/>
    <s v="Male"/>
    <s v="USA"/>
    <d v="2024-12-21T16:36:05"/>
    <x v="4"/>
    <n v="4"/>
    <n v="0"/>
    <n v="44"/>
    <n v="0"/>
    <n v="420.49"/>
    <s v=""/>
    <n v="3"/>
    <s v=""/>
    <n v="42"/>
    <n v="0"/>
    <n v="0"/>
    <n v="140.16333333333299"/>
    <x v="0"/>
    <n v="0"/>
  </r>
  <r>
    <x v="3220"/>
    <n v="35"/>
    <s v="Female"/>
    <s v="France"/>
    <d v="2023-09-23T16:21:05"/>
    <x v="2"/>
    <n v="4"/>
    <n v="0"/>
    <n v="43"/>
    <n v="5"/>
    <n v="420.48"/>
    <s v=""/>
    <n v="3"/>
    <s v=""/>
    <n v="36"/>
    <n v="0"/>
    <n v="0.116279069767441"/>
    <n v="140.16"/>
    <x v="0"/>
    <n v="0"/>
  </r>
  <r>
    <x v="3221"/>
    <n v="27"/>
    <s v="Female"/>
    <s v="Japan"/>
    <d v="2024-06-15T10:09:46"/>
    <x v="2"/>
    <n v="7"/>
    <n v="1"/>
    <n v="57"/>
    <n v="3"/>
    <n v="418.09"/>
    <s v=""/>
    <n v="3"/>
    <s v=""/>
    <n v="43"/>
    <n v="0.14285714285714199"/>
    <n v="5.2631578947368397E-2"/>
    <n v="139.363333333333"/>
    <x v="0"/>
    <n v="0"/>
  </r>
  <r>
    <x v="3222"/>
    <n v="18"/>
    <s v="Female"/>
    <s v="USA"/>
    <d v="2024-03-01T22:18:43"/>
    <x v="3"/>
    <n v="4"/>
    <n v="2"/>
    <n v="47"/>
    <n v="4"/>
    <n v="417.55"/>
    <s v=""/>
    <n v="3"/>
    <s v=""/>
    <n v="5"/>
    <n v="0.5"/>
    <n v="8.5106382978723402E-2"/>
    <n v="139.183333333333"/>
    <x v="0"/>
    <n v="0"/>
  </r>
  <r>
    <x v="3223"/>
    <n v="27"/>
    <s v="Female"/>
    <s v="Germany"/>
    <d v="2024-04-30T00:05:24"/>
    <x v="3"/>
    <n v="2"/>
    <n v="0"/>
    <n v="46"/>
    <n v="3"/>
    <n v="417"/>
    <s v=""/>
    <n v="3"/>
    <s v=""/>
    <n v="29"/>
    <n v="0"/>
    <n v="6.5217391304347797E-2"/>
    <n v="139"/>
    <x v="0"/>
    <n v="0"/>
  </r>
  <r>
    <x v="3224"/>
    <n v="36"/>
    <s v="Male"/>
    <s v="USA"/>
    <d v="2024-07-30T15:02:00"/>
    <x v="1"/>
    <n v="3"/>
    <n v="1"/>
    <n v="49"/>
    <n v="2"/>
    <n v="417"/>
    <s v=""/>
    <n v="3"/>
    <s v=""/>
    <n v="6"/>
    <n v="0.33333333333333298"/>
    <n v="4.08163265306122E-2"/>
    <n v="139"/>
    <x v="0"/>
    <n v="1"/>
  </r>
  <r>
    <x v="3225"/>
    <n v="67"/>
    <s v="Male"/>
    <s v="Canada"/>
    <d v="2024-04-15T15:30:05"/>
    <x v="2"/>
    <n v="4"/>
    <n v="0"/>
    <n v="48"/>
    <n v="2"/>
    <n v="416.76"/>
    <s v=""/>
    <n v="3"/>
    <s v=""/>
    <n v="5"/>
    <n v="0"/>
    <n v="4.1666666666666602E-2"/>
    <n v="138.91999999999999"/>
    <x v="0"/>
    <n v="1"/>
  </r>
  <r>
    <x v="3226"/>
    <n v="54"/>
    <s v="Male"/>
    <s v="France"/>
    <d v="2024-05-16T04:28:57"/>
    <x v="0"/>
    <n v="2"/>
    <n v="1"/>
    <n v="45"/>
    <n v="5"/>
    <n v="416.61"/>
    <s v=""/>
    <n v="3"/>
    <s v=""/>
    <n v="29"/>
    <n v="0.5"/>
    <n v="0.11111111111111099"/>
    <n v="138.87"/>
    <x v="0"/>
    <n v="0"/>
  </r>
  <r>
    <x v="3227"/>
    <n v="37"/>
    <s v="Male"/>
    <s v="USA"/>
    <d v="2023-06-11T17:00:12"/>
    <x v="5"/>
    <n v="1"/>
    <n v="0"/>
    <n v="47"/>
    <n v="2"/>
    <n v="416.05"/>
    <s v=""/>
    <n v="3"/>
    <s v=""/>
    <n v="19"/>
    <n v="0"/>
    <n v="4.2553191489361701E-2"/>
    <n v="138.683333333333"/>
    <x v="0"/>
    <n v="0"/>
  </r>
  <r>
    <x v="3228"/>
    <n v="30"/>
    <s v="Male"/>
    <s v="USA"/>
    <d v="2024-02-28T14:49:38"/>
    <x v="5"/>
    <n v="2"/>
    <n v="0"/>
    <n v="54"/>
    <n v="1"/>
    <n v="415.8"/>
    <s v=""/>
    <n v="3"/>
    <s v=""/>
    <n v="19"/>
    <n v="0"/>
    <n v="1.85185185185185E-2"/>
    <n v="138.6"/>
    <x v="0"/>
    <n v="0"/>
  </r>
  <r>
    <x v="3229"/>
    <n v="29"/>
    <s v="Male"/>
    <s v="USA"/>
    <d v="2023-10-02T17:54:34"/>
    <x v="1"/>
    <n v="7"/>
    <n v="1"/>
    <n v="53"/>
    <n v="3"/>
    <n v="415.65"/>
    <s v=""/>
    <n v="3"/>
    <s v=""/>
    <n v="55"/>
    <n v="0.14285714285714199"/>
    <n v="5.6603773584905599E-2"/>
    <n v="138.54999999999899"/>
    <x v="0"/>
    <n v="0"/>
  </r>
  <r>
    <x v="3230"/>
    <n v="32"/>
    <s v="Male"/>
    <s v="Japan"/>
    <d v="2023-11-05T12:16:37"/>
    <x v="2"/>
    <n v="3"/>
    <n v="1"/>
    <n v="72"/>
    <n v="6"/>
    <n v="415.59"/>
    <s v=""/>
    <n v="3"/>
    <s v=""/>
    <n v="11"/>
    <n v="0.33333333333333298"/>
    <n v="8.3333333333333301E-2"/>
    <n v="138.53"/>
    <x v="0"/>
    <n v="0"/>
  </r>
  <r>
    <x v="3231"/>
    <n v="36"/>
    <s v="Female"/>
    <s v="UK"/>
    <d v="2024-03-08T01:47:03"/>
    <x v="2"/>
    <n v="4"/>
    <n v="2"/>
    <n v="43"/>
    <n v="2"/>
    <n v="414.58"/>
    <s v=""/>
    <n v="3"/>
    <s v=""/>
    <n v="23"/>
    <n v="0.5"/>
    <n v="4.6511627906976702E-2"/>
    <n v="138.19333333333299"/>
    <x v="0"/>
    <n v="0"/>
  </r>
  <r>
    <x v="3232"/>
    <n v="54"/>
    <s v="Female"/>
    <s v="USA"/>
    <d v="2023-07-29T11:11:56"/>
    <x v="1"/>
    <n v="4"/>
    <n v="3"/>
    <n v="44"/>
    <n v="2"/>
    <n v="413.64"/>
    <s v=""/>
    <n v="3"/>
    <s v=""/>
    <n v="85"/>
    <n v="0.75"/>
    <n v="4.54545454545454E-2"/>
    <n v="137.88"/>
    <x v="0"/>
    <n v="1"/>
  </r>
  <r>
    <x v="3233"/>
    <n v="47"/>
    <s v="Female"/>
    <s v="USA"/>
    <d v="2023-10-02T10:36:32"/>
    <x v="3"/>
    <n v="3"/>
    <n v="2"/>
    <n v="51"/>
    <n v="3"/>
    <n v="413.38"/>
    <s v=""/>
    <n v="3"/>
    <s v=""/>
    <n v="35"/>
    <n v="0.66666666666666596"/>
    <n v="5.8823529411764698E-2"/>
    <n v="137.79333333333301"/>
    <x v="0"/>
    <n v="0"/>
  </r>
  <r>
    <x v="3234"/>
    <n v="39"/>
    <s v="Male"/>
    <s v="Germany"/>
    <d v="2024-05-23T21:55:04"/>
    <x v="0"/>
    <n v="2"/>
    <n v="0"/>
    <n v="51"/>
    <n v="3"/>
    <n v="412.67"/>
    <s v=""/>
    <n v="3"/>
    <s v=""/>
    <n v="31"/>
    <n v="0"/>
    <n v="5.8823529411764698E-2"/>
    <n v="137.55666666666599"/>
    <x v="0"/>
    <n v="0"/>
  </r>
  <r>
    <x v="3235"/>
    <n v="32"/>
    <s v="Female"/>
    <s v="USA"/>
    <d v="2023-04-27T16:30:48"/>
    <x v="4"/>
    <n v="1"/>
    <n v="0"/>
    <n v="55"/>
    <n v="3"/>
    <n v="411.68"/>
    <s v=""/>
    <n v="3"/>
    <s v=""/>
    <n v="3"/>
    <n v="0"/>
    <n v="5.4545454545454501E-2"/>
    <n v="137.22666666666601"/>
    <x v="0"/>
    <n v="0"/>
  </r>
  <r>
    <x v="3236"/>
    <n v="37"/>
    <s v="Male"/>
    <s v="USA"/>
    <d v="2024-08-26T13:52:02"/>
    <x v="0"/>
    <n v="3"/>
    <n v="1"/>
    <n v="45"/>
    <n v="3"/>
    <n v="411.04"/>
    <s v=""/>
    <n v="3"/>
    <s v=""/>
    <n v="50"/>
    <n v="0.33333333333333298"/>
    <n v="6.6666666666666596E-2"/>
    <n v="137.01333333333301"/>
    <x v="0"/>
    <n v="0"/>
  </r>
  <r>
    <x v="3237"/>
    <n v="33"/>
    <s v="Male"/>
    <s v="USA"/>
    <d v="2024-12-14T22:31:40"/>
    <x v="3"/>
    <n v="4"/>
    <n v="2"/>
    <n v="48"/>
    <n v="2"/>
    <n v="410.55"/>
    <s v=""/>
    <n v="3"/>
    <s v=""/>
    <n v="17"/>
    <n v="0.5"/>
    <n v="4.1666666666666602E-2"/>
    <n v="136.85"/>
    <x v="0"/>
    <n v="0"/>
  </r>
  <r>
    <x v="3238"/>
    <n v="51"/>
    <s v="Female"/>
    <s v="USA"/>
    <d v="2024-05-16T11:46:59"/>
    <x v="2"/>
    <n v="5"/>
    <n v="2"/>
    <n v="45"/>
    <n v="3"/>
    <n v="409.88"/>
    <s v=""/>
    <n v="3"/>
    <s v=""/>
    <n v="4"/>
    <n v="0.4"/>
    <n v="6.6666666666666596E-2"/>
    <n v="136.62666666666601"/>
    <x v="0"/>
    <n v="0"/>
  </r>
  <r>
    <x v="3239"/>
    <n v="35"/>
    <s v="Male"/>
    <s v="USA"/>
    <d v="2024-07-08T11:32:56"/>
    <x v="1"/>
    <n v="3"/>
    <n v="0"/>
    <n v="66"/>
    <n v="2"/>
    <n v="409.56"/>
    <s v=""/>
    <n v="3"/>
    <s v=""/>
    <n v="5"/>
    <n v="0"/>
    <n v="3.03030303030303E-2"/>
    <n v="136.52000000000001"/>
    <x v="0"/>
    <n v="0"/>
  </r>
  <r>
    <x v="3240"/>
    <n v="37"/>
    <s v="Male"/>
    <s v="Japan"/>
    <d v="2023-03-03T18:01:25"/>
    <x v="2"/>
    <n v="1"/>
    <n v="0"/>
    <n v="52"/>
    <n v="3"/>
    <n v="408.85"/>
    <s v=""/>
    <n v="3"/>
    <s v=""/>
    <n v="5"/>
    <n v="0"/>
    <n v="5.7692307692307598E-2"/>
    <n v="136.28333333333299"/>
    <x v="0"/>
    <n v="1"/>
  </r>
  <r>
    <x v="3241"/>
    <n v="39"/>
    <s v="Female"/>
    <s v="France"/>
    <d v="2024-12-08T17:35:44"/>
    <x v="2"/>
    <n v="1"/>
    <n v="0"/>
    <n v="47"/>
    <n v="2"/>
    <n v="408.27"/>
    <s v=""/>
    <n v="3"/>
    <s v=""/>
    <n v="52"/>
    <n v="0"/>
    <n v="4.2553191489361701E-2"/>
    <n v="136.09"/>
    <x v="0"/>
    <n v="0"/>
  </r>
  <r>
    <x v="3242"/>
    <n v="21"/>
    <s v="Male"/>
    <s v="France"/>
    <d v="2023-06-29T04:03:30"/>
    <x v="5"/>
    <n v="2"/>
    <n v="1"/>
    <n v="49"/>
    <n v="3"/>
    <n v="407.41"/>
    <s v=""/>
    <n v="3"/>
    <s v=""/>
    <n v="1"/>
    <n v="0.5"/>
    <n v="6.1224489795918297E-2"/>
    <n v="135.803333333333"/>
    <x v="0"/>
    <n v="0"/>
  </r>
  <r>
    <x v="3243"/>
    <n v="55"/>
    <s v="Female"/>
    <s v="Australia"/>
    <d v="2023-02-13T03:13:35"/>
    <x v="1"/>
    <n v="4"/>
    <n v="2"/>
    <n v="47"/>
    <n v="3"/>
    <n v="407.24"/>
    <s v=""/>
    <n v="3"/>
    <s v=""/>
    <n v="139"/>
    <n v="0.5"/>
    <n v="6.3829787234042507E-2"/>
    <n v="135.74666666666599"/>
    <x v="0"/>
    <n v="0"/>
  </r>
  <r>
    <x v="3244"/>
    <n v="55"/>
    <s v="Female"/>
    <s v="Canada"/>
    <d v="2024-12-16T06:39:02"/>
    <x v="4"/>
    <n v="3"/>
    <n v="2"/>
    <n v="51"/>
    <n v="1"/>
    <n v="406.67"/>
    <s v=""/>
    <n v="3"/>
    <s v=""/>
    <n v="37"/>
    <n v="0.66666666666666596"/>
    <n v="1.9607843137254902E-2"/>
    <n v="135.55666666666599"/>
    <x v="0"/>
    <n v="0"/>
  </r>
  <r>
    <x v="3245"/>
    <n v="46"/>
    <s v="Male"/>
    <s v="USA"/>
    <d v="2024-12-02T17:02:36"/>
    <x v="0"/>
    <n v="7"/>
    <n v="3"/>
    <n v="40"/>
    <n v="4"/>
    <n v="406.5"/>
    <s v=""/>
    <n v="3"/>
    <s v=""/>
    <n v="51"/>
    <n v="0.42857142857142799"/>
    <n v="0.1"/>
    <n v="135.5"/>
    <x v="0"/>
    <n v="0"/>
  </r>
  <r>
    <x v="3246"/>
    <n v="51"/>
    <s v="Male"/>
    <s v="Australia"/>
    <d v="2023-09-15T09:46:29"/>
    <x v="2"/>
    <n v="1"/>
    <n v="0"/>
    <n v="50"/>
    <n v="2"/>
    <n v="405.78"/>
    <s v=""/>
    <n v="3"/>
    <s v=""/>
    <n v="10"/>
    <n v="0"/>
    <n v="0.04"/>
    <n v="135.26"/>
    <x v="0"/>
    <n v="0"/>
  </r>
  <r>
    <x v="3247"/>
    <n v="18"/>
    <s v="Male"/>
    <s v="France"/>
    <d v="2024-05-26T08:19:22"/>
    <x v="2"/>
    <n v="2"/>
    <n v="1"/>
    <n v="50"/>
    <n v="0"/>
    <n v="405.38"/>
    <s v=""/>
    <n v="3"/>
    <s v=""/>
    <n v="18"/>
    <n v="0.5"/>
    <n v="0"/>
    <n v="135.12666666666601"/>
    <x v="0"/>
    <n v="0"/>
  </r>
  <r>
    <x v="3248"/>
    <n v="34"/>
    <s v="Male"/>
    <s v="USA"/>
    <d v="2023-10-18T13:32:28"/>
    <x v="1"/>
    <n v="0"/>
    <n v="0"/>
    <n v="40"/>
    <n v="3"/>
    <n v="405.1"/>
    <s v=""/>
    <n v="3"/>
    <s v=""/>
    <n v="23"/>
    <n v="0"/>
    <n v="7.4999999999999997E-2"/>
    <n v="135.03333333333299"/>
    <x v="0"/>
    <n v="0"/>
  </r>
  <r>
    <x v="3249"/>
    <n v="22"/>
    <s v="Male"/>
    <s v="Canada"/>
    <d v="2024-06-02T15:32:14"/>
    <x v="4"/>
    <n v="1"/>
    <n v="0"/>
    <n v="38"/>
    <n v="4"/>
    <n v="403.88"/>
    <s v=""/>
    <n v="3"/>
    <s v=""/>
    <n v="66"/>
    <n v="0"/>
    <n v="0.105263157894736"/>
    <n v="134.62666666666601"/>
    <x v="0"/>
    <n v="0"/>
  </r>
  <r>
    <x v="3250"/>
    <n v="57"/>
    <s v="Male"/>
    <s v="USA"/>
    <d v="2024-11-18T01:09:15"/>
    <x v="5"/>
    <n v="1"/>
    <n v="1"/>
    <n v="43"/>
    <n v="0"/>
    <n v="403.8"/>
    <s v=""/>
    <n v="3"/>
    <s v=""/>
    <n v="103"/>
    <n v="1"/>
    <n v="0"/>
    <n v="134.6"/>
    <x v="0"/>
    <n v="0"/>
  </r>
  <r>
    <x v="3251"/>
    <n v="41"/>
    <s v="Female"/>
    <s v="Australia"/>
    <d v="2024-03-24T20:46:40"/>
    <x v="3"/>
    <n v="7"/>
    <n v="3"/>
    <n v="50"/>
    <n v="2"/>
    <n v="403.67"/>
    <s v=""/>
    <n v="3"/>
    <s v=""/>
    <n v="1"/>
    <n v="0.42857142857142799"/>
    <n v="0.04"/>
    <n v="134.55666666666599"/>
    <x v="0"/>
    <n v="0"/>
  </r>
  <r>
    <x v="3252"/>
    <n v="29"/>
    <s v="Male"/>
    <s v="Australia"/>
    <d v="2024-07-21T00:20:02"/>
    <x v="1"/>
    <n v="2"/>
    <n v="0"/>
    <n v="64"/>
    <n v="3"/>
    <n v="403.64"/>
    <s v=""/>
    <n v="3"/>
    <s v=""/>
    <n v="95"/>
    <n v="0"/>
    <n v="4.6875E-2"/>
    <n v="134.546666666666"/>
    <x v="0"/>
    <n v="0"/>
  </r>
  <r>
    <x v="3253"/>
    <n v="44"/>
    <s v="Female"/>
    <s v="Germany"/>
    <d v="2024-09-19T10:14:05"/>
    <x v="3"/>
    <n v="3"/>
    <n v="2"/>
    <n v="52"/>
    <n v="2"/>
    <n v="403.61"/>
    <s v=""/>
    <n v="3"/>
    <s v=""/>
    <n v="9"/>
    <n v="0.66666666666666596"/>
    <n v="3.8461538461538401E-2"/>
    <n v="134.53666666666601"/>
    <x v="0"/>
    <n v="0"/>
  </r>
  <r>
    <x v="3254"/>
    <n v="43"/>
    <s v="Male"/>
    <s v="Germany"/>
    <d v="2024-06-20T04:03:08"/>
    <x v="4"/>
    <n v="2"/>
    <n v="0"/>
    <n v="49"/>
    <n v="1"/>
    <n v="403.07"/>
    <s v=""/>
    <n v="3"/>
    <s v=""/>
    <n v="67"/>
    <n v="0"/>
    <n v="2.04081632653061E-2"/>
    <n v="134.356666666666"/>
    <x v="0"/>
    <n v="0"/>
  </r>
  <r>
    <x v="3255"/>
    <n v="49"/>
    <s v="Male"/>
    <s v="Canada"/>
    <d v="2024-07-07T06:20:48"/>
    <x v="4"/>
    <n v="1"/>
    <n v="1"/>
    <n v="55"/>
    <n v="2"/>
    <n v="402.12"/>
    <s v=""/>
    <n v="3"/>
    <s v=""/>
    <n v="16"/>
    <n v="1"/>
    <n v="3.6363636363636299E-2"/>
    <n v="134.04"/>
    <x v="0"/>
    <n v="0"/>
  </r>
  <r>
    <x v="3256"/>
    <n v="18"/>
    <s v="Male"/>
    <s v="Canada"/>
    <d v="2023-02-05T03:57:01"/>
    <x v="5"/>
    <n v="1"/>
    <n v="0"/>
    <n v="41"/>
    <n v="3"/>
    <n v="401.64"/>
    <s v=""/>
    <n v="3"/>
    <s v=""/>
    <n v="2"/>
    <n v="0"/>
    <n v="7.3170731707316999E-2"/>
    <n v="133.88"/>
    <x v="0"/>
    <n v="0"/>
  </r>
  <r>
    <x v="3257"/>
    <n v="27"/>
    <s v="Male"/>
    <s v="UK"/>
    <d v="2023-11-24T07:27:17"/>
    <x v="0"/>
    <n v="4"/>
    <n v="1"/>
    <n v="61"/>
    <n v="3"/>
    <n v="401.27"/>
    <s v=""/>
    <n v="3"/>
    <s v=""/>
    <n v="13"/>
    <n v="0.25"/>
    <n v="4.9180327868852403E-2"/>
    <n v="133.75666666666601"/>
    <x v="0"/>
    <n v="0"/>
  </r>
  <r>
    <x v="3258"/>
    <n v="44"/>
    <s v="Male"/>
    <s v="Canada"/>
    <d v="2024-11-11T07:04:50"/>
    <x v="1"/>
    <n v="2"/>
    <n v="1"/>
    <n v="48"/>
    <n v="2"/>
    <n v="401.21"/>
    <s v=""/>
    <n v="3"/>
    <s v=""/>
    <n v="4"/>
    <n v="0.5"/>
    <n v="4.1666666666666602E-2"/>
    <n v="133.736666666666"/>
    <x v="0"/>
    <n v="0"/>
  </r>
  <r>
    <x v="3259"/>
    <n v="46"/>
    <s v="Male"/>
    <s v="USA"/>
    <d v="2023-02-17T00:40:27"/>
    <x v="1"/>
    <n v="1"/>
    <n v="0"/>
    <n v="45"/>
    <n v="4"/>
    <n v="401.02"/>
    <s v=""/>
    <n v="3"/>
    <s v=""/>
    <n v="1"/>
    <n v="0"/>
    <n v="8.8888888888888795E-2"/>
    <n v="133.67333333333301"/>
    <x v="0"/>
    <n v="0"/>
  </r>
  <r>
    <x v="3260"/>
    <n v="23"/>
    <s v="Male"/>
    <s v="Canada"/>
    <d v="2023-11-16T09:38:20"/>
    <x v="5"/>
    <n v="1"/>
    <n v="0"/>
    <n v="54"/>
    <n v="2"/>
    <n v="400.56"/>
    <s v=""/>
    <n v="3"/>
    <s v=""/>
    <n v="56"/>
    <n v="0"/>
    <n v="3.7037037037037E-2"/>
    <n v="133.52000000000001"/>
    <x v="0"/>
    <n v="0"/>
  </r>
  <r>
    <x v="3261"/>
    <n v="28"/>
    <s v="Male"/>
    <s v="USA"/>
    <d v="2024-05-02T23:38:09"/>
    <x v="0"/>
    <n v="2"/>
    <n v="0"/>
    <n v="63"/>
    <n v="3"/>
    <n v="398.98"/>
    <s v=""/>
    <n v="3"/>
    <s v=""/>
    <n v="35"/>
    <n v="0"/>
    <n v="4.7619047619047603E-2"/>
    <n v="132.993333333333"/>
    <x v="0"/>
    <n v="0"/>
  </r>
  <r>
    <x v="3262"/>
    <n v="50"/>
    <s v="Male"/>
    <s v="USA"/>
    <d v="2024-11-05T07:59:19"/>
    <x v="2"/>
    <n v="7"/>
    <n v="1"/>
    <n v="50"/>
    <n v="3"/>
    <n v="398.96"/>
    <s v=""/>
    <n v="3"/>
    <s v=""/>
    <n v="7"/>
    <n v="0.14285714285714199"/>
    <n v="0.06"/>
    <n v="132.986666666666"/>
    <x v="0"/>
    <n v="0"/>
  </r>
  <r>
    <x v="3263"/>
    <n v="19"/>
    <s v="Female"/>
    <s v="USA"/>
    <d v="2024-11-22T14:39:48"/>
    <x v="1"/>
    <n v="4"/>
    <n v="2"/>
    <n v="65"/>
    <n v="1"/>
    <n v="398.93"/>
    <s v=""/>
    <n v="3"/>
    <s v=""/>
    <n v="1"/>
    <n v="0.5"/>
    <n v="1.53846153846153E-2"/>
    <n v="132.97666666666601"/>
    <x v="0"/>
    <n v="0"/>
  </r>
  <r>
    <x v="3264"/>
    <n v="27"/>
    <s v="Male"/>
    <s v="USA"/>
    <d v="2024-08-18T13:07:52"/>
    <x v="2"/>
    <n v="1"/>
    <n v="0"/>
    <n v="45"/>
    <n v="1"/>
    <n v="398.06"/>
    <s v=""/>
    <n v="3"/>
    <s v=""/>
    <n v="0"/>
    <n v="0"/>
    <n v="2.2222222222222199E-2"/>
    <n v="132.68666666666601"/>
    <x v="0"/>
    <n v="0"/>
  </r>
  <r>
    <x v="3265"/>
    <n v="27"/>
    <s v="Male"/>
    <s v="USA"/>
    <d v="2024-11-04T17:23:15"/>
    <x v="2"/>
    <n v="1"/>
    <n v="0"/>
    <n v="55"/>
    <n v="3"/>
    <n v="396.43"/>
    <s v=""/>
    <n v="3"/>
    <s v=""/>
    <n v="107"/>
    <n v="0"/>
    <n v="5.4545454545454501E-2"/>
    <n v="132.143333333333"/>
    <x v="0"/>
    <n v="0"/>
  </r>
  <r>
    <x v="3266"/>
    <n v="26"/>
    <s v="Female"/>
    <s v="Canada"/>
    <d v="2024-06-18T17:00:34"/>
    <x v="4"/>
    <n v="7"/>
    <n v="0"/>
    <n v="46"/>
    <n v="3"/>
    <n v="396.4"/>
    <s v=""/>
    <n v="3"/>
    <s v=""/>
    <n v="2"/>
    <n v="0"/>
    <n v="6.5217391304347797E-2"/>
    <n v="132.13333333333301"/>
    <x v="0"/>
    <n v="0"/>
  </r>
  <r>
    <x v="3267"/>
    <n v="33"/>
    <s v="Female"/>
    <s v="USA"/>
    <d v="2023-10-29T21:07:26"/>
    <x v="4"/>
    <n v="4"/>
    <n v="2"/>
    <n v="59"/>
    <n v="1"/>
    <n v="396.2"/>
    <s v=""/>
    <n v="3"/>
    <s v=""/>
    <n v="6"/>
    <n v="0.5"/>
    <n v="1.6949152542372801E-2"/>
    <n v="132.06666666666601"/>
    <x v="0"/>
    <n v="0"/>
  </r>
  <r>
    <x v="3268"/>
    <n v="58"/>
    <s v="Male"/>
    <s v="France"/>
    <d v="2024-07-06T20:07:32"/>
    <x v="2"/>
    <n v="4"/>
    <n v="1"/>
    <n v="56"/>
    <n v="2"/>
    <n v="396.08"/>
    <s v=""/>
    <n v="3"/>
    <s v=""/>
    <n v="12"/>
    <n v="0.25"/>
    <n v="3.5714285714285698E-2"/>
    <n v="132.02666666666599"/>
    <x v="0"/>
    <n v="1"/>
  </r>
  <r>
    <x v="3269"/>
    <n v="28"/>
    <s v="Female"/>
    <s v="USA"/>
    <d v="2023-01-19T07:29:48"/>
    <x v="3"/>
    <n v="5"/>
    <n v="2"/>
    <n v="50"/>
    <n v="2"/>
    <n v="396.01"/>
    <s v=""/>
    <n v="3"/>
    <s v=""/>
    <n v="44"/>
    <n v="0.4"/>
    <n v="0.04"/>
    <n v="132.00333333333299"/>
    <x v="0"/>
    <n v="0"/>
  </r>
  <r>
    <x v="3270"/>
    <n v="61"/>
    <s v="Male"/>
    <s v="USA"/>
    <d v="2024-01-02T00:05:31"/>
    <x v="3"/>
    <n v="4"/>
    <n v="1"/>
    <n v="61"/>
    <n v="3"/>
    <n v="395.5"/>
    <s v=""/>
    <n v="3"/>
    <s v=""/>
    <n v="10"/>
    <n v="0.25"/>
    <n v="4.9180327868852403E-2"/>
    <n v="131.833333333333"/>
    <x v="0"/>
    <n v="0"/>
  </r>
  <r>
    <x v="3271"/>
    <n v="21"/>
    <s v="Male"/>
    <s v="Germany"/>
    <d v="2023-06-17T02:57:15"/>
    <x v="5"/>
    <n v="6"/>
    <n v="2"/>
    <n v="53"/>
    <n v="1"/>
    <n v="394.16"/>
    <s v=""/>
    <n v="3"/>
    <s v=""/>
    <n v="16"/>
    <n v="0.33333333333333298"/>
    <n v="1.8867924528301799E-2"/>
    <n v="131.386666666666"/>
    <x v="0"/>
    <n v="0"/>
  </r>
  <r>
    <x v="3272"/>
    <n v="37"/>
    <s v="Male"/>
    <s v="Australia"/>
    <d v="2024-07-14T04:48:01"/>
    <x v="1"/>
    <n v="4"/>
    <n v="0"/>
    <n v="57"/>
    <n v="6"/>
    <n v="394.1"/>
    <s v=""/>
    <n v="3"/>
    <s v=""/>
    <n v="130"/>
    <n v="0"/>
    <n v="0.105263157894736"/>
    <n v="131.36666666666599"/>
    <x v="0"/>
    <n v="1"/>
  </r>
  <r>
    <x v="3273"/>
    <n v="44"/>
    <s v="Female"/>
    <s v="USA"/>
    <d v="2023-09-11T09:24:24"/>
    <x v="2"/>
    <n v="4"/>
    <n v="2"/>
    <n v="48"/>
    <n v="4"/>
    <n v="393.62"/>
    <s v=""/>
    <n v="3"/>
    <s v=""/>
    <n v="29"/>
    <n v="0.5"/>
    <n v="8.3333333333333301E-2"/>
    <n v="131.206666666666"/>
    <x v="0"/>
    <n v="0"/>
  </r>
  <r>
    <x v="3274"/>
    <n v="25"/>
    <s v="Male"/>
    <s v="Australia"/>
    <d v="2023-01-11T06:45:38"/>
    <x v="2"/>
    <n v="3"/>
    <n v="1"/>
    <n v="56"/>
    <n v="1"/>
    <n v="393.42"/>
    <s v=""/>
    <n v="3"/>
    <s v=""/>
    <n v="7"/>
    <n v="0.33333333333333298"/>
    <n v="1.7857142857142801E-2"/>
    <n v="131.13999999999999"/>
    <x v="0"/>
    <n v="0"/>
  </r>
  <r>
    <x v="3275"/>
    <n v="66"/>
    <s v="Female"/>
    <s v="USA"/>
    <d v="2023-03-30T09:33:24"/>
    <x v="3"/>
    <n v="4"/>
    <n v="1"/>
    <n v="54"/>
    <n v="1"/>
    <n v="392.38"/>
    <s v=""/>
    <n v="3"/>
    <s v=""/>
    <n v="5"/>
    <n v="0.25"/>
    <n v="1.85185185185185E-2"/>
    <n v="130.79333333333301"/>
    <x v="0"/>
    <n v="1"/>
  </r>
  <r>
    <x v="3276"/>
    <n v="25"/>
    <s v="Male"/>
    <s v="Japan"/>
    <d v="2023-12-27T19:58:54"/>
    <x v="1"/>
    <n v="2"/>
    <n v="2"/>
    <n v="47"/>
    <n v="0"/>
    <n v="391.86"/>
    <s v=""/>
    <n v="3"/>
    <s v=""/>
    <n v="26"/>
    <n v="1"/>
    <n v="0"/>
    <n v="130.62"/>
    <x v="0"/>
    <n v="0"/>
  </r>
  <r>
    <x v="3277"/>
    <n v="21"/>
    <s v="Female"/>
    <s v="Canada"/>
    <d v="2023-11-23T19:46:25"/>
    <x v="5"/>
    <n v="2"/>
    <n v="2"/>
    <n v="60"/>
    <n v="3"/>
    <n v="390.81"/>
    <s v=""/>
    <n v="3"/>
    <s v=""/>
    <n v="2"/>
    <n v="1"/>
    <n v="0.05"/>
    <n v="130.27000000000001"/>
    <x v="0"/>
    <n v="0"/>
  </r>
  <r>
    <x v="3278"/>
    <n v="40"/>
    <s v="Female"/>
    <s v="Germany"/>
    <d v="2023-05-19T15:37:02"/>
    <x v="3"/>
    <n v="3"/>
    <n v="3"/>
    <n v="48"/>
    <n v="6"/>
    <n v="390.52"/>
    <s v=""/>
    <n v="3"/>
    <s v=""/>
    <n v="67"/>
    <n v="1"/>
    <n v="0.125"/>
    <n v="130.17333333333301"/>
    <x v="0"/>
    <n v="0"/>
  </r>
  <r>
    <x v="3279"/>
    <n v="52"/>
    <s v="Female"/>
    <s v="Canada"/>
    <d v="2023-07-25T03:31:49"/>
    <x v="4"/>
    <n v="6"/>
    <n v="3"/>
    <n v="54"/>
    <n v="3"/>
    <n v="390.39"/>
    <s v=""/>
    <n v="3"/>
    <s v=""/>
    <n v="4"/>
    <n v="0.5"/>
    <n v="5.5555555555555497E-2"/>
    <n v="130.13"/>
    <x v="0"/>
    <n v="0"/>
  </r>
  <r>
    <x v="3280"/>
    <n v="43"/>
    <s v="Female"/>
    <s v="Canada"/>
    <d v="2023-10-02T03:18:30"/>
    <x v="2"/>
    <n v="4"/>
    <n v="3"/>
    <n v="52"/>
    <n v="2"/>
    <n v="388.85"/>
    <s v=""/>
    <n v="3"/>
    <s v=""/>
    <n v="35"/>
    <n v="0.75"/>
    <n v="3.8461538461538401E-2"/>
    <n v="129.61666666666599"/>
    <x v="0"/>
    <n v="0"/>
  </r>
  <r>
    <x v="3281"/>
    <n v="34"/>
    <s v="Female"/>
    <s v="Australia"/>
    <d v="2023-05-28T23:00:57"/>
    <x v="1"/>
    <n v="2"/>
    <n v="2"/>
    <n v="50"/>
    <n v="4"/>
    <n v="388.06"/>
    <s v=""/>
    <n v="3"/>
    <s v=""/>
    <n v="61"/>
    <n v="1"/>
    <n v="0.08"/>
    <n v="129.35333333333301"/>
    <x v="0"/>
    <n v="0"/>
  </r>
  <r>
    <x v="3282"/>
    <n v="51"/>
    <s v="Male"/>
    <s v="USA"/>
    <d v="2024-01-14T08:29:48"/>
    <x v="5"/>
    <n v="4"/>
    <n v="1"/>
    <n v="54"/>
    <n v="4"/>
    <n v="387.85"/>
    <s v=""/>
    <n v="3"/>
    <s v=""/>
    <n v="20"/>
    <n v="0.25"/>
    <n v="7.4074074074074001E-2"/>
    <n v="129.28333333333299"/>
    <x v="0"/>
    <n v="0"/>
  </r>
  <r>
    <x v="3283"/>
    <n v="31"/>
    <s v="Male"/>
    <s v="Germany"/>
    <d v="2024-02-05T17:49:17"/>
    <x v="2"/>
    <n v="5"/>
    <n v="1"/>
    <n v="63"/>
    <n v="3"/>
    <n v="387.67"/>
    <s v=""/>
    <n v="3"/>
    <s v=""/>
    <n v="7"/>
    <n v="0.2"/>
    <n v="4.7619047619047603E-2"/>
    <n v="129.22333333333299"/>
    <x v="0"/>
    <n v="0"/>
  </r>
  <r>
    <x v="3284"/>
    <n v="52"/>
    <s v="Female"/>
    <s v="Australia"/>
    <d v="2024-04-09T16:24:34"/>
    <x v="3"/>
    <n v="4"/>
    <n v="1"/>
    <n v="40"/>
    <n v="0"/>
    <n v="387.6"/>
    <s v=""/>
    <n v="3"/>
    <s v=""/>
    <n v="30"/>
    <n v="0.25"/>
    <n v="0"/>
    <n v="129.19999999999999"/>
    <x v="0"/>
    <n v="0"/>
  </r>
  <r>
    <x v="3285"/>
    <n v="29"/>
    <s v="Female"/>
    <s v="USA"/>
    <d v="2024-03-21T21:13:54"/>
    <x v="2"/>
    <n v="5"/>
    <n v="0"/>
    <n v="44"/>
    <n v="2"/>
    <n v="387.28"/>
    <s v=""/>
    <n v="3"/>
    <s v=""/>
    <n v="5"/>
    <n v="0"/>
    <n v="4.54545454545454E-2"/>
    <n v="129.09333333333299"/>
    <x v="0"/>
    <n v="1"/>
  </r>
  <r>
    <x v="3286"/>
    <n v="29"/>
    <s v="Female"/>
    <s v="UK"/>
    <d v="2023-07-12T08:54:17"/>
    <x v="1"/>
    <n v="4"/>
    <n v="1"/>
    <n v="51"/>
    <n v="0"/>
    <n v="386.87"/>
    <s v=""/>
    <n v="3"/>
    <s v=""/>
    <n v="1"/>
    <n v="0.25"/>
    <n v="0"/>
    <n v="128.956666666666"/>
    <x v="0"/>
    <n v="0"/>
  </r>
  <r>
    <x v="3287"/>
    <n v="38"/>
    <s v="Female"/>
    <s v="USA"/>
    <d v="2023-06-13T08:25:36"/>
    <x v="1"/>
    <n v="2"/>
    <n v="2"/>
    <n v="46"/>
    <n v="3"/>
    <n v="386.13"/>
    <s v=""/>
    <n v="3"/>
    <s v=""/>
    <n v="24"/>
    <n v="1"/>
    <n v="6.5217391304347797E-2"/>
    <n v="128.71"/>
    <x v="0"/>
    <n v="0"/>
  </r>
  <r>
    <x v="3288"/>
    <n v="25"/>
    <s v="Female"/>
    <s v="France"/>
    <d v="2024-11-24T09:00:24"/>
    <x v="2"/>
    <n v="7"/>
    <n v="1"/>
    <n v="62"/>
    <n v="2"/>
    <n v="386.04"/>
    <s v=""/>
    <n v="3"/>
    <s v=""/>
    <n v="34"/>
    <n v="0.14285714285714199"/>
    <n v="3.2258064516128997E-2"/>
    <n v="128.68"/>
    <x v="0"/>
    <n v="0"/>
  </r>
  <r>
    <x v="3289"/>
    <n v="39"/>
    <s v="Male"/>
    <s v="France"/>
    <d v="2024-05-08T19:48:28"/>
    <x v="2"/>
    <n v="3"/>
    <n v="0"/>
    <n v="62"/>
    <n v="7"/>
    <n v="385.4"/>
    <s v=""/>
    <n v="3"/>
    <s v=""/>
    <n v="78"/>
    <n v="0"/>
    <n v="0.112903225806451"/>
    <n v="128.46666666666599"/>
    <x v="0"/>
    <n v="0"/>
  </r>
  <r>
    <x v="3290"/>
    <n v="30"/>
    <s v="Male"/>
    <s v="USA"/>
    <d v="2024-07-26T08:49:29"/>
    <x v="2"/>
    <n v="2"/>
    <n v="1"/>
    <n v="48"/>
    <n v="0"/>
    <n v="384.83"/>
    <s v=""/>
    <n v="3"/>
    <s v=""/>
    <n v="5"/>
    <n v="0.5"/>
    <n v="0"/>
    <n v="128.27666666666599"/>
    <x v="0"/>
    <n v="0"/>
  </r>
  <r>
    <x v="3291"/>
    <n v="20"/>
    <s v="Other"/>
    <s v="France"/>
    <d v="2024-12-04T09:55:37"/>
    <x v="2"/>
    <n v="1"/>
    <n v="0"/>
    <n v="49"/>
    <n v="2"/>
    <n v="384.56"/>
    <s v=""/>
    <n v="3"/>
    <s v=""/>
    <n v="40"/>
    <n v="0"/>
    <n v="4.08163265306122E-2"/>
    <n v="128.18666666666601"/>
    <x v="0"/>
    <n v="0"/>
  </r>
  <r>
    <x v="3292"/>
    <n v="18"/>
    <s v="Female"/>
    <s v="France"/>
    <d v="2024-11-26T12:06:40"/>
    <x v="4"/>
    <n v="2"/>
    <n v="0"/>
    <n v="47"/>
    <n v="3"/>
    <n v="383.86"/>
    <s v=""/>
    <n v="3"/>
    <s v=""/>
    <n v="33"/>
    <n v="0"/>
    <n v="6.3829787234042507E-2"/>
    <n v="127.95333333333301"/>
    <x v="0"/>
    <n v="0"/>
  </r>
  <r>
    <x v="3293"/>
    <n v="18"/>
    <s v="Female"/>
    <s v="USA"/>
    <d v="2024-03-13T04:26:04"/>
    <x v="4"/>
    <n v="2"/>
    <n v="1"/>
    <n v="37"/>
    <n v="3"/>
    <n v="383.59"/>
    <s v=""/>
    <n v="3"/>
    <s v=""/>
    <n v="1"/>
    <n v="0.5"/>
    <n v="8.1081081081081002E-2"/>
    <n v="127.863333333333"/>
    <x v="0"/>
    <n v="0"/>
  </r>
  <r>
    <x v="3294"/>
    <n v="49"/>
    <s v="Female"/>
    <s v="USA"/>
    <d v="2024-10-27T21:01:54"/>
    <x v="4"/>
    <n v="3"/>
    <n v="1"/>
    <n v="57"/>
    <n v="2"/>
    <n v="383.05"/>
    <s v=""/>
    <n v="3"/>
    <s v=""/>
    <n v="122"/>
    <n v="0.33333333333333298"/>
    <n v="3.5087719298245598E-2"/>
    <n v="127.683333333333"/>
    <x v="0"/>
    <n v="0"/>
  </r>
  <r>
    <x v="3295"/>
    <n v="40"/>
    <s v="Male"/>
    <s v="USA"/>
    <d v="2023-12-28T14:57:48"/>
    <x v="1"/>
    <n v="0"/>
    <n v="0"/>
    <n v="52"/>
    <n v="1"/>
    <n v="382.83"/>
    <s v=""/>
    <n v="3"/>
    <s v=""/>
    <n v="46"/>
    <n v="0"/>
    <n v="1.9230769230769201E-2"/>
    <n v="127.61"/>
    <x v="0"/>
    <n v="0"/>
  </r>
  <r>
    <x v="3296"/>
    <n v="30"/>
    <s v="Female"/>
    <s v="Canada"/>
    <d v="2024-10-02T00:28:48"/>
    <x v="3"/>
    <n v="3"/>
    <n v="1"/>
    <n v="51"/>
    <n v="3"/>
    <n v="382.08"/>
    <s v=""/>
    <n v="3"/>
    <s v=""/>
    <n v="26"/>
    <n v="0.33333333333333298"/>
    <n v="5.8823529411764698E-2"/>
    <n v="127.36"/>
    <x v="0"/>
    <n v="0"/>
  </r>
  <r>
    <x v="3297"/>
    <n v="37"/>
    <s v="Male"/>
    <s v="Canada"/>
    <d v="2023-10-24T00:57:07"/>
    <x v="0"/>
    <n v="2"/>
    <n v="2"/>
    <n v="53"/>
    <n v="3"/>
    <n v="380.95"/>
    <s v=""/>
    <n v="3"/>
    <s v=""/>
    <n v="8"/>
    <n v="1"/>
    <n v="5.6603773584905599E-2"/>
    <n v="126.98333333333299"/>
    <x v="0"/>
    <n v="0"/>
  </r>
  <r>
    <x v="3298"/>
    <n v="35"/>
    <s v="Male"/>
    <s v="France"/>
    <d v="2023-12-28T12:02:35"/>
    <x v="3"/>
    <n v="2"/>
    <n v="1"/>
    <n v="55"/>
    <n v="2"/>
    <n v="378.35"/>
    <s v=""/>
    <n v="3"/>
    <s v=""/>
    <n v="13"/>
    <n v="0.5"/>
    <n v="3.6363636363636299E-2"/>
    <n v="126.11666666666601"/>
    <x v="0"/>
    <n v="0"/>
  </r>
  <r>
    <x v="3299"/>
    <n v="31"/>
    <s v="Female"/>
    <s v="Japan"/>
    <d v="2023-01-06T15:47:29"/>
    <x v="0"/>
    <n v="4"/>
    <n v="1"/>
    <n v="49"/>
    <n v="1"/>
    <n v="377.44"/>
    <s v=""/>
    <n v="3"/>
    <s v=""/>
    <n v="3"/>
    <n v="0.25"/>
    <n v="2.04081632653061E-2"/>
    <n v="125.81333333333301"/>
    <x v="0"/>
    <n v="0"/>
  </r>
  <r>
    <x v="3300"/>
    <n v="18"/>
    <s v="Male"/>
    <s v="USA"/>
    <d v="2024-04-09T19:19:47"/>
    <x v="1"/>
    <n v="2"/>
    <n v="0"/>
    <n v="40"/>
    <n v="1"/>
    <n v="376.67"/>
    <s v=""/>
    <n v="3"/>
    <s v=""/>
    <n v="7"/>
    <n v="0"/>
    <n v="2.5000000000000001E-2"/>
    <n v="125.556666666666"/>
    <x v="0"/>
    <n v="0"/>
  </r>
  <r>
    <x v="3301"/>
    <n v="23"/>
    <s v="Female"/>
    <s v="UK"/>
    <d v="2023-08-07T05:27:23"/>
    <x v="3"/>
    <n v="4"/>
    <n v="1"/>
    <n v="56"/>
    <n v="2"/>
    <n v="376.6"/>
    <s v=""/>
    <n v="3"/>
    <s v=""/>
    <n v="13"/>
    <n v="0.25"/>
    <n v="3.5714285714285698E-2"/>
    <n v="125.533333333333"/>
    <x v="0"/>
    <n v="0"/>
  </r>
  <r>
    <x v="3302"/>
    <n v="49"/>
    <s v="Female"/>
    <s v="Germany"/>
    <d v="2023-09-23T10:30:39"/>
    <x v="5"/>
    <n v="5"/>
    <n v="3"/>
    <n v="52"/>
    <n v="2"/>
    <n v="376.45"/>
    <s v=""/>
    <n v="3"/>
    <s v=""/>
    <n v="9"/>
    <n v="0.6"/>
    <n v="3.8461538461538401E-2"/>
    <n v="125.48333333333299"/>
    <x v="0"/>
    <n v="0"/>
  </r>
  <r>
    <x v="3303"/>
    <n v="28"/>
    <s v="Male"/>
    <s v="UK"/>
    <d v="2023-10-25T14:54:55"/>
    <x v="3"/>
    <n v="1"/>
    <n v="1"/>
    <n v="48"/>
    <n v="3"/>
    <n v="376.16"/>
    <s v=""/>
    <n v="3"/>
    <s v=""/>
    <n v="98"/>
    <n v="1"/>
    <n v="6.25E-2"/>
    <n v="125.386666666666"/>
    <x v="0"/>
    <n v="1"/>
  </r>
  <r>
    <x v="3304"/>
    <n v="51"/>
    <s v="Male"/>
    <s v="Canada"/>
    <d v="2023-10-24T22:51:14"/>
    <x v="4"/>
    <n v="0"/>
    <n v="0"/>
    <n v="44"/>
    <n v="1"/>
    <n v="375.61"/>
    <s v=""/>
    <n v="3"/>
    <s v=""/>
    <n v="22"/>
    <n v="0"/>
    <n v="2.27272727272727E-2"/>
    <n v="125.20333333333301"/>
    <x v="0"/>
    <n v="0"/>
  </r>
  <r>
    <x v="3305"/>
    <n v="34"/>
    <s v="Male"/>
    <s v="USA"/>
    <d v="2024-08-09T05:43:57"/>
    <x v="2"/>
    <n v="3"/>
    <n v="0"/>
    <n v="47"/>
    <n v="4"/>
    <n v="374.19"/>
    <s v=""/>
    <n v="3"/>
    <s v=""/>
    <n v="45"/>
    <n v="0"/>
    <n v="8.5106382978723402E-2"/>
    <n v="124.73"/>
    <x v="0"/>
    <n v="0"/>
  </r>
  <r>
    <x v="3306"/>
    <n v="39"/>
    <s v="Female"/>
    <s v="UK"/>
    <d v="2023-10-30T20:29:09"/>
    <x v="1"/>
    <n v="2"/>
    <n v="1"/>
    <n v="44"/>
    <n v="4"/>
    <n v="371.43"/>
    <s v=""/>
    <n v="3"/>
    <s v=""/>
    <n v="0"/>
    <n v="0.5"/>
    <n v="9.0909090909090898E-2"/>
    <n v="123.81"/>
    <x v="0"/>
    <n v="0"/>
  </r>
  <r>
    <x v="3307"/>
    <n v="18"/>
    <s v="Female"/>
    <s v="USA"/>
    <d v="2024-07-20T17:02:00"/>
    <x v="5"/>
    <n v="1"/>
    <n v="0"/>
    <n v="53"/>
    <n v="1"/>
    <n v="371.2"/>
    <s v=""/>
    <n v="3"/>
    <s v=""/>
    <n v="6"/>
    <n v="0"/>
    <n v="1.8867924528301799E-2"/>
    <n v="123.73333333333299"/>
    <x v="0"/>
    <n v="0"/>
  </r>
  <r>
    <x v="3308"/>
    <n v="43"/>
    <s v="Female"/>
    <s v="UK"/>
    <d v="2024-03-21T15:23:29"/>
    <x v="2"/>
    <n v="7"/>
    <n v="1"/>
    <n v="44"/>
    <n v="1"/>
    <n v="370.94"/>
    <s v=""/>
    <n v="3"/>
    <s v=""/>
    <n v="0"/>
    <n v="0.14285714285714199"/>
    <n v="2.27272727272727E-2"/>
    <n v="123.64666666666599"/>
    <x v="0"/>
    <n v="0"/>
  </r>
  <r>
    <x v="3309"/>
    <n v="49"/>
    <s v="Female"/>
    <s v="USA"/>
    <d v="2024-10-13T13:54:11"/>
    <x v="1"/>
    <n v="6"/>
    <n v="4"/>
    <n v="49"/>
    <n v="2"/>
    <n v="370.81"/>
    <s v=""/>
    <n v="3"/>
    <s v=""/>
    <n v="39"/>
    <n v="0.66666666666666596"/>
    <n v="4.08163265306122E-2"/>
    <n v="123.603333333333"/>
    <x v="0"/>
    <n v="0"/>
  </r>
  <r>
    <x v="3310"/>
    <n v="41"/>
    <s v="Male"/>
    <s v="USA"/>
    <d v="2023-10-14T04:24:45"/>
    <x v="1"/>
    <n v="5"/>
    <n v="0"/>
    <n v="53"/>
    <n v="3"/>
    <n v="370.16"/>
    <s v=""/>
    <n v="3"/>
    <s v=""/>
    <n v="26"/>
    <n v="0"/>
    <n v="5.6603773584905599E-2"/>
    <n v="123.386666666666"/>
    <x v="0"/>
    <n v="0"/>
  </r>
  <r>
    <x v="3311"/>
    <n v="51"/>
    <s v="Male"/>
    <s v="USA"/>
    <d v="2023-03-12T22:30:07"/>
    <x v="0"/>
    <n v="3"/>
    <n v="3"/>
    <n v="57"/>
    <n v="6"/>
    <n v="370.07"/>
    <s v=""/>
    <n v="3"/>
    <s v=""/>
    <n v="2"/>
    <n v="1"/>
    <n v="0.105263157894736"/>
    <n v="123.356666666666"/>
    <x v="0"/>
    <n v="0"/>
  </r>
  <r>
    <x v="3312"/>
    <n v="45"/>
    <s v="Male"/>
    <s v="Germany"/>
    <d v="2023-12-14T12:12:54"/>
    <x v="3"/>
    <n v="3"/>
    <n v="0"/>
    <n v="62"/>
    <n v="1"/>
    <n v="369.98"/>
    <s v=""/>
    <n v="3"/>
    <s v=""/>
    <n v="68"/>
    <n v="0"/>
    <n v="1.6129032258064498E-2"/>
    <n v="123.326666666666"/>
    <x v="0"/>
    <n v="0"/>
  </r>
  <r>
    <x v="3313"/>
    <n v="55"/>
    <s v="Male"/>
    <s v="Germany"/>
    <d v="2023-03-17T04:42:37"/>
    <x v="5"/>
    <n v="4"/>
    <n v="1"/>
    <n v="37"/>
    <n v="0"/>
    <n v="369.73"/>
    <s v=""/>
    <n v="3"/>
    <s v=""/>
    <n v="27"/>
    <n v="0.25"/>
    <n v="0"/>
    <n v="123.243333333333"/>
    <x v="0"/>
    <n v="0"/>
  </r>
  <r>
    <x v="3314"/>
    <n v="32"/>
    <s v="Female"/>
    <s v="USA"/>
    <d v="2023-09-10T18:48:20"/>
    <x v="2"/>
    <n v="5"/>
    <n v="1"/>
    <n v="45"/>
    <n v="4"/>
    <n v="369.72"/>
    <s v=""/>
    <n v="3"/>
    <s v=""/>
    <n v="2"/>
    <n v="0.2"/>
    <n v="8.8888888888888795E-2"/>
    <n v="123.24"/>
    <x v="0"/>
    <n v="0"/>
  </r>
  <r>
    <x v="3315"/>
    <n v="25"/>
    <s v="Male"/>
    <s v="France"/>
    <d v="2023-06-02T09:36:17"/>
    <x v="3"/>
    <n v="2"/>
    <n v="0"/>
    <n v="60"/>
    <n v="2"/>
    <n v="369.52"/>
    <s v=""/>
    <n v="3"/>
    <s v=""/>
    <n v="12"/>
    <n v="0"/>
    <n v="3.3333333333333298E-2"/>
    <n v="123.17333333333301"/>
    <x v="0"/>
    <n v="0"/>
  </r>
  <r>
    <x v="3316"/>
    <n v="44"/>
    <s v="Male"/>
    <s v="Australia"/>
    <d v="2024-01-24T16:43:03"/>
    <x v="1"/>
    <n v="2"/>
    <n v="1"/>
    <n v="52"/>
    <n v="4"/>
    <n v="369.15"/>
    <s v=""/>
    <n v="3"/>
    <s v=""/>
    <n v="4"/>
    <n v="0.5"/>
    <n v="7.69230769230769E-2"/>
    <n v="123.05"/>
    <x v="0"/>
    <n v="0"/>
  </r>
  <r>
    <x v="3317"/>
    <n v="30"/>
    <s v="Female"/>
    <s v="Germany"/>
    <d v="2023-05-05T04:06:30"/>
    <x v="4"/>
    <n v="3"/>
    <n v="1"/>
    <n v="58"/>
    <n v="2"/>
    <n v="368.18"/>
    <s v=""/>
    <n v="3"/>
    <s v=""/>
    <n v="29"/>
    <n v="0.33333333333333298"/>
    <n v="3.4482758620689599E-2"/>
    <n v="122.72666666666601"/>
    <x v="0"/>
    <n v="0"/>
  </r>
  <r>
    <x v="3318"/>
    <n v="49"/>
    <s v="Male"/>
    <s v="USA"/>
    <d v="2023-06-07T03:29:39"/>
    <x v="3"/>
    <n v="3"/>
    <n v="2"/>
    <n v="54"/>
    <n v="3"/>
    <n v="368.07"/>
    <s v=""/>
    <n v="3"/>
    <s v=""/>
    <n v="35"/>
    <n v="0.66666666666666596"/>
    <n v="5.5555555555555497E-2"/>
    <n v="122.69"/>
    <x v="0"/>
    <n v="0"/>
  </r>
  <r>
    <x v="3319"/>
    <n v="37"/>
    <s v="Male"/>
    <s v="Canada"/>
    <d v="2024-10-03T07:08:33"/>
    <x v="4"/>
    <n v="5"/>
    <n v="1"/>
    <n v="46"/>
    <n v="0"/>
    <n v="367.92"/>
    <s v=""/>
    <n v="3"/>
    <s v=""/>
    <n v="15"/>
    <n v="0.2"/>
    <n v="0"/>
    <n v="122.64"/>
    <x v="0"/>
    <n v="0"/>
  </r>
  <r>
    <x v="3320"/>
    <n v="22"/>
    <s v="Male"/>
    <s v="Japan"/>
    <d v="2023-12-13T08:28:22"/>
    <x v="2"/>
    <n v="0"/>
    <n v="0"/>
    <n v="40"/>
    <n v="3"/>
    <n v="367.58"/>
    <s v=""/>
    <n v="3"/>
    <s v=""/>
    <n v="13"/>
    <n v="0"/>
    <n v="7.4999999999999997E-2"/>
    <n v="122.526666666666"/>
    <x v="0"/>
    <n v="0"/>
  </r>
  <r>
    <x v="3321"/>
    <n v="32"/>
    <s v="Male"/>
    <s v="UK"/>
    <d v="2024-05-04T03:22:42"/>
    <x v="2"/>
    <n v="4"/>
    <n v="2"/>
    <n v="41"/>
    <n v="1"/>
    <n v="367.54"/>
    <s v=""/>
    <n v="3"/>
    <s v=""/>
    <n v="3"/>
    <n v="0.5"/>
    <n v="2.4390243902439001E-2"/>
    <n v="122.51333333333299"/>
    <x v="0"/>
    <n v="0"/>
  </r>
  <r>
    <x v="3322"/>
    <n v="52"/>
    <s v="Female"/>
    <s v="Canada"/>
    <d v="2023-05-20T06:13:07"/>
    <x v="5"/>
    <n v="2"/>
    <n v="1"/>
    <n v="50"/>
    <n v="2"/>
    <n v="366.99"/>
    <s v=""/>
    <n v="3"/>
    <s v=""/>
    <n v="30"/>
    <n v="0.5"/>
    <n v="0.04"/>
    <n v="122.33"/>
    <x v="0"/>
    <n v="0"/>
  </r>
  <r>
    <x v="3323"/>
    <n v="30"/>
    <s v="Male"/>
    <s v="Canada"/>
    <d v="2023-11-26T12:01:08"/>
    <x v="5"/>
    <n v="0"/>
    <n v="0"/>
    <n v="50"/>
    <n v="3"/>
    <n v="366.71"/>
    <s v=""/>
    <n v="3"/>
    <s v=""/>
    <n v="28"/>
    <n v="0"/>
    <n v="0.06"/>
    <n v="122.236666666666"/>
    <x v="0"/>
    <n v="0"/>
  </r>
  <r>
    <x v="3324"/>
    <n v="24"/>
    <s v="Female"/>
    <s v="France"/>
    <d v="2024-02-23T06:20:12"/>
    <x v="1"/>
    <n v="1"/>
    <n v="0"/>
    <n v="50"/>
    <n v="3"/>
    <n v="366.47"/>
    <s v=""/>
    <n v="3"/>
    <s v=""/>
    <n v="12"/>
    <n v="0"/>
    <n v="0.06"/>
    <n v="122.156666666666"/>
    <x v="0"/>
    <n v="0"/>
  </r>
  <r>
    <x v="3325"/>
    <n v="38"/>
    <s v="Female"/>
    <s v="USA"/>
    <d v="2023-05-29T17:59:51"/>
    <x v="0"/>
    <n v="3"/>
    <n v="0"/>
    <n v="47"/>
    <n v="3"/>
    <n v="366.31"/>
    <s v=""/>
    <n v="3"/>
    <s v=""/>
    <n v="32"/>
    <n v="0"/>
    <n v="6.3829787234042507E-2"/>
    <n v="122.103333333333"/>
    <x v="0"/>
    <n v="0"/>
  </r>
  <r>
    <x v="3326"/>
    <n v="21"/>
    <s v="Female"/>
    <s v="France"/>
    <d v="2023-03-06T19:01:47"/>
    <x v="3"/>
    <n v="3"/>
    <n v="2"/>
    <n v="53"/>
    <n v="3"/>
    <n v="366.19"/>
    <s v=""/>
    <n v="3"/>
    <s v=""/>
    <n v="38"/>
    <n v="0.66666666666666596"/>
    <n v="5.6603773584905599E-2"/>
    <n v="122.06333333333301"/>
    <x v="0"/>
    <n v="0"/>
  </r>
  <r>
    <x v="3327"/>
    <n v="42"/>
    <s v="Female"/>
    <s v="Australia"/>
    <d v="2023-12-04T20:03:20"/>
    <x v="2"/>
    <n v="3"/>
    <n v="1"/>
    <n v="48"/>
    <n v="1"/>
    <n v="365.84"/>
    <s v=""/>
    <n v="3"/>
    <s v=""/>
    <n v="135"/>
    <n v="0.33333333333333298"/>
    <n v="2.0833333333333301E-2"/>
    <n v="121.946666666666"/>
    <x v="0"/>
    <n v="1"/>
  </r>
  <r>
    <x v="3328"/>
    <n v="46"/>
    <s v="Male"/>
    <s v="USA"/>
    <d v="2024-09-23T13:31:23"/>
    <x v="4"/>
    <n v="2"/>
    <n v="1"/>
    <n v="41"/>
    <n v="1"/>
    <n v="365.41"/>
    <s v=""/>
    <n v="3"/>
    <s v=""/>
    <n v="23"/>
    <n v="0.5"/>
    <n v="2.4390243902439001E-2"/>
    <n v="121.803333333333"/>
    <x v="0"/>
    <n v="0"/>
  </r>
  <r>
    <x v="3329"/>
    <n v="36"/>
    <s v="Male"/>
    <s v="Germany"/>
    <d v="2024-08-12T21:20:23"/>
    <x v="2"/>
    <n v="2"/>
    <n v="0"/>
    <n v="46"/>
    <n v="4"/>
    <n v="364.99"/>
    <s v=""/>
    <n v="3"/>
    <s v=""/>
    <n v="8"/>
    <n v="0"/>
    <n v="8.6956521739130405E-2"/>
    <n v="121.663333333333"/>
    <x v="0"/>
    <n v="0"/>
  </r>
  <r>
    <x v="3330"/>
    <n v="35"/>
    <s v="Male"/>
    <s v="USA"/>
    <d v="2023-11-25T19:57:28"/>
    <x v="2"/>
    <n v="1"/>
    <n v="1"/>
    <n v="50"/>
    <n v="1"/>
    <n v="364.95"/>
    <s v=""/>
    <n v="3"/>
    <s v=""/>
    <n v="37"/>
    <n v="1"/>
    <n v="0.02"/>
    <n v="121.649999999999"/>
    <x v="0"/>
    <n v="0"/>
  </r>
  <r>
    <x v="3331"/>
    <n v="37"/>
    <s v="Female"/>
    <s v="Australia"/>
    <d v="2024-07-18T19:46:11"/>
    <x v="5"/>
    <n v="5"/>
    <n v="3"/>
    <n v="57"/>
    <n v="4"/>
    <n v="364.68"/>
    <s v=""/>
    <n v="3"/>
    <s v=""/>
    <n v="13"/>
    <n v="0.6"/>
    <n v="7.0175438596491196E-2"/>
    <n v="121.56"/>
    <x v="0"/>
    <n v="0"/>
  </r>
  <r>
    <x v="3332"/>
    <n v="53"/>
    <s v="Female"/>
    <s v="USA"/>
    <d v="2024-11-21T15:18:05"/>
    <x v="4"/>
    <n v="5"/>
    <n v="2"/>
    <n v="54"/>
    <n v="3"/>
    <n v="363.55"/>
    <s v=""/>
    <n v="3"/>
    <s v=""/>
    <n v="49"/>
    <n v="0.4"/>
    <n v="5.5555555555555497E-2"/>
    <n v="121.183333333333"/>
    <x v="0"/>
    <n v="0"/>
  </r>
  <r>
    <x v="3333"/>
    <n v="18"/>
    <s v="Male"/>
    <s v="Canada"/>
    <d v="2023-02-08T15:10:38"/>
    <x v="2"/>
    <n v="2"/>
    <n v="0"/>
    <n v="43"/>
    <n v="4"/>
    <n v="363.42"/>
    <s v=""/>
    <n v="3"/>
    <s v=""/>
    <n v="24"/>
    <n v="0"/>
    <n v="9.3023255813953404E-2"/>
    <n v="121.14"/>
    <x v="0"/>
    <n v="0"/>
  </r>
  <r>
    <x v="3334"/>
    <n v="23"/>
    <s v="Female"/>
    <s v="Canada"/>
    <d v="2023-07-04T12:32:57"/>
    <x v="2"/>
    <n v="3"/>
    <n v="1"/>
    <n v="46"/>
    <n v="2"/>
    <n v="363.35"/>
    <s v=""/>
    <n v="3"/>
    <s v=""/>
    <n v="13"/>
    <n v="0.33333333333333298"/>
    <n v="4.3478260869565202E-2"/>
    <n v="121.11666666666601"/>
    <x v="0"/>
    <n v="0"/>
  </r>
  <r>
    <x v="3335"/>
    <n v="37"/>
    <s v="Male"/>
    <s v="France"/>
    <d v="2024-10-24T02:30:15"/>
    <x v="2"/>
    <n v="2"/>
    <n v="0"/>
    <n v="41"/>
    <n v="2"/>
    <n v="363.01"/>
    <s v=""/>
    <n v="3"/>
    <s v=""/>
    <n v="22"/>
    <n v="0"/>
    <n v="4.8780487804878002E-2"/>
    <n v="121.003333333333"/>
    <x v="0"/>
    <n v="0"/>
  </r>
  <r>
    <x v="3336"/>
    <n v="24"/>
    <s v="Female"/>
    <s v="USA"/>
    <d v="2024-05-27T10:36:18"/>
    <x v="2"/>
    <n v="2"/>
    <n v="1"/>
    <n v="49"/>
    <n v="1"/>
    <n v="362.92"/>
    <s v=""/>
    <n v="3"/>
    <s v=""/>
    <n v="7"/>
    <n v="0.5"/>
    <n v="2.04081632653061E-2"/>
    <n v="120.973333333333"/>
    <x v="0"/>
    <n v="0"/>
  </r>
  <r>
    <x v="3337"/>
    <n v="28"/>
    <s v="Male"/>
    <s v="USA"/>
    <d v="2024-05-14T17:26:22"/>
    <x v="2"/>
    <n v="4"/>
    <n v="1"/>
    <n v="51"/>
    <n v="5"/>
    <n v="362.49"/>
    <s v=""/>
    <n v="3"/>
    <s v=""/>
    <n v="1"/>
    <n v="0.25"/>
    <n v="9.8039215686274495E-2"/>
    <n v="120.83"/>
    <x v="0"/>
    <n v="0"/>
  </r>
  <r>
    <x v="3338"/>
    <n v="45"/>
    <s v="Female"/>
    <s v="Canada"/>
    <d v="2023-04-06T02:10:13"/>
    <x v="1"/>
    <n v="4"/>
    <n v="1"/>
    <n v="51"/>
    <n v="1"/>
    <n v="361.82"/>
    <s v=""/>
    <n v="3"/>
    <s v=""/>
    <n v="6"/>
    <n v="0.25"/>
    <n v="1.9607843137254902E-2"/>
    <n v="120.606666666666"/>
    <x v="0"/>
    <n v="1"/>
  </r>
  <r>
    <x v="3339"/>
    <n v="26"/>
    <s v="Male"/>
    <s v="France"/>
    <d v="2024-11-04T11:32:49"/>
    <x v="1"/>
    <n v="3"/>
    <n v="0"/>
    <n v="47"/>
    <n v="2"/>
    <n v="361.7"/>
    <s v=""/>
    <n v="3"/>
    <s v=""/>
    <n v="47"/>
    <n v="0"/>
    <n v="4.2553191489361701E-2"/>
    <n v="120.56666666666599"/>
    <x v="0"/>
    <n v="0"/>
  </r>
  <r>
    <x v="3340"/>
    <n v="31"/>
    <s v="Male"/>
    <s v="USA"/>
    <d v="2023-04-15T16:52:10"/>
    <x v="4"/>
    <n v="3"/>
    <n v="3"/>
    <n v="45"/>
    <n v="2"/>
    <n v="361.36"/>
    <s v=""/>
    <n v="3"/>
    <s v=""/>
    <n v="16"/>
    <n v="1"/>
    <n v="4.4444444444444398E-2"/>
    <n v="120.45333333333301"/>
    <x v="0"/>
    <n v="1"/>
  </r>
  <r>
    <x v="3341"/>
    <n v="46"/>
    <s v="Male"/>
    <s v="USA"/>
    <d v="2023-06-28T10:32:13"/>
    <x v="4"/>
    <n v="1"/>
    <n v="0"/>
    <n v="55"/>
    <n v="2"/>
    <n v="360.57"/>
    <s v=""/>
    <n v="3"/>
    <s v=""/>
    <n v="4"/>
    <n v="0"/>
    <n v="3.6363636363636299E-2"/>
    <n v="120.19"/>
    <x v="0"/>
    <n v="1"/>
  </r>
  <r>
    <x v="3342"/>
    <n v="27"/>
    <s v="Female"/>
    <s v="Japan"/>
    <d v="2023-05-21T23:06:07"/>
    <x v="1"/>
    <n v="6"/>
    <n v="1"/>
    <n v="49"/>
    <n v="2"/>
    <n v="360.33"/>
    <s v=""/>
    <n v="3"/>
    <s v=""/>
    <n v="53"/>
    <n v="0.16666666666666599"/>
    <n v="4.08163265306122E-2"/>
    <n v="120.11"/>
    <x v="0"/>
    <n v="0"/>
  </r>
  <r>
    <x v="3343"/>
    <n v="70"/>
    <s v="Male"/>
    <s v="Canada"/>
    <d v="2023-01-13T17:09:56"/>
    <x v="5"/>
    <n v="2"/>
    <n v="0"/>
    <n v="46"/>
    <n v="1"/>
    <n v="360.03"/>
    <s v=""/>
    <n v="3"/>
    <s v=""/>
    <n v="17"/>
    <n v="0"/>
    <n v="2.1739130434782601E-2"/>
    <n v="120.009999999999"/>
    <x v="0"/>
    <n v="0"/>
  </r>
  <r>
    <x v="3344"/>
    <n v="45"/>
    <s v="Female"/>
    <s v="Canada"/>
    <d v="2024-11-05T02:08:53"/>
    <x v="2"/>
    <n v="2"/>
    <n v="0"/>
    <n v="47"/>
    <n v="0"/>
    <n v="359.54"/>
    <s v=""/>
    <n v="3"/>
    <s v=""/>
    <n v="13"/>
    <n v="0"/>
    <n v="0"/>
    <n v="119.846666666666"/>
    <x v="0"/>
    <n v="0"/>
  </r>
  <r>
    <x v="3345"/>
    <n v="34"/>
    <s v="Female"/>
    <s v="Germany"/>
    <d v="2024-11-12T07:54:10"/>
    <x v="1"/>
    <n v="1"/>
    <n v="0"/>
    <n v="43"/>
    <n v="3"/>
    <n v="358.98"/>
    <s v=""/>
    <n v="3"/>
    <s v=""/>
    <n v="38"/>
    <n v="0"/>
    <n v="6.9767441860465101E-2"/>
    <n v="119.66"/>
    <x v="0"/>
    <n v="0"/>
  </r>
  <r>
    <x v="3346"/>
    <n v="20"/>
    <s v="Female"/>
    <s v="USA"/>
    <d v="2024-08-23T12:51:40"/>
    <x v="3"/>
    <n v="1"/>
    <n v="1"/>
    <n v="59"/>
    <n v="1"/>
    <n v="358.71"/>
    <s v=""/>
    <n v="3"/>
    <s v=""/>
    <n v="5"/>
    <n v="1"/>
    <n v="1.6949152542372801E-2"/>
    <n v="119.57"/>
    <x v="0"/>
    <n v="0"/>
  </r>
  <r>
    <x v="3347"/>
    <n v="36"/>
    <s v="Male"/>
    <s v="USA"/>
    <d v="2024-11-29T05:48:59"/>
    <x v="1"/>
    <n v="2"/>
    <n v="0"/>
    <n v="40"/>
    <n v="1"/>
    <n v="357.49"/>
    <s v=""/>
    <n v="3"/>
    <s v=""/>
    <n v="15"/>
    <n v="0"/>
    <n v="2.5000000000000001E-2"/>
    <n v="119.163333333333"/>
    <x v="0"/>
    <n v="0"/>
  </r>
  <r>
    <x v="3348"/>
    <n v="32"/>
    <s v="Female"/>
    <s v="USA"/>
    <d v="2024-12-14T00:37:34"/>
    <x v="1"/>
    <n v="5"/>
    <n v="2"/>
    <n v="51"/>
    <n v="3"/>
    <n v="356.97"/>
    <s v=""/>
    <n v="3"/>
    <s v=""/>
    <n v="10"/>
    <n v="0.4"/>
    <n v="5.8823529411764698E-2"/>
    <n v="118.99"/>
    <x v="0"/>
    <n v="0"/>
  </r>
  <r>
    <x v="3349"/>
    <n v="18"/>
    <s v="Female"/>
    <s v="USA"/>
    <d v="2024-01-22T13:36:47"/>
    <x v="3"/>
    <n v="2"/>
    <n v="0"/>
    <n v="61"/>
    <n v="4"/>
    <n v="356.87"/>
    <s v=""/>
    <n v="3"/>
    <s v=""/>
    <n v="33"/>
    <n v="0"/>
    <n v="6.5573770491803199E-2"/>
    <n v="118.956666666666"/>
    <x v="0"/>
    <n v="0"/>
  </r>
  <r>
    <x v="3350"/>
    <n v="52"/>
    <s v="Male"/>
    <s v="Australia"/>
    <d v="2023-10-20T12:15:54"/>
    <x v="2"/>
    <n v="4"/>
    <n v="0"/>
    <n v="42"/>
    <n v="3"/>
    <n v="356.73"/>
    <s v=""/>
    <n v="3"/>
    <s v=""/>
    <n v="1"/>
    <n v="0"/>
    <n v="7.1428571428571397E-2"/>
    <n v="118.91"/>
    <x v="0"/>
    <n v="0"/>
  </r>
  <r>
    <x v="3351"/>
    <n v="18"/>
    <s v="Male"/>
    <s v="Japan"/>
    <d v="2023-08-24T10:40:15"/>
    <x v="1"/>
    <n v="2"/>
    <n v="2"/>
    <n v="44"/>
    <n v="2"/>
    <n v="356.66"/>
    <s v=""/>
    <n v="3"/>
    <s v=""/>
    <n v="1"/>
    <n v="1"/>
    <n v="4.54545454545454E-2"/>
    <n v="118.886666666666"/>
    <x v="0"/>
    <n v="0"/>
  </r>
  <r>
    <x v="3352"/>
    <n v="57"/>
    <s v="Other"/>
    <s v="Japan"/>
    <d v="2023-02-26T15:22:24"/>
    <x v="1"/>
    <n v="2"/>
    <n v="1"/>
    <n v="43"/>
    <n v="1"/>
    <n v="355.4"/>
    <s v=""/>
    <n v="3"/>
    <s v=""/>
    <n v="7"/>
    <n v="0.5"/>
    <n v="2.3255813953488299E-2"/>
    <n v="118.466666666666"/>
    <x v="0"/>
    <n v="0"/>
  </r>
  <r>
    <x v="3353"/>
    <n v="25"/>
    <s v="Female"/>
    <s v="Japan"/>
    <d v="2023-05-31T09:25:15"/>
    <x v="2"/>
    <n v="4"/>
    <n v="0"/>
    <n v="48"/>
    <n v="1"/>
    <n v="354.42"/>
    <s v=""/>
    <n v="3"/>
    <s v=""/>
    <n v="8"/>
    <n v="0"/>
    <n v="2.0833333333333301E-2"/>
    <n v="118.14"/>
    <x v="0"/>
    <n v="0"/>
  </r>
  <r>
    <x v="3354"/>
    <n v="53"/>
    <s v="Female"/>
    <s v="Japan"/>
    <d v="2023-02-25T13:05:28"/>
    <x v="3"/>
    <n v="1"/>
    <n v="1"/>
    <n v="57"/>
    <n v="5"/>
    <n v="354.02"/>
    <s v=""/>
    <n v="3"/>
    <s v=""/>
    <n v="43"/>
    <n v="1"/>
    <n v="8.7719298245614002E-2"/>
    <n v="118.00666666666601"/>
    <x v="0"/>
    <n v="0"/>
  </r>
  <r>
    <x v="3355"/>
    <n v="42"/>
    <s v="Female"/>
    <s v="Japan"/>
    <d v="2023-12-17T19:03:42"/>
    <x v="0"/>
    <n v="3"/>
    <n v="1"/>
    <n v="50"/>
    <n v="1"/>
    <n v="353.99"/>
    <s v=""/>
    <n v="3"/>
    <s v=""/>
    <n v="38"/>
    <n v="0.33333333333333298"/>
    <n v="0.02"/>
    <n v="117.996666666666"/>
    <x v="0"/>
    <n v="0"/>
  </r>
  <r>
    <x v="3356"/>
    <n v="32"/>
    <s v="Male"/>
    <s v="UK"/>
    <d v="2024-01-17T21:11:02"/>
    <x v="2"/>
    <n v="3"/>
    <n v="1"/>
    <n v="58"/>
    <n v="2"/>
    <n v="353.28"/>
    <s v=""/>
    <n v="3"/>
    <s v=""/>
    <n v="17"/>
    <n v="0.33333333333333298"/>
    <n v="3.4482758620689599E-2"/>
    <n v="117.759999999999"/>
    <x v="0"/>
    <n v="0"/>
  </r>
  <r>
    <x v="3357"/>
    <n v="46"/>
    <s v="Male"/>
    <s v="USA"/>
    <d v="2024-09-02T06:28:50"/>
    <x v="4"/>
    <n v="0"/>
    <n v="0"/>
    <n v="53"/>
    <n v="1"/>
    <n v="353.08"/>
    <s v=""/>
    <n v="3"/>
    <s v=""/>
    <n v="67"/>
    <n v="0"/>
    <n v="1.8867924528301799E-2"/>
    <n v="117.693333333333"/>
    <x v="0"/>
    <n v="0"/>
  </r>
  <r>
    <x v="3358"/>
    <n v="34"/>
    <s v="Female"/>
    <s v="USA"/>
    <d v="2023-01-27T16:59:36"/>
    <x v="3"/>
    <n v="2"/>
    <n v="0"/>
    <n v="46"/>
    <n v="3"/>
    <n v="352.98"/>
    <s v=""/>
    <n v="3"/>
    <s v=""/>
    <n v="42"/>
    <n v="0"/>
    <n v="6.5217391304347797E-2"/>
    <n v="117.66"/>
    <x v="0"/>
    <n v="0"/>
  </r>
  <r>
    <x v="3359"/>
    <n v="19"/>
    <s v="Male"/>
    <s v="UK"/>
    <d v="2024-09-15T08:24:24"/>
    <x v="1"/>
    <n v="3"/>
    <n v="1"/>
    <n v="35"/>
    <n v="3"/>
    <n v="352.61"/>
    <s v=""/>
    <n v="3"/>
    <s v=""/>
    <n v="23"/>
    <n v="0.33333333333333298"/>
    <n v="8.5714285714285701E-2"/>
    <n v="117.53666666666599"/>
    <x v="0"/>
    <n v="0"/>
  </r>
  <r>
    <x v="3360"/>
    <n v="36"/>
    <s v="Male"/>
    <s v="France"/>
    <d v="2024-11-14T18:18:27"/>
    <x v="4"/>
    <n v="3"/>
    <n v="1"/>
    <n v="53"/>
    <n v="4"/>
    <n v="352.4"/>
    <s v=""/>
    <n v="3"/>
    <s v=""/>
    <n v="33"/>
    <n v="0.33333333333333298"/>
    <n v="7.5471698113207503E-2"/>
    <n v="117.466666666666"/>
    <x v="0"/>
    <n v="0"/>
  </r>
  <r>
    <x v="3361"/>
    <n v="18"/>
    <s v="Male"/>
    <s v="USA"/>
    <d v="2024-11-20T13:01:09"/>
    <x v="2"/>
    <n v="5"/>
    <n v="1"/>
    <n v="53"/>
    <n v="2"/>
    <n v="352.2"/>
    <s v=""/>
    <n v="3"/>
    <s v=""/>
    <n v="51"/>
    <n v="0.2"/>
    <n v="3.7735849056603703E-2"/>
    <n v="117.399999999999"/>
    <x v="0"/>
    <n v="0"/>
  </r>
  <r>
    <x v="3362"/>
    <n v="54"/>
    <s v="Female"/>
    <s v="USA"/>
    <d v="2023-05-17T12:30:47"/>
    <x v="2"/>
    <n v="2"/>
    <n v="0"/>
    <n v="36"/>
    <n v="1"/>
    <n v="351.7"/>
    <s v=""/>
    <n v="3"/>
    <s v=""/>
    <n v="76"/>
    <n v="0"/>
    <n v="2.77777777777777E-2"/>
    <n v="117.23333333333299"/>
    <x v="0"/>
    <n v="0"/>
  </r>
  <r>
    <x v="3363"/>
    <n v="18"/>
    <s v="Other"/>
    <s v="Australia"/>
    <d v="2024-09-24T15:48:19"/>
    <x v="4"/>
    <n v="3"/>
    <n v="1"/>
    <n v="60"/>
    <n v="2"/>
    <n v="351.21"/>
    <s v=""/>
    <n v="3"/>
    <s v=""/>
    <n v="11"/>
    <n v="0.33333333333333298"/>
    <n v="3.3333333333333298E-2"/>
    <n v="117.07"/>
    <x v="0"/>
    <n v="0"/>
  </r>
  <r>
    <x v="3364"/>
    <n v="32"/>
    <s v="Male"/>
    <s v="Germany"/>
    <d v="2023-01-04T17:04:03"/>
    <x v="3"/>
    <n v="5"/>
    <n v="4"/>
    <n v="63"/>
    <n v="1"/>
    <n v="351.08"/>
    <s v=""/>
    <n v="3"/>
    <s v=""/>
    <n v="5"/>
    <n v="0.8"/>
    <n v="1.5873015873015799E-2"/>
    <n v="117.026666666666"/>
    <x v="0"/>
    <n v="0"/>
  </r>
  <r>
    <x v="3365"/>
    <n v="47"/>
    <s v="Female"/>
    <s v="USA"/>
    <d v="2024-04-02T20:52:33"/>
    <x v="2"/>
    <n v="6"/>
    <n v="0"/>
    <n v="57"/>
    <n v="7"/>
    <n v="351.06"/>
    <s v=""/>
    <n v="3"/>
    <s v=""/>
    <n v="40"/>
    <n v="0"/>
    <n v="0.122807017543859"/>
    <n v="117.02"/>
    <x v="0"/>
    <n v="0"/>
  </r>
  <r>
    <x v="3366"/>
    <n v="35"/>
    <s v="Female"/>
    <s v="USA"/>
    <d v="2023-02-18T14:38:14"/>
    <x v="1"/>
    <n v="5"/>
    <n v="2"/>
    <n v="43"/>
    <n v="3"/>
    <n v="350.97"/>
    <s v=""/>
    <n v="3"/>
    <s v=""/>
    <n v="18"/>
    <n v="0.4"/>
    <n v="6.9767441860465101E-2"/>
    <n v="116.99"/>
    <x v="0"/>
    <n v="0"/>
  </r>
  <r>
    <x v="3367"/>
    <n v="44"/>
    <s v="Male"/>
    <s v="USA"/>
    <d v="2024-12-27T11:18:47"/>
    <x v="5"/>
    <n v="2"/>
    <n v="1"/>
    <n v="41"/>
    <n v="2"/>
    <n v="350.23"/>
    <s v=""/>
    <n v="3"/>
    <s v=""/>
    <n v="40"/>
    <n v="0.5"/>
    <n v="4.8780487804878002E-2"/>
    <n v="116.743333333333"/>
    <x v="0"/>
    <n v="0"/>
  </r>
  <r>
    <x v="3368"/>
    <n v="47"/>
    <s v="Female"/>
    <s v="USA"/>
    <d v="2024-01-29T23:44:53"/>
    <x v="1"/>
    <n v="4"/>
    <n v="2"/>
    <n v="70"/>
    <n v="4"/>
    <n v="350.03"/>
    <s v=""/>
    <n v="3"/>
    <s v=""/>
    <n v="33"/>
    <n v="0.5"/>
    <n v="5.7142857142857099E-2"/>
    <n v="116.67666666666599"/>
    <x v="0"/>
    <n v="1"/>
  </r>
  <r>
    <x v="3369"/>
    <n v="58"/>
    <s v="Female"/>
    <s v="USA"/>
    <d v="2024-09-02T18:09:41"/>
    <x v="3"/>
    <n v="4"/>
    <n v="1"/>
    <n v="48"/>
    <n v="4"/>
    <n v="349.84"/>
    <s v=""/>
    <n v="3"/>
    <s v=""/>
    <n v="31"/>
    <n v="0.25"/>
    <n v="8.3333333333333301E-2"/>
    <n v="116.613333333333"/>
    <x v="0"/>
    <n v="0"/>
  </r>
  <r>
    <x v="3370"/>
    <n v="24"/>
    <s v="Male"/>
    <s v="USA"/>
    <d v="2023-07-18T10:55:01"/>
    <x v="1"/>
    <n v="1"/>
    <n v="0"/>
    <n v="44"/>
    <n v="3"/>
    <n v="349.44"/>
    <s v=""/>
    <n v="3"/>
    <s v=""/>
    <n v="50"/>
    <n v="0"/>
    <n v="6.8181818181818094E-2"/>
    <n v="116.48"/>
    <x v="0"/>
    <n v="0"/>
  </r>
  <r>
    <x v="3371"/>
    <n v="36"/>
    <s v="Female"/>
    <s v="Canada"/>
    <d v="2024-04-01T11:17:35"/>
    <x v="4"/>
    <n v="3"/>
    <n v="1"/>
    <n v="48"/>
    <n v="3"/>
    <n v="349.28"/>
    <s v=""/>
    <n v="3"/>
    <s v=""/>
    <n v="1"/>
    <n v="0.33333333333333298"/>
    <n v="6.25E-2"/>
    <n v="116.42666666666599"/>
    <x v="0"/>
    <n v="0"/>
  </r>
  <r>
    <x v="3372"/>
    <n v="43"/>
    <s v="Male"/>
    <s v="UK"/>
    <d v="2023-11-09T12:38:42"/>
    <x v="2"/>
    <n v="2"/>
    <n v="1"/>
    <n v="44"/>
    <n v="4"/>
    <n v="349.08"/>
    <s v=""/>
    <n v="3"/>
    <s v=""/>
    <n v="3"/>
    <n v="0.5"/>
    <n v="9.0909090909090898E-2"/>
    <n v="116.36"/>
    <x v="0"/>
    <n v="1"/>
  </r>
  <r>
    <x v="3373"/>
    <n v="40"/>
    <s v="Female"/>
    <s v="USA"/>
    <d v="2024-07-23T03:26:18"/>
    <x v="2"/>
    <n v="2"/>
    <n v="1"/>
    <n v="44"/>
    <n v="2"/>
    <n v="348.97"/>
    <s v=""/>
    <n v="3"/>
    <s v=""/>
    <n v="4"/>
    <n v="0.5"/>
    <n v="4.54545454545454E-2"/>
    <n v="116.323333333333"/>
    <x v="0"/>
    <n v="0"/>
  </r>
  <r>
    <x v="3374"/>
    <n v="36"/>
    <s v="Male"/>
    <s v="USA"/>
    <d v="2024-09-22T05:24:02"/>
    <x v="0"/>
    <n v="1"/>
    <n v="0"/>
    <n v="52"/>
    <n v="3"/>
    <n v="348.76"/>
    <s v=""/>
    <n v="3"/>
    <s v=""/>
    <n v="20"/>
    <n v="0"/>
    <n v="5.7692307692307598E-2"/>
    <n v="116.253333333333"/>
    <x v="0"/>
    <n v="0"/>
  </r>
  <r>
    <x v="3375"/>
    <n v="49"/>
    <s v="Male"/>
    <s v="France"/>
    <d v="2024-10-08T17:05:36"/>
    <x v="4"/>
    <n v="3"/>
    <n v="0"/>
    <n v="52"/>
    <n v="1"/>
    <n v="348.02"/>
    <s v=""/>
    <n v="3"/>
    <s v=""/>
    <n v="1"/>
    <n v="0"/>
    <n v="1.9230769230769201E-2"/>
    <n v="116.00666666666601"/>
    <x v="0"/>
    <n v="0"/>
  </r>
  <r>
    <x v="3376"/>
    <n v="36"/>
    <s v="Female"/>
    <s v="UK"/>
    <d v="2024-09-03T00:00:07"/>
    <x v="1"/>
    <n v="2"/>
    <n v="0"/>
    <n v="59"/>
    <n v="4"/>
    <n v="347.45"/>
    <s v=""/>
    <n v="3"/>
    <s v=""/>
    <n v="25"/>
    <n v="0"/>
    <n v="6.7796610169491497E-2"/>
    <n v="115.81666666666599"/>
    <x v="0"/>
    <n v="0"/>
  </r>
  <r>
    <x v="3377"/>
    <n v="45"/>
    <s v="Female"/>
    <s v="USA"/>
    <d v="2023-12-28T16:25:24"/>
    <x v="0"/>
    <n v="1"/>
    <n v="0"/>
    <n v="52"/>
    <n v="4"/>
    <n v="347.2"/>
    <s v=""/>
    <n v="3"/>
    <s v=""/>
    <n v="4"/>
    <n v="0"/>
    <n v="7.69230769230769E-2"/>
    <n v="115.73333333333299"/>
    <x v="0"/>
    <n v="1"/>
  </r>
  <r>
    <x v="3378"/>
    <n v="51"/>
    <s v="Female"/>
    <s v="Japan"/>
    <d v="2024-03-02T08:31:58"/>
    <x v="4"/>
    <n v="5"/>
    <n v="1"/>
    <n v="57"/>
    <n v="2"/>
    <n v="346.37"/>
    <s v=""/>
    <n v="3"/>
    <s v=""/>
    <n v="30"/>
    <n v="0.2"/>
    <n v="3.5087719298245598E-2"/>
    <n v="115.456666666666"/>
    <x v="0"/>
    <n v="0"/>
  </r>
  <r>
    <x v="3379"/>
    <n v="22"/>
    <s v="Male"/>
    <s v="USA"/>
    <d v="2024-03-29T08:49:36"/>
    <x v="1"/>
    <n v="3"/>
    <n v="2"/>
    <n v="47"/>
    <n v="2"/>
    <n v="345.72"/>
    <s v=""/>
    <n v="3"/>
    <s v=""/>
    <n v="17"/>
    <n v="0.66666666666666596"/>
    <n v="4.2553191489361701E-2"/>
    <n v="115.24"/>
    <x v="0"/>
    <n v="0"/>
  </r>
  <r>
    <x v="3380"/>
    <n v="31"/>
    <s v="Female"/>
    <s v="Canada"/>
    <d v="2024-01-30T09:58:08"/>
    <x v="1"/>
    <n v="3"/>
    <n v="0"/>
    <n v="54"/>
    <n v="5"/>
    <n v="345.68"/>
    <s v=""/>
    <n v="3"/>
    <s v=""/>
    <n v="16"/>
    <n v="0"/>
    <n v="9.2592592592592504E-2"/>
    <n v="115.22666666666601"/>
    <x v="0"/>
    <n v="0"/>
  </r>
  <r>
    <x v="3381"/>
    <n v="49"/>
    <s v="Female"/>
    <s v="UK"/>
    <d v="2023-08-12T18:19:39"/>
    <x v="2"/>
    <n v="4"/>
    <n v="1"/>
    <n v="56"/>
    <n v="6"/>
    <n v="345.66"/>
    <s v=""/>
    <n v="3"/>
    <s v=""/>
    <n v="109"/>
    <n v="0.25"/>
    <n v="0.107142857142857"/>
    <n v="115.22"/>
    <x v="0"/>
    <n v="1"/>
  </r>
  <r>
    <x v="3382"/>
    <n v="40"/>
    <s v="Female"/>
    <s v="Canada"/>
    <d v="2023-12-18T09:39:46"/>
    <x v="0"/>
    <n v="5"/>
    <n v="3"/>
    <n v="45"/>
    <n v="1"/>
    <n v="345.57"/>
    <s v=""/>
    <n v="3"/>
    <s v=""/>
    <n v="19"/>
    <n v="0.6"/>
    <n v="2.2222222222222199E-2"/>
    <n v="115.19"/>
    <x v="0"/>
    <n v="0"/>
  </r>
  <r>
    <x v="3383"/>
    <n v="30"/>
    <s v="Male"/>
    <s v="France"/>
    <d v="2023-02-13T16:22:03"/>
    <x v="1"/>
    <n v="5"/>
    <n v="2"/>
    <n v="49"/>
    <n v="3"/>
    <n v="345.15"/>
    <s v=""/>
    <n v="3"/>
    <s v=""/>
    <n v="7"/>
    <n v="0.4"/>
    <n v="6.1224489795918297E-2"/>
    <n v="115.05"/>
    <x v="0"/>
    <n v="0"/>
  </r>
  <r>
    <x v="3384"/>
    <n v="43"/>
    <s v="Male"/>
    <s v="USA"/>
    <d v="2024-07-28T20:41:23"/>
    <x v="5"/>
    <n v="2"/>
    <n v="1"/>
    <n v="51"/>
    <n v="4"/>
    <n v="344.07"/>
    <s v=""/>
    <n v="3"/>
    <s v=""/>
    <n v="2"/>
    <n v="0.5"/>
    <n v="7.8431372549019607E-2"/>
    <n v="114.69"/>
    <x v="0"/>
    <n v="0"/>
  </r>
  <r>
    <x v="3385"/>
    <n v="39"/>
    <s v="Male"/>
    <s v="USA"/>
    <d v="2024-04-05T04:21:37"/>
    <x v="1"/>
    <n v="5"/>
    <n v="3"/>
    <n v="51"/>
    <n v="3"/>
    <n v="343.26"/>
    <s v=""/>
    <n v="3"/>
    <s v=""/>
    <n v="10"/>
    <n v="0.6"/>
    <n v="5.8823529411764698E-2"/>
    <n v="114.42"/>
    <x v="0"/>
    <n v="0"/>
  </r>
  <r>
    <x v="3386"/>
    <n v="24"/>
    <s v="Female"/>
    <s v="UK"/>
    <d v="2024-03-09T01:08:46"/>
    <x v="5"/>
    <n v="3"/>
    <n v="0"/>
    <n v="52"/>
    <n v="3"/>
    <n v="342.37"/>
    <s v=""/>
    <n v="3"/>
    <s v=""/>
    <n v="39"/>
    <n v="0"/>
    <n v="5.7692307692307598E-2"/>
    <n v="114.12333333333299"/>
    <x v="0"/>
    <n v="0"/>
  </r>
  <r>
    <x v="3387"/>
    <n v="28"/>
    <s v="Female"/>
    <s v="USA"/>
    <d v="2023-02-22T00:24:15"/>
    <x v="4"/>
    <n v="4"/>
    <n v="2"/>
    <n v="52"/>
    <n v="2"/>
    <n v="342.35"/>
    <s v=""/>
    <n v="3"/>
    <s v=""/>
    <n v="12"/>
    <n v="0.5"/>
    <n v="3.8461538461538401E-2"/>
    <n v="114.11666666666601"/>
    <x v="0"/>
    <n v="0"/>
  </r>
  <r>
    <x v="3388"/>
    <n v="36"/>
    <s v="Female"/>
    <s v="Canada"/>
    <d v="2024-07-24T14:28:52"/>
    <x v="2"/>
    <n v="3"/>
    <n v="0"/>
    <n v="50"/>
    <n v="4"/>
    <n v="341.66"/>
    <s v=""/>
    <n v="3"/>
    <s v=""/>
    <n v="50"/>
    <n v="0"/>
    <n v="0.08"/>
    <n v="113.886666666666"/>
    <x v="0"/>
    <n v="1"/>
  </r>
  <r>
    <x v="3389"/>
    <n v="26"/>
    <s v="Male"/>
    <s v="Germany"/>
    <d v="2024-04-11T03:27:08"/>
    <x v="5"/>
    <n v="5"/>
    <n v="1"/>
    <n v="45"/>
    <n v="5"/>
    <n v="341.2"/>
    <s v=""/>
    <n v="3"/>
    <s v=""/>
    <n v="35"/>
    <n v="0.2"/>
    <n v="0.11111111111111099"/>
    <n v="113.73333333333299"/>
    <x v="0"/>
    <n v="0"/>
  </r>
  <r>
    <x v="3390"/>
    <n v="48"/>
    <s v="Male"/>
    <s v="USA"/>
    <d v="2023-12-05T15:02:14"/>
    <x v="0"/>
    <n v="0"/>
    <n v="0"/>
    <n v="47"/>
    <n v="4"/>
    <n v="340.53"/>
    <s v=""/>
    <n v="3"/>
    <s v=""/>
    <n v="102"/>
    <n v="0"/>
    <n v="8.5106382978723402E-2"/>
    <n v="113.509999999999"/>
    <x v="0"/>
    <n v="1"/>
  </r>
  <r>
    <x v="3391"/>
    <n v="22"/>
    <s v="Male"/>
    <s v="USA"/>
    <d v="2023-06-13T15:43:38"/>
    <x v="2"/>
    <n v="3"/>
    <n v="2"/>
    <n v="53"/>
    <n v="3"/>
    <n v="340.35"/>
    <s v=""/>
    <n v="3"/>
    <s v=""/>
    <n v="19"/>
    <n v="0.66666666666666596"/>
    <n v="5.6603773584905599E-2"/>
    <n v="113.45"/>
    <x v="0"/>
    <n v="1"/>
  </r>
  <r>
    <x v="3392"/>
    <n v="28"/>
    <s v="Male"/>
    <s v="Germany"/>
    <d v="2023-02-23T07:04:00"/>
    <x v="2"/>
    <n v="2"/>
    <n v="1"/>
    <n v="58"/>
    <n v="3"/>
    <n v="340.01"/>
    <s v=""/>
    <n v="3"/>
    <s v=""/>
    <n v="6"/>
    <n v="0.5"/>
    <n v="5.1724137931034399E-2"/>
    <n v="113.33666666666601"/>
    <x v="0"/>
    <n v="0"/>
  </r>
  <r>
    <x v="3393"/>
    <n v="37"/>
    <s v="Male"/>
    <s v="USA"/>
    <d v="2023-07-14T16:23:22"/>
    <x v="1"/>
    <n v="2"/>
    <n v="1"/>
    <n v="42"/>
    <n v="2"/>
    <n v="339.93"/>
    <s v=""/>
    <n v="3"/>
    <s v=""/>
    <n v="12"/>
    <n v="0.5"/>
    <n v="4.7619047619047603E-2"/>
    <n v="113.31"/>
    <x v="0"/>
    <n v="0"/>
  </r>
  <r>
    <x v="3394"/>
    <n v="52"/>
    <s v="Female"/>
    <s v="USA"/>
    <d v="2024-04-05T17:30:05"/>
    <x v="2"/>
    <n v="5"/>
    <n v="2"/>
    <n v="40"/>
    <n v="0"/>
    <n v="339.03"/>
    <s v=""/>
    <n v="3"/>
    <s v=""/>
    <n v="32"/>
    <n v="0.4"/>
    <n v="0"/>
    <n v="113.009999999999"/>
    <x v="0"/>
    <n v="0"/>
  </r>
  <r>
    <x v="3395"/>
    <n v="29"/>
    <s v="Female"/>
    <s v="USA"/>
    <d v="2024-03-20T05:48:31"/>
    <x v="1"/>
    <n v="8"/>
    <n v="1"/>
    <n v="51"/>
    <n v="2"/>
    <n v="339"/>
    <s v=""/>
    <n v="3"/>
    <s v=""/>
    <n v="13"/>
    <n v="0.125"/>
    <n v="3.9215686274509803E-2"/>
    <n v="113"/>
    <x v="0"/>
    <n v="0"/>
  </r>
  <r>
    <x v="3396"/>
    <n v="45"/>
    <s v="Male"/>
    <s v="USA"/>
    <d v="2024-10-12T10:09:39"/>
    <x v="1"/>
    <n v="4"/>
    <n v="2"/>
    <n v="48"/>
    <n v="4"/>
    <n v="338.33"/>
    <s v=""/>
    <n v="3"/>
    <s v=""/>
    <n v="53"/>
    <n v="0.5"/>
    <n v="8.3333333333333301E-2"/>
    <n v="112.776666666666"/>
    <x v="0"/>
    <n v="0"/>
  </r>
  <r>
    <x v="3397"/>
    <n v="35"/>
    <s v="Female"/>
    <s v="Germany"/>
    <d v="2023-01-23T07:51:53"/>
    <x v="2"/>
    <n v="0"/>
    <n v="0"/>
    <n v="61"/>
    <n v="4"/>
    <n v="337.8"/>
    <s v=""/>
    <n v="3"/>
    <s v=""/>
    <n v="24"/>
    <n v="0"/>
    <n v="6.5573770491803199E-2"/>
    <n v="112.6"/>
    <x v="0"/>
    <n v="0"/>
  </r>
  <r>
    <x v="3398"/>
    <n v="32"/>
    <s v="Male"/>
    <s v="USA"/>
    <d v="2023-11-01T23:35:24"/>
    <x v="1"/>
    <n v="1"/>
    <n v="0"/>
    <n v="46"/>
    <n v="5"/>
    <n v="337.62"/>
    <s v=""/>
    <n v="3"/>
    <s v=""/>
    <n v="63"/>
    <n v="0"/>
    <n v="0.108695652173913"/>
    <n v="112.54"/>
    <x v="0"/>
    <n v="0"/>
  </r>
  <r>
    <x v="3399"/>
    <n v="38"/>
    <s v="Female"/>
    <s v="France"/>
    <d v="2024-02-05T04:40:49"/>
    <x v="5"/>
    <n v="3"/>
    <n v="0"/>
    <n v="51"/>
    <n v="0"/>
    <n v="337.37"/>
    <s v=""/>
    <n v="3"/>
    <s v=""/>
    <n v="34"/>
    <n v="0"/>
    <n v="0"/>
    <n v="112.456666666666"/>
    <x v="0"/>
    <n v="0"/>
  </r>
  <r>
    <x v="3400"/>
    <n v="58"/>
    <s v="Male"/>
    <s v="Canada"/>
    <d v="2023-09-22T03:50:54"/>
    <x v="2"/>
    <n v="3"/>
    <n v="0"/>
    <n v="54"/>
    <n v="0"/>
    <n v="337.12"/>
    <s v=""/>
    <n v="3"/>
    <s v=""/>
    <n v="67"/>
    <n v="0"/>
    <n v="0"/>
    <n v="112.37333333333299"/>
    <x v="0"/>
    <n v="0"/>
  </r>
  <r>
    <x v="3401"/>
    <n v="45"/>
    <s v="Male"/>
    <s v="Australia"/>
    <d v="2024-05-19T14:14:57"/>
    <x v="0"/>
    <n v="2"/>
    <n v="1"/>
    <n v="43"/>
    <n v="3"/>
    <n v="337.04"/>
    <s v=""/>
    <n v="3"/>
    <s v=""/>
    <n v="22"/>
    <n v="0.5"/>
    <n v="6.9767441860465101E-2"/>
    <n v="112.346666666666"/>
    <x v="0"/>
    <n v="0"/>
  </r>
  <r>
    <x v="3402"/>
    <n v="24"/>
    <s v="Male"/>
    <s v="Canada"/>
    <d v="2024-05-18T14:53:14"/>
    <x v="1"/>
    <n v="3"/>
    <n v="0"/>
    <n v="45"/>
    <n v="4"/>
    <n v="336.98"/>
    <s v=""/>
    <n v="3"/>
    <s v=""/>
    <n v="124"/>
    <n v="0"/>
    <n v="8.8888888888888795E-2"/>
    <n v="112.326666666666"/>
    <x v="0"/>
    <n v="1"/>
  </r>
  <r>
    <x v="3403"/>
    <n v="42"/>
    <s v="Female"/>
    <s v="Germany"/>
    <d v="2024-04-13T02:10:34"/>
    <x v="4"/>
    <n v="1"/>
    <n v="1"/>
    <n v="43"/>
    <n v="0"/>
    <n v="336.88"/>
    <s v=""/>
    <n v="3"/>
    <s v=""/>
    <n v="19"/>
    <n v="1"/>
    <n v="0"/>
    <n v="112.293333333333"/>
    <x v="0"/>
    <n v="1"/>
  </r>
  <r>
    <x v="3404"/>
    <n v="31"/>
    <s v="Female"/>
    <s v="USA"/>
    <d v="2023-06-13T02:35:10"/>
    <x v="1"/>
    <n v="3"/>
    <n v="1"/>
    <n v="52"/>
    <n v="2"/>
    <n v="336.61"/>
    <s v=""/>
    <n v="3"/>
    <s v=""/>
    <n v="37"/>
    <n v="0.33333333333333298"/>
    <n v="3.8461538461538401E-2"/>
    <n v="112.20333333333301"/>
    <x v="0"/>
    <n v="0"/>
  </r>
  <r>
    <x v="3405"/>
    <n v="38"/>
    <s v="Female"/>
    <s v="Japan"/>
    <d v="2024-03-11T14:28:16"/>
    <x v="2"/>
    <n v="3"/>
    <n v="1"/>
    <n v="46"/>
    <n v="2"/>
    <n v="335.77"/>
    <s v=""/>
    <n v="3"/>
    <s v=""/>
    <n v="68"/>
    <n v="0.33333333333333298"/>
    <n v="4.3478260869565202E-2"/>
    <n v="111.92333333333301"/>
    <x v="0"/>
    <n v="0"/>
  </r>
  <r>
    <x v="3406"/>
    <n v="49"/>
    <s v="Male"/>
    <s v="Canada"/>
    <d v="2023-02-24T07:53:19"/>
    <x v="0"/>
    <n v="2"/>
    <n v="0"/>
    <n v="49"/>
    <n v="4"/>
    <n v="335.65"/>
    <s v=""/>
    <n v="3"/>
    <s v=""/>
    <n v="5"/>
    <n v="0"/>
    <n v="8.16326530612244E-2"/>
    <n v="111.883333333333"/>
    <x v="0"/>
    <n v="0"/>
  </r>
  <r>
    <x v="3407"/>
    <n v="50"/>
    <s v="Male"/>
    <s v="Canada"/>
    <d v="2024-08-31T01:54:58"/>
    <x v="1"/>
    <n v="1"/>
    <n v="0"/>
    <n v="48"/>
    <n v="3"/>
    <n v="335.39"/>
    <s v=""/>
    <n v="3"/>
    <s v=""/>
    <n v="32"/>
    <n v="0"/>
    <n v="6.25E-2"/>
    <n v="111.796666666666"/>
    <x v="0"/>
    <n v="0"/>
  </r>
  <r>
    <x v="3408"/>
    <n v="33"/>
    <s v="Male"/>
    <s v="Canada"/>
    <d v="2023-01-29T05:29:47"/>
    <x v="3"/>
    <n v="3"/>
    <n v="0"/>
    <n v="53"/>
    <n v="2"/>
    <n v="335.32"/>
    <s v=""/>
    <n v="3"/>
    <s v=""/>
    <n v="4"/>
    <n v="0"/>
    <n v="3.7735849056603703E-2"/>
    <n v="111.773333333333"/>
    <x v="0"/>
    <n v="0"/>
  </r>
  <r>
    <x v="3409"/>
    <n v="18"/>
    <s v="Male"/>
    <s v="Australia"/>
    <d v="2023-02-15T00:29:24"/>
    <x v="1"/>
    <n v="1"/>
    <n v="1"/>
    <n v="47"/>
    <n v="2"/>
    <n v="334.55"/>
    <s v=""/>
    <n v="3"/>
    <s v=""/>
    <n v="9"/>
    <n v="1"/>
    <n v="4.2553191489361701E-2"/>
    <n v="111.516666666666"/>
    <x v="0"/>
    <n v="0"/>
  </r>
  <r>
    <x v="3410"/>
    <n v="28"/>
    <s v="Male"/>
    <s v="Canada"/>
    <d v="2023-10-22T22:40:12"/>
    <x v="3"/>
    <n v="1"/>
    <n v="1"/>
    <n v="52"/>
    <n v="3"/>
    <n v="334.26"/>
    <s v=""/>
    <n v="3"/>
    <s v=""/>
    <n v="9"/>
    <n v="1"/>
    <n v="5.7692307692307598E-2"/>
    <n v="111.42"/>
    <x v="0"/>
    <n v="0"/>
  </r>
  <r>
    <x v="3411"/>
    <n v="23"/>
    <s v="Male"/>
    <s v="USA"/>
    <d v="2023-01-09T03:39:23"/>
    <x v="0"/>
    <n v="4"/>
    <n v="0"/>
    <n v="42"/>
    <n v="5"/>
    <n v="333.86"/>
    <s v=""/>
    <n v="3"/>
    <s v=""/>
    <n v="15"/>
    <n v="0"/>
    <n v="0.119047619047619"/>
    <n v="111.28666666666599"/>
    <x v="0"/>
    <n v="0"/>
  </r>
  <r>
    <x v="3412"/>
    <n v="39"/>
    <s v="Male"/>
    <s v="UK"/>
    <d v="2023-02-14T12:48:33"/>
    <x v="2"/>
    <n v="5"/>
    <n v="2"/>
    <n v="51"/>
    <n v="7"/>
    <n v="333.61"/>
    <s v=""/>
    <n v="3"/>
    <s v=""/>
    <n v="59"/>
    <n v="0.4"/>
    <n v="0.13725490196078399"/>
    <n v="111.20333333333301"/>
    <x v="0"/>
    <n v="0"/>
  </r>
  <r>
    <x v="3413"/>
    <n v="22"/>
    <s v="Other"/>
    <s v="USA"/>
    <d v="2023-11-06T05:47:55"/>
    <x v="0"/>
    <n v="6"/>
    <n v="0"/>
    <n v="57"/>
    <n v="3"/>
    <n v="333.43"/>
    <s v=""/>
    <n v="3"/>
    <s v=""/>
    <n v="19"/>
    <n v="0"/>
    <n v="5.2631578947368397E-2"/>
    <n v="111.143333333333"/>
    <x v="0"/>
    <n v="1"/>
  </r>
  <r>
    <x v="3414"/>
    <n v="18"/>
    <s v="Female"/>
    <s v="USA"/>
    <d v="2023-07-30T03:15:37"/>
    <x v="2"/>
    <n v="2"/>
    <n v="1"/>
    <n v="51"/>
    <n v="4"/>
    <n v="333.31"/>
    <s v=""/>
    <n v="3"/>
    <s v=""/>
    <n v="1"/>
    <n v="0.5"/>
    <n v="7.8431372549019607E-2"/>
    <n v="111.103333333333"/>
    <x v="0"/>
    <n v="0"/>
  </r>
  <r>
    <x v="3415"/>
    <n v="38"/>
    <s v="Male"/>
    <s v="Australia"/>
    <d v="2024-05-22T19:38:08"/>
    <x v="5"/>
    <n v="4"/>
    <n v="0"/>
    <n v="68"/>
    <n v="3"/>
    <n v="333.23"/>
    <s v=""/>
    <n v="3"/>
    <s v=""/>
    <n v="8"/>
    <n v="0"/>
    <n v="4.4117647058823498E-2"/>
    <n v="111.076666666666"/>
    <x v="0"/>
    <n v="0"/>
  </r>
  <r>
    <x v="3416"/>
    <n v="18"/>
    <s v="Female"/>
    <s v="Canada"/>
    <d v="2024-05-21T04:12:44"/>
    <x v="5"/>
    <n v="3"/>
    <n v="1"/>
    <n v="54"/>
    <n v="1"/>
    <n v="332.91"/>
    <s v=""/>
    <n v="3"/>
    <s v=""/>
    <n v="5"/>
    <n v="0.33333333333333298"/>
    <n v="1.85185185185185E-2"/>
    <n v="110.97"/>
    <x v="0"/>
    <n v="0"/>
  </r>
  <r>
    <x v="3417"/>
    <n v="35"/>
    <s v="Male"/>
    <s v="USA"/>
    <d v="2024-03-03T00:35:39"/>
    <x v="1"/>
    <n v="2"/>
    <n v="0"/>
    <n v="36"/>
    <n v="4"/>
    <n v="332.87"/>
    <s v=""/>
    <n v="3"/>
    <s v=""/>
    <n v="44"/>
    <n v="0"/>
    <n v="0.11111111111111099"/>
    <n v="110.956666666666"/>
    <x v="0"/>
    <n v="0"/>
  </r>
  <r>
    <x v="3418"/>
    <n v="25"/>
    <s v="Male"/>
    <s v="Japan"/>
    <d v="2024-02-15T17:16:53"/>
    <x v="0"/>
    <n v="6"/>
    <n v="4"/>
    <n v="45"/>
    <n v="1"/>
    <n v="332.49"/>
    <s v=""/>
    <n v="3"/>
    <s v=""/>
    <n v="12"/>
    <n v="0.66666666666666596"/>
    <n v="2.2222222222222199E-2"/>
    <n v="110.83"/>
    <x v="0"/>
    <n v="0"/>
  </r>
  <r>
    <x v="3419"/>
    <n v="46"/>
    <s v="Male"/>
    <s v="Germany"/>
    <d v="2023-11-11T05:31:42"/>
    <x v="1"/>
    <n v="2"/>
    <n v="0"/>
    <n v="51"/>
    <n v="3"/>
    <n v="331.83"/>
    <s v=""/>
    <n v="3"/>
    <s v=""/>
    <n v="5"/>
    <n v="0"/>
    <n v="5.8823529411764698E-2"/>
    <n v="110.61"/>
    <x v="0"/>
    <n v="0"/>
  </r>
  <r>
    <x v="3420"/>
    <n v="38"/>
    <s v="Male"/>
    <s v="USA"/>
    <d v="2024-05-27T06:13:28"/>
    <x v="3"/>
    <n v="4"/>
    <n v="0"/>
    <n v="48"/>
    <n v="3"/>
    <n v="331.61"/>
    <s v=""/>
    <n v="3"/>
    <s v=""/>
    <n v="33"/>
    <n v="0"/>
    <n v="6.25E-2"/>
    <n v="110.53666666666599"/>
    <x v="0"/>
    <n v="1"/>
  </r>
  <r>
    <x v="3421"/>
    <n v="29"/>
    <s v="Male"/>
    <s v="USA"/>
    <d v="2024-03-16T12:44:28"/>
    <x v="0"/>
    <n v="4"/>
    <n v="1"/>
    <n v="56"/>
    <n v="4"/>
    <n v="330.67"/>
    <s v=""/>
    <n v="3"/>
    <s v=""/>
    <n v="50"/>
    <n v="0.25"/>
    <n v="7.1428571428571397E-2"/>
    <n v="110.223333333333"/>
    <x v="0"/>
    <n v="0"/>
  </r>
  <r>
    <x v="3422"/>
    <n v="30"/>
    <s v="Female"/>
    <s v="Germany"/>
    <d v="2024-08-07T05:32:54"/>
    <x v="3"/>
    <n v="2"/>
    <n v="1"/>
    <n v="48"/>
    <n v="1"/>
    <n v="330.51"/>
    <s v=""/>
    <n v="3"/>
    <s v=""/>
    <n v="33"/>
    <n v="0.5"/>
    <n v="2.0833333333333301E-2"/>
    <n v="110.17"/>
    <x v="0"/>
    <n v="0"/>
  </r>
  <r>
    <x v="3423"/>
    <n v="43"/>
    <s v="Female"/>
    <s v="UK"/>
    <d v="2023-04-02T14:56:36"/>
    <x v="2"/>
    <n v="5"/>
    <n v="3"/>
    <n v="55"/>
    <n v="2"/>
    <n v="330.45"/>
    <s v=""/>
    <n v="3"/>
    <s v=""/>
    <n v="39"/>
    <n v="0.6"/>
    <n v="3.6363636363636299E-2"/>
    <n v="110.149999999999"/>
    <x v="0"/>
    <n v="0"/>
  </r>
  <r>
    <x v="3424"/>
    <n v="44"/>
    <s v="Male"/>
    <s v="USA"/>
    <d v="2023-01-29T09:52:37"/>
    <x v="2"/>
    <n v="2"/>
    <n v="1"/>
    <n v="55"/>
    <n v="2"/>
    <n v="329.93"/>
    <s v=""/>
    <n v="3"/>
    <s v=""/>
    <n v="46"/>
    <n v="0.5"/>
    <n v="3.6363636363636299E-2"/>
    <n v="109.97666666666601"/>
    <x v="0"/>
    <n v="0"/>
  </r>
  <r>
    <x v="3425"/>
    <n v="23"/>
    <s v="Male"/>
    <s v="France"/>
    <d v="2023-10-12T10:04:08"/>
    <x v="3"/>
    <n v="4"/>
    <n v="1"/>
    <n v="61"/>
    <n v="5"/>
    <n v="329.7"/>
    <s v=""/>
    <n v="3"/>
    <s v=""/>
    <n v="27"/>
    <n v="0.25"/>
    <n v="8.1967213114753995E-2"/>
    <n v="109.899999999999"/>
    <x v="0"/>
    <n v="0"/>
  </r>
  <r>
    <x v="3426"/>
    <n v="40"/>
    <s v="Male"/>
    <s v="USA"/>
    <d v="2023-08-27T21:53:52"/>
    <x v="2"/>
    <n v="4"/>
    <n v="0"/>
    <n v="61"/>
    <n v="4"/>
    <n v="329.28"/>
    <s v=""/>
    <n v="3"/>
    <s v=""/>
    <n v="4"/>
    <n v="0"/>
    <n v="6.5573770491803199E-2"/>
    <n v="109.759999999999"/>
    <x v="0"/>
    <n v="0"/>
  </r>
  <r>
    <x v="3427"/>
    <n v="35"/>
    <s v="Male"/>
    <s v="Canada"/>
    <d v="2023-04-18T16:24:55"/>
    <x v="4"/>
    <n v="4"/>
    <n v="3"/>
    <n v="67"/>
    <n v="4"/>
    <n v="328.83"/>
    <s v=""/>
    <n v="3"/>
    <s v=""/>
    <n v="15"/>
    <n v="0.75"/>
    <n v="5.9701492537313397E-2"/>
    <n v="109.61"/>
    <x v="0"/>
    <n v="0"/>
  </r>
  <r>
    <x v="3428"/>
    <n v="45"/>
    <s v="Male"/>
    <s v="Canada"/>
    <d v="2024-02-13T18:33:27"/>
    <x v="2"/>
    <n v="2"/>
    <n v="1"/>
    <n v="58"/>
    <n v="3"/>
    <n v="328.76"/>
    <s v=""/>
    <n v="3"/>
    <s v=""/>
    <n v="9"/>
    <n v="0.5"/>
    <n v="5.1724137931034399E-2"/>
    <n v="109.58666666666601"/>
    <x v="0"/>
    <n v="0"/>
  </r>
  <r>
    <x v="3429"/>
    <n v="47"/>
    <s v="Male"/>
    <s v="Germany"/>
    <d v="2024-08-21T08:17:48"/>
    <x v="1"/>
    <n v="5"/>
    <n v="0"/>
    <n v="64"/>
    <n v="3"/>
    <n v="327.31"/>
    <s v=""/>
    <n v="3"/>
    <s v=""/>
    <n v="9"/>
    <n v="0"/>
    <n v="4.6875E-2"/>
    <n v="109.103333333333"/>
    <x v="0"/>
    <n v="1"/>
  </r>
  <r>
    <x v="3430"/>
    <n v="40"/>
    <s v="Female"/>
    <s v="France"/>
    <d v="2024-12-23T02:11:03"/>
    <x v="0"/>
    <n v="6"/>
    <n v="1"/>
    <n v="57"/>
    <n v="1"/>
    <n v="326.77"/>
    <s v=""/>
    <n v="3"/>
    <s v=""/>
    <n v="65"/>
    <n v="0.16666666666666599"/>
    <n v="1.7543859649122799E-2"/>
    <n v="108.92333333333301"/>
    <x v="0"/>
    <n v="0"/>
  </r>
  <r>
    <x v="3431"/>
    <n v="28"/>
    <s v="Male"/>
    <s v="USA"/>
    <d v="2023-06-23T07:53:12"/>
    <x v="1"/>
    <n v="4"/>
    <n v="2"/>
    <n v="46"/>
    <n v="0"/>
    <n v="326.18"/>
    <s v=""/>
    <n v="3"/>
    <s v=""/>
    <n v="7"/>
    <n v="0.5"/>
    <n v="0"/>
    <n v="108.72666666666601"/>
    <x v="0"/>
    <n v="0"/>
  </r>
  <r>
    <x v="3432"/>
    <n v="45"/>
    <s v="Female"/>
    <s v="France"/>
    <d v="2023-10-09T20:44:37"/>
    <x v="2"/>
    <n v="0"/>
    <n v="0"/>
    <n v="50"/>
    <n v="4"/>
    <n v="326.01"/>
    <s v=""/>
    <n v="3"/>
    <s v=""/>
    <n v="26"/>
    <n v="0"/>
    <n v="0.08"/>
    <n v="108.67"/>
    <x v="0"/>
    <n v="0"/>
  </r>
  <r>
    <x v="3433"/>
    <n v="32"/>
    <s v="Male"/>
    <s v="Japan"/>
    <d v="2023-03-11T14:22:45"/>
    <x v="5"/>
    <n v="2"/>
    <n v="1"/>
    <n v="50"/>
    <n v="3"/>
    <n v="324.58999999999997"/>
    <s v=""/>
    <n v="3"/>
    <s v=""/>
    <n v="8"/>
    <n v="0.5"/>
    <n v="0.06"/>
    <n v="108.196666666666"/>
    <x v="0"/>
    <n v="0"/>
  </r>
  <r>
    <x v="3434"/>
    <n v="33"/>
    <s v="Male"/>
    <s v="Germany"/>
    <d v="2024-06-22T15:55:02"/>
    <x v="4"/>
    <n v="3"/>
    <n v="1"/>
    <n v="48"/>
    <n v="3"/>
    <n v="324.22000000000003"/>
    <s v=""/>
    <n v="3"/>
    <s v=""/>
    <n v="53"/>
    <n v="0.33333333333333298"/>
    <n v="6.25E-2"/>
    <n v="108.073333333333"/>
    <x v="0"/>
    <n v="0"/>
  </r>
  <r>
    <x v="3435"/>
    <n v="41"/>
    <s v="Male"/>
    <s v="USA"/>
    <d v="2024-06-24T02:57:37"/>
    <x v="1"/>
    <n v="0"/>
    <n v="0"/>
    <n v="47"/>
    <n v="2"/>
    <n v="324.10000000000002"/>
    <s v=""/>
    <n v="3"/>
    <s v=""/>
    <n v="16"/>
    <n v="0"/>
    <n v="4.2553191489361701E-2"/>
    <n v="108.033333333333"/>
    <x v="0"/>
    <n v="0"/>
  </r>
  <r>
    <x v="3436"/>
    <n v="42"/>
    <s v="Female"/>
    <s v="Canada"/>
    <d v="2023-02-22T06:14:40"/>
    <x v="3"/>
    <n v="3"/>
    <n v="1"/>
    <n v="42"/>
    <n v="2"/>
    <n v="323.86"/>
    <s v=""/>
    <n v="3"/>
    <s v=""/>
    <n v="74"/>
    <n v="0.33333333333333298"/>
    <n v="4.7619047619047603E-2"/>
    <n v="107.95333333333301"/>
    <x v="0"/>
    <n v="1"/>
  </r>
  <r>
    <x v="3437"/>
    <n v="26"/>
    <s v="Male"/>
    <s v="USA"/>
    <d v="2023-10-20T04:57:52"/>
    <x v="2"/>
    <n v="5"/>
    <n v="3"/>
    <n v="43"/>
    <n v="1"/>
    <n v="323.69"/>
    <s v=""/>
    <n v="3"/>
    <s v=""/>
    <n v="90"/>
    <n v="0.6"/>
    <n v="2.3255813953488299E-2"/>
    <n v="107.89666666666599"/>
    <x v="0"/>
    <n v="0"/>
  </r>
  <r>
    <x v="3438"/>
    <n v="34"/>
    <s v="Male"/>
    <s v="USA"/>
    <d v="2024-10-20T07:58:36"/>
    <x v="2"/>
    <n v="2"/>
    <n v="0"/>
    <n v="51"/>
    <n v="2"/>
    <n v="323.02999999999997"/>
    <s v=""/>
    <n v="3"/>
    <s v=""/>
    <n v="20"/>
    <n v="0"/>
    <n v="3.9215686274509803E-2"/>
    <n v="107.67666666666599"/>
    <x v="0"/>
    <n v="0"/>
  </r>
  <r>
    <x v="3439"/>
    <n v="30"/>
    <s v="Other"/>
    <s v="UK"/>
    <d v="2023-12-08T02:54:08"/>
    <x v="2"/>
    <n v="2"/>
    <n v="1"/>
    <n v="62"/>
    <n v="4"/>
    <n v="323"/>
    <s v=""/>
    <n v="3"/>
    <s v=""/>
    <n v="71"/>
    <n v="0.5"/>
    <n v="6.4516129032257993E-2"/>
    <n v="107.666666666666"/>
    <x v="0"/>
    <n v="0"/>
  </r>
  <r>
    <x v="3440"/>
    <n v="18"/>
    <s v="Male"/>
    <s v="USA"/>
    <d v="2023-09-14T23:33:14"/>
    <x v="2"/>
    <n v="1"/>
    <n v="0"/>
    <n v="61"/>
    <n v="2"/>
    <n v="322.64"/>
    <s v=""/>
    <n v="3"/>
    <s v=""/>
    <n v="30"/>
    <n v="0"/>
    <n v="3.2786885245901599E-2"/>
    <n v="107.546666666666"/>
    <x v="0"/>
    <n v="0"/>
  </r>
  <r>
    <x v="3441"/>
    <n v="38"/>
    <s v="Female"/>
    <s v="Canada"/>
    <d v="2023-03-26T06:16:07"/>
    <x v="2"/>
    <n v="2"/>
    <n v="0"/>
    <n v="48"/>
    <n v="4"/>
    <n v="322.39"/>
    <s v=""/>
    <n v="3"/>
    <s v=""/>
    <n v="46"/>
    <n v="0"/>
    <n v="8.3333333333333301E-2"/>
    <n v="107.463333333333"/>
    <x v="0"/>
    <n v="0"/>
  </r>
  <r>
    <x v="3442"/>
    <n v="20"/>
    <s v="Male"/>
    <s v="USA"/>
    <d v="2024-09-29T06:46:28"/>
    <x v="1"/>
    <n v="2"/>
    <n v="2"/>
    <n v="61"/>
    <n v="4"/>
    <n v="321.83999999999997"/>
    <s v=""/>
    <n v="3"/>
    <s v=""/>
    <n v="1"/>
    <n v="1"/>
    <n v="6.5573770491803199E-2"/>
    <n v="107.27999999999901"/>
    <x v="0"/>
    <n v="0"/>
  </r>
  <r>
    <x v="3443"/>
    <n v="35"/>
    <s v="Female"/>
    <s v="Canada"/>
    <d v="2024-07-09T03:36:37"/>
    <x v="4"/>
    <n v="2"/>
    <n v="0"/>
    <n v="37"/>
    <n v="1"/>
    <n v="321.52999999999997"/>
    <s v=""/>
    <n v="3"/>
    <s v=""/>
    <n v="30"/>
    <n v="0"/>
    <n v="2.7027027027027001E-2"/>
    <n v="107.17666666666599"/>
    <x v="0"/>
    <n v="1"/>
  </r>
  <r>
    <x v="3444"/>
    <n v="41"/>
    <s v="Female"/>
    <s v="USA"/>
    <d v="2023-03-02T18:39:42"/>
    <x v="4"/>
    <n v="2"/>
    <n v="1"/>
    <n v="47"/>
    <n v="2"/>
    <n v="321.17"/>
    <s v=""/>
    <n v="3"/>
    <s v=""/>
    <n v="70"/>
    <n v="0.5"/>
    <n v="4.2553191489361701E-2"/>
    <n v="107.056666666666"/>
    <x v="0"/>
    <n v="0"/>
  </r>
  <r>
    <x v="3445"/>
    <n v="40"/>
    <s v="Female"/>
    <s v="France"/>
    <d v="2023-07-05T10:27:03"/>
    <x v="4"/>
    <n v="2"/>
    <n v="1"/>
    <n v="48"/>
    <n v="2"/>
    <n v="320.72000000000003"/>
    <s v=""/>
    <n v="3"/>
    <s v=""/>
    <n v="30"/>
    <n v="0.5"/>
    <n v="4.1666666666666602E-2"/>
    <n v="106.906666666666"/>
    <x v="0"/>
    <n v="1"/>
  </r>
  <r>
    <x v="3446"/>
    <n v="33"/>
    <s v="Female"/>
    <s v="USA"/>
    <d v="2023-09-10T07:07:29"/>
    <x v="2"/>
    <n v="7"/>
    <n v="2"/>
    <n v="65"/>
    <n v="3"/>
    <n v="320.52"/>
    <s v=""/>
    <n v="3"/>
    <s v=""/>
    <n v="0"/>
    <n v="0.28571428571428498"/>
    <n v="4.6153846153846101E-2"/>
    <n v="106.83999999999899"/>
    <x v="0"/>
    <n v="0"/>
  </r>
  <r>
    <x v="3447"/>
    <n v="21"/>
    <s v="Female"/>
    <s v="Canada"/>
    <d v="2023-08-23T09:50:56"/>
    <x v="2"/>
    <n v="3"/>
    <n v="1"/>
    <n v="45"/>
    <n v="4"/>
    <n v="320.05"/>
    <s v=""/>
    <n v="3"/>
    <s v=""/>
    <n v="64"/>
    <n v="0.33333333333333298"/>
    <n v="8.8888888888888795E-2"/>
    <n v="106.683333333333"/>
    <x v="0"/>
    <n v="0"/>
  </r>
  <r>
    <x v="3448"/>
    <n v="27"/>
    <s v="Female"/>
    <s v="USA"/>
    <d v="2024-07-27T21:19:40"/>
    <x v="3"/>
    <n v="5"/>
    <n v="1"/>
    <n v="64"/>
    <n v="2"/>
    <n v="319.95999999999998"/>
    <s v=""/>
    <n v="3"/>
    <s v=""/>
    <n v="52"/>
    <n v="0.2"/>
    <n v="3.125E-2"/>
    <n v="106.65333333333299"/>
    <x v="0"/>
    <n v="0"/>
  </r>
  <r>
    <x v="3449"/>
    <n v="53"/>
    <s v="Female"/>
    <s v="USA"/>
    <d v="2023-05-24T21:11:16"/>
    <x v="1"/>
    <n v="2"/>
    <n v="0"/>
    <n v="70"/>
    <n v="4"/>
    <n v="319.29000000000002"/>
    <s v=""/>
    <n v="3"/>
    <s v=""/>
    <n v="2"/>
    <n v="0"/>
    <n v="5.7142857142857099E-2"/>
    <n v="106.43"/>
    <x v="0"/>
    <n v="1"/>
  </r>
  <r>
    <x v="3450"/>
    <n v="35"/>
    <s v="Male"/>
    <s v="Canada"/>
    <d v="2023-02-02T13:09:54"/>
    <x v="3"/>
    <n v="2"/>
    <n v="0"/>
    <n v="49"/>
    <n v="2"/>
    <n v="319.25"/>
    <s v=""/>
    <n v="3"/>
    <s v=""/>
    <n v="9"/>
    <n v="0"/>
    <n v="4.08163265306122E-2"/>
    <n v="106.416666666666"/>
    <x v="0"/>
    <n v="0"/>
  </r>
  <r>
    <x v="3451"/>
    <n v="33"/>
    <s v="Female"/>
    <s v="USA"/>
    <d v="2023-11-19T19:24:20"/>
    <x v="3"/>
    <n v="3"/>
    <n v="1"/>
    <n v="51"/>
    <n v="1"/>
    <n v="319.24"/>
    <s v=""/>
    <n v="3"/>
    <s v=""/>
    <n v="35"/>
    <n v="0.33333333333333298"/>
    <n v="1.9607843137254902E-2"/>
    <n v="106.413333333333"/>
    <x v="0"/>
    <n v="0"/>
  </r>
  <r>
    <x v="3452"/>
    <n v="31"/>
    <s v="Female"/>
    <s v="France"/>
    <d v="2023-11-20T08:32:48"/>
    <x v="5"/>
    <n v="5"/>
    <n v="1"/>
    <n v="37"/>
    <n v="1"/>
    <n v="319.2"/>
    <s v=""/>
    <n v="3"/>
    <s v=""/>
    <n v="13"/>
    <n v="0.2"/>
    <n v="2.7027027027027001E-2"/>
    <n v="106.399999999999"/>
    <x v="0"/>
    <n v="0"/>
  </r>
  <r>
    <x v="3453"/>
    <n v="55"/>
    <s v="Male"/>
    <s v="USA"/>
    <d v="2023-03-03T16:33:48"/>
    <x v="3"/>
    <n v="2"/>
    <n v="1"/>
    <n v="55"/>
    <n v="2"/>
    <n v="318.76"/>
    <s v=""/>
    <n v="3"/>
    <s v=""/>
    <n v="13"/>
    <n v="0.5"/>
    <n v="3.6363636363636299E-2"/>
    <n v="106.253333333333"/>
    <x v="0"/>
    <n v="0"/>
  </r>
  <r>
    <x v="3454"/>
    <n v="27"/>
    <s v="Female"/>
    <s v="UK"/>
    <d v="2024-07-24T04:15:37"/>
    <x v="2"/>
    <n v="3"/>
    <n v="1"/>
    <n v="62"/>
    <n v="2"/>
    <n v="318.22000000000003"/>
    <s v=""/>
    <n v="3"/>
    <s v=""/>
    <n v="6"/>
    <n v="0.33333333333333298"/>
    <n v="3.2258064516128997E-2"/>
    <n v="106.073333333333"/>
    <x v="0"/>
    <n v="0"/>
  </r>
  <r>
    <x v="3455"/>
    <n v="39"/>
    <s v="Female"/>
    <s v="Canada"/>
    <d v="2024-11-19T16:34:39"/>
    <x v="3"/>
    <n v="1"/>
    <n v="0"/>
    <n v="43"/>
    <n v="1"/>
    <n v="317.52"/>
    <s v=""/>
    <n v="3"/>
    <s v=""/>
    <n v="134"/>
    <n v="0"/>
    <n v="2.3255813953488299E-2"/>
    <n v="105.83999999999899"/>
    <x v="0"/>
    <n v="1"/>
  </r>
  <r>
    <x v="3456"/>
    <n v="58"/>
    <s v="Male"/>
    <s v="France"/>
    <d v="2023-07-18T15:17:50"/>
    <x v="2"/>
    <n v="5"/>
    <n v="0"/>
    <n v="57"/>
    <n v="2"/>
    <n v="317.16000000000003"/>
    <s v=""/>
    <n v="3"/>
    <s v=""/>
    <n v="103"/>
    <n v="0"/>
    <n v="3.5087719298245598E-2"/>
    <n v="105.72"/>
    <x v="0"/>
    <n v="1"/>
  </r>
  <r>
    <x v="3457"/>
    <n v="21"/>
    <s v="Male"/>
    <s v="USA"/>
    <d v="2023-11-23T18:18:49"/>
    <x v="3"/>
    <n v="4"/>
    <n v="0"/>
    <n v="54"/>
    <n v="2"/>
    <n v="316.85000000000002"/>
    <s v=""/>
    <n v="3"/>
    <s v=""/>
    <n v="6"/>
    <n v="0"/>
    <n v="3.7037037037037E-2"/>
    <n v="105.61666666666601"/>
    <x v="0"/>
    <n v="0"/>
  </r>
  <r>
    <x v="3458"/>
    <n v="39"/>
    <s v="Female"/>
    <s v="UK"/>
    <d v="2023-02-03T08:08:48"/>
    <x v="3"/>
    <n v="0"/>
    <n v="0"/>
    <n v="46"/>
    <n v="4"/>
    <n v="316.81"/>
    <s v=""/>
    <n v="3"/>
    <s v=""/>
    <n v="63"/>
    <n v="0"/>
    <n v="8.6956521739130405E-2"/>
    <n v="105.603333333333"/>
    <x v="0"/>
    <n v="0"/>
  </r>
  <r>
    <x v="3459"/>
    <n v="56"/>
    <s v="Male"/>
    <s v="Germany"/>
    <d v="2023-02-16T15:54:48"/>
    <x v="2"/>
    <n v="2"/>
    <n v="1"/>
    <n v="61"/>
    <n v="3"/>
    <n v="316.36"/>
    <s v=""/>
    <n v="3"/>
    <s v=""/>
    <n v="43"/>
    <n v="0.5"/>
    <n v="4.9180327868852403E-2"/>
    <n v="105.45333333333301"/>
    <x v="0"/>
    <n v="0"/>
  </r>
  <r>
    <x v="3460"/>
    <n v="32"/>
    <s v="Female"/>
    <s v="Japan"/>
    <d v="2024-02-12T03:08:03"/>
    <x v="3"/>
    <n v="2"/>
    <n v="1"/>
    <n v="43"/>
    <n v="2"/>
    <n v="315.91000000000003"/>
    <s v=""/>
    <n v="3"/>
    <s v=""/>
    <n v="8"/>
    <n v="0.5"/>
    <n v="4.6511627906976702E-2"/>
    <n v="105.303333333333"/>
    <x v="0"/>
    <n v="0"/>
  </r>
  <r>
    <x v="3461"/>
    <n v="57"/>
    <s v="Female"/>
    <s v="Germany"/>
    <d v="2024-05-20T09:13:51"/>
    <x v="2"/>
    <n v="4"/>
    <n v="0"/>
    <n v="49"/>
    <n v="2"/>
    <n v="315.68"/>
    <s v=""/>
    <n v="3"/>
    <s v=""/>
    <n v="30"/>
    <n v="0"/>
    <n v="4.08163265306122E-2"/>
    <n v="105.22666666666601"/>
    <x v="0"/>
    <n v="0"/>
  </r>
  <r>
    <x v="3462"/>
    <n v="51"/>
    <s v="Female"/>
    <s v="France"/>
    <d v="2023-08-14T12:40:16"/>
    <x v="0"/>
    <n v="4"/>
    <n v="0"/>
    <n v="43"/>
    <n v="2"/>
    <n v="315.3"/>
    <s v=""/>
    <n v="3"/>
    <s v=""/>
    <n v="4"/>
    <n v="0"/>
    <n v="4.6511627906976702E-2"/>
    <n v="105.1"/>
    <x v="0"/>
    <n v="1"/>
  </r>
  <r>
    <x v="3463"/>
    <n v="43"/>
    <s v="Female"/>
    <s v="Germany"/>
    <d v="2023-10-31T22:46:04"/>
    <x v="5"/>
    <n v="4"/>
    <n v="2"/>
    <n v="58"/>
    <n v="5"/>
    <n v="314.77"/>
    <s v=""/>
    <n v="3"/>
    <s v=""/>
    <n v="25"/>
    <n v="0.5"/>
    <n v="8.6206896551724102E-2"/>
    <n v="104.92333333333301"/>
    <x v="0"/>
    <n v="0"/>
  </r>
  <r>
    <x v="3464"/>
    <n v="18"/>
    <s v="Male"/>
    <s v="USA"/>
    <d v="2024-05-13T20:59:52"/>
    <x v="5"/>
    <n v="3"/>
    <n v="1"/>
    <n v="58"/>
    <n v="3"/>
    <n v="314.54000000000002"/>
    <s v=""/>
    <n v="3"/>
    <s v=""/>
    <n v="6"/>
    <n v="0.33333333333333298"/>
    <n v="5.1724137931034399E-2"/>
    <n v="104.846666666666"/>
    <x v="0"/>
    <n v="0"/>
  </r>
  <r>
    <x v="3465"/>
    <n v="33"/>
    <s v="Male"/>
    <s v="USA"/>
    <d v="2023-07-08T02:41:46"/>
    <x v="3"/>
    <n v="2"/>
    <n v="1"/>
    <n v="51"/>
    <n v="3"/>
    <n v="314.47000000000003"/>
    <s v=""/>
    <n v="3"/>
    <s v=""/>
    <n v="64"/>
    <n v="0.5"/>
    <n v="5.8823529411764698E-2"/>
    <n v="104.823333333333"/>
    <x v="0"/>
    <n v="1"/>
  </r>
  <r>
    <x v="3466"/>
    <n v="34"/>
    <s v="Male"/>
    <s v="Japan"/>
    <d v="2023-08-25T07:06:45"/>
    <x v="2"/>
    <n v="2"/>
    <n v="0"/>
    <n v="48"/>
    <n v="1"/>
    <n v="314.39999999999998"/>
    <s v=""/>
    <n v="3"/>
    <s v=""/>
    <n v="7"/>
    <n v="0"/>
    <n v="2.0833333333333301E-2"/>
    <n v="104.8"/>
    <x v="0"/>
    <n v="0"/>
  </r>
  <r>
    <x v="3467"/>
    <n v="50"/>
    <s v="Female"/>
    <s v="Japan"/>
    <d v="2024-01-30T18:43:46"/>
    <x v="2"/>
    <n v="2"/>
    <n v="1"/>
    <n v="66"/>
    <n v="2"/>
    <n v="314.39"/>
    <s v=""/>
    <n v="3"/>
    <s v=""/>
    <n v="16"/>
    <n v="0.5"/>
    <n v="3.03030303030303E-2"/>
    <n v="104.796666666666"/>
    <x v="0"/>
    <n v="0"/>
  </r>
  <r>
    <x v="3468"/>
    <n v="29"/>
    <s v="Male"/>
    <s v="France"/>
    <d v="2023-10-07T03:02:18"/>
    <x v="3"/>
    <n v="8"/>
    <n v="2"/>
    <n v="37"/>
    <n v="0"/>
    <n v="314.31"/>
    <s v=""/>
    <n v="3"/>
    <s v=""/>
    <n v="2"/>
    <n v="0.25"/>
    <n v="0"/>
    <n v="104.77"/>
    <x v="0"/>
    <n v="0"/>
  </r>
  <r>
    <x v="3469"/>
    <n v="50"/>
    <s v="Female"/>
    <s v="Japan"/>
    <d v="2024-10-04T19:38:44"/>
    <x v="2"/>
    <n v="2"/>
    <n v="0"/>
    <n v="34"/>
    <n v="2"/>
    <n v="314.02999999999997"/>
    <s v=""/>
    <n v="3"/>
    <s v=""/>
    <n v="8"/>
    <n v="0"/>
    <n v="5.8823529411764698E-2"/>
    <n v="104.67666666666599"/>
    <x v="0"/>
    <n v="0"/>
  </r>
  <r>
    <x v="3470"/>
    <n v="22"/>
    <s v="Male"/>
    <s v="Australia"/>
    <d v="2023-06-05T17:54:41"/>
    <x v="3"/>
    <n v="3"/>
    <n v="0"/>
    <n v="43"/>
    <n v="3"/>
    <n v="313.95"/>
    <s v=""/>
    <n v="3"/>
    <s v=""/>
    <n v="0"/>
    <n v="0"/>
    <n v="6.9767441860465101E-2"/>
    <n v="104.649999999999"/>
    <x v="0"/>
    <n v="0"/>
  </r>
  <r>
    <x v="3471"/>
    <n v="35"/>
    <s v="Male"/>
    <s v="USA"/>
    <d v="2024-04-16T17:47:01"/>
    <x v="4"/>
    <n v="1"/>
    <n v="0"/>
    <n v="59"/>
    <n v="7"/>
    <n v="313.57"/>
    <s v=""/>
    <n v="3"/>
    <s v=""/>
    <n v="3"/>
    <n v="0"/>
    <n v="0.11864406779661001"/>
    <n v="104.523333333333"/>
    <x v="0"/>
    <n v="0"/>
  </r>
  <r>
    <x v="3472"/>
    <n v="45"/>
    <s v="Female"/>
    <s v="Canada"/>
    <d v="2024-10-10T21:39:28"/>
    <x v="3"/>
    <n v="4"/>
    <n v="0"/>
    <n v="53"/>
    <n v="2"/>
    <n v="313.52"/>
    <s v=""/>
    <n v="3"/>
    <s v=""/>
    <n v="77"/>
    <n v="0"/>
    <n v="3.7735849056603703E-2"/>
    <n v="104.50666666666601"/>
    <x v="0"/>
    <n v="0"/>
  </r>
  <r>
    <x v="3473"/>
    <n v="35"/>
    <s v="Female"/>
    <s v="USA"/>
    <d v="2024-12-27T17:09:12"/>
    <x v="0"/>
    <n v="3"/>
    <n v="1"/>
    <n v="45"/>
    <n v="4"/>
    <n v="312.98"/>
    <s v=""/>
    <n v="3"/>
    <s v=""/>
    <n v="13"/>
    <n v="0.33333333333333298"/>
    <n v="8.8888888888888795E-2"/>
    <n v="104.326666666666"/>
    <x v="0"/>
    <n v="0"/>
  </r>
  <r>
    <x v="3474"/>
    <n v="27"/>
    <s v="Female"/>
    <s v="France"/>
    <d v="2023-10-02T12:04:08"/>
    <x v="0"/>
    <n v="3"/>
    <n v="1"/>
    <n v="55"/>
    <n v="6"/>
    <n v="312.8"/>
    <s v=""/>
    <n v="3"/>
    <s v=""/>
    <n v="16"/>
    <n v="0.33333333333333298"/>
    <n v="0.109090909090909"/>
    <n v="104.266666666666"/>
    <x v="0"/>
    <n v="0"/>
  </r>
  <r>
    <x v="3475"/>
    <n v="28"/>
    <s v="Male"/>
    <s v="Germany"/>
    <d v="2023-06-23T09:20:48"/>
    <x v="5"/>
    <n v="3"/>
    <n v="2"/>
    <n v="59"/>
    <n v="2"/>
    <n v="312.79000000000002"/>
    <s v=""/>
    <n v="3"/>
    <s v=""/>
    <n v="54"/>
    <n v="0.66666666666666596"/>
    <n v="3.38983050847457E-2"/>
    <n v="104.26333333333299"/>
    <x v="0"/>
    <n v="0"/>
  </r>
  <r>
    <x v="3476"/>
    <n v="18"/>
    <s v="Male"/>
    <s v="Canada"/>
    <d v="2023-04-23T00:05:02"/>
    <x v="2"/>
    <n v="4"/>
    <n v="1"/>
    <n v="38"/>
    <n v="1"/>
    <n v="312.58"/>
    <s v=""/>
    <n v="3"/>
    <s v=""/>
    <n v="26"/>
    <n v="0.25"/>
    <n v="2.6315789473684199E-2"/>
    <n v="104.193333333333"/>
    <x v="0"/>
    <n v="0"/>
  </r>
  <r>
    <x v="3477"/>
    <n v="46"/>
    <s v="Male"/>
    <s v="Canada"/>
    <d v="2023-06-02T03:45:52"/>
    <x v="1"/>
    <n v="1"/>
    <n v="1"/>
    <n v="38"/>
    <n v="1"/>
    <n v="312.52"/>
    <s v=""/>
    <n v="3"/>
    <s v=""/>
    <n v="8"/>
    <n v="1"/>
    <n v="2.6315789473684199E-2"/>
    <n v="104.17333333333301"/>
    <x v="0"/>
    <n v="0"/>
  </r>
  <r>
    <x v="3478"/>
    <n v="53"/>
    <s v="Female"/>
    <s v="Canada"/>
    <d v="2024-03-05T12:27:33"/>
    <x v="4"/>
    <n v="3"/>
    <n v="1"/>
    <n v="57"/>
    <n v="2"/>
    <n v="311.47000000000003"/>
    <s v=""/>
    <n v="3"/>
    <s v=""/>
    <n v="22"/>
    <n v="0.33333333333333298"/>
    <n v="3.5087719298245598E-2"/>
    <n v="103.823333333333"/>
    <x v="0"/>
    <n v="0"/>
  </r>
  <r>
    <x v="3479"/>
    <n v="53"/>
    <s v="Female"/>
    <s v="USA"/>
    <d v="2024-08-13T11:56:28"/>
    <x v="2"/>
    <n v="7"/>
    <n v="2"/>
    <n v="53"/>
    <n v="0"/>
    <n v="311.39999999999998"/>
    <s v=""/>
    <n v="3"/>
    <s v=""/>
    <n v="17"/>
    <n v="0.28571428571428498"/>
    <n v="0"/>
    <n v="103.8"/>
    <x v="0"/>
    <n v="0"/>
  </r>
  <r>
    <x v="3480"/>
    <n v="57"/>
    <s v="Male"/>
    <s v="Japan"/>
    <d v="2024-05-31T00:45:07"/>
    <x v="1"/>
    <n v="3"/>
    <n v="2"/>
    <n v="45"/>
    <n v="3"/>
    <n v="311"/>
    <s v=""/>
    <n v="3"/>
    <s v=""/>
    <n v="20"/>
    <n v="0.66666666666666596"/>
    <n v="6.6666666666666596E-2"/>
    <n v="103.666666666666"/>
    <x v="0"/>
    <n v="1"/>
  </r>
  <r>
    <x v="3481"/>
    <n v="25"/>
    <s v="Female"/>
    <s v="Australia"/>
    <d v="2024-10-22T09:37:15"/>
    <x v="3"/>
    <n v="3"/>
    <n v="2"/>
    <n v="56"/>
    <n v="4"/>
    <n v="310.99"/>
    <s v=""/>
    <n v="3"/>
    <s v=""/>
    <n v="118"/>
    <n v="0.66666666666666596"/>
    <n v="7.1428571428571397E-2"/>
    <n v="103.663333333333"/>
    <x v="0"/>
    <n v="1"/>
  </r>
  <r>
    <x v="3482"/>
    <n v="22"/>
    <s v="Male"/>
    <s v="USA"/>
    <d v="2023-10-26T04:03:23"/>
    <x v="4"/>
    <n v="4"/>
    <n v="0"/>
    <n v="56"/>
    <n v="5"/>
    <n v="310.89999999999998"/>
    <s v=""/>
    <n v="3"/>
    <s v=""/>
    <n v="29"/>
    <n v="0"/>
    <n v="8.9285714285714204E-2"/>
    <n v="103.633333333333"/>
    <x v="0"/>
    <n v="0"/>
  </r>
  <r>
    <x v="3483"/>
    <n v="28"/>
    <s v="Female"/>
    <s v="France"/>
    <d v="2023-01-06T01:11:24"/>
    <x v="1"/>
    <n v="5"/>
    <n v="1"/>
    <n v="45"/>
    <n v="1"/>
    <n v="310.88"/>
    <s v=""/>
    <n v="3"/>
    <s v=""/>
    <n v="3"/>
    <n v="0.2"/>
    <n v="2.2222222222222199E-2"/>
    <n v="103.626666666666"/>
    <x v="0"/>
    <n v="0"/>
  </r>
  <r>
    <x v="3484"/>
    <n v="31"/>
    <s v="Female"/>
    <s v="USA"/>
    <d v="2024-01-27T14:48:12"/>
    <x v="1"/>
    <n v="2"/>
    <n v="0"/>
    <n v="45"/>
    <n v="3"/>
    <n v="310.63"/>
    <s v=""/>
    <n v="3"/>
    <s v=""/>
    <n v="19"/>
    <n v="0"/>
    <n v="6.6666666666666596E-2"/>
    <n v="103.543333333333"/>
    <x v="0"/>
    <n v="0"/>
  </r>
  <r>
    <x v="3485"/>
    <n v="44"/>
    <s v="Female"/>
    <s v="USA"/>
    <d v="2023-10-06T03:40:35"/>
    <x v="1"/>
    <n v="7"/>
    <n v="1"/>
    <n v="51"/>
    <n v="1"/>
    <n v="310.44"/>
    <s v=""/>
    <n v="3"/>
    <s v=""/>
    <n v="34"/>
    <n v="0.14285714285714199"/>
    <n v="1.9607843137254902E-2"/>
    <n v="103.48"/>
    <x v="0"/>
    <n v="0"/>
  </r>
  <r>
    <x v="3486"/>
    <n v="32"/>
    <s v="Male"/>
    <s v="USA"/>
    <d v="2024-08-19T18:20:01"/>
    <x v="2"/>
    <n v="1"/>
    <n v="0"/>
    <n v="41"/>
    <n v="2"/>
    <n v="310.2"/>
    <s v=""/>
    <n v="3"/>
    <s v=""/>
    <n v="22"/>
    <n v="0"/>
    <n v="4.8780487804878002E-2"/>
    <n v="103.399999999999"/>
    <x v="0"/>
    <n v="0"/>
  </r>
  <r>
    <x v="3487"/>
    <n v="33"/>
    <s v="Female"/>
    <s v="USA"/>
    <d v="2023-05-06T09:18:39"/>
    <x v="2"/>
    <n v="1"/>
    <n v="1"/>
    <n v="48"/>
    <n v="1"/>
    <n v="309.47000000000003"/>
    <s v=""/>
    <n v="3"/>
    <s v=""/>
    <n v="60"/>
    <n v="1"/>
    <n v="2.0833333333333301E-2"/>
    <n v="103.156666666666"/>
    <x v="0"/>
    <n v="0"/>
  </r>
  <r>
    <x v="3488"/>
    <n v="51"/>
    <s v="Female"/>
    <s v="France"/>
    <d v="2023-04-08T09:39:17"/>
    <x v="1"/>
    <n v="7"/>
    <n v="1"/>
    <n v="56"/>
    <n v="8"/>
    <n v="309.13"/>
    <s v=""/>
    <n v="3"/>
    <s v=""/>
    <n v="68"/>
    <n v="0.14285714285714199"/>
    <n v="0.14285714285714199"/>
    <n v="103.043333333333"/>
    <x v="0"/>
    <n v="0"/>
  </r>
  <r>
    <x v="3489"/>
    <n v="37"/>
    <s v="Male"/>
    <s v="UK"/>
    <d v="2023-03-02T05:31:14"/>
    <x v="4"/>
    <n v="3"/>
    <n v="0"/>
    <n v="66"/>
    <n v="9"/>
    <n v="309"/>
    <s v=""/>
    <n v="3"/>
    <s v=""/>
    <n v="74"/>
    <n v="0"/>
    <n v="0.13636363636363599"/>
    <n v="103"/>
    <x v="0"/>
    <n v="0"/>
  </r>
  <r>
    <x v="3490"/>
    <n v="36"/>
    <s v="Male"/>
    <s v="USA"/>
    <d v="2023-03-14T09:32:41"/>
    <x v="2"/>
    <n v="4"/>
    <n v="2"/>
    <n v="49"/>
    <n v="2"/>
    <n v="308.95999999999998"/>
    <s v=""/>
    <n v="3"/>
    <s v=""/>
    <n v="21"/>
    <n v="0.5"/>
    <n v="4.08163265306122E-2"/>
    <n v="102.986666666666"/>
    <x v="0"/>
    <n v="0"/>
  </r>
  <r>
    <x v="3491"/>
    <n v="39"/>
    <s v="Female"/>
    <s v="USA"/>
    <d v="2023-05-18T13:20:06"/>
    <x v="1"/>
    <n v="4"/>
    <n v="2"/>
    <n v="56"/>
    <n v="6"/>
    <n v="307.97000000000003"/>
    <s v=""/>
    <n v="3"/>
    <s v=""/>
    <n v="21"/>
    <n v="0.5"/>
    <n v="0.107142857142857"/>
    <n v="102.656666666666"/>
    <x v="0"/>
    <n v="0"/>
  </r>
  <r>
    <x v="3492"/>
    <n v="65"/>
    <s v="Male"/>
    <s v="UK"/>
    <d v="2023-12-03T17:46:25"/>
    <x v="4"/>
    <n v="2"/>
    <n v="0"/>
    <n v="55"/>
    <n v="4"/>
    <n v="307.89"/>
    <s v=""/>
    <n v="3"/>
    <s v=""/>
    <n v="2"/>
    <n v="0"/>
    <n v="7.2727272727272696E-2"/>
    <n v="102.63"/>
    <x v="0"/>
    <n v="0"/>
  </r>
  <r>
    <x v="3493"/>
    <n v="41"/>
    <s v="Male"/>
    <s v="UK"/>
    <d v="2023-01-01T13:08:28"/>
    <x v="1"/>
    <n v="2"/>
    <n v="0"/>
    <n v="52"/>
    <n v="5"/>
    <n v="307.8"/>
    <s v=""/>
    <n v="3"/>
    <s v=""/>
    <n v="11"/>
    <n v="0"/>
    <n v="9.6153846153846104E-2"/>
    <n v="102.6"/>
    <x v="0"/>
    <n v="0"/>
  </r>
  <r>
    <x v="3494"/>
    <n v="23"/>
    <s v="Female"/>
    <s v="Australia"/>
    <d v="2024-06-05T19:27:49"/>
    <x v="0"/>
    <n v="1"/>
    <n v="0"/>
    <n v="43"/>
    <n v="1"/>
    <n v="307.70999999999998"/>
    <s v=""/>
    <n v="3"/>
    <s v=""/>
    <n v="73"/>
    <n v="0"/>
    <n v="2.3255813953488299E-2"/>
    <n v="102.57"/>
    <x v="0"/>
    <n v="0"/>
  </r>
  <r>
    <x v="3495"/>
    <n v="44"/>
    <s v="Male"/>
    <s v="USA"/>
    <d v="2023-08-09T15:51:41"/>
    <x v="3"/>
    <n v="2"/>
    <n v="0"/>
    <n v="43"/>
    <n v="5"/>
    <n v="307.66000000000003"/>
    <s v=""/>
    <n v="3"/>
    <s v=""/>
    <n v="32"/>
    <n v="0"/>
    <n v="0.116279069767441"/>
    <n v="102.553333333333"/>
    <x v="0"/>
    <n v="0"/>
  </r>
  <r>
    <x v="3496"/>
    <n v="45"/>
    <s v="Female"/>
    <s v="USA"/>
    <d v="2024-08-08T10:45:03"/>
    <x v="4"/>
    <n v="1"/>
    <n v="1"/>
    <n v="54"/>
    <n v="3"/>
    <n v="306.39"/>
    <s v=""/>
    <n v="3"/>
    <s v=""/>
    <n v="20"/>
    <n v="1"/>
    <n v="5.5555555555555497E-2"/>
    <n v="102.13"/>
    <x v="0"/>
    <n v="0"/>
  </r>
  <r>
    <x v="3497"/>
    <n v="28"/>
    <s v="Female"/>
    <s v="Canada"/>
    <d v="2024-05-26T21:27:50"/>
    <x v="2"/>
    <n v="4"/>
    <n v="2"/>
    <n v="61"/>
    <n v="2"/>
    <n v="306.18"/>
    <s v=""/>
    <n v="3"/>
    <s v=""/>
    <n v="68"/>
    <n v="0.5"/>
    <n v="3.2786885245901599E-2"/>
    <n v="102.06"/>
    <x v="0"/>
    <n v="0"/>
  </r>
  <r>
    <x v="3498"/>
    <n v="31"/>
    <s v="Female"/>
    <s v="USA"/>
    <d v="2024-10-03T11:31:23"/>
    <x v="1"/>
    <n v="4"/>
    <n v="2"/>
    <n v="53"/>
    <n v="2"/>
    <n v="305.52999999999997"/>
    <s v=""/>
    <n v="3"/>
    <s v=""/>
    <n v="14"/>
    <n v="0.5"/>
    <n v="3.7735849056603703E-2"/>
    <n v="101.84333333333301"/>
    <x v="0"/>
    <n v="0"/>
  </r>
  <r>
    <x v="3499"/>
    <n v="39"/>
    <s v="Female"/>
    <s v="USA"/>
    <d v="2023-12-16T12:23:57"/>
    <x v="2"/>
    <n v="4"/>
    <n v="0"/>
    <n v="60"/>
    <n v="4"/>
    <n v="305.27999999999997"/>
    <s v=""/>
    <n v="3"/>
    <s v=""/>
    <n v="10"/>
    <n v="0"/>
    <n v="6.6666666666666596E-2"/>
    <n v="101.759999999999"/>
    <x v="0"/>
    <n v="0"/>
  </r>
  <r>
    <x v="3500"/>
    <n v="41"/>
    <s v="Male"/>
    <s v="Canada"/>
    <d v="2024-07-21T20:46:33"/>
    <x v="3"/>
    <n v="1"/>
    <n v="0"/>
    <n v="43"/>
    <n v="2"/>
    <n v="304.63"/>
    <s v=""/>
    <n v="3"/>
    <s v=""/>
    <n v="1"/>
    <n v="0"/>
    <n v="4.6511627906976702E-2"/>
    <n v="101.543333333333"/>
    <x v="0"/>
    <n v="0"/>
  </r>
  <r>
    <x v="3501"/>
    <n v="18"/>
    <s v="Male"/>
    <s v="Canada"/>
    <d v="2024-10-14T19:06:20"/>
    <x v="5"/>
    <n v="2"/>
    <n v="2"/>
    <n v="48"/>
    <n v="2"/>
    <n v="304.5"/>
    <s v=""/>
    <n v="3"/>
    <s v=""/>
    <n v="71"/>
    <n v="1"/>
    <n v="4.1666666666666602E-2"/>
    <n v="101.5"/>
    <x v="0"/>
    <n v="0"/>
  </r>
  <r>
    <x v="3502"/>
    <n v="33"/>
    <s v="Male"/>
    <s v="USA"/>
    <d v="2023-01-18T09:35:41"/>
    <x v="0"/>
    <n v="5"/>
    <n v="1"/>
    <n v="51"/>
    <n v="1"/>
    <n v="304.3"/>
    <s v=""/>
    <n v="3"/>
    <s v=""/>
    <n v="34"/>
    <n v="0.2"/>
    <n v="1.9607843137254902E-2"/>
    <n v="101.433333333333"/>
    <x v="0"/>
    <n v="0"/>
  </r>
  <r>
    <x v="3503"/>
    <n v="33"/>
    <s v="Female"/>
    <s v="USA"/>
    <d v="2024-06-14T18:06:05"/>
    <x v="4"/>
    <n v="1"/>
    <n v="1"/>
    <n v="64"/>
    <n v="4"/>
    <n v="303.42"/>
    <s v=""/>
    <n v="3"/>
    <s v=""/>
    <n v="1"/>
    <n v="1"/>
    <n v="6.25E-2"/>
    <n v="101.14"/>
    <x v="0"/>
    <n v="1"/>
  </r>
  <r>
    <x v="3504"/>
    <n v="47"/>
    <s v="Male"/>
    <s v="USA"/>
    <d v="2024-08-08T03:27:01"/>
    <x v="2"/>
    <n v="2"/>
    <n v="1"/>
    <n v="60"/>
    <n v="5"/>
    <n v="302.44"/>
    <s v=""/>
    <n v="3"/>
    <s v=""/>
    <n v="31"/>
    <n v="0.5"/>
    <n v="8.3333333333333301E-2"/>
    <n v="100.81333333333301"/>
    <x v="0"/>
    <n v="0"/>
  </r>
  <r>
    <x v="3505"/>
    <n v="34"/>
    <s v="Male"/>
    <s v="USA"/>
    <d v="2023-04-29T10:51:25"/>
    <x v="5"/>
    <n v="1"/>
    <n v="1"/>
    <n v="47"/>
    <n v="3"/>
    <n v="302"/>
    <s v=""/>
    <n v="3"/>
    <s v=""/>
    <n v="13"/>
    <n v="1"/>
    <n v="6.3829787234042507E-2"/>
    <n v="100.666666666666"/>
    <x v="0"/>
    <n v="0"/>
  </r>
  <r>
    <x v="3506"/>
    <n v="18"/>
    <s v="Female"/>
    <s v="Australia"/>
    <d v="2024-03-22T08:54:46"/>
    <x v="1"/>
    <n v="1"/>
    <n v="0"/>
    <n v="53"/>
    <n v="3"/>
    <n v="301.77"/>
    <s v=""/>
    <n v="3"/>
    <s v=""/>
    <n v="12"/>
    <n v="0"/>
    <n v="5.6603773584905599E-2"/>
    <n v="100.58999999999899"/>
    <x v="0"/>
    <n v="1"/>
  </r>
  <r>
    <x v="3507"/>
    <n v="43"/>
    <s v="Male"/>
    <s v="USA"/>
    <d v="2023-11-17T19:13:18"/>
    <x v="1"/>
    <n v="1"/>
    <n v="0"/>
    <n v="51"/>
    <n v="4"/>
    <n v="301.49"/>
    <s v=""/>
    <n v="3"/>
    <s v=""/>
    <n v="44"/>
    <n v="0"/>
    <n v="7.8431372549019607E-2"/>
    <n v="100.496666666666"/>
    <x v="0"/>
    <n v="0"/>
  </r>
  <r>
    <x v="3508"/>
    <n v="35"/>
    <s v="Female"/>
    <s v="Canada"/>
    <d v="2023-06-05T13:31:52"/>
    <x v="0"/>
    <n v="3"/>
    <n v="1"/>
    <n v="60"/>
    <n v="2"/>
    <n v="300.39"/>
    <s v=""/>
    <n v="3"/>
    <s v=""/>
    <n v="8"/>
    <n v="0.33333333333333298"/>
    <n v="3.3333333333333298E-2"/>
    <n v="100.13"/>
    <x v="0"/>
    <n v="0"/>
  </r>
  <r>
    <x v="3509"/>
    <n v="18"/>
    <s v="Male"/>
    <s v="Canada"/>
    <d v="2024-06-12T00:23:46"/>
    <x v="2"/>
    <n v="4"/>
    <n v="1"/>
    <n v="38"/>
    <n v="2"/>
    <n v="300.08"/>
    <s v=""/>
    <n v="3"/>
    <s v=""/>
    <n v="1"/>
    <n v="0.25"/>
    <n v="5.2631578947368397E-2"/>
    <n v="100.026666666666"/>
    <x v="0"/>
    <n v="0"/>
  </r>
  <r>
    <x v="3510"/>
    <n v="29"/>
    <s v="Male"/>
    <s v="USA"/>
    <d v="2024-07-17T21:52:04"/>
    <x v="4"/>
    <n v="6"/>
    <n v="0"/>
    <n v="41"/>
    <n v="1"/>
    <n v="299.2"/>
    <s v=""/>
    <n v="3"/>
    <s v=""/>
    <n v="7"/>
    <n v="0"/>
    <n v="2.4390243902439001E-2"/>
    <n v="99.733333333333306"/>
    <x v="0"/>
    <n v="0"/>
  </r>
  <r>
    <x v="3511"/>
    <n v="18"/>
    <s v="Female"/>
    <s v="Japan"/>
    <d v="2023-09-21T19:05:15"/>
    <x v="2"/>
    <n v="2"/>
    <n v="1"/>
    <n v="42"/>
    <n v="1"/>
    <n v="299"/>
    <s v=""/>
    <n v="3"/>
    <s v=""/>
    <n v="14"/>
    <n v="0.5"/>
    <n v="2.3809523809523801E-2"/>
    <n v="99.6666666666666"/>
    <x v="0"/>
    <n v="0"/>
  </r>
  <r>
    <x v="3512"/>
    <n v="26"/>
    <s v="Male"/>
    <s v="USA"/>
    <d v="2024-11-28T02:04:27"/>
    <x v="4"/>
    <n v="2"/>
    <n v="1"/>
    <n v="63"/>
    <n v="6"/>
    <n v="298.87"/>
    <s v=""/>
    <n v="3"/>
    <s v=""/>
    <n v="52"/>
    <n v="0.5"/>
    <n v="9.5238095238095205E-2"/>
    <n v="99.623333333333306"/>
    <x v="0"/>
    <n v="0"/>
  </r>
  <r>
    <x v="3513"/>
    <n v="47"/>
    <s v="Male"/>
    <s v="Canada"/>
    <d v="2024-07-25T03:37:20"/>
    <x v="4"/>
    <n v="4"/>
    <n v="2"/>
    <n v="72"/>
    <n v="5"/>
    <n v="298.2"/>
    <s v=""/>
    <n v="3"/>
    <s v=""/>
    <n v="12"/>
    <n v="0.5"/>
    <n v="6.9444444444444406E-2"/>
    <n v="99.399999999999906"/>
    <x v="0"/>
    <n v="0"/>
  </r>
  <r>
    <x v="3514"/>
    <n v="30"/>
    <s v="Female"/>
    <s v="USA"/>
    <d v="2023-12-19T23:37:33"/>
    <x v="3"/>
    <n v="3"/>
    <n v="0"/>
    <n v="52"/>
    <n v="1"/>
    <n v="297.81"/>
    <s v=""/>
    <n v="3"/>
    <s v=""/>
    <n v="11"/>
    <n v="0"/>
    <n v="1.9230769230769201E-2"/>
    <n v="99.27"/>
    <x v="0"/>
    <n v="0"/>
  </r>
  <r>
    <x v="3515"/>
    <n v="38"/>
    <s v="Female"/>
    <s v="USA"/>
    <d v="2024-08-16T23:10:05"/>
    <x v="3"/>
    <n v="1"/>
    <n v="0"/>
    <n v="64"/>
    <n v="1"/>
    <n v="297.41000000000003"/>
    <s v=""/>
    <n v="3"/>
    <s v=""/>
    <n v="7"/>
    <n v="0"/>
    <n v="1.5625E-2"/>
    <n v="99.136666666666599"/>
    <x v="0"/>
    <n v="0"/>
  </r>
  <r>
    <x v="3516"/>
    <n v="18"/>
    <s v="Male"/>
    <s v="USA"/>
    <d v="2023-06-29T09:53:56"/>
    <x v="5"/>
    <n v="3"/>
    <n v="0"/>
    <n v="48"/>
    <n v="2"/>
    <n v="297.18"/>
    <s v=""/>
    <n v="3"/>
    <s v=""/>
    <n v="0"/>
    <n v="0"/>
    <n v="4.1666666666666602E-2"/>
    <n v="99.06"/>
    <x v="0"/>
    <n v="0"/>
  </r>
  <r>
    <x v="3517"/>
    <n v="43"/>
    <s v="Female"/>
    <s v="USA"/>
    <d v="2024-11-19T18:02:15"/>
    <x v="2"/>
    <n v="3"/>
    <n v="0"/>
    <n v="42"/>
    <n v="2"/>
    <n v="297.18"/>
    <s v=""/>
    <n v="3"/>
    <s v=""/>
    <n v="22"/>
    <n v="0"/>
    <n v="4.7619047619047603E-2"/>
    <n v="99.06"/>
    <x v="0"/>
    <n v="1"/>
  </r>
  <r>
    <x v="3518"/>
    <n v="37"/>
    <s v="Male"/>
    <s v="Japan"/>
    <d v="2024-01-02T05:55:57"/>
    <x v="4"/>
    <n v="6"/>
    <n v="2"/>
    <n v="43"/>
    <n v="4"/>
    <n v="297.08"/>
    <s v=""/>
    <n v="3"/>
    <s v=""/>
    <n v="38"/>
    <n v="0.33333333333333298"/>
    <n v="9.3023255813953404E-2"/>
    <n v="99.0266666666666"/>
    <x v="0"/>
    <n v="0"/>
  </r>
  <r>
    <x v="3519"/>
    <n v="19"/>
    <s v="Female"/>
    <s v="Japan"/>
    <d v="2023-06-01T17:32:36"/>
    <x v="0"/>
    <n v="1"/>
    <n v="1"/>
    <n v="65"/>
    <n v="2"/>
    <n v="296.66000000000003"/>
    <s v=""/>
    <n v="3"/>
    <s v=""/>
    <n v="54"/>
    <n v="1"/>
    <n v="3.0769230769230702E-2"/>
    <n v="98.886666666666599"/>
    <x v="0"/>
    <n v="0"/>
  </r>
  <r>
    <x v="3520"/>
    <n v="25"/>
    <s v="Male"/>
    <s v="Australia"/>
    <d v="2024-09-30T03:12:59"/>
    <x v="3"/>
    <n v="3"/>
    <n v="2"/>
    <n v="52"/>
    <n v="3"/>
    <n v="296.39"/>
    <s v=""/>
    <n v="3"/>
    <s v=""/>
    <n v="63"/>
    <n v="0.66666666666666596"/>
    <n v="5.7692307692307598E-2"/>
    <n v="98.796666666666596"/>
    <x v="0"/>
    <n v="0"/>
  </r>
  <r>
    <x v="3521"/>
    <n v="45"/>
    <s v="Male"/>
    <s v="France"/>
    <d v="2023-10-21T20:23:16"/>
    <x v="2"/>
    <n v="3"/>
    <n v="0"/>
    <n v="42"/>
    <n v="4"/>
    <n v="295.77"/>
    <s v=""/>
    <n v="3"/>
    <s v=""/>
    <n v="26"/>
    <n v="0"/>
    <n v="9.5238095238095205E-2"/>
    <n v="98.589999999999904"/>
    <x v="0"/>
    <n v="0"/>
  </r>
  <r>
    <x v="3522"/>
    <n v="23"/>
    <s v="Female"/>
    <s v="Germany"/>
    <d v="2023-03-14T08:05:05"/>
    <x v="2"/>
    <n v="1"/>
    <n v="0"/>
    <n v="53"/>
    <n v="2"/>
    <n v="294.85000000000002"/>
    <s v=""/>
    <n v="3"/>
    <s v=""/>
    <n v="26"/>
    <n v="0"/>
    <n v="3.7735849056603703E-2"/>
    <n v="98.283333333333303"/>
    <x v="0"/>
    <n v="0"/>
  </r>
  <r>
    <x v="3523"/>
    <n v="28"/>
    <s v="Male"/>
    <s v="UK"/>
    <d v="2023-02-26T13:54:47"/>
    <x v="3"/>
    <n v="7"/>
    <n v="3"/>
    <n v="48"/>
    <n v="2"/>
    <n v="294.72000000000003"/>
    <s v=""/>
    <n v="3"/>
    <s v=""/>
    <n v="9"/>
    <n v="0.42857142857142799"/>
    <n v="4.1666666666666602E-2"/>
    <n v="98.24"/>
    <x v="0"/>
    <n v="0"/>
  </r>
  <r>
    <x v="3524"/>
    <n v="27"/>
    <s v="Male"/>
    <s v="Australia"/>
    <d v="2024-09-14T03:12:15"/>
    <x v="0"/>
    <n v="5"/>
    <n v="1"/>
    <n v="52"/>
    <n v="3"/>
    <n v="293.70999999999998"/>
    <s v=""/>
    <n v="3"/>
    <s v=""/>
    <n v="36"/>
    <n v="0.2"/>
    <n v="5.7692307692307598E-2"/>
    <n v="97.903333333333293"/>
    <x v="0"/>
    <n v="0"/>
  </r>
  <r>
    <x v="3525"/>
    <n v="42"/>
    <s v="Male"/>
    <s v="USA"/>
    <d v="2024-03-21T08:05:26"/>
    <x v="2"/>
    <n v="3"/>
    <n v="1"/>
    <n v="59"/>
    <n v="7"/>
    <n v="292.73"/>
    <s v=""/>
    <n v="3"/>
    <s v=""/>
    <n v="6"/>
    <n v="0.33333333333333298"/>
    <n v="0.11864406779661001"/>
    <n v="97.576666666666597"/>
    <x v="0"/>
    <n v="0"/>
  </r>
  <r>
    <x v="3526"/>
    <n v="58"/>
    <s v="Male"/>
    <s v="France"/>
    <d v="2024-03-19T00:36:22"/>
    <x v="3"/>
    <n v="3"/>
    <n v="0"/>
    <n v="55"/>
    <n v="4"/>
    <n v="292.52999999999997"/>
    <s v=""/>
    <n v="3"/>
    <s v=""/>
    <n v="41"/>
    <n v="0"/>
    <n v="7.2727272727272696E-2"/>
    <n v="97.509999999999906"/>
    <x v="0"/>
    <n v="0"/>
  </r>
  <r>
    <x v="3527"/>
    <n v="18"/>
    <s v="Other"/>
    <s v="USA"/>
    <d v="2024-06-15T08:42:10"/>
    <x v="1"/>
    <n v="5"/>
    <n v="2"/>
    <n v="38"/>
    <n v="2"/>
    <n v="291.89"/>
    <s v=""/>
    <n v="3"/>
    <s v=""/>
    <n v="51"/>
    <n v="0.4"/>
    <n v="5.2631578947368397E-2"/>
    <n v="97.296666666666596"/>
    <x v="0"/>
    <n v="0"/>
  </r>
  <r>
    <x v="3528"/>
    <n v="19"/>
    <s v="Female"/>
    <s v="USA"/>
    <d v="2024-11-10T07:43:07"/>
    <x v="1"/>
    <n v="5"/>
    <n v="2"/>
    <n v="41"/>
    <n v="1"/>
    <n v="290.99"/>
    <s v=""/>
    <n v="3"/>
    <s v=""/>
    <n v="14"/>
    <n v="0.4"/>
    <n v="2.4390243902439001E-2"/>
    <n v="96.996666666666599"/>
    <x v="0"/>
    <n v="0"/>
  </r>
  <r>
    <x v="3529"/>
    <n v="41"/>
    <s v="Male"/>
    <s v="USA"/>
    <d v="2024-06-12T16:27:27"/>
    <x v="5"/>
    <n v="3"/>
    <n v="0"/>
    <n v="53"/>
    <n v="1"/>
    <n v="290.70999999999998"/>
    <s v=""/>
    <n v="3"/>
    <s v=""/>
    <n v="32"/>
    <n v="0"/>
    <n v="1.8867924528301799E-2"/>
    <n v="96.903333333333293"/>
    <x v="0"/>
    <n v="0"/>
  </r>
  <r>
    <x v="3530"/>
    <n v="31"/>
    <s v="Male"/>
    <s v="USA"/>
    <d v="2023-05-13T03:23:03"/>
    <x v="1"/>
    <n v="2"/>
    <n v="2"/>
    <n v="59"/>
    <n v="3"/>
    <n v="290.5"/>
    <s v=""/>
    <n v="3"/>
    <s v=""/>
    <n v="70"/>
    <n v="1"/>
    <n v="5.0847457627118599E-2"/>
    <n v="96.8333333333333"/>
    <x v="0"/>
    <n v="0"/>
  </r>
  <r>
    <x v="3531"/>
    <n v="34"/>
    <s v="Female"/>
    <s v="Canada"/>
    <d v="2024-10-19T11:32:06"/>
    <x v="3"/>
    <n v="3"/>
    <n v="0"/>
    <n v="44"/>
    <n v="4"/>
    <n v="289.23"/>
    <s v=""/>
    <n v="3"/>
    <s v=""/>
    <n v="20"/>
    <n v="0"/>
    <n v="9.0909090909090898E-2"/>
    <n v="96.41"/>
    <x v="0"/>
    <n v="0"/>
  </r>
  <r>
    <x v="3532"/>
    <n v="18"/>
    <s v="Male"/>
    <s v="USA"/>
    <d v="2024-05-08T12:30:25"/>
    <x v="0"/>
    <n v="2"/>
    <n v="1"/>
    <n v="51"/>
    <n v="3"/>
    <n v="288.76"/>
    <s v=""/>
    <n v="3"/>
    <s v=""/>
    <n v="3"/>
    <n v="0.5"/>
    <n v="5.8823529411764698E-2"/>
    <n v="96.253333333333302"/>
    <x v="0"/>
    <n v="0"/>
  </r>
  <r>
    <x v="3533"/>
    <n v="18"/>
    <s v="Female"/>
    <s v="Australia"/>
    <d v="2024-06-27T01:02:46"/>
    <x v="2"/>
    <n v="2"/>
    <n v="0"/>
    <n v="35"/>
    <n v="0"/>
    <n v="288.69"/>
    <s v=""/>
    <n v="3"/>
    <s v=""/>
    <n v="11"/>
    <n v="0"/>
    <n v="0"/>
    <n v="96.23"/>
    <x v="0"/>
    <n v="0"/>
  </r>
  <r>
    <x v="3534"/>
    <n v="31"/>
    <s v="Female"/>
    <s v="Germany"/>
    <d v="2024-11-25T15:40:10"/>
    <x v="5"/>
    <n v="3"/>
    <n v="2"/>
    <n v="62"/>
    <n v="2"/>
    <n v="288.25"/>
    <s v=""/>
    <n v="3"/>
    <s v=""/>
    <n v="5"/>
    <n v="0.66666666666666596"/>
    <n v="3.2258064516128997E-2"/>
    <n v="96.0833333333333"/>
    <x v="0"/>
    <n v="0"/>
  </r>
  <r>
    <x v="3535"/>
    <n v="45"/>
    <s v="Female"/>
    <s v="Germany"/>
    <d v="2023-08-12T08:06:24"/>
    <x v="4"/>
    <n v="0"/>
    <n v="0"/>
    <n v="53"/>
    <n v="2"/>
    <n v="288.22000000000003"/>
    <s v=""/>
    <n v="3"/>
    <s v=""/>
    <n v="80"/>
    <n v="0"/>
    <n v="3.7735849056603703E-2"/>
    <n v="96.073333333333295"/>
    <x v="0"/>
    <n v="0"/>
  </r>
  <r>
    <x v="3536"/>
    <n v="24"/>
    <s v="Male"/>
    <s v="USA"/>
    <d v="2023-05-08T19:42:56"/>
    <x v="2"/>
    <n v="3"/>
    <n v="2"/>
    <n v="55"/>
    <n v="4"/>
    <n v="288.19"/>
    <s v=""/>
    <n v="3"/>
    <s v=""/>
    <n v="13"/>
    <n v="0.66666666666666596"/>
    <n v="7.2727272727272696E-2"/>
    <n v="96.063333333333304"/>
    <x v="0"/>
    <n v="0"/>
  </r>
  <r>
    <x v="3537"/>
    <n v="33"/>
    <s v="Female"/>
    <s v="Japan"/>
    <d v="2023-07-29T15:34:45"/>
    <x v="3"/>
    <n v="3"/>
    <n v="2"/>
    <n v="63"/>
    <n v="5"/>
    <n v="287.63"/>
    <s v=""/>
    <n v="3"/>
    <s v=""/>
    <n v="6"/>
    <n v="0.66666666666666596"/>
    <n v="7.9365079365079305E-2"/>
    <n v="95.876666666666594"/>
    <x v="0"/>
    <n v="1"/>
  </r>
  <r>
    <x v="3538"/>
    <n v="18"/>
    <s v="Female"/>
    <s v="Japan"/>
    <d v="2024-03-04T01:24:58"/>
    <x v="1"/>
    <n v="4"/>
    <n v="2"/>
    <n v="48"/>
    <n v="2"/>
    <n v="287.62"/>
    <s v=""/>
    <n v="3"/>
    <s v=""/>
    <n v="0"/>
    <n v="0.5"/>
    <n v="4.1666666666666602E-2"/>
    <n v="95.873333333333306"/>
    <x v="0"/>
    <n v="0"/>
  </r>
  <r>
    <x v="3539"/>
    <n v="31"/>
    <s v="Female"/>
    <s v="USA"/>
    <d v="2023-09-17T08:29:55"/>
    <x v="2"/>
    <n v="2"/>
    <n v="1"/>
    <n v="52"/>
    <n v="2"/>
    <n v="287.45"/>
    <s v=""/>
    <n v="3"/>
    <s v=""/>
    <n v="3"/>
    <n v="0.5"/>
    <n v="3.8461538461538401E-2"/>
    <n v="95.816666666666606"/>
    <x v="0"/>
    <n v="0"/>
  </r>
  <r>
    <x v="3540"/>
    <n v="53"/>
    <s v="Male"/>
    <s v="USA"/>
    <d v="2023-08-28T03:44:18"/>
    <x v="4"/>
    <n v="3"/>
    <n v="0"/>
    <n v="43"/>
    <n v="0"/>
    <n v="287.27999999999997"/>
    <s v=""/>
    <n v="3"/>
    <s v=""/>
    <n v="6"/>
    <n v="0"/>
    <n v="0"/>
    <n v="95.759999999999906"/>
    <x v="0"/>
    <n v="0"/>
  </r>
  <r>
    <x v="3541"/>
    <n v="51"/>
    <s v="Male"/>
    <s v="Germany"/>
    <d v="2024-05-26T06:51:45"/>
    <x v="3"/>
    <n v="1"/>
    <n v="0"/>
    <n v="53"/>
    <n v="4"/>
    <n v="285.85000000000002"/>
    <s v=""/>
    <n v="3"/>
    <s v=""/>
    <n v="63"/>
    <n v="0"/>
    <n v="7.5471698113207503E-2"/>
    <n v="95.283333333333303"/>
    <x v="0"/>
    <n v="0"/>
  </r>
  <r>
    <x v="3542"/>
    <n v="31"/>
    <s v="Male"/>
    <s v="Japan"/>
    <d v="2023-10-08T18:27:42"/>
    <x v="2"/>
    <n v="3"/>
    <n v="2"/>
    <n v="45"/>
    <n v="1"/>
    <n v="285.77999999999997"/>
    <s v=""/>
    <n v="3"/>
    <s v=""/>
    <n v="13"/>
    <n v="0.66666666666666596"/>
    <n v="2.2222222222222199E-2"/>
    <n v="95.259999999999906"/>
    <x v="0"/>
    <n v="0"/>
  </r>
  <r>
    <x v="3543"/>
    <n v="27"/>
    <s v="Female"/>
    <s v="UK"/>
    <d v="2024-03-19T13:44:50"/>
    <x v="5"/>
    <n v="1"/>
    <n v="1"/>
    <n v="47"/>
    <n v="2"/>
    <n v="285.22000000000003"/>
    <s v=""/>
    <n v="3"/>
    <s v=""/>
    <n v="2"/>
    <n v="1"/>
    <n v="4.2553191489361701E-2"/>
    <n v="95.073333333333295"/>
    <x v="0"/>
    <n v="0"/>
  </r>
  <r>
    <x v="3544"/>
    <n v="18"/>
    <s v="Male"/>
    <s v="France"/>
    <d v="2024-01-10T16:53:22"/>
    <x v="2"/>
    <n v="3"/>
    <n v="1"/>
    <n v="50"/>
    <n v="2"/>
    <n v="284.98"/>
    <s v=""/>
    <n v="3"/>
    <s v=""/>
    <n v="9"/>
    <n v="0.33333333333333298"/>
    <n v="0.04"/>
    <n v="94.993333333333297"/>
    <x v="0"/>
    <n v="1"/>
  </r>
  <r>
    <x v="3545"/>
    <n v="22"/>
    <s v="Female"/>
    <s v="Germany"/>
    <d v="2023-01-25T16:48:34"/>
    <x v="1"/>
    <n v="6"/>
    <n v="3"/>
    <n v="61"/>
    <n v="2"/>
    <n v="284.64"/>
    <s v=""/>
    <n v="3"/>
    <s v=""/>
    <n v="77"/>
    <n v="0.5"/>
    <n v="3.2786885245901599E-2"/>
    <n v="94.88"/>
    <x v="0"/>
    <n v="0"/>
  </r>
  <r>
    <x v="3546"/>
    <n v="40"/>
    <s v="Male"/>
    <s v="France"/>
    <d v="2023-06-29T14:16:45"/>
    <x v="3"/>
    <n v="6"/>
    <n v="1"/>
    <n v="56"/>
    <n v="4"/>
    <n v="283.76"/>
    <s v=""/>
    <n v="3"/>
    <s v=""/>
    <n v="56"/>
    <n v="0.16666666666666599"/>
    <n v="7.1428571428571397E-2"/>
    <n v="94.586666666666602"/>
    <x v="0"/>
    <n v="0"/>
  </r>
  <r>
    <x v="3547"/>
    <n v="18"/>
    <s v="Female"/>
    <s v="USA"/>
    <d v="2023-11-12T10:43:51"/>
    <x v="4"/>
    <n v="3"/>
    <n v="1"/>
    <n v="40"/>
    <n v="4"/>
    <n v="283.70999999999998"/>
    <s v=""/>
    <n v="3"/>
    <s v=""/>
    <n v="70"/>
    <n v="0.33333333333333298"/>
    <n v="0.1"/>
    <n v="94.57"/>
    <x v="0"/>
    <n v="0"/>
  </r>
  <r>
    <x v="3548"/>
    <n v="23"/>
    <s v="Female"/>
    <s v="USA"/>
    <d v="2023-12-09T00:48:15"/>
    <x v="2"/>
    <n v="2"/>
    <n v="0"/>
    <n v="51"/>
    <n v="5"/>
    <n v="283.18"/>
    <s v=""/>
    <n v="3"/>
    <s v=""/>
    <n v="23"/>
    <n v="0"/>
    <n v="9.8039215686274495E-2"/>
    <n v="94.393333333333302"/>
    <x v="0"/>
    <n v="0"/>
  </r>
  <r>
    <x v="3549"/>
    <n v="30"/>
    <s v="Male"/>
    <s v="USA"/>
    <d v="2023-10-26T06:58:36"/>
    <x v="1"/>
    <n v="5"/>
    <n v="2"/>
    <n v="52"/>
    <n v="2"/>
    <n v="282.70999999999998"/>
    <s v=""/>
    <n v="3"/>
    <s v=""/>
    <n v="14"/>
    <n v="0.4"/>
    <n v="3.8461538461538401E-2"/>
    <n v="94.236666666666594"/>
    <x v="0"/>
    <n v="0"/>
  </r>
  <r>
    <x v="3550"/>
    <n v="24"/>
    <s v="Female"/>
    <s v="Australia"/>
    <d v="2023-06-05T09:09:03"/>
    <x v="2"/>
    <n v="3"/>
    <n v="1"/>
    <n v="52"/>
    <n v="3"/>
    <n v="281.89999999999998"/>
    <s v=""/>
    <n v="3"/>
    <s v=""/>
    <n v="3"/>
    <n v="0.33333333333333298"/>
    <n v="5.7692307692307598E-2"/>
    <n v="93.966666666666598"/>
    <x v="0"/>
    <n v="0"/>
  </r>
  <r>
    <x v="3551"/>
    <n v="50"/>
    <s v="Female"/>
    <s v="UK"/>
    <d v="2023-10-07T16:10:46"/>
    <x v="2"/>
    <n v="2"/>
    <n v="0"/>
    <n v="50"/>
    <n v="1"/>
    <n v="281.76"/>
    <s v=""/>
    <n v="3"/>
    <s v=""/>
    <n v="12"/>
    <n v="0"/>
    <n v="0.02"/>
    <n v="93.92"/>
    <x v="0"/>
    <n v="0"/>
  </r>
  <r>
    <x v="3552"/>
    <n v="40"/>
    <s v="Male"/>
    <s v="UK"/>
    <d v="2023-05-23T10:08:41"/>
    <x v="2"/>
    <n v="4"/>
    <n v="3"/>
    <n v="51"/>
    <n v="2"/>
    <n v="281.62"/>
    <s v=""/>
    <n v="3"/>
    <s v=""/>
    <n v="41"/>
    <n v="0.75"/>
    <n v="3.9215686274509803E-2"/>
    <n v="93.873333333333306"/>
    <x v="0"/>
    <n v="0"/>
  </r>
  <r>
    <x v="3553"/>
    <n v="48"/>
    <s v="Female"/>
    <s v="UK"/>
    <d v="2023-09-10T12:57:54"/>
    <x v="1"/>
    <n v="3"/>
    <n v="1"/>
    <n v="58"/>
    <n v="4"/>
    <n v="281.61"/>
    <s v=""/>
    <n v="3"/>
    <s v=""/>
    <n v="25"/>
    <n v="0.33333333333333298"/>
    <n v="6.8965517241379296E-2"/>
    <n v="93.87"/>
    <x v="0"/>
    <n v="0"/>
  </r>
  <r>
    <x v="3554"/>
    <n v="53"/>
    <s v="Female"/>
    <s v="USA"/>
    <d v="2023-05-27T16:21:12"/>
    <x v="2"/>
    <n v="1"/>
    <n v="1"/>
    <n v="50"/>
    <n v="2"/>
    <n v="281.47000000000003"/>
    <s v=""/>
    <n v="3"/>
    <s v=""/>
    <n v="10"/>
    <n v="1"/>
    <n v="0.04"/>
    <n v="93.823333333333295"/>
    <x v="0"/>
    <n v="0"/>
  </r>
  <r>
    <x v="3555"/>
    <n v="36"/>
    <s v="Female"/>
    <s v="USA"/>
    <d v="2023-11-30T18:13:39"/>
    <x v="3"/>
    <n v="6"/>
    <n v="2"/>
    <n v="48"/>
    <n v="2"/>
    <n v="280.72000000000003"/>
    <s v=""/>
    <n v="3"/>
    <s v=""/>
    <n v="0"/>
    <n v="0.33333333333333298"/>
    <n v="4.1666666666666602E-2"/>
    <n v="93.573333333333295"/>
    <x v="0"/>
    <n v="0"/>
  </r>
  <r>
    <x v="3556"/>
    <n v="36"/>
    <s v="Female"/>
    <s v="USA"/>
    <d v="2024-04-09T20:47:23"/>
    <x v="3"/>
    <n v="1"/>
    <n v="0"/>
    <n v="59"/>
    <n v="3"/>
    <n v="280.5"/>
    <s v=""/>
    <n v="3"/>
    <s v=""/>
    <n v="6"/>
    <n v="0"/>
    <n v="5.0847457627118599E-2"/>
    <n v="93.5"/>
    <x v="0"/>
    <n v="1"/>
  </r>
  <r>
    <x v="3557"/>
    <n v="59"/>
    <s v="Male"/>
    <s v="USA"/>
    <d v="2024-05-13T16:37:03"/>
    <x v="5"/>
    <n v="3"/>
    <n v="1"/>
    <n v="49"/>
    <n v="4"/>
    <n v="280.42"/>
    <s v=""/>
    <n v="3"/>
    <s v=""/>
    <n v="63"/>
    <n v="0.33333333333333298"/>
    <n v="8.16326530612244E-2"/>
    <n v="93.473333333333301"/>
    <x v="0"/>
    <n v="0"/>
  </r>
  <r>
    <x v="3558"/>
    <n v="22"/>
    <s v="Female"/>
    <s v="Canada"/>
    <d v="2024-08-05T17:02:44"/>
    <x v="2"/>
    <n v="4"/>
    <n v="2"/>
    <n v="52"/>
    <n v="6"/>
    <n v="280.20999999999998"/>
    <s v=""/>
    <n v="3"/>
    <s v=""/>
    <n v="3"/>
    <n v="0.5"/>
    <n v="0.115384615384615"/>
    <n v="93.403333333333293"/>
    <x v="0"/>
    <n v="0"/>
  </r>
  <r>
    <x v="3559"/>
    <n v="40"/>
    <s v="Male"/>
    <s v="USA"/>
    <d v="2024-08-02T14:34:45"/>
    <x v="2"/>
    <n v="3"/>
    <n v="2"/>
    <n v="37"/>
    <n v="1"/>
    <n v="280.10000000000002"/>
    <s v=""/>
    <n v="3"/>
    <s v=""/>
    <n v="27"/>
    <n v="0.66666666666666596"/>
    <n v="2.7027027027027001E-2"/>
    <n v="93.366666666666603"/>
    <x v="0"/>
    <n v="0"/>
  </r>
  <r>
    <x v="3560"/>
    <n v="30"/>
    <s v="Female"/>
    <s v="USA"/>
    <d v="2024-04-18T07:44:48"/>
    <x v="1"/>
    <n v="2"/>
    <n v="0"/>
    <n v="49"/>
    <n v="3"/>
    <n v="280.02"/>
    <s v=""/>
    <n v="3"/>
    <s v=""/>
    <n v="37"/>
    <n v="0"/>
    <n v="6.1224489795918297E-2"/>
    <n v="93.339999999999904"/>
    <x v="0"/>
    <n v="1"/>
  </r>
  <r>
    <x v="3561"/>
    <n v="38"/>
    <s v="Male"/>
    <s v="USA"/>
    <d v="2024-11-07T16:56:00"/>
    <x v="1"/>
    <n v="3"/>
    <n v="0"/>
    <n v="44"/>
    <n v="5"/>
    <n v="279.56"/>
    <s v=""/>
    <n v="3"/>
    <s v=""/>
    <n v="56"/>
    <n v="0"/>
    <n v="0.11363636363636299"/>
    <n v="93.186666666666596"/>
    <x v="0"/>
    <n v="0"/>
  </r>
  <r>
    <x v="3562"/>
    <n v="31"/>
    <s v="Female"/>
    <s v="UK"/>
    <d v="2023-05-27T04:40:21"/>
    <x v="4"/>
    <n v="3"/>
    <n v="2"/>
    <n v="61"/>
    <n v="5"/>
    <n v="279.32"/>
    <s v=""/>
    <n v="3"/>
    <s v=""/>
    <n v="7"/>
    <n v="0.66666666666666596"/>
    <n v="8.1967213114753995E-2"/>
    <n v="93.106666666666598"/>
    <x v="0"/>
    <n v="0"/>
  </r>
  <r>
    <x v="3563"/>
    <n v="23"/>
    <s v="Male"/>
    <s v="USA"/>
    <d v="2023-05-25T19:05:23"/>
    <x v="3"/>
    <n v="5"/>
    <n v="1"/>
    <n v="48"/>
    <n v="3"/>
    <n v="279.26"/>
    <s v=""/>
    <n v="3"/>
    <s v=""/>
    <n v="32"/>
    <n v="0.2"/>
    <n v="6.25E-2"/>
    <n v="93.086666666666602"/>
    <x v="0"/>
    <n v="0"/>
  </r>
  <r>
    <x v="3564"/>
    <n v="34"/>
    <s v="Female"/>
    <s v="UK"/>
    <d v="2024-07-16T04:59:04"/>
    <x v="0"/>
    <n v="2"/>
    <n v="1"/>
    <n v="56"/>
    <n v="2"/>
    <n v="278.83999999999997"/>
    <s v=""/>
    <n v="3"/>
    <s v=""/>
    <n v="12"/>
    <n v="0.5"/>
    <n v="3.5714285714285698E-2"/>
    <n v="92.946666666666601"/>
    <x v="0"/>
    <n v="0"/>
  </r>
  <r>
    <x v="3565"/>
    <n v="50"/>
    <s v="Female"/>
    <s v="UK"/>
    <d v="2024-03-16T03:58:49"/>
    <x v="4"/>
    <n v="4"/>
    <n v="0"/>
    <n v="37"/>
    <n v="5"/>
    <n v="278.07"/>
    <s v=""/>
    <n v="3"/>
    <s v=""/>
    <n v="1"/>
    <n v="0"/>
    <n v="0.135135135135135"/>
    <n v="92.69"/>
    <x v="0"/>
    <n v="0"/>
  </r>
  <r>
    <x v="3566"/>
    <n v="64"/>
    <s v="Female"/>
    <s v="USA"/>
    <d v="2023-03-20T13:01:02"/>
    <x v="1"/>
    <n v="5"/>
    <n v="3"/>
    <n v="69"/>
    <n v="4"/>
    <n v="276.74"/>
    <s v=""/>
    <n v="3"/>
    <s v=""/>
    <n v="52"/>
    <n v="0.6"/>
    <n v="5.7971014492753603E-2"/>
    <n v="92.246666666666599"/>
    <x v="0"/>
    <n v="0"/>
  </r>
  <r>
    <x v="3567"/>
    <n v="35"/>
    <s v="Male"/>
    <s v="USA"/>
    <d v="2024-01-09T21:54:28"/>
    <x v="1"/>
    <n v="4"/>
    <n v="2"/>
    <n v="38"/>
    <n v="2"/>
    <n v="276.73"/>
    <s v=""/>
    <n v="3"/>
    <s v=""/>
    <n v="64"/>
    <n v="0.5"/>
    <n v="5.2631578947368397E-2"/>
    <n v="92.243333333333297"/>
    <x v="0"/>
    <n v="1"/>
  </r>
  <r>
    <x v="3568"/>
    <n v="47"/>
    <s v="Female"/>
    <s v="Canada"/>
    <d v="2023-05-31T06:30:02"/>
    <x v="5"/>
    <n v="3"/>
    <n v="1"/>
    <n v="55"/>
    <n v="4"/>
    <n v="276.70999999999998"/>
    <s v=""/>
    <n v="3"/>
    <s v=""/>
    <n v="11"/>
    <n v="0.33333333333333298"/>
    <n v="7.2727272727272696E-2"/>
    <n v="92.236666666666594"/>
    <x v="0"/>
    <n v="0"/>
  </r>
  <r>
    <x v="3569"/>
    <n v="34"/>
    <s v="Female"/>
    <s v="UK"/>
    <d v="2023-03-22T10:16:51"/>
    <x v="0"/>
    <n v="6"/>
    <n v="2"/>
    <n v="54"/>
    <n v="3"/>
    <n v="276.36"/>
    <s v=""/>
    <n v="3"/>
    <s v=""/>
    <n v="3"/>
    <n v="0.33333333333333298"/>
    <n v="5.5555555555555497E-2"/>
    <n v="92.12"/>
    <x v="0"/>
    <n v="0"/>
  </r>
  <r>
    <x v="3570"/>
    <n v="42"/>
    <s v="Male"/>
    <s v="USA"/>
    <d v="2024-12-13T15:51:55"/>
    <x v="0"/>
    <n v="0"/>
    <n v="0"/>
    <n v="57"/>
    <n v="5"/>
    <n v="276.35000000000002"/>
    <s v=""/>
    <n v="3"/>
    <s v=""/>
    <n v="14"/>
    <n v="0"/>
    <n v="8.7719298245614002E-2"/>
    <n v="92.116666666666603"/>
    <x v="0"/>
    <n v="0"/>
  </r>
  <r>
    <x v="3571"/>
    <n v="25"/>
    <s v="Male"/>
    <s v="Germany"/>
    <d v="2024-03-20T18:56:58"/>
    <x v="5"/>
    <n v="1"/>
    <n v="0"/>
    <n v="66"/>
    <n v="2"/>
    <n v="276.29000000000002"/>
    <s v=""/>
    <n v="3"/>
    <s v=""/>
    <n v="103"/>
    <n v="0"/>
    <n v="3.03030303030303E-2"/>
    <n v="92.096666666666593"/>
    <x v="0"/>
    <n v="1"/>
  </r>
  <r>
    <x v="3572"/>
    <n v="23"/>
    <s v="Male"/>
    <s v="Canada"/>
    <d v="2023-08-22T11:56:49"/>
    <x v="1"/>
    <n v="3"/>
    <n v="2"/>
    <n v="40"/>
    <n v="1"/>
    <n v="276.14999999999998"/>
    <s v=""/>
    <n v="3"/>
    <s v=""/>
    <n v="4"/>
    <n v="0.66666666666666596"/>
    <n v="2.5000000000000001E-2"/>
    <n v="92.05"/>
    <x v="0"/>
    <n v="0"/>
  </r>
  <r>
    <x v="3573"/>
    <n v="18"/>
    <s v="Female"/>
    <s v="France"/>
    <d v="2023-11-06T18:56:22"/>
    <x v="2"/>
    <n v="3"/>
    <n v="2"/>
    <n v="47"/>
    <n v="5"/>
    <n v="275.97000000000003"/>
    <s v=""/>
    <n v="3"/>
    <s v=""/>
    <n v="3"/>
    <n v="0.66666666666666596"/>
    <n v="0.10638297872340401"/>
    <n v="91.99"/>
    <x v="0"/>
    <n v="0"/>
  </r>
  <r>
    <x v="3574"/>
    <n v="27"/>
    <s v="Male"/>
    <s v="Canada"/>
    <d v="2023-11-27T15:45:41"/>
    <x v="1"/>
    <n v="1"/>
    <n v="1"/>
    <n v="53"/>
    <n v="3"/>
    <n v="275.56"/>
    <s v=""/>
    <n v="3"/>
    <s v=""/>
    <n v="4"/>
    <n v="1"/>
    <n v="5.6603773584905599E-2"/>
    <n v="91.853333333333296"/>
    <x v="0"/>
    <n v="0"/>
  </r>
  <r>
    <x v="3575"/>
    <n v="27"/>
    <s v="Male"/>
    <s v="Canada"/>
    <d v="2024-12-10T13:23:57"/>
    <x v="5"/>
    <n v="4"/>
    <n v="0"/>
    <n v="49"/>
    <n v="1"/>
    <n v="275.33"/>
    <s v=""/>
    <n v="3"/>
    <s v=""/>
    <n v="6"/>
    <n v="0"/>
    <n v="2.04081632653061E-2"/>
    <n v="91.7766666666666"/>
    <x v="0"/>
    <n v="1"/>
  </r>
  <r>
    <x v="3576"/>
    <n v="25"/>
    <s v="Female"/>
    <s v="USA"/>
    <d v="2023-08-04T04:27:01"/>
    <x v="2"/>
    <n v="4"/>
    <n v="0"/>
    <n v="51"/>
    <n v="0"/>
    <n v="275.3"/>
    <s v=""/>
    <n v="3"/>
    <s v=""/>
    <n v="16"/>
    <n v="0"/>
    <n v="0"/>
    <n v="91.766666666666595"/>
    <x v="0"/>
    <n v="0"/>
  </r>
  <r>
    <x v="3577"/>
    <n v="33"/>
    <s v="Female"/>
    <s v="Canada"/>
    <d v="2024-01-17T13:52:59"/>
    <x v="2"/>
    <n v="2"/>
    <n v="1"/>
    <n v="50"/>
    <n v="1"/>
    <n v="275.26"/>
    <s v=""/>
    <n v="3"/>
    <s v=""/>
    <n v="68"/>
    <n v="0.5"/>
    <n v="0.02"/>
    <n v="91.753333333333302"/>
    <x v="0"/>
    <n v="0"/>
  </r>
  <r>
    <x v="3578"/>
    <n v="41"/>
    <s v="Male"/>
    <s v="France"/>
    <d v="2024-12-13T01:15:51"/>
    <x v="2"/>
    <n v="4"/>
    <n v="1"/>
    <n v="44"/>
    <n v="2"/>
    <n v="275.24"/>
    <s v=""/>
    <n v="3"/>
    <s v=""/>
    <n v="11"/>
    <n v="0.25"/>
    <n v="4.54545454545454E-2"/>
    <n v="91.746666666666599"/>
    <x v="0"/>
    <n v="0"/>
  </r>
  <r>
    <x v="3579"/>
    <n v="18"/>
    <s v="Female"/>
    <s v="USA"/>
    <d v="2023-03-26T22:19:47"/>
    <x v="2"/>
    <n v="0"/>
    <n v="0"/>
    <n v="52"/>
    <n v="1"/>
    <n v="275.07"/>
    <s v=""/>
    <n v="3"/>
    <s v=""/>
    <n v="1"/>
    <n v="0"/>
    <n v="1.9230769230769201E-2"/>
    <n v="91.69"/>
    <x v="0"/>
    <n v="0"/>
  </r>
  <r>
    <x v="3580"/>
    <n v="35"/>
    <s v="Male"/>
    <s v="USA"/>
    <d v="2024-01-03T03:50:04"/>
    <x v="3"/>
    <n v="2"/>
    <n v="0"/>
    <n v="51"/>
    <n v="0"/>
    <n v="275.02"/>
    <s v=""/>
    <n v="3"/>
    <s v=""/>
    <n v="2"/>
    <n v="0"/>
    <n v="0"/>
    <n v="91.673333333333304"/>
    <x v="0"/>
    <n v="1"/>
  </r>
  <r>
    <x v="3581"/>
    <n v="42"/>
    <s v="Female"/>
    <s v="Canada"/>
    <d v="2023-02-28T09:43:01"/>
    <x v="2"/>
    <n v="3"/>
    <n v="0"/>
    <n v="68"/>
    <n v="3"/>
    <n v="274.77999999999997"/>
    <s v=""/>
    <n v="3"/>
    <s v=""/>
    <n v="67"/>
    <n v="0"/>
    <n v="4.4117647058823498E-2"/>
    <n v="91.593333333333305"/>
    <x v="0"/>
    <n v="0"/>
  </r>
  <r>
    <x v="3582"/>
    <n v="40"/>
    <s v="Female"/>
    <s v="USA"/>
    <d v="2023-03-14T16:50:43"/>
    <x v="3"/>
    <n v="4"/>
    <n v="3"/>
    <n v="44"/>
    <n v="3"/>
    <n v="274.20999999999998"/>
    <s v=""/>
    <n v="3"/>
    <s v=""/>
    <n v="10"/>
    <n v="0.75"/>
    <n v="6.8181818181818094E-2"/>
    <n v="91.403333333333293"/>
    <x v="0"/>
    <n v="0"/>
  </r>
  <r>
    <x v="3583"/>
    <n v="29"/>
    <s v="Female"/>
    <s v="Japan"/>
    <d v="2024-07-18T11:00:32"/>
    <x v="4"/>
    <n v="1"/>
    <n v="0"/>
    <n v="50"/>
    <n v="4"/>
    <n v="274.08"/>
    <s v=""/>
    <n v="3"/>
    <s v=""/>
    <n v="1"/>
    <n v="0"/>
    <n v="0.08"/>
    <n v="91.36"/>
    <x v="0"/>
    <n v="0"/>
  </r>
  <r>
    <x v="3584"/>
    <n v="28"/>
    <s v="Female"/>
    <s v="USA"/>
    <d v="2024-09-19T07:18:53"/>
    <x v="2"/>
    <n v="2"/>
    <n v="2"/>
    <n v="49"/>
    <n v="3"/>
    <n v="273.94"/>
    <s v=""/>
    <n v="3"/>
    <s v=""/>
    <n v="33"/>
    <n v="1"/>
    <n v="6.1224489795918297E-2"/>
    <n v="91.313333333333304"/>
    <x v="0"/>
    <n v="0"/>
  </r>
  <r>
    <x v="3585"/>
    <n v="42"/>
    <s v="Female"/>
    <s v="USA"/>
    <d v="2023-02-27T07:26:05"/>
    <x v="1"/>
    <n v="3"/>
    <n v="1"/>
    <n v="68"/>
    <n v="2"/>
    <n v="273.45999999999998"/>
    <s v=""/>
    <n v="3"/>
    <s v=""/>
    <n v="22"/>
    <n v="0.33333333333333298"/>
    <n v="2.94117647058823E-2"/>
    <n v="91.153333333333293"/>
    <x v="0"/>
    <n v="0"/>
  </r>
  <r>
    <x v="3586"/>
    <n v="38"/>
    <s v="Female"/>
    <s v="Australia"/>
    <d v="2023-10-18T19:22:54"/>
    <x v="2"/>
    <n v="4"/>
    <n v="0"/>
    <n v="54"/>
    <n v="3"/>
    <n v="273.2"/>
    <s v=""/>
    <n v="3"/>
    <s v=""/>
    <n v="14"/>
    <n v="0"/>
    <n v="5.5555555555555497E-2"/>
    <n v="91.066666666666606"/>
    <x v="0"/>
    <n v="0"/>
  </r>
  <r>
    <x v="3587"/>
    <n v="25"/>
    <s v="Male"/>
    <s v="UK"/>
    <d v="2024-09-27T19:43:54"/>
    <x v="2"/>
    <n v="2"/>
    <n v="0"/>
    <n v="47"/>
    <n v="2"/>
    <n v="273.02"/>
    <s v=""/>
    <n v="3"/>
    <s v=""/>
    <n v="29"/>
    <n v="0"/>
    <n v="4.2553191489361701E-2"/>
    <n v="91.006666666666604"/>
    <x v="0"/>
    <n v="0"/>
  </r>
  <r>
    <x v="3588"/>
    <n v="41"/>
    <s v="Male"/>
    <s v="France"/>
    <d v="2023-01-13T05:29:04"/>
    <x v="4"/>
    <n v="3"/>
    <n v="1"/>
    <n v="58"/>
    <n v="3"/>
    <n v="273.01"/>
    <s v=""/>
    <n v="3"/>
    <s v=""/>
    <n v="33"/>
    <n v="0.33333333333333298"/>
    <n v="5.1724137931034399E-2"/>
    <n v="91.003333333333302"/>
    <x v="0"/>
    <n v="0"/>
  </r>
  <r>
    <x v="3589"/>
    <n v="24"/>
    <s v="Male"/>
    <s v="Australia"/>
    <d v="2024-07-17T02:53:10"/>
    <x v="2"/>
    <n v="4"/>
    <n v="1"/>
    <n v="46"/>
    <n v="3"/>
    <n v="272.74"/>
    <s v=""/>
    <n v="3"/>
    <s v=""/>
    <n v="0"/>
    <n v="0.25"/>
    <n v="6.5217391304347797E-2"/>
    <n v="90.913333333333298"/>
    <x v="0"/>
    <n v="0"/>
  </r>
  <r>
    <x v="3590"/>
    <n v="18"/>
    <s v="Male"/>
    <s v="UK"/>
    <d v="2023-08-23T14:13:45"/>
    <x v="1"/>
    <n v="2"/>
    <n v="1"/>
    <n v="55"/>
    <n v="6"/>
    <n v="272.73"/>
    <s v=""/>
    <n v="3"/>
    <s v=""/>
    <n v="46"/>
    <n v="0.5"/>
    <n v="0.109090909090909"/>
    <n v="90.91"/>
    <x v="0"/>
    <n v="0"/>
  </r>
  <r>
    <x v="3591"/>
    <n v="40"/>
    <s v="Male"/>
    <s v="UK"/>
    <d v="2024-03-28T03:37:27"/>
    <x v="0"/>
    <n v="1"/>
    <n v="0"/>
    <n v="60"/>
    <n v="3"/>
    <n v="272.7"/>
    <s v=""/>
    <n v="3"/>
    <s v=""/>
    <n v="6"/>
    <n v="0"/>
    <n v="0.05"/>
    <n v="90.899999999999906"/>
    <x v="0"/>
    <n v="0"/>
  </r>
  <r>
    <x v="3592"/>
    <n v="39"/>
    <s v="Female"/>
    <s v="USA"/>
    <d v="2024-02-08T02:45:58"/>
    <x v="3"/>
    <n v="5"/>
    <n v="1"/>
    <n v="54"/>
    <n v="3"/>
    <n v="272.38"/>
    <s v=""/>
    <n v="3"/>
    <s v=""/>
    <n v="3"/>
    <n v="0.2"/>
    <n v="5.5555555555555497E-2"/>
    <n v="90.793333333333294"/>
    <x v="0"/>
    <n v="0"/>
  </r>
  <r>
    <x v="3593"/>
    <n v="22"/>
    <s v="Male"/>
    <s v="UK"/>
    <d v="2024-08-11T16:08:14"/>
    <x v="3"/>
    <n v="2"/>
    <n v="1"/>
    <n v="49"/>
    <n v="4"/>
    <n v="271.49"/>
    <s v=""/>
    <n v="3"/>
    <s v=""/>
    <n v="21"/>
    <n v="0.5"/>
    <n v="8.16326530612244E-2"/>
    <n v="90.496666666666599"/>
    <x v="0"/>
    <n v="0"/>
  </r>
  <r>
    <x v="3594"/>
    <n v="18"/>
    <s v="Male"/>
    <s v="Canada"/>
    <d v="2024-12-29T07:07:00"/>
    <x v="1"/>
    <n v="3"/>
    <n v="0"/>
    <n v="55"/>
    <n v="3"/>
    <n v="271.24"/>
    <s v=""/>
    <n v="3"/>
    <s v=""/>
    <n v="14"/>
    <n v="0"/>
    <n v="5.4545454545454501E-2"/>
    <n v="90.413333333333298"/>
    <x v="0"/>
    <n v="0"/>
  </r>
  <r>
    <x v="3595"/>
    <n v="32"/>
    <s v="Female"/>
    <s v="USA"/>
    <d v="2024-05-21T18:48:49"/>
    <x v="2"/>
    <n v="1"/>
    <n v="0"/>
    <n v="50"/>
    <n v="2"/>
    <n v="271.02999999999997"/>
    <s v=""/>
    <n v="3"/>
    <s v=""/>
    <n v="17"/>
    <n v="0"/>
    <n v="0.04"/>
    <n v="90.343333333333305"/>
    <x v="0"/>
    <n v="0"/>
  </r>
  <r>
    <x v="3596"/>
    <n v="43"/>
    <s v="Female"/>
    <s v="France"/>
    <d v="2023-04-18T03:16:27"/>
    <x v="3"/>
    <n v="5"/>
    <n v="1"/>
    <n v="39"/>
    <n v="4"/>
    <n v="270.79000000000002"/>
    <s v=""/>
    <n v="3"/>
    <s v=""/>
    <n v="1"/>
    <n v="0.2"/>
    <n v="0.10256410256410201"/>
    <n v="90.263333333333307"/>
    <x v="0"/>
    <n v="0"/>
  </r>
  <r>
    <x v="3597"/>
    <n v="37"/>
    <s v="Female"/>
    <s v="USA"/>
    <d v="2023-02-16T01:18:44"/>
    <x v="4"/>
    <n v="3"/>
    <n v="1"/>
    <n v="55"/>
    <n v="5"/>
    <n v="270.10000000000002"/>
    <s v=""/>
    <n v="3"/>
    <s v=""/>
    <n v="3"/>
    <n v="0.33333333333333298"/>
    <n v="9.0909090909090898E-2"/>
    <n v="90.033333333333303"/>
    <x v="0"/>
    <n v="0"/>
  </r>
  <r>
    <x v="3598"/>
    <n v="34"/>
    <s v="Female"/>
    <s v="Japan"/>
    <d v="2023-05-13T01:55:27"/>
    <x v="5"/>
    <n v="2"/>
    <n v="0"/>
    <n v="46"/>
    <n v="2"/>
    <n v="269.98"/>
    <s v=""/>
    <n v="3"/>
    <s v=""/>
    <n v="46"/>
    <n v="0"/>
    <n v="4.3478260869565202E-2"/>
    <n v="89.993333333333297"/>
    <x v="0"/>
    <n v="0"/>
  </r>
  <r>
    <x v="3599"/>
    <n v="35"/>
    <s v="Female"/>
    <s v="USA"/>
    <d v="2023-04-21T18:52:54"/>
    <x v="2"/>
    <n v="2"/>
    <n v="1"/>
    <n v="47"/>
    <n v="2"/>
    <n v="269.74"/>
    <s v=""/>
    <n v="3"/>
    <s v=""/>
    <n v="25"/>
    <n v="0.5"/>
    <n v="4.2553191489361701E-2"/>
    <n v="89.913333333333298"/>
    <x v="0"/>
    <n v="0"/>
  </r>
  <r>
    <x v="3600"/>
    <n v="42"/>
    <s v="Male"/>
    <s v="USA"/>
    <d v="2024-01-09T18:59:15"/>
    <x v="2"/>
    <n v="5"/>
    <n v="1"/>
    <n v="50"/>
    <n v="2"/>
    <n v="269.41000000000003"/>
    <s v=""/>
    <n v="3"/>
    <s v=""/>
    <n v="1"/>
    <n v="0.2"/>
    <n v="0.04"/>
    <n v="89.803333333333299"/>
    <x v="0"/>
    <n v="0"/>
  </r>
  <r>
    <x v="3601"/>
    <n v="34"/>
    <s v="Male"/>
    <s v="Canada"/>
    <d v="2023-11-10T14:55:38"/>
    <x v="2"/>
    <n v="2"/>
    <n v="0"/>
    <n v="50"/>
    <n v="3"/>
    <n v="269.23"/>
    <s v=""/>
    <n v="3"/>
    <s v=""/>
    <n v="27"/>
    <n v="0"/>
    <n v="0.06"/>
    <n v="89.743333333333297"/>
    <x v="0"/>
    <n v="0"/>
  </r>
  <r>
    <x v="3602"/>
    <n v="43"/>
    <s v="Male"/>
    <s v="USA"/>
    <d v="2023-12-18T03:49:20"/>
    <x v="2"/>
    <n v="1"/>
    <n v="0"/>
    <n v="59"/>
    <n v="4"/>
    <n v="269.16000000000003"/>
    <s v=""/>
    <n v="3"/>
    <s v=""/>
    <n v="54"/>
    <n v="0"/>
    <n v="6.7796610169491497E-2"/>
    <n v="89.72"/>
    <x v="0"/>
    <n v="0"/>
  </r>
  <r>
    <x v="3603"/>
    <n v="37"/>
    <s v="Male"/>
    <s v="USA"/>
    <d v="2024-12-04T07:00:24"/>
    <x v="1"/>
    <n v="3"/>
    <n v="1"/>
    <n v="50"/>
    <n v="1"/>
    <n v="269.16000000000003"/>
    <s v=""/>
    <n v="3"/>
    <s v=""/>
    <n v="6"/>
    <n v="0.33333333333333298"/>
    <n v="0.02"/>
    <n v="89.72"/>
    <x v="0"/>
    <n v="0"/>
  </r>
  <r>
    <x v="3604"/>
    <n v="38"/>
    <s v="Female"/>
    <s v="USA"/>
    <d v="2024-12-09T21:20:16"/>
    <x v="4"/>
    <n v="0"/>
    <n v="0"/>
    <n v="59"/>
    <n v="1"/>
    <n v="269.02999999999997"/>
    <s v=""/>
    <n v="3"/>
    <s v=""/>
    <n v="54"/>
    <n v="0"/>
    <n v="1.6949152542372801E-2"/>
    <n v="89.676666666666605"/>
    <x v="0"/>
    <n v="1"/>
  </r>
  <r>
    <x v="3605"/>
    <n v="37"/>
    <s v="Male"/>
    <s v="USA"/>
    <d v="2023-07-25T18:07:53"/>
    <x v="1"/>
    <n v="3"/>
    <n v="0"/>
    <n v="46"/>
    <n v="0"/>
    <n v="268.94"/>
    <s v=""/>
    <n v="3"/>
    <s v=""/>
    <n v="36"/>
    <n v="0"/>
    <n v="0"/>
    <n v="89.646666666666604"/>
    <x v="0"/>
    <n v="0"/>
  </r>
  <r>
    <x v="3606"/>
    <n v="38"/>
    <s v="Male"/>
    <s v="Germany"/>
    <d v="2023-04-13T16:41:07"/>
    <x v="1"/>
    <n v="2"/>
    <n v="0"/>
    <n v="47"/>
    <n v="5"/>
    <n v="268.67"/>
    <s v=""/>
    <n v="3"/>
    <s v=""/>
    <n v="17"/>
    <n v="0"/>
    <n v="0.10638297872340401"/>
    <n v="89.556666666666601"/>
    <x v="0"/>
    <n v="0"/>
  </r>
  <r>
    <x v="3607"/>
    <n v="60"/>
    <s v="Female"/>
    <s v="Canada"/>
    <d v="2023-12-18T19:53:01"/>
    <x v="5"/>
    <n v="2"/>
    <n v="0"/>
    <n v="52"/>
    <n v="2"/>
    <n v="268.58"/>
    <s v=""/>
    <n v="3"/>
    <s v=""/>
    <n v="7"/>
    <n v="0"/>
    <n v="3.8461538461538401E-2"/>
    <n v="89.5266666666666"/>
    <x v="0"/>
    <n v="1"/>
  </r>
  <r>
    <x v="3608"/>
    <n v="37"/>
    <s v="Male"/>
    <s v="Canada"/>
    <d v="2023-09-27T15:15:33"/>
    <x v="3"/>
    <n v="1"/>
    <n v="0"/>
    <n v="47"/>
    <n v="4"/>
    <n v="268.52999999999997"/>
    <s v=""/>
    <n v="3"/>
    <s v=""/>
    <n v="31"/>
    <n v="0"/>
    <n v="8.5106382978723402E-2"/>
    <n v="89.509999999999906"/>
    <x v="0"/>
    <n v="0"/>
  </r>
  <r>
    <x v="3609"/>
    <n v="34"/>
    <s v="Female"/>
    <s v="Australia"/>
    <d v="2024-04-06T06:38:33"/>
    <x v="1"/>
    <n v="0"/>
    <n v="0"/>
    <n v="49"/>
    <n v="3"/>
    <n v="268.41000000000003"/>
    <s v=""/>
    <n v="3"/>
    <s v=""/>
    <n v="7"/>
    <n v="0"/>
    <n v="6.1224489795918297E-2"/>
    <n v="89.47"/>
    <x v="0"/>
    <n v="0"/>
  </r>
  <r>
    <x v="3610"/>
    <n v="36"/>
    <s v="Male"/>
    <s v="UK"/>
    <d v="2024-08-16T05:38:47"/>
    <x v="2"/>
    <n v="1"/>
    <n v="0"/>
    <n v="41"/>
    <n v="4"/>
    <n v="268.38"/>
    <s v=""/>
    <n v="3"/>
    <s v=""/>
    <n v="10"/>
    <n v="0"/>
    <n v="9.7560975609756101E-2"/>
    <n v="89.46"/>
    <x v="0"/>
    <n v="0"/>
  </r>
  <r>
    <x v="3611"/>
    <n v="18"/>
    <s v="Male"/>
    <s v="USA"/>
    <d v="2023-04-19T14:19:02"/>
    <x v="0"/>
    <n v="1"/>
    <n v="0"/>
    <n v="39"/>
    <n v="2"/>
    <n v="268.17"/>
    <s v=""/>
    <n v="3"/>
    <s v=""/>
    <n v="46"/>
    <n v="0"/>
    <n v="5.1282051282051197E-2"/>
    <n v="89.39"/>
    <x v="0"/>
    <n v="0"/>
  </r>
  <r>
    <x v="3612"/>
    <n v="23"/>
    <s v="Female"/>
    <s v="USA"/>
    <d v="2023-03-25T03:59:11"/>
    <x v="1"/>
    <n v="4"/>
    <n v="0"/>
    <n v="49"/>
    <n v="6"/>
    <n v="268.11"/>
    <s v=""/>
    <n v="3"/>
    <s v=""/>
    <n v="123"/>
    <n v="0"/>
    <n v="0.122448979591836"/>
    <n v="89.37"/>
    <x v="0"/>
    <n v="1"/>
  </r>
  <r>
    <x v="3613"/>
    <n v="43"/>
    <s v="Male"/>
    <s v="UK"/>
    <d v="2023-11-03T03:19:56"/>
    <x v="2"/>
    <n v="1"/>
    <n v="0"/>
    <n v="50"/>
    <n v="1"/>
    <n v="267.95999999999998"/>
    <s v=""/>
    <n v="3"/>
    <s v=""/>
    <n v="13"/>
    <n v="0"/>
    <n v="0.02"/>
    <n v="89.32"/>
    <x v="0"/>
    <n v="0"/>
  </r>
  <r>
    <x v="3614"/>
    <n v="40"/>
    <s v="Female"/>
    <s v="France"/>
    <d v="2024-10-18T15:05:36"/>
    <x v="1"/>
    <n v="0"/>
    <n v="0"/>
    <n v="35"/>
    <n v="2"/>
    <n v="267.77999999999997"/>
    <s v=""/>
    <n v="3"/>
    <s v=""/>
    <n v="0"/>
    <n v="0"/>
    <n v="5.7142857142857099E-2"/>
    <n v="89.259999999999906"/>
    <x v="0"/>
    <n v="0"/>
  </r>
  <r>
    <x v="3615"/>
    <n v="35"/>
    <s v="Other"/>
    <s v="UK"/>
    <d v="2024-03-14T02:20:10"/>
    <x v="5"/>
    <n v="0"/>
    <n v="0"/>
    <n v="35"/>
    <n v="1"/>
    <n v="267.38"/>
    <s v=""/>
    <n v="3"/>
    <s v=""/>
    <n v="82"/>
    <n v="0"/>
    <n v="2.8571428571428501E-2"/>
    <n v="89.126666666666594"/>
    <x v="0"/>
    <n v="0"/>
  </r>
  <r>
    <x v="3616"/>
    <n v="34"/>
    <s v="Female"/>
    <s v="Germany"/>
    <d v="2023-11-08T00:08:31"/>
    <x v="2"/>
    <n v="4"/>
    <n v="0"/>
    <n v="53"/>
    <n v="4"/>
    <n v="267.13"/>
    <s v=""/>
    <n v="3"/>
    <s v=""/>
    <n v="83"/>
    <n v="0"/>
    <n v="7.5471698113207503E-2"/>
    <n v="89.043333333333294"/>
    <x v="0"/>
    <n v="0"/>
  </r>
  <r>
    <x v="3617"/>
    <n v="19"/>
    <s v="Female"/>
    <s v="USA"/>
    <d v="2024-03-14T18:23:51"/>
    <x v="3"/>
    <n v="4"/>
    <n v="4"/>
    <n v="53"/>
    <n v="5"/>
    <n v="266.98"/>
    <s v=""/>
    <n v="3"/>
    <s v=""/>
    <n v="3"/>
    <n v="1"/>
    <n v="9.4339622641509399E-2"/>
    <n v="88.993333333333297"/>
    <x v="0"/>
    <n v="0"/>
  </r>
  <r>
    <x v="3618"/>
    <n v="42"/>
    <s v="Male"/>
    <s v="USA"/>
    <d v="2023-06-19T17:44:22"/>
    <x v="1"/>
    <n v="5"/>
    <n v="1"/>
    <n v="55"/>
    <n v="3"/>
    <n v="266.91000000000003"/>
    <s v=""/>
    <n v="3"/>
    <s v=""/>
    <n v="22"/>
    <n v="0.2"/>
    <n v="5.4545454545454501E-2"/>
    <n v="88.97"/>
    <x v="0"/>
    <n v="1"/>
  </r>
  <r>
    <x v="3619"/>
    <n v="37"/>
    <s v="Male"/>
    <s v="Canada"/>
    <d v="2024-09-22T09:46:51"/>
    <x v="3"/>
    <n v="3"/>
    <n v="0"/>
    <n v="49"/>
    <n v="3"/>
    <n v="266.91000000000003"/>
    <s v=""/>
    <n v="3"/>
    <s v=""/>
    <n v="1"/>
    <n v="0"/>
    <n v="6.1224489795918297E-2"/>
    <n v="88.97"/>
    <x v="0"/>
    <n v="0"/>
  </r>
  <r>
    <x v="3620"/>
    <n v="18"/>
    <s v="Male"/>
    <s v="UK"/>
    <d v="2024-04-19T07:06:31"/>
    <x v="2"/>
    <n v="3"/>
    <n v="1"/>
    <n v="55"/>
    <n v="3"/>
    <n v="266.85000000000002"/>
    <s v=""/>
    <n v="3"/>
    <s v=""/>
    <n v="33"/>
    <n v="0.33333333333333298"/>
    <n v="5.4545454545454501E-2"/>
    <n v="88.95"/>
    <x v="0"/>
    <n v="0"/>
  </r>
  <r>
    <x v="3621"/>
    <n v="56"/>
    <s v="Male"/>
    <s v="USA"/>
    <d v="2023-10-06T10:58:37"/>
    <x v="5"/>
    <n v="2"/>
    <n v="0"/>
    <n v="49"/>
    <n v="3"/>
    <n v="266.7"/>
    <s v=""/>
    <n v="3"/>
    <s v=""/>
    <n v="6"/>
    <n v="0"/>
    <n v="6.1224489795918297E-2"/>
    <n v="88.899999999999906"/>
    <x v="0"/>
    <n v="0"/>
  </r>
  <r>
    <x v="3622"/>
    <n v="27"/>
    <s v="Male"/>
    <s v="UK"/>
    <d v="2023-10-11T20:55:40"/>
    <x v="1"/>
    <n v="7"/>
    <n v="2"/>
    <n v="56"/>
    <n v="1"/>
    <n v="266.63"/>
    <s v=""/>
    <n v="3"/>
    <s v=""/>
    <n v="72"/>
    <n v="0.28571428571428498"/>
    <n v="1.7857142857142801E-2"/>
    <n v="88.876666666666594"/>
    <x v="0"/>
    <n v="0"/>
  </r>
  <r>
    <x v="3623"/>
    <n v="39"/>
    <s v="Male"/>
    <s v="UK"/>
    <d v="2024-03-12T12:22:23"/>
    <x v="3"/>
    <n v="2"/>
    <n v="1"/>
    <n v="57"/>
    <n v="7"/>
    <n v="266.33"/>
    <s v=""/>
    <n v="3"/>
    <s v=""/>
    <n v="57"/>
    <n v="0.5"/>
    <n v="0.122807017543859"/>
    <n v="88.7766666666666"/>
    <x v="0"/>
    <n v="0"/>
  </r>
  <r>
    <x v="3624"/>
    <n v="19"/>
    <s v="Female"/>
    <s v="France"/>
    <d v="2024-03-04T18:56:15"/>
    <x v="4"/>
    <n v="3"/>
    <n v="1"/>
    <n v="53"/>
    <n v="0"/>
    <n v="265.63"/>
    <s v=""/>
    <n v="3"/>
    <s v=""/>
    <n v="12"/>
    <n v="0.33333333333333298"/>
    <n v="0"/>
    <n v="88.543333333333294"/>
    <x v="0"/>
    <n v="0"/>
  </r>
  <r>
    <x v="3625"/>
    <n v="48"/>
    <s v="Male"/>
    <s v="USA"/>
    <d v="2023-10-08T19:55:18"/>
    <x v="4"/>
    <n v="2"/>
    <n v="0"/>
    <n v="51"/>
    <n v="4"/>
    <n v="265.49"/>
    <s v=""/>
    <n v="3"/>
    <s v=""/>
    <n v="36"/>
    <n v="0"/>
    <n v="7.8431372549019607E-2"/>
    <n v="88.496666666666599"/>
    <x v="0"/>
    <n v="0"/>
  </r>
  <r>
    <x v="3626"/>
    <n v="19"/>
    <s v="Female"/>
    <s v="USA"/>
    <d v="2024-07-16T22:30:21"/>
    <x v="2"/>
    <n v="1"/>
    <n v="0"/>
    <n v="51"/>
    <n v="3"/>
    <n v="265.45999999999998"/>
    <s v=""/>
    <n v="3"/>
    <s v=""/>
    <n v="19"/>
    <n v="0"/>
    <n v="5.8823529411764698E-2"/>
    <n v="88.486666666666594"/>
    <x v="0"/>
    <n v="0"/>
  </r>
  <r>
    <x v="3627"/>
    <n v="40"/>
    <s v="Female"/>
    <s v="Japan"/>
    <d v="2023-11-21T03:31:42"/>
    <x v="2"/>
    <n v="1"/>
    <n v="1"/>
    <n v="52"/>
    <n v="6"/>
    <n v="265.18"/>
    <s v=""/>
    <n v="3"/>
    <s v=""/>
    <n v="41"/>
    <n v="1"/>
    <n v="0.115384615384615"/>
    <n v="88.393333333333302"/>
    <x v="0"/>
    <n v="0"/>
  </r>
  <r>
    <x v="3628"/>
    <n v="38"/>
    <s v="Female"/>
    <s v="Germany"/>
    <d v="2023-02-14T18:38:58"/>
    <x v="1"/>
    <n v="2"/>
    <n v="0"/>
    <n v="38"/>
    <n v="0"/>
    <n v="264.49"/>
    <s v=""/>
    <n v="3"/>
    <s v=""/>
    <n v="2"/>
    <n v="0"/>
    <n v="0"/>
    <n v="88.163333333333298"/>
    <x v="0"/>
    <n v="0"/>
  </r>
  <r>
    <x v="3629"/>
    <n v="24"/>
    <s v="Female"/>
    <s v="Germany"/>
    <d v="2023-08-20T10:18:10"/>
    <x v="2"/>
    <n v="2"/>
    <n v="1"/>
    <n v="61"/>
    <n v="2"/>
    <n v="264.41000000000003"/>
    <s v=""/>
    <n v="3"/>
    <s v=""/>
    <n v="10"/>
    <n v="0.5"/>
    <n v="3.2786885245901599E-2"/>
    <n v="88.136666666666599"/>
    <x v="0"/>
    <n v="0"/>
  </r>
  <r>
    <x v="3630"/>
    <n v="42"/>
    <s v="Female"/>
    <s v="USA"/>
    <d v="2023-01-19T04:34:35"/>
    <x v="1"/>
    <n v="4"/>
    <n v="2"/>
    <n v="49"/>
    <n v="2"/>
    <n v="264.13"/>
    <s v=""/>
    <n v="3"/>
    <s v=""/>
    <n v="18"/>
    <n v="0.5"/>
    <n v="4.08163265306122E-2"/>
    <n v="88.043333333333294"/>
    <x v="0"/>
    <n v="0"/>
  </r>
  <r>
    <x v="3631"/>
    <n v="23"/>
    <s v="Male"/>
    <s v="UK"/>
    <d v="2023-05-19T21:27:28"/>
    <x v="4"/>
    <n v="0"/>
    <n v="0"/>
    <n v="62"/>
    <n v="4"/>
    <n v="264.08"/>
    <s v=""/>
    <n v="3"/>
    <s v=""/>
    <n v="14"/>
    <n v="0"/>
    <n v="6.4516129032257993E-2"/>
    <n v="88.0266666666666"/>
    <x v="0"/>
    <n v="0"/>
  </r>
  <r>
    <x v="3632"/>
    <n v="22"/>
    <s v="Female"/>
    <s v="Japan"/>
    <d v="2024-07-13T08:21:31"/>
    <x v="1"/>
    <n v="3"/>
    <n v="0"/>
    <n v="49"/>
    <n v="2"/>
    <n v="264.06"/>
    <s v=""/>
    <n v="3"/>
    <s v=""/>
    <n v="23"/>
    <n v="0"/>
    <n v="4.08163265306122E-2"/>
    <n v="88.02"/>
    <x v="0"/>
    <n v="0"/>
  </r>
  <r>
    <x v="3633"/>
    <n v="54"/>
    <s v="Female"/>
    <s v="UK"/>
    <d v="2023-04-21T05:44:26"/>
    <x v="0"/>
    <n v="4"/>
    <n v="1"/>
    <n v="58"/>
    <n v="1"/>
    <n v="263.68"/>
    <s v=""/>
    <n v="3"/>
    <s v=""/>
    <n v="34"/>
    <n v="0.25"/>
    <n v="1.72413793103448E-2"/>
    <n v="87.893333333333302"/>
    <x v="0"/>
    <n v="0"/>
  </r>
  <r>
    <x v="3634"/>
    <n v="23"/>
    <s v="Female"/>
    <s v="USA"/>
    <d v="2023-12-30T19:31:39"/>
    <x v="1"/>
    <n v="4"/>
    <n v="2"/>
    <n v="49"/>
    <n v="2"/>
    <n v="263.33"/>
    <s v=""/>
    <n v="3"/>
    <s v=""/>
    <n v="46"/>
    <n v="0.5"/>
    <n v="4.08163265306122E-2"/>
    <n v="87.7766666666666"/>
    <x v="0"/>
    <n v="0"/>
  </r>
  <r>
    <x v="3635"/>
    <n v="18"/>
    <s v="Female"/>
    <s v="USA"/>
    <d v="2024-08-26T15:19:38"/>
    <x v="5"/>
    <n v="3"/>
    <n v="0"/>
    <n v="48"/>
    <n v="1"/>
    <n v="263.23"/>
    <s v=""/>
    <n v="3"/>
    <s v=""/>
    <n v="4"/>
    <n v="0"/>
    <n v="2.0833333333333301E-2"/>
    <n v="87.743333333333297"/>
    <x v="0"/>
    <n v="0"/>
  </r>
  <r>
    <x v="3636"/>
    <n v="26"/>
    <s v="Female"/>
    <s v="USA"/>
    <d v="2024-02-23T16:33:27"/>
    <x v="4"/>
    <n v="3"/>
    <n v="1"/>
    <n v="50"/>
    <n v="6"/>
    <n v="263.2"/>
    <s v=""/>
    <n v="3"/>
    <s v=""/>
    <n v="53"/>
    <n v="0.33333333333333298"/>
    <n v="0.12"/>
    <n v="87.733333333333306"/>
    <x v="0"/>
    <n v="0"/>
  </r>
  <r>
    <x v="3637"/>
    <n v="58"/>
    <s v="Female"/>
    <s v="USA"/>
    <d v="2023-08-01T15:07:31"/>
    <x v="4"/>
    <n v="1"/>
    <n v="1"/>
    <n v="54"/>
    <n v="3"/>
    <n v="263.12"/>
    <s v=""/>
    <n v="3"/>
    <s v=""/>
    <n v="26"/>
    <n v="1"/>
    <n v="5.5555555555555497E-2"/>
    <n v="87.706666666666607"/>
    <x v="0"/>
    <n v="0"/>
  </r>
  <r>
    <x v="3638"/>
    <n v="20"/>
    <s v="Male"/>
    <s v="Australia"/>
    <d v="2024-01-28T18:32:44"/>
    <x v="1"/>
    <n v="2"/>
    <n v="1"/>
    <n v="57"/>
    <n v="2"/>
    <n v="262.95"/>
    <s v=""/>
    <n v="3"/>
    <s v=""/>
    <n v="22"/>
    <n v="0.5"/>
    <n v="3.5087719298245598E-2"/>
    <n v="87.649999999999906"/>
    <x v="0"/>
    <n v="0"/>
  </r>
  <r>
    <x v="3639"/>
    <n v="25"/>
    <s v="Male"/>
    <s v="UK"/>
    <d v="2024-10-22T08:09:38"/>
    <x v="5"/>
    <n v="5"/>
    <n v="2"/>
    <n v="37"/>
    <n v="2"/>
    <n v="262.7"/>
    <s v=""/>
    <n v="3"/>
    <s v=""/>
    <n v="49"/>
    <n v="0.4"/>
    <n v="5.4054054054054002E-2"/>
    <n v="87.566666666666606"/>
    <x v="0"/>
    <n v="0"/>
  </r>
  <r>
    <x v="3640"/>
    <n v="45"/>
    <s v="Female"/>
    <s v="USA"/>
    <d v="2023-03-09T15:39:19"/>
    <x v="2"/>
    <n v="2"/>
    <n v="2"/>
    <n v="46"/>
    <n v="5"/>
    <n v="262.63"/>
    <s v=""/>
    <n v="3"/>
    <s v=""/>
    <n v="14"/>
    <n v="1"/>
    <n v="0.108695652173913"/>
    <n v="87.543333333333294"/>
    <x v="0"/>
    <n v="0"/>
  </r>
  <r>
    <x v="3641"/>
    <n v="36"/>
    <s v="Male"/>
    <s v="Australia"/>
    <d v="2024-08-20T04:33:16"/>
    <x v="2"/>
    <n v="2"/>
    <n v="1"/>
    <n v="53"/>
    <n v="6"/>
    <n v="262.18"/>
    <s v=""/>
    <n v="3"/>
    <s v=""/>
    <n v="27"/>
    <n v="0.5"/>
    <n v="0.113207547169811"/>
    <n v="87.393333333333302"/>
    <x v="0"/>
    <n v="0"/>
  </r>
  <r>
    <x v="3642"/>
    <n v="34"/>
    <s v="Male"/>
    <s v="Australia"/>
    <d v="2023-10-08T22:50:31"/>
    <x v="2"/>
    <n v="3"/>
    <n v="2"/>
    <n v="46"/>
    <n v="2"/>
    <n v="262.04000000000002"/>
    <s v=""/>
    <n v="3"/>
    <s v=""/>
    <n v="10"/>
    <n v="0.66666666666666596"/>
    <n v="4.3478260869565202E-2"/>
    <n v="87.346666666666593"/>
    <x v="0"/>
    <n v="0"/>
  </r>
  <r>
    <x v="3643"/>
    <n v="50"/>
    <s v="Male"/>
    <s v="UK"/>
    <d v="2024-04-27T00:32:39"/>
    <x v="2"/>
    <n v="2"/>
    <n v="0"/>
    <n v="54"/>
    <n v="3"/>
    <n v="261.70999999999998"/>
    <s v=""/>
    <n v="3"/>
    <s v=""/>
    <n v="20"/>
    <n v="0"/>
    <n v="5.5555555555555497E-2"/>
    <n v="87.236666666666594"/>
    <x v="0"/>
    <n v="0"/>
  </r>
  <r>
    <x v="3644"/>
    <n v="37"/>
    <s v="Female"/>
    <s v="USA"/>
    <d v="2023-09-04T13:52:23"/>
    <x v="2"/>
    <n v="4"/>
    <n v="1"/>
    <n v="51"/>
    <n v="3"/>
    <n v="261.58999999999997"/>
    <s v=""/>
    <n v="3"/>
    <s v=""/>
    <n v="22"/>
    <n v="0.25"/>
    <n v="5.8823529411764698E-2"/>
    <n v="87.196666666666601"/>
    <x v="0"/>
    <n v="0"/>
  </r>
  <r>
    <x v="3645"/>
    <n v="33"/>
    <s v="Female"/>
    <s v="UK"/>
    <d v="2023-03-22T17:34:53"/>
    <x v="5"/>
    <n v="2"/>
    <n v="0"/>
    <n v="50"/>
    <n v="1"/>
    <n v="261.5"/>
    <s v=""/>
    <n v="3"/>
    <s v=""/>
    <n v="58"/>
    <n v="0"/>
    <n v="0.02"/>
    <n v="87.1666666666666"/>
    <x v="0"/>
    <n v="1"/>
  </r>
  <r>
    <x v="3646"/>
    <n v="43"/>
    <s v="Male"/>
    <s v="France"/>
    <d v="2023-07-14T03:14:54"/>
    <x v="3"/>
    <n v="4"/>
    <n v="1"/>
    <n v="41"/>
    <n v="4"/>
    <n v="261.39999999999998"/>
    <s v=""/>
    <n v="3"/>
    <s v=""/>
    <n v="47"/>
    <n v="0.25"/>
    <n v="9.7560975609756101E-2"/>
    <n v="87.133333333333297"/>
    <x v="0"/>
    <n v="0"/>
  </r>
  <r>
    <x v="3647"/>
    <n v="47"/>
    <s v="Female"/>
    <s v="Germany"/>
    <d v="2024-02-13T14:10:38"/>
    <x v="3"/>
    <n v="5"/>
    <n v="2"/>
    <n v="54"/>
    <n v="2"/>
    <n v="259.95999999999998"/>
    <s v=""/>
    <n v="3"/>
    <s v=""/>
    <n v="8"/>
    <n v="0.4"/>
    <n v="3.7037037037037E-2"/>
    <n v="86.653333333333293"/>
    <x v="0"/>
    <n v="0"/>
  </r>
  <r>
    <x v="3648"/>
    <n v="33"/>
    <s v="Female"/>
    <s v="USA"/>
    <d v="2023-01-15T15:53:22"/>
    <x v="2"/>
    <n v="2"/>
    <n v="0"/>
    <n v="50"/>
    <n v="5"/>
    <n v="259.93"/>
    <s v=""/>
    <n v="3"/>
    <s v=""/>
    <n v="0"/>
    <n v="0"/>
    <n v="0.1"/>
    <n v="86.643333333333302"/>
    <x v="0"/>
    <n v="0"/>
  </r>
  <r>
    <x v="3649"/>
    <n v="47"/>
    <s v="Other"/>
    <s v="USA"/>
    <d v="2024-09-25T22:28:04"/>
    <x v="5"/>
    <n v="8"/>
    <n v="2"/>
    <n v="48"/>
    <n v="6"/>
    <n v="259.87"/>
    <s v=""/>
    <n v="3"/>
    <s v=""/>
    <n v="133"/>
    <n v="0.25"/>
    <n v="0.125"/>
    <n v="86.623333333333306"/>
    <x v="0"/>
    <n v="1"/>
  </r>
  <r>
    <x v="3650"/>
    <n v="47"/>
    <s v="Female"/>
    <s v="USA"/>
    <d v="2024-02-13T05:24:59"/>
    <x v="2"/>
    <n v="2"/>
    <n v="0"/>
    <n v="50"/>
    <n v="3"/>
    <n v="259.39999999999998"/>
    <s v=""/>
    <n v="3"/>
    <s v=""/>
    <n v="29"/>
    <n v="0"/>
    <n v="0.06"/>
    <n v="86.466666666666598"/>
    <x v="0"/>
    <n v="0"/>
  </r>
  <r>
    <x v="3651"/>
    <n v="38"/>
    <s v="Female"/>
    <s v="Canada"/>
    <d v="2023-06-26T14:44:00"/>
    <x v="1"/>
    <n v="4"/>
    <n v="0"/>
    <n v="53"/>
    <n v="2"/>
    <n v="259.01"/>
    <s v=""/>
    <n v="3"/>
    <s v=""/>
    <n v="9"/>
    <n v="0"/>
    <n v="3.7735849056603703E-2"/>
    <n v="86.336666666666602"/>
    <x v="0"/>
    <n v="0"/>
  </r>
  <r>
    <x v="3652"/>
    <n v="21"/>
    <s v="Female"/>
    <s v="USA"/>
    <d v="2023-02-21T05:25:21"/>
    <x v="2"/>
    <n v="3"/>
    <n v="1"/>
    <n v="45"/>
    <n v="3"/>
    <n v="258.75"/>
    <s v=""/>
    <n v="3"/>
    <s v=""/>
    <n v="2"/>
    <n v="0.33333333333333298"/>
    <n v="6.6666666666666596E-2"/>
    <n v="86.25"/>
    <x v="0"/>
    <n v="0"/>
  </r>
  <r>
    <x v="3653"/>
    <n v="34"/>
    <s v="Female"/>
    <s v="UK"/>
    <d v="2024-01-13T16:26:07"/>
    <x v="1"/>
    <n v="3"/>
    <n v="0"/>
    <n v="30"/>
    <n v="1"/>
    <n v="258.56"/>
    <s v=""/>
    <n v="3"/>
    <s v=""/>
    <n v="15"/>
    <n v="0"/>
    <n v="3.3333333333333298E-2"/>
    <n v="86.186666666666596"/>
    <x v="0"/>
    <n v="0"/>
  </r>
  <r>
    <x v="3654"/>
    <n v="18"/>
    <s v="Male"/>
    <s v="France"/>
    <d v="2024-07-08T21:46:11"/>
    <x v="2"/>
    <n v="2"/>
    <n v="1"/>
    <n v="63"/>
    <n v="4"/>
    <n v="258.17"/>
    <s v=""/>
    <n v="3"/>
    <s v=""/>
    <n v="3"/>
    <n v="0.5"/>
    <n v="6.3492063492063405E-2"/>
    <n v="86.056666666666601"/>
    <x v="0"/>
    <n v="0"/>
  </r>
  <r>
    <x v="3655"/>
    <n v="24"/>
    <s v="Female"/>
    <s v="USA"/>
    <d v="2024-06-13T20:11:59"/>
    <x v="3"/>
    <n v="5"/>
    <n v="0"/>
    <n v="55"/>
    <n v="4"/>
    <n v="258.14999999999998"/>
    <s v=""/>
    <n v="3"/>
    <s v=""/>
    <n v="64"/>
    <n v="0"/>
    <n v="7.2727272727272696E-2"/>
    <n v="86.05"/>
    <x v="0"/>
    <n v="0"/>
  </r>
  <r>
    <x v="3656"/>
    <n v="48"/>
    <s v="Male"/>
    <s v="USA"/>
    <d v="2023-09-13T06:40:14"/>
    <x v="3"/>
    <n v="0"/>
    <n v="0"/>
    <n v="51"/>
    <n v="3"/>
    <n v="257.91000000000003"/>
    <s v=""/>
    <n v="3"/>
    <s v=""/>
    <n v="33"/>
    <n v="0"/>
    <n v="5.8823529411764698E-2"/>
    <n v="85.97"/>
    <x v="0"/>
    <n v="0"/>
  </r>
  <r>
    <x v="3657"/>
    <n v="24"/>
    <s v="Male"/>
    <s v="UK"/>
    <d v="2023-04-29T18:09:27"/>
    <x v="3"/>
    <n v="2"/>
    <n v="1"/>
    <n v="38"/>
    <n v="1"/>
    <n v="257.87"/>
    <s v=""/>
    <n v="3"/>
    <s v=""/>
    <n v="18"/>
    <n v="0.5"/>
    <n v="2.6315789473684199E-2"/>
    <n v="85.956666666666607"/>
    <x v="0"/>
    <n v="0"/>
  </r>
  <r>
    <x v="3658"/>
    <n v="31"/>
    <s v="Female"/>
    <s v="USA"/>
    <d v="2023-10-21T04:19:35"/>
    <x v="1"/>
    <n v="6"/>
    <n v="2"/>
    <n v="62"/>
    <n v="3"/>
    <n v="257.77"/>
    <s v=""/>
    <n v="3"/>
    <s v=""/>
    <n v="36"/>
    <n v="0.33333333333333298"/>
    <n v="4.8387096774193498E-2"/>
    <n v="85.923333333333304"/>
    <x v="0"/>
    <n v="1"/>
  </r>
  <r>
    <x v="3659"/>
    <n v="35"/>
    <s v="Male"/>
    <s v="UK"/>
    <d v="2024-11-21T02:09:37"/>
    <x v="2"/>
    <n v="4"/>
    <n v="0"/>
    <n v="36"/>
    <n v="1"/>
    <n v="257.66000000000003"/>
    <s v=""/>
    <n v="3"/>
    <s v=""/>
    <n v="0"/>
    <n v="0"/>
    <n v="2.77777777777777E-2"/>
    <n v="85.886666666666599"/>
    <x v="0"/>
    <n v="0"/>
  </r>
  <r>
    <x v="3660"/>
    <n v="18"/>
    <s v="Male"/>
    <s v="USA"/>
    <d v="2023-09-30T10:25:30"/>
    <x v="3"/>
    <n v="0"/>
    <n v="0"/>
    <n v="48"/>
    <n v="2"/>
    <n v="257.64999999999998"/>
    <s v=""/>
    <n v="3"/>
    <s v=""/>
    <n v="10"/>
    <n v="0"/>
    <n v="4.1666666666666602E-2"/>
    <n v="85.883333333333297"/>
    <x v="0"/>
    <n v="0"/>
  </r>
  <r>
    <x v="3661"/>
    <n v="34"/>
    <s v="Female"/>
    <s v="Canada"/>
    <d v="2024-03-01T04:47:25"/>
    <x v="2"/>
    <n v="1"/>
    <n v="1"/>
    <n v="44"/>
    <n v="3"/>
    <n v="257.38"/>
    <s v=""/>
    <n v="3"/>
    <s v=""/>
    <n v="31"/>
    <n v="1"/>
    <n v="6.8181818181818094E-2"/>
    <n v="85.793333333333294"/>
    <x v="0"/>
    <n v="0"/>
  </r>
  <r>
    <x v="3662"/>
    <n v="43"/>
    <s v="Male"/>
    <s v="USA"/>
    <d v="2024-01-20T04:40:06"/>
    <x v="1"/>
    <n v="3"/>
    <n v="1"/>
    <n v="41"/>
    <n v="5"/>
    <n v="257.11"/>
    <s v=""/>
    <n v="3"/>
    <s v=""/>
    <n v="58"/>
    <n v="0.33333333333333298"/>
    <n v="0.12195121951219499"/>
    <n v="85.703333333333305"/>
    <x v="0"/>
    <n v="0"/>
  </r>
  <r>
    <x v="3663"/>
    <n v="35"/>
    <s v="Female"/>
    <s v="USA"/>
    <d v="2023-08-30T01:00:08"/>
    <x v="0"/>
    <n v="3"/>
    <n v="1"/>
    <n v="50"/>
    <n v="1"/>
    <n v="256.64999999999998"/>
    <s v=""/>
    <n v="3"/>
    <s v=""/>
    <n v="96"/>
    <n v="0.33333333333333298"/>
    <n v="0.02"/>
    <n v="85.55"/>
    <x v="0"/>
    <n v="0"/>
  </r>
  <r>
    <x v="3664"/>
    <n v="24"/>
    <s v="Male"/>
    <s v="UK"/>
    <d v="2024-12-02T00:58:55"/>
    <x v="1"/>
    <n v="4"/>
    <n v="1"/>
    <n v="40"/>
    <n v="1"/>
    <n v="255.9"/>
    <s v=""/>
    <n v="3"/>
    <s v=""/>
    <n v="4"/>
    <n v="0.25"/>
    <n v="2.5000000000000001E-2"/>
    <n v="85.3"/>
    <x v="0"/>
    <n v="0"/>
  </r>
  <r>
    <x v="3665"/>
    <n v="33"/>
    <s v="Male"/>
    <s v="USA"/>
    <d v="2024-01-24T07:57:24"/>
    <x v="2"/>
    <n v="6"/>
    <n v="2"/>
    <n v="49"/>
    <n v="1"/>
    <n v="255.72"/>
    <s v=""/>
    <n v="3"/>
    <s v=""/>
    <n v="1"/>
    <n v="0.33333333333333298"/>
    <n v="2.04081632653061E-2"/>
    <n v="85.24"/>
    <x v="0"/>
    <n v="0"/>
  </r>
  <r>
    <x v="3666"/>
    <n v="49"/>
    <s v="Female"/>
    <s v="Australia"/>
    <d v="2023-06-23T21:01:40"/>
    <x v="0"/>
    <n v="2"/>
    <n v="1"/>
    <n v="44"/>
    <n v="1"/>
    <n v="255.7"/>
    <s v=""/>
    <n v="3"/>
    <s v=""/>
    <n v="25"/>
    <n v="0.5"/>
    <n v="2.27272727272727E-2"/>
    <n v="85.233333333333306"/>
    <x v="0"/>
    <n v="0"/>
  </r>
  <r>
    <x v="3667"/>
    <n v="28"/>
    <s v="Female"/>
    <s v="France"/>
    <d v="2023-12-12T19:19:54"/>
    <x v="2"/>
    <n v="1"/>
    <n v="0"/>
    <n v="52"/>
    <n v="2"/>
    <n v="255.67"/>
    <s v=""/>
    <n v="3"/>
    <s v=""/>
    <n v="54"/>
    <n v="0"/>
    <n v="3.8461538461538401E-2"/>
    <n v="85.223333333333301"/>
    <x v="0"/>
    <n v="0"/>
  </r>
  <r>
    <x v="3668"/>
    <n v="41"/>
    <s v="Male"/>
    <s v="France"/>
    <d v="2024-04-23T03:05:47"/>
    <x v="2"/>
    <n v="4"/>
    <n v="0"/>
    <n v="51"/>
    <n v="1"/>
    <n v="255.64"/>
    <s v=""/>
    <n v="3"/>
    <s v=""/>
    <n v="1"/>
    <n v="0"/>
    <n v="1.9607843137254902E-2"/>
    <n v="85.213333333333296"/>
    <x v="0"/>
    <n v="0"/>
  </r>
  <r>
    <x v="3669"/>
    <n v="18"/>
    <s v="Female"/>
    <s v="USA"/>
    <d v="2023-12-25T05:11:47"/>
    <x v="3"/>
    <n v="4"/>
    <n v="2"/>
    <n v="33"/>
    <n v="1"/>
    <n v="255.22"/>
    <s v=""/>
    <n v="3"/>
    <s v=""/>
    <n v="1"/>
    <n v="0.5"/>
    <n v="3.03030303030303E-2"/>
    <n v="85.073333333333295"/>
    <x v="0"/>
    <n v="0"/>
  </r>
  <r>
    <x v="3670"/>
    <n v="20"/>
    <s v="Female"/>
    <s v="Australia"/>
    <d v="2023-12-03T22:09:14"/>
    <x v="4"/>
    <n v="4"/>
    <n v="1"/>
    <n v="47"/>
    <n v="3"/>
    <n v="254.97"/>
    <s v=""/>
    <n v="3"/>
    <s v=""/>
    <n v="52"/>
    <n v="0.25"/>
    <n v="6.3829787234042507E-2"/>
    <n v="84.99"/>
    <x v="0"/>
    <n v="0"/>
  </r>
  <r>
    <x v="3671"/>
    <n v="52"/>
    <s v="Male"/>
    <s v="Canada"/>
    <d v="2023-01-11T18:26:30"/>
    <x v="1"/>
    <n v="1"/>
    <n v="0"/>
    <n v="46"/>
    <n v="1"/>
    <n v="254.73"/>
    <s v=""/>
    <n v="3"/>
    <s v=""/>
    <n v="7"/>
    <n v="0"/>
    <n v="2.1739130434782601E-2"/>
    <n v="84.91"/>
    <x v="0"/>
    <n v="0"/>
  </r>
  <r>
    <x v="3672"/>
    <n v="45"/>
    <s v="Male"/>
    <s v="Germany"/>
    <d v="2024-09-19T13:09:18"/>
    <x v="2"/>
    <n v="3"/>
    <n v="0"/>
    <n v="46"/>
    <n v="0"/>
    <n v="254.7"/>
    <s v=""/>
    <n v="3"/>
    <s v=""/>
    <n v="36"/>
    <n v="0"/>
    <n v="0"/>
    <n v="84.899999999999906"/>
    <x v="0"/>
    <n v="0"/>
  </r>
  <r>
    <x v="3673"/>
    <n v="30"/>
    <s v="Female"/>
    <s v="Australia"/>
    <d v="2024-05-02T13:24:54"/>
    <x v="3"/>
    <n v="0"/>
    <n v="0"/>
    <n v="46"/>
    <n v="1"/>
    <n v="254.66"/>
    <s v=""/>
    <n v="3"/>
    <s v=""/>
    <n v="87"/>
    <n v="0"/>
    <n v="2.1739130434782601E-2"/>
    <n v="84.886666666666599"/>
    <x v="0"/>
    <n v="0"/>
  </r>
  <r>
    <x v="3674"/>
    <n v="51"/>
    <s v="Male"/>
    <s v="USA"/>
    <d v="2023-12-10T07:28:00"/>
    <x v="2"/>
    <n v="4"/>
    <n v="2"/>
    <n v="42"/>
    <n v="2"/>
    <n v="254.3"/>
    <s v=""/>
    <n v="3"/>
    <s v=""/>
    <n v="2"/>
    <n v="0.5"/>
    <n v="4.7619047619047603E-2"/>
    <n v="84.766666666666595"/>
    <x v="0"/>
    <n v="0"/>
  </r>
  <r>
    <x v="3675"/>
    <n v="46"/>
    <s v="Male"/>
    <s v="UK"/>
    <d v="2023-05-06T20:59:30"/>
    <x v="2"/>
    <n v="5"/>
    <n v="1"/>
    <n v="50"/>
    <n v="3"/>
    <n v="254.23"/>
    <s v=""/>
    <n v="3"/>
    <s v=""/>
    <n v="75"/>
    <n v="0.2"/>
    <n v="0.06"/>
    <n v="84.743333333333297"/>
    <x v="0"/>
    <n v="0"/>
  </r>
  <r>
    <x v="3676"/>
    <n v="18"/>
    <s v="Female"/>
    <s v="Canada"/>
    <d v="2023-02-13T22:12:28"/>
    <x v="4"/>
    <n v="5"/>
    <n v="0"/>
    <n v="37"/>
    <n v="1"/>
    <n v="253.91"/>
    <s v=""/>
    <n v="3"/>
    <s v=""/>
    <n v="26"/>
    <n v="0"/>
    <n v="2.7027027027027001E-2"/>
    <n v="84.636666666666599"/>
    <x v="0"/>
    <n v="0"/>
  </r>
  <r>
    <x v="3677"/>
    <n v="37"/>
    <s v="Male"/>
    <s v="Japan"/>
    <d v="2023-01-03T04:33:52"/>
    <x v="3"/>
    <n v="3"/>
    <n v="1"/>
    <n v="59"/>
    <n v="1"/>
    <n v="253.78"/>
    <s v=""/>
    <n v="3"/>
    <s v=""/>
    <n v="40"/>
    <n v="0.33333333333333298"/>
    <n v="1.6949152542372801E-2"/>
    <n v="84.593333333333305"/>
    <x v="0"/>
    <n v="0"/>
  </r>
  <r>
    <x v="3678"/>
    <n v="34"/>
    <s v="Male"/>
    <s v="Germany"/>
    <d v="2024-04-03T18:46:39"/>
    <x v="2"/>
    <n v="2"/>
    <n v="1"/>
    <n v="52"/>
    <n v="0"/>
    <n v="253.21"/>
    <s v=""/>
    <n v="3"/>
    <s v=""/>
    <n v="15"/>
    <n v="0.5"/>
    <n v="0"/>
    <n v="84.403333333333293"/>
    <x v="0"/>
    <n v="0"/>
  </r>
  <r>
    <x v="3679"/>
    <n v="49"/>
    <s v="Other"/>
    <s v="France"/>
    <d v="2023-12-28T06:12:09"/>
    <x v="4"/>
    <n v="2"/>
    <n v="0"/>
    <n v="40"/>
    <n v="0"/>
    <n v="253"/>
    <s v=""/>
    <n v="3"/>
    <s v=""/>
    <n v="37"/>
    <n v="0"/>
    <n v="0"/>
    <n v="84.3333333333333"/>
    <x v="0"/>
    <n v="0"/>
  </r>
  <r>
    <x v="3680"/>
    <n v="42"/>
    <s v="Male"/>
    <s v="UK"/>
    <d v="2024-01-20T22:11:23"/>
    <x v="2"/>
    <n v="5"/>
    <n v="1"/>
    <n v="40"/>
    <n v="0"/>
    <n v="252.79"/>
    <s v=""/>
    <n v="3"/>
    <s v=""/>
    <n v="5"/>
    <n v="0.2"/>
    <n v="0"/>
    <n v="84.263333333333307"/>
    <x v="0"/>
    <n v="0"/>
  </r>
  <r>
    <x v="3681"/>
    <n v="35"/>
    <s v="Male"/>
    <s v="USA"/>
    <d v="2023-01-13T01:06:15"/>
    <x v="1"/>
    <n v="1"/>
    <n v="0"/>
    <n v="44"/>
    <n v="1"/>
    <n v="252.5"/>
    <s v=""/>
    <n v="3"/>
    <s v=""/>
    <n v="25"/>
    <n v="0"/>
    <n v="2.27272727272727E-2"/>
    <n v="84.1666666666666"/>
    <x v="0"/>
    <n v="0"/>
  </r>
  <r>
    <x v="3682"/>
    <n v="52"/>
    <s v="Female"/>
    <s v="USA"/>
    <d v="2024-02-13T06:52:36"/>
    <x v="2"/>
    <n v="1"/>
    <n v="1"/>
    <n v="47"/>
    <n v="0"/>
    <n v="252.5"/>
    <s v=""/>
    <n v="3"/>
    <s v=""/>
    <n v="2"/>
    <n v="1"/>
    <n v="0"/>
    <n v="84.1666666666666"/>
    <x v="0"/>
    <n v="0"/>
  </r>
  <r>
    <x v="3683"/>
    <n v="26"/>
    <s v="Male"/>
    <s v="USA"/>
    <d v="2024-08-19T21:15:14"/>
    <x v="5"/>
    <n v="5"/>
    <n v="1"/>
    <n v="54"/>
    <n v="1"/>
    <n v="252.39"/>
    <s v=""/>
    <n v="3"/>
    <s v=""/>
    <n v="11"/>
    <n v="0.2"/>
    <n v="1.85185185185185E-2"/>
    <n v="84.13"/>
    <x v="0"/>
    <n v="0"/>
  </r>
  <r>
    <x v="3684"/>
    <n v="47"/>
    <s v="Male"/>
    <s v="USA"/>
    <d v="2024-01-31T16:37:53"/>
    <x v="5"/>
    <n v="4"/>
    <n v="3"/>
    <n v="46"/>
    <n v="2"/>
    <n v="252.29"/>
    <s v=""/>
    <n v="3"/>
    <s v=""/>
    <n v="0"/>
    <n v="0.75"/>
    <n v="4.3478260869565202E-2"/>
    <n v="84.096666666666593"/>
    <x v="0"/>
    <n v="0"/>
  </r>
  <r>
    <x v="3685"/>
    <n v="40"/>
    <s v="Female"/>
    <s v="Germany"/>
    <d v="2024-05-29T19:32:59"/>
    <x v="5"/>
    <n v="4"/>
    <n v="0"/>
    <n v="51"/>
    <n v="4"/>
    <n v="252.2"/>
    <s v=""/>
    <n v="3"/>
    <s v=""/>
    <n v="19"/>
    <n v="0"/>
    <n v="7.8431372549019607E-2"/>
    <n v="84.066666666666606"/>
    <x v="0"/>
    <n v="0"/>
  </r>
  <r>
    <x v="3686"/>
    <n v="47"/>
    <s v="Female"/>
    <s v="USA"/>
    <d v="2023-07-28T08:55:00"/>
    <x v="5"/>
    <n v="1"/>
    <n v="0"/>
    <n v="43"/>
    <n v="2"/>
    <n v="252.05"/>
    <s v=""/>
    <n v="3"/>
    <s v=""/>
    <n v="48"/>
    <n v="0"/>
    <n v="4.6511627906976702E-2"/>
    <n v="84.016666666666595"/>
    <x v="0"/>
    <n v="0"/>
  </r>
  <r>
    <x v="3687"/>
    <n v="20"/>
    <s v="Female"/>
    <s v="Canada"/>
    <d v="2024-11-09T11:16:37"/>
    <x v="2"/>
    <n v="1"/>
    <n v="1"/>
    <n v="62"/>
    <n v="2"/>
    <n v="252.02"/>
    <s v=""/>
    <n v="3"/>
    <s v=""/>
    <n v="6"/>
    <n v="1"/>
    <n v="3.2258064516128997E-2"/>
    <n v="84.006666666666604"/>
    <x v="0"/>
    <n v="0"/>
  </r>
  <r>
    <x v="3688"/>
    <n v="44"/>
    <s v="Female"/>
    <s v="USA"/>
    <d v="2024-07-16T03:31:27"/>
    <x v="1"/>
    <n v="2"/>
    <n v="0"/>
    <n v="34"/>
    <n v="2"/>
    <n v="251.7"/>
    <s v=""/>
    <n v="3"/>
    <s v=""/>
    <n v="31"/>
    <n v="0"/>
    <n v="5.8823529411764698E-2"/>
    <n v="83.899999999999906"/>
    <x v="0"/>
    <n v="0"/>
  </r>
  <r>
    <x v="3689"/>
    <n v="25"/>
    <s v="Female"/>
    <s v="UK"/>
    <d v="2024-04-02T19:24:56"/>
    <x v="2"/>
    <n v="3"/>
    <n v="1"/>
    <n v="52"/>
    <n v="1"/>
    <n v="251.37"/>
    <s v=""/>
    <n v="3"/>
    <s v=""/>
    <n v="53"/>
    <n v="0.33333333333333298"/>
    <n v="1.9230769230769201E-2"/>
    <n v="83.79"/>
    <x v="0"/>
    <n v="1"/>
  </r>
  <r>
    <x v="3690"/>
    <n v="30"/>
    <s v="Female"/>
    <s v="France"/>
    <d v="2024-06-27T06:53:12"/>
    <x v="2"/>
    <n v="3"/>
    <n v="0"/>
    <n v="57"/>
    <n v="5"/>
    <n v="250.92"/>
    <s v=""/>
    <n v="3"/>
    <s v=""/>
    <n v="24"/>
    <n v="0"/>
    <n v="8.7719298245614002E-2"/>
    <n v="83.64"/>
    <x v="0"/>
    <n v="0"/>
  </r>
  <r>
    <x v="3691"/>
    <n v="38"/>
    <s v="Female"/>
    <s v="France"/>
    <d v="2024-08-03T09:33:39"/>
    <x v="0"/>
    <n v="5"/>
    <n v="2"/>
    <n v="44"/>
    <n v="5"/>
    <n v="250.65"/>
    <s v=""/>
    <n v="3"/>
    <s v=""/>
    <n v="5"/>
    <n v="0.4"/>
    <n v="0.11363636363636299"/>
    <n v="83.55"/>
    <x v="0"/>
    <n v="0"/>
  </r>
  <r>
    <x v="3692"/>
    <n v="39"/>
    <s v="Male"/>
    <s v="USA"/>
    <d v="2023-08-30T15:36:12"/>
    <x v="1"/>
    <n v="3"/>
    <n v="2"/>
    <n v="28"/>
    <n v="0"/>
    <n v="250.6"/>
    <s v=""/>
    <n v="3"/>
    <s v=""/>
    <n v="16"/>
    <n v="0.66666666666666596"/>
    <n v="0"/>
    <n v="83.533333333333303"/>
    <x v="0"/>
    <n v="0"/>
  </r>
  <r>
    <x v="3693"/>
    <n v="51"/>
    <s v="Female"/>
    <s v="UK"/>
    <d v="2023-04-25T01:43:41"/>
    <x v="1"/>
    <n v="0"/>
    <n v="0"/>
    <n v="38"/>
    <n v="1"/>
    <n v="250.53"/>
    <s v=""/>
    <n v="3"/>
    <s v=""/>
    <n v="58"/>
    <n v="0"/>
    <n v="2.6315789473684199E-2"/>
    <n v="83.51"/>
    <x v="0"/>
    <n v="1"/>
  </r>
  <r>
    <x v="3694"/>
    <n v="50"/>
    <s v="Female"/>
    <s v="Canada"/>
    <d v="2023-04-11T19:25:18"/>
    <x v="1"/>
    <n v="3"/>
    <n v="1"/>
    <n v="57"/>
    <n v="6"/>
    <n v="250.43"/>
    <s v=""/>
    <n v="3"/>
    <s v=""/>
    <n v="31"/>
    <n v="0.33333333333333298"/>
    <n v="0.105263157894736"/>
    <n v="83.476666666666603"/>
    <x v="0"/>
    <n v="1"/>
  </r>
  <r>
    <x v="3695"/>
    <n v="30"/>
    <s v="Male"/>
    <s v="Japan"/>
    <d v="2024-12-28T03:22:27"/>
    <x v="3"/>
    <n v="5"/>
    <n v="1"/>
    <n v="40"/>
    <n v="1"/>
    <n v="250.37"/>
    <s v=""/>
    <n v="3"/>
    <s v=""/>
    <n v="80"/>
    <n v="0.2"/>
    <n v="2.5000000000000001E-2"/>
    <n v="83.456666666666607"/>
    <x v="0"/>
    <n v="0"/>
  </r>
  <r>
    <x v="3696"/>
    <n v="23"/>
    <s v="Female"/>
    <s v="Australia"/>
    <d v="2023-09-25T12:09:18"/>
    <x v="4"/>
    <n v="4"/>
    <n v="1"/>
    <n v="49"/>
    <n v="0"/>
    <n v="250.28"/>
    <s v=""/>
    <n v="3"/>
    <s v=""/>
    <n v="10"/>
    <n v="0.25"/>
    <n v="0"/>
    <n v="83.426666666666605"/>
    <x v="0"/>
    <n v="0"/>
  </r>
  <r>
    <x v="3697"/>
    <n v="45"/>
    <s v="Male"/>
    <s v="USA"/>
    <d v="2023-08-15T22:15:14"/>
    <x v="4"/>
    <n v="3"/>
    <n v="1"/>
    <n v="52"/>
    <n v="3"/>
    <n v="249.96"/>
    <s v=""/>
    <n v="3"/>
    <s v=""/>
    <n v="20"/>
    <n v="0.33333333333333298"/>
    <n v="5.7692307692307598E-2"/>
    <n v="83.32"/>
    <x v="0"/>
    <n v="0"/>
  </r>
  <r>
    <x v="3698"/>
    <n v="36"/>
    <s v="Male"/>
    <s v="Canada"/>
    <d v="2024-12-21T23:54:07"/>
    <x v="2"/>
    <n v="2"/>
    <n v="1"/>
    <n v="47"/>
    <n v="2"/>
    <n v="249.9"/>
    <s v=""/>
    <n v="3"/>
    <s v=""/>
    <n v="10"/>
    <n v="0.5"/>
    <n v="4.2553191489361701E-2"/>
    <n v="83.3"/>
    <x v="0"/>
    <n v="0"/>
  </r>
  <r>
    <x v="3699"/>
    <n v="40"/>
    <s v="Female"/>
    <s v="USA"/>
    <d v="2024-02-02T08:03:17"/>
    <x v="4"/>
    <n v="3"/>
    <n v="0"/>
    <n v="54"/>
    <n v="2"/>
    <n v="249.67"/>
    <s v=""/>
    <n v="3"/>
    <s v=""/>
    <n v="31"/>
    <n v="0"/>
    <n v="3.7037037037037E-2"/>
    <n v="83.223333333333301"/>
    <x v="0"/>
    <n v="0"/>
  </r>
  <r>
    <x v="3700"/>
    <n v="23"/>
    <s v="Male"/>
    <s v="UK"/>
    <d v="2024-09-29T03:51:16"/>
    <x v="2"/>
    <n v="7"/>
    <n v="1"/>
    <n v="58"/>
    <n v="0"/>
    <n v="249.57"/>
    <s v=""/>
    <n v="3"/>
    <s v=""/>
    <n v="48"/>
    <n v="0.14285714285714199"/>
    <n v="0"/>
    <n v="83.19"/>
    <x v="0"/>
    <n v="0"/>
  </r>
  <r>
    <x v="3701"/>
    <n v="28"/>
    <s v="Male"/>
    <s v="USA"/>
    <d v="2023-10-03T12:53:28"/>
    <x v="0"/>
    <n v="5"/>
    <n v="2"/>
    <n v="56"/>
    <n v="2"/>
    <n v="249.38"/>
    <s v=""/>
    <n v="3"/>
    <s v=""/>
    <n v="18"/>
    <n v="0.4"/>
    <n v="3.5714285714285698E-2"/>
    <n v="83.126666666666594"/>
    <x v="0"/>
    <n v="1"/>
  </r>
  <r>
    <x v="3702"/>
    <n v="24"/>
    <s v="Male"/>
    <s v="Australia"/>
    <d v="2024-03-09T05:31:35"/>
    <x v="3"/>
    <n v="2"/>
    <n v="1"/>
    <n v="60"/>
    <n v="4"/>
    <n v="248.67"/>
    <s v=""/>
    <n v="3"/>
    <s v=""/>
    <n v="16"/>
    <n v="0.5"/>
    <n v="6.6666666666666596E-2"/>
    <n v="82.89"/>
    <x v="0"/>
    <n v="0"/>
  </r>
  <r>
    <x v="3703"/>
    <n v="61"/>
    <s v="Male"/>
    <s v="USA"/>
    <d v="2024-05-01T09:40:22"/>
    <x v="2"/>
    <n v="1"/>
    <n v="0"/>
    <n v="49"/>
    <n v="3"/>
    <n v="248.61"/>
    <s v=""/>
    <n v="3"/>
    <s v=""/>
    <n v="23"/>
    <n v="0"/>
    <n v="6.1224489795918297E-2"/>
    <n v="82.87"/>
    <x v="0"/>
    <n v="0"/>
  </r>
  <r>
    <x v="3704"/>
    <n v="31"/>
    <s v="Male"/>
    <s v="Japan"/>
    <d v="2023-04-16T10:23:27"/>
    <x v="2"/>
    <n v="0"/>
    <n v="0"/>
    <n v="54"/>
    <n v="3"/>
    <n v="248.44"/>
    <s v=""/>
    <n v="3"/>
    <s v=""/>
    <n v="37"/>
    <n v="0"/>
    <n v="5.5555555555555497E-2"/>
    <n v="82.813333333333304"/>
    <x v="0"/>
    <n v="0"/>
  </r>
  <r>
    <x v="3705"/>
    <n v="18"/>
    <s v="Male"/>
    <s v="Canada"/>
    <d v="2024-10-18T07:47:34"/>
    <x v="2"/>
    <n v="0"/>
    <n v="0"/>
    <n v="46"/>
    <n v="3"/>
    <n v="248.07"/>
    <s v=""/>
    <n v="3"/>
    <s v=""/>
    <n v="53"/>
    <n v="0"/>
    <n v="6.5217391304347797E-2"/>
    <n v="82.69"/>
    <x v="0"/>
    <n v="0"/>
  </r>
  <r>
    <x v="3706"/>
    <n v="53"/>
    <s v="Female"/>
    <s v="USA"/>
    <d v="2024-03-15T01:41:53"/>
    <x v="5"/>
    <n v="2"/>
    <n v="1"/>
    <n v="51"/>
    <n v="2"/>
    <n v="247.7"/>
    <s v=""/>
    <n v="3"/>
    <s v=""/>
    <n v="6"/>
    <n v="0.5"/>
    <n v="3.9215686274509803E-2"/>
    <n v="82.566666666666606"/>
    <x v="0"/>
    <n v="1"/>
  </r>
  <r>
    <x v="3707"/>
    <n v="18"/>
    <s v="Male"/>
    <s v="USA"/>
    <d v="2024-02-15T01:13:12"/>
    <x v="1"/>
    <n v="0"/>
    <n v="0"/>
    <n v="53"/>
    <n v="1"/>
    <n v="247.66"/>
    <s v=""/>
    <n v="3"/>
    <s v=""/>
    <n v="4"/>
    <n v="0"/>
    <n v="1.8867924528301799E-2"/>
    <n v="82.553333333333299"/>
    <x v="0"/>
    <n v="0"/>
  </r>
  <r>
    <x v="3708"/>
    <n v="18"/>
    <s v="Female"/>
    <s v="UK"/>
    <d v="2024-12-01T22:03:43"/>
    <x v="2"/>
    <n v="5"/>
    <n v="3"/>
    <n v="56"/>
    <n v="5"/>
    <n v="247.43"/>
    <s v=""/>
    <n v="3"/>
    <s v=""/>
    <n v="15"/>
    <n v="0.6"/>
    <n v="8.9285714285714204E-2"/>
    <n v="82.476666666666603"/>
    <x v="0"/>
    <n v="0"/>
  </r>
  <r>
    <x v="3709"/>
    <n v="37"/>
    <s v="Female"/>
    <s v="Australia"/>
    <d v="2024-05-24T18:21:34"/>
    <x v="2"/>
    <n v="4"/>
    <n v="0"/>
    <n v="50"/>
    <n v="1"/>
    <n v="247.3"/>
    <s v=""/>
    <n v="3"/>
    <s v=""/>
    <n v="48"/>
    <n v="0"/>
    <n v="0.02"/>
    <n v="82.433333333333294"/>
    <x v="0"/>
    <n v="0"/>
  </r>
  <r>
    <x v="3710"/>
    <n v="47"/>
    <s v="Male"/>
    <s v="USA"/>
    <d v="2023-04-09T20:41:52"/>
    <x v="1"/>
    <n v="5"/>
    <n v="2"/>
    <n v="47"/>
    <n v="1"/>
    <n v="246.59"/>
    <s v=""/>
    <n v="3"/>
    <s v=""/>
    <n v="21"/>
    <n v="0.4"/>
    <n v="2.1276595744680799E-2"/>
    <n v="82.196666666666601"/>
    <x v="0"/>
    <n v="0"/>
  </r>
  <r>
    <x v="3711"/>
    <n v="25"/>
    <s v="Female"/>
    <s v="USA"/>
    <d v="2024-01-10T06:40:07"/>
    <x v="1"/>
    <n v="5"/>
    <n v="0"/>
    <n v="51"/>
    <n v="5"/>
    <n v="246.54"/>
    <s v=""/>
    <n v="3"/>
    <s v=""/>
    <n v="17"/>
    <n v="0"/>
    <n v="9.8039215686274495E-2"/>
    <n v="82.179999999999893"/>
    <x v="0"/>
    <n v="0"/>
  </r>
  <r>
    <x v="3712"/>
    <n v="27"/>
    <s v="Male"/>
    <s v="USA"/>
    <d v="2023-05-31T21:06:06"/>
    <x v="2"/>
    <n v="1"/>
    <n v="0"/>
    <n v="61"/>
    <n v="3"/>
    <n v="246.16"/>
    <s v=""/>
    <n v="3"/>
    <s v=""/>
    <n v="46"/>
    <n v="0"/>
    <n v="4.9180327868852403E-2"/>
    <n v="82.053333333333299"/>
    <x v="0"/>
    <n v="0"/>
  </r>
  <r>
    <x v="3713"/>
    <n v="33"/>
    <s v="Female"/>
    <s v="USA"/>
    <d v="2023-09-17T18:43:10"/>
    <x v="2"/>
    <n v="1"/>
    <n v="0"/>
    <n v="54"/>
    <n v="3"/>
    <n v="246.06"/>
    <s v=""/>
    <n v="3"/>
    <s v=""/>
    <n v="39"/>
    <n v="0"/>
    <n v="5.5555555555555497E-2"/>
    <n v="82.02"/>
    <x v="0"/>
    <n v="0"/>
  </r>
  <r>
    <x v="3714"/>
    <n v="40"/>
    <s v="Male"/>
    <s v="Canada"/>
    <d v="2023-10-07T17:38:22"/>
    <x v="4"/>
    <n v="6"/>
    <n v="2"/>
    <n v="51"/>
    <n v="3"/>
    <n v="245.98"/>
    <s v=""/>
    <n v="3"/>
    <s v=""/>
    <n v="1"/>
    <n v="0.33333333333333298"/>
    <n v="5.8823529411764698E-2"/>
    <n v="81.993333333333297"/>
    <x v="0"/>
    <n v="1"/>
  </r>
  <r>
    <x v="3715"/>
    <n v="33"/>
    <s v="Female"/>
    <s v="USA"/>
    <d v="2024-12-25T16:58:10"/>
    <x v="3"/>
    <n v="3"/>
    <n v="1"/>
    <n v="46"/>
    <n v="2"/>
    <n v="245.72"/>
    <s v=""/>
    <n v="3"/>
    <s v=""/>
    <n v="146"/>
    <n v="0.33333333333333298"/>
    <n v="4.3478260869565202E-2"/>
    <n v="81.906666666666595"/>
    <x v="0"/>
    <n v="1"/>
  </r>
  <r>
    <x v="3716"/>
    <n v="24"/>
    <s v="Female"/>
    <s v="Canada"/>
    <d v="2024-06-26T01:41:03"/>
    <x v="2"/>
    <n v="7"/>
    <n v="1"/>
    <n v="52"/>
    <n v="2"/>
    <n v="245.69"/>
    <s v=""/>
    <n v="3"/>
    <s v=""/>
    <n v="2"/>
    <n v="0.14285714285714199"/>
    <n v="3.8461538461538401E-2"/>
    <n v="81.896666666666604"/>
    <x v="0"/>
    <n v="0"/>
  </r>
  <r>
    <x v="3717"/>
    <n v="32"/>
    <s v="Female"/>
    <s v="USA"/>
    <d v="2024-09-25T15:10:02"/>
    <x v="2"/>
    <n v="3"/>
    <n v="1"/>
    <n v="41"/>
    <n v="1"/>
    <n v="245.01"/>
    <s v=""/>
    <n v="3"/>
    <s v=""/>
    <n v="0"/>
    <n v="0.33333333333333298"/>
    <n v="2.4390243902439001E-2"/>
    <n v="81.67"/>
    <x v="0"/>
    <n v="0"/>
  </r>
  <r>
    <x v="3718"/>
    <n v="18"/>
    <s v="Male"/>
    <s v="USA"/>
    <d v="2024-07-14T03:20:25"/>
    <x v="3"/>
    <n v="2"/>
    <n v="1"/>
    <n v="60"/>
    <n v="0"/>
    <n v="244.72"/>
    <s v=""/>
    <n v="3"/>
    <s v=""/>
    <n v="13"/>
    <n v="0.5"/>
    <n v="0"/>
    <n v="81.573333333333295"/>
    <x v="0"/>
    <n v="1"/>
  </r>
  <r>
    <x v="3719"/>
    <n v="39"/>
    <s v="Female"/>
    <s v="France"/>
    <d v="2024-01-15T13:41:57"/>
    <x v="0"/>
    <n v="3"/>
    <n v="0"/>
    <n v="45"/>
    <n v="2"/>
    <n v="244.69"/>
    <s v=""/>
    <n v="3"/>
    <s v=""/>
    <n v="82"/>
    <n v="0"/>
    <n v="4.4444444444444398E-2"/>
    <n v="81.563333333333304"/>
    <x v="0"/>
    <n v="0"/>
  </r>
  <r>
    <x v="3720"/>
    <n v="24"/>
    <s v="Female"/>
    <s v="USA"/>
    <d v="2023-08-27T01:27:22"/>
    <x v="3"/>
    <n v="2"/>
    <n v="0"/>
    <n v="47"/>
    <n v="2"/>
    <n v="244.67"/>
    <s v=""/>
    <n v="3"/>
    <s v=""/>
    <n v="42"/>
    <n v="0"/>
    <n v="4.2553191489361701E-2"/>
    <n v="81.556666666666601"/>
    <x v="0"/>
    <n v="0"/>
  </r>
  <r>
    <x v="3721"/>
    <n v="42"/>
    <s v="Male"/>
    <s v="USA"/>
    <d v="2024-09-02T16:42:05"/>
    <x v="5"/>
    <n v="4"/>
    <n v="0"/>
    <n v="41"/>
    <n v="1"/>
    <n v="244.61"/>
    <s v=""/>
    <n v="3"/>
    <s v=""/>
    <n v="19"/>
    <n v="0"/>
    <n v="2.4390243902439001E-2"/>
    <n v="81.536666666666605"/>
    <x v="0"/>
    <n v="0"/>
  </r>
  <r>
    <x v="3722"/>
    <n v="34"/>
    <s v="Male"/>
    <s v="Germany"/>
    <d v="2024-02-29T02:30:30"/>
    <x v="3"/>
    <n v="3"/>
    <n v="1"/>
    <n v="51"/>
    <n v="4"/>
    <n v="244.59"/>
    <s v=""/>
    <n v="3"/>
    <s v=""/>
    <n v="25"/>
    <n v="0.33333333333333298"/>
    <n v="7.8431372549019607E-2"/>
    <n v="81.53"/>
    <x v="0"/>
    <n v="1"/>
  </r>
  <r>
    <x v="3723"/>
    <n v="27"/>
    <s v="Female"/>
    <s v="USA"/>
    <d v="2023-11-18T17:07:24"/>
    <x v="2"/>
    <n v="8"/>
    <n v="6"/>
    <n v="47"/>
    <n v="2"/>
    <n v="244.58"/>
    <s v=""/>
    <n v="3"/>
    <s v=""/>
    <n v="66"/>
    <n v="0.75"/>
    <n v="4.2553191489361701E-2"/>
    <n v="81.5266666666666"/>
    <x v="0"/>
    <n v="0"/>
  </r>
  <r>
    <x v="3724"/>
    <n v="48"/>
    <s v="Female"/>
    <s v="USA"/>
    <d v="2023-01-14T16:31:39"/>
    <x v="2"/>
    <n v="3"/>
    <n v="1"/>
    <n v="55"/>
    <n v="2"/>
    <n v="244.25"/>
    <s v=""/>
    <n v="3"/>
    <s v=""/>
    <n v="9"/>
    <n v="0.33333333333333298"/>
    <n v="3.6363636363636299E-2"/>
    <n v="81.4166666666666"/>
    <x v="0"/>
    <n v="0"/>
  </r>
  <r>
    <x v="3725"/>
    <n v="46"/>
    <s v="Female"/>
    <s v="Japan"/>
    <d v="2024-05-11T01:49:56"/>
    <x v="1"/>
    <n v="2"/>
    <n v="1"/>
    <n v="46"/>
    <n v="2"/>
    <n v="243.74"/>
    <s v=""/>
    <n v="3"/>
    <s v=""/>
    <n v="8"/>
    <n v="0.5"/>
    <n v="4.3478260869565202E-2"/>
    <n v="81.246666666666599"/>
    <x v="0"/>
    <n v="1"/>
  </r>
  <r>
    <x v="3726"/>
    <n v="23"/>
    <s v="Female"/>
    <s v="Canada"/>
    <d v="2024-04-30T11:46:16"/>
    <x v="2"/>
    <n v="1"/>
    <n v="0"/>
    <n v="44"/>
    <n v="5"/>
    <n v="243.69"/>
    <s v=""/>
    <n v="3"/>
    <s v=""/>
    <n v="38"/>
    <n v="0"/>
    <n v="0.11363636363636299"/>
    <n v="81.23"/>
    <x v="0"/>
    <n v="0"/>
  </r>
  <r>
    <x v="3727"/>
    <n v="29"/>
    <s v="Female"/>
    <s v="USA"/>
    <d v="2024-08-21T03:54:59"/>
    <x v="3"/>
    <n v="7"/>
    <n v="2"/>
    <n v="52"/>
    <n v="6"/>
    <n v="243.65"/>
    <s v=""/>
    <n v="3"/>
    <s v=""/>
    <n v="74"/>
    <n v="0.28571428571428498"/>
    <n v="0.115384615384615"/>
    <n v="81.216666666666598"/>
    <x v="0"/>
    <n v="0"/>
  </r>
  <r>
    <x v="3728"/>
    <n v="26"/>
    <s v="Female"/>
    <s v="UK"/>
    <d v="2024-02-29T20:01:47"/>
    <x v="4"/>
    <n v="1"/>
    <n v="0"/>
    <n v="52"/>
    <n v="2"/>
    <n v="243.46"/>
    <s v=""/>
    <n v="3"/>
    <s v=""/>
    <n v="113"/>
    <n v="0"/>
    <n v="3.8461538461538401E-2"/>
    <n v="81.153333333333293"/>
    <x v="0"/>
    <n v="1"/>
  </r>
  <r>
    <x v="3729"/>
    <n v="34"/>
    <s v="Female"/>
    <s v="France"/>
    <d v="2024-03-22T07:27:09"/>
    <x v="2"/>
    <n v="3"/>
    <n v="1"/>
    <n v="41"/>
    <n v="1"/>
    <n v="243.28"/>
    <s v=""/>
    <n v="3"/>
    <s v=""/>
    <n v="17"/>
    <n v="0.33333333333333298"/>
    <n v="2.4390243902439001E-2"/>
    <n v="81.093333333333305"/>
    <x v="0"/>
    <n v="0"/>
  </r>
  <r>
    <x v="3730"/>
    <n v="43"/>
    <s v="Female"/>
    <s v="USA"/>
    <d v="2023-08-04T02:59:25"/>
    <x v="1"/>
    <n v="4"/>
    <n v="1"/>
    <n v="47"/>
    <n v="1"/>
    <n v="243.12"/>
    <s v=""/>
    <n v="3"/>
    <s v=""/>
    <n v="31"/>
    <n v="0.25"/>
    <n v="2.1276595744680799E-2"/>
    <n v="81.040000000000006"/>
    <x v="0"/>
    <n v="0"/>
  </r>
  <r>
    <x v="3731"/>
    <n v="23"/>
    <s v="Male"/>
    <s v="USA"/>
    <d v="2024-05-31T13:53:35"/>
    <x v="3"/>
    <n v="7"/>
    <n v="2"/>
    <n v="56"/>
    <n v="1"/>
    <n v="243"/>
    <s v=""/>
    <n v="3"/>
    <s v=""/>
    <n v="17"/>
    <n v="0.28571428571428498"/>
    <n v="1.7857142857142801E-2"/>
    <n v="81"/>
    <x v="0"/>
    <n v="0"/>
  </r>
  <r>
    <x v="3732"/>
    <n v="24"/>
    <s v="Male"/>
    <s v="USA"/>
    <d v="2023-05-05T18:42:34"/>
    <x v="4"/>
    <n v="2"/>
    <n v="0"/>
    <n v="55"/>
    <n v="1"/>
    <n v="242.96"/>
    <s v=""/>
    <n v="3"/>
    <s v=""/>
    <n v="4"/>
    <n v="0"/>
    <n v="1.8181818181818101E-2"/>
    <n v="80.986666666666594"/>
    <x v="0"/>
    <n v="0"/>
  </r>
  <r>
    <x v="3733"/>
    <n v="43"/>
    <s v="Male"/>
    <s v="USA"/>
    <d v="2023-12-24T20:26:09"/>
    <x v="5"/>
    <n v="3"/>
    <n v="0"/>
    <n v="53"/>
    <n v="3"/>
    <n v="242.93"/>
    <s v=""/>
    <n v="3"/>
    <s v=""/>
    <n v="32"/>
    <n v="0"/>
    <n v="5.6603773584905599E-2"/>
    <n v="80.976666666666603"/>
    <x v="0"/>
    <n v="0"/>
  </r>
  <r>
    <x v="3734"/>
    <n v="48"/>
    <s v="Female"/>
    <s v="Japan"/>
    <d v="2024-07-18T13:55:45"/>
    <x v="3"/>
    <n v="4"/>
    <n v="1"/>
    <n v="56"/>
    <n v="1"/>
    <n v="242.83"/>
    <s v=""/>
    <n v="3"/>
    <s v=""/>
    <n v="0"/>
    <n v="0.25"/>
    <n v="1.7857142857142801E-2"/>
    <n v="80.9433333333333"/>
    <x v="0"/>
    <n v="0"/>
  </r>
  <r>
    <x v="3735"/>
    <n v="41"/>
    <s v="Female"/>
    <s v="USA"/>
    <d v="2023-09-30T03:07:27"/>
    <x v="0"/>
    <n v="5"/>
    <n v="3"/>
    <n v="60"/>
    <n v="1"/>
    <n v="242.82"/>
    <s v=""/>
    <n v="3"/>
    <s v=""/>
    <n v="7"/>
    <n v="0.6"/>
    <n v="1.6666666666666601E-2"/>
    <n v="80.94"/>
    <x v="0"/>
    <n v="0"/>
  </r>
  <r>
    <x v="3736"/>
    <n v="39"/>
    <s v="Male"/>
    <s v="USA"/>
    <d v="2024-06-13T17:16:46"/>
    <x v="2"/>
    <n v="3"/>
    <n v="0"/>
    <n v="61"/>
    <n v="3"/>
    <n v="242.38"/>
    <s v=""/>
    <n v="3"/>
    <s v=""/>
    <n v="126"/>
    <n v="0"/>
    <n v="4.9180327868852403E-2"/>
    <n v="80.793333333333294"/>
    <x v="0"/>
    <n v="1"/>
  </r>
  <r>
    <x v="3737"/>
    <n v="19"/>
    <s v="Female"/>
    <s v="USA"/>
    <d v="2023-07-27T22:41:45"/>
    <x v="2"/>
    <n v="5"/>
    <n v="3"/>
    <n v="51"/>
    <n v="5"/>
    <n v="242.24"/>
    <s v=""/>
    <n v="3"/>
    <s v=""/>
    <n v="27"/>
    <n v="0.6"/>
    <n v="9.8039215686274495E-2"/>
    <n v="80.746666666666599"/>
    <x v="0"/>
    <n v="0"/>
  </r>
  <r>
    <x v="3738"/>
    <n v="47"/>
    <s v="Female"/>
    <s v="Japan"/>
    <d v="2024-07-18T03:42:30"/>
    <x v="0"/>
    <n v="3"/>
    <n v="3"/>
    <n v="42"/>
    <n v="2"/>
    <n v="242.18"/>
    <s v=""/>
    <n v="3"/>
    <s v=""/>
    <n v="12"/>
    <n v="1"/>
    <n v="4.7619047619047603E-2"/>
    <n v="80.726666666666603"/>
    <x v="0"/>
    <n v="0"/>
  </r>
  <r>
    <x v="3739"/>
    <n v="32"/>
    <s v="Female"/>
    <s v="USA"/>
    <d v="2024-02-07T16:32:43"/>
    <x v="5"/>
    <n v="5"/>
    <n v="2"/>
    <n v="51"/>
    <n v="4"/>
    <n v="241.66"/>
    <s v=""/>
    <n v="3"/>
    <s v=""/>
    <n v="0"/>
    <n v="0.4"/>
    <n v="7.8431372549019607E-2"/>
    <n v="80.553333333333299"/>
    <x v="0"/>
    <n v="0"/>
  </r>
  <r>
    <x v="3740"/>
    <n v="39"/>
    <s v="Female"/>
    <s v="Germany"/>
    <d v="2024-03-21T18:18:41"/>
    <x v="2"/>
    <n v="3"/>
    <n v="1"/>
    <n v="51"/>
    <n v="2"/>
    <n v="240.23"/>
    <s v=""/>
    <n v="3"/>
    <s v=""/>
    <n v="32"/>
    <n v="0.33333333333333298"/>
    <n v="3.9215686274509803E-2"/>
    <n v="80.076666666666597"/>
    <x v="0"/>
    <n v="0"/>
  </r>
  <r>
    <x v="3741"/>
    <n v="40"/>
    <s v="Male"/>
    <s v="USA"/>
    <d v="2024-10-24T14:11:07"/>
    <x v="5"/>
    <n v="4"/>
    <n v="2"/>
    <n v="56"/>
    <n v="1"/>
    <n v="239.42"/>
    <s v=""/>
    <n v="3"/>
    <s v=""/>
    <n v="66"/>
    <n v="0.5"/>
    <n v="1.7857142857142801E-2"/>
    <n v="79.806666666666601"/>
    <x v="0"/>
    <n v="0"/>
  </r>
  <r>
    <x v="3742"/>
    <n v="18"/>
    <s v="Male"/>
    <s v="Germany"/>
    <d v="2024-06-05T20:55:25"/>
    <x v="0"/>
    <n v="3"/>
    <n v="1"/>
    <n v="36"/>
    <n v="1"/>
    <n v="239.19"/>
    <s v=""/>
    <n v="3"/>
    <s v=""/>
    <n v="20"/>
    <n v="0.33333333333333298"/>
    <n v="2.77777777777777E-2"/>
    <n v="79.73"/>
    <x v="0"/>
    <n v="0"/>
  </r>
  <r>
    <x v="3743"/>
    <n v="30"/>
    <s v="Male"/>
    <s v="USA"/>
    <d v="2023-04-01T05:21:38"/>
    <x v="1"/>
    <n v="3"/>
    <n v="0"/>
    <n v="57"/>
    <n v="2"/>
    <n v="239.12"/>
    <s v=""/>
    <n v="3"/>
    <s v=""/>
    <n v="2"/>
    <n v="0"/>
    <n v="3.5087719298245598E-2"/>
    <n v="79.706666666666607"/>
    <x v="0"/>
    <n v="0"/>
  </r>
  <r>
    <x v="3744"/>
    <n v="36"/>
    <s v="Female"/>
    <s v="USA"/>
    <d v="2024-07-21T03:15:15"/>
    <x v="0"/>
    <n v="0"/>
    <n v="0"/>
    <n v="45"/>
    <n v="3"/>
    <n v="238.84"/>
    <s v=""/>
    <n v="3"/>
    <s v=""/>
    <n v="8"/>
    <n v="0"/>
    <n v="6.6666666666666596E-2"/>
    <n v="79.613333333333301"/>
    <x v="0"/>
    <n v="0"/>
  </r>
  <r>
    <x v="3745"/>
    <n v="39"/>
    <s v="Female"/>
    <s v="UK"/>
    <d v="2023-04-22T15:19:24"/>
    <x v="1"/>
    <n v="1"/>
    <n v="0"/>
    <n v="50"/>
    <n v="4"/>
    <n v="238.43"/>
    <s v=""/>
    <n v="3"/>
    <s v=""/>
    <n v="10"/>
    <n v="0"/>
    <n v="0.08"/>
    <n v="79.476666666666603"/>
    <x v="0"/>
    <n v="0"/>
  </r>
  <r>
    <x v="3746"/>
    <n v="50"/>
    <s v="Male"/>
    <s v="USA"/>
    <d v="2023-09-30T01:39:51"/>
    <x v="5"/>
    <n v="4"/>
    <n v="1"/>
    <n v="44"/>
    <n v="0"/>
    <n v="237.65"/>
    <s v=""/>
    <n v="3"/>
    <s v=""/>
    <n v="111"/>
    <n v="0.25"/>
    <n v="0"/>
    <n v="79.216666666666598"/>
    <x v="0"/>
    <n v="1"/>
  </r>
  <r>
    <x v="3747"/>
    <n v="37"/>
    <s v="Female"/>
    <s v="Canada"/>
    <d v="2023-11-07T09:32:27"/>
    <x v="3"/>
    <n v="2"/>
    <n v="2"/>
    <n v="54"/>
    <n v="5"/>
    <n v="237.63"/>
    <s v=""/>
    <n v="3"/>
    <s v=""/>
    <n v="37"/>
    <n v="1"/>
    <n v="9.2592592592592504E-2"/>
    <n v="79.209999999999994"/>
    <x v="0"/>
    <n v="0"/>
  </r>
  <r>
    <x v="3748"/>
    <n v="27"/>
    <s v="Female"/>
    <s v="Australia"/>
    <d v="2023-01-31T18:49:18"/>
    <x v="1"/>
    <n v="3"/>
    <n v="0"/>
    <n v="51"/>
    <n v="1"/>
    <n v="237.33"/>
    <s v=""/>
    <n v="3"/>
    <s v=""/>
    <n v="10"/>
    <n v="0"/>
    <n v="1.9607843137254902E-2"/>
    <n v="79.11"/>
    <x v="0"/>
    <n v="0"/>
  </r>
  <r>
    <x v="3749"/>
    <n v="22"/>
    <s v="Male"/>
    <s v="USA"/>
    <d v="2023-09-19T08:40:58"/>
    <x v="2"/>
    <n v="3"/>
    <n v="0"/>
    <n v="59"/>
    <n v="4"/>
    <n v="237.33"/>
    <s v=""/>
    <n v="3"/>
    <s v=""/>
    <n v="31"/>
    <n v="0"/>
    <n v="6.7796610169491497E-2"/>
    <n v="79.11"/>
    <x v="0"/>
    <n v="0"/>
  </r>
  <r>
    <x v="3750"/>
    <n v="49"/>
    <s v="Female"/>
    <s v="Japan"/>
    <d v="2024-04-05T10:12:03"/>
    <x v="4"/>
    <n v="2"/>
    <n v="1"/>
    <n v="37"/>
    <n v="3"/>
    <n v="236"/>
    <s v=""/>
    <n v="3"/>
    <s v=""/>
    <n v="2"/>
    <n v="0.5"/>
    <n v="8.1081081081081002E-2"/>
    <n v="78.6666666666666"/>
    <x v="0"/>
    <n v="0"/>
  </r>
  <r>
    <x v="3751"/>
    <n v="31"/>
    <s v="Male"/>
    <s v="USA"/>
    <d v="2023-05-05T14:19:45"/>
    <x v="0"/>
    <n v="4"/>
    <n v="2"/>
    <n v="45"/>
    <n v="2"/>
    <n v="235.69"/>
    <s v=""/>
    <n v="3"/>
    <s v=""/>
    <n v="61"/>
    <n v="0.5"/>
    <n v="4.4444444444444398E-2"/>
    <n v="78.563333333333304"/>
    <x v="0"/>
    <n v="0"/>
  </r>
  <r>
    <x v="3752"/>
    <n v="21"/>
    <s v="Female"/>
    <s v="USA"/>
    <d v="2023-07-09T04:58:42"/>
    <x v="4"/>
    <n v="3"/>
    <n v="0"/>
    <n v="59"/>
    <n v="0"/>
    <n v="235.41"/>
    <s v=""/>
    <n v="3"/>
    <s v=""/>
    <n v="17"/>
    <n v="0"/>
    <n v="0"/>
    <n v="78.47"/>
    <x v="0"/>
    <n v="0"/>
  </r>
  <r>
    <x v="3753"/>
    <n v="48"/>
    <s v="Male"/>
    <s v="Canada"/>
    <d v="2023-12-28T19:20:37"/>
    <x v="4"/>
    <n v="5"/>
    <n v="1"/>
    <n v="72"/>
    <n v="5"/>
    <n v="235.35"/>
    <s v=""/>
    <n v="3"/>
    <s v=""/>
    <n v="128"/>
    <n v="0.2"/>
    <n v="6.9444444444444406E-2"/>
    <n v="78.45"/>
    <x v="0"/>
    <n v="1"/>
  </r>
  <r>
    <x v="3754"/>
    <n v="42"/>
    <s v="Male"/>
    <s v="Germany"/>
    <d v="2024-03-30T09:38:56"/>
    <x v="3"/>
    <n v="4"/>
    <n v="1"/>
    <n v="58"/>
    <n v="2"/>
    <n v="234.79"/>
    <s v=""/>
    <n v="3"/>
    <s v=""/>
    <n v="0"/>
    <n v="0.25"/>
    <n v="3.4482758620689599E-2"/>
    <n v="78.263333333333307"/>
    <x v="0"/>
    <n v="0"/>
  </r>
  <r>
    <x v="3755"/>
    <n v="28"/>
    <s v="Female"/>
    <s v="USA"/>
    <d v="2023-09-22T14:04:09"/>
    <x v="1"/>
    <n v="6"/>
    <n v="0"/>
    <n v="59"/>
    <n v="2"/>
    <n v="234.78"/>
    <s v=""/>
    <n v="3"/>
    <s v=""/>
    <n v="38"/>
    <n v="0"/>
    <n v="3.38983050847457E-2"/>
    <n v="78.260000000000005"/>
    <x v="0"/>
    <n v="0"/>
  </r>
  <r>
    <x v="3756"/>
    <n v="27"/>
    <s v="Male"/>
    <s v="USA"/>
    <d v="2024-11-03T01:57:51"/>
    <x v="0"/>
    <n v="5"/>
    <n v="1"/>
    <n v="63"/>
    <n v="4"/>
    <n v="234.64"/>
    <s v=""/>
    <n v="3"/>
    <s v=""/>
    <n v="56"/>
    <n v="0.2"/>
    <n v="6.3492063492063405E-2"/>
    <n v="78.213333333333296"/>
    <x v="0"/>
    <n v="0"/>
  </r>
  <r>
    <x v="3757"/>
    <n v="47"/>
    <s v="Female"/>
    <s v="Canada"/>
    <d v="2023-10-15T03:46:28"/>
    <x v="3"/>
    <n v="1"/>
    <n v="0"/>
    <n v="56"/>
    <n v="5"/>
    <n v="234.58"/>
    <s v=""/>
    <n v="3"/>
    <s v=""/>
    <n v="34"/>
    <n v="0"/>
    <n v="8.9285714285714204E-2"/>
    <n v="78.1933333333333"/>
    <x v="0"/>
    <n v="0"/>
  </r>
  <r>
    <x v="3758"/>
    <n v="32"/>
    <s v="Female"/>
    <s v="UK"/>
    <d v="2024-04-21T08:45:10"/>
    <x v="3"/>
    <n v="0"/>
    <n v="0"/>
    <n v="52"/>
    <n v="3"/>
    <n v="234.53"/>
    <s v=""/>
    <n v="3"/>
    <s v=""/>
    <n v="17"/>
    <n v="0"/>
    <n v="5.7692307692307598E-2"/>
    <n v="78.176666666666605"/>
    <x v="0"/>
    <n v="0"/>
  </r>
  <r>
    <x v="3759"/>
    <n v="30"/>
    <s v="Male"/>
    <s v="Japan"/>
    <d v="2024-07-23T07:49:07"/>
    <x v="1"/>
    <n v="2"/>
    <n v="0"/>
    <n v="50"/>
    <n v="2"/>
    <n v="234.44"/>
    <s v=""/>
    <n v="3"/>
    <s v=""/>
    <n v="26"/>
    <n v="0"/>
    <n v="0.04"/>
    <n v="78.146666666666604"/>
    <x v="0"/>
    <n v="0"/>
  </r>
  <r>
    <x v="3760"/>
    <n v="32"/>
    <s v="Female"/>
    <s v="Canada"/>
    <d v="2023-02-24T12:16:08"/>
    <x v="0"/>
    <n v="2"/>
    <n v="1"/>
    <n v="34"/>
    <n v="3"/>
    <n v="234.26"/>
    <s v=""/>
    <n v="3"/>
    <s v=""/>
    <n v="34"/>
    <n v="0.5"/>
    <n v="8.8235294117646995E-2"/>
    <n v="78.086666666666602"/>
    <x v="0"/>
    <n v="0"/>
  </r>
  <r>
    <x v="3761"/>
    <n v="23"/>
    <s v="Male"/>
    <s v="Canada"/>
    <d v="2023-07-20T14:01:16"/>
    <x v="4"/>
    <n v="2"/>
    <n v="0"/>
    <n v="49"/>
    <n v="4"/>
    <n v="233.25"/>
    <s v=""/>
    <n v="3"/>
    <s v=""/>
    <n v="6"/>
    <n v="0"/>
    <n v="8.16326530612244E-2"/>
    <n v="77.75"/>
    <x v="0"/>
    <n v="0"/>
  </r>
  <r>
    <x v="3762"/>
    <n v="67"/>
    <s v="Female"/>
    <s v="USA"/>
    <d v="2023-06-20T09:48:03"/>
    <x v="2"/>
    <n v="4"/>
    <n v="0"/>
    <n v="44"/>
    <n v="1"/>
    <n v="232.89"/>
    <s v=""/>
    <n v="3"/>
    <s v=""/>
    <n v="11"/>
    <n v="0"/>
    <n v="2.27272727272727E-2"/>
    <n v="77.63"/>
    <x v="0"/>
    <n v="0"/>
  </r>
  <r>
    <x v="3763"/>
    <n v="25"/>
    <s v="Female"/>
    <s v="USA"/>
    <d v="2023-07-27T15:23:43"/>
    <x v="3"/>
    <n v="1"/>
    <n v="1"/>
    <n v="49"/>
    <n v="1"/>
    <n v="232.24"/>
    <s v=""/>
    <n v="3"/>
    <s v=""/>
    <n v="8"/>
    <n v="1"/>
    <n v="2.04081632653061E-2"/>
    <n v="77.413333333333298"/>
    <x v="0"/>
    <n v="0"/>
  </r>
  <r>
    <x v="3764"/>
    <n v="32"/>
    <s v="Male"/>
    <s v="France"/>
    <d v="2023-06-27T09:42:53"/>
    <x v="2"/>
    <n v="0"/>
    <n v="0"/>
    <n v="54"/>
    <n v="1"/>
    <n v="232.04"/>
    <s v=""/>
    <n v="3"/>
    <s v=""/>
    <n v="35"/>
    <n v="0"/>
    <n v="1.85185185185185E-2"/>
    <n v="77.346666666666593"/>
    <x v="0"/>
    <n v="1"/>
  </r>
  <r>
    <x v="3765"/>
    <n v="52"/>
    <s v="Female"/>
    <s v="USA"/>
    <d v="2023-08-17T00:32:10"/>
    <x v="4"/>
    <n v="3"/>
    <n v="1"/>
    <n v="55"/>
    <n v="1"/>
    <n v="231.58"/>
    <s v=""/>
    <n v="3"/>
    <s v=""/>
    <n v="8"/>
    <n v="0.33333333333333298"/>
    <n v="1.8181818181818101E-2"/>
    <n v="77.1933333333333"/>
    <x v="0"/>
    <n v="0"/>
  </r>
  <r>
    <x v="3766"/>
    <n v="32"/>
    <s v="Male"/>
    <s v="USA"/>
    <d v="2023-03-22T05:54:02"/>
    <x v="2"/>
    <n v="5"/>
    <n v="2"/>
    <n v="50"/>
    <n v="3"/>
    <n v="231.19"/>
    <s v=""/>
    <n v="3"/>
    <s v=""/>
    <n v="64"/>
    <n v="0.4"/>
    <n v="0.06"/>
    <n v="77.063333333333304"/>
    <x v="0"/>
    <n v="0"/>
  </r>
  <r>
    <x v="3767"/>
    <n v="27"/>
    <s v="Female"/>
    <s v="USA"/>
    <d v="2024-07-15T08:32:34"/>
    <x v="5"/>
    <n v="4"/>
    <n v="1"/>
    <n v="42"/>
    <n v="3"/>
    <n v="231.12"/>
    <s v=""/>
    <n v="3"/>
    <s v=""/>
    <n v="0"/>
    <n v="0.25"/>
    <n v="7.1428571428571397E-2"/>
    <n v="77.040000000000006"/>
    <x v="0"/>
    <n v="0"/>
  </r>
  <r>
    <x v="3768"/>
    <n v="25"/>
    <s v="Female"/>
    <s v="Canada"/>
    <d v="2024-12-28T12:08:06"/>
    <x v="3"/>
    <n v="6"/>
    <n v="0"/>
    <n v="53"/>
    <n v="3"/>
    <n v="230.29"/>
    <s v=""/>
    <n v="3"/>
    <s v=""/>
    <n v="2"/>
    <n v="0"/>
    <n v="5.6603773584905599E-2"/>
    <n v="76.763333333333307"/>
    <x v="0"/>
    <n v="0"/>
  </r>
  <r>
    <x v="3769"/>
    <n v="47"/>
    <s v="Other"/>
    <s v="USA"/>
    <d v="2023-03-10T01:52:34"/>
    <x v="4"/>
    <n v="4"/>
    <n v="0"/>
    <n v="49"/>
    <n v="3"/>
    <n v="229.95"/>
    <s v=""/>
    <n v="3"/>
    <s v=""/>
    <n v="41"/>
    <n v="0"/>
    <n v="6.1224489795918297E-2"/>
    <n v="76.649999999999906"/>
    <x v="0"/>
    <n v="0"/>
  </r>
  <r>
    <x v="3770"/>
    <n v="23"/>
    <s v="Male"/>
    <s v="USA"/>
    <d v="2024-04-04T03:32:18"/>
    <x v="3"/>
    <n v="6"/>
    <n v="3"/>
    <n v="53"/>
    <n v="1"/>
    <n v="229.77"/>
    <s v=""/>
    <n v="3"/>
    <s v=""/>
    <n v="15"/>
    <n v="0.5"/>
    <n v="1.8867924528301799E-2"/>
    <n v="76.59"/>
    <x v="0"/>
    <n v="0"/>
  </r>
  <r>
    <x v="3771"/>
    <n v="19"/>
    <s v="Male"/>
    <s v="USA"/>
    <d v="2023-07-29T03:53:54"/>
    <x v="1"/>
    <n v="4"/>
    <n v="1"/>
    <n v="51"/>
    <n v="0"/>
    <n v="229.69"/>
    <s v=""/>
    <n v="3"/>
    <s v=""/>
    <n v="13"/>
    <n v="0.25"/>
    <n v="0"/>
    <n v="76.563333333333304"/>
    <x v="0"/>
    <n v="0"/>
  </r>
  <r>
    <x v="3772"/>
    <n v="44"/>
    <s v="Female"/>
    <s v="Canada"/>
    <d v="2024-03-28T19:41:08"/>
    <x v="3"/>
    <n v="3"/>
    <n v="1"/>
    <n v="56"/>
    <n v="4"/>
    <n v="229.64"/>
    <s v=""/>
    <n v="3"/>
    <s v=""/>
    <n v="75"/>
    <n v="0.33333333333333298"/>
    <n v="7.1428571428571397E-2"/>
    <n v="76.546666666666596"/>
    <x v="0"/>
    <n v="0"/>
  </r>
  <r>
    <x v="3773"/>
    <n v="53"/>
    <s v="Male"/>
    <s v="USA"/>
    <d v="2023-03-01T23:40:48"/>
    <x v="3"/>
    <n v="4"/>
    <n v="0"/>
    <n v="67"/>
    <n v="2"/>
    <n v="229.55"/>
    <s v=""/>
    <n v="3"/>
    <s v=""/>
    <n v="138"/>
    <n v="0"/>
    <n v="2.9850746268656699E-2"/>
    <n v="76.516666666666595"/>
    <x v="0"/>
    <n v="0"/>
  </r>
  <r>
    <x v="3774"/>
    <n v="32"/>
    <s v="Male"/>
    <s v="Canada"/>
    <d v="2023-03-05T12:22:01"/>
    <x v="2"/>
    <n v="3"/>
    <n v="1"/>
    <n v="45"/>
    <n v="5"/>
    <n v="229.44"/>
    <s v=""/>
    <n v="3"/>
    <s v=""/>
    <n v="6"/>
    <n v="0.33333333333333298"/>
    <n v="0.11111111111111099"/>
    <n v="76.48"/>
    <x v="0"/>
    <n v="0"/>
  </r>
  <r>
    <x v="3775"/>
    <n v="18"/>
    <s v="Male"/>
    <s v="France"/>
    <d v="2023-09-30T20:38:45"/>
    <x v="2"/>
    <n v="2"/>
    <n v="1"/>
    <n v="41"/>
    <n v="1"/>
    <n v="229.44"/>
    <s v=""/>
    <n v="3"/>
    <s v=""/>
    <n v="0"/>
    <n v="0.5"/>
    <n v="2.4390243902439001E-2"/>
    <n v="76.48"/>
    <x v="0"/>
    <n v="0"/>
  </r>
  <r>
    <x v="3776"/>
    <n v="27"/>
    <s v="Female"/>
    <s v="UK"/>
    <d v="2023-09-13T19:48:42"/>
    <x v="2"/>
    <n v="1"/>
    <n v="0"/>
    <n v="51"/>
    <n v="1"/>
    <n v="229.32"/>
    <s v=""/>
    <n v="3"/>
    <s v=""/>
    <n v="17"/>
    <n v="0"/>
    <n v="1.9607843137254902E-2"/>
    <n v="76.44"/>
    <x v="0"/>
    <n v="0"/>
  </r>
  <r>
    <x v="3777"/>
    <n v="27"/>
    <s v="Male"/>
    <s v="Japan"/>
    <d v="2023-01-05T04:44:54"/>
    <x v="0"/>
    <n v="4"/>
    <n v="2"/>
    <n v="54"/>
    <n v="4"/>
    <n v="227.66"/>
    <s v=""/>
    <n v="3"/>
    <s v=""/>
    <n v="7"/>
    <n v="0.5"/>
    <n v="7.4074074074074001E-2"/>
    <n v="75.886666666666599"/>
    <x v="0"/>
    <n v="0"/>
  </r>
  <r>
    <x v="3778"/>
    <n v="39"/>
    <s v="Female"/>
    <s v="USA"/>
    <d v="2023-02-13T09:04:00"/>
    <x v="4"/>
    <n v="1"/>
    <n v="0"/>
    <n v="64"/>
    <n v="2"/>
    <n v="227.24"/>
    <s v=""/>
    <n v="3"/>
    <s v=""/>
    <n v="21"/>
    <n v="0"/>
    <n v="3.125E-2"/>
    <n v="75.746666666666599"/>
    <x v="0"/>
    <n v="0"/>
  </r>
  <r>
    <x v="3779"/>
    <n v="46"/>
    <s v="Male"/>
    <s v="UK"/>
    <d v="2024-05-25T19:10:54"/>
    <x v="3"/>
    <n v="4"/>
    <n v="0"/>
    <n v="42"/>
    <n v="2"/>
    <n v="227.19"/>
    <s v=""/>
    <n v="3"/>
    <s v=""/>
    <n v="20"/>
    <n v="0"/>
    <n v="4.7619047619047603E-2"/>
    <n v="75.73"/>
    <x v="0"/>
    <n v="1"/>
  </r>
  <r>
    <x v="3780"/>
    <n v="42"/>
    <s v="Female"/>
    <s v="Australia"/>
    <d v="2023-05-21T07:02:26"/>
    <x v="3"/>
    <n v="3"/>
    <n v="1"/>
    <n v="64"/>
    <n v="2"/>
    <n v="227.15"/>
    <s v=""/>
    <n v="3"/>
    <s v=""/>
    <n v="14"/>
    <n v="0.33333333333333298"/>
    <n v="3.125E-2"/>
    <n v="75.716666666666598"/>
    <x v="0"/>
    <n v="0"/>
  </r>
  <r>
    <x v="3781"/>
    <n v="34"/>
    <s v="Female"/>
    <s v="UK"/>
    <d v="2023-09-20T19:43:32"/>
    <x v="3"/>
    <n v="3"/>
    <n v="1"/>
    <n v="54"/>
    <n v="4"/>
    <n v="226.79"/>
    <s v=""/>
    <n v="3"/>
    <s v=""/>
    <n v="6"/>
    <n v="0.33333333333333298"/>
    <n v="7.4074074074074001E-2"/>
    <n v="75.596666666666593"/>
    <x v="0"/>
    <n v="1"/>
  </r>
  <r>
    <x v="3782"/>
    <n v="30"/>
    <s v="Male"/>
    <s v="UK"/>
    <d v="2024-08-30T12:46:30"/>
    <x v="3"/>
    <n v="1"/>
    <n v="0"/>
    <n v="41"/>
    <n v="3"/>
    <n v="226.45"/>
    <s v=""/>
    <n v="3"/>
    <s v=""/>
    <n v="11"/>
    <n v="0"/>
    <n v="7.3170731707316999E-2"/>
    <n v="75.483333333333306"/>
    <x v="0"/>
    <n v="0"/>
  </r>
  <r>
    <x v="3783"/>
    <n v="35"/>
    <s v="Other"/>
    <s v="USA"/>
    <d v="2024-04-09T23:42:36"/>
    <x v="1"/>
    <n v="8"/>
    <n v="0"/>
    <n v="47"/>
    <n v="5"/>
    <n v="226.01"/>
    <s v=""/>
    <n v="3"/>
    <s v=""/>
    <n v="73"/>
    <n v="0"/>
    <n v="0.10638297872340401"/>
    <n v="75.336666666666602"/>
    <x v="0"/>
    <n v="0"/>
  </r>
  <r>
    <x v="3784"/>
    <n v="31"/>
    <s v="Male"/>
    <s v="USA"/>
    <d v="2023-09-11T05:01:35"/>
    <x v="3"/>
    <n v="3"/>
    <n v="1"/>
    <n v="44"/>
    <n v="2"/>
    <n v="225.69"/>
    <s v=""/>
    <n v="3"/>
    <s v=""/>
    <n v="9"/>
    <n v="0.33333333333333298"/>
    <n v="4.54545454545454E-2"/>
    <n v="75.23"/>
    <x v="0"/>
    <n v="0"/>
  </r>
  <r>
    <x v="3785"/>
    <n v="50"/>
    <s v="Male"/>
    <s v="Australia"/>
    <d v="2023-04-23T07:23:05"/>
    <x v="3"/>
    <n v="2"/>
    <n v="0"/>
    <n v="53"/>
    <n v="3"/>
    <n v="225.09"/>
    <s v=""/>
    <n v="3"/>
    <s v=""/>
    <n v="6"/>
    <n v="0"/>
    <n v="5.6603773584905599E-2"/>
    <n v="75.03"/>
    <x v="0"/>
    <n v="0"/>
  </r>
  <r>
    <x v="3786"/>
    <n v="24"/>
    <s v="Female"/>
    <s v="USA"/>
    <d v="2023-05-09T03:00:59"/>
    <x v="1"/>
    <n v="2"/>
    <n v="0"/>
    <n v="50"/>
    <n v="1"/>
    <n v="224.63"/>
    <s v=""/>
    <n v="3"/>
    <s v=""/>
    <n v="28"/>
    <n v="0"/>
    <n v="0.02"/>
    <n v="74.876666666666594"/>
    <x v="0"/>
    <n v="0"/>
  </r>
  <r>
    <x v="3787"/>
    <n v="39"/>
    <s v="Female"/>
    <s v="USA"/>
    <d v="2023-11-18T12:44:35"/>
    <x v="3"/>
    <n v="3"/>
    <n v="0"/>
    <n v="55"/>
    <n v="5"/>
    <n v="224.22"/>
    <s v=""/>
    <n v="3"/>
    <s v=""/>
    <n v="67"/>
    <n v="0"/>
    <n v="9.0909090909090898E-2"/>
    <n v="74.739999999999995"/>
    <x v="0"/>
    <n v="0"/>
  </r>
  <r>
    <x v="3788"/>
    <n v="27"/>
    <s v="Male"/>
    <s v="Japan"/>
    <d v="2024-11-25T11:17:20"/>
    <x v="2"/>
    <n v="4"/>
    <n v="2"/>
    <n v="44"/>
    <n v="1"/>
    <n v="223.81"/>
    <s v=""/>
    <n v="3"/>
    <s v=""/>
    <n v="4"/>
    <n v="0.5"/>
    <n v="2.27272727272727E-2"/>
    <n v="74.603333333333296"/>
    <x v="0"/>
    <n v="0"/>
  </r>
  <r>
    <x v="3789"/>
    <n v="18"/>
    <s v="Female"/>
    <s v="Germany"/>
    <d v="2023-01-13T09:51:53"/>
    <x v="3"/>
    <n v="6"/>
    <n v="4"/>
    <n v="44"/>
    <n v="2"/>
    <n v="223.58"/>
    <s v=""/>
    <n v="3"/>
    <s v=""/>
    <n v="1"/>
    <n v="0.66666666666666596"/>
    <n v="4.54545454545454E-2"/>
    <n v="74.5266666666666"/>
    <x v="0"/>
    <n v="0"/>
  </r>
  <r>
    <x v="3790"/>
    <n v="23"/>
    <s v="Male"/>
    <s v="Japan"/>
    <d v="2024-04-19T01:16:05"/>
    <x v="3"/>
    <n v="4"/>
    <n v="3"/>
    <n v="51"/>
    <n v="4"/>
    <n v="223.39"/>
    <s v=""/>
    <n v="3"/>
    <s v=""/>
    <n v="18"/>
    <n v="0.75"/>
    <n v="7.8431372549019607E-2"/>
    <n v="74.463333333333296"/>
    <x v="0"/>
    <n v="0"/>
  </r>
  <r>
    <x v="3791"/>
    <n v="35"/>
    <s v="Female"/>
    <s v="UK"/>
    <d v="2024-03-18T02:42:15"/>
    <x v="2"/>
    <n v="6"/>
    <n v="1"/>
    <n v="38"/>
    <n v="5"/>
    <n v="223.29"/>
    <s v=""/>
    <n v="3"/>
    <s v=""/>
    <n v="12"/>
    <n v="0.16666666666666599"/>
    <n v="0.13157894736842099"/>
    <n v="74.429999999999893"/>
    <x v="0"/>
    <n v="0"/>
  </r>
  <r>
    <x v="3792"/>
    <n v="34"/>
    <s v="Male"/>
    <s v="Australia"/>
    <d v="2024-04-25T22:15:43"/>
    <x v="3"/>
    <n v="4"/>
    <n v="2"/>
    <n v="44"/>
    <n v="2"/>
    <n v="222.49"/>
    <s v=""/>
    <n v="3"/>
    <s v=""/>
    <n v="4"/>
    <n v="0.5"/>
    <n v="4.54545454545454E-2"/>
    <n v="74.163333333333298"/>
    <x v="0"/>
    <n v="0"/>
  </r>
  <r>
    <x v="3793"/>
    <n v="54"/>
    <s v="Female"/>
    <s v="USA"/>
    <d v="2024-08-17T16:41:22"/>
    <x v="4"/>
    <n v="8"/>
    <n v="1"/>
    <n v="56"/>
    <n v="4"/>
    <n v="222.29"/>
    <s v=""/>
    <n v="3"/>
    <s v=""/>
    <n v="46"/>
    <n v="0.125"/>
    <n v="7.1428571428571397E-2"/>
    <n v="74.096666666666593"/>
    <x v="0"/>
    <n v="0"/>
  </r>
  <r>
    <x v="3794"/>
    <n v="21"/>
    <s v="Other"/>
    <s v="Canada"/>
    <d v="2023-08-30T14:08:35"/>
    <x v="4"/>
    <n v="4"/>
    <n v="2"/>
    <n v="61"/>
    <n v="4"/>
    <n v="222.27"/>
    <s v=""/>
    <n v="3"/>
    <s v=""/>
    <n v="27"/>
    <n v="0.5"/>
    <n v="6.5573770491803199E-2"/>
    <n v="74.09"/>
    <x v="0"/>
    <n v="0"/>
  </r>
  <r>
    <x v="3795"/>
    <n v="52"/>
    <s v="Male"/>
    <s v="USA"/>
    <d v="2024-12-12T07:44:34"/>
    <x v="5"/>
    <n v="0"/>
    <n v="0"/>
    <n v="46"/>
    <n v="2"/>
    <n v="222"/>
    <s v=""/>
    <n v="3"/>
    <s v=""/>
    <n v="73"/>
    <n v="0"/>
    <n v="4.3478260869565202E-2"/>
    <n v="74"/>
    <x v="0"/>
    <n v="0"/>
  </r>
  <r>
    <x v="3796"/>
    <n v="49"/>
    <s v="Male"/>
    <s v="Germany"/>
    <d v="2023-07-15T06:59:26"/>
    <x v="2"/>
    <n v="1"/>
    <n v="1"/>
    <n v="57"/>
    <n v="4"/>
    <n v="221.61"/>
    <s v=""/>
    <n v="3"/>
    <s v=""/>
    <n v="33"/>
    <n v="1"/>
    <n v="7.0175438596491196E-2"/>
    <n v="73.87"/>
    <x v="0"/>
    <n v="0"/>
  </r>
  <r>
    <x v="3797"/>
    <n v="59"/>
    <s v="Female"/>
    <s v="Canada"/>
    <d v="2023-03-03T13:38:35"/>
    <x v="5"/>
    <n v="3"/>
    <n v="1"/>
    <n v="49"/>
    <n v="1"/>
    <n v="221.57"/>
    <s v=""/>
    <n v="3"/>
    <s v=""/>
    <n v="30"/>
    <n v="0.33333333333333298"/>
    <n v="2.04081632653061E-2"/>
    <n v="73.856666666666598"/>
    <x v="0"/>
    <n v="0"/>
  </r>
  <r>
    <x v="3798"/>
    <n v="28"/>
    <s v="Female"/>
    <s v="USA"/>
    <d v="2023-02-02T19:00:20"/>
    <x v="2"/>
    <n v="4"/>
    <n v="0"/>
    <n v="48"/>
    <n v="3"/>
    <n v="221.3"/>
    <s v=""/>
    <n v="3"/>
    <s v=""/>
    <n v="49"/>
    <n v="0"/>
    <n v="6.25E-2"/>
    <n v="73.766666666666595"/>
    <x v="0"/>
    <n v="0"/>
  </r>
  <r>
    <x v="3799"/>
    <n v="31"/>
    <s v="Male"/>
    <s v="UK"/>
    <d v="2024-04-27T23:54:22"/>
    <x v="1"/>
    <n v="3"/>
    <n v="2"/>
    <n v="47"/>
    <n v="3"/>
    <n v="221.04"/>
    <s v=""/>
    <n v="3"/>
    <s v=""/>
    <n v="43"/>
    <n v="0.66666666666666596"/>
    <n v="6.3829787234042507E-2"/>
    <n v="73.679999999999893"/>
    <x v="0"/>
    <n v="0"/>
  </r>
  <r>
    <x v="3800"/>
    <n v="32"/>
    <s v="Male"/>
    <s v="Canada"/>
    <d v="2024-09-23T09:08:34"/>
    <x v="5"/>
    <n v="1"/>
    <n v="1"/>
    <n v="47"/>
    <n v="2"/>
    <n v="220.81"/>
    <s v=""/>
    <n v="3"/>
    <s v=""/>
    <n v="19"/>
    <n v="1"/>
    <n v="4.2553191489361701E-2"/>
    <n v="73.603333333333296"/>
    <x v="0"/>
    <n v="0"/>
  </r>
  <r>
    <x v="3801"/>
    <n v="47"/>
    <s v="Male"/>
    <s v="USA"/>
    <d v="2023-03-12T06:26:26"/>
    <x v="2"/>
    <n v="2"/>
    <n v="0"/>
    <n v="50"/>
    <n v="6"/>
    <n v="220.56"/>
    <s v=""/>
    <n v="3"/>
    <s v=""/>
    <n v="8"/>
    <n v="0"/>
    <n v="0.12"/>
    <n v="73.52"/>
    <x v="0"/>
    <n v="0"/>
  </r>
  <r>
    <x v="3802"/>
    <n v="35"/>
    <s v="Male"/>
    <s v="France"/>
    <d v="2024-11-14T03:42:23"/>
    <x v="5"/>
    <n v="4"/>
    <n v="1"/>
    <n v="39"/>
    <n v="1"/>
    <n v="220.51"/>
    <s v=""/>
    <n v="3"/>
    <s v=""/>
    <n v="24"/>
    <n v="0.25"/>
    <n v="2.5641025641025599E-2"/>
    <n v="73.503333333333302"/>
    <x v="0"/>
    <n v="0"/>
  </r>
  <r>
    <x v="3803"/>
    <n v="18"/>
    <s v="Female"/>
    <s v="Canada"/>
    <d v="2024-04-14T23:26:24"/>
    <x v="0"/>
    <n v="4"/>
    <n v="1"/>
    <n v="49"/>
    <n v="4"/>
    <n v="220.5"/>
    <s v=""/>
    <n v="3"/>
    <s v=""/>
    <n v="25"/>
    <n v="0.25"/>
    <n v="8.16326530612244E-2"/>
    <n v="73.5"/>
    <x v="0"/>
    <n v="0"/>
  </r>
  <r>
    <x v="3804"/>
    <n v="33"/>
    <s v="Female"/>
    <s v="USA"/>
    <d v="2023-04-22T05:06:09"/>
    <x v="1"/>
    <n v="5"/>
    <n v="1"/>
    <n v="49"/>
    <n v="3"/>
    <n v="220.48"/>
    <s v=""/>
    <n v="3"/>
    <s v=""/>
    <n v="17"/>
    <n v="0.2"/>
    <n v="6.1224489795918297E-2"/>
    <n v="73.493333333333297"/>
    <x v="0"/>
    <n v="0"/>
  </r>
  <r>
    <x v="3805"/>
    <n v="33"/>
    <s v="Male"/>
    <s v="Australia"/>
    <d v="2024-11-15T11:49:44"/>
    <x v="1"/>
    <n v="1"/>
    <n v="1"/>
    <n v="51"/>
    <n v="3"/>
    <n v="220.31"/>
    <s v=""/>
    <n v="3"/>
    <s v=""/>
    <n v="47"/>
    <n v="1"/>
    <n v="5.8823529411764698E-2"/>
    <n v="73.436666666666596"/>
    <x v="0"/>
    <n v="0"/>
  </r>
  <r>
    <x v="3806"/>
    <n v="27"/>
    <s v="Male"/>
    <s v="USA"/>
    <d v="2023-07-05T01:41:25"/>
    <x v="5"/>
    <n v="5"/>
    <n v="2"/>
    <n v="48"/>
    <n v="3"/>
    <n v="220.29"/>
    <s v=""/>
    <n v="3"/>
    <s v=""/>
    <n v="11"/>
    <n v="0.4"/>
    <n v="6.25E-2"/>
    <n v="73.429999999999893"/>
    <x v="0"/>
    <n v="0"/>
  </r>
  <r>
    <x v="3807"/>
    <n v="22"/>
    <s v="Male"/>
    <s v="USA"/>
    <d v="2024-11-04T21:46:04"/>
    <x v="1"/>
    <n v="4"/>
    <n v="1"/>
    <n v="47"/>
    <n v="1"/>
    <n v="220.26"/>
    <s v=""/>
    <n v="3"/>
    <s v=""/>
    <n v="94"/>
    <n v="0.25"/>
    <n v="2.1276595744680799E-2"/>
    <n v="73.42"/>
    <x v="0"/>
    <n v="0"/>
  </r>
  <r>
    <x v="3808"/>
    <n v="25"/>
    <s v="Female"/>
    <s v="USA"/>
    <d v="2023-11-20T04:09:59"/>
    <x v="2"/>
    <n v="1"/>
    <n v="0"/>
    <n v="52"/>
    <n v="2"/>
    <n v="220.16"/>
    <s v=""/>
    <n v="3"/>
    <s v=""/>
    <n v="42"/>
    <n v="0"/>
    <n v="3.8461538461538401E-2"/>
    <n v="73.386666666666599"/>
    <x v="0"/>
    <n v="0"/>
  </r>
  <r>
    <x v="3809"/>
    <n v="67"/>
    <s v="Female"/>
    <s v="Canada"/>
    <d v="2024-05-20T15:04:17"/>
    <x v="0"/>
    <n v="2"/>
    <n v="1"/>
    <n v="49"/>
    <n v="4"/>
    <n v="220.04"/>
    <s v=""/>
    <n v="3"/>
    <s v=""/>
    <n v="67"/>
    <n v="0.5"/>
    <n v="8.16326530612244E-2"/>
    <n v="73.346666666666593"/>
    <x v="0"/>
    <n v="0"/>
  </r>
  <r>
    <x v="3810"/>
    <n v="39"/>
    <s v="Female"/>
    <s v="USA"/>
    <d v="2024-03-03T09:21:17"/>
    <x v="1"/>
    <n v="3"/>
    <n v="1"/>
    <n v="53"/>
    <n v="3"/>
    <n v="219.77"/>
    <s v=""/>
    <n v="3"/>
    <s v=""/>
    <n v="50"/>
    <n v="0.33333333333333298"/>
    <n v="5.6603773584905599E-2"/>
    <n v="73.256666666666604"/>
    <x v="0"/>
    <n v="0"/>
  </r>
  <r>
    <x v="3811"/>
    <n v="27"/>
    <s v="Male"/>
    <s v="Canada"/>
    <d v="2023-07-03T08:48:24"/>
    <x v="5"/>
    <n v="6"/>
    <n v="1"/>
    <n v="48"/>
    <n v="0"/>
    <n v="219.71"/>
    <s v=""/>
    <n v="3"/>
    <s v=""/>
    <n v="15"/>
    <n v="0.16666666666666599"/>
    <n v="0"/>
    <n v="73.236666666666594"/>
    <x v="0"/>
    <n v="1"/>
  </r>
  <r>
    <x v="3812"/>
    <n v="30"/>
    <s v="Male"/>
    <s v="USA"/>
    <d v="2023-08-23T11:18:32"/>
    <x v="3"/>
    <n v="4"/>
    <n v="1"/>
    <n v="43"/>
    <n v="2"/>
    <n v="218.97"/>
    <s v=""/>
    <n v="3"/>
    <s v=""/>
    <n v="22"/>
    <n v="0.25"/>
    <n v="4.6511627906976702E-2"/>
    <n v="72.989999999999995"/>
    <x v="0"/>
    <n v="0"/>
  </r>
  <r>
    <x v="3813"/>
    <n v="29"/>
    <s v="Male"/>
    <s v="Canada"/>
    <d v="2024-09-29T02:23:39"/>
    <x v="2"/>
    <n v="2"/>
    <n v="0"/>
    <n v="52"/>
    <n v="2"/>
    <n v="218.97"/>
    <s v=""/>
    <n v="3"/>
    <s v=""/>
    <n v="67"/>
    <n v="0"/>
    <n v="3.8461538461538401E-2"/>
    <n v="72.989999999999995"/>
    <x v="0"/>
    <n v="0"/>
  </r>
  <r>
    <x v="3814"/>
    <n v="44"/>
    <s v="Male"/>
    <s v="France"/>
    <d v="2024-07-03T20:34:47"/>
    <x v="1"/>
    <n v="4"/>
    <n v="1"/>
    <n v="46"/>
    <n v="3"/>
    <n v="218.83"/>
    <s v=""/>
    <n v="3"/>
    <s v=""/>
    <n v="39"/>
    <n v="0.25"/>
    <n v="6.5217391304347797E-2"/>
    <n v="72.9433333333333"/>
    <x v="0"/>
    <n v="0"/>
  </r>
  <r>
    <x v="3815"/>
    <n v="50"/>
    <s v="Male"/>
    <s v="Germany"/>
    <d v="2024-04-04T16:40:46"/>
    <x v="2"/>
    <n v="2"/>
    <n v="1"/>
    <n v="47"/>
    <n v="2"/>
    <n v="218.54"/>
    <s v=""/>
    <n v="3"/>
    <s v=""/>
    <n v="41"/>
    <n v="0.5"/>
    <n v="4.2553191489361701E-2"/>
    <n v="72.846666666666593"/>
    <x v="0"/>
    <n v="0"/>
  </r>
  <r>
    <x v="3816"/>
    <n v="19"/>
    <s v="Male"/>
    <s v="Canada"/>
    <d v="2024-04-17T01:05:03"/>
    <x v="5"/>
    <n v="4"/>
    <n v="0"/>
    <n v="33"/>
    <n v="2"/>
    <n v="218.4"/>
    <s v=""/>
    <n v="3"/>
    <s v=""/>
    <n v="48"/>
    <n v="0"/>
    <n v="6.0606060606060601E-2"/>
    <n v="72.8"/>
    <x v="0"/>
    <n v="0"/>
  </r>
  <r>
    <x v="3817"/>
    <n v="33"/>
    <s v="Female"/>
    <s v="UK"/>
    <d v="2023-12-19T00:15:50"/>
    <x v="2"/>
    <n v="1"/>
    <n v="1"/>
    <n v="46"/>
    <n v="1"/>
    <n v="218.16"/>
    <s v=""/>
    <n v="3"/>
    <s v=""/>
    <n v="0"/>
    <n v="1"/>
    <n v="2.1739130434782601E-2"/>
    <n v="72.72"/>
    <x v="0"/>
    <n v="0"/>
  </r>
  <r>
    <x v="3818"/>
    <n v="19"/>
    <s v="Male"/>
    <s v="Australia"/>
    <d v="2023-11-24T19:08:08"/>
    <x v="0"/>
    <n v="3"/>
    <n v="0"/>
    <n v="45"/>
    <n v="0"/>
    <n v="218.07"/>
    <s v=""/>
    <n v="3"/>
    <s v=""/>
    <n v="15"/>
    <n v="0"/>
    <n v="0"/>
    <n v="72.69"/>
    <x v="0"/>
    <n v="0"/>
  </r>
  <r>
    <x v="3819"/>
    <n v="40"/>
    <s v="Female"/>
    <s v="Canada"/>
    <d v="2024-08-15T07:44:41"/>
    <x v="0"/>
    <n v="5"/>
    <n v="2"/>
    <n v="54"/>
    <n v="2"/>
    <n v="218.01"/>
    <s v=""/>
    <n v="3"/>
    <s v=""/>
    <n v="36"/>
    <n v="0.4"/>
    <n v="3.7037037037037E-2"/>
    <n v="72.67"/>
    <x v="0"/>
    <n v="0"/>
  </r>
  <r>
    <x v="3820"/>
    <n v="27"/>
    <s v="Female"/>
    <s v="Canada"/>
    <d v="2023-12-06T20:14:23"/>
    <x v="3"/>
    <n v="3"/>
    <n v="1"/>
    <n v="52"/>
    <n v="1"/>
    <n v="217.82"/>
    <s v=""/>
    <n v="3"/>
    <s v=""/>
    <n v="21"/>
    <n v="0.33333333333333298"/>
    <n v="1.9230769230769201E-2"/>
    <n v="72.606666666666598"/>
    <x v="0"/>
    <n v="0"/>
  </r>
  <r>
    <x v="3821"/>
    <n v="47"/>
    <s v="Female"/>
    <s v="USA"/>
    <d v="2023-04-02T03:15:44"/>
    <x v="4"/>
    <n v="1"/>
    <n v="0"/>
    <n v="61"/>
    <n v="3"/>
    <n v="217.33"/>
    <s v=""/>
    <n v="3"/>
    <s v=""/>
    <n v="17"/>
    <n v="0"/>
    <n v="4.9180327868852403E-2"/>
    <n v="72.4433333333333"/>
    <x v="0"/>
    <n v="0"/>
  </r>
  <r>
    <x v="3822"/>
    <n v="36"/>
    <s v="Female"/>
    <s v="France"/>
    <d v="2023-10-26T21:34:40"/>
    <x v="4"/>
    <n v="3"/>
    <n v="1"/>
    <n v="38"/>
    <n v="4"/>
    <n v="217.19"/>
    <s v=""/>
    <n v="3"/>
    <s v=""/>
    <n v="56"/>
    <n v="0.33333333333333298"/>
    <n v="0.105263157894736"/>
    <n v="72.396666666666604"/>
    <x v="0"/>
    <n v="0"/>
  </r>
  <r>
    <x v="3823"/>
    <n v="18"/>
    <s v="Female"/>
    <s v="UK"/>
    <d v="2024-09-04T06:39:52"/>
    <x v="1"/>
    <n v="5"/>
    <n v="0"/>
    <n v="62"/>
    <n v="3"/>
    <n v="215.69"/>
    <s v=""/>
    <n v="3"/>
    <s v=""/>
    <n v="15"/>
    <n v="0"/>
    <n v="4.8387096774193498E-2"/>
    <n v="71.896666666666604"/>
    <x v="0"/>
    <n v="0"/>
  </r>
  <r>
    <x v="3824"/>
    <n v="39"/>
    <s v="Female"/>
    <s v="USA"/>
    <d v="2023-08-09T07:06:02"/>
    <x v="1"/>
    <n v="3"/>
    <n v="0"/>
    <n v="62"/>
    <n v="2"/>
    <n v="215.65"/>
    <s v=""/>
    <n v="3"/>
    <s v=""/>
    <n v="0"/>
    <n v="0"/>
    <n v="3.2258064516128997E-2"/>
    <n v="71.883333333333297"/>
    <x v="0"/>
    <n v="0"/>
  </r>
  <r>
    <x v="3825"/>
    <n v="25"/>
    <s v="Male"/>
    <s v="USA"/>
    <d v="2024-02-08T12:59:13"/>
    <x v="2"/>
    <n v="2"/>
    <n v="0"/>
    <n v="56"/>
    <n v="2"/>
    <n v="215.62"/>
    <s v=""/>
    <n v="3"/>
    <s v=""/>
    <n v="32"/>
    <n v="0"/>
    <n v="3.5714285714285698E-2"/>
    <n v="71.873333333333306"/>
    <x v="0"/>
    <n v="0"/>
  </r>
  <r>
    <x v="3826"/>
    <n v="40"/>
    <s v="Female"/>
    <s v="France"/>
    <d v="2024-09-07T10:35:27"/>
    <x v="2"/>
    <n v="3"/>
    <n v="1"/>
    <n v="54"/>
    <n v="3"/>
    <n v="215.54"/>
    <s v=""/>
    <n v="3"/>
    <s v=""/>
    <n v="55"/>
    <n v="0.33333333333333298"/>
    <n v="5.5555555555555497E-2"/>
    <n v="71.846666666666593"/>
    <x v="0"/>
    <n v="0"/>
  </r>
  <r>
    <x v="3827"/>
    <n v="53"/>
    <s v="Female"/>
    <s v="UK"/>
    <d v="2023-06-22T07:03:53"/>
    <x v="4"/>
    <n v="1"/>
    <n v="0"/>
    <n v="52"/>
    <n v="2"/>
    <n v="215.53"/>
    <s v=""/>
    <n v="3"/>
    <s v=""/>
    <n v="1"/>
    <n v="0"/>
    <n v="3.8461538461538401E-2"/>
    <n v="71.843333333333305"/>
    <x v="0"/>
    <n v="0"/>
  </r>
  <r>
    <x v="3828"/>
    <n v="33"/>
    <s v="Male"/>
    <s v="UK"/>
    <d v="2023-04-21T17:25:17"/>
    <x v="5"/>
    <n v="3"/>
    <n v="1"/>
    <n v="57"/>
    <n v="6"/>
    <n v="215.1"/>
    <s v=""/>
    <n v="3"/>
    <s v=""/>
    <n v="1"/>
    <n v="0.33333333333333298"/>
    <n v="0.105263157894736"/>
    <n v="71.7"/>
    <x v="0"/>
    <n v="0"/>
  </r>
  <r>
    <x v="3829"/>
    <n v="32"/>
    <s v="Male"/>
    <s v="Germany"/>
    <d v="2023-07-17T08:38:05"/>
    <x v="0"/>
    <n v="2"/>
    <n v="1"/>
    <n v="53"/>
    <n v="4"/>
    <n v="214.81"/>
    <s v=""/>
    <n v="3"/>
    <s v=""/>
    <n v="3"/>
    <n v="0.5"/>
    <n v="7.5471698113207503E-2"/>
    <n v="71.603333333333296"/>
    <x v="0"/>
    <n v="0"/>
  </r>
  <r>
    <x v="3830"/>
    <n v="53"/>
    <s v="Female"/>
    <s v="USA"/>
    <d v="2023-06-14T22:23:24"/>
    <x v="4"/>
    <n v="3"/>
    <n v="1"/>
    <n v="51"/>
    <n v="3"/>
    <n v="214.79"/>
    <s v=""/>
    <n v="3"/>
    <s v=""/>
    <n v="17"/>
    <n v="0.33333333333333298"/>
    <n v="5.8823529411764698E-2"/>
    <n v="71.596666666666593"/>
    <x v="0"/>
    <n v="0"/>
  </r>
  <r>
    <x v="3831"/>
    <n v="30"/>
    <s v="Male"/>
    <s v="Australia"/>
    <d v="2024-11-28T03:32:03"/>
    <x v="4"/>
    <n v="4"/>
    <n v="1"/>
    <n v="40"/>
    <n v="4"/>
    <n v="214.79"/>
    <s v=""/>
    <n v="3"/>
    <s v=""/>
    <n v="59"/>
    <n v="0.25"/>
    <n v="0.1"/>
    <n v="71.596666666666593"/>
    <x v="0"/>
    <n v="0"/>
  </r>
  <r>
    <x v="3832"/>
    <n v="18"/>
    <s v="Female"/>
    <s v="UK"/>
    <d v="2024-12-19T06:11:47"/>
    <x v="3"/>
    <n v="3"/>
    <n v="0"/>
    <n v="61"/>
    <n v="4"/>
    <n v="214.48"/>
    <s v=""/>
    <n v="3"/>
    <s v=""/>
    <n v="50"/>
    <n v="0"/>
    <n v="6.5573770491803199E-2"/>
    <n v="71.493333333333297"/>
    <x v="0"/>
    <n v="1"/>
  </r>
  <r>
    <x v="3833"/>
    <n v="45"/>
    <s v="Male"/>
    <s v="France"/>
    <d v="2024-03-18T10:00:17"/>
    <x v="0"/>
    <n v="4"/>
    <n v="2"/>
    <n v="51"/>
    <n v="3"/>
    <n v="214.43"/>
    <s v=""/>
    <n v="3"/>
    <s v=""/>
    <n v="3"/>
    <n v="0.5"/>
    <n v="5.8823529411764698E-2"/>
    <n v="71.476666666666603"/>
    <x v="0"/>
    <n v="0"/>
  </r>
  <r>
    <x v="3834"/>
    <n v="38"/>
    <s v="Male"/>
    <s v="Germany"/>
    <d v="2023-07-17T18:51:20"/>
    <x v="2"/>
    <n v="4"/>
    <n v="1"/>
    <n v="45"/>
    <n v="2"/>
    <n v="214.29"/>
    <s v=""/>
    <n v="3"/>
    <s v=""/>
    <n v="20"/>
    <n v="0.25"/>
    <n v="4.4444444444444398E-2"/>
    <n v="71.429999999999893"/>
    <x v="0"/>
    <n v="1"/>
  </r>
  <r>
    <x v="3835"/>
    <n v="51"/>
    <s v="Female"/>
    <s v="USA"/>
    <d v="2023-05-13T19:26:44"/>
    <x v="2"/>
    <n v="3"/>
    <n v="1"/>
    <n v="47"/>
    <n v="6"/>
    <n v="213.61"/>
    <s v=""/>
    <n v="3"/>
    <s v=""/>
    <n v="39"/>
    <n v="0.33333333333333298"/>
    <n v="0.12765957446808501"/>
    <n v="71.203333333333305"/>
    <x v="0"/>
    <n v="0"/>
  </r>
  <r>
    <x v="3836"/>
    <n v="35"/>
    <s v="Male"/>
    <s v="USA"/>
    <d v="2023-07-10T07:15:38"/>
    <x v="2"/>
    <n v="4"/>
    <n v="0"/>
    <n v="47"/>
    <n v="3"/>
    <n v="213.58"/>
    <s v=""/>
    <n v="3"/>
    <s v=""/>
    <n v="36"/>
    <n v="0"/>
    <n v="6.3829787234042507E-2"/>
    <n v="71.1933333333333"/>
    <x v="0"/>
    <n v="0"/>
  </r>
  <r>
    <x v="3837"/>
    <n v="60"/>
    <s v="Male"/>
    <s v="USA"/>
    <d v="2023-09-23T13:25:52"/>
    <x v="1"/>
    <n v="4"/>
    <n v="2"/>
    <n v="46"/>
    <n v="4"/>
    <n v="212.78"/>
    <s v=""/>
    <n v="3"/>
    <s v=""/>
    <n v="48"/>
    <n v="0.5"/>
    <n v="8.6956521739130405E-2"/>
    <n v="70.926666666666605"/>
    <x v="0"/>
    <n v="0"/>
  </r>
  <r>
    <x v="3838"/>
    <n v="37"/>
    <s v="Other"/>
    <s v="France"/>
    <d v="2023-03-23T11:06:11"/>
    <x v="2"/>
    <n v="2"/>
    <n v="1"/>
    <n v="49"/>
    <n v="11"/>
    <n v="212.76"/>
    <s v=""/>
    <n v="3"/>
    <s v=""/>
    <n v="42"/>
    <n v="0.5"/>
    <n v="0.22448979591836701"/>
    <n v="70.92"/>
    <x v="0"/>
    <n v="0"/>
  </r>
  <r>
    <x v="3839"/>
    <n v="45"/>
    <s v="Female"/>
    <s v="USA"/>
    <d v="2023-03-01T03:14:18"/>
    <x v="0"/>
    <n v="3"/>
    <n v="1"/>
    <n v="51"/>
    <n v="0"/>
    <n v="212.7"/>
    <s v=""/>
    <n v="3"/>
    <s v=""/>
    <n v="9"/>
    <n v="0.33333333333333298"/>
    <n v="0"/>
    <n v="70.899999999999906"/>
    <x v="0"/>
    <n v="0"/>
  </r>
  <r>
    <x v="3840"/>
    <n v="28"/>
    <s v="Female"/>
    <s v="UK"/>
    <d v="2024-09-28T03:01:56"/>
    <x v="2"/>
    <n v="4"/>
    <n v="1"/>
    <n v="53"/>
    <n v="1"/>
    <n v="212.53"/>
    <s v=""/>
    <n v="3"/>
    <s v=""/>
    <n v="30"/>
    <n v="0.25"/>
    <n v="1.8867924528301799E-2"/>
    <n v="70.843333333333305"/>
    <x v="0"/>
    <n v="0"/>
  </r>
  <r>
    <x v="3841"/>
    <n v="36"/>
    <s v="Male"/>
    <s v="UK"/>
    <d v="2024-01-08T09:24:17"/>
    <x v="2"/>
    <n v="4"/>
    <n v="1"/>
    <n v="55"/>
    <n v="0"/>
    <n v="211.85"/>
    <s v=""/>
    <n v="3"/>
    <s v=""/>
    <n v="1"/>
    <n v="0.25"/>
    <n v="0"/>
    <n v="70.616666666666603"/>
    <x v="0"/>
    <n v="0"/>
  </r>
  <r>
    <x v="3842"/>
    <n v="34"/>
    <s v="Male"/>
    <s v="Japan"/>
    <d v="2023-01-05T00:22:05"/>
    <x v="1"/>
    <n v="5"/>
    <n v="2"/>
    <n v="50"/>
    <n v="3"/>
    <n v="211.24"/>
    <s v=""/>
    <n v="3"/>
    <s v=""/>
    <n v="10"/>
    <n v="0.4"/>
    <n v="0.06"/>
    <n v="70.413333333333298"/>
    <x v="0"/>
    <n v="0"/>
  </r>
  <r>
    <x v="3843"/>
    <n v="24"/>
    <s v="Male"/>
    <s v="Canada"/>
    <d v="2024-02-21T07:36:45"/>
    <x v="2"/>
    <n v="2"/>
    <n v="1"/>
    <n v="52"/>
    <n v="0"/>
    <n v="211.1"/>
    <s v=""/>
    <n v="3"/>
    <s v=""/>
    <n v="48"/>
    <n v="0.5"/>
    <n v="0"/>
    <n v="70.366666666666603"/>
    <x v="0"/>
    <n v="0"/>
  </r>
  <r>
    <x v="3844"/>
    <n v="34"/>
    <s v="Male"/>
    <s v="Australia"/>
    <d v="2023-04-30T05:50:19"/>
    <x v="1"/>
    <n v="4"/>
    <n v="2"/>
    <n v="58"/>
    <n v="7"/>
    <n v="210.99"/>
    <s v=""/>
    <n v="3"/>
    <s v=""/>
    <n v="13"/>
    <n v="0.5"/>
    <n v="0.12068965517241299"/>
    <n v="70.33"/>
    <x v="0"/>
    <n v="0"/>
  </r>
  <r>
    <x v="3845"/>
    <n v="26"/>
    <s v="Female"/>
    <s v="Canada"/>
    <d v="2023-04-20T15:08:21"/>
    <x v="5"/>
    <n v="1"/>
    <n v="0"/>
    <n v="56"/>
    <n v="3"/>
    <n v="210.94"/>
    <s v=""/>
    <n v="3"/>
    <s v=""/>
    <n v="4"/>
    <n v="0"/>
    <n v="5.3571428571428499E-2"/>
    <n v="70.313333333333304"/>
    <x v="0"/>
    <n v="1"/>
  </r>
  <r>
    <x v="3846"/>
    <n v="37"/>
    <s v="Male"/>
    <s v="UK"/>
    <d v="2023-11-20T15:50:50"/>
    <x v="5"/>
    <n v="2"/>
    <n v="0"/>
    <n v="55"/>
    <n v="2"/>
    <n v="210.69"/>
    <s v=""/>
    <n v="3"/>
    <s v=""/>
    <n v="63"/>
    <n v="0"/>
    <n v="3.6363636363636299E-2"/>
    <n v="70.23"/>
    <x v="0"/>
    <n v="1"/>
  </r>
  <r>
    <x v="3847"/>
    <n v="34"/>
    <s v="Male"/>
    <s v="UK"/>
    <d v="2023-08-23T22:59:24"/>
    <x v="5"/>
    <n v="1"/>
    <n v="0"/>
    <n v="69"/>
    <n v="3"/>
    <n v="210.68"/>
    <s v=""/>
    <n v="3"/>
    <s v=""/>
    <n v="3"/>
    <n v="0"/>
    <n v="4.3478260869565202E-2"/>
    <n v="70.226666666666603"/>
    <x v="0"/>
    <n v="0"/>
  </r>
  <r>
    <x v="3848"/>
    <n v="46"/>
    <s v="Female"/>
    <s v="Japan"/>
    <d v="2024-01-09T11:41:13"/>
    <x v="2"/>
    <n v="2"/>
    <n v="1"/>
    <n v="57"/>
    <n v="0"/>
    <n v="210.14"/>
    <s v=""/>
    <n v="3"/>
    <s v=""/>
    <n v="24"/>
    <n v="0.5"/>
    <n v="0"/>
    <n v="70.046666666666596"/>
    <x v="0"/>
    <n v="0"/>
  </r>
  <r>
    <x v="3849"/>
    <n v="45"/>
    <s v="Male"/>
    <s v="USA"/>
    <d v="2024-01-01T08:01:50"/>
    <x v="2"/>
    <n v="2"/>
    <n v="0"/>
    <n v="57"/>
    <n v="1"/>
    <n v="210.09"/>
    <s v=""/>
    <n v="3"/>
    <s v=""/>
    <n v="9"/>
    <n v="0"/>
    <n v="1.7543859649122799E-2"/>
    <n v="70.03"/>
    <x v="0"/>
    <n v="0"/>
  </r>
  <r>
    <x v="3850"/>
    <n v="40"/>
    <s v="Male"/>
    <s v="UK"/>
    <d v="2023-09-16T10:35:49"/>
    <x v="5"/>
    <n v="2"/>
    <n v="1"/>
    <n v="50"/>
    <n v="2"/>
    <n v="209.76"/>
    <s v=""/>
    <n v="3"/>
    <s v=""/>
    <n v="48"/>
    <n v="0.5"/>
    <n v="0.04"/>
    <n v="69.92"/>
    <x v="0"/>
    <n v="0"/>
  </r>
  <r>
    <x v="3851"/>
    <n v="33"/>
    <s v="Male"/>
    <s v="Canada"/>
    <d v="2024-02-04T16:59:58"/>
    <x v="3"/>
    <n v="0"/>
    <n v="0"/>
    <n v="60"/>
    <n v="6"/>
    <n v="209.69"/>
    <s v=""/>
    <n v="3"/>
    <s v=""/>
    <n v="23"/>
    <n v="0"/>
    <n v="0.1"/>
    <n v="69.896666666666604"/>
    <x v="0"/>
    <n v="0"/>
  </r>
  <r>
    <x v="3852"/>
    <n v="60"/>
    <s v="Male"/>
    <s v="UK"/>
    <d v="2023-10-11T04:51:59"/>
    <x v="3"/>
    <n v="0"/>
    <n v="0"/>
    <n v="44"/>
    <n v="3"/>
    <n v="209.3"/>
    <s v=""/>
    <n v="3"/>
    <s v=""/>
    <n v="11"/>
    <n v="0"/>
    <n v="6.8181818181818094E-2"/>
    <n v="69.766666666666595"/>
    <x v="0"/>
    <n v="0"/>
  </r>
  <r>
    <x v="3853"/>
    <n v="52"/>
    <s v="Female"/>
    <s v="USA"/>
    <d v="2023-08-03T18:13:46"/>
    <x v="3"/>
    <n v="3"/>
    <n v="3"/>
    <n v="47"/>
    <n v="2"/>
    <n v="209.29"/>
    <s v=""/>
    <n v="3"/>
    <s v=""/>
    <n v="32"/>
    <n v="1"/>
    <n v="4.2553191489361701E-2"/>
    <n v="69.763333333333307"/>
    <x v="0"/>
    <n v="0"/>
  </r>
  <r>
    <x v="3854"/>
    <n v="35"/>
    <s v="Male"/>
    <s v="Japan"/>
    <d v="2023-02-15T04:52:13"/>
    <x v="2"/>
    <n v="3"/>
    <n v="0"/>
    <n v="53"/>
    <n v="2"/>
    <n v="209.24"/>
    <s v=""/>
    <n v="3"/>
    <s v=""/>
    <n v="49"/>
    <n v="0"/>
    <n v="3.7735849056603703E-2"/>
    <n v="69.746666666666599"/>
    <x v="0"/>
    <n v="0"/>
  </r>
  <r>
    <x v="3855"/>
    <n v="34"/>
    <s v="Male"/>
    <s v="Germany"/>
    <d v="2024-05-01T03:49:56"/>
    <x v="2"/>
    <n v="1"/>
    <n v="0"/>
    <n v="56"/>
    <n v="3"/>
    <n v="209.19"/>
    <s v=""/>
    <n v="3"/>
    <s v=""/>
    <n v="36"/>
    <n v="0"/>
    <n v="5.3571428571428499E-2"/>
    <n v="69.73"/>
    <x v="0"/>
    <n v="0"/>
  </r>
  <r>
    <x v="3856"/>
    <n v="24"/>
    <s v="Female"/>
    <s v="USA"/>
    <d v="2024-04-19T12:56:57"/>
    <x v="1"/>
    <n v="1"/>
    <n v="1"/>
    <n v="62"/>
    <n v="6"/>
    <n v="209.07"/>
    <s v=""/>
    <n v="3"/>
    <s v=""/>
    <n v="38"/>
    <n v="1"/>
    <n v="9.6774193548387094E-2"/>
    <n v="69.69"/>
    <x v="0"/>
    <n v="0"/>
  </r>
  <r>
    <x v="3857"/>
    <n v="35"/>
    <s v="Male"/>
    <s v="USA"/>
    <d v="2023-06-15T18:49:54"/>
    <x v="5"/>
    <n v="3"/>
    <n v="1"/>
    <n v="42"/>
    <n v="1"/>
    <n v="209.05"/>
    <s v=""/>
    <n v="3"/>
    <s v=""/>
    <n v="18"/>
    <n v="0.33333333333333298"/>
    <n v="2.3809523809523801E-2"/>
    <n v="69.683333333333294"/>
    <x v="0"/>
    <n v="0"/>
  </r>
  <r>
    <x v="3858"/>
    <n v="53"/>
    <s v="Female"/>
    <s v="USA"/>
    <d v="2023-03-04T23:13:33"/>
    <x v="4"/>
    <n v="3"/>
    <n v="1"/>
    <n v="43"/>
    <n v="7"/>
    <n v="208.97"/>
    <s v=""/>
    <n v="3"/>
    <s v=""/>
    <n v="20"/>
    <n v="0.33333333333333298"/>
    <n v="0.16279069767441801"/>
    <n v="69.656666666666595"/>
    <x v="0"/>
    <n v="0"/>
  </r>
  <r>
    <x v="3859"/>
    <n v="43"/>
    <s v="Female"/>
    <s v="USA"/>
    <d v="2023-01-14T22:22:04"/>
    <x v="0"/>
    <n v="3"/>
    <n v="0"/>
    <n v="37"/>
    <n v="1"/>
    <n v="208.84"/>
    <s v=""/>
    <n v="3"/>
    <s v=""/>
    <n v="3"/>
    <n v="0"/>
    <n v="2.7027027027027001E-2"/>
    <n v="69.613333333333301"/>
    <x v="0"/>
    <n v="1"/>
  </r>
  <r>
    <x v="3860"/>
    <n v="46"/>
    <s v="Male"/>
    <s v="USA"/>
    <d v="2023-05-06T22:27:07"/>
    <x v="5"/>
    <n v="2"/>
    <n v="0"/>
    <n v="47"/>
    <n v="4"/>
    <n v="208.79"/>
    <s v=""/>
    <n v="3"/>
    <s v=""/>
    <n v="64"/>
    <n v="0"/>
    <n v="8.5106382978723402E-2"/>
    <n v="69.596666666666593"/>
    <x v="0"/>
    <n v="0"/>
  </r>
  <r>
    <x v="3861"/>
    <n v="31"/>
    <s v="Female"/>
    <s v="Canada"/>
    <d v="2024-06-18T22:51:00"/>
    <x v="2"/>
    <n v="2"/>
    <n v="0"/>
    <n v="58"/>
    <n v="3"/>
    <n v="208.55"/>
    <s v=""/>
    <n v="3"/>
    <s v=""/>
    <n v="9"/>
    <n v="0"/>
    <n v="5.1724137931034399E-2"/>
    <n v="69.516666666666595"/>
    <x v="0"/>
    <n v="0"/>
  </r>
  <r>
    <x v="3862"/>
    <n v="53"/>
    <s v="Female"/>
    <s v="USA"/>
    <d v="2023-06-17T08:47:41"/>
    <x v="3"/>
    <n v="3"/>
    <n v="1"/>
    <n v="54"/>
    <n v="1"/>
    <n v="208.36"/>
    <s v=""/>
    <n v="3"/>
    <s v=""/>
    <n v="44"/>
    <n v="0.33333333333333298"/>
    <n v="1.85185185185185E-2"/>
    <n v="69.453333333333305"/>
    <x v="0"/>
    <n v="0"/>
  </r>
  <r>
    <x v="3863"/>
    <n v="27"/>
    <s v="Male"/>
    <s v="Canada"/>
    <d v="2023-09-15T11:14:06"/>
    <x v="2"/>
    <n v="3"/>
    <n v="0"/>
    <n v="45"/>
    <n v="2"/>
    <n v="208.28"/>
    <s v=""/>
    <n v="3"/>
    <s v=""/>
    <n v="2"/>
    <n v="0"/>
    <n v="4.4444444444444398E-2"/>
    <n v="69.426666666666605"/>
    <x v="0"/>
    <n v="0"/>
  </r>
  <r>
    <x v="3864"/>
    <n v="32"/>
    <s v="Male"/>
    <s v="France"/>
    <d v="2023-06-10T16:10:53"/>
    <x v="4"/>
    <n v="6"/>
    <n v="1"/>
    <n v="53"/>
    <n v="3"/>
    <n v="208.2"/>
    <s v=""/>
    <n v="3"/>
    <s v=""/>
    <n v="8"/>
    <n v="0.16666666666666599"/>
    <n v="5.6603773584905599E-2"/>
    <n v="69.399999999999906"/>
    <x v="0"/>
    <n v="0"/>
  </r>
  <r>
    <x v="3865"/>
    <n v="18"/>
    <s v="Male"/>
    <s v="Australia"/>
    <d v="2023-10-10T05:30:16"/>
    <x v="2"/>
    <n v="2"/>
    <n v="0"/>
    <n v="46"/>
    <n v="3"/>
    <n v="208.04"/>
    <s v=""/>
    <n v="3"/>
    <s v=""/>
    <n v="45"/>
    <n v="0"/>
    <n v="6.5217391304347797E-2"/>
    <n v="69.346666666666593"/>
    <x v="0"/>
    <n v="0"/>
  </r>
  <r>
    <x v="3866"/>
    <n v="18"/>
    <s v="Female"/>
    <s v="Japan"/>
    <d v="2023-03-13T13:06:11"/>
    <x v="0"/>
    <n v="1"/>
    <n v="0"/>
    <n v="63"/>
    <n v="5"/>
    <n v="207.72"/>
    <s v=""/>
    <n v="3"/>
    <s v=""/>
    <n v="22"/>
    <n v="0"/>
    <n v="7.9365079365079305E-2"/>
    <n v="69.239999999999995"/>
    <x v="0"/>
    <n v="0"/>
  </r>
  <r>
    <x v="3867"/>
    <n v="24"/>
    <s v="Male"/>
    <s v="UK"/>
    <d v="2024-11-27T15:51:12"/>
    <x v="1"/>
    <n v="3"/>
    <n v="0"/>
    <n v="59"/>
    <n v="3"/>
    <n v="207.61"/>
    <s v=""/>
    <n v="3"/>
    <s v=""/>
    <n v="29"/>
    <n v="0"/>
    <n v="5.0847457627118599E-2"/>
    <n v="69.203333333333305"/>
    <x v="0"/>
    <n v="0"/>
  </r>
  <r>
    <x v="3868"/>
    <n v="26"/>
    <s v="Female"/>
    <s v="Germany"/>
    <d v="2024-05-31T10:58:22"/>
    <x v="0"/>
    <n v="4"/>
    <n v="1"/>
    <n v="51"/>
    <n v="3"/>
    <n v="207.5"/>
    <s v=""/>
    <n v="3"/>
    <s v=""/>
    <n v="85"/>
    <n v="0.25"/>
    <n v="5.8823529411764698E-2"/>
    <n v="69.1666666666666"/>
    <x v="0"/>
    <n v="0"/>
  </r>
  <r>
    <x v="3869"/>
    <n v="31"/>
    <s v="Other"/>
    <s v="Japan"/>
    <d v="2024-01-12T01:00:44"/>
    <x v="4"/>
    <n v="2"/>
    <n v="2"/>
    <n v="44"/>
    <n v="3"/>
    <n v="207.45"/>
    <s v=""/>
    <n v="3"/>
    <s v=""/>
    <n v="56"/>
    <n v="1"/>
    <n v="6.8181818181818094E-2"/>
    <n v="69.149999999999906"/>
    <x v="0"/>
    <n v="0"/>
  </r>
  <r>
    <x v="3870"/>
    <n v="58"/>
    <s v="Female"/>
    <s v="Australia"/>
    <d v="2023-07-24T17:18:34"/>
    <x v="1"/>
    <n v="3"/>
    <n v="0"/>
    <n v="59"/>
    <n v="4"/>
    <n v="207.32"/>
    <s v=""/>
    <n v="3"/>
    <s v=""/>
    <n v="59"/>
    <n v="0"/>
    <n v="6.7796610169491497E-2"/>
    <n v="69.106666666666598"/>
    <x v="0"/>
    <n v="0"/>
  </r>
  <r>
    <x v="3871"/>
    <n v="40"/>
    <s v="Male"/>
    <s v="USA"/>
    <d v="2024-01-31T13:42:40"/>
    <x v="2"/>
    <n v="6"/>
    <n v="4"/>
    <n v="44"/>
    <n v="2"/>
    <n v="207.1"/>
    <s v=""/>
    <n v="3"/>
    <s v=""/>
    <n v="18"/>
    <n v="0.66666666666666596"/>
    <n v="4.54545454545454E-2"/>
    <n v="69.033333333333303"/>
    <x v="0"/>
    <n v="0"/>
  </r>
  <r>
    <x v="3872"/>
    <n v="27"/>
    <s v="Female"/>
    <s v="USA"/>
    <d v="2024-02-08T05:41:11"/>
    <x v="1"/>
    <n v="6"/>
    <n v="1"/>
    <n v="50"/>
    <n v="2"/>
    <n v="206.86"/>
    <s v=""/>
    <n v="3"/>
    <s v=""/>
    <n v="14"/>
    <n v="0.16666666666666599"/>
    <n v="0.04"/>
    <n v="68.953333333333305"/>
    <x v="0"/>
    <n v="1"/>
  </r>
  <r>
    <x v="3873"/>
    <n v="39"/>
    <s v="Female"/>
    <s v="USA"/>
    <d v="2024-08-16T08:34:00"/>
    <x v="2"/>
    <n v="2"/>
    <n v="0"/>
    <n v="31"/>
    <n v="2"/>
    <n v="206.52"/>
    <s v=""/>
    <n v="3"/>
    <s v=""/>
    <n v="67"/>
    <n v="0"/>
    <n v="6.4516129032257993E-2"/>
    <n v="68.84"/>
    <x v="0"/>
    <n v="0"/>
  </r>
  <r>
    <x v="3874"/>
    <n v="30"/>
    <s v="Female"/>
    <s v="USA"/>
    <d v="2024-05-24T05:13:06"/>
    <x v="1"/>
    <n v="4"/>
    <n v="1"/>
    <n v="55"/>
    <n v="5"/>
    <n v="206.15"/>
    <s v=""/>
    <n v="3"/>
    <s v=""/>
    <n v="26"/>
    <n v="0.25"/>
    <n v="9.0909090909090898E-2"/>
    <n v="68.716666666666598"/>
    <x v="0"/>
    <n v="0"/>
  </r>
  <r>
    <x v="3875"/>
    <n v="49"/>
    <s v="Male"/>
    <s v="USA"/>
    <d v="2024-09-24T20:11:08"/>
    <x v="2"/>
    <n v="1"/>
    <n v="0"/>
    <n v="39"/>
    <n v="2"/>
    <n v="205.69"/>
    <s v=""/>
    <n v="3"/>
    <s v=""/>
    <n v="29"/>
    <n v="0"/>
    <n v="5.1282051282051197E-2"/>
    <n v="68.563333333333304"/>
    <x v="0"/>
    <n v="0"/>
  </r>
  <r>
    <x v="3876"/>
    <n v="31"/>
    <s v="Other"/>
    <s v="UK"/>
    <d v="2023-09-02T20:59:23"/>
    <x v="2"/>
    <n v="3"/>
    <n v="0"/>
    <n v="61"/>
    <n v="5"/>
    <n v="205.48"/>
    <s v=""/>
    <n v="3"/>
    <s v=""/>
    <n v="57"/>
    <n v="0"/>
    <n v="8.1967213114753995E-2"/>
    <n v="68.493333333333297"/>
    <x v="0"/>
    <n v="0"/>
  </r>
  <r>
    <x v="3877"/>
    <n v="22"/>
    <s v="Female"/>
    <s v="Canada"/>
    <d v="2023-05-12T17:09:48"/>
    <x v="3"/>
    <n v="3"/>
    <n v="1"/>
    <n v="48"/>
    <n v="2"/>
    <n v="205.28"/>
    <s v=""/>
    <n v="3"/>
    <s v=""/>
    <n v="151"/>
    <n v="0.33333333333333298"/>
    <n v="4.1666666666666602E-2"/>
    <n v="68.426666666666605"/>
    <x v="0"/>
    <n v="1"/>
  </r>
  <r>
    <x v="3878"/>
    <n v="48"/>
    <s v="Male"/>
    <s v="Canada"/>
    <d v="2023-05-25T10:19:44"/>
    <x v="2"/>
    <n v="2"/>
    <n v="0"/>
    <n v="42"/>
    <n v="2"/>
    <n v="205.24"/>
    <s v=""/>
    <n v="3"/>
    <s v=""/>
    <n v="7"/>
    <n v="0"/>
    <n v="4.7619047619047603E-2"/>
    <n v="68.413333333333298"/>
    <x v="0"/>
    <n v="0"/>
  </r>
  <r>
    <x v="3879"/>
    <n v="32"/>
    <s v="Female"/>
    <s v="USA"/>
    <d v="2023-06-22T09:59:05"/>
    <x v="2"/>
    <n v="1"/>
    <n v="0"/>
    <n v="55"/>
    <n v="4"/>
    <n v="205.23"/>
    <s v=""/>
    <n v="3"/>
    <s v=""/>
    <n v="33"/>
    <n v="0"/>
    <n v="7.2727272727272696E-2"/>
    <n v="68.41"/>
    <x v="0"/>
    <n v="0"/>
  </r>
  <r>
    <x v="3880"/>
    <n v="18"/>
    <s v="Female"/>
    <s v="Germany"/>
    <d v="2024-02-02T22:39:21"/>
    <x v="4"/>
    <n v="2"/>
    <n v="2"/>
    <n v="63"/>
    <n v="4"/>
    <n v="204.35"/>
    <s v=""/>
    <n v="3"/>
    <s v=""/>
    <n v="24"/>
    <n v="1"/>
    <n v="6.3492063492063405E-2"/>
    <n v="68.116666666666603"/>
    <x v="0"/>
    <n v="0"/>
  </r>
  <r>
    <x v="3881"/>
    <n v="30"/>
    <s v="Male"/>
    <s v="Japan"/>
    <d v="2023-07-29T19:57:35"/>
    <x v="2"/>
    <n v="4"/>
    <n v="2"/>
    <n v="53"/>
    <n v="3"/>
    <n v="204.26"/>
    <s v=""/>
    <n v="3"/>
    <s v=""/>
    <n v="78"/>
    <n v="0.5"/>
    <n v="5.6603773584905599E-2"/>
    <n v="68.086666666666602"/>
    <x v="0"/>
    <n v="0"/>
  </r>
  <r>
    <x v="3882"/>
    <n v="28"/>
    <s v="Female"/>
    <s v="USA"/>
    <d v="2023-12-23T18:09:13"/>
    <x v="4"/>
    <n v="0"/>
    <n v="0"/>
    <n v="45"/>
    <n v="3"/>
    <n v="204.11"/>
    <s v=""/>
    <n v="3"/>
    <s v=""/>
    <n v="12"/>
    <n v="0"/>
    <n v="6.6666666666666596E-2"/>
    <n v="68.036666666666605"/>
    <x v="0"/>
    <n v="0"/>
  </r>
  <r>
    <x v="3883"/>
    <n v="45"/>
    <s v="Female"/>
    <s v="Japan"/>
    <d v="2023-05-06T03:28:13"/>
    <x v="4"/>
    <n v="2"/>
    <n v="1"/>
    <n v="51"/>
    <n v="3"/>
    <n v="203.68"/>
    <s v=""/>
    <n v="3"/>
    <s v=""/>
    <n v="3"/>
    <n v="0.5"/>
    <n v="5.8823529411764698E-2"/>
    <n v="67.893333333333302"/>
    <x v="0"/>
    <n v="0"/>
  </r>
  <r>
    <x v="3884"/>
    <n v="20"/>
    <s v="Female"/>
    <s v="USA"/>
    <d v="2023-10-21T21:50:52"/>
    <x v="2"/>
    <n v="3"/>
    <n v="2"/>
    <n v="58"/>
    <n v="3"/>
    <n v="203.62"/>
    <s v=""/>
    <n v="3"/>
    <s v=""/>
    <n v="12"/>
    <n v="0.66666666666666596"/>
    <n v="5.1724137931034399E-2"/>
    <n v="67.873333333333306"/>
    <x v="0"/>
    <n v="0"/>
  </r>
  <r>
    <x v="3885"/>
    <n v="63"/>
    <s v="Male"/>
    <s v="Australia"/>
    <d v="2024-02-07T13:37:30"/>
    <x v="3"/>
    <n v="6"/>
    <n v="2"/>
    <n v="49"/>
    <n v="4"/>
    <n v="203.62"/>
    <s v=""/>
    <n v="3"/>
    <s v=""/>
    <n v="11"/>
    <n v="0.33333333333333298"/>
    <n v="8.16326530612244E-2"/>
    <n v="67.873333333333306"/>
    <x v="0"/>
    <n v="0"/>
  </r>
  <r>
    <x v="3886"/>
    <n v="29"/>
    <s v="Female"/>
    <s v="USA"/>
    <d v="2024-10-13T02:13:20"/>
    <x v="3"/>
    <n v="4"/>
    <n v="1"/>
    <n v="55"/>
    <n v="1"/>
    <n v="203.39"/>
    <s v=""/>
    <n v="3"/>
    <s v=""/>
    <n v="29"/>
    <n v="0.25"/>
    <n v="1.8181818181818101E-2"/>
    <n v="67.796666666666596"/>
    <x v="0"/>
    <n v="1"/>
  </r>
  <r>
    <x v="3887"/>
    <n v="18"/>
    <s v="Male"/>
    <s v="USA"/>
    <d v="2023-07-05T13:22:16"/>
    <x v="4"/>
    <n v="5"/>
    <n v="1"/>
    <n v="53"/>
    <n v="3"/>
    <n v="203.27"/>
    <s v=""/>
    <n v="3"/>
    <s v=""/>
    <n v="15"/>
    <n v="0.2"/>
    <n v="5.6603773584905599E-2"/>
    <n v="67.756666666666604"/>
    <x v="0"/>
    <n v="0"/>
  </r>
  <r>
    <x v="3888"/>
    <n v="31"/>
    <s v="Female"/>
    <s v="Japan"/>
    <d v="2023-12-08T21:53:02"/>
    <x v="2"/>
    <n v="2"/>
    <n v="0"/>
    <n v="47"/>
    <n v="2"/>
    <n v="202.8"/>
    <s v=""/>
    <n v="3"/>
    <s v=""/>
    <n v="44"/>
    <n v="0"/>
    <n v="4.2553191489361701E-2"/>
    <n v="67.599999999999994"/>
    <x v="0"/>
    <n v="0"/>
  </r>
  <r>
    <x v="3889"/>
    <n v="51"/>
    <s v="Male"/>
    <s v="Australia"/>
    <d v="2024-10-17T09:53:27"/>
    <x v="1"/>
    <n v="3"/>
    <n v="1"/>
    <n v="58"/>
    <n v="1"/>
    <n v="202.29"/>
    <s v=""/>
    <n v="3"/>
    <s v=""/>
    <n v="67"/>
    <n v="0.33333333333333298"/>
    <n v="1.72413793103448E-2"/>
    <n v="67.429999999999893"/>
    <x v="0"/>
    <n v="0"/>
  </r>
  <r>
    <x v="3890"/>
    <n v="63"/>
    <s v="Male"/>
    <s v="Canada"/>
    <d v="2023-03-09T21:29:45"/>
    <x v="2"/>
    <n v="4"/>
    <n v="2"/>
    <n v="38"/>
    <n v="0"/>
    <n v="202.27"/>
    <s v=""/>
    <n v="3"/>
    <s v=""/>
    <n v="19"/>
    <n v="0.5"/>
    <n v="0"/>
    <n v="67.423333333333304"/>
    <x v="0"/>
    <n v="0"/>
  </r>
  <r>
    <x v="3891"/>
    <n v="18"/>
    <s v="Male"/>
    <s v="USA"/>
    <d v="2023-02-13T01:45:58"/>
    <x v="2"/>
    <n v="7"/>
    <n v="2"/>
    <n v="48"/>
    <n v="2"/>
    <n v="202.01"/>
    <s v=""/>
    <n v="3"/>
    <s v=""/>
    <n v="10"/>
    <n v="0.28571428571428498"/>
    <n v="4.1666666666666602E-2"/>
    <n v="67.336666666666602"/>
    <x v="0"/>
    <n v="0"/>
  </r>
  <r>
    <x v="3892"/>
    <n v="44"/>
    <s v="Male"/>
    <s v="Japan"/>
    <d v="2023-07-08T01:14:10"/>
    <x v="2"/>
    <n v="2"/>
    <n v="0"/>
    <n v="52"/>
    <n v="1"/>
    <n v="201.74"/>
    <s v=""/>
    <n v="3"/>
    <s v=""/>
    <n v="21"/>
    <n v="0"/>
    <n v="1.9230769230769201E-2"/>
    <n v="67.246666666666599"/>
    <x v="0"/>
    <n v="0"/>
  </r>
  <r>
    <x v="3893"/>
    <n v="34"/>
    <s v="Male"/>
    <s v="USA"/>
    <d v="2024-03-19T10:49:37"/>
    <x v="3"/>
    <n v="6"/>
    <n v="3"/>
    <n v="44"/>
    <n v="2"/>
    <n v="201.65"/>
    <s v=""/>
    <n v="3"/>
    <s v=""/>
    <n v="65"/>
    <n v="0.5"/>
    <n v="4.54545454545454E-2"/>
    <n v="67.216666666666598"/>
    <x v="0"/>
    <n v="0"/>
  </r>
  <r>
    <x v="3894"/>
    <n v="31"/>
    <s v="Female"/>
    <s v="France"/>
    <d v="2023-10-18T00:24:00"/>
    <x v="5"/>
    <n v="5"/>
    <n v="2"/>
    <n v="47"/>
    <n v="1"/>
    <n v="201.54"/>
    <s v=""/>
    <n v="3"/>
    <s v=""/>
    <n v="2"/>
    <n v="0.4"/>
    <n v="2.1276595744680799E-2"/>
    <n v="67.179999999999893"/>
    <x v="0"/>
    <n v="0"/>
  </r>
  <r>
    <x v="3895"/>
    <n v="18"/>
    <s v="Female"/>
    <s v="France"/>
    <d v="2023-08-15T12:01:59"/>
    <x v="0"/>
    <n v="2"/>
    <n v="1"/>
    <n v="47"/>
    <n v="4"/>
    <n v="200.75"/>
    <s v=""/>
    <n v="3"/>
    <s v=""/>
    <n v="36"/>
    <n v="0.5"/>
    <n v="8.5106382978723402E-2"/>
    <n v="66.9166666666666"/>
    <x v="0"/>
    <n v="0"/>
  </r>
  <r>
    <x v="3896"/>
    <n v="56"/>
    <s v="Female"/>
    <s v="Australia"/>
    <d v="2024-05-09T19:10:11"/>
    <x v="1"/>
    <n v="4"/>
    <n v="1"/>
    <n v="62"/>
    <n v="6"/>
    <n v="200.34"/>
    <s v=""/>
    <n v="3"/>
    <s v=""/>
    <n v="21"/>
    <n v="0.25"/>
    <n v="9.6774193548387094E-2"/>
    <n v="66.78"/>
    <x v="0"/>
    <n v="0"/>
  </r>
  <r>
    <x v="3897"/>
    <n v="54"/>
    <s v="Female"/>
    <s v="UK"/>
    <d v="2024-04-29T08:01:43"/>
    <x v="2"/>
    <n v="1"/>
    <n v="0"/>
    <n v="39"/>
    <n v="2"/>
    <n v="199.86"/>
    <s v=""/>
    <n v="3"/>
    <s v=""/>
    <n v="25"/>
    <n v="0"/>
    <n v="5.1282051282051197E-2"/>
    <n v="66.62"/>
    <x v="0"/>
    <n v="0"/>
  </r>
  <r>
    <x v="3898"/>
    <n v="35"/>
    <s v="Other"/>
    <s v="UK"/>
    <d v="2023-08-12T15:24:26"/>
    <x v="5"/>
    <n v="5"/>
    <n v="1"/>
    <n v="41"/>
    <n v="2"/>
    <n v="199.59"/>
    <s v=""/>
    <n v="3"/>
    <s v=""/>
    <n v="12"/>
    <n v="0.2"/>
    <n v="4.8780487804878002E-2"/>
    <n v="66.53"/>
    <x v="0"/>
    <n v="0"/>
  </r>
  <r>
    <x v="3899"/>
    <n v="28"/>
    <s v="Female"/>
    <s v="Canada"/>
    <d v="2023-05-22T00:33:43"/>
    <x v="2"/>
    <n v="3"/>
    <n v="2"/>
    <n v="49"/>
    <n v="3"/>
    <n v="199.58"/>
    <s v=""/>
    <n v="3"/>
    <s v=""/>
    <n v="10"/>
    <n v="0.66666666666666596"/>
    <n v="6.1224489795918297E-2"/>
    <n v="66.5266666666666"/>
    <x v="0"/>
    <n v="0"/>
  </r>
  <r>
    <x v="3900"/>
    <n v="32"/>
    <s v="Female"/>
    <s v="UK"/>
    <d v="2024-01-23T18:48:56"/>
    <x v="2"/>
    <n v="6"/>
    <n v="3"/>
    <n v="48"/>
    <n v="3"/>
    <n v="199.28"/>
    <s v=""/>
    <n v="3"/>
    <s v=""/>
    <n v="15"/>
    <n v="0.5"/>
    <n v="6.25E-2"/>
    <n v="66.426666666666605"/>
    <x v="0"/>
    <n v="0"/>
  </r>
  <r>
    <x v="3901"/>
    <n v="29"/>
    <s v="Female"/>
    <s v="USA"/>
    <d v="2024-07-20T21:24:50"/>
    <x v="1"/>
    <n v="4"/>
    <n v="1"/>
    <n v="39"/>
    <n v="2"/>
    <n v="199.14"/>
    <s v=""/>
    <n v="3"/>
    <s v=""/>
    <n v="51"/>
    <n v="0.25"/>
    <n v="5.1282051282051197E-2"/>
    <n v="66.38"/>
    <x v="0"/>
    <n v="0"/>
  </r>
  <r>
    <x v="3902"/>
    <n v="26"/>
    <s v="Male"/>
    <s v="USA"/>
    <d v="2024-05-16T13:14:35"/>
    <x v="2"/>
    <n v="2"/>
    <n v="1"/>
    <n v="49"/>
    <n v="3"/>
    <n v="198.91"/>
    <s v=""/>
    <n v="3"/>
    <s v=""/>
    <n v="13"/>
    <n v="0.5"/>
    <n v="6.1224489795918297E-2"/>
    <n v="66.303333333333299"/>
    <x v="0"/>
    <n v="0"/>
  </r>
  <r>
    <x v="3903"/>
    <n v="18"/>
    <s v="Male"/>
    <s v="USA"/>
    <d v="2024-03-07T15:33:48"/>
    <x v="4"/>
    <n v="3"/>
    <n v="1"/>
    <n v="45"/>
    <n v="1"/>
    <n v="198.57"/>
    <s v=""/>
    <n v="3"/>
    <s v=""/>
    <n v="40"/>
    <n v="0.33333333333333298"/>
    <n v="2.2222222222222199E-2"/>
    <n v="66.19"/>
    <x v="0"/>
    <n v="0"/>
  </r>
  <r>
    <x v="3904"/>
    <n v="32"/>
    <s v="Male"/>
    <s v="Australia"/>
    <d v="2023-08-19T18:14:29"/>
    <x v="3"/>
    <n v="6"/>
    <n v="1"/>
    <n v="43"/>
    <n v="5"/>
    <n v="198.38"/>
    <s v=""/>
    <n v="3"/>
    <s v=""/>
    <n v="48"/>
    <n v="0.16666666666666599"/>
    <n v="0.116279069767441"/>
    <n v="66.126666666666594"/>
    <x v="0"/>
    <n v="0"/>
  </r>
  <r>
    <x v="3905"/>
    <n v="43"/>
    <s v="Male"/>
    <s v="Japan"/>
    <d v="2024-06-03T06:08:19"/>
    <x v="1"/>
    <n v="4"/>
    <n v="0"/>
    <n v="58"/>
    <n v="1"/>
    <n v="198.13"/>
    <s v=""/>
    <n v="3"/>
    <s v=""/>
    <n v="3"/>
    <n v="0"/>
    <n v="1.72413793103448E-2"/>
    <n v="66.043333333333294"/>
    <x v="0"/>
    <n v="0"/>
  </r>
  <r>
    <x v="3906"/>
    <n v="36"/>
    <s v="Female"/>
    <s v="USA"/>
    <d v="2023-09-28T13:09:40"/>
    <x v="3"/>
    <n v="5"/>
    <n v="2"/>
    <n v="48"/>
    <n v="4"/>
    <n v="197.88"/>
    <s v=""/>
    <n v="3"/>
    <s v=""/>
    <n v="2"/>
    <n v="0.4"/>
    <n v="8.3333333333333301E-2"/>
    <n v="65.959999999999994"/>
    <x v="0"/>
    <n v="0"/>
  </r>
  <r>
    <x v="3907"/>
    <n v="27"/>
    <s v="Male"/>
    <s v="Canada"/>
    <d v="2024-10-21T10:15:32"/>
    <x v="4"/>
    <n v="6"/>
    <n v="1"/>
    <n v="57"/>
    <n v="0"/>
    <n v="197.41"/>
    <s v=""/>
    <n v="3"/>
    <s v=""/>
    <n v="34"/>
    <n v="0.16666666666666599"/>
    <n v="0"/>
    <n v="65.803333333333299"/>
    <x v="0"/>
    <n v="0"/>
  </r>
  <r>
    <x v="3908"/>
    <n v="23"/>
    <s v="Female"/>
    <s v="USA"/>
    <d v="2024-06-25T14:00:11"/>
    <x v="1"/>
    <n v="0"/>
    <n v="0"/>
    <n v="51"/>
    <n v="1"/>
    <n v="197.26"/>
    <s v=""/>
    <n v="3"/>
    <s v=""/>
    <n v="53"/>
    <n v="0"/>
    <n v="1.9607843137254902E-2"/>
    <n v="65.753333333333302"/>
    <x v="0"/>
    <n v="0"/>
  </r>
  <r>
    <x v="3909"/>
    <n v="29"/>
    <s v="Female"/>
    <s v="USA"/>
    <d v="2024-09-07T17:53:29"/>
    <x v="1"/>
    <n v="2"/>
    <n v="1"/>
    <n v="58"/>
    <n v="2"/>
    <n v="196.99"/>
    <s v=""/>
    <n v="3"/>
    <s v=""/>
    <n v="50"/>
    <n v="0.5"/>
    <n v="3.4482758620689599E-2"/>
    <n v="65.663333333333298"/>
    <x v="0"/>
    <n v="0"/>
  </r>
  <r>
    <x v="3910"/>
    <n v="53"/>
    <s v="Male"/>
    <s v="Germany"/>
    <d v="2024-02-01T01:23:32"/>
    <x v="3"/>
    <n v="4"/>
    <n v="3"/>
    <n v="49"/>
    <n v="3"/>
    <n v="196.71"/>
    <s v=""/>
    <n v="3"/>
    <s v=""/>
    <n v="15"/>
    <n v="0.75"/>
    <n v="6.1224489795918297E-2"/>
    <n v="65.569999999999993"/>
    <x v="0"/>
    <n v="0"/>
  </r>
  <r>
    <x v="3911"/>
    <n v="18"/>
    <s v="Female"/>
    <s v="UK"/>
    <d v="2024-03-19T12:17:13"/>
    <x v="2"/>
    <n v="2"/>
    <n v="2"/>
    <n v="45"/>
    <n v="5"/>
    <n v="196.54"/>
    <s v=""/>
    <n v="3"/>
    <s v=""/>
    <n v="21"/>
    <n v="1"/>
    <n v="0.11111111111111099"/>
    <n v="65.513333333333307"/>
    <x v="0"/>
    <n v="0"/>
  </r>
  <r>
    <x v="3912"/>
    <n v="47"/>
    <s v="Female"/>
    <s v="Canada"/>
    <d v="2023-03-12T19:34:54"/>
    <x v="5"/>
    <n v="3"/>
    <n v="1"/>
    <n v="58"/>
    <n v="4"/>
    <n v="196.21"/>
    <s v=""/>
    <n v="3"/>
    <s v=""/>
    <n v="14"/>
    <n v="0.33333333333333298"/>
    <n v="6.8965517241379296E-2"/>
    <n v="65.403333333333293"/>
    <x v="0"/>
    <n v="0"/>
  </r>
  <r>
    <x v="3913"/>
    <n v="46"/>
    <s v="Male"/>
    <s v="Canada"/>
    <d v="2023-03-20T01:20:10"/>
    <x v="3"/>
    <n v="2"/>
    <n v="1"/>
    <n v="41"/>
    <n v="0"/>
    <n v="196.1"/>
    <s v=""/>
    <n v="3"/>
    <s v=""/>
    <n v="13"/>
    <n v="0.5"/>
    <n v="0"/>
    <n v="65.366666666666603"/>
    <x v="0"/>
    <n v="1"/>
  </r>
  <r>
    <x v="3914"/>
    <n v="43"/>
    <s v="Male"/>
    <s v="Japan"/>
    <d v="2023-12-02T06:43:50"/>
    <x v="2"/>
    <n v="3"/>
    <n v="1"/>
    <n v="40"/>
    <n v="3"/>
    <n v="195.87"/>
    <s v=""/>
    <n v="3"/>
    <s v=""/>
    <n v="6"/>
    <n v="0.33333333333333298"/>
    <n v="7.4999999999999997E-2"/>
    <n v="65.290000000000006"/>
    <x v="0"/>
    <n v="0"/>
  </r>
  <r>
    <x v="3915"/>
    <n v="54"/>
    <s v="Male"/>
    <s v="USA"/>
    <d v="2023-03-10T20:51:28"/>
    <x v="4"/>
    <n v="3"/>
    <n v="0"/>
    <n v="56"/>
    <n v="3"/>
    <n v="195.7"/>
    <s v=""/>
    <n v="3"/>
    <s v=""/>
    <n v="3"/>
    <n v="0"/>
    <n v="5.3571428571428499E-2"/>
    <n v="65.233333333333306"/>
    <x v="0"/>
    <n v="0"/>
  </r>
  <r>
    <x v="3916"/>
    <n v="18"/>
    <s v="Male"/>
    <s v="UK"/>
    <d v="2024-02-20T22:51:07"/>
    <x v="2"/>
    <n v="4"/>
    <n v="1"/>
    <n v="37"/>
    <n v="0"/>
    <n v="195.58"/>
    <s v=""/>
    <n v="3"/>
    <s v=""/>
    <n v="112"/>
    <n v="0.25"/>
    <n v="0"/>
    <n v="65.1933333333333"/>
    <x v="0"/>
    <n v="0"/>
  </r>
  <r>
    <x v="3917"/>
    <n v="55"/>
    <s v="Female"/>
    <s v="Japan"/>
    <d v="2024-11-22T13:12:11"/>
    <x v="2"/>
    <n v="3"/>
    <n v="0"/>
    <n v="43"/>
    <n v="3"/>
    <n v="195.42"/>
    <s v=""/>
    <n v="3"/>
    <s v=""/>
    <n v="3"/>
    <n v="0"/>
    <n v="6.9767441860465101E-2"/>
    <n v="65.14"/>
    <x v="0"/>
    <n v="0"/>
  </r>
  <r>
    <x v="3918"/>
    <n v="36"/>
    <s v="Female"/>
    <s v="UK"/>
    <d v="2024-09-10T13:03:26"/>
    <x v="1"/>
    <n v="3"/>
    <n v="0"/>
    <n v="49"/>
    <n v="1"/>
    <n v="195.33"/>
    <s v=""/>
    <n v="3"/>
    <s v=""/>
    <n v="107"/>
    <n v="0"/>
    <n v="2.04081632653061E-2"/>
    <n v="65.11"/>
    <x v="0"/>
    <n v="1"/>
  </r>
  <r>
    <x v="3919"/>
    <n v="39"/>
    <s v="Male"/>
    <s v="Japan"/>
    <d v="2023-09-29T21:17:02"/>
    <x v="2"/>
    <n v="2"/>
    <n v="0"/>
    <n v="48"/>
    <n v="4"/>
    <n v="194.75"/>
    <s v=""/>
    <n v="3"/>
    <s v=""/>
    <n v="6"/>
    <n v="0"/>
    <n v="8.3333333333333301E-2"/>
    <n v="64.9166666666666"/>
    <x v="0"/>
    <n v="0"/>
  </r>
  <r>
    <x v="3920"/>
    <n v="42"/>
    <s v="Female"/>
    <s v="USA"/>
    <d v="2024-06-03T07:35:55"/>
    <x v="1"/>
    <n v="7"/>
    <n v="2"/>
    <n v="45"/>
    <n v="1"/>
    <n v="194.68"/>
    <s v=""/>
    <n v="3"/>
    <s v=""/>
    <n v="5"/>
    <n v="0.28571428571428498"/>
    <n v="2.2222222222222199E-2"/>
    <n v="64.893333333333302"/>
    <x v="0"/>
    <n v="0"/>
  </r>
  <r>
    <x v="3921"/>
    <n v="37"/>
    <s v="Male"/>
    <s v="Japan"/>
    <d v="2023-08-06T01:42:51"/>
    <x v="4"/>
    <n v="3"/>
    <n v="0"/>
    <n v="37"/>
    <n v="1"/>
    <n v="194.57"/>
    <s v=""/>
    <n v="3"/>
    <s v=""/>
    <n v="13"/>
    <n v="0"/>
    <n v="2.7027027027027001E-2"/>
    <n v="64.856666666666598"/>
    <x v="0"/>
    <n v="0"/>
  </r>
  <r>
    <x v="3922"/>
    <n v="33"/>
    <s v="Female"/>
    <s v="USA"/>
    <d v="2023-01-20T09:46:44"/>
    <x v="4"/>
    <n v="2"/>
    <n v="1"/>
    <n v="55"/>
    <n v="1"/>
    <n v="194.13"/>
    <s v=""/>
    <n v="3"/>
    <s v=""/>
    <n v="38"/>
    <n v="0.5"/>
    <n v="1.8181818181818101E-2"/>
    <n v="64.709999999999994"/>
    <x v="0"/>
    <n v="0"/>
  </r>
  <r>
    <x v="3923"/>
    <n v="31"/>
    <s v="Female"/>
    <s v="Canada"/>
    <d v="2023-06-30T09:15:39"/>
    <x v="3"/>
    <n v="2"/>
    <n v="0"/>
    <n v="43"/>
    <n v="0"/>
    <n v="193.8"/>
    <s v=""/>
    <n v="3"/>
    <s v=""/>
    <n v="36"/>
    <n v="0"/>
    <n v="0"/>
    <n v="64.599999999999994"/>
    <x v="0"/>
    <n v="0"/>
  </r>
  <r>
    <x v="3924"/>
    <n v="18"/>
    <s v="Female"/>
    <s v="USA"/>
    <d v="2023-04-25T06:06:31"/>
    <x v="1"/>
    <n v="7"/>
    <n v="3"/>
    <n v="46"/>
    <n v="2"/>
    <n v="193.71"/>
    <s v=""/>
    <n v="3"/>
    <s v=""/>
    <n v="81"/>
    <n v="0.42857142857142799"/>
    <n v="4.3478260869565202E-2"/>
    <n v="64.569999999999993"/>
    <x v="0"/>
    <n v="0"/>
  </r>
  <r>
    <x v="3925"/>
    <n v="27"/>
    <s v="Male"/>
    <s v="Canada"/>
    <d v="2024-05-10T05:23:26"/>
    <x v="3"/>
    <n v="3"/>
    <n v="0"/>
    <n v="54"/>
    <n v="3"/>
    <n v="193.65"/>
    <s v=""/>
    <n v="3"/>
    <s v=""/>
    <n v="44"/>
    <n v="0"/>
    <n v="5.5555555555555497E-2"/>
    <n v="64.55"/>
    <x v="0"/>
    <n v="0"/>
  </r>
  <r>
    <x v="3926"/>
    <n v="41"/>
    <s v="Female"/>
    <s v="USA"/>
    <d v="2024-02-13T20:01:04"/>
    <x v="5"/>
    <n v="4"/>
    <n v="1"/>
    <n v="48"/>
    <n v="3"/>
    <n v="193.6"/>
    <s v=""/>
    <n v="3"/>
    <s v=""/>
    <n v="1"/>
    <n v="0.25"/>
    <n v="6.25E-2"/>
    <n v="64.533333333333303"/>
    <x v="0"/>
    <n v="0"/>
  </r>
  <r>
    <x v="3927"/>
    <n v="25"/>
    <s v="Other"/>
    <s v="Canada"/>
    <d v="2024-08-12T03:49:06"/>
    <x v="0"/>
    <n v="1"/>
    <n v="0"/>
    <n v="46"/>
    <n v="1"/>
    <n v="193.12"/>
    <s v=""/>
    <n v="3"/>
    <s v=""/>
    <n v="24"/>
    <n v="0"/>
    <n v="2.1739130434782601E-2"/>
    <n v="64.373333333333306"/>
    <x v="0"/>
    <n v="0"/>
  </r>
  <r>
    <x v="3928"/>
    <n v="23"/>
    <s v="Male"/>
    <s v="Germany"/>
    <d v="2024-01-21T17:10:17"/>
    <x v="5"/>
    <n v="2"/>
    <n v="2"/>
    <n v="53"/>
    <n v="3"/>
    <n v="192.68"/>
    <s v=""/>
    <n v="3"/>
    <s v=""/>
    <n v="49"/>
    <n v="1"/>
    <n v="5.6603773584905599E-2"/>
    <n v="64.226666666666603"/>
    <x v="0"/>
    <n v="0"/>
  </r>
  <r>
    <x v="3929"/>
    <n v="39"/>
    <s v="Female"/>
    <s v="Japan"/>
    <d v="2023-06-16T12:21:11"/>
    <x v="0"/>
    <n v="3"/>
    <n v="0"/>
    <n v="44"/>
    <n v="1"/>
    <n v="192.45"/>
    <s v=""/>
    <n v="3"/>
    <s v=""/>
    <n v="17"/>
    <n v="0"/>
    <n v="2.27272727272727E-2"/>
    <n v="64.149999999999906"/>
    <x v="0"/>
    <n v="0"/>
  </r>
  <r>
    <x v="3930"/>
    <n v="18"/>
    <s v="Female"/>
    <s v="USA"/>
    <d v="2023-06-30T19:28:54"/>
    <x v="3"/>
    <n v="4"/>
    <n v="0"/>
    <n v="46"/>
    <n v="2"/>
    <n v="192.29"/>
    <s v=""/>
    <n v="3"/>
    <s v=""/>
    <n v="30"/>
    <n v="0"/>
    <n v="4.3478260869565202E-2"/>
    <n v="64.096666666666593"/>
    <x v="0"/>
    <n v="0"/>
  </r>
  <r>
    <x v="3931"/>
    <n v="43"/>
    <s v="Female"/>
    <s v="USA"/>
    <d v="2024-06-29T08:31:51"/>
    <x v="3"/>
    <n v="0"/>
    <n v="0"/>
    <n v="48"/>
    <n v="2"/>
    <n v="192.26"/>
    <s v=""/>
    <n v="3"/>
    <s v=""/>
    <n v="51"/>
    <n v="0"/>
    <n v="4.1666666666666602E-2"/>
    <n v="64.086666666666602"/>
    <x v="0"/>
    <n v="0"/>
  </r>
  <r>
    <x v="3932"/>
    <n v="37"/>
    <s v="Male"/>
    <s v="USA"/>
    <d v="2023-10-17T21:28:47"/>
    <x v="5"/>
    <n v="4"/>
    <n v="2"/>
    <n v="45"/>
    <n v="2"/>
    <n v="192.05"/>
    <s v=""/>
    <n v="3"/>
    <s v=""/>
    <n v="8"/>
    <n v="0.5"/>
    <n v="4.4444444444444398E-2"/>
    <n v="64.016666666666595"/>
    <x v="0"/>
    <n v="0"/>
  </r>
  <r>
    <x v="3933"/>
    <n v="55"/>
    <s v="Male"/>
    <s v="Canada"/>
    <d v="2023-10-05T11:36:54"/>
    <x v="2"/>
    <n v="3"/>
    <n v="0"/>
    <n v="62"/>
    <n v="6"/>
    <n v="191.83"/>
    <s v=""/>
    <n v="3"/>
    <s v=""/>
    <n v="63"/>
    <n v="0"/>
    <n v="9.6774193548387094E-2"/>
    <n v="63.9433333333333"/>
    <x v="0"/>
    <n v="0"/>
  </r>
  <r>
    <x v="3934"/>
    <n v="19"/>
    <s v="Female"/>
    <s v="Australia"/>
    <d v="2023-02-18T05:52:35"/>
    <x v="1"/>
    <n v="5"/>
    <n v="1"/>
    <n v="51"/>
    <n v="2"/>
    <n v="191.81"/>
    <s v=""/>
    <n v="3"/>
    <s v=""/>
    <n v="60"/>
    <n v="0.2"/>
    <n v="3.9215686274509803E-2"/>
    <n v="63.936666666666603"/>
    <x v="0"/>
    <n v="0"/>
  </r>
  <r>
    <x v="3935"/>
    <n v="36"/>
    <s v="Female"/>
    <s v="UK"/>
    <d v="2023-10-16T22:07:04"/>
    <x v="4"/>
    <n v="1"/>
    <n v="0"/>
    <n v="46"/>
    <n v="1"/>
    <n v="191.8"/>
    <s v=""/>
    <n v="3"/>
    <s v=""/>
    <n v="72"/>
    <n v="0"/>
    <n v="2.1739130434782601E-2"/>
    <n v="63.933333333333302"/>
    <x v="0"/>
    <n v="0"/>
  </r>
  <r>
    <x v="3936"/>
    <n v="19"/>
    <s v="Female"/>
    <s v="Canada"/>
    <d v="2024-01-26T08:08:26"/>
    <x v="3"/>
    <n v="3"/>
    <n v="1"/>
    <n v="54"/>
    <n v="7"/>
    <n v="191.53"/>
    <s v=""/>
    <n v="3"/>
    <s v=""/>
    <n v="3"/>
    <n v="0.33333333333333298"/>
    <n v="0.12962962962962901"/>
    <n v="63.843333333333298"/>
    <x v="0"/>
    <n v="0"/>
  </r>
  <r>
    <x v="3937"/>
    <n v="19"/>
    <s v="Female"/>
    <s v="USA"/>
    <d v="2023-05-28T04:02:04"/>
    <x v="1"/>
    <n v="2"/>
    <n v="0"/>
    <n v="36"/>
    <n v="1"/>
    <n v="191.05"/>
    <s v=""/>
    <n v="3"/>
    <s v=""/>
    <n v="21"/>
    <n v="0"/>
    <n v="2.77777777777777E-2"/>
    <n v="63.683333333333302"/>
    <x v="0"/>
    <n v="0"/>
  </r>
  <r>
    <x v="3938"/>
    <n v="28"/>
    <s v="Female"/>
    <s v="Germany"/>
    <d v="2023-06-25T13:54:40"/>
    <x v="2"/>
    <n v="5"/>
    <n v="2"/>
    <n v="55"/>
    <n v="2"/>
    <n v="190.56"/>
    <s v=""/>
    <n v="3"/>
    <s v=""/>
    <n v="16"/>
    <n v="0.4"/>
    <n v="3.6363636363636299E-2"/>
    <n v="63.52"/>
    <x v="0"/>
    <n v="0"/>
  </r>
  <r>
    <x v="3939"/>
    <n v="30"/>
    <s v="Female"/>
    <s v="USA"/>
    <d v="2023-11-12T12:11:28"/>
    <x v="3"/>
    <n v="3"/>
    <n v="2"/>
    <n v="61"/>
    <n v="3"/>
    <n v="190.26"/>
    <s v=""/>
    <n v="3"/>
    <s v=""/>
    <n v="13"/>
    <n v="0.66666666666666596"/>
    <n v="4.9180327868852403E-2"/>
    <n v="63.419999999999902"/>
    <x v="0"/>
    <n v="0"/>
  </r>
  <r>
    <x v="3940"/>
    <n v="35"/>
    <s v="Male"/>
    <s v="Australia"/>
    <d v="2024-01-04T10:29:49"/>
    <x v="2"/>
    <n v="3"/>
    <n v="2"/>
    <n v="62"/>
    <n v="6"/>
    <n v="190.24"/>
    <s v=""/>
    <n v="3"/>
    <s v=""/>
    <n v="99"/>
    <n v="0.66666666666666596"/>
    <n v="9.6774193548387094E-2"/>
    <n v="63.413333333333298"/>
    <x v="0"/>
    <n v="0"/>
  </r>
  <r>
    <x v="3941"/>
    <n v="40"/>
    <s v="Female"/>
    <s v="Canada"/>
    <d v="2024-11-30T16:51:34"/>
    <x v="3"/>
    <n v="4"/>
    <n v="1"/>
    <n v="50"/>
    <n v="1"/>
    <n v="189.53"/>
    <s v=""/>
    <n v="3"/>
    <s v=""/>
    <n v="9"/>
    <n v="0.25"/>
    <n v="0.02"/>
    <n v="63.176666666666598"/>
    <x v="0"/>
    <n v="0"/>
  </r>
  <r>
    <x v="3942"/>
    <n v="37"/>
    <s v="Female"/>
    <s v="Canada"/>
    <d v="2024-11-14T12:28:01"/>
    <x v="3"/>
    <n v="3"/>
    <n v="1"/>
    <n v="46"/>
    <n v="2"/>
    <n v="189.42"/>
    <s v=""/>
    <n v="3"/>
    <s v=""/>
    <n v="31"/>
    <n v="0.33333333333333298"/>
    <n v="4.3478260869565202E-2"/>
    <n v="63.139999999999901"/>
    <x v="0"/>
    <n v="0"/>
  </r>
  <r>
    <x v="3943"/>
    <n v="30"/>
    <s v="Male"/>
    <s v="Germany"/>
    <d v="2023-07-30T20:46:54"/>
    <x v="2"/>
    <n v="2"/>
    <n v="0"/>
    <n v="49"/>
    <n v="3"/>
    <n v="189.29"/>
    <s v=""/>
    <n v="3"/>
    <s v=""/>
    <n v="39"/>
    <n v="0"/>
    <n v="6.1224489795918297E-2"/>
    <n v="63.0966666666666"/>
    <x v="0"/>
    <n v="0"/>
  </r>
  <r>
    <x v="3944"/>
    <n v="41"/>
    <s v="Female"/>
    <s v="USA"/>
    <d v="2023-05-01T21:15:42"/>
    <x v="3"/>
    <n v="3"/>
    <n v="1"/>
    <n v="48"/>
    <n v="3"/>
    <n v="189.15"/>
    <s v=""/>
    <n v="3"/>
    <s v=""/>
    <n v="0"/>
    <n v="0.33333333333333298"/>
    <n v="6.25E-2"/>
    <n v="63.05"/>
    <x v="0"/>
    <n v="0"/>
  </r>
  <r>
    <x v="3945"/>
    <n v="33"/>
    <s v="Female"/>
    <s v="USA"/>
    <d v="2023-10-25T16:22:31"/>
    <x v="1"/>
    <n v="4"/>
    <n v="2"/>
    <n v="55"/>
    <n v="5"/>
    <n v="188.63"/>
    <s v=""/>
    <n v="3"/>
    <s v=""/>
    <n v="9"/>
    <n v="0.5"/>
    <n v="9.0909090909090898E-2"/>
    <n v="62.876666666666601"/>
    <x v="0"/>
    <n v="0"/>
  </r>
  <r>
    <x v="3946"/>
    <n v="31"/>
    <s v="Male"/>
    <s v="Canada"/>
    <d v="2024-02-22T04:03:16"/>
    <x v="5"/>
    <n v="5"/>
    <n v="1"/>
    <n v="57"/>
    <n v="2"/>
    <n v="188.49"/>
    <s v=""/>
    <n v="3"/>
    <s v=""/>
    <n v="23"/>
    <n v="0.2"/>
    <n v="3.5087719298245598E-2"/>
    <n v="62.83"/>
    <x v="0"/>
    <n v="0"/>
  </r>
  <r>
    <x v="3947"/>
    <n v="55"/>
    <s v="Female"/>
    <s v="France"/>
    <d v="2024-03-15T22:08:23"/>
    <x v="1"/>
    <n v="2"/>
    <n v="0"/>
    <n v="63"/>
    <n v="5"/>
    <n v="188.25"/>
    <s v=""/>
    <n v="3"/>
    <s v=""/>
    <n v="33"/>
    <n v="0"/>
    <n v="7.9365079365079305E-2"/>
    <n v="62.75"/>
    <x v="0"/>
    <n v="0"/>
  </r>
  <r>
    <x v="3948"/>
    <n v="38"/>
    <s v="Female"/>
    <s v="Australia"/>
    <d v="2023-08-06T11:56:06"/>
    <x v="4"/>
    <n v="6"/>
    <n v="3"/>
    <n v="54"/>
    <n v="2"/>
    <n v="188.04"/>
    <s v=""/>
    <n v="3"/>
    <s v=""/>
    <n v="35"/>
    <n v="0.5"/>
    <n v="3.7037037037037E-2"/>
    <n v="62.68"/>
    <x v="0"/>
    <n v="0"/>
  </r>
  <r>
    <x v="3949"/>
    <n v="28"/>
    <s v="Female"/>
    <s v="Canada"/>
    <d v="2024-07-12T07:32:12"/>
    <x v="1"/>
    <n v="3"/>
    <n v="0"/>
    <n v="34"/>
    <n v="2"/>
    <n v="188.02"/>
    <s v=""/>
    <n v="3"/>
    <s v=""/>
    <n v="15"/>
    <n v="0"/>
    <n v="5.8823529411764698E-2"/>
    <n v="62.673333333333296"/>
    <x v="0"/>
    <n v="0"/>
  </r>
  <r>
    <x v="3950"/>
    <n v="29"/>
    <s v="Male"/>
    <s v="Japan"/>
    <d v="2023-06-19T08:58:43"/>
    <x v="1"/>
    <n v="0"/>
    <n v="0"/>
    <n v="50"/>
    <n v="2"/>
    <n v="187.78"/>
    <s v=""/>
    <n v="3"/>
    <s v=""/>
    <n v="22"/>
    <n v="0"/>
    <n v="0.04"/>
    <n v="62.593333333333298"/>
    <x v="0"/>
    <n v="0"/>
  </r>
  <r>
    <x v="3951"/>
    <n v="44"/>
    <s v="Female"/>
    <s v="Japan"/>
    <d v="2023-03-29T01:26:03"/>
    <x v="4"/>
    <n v="4"/>
    <n v="4"/>
    <n v="45"/>
    <n v="4"/>
    <n v="187.28"/>
    <s v=""/>
    <n v="3"/>
    <s v=""/>
    <n v="3"/>
    <n v="1"/>
    <n v="8.8888888888888795E-2"/>
    <n v="62.426666666666598"/>
    <x v="0"/>
    <n v="0"/>
  </r>
  <r>
    <x v="3952"/>
    <n v="47"/>
    <s v="Male"/>
    <s v="USA"/>
    <d v="2023-08-22T03:11:11"/>
    <x v="3"/>
    <n v="3"/>
    <n v="2"/>
    <n v="46"/>
    <n v="1"/>
    <n v="187.28"/>
    <s v=""/>
    <n v="3"/>
    <s v=""/>
    <n v="7"/>
    <n v="0.66666666666666596"/>
    <n v="2.1739130434782601E-2"/>
    <n v="62.426666666666598"/>
    <x v="0"/>
    <n v="0"/>
  </r>
  <r>
    <x v="3953"/>
    <n v="47"/>
    <s v="Female"/>
    <s v="Canada"/>
    <d v="2024-10-09T10:36:54"/>
    <x v="0"/>
    <n v="4"/>
    <n v="2"/>
    <n v="57"/>
    <n v="2"/>
    <n v="187"/>
    <s v=""/>
    <n v="3"/>
    <s v=""/>
    <n v="23"/>
    <n v="0.5"/>
    <n v="3.5087719298245598E-2"/>
    <n v="62.3333333333333"/>
    <x v="0"/>
    <n v="1"/>
  </r>
  <r>
    <x v="3954"/>
    <n v="45"/>
    <s v="Male"/>
    <s v="UK"/>
    <d v="2023-08-29T00:10:48"/>
    <x v="5"/>
    <n v="3"/>
    <n v="2"/>
    <n v="45"/>
    <n v="1"/>
    <n v="186.43"/>
    <s v=""/>
    <n v="3"/>
    <s v=""/>
    <n v="1"/>
    <n v="0.66666666666666596"/>
    <n v="2.2222222222222199E-2"/>
    <n v="62.143333333333302"/>
    <x v="0"/>
    <n v="0"/>
  </r>
  <r>
    <x v="3955"/>
    <n v="25"/>
    <s v="Female"/>
    <s v="Japan"/>
    <d v="2024-05-14T01:22:41"/>
    <x v="0"/>
    <n v="4"/>
    <n v="2"/>
    <n v="45"/>
    <n v="3"/>
    <n v="186.25"/>
    <s v=""/>
    <n v="3"/>
    <s v=""/>
    <n v="4"/>
    <n v="0.5"/>
    <n v="6.6666666666666596E-2"/>
    <n v="62.0833333333333"/>
    <x v="0"/>
    <n v="0"/>
  </r>
  <r>
    <x v="3956"/>
    <n v="37"/>
    <s v="Female"/>
    <s v="USA"/>
    <d v="2024-12-03T10:33:54"/>
    <x v="3"/>
    <n v="4"/>
    <n v="2"/>
    <n v="40"/>
    <n v="1"/>
    <n v="186.16"/>
    <s v=""/>
    <n v="3"/>
    <s v=""/>
    <n v="40"/>
    <n v="0.5"/>
    <n v="2.5000000000000001E-2"/>
    <n v="62.053333333333299"/>
    <x v="0"/>
    <n v="1"/>
  </r>
  <r>
    <x v="3957"/>
    <n v="26"/>
    <s v="Female"/>
    <s v="Canada"/>
    <d v="2023-07-15T18:40:18"/>
    <x v="4"/>
    <n v="1"/>
    <n v="0"/>
    <n v="39"/>
    <n v="1"/>
    <n v="186"/>
    <s v=""/>
    <n v="3"/>
    <s v=""/>
    <n v="2"/>
    <n v="0"/>
    <n v="2.5641025641025599E-2"/>
    <n v="62"/>
    <x v="0"/>
    <n v="0"/>
  </r>
  <r>
    <x v="3958"/>
    <n v="27"/>
    <s v="Female"/>
    <s v="Germany"/>
    <d v="2024-11-29T21:52:40"/>
    <x v="4"/>
    <n v="3"/>
    <n v="2"/>
    <n v="50"/>
    <n v="3"/>
    <n v="185.79"/>
    <s v=""/>
    <n v="3"/>
    <s v=""/>
    <n v="19"/>
    <n v="0.66666666666666596"/>
    <n v="0.06"/>
    <n v="61.93"/>
    <x v="0"/>
    <n v="0"/>
  </r>
  <r>
    <x v="3959"/>
    <n v="29"/>
    <s v="Female"/>
    <s v="France"/>
    <d v="2023-05-19T03:56:11"/>
    <x v="2"/>
    <n v="3"/>
    <n v="0"/>
    <n v="41"/>
    <n v="2"/>
    <n v="185.65"/>
    <s v=""/>
    <n v="3"/>
    <s v=""/>
    <n v="0"/>
    <n v="0"/>
    <n v="4.8780487804878002E-2"/>
    <n v="61.883333333333297"/>
    <x v="0"/>
    <n v="0"/>
  </r>
  <r>
    <x v="3960"/>
    <n v="20"/>
    <s v="Female"/>
    <s v="USA"/>
    <d v="2023-01-27T03:51:08"/>
    <x v="1"/>
    <n v="2"/>
    <n v="0"/>
    <n v="57"/>
    <n v="3"/>
    <n v="185.36"/>
    <s v=""/>
    <n v="3"/>
    <s v=""/>
    <n v="29"/>
    <n v="0"/>
    <n v="5.2631578947368397E-2"/>
    <n v="61.786666666666598"/>
    <x v="0"/>
    <n v="0"/>
  </r>
  <r>
    <x v="3961"/>
    <n v="41"/>
    <s v="Male"/>
    <s v="Germany"/>
    <d v="2024-06-10T07:30:45"/>
    <x v="0"/>
    <n v="7"/>
    <n v="2"/>
    <n v="56"/>
    <n v="3"/>
    <n v="185.33"/>
    <s v=""/>
    <n v="3"/>
    <s v=""/>
    <n v="5"/>
    <n v="0.28571428571428498"/>
    <n v="5.3571428571428499E-2"/>
    <n v="61.7766666666666"/>
    <x v="0"/>
    <n v="0"/>
  </r>
  <r>
    <x v="3962"/>
    <n v="30"/>
    <s v="Male"/>
    <s v="Canada"/>
    <d v="2023-03-17T10:33:03"/>
    <x v="5"/>
    <n v="3"/>
    <n v="1"/>
    <n v="35"/>
    <n v="1"/>
    <n v="185.18"/>
    <s v=""/>
    <n v="3"/>
    <s v=""/>
    <n v="10"/>
    <n v="0.33333333333333298"/>
    <n v="2.8571428571428501E-2"/>
    <n v="61.726666666666603"/>
    <x v="0"/>
    <n v="0"/>
  </r>
  <r>
    <x v="3963"/>
    <n v="34"/>
    <s v="Female"/>
    <s v="Japan"/>
    <d v="2024-02-13T15:38:14"/>
    <x v="2"/>
    <n v="5"/>
    <n v="2"/>
    <n v="56"/>
    <n v="3"/>
    <n v="185.05"/>
    <s v=""/>
    <n v="3"/>
    <s v=""/>
    <n v="32"/>
    <n v="0.4"/>
    <n v="5.3571428571428499E-2"/>
    <n v="61.683333333333302"/>
    <x v="0"/>
    <n v="0"/>
  </r>
  <r>
    <x v="3964"/>
    <n v="27"/>
    <s v="Female"/>
    <s v="USA"/>
    <d v="2024-09-09T00:33:15"/>
    <x v="2"/>
    <n v="4"/>
    <n v="2"/>
    <n v="36"/>
    <n v="2"/>
    <n v="184.66"/>
    <s v=""/>
    <n v="3"/>
    <s v=""/>
    <n v="31"/>
    <n v="0.5"/>
    <n v="5.5555555555555497E-2"/>
    <n v="61.553333333333299"/>
    <x v="0"/>
    <n v="0"/>
  </r>
  <r>
    <x v="3965"/>
    <n v="32"/>
    <s v="Female"/>
    <s v="Canada"/>
    <d v="2024-10-29T10:59:42"/>
    <x v="1"/>
    <n v="4"/>
    <n v="0"/>
    <n v="50"/>
    <n v="1"/>
    <n v="184.65"/>
    <s v=""/>
    <n v="3"/>
    <s v=""/>
    <n v="14"/>
    <n v="0"/>
    <n v="0.02"/>
    <n v="61.55"/>
    <x v="0"/>
    <n v="0"/>
  </r>
  <r>
    <x v="3966"/>
    <n v="48"/>
    <s v="Female"/>
    <s v="USA"/>
    <d v="2024-12-10T04:38:18"/>
    <x v="1"/>
    <n v="4"/>
    <n v="1"/>
    <n v="40"/>
    <n v="0"/>
    <n v="184.57"/>
    <s v=""/>
    <n v="3"/>
    <s v=""/>
    <n v="37"/>
    <n v="0.25"/>
    <n v="0"/>
    <n v="61.523333333333298"/>
    <x v="0"/>
    <n v="1"/>
  </r>
  <r>
    <x v="3967"/>
    <n v="33"/>
    <s v="Female"/>
    <s v="UK"/>
    <d v="2024-10-22T16:55:17"/>
    <x v="2"/>
    <n v="3"/>
    <n v="3"/>
    <n v="51"/>
    <n v="1"/>
    <n v="184.41"/>
    <s v=""/>
    <n v="3"/>
    <s v=""/>
    <n v="4"/>
    <n v="1"/>
    <n v="1.9607843137254902E-2"/>
    <n v="61.47"/>
    <x v="0"/>
    <n v="0"/>
  </r>
  <r>
    <x v="3968"/>
    <n v="57"/>
    <s v="Male"/>
    <s v="Canada"/>
    <d v="2024-01-13T09:08:05"/>
    <x v="2"/>
    <n v="5"/>
    <n v="3"/>
    <n v="39"/>
    <n v="1"/>
    <n v="184.3"/>
    <s v=""/>
    <n v="3"/>
    <s v=""/>
    <n v="20"/>
    <n v="0.6"/>
    <n v="2.5641025641025599E-2"/>
    <n v="61.433333333333302"/>
    <x v="0"/>
    <n v="0"/>
  </r>
  <r>
    <x v="3969"/>
    <n v="31"/>
    <s v="Male"/>
    <s v="Japan"/>
    <d v="2024-01-31T18:05:29"/>
    <x v="4"/>
    <n v="5"/>
    <n v="3"/>
    <n v="44"/>
    <n v="1"/>
    <n v="183.71"/>
    <s v=""/>
    <n v="3"/>
    <s v=""/>
    <n v="26"/>
    <n v="0.6"/>
    <n v="2.27272727272727E-2"/>
    <n v="61.236666666666601"/>
    <x v="0"/>
    <n v="0"/>
  </r>
  <r>
    <x v="3970"/>
    <n v="28"/>
    <s v="Female"/>
    <s v="USA"/>
    <d v="2023-10-22T21:12:35"/>
    <x v="3"/>
    <n v="3"/>
    <n v="1"/>
    <n v="59"/>
    <n v="4"/>
    <n v="183.59"/>
    <s v=""/>
    <n v="3"/>
    <s v=""/>
    <n v="84"/>
    <n v="0.33333333333333298"/>
    <n v="6.7796610169491497E-2"/>
    <n v="61.196666666666601"/>
    <x v="0"/>
    <n v="0"/>
  </r>
  <r>
    <x v="3971"/>
    <n v="38"/>
    <s v="Other"/>
    <s v="Canada"/>
    <d v="2024-03-12T19:40:25"/>
    <x v="3"/>
    <n v="4"/>
    <n v="1"/>
    <n v="60"/>
    <n v="5"/>
    <n v="183.55"/>
    <s v=""/>
    <n v="3"/>
    <s v=""/>
    <n v="12"/>
    <n v="0.25"/>
    <n v="8.3333333333333301E-2"/>
    <n v="61.183333333333302"/>
    <x v="0"/>
    <n v="0"/>
  </r>
  <r>
    <x v="3972"/>
    <n v="18"/>
    <s v="Female"/>
    <s v="Canada"/>
    <d v="2024-06-23T13:49:09"/>
    <x v="5"/>
    <n v="2"/>
    <n v="1"/>
    <n v="54"/>
    <n v="3"/>
    <n v="182.86"/>
    <s v=""/>
    <n v="3"/>
    <s v=""/>
    <n v="2"/>
    <n v="0.5"/>
    <n v="5.5555555555555497E-2"/>
    <n v="60.953333333333298"/>
    <x v="0"/>
    <n v="0"/>
  </r>
  <r>
    <x v="3973"/>
    <n v="30"/>
    <s v="Male"/>
    <s v="Canada"/>
    <d v="2024-07-07T22:24:28"/>
    <x v="4"/>
    <n v="2"/>
    <n v="0"/>
    <n v="51"/>
    <n v="7"/>
    <n v="182.76"/>
    <s v=""/>
    <n v="3"/>
    <s v=""/>
    <n v="23"/>
    <n v="0"/>
    <n v="0.13725490196078399"/>
    <n v="60.919999999999902"/>
    <x v="0"/>
    <n v="1"/>
  </r>
  <r>
    <x v="3974"/>
    <n v="28"/>
    <s v="Male"/>
    <s v="Australia"/>
    <d v="2024-08-29T20:42:49"/>
    <x v="3"/>
    <n v="3"/>
    <n v="1"/>
    <n v="46"/>
    <n v="2"/>
    <n v="182.66"/>
    <s v=""/>
    <n v="3"/>
    <s v=""/>
    <n v="7"/>
    <n v="0.33333333333333298"/>
    <n v="4.3478260869565202E-2"/>
    <n v="60.886666666666599"/>
    <x v="0"/>
    <n v="0"/>
  </r>
  <r>
    <x v="3975"/>
    <n v="41"/>
    <s v="Female"/>
    <s v="Canada"/>
    <d v="2023-03-22T08:49:15"/>
    <x v="4"/>
    <n v="5"/>
    <n v="1"/>
    <n v="49"/>
    <n v="1"/>
    <n v="182.59"/>
    <s v=""/>
    <n v="3"/>
    <s v=""/>
    <n v="17"/>
    <n v="0.2"/>
    <n v="2.04081632653061E-2"/>
    <n v="60.863333333333301"/>
    <x v="0"/>
    <n v="0"/>
  </r>
  <r>
    <x v="3976"/>
    <n v="18"/>
    <s v="Female"/>
    <s v="Canada"/>
    <d v="2023-05-26T09:41:27"/>
    <x v="1"/>
    <n v="2"/>
    <n v="1"/>
    <n v="50"/>
    <n v="3"/>
    <n v="182.24"/>
    <s v=""/>
    <n v="3"/>
    <s v=""/>
    <n v="52"/>
    <n v="0.5"/>
    <n v="0.06"/>
    <n v="60.746666666666599"/>
    <x v="0"/>
    <n v="0"/>
  </r>
  <r>
    <x v="3977"/>
    <n v="39"/>
    <s v="Female"/>
    <s v="USA"/>
    <d v="2024-07-12T22:08:16"/>
    <x v="1"/>
    <n v="3"/>
    <n v="1"/>
    <n v="38"/>
    <n v="4"/>
    <n v="181.83"/>
    <s v=""/>
    <n v="3"/>
    <s v=""/>
    <n v="9"/>
    <n v="0.33333333333333298"/>
    <n v="0.105263157894736"/>
    <n v="60.61"/>
    <x v="0"/>
    <n v="0"/>
  </r>
  <r>
    <x v="3978"/>
    <n v="46"/>
    <s v="Male"/>
    <s v="USA"/>
    <d v="2023-11-26T20:46:47"/>
    <x v="2"/>
    <n v="3"/>
    <n v="1"/>
    <n v="51"/>
    <n v="3"/>
    <n v="181.52"/>
    <s v=""/>
    <n v="3"/>
    <s v=""/>
    <n v="7"/>
    <n v="0.33333333333333298"/>
    <n v="5.8823529411764698E-2"/>
    <n v="60.506666666666597"/>
    <x v="0"/>
    <n v="0"/>
  </r>
  <r>
    <x v="3979"/>
    <n v="27"/>
    <s v="Female"/>
    <s v="France"/>
    <d v="2023-03-26T03:20:54"/>
    <x v="2"/>
    <n v="4"/>
    <n v="1"/>
    <n v="49"/>
    <n v="3"/>
    <n v="181.23"/>
    <s v=""/>
    <n v="3"/>
    <s v=""/>
    <n v="30"/>
    <n v="0.25"/>
    <n v="6.1224489795918297E-2"/>
    <n v="60.41"/>
    <x v="0"/>
    <n v="0"/>
  </r>
  <r>
    <x v="3980"/>
    <n v="18"/>
    <s v="Male"/>
    <s v="UK"/>
    <d v="2023-08-22T04:38:47"/>
    <x v="4"/>
    <n v="5"/>
    <n v="2"/>
    <n v="53"/>
    <n v="1"/>
    <n v="181.08"/>
    <s v=""/>
    <n v="3"/>
    <s v=""/>
    <n v="8"/>
    <n v="0.4"/>
    <n v="1.8867924528301799E-2"/>
    <n v="60.36"/>
    <x v="0"/>
    <n v="0"/>
  </r>
  <r>
    <x v="3981"/>
    <n v="26"/>
    <s v="Male"/>
    <s v="UK"/>
    <d v="2024-02-09T03:35:18"/>
    <x v="2"/>
    <n v="4"/>
    <n v="2"/>
    <n v="60"/>
    <n v="3"/>
    <n v="181.01"/>
    <s v=""/>
    <n v="3"/>
    <s v=""/>
    <n v="16"/>
    <n v="0.5"/>
    <n v="0.05"/>
    <n v="60.336666666666602"/>
    <x v="0"/>
    <n v="0"/>
  </r>
  <r>
    <x v="3982"/>
    <n v="33"/>
    <s v="Male"/>
    <s v="USA"/>
    <d v="2024-11-02T09:54:10"/>
    <x v="4"/>
    <n v="1"/>
    <n v="0"/>
    <n v="46"/>
    <n v="2"/>
    <n v="181.01"/>
    <s v=""/>
    <n v="3"/>
    <s v=""/>
    <n v="36"/>
    <n v="0"/>
    <n v="4.3478260869565202E-2"/>
    <n v="60.336666666666602"/>
    <x v="0"/>
    <n v="0"/>
  </r>
  <r>
    <x v="3983"/>
    <n v="38"/>
    <s v="Female"/>
    <s v="Australia"/>
    <d v="2024-06-25T06:42:09"/>
    <x v="2"/>
    <n v="1"/>
    <n v="0"/>
    <n v="40"/>
    <n v="0"/>
    <n v="180.99"/>
    <s v=""/>
    <n v="3"/>
    <s v=""/>
    <n v="4"/>
    <n v="0"/>
    <n v="0"/>
    <n v="60.33"/>
    <x v="0"/>
    <n v="0"/>
  </r>
  <r>
    <x v="3984"/>
    <n v="25"/>
    <s v="Female"/>
    <s v="USA"/>
    <d v="2024-01-28T03:56:40"/>
    <x v="3"/>
    <n v="5"/>
    <n v="0"/>
    <n v="46"/>
    <n v="1"/>
    <n v="180.83"/>
    <s v=""/>
    <n v="3"/>
    <s v=""/>
    <n v="26"/>
    <n v="0"/>
    <n v="2.1739130434782601E-2"/>
    <n v="60.2766666666666"/>
    <x v="0"/>
    <n v="0"/>
  </r>
  <r>
    <x v="3985"/>
    <n v="33"/>
    <s v="Female"/>
    <s v="USA"/>
    <d v="2024-03-21T09:33:03"/>
    <x v="1"/>
    <n v="7"/>
    <n v="0"/>
    <n v="50"/>
    <n v="1"/>
    <n v="180.67"/>
    <s v=""/>
    <n v="3"/>
    <s v=""/>
    <n v="108"/>
    <n v="0"/>
    <n v="0.02"/>
    <n v="60.223333333333301"/>
    <x v="0"/>
    <n v="1"/>
  </r>
  <r>
    <x v="3986"/>
    <n v="33"/>
    <s v="Female"/>
    <s v="UK"/>
    <d v="2024-03-04T17:28:39"/>
    <x v="0"/>
    <n v="1"/>
    <n v="0"/>
    <n v="46"/>
    <n v="1"/>
    <n v="180.53"/>
    <s v=""/>
    <n v="3"/>
    <s v=""/>
    <n v="56"/>
    <n v="0"/>
    <n v="2.1739130434782601E-2"/>
    <n v="60.176666666666598"/>
    <x v="0"/>
    <n v="0"/>
  </r>
  <r>
    <x v="3987"/>
    <n v="40"/>
    <s v="Female"/>
    <s v="USA"/>
    <d v="2023-09-30T22:06:21"/>
    <x v="3"/>
    <n v="4"/>
    <n v="2"/>
    <n v="27"/>
    <n v="3"/>
    <n v="180.5"/>
    <s v=""/>
    <n v="3"/>
    <s v=""/>
    <n v="23"/>
    <n v="0.5"/>
    <n v="0.11111111111111099"/>
    <n v="60.1666666666666"/>
    <x v="0"/>
    <n v="0"/>
  </r>
  <r>
    <x v="3988"/>
    <n v="44"/>
    <s v="Male"/>
    <s v="USA"/>
    <d v="2023-11-01T01:41:17"/>
    <x v="3"/>
    <n v="2"/>
    <n v="1"/>
    <n v="42"/>
    <n v="0"/>
    <n v="180.45"/>
    <s v=""/>
    <n v="3"/>
    <s v=""/>
    <n v="1"/>
    <n v="0.5"/>
    <n v="0"/>
    <n v="60.15"/>
    <x v="0"/>
    <n v="0"/>
  </r>
  <r>
    <x v="3989"/>
    <n v="30"/>
    <s v="Male"/>
    <s v="USA"/>
    <d v="2023-05-28T18:38:08"/>
    <x v="3"/>
    <n v="3"/>
    <n v="2"/>
    <n v="47"/>
    <n v="2"/>
    <n v="180.18"/>
    <s v=""/>
    <n v="3"/>
    <s v=""/>
    <n v="39"/>
    <n v="0.66666666666666596"/>
    <n v="4.2553191489361701E-2"/>
    <n v="60.06"/>
    <x v="0"/>
    <n v="0"/>
  </r>
  <r>
    <x v="3990"/>
    <n v="35"/>
    <s v="Female"/>
    <s v="UK"/>
    <d v="2024-05-29T12:14:56"/>
    <x v="0"/>
    <n v="5"/>
    <n v="3"/>
    <n v="50"/>
    <n v="2"/>
    <n v="179.94"/>
    <s v=""/>
    <n v="3"/>
    <s v=""/>
    <n v="11"/>
    <n v="0.6"/>
    <n v="0.04"/>
    <n v="59.98"/>
    <x v="0"/>
    <n v="0"/>
  </r>
  <r>
    <x v="3991"/>
    <n v="45"/>
    <s v="Female"/>
    <s v="USA"/>
    <d v="2023-03-13T02:52:56"/>
    <x v="3"/>
    <n v="3"/>
    <n v="1"/>
    <n v="43"/>
    <n v="2"/>
    <n v="179.58"/>
    <s v=""/>
    <n v="3"/>
    <s v=""/>
    <n v="19"/>
    <n v="0.33333333333333298"/>
    <n v="4.6511627906976702E-2"/>
    <n v="59.86"/>
    <x v="0"/>
    <n v="0"/>
  </r>
  <r>
    <x v="3992"/>
    <n v="46"/>
    <s v="Male"/>
    <s v="USA"/>
    <d v="2024-09-14T09:02:41"/>
    <x v="4"/>
    <n v="2"/>
    <n v="0"/>
    <n v="57"/>
    <n v="8"/>
    <n v="179.17"/>
    <s v=""/>
    <n v="3"/>
    <s v=""/>
    <n v="2"/>
    <n v="0"/>
    <n v="0.140350877192982"/>
    <n v="59.723333333333301"/>
    <x v="0"/>
    <n v="0"/>
  </r>
  <r>
    <x v="3993"/>
    <n v="48"/>
    <s v="Other"/>
    <s v="USA"/>
    <d v="2023-11-29T07:11:05"/>
    <x v="3"/>
    <n v="5"/>
    <n v="1"/>
    <n v="46"/>
    <n v="2"/>
    <n v="179.09"/>
    <s v=""/>
    <n v="3"/>
    <s v=""/>
    <n v="19"/>
    <n v="0.2"/>
    <n v="4.3478260869565202E-2"/>
    <n v="59.696666666666601"/>
    <x v="0"/>
    <n v="0"/>
  </r>
  <r>
    <x v="3994"/>
    <n v="37"/>
    <s v="Male"/>
    <s v="Germany"/>
    <d v="2024-06-02T18:27:27"/>
    <x v="1"/>
    <n v="1"/>
    <n v="0"/>
    <n v="60"/>
    <n v="5"/>
    <n v="178.91"/>
    <s v=""/>
    <n v="3"/>
    <s v=""/>
    <n v="34"/>
    <n v="0"/>
    <n v="8.3333333333333301E-2"/>
    <n v="59.636666666666599"/>
    <x v="0"/>
    <n v="0"/>
  </r>
  <r>
    <x v="3995"/>
    <n v="35"/>
    <s v="Female"/>
    <s v="Japan"/>
    <d v="2024-06-03T22:11:59"/>
    <x v="0"/>
    <n v="2"/>
    <n v="0"/>
    <n v="44"/>
    <n v="3"/>
    <n v="178.86"/>
    <s v=""/>
    <n v="3"/>
    <s v=""/>
    <n v="4"/>
    <n v="0"/>
    <n v="6.8181818181818094E-2"/>
    <n v="59.62"/>
    <x v="0"/>
    <n v="0"/>
  </r>
  <r>
    <x v="3996"/>
    <n v="30"/>
    <s v="Female"/>
    <s v="Germany"/>
    <d v="2023-12-12T14:57:04"/>
    <x v="3"/>
    <n v="4"/>
    <n v="2"/>
    <n v="68"/>
    <n v="4"/>
    <n v="178.82"/>
    <s v=""/>
    <n v="3"/>
    <s v=""/>
    <n v="20"/>
    <n v="0.5"/>
    <n v="5.8823529411764698E-2"/>
    <n v="59.606666666666598"/>
    <x v="0"/>
    <n v="1"/>
  </r>
  <r>
    <x v="3997"/>
    <n v="20"/>
    <s v="Female"/>
    <s v="Germany"/>
    <d v="2024-04-25T19:20:30"/>
    <x v="3"/>
    <n v="1"/>
    <n v="1"/>
    <n v="50"/>
    <n v="5"/>
    <n v="178.67"/>
    <s v=""/>
    <n v="3"/>
    <s v=""/>
    <n v="11"/>
    <n v="1"/>
    <n v="0.1"/>
    <n v="59.556666666666601"/>
    <x v="0"/>
    <n v="1"/>
  </r>
  <r>
    <x v="3998"/>
    <n v="43"/>
    <s v="Male"/>
    <s v="Germany"/>
    <d v="2023-11-19T07:43:29"/>
    <x v="3"/>
    <n v="2"/>
    <n v="1"/>
    <n v="51"/>
    <n v="3"/>
    <n v="178.31"/>
    <s v=""/>
    <n v="3"/>
    <s v=""/>
    <n v="29"/>
    <n v="0.5"/>
    <n v="5.8823529411764698E-2"/>
    <n v="59.436666666666603"/>
    <x v="0"/>
    <n v="0"/>
  </r>
  <r>
    <x v="3999"/>
    <n v="46"/>
    <s v="Male"/>
    <s v="USA"/>
    <d v="2024-12-04T21:36:28"/>
    <x v="3"/>
    <n v="3"/>
    <n v="1"/>
    <n v="48"/>
    <n v="2"/>
    <n v="178.3"/>
    <s v=""/>
    <n v="3"/>
    <s v=""/>
    <n v="2"/>
    <n v="0.33333333333333298"/>
    <n v="4.1666666666666602E-2"/>
    <n v="59.433333333333302"/>
    <x v="0"/>
    <n v="0"/>
  </r>
  <r>
    <x v="4000"/>
    <n v="28"/>
    <s v="Male"/>
    <s v="UK"/>
    <d v="2023-05-07T18:53:37"/>
    <x v="3"/>
    <n v="7"/>
    <n v="4"/>
    <n v="42"/>
    <n v="1"/>
    <n v="178.25"/>
    <s v=""/>
    <n v="3"/>
    <s v=""/>
    <n v="49"/>
    <n v="0.57142857142857095"/>
    <n v="2.3809523809523801E-2"/>
    <n v="59.4166666666666"/>
    <x v="0"/>
    <n v="0"/>
  </r>
  <r>
    <x v="4001"/>
    <n v="56"/>
    <s v="Female"/>
    <s v="France"/>
    <d v="2023-07-23T03:20:47"/>
    <x v="3"/>
    <n v="5"/>
    <n v="2"/>
    <n v="42"/>
    <n v="1"/>
    <n v="178.14"/>
    <s v=""/>
    <n v="3"/>
    <s v=""/>
    <n v="56"/>
    <n v="0.4"/>
    <n v="2.3809523809523801E-2"/>
    <n v="59.379999999999903"/>
    <x v="0"/>
    <n v="0"/>
  </r>
  <r>
    <x v="4002"/>
    <n v="31"/>
    <s v="Male"/>
    <s v="USA"/>
    <d v="2023-04-05T20:19:47"/>
    <x v="1"/>
    <n v="3"/>
    <n v="0"/>
    <n v="42"/>
    <n v="3"/>
    <n v="177.99"/>
    <s v=""/>
    <n v="3"/>
    <s v=""/>
    <n v="15"/>
    <n v="0"/>
    <n v="7.1428571428571397E-2"/>
    <n v="59.33"/>
    <x v="0"/>
    <n v="0"/>
  </r>
  <r>
    <x v="4003"/>
    <n v="27"/>
    <s v="Male"/>
    <s v="Canada"/>
    <d v="2023-11-28T00:31:19"/>
    <x v="4"/>
    <n v="2"/>
    <n v="1"/>
    <n v="46"/>
    <n v="5"/>
    <n v="177.85"/>
    <s v=""/>
    <n v="3"/>
    <s v=""/>
    <n v="22"/>
    <n v="0.5"/>
    <n v="0.108695652173913"/>
    <n v="59.283333333333303"/>
    <x v="0"/>
    <n v="0"/>
  </r>
  <r>
    <x v="4004"/>
    <n v="37"/>
    <s v="Male"/>
    <s v="USA"/>
    <d v="2023-08-10T21:03:50"/>
    <x v="1"/>
    <n v="2"/>
    <n v="0"/>
    <n v="44"/>
    <n v="2"/>
    <n v="177.7"/>
    <s v=""/>
    <n v="3"/>
    <s v=""/>
    <n v="0"/>
    <n v="0"/>
    <n v="4.54545454545454E-2"/>
    <n v="59.233333333333299"/>
    <x v="0"/>
    <n v="0"/>
  </r>
  <r>
    <x v="4005"/>
    <n v="18"/>
    <s v="Female"/>
    <s v="Canada"/>
    <d v="2024-06-01T08:52:29"/>
    <x v="4"/>
    <n v="0"/>
    <n v="0"/>
    <n v="48"/>
    <n v="3"/>
    <n v="177.58"/>
    <s v=""/>
    <n v="3"/>
    <s v=""/>
    <n v="8"/>
    <n v="0"/>
    <n v="6.25E-2"/>
    <n v="59.1933333333333"/>
    <x v="0"/>
    <n v="0"/>
  </r>
  <r>
    <x v="4006"/>
    <n v="30"/>
    <s v="Female"/>
    <s v="Canada"/>
    <d v="2023-09-12T18:59:22"/>
    <x v="2"/>
    <n v="2"/>
    <n v="0"/>
    <n v="54"/>
    <n v="3"/>
    <n v="176.82"/>
    <s v=""/>
    <n v="3"/>
    <s v=""/>
    <n v="9"/>
    <n v="0"/>
    <n v="5.5555555555555497E-2"/>
    <n v="58.94"/>
    <x v="0"/>
    <n v="0"/>
  </r>
  <r>
    <x v="4007"/>
    <n v="55"/>
    <s v="Male"/>
    <s v="USA"/>
    <d v="2024-09-28T07:24:45"/>
    <x v="0"/>
    <n v="4"/>
    <n v="2"/>
    <n v="61"/>
    <n v="2"/>
    <n v="176.72"/>
    <s v=""/>
    <n v="3"/>
    <s v=""/>
    <n v="124"/>
    <n v="0.5"/>
    <n v="3.2786885245901599E-2"/>
    <n v="58.906666666666602"/>
    <x v="0"/>
    <n v="1"/>
  </r>
  <r>
    <x v="4008"/>
    <n v="31"/>
    <s v="Female"/>
    <s v="Germany"/>
    <d v="2024-04-26T14:19:23"/>
    <x v="4"/>
    <n v="0"/>
    <n v="0"/>
    <n v="44"/>
    <n v="4"/>
    <n v="176.67"/>
    <s v=""/>
    <n v="3"/>
    <s v=""/>
    <n v="7"/>
    <n v="0"/>
    <n v="9.0909090909090898E-2"/>
    <n v="58.889999999999901"/>
    <x v="0"/>
    <n v="0"/>
  </r>
  <r>
    <x v="4009"/>
    <n v="41"/>
    <s v="Female"/>
    <s v="France"/>
    <d v="2023-08-29T07:28:50"/>
    <x v="3"/>
    <n v="1"/>
    <n v="0"/>
    <n v="53"/>
    <n v="3"/>
    <n v="176.03"/>
    <s v=""/>
    <n v="3"/>
    <s v=""/>
    <n v="1"/>
    <n v="0"/>
    <n v="5.6603773584905599E-2"/>
    <n v="58.676666666666598"/>
    <x v="0"/>
    <n v="1"/>
  </r>
  <r>
    <x v="4010"/>
    <n v="18"/>
    <s v="Male"/>
    <s v="USA"/>
    <d v="2023-12-25T16:52:39"/>
    <x v="3"/>
    <n v="6"/>
    <n v="2"/>
    <n v="50"/>
    <n v="5"/>
    <n v="175.64"/>
    <s v=""/>
    <n v="3"/>
    <s v=""/>
    <n v="11"/>
    <n v="0.33333333333333298"/>
    <n v="0.1"/>
    <n v="58.546666666666603"/>
    <x v="0"/>
    <n v="0"/>
  </r>
  <r>
    <x v="4011"/>
    <n v="21"/>
    <s v="Female"/>
    <s v="Canada"/>
    <d v="2024-06-26T19:12:20"/>
    <x v="3"/>
    <n v="2"/>
    <n v="2"/>
    <n v="44"/>
    <n v="2"/>
    <n v="175.48"/>
    <s v=""/>
    <n v="3"/>
    <s v=""/>
    <n v="22"/>
    <n v="1"/>
    <n v="4.54545454545454E-2"/>
    <n v="58.493333333333297"/>
    <x v="0"/>
    <n v="0"/>
  </r>
  <r>
    <x v="4012"/>
    <n v="53"/>
    <s v="Female"/>
    <s v="USA"/>
    <d v="2024-12-09T06:44:12"/>
    <x v="2"/>
    <n v="2"/>
    <n v="0"/>
    <n v="49"/>
    <n v="0"/>
    <n v="175.4"/>
    <s v=""/>
    <n v="3"/>
    <s v=""/>
    <n v="64"/>
    <n v="0"/>
    <n v="0"/>
    <n v="58.466666666666598"/>
    <x v="0"/>
    <n v="0"/>
  </r>
  <r>
    <x v="4013"/>
    <n v="31"/>
    <s v="Female"/>
    <s v="Australia"/>
    <d v="2024-02-11T09:36:46"/>
    <x v="1"/>
    <n v="4"/>
    <n v="2"/>
    <n v="56"/>
    <n v="1"/>
    <n v="175.24"/>
    <s v=""/>
    <n v="3"/>
    <s v=""/>
    <n v="75"/>
    <n v="0.5"/>
    <n v="1.7857142857142801E-2"/>
    <n v="58.413333333333298"/>
    <x v="0"/>
    <n v="1"/>
  </r>
  <r>
    <x v="4014"/>
    <n v="44"/>
    <s v="Other"/>
    <s v="USA"/>
    <d v="2023-01-04T21:26:52"/>
    <x v="1"/>
    <n v="4"/>
    <n v="1"/>
    <n v="36"/>
    <n v="1"/>
    <n v="174.75"/>
    <s v=""/>
    <n v="3"/>
    <s v=""/>
    <n v="16"/>
    <n v="0.25"/>
    <n v="2.77777777777777E-2"/>
    <n v="58.25"/>
    <x v="0"/>
    <n v="0"/>
  </r>
  <r>
    <x v="4015"/>
    <n v="18"/>
    <s v="Female"/>
    <s v="USA"/>
    <d v="2023-01-15T08:35:19"/>
    <x v="1"/>
    <n v="2"/>
    <n v="1"/>
    <n v="51"/>
    <n v="3"/>
    <n v="174.22"/>
    <s v=""/>
    <n v="3"/>
    <s v=""/>
    <n v="51"/>
    <n v="0.5"/>
    <n v="5.8823529411764698E-2"/>
    <n v="58.073333333333302"/>
    <x v="0"/>
    <n v="0"/>
  </r>
  <r>
    <x v="4016"/>
    <n v="24"/>
    <s v="Male"/>
    <s v="USA"/>
    <d v="2024-01-30T01:12:29"/>
    <x v="2"/>
    <n v="3"/>
    <n v="0"/>
    <n v="54"/>
    <n v="2"/>
    <n v="174.19"/>
    <s v=""/>
    <n v="3"/>
    <s v=""/>
    <n v="2"/>
    <n v="0"/>
    <n v="3.7037037037037E-2"/>
    <n v="58.063333333333297"/>
    <x v="0"/>
    <n v="0"/>
  </r>
  <r>
    <x v="4017"/>
    <n v="48"/>
    <s v="Female"/>
    <s v="Canada"/>
    <d v="2023-11-30T08:00:24"/>
    <x v="5"/>
    <n v="3"/>
    <n v="2"/>
    <n v="61"/>
    <n v="4"/>
    <n v="174.07"/>
    <s v=""/>
    <n v="3"/>
    <s v=""/>
    <n v="37"/>
    <n v="0.66666666666666596"/>
    <n v="6.5573770491803199E-2"/>
    <n v="58.023333333333298"/>
    <x v="0"/>
    <n v="0"/>
  </r>
  <r>
    <x v="4018"/>
    <n v="45"/>
    <s v="Female"/>
    <s v="Japan"/>
    <d v="2023-10-04T22:28:26"/>
    <x v="1"/>
    <n v="8"/>
    <n v="2"/>
    <n v="58"/>
    <n v="1"/>
    <n v="173.86"/>
    <s v=""/>
    <n v="3"/>
    <s v=""/>
    <n v="45"/>
    <n v="0.25"/>
    <n v="1.72413793103448E-2"/>
    <n v="57.953333333333298"/>
    <x v="0"/>
    <n v="0"/>
  </r>
  <r>
    <x v="4019"/>
    <n v="45"/>
    <s v="Female"/>
    <s v="USA"/>
    <d v="2024-11-07T19:51:13"/>
    <x v="4"/>
    <n v="4"/>
    <n v="1"/>
    <n v="54"/>
    <n v="4"/>
    <n v="173.35"/>
    <s v=""/>
    <n v="3"/>
    <s v=""/>
    <n v="2"/>
    <n v="0.25"/>
    <n v="7.4074074074074001E-2"/>
    <n v="57.783333333333303"/>
    <x v="0"/>
    <n v="0"/>
  </r>
  <r>
    <x v="4020"/>
    <n v="32"/>
    <s v="Female"/>
    <s v="USA"/>
    <d v="2024-04-24T11:13:08"/>
    <x v="4"/>
    <n v="9"/>
    <n v="5"/>
    <n v="60"/>
    <n v="4"/>
    <n v="173.08"/>
    <s v=""/>
    <n v="3"/>
    <s v=""/>
    <n v="3"/>
    <n v="0.55555555555555503"/>
    <n v="6.6666666666666596E-2"/>
    <n v="57.6933333333333"/>
    <x v="0"/>
    <n v="1"/>
  </r>
  <r>
    <x v="4021"/>
    <n v="18"/>
    <s v="Female"/>
    <s v="Japan"/>
    <d v="2023-06-11T00:56:31"/>
    <x v="5"/>
    <n v="1"/>
    <n v="0"/>
    <n v="51"/>
    <n v="2"/>
    <n v="172.96"/>
    <s v=""/>
    <n v="3"/>
    <s v=""/>
    <n v="10"/>
    <n v="0"/>
    <n v="3.9215686274509803E-2"/>
    <n v="57.6533333333333"/>
    <x v="0"/>
    <n v="0"/>
  </r>
  <r>
    <x v="4022"/>
    <n v="18"/>
    <s v="Male"/>
    <s v="Germany"/>
    <d v="2023-07-10T13:06:04"/>
    <x v="0"/>
    <n v="2"/>
    <n v="0"/>
    <n v="50"/>
    <n v="1"/>
    <n v="172.86"/>
    <s v=""/>
    <n v="3"/>
    <s v=""/>
    <n v="18"/>
    <n v="0"/>
    <n v="0.02"/>
    <n v="57.62"/>
    <x v="0"/>
    <n v="0"/>
  </r>
  <r>
    <x v="4023"/>
    <n v="38"/>
    <s v="Female"/>
    <s v="Canada"/>
    <d v="2023-02-12T08:14:41"/>
    <x v="0"/>
    <n v="2"/>
    <n v="0"/>
    <n v="45"/>
    <n v="2"/>
    <n v="172.79"/>
    <s v=""/>
    <n v="3"/>
    <s v=""/>
    <n v="2"/>
    <n v="0"/>
    <n v="4.4444444444444398E-2"/>
    <n v="57.5966666666666"/>
    <x v="0"/>
    <n v="0"/>
  </r>
  <r>
    <x v="4024"/>
    <n v="21"/>
    <s v="Male"/>
    <s v="USA"/>
    <d v="2023-03-01T22:13:11"/>
    <x v="3"/>
    <n v="4"/>
    <n v="2"/>
    <n v="51"/>
    <n v="1"/>
    <n v="172.69"/>
    <s v=""/>
    <n v="3"/>
    <s v=""/>
    <n v="22"/>
    <n v="0.5"/>
    <n v="1.9607843137254902E-2"/>
    <n v="57.563333333333297"/>
    <x v="0"/>
    <n v="0"/>
  </r>
  <r>
    <x v="4025"/>
    <n v="24"/>
    <s v="Male"/>
    <s v="USA"/>
    <d v="2024-05-05T14:25:16"/>
    <x v="0"/>
    <n v="1"/>
    <n v="0"/>
    <n v="50"/>
    <n v="2"/>
    <n v="172.45"/>
    <s v=""/>
    <n v="3"/>
    <s v=""/>
    <n v="10"/>
    <n v="0"/>
    <n v="0.04"/>
    <n v="57.483333333333299"/>
    <x v="0"/>
    <n v="0"/>
  </r>
  <r>
    <x v="4026"/>
    <n v="23"/>
    <s v="Male"/>
    <s v="Canada"/>
    <d v="2024-06-11T05:24:52"/>
    <x v="1"/>
    <n v="4"/>
    <n v="3"/>
    <n v="51"/>
    <n v="2"/>
    <n v="172.39"/>
    <s v=""/>
    <n v="3"/>
    <s v=""/>
    <n v="2"/>
    <n v="0.75"/>
    <n v="3.9215686274509803E-2"/>
    <n v="57.463333333333303"/>
    <x v="0"/>
    <n v="0"/>
  </r>
  <r>
    <x v="4027"/>
    <n v="32"/>
    <s v="Male"/>
    <s v="Australia"/>
    <d v="2023-01-05T20:48:35"/>
    <x v="2"/>
    <n v="0"/>
    <n v="0"/>
    <n v="54"/>
    <n v="1"/>
    <n v="172.22"/>
    <s v=""/>
    <n v="3"/>
    <s v=""/>
    <n v="21"/>
    <n v="0"/>
    <n v="1.85185185185185E-2"/>
    <n v="57.406666666666602"/>
    <x v="0"/>
    <n v="0"/>
  </r>
  <r>
    <x v="4028"/>
    <n v="29"/>
    <s v="Male"/>
    <s v="Canada"/>
    <d v="2024-06-02T11:09:25"/>
    <x v="2"/>
    <n v="3"/>
    <n v="2"/>
    <n v="60"/>
    <n v="3"/>
    <n v="172.12"/>
    <s v=""/>
    <n v="3"/>
    <s v=""/>
    <n v="25"/>
    <n v="0.66666666666666596"/>
    <n v="0.05"/>
    <n v="57.373333333333299"/>
    <x v="0"/>
    <n v="0"/>
  </r>
  <r>
    <x v="4029"/>
    <n v="36"/>
    <s v="Male"/>
    <s v="Australia"/>
    <d v="2024-04-20T10:51:03"/>
    <x v="3"/>
    <n v="3"/>
    <n v="0"/>
    <n v="48"/>
    <n v="5"/>
    <n v="172.04"/>
    <s v=""/>
    <n v="3"/>
    <s v=""/>
    <n v="15"/>
    <n v="0"/>
    <n v="0.10416666666666601"/>
    <n v="57.3466666666666"/>
    <x v="0"/>
    <n v="0"/>
  </r>
  <r>
    <x v="4030"/>
    <n v="41"/>
    <s v="Female"/>
    <s v="USA"/>
    <d v="2023-08-01T13:39:54"/>
    <x v="2"/>
    <n v="2"/>
    <n v="0"/>
    <n v="44"/>
    <n v="0"/>
    <n v="171.59"/>
    <s v=""/>
    <n v="3"/>
    <s v=""/>
    <n v="82"/>
    <n v="0"/>
    <n v="0"/>
    <n v="57.196666666666601"/>
    <x v="0"/>
    <n v="0"/>
  </r>
  <r>
    <x v="4031"/>
    <n v="41"/>
    <s v="Female"/>
    <s v="UK"/>
    <d v="2024-03-10T01:58:05"/>
    <x v="3"/>
    <n v="3"/>
    <n v="1"/>
    <n v="47"/>
    <n v="3"/>
    <n v="171.4"/>
    <s v=""/>
    <n v="3"/>
    <s v=""/>
    <n v="40"/>
    <n v="0.33333333333333298"/>
    <n v="6.3829787234042507E-2"/>
    <n v="57.133333333333297"/>
    <x v="0"/>
    <n v="0"/>
  </r>
  <r>
    <x v="4032"/>
    <n v="31"/>
    <s v="Female"/>
    <s v="USA"/>
    <d v="2023-12-17T17:36:05"/>
    <x v="5"/>
    <n v="1"/>
    <n v="1"/>
    <n v="45"/>
    <n v="1"/>
    <n v="170.82"/>
    <s v=""/>
    <n v="3"/>
    <s v=""/>
    <n v="23"/>
    <n v="1"/>
    <n v="2.2222222222222199E-2"/>
    <n v="56.94"/>
    <x v="0"/>
    <n v="0"/>
  </r>
  <r>
    <x v="4033"/>
    <n v="51"/>
    <s v="Male"/>
    <s v="USA"/>
    <d v="2023-08-26T00:38:03"/>
    <x v="5"/>
    <n v="3"/>
    <n v="0"/>
    <n v="55"/>
    <n v="3"/>
    <n v="170.72"/>
    <s v=""/>
    <n v="3"/>
    <s v=""/>
    <n v="20"/>
    <n v="0"/>
    <n v="5.4545454545454501E-2"/>
    <n v="56.906666666666602"/>
    <x v="0"/>
    <n v="0"/>
  </r>
  <r>
    <x v="4034"/>
    <n v="18"/>
    <s v="Female"/>
    <s v="Canada"/>
    <d v="2023-12-02T00:53:24"/>
    <x v="5"/>
    <n v="3"/>
    <n v="1"/>
    <n v="57"/>
    <n v="3"/>
    <n v="170.59"/>
    <s v=""/>
    <n v="3"/>
    <s v=""/>
    <n v="13"/>
    <n v="0.33333333333333298"/>
    <n v="5.2631578947368397E-2"/>
    <n v="56.863333333333301"/>
    <x v="0"/>
    <n v="0"/>
  </r>
  <r>
    <x v="4035"/>
    <n v="18"/>
    <s v="Female"/>
    <s v="UK"/>
    <d v="2024-12-29T23:10:41"/>
    <x v="1"/>
    <n v="3"/>
    <n v="0"/>
    <n v="72"/>
    <n v="4"/>
    <n v="170.2"/>
    <s v=""/>
    <n v="3"/>
    <s v=""/>
    <n v="31"/>
    <n v="0"/>
    <n v="5.5555555555555497E-2"/>
    <n v="56.733333333333299"/>
    <x v="0"/>
    <n v="0"/>
  </r>
  <r>
    <x v="4036"/>
    <n v="18"/>
    <s v="Male"/>
    <s v="USA"/>
    <d v="2023-03-30T12:28:37"/>
    <x v="2"/>
    <n v="6"/>
    <n v="1"/>
    <n v="54"/>
    <n v="4"/>
    <n v="169.69"/>
    <s v=""/>
    <n v="3"/>
    <s v=""/>
    <n v="14"/>
    <n v="0.16666666666666599"/>
    <n v="7.4074074074074001E-2"/>
    <n v="56.563333333333297"/>
    <x v="0"/>
    <n v="0"/>
  </r>
  <r>
    <x v="4037"/>
    <n v="38"/>
    <s v="Male"/>
    <s v="USA"/>
    <d v="2023-06-10T04:30:01"/>
    <x v="1"/>
    <n v="3"/>
    <n v="1"/>
    <n v="59"/>
    <n v="7"/>
    <n v="169.61"/>
    <s v=""/>
    <n v="3"/>
    <s v=""/>
    <n v="12"/>
    <n v="0.33333333333333298"/>
    <n v="0.11864406779661001"/>
    <n v="56.536666666666598"/>
    <x v="0"/>
    <n v="0"/>
  </r>
  <r>
    <x v="4038"/>
    <n v="29"/>
    <s v="Male"/>
    <s v="USA"/>
    <d v="2023-02-19T08:09:31"/>
    <x v="3"/>
    <n v="1"/>
    <n v="1"/>
    <n v="39"/>
    <n v="3"/>
    <n v="169.22"/>
    <s v=""/>
    <n v="3"/>
    <s v=""/>
    <n v="5"/>
    <n v="1"/>
    <n v="7.69230769230769E-2"/>
    <n v="56.406666666666602"/>
    <x v="0"/>
    <n v="0"/>
  </r>
  <r>
    <x v="4039"/>
    <n v="35"/>
    <s v="Female"/>
    <s v="France"/>
    <d v="2023-03-23T14:01:23"/>
    <x v="0"/>
    <n v="5"/>
    <n v="0"/>
    <n v="63"/>
    <n v="2"/>
    <n v="168.96"/>
    <s v=""/>
    <n v="3"/>
    <s v=""/>
    <n v="75"/>
    <n v="0"/>
    <n v="3.1746031746031703E-2"/>
    <n v="56.32"/>
    <x v="0"/>
    <n v="0"/>
  </r>
  <r>
    <x v="4040"/>
    <n v="25"/>
    <s v="Female"/>
    <s v="Canada"/>
    <d v="2023-02-22T23:45:58"/>
    <x v="2"/>
    <n v="2"/>
    <n v="1"/>
    <n v="54"/>
    <n v="1"/>
    <n v="168.67"/>
    <s v=""/>
    <n v="3"/>
    <s v=""/>
    <n v="6"/>
    <n v="0.5"/>
    <n v="1.85185185185185E-2"/>
    <n v="56.223333333333301"/>
    <x v="0"/>
    <n v="1"/>
  </r>
  <r>
    <x v="4041"/>
    <n v="18"/>
    <s v="Female"/>
    <s v="Canada"/>
    <d v="2024-03-03T16:39:19"/>
    <x v="4"/>
    <n v="3"/>
    <n v="1"/>
    <n v="39"/>
    <n v="0"/>
    <n v="168.28"/>
    <s v=""/>
    <n v="3"/>
    <s v=""/>
    <n v="14"/>
    <n v="0.33333333333333298"/>
    <n v="0"/>
    <n v="56.093333333333298"/>
    <x v="0"/>
    <n v="0"/>
  </r>
  <r>
    <x v="4042"/>
    <n v="33"/>
    <s v="Female"/>
    <s v="UK"/>
    <d v="2024-02-10T01:29:24"/>
    <x v="3"/>
    <n v="3"/>
    <n v="2"/>
    <n v="48"/>
    <n v="3"/>
    <n v="168.17"/>
    <s v=""/>
    <n v="3"/>
    <s v=""/>
    <n v="25"/>
    <n v="0.66666666666666596"/>
    <n v="6.25E-2"/>
    <n v="56.056666666666601"/>
    <x v="0"/>
    <n v="0"/>
  </r>
  <r>
    <x v="4043"/>
    <n v="41"/>
    <s v="Male"/>
    <s v="USA"/>
    <d v="2024-07-08T07:10:07"/>
    <x v="1"/>
    <n v="2"/>
    <n v="0"/>
    <n v="50"/>
    <n v="2"/>
    <n v="168.17"/>
    <s v=""/>
    <n v="3"/>
    <s v=""/>
    <n v="6"/>
    <n v="0"/>
    <n v="0.04"/>
    <n v="56.056666666666601"/>
    <x v="0"/>
    <n v="1"/>
  </r>
  <r>
    <x v="4044"/>
    <n v="37"/>
    <s v="Male"/>
    <s v="USA"/>
    <d v="2024-09-04T02:17:03"/>
    <x v="2"/>
    <n v="2"/>
    <n v="1"/>
    <n v="53"/>
    <n v="3"/>
    <n v="168.1"/>
    <s v=""/>
    <n v="3"/>
    <s v=""/>
    <n v="24"/>
    <n v="0.5"/>
    <n v="5.6603773584905599E-2"/>
    <n v="56.033333333333303"/>
    <x v="0"/>
    <n v="0"/>
  </r>
  <r>
    <x v="4045"/>
    <n v="18"/>
    <s v="Male"/>
    <s v="UK"/>
    <d v="2024-05-26T11:14:35"/>
    <x v="0"/>
    <n v="5"/>
    <n v="2"/>
    <n v="57"/>
    <n v="2"/>
    <n v="168.05"/>
    <s v=""/>
    <n v="3"/>
    <s v=""/>
    <n v="11"/>
    <n v="0.4"/>
    <n v="3.5087719298245598E-2"/>
    <n v="56.016666666666602"/>
    <x v="0"/>
    <n v="0"/>
  </r>
  <r>
    <x v="4046"/>
    <n v="32"/>
    <s v="Male"/>
    <s v="Canada"/>
    <d v="2023-02-22T22:18:21"/>
    <x v="1"/>
    <n v="4"/>
    <n v="2"/>
    <n v="46"/>
    <n v="3"/>
    <n v="167.93"/>
    <s v=""/>
    <n v="3"/>
    <s v=""/>
    <n v="66"/>
    <n v="0.5"/>
    <n v="6.5217391304347797E-2"/>
    <n v="55.976666666666603"/>
    <x v="0"/>
    <n v="0"/>
  </r>
  <r>
    <x v="4047"/>
    <n v="45"/>
    <s v="Male"/>
    <s v="Canada"/>
    <d v="2024-12-07T21:09:14"/>
    <x v="3"/>
    <n v="1"/>
    <n v="1"/>
    <n v="56"/>
    <n v="4"/>
    <n v="167.93"/>
    <s v=""/>
    <n v="3"/>
    <s v=""/>
    <n v="16"/>
    <n v="1"/>
    <n v="7.1428571428571397E-2"/>
    <n v="55.976666666666603"/>
    <x v="0"/>
    <n v="0"/>
  </r>
  <r>
    <x v="4048"/>
    <n v="43"/>
    <s v="Male"/>
    <s v="USA"/>
    <d v="2023-09-21T10:19:37"/>
    <x v="3"/>
    <n v="3"/>
    <n v="0"/>
    <n v="63"/>
    <n v="1"/>
    <n v="167.44"/>
    <s v=""/>
    <n v="3"/>
    <s v=""/>
    <n v="6"/>
    <n v="0"/>
    <n v="1.5873015873015799E-2"/>
    <n v="55.813333333333297"/>
    <x v="0"/>
    <n v="1"/>
  </r>
  <r>
    <x v="4049"/>
    <n v="30"/>
    <s v="Female"/>
    <s v="Canada"/>
    <d v="2023-06-10T23:28:55"/>
    <x v="2"/>
    <n v="2"/>
    <n v="0"/>
    <n v="45"/>
    <n v="3"/>
    <n v="167.37"/>
    <s v=""/>
    <n v="3"/>
    <s v=""/>
    <n v="13"/>
    <n v="0"/>
    <n v="6.6666666666666596E-2"/>
    <n v="55.79"/>
    <x v="0"/>
    <n v="0"/>
  </r>
  <r>
    <x v="4050"/>
    <n v="32"/>
    <s v="Male"/>
    <s v="USA"/>
    <d v="2023-10-12T17:22:10"/>
    <x v="5"/>
    <n v="3"/>
    <n v="0"/>
    <n v="46"/>
    <n v="4"/>
    <n v="167.22"/>
    <s v=""/>
    <n v="3"/>
    <s v=""/>
    <n v="15"/>
    <n v="0"/>
    <n v="8.6956521739130405E-2"/>
    <n v="55.74"/>
    <x v="0"/>
    <n v="0"/>
  </r>
  <r>
    <x v="4051"/>
    <n v="21"/>
    <s v="Female"/>
    <s v="USA"/>
    <d v="2023-12-27T02:27:37"/>
    <x v="3"/>
    <n v="6"/>
    <n v="1"/>
    <n v="36"/>
    <n v="0"/>
    <n v="167.19"/>
    <s v=""/>
    <n v="3"/>
    <s v=""/>
    <n v="19"/>
    <n v="0.16666666666666599"/>
    <n v="0"/>
    <n v="55.73"/>
    <x v="0"/>
    <n v="0"/>
  </r>
  <r>
    <x v="4052"/>
    <n v="30"/>
    <s v="Female"/>
    <s v="UK"/>
    <d v="2023-05-25T13:14:57"/>
    <x v="4"/>
    <n v="6"/>
    <n v="1"/>
    <n v="56"/>
    <n v="4"/>
    <n v="167.03"/>
    <s v=""/>
    <n v="3"/>
    <s v=""/>
    <n v="32"/>
    <n v="0.16666666666666599"/>
    <n v="7.1428571428571397E-2"/>
    <n v="55.676666666666598"/>
    <x v="0"/>
    <n v="0"/>
  </r>
  <r>
    <x v="4053"/>
    <n v="23"/>
    <s v="Female"/>
    <s v="France"/>
    <d v="2024-05-09T10:24:32"/>
    <x v="3"/>
    <n v="4"/>
    <n v="1"/>
    <n v="53"/>
    <n v="4"/>
    <n v="166.85"/>
    <s v=""/>
    <n v="3"/>
    <s v=""/>
    <n v="70"/>
    <n v="0.25"/>
    <n v="7.5471698113207503E-2"/>
    <n v="55.616666666666603"/>
    <x v="0"/>
    <n v="0"/>
  </r>
  <r>
    <x v="4054"/>
    <n v="35"/>
    <s v="Female"/>
    <s v="Canada"/>
    <d v="2024-06-05T18:00:13"/>
    <x v="2"/>
    <n v="0"/>
    <n v="0"/>
    <n v="57"/>
    <n v="3"/>
    <n v="166.1"/>
    <s v=""/>
    <n v="3"/>
    <s v=""/>
    <n v="6"/>
    <n v="0"/>
    <n v="5.2631578947368397E-2"/>
    <n v="55.366666666666603"/>
    <x v="0"/>
    <n v="0"/>
  </r>
  <r>
    <x v="4055"/>
    <n v="32"/>
    <s v="Female"/>
    <s v="Japan"/>
    <d v="2024-07-12T17:45:27"/>
    <x v="1"/>
    <n v="4"/>
    <n v="0"/>
    <n v="56"/>
    <n v="2"/>
    <n v="166.08"/>
    <s v=""/>
    <n v="3"/>
    <s v=""/>
    <n v="35"/>
    <n v="0"/>
    <n v="3.5714285714285698E-2"/>
    <n v="55.36"/>
    <x v="0"/>
    <n v="0"/>
  </r>
  <r>
    <x v="4056"/>
    <n v="33"/>
    <s v="Male"/>
    <s v="Japan"/>
    <d v="2023-05-07T23:16:26"/>
    <x v="4"/>
    <n v="2"/>
    <n v="0"/>
    <n v="49"/>
    <n v="2"/>
    <n v="165.99"/>
    <s v=""/>
    <n v="3"/>
    <s v=""/>
    <n v="23"/>
    <n v="0"/>
    <n v="4.08163265306122E-2"/>
    <n v="55.33"/>
    <x v="0"/>
    <n v="0"/>
  </r>
  <r>
    <x v="4057"/>
    <n v="36"/>
    <s v="Female"/>
    <s v="Australia"/>
    <d v="2024-09-08T04:06:44"/>
    <x v="3"/>
    <n v="3"/>
    <n v="2"/>
    <n v="58"/>
    <n v="5"/>
    <n v="165.81"/>
    <s v=""/>
    <n v="3"/>
    <s v=""/>
    <n v="16"/>
    <n v="0.66666666666666596"/>
    <n v="8.6206896551724102E-2"/>
    <n v="55.27"/>
    <x v="0"/>
    <n v="0"/>
  </r>
  <r>
    <x v="4058"/>
    <n v="18"/>
    <s v="Female"/>
    <s v="Japan"/>
    <d v="2024-05-03T04:00:59"/>
    <x v="0"/>
    <n v="4"/>
    <n v="0"/>
    <n v="40"/>
    <n v="0"/>
    <n v="165.71"/>
    <s v=""/>
    <n v="3"/>
    <s v=""/>
    <n v="40"/>
    <n v="0"/>
    <n v="0"/>
    <n v="55.236666666666601"/>
    <x v="0"/>
    <n v="1"/>
  </r>
  <r>
    <x v="4059"/>
    <n v="45"/>
    <s v="Male"/>
    <s v="Australia"/>
    <d v="2023-04-15T05:11:18"/>
    <x v="3"/>
    <n v="0"/>
    <n v="0"/>
    <n v="51"/>
    <n v="3"/>
    <n v="165.16"/>
    <s v=""/>
    <n v="3"/>
    <s v=""/>
    <n v="104"/>
    <n v="0"/>
    <n v="5.8823529411764698E-2"/>
    <n v="55.053333333333299"/>
    <x v="0"/>
    <n v="0"/>
  </r>
  <r>
    <x v="4060"/>
    <n v="38"/>
    <s v="Male"/>
    <s v="UK"/>
    <d v="2024-10-28T23:18:50"/>
    <x v="1"/>
    <n v="0"/>
    <n v="0"/>
    <n v="45"/>
    <n v="1"/>
    <n v="164.93"/>
    <s v=""/>
    <n v="3"/>
    <s v=""/>
    <n v="25"/>
    <n v="0"/>
    <n v="2.2222222222222199E-2"/>
    <n v="54.976666666666603"/>
    <x v="0"/>
    <n v="0"/>
  </r>
  <r>
    <x v="4061"/>
    <n v="39"/>
    <s v="Female"/>
    <s v="USA"/>
    <d v="2024-11-29T11:39:25"/>
    <x v="2"/>
    <n v="1"/>
    <n v="0"/>
    <n v="58"/>
    <n v="1"/>
    <n v="164.83"/>
    <s v=""/>
    <n v="3"/>
    <s v=""/>
    <n v="49"/>
    <n v="0"/>
    <n v="1.72413793103448E-2"/>
    <n v="54.9433333333333"/>
    <x v="0"/>
    <n v="0"/>
  </r>
  <r>
    <x v="4062"/>
    <n v="41"/>
    <s v="Male"/>
    <s v="Australia"/>
    <d v="2023-09-30T06:02:40"/>
    <x v="3"/>
    <n v="1"/>
    <n v="1"/>
    <n v="47"/>
    <n v="3"/>
    <n v="164.47"/>
    <s v=""/>
    <n v="3"/>
    <s v=""/>
    <n v="38"/>
    <n v="1"/>
    <n v="6.3829787234042507E-2"/>
    <n v="54.823333333333302"/>
    <x v="0"/>
    <n v="0"/>
  </r>
  <r>
    <x v="4063"/>
    <n v="32"/>
    <s v="Female"/>
    <s v="Canada"/>
    <d v="2024-04-21T04:22:21"/>
    <x v="3"/>
    <n v="6"/>
    <n v="1"/>
    <n v="50"/>
    <n v="2"/>
    <n v="164.37"/>
    <s v=""/>
    <n v="3"/>
    <s v=""/>
    <n v="15"/>
    <n v="0.16666666666666599"/>
    <n v="0.04"/>
    <n v="54.79"/>
    <x v="0"/>
    <n v="0"/>
  </r>
  <r>
    <x v="4064"/>
    <n v="28"/>
    <s v="Female"/>
    <s v="USA"/>
    <d v="2024-07-10T13:11:35"/>
    <x v="0"/>
    <n v="6"/>
    <n v="2"/>
    <n v="60"/>
    <n v="2"/>
    <n v="164.18"/>
    <s v=""/>
    <n v="3"/>
    <s v=""/>
    <n v="4"/>
    <n v="0.33333333333333298"/>
    <n v="3.3333333333333298E-2"/>
    <n v="54.726666666666603"/>
    <x v="0"/>
    <n v="0"/>
  </r>
  <r>
    <x v="4065"/>
    <n v="30"/>
    <s v="Male"/>
    <s v="USA"/>
    <d v="2024-09-16T20:54:35"/>
    <x v="3"/>
    <n v="3"/>
    <n v="2"/>
    <n v="54"/>
    <n v="0"/>
    <n v="164.11"/>
    <s v=""/>
    <n v="3"/>
    <s v=""/>
    <n v="0"/>
    <n v="0.66666666666666596"/>
    <n v="0"/>
    <n v="54.703333333333298"/>
    <x v="0"/>
    <n v="0"/>
  </r>
  <r>
    <x v="4066"/>
    <n v="29"/>
    <s v="Female"/>
    <s v="Canada"/>
    <d v="2023-03-05T07:59:12"/>
    <x v="1"/>
    <n v="1"/>
    <n v="0"/>
    <n v="44"/>
    <n v="2"/>
    <n v="164.05"/>
    <s v=""/>
    <n v="3"/>
    <s v=""/>
    <n v="13"/>
    <n v="0"/>
    <n v="4.54545454545454E-2"/>
    <n v="54.683333333333302"/>
    <x v="0"/>
    <n v="1"/>
  </r>
  <r>
    <x v="4067"/>
    <n v="48"/>
    <s v="Female"/>
    <s v="UK"/>
    <d v="2023-07-25T21:03:06"/>
    <x v="0"/>
    <n v="2"/>
    <n v="1"/>
    <n v="57"/>
    <n v="1"/>
    <n v="164"/>
    <s v=""/>
    <n v="3"/>
    <s v=""/>
    <n v="50"/>
    <n v="0.5"/>
    <n v="1.7543859649122799E-2"/>
    <n v="54.6666666666666"/>
    <x v="0"/>
    <n v="0"/>
  </r>
  <r>
    <x v="4068"/>
    <n v="31"/>
    <s v="Female"/>
    <s v="Australia"/>
    <d v="2023-06-21T03:19:20"/>
    <x v="0"/>
    <n v="2"/>
    <n v="1"/>
    <n v="43"/>
    <n v="2"/>
    <n v="163.84"/>
    <s v=""/>
    <n v="3"/>
    <s v=""/>
    <n v="12"/>
    <n v="0.5"/>
    <n v="4.6511627906976702E-2"/>
    <n v="54.613333333333301"/>
    <x v="0"/>
    <n v="0"/>
  </r>
  <r>
    <x v="4069"/>
    <n v="25"/>
    <s v="Female"/>
    <s v="Japan"/>
    <d v="2024-02-22T08:26:05"/>
    <x v="4"/>
    <n v="3"/>
    <n v="1"/>
    <n v="53"/>
    <n v="4"/>
    <n v="163.77000000000001"/>
    <s v=""/>
    <n v="3"/>
    <s v=""/>
    <n v="15"/>
    <n v="0.33333333333333298"/>
    <n v="7.5471698113207503E-2"/>
    <n v="54.59"/>
    <x v="0"/>
    <n v="0"/>
  </r>
  <r>
    <x v="4070"/>
    <n v="18"/>
    <s v="Male"/>
    <s v="USA"/>
    <d v="2024-05-15T18:15:41"/>
    <x v="4"/>
    <n v="5"/>
    <n v="2"/>
    <n v="54"/>
    <n v="1"/>
    <n v="163.72999999999999"/>
    <s v=""/>
    <n v="3"/>
    <s v=""/>
    <n v="15"/>
    <n v="0.4"/>
    <n v="1.85185185185185E-2"/>
    <n v="54.576666666666597"/>
    <x v="0"/>
    <n v="0"/>
  </r>
  <r>
    <x v="4071"/>
    <n v="36"/>
    <s v="Female"/>
    <s v="USA"/>
    <d v="2023-04-21T04:16:49"/>
    <x v="4"/>
    <n v="1"/>
    <n v="0"/>
    <n v="49"/>
    <n v="2"/>
    <n v="163.66"/>
    <s v=""/>
    <n v="3"/>
    <s v=""/>
    <n v="14"/>
    <n v="0"/>
    <n v="4.08163265306122E-2"/>
    <n v="54.553333333333299"/>
    <x v="0"/>
    <n v="1"/>
  </r>
  <r>
    <x v="4072"/>
    <n v="23"/>
    <s v="Female"/>
    <s v="USA"/>
    <d v="2024-11-20T14:28:45"/>
    <x v="1"/>
    <n v="5"/>
    <n v="1"/>
    <n v="46"/>
    <n v="2"/>
    <n v="163.46"/>
    <s v=""/>
    <n v="3"/>
    <s v=""/>
    <n v="24"/>
    <n v="0.2"/>
    <n v="4.3478260869565202E-2"/>
    <n v="54.486666666666601"/>
    <x v="0"/>
    <n v="0"/>
  </r>
  <r>
    <x v="4073"/>
    <n v="42"/>
    <s v="Female"/>
    <s v="Japan"/>
    <d v="2024-03-23T19:57:20"/>
    <x v="3"/>
    <n v="2"/>
    <n v="1"/>
    <n v="52"/>
    <n v="3"/>
    <n v="163.4"/>
    <s v=""/>
    <n v="3"/>
    <s v=""/>
    <n v="3"/>
    <n v="0.5"/>
    <n v="5.7692307692307598E-2"/>
    <n v="54.466666666666598"/>
    <x v="0"/>
    <n v="0"/>
  </r>
  <r>
    <x v="4074"/>
    <n v="39"/>
    <s v="Male"/>
    <s v="USA"/>
    <d v="2023-05-01T09:34:51"/>
    <x v="2"/>
    <n v="3"/>
    <n v="2"/>
    <n v="63"/>
    <n v="4"/>
    <n v="163.27000000000001"/>
    <s v=""/>
    <n v="3"/>
    <s v=""/>
    <n v="28"/>
    <n v="0.66666666666666596"/>
    <n v="6.3492063492063405E-2"/>
    <n v="54.423333333333296"/>
    <x v="0"/>
    <n v="0"/>
  </r>
  <r>
    <x v="4075"/>
    <n v="36"/>
    <s v="Female"/>
    <s v="Germany"/>
    <d v="2024-12-06T21:47:31"/>
    <x v="2"/>
    <n v="4"/>
    <n v="0"/>
    <n v="51"/>
    <n v="2"/>
    <n v="163.15"/>
    <s v=""/>
    <n v="3"/>
    <s v=""/>
    <n v="45"/>
    <n v="0"/>
    <n v="3.9215686274509803E-2"/>
    <n v="54.383333333333297"/>
    <x v="0"/>
    <n v="0"/>
  </r>
  <r>
    <x v="4076"/>
    <n v="55"/>
    <s v="Female"/>
    <s v="USA"/>
    <d v="2023-02-04T17:43:46"/>
    <x v="2"/>
    <n v="5"/>
    <n v="3"/>
    <n v="41"/>
    <n v="1"/>
    <n v="162.99"/>
    <s v=""/>
    <n v="3"/>
    <s v=""/>
    <n v="42"/>
    <n v="0.6"/>
    <n v="2.4390243902439001E-2"/>
    <n v="54.33"/>
    <x v="0"/>
    <n v="0"/>
  </r>
  <r>
    <x v="4077"/>
    <n v="59"/>
    <s v="Female"/>
    <s v="UK"/>
    <d v="2024-03-06T13:16:52"/>
    <x v="1"/>
    <n v="2"/>
    <n v="0"/>
    <n v="49"/>
    <n v="4"/>
    <n v="162.78"/>
    <s v=""/>
    <n v="3"/>
    <s v=""/>
    <n v="60"/>
    <n v="0"/>
    <n v="8.16326530612244E-2"/>
    <n v="54.26"/>
    <x v="0"/>
    <n v="0"/>
  </r>
  <r>
    <x v="4078"/>
    <n v="33"/>
    <s v="Male"/>
    <s v="USA"/>
    <d v="2023-01-25T18:16:10"/>
    <x v="1"/>
    <n v="1"/>
    <n v="1"/>
    <n v="43"/>
    <n v="0"/>
    <n v="162.5"/>
    <s v=""/>
    <n v="3"/>
    <s v=""/>
    <n v="0"/>
    <n v="1"/>
    <n v="0"/>
    <n v="54.1666666666666"/>
    <x v="0"/>
    <n v="0"/>
  </r>
  <r>
    <x v="4079"/>
    <n v="18"/>
    <s v="Male"/>
    <s v="UK"/>
    <d v="2023-11-09T08:15:53"/>
    <x v="3"/>
    <n v="2"/>
    <n v="1"/>
    <n v="50"/>
    <n v="1"/>
    <n v="162.5"/>
    <s v=""/>
    <n v="3"/>
    <s v=""/>
    <n v="32"/>
    <n v="0.5"/>
    <n v="0.02"/>
    <n v="54.1666666666666"/>
    <x v="0"/>
    <n v="0"/>
  </r>
  <r>
    <x v="4080"/>
    <n v="30"/>
    <s v="Male"/>
    <s v="Canada"/>
    <d v="2023-01-17T23:22:26"/>
    <x v="2"/>
    <n v="5"/>
    <n v="2"/>
    <n v="48"/>
    <n v="3"/>
    <n v="162.36000000000001"/>
    <s v=""/>
    <n v="3"/>
    <s v=""/>
    <n v="25"/>
    <n v="0.4"/>
    <n v="6.25E-2"/>
    <n v="54.12"/>
    <x v="0"/>
    <n v="0"/>
  </r>
  <r>
    <x v="4081"/>
    <n v="27"/>
    <s v="Male"/>
    <s v="Australia"/>
    <d v="2024-06-22T17:22:39"/>
    <x v="0"/>
    <n v="5"/>
    <n v="1"/>
    <n v="44"/>
    <n v="1"/>
    <n v="162.12"/>
    <s v=""/>
    <n v="3"/>
    <s v=""/>
    <n v="2"/>
    <n v="0.2"/>
    <n v="2.27272727272727E-2"/>
    <n v="54.04"/>
    <x v="0"/>
    <n v="0"/>
  </r>
  <r>
    <x v="4082"/>
    <n v="30"/>
    <s v="Male"/>
    <s v="Canada"/>
    <d v="2023-01-07T04:55:57"/>
    <x v="1"/>
    <n v="3"/>
    <n v="1"/>
    <n v="51"/>
    <n v="3"/>
    <n v="161.9"/>
    <s v=""/>
    <n v="3"/>
    <s v=""/>
    <n v="64"/>
    <n v="0.33333333333333298"/>
    <n v="5.8823529411764698E-2"/>
    <n v="53.966666666666598"/>
    <x v="0"/>
    <n v="0"/>
  </r>
  <r>
    <x v="4083"/>
    <n v="46"/>
    <s v="Female"/>
    <s v="USA"/>
    <d v="2023-03-11T01:14:17"/>
    <x v="4"/>
    <n v="2"/>
    <n v="1"/>
    <n v="58"/>
    <n v="2"/>
    <n v="161.85"/>
    <s v=""/>
    <n v="3"/>
    <s v=""/>
    <n v="29"/>
    <n v="0.5"/>
    <n v="3.4482758620689599E-2"/>
    <n v="53.949999999999903"/>
    <x v="0"/>
    <n v="0"/>
  </r>
  <r>
    <x v="4084"/>
    <n v="25"/>
    <s v="Female"/>
    <s v="Germany"/>
    <d v="2023-11-18T02:31:20"/>
    <x v="2"/>
    <n v="3"/>
    <n v="0"/>
    <n v="52"/>
    <n v="3"/>
    <n v="161.76"/>
    <s v=""/>
    <n v="3"/>
    <s v=""/>
    <n v="4"/>
    <n v="0"/>
    <n v="5.7692307692307598E-2"/>
    <n v="53.919999999999902"/>
    <x v="0"/>
    <n v="0"/>
  </r>
  <r>
    <x v="4085"/>
    <n v="18"/>
    <s v="Female"/>
    <s v="Japan"/>
    <d v="2024-05-10T08:18:38"/>
    <x v="2"/>
    <n v="2"/>
    <n v="0"/>
    <n v="47"/>
    <n v="5"/>
    <n v="161.55000000000001"/>
    <s v=""/>
    <n v="3"/>
    <s v=""/>
    <n v="21"/>
    <n v="0"/>
    <n v="0.10638297872340401"/>
    <n v="53.85"/>
    <x v="0"/>
    <n v="0"/>
  </r>
  <r>
    <x v="4086"/>
    <n v="25"/>
    <s v="Male"/>
    <s v="Canada"/>
    <d v="2023-12-09T09:33:53"/>
    <x v="3"/>
    <n v="0"/>
    <n v="0"/>
    <n v="42"/>
    <n v="5"/>
    <n v="161.54"/>
    <s v=""/>
    <n v="3"/>
    <s v=""/>
    <n v="1"/>
    <n v="0"/>
    <n v="0.119047619047619"/>
    <n v="53.8466666666666"/>
    <x v="0"/>
    <n v="0"/>
  </r>
  <r>
    <x v="4087"/>
    <n v="18"/>
    <s v="Female"/>
    <s v="USA"/>
    <d v="2024-04-27T19:31:32"/>
    <x v="2"/>
    <n v="0"/>
    <n v="0"/>
    <n v="59"/>
    <n v="5"/>
    <n v="161.21"/>
    <s v=""/>
    <n v="3"/>
    <s v=""/>
    <n v="1"/>
    <n v="0"/>
    <n v="8.4745762711864403E-2"/>
    <n v="53.736666666666601"/>
    <x v="0"/>
    <n v="0"/>
  </r>
  <r>
    <x v="4088"/>
    <n v="18"/>
    <s v="Male"/>
    <s v="USA"/>
    <d v="2023-02-12T19:55:32"/>
    <x v="5"/>
    <n v="5"/>
    <n v="1"/>
    <n v="49"/>
    <n v="2"/>
    <n v="161.11000000000001"/>
    <s v=""/>
    <n v="3"/>
    <s v=""/>
    <n v="23"/>
    <n v="0.2"/>
    <n v="4.08163265306122E-2"/>
    <n v="53.703333333333298"/>
    <x v="0"/>
    <n v="0"/>
  </r>
  <r>
    <x v="4089"/>
    <n v="19"/>
    <s v="Male"/>
    <s v="Australia"/>
    <d v="2023-02-08T19:33:27"/>
    <x v="2"/>
    <n v="0"/>
    <n v="0"/>
    <n v="49"/>
    <n v="1"/>
    <n v="161.07"/>
    <s v=""/>
    <n v="3"/>
    <s v=""/>
    <n v="67"/>
    <n v="0"/>
    <n v="2.04081632653061E-2"/>
    <n v="53.69"/>
    <x v="0"/>
    <n v="0"/>
  </r>
  <r>
    <x v="4090"/>
    <n v="18"/>
    <s v="Female"/>
    <s v="Japan"/>
    <d v="2024-10-07T04:35:25"/>
    <x v="3"/>
    <n v="4"/>
    <n v="1"/>
    <n v="47"/>
    <n v="4"/>
    <n v="161.05000000000001"/>
    <s v=""/>
    <n v="3"/>
    <s v=""/>
    <n v="11"/>
    <n v="0.25"/>
    <n v="8.5106382978723402E-2"/>
    <n v="53.683333333333302"/>
    <x v="0"/>
    <n v="0"/>
  </r>
  <r>
    <x v="4091"/>
    <n v="39"/>
    <s v="Male"/>
    <s v="USA"/>
    <d v="2024-04-12T20:20:09"/>
    <x v="3"/>
    <n v="7"/>
    <n v="3"/>
    <n v="50"/>
    <n v="2"/>
    <n v="161.02000000000001"/>
    <s v=""/>
    <n v="3"/>
    <s v=""/>
    <n v="18"/>
    <n v="0.42857142857142799"/>
    <n v="0.04"/>
    <n v="53.673333333333296"/>
    <x v="0"/>
    <n v="0"/>
  </r>
  <r>
    <x v="4092"/>
    <n v="47"/>
    <s v="Male"/>
    <s v="UK"/>
    <d v="2024-05-26T17:05:00"/>
    <x v="2"/>
    <n v="5"/>
    <n v="1"/>
    <n v="40"/>
    <n v="1"/>
    <n v="160.97"/>
    <s v=""/>
    <n v="3"/>
    <s v=""/>
    <n v="44"/>
    <n v="0.2"/>
    <n v="2.5000000000000001E-2"/>
    <n v="53.656666666666602"/>
    <x v="0"/>
    <n v="0"/>
  </r>
  <r>
    <x v="4093"/>
    <n v="55"/>
    <s v="Male"/>
    <s v="Australia"/>
    <d v="2023-12-04T01:04:27"/>
    <x v="1"/>
    <n v="2"/>
    <n v="0"/>
    <n v="44"/>
    <n v="2"/>
    <n v="160.94"/>
    <s v=""/>
    <n v="3"/>
    <s v=""/>
    <n v="0"/>
    <n v="0"/>
    <n v="4.54545454545454E-2"/>
    <n v="53.646666666666597"/>
    <x v="0"/>
    <n v="0"/>
  </r>
  <r>
    <x v="4094"/>
    <n v="28"/>
    <s v="Male"/>
    <s v="UK"/>
    <d v="2023-02-27T03:03:15"/>
    <x v="5"/>
    <n v="1"/>
    <n v="0"/>
    <n v="46"/>
    <n v="2"/>
    <n v="160.72"/>
    <s v=""/>
    <n v="3"/>
    <s v=""/>
    <n v="5"/>
    <n v="0"/>
    <n v="4.3478260869565202E-2"/>
    <n v="53.573333333333302"/>
    <x v="0"/>
    <n v="0"/>
  </r>
  <r>
    <x v="4095"/>
    <n v="20"/>
    <s v="Female"/>
    <s v="Canada"/>
    <d v="2023-11-20T17:18:27"/>
    <x v="1"/>
    <n v="3"/>
    <n v="2"/>
    <n v="45"/>
    <n v="0"/>
    <n v="160.58000000000001"/>
    <s v=""/>
    <n v="3"/>
    <s v=""/>
    <n v="15"/>
    <n v="0.66666666666666596"/>
    <n v="0"/>
    <n v="53.5266666666666"/>
    <x v="0"/>
    <n v="0"/>
  </r>
  <r>
    <x v="4096"/>
    <n v="20"/>
    <s v="Female"/>
    <s v="Germany"/>
    <d v="2024-12-15T02:54:30"/>
    <x v="1"/>
    <n v="2"/>
    <n v="0"/>
    <n v="43"/>
    <n v="0"/>
    <n v="159.65"/>
    <s v=""/>
    <n v="3"/>
    <s v=""/>
    <n v="8"/>
    <n v="0"/>
    <n v="0"/>
    <n v="53.216666666666598"/>
    <x v="0"/>
    <n v="0"/>
  </r>
  <r>
    <x v="4097"/>
    <n v="51"/>
    <s v="Female"/>
    <s v="USA"/>
    <d v="2023-03-13T20:24:13"/>
    <x v="2"/>
    <n v="4"/>
    <n v="2"/>
    <n v="60"/>
    <n v="6"/>
    <n v="159.37"/>
    <s v=""/>
    <n v="3"/>
    <s v=""/>
    <n v="32"/>
    <n v="0.5"/>
    <n v="0.1"/>
    <n v="53.123333333333299"/>
    <x v="0"/>
    <n v="0"/>
  </r>
  <r>
    <x v="4098"/>
    <n v="33"/>
    <s v="Female"/>
    <s v="UK"/>
    <d v="2024-06-27T20:01:40"/>
    <x v="0"/>
    <n v="4"/>
    <n v="2"/>
    <n v="41"/>
    <n v="2"/>
    <n v="159.26"/>
    <s v=""/>
    <n v="3"/>
    <s v=""/>
    <n v="12"/>
    <n v="0.5"/>
    <n v="4.8780487804878002E-2"/>
    <n v="53.086666666666602"/>
    <x v="0"/>
    <n v="0"/>
  </r>
  <r>
    <x v="4099"/>
    <n v="18"/>
    <s v="Female"/>
    <s v="France"/>
    <d v="2023-01-03T16:14:43"/>
    <x v="2"/>
    <n v="0"/>
    <n v="0"/>
    <n v="51"/>
    <n v="3"/>
    <n v="159.08000000000001"/>
    <s v=""/>
    <n v="3"/>
    <s v=""/>
    <n v="15"/>
    <n v="0"/>
    <n v="5.8823529411764698E-2"/>
    <n v="53.0266666666666"/>
    <x v="0"/>
    <n v="0"/>
  </r>
  <r>
    <x v="4100"/>
    <n v="18"/>
    <s v="Male"/>
    <s v="Japan"/>
    <d v="2024-01-27T08:57:46"/>
    <x v="4"/>
    <n v="3"/>
    <n v="1"/>
    <n v="49"/>
    <n v="2"/>
    <n v="158.96"/>
    <s v=""/>
    <n v="3"/>
    <s v=""/>
    <n v="55"/>
    <n v="0.33333333333333298"/>
    <n v="4.08163265306122E-2"/>
    <n v="52.986666666666601"/>
    <x v="0"/>
    <n v="0"/>
  </r>
  <r>
    <x v="4101"/>
    <n v="29"/>
    <s v="Male"/>
    <s v="UK"/>
    <d v="2024-08-15T09:12:17"/>
    <x v="4"/>
    <n v="7"/>
    <n v="2"/>
    <n v="44"/>
    <n v="1"/>
    <n v="158.85"/>
    <s v=""/>
    <n v="3"/>
    <s v=""/>
    <n v="32"/>
    <n v="0.28571428571428498"/>
    <n v="2.27272727272727E-2"/>
    <n v="52.949999999999903"/>
    <x v="0"/>
    <n v="0"/>
  </r>
  <r>
    <x v="4102"/>
    <n v="45"/>
    <s v="Female"/>
    <s v="USA"/>
    <d v="2023-05-22T23:55:26"/>
    <x v="3"/>
    <n v="3"/>
    <n v="2"/>
    <n v="38"/>
    <n v="2"/>
    <n v="158.53"/>
    <s v=""/>
    <n v="3"/>
    <s v=""/>
    <n v="0"/>
    <n v="0.66666666666666596"/>
    <n v="5.2631578947368397E-2"/>
    <n v="52.843333333333298"/>
    <x v="0"/>
    <n v="0"/>
  </r>
  <r>
    <x v="4103"/>
    <n v="47"/>
    <s v="Female"/>
    <s v="Germany"/>
    <d v="2024-03-24T00:20:10"/>
    <x v="5"/>
    <n v="3"/>
    <n v="0"/>
    <n v="46"/>
    <n v="0"/>
    <n v="158.34"/>
    <s v=""/>
    <n v="3"/>
    <s v=""/>
    <n v="57"/>
    <n v="0"/>
    <n v="0"/>
    <n v="52.78"/>
    <x v="0"/>
    <n v="0"/>
  </r>
  <r>
    <x v="4104"/>
    <n v="52"/>
    <s v="Male"/>
    <s v="Canada"/>
    <d v="2024-11-04T08:37:36"/>
    <x v="2"/>
    <n v="1"/>
    <n v="0"/>
    <n v="39"/>
    <n v="2"/>
    <n v="158.22"/>
    <s v=""/>
    <n v="3"/>
    <s v=""/>
    <n v="14"/>
    <n v="0"/>
    <n v="5.1282051282051197E-2"/>
    <n v="52.74"/>
    <x v="0"/>
    <n v="0"/>
  </r>
  <r>
    <x v="4105"/>
    <n v="48"/>
    <s v="Male"/>
    <s v="USA"/>
    <d v="2023-04-28T21:42:57"/>
    <x v="1"/>
    <n v="4"/>
    <n v="0"/>
    <n v="71"/>
    <n v="4"/>
    <n v="158.19"/>
    <s v=""/>
    <n v="3"/>
    <s v=""/>
    <n v="193"/>
    <n v="0"/>
    <n v="5.6338028169014003E-2"/>
    <n v="52.73"/>
    <x v="0"/>
    <n v="1"/>
  </r>
  <r>
    <x v="4106"/>
    <n v="20"/>
    <s v="Male"/>
    <s v="Canada"/>
    <d v="2024-08-15T03:21:51"/>
    <x v="1"/>
    <n v="0"/>
    <n v="0"/>
    <n v="53"/>
    <n v="2"/>
    <n v="157.91999999999999"/>
    <s v=""/>
    <n v="3"/>
    <s v=""/>
    <n v="73"/>
    <n v="0"/>
    <n v="3.7735849056603703E-2"/>
    <n v="52.639999999999901"/>
    <x v="0"/>
    <n v="1"/>
  </r>
  <r>
    <x v="4107"/>
    <n v="25"/>
    <s v="Female"/>
    <s v="France"/>
    <d v="2023-11-07T03:42:01"/>
    <x v="3"/>
    <n v="3"/>
    <n v="1"/>
    <n v="45"/>
    <n v="6"/>
    <n v="157.86000000000001"/>
    <s v=""/>
    <n v="3"/>
    <s v=""/>
    <n v="37"/>
    <n v="0.33333333333333298"/>
    <n v="0.133333333333333"/>
    <n v="52.62"/>
    <x v="0"/>
    <n v="0"/>
  </r>
  <r>
    <x v="4108"/>
    <n v="35"/>
    <s v="Female"/>
    <s v="USA"/>
    <d v="2024-09-09T12:14:06"/>
    <x v="4"/>
    <n v="3"/>
    <n v="1"/>
    <n v="65"/>
    <n v="3"/>
    <n v="157.79"/>
    <s v=""/>
    <n v="3"/>
    <s v=""/>
    <n v="68"/>
    <n v="0.33333333333333298"/>
    <n v="4.6153846153846101E-2"/>
    <n v="52.5966666666666"/>
    <x v="0"/>
    <n v="0"/>
  </r>
  <r>
    <x v="4109"/>
    <n v="28"/>
    <s v="Female"/>
    <s v="USA"/>
    <d v="2023-01-21T14:58:52"/>
    <x v="1"/>
    <n v="4"/>
    <n v="1"/>
    <n v="49"/>
    <n v="3"/>
    <n v="157.19"/>
    <s v=""/>
    <n v="3"/>
    <s v=""/>
    <n v="14"/>
    <n v="0.25"/>
    <n v="6.1224489795918297E-2"/>
    <n v="52.396666666666597"/>
    <x v="0"/>
    <n v="0"/>
  </r>
  <r>
    <x v="4110"/>
    <n v="52"/>
    <s v="Male"/>
    <s v="USA"/>
    <d v="2023-03-23T02:20:32"/>
    <x v="1"/>
    <n v="1"/>
    <n v="0"/>
    <n v="45"/>
    <n v="2"/>
    <n v="157.13"/>
    <s v=""/>
    <n v="3"/>
    <s v=""/>
    <n v="1"/>
    <n v="0"/>
    <n v="4.4444444444444398E-2"/>
    <n v="52.376666666666601"/>
    <x v="0"/>
    <n v="0"/>
  </r>
  <r>
    <x v="4111"/>
    <n v="18"/>
    <s v="Male"/>
    <s v="Germany"/>
    <d v="2023-12-01T11:44:56"/>
    <x v="2"/>
    <n v="4"/>
    <n v="0"/>
    <n v="49"/>
    <n v="4"/>
    <n v="157"/>
    <s v=""/>
    <n v="3"/>
    <s v=""/>
    <n v="6"/>
    <n v="0"/>
    <n v="8.16326530612244E-2"/>
    <n v="52.3333333333333"/>
    <x v="0"/>
    <n v="0"/>
  </r>
  <r>
    <x v="4112"/>
    <n v="18"/>
    <s v="Female"/>
    <s v="Canada"/>
    <d v="2023-05-11T17:48:05"/>
    <x v="0"/>
    <n v="2"/>
    <n v="0"/>
    <n v="45"/>
    <n v="4"/>
    <n v="156.94999999999999"/>
    <s v=""/>
    <n v="3"/>
    <s v=""/>
    <n v="49"/>
    <n v="0"/>
    <n v="8.8888888888888795E-2"/>
    <n v="52.316666666666599"/>
    <x v="0"/>
    <n v="0"/>
  </r>
  <r>
    <x v="4113"/>
    <n v="18"/>
    <s v="Female"/>
    <s v="Canada"/>
    <d v="2023-08-20T04:27:45"/>
    <x v="2"/>
    <n v="2"/>
    <n v="1"/>
    <n v="54"/>
    <n v="1"/>
    <n v="156.81"/>
    <s v=""/>
    <n v="3"/>
    <s v=""/>
    <n v="2"/>
    <n v="0.5"/>
    <n v="1.85185185185185E-2"/>
    <n v="52.27"/>
    <x v="0"/>
    <n v="0"/>
  </r>
  <r>
    <x v="4114"/>
    <n v="30"/>
    <s v="Female"/>
    <s v="USA"/>
    <d v="2024-03-08T23:41:10"/>
    <x v="0"/>
    <n v="6"/>
    <n v="0"/>
    <n v="50"/>
    <n v="3"/>
    <n v="156.62"/>
    <s v=""/>
    <n v="3"/>
    <s v=""/>
    <n v="32"/>
    <n v="0"/>
    <n v="0.06"/>
    <n v="52.206666666666599"/>
    <x v="0"/>
    <n v="1"/>
  </r>
  <r>
    <x v="4115"/>
    <n v="40"/>
    <s v="Male"/>
    <s v="USA"/>
    <d v="2023-12-18T18:25:25"/>
    <x v="2"/>
    <n v="4"/>
    <n v="2"/>
    <n v="46"/>
    <n v="1"/>
    <n v="156.18"/>
    <s v=""/>
    <n v="3"/>
    <s v=""/>
    <n v="78"/>
    <n v="0.5"/>
    <n v="2.1739130434782601E-2"/>
    <n v="52.06"/>
    <x v="0"/>
    <n v="0"/>
  </r>
  <r>
    <x v="4116"/>
    <n v="18"/>
    <s v="Male"/>
    <s v="Germany"/>
    <d v="2023-02-04T23:34:12"/>
    <x v="0"/>
    <n v="2"/>
    <n v="0"/>
    <n v="40"/>
    <n v="2"/>
    <n v="155.96"/>
    <s v=""/>
    <n v="3"/>
    <s v=""/>
    <n v="5"/>
    <n v="0"/>
    <n v="0.05"/>
    <n v="51.986666666666601"/>
    <x v="0"/>
    <n v="0"/>
  </r>
  <r>
    <x v="4117"/>
    <n v="18"/>
    <s v="Female"/>
    <s v="Germany"/>
    <d v="2024-03-25T21:35:59"/>
    <x v="2"/>
    <n v="2"/>
    <n v="2"/>
    <n v="55"/>
    <n v="0"/>
    <n v="155.47"/>
    <s v=""/>
    <n v="3"/>
    <s v=""/>
    <n v="27"/>
    <n v="1"/>
    <n v="0"/>
    <n v="51.823333333333302"/>
    <x v="0"/>
    <n v="0"/>
  </r>
  <r>
    <x v="4118"/>
    <n v="18"/>
    <s v="Female"/>
    <s v="UK"/>
    <d v="2024-07-30T20:52:25"/>
    <x v="3"/>
    <n v="3"/>
    <n v="1"/>
    <n v="45"/>
    <n v="2"/>
    <n v="155.38"/>
    <s v=""/>
    <n v="3"/>
    <s v=""/>
    <n v="75"/>
    <n v="0.33333333333333298"/>
    <n v="4.4444444444444398E-2"/>
    <n v="51.793333333333301"/>
    <x v="0"/>
    <n v="0"/>
  </r>
  <r>
    <x v="4119"/>
    <n v="46"/>
    <s v="Female"/>
    <s v="USA"/>
    <d v="2024-01-19T14:04:02"/>
    <x v="2"/>
    <n v="3"/>
    <n v="0"/>
    <n v="57"/>
    <n v="2"/>
    <n v="155.34"/>
    <s v=""/>
    <n v="3"/>
    <s v=""/>
    <n v="1"/>
    <n v="0"/>
    <n v="3.5087719298245598E-2"/>
    <n v="51.78"/>
    <x v="0"/>
    <n v="0"/>
  </r>
  <r>
    <x v="4120"/>
    <n v="37"/>
    <s v="Female"/>
    <s v="Germany"/>
    <d v="2024-12-19T07:39:24"/>
    <x v="1"/>
    <n v="1"/>
    <n v="0"/>
    <n v="53"/>
    <n v="1"/>
    <n v="154.94"/>
    <s v=""/>
    <n v="3"/>
    <s v=""/>
    <n v="4"/>
    <n v="0"/>
    <n v="1.8867924528301799E-2"/>
    <n v="51.646666666666597"/>
    <x v="0"/>
    <n v="0"/>
  </r>
  <r>
    <x v="4121"/>
    <n v="39"/>
    <s v="Male"/>
    <s v="France"/>
    <d v="2024-05-06T10:51:46"/>
    <x v="1"/>
    <n v="0"/>
    <n v="0"/>
    <n v="52"/>
    <n v="3"/>
    <n v="154.66"/>
    <s v=""/>
    <n v="3"/>
    <s v=""/>
    <n v="66"/>
    <n v="0"/>
    <n v="5.7692307692307598E-2"/>
    <n v="51.553333333333299"/>
    <x v="0"/>
    <n v="0"/>
  </r>
  <r>
    <x v="4122"/>
    <n v="32"/>
    <s v="Other"/>
    <s v="USA"/>
    <d v="2023-10-10T21:33:57"/>
    <x v="3"/>
    <n v="2"/>
    <n v="2"/>
    <n v="46"/>
    <n v="2"/>
    <n v="154.62"/>
    <s v=""/>
    <n v="3"/>
    <s v=""/>
    <n v="36"/>
    <n v="1"/>
    <n v="4.3478260869565202E-2"/>
    <n v="51.54"/>
    <x v="0"/>
    <n v="0"/>
  </r>
  <r>
    <x v="4123"/>
    <n v="19"/>
    <s v="Female"/>
    <s v="USA"/>
    <d v="2024-05-22T13:47:43"/>
    <x v="3"/>
    <n v="5"/>
    <n v="1"/>
    <n v="44"/>
    <n v="2"/>
    <n v="154.61000000000001"/>
    <s v=""/>
    <n v="3"/>
    <s v=""/>
    <n v="48"/>
    <n v="0.2"/>
    <n v="4.54545454545454E-2"/>
    <n v="51.536666666666598"/>
    <x v="0"/>
    <n v="0"/>
  </r>
  <r>
    <x v="4124"/>
    <n v="59"/>
    <s v="Male"/>
    <s v="USA"/>
    <d v="2023-12-04T09:50:05"/>
    <x v="2"/>
    <n v="7"/>
    <n v="4"/>
    <n v="48"/>
    <n v="2"/>
    <n v="154.54"/>
    <s v=""/>
    <n v="3"/>
    <s v=""/>
    <n v="20"/>
    <n v="0.57142857142857095"/>
    <n v="4.1666666666666602E-2"/>
    <n v="51.5133333333333"/>
    <x v="0"/>
    <n v="0"/>
  </r>
  <r>
    <x v="4125"/>
    <n v="38"/>
    <s v="Male"/>
    <s v="USA"/>
    <d v="2024-10-30T01:35:46"/>
    <x v="5"/>
    <n v="3"/>
    <n v="2"/>
    <n v="51"/>
    <n v="5"/>
    <n v="154.32"/>
    <s v=""/>
    <n v="3"/>
    <s v=""/>
    <n v="41"/>
    <n v="0.66666666666666596"/>
    <n v="9.8039215686274495E-2"/>
    <n v="51.44"/>
    <x v="0"/>
    <n v="0"/>
  </r>
  <r>
    <x v="4126"/>
    <n v="40"/>
    <s v="Female"/>
    <s v="Japan"/>
    <d v="2023-01-10T13:14:21"/>
    <x v="0"/>
    <n v="2"/>
    <n v="0"/>
    <n v="54"/>
    <n v="3"/>
    <n v="154.18"/>
    <s v=""/>
    <n v="3"/>
    <s v=""/>
    <n v="13"/>
    <n v="0"/>
    <n v="5.5555555555555497E-2"/>
    <n v="51.393333333333302"/>
    <x v="0"/>
    <n v="0"/>
  </r>
  <r>
    <x v="4127"/>
    <n v="27"/>
    <s v="Male"/>
    <s v="Germany"/>
    <d v="2024-03-16T15:39:41"/>
    <x v="4"/>
    <n v="4"/>
    <n v="1"/>
    <n v="45"/>
    <n v="3"/>
    <n v="153.91999999999999"/>
    <s v=""/>
    <n v="3"/>
    <s v=""/>
    <n v="16"/>
    <n v="0.25"/>
    <n v="6.6666666666666596E-2"/>
    <n v="51.306666666666601"/>
    <x v="0"/>
    <n v="0"/>
  </r>
  <r>
    <x v="4128"/>
    <n v="29"/>
    <s v="Female"/>
    <s v="Germany"/>
    <d v="2024-06-01T23:28:33"/>
    <x v="0"/>
    <n v="1"/>
    <n v="0"/>
    <n v="42"/>
    <n v="3"/>
    <n v="153.72999999999999"/>
    <s v=""/>
    <n v="3"/>
    <s v=""/>
    <n v="7"/>
    <n v="0"/>
    <n v="7.1428571428571397E-2"/>
    <n v="51.243333333333297"/>
    <x v="0"/>
    <n v="0"/>
  </r>
  <r>
    <x v="4129"/>
    <n v="27"/>
    <s v="Female"/>
    <s v="Canada"/>
    <d v="2024-05-20T10:41:27"/>
    <x v="2"/>
    <n v="6"/>
    <n v="2"/>
    <n v="55"/>
    <n v="4"/>
    <n v="153.56"/>
    <s v=""/>
    <n v="3"/>
    <s v=""/>
    <n v="15"/>
    <n v="0.33333333333333298"/>
    <n v="7.2727272727272696E-2"/>
    <n v="51.186666666666603"/>
    <x v="0"/>
    <n v="0"/>
  </r>
  <r>
    <x v="4130"/>
    <n v="37"/>
    <s v="Male"/>
    <s v="France"/>
    <d v="2023-12-03T14:51:12"/>
    <x v="2"/>
    <n v="4"/>
    <n v="1"/>
    <n v="51"/>
    <n v="0"/>
    <n v="153.54"/>
    <s v=""/>
    <n v="3"/>
    <s v=""/>
    <n v="16"/>
    <n v="0.25"/>
    <n v="0"/>
    <n v="51.18"/>
    <x v="0"/>
    <n v="0"/>
  </r>
  <r>
    <x v="4131"/>
    <n v="18"/>
    <s v="Female"/>
    <s v="Canada"/>
    <d v="2024-12-18T19:58:32"/>
    <x v="4"/>
    <n v="6"/>
    <n v="3"/>
    <n v="35"/>
    <n v="1"/>
    <n v="153.49"/>
    <s v=""/>
    <n v="3"/>
    <s v=""/>
    <n v="16"/>
    <n v="0.5"/>
    <n v="2.8571428571428501E-2"/>
    <n v="51.163333333333298"/>
    <x v="0"/>
    <n v="0"/>
  </r>
  <r>
    <x v="4132"/>
    <n v="40"/>
    <s v="Male"/>
    <s v="Japan"/>
    <d v="2023-01-01T00:00:00"/>
    <x v="1"/>
    <n v="2"/>
    <n v="0"/>
    <n v="48"/>
    <n v="0"/>
    <n v="153.46"/>
    <s v=""/>
    <n v="3"/>
    <s v=""/>
    <n v="0"/>
    <n v="0"/>
    <n v="0"/>
    <n v="51.1533333333333"/>
    <x v="0"/>
    <n v="0"/>
  </r>
  <r>
    <x v="4133"/>
    <n v="36"/>
    <s v="Male"/>
    <s v="Japan"/>
    <d v="2024-02-22T02:35:39"/>
    <x v="1"/>
    <n v="2"/>
    <n v="0"/>
    <n v="57"/>
    <n v="4"/>
    <n v="153.34"/>
    <s v=""/>
    <n v="3"/>
    <s v=""/>
    <n v="4"/>
    <n v="0"/>
    <n v="7.0175438596491196E-2"/>
    <n v="51.113333333333301"/>
    <x v="0"/>
    <n v="0"/>
  </r>
  <r>
    <x v="4134"/>
    <n v="28"/>
    <s v="Female"/>
    <s v="Germany"/>
    <d v="2023-02-11T11:48:11"/>
    <x v="1"/>
    <n v="2"/>
    <n v="0"/>
    <n v="55"/>
    <n v="5"/>
    <n v="153.22999999999999"/>
    <s v=""/>
    <n v="3"/>
    <s v=""/>
    <n v="42"/>
    <n v="0"/>
    <n v="9.0909090909090898E-2"/>
    <n v="51.076666666666597"/>
    <x v="0"/>
    <n v="0"/>
  </r>
  <r>
    <x v="4135"/>
    <n v="38"/>
    <s v="Female"/>
    <s v="USA"/>
    <d v="2023-09-05T04:28:28"/>
    <x v="2"/>
    <n v="3"/>
    <n v="2"/>
    <n v="52"/>
    <n v="0"/>
    <n v="153.12"/>
    <s v=""/>
    <n v="3"/>
    <s v=""/>
    <n v="0"/>
    <n v="0.66666666666666596"/>
    <n v="0"/>
    <n v="51.04"/>
    <x v="0"/>
    <n v="0"/>
  </r>
  <r>
    <x v="4136"/>
    <n v="34"/>
    <s v="Male"/>
    <s v="USA"/>
    <d v="2023-11-29T04:15:52"/>
    <x v="5"/>
    <n v="1"/>
    <n v="0"/>
    <n v="63"/>
    <n v="1"/>
    <n v="152.94999999999999"/>
    <s v=""/>
    <n v="3"/>
    <s v=""/>
    <n v="63"/>
    <n v="0"/>
    <n v="1.5873015873015799E-2"/>
    <n v="50.983333333333299"/>
    <x v="0"/>
    <n v="0"/>
  </r>
  <r>
    <x v="4137"/>
    <n v="33"/>
    <s v="Male"/>
    <s v="Australia"/>
    <d v="2023-01-30T04:51:30"/>
    <x v="0"/>
    <n v="4"/>
    <n v="0"/>
    <n v="73"/>
    <n v="4"/>
    <n v="152.58000000000001"/>
    <s v=""/>
    <n v="3"/>
    <s v=""/>
    <n v="2"/>
    <n v="0"/>
    <n v="5.4794520547945202E-2"/>
    <n v="50.86"/>
    <x v="0"/>
    <n v="0"/>
  </r>
  <r>
    <x v="4138"/>
    <n v="42"/>
    <s v="Female"/>
    <s v="USA"/>
    <d v="2023-10-02T06:13:43"/>
    <x v="0"/>
    <n v="5"/>
    <n v="0"/>
    <n v="49"/>
    <n v="2"/>
    <n v="152.55000000000001"/>
    <s v=""/>
    <n v="3"/>
    <s v=""/>
    <n v="44"/>
    <n v="0"/>
    <n v="4.08163265306122E-2"/>
    <n v="50.85"/>
    <x v="0"/>
    <n v="0"/>
  </r>
  <r>
    <x v="4139"/>
    <n v="29"/>
    <s v="Female"/>
    <s v="USA"/>
    <d v="2023-04-25T20:42:35"/>
    <x v="2"/>
    <n v="4"/>
    <n v="1"/>
    <n v="53"/>
    <n v="0"/>
    <n v="152.36000000000001"/>
    <s v=""/>
    <n v="3"/>
    <s v=""/>
    <n v="8"/>
    <n v="0.25"/>
    <n v="0"/>
    <n v="50.786666666666598"/>
    <x v="0"/>
    <n v="0"/>
  </r>
  <r>
    <x v="4140"/>
    <n v="18"/>
    <s v="Male"/>
    <s v="USA"/>
    <d v="2023-11-05T00:35:46"/>
    <x v="1"/>
    <n v="5"/>
    <n v="2"/>
    <n v="50"/>
    <n v="7"/>
    <n v="152.28"/>
    <s v=""/>
    <n v="3"/>
    <s v=""/>
    <n v="7"/>
    <n v="0.4"/>
    <n v="0.14000000000000001"/>
    <n v="50.76"/>
    <x v="0"/>
    <n v="0"/>
  </r>
  <r>
    <x v="4141"/>
    <n v="42"/>
    <s v="Female"/>
    <s v="Canada"/>
    <d v="2023-08-05T08:11:34"/>
    <x v="0"/>
    <n v="0"/>
    <n v="0"/>
    <n v="57"/>
    <n v="2"/>
    <n v="152.22999999999999"/>
    <s v=""/>
    <n v="3"/>
    <s v=""/>
    <n v="5"/>
    <n v="0"/>
    <n v="3.5087719298245598E-2"/>
    <n v="50.743333333333297"/>
    <x v="0"/>
    <n v="0"/>
  </r>
  <r>
    <x v="4142"/>
    <n v="30"/>
    <s v="Female"/>
    <s v="UK"/>
    <d v="2024-07-10T05:53:33"/>
    <x v="2"/>
    <n v="6"/>
    <n v="3"/>
    <n v="58"/>
    <n v="5"/>
    <n v="152.15"/>
    <s v=""/>
    <n v="3"/>
    <s v=""/>
    <n v="2"/>
    <n v="0.5"/>
    <n v="8.6206896551724102E-2"/>
    <n v="50.716666666666598"/>
    <x v="0"/>
    <n v="0"/>
  </r>
  <r>
    <x v="4143"/>
    <n v="27"/>
    <s v="Female"/>
    <s v="USA"/>
    <d v="2023-06-18T02:18:58"/>
    <x v="4"/>
    <n v="3"/>
    <n v="1"/>
    <n v="50"/>
    <n v="3"/>
    <n v="152.13"/>
    <s v=""/>
    <n v="3"/>
    <s v=""/>
    <n v="34"/>
    <n v="0.33333333333333298"/>
    <n v="0.06"/>
    <n v="50.71"/>
    <x v="0"/>
    <n v="0"/>
  </r>
  <r>
    <x v="4144"/>
    <n v="37"/>
    <s v="Female"/>
    <s v="USA"/>
    <d v="2024-05-24T03:45:30"/>
    <x v="1"/>
    <n v="3"/>
    <n v="1"/>
    <n v="46"/>
    <n v="0"/>
    <n v="152.12"/>
    <s v=""/>
    <n v="3"/>
    <s v=""/>
    <n v="33"/>
    <n v="0.33333333333333298"/>
    <n v="0"/>
    <n v="50.706666666666599"/>
    <x v="0"/>
    <n v="0"/>
  </r>
  <r>
    <x v="4145"/>
    <n v="37"/>
    <s v="Female"/>
    <s v="USA"/>
    <d v="2023-09-24T15:42:48"/>
    <x v="4"/>
    <n v="6"/>
    <n v="3"/>
    <n v="46"/>
    <n v="3"/>
    <n v="152.06"/>
    <s v=""/>
    <n v="3"/>
    <s v=""/>
    <n v="6"/>
    <n v="0.5"/>
    <n v="6.5217391304347797E-2"/>
    <n v="50.686666666666603"/>
    <x v="0"/>
    <n v="0"/>
  </r>
  <r>
    <x v="4146"/>
    <n v="26"/>
    <s v="Male"/>
    <s v="Germany"/>
    <d v="2023-02-17T05:03:16"/>
    <x v="3"/>
    <n v="2"/>
    <n v="0"/>
    <n v="37"/>
    <n v="0"/>
    <n v="151.88999999999999"/>
    <s v=""/>
    <n v="3"/>
    <s v=""/>
    <n v="13"/>
    <n v="0"/>
    <n v="0"/>
    <n v="50.629999999999903"/>
    <x v="0"/>
    <n v="0"/>
  </r>
  <r>
    <x v="4147"/>
    <n v="38"/>
    <s v="Female"/>
    <s v="UK"/>
    <d v="2023-04-04T04:54:23"/>
    <x v="3"/>
    <n v="2"/>
    <n v="2"/>
    <n v="55"/>
    <n v="0"/>
    <n v="151.82"/>
    <s v=""/>
    <n v="3"/>
    <s v=""/>
    <n v="24"/>
    <n v="1"/>
    <n v="0"/>
    <n v="50.606666666666598"/>
    <x v="0"/>
    <n v="0"/>
  </r>
  <r>
    <x v="4148"/>
    <n v="24"/>
    <s v="Female"/>
    <s v="USA"/>
    <d v="2023-11-22T21:52:19"/>
    <x v="1"/>
    <n v="2"/>
    <n v="0"/>
    <n v="43"/>
    <n v="2"/>
    <n v="151.63999999999999"/>
    <s v=""/>
    <n v="3"/>
    <s v=""/>
    <n v="70"/>
    <n v="0"/>
    <n v="4.6511627906976702E-2"/>
    <n v="50.546666666666603"/>
    <x v="0"/>
    <n v="0"/>
  </r>
  <r>
    <x v="4149"/>
    <n v="46"/>
    <s v="Female"/>
    <s v="Germany"/>
    <d v="2024-10-15T09:42:25"/>
    <x v="4"/>
    <n v="4"/>
    <n v="2"/>
    <n v="41"/>
    <n v="0"/>
    <n v="151.24"/>
    <s v=""/>
    <n v="3"/>
    <s v=""/>
    <n v="11"/>
    <n v="0.5"/>
    <n v="0"/>
    <n v="50.413333333333298"/>
    <x v="0"/>
    <n v="0"/>
  </r>
  <r>
    <x v="4150"/>
    <n v="31"/>
    <s v="Female"/>
    <s v="Germany"/>
    <d v="2023-01-04T11:13:37"/>
    <x v="1"/>
    <n v="0"/>
    <n v="0"/>
    <n v="56"/>
    <n v="5"/>
    <n v="151.09"/>
    <s v=""/>
    <n v="3"/>
    <s v=""/>
    <n v="52"/>
    <n v="0"/>
    <n v="8.9285714285714204E-2"/>
    <n v="50.363333333333301"/>
    <x v="0"/>
    <n v="0"/>
  </r>
  <r>
    <x v="4151"/>
    <n v="39"/>
    <s v="Male"/>
    <s v="USA"/>
    <d v="2024-03-10T10:43:44"/>
    <x v="1"/>
    <n v="2"/>
    <n v="0"/>
    <n v="56"/>
    <n v="1"/>
    <n v="151.09"/>
    <s v=""/>
    <n v="3"/>
    <s v=""/>
    <n v="5"/>
    <n v="0"/>
    <n v="1.7857142857142801E-2"/>
    <n v="50.363333333333301"/>
    <x v="0"/>
    <n v="0"/>
  </r>
  <r>
    <x v="4152"/>
    <n v="36"/>
    <s v="Male"/>
    <s v="UK"/>
    <d v="2024-08-10T15:18:55"/>
    <x v="3"/>
    <n v="4"/>
    <n v="1"/>
    <n v="71"/>
    <n v="6"/>
    <n v="150.82"/>
    <s v=""/>
    <n v="3"/>
    <s v=""/>
    <n v="5"/>
    <n v="0.25"/>
    <n v="8.4507042253521097E-2"/>
    <n v="50.273333333333298"/>
    <x v="0"/>
    <n v="0"/>
  </r>
  <r>
    <x v="4153"/>
    <n v="32"/>
    <s v="Male"/>
    <s v="UK"/>
    <d v="2024-02-03T01:34:34"/>
    <x v="4"/>
    <n v="4"/>
    <n v="1"/>
    <n v="49"/>
    <n v="3"/>
    <n v="150.63999999999999"/>
    <s v=""/>
    <n v="3"/>
    <s v=""/>
    <n v="2"/>
    <n v="0.25"/>
    <n v="6.1224489795918297E-2"/>
    <n v="50.213333333333303"/>
    <x v="0"/>
    <n v="0"/>
  </r>
  <r>
    <x v="4154"/>
    <n v="31"/>
    <s v="Female"/>
    <s v="USA"/>
    <d v="2024-12-08T23:26:09"/>
    <x v="1"/>
    <n v="3"/>
    <n v="1"/>
    <n v="43"/>
    <n v="3"/>
    <n v="150.41"/>
    <s v=""/>
    <n v="3"/>
    <s v=""/>
    <n v="30"/>
    <n v="0.33333333333333298"/>
    <n v="6.9767441860465101E-2"/>
    <n v="50.136666666666599"/>
    <x v="0"/>
    <n v="0"/>
  </r>
  <r>
    <x v="4155"/>
    <n v="28"/>
    <s v="Male"/>
    <s v="Japan"/>
    <d v="2023-03-03T09:15:46"/>
    <x v="1"/>
    <n v="4"/>
    <n v="0"/>
    <n v="51"/>
    <n v="4"/>
    <n v="150.38999999999999"/>
    <s v=""/>
    <n v="3"/>
    <s v=""/>
    <n v="6"/>
    <n v="0"/>
    <n v="7.8431372549019607E-2"/>
    <n v="50.129999999999903"/>
    <x v="0"/>
    <n v="0"/>
  </r>
  <r>
    <x v="4156"/>
    <n v="50"/>
    <s v="Male"/>
    <s v="Japan"/>
    <d v="2024-07-07T04:53:11"/>
    <x v="4"/>
    <n v="1"/>
    <n v="0"/>
    <n v="51"/>
    <n v="5"/>
    <n v="150.38"/>
    <s v=""/>
    <n v="3"/>
    <s v=""/>
    <n v="5"/>
    <n v="0"/>
    <n v="9.8039215686274495E-2"/>
    <n v="50.126666666666601"/>
    <x v="0"/>
    <n v="0"/>
  </r>
  <r>
    <x v="4157"/>
    <n v="40"/>
    <s v="Male"/>
    <s v="UK"/>
    <d v="2023-11-03T15:00:48"/>
    <x v="1"/>
    <n v="5"/>
    <n v="3"/>
    <n v="56"/>
    <n v="1"/>
    <n v="150.33000000000001"/>
    <s v=""/>
    <n v="3"/>
    <s v=""/>
    <n v="15"/>
    <n v="0.6"/>
    <n v="1.7857142857142801E-2"/>
    <n v="50.11"/>
    <x v="0"/>
    <n v="1"/>
  </r>
  <r>
    <x v="4158"/>
    <n v="62"/>
    <s v="Female"/>
    <s v="Canada"/>
    <d v="2023-01-14T09:13:36"/>
    <x v="2"/>
    <n v="2"/>
    <n v="1"/>
    <n v="47"/>
    <n v="6"/>
    <n v="149.79"/>
    <s v=""/>
    <n v="3"/>
    <s v=""/>
    <n v="87"/>
    <n v="0.5"/>
    <n v="0.12765957446808501"/>
    <n v="49.93"/>
    <x v="0"/>
    <n v="0"/>
  </r>
  <r>
    <x v="4159"/>
    <n v="44"/>
    <s v="Male"/>
    <s v="France"/>
    <d v="2023-01-20T21:27:35"/>
    <x v="1"/>
    <n v="3"/>
    <n v="0"/>
    <n v="42"/>
    <n v="3"/>
    <n v="149.62"/>
    <s v=""/>
    <n v="3"/>
    <s v=""/>
    <n v="11"/>
    <n v="0"/>
    <n v="7.1428571428571397E-2"/>
    <n v="49.873333333333299"/>
    <x v="0"/>
    <n v="0"/>
  </r>
  <r>
    <x v="4160"/>
    <n v="18"/>
    <s v="Female"/>
    <s v="Canada"/>
    <d v="2024-11-12T10:49:22"/>
    <x v="2"/>
    <n v="3"/>
    <n v="2"/>
    <n v="54"/>
    <n v="1"/>
    <n v="149.58000000000001"/>
    <s v=""/>
    <n v="3"/>
    <s v=""/>
    <n v="5"/>
    <n v="0.66666666666666596"/>
    <n v="1.85185185185185E-2"/>
    <n v="49.86"/>
    <x v="0"/>
    <n v="0"/>
  </r>
  <r>
    <x v="4161"/>
    <n v="18"/>
    <s v="Female"/>
    <s v="USA"/>
    <d v="2023-02-04T10:25:44"/>
    <x v="0"/>
    <n v="3"/>
    <n v="0"/>
    <n v="60"/>
    <n v="4"/>
    <n v="149.4"/>
    <s v=""/>
    <n v="3"/>
    <s v=""/>
    <n v="69"/>
    <n v="0"/>
    <n v="6.6666666666666596E-2"/>
    <n v="49.8"/>
    <x v="0"/>
    <n v="0"/>
  </r>
  <r>
    <x v="4162"/>
    <n v="43"/>
    <s v="Female"/>
    <s v="Germany"/>
    <d v="2023-08-25T15:52:24"/>
    <x v="1"/>
    <n v="4"/>
    <n v="2"/>
    <n v="35"/>
    <n v="3"/>
    <n v="149.38999999999999"/>
    <s v=""/>
    <n v="3"/>
    <s v=""/>
    <n v="28"/>
    <n v="0.5"/>
    <n v="8.5714285714285701E-2"/>
    <n v="49.796666666666603"/>
    <x v="0"/>
    <n v="0"/>
  </r>
  <r>
    <x v="4163"/>
    <n v="21"/>
    <s v="Male"/>
    <s v="Japan"/>
    <d v="2024-05-29T21:00:35"/>
    <x v="1"/>
    <n v="5"/>
    <n v="0"/>
    <n v="58"/>
    <n v="1"/>
    <n v="149.36000000000001"/>
    <s v=""/>
    <n v="3"/>
    <s v=""/>
    <n v="41"/>
    <n v="0"/>
    <n v="1.72413793103448E-2"/>
    <n v="49.786666666666598"/>
    <x v="0"/>
    <n v="0"/>
  </r>
  <r>
    <x v="4164"/>
    <n v="38"/>
    <s v="Female"/>
    <s v="USA"/>
    <d v="2024-10-28T08:42:46"/>
    <x v="1"/>
    <n v="5"/>
    <n v="1"/>
    <n v="57"/>
    <n v="1"/>
    <n v="149.24"/>
    <s v=""/>
    <n v="3"/>
    <s v=""/>
    <n v="0"/>
    <n v="0.2"/>
    <n v="1.7543859649122799E-2"/>
    <n v="49.746666666666599"/>
    <x v="0"/>
    <n v="0"/>
  </r>
  <r>
    <x v="4165"/>
    <n v="49"/>
    <s v="Male"/>
    <s v="USA"/>
    <d v="2023-09-14T22:05:38"/>
    <x v="1"/>
    <n v="4"/>
    <n v="3"/>
    <n v="49"/>
    <n v="1"/>
    <n v="149.12"/>
    <s v=""/>
    <n v="3"/>
    <s v=""/>
    <n v="18"/>
    <n v="0.75"/>
    <n v="2.04081632653061E-2"/>
    <n v="49.706666666666599"/>
    <x v="0"/>
    <n v="0"/>
  </r>
  <r>
    <x v="4166"/>
    <n v="52"/>
    <s v="Male"/>
    <s v="USA"/>
    <d v="2023-12-22T02:43:49"/>
    <x v="1"/>
    <n v="3"/>
    <n v="1"/>
    <n v="46"/>
    <n v="5"/>
    <n v="149.1"/>
    <s v=""/>
    <n v="3"/>
    <s v=""/>
    <n v="18"/>
    <n v="0.33333333333333298"/>
    <n v="0.108695652173913"/>
    <n v="49.699999999999903"/>
    <x v="0"/>
    <n v="0"/>
  </r>
  <r>
    <x v="4167"/>
    <n v="18"/>
    <s v="Male"/>
    <s v="USA"/>
    <d v="2023-09-02T16:36:34"/>
    <x v="1"/>
    <n v="2"/>
    <n v="2"/>
    <n v="52"/>
    <n v="2"/>
    <n v="148.99"/>
    <s v=""/>
    <n v="3"/>
    <s v=""/>
    <n v="5"/>
    <n v="1"/>
    <n v="3.8461538461538401E-2"/>
    <n v="49.663333333333298"/>
    <x v="0"/>
    <n v="0"/>
  </r>
  <r>
    <x v="4168"/>
    <n v="39"/>
    <s v="Male"/>
    <s v="USA"/>
    <d v="2023-06-27T02:24:51"/>
    <x v="0"/>
    <n v="4"/>
    <n v="1"/>
    <n v="49"/>
    <n v="2"/>
    <n v="148.97"/>
    <s v=""/>
    <n v="3"/>
    <s v=""/>
    <n v="28"/>
    <n v="0.25"/>
    <n v="4.08163265306122E-2"/>
    <n v="49.656666666666602"/>
    <x v="0"/>
    <n v="0"/>
  </r>
  <r>
    <x v="4169"/>
    <n v="33"/>
    <s v="Male"/>
    <s v="UK"/>
    <d v="2024-01-06T03:22:49"/>
    <x v="3"/>
    <n v="8"/>
    <n v="3"/>
    <n v="46"/>
    <n v="2"/>
    <n v="148.82"/>
    <s v=""/>
    <n v="3"/>
    <s v=""/>
    <n v="32"/>
    <n v="0.375"/>
    <n v="4.3478260869565202E-2"/>
    <n v="49.606666666666598"/>
    <x v="0"/>
    <n v="0"/>
  </r>
  <r>
    <x v="4170"/>
    <n v="36"/>
    <s v="Female"/>
    <s v="UK"/>
    <d v="2024-09-04T00:49:27"/>
    <x v="2"/>
    <n v="2"/>
    <n v="0"/>
    <n v="39"/>
    <n v="1"/>
    <n v="148.77000000000001"/>
    <s v=""/>
    <n v="3"/>
    <s v=""/>
    <n v="1"/>
    <n v="0"/>
    <n v="2.5641025641025599E-2"/>
    <n v="49.59"/>
    <x v="0"/>
    <n v="0"/>
  </r>
  <r>
    <x v="4171"/>
    <n v="36"/>
    <s v="Male"/>
    <s v="USA"/>
    <d v="2024-06-19T23:40:19"/>
    <x v="5"/>
    <n v="1"/>
    <n v="0"/>
    <n v="49"/>
    <n v="0"/>
    <n v="148.68"/>
    <s v=""/>
    <n v="3"/>
    <s v=""/>
    <n v="35"/>
    <n v="0"/>
    <n v="0"/>
    <n v="49.56"/>
    <x v="0"/>
    <n v="1"/>
  </r>
  <r>
    <x v="4172"/>
    <n v="46"/>
    <s v="Male"/>
    <s v="France"/>
    <d v="2024-04-28T17:25:39"/>
    <x v="0"/>
    <n v="3"/>
    <n v="0"/>
    <n v="58"/>
    <n v="2"/>
    <n v="148.56"/>
    <s v=""/>
    <n v="3"/>
    <s v=""/>
    <n v="3"/>
    <n v="0"/>
    <n v="3.4482758620689599E-2"/>
    <n v="49.52"/>
    <x v="0"/>
    <n v="0"/>
  </r>
  <r>
    <x v="4173"/>
    <n v="59"/>
    <s v="Male"/>
    <s v="USA"/>
    <d v="2024-08-08T19:30:42"/>
    <x v="2"/>
    <n v="2"/>
    <n v="1"/>
    <n v="53"/>
    <n v="5"/>
    <n v="148.47999999999999"/>
    <s v=""/>
    <n v="3"/>
    <s v=""/>
    <n v="159"/>
    <n v="0.5"/>
    <n v="9.4339622641509399E-2"/>
    <n v="49.493333333333297"/>
    <x v="0"/>
    <n v="1"/>
  </r>
  <r>
    <x v="4174"/>
    <n v="33"/>
    <s v="Male"/>
    <s v="UK"/>
    <d v="2024-01-26T00:50:24"/>
    <x v="2"/>
    <n v="4"/>
    <n v="1"/>
    <n v="55"/>
    <n v="5"/>
    <n v="148.44"/>
    <s v=""/>
    <n v="3"/>
    <s v=""/>
    <n v="2"/>
    <n v="0.25"/>
    <n v="9.0909090909090898E-2"/>
    <n v="49.48"/>
    <x v="0"/>
    <n v="0"/>
  </r>
  <r>
    <x v="4175"/>
    <n v="40"/>
    <s v="Male"/>
    <s v="France"/>
    <d v="2024-02-08T10:04:01"/>
    <x v="2"/>
    <n v="3"/>
    <n v="1"/>
    <n v="55"/>
    <n v="10"/>
    <n v="148.33000000000001"/>
    <s v=""/>
    <n v="3"/>
    <s v=""/>
    <n v="23"/>
    <n v="0.33333333333333298"/>
    <n v="0.18181818181818099"/>
    <n v="49.4433333333333"/>
    <x v="0"/>
    <n v="0"/>
  </r>
  <r>
    <x v="4176"/>
    <n v="36"/>
    <s v="Female"/>
    <s v="Canada"/>
    <d v="2023-10-23T05:58:14"/>
    <x v="4"/>
    <n v="6"/>
    <n v="3"/>
    <n v="39"/>
    <n v="3"/>
    <n v="148.16999999999999"/>
    <s v=""/>
    <n v="3"/>
    <s v=""/>
    <n v="4"/>
    <n v="0.5"/>
    <n v="7.69230769230769E-2"/>
    <n v="49.389999999999901"/>
    <x v="0"/>
    <n v="0"/>
  </r>
  <r>
    <x v="4177"/>
    <n v="28"/>
    <s v="Female"/>
    <s v="USA"/>
    <d v="2023-02-10T05:08:26"/>
    <x v="4"/>
    <n v="3"/>
    <n v="1"/>
    <n v="46"/>
    <n v="1"/>
    <n v="148.07"/>
    <s v=""/>
    <n v="3"/>
    <s v=""/>
    <n v="2"/>
    <n v="0.33333333333333298"/>
    <n v="2.1739130434782601E-2"/>
    <n v="49.356666666666598"/>
    <x v="0"/>
    <n v="0"/>
  </r>
  <r>
    <x v="4178"/>
    <n v="37"/>
    <s v="Male"/>
    <s v="USA"/>
    <d v="2024-10-20T02:08:10"/>
    <x v="5"/>
    <n v="1"/>
    <n v="1"/>
    <n v="38"/>
    <n v="0"/>
    <n v="147.74"/>
    <s v=""/>
    <n v="3"/>
    <s v=""/>
    <n v="24"/>
    <n v="1"/>
    <n v="0"/>
    <n v="49.246666666666599"/>
    <x v="0"/>
    <n v="0"/>
  </r>
  <r>
    <x v="4179"/>
    <n v="28"/>
    <s v="Female"/>
    <s v="Canada"/>
    <d v="2024-04-20T12:18:40"/>
    <x v="1"/>
    <n v="2"/>
    <n v="1"/>
    <n v="49"/>
    <n v="4"/>
    <n v="147.71"/>
    <s v=""/>
    <n v="3"/>
    <s v=""/>
    <n v="2"/>
    <n v="0.5"/>
    <n v="8.16326530612244E-2"/>
    <n v="49.236666666666601"/>
    <x v="0"/>
    <n v="0"/>
  </r>
  <r>
    <x v="4180"/>
    <n v="45"/>
    <s v="Male"/>
    <s v="Australia"/>
    <d v="2024-05-09T07:29:19"/>
    <x v="4"/>
    <n v="7"/>
    <n v="2"/>
    <n v="51"/>
    <n v="6"/>
    <n v="147.61000000000001"/>
    <s v=""/>
    <n v="3"/>
    <s v=""/>
    <n v="68"/>
    <n v="0.28571428571428498"/>
    <n v="0.11764705882352899"/>
    <n v="49.203333333333298"/>
    <x v="0"/>
    <n v="0"/>
  </r>
  <r>
    <x v="4181"/>
    <n v="22"/>
    <s v="Male"/>
    <s v="USA"/>
    <d v="2024-06-02T12:37:01"/>
    <x v="2"/>
    <n v="4"/>
    <n v="1"/>
    <n v="59"/>
    <n v="3"/>
    <n v="147.38999999999999"/>
    <s v=""/>
    <n v="3"/>
    <s v=""/>
    <n v="19"/>
    <n v="0.25"/>
    <n v="5.0847457627118599E-2"/>
    <n v="49.129999999999903"/>
    <x v="0"/>
    <n v="0"/>
  </r>
  <r>
    <x v="4182"/>
    <n v="25"/>
    <s v="Female"/>
    <s v="UK"/>
    <d v="2024-04-12T07:11:41"/>
    <x v="3"/>
    <n v="0"/>
    <n v="0"/>
    <n v="54"/>
    <n v="2"/>
    <n v="147.33000000000001"/>
    <s v=""/>
    <n v="3"/>
    <s v=""/>
    <n v="24"/>
    <n v="0"/>
    <n v="3.7037037037037E-2"/>
    <n v="49.11"/>
    <x v="0"/>
    <n v="0"/>
  </r>
  <r>
    <x v="4183"/>
    <n v="33"/>
    <s v="Female"/>
    <s v="USA"/>
    <d v="2024-05-26T15:37:24"/>
    <x v="2"/>
    <n v="1"/>
    <n v="0"/>
    <n v="40"/>
    <n v="3"/>
    <n v="147.1"/>
    <s v=""/>
    <n v="3"/>
    <s v=""/>
    <n v="21"/>
    <n v="0"/>
    <n v="7.4999999999999997E-2"/>
    <n v="49.033333333333303"/>
    <x v="0"/>
    <n v="0"/>
  </r>
  <r>
    <x v="4184"/>
    <n v="37"/>
    <s v="Female"/>
    <s v="USA"/>
    <d v="2023-12-16T15:19:09"/>
    <x v="3"/>
    <n v="1"/>
    <n v="0"/>
    <n v="44"/>
    <n v="5"/>
    <n v="146.96"/>
    <s v=""/>
    <n v="3"/>
    <s v=""/>
    <n v="35"/>
    <n v="0"/>
    <n v="0.11363636363636299"/>
    <n v="48.986666666666601"/>
    <x v="0"/>
    <n v="0"/>
  </r>
  <r>
    <x v="4185"/>
    <n v="27"/>
    <s v="Female"/>
    <s v="USA"/>
    <d v="2024-08-18T20:25:54"/>
    <x v="0"/>
    <n v="3"/>
    <n v="1"/>
    <n v="47"/>
    <n v="3"/>
    <n v="146.94"/>
    <s v=""/>
    <n v="3"/>
    <s v=""/>
    <n v="68"/>
    <n v="0.33333333333333298"/>
    <n v="6.3829787234042507E-2"/>
    <n v="48.98"/>
    <x v="0"/>
    <n v="0"/>
  </r>
  <r>
    <x v="4186"/>
    <n v="25"/>
    <s v="Male"/>
    <s v="USA"/>
    <d v="2023-04-20T04:55:06"/>
    <x v="1"/>
    <n v="3"/>
    <n v="2"/>
    <n v="41"/>
    <n v="2"/>
    <n v="146.93"/>
    <s v=""/>
    <n v="3"/>
    <s v=""/>
    <n v="65"/>
    <n v="0.66666666666666596"/>
    <n v="4.8780487804878002E-2"/>
    <n v="48.976666666666603"/>
    <x v="0"/>
    <n v="0"/>
  </r>
  <r>
    <x v="4187"/>
    <n v="37"/>
    <s v="Male"/>
    <s v="Germany"/>
    <d v="2024-06-13T15:49:10"/>
    <x v="3"/>
    <n v="3"/>
    <n v="0"/>
    <n v="47"/>
    <n v="2"/>
    <n v="146.76"/>
    <s v=""/>
    <n v="3"/>
    <s v=""/>
    <n v="27"/>
    <n v="0"/>
    <n v="4.2553191489361701E-2"/>
    <n v="48.919999999999902"/>
    <x v="0"/>
    <n v="0"/>
  </r>
  <r>
    <x v="4188"/>
    <n v="43"/>
    <s v="Female"/>
    <s v="Canada"/>
    <d v="2023-10-08T08:14:26"/>
    <x v="1"/>
    <n v="4"/>
    <n v="1"/>
    <n v="47"/>
    <n v="2"/>
    <n v="146.46"/>
    <s v=""/>
    <n v="3"/>
    <s v=""/>
    <n v="23"/>
    <n v="0.25"/>
    <n v="4.2553191489361701E-2"/>
    <n v="48.82"/>
    <x v="0"/>
    <n v="0"/>
  </r>
  <r>
    <x v="4189"/>
    <n v="34"/>
    <s v="Female"/>
    <s v="USA"/>
    <d v="2024-04-24T14:08:21"/>
    <x v="2"/>
    <n v="4"/>
    <n v="1"/>
    <n v="54"/>
    <n v="4"/>
    <n v="146.41999999999999"/>
    <s v=""/>
    <n v="3"/>
    <s v=""/>
    <n v="6"/>
    <n v="0.25"/>
    <n v="7.4074074074074001E-2"/>
    <n v="48.806666666666601"/>
    <x v="0"/>
    <n v="0"/>
  </r>
  <r>
    <x v="4190"/>
    <n v="54"/>
    <s v="Male"/>
    <s v="UK"/>
    <d v="2024-06-09T15:27:05"/>
    <x v="1"/>
    <n v="4"/>
    <n v="1"/>
    <n v="34"/>
    <n v="2"/>
    <n v="146.41999999999999"/>
    <s v=""/>
    <n v="3"/>
    <s v=""/>
    <n v="169"/>
    <n v="0.25"/>
    <n v="5.8823529411764698E-2"/>
    <n v="48.806666666666601"/>
    <x v="0"/>
    <n v="1"/>
  </r>
  <r>
    <x v="4191"/>
    <n v="47"/>
    <s v="Male"/>
    <s v="USA"/>
    <d v="2023-06-05T00:23:24"/>
    <x v="4"/>
    <n v="3"/>
    <n v="0"/>
    <n v="57"/>
    <n v="3"/>
    <n v="146.28"/>
    <s v=""/>
    <n v="3"/>
    <s v=""/>
    <n v="120"/>
    <n v="0"/>
    <n v="5.2631578947368397E-2"/>
    <n v="48.76"/>
    <x v="0"/>
    <n v="0"/>
  </r>
  <r>
    <x v="4192"/>
    <n v="21"/>
    <s v="Female"/>
    <s v="UK"/>
    <d v="2023-02-11T03:02:32"/>
    <x v="3"/>
    <n v="1"/>
    <n v="1"/>
    <n v="38"/>
    <n v="1"/>
    <n v="146.22999999999999"/>
    <s v=""/>
    <n v="3"/>
    <s v=""/>
    <n v="6"/>
    <n v="1"/>
    <n v="2.6315789473684199E-2"/>
    <n v="48.743333333333297"/>
    <x v="0"/>
    <n v="0"/>
  </r>
  <r>
    <x v="4193"/>
    <n v="26"/>
    <s v="Female"/>
    <s v="USA"/>
    <d v="2024-07-29T05:27:02"/>
    <x v="3"/>
    <n v="6"/>
    <n v="0"/>
    <n v="56"/>
    <n v="3"/>
    <n v="146.21"/>
    <s v=""/>
    <n v="3"/>
    <s v=""/>
    <n v="21"/>
    <n v="0"/>
    <n v="5.3571428571428499E-2"/>
    <n v="48.736666666666601"/>
    <x v="0"/>
    <n v="0"/>
  </r>
  <r>
    <x v="4194"/>
    <n v="26"/>
    <s v="Female"/>
    <s v="France"/>
    <d v="2023-08-23T17:08:58"/>
    <x v="0"/>
    <n v="3"/>
    <n v="0"/>
    <n v="50"/>
    <n v="2"/>
    <n v="146.02000000000001"/>
    <s v=""/>
    <n v="3"/>
    <s v=""/>
    <n v="36"/>
    <n v="0"/>
    <n v="0.04"/>
    <n v="48.673333333333296"/>
    <x v="0"/>
    <n v="0"/>
  </r>
  <r>
    <x v="4195"/>
    <n v="22"/>
    <s v="Female"/>
    <s v="USA"/>
    <d v="2023-06-20T12:43:16"/>
    <x v="2"/>
    <n v="3"/>
    <n v="0"/>
    <n v="59"/>
    <n v="3"/>
    <n v="145.68"/>
    <s v=""/>
    <n v="3"/>
    <s v=""/>
    <n v="7"/>
    <n v="0"/>
    <n v="5.0847457627118599E-2"/>
    <n v="48.56"/>
    <x v="0"/>
    <n v="0"/>
  </r>
  <r>
    <x v="4196"/>
    <n v="31"/>
    <s v="Male"/>
    <s v="USA"/>
    <d v="2023-11-15T08:49:00"/>
    <x v="1"/>
    <n v="1"/>
    <n v="0"/>
    <n v="43"/>
    <n v="3"/>
    <n v="145.63"/>
    <s v=""/>
    <n v="3"/>
    <s v=""/>
    <n v="3"/>
    <n v="0"/>
    <n v="6.9767441860465101E-2"/>
    <n v="48.543333333333301"/>
    <x v="0"/>
    <n v="0"/>
  </r>
  <r>
    <x v="4197"/>
    <n v="18"/>
    <s v="Female"/>
    <s v="Japan"/>
    <d v="2024-09-08T17:15:12"/>
    <x v="5"/>
    <n v="3"/>
    <n v="0"/>
    <n v="64"/>
    <n v="1"/>
    <n v="145.51"/>
    <s v=""/>
    <n v="3"/>
    <s v=""/>
    <n v="16"/>
    <n v="0"/>
    <n v="1.5625E-2"/>
    <n v="48.503333333333302"/>
    <x v="0"/>
    <n v="0"/>
  </r>
  <r>
    <x v="4198"/>
    <n v="26"/>
    <s v="Female"/>
    <s v="Canada"/>
    <d v="2023-06-18T13:59:50"/>
    <x v="3"/>
    <n v="3"/>
    <n v="2"/>
    <n v="51"/>
    <n v="3"/>
    <n v="145.5"/>
    <s v=""/>
    <n v="3"/>
    <s v=""/>
    <n v="23"/>
    <n v="0.66666666666666596"/>
    <n v="5.8823529411764698E-2"/>
    <n v="48.5"/>
    <x v="0"/>
    <n v="0"/>
  </r>
  <r>
    <x v="4199"/>
    <n v="58"/>
    <s v="Female"/>
    <s v="USA"/>
    <d v="2023-12-30T22:26:52"/>
    <x v="4"/>
    <n v="1"/>
    <n v="0"/>
    <n v="62"/>
    <n v="2"/>
    <n v="145.5"/>
    <s v=""/>
    <n v="3"/>
    <s v=""/>
    <n v="41"/>
    <n v="0"/>
    <n v="3.2258064516128997E-2"/>
    <n v="48.5"/>
    <x v="0"/>
    <n v="1"/>
  </r>
  <r>
    <x v="4200"/>
    <n v="35"/>
    <s v="Male"/>
    <s v="Australia"/>
    <d v="2024-12-16T11:01:51"/>
    <x v="0"/>
    <n v="3"/>
    <n v="0"/>
    <n v="43"/>
    <n v="2"/>
    <n v="145.38999999999999"/>
    <s v=""/>
    <n v="3"/>
    <s v=""/>
    <n v="0"/>
    <n v="0"/>
    <n v="4.6511627906976702E-2"/>
    <n v="48.463333333333303"/>
    <x v="0"/>
    <n v="1"/>
  </r>
  <r>
    <x v="4201"/>
    <n v="18"/>
    <s v="Female"/>
    <s v="USA"/>
    <d v="2024-04-28T15:58:02"/>
    <x v="2"/>
    <n v="3"/>
    <n v="2"/>
    <n v="37"/>
    <n v="1"/>
    <n v="145.34"/>
    <s v=""/>
    <n v="3"/>
    <s v=""/>
    <n v="7"/>
    <n v="0.66666666666666596"/>
    <n v="2.7027027027027001E-2"/>
    <n v="48.446666666666601"/>
    <x v="0"/>
    <n v="0"/>
  </r>
  <r>
    <x v="4202"/>
    <n v="34"/>
    <s v="Female"/>
    <s v="USA"/>
    <d v="2024-12-17T11:51:11"/>
    <x v="5"/>
    <n v="2"/>
    <n v="0"/>
    <n v="55"/>
    <n v="2"/>
    <n v="145.18"/>
    <s v=""/>
    <n v="3"/>
    <s v=""/>
    <n v="65"/>
    <n v="0"/>
    <n v="3.6363636363636299E-2"/>
    <n v="48.393333333333302"/>
    <x v="0"/>
    <n v="0"/>
  </r>
  <r>
    <x v="4203"/>
    <n v="37"/>
    <s v="Female"/>
    <s v="USA"/>
    <d v="2023-09-16T19:21:27"/>
    <x v="1"/>
    <n v="3"/>
    <n v="0"/>
    <n v="42"/>
    <n v="0"/>
    <n v="144.93"/>
    <s v=""/>
    <n v="3"/>
    <s v=""/>
    <n v="117"/>
    <n v="0"/>
    <n v="0"/>
    <n v="48.31"/>
    <x v="0"/>
    <n v="0"/>
  </r>
  <r>
    <x v="4204"/>
    <n v="25"/>
    <s v="Female"/>
    <s v="Canada"/>
    <d v="2023-09-03T10:07:51"/>
    <x v="1"/>
    <n v="4"/>
    <n v="1"/>
    <n v="38"/>
    <n v="3"/>
    <n v="144.5"/>
    <s v=""/>
    <n v="3"/>
    <s v=""/>
    <n v="15"/>
    <n v="0.25"/>
    <n v="7.8947368421052599E-2"/>
    <n v="48.1666666666666"/>
    <x v="0"/>
    <n v="0"/>
  </r>
  <r>
    <x v="4205"/>
    <n v="36"/>
    <s v="Female"/>
    <s v="USA"/>
    <d v="2023-12-09T15:24:19"/>
    <x v="4"/>
    <n v="5"/>
    <n v="1"/>
    <n v="66"/>
    <n v="3"/>
    <n v="144.41999999999999"/>
    <s v=""/>
    <n v="3"/>
    <s v=""/>
    <n v="0"/>
    <n v="0.2"/>
    <n v="4.54545454545454E-2"/>
    <n v="48.139999999999901"/>
    <x v="0"/>
    <n v="0"/>
  </r>
  <r>
    <x v="4206"/>
    <n v="18"/>
    <s v="Male"/>
    <s v="Canada"/>
    <d v="2024-07-05T01:46:56"/>
    <x v="2"/>
    <n v="3"/>
    <n v="1"/>
    <n v="61"/>
    <n v="3"/>
    <n v="144.34"/>
    <s v=""/>
    <n v="3"/>
    <s v=""/>
    <n v="1"/>
    <n v="0.33333333333333298"/>
    <n v="4.9180327868852403E-2"/>
    <n v="48.113333333333301"/>
    <x v="0"/>
    <n v="0"/>
  </r>
  <r>
    <x v="4207"/>
    <n v="46"/>
    <s v="Female"/>
    <s v="USA"/>
    <d v="2023-10-21T17:28:03"/>
    <x v="5"/>
    <n v="2"/>
    <n v="0"/>
    <n v="59"/>
    <n v="2"/>
    <n v="144.31"/>
    <s v=""/>
    <n v="3"/>
    <s v=""/>
    <n v="23"/>
    <n v="0"/>
    <n v="3.38983050847457E-2"/>
    <n v="48.103333333333303"/>
    <x v="0"/>
    <n v="0"/>
  </r>
  <r>
    <x v="4208"/>
    <n v="35"/>
    <s v="Female"/>
    <s v="USA"/>
    <d v="2023-08-07T01:04:34"/>
    <x v="3"/>
    <n v="3"/>
    <n v="1"/>
    <n v="44"/>
    <n v="2"/>
    <n v="144"/>
    <s v=""/>
    <n v="3"/>
    <s v=""/>
    <n v="2"/>
    <n v="0.33333333333333298"/>
    <n v="4.54545454545454E-2"/>
    <n v="48"/>
    <x v="0"/>
    <n v="0"/>
  </r>
  <r>
    <x v="4209"/>
    <n v="30"/>
    <s v="Male"/>
    <s v="USA"/>
    <d v="2024-02-01T18:54:49"/>
    <x v="1"/>
    <n v="3"/>
    <n v="0"/>
    <n v="39"/>
    <n v="4"/>
    <n v="142.86000000000001"/>
    <s v=""/>
    <n v="3"/>
    <s v=""/>
    <n v="64"/>
    <n v="0"/>
    <n v="0.10256410256410201"/>
    <n v="47.62"/>
    <x v="0"/>
    <n v="0"/>
  </r>
  <r>
    <x v="4210"/>
    <n v="43"/>
    <s v="Male"/>
    <s v="Germany"/>
    <d v="2023-11-01T20:40:11"/>
    <x v="2"/>
    <n v="1"/>
    <n v="0"/>
    <n v="50"/>
    <n v="2"/>
    <n v="142.71"/>
    <s v=""/>
    <n v="3"/>
    <s v=""/>
    <n v="20"/>
    <n v="0"/>
    <n v="0.04"/>
    <n v="47.57"/>
    <x v="0"/>
    <n v="0"/>
  </r>
  <r>
    <x v="4211"/>
    <n v="53"/>
    <s v="Male"/>
    <s v="France"/>
    <d v="2024-05-25T13:20:28"/>
    <x v="2"/>
    <n v="2"/>
    <n v="0"/>
    <n v="37"/>
    <n v="1"/>
    <n v="142.68"/>
    <s v=""/>
    <n v="3"/>
    <s v=""/>
    <n v="72"/>
    <n v="0"/>
    <n v="2.7027027027027001E-2"/>
    <n v="47.56"/>
    <x v="0"/>
    <n v="0"/>
  </r>
  <r>
    <x v="4212"/>
    <n v="35"/>
    <s v="Male"/>
    <s v="Australia"/>
    <d v="2023-11-05T19:34:39"/>
    <x v="4"/>
    <n v="1"/>
    <n v="0"/>
    <n v="43"/>
    <n v="3"/>
    <n v="142.65"/>
    <s v=""/>
    <n v="3"/>
    <s v=""/>
    <n v="12"/>
    <n v="0"/>
    <n v="6.9767441860465101E-2"/>
    <n v="47.55"/>
    <x v="0"/>
    <n v="0"/>
  </r>
  <r>
    <x v="4213"/>
    <n v="36"/>
    <s v="Male"/>
    <s v="Germany"/>
    <d v="2024-12-04T04:05:11"/>
    <x v="2"/>
    <n v="2"/>
    <n v="1"/>
    <n v="47"/>
    <n v="2"/>
    <n v="142.63"/>
    <s v=""/>
    <n v="3"/>
    <s v=""/>
    <n v="68"/>
    <n v="0.5"/>
    <n v="4.2553191489361701E-2"/>
    <n v="47.543333333333301"/>
    <x v="0"/>
    <n v="0"/>
  </r>
  <r>
    <x v="4214"/>
    <n v="54"/>
    <s v="Female"/>
    <s v="USA"/>
    <d v="2024-05-29T15:10:09"/>
    <x v="2"/>
    <n v="2"/>
    <n v="0"/>
    <n v="64"/>
    <n v="5"/>
    <n v="142.36000000000001"/>
    <s v=""/>
    <n v="3"/>
    <s v=""/>
    <n v="32"/>
    <n v="0"/>
    <n v="7.8125E-2"/>
    <n v="47.453333333333298"/>
    <x v="0"/>
    <n v="0"/>
  </r>
  <r>
    <x v="4215"/>
    <n v="23"/>
    <s v="Male"/>
    <s v="USA"/>
    <d v="2023-12-22T18:47:30"/>
    <x v="4"/>
    <n v="4"/>
    <n v="1"/>
    <n v="52"/>
    <n v="2"/>
    <n v="142.02000000000001"/>
    <s v=""/>
    <n v="3"/>
    <s v=""/>
    <n v="7"/>
    <n v="0.25"/>
    <n v="3.8461538461538401E-2"/>
    <n v="47.34"/>
    <x v="0"/>
    <n v="0"/>
  </r>
  <r>
    <x v="4216"/>
    <n v="39"/>
    <s v="Female"/>
    <s v="Canada"/>
    <d v="2024-12-23T06:33:52"/>
    <x v="1"/>
    <n v="4"/>
    <n v="1"/>
    <n v="49"/>
    <n v="3"/>
    <n v="141.59"/>
    <s v=""/>
    <n v="3"/>
    <s v=""/>
    <n v="19"/>
    <n v="0.25"/>
    <n v="6.1224489795918297E-2"/>
    <n v="47.196666666666601"/>
    <x v="0"/>
    <n v="0"/>
  </r>
  <r>
    <x v="4217"/>
    <n v="45"/>
    <s v="Female"/>
    <s v="Canada"/>
    <d v="2023-08-13T13:18:33"/>
    <x v="1"/>
    <n v="1"/>
    <n v="0"/>
    <n v="52"/>
    <n v="1"/>
    <n v="141.41"/>
    <s v=""/>
    <n v="3"/>
    <s v=""/>
    <n v="36"/>
    <n v="0"/>
    <n v="1.9230769230769201E-2"/>
    <n v="47.136666666666599"/>
    <x v="0"/>
    <n v="0"/>
  </r>
  <r>
    <x v="4218"/>
    <n v="23"/>
    <s v="Male"/>
    <s v="USA"/>
    <d v="2023-12-05T19:25:03"/>
    <x v="0"/>
    <n v="2"/>
    <n v="0"/>
    <n v="43"/>
    <n v="4"/>
    <n v="141.1"/>
    <s v=""/>
    <n v="3"/>
    <s v=""/>
    <n v="21"/>
    <n v="0"/>
    <n v="9.3023255813953404E-2"/>
    <n v="47.033333333333303"/>
    <x v="0"/>
    <n v="0"/>
  </r>
  <r>
    <x v="4219"/>
    <n v="28"/>
    <s v="Female"/>
    <s v="USA"/>
    <d v="2024-08-22T12:02:20"/>
    <x v="2"/>
    <n v="3"/>
    <n v="0"/>
    <n v="50"/>
    <n v="2"/>
    <n v="141.03"/>
    <s v=""/>
    <n v="3"/>
    <s v=""/>
    <n v="52"/>
    <n v="0"/>
    <n v="0.04"/>
    <n v="47.01"/>
    <x v="0"/>
    <n v="0"/>
  </r>
  <r>
    <x v="4220"/>
    <n v="52"/>
    <s v="Female"/>
    <s v="France"/>
    <d v="2023-07-10T14:33:40"/>
    <x v="3"/>
    <n v="1"/>
    <n v="0"/>
    <n v="55"/>
    <n v="1"/>
    <n v="140.91"/>
    <s v=""/>
    <n v="3"/>
    <s v=""/>
    <n v="5"/>
    <n v="0"/>
    <n v="1.8181818181818101E-2"/>
    <n v="46.97"/>
    <x v="0"/>
    <n v="0"/>
  </r>
  <r>
    <x v="4221"/>
    <n v="23"/>
    <s v="Female"/>
    <s v="USA"/>
    <d v="2024-07-07T20:56:52"/>
    <x v="5"/>
    <n v="4"/>
    <n v="0"/>
    <n v="48"/>
    <n v="2"/>
    <n v="140.88999999999999"/>
    <s v=""/>
    <n v="3"/>
    <s v=""/>
    <n v="11"/>
    <n v="0"/>
    <n v="4.1666666666666602E-2"/>
    <n v="46.963333333333303"/>
    <x v="0"/>
    <n v="0"/>
  </r>
  <r>
    <x v="4222"/>
    <n v="24"/>
    <s v="Male"/>
    <s v="Canada"/>
    <d v="2023-08-20T21:59:02"/>
    <x v="1"/>
    <n v="2"/>
    <n v="1"/>
    <n v="51"/>
    <n v="3"/>
    <n v="140.83000000000001"/>
    <s v=""/>
    <n v="3"/>
    <s v=""/>
    <n v="26"/>
    <n v="0.5"/>
    <n v="5.8823529411764698E-2"/>
    <n v="46.9433333333333"/>
    <x v="0"/>
    <n v="0"/>
  </r>
  <r>
    <x v="4223"/>
    <n v="49"/>
    <s v="Female"/>
    <s v="Japan"/>
    <d v="2024-10-12T05:46:50"/>
    <x v="2"/>
    <n v="5"/>
    <n v="2"/>
    <n v="58"/>
    <n v="5"/>
    <n v="140.63"/>
    <s v=""/>
    <n v="3"/>
    <s v=""/>
    <n v="2"/>
    <n v="0.4"/>
    <n v="8.6206896551724102E-2"/>
    <n v="46.876666666666601"/>
    <x v="0"/>
    <n v="0"/>
  </r>
  <r>
    <x v="4224"/>
    <n v="32"/>
    <s v="Male"/>
    <s v="USA"/>
    <d v="2024-08-28T05:17:26"/>
    <x v="4"/>
    <n v="3"/>
    <n v="2"/>
    <n v="50"/>
    <n v="3"/>
    <n v="140.57"/>
    <s v=""/>
    <n v="3"/>
    <s v=""/>
    <n v="27"/>
    <n v="0.66666666666666596"/>
    <n v="0.06"/>
    <n v="46.856666666666598"/>
    <x v="0"/>
    <n v="0"/>
  </r>
  <r>
    <x v="4225"/>
    <n v="42"/>
    <s v="Male"/>
    <s v="Australia"/>
    <d v="2024-03-10T18:01:46"/>
    <x v="2"/>
    <n v="4"/>
    <n v="1"/>
    <n v="50"/>
    <n v="3"/>
    <n v="140.54"/>
    <s v=""/>
    <n v="3"/>
    <s v=""/>
    <n v="24"/>
    <n v="0.25"/>
    <n v="0.06"/>
    <n v="46.8466666666666"/>
    <x v="0"/>
    <n v="0"/>
  </r>
  <r>
    <x v="4226"/>
    <n v="46"/>
    <s v="Male"/>
    <s v="USA"/>
    <d v="2023-08-13T23:31:48"/>
    <x v="2"/>
    <n v="3"/>
    <n v="2"/>
    <n v="47"/>
    <n v="2"/>
    <n v="140.52000000000001"/>
    <s v=""/>
    <n v="3"/>
    <s v=""/>
    <n v="30"/>
    <n v="0.66666666666666596"/>
    <n v="4.2553191489361701E-2"/>
    <n v="46.84"/>
    <x v="0"/>
    <n v="0"/>
  </r>
  <r>
    <x v="4227"/>
    <n v="22"/>
    <s v="Female"/>
    <s v="USA"/>
    <d v="2024-08-11T10:17:49"/>
    <x v="2"/>
    <n v="3"/>
    <n v="1"/>
    <n v="51"/>
    <n v="2"/>
    <n v="140.47"/>
    <s v=""/>
    <n v="3"/>
    <s v=""/>
    <n v="67"/>
    <n v="0.33333333333333298"/>
    <n v="3.9215686274509803E-2"/>
    <n v="46.823333333333302"/>
    <x v="0"/>
    <n v="0"/>
  </r>
  <r>
    <x v="4228"/>
    <n v="26"/>
    <s v="Male"/>
    <s v="USA"/>
    <d v="2023-03-01T01:46:41"/>
    <x v="5"/>
    <n v="2"/>
    <n v="1"/>
    <n v="52"/>
    <n v="2"/>
    <n v="140.44999999999999"/>
    <s v=""/>
    <n v="3"/>
    <s v=""/>
    <n v="41"/>
    <n v="0.5"/>
    <n v="3.8461538461538401E-2"/>
    <n v="46.816666666666599"/>
    <x v="0"/>
    <n v="0"/>
  </r>
  <r>
    <x v="4229"/>
    <n v="45"/>
    <s v="Female"/>
    <s v="USA"/>
    <d v="2023-09-09T17:59:01"/>
    <x v="1"/>
    <n v="4"/>
    <n v="0"/>
    <n v="48"/>
    <n v="2"/>
    <n v="140.30000000000001"/>
    <s v=""/>
    <n v="3"/>
    <s v=""/>
    <n v="49"/>
    <n v="0"/>
    <n v="4.1666666666666602E-2"/>
    <n v="46.766666666666602"/>
    <x v="0"/>
    <n v="0"/>
  </r>
  <r>
    <x v="4230"/>
    <n v="26"/>
    <s v="Female"/>
    <s v="UK"/>
    <d v="2024-09-30T10:31:01"/>
    <x v="2"/>
    <n v="3"/>
    <n v="0"/>
    <n v="52"/>
    <n v="2"/>
    <n v="140.13"/>
    <s v=""/>
    <n v="3"/>
    <s v=""/>
    <n v="32"/>
    <n v="0"/>
    <n v="3.8461538461538401E-2"/>
    <n v="46.71"/>
    <x v="0"/>
    <n v="1"/>
  </r>
  <r>
    <x v="4231"/>
    <n v="38"/>
    <s v="Male"/>
    <s v="USA"/>
    <d v="2024-01-05T23:00:00"/>
    <x v="3"/>
    <n v="3"/>
    <n v="2"/>
    <n v="55"/>
    <n v="2"/>
    <n v="139.97"/>
    <s v=""/>
    <n v="3"/>
    <s v=""/>
    <n v="8"/>
    <n v="0.66666666666666596"/>
    <n v="3.6363636363636299E-2"/>
    <n v="46.656666666666602"/>
    <x v="0"/>
    <n v="0"/>
  </r>
  <r>
    <x v="4232"/>
    <n v="40"/>
    <s v="Male"/>
    <s v="USA"/>
    <d v="2023-10-25T01:46:27"/>
    <x v="1"/>
    <n v="2"/>
    <n v="1"/>
    <n v="56"/>
    <n v="4"/>
    <n v="139.71"/>
    <s v=""/>
    <n v="3"/>
    <s v=""/>
    <n v="23"/>
    <n v="0.5"/>
    <n v="7.1428571428571397E-2"/>
    <n v="46.57"/>
    <x v="0"/>
    <n v="0"/>
  </r>
  <r>
    <x v="4233"/>
    <n v="24"/>
    <s v="Female"/>
    <s v="Canada"/>
    <d v="2024-06-23T10:53:56"/>
    <x v="3"/>
    <n v="4"/>
    <n v="2"/>
    <n v="40"/>
    <n v="3"/>
    <n v="139.37"/>
    <s v=""/>
    <n v="3"/>
    <s v=""/>
    <n v="70"/>
    <n v="0.5"/>
    <n v="7.4999999999999997E-2"/>
    <n v="46.456666666666599"/>
    <x v="0"/>
    <n v="0"/>
  </r>
  <r>
    <x v="4234"/>
    <n v="18"/>
    <s v="Female"/>
    <s v="USA"/>
    <d v="2024-01-30T07:02:55"/>
    <x v="0"/>
    <n v="1"/>
    <n v="1"/>
    <n v="55"/>
    <n v="3"/>
    <n v="139.07"/>
    <s v=""/>
    <n v="3"/>
    <s v=""/>
    <n v="2"/>
    <n v="1"/>
    <n v="5.4545454545454501E-2"/>
    <n v="46.356666666666598"/>
    <x v="0"/>
    <n v="0"/>
  </r>
  <r>
    <x v="4235"/>
    <n v="41"/>
    <s v="Female"/>
    <s v="Germany"/>
    <d v="2024-07-09T05:04:14"/>
    <x v="1"/>
    <n v="5"/>
    <n v="2"/>
    <n v="65"/>
    <n v="5"/>
    <n v="138.96"/>
    <s v=""/>
    <n v="3"/>
    <s v=""/>
    <n v="3"/>
    <n v="0.4"/>
    <n v="7.69230769230769E-2"/>
    <n v="46.32"/>
    <x v="0"/>
    <n v="1"/>
  </r>
  <r>
    <x v="4236"/>
    <n v="35"/>
    <s v="Female"/>
    <s v="USA"/>
    <d v="2023-07-26T01:25:56"/>
    <x v="4"/>
    <n v="3"/>
    <n v="2"/>
    <n v="53"/>
    <n v="4"/>
    <n v="138.53"/>
    <s v=""/>
    <n v="3"/>
    <s v=""/>
    <n v="79"/>
    <n v="0.66666666666666596"/>
    <n v="7.5471698113207503E-2"/>
    <n v="46.176666666666598"/>
    <x v="0"/>
    <n v="0"/>
  </r>
  <r>
    <x v="4237"/>
    <n v="24"/>
    <s v="Male"/>
    <s v="Australia"/>
    <d v="2024-11-02T06:58:57"/>
    <x v="2"/>
    <n v="1"/>
    <n v="0"/>
    <n v="54"/>
    <n v="2"/>
    <n v="138.4"/>
    <s v=""/>
    <n v="3"/>
    <s v=""/>
    <n v="15"/>
    <n v="0"/>
    <n v="3.7037037037037E-2"/>
    <n v="46.133333333333297"/>
    <x v="0"/>
    <n v="0"/>
  </r>
  <r>
    <x v="4238"/>
    <n v="56"/>
    <s v="Male"/>
    <s v="UK"/>
    <d v="2023-06-17T07:20:05"/>
    <x v="2"/>
    <n v="5"/>
    <n v="0"/>
    <n v="56"/>
    <n v="4"/>
    <n v="138.34"/>
    <s v=""/>
    <n v="3"/>
    <s v=""/>
    <n v="129"/>
    <n v="0"/>
    <n v="7.1428571428571397E-2"/>
    <n v="46.113333333333301"/>
    <x v="0"/>
    <n v="1"/>
  </r>
  <r>
    <x v="4239"/>
    <n v="39"/>
    <s v="Female"/>
    <s v="UK"/>
    <d v="2024-11-01T22:13:19"/>
    <x v="5"/>
    <n v="2"/>
    <n v="2"/>
    <n v="54"/>
    <n v="5"/>
    <n v="137.63"/>
    <s v=""/>
    <n v="3"/>
    <s v=""/>
    <n v="50"/>
    <n v="1"/>
    <n v="9.2592592592592504E-2"/>
    <n v="45.876666666666601"/>
    <x v="0"/>
    <n v="0"/>
  </r>
  <r>
    <x v="4240"/>
    <n v="24"/>
    <s v="Male"/>
    <s v="USA"/>
    <d v="2024-10-05T21:55:40"/>
    <x v="2"/>
    <n v="2"/>
    <n v="1"/>
    <n v="40"/>
    <n v="1"/>
    <n v="137.21"/>
    <s v=""/>
    <n v="3"/>
    <s v=""/>
    <n v="1"/>
    <n v="0.5"/>
    <n v="2.5000000000000001E-2"/>
    <n v="45.736666666666601"/>
    <x v="0"/>
    <n v="0"/>
  </r>
  <r>
    <x v="4241"/>
    <n v="34"/>
    <s v="Female"/>
    <s v="Canada"/>
    <d v="2024-02-26T19:01:25"/>
    <x v="5"/>
    <n v="6"/>
    <n v="2"/>
    <n v="48"/>
    <n v="2"/>
    <n v="137.12"/>
    <s v=""/>
    <n v="3"/>
    <s v=""/>
    <n v="4"/>
    <n v="0.33333333333333298"/>
    <n v="4.1666666666666602E-2"/>
    <n v="45.706666666666599"/>
    <x v="0"/>
    <n v="0"/>
  </r>
  <r>
    <x v="4242"/>
    <n v="25"/>
    <s v="Male"/>
    <s v="Canada"/>
    <d v="2024-06-17T16:11:14"/>
    <x v="0"/>
    <n v="6"/>
    <n v="0"/>
    <n v="49"/>
    <n v="3"/>
    <n v="136.99"/>
    <s v=""/>
    <n v="3"/>
    <s v=""/>
    <n v="33"/>
    <n v="0"/>
    <n v="6.1224489795918297E-2"/>
    <n v="45.663333333333298"/>
    <x v="0"/>
    <n v="0"/>
  </r>
  <r>
    <x v="4243"/>
    <n v="41"/>
    <s v="Male"/>
    <s v="UK"/>
    <d v="2024-01-26T21:16:54"/>
    <x v="5"/>
    <n v="4"/>
    <n v="1"/>
    <n v="54"/>
    <n v="2"/>
    <n v="136.86000000000001"/>
    <s v=""/>
    <n v="3"/>
    <s v=""/>
    <n v="41"/>
    <n v="0.25"/>
    <n v="3.7037037037037E-2"/>
    <n v="45.62"/>
    <x v="0"/>
    <n v="0"/>
  </r>
  <r>
    <x v="4244"/>
    <n v="28"/>
    <s v="Male"/>
    <s v="USA"/>
    <d v="2023-01-24T15:59:14"/>
    <x v="1"/>
    <n v="0"/>
    <n v="0"/>
    <n v="44"/>
    <n v="2"/>
    <n v="136.82"/>
    <s v=""/>
    <n v="3"/>
    <s v=""/>
    <n v="41"/>
    <n v="0"/>
    <n v="4.54545454545454E-2"/>
    <n v="45.606666666666598"/>
    <x v="0"/>
    <n v="1"/>
  </r>
  <r>
    <x v="4245"/>
    <n v="38"/>
    <s v="Male"/>
    <s v="Canada"/>
    <d v="2023-12-09T06:38:40"/>
    <x v="2"/>
    <n v="1"/>
    <n v="0"/>
    <n v="45"/>
    <n v="3"/>
    <n v="136.69"/>
    <s v=""/>
    <n v="3"/>
    <s v=""/>
    <n v="36"/>
    <n v="0"/>
    <n v="6.6666666666666596E-2"/>
    <n v="45.563333333333297"/>
    <x v="0"/>
    <n v="0"/>
  </r>
  <r>
    <x v="4246"/>
    <n v="22"/>
    <s v="Female"/>
    <s v="USA"/>
    <d v="2023-05-18T16:15:19"/>
    <x v="2"/>
    <n v="1"/>
    <n v="0"/>
    <n v="51"/>
    <n v="2"/>
    <n v="136.66999999999999"/>
    <s v=""/>
    <n v="3"/>
    <s v=""/>
    <n v="1"/>
    <n v="0"/>
    <n v="3.9215686274509803E-2"/>
    <n v="45.556666666666601"/>
    <x v="0"/>
    <n v="1"/>
  </r>
  <r>
    <x v="4247"/>
    <n v="43"/>
    <s v="Male"/>
    <s v="USA"/>
    <d v="2023-07-14T10:32:56"/>
    <x v="1"/>
    <n v="0"/>
    <n v="0"/>
    <n v="64"/>
    <n v="1"/>
    <n v="136.65"/>
    <s v=""/>
    <n v="3"/>
    <s v=""/>
    <n v="0"/>
    <n v="0"/>
    <n v="1.5625E-2"/>
    <n v="45.55"/>
    <x v="0"/>
    <n v="0"/>
  </r>
  <r>
    <x v="4248"/>
    <n v="33"/>
    <s v="Female"/>
    <s v="USA"/>
    <d v="2024-01-14T12:52:37"/>
    <x v="1"/>
    <n v="0"/>
    <n v="0"/>
    <n v="38"/>
    <n v="6"/>
    <n v="136.63999999999999"/>
    <s v=""/>
    <n v="3"/>
    <s v=""/>
    <n v="125"/>
    <n v="0"/>
    <n v="0.157894736842105"/>
    <n v="45.546666666666603"/>
    <x v="0"/>
    <n v="1"/>
  </r>
  <r>
    <x v="4249"/>
    <n v="29"/>
    <s v="Male"/>
    <s v="USA"/>
    <d v="2024-10-31T14:05:57"/>
    <x v="4"/>
    <n v="2"/>
    <n v="1"/>
    <n v="38"/>
    <n v="0"/>
    <n v="136.38"/>
    <s v=""/>
    <n v="3"/>
    <s v=""/>
    <n v="8"/>
    <n v="0.5"/>
    <n v="0"/>
    <n v="45.46"/>
    <x v="0"/>
    <n v="0"/>
  </r>
  <r>
    <x v="4250"/>
    <n v="18"/>
    <s v="Male"/>
    <s v="Australia"/>
    <d v="2023-11-17T11:55:16"/>
    <x v="0"/>
    <n v="5"/>
    <n v="2"/>
    <n v="41"/>
    <n v="2"/>
    <n v="136.36000000000001"/>
    <s v=""/>
    <n v="3"/>
    <s v=""/>
    <n v="28"/>
    <n v="0.4"/>
    <n v="4.8780487804878002E-2"/>
    <n v="45.453333333333298"/>
    <x v="0"/>
    <n v="0"/>
  </r>
  <r>
    <x v="4251"/>
    <n v="51"/>
    <s v="Female"/>
    <s v="USA"/>
    <d v="2024-09-06T11:13:44"/>
    <x v="4"/>
    <n v="0"/>
    <n v="0"/>
    <n v="53"/>
    <n v="3"/>
    <n v="136.22"/>
    <s v=""/>
    <n v="3"/>
    <s v=""/>
    <n v="35"/>
    <n v="0"/>
    <n v="5.6603773584905599E-2"/>
    <n v="45.406666666666602"/>
    <x v="0"/>
    <n v="1"/>
  </r>
  <r>
    <x v="4252"/>
    <n v="38"/>
    <s v="Female"/>
    <s v="USA"/>
    <d v="2023-01-02T00:49:19"/>
    <x v="3"/>
    <n v="2"/>
    <n v="2"/>
    <n v="53"/>
    <n v="3"/>
    <n v="135.83000000000001"/>
    <s v=""/>
    <n v="3"/>
    <s v=""/>
    <n v="8"/>
    <n v="1"/>
    <n v="5.6603773584905599E-2"/>
    <n v="45.2766666666666"/>
    <x v="0"/>
    <n v="0"/>
  </r>
  <r>
    <x v="4253"/>
    <n v="34"/>
    <s v="Female"/>
    <s v="UK"/>
    <d v="2024-05-12T18:42:56"/>
    <x v="1"/>
    <n v="3"/>
    <n v="0"/>
    <n v="54"/>
    <n v="3"/>
    <n v="135.82"/>
    <s v=""/>
    <n v="3"/>
    <s v=""/>
    <n v="10"/>
    <n v="0"/>
    <n v="5.5555555555555497E-2"/>
    <n v="45.273333333333298"/>
    <x v="0"/>
    <n v="0"/>
  </r>
  <r>
    <x v="4254"/>
    <n v="41"/>
    <s v="Female"/>
    <s v="UK"/>
    <d v="2024-06-05T04:51:45"/>
    <x v="3"/>
    <n v="1"/>
    <n v="0"/>
    <n v="50"/>
    <n v="4"/>
    <n v="135.63"/>
    <s v=""/>
    <n v="3"/>
    <s v=""/>
    <n v="120"/>
    <n v="0"/>
    <n v="0.08"/>
    <n v="45.21"/>
    <x v="0"/>
    <n v="0"/>
  </r>
  <r>
    <x v="4255"/>
    <n v="45"/>
    <s v="Male"/>
    <s v="USA"/>
    <d v="2024-10-06T16:54:34"/>
    <x v="5"/>
    <n v="3"/>
    <n v="1"/>
    <n v="51"/>
    <n v="3"/>
    <n v="135.47999999999999"/>
    <s v=""/>
    <n v="3"/>
    <s v=""/>
    <n v="94"/>
    <n v="0.33333333333333298"/>
    <n v="5.8823529411764698E-2"/>
    <n v="45.16"/>
    <x v="0"/>
    <n v="1"/>
  </r>
  <r>
    <x v="4256"/>
    <n v="20"/>
    <s v="Male"/>
    <s v="Germany"/>
    <d v="2024-11-26T16:29:29"/>
    <x v="2"/>
    <n v="2"/>
    <n v="1"/>
    <n v="42"/>
    <n v="2"/>
    <n v="135.47"/>
    <s v=""/>
    <n v="3"/>
    <s v=""/>
    <n v="8"/>
    <n v="0.5"/>
    <n v="4.7619047619047603E-2"/>
    <n v="45.156666666666602"/>
    <x v="0"/>
    <n v="0"/>
  </r>
  <r>
    <x v="4257"/>
    <n v="26"/>
    <s v="Female"/>
    <s v="USA"/>
    <d v="2023-11-02T11:16:15"/>
    <x v="5"/>
    <n v="4"/>
    <n v="2"/>
    <n v="46"/>
    <n v="0"/>
    <n v="134.96"/>
    <s v=""/>
    <n v="3"/>
    <s v=""/>
    <n v="73"/>
    <n v="0.5"/>
    <n v="0"/>
    <n v="44.986666666666601"/>
    <x v="0"/>
    <n v="1"/>
  </r>
  <r>
    <x v="4258"/>
    <n v="50"/>
    <s v="Female"/>
    <s v="France"/>
    <d v="2024-11-22T02:58:56"/>
    <x v="4"/>
    <n v="3"/>
    <n v="0"/>
    <n v="59"/>
    <n v="3"/>
    <n v="134.91999999999999"/>
    <s v=""/>
    <n v="3"/>
    <s v=""/>
    <n v="9"/>
    <n v="0"/>
    <n v="5.0847457627118599E-2"/>
    <n v="44.973333333333301"/>
    <x v="0"/>
    <n v="0"/>
  </r>
  <r>
    <x v="4259"/>
    <n v="51"/>
    <s v="Male"/>
    <s v="USA"/>
    <d v="2023-06-09T18:16:46"/>
    <x v="5"/>
    <n v="3"/>
    <n v="1"/>
    <n v="47"/>
    <n v="4"/>
    <n v="134.82"/>
    <s v=""/>
    <n v="3"/>
    <s v=""/>
    <n v="1"/>
    <n v="0.33333333333333298"/>
    <n v="8.5106382978723402E-2"/>
    <n v="44.94"/>
    <x v="0"/>
    <n v="0"/>
  </r>
  <r>
    <x v="4260"/>
    <n v="46"/>
    <s v="Male"/>
    <s v="UK"/>
    <d v="2023-03-28T02:04:20"/>
    <x v="4"/>
    <n v="1"/>
    <n v="1"/>
    <n v="49"/>
    <n v="0"/>
    <n v="134.52000000000001"/>
    <s v=""/>
    <n v="3"/>
    <s v=""/>
    <n v="28"/>
    <n v="1"/>
    <n v="0"/>
    <n v="44.84"/>
    <x v="0"/>
    <n v="0"/>
  </r>
  <r>
    <x v="4261"/>
    <n v="37"/>
    <s v="Male"/>
    <s v="USA"/>
    <d v="2023-05-27T01:45:08"/>
    <x v="3"/>
    <n v="8"/>
    <n v="2"/>
    <n v="41"/>
    <n v="6"/>
    <n v="134.32"/>
    <s v=""/>
    <n v="3"/>
    <s v=""/>
    <n v="46"/>
    <n v="0.25"/>
    <n v="0.146341463414634"/>
    <n v="44.773333333333298"/>
    <x v="0"/>
    <n v="0"/>
  </r>
  <r>
    <x v="4262"/>
    <n v="37"/>
    <s v="Male"/>
    <s v="UK"/>
    <d v="2023-01-15T10:02:56"/>
    <x v="4"/>
    <n v="2"/>
    <n v="0"/>
    <n v="44"/>
    <n v="3"/>
    <n v="134.12"/>
    <s v=""/>
    <n v="3"/>
    <s v=""/>
    <n v="75"/>
    <n v="0"/>
    <n v="6.8181818181818094E-2"/>
    <n v="44.706666666666599"/>
    <x v="0"/>
    <n v="0"/>
  </r>
  <r>
    <x v="4263"/>
    <n v="36"/>
    <s v="Female"/>
    <s v="USA"/>
    <d v="2023-02-16T07:09:09"/>
    <x v="1"/>
    <n v="1"/>
    <n v="0"/>
    <n v="44"/>
    <n v="2"/>
    <n v="134.11000000000001"/>
    <s v=""/>
    <n v="3"/>
    <s v=""/>
    <n v="25"/>
    <n v="0"/>
    <n v="4.54545454545454E-2"/>
    <n v="44.703333333333298"/>
    <x v="0"/>
    <n v="0"/>
  </r>
  <r>
    <x v="4264"/>
    <n v="43"/>
    <s v="Female"/>
    <s v="USA"/>
    <d v="2023-03-08T10:27:10"/>
    <x v="1"/>
    <n v="4"/>
    <n v="2"/>
    <n v="51"/>
    <n v="1"/>
    <n v="134.08000000000001"/>
    <s v=""/>
    <n v="3"/>
    <s v=""/>
    <n v="32"/>
    <n v="0.5"/>
    <n v="1.9607843137254902E-2"/>
    <n v="44.6933333333333"/>
    <x v="0"/>
    <n v="0"/>
  </r>
  <r>
    <x v="4265"/>
    <n v="41"/>
    <s v="Female"/>
    <s v="France"/>
    <d v="2024-08-20T22:04:33"/>
    <x v="4"/>
    <n v="2"/>
    <n v="1"/>
    <n v="51"/>
    <n v="3"/>
    <n v="134.03"/>
    <s v=""/>
    <n v="3"/>
    <s v=""/>
    <n v="2"/>
    <n v="0.5"/>
    <n v="5.8823529411764698E-2"/>
    <n v="44.676666666666598"/>
    <x v="0"/>
    <n v="0"/>
  </r>
  <r>
    <x v="4266"/>
    <n v="26"/>
    <s v="Female"/>
    <s v="Germany"/>
    <d v="2023-05-30T05:40:43"/>
    <x v="4"/>
    <n v="3"/>
    <n v="2"/>
    <n v="61"/>
    <n v="2"/>
    <n v="133.94"/>
    <s v=""/>
    <n v="3"/>
    <s v=""/>
    <n v="6"/>
    <n v="0.66666666666666596"/>
    <n v="3.2786885245901599E-2"/>
    <n v="44.646666666666597"/>
    <x v="0"/>
    <n v="0"/>
  </r>
  <r>
    <x v="4267"/>
    <n v="49"/>
    <s v="Male"/>
    <s v="Canada"/>
    <d v="2024-09-10T01:22:34"/>
    <x v="3"/>
    <n v="4"/>
    <n v="0"/>
    <n v="63"/>
    <n v="2"/>
    <n v="133.86000000000001"/>
    <s v=""/>
    <n v="3"/>
    <s v=""/>
    <n v="62"/>
    <n v="0"/>
    <n v="3.1746031746031703E-2"/>
    <n v="44.62"/>
    <x v="0"/>
    <n v="0"/>
  </r>
  <r>
    <x v="4268"/>
    <n v="24"/>
    <s v="Male"/>
    <s v="Canada"/>
    <d v="2023-03-16T02:25:42"/>
    <x v="3"/>
    <n v="1"/>
    <n v="1"/>
    <n v="47"/>
    <n v="1"/>
    <n v="133.38999999999999"/>
    <s v=""/>
    <n v="3"/>
    <s v=""/>
    <n v="6"/>
    <n v="1"/>
    <n v="2.1276595744680799E-2"/>
    <n v="44.463333333333303"/>
    <x v="0"/>
    <n v="0"/>
  </r>
  <r>
    <x v="4269"/>
    <n v="40"/>
    <s v="Female"/>
    <s v="USA"/>
    <d v="2023-04-22T00:43:19"/>
    <x v="0"/>
    <n v="0"/>
    <n v="0"/>
    <n v="43"/>
    <n v="4"/>
    <n v="133.38999999999999"/>
    <s v=""/>
    <n v="3"/>
    <s v=""/>
    <n v="10"/>
    <n v="0"/>
    <n v="9.3023255813953404E-2"/>
    <n v="44.463333333333303"/>
    <x v="0"/>
    <n v="0"/>
  </r>
  <r>
    <x v="4270"/>
    <n v="44"/>
    <s v="Female"/>
    <s v="USA"/>
    <d v="2023-05-27T11:58:23"/>
    <x v="4"/>
    <n v="2"/>
    <n v="1"/>
    <n v="61"/>
    <n v="5"/>
    <n v="133.35"/>
    <s v=""/>
    <n v="3"/>
    <s v=""/>
    <n v="132"/>
    <n v="0.5"/>
    <n v="8.1967213114753995E-2"/>
    <n v="44.449999999999903"/>
    <x v="0"/>
    <n v="1"/>
  </r>
  <r>
    <x v="4271"/>
    <n v="38"/>
    <s v="Male"/>
    <s v="UK"/>
    <d v="2024-03-05T02:14:17"/>
    <x v="2"/>
    <n v="3"/>
    <n v="1"/>
    <n v="37"/>
    <n v="0"/>
    <n v="133.22"/>
    <s v=""/>
    <n v="3"/>
    <s v=""/>
    <n v="12"/>
    <n v="0.33333333333333298"/>
    <n v="0"/>
    <n v="44.406666666666602"/>
    <x v="0"/>
    <n v="0"/>
  </r>
  <r>
    <x v="4272"/>
    <n v="46"/>
    <s v="Male"/>
    <s v="USA"/>
    <d v="2023-05-17T19:48:49"/>
    <x v="0"/>
    <n v="2"/>
    <n v="1"/>
    <n v="45"/>
    <n v="3"/>
    <n v="133.16"/>
    <s v=""/>
    <n v="3"/>
    <s v=""/>
    <n v="9"/>
    <n v="0.5"/>
    <n v="6.6666666666666596E-2"/>
    <n v="44.386666666666599"/>
    <x v="0"/>
    <n v="0"/>
  </r>
  <r>
    <x v="4273"/>
    <n v="54"/>
    <s v="Female"/>
    <s v="Germany"/>
    <d v="2024-06-30T22:29:38"/>
    <x v="3"/>
    <n v="3"/>
    <n v="2"/>
    <n v="56"/>
    <n v="2"/>
    <n v="133.13"/>
    <s v=""/>
    <n v="3"/>
    <s v=""/>
    <n v="38"/>
    <n v="0.66666666666666596"/>
    <n v="3.5714285714285698E-2"/>
    <n v="44.376666666666601"/>
    <x v="0"/>
    <n v="0"/>
  </r>
  <r>
    <x v="4274"/>
    <n v="36"/>
    <s v="Male"/>
    <s v="USA"/>
    <d v="2024-08-17T00:37:41"/>
    <x v="5"/>
    <n v="1"/>
    <n v="0"/>
    <n v="46"/>
    <n v="1"/>
    <n v="133.09"/>
    <s v=""/>
    <n v="3"/>
    <s v=""/>
    <n v="2"/>
    <n v="0"/>
    <n v="2.1739130434782601E-2"/>
    <n v="44.363333333333301"/>
    <x v="0"/>
    <n v="0"/>
  </r>
  <r>
    <x v="4275"/>
    <n v="30"/>
    <s v="Female"/>
    <s v="France"/>
    <d v="2023-08-19T15:19:17"/>
    <x v="2"/>
    <n v="4"/>
    <n v="0"/>
    <n v="51"/>
    <n v="3"/>
    <n v="132.94999999999999"/>
    <s v=""/>
    <n v="3"/>
    <s v=""/>
    <n v="8"/>
    <n v="0"/>
    <n v="5.8823529411764698E-2"/>
    <n v="44.316666666666599"/>
    <x v="0"/>
    <n v="0"/>
  </r>
  <r>
    <x v="4276"/>
    <n v="44"/>
    <s v="Female"/>
    <s v="USA"/>
    <d v="2024-03-27T04:15:44"/>
    <x v="3"/>
    <n v="3"/>
    <n v="1"/>
    <n v="50"/>
    <n v="2"/>
    <n v="132.94999999999999"/>
    <s v=""/>
    <n v="3"/>
    <s v=""/>
    <n v="20"/>
    <n v="0.33333333333333298"/>
    <n v="0.04"/>
    <n v="44.316666666666599"/>
    <x v="0"/>
    <n v="0"/>
  </r>
  <r>
    <x v="4277"/>
    <n v="49"/>
    <s v="Male"/>
    <s v="USA"/>
    <d v="2023-10-28T08:37:15"/>
    <x v="2"/>
    <n v="5"/>
    <n v="3"/>
    <n v="69"/>
    <n v="2"/>
    <n v="132.78"/>
    <s v=""/>
    <n v="3"/>
    <s v=""/>
    <n v="10"/>
    <n v="0.6"/>
    <n v="2.8985507246376802E-2"/>
    <n v="44.26"/>
    <x v="0"/>
    <n v="0"/>
  </r>
  <r>
    <x v="4278"/>
    <n v="38"/>
    <s v="Female"/>
    <s v="USA"/>
    <d v="2023-06-06T20:11:37"/>
    <x v="2"/>
    <n v="4"/>
    <n v="1"/>
    <n v="46"/>
    <n v="0"/>
    <n v="132.52000000000001"/>
    <s v=""/>
    <n v="3"/>
    <s v=""/>
    <n v="14"/>
    <n v="0.25"/>
    <n v="0"/>
    <n v="44.173333333333296"/>
    <x v="0"/>
    <n v="0"/>
  </r>
  <r>
    <x v="4279"/>
    <n v="44"/>
    <s v="Male"/>
    <s v="USA"/>
    <d v="2024-03-06T11:49:16"/>
    <x v="1"/>
    <n v="3"/>
    <n v="2"/>
    <n v="50"/>
    <n v="4"/>
    <n v="132.38"/>
    <s v=""/>
    <n v="3"/>
    <s v=""/>
    <n v="23"/>
    <n v="0.66666666666666596"/>
    <n v="0.08"/>
    <n v="44.126666666666601"/>
    <x v="0"/>
    <n v="0"/>
  </r>
  <r>
    <x v="4280"/>
    <n v="26"/>
    <s v="Male"/>
    <s v="Australia"/>
    <d v="2023-09-12T17:31:46"/>
    <x v="1"/>
    <n v="6"/>
    <n v="1"/>
    <n v="56"/>
    <n v="2"/>
    <n v="132.36000000000001"/>
    <s v=""/>
    <n v="3"/>
    <s v=""/>
    <n v="12"/>
    <n v="0.16666666666666599"/>
    <n v="3.5714285714285698E-2"/>
    <n v="44.12"/>
    <x v="0"/>
    <n v="0"/>
  </r>
  <r>
    <x v="4281"/>
    <n v="18"/>
    <s v="Male"/>
    <s v="USA"/>
    <d v="2023-05-06T16:36:41"/>
    <x v="0"/>
    <n v="5"/>
    <n v="2"/>
    <n v="60"/>
    <n v="8"/>
    <n v="131.79"/>
    <s v=""/>
    <n v="3"/>
    <s v=""/>
    <n v="43"/>
    <n v="0.4"/>
    <n v="0.133333333333333"/>
    <n v="43.93"/>
    <x v="0"/>
    <n v="0"/>
  </r>
  <r>
    <x v="4282"/>
    <n v="41"/>
    <s v="Female"/>
    <s v="USA"/>
    <d v="2024-08-15T19:25:32"/>
    <x v="5"/>
    <n v="4"/>
    <n v="2"/>
    <n v="37"/>
    <n v="2"/>
    <n v="131.72"/>
    <s v=""/>
    <n v="3"/>
    <s v=""/>
    <n v="20"/>
    <n v="0.5"/>
    <n v="5.4054054054054002E-2"/>
    <n v="43.906666666666602"/>
    <x v="0"/>
    <n v="0"/>
  </r>
  <r>
    <x v="4283"/>
    <n v="48"/>
    <s v="Male"/>
    <s v="Japan"/>
    <d v="2024-12-18T02:27:15"/>
    <x v="3"/>
    <n v="0"/>
    <n v="0"/>
    <n v="59"/>
    <n v="2"/>
    <n v="131.68"/>
    <s v=""/>
    <n v="3"/>
    <s v=""/>
    <n v="3"/>
    <n v="0"/>
    <n v="3.38983050847457E-2"/>
    <n v="43.893333333333302"/>
    <x v="0"/>
    <n v="0"/>
  </r>
  <r>
    <x v="4284"/>
    <n v="21"/>
    <s v="Female"/>
    <s v="Canada"/>
    <d v="2024-12-06T20:19:54"/>
    <x v="1"/>
    <n v="0"/>
    <n v="0"/>
    <n v="66"/>
    <n v="2"/>
    <n v="131.44"/>
    <s v=""/>
    <n v="3"/>
    <s v=""/>
    <n v="27"/>
    <n v="0"/>
    <n v="3.03030303030303E-2"/>
    <n v="43.813333333333297"/>
    <x v="0"/>
    <n v="0"/>
  </r>
  <r>
    <x v="4285"/>
    <n v="18"/>
    <s v="Male"/>
    <s v="Germany"/>
    <d v="2023-10-08T12:37:16"/>
    <x v="2"/>
    <n v="2"/>
    <n v="1"/>
    <n v="48"/>
    <n v="0"/>
    <n v="131.07"/>
    <s v=""/>
    <n v="3"/>
    <s v=""/>
    <n v="91"/>
    <n v="0.5"/>
    <n v="0"/>
    <n v="43.69"/>
    <x v="0"/>
    <n v="1"/>
  </r>
  <r>
    <x v="4286"/>
    <n v="28"/>
    <s v="Male"/>
    <s v="Canada"/>
    <d v="2024-10-05T02:56:46"/>
    <x v="5"/>
    <n v="2"/>
    <n v="1"/>
    <n v="46"/>
    <n v="3"/>
    <n v="131.05000000000001"/>
    <s v=""/>
    <n v="3"/>
    <s v=""/>
    <n v="2"/>
    <n v="0.5"/>
    <n v="6.5217391304347797E-2"/>
    <n v="43.683333333333302"/>
    <x v="0"/>
    <n v="1"/>
  </r>
  <r>
    <x v="4287"/>
    <n v="41"/>
    <s v="Female"/>
    <s v="USA"/>
    <d v="2023-10-13T12:21:04"/>
    <x v="3"/>
    <n v="1"/>
    <n v="0"/>
    <n v="57"/>
    <n v="3"/>
    <n v="131.02000000000001"/>
    <s v=""/>
    <n v="3"/>
    <s v=""/>
    <n v="38"/>
    <n v="0"/>
    <n v="5.2631578947368397E-2"/>
    <n v="43.673333333333296"/>
    <x v="0"/>
    <n v="1"/>
  </r>
  <r>
    <x v="4288"/>
    <n v="33"/>
    <s v="Female"/>
    <s v="France"/>
    <d v="2023-09-07T07:34:43"/>
    <x v="4"/>
    <n v="3"/>
    <n v="2"/>
    <n v="44"/>
    <n v="5"/>
    <n v="130.97"/>
    <s v=""/>
    <n v="3"/>
    <s v=""/>
    <n v="6"/>
    <n v="0.66666666666666596"/>
    <n v="0.11363636363636299"/>
    <n v="43.656666666666602"/>
    <x v="0"/>
    <n v="0"/>
  </r>
  <r>
    <x v="4289"/>
    <n v="36"/>
    <s v="Female"/>
    <s v="Japan"/>
    <d v="2024-02-28T08:59:12"/>
    <x v="3"/>
    <n v="4"/>
    <n v="1"/>
    <n v="53"/>
    <n v="5"/>
    <n v="130.84"/>
    <s v=""/>
    <n v="3"/>
    <s v=""/>
    <n v="9"/>
    <n v="0.25"/>
    <n v="9.4339622641509399E-2"/>
    <n v="43.613333333333301"/>
    <x v="0"/>
    <n v="0"/>
  </r>
  <r>
    <x v="4290"/>
    <n v="40"/>
    <s v="Female"/>
    <s v="USA"/>
    <d v="2023-12-25T13:57:26"/>
    <x v="1"/>
    <n v="3"/>
    <n v="1"/>
    <n v="38"/>
    <n v="3"/>
    <n v="130.83000000000001"/>
    <s v=""/>
    <n v="3"/>
    <s v=""/>
    <n v="25"/>
    <n v="0.33333333333333298"/>
    <n v="7.8947368421052599E-2"/>
    <n v="43.61"/>
    <x v="0"/>
    <n v="0"/>
  </r>
  <r>
    <x v="4291"/>
    <n v="35"/>
    <s v="Female"/>
    <s v="France"/>
    <d v="2024-03-17T17:56:37"/>
    <x v="3"/>
    <n v="2"/>
    <n v="0"/>
    <n v="56"/>
    <n v="2"/>
    <n v="130.35"/>
    <s v=""/>
    <n v="3"/>
    <s v=""/>
    <n v="41"/>
    <n v="0"/>
    <n v="3.5714285714285698E-2"/>
    <n v="43.449999999999903"/>
    <x v="0"/>
    <n v="0"/>
  </r>
  <r>
    <x v="4292"/>
    <n v="32"/>
    <s v="Female"/>
    <s v="USA"/>
    <d v="2024-09-02T21:04:54"/>
    <x v="2"/>
    <n v="2"/>
    <n v="1"/>
    <n v="43"/>
    <n v="2"/>
    <n v="130.07"/>
    <s v=""/>
    <n v="3"/>
    <s v=""/>
    <n v="7"/>
    <n v="0.5"/>
    <n v="4.6511627906976702E-2"/>
    <n v="43.356666666666598"/>
    <x v="0"/>
    <n v="0"/>
  </r>
  <r>
    <x v="4293"/>
    <n v="25"/>
    <s v="Female"/>
    <s v="France"/>
    <d v="2024-10-26T17:17:22"/>
    <x v="4"/>
    <n v="2"/>
    <n v="1"/>
    <n v="55"/>
    <n v="1"/>
    <n v="129.87"/>
    <s v=""/>
    <n v="3"/>
    <s v=""/>
    <n v="42"/>
    <n v="0.5"/>
    <n v="1.8181818181818101E-2"/>
    <n v="43.29"/>
    <x v="0"/>
    <n v="1"/>
  </r>
  <r>
    <x v="4294"/>
    <n v="27"/>
    <s v="Male"/>
    <s v="Australia"/>
    <d v="2023-05-16T02:55:49"/>
    <x v="1"/>
    <n v="5"/>
    <n v="3"/>
    <n v="46"/>
    <n v="1"/>
    <n v="129.66999999999999"/>
    <s v=""/>
    <n v="3"/>
    <s v=""/>
    <n v="2"/>
    <n v="0.6"/>
    <n v="2.1739130434782601E-2"/>
    <n v="43.223333333333301"/>
    <x v="0"/>
    <n v="0"/>
  </r>
  <r>
    <x v="4295"/>
    <n v="24"/>
    <s v="Male"/>
    <s v="USA"/>
    <d v="2024-11-24T04:37:35"/>
    <x v="1"/>
    <n v="3"/>
    <n v="1"/>
    <n v="50"/>
    <n v="4"/>
    <n v="129.66"/>
    <s v=""/>
    <n v="3"/>
    <s v=""/>
    <n v="6"/>
    <n v="0.33333333333333298"/>
    <n v="0.08"/>
    <n v="43.22"/>
    <x v="0"/>
    <n v="0"/>
  </r>
  <r>
    <x v="4296"/>
    <n v="58"/>
    <s v="Female"/>
    <s v="Japan"/>
    <d v="2023-01-28T23:39:21"/>
    <x v="2"/>
    <n v="5"/>
    <n v="2"/>
    <n v="47"/>
    <n v="2"/>
    <n v="129.59"/>
    <s v=""/>
    <n v="3"/>
    <s v=""/>
    <n v="158"/>
    <n v="0.4"/>
    <n v="4.2553191489361701E-2"/>
    <n v="43.196666666666601"/>
    <x v="0"/>
    <n v="1"/>
  </r>
  <r>
    <x v="4297"/>
    <n v="42"/>
    <s v="Female"/>
    <s v="Germany"/>
    <d v="2023-06-03T17:43:39"/>
    <x v="1"/>
    <n v="2"/>
    <n v="2"/>
    <n v="47"/>
    <n v="1"/>
    <n v="129.38999999999999"/>
    <s v=""/>
    <n v="3"/>
    <s v=""/>
    <n v="65"/>
    <n v="1"/>
    <n v="2.1276595744680799E-2"/>
    <n v="43.129999999999903"/>
    <x v="0"/>
    <n v="1"/>
  </r>
  <r>
    <x v="4298"/>
    <n v="39"/>
    <s v="Female"/>
    <s v="USA"/>
    <d v="2024-09-19T01:28:27"/>
    <x v="2"/>
    <n v="5"/>
    <n v="2"/>
    <n v="57"/>
    <n v="2"/>
    <n v="129.37"/>
    <s v=""/>
    <n v="3"/>
    <s v=""/>
    <n v="12"/>
    <n v="0.4"/>
    <n v="3.5087719298245598E-2"/>
    <n v="43.123333333333299"/>
    <x v="0"/>
    <n v="0"/>
  </r>
  <r>
    <x v="4299"/>
    <n v="20"/>
    <s v="Female"/>
    <s v="USA"/>
    <d v="2024-01-17T22:38:38"/>
    <x v="1"/>
    <n v="4"/>
    <n v="1"/>
    <n v="41"/>
    <n v="1"/>
    <n v="129.35"/>
    <s v=""/>
    <n v="3"/>
    <s v=""/>
    <n v="132"/>
    <n v="0.25"/>
    <n v="2.4390243902439001E-2"/>
    <n v="43.116666666666603"/>
    <x v="0"/>
    <n v="1"/>
  </r>
  <r>
    <x v="4300"/>
    <n v="34"/>
    <s v="Female"/>
    <s v="Germany"/>
    <d v="2024-11-26T23:47:31"/>
    <x v="3"/>
    <n v="2"/>
    <n v="1"/>
    <n v="57"/>
    <n v="4"/>
    <n v="129.29"/>
    <s v=""/>
    <n v="3"/>
    <s v=""/>
    <n v="8"/>
    <n v="0.5"/>
    <n v="7.0175438596491196E-2"/>
    <n v="43.0966666666666"/>
    <x v="0"/>
    <n v="0"/>
  </r>
  <r>
    <x v="4301"/>
    <n v="33"/>
    <s v="Female"/>
    <s v="UK"/>
    <d v="2023-05-02T13:19:23"/>
    <x v="4"/>
    <n v="5"/>
    <n v="3"/>
    <n v="51"/>
    <n v="0"/>
    <n v="128.72"/>
    <s v=""/>
    <n v="3"/>
    <s v=""/>
    <n v="5"/>
    <n v="0.6"/>
    <n v="0"/>
    <n v="42.906666666666602"/>
    <x v="0"/>
    <n v="1"/>
  </r>
  <r>
    <x v="4302"/>
    <n v="45"/>
    <s v="Female"/>
    <s v="Japan"/>
    <d v="2023-07-22T14:12:19"/>
    <x v="3"/>
    <n v="6"/>
    <n v="2"/>
    <n v="60"/>
    <n v="7"/>
    <n v="128.49"/>
    <s v=""/>
    <n v="3"/>
    <s v=""/>
    <n v="54"/>
    <n v="0.33333333333333298"/>
    <n v="0.116666666666666"/>
    <n v="42.83"/>
    <x v="0"/>
    <n v="0"/>
  </r>
  <r>
    <x v="4303"/>
    <n v="21"/>
    <s v="Male"/>
    <s v="Canada"/>
    <d v="2023-06-26T20:34:25"/>
    <x v="0"/>
    <n v="1"/>
    <n v="1"/>
    <n v="53"/>
    <n v="4"/>
    <n v="128.19"/>
    <s v=""/>
    <n v="3"/>
    <s v=""/>
    <n v="18"/>
    <n v="1"/>
    <n v="7.5471698113207503E-2"/>
    <n v="42.73"/>
    <x v="0"/>
    <n v="0"/>
  </r>
  <r>
    <x v="4304"/>
    <n v="28"/>
    <s v="Female"/>
    <s v="Germany"/>
    <d v="2023-05-09T16:09:26"/>
    <x v="3"/>
    <n v="2"/>
    <n v="1"/>
    <n v="57"/>
    <n v="6"/>
    <n v="128.18"/>
    <s v=""/>
    <n v="3"/>
    <s v=""/>
    <n v="3"/>
    <n v="0.5"/>
    <n v="0.105263157894736"/>
    <n v="42.726666666666603"/>
    <x v="0"/>
    <n v="0"/>
  </r>
  <r>
    <x v="4305"/>
    <n v="31"/>
    <s v="Female"/>
    <s v="Australia"/>
    <d v="2024-03-08T03:14:39"/>
    <x v="2"/>
    <n v="1"/>
    <n v="1"/>
    <n v="62"/>
    <n v="3"/>
    <n v="128.09"/>
    <s v=""/>
    <n v="3"/>
    <s v=""/>
    <n v="135"/>
    <n v="1"/>
    <n v="4.8387096774193498E-2"/>
    <n v="42.696666666666601"/>
    <x v="0"/>
    <n v="1"/>
  </r>
  <r>
    <x v="4306"/>
    <n v="18"/>
    <s v="Female"/>
    <s v="USA"/>
    <d v="2024-08-15T16:30:19"/>
    <x v="2"/>
    <n v="1"/>
    <n v="0"/>
    <n v="58"/>
    <n v="5"/>
    <n v="128.09"/>
    <s v=""/>
    <n v="3"/>
    <s v=""/>
    <n v="1"/>
    <n v="0"/>
    <n v="8.6206896551724102E-2"/>
    <n v="42.696666666666601"/>
    <x v="0"/>
    <n v="0"/>
  </r>
  <r>
    <x v="4307"/>
    <n v="49"/>
    <s v="Male"/>
    <s v="UK"/>
    <d v="2023-12-23T13:46:23"/>
    <x v="3"/>
    <n v="4"/>
    <n v="2"/>
    <n v="57"/>
    <n v="2"/>
    <n v="127.92"/>
    <s v=""/>
    <n v="3"/>
    <s v=""/>
    <n v="28"/>
    <n v="0.5"/>
    <n v="3.5087719298245598E-2"/>
    <n v="42.64"/>
    <x v="0"/>
    <n v="0"/>
  </r>
  <r>
    <x v="4308"/>
    <n v="42"/>
    <s v="Female"/>
    <s v="USA"/>
    <d v="2023-06-14T03:24:30"/>
    <x v="2"/>
    <n v="2"/>
    <n v="1"/>
    <n v="64"/>
    <n v="3"/>
    <n v="127.5"/>
    <s v=""/>
    <n v="3"/>
    <s v=""/>
    <n v="2"/>
    <n v="0.5"/>
    <n v="4.6875E-2"/>
    <n v="42.5"/>
    <x v="0"/>
    <n v="0"/>
  </r>
  <r>
    <x v="4309"/>
    <n v="37"/>
    <s v="Male"/>
    <s v="USA"/>
    <d v="2024-01-18T03:01:27"/>
    <x v="4"/>
    <n v="1"/>
    <n v="0"/>
    <n v="50"/>
    <n v="2"/>
    <n v="127.46"/>
    <s v=""/>
    <n v="3"/>
    <s v=""/>
    <n v="13"/>
    <n v="0"/>
    <n v="0.04"/>
    <n v="42.486666666666601"/>
    <x v="0"/>
    <n v="0"/>
  </r>
  <r>
    <x v="4310"/>
    <n v="43"/>
    <s v="Female"/>
    <s v="UK"/>
    <d v="2024-06-21T10:42:54"/>
    <x v="4"/>
    <n v="4"/>
    <n v="1"/>
    <n v="50"/>
    <n v="2"/>
    <n v="127.43"/>
    <s v=""/>
    <n v="3"/>
    <s v=""/>
    <n v="22"/>
    <n v="0.25"/>
    <n v="0.04"/>
    <n v="42.476666666666603"/>
    <x v="0"/>
    <n v="0"/>
  </r>
  <r>
    <x v="4311"/>
    <n v="35"/>
    <s v="Male"/>
    <s v="Canada"/>
    <d v="2023-05-23T05:45:52"/>
    <x v="1"/>
    <n v="3"/>
    <n v="0"/>
    <n v="49"/>
    <n v="4"/>
    <n v="127.34"/>
    <s v=""/>
    <n v="3"/>
    <s v=""/>
    <n v="20"/>
    <n v="0"/>
    <n v="8.16326530612244E-2"/>
    <n v="42.446666666666601"/>
    <x v="0"/>
    <n v="0"/>
  </r>
  <r>
    <x v="4312"/>
    <n v="36"/>
    <s v="Female"/>
    <s v="USA"/>
    <d v="2024-04-03T05:38:11"/>
    <x v="2"/>
    <n v="2"/>
    <n v="0"/>
    <n v="44"/>
    <n v="0"/>
    <n v="127.34"/>
    <s v=""/>
    <n v="3"/>
    <s v=""/>
    <n v="7"/>
    <n v="0"/>
    <n v="0"/>
    <n v="42.446666666666601"/>
    <x v="0"/>
    <n v="0"/>
  </r>
  <r>
    <x v="4313"/>
    <n v="28"/>
    <s v="Male"/>
    <s v="Canada"/>
    <d v="2024-07-28T17:46:10"/>
    <x v="0"/>
    <n v="2"/>
    <n v="1"/>
    <n v="63"/>
    <n v="2"/>
    <n v="127.16"/>
    <s v=""/>
    <n v="3"/>
    <s v=""/>
    <n v="21"/>
    <n v="0.5"/>
    <n v="3.1746031746031703E-2"/>
    <n v="42.386666666666599"/>
    <x v="0"/>
    <n v="0"/>
  </r>
  <r>
    <x v="4314"/>
    <n v="59"/>
    <s v="Male"/>
    <s v="Australia"/>
    <d v="2024-08-27T20:31:47"/>
    <x v="5"/>
    <n v="4"/>
    <n v="2"/>
    <n v="51"/>
    <n v="3"/>
    <n v="127.14"/>
    <s v=""/>
    <n v="3"/>
    <s v=""/>
    <n v="110"/>
    <n v="0.5"/>
    <n v="5.8823529411764698E-2"/>
    <n v="42.38"/>
    <x v="0"/>
    <n v="1"/>
  </r>
  <r>
    <x v="4315"/>
    <n v="35"/>
    <s v="Female"/>
    <s v="USA"/>
    <d v="2023-12-05T12:07:01"/>
    <x v="0"/>
    <n v="3"/>
    <n v="0"/>
    <n v="44"/>
    <n v="1"/>
    <n v="127.13"/>
    <s v=""/>
    <n v="3"/>
    <s v=""/>
    <n v="17"/>
    <n v="0"/>
    <n v="2.27272727272727E-2"/>
    <n v="42.376666666666601"/>
    <x v="0"/>
    <n v="0"/>
  </r>
  <r>
    <x v="4316"/>
    <n v="37"/>
    <s v="Male"/>
    <s v="Japan"/>
    <d v="2023-05-11T23:38:31"/>
    <x v="2"/>
    <n v="1"/>
    <n v="1"/>
    <n v="34"/>
    <n v="3"/>
    <n v="127.01"/>
    <s v=""/>
    <n v="3"/>
    <s v=""/>
    <n v="51"/>
    <n v="1"/>
    <n v="8.8235294117646995E-2"/>
    <n v="42.336666666666602"/>
    <x v="0"/>
    <n v="0"/>
  </r>
  <r>
    <x v="4317"/>
    <n v="22"/>
    <s v="Female"/>
    <s v="UK"/>
    <d v="2023-12-05T06:16:35"/>
    <x v="2"/>
    <n v="3"/>
    <n v="2"/>
    <n v="33"/>
    <n v="3"/>
    <n v="126.93"/>
    <s v=""/>
    <n v="3"/>
    <s v=""/>
    <n v="69"/>
    <n v="0.66666666666666596"/>
    <n v="9.0909090909090898E-2"/>
    <n v="42.31"/>
    <x v="0"/>
    <n v="0"/>
  </r>
  <r>
    <x v="4318"/>
    <n v="39"/>
    <s v="Male"/>
    <s v="Canada"/>
    <d v="2024-10-03T14:26:36"/>
    <x v="0"/>
    <n v="2"/>
    <n v="0"/>
    <n v="51"/>
    <n v="4"/>
    <n v="126.67"/>
    <s v=""/>
    <n v="3"/>
    <s v=""/>
    <n v="32"/>
    <n v="0"/>
    <n v="7.8431372549019607E-2"/>
    <n v="42.223333333333301"/>
    <x v="0"/>
    <n v="0"/>
  </r>
  <r>
    <x v="4319"/>
    <n v="42"/>
    <s v="Female"/>
    <s v="Canada"/>
    <d v="2023-06-12T09:03:53"/>
    <x v="5"/>
    <n v="4"/>
    <n v="0"/>
    <n v="45"/>
    <n v="3"/>
    <n v="126.52"/>
    <s v=""/>
    <n v="3"/>
    <s v=""/>
    <n v="30"/>
    <n v="0"/>
    <n v="6.6666666666666596E-2"/>
    <n v="42.173333333333296"/>
    <x v="0"/>
    <n v="0"/>
  </r>
  <r>
    <x v="4320"/>
    <n v="25"/>
    <s v="Female"/>
    <s v="Japan"/>
    <d v="2023-05-11T14:52:52"/>
    <x v="2"/>
    <n v="2"/>
    <n v="1"/>
    <n v="52"/>
    <n v="1"/>
    <n v="126.31"/>
    <s v=""/>
    <n v="3"/>
    <s v=""/>
    <n v="4"/>
    <n v="0.5"/>
    <n v="1.9230769230769201E-2"/>
    <n v="42.103333333333303"/>
    <x v="0"/>
    <n v="0"/>
  </r>
  <r>
    <x v="4321"/>
    <n v="46"/>
    <s v="Female"/>
    <s v="USA"/>
    <d v="2023-03-13T21:51:50"/>
    <x v="4"/>
    <n v="2"/>
    <n v="1"/>
    <n v="54"/>
    <n v="1"/>
    <n v="125.81"/>
    <s v=""/>
    <n v="3"/>
    <s v=""/>
    <n v="35"/>
    <n v="0.5"/>
    <n v="1.85185185185185E-2"/>
    <n v="41.936666666666603"/>
    <x v="0"/>
    <n v="0"/>
  </r>
  <r>
    <x v="4322"/>
    <n v="27"/>
    <s v="Female"/>
    <s v="Canada"/>
    <d v="2023-04-27T15:03:12"/>
    <x v="0"/>
    <n v="4"/>
    <n v="0"/>
    <n v="54"/>
    <n v="0"/>
    <n v="125.77"/>
    <s v=""/>
    <n v="3"/>
    <s v=""/>
    <n v="15"/>
    <n v="0"/>
    <n v="0"/>
    <n v="41.923333333333296"/>
    <x v="0"/>
    <n v="0"/>
  </r>
  <r>
    <x v="4323"/>
    <n v="37"/>
    <s v="Male"/>
    <s v="USA"/>
    <d v="2024-08-25T21:48:21"/>
    <x v="3"/>
    <n v="2"/>
    <n v="1"/>
    <n v="53"/>
    <n v="1"/>
    <n v="125.61"/>
    <s v=""/>
    <n v="3"/>
    <s v=""/>
    <n v="40"/>
    <n v="0.5"/>
    <n v="1.8867924528301799E-2"/>
    <n v="41.87"/>
    <x v="0"/>
    <n v="0"/>
  </r>
  <r>
    <x v="4324"/>
    <n v="44"/>
    <s v="Male"/>
    <s v="USA"/>
    <d v="2024-12-24T01:32:46"/>
    <x v="3"/>
    <n v="2"/>
    <n v="0"/>
    <n v="47"/>
    <n v="2"/>
    <n v="125.6"/>
    <s v=""/>
    <n v="3"/>
    <s v=""/>
    <n v="5"/>
    <n v="0"/>
    <n v="4.2553191489361701E-2"/>
    <n v="41.866666666666603"/>
    <x v="0"/>
    <n v="0"/>
  </r>
  <r>
    <x v="4325"/>
    <n v="33"/>
    <s v="Female"/>
    <s v="USA"/>
    <d v="2023-08-21T05:17:04"/>
    <x v="2"/>
    <n v="2"/>
    <n v="1"/>
    <n v="56"/>
    <n v="4"/>
    <n v="125.56"/>
    <s v=""/>
    <n v="3"/>
    <s v=""/>
    <n v="12"/>
    <n v="0.5"/>
    <n v="7.1428571428571397E-2"/>
    <n v="41.853333333333303"/>
    <x v="0"/>
    <n v="0"/>
  </r>
  <r>
    <x v="4326"/>
    <n v="49"/>
    <s v="Female"/>
    <s v="USA"/>
    <d v="2024-03-23T08:16:29"/>
    <x v="0"/>
    <n v="1"/>
    <n v="1"/>
    <n v="49"/>
    <n v="0"/>
    <n v="125.48"/>
    <s v=""/>
    <n v="3"/>
    <s v=""/>
    <n v="20"/>
    <n v="1"/>
    <n v="0"/>
    <n v="41.826666666666597"/>
    <x v="0"/>
    <n v="0"/>
  </r>
  <r>
    <x v="4327"/>
    <n v="34"/>
    <s v="Male"/>
    <s v="Canada"/>
    <d v="2024-12-22T21:48:14"/>
    <x v="4"/>
    <n v="1"/>
    <n v="1"/>
    <n v="52"/>
    <n v="3"/>
    <n v="125.45"/>
    <s v=""/>
    <n v="3"/>
    <s v=""/>
    <n v="55"/>
    <n v="1"/>
    <n v="5.7692307692307598E-2"/>
    <n v="41.816666666666599"/>
    <x v="0"/>
    <n v="0"/>
  </r>
  <r>
    <x v="4328"/>
    <n v="46"/>
    <s v="Female"/>
    <s v="USA"/>
    <d v="2023-03-07T08:10:14"/>
    <x v="3"/>
    <n v="3"/>
    <n v="2"/>
    <n v="57"/>
    <n v="0"/>
    <n v="125.3"/>
    <s v=""/>
    <n v="3"/>
    <s v=""/>
    <n v="54"/>
    <n v="0.66666666666666596"/>
    <n v="0"/>
    <n v="41.766666666666602"/>
    <x v="0"/>
    <n v="0"/>
  </r>
  <r>
    <x v="4329"/>
    <n v="38"/>
    <s v="Male"/>
    <s v="Germany"/>
    <d v="2024-07-02T00:46:34"/>
    <x v="1"/>
    <n v="2"/>
    <n v="1"/>
    <n v="46"/>
    <n v="3"/>
    <n v="125.09"/>
    <s v=""/>
    <n v="3"/>
    <s v=""/>
    <n v="52"/>
    <n v="0.5"/>
    <n v="6.5217391304347797E-2"/>
    <n v="41.696666666666601"/>
    <x v="0"/>
    <n v="1"/>
  </r>
  <r>
    <x v="4330"/>
    <n v="49"/>
    <s v="Female"/>
    <s v="Australia"/>
    <d v="2024-01-31T06:24:38"/>
    <x v="2"/>
    <n v="4"/>
    <n v="1"/>
    <n v="53"/>
    <n v="3"/>
    <n v="125.01"/>
    <s v=""/>
    <n v="3"/>
    <s v=""/>
    <n v="10"/>
    <n v="0.25"/>
    <n v="5.6603773584905599E-2"/>
    <n v="41.67"/>
    <x v="0"/>
    <n v="1"/>
  </r>
  <r>
    <x v="4331"/>
    <n v="30"/>
    <s v="Male"/>
    <s v="UK"/>
    <d v="2024-04-29T16:47:22"/>
    <x v="0"/>
    <n v="4"/>
    <n v="1"/>
    <n v="36"/>
    <n v="0"/>
    <n v="124.95"/>
    <s v=""/>
    <n v="3"/>
    <s v=""/>
    <n v="1"/>
    <n v="0.25"/>
    <n v="0"/>
    <n v="41.65"/>
    <x v="0"/>
    <n v="0"/>
  </r>
  <r>
    <x v="4332"/>
    <n v="56"/>
    <s v="Male"/>
    <s v="USA"/>
    <d v="2023-04-23T14:41:07"/>
    <x v="2"/>
    <n v="3"/>
    <n v="2"/>
    <n v="49"/>
    <n v="1"/>
    <n v="124.93"/>
    <s v=""/>
    <n v="3"/>
    <s v=""/>
    <n v="2"/>
    <n v="0.66666666666666596"/>
    <n v="2.04081632653061E-2"/>
    <n v="41.643333333333302"/>
    <x v="0"/>
    <n v="0"/>
  </r>
  <r>
    <x v="4333"/>
    <n v="34"/>
    <s v="Female"/>
    <s v="UK"/>
    <d v="2023-07-07T17:56:08"/>
    <x v="4"/>
    <n v="0"/>
    <n v="0"/>
    <n v="53"/>
    <n v="6"/>
    <n v="124.88"/>
    <s v=""/>
    <n v="3"/>
    <s v=""/>
    <n v="15"/>
    <n v="0"/>
    <n v="0.113207547169811"/>
    <n v="41.626666666666601"/>
    <x v="0"/>
    <n v="0"/>
  </r>
  <r>
    <x v="4334"/>
    <n v="35"/>
    <s v="Male"/>
    <s v="Japan"/>
    <d v="2023-05-14T15:53:14"/>
    <x v="0"/>
    <n v="4"/>
    <n v="1"/>
    <n v="45"/>
    <n v="0"/>
    <n v="124.78"/>
    <s v=""/>
    <n v="3"/>
    <s v=""/>
    <n v="3"/>
    <n v="0.25"/>
    <n v="0"/>
    <n v="41.593333333333298"/>
    <x v="0"/>
    <n v="0"/>
  </r>
  <r>
    <x v="4335"/>
    <n v="42"/>
    <s v="Male"/>
    <s v="USA"/>
    <d v="2023-06-08T05:46:35"/>
    <x v="4"/>
    <n v="4"/>
    <n v="3"/>
    <n v="44"/>
    <n v="0"/>
    <n v="124.74"/>
    <s v=""/>
    <n v="3"/>
    <s v=""/>
    <n v="14"/>
    <n v="0.75"/>
    <n v="0"/>
    <n v="41.58"/>
    <x v="0"/>
    <n v="0"/>
  </r>
  <r>
    <x v="4336"/>
    <n v="36"/>
    <s v="Male"/>
    <s v="Australia"/>
    <d v="2023-11-05T18:07:03"/>
    <x v="4"/>
    <n v="1"/>
    <n v="0"/>
    <n v="45"/>
    <n v="3"/>
    <n v="124.61"/>
    <s v=""/>
    <n v="3"/>
    <s v=""/>
    <n v="4"/>
    <n v="0"/>
    <n v="6.6666666666666596E-2"/>
    <n v="41.536666666666598"/>
    <x v="0"/>
    <n v="0"/>
  </r>
  <r>
    <x v="4337"/>
    <n v="44"/>
    <s v="Female"/>
    <s v="USA"/>
    <d v="2024-10-31T02:25:06"/>
    <x v="1"/>
    <n v="4"/>
    <n v="3"/>
    <n v="47"/>
    <n v="1"/>
    <n v="124.61"/>
    <s v=""/>
    <n v="3"/>
    <s v=""/>
    <n v="7"/>
    <n v="0.75"/>
    <n v="2.1276595744680799E-2"/>
    <n v="41.536666666666598"/>
    <x v="0"/>
    <n v="0"/>
  </r>
  <r>
    <x v="4338"/>
    <n v="37"/>
    <s v="Male"/>
    <s v="USA"/>
    <d v="2023-12-21T22:21:00"/>
    <x v="3"/>
    <n v="5"/>
    <n v="1"/>
    <n v="55"/>
    <n v="1"/>
    <n v="124.34"/>
    <s v=""/>
    <n v="3"/>
    <s v=""/>
    <n v="26"/>
    <n v="0.2"/>
    <n v="1.8181818181818101E-2"/>
    <n v="41.446666666666601"/>
    <x v="0"/>
    <n v="0"/>
  </r>
  <r>
    <x v="4339"/>
    <n v="23"/>
    <s v="Female"/>
    <s v="Japan"/>
    <d v="2024-07-31T14:23:43"/>
    <x v="4"/>
    <n v="2"/>
    <n v="1"/>
    <n v="57"/>
    <n v="5"/>
    <n v="123.81"/>
    <s v=""/>
    <n v="3"/>
    <s v=""/>
    <n v="5"/>
    <n v="0.5"/>
    <n v="8.7719298245614002E-2"/>
    <n v="41.27"/>
    <x v="0"/>
    <n v="0"/>
  </r>
  <r>
    <x v="4340"/>
    <n v="18"/>
    <s v="Male"/>
    <s v="Germany"/>
    <d v="2023-01-31T08:36:03"/>
    <x v="2"/>
    <n v="2"/>
    <n v="1"/>
    <n v="49"/>
    <n v="3"/>
    <n v="123.48"/>
    <s v=""/>
    <n v="3"/>
    <s v=""/>
    <n v="6"/>
    <n v="0.5"/>
    <n v="6.1224489795918297E-2"/>
    <n v="41.16"/>
    <x v="0"/>
    <n v="0"/>
  </r>
  <r>
    <x v="4341"/>
    <n v="31"/>
    <s v="Male"/>
    <s v="USA"/>
    <d v="2023-05-09T05:56:11"/>
    <x v="2"/>
    <n v="1"/>
    <n v="0"/>
    <n v="38"/>
    <n v="2"/>
    <n v="123.39"/>
    <s v=""/>
    <n v="3"/>
    <s v=""/>
    <n v="62"/>
    <n v="0"/>
    <n v="5.2631578947368397E-2"/>
    <n v="41.13"/>
    <x v="0"/>
    <n v="0"/>
  </r>
  <r>
    <x v="4342"/>
    <n v="35"/>
    <s v="Male"/>
    <s v="USA"/>
    <d v="2024-02-06T14:15:47"/>
    <x v="4"/>
    <n v="2"/>
    <n v="0"/>
    <n v="45"/>
    <n v="3"/>
    <n v="123.13"/>
    <s v=""/>
    <n v="3"/>
    <s v=""/>
    <n v="71"/>
    <n v="0"/>
    <n v="6.6666666666666596E-2"/>
    <n v="41.043333333333301"/>
    <x v="0"/>
    <n v="0"/>
  </r>
  <r>
    <x v="4343"/>
    <n v="37"/>
    <s v="Female"/>
    <s v="UK"/>
    <d v="2024-04-07T23:31:33"/>
    <x v="3"/>
    <n v="0"/>
    <n v="0"/>
    <n v="49"/>
    <n v="2"/>
    <n v="123.13"/>
    <s v=""/>
    <n v="3"/>
    <s v=""/>
    <n v="42"/>
    <n v="0"/>
    <n v="4.08163265306122E-2"/>
    <n v="41.043333333333301"/>
    <x v="0"/>
    <n v="0"/>
  </r>
  <r>
    <x v="4344"/>
    <n v="23"/>
    <s v="Female"/>
    <s v="USA"/>
    <d v="2024-02-15T09:58:51"/>
    <x v="3"/>
    <n v="2"/>
    <n v="1"/>
    <n v="51"/>
    <n v="3"/>
    <n v="123.11"/>
    <s v=""/>
    <n v="3"/>
    <s v=""/>
    <n v="14"/>
    <n v="0.5"/>
    <n v="5.8823529411764698E-2"/>
    <n v="41.036666666666598"/>
    <x v="0"/>
    <n v="0"/>
  </r>
  <r>
    <x v="4345"/>
    <n v="20"/>
    <s v="Female"/>
    <s v="Germany"/>
    <d v="2023-04-27T01:54:44"/>
    <x v="1"/>
    <n v="1"/>
    <n v="1"/>
    <n v="51"/>
    <n v="1"/>
    <n v="123.07"/>
    <s v=""/>
    <n v="3"/>
    <s v=""/>
    <n v="22"/>
    <n v="1"/>
    <n v="1.9607843137254902E-2"/>
    <n v="41.023333333333298"/>
    <x v="0"/>
    <n v="0"/>
  </r>
  <r>
    <x v="4346"/>
    <n v="45"/>
    <s v="Male"/>
    <s v="UK"/>
    <d v="2024-11-12T02:03:44"/>
    <x v="3"/>
    <n v="3"/>
    <n v="0"/>
    <n v="42"/>
    <n v="5"/>
    <n v="123.01"/>
    <s v=""/>
    <n v="3"/>
    <s v=""/>
    <n v="8"/>
    <n v="0"/>
    <n v="0.119047619047619"/>
    <n v="41.003333333333302"/>
    <x v="0"/>
    <n v="1"/>
  </r>
  <r>
    <x v="4347"/>
    <n v="18"/>
    <s v="Female"/>
    <s v="UK"/>
    <d v="2024-02-08T01:18:22"/>
    <x v="1"/>
    <n v="2"/>
    <n v="0"/>
    <n v="48"/>
    <n v="3"/>
    <n v="122.99"/>
    <s v=""/>
    <n v="3"/>
    <s v=""/>
    <n v="19"/>
    <n v="0"/>
    <n v="6.25E-2"/>
    <n v="40.996666666666599"/>
    <x v="0"/>
    <n v="0"/>
  </r>
  <r>
    <x v="4348"/>
    <n v="54"/>
    <s v="Male"/>
    <s v="USA"/>
    <d v="2024-07-01T08:42:53"/>
    <x v="0"/>
    <n v="4"/>
    <n v="0"/>
    <n v="45"/>
    <n v="4"/>
    <n v="122.92"/>
    <s v=""/>
    <n v="3"/>
    <s v=""/>
    <n v="25"/>
    <n v="0"/>
    <n v="8.8888888888888795E-2"/>
    <n v="40.973333333333301"/>
    <x v="0"/>
    <n v="0"/>
  </r>
  <r>
    <x v="4349"/>
    <n v="21"/>
    <s v="Female"/>
    <s v="UK"/>
    <d v="2023-04-02T20:47:01"/>
    <x v="0"/>
    <n v="5"/>
    <n v="3"/>
    <n v="45"/>
    <n v="2"/>
    <n v="122.73"/>
    <s v=""/>
    <n v="3"/>
    <s v=""/>
    <n v="0"/>
    <n v="0.6"/>
    <n v="4.4444444444444398E-2"/>
    <n v="40.909999999999997"/>
    <x v="0"/>
    <n v="0"/>
  </r>
  <r>
    <x v="4350"/>
    <n v="32"/>
    <s v="Male"/>
    <s v="Japan"/>
    <d v="2024-09-14T19:15:56"/>
    <x v="1"/>
    <n v="4"/>
    <n v="2"/>
    <n v="51"/>
    <n v="2"/>
    <n v="122.63"/>
    <s v=""/>
    <n v="3"/>
    <s v=""/>
    <n v="19"/>
    <n v="0.5"/>
    <n v="3.9215686274509803E-2"/>
    <n v="40.876666666666601"/>
    <x v="0"/>
    <n v="0"/>
  </r>
  <r>
    <x v="4351"/>
    <n v="44"/>
    <s v="Male"/>
    <s v="USA"/>
    <d v="2024-11-28T00:36:51"/>
    <x v="5"/>
    <n v="4"/>
    <n v="2"/>
    <n v="61"/>
    <n v="5"/>
    <n v="122.5"/>
    <s v=""/>
    <n v="3"/>
    <s v=""/>
    <n v="6"/>
    <n v="0.5"/>
    <n v="8.1967213114753995E-2"/>
    <n v="40.8333333333333"/>
    <x v="0"/>
    <n v="0"/>
  </r>
  <r>
    <x v="4352"/>
    <n v="63"/>
    <s v="Male"/>
    <s v="USA"/>
    <d v="2023-11-13T14:28:24"/>
    <x v="4"/>
    <n v="7"/>
    <n v="2"/>
    <n v="60"/>
    <n v="3"/>
    <n v="122.49"/>
    <s v=""/>
    <n v="3"/>
    <s v=""/>
    <n v="32"/>
    <n v="0.28571428571428498"/>
    <n v="0.05"/>
    <n v="40.83"/>
    <x v="0"/>
    <n v="1"/>
  </r>
  <r>
    <x v="4353"/>
    <n v="56"/>
    <s v="Male"/>
    <s v="USA"/>
    <d v="2023-03-25T21:30:28"/>
    <x v="1"/>
    <n v="3"/>
    <n v="1"/>
    <n v="47"/>
    <n v="4"/>
    <n v="122.4"/>
    <s v=""/>
    <n v="3"/>
    <s v=""/>
    <n v="18"/>
    <n v="0.33333333333333298"/>
    <n v="8.5106382978723402E-2"/>
    <n v="40.799999999999997"/>
    <x v="0"/>
    <n v="1"/>
  </r>
  <r>
    <x v="4354"/>
    <n v="32"/>
    <s v="Female"/>
    <s v="USA"/>
    <d v="2024-08-21T22:53:52"/>
    <x v="4"/>
    <n v="3"/>
    <n v="1"/>
    <n v="45"/>
    <n v="3"/>
    <n v="122.23"/>
    <s v=""/>
    <n v="3"/>
    <s v=""/>
    <n v="61"/>
    <n v="0.33333333333333298"/>
    <n v="6.6666666666666596E-2"/>
    <n v="40.743333333333297"/>
    <x v="0"/>
    <n v="0"/>
  </r>
  <r>
    <x v="4355"/>
    <n v="30"/>
    <s v="Female"/>
    <s v="Canada"/>
    <d v="2023-07-03T20:29:16"/>
    <x v="3"/>
    <n v="3"/>
    <n v="0"/>
    <n v="49"/>
    <n v="4"/>
    <n v="122.08"/>
    <s v=""/>
    <n v="3"/>
    <s v=""/>
    <n v="41"/>
    <n v="0"/>
    <n v="8.16326530612244E-2"/>
    <n v="40.6933333333333"/>
    <x v="0"/>
    <n v="0"/>
  </r>
  <r>
    <x v="4356"/>
    <n v="32"/>
    <s v="Female"/>
    <s v="USA"/>
    <d v="2023-11-02T12:43:52"/>
    <x v="1"/>
    <n v="4"/>
    <n v="2"/>
    <n v="50"/>
    <n v="1"/>
    <n v="122"/>
    <s v=""/>
    <n v="3"/>
    <s v=""/>
    <n v="11"/>
    <n v="0.5"/>
    <n v="0.02"/>
    <n v="40.6666666666666"/>
    <x v="0"/>
    <n v="0"/>
  </r>
  <r>
    <x v="4357"/>
    <n v="36"/>
    <s v="Female"/>
    <s v="Germany"/>
    <d v="2024-12-10T14:51:33"/>
    <x v="5"/>
    <n v="2"/>
    <n v="1"/>
    <n v="39"/>
    <n v="3"/>
    <n v="122"/>
    <s v=""/>
    <n v="3"/>
    <s v=""/>
    <n v="15"/>
    <n v="0.5"/>
    <n v="7.69230769230769E-2"/>
    <n v="40.6666666666666"/>
    <x v="0"/>
    <n v="0"/>
  </r>
  <r>
    <x v="4358"/>
    <n v="46"/>
    <s v="Female"/>
    <s v="USA"/>
    <d v="2024-02-17T20:23:09"/>
    <x v="4"/>
    <n v="5"/>
    <n v="2"/>
    <n v="44"/>
    <n v="2"/>
    <n v="121.86"/>
    <s v=""/>
    <n v="3"/>
    <s v=""/>
    <n v="39"/>
    <n v="0.4"/>
    <n v="4.54545454545454E-2"/>
    <n v="40.619999999999997"/>
    <x v="0"/>
    <n v="0"/>
  </r>
  <r>
    <x v="4359"/>
    <n v="39"/>
    <s v="Female"/>
    <s v="Canada"/>
    <d v="2023-03-29T20:24:57"/>
    <x v="0"/>
    <n v="2"/>
    <n v="1"/>
    <n v="57"/>
    <n v="2"/>
    <n v="121.78"/>
    <s v=""/>
    <n v="3"/>
    <s v=""/>
    <n v="60"/>
    <n v="0.5"/>
    <n v="3.5087719298245598E-2"/>
    <n v="40.593333333333298"/>
    <x v="0"/>
    <n v="1"/>
  </r>
  <r>
    <x v="4360"/>
    <n v="40"/>
    <s v="Female"/>
    <s v="USA"/>
    <d v="2024-06-23T06:31:07"/>
    <x v="4"/>
    <n v="4"/>
    <n v="1"/>
    <n v="60"/>
    <n v="3"/>
    <n v="121.67"/>
    <s v=""/>
    <n v="3"/>
    <s v=""/>
    <n v="15"/>
    <n v="0.25"/>
    <n v="0.05"/>
    <n v="40.556666666666601"/>
    <x v="0"/>
    <n v="0"/>
  </r>
  <r>
    <x v="4361"/>
    <n v="35"/>
    <s v="Male"/>
    <s v="UK"/>
    <d v="2023-05-23T04:18:16"/>
    <x v="4"/>
    <n v="3"/>
    <n v="0"/>
    <n v="48"/>
    <n v="6"/>
    <n v="121.63"/>
    <s v=""/>
    <n v="3"/>
    <s v=""/>
    <n v="27"/>
    <n v="0"/>
    <n v="0.125"/>
    <n v="40.543333333333301"/>
    <x v="0"/>
    <n v="1"/>
  </r>
  <r>
    <x v="4362"/>
    <n v="68"/>
    <s v="Male"/>
    <s v="USA"/>
    <d v="2023-10-19T01:13:20"/>
    <x v="1"/>
    <n v="1"/>
    <n v="0"/>
    <n v="39"/>
    <n v="3"/>
    <n v="121.38"/>
    <s v=""/>
    <n v="3"/>
    <s v=""/>
    <n v="48"/>
    <n v="0"/>
    <n v="7.69230769230769E-2"/>
    <n v="40.46"/>
    <x v="0"/>
    <n v="0"/>
  </r>
  <r>
    <x v="4363"/>
    <n v="54"/>
    <s v="Female"/>
    <s v="USA"/>
    <d v="2024-02-16T18:06:13"/>
    <x v="1"/>
    <n v="3"/>
    <n v="1"/>
    <n v="62"/>
    <n v="6"/>
    <n v="121.29"/>
    <s v=""/>
    <n v="3"/>
    <s v=""/>
    <n v="25"/>
    <n v="0.33333333333333298"/>
    <n v="9.6774193548387094E-2"/>
    <n v="40.43"/>
    <x v="0"/>
    <n v="0"/>
  </r>
  <r>
    <x v="4364"/>
    <n v="37"/>
    <s v="Female"/>
    <s v="Germany"/>
    <d v="2024-04-15T08:12:02"/>
    <x v="4"/>
    <n v="4"/>
    <n v="2"/>
    <n v="55"/>
    <n v="1"/>
    <n v="121.04"/>
    <s v=""/>
    <n v="3"/>
    <s v=""/>
    <n v="9"/>
    <n v="0.5"/>
    <n v="1.8181818181818101E-2"/>
    <n v="40.3466666666666"/>
    <x v="0"/>
    <n v="0"/>
  </r>
  <r>
    <x v="4365"/>
    <n v="49"/>
    <s v="Male"/>
    <s v="France"/>
    <d v="2024-03-29T02:59:10"/>
    <x v="2"/>
    <n v="4"/>
    <n v="2"/>
    <n v="48"/>
    <n v="2"/>
    <n v="121.03"/>
    <s v=""/>
    <n v="3"/>
    <s v=""/>
    <n v="8"/>
    <n v="0.5"/>
    <n v="4.1666666666666602E-2"/>
    <n v="40.343333333333298"/>
    <x v="0"/>
    <n v="0"/>
  </r>
  <r>
    <x v="4366"/>
    <n v="38"/>
    <s v="Female"/>
    <s v="France"/>
    <d v="2023-05-24T06:35:12"/>
    <x v="1"/>
    <n v="1"/>
    <n v="1"/>
    <n v="44"/>
    <n v="2"/>
    <n v="120.9"/>
    <s v=""/>
    <n v="3"/>
    <s v=""/>
    <n v="3"/>
    <n v="1"/>
    <n v="4.54545454545454E-2"/>
    <n v="40.299999999999997"/>
    <x v="0"/>
    <n v="0"/>
  </r>
  <r>
    <x v="4367"/>
    <n v="24"/>
    <s v="Male"/>
    <s v="USA"/>
    <d v="2023-06-24T08:42:31"/>
    <x v="1"/>
    <n v="1"/>
    <n v="0"/>
    <n v="51"/>
    <n v="1"/>
    <n v="120.55"/>
    <s v=""/>
    <n v="3"/>
    <s v=""/>
    <n v="40"/>
    <n v="0"/>
    <n v="1.9607843137254902E-2"/>
    <n v="40.183333333333302"/>
    <x v="0"/>
    <n v="0"/>
  </r>
  <r>
    <x v="4368"/>
    <n v="55"/>
    <s v="Female"/>
    <s v="UK"/>
    <d v="2023-12-13T09:55:58"/>
    <x v="3"/>
    <n v="4"/>
    <n v="0"/>
    <n v="60"/>
    <n v="3"/>
    <n v="120.52"/>
    <s v=""/>
    <n v="3"/>
    <s v=""/>
    <n v="6"/>
    <n v="0"/>
    <n v="0.05"/>
    <n v="40.173333333333296"/>
    <x v="0"/>
    <n v="0"/>
  </r>
  <r>
    <x v="4369"/>
    <n v="36"/>
    <s v="Male"/>
    <s v="USA"/>
    <d v="2023-10-10T08:25:29"/>
    <x v="2"/>
    <n v="2"/>
    <n v="1"/>
    <n v="47"/>
    <n v="1"/>
    <n v="120.34"/>
    <s v=""/>
    <n v="3"/>
    <s v=""/>
    <n v="2"/>
    <n v="0.5"/>
    <n v="2.1276595744680799E-2"/>
    <n v="40.113333333333301"/>
    <x v="0"/>
    <n v="0"/>
  </r>
  <r>
    <x v="4370"/>
    <n v="34"/>
    <s v="Female"/>
    <s v="USA"/>
    <d v="2023-02-02T08:47:05"/>
    <x v="2"/>
    <n v="1"/>
    <n v="0"/>
    <n v="35"/>
    <n v="3"/>
    <n v="120.13"/>
    <s v=""/>
    <n v="3"/>
    <s v=""/>
    <n v="107"/>
    <n v="0"/>
    <n v="8.5714285714285701E-2"/>
    <n v="40.043333333333301"/>
    <x v="0"/>
    <n v="1"/>
  </r>
  <r>
    <x v="4371"/>
    <n v="41"/>
    <s v="Female"/>
    <s v="UK"/>
    <d v="2023-04-12T12:56:35"/>
    <x v="2"/>
    <n v="2"/>
    <n v="2"/>
    <n v="60"/>
    <n v="3"/>
    <n v="120.1"/>
    <s v=""/>
    <n v="3"/>
    <s v=""/>
    <n v="39"/>
    <n v="1"/>
    <n v="0.05"/>
    <n v="40.033333333333303"/>
    <x v="0"/>
    <n v="0"/>
  </r>
  <r>
    <x v="4372"/>
    <n v="18"/>
    <s v="Male"/>
    <s v="USA"/>
    <d v="2024-02-18T19:44:52"/>
    <x v="4"/>
    <n v="4"/>
    <n v="1"/>
    <n v="51"/>
    <n v="4"/>
    <n v="120.09"/>
    <s v=""/>
    <n v="3"/>
    <s v=""/>
    <n v="31"/>
    <n v="0.25"/>
    <n v="7.8431372549019607E-2"/>
    <n v="40.03"/>
    <x v="0"/>
    <n v="0"/>
  </r>
  <r>
    <x v="4373"/>
    <n v="18"/>
    <s v="Female"/>
    <s v="UK"/>
    <d v="2024-02-13T11:15:25"/>
    <x v="5"/>
    <n v="4"/>
    <n v="2"/>
    <n v="51"/>
    <n v="1"/>
    <n v="120.01"/>
    <s v=""/>
    <n v="3"/>
    <s v=""/>
    <n v="6"/>
    <n v="0.5"/>
    <n v="1.9607843137254902E-2"/>
    <n v="40.003333333333302"/>
    <x v="0"/>
    <n v="0"/>
  </r>
  <r>
    <x v="4374"/>
    <n v="34"/>
    <s v="Male"/>
    <s v="USA"/>
    <d v="2024-10-06T09:36:32"/>
    <x v="4"/>
    <n v="2"/>
    <n v="2"/>
    <n v="50"/>
    <n v="4"/>
    <n v="119.99"/>
    <s v=""/>
    <n v="3"/>
    <s v=""/>
    <n v="71"/>
    <n v="1"/>
    <n v="0.08"/>
    <n v="39.996666666666599"/>
    <x v="0"/>
    <n v="0"/>
  </r>
  <r>
    <x v="4375"/>
    <n v="46"/>
    <s v="Female"/>
    <s v="UK"/>
    <d v="2023-05-20T09:08:20"/>
    <x v="2"/>
    <n v="3"/>
    <n v="1"/>
    <n v="46"/>
    <n v="3"/>
    <n v="119.94"/>
    <s v=""/>
    <n v="3"/>
    <s v=""/>
    <n v="49"/>
    <n v="0.33333333333333298"/>
    <n v="6.5217391304347797E-2"/>
    <n v="39.979999999999997"/>
    <x v="0"/>
    <n v="0"/>
  </r>
  <r>
    <x v="4376"/>
    <n v="29"/>
    <s v="Female"/>
    <s v="UK"/>
    <d v="2024-06-21T07:47:41"/>
    <x v="1"/>
    <n v="7"/>
    <n v="1"/>
    <n v="54"/>
    <n v="3"/>
    <n v="119.87"/>
    <s v=""/>
    <n v="3"/>
    <s v=""/>
    <n v="2"/>
    <n v="0.14285714285714199"/>
    <n v="5.5555555555555497E-2"/>
    <n v="39.956666666666599"/>
    <x v="0"/>
    <n v="0"/>
  </r>
  <r>
    <x v="4377"/>
    <n v="37"/>
    <s v="Female"/>
    <s v="Japan"/>
    <d v="2024-02-23T13:38:14"/>
    <x v="3"/>
    <n v="3"/>
    <n v="1"/>
    <n v="35"/>
    <n v="4"/>
    <n v="119.73"/>
    <s v=""/>
    <n v="3"/>
    <s v=""/>
    <n v="19"/>
    <n v="0.33333333333333298"/>
    <n v="0.114285714285714"/>
    <n v="39.909999999999997"/>
    <x v="0"/>
    <n v="0"/>
  </r>
  <r>
    <x v="4378"/>
    <n v="27"/>
    <s v="Female"/>
    <s v="USA"/>
    <d v="2023-01-24T04:18:23"/>
    <x v="5"/>
    <n v="1"/>
    <n v="1"/>
    <n v="51"/>
    <n v="2"/>
    <n v="119.6"/>
    <s v=""/>
    <n v="3"/>
    <s v=""/>
    <n v="32"/>
    <n v="1"/>
    <n v="3.9215686274509803E-2"/>
    <n v="39.866666666666603"/>
    <x v="0"/>
    <n v="0"/>
  </r>
  <r>
    <x v="4379"/>
    <n v="18"/>
    <s v="Female"/>
    <s v="USA"/>
    <d v="2023-09-01T14:19:38"/>
    <x v="1"/>
    <n v="4"/>
    <n v="0"/>
    <n v="58"/>
    <n v="5"/>
    <n v="119.38"/>
    <s v=""/>
    <n v="3"/>
    <s v=""/>
    <n v="41"/>
    <n v="0"/>
    <n v="8.6206896551724102E-2"/>
    <n v="39.793333333333301"/>
    <x v="0"/>
    <n v="0"/>
  </r>
  <r>
    <x v="4380"/>
    <n v="25"/>
    <s v="Female"/>
    <s v="USA"/>
    <d v="2023-01-09T06:34:36"/>
    <x v="4"/>
    <n v="2"/>
    <n v="0"/>
    <n v="52"/>
    <n v="3"/>
    <n v="119.26"/>
    <s v=""/>
    <n v="3"/>
    <s v=""/>
    <n v="10"/>
    <n v="0"/>
    <n v="5.7692307692307598E-2"/>
    <n v="39.753333333333302"/>
    <x v="0"/>
    <n v="0"/>
  </r>
  <r>
    <x v="4381"/>
    <n v="50"/>
    <s v="Female"/>
    <s v="USA"/>
    <d v="2024-02-27T08:09:53"/>
    <x v="4"/>
    <n v="1"/>
    <n v="0"/>
    <n v="53"/>
    <n v="2"/>
    <n v="119.24"/>
    <s v=""/>
    <n v="3"/>
    <s v=""/>
    <n v="10"/>
    <n v="0"/>
    <n v="3.7735849056603703E-2"/>
    <n v="39.746666666666599"/>
    <x v="0"/>
    <n v="0"/>
  </r>
  <r>
    <x v="4382"/>
    <n v="24"/>
    <s v="Female"/>
    <s v="Canada"/>
    <d v="2024-01-01T13:52:16"/>
    <x v="4"/>
    <n v="0"/>
    <n v="0"/>
    <n v="47"/>
    <n v="1"/>
    <n v="119.21"/>
    <s v=""/>
    <n v="3"/>
    <s v=""/>
    <n v="9"/>
    <n v="0"/>
    <n v="2.1276595744680799E-2"/>
    <n v="39.736666666666601"/>
    <x v="0"/>
    <n v="0"/>
  </r>
  <r>
    <x v="4383"/>
    <n v="31"/>
    <s v="Male"/>
    <s v="USA"/>
    <d v="2023-03-03T22:24:14"/>
    <x v="5"/>
    <n v="1"/>
    <n v="1"/>
    <n v="59"/>
    <n v="6"/>
    <n v="119.06"/>
    <s v=""/>
    <n v="3"/>
    <s v=""/>
    <n v="10"/>
    <n v="1"/>
    <n v="0.101694915254237"/>
    <n v="39.686666666666603"/>
    <x v="0"/>
    <n v="0"/>
  </r>
  <r>
    <x v="4384"/>
    <n v="23"/>
    <s v="Male"/>
    <s v="USA"/>
    <d v="2023-04-21T15:57:41"/>
    <x v="3"/>
    <n v="1"/>
    <n v="1"/>
    <n v="43"/>
    <n v="1"/>
    <n v="118.95"/>
    <s v=""/>
    <n v="3"/>
    <s v=""/>
    <n v="0"/>
    <n v="1"/>
    <n v="2.3255813953488299E-2"/>
    <n v="39.65"/>
    <x v="0"/>
    <n v="0"/>
  </r>
  <r>
    <x v="4385"/>
    <n v="43"/>
    <s v="Male"/>
    <s v="Australia"/>
    <d v="2024-05-16T20:32:37"/>
    <x v="2"/>
    <n v="4"/>
    <n v="2"/>
    <n v="49"/>
    <n v="4"/>
    <n v="118.9"/>
    <s v=""/>
    <n v="3"/>
    <s v=""/>
    <n v="62"/>
    <n v="0.5"/>
    <n v="8.16326530612244E-2"/>
    <n v="39.633333333333297"/>
    <x v="0"/>
    <n v="0"/>
  </r>
  <r>
    <x v="4386"/>
    <n v="33"/>
    <s v="Female"/>
    <s v="Japan"/>
    <d v="2024-06-25T11:04:59"/>
    <x v="2"/>
    <n v="0"/>
    <n v="0"/>
    <n v="43"/>
    <n v="2"/>
    <n v="118.47"/>
    <s v=""/>
    <n v="3"/>
    <s v=""/>
    <n v="3"/>
    <n v="0"/>
    <n v="4.6511627906976702E-2"/>
    <n v="39.49"/>
    <x v="0"/>
    <n v="1"/>
  </r>
  <r>
    <x v="4387"/>
    <n v="30"/>
    <s v="Female"/>
    <s v="Germany"/>
    <d v="2024-08-01T10:50:13"/>
    <x v="2"/>
    <n v="2"/>
    <n v="0"/>
    <n v="61"/>
    <n v="2"/>
    <n v="118.35"/>
    <s v=""/>
    <n v="3"/>
    <s v=""/>
    <n v="9"/>
    <n v="0"/>
    <n v="3.2786885245901599E-2"/>
    <n v="39.449999999999903"/>
    <x v="0"/>
    <n v="0"/>
  </r>
  <r>
    <x v="4388"/>
    <n v="26"/>
    <s v="Male"/>
    <s v="USA"/>
    <d v="2023-05-16T16:04:17"/>
    <x v="1"/>
    <n v="6"/>
    <n v="0"/>
    <n v="50"/>
    <n v="2"/>
    <n v="118.32"/>
    <s v=""/>
    <n v="3"/>
    <s v=""/>
    <n v="2"/>
    <n v="0"/>
    <n v="0.04"/>
    <n v="39.44"/>
    <x v="0"/>
    <n v="0"/>
  </r>
  <r>
    <x v="4389"/>
    <n v="31"/>
    <s v="Female"/>
    <s v="Canada"/>
    <d v="2023-12-15T21:47:52"/>
    <x v="0"/>
    <n v="4"/>
    <n v="1"/>
    <n v="53"/>
    <n v="1"/>
    <n v="118.27"/>
    <s v=""/>
    <n v="3"/>
    <s v=""/>
    <n v="3"/>
    <n v="0.25"/>
    <n v="1.8867924528301799E-2"/>
    <n v="39.423333333333296"/>
    <x v="0"/>
    <n v="0"/>
  </r>
  <r>
    <x v="4390"/>
    <n v="40"/>
    <s v="Male"/>
    <s v="Australia"/>
    <d v="2024-11-02T11:21:47"/>
    <x v="2"/>
    <n v="2"/>
    <n v="0"/>
    <n v="42"/>
    <n v="2"/>
    <n v="118.19"/>
    <s v=""/>
    <n v="3"/>
    <s v=""/>
    <n v="1"/>
    <n v="0"/>
    <n v="4.7619047619047603E-2"/>
    <n v="39.396666666666597"/>
    <x v="0"/>
    <n v="0"/>
  </r>
  <r>
    <x v="4391"/>
    <n v="34"/>
    <s v="Male"/>
    <s v="USA"/>
    <d v="2023-06-19T00:13:05"/>
    <x v="0"/>
    <n v="2"/>
    <n v="2"/>
    <n v="49"/>
    <n v="1"/>
    <n v="117.83"/>
    <s v=""/>
    <n v="3"/>
    <s v=""/>
    <n v="33"/>
    <n v="1"/>
    <n v="2.04081632653061E-2"/>
    <n v="39.2766666666666"/>
    <x v="0"/>
    <n v="0"/>
  </r>
  <r>
    <x v="4392"/>
    <n v="34"/>
    <s v="Male"/>
    <s v="USA"/>
    <d v="2024-10-26T01:13:41"/>
    <x v="1"/>
    <n v="3"/>
    <n v="3"/>
    <n v="38"/>
    <n v="3"/>
    <n v="117.77"/>
    <s v=""/>
    <n v="3"/>
    <s v=""/>
    <n v="25"/>
    <n v="1"/>
    <n v="7.8947368421052599E-2"/>
    <n v="39.256666666666597"/>
    <x v="0"/>
    <n v="0"/>
  </r>
  <r>
    <x v="4393"/>
    <n v="40"/>
    <s v="Female"/>
    <s v="Canada"/>
    <d v="2023-05-15T03:34:06"/>
    <x v="2"/>
    <n v="2"/>
    <n v="1"/>
    <n v="39"/>
    <n v="0"/>
    <n v="117.75"/>
    <s v=""/>
    <n v="3"/>
    <s v=""/>
    <n v="7"/>
    <n v="0.5"/>
    <n v="0"/>
    <n v="39.25"/>
    <x v="0"/>
    <n v="1"/>
  </r>
  <r>
    <x v="4394"/>
    <n v="18"/>
    <s v="Male"/>
    <s v="Australia"/>
    <d v="2024-04-01T14:12:47"/>
    <x v="3"/>
    <n v="4"/>
    <n v="2"/>
    <n v="56"/>
    <n v="7"/>
    <n v="117.69"/>
    <s v=""/>
    <n v="3"/>
    <s v=""/>
    <n v="139"/>
    <n v="0.5"/>
    <n v="0.125"/>
    <n v="39.229999999999997"/>
    <x v="0"/>
    <n v="1"/>
  </r>
  <r>
    <x v="4395"/>
    <n v="29"/>
    <s v="Male"/>
    <s v="USA"/>
    <d v="2024-09-16T01:55:41"/>
    <x v="1"/>
    <n v="0"/>
    <n v="0"/>
    <n v="56"/>
    <n v="3"/>
    <n v="117.64"/>
    <s v=""/>
    <n v="3"/>
    <s v=""/>
    <n v="1"/>
    <n v="0"/>
    <n v="5.3571428571428499E-2"/>
    <n v="39.213333333333303"/>
    <x v="0"/>
    <n v="0"/>
  </r>
  <r>
    <x v="4396"/>
    <n v="51"/>
    <s v="Female"/>
    <s v="Germany"/>
    <d v="2024-09-21T11:52:44"/>
    <x v="3"/>
    <n v="3"/>
    <n v="2"/>
    <n v="53"/>
    <n v="3"/>
    <n v="117.64"/>
    <s v=""/>
    <n v="3"/>
    <s v=""/>
    <n v="10"/>
    <n v="0.66666666666666596"/>
    <n v="5.6603773584905599E-2"/>
    <n v="39.213333333333303"/>
    <x v="0"/>
    <n v="0"/>
  </r>
  <r>
    <x v="4397"/>
    <n v="21"/>
    <s v="Female"/>
    <s v="USA"/>
    <d v="2024-09-08T05:34:21"/>
    <x v="3"/>
    <n v="4"/>
    <n v="0"/>
    <n v="51"/>
    <n v="1"/>
    <n v="117.35"/>
    <s v=""/>
    <n v="3"/>
    <s v=""/>
    <n v="43"/>
    <n v="0"/>
    <n v="1.9607843137254902E-2"/>
    <n v="39.116666666666603"/>
    <x v="0"/>
    <n v="0"/>
  </r>
  <r>
    <x v="4398"/>
    <n v="34"/>
    <s v="Male"/>
    <s v="USA"/>
    <d v="2023-03-10T15:01:02"/>
    <x v="0"/>
    <n v="1"/>
    <n v="0"/>
    <n v="46"/>
    <n v="2"/>
    <n v="117.33"/>
    <s v=""/>
    <n v="3"/>
    <s v=""/>
    <n v="21"/>
    <n v="0"/>
    <n v="4.3478260869565202E-2"/>
    <n v="39.11"/>
    <x v="0"/>
    <n v="0"/>
  </r>
  <r>
    <x v="4399"/>
    <n v="18"/>
    <s v="Male"/>
    <s v="Japan"/>
    <d v="2024-09-14T14:53:07"/>
    <x v="2"/>
    <n v="3"/>
    <n v="0"/>
    <n v="39"/>
    <n v="1"/>
    <n v="117.15"/>
    <s v=""/>
    <n v="3"/>
    <s v=""/>
    <n v="25"/>
    <n v="0"/>
    <n v="2.5641025641025599E-2"/>
    <n v="39.049999999999997"/>
    <x v="0"/>
    <n v="0"/>
  </r>
  <r>
    <x v="4400"/>
    <n v="23"/>
    <s v="Male"/>
    <s v="USA"/>
    <d v="2024-10-11T07:52:43"/>
    <x v="1"/>
    <n v="3"/>
    <n v="0"/>
    <n v="51"/>
    <n v="1"/>
    <n v="117.13"/>
    <s v=""/>
    <n v="3"/>
    <s v=""/>
    <n v="9"/>
    <n v="0"/>
    <n v="1.9607843137254902E-2"/>
    <n v="39.043333333333301"/>
    <x v="0"/>
    <n v="1"/>
  </r>
  <r>
    <x v="4401"/>
    <n v="25"/>
    <s v="Male"/>
    <s v="USA"/>
    <d v="2023-12-24T14:35:43"/>
    <x v="0"/>
    <n v="3"/>
    <n v="0"/>
    <n v="43"/>
    <n v="1"/>
    <n v="116.96"/>
    <s v=""/>
    <n v="3"/>
    <s v=""/>
    <n v="43"/>
    <n v="0"/>
    <n v="2.3255813953488299E-2"/>
    <n v="38.986666666666601"/>
    <x v="0"/>
    <n v="0"/>
  </r>
  <r>
    <x v="4402"/>
    <n v="60"/>
    <s v="Male"/>
    <s v="USA"/>
    <d v="2023-02-25T07:15:02"/>
    <x v="4"/>
    <n v="1"/>
    <n v="1"/>
    <n v="63"/>
    <n v="5"/>
    <n v="116.92"/>
    <s v=""/>
    <n v="3"/>
    <s v=""/>
    <n v="1"/>
    <n v="1"/>
    <n v="7.9365079365079305E-2"/>
    <n v="38.973333333333301"/>
    <x v="0"/>
    <n v="0"/>
  </r>
  <r>
    <x v="4403"/>
    <n v="42"/>
    <s v="Male"/>
    <s v="Canada"/>
    <d v="2023-11-15T23:25:05"/>
    <x v="3"/>
    <n v="2"/>
    <n v="0"/>
    <n v="50"/>
    <n v="4"/>
    <n v="116.83"/>
    <s v=""/>
    <n v="3"/>
    <s v=""/>
    <n v="27"/>
    <n v="0"/>
    <n v="0.08"/>
    <n v="38.9433333333333"/>
    <x v="0"/>
    <n v="0"/>
  </r>
  <r>
    <x v="4404"/>
    <n v="43"/>
    <s v="Male"/>
    <s v="USA"/>
    <d v="2023-02-09T11:37:08"/>
    <x v="1"/>
    <n v="4"/>
    <n v="1"/>
    <n v="55"/>
    <n v="4"/>
    <n v="116.63"/>
    <s v=""/>
    <n v="3"/>
    <s v=""/>
    <n v="2"/>
    <n v="0.25"/>
    <n v="7.2727272727272696E-2"/>
    <n v="38.876666666666601"/>
    <x v="0"/>
    <n v="0"/>
  </r>
  <r>
    <x v="4405"/>
    <n v="18"/>
    <s v="Male"/>
    <s v="UK"/>
    <d v="2023-10-04T07:52:22"/>
    <x v="3"/>
    <n v="2"/>
    <n v="1"/>
    <n v="39"/>
    <n v="0"/>
    <n v="116.55"/>
    <s v=""/>
    <n v="3"/>
    <s v=""/>
    <n v="18"/>
    <n v="0.5"/>
    <n v="0"/>
    <n v="38.85"/>
    <x v="0"/>
    <n v="0"/>
  </r>
  <r>
    <x v="4406"/>
    <n v="18"/>
    <s v="Female"/>
    <s v="USA"/>
    <d v="2023-05-25T00:06:29"/>
    <x v="0"/>
    <n v="4"/>
    <n v="3"/>
    <n v="51"/>
    <n v="2"/>
    <n v="116.44"/>
    <s v=""/>
    <n v="3"/>
    <s v=""/>
    <n v="28"/>
    <n v="0.75"/>
    <n v="3.9215686274509803E-2"/>
    <n v="38.813333333333297"/>
    <x v="0"/>
    <n v="0"/>
  </r>
  <r>
    <x v="4407"/>
    <n v="45"/>
    <s v="Female"/>
    <s v="USA"/>
    <d v="2024-04-20T19:36:42"/>
    <x v="4"/>
    <n v="3"/>
    <n v="2"/>
    <n v="53"/>
    <n v="4"/>
    <n v="115.99"/>
    <s v=""/>
    <n v="3"/>
    <s v=""/>
    <n v="0"/>
    <n v="0.66666666666666596"/>
    <n v="7.5471698113207503E-2"/>
    <n v="38.663333333333298"/>
    <x v="0"/>
    <n v="0"/>
  </r>
  <r>
    <x v="4408"/>
    <n v="18"/>
    <s v="Male"/>
    <s v="USA"/>
    <d v="2023-02-06T23:45:14"/>
    <x v="2"/>
    <n v="2"/>
    <n v="0"/>
    <n v="58"/>
    <n v="4"/>
    <n v="115.98"/>
    <s v=""/>
    <n v="3"/>
    <s v=""/>
    <n v="13"/>
    <n v="0"/>
    <n v="6.8965517241379296E-2"/>
    <n v="38.659999999999997"/>
    <x v="0"/>
    <n v="0"/>
  </r>
  <r>
    <x v="4409"/>
    <n v="45"/>
    <s v="Male"/>
    <s v="Germany"/>
    <d v="2024-11-25T17:07:46"/>
    <x v="1"/>
    <n v="2"/>
    <n v="2"/>
    <n v="46"/>
    <n v="1"/>
    <n v="115.69"/>
    <s v=""/>
    <n v="3"/>
    <s v=""/>
    <n v="6"/>
    <n v="1"/>
    <n v="2.1739130434782601E-2"/>
    <n v="38.563333333333297"/>
    <x v="0"/>
    <n v="0"/>
  </r>
  <r>
    <x v="4410"/>
    <n v="25"/>
    <s v="Male"/>
    <s v="Germany"/>
    <d v="2023-02-20T16:16:53"/>
    <x v="0"/>
    <n v="4"/>
    <n v="0"/>
    <n v="42"/>
    <n v="2"/>
    <n v="115.08"/>
    <s v=""/>
    <n v="3"/>
    <s v=""/>
    <n v="34"/>
    <n v="0"/>
    <n v="4.7619047619047603E-2"/>
    <n v="38.36"/>
    <x v="0"/>
    <n v="0"/>
  </r>
  <r>
    <x v="4411"/>
    <n v="53"/>
    <s v="Female"/>
    <s v="USA"/>
    <d v="2024-10-17T06:58:14"/>
    <x v="3"/>
    <n v="2"/>
    <n v="1"/>
    <n v="43"/>
    <n v="2"/>
    <n v="115.05"/>
    <s v=""/>
    <n v="3"/>
    <s v=""/>
    <n v="3"/>
    <n v="0.5"/>
    <n v="4.6511627906976702E-2"/>
    <n v="38.35"/>
    <x v="0"/>
    <n v="0"/>
  </r>
  <r>
    <x v="4412"/>
    <n v="40"/>
    <s v="Female"/>
    <s v="Germany"/>
    <d v="2023-04-11T01:54:01"/>
    <x v="3"/>
    <n v="4"/>
    <n v="0"/>
    <n v="45"/>
    <n v="3"/>
    <n v="114.89"/>
    <s v=""/>
    <n v="3"/>
    <s v=""/>
    <n v="6"/>
    <n v="0"/>
    <n v="6.6666666666666596E-2"/>
    <n v="38.296666666666603"/>
    <x v="0"/>
    <n v="0"/>
  </r>
  <r>
    <x v="4413"/>
    <n v="41"/>
    <s v="Male"/>
    <s v="USA"/>
    <d v="2024-05-02T00:16:26"/>
    <x v="1"/>
    <n v="3"/>
    <n v="1"/>
    <n v="44"/>
    <n v="2"/>
    <n v="114.83"/>
    <s v=""/>
    <n v="3"/>
    <s v=""/>
    <n v="10"/>
    <n v="0.33333333333333298"/>
    <n v="4.54545454545454E-2"/>
    <n v="38.2766666666666"/>
    <x v="0"/>
    <n v="0"/>
  </r>
  <r>
    <x v="4414"/>
    <n v="43"/>
    <s v="Female"/>
    <s v="USA"/>
    <d v="2023-05-22T10:46:58"/>
    <x v="5"/>
    <n v="8"/>
    <n v="2"/>
    <n v="34"/>
    <n v="3"/>
    <n v="114.79"/>
    <s v=""/>
    <n v="3"/>
    <s v=""/>
    <n v="21"/>
    <n v="0.25"/>
    <n v="8.8235294117646995E-2"/>
    <n v="38.2633333333333"/>
    <x v="0"/>
    <n v="0"/>
  </r>
  <r>
    <x v="4415"/>
    <n v="30"/>
    <s v="Male"/>
    <s v="USA"/>
    <d v="2024-11-07T02:19:56"/>
    <x v="2"/>
    <n v="4"/>
    <n v="2"/>
    <n v="52"/>
    <n v="2"/>
    <n v="114.69"/>
    <s v=""/>
    <n v="3"/>
    <s v=""/>
    <n v="59"/>
    <n v="0.5"/>
    <n v="3.8461538461538401E-2"/>
    <n v="38.229999999999997"/>
    <x v="0"/>
    <n v="0"/>
  </r>
  <r>
    <x v="4416"/>
    <n v="43"/>
    <s v="Female"/>
    <s v="Germany"/>
    <d v="2023-11-24T00:09:14"/>
    <x v="3"/>
    <n v="1"/>
    <n v="0"/>
    <n v="43"/>
    <n v="2"/>
    <n v="114.59"/>
    <s v=""/>
    <n v="3"/>
    <s v=""/>
    <n v="66"/>
    <n v="0"/>
    <n v="4.6511627906976702E-2"/>
    <n v="38.196666666666601"/>
    <x v="0"/>
    <n v="0"/>
  </r>
  <r>
    <x v="4417"/>
    <n v="51"/>
    <s v="Female"/>
    <s v="Australia"/>
    <d v="2023-09-07T13:25:09"/>
    <x v="2"/>
    <n v="8"/>
    <n v="3"/>
    <n v="52"/>
    <n v="1"/>
    <n v="114.54"/>
    <s v=""/>
    <n v="3"/>
    <s v=""/>
    <n v="5"/>
    <n v="0.375"/>
    <n v="1.9230769230769201E-2"/>
    <n v="38.18"/>
    <x v="0"/>
    <n v="0"/>
  </r>
  <r>
    <x v="4418"/>
    <n v="49"/>
    <s v="Female"/>
    <s v="Canada"/>
    <d v="2023-08-07T06:55:00"/>
    <x v="2"/>
    <n v="3"/>
    <n v="0"/>
    <n v="48"/>
    <n v="0"/>
    <n v="114.33"/>
    <s v=""/>
    <n v="3"/>
    <s v=""/>
    <n v="43"/>
    <n v="0"/>
    <n v="0"/>
    <n v="38.11"/>
    <x v="0"/>
    <n v="0"/>
  </r>
  <r>
    <x v="4419"/>
    <n v="33"/>
    <s v="Male"/>
    <s v="Germany"/>
    <d v="2024-03-30T16:56:58"/>
    <x v="5"/>
    <n v="4"/>
    <n v="3"/>
    <n v="39"/>
    <n v="2"/>
    <n v="114.28"/>
    <s v=""/>
    <n v="3"/>
    <s v=""/>
    <n v="1"/>
    <n v="0.75"/>
    <n v="5.1282051282051197E-2"/>
    <n v="38.093333333333298"/>
    <x v="0"/>
    <n v="0"/>
  </r>
  <r>
    <x v="4420"/>
    <n v="31"/>
    <s v="Female"/>
    <s v="Japan"/>
    <d v="2023-09-01T04:06:23"/>
    <x v="5"/>
    <n v="2"/>
    <n v="1"/>
    <n v="57"/>
    <n v="4"/>
    <n v="114.07"/>
    <s v=""/>
    <n v="3"/>
    <s v=""/>
    <n v="1"/>
    <n v="0.5"/>
    <n v="7.0175438596491196E-2"/>
    <n v="38.023333333333298"/>
    <x v="0"/>
    <n v="0"/>
  </r>
  <r>
    <x v="4421"/>
    <n v="32"/>
    <s v="Male"/>
    <s v="Japan"/>
    <d v="2024-09-10T04:17:47"/>
    <x v="3"/>
    <n v="4"/>
    <n v="1"/>
    <n v="53"/>
    <n v="2"/>
    <n v="113.96"/>
    <s v=""/>
    <n v="3"/>
    <s v=""/>
    <n v="30"/>
    <n v="0.25"/>
    <n v="3.7735849056603703E-2"/>
    <n v="37.986666666666601"/>
    <x v="0"/>
    <n v="0"/>
  </r>
  <r>
    <x v="4422"/>
    <n v="43"/>
    <s v="Female"/>
    <s v="Canada"/>
    <d v="2023-12-11T17:02:58"/>
    <x v="1"/>
    <n v="5"/>
    <n v="1"/>
    <n v="48"/>
    <n v="1"/>
    <n v="113.75"/>
    <s v=""/>
    <n v="3"/>
    <s v=""/>
    <n v="17"/>
    <n v="0.2"/>
    <n v="2.0833333333333301E-2"/>
    <n v="37.9166666666666"/>
    <x v="0"/>
    <n v="1"/>
  </r>
  <r>
    <x v="4423"/>
    <n v="26"/>
    <s v="Other"/>
    <s v="Australia"/>
    <d v="2023-09-23T17:48:41"/>
    <x v="2"/>
    <n v="3"/>
    <n v="0"/>
    <n v="50"/>
    <n v="2"/>
    <n v="113.59"/>
    <s v=""/>
    <n v="3"/>
    <s v=""/>
    <n v="3"/>
    <n v="0"/>
    <n v="0.04"/>
    <n v="37.863333333333301"/>
    <x v="0"/>
    <n v="0"/>
  </r>
  <r>
    <x v="4424"/>
    <n v="25"/>
    <s v="Female"/>
    <s v="Germany"/>
    <d v="2024-12-02T02:26:32"/>
    <x v="1"/>
    <n v="1"/>
    <n v="0"/>
    <n v="45"/>
    <n v="1"/>
    <n v="113.35"/>
    <s v=""/>
    <n v="3"/>
    <s v=""/>
    <n v="23"/>
    <n v="0"/>
    <n v="2.2222222222222199E-2"/>
    <n v="37.783333333333303"/>
    <x v="0"/>
    <n v="0"/>
  </r>
  <r>
    <x v="4425"/>
    <n v="49"/>
    <s v="Female"/>
    <s v="France"/>
    <d v="2023-04-11T06:16:50"/>
    <x v="1"/>
    <n v="4"/>
    <n v="1"/>
    <n v="44"/>
    <n v="3"/>
    <n v="113.06"/>
    <s v=""/>
    <n v="3"/>
    <s v=""/>
    <n v="20"/>
    <n v="0.25"/>
    <n v="6.8181818181818094E-2"/>
    <n v="37.686666666666603"/>
    <x v="0"/>
    <n v="0"/>
  </r>
  <r>
    <x v="4426"/>
    <n v="30"/>
    <s v="Female"/>
    <s v="USA"/>
    <d v="2023-11-04T23:08:09"/>
    <x v="3"/>
    <n v="4"/>
    <n v="1"/>
    <n v="48"/>
    <n v="0"/>
    <n v="113.03"/>
    <s v=""/>
    <n v="3"/>
    <s v=""/>
    <n v="1"/>
    <n v="0.25"/>
    <n v="0"/>
    <n v="37.676666666666598"/>
    <x v="0"/>
    <n v="0"/>
  </r>
  <r>
    <x v="4427"/>
    <n v="19"/>
    <s v="Female"/>
    <s v="USA"/>
    <d v="2023-07-29T02:26:18"/>
    <x v="3"/>
    <n v="3"/>
    <n v="1"/>
    <n v="75"/>
    <n v="5"/>
    <n v="112.86"/>
    <s v=""/>
    <n v="3"/>
    <s v=""/>
    <n v="9"/>
    <n v="0.33333333333333298"/>
    <n v="6.6666666666666596E-2"/>
    <n v="37.619999999999997"/>
    <x v="0"/>
    <n v="0"/>
  </r>
  <r>
    <x v="4428"/>
    <n v="40"/>
    <s v="Male"/>
    <s v="USA"/>
    <d v="2023-06-09T06:35:55"/>
    <x v="0"/>
    <n v="0"/>
    <n v="0"/>
    <n v="40"/>
    <n v="2"/>
    <n v="112.79"/>
    <s v=""/>
    <n v="3"/>
    <s v=""/>
    <n v="20"/>
    <n v="0"/>
    <n v="0.05"/>
    <n v="37.5966666666666"/>
    <x v="0"/>
    <n v="0"/>
  </r>
  <r>
    <x v="4429"/>
    <n v="60"/>
    <s v="Male"/>
    <s v="Australia"/>
    <d v="2024-09-11T21:10:47"/>
    <x v="4"/>
    <n v="4"/>
    <n v="0"/>
    <n v="52"/>
    <n v="6"/>
    <n v="112.39"/>
    <s v=""/>
    <n v="3"/>
    <s v=""/>
    <n v="10"/>
    <n v="0"/>
    <n v="0.115384615384615"/>
    <n v="37.463333333333303"/>
    <x v="0"/>
    <n v="0"/>
  </r>
  <r>
    <x v="4430"/>
    <n v="40"/>
    <s v="Male"/>
    <s v="Canada"/>
    <d v="2024-08-07T14:18:33"/>
    <x v="2"/>
    <n v="1"/>
    <n v="0"/>
    <n v="59"/>
    <n v="3"/>
    <n v="112.36"/>
    <s v=""/>
    <n v="3"/>
    <s v=""/>
    <n v="1"/>
    <n v="0"/>
    <n v="5.0847457627118599E-2"/>
    <n v="37.453333333333298"/>
    <x v="0"/>
    <n v="0"/>
  </r>
  <r>
    <x v="4431"/>
    <n v="21"/>
    <s v="Female"/>
    <s v="Germany"/>
    <d v="2023-10-26T12:49:01"/>
    <x v="2"/>
    <n v="6"/>
    <n v="2"/>
    <n v="50"/>
    <n v="5"/>
    <n v="112.21"/>
    <s v=""/>
    <n v="3"/>
    <s v=""/>
    <n v="41"/>
    <n v="0.33333333333333298"/>
    <n v="0.1"/>
    <n v="37.4033333333333"/>
    <x v="0"/>
    <n v="0"/>
  </r>
  <r>
    <x v="4432"/>
    <n v="44"/>
    <s v="Female"/>
    <s v="USA"/>
    <d v="2024-11-16T19:57:06"/>
    <x v="4"/>
    <n v="4"/>
    <n v="1"/>
    <n v="43"/>
    <n v="2"/>
    <n v="112.11"/>
    <s v=""/>
    <n v="3"/>
    <s v=""/>
    <n v="4"/>
    <n v="0.25"/>
    <n v="4.6511627906976702E-2"/>
    <n v="37.369999999999997"/>
    <x v="0"/>
    <n v="1"/>
  </r>
  <r>
    <x v="4433"/>
    <n v="21"/>
    <s v="Female"/>
    <s v="USA"/>
    <d v="2024-04-25T16:25:17"/>
    <x v="3"/>
    <n v="3"/>
    <n v="2"/>
    <n v="49"/>
    <n v="3"/>
    <n v="112.08"/>
    <s v=""/>
    <n v="3"/>
    <s v=""/>
    <n v="8"/>
    <n v="0.66666666666666596"/>
    <n v="6.1224489795918297E-2"/>
    <n v="37.36"/>
    <x v="0"/>
    <n v="0"/>
  </r>
  <r>
    <x v="4434"/>
    <n v="55"/>
    <s v="Female"/>
    <s v="USA"/>
    <d v="2024-05-11T19:21:13"/>
    <x v="5"/>
    <n v="1"/>
    <n v="1"/>
    <n v="44"/>
    <n v="2"/>
    <n v="112.01"/>
    <s v=""/>
    <n v="3"/>
    <s v=""/>
    <n v="45"/>
    <n v="1"/>
    <n v="4.54545454545454E-2"/>
    <n v="37.336666666666602"/>
    <x v="0"/>
    <n v="0"/>
  </r>
  <r>
    <x v="4435"/>
    <n v="28"/>
    <s v="Male"/>
    <s v="Japan"/>
    <d v="2023-08-03T09:28:08"/>
    <x v="5"/>
    <n v="4"/>
    <n v="1"/>
    <n v="45"/>
    <n v="0"/>
    <n v="111.9"/>
    <s v=""/>
    <n v="3"/>
    <s v=""/>
    <n v="96"/>
    <n v="0.25"/>
    <n v="0"/>
    <n v="37.299999999999997"/>
    <x v="0"/>
    <n v="1"/>
  </r>
  <r>
    <x v="4436"/>
    <n v="37"/>
    <s v="Female"/>
    <s v="UK"/>
    <d v="2024-01-02T01:33:08"/>
    <x v="2"/>
    <n v="1"/>
    <n v="0"/>
    <n v="59"/>
    <n v="4"/>
    <n v="111.85"/>
    <s v=""/>
    <n v="3"/>
    <s v=""/>
    <n v="25"/>
    <n v="0"/>
    <n v="6.7796610169491497E-2"/>
    <n v="37.283333333333303"/>
    <x v="0"/>
    <n v="0"/>
  </r>
  <r>
    <x v="4437"/>
    <n v="30"/>
    <s v="Female"/>
    <s v="USA"/>
    <d v="2024-03-12T21:08:02"/>
    <x v="4"/>
    <n v="2"/>
    <n v="0"/>
    <n v="42"/>
    <n v="2"/>
    <n v="111.8"/>
    <s v=""/>
    <n v="3"/>
    <s v=""/>
    <n v="3"/>
    <n v="0"/>
    <n v="4.7619047619047603E-2"/>
    <n v="37.266666666666602"/>
    <x v="0"/>
    <n v="0"/>
  </r>
  <r>
    <x v="4438"/>
    <n v="42"/>
    <s v="Female"/>
    <s v="USA"/>
    <d v="2023-10-10T12:48:18"/>
    <x v="2"/>
    <n v="4"/>
    <n v="1"/>
    <n v="42"/>
    <n v="2"/>
    <n v="111.68"/>
    <s v=""/>
    <n v="3"/>
    <s v=""/>
    <n v="10"/>
    <n v="0.25"/>
    <n v="4.7619047619047603E-2"/>
    <n v="37.226666666666603"/>
    <x v="0"/>
    <n v="0"/>
  </r>
  <r>
    <x v="4439"/>
    <n v="35"/>
    <s v="Female"/>
    <s v="USA"/>
    <d v="2023-12-25T19:47:52"/>
    <x v="0"/>
    <n v="2"/>
    <n v="0"/>
    <n v="50"/>
    <n v="3"/>
    <n v="111.58"/>
    <s v=""/>
    <n v="3"/>
    <s v=""/>
    <n v="4"/>
    <n v="0"/>
    <n v="0.06"/>
    <n v="37.1933333333333"/>
    <x v="0"/>
    <n v="0"/>
  </r>
  <r>
    <x v="4440"/>
    <n v="25"/>
    <s v="Female"/>
    <s v="Germany"/>
    <d v="2024-07-28T16:18:34"/>
    <x v="3"/>
    <n v="7"/>
    <n v="4"/>
    <n v="60"/>
    <n v="5"/>
    <n v="111.44"/>
    <s v=""/>
    <n v="3"/>
    <s v=""/>
    <n v="15"/>
    <n v="0.57142857142857095"/>
    <n v="8.3333333333333301E-2"/>
    <n v="37.146666666666597"/>
    <x v="0"/>
    <n v="0"/>
  </r>
  <r>
    <x v="4441"/>
    <n v="18"/>
    <s v="Female"/>
    <s v="USA"/>
    <d v="2024-07-29T22:58:19"/>
    <x v="1"/>
    <n v="3"/>
    <n v="1"/>
    <n v="57"/>
    <n v="8"/>
    <n v="111.39"/>
    <s v=""/>
    <n v="3"/>
    <s v=""/>
    <n v="4"/>
    <n v="0.33333333333333298"/>
    <n v="0.140350877192982"/>
    <n v="37.130000000000003"/>
    <x v="0"/>
    <n v="0"/>
  </r>
  <r>
    <x v="4442"/>
    <n v="48"/>
    <s v="Male"/>
    <s v="USA"/>
    <d v="2024-12-01T00:09:36"/>
    <x v="0"/>
    <n v="4"/>
    <n v="1"/>
    <n v="52"/>
    <n v="7"/>
    <n v="111.37"/>
    <s v=""/>
    <n v="3"/>
    <s v=""/>
    <n v="6"/>
    <n v="0.25"/>
    <n v="0.134615384615384"/>
    <n v="37.123333333333299"/>
    <x v="0"/>
    <n v="1"/>
  </r>
  <r>
    <x v="4443"/>
    <n v="26"/>
    <s v="Female"/>
    <s v="UK"/>
    <d v="2023-07-25T13:45:04"/>
    <x v="4"/>
    <n v="4"/>
    <n v="3"/>
    <n v="56"/>
    <n v="1"/>
    <n v="111.28"/>
    <s v=""/>
    <n v="3"/>
    <s v=""/>
    <n v="3"/>
    <n v="0.75"/>
    <n v="1.7857142857142801E-2"/>
    <n v="37.093333333333298"/>
    <x v="0"/>
    <n v="0"/>
  </r>
  <r>
    <x v="4444"/>
    <n v="18"/>
    <s v="Female"/>
    <s v="USA"/>
    <d v="2024-08-16T18:47:15"/>
    <x v="0"/>
    <n v="0"/>
    <n v="0"/>
    <n v="40"/>
    <n v="4"/>
    <n v="111.12"/>
    <s v=""/>
    <n v="3"/>
    <s v=""/>
    <n v="27"/>
    <n v="0"/>
    <n v="0.1"/>
    <n v="37.04"/>
    <x v="0"/>
    <n v="0"/>
  </r>
  <r>
    <x v="4445"/>
    <n v="24"/>
    <s v="Male"/>
    <s v="Germany"/>
    <d v="2023-10-03T18:43:54"/>
    <x v="1"/>
    <n v="1"/>
    <n v="0"/>
    <n v="58"/>
    <n v="3"/>
    <n v="111.11"/>
    <s v=""/>
    <n v="3"/>
    <s v=""/>
    <n v="14"/>
    <n v="0"/>
    <n v="5.1724137931034399E-2"/>
    <n v="37.036666666666598"/>
    <x v="0"/>
    <n v="0"/>
  </r>
  <r>
    <x v="4446"/>
    <n v="31"/>
    <s v="Male"/>
    <s v="USA"/>
    <d v="2024-08-09T18:52:25"/>
    <x v="1"/>
    <n v="2"/>
    <n v="1"/>
    <n v="39"/>
    <n v="5"/>
    <n v="111.01"/>
    <s v=""/>
    <n v="3"/>
    <s v=""/>
    <n v="13"/>
    <n v="0.5"/>
    <n v="0.128205128205128"/>
    <n v="37.003333333333302"/>
    <x v="0"/>
    <n v="0"/>
  </r>
  <r>
    <x v="4447"/>
    <n v="33"/>
    <s v="Female"/>
    <s v="USA"/>
    <d v="2023-07-02T10:54:18"/>
    <x v="3"/>
    <n v="2"/>
    <n v="0"/>
    <n v="52"/>
    <n v="3"/>
    <n v="110.85"/>
    <s v=""/>
    <n v="3"/>
    <s v=""/>
    <n v="11"/>
    <n v="0"/>
    <n v="5.7692307692307598E-2"/>
    <n v="36.949999999999903"/>
    <x v="0"/>
    <n v="0"/>
  </r>
  <r>
    <x v="4448"/>
    <n v="44"/>
    <s v="Male"/>
    <s v="UK"/>
    <d v="2024-08-06T09:06:24"/>
    <x v="1"/>
    <n v="1"/>
    <n v="0"/>
    <n v="52"/>
    <n v="3"/>
    <n v="110.67"/>
    <s v=""/>
    <n v="3"/>
    <s v=""/>
    <n v="14"/>
    <n v="0"/>
    <n v="5.7692307692307598E-2"/>
    <n v="36.89"/>
    <x v="0"/>
    <n v="0"/>
  </r>
  <r>
    <x v="4449"/>
    <n v="34"/>
    <s v="Female"/>
    <s v="UK"/>
    <d v="2024-09-17T11:30:39"/>
    <x v="3"/>
    <n v="3"/>
    <n v="0"/>
    <n v="58"/>
    <n v="5"/>
    <n v="110.52"/>
    <s v=""/>
    <n v="3"/>
    <s v=""/>
    <n v="25"/>
    <n v="0"/>
    <n v="8.6206896551724102E-2"/>
    <n v="36.839999999999897"/>
    <x v="0"/>
    <n v="1"/>
  </r>
  <r>
    <x v="4450"/>
    <n v="27"/>
    <s v="Male"/>
    <s v="USA"/>
    <d v="2023-06-24T14:32:57"/>
    <x v="3"/>
    <n v="4"/>
    <n v="3"/>
    <n v="41"/>
    <n v="2"/>
    <n v="110.48"/>
    <s v=""/>
    <n v="3"/>
    <s v=""/>
    <n v="85"/>
    <n v="0.75"/>
    <n v="4.8780487804878002E-2"/>
    <n v="36.826666666666597"/>
    <x v="0"/>
    <n v="0"/>
  </r>
  <r>
    <x v="4451"/>
    <n v="26"/>
    <s v="Female"/>
    <s v="Canada"/>
    <d v="2023-11-26T09:05:56"/>
    <x v="5"/>
    <n v="1"/>
    <n v="0"/>
    <n v="44"/>
    <n v="4"/>
    <n v="110.43"/>
    <s v=""/>
    <n v="3"/>
    <s v=""/>
    <n v="10"/>
    <n v="0"/>
    <n v="9.0909090909090898E-2"/>
    <n v="36.81"/>
    <x v="0"/>
    <n v="0"/>
  </r>
  <r>
    <x v="4452"/>
    <n v="18"/>
    <s v="Female"/>
    <s v="France"/>
    <d v="2023-12-25T12:29:49"/>
    <x v="4"/>
    <n v="1"/>
    <n v="0"/>
    <n v="53"/>
    <n v="3"/>
    <n v="110.33"/>
    <s v=""/>
    <n v="3"/>
    <s v=""/>
    <n v="0"/>
    <n v="0"/>
    <n v="5.6603773584905599E-2"/>
    <n v="36.7766666666666"/>
    <x v="0"/>
    <n v="0"/>
  </r>
  <r>
    <x v="4453"/>
    <n v="40"/>
    <s v="Male"/>
    <s v="USA"/>
    <d v="2024-12-06T18:52:18"/>
    <x v="3"/>
    <n v="1"/>
    <n v="1"/>
    <n v="40"/>
    <n v="2"/>
    <n v="110.19"/>
    <s v=""/>
    <n v="3"/>
    <s v=""/>
    <n v="33"/>
    <n v="1"/>
    <n v="0.05"/>
    <n v="36.729999999999997"/>
    <x v="0"/>
    <n v="0"/>
  </r>
  <r>
    <x v="4454"/>
    <n v="18"/>
    <s v="Male"/>
    <s v="Japan"/>
    <d v="2024-11-27T05:37:57"/>
    <x v="1"/>
    <n v="8"/>
    <n v="4"/>
    <n v="49"/>
    <n v="2"/>
    <n v="109.65"/>
    <s v=""/>
    <n v="3"/>
    <s v=""/>
    <n v="42"/>
    <n v="0.5"/>
    <n v="4.08163265306122E-2"/>
    <n v="36.549999999999997"/>
    <x v="0"/>
    <n v="0"/>
  </r>
  <r>
    <x v="4455"/>
    <n v="50"/>
    <s v="Male"/>
    <s v="UK"/>
    <d v="2024-09-07T00:22:12"/>
    <x v="4"/>
    <n v="2"/>
    <n v="1"/>
    <n v="47"/>
    <n v="2"/>
    <n v="109.46"/>
    <s v=""/>
    <n v="3"/>
    <s v=""/>
    <n v="30"/>
    <n v="0.5"/>
    <n v="4.2553191489361701E-2"/>
    <n v="36.486666666666601"/>
    <x v="0"/>
    <n v="0"/>
  </r>
  <r>
    <x v="4456"/>
    <n v="33"/>
    <s v="Female"/>
    <s v="USA"/>
    <d v="2024-09-07T23:43:55"/>
    <x v="3"/>
    <n v="2"/>
    <n v="1"/>
    <n v="59"/>
    <n v="3"/>
    <n v="109.4"/>
    <s v=""/>
    <n v="3"/>
    <s v=""/>
    <n v="19"/>
    <n v="0.5"/>
    <n v="5.0847457627118599E-2"/>
    <n v="36.466666666666598"/>
    <x v="0"/>
    <n v="0"/>
  </r>
  <r>
    <x v="4457"/>
    <n v="31"/>
    <s v="Female"/>
    <s v="USA"/>
    <d v="2024-05-02T04:39:16"/>
    <x v="1"/>
    <n v="3"/>
    <n v="0"/>
    <n v="54"/>
    <n v="0"/>
    <n v="109.36"/>
    <s v=""/>
    <n v="3"/>
    <s v=""/>
    <n v="107"/>
    <n v="0"/>
    <n v="0"/>
    <n v="36.453333333333298"/>
    <x v="0"/>
    <n v="1"/>
  </r>
  <r>
    <x v="4458"/>
    <n v="22"/>
    <s v="Female"/>
    <s v="USA"/>
    <d v="2023-08-04T13:12:40"/>
    <x v="2"/>
    <n v="3"/>
    <n v="0"/>
    <n v="36"/>
    <n v="1"/>
    <n v="109.33"/>
    <s v=""/>
    <n v="3"/>
    <s v=""/>
    <n v="9"/>
    <n v="0"/>
    <n v="2.77777777777777E-2"/>
    <n v="36.4433333333333"/>
    <x v="0"/>
    <n v="1"/>
  </r>
  <r>
    <x v="4459"/>
    <n v="36"/>
    <s v="Female"/>
    <s v="USA"/>
    <d v="2024-06-25T15:27:48"/>
    <x v="1"/>
    <n v="3"/>
    <n v="1"/>
    <n v="55"/>
    <n v="0"/>
    <n v="109.2"/>
    <s v=""/>
    <n v="3"/>
    <s v=""/>
    <n v="8"/>
    <n v="0.33333333333333298"/>
    <n v="0"/>
    <n v="36.4"/>
    <x v="0"/>
    <n v="0"/>
  </r>
  <r>
    <x v="4460"/>
    <n v="22"/>
    <s v="Male"/>
    <s v="Canada"/>
    <d v="2024-11-11T11:27:39"/>
    <x v="4"/>
    <n v="2"/>
    <n v="2"/>
    <n v="45"/>
    <n v="1"/>
    <n v="108.8"/>
    <s v=""/>
    <n v="3"/>
    <s v=""/>
    <n v="4"/>
    <n v="1"/>
    <n v="2.2222222222222199E-2"/>
    <n v="36.266666666666602"/>
    <x v="0"/>
    <n v="0"/>
  </r>
  <r>
    <x v="4461"/>
    <n v="33"/>
    <s v="Female"/>
    <s v="Japan"/>
    <d v="2023-10-14T05:52:21"/>
    <x v="4"/>
    <n v="3"/>
    <n v="2"/>
    <n v="52"/>
    <n v="4"/>
    <n v="108.78"/>
    <s v=""/>
    <n v="3"/>
    <s v=""/>
    <n v="97"/>
    <n v="0.66666666666666596"/>
    <n v="7.69230769230769E-2"/>
    <n v="36.26"/>
    <x v="0"/>
    <n v="1"/>
  </r>
  <r>
    <x v="4462"/>
    <n v="40"/>
    <s v="Male"/>
    <s v="Canada"/>
    <d v="2024-02-12T04:35:40"/>
    <x v="1"/>
    <n v="6"/>
    <n v="1"/>
    <n v="51"/>
    <n v="4"/>
    <n v="108.69"/>
    <s v=""/>
    <n v="3"/>
    <s v=""/>
    <n v="18"/>
    <n v="0.16666666666666599"/>
    <n v="7.8431372549019607E-2"/>
    <n v="36.229999999999997"/>
    <x v="0"/>
    <n v="0"/>
  </r>
  <r>
    <x v="4463"/>
    <n v="40"/>
    <s v="Female"/>
    <s v="Australia"/>
    <d v="2024-02-06T17:11:00"/>
    <x v="3"/>
    <n v="5"/>
    <n v="1"/>
    <n v="50"/>
    <n v="3"/>
    <n v="108.63"/>
    <s v=""/>
    <n v="3"/>
    <s v=""/>
    <n v="27"/>
    <n v="0.2"/>
    <n v="0.06"/>
    <n v="36.21"/>
    <x v="0"/>
    <n v="0"/>
  </r>
  <r>
    <x v="4464"/>
    <n v="18"/>
    <s v="Female"/>
    <s v="UK"/>
    <d v="2024-09-09T09:18:53"/>
    <x v="3"/>
    <n v="3"/>
    <n v="0"/>
    <n v="56"/>
    <n v="5"/>
    <n v="108.37"/>
    <s v=""/>
    <n v="3"/>
    <s v=""/>
    <n v="25"/>
    <n v="0"/>
    <n v="8.9285714285714204E-2"/>
    <n v="36.123333333333299"/>
    <x v="0"/>
    <n v="0"/>
  </r>
  <r>
    <x v="4465"/>
    <n v="42"/>
    <s v="Female"/>
    <s v="USA"/>
    <d v="2023-04-30T20:26:23"/>
    <x v="3"/>
    <n v="3"/>
    <n v="1"/>
    <n v="68"/>
    <n v="4"/>
    <n v="108.35"/>
    <s v=""/>
    <n v="3"/>
    <s v=""/>
    <n v="2"/>
    <n v="0.33333333333333298"/>
    <n v="5.8823529411764698E-2"/>
    <n v="36.116666666666603"/>
    <x v="0"/>
    <n v="0"/>
  </r>
  <r>
    <x v="4466"/>
    <n v="35"/>
    <s v="Female"/>
    <s v="UK"/>
    <d v="2024-11-18T12:50:06"/>
    <x v="1"/>
    <n v="2"/>
    <n v="0"/>
    <n v="53"/>
    <n v="1"/>
    <n v="108.26"/>
    <s v=""/>
    <n v="3"/>
    <s v=""/>
    <n v="64"/>
    <n v="0"/>
    <n v="1.8867924528301799E-2"/>
    <n v="36.086666666666602"/>
    <x v="0"/>
    <n v="0"/>
  </r>
  <r>
    <x v="4467"/>
    <n v="18"/>
    <s v="Male"/>
    <s v="Australia"/>
    <d v="2023-02-27T13:16:30"/>
    <x v="2"/>
    <n v="4"/>
    <n v="1"/>
    <n v="62"/>
    <n v="10"/>
    <n v="108.18"/>
    <s v=""/>
    <n v="3"/>
    <s v=""/>
    <n v="17"/>
    <n v="0.25"/>
    <n v="0.16129032258064499"/>
    <n v="36.06"/>
    <x v="0"/>
    <n v="0"/>
  </r>
  <r>
    <x v="4468"/>
    <n v="32"/>
    <s v="Male"/>
    <s v="USA"/>
    <d v="2023-02-04T20:38:59"/>
    <x v="4"/>
    <n v="1"/>
    <n v="0"/>
    <n v="39"/>
    <n v="1"/>
    <n v="108.17"/>
    <s v=""/>
    <n v="3"/>
    <s v=""/>
    <n v="4"/>
    <n v="0"/>
    <n v="2.5641025641025599E-2"/>
    <n v="36.056666666666601"/>
    <x v="0"/>
    <n v="0"/>
  </r>
  <r>
    <x v="4469"/>
    <n v="28"/>
    <s v="Male"/>
    <s v="USA"/>
    <d v="2023-02-01T06:30:09"/>
    <x v="4"/>
    <n v="4"/>
    <n v="2"/>
    <n v="53"/>
    <n v="3"/>
    <n v="107.84"/>
    <s v=""/>
    <n v="3"/>
    <s v=""/>
    <n v="5"/>
    <n v="0.5"/>
    <n v="5.6603773584905599E-2"/>
    <n v="35.946666666666601"/>
    <x v="0"/>
    <n v="0"/>
  </r>
  <r>
    <x v="4470"/>
    <n v="41"/>
    <s v="Female"/>
    <s v="USA"/>
    <d v="2023-07-13T09:43:37"/>
    <x v="1"/>
    <n v="6"/>
    <n v="0"/>
    <n v="51"/>
    <n v="3"/>
    <n v="107.8"/>
    <s v=""/>
    <n v="3"/>
    <s v=""/>
    <n v="8"/>
    <n v="0"/>
    <n v="5.8823529411764698E-2"/>
    <n v="35.933333333333302"/>
    <x v="0"/>
    <n v="0"/>
  </r>
  <r>
    <x v="4471"/>
    <n v="49"/>
    <s v="Female"/>
    <s v="Australia"/>
    <d v="2024-10-18T23:51:14"/>
    <x v="1"/>
    <n v="5"/>
    <n v="2"/>
    <n v="39"/>
    <n v="3"/>
    <n v="107.78"/>
    <s v=""/>
    <n v="3"/>
    <s v=""/>
    <n v="10"/>
    <n v="0.4"/>
    <n v="7.69230769230769E-2"/>
    <n v="35.926666666666598"/>
    <x v="0"/>
    <n v="0"/>
  </r>
  <r>
    <x v="4472"/>
    <n v="25"/>
    <s v="Female"/>
    <s v="France"/>
    <d v="2024-12-29T10:02:13"/>
    <x v="4"/>
    <n v="2"/>
    <n v="0"/>
    <n v="45"/>
    <n v="2"/>
    <n v="107.76"/>
    <s v=""/>
    <n v="3"/>
    <s v=""/>
    <n v="8"/>
    <n v="0"/>
    <n v="4.4444444444444398E-2"/>
    <n v="35.92"/>
    <x v="0"/>
    <n v="0"/>
  </r>
  <r>
    <x v="4473"/>
    <n v="41"/>
    <s v="Female"/>
    <s v="USA"/>
    <d v="2023-09-13T11:03:03"/>
    <x v="5"/>
    <n v="5"/>
    <n v="1"/>
    <n v="42"/>
    <n v="2"/>
    <n v="107.68"/>
    <s v=""/>
    <n v="3"/>
    <s v=""/>
    <n v="60"/>
    <n v="0.2"/>
    <n v="4.7619047619047603E-2"/>
    <n v="35.893333333333302"/>
    <x v="0"/>
    <n v="0"/>
  </r>
  <r>
    <x v="4474"/>
    <n v="45"/>
    <s v="Male"/>
    <s v="Canada"/>
    <d v="2024-01-05T04:01:06"/>
    <x v="1"/>
    <n v="2"/>
    <n v="0"/>
    <n v="46"/>
    <n v="2"/>
    <n v="107.63"/>
    <s v=""/>
    <n v="3"/>
    <s v=""/>
    <n v="10"/>
    <n v="0"/>
    <n v="4.3478260869565202E-2"/>
    <n v="35.876666666666601"/>
    <x v="0"/>
    <n v="1"/>
  </r>
  <r>
    <x v="4475"/>
    <n v="33"/>
    <s v="Female"/>
    <s v="Germany"/>
    <d v="2024-06-24T16:06:05"/>
    <x v="2"/>
    <n v="6"/>
    <n v="3"/>
    <n v="59"/>
    <n v="1"/>
    <n v="107.48"/>
    <s v=""/>
    <n v="3"/>
    <s v=""/>
    <n v="48"/>
    <n v="0.5"/>
    <n v="1.6949152542372801E-2"/>
    <n v="35.826666666666597"/>
    <x v="0"/>
    <n v="0"/>
  </r>
  <r>
    <x v="4476"/>
    <n v="33"/>
    <s v="Female"/>
    <s v="USA"/>
    <d v="2023-11-11T08:26:55"/>
    <x v="3"/>
    <n v="3"/>
    <n v="2"/>
    <n v="51"/>
    <n v="4"/>
    <n v="107.38"/>
    <s v=""/>
    <n v="3"/>
    <s v=""/>
    <n v="60"/>
    <n v="0.66666666666666596"/>
    <n v="7.8431372549019607E-2"/>
    <n v="35.793333333333301"/>
    <x v="0"/>
    <n v="0"/>
  </r>
  <r>
    <x v="4477"/>
    <n v="51"/>
    <s v="Male"/>
    <s v="Germany"/>
    <d v="2024-07-21T23:41:46"/>
    <x v="3"/>
    <n v="2"/>
    <n v="0"/>
    <n v="57"/>
    <n v="3"/>
    <n v="107.28"/>
    <s v=""/>
    <n v="3"/>
    <s v=""/>
    <n v="18"/>
    <n v="0"/>
    <n v="5.2631578947368397E-2"/>
    <n v="35.76"/>
    <x v="0"/>
    <n v="0"/>
  </r>
  <r>
    <x v="4478"/>
    <n v="39"/>
    <s v="Female"/>
    <s v="Germany"/>
    <d v="2023-12-30T23:54:29"/>
    <x v="1"/>
    <n v="2"/>
    <n v="1"/>
    <n v="39"/>
    <n v="3"/>
    <n v="107.27"/>
    <s v=""/>
    <n v="3"/>
    <s v=""/>
    <n v="14"/>
    <n v="0.5"/>
    <n v="7.69230769230769E-2"/>
    <n v="35.756666666666597"/>
    <x v="0"/>
    <n v="0"/>
  </r>
  <r>
    <x v="4479"/>
    <n v="36"/>
    <s v="Female"/>
    <s v="Canada"/>
    <d v="2023-04-18T13:29:42"/>
    <x v="5"/>
    <n v="4"/>
    <n v="2"/>
    <n v="44"/>
    <n v="0"/>
    <n v="107.04"/>
    <s v=""/>
    <n v="3"/>
    <s v=""/>
    <n v="9"/>
    <n v="0.5"/>
    <n v="0"/>
    <n v="35.68"/>
    <x v="0"/>
    <n v="0"/>
  </r>
  <r>
    <x v="4480"/>
    <n v="18"/>
    <s v="Male"/>
    <s v="USA"/>
    <d v="2024-06-22T12:59:49"/>
    <x v="0"/>
    <n v="1"/>
    <n v="0"/>
    <n v="49"/>
    <n v="3"/>
    <n v="106.63"/>
    <s v=""/>
    <n v="3"/>
    <s v=""/>
    <n v="22"/>
    <n v="0"/>
    <n v="6.1224489795918297E-2"/>
    <n v="35.543333333333301"/>
    <x v="0"/>
    <n v="0"/>
  </r>
  <r>
    <x v="4481"/>
    <n v="39"/>
    <s v="Female"/>
    <s v="Australia"/>
    <d v="2024-08-14T21:31:26"/>
    <x v="2"/>
    <n v="3"/>
    <n v="0"/>
    <n v="50"/>
    <n v="3"/>
    <n v="106.52"/>
    <s v=""/>
    <n v="3"/>
    <s v=""/>
    <n v="10"/>
    <n v="0"/>
    <n v="0.06"/>
    <n v="35.506666666666597"/>
    <x v="0"/>
    <n v="0"/>
  </r>
  <r>
    <x v="4482"/>
    <n v="43"/>
    <s v="Female"/>
    <s v="USA"/>
    <d v="2023-06-13T05:30:23"/>
    <x v="2"/>
    <n v="3"/>
    <n v="0"/>
    <n v="47"/>
    <n v="0"/>
    <n v="106.49"/>
    <s v=""/>
    <n v="3"/>
    <s v=""/>
    <n v="22"/>
    <n v="0"/>
    <n v="0"/>
    <n v="35.496666666666599"/>
    <x v="0"/>
    <n v="0"/>
  </r>
  <r>
    <x v="4483"/>
    <n v="38"/>
    <s v="Female"/>
    <s v="USA"/>
    <d v="2024-10-20T16:44:15"/>
    <x v="2"/>
    <n v="4"/>
    <n v="2"/>
    <n v="42"/>
    <n v="3"/>
    <n v="106.44"/>
    <s v=""/>
    <n v="3"/>
    <s v=""/>
    <n v="33"/>
    <n v="0.5"/>
    <n v="7.1428571428571397E-2"/>
    <n v="35.479999999999997"/>
    <x v="0"/>
    <n v="0"/>
  </r>
  <r>
    <x v="4484"/>
    <n v="47"/>
    <s v="Male"/>
    <s v="Canada"/>
    <d v="2024-07-14T01:52:49"/>
    <x v="0"/>
    <n v="1"/>
    <n v="0"/>
    <n v="65"/>
    <n v="3"/>
    <n v="106.41"/>
    <s v=""/>
    <n v="3"/>
    <s v=""/>
    <n v="91"/>
    <n v="0"/>
    <n v="4.6153846153846101E-2"/>
    <n v="35.47"/>
    <x v="0"/>
    <n v="1"/>
  </r>
  <r>
    <x v="4485"/>
    <n v="54"/>
    <s v="Male"/>
    <s v="UK"/>
    <d v="2023-03-10T09:10:36"/>
    <x v="1"/>
    <n v="3"/>
    <n v="0"/>
    <n v="50"/>
    <n v="3"/>
    <n v="106.32"/>
    <s v=""/>
    <n v="3"/>
    <s v=""/>
    <n v="2"/>
    <n v="0"/>
    <n v="0.06"/>
    <n v="35.44"/>
    <x v="0"/>
    <n v="0"/>
  </r>
  <r>
    <x v="4486"/>
    <n v="34"/>
    <s v="Male"/>
    <s v="Australia"/>
    <d v="2024-05-16T08:51:46"/>
    <x v="2"/>
    <n v="2"/>
    <n v="0"/>
    <n v="54"/>
    <n v="4"/>
    <n v="106.19"/>
    <s v=""/>
    <n v="3"/>
    <s v=""/>
    <n v="44"/>
    <n v="0"/>
    <n v="7.4074074074074001E-2"/>
    <n v="35.396666666666597"/>
    <x v="0"/>
    <n v="0"/>
  </r>
  <r>
    <x v="4487"/>
    <n v="18"/>
    <s v="Female"/>
    <s v="Canada"/>
    <d v="2023-03-17T23:41:31"/>
    <x v="3"/>
    <n v="3"/>
    <n v="0"/>
    <n v="50"/>
    <n v="2"/>
    <n v="106.14"/>
    <s v=""/>
    <n v="3"/>
    <s v=""/>
    <n v="47"/>
    <n v="0"/>
    <n v="0.04"/>
    <n v="35.380000000000003"/>
    <x v="0"/>
    <n v="0"/>
  </r>
  <r>
    <x v="4488"/>
    <n v="37"/>
    <s v="Male"/>
    <s v="USA"/>
    <d v="2024-04-02T15:02:07"/>
    <x v="1"/>
    <n v="5"/>
    <n v="1"/>
    <n v="45"/>
    <n v="3"/>
    <n v="106.09"/>
    <s v=""/>
    <n v="3"/>
    <s v=""/>
    <n v="5"/>
    <n v="0.2"/>
    <n v="6.6666666666666596E-2"/>
    <n v="35.363333333333301"/>
    <x v="0"/>
    <n v="0"/>
  </r>
  <r>
    <x v="4489"/>
    <n v="43"/>
    <s v="Male"/>
    <s v="France"/>
    <d v="2023-03-08T13:22:23"/>
    <x v="2"/>
    <n v="2"/>
    <n v="0"/>
    <n v="46"/>
    <n v="2"/>
    <n v="105.76"/>
    <s v=""/>
    <n v="3"/>
    <s v=""/>
    <n v="9"/>
    <n v="0"/>
    <n v="4.3478260869565202E-2"/>
    <n v="35.253333333333302"/>
    <x v="0"/>
    <n v="0"/>
  </r>
  <r>
    <x v="4490"/>
    <n v="43"/>
    <s v="Male"/>
    <s v="UK"/>
    <d v="2024-03-16T11:16:51"/>
    <x v="2"/>
    <n v="3"/>
    <n v="2"/>
    <n v="46"/>
    <n v="1"/>
    <n v="105.57"/>
    <s v=""/>
    <n v="3"/>
    <s v=""/>
    <n v="60"/>
    <n v="0.66666666666666596"/>
    <n v="2.1739130434782601E-2"/>
    <n v="35.19"/>
    <x v="0"/>
    <n v="1"/>
  </r>
  <r>
    <x v="4491"/>
    <n v="50"/>
    <s v="Female"/>
    <s v="France"/>
    <d v="2023-08-30T11:13:23"/>
    <x v="4"/>
    <n v="0"/>
    <n v="0"/>
    <n v="44"/>
    <n v="1"/>
    <n v="105.13"/>
    <s v=""/>
    <n v="3"/>
    <s v=""/>
    <n v="10"/>
    <n v="0"/>
    <n v="2.27272727272727E-2"/>
    <n v="35.043333333333301"/>
    <x v="0"/>
    <n v="0"/>
  </r>
  <r>
    <x v="4492"/>
    <n v="37"/>
    <s v="Male"/>
    <s v="USA"/>
    <d v="2024-10-27T04:58:13"/>
    <x v="1"/>
    <n v="3"/>
    <n v="1"/>
    <n v="58"/>
    <n v="2"/>
    <n v="104.95"/>
    <s v=""/>
    <n v="3"/>
    <s v=""/>
    <n v="9"/>
    <n v="0.33333333333333298"/>
    <n v="3.4482758620689599E-2"/>
    <n v="34.983333333333299"/>
    <x v="0"/>
    <n v="0"/>
  </r>
  <r>
    <x v="4493"/>
    <n v="38"/>
    <s v="Female"/>
    <s v="USA"/>
    <d v="2024-02-11T11:04:23"/>
    <x v="3"/>
    <n v="1"/>
    <n v="0"/>
    <n v="36"/>
    <n v="3"/>
    <n v="104.9"/>
    <s v=""/>
    <n v="3"/>
    <s v=""/>
    <n v="7"/>
    <n v="0"/>
    <n v="8.3333333333333301E-2"/>
    <n v="34.966666666666598"/>
    <x v="0"/>
    <n v="0"/>
  </r>
  <r>
    <x v="4494"/>
    <n v="37"/>
    <s v="Female"/>
    <s v="USA"/>
    <d v="2024-07-21T12:00:54"/>
    <x v="3"/>
    <n v="2"/>
    <n v="1"/>
    <n v="55"/>
    <n v="2"/>
    <n v="104.84"/>
    <s v=""/>
    <n v="3"/>
    <s v=""/>
    <n v="2"/>
    <n v="0.5"/>
    <n v="3.6363636363636299E-2"/>
    <n v="34.946666666666601"/>
    <x v="0"/>
    <n v="0"/>
  </r>
  <r>
    <x v="4495"/>
    <n v="46"/>
    <s v="Male"/>
    <s v="France"/>
    <d v="2024-11-10T09:10:44"/>
    <x v="3"/>
    <n v="3"/>
    <n v="1"/>
    <n v="49"/>
    <n v="3"/>
    <n v="104.68"/>
    <s v=""/>
    <n v="3"/>
    <s v=""/>
    <n v="46"/>
    <n v="0.33333333333333298"/>
    <n v="6.1224489795918297E-2"/>
    <n v="34.893333333333302"/>
    <x v="0"/>
    <n v="0"/>
  </r>
  <r>
    <x v="4496"/>
    <n v="47"/>
    <s v="Female"/>
    <s v="UK"/>
    <d v="2023-07-30T16:24:05"/>
    <x v="2"/>
    <n v="7"/>
    <n v="3"/>
    <n v="41"/>
    <n v="2"/>
    <n v="104.08"/>
    <s v=""/>
    <n v="3"/>
    <s v=""/>
    <n v="27"/>
    <n v="0.42857142857142799"/>
    <n v="4.8780487804878002E-2"/>
    <n v="34.6933333333333"/>
    <x v="0"/>
    <n v="0"/>
  </r>
  <r>
    <x v="4497"/>
    <n v="42"/>
    <s v="Male"/>
    <s v="Australia"/>
    <d v="2024-07-30T17:57:13"/>
    <x v="0"/>
    <n v="0"/>
    <n v="0"/>
    <n v="48"/>
    <n v="3"/>
    <n v="103.94"/>
    <s v=""/>
    <n v="3"/>
    <s v=""/>
    <n v="10"/>
    <n v="0"/>
    <n v="6.25E-2"/>
    <n v="34.646666666666597"/>
    <x v="0"/>
    <n v="0"/>
  </r>
  <r>
    <x v="4498"/>
    <n v="37"/>
    <s v="Female"/>
    <s v="Canada"/>
    <d v="2023-03-26T20:52:11"/>
    <x v="2"/>
    <n v="3"/>
    <n v="1"/>
    <n v="68"/>
    <n v="4"/>
    <n v="103.93"/>
    <s v=""/>
    <n v="3"/>
    <s v=""/>
    <n v="85"/>
    <n v="0.33333333333333298"/>
    <n v="5.8823529411764698E-2"/>
    <n v="34.643333333333302"/>
    <x v="0"/>
    <n v="0"/>
  </r>
  <r>
    <x v="4499"/>
    <n v="66"/>
    <s v="Female"/>
    <s v="Germany"/>
    <d v="2024-06-07T07:58:00"/>
    <x v="2"/>
    <n v="2"/>
    <n v="1"/>
    <n v="49"/>
    <n v="6"/>
    <n v="103.91"/>
    <s v=""/>
    <n v="3"/>
    <s v=""/>
    <n v="58"/>
    <n v="0.5"/>
    <n v="0.122448979591836"/>
    <n v="34.636666666666599"/>
    <x v="0"/>
    <n v="0"/>
  </r>
  <r>
    <x v="4500"/>
    <n v="69"/>
    <s v="Female"/>
    <s v="Australia"/>
    <d v="2024-09-11T15:20:21"/>
    <x v="4"/>
    <n v="1"/>
    <n v="0"/>
    <n v="35"/>
    <n v="1"/>
    <n v="103.54"/>
    <s v=""/>
    <n v="3"/>
    <s v=""/>
    <n v="17"/>
    <n v="0"/>
    <n v="2.8571428571428501E-2"/>
    <n v="34.5133333333333"/>
    <x v="0"/>
    <n v="0"/>
  </r>
  <r>
    <x v="4501"/>
    <n v="33"/>
    <s v="Male"/>
    <s v="Germany"/>
    <d v="2024-07-20T15:34:24"/>
    <x v="2"/>
    <n v="2"/>
    <n v="0"/>
    <n v="47"/>
    <n v="1"/>
    <n v="103.33"/>
    <s v=""/>
    <n v="3"/>
    <s v=""/>
    <n v="1"/>
    <n v="0"/>
    <n v="2.1276595744680799E-2"/>
    <n v="34.4433333333333"/>
    <x v="0"/>
    <n v="0"/>
  </r>
  <r>
    <x v="4502"/>
    <n v="45"/>
    <s v="Male"/>
    <s v="USA"/>
    <d v="2023-06-01T04:24:09"/>
    <x v="5"/>
    <n v="2"/>
    <n v="0"/>
    <n v="35"/>
    <n v="0"/>
    <n v="103.29"/>
    <s v=""/>
    <n v="3"/>
    <s v=""/>
    <n v="43"/>
    <n v="0"/>
    <n v="0"/>
    <n v="34.43"/>
    <x v="0"/>
    <n v="0"/>
  </r>
  <r>
    <x v="4503"/>
    <n v="37"/>
    <s v="Male"/>
    <s v="UK"/>
    <d v="2023-10-03T14:21:04"/>
    <x v="2"/>
    <n v="5"/>
    <n v="1"/>
    <n v="40"/>
    <n v="2"/>
    <n v="103.28"/>
    <s v=""/>
    <n v="3"/>
    <s v=""/>
    <n v="17"/>
    <n v="0.2"/>
    <n v="0.05"/>
    <n v="34.426666666666598"/>
    <x v="0"/>
    <n v="0"/>
  </r>
  <r>
    <x v="4504"/>
    <n v="28"/>
    <s v="Male"/>
    <s v="UK"/>
    <d v="2024-08-05T06:49:28"/>
    <x v="2"/>
    <n v="2"/>
    <n v="2"/>
    <n v="40"/>
    <n v="2"/>
    <n v="102.93"/>
    <s v=""/>
    <n v="3"/>
    <s v=""/>
    <n v="3"/>
    <n v="1"/>
    <n v="0.05"/>
    <n v="34.31"/>
    <x v="0"/>
    <n v="0"/>
  </r>
  <r>
    <x v="4505"/>
    <n v="31"/>
    <s v="Male"/>
    <s v="USA"/>
    <d v="2023-11-08T14:44:36"/>
    <x v="4"/>
    <n v="4"/>
    <n v="1"/>
    <n v="47"/>
    <n v="5"/>
    <n v="102.79"/>
    <s v=""/>
    <n v="3"/>
    <s v=""/>
    <n v="16"/>
    <n v="0.25"/>
    <n v="0.10638297872340401"/>
    <n v="34.2633333333333"/>
    <x v="0"/>
    <n v="0"/>
  </r>
  <r>
    <x v="4506"/>
    <n v="24"/>
    <s v="Female"/>
    <s v="UK"/>
    <d v="2024-12-24T11:46:01"/>
    <x v="2"/>
    <n v="2"/>
    <n v="0"/>
    <n v="46"/>
    <n v="6"/>
    <n v="102.7"/>
    <s v=""/>
    <n v="3"/>
    <s v=""/>
    <n v="23"/>
    <n v="0"/>
    <n v="0.13043478260869501"/>
    <n v="34.233333333333299"/>
    <x v="0"/>
    <n v="1"/>
  </r>
  <r>
    <x v="4507"/>
    <n v="47"/>
    <s v="Male"/>
    <s v="USA"/>
    <d v="2024-12-28T13:35:42"/>
    <x v="4"/>
    <n v="2"/>
    <n v="0"/>
    <n v="47"/>
    <n v="3"/>
    <n v="102.43"/>
    <s v=""/>
    <n v="3"/>
    <s v=""/>
    <n v="25"/>
    <n v="0"/>
    <n v="6.3829787234042507E-2"/>
    <n v="34.143333333333302"/>
    <x v="0"/>
    <n v="1"/>
  </r>
  <r>
    <x v="4508"/>
    <n v="22"/>
    <s v="Female"/>
    <s v="Japan"/>
    <d v="2024-04-17T05:27:52"/>
    <x v="3"/>
    <n v="3"/>
    <n v="2"/>
    <n v="51"/>
    <n v="6"/>
    <n v="102.25"/>
    <s v=""/>
    <n v="3"/>
    <s v=""/>
    <n v="4"/>
    <n v="0.66666666666666596"/>
    <n v="0.11764705882352899"/>
    <n v="34.0833333333333"/>
    <x v="0"/>
    <n v="0"/>
  </r>
  <r>
    <x v="4509"/>
    <n v="37"/>
    <s v="Male"/>
    <s v="Canada"/>
    <d v="2024-05-17T08:13:29"/>
    <x v="2"/>
    <n v="5"/>
    <n v="3"/>
    <n v="73"/>
    <n v="7"/>
    <n v="102.24"/>
    <s v=""/>
    <n v="3"/>
    <s v=""/>
    <n v="5"/>
    <n v="0.6"/>
    <n v="9.5890410958904104E-2"/>
    <n v="34.08"/>
    <x v="0"/>
    <n v="1"/>
  </r>
  <r>
    <x v="4510"/>
    <n v="18"/>
    <s v="Female"/>
    <s v="Canada"/>
    <d v="2024-12-04T02:37:34"/>
    <x v="2"/>
    <n v="2"/>
    <n v="0"/>
    <n v="56"/>
    <n v="5"/>
    <n v="102.06"/>
    <s v=""/>
    <n v="3"/>
    <s v=""/>
    <n v="17"/>
    <n v="0"/>
    <n v="8.9285714285714204E-2"/>
    <n v="34.020000000000003"/>
    <x v="0"/>
    <n v="0"/>
  </r>
  <r>
    <x v="4511"/>
    <n v="45"/>
    <s v="Female"/>
    <s v="France"/>
    <d v="2024-12-01T17:40:53"/>
    <x v="4"/>
    <n v="4"/>
    <n v="0"/>
    <n v="55"/>
    <n v="3"/>
    <n v="102.01"/>
    <s v=""/>
    <n v="3"/>
    <s v=""/>
    <n v="49"/>
    <n v="0"/>
    <n v="5.4545454545454501E-2"/>
    <n v="34.003333333333302"/>
    <x v="0"/>
    <n v="0"/>
  </r>
  <r>
    <x v="4512"/>
    <n v="39"/>
    <s v="Male"/>
    <s v="USA"/>
    <d v="2024-07-18T09:32:56"/>
    <x v="4"/>
    <n v="5"/>
    <n v="3"/>
    <n v="34"/>
    <n v="3"/>
    <n v="101.65"/>
    <s v=""/>
    <n v="3"/>
    <s v=""/>
    <n v="19"/>
    <n v="0.6"/>
    <n v="8.8235294117646995E-2"/>
    <n v="33.883333333333297"/>
    <x v="0"/>
    <n v="0"/>
  </r>
  <r>
    <x v="4513"/>
    <n v="41"/>
    <s v="Male"/>
    <s v="USA"/>
    <d v="2024-01-07T14:25:24"/>
    <x v="4"/>
    <n v="3"/>
    <n v="0"/>
    <n v="53"/>
    <n v="5"/>
    <n v="101.44"/>
    <s v=""/>
    <n v="3"/>
    <s v=""/>
    <n v="22"/>
    <n v="0"/>
    <n v="9.4339622641509399E-2"/>
    <n v="33.813333333333297"/>
    <x v="0"/>
    <n v="0"/>
  </r>
  <r>
    <x v="4514"/>
    <n v="23"/>
    <s v="Male"/>
    <s v="Canada"/>
    <d v="2024-07-16T13:44:43"/>
    <x v="1"/>
    <n v="2"/>
    <n v="0"/>
    <n v="70"/>
    <n v="1"/>
    <n v="101.36"/>
    <s v=""/>
    <n v="3"/>
    <s v=""/>
    <n v="12"/>
    <n v="0"/>
    <n v="1.42857142857142E-2"/>
    <n v="33.786666666666598"/>
    <x v="0"/>
    <n v="0"/>
  </r>
  <r>
    <x v="4515"/>
    <n v="36"/>
    <s v="Male"/>
    <s v="Germany"/>
    <d v="2024-08-27T10:18:32"/>
    <x v="1"/>
    <n v="3"/>
    <n v="0"/>
    <n v="59"/>
    <n v="6"/>
    <n v="101.25"/>
    <s v=""/>
    <n v="3"/>
    <s v=""/>
    <n v="2"/>
    <n v="0"/>
    <n v="0.101694915254237"/>
    <n v="33.75"/>
    <x v="0"/>
    <n v="0"/>
  </r>
  <r>
    <x v="4516"/>
    <n v="30"/>
    <s v="Male"/>
    <s v="USA"/>
    <d v="2024-01-16T07:13:14"/>
    <x v="1"/>
    <n v="3"/>
    <n v="0"/>
    <n v="55"/>
    <n v="5"/>
    <n v="101.18"/>
    <s v=""/>
    <n v="3"/>
    <s v=""/>
    <n v="53"/>
    <n v="0"/>
    <n v="9.0909090909090898E-2"/>
    <n v="33.726666666666603"/>
    <x v="0"/>
    <n v="0"/>
  </r>
  <r>
    <x v="4517"/>
    <n v="18"/>
    <s v="Female"/>
    <s v="USA"/>
    <d v="2024-04-25T12:02:28"/>
    <x v="1"/>
    <n v="2"/>
    <n v="0"/>
    <n v="38"/>
    <n v="3"/>
    <n v="101.18"/>
    <s v=""/>
    <n v="3"/>
    <s v=""/>
    <n v="2"/>
    <n v="0"/>
    <n v="7.8947368421052599E-2"/>
    <n v="33.726666666666603"/>
    <x v="0"/>
    <n v="0"/>
  </r>
  <r>
    <x v="4518"/>
    <n v="33"/>
    <s v="Male"/>
    <s v="Canada"/>
    <d v="2023-10-27T20:56:23"/>
    <x v="1"/>
    <n v="2"/>
    <n v="1"/>
    <n v="57"/>
    <n v="1"/>
    <n v="101.11"/>
    <s v=""/>
    <n v="3"/>
    <s v=""/>
    <n v="18"/>
    <n v="0.5"/>
    <n v="1.7543859649122799E-2"/>
    <n v="33.703333333333298"/>
    <x v="0"/>
    <n v="0"/>
  </r>
  <r>
    <x v="4519"/>
    <n v="49"/>
    <s v="Male"/>
    <s v="USA"/>
    <d v="2023-07-07T19:23:44"/>
    <x v="4"/>
    <n v="3"/>
    <n v="1"/>
    <n v="63"/>
    <n v="4"/>
    <n v="101.08"/>
    <s v=""/>
    <n v="3"/>
    <s v=""/>
    <n v="7"/>
    <n v="0.33333333333333298"/>
    <n v="6.3492063492063405E-2"/>
    <n v="33.6933333333333"/>
    <x v="0"/>
    <n v="0"/>
  </r>
  <r>
    <x v="4520"/>
    <n v="28"/>
    <s v="Female"/>
    <s v="France"/>
    <d v="2023-06-16T09:25:58"/>
    <x v="2"/>
    <n v="1"/>
    <n v="1"/>
    <n v="51"/>
    <n v="3"/>
    <n v="100.89"/>
    <s v=""/>
    <n v="3"/>
    <s v=""/>
    <n v="12"/>
    <n v="1"/>
    <n v="5.8823529411764698E-2"/>
    <n v="33.630000000000003"/>
    <x v="0"/>
    <n v="0"/>
  </r>
  <r>
    <x v="4521"/>
    <n v="53"/>
    <s v="Male"/>
    <s v="Japan"/>
    <d v="2024-08-29T19:15:13"/>
    <x v="1"/>
    <n v="2"/>
    <n v="1"/>
    <n v="46"/>
    <n v="1"/>
    <n v="100.82"/>
    <s v=""/>
    <n v="3"/>
    <s v=""/>
    <n v="38"/>
    <n v="0.5"/>
    <n v="2.1739130434782601E-2"/>
    <n v="33.606666666666598"/>
    <x v="0"/>
    <n v="0"/>
  </r>
  <r>
    <x v="4522"/>
    <n v="40"/>
    <s v="Female"/>
    <s v="Germany"/>
    <d v="2024-01-18T20:32:45"/>
    <x v="2"/>
    <n v="2"/>
    <n v="0"/>
    <n v="47"/>
    <n v="0"/>
    <n v="100.64"/>
    <s v=""/>
    <n v="3"/>
    <s v=""/>
    <n v="26"/>
    <n v="0"/>
    <n v="0"/>
    <n v="33.546666666666603"/>
    <x v="0"/>
    <n v="0"/>
  </r>
  <r>
    <x v="4523"/>
    <n v="37"/>
    <s v="Female"/>
    <s v="Canada"/>
    <d v="2024-07-31T08:33:17"/>
    <x v="5"/>
    <n v="4"/>
    <n v="0"/>
    <n v="45"/>
    <n v="2"/>
    <n v="100.58"/>
    <s v=""/>
    <n v="3"/>
    <s v=""/>
    <n v="10"/>
    <n v="0"/>
    <n v="4.4444444444444398E-2"/>
    <n v="33.5266666666666"/>
    <x v="0"/>
    <n v="0"/>
  </r>
  <r>
    <x v="4524"/>
    <n v="18"/>
    <s v="Male"/>
    <s v="USA"/>
    <d v="2024-02-10T08:47:27"/>
    <x v="4"/>
    <n v="2"/>
    <n v="1"/>
    <n v="47"/>
    <n v="1"/>
    <n v="100.54"/>
    <s v=""/>
    <n v="3"/>
    <s v=""/>
    <n v="1"/>
    <n v="0.5"/>
    <n v="2.1276595744680799E-2"/>
    <n v="33.5133333333333"/>
    <x v="0"/>
    <n v="0"/>
  </r>
  <r>
    <x v="4525"/>
    <n v="33"/>
    <s v="Male"/>
    <s v="USA"/>
    <d v="2024-10-16T09:04:08"/>
    <x v="4"/>
    <n v="2"/>
    <n v="0"/>
    <n v="51"/>
    <n v="1"/>
    <n v="100.5"/>
    <s v=""/>
    <n v="3"/>
    <s v=""/>
    <n v="35"/>
    <n v="0"/>
    <n v="1.9607843137254902E-2"/>
    <n v="33.5"/>
    <x v="0"/>
    <n v="0"/>
  </r>
  <r>
    <x v="4526"/>
    <n v="36"/>
    <s v="Male"/>
    <s v="USA"/>
    <d v="2023-05-11T04:39:37"/>
    <x v="1"/>
    <n v="2"/>
    <n v="0"/>
    <n v="48"/>
    <n v="2"/>
    <n v="100.14"/>
    <s v=""/>
    <n v="3"/>
    <s v=""/>
    <n v="12"/>
    <n v="0"/>
    <n v="4.1666666666666602E-2"/>
    <n v="33.380000000000003"/>
    <x v="0"/>
    <n v="0"/>
  </r>
  <r>
    <x v="4527"/>
    <n v="30"/>
    <s v="Male"/>
    <s v="Australia"/>
    <d v="2023-12-03T20:41:37"/>
    <x v="1"/>
    <n v="5"/>
    <n v="1"/>
    <n v="50"/>
    <n v="1"/>
    <n v="100.1"/>
    <s v=""/>
    <n v="3"/>
    <s v=""/>
    <n v="157"/>
    <n v="0.2"/>
    <n v="0.02"/>
    <n v="33.366666666666603"/>
    <x v="0"/>
    <n v="1"/>
  </r>
  <r>
    <x v="4528"/>
    <n v="34"/>
    <s v="Female"/>
    <s v="UK"/>
    <d v="2024-01-31T07:52:14"/>
    <x v="0"/>
    <n v="4"/>
    <n v="0"/>
    <n v="50"/>
    <n v="1"/>
    <n v="99.95"/>
    <s v=""/>
    <n v="3"/>
    <s v=""/>
    <n v="39"/>
    <n v="0"/>
    <n v="0.02"/>
    <n v="33.316666666666599"/>
    <x v="1"/>
    <n v="0"/>
  </r>
  <r>
    <x v="4529"/>
    <n v="25"/>
    <s v="Male"/>
    <s v="Canada"/>
    <d v="2024-03-28T09:27:53"/>
    <x v="2"/>
    <n v="2"/>
    <n v="2"/>
    <n v="41"/>
    <n v="3"/>
    <n v="99.74"/>
    <s v=""/>
    <n v="3"/>
    <s v=""/>
    <n v="1"/>
    <n v="1"/>
    <n v="7.3170731707316999E-2"/>
    <n v="33.246666666666599"/>
    <x v="1"/>
    <n v="0"/>
  </r>
  <r>
    <x v="4530"/>
    <n v="18"/>
    <s v="Female"/>
    <s v="USA"/>
    <d v="2023-10-29T10:54:10"/>
    <x v="1"/>
    <n v="1"/>
    <n v="0"/>
    <n v="47"/>
    <n v="3"/>
    <n v="99.7"/>
    <s v=""/>
    <n v="3"/>
    <s v=""/>
    <n v="83"/>
    <n v="0"/>
    <n v="6.3829787234042507E-2"/>
    <n v="33.233333333333299"/>
    <x v="1"/>
    <n v="0"/>
  </r>
  <r>
    <x v="4531"/>
    <n v="18"/>
    <s v="Male"/>
    <s v="USA"/>
    <d v="2024-02-01T13:04:23"/>
    <x v="2"/>
    <n v="6"/>
    <n v="3"/>
    <n v="53"/>
    <n v="3"/>
    <n v="99.54"/>
    <s v=""/>
    <n v="3"/>
    <s v=""/>
    <n v="3"/>
    <n v="0.5"/>
    <n v="5.6603773584905599E-2"/>
    <n v="33.18"/>
    <x v="1"/>
    <n v="1"/>
  </r>
  <r>
    <x v="4532"/>
    <n v="45"/>
    <s v="Male"/>
    <s v="Germany"/>
    <d v="2023-07-08T15:50:14"/>
    <x v="2"/>
    <n v="2"/>
    <n v="1"/>
    <n v="47"/>
    <n v="2"/>
    <n v="99.48"/>
    <s v=""/>
    <n v="3"/>
    <s v=""/>
    <n v="9"/>
    <n v="0.5"/>
    <n v="4.2553191489361701E-2"/>
    <n v="33.159999999999997"/>
    <x v="1"/>
    <n v="0"/>
  </r>
  <r>
    <x v="4533"/>
    <n v="46"/>
    <s v="Female"/>
    <s v="Germany"/>
    <d v="2023-01-04T14:08:50"/>
    <x v="4"/>
    <n v="3"/>
    <n v="1"/>
    <n v="53"/>
    <n v="1"/>
    <n v="99.45"/>
    <s v=""/>
    <n v="3"/>
    <s v=""/>
    <n v="23"/>
    <n v="0.33333333333333298"/>
    <n v="1.8867924528301799E-2"/>
    <n v="33.15"/>
    <x v="1"/>
    <n v="1"/>
  </r>
  <r>
    <x v="4534"/>
    <n v="20"/>
    <s v="Male"/>
    <s v="USA"/>
    <d v="2024-07-31T15:51:19"/>
    <x v="4"/>
    <n v="1"/>
    <n v="0"/>
    <n v="41"/>
    <n v="3"/>
    <n v="99.12"/>
    <s v=""/>
    <n v="3"/>
    <s v=""/>
    <n v="94"/>
    <n v="0"/>
    <n v="7.3170731707316999E-2"/>
    <n v="33.04"/>
    <x v="1"/>
    <n v="1"/>
  </r>
  <r>
    <x v="4535"/>
    <n v="18"/>
    <s v="Female"/>
    <s v="USA"/>
    <d v="2023-09-23T20:43:54"/>
    <x v="1"/>
    <n v="0"/>
    <n v="0"/>
    <n v="58"/>
    <n v="2"/>
    <n v="98.8"/>
    <s v=""/>
    <n v="3"/>
    <s v=""/>
    <n v="30"/>
    <n v="0"/>
    <n v="3.4482758620689599E-2"/>
    <n v="32.933333333333302"/>
    <x v="1"/>
    <n v="1"/>
  </r>
  <r>
    <x v="4536"/>
    <n v="40"/>
    <s v="Male"/>
    <s v="Australia"/>
    <d v="2024-12-05T13:40:09"/>
    <x v="3"/>
    <n v="2"/>
    <n v="0"/>
    <n v="53"/>
    <n v="2"/>
    <n v="98.69"/>
    <s v=""/>
    <n v="3"/>
    <s v=""/>
    <n v="70"/>
    <n v="0"/>
    <n v="3.7735849056603703E-2"/>
    <n v="32.896666666666597"/>
    <x v="1"/>
    <n v="0"/>
  </r>
  <r>
    <x v="4537"/>
    <n v="49"/>
    <s v="Male"/>
    <s v="USA"/>
    <d v="2023-07-07T09:10:29"/>
    <x v="2"/>
    <n v="1"/>
    <n v="0"/>
    <n v="35"/>
    <n v="2"/>
    <n v="98.68"/>
    <s v=""/>
    <n v="3"/>
    <s v=""/>
    <n v="8"/>
    <n v="0"/>
    <n v="5.7142857142857099E-2"/>
    <n v="32.893333333333302"/>
    <x v="1"/>
    <n v="0"/>
  </r>
  <r>
    <x v="4538"/>
    <n v="18"/>
    <s v="Female"/>
    <s v="Canada"/>
    <d v="2023-09-26T20:16:40"/>
    <x v="2"/>
    <n v="3"/>
    <n v="1"/>
    <n v="48"/>
    <n v="0"/>
    <n v="98.61"/>
    <s v=""/>
    <n v="3"/>
    <s v=""/>
    <n v="0"/>
    <n v="0.33333333333333298"/>
    <n v="0"/>
    <n v="32.869999999999997"/>
    <x v="1"/>
    <n v="0"/>
  </r>
  <r>
    <x v="4539"/>
    <n v="34"/>
    <s v="Male"/>
    <s v="Germany"/>
    <d v="2024-11-13T17:29:08"/>
    <x v="3"/>
    <n v="0"/>
    <n v="0"/>
    <n v="39"/>
    <n v="1"/>
    <n v="98.59"/>
    <s v=""/>
    <n v="3"/>
    <s v=""/>
    <n v="101"/>
    <n v="0"/>
    <n v="2.5641025641025599E-2"/>
    <n v="32.863333333333301"/>
    <x v="1"/>
    <n v="1"/>
  </r>
  <r>
    <x v="4540"/>
    <n v="18"/>
    <s v="Female"/>
    <s v="USA"/>
    <d v="2024-05-14T07:13:07"/>
    <x v="2"/>
    <n v="3"/>
    <n v="2"/>
    <n v="71"/>
    <n v="5"/>
    <n v="98.56"/>
    <s v=""/>
    <n v="3"/>
    <s v=""/>
    <n v="55"/>
    <n v="0.66666666666666596"/>
    <n v="7.0422535211267595E-2"/>
    <n v="32.853333333333303"/>
    <x v="1"/>
    <n v="1"/>
  </r>
  <r>
    <x v="4541"/>
    <n v="20"/>
    <s v="Male"/>
    <s v="USA"/>
    <d v="2024-05-04T19:26:23"/>
    <x v="2"/>
    <n v="3"/>
    <n v="0"/>
    <n v="41"/>
    <n v="1"/>
    <n v="98.54"/>
    <s v=""/>
    <n v="3"/>
    <s v=""/>
    <n v="11"/>
    <n v="0"/>
    <n v="2.4390243902439001E-2"/>
    <n v="32.8466666666666"/>
    <x v="1"/>
    <n v="0"/>
  </r>
  <r>
    <x v="4542"/>
    <n v="37"/>
    <s v="Male"/>
    <s v="France"/>
    <d v="2024-11-10T06:15:31"/>
    <x v="3"/>
    <n v="3"/>
    <n v="2"/>
    <n v="48"/>
    <n v="2"/>
    <n v="98.45"/>
    <s v=""/>
    <n v="3"/>
    <s v=""/>
    <n v="12"/>
    <n v="0.66666666666666596"/>
    <n v="4.1666666666666602E-2"/>
    <n v="32.816666666666599"/>
    <x v="1"/>
    <n v="0"/>
  </r>
  <r>
    <x v="4543"/>
    <n v="50"/>
    <s v="Male"/>
    <s v="USA"/>
    <d v="2024-01-31T19:33:06"/>
    <x v="3"/>
    <n v="5"/>
    <n v="3"/>
    <n v="38"/>
    <n v="3"/>
    <n v="98.38"/>
    <s v=""/>
    <n v="3"/>
    <s v=""/>
    <n v="18"/>
    <n v="0.6"/>
    <n v="7.8947368421052599E-2"/>
    <n v="32.793333333333301"/>
    <x v="1"/>
    <n v="0"/>
  </r>
  <r>
    <x v="4544"/>
    <n v="37"/>
    <s v="Female"/>
    <s v="USA"/>
    <d v="2024-08-28T09:40:15"/>
    <x v="1"/>
    <n v="2"/>
    <n v="0"/>
    <n v="48"/>
    <n v="2"/>
    <n v="98.34"/>
    <s v=""/>
    <n v="3"/>
    <s v=""/>
    <n v="18"/>
    <n v="0"/>
    <n v="4.1666666666666602E-2"/>
    <n v="32.78"/>
    <x v="1"/>
    <n v="0"/>
  </r>
  <r>
    <x v="4545"/>
    <n v="38"/>
    <s v="Male"/>
    <s v="Germany"/>
    <d v="2024-10-04T05:02:40"/>
    <x v="4"/>
    <n v="6"/>
    <n v="2"/>
    <n v="50"/>
    <n v="4"/>
    <n v="98.15"/>
    <s v=""/>
    <n v="3"/>
    <s v=""/>
    <n v="50"/>
    <n v="0.33333333333333298"/>
    <n v="0.08"/>
    <n v="32.716666666666598"/>
    <x v="1"/>
    <n v="0"/>
  </r>
  <r>
    <x v="4546"/>
    <n v="46"/>
    <s v="Female"/>
    <s v="Canada"/>
    <d v="2023-08-27T08:45:24"/>
    <x v="3"/>
    <n v="2"/>
    <n v="0"/>
    <n v="47"/>
    <n v="4"/>
    <n v="98.09"/>
    <s v=""/>
    <n v="3"/>
    <s v=""/>
    <n v="81"/>
    <n v="0"/>
    <n v="8.5106382978723402E-2"/>
    <n v="32.696666666666601"/>
    <x v="1"/>
    <n v="0"/>
  </r>
  <r>
    <x v="4547"/>
    <n v="47"/>
    <s v="Female"/>
    <s v="USA"/>
    <d v="2023-02-06T03:18:44"/>
    <x v="5"/>
    <n v="5"/>
    <n v="0"/>
    <n v="58"/>
    <n v="3"/>
    <n v="98.05"/>
    <s v=""/>
    <n v="3"/>
    <s v=""/>
    <n v="17"/>
    <n v="0"/>
    <n v="5.1724137931034399E-2"/>
    <n v="32.683333333333302"/>
    <x v="1"/>
    <n v="0"/>
  </r>
  <r>
    <x v="4548"/>
    <n v="28"/>
    <s v="Female"/>
    <s v="USA"/>
    <d v="2023-04-01T18:30:06"/>
    <x v="4"/>
    <n v="4"/>
    <n v="0"/>
    <n v="50"/>
    <n v="1"/>
    <n v="98.03"/>
    <s v=""/>
    <n v="3"/>
    <s v=""/>
    <n v="47"/>
    <n v="0"/>
    <n v="0.02"/>
    <n v="32.676666666666598"/>
    <x v="1"/>
    <n v="0"/>
  </r>
  <r>
    <x v="4549"/>
    <n v="47"/>
    <s v="Male"/>
    <s v="Australia"/>
    <d v="2023-12-05T01:53:46"/>
    <x v="3"/>
    <n v="1"/>
    <n v="0"/>
    <n v="46"/>
    <n v="2"/>
    <n v="97.99"/>
    <s v=""/>
    <n v="3"/>
    <s v=""/>
    <n v="53"/>
    <n v="0"/>
    <n v="4.3478260869565202E-2"/>
    <n v="32.663333333333298"/>
    <x v="1"/>
    <n v="0"/>
  </r>
  <r>
    <x v="4550"/>
    <n v="37"/>
    <s v="Female"/>
    <s v="Canada"/>
    <d v="2024-08-30T08:23:41"/>
    <x v="4"/>
    <n v="7"/>
    <n v="4"/>
    <n v="51"/>
    <n v="0"/>
    <n v="97.99"/>
    <s v=""/>
    <n v="3"/>
    <s v=""/>
    <n v="12"/>
    <n v="0.57142857142857095"/>
    <n v="0"/>
    <n v="32.663333333333298"/>
    <x v="1"/>
    <n v="0"/>
  </r>
  <r>
    <x v="4551"/>
    <n v="41"/>
    <s v="Male"/>
    <s v="France"/>
    <d v="2024-09-09T23:54:58"/>
    <x v="3"/>
    <n v="5"/>
    <n v="2"/>
    <n v="35"/>
    <n v="1"/>
    <n v="97.98"/>
    <s v=""/>
    <n v="3"/>
    <s v=""/>
    <n v="2"/>
    <n v="0.4"/>
    <n v="2.8571428571428501E-2"/>
    <n v="32.659999999999997"/>
    <x v="1"/>
    <n v="0"/>
  </r>
  <r>
    <x v="4552"/>
    <n v="34"/>
    <s v="Male"/>
    <s v="UK"/>
    <d v="2024-10-22T22:45:43"/>
    <x v="1"/>
    <n v="4"/>
    <n v="0"/>
    <n v="43"/>
    <n v="2"/>
    <n v="97.78"/>
    <s v=""/>
    <n v="3"/>
    <s v=""/>
    <n v="31"/>
    <n v="0"/>
    <n v="4.6511627906976702E-2"/>
    <n v="32.593333333333298"/>
    <x v="1"/>
    <n v="0"/>
  </r>
  <r>
    <x v="4553"/>
    <n v="36"/>
    <s v="Male"/>
    <s v="USA"/>
    <d v="2024-03-23T05:21:16"/>
    <x v="1"/>
    <n v="3"/>
    <n v="0"/>
    <n v="60"/>
    <n v="4"/>
    <n v="97.72"/>
    <s v=""/>
    <n v="3"/>
    <s v=""/>
    <n v="0"/>
    <n v="0"/>
    <n v="6.6666666666666596E-2"/>
    <n v="32.573333333333302"/>
    <x v="1"/>
    <n v="0"/>
  </r>
  <r>
    <x v="4554"/>
    <n v="36"/>
    <s v="Male"/>
    <s v="Australia"/>
    <d v="2023-07-07T22:18:57"/>
    <x v="2"/>
    <n v="2"/>
    <n v="2"/>
    <n v="48"/>
    <n v="2"/>
    <n v="97.61"/>
    <s v=""/>
    <n v="3"/>
    <s v=""/>
    <n v="7"/>
    <n v="1"/>
    <n v="4.1666666666666602E-2"/>
    <n v="32.536666666666598"/>
    <x v="1"/>
    <n v="0"/>
  </r>
  <r>
    <x v="4555"/>
    <n v="43"/>
    <s v="Female"/>
    <s v="USA"/>
    <d v="2023-05-31T13:48:04"/>
    <x v="0"/>
    <n v="2"/>
    <n v="0"/>
    <n v="48"/>
    <n v="2"/>
    <n v="97.28"/>
    <s v=""/>
    <n v="3"/>
    <s v=""/>
    <n v="37"/>
    <n v="0"/>
    <n v="4.1666666666666602E-2"/>
    <n v="32.426666666666598"/>
    <x v="1"/>
    <n v="0"/>
  </r>
  <r>
    <x v="4556"/>
    <n v="48"/>
    <s v="Male"/>
    <s v="USA"/>
    <d v="2023-11-04T02:41:39"/>
    <x v="3"/>
    <n v="1"/>
    <n v="0"/>
    <n v="51"/>
    <n v="5"/>
    <n v="97.22"/>
    <s v=""/>
    <n v="3"/>
    <s v=""/>
    <n v="13"/>
    <n v="0"/>
    <n v="9.8039215686274495E-2"/>
    <n v="32.406666666666602"/>
    <x v="1"/>
    <n v="1"/>
  </r>
  <r>
    <x v="4557"/>
    <n v="30"/>
    <s v="Female"/>
    <s v="Japan"/>
    <d v="2023-08-21T03:49:28"/>
    <x v="4"/>
    <n v="3"/>
    <n v="1"/>
    <n v="49"/>
    <n v="3"/>
    <n v="97.08"/>
    <s v=""/>
    <n v="3"/>
    <s v=""/>
    <n v="3"/>
    <n v="0.33333333333333298"/>
    <n v="6.1224489795918297E-2"/>
    <n v="32.36"/>
    <x v="1"/>
    <n v="0"/>
  </r>
  <r>
    <x v="4558"/>
    <n v="52"/>
    <s v="Male"/>
    <s v="Canada"/>
    <d v="2023-05-25T11:47:20"/>
    <x v="2"/>
    <n v="1"/>
    <n v="0"/>
    <n v="50"/>
    <n v="0"/>
    <n v="96.97"/>
    <s v=""/>
    <n v="3"/>
    <s v=""/>
    <n v="0"/>
    <n v="0"/>
    <n v="0"/>
    <n v="32.323333333333302"/>
    <x v="1"/>
    <n v="0"/>
  </r>
  <r>
    <x v="4559"/>
    <n v="19"/>
    <s v="Female"/>
    <s v="UK"/>
    <d v="2023-01-16T05:01:50"/>
    <x v="1"/>
    <n v="2"/>
    <n v="0"/>
    <n v="48"/>
    <n v="5"/>
    <n v="96.92"/>
    <s v=""/>
    <n v="3"/>
    <s v=""/>
    <n v="13"/>
    <n v="0"/>
    <n v="0.10416666666666601"/>
    <n v="32.306666666666601"/>
    <x v="1"/>
    <n v="0"/>
  </r>
  <r>
    <x v="4560"/>
    <n v="28"/>
    <s v="Male"/>
    <s v="Canada"/>
    <d v="2024-07-25T18:13:25"/>
    <x v="0"/>
    <n v="0"/>
    <n v="0"/>
    <n v="46"/>
    <n v="1"/>
    <n v="96.87"/>
    <s v=""/>
    <n v="3"/>
    <s v=""/>
    <n v="1"/>
    <n v="0"/>
    <n v="2.1739130434782601E-2"/>
    <n v="32.29"/>
    <x v="1"/>
    <n v="0"/>
  </r>
  <r>
    <x v="4561"/>
    <n v="40"/>
    <s v="Female"/>
    <s v="USA"/>
    <d v="2024-09-22T01:01:12"/>
    <x v="0"/>
    <n v="4"/>
    <n v="0"/>
    <n v="52"/>
    <n v="3"/>
    <n v="96.86"/>
    <s v=""/>
    <n v="3"/>
    <s v=""/>
    <n v="25"/>
    <n v="0"/>
    <n v="5.7692307692307598E-2"/>
    <n v="32.286666666666598"/>
    <x v="1"/>
    <n v="0"/>
  </r>
  <r>
    <x v="4562"/>
    <n v="30"/>
    <s v="Female"/>
    <s v="USA"/>
    <d v="2023-08-12T22:42:28"/>
    <x v="2"/>
    <n v="1"/>
    <n v="1"/>
    <n v="52"/>
    <n v="3"/>
    <n v="96.71"/>
    <s v=""/>
    <n v="3"/>
    <s v=""/>
    <n v="18"/>
    <n v="1"/>
    <n v="5.7692307692307598E-2"/>
    <n v="32.236666666666601"/>
    <x v="1"/>
    <n v="0"/>
  </r>
  <r>
    <x v="4563"/>
    <n v="45"/>
    <s v="Female"/>
    <s v="Australia"/>
    <d v="2023-10-23T10:21:03"/>
    <x v="0"/>
    <n v="2"/>
    <n v="0"/>
    <n v="45"/>
    <n v="0"/>
    <n v="96.6"/>
    <s v=""/>
    <n v="3"/>
    <s v=""/>
    <n v="10"/>
    <n v="0"/>
    <n v="0"/>
    <n v="32.199999999999903"/>
    <x v="1"/>
    <n v="0"/>
  </r>
  <r>
    <x v="4564"/>
    <n v="28"/>
    <s v="Male"/>
    <s v="USA"/>
    <d v="2023-01-08T17:26:08"/>
    <x v="1"/>
    <n v="8"/>
    <n v="2"/>
    <n v="54"/>
    <n v="2"/>
    <n v="96.57"/>
    <s v=""/>
    <n v="3"/>
    <s v=""/>
    <n v="7"/>
    <n v="0.25"/>
    <n v="3.7037037037037E-2"/>
    <n v="32.19"/>
    <x v="1"/>
    <n v="0"/>
  </r>
  <r>
    <x v="4565"/>
    <n v="18"/>
    <s v="Male"/>
    <s v="Germany"/>
    <d v="2023-12-19T06:06:16"/>
    <x v="2"/>
    <n v="3"/>
    <n v="1"/>
    <n v="59"/>
    <n v="3"/>
    <n v="96.56"/>
    <s v=""/>
    <n v="3"/>
    <s v=""/>
    <n v="24"/>
    <n v="0.33333333333333298"/>
    <n v="5.0847457627118599E-2"/>
    <n v="32.186666666666603"/>
    <x v="1"/>
    <n v="0"/>
  </r>
  <r>
    <x v="4566"/>
    <n v="19"/>
    <s v="Male"/>
    <s v="Germany"/>
    <d v="2024-08-14T22:59:02"/>
    <x v="5"/>
    <n v="4"/>
    <n v="0"/>
    <n v="57"/>
    <n v="2"/>
    <n v="96.38"/>
    <s v=""/>
    <n v="3"/>
    <s v=""/>
    <n v="35"/>
    <n v="0"/>
    <n v="3.5087719298245598E-2"/>
    <n v="32.126666666666601"/>
    <x v="1"/>
    <n v="0"/>
  </r>
  <r>
    <x v="4567"/>
    <n v="35"/>
    <s v="Female"/>
    <s v="Germany"/>
    <d v="2024-11-14T15:23:14"/>
    <x v="4"/>
    <n v="2"/>
    <n v="0"/>
    <n v="50"/>
    <n v="6"/>
    <n v="96.33"/>
    <s v=""/>
    <n v="3"/>
    <s v=""/>
    <n v="176"/>
    <n v="0"/>
    <n v="0.12"/>
    <n v="32.11"/>
    <x v="1"/>
    <n v="1"/>
  </r>
  <r>
    <x v="4568"/>
    <n v="21"/>
    <s v="Male"/>
    <s v="USA"/>
    <d v="2023-03-19T09:16:29"/>
    <x v="5"/>
    <n v="3"/>
    <n v="0"/>
    <n v="51"/>
    <n v="3"/>
    <n v="96.18"/>
    <s v=""/>
    <n v="3"/>
    <s v=""/>
    <n v="5"/>
    <n v="0"/>
    <n v="5.8823529411764698E-2"/>
    <n v="32.06"/>
    <x v="1"/>
    <n v="0"/>
  </r>
  <r>
    <x v="4569"/>
    <n v="25"/>
    <s v="Female"/>
    <s v="Germany"/>
    <d v="2023-09-18T15:09:41"/>
    <x v="2"/>
    <n v="6"/>
    <n v="3"/>
    <n v="42"/>
    <n v="0"/>
    <n v="96.08"/>
    <s v=""/>
    <n v="3"/>
    <s v=""/>
    <n v="70"/>
    <n v="0.5"/>
    <n v="0"/>
    <n v="32.0266666666666"/>
    <x v="1"/>
    <n v="0"/>
  </r>
  <r>
    <x v="4570"/>
    <n v="49"/>
    <s v="Female"/>
    <s v="Canada"/>
    <d v="2024-03-03T23:57:22"/>
    <x v="0"/>
    <n v="1"/>
    <n v="0"/>
    <n v="52"/>
    <n v="3"/>
    <n v="96.04"/>
    <s v=""/>
    <n v="3"/>
    <s v=""/>
    <n v="3"/>
    <n v="0"/>
    <n v="5.7692307692307598E-2"/>
    <n v="32.0133333333333"/>
    <x v="1"/>
    <n v="0"/>
  </r>
  <r>
    <x v="4571"/>
    <n v="45"/>
    <s v="Female"/>
    <s v="UK"/>
    <d v="2023-05-18T06:02:04"/>
    <x v="4"/>
    <n v="3"/>
    <n v="1"/>
    <n v="49"/>
    <n v="1"/>
    <n v="95.88"/>
    <s v=""/>
    <n v="3"/>
    <s v=""/>
    <n v="2"/>
    <n v="0.33333333333333298"/>
    <n v="2.04081632653061E-2"/>
    <n v="31.959999999999901"/>
    <x v="1"/>
    <n v="0"/>
  </r>
  <r>
    <x v="4572"/>
    <n v="31"/>
    <s v="Male"/>
    <s v="USA"/>
    <d v="2023-06-02T21:17:09"/>
    <x v="1"/>
    <n v="5"/>
    <n v="3"/>
    <n v="57"/>
    <n v="3"/>
    <n v="95.74"/>
    <s v=""/>
    <n v="3"/>
    <s v=""/>
    <n v="30"/>
    <n v="0.6"/>
    <n v="5.2631578947368397E-2"/>
    <n v="31.913333333333298"/>
    <x v="1"/>
    <n v="0"/>
  </r>
  <r>
    <x v="4573"/>
    <n v="39"/>
    <s v="Female"/>
    <s v="France"/>
    <d v="2023-08-26T05:00:52"/>
    <x v="3"/>
    <n v="2"/>
    <n v="0"/>
    <n v="73"/>
    <n v="4"/>
    <n v="94.9"/>
    <s v=""/>
    <n v="3"/>
    <s v=""/>
    <n v="4"/>
    <n v="0"/>
    <n v="5.4794520547945202E-2"/>
    <n v="31.633333333333301"/>
    <x v="1"/>
    <n v="0"/>
  </r>
  <r>
    <x v="4574"/>
    <n v="37"/>
    <s v="Female"/>
    <s v="USA"/>
    <d v="2023-03-19T18:02:08"/>
    <x v="1"/>
    <n v="6"/>
    <n v="2"/>
    <n v="40"/>
    <n v="2"/>
    <n v="94.86"/>
    <s v=""/>
    <n v="3"/>
    <s v=""/>
    <n v="33"/>
    <n v="0.33333333333333298"/>
    <n v="0.05"/>
    <n v="31.62"/>
    <x v="1"/>
    <n v="0"/>
  </r>
  <r>
    <x v="4575"/>
    <n v="45"/>
    <s v="Female"/>
    <s v="Canada"/>
    <d v="2024-02-15T15:49:17"/>
    <x v="4"/>
    <n v="5"/>
    <n v="3"/>
    <n v="49"/>
    <n v="1"/>
    <n v="94.84"/>
    <s v=""/>
    <n v="3"/>
    <s v=""/>
    <n v="33"/>
    <n v="0.6"/>
    <n v="2.04081632653061E-2"/>
    <n v="31.613333333333301"/>
    <x v="1"/>
    <n v="0"/>
  </r>
  <r>
    <x v="4576"/>
    <n v="48"/>
    <s v="Male"/>
    <s v="UK"/>
    <d v="2024-08-10T02:10:27"/>
    <x v="1"/>
    <n v="0"/>
    <n v="0"/>
    <n v="40"/>
    <n v="2"/>
    <n v="94.57"/>
    <s v=""/>
    <n v="3"/>
    <s v=""/>
    <n v="22"/>
    <n v="0"/>
    <n v="0.05"/>
    <n v="31.523333333333301"/>
    <x v="1"/>
    <n v="1"/>
  </r>
  <r>
    <x v="4577"/>
    <n v="28"/>
    <s v="Male"/>
    <s v="USA"/>
    <d v="2023-11-26T03:15:30"/>
    <x v="3"/>
    <n v="3"/>
    <n v="2"/>
    <n v="48"/>
    <n v="3"/>
    <n v="94.54"/>
    <s v=""/>
    <n v="3"/>
    <s v=""/>
    <n v="8"/>
    <n v="0.66666666666666596"/>
    <n v="6.25E-2"/>
    <n v="31.5133333333333"/>
    <x v="1"/>
    <n v="0"/>
  </r>
  <r>
    <x v="4578"/>
    <n v="35"/>
    <s v="Male"/>
    <s v="USA"/>
    <d v="2023-01-31T21:44:31"/>
    <x v="3"/>
    <n v="3"/>
    <n v="2"/>
    <n v="44"/>
    <n v="1"/>
    <n v="94.5"/>
    <s v=""/>
    <n v="3"/>
    <s v=""/>
    <n v="101"/>
    <n v="0.66666666666666596"/>
    <n v="2.27272727272727E-2"/>
    <n v="31.5"/>
    <x v="1"/>
    <n v="1"/>
  </r>
  <r>
    <x v="4579"/>
    <n v="46"/>
    <s v="Male"/>
    <s v="Australia"/>
    <d v="2023-08-24T09:12:39"/>
    <x v="3"/>
    <n v="4"/>
    <n v="0"/>
    <n v="48"/>
    <n v="2"/>
    <n v="94.43"/>
    <s v=""/>
    <n v="3"/>
    <s v=""/>
    <n v="5"/>
    <n v="0"/>
    <n v="4.1666666666666602E-2"/>
    <n v="31.476666666666599"/>
    <x v="1"/>
    <n v="0"/>
  </r>
  <r>
    <x v="4580"/>
    <n v="41"/>
    <s v="Male"/>
    <s v="USA"/>
    <d v="2024-12-26T01:43:49"/>
    <x v="5"/>
    <n v="1"/>
    <n v="0"/>
    <n v="56"/>
    <n v="1"/>
    <n v="94.4"/>
    <s v=""/>
    <n v="3"/>
    <s v=""/>
    <n v="15"/>
    <n v="0"/>
    <n v="1.7857142857142801E-2"/>
    <n v="31.466666666666601"/>
    <x v="1"/>
    <n v="0"/>
  </r>
  <r>
    <x v="4581"/>
    <n v="39"/>
    <s v="Male"/>
    <s v="Japan"/>
    <d v="2024-12-16T08:06:38"/>
    <x v="5"/>
    <n v="2"/>
    <n v="0"/>
    <n v="52"/>
    <n v="2"/>
    <n v="94.29"/>
    <s v=""/>
    <n v="3"/>
    <s v=""/>
    <n v="15"/>
    <n v="0"/>
    <n v="3.8461538461538401E-2"/>
    <n v="31.43"/>
    <x v="1"/>
    <n v="1"/>
  </r>
  <r>
    <x v="4582"/>
    <n v="20"/>
    <s v="Female"/>
    <s v="France"/>
    <d v="2023-10-01T17:05:15"/>
    <x v="1"/>
    <n v="3"/>
    <n v="1"/>
    <n v="44"/>
    <n v="1"/>
    <n v="94.15"/>
    <s v=""/>
    <n v="3"/>
    <s v=""/>
    <n v="22"/>
    <n v="0.33333333333333298"/>
    <n v="2.27272727272727E-2"/>
    <n v="31.383333333333301"/>
    <x v="1"/>
    <n v="0"/>
  </r>
  <r>
    <x v="4583"/>
    <n v="30"/>
    <s v="Female"/>
    <s v="USA"/>
    <d v="2024-02-03T04:29:47"/>
    <x v="3"/>
    <n v="1"/>
    <n v="0"/>
    <n v="48"/>
    <n v="1"/>
    <n v="94.06"/>
    <s v=""/>
    <n v="3"/>
    <s v=""/>
    <n v="1"/>
    <n v="0"/>
    <n v="2.0833333333333301E-2"/>
    <n v="31.3533333333333"/>
    <x v="1"/>
    <n v="0"/>
  </r>
  <r>
    <x v="4584"/>
    <n v="69"/>
    <s v="Female"/>
    <s v="Australia"/>
    <d v="2024-04-23T22:04:40"/>
    <x v="3"/>
    <n v="7"/>
    <n v="2"/>
    <n v="44"/>
    <n v="1"/>
    <n v="94.01"/>
    <s v=""/>
    <n v="3"/>
    <s v=""/>
    <n v="5"/>
    <n v="0.28571428571428498"/>
    <n v="2.27272727272727E-2"/>
    <n v="31.336666666666599"/>
    <x v="1"/>
    <n v="0"/>
  </r>
  <r>
    <x v="4585"/>
    <n v="18"/>
    <s v="Male"/>
    <s v="USA"/>
    <d v="2023-09-02T00:32:53"/>
    <x v="1"/>
    <n v="3"/>
    <n v="0"/>
    <n v="67"/>
    <n v="1"/>
    <n v="93.92"/>
    <s v=""/>
    <n v="3"/>
    <s v=""/>
    <n v="89"/>
    <n v="0"/>
    <n v="1.4925373134328301E-2"/>
    <n v="31.306666666666601"/>
    <x v="1"/>
    <n v="0"/>
  </r>
  <r>
    <x v="4586"/>
    <n v="33"/>
    <s v="Female"/>
    <s v="USA"/>
    <d v="2024-07-29T15:40:17"/>
    <x v="5"/>
    <n v="4"/>
    <n v="3"/>
    <n v="45"/>
    <n v="0"/>
    <n v="93.45"/>
    <s v=""/>
    <n v="3"/>
    <s v=""/>
    <n v="60"/>
    <n v="0.75"/>
    <n v="0"/>
    <n v="31.15"/>
    <x v="1"/>
    <n v="0"/>
  </r>
  <r>
    <x v="4587"/>
    <n v="32"/>
    <s v="Female"/>
    <s v="USA"/>
    <d v="2023-04-21T20:20:30"/>
    <x v="0"/>
    <n v="4"/>
    <n v="3"/>
    <n v="53"/>
    <n v="4"/>
    <n v="93.23"/>
    <s v=""/>
    <n v="3"/>
    <s v=""/>
    <n v="17"/>
    <n v="0.75"/>
    <n v="7.5471698113207503E-2"/>
    <n v="31.0766666666666"/>
    <x v="1"/>
    <n v="0"/>
  </r>
  <r>
    <x v="4588"/>
    <n v="43"/>
    <s v="Female"/>
    <s v="Japan"/>
    <d v="2023-12-09T19:47:08"/>
    <x v="2"/>
    <n v="5"/>
    <n v="3"/>
    <n v="50"/>
    <n v="3"/>
    <n v="92.84"/>
    <s v=""/>
    <n v="3"/>
    <s v=""/>
    <n v="6"/>
    <n v="0.6"/>
    <n v="0.06"/>
    <n v="30.946666666666601"/>
    <x v="1"/>
    <n v="0"/>
  </r>
  <r>
    <x v="4589"/>
    <n v="53"/>
    <s v="Female"/>
    <s v="Germany"/>
    <d v="2024-09-05T10:24:25"/>
    <x v="0"/>
    <n v="2"/>
    <n v="0"/>
    <n v="48"/>
    <n v="4"/>
    <n v="92.5"/>
    <s v=""/>
    <n v="3"/>
    <s v=""/>
    <n v="1"/>
    <n v="0"/>
    <n v="8.3333333333333301E-2"/>
    <n v="30.8333333333333"/>
    <x v="1"/>
    <n v="0"/>
  </r>
  <r>
    <x v="4590"/>
    <n v="22"/>
    <s v="Female"/>
    <s v="USA"/>
    <d v="2023-05-08T13:52:31"/>
    <x v="0"/>
    <n v="2"/>
    <n v="2"/>
    <n v="57"/>
    <n v="5"/>
    <n v="92.29"/>
    <s v=""/>
    <n v="3"/>
    <s v=""/>
    <n v="13"/>
    <n v="1"/>
    <n v="8.7719298245614002E-2"/>
    <n v="30.7633333333333"/>
    <x v="1"/>
    <n v="0"/>
  </r>
  <r>
    <x v="4591"/>
    <n v="34"/>
    <s v="Female"/>
    <s v="Australia"/>
    <d v="2024-08-09T02:48:44"/>
    <x v="3"/>
    <n v="6"/>
    <n v="1"/>
    <n v="69"/>
    <n v="4"/>
    <n v="92.18"/>
    <s v=""/>
    <n v="3"/>
    <s v=""/>
    <n v="2"/>
    <n v="0.16666666666666599"/>
    <n v="5.7971014492753603E-2"/>
    <n v="30.726666666666599"/>
    <x v="1"/>
    <n v="0"/>
  </r>
  <r>
    <x v="4592"/>
    <n v="50"/>
    <s v="Female"/>
    <s v="Germany"/>
    <d v="2024-07-18T00:47:17"/>
    <x v="2"/>
    <n v="5"/>
    <n v="1"/>
    <n v="49"/>
    <n v="1"/>
    <n v="92.08"/>
    <s v=""/>
    <n v="3"/>
    <s v=""/>
    <n v="8"/>
    <n v="0.2"/>
    <n v="2.04081632653061E-2"/>
    <n v="30.6933333333333"/>
    <x v="1"/>
    <n v="0"/>
  </r>
  <r>
    <x v="4593"/>
    <n v="40"/>
    <s v="Female"/>
    <s v="UK"/>
    <d v="2024-10-16T16:22:10"/>
    <x v="3"/>
    <n v="2"/>
    <n v="1"/>
    <n v="49"/>
    <n v="4"/>
    <n v="92.05"/>
    <s v=""/>
    <n v="3"/>
    <s v=""/>
    <n v="66"/>
    <n v="0.5"/>
    <n v="8.16326530612244E-2"/>
    <n v="30.683333333333302"/>
    <x v="1"/>
    <n v="1"/>
  </r>
  <r>
    <x v="4594"/>
    <n v="24"/>
    <s v="Female"/>
    <s v="USA"/>
    <d v="2023-09-25T10:41:42"/>
    <x v="2"/>
    <n v="3"/>
    <n v="2"/>
    <n v="62"/>
    <n v="5"/>
    <n v="91.83"/>
    <s v=""/>
    <n v="3"/>
    <s v=""/>
    <n v="25"/>
    <n v="0.66666666666666596"/>
    <n v="8.0645161290322495E-2"/>
    <n v="30.61"/>
    <x v="1"/>
    <n v="0"/>
  </r>
  <r>
    <x v="4595"/>
    <n v="59"/>
    <s v="Male"/>
    <s v="USA"/>
    <d v="2024-07-06T18:39:56"/>
    <x v="2"/>
    <n v="6"/>
    <n v="4"/>
    <n v="44"/>
    <n v="2"/>
    <n v="91.77"/>
    <s v=""/>
    <n v="3"/>
    <s v=""/>
    <n v="65"/>
    <n v="0.66666666666666596"/>
    <n v="4.54545454545454E-2"/>
    <n v="30.59"/>
    <x v="1"/>
    <n v="1"/>
  </r>
  <r>
    <x v="4596"/>
    <n v="44"/>
    <s v="Female"/>
    <s v="USA"/>
    <d v="2024-07-01T13:05:42"/>
    <x v="4"/>
    <n v="1"/>
    <n v="0"/>
    <n v="54"/>
    <n v="4"/>
    <n v="91.71"/>
    <s v=""/>
    <n v="3"/>
    <s v=""/>
    <n v="3"/>
    <n v="0"/>
    <n v="7.4074074074074001E-2"/>
    <n v="30.569999999999901"/>
    <x v="1"/>
    <n v="1"/>
  </r>
  <r>
    <x v="4597"/>
    <n v="19"/>
    <s v="Female"/>
    <s v="USA"/>
    <d v="2023-08-11T23:20:45"/>
    <x v="1"/>
    <n v="1"/>
    <n v="0"/>
    <n v="38"/>
    <n v="2"/>
    <n v="91.68"/>
    <s v=""/>
    <n v="3"/>
    <s v=""/>
    <n v="34"/>
    <n v="0"/>
    <n v="5.2631578947368397E-2"/>
    <n v="30.56"/>
    <x v="1"/>
    <n v="1"/>
  </r>
  <r>
    <x v="4598"/>
    <n v="18"/>
    <s v="Female"/>
    <s v="Germany"/>
    <d v="2024-03-28T02:09:51"/>
    <x v="2"/>
    <n v="2"/>
    <n v="0"/>
    <n v="48"/>
    <n v="3"/>
    <n v="91.39"/>
    <s v=""/>
    <n v="3"/>
    <s v=""/>
    <n v="10"/>
    <n v="0"/>
    <n v="6.25E-2"/>
    <n v="30.463333333333299"/>
    <x v="1"/>
    <n v="0"/>
  </r>
  <r>
    <x v="4599"/>
    <n v="33"/>
    <s v="Female"/>
    <s v="Canada"/>
    <d v="2024-05-02T10:29:42"/>
    <x v="1"/>
    <n v="1"/>
    <n v="1"/>
    <n v="47"/>
    <n v="1"/>
    <n v="91.25"/>
    <s v=""/>
    <n v="3"/>
    <s v=""/>
    <n v="53"/>
    <n v="1"/>
    <n v="2.1276595744680799E-2"/>
    <n v="30.4166666666666"/>
    <x v="1"/>
    <n v="1"/>
  </r>
  <r>
    <x v="4600"/>
    <n v="18"/>
    <s v="Male"/>
    <s v="USA"/>
    <d v="2023-05-13T23:49:34"/>
    <x v="2"/>
    <n v="5"/>
    <n v="1"/>
    <n v="54"/>
    <n v="2"/>
    <n v="91.24"/>
    <s v=""/>
    <n v="3"/>
    <s v=""/>
    <n v="5"/>
    <n v="0.2"/>
    <n v="3.7037037037037E-2"/>
    <n v="30.413333333333298"/>
    <x v="1"/>
    <n v="0"/>
  </r>
  <r>
    <x v="4601"/>
    <n v="31"/>
    <s v="Male"/>
    <s v="UK"/>
    <d v="2024-09-02T22:32:31"/>
    <x v="3"/>
    <n v="2"/>
    <n v="1"/>
    <n v="51"/>
    <n v="2"/>
    <n v="91.2"/>
    <s v=""/>
    <n v="3"/>
    <s v=""/>
    <n v="11"/>
    <n v="0.5"/>
    <n v="3.9215686274509803E-2"/>
    <n v="30.4"/>
    <x v="1"/>
    <n v="0"/>
  </r>
  <r>
    <x v="4602"/>
    <n v="49"/>
    <s v="Female"/>
    <s v="Germany"/>
    <d v="2024-06-19T07:36:38"/>
    <x v="5"/>
    <n v="2"/>
    <n v="1"/>
    <n v="61"/>
    <n v="5"/>
    <n v="91.01"/>
    <s v=""/>
    <n v="3"/>
    <s v=""/>
    <n v="3"/>
    <n v="0.5"/>
    <n v="8.1967213114753995E-2"/>
    <n v="30.336666666666599"/>
    <x v="1"/>
    <n v="0"/>
  </r>
  <r>
    <x v="4603"/>
    <n v="18"/>
    <s v="Male"/>
    <s v="UK"/>
    <d v="2024-08-07T20:08:59"/>
    <x v="3"/>
    <n v="3"/>
    <n v="1"/>
    <n v="43"/>
    <n v="3"/>
    <n v="91"/>
    <s v=""/>
    <n v="3"/>
    <s v=""/>
    <n v="11"/>
    <n v="0.33333333333333298"/>
    <n v="6.9767441860465101E-2"/>
    <n v="30.3333333333333"/>
    <x v="1"/>
    <n v="0"/>
  </r>
  <r>
    <x v="4604"/>
    <n v="41"/>
    <s v="Male"/>
    <s v="USA"/>
    <d v="2023-06-16T05:03:09"/>
    <x v="4"/>
    <n v="6"/>
    <n v="1"/>
    <n v="51"/>
    <n v="2"/>
    <n v="90.99"/>
    <s v=""/>
    <n v="3"/>
    <s v=""/>
    <n v="6"/>
    <n v="0.16666666666666599"/>
    <n v="3.9215686274509803E-2"/>
    <n v="30.33"/>
    <x v="1"/>
    <n v="1"/>
  </r>
  <r>
    <x v="4605"/>
    <n v="48"/>
    <s v="Female"/>
    <s v="Canada"/>
    <d v="2024-02-03T22:01:04"/>
    <x v="3"/>
    <n v="0"/>
    <n v="0"/>
    <n v="46"/>
    <n v="2"/>
    <n v="90.85"/>
    <s v=""/>
    <n v="3"/>
    <s v=""/>
    <n v="10"/>
    <n v="0"/>
    <n v="4.3478260869565202E-2"/>
    <n v="30.283333333333299"/>
    <x v="1"/>
    <n v="0"/>
  </r>
  <r>
    <x v="4606"/>
    <n v="42"/>
    <s v="Female"/>
    <s v="USA"/>
    <d v="2024-01-29T04:45:59"/>
    <x v="0"/>
    <n v="4"/>
    <n v="1"/>
    <n v="43"/>
    <n v="4"/>
    <n v="90.79"/>
    <s v=""/>
    <n v="3"/>
    <s v=""/>
    <n v="180"/>
    <n v="0.25"/>
    <n v="9.3023255813953404E-2"/>
    <n v="30.2633333333333"/>
    <x v="1"/>
    <n v="0"/>
  </r>
  <r>
    <x v="4607"/>
    <n v="24"/>
    <s v="Female"/>
    <s v="USA"/>
    <d v="2023-01-08T08:40:29"/>
    <x v="1"/>
    <n v="0"/>
    <n v="0"/>
    <n v="46"/>
    <n v="0"/>
    <n v="90.76"/>
    <s v=""/>
    <n v="3"/>
    <s v=""/>
    <n v="0"/>
    <n v="0"/>
    <n v="0"/>
    <n v="30.253333333333298"/>
    <x v="1"/>
    <n v="0"/>
  </r>
  <r>
    <x v="4608"/>
    <n v="24"/>
    <s v="Female"/>
    <s v="Australia"/>
    <d v="2024-01-14T01:11:46"/>
    <x v="2"/>
    <n v="5"/>
    <n v="2"/>
    <n v="65"/>
    <n v="4"/>
    <n v="90.69"/>
    <s v=""/>
    <n v="3"/>
    <s v=""/>
    <n v="15"/>
    <n v="0.4"/>
    <n v="6.15384615384615E-2"/>
    <n v="30.23"/>
    <x v="1"/>
    <n v="0"/>
  </r>
  <r>
    <x v="4609"/>
    <n v="49"/>
    <s v="Female"/>
    <s v="Australia"/>
    <d v="2023-12-30T00:32:46"/>
    <x v="2"/>
    <n v="2"/>
    <n v="1"/>
    <n v="51"/>
    <n v="3"/>
    <n v="90.67"/>
    <s v=""/>
    <n v="3"/>
    <s v=""/>
    <n v="82"/>
    <n v="0.5"/>
    <n v="5.8823529411764698E-2"/>
    <n v="30.223333333333301"/>
    <x v="1"/>
    <n v="0"/>
  </r>
  <r>
    <x v="4610"/>
    <n v="38"/>
    <s v="Female"/>
    <s v="France"/>
    <d v="2023-07-12T04:31:28"/>
    <x v="5"/>
    <n v="4"/>
    <n v="2"/>
    <n v="40"/>
    <n v="2"/>
    <n v="90.51"/>
    <s v=""/>
    <n v="3"/>
    <s v=""/>
    <n v="4"/>
    <n v="0.5"/>
    <n v="0.05"/>
    <n v="30.17"/>
    <x v="1"/>
    <n v="0"/>
  </r>
  <r>
    <x v="4611"/>
    <n v="18"/>
    <s v="Female"/>
    <s v="USA"/>
    <d v="2023-03-12T00:36:00"/>
    <x v="2"/>
    <n v="0"/>
    <n v="0"/>
    <n v="56"/>
    <n v="4"/>
    <n v="90.19"/>
    <s v=""/>
    <n v="3"/>
    <s v=""/>
    <n v="9"/>
    <n v="0"/>
    <n v="7.1428571428571397E-2"/>
    <n v="30.063333333333301"/>
    <x v="1"/>
    <n v="0"/>
  </r>
  <r>
    <x v="4612"/>
    <n v="45"/>
    <s v="Male"/>
    <s v="USA"/>
    <d v="2023-10-01T01:01:34"/>
    <x v="1"/>
    <n v="3"/>
    <n v="2"/>
    <n v="43"/>
    <n v="2"/>
    <n v="90.16"/>
    <s v=""/>
    <n v="3"/>
    <s v=""/>
    <n v="5"/>
    <n v="0.66666666666666596"/>
    <n v="4.6511627906976702E-2"/>
    <n v="30.053333333333299"/>
    <x v="1"/>
    <n v="0"/>
  </r>
  <r>
    <x v="4613"/>
    <n v="26"/>
    <s v="Female"/>
    <s v="USA"/>
    <d v="2024-02-01T08:41:34"/>
    <x v="2"/>
    <n v="3"/>
    <n v="1"/>
    <n v="56"/>
    <n v="3"/>
    <n v="89.93"/>
    <s v=""/>
    <n v="3"/>
    <s v=""/>
    <n v="12"/>
    <n v="0.33333333333333298"/>
    <n v="5.3571428571428499E-2"/>
    <n v="29.976666666666599"/>
    <x v="1"/>
    <n v="0"/>
  </r>
  <r>
    <x v="4614"/>
    <n v="41"/>
    <s v="Male"/>
    <s v="USA"/>
    <d v="2023-03-12T23:57:43"/>
    <x v="5"/>
    <n v="6"/>
    <n v="2"/>
    <n v="56"/>
    <n v="4"/>
    <n v="89.71"/>
    <s v=""/>
    <n v="3"/>
    <s v=""/>
    <n v="17"/>
    <n v="0.33333333333333298"/>
    <n v="7.1428571428571397E-2"/>
    <n v="29.9033333333333"/>
    <x v="1"/>
    <n v="0"/>
  </r>
  <r>
    <x v="4615"/>
    <n v="18"/>
    <s v="Female"/>
    <s v="Germany"/>
    <d v="2024-09-06T14:08:57"/>
    <x v="4"/>
    <n v="5"/>
    <n v="3"/>
    <n v="53"/>
    <n v="3"/>
    <n v="89.62"/>
    <s v=""/>
    <n v="3"/>
    <s v=""/>
    <n v="0"/>
    <n v="0.6"/>
    <n v="5.6603773584905599E-2"/>
    <n v="29.873333333333299"/>
    <x v="1"/>
    <n v="0"/>
  </r>
  <r>
    <x v="4616"/>
    <n v="41"/>
    <s v="Male"/>
    <s v="USA"/>
    <d v="2023-07-29T00:58:41"/>
    <x v="1"/>
    <n v="3"/>
    <n v="1"/>
    <n v="41"/>
    <n v="1"/>
    <n v="89.28"/>
    <s v=""/>
    <n v="3"/>
    <s v=""/>
    <n v="3"/>
    <n v="0.33333333333333298"/>
    <n v="2.4390243902439001E-2"/>
    <n v="29.76"/>
    <x v="1"/>
    <n v="0"/>
  </r>
  <r>
    <x v="4617"/>
    <n v="39"/>
    <s v="Other"/>
    <s v="Australia"/>
    <d v="2023-06-30T10:43:15"/>
    <x v="1"/>
    <n v="2"/>
    <n v="0"/>
    <n v="35"/>
    <n v="3"/>
    <n v="89.27"/>
    <s v=""/>
    <n v="3"/>
    <s v=""/>
    <n v="14"/>
    <n v="0"/>
    <n v="8.5714285714285701E-2"/>
    <n v="29.7566666666666"/>
    <x v="1"/>
    <n v="0"/>
  </r>
  <r>
    <x v="4618"/>
    <n v="31"/>
    <s v="Male"/>
    <s v="Canada"/>
    <d v="2024-04-19T08:34:07"/>
    <x v="1"/>
    <n v="2"/>
    <n v="0"/>
    <n v="51"/>
    <n v="1"/>
    <n v="89.15"/>
    <s v=""/>
    <n v="3"/>
    <s v=""/>
    <n v="3"/>
    <n v="0"/>
    <n v="1.9607843137254902E-2"/>
    <n v="29.716666666666601"/>
    <x v="1"/>
    <n v="0"/>
  </r>
  <r>
    <x v="4619"/>
    <n v="18"/>
    <s v="Female"/>
    <s v="UK"/>
    <d v="2024-06-07T13:48:26"/>
    <x v="0"/>
    <n v="2"/>
    <n v="2"/>
    <n v="43"/>
    <n v="4"/>
    <n v="89.08"/>
    <s v=""/>
    <n v="3"/>
    <s v=""/>
    <n v="23"/>
    <n v="1"/>
    <n v="9.3023255813953404E-2"/>
    <n v="29.6933333333333"/>
    <x v="1"/>
    <n v="0"/>
  </r>
  <r>
    <x v="4620"/>
    <n v="18"/>
    <s v="Male"/>
    <s v="Canada"/>
    <d v="2023-10-31T14:00:26"/>
    <x v="4"/>
    <n v="4"/>
    <n v="2"/>
    <n v="45"/>
    <n v="5"/>
    <n v="88.94"/>
    <s v=""/>
    <n v="3"/>
    <s v=""/>
    <n v="23"/>
    <n v="0.5"/>
    <n v="0.11111111111111099"/>
    <n v="29.646666666666601"/>
    <x v="1"/>
    <n v="0"/>
  </r>
  <r>
    <x v="4621"/>
    <n v="39"/>
    <s v="Male"/>
    <s v="Canada"/>
    <d v="2023-12-22T07:06:38"/>
    <x v="3"/>
    <n v="3"/>
    <n v="0"/>
    <n v="44"/>
    <n v="1"/>
    <n v="88.83"/>
    <s v=""/>
    <n v="3"/>
    <s v=""/>
    <n v="20"/>
    <n v="0"/>
    <n v="2.27272727272727E-2"/>
    <n v="29.61"/>
    <x v="1"/>
    <n v="0"/>
  </r>
  <r>
    <x v="4622"/>
    <n v="36"/>
    <s v="Female"/>
    <s v="Japan"/>
    <d v="2023-09-19T10:08:34"/>
    <x v="2"/>
    <n v="1"/>
    <n v="1"/>
    <n v="51"/>
    <n v="0"/>
    <n v="88.69"/>
    <s v=""/>
    <n v="3"/>
    <s v=""/>
    <n v="36"/>
    <n v="1"/>
    <n v="0"/>
    <n v="29.563333333333301"/>
    <x v="1"/>
    <n v="0"/>
  </r>
  <r>
    <x v="4623"/>
    <n v="37"/>
    <s v="Male"/>
    <s v="UK"/>
    <d v="2023-03-14T21:13:33"/>
    <x v="1"/>
    <n v="6"/>
    <n v="1"/>
    <n v="57"/>
    <n v="6"/>
    <n v="88.6"/>
    <s v=""/>
    <n v="3"/>
    <s v=""/>
    <n v="16"/>
    <n v="0.16666666666666599"/>
    <n v="0.105263157894736"/>
    <n v="29.533333333333299"/>
    <x v="1"/>
    <n v="1"/>
  </r>
  <r>
    <x v="4624"/>
    <n v="23"/>
    <s v="Female"/>
    <s v="UK"/>
    <d v="2023-11-12T15:06:41"/>
    <x v="2"/>
    <n v="1"/>
    <n v="0"/>
    <n v="57"/>
    <n v="2"/>
    <n v="87.99"/>
    <s v=""/>
    <n v="3"/>
    <s v=""/>
    <n v="65"/>
    <n v="0"/>
    <n v="3.5087719298245598E-2"/>
    <n v="29.33"/>
    <x v="1"/>
    <n v="0"/>
  </r>
  <r>
    <x v="4625"/>
    <n v="21"/>
    <s v="Male"/>
    <s v="USA"/>
    <d v="2024-10-16T04:41:18"/>
    <x v="3"/>
    <n v="2"/>
    <n v="1"/>
    <n v="51"/>
    <n v="5"/>
    <n v="87.89"/>
    <s v=""/>
    <n v="3"/>
    <s v=""/>
    <n v="6"/>
    <n v="0.5"/>
    <n v="9.8039215686274495E-2"/>
    <n v="29.296666666666599"/>
    <x v="1"/>
    <n v="0"/>
  </r>
  <r>
    <x v="4626"/>
    <n v="24"/>
    <s v="Female"/>
    <s v="Japan"/>
    <d v="2024-11-22T05:54:09"/>
    <x v="3"/>
    <n v="1"/>
    <n v="0"/>
    <n v="49"/>
    <n v="2"/>
    <n v="87.85"/>
    <s v=""/>
    <n v="3"/>
    <s v=""/>
    <n v="39"/>
    <n v="0"/>
    <n v="4.08163265306122E-2"/>
    <n v="29.283333333333299"/>
    <x v="1"/>
    <n v="0"/>
  </r>
  <r>
    <x v="4627"/>
    <n v="47"/>
    <s v="Male"/>
    <s v="USA"/>
    <d v="2024-07-07T16:34:03"/>
    <x v="4"/>
    <n v="7"/>
    <n v="3"/>
    <n v="65"/>
    <n v="4"/>
    <n v="87.82"/>
    <s v=""/>
    <n v="3"/>
    <s v=""/>
    <n v="34"/>
    <n v="0.42857142857142799"/>
    <n v="6.15384615384615E-2"/>
    <n v="29.273333333333301"/>
    <x v="1"/>
    <n v="0"/>
  </r>
  <r>
    <x v="4628"/>
    <n v="31"/>
    <s v="Female"/>
    <s v="UK"/>
    <d v="2024-08-13T22:09:43"/>
    <x v="1"/>
    <n v="4"/>
    <n v="1"/>
    <n v="41"/>
    <n v="2"/>
    <n v="87.71"/>
    <s v=""/>
    <n v="3"/>
    <s v=""/>
    <n v="36"/>
    <n v="0.25"/>
    <n v="4.8780487804878002E-2"/>
    <n v="29.236666666666601"/>
    <x v="1"/>
    <n v="0"/>
  </r>
  <r>
    <x v="4629"/>
    <n v="32"/>
    <s v="Female"/>
    <s v="Canada"/>
    <d v="2024-11-30T12:28:45"/>
    <x v="0"/>
    <n v="2"/>
    <n v="2"/>
    <n v="50"/>
    <n v="3"/>
    <n v="87.66"/>
    <s v=""/>
    <n v="3"/>
    <s v=""/>
    <n v="16"/>
    <n v="1"/>
    <n v="0.06"/>
    <n v="29.22"/>
    <x v="1"/>
    <n v="0"/>
  </r>
  <r>
    <x v="4630"/>
    <n v="44"/>
    <s v="Female"/>
    <s v="USA"/>
    <d v="2023-06-09T10:58:44"/>
    <x v="1"/>
    <n v="2"/>
    <n v="0"/>
    <n v="68"/>
    <n v="4"/>
    <n v="87.56"/>
    <s v=""/>
    <n v="3"/>
    <s v=""/>
    <n v="18"/>
    <n v="0"/>
    <n v="5.8823529411764698E-2"/>
    <n v="29.1866666666666"/>
    <x v="1"/>
    <n v="0"/>
  </r>
  <r>
    <x v="4631"/>
    <n v="18"/>
    <s v="Male"/>
    <s v="Canada"/>
    <d v="2023-08-09T05:38:26"/>
    <x v="4"/>
    <n v="6"/>
    <n v="1"/>
    <n v="53"/>
    <n v="1"/>
    <n v="87.55"/>
    <s v=""/>
    <n v="3"/>
    <s v=""/>
    <n v="23"/>
    <n v="0.16666666666666599"/>
    <n v="1.8867924528301799E-2"/>
    <n v="29.183333333333302"/>
    <x v="1"/>
    <n v="0"/>
  </r>
  <r>
    <x v="4632"/>
    <n v="47"/>
    <s v="Female"/>
    <s v="USA"/>
    <d v="2023-12-25T18:20:15"/>
    <x v="0"/>
    <n v="3"/>
    <n v="2"/>
    <n v="58"/>
    <n v="1"/>
    <n v="87.51"/>
    <s v=""/>
    <n v="3"/>
    <s v=""/>
    <n v="27"/>
    <n v="0.66666666666666596"/>
    <n v="1.72413793103448E-2"/>
    <n v="29.17"/>
    <x v="1"/>
    <n v="0"/>
  </r>
  <r>
    <x v="4633"/>
    <n v="42"/>
    <s v="Male"/>
    <s v="Australia"/>
    <d v="2023-05-14T04:12:23"/>
    <x v="3"/>
    <n v="3"/>
    <n v="2"/>
    <n v="58"/>
    <n v="2"/>
    <n v="87.34"/>
    <s v=""/>
    <n v="3"/>
    <s v=""/>
    <n v="3"/>
    <n v="0.66666666666666596"/>
    <n v="3.4482758620689599E-2"/>
    <n v="29.113333333333301"/>
    <x v="1"/>
    <n v="0"/>
  </r>
  <r>
    <x v="4634"/>
    <n v="47"/>
    <s v="Female"/>
    <s v="UK"/>
    <d v="2023-05-08T09:29:41"/>
    <x v="3"/>
    <n v="1"/>
    <n v="0"/>
    <n v="44"/>
    <n v="4"/>
    <n v="87.3"/>
    <s v=""/>
    <n v="3"/>
    <s v=""/>
    <n v="30"/>
    <n v="0"/>
    <n v="9.0909090909090898E-2"/>
    <n v="29.099999999999898"/>
    <x v="1"/>
    <n v="0"/>
  </r>
  <r>
    <x v="4635"/>
    <n v="65"/>
    <s v="Male"/>
    <s v="UK"/>
    <d v="2024-12-25T06:44:55"/>
    <x v="5"/>
    <n v="0"/>
    <n v="0"/>
    <n v="46"/>
    <n v="2"/>
    <n v="87.06"/>
    <s v=""/>
    <n v="3"/>
    <s v=""/>
    <n v="21"/>
    <n v="0"/>
    <n v="4.3478260869565202E-2"/>
    <n v="29.02"/>
    <x v="1"/>
    <n v="0"/>
  </r>
  <r>
    <x v="4636"/>
    <n v="39"/>
    <s v="Female"/>
    <s v="UK"/>
    <d v="2023-06-12T19:17:08"/>
    <x v="2"/>
    <n v="0"/>
    <n v="0"/>
    <n v="54"/>
    <n v="3"/>
    <n v="86.99"/>
    <s v=""/>
    <n v="3"/>
    <s v=""/>
    <n v="33"/>
    <n v="0"/>
    <n v="5.5555555555555497E-2"/>
    <n v="28.996666666666599"/>
    <x v="1"/>
    <n v="0"/>
  </r>
  <r>
    <x v="4637"/>
    <n v="26"/>
    <s v="Male"/>
    <s v="USA"/>
    <d v="2024-01-28T21:27:57"/>
    <x v="1"/>
    <n v="1"/>
    <n v="0"/>
    <n v="48"/>
    <n v="3"/>
    <n v="86.9"/>
    <s v=""/>
    <n v="3"/>
    <s v=""/>
    <n v="0"/>
    <n v="0"/>
    <n v="6.25E-2"/>
    <n v="28.966666666666601"/>
    <x v="1"/>
    <n v="0"/>
  </r>
  <r>
    <x v="4638"/>
    <n v="27"/>
    <s v="Female"/>
    <s v="UK"/>
    <d v="2023-12-02T21:19:54"/>
    <x v="5"/>
    <n v="3"/>
    <n v="2"/>
    <n v="47"/>
    <n v="2"/>
    <n v="86.66"/>
    <s v=""/>
    <n v="3"/>
    <s v=""/>
    <n v="7"/>
    <n v="0.66666666666666596"/>
    <n v="4.2553191489361701E-2"/>
    <n v="28.886666666666599"/>
    <x v="1"/>
    <n v="0"/>
  </r>
  <r>
    <x v="4639"/>
    <n v="33"/>
    <s v="Male"/>
    <s v="France"/>
    <d v="2024-01-21T08:24:39"/>
    <x v="0"/>
    <n v="5"/>
    <n v="2"/>
    <n v="49"/>
    <n v="1"/>
    <n v="86.65"/>
    <s v=""/>
    <n v="3"/>
    <s v=""/>
    <n v="28"/>
    <n v="0.4"/>
    <n v="2.04081632653061E-2"/>
    <n v="28.883333333333301"/>
    <x v="1"/>
    <n v="0"/>
  </r>
  <r>
    <x v="4640"/>
    <n v="18"/>
    <s v="Male"/>
    <s v="USA"/>
    <d v="2023-05-16T13:09:04"/>
    <x v="1"/>
    <n v="5"/>
    <n v="0"/>
    <n v="40"/>
    <n v="2"/>
    <n v="86.61"/>
    <s v=""/>
    <n v="3"/>
    <s v=""/>
    <n v="2"/>
    <n v="0"/>
    <n v="0.05"/>
    <n v="28.87"/>
    <x v="1"/>
    <n v="1"/>
  </r>
  <r>
    <x v="4641"/>
    <n v="47"/>
    <s v="Female"/>
    <s v="Japan"/>
    <d v="2023-03-03T07:48:10"/>
    <x v="5"/>
    <n v="1"/>
    <n v="0"/>
    <n v="56"/>
    <n v="7"/>
    <n v="85.84"/>
    <s v=""/>
    <n v="3"/>
    <s v=""/>
    <n v="8"/>
    <n v="0"/>
    <n v="0.125"/>
    <n v="28.613333333333301"/>
    <x v="1"/>
    <n v="0"/>
  </r>
  <r>
    <x v="4642"/>
    <n v="59"/>
    <s v="Female"/>
    <s v="France"/>
    <d v="2024-06-25T03:46:56"/>
    <x v="3"/>
    <n v="1"/>
    <n v="0"/>
    <n v="61"/>
    <n v="3"/>
    <n v="85.84"/>
    <s v=""/>
    <n v="3"/>
    <s v=""/>
    <n v="27"/>
    <n v="0"/>
    <n v="4.9180327868852403E-2"/>
    <n v="28.613333333333301"/>
    <x v="1"/>
    <n v="1"/>
  </r>
  <r>
    <x v="4643"/>
    <n v="32"/>
    <s v="Male"/>
    <s v="USA"/>
    <d v="2024-10-14T04:30:16"/>
    <x v="2"/>
    <n v="2"/>
    <n v="1"/>
    <n v="64"/>
    <n v="2"/>
    <n v="85.78"/>
    <s v=""/>
    <n v="3"/>
    <s v=""/>
    <n v="12"/>
    <n v="0.5"/>
    <n v="3.125E-2"/>
    <n v="28.593333333333302"/>
    <x v="1"/>
    <n v="0"/>
  </r>
  <r>
    <x v="4644"/>
    <n v="42"/>
    <s v="Female"/>
    <s v="USA"/>
    <d v="2023-11-27T01:09:36"/>
    <x v="4"/>
    <n v="4"/>
    <n v="1"/>
    <n v="51"/>
    <n v="0"/>
    <n v="85.76"/>
    <s v=""/>
    <n v="3"/>
    <s v=""/>
    <n v="66"/>
    <n v="0.25"/>
    <n v="0"/>
    <n v="28.586666666666599"/>
    <x v="1"/>
    <n v="0"/>
  </r>
  <r>
    <x v="4645"/>
    <n v="27"/>
    <s v="Male"/>
    <s v="Germany"/>
    <d v="2024-03-01T12:05:28"/>
    <x v="5"/>
    <n v="2"/>
    <n v="1"/>
    <n v="49"/>
    <n v="0"/>
    <n v="85.58"/>
    <s v=""/>
    <n v="3"/>
    <s v=""/>
    <n v="47"/>
    <n v="0.5"/>
    <n v="0"/>
    <n v="28.5266666666666"/>
    <x v="1"/>
    <n v="0"/>
  </r>
  <r>
    <x v="4646"/>
    <n v="39"/>
    <s v="Other"/>
    <s v="USA"/>
    <d v="2023-10-02T20:49:47"/>
    <x v="4"/>
    <n v="4"/>
    <n v="2"/>
    <n v="51"/>
    <n v="1"/>
    <n v="85.33"/>
    <s v=""/>
    <n v="3"/>
    <s v=""/>
    <n v="0"/>
    <n v="0.5"/>
    <n v="1.9607843137254902E-2"/>
    <n v="28.4433333333333"/>
    <x v="1"/>
    <n v="0"/>
  </r>
  <r>
    <x v="4647"/>
    <n v="53"/>
    <s v="Female"/>
    <s v="Germany"/>
    <d v="2024-02-29T12:43:45"/>
    <x v="2"/>
    <n v="2"/>
    <n v="1"/>
    <n v="49"/>
    <n v="5"/>
    <n v="85.3"/>
    <s v=""/>
    <n v="3"/>
    <s v=""/>
    <n v="0"/>
    <n v="0.5"/>
    <n v="0.10204081632653"/>
    <n v="28.433333333333302"/>
    <x v="1"/>
    <n v="0"/>
  </r>
  <r>
    <x v="4648"/>
    <n v="24"/>
    <s v="Male"/>
    <s v="USA"/>
    <d v="2023-07-05T20:40:18"/>
    <x v="2"/>
    <n v="6"/>
    <n v="3"/>
    <n v="48"/>
    <n v="7"/>
    <n v="85.04"/>
    <s v=""/>
    <n v="3"/>
    <s v=""/>
    <n v="10"/>
    <n v="0.5"/>
    <n v="0.14583333333333301"/>
    <n v="28.3466666666666"/>
    <x v="1"/>
    <n v="0"/>
  </r>
  <r>
    <x v="4649"/>
    <n v="18"/>
    <s v="Female"/>
    <s v="USA"/>
    <d v="2023-07-17T05:42:52"/>
    <x v="2"/>
    <n v="1"/>
    <n v="0"/>
    <n v="66"/>
    <n v="4"/>
    <n v="84.78"/>
    <s v=""/>
    <n v="3"/>
    <s v=""/>
    <n v="45"/>
    <n v="0"/>
    <n v="6.0606060606060601E-2"/>
    <n v="28.26"/>
    <x v="1"/>
    <n v="0"/>
  </r>
  <r>
    <x v="4650"/>
    <n v="31"/>
    <s v="Female"/>
    <s v="Canada"/>
    <d v="2024-12-24T17:36:27"/>
    <x v="1"/>
    <n v="5"/>
    <n v="2"/>
    <n v="42"/>
    <n v="0"/>
    <n v="84.41"/>
    <s v=""/>
    <n v="3"/>
    <s v=""/>
    <n v="11"/>
    <n v="0.4"/>
    <n v="0"/>
    <n v="28.136666666666599"/>
    <x v="1"/>
    <n v="0"/>
  </r>
  <r>
    <x v="4651"/>
    <n v="33"/>
    <s v="Female"/>
    <s v="France"/>
    <d v="2023-08-14T08:17:26"/>
    <x v="3"/>
    <n v="3"/>
    <n v="1"/>
    <n v="52"/>
    <n v="2"/>
    <n v="84.24"/>
    <s v=""/>
    <n v="3"/>
    <s v=""/>
    <n v="30"/>
    <n v="0.33333333333333298"/>
    <n v="3.8461538461538401E-2"/>
    <n v="28.08"/>
    <x v="1"/>
    <n v="0"/>
  </r>
  <r>
    <x v="4652"/>
    <n v="31"/>
    <s v="Female"/>
    <s v="Canada"/>
    <d v="2023-05-14T01:17:10"/>
    <x v="0"/>
    <n v="3"/>
    <n v="0"/>
    <n v="63"/>
    <n v="2"/>
    <n v="84.08"/>
    <s v=""/>
    <n v="3"/>
    <s v=""/>
    <n v="17"/>
    <n v="0"/>
    <n v="3.1746031746031703E-2"/>
    <n v="28.0266666666666"/>
    <x v="1"/>
    <n v="0"/>
  </r>
  <r>
    <x v="4653"/>
    <n v="31"/>
    <s v="Female"/>
    <s v="USA"/>
    <d v="2024-01-14T07:02:12"/>
    <x v="1"/>
    <n v="3"/>
    <n v="1"/>
    <n v="64"/>
    <n v="3"/>
    <n v="83.99"/>
    <s v=""/>
    <n v="3"/>
    <s v=""/>
    <n v="7"/>
    <n v="0.33333333333333298"/>
    <n v="4.6875E-2"/>
    <n v="27.996666666666599"/>
    <x v="1"/>
    <n v="0"/>
  </r>
  <r>
    <x v="4654"/>
    <n v="29"/>
    <s v="Female"/>
    <s v="USA"/>
    <d v="2023-06-04T03:56:54"/>
    <x v="3"/>
    <n v="5"/>
    <n v="2"/>
    <n v="52"/>
    <n v="2"/>
    <n v="83.98"/>
    <s v=""/>
    <n v="3"/>
    <s v=""/>
    <n v="48"/>
    <n v="0.4"/>
    <n v="3.8461538461538401E-2"/>
    <n v="27.9933333333333"/>
    <x v="1"/>
    <n v="0"/>
  </r>
  <r>
    <x v="4655"/>
    <n v="31"/>
    <s v="Male"/>
    <s v="Germany"/>
    <d v="2023-02-04T06:02:55"/>
    <x v="3"/>
    <n v="5"/>
    <n v="1"/>
    <n v="46"/>
    <n v="5"/>
    <n v="83.94"/>
    <s v=""/>
    <n v="3"/>
    <s v=""/>
    <n v="46"/>
    <n v="0.2"/>
    <n v="0.108695652173913"/>
    <n v="27.98"/>
    <x v="1"/>
    <n v="1"/>
  </r>
  <r>
    <x v="4656"/>
    <n v="55"/>
    <s v="Male"/>
    <s v="USA"/>
    <d v="2023-05-27T06:07:57"/>
    <x v="1"/>
    <n v="3"/>
    <n v="2"/>
    <n v="59"/>
    <n v="3"/>
    <n v="83.86"/>
    <s v=""/>
    <n v="3"/>
    <s v=""/>
    <n v="6"/>
    <n v="0.66666666666666596"/>
    <n v="5.0847457627118599E-2"/>
    <n v="27.953333333333301"/>
    <x v="1"/>
    <n v="0"/>
  </r>
  <r>
    <x v="4657"/>
    <n v="25"/>
    <s v="Female"/>
    <s v="France"/>
    <d v="2024-09-25T03:29:11"/>
    <x v="3"/>
    <n v="0"/>
    <n v="0"/>
    <n v="49"/>
    <n v="4"/>
    <n v="83.62"/>
    <s v=""/>
    <n v="3"/>
    <s v=""/>
    <n v="28"/>
    <n v="0"/>
    <n v="8.16326530612244E-2"/>
    <n v="27.873333333333299"/>
    <x v="1"/>
    <n v="1"/>
  </r>
  <r>
    <x v="4658"/>
    <n v="18"/>
    <s v="Male"/>
    <s v="UK"/>
    <d v="2023-03-13T23:19:26"/>
    <x v="4"/>
    <n v="1"/>
    <n v="0"/>
    <n v="50"/>
    <n v="1"/>
    <n v="83.6"/>
    <s v=""/>
    <n v="3"/>
    <s v=""/>
    <n v="21"/>
    <n v="0"/>
    <n v="0.02"/>
    <n v="27.8666666666666"/>
    <x v="1"/>
    <n v="0"/>
  </r>
  <r>
    <x v="4659"/>
    <n v="27"/>
    <s v="Female"/>
    <s v="Australia"/>
    <d v="2024-03-16T02:31:13"/>
    <x v="5"/>
    <n v="3"/>
    <n v="0"/>
    <n v="57"/>
    <n v="2"/>
    <n v="83.55"/>
    <s v=""/>
    <n v="3"/>
    <s v=""/>
    <n v="3"/>
    <n v="0"/>
    <n v="3.5087719298245598E-2"/>
    <n v="27.849999999999898"/>
    <x v="1"/>
    <n v="0"/>
  </r>
  <r>
    <x v="4660"/>
    <n v="26"/>
    <s v="Female"/>
    <s v="USA"/>
    <d v="2023-07-08T14:22:38"/>
    <x v="0"/>
    <n v="1"/>
    <n v="1"/>
    <n v="52"/>
    <n v="0"/>
    <n v="83.13"/>
    <s v=""/>
    <n v="3"/>
    <s v=""/>
    <n v="18"/>
    <n v="1"/>
    <n v="0"/>
    <n v="27.709999999999901"/>
    <x v="1"/>
    <n v="0"/>
  </r>
  <r>
    <x v="4661"/>
    <n v="25"/>
    <s v="Female"/>
    <s v="USA"/>
    <d v="2023-06-17T17:33:20"/>
    <x v="3"/>
    <n v="2"/>
    <n v="1"/>
    <n v="54"/>
    <n v="3"/>
    <n v="83.1"/>
    <s v=""/>
    <n v="3"/>
    <s v=""/>
    <n v="5"/>
    <n v="0.5"/>
    <n v="5.5555555555555497E-2"/>
    <n v="27.7"/>
    <x v="1"/>
    <n v="0"/>
  </r>
  <r>
    <x v="4662"/>
    <n v="29"/>
    <s v="Male"/>
    <s v="USA"/>
    <d v="2024-10-18T12:10:23"/>
    <x v="3"/>
    <n v="2"/>
    <n v="1"/>
    <n v="53"/>
    <n v="4"/>
    <n v="83"/>
    <s v=""/>
    <n v="3"/>
    <s v=""/>
    <n v="19"/>
    <n v="0.5"/>
    <n v="7.5471698113207503E-2"/>
    <n v="27.6666666666666"/>
    <x v="1"/>
    <n v="0"/>
  </r>
  <r>
    <x v="4663"/>
    <n v="43"/>
    <s v="Male"/>
    <s v="UK"/>
    <d v="2024-11-16T21:24:42"/>
    <x v="3"/>
    <n v="1"/>
    <n v="0"/>
    <n v="55"/>
    <n v="1"/>
    <n v="82.94"/>
    <s v=""/>
    <n v="3"/>
    <s v=""/>
    <n v="11"/>
    <n v="0"/>
    <n v="1.8181818181818101E-2"/>
    <n v="27.646666666666601"/>
    <x v="1"/>
    <n v="0"/>
  </r>
  <r>
    <x v="4664"/>
    <n v="37"/>
    <s v="Female"/>
    <s v="USA"/>
    <d v="2023-01-21T17:54:05"/>
    <x v="0"/>
    <n v="1"/>
    <n v="1"/>
    <n v="47"/>
    <n v="2"/>
    <n v="82.87"/>
    <s v=""/>
    <n v="3"/>
    <s v=""/>
    <n v="7"/>
    <n v="1"/>
    <n v="4.2553191489361701E-2"/>
    <n v="27.623333333333299"/>
    <x v="1"/>
    <n v="0"/>
  </r>
  <r>
    <x v="4665"/>
    <n v="33"/>
    <s v="Female"/>
    <s v="Germany"/>
    <d v="2023-07-01T15:55:24"/>
    <x v="2"/>
    <n v="5"/>
    <n v="1"/>
    <n v="48"/>
    <n v="1"/>
    <n v="82.81"/>
    <s v=""/>
    <n v="3"/>
    <s v=""/>
    <n v="25"/>
    <n v="0.2"/>
    <n v="2.0833333333333301E-2"/>
    <n v="27.6033333333333"/>
    <x v="1"/>
    <n v="0"/>
  </r>
  <r>
    <x v="4666"/>
    <n v="18"/>
    <s v="Male"/>
    <s v="Germany"/>
    <d v="2024-06-23T05:03:30"/>
    <x v="0"/>
    <n v="6"/>
    <n v="2"/>
    <n v="42"/>
    <n v="5"/>
    <n v="82.81"/>
    <s v=""/>
    <n v="3"/>
    <s v=""/>
    <n v="8"/>
    <n v="0.33333333333333298"/>
    <n v="0.119047619047619"/>
    <n v="27.6033333333333"/>
    <x v="1"/>
    <n v="1"/>
  </r>
  <r>
    <x v="4667"/>
    <n v="30"/>
    <s v="Female"/>
    <s v="Canada"/>
    <d v="2024-04-07T20:36:21"/>
    <x v="2"/>
    <n v="9"/>
    <n v="1"/>
    <n v="51"/>
    <n v="2"/>
    <n v="82.79"/>
    <s v=""/>
    <n v="3"/>
    <s v=""/>
    <n v="83"/>
    <n v="0.11111111111111099"/>
    <n v="3.9215686274509803E-2"/>
    <n v="27.5966666666666"/>
    <x v="1"/>
    <n v="0"/>
  </r>
  <r>
    <x v="4668"/>
    <n v="42"/>
    <s v="Female"/>
    <s v="Australia"/>
    <d v="2024-10-29T06:36:52"/>
    <x v="1"/>
    <n v="2"/>
    <n v="2"/>
    <n v="43"/>
    <n v="2"/>
    <n v="82.67"/>
    <s v=""/>
    <n v="3"/>
    <s v=""/>
    <n v="30"/>
    <n v="1"/>
    <n v="4.6511627906976702E-2"/>
    <n v="27.556666666666601"/>
    <x v="1"/>
    <n v="0"/>
  </r>
  <r>
    <x v="4669"/>
    <n v="28"/>
    <s v="Male"/>
    <s v="UK"/>
    <d v="2023-08-14T11:12:39"/>
    <x v="0"/>
    <n v="2"/>
    <n v="2"/>
    <n v="64"/>
    <n v="3"/>
    <n v="82.64"/>
    <s v=""/>
    <n v="3"/>
    <s v=""/>
    <n v="86"/>
    <n v="1"/>
    <n v="4.6875E-2"/>
    <n v="27.546666666666599"/>
    <x v="1"/>
    <n v="1"/>
  </r>
  <r>
    <x v="4670"/>
    <n v="50"/>
    <s v="Female"/>
    <s v="Australia"/>
    <d v="2023-12-03T13:23:35"/>
    <x v="2"/>
    <n v="4"/>
    <n v="2"/>
    <n v="49"/>
    <n v="1"/>
    <n v="82.07"/>
    <s v=""/>
    <n v="3"/>
    <s v=""/>
    <n v="3"/>
    <n v="0.5"/>
    <n v="2.04081632653061E-2"/>
    <n v="27.356666666666602"/>
    <x v="1"/>
    <n v="0"/>
  </r>
  <r>
    <x v="4671"/>
    <n v="30"/>
    <s v="Female"/>
    <s v="Canada"/>
    <d v="2023-04-24T16:58:03"/>
    <x v="1"/>
    <n v="2"/>
    <n v="1"/>
    <n v="51"/>
    <n v="1"/>
    <n v="81.99"/>
    <s v=""/>
    <n v="3"/>
    <s v=""/>
    <n v="17"/>
    <n v="0.5"/>
    <n v="1.9607843137254902E-2"/>
    <n v="27.33"/>
    <x v="1"/>
    <n v="1"/>
  </r>
  <r>
    <x v="4672"/>
    <n v="37"/>
    <s v="Female"/>
    <s v="USA"/>
    <d v="2024-07-02T18:17:51"/>
    <x v="3"/>
    <n v="3"/>
    <n v="1"/>
    <n v="52"/>
    <n v="1"/>
    <n v="81.790000000000006"/>
    <s v=""/>
    <n v="3"/>
    <s v=""/>
    <n v="10"/>
    <n v="0.33333333333333298"/>
    <n v="1.9230769230769201E-2"/>
    <n v="27.2633333333333"/>
    <x v="1"/>
    <n v="0"/>
  </r>
  <r>
    <x v="4673"/>
    <n v="36"/>
    <s v="Male"/>
    <s v="Japan"/>
    <d v="2023-02-24T13:43:45"/>
    <x v="3"/>
    <n v="6"/>
    <n v="1"/>
    <n v="48"/>
    <n v="1"/>
    <n v="81.73"/>
    <s v=""/>
    <n v="3"/>
    <s v=""/>
    <n v="27"/>
    <n v="0.16666666666666599"/>
    <n v="2.0833333333333301E-2"/>
    <n v="27.2433333333333"/>
    <x v="1"/>
    <n v="1"/>
  </r>
  <r>
    <x v="4674"/>
    <n v="36"/>
    <s v="Male"/>
    <s v="USA"/>
    <d v="2023-01-18T00:50:03"/>
    <x v="1"/>
    <n v="8"/>
    <n v="3"/>
    <n v="56"/>
    <n v="1"/>
    <n v="81.650000000000006"/>
    <s v=""/>
    <n v="3"/>
    <s v=""/>
    <n v="17"/>
    <n v="0.375"/>
    <n v="1.7857142857142801E-2"/>
    <n v="27.216666666666601"/>
    <x v="1"/>
    <n v="0"/>
  </r>
  <r>
    <x v="4675"/>
    <n v="39"/>
    <s v="Female"/>
    <s v="Australia"/>
    <d v="2024-01-04T07:34:36"/>
    <x v="5"/>
    <n v="3"/>
    <n v="0"/>
    <n v="60"/>
    <n v="3"/>
    <n v="81.61"/>
    <s v=""/>
    <n v="3"/>
    <s v=""/>
    <n v="12"/>
    <n v="0"/>
    <n v="0.05"/>
    <n v="27.203333333333301"/>
    <x v="1"/>
    <n v="0"/>
  </r>
  <r>
    <x v="4676"/>
    <n v="46"/>
    <s v="Female"/>
    <s v="Japan"/>
    <d v="2024-08-25T23:15:57"/>
    <x v="3"/>
    <n v="1"/>
    <n v="1"/>
    <n v="55"/>
    <n v="0"/>
    <n v="81.599999999999994"/>
    <s v=""/>
    <n v="3"/>
    <s v=""/>
    <n v="8"/>
    <n v="1"/>
    <n v="0"/>
    <n v="27.2"/>
    <x v="1"/>
    <n v="0"/>
  </r>
  <r>
    <x v="4677"/>
    <n v="31"/>
    <s v="Female"/>
    <s v="Canada"/>
    <d v="2024-12-12T01:54:08"/>
    <x v="5"/>
    <n v="6"/>
    <n v="1"/>
    <n v="51"/>
    <n v="4"/>
    <n v="81.55"/>
    <s v=""/>
    <n v="3"/>
    <s v=""/>
    <n v="30"/>
    <n v="0.16666666666666599"/>
    <n v="7.8431372549019607E-2"/>
    <n v="27.183333333333302"/>
    <x v="1"/>
    <n v="0"/>
  </r>
  <r>
    <x v="4678"/>
    <n v="18"/>
    <s v="Male"/>
    <s v="France"/>
    <d v="2023-11-22T07:16:14"/>
    <x v="3"/>
    <n v="0"/>
    <n v="0"/>
    <n v="54"/>
    <n v="2"/>
    <n v="81.5"/>
    <s v=""/>
    <n v="3"/>
    <s v=""/>
    <n v="7"/>
    <n v="0"/>
    <n v="3.7037037037037E-2"/>
    <n v="27.1666666666666"/>
    <x v="1"/>
    <n v="0"/>
  </r>
  <r>
    <x v="4679"/>
    <n v="20"/>
    <s v="Male"/>
    <s v="UK"/>
    <d v="2023-07-12T00:08:38"/>
    <x v="5"/>
    <n v="1"/>
    <n v="1"/>
    <n v="53"/>
    <n v="0"/>
    <n v="81.430000000000007"/>
    <s v=""/>
    <n v="3"/>
    <s v=""/>
    <n v="111"/>
    <n v="1"/>
    <n v="0"/>
    <n v="27.143333333333299"/>
    <x v="1"/>
    <n v="1"/>
  </r>
  <r>
    <x v="4680"/>
    <n v="38"/>
    <s v="Male"/>
    <s v="USA"/>
    <d v="2024-05-26T20:00:13"/>
    <x v="3"/>
    <n v="5"/>
    <n v="2"/>
    <n v="53"/>
    <n v="3"/>
    <n v="81.38"/>
    <s v=""/>
    <n v="3"/>
    <s v=""/>
    <n v="74"/>
    <n v="0.4"/>
    <n v="5.6603773584905599E-2"/>
    <n v="27.126666666666601"/>
    <x v="1"/>
    <n v="1"/>
  </r>
  <r>
    <x v="4681"/>
    <n v="18"/>
    <s v="Male"/>
    <s v="Canada"/>
    <d v="2023-06-15T01:18:36"/>
    <x v="3"/>
    <n v="1"/>
    <n v="1"/>
    <n v="46"/>
    <n v="2"/>
    <n v="81.290000000000006"/>
    <s v=""/>
    <n v="3"/>
    <s v=""/>
    <n v="30"/>
    <n v="1"/>
    <n v="4.3478260869565202E-2"/>
    <n v="27.0966666666666"/>
    <x v="1"/>
    <n v="0"/>
  </r>
  <r>
    <x v="4682"/>
    <n v="53"/>
    <s v="Female"/>
    <s v="Germany"/>
    <d v="2024-12-12T23:48:14"/>
    <x v="4"/>
    <n v="2"/>
    <n v="0"/>
    <n v="55"/>
    <n v="3"/>
    <n v="81.260000000000005"/>
    <s v=""/>
    <n v="3"/>
    <s v=""/>
    <n v="53"/>
    <n v="0"/>
    <n v="5.4545454545454501E-2"/>
    <n v="27.086666666666599"/>
    <x v="1"/>
    <n v="0"/>
  </r>
  <r>
    <x v="4683"/>
    <n v="26"/>
    <s v="Male"/>
    <s v="USA"/>
    <d v="2024-02-03T16:10:38"/>
    <x v="1"/>
    <n v="2"/>
    <n v="0"/>
    <n v="46"/>
    <n v="3"/>
    <n v="81.08"/>
    <s v=""/>
    <n v="3"/>
    <s v=""/>
    <n v="47"/>
    <n v="0"/>
    <n v="6.5217391304347797E-2"/>
    <n v="27.0266666666666"/>
    <x v="1"/>
    <n v="0"/>
  </r>
  <r>
    <x v="4684"/>
    <n v="23"/>
    <s v="Other"/>
    <s v="UK"/>
    <d v="2023-02-15T15:05:29"/>
    <x v="2"/>
    <n v="3"/>
    <n v="0"/>
    <n v="56"/>
    <n v="1"/>
    <n v="81.06"/>
    <s v=""/>
    <n v="3"/>
    <s v=""/>
    <n v="4"/>
    <n v="0"/>
    <n v="1.7857142857142801E-2"/>
    <n v="27.02"/>
    <x v="1"/>
    <n v="0"/>
  </r>
  <r>
    <x v="4685"/>
    <n v="26"/>
    <s v="Male"/>
    <s v="USA"/>
    <d v="2023-02-16T12:59:35"/>
    <x v="2"/>
    <n v="1"/>
    <n v="0"/>
    <n v="48"/>
    <n v="3"/>
    <n v="81.03"/>
    <s v=""/>
    <n v="3"/>
    <s v=""/>
    <n v="27"/>
    <n v="0"/>
    <n v="6.25E-2"/>
    <n v="27.01"/>
    <x v="1"/>
    <n v="0"/>
  </r>
  <r>
    <x v="4686"/>
    <n v="44"/>
    <s v="Male"/>
    <s v="Germany"/>
    <d v="2023-10-20T15:11:07"/>
    <x v="1"/>
    <n v="3"/>
    <n v="2"/>
    <n v="49"/>
    <n v="2"/>
    <n v="81.02"/>
    <s v=""/>
    <n v="3"/>
    <s v=""/>
    <n v="10"/>
    <n v="0.66666666666666596"/>
    <n v="4.08163265306122E-2"/>
    <n v="27.0066666666666"/>
    <x v="1"/>
    <n v="0"/>
  </r>
  <r>
    <x v="4687"/>
    <n v="18"/>
    <s v="Female"/>
    <s v="UK"/>
    <d v="2023-04-20T19:31:11"/>
    <x v="0"/>
    <n v="1"/>
    <n v="0"/>
    <n v="38"/>
    <n v="0"/>
    <n v="80.95"/>
    <s v=""/>
    <n v="3"/>
    <s v=""/>
    <n v="14"/>
    <n v="0"/>
    <n v="0"/>
    <n v="26.983333333333299"/>
    <x v="1"/>
    <n v="0"/>
  </r>
  <r>
    <x v="4688"/>
    <n v="43"/>
    <s v="Male"/>
    <s v="USA"/>
    <d v="2024-12-19T19:20:15"/>
    <x v="3"/>
    <n v="6"/>
    <n v="3"/>
    <n v="62"/>
    <n v="6"/>
    <n v="80.8"/>
    <s v=""/>
    <n v="3"/>
    <s v=""/>
    <n v="8"/>
    <n v="0.5"/>
    <n v="9.6774193548387094E-2"/>
    <n v="26.933333333333302"/>
    <x v="1"/>
    <n v="0"/>
  </r>
  <r>
    <x v="4689"/>
    <n v="31"/>
    <s v="Other"/>
    <s v="France"/>
    <d v="2023-11-28T23:53:02"/>
    <x v="3"/>
    <n v="5"/>
    <n v="1"/>
    <n v="47"/>
    <n v="0"/>
    <n v="80.69"/>
    <s v=""/>
    <n v="3"/>
    <s v=""/>
    <n v="35"/>
    <n v="0.2"/>
    <n v="0"/>
    <n v="26.896666666666601"/>
    <x v="1"/>
    <n v="1"/>
  </r>
  <r>
    <x v="4690"/>
    <n v="33"/>
    <s v="Female"/>
    <s v="France"/>
    <d v="2023-08-12T16:52:03"/>
    <x v="4"/>
    <n v="2"/>
    <n v="0"/>
    <n v="40"/>
    <n v="1"/>
    <n v="80.569999999999993"/>
    <s v=""/>
    <n v="3"/>
    <s v=""/>
    <n v="15"/>
    <n v="0"/>
    <n v="2.5000000000000001E-2"/>
    <n v="26.856666666666602"/>
    <x v="1"/>
    <n v="0"/>
  </r>
  <r>
    <x v="4691"/>
    <n v="27"/>
    <s v="Male"/>
    <s v="France"/>
    <d v="2023-02-01T18:11:01"/>
    <x v="1"/>
    <n v="0"/>
    <n v="0"/>
    <n v="56"/>
    <n v="2"/>
    <n v="80.459999999999994"/>
    <s v=""/>
    <n v="3"/>
    <s v=""/>
    <n v="33"/>
    <n v="0"/>
    <n v="3.5714285714285698E-2"/>
    <n v="26.819999999999901"/>
    <x v="1"/>
    <n v="0"/>
  </r>
  <r>
    <x v="4692"/>
    <n v="35"/>
    <s v="Female"/>
    <s v="USA"/>
    <d v="2023-02-24T21:01:47"/>
    <x v="2"/>
    <n v="0"/>
    <n v="0"/>
    <n v="46"/>
    <n v="4"/>
    <n v="80.19"/>
    <s v=""/>
    <n v="3"/>
    <s v=""/>
    <n v="28"/>
    <n v="0"/>
    <n v="8.6956521739130405E-2"/>
    <n v="26.73"/>
    <x v="1"/>
    <n v="1"/>
  </r>
  <r>
    <x v="4693"/>
    <n v="19"/>
    <s v="Male"/>
    <s v="USA"/>
    <d v="2024-11-09T05:26:11"/>
    <x v="2"/>
    <n v="0"/>
    <n v="0"/>
    <n v="66"/>
    <n v="3"/>
    <n v="80.099999999999994"/>
    <s v=""/>
    <n v="3"/>
    <s v=""/>
    <n v="4"/>
    <n v="0"/>
    <n v="4.54545454545454E-2"/>
    <n v="26.7"/>
    <x v="1"/>
    <n v="0"/>
  </r>
  <r>
    <x v="4694"/>
    <n v="27"/>
    <s v="Male"/>
    <s v="UK"/>
    <d v="2024-03-15T00:14:17"/>
    <x v="4"/>
    <n v="3"/>
    <n v="0"/>
    <n v="52"/>
    <n v="1"/>
    <n v="80.09"/>
    <s v=""/>
    <n v="3"/>
    <s v=""/>
    <n v="69"/>
    <n v="0"/>
    <n v="1.9230769230769201E-2"/>
    <n v="26.696666666666601"/>
    <x v="1"/>
    <n v="0"/>
  </r>
  <r>
    <x v="4695"/>
    <n v="41"/>
    <s v="Female"/>
    <s v="Germany"/>
    <d v="2023-04-06T08:00:38"/>
    <x v="2"/>
    <n v="2"/>
    <n v="0"/>
    <n v="45"/>
    <n v="2"/>
    <n v="80.02"/>
    <s v=""/>
    <n v="3"/>
    <s v=""/>
    <n v="15"/>
    <n v="0"/>
    <n v="4.4444444444444398E-2"/>
    <n v="26.6733333333333"/>
    <x v="1"/>
    <n v="0"/>
  </r>
  <r>
    <x v="4696"/>
    <n v="38"/>
    <s v="Male"/>
    <s v="USA"/>
    <d v="2024-10-24T20:01:32"/>
    <x v="2"/>
    <n v="1"/>
    <n v="0"/>
    <n v="65"/>
    <n v="3"/>
    <n v="79.94"/>
    <s v=""/>
    <n v="3"/>
    <s v=""/>
    <n v="1"/>
    <n v="0"/>
    <n v="4.6153846153846101E-2"/>
    <n v="26.646666666666601"/>
    <x v="1"/>
    <n v="0"/>
  </r>
  <r>
    <x v="4697"/>
    <n v="34"/>
    <s v="Male"/>
    <s v="France"/>
    <d v="2023-11-27T21:36:06"/>
    <x v="5"/>
    <n v="4"/>
    <n v="2"/>
    <n v="40"/>
    <n v="1"/>
    <n v="79.81"/>
    <s v=""/>
    <n v="3"/>
    <s v=""/>
    <n v="6"/>
    <n v="0.5"/>
    <n v="2.5000000000000001E-2"/>
    <n v="26.6033333333333"/>
    <x v="1"/>
    <n v="0"/>
  </r>
  <r>
    <x v="4698"/>
    <n v="29"/>
    <s v="Male"/>
    <s v="Germany"/>
    <d v="2023-09-28T19:00:06"/>
    <x v="2"/>
    <n v="8"/>
    <n v="5"/>
    <n v="55"/>
    <n v="4"/>
    <n v="79.53"/>
    <s v=""/>
    <n v="3"/>
    <s v=""/>
    <n v="25"/>
    <n v="0.625"/>
    <n v="7.2727272727272696E-2"/>
    <n v="26.51"/>
    <x v="1"/>
    <n v="0"/>
  </r>
  <r>
    <x v="4699"/>
    <n v="35"/>
    <s v="Male"/>
    <s v="UK"/>
    <d v="2024-06-23T12:21:33"/>
    <x v="0"/>
    <n v="1"/>
    <n v="0"/>
    <n v="52"/>
    <n v="3"/>
    <n v="79.45"/>
    <s v=""/>
    <n v="3"/>
    <s v=""/>
    <n v="18"/>
    <n v="0"/>
    <n v="5.7692307692307598E-2"/>
    <n v="26.483333333333299"/>
    <x v="1"/>
    <n v="0"/>
  </r>
  <r>
    <x v="4700"/>
    <n v="37"/>
    <s v="Female"/>
    <s v="Canada"/>
    <d v="2024-10-11T13:43:09"/>
    <x v="4"/>
    <n v="4"/>
    <n v="2"/>
    <n v="46"/>
    <n v="4"/>
    <n v="79.39"/>
    <s v=""/>
    <n v="3"/>
    <s v=""/>
    <n v="23"/>
    <n v="0.5"/>
    <n v="8.6956521739130405E-2"/>
    <n v="26.463333333333299"/>
    <x v="1"/>
    <n v="0"/>
  </r>
  <r>
    <x v="4701"/>
    <n v="18"/>
    <s v="Male"/>
    <s v="Germany"/>
    <d v="2024-08-30T02:33:15"/>
    <x v="4"/>
    <n v="4"/>
    <n v="1"/>
    <n v="59"/>
    <n v="1"/>
    <n v="79.36"/>
    <s v=""/>
    <n v="3"/>
    <s v=""/>
    <n v="29"/>
    <n v="0.25"/>
    <n v="1.6949152542372801E-2"/>
    <n v="26.453333333333301"/>
    <x v="1"/>
    <n v="0"/>
  </r>
  <r>
    <x v="4702"/>
    <n v="52"/>
    <s v="Male"/>
    <s v="USA"/>
    <d v="2024-02-04T06:46:43"/>
    <x v="1"/>
    <n v="0"/>
    <n v="0"/>
    <n v="49"/>
    <n v="2"/>
    <n v="79.31"/>
    <s v=""/>
    <n v="3"/>
    <s v=""/>
    <n v="54"/>
    <n v="0"/>
    <n v="4.08163265306122E-2"/>
    <n v="26.4366666666666"/>
    <x v="1"/>
    <n v="0"/>
  </r>
  <r>
    <x v="4703"/>
    <n v="38"/>
    <s v="Male"/>
    <s v="USA"/>
    <d v="2024-09-05T08:56:48"/>
    <x v="1"/>
    <n v="4"/>
    <n v="1"/>
    <n v="57"/>
    <n v="3"/>
    <n v="79.260000000000005"/>
    <s v=""/>
    <n v="3"/>
    <s v=""/>
    <n v="16"/>
    <n v="0.25"/>
    <n v="5.2631578947368397E-2"/>
    <n v="26.42"/>
    <x v="1"/>
    <n v="0"/>
  </r>
  <r>
    <x v="4704"/>
    <n v="49"/>
    <s v="Female"/>
    <s v="UK"/>
    <d v="2024-03-31T10:28:15"/>
    <x v="5"/>
    <n v="3"/>
    <n v="0"/>
    <n v="46"/>
    <n v="1"/>
    <n v="79.150000000000006"/>
    <s v=""/>
    <n v="3"/>
    <s v=""/>
    <n v="4"/>
    <n v="0"/>
    <n v="2.1739130434782601E-2"/>
    <n v="26.383333333333301"/>
    <x v="1"/>
    <n v="0"/>
  </r>
  <r>
    <x v="4705"/>
    <n v="18"/>
    <s v="Female"/>
    <s v="UK"/>
    <d v="2024-06-10T22:06:50"/>
    <x v="0"/>
    <n v="7"/>
    <n v="2"/>
    <n v="45"/>
    <n v="2"/>
    <n v="78.97"/>
    <s v=""/>
    <n v="3"/>
    <s v=""/>
    <n v="78"/>
    <n v="0.28571428571428498"/>
    <n v="4.4444444444444398E-2"/>
    <n v="26.323333333333299"/>
    <x v="1"/>
    <n v="0"/>
  </r>
  <r>
    <x v="4706"/>
    <n v="43"/>
    <s v="Male"/>
    <s v="USA"/>
    <d v="2023-08-28T02:16:41"/>
    <x v="4"/>
    <n v="4"/>
    <n v="1"/>
    <n v="47"/>
    <n v="4"/>
    <n v="78.849999999999994"/>
    <s v=""/>
    <n v="3"/>
    <s v=""/>
    <n v="30"/>
    <n v="0.25"/>
    <n v="8.5106382978723402E-2"/>
    <n v="26.283333333333299"/>
    <x v="1"/>
    <n v="0"/>
  </r>
  <r>
    <x v="4707"/>
    <n v="59"/>
    <s v="Female"/>
    <s v="USA"/>
    <d v="2023-08-08T03:21:30"/>
    <x v="3"/>
    <n v="3"/>
    <n v="0"/>
    <n v="40"/>
    <n v="3"/>
    <n v="78.650000000000006"/>
    <s v=""/>
    <n v="3"/>
    <s v=""/>
    <n v="58"/>
    <n v="0"/>
    <n v="7.4999999999999997E-2"/>
    <n v="26.216666666666601"/>
    <x v="1"/>
    <n v="0"/>
  </r>
  <r>
    <x v="4708"/>
    <n v="24"/>
    <s v="Male"/>
    <s v="Canada"/>
    <d v="2024-04-30T19:04:18"/>
    <x v="3"/>
    <n v="0"/>
    <n v="0"/>
    <n v="58"/>
    <n v="2"/>
    <n v="78.510000000000005"/>
    <s v=""/>
    <n v="3"/>
    <s v=""/>
    <n v="22"/>
    <n v="0"/>
    <n v="3.4482758620689599E-2"/>
    <n v="26.17"/>
    <x v="1"/>
    <n v="0"/>
  </r>
  <r>
    <x v="4709"/>
    <n v="54"/>
    <s v="Male"/>
    <s v="Japan"/>
    <d v="2023-10-11T22:23:16"/>
    <x v="2"/>
    <n v="1"/>
    <n v="1"/>
    <n v="66"/>
    <n v="3"/>
    <n v="78.349999999999994"/>
    <s v=""/>
    <n v="3"/>
    <s v=""/>
    <n v="11"/>
    <n v="1"/>
    <n v="4.54545454545454E-2"/>
    <n v="26.1166666666666"/>
    <x v="1"/>
    <n v="1"/>
  </r>
  <r>
    <x v="4710"/>
    <n v="18"/>
    <s v="Female"/>
    <s v="Japan"/>
    <d v="2024-01-29T19:22:03"/>
    <x v="1"/>
    <n v="2"/>
    <n v="0"/>
    <n v="49"/>
    <n v="2"/>
    <n v="78.34"/>
    <s v=""/>
    <n v="3"/>
    <s v=""/>
    <n v="1"/>
    <n v="0"/>
    <n v="4.08163265306122E-2"/>
    <n v="26.113333333333301"/>
    <x v="1"/>
    <n v="0"/>
  </r>
  <r>
    <x v="4711"/>
    <n v="18"/>
    <s v="Female"/>
    <s v="USA"/>
    <d v="2023-07-14T07:37:43"/>
    <x v="0"/>
    <n v="3"/>
    <n v="2"/>
    <n v="52"/>
    <n v="3"/>
    <n v="78.099999999999994"/>
    <s v=""/>
    <n v="3"/>
    <s v=""/>
    <n v="32"/>
    <n v="0.66666666666666596"/>
    <n v="5.7692307692307598E-2"/>
    <n v="26.033333333333299"/>
    <x v="1"/>
    <n v="0"/>
  </r>
  <r>
    <x v="4712"/>
    <n v="56"/>
    <s v="Other"/>
    <s v="USA"/>
    <d v="2023-01-26T14:42:40"/>
    <x v="2"/>
    <n v="1"/>
    <n v="0"/>
    <n v="46"/>
    <n v="2"/>
    <n v="78.069999999999993"/>
    <s v=""/>
    <n v="3"/>
    <s v=""/>
    <n v="2"/>
    <n v="0"/>
    <n v="4.3478260869565202E-2"/>
    <n v="26.023333333333301"/>
    <x v="1"/>
    <n v="0"/>
  </r>
  <r>
    <x v="4713"/>
    <n v="39"/>
    <s v="Male"/>
    <s v="USA"/>
    <d v="2024-03-08T12:00:18"/>
    <x v="3"/>
    <n v="1"/>
    <n v="0"/>
    <n v="53"/>
    <n v="2"/>
    <n v="78.069999999999993"/>
    <s v=""/>
    <n v="3"/>
    <s v=""/>
    <n v="0"/>
    <n v="0"/>
    <n v="3.7735849056603703E-2"/>
    <n v="26.023333333333301"/>
    <x v="1"/>
    <n v="0"/>
  </r>
  <r>
    <x v="4714"/>
    <n v="28"/>
    <s v="Female"/>
    <s v="UK"/>
    <d v="2023-06-18T09:37:00"/>
    <x v="0"/>
    <n v="2"/>
    <n v="1"/>
    <n v="47"/>
    <n v="4"/>
    <n v="77.91"/>
    <s v=""/>
    <n v="3"/>
    <s v=""/>
    <n v="48"/>
    <n v="0.5"/>
    <n v="8.5106382978723402E-2"/>
    <n v="25.97"/>
    <x v="1"/>
    <n v="0"/>
  </r>
  <r>
    <x v="4715"/>
    <n v="27"/>
    <s v="Female"/>
    <s v="USA"/>
    <d v="2024-11-12T19:35:01"/>
    <x v="4"/>
    <n v="2"/>
    <n v="0"/>
    <n v="51"/>
    <n v="4"/>
    <n v="77.739999999999995"/>
    <s v=""/>
    <n v="3"/>
    <s v=""/>
    <n v="17"/>
    <n v="0"/>
    <n v="7.8431372549019607E-2"/>
    <n v="25.913333333333298"/>
    <x v="1"/>
    <n v="0"/>
  </r>
  <r>
    <x v="4716"/>
    <n v="60"/>
    <s v="Female"/>
    <s v="UK"/>
    <d v="2024-08-05T02:26:39"/>
    <x v="2"/>
    <n v="3"/>
    <n v="2"/>
    <n v="50"/>
    <n v="2"/>
    <n v="77.459999999999994"/>
    <s v=""/>
    <n v="3"/>
    <s v=""/>
    <n v="26"/>
    <n v="0.66666666666666596"/>
    <n v="0.04"/>
    <n v="25.819999999999901"/>
    <x v="1"/>
    <n v="0"/>
  </r>
  <r>
    <x v="4717"/>
    <n v="29"/>
    <s v="Female"/>
    <s v="USA"/>
    <d v="2024-10-09T04:46:28"/>
    <x v="1"/>
    <n v="2"/>
    <n v="2"/>
    <n v="49"/>
    <n v="3"/>
    <n v="77.27"/>
    <s v=""/>
    <n v="3"/>
    <s v=""/>
    <n v="46"/>
    <n v="1"/>
    <n v="6.1224489795918297E-2"/>
    <n v="25.7566666666666"/>
    <x v="1"/>
    <n v="0"/>
  </r>
  <r>
    <x v="4718"/>
    <n v="42"/>
    <s v="Female"/>
    <s v="USA"/>
    <d v="2024-07-13T05:26:18"/>
    <x v="0"/>
    <n v="2"/>
    <n v="0"/>
    <n v="45"/>
    <n v="2"/>
    <n v="77.260000000000005"/>
    <s v=""/>
    <n v="3"/>
    <s v=""/>
    <n v="8"/>
    <n v="0"/>
    <n v="4.4444444444444398E-2"/>
    <n v="25.753333333333298"/>
    <x v="1"/>
    <n v="0"/>
  </r>
  <r>
    <x v="4719"/>
    <n v="18"/>
    <s v="Female"/>
    <s v="USA"/>
    <d v="2023-06-15T04:13:49"/>
    <x v="4"/>
    <n v="3"/>
    <n v="0"/>
    <n v="44"/>
    <n v="3"/>
    <n v="77.08"/>
    <s v=""/>
    <n v="3"/>
    <s v=""/>
    <n v="47"/>
    <n v="0"/>
    <n v="6.8181818181818094E-2"/>
    <n v="25.6933333333333"/>
    <x v="1"/>
    <n v="0"/>
  </r>
  <r>
    <x v="4720"/>
    <n v="37"/>
    <s v="Female"/>
    <s v="Canada"/>
    <d v="2023-07-16T23:52:26"/>
    <x v="1"/>
    <n v="10"/>
    <n v="3"/>
    <n v="63"/>
    <n v="3"/>
    <n v="77.08"/>
    <s v=""/>
    <n v="3"/>
    <s v=""/>
    <n v="17"/>
    <n v="0.3"/>
    <n v="4.7619047619047603E-2"/>
    <n v="25.6933333333333"/>
    <x v="1"/>
    <n v="0"/>
  </r>
  <r>
    <x v="4721"/>
    <n v="27"/>
    <s v="Male"/>
    <s v="UK"/>
    <d v="2024-01-15T20:59:59"/>
    <x v="3"/>
    <n v="5"/>
    <n v="3"/>
    <n v="43"/>
    <n v="0"/>
    <n v="76.83"/>
    <s v=""/>
    <n v="3"/>
    <s v=""/>
    <n v="71"/>
    <n v="0.6"/>
    <n v="0"/>
    <n v="25.61"/>
    <x v="1"/>
    <n v="0"/>
  </r>
  <r>
    <x v="4722"/>
    <n v="27"/>
    <s v="Female"/>
    <s v="UK"/>
    <d v="2024-02-26T01:30:08"/>
    <x v="3"/>
    <n v="2"/>
    <n v="1"/>
    <n v="28"/>
    <n v="2"/>
    <n v="76.73"/>
    <s v=""/>
    <n v="3"/>
    <s v=""/>
    <n v="5"/>
    <n v="0.5"/>
    <n v="7.1428571428571397E-2"/>
    <n v="25.5766666666666"/>
    <x v="1"/>
    <n v="1"/>
  </r>
  <r>
    <x v="4723"/>
    <n v="52"/>
    <s v="Male"/>
    <s v="USA"/>
    <d v="2024-03-18T12:55:30"/>
    <x v="1"/>
    <n v="4"/>
    <n v="1"/>
    <n v="59"/>
    <n v="3"/>
    <n v="76.44"/>
    <s v=""/>
    <n v="3"/>
    <s v=""/>
    <n v="55"/>
    <n v="0.25"/>
    <n v="5.0847457627118599E-2"/>
    <n v="25.48"/>
    <x v="1"/>
    <n v="0"/>
  </r>
  <r>
    <x v="4724"/>
    <n v="37"/>
    <s v="Female"/>
    <s v="UK"/>
    <d v="2023-02-14T01:07:41"/>
    <x v="2"/>
    <n v="5"/>
    <n v="3"/>
    <n v="53"/>
    <n v="3"/>
    <n v="75.84"/>
    <s v=""/>
    <n v="3"/>
    <s v=""/>
    <n v="5"/>
    <n v="0.6"/>
    <n v="5.6603773584905599E-2"/>
    <n v="25.28"/>
    <x v="1"/>
    <n v="0"/>
  </r>
  <r>
    <x v="4725"/>
    <n v="57"/>
    <s v="Female"/>
    <s v="USA"/>
    <d v="2024-06-06T08:36:17"/>
    <x v="5"/>
    <n v="1"/>
    <n v="1"/>
    <n v="44"/>
    <n v="2"/>
    <n v="75.72"/>
    <s v=""/>
    <n v="3"/>
    <s v=""/>
    <n v="16"/>
    <n v="1"/>
    <n v="4.54545454545454E-2"/>
    <n v="25.24"/>
    <x v="1"/>
    <n v="0"/>
  </r>
  <r>
    <x v="4726"/>
    <n v="18"/>
    <s v="Male"/>
    <s v="UK"/>
    <d v="2024-03-04T11:38:13"/>
    <x v="3"/>
    <n v="2"/>
    <n v="0"/>
    <n v="50"/>
    <n v="4"/>
    <n v="75.650000000000006"/>
    <s v=""/>
    <n v="3"/>
    <s v=""/>
    <n v="27"/>
    <n v="0"/>
    <n v="0.08"/>
    <n v="25.216666666666601"/>
    <x v="1"/>
    <n v="0"/>
  </r>
  <r>
    <x v="4727"/>
    <n v="40"/>
    <s v="Male"/>
    <s v="USA"/>
    <d v="2023-06-24T16:00:34"/>
    <x v="4"/>
    <n v="3"/>
    <n v="2"/>
    <n v="45"/>
    <n v="3"/>
    <n v="75.540000000000006"/>
    <s v=""/>
    <n v="3"/>
    <s v=""/>
    <n v="16"/>
    <n v="0.66666666666666596"/>
    <n v="6.6666666666666596E-2"/>
    <n v="25.18"/>
    <x v="1"/>
    <n v="0"/>
  </r>
  <r>
    <x v="4728"/>
    <n v="64"/>
    <s v="Other"/>
    <s v="UK"/>
    <d v="2023-02-21T12:43:23"/>
    <x v="3"/>
    <n v="5"/>
    <n v="0"/>
    <n v="46"/>
    <n v="2"/>
    <n v="75.41"/>
    <s v=""/>
    <n v="3"/>
    <s v=""/>
    <n v="66"/>
    <n v="0"/>
    <n v="4.3478260869565202E-2"/>
    <n v="25.136666666666599"/>
    <x v="1"/>
    <n v="0"/>
  </r>
  <r>
    <x v="4729"/>
    <n v="22"/>
    <s v="Male"/>
    <s v="USA"/>
    <d v="2024-12-22T14:30:12"/>
    <x v="2"/>
    <n v="3"/>
    <n v="0"/>
    <n v="43"/>
    <n v="2"/>
    <n v="75.209999999999994"/>
    <s v=""/>
    <n v="3"/>
    <s v=""/>
    <n v="33"/>
    <n v="0"/>
    <n v="4.6511627906976702E-2"/>
    <n v="25.069999999999901"/>
    <x v="1"/>
    <n v="0"/>
  </r>
  <r>
    <x v="4730"/>
    <n v="24"/>
    <s v="Female"/>
    <s v="USA"/>
    <d v="2023-09-30T16:15:55"/>
    <x v="2"/>
    <n v="3"/>
    <n v="2"/>
    <n v="45"/>
    <n v="5"/>
    <n v="74.97"/>
    <s v=""/>
    <n v="3"/>
    <s v=""/>
    <n v="31"/>
    <n v="0.66666666666666596"/>
    <n v="0.11111111111111099"/>
    <n v="24.99"/>
    <x v="1"/>
    <n v="0"/>
  </r>
  <r>
    <x v="4731"/>
    <n v="33"/>
    <s v="Male"/>
    <s v="Japan"/>
    <d v="2024-11-11T18:45:42"/>
    <x v="4"/>
    <n v="3"/>
    <n v="1"/>
    <n v="57"/>
    <n v="5"/>
    <n v="74.86"/>
    <s v=""/>
    <n v="3"/>
    <s v=""/>
    <n v="12"/>
    <n v="0.33333333333333298"/>
    <n v="8.7719298245614002E-2"/>
    <n v="24.953333333333301"/>
    <x v="1"/>
    <n v="0"/>
  </r>
  <r>
    <x v="4732"/>
    <n v="18"/>
    <s v="Male"/>
    <s v="USA"/>
    <d v="2024-02-24T17:22:46"/>
    <x v="1"/>
    <n v="0"/>
    <n v="0"/>
    <n v="51"/>
    <n v="3"/>
    <n v="74.83"/>
    <s v=""/>
    <n v="3"/>
    <s v=""/>
    <n v="21"/>
    <n v="0"/>
    <n v="5.8823529411764698E-2"/>
    <n v="24.9433333333333"/>
    <x v="1"/>
    <n v="0"/>
  </r>
  <r>
    <x v="4733"/>
    <n v="41"/>
    <s v="Female"/>
    <s v="USA"/>
    <d v="2024-01-14T15:47:50"/>
    <x v="1"/>
    <n v="2"/>
    <n v="0"/>
    <n v="32"/>
    <n v="2"/>
    <n v="74.67"/>
    <s v=""/>
    <n v="3"/>
    <s v=""/>
    <n v="8"/>
    <n v="0"/>
    <n v="6.25E-2"/>
    <n v="24.89"/>
    <x v="1"/>
    <n v="1"/>
  </r>
  <r>
    <x v="4734"/>
    <n v="45"/>
    <s v="Female"/>
    <s v="Canada"/>
    <d v="2024-05-20T19:27:06"/>
    <x v="1"/>
    <n v="5"/>
    <n v="0"/>
    <n v="50"/>
    <n v="3"/>
    <n v="74.52"/>
    <s v=""/>
    <n v="3"/>
    <s v=""/>
    <n v="4"/>
    <n v="0"/>
    <n v="0.06"/>
    <n v="24.84"/>
    <x v="1"/>
    <n v="0"/>
  </r>
  <r>
    <x v="4735"/>
    <n v="47"/>
    <s v="Male"/>
    <s v="USA"/>
    <d v="2024-06-17T07:25:36"/>
    <x v="1"/>
    <n v="1"/>
    <n v="0"/>
    <n v="44"/>
    <n v="2"/>
    <n v="74.459999999999994"/>
    <s v=""/>
    <n v="3"/>
    <s v=""/>
    <n v="2"/>
    <n v="0"/>
    <n v="4.54545454545454E-2"/>
    <n v="24.819999999999901"/>
    <x v="1"/>
    <n v="0"/>
  </r>
  <r>
    <x v="4736"/>
    <n v="34"/>
    <s v="Male"/>
    <s v="UK"/>
    <d v="2023-06-21T16:27:48"/>
    <x v="2"/>
    <n v="4"/>
    <n v="2"/>
    <n v="50"/>
    <n v="3"/>
    <n v="74.41"/>
    <s v=""/>
    <n v="3"/>
    <s v=""/>
    <n v="5"/>
    <n v="0.5"/>
    <n v="0.06"/>
    <n v="24.803333333333299"/>
    <x v="1"/>
    <n v="0"/>
  </r>
  <r>
    <x v="4737"/>
    <n v="41"/>
    <s v="Female"/>
    <s v="Canada"/>
    <d v="2023-03-17T07:37:50"/>
    <x v="3"/>
    <n v="5"/>
    <n v="0"/>
    <n v="48"/>
    <n v="1"/>
    <n v="73.89"/>
    <s v=""/>
    <n v="3"/>
    <s v=""/>
    <n v="45"/>
    <n v="0"/>
    <n v="2.0833333333333301E-2"/>
    <n v="24.63"/>
    <x v="1"/>
    <n v="0"/>
  </r>
  <r>
    <x v="4738"/>
    <n v="24"/>
    <s v="Female"/>
    <s v="UK"/>
    <d v="2023-04-05T10:06:32"/>
    <x v="2"/>
    <n v="1"/>
    <n v="0"/>
    <n v="51"/>
    <n v="2"/>
    <n v="73.78"/>
    <s v=""/>
    <n v="3"/>
    <s v=""/>
    <n v="64"/>
    <n v="0"/>
    <n v="3.9215686274509803E-2"/>
    <n v="24.593333333333302"/>
    <x v="1"/>
    <n v="0"/>
  </r>
  <r>
    <x v="4739"/>
    <n v="20"/>
    <s v="Male"/>
    <s v="Germany"/>
    <d v="2024-09-22T11:14:27"/>
    <x v="1"/>
    <n v="2"/>
    <n v="0"/>
    <n v="52"/>
    <n v="0"/>
    <n v="73.7"/>
    <s v=""/>
    <n v="3"/>
    <s v=""/>
    <n v="40"/>
    <n v="0"/>
    <n v="0"/>
    <n v="24.566666666666599"/>
    <x v="1"/>
    <n v="0"/>
  </r>
  <r>
    <x v="4740"/>
    <n v="29"/>
    <s v="Male"/>
    <s v="Germany"/>
    <d v="2023-09-02T07:50:55"/>
    <x v="1"/>
    <n v="4"/>
    <n v="1"/>
    <n v="47"/>
    <n v="3"/>
    <n v="73.25"/>
    <s v=""/>
    <n v="3"/>
    <s v=""/>
    <n v="137"/>
    <n v="0.25"/>
    <n v="6.3829787234042507E-2"/>
    <n v="24.4166666666666"/>
    <x v="1"/>
    <n v="0"/>
  </r>
  <r>
    <x v="4741"/>
    <n v="30"/>
    <s v="Female"/>
    <s v="Germany"/>
    <d v="2024-12-11T09:50:27"/>
    <x v="1"/>
    <n v="4"/>
    <n v="2"/>
    <n v="50"/>
    <n v="1"/>
    <n v="73.150000000000006"/>
    <s v=""/>
    <n v="3"/>
    <s v=""/>
    <n v="9"/>
    <n v="0.5"/>
    <n v="0.02"/>
    <n v="24.383333333333301"/>
    <x v="1"/>
    <n v="0"/>
  </r>
  <r>
    <x v="4742"/>
    <n v="39"/>
    <s v="Female"/>
    <s v="USA"/>
    <d v="2023-05-04T20:48:28"/>
    <x v="1"/>
    <n v="5"/>
    <n v="1"/>
    <n v="54"/>
    <n v="0"/>
    <n v="72.98"/>
    <s v=""/>
    <n v="3"/>
    <s v=""/>
    <n v="24"/>
    <n v="0.2"/>
    <n v="0"/>
    <n v="24.3266666666666"/>
    <x v="1"/>
    <n v="0"/>
  </r>
  <r>
    <x v="4743"/>
    <n v="51"/>
    <s v="Female"/>
    <s v="USA"/>
    <d v="2023-12-16T00:43:05"/>
    <x v="2"/>
    <n v="2"/>
    <n v="2"/>
    <n v="44"/>
    <n v="2"/>
    <n v="72.97"/>
    <s v=""/>
    <n v="3"/>
    <s v=""/>
    <n v="19"/>
    <n v="1"/>
    <n v="4.54545454545454E-2"/>
    <n v="24.323333333333299"/>
    <x v="1"/>
    <n v="0"/>
  </r>
  <r>
    <x v="4744"/>
    <n v="27"/>
    <s v="Female"/>
    <s v="USA"/>
    <d v="2023-10-31T19:50:52"/>
    <x v="1"/>
    <n v="2"/>
    <n v="0"/>
    <n v="36"/>
    <n v="5"/>
    <n v="72.680000000000007"/>
    <s v=""/>
    <n v="3"/>
    <s v=""/>
    <n v="30"/>
    <n v="0"/>
    <n v="0.13888888888888801"/>
    <n v="24.226666666666599"/>
    <x v="1"/>
    <n v="0"/>
  </r>
  <r>
    <x v="4745"/>
    <n v="43"/>
    <s v="Female"/>
    <s v="USA"/>
    <d v="2024-07-23T06:21:31"/>
    <x v="2"/>
    <n v="3"/>
    <n v="1"/>
    <n v="54"/>
    <n v="3"/>
    <n v="72.63"/>
    <s v=""/>
    <n v="3"/>
    <s v=""/>
    <n v="24"/>
    <n v="0.33333333333333298"/>
    <n v="5.5555555555555497E-2"/>
    <n v="24.209999999999901"/>
    <x v="1"/>
    <n v="0"/>
  </r>
  <r>
    <x v="4746"/>
    <n v="18"/>
    <s v="Female"/>
    <s v="USA"/>
    <d v="2024-01-27T22:06:14"/>
    <x v="4"/>
    <n v="3"/>
    <n v="1"/>
    <n v="53"/>
    <n v="0"/>
    <n v="72.430000000000007"/>
    <s v=""/>
    <n v="3"/>
    <s v=""/>
    <n v="0"/>
    <n v="0.33333333333333298"/>
    <n v="0"/>
    <n v="24.143333333333299"/>
    <x v="1"/>
    <n v="0"/>
  </r>
  <r>
    <x v="4747"/>
    <n v="39"/>
    <s v="Female"/>
    <s v="UK"/>
    <d v="2024-12-21T03:27:37"/>
    <x v="2"/>
    <n v="2"/>
    <n v="1"/>
    <n v="47"/>
    <n v="5"/>
    <n v="72.22"/>
    <s v=""/>
    <n v="3"/>
    <s v=""/>
    <n v="6"/>
    <n v="0.5"/>
    <n v="0.10638297872340401"/>
    <n v="24.073333333333299"/>
    <x v="1"/>
    <n v="0"/>
  </r>
  <r>
    <x v="4748"/>
    <n v="45"/>
    <s v="Male"/>
    <s v="UK"/>
    <d v="2024-06-16T08:03:53"/>
    <x v="2"/>
    <n v="1"/>
    <n v="0"/>
    <n v="55"/>
    <n v="2"/>
    <n v="72.02"/>
    <s v=""/>
    <n v="3"/>
    <s v=""/>
    <n v="10"/>
    <n v="0"/>
    <n v="3.6363636363636299E-2"/>
    <n v="24.0066666666666"/>
    <x v="1"/>
    <n v="0"/>
  </r>
  <r>
    <x v="4749"/>
    <n v="29"/>
    <s v="Male"/>
    <s v="USA"/>
    <d v="2024-10-24T01:02:39"/>
    <x v="2"/>
    <n v="4"/>
    <n v="1"/>
    <n v="56"/>
    <n v="1"/>
    <n v="71.89"/>
    <s v=""/>
    <n v="3"/>
    <s v=""/>
    <n v="15"/>
    <n v="0.25"/>
    <n v="1.7857142857142801E-2"/>
    <n v="23.963333333333299"/>
    <x v="1"/>
    <n v="0"/>
  </r>
  <r>
    <x v="4750"/>
    <n v="29"/>
    <s v="Male"/>
    <s v="France"/>
    <d v="2024-06-06T23:12:21"/>
    <x v="2"/>
    <n v="1"/>
    <n v="0"/>
    <n v="48"/>
    <n v="0"/>
    <n v="71.84"/>
    <s v=""/>
    <n v="3"/>
    <s v=""/>
    <n v="41"/>
    <n v="0"/>
    <n v="0"/>
    <n v="23.946666666666601"/>
    <x v="1"/>
    <n v="0"/>
  </r>
  <r>
    <x v="4751"/>
    <n v="29"/>
    <s v="Male"/>
    <s v="USA"/>
    <d v="2024-10-18T20:56:01"/>
    <x v="3"/>
    <n v="5"/>
    <n v="0"/>
    <n v="51"/>
    <n v="5"/>
    <n v="71.77"/>
    <s v=""/>
    <n v="3"/>
    <s v=""/>
    <n v="39"/>
    <n v="0"/>
    <n v="9.8039215686274495E-2"/>
    <n v="23.9233333333333"/>
    <x v="1"/>
    <n v="0"/>
  </r>
  <r>
    <x v="4752"/>
    <n v="61"/>
    <s v="Male"/>
    <s v="UK"/>
    <d v="2024-05-19T09:52:08"/>
    <x v="4"/>
    <n v="1"/>
    <n v="0"/>
    <n v="47"/>
    <n v="2"/>
    <n v="71.739999999999995"/>
    <s v=""/>
    <n v="3"/>
    <s v=""/>
    <n v="10"/>
    <n v="0"/>
    <n v="4.2553191489361701E-2"/>
    <n v="23.913333333333298"/>
    <x v="1"/>
    <n v="0"/>
  </r>
  <r>
    <x v="4753"/>
    <n v="28"/>
    <s v="Male"/>
    <s v="USA"/>
    <d v="2023-08-18T07:11:55"/>
    <x v="0"/>
    <n v="9"/>
    <n v="3"/>
    <n v="56"/>
    <n v="3"/>
    <n v="71.680000000000007"/>
    <s v=""/>
    <n v="3"/>
    <s v=""/>
    <n v="17"/>
    <n v="0.33333333333333298"/>
    <n v="5.3571428571428499E-2"/>
    <n v="23.893333333333299"/>
    <x v="1"/>
    <n v="0"/>
  </r>
  <r>
    <x v="4754"/>
    <n v="29"/>
    <s v="Female"/>
    <s v="Canada"/>
    <d v="2023-10-20T13:43:31"/>
    <x v="0"/>
    <n v="2"/>
    <n v="0"/>
    <n v="54"/>
    <n v="5"/>
    <n v="71.540000000000006"/>
    <s v=""/>
    <n v="3"/>
    <s v=""/>
    <n v="2"/>
    <n v="0"/>
    <n v="9.2592592592592504E-2"/>
    <n v="23.8466666666666"/>
    <x v="1"/>
    <n v="0"/>
  </r>
  <r>
    <x v="4755"/>
    <n v="37"/>
    <s v="Male"/>
    <s v="Canada"/>
    <d v="2023-04-27T23:48:50"/>
    <x v="2"/>
    <n v="3"/>
    <n v="0"/>
    <n v="59"/>
    <n v="5"/>
    <n v="71.41"/>
    <s v=""/>
    <n v="3"/>
    <s v=""/>
    <n v="39"/>
    <n v="0"/>
    <n v="8.4745762711864403E-2"/>
    <n v="23.803333333333299"/>
    <x v="1"/>
    <n v="1"/>
  </r>
  <r>
    <x v="4756"/>
    <n v="29"/>
    <s v="Male"/>
    <s v="Australia"/>
    <d v="2024-08-03T02:15:37"/>
    <x v="1"/>
    <n v="4"/>
    <n v="0"/>
    <n v="58"/>
    <n v="3"/>
    <n v="71.3"/>
    <s v=""/>
    <n v="3"/>
    <s v=""/>
    <n v="20"/>
    <n v="0"/>
    <n v="5.1724137931034399E-2"/>
    <n v="23.766666666666602"/>
    <x v="1"/>
    <n v="0"/>
  </r>
  <r>
    <x v="4757"/>
    <n v="33"/>
    <s v="Female"/>
    <s v="USA"/>
    <d v="2024-07-05T00:19:19"/>
    <x v="3"/>
    <n v="2"/>
    <n v="0"/>
    <n v="51"/>
    <n v="3"/>
    <n v="71.14"/>
    <s v=""/>
    <n v="3"/>
    <s v=""/>
    <n v="1"/>
    <n v="0"/>
    <n v="5.8823529411764698E-2"/>
    <n v="23.713333333333299"/>
    <x v="1"/>
    <n v="0"/>
  </r>
  <r>
    <x v="4758"/>
    <n v="18"/>
    <s v="Male"/>
    <s v="Germany"/>
    <d v="2024-05-19T06:56:55"/>
    <x v="2"/>
    <n v="0"/>
    <n v="0"/>
    <n v="54"/>
    <n v="2"/>
    <n v="70.97"/>
    <s v=""/>
    <n v="3"/>
    <s v=""/>
    <n v="16"/>
    <n v="0"/>
    <n v="3.7037037037037E-2"/>
    <n v="23.656666666666599"/>
    <x v="1"/>
    <n v="0"/>
  </r>
  <r>
    <x v="4759"/>
    <n v="55"/>
    <s v="Female"/>
    <s v="France"/>
    <d v="2023-03-30T06:38:12"/>
    <x v="0"/>
    <n v="1"/>
    <n v="0"/>
    <n v="51"/>
    <n v="2"/>
    <n v="70.8"/>
    <s v=""/>
    <n v="3"/>
    <s v=""/>
    <n v="79"/>
    <n v="0"/>
    <n v="3.9215686274509803E-2"/>
    <n v="23.599999999999898"/>
    <x v="1"/>
    <n v="0"/>
  </r>
  <r>
    <x v="4760"/>
    <n v="25"/>
    <s v="Male"/>
    <s v="Australia"/>
    <d v="2024-04-06T21:14:38"/>
    <x v="2"/>
    <n v="5"/>
    <n v="2"/>
    <n v="56"/>
    <n v="1"/>
    <n v="70.11"/>
    <s v=""/>
    <n v="3"/>
    <s v=""/>
    <n v="61"/>
    <n v="0.4"/>
    <n v="1.7857142857142801E-2"/>
    <n v="23.37"/>
    <x v="1"/>
    <n v="1"/>
  </r>
  <r>
    <x v="4761"/>
    <n v="58"/>
    <s v="Male"/>
    <s v="Canada"/>
    <d v="2024-07-19T10:22:15"/>
    <x v="2"/>
    <n v="1"/>
    <n v="1"/>
    <n v="46"/>
    <n v="2"/>
    <n v="69.959999999999994"/>
    <s v=""/>
    <n v="3"/>
    <s v=""/>
    <n v="12"/>
    <n v="1"/>
    <n v="4.3478260869565202E-2"/>
    <n v="23.319999999999901"/>
    <x v="1"/>
    <n v="0"/>
  </r>
  <r>
    <x v="4762"/>
    <n v="38"/>
    <s v="Male"/>
    <s v="USA"/>
    <d v="2024-02-22T12:48:54"/>
    <x v="2"/>
    <n v="0"/>
    <n v="0"/>
    <n v="50"/>
    <n v="5"/>
    <n v="69.94"/>
    <s v=""/>
    <n v="3"/>
    <s v=""/>
    <n v="61"/>
    <n v="0"/>
    <n v="0.1"/>
    <n v="23.313333333333301"/>
    <x v="1"/>
    <n v="1"/>
  </r>
  <r>
    <x v="4763"/>
    <n v="45"/>
    <s v="Male"/>
    <s v="Canada"/>
    <d v="2024-05-09T08:56:55"/>
    <x v="4"/>
    <n v="4"/>
    <n v="2"/>
    <n v="41"/>
    <n v="1"/>
    <n v="69.930000000000007"/>
    <s v=""/>
    <n v="3"/>
    <s v=""/>
    <n v="102"/>
    <n v="0.5"/>
    <n v="2.4390243902439001E-2"/>
    <n v="23.31"/>
    <x v="1"/>
    <n v="1"/>
  </r>
  <r>
    <x v="4764"/>
    <n v="49"/>
    <s v="Female"/>
    <s v="Australia"/>
    <d v="2023-06-30T07:48:02"/>
    <x v="0"/>
    <n v="4"/>
    <n v="3"/>
    <n v="43"/>
    <n v="2"/>
    <n v="69.849999999999994"/>
    <s v=""/>
    <n v="3"/>
    <s v=""/>
    <n v="0"/>
    <n v="0.75"/>
    <n v="4.6511627906976702E-2"/>
    <n v="23.283333333333299"/>
    <x v="1"/>
    <n v="0"/>
  </r>
  <r>
    <x v="4765"/>
    <n v="24"/>
    <s v="Male"/>
    <s v="USA"/>
    <d v="2023-09-12T10:13:44"/>
    <x v="0"/>
    <n v="0"/>
    <n v="0"/>
    <n v="50"/>
    <n v="4"/>
    <n v="69.81"/>
    <s v=""/>
    <n v="3"/>
    <s v=""/>
    <n v="17"/>
    <n v="0"/>
    <n v="0.08"/>
    <n v="23.27"/>
    <x v="1"/>
    <n v="0"/>
  </r>
  <r>
    <x v="4766"/>
    <n v="35"/>
    <s v="Male"/>
    <s v="Australia"/>
    <d v="2023-10-18T09:09:39"/>
    <x v="3"/>
    <n v="0"/>
    <n v="0"/>
    <n v="48"/>
    <n v="8"/>
    <n v="69.790000000000006"/>
    <s v=""/>
    <n v="3"/>
    <s v=""/>
    <n v="3"/>
    <n v="0"/>
    <n v="0.16666666666666599"/>
    <n v="23.2633333333333"/>
    <x v="1"/>
    <n v="0"/>
  </r>
  <r>
    <x v="4767"/>
    <n v="38"/>
    <s v="Female"/>
    <s v="USA"/>
    <d v="2023-07-01T07:09:45"/>
    <x v="4"/>
    <n v="3"/>
    <n v="1"/>
    <n v="54"/>
    <n v="8"/>
    <n v="69.66"/>
    <s v=""/>
    <n v="3"/>
    <s v=""/>
    <n v="56"/>
    <n v="0.33333333333333298"/>
    <n v="0.148148148148148"/>
    <n v="23.22"/>
    <x v="1"/>
    <n v="0"/>
  </r>
  <r>
    <x v="4768"/>
    <n v="38"/>
    <s v="Male"/>
    <s v="USA"/>
    <d v="2024-01-15T00:33:29"/>
    <x v="2"/>
    <n v="3"/>
    <n v="1"/>
    <n v="47"/>
    <n v="4"/>
    <n v="69.569999999999993"/>
    <s v=""/>
    <n v="3"/>
    <s v=""/>
    <n v="1"/>
    <n v="0.33333333333333298"/>
    <n v="8.5106382978723402E-2"/>
    <n v="23.189999999999898"/>
    <x v="1"/>
    <n v="0"/>
  </r>
  <r>
    <x v="4769"/>
    <n v="34"/>
    <s v="Male"/>
    <s v="USA"/>
    <d v="2023-04-13T06:27:52"/>
    <x v="2"/>
    <n v="1"/>
    <n v="0"/>
    <n v="46"/>
    <n v="8"/>
    <n v="69.52"/>
    <s v=""/>
    <n v="3"/>
    <s v=""/>
    <n v="14"/>
    <n v="0"/>
    <n v="0.17391304347826"/>
    <n v="23.1733333333333"/>
    <x v="1"/>
    <n v="0"/>
  </r>
  <r>
    <x v="4770"/>
    <n v="26"/>
    <s v="Female"/>
    <s v="USA"/>
    <d v="2024-04-01T12:45:11"/>
    <x v="2"/>
    <n v="4"/>
    <n v="1"/>
    <n v="43"/>
    <n v="3"/>
    <n v="69.48"/>
    <s v=""/>
    <n v="3"/>
    <s v=""/>
    <n v="41"/>
    <n v="0.25"/>
    <n v="6.9767441860465101E-2"/>
    <n v="23.16"/>
    <x v="1"/>
    <n v="0"/>
  </r>
  <r>
    <x v="4771"/>
    <n v="38"/>
    <s v="Male"/>
    <s v="Canada"/>
    <d v="2024-09-12T13:14:28"/>
    <x v="1"/>
    <n v="1"/>
    <n v="0"/>
    <n v="51"/>
    <n v="1"/>
    <n v="69.2"/>
    <s v=""/>
    <n v="3"/>
    <s v=""/>
    <n v="17"/>
    <n v="0"/>
    <n v="1.9607843137254902E-2"/>
    <n v="23.066666666666599"/>
    <x v="1"/>
    <n v="0"/>
  </r>
  <r>
    <x v="4772"/>
    <n v="32"/>
    <s v="Female"/>
    <s v="Canada"/>
    <d v="2023-07-07T07:42:53"/>
    <x v="3"/>
    <n v="3"/>
    <n v="2"/>
    <n v="50"/>
    <n v="3"/>
    <n v="68.97"/>
    <s v=""/>
    <n v="3"/>
    <s v=""/>
    <n v="30"/>
    <n v="0.66666666666666596"/>
    <n v="0.06"/>
    <n v="22.99"/>
    <x v="1"/>
    <n v="1"/>
  </r>
  <r>
    <x v="4773"/>
    <n v="33"/>
    <s v="Female"/>
    <s v="USA"/>
    <d v="2023-06-20T22:56:31"/>
    <x v="4"/>
    <n v="4"/>
    <n v="1"/>
    <n v="49"/>
    <n v="4"/>
    <n v="68.95"/>
    <s v=""/>
    <n v="3"/>
    <s v=""/>
    <n v="52"/>
    <n v="0.25"/>
    <n v="8.16326530612244E-2"/>
    <n v="22.983333333333299"/>
    <x v="1"/>
    <n v="0"/>
  </r>
  <r>
    <x v="4774"/>
    <n v="22"/>
    <s v="Female"/>
    <s v="USA"/>
    <d v="2023-04-03T08:27:53"/>
    <x v="5"/>
    <n v="4"/>
    <n v="3"/>
    <n v="46"/>
    <n v="6"/>
    <n v="68.680000000000007"/>
    <s v=""/>
    <n v="3"/>
    <s v=""/>
    <n v="58"/>
    <n v="0.75"/>
    <n v="0.13043478260869501"/>
    <n v="22.893333333333299"/>
    <x v="1"/>
    <n v="0"/>
  </r>
  <r>
    <x v="4775"/>
    <n v="38"/>
    <s v="Female"/>
    <s v="USA"/>
    <d v="2024-01-17T00:44:31"/>
    <x v="3"/>
    <n v="5"/>
    <n v="2"/>
    <n v="43"/>
    <n v="2"/>
    <n v="68.650000000000006"/>
    <s v=""/>
    <n v="3"/>
    <s v=""/>
    <n v="10"/>
    <n v="0.4"/>
    <n v="4.6511627906976702E-2"/>
    <n v="22.883333333333301"/>
    <x v="1"/>
    <n v="0"/>
  </r>
  <r>
    <x v="4776"/>
    <n v="52"/>
    <s v="Male"/>
    <s v="UK"/>
    <d v="2023-10-11T12:10:01"/>
    <x v="4"/>
    <n v="4"/>
    <n v="1"/>
    <n v="54"/>
    <n v="4"/>
    <n v="68.61"/>
    <s v=""/>
    <n v="3"/>
    <s v=""/>
    <n v="27"/>
    <n v="0.25"/>
    <n v="7.4074074074074001E-2"/>
    <n v="22.87"/>
    <x v="1"/>
    <n v="0"/>
  </r>
  <r>
    <x v="4777"/>
    <n v="32"/>
    <s v="Male"/>
    <s v="Germany"/>
    <d v="2023-12-26T07:28:43"/>
    <x v="4"/>
    <n v="2"/>
    <n v="0"/>
    <n v="45"/>
    <n v="3"/>
    <n v="68.58"/>
    <s v=""/>
    <n v="3"/>
    <s v=""/>
    <n v="19"/>
    <n v="0"/>
    <n v="6.6666666666666596E-2"/>
    <n v="22.86"/>
    <x v="1"/>
    <n v="0"/>
  </r>
  <r>
    <x v="4778"/>
    <n v="19"/>
    <s v="Female"/>
    <s v="USA"/>
    <d v="2024-07-15T20:13:25"/>
    <x v="2"/>
    <n v="4"/>
    <n v="0"/>
    <n v="56"/>
    <n v="3"/>
    <n v="68.459999999999994"/>
    <s v=""/>
    <n v="3"/>
    <s v=""/>
    <n v="7"/>
    <n v="0"/>
    <n v="5.3571428571428499E-2"/>
    <n v="22.819999999999901"/>
    <x v="1"/>
    <n v="0"/>
  </r>
  <r>
    <x v="4779"/>
    <n v="47"/>
    <s v="Female"/>
    <s v="USA"/>
    <d v="2024-03-17T04:48:09"/>
    <x v="1"/>
    <n v="5"/>
    <n v="2"/>
    <n v="54"/>
    <n v="3"/>
    <n v="68.400000000000006"/>
    <s v=""/>
    <n v="3"/>
    <s v=""/>
    <n v="103"/>
    <n v="0.4"/>
    <n v="5.5555555555555497E-2"/>
    <n v="22.8"/>
    <x v="1"/>
    <n v="1"/>
  </r>
  <r>
    <x v="4780"/>
    <n v="45"/>
    <s v="Female"/>
    <s v="USA"/>
    <d v="2023-11-22T18:57:06"/>
    <x v="1"/>
    <n v="2"/>
    <n v="1"/>
    <n v="47"/>
    <n v="1"/>
    <n v="68.34"/>
    <s v=""/>
    <n v="3"/>
    <s v=""/>
    <n v="17"/>
    <n v="0.5"/>
    <n v="2.1276595744680799E-2"/>
    <n v="22.78"/>
    <x v="1"/>
    <n v="0"/>
  </r>
  <r>
    <x v="4781"/>
    <n v="40"/>
    <s v="Male"/>
    <s v="Germany"/>
    <d v="2023-02-07T18:44:08"/>
    <x v="1"/>
    <n v="3"/>
    <n v="0"/>
    <n v="48"/>
    <n v="2"/>
    <n v="68.319999999999993"/>
    <s v=""/>
    <n v="3"/>
    <s v=""/>
    <n v="28"/>
    <n v="0"/>
    <n v="4.1666666666666602E-2"/>
    <n v="22.773333333333301"/>
    <x v="1"/>
    <n v="0"/>
  </r>
  <r>
    <x v="4782"/>
    <n v="24"/>
    <s v="Male"/>
    <s v="USA"/>
    <d v="2023-08-02T14:29:14"/>
    <x v="4"/>
    <n v="2"/>
    <n v="0"/>
    <n v="54"/>
    <n v="5"/>
    <n v="68.16"/>
    <s v=""/>
    <n v="3"/>
    <s v=""/>
    <n v="10"/>
    <n v="0"/>
    <n v="9.2592592592592504E-2"/>
    <n v="22.72"/>
    <x v="1"/>
    <n v="0"/>
  </r>
  <r>
    <x v="4783"/>
    <n v="35"/>
    <s v="Female"/>
    <s v="USA"/>
    <d v="2024-06-23T16:44:22"/>
    <x v="5"/>
    <n v="7"/>
    <n v="3"/>
    <n v="52"/>
    <n v="2"/>
    <n v="68.11"/>
    <s v=""/>
    <n v="3"/>
    <s v=""/>
    <n v="17"/>
    <n v="0.42857142857142799"/>
    <n v="3.8461538461538401E-2"/>
    <n v="22.703333333333301"/>
    <x v="1"/>
    <n v="1"/>
  </r>
  <r>
    <x v="4784"/>
    <n v="18"/>
    <s v="Female"/>
    <s v="Australia"/>
    <d v="2024-08-30T14:14:07"/>
    <x v="2"/>
    <n v="2"/>
    <n v="1"/>
    <n v="47"/>
    <n v="5"/>
    <n v="67.69"/>
    <s v=""/>
    <n v="3"/>
    <s v=""/>
    <n v="41"/>
    <n v="0.5"/>
    <n v="0.10638297872340401"/>
    <n v="22.563333333333301"/>
    <x v="1"/>
    <n v="0"/>
  </r>
  <r>
    <x v="4785"/>
    <n v="27"/>
    <s v="Male"/>
    <s v="USA"/>
    <d v="2024-05-06T02:06:08"/>
    <x v="0"/>
    <n v="0"/>
    <n v="0"/>
    <n v="41"/>
    <n v="2"/>
    <n v="67.66"/>
    <s v=""/>
    <n v="3"/>
    <s v=""/>
    <n v="29"/>
    <n v="0"/>
    <n v="4.8780487804878002E-2"/>
    <n v="22.553333333333299"/>
    <x v="1"/>
    <n v="0"/>
  </r>
  <r>
    <x v="4786"/>
    <n v="32"/>
    <s v="Female"/>
    <s v="USA"/>
    <d v="2023-11-14T02:09:15"/>
    <x v="0"/>
    <n v="4"/>
    <n v="1"/>
    <n v="39"/>
    <n v="4"/>
    <n v="67.56"/>
    <s v=""/>
    <n v="3"/>
    <s v=""/>
    <n v="20"/>
    <n v="0.25"/>
    <n v="0.10256410256410201"/>
    <n v="22.52"/>
    <x v="1"/>
    <n v="0"/>
  </r>
  <r>
    <x v="4787"/>
    <n v="38"/>
    <s v="Female"/>
    <s v="USA"/>
    <d v="2024-05-09T13:19:45"/>
    <x v="2"/>
    <n v="4"/>
    <n v="2"/>
    <n v="44"/>
    <n v="3"/>
    <n v="67.56"/>
    <s v=""/>
    <n v="3"/>
    <s v=""/>
    <n v="45"/>
    <n v="0.5"/>
    <n v="6.8181818181818094E-2"/>
    <n v="22.52"/>
    <x v="1"/>
    <n v="0"/>
  </r>
  <r>
    <x v="4788"/>
    <n v="33"/>
    <s v="Male"/>
    <s v="Australia"/>
    <d v="2023-09-25T22:22:33"/>
    <x v="1"/>
    <n v="8"/>
    <n v="3"/>
    <n v="56"/>
    <n v="1"/>
    <n v="67.31"/>
    <s v=""/>
    <n v="3"/>
    <s v=""/>
    <n v="121"/>
    <n v="0.375"/>
    <n v="1.7857142857142801E-2"/>
    <n v="22.4366666666666"/>
    <x v="1"/>
    <n v="1"/>
  </r>
  <r>
    <x v="4789"/>
    <n v="18"/>
    <s v="Female"/>
    <s v="USA"/>
    <d v="2024-04-03T01:15:22"/>
    <x v="2"/>
    <n v="2"/>
    <n v="1"/>
    <n v="53"/>
    <n v="3"/>
    <n v="67.290000000000006"/>
    <s v=""/>
    <n v="3"/>
    <s v=""/>
    <n v="17"/>
    <n v="0.5"/>
    <n v="5.6603773584905599E-2"/>
    <n v="22.43"/>
    <x v="1"/>
    <n v="0"/>
  </r>
  <r>
    <x v="4790"/>
    <n v="48"/>
    <s v="Female"/>
    <s v="Australia"/>
    <d v="2024-06-18T00:56:53"/>
    <x v="3"/>
    <n v="8"/>
    <n v="1"/>
    <n v="52"/>
    <n v="1"/>
    <n v="67.25"/>
    <s v=""/>
    <n v="3"/>
    <s v=""/>
    <n v="12"/>
    <n v="0.125"/>
    <n v="1.9230769230769201E-2"/>
    <n v="22.4166666666666"/>
    <x v="1"/>
    <n v="0"/>
  </r>
  <r>
    <x v="4791"/>
    <n v="32"/>
    <s v="Female"/>
    <s v="Australia"/>
    <d v="2024-03-26T22:25:19"/>
    <x v="3"/>
    <n v="4"/>
    <n v="1"/>
    <n v="43"/>
    <n v="1"/>
    <n v="67.23"/>
    <s v=""/>
    <n v="3"/>
    <s v=""/>
    <n v="5"/>
    <n v="0.25"/>
    <n v="2.3255813953488299E-2"/>
    <n v="22.41"/>
    <x v="1"/>
    <n v="1"/>
  </r>
  <r>
    <x v="4792"/>
    <n v="19"/>
    <s v="Male"/>
    <s v="Japan"/>
    <d v="2023-10-27T19:28:47"/>
    <x v="2"/>
    <n v="1"/>
    <n v="0"/>
    <n v="49"/>
    <n v="5"/>
    <n v="67.22"/>
    <s v=""/>
    <n v="3"/>
    <s v=""/>
    <n v="35"/>
    <n v="0"/>
    <n v="0.10204081632653"/>
    <n v="22.406666666666599"/>
    <x v="1"/>
    <n v="0"/>
  </r>
  <r>
    <x v="4793"/>
    <n v="18"/>
    <s v="Male"/>
    <s v="UK"/>
    <d v="2024-07-02T12:27:25"/>
    <x v="2"/>
    <n v="1"/>
    <n v="1"/>
    <n v="59"/>
    <n v="6"/>
    <n v="67.17"/>
    <s v=""/>
    <n v="3"/>
    <s v=""/>
    <n v="9"/>
    <n v="1"/>
    <n v="0.101694915254237"/>
    <n v="22.39"/>
    <x v="1"/>
    <n v="0"/>
  </r>
  <r>
    <x v="4794"/>
    <n v="23"/>
    <s v="Male"/>
    <s v="France"/>
    <d v="2024-01-19T00:55:34"/>
    <x v="2"/>
    <n v="4"/>
    <n v="2"/>
    <n v="58"/>
    <n v="0"/>
    <n v="67.099999999999994"/>
    <s v=""/>
    <n v="3"/>
    <s v=""/>
    <n v="13"/>
    <n v="0.5"/>
    <n v="0"/>
    <n v="22.3666666666666"/>
    <x v="1"/>
    <n v="0"/>
  </r>
  <r>
    <x v="4795"/>
    <n v="20"/>
    <s v="Male"/>
    <s v="Germany"/>
    <d v="2024-09-08T15:47:36"/>
    <x v="2"/>
    <n v="1"/>
    <n v="0"/>
    <n v="55"/>
    <n v="1"/>
    <n v="66.849999999999994"/>
    <s v=""/>
    <n v="3"/>
    <s v=""/>
    <n v="34"/>
    <n v="0"/>
    <n v="1.8181818181818101E-2"/>
    <n v="22.283333333333299"/>
    <x v="1"/>
    <n v="0"/>
  </r>
  <r>
    <x v="4796"/>
    <n v="37"/>
    <s v="Male"/>
    <s v="UK"/>
    <d v="2023-08-20T00:04:55"/>
    <x v="5"/>
    <n v="0"/>
    <n v="0"/>
    <n v="54"/>
    <n v="1"/>
    <n v="66.81"/>
    <s v=""/>
    <n v="3"/>
    <s v=""/>
    <n v="5"/>
    <n v="0"/>
    <n v="1.85185185185185E-2"/>
    <n v="22.27"/>
    <x v="1"/>
    <n v="0"/>
  </r>
  <r>
    <x v="4797"/>
    <n v="44"/>
    <s v="Male"/>
    <s v="USA"/>
    <d v="2023-04-16T11:51:04"/>
    <x v="4"/>
    <n v="2"/>
    <n v="0"/>
    <n v="47"/>
    <n v="3"/>
    <n v="66.78"/>
    <s v=""/>
    <n v="3"/>
    <s v=""/>
    <n v="42"/>
    <n v="0"/>
    <n v="6.3829787234042507E-2"/>
    <n v="22.26"/>
    <x v="1"/>
    <n v="1"/>
  </r>
  <r>
    <x v="4798"/>
    <n v="37"/>
    <s v="Female"/>
    <s v="USA"/>
    <d v="2024-03-30T21:19:47"/>
    <x v="5"/>
    <n v="2"/>
    <n v="1"/>
    <n v="43"/>
    <n v="2"/>
    <n v="66.69"/>
    <s v=""/>
    <n v="3"/>
    <s v=""/>
    <n v="5"/>
    <n v="0.5"/>
    <n v="4.6511627906976702E-2"/>
    <n v="22.23"/>
    <x v="1"/>
    <n v="0"/>
  </r>
  <r>
    <x v="4799"/>
    <n v="30"/>
    <s v="Female"/>
    <s v="USA"/>
    <d v="2023-05-22T22:27:50"/>
    <x v="5"/>
    <n v="2"/>
    <n v="1"/>
    <n v="56"/>
    <n v="2"/>
    <n v="66.45"/>
    <s v=""/>
    <n v="3"/>
    <s v=""/>
    <n v="4"/>
    <n v="0.5"/>
    <n v="3.5714285714285698E-2"/>
    <n v="22.15"/>
    <x v="1"/>
    <n v="0"/>
  </r>
  <r>
    <x v="4800"/>
    <n v="29"/>
    <s v="Male"/>
    <s v="Germany"/>
    <d v="2023-02-23T15:49:38"/>
    <x v="2"/>
    <n v="4"/>
    <n v="2"/>
    <n v="42"/>
    <n v="0"/>
    <n v="66.44"/>
    <s v=""/>
    <n v="3"/>
    <s v=""/>
    <n v="47"/>
    <n v="0.5"/>
    <n v="0"/>
    <n v="22.146666666666601"/>
    <x v="1"/>
    <n v="0"/>
  </r>
  <r>
    <x v="4801"/>
    <n v="41"/>
    <s v="Male"/>
    <s v="Japan"/>
    <d v="2024-09-11T03:39:30"/>
    <x v="4"/>
    <n v="5"/>
    <n v="3"/>
    <n v="60"/>
    <n v="1"/>
    <n v="66.44"/>
    <s v=""/>
    <n v="3"/>
    <s v=""/>
    <n v="17"/>
    <n v="0.6"/>
    <n v="1.6666666666666601E-2"/>
    <n v="22.146666666666601"/>
    <x v="1"/>
    <n v="1"/>
  </r>
  <r>
    <x v="4802"/>
    <n v="47"/>
    <s v="Male"/>
    <s v="Canada"/>
    <d v="2024-03-19T07:54:24"/>
    <x v="0"/>
    <n v="5"/>
    <n v="0"/>
    <n v="47"/>
    <n v="0"/>
    <n v="66.430000000000007"/>
    <s v=""/>
    <n v="3"/>
    <s v=""/>
    <n v="10"/>
    <n v="0"/>
    <n v="0"/>
    <n v="22.143333333333299"/>
    <x v="1"/>
    <n v="0"/>
  </r>
  <r>
    <x v="4803"/>
    <n v="42"/>
    <s v="Female"/>
    <s v="France"/>
    <d v="2023-08-01T03:26:39"/>
    <x v="3"/>
    <n v="5"/>
    <n v="1"/>
    <n v="54"/>
    <n v="2"/>
    <n v="66.400000000000006"/>
    <s v=""/>
    <n v="3"/>
    <s v=""/>
    <n v="30"/>
    <n v="0.2"/>
    <n v="3.7037037037037E-2"/>
    <n v="22.133333333333301"/>
    <x v="1"/>
    <n v="0"/>
  </r>
  <r>
    <x v="4804"/>
    <n v="38"/>
    <s v="Female"/>
    <s v="Canada"/>
    <d v="2023-09-26T15:53:50"/>
    <x v="2"/>
    <n v="1"/>
    <n v="0"/>
    <n v="48"/>
    <n v="1"/>
    <n v="66.31"/>
    <s v=""/>
    <n v="3"/>
    <s v=""/>
    <n v="4"/>
    <n v="0"/>
    <n v="2.0833333333333301E-2"/>
    <n v="22.1033333333333"/>
    <x v="1"/>
    <n v="0"/>
  </r>
  <r>
    <x v="4805"/>
    <n v="19"/>
    <s v="Male"/>
    <s v="USA"/>
    <d v="2023-08-21T00:54:15"/>
    <x v="1"/>
    <n v="4"/>
    <n v="1"/>
    <n v="54"/>
    <n v="6"/>
    <n v="66.12"/>
    <s v=""/>
    <n v="3"/>
    <s v=""/>
    <n v="16"/>
    <n v="0.25"/>
    <n v="0.11111111111111099"/>
    <n v="22.04"/>
    <x v="1"/>
    <n v="0"/>
  </r>
  <r>
    <x v="4806"/>
    <n v="41"/>
    <s v="Male"/>
    <s v="Australia"/>
    <d v="2024-01-05T06:56:19"/>
    <x v="3"/>
    <n v="3"/>
    <n v="0"/>
    <n v="39"/>
    <n v="3"/>
    <n v="66.12"/>
    <s v=""/>
    <n v="3"/>
    <s v=""/>
    <n v="15"/>
    <n v="0"/>
    <n v="7.69230769230769E-2"/>
    <n v="22.04"/>
    <x v="1"/>
    <n v="0"/>
  </r>
  <r>
    <x v="4807"/>
    <n v="39"/>
    <s v="Male"/>
    <s v="Germany"/>
    <d v="2023-04-05T14:29:21"/>
    <x v="2"/>
    <n v="2"/>
    <n v="0"/>
    <n v="49"/>
    <n v="4"/>
    <n v="65.569999999999993"/>
    <s v=""/>
    <n v="3"/>
    <s v=""/>
    <n v="0"/>
    <n v="0"/>
    <n v="8.16326530612244E-2"/>
    <n v="21.856666666666602"/>
    <x v="1"/>
    <n v="0"/>
  </r>
  <r>
    <x v="4808"/>
    <n v="23"/>
    <s v="Female"/>
    <s v="USA"/>
    <d v="2023-06-04T02:29:18"/>
    <x v="2"/>
    <n v="1"/>
    <n v="0"/>
    <n v="47"/>
    <n v="2"/>
    <n v="65.25"/>
    <s v=""/>
    <n v="3"/>
    <s v=""/>
    <n v="104"/>
    <n v="0"/>
    <n v="4.2553191489361701E-2"/>
    <n v="21.75"/>
    <x v="1"/>
    <n v="0"/>
  </r>
  <r>
    <x v="4809"/>
    <n v="52"/>
    <s v="Female"/>
    <s v="Canada"/>
    <d v="2023-05-15T05:01:42"/>
    <x v="1"/>
    <n v="2"/>
    <n v="0"/>
    <n v="52"/>
    <n v="2"/>
    <n v="65.22"/>
    <s v=""/>
    <n v="3"/>
    <s v=""/>
    <n v="10"/>
    <n v="0"/>
    <n v="3.8461538461538401E-2"/>
    <n v="21.74"/>
    <x v="1"/>
    <n v="0"/>
  </r>
  <r>
    <x v="4810"/>
    <n v="19"/>
    <s v="Female"/>
    <s v="Germany"/>
    <d v="2023-08-06T10:28:30"/>
    <x v="1"/>
    <n v="4"/>
    <n v="0"/>
    <n v="55"/>
    <n v="1"/>
    <n v="65.16"/>
    <s v=""/>
    <n v="3"/>
    <s v=""/>
    <n v="11"/>
    <n v="0"/>
    <n v="1.8181818181818101E-2"/>
    <n v="21.72"/>
    <x v="1"/>
    <n v="0"/>
  </r>
  <r>
    <x v="4811"/>
    <n v="18"/>
    <s v="Female"/>
    <s v="Germany"/>
    <d v="2023-02-17T12:21:18"/>
    <x v="1"/>
    <n v="1"/>
    <n v="0"/>
    <n v="48"/>
    <n v="3"/>
    <n v="65.150000000000006"/>
    <s v=""/>
    <n v="3"/>
    <s v=""/>
    <n v="0"/>
    <n v="0"/>
    <n v="6.25E-2"/>
    <n v="21.716666666666601"/>
    <x v="1"/>
    <n v="1"/>
  </r>
  <r>
    <x v="4812"/>
    <n v="30"/>
    <s v="Female"/>
    <s v="USA"/>
    <d v="2024-10-25T01:51:58"/>
    <x v="2"/>
    <n v="3"/>
    <n v="0"/>
    <n v="41"/>
    <n v="3"/>
    <n v="65.14"/>
    <s v=""/>
    <n v="3"/>
    <s v=""/>
    <n v="28"/>
    <n v="0"/>
    <n v="7.3170731707316999E-2"/>
    <n v="21.713333333333299"/>
    <x v="1"/>
    <n v="0"/>
  </r>
  <r>
    <x v="4813"/>
    <n v="31"/>
    <s v="Male"/>
    <s v="USA"/>
    <d v="2024-02-05T07:36:02"/>
    <x v="1"/>
    <n v="4"/>
    <n v="0"/>
    <n v="57"/>
    <n v="1"/>
    <n v="65.08"/>
    <s v=""/>
    <n v="3"/>
    <s v=""/>
    <n v="4"/>
    <n v="0"/>
    <n v="1.7543859649122799E-2"/>
    <n v="21.6933333333333"/>
    <x v="1"/>
    <n v="0"/>
  </r>
  <r>
    <x v="4814"/>
    <n v="34"/>
    <s v="Female"/>
    <s v="Australia"/>
    <d v="2024-02-28T22:07:40"/>
    <x v="1"/>
    <n v="6"/>
    <n v="2"/>
    <n v="41"/>
    <n v="2"/>
    <n v="64.88"/>
    <s v=""/>
    <n v="3"/>
    <s v=""/>
    <n v="8"/>
    <n v="0.33333333333333298"/>
    <n v="4.8780487804878002E-2"/>
    <n v="21.626666666666601"/>
    <x v="1"/>
    <n v="0"/>
  </r>
  <r>
    <x v="4815"/>
    <n v="18"/>
    <s v="Male"/>
    <s v="France"/>
    <d v="2024-10-12T02:51:37"/>
    <x v="2"/>
    <n v="1"/>
    <n v="0"/>
    <n v="50"/>
    <n v="3"/>
    <n v="64.86"/>
    <s v=""/>
    <n v="3"/>
    <s v=""/>
    <n v="6"/>
    <n v="0"/>
    <n v="0.06"/>
    <n v="21.62"/>
    <x v="1"/>
    <n v="0"/>
  </r>
  <r>
    <x v="4816"/>
    <n v="38"/>
    <s v="Male"/>
    <s v="Canada"/>
    <d v="2024-05-26T22:55:26"/>
    <x v="5"/>
    <n v="3"/>
    <n v="1"/>
    <n v="60"/>
    <n v="6"/>
    <n v="64.84"/>
    <s v=""/>
    <n v="3"/>
    <s v=""/>
    <n v="128"/>
    <n v="0.33333333333333298"/>
    <n v="0.1"/>
    <n v="21.613333333333301"/>
    <x v="1"/>
    <n v="0"/>
  </r>
  <r>
    <x v="4817"/>
    <n v="43"/>
    <s v="Female"/>
    <s v="UK"/>
    <d v="2024-04-02T10:39:18"/>
    <x v="3"/>
    <n v="1"/>
    <n v="0"/>
    <n v="45"/>
    <n v="3"/>
    <n v="64.75"/>
    <s v=""/>
    <n v="3"/>
    <s v=""/>
    <n v="4"/>
    <n v="0"/>
    <n v="6.6666666666666596E-2"/>
    <n v="21.5833333333333"/>
    <x v="1"/>
    <n v="0"/>
  </r>
  <r>
    <x v="4818"/>
    <n v="27"/>
    <s v="Female"/>
    <s v="UK"/>
    <d v="2024-11-30T11:01:08"/>
    <x v="5"/>
    <n v="2"/>
    <n v="1"/>
    <n v="50"/>
    <n v="3"/>
    <n v="64.430000000000007"/>
    <s v=""/>
    <n v="3"/>
    <s v=""/>
    <n v="62"/>
    <n v="0.5"/>
    <n v="0.06"/>
    <n v="21.476666666666599"/>
    <x v="1"/>
    <n v="1"/>
  </r>
  <r>
    <x v="4819"/>
    <n v="43"/>
    <s v="Male"/>
    <s v="Germany"/>
    <d v="2023-09-22T22:49:48"/>
    <x v="5"/>
    <n v="4"/>
    <n v="0"/>
    <n v="49"/>
    <n v="3"/>
    <n v="64.33"/>
    <s v=""/>
    <n v="3"/>
    <s v=""/>
    <n v="10"/>
    <n v="0"/>
    <n v="6.1224489795918297E-2"/>
    <n v="21.4433333333333"/>
    <x v="1"/>
    <n v="0"/>
  </r>
  <r>
    <x v="4820"/>
    <n v="47"/>
    <s v="Male"/>
    <s v="Canada"/>
    <d v="2023-01-05T01:49:41"/>
    <x v="3"/>
    <n v="3"/>
    <n v="1"/>
    <n v="61"/>
    <n v="1"/>
    <n v="64.2"/>
    <s v=""/>
    <n v="3"/>
    <s v=""/>
    <n v="27"/>
    <n v="0.33333333333333298"/>
    <n v="1.63934426229508E-2"/>
    <n v="21.4"/>
    <x v="1"/>
    <n v="0"/>
  </r>
  <r>
    <x v="4821"/>
    <n v="66"/>
    <s v="Female"/>
    <s v="USA"/>
    <d v="2024-01-16T08:40:51"/>
    <x v="3"/>
    <n v="2"/>
    <n v="1"/>
    <n v="53"/>
    <n v="1"/>
    <n v="63.78"/>
    <s v=""/>
    <n v="3"/>
    <s v=""/>
    <n v="58"/>
    <n v="0.5"/>
    <n v="1.8867924528301799E-2"/>
    <n v="21.26"/>
    <x v="1"/>
    <n v="0"/>
  </r>
  <r>
    <x v="4822"/>
    <n v="34"/>
    <s v="Female"/>
    <s v="UK"/>
    <d v="2024-12-17T16:14:00"/>
    <x v="1"/>
    <n v="3"/>
    <n v="1"/>
    <n v="46"/>
    <n v="4"/>
    <n v="63.59"/>
    <s v=""/>
    <n v="3"/>
    <s v=""/>
    <n v="5"/>
    <n v="0.33333333333333298"/>
    <n v="8.6956521739130405E-2"/>
    <n v="21.196666666666601"/>
    <x v="1"/>
    <n v="0"/>
  </r>
  <r>
    <x v="4823"/>
    <n v="54"/>
    <s v="Male"/>
    <s v="Germany"/>
    <d v="2024-07-02T19:45:28"/>
    <x v="2"/>
    <n v="4"/>
    <n v="1"/>
    <n v="51"/>
    <n v="1"/>
    <n v="63.56"/>
    <s v=""/>
    <n v="3"/>
    <s v=""/>
    <n v="15"/>
    <n v="0.25"/>
    <n v="1.9607843137254902E-2"/>
    <n v="21.1866666666666"/>
    <x v="1"/>
    <n v="0"/>
  </r>
  <r>
    <x v="4824"/>
    <n v="39"/>
    <s v="Female"/>
    <s v="Germany"/>
    <d v="2024-09-17T05:40:14"/>
    <x v="0"/>
    <n v="1"/>
    <n v="1"/>
    <n v="41"/>
    <n v="4"/>
    <n v="63.56"/>
    <s v=""/>
    <n v="3"/>
    <s v=""/>
    <n v="0"/>
    <n v="1"/>
    <n v="9.7560975609756101E-2"/>
    <n v="21.1866666666666"/>
    <x v="1"/>
    <n v="0"/>
  </r>
  <r>
    <x v="4825"/>
    <n v="42"/>
    <s v="Female"/>
    <s v="Germany"/>
    <d v="2023-10-26T08:26:12"/>
    <x v="0"/>
    <n v="4"/>
    <n v="0"/>
    <n v="55"/>
    <n v="5"/>
    <n v="63.5"/>
    <s v=""/>
    <n v="3"/>
    <s v=""/>
    <n v="33"/>
    <n v="0"/>
    <n v="9.0909090909090898E-2"/>
    <n v="21.1666666666666"/>
    <x v="1"/>
    <n v="1"/>
  </r>
  <r>
    <x v="4826"/>
    <n v="45"/>
    <s v="Female"/>
    <s v="UK"/>
    <d v="2024-09-14T22:11:09"/>
    <x v="1"/>
    <n v="7"/>
    <n v="0"/>
    <n v="53"/>
    <n v="3"/>
    <n v="63.48"/>
    <s v=""/>
    <n v="3"/>
    <s v=""/>
    <n v="19"/>
    <n v="0"/>
    <n v="5.6603773584905599E-2"/>
    <n v="21.16"/>
    <x v="1"/>
    <n v="0"/>
  </r>
  <r>
    <x v="4827"/>
    <n v="30"/>
    <s v="Female"/>
    <s v="France"/>
    <d v="2024-12-14T23:59:17"/>
    <x v="5"/>
    <n v="2"/>
    <n v="0"/>
    <n v="54"/>
    <n v="1"/>
    <n v="63.39"/>
    <s v=""/>
    <n v="3"/>
    <s v=""/>
    <n v="1"/>
    <n v="0"/>
    <n v="1.85185185185185E-2"/>
    <n v="21.13"/>
    <x v="1"/>
    <n v="0"/>
  </r>
  <r>
    <x v="4828"/>
    <n v="38"/>
    <s v="Female"/>
    <s v="Canada"/>
    <d v="2024-08-12T11:07:08"/>
    <x v="2"/>
    <n v="1"/>
    <n v="1"/>
    <n v="45"/>
    <n v="3"/>
    <n v="63.34"/>
    <s v=""/>
    <n v="3"/>
    <s v=""/>
    <n v="9"/>
    <n v="1"/>
    <n v="6.6666666666666596E-2"/>
    <n v="21.113333333333301"/>
    <x v="1"/>
    <n v="0"/>
  </r>
  <r>
    <x v="4829"/>
    <n v="37"/>
    <s v="Male"/>
    <s v="USA"/>
    <d v="2023-01-09T16:47:51"/>
    <x v="1"/>
    <n v="5"/>
    <n v="2"/>
    <n v="50"/>
    <n v="3"/>
    <n v="63.27"/>
    <s v=""/>
    <n v="3"/>
    <s v=""/>
    <n v="32"/>
    <n v="0.4"/>
    <n v="0.06"/>
    <n v="21.09"/>
    <x v="1"/>
    <n v="0"/>
  </r>
  <r>
    <x v="4830"/>
    <n v="25"/>
    <s v="Male"/>
    <s v="USA"/>
    <d v="2023-06-14T20:55:47"/>
    <x v="3"/>
    <n v="2"/>
    <n v="1"/>
    <n v="30"/>
    <n v="0"/>
    <n v="63.06"/>
    <s v=""/>
    <n v="3"/>
    <s v=""/>
    <n v="20"/>
    <n v="0.5"/>
    <n v="0"/>
    <n v="21.02"/>
    <x v="1"/>
    <n v="0"/>
  </r>
  <r>
    <x v="4831"/>
    <n v="18"/>
    <s v="Female"/>
    <s v="Japan"/>
    <d v="2023-11-24T17:40:32"/>
    <x v="1"/>
    <n v="3"/>
    <n v="1"/>
    <n v="36"/>
    <n v="1"/>
    <n v="62.87"/>
    <s v=""/>
    <n v="3"/>
    <s v=""/>
    <n v="29"/>
    <n v="0.33333333333333298"/>
    <n v="2.77777777777777E-2"/>
    <n v="20.956666666666599"/>
    <x v="1"/>
    <n v="0"/>
  </r>
  <r>
    <x v="4832"/>
    <n v="34"/>
    <s v="Male"/>
    <s v="UK"/>
    <d v="2023-06-21T19:23:01"/>
    <x v="0"/>
    <n v="4"/>
    <n v="0"/>
    <n v="45"/>
    <n v="0"/>
    <n v="62.7"/>
    <s v=""/>
    <n v="3"/>
    <s v=""/>
    <n v="31"/>
    <n v="0"/>
    <n v="0"/>
    <n v="20.9"/>
    <x v="1"/>
    <n v="0"/>
  </r>
  <r>
    <x v="4833"/>
    <n v="18"/>
    <s v="Male"/>
    <s v="USA"/>
    <d v="2023-07-02T19:39:56"/>
    <x v="2"/>
    <n v="3"/>
    <n v="0"/>
    <n v="52"/>
    <n v="2"/>
    <n v="62.27"/>
    <s v=""/>
    <n v="3"/>
    <s v=""/>
    <n v="21"/>
    <n v="0"/>
    <n v="3.8461538461538401E-2"/>
    <n v="20.7566666666666"/>
    <x v="1"/>
    <n v="0"/>
  </r>
  <r>
    <x v="4834"/>
    <n v="46"/>
    <s v="Female"/>
    <s v="USA"/>
    <d v="2024-04-12T11:34:30"/>
    <x v="1"/>
    <n v="3"/>
    <n v="2"/>
    <n v="49"/>
    <n v="4"/>
    <n v="62.25"/>
    <s v=""/>
    <n v="3"/>
    <s v=""/>
    <n v="25"/>
    <n v="0.66666666666666596"/>
    <n v="8.16326530612244E-2"/>
    <n v="20.75"/>
    <x v="1"/>
    <n v="0"/>
  </r>
  <r>
    <x v="4835"/>
    <n v="32"/>
    <s v="Male"/>
    <s v="USA"/>
    <d v="2023-09-03T14:30:40"/>
    <x v="3"/>
    <n v="5"/>
    <n v="2"/>
    <n v="48"/>
    <n v="3"/>
    <n v="62.19"/>
    <s v=""/>
    <n v="3"/>
    <s v=""/>
    <n v="5"/>
    <n v="0.4"/>
    <n v="6.25E-2"/>
    <n v="20.73"/>
    <x v="1"/>
    <n v="0"/>
  </r>
  <r>
    <x v="4836"/>
    <n v="40"/>
    <s v="Female"/>
    <s v="UK"/>
    <d v="2024-01-11T07:29:26"/>
    <x v="5"/>
    <n v="4"/>
    <n v="1"/>
    <n v="39"/>
    <n v="3"/>
    <n v="62.11"/>
    <s v=""/>
    <n v="3"/>
    <s v=""/>
    <n v="64"/>
    <n v="0.25"/>
    <n v="7.69230769230769E-2"/>
    <n v="20.703333333333301"/>
    <x v="1"/>
    <n v="0"/>
  </r>
  <r>
    <x v="4837"/>
    <n v="18"/>
    <s v="Female"/>
    <s v="Canada"/>
    <d v="2024-10-08T21:28:26"/>
    <x v="3"/>
    <n v="1"/>
    <n v="0"/>
    <n v="44"/>
    <n v="4"/>
    <n v="62.03"/>
    <s v=""/>
    <n v="3"/>
    <s v=""/>
    <n v="0"/>
    <n v="0"/>
    <n v="9.0909090909090898E-2"/>
    <n v="20.676666666666598"/>
    <x v="1"/>
    <n v="0"/>
  </r>
  <r>
    <x v="4838"/>
    <n v="53"/>
    <s v="Female"/>
    <s v="France"/>
    <d v="2023-07-01T21:45:50"/>
    <x v="1"/>
    <n v="1"/>
    <n v="0"/>
    <n v="57"/>
    <n v="2"/>
    <n v="61.42"/>
    <s v=""/>
    <n v="3"/>
    <s v=""/>
    <n v="56"/>
    <n v="0"/>
    <n v="3.5087719298245598E-2"/>
    <n v="20.473333333333301"/>
    <x v="1"/>
    <n v="0"/>
  </r>
  <r>
    <x v="4839"/>
    <n v="29"/>
    <s v="Female"/>
    <s v="USA"/>
    <d v="2024-02-27T02:19:27"/>
    <x v="3"/>
    <n v="1"/>
    <n v="0"/>
    <n v="51"/>
    <n v="2"/>
    <n v="61.38"/>
    <s v=""/>
    <n v="3"/>
    <s v=""/>
    <n v="36"/>
    <n v="0"/>
    <n v="3.9215686274509803E-2"/>
    <n v="20.46"/>
    <x v="1"/>
    <n v="0"/>
  </r>
  <r>
    <x v="4840"/>
    <n v="24"/>
    <s v="Male"/>
    <s v="UK"/>
    <d v="2024-06-01T13:15:18"/>
    <x v="4"/>
    <n v="0"/>
    <n v="0"/>
    <n v="37"/>
    <n v="2"/>
    <n v="61.38"/>
    <s v=""/>
    <n v="3"/>
    <s v=""/>
    <n v="54"/>
    <n v="0"/>
    <n v="5.4054054054054002E-2"/>
    <n v="20.46"/>
    <x v="1"/>
    <n v="0"/>
  </r>
  <r>
    <x v="4841"/>
    <n v="29"/>
    <s v="Female"/>
    <s v="USA"/>
    <d v="2023-12-11T14:07:45"/>
    <x v="2"/>
    <n v="2"/>
    <n v="1"/>
    <n v="57"/>
    <n v="3"/>
    <n v="61.3"/>
    <s v=""/>
    <n v="3"/>
    <s v=""/>
    <n v="21"/>
    <n v="0.5"/>
    <n v="5.2631578947368397E-2"/>
    <n v="20.433333333333302"/>
    <x v="1"/>
    <n v="0"/>
  </r>
  <r>
    <x v="4842"/>
    <n v="25"/>
    <s v="Male"/>
    <s v="USA"/>
    <d v="2024-05-11T09:07:58"/>
    <x v="1"/>
    <n v="3"/>
    <n v="2"/>
    <n v="45"/>
    <n v="2"/>
    <n v="61.25"/>
    <s v=""/>
    <n v="3"/>
    <s v=""/>
    <n v="4"/>
    <n v="0.66666666666666596"/>
    <n v="4.4444444444444398E-2"/>
    <n v="20.4166666666666"/>
    <x v="1"/>
    <n v="0"/>
  </r>
  <r>
    <x v="4843"/>
    <n v="41"/>
    <s v="Male"/>
    <s v="Canada"/>
    <d v="2024-04-20T03:33:01"/>
    <x v="2"/>
    <n v="4"/>
    <n v="2"/>
    <n v="45"/>
    <n v="3"/>
    <n v="61.22"/>
    <s v=""/>
    <n v="3"/>
    <s v=""/>
    <n v="5"/>
    <n v="0.5"/>
    <n v="6.6666666666666596E-2"/>
    <n v="20.406666666666599"/>
    <x v="1"/>
    <n v="0"/>
  </r>
  <r>
    <x v="4844"/>
    <n v="49"/>
    <s v="Female"/>
    <s v="USA"/>
    <d v="2023-05-02T04:33:45"/>
    <x v="4"/>
    <n v="1"/>
    <n v="0"/>
    <n v="51"/>
    <n v="5"/>
    <n v="61.18"/>
    <s v=""/>
    <n v="3"/>
    <s v=""/>
    <n v="58"/>
    <n v="0"/>
    <n v="9.8039215686274495E-2"/>
    <n v="20.393333333333299"/>
    <x v="1"/>
    <n v="0"/>
  </r>
  <r>
    <x v="4845"/>
    <n v="33"/>
    <s v="Female"/>
    <s v="USA"/>
    <d v="2023-03-19T00:30:51"/>
    <x v="1"/>
    <n v="2"/>
    <n v="0"/>
    <n v="43"/>
    <n v="3"/>
    <n v="61.06"/>
    <s v=""/>
    <n v="3"/>
    <s v=""/>
    <n v="18"/>
    <n v="0"/>
    <n v="6.9767441860465101E-2"/>
    <n v="20.3533333333333"/>
    <x v="1"/>
    <n v="0"/>
  </r>
  <r>
    <x v="4846"/>
    <n v="57"/>
    <s v="Female"/>
    <s v="France"/>
    <d v="2023-02-23T20:12:28"/>
    <x v="2"/>
    <n v="3"/>
    <n v="1"/>
    <n v="47"/>
    <n v="4"/>
    <n v="60.88"/>
    <s v=""/>
    <n v="3"/>
    <s v=""/>
    <n v="29"/>
    <n v="0.33333333333333298"/>
    <n v="8.5106382978723402E-2"/>
    <n v="20.293333333333301"/>
    <x v="1"/>
    <n v="0"/>
  </r>
  <r>
    <x v="4847"/>
    <n v="20"/>
    <s v="Male"/>
    <s v="France"/>
    <d v="2024-03-29T23:25:41"/>
    <x v="2"/>
    <n v="0"/>
    <n v="0"/>
    <n v="45"/>
    <n v="3"/>
    <n v="60.8"/>
    <s v=""/>
    <n v="3"/>
    <s v=""/>
    <n v="2"/>
    <n v="0"/>
    <n v="6.6666666666666596E-2"/>
    <n v="20.266666666666602"/>
    <x v="1"/>
    <n v="0"/>
  </r>
  <r>
    <x v="4848"/>
    <n v="47"/>
    <s v="Male"/>
    <s v="USA"/>
    <d v="2024-06-08T16:05:22"/>
    <x v="1"/>
    <n v="8"/>
    <n v="4"/>
    <n v="54"/>
    <n v="6"/>
    <n v="60.79"/>
    <s v=""/>
    <n v="3"/>
    <s v=""/>
    <n v="20"/>
    <n v="0.5"/>
    <n v="0.11111111111111099"/>
    <n v="20.2633333333333"/>
    <x v="1"/>
    <n v="1"/>
  </r>
  <r>
    <x v="4849"/>
    <n v="18"/>
    <s v="Female"/>
    <s v="Canada"/>
    <d v="2024-02-05T06:08:26"/>
    <x v="5"/>
    <n v="5"/>
    <n v="1"/>
    <n v="44"/>
    <n v="0"/>
    <n v="60.78"/>
    <s v=""/>
    <n v="3"/>
    <s v=""/>
    <n v="34"/>
    <n v="0.2"/>
    <n v="0"/>
    <n v="20.260000000000002"/>
    <x v="1"/>
    <n v="0"/>
  </r>
  <r>
    <x v="4850"/>
    <n v="40"/>
    <s v="Female"/>
    <s v="France"/>
    <d v="2023-06-13T09:53:13"/>
    <x v="5"/>
    <n v="1"/>
    <n v="0"/>
    <n v="58"/>
    <n v="2"/>
    <n v="60.6"/>
    <s v=""/>
    <n v="3"/>
    <s v=""/>
    <n v="6"/>
    <n v="0"/>
    <n v="3.4482758620689599E-2"/>
    <n v="20.2"/>
    <x v="1"/>
    <n v="0"/>
  </r>
  <r>
    <x v="4851"/>
    <n v="18"/>
    <s v="Male"/>
    <s v="Canada"/>
    <d v="2023-04-29T15:14:14"/>
    <x v="2"/>
    <n v="3"/>
    <n v="2"/>
    <n v="55"/>
    <n v="2"/>
    <n v="60.55"/>
    <s v=""/>
    <n v="3"/>
    <s v=""/>
    <n v="41"/>
    <n v="0.66666666666666596"/>
    <n v="3.6363636363636299E-2"/>
    <n v="20.183333333333302"/>
    <x v="1"/>
    <n v="0"/>
  </r>
  <r>
    <x v="4852"/>
    <n v="57"/>
    <s v="Male"/>
    <s v="UK"/>
    <d v="2024-12-21T04:55:13"/>
    <x v="1"/>
    <n v="3"/>
    <n v="0"/>
    <n v="68"/>
    <n v="5"/>
    <n v="60.45"/>
    <s v=""/>
    <n v="3"/>
    <s v=""/>
    <n v="102"/>
    <n v="0"/>
    <n v="7.3529411764705802E-2"/>
    <n v="20.149999999999999"/>
    <x v="1"/>
    <n v="1"/>
  </r>
  <r>
    <x v="4853"/>
    <n v="31"/>
    <s v="Male"/>
    <s v="USA"/>
    <d v="2023-10-19T02:40:56"/>
    <x v="0"/>
    <n v="5"/>
    <n v="1"/>
    <n v="58"/>
    <n v="3"/>
    <n v="60.38"/>
    <s v=""/>
    <n v="3"/>
    <s v=""/>
    <n v="62"/>
    <n v="0.2"/>
    <n v="5.1724137931034399E-2"/>
    <n v="20.126666666666601"/>
    <x v="1"/>
    <n v="0"/>
  </r>
  <r>
    <x v="4854"/>
    <n v="18"/>
    <s v="Female"/>
    <s v="USA"/>
    <d v="2023-08-05T05:16:21"/>
    <x v="1"/>
    <n v="8"/>
    <n v="0"/>
    <n v="48"/>
    <n v="1"/>
    <n v="60.3"/>
    <s v=""/>
    <n v="3"/>
    <s v=""/>
    <n v="27"/>
    <n v="0"/>
    <n v="2.0833333333333301E-2"/>
    <n v="20.099999999999898"/>
    <x v="1"/>
    <n v="0"/>
  </r>
  <r>
    <x v="4855"/>
    <n v="22"/>
    <s v="Male"/>
    <s v="USA"/>
    <d v="2023-01-30T15:04:45"/>
    <x v="2"/>
    <n v="5"/>
    <n v="1"/>
    <n v="63"/>
    <n v="3"/>
    <n v="60.1"/>
    <s v=""/>
    <n v="3"/>
    <s v=""/>
    <n v="63"/>
    <n v="0.2"/>
    <n v="4.7619047619047603E-2"/>
    <n v="20.033333333333299"/>
    <x v="1"/>
    <n v="0"/>
  </r>
  <r>
    <x v="4856"/>
    <n v="42"/>
    <s v="Male"/>
    <s v="USA"/>
    <d v="2024-08-07T17:13:46"/>
    <x v="1"/>
    <n v="0"/>
    <n v="0"/>
    <n v="40"/>
    <n v="2"/>
    <n v="59.99"/>
    <s v=""/>
    <n v="3"/>
    <s v=""/>
    <n v="29"/>
    <n v="0"/>
    <n v="0.05"/>
    <n v="19.996666666666599"/>
    <x v="1"/>
    <n v="0"/>
  </r>
  <r>
    <x v="4857"/>
    <n v="28"/>
    <s v="Female"/>
    <s v="France"/>
    <d v="2023-03-02T17:12:05"/>
    <x v="0"/>
    <n v="7"/>
    <n v="1"/>
    <n v="52"/>
    <n v="6"/>
    <n v="59.94"/>
    <s v=""/>
    <n v="3"/>
    <s v=""/>
    <n v="7"/>
    <n v="0.14285714285714199"/>
    <n v="0.115384615384615"/>
    <n v="19.98"/>
    <x v="1"/>
    <n v="0"/>
  </r>
  <r>
    <x v="4858"/>
    <n v="18"/>
    <s v="Male"/>
    <s v="Japan"/>
    <d v="2023-03-16T21:24:35"/>
    <x v="4"/>
    <n v="5"/>
    <n v="4"/>
    <n v="47"/>
    <n v="4"/>
    <n v="59.92"/>
    <s v=""/>
    <n v="3"/>
    <s v=""/>
    <n v="31"/>
    <n v="0.8"/>
    <n v="8.5106382978723402E-2"/>
    <n v="19.973333333333301"/>
    <x v="1"/>
    <n v="0"/>
  </r>
  <r>
    <x v="4859"/>
    <n v="18"/>
    <s v="Male"/>
    <s v="USA"/>
    <d v="2024-02-06T04:02:32"/>
    <x v="1"/>
    <n v="3"/>
    <n v="0"/>
    <n v="55"/>
    <n v="5"/>
    <n v="59.83"/>
    <s v=""/>
    <n v="3"/>
    <s v=""/>
    <n v="49"/>
    <n v="0"/>
    <n v="9.0909090909090898E-2"/>
    <n v="19.9433333333333"/>
    <x v="1"/>
    <n v="0"/>
  </r>
  <r>
    <x v="4860"/>
    <n v="47"/>
    <s v="Female"/>
    <s v="USA"/>
    <d v="2023-02-19T12:32:21"/>
    <x v="3"/>
    <n v="2"/>
    <n v="1"/>
    <n v="50"/>
    <n v="3"/>
    <n v="59.77"/>
    <s v=""/>
    <n v="3"/>
    <s v=""/>
    <n v="11"/>
    <n v="0.5"/>
    <n v="0.06"/>
    <n v="19.9233333333333"/>
    <x v="1"/>
    <n v="1"/>
  </r>
  <r>
    <x v="4861"/>
    <n v="51"/>
    <s v="Female"/>
    <s v="France"/>
    <d v="2023-03-21T19:40:47"/>
    <x v="0"/>
    <n v="4"/>
    <n v="2"/>
    <n v="46"/>
    <n v="1"/>
    <n v="59.74"/>
    <s v=""/>
    <n v="3"/>
    <s v=""/>
    <n v="18"/>
    <n v="0.5"/>
    <n v="2.1739130434782601E-2"/>
    <n v="19.913333333333298"/>
    <x v="1"/>
    <n v="0"/>
  </r>
  <r>
    <x v="4862"/>
    <n v="23"/>
    <s v="Female"/>
    <s v="UK"/>
    <d v="2023-07-01T14:27:48"/>
    <x v="1"/>
    <n v="2"/>
    <n v="0"/>
    <n v="51"/>
    <n v="4"/>
    <n v="59.73"/>
    <s v=""/>
    <n v="3"/>
    <s v=""/>
    <n v="1"/>
    <n v="0"/>
    <n v="7.8431372549019607E-2"/>
    <n v="19.91"/>
    <x v="1"/>
    <n v="0"/>
  </r>
  <r>
    <x v="4863"/>
    <n v="18"/>
    <s v="Female"/>
    <s v="USA"/>
    <d v="2023-08-31T17:53:08"/>
    <x v="2"/>
    <n v="7"/>
    <n v="3"/>
    <n v="49"/>
    <n v="0"/>
    <n v="59.71"/>
    <s v=""/>
    <n v="3"/>
    <s v=""/>
    <n v="16"/>
    <n v="0.42857142857142799"/>
    <n v="0"/>
    <n v="19.9033333333333"/>
    <x v="1"/>
    <n v="1"/>
  </r>
  <r>
    <x v="4864"/>
    <n v="22"/>
    <s v="Female"/>
    <s v="Canada"/>
    <d v="2024-03-19T22:30:28"/>
    <x v="3"/>
    <n v="5"/>
    <n v="0"/>
    <n v="46"/>
    <n v="3"/>
    <n v="59.6"/>
    <s v=""/>
    <n v="3"/>
    <s v=""/>
    <n v="53"/>
    <n v="0"/>
    <n v="6.5217391304347797E-2"/>
    <n v="19.8666666666666"/>
    <x v="1"/>
    <n v="0"/>
  </r>
  <r>
    <x v="4865"/>
    <n v="34"/>
    <s v="Female"/>
    <s v="UK"/>
    <d v="2023-11-27T17:13:17"/>
    <x v="1"/>
    <n v="7"/>
    <n v="3"/>
    <n v="49"/>
    <n v="1"/>
    <n v="59.42"/>
    <s v=""/>
    <n v="3"/>
    <s v=""/>
    <n v="4"/>
    <n v="0.42857142857142799"/>
    <n v="2.04081632653061E-2"/>
    <n v="19.806666666666601"/>
    <x v="1"/>
    <n v="0"/>
  </r>
  <r>
    <x v="4866"/>
    <n v="38"/>
    <s v="Male"/>
    <s v="UK"/>
    <d v="2023-05-27T22:11:38"/>
    <x v="3"/>
    <n v="3"/>
    <n v="1"/>
    <n v="60"/>
    <n v="2"/>
    <n v="59.24"/>
    <s v=""/>
    <n v="3"/>
    <s v=""/>
    <n v="2"/>
    <n v="0.33333333333333298"/>
    <n v="3.3333333333333298E-2"/>
    <n v="19.746666666666599"/>
    <x v="1"/>
    <n v="0"/>
  </r>
  <r>
    <x v="4867"/>
    <n v="41"/>
    <s v="Male"/>
    <s v="USA"/>
    <d v="2023-12-26T13:19:09"/>
    <x v="3"/>
    <n v="5"/>
    <n v="1"/>
    <n v="46"/>
    <n v="2"/>
    <n v="59.16"/>
    <s v=""/>
    <n v="3"/>
    <s v=""/>
    <n v="10"/>
    <n v="0.2"/>
    <n v="4.3478260869565202E-2"/>
    <n v="19.72"/>
    <x v="1"/>
    <n v="0"/>
  </r>
  <r>
    <x v="4868"/>
    <n v="52"/>
    <s v="Male"/>
    <s v="USA"/>
    <d v="2023-02-20T04:36:01"/>
    <x v="3"/>
    <n v="3"/>
    <n v="3"/>
    <n v="54"/>
    <n v="2"/>
    <n v="59.15"/>
    <s v=""/>
    <n v="3"/>
    <s v=""/>
    <n v="9"/>
    <n v="1"/>
    <n v="3.7037037037037E-2"/>
    <n v="19.716666666666601"/>
    <x v="1"/>
    <n v="0"/>
  </r>
  <r>
    <x v="4869"/>
    <n v="35"/>
    <s v="Female"/>
    <s v="Canada"/>
    <d v="2024-10-14T07:25:29"/>
    <x v="3"/>
    <n v="1"/>
    <n v="0"/>
    <n v="46"/>
    <n v="2"/>
    <n v="59.12"/>
    <s v=""/>
    <n v="3"/>
    <s v=""/>
    <n v="12"/>
    <n v="0"/>
    <n v="4.3478260869565202E-2"/>
    <n v="19.706666666666599"/>
    <x v="1"/>
    <n v="0"/>
  </r>
  <r>
    <x v="4870"/>
    <n v="19"/>
    <s v="Male"/>
    <s v="UK"/>
    <d v="2023-06-14T01:56:53"/>
    <x v="1"/>
    <n v="6"/>
    <n v="3"/>
    <n v="51"/>
    <n v="1"/>
    <n v="59.09"/>
    <s v=""/>
    <n v="3"/>
    <s v=""/>
    <n v="1"/>
    <n v="0.5"/>
    <n v="1.9607843137254902E-2"/>
    <n v="19.696666666666601"/>
    <x v="1"/>
    <n v="0"/>
  </r>
  <r>
    <x v="4871"/>
    <n v="33"/>
    <s v="Female"/>
    <s v="USA"/>
    <d v="2023-02-25T14:33:04"/>
    <x v="1"/>
    <n v="3"/>
    <n v="2"/>
    <n v="45"/>
    <n v="3"/>
    <n v="58.9"/>
    <s v=""/>
    <n v="3"/>
    <s v=""/>
    <n v="4"/>
    <n v="0.66666666666666596"/>
    <n v="6.6666666666666596E-2"/>
    <n v="19.633333333333301"/>
    <x v="1"/>
    <n v="0"/>
  </r>
  <r>
    <x v="4872"/>
    <n v="19"/>
    <s v="Male"/>
    <s v="USA"/>
    <d v="2023-03-06T20:29:23"/>
    <x v="3"/>
    <n v="3"/>
    <n v="2"/>
    <n v="38"/>
    <n v="1"/>
    <n v="58.69"/>
    <s v=""/>
    <n v="3"/>
    <s v=""/>
    <n v="5"/>
    <n v="0.66666666666666596"/>
    <n v="2.6315789473684199E-2"/>
    <n v="19.563333333333301"/>
    <x v="1"/>
    <n v="0"/>
  </r>
  <r>
    <x v="4873"/>
    <n v="41"/>
    <s v="Male"/>
    <s v="Germany"/>
    <d v="2023-06-24T11:37:44"/>
    <x v="2"/>
    <n v="5"/>
    <n v="3"/>
    <n v="52"/>
    <n v="3"/>
    <n v="58.69"/>
    <s v=""/>
    <n v="3"/>
    <s v=""/>
    <n v="44"/>
    <n v="0.6"/>
    <n v="5.7692307692307598E-2"/>
    <n v="19.563333333333301"/>
    <x v="1"/>
    <n v="0"/>
  </r>
  <r>
    <x v="4874"/>
    <n v="38"/>
    <s v="Female"/>
    <s v="UK"/>
    <d v="2023-11-17T03:09:37"/>
    <x v="3"/>
    <n v="0"/>
    <n v="0"/>
    <n v="67"/>
    <n v="5"/>
    <n v="58.57"/>
    <s v=""/>
    <n v="3"/>
    <s v=""/>
    <n v="15"/>
    <n v="0"/>
    <n v="7.4626865671641701E-2"/>
    <n v="19.523333333333301"/>
    <x v="1"/>
    <n v="0"/>
  </r>
  <r>
    <x v="4875"/>
    <n v="47"/>
    <s v="Female"/>
    <s v="Australia"/>
    <d v="2024-08-18T01:27:00"/>
    <x v="5"/>
    <n v="4"/>
    <n v="2"/>
    <n v="52"/>
    <n v="3"/>
    <n v="58.55"/>
    <s v=""/>
    <n v="3"/>
    <s v=""/>
    <n v="3"/>
    <n v="0.5"/>
    <n v="5.7692307692307598E-2"/>
    <n v="19.516666666666602"/>
    <x v="1"/>
    <n v="0"/>
  </r>
  <r>
    <x v="4876"/>
    <n v="29"/>
    <s v="Male"/>
    <s v="USA"/>
    <d v="2024-07-12T10:27:25"/>
    <x v="1"/>
    <n v="3"/>
    <n v="1"/>
    <n v="53"/>
    <n v="1"/>
    <n v="58.17"/>
    <s v=""/>
    <n v="3"/>
    <s v=""/>
    <n v="41"/>
    <n v="0.33333333333333298"/>
    <n v="1.8867924528301799E-2"/>
    <n v="19.39"/>
    <x v="1"/>
    <n v="0"/>
  </r>
  <r>
    <x v="4877"/>
    <n v="31"/>
    <s v="Female"/>
    <s v="Germany"/>
    <d v="2023-05-20T03:17:54"/>
    <x v="2"/>
    <n v="2"/>
    <n v="0"/>
    <n v="50"/>
    <n v="1"/>
    <n v="58.07"/>
    <s v=""/>
    <n v="3"/>
    <s v=""/>
    <n v="36"/>
    <n v="0"/>
    <n v="0.02"/>
    <n v="19.356666666666602"/>
    <x v="1"/>
    <n v="0"/>
  </r>
  <r>
    <x v="4878"/>
    <n v="56"/>
    <s v="Female"/>
    <s v="Canada"/>
    <d v="2023-05-21T14:20:28"/>
    <x v="2"/>
    <n v="0"/>
    <n v="0"/>
    <n v="45"/>
    <n v="1"/>
    <n v="58.04"/>
    <s v=""/>
    <n v="3"/>
    <s v=""/>
    <n v="11"/>
    <n v="0"/>
    <n v="2.2222222222222199E-2"/>
    <n v="19.3466666666666"/>
    <x v="1"/>
    <n v="0"/>
  </r>
  <r>
    <x v="4879"/>
    <n v="44"/>
    <s v="Female"/>
    <s v="Canada"/>
    <d v="2023-10-05T15:59:43"/>
    <x v="1"/>
    <n v="7"/>
    <n v="1"/>
    <n v="51"/>
    <n v="2"/>
    <n v="57.93"/>
    <s v=""/>
    <n v="3"/>
    <s v=""/>
    <n v="69"/>
    <n v="0.14285714285714199"/>
    <n v="3.9215686274509803E-2"/>
    <n v="19.309999999999999"/>
    <x v="1"/>
    <n v="0"/>
  </r>
  <r>
    <x v="4880"/>
    <n v="46"/>
    <s v="Male"/>
    <s v="Japan"/>
    <d v="2023-06-28T04:41:47"/>
    <x v="0"/>
    <n v="3"/>
    <n v="0"/>
    <n v="48"/>
    <n v="1"/>
    <n v="57.92"/>
    <s v=""/>
    <n v="3"/>
    <s v=""/>
    <n v="82"/>
    <n v="0"/>
    <n v="2.0833333333333301E-2"/>
    <n v="19.306666666666601"/>
    <x v="1"/>
    <n v="0"/>
  </r>
  <r>
    <x v="4881"/>
    <n v="33"/>
    <s v="Male"/>
    <s v="Australia"/>
    <d v="2023-11-06T21:51:35"/>
    <x v="2"/>
    <n v="2"/>
    <n v="0"/>
    <n v="54"/>
    <n v="5"/>
    <n v="57.86"/>
    <s v=""/>
    <n v="3"/>
    <s v=""/>
    <n v="23"/>
    <n v="0"/>
    <n v="9.2592592592592504E-2"/>
    <n v="19.286666666666601"/>
    <x v="1"/>
    <n v="0"/>
  </r>
  <r>
    <x v="4882"/>
    <n v="31"/>
    <s v="Female"/>
    <s v="USA"/>
    <d v="2023-06-04T05:24:30"/>
    <x v="1"/>
    <n v="3"/>
    <n v="2"/>
    <n v="50"/>
    <n v="1"/>
    <n v="57.83"/>
    <s v=""/>
    <n v="3"/>
    <s v=""/>
    <n v="26"/>
    <n v="0.66666666666666596"/>
    <n v="0.02"/>
    <n v="19.2766666666666"/>
    <x v="1"/>
    <n v="0"/>
  </r>
  <r>
    <x v="4883"/>
    <n v="33"/>
    <s v="Other"/>
    <s v="Australia"/>
    <d v="2024-10-12T13:04:52"/>
    <x v="2"/>
    <n v="3"/>
    <n v="1"/>
    <n v="47"/>
    <n v="2"/>
    <n v="57.81"/>
    <s v=""/>
    <n v="3"/>
    <s v=""/>
    <n v="12"/>
    <n v="0.33333333333333298"/>
    <n v="4.2553191489361701E-2"/>
    <n v="19.27"/>
    <x v="1"/>
    <n v="0"/>
  </r>
  <r>
    <x v="4884"/>
    <n v="53"/>
    <s v="Male"/>
    <s v="USA"/>
    <d v="2024-07-25T08:00:10"/>
    <x v="3"/>
    <n v="2"/>
    <n v="0"/>
    <n v="57"/>
    <n v="2"/>
    <n v="57.6"/>
    <s v=""/>
    <n v="3"/>
    <s v=""/>
    <n v="17"/>
    <n v="0"/>
    <n v="3.5087719298245598E-2"/>
    <n v="19.2"/>
    <x v="1"/>
    <n v="0"/>
  </r>
  <r>
    <x v="4885"/>
    <n v="18"/>
    <s v="Female"/>
    <s v="USA"/>
    <d v="2023-09-29T05:13:21"/>
    <x v="4"/>
    <n v="2"/>
    <n v="2"/>
    <n v="42"/>
    <n v="1"/>
    <n v="57.45"/>
    <s v=""/>
    <n v="3"/>
    <s v=""/>
    <n v="14"/>
    <n v="1"/>
    <n v="2.3809523809523801E-2"/>
    <n v="19.149999999999999"/>
    <x v="1"/>
    <n v="0"/>
  </r>
  <r>
    <x v="4886"/>
    <n v="42"/>
    <s v="Male"/>
    <s v="USA"/>
    <d v="2023-06-06T04:07:56"/>
    <x v="4"/>
    <n v="2"/>
    <n v="2"/>
    <n v="46"/>
    <n v="3"/>
    <n v="57.38"/>
    <s v=""/>
    <n v="3"/>
    <s v=""/>
    <n v="61"/>
    <n v="1"/>
    <n v="6.5217391304347797E-2"/>
    <n v="19.126666666666601"/>
    <x v="1"/>
    <n v="0"/>
  </r>
  <r>
    <x v="4887"/>
    <n v="26"/>
    <s v="Male"/>
    <s v="Canada"/>
    <d v="2024-12-01T08:55:15"/>
    <x v="3"/>
    <n v="2"/>
    <n v="0"/>
    <n v="41"/>
    <n v="1"/>
    <n v="57.36"/>
    <s v=""/>
    <n v="3"/>
    <s v=""/>
    <n v="30"/>
    <n v="0"/>
    <n v="2.4390243902439001E-2"/>
    <n v="19.12"/>
    <x v="1"/>
    <n v="0"/>
  </r>
  <r>
    <x v="4888"/>
    <n v="28"/>
    <s v="Male"/>
    <s v="UK"/>
    <d v="2023-10-08T15:32:29"/>
    <x v="2"/>
    <n v="1"/>
    <n v="0"/>
    <n v="41"/>
    <n v="4"/>
    <n v="57.29"/>
    <s v=""/>
    <n v="3"/>
    <s v=""/>
    <n v="30"/>
    <n v="0"/>
    <n v="9.7560975609756101E-2"/>
    <n v="19.0966666666666"/>
    <x v="1"/>
    <n v="0"/>
  </r>
  <r>
    <x v="4889"/>
    <n v="34"/>
    <s v="Male"/>
    <s v="USA"/>
    <d v="2024-02-26T11:43:23"/>
    <x v="4"/>
    <n v="5"/>
    <n v="1"/>
    <n v="31"/>
    <n v="3"/>
    <n v="57.16"/>
    <s v=""/>
    <n v="3"/>
    <s v=""/>
    <n v="45"/>
    <n v="0.2"/>
    <n v="9.6774193548387094E-2"/>
    <n v="19.053333333333299"/>
    <x v="1"/>
    <n v="0"/>
  </r>
  <r>
    <x v="4890"/>
    <n v="18"/>
    <s v="Other"/>
    <s v="Germany"/>
    <d v="2023-05-16T18:59:30"/>
    <x v="4"/>
    <n v="1"/>
    <n v="1"/>
    <n v="51"/>
    <n v="2"/>
    <n v="56.92"/>
    <s v=""/>
    <n v="3"/>
    <s v=""/>
    <n v="8"/>
    <n v="1"/>
    <n v="3.9215686274509803E-2"/>
    <n v="18.973333333333301"/>
    <x v="1"/>
    <n v="0"/>
  </r>
  <r>
    <x v="4891"/>
    <n v="29"/>
    <s v="Male"/>
    <s v="USA"/>
    <d v="2024-09-24T23:06:21"/>
    <x v="3"/>
    <n v="5"/>
    <n v="1"/>
    <n v="42"/>
    <n v="2"/>
    <n v="56.87"/>
    <s v=""/>
    <n v="3"/>
    <s v=""/>
    <n v="35"/>
    <n v="0.2"/>
    <n v="4.7619047619047603E-2"/>
    <n v="18.956666666666599"/>
    <x v="1"/>
    <n v="0"/>
  </r>
  <r>
    <x v="4892"/>
    <n v="45"/>
    <s v="Female"/>
    <s v="USA"/>
    <d v="2024-01-24T15:15:26"/>
    <x v="1"/>
    <n v="2"/>
    <n v="1"/>
    <n v="47"/>
    <n v="3"/>
    <n v="56.77"/>
    <s v=""/>
    <n v="3"/>
    <s v=""/>
    <n v="15"/>
    <n v="0.5"/>
    <n v="6.3829787234042507E-2"/>
    <n v="18.9233333333333"/>
    <x v="1"/>
    <n v="0"/>
  </r>
  <r>
    <x v="4893"/>
    <n v="37"/>
    <s v="Female"/>
    <s v="USA"/>
    <d v="2024-02-07T19:27:56"/>
    <x v="4"/>
    <n v="2"/>
    <n v="0"/>
    <n v="66"/>
    <n v="1"/>
    <n v="56.52"/>
    <s v=""/>
    <n v="3"/>
    <s v=""/>
    <n v="3"/>
    <n v="0"/>
    <n v="1.51515151515151E-2"/>
    <n v="18.84"/>
    <x v="1"/>
    <n v="0"/>
  </r>
  <r>
    <x v="4894"/>
    <n v="31"/>
    <s v="Male"/>
    <s v="Australia"/>
    <d v="2023-11-23T00:47:31"/>
    <x v="1"/>
    <n v="0"/>
    <n v="0"/>
    <n v="49"/>
    <n v="2"/>
    <n v="56.45"/>
    <s v=""/>
    <n v="3"/>
    <s v=""/>
    <n v="24"/>
    <n v="0"/>
    <n v="4.08163265306122E-2"/>
    <n v="18.816666666666599"/>
    <x v="1"/>
    <n v="0"/>
  </r>
  <r>
    <x v="4895"/>
    <n v="43"/>
    <s v="Female"/>
    <s v="Australia"/>
    <d v="2023-07-23T16:29:15"/>
    <x v="3"/>
    <n v="2"/>
    <n v="0"/>
    <n v="58"/>
    <n v="5"/>
    <n v="56.39"/>
    <s v=""/>
    <n v="3"/>
    <s v=""/>
    <n v="6"/>
    <n v="0"/>
    <n v="8.6206896551724102E-2"/>
    <n v="18.796666666666599"/>
    <x v="1"/>
    <n v="0"/>
  </r>
  <r>
    <x v="4896"/>
    <n v="26"/>
    <s v="Female"/>
    <s v="USA"/>
    <d v="2023-11-16T19:51:35"/>
    <x v="2"/>
    <n v="3"/>
    <n v="1"/>
    <n v="52"/>
    <n v="1"/>
    <n v="56.38"/>
    <s v=""/>
    <n v="3"/>
    <s v=""/>
    <n v="21"/>
    <n v="0.33333333333333298"/>
    <n v="1.9230769230769201E-2"/>
    <n v="18.793333333333301"/>
    <x v="1"/>
    <n v="0"/>
  </r>
  <r>
    <x v="4897"/>
    <n v="32"/>
    <s v="Male"/>
    <s v="Canada"/>
    <d v="2023-11-19T10:38:42"/>
    <x v="3"/>
    <n v="3"/>
    <n v="2"/>
    <n v="59"/>
    <n v="7"/>
    <n v="56.35"/>
    <s v=""/>
    <n v="3"/>
    <s v=""/>
    <n v="8"/>
    <n v="0.66666666666666596"/>
    <n v="0.11864406779661001"/>
    <n v="18.783333333333299"/>
    <x v="1"/>
    <n v="0"/>
  </r>
  <r>
    <x v="4898"/>
    <n v="38"/>
    <s v="Female"/>
    <s v="UK"/>
    <d v="2023-04-13T09:23:05"/>
    <x v="4"/>
    <n v="2"/>
    <n v="0"/>
    <n v="48"/>
    <n v="2"/>
    <n v="56.32"/>
    <s v=""/>
    <n v="3"/>
    <s v=""/>
    <n v="96"/>
    <n v="0"/>
    <n v="4.1666666666666602E-2"/>
    <n v="18.773333333333301"/>
    <x v="1"/>
    <n v="1"/>
  </r>
  <r>
    <x v="4899"/>
    <n v="35"/>
    <s v="Female"/>
    <s v="Germany"/>
    <d v="2023-11-04T15:50:07"/>
    <x v="3"/>
    <n v="4"/>
    <n v="2"/>
    <n v="52"/>
    <n v="3"/>
    <n v="56.18"/>
    <s v=""/>
    <n v="3"/>
    <s v=""/>
    <n v="23"/>
    <n v="0.5"/>
    <n v="5.7692307692307598E-2"/>
    <n v="18.726666666666599"/>
    <x v="1"/>
    <n v="0"/>
  </r>
  <r>
    <x v="4900"/>
    <n v="35"/>
    <s v="Male"/>
    <s v="USA"/>
    <d v="2023-11-12T01:58:13"/>
    <x v="2"/>
    <n v="5"/>
    <n v="2"/>
    <n v="50"/>
    <n v="1"/>
    <n v="56.09"/>
    <s v=""/>
    <n v="3"/>
    <s v=""/>
    <n v="0"/>
    <n v="0.4"/>
    <n v="0.02"/>
    <n v="18.696666666666601"/>
    <x v="1"/>
    <n v="0"/>
  </r>
  <r>
    <x v="4901"/>
    <n v="54"/>
    <s v="Male"/>
    <s v="USA"/>
    <d v="2023-02-07T23:06:57"/>
    <x v="1"/>
    <n v="1"/>
    <n v="0"/>
    <n v="43"/>
    <n v="2"/>
    <n v="56.06"/>
    <s v=""/>
    <n v="3"/>
    <s v=""/>
    <n v="0"/>
    <n v="0"/>
    <n v="4.6511627906976702E-2"/>
    <n v="18.6866666666666"/>
    <x v="1"/>
    <n v="0"/>
  </r>
  <r>
    <x v="4902"/>
    <n v="29"/>
    <s v="Male"/>
    <s v="USA"/>
    <d v="2024-08-20T14:46:31"/>
    <x v="1"/>
    <n v="4"/>
    <n v="2"/>
    <n v="44"/>
    <n v="3"/>
    <n v="55.74"/>
    <s v=""/>
    <n v="3"/>
    <s v=""/>
    <n v="10"/>
    <n v="0.5"/>
    <n v="6.8181818181818094E-2"/>
    <n v="18.579999999999998"/>
    <x v="1"/>
    <n v="0"/>
  </r>
  <r>
    <x v="4903"/>
    <n v="48"/>
    <s v="Male"/>
    <s v="USA"/>
    <d v="2023-04-29T12:19:01"/>
    <x v="2"/>
    <n v="2"/>
    <n v="0"/>
    <n v="63"/>
    <n v="4"/>
    <n v="55.52"/>
    <s v=""/>
    <n v="3"/>
    <s v=""/>
    <n v="2"/>
    <n v="0"/>
    <n v="6.3492063492063405E-2"/>
    <n v="18.5066666666666"/>
    <x v="1"/>
    <n v="0"/>
  </r>
  <r>
    <x v="4904"/>
    <n v="27"/>
    <s v="Male"/>
    <s v="USA"/>
    <d v="2023-09-21T04:29:11"/>
    <x v="1"/>
    <n v="0"/>
    <n v="0"/>
    <n v="51"/>
    <n v="1"/>
    <n v="55.5"/>
    <s v=""/>
    <n v="3"/>
    <s v=""/>
    <n v="22"/>
    <n v="0"/>
    <n v="1.9607843137254902E-2"/>
    <n v="18.5"/>
    <x v="1"/>
    <n v="0"/>
  </r>
  <r>
    <x v="4905"/>
    <n v="39"/>
    <s v="Male"/>
    <s v="USA"/>
    <d v="2023-02-26T09:31:58"/>
    <x v="1"/>
    <n v="3"/>
    <n v="1"/>
    <n v="55"/>
    <n v="3"/>
    <n v="55.45"/>
    <s v=""/>
    <n v="3"/>
    <s v=""/>
    <n v="9"/>
    <n v="0.33333333333333298"/>
    <n v="5.4545454545454501E-2"/>
    <n v="18.483333333333299"/>
    <x v="1"/>
    <n v="0"/>
  </r>
  <r>
    <x v="4906"/>
    <n v="35"/>
    <s v="Female"/>
    <s v="Japan"/>
    <d v="2023-12-15T15:57:26"/>
    <x v="1"/>
    <n v="4"/>
    <n v="0"/>
    <n v="50"/>
    <n v="1"/>
    <n v="55.44"/>
    <s v=""/>
    <n v="3"/>
    <s v=""/>
    <n v="8"/>
    <n v="0"/>
    <n v="0.02"/>
    <n v="18.48"/>
    <x v="1"/>
    <n v="0"/>
  </r>
  <r>
    <x v="4907"/>
    <n v="22"/>
    <s v="Female"/>
    <s v="Japan"/>
    <d v="2024-01-28T17:05:08"/>
    <x v="3"/>
    <n v="2"/>
    <n v="1"/>
    <n v="62"/>
    <n v="3"/>
    <n v="55.43"/>
    <s v=""/>
    <n v="3"/>
    <s v=""/>
    <n v="7"/>
    <n v="0.5"/>
    <n v="4.8387096774193498E-2"/>
    <n v="18.476666666666599"/>
    <x v="1"/>
    <n v="0"/>
  </r>
  <r>
    <x v="4908"/>
    <n v="27"/>
    <s v="Male"/>
    <s v="Germany"/>
    <d v="2024-02-10T05:52:14"/>
    <x v="1"/>
    <n v="2"/>
    <n v="1"/>
    <n v="58"/>
    <n v="3"/>
    <n v="55.41"/>
    <s v=""/>
    <n v="3"/>
    <s v=""/>
    <n v="61"/>
    <n v="0.5"/>
    <n v="5.1724137931034399E-2"/>
    <n v="18.47"/>
    <x v="1"/>
    <n v="0"/>
  </r>
  <r>
    <x v="4909"/>
    <n v="44"/>
    <s v="Female"/>
    <s v="Australia"/>
    <d v="2023-12-02T22:47:31"/>
    <x v="2"/>
    <n v="3"/>
    <n v="2"/>
    <n v="47"/>
    <n v="3"/>
    <n v="55.34"/>
    <s v=""/>
    <n v="3"/>
    <s v=""/>
    <n v="39"/>
    <n v="0.66666666666666596"/>
    <n v="6.3829787234042507E-2"/>
    <n v="18.446666666666601"/>
    <x v="1"/>
    <n v="0"/>
  </r>
  <r>
    <x v="4910"/>
    <n v="46"/>
    <s v="Male"/>
    <s v="USA"/>
    <d v="2023-06-28T20:45:28"/>
    <x v="2"/>
    <n v="4"/>
    <n v="1"/>
    <n v="51"/>
    <n v="1"/>
    <n v="55.32"/>
    <s v=""/>
    <n v="3"/>
    <s v=""/>
    <n v="4"/>
    <n v="0.25"/>
    <n v="1.9607843137254902E-2"/>
    <n v="18.440000000000001"/>
    <x v="1"/>
    <n v="0"/>
  </r>
  <r>
    <x v="4911"/>
    <n v="27"/>
    <s v="Female"/>
    <s v="France"/>
    <d v="2024-12-03T01:48:15"/>
    <x v="1"/>
    <n v="4"/>
    <n v="0"/>
    <n v="49"/>
    <n v="2"/>
    <n v="55.21"/>
    <s v=""/>
    <n v="3"/>
    <s v=""/>
    <n v="26"/>
    <n v="0"/>
    <n v="4.08163265306122E-2"/>
    <n v="18.4033333333333"/>
    <x v="1"/>
    <n v="0"/>
  </r>
  <r>
    <x v="4912"/>
    <n v="46"/>
    <s v="Female"/>
    <s v="Canada"/>
    <d v="2024-05-19T01:06:29"/>
    <x v="3"/>
    <n v="4"/>
    <n v="2"/>
    <n v="48"/>
    <n v="3"/>
    <n v="55.16"/>
    <s v=""/>
    <n v="3"/>
    <s v=""/>
    <n v="47"/>
    <n v="0.5"/>
    <n v="6.25E-2"/>
    <n v="18.386666666666599"/>
    <x v="1"/>
    <n v="0"/>
  </r>
  <r>
    <x v="4913"/>
    <n v="28"/>
    <s v="Male"/>
    <s v="USA"/>
    <d v="2024-11-08T14:50:07"/>
    <x v="3"/>
    <n v="3"/>
    <n v="2"/>
    <n v="53"/>
    <n v="8"/>
    <n v="55.13"/>
    <s v=""/>
    <n v="3"/>
    <s v=""/>
    <n v="52"/>
    <n v="0.66666666666666596"/>
    <n v="0.15094339622641501"/>
    <n v="18.376666666666601"/>
    <x v="1"/>
    <n v="0"/>
  </r>
  <r>
    <x v="4914"/>
    <n v="35"/>
    <s v="Female"/>
    <s v="UK"/>
    <d v="2024-01-19T19:54:28"/>
    <x v="2"/>
    <n v="4"/>
    <n v="2"/>
    <n v="60"/>
    <n v="3"/>
    <n v="55.09"/>
    <s v=""/>
    <n v="3"/>
    <s v=""/>
    <n v="64"/>
    <n v="0.5"/>
    <n v="0.05"/>
    <n v="18.363333333333301"/>
    <x v="1"/>
    <n v="0"/>
  </r>
  <r>
    <x v="4915"/>
    <n v="28"/>
    <s v="Male"/>
    <s v="USA"/>
    <d v="2024-01-20T07:35:19"/>
    <x v="1"/>
    <n v="4"/>
    <n v="0"/>
    <n v="53"/>
    <n v="0"/>
    <n v="55.03"/>
    <s v=""/>
    <n v="3"/>
    <s v=""/>
    <n v="103"/>
    <n v="0"/>
    <n v="0"/>
    <n v="18.343333333333302"/>
    <x v="1"/>
    <n v="1"/>
  </r>
  <r>
    <x v="4916"/>
    <n v="51"/>
    <s v="Female"/>
    <s v="Canada"/>
    <d v="2023-04-23T21:59:09"/>
    <x v="1"/>
    <n v="3"/>
    <n v="1"/>
    <n v="41"/>
    <n v="0"/>
    <n v="54.66"/>
    <s v=""/>
    <n v="3"/>
    <s v=""/>
    <n v="22"/>
    <n v="0.33333333333333298"/>
    <n v="0"/>
    <n v="18.22"/>
    <x v="1"/>
    <n v="0"/>
  </r>
  <r>
    <x v="4917"/>
    <n v="37"/>
    <s v="Male"/>
    <s v="USA"/>
    <d v="2023-09-18T19:32:30"/>
    <x v="4"/>
    <n v="6"/>
    <n v="3"/>
    <n v="58"/>
    <n v="0"/>
    <n v="54.6"/>
    <s v=""/>
    <n v="3"/>
    <s v=""/>
    <n v="37"/>
    <n v="0.5"/>
    <n v="0"/>
    <n v="18.2"/>
    <x v="1"/>
    <n v="0"/>
  </r>
  <r>
    <x v="4918"/>
    <n v="38"/>
    <s v="Male"/>
    <s v="USA"/>
    <d v="2024-04-16T07:33:45"/>
    <x v="0"/>
    <n v="1"/>
    <n v="0"/>
    <n v="51"/>
    <n v="2"/>
    <n v="54.6"/>
    <s v=""/>
    <n v="3"/>
    <s v=""/>
    <n v="25"/>
    <n v="0"/>
    <n v="3.9215686274509803E-2"/>
    <n v="18.2"/>
    <x v="1"/>
    <n v="0"/>
  </r>
  <r>
    <x v="4919"/>
    <n v="25"/>
    <s v="Male"/>
    <s v="Canada"/>
    <d v="2023-07-29T17:02:22"/>
    <x v="0"/>
    <n v="5"/>
    <n v="1"/>
    <n v="55"/>
    <n v="2"/>
    <n v="54.59"/>
    <s v=""/>
    <n v="3"/>
    <s v=""/>
    <n v="16"/>
    <n v="0.2"/>
    <n v="3.6363636363636299E-2"/>
    <n v="18.196666666666601"/>
    <x v="1"/>
    <n v="1"/>
  </r>
  <r>
    <x v="4920"/>
    <n v="41"/>
    <s v="Female"/>
    <s v="USA"/>
    <d v="2023-06-02T02:18:15"/>
    <x v="3"/>
    <n v="2"/>
    <n v="0"/>
    <n v="44"/>
    <n v="1"/>
    <n v="54.53"/>
    <s v=""/>
    <n v="3"/>
    <s v=""/>
    <n v="20"/>
    <n v="0"/>
    <n v="2.27272727272727E-2"/>
    <n v="18.176666666666598"/>
    <x v="1"/>
    <n v="0"/>
  </r>
  <r>
    <x v="4921"/>
    <n v="45"/>
    <s v="Male"/>
    <s v="Canada"/>
    <d v="2023-09-03T04:17:25"/>
    <x v="4"/>
    <n v="3"/>
    <n v="2"/>
    <n v="53"/>
    <n v="6"/>
    <n v="54.43"/>
    <s v=""/>
    <n v="3"/>
    <s v=""/>
    <n v="6"/>
    <n v="0.66666666666666596"/>
    <n v="0.113207547169811"/>
    <n v="18.143333333333299"/>
    <x v="1"/>
    <n v="0"/>
  </r>
  <r>
    <x v="4922"/>
    <n v="24"/>
    <s v="Female"/>
    <s v="Canada"/>
    <d v="2023-06-23T04:57:59"/>
    <x v="3"/>
    <n v="4"/>
    <n v="0"/>
    <n v="46"/>
    <n v="8"/>
    <n v="54.29"/>
    <s v=""/>
    <n v="3"/>
    <s v=""/>
    <n v="12"/>
    <n v="0"/>
    <n v="0.17391304347826"/>
    <n v="18.0966666666666"/>
    <x v="1"/>
    <n v="0"/>
  </r>
  <r>
    <x v="4923"/>
    <n v="50"/>
    <s v="Male"/>
    <s v="Canada"/>
    <d v="2024-10-07T23:34:19"/>
    <x v="1"/>
    <n v="3"/>
    <n v="1"/>
    <n v="56"/>
    <n v="2"/>
    <n v="54.26"/>
    <s v=""/>
    <n v="3"/>
    <s v=""/>
    <n v="16"/>
    <n v="0.33333333333333298"/>
    <n v="3.5714285714285698E-2"/>
    <n v="18.086666666666599"/>
    <x v="1"/>
    <n v="0"/>
  </r>
  <r>
    <x v="4924"/>
    <n v="38"/>
    <s v="Male"/>
    <s v="UK"/>
    <d v="2023-12-02T09:39:03"/>
    <x v="3"/>
    <n v="3"/>
    <n v="0"/>
    <n v="61"/>
    <n v="3"/>
    <n v="54.2"/>
    <s v=""/>
    <n v="3"/>
    <s v=""/>
    <n v="7"/>
    <n v="0"/>
    <n v="4.9180327868852403E-2"/>
    <n v="18.066666666666599"/>
    <x v="1"/>
    <n v="0"/>
  </r>
  <r>
    <x v="4925"/>
    <n v="39"/>
    <s v="Male"/>
    <s v="UK"/>
    <d v="2023-10-14T17:33:12"/>
    <x v="3"/>
    <n v="5"/>
    <n v="0"/>
    <n v="56"/>
    <n v="8"/>
    <n v="54.16"/>
    <s v=""/>
    <n v="3"/>
    <s v=""/>
    <n v="122"/>
    <n v="0"/>
    <n v="0.14285714285714199"/>
    <n v="18.053333333333299"/>
    <x v="1"/>
    <n v="1"/>
  </r>
  <r>
    <x v="4926"/>
    <n v="40"/>
    <s v="Female"/>
    <s v="Canada"/>
    <d v="2024-10-06T15:26:57"/>
    <x v="3"/>
    <n v="1"/>
    <n v="1"/>
    <n v="53"/>
    <n v="4"/>
    <n v="54.15"/>
    <s v=""/>
    <n v="3"/>
    <s v=""/>
    <n v="3"/>
    <n v="1"/>
    <n v="7.5471698113207503E-2"/>
    <n v="18.05"/>
    <x v="1"/>
    <n v="1"/>
  </r>
  <r>
    <x v="4927"/>
    <n v="52"/>
    <s v="Male"/>
    <s v="Australia"/>
    <d v="2024-04-13T03:38:11"/>
    <x v="1"/>
    <n v="3"/>
    <n v="2"/>
    <n v="46"/>
    <n v="0"/>
    <n v="54.11"/>
    <s v=""/>
    <n v="3"/>
    <s v=""/>
    <n v="17"/>
    <n v="0.66666666666666596"/>
    <n v="0"/>
    <n v="18.036666666666601"/>
    <x v="1"/>
    <n v="1"/>
  </r>
  <r>
    <x v="4928"/>
    <n v="36"/>
    <s v="Male"/>
    <s v="USA"/>
    <d v="2024-07-27T06:43:36"/>
    <x v="0"/>
    <n v="3"/>
    <n v="2"/>
    <n v="46"/>
    <n v="3"/>
    <n v="54.07"/>
    <s v=""/>
    <n v="3"/>
    <s v=""/>
    <n v="23"/>
    <n v="0.66666666666666596"/>
    <n v="6.5217391304347797E-2"/>
    <n v="18.023333333333301"/>
    <x v="1"/>
    <n v="0"/>
  </r>
  <r>
    <x v="4929"/>
    <n v="46"/>
    <s v="Male"/>
    <s v="Japan"/>
    <d v="2024-02-12T08:58:29"/>
    <x v="1"/>
    <n v="8"/>
    <n v="1"/>
    <n v="60"/>
    <n v="4"/>
    <n v="54.05"/>
    <s v=""/>
    <n v="3"/>
    <s v=""/>
    <n v="14"/>
    <n v="0.125"/>
    <n v="6.6666666666666596E-2"/>
    <n v="18.016666666666602"/>
    <x v="1"/>
    <n v="0"/>
  </r>
  <r>
    <x v="4930"/>
    <n v="18"/>
    <s v="Female"/>
    <s v="Germany"/>
    <d v="2023-07-13T05:20:47"/>
    <x v="2"/>
    <n v="1"/>
    <n v="0"/>
    <n v="48"/>
    <n v="1"/>
    <n v="53.78"/>
    <s v=""/>
    <n v="3"/>
    <s v=""/>
    <n v="14"/>
    <n v="0"/>
    <n v="2.0833333333333301E-2"/>
    <n v="17.926666666666598"/>
    <x v="1"/>
    <n v="0"/>
  </r>
  <r>
    <x v="4931"/>
    <n v="36"/>
    <s v="Male"/>
    <s v="Germany"/>
    <d v="2023-01-19T13:20:14"/>
    <x v="2"/>
    <n v="3"/>
    <n v="1"/>
    <n v="40"/>
    <n v="3"/>
    <n v="53.61"/>
    <s v=""/>
    <n v="3"/>
    <s v=""/>
    <n v="1"/>
    <n v="0.33333333333333298"/>
    <n v="7.4999999999999997E-2"/>
    <n v="17.87"/>
    <x v="1"/>
    <n v="0"/>
  </r>
  <r>
    <x v="4932"/>
    <n v="29"/>
    <s v="Male"/>
    <s v="USA"/>
    <d v="2023-05-15T15:14:57"/>
    <x v="4"/>
    <n v="4"/>
    <n v="3"/>
    <n v="49"/>
    <n v="3"/>
    <n v="53.6"/>
    <s v=""/>
    <n v="3"/>
    <s v=""/>
    <n v="12"/>
    <n v="0.75"/>
    <n v="6.1224489795918297E-2"/>
    <n v="17.8666666666666"/>
    <x v="1"/>
    <n v="0"/>
  </r>
  <r>
    <x v="4933"/>
    <n v="35"/>
    <s v="Female"/>
    <s v="USA"/>
    <d v="2024-12-16T22:42:43"/>
    <x v="4"/>
    <n v="3"/>
    <n v="1"/>
    <n v="50"/>
    <n v="3"/>
    <n v="53.58"/>
    <s v=""/>
    <n v="3"/>
    <s v=""/>
    <n v="13"/>
    <n v="0.33333333333333298"/>
    <n v="0.06"/>
    <n v="17.86"/>
    <x v="1"/>
    <n v="0"/>
  </r>
  <r>
    <x v="4934"/>
    <n v="38"/>
    <s v="Male"/>
    <s v="USA"/>
    <d v="2023-09-12T23:22:12"/>
    <x v="5"/>
    <n v="3"/>
    <n v="2"/>
    <n v="48"/>
    <n v="4"/>
    <n v="53.12"/>
    <s v=""/>
    <n v="3"/>
    <s v=""/>
    <n v="33"/>
    <n v="0.66666666666666596"/>
    <n v="8.3333333333333301E-2"/>
    <n v="17.706666666666599"/>
    <x v="1"/>
    <n v="0"/>
  </r>
  <r>
    <x v="4935"/>
    <n v="34"/>
    <s v="Female"/>
    <s v="UK"/>
    <d v="2023-03-01T20:45:35"/>
    <x v="2"/>
    <n v="3"/>
    <n v="2"/>
    <n v="44"/>
    <n v="1"/>
    <n v="52.89"/>
    <s v=""/>
    <n v="3"/>
    <s v=""/>
    <n v="6"/>
    <n v="0.66666666666666596"/>
    <n v="2.27272727272727E-2"/>
    <n v="17.63"/>
    <x v="1"/>
    <n v="0"/>
  </r>
  <r>
    <x v="4936"/>
    <n v="39"/>
    <s v="Male"/>
    <s v="UK"/>
    <d v="2024-06-05T10:42:10"/>
    <x v="4"/>
    <n v="1"/>
    <n v="1"/>
    <n v="46"/>
    <n v="2"/>
    <n v="52.86"/>
    <s v=""/>
    <n v="3"/>
    <s v=""/>
    <n v="21"/>
    <n v="1"/>
    <n v="4.3478260869565202E-2"/>
    <n v="17.62"/>
    <x v="1"/>
    <n v="0"/>
  </r>
  <r>
    <x v="4937"/>
    <n v="54"/>
    <s v="Male"/>
    <s v="USA"/>
    <d v="2024-07-06T11:21:54"/>
    <x v="4"/>
    <n v="4"/>
    <n v="2"/>
    <n v="52"/>
    <n v="2"/>
    <n v="52.85"/>
    <s v=""/>
    <n v="3"/>
    <s v=""/>
    <n v="95"/>
    <n v="0.5"/>
    <n v="3.8461538461538401E-2"/>
    <n v="17.6166666666666"/>
    <x v="1"/>
    <n v="1"/>
  </r>
  <r>
    <x v="4938"/>
    <n v="28"/>
    <s v="Male"/>
    <s v="Germany"/>
    <d v="2023-01-28T14:53:43"/>
    <x v="1"/>
    <n v="5"/>
    <n v="2"/>
    <n v="57"/>
    <n v="3"/>
    <n v="52.84"/>
    <s v=""/>
    <n v="3"/>
    <s v=""/>
    <n v="10"/>
    <n v="0.4"/>
    <n v="5.2631578947368397E-2"/>
    <n v="17.613333333333301"/>
    <x v="1"/>
    <n v="0"/>
  </r>
  <r>
    <x v="4939"/>
    <n v="26"/>
    <s v="Female"/>
    <s v="Australia"/>
    <d v="2023-10-24T18:28:25"/>
    <x v="2"/>
    <n v="2"/>
    <n v="0"/>
    <n v="50"/>
    <n v="1"/>
    <n v="52.76"/>
    <s v=""/>
    <n v="3"/>
    <s v=""/>
    <n v="18"/>
    <n v="0"/>
    <n v="0.02"/>
    <n v="17.586666666666599"/>
    <x v="1"/>
    <n v="0"/>
  </r>
  <r>
    <x v="4940"/>
    <n v="47"/>
    <s v="Female"/>
    <s v="USA"/>
    <d v="2023-08-08T10:39:32"/>
    <x v="4"/>
    <n v="1"/>
    <n v="0"/>
    <n v="41"/>
    <n v="1"/>
    <n v="52.64"/>
    <s v=""/>
    <n v="3"/>
    <s v=""/>
    <n v="7"/>
    <n v="0"/>
    <n v="2.4390243902439001E-2"/>
    <n v="17.546666666666599"/>
    <x v="1"/>
    <n v="1"/>
  </r>
  <r>
    <x v="4941"/>
    <n v="31"/>
    <s v="Male"/>
    <s v="USA"/>
    <d v="2024-05-02T07:34:29"/>
    <x v="0"/>
    <n v="2"/>
    <n v="2"/>
    <n v="58"/>
    <n v="1"/>
    <n v="52.54"/>
    <s v=""/>
    <n v="3"/>
    <s v=""/>
    <n v="51"/>
    <n v="1"/>
    <n v="1.72413793103448E-2"/>
    <n v="17.5133333333333"/>
    <x v="1"/>
    <n v="0"/>
  </r>
  <r>
    <x v="4942"/>
    <n v="47"/>
    <s v="Female"/>
    <s v="France"/>
    <d v="2024-10-12T11:37:15"/>
    <x v="3"/>
    <n v="3"/>
    <n v="0"/>
    <n v="45"/>
    <n v="0"/>
    <n v="52.36"/>
    <s v=""/>
    <n v="3"/>
    <s v=""/>
    <n v="204"/>
    <n v="0"/>
    <n v="0"/>
    <n v="17.453333333333301"/>
    <x v="1"/>
    <n v="0"/>
  </r>
  <r>
    <x v="4943"/>
    <n v="52"/>
    <s v="Male"/>
    <s v="USA"/>
    <d v="2024-11-03T06:20:40"/>
    <x v="1"/>
    <n v="2"/>
    <n v="1"/>
    <n v="54"/>
    <n v="2"/>
    <n v="52.33"/>
    <s v=""/>
    <n v="3"/>
    <s v=""/>
    <n v="14"/>
    <n v="0.5"/>
    <n v="3.7037037037037E-2"/>
    <n v="17.4433333333333"/>
    <x v="1"/>
    <n v="0"/>
  </r>
  <r>
    <x v="4944"/>
    <n v="46"/>
    <s v="Female"/>
    <s v="USA"/>
    <d v="2023-03-02T21:34:54"/>
    <x v="0"/>
    <n v="2"/>
    <n v="1"/>
    <n v="60"/>
    <n v="2"/>
    <n v="52.31"/>
    <s v=""/>
    <n v="3"/>
    <s v=""/>
    <n v="13"/>
    <n v="0.5"/>
    <n v="3.3333333333333298E-2"/>
    <n v="17.4366666666666"/>
    <x v="1"/>
    <n v="1"/>
  </r>
  <r>
    <x v="4945"/>
    <n v="51"/>
    <s v="Female"/>
    <s v="USA"/>
    <d v="2023-01-25T03:40:06"/>
    <x v="2"/>
    <n v="6"/>
    <n v="2"/>
    <n v="42"/>
    <n v="0"/>
    <n v="52.21"/>
    <s v=""/>
    <n v="3"/>
    <s v=""/>
    <n v="49"/>
    <n v="0.33333333333333298"/>
    <n v="0"/>
    <n v="17.4033333333333"/>
    <x v="1"/>
    <n v="0"/>
  </r>
  <r>
    <x v="4946"/>
    <n v="23"/>
    <s v="Female"/>
    <s v="Australia"/>
    <d v="2024-10-29T15:22:31"/>
    <x v="5"/>
    <n v="3"/>
    <n v="0"/>
    <n v="43"/>
    <n v="1"/>
    <n v="52.18"/>
    <s v=""/>
    <n v="3"/>
    <s v=""/>
    <n v="10"/>
    <n v="0"/>
    <n v="2.3255813953488299E-2"/>
    <n v="17.393333333333299"/>
    <x v="1"/>
    <n v="0"/>
  </r>
  <r>
    <x v="4947"/>
    <n v="37"/>
    <s v="Female"/>
    <s v="UK"/>
    <d v="2023-08-06T09:00:53"/>
    <x v="1"/>
    <n v="1"/>
    <n v="0"/>
    <n v="40"/>
    <n v="0"/>
    <n v="51.77"/>
    <s v=""/>
    <n v="3"/>
    <s v=""/>
    <n v="2"/>
    <n v="0"/>
    <n v="0"/>
    <n v="17.2566666666666"/>
    <x v="1"/>
    <n v="1"/>
  </r>
  <r>
    <x v="4948"/>
    <n v="31"/>
    <s v="Male"/>
    <s v="USA"/>
    <d v="2024-03-13T07:21:17"/>
    <x v="1"/>
    <n v="0"/>
    <n v="0"/>
    <n v="47"/>
    <n v="6"/>
    <n v="51.73"/>
    <s v=""/>
    <n v="3"/>
    <s v=""/>
    <n v="102"/>
    <n v="0"/>
    <n v="0.12765957446808501"/>
    <n v="17.2433333333333"/>
    <x v="1"/>
    <n v="1"/>
  </r>
  <r>
    <x v="4949"/>
    <n v="26"/>
    <s v="Female"/>
    <s v="UK"/>
    <d v="2023-01-18T22:44:09"/>
    <x v="4"/>
    <n v="1"/>
    <n v="0"/>
    <n v="54"/>
    <n v="5"/>
    <n v="51.59"/>
    <s v=""/>
    <n v="3"/>
    <s v=""/>
    <n v="12"/>
    <n v="0"/>
    <n v="9.2592592592592504E-2"/>
    <n v="17.196666666666601"/>
    <x v="1"/>
    <n v="0"/>
  </r>
  <r>
    <x v="4950"/>
    <n v="49"/>
    <s v="Female"/>
    <s v="USA"/>
    <d v="2023-12-23T12:18:47"/>
    <x v="2"/>
    <n v="1"/>
    <n v="0"/>
    <n v="51"/>
    <n v="1"/>
    <n v="51.22"/>
    <s v=""/>
    <n v="3"/>
    <s v=""/>
    <n v="25"/>
    <n v="0"/>
    <n v="1.9607843137254902E-2"/>
    <n v="17.073333333333299"/>
    <x v="1"/>
    <n v="1"/>
  </r>
  <r>
    <x v="4951"/>
    <n v="40"/>
    <s v="Female"/>
    <s v="Germany"/>
    <d v="2024-01-31T21:00:42"/>
    <x v="0"/>
    <n v="2"/>
    <n v="1"/>
    <n v="45"/>
    <n v="1"/>
    <n v="51.2"/>
    <s v=""/>
    <n v="3"/>
    <s v=""/>
    <n v="11"/>
    <n v="0.5"/>
    <n v="2.2222222222222199E-2"/>
    <n v="17.066666666666599"/>
    <x v="1"/>
    <n v="0"/>
  </r>
  <r>
    <x v="4952"/>
    <n v="21"/>
    <s v="Male"/>
    <s v="Canada"/>
    <d v="2023-05-08T08:02:05"/>
    <x v="4"/>
    <n v="3"/>
    <n v="0"/>
    <n v="48"/>
    <n v="1"/>
    <n v="51.15"/>
    <s v=""/>
    <n v="3"/>
    <s v=""/>
    <n v="3"/>
    <n v="0"/>
    <n v="2.0833333333333301E-2"/>
    <n v="17.05"/>
    <x v="1"/>
    <n v="0"/>
  </r>
  <r>
    <x v="4953"/>
    <n v="26"/>
    <s v="Male"/>
    <s v="Australia"/>
    <d v="2023-01-21T06:13:14"/>
    <x v="2"/>
    <n v="3"/>
    <n v="1"/>
    <n v="51"/>
    <n v="4"/>
    <n v="51.06"/>
    <s v=""/>
    <n v="3"/>
    <s v=""/>
    <n v="12"/>
    <n v="0.33333333333333298"/>
    <n v="7.8431372549019607E-2"/>
    <n v="17.02"/>
    <x v="1"/>
    <n v="0"/>
  </r>
  <r>
    <x v="4954"/>
    <n v="18"/>
    <s v="Male"/>
    <s v="USA"/>
    <d v="2023-08-14T17:03:05"/>
    <x v="2"/>
    <n v="5"/>
    <n v="1"/>
    <n v="63"/>
    <n v="3"/>
    <n v="51.01"/>
    <s v=""/>
    <n v="3"/>
    <s v=""/>
    <n v="2"/>
    <n v="0.2"/>
    <n v="4.7619047619047603E-2"/>
    <n v="17.003333333333298"/>
    <x v="1"/>
    <n v="0"/>
  </r>
  <r>
    <x v="4955"/>
    <n v="22"/>
    <s v="Male"/>
    <s v="USA"/>
    <d v="2023-03-22T01:31:12"/>
    <x v="4"/>
    <n v="1"/>
    <n v="0"/>
    <n v="45"/>
    <n v="3"/>
    <n v="50.96"/>
    <s v=""/>
    <n v="3"/>
    <s v=""/>
    <n v="2"/>
    <n v="0"/>
    <n v="6.6666666666666596E-2"/>
    <n v="16.986666666666601"/>
    <x v="1"/>
    <n v="0"/>
  </r>
  <r>
    <x v="4956"/>
    <n v="40"/>
    <s v="Female"/>
    <s v="UK"/>
    <d v="2023-12-09T02:15:51"/>
    <x v="3"/>
    <n v="3"/>
    <n v="1"/>
    <n v="44"/>
    <n v="3"/>
    <n v="50.85"/>
    <s v=""/>
    <n v="3"/>
    <s v=""/>
    <n v="0"/>
    <n v="0.33333333333333298"/>
    <n v="6.8181818181818094E-2"/>
    <n v="16.95"/>
    <x v="1"/>
    <n v="0"/>
  </r>
  <r>
    <x v="4957"/>
    <n v="31"/>
    <s v="Female"/>
    <s v="USA"/>
    <d v="2024-02-03T17:38:15"/>
    <x v="2"/>
    <n v="3"/>
    <n v="0"/>
    <n v="43"/>
    <n v="1"/>
    <n v="50.83"/>
    <s v=""/>
    <n v="3"/>
    <s v=""/>
    <n v="1"/>
    <n v="0"/>
    <n v="2.3255813953488299E-2"/>
    <n v="16.9433333333333"/>
    <x v="1"/>
    <n v="0"/>
  </r>
  <r>
    <x v="4958"/>
    <n v="43"/>
    <s v="Male"/>
    <s v="UK"/>
    <d v="2023-06-24T04:19:42"/>
    <x v="3"/>
    <n v="1"/>
    <n v="0"/>
    <n v="48"/>
    <n v="2"/>
    <n v="50.82"/>
    <s v=""/>
    <n v="3"/>
    <s v=""/>
    <n v="1"/>
    <n v="0"/>
    <n v="4.1666666666666602E-2"/>
    <n v="16.940000000000001"/>
    <x v="1"/>
    <n v="0"/>
  </r>
  <r>
    <x v="4959"/>
    <n v="41"/>
    <s v="Male"/>
    <s v="France"/>
    <d v="2024-10-19T02:46:27"/>
    <x v="4"/>
    <n v="0"/>
    <n v="0"/>
    <n v="51"/>
    <n v="2"/>
    <n v="50.66"/>
    <s v=""/>
    <n v="3"/>
    <s v=""/>
    <n v="61"/>
    <n v="0"/>
    <n v="3.9215686274509803E-2"/>
    <n v="16.886666666666599"/>
    <x v="1"/>
    <n v="0"/>
  </r>
  <r>
    <x v="4960"/>
    <n v="33"/>
    <s v="Female"/>
    <s v="USA"/>
    <d v="2023-10-09T00:18:07"/>
    <x v="0"/>
    <n v="5"/>
    <n v="0"/>
    <n v="55"/>
    <n v="1"/>
    <n v="50.6"/>
    <s v=""/>
    <n v="3"/>
    <s v=""/>
    <n v="3"/>
    <n v="0"/>
    <n v="1.8181818181818101E-2"/>
    <n v="16.8666666666666"/>
    <x v="1"/>
    <n v="0"/>
  </r>
  <r>
    <x v="4961"/>
    <n v="18"/>
    <s v="Female"/>
    <s v="USA"/>
    <d v="2023-04-09T00:15:22"/>
    <x v="4"/>
    <n v="3"/>
    <n v="1"/>
    <n v="54"/>
    <n v="2"/>
    <n v="50.4"/>
    <s v=""/>
    <n v="3"/>
    <s v=""/>
    <n v="0"/>
    <n v="0.33333333333333298"/>
    <n v="3.7037037037037E-2"/>
    <n v="16.8"/>
    <x v="1"/>
    <n v="0"/>
  </r>
  <r>
    <x v="4962"/>
    <n v="24"/>
    <s v="Female"/>
    <s v="UK"/>
    <d v="2023-03-31T22:03:35"/>
    <x v="2"/>
    <n v="6"/>
    <n v="2"/>
    <n v="55"/>
    <n v="3"/>
    <n v="50.28"/>
    <s v=""/>
    <n v="3"/>
    <s v=""/>
    <n v="29"/>
    <n v="0.33333333333333298"/>
    <n v="5.4545454545454501E-2"/>
    <n v="16.760000000000002"/>
    <x v="1"/>
    <n v="0"/>
  </r>
  <r>
    <x v="4963"/>
    <n v="29"/>
    <s v="Male"/>
    <s v="France"/>
    <d v="2023-10-13T21:06:42"/>
    <x v="4"/>
    <n v="1"/>
    <n v="0"/>
    <n v="63"/>
    <n v="3"/>
    <n v="50.25"/>
    <s v=""/>
    <n v="3"/>
    <s v=""/>
    <n v="35"/>
    <n v="0"/>
    <n v="4.7619047619047603E-2"/>
    <n v="16.75"/>
    <x v="1"/>
    <n v="1"/>
  </r>
  <r>
    <x v="4964"/>
    <n v="40"/>
    <s v="Female"/>
    <s v="Australia"/>
    <d v="2024-04-26T18:42:13"/>
    <x v="2"/>
    <n v="3"/>
    <n v="2"/>
    <n v="49"/>
    <n v="4"/>
    <n v="50.13"/>
    <s v=""/>
    <n v="3"/>
    <s v=""/>
    <n v="1"/>
    <n v="0.66666666666666596"/>
    <n v="8.16326530612244E-2"/>
    <n v="16.71"/>
    <x v="1"/>
    <n v="0"/>
  </r>
  <r>
    <x v="4965"/>
    <n v="37"/>
    <s v="Male"/>
    <s v="France"/>
    <d v="2023-06-23T00:35:10"/>
    <x v="2"/>
    <n v="6"/>
    <n v="1"/>
    <n v="51"/>
    <n v="5"/>
    <n v="50.07"/>
    <s v=""/>
    <n v="3"/>
    <s v=""/>
    <n v="44"/>
    <n v="0.16666666666666599"/>
    <n v="9.8039215686274495E-2"/>
    <n v="16.690000000000001"/>
    <x v="1"/>
    <n v="0"/>
  </r>
  <r>
    <x v="4966"/>
    <n v="42"/>
    <s v="Male"/>
    <s v="USA"/>
    <d v="2023-09-24T04:01:56"/>
    <x v="2"/>
    <n v="0"/>
    <n v="0"/>
    <n v="44"/>
    <n v="3"/>
    <n v="49.99"/>
    <s v=""/>
    <n v="3"/>
    <s v=""/>
    <n v="96"/>
    <n v="0"/>
    <n v="6.8181818181818094E-2"/>
    <n v="16.663333333333298"/>
    <x v="1"/>
    <n v="1"/>
  </r>
  <r>
    <x v="4967"/>
    <n v="27"/>
    <s v="Female"/>
    <s v="UK"/>
    <d v="2023-05-23T07:13:29"/>
    <x v="1"/>
    <n v="1"/>
    <n v="1"/>
    <n v="48"/>
    <n v="1"/>
    <n v="49.91"/>
    <s v=""/>
    <n v="3"/>
    <s v=""/>
    <n v="30"/>
    <n v="1"/>
    <n v="2.0833333333333301E-2"/>
    <n v="16.636666666666599"/>
    <x v="1"/>
    <n v="0"/>
  </r>
  <r>
    <x v="4968"/>
    <n v="33"/>
    <s v="Female"/>
    <s v="USA"/>
    <d v="2023-08-23T02:32:54"/>
    <x v="0"/>
    <n v="2"/>
    <n v="2"/>
    <n v="61"/>
    <n v="3"/>
    <n v="49.81"/>
    <s v=""/>
    <n v="3"/>
    <s v=""/>
    <n v="7"/>
    <n v="1"/>
    <n v="4.9180327868852403E-2"/>
    <n v="16.6033333333333"/>
    <x v="1"/>
    <n v="0"/>
  </r>
  <r>
    <x v="4969"/>
    <n v="18"/>
    <s v="Male"/>
    <s v="Canada"/>
    <d v="2023-12-21T09:12:32"/>
    <x v="1"/>
    <n v="2"/>
    <n v="0"/>
    <n v="54"/>
    <n v="2"/>
    <n v="49.78"/>
    <s v=""/>
    <n v="3"/>
    <s v=""/>
    <n v="19"/>
    <n v="0"/>
    <n v="3.7037037037037E-2"/>
    <n v="16.593333333333302"/>
    <x v="1"/>
    <n v="0"/>
  </r>
  <r>
    <x v="4970"/>
    <n v="43"/>
    <s v="Female"/>
    <s v="Canada"/>
    <d v="2024-03-17T07:43:22"/>
    <x v="4"/>
    <n v="1"/>
    <n v="0"/>
    <n v="43"/>
    <n v="1"/>
    <n v="49.75"/>
    <s v=""/>
    <n v="3"/>
    <s v=""/>
    <n v="14"/>
    <n v="0"/>
    <n v="2.3255813953488299E-2"/>
    <n v="16.5833333333333"/>
    <x v="1"/>
    <n v="0"/>
  </r>
  <r>
    <x v="4971"/>
    <n v="20"/>
    <s v="Male"/>
    <s v="UK"/>
    <d v="2024-07-03T13:16:45"/>
    <x v="5"/>
    <n v="0"/>
    <n v="0"/>
    <n v="46"/>
    <n v="2"/>
    <n v="49.74"/>
    <s v=""/>
    <n v="3"/>
    <s v=""/>
    <n v="58"/>
    <n v="0"/>
    <n v="4.3478260869565202E-2"/>
    <n v="16.579999999999998"/>
    <x v="1"/>
    <n v="0"/>
  </r>
  <r>
    <x v="4972"/>
    <n v="35"/>
    <s v="Male"/>
    <s v="UK"/>
    <d v="2023-05-11T06:07:14"/>
    <x v="3"/>
    <n v="1"/>
    <n v="0"/>
    <n v="57"/>
    <n v="5"/>
    <n v="49.71"/>
    <s v=""/>
    <n v="3"/>
    <s v=""/>
    <n v="21"/>
    <n v="0"/>
    <n v="8.7719298245614002E-2"/>
    <n v="16.57"/>
    <x v="1"/>
    <n v="0"/>
  </r>
  <r>
    <x v="4973"/>
    <n v="30"/>
    <s v="Male"/>
    <s v="UK"/>
    <d v="2024-09-09T10:46:30"/>
    <x v="0"/>
    <n v="3"/>
    <n v="0"/>
    <n v="42"/>
    <n v="2"/>
    <n v="49.69"/>
    <s v=""/>
    <n v="3"/>
    <s v=""/>
    <n v="3"/>
    <n v="0"/>
    <n v="4.7619047619047603E-2"/>
    <n v="16.563333333333301"/>
    <x v="1"/>
    <n v="0"/>
  </r>
  <r>
    <x v="4974"/>
    <n v="38"/>
    <s v="Male"/>
    <s v="UK"/>
    <d v="2023-05-08T05:06:52"/>
    <x v="2"/>
    <n v="3"/>
    <n v="1"/>
    <n v="47"/>
    <n v="5"/>
    <n v="49.44"/>
    <s v=""/>
    <n v="3"/>
    <s v=""/>
    <n v="48"/>
    <n v="0.33333333333333298"/>
    <n v="0.10638297872340401"/>
    <n v="16.48"/>
    <x v="1"/>
    <n v="0"/>
  </r>
  <r>
    <x v="4975"/>
    <n v="25"/>
    <s v="Female"/>
    <s v="Japan"/>
    <d v="2024-06-09T16:54:41"/>
    <x v="3"/>
    <n v="2"/>
    <n v="2"/>
    <n v="53"/>
    <n v="3"/>
    <n v="49.42"/>
    <s v=""/>
    <n v="3"/>
    <s v=""/>
    <n v="2"/>
    <n v="1"/>
    <n v="5.6603773584905599E-2"/>
    <n v="16.473333333333301"/>
    <x v="1"/>
    <n v="0"/>
  </r>
  <r>
    <x v="4976"/>
    <n v="18"/>
    <s v="Male"/>
    <s v="USA"/>
    <d v="2024-05-11T16:26:00"/>
    <x v="4"/>
    <n v="2"/>
    <n v="0"/>
    <n v="49"/>
    <n v="3"/>
    <n v="49.11"/>
    <s v=""/>
    <n v="3"/>
    <s v=""/>
    <n v="2"/>
    <n v="0"/>
    <n v="6.1224489795918297E-2"/>
    <n v="16.37"/>
    <x v="1"/>
    <n v="0"/>
  </r>
  <r>
    <x v="4977"/>
    <n v="34"/>
    <s v="Male"/>
    <s v="Japan"/>
    <d v="2024-07-24T15:56:29"/>
    <x v="5"/>
    <n v="5"/>
    <n v="1"/>
    <n v="62"/>
    <n v="2"/>
    <n v="49.03"/>
    <s v=""/>
    <n v="3"/>
    <s v=""/>
    <n v="47"/>
    <n v="0.2"/>
    <n v="3.2258064516128997E-2"/>
    <n v="16.343333333333302"/>
    <x v="1"/>
    <n v="0"/>
  </r>
  <r>
    <x v="4978"/>
    <n v="35"/>
    <s v="Male"/>
    <s v="USA"/>
    <d v="2023-11-02T22:57:07"/>
    <x v="3"/>
    <n v="4"/>
    <n v="1"/>
    <n v="62"/>
    <n v="3"/>
    <n v="48.93"/>
    <s v=""/>
    <n v="3"/>
    <s v=""/>
    <n v="1"/>
    <n v="0.25"/>
    <n v="4.8387096774193498E-2"/>
    <n v="16.309999999999999"/>
    <x v="1"/>
    <n v="1"/>
  </r>
  <r>
    <x v="4979"/>
    <n v="26"/>
    <s v="Male"/>
    <s v="USA"/>
    <d v="2023-12-06T18:46:46"/>
    <x v="1"/>
    <n v="6"/>
    <n v="1"/>
    <n v="50"/>
    <n v="4"/>
    <n v="48.92"/>
    <s v=""/>
    <n v="3"/>
    <s v=""/>
    <n v="109"/>
    <n v="0.16666666666666599"/>
    <n v="0.08"/>
    <n v="16.306666666666601"/>
    <x v="1"/>
    <n v="1"/>
  </r>
  <r>
    <x v="4980"/>
    <n v="39"/>
    <s v="Female"/>
    <s v="Australia"/>
    <d v="2024-07-24T23:14:31"/>
    <x v="4"/>
    <n v="3"/>
    <n v="0"/>
    <n v="45"/>
    <n v="3"/>
    <n v="48.87"/>
    <s v=""/>
    <n v="3"/>
    <s v=""/>
    <n v="7"/>
    <n v="0"/>
    <n v="6.6666666666666596E-2"/>
    <n v="16.29"/>
    <x v="1"/>
    <n v="0"/>
  </r>
  <r>
    <x v="4981"/>
    <n v="58"/>
    <s v="Female"/>
    <s v="Canada"/>
    <d v="2024-01-12T03:55:56"/>
    <x v="4"/>
    <n v="3"/>
    <n v="0"/>
    <n v="55"/>
    <n v="4"/>
    <n v="48.84"/>
    <s v=""/>
    <n v="3"/>
    <s v=""/>
    <n v="25"/>
    <n v="0"/>
    <n v="7.2727272727272696E-2"/>
    <n v="16.28"/>
    <x v="1"/>
    <n v="0"/>
  </r>
  <r>
    <x v="4982"/>
    <n v="38"/>
    <s v="Female"/>
    <s v="USA"/>
    <d v="2023-02-04T19:11:23"/>
    <x v="1"/>
    <n v="4"/>
    <n v="0"/>
    <n v="49"/>
    <n v="3"/>
    <n v="48.66"/>
    <s v=""/>
    <n v="3"/>
    <s v=""/>
    <n v="46"/>
    <n v="0"/>
    <n v="6.1224489795918297E-2"/>
    <n v="16.22"/>
    <x v="1"/>
    <n v="0"/>
  </r>
  <r>
    <x v="4983"/>
    <n v="59"/>
    <s v="Male"/>
    <s v="UK"/>
    <d v="2023-05-13T12:08:42"/>
    <x v="1"/>
    <n v="3"/>
    <n v="2"/>
    <n v="40"/>
    <n v="0"/>
    <n v="48.66"/>
    <s v=""/>
    <n v="3"/>
    <s v=""/>
    <n v="7"/>
    <n v="0.66666666666666596"/>
    <n v="0"/>
    <n v="16.22"/>
    <x v="1"/>
    <n v="0"/>
  </r>
  <r>
    <x v="4984"/>
    <n v="51"/>
    <s v="Female"/>
    <s v="Germany"/>
    <d v="2024-11-12T15:12:12"/>
    <x v="3"/>
    <n v="1"/>
    <n v="0"/>
    <n v="56"/>
    <n v="1"/>
    <n v="48.61"/>
    <s v=""/>
    <n v="3"/>
    <s v=""/>
    <n v="16"/>
    <n v="0"/>
    <n v="1.7857142857142801E-2"/>
    <n v="16.203333333333301"/>
    <x v="1"/>
    <n v="0"/>
  </r>
  <r>
    <x v="4985"/>
    <n v="55"/>
    <s v="Female"/>
    <s v="Canada"/>
    <d v="2024-04-01T21:30:50"/>
    <x v="0"/>
    <n v="2"/>
    <n v="0"/>
    <n v="46"/>
    <n v="2"/>
    <n v="48.2"/>
    <s v=""/>
    <n v="3"/>
    <s v=""/>
    <n v="12"/>
    <n v="0"/>
    <n v="4.3478260869565202E-2"/>
    <n v="16.066666666666599"/>
    <x v="1"/>
    <n v="0"/>
  </r>
  <r>
    <x v="4986"/>
    <n v="67"/>
    <s v="Female"/>
    <s v="France"/>
    <d v="2023-12-20T08:23:12"/>
    <x v="0"/>
    <n v="5"/>
    <n v="2"/>
    <n v="53"/>
    <n v="3"/>
    <n v="48.17"/>
    <s v=""/>
    <n v="3"/>
    <s v=""/>
    <n v="1"/>
    <n v="0.4"/>
    <n v="5.6603773584905599E-2"/>
    <n v="16.056666666666601"/>
    <x v="1"/>
    <n v="0"/>
  </r>
  <r>
    <x v="4987"/>
    <n v="25"/>
    <s v="Female"/>
    <s v="USA"/>
    <d v="2023-10-23T17:39:05"/>
    <x v="3"/>
    <n v="3"/>
    <n v="0"/>
    <n v="38"/>
    <n v="3"/>
    <n v="47.93"/>
    <s v=""/>
    <n v="3"/>
    <s v=""/>
    <n v="37"/>
    <n v="0"/>
    <n v="7.8947368421052599E-2"/>
    <n v="15.976666666666601"/>
    <x v="1"/>
    <n v="0"/>
  </r>
  <r>
    <x v="4988"/>
    <n v="41"/>
    <s v="Female"/>
    <s v="USA"/>
    <d v="2023-01-06T09:57:03"/>
    <x v="5"/>
    <n v="4"/>
    <n v="2"/>
    <n v="42"/>
    <n v="1"/>
    <n v="47.9"/>
    <s v=""/>
    <n v="3"/>
    <s v=""/>
    <n v="28"/>
    <n v="0.5"/>
    <n v="2.3809523809523801E-2"/>
    <n v="15.966666666666599"/>
    <x v="1"/>
    <n v="0"/>
  </r>
  <r>
    <x v="4989"/>
    <n v="18"/>
    <s v="Female"/>
    <s v="France"/>
    <d v="2023-12-02T12:34:16"/>
    <x v="1"/>
    <n v="2"/>
    <n v="1"/>
    <n v="54"/>
    <n v="2"/>
    <n v="47.67"/>
    <s v=""/>
    <n v="3"/>
    <s v=""/>
    <n v="9"/>
    <n v="0.5"/>
    <n v="3.7037037037037E-2"/>
    <n v="15.89"/>
    <x v="1"/>
    <n v="0"/>
  </r>
  <r>
    <x v="4990"/>
    <n v="59"/>
    <s v="Male"/>
    <s v="USA"/>
    <d v="2024-08-04T07:27:45"/>
    <x v="0"/>
    <n v="3"/>
    <n v="2"/>
    <n v="39"/>
    <n v="2"/>
    <n v="47.63"/>
    <s v=""/>
    <n v="3"/>
    <s v=""/>
    <n v="28"/>
    <n v="0.66666666666666596"/>
    <n v="5.1282051282051197E-2"/>
    <n v="15.876666666666599"/>
    <x v="1"/>
    <n v="0"/>
  </r>
  <r>
    <x v="4991"/>
    <n v="32"/>
    <s v="Male"/>
    <s v="Japan"/>
    <d v="2024-06-26T04:36:16"/>
    <x v="2"/>
    <n v="2"/>
    <n v="0"/>
    <n v="48"/>
    <n v="4"/>
    <n v="47.61"/>
    <s v=""/>
    <n v="3"/>
    <s v=""/>
    <n v="26"/>
    <n v="0"/>
    <n v="8.3333333333333301E-2"/>
    <n v="15.87"/>
    <x v="1"/>
    <n v="0"/>
  </r>
  <r>
    <x v="4992"/>
    <n v="39"/>
    <s v="Female"/>
    <s v="UK"/>
    <d v="2024-04-28T07:12:24"/>
    <x v="5"/>
    <n v="3"/>
    <n v="1"/>
    <n v="36"/>
    <n v="3"/>
    <n v="47.6"/>
    <s v=""/>
    <n v="3"/>
    <s v=""/>
    <n v="52"/>
    <n v="0.33333333333333298"/>
    <n v="8.3333333333333301E-2"/>
    <n v="15.8666666666666"/>
    <x v="1"/>
    <n v="0"/>
  </r>
  <r>
    <x v="4993"/>
    <n v="18"/>
    <s v="Male"/>
    <s v="Canada"/>
    <d v="2023-12-22T01:16:12"/>
    <x v="0"/>
    <n v="3"/>
    <n v="0"/>
    <n v="57"/>
    <n v="1"/>
    <n v="47.58"/>
    <s v=""/>
    <n v="3"/>
    <s v=""/>
    <n v="22"/>
    <n v="0"/>
    <n v="1.7543859649122799E-2"/>
    <n v="15.86"/>
    <x v="1"/>
    <n v="0"/>
  </r>
  <r>
    <x v="4994"/>
    <n v="18"/>
    <s v="Other"/>
    <s v="USA"/>
    <d v="2023-09-06T09:40:37"/>
    <x v="4"/>
    <n v="1"/>
    <n v="0"/>
    <n v="46"/>
    <n v="1"/>
    <n v="47.4"/>
    <s v=""/>
    <n v="3"/>
    <s v=""/>
    <n v="121"/>
    <n v="0"/>
    <n v="2.1739130434782601E-2"/>
    <n v="15.799999999999899"/>
    <x v="1"/>
    <n v="1"/>
  </r>
  <r>
    <x v="4995"/>
    <n v="27"/>
    <s v="Female"/>
    <s v="USA"/>
    <d v="2023-10-24T12:37:59"/>
    <x v="5"/>
    <n v="7"/>
    <n v="2"/>
    <n v="36"/>
    <n v="0"/>
    <n v="47.23"/>
    <s v=""/>
    <n v="3"/>
    <s v=""/>
    <n v="2"/>
    <n v="0.28571428571428498"/>
    <n v="0"/>
    <n v="15.7433333333333"/>
    <x v="1"/>
    <n v="0"/>
  </r>
  <r>
    <x v="4996"/>
    <n v="23"/>
    <s v="Male"/>
    <s v="USA"/>
    <d v="2023-01-10T17:37:10"/>
    <x v="2"/>
    <n v="4"/>
    <n v="1"/>
    <n v="42"/>
    <n v="2"/>
    <n v="47.22"/>
    <s v=""/>
    <n v="3"/>
    <s v=""/>
    <n v="7"/>
    <n v="0.25"/>
    <n v="4.7619047619047603E-2"/>
    <n v="15.74"/>
    <x v="1"/>
    <n v="0"/>
  </r>
  <r>
    <x v="4997"/>
    <n v="33"/>
    <s v="Male"/>
    <s v="USA"/>
    <d v="2024-07-06T12:49:30"/>
    <x v="2"/>
    <n v="3"/>
    <n v="0"/>
    <n v="50"/>
    <n v="1"/>
    <n v="47.13"/>
    <s v=""/>
    <n v="3"/>
    <s v=""/>
    <n v="11"/>
    <n v="0"/>
    <n v="0.02"/>
    <n v="15.71"/>
    <x v="1"/>
    <n v="0"/>
  </r>
  <r>
    <x v="4998"/>
    <n v="22"/>
    <s v="Female"/>
    <s v="Australia"/>
    <d v="2023-12-01T23:25:48"/>
    <x v="3"/>
    <n v="1"/>
    <n v="0"/>
    <n v="44"/>
    <n v="1"/>
    <n v="47.05"/>
    <s v=""/>
    <n v="3"/>
    <s v=""/>
    <n v="25"/>
    <n v="0"/>
    <n v="2.27272727272727E-2"/>
    <n v="15.6833333333333"/>
    <x v="1"/>
    <n v="0"/>
  </r>
  <r>
    <x v="4999"/>
    <n v="48"/>
    <s v="Female"/>
    <s v="France"/>
    <d v="2024-06-17T23:29:17"/>
    <x v="1"/>
    <n v="2"/>
    <n v="0"/>
    <n v="55"/>
    <n v="1"/>
    <n v="47.04"/>
    <s v=""/>
    <n v="3"/>
    <s v=""/>
    <n v="24"/>
    <n v="0"/>
    <n v="1.8181818181818101E-2"/>
    <n v="15.68"/>
    <x v="1"/>
    <n v="0"/>
  </r>
  <r>
    <x v="5000"/>
    <n v="37"/>
    <s v="Female"/>
    <s v="USA"/>
    <d v="2023-02-22T07:42:17"/>
    <x v="1"/>
    <n v="2"/>
    <n v="1"/>
    <n v="48"/>
    <n v="1"/>
    <n v="46.93"/>
    <s v=""/>
    <n v="3"/>
    <s v=""/>
    <n v="81"/>
    <n v="0.5"/>
    <n v="2.0833333333333301E-2"/>
    <n v="15.643333333333301"/>
    <x v="1"/>
    <n v="0"/>
  </r>
  <r>
    <x v="5001"/>
    <n v="27"/>
    <s v="Female"/>
    <s v="Japan"/>
    <d v="2024-12-17T17:41:37"/>
    <x v="0"/>
    <n v="4"/>
    <n v="3"/>
    <n v="42"/>
    <n v="1"/>
    <n v="46.79"/>
    <s v=""/>
    <n v="3"/>
    <s v=""/>
    <n v="69"/>
    <n v="0.75"/>
    <n v="2.3809523809523801E-2"/>
    <n v="15.5966666666666"/>
    <x v="1"/>
    <n v="0"/>
  </r>
  <r>
    <x v="5002"/>
    <n v="22"/>
    <s v="Male"/>
    <s v="USA"/>
    <d v="2024-06-25T08:09:46"/>
    <x v="2"/>
    <n v="2"/>
    <n v="0"/>
    <n v="55"/>
    <n v="1"/>
    <n v="46.77"/>
    <s v=""/>
    <n v="3"/>
    <s v=""/>
    <n v="25"/>
    <n v="0"/>
    <n v="1.8181818181818101E-2"/>
    <n v="15.59"/>
    <x v="1"/>
    <n v="0"/>
  </r>
  <r>
    <x v="5003"/>
    <n v="38"/>
    <s v="Female"/>
    <s v="Canada"/>
    <d v="2024-12-25T14:02:57"/>
    <x v="2"/>
    <n v="1"/>
    <n v="0"/>
    <n v="58"/>
    <n v="1"/>
    <n v="46.74"/>
    <s v=""/>
    <n v="3"/>
    <s v=""/>
    <n v="21"/>
    <n v="0"/>
    <n v="1.72413793103448E-2"/>
    <n v="15.58"/>
    <x v="1"/>
    <n v="0"/>
  </r>
  <r>
    <x v="5004"/>
    <n v="26"/>
    <s v="Male"/>
    <s v="USA"/>
    <d v="2024-02-24T12:59:57"/>
    <x v="0"/>
    <n v="4"/>
    <n v="1"/>
    <n v="49"/>
    <n v="1"/>
    <n v="46.71"/>
    <s v=""/>
    <n v="3"/>
    <s v=""/>
    <n v="7"/>
    <n v="0.25"/>
    <n v="2.04081632653061E-2"/>
    <n v="15.57"/>
    <x v="1"/>
    <n v="0"/>
  </r>
  <r>
    <x v="5005"/>
    <n v="39"/>
    <s v="Female"/>
    <s v="France"/>
    <d v="2024-09-25T23:55:41"/>
    <x v="1"/>
    <n v="3"/>
    <n v="1"/>
    <n v="55"/>
    <n v="6"/>
    <n v="46.6"/>
    <s v=""/>
    <n v="3"/>
    <s v=""/>
    <n v="26"/>
    <n v="0.33333333333333298"/>
    <n v="0.109090909090909"/>
    <n v="15.533333333333299"/>
    <x v="1"/>
    <n v="0"/>
  </r>
  <r>
    <x v="5006"/>
    <n v="55"/>
    <s v="Male"/>
    <s v="USA"/>
    <d v="2024-02-14T10:37:08"/>
    <x v="3"/>
    <n v="1"/>
    <n v="0"/>
    <n v="65"/>
    <n v="1"/>
    <n v="46.59"/>
    <s v=""/>
    <n v="3"/>
    <s v=""/>
    <n v="46"/>
    <n v="0"/>
    <n v="1.53846153846153E-2"/>
    <n v="15.53"/>
    <x v="1"/>
    <n v="0"/>
  </r>
  <r>
    <x v="5007"/>
    <n v="27"/>
    <s v="Female"/>
    <s v="Japan"/>
    <d v="2023-11-28T22:25:26"/>
    <x v="0"/>
    <n v="4"/>
    <n v="1"/>
    <n v="58"/>
    <n v="1"/>
    <n v="46.42"/>
    <s v=""/>
    <n v="3"/>
    <s v=""/>
    <n v="4"/>
    <n v="0.25"/>
    <n v="1.72413793103448E-2"/>
    <n v="15.473333333333301"/>
    <x v="1"/>
    <n v="0"/>
  </r>
  <r>
    <x v="5008"/>
    <n v="35"/>
    <s v="Male"/>
    <s v="USA"/>
    <d v="2023-10-08T11:09:39"/>
    <x v="3"/>
    <n v="4"/>
    <n v="1"/>
    <n v="53"/>
    <n v="3"/>
    <n v="46.37"/>
    <s v=""/>
    <n v="3"/>
    <s v=""/>
    <n v="23"/>
    <n v="0.25"/>
    <n v="5.6603773584905599E-2"/>
    <n v="15.456666666666599"/>
    <x v="1"/>
    <n v="0"/>
  </r>
  <r>
    <x v="5009"/>
    <n v="36"/>
    <s v="Female"/>
    <s v="Canada"/>
    <d v="2024-10-01T15:43:10"/>
    <x v="1"/>
    <n v="3"/>
    <n v="0"/>
    <n v="54"/>
    <n v="0"/>
    <n v="46.32"/>
    <s v=""/>
    <n v="3"/>
    <s v=""/>
    <n v="24"/>
    <n v="0"/>
    <n v="0"/>
    <n v="15.44"/>
    <x v="1"/>
    <n v="0"/>
  </r>
  <r>
    <x v="5010"/>
    <n v="32"/>
    <s v="Male"/>
    <s v="France"/>
    <d v="2024-11-03T03:25:27"/>
    <x v="4"/>
    <n v="2"/>
    <n v="0"/>
    <n v="52"/>
    <n v="1"/>
    <n v="46.32"/>
    <s v=""/>
    <n v="3"/>
    <s v=""/>
    <n v="24"/>
    <n v="0"/>
    <n v="1.9230769230769201E-2"/>
    <n v="15.44"/>
    <x v="1"/>
    <n v="0"/>
  </r>
  <r>
    <x v="5011"/>
    <n v="45"/>
    <s v="Male"/>
    <s v="France"/>
    <d v="2024-10-17T08:25:51"/>
    <x v="1"/>
    <n v="5"/>
    <n v="3"/>
    <n v="47"/>
    <n v="2"/>
    <n v="46.22"/>
    <s v=""/>
    <n v="3"/>
    <s v=""/>
    <n v="58"/>
    <n v="0.6"/>
    <n v="4.2553191489361701E-2"/>
    <n v="15.406666666666601"/>
    <x v="1"/>
    <n v="0"/>
  </r>
  <r>
    <x v="5012"/>
    <n v="32"/>
    <s v="Male"/>
    <s v="Canada"/>
    <d v="2023-03-16T11:11:20"/>
    <x v="3"/>
    <n v="4"/>
    <n v="1"/>
    <n v="55"/>
    <n v="4"/>
    <n v="46.19"/>
    <s v=""/>
    <n v="3"/>
    <s v=""/>
    <n v="32"/>
    <n v="0.25"/>
    <n v="7.2727272727272696E-2"/>
    <n v="15.396666666666601"/>
    <x v="1"/>
    <n v="0"/>
  </r>
  <r>
    <x v="5013"/>
    <n v="39"/>
    <s v="Male"/>
    <s v="France"/>
    <d v="2023-06-25T18:17:29"/>
    <x v="5"/>
    <n v="2"/>
    <n v="0"/>
    <n v="45"/>
    <n v="2"/>
    <n v="46.14"/>
    <s v=""/>
    <n v="3"/>
    <s v=""/>
    <n v="28"/>
    <n v="0"/>
    <n v="4.4444444444444398E-2"/>
    <n v="15.38"/>
    <x v="1"/>
    <n v="1"/>
  </r>
  <r>
    <x v="5014"/>
    <n v="37"/>
    <s v="Male"/>
    <s v="Australia"/>
    <d v="2024-01-07T04:12:08"/>
    <x v="2"/>
    <n v="4"/>
    <n v="1"/>
    <n v="50"/>
    <n v="4"/>
    <n v="46.01"/>
    <s v=""/>
    <n v="3"/>
    <s v=""/>
    <n v="104"/>
    <n v="0.25"/>
    <n v="0.08"/>
    <n v="15.3366666666666"/>
    <x v="1"/>
    <n v="1"/>
  </r>
  <r>
    <x v="5015"/>
    <n v="28"/>
    <s v="Female"/>
    <s v="Japan"/>
    <d v="2024-09-27T08:03:02"/>
    <x v="1"/>
    <n v="2"/>
    <n v="2"/>
    <n v="39"/>
    <n v="1"/>
    <n v="45.98"/>
    <s v=""/>
    <n v="3"/>
    <s v=""/>
    <n v="56"/>
    <n v="1"/>
    <n v="2.5641025641025599E-2"/>
    <n v="15.3266666666666"/>
    <x v="1"/>
    <n v="0"/>
  </r>
  <r>
    <x v="5016"/>
    <n v="23"/>
    <s v="Male"/>
    <s v="USA"/>
    <d v="2023-11-14T18:12:56"/>
    <x v="4"/>
    <n v="2"/>
    <n v="0"/>
    <n v="47"/>
    <n v="1"/>
    <n v="45.62"/>
    <s v=""/>
    <n v="3"/>
    <s v=""/>
    <n v="5"/>
    <n v="0"/>
    <n v="2.1276595744680799E-2"/>
    <n v="15.206666666666599"/>
    <x v="1"/>
    <n v="0"/>
  </r>
  <r>
    <x v="5017"/>
    <n v="36"/>
    <s v="Female"/>
    <s v="USA"/>
    <d v="2023-02-21T08:20:34"/>
    <x v="1"/>
    <n v="1"/>
    <n v="0"/>
    <n v="57"/>
    <n v="3"/>
    <n v="45.3"/>
    <s v=""/>
    <n v="3"/>
    <s v=""/>
    <n v="14"/>
    <n v="0"/>
    <n v="5.2631578947368397E-2"/>
    <n v="15.1"/>
    <x v="1"/>
    <n v="0"/>
  </r>
  <r>
    <x v="5018"/>
    <n v="33"/>
    <s v="Male"/>
    <s v="USA"/>
    <d v="2024-01-02T03:00:44"/>
    <x v="3"/>
    <n v="1"/>
    <n v="0"/>
    <n v="66"/>
    <n v="2"/>
    <n v="45.23"/>
    <s v=""/>
    <n v="3"/>
    <s v=""/>
    <n v="6"/>
    <n v="0"/>
    <n v="3.03030303030303E-2"/>
    <n v="15.0766666666666"/>
    <x v="1"/>
    <n v="0"/>
  </r>
  <r>
    <x v="5019"/>
    <n v="32"/>
    <s v="Male"/>
    <s v="Canada"/>
    <d v="2024-03-31T01:42:37"/>
    <x v="4"/>
    <n v="3"/>
    <n v="2"/>
    <n v="47"/>
    <n v="4"/>
    <n v="45.14"/>
    <s v=""/>
    <n v="3"/>
    <s v=""/>
    <n v="10"/>
    <n v="0.66666666666666596"/>
    <n v="8.5106382978723402E-2"/>
    <n v="15.046666666666599"/>
    <x v="1"/>
    <n v="0"/>
  </r>
  <r>
    <x v="5020"/>
    <n v="29"/>
    <s v="Male"/>
    <s v="Canada"/>
    <d v="2023-11-04T18:45:20"/>
    <x v="2"/>
    <n v="0"/>
    <n v="0"/>
    <n v="53"/>
    <n v="3"/>
    <n v="44.73"/>
    <s v=""/>
    <n v="3"/>
    <s v=""/>
    <n v="50"/>
    <n v="0"/>
    <n v="5.6603773584905599E-2"/>
    <n v="14.909999999999901"/>
    <x v="1"/>
    <n v="0"/>
  </r>
  <r>
    <x v="5021"/>
    <n v="30"/>
    <s v="Female"/>
    <s v="France"/>
    <d v="2024-06-17T13:16:02"/>
    <x v="1"/>
    <n v="3"/>
    <n v="1"/>
    <n v="56"/>
    <n v="3"/>
    <n v="44.72"/>
    <s v=""/>
    <n v="3"/>
    <s v=""/>
    <n v="102"/>
    <n v="0.33333333333333298"/>
    <n v="5.3571428571428499E-2"/>
    <n v="14.906666666666601"/>
    <x v="1"/>
    <n v="1"/>
  </r>
  <r>
    <x v="5022"/>
    <n v="18"/>
    <s v="Male"/>
    <s v="Germany"/>
    <d v="2024-12-17T19:09:13"/>
    <x v="2"/>
    <n v="6"/>
    <n v="3"/>
    <n v="43"/>
    <n v="2"/>
    <n v="44.68"/>
    <s v=""/>
    <n v="3"/>
    <s v=""/>
    <n v="16"/>
    <n v="0.5"/>
    <n v="4.6511627906976702E-2"/>
    <n v="14.893333333333301"/>
    <x v="1"/>
    <n v="0"/>
  </r>
  <r>
    <x v="5023"/>
    <n v="50"/>
    <s v="Male"/>
    <s v="UK"/>
    <d v="2023-11-03T01:52:20"/>
    <x v="4"/>
    <n v="3"/>
    <n v="0"/>
    <n v="47"/>
    <n v="1"/>
    <n v="44.66"/>
    <s v=""/>
    <n v="3"/>
    <s v=""/>
    <n v="44"/>
    <n v="0"/>
    <n v="2.1276595744680799E-2"/>
    <n v="14.886666666666599"/>
    <x v="1"/>
    <n v="0"/>
  </r>
  <r>
    <x v="5024"/>
    <n v="34"/>
    <s v="Female"/>
    <s v="Australia"/>
    <d v="2024-05-10T12:41:28"/>
    <x v="3"/>
    <n v="3"/>
    <n v="0"/>
    <n v="48"/>
    <n v="2"/>
    <n v="44.41"/>
    <s v=""/>
    <n v="3"/>
    <s v=""/>
    <n v="35"/>
    <n v="0"/>
    <n v="4.1666666666666602E-2"/>
    <n v="14.803333333333301"/>
    <x v="1"/>
    <n v="0"/>
  </r>
  <r>
    <x v="5025"/>
    <n v="27"/>
    <s v="Male"/>
    <s v="France"/>
    <d v="2023-04-10T06:55:07"/>
    <x v="2"/>
    <n v="6"/>
    <n v="1"/>
    <n v="55"/>
    <n v="4"/>
    <n v="44.09"/>
    <s v=""/>
    <n v="3"/>
    <s v=""/>
    <n v="62"/>
    <n v="0.16666666666666599"/>
    <n v="7.2727272727272696E-2"/>
    <n v="14.6966666666666"/>
    <x v="1"/>
    <n v="0"/>
  </r>
  <r>
    <x v="5026"/>
    <n v="18"/>
    <s v="Female"/>
    <s v="Australia"/>
    <d v="2023-05-04T03:17:11"/>
    <x v="3"/>
    <n v="3"/>
    <n v="1"/>
    <n v="58"/>
    <n v="3"/>
    <n v="43.89"/>
    <s v=""/>
    <n v="3"/>
    <s v=""/>
    <n v="77"/>
    <n v="0.33333333333333298"/>
    <n v="5.1724137931034399E-2"/>
    <n v="14.63"/>
    <x v="1"/>
    <n v="0"/>
  </r>
  <r>
    <x v="5027"/>
    <n v="18"/>
    <s v="Male"/>
    <s v="USA"/>
    <d v="2024-08-06T03:15:59"/>
    <x v="1"/>
    <n v="5"/>
    <n v="0"/>
    <n v="40"/>
    <n v="1"/>
    <n v="43.64"/>
    <s v=""/>
    <n v="3"/>
    <s v=""/>
    <n v="7"/>
    <n v="0"/>
    <n v="2.5000000000000001E-2"/>
    <n v="14.546666666666599"/>
    <x v="1"/>
    <n v="0"/>
  </r>
  <r>
    <x v="5028"/>
    <n v="39"/>
    <s v="Female"/>
    <s v="USA"/>
    <d v="2023-06-09T15:21:33"/>
    <x v="2"/>
    <n v="4"/>
    <n v="2"/>
    <n v="52"/>
    <n v="1"/>
    <n v="43.63"/>
    <s v=""/>
    <n v="3"/>
    <s v=""/>
    <n v="3"/>
    <n v="0.5"/>
    <n v="1.9230769230769201E-2"/>
    <n v="14.543333333333299"/>
    <x v="1"/>
    <n v="0"/>
  </r>
  <r>
    <x v="5029"/>
    <n v="18"/>
    <s v="Male"/>
    <s v="USA"/>
    <d v="2023-11-20T10:00:25"/>
    <x v="4"/>
    <n v="3"/>
    <n v="0"/>
    <n v="52"/>
    <n v="3"/>
    <n v="43.46"/>
    <s v=""/>
    <n v="3"/>
    <s v=""/>
    <n v="22"/>
    <n v="0"/>
    <n v="5.7692307692307598E-2"/>
    <n v="14.486666666666601"/>
    <x v="1"/>
    <n v="0"/>
  </r>
  <r>
    <x v="5030"/>
    <n v="38"/>
    <s v="Female"/>
    <s v="USA"/>
    <d v="2024-06-09T21:17:30"/>
    <x v="1"/>
    <n v="2"/>
    <n v="0"/>
    <n v="53"/>
    <n v="3"/>
    <n v="43.36"/>
    <s v=""/>
    <n v="3"/>
    <s v=""/>
    <n v="4"/>
    <n v="0"/>
    <n v="5.6603773584905599E-2"/>
    <n v="14.453333333333299"/>
    <x v="1"/>
    <n v="0"/>
  </r>
  <r>
    <x v="5031"/>
    <n v="42"/>
    <s v="Female"/>
    <s v="Canada"/>
    <d v="2023-09-07T04:39:30"/>
    <x v="1"/>
    <n v="5"/>
    <n v="2"/>
    <n v="49"/>
    <n v="3"/>
    <n v="43.29"/>
    <s v=""/>
    <n v="3"/>
    <s v=""/>
    <n v="87"/>
    <n v="0.4"/>
    <n v="6.1224489795918297E-2"/>
    <n v="14.43"/>
    <x v="1"/>
    <n v="0"/>
  </r>
  <r>
    <x v="5032"/>
    <n v="26"/>
    <s v="Male"/>
    <s v="Japan"/>
    <d v="2023-09-10T15:53:07"/>
    <x v="1"/>
    <n v="2"/>
    <n v="1"/>
    <n v="56"/>
    <n v="4"/>
    <n v="43.07"/>
    <s v=""/>
    <n v="3"/>
    <s v=""/>
    <n v="29"/>
    <n v="0.5"/>
    <n v="7.1428571428571397E-2"/>
    <n v="14.3566666666666"/>
    <x v="1"/>
    <n v="0"/>
  </r>
  <r>
    <x v="5033"/>
    <n v="30"/>
    <s v="Female"/>
    <s v="USA"/>
    <d v="2024-08-05T05:21:52"/>
    <x v="5"/>
    <n v="4"/>
    <n v="2"/>
    <n v="41"/>
    <n v="1"/>
    <n v="43.06"/>
    <s v=""/>
    <n v="3"/>
    <s v=""/>
    <n v="12"/>
    <n v="0.5"/>
    <n v="2.4390243902439001E-2"/>
    <n v="14.3533333333333"/>
    <x v="1"/>
    <n v="1"/>
  </r>
  <r>
    <x v="5034"/>
    <n v="31"/>
    <s v="Female"/>
    <s v="USA"/>
    <d v="2023-04-21T08:39:39"/>
    <x v="5"/>
    <n v="0"/>
    <n v="0"/>
    <n v="53"/>
    <n v="3"/>
    <n v="43.04"/>
    <s v=""/>
    <n v="3"/>
    <s v=""/>
    <n v="110"/>
    <n v="0"/>
    <n v="5.6603773584905599E-2"/>
    <n v="14.3466666666666"/>
    <x v="1"/>
    <n v="0"/>
  </r>
  <r>
    <x v="5035"/>
    <n v="18"/>
    <s v="Male"/>
    <s v="USA"/>
    <d v="2024-08-19T16:52:24"/>
    <x v="0"/>
    <n v="3"/>
    <n v="1"/>
    <n v="50"/>
    <n v="2"/>
    <n v="42.95"/>
    <s v=""/>
    <n v="3"/>
    <s v=""/>
    <n v="65"/>
    <n v="0.33333333333333298"/>
    <n v="0.04"/>
    <n v="14.316666666666601"/>
    <x v="1"/>
    <n v="0"/>
  </r>
  <r>
    <x v="5036"/>
    <n v="39"/>
    <s v="Female"/>
    <s v="Canada"/>
    <d v="2023-10-04T16:38:00"/>
    <x v="3"/>
    <n v="7"/>
    <n v="1"/>
    <n v="56"/>
    <n v="5"/>
    <n v="42.87"/>
    <s v=""/>
    <n v="3"/>
    <s v=""/>
    <n v="1"/>
    <n v="0.14285714285714199"/>
    <n v="8.9285714285714204E-2"/>
    <n v="14.29"/>
    <x v="1"/>
    <n v="0"/>
  </r>
  <r>
    <x v="5037"/>
    <n v="38"/>
    <s v="Male"/>
    <s v="USA"/>
    <d v="2023-12-19T09:01:29"/>
    <x v="2"/>
    <n v="6"/>
    <n v="0"/>
    <n v="37"/>
    <n v="1"/>
    <n v="42.86"/>
    <s v=""/>
    <n v="3"/>
    <s v=""/>
    <n v="85"/>
    <n v="0"/>
    <n v="2.7027027027027001E-2"/>
    <n v="14.2866666666666"/>
    <x v="1"/>
    <n v="0"/>
  </r>
  <r>
    <x v="5038"/>
    <n v="35"/>
    <s v="Male"/>
    <s v="Canada"/>
    <d v="2024-10-02T13:37:16"/>
    <x v="1"/>
    <n v="4"/>
    <n v="2"/>
    <n v="46"/>
    <n v="2"/>
    <n v="42.84"/>
    <s v=""/>
    <n v="3"/>
    <s v=""/>
    <n v="55"/>
    <n v="0.5"/>
    <n v="4.3478260869565202E-2"/>
    <n v="14.28"/>
    <x v="1"/>
    <n v="0"/>
  </r>
  <r>
    <x v="5039"/>
    <n v="18"/>
    <s v="Male"/>
    <s v="France"/>
    <d v="2023-12-06T08:33:31"/>
    <x v="4"/>
    <n v="2"/>
    <n v="1"/>
    <n v="44"/>
    <n v="2"/>
    <n v="42.83"/>
    <s v=""/>
    <n v="3"/>
    <s v=""/>
    <n v="51"/>
    <n v="0.5"/>
    <n v="4.54545454545454E-2"/>
    <n v="14.2766666666666"/>
    <x v="1"/>
    <n v="0"/>
  </r>
  <r>
    <x v="5040"/>
    <n v="38"/>
    <s v="Male"/>
    <s v="Germany"/>
    <d v="2023-08-06T07:33:17"/>
    <x v="5"/>
    <n v="4"/>
    <n v="0"/>
    <n v="52"/>
    <n v="2"/>
    <n v="42.8"/>
    <s v=""/>
    <n v="3"/>
    <s v=""/>
    <n v="15"/>
    <n v="0"/>
    <n v="3.8461538461538401E-2"/>
    <n v="14.2666666666666"/>
    <x v="1"/>
    <n v="0"/>
  </r>
  <r>
    <x v="5041"/>
    <n v="29"/>
    <s v="Female"/>
    <s v="Canada"/>
    <d v="2023-09-11T07:56:48"/>
    <x v="4"/>
    <n v="3"/>
    <n v="2"/>
    <n v="49"/>
    <n v="1"/>
    <n v="42.6"/>
    <s v=""/>
    <n v="3"/>
    <s v=""/>
    <n v="33"/>
    <n v="0.66666666666666596"/>
    <n v="2.04081632653061E-2"/>
    <n v="14.2"/>
    <x v="1"/>
    <n v="0"/>
  </r>
  <r>
    <x v="5042"/>
    <n v="25"/>
    <s v="Female"/>
    <s v="USA"/>
    <d v="2023-10-01T12:42:25"/>
    <x v="2"/>
    <n v="1"/>
    <n v="0"/>
    <n v="57"/>
    <n v="3"/>
    <n v="42.56"/>
    <s v=""/>
    <n v="3"/>
    <s v=""/>
    <n v="18"/>
    <n v="0"/>
    <n v="5.2631578947368397E-2"/>
    <n v="14.1866666666666"/>
    <x v="1"/>
    <n v="0"/>
  </r>
  <r>
    <x v="5043"/>
    <n v="18"/>
    <s v="Female"/>
    <s v="Japan"/>
    <d v="2024-10-24T21:29:09"/>
    <x v="3"/>
    <n v="3"/>
    <n v="0"/>
    <n v="56"/>
    <n v="1"/>
    <n v="42.39"/>
    <s v=""/>
    <n v="3"/>
    <s v=""/>
    <n v="23"/>
    <n v="0"/>
    <n v="1.7857142857142801E-2"/>
    <n v="14.13"/>
    <x v="1"/>
    <n v="0"/>
  </r>
  <r>
    <x v="5044"/>
    <n v="50"/>
    <s v="Female"/>
    <s v="USA"/>
    <d v="2023-12-26T16:14:22"/>
    <x v="4"/>
    <n v="3"/>
    <n v="0"/>
    <n v="53"/>
    <n v="2"/>
    <n v="42.23"/>
    <s v=""/>
    <n v="3"/>
    <s v=""/>
    <n v="28"/>
    <n v="0"/>
    <n v="3.7735849056603703E-2"/>
    <n v="14.0766666666666"/>
    <x v="1"/>
    <n v="0"/>
  </r>
  <r>
    <x v="5045"/>
    <n v="29"/>
    <s v="Male"/>
    <s v="Canada"/>
    <d v="2024-07-03T03:03:30"/>
    <x v="3"/>
    <n v="6"/>
    <n v="1"/>
    <n v="43"/>
    <n v="2"/>
    <n v="42.16"/>
    <s v=""/>
    <n v="3"/>
    <s v=""/>
    <n v="20"/>
    <n v="0.16666666666666599"/>
    <n v="4.6511627906976702E-2"/>
    <n v="14.053333333333301"/>
    <x v="1"/>
    <n v="0"/>
  </r>
  <r>
    <x v="5046"/>
    <n v="32"/>
    <s v="Female"/>
    <s v="Australia"/>
    <d v="2023-05-03T14:08:43"/>
    <x v="0"/>
    <n v="3"/>
    <n v="1"/>
    <n v="47"/>
    <n v="6"/>
    <n v="41.87"/>
    <s v=""/>
    <n v="3"/>
    <s v=""/>
    <n v="22"/>
    <n v="0.33333333333333298"/>
    <n v="0.12765957446808501"/>
    <n v="13.956666666666599"/>
    <x v="1"/>
    <n v="0"/>
  </r>
  <r>
    <x v="5047"/>
    <n v="40"/>
    <s v="Male"/>
    <s v="USA"/>
    <d v="2023-07-11T06:37:21"/>
    <x v="1"/>
    <n v="1"/>
    <n v="0"/>
    <n v="40"/>
    <n v="1"/>
    <n v="41.81"/>
    <s v=""/>
    <n v="3"/>
    <s v=""/>
    <n v="5"/>
    <n v="0"/>
    <n v="2.5000000000000001E-2"/>
    <n v="13.9366666666666"/>
    <x v="1"/>
    <n v="0"/>
  </r>
  <r>
    <x v="5048"/>
    <n v="35"/>
    <s v="Female"/>
    <s v="Canada"/>
    <d v="2023-12-17T10:18:03"/>
    <x v="1"/>
    <n v="3"/>
    <n v="1"/>
    <n v="54"/>
    <n v="3"/>
    <n v="41.78"/>
    <s v=""/>
    <n v="3"/>
    <s v=""/>
    <n v="3"/>
    <n v="0.33333333333333298"/>
    <n v="5.5555555555555497E-2"/>
    <n v="13.9266666666666"/>
    <x v="1"/>
    <n v="0"/>
  </r>
  <r>
    <x v="5049"/>
    <n v="51"/>
    <s v="Male"/>
    <s v="UK"/>
    <d v="2023-10-04T19:33:13"/>
    <x v="1"/>
    <n v="2"/>
    <n v="1"/>
    <n v="49"/>
    <n v="4"/>
    <n v="41.75"/>
    <s v=""/>
    <n v="3"/>
    <s v=""/>
    <n v="31"/>
    <n v="0.5"/>
    <n v="8.16326530612244E-2"/>
    <n v="13.9166666666666"/>
    <x v="1"/>
    <n v="1"/>
  </r>
  <r>
    <x v="5050"/>
    <n v="26"/>
    <s v="Female"/>
    <s v="Australia"/>
    <d v="2023-12-03T11:55:59"/>
    <x v="0"/>
    <n v="3"/>
    <n v="1"/>
    <n v="43"/>
    <n v="0"/>
    <n v="41.65"/>
    <s v=""/>
    <n v="3"/>
    <s v=""/>
    <n v="32"/>
    <n v="0.33333333333333298"/>
    <n v="0"/>
    <n v="13.883333333333301"/>
    <x v="1"/>
    <n v="0"/>
  </r>
  <r>
    <x v="5051"/>
    <n v="25"/>
    <s v="Male"/>
    <s v="France"/>
    <d v="2024-08-29T00:16:19"/>
    <x v="2"/>
    <n v="3"/>
    <n v="0"/>
    <n v="59"/>
    <n v="3"/>
    <n v="41.65"/>
    <s v=""/>
    <n v="3"/>
    <s v=""/>
    <n v="0"/>
    <n v="0"/>
    <n v="5.0847457627118599E-2"/>
    <n v="13.883333333333301"/>
    <x v="1"/>
    <n v="0"/>
  </r>
  <r>
    <x v="5052"/>
    <n v="18"/>
    <s v="Female"/>
    <s v="Canada"/>
    <d v="2024-07-04T06:48:02"/>
    <x v="3"/>
    <n v="5"/>
    <n v="2"/>
    <n v="49"/>
    <n v="6"/>
    <n v="41.62"/>
    <s v=""/>
    <n v="3"/>
    <s v=""/>
    <n v="7"/>
    <n v="0.4"/>
    <n v="0.122448979591836"/>
    <n v="13.873333333333299"/>
    <x v="1"/>
    <n v="0"/>
  </r>
  <r>
    <x v="5053"/>
    <n v="22"/>
    <s v="Female"/>
    <s v="Australia"/>
    <d v="2024-08-01T03:32:11"/>
    <x v="3"/>
    <n v="0"/>
    <n v="0"/>
    <n v="44"/>
    <n v="2"/>
    <n v="41.56"/>
    <s v=""/>
    <n v="3"/>
    <s v=""/>
    <n v="158"/>
    <n v="0"/>
    <n v="4.54545454545454E-2"/>
    <n v="13.8533333333333"/>
    <x v="1"/>
    <n v="1"/>
  </r>
  <r>
    <x v="5054"/>
    <n v="32"/>
    <s v="Female"/>
    <s v="USA"/>
    <d v="2024-08-12T18:25:10"/>
    <x v="4"/>
    <n v="2"/>
    <n v="0"/>
    <n v="53"/>
    <n v="3"/>
    <n v="41.53"/>
    <s v=""/>
    <n v="3"/>
    <s v=""/>
    <n v="27"/>
    <n v="0"/>
    <n v="5.6603773584905599E-2"/>
    <n v="13.8433333333333"/>
    <x v="1"/>
    <n v="0"/>
  </r>
  <r>
    <x v="5055"/>
    <n v="22"/>
    <s v="Female"/>
    <s v="Japan"/>
    <d v="2023-05-28T21:33:21"/>
    <x v="5"/>
    <n v="5"/>
    <n v="1"/>
    <n v="59"/>
    <n v="2"/>
    <n v="41.47"/>
    <s v=""/>
    <n v="3"/>
    <s v=""/>
    <n v="4"/>
    <n v="0.2"/>
    <n v="3.38983050847457E-2"/>
    <n v="13.8233333333333"/>
    <x v="1"/>
    <n v="0"/>
  </r>
  <r>
    <x v="5056"/>
    <n v="42"/>
    <s v="Male"/>
    <s v="Canada"/>
    <d v="2024-02-14T16:27:34"/>
    <x v="0"/>
    <n v="2"/>
    <n v="1"/>
    <n v="53"/>
    <n v="0"/>
    <n v="41.38"/>
    <s v=""/>
    <n v="3"/>
    <s v=""/>
    <n v="4"/>
    <n v="0.5"/>
    <n v="0"/>
    <n v="13.793333333333299"/>
    <x v="1"/>
    <n v="0"/>
  </r>
  <r>
    <x v="5057"/>
    <n v="36"/>
    <s v="Male"/>
    <s v="USA"/>
    <d v="2024-07-07T07:48:24"/>
    <x v="5"/>
    <n v="3"/>
    <n v="0"/>
    <n v="48"/>
    <n v="5"/>
    <n v="41.21"/>
    <s v=""/>
    <n v="3"/>
    <s v=""/>
    <n v="2"/>
    <n v="0"/>
    <n v="0.10416666666666601"/>
    <n v="13.736666666666601"/>
    <x v="1"/>
    <n v="0"/>
  </r>
  <r>
    <x v="5058"/>
    <n v="31"/>
    <s v="Female"/>
    <s v="UK"/>
    <d v="2023-04-26T12:46:16"/>
    <x v="2"/>
    <n v="2"/>
    <n v="0"/>
    <n v="55"/>
    <n v="4"/>
    <n v="41.2"/>
    <s v=""/>
    <n v="3"/>
    <s v=""/>
    <n v="175"/>
    <n v="0"/>
    <n v="7.2727272727272696E-2"/>
    <n v="13.733333333333301"/>
    <x v="1"/>
    <n v="1"/>
  </r>
  <r>
    <x v="5059"/>
    <n v="59"/>
    <s v="Female"/>
    <s v="UK"/>
    <d v="2024-07-09T12:22:16"/>
    <x v="2"/>
    <n v="1"/>
    <n v="0"/>
    <n v="52"/>
    <n v="1"/>
    <n v="41.16"/>
    <s v=""/>
    <n v="3"/>
    <s v=""/>
    <n v="8"/>
    <n v="0"/>
    <n v="1.9230769230769201E-2"/>
    <n v="13.719999999999899"/>
    <x v="1"/>
    <n v="0"/>
  </r>
  <r>
    <x v="5060"/>
    <n v="55"/>
    <s v="Female"/>
    <s v="France"/>
    <d v="2024-07-25T02:09:44"/>
    <x v="3"/>
    <n v="4"/>
    <n v="0"/>
    <n v="46"/>
    <n v="3"/>
    <n v="41.15"/>
    <s v=""/>
    <n v="3"/>
    <s v=""/>
    <n v="4"/>
    <n v="0"/>
    <n v="6.5217391304347797E-2"/>
    <n v="13.716666666666599"/>
    <x v="1"/>
    <n v="0"/>
  </r>
  <r>
    <x v="5061"/>
    <n v="41"/>
    <s v="Male"/>
    <s v="Canada"/>
    <d v="2024-08-04T03:04:56"/>
    <x v="2"/>
    <n v="2"/>
    <n v="1"/>
    <n v="50"/>
    <n v="1"/>
    <n v="40.86"/>
    <s v=""/>
    <n v="3"/>
    <s v=""/>
    <n v="23"/>
    <n v="0.5"/>
    <n v="0.02"/>
    <n v="13.62"/>
    <x v="1"/>
    <n v="0"/>
  </r>
  <r>
    <x v="5062"/>
    <n v="18"/>
    <s v="Female"/>
    <s v="USA"/>
    <d v="2023-05-28T11:20:06"/>
    <x v="3"/>
    <n v="2"/>
    <n v="1"/>
    <n v="58"/>
    <n v="6"/>
    <n v="40.74"/>
    <s v=""/>
    <n v="3"/>
    <s v=""/>
    <n v="26"/>
    <n v="0.5"/>
    <n v="0.10344827586206801"/>
    <n v="13.58"/>
    <x v="1"/>
    <n v="0"/>
  </r>
  <r>
    <x v="5063"/>
    <n v="33"/>
    <s v="Male"/>
    <s v="France"/>
    <d v="2024-12-06T15:57:05"/>
    <x v="0"/>
    <n v="0"/>
    <n v="0"/>
    <n v="45"/>
    <n v="1"/>
    <n v="40.69"/>
    <s v=""/>
    <n v="3"/>
    <s v=""/>
    <n v="47"/>
    <n v="0"/>
    <n v="2.2222222222222199E-2"/>
    <n v="13.563333333333301"/>
    <x v="1"/>
    <n v="0"/>
  </r>
  <r>
    <x v="5064"/>
    <n v="43"/>
    <s v="Female"/>
    <s v="Canada"/>
    <d v="2024-08-29T01:43:56"/>
    <x v="3"/>
    <n v="3"/>
    <n v="0"/>
    <n v="61"/>
    <n v="2"/>
    <n v="40.64"/>
    <s v=""/>
    <n v="3"/>
    <s v=""/>
    <n v="58"/>
    <n v="0"/>
    <n v="3.2786885245901599E-2"/>
    <n v="13.546666666666599"/>
    <x v="1"/>
    <n v="0"/>
  </r>
  <r>
    <x v="5065"/>
    <n v="56"/>
    <s v="Male"/>
    <s v="USA"/>
    <d v="2023-02-13T00:18:22"/>
    <x v="3"/>
    <n v="3"/>
    <n v="1"/>
    <n v="58"/>
    <n v="5"/>
    <n v="40.450000000000003"/>
    <s v=""/>
    <n v="3"/>
    <s v=""/>
    <n v="0"/>
    <n v="0.33333333333333298"/>
    <n v="8.6206896551724102E-2"/>
    <n v="13.483333333333301"/>
    <x v="1"/>
    <n v="0"/>
  </r>
  <r>
    <x v="5066"/>
    <n v="44"/>
    <s v="Male"/>
    <s v="Germany"/>
    <d v="2023-06-13T12:48:25"/>
    <x v="2"/>
    <n v="3"/>
    <n v="0"/>
    <n v="50"/>
    <n v="0"/>
    <n v="40.44"/>
    <s v=""/>
    <n v="3"/>
    <s v=""/>
    <n v="35"/>
    <n v="0"/>
    <n v="0"/>
    <n v="13.479999999999899"/>
    <x v="1"/>
    <n v="0"/>
  </r>
  <r>
    <x v="5067"/>
    <n v="34"/>
    <s v="Male"/>
    <s v="USA"/>
    <d v="2024-02-11T13:59:35"/>
    <x v="2"/>
    <n v="4"/>
    <n v="1"/>
    <n v="46"/>
    <n v="1"/>
    <n v="40.42"/>
    <s v=""/>
    <n v="3"/>
    <s v=""/>
    <n v="0"/>
    <n v="0.25"/>
    <n v="2.1739130434782601E-2"/>
    <n v="13.473333333333301"/>
    <x v="1"/>
    <n v="0"/>
  </r>
  <r>
    <x v="5068"/>
    <n v="18"/>
    <s v="Male"/>
    <s v="Australia"/>
    <d v="2024-09-05T16:14:50"/>
    <x v="5"/>
    <n v="4"/>
    <n v="2"/>
    <n v="49"/>
    <n v="1"/>
    <n v="40.340000000000003"/>
    <s v=""/>
    <n v="3"/>
    <s v=""/>
    <n v="20"/>
    <n v="0.5"/>
    <n v="2.04081632653061E-2"/>
    <n v="13.4466666666666"/>
    <x v="1"/>
    <n v="0"/>
  </r>
  <r>
    <x v="5069"/>
    <n v="29"/>
    <s v="Male"/>
    <s v="UK"/>
    <d v="2023-09-19T01:22:56"/>
    <x v="4"/>
    <n v="3"/>
    <n v="0"/>
    <n v="43"/>
    <n v="2"/>
    <n v="40.33"/>
    <s v=""/>
    <n v="3"/>
    <s v=""/>
    <n v="13"/>
    <n v="0"/>
    <n v="4.6511627906976702E-2"/>
    <n v="13.4433333333333"/>
    <x v="1"/>
    <n v="0"/>
  </r>
  <r>
    <x v="5070"/>
    <n v="28"/>
    <s v="Male"/>
    <s v="Japan"/>
    <d v="2024-12-19T04:44:11"/>
    <x v="1"/>
    <n v="4"/>
    <n v="1"/>
    <n v="54"/>
    <n v="2"/>
    <n v="40.24"/>
    <s v=""/>
    <n v="3"/>
    <s v=""/>
    <n v="57"/>
    <n v="0.25"/>
    <n v="3.7037037037037E-2"/>
    <n v="13.4133333333333"/>
    <x v="1"/>
    <n v="0"/>
  </r>
  <r>
    <x v="5071"/>
    <n v="46"/>
    <s v="Male"/>
    <s v="USA"/>
    <d v="2024-08-25T13:02:42"/>
    <x v="1"/>
    <n v="1"/>
    <n v="1"/>
    <n v="54"/>
    <n v="2"/>
    <n v="40.21"/>
    <s v=""/>
    <n v="3"/>
    <s v=""/>
    <n v="20"/>
    <n v="1"/>
    <n v="3.7037037037037E-2"/>
    <n v="13.4033333333333"/>
    <x v="1"/>
    <n v="0"/>
  </r>
  <r>
    <x v="5072"/>
    <n v="48"/>
    <s v="Female"/>
    <s v="Australia"/>
    <d v="2023-07-28T14:45:26"/>
    <x v="5"/>
    <n v="3"/>
    <n v="0"/>
    <n v="48"/>
    <n v="4"/>
    <n v="40.19"/>
    <s v=""/>
    <n v="3"/>
    <s v=""/>
    <n v="49"/>
    <n v="0"/>
    <n v="8.3333333333333301E-2"/>
    <n v="13.396666666666601"/>
    <x v="1"/>
    <n v="0"/>
  </r>
  <r>
    <x v="5073"/>
    <n v="31"/>
    <s v="Female"/>
    <s v="USA"/>
    <d v="2024-06-14T02:02:25"/>
    <x v="0"/>
    <n v="3"/>
    <n v="0"/>
    <n v="52"/>
    <n v="1"/>
    <n v="40.14"/>
    <s v=""/>
    <n v="3"/>
    <s v=""/>
    <n v="10"/>
    <n v="0"/>
    <n v="1.9230769230769201E-2"/>
    <n v="13.38"/>
    <x v="1"/>
    <n v="0"/>
  </r>
  <r>
    <x v="5074"/>
    <n v="43"/>
    <s v="Male"/>
    <s v="USA"/>
    <d v="2023-01-26T23:28:19"/>
    <x v="0"/>
    <n v="4"/>
    <n v="2"/>
    <n v="47"/>
    <n v="0"/>
    <n v="39.89"/>
    <s v=""/>
    <n v="3"/>
    <s v=""/>
    <n v="92"/>
    <n v="0.5"/>
    <n v="0"/>
    <n v="13.296666666666599"/>
    <x v="1"/>
    <n v="1"/>
  </r>
  <r>
    <x v="5075"/>
    <n v="33"/>
    <s v="Male"/>
    <s v="Australia"/>
    <d v="2024-10-04T07:57:53"/>
    <x v="4"/>
    <n v="5"/>
    <n v="2"/>
    <n v="57"/>
    <n v="2"/>
    <n v="39.89"/>
    <s v=""/>
    <n v="3"/>
    <s v=""/>
    <n v="13"/>
    <n v="0.4"/>
    <n v="3.5087719298245598E-2"/>
    <n v="13.296666666666599"/>
    <x v="1"/>
    <n v="0"/>
  </r>
  <r>
    <x v="5076"/>
    <n v="23"/>
    <s v="Male"/>
    <s v="Canada"/>
    <d v="2023-04-12T18:47:01"/>
    <x v="5"/>
    <n v="3"/>
    <n v="2"/>
    <n v="47"/>
    <n v="3"/>
    <n v="39.82"/>
    <s v=""/>
    <n v="3"/>
    <s v=""/>
    <n v="57"/>
    <n v="0.66666666666666596"/>
    <n v="6.3829787234042507E-2"/>
    <n v="13.2733333333333"/>
    <x v="1"/>
    <n v="0"/>
  </r>
  <r>
    <x v="5077"/>
    <n v="48"/>
    <s v="Male"/>
    <s v="Germany"/>
    <d v="2023-11-25T22:52:40"/>
    <x v="0"/>
    <n v="2"/>
    <n v="1"/>
    <n v="51"/>
    <n v="3"/>
    <n v="39.799999999999997"/>
    <s v=""/>
    <n v="3"/>
    <s v=""/>
    <n v="51"/>
    <n v="0.5"/>
    <n v="5.8823529411764698E-2"/>
    <n v="13.2666666666666"/>
    <x v="1"/>
    <n v="0"/>
  </r>
  <r>
    <x v="5078"/>
    <n v="34"/>
    <s v="Female"/>
    <s v="France"/>
    <d v="2024-11-16T03:53:25"/>
    <x v="2"/>
    <n v="3"/>
    <n v="0"/>
    <n v="53"/>
    <n v="2"/>
    <n v="39.799999999999997"/>
    <s v=""/>
    <n v="3"/>
    <s v=""/>
    <n v="1"/>
    <n v="0"/>
    <n v="3.7735849056603703E-2"/>
    <n v="13.2666666666666"/>
    <x v="1"/>
    <n v="0"/>
  </r>
  <r>
    <x v="5079"/>
    <n v="18"/>
    <s v="Male"/>
    <s v="USA"/>
    <d v="2023-07-16T13:39:11"/>
    <x v="5"/>
    <n v="3"/>
    <n v="2"/>
    <n v="48"/>
    <n v="3"/>
    <n v="39.79"/>
    <s v=""/>
    <n v="3"/>
    <s v=""/>
    <n v="7"/>
    <n v="0.66666666666666596"/>
    <n v="6.25E-2"/>
    <n v="13.2633333333333"/>
    <x v="1"/>
    <n v="0"/>
  </r>
  <r>
    <x v="5080"/>
    <n v="48"/>
    <s v="Male"/>
    <s v="USA"/>
    <d v="2023-01-08T04:17:40"/>
    <x v="4"/>
    <n v="3"/>
    <n v="0"/>
    <n v="51"/>
    <n v="3"/>
    <n v="39.71"/>
    <s v=""/>
    <n v="3"/>
    <s v=""/>
    <n v="22"/>
    <n v="0"/>
    <n v="5.8823529411764698E-2"/>
    <n v="13.236666666666601"/>
    <x v="1"/>
    <n v="0"/>
  </r>
  <r>
    <x v="5081"/>
    <n v="23"/>
    <s v="Male"/>
    <s v="France"/>
    <d v="2023-07-25T10:49:51"/>
    <x v="3"/>
    <n v="4"/>
    <n v="1"/>
    <n v="34"/>
    <n v="3"/>
    <n v="39.68"/>
    <s v=""/>
    <n v="3"/>
    <s v=""/>
    <n v="6"/>
    <n v="0.25"/>
    <n v="8.8235294117646995E-2"/>
    <n v="13.226666666666601"/>
    <x v="1"/>
    <n v="0"/>
  </r>
  <r>
    <x v="5082"/>
    <n v="28"/>
    <s v="Female"/>
    <s v="Australia"/>
    <d v="2023-06-15T12:59:28"/>
    <x v="3"/>
    <n v="4"/>
    <n v="2"/>
    <n v="32"/>
    <n v="1"/>
    <n v="39.630000000000003"/>
    <s v=""/>
    <n v="3"/>
    <s v=""/>
    <n v="14"/>
    <n v="0.5"/>
    <n v="3.125E-2"/>
    <n v="13.21"/>
    <x v="1"/>
    <n v="1"/>
  </r>
  <r>
    <x v="5083"/>
    <n v="28"/>
    <s v="Female"/>
    <s v="Canada"/>
    <d v="2023-09-17T20:10:47"/>
    <x v="2"/>
    <n v="3"/>
    <n v="1"/>
    <n v="51"/>
    <n v="3"/>
    <n v="39.630000000000003"/>
    <s v=""/>
    <n v="3"/>
    <s v=""/>
    <n v="1"/>
    <n v="0.33333333333333298"/>
    <n v="5.8823529411764698E-2"/>
    <n v="13.21"/>
    <x v="1"/>
    <n v="0"/>
  </r>
  <r>
    <x v="5084"/>
    <n v="30"/>
    <s v="Male"/>
    <s v="USA"/>
    <d v="2024-02-15T02:40:49"/>
    <x v="3"/>
    <n v="3"/>
    <n v="1"/>
    <n v="36"/>
    <n v="1"/>
    <n v="39.58"/>
    <s v=""/>
    <n v="3"/>
    <s v=""/>
    <n v="41"/>
    <n v="0.33333333333333298"/>
    <n v="2.77777777777777E-2"/>
    <n v="13.1933333333333"/>
    <x v="1"/>
    <n v="0"/>
  </r>
  <r>
    <x v="5085"/>
    <n v="29"/>
    <s v="Male"/>
    <s v="USA"/>
    <d v="2023-12-12T23:42:43"/>
    <x v="1"/>
    <n v="1"/>
    <n v="0"/>
    <n v="56"/>
    <n v="4"/>
    <n v="39.47"/>
    <s v=""/>
    <n v="3"/>
    <s v=""/>
    <n v="20"/>
    <n v="0"/>
    <n v="7.1428571428571397E-2"/>
    <n v="13.156666666666601"/>
    <x v="1"/>
    <n v="0"/>
  </r>
  <r>
    <x v="5086"/>
    <n v="36"/>
    <s v="Male"/>
    <s v="USA"/>
    <d v="2023-04-23T04:27:52"/>
    <x v="1"/>
    <n v="5"/>
    <n v="3"/>
    <n v="56"/>
    <n v="2"/>
    <n v="39.36"/>
    <s v=""/>
    <n v="3"/>
    <s v=""/>
    <n v="0"/>
    <n v="0.6"/>
    <n v="3.5714285714285698E-2"/>
    <n v="13.12"/>
    <x v="1"/>
    <n v="0"/>
  </r>
  <r>
    <x v="5087"/>
    <n v="38"/>
    <s v="Female"/>
    <s v="USA"/>
    <d v="2023-12-21T03:22:06"/>
    <x v="1"/>
    <n v="5"/>
    <n v="3"/>
    <n v="55"/>
    <n v="1"/>
    <n v="39.229999999999997"/>
    <s v=""/>
    <n v="3"/>
    <s v=""/>
    <n v="86"/>
    <n v="0.6"/>
    <n v="1.8181818181818101E-2"/>
    <n v="13.0766666666666"/>
    <x v="1"/>
    <n v="1"/>
  </r>
  <r>
    <x v="5088"/>
    <n v="49"/>
    <s v="Female"/>
    <s v="Australia"/>
    <d v="2024-06-11T15:38:07"/>
    <x v="1"/>
    <n v="2"/>
    <n v="0"/>
    <n v="54"/>
    <n v="4"/>
    <n v="39.18"/>
    <s v=""/>
    <n v="3"/>
    <s v=""/>
    <n v="22"/>
    <n v="0"/>
    <n v="7.4074074074074001E-2"/>
    <n v="13.06"/>
    <x v="1"/>
    <n v="0"/>
  </r>
  <r>
    <x v="5089"/>
    <n v="30"/>
    <s v="Male"/>
    <s v="USA"/>
    <d v="2023-03-28T12:17:35"/>
    <x v="3"/>
    <n v="4"/>
    <n v="2"/>
    <n v="43"/>
    <n v="1"/>
    <n v="39.159999999999997"/>
    <s v=""/>
    <n v="3"/>
    <s v=""/>
    <n v="73"/>
    <n v="0.5"/>
    <n v="2.3255813953488299E-2"/>
    <n v="13.053333333333301"/>
    <x v="1"/>
    <n v="0"/>
  </r>
  <r>
    <x v="5090"/>
    <n v="25"/>
    <s v="Female"/>
    <s v="Canada"/>
    <d v="2023-01-20T14:09:33"/>
    <x v="0"/>
    <n v="3"/>
    <n v="2"/>
    <n v="60"/>
    <n v="5"/>
    <n v="39.14"/>
    <s v=""/>
    <n v="3"/>
    <s v=""/>
    <n v="28"/>
    <n v="0.66666666666666596"/>
    <n v="8.3333333333333301E-2"/>
    <n v="13.046666666666599"/>
    <x v="1"/>
    <n v="0"/>
  </r>
  <r>
    <x v="5091"/>
    <n v="27"/>
    <s v="Male"/>
    <s v="Canada"/>
    <d v="2024-10-11T02:02:17"/>
    <x v="3"/>
    <n v="3"/>
    <n v="1"/>
    <n v="56"/>
    <n v="2"/>
    <n v="39.119999999999997"/>
    <s v=""/>
    <n v="3"/>
    <s v=""/>
    <n v="13"/>
    <n v="0.33333333333333298"/>
    <n v="3.5714285714285698E-2"/>
    <n v="13.04"/>
    <x v="1"/>
    <n v="1"/>
  </r>
  <r>
    <x v="5092"/>
    <n v="32"/>
    <s v="Female"/>
    <s v="USA"/>
    <d v="2023-02-09T10:09:32"/>
    <x v="3"/>
    <n v="2"/>
    <n v="0"/>
    <n v="56"/>
    <n v="4"/>
    <n v="39.07"/>
    <s v=""/>
    <n v="3"/>
    <s v=""/>
    <n v="1"/>
    <n v="0"/>
    <n v="7.1428571428571397E-2"/>
    <n v="13.0233333333333"/>
    <x v="1"/>
    <n v="0"/>
  </r>
  <r>
    <x v="5093"/>
    <n v="18"/>
    <s v="Female"/>
    <s v="Australia"/>
    <d v="2024-11-23T11:06:18"/>
    <x v="2"/>
    <n v="4"/>
    <n v="3"/>
    <n v="45"/>
    <n v="2"/>
    <n v="39.01"/>
    <s v=""/>
    <n v="3"/>
    <s v=""/>
    <n v="49"/>
    <n v="0.75"/>
    <n v="4.4444444444444398E-2"/>
    <n v="13.0033333333333"/>
    <x v="1"/>
    <n v="0"/>
  </r>
  <r>
    <x v="5094"/>
    <n v="37"/>
    <s v="Female"/>
    <s v="UK"/>
    <d v="2023-01-15T01:17:17"/>
    <x v="5"/>
    <n v="1"/>
    <n v="0"/>
    <n v="41"/>
    <n v="2"/>
    <n v="39"/>
    <s v=""/>
    <n v="3"/>
    <s v=""/>
    <n v="20"/>
    <n v="0"/>
    <n v="4.8780487804878002E-2"/>
    <n v="13"/>
    <x v="1"/>
    <n v="0"/>
  </r>
  <r>
    <x v="5095"/>
    <n v="53"/>
    <s v="Female"/>
    <s v="Australia"/>
    <d v="2024-01-27T00:12:07"/>
    <x v="4"/>
    <n v="2"/>
    <n v="1"/>
    <n v="51"/>
    <n v="6"/>
    <n v="38.69"/>
    <s v=""/>
    <n v="3"/>
    <s v=""/>
    <n v="4"/>
    <n v="0.5"/>
    <n v="0.11764705882352899"/>
    <n v="12.896666666666601"/>
    <x v="1"/>
    <n v="0"/>
  </r>
  <r>
    <x v="5096"/>
    <n v="26"/>
    <s v="Female"/>
    <s v="USA"/>
    <d v="2023-08-11T17:30:20"/>
    <x v="3"/>
    <n v="5"/>
    <n v="1"/>
    <n v="58"/>
    <n v="4"/>
    <n v="38.409999999999997"/>
    <s v=""/>
    <n v="3"/>
    <s v=""/>
    <n v="40"/>
    <n v="0.2"/>
    <n v="6.8965517241379296E-2"/>
    <n v="12.803333333333301"/>
    <x v="1"/>
    <n v="0"/>
  </r>
  <r>
    <x v="5097"/>
    <n v="30"/>
    <s v="Female"/>
    <s v="USA"/>
    <d v="2024-04-20T07:55:50"/>
    <x v="3"/>
    <n v="3"/>
    <n v="1"/>
    <n v="47"/>
    <n v="4"/>
    <n v="38.409999999999997"/>
    <s v=""/>
    <n v="3"/>
    <s v=""/>
    <n v="16"/>
    <n v="0.33333333333333298"/>
    <n v="8.5106382978723402E-2"/>
    <n v="12.803333333333301"/>
    <x v="1"/>
    <n v="1"/>
  </r>
  <r>
    <x v="5098"/>
    <n v="37"/>
    <s v="Female"/>
    <s v="Australia"/>
    <d v="2024-05-05T05:39:38"/>
    <x v="2"/>
    <n v="3"/>
    <n v="0"/>
    <n v="46"/>
    <n v="4"/>
    <n v="38.299999999999997"/>
    <s v=""/>
    <n v="3"/>
    <s v=""/>
    <n v="38"/>
    <n v="0"/>
    <n v="8.6956521739130405E-2"/>
    <n v="12.7666666666666"/>
    <x v="1"/>
    <n v="0"/>
  </r>
  <r>
    <x v="5099"/>
    <n v="22"/>
    <s v="Female"/>
    <s v="USA"/>
    <d v="2024-03-29T11:44:49"/>
    <x v="2"/>
    <n v="3"/>
    <n v="0"/>
    <n v="51"/>
    <n v="0"/>
    <n v="38.270000000000003"/>
    <s v=""/>
    <n v="3"/>
    <s v=""/>
    <n v="29"/>
    <n v="0"/>
    <n v="0"/>
    <n v="12.7566666666666"/>
    <x v="1"/>
    <n v="0"/>
  </r>
  <r>
    <x v="5100"/>
    <n v="29"/>
    <s v="Female"/>
    <s v="USA"/>
    <d v="2023-04-08T14:02:07"/>
    <x v="4"/>
    <n v="5"/>
    <n v="0"/>
    <n v="52"/>
    <n v="0"/>
    <n v="38.22"/>
    <s v=""/>
    <n v="3"/>
    <s v=""/>
    <n v="20"/>
    <n v="0"/>
    <n v="0"/>
    <n v="12.74"/>
    <x v="1"/>
    <n v="0"/>
  </r>
  <r>
    <x v="5101"/>
    <n v="40"/>
    <s v="Female"/>
    <s v="France"/>
    <d v="2024-08-31T06:17:47"/>
    <x v="1"/>
    <n v="2"/>
    <n v="0"/>
    <n v="38"/>
    <n v="2"/>
    <n v="38.15"/>
    <s v=""/>
    <n v="3"/>
    <s v=""/>
    <n v="9"/>
    <n v="0"/>
    <n v="5.2631578947368397E-2"/>
    <n v="12.716666666666599"/>
    <x v="1"/>
    <n v="0"/>
  </r>
  <r>
    <x v="5102"/>
    <n v="54"/>
    <s v="Male"/>
    <s v="USA"/>
    <d v="2024-07-30T13:34:23"/>
    <x v="3"/>
    <n v="2"/>
    <n v="0"/>
    <n v="37"/>
    <n v="1"/>
    <n v="38"/>
    <s v=""/>
    <n v="3"/>
    <s v=""/>
    <n v="10"/>
    <n v="0"/>
    <n v="2.7027027027027001E-2"/>
    <n v="12.6666666666666"/>
    <x v="1"/>
    <n v="0"/>
  </r>
  <r>
    <x v="5103"/>
    <n v="36"/>
    <s v="Female"/>
    <s v="France"/>
    <d v="2024-05-30T15:59:29"/>
    <x v="1"/>
    <n v="1"/>
    <n v="0"/>
    <n v="44"/>
    <n v="4"/>
    <n v="37.82"/>
    <s v=""/>
    <n v="3"/>
    <s v=""/>
    <n v="31"/>
    <n v="0"/>
    <n v="9.0909090909090898E-2"/>
    <n v="12.6066666666666"/>
    <x v="1"/>
    <n v="0"/>
  </r>
  <r>
    <x v="5104"/>
    <n v="32"/>
    <s v="Male"/>
    <s v="Canada"/>
    <d v="2023-10-17T02:29:54"/>
    <x v="2"/>
    <n v="4"/>
    <n v="3"/>
    <n v="55"/>
    <n v="1"/>
    <n v="37.619999999999997"/>
    <s v=""/>
    <n v="3"/>
    <s v=""/>
    <n v="62"/>
    <n v="0.75"/>
    <n v="1.8181818181818101E-2"/>
    <n v="12.54"/>
    <x v="1"/>
    <n v="0"/>
  </r>
  <r>
    <x v="5105"/>
    <n v="29"/>
    <s v="Female"/>
    <s v="Canada"/>
    <d v="2023-12-22T23:10:19"/>
    <x v="5"/>
    <n v="4"/>
    <n v="0"/>
    <n v="53"/>
    <n v="3"/>
    <n v="37.53"/>
    <s v=""/>
    <n v="3"/>
    <s v=""/>
    <n v="59"/>
    <n v="0"/>
    <n v="5.6603773584905599E-2"/>
    <n v="12.51"/>
    <x v="1"/>
    <n v="0"/>
  </r>
  <r>
    <x v="5106"/>
    <n v="45"/>
    <s v="Male"/>
    <s v="USA"/>
    <d v="2024-11-09T06:53:48"/>
    <x v="2"/>
    <n v="5"/>
    <n v="2"/>
    <n v="64"/>
    <n v="4"/>
    <n v="37.369999999999997"/>
    <s v=""/>
    <n v="3"/>
    <s v=""/>
    <n v="72"/>
    <n v="0.4"/>
    <n v="6.25E-2"/>
    <n v="12.456666666666599"/>
    <x v="1"/>
    <n v="0"/>
  </r>
  <r>
    <x v="5107"/>
    <n v="18"/>
    <s v="Female"/>
    <s v="USA"/>
    <d v="2023-09-28T08:46:51"/>
    <x v="1"/>
    <n v="5"/>
    <n v="1"/>
    <n v="55"/>
    <n v="1"/>
    <n v="37.22"/>
    <s v=""/>
    <n v="3"/>
    <s v=""/>
    <n v="33"/>
    <n v="0.2"/>
    <n v="1.8181818181818101E-2"/>
    <n v="12.406666666666601"/>
    <x v="1"/>
    <n v="0"/>
  </r>
  <r>
    <x v="5108"/>
    <n v="24"/>
    <s v="Female"/>
    <s v="UK"/>
    <d v="2024-01-05T17:09:34"/>
    <x v="4"/>
    <n v="3"/>
    <n v="0"/>
    <n v="47"/>
    <n v="2"/>
    <n v="37.18"/>
    <s v=""/>
    <n v="3"/>
    <s v=""/>
    <n v="23"/>
    <n v="0"/>
    <n v="4.2553191489361701E-2"/>
    <n v="12.393333333333301"/>
    <x v="1"/>
    <n v="0"/>
  </r>
  <r>
    <x v="5109"/>
    <n v="37"/>
    <s v="Female"/>
    <s v="USA"/>
    <d v="2024-09-06T12:41:21"/>
    <x v="1"/>
    <n v="5"/>
    <n v="1"/>
    <n v="55"/>
    <n v="5"/>
    <n v="37.14"/>
    <s v=""/>
    <n v="3"/>
    <s v=""/>
    <n v="27"/>
    <n v="0.2"/>
    <n v="9.0909090909090898E-2"/>
    <n v="12.38"/>
    <x v="1"/>
    <n v="0"/>
  </r>
  <r>
    <x v="5110"/>
    <n v="41"/>
    <s v="Male"/>
    <s v="USA"/>
    <d v="2023-09-30T17:43:32"/>
    <x v="2"/>
    <n v="2"/>
    <n v="1"/>
    <n v="45"/>
    <n v="3"/>
    <n v="36.880000000000003"/>
    <s v=""/>
    <n v="3"/>
    <s v=""/>
    <n v="12"/>
    <n v="0.5"/>
    <n v="6.6666666666666596E-2"/>
    <n v="12.293333333333299"/>
    <x v="1"/>
    <n v="0"/>
  </r>
  <r>
    <x v="5111"/>
    <n v="49"/>
    <s v="Female"/>
    <s v="USA"/>
    <d v="2024-03-12T13:49:59"/>
    <x v="3"/>
    <n v="1"/>
    <n v="0"/>
    <n v="43"/>
    <n v="2"/>
    <n v="36.770000000000003"/>
    <s v=""/>
    <n v="3"/>
    <s v=""/>
    <n v="48"/>
    <n v="0"/>
    <n v="4.6511627906976702E-2"/>
    <n v="12.2566666666666"/>
    <x v="1"/>
    <n v="1"/>
  </r>
  <r>
    <x v="5112"/>
    <n v="54"/>
    <s v="Male"/>
    <s v="USA"/>
    <d v="2023-08-31T04:44:40"/>
    <x v="2"/>
    <n v="2"/>
    <n v="0"/>
    <n v="62"/>
    <n v="2"/>
    <n v="36.69"/>
    <s v=""/>
    <n v="3"/>
    <s v=""/>
    <n v="70"/>
    <n v="0"/>
    <n v="3.2258064516128997E-2"/>
    <n v="12.229999999999899"/>
    <x v="1"/>
    <n v="0"/>
  </r>
  <r>
    <x v="5113"/>
    <n v="45"/>
    <s v="Male"/>
    <s v="USA"/>
    <d v="2024-01-27T23:33:50"/>
    <x v="1"/>
    <n v="2"/>
    <n v="1"/>
    <n v="50"/>
    <n v="3"/>
    <n v="36.65"/>
    <s v=""/>
    <n v="3"/>
    <s v=""/>
    <n v="9"/>
    <n v="0.5"/>
    <n v="0.06"/>
    <n v="12.216666666666599"/>
    <x v="1"/>
    <n v="0"/>
  </r>
  <r>
    <x v="5114"/>
    <n v="18"/>
    <s v="Female"/>
    <s v="Japan"/>
    <d v="2024-01-16T13:03:40"/>
    <x v="1"/>
    <n v="3"/>
    <n v="1"/>
    <n v="51"/>
    <n v="1"/>
    <n v="36.42"/>
    <s v=""/>
    <n v="3"/>
    <s v=""/>
    <n v="25"/>
    <n v="0.33333333333333298"/>
    <n v="1.9607843137254902E-2"/>
    <n v="12.14"/>
    <x v="1"/>
    <n v="0"/>
  </r>
  <r>
    <x v="5115"/>
    <n v="32"/>
    <s v="Male"/>
    <s v="USA"/>
    <d v="2023-08-01T09:17:05"/>
    <x v="2"/>
    <n v="4"/>
    <n v="0"/>
    <n v="56"/>
    <n v="1"/>
    <n v="36.25"/>
    <s v=""/>
    <n v="3"/>
    <s v=""/>
    <n v="10"/>
    <n v="0"/>
    <n v="1.7857142857142801E-2"/>
    <n v="12.0833333333333"/>
    <x v="1"/>
    <n v="0"/>
  </r>
  <r>
    <x v="5116"/>
    <n v="18"/>
    <s v="Female"/>
    <s v="USA"/>
    <d v="2024-03-10T19:29:23"/>
    <x v="5"/>
    <n v="2"/>
    <n v="0"/>
    <n v="63"/>
    <n v="7"/>
    <n v="36.200000000000003"/>
    <s v=""/>
    <n v="3"/>
    <s v=""/>
    <n v="65"/>
    <n v="0"/>
    <n v="0.11111111111111099"/>
    <n v="12.066666666666601"/>
    <x v="1"/>
    <n v="0"/>
  </r>
  <r>
    <x v="5117"/>
    <n v="18"/>
    <s v="Male"/>
    <s v="USA"/>
    <d v="2023-07-19T19:02:23"/>
    <x v="5"/>
    <n v="3"/>
    <n v="2"/>
    <n v="45"/>
    <n v="3"/>
    <n v="36.03"/>
    <s v=""/>
    <n v="3"/>
    <s v=""/>
    <n v="55"/>
    <n v="0.66666666666666596"/>
    <n v="6.6666666666666596E-2"/>
    <n v="12.01"/>
    <x v="1"/>
    <n v="0"/>
  </r>
  <r>
    <x v="5118"/>
    <n v="18"/>
    <s v="Male"/>
    <s v="USA"/>
    <d v="2024-01-24T05:02:11"/>
    <x v="4"/>
    <n v="3"/>
    <n v="0"/>
    <n v="45"/>
    <n v="2"/>
    <n v="36.03"/>
    <s v=""/>
    <n v="3"/>
    <s v=""/>
    <n v="63"/>
    <n v="0"/>
    <n v="4.4444444444444398E-2"/>
    <n v="12.01"/>
    <x v="1"/>
    <n v="0"/>
  </r>
  <r>
    <x v="5119"/>
    <n v="38"/>
    <s v="Female"/>
    <s v="Canada"/>
    <d v="2024-01-06T09:13:15"/>
    <x v="0"/>
    <n v="3"/>
    <n v="0"/>
    <n v="50"/>
    <n v="5"/>
    <n v="36"/>
    <s v=""/>
    <n v="3"/>
    <s v=""/>
    <n v="11"/>
    <n v="0"/>
    <n v="0.1"/>
    <n v="12"/>
    <x v="1"/>
    <n v="0"/>
  </r>
  <r>
    <x v="5120"/>
    <n v="42"/>
    <s v="Female"/>
    <s v="Japan"/>
    <d v="2023-05-15T12:19:44"/>
    <x v="5"/>
    <n v="4"/>
    <n v="3"/>
    <n v="44"/>
    <n v="4"/>
    <n v="35.97"/>
    <s v=""/>
    <n v="3"/>
    <s v=""/>
    <n v="20"/>
    <n v="0.75"/>
    <n v="9.0909090909090898E-2"/>
    <n v="11.99"/>
    <x v="1"/>
    <n v="0"/>
  </r>
  <r>
    <x v="5121"/>
    <n v="22"/>
    <s v="Female"/>
    <s v="USA"/>
    <d v="2024-05-11T06:12:45"/>
    <x v="5"/>
    <n v="4"/>
    <n v="3"/>
    <n v="49"/>
    <n v="1"/>
    <n v="35.9"/>
    <s v=""/>
    <n v="3"/>
    <s v=""/>
    <n v="0"/>
    <n v="0.75"/>
    <n v="2.04081632653061E-2"/>
    <n v="11.966666666666599"/>
    <x v="1"/>
    <n v="0"/>
  </r>
  <r>
    <x v="5122"/>
    <n v="22"/>
    <s v="Male"/>
    <s v="UK"/>
    <d v="2024-10-27T15:11:29"/>
    <x v="1"/>
    <n v="3"/>
    <n v="0"/>
    <n v="46"/>
    <n v="4"/>
    <n v="35.799999999999997"/>
    <s v=""/>
    <n v="3"/>
    <s v=""/>
    <n v="26"/>
    <n v="0"/>
    <n v="8.6956521739130405E-2"/>
    <n v="11.9333333333333"/>
    <x v="1"/>
    <n v="0"/>
  </r>
  <r>
    <x v="5123"/>
    <n v="34"/>
    <s v="Female"/>
    <s v="UK"/>
    <d v="2024-11-29T17:29:51"/>
    <x v="5"/>
    <n v="0"/>
    <n v="0"/>
    <n v="35"/>
    <n v="1"/>
    <n v="35.799999999999997"/>
    <s v=""/>
    <n v="3"/>
    <s v=""/>
    <n v="21"/>
    <n v="0"/>
    <n v="2.8571428571428501E-2"/>
    <n v="11.9333333333333"/>
    <x v="1"/>
    <n v="0"/>
  </r>
  <r>
    <x v="5124"/>
    <n v="24"/>
    <s v="Female"/>
    <s v="USA"/>
    <d v="2024-04-12T04:16:28"/>
    <x v="5"/>
    <n v="1"/>
    <n v="0"/>
    <n v="44"/>
    <n v="1"/>
    <n v="35.770000000000003"/>
    <s v=""/>
    <n v="3"/>
    <s v=""/>
    <n v="23"/>
    <n v="0"/>
    <n v="2.27272727272727E-2"/>
    <n v="11.9233333333333"/>
    <x v="1"/>
    <n v="0"/>
  </r>
  <r>
    <x v="5125"/>
    <n v="27"/>
    <s v="Female"/>
    <s v="Canada"/>
    <d v="2023-10-22T09:31:44"/>
    <x v="5"/>
    <n v="8"/>
    <n v="4"/>
    <n v="39"/>
    <n v="2"/>
    <n v="35.69"/>
    <s v=""/>
    <n v="3"/>
    <s v=""/>
    <n v="16"/>
    <n v="0.5"/>
    <n v="5.1282051282051197E-2"/>
    <n v="11.896666666666601"/>
    <x v="1"/>
    <n v="0"/>
  </r>
  <r>
    <x v="5126"/>
    <n v="26"/>
    <s v="Male"/>
    <s v="UK"/>
    <d v="2023-07-07T00:24:51"/>
    <x v="4"/>
    <n v="7"/>
    <n v="2"/>
    <n v="52"/>
    <n v="1"/>
    <n v="35.67"/>
    <s v=""/>
    <n v="3"/>
    <s v=""/>
    <n v="48"/>
    <n v="0.28571428571428498"/>
    <n v="1.9230769230769201E-2"/>
    <n v="11.89"/>
    <x v="1"/>
    <n v="0"/>
  </r>
  <r>
    <x v="5127"/>
    <n v="45"/>
    <s v="Other"/>
    <s v="UK"/>
    <d v="2024-03-23T11:11:42"/>
    <x v="4"/>
    <n v="0"/>
    <n v="0"/>
    <n v="59"/>
    <n v="3"/>
    <n v="35.54"/>
    <s v=""/>
    <n v="3"/>
    <s v=""/>
    <n v="0"/>
    <n v="0"/>
    <n v="5.0847457627118599E-2"/>
    <n v="11.8466666666666"/>
    <x v="1"/>
    <n v="0"/>
  </r>
  <r>
    <x v="5128"/>
    <n v="33"/>
    <s v="Male"/>
    <s v="USA"/>
    <d v="2023-05-02T17:42:13"/>
    <x v="1"/>
    <n v="4"/>
    <n v="1"/>
    <n v="56"/>
    <n v="2"/>
    <n v="35.44"/>
    <s v=""/>
    <n v="3"/>
    <s v=""/>
    <n v="0"/>
    <n v="0.25"/>
    <n v="3.5714285714285698E-2"/>
    <n v="11.813333333333301"/>
    <x v="1"/>
    <n v="0"/>
  </r>
  <r>
    <x v="5129"/>
    <n v="40"/>
    <s v="Male"/>
    <s v="USA"/>
    <d v="2023-07-11T08:04:58"/>
    <x v="3"/>
    <n v="3"/>
    <n v="0"/>
    <n v="44"/>
    <n v="4"/>
    <n v="35.35"/>
    <s v=""/>
    <n v="3"/>
    <s v=""/>
    <n v="27"/>
    <n v="0"/>
    <n v="9.0909090909090898E-2"/>
    <n v="11.783333333333299"/>
    <x v="1"/>
    <n v="0"/>
  </r>
  <r>
    <x v="5130"/>
    <n v="39"/>
    <s v="Male"/>
    <s v="UK"/>
    <d v="2023-02-24T18:06:34"/>
    <x v="2"/>
    <n v="3"/>
    <n v="0"/>
    <n v="47"/>
    <n v="3"/>
    <n v="35.26"/>
    <s v=""/>
    <n v="3"/>
    <s v=""/>
    <n v="9"/>
    <n v="0"/>
    <n v="6.3829787234042507E-2"/>
    <n v="11.7533333333333"/>
    <x v="1"/>
    <n v="0"/>
  </r>
  <r>
    <x v="5131"/>
    <n v="43"/>
    <s v="Male"/>
    <s v="Australia"/>
    <d v="2024-06-18T15:32:57"/>
    <x v="3"/>
    <n v="2"/>
    <n v="0"/>
    <n v="52"/>
    <n v="2"/>
    <n v="35.14"/>
    <s v=""/>
    <n v="3"/>
    <s v=""/>
    <n v="6"/>
    <n v="0"/>
    <n v="3.8461538461538401E-2"/>
    <n v="11.713333333333299"/>
    <x v="1"/>
    <n v="0"/>
  </r>
  <r>
    <x v="5132"/>
    <n v="26"/>
    <s v="Male"/>
    <s v="USA"/>
    <d v="2024-11-16T18:29:30"/>
    <x v="1"/>
    <n v="4"/>
    <n v="2"/>
    <n v="43"/>
    <n v="3"/>
    <n v="35.049999999999997"/>
    <s v=""/>
    <n v="3"/>
    <s v=""/>
    <n v="16"/>
    <n v="0.5"/>
    <n v="6.9767441860465101E-2"/>
    <n v="11.6833333333333"/>
    <x v="1"/>
    <n v="1"/>
  </r>
  <r>
    <x v="5133"/>
    <n v="18"/>
    <s v="Female"/>
    <s v="France"/>
    <d v="2023-03-27T12:55:52"/>
    <x v="1"/>
    <n v="1"/>
    <n v="1"/>
    <n v="39"/>
    <n v="0"/>
    <n v="34.729999999999997"/>
    <s v=""/>
    <n v="3"/>
    <s v=""/>
    <n v="75"/>
    <n v="1"/>
    <n v="0"/>
    <n v="11.5766666666666"/>
    <x v="1"/>
    <n v="0"/>
  </r>
  <r>
    <x v="5134"/>
    <n v="36"/>
    <s v="Male"/>
    <s v="UK"/>
    <d v="2023-08-11T07:17:05"/>
    <x v="2"/>
    <n v="5"/>
    <n v="1"/>
    <n v="54"/>
    <n v="2"/>
    <n v="34.71"/>
    <s v=""/>
    <n v="3"/>
    <s v=""/>
    <n v="48"/>
    <n v="0.2"/>
    <n v="3.7037037037037E-2"/>
    <n v="11.57"/>
    <x v="1"/>
    <n v="0"/>
  </r>
  <r>
    <x v="5135"/>
    <n v="47"/>
    <s v="Female"/>
    <s v="Canada"/>
    <d v="2023-09-05T13:14:06"/>
    <x v="2"/>
    <n v="3"/>
    <n v="1"/>
    <n v="45"/>
    <n v="0"/>
    <n v="34.61"/>
    <s v=""/>
    <n v="3"/>
    <s v=""/>
    <n v="38"/>
    <n v="0.33333333333333298"/>
    <n v="0"/>
    <n v="11.5366666666666"/>
    <x v="1"/>
    <n v="0"/>
  </r>
  <r>
    <x v="5136"/>
    <n v="59"/>
    <s v="Female"/>
    <s v="Australia"/>
    <d v="2023-03-26T16:29:22"/>
    <x v="5"/>
    <n v="5"/>
    <n v="3"/>
    <n v="54"/>
    <n v="2"/>
    <n v="34.549999999999997"/>
    <s v=""/>
    <n v="3"/>
    <s v=""/>
    <n v="0"/>
    <n v="0.6"/>
    <n v="3.7037037037037E-2"/>
    <n v="11.5166666666666"/>
    <x v="1"/>
    <n v="0"/>
  </r>
  <r>
    <x v="5137"/>
    <n v="18"/>
    <s v="Female"/>
    <s v="Australia"/>
    <d v="2024-04-28T01:21:58"/>
    <x v="1"/>
    <n v="3"/>
    <n v="1"/>
    <n v="53"/>
    <n v="2"/>
    <n v="34.549999999999997"/>
    <s v=""/>
    <n v="3"/>
    <s v=""/>
    <n v="11"/>
    <n v="0.33333333333333298"/>
    <n v="3.7735849056603703E-2"/>
    <n v="11.5166666666666"/>
    <x v="1"/>
    <n v="0"/>
  </r>
  <r>
    <x v="5138"/>
    <n v="60"/>
    <s v="Female"/>
    <s v="USA"/>
    <d v="2023-03-09T01:03:15"/>
    <x v="4"/>
    <n v="3"/>
    <n v="0"/>
    <n v="59"/>
    <n v="2"/>
    <n v="34.369999999999997"/>
    <s v=""/>
    <n v="3"/>
    <s v=""/>
    <n v="4"/>
    <n v="0"/>
    <n v="3.38983050847457E-2"/>
    <n v="11.456666666666599"/>
    <x v="1"/>
    <n v="0"/>
  </r>
  <r>
    <x v="5139"/>
    <n v="39"/>
    <s v="Male"/>
    <s v="USA"/>
    <d v="2023-11-09T05:20:40"/>
    <x v="3"/>
    <n v="1"/>
    <n v="1"/>
    <n v="68"/>
    <n v="2"/>
    <n v="34.36"/>
    <s v=""/>
    <n v="3"/>
    <s v=""/>
    <n v="25"/>
    <n v="1"/>
    <n v="2.94117647058823E-2"/>
    <n v="11.453333333333299"/>
    <x v="1"/>
    <n v="0"/>
  </r>
  <r>
    <x v="5140"/>
    <n v="45"/>
    <s v="Female"/>
    <s v="USA"/>
    <d v="2024-06-11T03:57:16"/>
    <x v="3"/>
    <n v="7"/>
    <n v="0"/>
    <n v="50"/>
    <n v="7"/>
    <n v="34.28"/>
    <s v=""/>
    <n v="3"/>
    <s v=""/>
    <n v="1"/>
    <n v="0"/>
    <n v="0.14000000000000001"/>
    <n v="11.4266666666666"/>
    <x v="1"/>
    <n v="0"/>
  </r>
  <r>
    <x v="5141"/>
    <n v="34"/>
    <s v="Female"/>
    <s v="Germany"/>
    <d v="2023-01-07T15:09:12"/>
    <x v="5"/>
    <n v="6"/>
    <n v="3"/>
    <n v="53"/>
    <n v="1"/>
    <n v="34.26"/>
    <s v=""/>
    <n v="3"/>
    <s v=""/>
    <n v="1"/>
    <n v="0.5"/>
    <n v="1.8867924528301799E-2"/>
    <n v="11.42"/>
    <x v="1"/>
    <n v="0"/>
  </r>
  <r>
    <x v="5142"/>
    <n v="55"/>
    <s v="Male"/>
    <s v="UK"/>
    <d v="2023-06-21T01:51:44"/>
    <x v="3"/>
    <n v="2"/>
    <n v="1"/>
    <n v="37"/>
    <n v="1"/>
    <n v="34.19"/>
    <s v=""/>
    <n v="3"/>
    <s v=""/>
    <n v="30"/>
    <n v="0.5"/>
    <n v="2.7027027027027001E-2"/>
    <n v="11.396666666666601"/>
    <x v="1"/>
    <n v="0"/>
  </r>
  <r>
    <x v="5143"/>
    <n v="25"/>
    <s v="Female"/>
    <s v="USA"/>
    <d v="2023-08-08T07:44:19"/>
    <x v="0"/>
    <n v="2"/>
    <n v="1"/>
    <n v="41"/>
    <n v="2"/>
    <n v="34.17"/>
    <s v=""/>
    <n v="3"/>
    <s v=""/>
    <n v="6"/>
    <n v="0.5"/>
    <n v="4.8780487804878002E-2"/>
    <n v="11.39"/>
    <x v="1"/>
    <n v="0"/>
  </r>
  <r>
    <x v="5144"/>
    <n v="31"/>
    <s v="Male"/>
    <s v="UK"/>
    <d v="2023-11-13T08:37:58"/>
    <x v="3"/>
    <n v="2"/>
    <n v="1"/>
    <n v="55"/>
    <n v="1"/>
    <n v="34.11"/>
    <s v=""/>
    <n v="3"/>
    <s v=""/>
    <n v="10"/>
    <n v="0.5"/>
    <n v="1.8181818181818101E-2"/>
    <n v="11.37"/>
    <x v="1"/>
    <n v="0"/>
  </r>
  <r>
    <x v="5145"/>
    <n v="18"/>
    <s v="Female"/>
    <s v="USA"/>
    <d v="2024-10-13T21:12:14"/>
    <x v="3"/>
    <n v="5"/>
    <n v="0"/>
    <n v="47"/>
    <n v="0"/>
    <n v="34.11"/>
    <s v=""/>
    <n v="3"/>
    <s v=""/>
    <n v="26"/>
    <n v="0"/>
    <n v="0"/>
    <n v="11.37"/>
    <x v="1"/>
    <n v="0"/>
  </r>
  <r>
    <x v="5146"/>
    <n v="25"/>
    <s v="Male"/>
    <s v="Canada"/>
    <d v="2024-04-08T17:02:51"/>
    <x v="3"/>
    <n v="4"/>
    <n v="1"/>
    <n v="53"/>
    <n v="2"/>
    <n v="34.090000000000003"/>
    <s v=""/>
    <n v="3"/>
    <s v=""/>
    <n v="0"/>
    <n v="0.25"/>
    <n v="3.7735849056603703E-2"/>
    <n v="11.3633333333333"/>
    <x v="1"/>
    <n v="0"/>
  </r>
  <r>
    <x v="5147"/>
    <n v="36"/>
    <s v="Female"/>
    <s v="USA"/>
    <d v="2023-04-14T01:26:46"/>
    <x v="1"/>
    <n v="2"/>
    <n v="0"/>
    <n v="44"/>
    <n v="1"/>
    <n v="34.04"/>
    <s v=""/>
    <n v="3"/>
    <s v=""/>
    <n v="5"/>
    <n v="0"/>
    <n v="2.27272727272727E-2"/>
    <n v="11.3466666666666"/>
    <x v="1"/>
    <n v="0"/>
  </r>
  <r>
    <x v="5148"/>
    <n v="40"/>
    <s v="Male"/>
    <s v="Australia"/>
    <d v="2024-06-05T06:19:21"/>
    <x v="3"/>
    <n v="4"/>
    <n v="2"/>
    <n v="44"/>
    <n v="2"/>
    <n v="33.630000000000003"/>
    <s v=""/>
    <n v="3"/>
    <s v=""/>
    <n v="6"/>
    <n v="0.5"/>
    <n v="4.54545454545454E-2"/>
    <n v="11.21"/>
    <x v="1"/>
    <n v="0"/>
  </r>
  <r>
    <x v="5149"/>
    <n v="52"/>
    <s v="Female"/>
    <s v="USA"/>
    <d v="2024-11-08T19:12:56"/>
    <x v="5"/>
    <n v="1"/>
    <n v="0"/>
    <n v="60"/>
    <n v="2"/>
    <n v="33.630000000000003"/>
    <s v=""/>
    <n v="3"/>
    <s v=""/>
    <n v="10"/>
    <n v="0"/>
    <n v="3.3333333333333298E-2"/>
    <n v="11.21"/>
    <x v="1"/>
    <n v="0"/>
  </r>
  <r>
    <x v="5150"/>
    <n v="43"/>
    <s v="Female"/>
    <s v="Canada"/>
    <d v="2023-12-05T13:34:38"/>
    <x v="0"/>
    <n v="4"/>
    <n v="1"/>
    <n v="62"/>
    <n v="1"/>
    <n v="33.5"/>
    <s v=""/>
    <n v="3"/>
    <s v=""/>
    <n v="45"/>
    <n v="0.25"/>
    <n v="1.6129032258064498E-2"/>
    <n v="11.1666666666666"/>
    <x v="1"/>
    <n v="0"/>
  </r>
  <r>
    <x v="5151"/>
    <n v="48"/>
    <s v="Female"/>
    <s v="UK"/>
    <d v="2024-11-13T08:43:29"/>
    <x v="1"/>
    <n v="5"/>
    <n v="0"/>
    <n v="46"/>
    <n v="3"/>
    <n v="33.450000000000003"/>
    <s v=""/>
    <n v="3"/>
    <s v=""/>
    <n v="37"/>
    <n v="0"/>
    <n v="6.5217391304347797E-2"/>
    <n v="11.15"/>
    <x v="1"/>
    <n v="0"/>
  </r>
  <r>
    <x v="5152"/>
    <n v="36"/>
    <s v="Female"/>
    <s v="Japan"/>
    <d v="2024-04-20T09:23:27"/>
    <x v="3"/>
    <n v="3"/>
    <n v="2"/>
    <n v="38"/>
    <n v="2"/>
    <n v="33.39"/>
    <s v=""/>
    <n v="3"/>
    <s v=""/>
    <n v="14"/>
    <n v="0.66666666666666596"/>
    <n v="5.2631578947368397E-2"/>
    <n v="11.13"/>
    <x v="1"/>
    <n v="0"/>
  </r>
  <r>
    <x v="5153"/>
    <n v="43"/>
    <s v="Female"/>
    <s v="USA"/>
    <d v="2023-12-11T18:30:34"/>
    <x v="1"/>
    <n v="4"/>
    <n v="1"/>
    <n v="54"/>
    <n v="4"/>
    <n v="33.36"/>
    <s v=""/>
    <n v="3"/>
    <s v=""/>
    <n v="19"/>
    <n v="0.25"/>
    <n v="7.4074074074074001E-2"/>
    <n v="11.12"/>
    <x v="1"/>
    <n v="0"/>
  </r>
  <r>
    <x v="5154"/>
    <n v="18"/>
    <s v="Female"/>
    <s v="USA"/>
    <d v="2024-03-06T05:58:50"/>
    <x v="2"/>
    <n v="3"/>
    <n v="1"/>
    <n v="52"/>
    <n v="4"/>
    <n v="33.36"/>
    <s v=""/>
    <n v="3"/>
    <s v=""/>
    <n v="20"/>
    <n v="0.33333333333333298"/>
    <n v="7.69230769230769E-2"/>
    <n v="11.12"/>
    <x v="1"/>
    <n v="0"/>
  </r>
  <r>
    <x v="5155"/>
    <n v="45"/>
    <s v="Female"/>
    <s v="France"/>
    <d v="2024-11-10T13:33:33"/>
    <x v="3"/>
    <n v="4"/>
    <n v="1"/>
    <n v="46"/>
    <n v="4"/>
    <n v="33.31"/>
    <s v=""/>
    <n v="3"/>
    <s v=""/>
    <n v="38"/>
    <n v="0.25"/>
    <n v="8.6956521739130405E-2"/>
    <n v="11.1033333333333"/>
    <x v="1"/>
    <n v="0"/>
  </r>
  <r>
    <x v="5156"/>
    <n v="51"/>
    <s v="Female"/>
    <s v="UK"/>
    <d v="2024-10-07T14:48:40"/>
    <x v="0"/>
    <n v="2"/>
    <n v="1"/>
    <n v="53"/>
    <n v="3"/>
    <n v="33.229999999999997"/>
    <s v=""/>
    <n v="3"/>
    <s v=""/>
    <n v="52"/>
    <n v="0.5"/>
    <n v="5.6603773584905599E-2"/>
    <n v="11.0766666666666"/>
    <x v="1"/>
    <n v="1"/>
  </r>
  <r>
    <x v="5157"/>
    <n v="37"/>
    <s v="Male"/>
    <s v="USA"/>
    <d v="2023-08-31T09:07:29"/>
    <x v="4"/>
    <n v="2"/>
    <n v="0"/>
    <n v="54"/>
    <n v="4"/>
    <n v="33.130000000000003"/>
    <s v=""/>
    <n v="3"/>
    <s v=""/>
    <n v="3"/>
    <n v="0"/>
    <n v="7.4074074074074001E-2"/>
    <n v="11.043333333333299"/>
    <x v="1"/>
    <n v="0"/>
  </r>
  <r>
    <x v="5158"/>
    <n v="45"/>
    <s v="Female"/>
    <s v="Germany"/>
    <d v="2024-08-28T08:12:38"/>
    <x v="1"/>
    <n v="0"/>
    <n v="0"/>
    <n v="50"/>
    <n v="3"/>
    <n v="33.11"/>
    <s v=""/>
    <n v="3"/>
    <s v=""/>
    <n v="11"/>
    <n v="0"/>
    <n v="0.06"/>
    <n v="11.0366666666666"/>
    <x v="1"/>
    <n v="0"/>
  </r>
  <r>
    <x v="5159"/>
    <n v="39"/>
    <s v="Female"/>
    <s v="USA"/>
    <d v="2023-03-19T16:34:31"/>
    <x v="1"/>
    <n v="3"/>
    <n v="1"/>
    <n v="54"/>
    <n v="2"/>
    <n v="32.799999999999997"/>
    <s v=""/>
    <n v="3"/>
    <s v=""/>
    <n v="31"/>
    <n v="0.33333333333333298"/>
    <n v="3.7037037037037E-2"/>
    <n v="10.9333333333333"/>
    <x v="1"/>
    <n v="0"/>
  </r>
  <r>
    <x v="5160"/>
    <n v="35"/>
    <s v="Male"/>
    <s v="Canada"/>
    <d v="2024-09-24T21:38:45"/>
    <x v="3"/>
    <n v="5"/>
    <n v="3"/>
    <n v="57"/>
    <n v="2"/>
    <n v="32.619999999999997"/>
    <s v=""/>
    <n v="3"/>
    <s v=""/>
    <n v="5"/>
    <n v="0.6"/>
    <n v="3.5087719298245598E-2"/>
    <n v="10.873333333333299"/>
    <x v="1"/>
    <n v="0"/>
  </r>
  <r>
    <x v="5161"/>
    <n v="32"/>
    <s v="Male"/>
    <s v="USA"/>
    <d v="2024-01-07T23:11:02"/>
    <x v="1"/>
    <n v="3"/>
    <n v="1"/>
    <n v="58"/>
    <n v="2"/>
    <n v="32.44"/>
    <s v=""/>
    <n v="3"/>
    <s v=""/>
    <n v="22"/>
    <n v="0.33333333333333298"/>
    <n v="3.4482758620689599E-2"/>
    <n v="10.813333333333301"/>
    <x v="1"/>
    <n v="0"/>
  </r>
  <r>
    <x v="5162"/>
    <n v="30"/>
    <s v="Female"/>
    <s v="USA"/>
    <d v="2024-06-08T19:00:35"/>
    <x v="3"/>
    <n v="3"/>
    <n v="1"/>
    <n v="61"/>
    <n v="4"/>
    <n v="32.340000000000003"/>
    <s v=""/>
    <n v="3"/>
    <s v=""/>
    <n v="8"/>
    <n v="0.33333333333333298"/>
    <n v="6.5573770491803199E-2"/>
    <n v="10.78"/>
    <x v="1"/>
    <n v="0"/>
  </r>
  <r>
    <x v="5163"/>
    <n v="33"/>
    <s v="Male"/>
    <s v="UK"/>
    <d v="2024-10-07T07:30:38"/>
    <x v="2"/>
    <n v="1"/>
    <n v="0"/>
    <n v="50"/>
    <n v="1"/>
    <n v="32.06"/>
    <s v=""/>
    <n v="3"/>
    <s v=""/>
    <n v="19"/>
    <n v="0"/>
    <n v="0.02"/>
    <n v="10.6866666666666"/>
    <x v="1"/>
    <n v="0"/>
  </r>
  <r>
    <x v="5164"/>
    <n v="23"/>
    <s v="Male"/>
    <s v="USA"/>
    <d v="2023-08-20T19:03:49"/>
    <x v="1"/>
    <n v="3"/>
    <n v="0"/>
    <n v="48"/>
    <n v="4"/>
    <n v="32.03"/>
    <s v=""/>
    <n v="3"/>
    <s v=""/>
    <n v="9"/>
    <n v="0"/>
    <n v="8.3333333333333301E-2"/>
    <n v="10.6766666666666"/>
    <x v="1"/>
    <n v="0"/>
  </r>
  <r>
    <x v="5165"/>
    <n v="39"/>
    <s v="Male"/>
    <s v="USA"/>
    <d v="2024-04-06T15:24:12"/>
    <x v="3"/>
    <n v="7"/>
    <n v="1"/>
    <n v="47"/>
    <n v="2"/>
    <n v="32.03"/>
    <s v=""/>
    <n v="3"/>
    <s v=""/>
    <n v="24"/>
    <n v="0.14285714285714199"/>
    <n v="4.2553191489361701E-2"/>
    <n v="10.6766666666666"/>
    <x v="1"/>
    <n v="1"/>
  </r>
  <r>
    <x v="5166"/>
    <n v="34"/>
    <s v="Female"/>
    <s v="USA"/>
    <d v="2023-06-08T23:17:53"/>
    <x v="5"/>
    <n v="4"/>
    <n v="0"/>
    <n v="52"/>
    <n v="5"/>
    <n v="31.93"/>
    <s v=""/>
    <n v="3"/>
    <s v=""/>
    <n v="15"/>
    <n v="0"/>
    <n v="9.6153846153846104E-2"/>
    <n v="10.643333333333301"/>
    <x v="1"/>
    <n v="0"/>
  </r>
  <r>
    <x v="5167"/>
    <n v="32"/>
    <s v="Female"/>
    <s v="France"/>
    <d v="2023-12-15T18:52:39"/>
    <x v="1"/>
    <n v="1"/>
    <n v="1"/>
    <n v="52"/>
    <n v="4"/>
    <n v="31.89"/>
    <s v=""/>
    <n v="3"/>
    <s v=""/>
    <n v="1"/>
    <n v="1"/>
    <n v="7.69230769230769E-2"/>
    <n v="10.63"/>
    <x v="1"/>
    <n v="0"/>
  </r>
  <r>
    <x v="5168"/>
    <n v="48"/>
    <s v="Male"/>
    <s v="Germany"/>
    <d v="2024-02-05T00:18:00"/>
    <x v="2"/>
    <n v="0"/>
    <n v="0"/>
    <n v="44"/>
    <n v="1"/>
    <n v="31.86"/>
    <s v=""/>
    <n v="3"/>
    <s v=""/>
    <n v="40"/>
    <n v="0"/>
    <n v="2.27272727272727E-2"/>
    <n v="10.62"/>
    <x v="1"/>
    <n v="0"/>
  </r>
  <r>
    <x v="5169"/>
    <n v="45"/>
    <s v="Female"/>
    <s v="USA"/>
    <d v="2023-09-26T05:40:35"/>
    <x v="4"/>
    <n v="1"/>
    <n v="0"/>
    <n v="44"/>
    <n v="1"/>
    <n v="31.76"/>
    <s v=""/>
    <n v="3"/>
    <s v=""/>
    <n v="3"/>
    <n v="0"/>
    <n v="2.27272727272727E-2"/>
    <n v="10.5866666666666"/>
    <x v="1"/>
    <n v="0"/>
  </r>
  <r>
    <x v="5170"/>
    <n v="47"/>
    <s v="Male"/>
    <s v="Canada"/>
    <d v="2024-07-30T16:29:36"/>
    <x v="0"/>
    <n v="4"/>
    <n v="2"/>
    <n v="43"/>
    <n v="1"/>
    <n v="31.72"/>
    <s v=""/>
    <n v="3"/>
    <s v=""/>
    <n v="23"/>
    <n v="0.5"/>
    <n v="2.3255813953488299E-2"/>
    <n v="10.5733333333333"/>
    <x v="1"/>
    <n v="0"/>
  </r>
  <r>
    <x v="5171"/>
    <n v="36"/>
    <s v="Male"/>
    <s v="UK"/>
    <d v="2023-04-07T16:08:00"/>
    <x v="2"/>
    <n v="5"/>
    <n v="3"/>
    <n v="54"/>
    <n v="5"/>
    <n v="31.65"/>
    <s v=""/>
    <n v="3"/>
    <s v=""/>
    <n v="58"/>
    <n v="0.6"/>
    <n v="9.2592592592592504E-2"/>
    <n v="10.549999999999899"/>
    <x v="1"/>
    <n v="0"/>
  </r>
  <r>
    <x v="5172"/>
    <n v="26"/>
    <s v="Female"/>
    <s v="Canada"/>
    <d v="2024-04-08T18:30:27"/>
    <x v="0"/>
    <n v="3"/>
    <n v="0"/>
    <n v="46"/>
    <n v="2"/>
    <n v="31.6"/>
    <s v=""/>
    <n v="3"/>
    <s v=""/>
    <n v="75"/>
    <n v="0"/>
    <n v="4.3478260869565202E-2"/>
    <n v="10.533333333333299"/>
    <x v="1"/>
    <n v="0"/>
  </r>
  <r>
    <x v="5173"/>
    <n v="49"/>
    <s v="Female"/>
    <s v="Japan"/>
    <d v="2023-08-21T16:57:55"/>
    <x v="2"/>
    <n v="2"/>
    <n v="0"/>
    <n v="38"/>
    <n v="2"/>
    <n v="31.56"/>
    <s v=""/>
    <n v="3"/>
    <s v=""/>
    <n v="49"/>
    <n v="0"/>
    <n v="5.2631578947368397E-2"/>
    <n v="10.52"/>
    <x v="1"/>
    <n v="0"/>
  </r>
  <r>
    <x v="5174"/>
    <n v="33"/>
    <s v="Male"/>
    <s v="UK"/>
    <d v="2023-10-22T15:22:09"/>
    <x v="2"/>
    <n v="4"/>
    <n v="1"/>
    <n v="46"/>
    <n v="3"/>
    <n v="31.55"/>
    <s v=""/>
    <n v="3"/>
    <s v=""/>
    <n v="7"/>
    <n v="0.25"/>
    <n v="6.5217391304347797E-2"/>
    <n v="10.5166666666666"/>
    <x v="1"/>
    <n v="0"/>
  </r>
  <r>
    <x v="5175"/>
    <n v="56"/>
    <s v="Other"/>
    <s v="USA"/>
    <d v="2024-02-25T21:07:18"/>
    <x v="0"/>
    <n v="8"/>
    <n v="4"/>
    <n v="37"/>
    <n v="0"/>
    <n v="31.51"/>
    <s v=""/>
    <n v="3"/>
    <s v=""/>
    <n v="12"/>
    <n v="0.5"/>
    <n v="0"/>
    <n v="10.5033333333333"/>
    <x v="1"/>
    <n v="0"/>
  </r>
  <r>
    <x v="5176"/>
    <n v="20"/>
    <s v="Female"/>
    <s v="Canada"/>
    <d v="2023-08-21T18:25:32"/>
    <x v="2"/>
    <n v="3"/>
    <n v="1"/>
    <n v="42"/>
    <n v="1"/>
    <n v="31.28"/>
    <s v=""/>
    <n v="3"/>
    <s v=""/>
    <n v="3"/>
    <n v="0.33333333333333298"/>
    <n v="2.3809523809523801E-2"/>
    <n v="10.4266666666666"/>
    <x v="1"/>
    <n v="1"/>
  </r>
  <r>
    <x v="5177"/>
    <n v="46"/>
    <s v="Female"/>
    <s v="Canada"/>
    <d v="2023-01-21T07:40:50"/>
    <x v="3"/>
    <n v="3"/>
    <n v="2"/>
    <n v="51"/>
    <n v="4"/>
    <n v="31.25"/>
    <s v=""/>
    <n v="3"/>
    <s v=""/>
    <n v="8"/>
    <n v="0.66666666666666596"/>
    <n v="7.8431372549019607E-2"/>
    <n v="10.4166666666666"/>
    <x v="1"/>
    <n v="0"/>
  </r>
  <r>
    <x v="5178"/>
    <n v="41"/>
    <s v="Male"/>
    <s v="UK"/>
    <d v="2024-08-06T06:11:11"/>
    <x v="2"/>
    <n v="3"/>
    <n v="2"/>
    <n v="43"/>
    <n v="3"/>
    <n v="31.25"/>
    <s v=""/>
    <n v="3"/>
    <s v=""/>
    <n v="1"/>
    <n v="0.66666666666666596"/>
    <n v="6.9767441860465101E-2"/>
    <n v="10.4166666666666"/>
    <x v="1"/>
    <n v="0"/>
  </r>
  <r>
    <x v="5179"/>
    <n v="18"/>
    <s v="Male"/>
    <s v="Canada"/>
    <d v="2024-11-02T04:03:44"/>
    <x v="3"/>
    <n v="4"/>
    <n v="1"/>
    <n v="45"/>
    <n v="2"/>
    <n v="31.19"/>
    <s v=""/>
    <n v="3"/>
    <s v=""/>
    <n v="142"/>
    <n v="0.25"/>
    <n v="4.4444444444444398E-2"/>
    <n v="10.396666666666601"/>
    <x v="1"/>
    <n v="1"/>
  </r>
  <r>
    <x v="5180"/>
    <n v="40"/>
    <s v="Female"/>
    <s v="USA"/>
    <d v="2024-09-18T13:47:35"/>
    <x v="3"/>
    <n v="3"/>
    <n v="2"/>
    <n v="38"/>
    <n v="1"/>
    <n v="30.99"/>
    <s v=""/>
    <n v="3"/>
    <s v=""/>
    <n v="52"/>
    <n v="0.66666666666666596"/>
    <n v="2.6315789473684199E-2"/>
    <n v="10.33"/>
    <x v="1"/>
    <n v="0"/>
  </r>
  <r>
    <x v="5181"/>
    <n v="53"/>
    <s v="Female"/>
    <s v="USA"/>
    <d v="2023-01-31T01:18:00"/>
    <x v="4"/>
    <n v="3"/>
    <n v="1"/>
    <n v="51"/>
    <n v="4"/>
    <n v="30.88"/>
    <s v=""/>
    <n v="3"/>
    <s v=""/>
    <n v="8"/>
    <n v="0.33333333333333298"/>
    <n v="7.8431372549019607E-2"/>
    <n v="10.293333333333299"/>
    <x v="1"/>
    <n v="0"/>
  </r>
  <r>
    <x v="5182"/>
    <n v="38"/>
    <s v="Male"/>
    <s v="Germany"/>
    <d v="2024-05-23T16:04:38"/>
    <x v="3"/>
    <n v="7"/>
    <n v="3"/>
    <n v="61"/>
    <n v="0"/>
    <n v="30.75"/>
    <s v=""/>
    <n v="3"/>
    <s v=""/>
    <n v="14"/>
    <n v="0.42857142857142799"/>
    <n v="0"/>
    <n v="10.25"/>
    <x v="1"/>
    <n v="0"/>
  </r>
  <r>
    <x v="5183"/>
    <n v="37"/>
    <s v="Female"/>
    <s v="USA"/>
    <d v="2023-09-02T03:28:06"/>
    <x v="1"/>
    <n v="3"/>
    <n v="0"/>
    <n v="43"/>
    <n v="3"/>
    <n v="30.43"/>
    <s v=""/>
    <n v="3"/>
    <s v=""/>
    <n v="20"/>
    <n v="0"/>
    <n v="6.9767441860465101E-2"/>
    <n v="10.143333333333301"/>
    <x v="1"/>
    <n v="0"/>
  </r>
  <r>
    <x v="5184"/>
    <n v="41"/>
    <s v="Male"/>
    <s v="France"/>
    <d v="2024-06-12T19:22:39"/>
    <x v="2"/>
    <n v="0"/>
    <n v="0"/>
    <n v="47"/>
    <n v="1"/>
    <n v="30.42"/>
    <s v=""/>
    <n v="3"/>
    <s v=""/>
    <n v="19"/>
    <n v="0"/>
    <n v="2.1276595744680799E-2"/>
    <n v="10.14"/>
    <x v="1"/>
    <n v="0"/>
  </r>
  <r>
    <x v="5185"/>
    <n v="37"/>
    <s v="Female"/>
    <s v="USA"/>
    <d v="2024-01-04T22:10:40"/>
    <x v="1"/>
    <n v="0"/>
    <n v="0"/>
    <n v="47"/>
    <n v="0"/>
    <n v="30.35"/>
    <s v=""/>
    <n v="3"/>
    <s v=""/>
    <n v="44"/>
    <n v="0"/>
    <n v="0"/>
    <n v="10.1166666666666"/>
    <x v="1"/>
    <n v="0"/>
  </r>
  <r>
    <x v="5186"/>
    <n v="31"/>
    <s v="Male"/>
    <s v="France"/>
    <d v="2024-11-11T21:40:55"/>
    <x v="1"/>
    <n v="3"/>
    <n v="2"/>
    <n v="53"/>
    <n v="3"/>
    <n v="30.34"/>
    <s v=""/>
    <n v="3"/>
    <s v=""/>
    <n v="9"/>
    <n v="0.66666666666666596"/>
    <n v="5.6603773584905599E-2"/>
    <n v="10.1133333333333"/>
    <x v="1"/>
    <n v="0"/>
  </r>
  <r>
    <x v="5187"/>
    <n v="42"/>
    <s v="Female"/>
    <s v="Canada"/>
    <d v="2023-01-20T12:41:57"/>
    <x v="1"/>
    <n v="4"/>
    <n v="1"/>
    <n v="50"/>
    <n v="4"/>
    <n v="30.25"/>
    <s v=""/>
    <n v="3"/>
    <s v=""/>
    <n v="10"/>
    <n v="0.25"/>
    <n v="0.08"/>
    <n v="10.0833333333333"/>
    <x v="1"/>
    <n v="0"/>
  </r>
  <r>
    <x v="5188"/>
    <n v="28"/>
    <s v="Male"/>
    <s v="Canada"/>
    <d v="2024-07-09T18:12:41"/>
    <x v="2"/>
    <n v="3"/>
    <n v="1"/>
    <n v="49"/>
    <n v="0"/>
    <n v="30.25"/>
    <s v=""/>
    <n v="3"/>
    <s v=""/>
    <n v="21"/>
    <n v="0.33333333333333298"/>
    <n v="0"/>
    <n v="10.0833333333333"/>
    <x v="1"/>
    <n v="1"/>
  </r>
  <r>
    <x v="5189"/>
    <n v="37"/>
    <s v="Female"/>
    <s v="France"/>
    <d v="2023-12-30T16:36:27"/>
    <x v="1"/>
    <n v="2"/>
    <n v="0"/>
    <n v="48"/>
    <n v="2"/>
    <n v="30.16"/>
    <s v=""/>
    <n v="3"/>
    <s v=""/>
    <n v="32"/>
    <n v="0"/>
    <n v="4.1666666666666602E-2"/>
    <n v="10.053333333333301"/>
    <x v="1"/>
    <n v="0"/>
  </r>
  <r>
    <x v="5190"/>
    <n v="28"/>
    <s v="Female"/>
    <s v="USA"/>
    <d v="2024-04-24T06:50:19"/>
    <x v="5"/>
    <n v="3"/>
    <n v="1"/>
    <n v="57"/>
    <n v="2"/>
    <n v="30.11"/>
    <s v=""/>
    <n v="3"/>
    <s v=""/>
    <n v="43"/>
    <n v="0.33333333333333298"/>
    <n v="3.5087719298245598E-2"/>
    <n v="10.0366666666666"/>
    <x v="1"/>
    <n v="0"/>
  </r>
  <r>
    <x v="5191"/>
    <n v="37"/>
    <s v="Female"/>
    <s v="UK"/>
    <d v="2023-03-03T12:10:59"/>
    <x v="3"/>
    <n v="2"/>
    <n v="1"/>
    <n v="51"/>
    <n v="1"/>
    <n v="30.07"/>
    <s v=""/>
    <n v="3"/>
    <s v=""/>
    <n v="9"/>
    <n v="0.5"/>
    <n v="1.9607843137254902E-2"/>
    <n v="10.0233333333333"/>
    <x v="1"/>
    <n v="0"/>
  </r>
  <r>
    <x v="5192"/>
    <n v="37"/>
    <s v="Female"/>
    <s v="Canada"/>
    <d v="2023-10-21T13:05:14"/>
    <x v="2"/>
    <n v="4"/>
    <n v="3"/>
    <n v="50"/>
    <n v="0"/>
    <n v="30.07"/>
    <s v=""/>
    <n v="3"/>
    <s v=""/>
    <n v="27"/>
    <n v="0.75"/>
    <n v="0"/>
    <n v="10.0233333333333"/>
    <x v="1"/>
    <n v="1"/>
  </r>
  <r>
    <x v="5193"/>
    <n v="30"/>
    <s v="Male"/>
    <s v="Germany"/>
    <d v="2024-03-11T05:42:38"/>
    <x v="1"/>
    <n v="4"/>
    <n v="0"/>
    <n v="56"/>
    <n v="2"/>
    <n v="29.99"/>
    <s v=""/>
    <n v="3"/>
    <s v=""/>
    <n v="13"/>
    <n v="0"/>
    <n v="3.5714285714285698E-2"/>
    <n v="9.9966666666666608"/>
    <x v="1"/>
    <n v="0"/>
  </r>
  <r>
    <x v="5194"/>
    <n v="21"/>
    <s v="Female"/>
    <s v="France"/>
    <d v="2024-02-25T18:12:05"/>
    <x v="5"/>
    <n v="4"/>
    <n v="1"/>
    <n v="38"/>
    <n v="3"/>
    <n v="29.92"/>
    <s v=""/>
    <n v="3"/>
    <s v=""/>
    <n v="21"/>
    <n v="0.25"/>
    <n v="7.8947368421052599E-2"/>
    <n v="9.9733333333333292"/>
    <x v="1"/>
    <n v="0"/>
  </r>
  <r>
    <x v="5195"/>
    <n v="49"/>
    <s v="Male"/>
    <s v="Japan"/>
    <d v="2023-11-21T10:49:44"/>
    <x v="3"/>
    <n v="3"/>
    <n v="0"/>
    <n v="54"/>
    <n v="2"/>
    <n v="29.75"/>
    <s v=""/>
    <n v="3"/>
    <s v=""/>
    <n v="30"/>
    <n v="0"/>
    <n v="3.7037037037037E-2"/>
    <n v="9.9166666666666607"/>
    <x v="1"/>
    <n v="0"/>
  </r>
  <r>
    <x v="5196"/>
    <n v="18"/>
    <s v="Female"/>
    <s v="Canada"/>
    <d v="2024-07-23T18:02:22"/>
    <x v="2"/>
    <n v="3"/>
    <n v="0"/>
    <n v="54"/>
    <n v="2"/>
    <n v="29.64"/>
    <s v=""/>
    <n v="3"/>
    <s v=""/>
    <n v="68"/>
    <n v="0"/>
    <n v="3.7037037037037E-2"/>
    <n v="9.8800000000000008"/>
    <x v="1"/>
    <n v="1"/>
  </r>
  <r>
    <x v="5197"/>
    <n v="29"/>
    <s v="Female"/>
    <s v="USA"/>
    <d v="2023-09-12T13:08:57"/>
    <x v="3"/>
    <n v="4"/>
    <n v="1"/>
    <n v="59"/>
    <n v="0"/>
    <n v="29.57"/>
    <s v=""/>
    <n v="3"/>
    <s v=""/>
    <n v="4"/>
    <n v="0.25"/>
    <n v="0"/>
    <n v="9.8566666666666602"/>
    <x v="1"/>
    <n v="0"/>
  </r>
  <r>
    <x v="5198"/>
    <n v="56"/>
    <s v="Male"/>
    <s v="USA"/>
    <d v="2023-07-06T12:43:59"/>
    <x v="3"/>
    <n v="0"/>
    <n v="0"/>
    <n v="54"/>
    <n v="7"/>
    <n v="29.55"/>
    <s v=""/>
    <n v="3"/>
    <s v=""/>
    <n v="13"/>
    <n v="0"/>
    <n v="0.12962962962962901"/>
    <n v="9.85"/>
    <x v="1"/>
    <n v="0"/>
  </r>
  <r>
    <x v="5199"/>
    <n v="29"/>
    <s v="Female"/>
    <s v="UK"/>
    <d v="2024-11-29T14:34:38"/>
    <x v="4"/>
    <n v="3"/>
    <n v="0"/>
    <n v="58"/>
    <n v="5"/>
    <n v="29.47"/>
    <s v=""/>
    <n v="3"/>
    <s v=""/>
    <n v="12"/>
    <n v="0"/>
    <n v="8.6206896551724102E-2"/>
    <n v="9.8233333333333306"/>
    <x v="1"/>
    <n v="1"/>
  </r>
  <r>
    <x v="5200"/>
    <n v="18"/>
    <s v="Male"/>
    <s v="UK"/>
    <d v="2023-09-26T11:31:01"/>
    <x v="4"/>
    <n v="7"/>
    <n v="1"/>
    <n v="57"/>
    <n v="2"/>
    <n v="29.25"/>
    <s v=""/>
    <n v="3"/>
    <s v=""/>
    <n v="0"/>
    <n v="0.14285714285714199"/>
    <n v="3.5087719298245598E-2"/>
    <n v="9.75"/>
    <x v="1"/>
    <n v="0"/>
  </r>
  <r>
    <x v="5201"/>
    <n v="18"/>
    <s v="Female"/>
    <s v="Japan"/>
    <d v="2024-10-22T18:22:54"/>
    <x v="5"/>
    <n v="3"/>
    <n v="0"/>
    <n v="59"/>
    <n v="7"/>
    <n v="29.24"/>
    <s v=""/>
    <n v="3"/>
    <s v=""/>
    <n v="31"/>
    <n v="0"/>
    <n v="0.11864406779661001"/>
    <n v="9.7466666666666608"/>
    <x v="1"/>
    <n v="0"/>
  </r>
  <r>
    <x v="5202"/>
    <n v="18"/>
    <s v="Male"/>
    <s v="USA"/>
    <d v="2023-12-17T14:40:52"/>
    <x v="5"/>
    <n v="6"/>
    <n v="2"/>
    <n v="59"/>
    <n v="2"/>
    <n v="29.18"/>
    <s v=""/>
    <n v="3"/>
    <s v=""/>
    <n v="8"/>
    <n v="0.33333333333333298"/>
    <n v="3.38983050847457E-2"/>
    <n v="9.7266666666666595"/>
    <x v="1"/>
    <n v="0"/>
  </r>
  <r>
    <x v="5203"/>
    <n v="47"/>
    <s v="Female"/>
    <s v="France"/>
    <d v="2023-10-28T20:18:06"/>
    <x v="2"/>
    <n v="5"/>
    <n v="3"/>
    <n v="43"/>
    <n v="2"/>
    <n v="29.11"/>
    <s v=""/>
    <n v="3"/>
    <s v=""/>
    <n v="3"/>
    <n v="0.6"/>
    <n v="4.6511627906976702E-2"/>
    <n v="9.7033333333333296"/>
    <x v="1"/>
    <n v="0"/>
  </r>
  <r>
    <x v="5204"/>
    <n v="37"/>
    <s v="Female"/>
    <s v="USA"/>
    <d v="2023-01-17T18:59:37"/>
    <x v="3"/>
    <n v="6"/>
    <n v="0"/>
    <n v="43"/>
    <n v="2"/>
    <n v="28.99"/>
    <s v=""/>
    <n v="3"/>
    <s v=""/>
    <n v="53"/>
    <n v="0"/>
    <n v="4.6511627906976702E-2"/>
    <n v="9.6633333333333304"/>
    <x v="1"/>
    <n v="0"/>
  </r>
  <r>
    <x v="5205"/>
    <n v="30"/>
    <s v="Male"/>
    <s v="Japan"/>
    <d v="2023-02-08T22:28:40"/>
    <x v="2"/>
    <n v="3"/>
    <n v="1"/>
    <n v="43"/>
    <n v="1"/>
    <n v="28.95"/>
    <s v=""/>
    <n v="3"/>
    <s v=""/>
    <n v="57"/>
    <n v="0.33333333333333298"/>
    <n v="2.3255813953488299E-2"/>
    <n v="9.65"/>
    <x v="1"/>
    <n v="0"/>
  </r>
  <r>
    <x v="5206"/>
    <n v="18"/>
    <s v="Female"/>
    <s v="UK"/>
    <d v="2023-06-30T16:33:41"/>
    <x v="2"/>
    <n v="3"/>
    <n v="2"/>
    <n v="56"/>
    <n v="6"/>
    <n v="28.92"/>
    <s v=""/>
    <n v="3"/>
    <s v=""/>
    <n v="10"/>
    <n v="0.66666666666666596"/>
    <n v="0.107142857142857"/>
    <n v="9.64"/>
    <x v="1"/>
    <n v="0"/>
  </r>
  <r>
    <x v="5207"/>
    <n v="26"/>
    <s v="Female"/>
    <s v="USA"/>
    <d v="2024-10-14T11:48:18"/>
    <x v="2"/>
    <n v="2"/>
    <n v="0"/>
    <n v="47"/>
    <n v="0"/>
    <n v="28.9"/>
    <s v=""/>
    <n v="3"/>
    <s v=""/>
    <n v="38"/>
    <n v="0"/>
    <n v="0"/>
    <n v="9.6333333333333293"/>
    <x v="1"/>
    <n v="0"/>
  </r>
  <r>
    <x v="5208"/>
    <n v="43"/>
    <s v="Female"/>
    <s v="Japan"/>
    <d v="2024-09-15T23:00:29"/>
    <x v="0"/>
    <n v="5"/>
    <n v="3"/>
    <n v="56"/>
    <n v="1"/>
    <n v="28.74"/>
    <s v=""/>
    <n v="3"/>
    <s v=""/>
    <n v="81"/>
    <n v="0.6"/>
    <n v="1.7857142857142801E-2"/>
    <n v="9.58"/>
    <x v="1"/>
    <n v="0"/>
  </r>
  <r>
    <x v="5209"/>
    <n v="32"/>
    <s v="Male"/>
    <s v="Germany"/>
    <d v="2023-09-08T09:51:39"/>
    <x v="4"/>
    <n v="2"/>
    <n v="0"/>
    <n v="49"/>
    <n v="2"/>
    <n v="28.7"/>
    <s v=""/>
    <n v="3"/>
    <s v=""/>
    <n v="71"/>
    <n v="0"/>
    <n v="4.08163265306122E-2"/>
    <n v="9.5666666666666593"/>
    <x v="1"/>
    <n v="0"/>
  </r>
  <r>
    <x v="5210"/>
    <n v="35"/>
    <s v="Female"/>
    <s v="Canada"/>
    <d v="2023-08-11T10:12:17"/>
    <x v="3"/>
    <n v="3"/>
    <n v="1"/>
    <n v="50"/>
    <n v="2"/>
    <n v="28.53"/>
    <s v=""/>
    <n v="3"/>
    <s v=""/>
    <n v="8"/>
    <n v="0.33333333333333298"/>
    <n v="0.04"/>
    <n v="9.51"/>
    <x v="1"/>
    <n v="0"/>
  </r>
  <r>
    <x v="5211"/>
    <n v="46"/>
    <s v="Female"/>
    <s v="France"/>
    <d v="2023-06-22T01:13:27"/>
    <x v="2"/>
    <n v="3"/>
    <n v="2"/>
    <n v="47"/>
    <n v="3"/>
    <n v="28.49"/>
    <s v=""/>
    <n v="3"/>
    <s v=""/>
    <n v="0"/>
    <n v="0.66666666666666596"/>
    <n v="6.3829787234042507E-2"/>
    <n v="9.4966666666666608"/>
    <x v="1"/>
    <n v="0"/>
  </r>
  <r>
    <x v="5212"/>
    <n v="54"/>
    <s v="Female"/>
    <s v="USA"/>
    <d v="2024-04-20T00:37:48"/>
    <x v="0"/>
    <n v="2"/>
    <n v="1"/>
    <n v="43"/>
    <n v="1"/>
    <n v="28.46"/>
    <s v=""/>
    <n v="3"/>
    <s v=""/>
    <n v="8"/>
    <n v="0.5"/>
    <n v="2.3255813953488299E-2"/>
    <n v="9.4866666666666593"/>
    <x v="1"/>
    <n v="0"/>
  </r>
  <r>
    <x v="5213"/>
    <n v="31"/>
    <s v="Female"/>
    <s v="Canada"/>
    <d v="2023-10-05T02:51:15"/>
    <x v="0"/>
    <n v="1"/>
    <n v="0"/>
    <n v="58"/>
    <n v="0"/>
    <n v="28.43"/>
    <s v=""/>
    <n v="3"/>
    <s v=""/>
    <n v="18"/>
    <n v="0"/>
    <n v="0"/>
    <n v="9.4766666666666595"/>
    <x v="1"/>
    <n v="0"/>
  </r>
  <r>
    <x v="5214"/>
    <n v="32"/>
    <s v="Male"/>
    <s v="USA"/>
    <d v="2023-11-29T02:48:15"/>
    <x v="0"/>
    <n v="2"/>
    <n v="1"/>
    <n v="59"/>
    <n v="3"/>
    <n v="28.01"/>
    <s v=""/>
    <n v="3"/>
    <s v=""/>
    <n v="28"/>
    <n v="0.5"/>
    <n v="5.0847457627118599E-2"/>
    <n v="9.3366666666666607"/>
    <x v="1"/>
    <n v="0"/>
  </r>
  <r>
    <x v="5215"/>
    <n v="43"/>
    <s v="Male"/>
    <s v="USA"/>
    <d v="2023-01-03T10:24:18"/>
    <x v="3"/>
    <n v="2"/>
    <n v="1"/>
    <n v="43"/>
    <n v="1"/>
    <n v="27.94"/>
    <s v=""/>
    <n v="3"/>
    <s v=""/>
    <n v="12"/>
    <n v="0.5"/>
    <n v="2.3255813953488299E-2"/>
    <n v="9.3133333333333308"/>
    <x v="1"/>
    <n v="0"/>
  </r>
  <r>
    <x v="5216"/>
    <n v="39"/>
    <s v="Male"/>
    <s v="USA"/>
    <d v="2023-09-25T20:54:57"/>
    <x v="1"/>
    <n v="1"/>
    <n v="0"/>
    <n v="59"/>
    <n v="4"/>
    <n v="27.89"/>
    <s v=""/>
    <n v="3"/>
    <s v=""/>
    <n v="8"/>
    <n v="0"/>
    <n v="6.7796610169491497E-2"/>
    <n v="9.2966666666666598"/>
    <x v="1"/>
    <n v="0"/>
  </r>
  <r>
    <x v="5217"/>
    <n v="49"/>
    <s v="Male"/>
    <s v="USA"/>
    <d v="2024-12-03T19:19:32"/>
    <x v="2"/>
    <n v="7"/>
    <n v="0"/>
    <n v="39"/>
    <n v="2"/>
    <n v="27.69"/>
    <s v=""/>
    <n v="3"/>
    <s v=""/>
    <n v="13"/>
    <n v="0"/>
    <n v="5.1282051282051197E-2"/>
    <n v="9.23"/>
    <x v="1"/>
    <n v="0"/>
  </r>
  <r>
    <x v="5218"/>
    <n v="32"/>
    <s v="Male"/>
    <s v="Canada"/>
    <d v="2024-03-02T01:13:56"/>
    <x v="4"/>
    <n v="1"/>
    <n v="1"/>
    <n v="47"/>
    <n v="1"/>
    <n v="27.63"/>
    <s v=""/>
    <n v="3"/>
    <s v=""/>
    <n v="74"/>
    <n v="1"/>
    <n v="2.1276595744680799E-2"/>
    <n v="9.2099999999999902"/>
    <x v="1"/>
    <n v="0"/>
  </r>
  <r>
    <x v="5219"/>
    <n v="48"/>
    <s v="Female"/>
    <s v="France"/>
    <d v="2024-09-14T17:48:20"/>
    <x v="3"/>
    <n v="4"/>
    <n v="2"/>
    <n v="55"/>
    <n v="1"/>
    <n v="27.56"/>
    <s v=""/>
    <n v="3"/>
    <s v=""/>
    <n v="15"/>
    <n v="0.5"/>
    <n v="1.8181818181818101E-2"/>
    <n v="9.1866666666666603"/>
    <x v="1"/>
    <n v="0"/>
  </r>
  <r>
    <x v="5220"/>
    <n v="27"/>
    <s v="Male"/>
    <s v="USA"/>
    <d v="2023-08-06T14:51:19"/>
    <x v="1"/>
    <n v="2"/>
    <n v="2"/>
    <n v="42"/>
    <n v="4"/>
    <n v="27.45"/>
    <s v=""/>
    <n v="3"/>
    <s v=""/>
    <n v="37"/>
    <n v="1"/>
    <n v="9.5238095238095205E-2"/>
    <n v="9.15"/>
    <x v="1"/>
    <n v="0"/>
  </r>
  <r>
    <x v="5221"/>
    <n v="36"/>
    <s v="Male"/>
    <s v="USA"/>
    <d v="2024-11-19T19:29:51"/>
    <x v="3"/>
    <n v="4"/>
    <n v="3"/>
    <n v="55"/>
    <n v="4"/>
    <n v="27.41"/>
    <s v=""/>
    <n v="3"/>
    <s v=""/>
    <n v="31"/>
    <n v="0.75"/>
    <n v="7.2727272727272696E-2"/>
    <n v="9.1366666666666596"/>
    <x v="1"/>
    <n v="1"/>
  </r>
  <r>
    <x v="5222"/>
    <n v="46"/>
    <s v="Female"/>
    <s v="Australia"/>
    <d v="2024-09-04T21:15:57"/>
    <x v="4"/>
    <n v="0"/>
    <n v="0"/>
    <n v="46"/>
    <n v="1"/>
    <n v="27.23"/>
    <s v=""/>
    <n v="3"/>
    <s v=""/>
    <n v="10"/>
    <n v="0"/>
    <n v="2.1739130434782601E-2"/>
    <n v="9.0766666666666609"/>
    <x v="1"/>
    <n v="0"/>
  </r>
  <r>
    <x v="5223"/>
    <n v="46"/>
    <s v="Male"/>
    <s v="Canada"/>
    <d v="2024-07-15T01:14:32"/>
    <x v="2"/>
    <n v="4"/>
    <n v="1"/>
    <n v="42"/>
    <n v="1"/>
    <n v="27.1"/>
    <s v=""/>
    <n v="3"/>
    <s v=""/>
    <n v="13"/>
    <n v="0.25"/>
    <n v="2.3809523809523801E-2"/>
    <n v="9.0333333333333297"/>
    <x v="1"/>
    <n v="0"/>
  </r>
  <r>
    <x v="5224"/>
    <n v="36"/>
    <s v="Male"/>
    <s v="Canada"/>
    <d v="2024-09-25T02:01:34"/>
    <x v="2"/>
    <n v="5"/>
    <n v="2"/>
    <n v="55"/>
    <n v="0"/>
    <n v="27.09"/>
    <s v=""/>
    <n v="3"/>
    <s v=""/>
    <n v="57"/>
    <n v="0.4"/>
    <n v="0"/>
    <n v="9.0299999999999994"/>
    <x v="1"/>
    <n v="0"/>
  </r>
  <r>
    <x v="5225"/>
    <n v="39"/>
    <s v="Male"/>
    <s v="USA"/>
    <d v="2024-12-28T10:40:30"/>
    <x v="1"/>
    <n v="4"/>
    <n v="3"/>
    <n v="52"/>
    <n v="4"/>
    <n v="27.04"/>
    <s v=""/>
    <n v="3"/>
    <s v=""/>
    <n v="38"/>
    <n v="0.75"/>
    <n v="7.69230769230769E-2"/>
    <n v="9.0133333333333301"/>
    <x v="1"/>
    <n v="1"/>
  </r>
  <r>
    <x v="5226"/>
    <n v="18"/>
    <s v="Male"/>
    <s v="USA"/>
    <d v="2024-01-19T08:13:36"/>
    <x v="3"/>
    <n v="6"/>
    <n v="1"/>
    <n v="56"/>
    <n v="3"/>
    <n v="27.02"/>
    <s v=""/>
    <n v="3"/>
    <s v=""/>
    <n v="70"/>
    <n v="0.16666666666666599"/>
    <n v="5.3571428571428499E-2"/>
    <n v="9.0066666666666606"/>
    <x v="1"/>
    <n v="0"/>
  </r>
  <r>
    <x v="5227"/>
    <n v="37"/>
    <s v="Female"/>
    <s v="Japan"/>
    <d v="2024-10-28T14:33:12"/>
    <x v="3"/>
    <n v="5"/>
    <n v="3"/>
    <n v="57"/>
    <n v="1"/>
    <n v="26.9"/>
    <s v=""/>
    <n v="3"/>
    <s v=""/>
    <n v="47"/>
    <n v="0.6"/>
    <n v="1.7543859649122799E-2"/>
    <n v="8.9666666666666597"/>
    <x v="1"/>
    <n v="0"/>
  </r>
  <r>
    <x v="5228"/>
    <n v="39"/>
    <s v="Male"/>
    <s v="USA"/>
    <d v="2023-06-24T05:47:19"/>
    <x v="3"/>
    <n v="5"/>
    <n v="1"/>
    <n v="58"/>
    <n v="4"/>
    <n v="26.86"/>
    <s v=""/>
    <n v="3"/>
    <s v=""/>
    <n v="15"/>
    <n v="0.2"/>
    <n v="6.8965517241379296E-2"/>
    <n v="8.9533333333333296"/>
    <x v="1"/>
    <n v="0"/>
  </r>
  <r>
    <x v="5229"/>
    <n v="38"/>
    <s v="Female"/>
    <s v="Canada"/>
    <d v="2024-04-14T01:32:17"/>
    <x v="3"/>
    <n v="3"/>
    <n v="1"/>
    <n v="41"/>
    <n v="2"/>
    <n v="26.71"/>
    <s v=""/>
    <n v="3"/>
    <s v=""/>
    <n v="19"/>
    <n v="0.33333333333333298"/>
    <n v="4.8780487804878002E-2"/>
    <n v="8.9033333333333307"/>
    <x v="1"/>
    <n v="0"/>
  </r>
  <r>
    <x v="5230"/>
    <n v="52"/>
    <s v="Male"/>
    <s v="France"/>
    <d v="2023-10-30T07:20:41"/>
    <x v="3"/>
    <n v="3"/>
    <n v="0"/>
    <n v="48"/>
    <n v="2"/>
    <n v="26.65"/>
    <s v=""/>
    <n v="3"/>
    <s v=""/>
    <n v="1"/>
    <n v="0"/>
    <n v="4.1666666666666602E-2"/>
    <n v="8.8833333333333293"/>
    <x v="1"/>
    <n v="0"/>
  </r>
  <r>
    <x v="5231"/>
    <n v="47"/>
    <s v="Female"/>
    <s v="USA"/>
    <d v="2023-10-07T00:07:05"/>
    <x v="4"/>
    <n v="2"/>
    <n v="1"/>
    <n v="57"/>
    <n v="4"/>
    <n v="26.46"/>
    <s v=""/>
    <n v="3"/>
    <s v=""/>
    <n v="51"/>
    <n v="0.5"/>
    <n v="7.0175438596491196E-2"/>
    <n v="8.82"/>
    <x v="1"/>
    <n v="0"/>
  </r>
  <r>
    <x v="5232"/>
    <n v="56"/>
    <s v="Female"/>
    <s v="USA"/>
    <d v="2024-07-17T20:24:28"/>
    <x v="0"/>
    <n v="2"/>
    <n v="1"/>
    <n v="47"/>
    <n v="1"/>
    <n v="26.35"/>
    <s v=""/>
    <n v="3"/>
    <s v=""/>
    <n v="3"/>
    <n v="0.5"/>
    <n v="2.1276595744680799E-2"/>
    <n v="8.7833333333333297"/>
    <x v="1"/>
    <n v="0"/>
  </r>
  <r>
    <x v="5233"/>
    <n v="18"/>
    <s v="Male"/>
    <s v="Canada"/>
    <d v="2023-10-09T16:21:48"/>
    <x v="2"/>
    <n v="4"/>
    <n v="0"/>
    <n v="49"/>
    <n v="2"/>
    <n v="26.33"/>
    <s v=""/>
    <n v="3"/>
    <s v=""/>
    <n v="0"/>
    <n v="0"/>
    <n v="4.08163265306122E-2"/>
    <n v="8.7766666666666602"/>
    <x v="1"/>
    <n v="0"/>
  </r>
  <r>
    <x v="5234"/>
    <n v="38"/>
    <s v="Female"/>
    <s v="USA"/>
    <d v="2024-08-24T13:40:59"/>
    <x v="2"/>
    <n v="3"/>
    <n v="1"/>
    <n v="46"/>
    <n v="1"/>
    <n v="26.3"/>
    <s v=""/>
    <n v="3"/>
    <s v=""/>
    <n v="64"/>
    <n v="0.33333333333333298"/>
    <n v="2.1739130434782601E-2"/>
    <n v="8.7666666666666604"/>
    <x v="1"/>
    <n v="0"/>
  </r>
  <r>
    <x v="5235"/>
    <n v="31"/>
    <s v="Female"/>
    <s v="USA"/>
    <d v="2024-08-25T02:49:27"/>
    <x v="3"/>
    <n v="1"/>
    <n v="1"/>
    <n v="48"/>
    <n v="1"/>
    <n v="26.24"/>
    <s v=""/>
    <n v="3"/>
    <s v=""/>
    <n v="67"/>
    <n v="1"/>
    <n v="2.0833333333333301E-2"/>
    <n v="8.7466666666666608"/>
    <x v="1"/>
    <n v="0"/>
  </r>
  <r>
    <x v="5236"/>
    <n v="24"/>
    <s v="Female"/>
    <s v="UK"/>
    <d v="2024-03-22T17:40:25"/>
    <x v="4"/>
    <n v="1"/>
    <n v="0"/>
    <n v="53"/>
    <n v="3"/>
    <n v="26.13"/>
    <s v=""/>
    <n v="3"/>
    <s v=""/>
    <n v="77"/>
    <n v="0"/>
    <n v="5.6603773584905599E-2"/>
    <n v="8.7099999999999902"/>
    <x v="1"/>
    <n v="0"/>
  </r>
  <r>
    <x v="5237"/>
    <n v="22"/>
    <s v="Female"/>
    <s v="USA"/>
    <d v="2023-03-04T14:27:55"/>
    <x v="2"/>
    <n v="2"/>
    <n v="1"/>
    <n v="48"/>
    <n v="2"/>
    <n v="25.98"/>
    <s v=""/>
    <n v="3"/>
    <s v=""/>
    <n v="70"/>
    <n v="0.5"/>
    <n v="4.1666666666666602E-2"/>
    <n v="8.66"/>
    <x v="1"/>
    <n v="0"/>
  </r>
  <r>
    <x v="5238"/>
    <n v="43"/>
    <s v="Male"/>
    <s v="France"/>
    <d v="2023-05-02T06:01:21"/>
    <x v="3"/>
    <n v="4"/>
    <n v="0"/>
    <n v="43"/>
    <n v="0"/>
    <n v="25.9"/>
    <s v=""/>
    <n v="3"/>
    <s v=""/>
    <n v="51"/>
    <n v="0"/>
    <n v="0"/>
    <n v="8.6333333333333293"/>
    <x v="1"/>
    <n v="0"/>
  </r>
  <r>
    <x v="5239"/>
    <n v="37"/>
    <s v="Female"/>
    <s v="Canada"/>
    <d v="2024-09-25T06:24:24"/>
    <x v="2"/>
    <n v="2"/>
    <n v="0"/>
    <n v="44"/>
    <n v="1"/>
    <n v="25.76"/>
    <s v=""/>
    <n v="3"/>
    <s v=""/>
    <n v="5"/>
    <n v="0"/>
    <n v="2.27272727272727E-2"/>
    <n v="8.5866666666666607"/>
    <x v="1"/>
    <n v="1"/>
  </r>
  <r>
    <x v="5240"/>
    <n v="38"/>
    <s v="Male"/>
    <s v="USA"/>
    <d v="2024-06-12T09:09:24"/>
    <x v="2"/>
    <n v="4"/>
    <n v="1"/>
    <n v="52"/>
    <n v="2"/>
    <n v="25.75"/>
    <s v=""/>
    <n v="3"/>
    <s v=""/>
    <n v="6"/>
    <n v="0.25"/>
    <n v="3.8461538461538401E-2"/>
    <n v="8.5833333333333304"/>
    <x v="1"/>
    <n v="0"/>
  </r>
  <r>
    <x v="5241"/>
    <n v="54"/>
    <s v="Female"/>
    <s v="Australia"/>
    <d v="2024-06-08T08:47:19"/>
    <x v="2"/>
    <n v="4"/>
    <n v="2"/>
    <n v="42"/>
    <n v="2"/>
    <n v="25.72"/>
    <s v=""/>
    <n v="3"/>
    <s v=""/>
    <n v="21"/>
    <n v="0.5"/>
    <n v="4.7619047619047603E-2"/>
    <n v="8.5733333333333306"/>
    <x v="1"/>
    <n v="1"/>
  </r>
  <r>
    <x v="5242"/>
    <n v="32"/>
    <s v="Male"/>
    <s v="Japan"/>
    <d v="2023-04-12T14:24:12"/>
    <x v="4"/>
    <n v="4"/>
    <n v="1"/>
    <n v="46"/>
    <n v="1"/>
    <n v="25.7"/>
    <s v=""/>
    <n v="3"/>
    <s v=""/>
    <n v="0"/>
    <n v="0.25"/>
    <n v="2.1739130434782601E-2"/>
    <n v="8.5666666666666593"/>
    <x v="1"/>
    <n v="1"/>
  </r>
  <r>
    <x v="5243"/>
    <n v="40"/>
    <s v="Female"/>
    <s v="USA"/>
    <d v="2024-05-07T16:03:55"/>
    <x v="1"/>
    <n v="3"/>
    <n v="1"/>
    <n v="51"/>
    <n v="5"/>
    <n v="25.61"/>
    <s v=""/>
    <n v="3"/>
    <s v=""/>
    <n v="3"/>
    <n v="0.33333333333333298"/>
    <n v="9.8039215686274495E-2"/>
    <n v="8.53666666666666"/>
    <x v="1"/>
    <n v="0"/>
  </r>
  <r>
    <x v="5244"/>
    <n v="59"/>
    <s v="Male"/>
    <s v="Canada"/>
    <d v="2024-07-27T15:29:14"/>
    <x v="2"/>
    <n v="3"/>
    <n v="0"/>
    <n v="41"/>
    <n v="1"/>
    <n v="25.57"/>
    <s v=""/>
    <n v="3"/>
    <s v=""/>
    <n v="12"/>
    <n v="0"/>
    <n v="2.4390243902439001E-2"/>
    <n v="8.5233333333333299"/>
    <x v="1"/>
    <n v="0"/>
  </r>
  <r>
    <x v="5245"/>
    <n v="45"/>
    <s v="Male"/>
    <s v="Canada"/>
    <d v="2023-01-23T21:00:21"/>
    <x v="4"/>
    <n v="4"/>
    <n v="0"/>
    <n v="44"/>
    <n v="4"/>
    <n v="25.55"/>
    <s v=""/>
    <n v="3"/>
    <s v=""/>
    <n v="24"/>
    <n v="0"/>
    <n v="9.0909090909090898E-2"/>
    <n v="8.5166666666666604"/>
    <x v="1"/>
    <n v="0"/>
  </r>
  <r>
    <x v="5246"/>
    <n v="24"/>
    <s v="Male"/>
    <s v="France"/>
    <d v="2023-10-16T20:39:28"/>
    <x v="3"/>
    <n v="3"/>
    <n v="0"/>
    <n v="55"/>
    <n v="7"/>
    <n v="25.24"/>
    <s v=""/>
    <n v="3"/>
    <s v=""/>
    <n v="26"/>
    <n v="0"/>
    <n v="0.12727272727272701"/>
    <n v="8.4133333333333304"/>
    <x v="1"/>
    <n v="0"/>
  </r>
  <r>
    <x v="5247"/>
    <n v="38"/>
    <s v="Female"/>
    <s v="Canada"/>
    <d v="2024-03-16T06:54:02"/>
    <x v="5"/>
    <n v="1"/>
    <n v="1"/>
    <n v="54"/>
    <n v="4"/>
    <n v="25.2"/>
    <s v=""/>
    <n v="3"/>
    <s v=""/>
    <n v="5"/>
    <n v="1"/>
    <n v="7.4074074074074001E-2"/>
    <n v="8.4"/>
    <x v="1"/>
    <n v="0"/>
  </r>
  <r>
    <x v="5248"/>
    <n v="21"/>
    <s v="Male"/>
    <s v="Germany"/>
    <d v="2023-10-18T16:27:41"/>
    <x v="2"/>
    <n v="3"/>
    <n v="2"/>
    <n v="45"/>
    <n v="3"/>
    <n v="25.11"/>
    <s v=""/>
    <n v="3"/>
    <s v=""/>
    <n v="70"/>
    <n v="0.66666666666666596"/>
    <n v="6.6666666666666596E-2"/>
    <n v="8.3699999999999992"/>
    <x v="1"/>
    <n v="0"/>
  </r>
  <r>
    <x v="5249"/>
    <n v="29"/>
    <s v="Female"/>
    <s v="Australia"/>
    <d v="2024-04-23T10:23:49"/>
    <x v="5"/>
    <n v="1"/>
    <n v="1"/>
    <n v="55"/>
    <n v="2"/>
    <n v="25.06"/>
    <s v=""/>
    <n v="3"/>
    <s v=""/>
    <n v="3"/>
    <n v="1"/>
    <n v="3.6363636363636299E-2"/>
    <n v="8.3533333333333299"/>
    <x v="1"/>
    <n v="0"/>
  </r>
  <r>
    <x v="5250"/>
    <n v="42"/>
    <s v="Male"/>
    <s v="USA"/>
    <d v="2023-03-31T17:40:46"/>
    <x v="1"/>
    <n v="1"/>
    <n v="0"/>
    <n v="57"/>
    <n v="2"/>
    <n v="24.98"/>
    <s v=""/>
    <n v="3"/>
    <s v=""/>
    <n v="3"/>
    <n v="0"/>
    <n v="3.5087719298245598E-2"/>
    <n v="8.3266666666666609"/>
    <x v="1"/>
    <n v="0"/>
  </r>
  <r>
    <x v="5251"/>
    <n v="47"/>
    <s v="Male"/>
    <s v="USA"/>
    <d v="2023-07-25T19:35:30"/>
    <x v="4"/>
    <n v="4"/>
    <n v="1"/>
    <n v="51"/>
    <n v="1"/>
    <n v="24.96"/>
    <s v=""/>
    <n v="3"/>
    <s v=""/>
    <n v="24"/>
    <n v="0.25"/>
    <n v="1.9607843137254902E-2"/>
    <n v="8.32"/>
    <x v="1"/>
    <n v="0"/>
  </r>
  <r>
    <x v="5252"/>
    <n v="22"/>
    <s v="Female"/>
    <s v="USA"/>
    <d v="2023-09-17T23:06:00"/>
    <x v="1"/>
    <n v="1"/>
    <n v="0"/>
    <n v="47"/>
    <n v="1"/>
    <n v="24.9"/>
    <s v=""/>
    <n v="3"/>
    <s v=""/>
    <n v="2"/>
    <n v="0"/>
    <n v="2.1276595744680799E-2"/>
    <n v="8.2999999999999901"/>
    <x v="1"/>
    <n v="0"/>
  </r>
  <r>
    <x v="5253"/>
    <n v="48"/>
    <s v="Female"/>
    <s v="USA"/>
    <d v="2024-03-03T07:53:41"/>
    <x v="4"/>
    <n v="3"/>
    <n v="1"/>
    <n v="53"/>
    <n v="1"/>
    <n v="24.9"/>
    <s v=""/>
    <n v="3"/>
    <s v=""/>
    <n v="1"/>
    <n v="0.33333333333333298"/>
    <n v="1.8867924528301799E-2"/>
    <n v="8.2999999999999901"/>
    <x v="1"/>
    <n v="0"/>
  </r>
  <r>
    <x v="5254"/>
    <n v="37"/>
    <s v="Male"/>
    <s v="Canada"/>
    <d v="2023-12-17T21:58:55"/>
    <x v="1"/>
    <n v="1"/>
    <n v="0"/>
    <n v="47"/>
    <n v="3"/>
    <n v="24.87"/>
    <s v=""/>
    <n v="3"/>
    <s v=""/>
    <n v="4"/>
    <n v="0"/>
    <n v="6.3829787234042507E-2"/>
    <n v="8.2899999999999991"/>
    <x v="1"/>
    <n v="1"/>
  </r>
  <r>
    <x v="5255"/>
    <n v="26"/>
    <s v="Male"/>
    <s v="UK"/>
    <d v="2024-02-02T12:26:06"/>
    <x v="4"/>
    <n v="4"/>
    <n v="0"/>
    <n v="60"/>
    <n v="1"/>
    <n v="24.83"/>
    <s v=""/>
    <n v="3"/>
    <s v=""/>
    <n v="72"/>
    <n v="0"/>
    <n v="1.6666666666666601E-2"/>
    <n v="8.2766666666666602"/>
    <x v="1"/>
    <n v="1"/>
  </r>
  <r>
    <x v="5256"/>
    <n v="40"/>
    <s v="Female"/>
    <s v="France"/>
    <d v="2023-07-14T17:50:58"/>
    <x v="2"/>
    <n v="4"/>
    <n v="1"/>
    <n v="60"/>
    <n v="2"/>
    <n v="24.8"/>
    <s v=""/>
    <n v="3"/>
    <s v=""/>
    <n v="34"/>
    <n v="0.25"/>
    <n v="3.3333333333333298E-2"/>
    <n v="8.2666666666666604"/>
    <x v="1"/>
    <n v="0"/>
  </r>
  <r>
    <x v="5257"/>
    <n v="31"/>
    <s v="Female"/>
    <s v="Canada"/>
    <d v="2024-08-12T14:02:21"/>
    <x v="2"/>
    <n v="1"/>
    <n v="0"/>
    <n v="46"/>
    <n v="3"/>
    <n v="24.75"/>
    <s v=""/>
    <n v="3"/>
    <s v=""/>
    <n v="52"/>
    <n v="0"/>
    <n v="6.5217391304347797E-2"/>
    <n v="8.25"/>
    <x v="1"/>
    <n v="0"/>
  </r>
  <r>
    <x v="5258"/>
    <n v="25"/>
    <s v="Male"/>
    <s v="Germany"/>
    <d v="2023-09-02T22:27:00"/>
    <x v="0"/>
    <n v="5"/>
    <n v="2"/>
    <n v="59"/>
    <n v="4"/>
    <n v="24.7"/>
    <s v=""/>
    <n v="3"/>
    <s v=""/>
    <n v="3"/>
    <n v="0.4"/>
    <n v="6.7796610169491497E-2"/>
    <n v="8.2333333333333307"/>
    <x v="1"/>
    <n v="0"/>
  </r>
  <r>
    <x v="5259"/>
    <n v="37"/>
    <s v="Female"/>
    <s v="France"/>
    <d v="2024-08-10T05:05:40"/>
    <x v="2"/>
    <n v="1"/>
    <n v="0"/>
    <n v="49"/>
    <n v="3"/>
    <n v="24.68"/>
    <s v=""/>
    <n v="3"/>
    <s v=""/>
    <n v="1"/>
    <n v="0"/>
    <n v="6.1224489795918297E-2"/>
    <n v="8.2266666666666595"/>
    <x v="1"/>
    <n v="0"/>
  </r>
  <r>
    <x v="5260"/>
    <n v="18"/>
    <s v="Female"/>
    <s v="USA"/>
    <d v="2024-12-29T15:52:38"/>
    <x v="3"/>
    <n v="5"/>
    <n v="1"/>
    <n v="41"/>
    <n v="3"/>
    <n v="24.6"/>
    <s v=""/>
    <n v="3"/>
    <s v=""/>
    <n v="65"/>
    <n v="0.2"/>
    <n v="7.3170731707316999E-2"/>
    <n v="8.1999999999999993"/>
    <x v="1"/>
    <n v="0"/>
  </r>
  <r>
    <x v="5261"/>
    <n v="44"/>
    <s v="Male"/>
    <s v="Australia"/>
    <d v="2023-08-12T11:01:37"/>
    <x v="5"/>
    <n v="3"/>
    <n v="0"/>
    <n v="50"/>
    <n v="4"/>
    <n v="24.58"/>
    <s v=""/>
    <n v="3"/>
    <s v=""/>
    <n v="0"/>
    <n v="0"/>
    <n v="0.08"/>
    <n v="8.1933333333333298"/>
    <x v="1"/>
    <n v="0"/>
  </r>
  <r>
    <x v="5262"/>
    <n v="18"/>
    <s v="Female"/>
    <s v="France"/>
    <d v="2023-07-14T09:05:20"/>
    <x v="2"/>
    <n v="2"/>
    <n v="0"/>
    <n v="44"/>
    <n v="4"/>
    <n v="24.56"/>
    <s v=""/>
    <n v="3"/>
    <s v=""/>
    <n v="3"/>
    <n v="0"/>
    <n v="9.0909090909090898E-2"/>
    <n v="8.1866666666666603"/>
    <x v="1"/>
    <n v="0"/>
  </r>
  <r>
    <x v="5263"/>
    <n v="37"/>
    <s v="Female"/>
    <s v="USA"/>
    <d v="2023-01-09T12:25:01"/>
    <x v="1"/>
    <n v="1"/>
    <n v="0"/>
    <n v="44"/>
    <n v="1"/>
    <n v="24.53"/>
    <s v=""/>
    <n v="3"/>
    <s v=""/>
    <n v="12"/>
    <n v="0"/>
    <n v="2.27272727272727E-2"/>
    <n v="8.1766666666666605"/>
    <x v="1"/>
    <n v="0"/>
  </r>
  <r>
    <x v="5264"/>
    <n v="57"/>
    <s v="Female"/>
    <s v="France"/>
    <d v="2023-01-02T21:15:50"/>
    <x v="1"/>
    <n v="6"/>
    <n v="2"/>
    <n v="56"/>
    <n v="1"/>
    <n v="24.5"/>
    <s v=""/>
    <n v="3"/>
    <s v=""/>
    <n v="12"/>
    <n v="0.33333333333333298"/>
    <n v="1.7857142857142801E-2"/>
    <n v="8.1666666666666607"/>
    <x v="1"/>
    <n v="0"/>
  </r>
  <r>
    <x v="5265"/>
    <n v="36"/>
    <s v="Female"/>
    <s v="UK"/>
    <d v="2023-04-09T13:23:50"/>
    <x v="3"/>
    <n v="1"/>
    <n v="0"/>
    <n v="49"/>
    <n v="1"/>
    <n v="24.49"/>
    <s v=""/>
    <n v="3"/>
    <s v=""/>
    <n v="14"/>
    <n v="0"/>
    <n v="2.04081632653061E-2"/>
    <n v="8.1633333333333304"/>
    <x v="1"/>
    <n v="0"/>
  </r>
  <r>
    <x v="5266"/>
    <n v="44"/>
    <s v="Male"/>
    <s v="Canada"/>
    <d v="2024-10-17T02:35:25"/>
    <x v="1"/>
    <n v="4"/>
    <n v="2"/>
    <n v="69"/>
    <n v="5"/>
    <n v="24.46"/>
    <s v=""/>
    <n v="3"/>
    <s v=""/>
    <n v="33"/>
    <n v="0.5"/>
    <n v="7.2463768115942004E-2"/>
    <n v="8.1533333333333307"/>
    <x v="1"/>
    <n v="0"/>
  </r>
  <r>
    <x v="5267"/>
    <n v="32"/>
    <s v="Female"/>
    <s v="UK"/>
    <d v="2023-07-19T23:25:12"/>
    <x v="4"/>
    <n v="1"/>
    <n v="1"/>
    <n v="49"/>
    <n v="3"/>
    <n v="24.28"/>
    <s v=""/>
    <n v="3"/>
    <s v=""/>
    <n v="64"/>
    <n v="1"/>
    <n v="6.1224489795918297E-2"/>
    <n v="8.0933333333333302"/>
    <x v="1"/>
    <n v="0"/>
  </r>
  <r>
    <x v="5268"/>
    <n v="20"/>
    <s v="Male"/>
    <s v="France"/>
    <d v="2024-06-13T05:35:54"/>
    <x v="2"/>
    <n v="3"/>
    <n v="1"/>
    <n v="57"/>
    <n v="2"/>
    <n v="24.24"/>
    <s v=""/>
    <n v="3"/>
    <s v=""/>
    <n v="111"/>
    <n v="0.33333333333333298"/>
    <n v="3.5087719298245598E-2"/>
    <n v="8.08"/>
    <x v="1"/>
    <n v="1"/>
  </r>
  <r>
    <x v="5269"/>
    <n v="31"/>
    <s v="Male"/>
    <s v="Australia"/>
    <d v="2023-10-06T02:12:58"/>
    <x v="2"/>
    <n v="5"/>
    <n v="3"/>
    <n v="53"/>
    <n v="4"/>
    <n v="24.16"/>
    <s v=""/>
    <n v="3"/>
    <s v=""/>
    <n v="2"/>
    <n v="0.6"/>
    <n v="7.5471698113207503E-2"/>
    <n v="8.0533333333333292"/>
    <x v="1"/>
    <n v="0"/>
  </r>
  <r>
    <x v="5270"/>
    <n v="21"/>
    <s v="Female"/>
    <s v="France"/>
    <d v="2024-11-02T17:12:12"/>
    <x v="3"/>
    <n v="4"/>
    <n v="1"/>
    <n v="61"/>
    <n v="1"/>
    <n v="23.97"/>
    <s v=""/>
    <n v="3"/>
    <s v=""/>
    <n v="44"/>
    <n v="0.25"/>
    <n v="1.63934426229508E-2"/>
    <n v="7.9899999999999904"/>
    <x v="1"/>
    <n v="0"/>
  </r>
  <r>
    <x v="5271"/>
    <n v="20"/>
    <s v="Female"/>
    <s v="France"/>
    <d v="2024-11-29T08:44:12"/>
    <x v="5"/>
    <n v="3"/>
    <n v="2"/>
    <n v="67"/>
    <n v="4"/>
    <n v="23.95"/>
    <s v=""/>
    <n v="3"/>
    <s v=""/>
    <n v="42"/>
    <n v="0.66666666666666596"/>
    <n v="5.9701492537313397E-2"/>
    <n v="7.9833333333333298"/>
    <x v="1"/>
    <n v="0"/>
  </r>
  <r>
    <x v="5272"/>
    <n v="45"/>
    <s v="Female"/>
    <s v="USA"/>
    <d v="2023-06-11T03:51:44"/>
    <x v="3"/>
    <n v="1"/>
    <n v="1"/>
    <n v="49"/>
    <n v="0"/>
    <n v="23.78"/>
    <s v=""/>
    <n v="3"/>
    <s v=""/>
    <n v="58"/>
    <n v="1"/>
    <n v="0"/>
    <n v="7.9266666666666596"/>
    <x v="1"/>
    <n v="0"/>
  </r>
  <r>
    <x v="5273"/>
    <n v="21"/>
    <s v="Female"/>
    <s v="USA"/>
    <d v="2024-01-26T13:58:52"/>
    <x v="3"/>
    <n v="4"/>
    <n v="0"/>
    <n v="54"/>
    <n v="3"/>
    <n v="23.64"/>
    <s v=""/>
    <n v="3"/>
    <s v=""/>
    <n v="0"/>
    <n v="0"/>
    <n v="5.5555555555555497E-2"/>
    <n v="7.88"/>
    <x v="1"/>
    <n v="0"/>
  </r>
  <r>
    <x v="5274"/>
    <n v="18"/>
    <s v="Female"/>
    <s v="Germany"/>
    <d v="2023-10-27T23:51:36"/>
    <x v="2"/>
    <n v="1"/>
    <n v="1"/>
    <n v="58"/>
    <n v="5"/>
    <n v="23.62"/>
    <s v=""/>
    <n v="3"/>
    <s v=""/>
    <n v="13"/>
    <n v="1"/>
    <n v="8.6206896551724102E-2"/>
    <n v="7.8733333333333304"/>
    <x v="1"/>
    <n v="1"/>
  </r>
  <r>
    <x v="5275"/>
    <n v="26"/>
    <s v="Female"/>
    <s v="Australia"/>
    <d v="2024-10-19T15:54:55"/>
    <x v="1"/>
    <n v="3"/>
    <n v="1"/>
    <n v="52"/>
    <n v="2"/>
    <n v="23.56"/>
    <s v=""/>
    <n v="3"/>
    <s v=""/>
    <n v="21"/>
    <n v="0.33333333333333298"/>
    <n v="3.8461538461538401E-2"/>
    <n v="7.8533333333333299"/>
    <x v="1"/>
    <n v="1"/>
  </r>
  <r>
    <x v="5276"/>
    <n v="31"/>
    <s v="Male"/>
    <s v="France"/>
    <d v="2024-04-24T22:54:00"/>
    <x v="3"/>
    <n v="3"/>
    <n v="1"/>
    <n v="50"/>
    <n v="5"/>
    <n v="23.51"/>
    <s v=""/>
    <n v="3"/>
    <s v=""/>
    <n v="43"/>
    <n v="0.33333333333333298"/>
    <n v="0.1"/>
    <n v="7.8366666666666598"/>
    <x v="1"/>
    <n v="0"/>
  </r>
  <r>
    <x v="5277"/>
    <n v="31"/>
    <s v="Male"/>
    <s v="USA"/>
    <d v="2024-06-24T20:28:54"/>
    <x v="2"/>
    <n v="2"/>
    <n v="0"/>
    <n v="55"/>
    <n v="2"/>
    <n v="23.41"/>
    <s v=""/>
    <n v="3"/>
    <s v=""/>
    <n v="16"/>
    <n v="0"/>
    <n v="3.6363636363636299E-2"/>
    <n v="7.8033333333333301"/>
    <x v="1"/>
    <n v="0"/>
  </r>
  <r>
    <x v="5278"/>
    <n v="42"/>
    <s v="Male"/>
    <s v="USA"/>
    <d v="2023-01-20T22:55:12"/>
    <x v="2"/>
    <n v="0"/>
    <n v="0"/>
    <n v="34"/>
    <n v="1"/>
    <n v="23.38"/>
    <s v=""/>
    <n v="3"/>
    <s v=""/>
    <n v="12"/>
    <n v="0"/>
    <n v="2.94117647058823E-2"/>
    <n v="7.7933333333333303"/>
    <x v="1"/>
    <n v="0"/>
  </r>
  <r>
    <x v="5279"/>
    <n v="62"/>
    <s v="Female"/>
    <s v="Germany"/>
    <d v="2024-01-20T06:07:43"/>
    <x v="2"/>
    <n v="3"/>
    <n v="1"/>
    <n v="43"/>
    <n v="4"/>
    <n v="23.3"/>
    <s v=""/>
    <n v="3"/>
    <s v=""/>
    <n v="4"/>
    <n v="0.33333333333333298"/>
    <n v="9.3023255813953404E-2"/>
    <n v="7.7666666666666604"/>
    <x v="1"/>
    <n v="0"/>
  </r>
  <r>
    <x v="5280"/>
    <n v="50"/>
    <s v="Female"/>
    <s v="USA"/>
    <d v="2023-11-17T14:50:28"/>
    <x v="1"/>
    <n v="2"/>
    <n v="0"/>
    <n v="44"/>
    <n v="3"/>
    <n v="23.21"/>
    <s v=""/>
    <n v="3"/>
    <s v=""/>
    <n v="16"/>
    <n v="0"/>
    <n v="6.8181818181818094E-2"/>
    <n v="7.7366666666666601"/>
    <x v="1"/>
    <n v="0"/>
  </r>
  <r>
    <x v="5281"/>
    <n v="27"/>
    <s v="Female"/>
    <s v="France"/>
    <d v="2023-12-05T09:11:48"/>
    <x v="4"/>
    <n v="3"/>
    <n v="0"/>
    <n v="45"/>
    <n v="4"/>
    <n v="23.16"/>
    <s v=""/>
    <n v="3"/>
    <s v=""/>
    <n v="15"/>
    <n v="0"/>
    <n v="8.8888888888888795E-2"/>
    <n v="7.72"/>
    <x v="1"/>
    <n v="0"/>
  </r>
  <r>
    <x v="5282"/>
    <n v="46"/>
    <s v="Male"/>
    <s v="USA"/>
    <d v="2023-10-24T21:23:38"/>
    <x v="1"/>
    <n v="0"/>
    <n v="0"/>
    <n v="43"/>
    <n v="5"/>
    <n v="22.99"/>
    <s v=""/>
    <n v="3"/>
    <s v=""/>
    <n v="0"/>
    <n v="0"/>
    <n v="0.116279069767441"/>
    <n v="7.6633333333333304"/>
    <x v="1"/>
    <n v="0"/>
  </r>
  <r>
    <x v="5283"/>
    <n v="31"/>
    <s v="Female"/>
    <s v="Canada"/>
    <d v="2024-07-20T18:29:37"/>
    <x v="2"/>
    <n v="2"/>
    <n v="1"/>
    <n v="49"/>
    <n v="4"/>
    <n v="22.93"/>
    <s v=""/>
    <n v="3"/>
    <s v=""/>
    <n v="5"/>
    <n v="0.5"/>
    <n v="8.16326530612244E-2"/>
    <n v="7.64333333333333"/>
    <x v="1"/>
    <n v="0"/>
  </r>
  <r>
    <x v="5284"/>
    <n v="19"/>
    <s v="Female"/>
    <s v="Canada"/>
    <d v="2024-03-25T17:13:10"/>
    <x v="3"/>
    <n v="3"/>
    <n v="1"/>
    <n v="55"/>
    <n v="6"/>
    <n v="22.87"/>
    <s v=""/>
    <n v="3"/>
    <s v=""/>
    <n v="21"/>
    <n v="0.33333333333333298"/>
    <n v="0.109090909090909"/>
    <n v="7.6233333333333304"/>
    <x v="1"/>
    <n v="0"/>
  </r>
  <r>
    <x v="5285"/>
    <n v="39"/>
    <s v="Female"/>
    <s v="Japan"/>
    <d v="2024-11-06T07:21:02"/>
    <x v="2"/>
    <n v="3"/>
    <n v="1"/>
    <n v="52"/>
    <n v="7"/>
    <n v="22.8"/>
    <s v=""/>
    <n v="3"/>
    <s v=""/>
    <n v="31"/>
    <n v="0.33333333333333298"/>
    <n v="0.134615384615384"/>
    <n v="7.6"/>
    <x v="1"/>
    <n v="0"/>
  </r>
  <r>
    <x v="5286"/>
    <n v="37"/>
    <s v="Female"/>
    <s v="USA"/>
    <d v="2024-08-18T08:45:03"/>
    <x v="3"/>
    <n v="1"/>
    <n v="1"/>
    <n v="45"/>
    <n v="4"/>
    <n v="22.52"/>
    <s v=""/>
    <n v="3"/>
    <s v=""/>
    <n v="29"/>
    <n v="1"/>
    <n v="8.8888888888888795E-2"/>
    <n v="7.5066666666666597"/>
    <x v="1"/>
    <n v="0"/>
  </r>
  <r>
    <x v="5287"/>
    <n v="27"/>
    <s v="Female"/>
    <s v="USA"/>
    <d v="2024-01-02T19:04:25"/>
    <x v="0"/>
    <n v="3"/>
    <n v="1"/>
    <n v="52"/>
    <n v="4"/>
    <n v="22.36"/>
    <s v=""/>
    <n v="3"/>
    <s v=""/>
    <n v="31"/>
    <n v="0.33333333333333298"/>
    <n v="7.69230769230769E-2"/>
    <n v="7.4533333333333296"/>
    <x v="1"/>
    <n v="1"/>
  </r>
  <r>
    <x v="5288"/>
    <n v="38"/>
    <s v="Male"/>
    <s v="Germany"/>
    <d v="2023-05-31T12:20:28"/>
    <x v="3"/>
    <n v="3"/>
    <n v="0"/>
    <n v="47"/>
    <n v="0"/>
    <n v="22.21"/>
    <s v=""/>
    <n v="3"/>
    <s v=""/>
    <n v="9"/>
    <n v="0"/>
    <n v="0"/>
    <n v="7.4033333333333298"/>
    <x v="1"/>
    <n v="0"/>
  </r>
  <r>
    <x v="5289"/>
    <n v="54"/>
    <s v="Male"/>
    <s v="USA"/>
    <d v="2023-12-31T01:22:05"/>
    <x v="2"/>
    <n v="6"/>
    <n v="2"/>
    <n v="53"/>
    <n v="2"/>
    <n v="22.08"/>
    <s v=""/>
    <n v="3"/>
    <s v=""/>
    <n v="2"/>
    <n v="0.33333333333333298"/>
    <n v="3.7735849056603703E-2"/>
    <n v="7.3599999999999897"/>
    <x v="1"/>
    <n v="0"/>
  </r>
  <r>
    <x v="5290"/>
    <n v="35"/>
    <s v="Male"/>
    <s v="Canada"/>
    <d v="2024-10-04T13:48:19"/>
    <x v="4"/>
    <n v="4"/>
    <n v="0"/>
    <n v="41"/>
    <n v="1"/>
    <n v="22.08"/>
    <s v=""/>
    <n v="3"/>
    <s v=""/>
    <n v="84"/>
    <n v="0"/>
    <n v="2.4390243902439001E-2"/>
    <n v="7.3599999999999897"/>
    <x v="1"/>
    <n v="0"/>
  </r>
  <r>
    <x v="5291"/>
    <n v="29"/>
    <s v="Male"/>
    <s v="Germany"/>
    <d v="2023-09-18T18:04:53"/>
    <x v="4"/>
    <n v="4"/>
    <n v="1"/>
    <n v="48"/>
    <n v="0"/>
    <n v="22.05"/>
    <s v=""/>
    <n v="3"/>
    <s v=""/>
    <n v="2"/>
    <n v="0.25"/>
    <n v="0"/>
    <n v="7.35"/>
    <x v="1"/>
    <n v="0"/>
  </r>
  <r>
    <x v="5292"/>
    <n v="31"/>
    <s v="Female"/>
    <s v="Canada"/>
    <d v="2023-03-23T08:10:58"/>
    <x v="2"/>
    <n v="1"/>
    <n v="0"/>
    <n v="49"/>
    <n v="1"/>
    <n v="21.96"/>
    <s v=""/>
    <n v="3"/>
    <s v=""/>
    <n v="0"/>
    <n v="0"/>
    <n v="2.04081632653061E-2"/>
    <n v="7.32"/>
    <x v="1"/>
    <n v="0"/>
  </r>
  <r>
    <x v="5293"/>
    <n v="27"/>
    <s v="Female"/>
    <s v="Canada"/>
    <d v="2024-12-05T03:26:54"/>
    <x v="2"/>
    <n v="4"/>
    <n v="2"/>
    <n v="53"/>
    <n v="5"/>
    <n v="21.95"/>
    <s v=""/>
    <n v="3"/>
    <s v=""/>
    <n v="3"/>
    <n v="0.5"/>
    <n v="9.4339622641509399E-2"/>
    <n v="7.3166666666666602"/>
    <x v="1"/>
    <n v="0"/>
  </r>
  <r>
    <x v="5294"/>
    <n v="32"/>
    <s v="Female"/>
    <s v="UK"/>
    <d v="2023-01-14T04:50:47"/>
    <x v="3"/>
    <n v="2"/>
    <n v="0"/>
    <n v="54"/>
    <n v="2"/>
    <n v="21.91"/>
    <s v=""/>
    <n v="3"/>
    <s v=""/>
    <n v="29"/>
    <n v="0"/>
    <n v="3.7037037037037E-2"/>
    <n v="7.3033333333333301"/>
    <x v="1"/>
    <n v="0"/>
  </r>
  <r>
    <x v="5295"/>
    <n v="37"/>
    <s v="Male"/>
    <s v="USA"/>
    <d v="2024-09-26T20:22:11"/>
    <x v="5"/>
    <n v="1"/>
    <n v="0"/>
    <n v="53"/>
    <n v="1"/>
    <n v="21.6"/>
    <s v=""/>
    <n v="3"/>
    <s v=""/>
    <n v="21"/>
    <n v="0"/>
    <n v="1.8867924528301799E-2"/>
    <n v="7.2"/>
    <x v="1"/>
    <n v="0"/>
  </r>
  <r>
    <x v="5296"/>
    <n v="22"/>
    <s v="Male"/>
    <s v="USA"/>
    <d v="2024-12-17T00:10:19"/>
    <x v="5"/>
    <n v="1"/>
    <n v="0"/>
    <n v="40"/>
    <n v="6"/>
    <n v="21.57"/>
    <s v=""/>
    <n v="3"/>
    <s v=""/>
    <n v="34"/>
    <n v="0"/>
    <n v="0.15"/>
    <n v="7.19"/>
    <x v="1"/>
    <n v="0"/>
  </r>
  <r>
    <x v="5297"/>
    <n v="26"/>
    <s v="Female"/>
    <s v="Canada"/>
    <d v="2024-04-14T10:17:56"/>
    <x v="1"/>
    <n v="4"/>
    <n v="1"/>
    <n v="61"/>
    <n v="1"/>
    <n v="21.56"/>
    <s v=""/>
    <n v="3"/>
    <s v=""/>
    <n v="69"/>
    <n v="0.25"/>
    <n v="1.63934426229508E-2"/>
    <n v="7.1866666666666603"/>
    <x v="1"/>
    <n v="0"/>
  </r>
  <r>
    <x v="5298"/>
    <n v="35"/>
    <s v="Male"/>
    <s v="UK"/>
    <d v="2023-03-18T17:12:48"/>
    <x v="0"/>
    <n v="5"/>
    <n v="2"/>
    <n v="37"/>
    <n v="3"/>
    <n v="21.53"/>
    <s v=""/>
    <n v="3"/>
    <s v=""/>
    <n v="0"/>
    <n v="0.4"/>
    <n v="8.1081081081081002E-2"/>
    <n v="7.1766666666666596"/>
    <x v="1"/>
    <n v="0"/>
  </r>
  <r>
    <x v="5299"/>
    <n v="39"/>
    <s v="Female"/>
    <s v="USA"/>
    <d v="2023-06-17T04:24:52"/>
    <x v="3"/>
    <n v="4"/>
    <n v="0"/>
    <n v="45"/>
    <n v="4"/>
    <n v="21.47"/>
    <s v=""/>
    <n v="3"/>
    <s v=""/>
    <n v="2"/>
    <n v="0"/>
    <n v="8.8888888888888795E-2"/>
    <n v="7.1566666666666601"/>
    <x v="1"/>
    <n v="1"/>
  </r>
  <r>
    <x v="5300"/>
    <n v="49"/>
    <s v="Female"/>
    <s v="France"/>
    <d v="2024-11-15T07:26:55"/>
    <x v="0"/>
    <n v="4"/>
    <n v="0"/>
    <n v="44"/>
    <n v="2"/>
    <n v="21.27"/>
    <s v=""/>
    <n v="3"/>
    <s v=""/>
    <n v="4"/>
    <n v="0"/>
    <n v="4.54545454545454E-2"/>
    <n v="7.09"/>
    <x v="1"/>
    <n v="0"/>
  </r>
  <r>
    <x v="5301"/>
    <n v="24"/>
    <s v="Male"/>
    <s v="USA"/>
    <d v="2024-08-28T11:07:51"/>
    <x v="1"/>
    <n v="2"/>
    <n v="0"/>
    <n v="59"/>
    <n v="3"/>
    <n v="21.26"/>
    <s v=""/>
    <n v="3"/>
    <s v=""/>
    <n v="22"/>
    <n v="0"/>
    <n v="5.0847457627118599E-2"/>
    <n v="7.0866666666666598"/>
    <x v="1"/>
    <n v="0"/>
  </r>
  <r>
    <x v="5302"/>
    <n v="25"/>
    <s v="Female"/>
    <s v="USA"/>
    <d v="2023-02-11T01:34:56"/>
    <x v="2"/>
    <n v="5"/>
    <n v="2"/>
    <n v="37"/>
    <n v="3"/>
    <n v="21.03"/>
    <s v=""/>
    <n v="3"/>
    <s v=""/>
    <n v="2"/>
    <n v="0.4"/>
    <n v="8.1081081081081002E-2"/>
    <n v="7.01"/>
    <x v="1"/>
    <n v="0"/>
  </r>
  <r>
    <x v="5303"/>
    <n v="41"/>
    <s v="Male"/>
    <s v="France"/>
    <d v="2023-11-12T20:57:06"/>
    <x v="2"/>
    <n v="5"/>
    <n v="2"/>
    <n v="52"/>
    <n v="2"/>
    <n v="21.02"/>
    <s v=""/>
    <n v="3"/>
    <s v=""/>
    <n v="20"/>
    <n v="0.4"/>
    <n v="3.8461538461538401E-2"/>
    <n v="7.0066666666666597"/>
    <x v="1"/>
    <n v="0"/>
  </r>
  <r>
    <x v="5304"/>
    <n v="46"/>
    <s v="Female"/>
    <s v="France"/>
    <d v="2023-12-30T04:55:35"/>
    <x v="0"/>
    <n v="2"/>
    <n v="1"/>
    <n v="48"/>
    <n v="2"/>
    <n v="20.95"/>
    <s v=""/>
    <n v="3"/>
    <s v=""/>
    <n v="11"/>
    <n v="0.5"/>
    <n v="4.1666666666666602E-2"/>
    <n v="6.9833333333333298"/>
    <x v="1"/>
    <n v="0"/>
  </r>
  <r>
    <x v="5305"/>
    <n v="37"/>
    <s v="Male"/>
    <s v="USA"/>
    <d v="2023-02-25T11:37:51"/>
    <x v="0"/>
    <n v="2"/>
    <n v="0"/>
    <n v="54"/>
    <n v="3"/>
    <n v="20.9"/>
    <s v=""/>
    <n v="3"/>
    <s v=""/>
    <n v="20"/>
    <n v="0"/>
    <n v="5.5555555555555497E-2"/>
    <n v="6.9666666666666597"/>
    <x v="1"/>
    <n v="0"/>
  </r>
  <r>
    <x v="5306"/>
    <n v="34"/>
    <s v="Male"/>
    <s v="Germany"/>
    <d v="2024-11-05T12:22:09"/>
    <x v="2"/>
    <n v="3"/>
    <n v="0"/>
    <n v="58"/>
    <n v="4"/>
    <n v="20.73"/>
    <s v=""/>
    <n v="3"/>
    <s v=""/>
    <n v="25"/>
    <n v="0"/>
    <n v="6.8965517241379296E-2"/>
    <n v="6.91"/>
    <x v="1"/>
    <n v="1"/>
  </r>
  <r>
    <x v="5307"/>
    <n v="24"/>
    <s v="Male"/>
    <s v="USA"/>
    <d v="2024-11-19T09:16:36"/>
    <x v="3"/>
    <n v="5"/>
    <n v="1"/>
    <n v="75"/>
    <n v="4"/>
    <n v="20.63"/>
    <s v=""/>
    <n v="3"/>
    <s v=""/>
    <n v="20"/>
    <n v="0.2"/>
    <n v="5.3333333333333302E-2"/>
    <n v="6.8766666666666598"/>
    <x v="1"/>
    <n v="0"/>
  </r>
  <r>
    <x v="5308"/>
    <n v="24"/>
    <s v="Male"/>
    <s v="Germany"/>
    <d v="2024-10-24T08:20:41"/>
    <x v="1"/>
    <n v="6"/>
    <n v="0"/>
    <n v="51"/>
    <n v="2"/>
    <n v="20.62"/>
    <s v=""/>
    <n v="3"/>
    <s v=""/>
    <n v="11"/>
    <n v="0"/>
    <n v="3.9215686274509803E-2"/>
    <n v="6.8733333333333304"/>
    <x v="1"/>
    <n v="0"/>
  </r>
  <r>
    <x v="5309"/>
    <n v="33"/>
    <s v="Male"/>
    <s v="Canada"/>
    <d v="2023-12-09T05:11:04"/>
    <x v="0"/>
    <n v="6"/>
    <n v="2"/>
    <n v="49"/>
    <n v="7"/>
    <n v="20.61"/>
    <s v=""/>
    <n v="3"/>
    <s v=""/>
    <n v="0"/>
    <n v="0.33333333333333298"/>
    <n v="0.14285714285714199"/>
    <n v="6.87"/>
    <x v="1"/>
    <n v="0"/>
  </r>
  <r>
    <x v="5310"/>
    <n v="32"/>
    <s v="Female"/>
    <s v="USA"/>
    <d v="2024-10-13T10:58:58"/>
    <x v="2"/>
    <n v="1"/>
    <n v="1"/>
    <n v="32"/>
    <n v="1"/>
    <n v="20.58"/>
    <s v=""/>
    <n v="3"/>
    <s v=""/>
    <n v="8"/>
    <n v="1"/>
    <n v="3.125E-2"/>
    <n v="6.8599999999999897"/>
    <x v="1"/>
    <n v="0"/>
  </r>
  <r>
    <x v="5311"/>
    <n v="43"/>
    <s v="Male"/>
    <s v="France"/>
    <d v="2023-05-18T17:42:56"/>
    <x v="3"/>
    <n v="6"/>
    <n v="0"/>
    <n v="52"/>
    <n v="2"/>
    <n v="20.440000000000001"/>
    <s v=""/>
    <n v="3"/>
    <s v=""/>
    <n v="70"/>
    <n v="0"/>
    <n v="3.8461538461538401E-2"/>
    <n v="6.8133333333333299"/>
    <x v="1"/>
    <n v="0"/>
  </r>
  <r>
    <x v="5312"/>
    <n v="21"/>
    <s v="Male"/>
    <s v="USA"/>
    <d v="2024-07-16T07:54:17"/>
    <x v="1"/>
    <n v="1"/>
    <n v="0"/>
    <n v="52"/>
    <n v="2"/>
    <n v="20.440000000000001"/>
    <s v=""/>
    <n v="3"/>
    <s v=""/>
    <n v="35"/>
    <n v="0"/>
    <n v="3.8461538461538401E-2"/>
    <n v="6.8133333333333299"/>
    <x v="1"/>
    <n v="1"/>
  </r>
  <r>
    <x v="5313"/>
    <n v="39"/>
    <s v="Female"/>
    <s v="USA"/>
    <d v="2023-04-16T03:05:25"/>
    <x v="4"/>
    <n v="3"/>
    <n v="0"/>
    <n v="45"/>
    <n v="1"/>
    <n v="20.399999999999999"/>
    <s v=""/>
    <n v="3"/>
    <s v=""/>
    <n v="33"/>
    <n v="0"/>
    <n v="2.2222222222222199E-2"/>
    <n v="6.8"/>
    <x v="1"/>
    <n v="0"/>
  </r>
  <r>
    <x v="5314"/>
    <n v="25"/>
    <s v="Female"/>
    <s v="USA"/>
    <d v="2023-04-09T09:01:00"/>
    <x v="1"/>
    <n v="2"/>
    <n v="1"/>
    <n v="48"/>
    <n v="4"/>
    <n v="20.059999999999999"/>
    <s v=""/>
    <n v="3"/>
    <s v=""/>
    <n v="2"/>
    <n v="0.5"/>
    <n v="8.3333333333333301E-2"/>
    <n v="6.6866666666666603"/>
    <x v="1"/>
    <n v="0"/>
  </r>
  <r>
    <x v="5315"/>
    <n v="22"/>
    <s v="Female"/>
    <s v="Canada"/>
    <d v="2024-04-06T12:28:59"/>
    <x v="3"/>
    <n v="1"/>
    <n v="1"/>
    <n v="49"/>
    <n v="2"/>
    <n v="19.899999999999999"/>
    <s v=""/>
    <n v="3"/>
    <s v=""/>
    <n v="12"/>
    <n v="1"/>
    <n v="4.08163265306122E-2"/>
    <n v="6.6333333333333302"/>
    <x v="1"/>
    <n v="0"/>
  </r>
  <r>
    <x v="5316"/>
    <n v="46"/>
    <s v="Other"/>
    <s v="Canada"/>
    <d v="2024-07-10T19:02:01"/>
    <x v="2"/>
    <n v="1"/>
    <n v="0"/>
    <n v="44"/>
    <n v="4"/>
    <n v="19.899999999999999"/>
    <s v=""/>
    <n v="3"/>
    <s v=""/>
    <n v="21"/>
    <n v="0"/>
    <n v="9.0909090909090898E-2"/>
    <n v="6.6333333333333302"/>
    <x v="1"/>
    <n v="1"/>
  </r>
  <r>
    <x v="5317"/>
    <n v="24"/>
    <s v="Male"/>
    <s v="USA"/>
    <d v="2024-08-27T04:28:06"/>
    <x v="2"/>
    <n v="3"/>
    <n v="0"/>
    <n v="52"/>
    <n v="1"/>
    <n v="19.79"/>
    <s v=""/>
    <n v="3"/>
    <s v=""/>
    <n v="72"/>
    <n v="0"/>
    <n v="1.9230769230769201E-2"/>
    <n v="6.5966666666666596"/>
    <x v="1"/>
    <n v="1"/>
  </r>
  <r>
    <x v="5318"/>
    <n v="22"/>
    <s v="Male"/>
    <s v="USA"/>
    <d v="2023-11-14T00:41:39"/>
    <x v="3"/>
    <n v="3"/>
    <n v="1"/>
    <n v="52"/>
    <n v="2"/>
    <n v="19.739999999999998"/>
    <s v=""/>
    <n v="3"/>
    <s v=""/>
    <n v="123"/>
    <n v="0.33333333333333298"/>
    <n v="3.8461538461538401E-2"/>
    <n v="6.5799999999999903"/>
    <x v="1"/>
    <n v="0"/>
  </r>
  <r>
    <x v="5319"/>
    <n v="27"/>
    <s v="Female"/>
    <s v="Germany"/>
    <d v="2024-11-25T03:59:18"/>
    <x v="5"/>
    <n v="5"/>
    <n v="1"/>
    <n v="44"/>
    <n v="1"/>
    <n v="19.68"/>
    <s v=""/>
    <n v="3"/>
    <s v=""/>
    <n v="11"/>
    <n v="0.2"/>
    <n v="2.27272727272727E-2"/>
    <n v="6.56"/>
    <x v="1"/>
    <n v="0"/>
  </r>
  <r>
    <x v="5320"/>
    <n v="38"/>
    <s v="Male"/>
    <s v="France"/>
    <d v="2023-08-17T18:03:27"/>
    <x v="1"/>
    <n v="3"/>
    <n v="2"/>
    <n v="54"/>
    <n v="2"/>
    <n v="19.66"/>
    <s v=""/>
    <n v="3"/>
    <s v=""/>
    <n v="55"/>
    <n v="0.66666666666666596"/>
    <n v="3.7037037037037E-2"/>
    <n v="6.5533333333333301"/>
    <x v="1"/>
    <n v="1"/>
  </r>
  <r>
    <x v="5321"/>
    <n v="31"/>
    <s v="Other"/>
    <s v="USA"/>
    <d v="2023-10-04T00:34:19"/>
    <x v="1"/>
    <n v="4"/>
    <n v="1"/>
    <n v="56"/>
    <n v="1"/>
    <n v="19.62"/>
    <s v=""/>
    <n v="3"/>
    <s v=""/>
    <n v="5"/>
    <n v="0.25"/>
    <n v="1.7857142857142801E-2"/>
    <n v="6.54"/>
    <x v="1"/>
    <n v="0"/>
  </r>
  <r>
    <x v="5322"/>
    <n v="18"/>
    <s v="Female"/>
    <s v="USA"/>
    <d v="2023-02-13T20:44:52"/>
    <x v="1"/>
    <n v="5"/>
    <n v="1"/>
    <n v="49"/>
    <n v="1"/>
    <n v="19.61"/>
    <s v=""/>
    <n v="3"/>
    <s v=""/>
    <n v="18"/>
    <n v="0.2"/>
    <n v="2.04081632653061E-2"/>
    <n v="6.53666666666666"/>
    <x v="1"/>
    <n v="0"/>
  </r>
  <r>
    <x v="5323"/>
    <n v="44"/>
    <s v="Male"/>
    <s v="USA"/>
    <d v="2024-05-06T18:09:49"/>
    <x v="3"/>
    <n v="1"/>
    <n v="0"/>
    <n v="57"/>
    <n v="4"/>
    <n v="19.55"/>
    <s v=""/>
    <n v="3"/>
    <s v=""/>
    <n v="32"/>
    <n v="0"/>
    <n v="7.0175438596491196E-2"/>
    <n v="6.5166666666666604"/>
    <x v="1"/>
    <n v="0"/>
  </r>
  <r>
    <x v="5324"/>
    <n v="46"/>
    <s v="Female"/>
    <s v="France"/>
    <d v="2023-02-11T05:57:45"/>
    <x v="2"/>
    <n v="2"/>
    <n v="2"/>
    <n v="64"/>
    <n v="2"/>
    <n v="19.12"/>
    <s v=""/>
    <n v="3"/>
    <s v=""/>
    <n v="6"/>
    <n v="1"/>
    <n v="3.125E-2"/>
    <n v="6.3733333333333304"/>
    <x v="1"/>
    <n v="0"/>
  </r>
  <r>
    <x v="5325"/>
    <n v="32"/>
    <s v="Female"/>
    <s v="Canada"/>
    <d v="2024-01-30T02:40:06"/>
    <x v="2"/>
    <n v="1"/>
    <n v="0"/>
    <n v="50"/>
    <n v="1"/>
    <n v="19.100000000000001"/>
    <s v=""/>
    <n v="3"/>
    <s v=""/>
    <n v="17"/>
    <n v="0"/>
    <n v="0.02"/>
    <n v="6.36666666666666"/>
    <x v="1"/>
    <n v="0"/>
  </r>
  <r>
    <x v="5326"/>
    <n v="25"/>
    <s v="Male"/>
    <s v="USA"/>
    <d v="2024-11-19T15:07:02"/>
    <x v="3"/>
    <n v="1"/>
    <n v="1"/>
    <n v="60"/>
    <n v="4"/>
    <n v="19.02"/>
    <s v=""/>
    <n v="3"/>
    <s v=""/>
    <n v="30"/>
    <n v="1"/>
    <n v="6.6666666666666596E-2"/>
    <n v="6.34"/>
    <x v="1"/>
    <n v="0"/>
  </r>
  <r>
    <x v="5327"/>
    <n v="47"/>
    <s v="Female"/>
    <s v="UK"/>
    <d v="2023-01-16T09:24:39"/>
    <x v="3"/>
    <n v="2"/>
    <n v="0"/>
    <n v="60"/>
    <n v="3"/>
    <n v="18.96"/>
    <s v=""/>
    <n v="3"/>
    <s v=""/>
    <n v="46"/>
    <n v="0"/>
    <n v="0.05"/>
    <n v="6.32"/>
    <x v="1"/>
    <n v="0"/>
  </r>
  <r>
    <x v="5328"/>
    <n v="39"/>
    <s v="Female"/>
    <s v="USA"/>
    <d v="2023-06-07T00:34:27"/>
    <x v="4"/>
    <n v="3"/>
    <n v="0"/>
    <n v="47"/>
    <n v="3"/>
    <n v="18.920000000000002"/>
    <s v=""/>
    <n v="3"/>
    <s v=""/>
    <n v="55"/>
    <n v="0"/>
    <n v="6.3829787234042507E-2"/>
    <n v="6.3066666666666604"/>
    <x v="1"/>
    <n v="0"/>
  </r>
  <r>
    <x v="5329"/>
    <n v="18"/>
    <s v="Female"/>
    <s v="USA"/>
    <d v="2024-02-15T04:08:25"/>
    <x v="2"/>
    <n v="3"/>
    <n v="1"/>
    <n v="55"/>
    <n v="2"/>
    <n v="18.89"/>
    <s v=""/>
    <n v="3"/>
    <s v=""/>
    <n v="77"/>
    <n v="0.33333333333333298"/>
    <n v="3.6363636363636299E-2"/>
    <n v="6.2966666666666598"/>
    <x v="1"/>
    <n v="0"/>
  </r>
  <r>
    <x v="5330"/>
    <n v="40"/>
    <s v="Male"/>
    <s v="UK"/>
    <d v="2024-11-17T03:15:08"/>
    <x v="2"/>
    <n v="1"/>
    <n v="0"/>
    <n v="51"/>
    <n v="5"/>
    <n v="18.66"/>
    <s v=""/>
    <n v="3"/>
    <s v=""/>
    <n v="6"/>
    <n v="0"/>
    <n v="9.8039215686274495E-2"/>
    <n v="6.22"/>
    <x v="1"/>
    <n v="0"/>
  </r>
  <r>
    <x v="5331"/>
    <n v="25"/>
    <s v="Male"/>
    <s v="USA"/>
    <d v="2024-07-21T09:05:41"/>
    <x v="1"/>
    <n v="1"/>
    <n v="0"/>
    <n v="60"/>
    <n v="1"/>
    <n v="18.46"/>
    <s v=""/>
    <n v="3"/>
    <s v=""/>
    <n v="32"/>
    <n v="0"/>
    <n v="1.6666666666666601E-2"/>
    <n v="6.1533333333333298"/>
    <x v="1"/>
    <n v="0"/>
  </r>
  <r>
    <x v="5332"/>
    <n v="31"/>
    <s v="Male"/>
    <s v="Germany"/>
    <d v="2023-11-01T08:59:19"/>
    <x v="2"/>
    <n v="6"/>
    <n v="3"/>
    <n v="53"/>
    <n v="2"/>
    <n v="18.45"/>
    <s v=""/>
    <n v="3"/>
    <s v=""/>
    <n v="34"/>
    <n v="0.5"/>
    <n v="3.7735849056603703E-2"/>
    <n v="6.1499999999999897"/>
    <x v="1"/>
    <n v="0"/>
  </r>
  <r>
    <x v="5333"/>
    <n v="36"/>
    <s v="Female"/>
    <s v="UK"/>
    <d v="2024-02-21T11:59:35"/>
    <x v="2"/>
    <n v="1"/>
    <n v="1"/>
    <n v="54"/>
    <n v="5"/>
    <n v="18.36"/>
    <s v=""/>
    <n v="3"/>
    <s v=""/>
    <n v="4"/>
    <n v="1"/>
    <n v="9.2592592592592504E-2"/>
    <n v="6.12"/>
    <x v="1"/>
    <n v="0"/>
  </r>
  <r>
    <x v="5334"/>
    <n v="29"/>
    <s v="Female"/>
    <s v="Japan"/>
    <d v="2023-08-23T20:04:11"/>
    <x v="2"/>
    <n v="3"/>
    <n v="2"/>
    <n v="45"/>
    <n v="4"/>
    <n v="18.059999999999999"/>
    <s v=""/>
    <n v="3"/>
    <s v=""/>
    <n v="47"/>
    <n v="0.66666666666666596"/>
    <n v="8.8888888888888795E-2"/>
    <n v="6.02"/>
    <x v="1"/>
    <n v="0"/>
  </r>
  <r>
    <x v="5335"/>
    <n v="23"/>
    <s v="Female"/>
    <s v="UK"/>
    <d v="2023-09-18T04:56:25"/>
    <x v="0"/>
    <n v="5"/>
    <n v="1"/>
    <n v="53"/>
    <n v="3"/>
    <n v="18.010000000000002"/>
    <s v=""/>
    <n v="3"/>
    <s v=""/>
    <n v="42"/>
    <n v="0.2"/>
    <n v="5.6603773584905599E-2"/>
    <n v="6.0033333333333303"/>
    <x v="1"/>
    <n v="0"/>
  </r>
  <r>
    <x v="5336"/>
    <n v="53"/>
    <s v="Male"/>
    <s v="USA"/>
    <d v="2023-06-14T19:28:11"/>
    <x v="4"/>
    <n v="1"/>
    <n v="0"/>
    <n v="54"/>
    <n v="2"/>
    <n v="17.989999999999998"/>
    <s v=""/>
    <n v="3"/>
    <s v=""/>
    <n v="38"/>
    <n v="0"/>
    <n v="3.7037037037037E-2"/>
    <n v="5.9966666666666599"/>
    <x v="1"/>
    <n v="0"/>
  </r>
  <r>
    <x v="5337"/>
    <n v="21"/>
    <s v="Female"/>
    <s v="UK"/>
    <d v="2024-10-14T17:38:44"/>
    <x v="1"/>
    <n v="2"/>
    <n v="1"/>
    <n v="51"/>
    <n v="5"/>
    <n v="17.97"/>
    <s v=""/>
    <n v="3"/>
    <s v=""/>
    <n v="0"/>
    <n v="0.5"/>
    <n v="9.8039215686274495E-2"/>
    <n v="5.9899999999999904"/>
    <x v="1"/>
    <n v="0"/>
  </r>
  <r>
    <x v="5338"/>
    <n v="23"/>
    <s v="Female"/>
    <s v="Canada"/>
    <d v="2023-02-14T11:20:56"/>
    <x v="1"/>
    <n v="4"/>
    <n v="1"/>
    <n v="37"/>
    <n v="3"/>
    <n v="17.89"/>
    <s v=""/>
    <n v="3"/>
    <s v=""/>
    <n v="60"/>
    <n v="0.25"/>
    <n v="8.1081081081081002E-2"/>
    <n v="5.9633333333333303"/>
    <x v="1"/>
    <n v="0"/>
  </r>
  <r>
    <x v="5339"/>
    <n v="35"/>
    <s v="Female"/>
    <s v="USA"/>
    <d v="2023-12-05T00:26:10"/>
    <x v="0"/>
    <n v="0"/>
    <n v="0"/>
    <n v="55"/>
    <n v="1"/>
    <n v="17.88"/>
    <s v=""/>
    <n v="3"/>
    <s v=""/>
    <n v="4"/>
    <n v="0"/>
    <n v="1.8181818181818101E-2"/>
    <n v="5.96"/>
    <x v="1"/>
    <n v="1"/>
  </r>
  <r>
    <x v="5340"/>
    <n v="18"/>
    <s v="Male"/>
    <s v="USA"/>
    <d v="2023-01-17T11:41:35"/>
    <x v="3"/>
    <n v="3"/>
    <n v="1"/>
    <n v="47"/>
    <n v="0"/>
    <n v="17.87"/>
    <s v=""/>
    <n v="3"/>
    <s v=""/>
    <n v="41"/>
    <n v="0.33333333333333298"/>
    <n v="0"/>
    <n v="5.9566666666666599"/>
    <x v="1"/>
    <n v="0"/>
  </r>
  <r>
    <x v="5341"/>
    <n v="18"/>
    <s v="Male"/>
    <s v="USA"/>
    <d v="2023-07-20T05:15:38"/>
    <x v="5"/>
    <n v="3"/>
    <n v="0"/>
    <n v="41"/>
    <n v="2"/>
    <n v="17.84"/>
    <s v=""/>
    <n v="3"/>
    <s v=""/>
    <n v="12"/>
    <n v="0"/>
    <n v="4.8780487804878002E-2"/>
    <n v="5.9466666666666601"/>
    <x v="1"/>
    <n v="1"/>
  </r>
  <r>
    <x v="5342"/>
    <n v="29"/>
    <s v="Female"/>
    <s v="USA"/>
    <d v="2023-11-16T12:33:33"/>
    <x v="0"/>
    <n v="5"/>
    <n v="1"/>
    <n v="37"/>
    <n v="4"/>
    <n v="17.75"/>
    <s v=""/>
    <n v="3"/>
    <s v=""/>
    <n v="21"/>
    <n v="0.2"/>
    <n v="0.108108108108108"/>
    <n v="5.9166666666666599"/>
    <x v="1"/>
    <n v="1"/>
  </r>
  <r>
    <x v="5343"/>
    <n v="35"/>
    <s v="Male"/>
    <s v="Japan"/>
    <d v="2024-02-03T03:02:11"/>
    <x v="2"/>
    <n v="4"/>
    <n v="2"/>
    <n v="52"/>
    <n v="3"/>
    <n v="17.47"/>
    <s v=""/>
    <n v="3"/>
    <s v=""/>
    <n v="22"/>
    <n v="0.5"/>
    <n v="5.7692307692307598E-2"/>
    <n v="5.8233333333333297"/>
    <x v="1"/>
    <n v="0"/>
  </r>
  <r>
    <x v="5344"/>
    <n v="31"/>
    <s v="Male"/>
    <s v="Canada"/>
    <d v="2023-02-06T06:13:57"/>
    <x v="3"/>
    <n v="0"/>
    <n v="0"/>
    <n v="44"/>
    <n v="0"/>
    <n v="17.440000000000001"/>
    <s v=""/>
    <n v="3"/>
    <s v=""/>
    <n v="11"/>
    <n v="0"/>
    <n v="0"/>
    <n v="5.8133333333333299"/>
    <x v="1"/>
    <n v="0"/>
  </r>
  <r>
    <x v="5345"/>
    <n v="33"/>
    <s v="Female"/>
    <s v="Japan"/>
    <d v="2023-04-24T03:49:35"/>
    <x v="5"/>
    <n v="4"/>
    <n v="0"/>
    <n v="42"/>
    <n v="0"/>
    <n v="17.440000000000001"/>
    <s v=""/>
    <n v="3"/>
    <s v=""/>
    <n v="2"/>
    <n v="0"/>
    <n v="0"/>
    <n v="5.8133333333333299"/>
    <x v="1"/>
    <n v="0"/>
  </r>
  <r>
    <x v="5346"/>
    <n v="40"/>
    <s v="Male"/>
    <s v="Australia"/>
    <d v="2024-04-04T00:37:05"/>
    <x v="0"/>
    <n v="4"/>
    <n v="0"/>
    <n v="60"/>
    <n v="2"/>
    <n v="17.39"/>
    <s v=""/>
    <n v="3"/>
    <s v=""/>
    <n v="32"/>
    <n v="0"/>
    <n v="3.3333333333333298E-2"/>
    <n v="5.7966666666666598"/>
    <x v="1"/>
    <n v="0"/>
  </r>
  <r>
    <x v="5347"/>
    <n v="29"/>
    <s v="Male"/>
    <s v="Japan"/>
    <d v="2024-02-20T11:10:15"/>
    <x v="4"/>
    <n v="3"/>
    <n v="0"/>
    <n v="49"/>
    <n v="1"/>
    <n v="17.27"/>
    <s v=""/>
    <n v="3"/>
    <s v=""/>
    <n v="25"/>
    <n v="0"/>
    <n v="2.04081632653061E-2"/>
    <n v="5.7566666666666597"/>
    <x v="1"/>
    <n v="0"/>
  </r>
  <r>
    <x v="5348"/>
    <n v="37"/>
    <s v="Male"/>
    <s v="Australia"/>
    <d v="2024-02-06T23:01:26"/>
    <x v="1"/>
    <n v="0"/>
    <n v="0"/>
    <n v="40"/>
    <n v="4"/>
    <n v="17.23"/>
    <s v=""/>
    <n v="3"/>
    <s v=""/>
    <n v="37"/>
    <n v="0"/>
    <n v="0.1"/>
    <n v="5.7433333333333296"/>
    <x v="1"/>
    <n v="0"/>
  </r>
  <r>
    <x v="5349"/>
    <n v="43"/>
    <s v="Other"/>
    <s v="Japan"/>
    <d v="2023-11-08T17:39:48"/>
    <x v="5"/>
    <n v="7"/>
    <n v="4"/>
    <n v="42"/>
    <n v="1"/>
    <n v="17.22"/>
    <s v=""/>
    <n v="3"/>
    <s v=""/>
    <n v="15"/>
    <n v="0.57142857142857095"/>
    <n v="2.3809523809523801E-2"/>
    <n v="5.7399999999999904"/>
    <x v="1"/>
    <n v="0"/>
  </r>
  <r>
    <x v="5350"/>
    <n v="23"/>
    <s v="Male"/>
    <s v="USA"/>
    <d v="2023-09-11T21:05:16"/>
    <x v="4"/>
    <n v="1"/>
    <n v="1"/>
    <n v="47"/>
    <n v="2"/>
    <n v="17.13"/>
    <s v=""/>
    <n v="3"/>
    <s v=""/>
    <n v="25"/>
    <n v="1"/>
    <n v="4.2553191489361701E-2"/>
    <n v="5.71"/>
    <x v="1"/>
    <n v="0"/>
  </r>
  <r>
    <x v="5351"/>
    <n v="27"/>
    <s v="Female"/>
    <s v="USA"/>
    <d v="2023-03-03T00:30:07"/>
    <x v="5"/>
    <n v="5"/>
    <n v="1"/>
    <n v="64"/>
    <n v="5"/>
    <n v="17.079999999999998"/>
    <s v=""/>
    <n v="3"/>
    <s v=""/>
    <n v="13"/>
    <n v="0.2"/>
    <n v="7.8125E-2"/>
    <n v="5.6933333333333298"/>
    <x v="1"/>
    <n v="1"/>
  </r>
  <r>
    <x v="5352"/>
    <n v="18"/>
    <s v="Male"/>
    <s v="Canada"/>
    <d v="2024-05-29T02:01:41"/>
    <x v="0"/>
    <n v="3"/>
    <n v="0"/>
    <n v="54"/>
    <n v="2"/>
    <n v="16.88"/>
    <s v=""/>
    <n v="3"/>
    <s v=""/>
    <n v="9"/>
    <n v="0"/>
    <n v="3.7037037037037E-2"/>
    <n v="5.6266666666666598"/>
    <x v="1"/>
    <n v="0"/>
  </r>
  <r>
    <x v="5353"/>
    <n v="47"/>
    <s v="Female"/>
    <s v="Australia"/>
    <d v="2023-02-17T18:11:44"/>
    <x v="0"/>
    <n v="0"/>
    <n v="0"/>
    <n v="61"/>
    <n v="1"/>
    <n v="16.77"/>
    <s v=""/>
    <n v="3"/>
    <s v=""/>
    <n v="1"/>
    <n v="0"/>
    <n v="1.63934426229508E-2"/>
    <n v="5.59"/>
    <x v="1"/>
    <n v="0"/>
  </r>
  <r>
    <x v="5354"/>
    <n v="39"/>
    <s v="Female"/>
    <s v="France"/>
    <d v="2024-12-13T18:47:08"/>
    <x v="1"/>
    <n v="2"/>
    <n v="1"/>
    <n v="51"/>
    <n v="2"/>
    <n v="16.72"/>
    <s v=""/>
    <n v="3"/>
    <s v=""/>
    <n v="6"/>
    <n v="0.5"/>
    <n v="3.9215686274509803E-2"/>
    <n v="5.5733333333333297"/>
    <x v="1"/>
    <n v="0"/>
  </r>
  <r>
    <x v="5355"/>
    <n v="18"/>
    <s v="Female"/>
    <s v="UK"/>
    <d v="2023-12-06T04:10:42"/>
    <x v="1"/>
    <n v="2"/>
    <n v="1"/>
    <n v="45"/>
    <n v="4"/>
    <n v="16.66"/>
    <s v=""/>
    <n v="3"/>
    <s v=""/>
    <n v="11"/>
    <n v="0.5"/>
    <n v="8.8888888888888795E-2"/>
    <n v="5.5533333333333301"/>
    <x v="1"/>
    <n v="0"/>
  </r>
  <r>
    <x v="5356"/>
    <n v="32"/>
    <s v="Male"/>
    <s v="Canada"/>
    <d v="2023-06-04T15:37:45"/>
    <x v="5"/>
    <n v="1"/>
    <n v="0"/>
    <n v="47"/>
    <n v="4"/>
    <n v="16.600000000000001"/>
    <s v=""/>
    <n v="3"/>
    <s v=""/>
    <n v="13"/>
    <n v="0"/>
    <n v="8.5106382978723402E-2"/>
    <n v="5.5333333333333297"/>
    <x v="1"/>
    <n v="0"/>
  </r>
  <r>
    <x v="5357"/>
    <n v="34"/>
    <s v="Male"/>
    <s v="Australia"/>
    <d v="2023-10-15T19:50:08"/>
    <x v="1"/>
    <n v="1"/>
    <n v="1"/>
    <n v="45"/>
    <n v="2"/>
    <n v="16.52"/>
    <s v=""/>
    <n v="3"/>
    <s v=""/>
    <n v="4"/>
    <n v="1"/>
    <n v="4.4444444444444398E-2"/>
    <n v="5.5066666666666597"/>
    <x v="1"/>
    <n v="1"/>
  </r>
  <r>
    <x v="5358"/>
    <n v="44"/>
    <s v="Male"/>
    <s v="Germany"/>
    <d v="2024-07-20T03:53:32"/>
    <x v="0"/>
    <n v="2"/>
    <n v="2"/>
    <n v="53"/>
    <n v="4"/>
    <n v="16.47"/>
    <s v=""/>
    <n v="3"/>
    <s v=""/>
    <n v="140"/>
    <n v="1"/>
    <n v="7.5471698113207503E-2"/>
    <n v="5.4899999999999904"/>
    <x v="1"/>
    <n v="0"/>
  </r>
  <r>
    <x v="5359"/>
    <n v="34"/>
    <s v="Female"/>
    <s v="France"/>
    <d v="2024-12-04T14:18:26"/>
    <x v="3"/>
    <n v="2"/>
    <n v="0"/>
    <n v="37"/>
    <n v="2"/>
    <n v="16.350000000000001"/>
    <s v=""/>
    <n v="3"/>
    <s v=""/>
    <n v="48"/>
    <n v="0"/>
    <n v="5.4054054054054002E-2"/>
    <n v="5.45"/>
    <x v="1"/>
    <n v="0"/>
  </r>
  <r>
    <x v="5360"/>
    <n v="30"/>
    <s v="Female"/>
    <s v="Germany"/>
    <d v="2024-09-16T19:26:59"/>
    <x v="2"/>
    <n v="2"/>
    <n v="0"/>
    <n v="54"/>
    <n v="5"/>
    <n v="16.21"/>
    <s v=""/>
    <n v="3"/>
    <s v=""/>
    <n v="19"/>
    <n v="0"/>
    <n v="9.2592592592592504E-2"/>
    <n v="5.4033333333333298"/>
    <x v="1"/>
    <n v="0"/>
  </r>
  <r>
    <x v="5361"/>
    <n v="32"/>
    <s v="Female"/>
    <s v="USA"/>
    <d v="2024-04-20T05:00:38"/>
    <x v="2"/>
    <n v="5"/>
    <n v="1"/>
    <n v="58"/>
    <n v="2"/>
    <n v="16.170000000000002"/>
    <s v=""/>
    <n v="3"/>
    <s v=""/>
    <n v="4"/>
    <n v="0.2"/>
    <n v="3.4482758620689599E-2"/>
    <n v="5.39"/>
    <x v="1"/>
    <n v="0"/>
  </r>
  <r>
    <x v="5362"/>
    <n v="45"/>
    <s v="Female"/>
    <s v="Japan"/>
    <d v="2023-01-19T00:11:46"/>
    <x v="0"/>
    <n v="2"/>
    <n v="0"/>
    <n v="56"/>
    <n v="3"/>
    <n v="16.149999999999999"/>
    <s v=""/>
    <n v="3"/>
    <s v=""/>
    <n v="8"/>
    <n v="0"/>
    <n v="5.3571428571428499E-2"/>
    <n v="5.3833333333333302"/>
    <x v="1"/>
    <n v="0"/>
  </r>
  <r>
    <x v="5363"/>
    <n v="35"/>
    <s v="Female"/>
    <s v="USA"/>
    <d v="2023-11-23T05:10:21"/>
    <x v="3"/>
    <n v="4"/>
    <n v="2"/>
    <n v="44"/>
    <n v="2"/>
    <n v="16.03"/>
    <s v=""/>
    <n v="3"/>
    <s v=""/>
    <n v="22"/>
    <n v="0.5"/>
    <n v="4.54545454545454E-2"/>
    <n v="5.3433333333333302"/>
    <x v="1"/>
    <n v="0"/>
  </r>
  <r>
    <x v="5364"/>
    <n v="36"/>
    <s v="Female"/>
    <s v="France"/>
    <d v="2024-08-19T13:57:11"/>
    <x v="4"/>
    <n v="2"/>
    <n v="0"/>
    <n v="49"/>
    <n v="3"/>
    <n v="15.96"/>
    <s v=""/>
    <n v="3"/>
    <s v=""/>
    <n v="6"/>
    <n v="0"/>
    <n v="6.1224489795918297E-2"/>
    <n v="5.32"/>
    <x v="1"/>
    <n v="0"/>
  </r>
  <r>
    <x v="5365"/>
    <n v="30"/>
    <s v="Female"/>
    <s v="USA"/>
    <d v="2023-11-09T21:24:21"/>
    <x v="2"/>
    <n v="2"/>
    <n v="1"/>
    <n v="49"/>
    <n v="0"/>
    <n v="15.76"/>
    <s v=""/>
    <n v="3"/>
    <s v=""/>
    <n v="9"/>
    <n v="0.5"/>
    <n v="0"/>
    <n v="5.2533333333333303"/>
    <x v="1"/>
    <n v="0"/>
  </r>
  <r>
    <x v="5366"/>
    <n v="33"/>
    <s v="Female"/>
    <s v="USA"/>
    <d v="2023-05-29T04:51:23"/>
    <x v="3"/>
    <n v="2"/>
    <n v="1"/>
    <n v="48"/>
    <n v="0"/>
    <n v="15.49"/>
    <s v=""/>
    <n v="3"/>
    <s v=""/>
    <n v="50"/>
    <n v="0.5"/>
    <n v="0"/>
    <n v="5.1633333333333304"/>
    <x v="1"/>
    <n v="0"/>
  </r>
  <r>
    <x v="5367"/>
    <n v="18"/>
    <s v="Female"/>
    <s v="USA"/>
    <d v="2024-12-22T23:15:50"/>
    <x v="1"/>
    <n v="4"/>
    <n v="2"/>
    <n v="45"/>
    <n v="3"/>
    <n v="15.47"/>
    <s v=""/>
    <n v="3"/>
    <s v=""/>
    <n v="56"/>
    <n v="0.5"/>
    <n v="6.6666666666666596E-2"/>
    <n v="5.1566666666666601"/>
    <x v="1"/>
    <n v="0"/>
  </r>
  <r>
    <x v="5368"/>
    <n v="26"/>
    <s v="Female"/>
    <s v="France"/>
    <d v="2024-01-07T15:53:00"/>
    <x v="2"/>
    <n v="3"/>
    <n v="2"/>
    <n v="36"/>
    <n v="3"/>
    <n v="15.46"/>
    <s v=""/>
    <n v="3"/>
    <s v=""/>
    <n v="20"/>
    <n v="0.66666666666666596"/>
    <n v="8.3333333333333301E-2"/>
    <n v="5.1533333333333298"/>
    <x v="1"/>
    <n v="0"/>
  </r>
  <r>
    <x v="5369"/>
    <n v="50"/>
    <s v="Male"/>
    <s v="UK"/>
    <d v="2023-02-28T11:10:37"/>
    <x v="1"/>
    <n v="6"/>
    <n v="3"/>
    <n v="46"/>
    <n v="4"/>
    <n v="15.17"/>
    <s v=""/>
    <n v="3"/>
    <s v=""/>
    <n v="9"/>
    <n v="0.5"/>
    <n v="8.6956521739130405E-2"/>
    <n v="5.0566666666666604"/>
    <x v="1"/>
    <n v="0"/>
  </r>
  <r>
    <x v="5370"/>
    <n v="48"/>
    <s v="Female"/>
    <s v="Japan"/>
    <d v="2024-04-18T20:53:16"/>
    <x v="3"/>
    <n v="3"/>
    <n v="0"/>
    <n v="42"/>
    <n v="6"/>
    <n v="15.15"/>
    <s v=""/>
    <n v="3"/>
    <s v=""/>
    <n v="37"/>
    <n v="0"/>
    <n v="0.14285714285714199"/>
    <n v="5.05"/>
    <x v="1"/>
    <n v="0"/>
  </r>
  <r>
    <x v="5371"/>
    <n v="18"/>
    <s v="Female"/>
    <s v="Germany"/>
    <d v="2024-03-07T03:52:56"/>
    <x v="5"/>
    <n v="0"/>
    <n v="0"/>
    <n v="43"/>
    <n v="2"/>
    <n v="15.09"/>
    <s v=""/>
    <n v="3"/>
    <s v=""/>
    <n v="3"/>
    <n v="0"/>
    <n v="4.6511627906976702E-2"/>
    <n v="5.03"/>
    <x v="1"/>
    <n v="0"/>
  </r>
  <r>
    <x v="5372"/>
    <n v="35"/>
    <s v="Female"/>
    <s v="Germany"/>
    <d v="2024-07-27T09:38:48"/>
    <x v="4"/>
    <n v="1"/>
    <n v="1"/>
    <n v="32"/>
    <n v="3"/>
    <n v="15.08"/>
    <s v=""/>
    <n v="3"/>
    <s v=""/>
    <n v="2"/>
    <n v="1"/>
    <n v="9.375E-2"/>
    <n v="5.0266666666666602"/>
    <x v="1"/>
    <n v="0"/>
  </r>
  <r>
    <x v="5373"/>
    <n v="43"/>
    <s v="Male"/>
    <s v="Germany"/>
    <d v="2024-09-06T05:23:18"/>
    <x v="1"/>
    <n v="2"/>
    <n v="1"/>
    <n v="43"/>
    <n v="3"/>
    <n v="15.04"/>
    <s v=""/>
    <n v="3"/>
    <s v=""/>
    <n v="46"/>
    <n v="0.5"/>
    <n v="6.9767441860465101E-2"/>
    <n v="5.0133333333333301"/>
    <x v="1"/>
    <n v="1"/>
  </r>
  <r>
    <x v="5374"/>
    <n v="32"/>
    <s v="Female"/>
    <s v="Australia"/>
    <d v="2024-12-16T19:47:30"/>
    <x v="4"/>
    <n v="5"/>
    <n v="2"/>
    <n v="52"/>
    <n v="4"/>
    <n v="14.95"/>
    <s v=""/>
    <n v="3"/>
    <s v=""/>
    <n v="20"/>
    <n v="0.4"/>
    <n v="7.69230769230769E-2"/>
    <n v="4.9833333333333298"/>
    <x v="1"/>
    <n v="1"/>
  </r>
  <r>
    <x v="5375"/>
    <n v="70"/>
    <s v="Female"/>
    <s v="Germany"/>
    <d v="2023-06-02T11:03:54"/>
    <x v="5"/>
    <n v="3"/>
    <n v="0"/>
    <n v="46"/>
    <n v="1"/>
    <n v="14.89"/>
    <s v=""/>
    <n v="3"/>
    <s v=""/>
    <n v="56"/>
    <n v="0"/>
    <n v="2.1739130434782601E-2"/>
    <n v="4.9633333333333303"/>
    <x v="1"/>
    <n v="0"/>
  </r>
  <r>
    <x v="5376"/>
    <n v="46"/>
    <s v="Male"/>
    <s v="UK"/>
    <d v="2024-10-16T22:12:35"/>
    <x v="4"/>
    <n v="3"/>
    <n v="1"/>
    <n v="48"/>
    <n v="1"/>
    <n v="14.78"/>
    <s v=""/>
    <n v="3"/>
    <s v=""/>
    <n v="31"/>
    <n v="0.33333333333333298"/>
    <n v="2.0833333333333301E-2"/>
    <n v="4.9266666666666596"/>
    <x v="1"/>
    <n v="0"/>
  </r>
  <r>
    <x v="5377"/>
    <n v="21"/>
    <s v="Female"/>
    <s v="Australia"/>
    <d v="2024-02-08T23:12:29"/>
    <x v="4"/>
    <n v="1"/>
    <n v="1"/>
    <n v="48"/>
    <n v="1"/>
    <n v="14.61"/>
    <s v=""/>
    <n v="3"/>
    <s v=""/>
    <n v="80"/>
    <n v="1"/>
    <n v="2.0833333333333301E-2"/>
    <n v="4.87"/>
    <x v="1"/>
    <n v="0"/>
  </r>
  <r>
    <x v="5378"/>
    <n v="31"/>
    <s v="Male"/>
    <s v="Germany"/>
    <d v="2023-09-02T23:54:36"/>
    <x v="2"/>
    <n v="1"/>
    <n v="1"/>
    <n v="44"/>
    <n v="1"/>
    <n v="14.58"/>
    <s v=""/>
    <n v="3"/>
    <s v=""/>
    <n v="27"/>
    <n v="1"/>
    <n v="2.27272727272727E-2"/>
    <n v="4.8600000000000003"/>
    <x v="1"/>
    <n v="0"/>
  </r>
  <r>
    <x v="5379"/>
    <n v="18"/>
    <s v="Male"/>
    <s v="Australia"/>
    <d v="2024-06-15T07:14:33"/>
    <x v="2"/>
    <n v="5"/>
    <n v="3"/>
    <n v="37"/>
    <n v="1"/>
    <n v="14.58"/>
    <s v=""/>
    <n v="3"/>
    <s v=""/>
    <n v="26"/>
    <n v="0.6"/>
    <n v="2.7027027027027001E-2"/>
    <n v="4.8600000000000003"/>
    <x v="1"/>
    <n v="0"/>
  </r>
  <r>
    <x v="5380"/>
    <n v="33"/>
    <s v="Male"/>
    <s v="Australia"/>
    <d v="2024-09-21T19:10:47"/>
    <x v="4"/>
    <n v="3"/>
    <n v="1"/>
    <n v="52"/>
    <n v="0"/>
    <n v="14.46"/>
    <s v=""/>
    <n v="3"/>
    <s v=""/>
    <n v="5"/>
    <n v="0.33333333333333298"/>
    <n v="0"/>
    <n v="4.82"/>
    <x v="1"/>
    <n v="0"/>
  </r>
  <r>
    <x v="5381"/>
    <n v="29"/>
    <s v="Male"/>
    <s v="France"/>
    <d v="2024-10-02T18:00:05"/>
    <x v="2"/>
    <n v="2"/>
    <n v="1"/>
    <n v="54"/>
    <n v="2"/>
    <n v="14.44"/>
    <s v=""/>
    <n v="3"/>
    <s v=""/>
    <n v="27"/>
    <n v="0.5"/>
    <n v="3.7037037037037E-2"/>
    <n v="4.8133333333333299"/>
    <x v="1"/>
    <n v="0"/>
  </r>
  <r>
    <x v="5382"/>
    <n v="49"/>
    <s v="Male"/>
    <s v="France"/>
    <d v="2023-08-11T21:53:09"/>
    <x v="4"/>
    <n v="2"/>
    <n v="1"/>
    <n v="57"/>
    <n v="4"/>
    <n v="14.4"/>
    <s v=""/>
    <n v="3"/>
    <s v=""/>
    <n v="38"/>
    <n v="0.5"/>
    <n v="7.0175438596491196E-2"/>
    <n v="4.8"/>
    <x v="1"/>
    <n v="0"/>
  </r>
  <r>
    <x v="5383"/>
    <n v="27"/>
    <s v="Female"/>
    <s v="USA"/>
    <d v="2023-01-15T11:30:32"/>
    <x v="2"/>
    <n v="5"/>
    <n v="0"/>
    <n v="70"/>
    <n v="8"/>
    <n v="14.36"/>
    <s v=""/>
    <n v="3"/>
    <s v=""/>
    <n v="11"/>
    <n v="0"/>
    <n v="0.114285714285714"/>
    <n v="4.78666666666666"/>
    <x v="1"/>
    <n v="0"/>
  </r>
  <r>
    <x v="5384"/>
    <n v="19"/>
    <s v="Male"/>
    <s v="USA"/>
    <d v="2024-11-14T13:55:38"/>
    <x v="4"/>
    <n v="6"/>
    <n v="1"/>
    <n v="55"/>
    <n v="2"/>
    <n v="14.32"/>
    <s v=""/>
    <n v="3"/>
    <s v=""/>
    <n v="11"/>
    <n v="0.16666666666666599"/>
    <n v="3.6363636363636299E-2"/>
    <n v="4.7733333333333299"/>
    <x v="1"/>
    <n v="0"/>
  </r>
  <r>
    <x v="5385"/>
    <n v="19"/>
    <s v="Male"/>
    <s v="Germany"/>
    <d v="2024-07-24T18:51:42"/>
    <x v="0"/>
    <n v="1"/>
    <n v="0"/>
    <n v="45"/>
    <n v="4"/>
    <n v="14.3"/>
    <s v=""/>
    <n v="3"/>
    <s v=""/>
    <n v="2"/>
    <n v="0"/>
    <n v="8.8888888888888795E-2"/>
    <n v="4.7666666666666604"/>
    <x v="1"/>
    <n v="0"/>
  </r>
  <r>
    <x v="5386"/>
    <n v="39"/>
    <s v="Male"/>
    <s v="USA"/>
    <d v="2023-12-14T13:40:31"/>
    <x v="4"/>
    <n v="0"/>
    <n v="0"/>
    <n v="54"/>
    <n v="0"/>
    <n v="14.2"/>
    <s v=""/>
    <n v="3"/>
    <s v=""/>
    <n v="49"/>
    <n v="0"/>
    <n v="0"/>
    <n v="4.7333333333333298"/>
    <x v="1"/>
    <n v="1"/>
  </r>
  <r>
    <x v="5387"/>
    <n v="43"/>
    <s v="Male"/>
    <s v="USA"/>
    <d v="2024-12-20T05:33:30"/>
    <x v="0"/>
    <n v="2"/>
    <n v="1"/>
    <n v="53"/>
    <n v="3"/>
    <n v="14.18"/>
    <s v=""/>
    <n v="3"/>
    <s v=""/>
    <n v="25"/>
    <n v="0.5"/>
    <n v="5.6603773584905599E-2"/>
    <n v="4.7266666666666604"/>
    <x v="1"/>
    <n v="0"/>
  </r>
  <r>
    <x v="5388"/>
    <n v="49"/>
    <s v="Female"/>
    <s v="USA"/>
    <d v="2023-03-23T16:56:36"/>
    <x v="1"/>
    <n v="2"/>
    <n v="0"/>
    <n v="47"/>
    <n v="2"/>
    <n v="14.13"/>
    <s v=""/>
    <n v="3"/>
    <s v=""/>
    <n v="6"/>
    <n v="0"/>
    <n v="4.2553191489361701E-2"/>
    <n v="4.71"/>
    <x v="1"/>
    <n v="0"/>
  </r>
  <r>
    <x v="5389"/>
    <n v="18"/>
    <s v="Female"/>
    <s v="USA"/>
    <d v="2023-07-15T15:45:05"/>
    <x v="2"/>
    <n v="3"/>
    <n v="1"/>
    <n v="53"/>
    <n v="3"/>
    <n v="14.11"/>
    <s v=""/>
    <n v="3"/>
    <s v=""/>
    <n v="42"/>
    <n v="0.33333333333333298"/>
    <n v="5.6603773584905599E-2"/>
    <n v="4.7033333333333296"/>
    <x v="1"/>
    <n v="0"/>
  </r>
  <r>
    <x v="5390"/>
    <n v="25"/>
    <s v="Other"/>
    <s v="UK"/>
    <d v="2024-12-26T17:47:29"/>
    <x v="0"/>
    <n v="1"/>
    <n v="1"/>
    <n v="44"/>
    <n v="1"/>
    <n v="13.95"/>
    <s v=""/>
    <n v="3"/>
    <s v=""/>
    <n v="9"/>
    <n v="1"/>
    <n v="2.27272727272727E-2"/>
    <n v="4.6499999999999897"/>
    <x v="1"/>
    <n v="0"/>
  </r>
  <r>
    <x v="5391"/>
    <n v="45"/>
    <s v="Male"/>
    <s v="USA"/>
    <d v="2023-05-01T15:25:17"/>
    <x v="0"/>
    <n v="2"/>
    <n v="0"/>
    <n v="53"/>
    <n v="4"/>
    <n v="13.92"/>
    <s v=""/>
    <n v="3"/>
    <s v=""/>
    <n v="7"/>
    <n v="0"/>
    <n v="7.5471698113207503E-2"/>
    <n v="4.6399999999999997"/>
    <x v="1"/>
    <n v="0"/>
  </r>
  <r>
    <x v="5392"/>
    <n v="39"/>
    <s v="Female"/>
    <s v="UK"/>
    <d v="2024-10-07T20:39:06"/>
    <x v="2"/>
    <n v="5"/>
    <n v="1"/>
    <n v="49"/>
    <n v="2"/>
    <n v="13.78"/>
    <s v=""/>
    <n v="3"/>
    <s v=""/>
    <n v="15"/>
    <n v="0.2"/>
    <n v="4.08163265306122E-2"/>
    <n v="4.5933333333333302"/>
    <x v="1"/>
    <n v="0"/>
  </r>
  <r>
    <x v="5393"/>
    <n v="48"/>
    <s v="Female"/>
    <s v="France"/>
    <d v="2023-10-28T02:46:49"/>
    <x v="4"/>
    <n v="4"/>
    <n v="0"/>
    <n v="39"/>
    <n v="2"/>
    <n v="13.77"/>
    <s v=""/>
    <n v="3"/>
    <s v=""/>
    <n v="22"/>
    <n v="0"/>
    <n v="5.1282051282051197E-2"/>
    <n v="4.59"/>
    <x v="1"/>
    <n v="0"/>
  </r>
  <r>
    <x v="5394"/>
    <n v="18"/>
    <s v="Female"/>
    <s v="USA"/>
    <d v="2024-06-06T02:45:51"/>
    <x v="1"/>
    <n v="0"/>
    <n v="0"/>
    <n v="51"/>
    <n v="4"/>
    <n v="13.73"/>
    <s v=""/>
    <n v="3"/>
    <s v=""/>
    <n v="2"/>
    <n v="0"/>
    <n v="7.8431372549019607E-2"/>
    <n v="4.57666666666666"/>
    <x v="1"/>
    <n v="0"/>
  </r>
  <r>
    <x v="5395"/>
    <n v="24"/>
    <s v="Female"/>
    <s v="Japan"/>
    <d v="2023-08-29T08:56:27"/>
    <x v="5"/>
    <n v="3"/>
    <n v="1"/>
    <n v="49"/>
    <n v="0"/>
    <n v="13.72"/>
    <s v=""/>
    <n v="3"/>
    <s v=""/>
    <n v="1"/>
    <n v="0.33333333333333298"/>
    <n v="0"/>
    <n v="4.5733333333333297"/>
    <x v="1"/>
    <n v="1"/>
  </r>
  <r>
    <x v="5396"/>
    <n v="48"/>
    <s v="Male"/>
    <s v="USA"/>
    <d v="2023-11-20T18:46:03"/>
    <x v="2"/>
    <n v="4"/>
    <n v="2"/>
    <n v="43"/>
    <n v="6"/>
    <n v="13.72"/>
    <s v=""/>
    <n v="3"/>
    <s v=""/>
    <n v="14"/>
    <n v="0.5"/>
    <n v="0.13953488372093001"/>
    <n v="4.5733333333333297"/>
    <x v="1"/>
    <n v="0"/>
  </r>
  <r>
    <x v="5397"/>
    <n v="55"/>
    <s v="Male"/>
    <s v="USA"/>
    <d v="2024-12-20T11:23:56"/>
    <x v="1"/>
    <n v="3"/>
    <n v="0"/>
    <n v="54"/>
    <n v="1"/>
    <n v="13.72"/>
    <s v=""/>
    <n v="3"/>
    <s v=""/>
    <n v="1"/>
    <n v="0"/>
    <n v="1.85185185185185E-2"/>
    <n v="4.5733333333333297"/>
    <x v="1"/>
    <n v="0"/>
  </r>
  <r>
    <x v="5398"/>
    <n v="46"/>
    <s v="Female"/>
    <s v="USA"/>
    <d v="2024-06-21T09:15:17"/>
    <x v="1"/>
    <n v="1"/>
    <n v="1"/>
    <n v="49"/>
    <n v="5"/>
    <n v="13.52"/>
    <s v=""/>
    <n v="3"/>
    <s v=""/>
    <n v="64"/>
    <n v="1"/>
    <n v="0.10204081632653"/>
    <n v="4.5066666666666597"/>
    <x v="1"/>
    <n v="0"/>
  </r>
  <r>
    <x v="5399"/>
    <n v="51"/>
    <s v="Male"/>
    <s v="UK"/>
    <d v="2023-06-15T21:45:07"/>
    <x v="3"/>
    <n v="1"/>
    <n v="0"/>
    <n v="43"/>
    <n v="3"/>
    <n v="13.39"/>
    <s v=""/>
    <n v="3"/>
    <s v=""/>
    <n v="37"/>
    <n v="0"/>
    <n v="6.9767441860465101E-2"/>
    <n v="4.4633333333333303"/>
    <x v="1"/>
    <n v="0"/>
  </r>
  <r>
    <x v="5400"/>
    <n v="31"/>
    <s v="Male"/>
    <s v="Canada"/>
    <d v="2024-07-04T05:20:26"/>
    <x v="1"/>
    <n v="1"/>
    <n v="0"/>
    <n v="44"/>
    <n v="2"/>
    <n v="13"/>
    <s v=""/>
    <n v="3"/>
    <s v=""/>
    <n v="35"/>
    <n v="0"/>
    <n v="4.54545454545454E-2"/>
    <n v="4.3333333333333304"/>
    <x v="1"/>
    <n v="0"/>
  </r>
  <r>
    <x v="5401"/>
    <n v="24"/>
    <s v="Female"/>
    <s v="Germany"/>
    <d v="2024-03-14T05:15:23"/>
    <x v="3"/>
    <n v="5"/>
    <n v="1"/>
    <n v="57"/>
    <n v="3"/>
    <n v="12.9"/>
    <s v=""/>
    <n v="3"/>
    <s v=""/>
    <n v="80"/>
    <n v="0.2"/>
    <n v="5.2631578947368397E-2"/>
    <n v="4.3"/>
    <x v="1"/>
    <n v="0"/>
  </r>
  <r>
    <x v="5402"/>
    <n v="18"/>
    <s v="Female"/>
    <s v="Canada"/>
    <d v="2023-02-25T02:52:13"/>
    <x v="0"/>
    <n v="6"/>
    <n v="2"/>
    <n v="59"/>
    <n v="1"/>
    <n v="12.83"/>
    <s v=""/>
    <n v="3"/>
    <s v=""/>
    <n v="8"/>
    <n v="0.33333333333333298"/>
    <n v="1.6949152542372801E-2"/>
    <n v="4.2766666666666602"/>
    <x v="1"/>
    <n v="1"/>
  </r>
  <r>
    <x v="5403"/>
    <n v="34"/>
    <s v="Female"/>
    <s v="USA"/>
    <d v="2023-10-30T10:15:53"/>
    <x v="2"/>
    <n v="4"/>
    <n v="2"/>
    <n v="46"/>
    <n v="2"/>
    <n v="12.67"/>
    <s v=""/>
    <n v="3"/>
    <s v=""/>
    <n v="0"/>
    <n v="0.5"/>
    <n v="4.3478260869565202E-2"/>
    <n v="4.2233333333333301"/>
    <x v="1"/>
    <n v="0"/>
  </r>
  <r>
    <x v="5404"/>
    <n v="44"/>
    <s v="Female"/>
    <s v="USA"/>
    <d v="2024-11-03T12:11:06"/>
    <x v="0"/>
    <n v="2"/>
    <n v="0"/>
    <n v="36"/>
    <n v="1"/>
    <n v="12.65"/>
    <s v=""/>
    <n v="3"/>
    <s v=""/>
    <n v="30"/>
    <n v="0"/>
    <n v="2.77777777777777E-2"/>
    <n v="4.2166666666666597"/>
    <x v="1"/>
    <n v="0"/>
  </r>
  <r>
    <x v="5405"/>
    <n v="25"/>
    <s v="Female"/>
    <s v="USA"/>
    <d v="2023-12-11T00:59:17"/>
    <x v="3"/>
    <n v="2"/>
    <n v="0"/>
    <n v="46"/>
    <n v="3"/>
    <n v="12.62"/>
    <s v=""/>
    <n v="3"/>
    <s v=""/>
    <n v="34"/>
    <n v="0"/>
    <n v="6.5217391304347797E-2"/>
    <n v="4.2066666666666599"/>
    <x v="1"/>
    <n v="0"/>
  </r>
  <r>
    <x v="5406"/>
    <n v="34"/>
    <s v="Female"/>
    <s v="Japan"/>
    <d v="2024-01-01T15:19:53"/>
    <x v="1"/>
    <n v="2"/>
    <n v="0"/>
    <n v="48"/>
    <n v="4"/>
    <n v="12.52"/>
    <s v=""/>
    <n v="3"/>
    <s v=""/>
    <n v="42"/>
    <n v="0"/>
    <n v="8.3333333333333301E-2"/>
    <n v="4.1733333333333302"/>
    <x v="1"/>
    <n v="0"/>
  </r>
  <r>
    <x v="5407"/>
    <n v="41"/>
    <s v="Male"/>
    <s v="UK"/>
    <d v="2023-03-15T04:31:35"/>
    <x v="3"/>
    <n v="3"/>
    <n v="2"/>
    <n v="64"/>
    <n v="2"/>
    <n v="12.45"/>
    <s v=""/>
    <n v="3"/>
    <s v=""/>
    <n v="62"/>
    <n v="0.66666666666666596"/>
    <n v="3.125E-2"/>
    <n v="4.1499999999999897"/>
    <x v="1"/>
    <n v="0"/>
  </r>
  <r>
    <x v="5408"/>
    <n v="35"/>
    <s v="Female"/>
    <s v="France"/>
    <d v="2023-04-06T06:33:02"/>
    <x v="1"/>
    <n v="3"/>
    <n v="1"/>
    <n v="51"/>
    <n v="2"/>
    <n v="12.35"/>
    <s v=""/>
    <n v="3"/>
    <s v=""/>
    <n v="37"/>
    <n v="0.33333333333333298"/>
    <n v="3.9215686274509803E-2"/>
    <n v="4.11666666666666"/>
    <x v="1"/>
    <n v="0"/>
  </r>
  <r>
    <x v="5409"/>
    <n v="40"/>
    <s v="Female"/>
    <s v="UK"/>
    <d v="2024-04-02T04:48:52"/>
    <x v="4"/>
    <n v="0"/>
    <n v="0"/>
    <n v="38"/>
    <n v="2"/>
    <n v="12.32"/>
    <s v=""/>
    <n v="3"/>
    <s v=""/>
    <n v="11"/>
    <n v="0"/>
    <n v="5.2631578947368397E-2"/>
    <n v="4.1066666666666602"/>
    <x v="1"/>
    <n v="1"/>
  </r>
  <r>
    <x v="5410"/>
    <n v="24"/>
    <s v="Female"/>
    <s v="USA"/>
    <d v="2024-01-28T02:29:03"/>
    <x v="1"/>
    <n v="5"/>
    <n v="3"/>
    <n v="50"/>
    <n v="2"/>
    <n v="12.21"/>
    <s v=""/>
    <n v="3"/>
    <s v=""/>
    <n v="5"/>
    <n v="0.6"/>
    <n v="0.04"/>
    <n v="4.07"/>
    <x v="1"/>
    <n v="0"/>
  </r>
  <r>
    <x v="5411"/>
    <n v="23"/>
    <s v="Female"/>
    <s v="USA"/>
    <d v="2023-10-04T23:56:02"/>
    <x v="5"/>
    <n v="5"/>
    <n v="2"/>
    <n v="36"/>
    <n v="0"/>
    <n v="12.12"/>
    <s v=""/>
    <n v="3"/>
    <s v=""/>
    <n v="75"/>
    <n v="0.4"/>
    <n v="0"/>
    <n v="4.04"/>
    <x v="1"/>
    <n v="0"/>
  </r>
  <r>
    <x v="5412"/>
    <n v="28"/>
    <s v="Male"/>
    <s v="Japan"/>
    <d v="2023-08-23T05:28:06"/>
    <x v="0"/>
    <n v="2"/>
    <n v="0"/>
    <n v="59"/>
    <n v="1"/>
    <n v="12.09"/>
    <s v=""/>
    <n v="3"/>
    <s v=""/>
    <n v="21"/>
    <n v="0"/>
    <n v="1.6949152542372801E-2"/>
    <n v="4.03"/>
    <x v="1"/>
    <n v="1"/>
  </r>
  <r>
    <x v="5413"/>
    <n v="37"/>
    <s v="Male"/>
    <s v="USA"/>
    <d v="2023-08-27T13:08:14"/>
    <x v="5"/>
    <n v="2"/>
    <n v="0"/>
    <n v="50"/>
    <n v="3"/>
    <n v="12"/>
    <s v=""/>
    <n v="3"/>
    <s v=""/>
    <n v="59"/>
    <n v="0"/>
    <n v="0.06"/>
    <n v="4"/>
    <x v="1"/>
    <n v="0"/>
  </r>
  <r>
    <x v="5414"/>
    <n v="24"/>
    <s v="Male"/>
    <s v="USA"/>
    <d v="2023-10-11T23:50:53"/>
    <x v="2"/>
    <n v="5"/>
    <n v="1"/>
    <n v="56"/>
    <n v="5"/>
    <n v="11.95"/>
    <s v=""/>
    <n v="3"/>
    <s v=""/>
    <n v="37"/>
    <n v="0.2"/>
    <n v="8.9285714285714204E-2"/>
    <n v="3.9833333333333298"/>
    <x v="1"/>
    <n v="0"/>
  </r>
  <r>
    <x v="5415"/>
    <n v="40"/>
    <s v="Female"/>
    <s v="Australia"/>
    <d v="2023-09-21T16:10:02"/>
    <x v="0"/>
    <n v="3"/>
    <n v="1"/>
    <n v="53"/>
    <n v="2"/>
    <n v="11.8"/>
    <s v=""/>
    <n v="3"/>
    <s v=""/>
    <n v="1"/>
    <n v="0.33333333333333298"/>
    <n v="3.7735849056603703E-2"/>
    <n v="3.93333333333333"/>
    <x v="1"/>
    <n v="0"/>
  </r>
  <r>
    <x v="5416"/>
    <n v="28"/>
    <s v="Male"/>
    <s v="UK"/>
    <d v="2024-06-21T13:38:06"/>
    <x v="0"/>
    <n v="5"/>
    <n v="0"/>
    <n v="46"/>
    <n v="0"/>
    <n v="11.73"/>
    <s v=""/>
    <n v="3"/>
    <s v=""/>
    <n v="37"/>
    <n v="0"/>
    <n v="0"/>
    <n v="3.91"/>
    <x v="1"/>
    <n v="0"/>
  </r>
  <r>
    <x v="5417"/>
    <n v="40"/>
    <s v="Female"/>
    <s v="Japan"/>
    <d v="2024-01-12T08:18:46"/>
    <x v="2"/>
    <n v="3"/>
    <n v="2"/>
    <n v="48"/>
    <n v="2"/>
    <n v="11.72"/>
    <s v=""/>
    <n v="3"/>
    <s v=""/>
    <n v="142"/>
    <n v="0.66666666666666596"/>
    <n v="4.1666666666666602E-2"/>
    <n v="3.9066666666666601"/>
    <x v="1"/>
    <n v="1"/>
  </r>
  <r>
    <x v="5418"/>
    <n v="50"/>
    <s v="Female"/>
    <s v="Germany"/>
    <d v="2023-01-20T02:28:42"/>
    <x v="0"/>
    <n v="5"/>
    <n v="3"/>
    <n v="47"/>
    <n v="2"/>
    <n v="11.68"/>
    <s v=""/>
    <n v="3"/>
    <s v=""/>
    <n v="12"/>
    <n v="0.6"/>
    <n v="4.2553191489361701E-2"/>
    <n v="3.89333333333333"/>
    <x v="1"/>
    <n v="0"/>
  </r>
  <r>
    <x v="5419"/>
    <n v="42"/>
    <s v="Male"/>
    <s v="USA"/>
    <d v="2024-11-23T19:51:56"/>
    <x v="1"/>
    <n v="5"/>
    <n v="0"/>
    <n v="39"/>
    <n v="0"/>
    <n v="11.43"/>
    <s v=""/>
    <n v="3"/>
    <s v=""/>
    <n v="6"/>
    <n v="0"/>
    <n v="0"/>
    <n v="3.81"/>
    <x v="1"/>
    <n v="0"/>
  </r>
  <r>
    <x v="5420"/>
    <n v="51"/>
    <s v="Female"/>
    <s v="France"/>
    <d v="2023-07-31T15:45:48"/>
    <x v="3"/>
    <n v="3"/>
    <n v="1"/>
    <n v="47"/>
    <n v="2"/>
    <n v="11.34"/>
    <s v=""/>
    <n v="3"/>
    <s v=""/>
    <n v="49"/>
    <n v="0.33333333333333298"/>
    <n v="4.2553191489361701E-2"/>
    <n v="3.78"/>
    <x v="1"/>
    <n v="0"/>
  </r>
  <r>
    <x v="5421"/>
    <n v="19"/>
    <s v="Male"/>
    <s v="Canada"/>
    <d v="2024-02-08T18:49:39"/>
    <x v="2"/>
    <n v="2"/>
    <n v="2"/>
    <n v="54"/>
    <n v="1"/>
    <n v="11.28"/>
    <s v=""/>
    <n v="3"/>
    <s v=""/>
    <n v="12"/>
    <n v="1"/>
    <n v="1.85185185185185E-2"/>
    <n v="3.76"/>
    <x v="1"/>
    <n v="0"/>
  </r>
  <r>
    <x v="5422"/>
    <n v="23"/>
    <s v="Male"/>
    <s v="UK"/>
    <d v="2024-09-23T14:59:00"/>
    <x v="2"/>
    <n v="4"/>
    <n v="1"/>
    <n v="53"/>
    <n v="3"/>
    <n v="11.27"/>
    <s v=""/>
    <n v="3"/>
    <s v=""/>
    <n v="65"/>
    <n v="0.25"/>
    <n v="5.6603773584905599E-2"/>
    <n v="3.7566666666666602"/>
    <x v="1"/>
    <n v="1"/>
  </r>
  <r>
    <x v="5423"/>
    <n v="40"/>
    <s v="Female"/>
    <s v="Australia"/>
    <d v="2024-12-22T02:49:20"/>
    <x v="3"/>
    <n v="1"/>
    <n v="0"/>
    <n v="51"/>
    <n v="5"/>
    <n v="11.1"/>
    <s v=""/>
    <n v="3"/>
    <s v=""/>
    <n v="0"/>
    <n v="0"/>
    <n v="9.8039215686274495E-2"/>
    <n v="3.69999999999999"/>
    <x v="1"/>
    <n v="0"/>
  </r>
  <r>
    <x v="5424"/>
    <n v="35"/>
    <s v="Male"/>
    <s v="USA"/>
    <d v="2023-12-10T19:08:51"/>
    <x v="0"/>
    <n v="3"/>
    <n v="1"/>
    <n v="46"/>
    <n v="2"/>
    <n v="11.06"/>
    <s v=""/>
    <n v="3"/>
    <s v=""/>
    <n v="30"/>
    <n v="0.33333333333333298"/>
    <n v="4.3478260869565202E-2"/>
    <n v="3.6866666666666599"/>
    <x v="1"/>
    <n v="0"/>
  </r>
  <r>
    <x v="5425"/>
    <n v="41"/>
    <s v="Female"/>
    <s v="Japan"/>
    <d v="2023-11-20T14:23:14"/>
    <x v="3"/>
    <n v="3"/>
    <n v="2"/>
    <n v="47"/>
    <n v="2"/>
    <n v="10.96"/>
    <s v=""/>
    <n v="3"/>
    <s v=""/>
    <n v="81"/>
    <n v="0.66666666666666596"/>
    <n v="4.2553191489361701E-2"/>
    <n v="3.6533333333333302"/>
    <x v="1"/>
    <n v="0"/>
  </r>
  <r>
    <x v="5426"/>
    <n v="29"/>
    <s v="Female"/>
    <s v="UK"/>
    <d v="2023-01-12T13:25:23"/>
    <x v="2"/>
    <n v="1"/>
    <n v="0"/>
    <n v="43"/>
    <n v="2"/>
    <n v="10.92"/>
    <s v=""/>
    <n v="3"/>
    <s v=""/>
    <n v="32"/>
    <n v="0"/>
    <n v="4.6511627906976702E-2"/>
    <n v="3.64"/>
    <x v="1"/>
    <n v="0"/>
  </r>
  <r>
    <x v="5427"/>
    <n v="34"/>
    <s v="Female"/>
    <s v="France"/>
    <d v="2023-08-05T06:43:57"/>
    <x v="4"/>
    <n v="3"/>
    <n v="0"/>
    <n v="47"/>
    <n v="3"/>
    <n v="10.92"/>
    <s v=""/>
    <n v="3"/>
    <s v=""/>
    <n v="3"/>
    <n v="0"/>
    <n v="6.3829787234042507E-2"/>
    <n v="3.64"/>
    <x v="1"/>
    <n v="0"/>
  </r>
  <r>
    <x v="5428"/>
    <n v="18"/>
    <s v="Female"/>
    <s v="USA"/>
    <d v="2023-02-08T07:52:36"/>
    <x v="5"/>
    <n v="3"/>
    <n v="0"/>
    <n v="44"/>
    <n v="5"/>
    <n v="10.86"/>
    <s v=""/>
    <n v="3"/>
    <s v=""/>
    <n v="39"/>
    <n v="0"/>
    <n v="0.11363636363636299"/>
    <n v="3.6199999999999899"/>
    <x v="1"/>
    <n v="0"/>
  </r>
  <r>
    <x v="5429"/>
    <n v="20"/>
    <s v="Female"/>
    <s v="USA"/>
    <d v="2024-08-30T09:51:17"/>
    <x v="5"/>
    <n v="3"/>
    <n v="2"/>
    <n v="48"/>
    <n v="3"/>
    <n v="10.62"/>
    <s v=""/>
    <n v="3"/>
    <s v=""/>
    <n v="8"/>
    <n v="0.66666666666666596"/>
    <n v="6.25E-2"/>
    <n v="3.5399999999999898"/>
    <x v="1"/>
    <n v="0"/>
  </r>
  <r>
    <x v="5430"/>
    <n v="37"/>
    <s v="Male"/>
    <s v="Canada"/>
    <d v="2023-10-29T03:36:08"/>
    <x v="3"/>
    <n v="3"/>
    <n v="1"/>
    <n v="55"/>
    <n v="2"/>
    <n v="10.52"/>
    <s v=""/>
    <n v="3"/>
    <s v=""/>
    <n v="14"/>
    <n v="0.33333333333333298"/>
    <n v="3.6363636363636299E-2"/>
    <n v="3.5066666666666602"/>
    <x v="1"/>
    <n v="0"/>
  </r>
  <r>
    <x v="5431"/>
    <n v="51"/>
    <s v="Male"/>
    <s v="UK"/>
    <d v="2024-03-22T03:04:20"/>
    <x v="2"/>
    <n v="7"/>
    <n v="3"/>
    <n v="47"/>
    <n v="5"/>
    <n v="10.5"/>
    <s v=""/>
    <n v="3"/>
    <s v=""/>
    <n v="23"/>
    <n v="0.42857142857142799"/>
    <n v="0.10638297872340401"/>
    <n v="3.5"/>
    <x v="1"/>
    <n v="0"/>
  </r>
  <r>
    <x v="5432"/>
    <n v="38"/>
    <s v="Male"/>
    <s v="Japan"/>
    <d v="2023-09-03T23:16:19"/>
    <x v="1"/>
    <n v="1"/>
    <n v="0"/>
    <n v="63"/>
    <n v="3"/>
    <n v="10.44"/>
    <s v=""/>
    <n v="3"/>
    <s v=""/>
    <n v="11"/>
    <n v="0"/>
    <n v="4.7619047619047603E-2"/>
    <n v="3.48"/>
    <x v="1"/>
    <n v="0"/>
  </r>
  <r>
    <x v="5433"/>
    <n v="44"/>
    <s v="Male"/>
    <s v="USA"/>
    <d v="2023-01-03T01:38:39"/>
    <x v="4"/>
    <n v="2"/>
    <n v="0"/>
    <n v="52"/>
    <n v="3"/>
    <n v="10.27"/>
    <s v=""/>
    <n v="3"/>
    <s v=""/>
    <n v="12"/>
    <n v="0"/>
    <n v="5.7692307692307598E-2"/>
    <n v="3.4233333333333298"/>
    <x v="1"/>
    <n v="0"/>
  </r>
  <r>
    <x v="5434"/>
    <n v="22"/>
    <s v="Male"/>
    <s v="USA"/>
    <d v="2024-04-03T10:01:01"/>
    <x v="1"/>
    <n v="5"/>
    <n v="3"/>
    <n v="44"/>
    <n v="1"/>
    <n v="10.26"/>
    <s v=""/>
    <n v="3"/>
    <s v=""/>
    <n v="46"/>
    <n v="0.6"/>
    <n v="2.27272727272727E-2"/>
    <n v="3.42"/>
    <x v="1"/>
    <n v="0"/>
  </r>
  <r>
    <x v="5435"/>
    <n v="38"/>
    <s v="Male"/>
    <s v="Canada"/>
    <d v="2023-04-20T20:58:47"/>
    <x v="5"/>
    <n v="3"/>
    <n v="1"/>
    <n v="46"/>
    <n v="2"/>
    <n v="10.24"/>
    <s v=""/>
    <n v="3"/>
    <s v=""/>
    <n v="97"/>
    <n v="0.33333333333333298"/>
    <n v="4.3478260869565202E-2"/>
    <n v="3.41333333333333"/>
    <x v="1"/>
    <n v="1"/>
  </r>
  <r>
    <x v="5436"/>
    <n v="37"/>
    <s v="Female"/>
    <s v="France"/>
    <d v="2024-08-20T03:05:39"/>
    <x v="4"/>
    <n v="1"/>
    <n v="0"/>
    <n v="48"/>
    <n v="1"/>
    <n v="9.98"/>
    <s v=""/>
    <n v="3"/>
    <s v=""/>
    <n v="10"/>
    <n v="0"/>
    <n v="2.0833333333333301E-2"/>
    <n v="3.32666666666666"/>
    <x v="1"/>
    <n v="0"/>
  </r>
  <r>
    <x v="5437"/>
    <n v="42"/>
    <s v="Male"/>
    <s v="Germany"/>
    <d v="2023-05-10T18:26:22"/>
    <x v="2"/>
    <n v="2"/>
    <n v="1"/>
    <n v="58"/>
    <n v="6"/>
    <n v="9.9600000000000009"/>
    <s v=""/>
    <n v="3"/>
    <s v=""/>
    <n v="5"/>
    <n v="0.5"/>
    <n v="0.10344827586206801"/>
    <n v="3.32"/>
    <x v="1"/>
    <n v="0"/>
  </r>
  <r>
    <x v="5438"/>
    <n v="37"/>
    <s v="Male"/>
    <s v="Australia"/>
    <d v="2024-03-22T04:31:57"/>
    <x v="3"/>
    <n v="3"/>
    <n v="0"/>
    <n v="47"/>
    <n v="1"/>
    <n v="9.92"/>
    <s v=""/>
    <n v="3"/>
    <s v=""/>
    <n v="31"/>
    <n v="0"/>
    <n v="2.1276595744680799E-2"/>
    <n v="3.30666666666666"/>
    <x v="1"/>
    <n v="0"/>
  </r>
  <r>
    <x v="5439"/>
    <n v="40"/>
    <s v="Female"/>
    <s v="France"/>
    <d v="2024-06-05T22:23:02"/>
    <x v="2"/>
    <n v="4"/>
    <n v="0"/>
    <n v="48"/>
    <n v="2"/>
    <n v="9.92"/>
    <s v=""/>
    <n v="3"/>
    <s v=""/>
    <n v="28"/>
    <n v="0"/>
    <n v="4.1666666666666602E-2"/>
    <n v="3.30666666666666"/>
    <x v="1"/>
    <n v="0"/>
  </r>
  <r>
    <x v="5440"/>
    <n v="31"/>
    <s v="Male"/>
    <s v="Germany"/>
    <d v="2023-05-15T07:56:55"/>
    <x v="2"/>
    <n v="3"/>
    <n v="0"/>
    <n v="46"/>
    <n v="4"/>
    <n v="9.86"/>
    <s v=""/>
    <n v="3"/>
    <s v=""/>
    <n v="22"/>
    <n v="0"/>
    <n v="8.6956521739130405E-2"/>
    <n v="3.28666666666666"/>
    <x v="1"/>
    <n v="0"/>
  </r>
  <r>
    <x v="5441"/>
    <n v="22"/>
    <s v="Female"/>
    <s v="Australia"/>
    <d v="2023-03-28T15:12:48"/>
    <x v="4"/>
    <n v="0"/>
    <n v="0"/>
    <n v="34"/>
    <n v="2"/>
    <n v="9.6300000000000008"/>
    <s v=""/>
    <n v="3"/>
    <s v=""/>
    <n v="31"/>
    <n v="0"/>
    <n v="5.8823529411764698E-2"/>
    <n v="3.21"/>
    <x v="1"/>
    <n v="0"/>
  </r>
  <r>
    <x v="5442"/>
    <n v="34"/>
    <s v="Male"/>
    <s v="UK"/>
    <d v="2024-10-15T17:00:27"/>
    <x v="2"/>
    <n v="6"/>
    <n v="0"/>
    <n v="44"/>
    <n v="3"/>
    <n v="9.58"/>
    <s v=""/>
    <n v="3"/>
    <s v=""/>
    <n v="36"/>
    <n v="0"/>
    <n v="6.8181818181818094E-2"/>
    <n v="3.1933333333333298"/>
    <x v="1"/>
    <n v="0"/>
  </r>
  <r>
    <x v="5443"/>
    <n v="25"/>
    <s v="Other"/>
    <s v="France"/>
    <d v="2023-01-14T03:23:11"/>
    <x v="4"/>
    <n v="2"/>
    <n v="1"/>
    <n v="53"/>
    <n v="3"/>
    <n v="9.5399999999999991"/>
    <s v=""/>
    <n v="3"/>
    <s v=""/>
    <n v="2"/>
    <n v="0.5"/>
    <n v="5.6603773584905599E-2"/>
    <n v="3.1799999999999899"/>
    <x v="1"/>
    <n v="0"/>
  </r>
  <r>
    <x v="5444"/>
    <n v="46"/>
    <s v="Female"/>
    <s v="Canada"/>
    <d v="2024-09-28T22:00:50"/>
    <x v="3"/>
    <n v="4"/>
    <n v="3"/>
    <n v="59"/>
    <n v="5"/>
    <n v="9.5"/>
    <s v=""/>
    <n v="3"/>
    <s v=""/>
    <n v="50"/>
    <n v="0.75"/>
    <n v="8.4745762711864403E-2"/>
    <n v="3.1666666666666599"/>
    <x v="1"/>
    <n v="0"/>
  </r>
  <r>
    <x v="5445"/>
    <n v="25"/>
    <s v="Male"/>
    <s v="France"/>
    <d v="2023-01-07T06:23:33"/>
    <x v="3"/>
    <n v="1"/>
    <n v="0"/>
    <n v="41"/>
    <n v="2"/>
    <n v="9.48"/>
    <s v=""/>
    <n v="3"/>
    <s v=""/>
    <n v="25"/>
    <n v="0"/>
    <n v="4.8780487804878002E-2"/>
    <n v="3.16"/>
    <x v="1"/>
    <n v="0"/>
  </r>
  <r>
    <x v="5446"/>
    <n v="48"/>
    <s v="Female"/>
    <s v="France"/>
    <d v="2023-10-22T16:49:46"/>
    <x v="5"/>
    <n v="3"/>
    <n v="1"/>
    <n v="54"/>
    <n v="3"/>
    <n v="9.44"/>
    <s v=""/>
    <n v="3"/>
    <s v=""/>
    <n v="8"/>
    <n v="0.33333333333333298"/>
    <n v="5.5555555555555497E-2"/>
    <n v="3.1466666666666598"/>
    <x v="1"/>
    <n v="0"/>
  </r>
  <r>
    <x v="5447"/>
    <n v="20"/>
    <s v="Female"/>
    <s v="Australia"/>
    <d v="2023-12-31T20:20:59"/>
    <x v="1"/>
    <n v="4"/>
    <n v="3"/>
    <n v="50"/>
    <n v="2"/>
    <n v="9.44"/>
    <s v=""/>
    <n v="3"/>
    <s v=""/>
    <n v="11"/>
    <n v="0.75"/>
    <n v="0.04"/>
    <n v="3.1466666666666598"/>
    <x v="1"/>
    <n v="0"/>
  </r>
  <r>
    <x v="5448"/>
    <n v="22"/>
    <s v="Male"/>
    <s v="Japan"/>
    <d v="2023-02-12T02:24:15"/>
    <x v="4"/>
    <n v="2"/>
    <n v="1"/>
    <n v="48"/>
    <n v="1"/>
    <n v="9.25"/>
    <s v=""/>
    <n v="3"/>
    <s v=""/>
    <n v="10"/>
    <n v="0.5"/>
    <n v="2.0833333333333301E-2"/>
    <n v="3.0833333333333299"/>
    <x v="1"/>
    <n v="0"/>
  </r>
  <r>
    <x v="5449"/>
    <n v="35"/>
    <s v="Male"/>
    <s v="USA"/>
    <d v="2024-06-18T21:23:23"/>
    <x v="0"/>
    <n v="3"/>
    <n v="1"/>
    <n v="54"/>
    <n v="5"/>
    <n v="8.99"/>
    <s v=""/>
    <n v="3"/>
    <s v=""/>
    <n v="49"/>
    <n v="0.33333333333333298"/>
    <n v="9.2592592592592504E-2"/>
    <n v="2.9966666666666599"/>
    <x v="1"/>
    <n v="0"/>
  </r>
  <r>
    <x v="5450"/>
    <n v="56"/>
    <s v="Male"/>
    <s v="Germany"/>
    <d v="2023-06-06T21:39:14"/>
    <x v="5"/>
    <n v="3"/>
    <n v="0"/>
    <n v="56"/>
    <n v="1"/>
    <n v="8.93"/>
    <s v=""/>
    <n v="3"/>
    <s v=""/>
    <n v="20"/>
    <n v="0"/>
    <n v="1.7857142857142801E-2"/>
    <n v="2.9766666666666599"/>
    <x v="1"/>
    <n v="0"/>
  </r>
  <r>
    <x v="5451"/>
    <n v="18"/>
    <s v="Female"/>
    <s v="USA"/>
    <d v="2024-02-23T01:57:22"/>
    <x v="2"/>
    <n v="3"/>
    <n v="0"/>
    <n v="40"/>
    <n v="2"/>
    <n v="8.84"/>
    <s v=""/>
    <n v="3"/>
    <s v=""/>
    <n v="27"/>
    <n v="0"/>
    <n v="0.05"/>
    <n v="2.9466666666666601"/>
    <x v="1"/>
    <n v="0"/>
  </r>
  <r>
    <x v="5452"/>
    <n v="53"/>
    <s v="Female"/>
    <s v="UK"/>
    <d v="2023-06-28T03:14:11"/>
    <x v="2"/>
    <n v="2"/>
    <n v="1"/>
    <n v="59"/>
    <n v="5"/>
    <n v="8.67"/>
    <s v=""/>
    <n v="3"/>
    <s v=""/>
    <n v="40"/>
    <n v="0.5"/>
    <n v="8.4745762711864403E-2"/>
    <n v="2.89"/>
    <x v="1"/>
    <n v="0"/>
  </r>
  <r>
    <x v="5453"/>
    <n v="25"/>
    <s v="Male"/>
    <s v="USA"/>
    <d v="2024-06-15T17:27:48"/>
    <x v="4"/>
    <n v="2"/>
    <n v="0"/>
    <n v="59"/>
    <n v="2"/>
    <n v="8.6"/>
    <s v=""/>
    <n v="3"/>
    <s v=""/>
    <n v="28"/>
    <n v="0"/>
    <n v="3.38983050847457E-2"/>
    <n v="2.86666666666666"/>
    <x v="1"/>
    <n v="1"/>
  </r>
  <r>
    <x v="5454"/>
    <n v="44"/>
    <s v="Male"/>
    <s v="Germany"/>
    <d v="2024-02-07T09:14:41"/>
    <x v="3"/>
    <n v="1"/>
    <n v="1"/>
    <n v="61"/>
    <n v="3"/>
    <n v="8.56"/>
    <s v=""/>
    <n v="3"/>
    <s v=""/>
    <n v="38"/>
    <n v="1"/>
    <n v="4.9180327868852403E-2"/>
    <n v="2.8533333333333299"/>
    <x v="1"/>
    <n v="0"/>
  </r>
  <r>
    <x v="5455"/>
    <n v="18"/>
    <s v="Female"/>
    <s v="USA"/>
    <d v="2024-11-27T12:55:59"/>
    <x v="0"/>
    <n v="2"/>
    <n v="1"/>
    <n v="61"/>
    <n v="1"/>
    <n v="8.48"/>
    <s v=""/>
    <n v="3"/>
    <s v=""/>
    <n v="6"/>
    <n v="0.5"/>
    <n v="1.63934426229508E-2"/>
    <n v="2.82666666666666"/>
    <x v="1"/>
    <n v="0"/>
  </r>
  <r>
    <x v="5456"/>
    <n v="34"/>
    <s v="Female"/>
    <s v="USA"/>
    <d v="2023-09-30T19:11:08"/>
    <x v="4"/>
    <n v="4"/>
    <n v="2"/>
    <n v="55"/>
    <n v="1"/>
    <n v="8.4499999999999993"/>
    <s v=""/>
    <n v="3"/>
    <s v=""/>
    <n v="29"/>
    <n v="0.5"/>
    <n v="1.8181818181818101E-2"/>
    <n v="2.8166666666666602"/>
    <x v="1"/>
    <n v="0"/>
  </r>
  <r>
    <x v="5457"/>
    <n v="35"/>
    <s v="Female"/>
    <s v="USA"/>
    <d v="2024-05-05T20:15:42"/>
    <x v="1"/>
    <n v="1"/>
    <n v="0"/>
    <n v="59"/>
    <n v="2"/>
    <n v="8.44"/>
    <s v=""/>
    <n v="3"/>
    <s v=""/>
    <n v="78"/>
    <n v="0"/>
    <n v="3.38983050847457E-2"/>
    <n v="2.8133333333333299"/>
    <x v="1"/>
    <n v="0"/>
  </r>
  <r>
    <x v="5458"/>
    <n v="18"/>
    <s v="Male"/>
    <s v="Germany"/>
    <d v="2024-09-12T23:27:43"/>
    <x v="1"/>
    <n v="3"/>
    <n v="1"/>
    <n v="49"/>
    <n v="6"/>
    <n v="8.34"/>
    <s v=""/>
    <n v="3"/>
    <s v=""/>
    <n v="4"/>
    <n v="0.33333333333333298"/>
    <n v="0.122448979591836"/>
    <n v="2.78"/>
    <x v="1"/>
    <n v="0"/>
  </r>
  <r>
    <x v="5459"/>
    <n v="27"/>
    <s v="Male"/>
    <s v="USA"/>
    <d v="2024-01-01T02:11:25"/>
    <x v="4"/>
    <n v="2"/>
    <n v="1"/>
    <n v="47"/>
    <n v="2"/>
    <n v="8.25"/>
    <s v=""/>
    <n v="3"/>
    <s v=""/>
    <n v="4"/>
    <n v="0.5"/>
    <n v="4.2553191489361701E-2"/>
    <n v="2.75"/>
    <x v="1"/>
    <n v="0"/>
  </r>
  <r>
    <x v="5460"/>
    <n v="31"/>
    <s v="Female"/>
    <s v="France"/>
    <d v="2023-10-17T01:02:17"/>
    <x v="2"/>
    <n v="2"/>
    <n v="0"/>
    <n v="48"/>
    <n v="1"/>
    <n v="8.2200000000000006"/>
    <s v=""/>
    <n v="3"/>
    <s v=""/>
    <n v="49"/>
    <n v="0"/>
    <n v="2.0833333333333301E-2"/>
    <n v="2.74"/>
    <x v="1"/>
    <n v="0"/>
  </r>
  <r>
    <x v="5461"/>
    <n v="36"/>
    <s v="Female"/>
    <s v="Germany"/>
    <d v="2024-05-27T01:50:39"/>
    <x v="1"/>
    <n v="4"/>
    <n v="2"/>
    <n v="42"/>
    <n v="3"/>
    <n v="8.16"/>
    <s v=""/>
    <n v="3"/>
    <s v=""/>
    <n v="12"/>
    <n v="0.5"/>
    <n v="7.1428571428571397E-2"/>
    <n v="2.72"/>
    <x v="1"/>
    <n v="0"/>
  </r>
  <r>
    <x v="5462"/>
    <n v="31"/>
    <s v="Male"/>
    <s v="Germany"/>
    <d v="2024-10-22T21:18:06"/>
    <x v="0"/>
    <n v="1"/>
    <n v="1"/>
    <n v="57"/>
    <n v="2"/>
    <n v="8.1199999999999992"/>
    <s v=""/>
    <n v="3"/>
    <s v=""/>
    <n v="92"/>
    <n v="1"/>
    <n v="3.5087719298245598E-2"/>
    <n v="2.7066666666666599"/>
    <x v="1"/>
    <n v="0"/>
  </r>
  <r>
    <x v="5463"/>
    <n v="19"/>
    <s v="Male"/>
    <s v="USA"/>
    <d v="2024-09-20T03:45:23"/>
    <x v="0"/>
    <n v="6"/>
    <n v="2"/>
    <n v="43"/>
    <n v="3"/>
    <n v="8"/>
    <s v=""/>
    <n v="3"/>
    <s v=""/>
    <n v="18"/>
    <n v="0.33333333333333298"/>
    <n v="6.9767441860465101E-2"/>
    <n v="2.6666666666666599"/>
    <x v="1"/>
    <n v="0"/>
  </r>
  <r>
    <x v="5464"/>
    <n v="24"/>
    <s v="Male"/>
    <s v="Germany"/>
    <d v="2023-11-10T13:28:02"/>
    <x v="3"/>
    <n v="4"/>
    <n v="2"/>
    <n v="40"/>
    <n v="1"/>
    <n v="7.9"/>
    <s v=""/>
    <n v="3"/>
    <s v=""/>
    <n v="32"/>
    <n v="0.5"/>
    <n v="2.5000000000000001E-2"/>
    <n v="2.6333333333333302"/>
    <x v="1"/>
    <n v="0"/>
  </r>
  <r>
    <x v="5465"/>
    <n v="30"/>
    <s v="Male"/>
    <s v="Germany"/>
    <d v="2024-12-27T01:05:32"/>
    <x v="2"/>
    <n v="4"/>
    <n v="0"/>
    <n v="55"/>
    <n v="5"/>
    <n v="7.69"/>
    <s v=""/>
    <n v="3"/>
    <s v=""/>
    <n v="40"/>
    <n v="0"/>
    <n v="9.0909090909090898E-2"/>
    <n v="2.5633333333333299"/>
    <x v="1"/>
    <n v="0"/>
  </r>
  <r>
    <x v="5466"/>
    <n v="40"/>
    <s v="Male"/>
    <s v="Canada"/>
    <d v="2023-12-31T07:12:31"/>
    <x v="3"/>
    <n v="5"/>
    <n v="2"/>
    <n v="60"/>
    <n v="5"/>
    <n v="7.63"/>
    <s v=""/>
    <n v="3"/>
    <s v=""/>
    <n v="5"/>
    <n v="0.4"/>
    <n v="8.3333333333333301E-2"/>
    <n v="2.5433333333333299"/>
    <x v="1"/>
    <n v="0"/>
  </r>
  <r>
    <x v="5467"/>
    <n v="22"/>
    <s v="Male"/>
    <s v="Germany"/>
    <d v="2024-07-19T17:40:17"/>
    <x v="2"/>
    <n v="3"/>
    <n v="2"/>
    <n v="49"/>
    <n v="2"/>
    <n v="7.62"/>
    <s v=""/>
    <n v="3"/>
    <s v=""/>
    <n v="11"/>
    <n v="0.66666666666666596"/>
    <n v="4.08163265306122E-2"/>
    <n v="2.54"/>
    <x v="1"/>
    <n v="0"/>
  </r>
  <r>
    <x v="5468"/>
    <n v="22"/>
    <s v="Male"/>
    <s v="USA"/>
    <d v="2023-10-12T23:12:36"/>
    <x v="2"/>
    <n v="5"/>
    <n v="2"/>
    <n v="50"/>
    <n v="3"/>
    <n v="7.44"/>
    <s v=""/>
    <n v="3"/>
    <s v=""/>
    <n v="56"/>
    <n v="0.4"/>
    <n v="0.06"/>
    <n v="2.48"/>
    <x v="1"/>
    <n v="1"/>
  </r>
  <r>
    <x v="5469"/>
    <n v="29"/>
    <s v="Male"/>
    <s v="Australia"/>
    <d v="2024-06-30T21:02:02"/>
    <x v="1"/>
    <n v="3"/>
    <n v="1"/>
    <n v="53"/>
    <n v="4"/>
    <n v="7.29"/>
    <s v=""/>
    <n v="3"/>
    <s v=""/>
    <n v="19"/>
    <n v="0.33333333333333298"/>
    <n v="7.5471698113207503E-2"/>
    <n v="2.4300000000000002"/>
    <x v="1"/>
    <n v="0"/>
  </r>
  <r>
    <x v="5470"/>
    <n v="44"/>
    <s v="Male"/>
    <s v="Japan"/>
    <d v="2024-09-27T12:25:52"/>
    <x v="1"/>
    <n v="3"/>
    <n v="0"/>
    <n v="53"/>
    <n v="3"/>
    <n v="7.24"/>
    <s v=""/>
    <n v="3"/>
    <s v=""/>
    <n v="7"/>
    <n v="0"/>
    <n v="5.6603773584905599E-2"/>
    <n v="2.41333333333333"/>
    <x v="1"/>
    <n v="0"/>
  </r>
  <r>
    <x v="5471"/>
    <n v="48"/>
    <s v="Female"/>
    <s v="Germany"/>
    <d v="2023-12-07T07:55:14"/>
    <x v="1"/>
    <n v="4"/>
    <n v="0"/>
    <n v="46"/>
    <n v="2"/>
    <n v="7.19"/>
    <s v=""/>
    <n v="3"/>
    <s v=""/>
    <n v="28"/>
    <n v="0"/>
    <n v="4.3478260869565202E-2"/>
    <n v="2.3966666666666598"/>
    <x v="1"/>
    <n v="0"/>
  </r>
  <r>
    <x v="5472"/>
    <n v="19"/>
    <s v="Male"/>
    <s v="USA"/>
    <d v="2024-07-11T15:28:31"/>
    <x v="3"/>
    <n v="2"/>
    <n v="0"/>
    <n v="39"/>
    <n v="2"/>
    <n v="7.09"/>
    <s v=""/>
    <n v="3"/>
    <s v=""/>
    <n v="33"/>
    <n v="0"/>
    <n v="5.1282051282051197E-2"/>
    <n v="2.3633333333333302"/>
    <x v="1"/>
    <n v="0"/>
  </r>
  <r>
    <x v="5473"/>
    <n v="34"/>
    <s v="Female"/>
    <s v="USA"/>
    <d v="2023-03-21T12:22:45"/>
    <x v="5"/>
    <n v="3"/>
    <n v="0"/>
    <n v="57"/>
    <n v="2"/>
    <n v="6.94"/>
    <s v=""/>
    <n v="3"/>
    <s v=""/>
    <n v="40"/>
    <n v="0"/>
    <n v="3.5087719298245598E-2"/>
    <n v="2.3133333333333299"/>
    <x v="1"/>
    <n v="0"/>
  </r>
  <r>
    <x v="5474"/>
    <n v="18"/>
    <s v="Female"/>
    <s v="UK"/>
    <d v="2024-05-15T02:12:01"/>
    <x v="1"/>
    <n v="3"/>
    <n v="1"/>
    <n v="47"/>
    <n v="1"/>
    <n v="6.91"/>
    <s v=""/>
    <n v="3"/>
    <s v=""/>
    <n v="31"/>
    <n v="0.33333333333333298"/>
    <n v="2.1276595744680799E-2"/>
    <n v="2.3033333333333301"/>
    <x v="1"/>
    <n v="0"/>
  </r>
  <r>
    <x v="5475"/>
    <n v="35"/>
    <s v="Female"/>
    <s v="Canada"/>
    <d v="2024-09-19T00:00:50"/>
    <x v="3"/>
    <n v="2"/>
    <n v="0"/>
    <n v="53"/>
    <n v="1"/>
    <n v="6.81"/>
    <s v=""/>
    <n v="3"/>
    <s v=""/>
    <n v="102"/>
    <n v="0"/>
    <n v="1.8867924528301799E-2"/>
    <n v="2.27"/>
    <x v="1"/>
    <n v="1"/>
  </r>
  <r>
    <x v="5476"/>
    <n v="43"/>
    <s v="Female"/>
    <s v="Germany"/>
    <d v="2023-07-16T01:58:20"/>
    <x v="3"/>
    <n v="1"/>
    <n v="0"/>
    <n v="46"/>
    <n v="2"/>
    <n v="6.52"/>
    <s v=""/>
    <n v="3"/>
    <s v=""/>
    <n v="23"/>
    <n v="0"/>
    <n v="4.3478260869565202E-2"/>
    <n v="2.1733333333333298"/>
    <x v="1"/>
    <n v="0"/>
  </r>
  <r>
    <x v="5477"/>
    <n v="45"/>
    <s v="Female"/>
    <s v="Canada"/>
    <d v="2023-04-12T11:28:59"/>
    <x v="2"/>
    <n v="2"/>
    <n v="0"/>
    <n v="63"/>
    <n v="0"/>
    <n v="6.5"/>
    <s v=""/>
    <n v="3"/>
    <s v=""/>
    <n v="3"/>
    <n v="0"/>
    <n v="0"/>
    <n v="2.1666666666666599"/>
    <x v="1"/>
    <n v="0"/>
  </r>
  <r>
    <x v="5478"/>
    <n v="51"/>
    <s v="Male"/>
    <s v="France"/>
    <d v="2024-08-21T17:03:27"/>
    <x v="3"/>
    <n v="5"/>
    <n v="1"/>
    <n v="46"/>
    <n v="4"/>
    <n v="6.18"/>
    <s v=""/>
    <n v="3"/>
    <s v=""/>
    <n v="27"/>
    <n v="0.2"/>
    <n v="8.6956521739130405E-2"/>
    <n v="2.06"/>
    <x v="1"/>
    <n v="0"/>
  </r>
  <r>
    <x v="5479"/>
    <n v="32"/>
    <s v="Female"/>
    <s v="USA"/>
    <d v="2024-09-03T18:59:01"/>
    <x v="1"/>
    <n v="3"/>
    <n v="0"/>
    <n v="58"/>
    <n v="4"/>
    <n v="6.18"/>
    <s v=""/>
    <n v="3"/>
    <s v=""/>
    <n v="12"/>
    <n v="0"/>
    <n v="6.8965517241379296E-2"/>
    <n v="2.06"/>
    <x v="1"/>
    <n v="0"/>
  </r>
  <r>
    <x v="5480"/>
    <n v="46"/>
    <s v="Male"/>
    <s v="UK"/>
    <d v="2023-06-29T20:07:11"/>
    <x v="3"/>
    <n v="2"/>
    <n v="1"/>
    <n v="49"/>
    <n v="6"/>
    <n v="6.14"/>
    <s v=""/>
    <n v="3"/>
    <s v=""/>
    <n v="5"/>
    <n v="0.5"/>
    <n v="0.122448979591836"/>
    <n v="2.0466666666666602"/>
    <x v="1"/>
    <n v="0"/>
  </r>
  <r>
    <x v="5481"/>
    <n v="37"/>
    <s v="Female"/>
    <s v="Canada"/>
    <d v="2023-05-18T10:24:54"/>
    <x v="4"/>
    <n v="1"/>
    <n v="0"/>
    <n v="47"/>
    <n v="5"/>
    <n v="6.02"/>
    <s v=""/>
    <n v="3"/>
    <s v=""/>
    <n v="40"/>
    <n v="0"/>
    <n v="0.10638297872340401"/>
    <n v="2.0066666666666602"/>
    <x v="1"/>
    <n v="0"/>
  </r>
  <r>
    <x v="5482"/>
    <n v="18"/>
    <s v="Female"/>
    <s v="Japan"/>
    <d v="2024-06-22T14:27:26"/>
    <x v="1"/>
    <n v="1"/>
    <n v="0"/>
    <n v="50"/>
    <n v="2"/>
    <n v="5.96"/>
    <s v=""/>
    <n v="3"/>
    <s v=""/>
    <n v="42"/>
    <n v="0"/>
    <n v="0.04"/>
    <n v="1.9866666666666599"/>
    <x v="1"/>
    <n v="0"/>
  </r>
  <r>
    <x v="5483"/>
    <n v="21"/>
    <s v="Male"/>
    <s v="Canada"/>
    <d v="2023-07-01T18:50:37"/>
    <x v="4"/>
    <n v="5"/>
    <n v="2"/>
    <n v="46"/>
    <n v="1"/>
    <n v="5.92"/>
    <s v=""/>
    <n v="3"/>
    <s v=""/>
    <n v="20"/>
    <n v="0.4"/>
    <n v="2.1739130434782601E-2"/>
    <n v="1.9733333333333301"/>
    <x v="1"/>
    <n v="0"/>
  </r>
  <r>
    <x v="5484"/>
    <n v="40"/>
    <s v="Male"/>
    <s v="UK"/>
    <d v="2023-08-10T02:04:56"/>
    <x v="3"/>
    <n v="3"/>
    <n v="3"/>
    <n v="63"/>
    <n v="3"/>
    <n v="5.76"/>
    <s v=""/>
    <n v="3"/>
    <s v=""/>
    <n v="25"/>
    <n v="1"/>
    <n v="4.7619047619047603E-2"/>
    <n v="1.92"/>
    <x v="1"/>
    <n v="0"/>
  </r>
  <r>
    <x v="5485"/>
    <n v="18"/>
    <s v="Male"/>
    <s v="Canada"/>
    <d v="2023-04-28T17:20:08"/>
    <x v="2"/>
    <n v="4"/>
    <n v="2"/>
    <n v="51"/>
    <n v="3"/>
    <n v="5.71"/>
    <s v=""/>
    <n v="3"/>
    <s v=""/>
    <n v="6"/>
    <n v="0.5"/>
    <n v="5.8823529411764698E-2"/>
    <n v="1.90333333333333"/>
    <x v="1"/>
    <n v="1"/>
  </r>
  <r>
    <x v="5486"/>
    <n v="36"/>
    <s v="Female"/>
    <s v="Japan"/>
    <d v="2024-01-11T10:24:39"/>
    <x v="2"/>
    <n v="3"/>
    <n v="2"/>
    <n v="46"/>
    <n v="1"/>
    <n v="5.7"/>
    <s v=""/>
    <n v="3"/>
    <s v=""/>
    <n v="36"/>
    <n v="0.66666666666666596"/>
    <n v="2.1739130434782601E-2"/>
    <n v="1.9"/>
    <x v="1"/>
    <n v="0"/>
  </r>
  <r>
    <x v="5487"/>
    <n v="63"/>
    <s v="Male"/>
    <s v="Australia"/>
    <d v="2024-03-14T15:28:38"/>
    <x v="2"/>
    <n v="3"/>
    <n v="0"/>
    <n v="47"/>
    <n v="5"/>
    <n v="5.6"/>
    <s v=""/>
    <n v="3"/>
    <s v=""/>
    <n v="29"/>
    <n v="0"/>
    <n v="0.10638297872340401"/>
    <n v="1.86666666666666"/>
    <x v="1"/>
    <n v="0"/>
  </r>
  <r>
    <x v="5488"/>
    <n v="39"/>
    <s v="Male"/>
    <s v="Australia"/>
    <d v="2023-07-08T21:40:40"/>
    <x v="0"/>
    <n v="1"/>
    <n v="0"/>
    <n v="48"/>
    <n v="2"/>
    <n v="5.57"/>
    <s v=""/>
    <n v="3"/>
    <s v=""/>
    <n v="50"/>
    <n v="0"/>
    <n v="4.1666666666666602E-2"/>
    <n v="1.85666666666666"/>
    <x v="1"/>
    <n v="0"/>
  </r>
  <r>
    <x v="5489"/>
    <n v="32"/>
    <s v="Male"/>
    <s v="USA"/>
    <d v="2023-01-31T05:40:50"/>
    <x v="3"/>
    <n v="4"/>
    <n v="1"/>
    <n v="60"/>
    <n v="1"/>
    <n v="5.56"/>
    <s v=""/>
    <n v="3"/>
    <s v=""/>
    <n v="3"/>
    <n v="0.25"/>
    <n v="1.6666666666666601E-2"/>
    <n v="1.8533333333333299"/>
    <x v="1"/>
    <n v="0"/>
  </r>
  <r>
    <x v="5490"/>
    <n v="41"/>
    <s v="Male"/>
    <s v="USA"/>
    <d v="2023-06-02T18:21:56"/>
    <x v="4"/>
    <n v="5"/>
    <n v="1"/>
    <n v="49"/>
    <n v="4"/>
    <n v="5.37"/>
    <s v=""/>
    <n v="3"/>
    <s v=""/>
    <n v="54"/>
    <n v="0.2"/>
    <n v="8.16326530612244E-2"/>
    <n v="1.79"/>
    <x v="1"/>
    <n v="1"/>
  </r>
  <r>
    <x v="5491"/>
    <n v="33"/>
    <s v="Male"/>
    <s v="UK"/>
    <d v="2023-08-18T21:47:59"/>
    <x v="0"/>
    <n v="2"/>
    <n v="1"/>
    <n v="41"/>
    <n v="4"/>
    <n v="5.36"/>
    <s v=""/>
    <n v="3"/>
    <s v=""/>
    <n v="11"/>
    <n v="0.5"/>
    <n v="9.7560975609756101E-2"/>
    <n v="1.78666666666666"/>
    <x v="1"/>
    <n v="0"/>
  </r>
  <r>
    <x v="5492"/>
    <n v="40"/>
    <s v="Male"/>
    <s v="Canada"/>
    <d v="2023-07-10T21:51:43"/>
    <x v="5"/>
    <n v="1"/>
    <n v="0"/>
    <n v="51"/>
    <n v="3"/>
    <n v="5.1100000000000003"/>
    <s v=""/>
    <n v="3"/>
    <s v=""/>
    <n v="24"/>
    <n v="0"/>
    <n v="5.8823529411764698E-2"/>
    <n v="1.70333333333333"/>
    <x v="1"/>
    <n v="1"/>
  </r>
  <r>
    <x v="5493"/>
    <n v="57"/>
    <s v="Male"/>
    <s v="Japan"/>
    <d v="2024-09-07T03:17:25"/>
    <x v="0"/>
    <n v="4"/>
    <n v="0"/>
    <n v="43"/>
    <n v="1"/>
    <n v="4.8499999999999996"/>
    <s v=""/>
    <n v="3"/>
    <s v=""/>
    <n v="15"/>
    <n v="0"/>
    <n v="2.3255813953488299E-2"/>
    <n v="1.61666666666666"/>
    <x v="1"/>
    <n v="0"/>
  </r>
  <r>
    <x v="5494"/>
    <n v="35"/>
    <s v="Female"/>
    <s v="Canada"/>
    <d v="2023-06-07T18:05:44"/>
    <x v="1"/>
    <n v="3"/>
    <n v="2"/>
    <n v="47"/>
    <n v="3"/>
    <n v="4.79"/>
    <s v=""/>
    <n v="3"/>
    <s v=""/>
    <n v="2"/>
    <n v="0.66666666666666596"/>
    <n v="6.3829787234042507E-2"/>
    <n v="1.59666666666666"/>
    <x v="1"/>
    <n v="0"/>
  </r>
  <r>
    <x v="5495"/>
    <n v="18"/>
    <s v="Male"/>
    <s v="USA"/>
    <d v="2023-06-22T04:08:40"/>
    <x v="5"/>
    <n v="3"/>
    <n v="1"/>
    <n v="57"/>
    <n v="3"/>
    <n v="4.7699999999999996"/>
    <s v=""/>
    <n v="3"/>
    <s v=""/>
    <n v="18"/>
    <n v="0.33333333333333298"/>
    <n v="5.2631578947368397E-2"/>
    <n v="1.5899999999999901"/>
    <x v="1"/>
    <n v="0"/>
  </r>
  <r>
    <x v="5496"/>
    <n v="29"/>
    <s v="Female"/>
    <s v="Canada"/>
    <d v="2024-04-03T11:28:37"/>
    <x v="2"/>
    <n v="3"/>
    <n v="2"/>
    <n v="61"/>
    <n v="4"/>
    <n v="4.74"/>
    <s v=""/>
    <n v="3"/>
    <s v=""/>
    <n v="31"/>
    <n v="0.66666666666666596"/>
    <n v="6.5573770491803199E-2"/>
    <n v="1.58"/>
    <x v="1"/>
    <n v="0"/>
  </r>
  <r>
    <x v="5497"/>
    <n v="35"/>
    <s v="Male"/>
    <s v="Canada"/>
    <d v="2024-06-10T17:44:01"/>
    <x v="1"/>
    <n v="4"/>
    <n v="1"/>
    <n v="47"/>
    <n v="3"/>
    <n v="4.74"/>
    <s v=""/>
    <n v="3"/>
    <s v=""/>
    <n v="24"/>
    <n v="0.25"/>
    <n v="6.3829787234042507E-2"/>
    <n v="1.58"/>
    <x v="1"/>
    <n v="0"/>
  </r>
  <r>
    <x v="5498"/>
    <n v="18"/>
    <s v="Male"/>
    <s v="USA"/>
    <d v="2024-07-18T21:13:47"/>
    <x v="2"/>
    <n v="3"/>
    <n v="2"/>
    <n v="48"/>
    <n v="2"/>
    <n v="4.72"/>
    <s v=""/>
    <n v="3"/>
    <s v=""/>
    <n v="24"/>
    <n v="0.66666666666666596"/>
    <n v="4.1666666666666602E-2"/>
    <n v="1.5733333333333299"/>
    <x v="1"/>
    <n v="0"/>
  </r>
  <r>
    <x v="5499"/>
    <n v="18"/>
    <s v="Male"/>
    <s v="UK"/>
    <d v="2024-06-05T00:28:55"/>
    <x v="3"/>
    <n v="5"/>
    <n v="2"/>
    <n v="56"/>
    <n v="3"/>
    <n v="4.7"/>
    <s v=""/>
    <n v="3"/>
    <s v=""/>
    <n v="7"/>
    <n v="0.4"/>
    <n v="5.3571428571428499E-2"/>
    <n v="1.56666666666666"/>
    <x v="1"/>
    <n v="0"/>
  </r>
  <r>
    <x v="5500"/>
    <n v="26"/>
    <s v="Male"/>
    <s v="USA"/>
    <d v="2023-12-29T02:38:39"/>
    <x v="2"/>
    <n v="0"/>
    <n v="0"/>
    <n v="57"/>
    <n v="5"/>
    <n v="4.6900000000000004"/>
    <s v=""/>
    <n v="3"/>
    <s v=""/>
    <n v="55"/>
    <n v="0"/>
    <n v="8.7719298245614002E-2"/>
    <n v="1.5633333333333299"/>
    <x v="1"/>
    <n v="0"/>
  </r>
  <r>
    <x v="5501"/>
    <n v="19"/>
    <s v="Female"/>
    <s v="USA"/>
    <d v="2023-08-14T18:30:42"/>
    <x v="3"/>
    <n v="2"/>
    <n v="0"/>
    <n v="55"/>
    <n v="2"/>
    <n v="4.5599999999999996"/>
    <s v=""/>
    <n v="3"/>
    <s v=""/>
    <n v="4"/>
    <n v="0"/>
    <n v="3.6363636363636299E-2"/>
    <n v="1.51999999999999"/>
    <x v="1"/>
    <n v="0"/>
  </r>
  <r>
    <x v="5502"/>
    <n v="22"/>
    <s v="Male"/>
    <s v="USA"/>
    <d v="2024-05-04T17:58:46"/>
    <x v="5"/>
    <n v="2"/>
    <n v="0"/>
    <n v="49"/>
    <n v="2"/>
    <n v="4.47"/>
    <s v=""/>
    <n v="3"/>
    <s v=""/>
    <n v="3"/>
    <n v="0"/>
    <n v="4.08163265306122E-2"/>
    <n v="1.49"/>
    <x v="1"/>
    <n v="0"/>
  </r>
  <r>
    <x v="5503"/>
    <n v="18"/>
    <s v="Female"/>
    <s v="Australia"/>
    <d v="2024-04-25T06:12:02"/>
    <x v="1"/>
    <n v="3"/>
    <n v="1"/>
    <n v="47"/>
    <n v="5"/>
    <n v="4.3600000000000003"/>
    <s v=""/>
    <n v="3"/>
    <s v=""/>
    <n v="8"/>
    <n v="0.33333333333333298"/>
    <n v="0.10638297872340401"/>
    <n v="1.45333333333333"/>
    <x v="1"/>
    <n v="0"/>
  </r>
  <r>
    <x v="5504"/>
    <n v="18"/>
    <s v="Male"/>
    <s v="France"/>
    <d v="2023-02-26T16:50:00"/>
    <x v="2"/>
    <n v="2"/>
    <n v="1"/>
    <n v="50"/>
    <n v="3"/>
    <n v="4.34"/>
    <s v=""/>
    <n v="3"/>
    <s v=""/>
    <n v="24"/>
    <n v="0.5"/>
    <n v="0.06"/>
    <n v="1.4466666666666601"/>
    <x v="1"/>
    <n v="0"/>
  </r>
  <r>
    <x v="5505"/>
    <n v="18"/>
    <s v="Male"/>
    <s v="UK"/>
    <d v="2023-12-11T15:35:21"/>
    <x v="4"/>
    <n v="6"/>
    <n v="2"/>
    <n v="47"/>
    <n v="1"/>
    <n v="4.34"/>
    <s v=""/>
    <n v="3"/>
    <s v=""/>
    <n v="12"/>
    <n v="0.33333333333333298"/>
    <n v="2.1276595744680799E-2"/>
    <n v="1.4466666666666601"/>
    <x v="1"/>
    <n v="0"/>
  </r>
  <r>
    <x v="5506"/>
    <n v="34"/>
    <s v="Male"/>
    <s v="France"/>
    <d v="2024-10-22T19:50:30"/>
    <x v="2"/>
    <n v="2"/>
    <n v="0"/>
    <n v="54"/>
    <n v="3"/>
    <n v="4.34"/>
    <s v=""/>
    <n v="3"/>
    <s v=""/>
    <n v="18"/>
    <n v="0"/>
    <n v="5.5555555555555497E-2"/>
    <n v="1.4466666666666601"/>
    <x v="1"/>
    <n v="0"/>
  </r>
  <r>
    <x v="5507"/>
    <n v="36"/>
    <s v="Male"/>
    <s v="USA"/>
    <d v="2024-01-27T10:25:22"/>
    <x v="4"/>
    <n v="5"/>
    <n v="0"/>
    <n v="50"/>
    <n v="7"/>
    <n v="4.29"/>
    <s v=""/>
    <n v="3"/>
    <s v=""/>
    <n v="44"/>
    <n v="0"/>
    <n v="0.14000000000000001"/>
    <n v="1.43"/>
    <x v="1"/>
    <n v="0"/>
  </r>
  <r>
    <x v="5508"/>
    <n v="49"/>
    <s v="Female"/>
    <s v="USA"/>
    <d v="2023-06-16T02:07:56"/>
    <x v="3"/>
    <n v="6"/>
    <n v="2"/>
    <n v="48"/>
    <n v="3"/>
    <n v="4.2300000000000004"/>
    <s v=""/>
    <n v="3"/>
    <s v=""/>
    <n v="4"/>
    <n v="0.33333333333333298"/>
    <n v="6.25E-2"/>
    <n v="1.41"/>
    <x v="1"/>
    <n v="0"/>
  </r>
  <r>
    <x v="5509"/>
    <n v="28"/>
    <s v="Female"/>
    <s v="Canada"/>
    <d v="2024-06-26T11:54:18"/>
    <x v="2"/>
    <n v="1"/>
    <n v="0"/>
    <n v="48"/>
    <n v="3"/>
    <n v="3.87"/>
    <s v=""/>
    <n v="3"/>
    <s v=""/>
    <n v="42"/>
    <n v="0"/>
    <n v="6.25E-2"/>
    <n v="1.29"/>
    <x v="1"/>
    <n v="0"/>
  </r>
  <r>
    <x v="5510"/>
    <n v="29"/>
    <s v="Female"/>
    <s v="Germany"/>
    <d v="2024-01-13T22:16:33"/>
    <x v="3"/>
    <n v="3"/>
    <n v="2"/>
    <n v="66"/>
    <n v="3"/>
    <n v="3.74"/>
    <s v=""/>
    <n v="3"/>
    <s v=""/>
    <n v="8"/>
    <n v="0.66666666666666596"/>
    <n v="4.54545454545454E-2"/>
    <n v="1.2466666666666599"/>
    <x v="1"/>
    <n v="0"/>
  </r>
  <r>
    <x v="5511"/>
    <n v="33"/>
    <s v="Male"/>
    <s v="UK"/>
    <d v="2024-05-17T16:59:07"/>
    <x v="2"/>
    <n v="2"/>
    <n v="0"/>
    <n v="55"/>
    <n v="1"/>
    <n v="3.48"/>
    <s v=""/>
    <n v="3"/>
    <s v=""/>
    <n v="9"/>
    <n v="0"/>
    <n v="1.8181818181818101E-2"/>
    <n v="1.1599999999999999"/>
    <x v="1"/>
    <n v="0"/>
  </r>
  <r>
    <x v="5512"/>
    <n v="46"/>
    <s v="Male"/>
    <s v="UK"/>
    <d v="2023-07-13T11:11:13"/>
    <x v="1"/>
    <n v="2"/>
    <n v="0"/>
    <n v="69"/>
    <n v="8"/>
    <n v="3.37"/>
    <s v=""/>
    <n v="3"/>
    <s v=""/>
    <n v="7"/>
    <n v="0"/>
    <n v="0.115942028985507"/>
    <n v="1.12333333333333"/>
    <x v="1"/>
    <n v="0"/>
  </r>
  <r>
    <x v="5513"/>
    <n v="48"/>
    <s v="Female"/>
    <s v="UK"/>
    <d v="2024-06-04T17:10:53"/>
    <x v="3"/>
    <n v="2"/>
    <n v="1"/>
    <n v="48"/>
    <n v="3"/>
    <n v="3.37"/>
    <s v=""/>
    <n v="3"/>
    <s v=""/>
    <n v="3"/>
    <n v="0.5"/>
    <n v="6.25E-2"/>
    <n v="1.12333333333333"/>
    <x v="1"/>
    <n v="0"/>
  </r>
  <r>
    <x v="5514"/>
    <n v="18"/>
    <s v="Male"/>
    <s v="UK"/>
    <d v="2024-12-03T12:01:30"/>
    <x v="4"/>
    <n v="1"/>
    <n v="0"/>
    <n v="53"/>
    <n v="3"/>
    <n v="3.26"/>
    <s v=""/>
    <n v="3"/>
    <s v=""/>
    <n v="44"/>
    <n v="0"/>
    <n v="5.6603773584905599E-2"/>
    <n v="1.08666666666666"/>
    <x v="1"/>
    <n v="0"/>
  </r>
  <r>
    <x v="5515"/>
    <n v="32"/>
    <s v="Male"/>
    <s v="France"/>
    <d v="2023-11-10T19:18:27"/>
    <x v="1"/>
    <n v="5"/>
    <n v="2"/>
    <n v="60"/>
    <n v="4"/>
    <n v="3"/>
    <s v=""/>
    <n v="3"/>
    <s v=""/>
    <n v="60"/>
    <n v="0.4"/>
    <n v="6.6666666666666596E-2"/>
    <n v="1"/>
    <x v="1"/>
    <n v="0"/>
  </r>
  <r>
    <x v="5516"/>
    <n v="22"/>
    <s v="Female"/>
    <s v="Australia"/>
    <d v="2023-01-17T00:00:43"/>
    <x v="0"/>
    <n v="3"/>
    <n v="0"/>
    <n v="54"/>
    <n v="6"/>
    <n v="2.9"/>
    <s v=""/>
    <n v="3"/>
    <s v=""/>
    <n v="18"/>
    <n v="0"/>
    <n v="0.11111111111111099"/>
    <n v="0.96666666666666601"/>
    <x v="1"/>
    <n v="0"/>
  </r>
  <r>
    <x v="5517"/>
    <n v="28"/>
    <s v="Female"/>
    <s v="USA"/>
    <d v="2023-02-26T21:12:50"/>
    <x v="0"/>
    <n v="1"/>
    <n v="0"/>
    <n v="38"/>
    <n v="2"/>
    <n v="2.83"/>
    <s v=""/>
    <n v="3"/>
    <s v=""/>
    <n v="16"/>
    <n v="0"/>
    <n v="5.2631578947368397E-2"/>
    <n v="0.94333333333333302"/>
    <x v="1"/>
    <n v="0"/>
  </r>
  <r>
    <x v="5518"/>
    <n v="21"/>
    <s v="Male"/>
    <s v="USA"/>
    <d v="2023-06-06T15:48:48"/>
    <x v="4"/>
    <n v="3"/>
    <n v="1"/>
    <n v="45"/>
    <n v="2"/>
    <n v="2.74"/>
    <s v=""/>
    <n v="3"/>
    <s v=""/>
    <n v="110"/>
    <n v="0.33333333333333298"/>
    <n v="4.4444444444444398E-2"/>
    <n v="0.913333333333333"/>
    <x v="1"/>
    <n v="0"/>
  </r>
  <r>
    <x v="5519"/>
    <n v="37"/>
    <s v="Female"/>
    <s v="USA"/>
    <d v="2024-09-11T19:43:11"/>
    <x v="3"/>
    <n v="4"/>
    <n v="1"/>
    <n v="47"/>
    <n v="4"/>
    <n v="2.64"/>
    <s v=""/>
    <n v="3"/>
    <s v=""/>
    <n v="32"/>
    <n v="0.25"/>
    <n v="8.5106382978723402E-2"/>
    <n v="0.88"/>
    <x v="1"/>
    <n v="0"/>
  </r>
  <r>
    <x v="5520"/>
    <n v="41"/>
    <s v="Male"/>
    <s v="Canada"/>
    <d v="2024-06-21T01:57:15"/>
    <x v="4"/>
    <n v="4"/>
    <n v="0"/>
    <n v="38"/>
    <n v="3"/>
    <n v="2.42"/>
    <s v=""/>
    <n v="3"/>
    <s v=""/>
    <n v="35"/>
    <n v="0"/>
    <n v="7.8947368421052599E-2"/>
    <n v="0.80666666666666598"/>
    <x v="1"/>
    <n v="0"/>
  </r>
  <r>
    <x v="5521"/>
    <n v="21"/>
    <s v="Female"/>
    <s v="Germany"/>
    <d v="2023-01-02T13:57:47"/>
    <x v="5"/>
    <n v="2"/>
    <n v="0"/>
    <n v="49"/>
    <n v="1"/>
    <n v="2.38"/>
    <s v=""/>
    <n v="3"/>
    <s v=""/>
    <n v="77"/>
    <n v="0"/>
    <n v="2.04081632653061E-2"/>
    <n v="0.793333333333333"/>
    <x v="1"/>
    <n v="0"/>
  </r>
  <r>
    <x v="5522"/>
    <n v="40"/>
    <s v="Female"/>
    <s v="USA"/>
    <d v="2024-08-22T22:15:35"/>
    <x v="3"/>
    <n v="4"/>
    <n v="1"/>
    <n v="56"/>
    <n v="3"/>
    <n v="2.1800000000000002"/>
    <s v=""/>
    <n v="3"/>
    <s v=""/>
    <n v="55"/>
    <n v="0.25"/>
    <n v="5.3571428571428499E-2"/>
    <n v="0.72666666666666602"/>
    <x v="1"/>
    <n v="0"/>
  </r>
  <r>
    <x v="5523"/>
    <n v="49"/>
    <s v="Female"/>
    <s v="UK"/>
    <d v="2023-12-27T15:36:05"/>
    <x v="3"/>
    <n v="1"/>
    <n v="1"/>
    <n v="53"/>
    <n v="2"/>
    <n v="1.79"/>
    <s v=""/>
    <n v="3"/>
    <s v=""/>
    <n v="61"/>
    <n v="1"/>
    <n v="3.7735849056603703E-2"/>
    <n v="0.59666666666666601"/>
    <x v="1"/>
    <n v="0"/>
  </r>
  <r>
    <x v="5524"/>
    <n v="27"/>
    <s v="Male"/>
    <s v="Germany"/>
    <d v="2024-02-10T20:28:18"/>
    <x v="1"/>
    <n v="0"/>
    <n v="0"/>
    <n v="56"/>
    <n v="3"/>
    <n v="1.61"/>
    <s v=""/>
    <n v="3"/>
    <s v=""/>
    <n v="54"/>
    <n v="0"/>
    <n v="5.3571428571428499E-2"/>
    <n v="0.53666666666666596"/>
    <x v="1"/>
    <n v="0"/>
  </r>
  <r>
    <x v="5525"/>
    <n v="18"/>
    <s v="Female"/>
    <s v="Australia"/>
    <d v="2023-04-27T10:40:22"/>
    <x v="3"/>
    <n v="3"/>
    <n v="1"/>
    <n v="56"/>
    <n v="5"/>
    <n v="1.48"/>
    <s v=""/>
    <n v="3"/>
    <s v=""/>
    <n v="52"/>
    <n v="0.33333333333333298"/>
    <n v="8.9285714285714204E-2"/>
    <n v="0.49333333333333301"/>
    <x v="1"/>
    <n v="0"/>
  </r>
  <r>
    <x v="5526"/>
    <n v="18"/>
    <s v="Female"/>
    <s v="Australia"/>
    <d v="2023-07-25T06:27:02"/>
    <x v="4"/>
    <n v="3"/>
    <n v="2"/>
    <n v="40"/>
    <n v="5"/>
    <n v="1.33"/>
    <s v=""/>
    <n v="3"/>
    <s v=""/>
    <n v="6"/>
    <n v="0.66666666666666596"/>
    <n v="0.125"/>
    <n v="0.44333333333333302"/>
    <x v="1"/>
    <n v="0"/>
  </r>
  <r>
    <x v="5527"/>
    <n v="41"/>
    <s v="Female"/>
    <s v="UK"/>
    <d v="2023-05-23T02:50:39"/>
    <x v="2"/>
    <n v="2"/>
    <n v="0"/>
    <n v="46"/>
    <n v="3"/>
    <n v="1.3"/>
    <s v=""/>
    <n v="3"/>
    <s v=""/>
    <n v="5"/>
    <n v="0"/>
    <n v="6.5217391304347797E-2"/>
    <n v="0.43333333333333302"/>
    <x v="1"/>
    <n v="0"/>
  </r>
  <r>
    <x v="5528"/>
    <n v="39"/>
    <s v="Female"/>
    <s v="USA"/>
    <d v="2024-12-02T06:49:21"/>
    <x v="5"/>
    <n v="1"/>
    <n v="1"/>
    <n v="50"/>
    <n v="5"/>
    <n v="1.21"/>
    <s v=""/>
    <n v="3"/>
    <s v=""/>
    <n v="15"/>
    <n v="1"/>
    <n v="0.1"/>
    <n v="0.40333333333333299"/>
    <x v="1"/>
    <n v="0"/>
  </r>
  <r>
    <x v="5529"/>
    <n v="19"/>
    <s v="Female"/>
    <s v="Australia"/>
    <d v="2023-04-06T13:51:04"/>
    <x v="2"/>
    <n v="2"/>
    <n v="0"/>
    <n v="58"/>
    <n v="2"/>
    <n v="1.2"/>
    <s v=""/>
    <n v="3"/>
    <s v=""/>
    <n v="56"/>
    <n v="0"/>
    <n v="3.4482758620689599E-2"/>
    <n v="0.39999999999999902"/>
    <x v="1"/>
    <n v="0"/>
  </r>
  <r>
    <x v="5530"/>
    <n v="18"/>
    <s v="Female"/>
    <s v="Germany"/>
    <d v="2024-07-24T10:06:03"/>
    <x v="0"/>
    <n v="1"/>
    <n v="0"/>
    <n v="53"/>
    <n v="2"/>
    <n v="1.19"/>
    <s v=""/>
    <n v="3"/>
    <s v=""/>
    <n v="15"/>
    <n v="0"/>
    <n v="3.7735849056603703E-2"/>
    <n v="0.396666666666666"/>
    <x v="1"/>
    <n v="0"/>
  </r>
  <r>
    <x v="5531"/>
    <n v="27"/>
    <s v="Female"/>
    <s v="Canada"/>
    <d v="2023-05-01T22:43:19"/>
    <x v="1"/>
    <n v="5"/>
    <n v="0"/>
    <n v="54"/>
    <n v="3"/>
    <n v="1.18"/>
    <s v=""/>
    <n v="3"/>
    <s v=""/>
    <n v="4"/>
    <n v="0"/>
    <n v="5.5555555555555497E-2"/>
    <n v="0.39333333333333298"/>
    <x v="1"/>
    <n v="0"/>
  </r>
  <r>
    <x v="5532"/>
    <n v="25"/>
    <s v="Female"/>
    <s v="USA"/>
    <d v="2024-01-19T15:31:38"/>
    <x v="3"/>
    <n v="3"/>
    <n v="1"/>
    <n v="47"/>
    <n v="0"/>
    <n v="1.18"/>
    <s v=""/>
    <n v="3"/>
    <s v=""/>
    <n v="6"/>
    <n v="0.33333333333333298"/>
    <n v="0"/>
    <n v="0.39333333333333298"/>
    <x v="1"/>
    <n v="0"/>
  </r>
  <r>
    <x v="5533"/>
    <n v="33"/>
    <s v="Male"/>
    <s v="USA"/>
    <d v="2024-07-11T08:10:29"/>
    <x v="1"/>
    <n v="5"/>
    <n v="2"/>
    <n v="36"/>
    <n v="1"/>
    <n v="1.18"/>
    <s v=""/>
    <n v="3"/>
    <s v=""/>
    <n v="22"/>
    <n v="0.4"/>
    <n v="2.77777777777777E-2"/>
    <n v="0.39333333333333298"/>
    <x v="1"/>
    <n v="0"/>
  </r>
  <r>
    <x v="5534"/>
    <n v="39"/>
    <s v="Male"/>
    <s v="USA"/>
    <d v="2024-06-05T12:09:47"/>
    <x v="2"/>
    <n v="2"/>
    <n v="0"/>
    <n v="50"/>
    <n v="2"/>
    <n v="1.08"/>
    <s v=""/>
    <n v="3"/>
    <s v=""/>
    <n v="31"/>
    <n v="0"/>
    <n v="0.04"/>
    <n v="0.36"/>
    <x v="1"/>
    <n v="0"/>
  </r>
  <r>
    <x v="5535"/>
    <n v="34"/>
    <s v="Male"/>
    <s v="USA"/>
    <d v="2024-08-29T09:01:58"/>
    <x v="3"/>
    <n v="5"/>
    <n v="3"/>
    <n v="55"/>
    <n v="4"/>
    <n v="1"/>
    <s v=""/>
    <n v="3"/>
    <s v=""/>
    <n v="8"/>
    <n v="0.6"/>
    <n v="7.2727272727272696E-2"/>
    <n v="0.33333333333333298"/>
    <x v="1"/>
    <n v="0"/>
  </r>
  <r>
    <x v="5536"/>
    <n v="43"/>
    <s v="Female"/>
    <s v="Germany"/>
    <d v="2024-01-17T12:25:23"/>
    <x v="2"/>
    <n v="3"/>
    <n v="1"/>
    <n v="43"/>
    <n v="8"/>
    <n v="0.87"/>
    <s v=""/>
    <n v="3"/>
    <s v=""/>
    <n v="18"/>
    <n v="0.33333333333333298"/>
    <n v="0.186046511627906"/>
    <n v="0.28999999999999998"/>
    <x v="1"/>
    <n v="1"/>
  </r>
  <r>
    <x v="5537"/>
    <n v="46"/>
    <s v="Female"/>
    <s v="USA"/>
    <d v="2024-04-20T23:59:31"/>
    <x v="4"/>
    <n v="2"/>
    <n v="0"/>
    <n v="51"/>
    <n v="3"/>
    <n v="0.81"/>
    <s v=""/>
    <n v="3"/>
    <s v=""/>
    <n v="26"/>
    <n v="0"/>
    <n v="5.8823529411764698E-2"/>
    <n v="0.27"/>
    <x v="1"/>
    <n v="0"/>
  </r>
  <r>
    <x v="5538"/>
    <n v="27"/>
    <s v="Male"/>
    <s v="USA"/>
    <d v="2023-04-29T19:37:03"/>
    <x v="3"/>
    <n v="2"/>
    <n v="0"/>
    <n v="55"/>
    <n v="3"/>
    <n v="0.79"/>
    <s v=""/>
    <n v="3"/>
    <s v=""/>
    <n v="6"/>
    <n v="0"/>
    <n v="5.4545454545454501E-2"/>
    <n v="0.26333333333333298"/>
    <x v="1"/>
    <n v="0"/>
  </r>
  <r>
    <x v="5539"/>
    <n v="42"/>
    <s v="Female"/>
    <s v="USA"/>
    <d v="2024-06-13T14:21:33"/>
    <x v="2"/>
    <n v="3"/>
    <n v="2"/>
    <n v="63"/>
    <n v="4"/>
    <n v="0.77"/>
    <s v=""/>
    <n v="3"/>
    <s v=""/>
    <n v="9"/>
    <n v="0.66666666666666596"/>
    <n v="6.3492063492063405E-2"/>
    <n v="0.25666666666666599"/>
    <x v="1"/>
    <n v="0"/>
  </r>
  <r>
    <x v="5540"/>
    <n v="60"/>
    <s v="Male"/>
    <s v="USA"/>
    <d v="2024-08-21T06:50:12"/>
    <x v="2"/>
    <n v="2"/>
    <n v="0"/>
    <n v="55"/>
    <n v="5"/>
    <n v="0.71"/>
    <s v=""/>
    <n v="3"/>
    <s v=""/>
    <n v="3"/>
    <n v="0"/>
    <n v="9.0909090909090898E-2"/>
    <n v="0.236666666666666"/>
    <x v="1"/>
    <n v="0"/>
  </r>
  <r>
    <x v="5541"/>
    <n v="43"/>
    <s v="Female"/>
    <s v="USA"/>
    <d v="2024-07-17T16:01:38"/>
    <x v="1"/>
    <n v="1"/>
    <n v="0"/>
    <n v="54"/>
    <n v="6"/>
    <n v="0.68"/>
    <s v=""/>
    <n v="3"/>
    <s v=""/>
    <n v="53"/>
    <n v="0"/>
    <n v="0.11111111111111099"/>
    <n v="0.22666666666666599"/>
    <x v="1"/>
    <n v="0"/>
  </r>
  <r>
    <x v="5542"/>
    <n v="18"/>
    <s v="Male"/>
    <s v="Germany"/>
    <d v="2024-06-29T09:59:27"/>
    <x v="2"/>
    <n v="6"/>
    <n v="4"/>
    <n v="53"/>
    <n v="2"/>
    <n v="0.64"/>
    <s v=""/>
    <n v="3"/>
    <s v=""/>
    <n v="6"/>
    <n v="0.66666666666666596"/>
    <n v="3.7735849056603703E-2"/>
    <n v="0.21333333333333299"/>
    <x v="1"/>
    <n v="0"/>
  </r>
  <r>
    <x v="5543"/>
    <n v="47"/>
    <s v="Male"/>
    <s v="France"/>
    <d v="2023-04-23T19:03:56"/>
    <x v="4"/>
    <n v="7"/>
    <n v="3"/>
    <n v="48"/>
    <n v="4"/>
    <n v="0.5"/>
    <s v=""/>
    <n v="3"/>
    <s v=""/>
    <n v="45"/>
    <n v="0.42857142857142799"/>
    <n v="8.3333333333333301E-2"/>
    <n v="0.16666666666666599"/>
    <x v="1"/>
    <n v="0"/>
  </r>
  <r>
    <x v="5544"/>
    <n v="30"/>
    <s v="Female"/>
    <s v="USA"/>
    <d v="2023-05-25T16:10:10"/>
    <x v="1"/>
    <n v="2"/>
    <n v="1"/>
    <n v="38"/>
    <n v="2"/>
    <n v="0.47"/>
    <s v=""/>
    <n v="3"/>
    <s v=""/>
    <n v="20"/>
    <n v="0.5"/>
    <n v="5.2631578947368397E-2"/>
    <n v="0.15666666666666601"/>
    <x v="1"/>
    <n v="0"/>
  </r>
  <r>
    <x v="5545"/>
    <n v="40"/>
    <s v="Male"/>
    <s v="Canada"/>
    <d v="2024-11-04T07:10:00"/>
    <x v="2"/>
    <n v="1"/>
    <n v="1"/>
    <n v="53"/>
    <n v="1"/>
    <n v="0.46"/>
    <s v=""/>
    <n v="3"/>
    <s v=""/>
    <n v="25"/>
    <n v="1"/>
    <n v="1.8867924528301799E-2"/>
    <n v="0.15333333333333299"/>
    <x v="1"/>
    <n v="0"/>
  </r>
  <r>
    <x v="5546"/>
    <n v="32"/>
    <s v="Female"/>
    <s v="UK"/>
    <d v="2023-05-16T00:00:36"/>
    <x v="0"/>
    <n v="3"/>
    <n v="2"/>
    <n v="53"/>
    <n v="2"/>
    <n v="0.43"/>
    <s v=""/>
    <n v="3"/>
    <s v=""/>
    <n v="25"/>
    <n v="0.66666666666666596"/>
    <n v="3.7735849056603703E-2"/>
    <n v="0.14333333333333301"/>
    <x v="1"/>
    <n v="0"/>
  </r>
  <r>
    <x v="5547"/>
    <n v="28"/>
    <s v="Female"/>
    <s v="Canada"/>
    <d v="2024-08-26T19:42:28"/>
    <x v="1"/>
    <n v="4"/>
    <n v="1"/>
    <n v="46"/>
    <n v="4"/>
    <n v="0.4"/>
    <s v=""/>
    <n v="3"/>
    <s v=""/>
    <n v="2"/>
    <n v="0.25"/>
    <n v="8.6956521739130405E-2"/>
    <n v="0.133333333333333"/>
    <x v="1"/>
    <n v="0"/>
  </r>
  <r>
    <x v="5548"/>
    <n v="43"/>
    <s v="Female"/>
    <s v="USA"/>
    <d v="2024-11-21T18:13:17"/>
    <x v="2"/>
    <n v="5"/>
    <n v="4"/>
    <n v="45"/>
    <n v="1"/>
    <n v="0.37"/>
    <s v=""/>
    <n v="3"/>
    <s v=""/>
    <n v="1"/>
    <n v="0.8"/>
    <n v="2.2222222222222199E-2"/>
    <n v="0.123333333333333"/>
    <x v="1"/>
    <n v="0"/>
  </r>
  <r>
    <x v="5549"/>
    <n v="43"/>
    <s v="Male"/>
    <s v="USA"/>
    <d v="2024-03-11T01:19:48"/>
    <x v="4"/>
    <n v="2"/>
    <n v="1"/>
    <n v="57"/>
    <n v="2"/>
    <n v="0.33"/>
    <s v=""/>
    <n v="3"/>
    <s v=""/>
    <n v="19"/>
    <n v="0.5"/>
    <n v="3.5087719298245598E-2"/>
    <n v="0.11"/>
    <x v="1"/>
    <n v="0"/>
  </r>
  <r>
    <x v="5550"/>
    <n v="23"/>
    <s v="Male"/>
    <s v="USA"/>
    <d v="2024-07-22T05:32:11"/>
    <x v="1"/>
    <n v="2"/>
    <n v="1"/>
    <n v="49"/>
    <n v="4"/>
    <n v="0.33"/>
    <s v=""/>
    <n v="3"/>
    <s v=""/>
    <n v="10"/>
    <n v="0.5"/>
    <n v="8.16326530612244E-2"/>
    <n v="0.11"/>
    <x v="1"/>
    <n v="0"/>
  </r>
  <r>
    <x v="5551"/>
    <n v="46"/>
    <s v="Female"/>
    <s v="USA"/>
    <d v="2024-08-12T00:53:53"/>
    <x v="3"/>
    <n v="3"/>
    <n v="0"/>
    <n v="49"/>
    <n v="4"/>
    <n v="0.27"/>
    <s v=""/>
    <n v="3"/>
    <s v=""/>
    <n v="34"/>
    <n v="0"/>
    <n v="8.16326530612244E-2"/>
    <n v="0.09"/>
    <x v="1"/>
    <n v="0"/>
  </r>
  <r>
    <x v="5552"/>
    <n v="36"/>
    <s v="Female"/>
    <s v="Germany"/>
    <d v="2024-02-10T23:23:31"/>
    <x v="5"/>
    <n v="5"/>
    <n v="1"/>
    <n v="48"/>
    <n v="1"/>
    <n v="0.21"/>
    <s v=""/>
    <n v="3"/>
    <s v=""/>
    <n v="10"/>
    <n v="0.2"/>
    <n v="2.0833333333333301E-2"/>
    <n v="6.9999999999999896E-2"/>
    <x v="1"/>
    <n v="0"/>
  </r>
  <r>
    <x v="5553"/>
    <n v="38"/>
    <s v="Male"/>
    <s v="USA"/>
    <d v="2024-02-17T07:14:41"/>
    <x v="2"/>
    <n v="2"/>
    <n v="1"/>
    <n v="64"/>
    <n v="7"/>
    <n v="0.21"/>
    <s v=""/>
    <n v="3"/>
    <s v=""/>
    <n v="17"/>
    <n v="0.5"/>
    <n v="0.109375"/>
    <n v="6.9999999999999896E-2"/>
    <x v="1"/>
    <n v="0"/>
  </r>
  <r>
    <x v="5554"/>
    <n v="23"/>
    <s v="Female"/>
    <s v="UK"/>
    <d v="2024-03-04T02:52:34"/>
    <x v="3"/>
    <n v="2"/>
    <n v="2"/>
    <n v="40"/>
    <n v="0"/>
    <n v="0.01"/>
    <s v=""/>
    <n v="3"/>
    <s v=""/>
    <n v="18"/>
    <n v="1"/>
    <n v="0"/>
    <n v="3.3333333333333301E-3"/>
    <x v="1"/>
    <n v="0"/>
  </r>
  <r>
    <x v="5555"/>
    <n v="39"/>
    <s v="Female"/>
    <s v="USA"/>
    <d v="2024-04-08T12:40:01"/>
    <x v="2"/>
    <n v="3"/>
    <n v="1"/>
    <n v="52"/>
    <n v="2"/>
    <n v="1814.46"/>
    <s v="OUTLIER"/>
    <n v="2"/>
    <s v=""/>
    <n v="11"/>
    <n v="0.33333333333333298"/>
    <n v="3.8461538461538401E-2"/>
    <n v="907.23"/>
    <x v="0"/>
    <n v="0"/>
  </r>
  <r>
    <x v="5556"/>
    <n v="28"/>
    <s v="Male"/>
    <s v="Canada"/>
    <d v="2023-12-22T20:15:06"/>
    <x v="3"/>
    <n v="4"/>
    <n v="1"/>
    <n v="65"/>
    <n v="4"/>
    <n v="1788.14"/>
    <s v="OUTLIER"/>
    <n v="2"/>
    <s v=""/>
    <n v="44"/>
    <n v="0.25"/>
    <n v="6.15384615384615E-2"/>
    <n v="894.07"/>
    <x v="0"/>
    <n v="0"/>
  </r>
  <r>
    <x v="5557"/>
    <n v="46"/>
    <s v="Male"/>
    <s v="Canada"/>
    <d v="2023-06-04T08:19:43"/>
    <x v="4"/>
    <n v="5"/>
    <n v="1"/>
    <n v="55"/>
    <n v="3"/>
    <n v="1352.77"/>
    <s v="OUTLIER"/>
    <n v="2"/>
    <s v=""/>
    <n v="35"/>
    <n v="0.2"/>
    <n v="5.4545454545454501E-2"/>
    <n v="676.38499999999999"/>
    <x v="0"/>
    <n v="0"/>
  </r>
  <r>
    <x v="5558"/>
    <n v="37"/>
    <s v="Female"/>
    <s v="Germany"/>
    <d v="2024-07-29T02:31:49"/>
    <x v="1"/>
    <n v="6"/>
    <n v="0"/>
    <n v="55"/>
    <n v="4"/>
    <n v="1269.83"/>
    <s v="OUTLIER"/>
    <n v="2"/>
    <s v=""/>
    <n v="6"/>
    <n v="0"/>
    <n v="7.2727272727272696E-2"/>
    <n v="634.91499999999996"/>
    <x v="0"/>
    <n v="0"/>
  </r>
  <r>
    <x v="5559"/>
    <n v="22"/>
    <s v="Male"/>
    <s v="USA"/>
    <d v="2024-05-26T18:32:37"/>
    <x v="3"/>
    <n v="4"/>
    <n v="2"/>
    <n v="42"/>
    <n v="1"/>
    <n v="1219.27"/>
    <s v="OUTLIER"/>
    <n v="2"/>
    <s v=""/>
    <n v="44"/>
    <n v="0.5"/>
    <n v="2.3809523809523801E-2"/>
    <n v="609.63499999999999"/>
    <x v="0"/>
    <n v="0"/>
  </r>
  <r>
    <x v="5560"/>
    <n v="38"/>
    <s v="Female"/>
    <s v="Australia"/>
    <d v="2024-08-09T23:15:14"/>
    <x v="4"/>
    <n v="5"/>
    <n v="4"/>
    <n v="46"/>
    <n v="3"/>
    <n v="1173.3499999999999"/>
    <s v="OUTLIER"/>
    <n v="2"/>
    <s v=""/>
    <n v="18"/>
    <n v="0.8"/>
    <n v="6.5217391304347797E-2"/>
    <n v="586.67499999999995"/>
    <x v="0"/>
    <n v="0"/>
  </r>
  <r>
    <x v="5561"/>
    <n v="58"/>
    <s v="Female"/>
    <s v="USA"/>
    <d v="2023-05-21T04:07:13"/>
    <x v="2"/>
    <n v="1"/>
    <n v="1"/>
    <n v="55"/>
    <n v="3"/>
    <n v="1159.57"/>
    <s v="OUTLIER"/>
    <n v="2"/>
    <s v=""/>
    <n v="5"/>
    <n v="1"/>
    <n v="5.4545454545454501E-2"/>
    <n v="579.78499999999997"/>
    <x v="0"/>
    <n v="0"/>
  </r>
  <r>
    <x v="5562"/>
    <n v="31"/>
    <s v="Male"/>
    <s v="USA"/>
    <d v="2024-02-01T05:46:21"/>
    <x v="3"/>
    <n v="3"/>
    <n v="2"/>
    <n v="44"/>
    <n v="3"/>
    <n v="1149.04"/>
    <s v="OUTLIER"/>
    <n v="2"/>
    <s v=""/>
    <n v="9"/>
    <n v="0.66666666666666596"/>
    <n v="6.8181818181818094E-2"/>
    <n v="574.52"/>
    <x v="0"/>
    <n v="1"/>
  </r>
  <r>
    <x v="5563"/>
    <n v="30"/>
    <s v="Male"/>
    <s v="France"/>
    <d v="2023-05-13T16:31:31"/>
    <x v="2"/>
    <n v="1"/>
    <n v="0"/>
    <n v="50"/>
    <n v="2"/>
    <n v="1121.06"/>
    <s v="OUTLIER"/>
    <n v="2"/>
    <s v=""/>
    <n v="10"/>
    <n v="0"/>
    <n v="0.04"/>
    <n v="560.53"/>
    <x v="0"/>
    <n v="0"/>
  </r>
  <r>
    <x v="5564"/>
    <n v="26"/>
    <s v="Female"/>
    <s v="USA"/>
    <d v="2024-07-19T14:45:04"/>
    <x v="1"/>
    <n v="5"/>
    <n v="3"/>
    <n v="39"/>
    <n v="2"/>
    <n v="1110.1500000000001"/>
    <s v="OUTLIER"/>
    <n v="2"/>
    <s v=""/>
    <n v="12"/>
    <n v="0.6"/>
    <n v="5.1282051282051197E-2"/>
    <n v="555.07500000000005"/>
    <x v="0"/>
    <n v="0"/>
  </r>
  <r>
    <x v="5565"/>
    <n v="48"/>
    <s v="Female"/>
    <s v="Australia"/>
    <d v="2024-01-05T02:33:30"/>
    <x v="2"/>
    <n v="2"/>
    <n v="1"/>
    <n v="52"/>
    <n v="4"/>
    <n v="1080.78"/>
    <s v="OUTLIER"/>
    <n v="2"/>
    <s v=""/>
    <n v="16"/>
    <n v="0.5"/>
    <n v="7.69230769230769E-2"/>
    <n v="540.39"/>
    <x v="0"/>
    <n v="0"/>
  </r>
  <r>
    <x v="5566"/>
    <n v="27"/>
    <s v="Male"/>
    <s v="Japan"/>
    <d v="2024-12-18T00:59:39"/>
    <x v="0"/>
    <n v="1"/>
    <n v="0"/>
    <n v="35"/>
    <n v="1"/>
    <n v="1060.75"/>
    <s v="OUTLIER"/>
    <n v="2"/>
    <s v=""/>
    <n v="178"/>
    <n v="0"/>
    <n v="2.8571428571428501E-2"/>
    <n v="530.375"/>
    <x v="0"/>
    <n v="1"/>
  </r>
  <r>
    <x v="5567"/>
    <n v="44"/>
    <s v="Female"/>
    <s v="Germany"/>
    <d v="2024-03-31T14:51:04"/>
    <x v="3"/>
    <n v="3"/>
    <n v="0"/>
    <n v="34"/>
    <n v="4"/>
    <n v="1056.3499999999999"/>
    <s v="OUTLIER"/>
    <n v="2"/>
    <s v=""/>
    <n v="4"/>
    <n v="0"/>
    <n v="0.11764705882352899"/>
    <n v="528.17499999999995"/>
    <x v="0"/>
    <n v="0"/>
  </r>
  <r>
    <x v="5568"/>
    <n v="37"/>
    <s v="Female"/>
    <s v="Germany"/>
    <d v="2023-11-21T02:04:05"/>
    <x v="3"/>
    <n v="5"/>
    <n v="1"/>
    <n v="55"/>
    <n v="5"/>
    <n v="1055.99"/>
    <s v="OUTLIER"/>
    <n v="2"/>
    <s v=""/>
    <n v="6"/>
    <n v="0.2"/>
    <n v="9.0909090909090898E-2"/>
    <n v="527.995"/>
    <x v="0"/>
    <n v="0"/>
  </r>
  <r>
    <x v="5569"/>
    <n v="35"/>
    <s v="Male"/>
    <s v="France"/>
    <d v="2023-03-15T05:59:11"/>
    <x v="4"/>
    <n v="4"/>
    <n v="1"/>
    <n v="47"/>
    <n v="2"/>
    <n v="1052.58"/>
    <s v="OUTLIER"/>
    <n v="2"/>
    <s v=""/>
    <n v="21"/>
    <n v="0.25"/>
    <n v="4.2553191489361701E-2"/>
    <n v="526.29"/>
    <x v="0"/>
    <n v="0"/>
  </r>
  <r>
    <x v="5570"/>
    <n v="70"/>
    <s v="Male"/>
    <s v="UK"/>
    <d v="2023-01-30T01:56:17"/>
    <x v="3"/>
    <n v="4"/>
    <n v="1"/>
    <n v="40"/>
    <n v="3"/>
    <n v="1044.56"/>
    <s v="OUTLIER"/>
    <n v="2"/>
    <s v=""/>
    <n v="0"/>
    <n v="0.25"/>
    <n v="7.4999999999999997E-2"/>
    <n v="522.28"/>
    <x v="0"/>
    <n v="0"/>
  </r>
  <r>
    <x v="5571"/>
    <n v="32"/>
    <s v="Male"/>
    <s v="Canada"/>
    <d v="2023-06-08T11:37:01"/>
    <x v="1"/>
    <n v="5"/>
    <n v="1"/>
    <n v="28"/>
    <n v="1"/>
    <n v="1042.8"/>
    <s v="OUTLIER"/>
    <n v="2"/>
    <s v=""/>
    <n v="1"/>
    <n v="0.2"/>
    <n v="3.5714285714285698E-2"/>
    <n v="521.4"/>
    <x v="0"/>
    <n v="0"/>
  </r>
  <r>
    <x v="5572"/>
    <n v="18"/>
    <s v="Female"/>
    <s v="USA"/>
    <d v="2024-07-16T16:39:55"/>
    <x v="4"/>
    <n v="4"/>
    <n v="1"/>
    <n v="42"/>
    <n v="2"/>
    <n v="1028"/>
    <s v="OUTLIER"/>
    <n v="2"/>
    <s v=""/>
    <n v="21"/>
    <n v="0.25"/>
    <n v="4.7619047619047603E-2"/>
    <n v="514"/>
    <x v="0"/>
    <n v="0"/>
  </r>
  <r>
    <x v="5573"/>
    <n v="35"/>
    <s v="Other"/>
    <s v="France"/>
    <d v="2023-08-14T15:35:29"/>
    <x v="0"/>
    <n v="4"/>
    <n v="1"/>
    <n v="40"/>
    <n v="1"/>
    <n v="1013.66"/>
    <s v="OUTLIER"/>
    <n v="2"/>
    <s v=""/>
    <n v="16"/>
    <n v="0.25"/>
    <n v="2.5000000000000001E-2"/>
    <n v="506.83"/>
    <x v="0"/>
    <n v="0"/>
  </r>
  <r>
    <x v="5574"/>
    <n v="31"/>
    <s v="Male"/>
    <s v="Canada"/>
    <d v="2024-06-06T05:41:04"/>
    <x v="3"/>
    <n v="4"/>
    <n v="1"/>
    <n v="55"/>
    <n v="3"/>
    <n v="964.06"/>
    <s v="OUTLIER"/>
    <n v="2"/>
    <s v=""/>
    <n v="39"/>
    <n v="0.25"/>
    <n v="5.4545454545454501E-2"/>
    <n v="482.03"/>
    <x v="0"/>
    <n v="1"/>
  </r>
  <r>
    <x v="5575"/>
    <n v="39"/>
    <s v="Female"/>
    <s v="Japan"/>
    <d v="2023-06-21T09:09:46"/>
    <x v="4"/>
    <n v="3"/>
    <n v="2"/>
    <n v="45"/>
    <n v="1"/>
    <n v="962.01"/>
    <s v="OUTLIER"/>
    <n v="2"/>
    <s v=""/>
    <n v="48"/>
    <n v="0.66666666666666596"/>
    <n v="2.2222222222222199E-2"/>
    <n v="481.005"/>
    <x v="0"/>
    <n v="0"/>
  </r>
  <r>
    <x v="5576"/>
    <n v="39"/>
    <s v="Female"/>
    <s v="USA"/>
    <d v="2024-09-29T12:36:54"/>
    <x v="1"/>
    <n v="2"/>
    <n v="0"/>
    <n v="50"/>
    <n v="1"/>
    <n v="952.63"/>
    <s v="OUTLIER"/>
    <n v="2"/>
    <s v=""/>
    <n v="79"/>
    <n v="0"/>
    <n v="0.02"/>
    <n v="476.315"/>
    <x v="0"/>
    <n v="0"/>
  </r>
  <r>
    <x v="5577"/>
    <n v="53"/>
    <s v="Male"/>
    <s v="Australia"/>
    <d v="2024-04-13T19:41:52"/>
    <x v="3"/>
    <n v="3"/>
    <n v="0"/>
    <n v="46"/>
    <n v="2"/>
    <n v="950.53"/>
    <s v="OUTLIER"/>
    <n v="2"/>
    <s v=""/>
    <n v="31"/>
    <n v="0"/>
    <n v="4.3478260869565202E-2"/>
    <n v="475.26499999999999"/>
    <x v="0"/>
    <n v="0"/>
  </r>
  <r>
    <x v="5578"/>
    <n v="28"/>
    <s v="Female"/>
    <s v="Canada"/>
    <d v="2023-02-14T06:58:07"/>
    <x v="3"/>
    <n v="6"/>
    <n v="2"/>
    <n v="46"/>
    <n v="0"/>
    <n v="946.81"/>
    <s v="OUTLIER"/>
    <n v="2"/>
    <s v=""/>
    <n v="34"/>
    <n v="0.33333333333333298"/>
    <n v="0"/>
    <n v="473.40499999999997"/>
    <x v="0"/>
    <n v="0"/>
  </r>
  <r>
    <x v="5579"/>
    <n v="37"/>
    <s v="Male"/>
    <s v="USA"/>
    <d v="2023-02-24T23:57:00"/>
    <x v="3"/>
    <n v="4"/>
    <n v="1"/>
    <n v="46"/>
    <n v="1"/>
    <n v="932"/>
    <s v="OUTLIER"/>
    <n v="2"/>
    <s v=""/>
    <n v="3"/>
    <n v="0.25"/>
    <n v="2.1739130434782601E-2"/>
    <n v="466"/>
    <x v="0"/>
    <n v="0"/>
  </r>
  <r>
    <x v="5580"/>
    <n v="43"/>
    <s v="Male"/>
    <s v="Germany"/>
    <d v="2024-01-06T19:26:30"/>
    <x v="3"/>
    <n v="2"/>
    <n v="1"/>
    <n v="43"/>
    <n v="2"/>
    <n v="915.5"/>
    <s v="OUTLIER"/>
    <n v="2"/>
    <s v=""/>
    <n v="33"/>
    <n v="0.5"/>
    <n v="4.6511627906976702E-2"/>
    <n v="457.75"/>
    <x v="0"/>
    <n v="0"/>
  </r>
  <r>
    <x v="5581"/>
    <n v="18"/>
    <s v="Female"/>
    <s v="Canada"/>
    <d v="2024-02-21T22:12:50"/>
    <x v="1"/>
    <n v="3"/>
    <n v="1"/>
    <n v="59"/>
    <n v="4"/>
    <n v="909.6"/>
    <s v="OUTLIER"/>
    <n v="2"/>
    <s v=""/>
    <n v="19"/>
    <n v="0.33333333333333298"/>
    <n v="6.7796610169491497E-2"/>
    <n v="454.8"/>
    <x v="0"/>
    <n v="0"/>
  </r>
  <r>
    <x v="5582"/>
    <n v="25"/>
    <s v="Male"/>
    <s v="Japan"/>
    <d v="2024-03-26T10:44:27"/>
    <x v="3"/>
    <n v="2"/>
    <n v="1"/>
    <n v="57"/>
    <n v="1"/>
    <n v="906.11"/>
    <s v="OUTLIER"/>
    <n v="2"/>
    <s v=""/>
    <n v="189"/>
    <n v="0.5"/>
    <n v="1.7543859649122799E-2"/>
    <n v="453.05500000000001"/>
    <x v="0"/>
    <n v="1"/>
  </r>
  <r>
    <x v="5583"/>
    <n v="42"/>
    <s v="Female"/>
    <s v="USA"/>
    <d v="2024-09-11T12:25:09"/>
    <x v="2"/>
    <n v="3"/>
    <n v="2"/>
    <n v="50"/>
    <n v="2"/>
    <n v="903.61"/>
    <s v="OUTLIER"/>
    <n v="2"/>
    <s v=""/>
    <n v="6"/>
    <n v="0.66666666666666596"/>
    <n v="0.04"/>
    <n v="451.80500000000001"/>
    <x v="0"/>
    <n v="0"/>
  </r>
  <r>
    <x v="5584"/>
    <n v="36"/>
    <s v="Female"/>
    <s v="Australia"/>
    <d v="2024-03-09T23:02:53"/>
    <x v="4"/>
    <n v="4"/>
    <n v="2"/>
    <n v="52"/>
    <n v="1"/>
    <n v="900.74"/>
    <s v="OUTLIER"/>
    <n v="2"/>
    <s v=""/>
    <n v="49"/>
    <n v="0.5"/>
    <n v="1.9230769230769201E-2"/>
    <n v="450.37"/>
    <x v="0"/>
    <n v="0"/>
  </r>
  <r>
    <x v="5585"/>
    <n v="50"/>
    <s v="Male"/>
    <s v="UK"/>
    <d v="2023-07-12T03:03:51"/>
    <x v="5"/>
    <n v="3"/>
    <n v="0"/>
    <n v="43"/>
    <n v="2"/>
    <n v="892.59"/>
    <s v="OUTLIER"/>
    <n v="2"/>
    <s v=""/>
    <n v="2"/>
    <n v="0"/>
    <n v="4.6511627906976702E-2"/>
    <n v="446.29500000000002"/>
    <x v="0"/>
    <n v="1"/>
  </r>
  <r>
    <x v="5586"/>
    <n v="41"/>
    <s v="Male"/>
    <s v="USA"/>
    <d v="2023-03-27T05:37:50"/>
    <x v="1"/>
    <n v="1"/>
    <n v="0"/>
    <n v="45"/>
    <n v="5"/>
    <n v="877.5"/>
    <s v="OUTLIER"/>
    <n v="2"/>
    <s v=""/>
    <n v="36"/>
    <n v="0"/>
    <n v="0.11111111111111099"/>
    <n v="438.75"/>
    <x v="0"/>
    <n v="0"/>
  </r>
  <r>
    <x v="5587"/>
    <n v="28"/>
    <s v="Male"/>
    <s v="Australia"/>
    <d v="2024-12-20T02:38:18"/>
    <x v="5"/>
    <n v="2"/>
    <n v="1"/>
    <n v="41"/>
    <n v="2"/>
    <n v="876.41"/>
    <s v="OUTLIER"/>
    <n v="2"/>
    <s v=""/>
    <n v="42"/>
    <n v="0.5"/>
    <n v="4.8780487804878002E-2"/>
    <n v="438.20499999999998"/>
    <x v="0"/>
    <n v="0"/>
  </r>
  <r>
    <x v="5588"/>
    <n v="31"/>
    <s v="Male"/>
    <s v="USA"/>
    <d v="2024-02-21T01:46:20"/>
    <x v="1"/>
    <n v="6"/>
    <n v="1"/>
    <n v="47"/>
    <n v="0"/>
    <n v="861.4"/>
    <s v="OUTLIER"/>
    <n v="2"/>
    <s v=""/>
    <n v="15"/>
    <n v="0.16666666666666599"/>
    <n v="0"/>
    <n v="430.7"/>
    <x v="0"/>
    <n v="0"/>
  </r>
  <r>
    <x v="5589"/>
    <n v="28"/>
    <s v="Male"/>
    <s v="USA"/>
    <d v="2023-11-10T12:00:25"/>
    <x v="2"/>
    <n v="4"/>
    <n v="1"/>
    <n v="44"/>
    <n v="3"/>
    <n v="861.16"/>
    <s v="OUTLIER"/>
    <n v="2"/>
    <s v=""/>
    <n v="16"/>
    <n v="0.25"/>
    <n v="6.8181818181818094E-2"/>
    <n v="430.58"/>
    <x v="0"/>
    <n v="0"/>
  </r>
  <r>
    <x v="5590"/>
    <n v="46"/>
    <s v="Male"/>
    <s v="USA"/>
    <d v="2024-02-27T06:42:16"/>
    <x v="4"/>
    <n v="2"/>
    <n v="1"/>
    <n v="31"/>
    <n v="4"/>
    <n v="848.51"/>
    <s v="OUTLIER"/>
    <n v="2"/>
    <s v=""/>
    <n v="7"/>
    <n v="0.5"/>
    <n v="0.12903225806451599"/>
    <n v="424.255"/>
    <x v="0"/>
    <n v="0"/>
  </r>
  <r>
    <x v="5591"/>
    <n v="48"/>
    <s v="Male"/>
    <s v="USA"/>
    <d v="2023-12-03T04:37:57"/>
    <x v="5"/>
    <n v="0"/>
    <n v="0"/>
    <n v="54"/>
    <n v="2"/>
    <n v="842.92"/>
    <s v="OUTLIER"/>
    <n v="2"/>
    <s v=""/>
    <n v="6"/>
    <n v="0"/>
    <n v="3.7037037037037E-2"/>
    <n v="421.46"/>
    <x v="0"/>
    <n v="0"/>
  </r>
  <r>
    <x v="5592"/>
    <n v="24"/>
    <s v="Female"/>
    <s v="USA"/>
    <d v="2024-10-24T06:53:04"/>
    <x v="3"/>
    <n v="4"/>
    <n v="2"/>
    <n v="45"/>
    <n v="4"/>
    <n v="836.16"/>
    <s v="OUTLIER"/>
    <n v="2"/>
    <s v=""/>
    <n v="31"/>
    <n v="0.5"/>
    <n v="8.8888888888888795E-2"/>
    <n v="418.08"/>
    <x v="0"/>
    <n v="0"/>
  </r>
  <r>
    <x v="5593"/>
    <n v="53"/>
    <s v="Female"/>
    <s v="USA"/>
    <d v="2024-07-30T04:48:45"/>
    <x v="5"/>
    <n v="2"/>
    <n v="1"/>
    <n v="45"/>
    <n v="4"/>
    <n v="833.48"/>
    <s v="OUTLIER"/>
    <n v="2"/>
    <s v=""/>
    <n v="2"/>
    <n v="0.5"/>
    <n v="8.8888888888888795E-2"/>
    <n v="416.74"/>
    <x v="0"/>
    <n v="0"/>
  </r>
  <r>
    <x v="5594"/>
    <n v="27"/>
    <s v="Female"/>
    <s v="Canada"/>
    <d v="2023-06-08T13:04:38"/>
    <x v="3"/>
    <n v="3"/>
    <n v="0"/>
    <n v="50"/>
    <n v="3"/>
    <n v="820.07"/>
    <s v="OUTLIER"/>
    <n v="2"/>
    <s v=""/>
    <n v="22"/>
    <n v="0"/>
    <n v="0.06"/>
    <n v="410.03500000000003"/>
    <x v="0"/>
    <n v="0"/>
  </r>
  <r>
    <x v="5595"/>
    <n v="26"/>
    <s v="Female"/>
    <s v="USA"/>
    <d v="2023-12-09T12:29:06"/>
    <x v="1"/>
    <n v="4"/>
    <n v="1"/>
    <n v="36"/>
    <n v="2"/>
    <n v="815.97"/>
    <s v="OUTLIER"/>
    <n v="2"/>
    <s v=""/>
    <n v="16"/>
    <n v="0.25"/>
    <n v="5.5555555555555497E-2"/>
    <n v="407.98500000000001"/>
    <x v="0"/>
    <n v="0"/>
  </r>
  <r>
    <x v="5596"/>
    <n v="50"/>
    <s v="Male"/>
    <s v="USA"/>
    <d v="2023-03-03T10:43:22"/>
    <x v="1"/>
    <n v="1"/>
    <n v="1"/>
    <n v="53"/>
    <n v="2"/>
    <n v="809.55"/>
    <s v="OUTLIER"/>
    <n v="2"/>
    <s v=""/>
    <n v="7"/>
    <n v="1"/>
    <n v="3.7735849056603703E-2"/>
    <n v="404.77499999999998"/>
    <x v="0"/>
    <n v="0"/>
  </r>
  <r>
    <x v="5597"/>
    <n v="38"/>
    <s v="Male"/>
    <s v="France"/>
    <d v="2023-08-19T16:46:53"/>
    <x v="5"/>
    <n v="2"/>
    <n v="2"/>
    <n v="46"/>
    <n v="4"/>
    <n v="807.74"/>
    <s v="OUTLIER"/>
    <n v="2"/>
    <s v=""/>
    <n v="7"/>
    <n v="1"/>
    <n v="8.6956521739130405E-2"/>
    <n v="403.87"/>
    <x v="0"/>
    <n v="0"/>
  </r>
  <r>
    <x v="5598"/>
    <n v="30"/>
    <s v="Male"/>
    <s v="France"/>
    <d v="2023-04-12T15:51:48"/>
    <x v="1"/>
    <n v="4"/>
    <n v="0"/>
    <n v="54"/>
    <n v="1"/>
    <n v="801.08"/>
    <s v="OUTLIER"/>
    <n v="2"/>
    <s v=""/>
    <n v="14"/>
    <n v="0"/>
    <n v="1.85185185185185E-2"/>
    <n v="400.54"/>
    <x v="0"/>
    <n v="0"/>
  </r>
  <r>
    <x v="5599"/>
    <n v="43"/>
    <s v="Female"/>
    <s v="Germany"/>
    <d v="2024-01-10T09:35:20"/>
    <x v="3"/>
    <n v="3"/>
    <n v="2"/>
    <n v="47"/>
    <n v="4"/>
    <n v="800.82"/>
    <s v="OUTLIER"/>
    <n v="2"/>
    <s v=""/>
    <n v="18"/>
    <n v="0.66666666666666596"/>
    <n v="8.5106382978723402E-2"/>
    <n v="400.41"/>
    <x v="0"/>
    <n v="0"/>
  </r>
  <r>
    <x v="5600"/>
    <n v="39"/>
    <s v="Male"/>
    <s v="Canada"/>
    <d v="2024-01-23T21:44:09"/>
    <x v="0"/>
    <n v="3"/>
    <n v="0"/>
    <n v="53"/>
    <n v="6"/>
    <n v="796.69"/>
    <s v="OUTLIER"/>
    <n v="2"/>
    <s v=""/>
    <n v="4"/>
    <n v="0"/>
    <n v="0.113207547169811"/>
    <n v="398.34500000000003"/>
    <x v="0"/>
    <n v="0"/>
  </r>
  <r>
    <x v="5601"/>
    <n v="33"/>
    <s v="Male"/>
    <s v="USA"/>
    <d v="2024-11-23T15:29:07"/>
    <x v="3"/>
    <n v="3"/>
    <n v="0"/>
    <n v="36"/>
    <n v="4"/>
    <n v="793.06"/>
    <s v="OUTLIER"/>
    <n v="2"/>
    <s v=""/>
    <n v="49"/>
    <n v="0"/>
    <n v="0.11111111111111099"/>
    <n v="396.53"/>
    <x v="0"/>
    <n v="0"/>
  </r>
  <r>
    <x v="5602"/>
    <n v="22"/>
    <s v="Male"/>
    <s v="UK"/>
    <d v="2024-09-01T08:34:43"/>
    <x v="2"/>
    <n v="7"/>
    <n v="3"/>
    <n v="48"/>
    <n v="3"/>
    <n v="792.11"/>
    <s v="OUTLIER"/>
    <n v="2"/>
    <s v=""/>
    <n v="14"/>
    <n v="0.42857142857142799"/>
    <n v="6.25E-2"/>
    <n v="396.05500000000001"/>
    <x v="0"/>
    <n v="0"/>
  </r>
  <r>
    <x v="5603"/>
    <n v="36"/>
    <s v="Male"/>
    <s v="UK"/>
    <d v="2023-12-16T03:38:18"/>
    <x v="2"/>
    <n v="3"/>
    <n v="0"/>
    <n v="46"/>
    <n v="2"/>
    <n v="788.41"/>
    <s v="OUTLIER"/>
    <n v="2"/>
    <s v=""/>
    <n v="9"/>
    <n v="0"/>
    <n v="4.3478260869565202E-2"/>
    <n v="394.20499999999998"/>
    <x v="0"/>
    <n v="0"/>
  </r>
  <r>
    <x v="5604"/>
    <n v="50"/>
    <s v="Female"/>
    <s v="France"/>
    <d v="2024-08-24T16:36:12"/>
    <x v="2"/>
    <n v="4"/>
    <n v="1"/>
    <n v="62"/>
    <n v="5"/>
    <n v="783.59"/>
    <s v="OUTLIER"/>
    <n v="2"/>
    <s v=""/>
    <n v="8"/>
    <n v="0.25"/>
    <n v="8.0645161290322495E-2"/>
    <n v="391.79500000000002"/>
    <x v="0"/>
    <n v="0"/>
  </r>
  <r>
    <x v="5605"/>
    <n v="18"/>
    <s v="Male"/>
    <s v="Canada"/>
    <d v="2023-12-08T23:20:38"/>
    <x v="5"/>
    <n v="2"/>
    <n v="1"/>
    <n v="60"/>
    <n v="4"/>
    <n v="772.52"/>
    <s v="OUTLIER"/>
    <n v="2"/>
    <s v=""/>
    <n v="14"/>
    <n v="0.5"/>
    <n v="6.6666666666666596E-2"/>
    <n v="386.26"/>
    <x v="0"/>
    <n v="0"/>
  </r>
  <r>
    <x v="5606"/>
    <n v="25"/>
    <s v="Male"/>
    <s v="Canada"/>
    <d v="2024-11-20T04:15:30"/>
    <x v="3"/>
    <n v="3"/>
    <n v="0"/>
    <n v="55"/>
    <n v="5"/>
    <n v="767.74"/>
    <s v="OUTLIER"/>
    <n v="2"/>
    <s v=""/>
    <n v="27"/>
    <n v="0"/>
    <n v="9.0909090909090898E-2"/>
    <n v="383.87"/>
    <x v="0"/>
    <n v="1"/>
  </r>
  <r>
    <x v="5607"/>
    <n v="37"/>
    <s v="Female"/>
    <s v="USA"/>
    <d v="2023-09-07T17:47:58"/>
    <x v="2"/>
    <n v="5"/>
    <n v="2"/>
    <n v="43"/>
    <n v="4"/>
    <n v="765.53"/>
    <s v="OUTLIER"/>
    <n v="2"/>
    <s v=""/>
    <n v="45"/>
    <n v="0.4"/>
    <n v="9.3023255813953404E-2"/>
    <n v="382.76499999999999"/>
    <x v="0"/>
    <n v="0"/>
  </r>
  <r>
    <x v="5608"/>
    <n v="42"/>
    <s v="Female"/>
    <s v="USA"/>
    <d v="2024-10-23T11:54:11"/>
    <x v="0"/>
    <n v="3"/>
    <n v="1"/>
    <n v="52"/>
    <n v="3"/>
    <n v="765.45"/>
    <s v="OUTLIER"/>
    <n v="2"/>
    <s v=""/>
    <n v="5"/>
    <n v="0.33333333333333298"/>
    <n v="5.7692307692307598E-2"/>
    <n v="382.72500000000002"/>
    <x v="0"/>
    <n v="0"/>
  </r>
  <r>
    <x v="5609"/>
    <n v="46"/>
    <s v="Female"/>
    <s v="Canada"/>
    <d v="2024-12-09T16:57:27"/>
    <x v="3"/>
    <n v="1"/>
    <n v="0"/>
    <n v="49"/>
    <n v="0"/>
    <n v="765.27"/>
    <s v="OUTLIER"/>
    <n v="2"/>
    <s v=""/>
    <n v="2"/>
    <n v="0"/>
    <n v="0"/>
    <n v="382.63499999999999"/>
    <x v="0"/>
    <n v="1"/>
  </r>
  <r>
    <x v="5610"/>
    <n v="19"/>
    <s v="Female"/>
    <s v="USA"/>
    <d v="2024-12-11T02:32:25"/>
    <x v="4"/>
    <n v="4"/>
    <n v="1"/>
    <n v="65"/>
    <n v="8"/>
    <n v="763.84"/>
    <s v="OUTLIER"/>
    <n v="2"/>
    <s v=""/>
    <n v="3"/>
    <n v="0.25"/>
    <n v="0.123076923076923"/>
    <n v="381.92"/>
    <x v="0"/>
    <n v="0"/>
  </r>
  <r>
    <x v="5611"/>
    <n v="48"/>
    <s v="Female"/>
    <s v="USA"/>
    <d v="2024-11-08T07:32:05"/>
    <x v="4"/>
    <n v="1"/>
    <n v="0"/>
    <n v="42"/>
    <n v="1"/>
    <n v="761.54"/>
    <s v="OUTLIER"/>
    <n v="2"/>
    <s v=""/>
    <n v="17"/>
    <n v="0"/>
    <n v="2.3809523809523801E-2"/>
    <n v="380.77"/>
    <x v="0"/>
    <n v="0"/>
  </r>
  <r>
    <x v="5612"/>
    <n v="26"/>
    <s v="Female"/>
    <s v="USA"/>
    <d v="2024-09-06T15:36:33"/>
    <x v="0"/>
    <n v="6"/>
    <n v="2"/>
    <n v="46"/>
    <n v="2"/>
    <n v="760.4"/>
    <s v="OUTLIER"/>
    <n v="2"/>
    <s v=""/>
    <n v="22"/>
    <n v="0.33333333333333298"/>
    <n v="4.3478260869565202E-2"/>
    <n v="380.2"/>
    <x v="0"/>
    <n v="0"/>
  </r>
  <r>
    <x v="5613"/>
    <n v="30"/>
    <s v="Female"/>
    <s v="USA"/>
    <d v="2023-06-22T02:41:03"/>
    <x v="3"/>
    <n v="3"/>
    <n v="1"/>
    <n v="43"/>
    <n v="0"/>
    <n v="759.96"/>
    <s v="OUTLIER"/>
    <n v="2"/>
    <s v=""/>
    <n v="16"/>
    <n v="0.33333333333333298"/>
    <n v="0"/>
    <n v="379.98"/>
    <x v="0"/>
    <n v="0"/>
  </r>
  <r>
    <x v="5614"/>
    <n v="30"/>
    <s v="Male"/>
    <s v="USA"/>
    <d v="2023-04-11T13:34:52"/>
    <x v="1"/>
    <n v="3"/>
    <n v="1"/>
    <n v="56"/>
    <n v="3"/>
    <n v="753.82"/>
    <s v="OUTLIER"/>
    <n v="2"/>
    <s v=""/>
    <n v="3"/>
    <n v="0.33333333333333298"/>
    <n v="5.3571428571428499E-2"/>
    <n v="376.91"/>
    <x v="0"/>
    <n v="0"/>
  </r>
  <r>
    <x v="5615"/>
    <n v="33"/>
    <s v="Female"/>
    <s v="Germany"/>
    <d v="2023-09-04T06:34:21"/>
    <x v="4"/>
    <n v="2"/>
    <n v="0"/>
    <n v="50"/>
    <n v="1"/>
    <n v="751.33"/>
    <s v="OUTLIER"/>
    <n v="2"/>
    <s v=""/>
    <n v="1"/>
    <n v="0"/>
    <n v="0.02"/>
    <n v="375.66500000000002"/>
    <x v="0"/>
    <n v="0"/>
  </r>
  <r>
    <x v="5616"/>
    <n v="40"/>
    <s v="Female"/>
    <s v="Japan"/>
    <d v="2024-08-10T08:00:53"/>
    <x v="0"/>
    <n v="7"/>
    <n v="4"/>
    <n v="57"/>
    <n v="5"/>
    <n v="745.55"/>
    <s v="OUTLIER"/>
    <n v="2"/>
    <s v=""/>
    <n v="57"/>
    <n v="0.57142857142857095"/>
    <n v="8.7719298245614002E-2"/>
    <n v="372.77499999999998"/>
    <x v="0"/>
    <n v="0"/>
  </r>
  <r>
    <x v="5617"/>
    <n v="70"/>
    <s v="Female"/>
    <s v="USA"/>
    <d v="2024-02-24T05:41:55"/>
    <x v="0"/>
    <n v="4"/>
    <n v="1"/>
    <n v="50"/>
    <n v="2"/>
    <n v="744.84"/>
    <s v="OUTLIER"/>
    <n v="2"/>
    <s v=""/>
    <n v="160"/>
    <n v="0.25"/>
    <n v="0.04"/>
    <n v="372.42"/>
    <x v="0"/>
    <n v="0"/>
  </r>
  <r>
    <x v="5618"/>
    <n v="20"/>
    <s v="Female"/>
    <s v="USA"/>
    <d v="2024-10-03T01:18:08"/>
    <x v="1"/>
    <n v="1"/>
    <n v="0"/>
    <n v="49"/>
    <n v="1"/>
    <n v="744.33"/>
    <s v="OUTLIER"/>
    <n v="2"/>
    <s v=""/>
    <n v="62"/>
    <n v="0"/>
    <n v="2.04081632653061E-2"/>
    <n v="372.16500000000002"/>
    <x v="0"/>
    <n v="0"/>
  </r>
  <r>
    <x v="5619"/>
    <n v="31"/>
    <s v="Male"/>
    <s v="USA"/>
    <d v="2024-02-15T18:44:30"/>
    <x v="5"/>
    <n v="4"/>
    <n v="1"/>
    <n v="51"/>
    <n v="4"/>
    <n v="743.65"/>
    <s v="OUTLIER"/>
    <n v="2"/>
    <s v=""/>
    <n v="24"/>
    <n v="0.25"/>
    <n v="7.8431372549019607E-2"/>
    <n v="371.82499999999999"/>
    <x v="0"/>
    <n v="0"/>
  </r>
  <r>
    <x v="5620"/>
    <n v="34"/>
    <s v="Male"/>
    <s v="USA"/>
    <d v="2023-08-12T12:29:13"/>
    <x v="5"/>
    <n v="5"/>
    <n v="2"/>
    <n v="49"/>
    <n v="1"/>
    <n v="743.58"/>
    <s v="OUTLIER"/>
    <n v="2"/>
    <s v=""/>
    <n v="22"/>
    <n v="0.4"/>
    <n v="2.04081632653061E-2"/>
    <n v="371.79"/>
    <x v="0"/>
    <n v="0"/>
  </r>
  <r>
    <x v="5621"/>
    <n v="53"/>
    <s v="Female"/>
    <s v="Germany"/>
    <d v="2024-12-02T19:57:49"/>
    <x v="3"/>
    <n v="1"/>
    <n v="0"/>
    <n v="55"/>
    <n v="4"/>
    <n v="741.24"/>
    <s v="OUTLIER"/>
    <n v="2"/>
    <s v=""/>
    <n v="13"/>
    <n v="0"/>
    <n v="7.2727272727272696E-2"/>
    <n v="370.62"/>
    <x v="0"/>
    <n v="0"/>
  </r>
  <r>
    <x v="5622"/>
    <n v="41"/>
    <s v="Female"/>
    <s v="USA"/>
    <d v="2024-11-05T05:04:06"/>
    <x v="1"/>
    <n v="4"/>
    <n v="1"/>
    <n v="51"/>
    <n v="2"/>
    <n v="738.96"/>
    <s v="OUTLIER"/>
    <n v="2"/>
    <s v=""/>
    <n v="11"/>
    <n v="0.25"/>
    <n v="3.9215686274509803E-2"/>
    <n v="369.48"/>
    <x v="0"/>
    <n v="0"/>
  </r>
  <r>
    <x v="5623"/>
    <n v="35"/>
    <s v="Female"/>
    <s v="UK"/>
    <d v="2024-04-28T14:30:26"/>
    <x v="3"/>
    <n v="4"/>
    <n v="2"/>
    <n v="49"/>
    <n v="0"/>
    <n v="732.9"/>
    <s v="OUTLIER"/>
    <n v="2"/>
    <s v=""/>
    <n v="28"/>
    <n v="0.5"/>
    <n v="0"/>
    <n v="366.45"/>
    <x v="0"/>
    <n v="0"/>
  </r>
  <r>
    <x v="5624"/>
    <n v="18"/>
    <s v="Male"/>
    <s v="Canada"/>
    <d v="2024-03-01T00:24:36"/>
    <x v="2"/>
    <n v="1"/>
    <n v="0"/>
    <n v="47"/>
    <n v="0"/>
    <n v="732.52"/>
    <s v="OUTLIER"/>
    <n v="2"/>
    <s v=""/>
    <n v="9"/>
    <n v="0"/>
    <n v="0"/>
    <n v="366.26"/>
    <x v="0"/>
    <n v="0"/>
  </r>
  <r>
    <x v="5625"/>
    <n v="26"/>
    <s v="Female"/>
    <s v="Canada"/>
    <d v="2023-07-18T03:36:59"/>
    <x v="4"/>
    <n v="1"/>
    <n v="0"/>
    <n v="58"/>
    <n v="0"/>
    <n v="728.88"/>
    <s v="OUTLIER"/>
    <n v="2"/>
    <s v=""/>
    <n v="6"/>
    <n v="0"/>
    <n v="0"/>
    <n v="364.44"/>
    <x v="0"/>
    <n v="0"/>
  </r>
  <r>
    <x v="5626"/>
    <n v="18"/>
    <s v="Female"/>
    <s v="Canada"/>
    <d v="2023-04-01T12:39:40"/>
    <x v="0"/>
    <n v="1"/>
    <n v="0"/>
    <n v="45"/>
    <n v="1"/>
    <n v="727.17"/>
    <s v="OUTLIER"/>
    <n v="2"/>
    <s v=""/>
    <n v="83"/>
    <n v="0"/>
    <n v="2.2222222222222199E-2"/>
    <n v="363.58499999999998"/>
    <x v="0"/>
    <n v="0"/>
  </r>
  <r>
    <x v="5627"/>
    <n v="35"/>
    <s v="Male"/>
    <s v="USA"/>
    <d v="2024-01-09T02:55:34"/>
    <x v="1"/>
    <n v="4"/>
    <n v="3"/>
    <n v="37"/>
    <n v="2"/>
    <n v="726.61"/>
    <s v="OUTLIER"/>
    <n v="2"/>
    <s v=""/>
    <n v="33"/>
    <n v="0.75"/>
    <n v="5.4054054054054002E-2"/>
    <n v="363.30500000000001"/>
    <x v="0"/>
    <n v="0"/>
  </r>
  <r>
    <x v="5628"/>
    <n v="27"/>
    <s v="Female"/>
    <s v="USA"/>
    <d v="2024-04-16T00:15:43"/>
    <x v="4"/>
    <n v="4"/>
    <n v="1"/>
    <n v="50"/>
    <n v="2"/>
    <n v="725.64"/>
    <s v="OUTLIER"/>
    <n v="2"/>
    <s v=""/>
    <n v="40"/>
    <n v="0.25"/>
    <n v="0.04"/>
    <n v="362.82"/>
    <x v="0"/>
    <n v="0"/>
  </r>
  <r>
    <x v="5629"/>
    <n v="34"/>
    <s v="Male"/>
    <s v="USA"/>
    <d v="2023-01-11T11:08:27"/>
    <x v="1"/>
    <n v="4"/>
    <n v="0"/>
    <n v="55"/>
    <n v="3"/>
    <n v="723.8"/>
    <s v="OUTLIER"/>
    <n v="2"/>
    <s v=""/>
    <n v="7"/>
    <n v="0"/>
    <n v="5.4545454545454501E-2"/>
    <n v="361.9"/>
    <x v="0"/>
    <n v="0"/>
  </r>
  <r>
    <x v="5630"/>
    <n v="20"/>
    <s v="Female"/>
    <s v="USA"/>
    <d v="2023-05-10T08:13:07"/>
    <x v="1"/>
    <n v="8"/>
    <n v="3"/>
    <n v="65"/>
    <n v="5"/>
    <n v="722.82"/>
    <s v="OUTLIER"/>
    <n v="2"/>
    <s v=""/>
    <n v="38"/>
    <n v="0.375"/>
    <n v="7.69230769230769E-2"/>
    <n v="361.41"/>
    <x v="0"/>
    <n v="0"/>
  </r>
  <r>
    <x v="5631"/>
    <n v="45"/>
    <s v="Female"/>
    <s v="Canada"/>
    <d v="2023-05-06T07:51:02"/>
    <x v="3"/>
    <n v="4"/>
    <n v="1"/>
    <n v="52"/>
    <n v="1"/>
    <n v="722.55"/>
    <s v="OUTLIER"/>
    <n v="2"/>
    <s v=""/>
    <n v="40"/>
    <n v="0.25"/>
    <n v="1.9230769230769201E-2"/>
    <n v="361.27499999999998"/>
    <x v="0"/>
    <n v="0"/>
  </r>
  <r>
    <x v="5632"/>
    <n v="29"/>
    <s v="Female"/>
    <s v="Australia"/>
    <d v="2023-06-26T11:48:47"/>
    <x v="2"/>
    <n v="0"/>
    <n v="0"/>
    <n v="54"/>
    <n v="4"/>
    <n v="721.59"/>
    <s v="OUTLIER"/>
    <n v="2"/>
    <s v=""/>
    <n v="0"/>
    <n v="0"/>
    <n v="7.4074074074074001E-2"/>
    <n v="360.79500000000002"/>
    <x v="0"/>
    <n v="1"/>
  </r>
  <r>
    <x v="5633"/>
    <n v="40"/>
    <s v="Female"/>
    <s v="USA"/>
    <d v="2024-06-24T13:10:52"/>
    <x v="1"/>
    <n v="1"/>
    <n v="0"/>
    <n v="58"/>
    <n v="3"/>
    <n v="721.3"/>
    <s v="OUTLIER"/>
    <n v="2"/>
    <s v=""/>
    <n v="10"/>
    <n v="0"/>
    <n v="5.1724137931034399E-2"/>
    <n v="360.65"/>
    <x v="0"/>
    <n v="0"/>
  </r>
  <r>
    <x v="5634"/>
    <n v="46"/>
    <s v="Male"/>
    <s v="USA"/>
    <d v="2024-10-08T14:10:23"/>
    <x v="1"/>
    <n v="2"/>
    <n v="1"/>
    <n v="44"/>
    <n v="3"/>
    <n v="718.26"/>
    <s v="OUTLIER"/>
    <n v="2"/>
    <s v=""/>
    <n v="46"/>
    <n v="0.5"/>
    <n v="6.8181818181818094E-2"/>
    <n v="359.13"/>
    <x v="0"/>
    <n v="0"/>
  </r>
  <r>
    <x v="5635"/>
    <n v="48"/>
    <s v="Female"/>
    <s v="USA"/>
    <d v="2024-06-14T03:30:01"/>
    <x v="3"/>
    <n v="2"/>
    <n v="1"/>
    <n v="32"/>
    <n v="3"/>
    <n v="715.35"/>
    <s v="OUTLIER"/>
    <n v="2"/>
    <s v=""/>
    <n v="14"/>
    <n v="0.5"/>
    <n v="9.375E-2"/>
    <n v="357.67500000000001"/>
    <x v="0"/>
    <n v="0"/>
  </r>
  <r>
    <x v="5636"/>
    <n v="32"/>
    <s v="Male"/>
    <s v="Canada"/>
    <d v="2023-10-28T14:27:40"/>
    <x v="4"/>
    <n v="2"/>
    <n v="0"/>
    <n v="57"/>
    <n v="1"/>
    <n v="713.86"/>
    <s v="OUTLIER"/>
    <n v="2"/>
    <s v=""/>
    <n v="13"/>
    <n v="0"/>
    <n v="1.7543859649122799E-2"/>
    <n v="356.93"/>
    <x v="0"/>
    <n v="1"/>
  </r>
  <r>
    <x v="5637"/>
    <n v="34"/>
    <s v="Female"/>
    <s v="USA"/>
    <d v="2023-02-07T04:08:04"/>
    <x v="1"/>
    <n v="0"/>
    <n v="0"/>
    <n v="60"/>
    <n v="2"/>
    <n v="713.01"/>
    <s v="OUTLIER"/>
    <n v="2"/>
    <s v=""/>
    <n v="0"/>
    <n v="0"/>
    <n v="3.3333333333333298E-2"/>
    <n v="356.505"/>
    <x v="0"/>
    <n v="0"/>
  </r>
  <r>
    <x v="5638"/>
    <n v="45"/>
    <s v="Male"/>
    <s v="Canada"/>
    <d v="2023-08-28T05:11:54"/>
    <x v="2"/>
    <n v="4"/>
    <n v="2"/>
    <n v="59"/>
    <n v="1"/>
    <n v="708.64"/>
    <s v="OUTLIER"/>
    <n v="2"/>
    <s v=""/>
    <n v="50"/>
    <n v="0.5"/>
    <n v="1.6949152542372801E-2"/>
    <n v="354.32"/>
    <x v="0"/>
    <n v="0"/>
  </r>
  <r>
    <x v="5639"/>
    <n v="35"/>
    <s v="Female"/>
    <s v="Australia"/>
    <d v="2024-10-26T14:22:09"/>
    <x v="3"/>
    <n v="3"/>
    <n v="2"/>
    <n v="50"/>
    <n v="3"/>
    <n v="706"/>
    <s v="OUTLIER"/>
    <n v="2"/>
    <s v=""/>
    <n v="53"/>
    <n v="0.66666666666666596"/>
    <n v="0.06"/>
    <n v="353"/>
    <x v="0"/>
    <n v="0"/>
  </r>
  <r>
    <x v="5640"/>
    <n v="32"/>
    <s v="Male"/>
    <s v="USA"/>
    <d v="2023-12-07T16:40:53"/>
    <x v="2"/>
    <n v="4"/>
    <n v="2"/>
    <n v="50"/>
    <n v="4"/>
    <n v="705.76"/>
    <s v="OUTLIER"/>
    <n v="2"/>
    <s v=""/>
    <n v="65"/>
    <n v="0.5"/>
    <n v="0.08"/>
    <n v="352.88"/>
    <x v="0"/>
    <n v="0"/>
  </r>
  <r>
    <x v="5641"/>
    <n v="43"/>
    <s v="Female"/>
    <s v="USA"/>
    <d v="2023-02-25T04:19:49"/>
    <x v="2"/>
    <n v="4"/>
    <n v="1"/>
    <n v="53"/>
    <n v="3"/>
    <n v="705.66"/>
    <s v="OUTLIER"/>
    <n v="2"/>
    <s v=""/>
    <n v="56"/>
    <n v="0.25"/>
    <n v="5.6603773584905599E-2"/>
    <n v="352.83"/>
    <x v="0"/>
    <n v="0"/>
  </r>
  <r>
    <x v="5642"/>
    <n v="37"/>
    <s v="Other"/>
    <s v="USA"/>
    <d v="2023-02-27T01:35:39"/>
    <x v="3"/>
    <n v="3"/>
    <n v="0"/>
    <n v="48"/>
    <n v="1"/>
    <n v="705.48"/>
    <s v="OUTLIER"/>
    <n v="2"/>
    <s v=""/>
    <n v="47"/>
    <n v="0"/>
    <n v="2.0833333333333301E-2"/>
    <n v="352.74"/>
    <x v="0"/>
    <n v="0"/>
  </r>
  <r>
    <x v="5643"/>
    <n v="18"/>
    <s v="Male"/>
    <s v="USA"/>
    <d v="2023-09-06T00:54:58"/>
    <x v="4"/>
    <n v="2"/>
    <n v="1"/>
    <n v="55"/>
    <n v="3"/>
    <n v="703.41"/>
    <s v="OUTLIER"/>
    <n v="2"/>
    <s v=""/>
    <n v="104"/>
    <n v="0.5"/>
    <n v="5.4545454545454501E-2"/>
    <n v="351.70499999999998"/>
    <x v="0"/>
    <n v="1"/>
  </r>
  <r>
    <x v="5644"/>
    <n v="19"/>
    <s v="Female"/>
    <s v="Canada"/>
    <d v="2023-09-19T20:21:49"/>
    <x v="1"/>
    <n v="8"/>
    <n v="5"/>
    <n v="39"/>
    <n v="1"/>
    <n v="702.68"/>
    <s v="OUTLIER"/>
    <n v="2"/>
    <s v=""/>
    <n v="10"/>
    <n v="0.625"/>
    <n v="2.5641025641025599E-2"/>
    <n v="351.34"/>
    <x v="0"/>
    <n v="0"/>
  </r>
  <r>
    <x v="5645"/>
    <n v="18"/>
    <s v="Male"/>
    <s v="Germany"/>
    <d v="2023-10-22T19:44:59"/>
    <x v="1"/>
    <n v="3"/>
    <n v="1"/>
    <n v="44"/>
    <n v="2"/>
    <n v="702.46"/>
    <s v="OUTLIER"/>
    <n v="2"/>
    <s v=""/>
    <n v="13"/>
    <n v="0.33333333333333298"/>
    <n v="4.54545454545454E-2"/>
    <n v="351.23"/>
    <x v="0"/>
    <n v="0"/>
  </r>
  <r>
    <x v="5646"/>
    <n v="65"/>
    <s v="Male"/>
    <s v="Australia"/>
    <d v="2023-08-05T03:48:44"/>
    <x v="0"/>
    <n v="2"/>
    <n v="1"/>
    <n v="47"/>
    <n v="1"/>
    <n v="698.87"/>
    <s v="OUTLIER"/>
    <n v="2"/>
    <s v=""/>
    <n v="21"/>
    <n v="0.5"/>
    <n v="2.1276595744680799E-2"/>
    <n v="349.435"/>
    <x v="0"/>
    <n v="0"/>
  </r>
  <r>
    <x v="5647"/>
    <n v="59"/>
    <s v="Female"/>
    <s v="USA"/>
    <d v="2023-07-30T04:43:13"/>
    <x v="2"/>
    <n v="1"/>
    <n v="0"/>
    <n v="48"/>
    <n v="5"/>
    <n v="697.74"/>
    <s v="OUTLIER"/>
    <n v="2"/>
    <s v=""/>
    <n v="1"/>
    <n v="0"/>
    <n v="0.10416666666666601"/>
    <n v="348.87"/>
    <x v="0"/>
    <n v="0"/>
  </r>
  <r>
    <x v="5648"/>
    <n v="23"/>
    <s v="Male"/>
    <s v="USA"/>
    <d v="2024-07-20T19:57:13"/>
    <x v="3"/>
    <n v="3"/>
    <n v="1"/>
    <n v="52"/>
    <n v="4"/>
    <n v="690.28"/>
    <s v="OUTLIER"/>
    <n v="2"/>
    <s v=""/>
    <n v="70"/>
    <n v="0.33333333333333298"/>
    <n v="7.69230769230769E-2"/>
    <n v="345.14"/>
    <x v="0"/>
    <n v="0"/>
  </r>
  <r>
    <x v="5649"/>
    <n v="53"/>
    <s v="Male"/>
    <s v="Australia"/>
    <d v="2023-05-13T22:21:57"/>
    <x v="1"/>
    <n v="1"/>
    <n v="1"/>
    <n v="59"/>
    <n v="1"/>
    <n v="687.29"/>
    <s v="OUTLIER"/>
    <n v="2"/>
    <s v=""/>
    <n v="16"/>
    <n v="1"/>
    <n v="1.6949152542372801E-2"/>
    <n v="343.64499999999998"/>
    <x v="0"/>
    <n v="0"/>
  </r>
  <r>
    <x v="5650"/>
    <n v="39"/>
    <s v="Male"/>
    <s v="France"/>
    <d v="2024-02-09T18:11:22"/>
    <x v="3"/>
    <n v="2"/>
    <n v="0"/>
    <n v="53"/>
    <n v="2"/>
    <n v="686.13"/>
    <s v="OUTLIER"/>
    <n v="2"/>
    <s v=""/>
    <n v="53"/>
    <n v="0"/>
    <n v="3.7735849056603703E-2"/>
    <n v="343.065"/>
    <x v="0"/>
    <n v="1"/>
  </r>
  <r>
    <x v="5651"/>
    <n v="34"/>
    <s v="Male"/>
    <s v="Germany"/>
    <d v="2024-04-30T14:41:28"/>
    <x v="4"/>
    <n v="3"/>
    <n v="0"/>
    <n v="46"/>
    <n v="1"/>
    <n v="685.95"/>
    <s v="OUTLIER"/>
    <n v="2"/>
    <s v=""/>
    <n v="3"/>
    <n v="0"/>
    <n v="2.1739130434782601E-2"/>
    <n v="342.97500000000002"/>
    <x v="0"/>
    <n v="0"/>
  </r>
  <r>
    <x v="5652"/>
    <n v="50"/>
    <s v="Female"/>
    <s v="Canada"/>
    <d v="2024-09-12T10:19:15"/>
    <x v="1"/>
    <n v="6"/>
    <n v="3"/>
    <n v="60"/>
    <n v="1"/>
    <n v="685.89"/>
    <s v="OUTLIER"/>
    <n v="2"/>
    <s v=""/>
    <n v="10"/>
    <n v="0.5"/>
    <n v="1.6666666666666601E-2"/>
    <n v="342.94499999999999"/>
    <x v="0"/>
    <n v="0"/>
  </r>
  <r>
    <x v="5653"/>
    <n v="18"/>
    <s v="Male"/>
    <s v="USA"/>
    <d v="2023-09-02T15:08:57"/>
    <x v="5"/>
    <n v="1"/>
    <n v="1"/>
    <n v="48"/>
    <n v="4"/>
    <n v="683.71"/>
    <s v="OUTLIER"/>
    <n v="2"/>
    <s v=""/>
    <n v="5"/>
    <n v="1"/>
    <n v="8.3333333333333301E-2"/>
    <n v="341.85500000000002"/>
    <x v="0"/>
    <n v="0"/>
  </r>
  <r>
    <x v="5654"/>
    <n v="18"/>
    <s v="Male"/>
    <s v="USA"/>
    <d v="2023-09-14T07:29:33"/>
    <x v="1"/>
    <n v="2"/>
    <n v="0"/>
    <n v="53"/>
    <n v="4"/>
    <n v="682.94"/>
    <s v="OUTLIER"/>
    <n v="2"/>
    <s v=""/>
    <n v="81"/>
    <n v="0"/>
    <n v="7.5471698113207503E-2"/>
    <n v="341.47"/>
    <x v="0"/>
    <n v="0"/>
  </r>
  <r>
    <x v="5655"/>
    <n v="42"/>
    <s v="Male"/>
    <s v="Germany"/>
    <d v="2024-01-29T22:17:16"/>
    <x v="0"/>
    <n v="3"/>
    <n v="0"/>
    <n v="56"/>
    <n v="0"/>
    <n v="679.19"/>
    <s v="OUTLIER"/>
    <n v="2"/>
    <s v=""/>
    <n v="27"/>
    <n v="0"/>
    <n v="0"/>
    <n v="339.59500000000003"/>
    <x v="0"/>
    <n v="0"/>
  </r>
  <r>
    <x v="5656"/>
    <n v="23"/>
    <s v="Female"/>
    <s v="USA"/>
    <d v="2024-02-18T16:49:39"/>
    <x v="4"/>
    <n v="6"/>
    <n v="2"/>
    <n v="50"/>
    <n v="4"/>
    <n v="678.6"/>
    <s v="OUTLIER"/>
    <n v="2"/>
    <s v=""/>
    <n v="4"/>
    <n v="0.33333333333333298"/>
    <n v="0.08"/>
    <n v="339.3"/>
    <x v="0"/>
    <n v="0"/>
  </r>
  <r>
    <x v="5657"/>
    <n v="55"/>
    <s v="Male"/>
    <s v="Australia"/>
    <d v="2023-11-24T11:50:06"/>
    <x v="3"/>
    <n v="2"/>
    <n v="1"/>
    <n v="43"/>
    <n v="1"/>
    <n v="678.44"/>
    <s v="OUTLIER"/>
    <n v="2"/>
    <s v=""/>
    <n v="17"/>
    <n v="0.5"/>
    <n v="2.3255813953488299E-2"/>
    <n v="339.22"/>
    <x v="0"/>
    <n v="1"/>
  </r>
  <r>
    <x v="5658"/>
    <n v="18"/>
    <s v="Male"/>
    <s v="UK"/>
    <d v="2024-10-04T00:39:51"/>
    <x v="5"/>
    <n v="3"/>
    <n v="2"/>
    <n v="46"/>
    <n v="1"/>
    <n v="678.42"/>
    <s v="OUTLIER"/>
    <n v="2"/>
    <s v=""/>
    <n v="14"/>
    <n v="0.66666666666666596"/>
    <n v="2.1739130434782601E-2"/>
    <n v="339.21"/>
    <x v="0"/>
    <n v="0"/>
  </r>
  <r>
    <x v="5659"/>
    <n v="26"/>
    <s v="Male"/>
    <s v="USA"/>
    <d v="2024-05-02T17:47:44"/>
    <x v="3"/>
    <n v="1"/>
    <n v="0"/>
    <n v="50"/>
    <n v="1"/>
    <n v="678.34"/>
    <s v="OUTLIER"/>
    <n v="2"/>
    <s v=""/>
    <n v="8"/>
    <n v="0"/>
    <n v="0.02"/>
    <n v="339.17"/>
    <x v="0"/>
    <n v="0"/>
  </r>
  <r>
    <x v="5660"/>
    <n v="34"/>
    <s v="Female"/>
    <s v="USA"/>
    <d v="2023-06-07T02:02:03"/>
    <x v="2"/>
    <n v="3"/>
    <n v="0"/>
    <n v="50"/>
    <n v="2"/>
    <n v="677.71"/>
    <s v="OUTLIER"/>
    <n v="2"/>
    <s v=""/>
    <n v="17"/>
    <n v="0"/>
    <n v="0.04"/>
    <n v="338.85500000000002"/>
    <x v="0"/>
    <n v="0"/>
  </r>
  <r>
    <x v="5661"/>
    <n v="53"/>
    <s v="Female"/>
    <s v="France"/>
    <d v="2024-02-10T00:01:48"/>
    <x v="2"/>
    <n v="5"/>
    <n v="2"/>
    <n v="54"/>
    <n v="4"/>
    <n v="676.24"/>
    <s v="OUTLIER"/>
    <n v="2"/>
    <s v=""/>
    <n v="3"/>
    <n v="0.4"/>
    <n v="7.4074074074074001E-2"/>
    <n v="338.12"/>
    <x v="0"/>
    <n v="0"/>
  </r>
  <r>
    <x v="5662"/>
    <n v="29"/>
    <s v="Other"/>
    <s v="USA"/>
    <d v="2023-10-28T04:14:25"/>
    <x v="1"/>
    <n v="6"/>
    <n v="0"/>
    <n v="37"/>
    <n v="2"/>
    <n v="673.99"/>
    <s v="OUTLIER"/>
    <n v="2"/>
    <s v=""/>
    <n v="78"/>
    <n v="0"/>
    <n v="5.4054054054054002E-2"/>
    <n v="336.995"/>
    <x v="0"/>
    <n v="0"/>
  </r>
  <r>
    <x v="5663"/>
    <n v="34"/>
    <s v="Female"/>
    <s v="USA"/>
    <d v="2023-11-30T05:05:11"/>
    <x v="2"/>
    <n v="9"/>
    <n v="3"/>
    <n v="51"/>
    <n v="2"/>
    <n v="672.47"/>
    <s v="OUTLIER"/>
    <n v="2"/>
    <s v=""/>
    <n v="36"/>
    <n v="0.33333333333333298"/>
    <n v="3.9215686274509803E-2"/>
    <n v="336.23500000000001"/>
    <x v="0"/>
    <n v="0"/>
  </r>
  <r>
    <x v="5664"/>
    <n v="31"/>
    <s v="Male"/>
    <s v="USA"/>
    <d v="2024-01-02T11:46:23"/>
    <x v="4"/>
    <n v="4"/>
    <n v="0"/>
    <n v="52"/>
    <n v="2"/>
    <n v="667.61"/>
    <s v="OUTLIER"/>
    <n v="2"/>
    <s v=""/>
    <n v="21"/>
    <n v="0"/>
    <n v="3.8461538461538401E-2"/>
    <n v="333.80500000000001"/>
    <x v="0"/>
    <n v="0"/>
  </r>
  <r>
    <x v="5665"/>
    <n v="21"/>
    <s v="Female"/>
    <s v="USA"/>
    <d v="2024-01-01T00:43:48"/>
    <x v="2"/>
    <n v="2"/>
    <n v="0"/>
    <n v="51"/>
    <n v="0"/>
    <n v="667.46"/>
    <s v="OUTLIER"/>
    <n v="2"/>
    <s v=""/>
    <n v="0"/>
    <n v="0"/>
    <n v="0"/>
    <n v="333.73"/>
    <x v="0"/>
    <n v="0"/>
  </r>
  <r>
    <x v="5666"/>
    <n v="18"/>
    <s v="Male"/>
    <s v="USA"/>
    <d v="2023-01-22T01:12:08"/>
    <x v="2"/>
    <n v="6"/>
    <n v="2"/>
    <n v="45"/>
    <n v="1"/>
    <n v="665.43"/>
    <s v="OUTLIER"/>
    <n v="2"/>
    <s v=""/>
    <n v="11"/>
    <n v="0.33333333333333298"/>
    <n v="2.2222222222222199E-2"/>
    <n v="332.71499999999997"/>
    <x v="0"/>
    <n v="0"/>
  </r>
  <r>
    <x v="5667"/>
    <n v="27"/>
    <s v="Female"/>
    <s v="Canada"/>
    <d v="2023-01-30T13:37:09"/>
    <x v="1"/>
    <n v="1"/>
    <n v="1"/>
    <n v="46"/>
    <n v="3"/>
    <n v="663.01"/>
    <s v="OUTLIER"/>
    <n v="2"/>
    <s v=""/>
    <n v="28"/>
    <n v="1"/>
    <n v="6.5217391304347797E-2"/>
    <n v="331.505"/>
    <x v="0"/>
    <n v="0"/>
  </r>
  <r>
    <x v="5668"/>
    <n v="33"/>
    <s v="Female"/>
    <s v="USA"/>
    <d v="2024-07-12T11:55:01"/>
    <x v="2"/>
    <n v="2"/>
    <n v="2"/>
    <n v="60"/>
    <n v="1"/>
    <n v="660.49"/>
    <s v="OUTLIER"/>
    <n v="2"/>
    <s v=""/>
    <n v="30"/>
    <n v="1"/>
    <n v="1.6666666666666601E-2"/>
    <n v="330.245"/>
    <x v="0"/>
    <n v="0"/>
  </r>
  <r>
    <x v="5669"/>
    <n v="32"/>
    <s v="Male"/>
    <s v="France"/>
    <d v="2024-02-10T14:37:52"/>
    <x v="4"/>
    <n v="6"/>
    <n v="2"/>
    <n v="44"/>
    <n v="1"/>
    <n v="660.27"/>
    <s v="OUTLIER"/>
    <n v="2"/>
    <s v=""/>
    <n v="5"/>
    <n v="0.33333333333333298"/>
    <n v="2.27272727272727E-2"/>
    <n v="330.13499999999999"/>
    <x v="0"/>
    <n v="0"/>
  </r>
  <r>
    <x v="5670"/>
    <n v="18"/>
    <s v="Male"/>
    <s v="Japan"/>
    <d v="2024-08-02T21:52:47"/>
    <x v="3"/>
    <n v="3"/>
    <n v="1"/>
    <n v="58"/>
    <n v="3"/>
    <n v="660.09"/>
    <s v="OUTLIER"/>
    <n v="2"/>
    <s v=""/>
    <n v="81"/>
    <n v="0.33333333333333298"/>
    <n v="5.1724137931034399E-2"/>
    <n v="330.04500000000002"/>
    <x v="0"/>
    <n v="0"/>
  </r>
  <r>
    <x v="5671"/>
    <n v="41"/>
    <s v="Female"/>
    <s v="USA"/>
    <d v="2024-03-27T17:24:12"/>
    <x v="1"/>
    <n v="3"/>
    <n v="0"/>
    <n v="61"/>
    <n v="4"/>
    <n v="656.47"/>
    <s v="OUTLIER"/>
    <n v="2"/>
    <s v=""/>
    <n v="20"/>
    <n v="0"/>
    <n v="6.5573770491803199E-2"/>
    <n v="328.23500000000001"/>
    <x v="0"/>
    <n v="0"/>
  </r>
  <r>
    <x v="5672"/>
    <n v="32"/>
    <s v="Female"/>
    <s v="Australia"/>
    <d v="2024-03-15T08:59:55"/>
    <x v="5"/>
    <n v="3"/>
    <n v="0"/>
    <n v="61"/>
    <n v="2"/>
    <n v="656.14"/>
    <s v="OUTLIER"/>
    <n v="2"/>
    <s v=""/>
    <n v="16"/>
    <n v="0"/>
    <n v="3.2786885245901599E-2"/>
    <n v="328.07"/>
    <x v="0"/>
    <n v="0"/>
  </r>
  <r>
    <x v="5673"/>
    <n v="20"/>
    <s v="Female"/>
    <s v="UK"/>
    <d v="2023-12-18T15:30:12"/>
    <x v="1"/>
    <n v="1"/>
    <n v="0"/>
    <n v="46"/>
    <n v="2"/>
    <n v="654.24"/>
    <s v="OUTLIER"/>
    <n v="2"/>
    <s v=""/>
    <n v="6"/>
    <n v="0"/>
    <n v="4.3478260869565202E-2"/>
    <n v="327.12"/>
    <x v="0"/>
    <n v="0"/>
  </r>
  <r>
    <x v="5674"/>
    <n v="41"/>
    <s v="Female"/>
    <s v="France"/>
    <d v="2024-08-22T23:43:12"/>
    <x v="2"/>
    <n v="4"/>
    <n v="3"/>
    <n v="48"/>
    <n v="3"/>
    <n v="652.9"/>
    <s v="OUTLIER"/>
    <n v="2"/>
    <s v=""/>
    <n v="1"/>
    <n v="0.75"/>
    <n v="6.25E-2"/>
    <n v="326.45"/>
    <x v="0"/>
    <n v="0"/>
  </r>
  <r>
    <x v="5675"/>
    <n v="46"/>
    <s v="Female"/>
    <s v="USA"/>
    <d v="2024-04-09T07:38:55"/>
    <x v="2"/>
    <n v="5"/>
    <n v="0"/>
    <n v="63"/>
    <n v="5"/>
    <n v="652.52"/>
    <s v="OUTLIER"/>
    <n v="2"/>
    <s v=""/>
    <n v="13"/>
    <n v="0"/>
    <n v="7.9365079365079305E-2"/>
    <n v="326.26"/>
    <x v="0"/>
    <n v="0"/>
  </r>
  <r>
    <x v="5676"/>
    <n v="28"/>
    <s v="Female"/>
    <s v="Australia"/>
    <d v="2024-10-25T04:47:11"/>
    <x v="2"/>
    <n v="1"/>
    <n v="0"/>
    <n v="43"/>
    <n v="2"/>
    <n v="648.25"/>
    <s v="OUTLIER"/>
    <n v="2"/>
    <s v=""/>
    <n v="12"/>
    <n v="0"/>
    <n v="4.6511627906976702E-2"/>
    <n v="324.125"/>
    <x v="0"/>
    <n v="0"/>
  </r>
  <r>
    <x v="5677"/>
    <n v="37"/>
    <s v="Male"/>
    <s v="Germany"/>
    <d v="2023-07-21T23:36:14"/>
    <x v="0"/>
    <n v="3"/>
    <n v="1"/>
    <n v="49"/>
    <n v="0"/>
    <n v="648.02"/>
    <s v="OUTLIER"/>
    <n v="2"/>
    <s v=""/>
    <n v="7"/>
    <n v="0.33333333333333298"/>
    <n v="0"/>
    <n v="324.01"/>
    <x v="0"/>
    <n v="0"/>
  </r>
  <r>
    <x v="5678"/>
    <n v="25"/>
    <s v="Female"/>
    <s v="USA"/>
    <d v="2023-12-07T05:00:02"/>
    <x v="0"/>
    <n v="1"/>
    <n v="0"/>
    <n v="47"/>
    <n v="1"/>
    <n v="644.29999999999995"/>
    <s v="OUTLIER"/>
    <n v="2"/>
    <s v=""/>
    <n v="33"/>
    <n v="0"/>
    <n v="2.1276595744680799E-2"/>
    <n v="322.14999999999998"/>
    <x v="0"/>
    <n v="0"/>
  </r>
  <r>
    <x v="5679"/>
    <n v="29"/>
    <s v="Male"/>
    <s v="Australia"/>
    <d v="2024-09-24T11:25:30"/>
    <x v="1"/>
    <n v="0"/>
    <n v="0"/>
    <n v="47"/>
    <n v="3"/>
    <n v="642.42999999999995"/>
    <s v="OUTLIER"/>
    <n v="2"/>
    <s v=""/>
    <n v="78"/>
    <n v="0"/>
    <n v="6.3829787234042507E-2"/>
    <n v="321.21499999999997"/>
    <x v="0"/>
    <n v="0"/>
  </r>
  <r>
    <x v="5680"/>
    <n v="27"/>
    <s v="Male"/>
    <s v="USA"/>
    <d v="2023-01-25T09:30:32"/>
    <x v="3"/>
    <n v="1"/>
    <n v="0"/>
    <n v="57"/>
    <n v="1"/>
    <n v="641.57000000000005"/>
    <s v="OUTLIER"/>
    <n v="2"/>
    <s v=""/>
    <n v="28"/>
    <n v="0"/>
    <n v="1.7543859649122799E-2"/>
    <n v="320.78500000000003"/>
    <x v="0"/>
    <n v="0"/>
  </r>
  <r>
    <x v="5681"/>
    <n v="18"/>
    <s v="Female"/>
    <s v="UK"/>
    <d v="2023-10-16T06:03:23"/>
    <x v="3"/>
    <n v="2"/>
    <n v="1"/>
    <n v="62"/>
    <n v="1"/>
    <n v="640.77"/>
    <s v="OUTLIER"/>
    <n v="2"/>
    <s v=""/>
    <n v="21"/>
    <n v="0.5"/>
    <n v="1.6129032258064498E-2"/>
    <n v="320.38499999999999"/>
    <x v="0"/>
    <n v="0"/>
  </r>
  <r>
    <x v="5682"/>
    <n v="51"/>
    <s v="Male"/>
    <s v="Japan"/>
    <d v="2024-01-16T20:21:42"/>
    <x v="3"/>
    <n v="5"/>
    <n v="2"/>
    <n v="47"/>
    <n v="2"/>
    <n v="639.54999999999995"/>
    <s v="OUTLIER"/>
    <n v="2"/>
    <s v=""/>
    <n v="29"/>
    <n v="0.4"/>
    <n v="4.2553191489361701E-2"/>
    <n v="319.77499999999998"/>
    <x v="0"/>
    <n v="0"/>
  </r>
  <r>
    <x v="5683"/>
    <n v="40"/>
    <s v="Male"/>
    <s v="Japan"/>
    <d v="2023-07-15T05:31:50"/>
    <x v="0"/>
    <n v="2"/>
    <n v="0"/>
    <n v="39"/>
    <n v="3"/>
    <n v="638.27"/>
    <s v="OUTLIER"/>
    <n v="2"/>
    <s v=""/>
    <n v="35"/>
    <n v="0"/>
    <n v="7.69230769230769E-2"/>
    <n v="319.13499999999999"/>
    <x v="0"/>
    <n v="0"/>
  </r>
  <r>
    <x v="5684"/>
    <n v="46"/>
    <s v="Female"/>
    <s v="Germany"/>
    <d v="2024-06-04T21:33:42"/>
    <x v="3"/>
    <n v="0"/>
    <n v="0"/>
    <n v="54"/>
    <n v="3"/>
    <n v="637.95000000000005"/>
    <s v="OUTLIER"/>
    <n v="2"/>
    <s v=""/>
    <n v="1"/>
    <n v="0"/>
    <n v="5.5555555555555497E-2"/>
    <n v="318.97500000000002"/>
    <x v="0"/>
    <n v="0"/>
  </r>
  <r>
    <x v="5685"/>
    <n v="34"/>
    <s v="Female"/>
    <s v="UK"/>
    <d v="2023-05-02T10:24:10"/>
    <x v="2"/>
    <n v="4"/>
    <n v="2"/>
    <n v="53"/>
    <n v="1"/>
    <n v="634.54"/>
    <s v="OUTLIER"/>
    <n v="2"/>
    <s v=""/>
    <n v="9"/>
    <n v="0.5"/>
    <n v="1.8867924528301799E-2"/>
    <n v="317.27"/>
    <x v="0"/>
    <n v="1"/>
  </r>
  <r>
    <x v="5686"/>
    <n v="21"/>
    <s v="Male"/>
    <s v="Canada"/>
    <d v="2023-05-27T17:48:49"/>
    <x v="3"/>
    <n v="2"/>
    <n v="1"/>
    <n v="60"/>
    <n v="4"/>
    <n v="631.65"/>
    <s v="OUTLIER"/>
    <n v="2"/>
    <s v=""/>
    <n v="30"/>
    <n v="0.5"/>
    <n v="6.6666666666666596E-2"/>
    <n v="315.82499999999999"/>
    <x v="0"/>
    <n v="0"/>
  </r>
  <r>
    <x v="5687"/>
    <n v="43"/>
    <s v="Male"/>
    <s v="USA"/>
    <d v="2023-10-11T03:24:23"/>
    <x v="3"/>
    <n v="1"/>
    <n v="1"/>
    <n v="61"/>
    <n v="1"/>
    <n v="627.21"/>
    <s v="OUTLIER"/>
    <n v="2"/>
    <s v=""/>
    <n v="22"/>
    <n v="1"/>
    <n v="1.63934426229508E-2"/>
    <n v="313.60500000000002"/>
    <x v="0"/>
    <n v="0"/>
  </r>
  <r>
    <x v="5688"/>
    <n v="39"/>
    <s v="Male"/>
    <s v="France"/>
    <d v="2024-09-29T05:18:52"/>
    <x v="1"/>
    <n v="0"/>
    <n v="0"/>
    <n v="51"/>
    <n v="4"/>
    <n v="626.34"/>
    <s v="OUTLIER"/>
    <n v="2"/>
    <s v=""/>
    <n v="0"/>
    <n v="0"/>
    <n v="7.8431372549019607E-2"/>
    <n v="313.17"/>
    <x v="0"/>
    <n v="0"/>
  </r>
  <r>
    <x v="5689"/>
    <n v="37"/>
    <s v="Male"/>
    <s v="USA"/>
    <d v="2024-02-10T19:00:42"/>
    <x v="3"/>
    <n v="4"/>
    <n v="1"/>
    <n v="52"/>
    <n v="0"/>
    <n v="625.39"/>
    <s v="OUTLIER"/>
    <n v="2"/>
    <s v=""/>
    <n v="5"/>
    <n v="0.25"/>
    <n v="0"/>
    <n v="312.69499999999999"/>
    <x v="0"/>
    <n v="0"/>
  </r>
  <r>
    <x v="5690"/>
    <n v="23"/>
    <s v="Female"/>
    <s v="USA"/>
    <d v="2023-06-19T22:07:11"/>
    <x v="1"/>
    <n v="2"/>
    <n v="1"/>
    <n v="49"/>
    <n v="3"/>
    <n v="623.63"/>
    <s v="OUTLIER"/>
    <n v="2"/>
    <s v=""/>
    <n v="50"/>
    <n v="0.5"/>
    <n v="6.1224489795918297E-2"/>
    <n v="311.815"/>
    <x v="0"/>
    <n v="0"/>
  </r>
  <r>
    <x v="5691"/>
    <n v="29"/>
    <s v="Female"/>
    <s v="UK"/>
    <d v="2023-10-14T08:47:34"/>
    <x v="5"/>
    <n v="0"/>
    <n v="0"/>
    <n v="56"/>
    <n v="1"/>
    <n v="622.03"/>
    <s v="OUTLIER"/>
    <n v="2"/>
    <s v=""/>
    <n v="22"/>
    <n v="0"/>
    <n v="1.7857142857142801E-2"/>
    <n v="311.01499999999999"/>
    <x v="0"/>
    <n v="0"/>
  </r>
  <r>
    <x v="5692"/>
    <n v="42"/>
    <s v="Female"/>
    <s v="USA"/>
    <d v="2023-06-13T14:16:02"/>
    <x v="5"/>
    <n v="6"/>
    <n v="1"/>
    <n v="45"/>
    <n v="3"/>
    <n v="621.22"/>
    <s v="OUTLIER"/>
    <n v="2"/>
    <s v=""/>
    <n v="5"/>
    <n v="0.16666666666666599"/>
    <n v="6.6666666666666596E-2"/>
    <n v="310.61"/>
    <x v="0"/>
    <n v="0"/>
  </r>
  <r>
    <x v="5693"/>
    <n v="20"/>
    <s v="Female"/>
    <s v="Germany"/>
    <d v="2023-10-15T18:22:32"/>
    <x v="3"/>
    <n v="5"/>
    <n v="2"/>
    <n v="45"/>
    <n v="2"/>
    <n v="619.87"/>
    <s v="OUTLIER"/>
    <n v="2"/>
    <s v=""/>
    <n v="15"/>
    <n v="0.4"/>
    <n v="4.4444444444444398E-2"/>
    <n v="309.935"/>
    <x v="0"/>
    <n v="0"/>
  </r>
  <r>
    <x v="5694"/>
    <n v="36"/>
    <s v="Female"/>
    <s v="Canada"/>
    <d v="2024-10-20T00:40:34"/>
    <x v="1"/>
    <n v="3"/>
    <n v="3"/>
    <n v="65"/>
    <n v="7"/>
    <n v="618.29999999999995"/>
    <s v="OUTLIER"/>
    <n v="2"/>
    <s v=""/>
    <n v="16"/>
    <n v="1"/>
    <n v="0.107692307692307"/>
    <n v="309.14999999999998"/>
    <x v="0"/>
    <n v="0"/>
  </r>
  <r>
    <x v="5695"/>
    <n v="45"/>
    <s v="Male"/>
    <s v="USA"/>
    <d v="2023-03-03T04:52:57"/>
    <x v="2"/>
    <n v="2"/>
    <n v="1"/>
    <n v="53"/>
    <n v="2"/>
    <n v="617.82000000000005"/>
    <s v="OUTLIER"/>
    <n v="2"/>
    <s v=""/>
    <n v="5"/>
    <n v="0.5"/>
    <n v="3.7735849056603703E-2"/>
    <n v="308.91000000000003"/>
    <x v="0"/>
    <n v="1"/>
  </r>
  <r>
    <x v="5696"/>
    <n v="33"/>
    <s v="Male"/>
    <s v="USA"/>
    <d v="2024-05-11T23:44:02"/>
    <x v="5"/>
    <n v="0"/>
    <n v="0"/>
    <n v="46"/>
    <n v="2"/>
    <n v="616.04"/>
    <s v="OUTLIER"/>
    <n v="2"/>
    <s v=""/>
    <n v="59"/>
    <n v="0"/>
    <n v="4.3478260869565202E-2"/>
    <n v="308.02"/>
    <x v="0"/>
    <n v="0"/>
  </r>
  <r>
    <x v="5697"/>
    <n v="26"/>
    <s v="Female"/>
    <s v="UK"/>
    <d v="2023-11-27T08:27:39"/>
    <x v="4"/>
    <n v="5"/>
    <n v="3"/>
    <n v="45"/>
    <n v="2"/>
    <n v="615.87"/>
    <s v="OUTLIER"/>
    <n v="2"/>
    <s v=""/>
    <n v="73"/>
    <n v="0.6"/>
    <n v="4.4444444444444398E-2"/>
    <n v="307.935"/>
    <x v="0"/>
    <n v="0"/>
  </r>
  <r>
    <x v="5698"/>
    <n v="42"/>
    <s v="Female"/>
    <s v="UK"/>
    <d v="2024-08-22T20:47:59"/>
    <x v="4"/>
    <n v="5"/>
    <n v="1"/>
    <n v="55"/>
    <n v="1"/>
    <n v="615.16"/>
    <s v="OUTLIER"/>
    <n v="2"/>
    <s v=""/>
    <n v="31"/>
    <n v="0.2"/>
    <n v="1.8181818181818101E-2"/>
    <n v="307.58"/>
    <x v="0"/>
    <n v="0"/>
  </r>
  <r>
    <x v="5699"/>
    <n v="25"/>
    <s v="Male"/>
    <s v="UK"/>
    <d v="2024-01-26T15:26:29"/>
    <x v="3"/>
    <n v="4"/>
    <n v="1"/>
    <n v="49"/>
    <n v="3"/>
    <n v="609.84"/>
    <s v="OUTLIER"/>
    <n v="2"/>
    <s v=""/>
    <n v="3"/>
    <n v="0.25"/>
    <n v="6.1224489795918297E-2"/>
    <n v="304.92"/>
    <x v="0"/>
    <n v="0"/>
  </r>
  <r>
    <x v="5700"/>
    <n v="33"/>
    <s v="Female"/>
    <s v="Germany"/>
    <d v="2024-11-19T01:58:34"/>
    <x v="1"/>
    <n v="5"/>
    <n v="0"/>
    <n v="44"/>
    <n v="2"/>
    <n v="607.67999999999995"/>
    <s v="OUTLIER"/>
    <n v="2"/>
    <s v=""/>
    <n v="27"/>
    <n v="0"/>
    <n v="4.54545454545454E-2"/>
    <n v="303.83999999999997"/>
    <x v="0"/>
    <n v="0"/>
  </r>
  <r>
    <x v="5701"/>
    <n v="20"/>
    <s v="Female"/>
    <s v="Canada"/>
    <d v="2024-02-05T23:39:43"/>
    <x v="3"/>
    <n v="2"/>
    <n v="0"/>
    <n v="29"/>
    <n v="2"/>
    <n v="606.95000000000005"/>
    <s v="OUTLIER"/>
    <n v="2"/>
    <s v=""/>
    <n v="118"/>
    <n v="0"/>
    <n v="6.8965517241379296E-2"/>
    <n v="303.47500000000002"/>
    <x v="0"/>
    <n v="1"/>
  </r>
  <r>
    <x v="5702"/>
    <n v="42"/>
    <s v="Female"/>
    <s v="Australia"/>
    <d v="2024-06-06T04:13:28"/>
    <x v="0"/>
    <n v="3"/>
    <n v="0"/>
    <n v="42"/>
    <n v="1"/>
    <n v="606.14"/>
    <s v="OUTLIER"/>
    <n v="2"/>
    <s v=""/>
    <n v="17"/>
    <n v="0"/>
    <n v="2.3809523809523801E-2"/>
    <n v="303.07"/>
    <x v="0"/>
    <n v="0"/>
  </r>
  <r>
    <x v="5703"/>
    <n v="31"/>
    <s v="Female"/>
    <s v="UK"/>
    <d v="2024-01-27T11:52:59"/>
    <x v="2"/>
    <n v="1"/>
    <n v="0"/>
    <n v="42"/>
    <n v="2"/>
    <n v="604.07000000000005"/>
    <s v=""/>
    <n v="2"/>
    <s v=""/>
    <n v="27"/>
    <n v="0"/>
    <n v="4.7619047619047603E-2"/>
    <n v="302.03500000000003"/>
    <x v="0"/>
    <n v="0"/>
  </r>
  <r>
    <x v="5704"/>
    <n v="23"/>
    <s v="Female"/>
    <s v="France"/>
    <d v="2023-02-08T02:02:10"/>
    <x v="3"/>
    <n v="3"/>
    <n v="1"/>
    <n v="46"/>
    <n v="3"/>
    <n v="601.44000000000005"/>
    <s v=""/>
    <n v="2"/>
    <s v=""/>
    <n v="7"/>
    <n v="0.33333333333333298"/>
    <n v="6.5217391304347797E-2"/>
    <n v="300.72000000000003"/>
    <x v="0"/>
    <n v="0"/>
  </r>
  <r>
    <x v="5705"/>
    <n v="41"/>
    <s v="Female"/>
    <s v="UK"/>
    <d v="2023-03-14T06:37:28"/>
    <x v="2"/>
    <n v="4"/>
    <n v="3"/>
    <n v="49"/>
    <n v="1"/>
    <n v="600.9"/>
    <s v=""/>
    <n v="2"/>
    <s v=""/>
    <n v="10"/>
    <n v="0.75"/>
    <n v="2.04081632653061E-2"/>
    <n v="300.45"/>
    <x v="0"/>
    <n v="0"/>
  </r>
  <r>
    <x v="5706"/>
    <n v="43"/>
    <s v="Male"/>
    <s v="USA"/>
    <d v="2023-06-27T17:00:56"/>
    <x v="2"/>
    <n v="6"/>
    <n v="1"/>
    <n v="75"/>
    <n v="3"/>
    <n v="599.78"/>
    <s v=""/>
    <n v="2"/>
    <s v=""/>
    <n v="12"/>
    <n v="0.16666666666666599"/>
    <n v="0.04"/>
    <n v="299.89"/>
    <x v="0"/>
    <n v="0"/>
  </r>
  <r>
    <x v="5707"/>
    <n v="27"/>
    <s v="Male"/>
    <s v="Australia"/>
    <d v="2024-11-17T12:00:47"/>
    <x v="2"/>
    <n v="4"/>
    <n v="0"/>
    <n v="52"/>
    <n v="0"/>
    <n v="598.57000000000005"/>
    <s v=""/>
    <n v="2"/>
    <s v=""/>
    <n v="26"/>
    <n v="0"/>
    <n v="0"/>
    <n v="299.28500000000003"/>
    <x v="0"/>
    <n v="0"/>
  </r>
  <r>
    <x v="5708"/>
    <n v="48"/>
    <s v="Female"/>
    <s v="Canada"/>
    <d v="2024-01-19T11:08:49"/>
    <x v="4"/>
    <n v="4"/>
    <n v="2"/>
    <n v="50"/>
    <n v="6"/>
    <n v="598.37"/>
    <s v=""/>
    <n v="2"/>
    <s v=""/>
    <n v="9"/>
    <n v="0.5"/>
    <n v="0.12"/>
    <n v="299.185"/>
    <x v="0"/>
    <n v="0"/>
  </r>
  <r>
    <x v="5709"/>
    <n v="44"/>
    <s v="Female"/>
    <s v="France"/>
    <d v="2023-08-16T04:05:40"/>
    <x v="2"/>
    <n v="1"/>
    <n v="0"/>
    <n v="39"/>
    <n v="2"/>
    <n v="598.17999999999995"/>
    <s v=""/>
    <n v="2"/>
    <s v=""/>
    <n v="10"/>
    <n v="0"/>
    <n v="5.1282051282051197E-2"/>
    <n v="299.08999999999997"/>
    <x v="0"/>
    <n v="0"/>
  </r>
  <r>
    <x v="5710"/>
    <n v="25"/>
    <s v="Male"/>
    <s v="UK"/>
    <d v="2024-01-08T10:51:54"/>
    <x v="4"/>
    <n v="5"/>
    <n v="2"/>
    <n v="49"/>
    <n v="2"/>
    <n v="598.16999999999996"/>
    <s v=""/>
    <n v="2"/>
    <s v=""/>
    <n v="1"/>
    <n v="0.4"/>
    <n v="4.08163265306122E-2"/>
    <n v="299.08499999999998"/>
    <x v="0"/>
    <n v="0"/>
  </r>
  <r>
    <x v="5711"/>
    <n v="27"/>
    <s v="Female"/>
    <s v="Australia"/>
    <d v="2024-10-30T17:39:27"/>
    <x v="2"/>
    <n v="2"/>
    <n v="1"/>
    <n v="50"/>
    <n v="5"/>
    <n v="597.89"/>
    <s v=""/>
    <n v="2"/>
    <s v=""/>
    <n v="90"/>
    <n v="0.5"/>
    <n v="0.1"/>
    <n v="298.94499999999999"/>
    <x v="0"/>
    <n v="0"/>
  </r>
  <r>
    <x v="5712"/>
    <n v="29"/>
    <s v="Female"/>
    <s v="Japan"/>
    <d v="2023-06-09T21:11:59"/>
    <x v="3"/>
    <n v="5"/>
    <n v="1"/>
    <n v="44"/>
    <n v="3"/>
    <n v="592.98"/>
    <s v=""/>
    <n v="2"/>
    <s v=""/>
    <n v="14"/>
    <n v="0.2"/>
    <n v="6.8181818181818094E-2"/>
    <n v="296.49"/>
    <x v="0"/>
    <n v="0"/>
  </r>
  <r>
    <x v="5713"/>
    <n v="42"/>
    <s v="Female"/>
    <s v="USA"/>
    <d v="2023-04-29T06:28:36"/>
    <x v="2"/>
    <n v="1"/>
    <n v="0"/>
    <n v="57"/>
    <n v="3"/>
    <n v="592.25"/>
    <s v=""/>
    <n v="2"/>
    <s v=""/>
    <n v="45"/>
    <n v="0"/>
    <n v="5.2631578947368397E-2"/>
    <n v="296.125"/>
    <x v="0"/>
    <n v="0"/>
  </r>
  <r>
    <x v="5714"/>
    <n v="62"/>
    <s v="Male"/>
    <s v="USA"/>
    <d v="2024-03-27T01:20:32"/>
    <x v="2"/>
    <n v="3"/>
    <n v="1"/>
    <n v="57"/>
    <n v="6"/>
    <n v="591.29999999999995"/>
    <s v=""/>
    <n v="2"/>
    <s v=""/>
    <n v="89"/>
    <n v="0.33333333333333298"/>
    <n v="0.105263157894736"/>
    <n v="295.64999999999998"/>
    <x v="0"/>
    <n v="0"/>
  </r>
  <r>
    <x v="5715"/>
    <n v="31"/>
    <s v="Male"/>
    <s v="Canada"/>
    <d v="2024-04-21T13:07:59"/>
    <x v="1"/>
    <n v="1"/>
    <n v="0"/>
    <n v="41"/>
    <n v="0"/>
    <n v="588.33000000000004"/>
    <s v=""/>
    <n v="2"/>
    <s v=""/>
    <n v="100"/>
    <n v="0"/>
    <n v="0"/>
    <n v="294.16500000000002"/>
    <x v="0"/>
    <n v="1"/>
  </r>
  <r>
    <x v="5716"/>
    <n v="30"/>
    <s v="Male"/>
    <s v="Germany"/>
    <d v="2024-04-15T09:39:39"/>
    <x v="1"/>
    <n v="4"/>
    <n v="1"/>
    <n v="48"/>
    <n v="2"/>
    <n v="587.92999999999995"/>
    <s v=""/>
    <n v="2"/>
    <s v=""/>
    <n v="54"/>
    <n v="0.25"/>
    <n v="4.1666666666666602E-2"/>
    <n v="293.96499999999997"/>
    <x v="0"/>
    <n v="0"/>
  </r>
  <r>
    <x v="5717"/>
    <n v="20"/>
    <s v="Female"/>
    <s v="USA"/>
    <d v="2023-04-04T13:40:02"/>
    <x v="4"/>
    <n v="2"/>
    <n v="0"/>
    <n v="38"/>
    <n v="3"/>
    <n v="581.34"/>
    <s v=""/>
    <n v="2"/>
    <s v=""/>
    <n v="29"/>
    <n v="0"/>
    <n v="7.8947368421052599E-2"/>
    <n v="290.67"/>
    <x v="0"/>
    <n v="1"/>
  </r>
  <r>
    <x v="5718"/>
    <n v="53"/>
    <s v="Male"/>
    <s v="USA"/>
    <d v="2024-01-05T21:32:23"/>
    <x v="3"/>
    <n v="2"/>
    <n v="0"/>
    <n v="52"/>
    <n v="3"/>
    <n v="580.24"/>
    <s v=""/>
    <n v="2"/>
    <s v=""/>
    <n v="83"/>
    <n v="0"/>
    <n v="5.7692307692307598E-2"/>
    <n v="290.12"/>
    <x v="0"/>
    <n v="0"/>
  </r>
  <r>
    <x v="5719"/>
    <n v="35"/>
    <s v="Other"/>
    <s v="Australia"/>
    <d v="2024-10-13T08:03:46"/>
    <x v="1"/>
    <n v="4"/>
    <n v="2"/>
    <n v="57"/>
    <n v="3"/>
    <n v="578.21"/>
    <s v=""/>
    <n v="2"/>
    <s v=""/>
    <n v="15"/>
    <n v="0.5"/>
    <n v="5.2631578947368397E-2"/>
    <n v="289.10500000000002"/>
    <x v="0"/>
    <n v="0"/>
  </r>
  <r>
    <x v="5720"/>
    <n v="49"/>
    <s v="Other"/>
    <s v="Japan"/>
    <d v="2023-08-13T01:37:41"/>
    <x v="2"/>
    <n v="2"/>
    <n v="0"/>
    <n v="51"/>
    <n v="1"/>
    <n v="577.41999999999996"/>
    <s v=""/>
    <n v="2"/>
    <s v=""/>
    <n v="8"/>
    <n v="0"/>
    <n v="1.9607843137254902E-2"/>
    <n v="288.70999999999998"/>
    <x v="0"/>
    <n v="1"/>
  </r>
  <r>
    <x v="5721"/>
    <n v="29"/>
    <s v="Male"/>
    <s v="Germany"/>
    <d v="2024-04-03T07:05:48"/>
    <x v="3"/>
    <n v="1"/>
    <n v="1"/>
    <n v="52"/>
    <n v="3"/>
    <n v="574.98"/>
    <s v=""/>
    <n v="2"/>
    <s v=""/>
    <n v="29"/>
    <n v="1"/>
    <n v="5.7692307692307598E-2"/>
    <n v="287.49"/>
    <x v="0"/>
    <n v="0"/>
  </r>
  <r>
    <x v="5722"/>
    <n v="35"/>
    <s v="Male"/>
    <s v="Japan"/>
    <d v="2023-12-11T11:12:32"/>
    <x v="0"/>
    <n v="2"/>
    <n v="1"/>
    <n v="47"/>
    <n v="2"/>
    <n v="574.91999999999996"/>
    <s v=""/>
    <n v="2"/>
    <s v=""/>
    <n v="14"/>
    <n v="0.5"/>
    <n v="4.2553191489361701E-2"/>
    <n v="287.45999999999998"/>
    <x v="0"/>
    <n v="0"/>
  </r>
  <r>
    <x v="5723"/>
    <n v="32"/>
    <s v="Male"/>
    <s v="UK"/>
    <d v="2024-01-30T14:20:57"/>
    <x v="4"/>
    <n v="4"/>
    <n v="1"/>
    <n v="76"/>
    <n v="3"/>
    <n v="574.46"/>
    <s v=""/>
    <n v="2"/>
    <s v=""/>
    <n v="27"/>
    <n v="0.25"/>
    <n v="3.94736842105263E-2"/>
    <n v="287.23"/>
    <x v="0"/>
    <n v="0"/>
  </r>
  <r>
    <x v="5724"/>
    <n v="39"/>
    <s v="Female"/>
    <s v="USA"/>
    <d v="2023-09-20T09:30:17"/>
    <x v="1"/>
    <n v="3"/>
    <n v="0"/>
    <n v="36"/>
    <n v="5"/>
    <n v="573.96"/>
    <s v=""/>
    <n v="2"/>
    <s v=""/>
    <n v="11"/>
    <n v="0"/>
    <n v="0.13888888888888801"/>
    <n v="286.98"/>
    <x v="0"/>
    <n v="0"/>
  </r>
  <r>
    <x v="5725"/>
    <n v="52"/>
    <s v="Female"/>
    <s v="Australia"/>
    <d v="2023-08-14T03:54:37"/>
    <x v="1"/>
    <n v="3"/>
    <n v="1"/>
    <n v="45"/>
    <n v="3"/>
    <n v="573.91999999999996"/>
    <s v=""/>
    <n v="2"/>
    <s v=""/>
    <n v="14"/>
    <n v="0.33333333333333298"/>
    <n v="6.6666666666666596E-2"/>
    <n v="286.95999999999998"/>
    <x v="0"/>
    <n v="0"/>
  </r>
  <r>
    <x v="5726"/>
    <n v="43"/>
    <s v="Male"/>
    <s v="Canada"/>
    <d v="2023-04-20T01:59:53"/>
    <x v="2"/>
    <n v="0"/>
    <n v="0"/>
    <n v="47"/>
    <n v="5"/>
    <n v="573.64"/>
    <s v=""/>
    <n v="2"/>
    <s v=""/>
    <n v="68"/>
    <n v="0"/>
    <n v="0.10638297872340401"/>
    <n v="286.82"/>
    <x v="0"/>
    <n v="1"/>
  </r>
  <r>
    <x v="5727"/>
    <n v="42"/>
    <s v="Female"/>
    <s v="Canada"/>
    <d v="2023-04-14T13:07:38"/>
    <x v="3"/>
    <n v="3"/>
    <n v="2"/>
    <n v="42"/>
    <n v="3"/>
    <n v="573.22"/>
    <s v=""/>
    <n v="2"/>
    <s v=""/>
    <n v="7"/>
    <n v="0.66666666666666596"/>
    <n v="7.1428571428571397E-2"/>
    <n v="286.61"/>
    <x v="0"/>
    <n v="0"/>
  </r>
  <r>
    <x v="5728"/>
    <n v="28"/>
    <s v="Female"/>
    <s v="Canada"/>
    <d v="2023-03-16T19:56:59"/>
    <x v="1"/>
    <n v="1"/>
    <n v="1"/>
    <n v="45"/>
    <n v="6"/>
    <n v="573.14"/>
    <s v=""/>
    <n v="2"/>
    <s v=""/>
    <n v="83"/>
    <n v="1"/>
    <n v="0.133333333333333"/>
    <n v="286.57"/>
    <x v="0"/>
    <n v="0"/>
  </r>
  <r>
    <x v="5729"/>
    <n v="34"/>
    <s v="Male"/>
    <s v="Germany"/>
    <d v="2024-10-20T03:35:47"/>
    <x v="3"/>
    <n v="1"/>
    <n v="0"/>
    <n v="47"/>
    <n v="2"/>
    <n v="571.82000000000005"/>
    <s v=""/>
    <n v="2"/>
    <s v=""/>
    <n v="64"/>
    <n v="0"/>
    <n v="4.2553191489361701E-2"/>
    <n v="285.91000000000003"/>
    <x v="0"/>
    <n v="0"/>
  </r>
  <r>
    <x v="5730"/>
    <n v="36"/>
    <s v="Female"/>
    <s v="Australia"/>
    <d v="2024-05-05T08:34:51"/>
    <x v="5"/>
    <n v="3"/>
    <n v="0"/>
    <n v="47"/>
    <n v="2"/>
    <n v="571.73"/>
    <s v=""/>
    <n v="2"/>
    <s v=""/>
    <n v="22"/>
    <n v="0"/>
    <n v="4.2553191489361701E-2"/>
    <n v="285.86500000000001"/>
    <x v="0"/>
    <n v="0"/>
  </r>
  <r>
    <x v="5731"/>
    <n v="34"/>
    <s v="Female"/>
    <s v="USA"/>
    <d v="2024-01-09T14:36:26"/>
    <x v="3"/>
    <n v="2"/>
    <n v="2"/>
    <n v="61"/>
    <n v="1"/>
    <n v="571.69000000000005"/>
    <s v=""/>
    <n v="2"/>
    <s v=""/>
    <n v="6"/>
    <n v="1"/>
    <n v="1.63934426229508E-2"/>
    <n v="285.84500000000003"/>
    <x v="0"/>
    <n v="0"/>
  </r>
  <r>
    <x v="5732"/>
    <n v="40"/>
    <s v="Female"/>
    <s v="Germany"/>
    <d v="2024-10-05T08:47:12"/>
    <x v="4"/>
    <n v="1"/>
    <n v="0"/>
    <n v="36"/>
    <n v="0"/>
    <n v="570.94000000000005"/>
    <s v=""/>
    <n v="2"/>
    <s v=""/>
    <n v="10"/>
    <n v="0"/>
    <n v="0"/>
    <n v="285.47000000000003"/>
    <x v="0"/>
    <n v="1"/>
  </r>
  <r>
    <x v="5733"/>
    <n v="30"/>
    <s v="Male"/>
    <s v="USA"/>
    <d v="2024-04-10T17:13:53"/>
    <x v="4"/>
    <n v="4"/>
    <n v="1"/>
    <n v="63"/>
    <n v="2"/>
    <n v="570.89"/>
    <s v=""/>
    <n v="2"/>
    <s v=""/>
    <n v="23"/>
    <n v="0.25"/>
    <n v="3.1746031746031703E-2"/>
    <n v="285.44499999999999"/>
    <x v="0"/>
    <n v="0"/>
  </r>
  <r>
    <x v="5734"/>
    <n v="48"/>
    <s v="Female"/>
    <s v="UK"/>
    <d v="2024-10-02T12:09:40"/>
    <x v="3"/>
    <n v="2"/>
    <n v="0"/>
    <n v="52"/>
    <n v="4"/>
    <n v="569.98"/>
    <s v=""/>
    <n v="2"/>
    <s v=""/>
    <n v="19"/>
    <n v="0"/>
    <n v="7.69230769230769E-2"/>
    <n v="284.99"/>
    <x v="0"/>
    <n v="0"/>
  </r>
  <r>
    <x v="5735"/>
    <n v="26"/>
    <s v="Male"/>
    <s v="USA"/>
    <d v="2024-05-20T01:55:49"/>
    <x v="3"/>
    <n v="7"/>
    <n v="2"/>
    <n v="42"/>
    <n v="1"/>
    <n v="569.71"/>
    <s v=""/>
    <n v="2"/>
    <s v=""/>
    <n v="38"/>
    <n v="0.28571428571428498"/>
    <n v="2.3809523809523801E-2"/>
    <n v="284.85500000000002"/>
    <x v="0"/>
    <n v="0"/>
  </r>
  <r>
    <x v="5736"/>
    <n v="31"/>
    <s v="Female"/>
    <s v="USA"/>
    <d v="2023-06-22T11:26:42"/>
    <x v="1"/>
    <n v="2"/>
    <n v="0"/>
    <n v="51"/>
    <n v="2"/>
    <n v="569.23"/>
    <s v=""/>
    <n v="2"/>
    <s v=""/>
    <n v="30"/>
    <n v="0"/>
    <n v="3.9215686274509803E-2"/>
    <n v="284.61500000000001"/>
    <x v="0"/>
    <n v="0"/>
  </r>
  <r>
    <x v="5737"/>
    <n v="35"/>
    <s v="Male"/>
    <s v="USA"/>
    <d v="2023-01-14T17:59:15"/>
    <x v="2"/>
    <n v="4"/>
    <n v="2"/>
    <n v="45"/>
    <n v="2"/>
    <n v="568.76"/>
    <s v=""/>
    <n v="2"/>
    <s v=""/>
    <n v="96"/>
    <n v="0.5"/>
    <n v="4.4444444444444398E-2"/>
    <n v="284.38"/>
    <x v="0"/>
    <n v="1"/>
  </r>
  <r>
    <x v="5738"/>
    <n v="35"/>
    <s v="Female"/>
    <s v="USA"/>
    <d v="2024-02-11T03:46:20"/>
    <x v="5"/>
    <n v="4"/>
    <n v="2"/>
    <n v="61"/>
    <n v="4"/>
    <n v="565.16"/>
    <s v=""/>
    <n v="2"/>
    <s v=""/>
    <n v="19"/>
    <n v="0.5"/>
    <n v="6.5573770491803199E-2"/>
    <n v="282.58"/>
    <x v="0"/>
    <n v="1"/>
  </r>
  <r>
    <x v="5739"/>
    <n v="30"/>
    <s v="Male"/>
    <s v="France"/>
    <d v="2023-09-15T18:32:08"/>
    <x v="4"/>
    <n v="5"/>
    <n v="0"/>
    <n v="59"/>
    <n v="4"/>
    <n v="565.05999999999995"/>
    <s v=""/>
    <n v="2"/>
    <s v=""/>
    <n v="4"/>
    <n v="0"/>
    <n v="6.7796610169491497E-2"/>
    <n v="282.52999999999997"/>
    <x v="0"/>
    <n v="0"/>
  </r>
  <r>
    <x v="5740"/>
    <n v="37"/>
    <s v="Female"/>
    <s v="USA"/>
    <d v="2024-10-02T06:19:14"/>
    <x v="0"/>
    <n v="2"/>
    <n v="0"/>
    <n v="45"/>
    <n v="2"/>
    <n v="563.84"/>
    <s v=""/>
    <n v="2"/>
    <s v=""/>
    <n v="33"/>
    <n v="0"/>
    <n v="4.4444444444444398E-2"/>
    <n v="281.92"/>
    <x v="0"/>
    <n v="0"/>
  </r>
  <r>
    <x v="5741"/>
    <n v="35"/>
    <s v="Female"/>
    <s v="USA"/>
    <d v="2023-03-11T15:50:22"/>
    <x v="4"/>
    <n v="4"/>
    <n v="2"/>
    <n v="46"/>
    <n v="3"/>
    <n v="563.32000000000005"/>
    <s v=""/>
    <n v="2"/>
    <s v=""/>
    <n v="83"/>
    <n v="0.5"/>
    <n v="6.5217391304347797E-2"/>
    <n v="281.66000000000003"/>
    <x v="0"/>
    <n v="0"/>
  </r>
  <r>
    <x v="5742"/>
    <n v="28"/>
    <s v="Male"/>
    <s v="Canada"/>
    <d v="2023-01-29T12:47:49"/>
    <x v="1"/>
    <n v="8"/>
    <n v="2"/>
    <n v="53"/>
    <n v="1"/>
    <n v="562.73"/>
    <s v=""/>
    <n v="2"/>
    <s v=""/>
    <n v="71"/>
    <n v="0.25"/>
    <n v="1.8867924528301799E-2"/>
    <n v="281.36500000000001"/>
    <x v="0"/>
    <n v="0"/>
  </r>
  <r>
    <x v="5743"/>
    <n v="59"/>
    <s v="Male"/>
    <s v="UK"/>
    <d v="2023-02-22T20:50:45"/>
    <x v="4"/>
    <n v="2"/>
    <n v="0"/>
    <n v="43"/>
    <n v="3"/>
    <n v="561.71"/>
    <s v=""/>
    <n v="2"/>
    <s v=""/>
    <n v="37"/>
    <n v="0"/>
    <n v="6.9767441860465101E-2"/>
    <n v="280.85500000000002"/>
    <x v="0"/>
    <n v="0"/>
  </r>
  <r>
    <x v="5744"/>
    <n v="21"/>
    <s v="Female"/>
    <s v="USA"/>
    <d v="2024-02-17T21:50:45"/>
    <x v="2"/>
    <n v="5"/>
    <n v="2"/>
    <n v="42"/>
    <n v="3"/>
    <n v="561.52"/>
    <s v=""/>
    <n v="2"/>
    <s v=""/>
    <n v="30"/>
    <n v="0.4"/>
    <n v="7.1428571428571397E-2"/>
    <n v="280.76"/>
    <x v="0"/>
    <n v="0"/>
  </r>
  <r>
    <x v="5745"/>
    <n v="46"/>
    <s v="Female"/>
    <s v="USA"/>
    <d v="2023-03-23T18:24:13"/>
    <x v="4"/>
    <n v="1"/>
    <n v="0"/>
    <n v="46"/>
    <n v="4"/>
    <n v="561.46"/>
    <s v=""/>
    <n v="2"/>
    <s v=""/>
    <n v="16"/>
    <n v="0"/>
    <n v="8.6956521739130405E-2"/>
    <n v="280.73"/>
    <x v="0"/>
    <n v="1"/>
  </r>
  <r>
    <x v="5746"/>
    <n v="60"/>
    <s v="Female"/>
    <s v="Germany"/>
    <d v="2023-01-20T15:37:09"/>
    <x v="3"/>
    <n v="3"/>
    <n v="1"/>
    <n v="58"/>
    <n v="2"/>
    <n v="561.42999999999995"/>
    <s v=""/>
    <n v="2"/>
    <s v=""/>
    <n v="27"/>
    <n v="0.33333333333333298"/>
    <n v="3.4482758620689599E-2"/>
    <n v="280.71499999999997"/>
    <x v="0"/>
    <n v="0"/>
  </r>
  <r>
    <x v="5747"/>
    <n v="54"/>
    <s v="Male"/>
    <s v="Australia"/>
    <d v="2023-01-17T04:23:33"/>
    <x v="3"/>
    <n v="1"/>
    <n v="0"/>
    <n v="48"/>
    <n v="2"/>
    <n v="561.26"/>
    <s v=""/>
    <n v="2"/>
    <s v=""/>
    <n v="20"/>
    <n v="0"/>
    <n v="4.1666666666666602E-2"/>
    <n v="280.63"/>
    <x v="0"/>
    <n v="0"/>
  </r>
  <r>
    <x v="5748"/>
    <n v="46"/>
    <s v="Female"/>
    <s v="UK"/>
    <d v="2023-04-22T10:56:34"/>
    <x v="1"/>
    <n v="3"/>
    <n v="0"/>
    <n v="49"/>
    <n v="3"/>
    <n v="560.44000000000005"/>
    <s v=""/>
    <n v="2"/>
    <s v=""/>
    <n v="27"/>
    <n v="0"/>
    <n v="6.1224489795918297E-2"/>
    <n v="280.22000000000003"/>
    <x v="0"/>
    <n v="0"/>
  </r>
  <r>
    <x v="5749"/>
    <n v="29"/>
    <s v="Female"/>
    <s v="Australia"/>
    <d v="2024-03-22T19:08:01"/>
    <x v="4"/>
    <n v="3"/>
    <n v="1"/>
    <n v="49"/>
    <n v="2"/>
    <n v="557.75"/>
    <s v=""/>
    <n v="2"/>
    <s v=""/>
    <n v="85"/>
    <n v="0.33333333333333298"/>
    <n v="4.08163265306122E-2"/>
    <n v="278.875"/>
    <x v="0"/>
    <n v="0"/>
  </r>
  <r>
    <x v="5750"/>
    <n v="35"/>
    <s v="Male"/>
    <s v="UK"/>
    <d v="2024-07-29T08:22:15"/>
    <x v="4"/>
    <n v="3"/>
    <n v="1"/>
    <n v="45"/>
    <n v="3"/>
    <n v="555.59"/>
    <s v=""/>
    <n v="2"/>
    <s v=""/>
    <n v="25"/>
    <n v="0.33333333333333298"/>
    <n v="6.6666666666666596E-2"/>
    <n v="277.79500000000002"/>
    <x v="0"/>
    <n v="0"/>
  </r>
  <r>
    <x v="5751"/>
    <n v="30"/>
    <s v="Male"/>
    <s v="UK"/>
    <d v="2023-03-26T19:24:35"/>
    <x v="5"/>
    <n v="2"/>
    <n v="0"/>
    <n v="52"/>
    <n v="2"/>
    <n v="554.87"/>
    <s v=""/>
    <n v="2"/>
    <s v=""/>
    <n v="0"/>
    <n v="0"/>
    <n v="3.8461538461538401E-2"/>
    <n v="277.435"/>
    <x v="0"/>
    <n v="0"/>
  </r>
  <r>
    <x v="5752"/>
    <n v="40"/>
    <s v="Male"/>
    <s v="Canada"/>
    <d v="2023-05-04T14:58:02"/>
    <x v="2"/>
    <n v="1"/>
    <n v="0"/>
    <n v="59"/>
    <n v="2"/>
    <n v="554.76"/>
    <s v=""/>
    <n v="2"/>
    <s v=""/>
    <n v="27"/>
    <n v="0"/>
    <n v="3.38983050847457E-2"/>
    <n v="277.38"/>
    <x v="0"/>
    <n v="0"/>
  </r>
  <r>
    <x v="5753"/>
    <n v="44"/>
    <s v="Female"/>
    <s v="USA"/>
    <d v="2023-11-17T22:08:31"/>
    <x v="3"/>
    <n v="1"/>
    <n v="0"/>
    <n v="51"/>
    <n v="5"/>
    <n v="554.16"/>
    <s v=""/>
    <n v="2"/>
    <s v=""/>
    <n v="6"/>
    <n v="0"/>
    <n v="9.8039215686274495E-2"/>
    <n v="277.08"/>
    <x v="0"/>
    <n v="0"/>
  </r>
  <r>
    <x v="5754"/>
    <n v="35"/>
    <s v="Male"/>
    <s v="USA"/>
    <d v="2023-01-20T03:56:18"/>
    <x v="3"/>
    <n v="2"/>
    <n v="1"/>
    <n v="51"/>
    <n v="3"/>
    <n v="553.71"/>
    <s v=""/>
    <n v="2"/>
    <s v=""/>
    <n v="18"/>
    <n v="0.5"/>
    <n v="5.8823529411764698E-2"/>
    <n v="276.85500000000002"/>
    <x v="0"/>
    <n v="0"/>
  </r>
  <r>
    <x v="5755"/>
    <n v="33"/>
    <s v="Male"/>
    <s v="Australia"/>
    <d v="2023-07-12T17:39:56"/>
    <x v="3"/>
    <n v="4"/>
    <n v="1"/>
    <n v="54"/>
    <n v="3"/>
    <n v="553.51"/>
    <s v=""/>
    <n v="2"/>
    <s v=""/>
    <n v="10"/>
    <n v="0.25"/>
    <n v="5.5555555555555497E-2"/>
    <n v="276.755"/>
    <x v="0"/>
    <n v="0"/>
  </r>
  <r>
    <x v="5756"/>
    <n v="21"/>
    <s v="Male"/>
    <s v="Germany"/>
    <d v="2023-02-07T07:03:17"/>
    <x v="2"/>
    <n v="3"/>
    <n v="1"/>
    <n v="51"/>
    <n v="3"/>
    <n v="552.51"/>
    <s v=""/>
    <n v="2"/>
    <s v=""/>
    <n v="0"/>
    <n v="0.33333333333333298"/>
    <n v="5.8823529411764698E-2"/>
    <n v="276.255"/>
    <x v="0"/>
    <n v="0"/>
  </r>
  <r>
    <x v="5757"/>
    <n v="40"/>
    <s v="Male"/>
    <s v="USA"/>
    <d v="2024-08-24T06:22:57"/>
    <x v="2"/>
    <n v="1"/>
    <n v="0"/>
    <n v="46"/>
    <n v="2"/>
    <n v="551.15"/>
    <s v=""/>
    <n v="2"/>
    <s v=""/>
    <n v="13"/>
    <n v="0"/>
    <n v="4.3478260869565202E-2"/>
    <n v="275.57499999999999"/>
    <x v="0"/>
    <n v="0"/>
  </r>
  <r>
    <x v="5758"/>
    <n v="59"/>
    <s v="Female"/>
    <s v="Germany"/>
    <d v="2024-04-10T05:33:02"/>
    <x v="3"/>
    <n v="3"/>
    <n v="1"/>
    <n v="56"/>
    <n v="3"/>
    <n v="550.45000000000005"/>
    <s v=""/>
    <n v="2"/>
    <s v=""/>
    <n v="38"/>
    <n v="0.33333333333333298"/>
    <n v="5.3571428571428499E-2"/>
    <n v="275.22500000000002"/>
    <x v="0"/>
    <n v="0"/>
  </r>
  <r>
    <x v="5759"/>
    <n v="42"/>
    <s v="Female"/>
    <s v="USA"/>
    <d v="2023-02-24T10:48:32"/>
    <x v="1"/>
    <n v="0"/>
    <n v="0"/>
    <n v="47"/>
    <n v="3"/>
    <n v="550.32000000000005"/>
    <s v=""/>
    <n v="2"/>
    <s v=""/>
    <n v="20"/>
    <n v="0"/>
    <n v="6.3829787234042507E-2"/>
    <n v="275.16000000000003"/>
    <x v="0"/>
    <n v="0"/>
  </r>
  <r>
    <x v="5760"/>
    <n v="28"/>
    <s v="Male"/>
    <s v="USA"/>
    <d v="2024-03-23T06:48:52"/>
    <x v="3"/>
    <n v="4"/>
    <n v="0"/>
    <n v="45"/>
    <n v="5"/>
    <n v="550.22"/>
    <s v=""/>
    <n v="2"/>
    <s v=""/>
    <n v="2"/>
    <n v="0"/>
    <n v="0.11111111111111099"/>
    <n v="275.11"/>
    <x v="0"/>
    <n v="0"/>
  </r>
  <r>
    <x v="5761"/>
    <n v="47"/>
    <s v="Female"/>
    <s v="France"/>
    <d v="2023-02-15T19:28:18"/>
    <x v="0"/>
    <n v="1"/>
    <n v="0"/>
    <n v="47"/>
    <n v="2"/>
    <n v="550.14"/>
    <s v=""/>
    <n v="2"/>
    <s v=""/>
    <n v="23"/>
    <n v="0"/>
    <n v="4.2553191489361701E-2"/>
    <n v="275.07"/>
    <x v="0"/>
    <n v="0"/>
  </r>
  <r>
    <x v="5762"/>
    <n v="44"/>
    <s v="Female"/>
    <s v="USA"/>
    <d v="2023-06-29T12:49:09"/>
    <x v="2"/>
    <n v="3"/>
    <n v="0"/>
    <n v="47"/>
    <n v="2"/>
    <n v="549.29"/>
    <s v=""/>
    <n v="2"/>
    <s v=""/>
    <n v="11"/>
    <n v="0"/>
    <n v="4.2553191489361701E-2"/>
    <n v="274.64499999999998"/>
    <x v="0"/>
    <n v="1"/>
  </r>
  <r>
    <x v="5763"/>
    <n v="34"/>
    <s v="Male"/>
    <s v="USA"/>
    <d v="2023-03-24T17:45:56"/>
    <x v="2"/>
    <n v="2"/>
    <n v="2"/>
    <n v="50"/>
    <n v="3"/>
    <n v="548.75"/>
    <s v=""/>
    <n v="2"/>
    <s v=""/>
    <n v="38"/>
    <n v="1"/>
    <n v="0.06"/>
    <n v="274.375"/>
    <x v="0"/>
    <n v="0"/>
  </r>
  <r>
    <x v="5764"/>
    <n v="30"/>
    <s v="Female"/>
    <s v="Australia"/>
    <d v="2024-01-09T23:22:05"/>
    <x v="2"/>
    <n v="3"/>
    <n v="2"/>
    <n v="38"/>
    <n v="3"/>
    <n v="548.28"/>
    <s v=""/>
    <n v="2"/>
    <s v=""/>
    <n v="72"/>
    <n v="0.66666666666666596"/>
    <n v="7.8947368421052599E-2"/>
    <n v="274.14"/>
    <x v="0"/>
    <n v="0"/>
  </r>
  <r>
    <x v="5765"/>
    <n v="40"/>
    <s v="Male"/>
    <s v="USA"/>
    <d v="2023-05-23T11:36:18"/>
    <x v="2"/>
    <n v="1"/>
    <n v="0"/>
    <n v="41"/>
    <n v="4"/>
    <n v="547.66"/>
    <s v=""/>
    <n v="2"/>
    <s v=""/>
    <n v="0"/>
    <n v="0"/>
    <n v="9.7560975609756101E-2"/>
    <n v="273.83"/>
    <x v="0"/>
    <n v="0"/>
  </r>
  <r>
    <x v="5766"/>
    <n v="60"/>
    <s v="Male"/>
    <s v="Japan"/>
    <d v="2024-04-01T02:31:56"/>
    <x v="2"/>
    <n v="3"/>
    <n v="1"/>
    <n v="62"/>
    <n v="5"/>
    <n v="547.23"/>
    <s v=""/>
    <n v="2"/>
    <s v=""/>
    <n v="92"/>
    <n v="0.33333333333333298"/>
    <n v="8.0645161290322495E-2"/>
    <n v="273.61500000000001"/>
    <x v="0"/>
    <n v="0"/>
  </r>
  <r>
    <x v="5767"/>
    <n v="18"/>
    <s v="Male"/>
    <s v="USA"/>
    <d v="2023-10-28T11:32:27"/>
    <x v="4"/>
    <n v="4"/>
    <n v="2"/>
    <n v="45"/>
    <n v="1"/>
    <n v="546.4"/>
    <s v=""/>
    <n v="2"/>
    <s v=""/>
    <n v="128"/>
    <n v="0.5"/>
    <n v="2.2222222222222199E-2"/>
    <n v="273.2"/>
    <x v="0"/>
    <n v="0"/>
  </r>
  <r>
    <x v="5768"/>
    <n v="23"/>
    <s v="Male"/>
    <s v="France"/>
    <d v="2023-08-01T04:54:16"/>
    <x v="3"/>
    <n v="2"/>
    <n v="0"/>
    <n v="40"/>
    <n v="2"/>
    <n v="545.65"/>
    <s v=""/>
    <n v="2"/>
    <s v=""/>
    <n v="61"/>
    <n v="0"/>
    <n v="0.05"/>
    <n v="272.82499999999999"/>
    <x v="0"/>
    <n v="0"/>
  </r>
  <r>
    <x v="5769"/>
    <n v="47"/>
    <s v="Female"/>
    <s v="Canada"/>
    <d v="2024-08-21T09:45:25"/>
    <x v="2"/>
    <n v="6"/>
    <n v="0"/>
    <n v="46"/>
    <n v="1"/>
    <n v="544.42999999999995"/>
    <s v=""/>
    <n v="2"/>
    <s v=""/>
    <n v="116"/>
    <n v="0"/>
    <n v="2.1739130434782601E-2"/>
    <n v="272.21499999999997"/>
    <x v="0"/>
    <n v="1"/>
  </r>
  <r>
    <x v="5770"/>
    <n v="46"/>
    <s v="Female"/>
    <s v="France"/>
    <d v="2023-03-23T22:47:02"/>
    <x v="1"/>
    <n v="2"/>
    <n v="1"/>
    <n v="55"/>
    <n v="2"/>
    <n v="544.03"/>
    <s v=""/>
    <n v="2"/>
    <s v=""/>
    <n v="56"/>
    <n v="0.5"/>
    <n v="3.6363636363636299E-2"/>
    <n v="272.01499999999999"/>
    <x v="0"/>
    <n v="1"/>
  </r>
  <r>
    <x v="5771"/>
    <n v="29"/>
    <s v="Male"/>
    <s v="Australia"/>
    <d v="2024-06-15T02:51:44"/>
    <x v="1"/>
    <n v="1"/>
    <n v="0"/>
    <n v="34"/>
    <n v="2"/>
    <n v="543.97"/>
    <s v=""/>
    <n v="2"/>
    <s v=""/>
    <n v="98"/>
    <n v="0"/>
    <n v="5.8823529411764698E-2"/>
    <n v="271.98500000000001"/>
    <x v="0"/>
    <n v="1"/>
  </r>
  <r>
    <x v="5772"/>
    <n v="18"/>
    <s v="Male"/>
    <s v="UK"/>
    <d v="2024-09-03T23:21:50"/>
    <x v="3"/>
    <n v="1"/>
    <n v="0"/>
    <n v="43"/>
    <n v="2"/>
    <n v="543.24"/>
    <s v=""/>
    <n v="2"/>
    <s v=""/>
    <n v="25"/>
    <n v="0"/>
    <n v="4.6511627906976702E-2"/>
    <n v="271.62"/>
    <x v="0"/>
    <n v="0"/>
  </r>
  <r>
    <x v="5773"/>
    <n v="40"/>
    <s v="Female"/>
    <s v="USA"/>
    <d v="2024-08-04T20:36:13"/>
    <x v="1"/>
    <n v="5"/>
    <n v="2"/>
    <n v="46"/>
    <n v="3"/>
    <n v="542.75"/>
    <s v=""/>
    <n v="2"/>
    <s v=""/>
    <n v="19"/>
    <n v="0.4"/>
    <n v="6.5217391304347797E-2"/>
    <n v="271.375"/>
    <x v="0"/>
    <n v="0"/>
  </r>
  <r>
    <x v="5774"/>
    <n v="35"/>
    <s v="Female"/>
    <s v="Canada"/>
    <d v="2023-04-07T07:22:21"/>
    <x v="1"/>
    <n v="1"/>
    <n v="1"/>
    <n v="43"/>
    <n v="0"/>
    <n v="541.98"/>
    <s v=""/>
    <n v="2"/>
    <s v=""/>
    <n v="8"/>
    <n v="1"/>
    <n v="0"/>
    <n v="270.99"/>
    <x v="0"/>
    <n v="0"/>
  </r>
  <r>
    <x v="5775"/>
    <n v="35"/>
    <s v="Male"/>
    <s v="France"/>
    <d v="2024-10-17T18:39:06"/>
    <x v="3"/>
    <n v="4"/>
    <n v="0"/>
    <n v="51"/>
    <n v="4"/>
    <n v="541.86"/>
    <s v=""/>
    <n v="2"/>
    <s v=""/>
    <n v="34"/>
    <n v="0"/>
    <n v="7.8431372549019607E-2"/>
    <n v="270.93"/>
    <x v="0"/>
    <n v="0"/>
  </r>
  <r>
    <x v="5776"/>
    <n v="26"/>
    <s v="Male"/>
    <s v="USA"/>
    <d v="2023-01-22T04:07:20"/>
    <x v="0"/>
    <n v="1"/>
    <n v="0"/>
    <n v="59"/>
    <n v="5"/>
    <n v="541.54"/>
    <s v=""/>
    <n v="2"/>
    <s v=""/>
    <n v="42"/>
    <n v="0"/>
    <n v="8.4745762711864403E-2"/>
    <n v="270.77"/>
    <x v="0"/>
    <n v="0"/>
  </r>
  <r>
    <x v="5777"/>
    <n v="26"/>
    <s v="Male"/>
    <s v="USA"/>
    <d v="2024-11-08T00:14:02"/>
    <x v="4"/>
    <n v="1"/>
    <n v="0"/>
    <n v="46"/>
    <n v="3"/>
    <n v="541"/>
    <s v=""/>
    <n v="2"/>
    <s v=""/>
    <n v="27"/>
    <n v="0"/>
    <n v="6.5217391304347797E-2"/>
    <n v="270.5"/>
    <x v="0"/>
    <n v="0"/>
  </r>
  <r>
    <x v="5778"/>
    <n v="32"/>
    <s v="Female"/>
    <s v="UK"/>
    <d v="2024-07-17T17:29:15"/>
    <x v="1"/>
    <n v="2"/>
    <n v="2"/>
    <n v="61"/>
    <n v="5"/>
    <n v="540.45000000000005"/>
    <s v=""/>
    <n v="2"/>
    <s v=""/>
    <n v="65"/>
    <n v="1"/>
    <n v="8.1967213114753995E-2"/>
    <n v="270.22500000000002"/>
    <x v="0"/>
    <n v="0"/>
  </r>
  <r>
    <x v="5779"/>
    <n v="46"/>
    <s v="Female"/>
    <s v="Canada"/>
    <d v="2024-05-13T13:41:50"/>
    <x v="5"/>
    <n v="2"/>
    <n v="1"/>
    <n v="48"/>
    <n v="0"/>
    <n v="538.09"/>
    <s v=""/>
    <n v="2"/>
    <s v=""/>
    <n v="41"/>
    <n v="0.5"/>
    <n v="0"/>
    <n v="269.04500000000002"/>
    <x v="0"/>
    <n v="0"/>
  </r>
  <r>
    <x v="5780"/>
    <n v="31"/>
    <s v="Female"/>
    <s v="USA"/>
    <d v="2024-12-30T00:38:17"/>
    <x v="2"/>
    <n v="3"/>
    <n v="1"/>
    <n v="52"/>
    <n v="1"/>
    <n v="537.61"/>
    <s v=""/>
    <n v="2"/>
    <s v=""/>
    <n v="41"/>
    <n v="0.33333333333333298"/>
    <n v="1.9230769230769201E-2"/>
    <n v="268.80500000000001"/>
    <x v="0"/>
    <n v="1"/>
  </r>
  <r>
    <x v="5781"/>
    <n v="57"/>
    <s v="Female"/>
    <s v="Canada"/>
    <d v="2023-02-27T10:21:18"/>
    <x v="1"/>
    <n v="5"/>
    <n v="3"/>
    <n v="49"/>
    <n v="1"/>
    <n v="537.30999999999995"/>
    <s v=""/>
    <n v="2"/>
    <s v=""/>
    <n v="50"/>
    <n v="0.6"/>
    <n v="2.04081632653061E-2"/>
    <n v="268.65499999999997"/>
    <x v="0"/>
    <n v="0"/>
  </r>
  <r>
    <x v="5782"/>
    <n v="50"/>
    <s v="Male"/>
    <s v="USA"/>
    <d v="2023-07-13T18:29:15"/>
    <x v="4"/>
    <n v="3"/>
    <n v="0"/>
    <n v="50"/>
    <n v="4"/>
    <n v="534.89"/>
    <s v=""/>
    <n v="2"/>
    <s v=""/>
    <n v="1"/>
    <n v="0"/>
    <n v="0.08"/>
    <n v="267.44499999999999"/>
    <x v="0"/>
    <n v="0"/>
  </r>
  <r>
    <x v="5783"/>
    <n v="29"/>
    <s v="Female"/>
    <s v="USA"/>
    <d v="2024-09-04T15:25:31"/>
    <x v="4"/>
    <n v="1"/>
    <n v="0"/>
    <n v="49"/>
    <n v="2"/>
    <n v="534.66999999999996"/>
    <s v=""/>
    <n v="2"/>
    <s v=""/>
    <n v="44"/>
    <n v="0"/>
    <n v="4.08163265306122E-2"/>
    <n v="267.33499999999998"/>
    <x v="0"/>
    <n v="0"/>
  </r>
  <r>
    <x v="5784"/>
    <n v="47"/>
    <s v="Male"/>
    <s v="USA"/>
    <d v="2023-05-26T08:13:50"/>
    <x v="2"/>
    <n v="2"/>
    <n v="0"/>
    <n v="44"/>
    <n v="3"/>
    <n v="534.41999999999996"/>
    <s v=""/>
    <n v="2"/>
    <s v=""/>
    <n v="0"/>
    <n v="0"/>
    <n v="6.8181818181818094E-2"/>
    <n v="267.20999999999998"/>
    <x v="0"/>
    <n v="1"/>
  </r>
  <r>
    <x v="5785"/>
    <n v="29"/>
    <s v="Male"/>
    <s v="France"/>
    <d v="2024-01-28T05:24:16"/>
    <x v="1"/>
    <n v="4"/>
    <n v="0"/>
    <n v="55"/>
    <n v="5"/>
    <n v="533.05999999999995"/>
    <s v=""/>
    <n v="2"/>
    <s v=""/>
    <n v="29"/>
    <n v="0"/>
    <n v="9.0909090909090898E-2"/>
    <n v="266.52999999999997"/>
    <x v="0"/>
    <n v="0"/>
  </r>
  <r>
    <x v="5786"/>
    <n v="26"/>
    <s v="Male"/>
    <s v="Australia"/>
    <d v="2023-07-12T10:21:54"/>
    <x v="2"/>
    <n v="6"/>
    <n v="0"/>
    <n v="59"/>
    <n v="4"/>
    <n v="531.29"/>
    <s v=""/>
    <n v="2"/>
    <s v=""/>
    <n v="54"/>
    <n v="0"/>
    <n v="6.7796610169491497E-2"/>
    <n v="265.64499999999998"/>
    <x v="0"/>
    <n v="0"/>
  </r>
  <r>
    <x v="5787"/>
    <n v="40"/>
    <s v="Female"/>
    <s v="UK"/>
    <d v="2023-12-04T11:17:42"/>
    <x v="0"/>
    <n v="0"/>
    <n v="0"/>
    <n v="52"/>
    <n v="3"/>
    <n v="530.75"/>
    <s v=""/>
    <n v="2"/>
    <s v=""/>
    <n v="3"/>
    <n v="0"/>
    <n v="5.7692307692307598E-2"/>
    <n v="265.375"/>
    <x v="0"/>
    <n v="0"/>
  </r>
  <r>
    <x v="5788"/>
    <n v="46"/>
    <s v="Female"/>
    <s v="Japan"/>
    <d v="2023-09-25T15:04:31"/>
    <x v="3"/>
    <n v="4"/>
    <n v="0"/>
    <n v="43"/>
    <n v="2"/>
    <n v="530.74"/>
    <s v=""/>
    <n v="2"/>
    <s v=""/>
    <n v="30"/>
    <n v="0"/>
    <n v="4.6511627906976702E-2"/>
    <n v="265.37"/>
    <x v="0"/>
    <n v="1"/>
  </r>
  <r>
    <x v="5789"/>
    <n v="18"/>
    <s v="Female"/>
    <s v="USA"/>
    <d v="2024-01-27T06:02:33"/>
    <x v="5"/>
    <n v="2"/>
    <n v="0"/>
    <n v="55"/>
    <n v="5"/>
    <n v="530.48"/>
    <s v=""/>
    <n v="2"/>
    <s v=""/>
    <n v="28"/>
    <n v="0"/>
    <n v="9.0909090909090898E-2"/>
    <n v="265.24"/>
    <x v="0"/>
    <n v="0"/>
  </r>
  <r>
    <x v="5790"/>
    <n v="53"/>
    <s v="Female"/>
    <s v="Japan"/>
    <d v="2023-02-20T20:39:42"/>
    <x v="0"/>
    <n v="4"/>
    <n v="3"/>
    <n v="56"/>
    <n v="3"/>
    <n v="529.79999999999995"/>
    <s v=""/>
    <n v="2"/>
    <s v=""/>
    <n v="1"/>
    <n v="0.75"/>
    <n v="5.3571428571428499E-2"/>
    <n v="264.89999999999998"/>
    <x v="0"/>
    <n v="0"/>
  </r>
  <r>
    <x v="5791"/>
    <n v="36"/>
    <s v="Female"/>
    <s v="Australia"/>
    <d v="2024-01-10T18:20:58"/>
    <x v="0"/>
    <n v="1"/>
    <n v="1"/>
    <n v="58"/>
    <n v="5"/>
    <n v="529.41999999999996"/>
    <s v=""/>
    <n v="2"/>
    <s v=""/>
    <n v="14"/>
    <n v="1"/>
    <n v="8.6206896551724102E-2"/>
    <n v="264.70999999999998"/>
    <x v="0"/>
    <n v="0"/>
  </r>
  <r>
    <x v="5792"/>
    <n v="29"/>
    <s v="Male"/>
    <s v="USA"/>
    <d v="2023-10-23T16:11:29"/>
    <x v="2"/>
    <n v="2"/>
    <n v="1"/>
    <n v="50"/>
    <n v="3"/>
    <n v="528.54"/>
    <s v=""/>
    <n v="2"/>
    <s v=""/>
    <n v="64"/>
    <n v="0.5"/>
    <n v="0.06"/>
    <n v="264.27"/>
    <x v="0"/>
    <n v="0"/>
  </r>
  <r>
    <x v="5793"/>
    <n v="20"/>
    <s v="Female"/>
    <s v="Japan"/>
    <d v="2023-03-17T17:51:05"/>
    <x v="4"/>
    <n v="1"/>
    <n v="1"/>
    <n v="39"/>
    <n v="4"/>
    <n v="525.78"/>
    <s v=""/>
    <n v="2"/>
    <s v=""/>
    <n v="29"/>
    <n v="1"/>
    <n v="0.10256410256410201"/>
    <n v="262.89"/>
    <x v="0"/>
    <n v="0"/>
  </r>
  <r>
    <x v="5794"/>
    <n v="36"/>
    <s v="Female"/>
    <s v="Japan"/>
    <d v="2024-09-17T04:12:37"/>
    <x v="4"/>
    <n v="2"/>
    <n v="2"/>
    <n v="45"/>
    <n v="2"/>
    <n v="524.48"/>
    <s v=""/>
    <n v="2"/>
    <s v=""/>
    <n v="43"/>
    <n v="1"/>
    <n v="4.4444444444444398E-2"/>
    <n v="262.24"/>
    <x v="0"/>
    <n v="0"/>
  </r>
  <r>
    <x v="5795"/>
    <n v="18"/>
    <s v="Male"/>
    <s v="UK"/>
    <d v="2023-10-23T01:35:24"/>
    <x v="0"/>
    <n v="1"/>
    <n v="1"/>
    <n v="41"/>
    <n v="1"/>
    <n v="523.71"/>
    <s v=""/>
    <n v="2"/>
    <s v=""/>
    <n v="13"/>
    <n v="1"/>
    <n v="2.4390243902439001E-2"/>
    <n v="261.85500000000002"/>
    <x v="0"/>
    <n v="0"/>
  </r>
  <r>
    <x v="5796"/>
    <n v="40"/>
    <s v="Female"/>
    <s v="USA"/>
    <d v="2024-10-31T06:47:55"/>
    <x v="4"/>
    <n v="5"/>
    <n v="2"/>
    <n v="55"/>
    <n v="3"/>
    <n v="522.08000000000004"/>
    <s v=""/>
    <n v="2"/>
    <s v=""/>
    <n v="36"/>
    <n v="0.4"/>
    <n v="5.4545454545454501E-2"/>
    <n v="261.04000000000002"/>
    <x v="0"/>
    <n v="0"/>
  </r>
  <r>
    <x v="5797"/>
    <n v="18"/>
    <s v="Male"/>
    <s v="Australia"/>
    <d v="2023-09-03T21:48:43"/>
    <x v="4"/>
    <n v="0"/>
    <n v="0"/>
    <n v="57"/>
    <n v="3"/>
    <n v="520.47"/>
    <s v=""/>
    <n v="2"/>
    <s v=""/>
    <n v="122"/>
    <n v="0"/>
    <n v="5.2631578947368397E-2"/>
    <n v="260.23500000000001"/>
    <x v="0"/>
    <n v="0"/>
  </r>
  <r>
    <x v="5798"/>
    <n v="38"/>
    <s v="Male"/>
    <s v="Germany"/>
    <d v="2023-11-29T13:01:30"/>
    <x v="3"/>
    <n v="5"/>
    <n v="0"/>
    <n v="52"/>
    <n v="2"/>
    <n v="520.22"/>
    <s v=""/>
    <n v="2"/>
    <s v=""/>
    <n v="7"/>
    <n v="0"/>
    <n v="3.8461538461538401E-2"/>
    <n v="260.11"/>
    <x v="0"/>
    <n v="1"/>
  </r>
  <r>
    <x v="5799"/>
    <n v="48"/>
    <s v="Male"/>
    <s v="UK"/>
    <d v="2024-10-11T12:15:32"/>
    <x v="3"/>
    <n v="4"/>
    <n v="0"/>
    <n v="46"/>
    <n v="5"/>
    <n v="518.91"/>
    <s v=""/>
    <n v="2"/>
    <s v=""/>
    <n v="1"/>
    <n v="0"/>
    <n v="0.108695652173913"/>
    <n v="259.45499999999998"/>
    <x v="0"/>
    <n v="0"/>
  </r>
  <r>
    <x v="5800"/>
    <n v="18"/>
    <s v="Male"/>
    <s v="USA"/>
    <d v="2024-08-13T14:51:40"/>
    <x v="0"/>
    <n v="5"/>
    <n v="2"/>
    <n v="51"/>
    <n v="1"/>
    <n v="518.19000000000005"/>
    <s v=""/>
    <n v="2"/>
    <s v=""/>
    <n v="212"/>
    <n v="0.4"/>
    <n v="1.9607843137254902E-2"/>
    <n v="259.09500000000003"/>
    <x v="0"/>
    <n v="0"/>
  </r>
  <r>
    <x v="5801"/>
    <n v="35"/>
    <s v="Female"/>
    <s v="USA"/>
    <d v="2024-12-28T23:48:58"/>
    <x v="4"/>
    <n v="3"/>
    <n v="2"/>
    <n v="45"/>
    <n v="4"/>
    <n v="518.16999999999996"/>
    <s v=""/>
    <n v="2"/>
    <s v=""/>
    <n v="5"/>
    <n v="0.66666666666666596"/>
    <n v="8.8888888888888795E-2"/>
    <n v="259.08499999999998"/>
    <x v="0"/>
    <n v="0"/>
  </r>
  <r>
    <x v="5802"/>
    <n v="65"/>
    <s v="Male"/>
    <s v="Germany"/>
    <d v="2024-12-30T07:56:19"/>
    <x v="2"/>
    <n v="3"/>
    <n v="1"/>
    <n v="48"/>
    <n v="3"/>
    <n v="517.74"/>
    <s v=""/>
    <n v="2"/>
    <s v=""/>
    <n v="24"/>
    <n v="0.33333333333333298"/>
    <n v="6.25E-2"/>
    <n v="258.87"/>
    <x v="0"/>
    <n v="0"/>
  </r>
  <r>
    <x v="5803"/>
    <n v="35"/>
    <s v="Male"/>
    <s v="USA"/>
    <d v="2024-12-28T16:30:55"/>
    <x v="1"/>
    <n v="1"/>
    <n v="1"/>
    <n v="47"/>
    <n v="1"/>
    <n v="517.36"/>
    <s v=""/>
    <n v="2"/>
    <s v=""/>
    <n v="7"/>
    <n v="1"/>
    <n v="2.1276595744680799E-2"/>
    <n v="258.68"/>
    <x v="0"/>
    <n v="1"/>
  </r>
  <r>
    <x v="5804"/>
    <n v="62"/>
    <s v="Male"/>
    <s v="UK"/>
    <d v="2023-07-26T17:29:36"/>
    <x v="1"/>
    <n v="6"/>
    <n v="2"/>
    <n v="55"/>
    <n v="1"/>
    <n v="516.61"/>
    <s v=""/>
    <n v="2"/>
    <s v=""/>
    <n v="93"/>
    <n v="0.33333333333333298"/>
    <n v="1.8181818181818101E-2"/>
    <n v="258.30500000000001"/>
    <x v="0"/>
    <n v="1"/>
  </r>
  <r>
    <x v="5805"/>
    <n v="26"/>
    <s v="Male"/>
    <s v="Japan"/>
    <d v="2023-04-05T23:15:00"/>
    <x v="3"/>
    <n v="2"/>
    <n v="0"/>
    <n v="55"/>
    <n v="3"/>
    <n v="516.12"/>
    <s v=""/>
    <n v="2"/>
    <s v=""/>
    <n v="14"/>
    <n v="0"/>
    <n v="5.4545454545454501E-2"/>
    <n v="258.06"/>
    <x v="0"/>
    <n v="0"/>
  </r>
  <r>
    <x v="5806"/>
    <n v="38"/>
    <s v="Male"/>
    <s v="Japan"/>
    <d v="2024-10-29T00:46:27"/>
    <x v="2"/>
    <n v="2"/>
    <n v="0"/>
    <n v="51"/>
    <n v="3"/>
    <n v="515.96"/>
    <s v=""/>
    <n v="2"/>
    <s v=""/>
    <n v="4"/>
    <n v="0"/>
    <n v="5.8823529411764698E-2"/>
    <n v="257.98"/>
    <x v="0"/>
    <n v="0"/>
  </r>
  <r>
    <x v="5807"/>
    <n v="50"/>
    <s v="Male"/>
    <s v="USA"/>
    <d v="2024-06-19T06:09:02"/>
    <x v="0"/>
    <n v="4"/>
    <n v="1"/>
    <n v="50"/>
    <n v="1"/>
    <n v="515.15"/>
    <s v=""/>
    <n v="2"/>
    <s v=""/>
    <n v="71"/>
    <n v="0.25"/>
    <n v="0.02"/>
    <n v="257.57499999999999"/>
    <x v="0"/>
    <n v="0"/>
  </r>
  <r>
    <x v="5808"/>
    <n v="36"/>
    <s v="Female"/>
    <s v="Japan"/>
    <d v="2023-10-16T17:44:15"/>
    <x v="1"/>
    <n v="1"/>
    <n v="0"/>
    <n v="40"/>
    <n v="1"/>
    <n v="514.65"/>
    <s v=""/>
    <n v="2"/>
    <s v=""/>
    <n v="43"/>
    <n v="0"/>
    <n v="2.5000000000000001E-2"/>
    <n v="257.32499999999999"/>
    <x v="0"/>
    <n v="0"/>
  </r>
  <r>
    <x v="5809"/>
    <n v="27"/>
    <s v="Male"/>
    <s v="USA"/>
    <d v="2023-05-14T17:20:51"/>
    <x v="2"/>
    <n v="3"/>
    <n v="1"/>
    <n v="43"/>
    <n v="5"/>
    <n v="513.36"/>
    <s v=""/>
    <n v="2"/>
    <s v=""/>
    <n v="55"/>
    <n v="0.33333333333333298"/>
    <n v="0.116279069767441"/>
    <n v="256.68"/>
    <x v="0"/>
    <n v="0"/>
  </r>
  <r>
    <x v="5810"/>
    <n v="37"/>
    <s v="Male"/>
    <s v="USA"/>
    <d v="2023-07-14T19:18:35"/>
    <x v="2"/>
    <n v="6"/>
    <n v="2"/>
    <n v="39"/>
    <n v="2"/>
    <n v="513.27"/>
    <s v=""/>
    <n v="2"/>
    <s v=""/>
    <n v="10"/>
    <n v="0.33333333333333298"/>
    <n v="5.1282051282051197E-2"/>
    <n v="256.63499999999999"/>
    <x v="0"/>
    <n v="1"/>
  </r>
  <r>
    <x v="5811"/>
    <n v="35"/>
    <s v="Female"/>
    <s v="USA"/>
    <d v="2024-07-22T06:59:48"/>
    <x v="0"/>
    <n v="3"/>
    <n v="0"/>
    <n v="39"/>
    <n v="2"/>
    <n v="513.03"/>
    <s v=""/>
    <n v="2"/>
    <s v=""/>
    <n v="28"/>
    <n v="0"/>
    <n v="5.1282051282051197E-2"/>
    <n v="256.51499999999999"/>
    <x v="0"/>
    <n v="0"/>
  </r>
  <r>
    <x v="5812"/>
    <n v="56"/>
    <s v="Male"/>
    <s v="USA"/>
    <d v="2023-12-20T01:05:10"/>
    <x v="4"/>
    <n v="1"/>
    <n v="0"/>
    <n v="59"/>
    <n v="2"/>
    <n v="512.37"/>
    <s v=""/>
    <n v="2"/>
    <s v=""/>
    <n v="28"/>
    <n v="0"/>
    <n v="3.38983050847457E-2"/>
    <n v="256.185"/>
    <x v="0"/>
    <n v="0"/>
  </r>
  <r>
    <x v="5813"/>
    <n v="32"/>
    <s v="Female"/>
    <s v="USA"/>
    <d v="2024-05-17T15:31:31"/>
    <x v="2"/>
    <n v="3"/>
    <n v="0"/>
    <n v="57"/>
    <n v="2"/>
    <n v="512.07000000000005"/>
    <s v=""/>
    <n v="2"/>
    <s v=""/>
    <n v="27"/>
    <n v="0"/>
    <n v="3.5087719298245598E-2"/>
    <n v="256.03500000000003"/>
    <x v="0"/>
    <n v="0"/>
  </r>
  <r>
    <x v="5814"/>
    <n v="54"/>
    <s v="Male"/>
    <s v="USA"/>
    <d v="2024-09-20T21:16:40"/>
    <x v="4"/>
    <n v="6"/>
    <n v="3"/>
    <n v="51"/>
    <n v="3"/>
    <n v="512.05999999999995"/>
    <s v=""/>
    <n v="2"/>
    <s v=""/>
    <n v="37"/>
    <n v="0.5"/>
    <n v="5.8823529411764698E-2"/>
    <n v="256.02999999999997"/>
    <x v="0"/>
    <n v="0"/>
  </r>
  <r>
    <x v="5815"/>
    <n v="45"/>
    <s v="Female"/>
    <s v="Australia"/>
    <d v="2023-08-04T11:45:04"/>
    <x v="3"/>
    <n v="2"/>
    <n v="0"/>
    <n v="51"/>
    <n v="4"/>
    <n v="510.67"/>
    <s v=""/>
    <n v="2"/>
    <s v=""/>
    <n v="47"/>
    <n v="0"/>
    <n v="7.8431372549019607E-2"/>
    <n v="255.33500000000001"/>
    <x v="0"/>
    <n v="0"/>
  </r>
  <r>
    <x v="5816"/>
    <n v="18"/>
    <s v="Female"/>
    <s v="USA"/>
    <d v="2023-12-19T03:11:03"/>
    <x v="4"/>
    <n v="3"/>
    <n v="0"/>
    <n v="51"/>
    <n v="3"/>
    <n v="508.28"/>
    <s v=""/>
    <n v="2"/>
    <s v=""/>
    <n v="6"/>
    <n v="0"/>
    <n v="5.8823529411764698E-2"/>
    <n v="254.14"/>
    <x v="0"/>
    <n v="1"/>
  </r>
  <r>
    <x v="5817"/>
    <n v="18"/>
    <s v="Female"/>
    <s v="UK"/>
    <d v="2023-05-26T16:59:29"/>
    <x v="4"/>
    <n v="3"/>
    <n v="1"/>
    <n v="61"/>
    <n v="2"/>
    <n v="507.78"/>
    <s v=""/>
    <n v="2"/>
    <s v=""/>
    <n v="1"/>
    <n v="0.33333333333333298"/>
    <n v="3.2786885245901599E-2"/>
    <n v="253.89"/>
    <x v="0"/>
    <n v="0"/>
  </r>
  <r>
    <x v="5818"/>
    <n v="43"/>
    <s v="Female"/>
    <s v="Australia"/>
    <d v="2023-05-22T15:09:48"/>
    <x v="0"/>
    <n v="2"/>
    <n v="1"/>
    <n v="38"/>
    <n v="3"/>
    <n v="507.47"/>
    <s v=""/>
    <n v="2"/>
    <s v=""/>
    <n v="5"/>
    <n v="0.5"/>
    <n v="7.8947368421052599E-2"/>
    <n v="253.73500000000001"/>
    <x v="0"/>
    <n v="0"/>
  </r>
  <r>
    <x v="5819"/>
    <n v="20"/>
    <s v="Female"/>
    <s v="USA"/>
    <d v="2024-01-31T12:15:04"/>
    <x v="1"/>
    <n v="7"/>
    <n v="2"/>
    <n v="48"/>
    <n v="0"/>
    <n v="506.9"/>
    <s v=""/>
    <n v="2"/>
    <s v=""/>
    <n v="31"/>
    <n v="0.28571428571428498"/>
    <n v="0"/>
    <n v="253.45"/>
    <x v="0"/>
    <n v="0"/>
  </r>
  <r>
    <x v="5820"/>
    <n v="32"/>
    <s v="Female"/>
    <s v="UK"/>
    <d v="2024-02-05T22:12:07"/>
    <x v="1"/>
    <n v="6"/>
    <n v="4"/>
    <n v="53"/>
    <n v="2"/>
    <n v="506.85"/>
    <s v=""/>
    <n v="2"/>
    <s v=""/>
    <n v="5"/>
    <n v="0.66666666666666596"/>
    <n v="3.7735849056603703E-2"/>
    <n v="253.42500000000001"/>
    <x v="0"/>
    <n v="0"/>
  </r>
  <r>
    <x v="5821"/>
    <n v="41"/>
    <s v="Other"/>
    <s v="Canada"/>
    <d v="2023-05-12T08:24:10"/>
    <x v="4"/>
    <n v="5"/>
    <n v="1"/>
    <n v="49"/>
    <n v="3"/>
    <n v="506.33"/>
    <s v=""/>
    <n v="2"/>
    <s v=""/>
    <n v="5"/>
    <n v="0.2"/>
    <n v="6.1224489795918297E-2"/>
    <n v="253.16499999999999"/>
    <x v="0"/>
    <n v="1"/>
  </r>
  <r>
    <x v="5822"/>
    <n v="32"/>
    <s v="Female"/>
    <s v="Canada"/>
    <d v="2023-03-21T05:04:42"/>
    <x v="1"/>
    <n v="2"/>
    <n v="0"/>
    <n v="46"/>
    <n v="1"/>
    <n v="505.56"/>
    <s v=""/>
    <n v="2"/>
    <s v=""/>
    <n v="26"/>
    <n v="0"/>
    <n v="2.1739130434782601E-2"/>
    <n v="252.78"/>
    <x v="0"/>
    <n v="0"/>
  </r>
  <r>
    <x v="5823"/>
    <n v="24"/>
    <s v="Male"/>
    <s v="UK"/>
    <d v="2024-11-06T21:57:07"/>
    <x v="1"/>
    <n v="4"/>
    <n v="0"/>
    <n v="64"/>
    <n v="3"/>
    <n v="504"/>
    <s v=""/>
    <n v="2"/>
    <s v=""/>
    <n v="44"/>
    <n v="0"/>
    <n v="4.6875E-2"/>
    <n v="252"/>
    <x v="0"/>
    <n v="0"/>
  </r>
  <r>
    <x v="5824"/>
    <n v="36"/>
    <s v="Male"/>
    <s v="USA"/>
    <d v="2024-04-20T06:28:14"/>
    <x v="0"/>
    <n v="0"/>
    <n v="0"/>
    <n v="64"/>
    <n v="3"/>
    <n v="501.98"/>
    <s v=""/>
    <n v="2"/>
    <s v=""/>
    <n v="1"/>
    <n v="0"/>
    <n v="4.6875E-2"/>
    <n v="250.99"/>
    <x v="0"/>
    <n v="0"/>
  </r>
  <r>
    <x v="5825"/>
    <n v="41"/>
    <s v="Female"/>
    <s v="Germany"/>
    <d v="2024-06-14T04:57:37"/>
    <x v="0"/>
    <n v="2"/>
    <n v="0"/>
    <n v="40"/>
    <n v="3"/>
    <n v="501.54"/>
    <s v=""/>
    <n v="2"/>
    <s v=""/>
    <n v="26"/>
    <n v="0"/>
    <n v="7.4999999999999997E-2"/>
    <n v="250.77"/>
    <x v="0"/>
    <n v="0"/>
  </r>
  <r>
    <x v="5826"/>
    <n v="38"/>
    <s v="Male"/>
    <s v="UK"/>
    <d v="2023-07-16T03:25:56"/>
    <x v="4"/>
    <n v="5"/>
    <n v="2"/>
    <n v="43"/>
    <n v="2"/>
    <n v="500.23"/>
    <s v=""/>
    <n v="2"/>
    <s v=""/>
    <n v="10"/>
    <n v="0.4"/>
    <n v="4.6511627906976702E-2"/>
    <n v="250.11500000000001"/>
    <x v="0"/>
    <n v="0"/>
  </r>
  <r>
    <x v="5827"/>
    <n v="50"/>
    <s v="Male"/>
    <s v="USA"/>
    <d v="2024-09-25T16:37:39"/>
    <x v="3"/>
    <n v="4"/>
    <n v="1"/>
    <n v="51"/>
    <n v="5"/>
    <n v="495.81"/>
    <s v=""/>
    <n v="2"/>
    <s v=""/>
    <n v="25"/>
    <n v="0.25"/>
    <n v="9.8039215686274495E-2"/>
    <n v="247.905"/>
    <x v="0"/>
    <n v="0"/>
  </r>
  <r>
    <x v="5828"/>
    <n v="24"/>
    <s v="Male"/>
    <s v="USA"/>
    <d v="2024-01-01T22:37:55"/>
    <x v="5"/>
    <n v="1"/>
    <n v="0"/>
    <n v="42"/>
    <n v="1"/>
    <n v="495.36"/>
    <s v=""/>
    <n v="2"/>
    <s v=""/>
    <n v="33"/>
    <n v="0"/>
    <n v="2.3809523809523801E-2"/>
    <n v="247.68"/>
    <x v="0"/>
    <n v="0"/>
  </r>
  <r>
    <x v="5829"/>
    <n v="43"/>
    <s v="Male"/>
    <s v="USA"/>
    <d v="2023-03-11T07:04:43"/>
    <x v="3"/>
    <n v="2"/>
    <n v="0"/>
    <n v="44"/>
    <n v="2"/>
    <n v="495.24"/>
    <s v=""/>
    <n v="2"/>
    <s v=""/>
    <n v="17"/>
    <n v="0"/>
    <n v="4.54545454545454E-2"/>
    <n v="247.62"/>
    <x v="0"/>
    <n v="0"/>
  </r>
  <r>
    <x v="5830"/>
    <n v="36"/>
    <s v="Female"/>
    <s v="Germany"/>
    <d v="2024-12-16T05:11:26"/>
    <x v="2"/>
    <n v="4"/>
    <n v="1"/>
    <n v="49"/>
    <n v="1"/>
    <n v="494.32"/>
    <s v=""/>
    <n v="2"/>
    <s v=""/>
    <n v="21"/>
    <n v="0.25"/>
    <n v="2.04081632653061E-2"/>
    <n v="247.16"/>
    <x v="0"/>
    <n v="0"/>
  </r>
  <r>
    <x v="5831"/>
    <n v="32"/>
    <s v="Female"/>
    <s v="Australia"/>
    <d v="2024-03-05T22:40:48"/>
    <x v="5"/>
    <n v="1"/>
    <n v="1"/>
    <n v="41"/>
    <n v="3"/>
    <n v="494.12"/>
    <s v=""/>
    <n v="2"/>
    <s v=""/>
    <n v="53"/>
    <n v="1"/>
    <n v="7.3170731707316999E-2"/>
    <n v="247.06"/>
    <x v="0"/>
    <n v="1"/>
  </r>
  <r>
    <x v="5832"/>
    <n v="47"/>
    <s v="Female"/>
    <s v="USA"/>
    <d v="2024-05-02T06:06:52"/>
    <x v="5"/>
    <n v="1"/>
    <n v="0"/>
    <n v="44"/>
    <n v="0"/>
    <n v="493.7"/>
    <s v=""/>
    <n v="2"/>
    <s v=""/>
    <n v="8"/>
    <n v="0"/>
    <n v="0"/>
    <n v="246.85"/>
    <x v="0"/>
    <n v="0"/>
  </r>
  <r>
    <x v="5833"/>
    <n v="68"/>
    <s v="Male"/>
    <s v="USA"/>
    <d v="2024-03-28T16:45:55"/>
    <x v="3"/>
    <n v="2"/>
    <n v="0"/>
    <n v="47"/>
    <n v="2"/>
    <n v="491.98"/>
    <s v=""/>
    <n v="2"/>
    <s v=""/>
    <n v="11"/>
    <n v="0"/>
    <n v="4.2553191489361701E-2"/>
    <n v="245.99"/>
    <x v="0"/>
    <n v="0"/>
  </r>
  <r>
    <x v="5834"/>
    <n v="29"/>
    <s v="Female"/>
    <s v="Canada"/>
    <d v="2024-10-04T22:33:57"/>
    <x v="3"/>
    <n v="1"/>
    <n v="0"/>
    <n v="63"/>
    <n v="3"/>
    <n v="491.63"/>
    <s v=""/>
    <n v="2"/>
    <s v=""/>
    <n v="77"/>
    <n v="0"/>
    <n v="4.7619047619047603E-2"/>
    <n v="245.815"/>
    <x v="0"/>
    <n v="1"/>
  </r>
  <r>
    <x v="5835"/>
    <n v="43"/>
    <s v="Male"/>
    <s v="Canada"/>
    <d v="2023-04-17T12:40:23"/>
    <x v="4"/>
    <n v="2"/>
    <n v="0"/>
    <n v="60"/>
    <n v="8"/>
    <n v="491.19"/>
    <s v=""/>
    <n v="2"/>
    <s v=""/>
    <n v="5"/>
    <n v="0"/>
    <n v="0.133333333333333"/>
    <n v="245.595"/>
    <x v="0"/>
    <n v="0"/>
  </r>
  <r>
    <x v="5836"/>
    <n v="18"/>
    <s v="Female"/>
    <s v="USA"/>
    <d v="2024-07-30T06:16:21"/>
    <x v="5"/>
    <n v="2"/>
    <n v="1"/>
    <n v="58"/>
    <n v="3"/>
    <n v="489.74"/>
    <s v=""/>
    <n v="2"/>
    <s v=""/>
    <n v="17"/>
    <n v="0.5"/>
    <n v="5.1724137931034399E-2"/>
    <n v="244.87"/>
    <x v="0"/>
    <n v="0"/>
  </r>
  <r>
    <x v="5837"/>
    <n v="40"/>
    <s v="Male"/>
    <s v="USA"/>
    <d v="2023-02-26T19:45:13"/>
    <x v="2"/>
    <n v="8"/>
    <n v="1"/>
    <n v="45"/>
    <n v="2"/>
    <n v="488.65"/>
    <s v=""/>
    <n v="2"/>
    <s v=""/>
    <n v="62"/>
    <n v="0.125"/>
    <n v="4.4444444444444398E-2"/>
    <n v="244.32499999999999"/>
    <x v="0"/>
    <n v="0"/>
  </r>
  <r>
    <x v="5838"/>
    <n v="38"/>
    <s v="Female"/>
    <s v="USA"/>
    <d v="2024-11-05T18:12:34"/>
    <x v="4"/>
    <n v="5"/>
    <n v="2"/>
    <n v="49"/>
    <n v="3"/>
    <n v="485.66"/>
    <s v=""/>
    <n v="2"/>
    <s v=""/>
    <n v="33"/>
    <n v="0.4"/>
    <n v="6.1224489795918297E-2"/>
    <n v="242.83"/>
    <x v="0"/>
    <n v="1"/>
  </r>
  <r>
    <x v="5839"/>
    <n v="22"/>
    <s v="Female"/>
    <s v="USA"/>
    <d v="2024-06-27T03:57:59"/>
    <x v="2"/>
    <n v="5"/>
    <n v="0"/>
    <n v="53"/>
    <n v="3"/>
    <n v="485"/>
    <s v=""/>
    <n v="2"/>
    <s v=""/>
    <n v="41"/>
    <n v="0"/>
    <n v="5.6603773584905599E-2"/>
    <n v="242.5"/>
    <x v="0"/>
    <n v="0"/>
  </r>
  <r>
    <x v="5840"/>
    <n v="18"/>
    <s v="Male"/>
    <s v="UK"/>
    <d v="2023-05-09T20:32:16"/>
    <x v="1"/>
    <n v="1"/>
    <n v="1"/>
    <n v="48"/>
    <n v="2"/>
    <n v="484.61"/>
    <s v=""/>
    <n v="2"/>
    <s v=""/>
    <n v="28"/>
    <n v="1"/>
    <n v="4.1666666666666602E-2"/>
    <n v="242.30500000000001"/>
    <x v="0"/>
    <n v="0"/>
  </r>
  <r>
    <x v="5841"/>
    <n v="56"/>
    <s v="Male"/>
    <s v="UK"/>
    <d v="2024-10-29T12:27:18"/>
    <x v="3"/>
    <n v="3"/>
    <n v="0"/>
    <n v="46"/>
    <n v="4"/>
    <n v="483.01"/>
    <s v=""/>
    <n v="2"/>
    <s v=""/>
    <n v="11"/>
    <n v="0"/>
    <n v="8.6956521739130405E-2"/>
    <n v="241.505"/>
    <x v="0"/>
    <n v="1"/>
  </r>
  <r>
    <x v="5842"/>
    <n v="29"/>
    <s v="Female"/>
    <s v="USA"/>
    <d v="2023-10-26T11:21:25"/>
    <x v="2"/>
    <n v="2"/>
    <n v="0"/>
    <n v="49"/>
    <n v="1"/>
    <n v="482.16"/>
    <s v=""/>
    <n v="2"/>
    <s v=""/>
    <n v="1"/>
    <n v="0"/>
    <n v="2.04081632653061E-2"/>
    <n v="241.08"/>
    <x v="0"/>
    <n v="0"/>
  </r>
  <r>
    <x v="5843"/>
    <n v="50"/>
    <s v="Male"/>
    <s v="USA"/>
    <d v="2023-09-09T10:40:58"/>
    <x v="4"/>
    <n v="4"/>
    <n v="0"/>
    <n v="51"/>
    <n v="1"/>
    <n v="481.51"/>
    <s v=""/>
    <n v="2"/>
    <s v=""/>
    <n v="21"/>
    <n v="0"/>
    <n v="1.9607843137254902E-2"/>
    <n v="240.755"/>
    <x v="0"/>
    <n v="0"/>
  </r>
  <r>
    <x v="5844"/>
    <n v="33"/>
    <s v="Female"/>
    <s v="Canada"/>
    <d v="2023-03-19T22:24:57"/>
    <x v="4"/>
    <n v="4"/>
    <n v="0"/>
    <n v="56"/>
    <n v="1"/>
    <n v="481.5"/>
    <s v=""/>
    <n v="2"/>
    <s v=""/>
    <n v="79"/>
    <n v="0"/>
    <n v="1.7857142857142801E-2"/>
    <n v="240.75"/>
    <x v="0"/>
    <n v="0"/>
  </r>
  <r>
    <x v="5845"/>
    <n v="41"/>
    <s v="Female"/>
    <s v="Canada"/>
    <d v="2023-05-01T18:20:30"/>
    <x v="2"/>
    <n v="2"/>
    <n v="1"/>
    <n v="46"/>
    <n v="0"/>
    <n v="481.2"/>
    <s v=""/>
    <n v="2"/>
    <s v=""/>
    <n v="50"/>
    <n v="0.5"/>
    <n v="0"/>
    <n v="240.6"/>
    <x v="0"/>
    <n v="0"/>
  </r>
  <r>
    <x v="5846"/>
    <n v="31"/>
    <s v="Female"/>
    <s v="Japan"/>
    <d v="2023-01-17T01:28:20"/>
    <x v="2"/>
    <n v="2"/>
    <n v="0"/>
    <n v="60"/>
    <n v="2"/>
    <n v="480.79"/>
    <s v=""/>
    <n v="2"/>
    <s v=""/>
    <n v="34"/>
    <n v="0"/>
    <n v="3.3333333333333298E-2"/>
    <n v="240.39500000000001"/>
    <x v="0"/>
    <n v="0"/>
  </r>
  <r>
    <x v="5847"/>
    <n v="18"/>
    <s v="Male"/>
    <s v="UK"/>
    <d v="2024-06-21T15:05:43"/>
    <x v="2"/>
    <n v="2"/>
    <n v="1"/>
    <n v="45"/>
    <n v="1"/>
    <n v="479.31"/>
    <s v=""/>
    <n v="2"/>
    <s v=""/>
    <n v="37"/>
    <n v="0.5"/>
    <n v="2.2222222222222199E-2"/>
    <n v="239.655"/>
    <x v="0"/>
    <n v="0"/>
  </r>
  <r>
    <x v="5848"/>
    <n v="37"/>
    <s v="Male"/>
    <s v="Germany"/>
    <d v="2023-12-31T17:25:46"/>
    <x v="3"/>
    <n v="2"/>
    <n v="0"/>
    <n v="42"/>
    <n v="2"/>
    <n v="475.77"/>
    <s v=""/>
    <n v="2"/>
    <s v=""/>
    <n v="14"/>
    <n v="0"/>
    <n v="4.7619047619047603E-2"/>
    <n v="237.88499999999999"/>
    <x v="0"/>
    <n v="0"/>
  </r>
  <r>
    <x v="5849"/>
    <n v="51"/>
    <s v="Male"/>
    <s v="UK"/>
    <d v="2024-07-03T19:07:11"/>
    <x v="1"/>
    <n v="4"/>
    <n v="2"/>
    <n v="55"/>
    <n v="3"/>
    <n v="475.46"/>
    <s v=""/>
    <n v="2"/>
    <s v=""/>
    <n v="0"/>
    <n v="0.5"/>
    <n v="5.4545454545454501E-2"/>
    <n v="237.73"/>
    <x v="0"/>
    <n v="0"/>
  </r>
  <r>
    <x v="5850"/>
    <n v="48"/>
    <s v="Female"/>
    <s v="UK"/>
    <d v="2024-06-09T18:22:18"/>
    <x v="3"/>
    <n v="3"/>
    <n v="0"/>
    <n v="56"/>
    <n v="0"/>
    <n v="474.49"/>
    <s v=""/>
    <n v="2"/>
    <s v=""/>
    <n v="39"/>
    <n v="0"/>
    <n v="0"/>
    <n v="237.245"/>
    <x v="0"/>
    <n v="0"/>
  </r>
  <r>
    <x v="5851"/>
    <n v="26"/>
    <s v="Male"/>
    <s v="UK"/>
    <d v="2024-06-30T16:39:12"/>
    <x v="1"/>
    <n v="1"/>
    <n v="0"/>
    <n v="58"/>
    <n v="3"/>
    <n v="473.05"/>
    <s v=""/>
    <n v="2"/>
    <s v=""/>
    <n v="0"/>
    <n v="0"/>
    <n v="5.1724137931034399E-2"/>
    <n v="236.52500000000001"/>
    <x v="0"/>
    <n v="0"/>
  </r>
  <r>
    <x v="5852"/>
    <n v="36"/>
    <s v="Female"/>
    <s v="USA"/>
    <d v="2024-02-14T13:32:21"/>
    <x v="1"/>
    <n v="3"/>
    <n v="1"/>
    <n v="41"/>
    <n v="4"/>
    <n v="472.79"/>
    <s v=""/>
    <n v="2"/>
    <s v=""/>
    <n v="3"/>
    <n v="0.33333333333333298"/>
    <n v="9.7560975609756101E-2"/>
    <n v="236.39500000000001"/>
    <x v="0"/>
    <n v="0"/>
  </r>
  <r>
    <x v="5853"/>
    <n v="43"/>
    <s v="Female"/>
    <s v="USA"/>
    <d v="2023-07-06T17:06:48"/>
    <x v="1"/>
    <n v="1"/>
    <n v="0"/>
    <n v="48"/>
    <n v="2"/>
    <n v="470.73"/>
    <s v=""/>
    <n v="2"/>
    <s v=""/>
    <n v="73"/>
    <n v="0"/>
    <n v="4.1666666666666602E-2"/>
    <n v="235.36500000000001"/>
    <x v="0"/>
    <n v="0"/>
  </r>
  <r>
    <x v="5854"/>
    <n v="19"/>
    <s v="Female"/>
    <s v="France"/>
    <d v="2024-12-29T20:15:28"/>
    <x v="3"/>
    <n v="1"/>
    <n v="1"/>
    <n v="45"/>
    <n v="3"/>
    <n v="470.24"/>
    <s v=""/>
    <n v="2"/>
    <s v=""/>
    <n v="50"/>
    <n v="1"/>
    <n v="6.6666666666666596E-2"/>
    <n v="235.12"/>
    <x v="0"/>
    <n v="0"/>
  </r>
  <r>
    <x v="5855"/>
    <n v="32"/>
    <s v="Female"/>
    <s v="Australia"/>
    <d v="2023-04-05T08:38:55"/>
    <x v="2"/>
    <n v="6"/>
    <n v="2"/>
    <n v="43"/>
    <n v="2"/>
    <n v="467.91"/>
    <s v=""/>
    <n v="2"/>
    <s v=""/>
    <n v="37"/>
    <n v="0.33333333333333298"/>
    <n v="4.6511627906976702E-2"/>
    <n v="233.95500000000001"/>
    <x v="0"/>
    <n v="0"/>
  </r>
  <r>
    <x v="5856"/>
    <n v="50"/>
    <s v="Male"/>
    <s v="Germany"/>
    <d v="2023-02-11T07:25:21"/>
    <x v="2"/>
    <n v="3"/>
    <n v="1"/>
    <n v="46"/>
    <n v="4"/>
    <n v="467.26"/>
    <s v=""/>
    <n v="2"/>
    <s v=""/>
    <n v="11"/>
    <n v="0.33333333333333298"/>
    <n v="8.6956521739130405E-2"/>
    <n v="233.63"/>
    <x v="0"/>
    <n v="0"/>
  </r>
  <r>
    <x v="5857"/>
    <n v="50"/>
    <s v="Male"/>
    <s v="USA"/>
    <d v="2023-11-17T00:14:24"/>
    <x v="2"/>
    <n v="3"/>
    <n v="0"/>
    <n v="37"/>
    <n v="0"/>
    <n v="467.2"/>
    <s v=""/>
    <n v="2"/>
    <s v=""/>
    <n v="9"/>
    <n v="0"/>
    <n v="0"/>
    <n v="233.6"/>
    <x v="0"/>
    <n v="0"/>
  </r>
  <r>
    <x v="5858"/>
    <n v="31"/>
    <s v="Female"/>
    <s v="UK"/>
    <d v="2024-02-23T10:43:01"/>
    <x v="1"/>
    <n v="4"/>
    <n v="0"/>
    <n v="63"/>
    <n v="1"/>
    <n v="467.11"/>
    <s v=""/>
    <n v="2"/>
    <s v=""/>
    <n v="9"/>
    <n v="0"/>
    <n v="1.5873015873015799E-2"/>
    <n v="233.55500000000001"/>
    <x v="0"/>
    <n v="0"/>
  </r>
  <r>
    <x v="5859"/>
    <n v="34"/>
    <s v="Female"/>
    <s v="USA"/>
    <d v="2023-08-04T21:58:19"/>
    <x v="5"/>
    <n v="4"/>
    <n v="0"/>
    <n v="62"/>
    <n v="3"/>
    <n v="467.07"/>
    <s v=""/>
    <n v="2"/>
    <s v=""/>
    <n v="26"/>
    <n v="0"/>
    <n v="4.8387096774193498E-2"/>
    <n v="233.535"/>
    <x v="0"/>
    <n v="0"/>
  </r>
  <r>
    <x v="5860"/>
    <n v="35"/>
    <s v="Female"/>
    <s v="USA"/>
    <d v="2024-07-22T02:36:58"/>
    <x v="1"/>
    <n v="5"/>
    <n v="0"/>
    <n v="53"/>
    <n v="1"/>
    <n v="466.52"/>
    <s v=""/>
    <n v="2"/>
    <s v=""/>
    <n v="82"/>
    <n v="0"/>
    <n v="1.8867924528301799E-2"/>
    <n v="233.26"/>
    <x v="0"/>
    <n v="0"/>
  </r>
  <r>
    <x v="5861"/>
    <n v="18"/>
    <s v="Male"/>
    <s v="USA"/>
    <d v="2024-01-02T17:36:48"/>
    <x v="0"/>
    <n v="4"/>
    <n v="2"/>
    <n v="44"/>
    <n v="2"/>
    <n v="465.36"/>
    <s v=""/>
    <n v="2"/>
    <s v=""/>
    <n v="222"/>
    <n v="0.5"/>
    <n v="4.54545454545454E-2"/>
    <n v="232.68"/>
    <x v="0"/>
    <n v="1"/>
  </r>
  <r>
    <x v="5862"/>
    <n v="36"/>
    <s v="Female"/>
    <s v="Canada"/>
    <d v="2023-02-07T09:58:29"/>
    <x v="4"/>
    <n v="1"/>
    <n v="0"/>
    <n v="56"/>
    <n v="0"/>
    <n v="465.17"/>
    <s v=""/>
    <n v="2"/>
    <s v=""/>
    <n v="49"/>
    <n v="0"/>
    <n v="0"/>
    <n v="232.58500000000001"/>
    <x v="0"/>
    <n v="0"/>
  </r>
  <r>
    <x v="5863"/>
    <n v="42"/>
    <s v="Male"/>
    <s v="France"/>
    <d v="2024-09-05T11:52:01"/>
    <x v="2"/>
    <n v="6"/>
    <n v="2"/>
    <n v="68"/>
    <n v="2"/>
    <n v="464.16"/>
    <s v=""/>
    <n v="2"/>
    <s v=""/>
    <n v="38"/>
    <n v="0.33333333333333298"/>
    <n v="2.94117647058823E-2"/>
    <n v="232.08"/>
    <x v="0"/>
    <n v="0"/>
  </r>
  <r>
    <x v="5864"/>
    <n v="27"/>
    <s v="Male"/>
    <s v="USA"/>
    <d v="2024-11-24T16:18:26"/>
    <x v="0"/>
    <n v="5"/>
    <n v="1"/>
    <n v="54"/>
    <n v="3"/>
    <n v="463.82"/>
    <s v=""/>
    <n v="2"/>
    <s v=""/>
    <n v="14"/>
    <n v="0.2"/>
    <n v="5.5555555555555497E-2"/>
    <n v="231.91"/>
    <x v="0"/>
    <n v="1"/>
  </r>
  <r>
    <x v="5865"/>
    <n v="29"/>
    <s v="Male"/>
    <s v="Australia"/>
    <d v="2023-11-21T13:44:57"/>
    <x v="2"/>
    <n v="2"/>
    <n v="1"/>
    <n v="38"/>
    <n v="1"/>
    <n v="462.95"/>
    <s v=""/>
    <n v="2"/>
    <s v=""/>
    <n v="12"/>
    <n v="0.5"/>
    <n v="2.6315789473684199E-2"/>
    <n v="231.47499999999999"/>
    <x v="0"/>
    <n v="0"/>
  </r>
  <r>
    <x v="5866"/>
    <n v="55"/>
    <s v="Female"/>
    <s v="Germany"/>
    <d v="2024-06-13T12:53:57"/>
    <x v="4"/>
    <n v="3"/>
    <n v="1"/>
    <n v="36"/>
    <n v="1"/>
    <n v="462.57"/>
    <s v=""/>
    <n v="2"/>
    <s v=""/>
    <n v="50"/>
    <n v="0.33333333333333298"/>
    <n v="2.77777777777777E-2"/>
    <n v="231.285"/>
    <x v="0"/>
    <n v="0"/>
  </r>
  <r>
    <x v="5867"/>
    <n v="25"/>
    <s v="Female"/>
    <s v="Canada"/>
    <d v="2024-04-01T17:08:00"/>
    <x v="3"/>
    <n v="3"/>
    <n v="1"/>
    <n v="40"/>
    <n v="3"/>
    <n v="462.46"/>
    <s v=""/>
    <n v="2"/>
    <s v=""/>
    <n v="3"/>
    <n v="0.33333333333333298"/>
    <n v="7.4999999999999997E-2"/>
    <n v="231.23"/>
    <x v="0"/>
    <n v="0"/>
  </r>
  <r>
    <x v="5868"/>
    <n v="31"/>
    <s v="Female"/>
    <s v="USA"/>
    <d v="2023-02-20T10:26:27"/>
    <x v="0"/>
    <n v="5"/>
    <n v="2"/>
    <n v="49"/>
    <n v="0"/>
    <n v="462.14"/>
    <s v=""/>
    <n v="2"/>
    <s v=""/>
    <n v="19"/>
    <n v="0.4"/>
    <n v="0"/>
    <n v="231.07"/>
    <x v="0"/>
    <n v="0"/>
  </r>
  <r>
    <x v="5869"/>
    <n v="41"/>
    <s v="Male"/>
    <s v="USA"/>
    <d v="2024-09-15T17:10:03"/>
    <x v="2"/>
    <n v="4"/>
    <n v="0"/>
    <n v="44"/>
    <n v="2"/>
    <n v="461.67"/>
    <s v=""/>
    <n v="2"/>
    <s v=""/>
    <n v="44"/>
    <n v="0"/>
    <n v="4.54545454545454E-2"/>
    <n v="230.83500000000001"/>
    <x v="0"/>
    <n v="0"/>
  </r>
  <r>
    <x v="5870"/>
    <n v="44"/>
    <s v="Female"/>
    <s v="Canada"/>
    <d v="2024-09-01T20:15:35"/>
    <x v="5"/>
    <n v="2"/>
    <n v="1"/>
    <n v="41"/>
    <n v="2"/>
    <n v="460.97"/>
    <s v=""/>
    <n v="2"/>
    <s v=""/>
    <n v="23"/>
    <n v="0.5"/>
    <n v="4.8780487804878002E-2"/>
    <n v="230.48500000000001"/>
    <x v="0"/>
    <n v="0"/>
  </r>
  <r>
    <x v="5871"/>
    <n v="39"/>
    <s v="Male"/>
    <s v="Germany"/>
    <d v="2023-08-11T08:44:41"/>
    <x v="3"/>
    <n v="1"/>
    <n v="0"/>
    <n v="53"/>
    <n v="9"/>
    <n v="460.82"/>
    <s v=""/>
    <n v="2"/>
    <s v=""/>
    <n v="2"/>
    <n v="0"/>
    <n v="0.169811320754716"/>
    <n v="230.41"/>
    <x v="0"/>
    <n v="0"/>
  </r>
  <r>
    <x v="5872"/>
    <n v="50"/>
    <s v="Male"/>
    <s v="France"/>
    <d v="2023-10-07T19:05:59"/>
    <x v="4"/>
    <n v="7"/>
    <n v="0"/>
    <n v="48"/>
    <n v="3"/>
    <n v="459.5"/>
    <s v=""/>
    <n v="2"/>
    <s v=""/>
    <n v="20"/>
    <n v="0"/>
    <n v="6.25E-2"/>
    <n v="229.75"/>
    <x v="0"/>
    <n v="0"/>
  </r>
  <r>
    <x v="5873"/>
    <n v="43"/>
    <s v="Male"/>
    <s v="Canada"/>
    <d v="2024-04-21T17:30:48"/>
    <x v="4"/>
    <n v="3"/>
    <n v="0"/>
    <n v="44"/>
    <n v="0"/>
    <n v="459.38"/>
    <s v=""/>
    <n v="2"/>
    <s v=""/>
    <n v="31"/>
    <n v="0"/>
    <n v="0"/>
    <n v="229.69"/>
    <x v="0"/>
    <n v="0"/>
  </r>
  <r>
    <x v="5874"/>
    <n v="41"/>
    <s v="Female"/>
    <s v="USA"/>
    <d v="2023-09-15T01:00:51"/>
    <x v="4"/>
    <n v="5"/>
    <n v="1"/>
    <n v="55"/>
    <n v="5"/>
    <n v="458.83"/>
    <s v=""/>
    <n v="2"/>
    <s v=""/>
    <n v="22"/>
    <n v="0.2"/>
    <n v="9.0909090909090898E-2"/>
    <n v="229.41499999999999"/>
    <x v="0"/>
    <n v="0"/>
  </r>
  <r>
    <x v="5875"/>
    <n v="41"/>
    <s v="Male"/>
    <s v="Germany"/>
    <d v="2024-05-23T23:22:41"/>
    <x v="3"/>
    <n v="3"/>
    <n v="1"/>
    <n v="55"/>
    <n v="2"/>
    <n v="458.66"/>
    <s v=""/>
    <n v="2"/>
    <s v=""/>
    <n v="19"/>
    <n v="0.33333333333333298"/>
    <n v="3.6363636363636299E-2"/>
    <n v="229.33"/>
    <x v="0"/>
    <n v="0"/>
  </r>
  <r>
    <x v="5876"/>
    <n v="37"/>
    <s v="Female"/>
    <s v="USA"/>
    <d v="2023-07-26T23:20:02"/>
    <x v="3"/>
    <n v="4"/>
    <n v="1"/>
    <n v="47"/>
    <n v="1"/>
    <n v="458.15"/>
    <s v=""/>
    <n v="2"/>
    <s v=""/>
    <n v="5"/>
    <n v="0.25"/>
    <n v="2.1276595744680799E-2"/>
    <n v="229.07499999999999"/>
    <x v="0"/>
    <n v="0"/>
  </r>
  <r>
    <x v="5877"/>
    <n v="48"/>
    <s v="Female"/>
    <s v="Germany"/>
    <d v="2023-11-26T01:47:53"/>
    <x v="3"/>
    <n v="4"/>
    <n v="2"/>
    <n v="47"/>
    <n v="3"/>
    <n v="457.29"/>
    <s v=""/>
    <n v="2"/>
    <s v=""/>
    <n v="1"/>
    <n v="0.5"/>
    <n v="6.3829787234042507E-2"/>
    <n v="228.64500000000001"/>
    <x v="0"/>
    <n v="0"/>
  </r>
  <r>
    <x v="5878"/>
    <n v="37"/>
    <s v="Female"/>
    <s v="USA"/>
    <d v="2023-07-05T03:09:01"/>
    <x v="1"/>
    <n v="3"/>
    <n v="1"/>
    <n v="40"/>
    <n v="4"/>
    <n v="457.11"/>
    <s v=""/>
    <n v="2"/>
    <s v=""/>
    <n v="38"/>
    <n v="0.33333333333333298"/>
    <n v="0.1"/>
    <n v="228.55500000000001"/>
    <x v="0"/>
    <n v="0"/>
  </r>
  <r>
    <x v="5879"/>
    <n v="38"/>
    <s v="Female"/>
    <s v="USA"/>
    <d v="2024-12-29T05:39:23"/>
    <x v="4"/>
    <n v="1"/>
    <n v="0"/>
    <n v="45"/>
    <n v="2"/>
    <n v="456.86"/>
    <s v=""/>
    <n v="2"/>
    <s v=""/>
    <n v="8"/>
    <n v="0"/>
    <n v="4.4444444444444398E-2"/>
    <n v="228.43"/>
    <x v="0"/>
    <n v="0"/>
  </r>
  <r>
    <x v="5880"/>
    <n v="46"/>
    <s v="Female"/>
    <s v="France"/>
    <d v="2024-07-20T02:25:56"/>
    <x v="3"/>
    <n v="4"/>
    <n v="1"/>
    <n v="54"/>
    <n v="1"/>
    <n v="456.22"/>
    <s v=""/>
    <n v="2"/>
    <s v=""/>
    <n v="16"/>
    <n v="0.25"/>
    <n v="1.85185185185185E-2"/>
    <n v="228.11"/>
    <x v="0"/>
    <n v="0"/>
  </r>
  <r>
    <x v="5881"/>
    <n v="24"/>
    <s v="Female"/>
    <s v="Canada"/>
    <d v="2024-01-29T09:08:48"/>
    <x v="4"/>
    <n v="2"/>
    <n v="0"/>
    <n v="36"/>
    <n v="2"/>
    <n v="455.75"/>
    <s v=""/>
    <n v="2"/>
    <s v=""/>
    <n v="17"/>
    <n v="0"/>
    <n v="5.5555555555555497E-2"/>
    <n v="227.875"/>
    <x v="0"/>
    <n v="0"/>
  </r>
  <r>
    <x v="5882"/>
    <n v="35"/>
    <s v="Female"/>
    <s v="USA"/>
    <d v="2024-07-19T01:36:36"/>
    <x v="2"/>
    <n v="2"/>
    <n v="0"/>
    <n v="54"/>
    <n v="2"/>
    <n v="455.37"/>
    <s v=""/>
    <n v="2"/>
    <s v=""/>
    <n v="18"/>
    <n v="0"/>
    <n v="3.7037037037037E-2"/>
    <n v="227.685"/>
    <x v="0"/>
    <n v="0"/>
  </r>
  <r>
    <x v="5883"/>
    <n v="34"/>
    <s v="Female"/>
    <s v="USA"/>
    <d v="2024-01-24T19:38:15"/>
    <x v="3"/>
    <n v="3"/>
    <n v="1"/>
    <n v="50"/>
    <n v="2"/>
    <n v="455.36"/>
    <s v=""/>
    <n v="2"/>
    <s v=""/>
    <n v="13"/>
    <n v="0.33333333333333298"/>
    <n v="0.04"/>
    <n v="227.68"/>
    <x v="0"/>
    <n v="1"/>
  </r>
  <r>
    <x v="5884"/>
    <n v="47"/>
    <s v="Female"/>
    <s v="Japan"/>
    <d v="2023-04-10T08:22:43"/>
    <x v="2"/>
    <n v="4"/>
    <n v="1"/>
    <n v="54"/>
    <n v="3"/>
    <n v="454.81"/>
    <s v=""/>
    <n v="2"/>
    <s v=""/>
    <n v="18"/>
    <n v="0.25"/>
    <n v="5.5555555555555497E-2"/>
    <n v="227.405"/>
    <x v="0"/>
    <n v="0"/>
  </r>
  <r>
    <x v="5885"/>
    <n v="28"/>
    <s v="Male"/>
    <s v="USA"/>
    <d v="2024-09-06T09:46:08"/>
    <x v="2"/>
    <n v="4"/>
    <n v="2"/>
    <n v="57"/>
    <n v="2"/>
    <n v="454.69"/>
    <s v=""/>
    <n v="2"/>
    <s v=""/>
    <n v="18"/>
    <n v="0.5"/>
    <n v="3.5087719298245598E-2"/>
    <n v="227.345"/>
    <x v="0"/>
    <n v="0"/>
  </r>
  <r>
    <x v="5886"/>
    <n v="25"/>
    <s v="Male"/>
    <s v="USA"/>
    <d v="2023-03-17T20:46:18"/>
    <x v="0"/>
    <n v="4"/>
    <n v="2"/>
    <n v="50"/>
    <n v="2"/>
    <n v="453.48"/>
    <s v=""/>
    <n v="2"/>
    <s v=""/>
    <n v="8"/>
    <n v="0.5"/>
    <n v="0.04"/>
    <n v="226.74"/>
    <x v="0"/>
    <n v="0"/>
  </r>
  <r>
    <x v="5887"/>
    <n v="39"/>
    <s v="Male"/>
    <s v="USA"/>
    <d v="2023-01-18T21:16:33"/>
    <x v="5"/>
    <n v="4"/>
    <n v="1"/>
    <n v="57"/>
    <n v="2"/>
    <n v="453.41"/>
    <s v=""/>
    <n v="2"/>
    <s v=""/>
    <n v="20"/>
    <n v="0.25"/>
    <n v="3.5087719298245598E-2"/>
    <n v="226.70500000000001"/>
    <x v="0"/>
    <n v="0"/>
  </r>
  <r>
    <x v="5888"/>
    <n v="37"/>
    <s v="Male"/>
    <s v="USA"/>
    <d v="2024-02-04T14:04:45"/>
    <x v="0"/>
    <n v="3"/>
    <n v="1"/>
    <n v="42"/>
    <n v="3"/>
    <n v="453.26"/>
    <s v=""/>
    <n v="2"/>
    <s v=""/>
    <n v="4"/>
    <n v="0.33333333333333298"/>
    <n v="7.1428571428571397E-2"/>
    <n v="226.63"/>
    <x v="0"/>
    <n v="0"/>
  </r>
  <r>
    <x v="5889"/>
    <n v="32"/>
    <s v="Female"/>
    <s v="USA"/>
    <d v="2024-01-09T20:26:52"/>
    <x v="3"/>
    <n v="2"/>
    <n v="0"/>
    <n v="56"/>
    <n v="3"/>
    <n v="452.56"/>
    <s v=""/>
    <n v="2"/>
    <s v=""/>
    <n v="13"/>
    <n v="0"/>
    <n v="5.3571428571428499E-2"/>
    <n v="226.28"/>
    <x v="0"/>
    <n v="0"/>
  </r>
  <r>
    <x v="5890"/>
    <n v="65"/>
    <s v="Female"/>
    <s v="Japan"/>
    <d v="2024-12-08T10:17:41"/>
    <x v="2"/>
    <n v="4"/>
    <n v="1"/>
    <n v="52"/>
    <n v="3"/>
    <n v="451.79"/>
    <s v=""/>
    <n v="2"/>
    <s v=""/>
    <n v="16"/>
    <n v="0.25"/>
    <n v="5.7692307692307598E-2"/>
    <n v="225.89500000000001"/>
    <x v="0"/>
    <n v="0"/>
  </r>
  <r>
    <x v="5891"/>
    <n v="36"/>
    <s v="Male"/>
    <s v="Canada"/>
    <d v="2023-02-13T13:26:50"/>
    <x v="2"/>
    <n v="3"/>
    <n v="2"/>
    <n v="49"/>
    <n v="3"/>
    <n v="451.2"/>
    <s v=""/>
    <n v="2"/>
    <s v=""/>
    <n v="12"/>
    <n v="0.66666666666666596"/>
    <n v="6.1224489795918297E-2"/>
    <n v="225.6"/>
    <x v="0"/>
    <n v="0"/>
  </r>
  <r>
    <x v="5892"/>
    <n v="35"/>
    <s v="Male"/>
    <s v="UK"/>
    <d v="2023-12-29T01:11:03"/>
    <x v="3"/>
    <n v="2"/>
    <n v="1"/>
    <n v="54"/>
    <n v="3"/>
    <n v="451.12"/>
    <s v=""/>
    <n v="2"/>
    <s v=""/>
    <n v="73"/>
    <n v="0.5"/>
    <n v="5.5555555555555497E-2"/>
    <n v="225.56"/>
    <x v="0"/>
    <n v="0"/>
  </r>
  <r>
    <x v="5893"/>
    <n v="60"/>
    <s v="Female"/>
    <s v="France"/>
    <d v="2024-10-13T15:21:48"/>
    <x v="2"/>
    <n v="2"/>
    <n v="0"/>
    <n v="41"/>
    <n v="2"/>
    <n v="449.22"/>
    <s v=""/>
    <n v="2"/>
    <s v=""/>
    <n v="8"/>
    <n v="0"/>
    <n v="4.8780487804878002E-2"/>
    <n v="224.61"/>
    <x v="0"/>
    <n v="0"/>
  </r>
  <r>
    <x v="5894"/>
    <n v="22"/>
    <s v="Female"/>
    <s v="Australia"/>
    <d v="2024-08-01T15:13:02"/>
    <x v="2"/>
    <n v="0"/>
    <n v="0"/>
    <n v="50"/>
    <n v="7"/>
    <n v="448.95"/>
    <s v=""/>
    <n v="2"/>
    <s v=""/>
    <n v="8"/>
    <n v="0"/>
    <n v="0.14000000000000001"/>
    <n v="224.47499999999999"/>
    <x v="0"/>
    <n v="0"/>
  </r>
  <r>
    <x v="5895"/>
    <n v="45"/>
    <s v="Female"/>
    <s v="Canada"/>
    <d v="2024-04-12T13:02:06"/>
    <x v="0"/>
    <n v="4"/>
    <n v="2"/>
    <n v="36"/>
    <n v="1"/>
    <n v="448.61"/>
    <s v=""/>
    <n v="2"/>
    <s v=""/>
    <n v="7"/>
    <n v="0.5"/>
    <n v="2.77777777777777E-2"/>
    <n v="224.30500000000001"/>
    <x v="0"/>
    <n v="0"/>
  </r>
  <r>
    <x v="5896"/>
    <n v="41"/>
    <s v="Male"/>
    <s v="UK"/>
    <d v="2023-03-24T06:05:04"/>
    <x v="5"/>
    <n v="2"/>
    <n v="0"/>
    <n v="43"/>
    <n v="2"/>
    <n v="448.1"/>
    <s v=""/>
    <n v="2"/>
    <s v=""/>
    <n v="75"/>
    <n v="0"/>
    <n v="4.6511627906976702E-2"/>
    <n v="224.05"/>
    <x v="0"/>
    <n v="1"/>
  </r>
  <r>
    <x v="5897"/>
    <n v="57"/>
    <s v="Male"/>
    <s v="Australia"/>
    <d v="2023-07-16T16:34:24"/>
    <x v="2"/>
    <n v="1"/>
    <n v="0"/>
    <n v="56"/>
    <n v="2"/>
    <n v="447.47"/>
    <s v=""/>
    <n v="2"/>
    <s v=""/>
    <n v="31"/>
    <n v="0"/>
    <n v="3.5714285714285698E-2"/>
    <n v="223.73500000000001"/>
    <x v="0"/>
    <n v="0"/>
  </r>
  <r>
    <x v="5898"/>
    <n v="38"/>
    <s v="Female"/>
    <s v="Germany"/>
    <d v="2023-06-05T22:17:31"/>
    <x v="2"/>
    <n v="3"/>
    <n v="2"/>
    <n v="56"/>
    <n v="3"/>
    <n v="447.33"/>
    <s v=""/>
    <n v="2"/>
    <s v=""/>
    <n v="9"/>
    <n v="0.66666666666666596"/>
    <n v="5.3571428571428499E-2"/>
    <n v="223.66499999999999"/>
    <x v="0"/>
    <n v="0"/>
  </r>
  <r>
    <x v="5899"/>
    <n v="28"/>
    <s v="Female"/>
    <s v="USA"/>
    <d v="2024-09-25T12:14:49"/>
    <x v="4"/>
    <n v="3"/>
    <n v="2"/>
    <n v="46"/>
    <n v="0"/>
    <n v="447.29"/>
    <s v=""/>
    <n v="2"/>
    <s v=""/>
    <n v="18"/>
    <n v="0.66666666666666596"/>
    <n v="0"/>
    <n v="223.64500000000001"/>
    <x v="0"/>
    <n v="0"/>
  </r>
  <r>
    <x v="5900"/>
    <n v="31"/>
    <s v="Male"/>
    <s v="Australia"/>
    <d v="2024-09-02T13:46:52"/>
    <x v="1"/>
    <n v="4"/>
    <n v="1"/>
    <n v="56"/>
    <n v="3"/>
    <n v="447.25"/>
    <s v=""/>
    <n v="2"/>
    <s v=""/>
    <n v="23"/>
    <n v="0.25"/>
    <n v="5.3571428571428499E-2"/>
    <n v="223.625"/>
    <x v="0"/>
    <n v="0"/>
  </r>
  <r>
    <x v="5901"/>
    <n v="18"/>
    <s v="Female"/>
    <s v="USA"/>
    <d v="2023-10-18T17:55:17"/>
    <x v="2"/>
    <n v="2"/>
    <n v="1"/>
    <n v="49"/>
    <n v="4"/>
    <n v="446.83"/>
    <s v=""/>
    <n v="2"/>
    <s v=""/>
    <n v="68"/>
    <n v="0.5"/>
    <n v="8.16326530612244E-2"/>
    <n v="223.41499999999999"/>
    <x v="0"/>
    <n v="0"/>
  </r>
  <r>
    <x v="5902"/>
    <n v="18"/>
    <s v="Male"/>
    <s v="USA"/>
    <d v="2023-08-24T22:21:07"/>
    <x v="5"/>
    <n v="1"/>
    <n v="1"/>
    <n v="42"/>
    <n v="3"/>
    <n v="446.46"/>
    <s v=""/>
    <n v="2"/>
    <s v=""/>
    <n v="12"/>
    <n v="1"/>
    <n v="7.1428571428571397E-2"/>
    <n v="223.23"/>
    <x v="0"/>
    <n v="0"/>
  </r>
  <r>
    <x v="5903"/>
    <n v="51"/>
    <s v="Female"/>
    <s v="Japan"/>
    <d v="2023-10-24T08:15:10"/>
    <x v="2"/>
    <n v="3"/>
    <n v="1"/>
    <n v="61"/>
    <n v="2"/>
    <n v="444.61"/>
    <s v=""/>
    <n v="2"/>
    <s v=""/>
    <n v="7"/>
    <n v="0.33333333333333298"/>
    <n v="3.2786885245901599E-2"/>
    <n v="222.30500000000001"/>
    <x v="0"/>
    <n v="1"/>
  </r>
  <r>
    <x v="5904"/>
    <n v="21"/>
    <s v="Male"/>
    <s v="Germany"/>
    <d v="2024-02-21T17:50:01"/>
    <x v="1"/>
    <n v="1"/>
    <n v="0"/>
    <n v="43"/>
    <n v="3"/>
    <n v="444.26"/>
    <s v=""/>
    <n v="2"/>
    <s v=""/>
    <n v="39"/>
    <n v="0"/>
    <n v="6.9767441860465101E-2"/>
    <n v="222.13"/>
    <x v="0"/>
    <n v="0"/>
  </r>
  <r>
    <x v="5905"/>
    <n v="18"/>
    <s v="Female"/>
    <s v="USA"/>
    <d v="2024-04-17T12:45:54"/>
    <x v="2"/>
    <n v="4"/>
    <n v="1"/>
    <n v="45"/>
    <n v="0"/>
    <n v="444.2"/>
    <s v=""/>
    <n v="2"/>
    <s v=""/>
    <n v="33"/>
    <n v="0.25"/>
    <n v="0"/>
    <n v="222.1"/>
    <x v="0"/>
    <n v="0"/>
  </r>
  <r>
    <x v="5906"/>
    <n v="39"/>
    <s v="Female"/>
    <s v="USA"/>
    <d v="2024-07-29T12:45:04"/>
    <x v="2"/>
    <n v="2"/>
    <n v="1"/>
    <n v="49"/>
    <n v="4"/>
    <n v="443.9"/>
    <s v=""/>
    <n v="2"/>
    <s v=""/>
    <n v="1"/>
    <n v="0.5"/>
    <n v="8.16326530612244E-2"/>
    <n v="221.95"/>
    <x v="0"/>
    <n v="0"/>
  </r>
  <r>
    <x v="5907"/>
    <n v="29"/>
    <s v="Female"/>
    <s v="France"/>
    <d v="2024-07-31T11:28:30"/>
    <x v="5"/>
    <n v="3"/>
    <n v="1"/>
    <n v="46"/>
    <n v="1"/>
    <n v="442.96"/>
    <s v=""/>
    <n v="2"/>
    <s v=""/>
    <n v="4"/>
    <n v="0.33333333333333298"/>
    <n v="2.1739130434782601E-2"/>
    <n v="221.48"/>
    <x v="0"/>
    <n v="1"/>
  </r>
  <r>
    <x v="5908"/>
    <n v="22"/>
    <s v="Male"/>
    <s v="Canada"/>
    <d v="2024-12-07T00:42:43"/>
    <x v="3"/>
    <n v="3"/>
    <n v="0"/>
    <n v="44"/>
    <n v="2"/>
    <n v="442.73"/>
    <s v=""/>
    <n v="2"/>
    <s v=""/>
    <n v="41"/>
    <n v="0"/>
    <n v="4.54545454545454E-2"/>
    <n v="221.36500000000001"/>
    <x v="0"/>
    <n v="0"/>
  </r>
  <r>
    <x v="5909"/>
    <n v="39"/>
    <s v="Male"/>
    <s v="Canada"/>
    <d v="2024-09-16T12:08:56"/>
    <x v="3"/>
    <n v="4"/>
    <n v="2"/>
    <n v="69"/>
    <n v="2"/>
    <n v="442.68"/>
    <s v=""/>
    <n v="2"/>
    <s v=""/>
    <n v="31"/>
    <n v="0.5"/>
    <n v="2.8985507246376802E-2"/>
    <n v="221.34"/>
    <x v="0"/>
    <n v="0"/>
  </r>
  <r>
    <x v="5910"/>
    <n v="38"/>
    <s v="Female"/>
    <s v="USA"/>
    <d v="2024-09-23T00:22:55"/>
    <x v="3"/>
    <n v="3"/>
    <n v="1"/>
    <n v="66"/>
    <n v="4"/>
    <n v="442.65"/>
    <s v=""/>
    <n v="2"/>
    <s v=""/>
    <n v="19"/>
    <n v="0.33333333333333298"/>
    <n v="6.0606060606060601E-2"/>
    <n v="221.32499999999999"/>
    <x v="0"/>
    <n v="0"/>
  </r>
  <r>
    <x v="5911"/>
    <n v="49"/>
    <s v="Female"/>
    <s v="Australia"/>
    <d v="2023-05-19T19:59:52"/>
    <x v="4"/>
    <n v="1"/>
    <n v="0"/>
    <n v="44"/>
    <n v="3"/>
    <n v="442.37"/>
    <s v=""/>
    <n v="2"/>
    <s v=""/>
    <n v="63"/>
    <n v="0"/>
    <n v="6.8181818181818094E-2"/>
    <n v="221.185"/>
    <x v="0"/>
    <n v="0"/>
  </r>
  <r>
    <x v="5912"/>
    <n v="21"/>
    <s v="Male"/>
    <s v="USA"/>
    <d v="2024-10-27T02:03:01"/>
    <x v="1"/>
    <n v="3"/>
    <n v="0"/>
    <n v="56"/>
    <n v="4"/>
    <n v="442.27"/>
    <s v=""/>
    <n v="2"/>
    <s v=""/>
    <n v="2"/>
    <n v="0"/>
    <n v="7.1428571428571397E-2"/>
    <n v="221.13499999999999"/>
    <x v="0"/>
    <n v="0"/>
  </r>
  <r>
    <x v="5913"/>
    <n v="18"/>
    <s v="Male"/>
    <s v="France"/>
    <d v="2024-11-27T17:18:48"/>
    <x v="3"/>
    <n v="5"/>
    <n v="3"/>
    <n v="41"/>
    <n v="1"/>
    <n v="441.52"/>
    <s v=""/>
    <n v="2"/>
    <s v=""/>
    <n v="31"/>
    <n v="0.6"/>
    <n v="2.4390243902439001E-2"/>
    <n v="220.76"/>
    <x v="0"/>
    <n v="1"/>
  </r>
  <r>
    <x v="5914"/>
    <n v="41"/>
    <s v="Other"/>
    <s v="USA"/>
    <d v="2023-10-31T18:23:15"/>
    <x v="0"/>
    <n v="4"/>
    <n v="2"/>
    <n v="50"/>
    <n v="2"/>
    <n v="440.76"/>
    <s v=""/>
    <n v="2"/>
    <s v=""/>
    <n v="10"/>
    <n v="0.5"/>
    <n v="0.04"/>
    <n v="220.38"/>
    <x v="0"/>
    <n v="0"/>
  </r>
  <r>
    <x v="5915"/>
    <n v="24"/>
    <s v="Female"/>
    <s v="USA"/>
    <d v="2023-08-25T05:39:09"/>
    <x v="3"/>
    <n v="5"/>
    <n v="2"/>
    <n v="45"/>
    <n v="1"/>
    <n v="440.21"/>
    <s v=""/>
    <n v="2"/>
    <s v=""/>
    <n v="33"/>
    <n v="0.4"/>
    <n v="2.2222222222222199E-2"/>
    <n v="220.10499999999999"/>
    <x v="0"/>
    <n v="1"/>
  </r>
  <r>
    <x v="5916"/>
    <n v="31"/>
    <s v="Female"/>
    <s v="UK"/>
    <d v="2024-01-14T17:15:27"/>
    <x v="2"/>
    <n v="7"/>
    <n v="2"/>
    <n v="57"/>
    <n v="5"/>
    <n v="439.73"/>
    <s v=""/>
    <n v="2"/>
    <s v=""/>
    <n v="38"/>
    <n v="0.28571428571428498"/>
    <n v="8.7719298245614002E-2"/>
    <n v="219.86500000000001"/>
    <x v="0"/>
    <n v="0"/>
  </r>
  <r>
    <x v="5917"/>
    <n v="24"/>
    <s v="Female"/>
    <s v="UK"/>
    <d v="2023-01-12T10:30:10"/>
    <x v="4"/>
    <n v="5"/>
    <n v="1"/>
    <n v="44"/>
    <n v="2"/>
    <n v="439.08"/>
    <s v=""/>
    <n v="2"/>
    <s v=""/>
    <n v="8"/>
    <n v="0.2"/>
    <n v="4.54545454545454E-2"/>
    <n v="219.54"/>
    <x v="0"/>
    <n v="0"/>
  </r>
  <r>
    <x v="5918"/>
    <n v="18"/>
    <s v="Male"/>
    <s v="Australia"/>
    <d v="2023-10-20T16:38:43"/>
    <x v="2"/>
    <n v="2"/>
    <n v="1"/>
    <n v="48"/>
    <n v="4"/>
    <n v="438.94"/>
    <s v=""/>
    <n v="2"/>
    <s v=""/>
    <n v="44"/>
    <n v="0.5"/>
    <n v="8.3333333333333301E-2"/>
    <n v="219.47"/>
    <x v="0"/>
    <n v="0"/>
  </r>
  <r>
    <x v="5919"/>
    <n v="27"/>
    <s v="Female"/>
    <s v="Japan"/>
    <d v="2024-01-19T05:18:23"/>
    <x v="2"/>
    <n v="5"/>
    <n v="3"/>
    <n v="37"/>
    <n v="1"/>
    <n v="438.31"/>
    <s v=""/>
    <n v="2"/>
    <s v=""/>
    <n v="20"/>
    <n v="0.6"/>
    <n v="2.7027027027027001E-2"/>
    <n v="219.155"/>
    <x v="0"/>
    <n v="0"/>
  </r>
  <r>
    <x v="5920"/>
    <n v="38"/>
    <s v="Male"/>
    <s v="USA"/>
    <d v="2023-05-06T13:41:28"/>
    <x v="4"/>
    <n v="3"/>
    <n v="0"/>
    <n v="38"/>
    <n v="2"/>
    <n v="436.34"/>
    <s v=""/>
    <n v="2"/>
    <s v=""/>
    <n v="25"/>
    <n v="0"/>
    <n v="5.2631578947368397E-2"/>
    <n v="218.17"/>
    <x v="0"/>
    <n v="0"/>
  </r>
  <r>
    <x v="5921"/>
    <n v="35"/>
    <s v="Female"/>
    <s v="USA"/>
    <d v="2024-03-10T12:11:20"/>
    <x v="0"/>
    <n v="3"/>
    <n v="0"/>
    <n v="50"/>
    <n v="3"/>
    <n v="436.24"/>
    <s v=""/>
    <n v="2"/>
    <s v=""/>
    <n v="3"/>
    <n v="0"/>
    <n v="0.06"/>
    <n v="218.12"/>
    <x v="0"/>
    <n v="0"/>
  </r>
  <r>
    <x v="5922"/>
    <n v="38"/>
    <s v="Female"/>
    <s v="Canada"/>
    <d v="2023-01-07T23:54:50"/>
    <x v="4"/>
    <n v="3"/>
    <n v="1"/>
    <n v="47"/>
    <n v="4"/>
    <n v="435.03"/>
    <s v=""/>
    <n v="2"/>
    <s v=""/>
    <n v="13"/>
    <n v="0.33333333333333298"/>
    <n v="8.5106382978723402E-2"/>
    <n v="217.51499999999999"/>
    <x v="0"/>
    <n v="1"/>
  </r>
  <r>
    <x v="5923"/>
    <n v="51"/>
    <s v="Female"/>
    <s v="UK"/>
    <d v="2024-12-28T09:12:53"/>
    <x v="0"/>
    <n v="2"/>
    <n v="1"/>
    <n v="58"/>
    <n v="0"/>
    <n v="434.72"/>
    <s v=""/>
    <n v="2"/>
    <s v=""/>
    <n v="17"/>
    <n v="0.5"/>
    <n v="0"/>
    <n v="217.36"/>
    <x v="0"/>
    <n v="0"/>
  </r>
  <r>
    <x v="5924"/>
    <n v="26"/>
    <s v="Female"/>
    <s v="USA"/>
    <d v="2023-06-25T00:46:12"/>
    <x v="2"/>
    <n v="2"/>
    <n v="0"/>
    <n v="50"/>
    <n v="3"/>
    <n v="433.8"/>
    <s v=""/>
    <n v="2"/>
    <s v=""/>
    <n v="37"/>
    <n v="0"/>
    <n v="0.06"/>
    <n v="216.9"/>
    <x v="0"/>
    <n v="0"/>
  </r>
  <r>
    <x v="5925"/>
    <n v="41"/>
    <s v="Male"/>
    <s v="USA"/>
    <d v="2024-05-31T09:30:46"/>
    <x v="2"/>
    <n v="1"/>
    <n v="0"/>
    <n v="50"/>
    <n v="5"/>
    <n v="433.17"/>
    <s v=""/>
    <n v="2"/>
    <s v=""/>
    <n v="19"/>
    <n v="0"/>
    <n v="0.1"/>
    <n v="216.58500000000001"/>
    <x v="0"/>
    <n v="0"/>
  </r>
  <r>
    <x v="5926"/>
    <n v="43"/>
    <s v="Male"/>
    <s v="USA"/>
    <d v="2024-08-03T19:46:54"/>
    <x v="4"/>
    <n v="2"/>
    <n v="1"/>
    <n v="50"/>
    <n v="2"/>
    <n v="432.31"/>
    <s v=""/>
    <n v="2"/>
    <s v=""/>
    <n v="0"/>
    <n v="0.5"/>
    <n v="0.04"/>
    <n v="216.155"/>
    <x v="0"/>
    <n v="0"/>
  </r>
  <r>
    <x v="5927"/>
    <n v="34"/>
    <s v="Female"/>
    <s v="Germany"/>
    <d v="2023-01-28T09:03:17"/>
    <x v="1"/>
    <n v="2"/>
    <n v="1"/>
    <n v="57"/>
    <n v="4"/>
    <n v="432.01"/>
    <s v=""/>
    <n v="2"/>
    <s v=""/>
    <n v="5"/>
    <n v="0.5"/>
    <n v="7.0175438596491196E-2"/>
    <n v="216.005"/>
    <x v="0"/>
    <n v="0"/>
  </r>
  <r>
    <x v="5928"/>
    <n v="18"/>
    <s v="Male"/>
    <s v="Canada"/>
    <d v="2024-01-02T20:32:01"/>
    <x v="0"/>
    <n v="2"/>
    <n v="0"/>
    <n v="50"/>
    <n v="1"/>
    <n v="431.06"/>
    <s v=""/>
    <n v="2"/>
    <s v=""/>
    <n v="5"/>
    <n v="0"/>
    <n v="0.02"/>
    <n v="215.53"/>
    <x v="0"/>
    <n v="1"/>
  </r>
  <r>
    <x v="5929"/>
    <n v="18"/>
    <s v="Male"/>
    <s v="Canada"/>
    <d v="2024-10-02T03:24:01"/>
    <x v="5"/>
    <n v="2"/>
    <n v="0"/>
    <n v="59"/>
    <n v="1"/>
    <n v="430.95"/>
    <s v=""/>
    <n v="2"/>
    <s v=""/>
    <n v="27"/>
    <n v="0"/>
    <n v="1.6949152542372801E-2"/>
    <n v="215.47499999999999"/>
    <x v="0"/>
    <n v="0"/>
  </r>
  <r>
    <x v="5930"/>
    <n v="20"/>
    <s v="Female"/>
    <s v="Japan"/>
    <d v="2024-06-21T03:24:51"/>
    <x v="1"/>
    <n v="2"/>
    <n v="0"/>
    <n v="51"/>
    <n v="2"/>
    <n v="430.92"/>
    <s v=""/>
    <n v="2"/>
    <s v=""/>
    <n v="75"/>
    <n v="0"/>
    <n v="3.9215686274509803E-2"/>
    <n v="215.46"/>
    <x v="0"/>
    <n v="1"/>
  </r>
  <r>
    <x v="5931"/>
    <n v="36"/>
    <s v="Male"/>
    <s v="USA"/>
    <d v="2024-06-16T19:44:44"/>
    <x v="2"/>
    <n v="1"/>
    <n v="1"/>
    <n v="60"/>
    <n v="7"/>
    <n v="430.68"/>
    <s v=""/>
    <n v="2"/>
    <s v=""/>
    <n v="49"/>
    <n v="1"/>
    <n v="0.116666666666666"/>
    <n v="215.34"/>
    <x v="0"/>
    <n v="0"/>
  </r>
  <r>
    <x v="5932"/>
    <n v="55"/>
    <s v="Male"/>
    <s v="USA"/>
    <d v="2024-12-09T22:47:52"/>
    <x v="3"/>
    <n v="2"/>
    <n v="0"/>
    <n v="51"/>
    <n v="2"/>
    <n v="430.18"/>
    <s v=""/>
    <n v="2"/>
    <s v=""/>
    <n v="3"/>
    <n v="0"/>
    <n v="3.9215686274509803E-2"/>
    <n v="215.09"/>
    <x v="0"/>
    <n v="0"/>
  </r>
  <r>
    <x v="5933"/>
    <n v="34"/>
    <s v="Male"/>
    <s v="Japan"/>
    <d v="2024-07-01T04:20:04"/>
    <x v="2"/>
    <n v="2"/>
    <n v="0"/>
    <n v="53"/>
    <n v="2"/>
    <n v="429.39"/>
    <s v=""/>
    <n v="2"/>
    <s v=""/>
    <n v="33"/>
    <n v="0"/>
    <n v="3.7735849056603703E-2"/>
    <n v="214.69499999999999"/>
    <x v="0"/>
    <n v="0"/>
  </r>
  <r>
    <x v="5934"/>
    <n v="31"/>
    <s v="Male"/>
    <s v="Canada"/>
    <d v="2024-02-04T02:23:54"/>
    <x v="4"/>
    <n v="6"/>
    <n v="2"/>
    <n v="51"/>
    <n v="4"/>
    <n v="428.35"/>
    <s v=""/>
    <n v="2"/>
    <s v=""/>
    <n v="86"/>
    <n v="0.33333333333333298"/>
    <n v="7.8431372549019607E-2"/>
    <n v="214.17500000000001"/>
    <x v="0"/>
    <n v="0"/>
  </r>
  <r>
    <x v="5935"/>
    <n v="18"/>
    <s v="Female"/>
    <s v="France"/>
    <d v="2024-05-18T22:11:16"/>
    <x v="3"/>
    <n v="2"/>
    <n v="1"/>
    <n v="60"/>
    <n v="0"/>
    <n v="427.57"/>
    <s v=""/>
    <n v="2"/>
    <s v=""/>
    <n v="15"/>
    <n v="0.5"/>
    <n v="0"/>
    <n v="213.785"/>
    <x v="0"/>
    <n v="0"/>
  </r>
  <r>
    <x v="5936"/>
    <n v="33"/>
    <s v="Female"/>
    <s v="UK"/>
    <d v="2024-09-06T21:26:59"/>
    <x v="1"/>
    <n v="1"/>
    <n v="0"/>
    <n v="50"/>
    <n v="2"/>
    <n v="426.59"/>
    <s v=""/>
    <n v="2"/>
    <s v=""/>
    <n v="22"/>
    <n v="0"/>
    <n v="0.04"/>
    <n v="213.29499999999999"/>
    <x v="0"/>
    <n v="0"/>
  </r>
  <r>
    <x v="5937"/>
    <n v="37"/>
    <s v="Male"/>
    <s v="Australia"/>
    <d v="2024-11-01T19:18:06"/>
    <x v="1"/>
    <n v="3"/>
    <n v="0"/>
    <n v="54"/>
    <n v="5"/>
    <n v="426.55"/>
    <s v=""/>
    <n v="2"/>
    <s v=""/>
    <n v="43"/>
    <n v="0"/>
    <n v="9.2592592592592504E-2"/>
    <n v="213.27500000000001"/>
    <x v="0"/>
    <n v="1"/>
  </r>
  <r>
    <x v="5938"/>
    <n v="18"/>
    <s v="Female"/>
    <s v="France"/>
    <d v="2024-03-30T19:52:11"/>
    <x v="0"/>
    <n v="2"/>
    <n v="0"/>
    <n v="54"/>
    <n v="3"/>
    <n v="425.19"/>
    <s v=""/>
    <n v="2"/>
    <s v=""/>
    <n v="46"/>
    <n v="0"/>
    <n v="5.5555555555555497E-2"/>
    <n v="212.595"/>
    <x v="0"/>
    <n v="0"/>
  </r>
  <r>
    <x v="5939"/>
    <n v="32"/>
    <s v="Female"/>
    <s v="USA"/>
    <d v="2023-12-26T19:09:35"/>
    <x v="1"/>
    <n v="2"/>
    <n v="0"/>
    <n v="51"/>
    <n v="3"/>
    <n v="425.12"/>
    <s v=""/>
    <n v="2"/>
    <s v=""/>
    <n v="45"/>
    <n v="0"/>
    <n v="5.8823529411764698E-2"/>
    <n v="212.56"/>
    <x v="0"/>
    <n v="0"/>
  </r>
  <r>
    <x v="5940"/>
    <n v="32"/>
    <s v="Female"/>
    <s v="Germany"/>
    <d v="2024-11-02T18:39:49"/>
    <x v="1"/>
    <n v="1"/>
    <n v="0"/>
    <n v="57"/>
    <n v="9"/>
    <n v="424.55"/>
    <s v=""/>
    <n v="2"/>
    <s v=""/>
    <n v="54"/>
    <n v="0"/>
    <n v="0.157894736842105"/>
    <n v="212.27500000000001"/>
    <x v="0"/>
    <n v="0"/>
  </r>
  <r>
    <x v="5941"/>
    <n v="43"/>
    <s v="Male"/>
    <s v="France"/>
    <d v="2023-01-20T05:23:54"/>
    <x v="1"/>
    <n v="2"/>
    <n v="0"/>
    <n v="40"/>
    <n v="2"/>
    <n v="424.34"/>
    <s v=""/>
    <n v="2"/>
    <s v=""/>
    <n v="44"/>
    <n v="0"/>
    <n v="0.05"/>
    <n v="212.17"/>
    <x v="0"/>
    <n v="1"/>
  </r>
  <r>
    <x v="5942"/>
    <n v="38"/>
    <s v="Female"/>
    <s v="USA"/>
    <d v="2024-01-26T03:45:37"/>
    <x v="3"/>
    <n v="3"/>
    <n v="1"/>
    <n v="58"/>
    <n v="1"/>
    <n v="423.47"/>
    <s v=""/>
    <n v="2"/>
    <s v=""/>
    <n v="9"/>
    <n v="0.33333333333333298"/>
    <n v="1.72413793103448E-2"/>
    <n v="211.73500000000001"/>
    <x v="0"/>
    <n v="0"/>
  </r>
  <r>
    <x v="5943"/>
    <n v="60"/>
    <s v="Female"/>
    <s v="USA"/>
    <d v="2023-08-04T00:04:12"/>
    <x v="4"/>
    <n v="6"/>
    <n v="0"/>
    <n v="54"/>
    <n v="4"/>
    <n v="422.12"/>
    <s v=""/>
    <n v="2"/>
    <s v=""/>
    <n v="14"/>
    <n v="0"/>
    <n v="7.4074074074074001E-2"/>
    <n v="211.06"/>
    <x v="0"/>
    <n v="0"/>
  </r>
  <r>
    <x v="5944"/>
    <n v="53"/>
    <s v="Male"/>
    <s v="Germany"/>
    <d v="2024-05-03T14:14:14"/>
    <x v="1"/>
    <n v="0"/>
    <n v="0"/>
    <n v="41"/>
    <n v="3"/>
    <n v="422.08"/>
    <s v=""/>
    <n v="2"/>
    <s v=""/>
    <n v="15"/>
    <n v="0"/>
    <n v="7.3170731707316999E-2"/>
    <n v="211.04"/>
    <x v="0"/>
    <n v="0"/>
  </r>
  <r>
    <x v="5945"/>
    <n v="23"/>
    <s v="Male"/>
    <s v="USA"/>
    <d v="2024-12-07T12:23:35"/>
    <x v="3"/>
    <n v="2"/>
    <n v="1"/>
    <n v="45"/>
    <n v="2"/>
    <n v="421.95"/>
    <s v=""/>
    <n v="2"/>
    <s v=""/>
    <n v="90"/>
    <n v="0.5"/>
    <n v="4.4444444444444398E-2"/>
    <n v="210.97499999999999"/>
    <x v="0"/>
    <n v="0"/>
  </r>
  <r>
    <x v="5946"/>
    <n v="26"/>
    <s v="Male"/>
    <s v="USA"/>
    <d v="2023-02-28T18:28:39"/>
    <x v="0"/>
    <n v="5"/>
    <n v="0"/>
    <n v="46"/>
    <n v="1"/>
    <n v="421.89"/>
    <s v=""/>
    <n v="2"/>
    <s v=""/>
    <n v="32"/>
    <n v="0"/>
    <n v="2.1739130434782601E-2"/>
    <n v="210.94499999999999"/>
    <x v="0"/>
    <n v="0"/>
  </r>
  <r>
    <x v="5947"/>
    <n v="42"/>
    <s v="Male"/>
    <s v="UK"/>
    <d v="2024-11-27T21:41:38"/>
    <x v="2"/>
    <n v="6"/>
    <n v="0"/>
    <n v="46"/>
    <n v="4"/>
    <n v="421.33"/>
    <s v=""/>
    <n v="2"/>
    <s v=""/>
    <n v="3"/>
    <n v="0"/>
    <n v="8.6956521739130405E-2"/>
    <n v="210.66499999999999"/>
    <x v="0"/>
    <n v="1"/>
  </r>
  <r>
    <x v="5948"/>
    <n v="25"/>
    <s v="Female"/>
    <s v="USA"/>
    <d v="2024-02-08T14:26:50"/>
    <x v="4"/>
    <n v="3"/>
    <n v="0"/>
    <n v="54"/>
    <n v="1"/>
    <n v="420.65"/>
    <s v=""/>
    <n v="2"/>
    <s v=""/>
    <n v="20"/>
    <n v="0"/>
    <n v="1.85185185185185E-2"/>
    <n v="210.32499999999999"/>
    <x v="0"/>
    <n v="0"/>
  </r>
  <r>
    <x v="5949"/>
    <n v="33"/>
    <s v="Male"/>
    <s v="USA"/>
    <d v="2024-01-11T06:01:50"/>
    <x v="2"/>
    <n v="7"/>
    <n v="3"/>
    <n v="48"/>
    <n v="8"/>
    <n v="419.64"/>
    <s v=""/>
    <n v="2"/>
    <s v=""/>
    <n v="21"/>
    <n v="0.42857142857142799"/>
    <n v="0.16666666666666599"/>
    <n v="209.82"/>
    <x v="0"/>
    <n v="0"/>
  </r>
  <r>
    <x v="5950"/>
    <n v="40"/>
    <s v="Female"/>
    <s v="USA"/>
    <d v="2024-08-13T04:38:25"/>
    <x v="1"/>
    <n v="3"/>
    <n v="0"/>
    <n v="35"/>
    <n v="2"/>
    <n v="418.39"/>
    <s v=""/>
    <n v="2"/>
    <s v=""/>
    <n v="4"/>
    <n v="0"/>
    <n v="5.7142857142857099E-2"/>
    <n v="209.19499999999999"/>
    <x v="0"/>
    <n v="0"/>
  </r>
  <r>
    <x v="5951"/>
    <n v="30"/>
    <s v="Female"/>
    <s v="USA"/>
    <d v="2024-10-27T18:06:41"/>
    <x v="4"/>
    <n v="4"/>
    <n v="2"/>
    <n v="51"/>
    <n v="2"/>
    <n v="417.97"/>
    <s v=""/>
    <n v="2"/>
    <s v=""/>
    <n v="52"/>
    <n v="0.5"/>
    <n v="3.9215686274509803E-2"/>
    <n v="208.98500000000001"/>
    <x v="0"/>
    <n v="0"/>
  </r>
  <r>
    <x v="5952"/>
    <n v="20"/>
    <s v="Male"/>
    <s v="Germany"/>
    <d v="2023-05-07T20:21:13"/>
    <x v="2"/>
    <n v="4"/>
    <n v="0"/>
    <n v="48"/>
    <n v="1"/>
    <n v="417.76"/>
    <s v=""/>
    <n v="2"/>
    <s v=""/>
    <n v="10"/>
    <n v="0"/>
    <n v="2.0833333333333301E-2"/>
    <n v="208.88"/>
    <x v="0"/>
    <n v="0"/>
  </r>
  <r>
    <x v="5953"/>
    <n v="50"/>
    <s v="Female"/>
    <s v="Canada"/>
    <d v="2023-08-23T08:23:19"/>
    <x v="1"/>
    <n v="1"/>
    <n v="0"/>
    <n v="46"/>
    <n v="3"/>
    <n v="417.6"/>
    <s v=""/>
    <n v="2"/>
    <s v=""/>
    <n v="77"/>
    <n v="0"/>
    <n v="6.5217391304347797E-2"/>
    <n v="208.8"/>
    <x v="0"/>
    <n v="0"/>
  </r>
  <r>
    <x v="5954"/>
    <n v="42"/>
    <s v="Male"/>
    <s v="France"/>
    <d v="2024-09-21T07:29:55"/>
    <x v="2"/>
    <n v="2"/>
    <n v="1"/>
    <n v="47"/>
    <n v="3"/>
    <n v="417.28"/>
    <s v=""/>
    <n v="2"/>
    <s v=""/>
    <n v="27"/>
    <n v="0.5"/>
    <n v="6.3829787234042507E-2"/>
    <n v="208.64"/>
    <x v="0"/>
    <n v="0"/>
  </r>
  <r>
    <x v="5955"/>
    <n v="44"/>
    <s v="Female"/>
    <s v="USA"/>
    <d v="2023-12-26T22:04:47"/>
    <x v="0"/>
    <n v="2"/>
    <n v="0"/>
    <n v="48"/>
    <n v="2"/>
    <n v="417.27"/>
    <s v=""/>
    <n v="2"/>
    <s v=""/>
    <n v="21"/>
    <n v="0"/>
    <n v="4.1666666666666602E-2"/>
    <n v="208.63499999999999"/>
    <x v="0"/>
    <n v="0"/>
  </r>
  <r>
    <x v="5956"/>
    <n v="32"/>
    <s v="Female"/>
    <s v="USA"/>
    <d v="2023-08-24T00:27:00"/>
    <x v="0"/>
    <n v="3"/>
    <n v="2"/>
    <n v="59"/>
    <n v="4"/>
    <n v="414.85"/>
    <s v=""/>
    <n v="2"/>
    <s v=""/>
    <n v="11"/>
    <n v="0.66666666666666596"/>
    <n v="6.7796610169491497E-2"/>
    <n v="207.42500000000001"/>
    <x v="0"/>
    <n v="0"/>
  </r>
  <r>
    <x v="5957"/>
    <n v="64"/>
    <s v="Female"/>
    <s v="UK"/>
    <d v="2023-03-12T21:02:30"/>
    <x v="2"/>
    <n v="3"/>
    <n v="1"/>
    <n v="47"/>
    <n v="4"/>
    <n v="414.32"/>
    <s v=""/>
    <n v="2"/>
    <s v=""/>
    <n v="50"/>
    <n v="0.33333333333333298"/>
    <n v="8.5106382978723402E-2"/>
    <n v="207.16"/>
    <x v="0"/>
    <n v="0"/>
  </r>
  <r>
    <x v="5958"/>
    <n v="38"/>
    <s v="Female"/>
    <s v="Japan"/>
    <d v="2023-08-30T06:50:33"/>
    <x v="2"/>
    <n v="3"/>
    <n v="1"/>
    <n v="50"/>
    <n v="5"/>
    <n v="413.25"/>
    <s v=""/>
    <n v="2"/>
    <s v=""/>
    <n v="28"/>
    <n v="0.33333333333333298"/>
    <n v="0.1"/>
    <n v="206.625"/>
    <x v="0"/>
    <n v="0"/>
  </r>
  <r>
    <x v="5959"/>
    <n v="24"/>
    <s v="Male"/>
    <s v="USA"/>
    <d v="2023-09-14T00:11:31"/>
    <x v="1"/>
    <n v="3"/>
    <n v="0"/>
    <n v="54"/>
    <n v="1"/>
    <n v="413.11"/>
    <s v=""/>
    <n v="2"/>
    <s v=""/>
    <n v="19"/>
    <n v="0"/>
    <n v="1.85185185185185E-2"/>
    <n v="206.55500000000001"/>
    <x v="0"/>
    <n v="0"/>
  </r>
  <r>
    <x v="5960"/>
    <n v="23"/>
    <s v="Male"/>
    <s v="Germany"/>
    <d v="2023-06-24T23:18:36"/>
    <x v="3"/>
    <n v="2"/>
    <n v="1"/>
    <n v="48"/>
    <n v="1"/>
    <n v="413.06"/>
    <s v=""/>
    <n v="2"/>
    <s v=""/>
    <n v="2"/>
    <n v="0.5"/>
    <n v="2.0833333333333301E-2"/>
    <n v="206.53"/>
    <x v="0"/>
    <n v="0"/>
  </r>
  <r>
    <x v="5961"/>
    <n v="40"/>
    <s v="Female"/>
    <s v="Canada"/>
    <d v="2023-03-01T16:22:46"/>
    <x v="1"/>
    <n v="1"/>
    <n v="1"/>
    <n v="59"/>
    <n v="3"/>
    <n v="412.14"/>
    <s v=""/>
    <n v="2"/>
    <s v=""/>
    <n v="6"/>
    <n v="1"/>
    <n v="5.0847457627118599E-2"/>
    <n v="206.07"/>
    <x v="0"/>
    <n v="0"/>
  </r>
  <r>
    <x v="5962"/>
    <n v="30"/>
    <s v="Female"/>
    <s v="USA"/>
    <d v="2024-08-21T05:22:35"/>
    <x v="1"/>
    <n v="5"/>
    <n v="0"/>
    <n v="44"/>
    <n v="2"/>
    <n v="411.39"/>
    <s v=""/>
    <n v="2"/>
    <s v=""/>
    <n v="6"/>
    <n v="0"/>
    <n v="4.54545454545454E-2"/>
    <n v="205.69499999999999"/>
    <x v="0"/>
    <n v="1"/>
  </r>
  <r>
    <x v="5963"/>
    <n v="53"/>
    <s v="Female"/>
    <s v="Australia"/>
    <d v="2024-04-10T18:41:30"/>
    <x v="1"/>
    <n v="9"/>
    <n v="0"/>
    <n v="52"/>
    <n v="3"/>
    <n v="410.4"/>
    <s v=""/>
    <n v="2"/>
    <s v=""/>
    <n v="10"/>
    <n v="0"/>
    <n v="5.7692307692307598E-2"/>
    <n v="205.2"/>
    <x v="0"/>
    <n v="1"/>
  </r>
  <r>
    <x v="5964"/>
    <n v="41"/>
    <s v="Male"/>
    <s v="USA"/>
    <d v="2024-06-29T14:22:16"/>
    <x v="5"/>
    <n v="1"/>
    <n v="0"/>
    <n v="52"/>
    <n v="1"/>
    <n v="410.35"/>
    <s v=""/>
    <n v="2"/>
    <s v=""/>
    <n v="20"/>
    <n v="0"/>
    <n v="1.9230769230769201E-2"/>
    <n v="205.17500000000001"/>
    <x v="0"/>
    <n v="0"/>
  </r>
  <r>
    <x v="5965"/>
    <n v="43"/>
    <s v="Male"/>
    <s v="USA"/>
    <d v="2024-08-10T03:38:03"/>
    <x v="2"/>
    <n v="4"/>
    <n v="2"/>
    <n v="43"/>
    <n v="0"/>
    <n v="410.33"/>
    <s v=""/>
    <n v="2"/>
    <s v=""/>
    <n v="13"/>
    <n v="0.5"/>
    <n v="0"/>
    <n v="205.16499999999999"/>
    <x v="0"/>
    <n v="0"/>
  </r>
  <r>
    <x v="5966"/>
    <n v="24"/>
    <s v="Female"/>
    <s v="USA"/>
    <d v="2023-10-05T13:04:30"/>
    <x v="1"/>
    <n v="1"/>
    <n v="0"/>
    <n v="56"/>
    <n v="1"/>
    <n v="410.32"/>
    <s v=""/>
    <n v="2"/>
    <s v=""/>
    <n v="3"/>
    <n v="0"/>
    <n v="1.7857142857142801E-2"/>
    <n v="205.16"/>
    <x v="0"/>
    <n v="0"/>
  </r>
  <r>
    <x v="5967"/>
    <n v="47"/>
    <s v="Female"/>
    <s v="USA"/>
    <d v="2023-11-01T13:22:09"/>
    <x v="5"/>
    <n v="1"/>
    <n v="0"/>
    <n v="42"/>
    <n v="1"/>
    <n v="409.97"/>
    <s v=""/>
    <n v="2"/>
    <s v=""/>
    <n v="2"/>
    <n v="0"/>
    <n v="2.3809523809523801E-2"/>
    <n v="204.98500000000001"/>
    <x v="0"/>
    <n v="0"/>
  </r>
  <r>
    <x v="5968"/>
    <n v="42"/>
    <s v="Male"/>
    <s v="USA"/>
    <d v="2024-09-10T20:21:28"/>
    <x v="1"/>
    <n v="2"/>
    <n v="0"/>
    <n v="48"/>
    <n v="1"/>
    <n v="409.41"/>
    <s v=""/>
    <n v="2"/>
    <s v=""/>
    <n v="8"/>
    <n v="0"/>
    <n v="2.0833333333333301E-2"/>
    <n v="204.70500000000001"/>
    <x v="0"/>
    <n v="0"/>
  </r>
  <r>
    <x v="5969"/>
    <n v="31"/>
    <s v="Male"/>
    <s v="USA"/>
    <d v="2024-04-11T19:30:49"/>
    <x v="2"/>
    <n v="4"/>
    <n v="1"/>
    <n v="59"/>
    <n v="4"/>
    <n v="409.25"/>
    <s v=""/>
    <n v="2"/>
    <s v=""/>
    <n v="47"/>
    <n v="0.25"/>
    <n v="6.7796610169491497E-2"/>
    <n v="204.625"/>
    <x v="0"/>
    <n v="0"/>
  </r>
  <r>
    <x v="5970"/>
    <n v="54"/>
    <s v="Female"/>
    <s v="Japan"/>
    <d v="2023-07-23T15:01:38"/>
    <x v="5"/>
    <n v="5"/>
    <n v="0"/>
    <n v="63"/>
    <n v="2"/>
    <n v="408.58"/>
    <s v=""/>
    <n v="2"/>
    <s v=""/>
    <n v="45"/>
    <n v="0"/>
    <n v="3.1746031746031703E-2"/>
    <n v="204.29"/>
    <x v="0"/>
    <n v="0"/>
  </r>
  <r>
    <x v="5971"/>
    <n v="40"/>
    <s v="Male"/>
    <s v="USA"/>
    <d v="2024-05-31T06:35:33"/>
    <x v="0"/>
    <n v="3"/>
    <n v="0"/>
    <n v="60"/>
    <n v="4"/>
    <n v="405.28"/>
    <s v=""/>
    <n v="2"/>
    <s v=""/>
    <n v="6"/>
    <n v="0"/>
    <n v="6.6666666666666596E-2"/>
    <n v="202.64"/>
    <x v="0"/>
    <n v="0"/>
  </r>
  <r>
    <x v="5972"/>
    <n v="35"/>
    <s v="Male"/>
    <s v="USA"/>
    <d v="2024-04-04T02:04:41"/>
    <x v="1"/>
    <n v="3"/>
    <n v="0"/>
    <n v="42"/>
    <n v="2"/>
    <n v="404.91"/>
    <s v=""/>
    <n v="2"/>
    <s v=""/>
    <n v="4"/>
    <n v="0"/>
    <n v="4.7619047619047603E-2"/>
    <n v="202.45500000000001"/>
    <x v="0"/>
    <n v="0"/>
  </r>
  <r>
    <x v="5973"/>
    <n v="34"/>
    <s v="Male"/>
    <s v="USA"/>
    <d v="2024-02-23T15:05:50"/>
    <x v="5"/>
    <n v="2"/>
    <n v="1"/>
    <n v="43"/>
    <n v="2"/>
    <n v="404.24"/>
    <s v=""/>
    <n v="2"/>
    <s v=""/>
    <n v="66"/>
    <n v="0.5"/>
    <n v="4.6511627906976702E-2"/>
    <n v="202.12"/>
    <x v="0"/>
    <n v="0"/>
  </r>
  <r>
    <x v="5974"/>
    <n v="49"/>
    <s v="Male"/>
    <s v="Japan"/>
    <d v="2024-02-27T21:18:21"/>
    <x v="4"/>
    <n v="1"/>
    <n v="0"/>
    <n v="49"/>
    <n v="4"/>
    <n v="403.12"/>
    <s v=""/>
    <n v="2"/>
    <s v=""/>
    <n v="7"/>
    <n v="0"/>
    <n v="8.16326530612244E-2"/>
    <n v="201.56"/>
    <x v="0"/>
    <n v="0"/>
  </r>
  <r>
    <x v="5975"/>
    <n v="45"/>
    <s v="Female"/>
    <s v="Germany"/>
    <d v="2024-08-29T16:20:00"/>
    <x v="2"/>
    <n v="3"/>
    <n v="0"/>
    <n v="70"/>
    <n v="0"/>
    <n v="403.04"/>
    <s v=""/>
    <n v="2"/>
    <s v=""/>
    <n v="6"/>
    <n v="0"/>
    <n v="0"/>
    <n v="201.52"/>
    <x v="0"/>
    <n v="1"/>
  </r>
  <r>
    <x v="5976"/>
    <n v="31"/>
    <s v="Male"/>
    <s v="France"/>
    <d v="2024-12-01T19:08:30"/>
    <x v="3"/>
    <n v="4"/>
    <n v="2"/>
    <n v="59"/>
    <n v="5"/>
    <n v="402.96"/>
    <s v=""/>
    <n v="2"/>
    <s v=""/>
    <n v="3"/>
    <n v="0.5"/>
    <n v="8.4745762711864403E-2"/>
    <n v="201.48"/>
    <x v="0"/>
    <n v="0"/>
  </r>
  <r>
    <x v="5977"/>
    <n v="36"/>
    <s v="Male"/>
    <s v="Canada"/>
    <d v="2024-09-22T06:51:38"/>
    <x v="1"/>
    <n v="5"/>
    <n v="1"/>
    <n v="58"/>
    <n v="1"/>
    <n v="402.49"/>
    <s v=""/>
    <n v="2"/>
    <s v=""/>
    <n v="0"/>
    <n v="0.2"/>
    <n v="1.72413793103448E-2"/>
    <n v="201.245"/>
    <x v="0"/>
    <n v="0"/>
  </r>
  <r>
    <x v="5978"/>
    <n v="49"/>
    <s v="Male"/>
    <s v="USA"/>
    <d v="2023-05-24T05:07:35"/>
    <x v="2"/>
    <n v="3"/>
    <n v="1"/>
    <n v="54"/>
    <n v="0"/>
    <n v="401.9"/>
    <s v=""/>
    <n v="2"/>
    <s v=""/>
    <n v="2"/>
    <n v="0.33333333333333298"/>
    <n v="0"/>
    <n v="200.95"/>
    <x v="0"/>
    <n v="0"/>
  </r>
  <r>
    <x v="5979"/>
    <n v="35"/>
    <s v="Female"/>
    <s v="Japan"/>
    <d v="2023-03-21T10:55:08"/>
    <x v="1"/>
    <n v="1"/>
    <n v="1"/>
    <n v="45"/>
    <n v="1"/>
    <n v="401.88"/>
    <s v=""/>
    <n v="2"/>
    <s v=""/>
    <n v="5"/>
    <n v="1"/>
    <n v="2.2222222222222199E-2"/>
    <n v="200.94"/>
    <x v="0"/>
    <n v="0"/>
  </r>
  <r>
    <x v="5980"/>
    <n v="40"/>
    <s v="Female"/>
    <s v="Canada"/>
    <d v="2023-07-04T03:47:18"/>
    <x v="0"/>
    <n v="2"/>
    <n v="0"/>
    <n v="44"/>
    <n v="3"/>
    <n v="401.87"/>
    <s v=""/>
    <n v="2"/>
    <s v=""/>
    <n v="59"/>
    <n v="0"/>
    <n v="6.8181818181818094E-2"/>
    <n v="200.935"/>
    <x v="0"/>
    <n v="0"/>
  </r>
  <r>
    <x v="5981"/>
    <n v="26"/>
    <s v="Female"/>
    <s v="Germany"/>
    <d v="2024-10-28T21:51:14"/>
    <x v="3"/>
    <n v="2"/>
    <n v="0"/>
    <n v="48"/>
    <n v="2"/>
    <n v="400.98"/>
    <s v=""/>
    <n v="2"/>
    <s v=""/>
    <n v="32"/>
    <n v="0"/>
    <n v="4.1666666666666602E-2"/>
    <n v="200.49"/>
    <x v="0"/>
    <n v="0"/>
  </r>
  <r>
    <x v="5982"/>
    <n v="35"/>
    <s v="Male"/>
    <s v="UK"/>
    <d v="2023-12-16T08:01:07"/>
    <x v="4"/>
    <n v="1"/>
    <n v="0"/>
    <n v="49"/>
    <n v="5"/>
    <n v="400.73"/>
    <s v=""/>
    <n v="2"/>
    <s v=""/>
    <n v="25"/>
    <n v="0"/>
    <n v="0.10204081632653"/>
    <n v="200.36500000000001"/>
    <x v="0"/>
    <n v="0"/>
  </r>
  <r>
    <x v="5983"/>
    <n v="46"/>
    <s v="Female"/>
    <s v="Australia"/>
    <d v="2024-01-03T11:08:06"/>
    <x v="4"/>
    <n v="2"/>
    <n v="0"/>
    <n v="47"/>
    <n v="3"/>
    <n v="400.54"/>
    <s v=""/>
    <n v="2"/>
    <s v=""/>
    <n v="3"/>
    <n v="0"/>
    <n v="6.3829787234042507E-2"/>
    <n v="200.27"/>
    <x v="0"/>
    <n v="0"/>
  </r>
  <r>
    <x v="5984"/>
    <n v="21"/>
    <s v="Male"/>
    <s v="USA"/>
    <d v="2024-06-19T10:31:51"/>
    <x v="3"/>
    <n v="4"/>
    <n v="2"/>
    <n v="55"/>
    <n v="4"/>
    <n v="400.24"/>
    <s v=""/>
    <n v="2"/>
    <s v=""/>
    <n v="13"/>
    <n v="0.5"/>
    <n v="7.2727272727272696E-2"/>
    <n v="200.12"/>
    <x v="0"/>
    <n v="0"/>
  </r>
  <r>
    <x v="5985"/>
    <n v="47"/>
    <s v="Female"/>
    <s v="USA"/>
    <d v="2024-07-08T08:37:43"/>
    <x v="3"/>
    <n v="3"/>
    <n v="2"/>
    <n v="47"/>
    <n v="1"/>
    <n v="399.95"/>
    <s v=""/>
    <n v="2"/>
    <s v=""/>
    <n v="22"/>
    <n v="0.66666666666666596"/>
    <n v="2.1276595744680799E-2"/>
    <n v="199.97499999999999"/>
    <x v="0"/>
    <n v="0"/>
  </r>
  <r>
    <x v="5986"/>
    <n v="49"/>
    <s v="Male"/>
    <s v="Germany"/>
    <d v="2023-07-23T09:11:12"/>
    <x v="3"/>
    <n v="0"/>
    <n v="0"/>
    <n v="46"/>
    <n v="1"/>
    <n v="399.29"/>
    <s v=""/>
    <n v="2"/>
    <s v=""/>
    <n v="15"/>
    <n v="0"/>
    <n v="2.1739130434782601E-2"/>
    <n v="199.64500000000001"/>
    <x v="0"/>
    <n v="0"/>
  </r>
  <r>
    <x v="5987"/>
    <n v="27"/>
    <s v="Male"/>
    <s v="USA"/>
    <d v="2024-02-06T02:34:56"/>
    <x v="2"/>
    <n v="6"/>
    <n v="1"/>
    <n v="57"/>
    <n v="4"/>
    <n v="398.47"/>
    <s v=""/>
    <n v="2"/>
    <s v=""/>
    <n v="0"/>
    <n v="0.16666666666666599"/>
    <n v="7.0175438596491196E-2"/>
    <n v="199.23500000000001"/>
    <x v="0"/>
    <n v="1"/>
  </r>
  <r>
    <x v="5988"/>
    <n v="25"/>
    <s v="Female"/>
    <s v="USA"/>
    <d v="2024-06-07T06:30:24"/>
    <x v="2"/>
    <n v="2"/>
    <n v="0"/>
    <n v="43"/>
    <n v="2"/>
    <n v="398.46"/>
    <s v=""/>
    <n v="2"/>
    <s v=""/>
    <n v="29"/>
    <n v="0"/>
    <n v="4.6511627906976702E-2"/>
    <n v="199.23"/>
    <x v="0"/>
    <n v="0"/>
  </r>
  <r>
    <x v="5989"/>
    <n v="28"/>
    <s v="Female"/>
    <s v="UK"/>
    <d v="2024-12-05T06:22:07"/>
    <x v="1"/>
    <n v="3"/>
    <n v="0"/>
    <n v="43"/>
    <n v="0"/>
    <n v="398.35"/>
    <s v=""/>
    <n v="2"/>
    <s v=""/>
    <n v="14"/>
    <n v="0"/>
    <n v="0"/>
    <n v="199.17500000000001"/>
    <x v="0"/>
    <n v="0"/>
  </r>
  <r>
    <x v="5990"/>
    <n v="31"/>
    <s v="Male"/>
    <s v="USA"/>
    <d v="2024-09-07T22:16:19"/>
    <x v="4"/>
    <n v="3"/>
    <n v="1"/>
    <n v="54"/>
    <n v="3"/>
    <n v="398.06"/>
    <s v=""/>
    <n v="2"/>
    <s v=""/>
    <n v="4"/>
    <n v="0.33333333333333298"/>
    <n v="5.5555555555555497E-2"/>
    <n v="199.03"/>
    <x v="0"/>
    <n v="0"/>
  </r>
  <r>
    <x v="5991"/>
    <n v="18"/>
    <s v="Male"/>
    <s v="Canada"/>
    <d v="2023-05-07T17:26:00"/>
    <x v="4"/>
    <n v="3"/>
    <n v="1"/>
    <n v="56"/>
    <n v="3"/>
    <n v="397.74"/>
    <s v=""/>
    <n v="2"/>
    <s v=""/>
    <n v="93"/>
    <n v="0.33333333333333298"/>
    <n v="5.3571428571428499E-2"/>
    <n v="198.87"/>
    <x v="0"/>
    <n v="1"/>
  </r>
  <r>
    <x v="5992"/>
    <n v="18"/>
    <s v="Male"/>
    <s v="USA"/>
    <d v="2023-11-24T20:35:45"/>
    <x v="2"/>
    <n v="2"/>
    <n v="1"/>
    <n v="63"/>
    <n v="1"/>
    <n v="396.4"/>
    <s v=""/>
    <n v="2"/>
    <s v=""/>
    <n v="16"/>
    <n v="0.5"/>
    <n v="1.5873015873015799E-2"/>
    <n v="198.2"/>
    <x v="0"/>
    <n v="0"/>
  </r>
  <r>
    <x v="5993"/>
    <n v="31"/>
    <s v="Female"/>
    <s v="Canada"/>
    <d v="2023-04-08T21:20:09"/>
    <x v="2"/>
    <n v="3"/>
    <n v="1"/>
    <n v="41"/>
    <n v="2"/>
    <n v="395.18"/>
    <s v=""/>
    <n v="2"/>
    <s v=""/>
    <n v="37"/>
    <n v="0.33333333333333298"/>
    <n v="4.8780487804878002E-2"/>
    <n v="197.59"/>
    <x v="0"/>
    <n v="0"/>
  </r>
  <r>
    <x v="5994"/>
    <n v="41"/>
    <s v="Female"/>
    <s v="USA"/>
    <d v="2023-11-06T11:38:20"/>
    <x v="2"/>
    <n v="2"/>
    <n v="1"/>
    <n v="56"/>
    <n v="1"/>
    <n v="395.14"/>
    <s v=""/>
    <n v="2"/>
    <s v=""/>
    <n v="10"/>
    <n v="0.5"/>
    <n v="1.7857142857142801E-2"/>
    <n v="197.57"/>
    <x v="0"/>
    <n v="0"/>
  </r>
  <r>
    <x v="5995"/>
    <n v="50"/>
    <s v="Female"/>
    <s v="Germany"/>
    <d v="2024-12-01T20:36:06"/>
    <x v="2"/>
    <n v="4"/>
    <n v="2"/>
    <n v="56"/>
    <n v="2"/>
    <n v="394.85"/>
    <s v=""/>
    <n v="2"/>
    <s v=""/>
    <n v="70"/>
    <n v="0.5"/>
    <n v="3.5714285714285698E-2"/>
    <n v="197.42500000000001"/>
    <x v="0"/>
    <n v="1"/>
  </r>
  <r>
    <x v="5996"/>
    <n v="30"/>
    <s v="Female"/>
    <s v="USA"/>
    <d v="2024-02-08T15:54:26"/>
    <x v="3"/>
    <n v="4"/>
    <n v="2"/>
    <n v="51"/>
    <n v="4"/>
    <n v="394.58"/>
    <s v=""/>
    <n v="2"/>
    <s v=""/>
    <n v="36"/>
    <n v="0.5"/>
    <n v="7.8431372549019607E-2"/>
    <n v="197.29"/>
    <x v="0"/>
    <n v="0"/>
  </r>
  <r>
    <x v="5997"/>
    <n v="42"/>
    <s v="Female"/>
    <s v="Germany"/>
    <d v="2023-06-17T21:56:09"/>
    <x v="3"/>
    <n v="4"/>
    <n v="1"/>
    <n v="44"/>
    <n v="3"/>
    <n v="393.37"/>
    <s v=""/>
    <n v="2"/>
    <s v=""/>
    <n v="141"/>
    <n v="0.25"/>
    <n v="6.8181818181818094E-2"/>
    <n v="196.685"/>
    <x v="0"/>
    <n v="0"/>
  </r>
  <r>
    <x v="5998"/>
    <n v="34"/>
    <s v="Female"/>
    <s v="UK"/>
    <d v="2023-12-16T19:41:59"/>
    <x v="0"/>
    <n v="4"/>
    <n v="2"/>
    <n v="55"/>
    <n v="3"/>
    <n v="393.02"/>
    <s v=""/>
    <n v="2"/>
    <s v=""/>
    <n v="25"/>
    <n v="0.5"/>
    <n v="5.4545454545454501E-2"/>
    <n v="196.51"/>
    <x v="0"/>
    <n v="0"/>
  </r>
  <r>
    <x v="5999"/>
    <n v="33"/>
    <s v="Female"/>
    <s v="Germany"/>
    <d v="2024-01-10T12:30:33"/>
    <x v="3"/>
    <n v="2"/>
    <n v="1"/>
    <n v="51"/>
    <n v="1"/>
    <n v="392.4"/>
    <s v=""/>
    <n v="2"/>
    <s v=""/>
    <n v="29"/>
    <n v="0.5"/>
    <n v="1.9607843137254902E-2"/>
    <n v="196.2"/>
    <x v="0"/>
    <n v="0"/>
  </r>
  <r>
    <x v="6000"/>
    <n v="18"/>
    <s v="Female"/>
    <s v="USA"/>
    <d v="2024-01-12T19:59:37"/>
    <x v="1"/>
    <n v="6"/>
    <n v="1"/>
    <n v="47"/>
    <n v="2"/>
    <n v="392.25"/>
    <s v=""/>
    <n v="2"/>
    <s v=""/>
    <n v="33"/>
    <n v="0.16666666666666599"/>
    <n v="4.2553191489361701E-2"/>
    <n v="196.125"/>
    <x v="0"/>
    <n v="0"/>
  </r>
  <r>
    <x v="6001"/>
    <n v="25"/>
    <s v="Male"/>
    <s v="Canada"/>
    <d v="2023-08-02T21:47:16"/>
    <x v="5"/>
    <n v="5"/>
    <n v="2"/>
    <n v="45"/>
    <n v="3"/>
    <n v="389.09"/>
    <s v=""/>
    <n v="2"/>
    <s v=""/>
    <n v="8"/>
    <n v="0.4"/>
    <n v="6.6666666666666596E-2"/>
    <n v="194.54499999999999"/>
    <x v="0"/>
    <n v="0"/>
  </r>
  <r>
    <x v="6002"/>
    <n v="42"/>
    <s v="Male"/>
    <s v="USA"/>
    <d v="2024-11-22T10:16:58"/>
    <x v="5"/>
    <n v="4"/>
    <n v="1"/>
    <n v="45"/>
    <n v="3"/>
    <n v="388.02"/>
    <s v=""/>
    <n v="2"/>
    <s v=""/>
    <n v="56"/>
    <n v="0.25"/>
    <n v="6.6666666666666596E-2"/>
    <n v="194.01"/>
    <x v="0"/>
    <n v="0"/>
  </r>
  <r>
    <x v="6003"/>
    <n v="35"/>
    <s v="Female"/>
    <s v="UK"/>
    <d v="2023-05-09T11:46:37"/>
    <x v="5"/>
    <n v="0"/>
    <n v="0"/>
    <n v="55"/>
    <n v="4"/>
    <n v="387.24"/>
    <s v=""/>
    <n v="2"/>
    <s v=""/>
    <n v="5"/>
    <n v="0"/>
    <n v="7.2727272727272696E-2"/>
    <n v="193.62"/>
    <x v="0"/>
    <n v="1"/>
  </r>
  <r>
    <x v="6004"/>
    <n v="56"/>
    <s v="Female"/>
    <s v="UK"/>
    <d v="2024-02-23T23:51:29"/>
    <x v="5"/>
    <n v="6"/>
    <n v="0"/>
    <n v="53"/>
    <n v="2"/>
    <n v="386.17"/>
    <s v=""/>
    <n v="2"/>
    <s v=""/>
    <n v="89"/>
    <n v="0"/>
    <n v="3.7735849056603703E-2"/>
    <n v="193.08500000000001"/>
    <x v="0"/>
    <n v="0"/>
  </r>
  <r>
    <x v="6005"/>
    <n v="23"/>
    <s v="Male"/>
    <s v="USA"/>
    <d v="2023-05-01T11:02:27"/>
    <x v="2"/>
    <n v="3"/>
    <n v="2"/>
    <n v="50"/>
    <n v="10"/>
    <n v="385.94"/>
    <s v=""/>
    <n v="2"/>
    <s v=""/>
    <n v="27"/>
    <n v="0.66666666666666596"/>
    <n v="0.2"/>
    <n v="192.97"/>
    <x v="0"/>
    <n v="0"/>
  </r>
  <r>
    <x v="6006"/>
    <n v="37"/>
    <s v="Female"/>
    <s v="France"/>
    <d v="2024-03-09T15:44:50"/>
    <x v="3"/>
    <n v="3"/>
    <n v="2"/>
    <n v="59"/>
    <n v="5"/>
    <n v="385.88"/>
    <s v=""/>
    <n v="2"/>
    <s v=""/>
    <n v="29"/>
    <n v="0.66666666666666596"/>
    <n v="8.4745762711864403E-2"/>
    <n v="192.94"/>
    <x v="0"/>
    <n v="0"/>
  </r>
  <r>
    <x v="6007"/>
    <n v="37"/>
    <s v="Female"/>
    <s v="Japan"/>
    <d v="2024-05-11T04:45:09"/>
    <x v="3"/>
    <n v="4"/>
    <n v="1"/>
    <n v="50"/>
    <n v="5"/>
    <n v="385.56"/>
    <s v=""/>
    <n v="2"/>
    <s v=""/>
    <n v="54"/>
    <n v="0.25"/>
    <n v="0.1"/>
    <n v="192.78"/>
    <x v="0"/>
    <n v="0"/>
  </r>
  <r>
    <x v="6008"/>
    <n v="68"/>
    <s v="Male"/>
    <s v="USA"/>
    <d v="2024-10-05T17:32:51"/>
    <x v="4"/>
    <n v="4"/>
    <n v="2"/>
    <n v="60"/>
    <n v="6"/>
    <n v="385.52"/>
    <s v=""/>
    <n v="2"/>
    <s v=""/>
    <n v="45"/>
    <n v="0.5"/>
    <n v="0.1"/>
    <n v="192.76"/>
    <x v="0"/>
    <n v="1"/>
  </r>
  <r>
    <x v="6009"/>
    <n v="18"/>
    <s v="Female"/>
    <s v="USA"/>
    <d v="2024-01-16T02:50:25"/>
    <x v="2"/>
    <n v="3"/>
    <n v="0"/>
    <n v="46"/>
    <n v="2"/>
    <n v="385.5"/>
    <s v=""/>
    <n v="2"/>
    <s v=""/>
    <n v="31"/>
    <n v="0"/>
    <n v="4.3478260869565202E-2"/>
    <n v="192.75"/>
    <x v="0"/>
    <n v="0"/>
  </r>
  <r>
    <x v="6010"/>
    <n v="21"/>
    <s v="Female"/>
    <s v="Japan"/>
    <d v="2023-07-20T15:28:53"/>
    <x v="3"/>
    <n v="2"/>
    <n v="1"/>
    <n v="58"/>
    <n v="1"/>
    <n v="385.36"/>
    <s v=""/>
    <n v="2"/>
    <s v=""/>
    <n v="39"/>
    <n v="0.5"/>
    <n v="1.72413793103448E-2"/>
    <n v="192.68"/>
    <x v="0"/>
    <n v="0"/>
  </r>
  <r>
    <x v="6011"/>
    <n v="48"/>
    <s v="Female"/>
    <s v="UK"/>
    <d v="2023-01-20T19:59:59"/>
    <x v="4"/>
    <n v="3"/>
    <n v="3"/>
    <n v="64"/>
    <n v="9"/>
    <n v="384.49"/>
    <s v=""/>
    <n v="2"/>
    <s v=""/>
    <n v="21"/>
    <n v="1"/>
    <n v="0.140625"/>
    <n v="192.245"/>
    <x v="0"/>
    <n v="0"/>
  </r>
  <r>
    <x v="6012"/>
    <n v="29"/>
    <s v="Female"/>
    <s v="USA"/>
    <d v="2024-03-19T19:35:15"/>
    <x v="2"/>
    <n v="4"/>
    <n v="0"/>
    <n v="56"/>
    <n v="2"/>
    <n v="384.44"/>
    <s v=""/>
    <n v="2"/>
    <s v=""/>
    <n v="110"/>
    <n v="0"/>
    <n v="3.5714285714285698E-2"/>
    <n v="192.22"/>
    <x v="0"/>
    <n v="0"/>
  </r>
  <r>
    <x v="6013"/>
    <n v="43"/>
    <s v="Male"/>
    <s v="UK"/>
    <d v="2024-04-09T09:06:32"/>
    <x v="2"/>
    <n v="3"/>
    <n v="1"/>
    <n v="48"/>
    <n v="3"/>
    <n v="382.71"/>
    <s v=""/>
    <n v="2"/>
    <s v=""/>
    <n v="27"/>
    <n v="0.33333333333333298"/>
    <n v="6.25E-2"/>
    <n v="191.35499999999999"/>
    <x v="0"/>
    <n v="0"/>
  </r>
  <r>
    <x v="6014"/>
    <n v="25"/>
    <s v="Female"/>
    <s v="Canada"/>
    <d v="2023-06-01T01:28:56"/>
    <x v="1"/>
    <n v="3"/>
    <n v="2"/>
    <n v="40"/>
    <n v="4"/>
    <n v="381.7"/>
    <s v=""/>
    <n v="2"/>
    <s v=""/>
    <n v="7"/>
    <n v="0.66666666666666596"/>
    <n v="0.1"/>
    <n v="190.85"/>
    <x v="0"/>
    <n v="0"/>
  </r>
  <r>
    <x v="6015"/>
    <n v="27"/>
    <s v="Female"/>
    <s v="USA"/>
    <d v="2024-08-22T10:34:44"/>
    <x v="4"/>
    <n v="2"/>
    <n v="0"/>
    <n v="47"/>
    <n v="0"/>
    <n v="380.75"/>
    <s v=""/>
    <n v="2"/>
    <s v=""/>
    <n v="21"/>
    <n v="0"/>
    <n v="0"/>
    <n v="190.375"/>
    <x v="0"/>
    <n v="0"/>
  </r>
  <r>
    <x v="6016"/>
    <n v="40"/>
    <s v="Female"/>
    <s v="France"/>
    <d v="2023-05-21T17:15:41"/>
    <x v="1"/>
    <n v="1"/>
    <n v="0"/>
    <n v="48"/>
    <n v="4"/>
    <n v="380.6"/>
    <s v=""/>
    <n v="2"/>
    <s v=""/>
    <n v="13"/>
    <n v="0"/>
    <n v="8.3333333333333301E-2"/>
    <n v="190.3"/>
    <x v="0"/>
    <n v="0"/>
  </r>
  <r>
    <x v="6017"/>
    <n v="31"/>
    <s v="Female"/>
    <s v="UK"/>
    <d v="2024-04-26T01:10:56"/>
    <x v="4"/>
    <n v="2"/>
    <n v="1"/>
    <n v="47"/>
    <n v="4"/>
    <n v="380.3"/>
    <s v=""/>
    <n v="2"/>
    <s v=""/>
    <n v="5"/>
    <n v="0.5"/>
    <n v="8.5106382978723402E-2"/>
    <n v="190.15"/>
    <x v="0"/>
    <n v="1"/>
  </r>
  <r>
    <x v="6018"/>
    <n v="48"/>
    <s v="Male"/>
    <s v="Canada"/>
    <d v="2023-09-18T12:14:28"/>
    <x v="1"/>
    <n v="3"/>
    <n v="1"/>
    <n v="58"/>
    <n v="3"/>
    <n v="379.93"/>
    <s v=""/>
    <n v="2"/>
    <s v=""/>
    <n v="108"/>
    <n v="0.33333333333333298"/>
    <n v="5.1724137931034399E-2"/>
    <n v="189.965"/>
    <x v="0"/>
    <n v="0"/>
  </r>
  <r>
    <x v="6019"/>
    <n v="43"/>
    <s v="Female"/>
    <s v="UK"/>
    <d v="2024-12-18T05:22:28"/>
    <x v="1"/>
    <n v="2"/>
    <n v="0"/>
    <n v="45"/>
    <n v="2"/>
    <n v="379.45"/>
    <s v=""/>
    <n v="2"/>
    <s v=""/>
    <n v="167"/>
    <n v="0"/>
    <n v="4.4444444444444398E-2"/>
    <n v="189.72499999999999"/>
    <x v="0"/>
    <n v="1"/>
  </r>
  <r>
    <x v="6020"/>
    <n v="37"/>
    <s v="Male"/>
    <s v="Germany"/>
    <d v="2023-08-16T17:14:08"/>
    <x v="3"/>
    <n v="2"/>
    <n v="1"/>
    <n v="51"/>
    <n v="1"/>
    <n v="378.09"/>
    <s v=""/>
    <n v="2"/>
    <s v=""/>
    <n v="12"/>
    <n v="0.5"/>
    <n v="1.9607843137254902E-2"/>
    <n v="189.04499999999999"/>
    <x v="0"/>
    <n v="0"/>
  </r>
  <r>
    <x v="6021"/>
    <n v="53"/>
    <s v="Male"/>
    <s v="USA"/>
    <d v="2023-01-01T04:22:49"/>
    <x v="3"/>
    <n v="3"/>
    <n v="2"/>
    <n v="44"/>
    <n v="3"/>
    <n v="377.91"/>
    <s v=""/>
    <n v="2"/>
    <s v=""/>
    <n v="9"/>
    <n v="0.66666666666666596"/>
    <n v="6.8181818181818094E-2"/>
    <n v="188.95500000000001"/>
    <x v="0"/>
    <n v="0"/>
  </r>
  <r>
    <x v="6022"/>
    <n v="18"/>
    <s v="Female"/>
    <s v="Germany"/>
    <d v="2023-12-12T20:47:30"/>
    <x v="0"/>
    <n v="4"/>
    <n v="3"/>
    <n v="55"/>
    <n v="3"/>
    <n v="377.7"/>
    <s v=""/>
    <n v="2"/>
    <s v=""/>
    <n v="21"/>
    <n v="0.75"/>
    <n v="5.4545454545454501E-2"/>
    <n v="188.85"/>
    <x v="0"/>
    <n v="0"/>
  </r>
  <r>
    <x v="6023"/>
    <n v="35"/>
    <s v="Male"/>
    <s v="UK"/>
    <d v="2023-11-09T09:43:29"/>
    <x v="1"/>
    <n v="4"/>
    <n v="2"/>
    <n v="47"/>
    <n v="1"/>
    <n v="377.65"/>
    <s v=""/>
    <n v="2"/>
    <s v=""/>
    <n v="14"/>
    <n v="0.5"/>
    <n v="2.1276595744680799E-2"/>
    <n v="188.82499999999999"/>
    <x v="0"/>
    <n v="0"/>
  </r>
  <r>
    <x v="6024"/>
    <n v="51"/>
    <s v="Male"/>
    <s v="USA"/>
    <d v="2024-12-14T10:50:49"/>
    <x v="2"/>
    <n v="1"/>
    <n v="0"/>
    <n v="62"/>
    <n v="4"/>
    <n v="376.88"/>
    <s v=""/>
    <n v="2"/>
    <s v=""/>
    <n v="20"/>
    <n v="0"/>
    <n v="6.4516129032257993E-2"/>
    <n v="188.44"/>
    <x v="0"/>
    <n v="0"/>
  </r>
  <r>
    <x v="6025"/>
    <n v="23"/>
    <s v="Female"/>
    <s v="USA"/>
    <d v="2024-12-29T08:34:36"/>
    <x v="1"/>
    <n v="2"/>
    <n v="0"/>
    <n v="47"/>
    <n v="1"/>
    <n v="375.8"/>
    <s v=""/>
    <n v="2"/>
    <s v=""/>
    <n v="4"/>
    <n v="0"/>
    <n v="2.1276595744680799E-2"/>
    <n v="187.9"/>
    <x v="0"/>
    <n v="0"/>
  </r>
  <r>
    <x v="6026"/>
    <n v="36"/>
    <s v="Male"/>
    <s v="France"/>
    <d v="2024-12-20T15:46:46"/>
    <x v="2"/>
    <n v="3"/>
    <n v="2"/>
    <n v="45"/>
    <n v="2"/>
    <n v="375.08"/>
    <s v=""/>
    <n v="2"/>
    <s v=""/>
    <n v="106"/>
    <n v="0.66666666666666596"/>
    <n v="4.4444444444444398E-2"/>
    <n v="187.54"/>
    <x v="0"/>
    <n v="1"/>
  </r>
  <r>
    <x v="6027"/>
    <n v="24"/>
    <s v="Female"/>
    <s v="Canada"/>
    <d v="2024-01-07T12:57:47"/>
    <x v="4"/>
    <n v="1"/>
    <n v="0"/>
    <n v="47"/>
    <n v="1"/>
    <n v="374.96"/>
    <s v=""/>
    <n v="2"/>
    <s v=""/>
    <n v="19"/>
    <n v="0"/>
    <n v="2.1276595744680799E-2"/>
    <n v="187.48"/>
    <x v="0"/>
    <n v="0"/>
  </r>
  <r>
    <x v="6028"/>
    <n v="24"/>
    <s v="Female"/>
    <s v="Germany"/>
    <d v="2023-12-26T04:33:30"/>
    <x v="2"/>
    <n v="5"/>
    <n v="3"/>
    <n v="47"/>
    <n v="1"/>
    <n v="374.82"/>
    <s v=""/>
    <n v="2"/>
    <s v=""/>
    <n v="33"/>
    <n v="0.6"/>
    <n v="2.1276595744680799E-2"/>
    <n v="187.41"/>
    <x v="0"/>
    <n v="1"/>
  </r>
  <r>
    <x v="6029"/>
    <n v="26"/>
    <s v="Male"/>
    <s v="Germany"/>
    <d v="2023-02-12T17:00:20"/>
    <x v="2"/>
    <n v="4"/>
    <n v="0"/>
    <n v="46"/>
    <n v="2"/>
    <n v="374.47"/>
    <s v=""/>
    <n v="2"/>
    <s v=""/>
    <n v="19"/>
    <n v="0"/>
    <n v="4.3478260869565202E-2"/>
    <n v="187.23500000000001"/>
    <x v="0"/>
    <n v="0"/>
  </r>
  <r>
    <x v="6030"/>
    <n v="18"/>
    <s v="Female"/>
    <s v="France"/>
    <d v="2023-08-24T15:03:05"/>
    <x v="5"/>
    <n v="0"/>
    <n v="0"/>
    <n v="46"/>
    <n v="0"/>
    <n v="374.44"/>
    <s v=""/>
    <n v="2"/>
    <s v=""/>
    <n v="13"/>
    <n v="0"/>
    <n v="0"/>
    <n v="187.22"/>
    <x v="0"/>
    <n v="0"/>
  </r>
  <r>
    <x v="6031"/>
    <n v="27"/>
    <s v="Female"/>
    <s v="USA"/>
    <d v="2023-06-25T08:04:14"/>
    <x v="0"/>
    <n v="3"/>
    <n v="1"/>
    <n v="44"/>
    <n v="3"/>
    <n v="373.62"/>
    <s v=""/>
    <n v="2"/>
    <s v=""/>
    <n v="66"/>
    <n v="0.33333333333333298"/>
    <n v="6.8181818181818094E-2"/>
    <n v="186.81"/>
    <x v="0"/>
    <n v="0"/>
  </r>
  <r>
    <x v="6032"/>
    <n v="23"/>
    <s v="Female"/>
    <s v="Japan"/>
    <d v="2023-10-02T13:31:45"/>
    <x v="0"/>
    <n v="2"/>
    <n v="1"/>
    <n v="62"/>
    <n v="2"/>
    <n v="372.92"/>
    <s v=""/>
    <n v="2"/>
    <s v=""/>
    <n v="5"/>
    <n v="0.5"/>
    <n v="3.2258064516128997E-2"/>
    <n v="186.46"/>
    <x v="0"/>
    <n v="0"/>
  </r>
  <r>
    <x v="6033"/>
    <n v="24"/>
    <s v="Female"/>
    <s v="USA"/>
    <d v="2024-10-13T09:31:22"/>
    <x v="5"/>
    <n v="4"/>
    <n v="3"/>
    <n v="52"/>
    <n v="4"/>
    <n v="372.35"/>
    <s v=""/>
    <n v="2"/>
    <s v=""/>
    <n v="6"/>
    <n v="0.75"/>
    <n v="7.69230769230769E-2"/>
    <n v="186.17500000000001"/>
    <x v="0"/>
    <n v="0"/>
  </r>
  <r>
    <x v="6034"/>
    <n v="26"/>
    <s v="Female"/>
    <s v="Canada"/>
    <d v="2024-05-07T20:26:45"/>
    <x v="0"/>
    <n v="5"/>
    <n v="2"/>
    <n v="35"/>
    <n v="0"/>
    <n v="372.29"/>
    <s v=""/>
    <n v="2"/>
    <s v=""/>
    <n v="33"/>
    <n v="0.4"/>
    <n v="0"/>
    <n v="186.14500000000001"/>
    <x v="0"/>
    <n v="1"/>
  </r>
  <r>
    <x v="6035"/>
    <n v="26"/>
    <s v="Female"/>
    <s v="Canada"/>
    <d v="2024-04-16T16:19:24"/>
    <x v="2"/>
    <n v="1"/>
    <n v="0"/>
    <n v="39"/>
    <n v="2"/>
    <n v="372.28"/>
    <s v=""/>
    <n v="2"/>
    <s v=""/>
    <n v="45"/>
    <n v="0"/>
    <n v="5.1282051282051197E-2"/>
    <n v="186.14"/>
    <x v="0"/>
    <n v="0"/>
  </r>
  <r>
    <x v="6036"/>
    <n v="35"/>
    <s v="Other"/>
    <s v="USA"/>
    <d v="2024-05-21T10:03:10"/>
    <x v="3"/>
    <n v="2"/>
    <n v="1"/>
    <n v="44"/>
    <n v="0"/>
    <n v="372.1"/>
    <s v=""/>
    <n v="2"/>
    <s v=""/>
    <n v="7"/>
    <n v="0.5"/>
    <n v="0"/>
    <n v="186.05"/>
    <x v="0"/>
    <n v="0"/>
  </r>
  <r>
    <x v="6037"/>
    <n v="22"/>
    <s v="Female"/>
    <s v="USA"/>
    <d v="2024-08-16T07:06:24"/>
    <x v="5"/>
    <n v="5"/>
    <n v="2"/>
    <n v="42"/>
    <n v="1"/>
    <n v="371.46"/>
    <s v=""/>
    <n v="2"/>
    <s v=""/>
    <n v="51"/>
    <n v="0.4"/>
    <n v="2.3809523809523801E-2"/>
    <n v="185.73"/>
    <x v="0"/>
    <n v="0"/>
  </r>
  <r>
    <x v="6038"/>
    <n v="55"/>
    <s v="Male"/>
    <s v="UK"/>
    <d v="2023-12-04T02:32:03"/>
    <x v="4"/>
    <n v="5"/>
    <n v="3"/>
    <n v="58"/>
    <n v="1"/>
    <n v="370.89"/>
    <s v=""/>
    <n v="2"/>
    <s v=""/>
    <n v="10"/>
    <n v="0.6"/>
    <n v="1.72413793103448E-2"/>
    <n v="185.44499999999999"/>
    <x v="0"/>
    <n v="0"/>
  </r>
  <r>
    <x v="6039"/>
    <n v="33"/>
    <s v="Female"/>
    <s v="USA"/>
    <d v="2023-06-22T17:17:08"/>
    <x v="2"/>
    <n v="2"/>
    <n v="1"/>
    <n v="65"/>
    <n v="2"/>
    <n v="370.6"/>
    <s v=""/>
    <n v="2"/>
    <s v=""/>
    <n v="50"/>
    <n v="0.5"/>
    <n v="3.0769230769230702E-2"/>
    <n v="185.3"/>
    <x v="0"/>
    <n v="0"/>
  </r>
  <r>
    <x v="6040"/>
    <n v="25"/>
    <s v="Female"/>
    <s v="USA"/>
    <d v="2023-12-20T20:04:04"/>
    <x v="2"/>
    <n v="6"/>
    <n v="3"/>
    <n v="43"/>
    <n v="1"/>
    <n v="370"/>
    <s v=""/>
    <n v="2"/>
    <s v=""/>
    <n v="6"/>
    <n v="0.5"/>
    <n v="2.3255813953488299E-2"/>
    <n v="185"/>
    <x v="0"/>
    <n v="0"/>
  </r>
  <r>
    <x v="6041"/>
    <n v="18"/>
    <s v="Female"/>
    <s v="USA"/>
    <d v="2024-10-09T20:50:09"/>
    <x v="2"/>
    <n v="3"/>
    <n v="1"/>
    <n v="53"/>
    <n v="3"/>
    <n v="369.39"/>
    <s v=""/>
    <n v="2"/>
    <s v=""/>
    <n v="35"/>
    <n v="0.33333333333333298"/>
    <n v="5.6603773584905599E-2"/>
    <n v="184.69499999999999"/>
    <x v="0"/>
    <n v="0"/>
  </r>
  <r>
    <x v="6042"/>
    <n v="23"/>
    <s v="Male"/>
    <s v="Australia"/>
    <d v="2024-11-06T08:48:39"/>
    <x v="4"/>
    <n v="1"/>
    <n v="0"/>
    <n v="40"/>
    <n v="3"/>
    <n v="368.74"/>
    <s v=""/>
    <n v="2"/>
    <s v=""/>
    <n v="8"/>
    <n v="0"/>
    <n v="7.4999999999999997E-2"/>
    <n v="184.37"/>
    <x v="0"/>
    <n v="0"/>
  </r>
  <r>
    <x v="6043"/>
    <n v="20"/>
    <s v="Female"/>
    <s v="Canada"/>
    <d v="2024-03-23T15:34:31"/>
    <x v="4"/>
    <n v="4"/>
    <n v="1"/>
    <n v="49"/>
    <n v="1"/>
    <n v="367.72"/>
    <s v=""/>
    <n v="2"/>
    <s v=""/>
    <n v="13"/>
    <n v="0.25"/>
    <n v="2.04081632653061E-2"/>
    <n v="183.86"/>
    <x v="0"/>
    <n v="0"/>
  </r>
  <r>
    <x v="6044"/>
    <n v="31"/>
    <s v="Female"/>
    <s v="France"/>
    <d v="2023-07-06T05:25:57"/>
    <x v="2"/>
    <n v="1"/>
    <n v="0"/>
    <n v="46"/>
    <n v="4"/>
    <n v="367.67"/>
    <s v=""/>
    <n v="2"/>
    <s v=""/>
    <n v="2"/>
    <n v="0"/>
    <n v="8.6956521739130405E-2"/>
    <n v="183.83500000000001"/>
    <x v="0"/>
    <n v="0"/>
  </r>
  <r>
    <x v="6045"/>
    <n v="46"/>
    <s v="Female"/>
    <s v="UK"/>
    <d v="2024-11-23T03:48:16"/>
    <x v="5"/>
    <n v="3"/>
    <n v="1"/>
    <n v="52"/>
    <n v="1"/>
    <n v="366.31"/>
    <s v=""/>
    <n v="2"/>
    <s v=""/>
    <n v="28"/>
    <n v="0.33333333333333298"/>
    <n v="1.9230769230769201E-2"/>
    <n v="183.155"/>
    <x v="0"/>
    <n v="0"/>
  </r>
  <r>
    <x v="6046"/>
    <n v="44"/>
    <s v="Female"/>
    <s v="USA"/>
    <d v="2023-06-27T05:20:04"/>
    <x v="3"/>
    <n v="3"/>
    <n v="1"/>
    <n v="57"/>
    <n v="3"/>
    <n v="364.98"/>
    <s v=""/>
    <n v="2"/>
    <s v=""/>
    <n v="5"/>
    <n v="0.33333333333333298"/>
    <n v="5.2631578947368397E-2"/>
    <n v="182.49"/>
    <x v="0"/>
    <n v="0"/>
  </r>
  <r>
    <x v="6047"/>
    <n v="33"/>
    <s v="Female"/>
    <s v="Australia"/>
    <d v="2023-06-02T22:44:45"/>
    <x v="2"/>
    <n v="2"/>
    <n v="2"/>
    <n v="36"/>
    <n v="2"/>
    <n v="364.84"/>
    <s v=""/>
    <n v="2"/>
    <s v=""/>
    <n v="19"/>
    <n v="1"/>
    <n v="5.5555555555555497E-2"/>
    <n v="182.42"/>
    <x v="0"/>
    <n v="0"/>
  </r>
  <r>
    <x v="6048"/>
    <n v="40"/>
    <s v="Female"/>
    <s v="USA"/>
    <d v="2024-04-10T14:18:40"/>
    <x v="5"/>
    <n v="3"/>
    <n v="1"/>
    <n v="49"/>
    <n v="2"/>
    <n v="363.61"/>
    <s v=""/>
    <n v="2"/>
    <s v=""/>
    <n v="53"/>
    <n v="0.33333333333333298"/>
    <n v="4.08163265306122E-2"/>
    <n v="181.80500000000001"/>
    <x v="0"/>
    <n v="0"/>
  </r>
  <r>
    <x v="6049"/>
    <n v="54"/>
    <s v="Female"/>
    <s v="UK"/>
    <d v="2024-04-22T05:11:40"/>
    <x v="5"/>
    <n v="6"/>
    <n v="2"/>
    <n v="55"/>
    <n v="2"/>
    <n v="362.87"/>
    <s v=""/>
    <n v="2"/>
    <s v=""/>
    <n v="36"/>
    <n v="0.33333333333333298"/>
    <n v="3.6363636363636299E-2"/>
    <n v="181.435"/>
    <x v="0"/>
    <n v="0"/>
  </r>
  <r>
    <x v="6050"/>
    <n v="43"/>
    <s v="Male"/>
    <s v="USA"/>
    <d v="2024-01-18T23:27:57"/>
    <x v="5"/>
    <n v="3"/>
    <n v="1"/>
    <n v="57"/>
    <n v="2"/>
    <n v="362.78"/>
    <s v=""/>
    <n v="2"/>
    <s v=""/>
    <n v="33"/>
    <n v="0.33333333333333298"/>
    <n v="3.5087719298245598E-2"/>
    <n v="181.39"/>
    <x v="0"/>
    <n v="0"/>
  </r>
  <r>
    <x v="6051"/>
    <n v="34"/>
    <s v="Male"/>
    <s v="Japan"/>
    <d v="2024-10-25T17:55:39"/>
    <x v="2"/>
    <n v="0"/>
    <n v="0"/>
    <n v="57"/>
    <n v="1"/>
    <n v="362.72"/>
    <s v=""/>
    <n v="2"/>
    <s v=""/>
    <n v="6"/>
    <n v="0"/>
    <n v="1.7543859649122799E-2"/>
    <n v="181.36"/>
    <x v="0"/>
    <n v="0"/>
  </r>
  <r>
    <x v="6052"/>
    <n v="38"/>
    <s v="Male"/>
    <s v="USA"/>
    <d v="2023-09-29T00:50:31"/>
    <x v="0"/>
    <n v="5"/>
    <n v="0"/>
    <n v="52"/>
    <n v="3"/>
    <n v="362.65"/>
    <s v=""/>
    <n v="2"/>
    <s v=""/>
    <n v="8"/>
    <n v="0"/>
    <n v="5.7692307692307598E-2"/>
    <n v="181.32499999999999"/>
    <x v="0"/>
    <n v="0"/>
  </r>
  <r>
    <x v="6053"/>
    <n v="23"/>
    <s v="Female"/>
    <s v="Germany"/>
    <d v="2023-07-21T19:13:25"/>
    <x v="2"/>
    <n v="4"/>
    <n v="3"/>
    <n v="53"/>
    <n v="4"/>
    <n v="362.62"/>
    <s v=""/>
    <n v="2"/>
    <s v=""/>
    <n v="3"/>
    <n v="0.75"/>
    <n v="7.5471698113207503E-2"/>
    <n v="181.31"/>
    <x v="0"/>
    <n v="0"/>
  </r>
  <r>
    <x v="6054"/>
    <n v="18"/>
    <s v="Female"/>
    <s v="Japan"/>
    <d v="2024-05-17T00:55:27"/>
    <x v="2"/>
    <n v="3"/>
    <n v="1"/>
    <n v="53"/>
    <n v="3"/>
    <n v="362.51"/>
    <s v=""/>
    <n v="2"/>
    <s v=""/>
    <n v="7"/>
    <n v="0.33333333333333298"/>
    <n v="5.6603773584905599E-2"/>
    <n v="181.255"/>
    <x v="0"/>
    <n v="0"/>
  </r>
  <r>
    <x v="6055"/>
    <n v="57"/>
    <s v="Male"/>
    <s v="USA"/>
    <d v="2023-08-03T19:41:23"/>
    <x v="1"/>
    <n v="4"/>
    <n v="1"/>
    <n v="54"/>
    <n v="1"/>
    <n v="362.16"/>
    <s v=""/>
    <n v="2"/>
    <s v=""/>
    <n v="2"/>
    <n v="0.25"/>
    <n v="1.85185185185185E-2"/>
    <n v="181.08"/>
    <x v="0"/>
    <n v="0"/>
  </r>
  <r>
    <x v="6056"/>
    <n v="26"/>
    <s v="Male"/>
    <s v="USA"/>
    <d v="2023-02-26T03:41:32"/>
    <x v="4"/>
    <n v="0"/>
    <n v="0"/>
    <n v="53"/>
    <n v="1"/>
    <n v="361.58"/>
    <s v=""/>
    <n v="2"/>
    <s v=""/>
    <n v="8"/>
    <n v="0"/>
    <n v="1.8867924528301799E-2"/>
    <n v="180.79"/>
    <x v="0"/>
    <n v="1"/>
  </r>
  <r>
    <x v="6057"/>
    <n v="53"/>
    <s v="Female"/>
    <s v="UK"/>
    <d v="2024-06-11T12:42:54"/>
    <x v="3"/>
    <n v="2"/>
    <n v="1"/>
    <n v="42"/>
    <n v="4"/>
    <n v="359.86"/>
    <s v=""/>
    <n v="2"/>
    <s v=""/>
    <n v="19"/>
    <n v="0.5"/>
    <n v="9.5238095238095205E-2"/>
    <n v="179.93"/>
    <x v="0"/>
    <n v="0"/>
  </r>
  <r>
    <x v="6058"/>
    <n v="31"/>
    <s v="Male"/>
    <s v="Germany"/>
    <d v="2024-02-17T16:00:19"/>
    <x v="3"/>
    <n v="3"/>
    <n v="0"/>
    <n v="49"/>
    <n v="5"/>
    <n v="359.84"/>
    <s v=""/>
    <n v="2"/>
    <s v=""/>
    <n v="23"/>
    <n v="0"/>
    <n v="0.10204081632653"/>
    <n v="179.92"/>
    <x v="0"/>
    <n v="0"/>
  </r>
  <r>
    <x v="6059"/>
    <n v="33"/>
    <s v="Male"/>
    <s v="Canada"/>
    <d v="2024-11-13T10:11:05"/>
    <x v="2"/>
    <n v="2"/>
    <n v="0"/>
    <n v="55"/>
    <n v="2"/>
    <n v="359.02"/>
    <s v=""/>
    <n v="2"/>
    <s v=""/>
    <n v="8"/>
    <n v="0"/>
    <n v="3.6363636363636299E-2"/>
    <n v="179.51"/>
    <x v="0"/>
    <n v="0"/>
  </r>
  <r>
    <x v="6060"/>
    <n v="25"/>
    <s v="Female"/>
    <s v="Australia"/>
    <d v="2023-05-30T02:45:30"/>
    <x v="1"/>
    <n v="1"/>
    <n v="0"/>
    <n v="69"/>
    <n v="1"/>
    <n v="358.91"/>
    <s v=""/>
    <n v="2"/>
    <s v=""/>
    <n v="51"/>
    <n v="0"/>
    <n v="1.4492753623188401E-2"/>
    <n v="179.45500000000001"/>
    <x v="0"/>
    <n v="0"/>
  </r>
  <r>
    <x v="6061"/>
    <n v="34"/>
    <s v="Female"/>
    <s v="UK"/>
    <d v="2023-10-23T22:01:55"/>
    <x v="3"/>
    <n v="3"/>
    <n v="1"/>
    <n v="47"/>
    <n v="3"/>
    <n v="358.9"/>
    <s v=""/>
    <n v="2"/>
    <s v=""/>
    <n v="10"/>
    <n v="0.33333333333333298"/>
    <n v="6.3829787234042507E-2"/>
    <n v="179.45"/>
    <x v="0"/>
    <n v="0"/>
  </r>
  <r>
    <x v="6062"/>
    <n v="18"/>
    <s v="Male"/>
    <s v="UK"/>
    <d v="2024-01-27T07:30:09"/>
    <x v="3"/>
    <n v="0"/>
    <n v="0"/>
    <n v="51"/>
    <n v="2"/>
    <n v="358.51"/>
    <s v=""/>
    <n v="2"/>
    <s v=""/>
    <n v="27"/>
    <n v="0"/>
    <n v="3.9215686274509803E-2"/>
    <n v="179.255"/>
    <x v="0"/>
    <n v="0"/>
  </r>
  <r>
    <x v="6063"/>
    <n v="21"/>
    <s v="Male"/>
    <s v="Australia"/>
    <d v="2023-11-16T16:56:22"/>
    <x v="2"/>
    <n v="2"/>
    <n v="0"/>
    <n v="41"/>
    <n v="2"/>
    <n v="358.35"/>
    <s v=""/>
    <n v="2"/>
    <s v=""/>
    <n v="9"/>
    <n v="0"/>
    <n v="4.8780487804878002E-2"/>
    <n v="179.17500000000001"/>
    <x v="0"/>
    <n v="1"/>
  </r>
  <r>
    <x v="6064"/>
    <n v="33"/>
    <s v="Male"/>
    <s v="UK"/>
    <d v="2023-09-06T22:49:04"/>
    <x v="5"/>
    <n v="2"/>
    <n v="1"/>
    <n v="48"/>
    <n v="4"/>
    <n v="357.13"/>
    <s v=""/>
    <n v="2"/>
    <s v=""/>
    <n v="19"/>
    <n v="0.5"/>
    <n v="8.3333333333333301E-2"/>
    <n v="178.565"/>
    <x v="0"/>
    <n v="0"/>
  </r>
  <r>
    <x v="6065"/>
    <n v="31"/>
    <s v="Other"/>
    <s v="UK"/>
    <d v="2023-08-06T04:38:04"/>
    <x v="3"/>
    <n v="2"/>
    <n v="1"/>
    <n v="47"/>
    <n v="5"/>
    <n v="356.76"/>
    <s v=""/>
    <n v="2"/>
    <s v=""/>
    <n v="3"/>
    <n v="0.5"/>
    <n v="0.10638297872340401"/>
    <n v="178.38"/>
    <x v="0"/>
    <n v="0"/>
  </r>
  <r>
    <x v="6066"/>
    <n v="43"/>
    <s v="Female"/>
    <s v="Japan"/>
    <d v="2023-08-26T02:05:39"/>
    <x v="2"/>
    <n v="3"/>
    <n v="1"/>
    <n v="42"/>
    <n v="2"/>
    <n v="356.31"/>
    <s v=""/>
    <n v="2"/>
    <s v=""/>
    <n v="11"/>
    <n v="0.33333333333333298"/>
    <n v="4.7619047619047603E-2"/>
    <n v="178.155"/>
    <x v="0"/>
    <n v="0"/>
  </r>
  <r>
    <x v="6067"/>
    <n v="43"/>
    <s v="Male"/>
    <s v="USA"/>
    <d v="2023-05-08T12:24:54"/>
    <x v="4"/>
    <n v="7"/>
    <n v="4"/>
    <n v="56"/>
    <n v="3"/>
    <n v="356.12"/>
    <s v=""/>
    <n v="2"/>
    <s v=""/>
    <n v="40"/>
    <n v="0.57142857142857095"/>
    <n v="5.3571428571428499E-2"/>
    <n v="178.06"/>
    <x v="0"/>
    <n v="0"/>
  </r>
  <r>
    <x v="6068"/>
    <n v="41"/>
    <s v="Female"/>
    <s v="Australia"/>
    <d v="2023-08-11T02:54:15"/>
    <x v="1"/>
    <n v="3"/>
    <n v="1"/>
    <n v="47"/>
    <n v="6"/>
    <n v="355.89"/>
    <s v=""/>
    <n v="2"/>
    <s v=""/>
    <n v="60"/>
    <n v="0.33333333333333298"/>
    <n v="0.12765957446808501"/>
    <n v="177.94499999999999"/>
    <x v="0"/>
    <n v="0"/>
  </r>
  <r>
    <x v="6069"/>
    <n v="51"/>
    <s v="Female"/>
    <s v="USA"/>
    <d v="2023-06-25T15:22:17"/>
    <x v="2"/>
    <n v="6"/>
    <n v="0"/>
    <n v="51"/>
    <n v="3"/>
    <n v="355.65"/>
    <s v=""/>
    <n v="2"/>
    <s v=""/>
    <n v="41"/>
    <n v="0"/>
    <n v="5.8823529411764698E-2"/>
    <n v="177.82499999999999"/>
    <x v="0"/>
    <n v="0"/>
  </r>
  <r>
    <x v="6070"/>
    <n v="27"/>
    <s v="Female"/>
    <s v="Germany"/>
    <d v="2023-12-10T11:50:49"/>
    <x v="0"/>
    <n v="3"/>
    <n v="1"/>
    <n v="56"/>
    <n v="1"/>
    <n v="355.02"/>
    <s v=""/>
    <n v="2"/>
    <s v=""/>
    <n v="38"/>
    <n v="0.33333333333333298"/>
    <n v="1.7857142857142801E-2"/>
    <n v="177.51"/>
    <x v="0"/>
    <n v="0"/>
  </r>
  <r>
    <x v="6071"/>
    <n v="39"/>
    <s v="Female"/>
    <s v="Germany"/>
    <d v="2024-02-13T22:56:16"/>
    <x v="2"/>
    <n v="1"/>
    <n v="1"/>
    <n v="58"/>
    <n v="1"/>
    <n v="354.83"/>
    <s v=""/>
    <n v="2"/>
    <s v=""/>
    <n v="3"/>
    <n v="1"/>
    <n v="1.72413793103448E-2"/>
    <n v="177.41499999999999"/>
    <x v="0"/>
    <n v="0"/>
  </r>
  <r>
    <x v="6072"/>
    <n v="29"/>
    <s v="Male"/>
    <s v="Canada"/>
    <d v="2024-05-15T09:30:03"/>
    <x v="2"/>
    <n v="4"/>
    <n v="0"/>
    <n v="32"/>
    <n v="1"/>
    <n v="354.67"/>
    <s v=""/>
    <n v="2"/>
    <s v=""/>
    <n v="96"/>
    <n v="0"/>
    <n v="3.125E-2"/>
    <n v="177.33500000000001"/>
    <x v="0"/>
    <n v="0"/>
  </r>
  <r>
    <x v="6073"/>
    <n v="31"/>
    <s v="Female"/>
    <s v="Japan"/>
    <d v="2023-09-11T10:52:01"/>
    <x v="0"/>
    <n v="4"/>
    <n v="1"/>
    <n v="55"/>
    <n v="4"/>
    <n v="354.24"/>
    <s v=""/>
    <n v="2"/>
    <s v=""/>
    <n v="57"/>
    <n v="0.25"/>
    <n v="7.2727272727272696E-2"/>
    <n v="177.12"/>
    <x v="0"/>
    <n v="0"/>
  </r>
  <r>
    <x v="6074"/>
    <n v="26"/>
    <s v="Male"/>
    <s v="USA"/>
    <d v="2024-11-18T14:17:43"/>
    <x v="2"/>
    <n v="4"/>
    <n v="2"/>
    <n v="55"/>
    <n v="2"/>
    <n v="354.17"/>
    <s v=""/>
    <n v="2"/>
    <s v=""/>
    <n v="34"/>
    <n v="0.5"/>
    <n v="3.6363636363636299E-2"/>
    <n v="177.08500000000001"/>
    <x v="0"/>
    <n v="0"/>
  </r>
  <r>
    <x v="6075"/>
    <n v="24"/>
    <s v="Male"/>
    <s v="Canada"/>
    <d v="2023-02-01T05:02:33"/>
    <x v="1"/>
    <n v="4"/>
    <n v="2"/>
    <n v="50"/>
    <n v="1"/>
    <n v="353.1"/>
    <s v=""/>
    <n v="2"/>
    <s v=""/>
    <n v="78"/>
    <n v="0.5"/>
    <n v="0.02"/>
    <n v="176.55"/>
    <x v="0"/>
    <n v="1"/>
  </r>
  <r>
    <x v="6076"/>
    <n v="31"/>
    <s v="Female"/>
    <s v="Germany"/>
    <d v="2023-11-19T16:29:07"/>
    <x v="1"/>
    <n v="4"/>
    <n v="0"/>
    <n v="53"/>
    <n v="2"/>
    <n v="352.51"/>
    <s v=""/>
    <n v="2"/>
    <s v=""/>
    <n v="26"/>
    <n v="0"/>
    <n v="3.7735849056603703E-2"/>
    <n v="176.255"/>
    <x v="0"/>
    <n v="0"/>
  </r>
  <r>
    <x v="6077"/>
    <n v="24"/>
    <s v="Female"/>
    <s v="UK"/>
    <d v="2023-01-11T08:13:14"/>
    <x v="1"/>
    <n v="7"/>
    <n v="1"/>
    <n v="46"/>
    <n v="1"/>
    <n v="351.75"/>
    <s v=""/>
    <n v="2"/>
    <s v=""/>
    <n v="30"/>
    <n v="0.14285714285714199"/>
    <n v="2.1739130434782601E-2"/>
    <n v="175.875"/>
    <x v="0"/>
    <n v="0"/>
  </r>
  <r>
    <x v="6078"/>
    <n v="36"/>
    <s v="Female"/>
    <s v="UK"/>
    <d v="2023-01-24T10:08:49"/>
    <x v="2"/>
    <n v="4"/>
    <n v="1"/>
    <n v="49"/>
    <n v="3"/>
    <n v="351.28"/>
    <s v=""/>
    <n v="2"/>
    <s v=""/>
    <n v="33"/>
    <n v="0.25"/>
    <n v="6.1224489795918297E-2"/>
    <n v="175.64"/>
    <x v="0"/>
    <n v="0"/>
  </r>
  <r>
    <x v="6079"/>
    <n v="36"/>
    <s v="Female"/>
    <s v="Canada"/>
    <d v="2024-10-28T17:28:24"/>
    <x v="2"/>
    <n v="3"/>
    <n v="2"/>
    <n v="42"/>
    <n v="2"/>
    <n v="351.1"/>
    <s v=""/>
    <n v="2"/>
    <s v=""/>
    <n v="25"/>
    <n v="0.66666666666666596"/>
    <n v="4.7619047619047603E-2"/>
    <n v="175.55"/>
    <x v="0"/>
    <n v="0"/>
  </r>
  <r>
    <x v="6080"/>
    <n v="44"/>
    <s v="Male"/>
    <s v="USA"/>
    <d v="2024-04-16T14:51:48"/>
    <x v="2"/>
    <n v="4"/>
    <n v="2"/>
    <n v="49"/>
    <n v="3"/>
    <n v="350.92"/>
    <s v=""/>
    <n v="2"/>
    <s v=""/>
    <n v="44"/>
    <n v="0.5"/>
    <n v="6.1224489795918297E-2"/>
    <n v="175.46"/>
    <x v="0"/>
    <n v="0"/>
  </r>
  <r>
    <x v="6081"/>
    <n v="33"/>
    <s v="Female"/>
    <s v="USA"/>
    <d v="2023-11-15T19:02:15"/>
    <x v="2"/>
    <n v="5"/>
    <n v="1"/>
    <n v="54"/>
    <n v="0"/>
    <n v="350.81"/>
    <s v=""/>
    <n v="2"/>
    <s v=""/>
    <n v="75"/>
    <n v="0.2"/>
    <n v="0"/>
    <n v="175.405"/>
    <x v="0"/>
    <n v="0"/>
  </r>
  <r>
    <x v="6082"/>
    <n v="21"/>
    <s v="Male"/>
    <s v="Canada"/>
    <d v="2024-09-30T07:35:48"/>
    <x v="3"/>
    <n v="3"/>
    <n v="0"/>
    <n v="52"/>
    <n v="1"/>
    <n v="350.75"/>
    <s v=""/>
    <n v="2"/>
    <s v=""/>
    <n v="99"/>
    <n v="0"/>
    <n v="1.9230769230769201E-2"/>
    <n v="175.375"/>
    <x v="0"/>
    <n v="1"/>
  </r>
  <r>
    <x v="6083"/>
    <n v="23"/>
    <s v="Male"/>
    <s v="USA"/>
    <d v="2023-09-05T03:00:51"/>
    <x v="2"/>
    <n v="4"/>
    <n v="0"/>
    <n v="46"/>
    <n v="5"/>
    <n v="349.82"/>
    <s v=""/>
    <n v="2"/>
    <s v=""/>
    <n v="9"/>
    <n v="0"/>
    <n v="0.108695652173913"/>
    <n v="174.91"/>
    <x v="0"/>
    <n v="0"/>
  </r>
  <r>
    <x v="6084"/>
    <n v="18"/>
    <s v="Female"/>
    <s v="France"/>
    <d v="2023-10-20T07:53:05"/>
    <x v="1"/>
    <n v="2"/>
    <n v="0"/>
    <n v="51"/>
    <n v="2"/>
    <n v="349.79"/>
    <s v=""/>
    <n v="2"/>
    <s v=""/>
    <n v="19"/>
    <n v="0"/>
    <n v="3.9215686274509803E-2"/>
    <n v="174.89500000000001"/>
    <x v="0"/>
    <n v="0"/>
  </r>
  <r>
    <x v="6085"/>
    <n v="32"/>
    <s v="Female"/>
    <s v="USA"/>
    <d v="2024-01-19T06:46:00"/>
    <x v="2"/>
    <n v="3"/>
    <n v="2"/>
    <n v="53"/>
    <n v="2"/>
    <n v="349.66"/>
    <s v=""/>
    <n v="2"/>
    <s v=""/>
    <n v="57"/>
    <n v="0.66666666666666596"/>
    <n v="3.7735849056603703E-2"/>
    <n v="174.83"/>
    <x v="0"/>
    <n v="0"/>
  </r>
  <r>
    <x v="6086"/>
    <n v="23"/>
    <s v="Male"/>
    <s v="USA"/>
    <d v="2023-12-24T10:12:53"/>
    <x v="2"/>
    <n v="4"/>
    <n v="1"/>
    <n v="43"/>
    <n v="1"/>
    <n v="349.29"/>
    <s v=""/>
    <n v="2"/>
    <s v=""/>
    <n v="15"/>
    <n v="0.25"/>
    <n v="2.3255813953488299E-2"/>
    <n v="174.64500000000001"/>
    <x v="0"/>
    <n v="1"/>
  </r>
  <r>
    <x v="6087"/>
    <n v="25"/>
    <s v="Female"/>
    <s v="USA"/>
    <d v="2023-12-29T14:19:31"/>
    <x v="1"/>
    <n v="2"/>
    <n v="1"/>
    <n v="61"/>
    <n v="5"/>
    <n v="348.4"/>
    <s v=""/>
    <n v="2"/>
    <s v=""/>
    <n v="28"/>
    <n v="0.5"/>
    <n v="8.1967213114753995E-2"/>
    <n v="174.2"/>
    <x v="0"/>
    <n v="0"/>
  </r>
  <r>
    <x v="6088"/>
    <n v="26"/>
    <s v="Female"/>
    <s v="Canada"/>
    <d v="2024-12-14T07:55:36"/>
    <x v="2"/>
    <n v="1"/>
    <n v="0"/>
    <n v="48"/>
    <n v="2"/>
    <n v="348.17"/>
    <s v=""/>
    <n v="2"/>
    <s v=""/>
    <n v="141"/>
    <n v="0"/>
    <n v="4.1666666666666602E-2"/>
    <n v="174.08500000000001"/>
    <x v="0"/>
    <n v="1"/>
  </r>
  <r>
    <x v="6089"/>
    <n v="57"/>
    <s v="Male"/>
    <s v="USA"/>
    <d v="2023-07-02T16:44:43"/>
    <x v="0"/>
    <n v="7"/>
    <n v="2"/>
    <n v="43"/>
    <n v="1"/>
    <n v="347.84"/>
    <s v=""/>
    <n v="2"/>
    <s v=""/>
    <n v="22"/>
    <n v="0.28571428571428498"/>
    <n v="2.3255813953488299E-2"/>
    <n v="173.92"/>
    <x v="0"/>
    <n v="0"/>
  </r>
  <r>
    <x v="6090"/>
    <n v="33"/>
    <s v="Male"/>
    <s v="UK"/>
    <d v="2023-12-21T10:40:08"/>
    <x v="2"/>
    <n v="2"/>
    <n v="0"/>
    <n v="29"/>
    <n v="2"/>
    <n v="347.71"/>
    <s v=""/>
    <n v="2"/>
    <s v=""/>
    <n v="46"/>
    <n v="0"/>
    <n v="6.8965517241379296E-2"/>
    <n v="173.85499999999999"/>
    <x v="0"/>
    <n v="0"/>
  </r>
  <r>
    <x v="6091"/>
    <n v="45"/>
    <s v="Male"/>
    <s v="France"/>
    <d v="2023-06-30T22:24:07"/>
    <x v="4"/>
    <n v="1"/>
    <n v="0"/>
    <n v="55"/>
    <n v="0"/>
    <n v="347.45"/>
    <s v=""/>
    <n v="2"/>
    <s v=""/>
    <n v="17"/>
    <n v="0"/>
    <n v="0"/>
    <n v="173.72499999999999"/>
    <x v="0"/>
    <n v="0"/>
  </r>
  <r>
    <x v="6092"/>
    <n v="38"/>
    <s v="Male"/>
    <s v="USA"/>
    <d v="2023-08-04T08:49:51"/>
    <x v="1"/>
    <n v="1"/>
    <n v="0"/>
    <n v="46"/>
    <n v="2"/>
    <n v="347.33"/>
    <s v=""/>
    <n v="2"/>
    <s v=""/>
    <n v="0"/>
    <n v="0"/>
    <n v="4.3478260869565202E-2"/>
    <n v="173.66499999999999"/>
    <x v="0"/>
    <n v="0"/>
  </r>
  <r>
    <x v="6093"/>
    <n v="18"/>
    <s v="Female"/>
    <s v="USA"/>
    <d v="2024-02-27T22:45:57"/>
    <x v="3"/>
    <n v="0"/>
    <n v="0"/>
    <n v="58"/>
    <n v="6"/>
    <n v="347.26"/>
    <s v=""/>
    <n v="2"/>
    <s v=""/>
    <n v="21"/>
    <n v="0"/>
    <n v="0.10344827586206801"/>
    <n v="173.63"/>
    <x v="0"/>
    <n v="0"/>
  </r>
  <r>
    <x v="6094"/>
    <n v="24"/>
    <s v="Male"/>
    <s v="USA"/>
    <d v="2023-12-20T15:41:14"/>
    <x v="0"/>
    <n v="2"/>
    <n v="2"/>
    <n v="69"/>
    <n v="4"/>
    <n v="346.98"/>
    <s v=""/>
    <n v="2"/>
    <s v=""/>
    <n v="2"/>
    <n v="1"/>
    <n v="5.7971014492753603E-2"/>
    <n v="173.49"/>
    <x v="0"/>
    <n v="0"/>
  </r>
  <r>
    <x v="6095"/>
    <n v="34"/>
    <s v="Male"/>
    <s v="USA"/>
    <d v="2023-05-15T21:05:23"/>
    <x v="0"/>
    <n v="0"/>
    <n v="0"/>
    <n v="70"/>
    <n v="2"/>
    <n v="346.45"/>
    <s v=""/>
    <n v="2"/>
    <s v=""/>
    <n v="13"/>
    <n v="0"/>
    <n v="2.8571428571428501E-2"/>
    <n v="173.22499999999999"/>
    <x v="0"/>
    <n v="0"/>
  </r>
  <r>
    <x v="6096"/>
    <n v="44"/>
    <s v="Male"/>
    <s v="USA"/>
    <d v="2023-11-13T15:56:00"/>
    <x v="2"/>
    <n v="5"/>
    <n v="3"/>
    <n v="52"/>
    <n v="1"/>
    <n v="345.84"/>
    <s v=""/>
    <n v="2"/>
    <s v=""/>
    <n v="71"/>
    <n v="0.6"/>
    <n v="1.9230769230769201E-2"/>
    <n v="172.92"/>
    <x v="0"/>
    <n v="0"/>
  </r>
  <r>
    <x v="6097"/>
    <n v="28"/>
    <s v="Female"/>
    <s v="Canada"/>
    <d v="2024-08-30T05:28:28"/>
    <x v="0"/>
    <n v="2"/>
    <n v="0"/>
    <n v="57"/>
    <n v="3"/>
    <n v="345.69"/>
    <s v=""/>
    <n v="2"/>
    <s v=""/>
    <n v="117"/>
    <n v="0"/>
    <n v="5.2631578947368397E-2"/>
    <n v="172.845"/>
    <x v="0"/>
    <n v="0"/>
  </r>
  <r>
    <x v="6098"/>
    <n v="27"/>
    <s v="Male"/>
    <s v="USA"/>
    <d v="2023-12-30T03:27:59"/>
    <x v="5"/>
    <n v="4"/>
    <n v="1"/>
    <n v="44"/>
    <n v="0"/>
    <n v="344.38"/>
    <s v=""/>
    <n v="2"/>
    <s v=""/>
    <n v="17"/>
    <n v="0.25"/>
    <n v="0"/>
    <n v="172.19"/>
    <x v="0"/>
    <n v="0"/>
  </r>
  <r>
    <x v="6099"/>
    <n v="45"/>
    <s v="Male"/>
    <s v="USA"/>
    <d v="2024-04-05T02:54:01"/>
    <x v="3"/>
    <n v="3"/>
    <n v="0"/>
    <n v="48"/>
    <n v="2"/>
    <n v="344.32"/>
    <s v=""/>
    <n v="2"/>
    <s v=""/>
    <n v="2"/>
    <n v="0"/>
    <n v="4.1666666666666602E-2"/>
    <n v="172.16"/>
    <x v="0"/>
    <n v="1"/>
  </r>
  <r>
    <x v="6100"/>
    <n v="60"/>
    <s v="Male"/>
    <s v="USA"/>
    <d v="2023-06-05T01:51:01"/>
    <x v="1"/>
    <n v="2"/>
    <n v="1"/>
    <n v="53"/>
    <n v="3"/>
    <n v="344.28"/>
    <s v=""/>
    <n v="2"/>
    <s v=""/>
    <n v="1"/>
    <n v="0.5"/>
    <n v="5.6603773584905599E-2"/>
    <n v="172.14"/>
    <x v="0"/>
    <n v="0"/>
  </r>
  <r>
    <x v="6101"/>
    <n v="42"/>
    <s v="Female"/>
    <s v="Canada"/>
    <d v="2024-09-29T18:27:20"/>
    <x v="5"/>
    <n v="2"/>
    <n v="1"/>
    <n v="42"/>
    <n v="2"/>
    <n v="343.73"/>
    <s v=""/>
    <n v="2"/>
    <s v=""/>
    <n v="1"/>
    <n v="0.5"/>
    <n v="4.7619047619047603E-2"/>
    <n v="171.86500000000001"/>
    <x v="0"/>
    <n v="0"/>
  </r>
  <r>
    <x v="6102"/>
    <n v="26"/>
    <s v="Female"/>
    <s v="France"/>
    <d v="2023-07-17T13:00:54"/>
    <x v="4"/>
    <n v="3"/>
    <n v="0"/>
    <n v="52"/>
    <n v="1"/>
    <n v="343.58"/>
    <s v=""/>
    <n v="2"/>
    <s v=""/>
    <n v="17"/>
    <n v="0"/>
    <n v="1.9230769230769201E-2"/>
    <n v="171.79"/>
    <x v="0"/>
    <n v="0"/>
  </r>
  <r>
    <x v="6103"/>
    <n v="33"/>
    <s v="Male"/>
    <s v="USA"/>
    <d v="2024-08-01T07:55:00"/>
    <x v="1"/>
    <n v="5"/>
    <n v="0"/>
    <n v="41"/>
    <n v="2"/>
    <n v="343.05"/>
    <s v=""/>
    <n v="2"/>
    <s v=""/>
    <n v="22"/>
    <n v="0"/>
    <n v="4.8780487804878002E-2"/>
    <n v="171.52500000000001"/>
    <x v="0"/>
    <n v="0"/>
  </r>
  <r>
    <x v="6104"/>
    <n v="18"/>
    <s v="Male"/>
    <s v="UK"/>
    <d v="2023-06-20T03:57:37"/>
    <x v="3"/>
    <n v="2"/>
    <n v="0"/>
    <n v="54"/>
    <n v="3"/>
    <n v="343.01"/>
    <s v=""/>
    <n v="2"/>
    <s v=""/>
    <n v="15"/>
    <n v="0"/>
    <n v="5.5555555555555497E-2"/>
    <n v="171.505"/>
    <x v="0"/>
    <n v="0"/>
  </r>
  <r>
    <x v="6105"/>
    <n v="19"/>
    <s v="Male"/>
    <s v="USA"/>
    <d v="2024-12-19T13:29:50"/>
    <x v="4"/>
    <n v="5"/>
    <n v="1"/>
    <n v="45"/>
    <n v="4"/>
    <n v="341.23"/>
    <s v=""/>
    <n v="2"/>
    <s v=""/>
    <n v="3"/>
    <n v="0.2"/>
    <n v="8.8888888888888795E-2"/>
    <n v="170.61500000000001"/>
    <x v="0"/>
    <n v="1"/>
  </r>
  <r>
    <x v="6106"/>
    <n v="46"/>
    <s v="Male"/>
    <s v="UK"/>
    <d v="2023-01-24T14:31:38"/>
    <x v="0"/>
    <n v="1"/>
    <n v="1"/>
    <n v="62"/>
    <n v="3"/>
    <n v="341.11"/>
    <s v=""/>
    <n v="2"/>
    <s v=""/>
    <n v="14"/>
    <n v="1"/>
    <n v="4.8387096774193498E-2"/>
    <n v="170.55500000000001"/>
    <x v="0"/>
    <n v="0"/>
  </r>
  <r>
    <x v="6107"/>
    <n v="50"/>
    <s v="Male"/>
    <s v="USA"/>
    <d v="2024-07-31T01:15:15"/>
    <x v="0"/>
    <n v="4"/>
    <n v="2"/>
    <n v="47"/>
    <n v="3"/>
    <n v="340.87"/>
    <s v=""/>
    <n v="2"/>
    <s v=""/>
    <n v="22"/>
    <n v="0.5"/>
    <n v="6.3829787234042507E-2"/>
    <n v="170.435"/>
    <x v="0"/>
    <n v="0"/>
  </r>
  <r>
    <x v="6108"/>
    <n v="37"/>
    <s v="Female"/>
    <s v="USA"/>
    <d v="2023-08-30T19:59:01"/>
    <x v="1"/>
    <n v="2"/>
    <n v="1"/>
    <n v="54"/>
    <n v="4"/>
    <n v="340.43"/>
    <s v=""/>
    <n v="2"/>
    <s v=""/>
    <n v="8"/>
    <n v="0.5"/>
    <n v="7.4074074074074001E-2"/>
    <n v="170.215"/>
    <x v="0"/>
    <n v="0"/>
  </r>
  <r>
    <x v="6109"/>
    <n v="31"/>
    <s v="Female"/>
    <s v="USA"/>
    <d v="2023-03-22T02:58:49"/>
    <x v="1"/>
    <n v="4"/>
    <n v="1"/>
    <n v="39"/>
    <n v="1"/>
    <n v="339.95"/>
    <s v=""/>
    <n v="2"/>
    <s v=""/>
    <n v="33"/>
    <n v="0.25"/>
    <n v="2.5641025641025599E-2"/>
    <n v="169.97499999999999"/>
    <x v="0"/>
    <n v="0"/>
  </r>
  <r>
    <x v="6110"/>
    <n v="43"/>
    <s v="Male"/>
    <s v="Japan"/>
    <d v="2023-09-20T00:44:39"/>
    <x v="2"/>
    <n v="4"/>
    <n v="2"/>
    <n v="49"/>
    <n v="5"/>
    <n v="339.53"/>
    <s v=""/>
    <n v="2"/>
    <s v=""/>
    <n v="74"/>
    <n v="0.5"/>
    <n v="0.10204081632653"/>
    <n v="169.76499999999999"/>
    <x v="0"/>
    <n v="0"/>
  </r>
  <r>
    <x v="6111"/>
    <n v="53"/>
    <s v="Female"/>
    <s v="USA"/>
    <d v="2024-04-08T05:21:59"/>
    <x v="3"/>
    <n v="3"/>
    <n v="1"/>
    <n v="52"/>
    <n v="1"/>
    <n v="338.91"/>
    <s v=""/>
    <n v="2"/>
    <s v=""/>
    <n v="34"/>
    <n v="0.33333333333333298"/>
    <n v="1.9230769230769201E-2"/>
    <n v="169.45500000000001"/>
    <x v="0"/>
    <n v="0"/>
  </r>
  <r>
    <x v="6112"/>
    <n v="37"/>
    <s v="Female"/>
    <s v="UK"/>
    <d v="2024-11-30T03:43:06"/>
    <x v="2"/>
    <n v="2"/>
    <n v="2"/>
    <n v="52"/>
    <n v="1"/>
    <n v="338.52"/>
    <s v=""/>
    <n v="2"/>
    <s v=""/>
    <n v="52"/>
    <n v="1"/>
    <n v="1.9230769230769201E-2"/>
    <n v="169.26"/>
    <x v="0"/>
    <n v="0"/>
  </r>
  <r>
    <x v="6113"/>
    <n v="41"/>
    <s v="Other"/>
    <s v="Canada"/>
    <d v="2023-02-28T06:47:48"/>
    <x v="0"/>
    <n v="3"/>
    <n v="1"/>
    <n v="52"/>
    <n v="3"/>
    <n v="338.28"/>
    <s v=""/>
    <n v="2"/>
    <s v=""/>
    <n v="62"/>
    <n v="0.33333333333333298"/>
    <n v="5.7692307692307598E-2"/>
    <n v="169.14"/>
    <x v="0"/>
    <n v="0"/>
  </r>
  <r>
    <x v="6114"/>
    <n v="52"/>
    <s v="Female"/>
    <s v="USA"/>
    <d v="2023-04-02T19:19:25"/>
    <x v="0"/>
    <n v="3"/>
    <n v="1"/>
    <n v="54"/>
    <n v="4"/>
    <n v="338.05"/>
    <s v=""/>
    <n v="2"/>
    <s v=""/>
    <n v="8"/>
    <n v="0.33333333333333298"/>
    <n v="7.4074074074074001E-2"/>
    <n v="169.02500000000001"/>
    <x v="0"/>
    <n v="0"/>
  </r>
  <r>
    <x v="6115"/>
    <n v="18"/>
    <s v="Female"/>
    <s v="Japan"/>
    <d v="2023-08-05T00:53:31"/>
    <x v="3"/>
    <n v="3"/>
    <n v="0"/>
    <n v="50"/>
    <n v="7"/>
    <n v="337.98"/>
    <s v=""/>
    <n v="2"/>
    <s v=""/>
    <n v="8"/>
    <n v="0"/>
    <n v="0.14000000000000001"/>
    <n v="168.99"/>
    <x v="0"/>
    <n v="1"/>
  </r>
  <r>
    <x v="6116"/>
    <n v="45"/>
    <s v="Female"/>
    <s v="Japan"/>
    <d v="2024-05-17T21:21:57"/>
    <x v="3"/>
    <n v="3"/>
    <n v="1"/>
    <n v="59"/>
    <n v="3"/>
    <n v="337.12"/>
    <s v=""/>
    <n v="2"/>
    <s v=""/>
    <n v="29"/>
    <n v="0.33333333333333298"/>
    <n v="5.0847457627118599E-2"/>
    <n v="168.56"/>
    <x v="0"/>
    <n v="0"/>
  </r>
  <r>
    <x v="6117"/>
    <n v="47"/>
    <s v="Male"/>
    <s v="USA"/>
    <d v="2024-08-02T04:21:30"/>
    <x v="1"/>
    <n v="2"/>
    <n v="1"/>
    <n v="46"/>
    <n v="2"/>
    <n v="337"/>
    <s v=""/>
    <n v="2"/>
    <s v=""/>
    <n v="28"/>
    <n v="0.5"/>
    <n v="4.3478260869565202E-2"/>
    <n v="168.5"/>
    <x v="0"/>
    <n v="1"/>
  </r>
  <r>
    <x v="6118"/>
    <n v="38"/>
    <s v="Female"/>
    <s v="Canada"/>
    <d v="2023-02-03T15:26:50"/>
    <x v="3"/>
    <n v="2"/>
    <n v="0"/>
    <n v="64"/>
    <n v="3"/>
    <n v="336.91"/>
    <s v=""/>
    <n v="2"/>
    <s v=""/>
    <n v="26"/>
    <n v="0"/>
    <n v="4.6875E-2"/>
    <n v="168.45500000000001"/>
    <x v="0"/>
    <n v="0"/>
  </r>
  <r>
    <x v="6119"/>
    <n v="49"/>
    <s v="Male"/>
    <s v="USA"/>
    <d v="2024-07-31T04:10:28"/>
    <x v="1"/>
    <n v="1"/>
    <n v="0"/>
    <n v="49"/>
    <n v="4"/>
    <n v="336.73"/>
    <s v=""/>
    <n v="2"/>
    <s v=""/>
    <n v="16"/>
    <n v="0"/>
    <n v="8.16326530612244E-2"/>
    <n v="168.36500000000001"/>
    <x v="0"/>
    <n v="0"/>
  </r>
  <r>
    <x v="6120"/>
    <n v="19"/>
    <s v="Female"/>
    <s v="UK"/>
    <d v="2024-04-24T09:45:32"/>
    <x v="1"/>
    <n v="3"/>
    <n v="0"/>
    <n v="54"/>
    <n v="5"/>
    <n v="336.61"/>
    <s v=""/>
    <n v="2"/>
    <s v=""/>
    <n v="6"/>
    <n v="0"/>
    <n v="9.2592592592592504E-2"/>
    <n v="168.30500000000001"/>
    <x v="0"/>
    <n v="0"/>
  </r>
  <r>
    <x v="6121"/>
    <n v="44"/>
    <s v="Male"/>
    <s v="USA"/>
    <d v="2023-03-01T14:55:09"/>
    <x v="4"/>
    <n v="6"/>
    <n v="3"/>
    <n v="57"/>
    <n v="3"/>
    <n v="336.46"/>
    <s v=""/>
    <n v="2"/>
    <s v=""/>
    <n v="2"/>
    <n v="0.5"/>
    <n v="5.2631578947368397E-2"/>
    <n v="168.23"/>
    <x v="0"/>
    <n v="0"/>
  </r>
  <r>
    <x v="6122"/>
    <n v="46"/>
    <s v="Male"/>
    <s v="Australia"/>
    <d v="2023-10-07T22:01:11"/>
    <x v="3"/>
    <n v="4"/>
    <n v="0"/>
    <n v="58"/>
    <n v="1"/>
    <n v="336.03"/>
    <s v=""/>
    <n v="2"/>
    <s v=""/>
    <n v="12"/>
    <n v="0"/>
    <n v="1.72413793103448E-2"/>
    <n v="168.01499999999999"/>
    <x v="0"/>
    <n v="1"/>
  </r>
  <r>
    <x v="6123"/>
    <n v="46"/>
    <s v="Female"/>
    <s v="USA"/>
    <d v="2024-03-01T09:10:15"/>
    <x v="1"/>
    <n v="3"/>
    <n v="1"/>
    <n v="40"/>
    <n v="2"/>
    <n v="335.84"/>
    <s v=""/>
    <n v="2"/>
    <s v=""/>
    <n v="25"/>
    <n v="0.33333333333333298"/>
    <n v="0.05"/>
    <n v="167.92"/>
    <x v="0"/>
    <n v="0"/>
  </r>
  <r>
    <x v="6124"/>
    <n v="35"/>
    <s v="Male"/>
    <s v="USA"/>
    <d v="2024-03-31T20:41:30"/>
    <x v="0"/>
    <n v="5"/>
    <n v="2"/>
    <n v="49"/>
    <n v="2"/>
    <n v="335.84"/>
    <s v=""/>
    <n v="2"/>
    <s v=""/>
    <n v="6"/>
    <n v="0.4"/>
    <n v="4.08163265306122E-2"/>
    <n v="167.92"/>
    <x v="0"/>
    <n v="0"/>
  </r>
  <r>
    <x v="6125"/>
    <n v="28"/>
    <s v="Female"/>
    <s v="USA"/>
    <d v="2023-11-09T17:01:32"/>
    <x v="2"/>
    <n v="3"/>
    <n v="1"/>
    <n v="43"/>
    <n v="2"/>
    <n v="335.51"/>
    <s v=""/>
    <n v="2"/>
    <s v=""/>
    <n v="71"/>
    <n v="0.33333333333333298"/>
    <n v="4.6511627906976702E-2"/>
    <n v="167.755"/>
    <x v="0"/>
    <n v="0"/>
  </r>
  <r>
    <x v="6126"/>
    <n v="38"/>
    <s v="Male"/>
    <s v="USA"/>
    <d v="2023-11-21T09:22:08"/>
    <x v="5"/>
    <n v="3"/>
    <n v="1"/>
    <n v="50"/>
    <n v="1"/>
    <n v="335.42"/>
    <s v=""/>
    <n v="2"/>
    <s v=""/>
    <n v="22"/>
    <n v="0.33333333333333298"/>
    <n v="0.02"/>
    <n v="167.71"/>
    <x v="0"/>
    <n v="0"/>
  </r>
  <r>
    <x v="6127"/>
    <n v="45"/>
    <s v="Female"/>
    <s v="UK"/>
    <d v="2024-01-22T22:22:26"/>
    <x v="3"/>
    <n v="3"/>
    <n v="2"/>
    <n v="54"/>
    <n v="1"/>
    <n v="334.88"/>
    <s v=""/>
    <n v="2"/>
    <s v=""/>
    <n v="11"/>
    <n v="0.66666666666666596"/>
    <n v="1.85185185185185E-2"/>
    <n v="167.44"/>
    <x v="0"/>
    <n v="0"/>
  </r>
  <r>
    <x v="6128"/>
    <n v="23"/>
    <s v="Female"/>
    <s v="USA"/>
    <d v="2023-01-26T22:00:43"/>
    <x v="3"/>
    <n v="1"/>
    <n v="1"/>
    <n v="58"/>
    <n v="3"/>
    <n v="334.35"/>
    <s v=""/>
    <n v="2"/>
    <s v=""/>
    <n v="61"/>
    <n v="1"/>
    <n v="5.1724137931034399E-2"/>
    <n v="167.17500000000001"/>
    <x v="0"/>
    <n v="0"/>
  </r>
  <r>
    <x v="6129"/>
    <n v="34"/>
    <s v="Female"/>
    <s v="USA"/>
    <d v="2024-02-20T08:15:02"/>
    <x v="3"/>
    <n v="3"/>
    <n v="0"/>
    <n v="50"/>
    <n v="0"/>
    <n v="334.35"/>
    <s v=""/>
    <n v="2"/>
    <s v=""/>
    <n v="34"/>
    <n v="0"/>
    <n v="0"/>
    <n v="167.17500000000001"/>
    <x v="0"/>
    <n v="0"/>
  </r>
  <r>
    <x v="6130"/>
    <n v="27"/>
    <s v="Female"/>
    <s v="Japan"/>
    <d v="2024-04-05T11:39:39"/>
    <x v="1"/>
    <n v="2"/>
    <n v="1"/>
    <n v="50"/>
    <n v="2"/>
    <n v="334.01"/>
    <s v=""/>
    <n v="2"/>
    <s v=""/>
    <n v="39"/>
    <n v="0.5"/>
    <n v="0.04"/>
    <n v="167.005"/>
    <x v="0"/>
    <n v="0"/>
  </r>
  <r>
    <x v="6131"/>
    <n v="32"/>
    <s v="Male"/>
    <s v="USA"/>
    <d v="2024-05-01T19:53:37"/>
    <x v="1"/>
    <n v="3"/>
    <n v="1"/>
    <n v="44"/>
    <n v="0"/>
    <n v="333.47"/>
    <s v=""/>
    <n v="2"/>
    <s v=""/>
    <n v="17"/>
    <n v="0.33333333333333298"/>
    <n v="0"/>
    <n v="166.73500000000001"/>
    <x v="0"/>
    <n v="0"/>
  </r>
  <r>
    <x v="6132"/>
    <n v="33"/>
    <s v="Male"/>
    <s v="Canada"/>
    <d v="2024-01-27T20:38:37"/>
    <x v="0"/>
    <n v="2"/>
    <n v="1"/>
    <n v="45"/>
    <n v="4"/>
    <n v="333.35"/>
    <s v=""/>
    <n v="2"/>
    <s v=""/>
    <n v="31"/>
    <n v="0.5"/>
    <n v="8.8888888888888795E-2"/>
    <n v="166.67500000000001"/>
    <x v="0"/>
    <n v="0"/>
  </r>
  <r>
    <x v="6133"/>
    <n v="22"/>
    <s v="Female"/>
    <s v="USA"/>
    <d v="2023-04-07T05:54:45"/>
    <x v="4"/>
    <n v="2"/>
    <n v="0"/>
    <n v="50"/>
    <n v="4"/>
    <n v="333.06"/>
    <s v=""/>
    <n v="2"/>
    <s v=""/>
    <n v="15"/>
    <n v="0"/>
    <n v="0.08"/>
    <n v="166.53"/>
    <x v="0"/>
    <n v="0"/>
  </r>
  <r>
    <x v="6134"/>
    <n v="37"/>
    <s v="Other"/>
    <s v="Australia"/>
    <d v="2024-05-20T16:31:53"/>
    <x v="2"/>
    <n v="5"/>
    <n v="2"/>
    <n v="53"/>
    <n v="2"/>
    <n v="332.9"/>
    <s v=""/>
    <n v="2"/>
    <s v=""/>
    <n v="1"/>
    <n v="0.4"/>
    <n v="3.7735849056603703E-2"/>
    <n v="166.45"/>
    <x v="0"/>
    <n v="0"/>
  </r>
  <r>
    <x v="6135"/>
    <n v="58"/>
    <s v="Female"/>
    <s v="USA"/>
    <d v="2024-04-04T09:22:44"/>
    <x v="3"/>
    <n v="3"/>
    <n v="0"/>
    <n v="43"/>
    <n v="5"/>
    <n v="332.24"/>
    <s v=""/>
    <n v="2"/>
    <s v=""/>
    <n v="21"/>
    <n v="0"/>
    <n v="0.116279069767441"/>
    <n v="166.12"/>
    <x v="0"/>
    <n v="0"/>
  </r>
  <r>
    <x v="6136"/>
    <n v="43"/>
    <s v="Female"/>
    <s v="UK"/>
    <d v="2024-03-12T22:35:38"/>
    <x v="2"/>
    <n v="1"/>
    <n v="0"/>
    <n v="58"/>
    <n v="5"/>
    <n v="332.2"/>
    <s v=""/>
    <n v="2"/>
    <s v=""/>
    <n v="30"/>
    <n v="0"/>
    <n v="8.6206896551724102E-2"/>
    <n v="166.1"/>
    <x v="0"/>
    <n v="0"/>
  </r>
  <r>
    <x v="6137"/>
    <n v="28"/>
    <s v="Other"/>
    <s v="France"/>
    <d v="2023-02-08T00:34:34"/>
    <x v="2"/>
    <n v="3"/>
    <n v="1"/>
    <n v="60"/>
    <n v="6"/>
    <n v="331.93"/>
    <s v=""/>
    <n v="2"/>
    <s v=""/>
    <n v="24"/>
    <n v="0.33333333333333298"/>
    <n v="0.1"/>
    <n v="165.965"/>
    <x v="0"/>
    <n v="1"/>
  </r>
  <r>
    <x v="6138"/>
    <n v="34"/>
    <s v="Male"/>
    <s v="USA"/>
    <d v="2024-03-09T08:26:48"/>
    <x v="0"/>
    <n v="2"/>
    <n v="1"/>
    <n v="52"/>
    <n v="0"/>
    <n v="331.92"/>
    <s v=""/>
    <n v="2"/>
    <s v=""/>
    <n v="2"/>
    <n v="0.5"/>
    <n v="0"/>
    <n v="165.96"/>
    <x v="0"/>
    <n v="0"/>
  </r>
  <r>
    <x v="6139"/>
    <n v="41"/>
    <s v="Female"/>
    <s v="USA"/>
    <d v="2023-07-28T19:08:15"/>
    <x v="1"/>
    <n v="2"/>
    <n v="2"/>
    <n v="44"/>
    <n v="1"/>
    <n v="331.83"/>
    <s v=""/>
    <n v="2"/>
    <s v=""/>
    <n v="11"/>
    <n v="1"/>
    <n v="2.27272727272727E-2"/>
    <n v="165.91499999999999"/>
    <x v="0"/>
    <n v="0"/>
  </r>
  <r>
    <x v="6140"/>
    <n v="31"/>
    <s v="Female"/>
    <s v="USA"/>
    <d v="2024-03-27T18:51:49"/>
    <x v="3"/>
    <n v="3"/>
    <n v="3"/>
    <n v="51"/>
    <n v="2"/>
    <n v="331.73"/>
    <s v=""/>
    <n v="2"/>
    <s v=""/>
    <n v="4"/>
    <n v="1"/>
    <n v="3.9215686274509803E-2"/>
    <n v="165.86500000000001"/>
    <x v="0"/>
    <n v="0"/>
  </r>
  <r>
    <x v="6141"/>
    <n v="18"/>
    <s v="Female"/>
    <s v="Germany"/>
    <d v="2023-11-29T10:06:17"/>
    <x v="3"/>
    <n v="5"/>
    <n v="0"/>
    <n v="56"/>
    <n v="0"/>
    <n v="331.45"/>
    <s v=""/>
    <n v="2"/>
    <s v=""/>
    <n v="9"/>
    <n v="0"/>
    <n v="0"/>
    <n v="165.72499999999999"/>
    <x v="0"/>
    <n v="0"/>
  </r>
  <r>
    <x v="6142"/>
    <n v="29"/>
    <s v="Other"/>
    <s v="USA"/>
    <d v="2024-05-20T00:28:12"/>
    <x v="2"/>
    <n v="3"/>
    <n v="0"/>
    <n v="50"/>
    <n v="1"/>
    <n v="331.44"/>
    <s v=""/>
    <n v="2"/>
    <s v=""/>
    <n v="47"/>
    <n v="0"/>
    <n v="0.02"/>
    <n v="165.72"/>
    <x v="0"/>
    <n v="0"/>
  </r>
  <r>
    <x v="6143"/>
    <n v="47"/>
    <s v="Female"/>
    <s v="UK"/>
    <d v="2023-01-13T06:56:40"/>
    <x v="4"/>
    <n v="2"/>
    <n v="0"/>
    <n v="63"/>
    <n v="1"/>
    <n v="331.41"/>
    <s v=""/>
    <n v="2"/>
    <s v=""/>
    <n v="14"/>
    <n v="0"/>
    <n v="1.5873015873015799E-2"/>
    <n v="165.70500000000001"/>
    <x v="0"/>
    <n v="0"/>
  </r>
  <r>
    <x v="6144"/>
    <n v="35"/>
    <s v="Female"/>
    <s v="USA"/>
    <d v="2023-10-11T00:29:10"/>
    <x v="1"/>
    <n v="6"/>
    <n v="3"/>
    <n v="64"/>
    <n v="1"/>
    <n v="331.08"/>
    <s v=""/>
    <n v="2"/>
    <s v=""/>
    <n v="20"/>
    <n v="0.5"/>
    <n v="1.5625E-2"/>
    <n v="165.54"/>
    <x v="0"/>
    <n v="0"/>
  </r>
  <r>
    <x v="6145"/>
    <n v="37"/>
    <s v="Female"/>
    <s v="UK"/>
    <d v="2023-02-28T12:38:13"/>
    <x v="4"/>
    <n v="4"/>
    <n v="1"/>
    <n v="42"/>
    <n v="1"/>
    <n v="331.02"/>
    <s v=""/>
    <n v="2"/>
    <s v=""/>
    <n v="87"/>
    <n v="0.25"/>
    <n v="2.3809523809523801E-2"/>
    <n v="165.51"/>
    <x v="0"/>
    <n v="1"/>
  </r>
  <r>
    <x v="6146"/>
    <n v="42"/>
    <s v="Male"/>
    <s v="UK"/>
    <d v="2023-03-16T08:16:07"/>
    <x v="1"/>
    <n v="4"/>
    <n v="0"/>
    <n v="53"/>
    <n v="3"/>
    <n v="330.56"/>
    <s v=""/>
    <n v="2"/>
    <s v=""/>
    <n v="8"/>
    <n v="0"/>
    <n v="5.6603773584905599E-2"/>
    <n v="165.28"/>
    <x v="0"/>
    <n v="0"/>
  </r>
  <r>
    <x v="6147"/>
    <n v="18"/>
    <s v="Female"/>
    <s v="Japan"/>
    <d v="2024-08-23T21:37:18"/>
    <x v="3"/>
    <n v="5"/>
    <n v="3"/>
    <n v="47"/>
    <n v="5"/>
    <n v="330.54"/>
    <s v=""/>
    <n v="2"/>
    <s v=""/>
    <n v="21"/>
    <n v="0.6"/>
    <n v="0.10638297872340401"/>
    <n v="165.27"/>
    <x v="0"/>
    <n v="0"/>
  </r>
  <r>
    <x v="6148"/>
    <n v="24"/>
    <s v="Female"/>
    <s v="USA"/>
    <d v="2024-03-23T00:58:27"/>
    <x v="1"/>
    <n v="3"/>
    <n v="1"/>
    <n v="43"/>
    <n v="3"/>
    <n v="330"/>
    <s v=""/>
    <n v="2"/>
    <s v=""/>
    <n v="82"/>
    <n v="0.33333333333333298"/>
    <n v="6.9767441860465101E-2"/>
    <n v="165"/>
    <x v="0"/>
    <n v="0"/>
  </r>
  <r>
    <x v="6149"/>
    <n v="29"/>
    <s v="Female"/>
    <s v="USA"/>
    <d v="2024-06-22T07:09:24"/>
    <x v="1"/>
    <n v="2"/>
    <n v="1"/>
    <n v="44"/>
    <n v="3"/>
    <n v="329.85"/>
    <s v=""/>
    <n v="2"/>
    <s v=""/>
    <n v="47"/>
    <n v="0.5"/>
    <n v="6.8181818181818094E-2"/>
    <n v="164.92500000000001"/>
    <x v="0"/>
    <n v="0"/>
  </r>
  <r>
    <x v="6150"/>
    <n v="39"/>
    <s v="Male"/>
    <s v="France"/>
    <d v="2023-09-12T21:54:35"/>
    <x v="5"/>
    <n v="2"/>
    <n v="0"/>
    <n v="38"/>
    <n v="0"/>
    <n v="329.77"/>
    <s v=""/>
    <n v="2"/>
    <s v=""/>
    <n v="6"/>
    <n v="0"/>
    <n v="0"/>
    <n v="164.88499999999999"/>
    <x v="0"/>
    <n v="0"/>
  </r>
  <r>
    <x v="6151"/>
    <n v="25"/>
    <s v="Male"/>
    <s v="France"/>
    <d v="2024-12-28T06:17:40"/>
    <x v="5"/>
    <n v="4"/>
    <n v="0"/>
    <n v="56"/>
    <n v="5"/>
    <n v="329.27"/>
    <s v=""/>
    <n v="2"/>
    <s v=""/>
    <n v="120"/>
    <n v="0"/>
    <n v="8.9285714285714204E-2"/>
    <n v="164.63499999999999"/>
    <x v="0"/>
    <n v="0"/>
  </r>
  <r>
    <x v="6152"/>
    <n v="23"/>
    <s v="Male"/>
    <s v="USA"/>
    <d v="2023-03-26T23:47:24"/>
    <x v="2"/>
    <n v="2"/>
    <n v="2"/>
    <n v="45"/>
    <n v="3"/>
    <n v="328.88"/>
    <s v=""/>
    <n v="2"/>
    <s v=""/>
    <n v="12"/>
    <n v="1"/>
    <n v="6.6666666666666596E-2"/>
    <n v="164.44"/>
    <x v="0"/>
    <n v="0"/>
  </r>
  <r>
    <x v="6153"/>
    <n v="58"/>
    <s v="Male"/>
    <s v="UK"/>
    <d v="2023-06-01T00:01:19"/>
    <x v="1"/>
    <n v="5"/>
    <n v="2"/>
    <n v="45"/>
    <n v="5"/>
    <n v="328.7"/>
    <s v=""/>
    <n v="2"/>
    <s v=""/>
    <n v="18"/>
    <n v="0.4"/>
    <n v="0.11111111111111099"/>
    <n v="164.35"/>
    <x v="0"/>
    <n v="0"/>
  </r>
  <r>
    <x v="6154"/>
    <n v="48"/>
    <s v="Female"/>
    <s v="Canada"/>
    <d v="2023-02-24T02:02:53"/>
    <x v="2"/>
    <n v="5"/>
    <n v="1"/>
    <n v="48"/>
    <n v="1"/>
    <n v="328.18"/>
    <s v=""/>
    <n v="2"/>
    <s v=""/>
    <n v="26"/>
    <n v="0.2"/>
    <n v="2.0833333333333301E-2"/>
    <n v="164.09"/>
    <x v="0"/>
    <n v="1"/>
  </r>
  <r>
    <x v="6155"/>
    <n v="48"/>
    <s v="Female"/>
    <s v="USA"/>
    <d v="2024-06-11T11:15:18"/>
    <x v="2"/>
    <n v="5"/>
    <n v="3"/>
    <n v="39"/>
    <n v="5"/>
    <n v="328.11"/>
    <s v=""/>
    <n v="2"/>
    <s v=""/>
    <n v="53"/>
    <n v="0.6"/>
    <n v="0.128205128205128"/>
    <n v="164.05500000000001"/>
    <x v="0"/>
    <n v="0"/>
  </r>
  <r>
    <x v="6156"/>
    <n v="42"/>
    <s v="Female"/>
    <s v="UK"/>
    <d v="2023-05-07T07:12:45"/>
    <x v="1"/>
    <n v="1"/>
    <n v="0"/>
    <n v="57"/>
    <n v="3"/>
    <n v="328.03"/>
    <s v=""/>
    <n v="2"/>
    <s v=""/>
    <n v="17"/>
    <n v="0"/>
    <n v="5.2631578947368397E-2"/>
    <n v="164.01499999999999"/>
    <x v="0"/>
    <n v="0"/>
  </r>
  <r>
    <x v="6157"/>
    <n v="56"/>
    <s v="Male"/>
    <s v="USA"/>
    <d v="2023-02-23T05:36:23"/>
    <x v="2"/>
    <n v="4"/>
    <n v="1"/>
    <n v="48"/>
    <n v="3"/>
    <n v="328"/>
    <s v=""/>
    <n v="2"/>
    <s v=""/>
    <n v="12"/>
    <n v="0.25"/>
    <n v="6.25E-2"/>
    <n v="164"/>
    <x v="0"/>
    <n v="0"/>
  </r>
  <r>
    <x v="6158"/>
    <n v="21"/>
    <s v="Male"/>
    <s v="USA"/>
    <d v="2023-06-08T20:22:40"/>
    <x v="3"/>
    <n v="10"/>
    <n v="1"/>
    <n v="51"/>
    <n v="4"/>
    <n v="327.96"/>
    <s v=""/>
    <n v="2"/>
    <s v=""/>
    <n v="7"/>
    <n v="0.1"/>
    <n v="7.8431372549019607E-2"/>
    <n v="163.98"/>
    <x v="0"/>
    <n v="0"/>
  </r>
  <r>
    <x v="6159"/>
    <n v="42"/>
    <s v="Male"/>
    <s v="Australia"/>
    <d v="2023-12-13T17:14:00"/>
    <x v="3"/>
    <n v="9"/>
    <n v="5"/>
    <n v="44"/>
    <n v="1"/>
    <n v="327.64"/>
    <s v=""/>
    <n v="2"/>
    <s v=""/>
    <n v="0"/>
    <n v="0.55555555555555503"/>
    <n v="2.27272727272727E-2"/>
    <n v="163.82"/>
    <x v="0"/>
    <n v="0"/>
  </r>
  <r>
    <x v="6160"/>
    <n v="45"/>
    <s v="Female"/>
    <s v="UK"/>
    <d v="2023-05-26T06:46:14"/>
    <x v="1"/>
    <n v="4"/>
    <n v="2"/>
    <n v="57"/>
    <n v="2"/>
    <n v="327.24"/>
    <s v=""/>
    <n v="2"/>
    <s v=""/>
    <n v="70"/>
    <n v="0.5"/>
    <n v="3.5087719298245598E-2"/>
    <n v="163.62"/>
    <x v="0"/>
    <n v="0"/>
  </r>
  <r>
    <x v="6161"/>
    <n v="48"/>
    <s v="Female"/>
    <s v="USA"/>
    <d v="2023-04-03T18:41:08"/>
    <x v="5"/>
    <n v="1"/>
    <n v="0"/>
    <n v="45"/>
    <n v="1"/>
    <n v="326.95"/>
    <s v=""/>
    <n v="2"/>
    <s v=""/>
    <n v="11"/>
    <n v="0"/>
    <n v="2.2222222222222199E-2"/>
    <n v="163.47499999999999"/>
    <x v="0"/>
    <n v="0"/>
  </r>
  <r>
    <x v="6162"/>
    <n v="24"/>
    <s v="Female"/>
    <s v="Canada"/>
    <d v="2024-04-23T00:10:34"/>
    <x v="2"/>
    <n v="3"/>
    <n v="1"/>
    <n v="58"/>
    <n v="2"/>
    <n v="326.22000000000003"/>
    <s v=""/>
    <n v="2"/>
    <s v=""/>
    <n v="3"/>
    <n v="0.33333333333333298"/>
    <n v="3.4482758620689599E-2"/>
    <n v="163.11000000000001"/>
    <x v="0"/>
    <n v="0"/>
  </r>
  <r>
    <x v="6163"/>
    <n v="53"/>
    <s v="Female"/>
    <s v="USA"/>
    <d v="2024-10-18T01:57:08"/>
    <x v="1"/>
    <n v="2"/>
    <n v="0"/>
    <n v="45"/>
    <n v="5"/>
    <n v="325.91000000000003"/>
    <s v=""/>
    <n v="2"/>
    <s v=""/>
    <n v="20"/>
    <n v="0"/>
    <n v="0.11111111111111099"/>
    <n v="162.95500000000001"/>
    <x v="0"/>
    <n v="0"/>
  </r>
  <r>
    <x v="6164"/>
    <n v="33"/>
    <s v="Male"/>
    <s v="USA"/>
    <d v="2023-09-17T01:11:53"/>
    <x v="3"/>
    <n v="3"/>
    <n v="0"/>
    <n v="50"/>
    <n v="4"/>
    <n v="325.23"/>
    <s v=""/>
    <n v="2"/>
    <s v=""/>
    <n v="24"/>
    <n v="0"/>
    <n v="0.08"/>
    <n v="162.61500000000001"/>
    <x v="0"/>
    <n v="0"/>
  </r>
  <r>
    <x v="6165"/>
    <n v="46"/>
    <s v="Female"/>
    <s v="USA"/>
    <d v="2024-09-16T23:49:48"/>
    <x v="3"/>
    <n v="4"/>
    <n v="2"/>
    <n v="53"/>
    <n v="3"/>
    <n v="325.13"/>
    <s v=""/>
    <n v="2"/>
    <s v=""/>
    <n v="8"/>
    <n v="0.5"/>
    <n v="5.6603773584905599E-2"/>
    <n v="162.565"/>
    <x v="0"/>
    <n v="0"/>
  </r>
  <r>
    <x v="6166"/>
    <n v="29"/>
    <s v="Male"/>
    <s v="UK"/>
    <d v="2024-01-13T00:22:27"/>
    <x v="4"/>
    <n v="3"/>
    <n v="0"/>
    <n v="47"/>
    <n v="2"/>
    <n v="325.10000000000002"/>
    <s v=""/>
    <n v="2"/>
    <s v=""/>
    <n v="22"/>
    <n v="0"/>
    <n v="4.2553191489361701E-2"/>
    <n v="162.55000000000001"/>
    <x v="0"/>
    <n v="0"/>
  </r>
  <r>
    <x v="6167"/>
    <n v="42"/>
    <s v="Female"/>
    <s v="Japan"/>
    <d v="2023-01-15T07:07:43"/>
    <x v="4"/>
    <n v="2"/>
    <n v="1"/>
    <n v="42"/>
    <n v="0"/>
    <n v="324.67"/>
    <s v=""/>
    <n v="2"/>
    <s v=""/>
    <n v="17"/>
    <n v="0.5"/>
    <n v="0"/>
    <n v="162.33500000000001"/>
    <x v="0"/>
    <n v="0"/>
  </r>
  <r>
    <x v="6168"/>
    <n v="29"/>
    <s v="Female"/>
    <s v="USA"/>
    <d v="2024-08-06T17:52:03"/>
    <x v="4"/>
    <n v="4"/>
    <n v="1"/>
    <n v="52"/>
    <n v="2"/>
    <n v="324.02999999999997"/>
    <s v=""/>
    <n v="2"/>
    <s v=""/>
    <n v="120"/>
    <n v="0.25"/>
    <n v="3.8461538461538401E-2"/>
    <n v="162.01499999999999"/>
    <x v="0"/>
    <n v="0"/>
  </r>
  <r>
    <x v="6169"/>
    <n v="31"/>
    <s v="Female"/>
    <s v="USA"/>
    <d v="2024-11-04T04:14:47"/>
    <x v="0"/>
    <n v="0"/>
    <n v="0"/>
    <n v="54"/>
    <n v="4"/>
    <n v="323.91000000000003"/>
    <s v=""/>
    <n v="2"/>
    <s v=""/>
    <n v="37"/>
    <n v="0"/>
    <n v="7.4074074074074001E-2"/>
    <n v="161.95500000000001"/>
    <x v="0"/>
    <n v="0"/>
  </r>
  <r>
    <x v="6170"/>
    <n v="32"/>
    <s v="Male"/>
    <s v="Japan"/>
    <d v="2023-01-29T06:57:24"/>
    <x v="2"/>
    <n v="4"/>
    <n v="2"/>
    <n v="46"/>
    <n v="5"/>
    <n v="323.86"/>
    <s v=""/>
    <n v="2"/>
    <s v=""/>
    <n v="39"/>
    <n v="0.5"/>
    <n v="0.108695652173913"/>
    <n v="161.93"/>
    <x v="0"/>
    <n v="0"/>
  </r>
  <r>
    <x v="6171"/>
    <n v="29"/>
    <s v="Male"/>
    <s v="France"/>
    <d v="2023-02-20T08:58:51"/>
    <x v="5"/>
    <n v="1"/>
    <n v="0"/>
    <n v="46"/>
    <n v="3"/>
    <n v="322.72000000000003"/>
    <s v=""/>
    <n v="2"/>
    <s v=""/>
    <n v="35"/>
    <n v="0"/>
    <n v="6.5217391304347797E-2"/>
    <n v="161.36000000000001"/>
    <x v="0"/>
    <n v="0"/>
  </r>
  <r>
    <x v="6172"/>
    <n v="33"/>
    <s v="Other"/>
    <s v="Germany"/>
    <d v="2024-05-09T22:05:23"/>
    <x v="1"/>
    <n v="4"/>
    <n v="3"/>
    <n v="39"/>
    <n v="1"/>
    <n v="322.47000000000003"/>
    <s v=""/>
    <n v="2"/>
    <s v=""/>
    <n v="47"/>
    <n v="0.75"/>
    <n v="2.5641025641025599E-2"/>
    <n v="161.23500000000001"/>
    <x v="0"/>
    <n v="0"/>
  </r>
  <r>
    <x v="6173"/>
    <n v="38"/>
    <s v="Female"/>
    <s v="USA"/>
    <d v="2023-08-14T19:58:18"/>
    <x v="1"/>
    <n v="3"/>
    <n v="1"/>
    <n v="47"/>
    <n v="1"/>
    <n v="322.39999999999998"/>
    <s v=""/>
    <n v="2"/>
    <s v=""/>
    <n v="24"/>
    <n v="0.33333333333333298"/>
    <n v="2.1276595744680799E-2"/>
    <n v="161.19999999999999"/>
    <x v="0"/>
    <n v="0"/>
  </r>
  <r>
    <x v="6174"/>
    <n v="34"/>
    <s v="Male"/>
    <s v="Canada"/>
    <d v="2023-04-12T07:06:09"/>
    <x v="4"/>
    <n v="3"/>
    <n v="2"/>
    <n v="43"/>
    <n v="3"/>
    <n v="322.37"/>
    <s v=""/>
    <n v="2"/>
    <s v=""/>
    <n v="26"/>
    <n v="0.66666666666666596"/>
    <n v="6.9767441860465101E-2"/>
    <n v="161.185"/>
    <x v="0"/>
    <n v="0"/>
  </r>
  <r>
    <x v="6175"/>
    <n v="23"/>
    <s v="Female"/>
    <s v="Germany"/>
    <d v="2023-10-13T03:35:25"/>
    <x v="0"/>
    <n v="4"/>
    <n v="2"/>
    <n v="54"/>
    <n v="2"/>
    <n v="321.95"/>
    <s v=""/>
    <n v="2"/>
    <s v=""/>
    <n v="10"/>
    <n v="0.5"/>
    <n v="3.7037037037037E-2"/>
    <n v="160.97499999999999"/>
    <x v="0"/>
    <n v="0"/>
  </r>
  <r>
    <x v="6176"/>
    <n v="47"/>
    <s v="Male"/>
    <s v="Canada"/>
    <d v="2024-12-01T06:00:02"/>
    <x v="0"/>
    <n v="2"/>
    <n v="1"/>
    <n v="62"/>
    <n v="4"/>
    <n v="321.67"/>
    <s v=""/>
    <n v="2"/>
    <s v=""/>
    <n v="2"/>
    <n v="0.5"/>
    <n v="6.4516129032257993E-2"/>
    <n v="160.83500000000001"/>
    <x v="0"/>
    <n v="0"/>
  </r>
  <r>
    <x v="6177"/>
    <n v="32"/>
    <s v="Female"/>
    <s v="USA"/>
    <d v="2023-04-25T04:38:54"/>
    <x v="4"/>
    <n v="5"/>
    <n v="2"/>
    <n v="39"/>
    <n v="3"/>
    <n v="321.45"/>
    <s v=""/>
    <n v="2"/>
    <s v=""/>
    <n v="0"/>
    <n v="0.4"/>
    <n v="7.69230769230769E-2"/>
    <n v="160.72499999999999"/>
    <x v="0"/>
    <n v="0"/>
  </r>
  <r>
    <x v="6178"/>
    <n v="47"/>
    <s v="Male"/>
    <s v="Australia"/>
    <d v="2023-01-13T08:24:17"/>
    <x v="3"/>
    <n v="6"/>
    <n v="1"/>
    <n v="47"/>
    <n v="3"/>
    <n v="320.67"/>
    <s v=""/>
    <n v="2"/>
    <s v=""/>
    <n v="4"/>
    <n v="0.16666666666666599"/>
    <n v="6.3829787234042507E-2"/>
    <n v="160.33500000000001"/>
    <x v="0"/>
    <n v="0"/>
  </r>
  <r>
    <x v="6179"/>
    <n v="24"/>
    <s v="Female"/>
    <s v="Canada"/>
    <d v="2024-05-27T16:26:43"/>
    <x v="3"/>
    <n v="7"/>
    <n v="2"/>
    <n v="43"/>
    <n v="4"/>
    <n v="319.24"/>
    <s v=""/>
    <n v="2"/>
    <s v=""/>
    <n v="3"/>
    <n v="0.28571428571428498"/>
    <n v="9.3023255813953404E-2"/>
    <n v="159.62"/>
    <x v="0"/>
    <n v="0"/>
  </r>
  <r>
    <x v="6180"/>
    <n v="57"/>
    <s v="Male"/>
    <s v="UK"/>
    <d v="2023-02-07T20:11:44"/>
    <x v="3"/>
    <n v="2"/>
    <n v="1"/>
    <n v="50"/>
    <n v="4"/>
    <n v="318.45999999999998"/>
    <s v=""/>
    <n v="2"/>
    <s v=""/>
    <n v="93"/>
    <n v="0.5"/>
    <n v="0.08"/>
    <n v="159.22999999999999"/>
    <x v="0"/>
    <n v="1"/>
  </r>
  <r>
    <x v="6181"/>
    <n v="20"/>
    <s v="Female"/>
    <s v="France"/>
    <d v="2023-08-20T07:22:57"/>
    <x v="5"/>
    <n v="4"/>
    <n v="1"/>
    <n v="47"/>
    <n v="2"/>
    <n v="318.3"/>
    <s v=""/>
    <n v="2"/>
    <s v=""/>
    <n v="174"/>
    <n v="0.25"/>
    <n v="4.2553191489361701E-2"/>
    <n v="159.15"/>
    <x v="0"/>
    <n v="1"/>
  </r>
  <r>
    <x v="6182"/>
    <n v="36"/>
    <s v="Female"/>
    <s v="Japan"/>
    <d v="2023-05-20T10:35:56"/>
    <x v="3"/>
    <n v="3"/>
    <n v="2"/>
    <n v="58"/>
    <n v="1"/>
    <n v="317.75"/>
    <s v=""/>
    <n v="2"/>
    <s v=""/>
    <n v="41"/>
    <n v="0.66666666666666596"/>
    <n v="1.72413793103448E-2"/>
    <n v="158.875"/>
    <x v="0"/>
    <n v="0"/>
  </r>
  <r>
    <x v="6183"/>
    <n v="28"/>
    <s v="Female"/>
    <s v="France"/>
    <d v="2023-12-31T02:49:42"/>
    <x v="0"/>
    <n v="3"/>
    <n v="2"/>
    <n v="63"/>
    <n v="1"/>
    <n v="317.70999999999998"/>
    <s v=""/>
    <n v="2"/>
    <s v=""/>
    <n v="32"/>
    <n v="0.66666666666666596"/>
    <n v="1.5873015873015799E-2"/>
    <n v="158.85499999999999"/>
    <x v="0"/>
    <n v="0"/>
  </r>
  <r>
    <x v="6184"/>
    <n v="42"/>
    <s v="Female"/>
    <s v="UK"/>
    <d v="2024-06-08T21:55:47"/>
    <x v="2"/>
    <n v="5"/>
    <n v="2"/>
    <n v="50"/>
    <n v="5"/>
    <n v="317.64"/>
    <s v=""/>
    <n v="2"/>
    <s v=""/>
    <n v="29"/>
    <n v="0.4"/>
    <n v="0.1"/>
    <n v="158.82"/>
    <x v="0"/>
    <n v="0"/>
  </r>
  <r>
    <x v="6185"/>
    <n v="41"/>
    <s v="Female"/>
    <s v="Canada"/>
    <d v="2024-02-12T06:03:16"/>
    <x v="4"/>
    <n v="2"/>
    <n v="1"/>
    <n v="45"/>
    <n v="1"/>
    <n v="317.02"/>
    <s v=""/>
    <n v="2"/>
    <s v=""/>
    <n v="30"/>
    <n v="0.5"/>
    <n v="2.2222222222222199E-2"/>
    <n v="158.51"/>
    <x v="0"/>
    <n v="0"/>
  </r>
  <r>
    <x v="6186"/>
    <n v="18"/>
    <s v="Female"/>
    <s v="USA"/>
    <d v="2023-12-06T21:41:59"/>
    <x v="3"/>
    <n v="1"/>
    <n v="0"/>
    <n v="53"/>
    <n v="3"/>
    <n v="316.91000000000003"/>
    <s v=""/>
    <n v="2"/>
    <s v=""/>
    <n v="10"/>
    <n v="0"/>
    <n v="5.6603773584905599E-2"/>
    <n v="158.45500000000001"/>
    <x v="0"/>
    <n v="0"/>
  </r>
  <r>
    <x v="6187"/>
    <n v="28"/>
    <s v="Male"/>
    <s v="USA"/>
    <d v="2023-12-17T07:22:50"/>
    <x v="0"/>
    <n v="6"/>
    <n v="2"/>
    <n v="50"/>
    <n v="2"/>
    <n v="316.77"/>
    <s v=""/>
    <n v="2"/>
    <s v=""/>
    <n v="10"/>
    <n v="0.33333333333333298"/>
    <n v="0.04"/>
    <n v="158.38499999999999"/>
    <x v="0"/>
    <n v="0"/>
  </r>
  <r>
    <x v="6188"/>
    <n v="52"/>
    <s v="Female"/>
    <s v="USA"/>
    <d v="2024-10-20T21:07:04"/>
    <x v="0"/>
    <n v="4"/>
    <n v="1"/>
    <n v="42"/>
    <n v="0"/>
    <n v="316.24"/>
    <s v=""/>
    <n v="2"/>
    <s v=""/>
    <n v="12"/>
    <n v="0.25"/>
    <n v="0"/>
    <n v="158.12"/>
    <x v="0"/>
    <n v="1"/>
  </r>
  <r>
    <x v="6189"/>
    <n v="40"/>
    <s v="Female"/>
    <s v="Canada"/>
    <d v="2024-04-17T21:31:33"/>
    <x v="4"/>
    <n v="4"/>
    <n v="1"/>
    <n v="44"/>
    <n v="3"/>
    <n v="315.99"/>
    <s v=""/>
    <n v="2"/>
    <s v=""/>
    <n v="0"/>
    <n v="0.25"/>
    <n v="6.8181818181818094E-2"/>
    <n v="157.995"/>
    <x v="0"/>
    <n v="1"/>
  </r>
  <r>
    <x v="6190"/>
    <n v="65"/>
    <s v="Male"/>
    <s v="USA"/>
    <d v="2023-04-01T17:02:29"/>
    <x v="4"/>
    <n v="2"/>
    <n v="1"/>
    <n v="51"/>
    <n v="3"/>
    <n v="315.66000000000003"/>
    <s v=""/>
    <n v="2"/>
    <s v=""/>
    <n v="16"/>
    <n v="0.5"/>
    <n v="5.8823529411764698E-2"/>
    <n v="157.83000000000001"/>
    <x v="0"/>
    <n v="0"/>
  </r>
  <r>
    <x v="6191"/>
    <n v="41"/>
    <s v="Male"/>
    <s v="France"/>
    <d v="2023-02-03T05:13:35"/>
    <x v="4"/>
    <n v="6"/>
    <n v="3"/>
    <n v="57"/>
    <n v="3"/>
    <n v="315.33"/>
    <s v=""/>
    <n v="2"/>
    <s v=""/>
    <n v="184"/>
    <n v="0.5"/>
    <n v="5.2631578947368397E-2"/>
    <n v="157.66499999999999"/>
    <x v="0"/>
    <n v="1"/>
  </r>
  <r>
    <x v="6192"/>
    <n v="63"/>
    <s v="Male"/>
    <s v="UK"/>
    <d v="2024-06-13T01:13:05"/>
    <x v="1"/>
    <n v="2"/>
    <n v="0"/>
    <n v="58"/>
    <n v="2"/>
    <n v="314.94"/>
    <s v=""/>
    <n v="2"/>
    <s v=""/>
    <n v="10"/>
    <n v="0"/>
    <n v="3.4482758620689599E-2"/>
    <n v="157.47"/>
    <x v="0"/>
    <n v="1"/>
  </r>
  <r>
    <x v="6193"/>
    <n v="31"/>
    <s v="Female"/>
    <s v="UK"/>
    <d v="2024-01-02T10:18:46"/>
    <x v="2"/>
    <n v="1"/>
    <n v="0"/>
    <n v="56"/>
    <n v="4"/>
    <n v="314.55"/>
    <s v=""/>
    <n v="2"/>
    <s v=""/>
    <n v="56"/>
    <n v="0"/>
    <n v="7.1428571428571397E-2"/>
    <n v="157.27500000000001"/>
    <x v="0"/>
    <n v="0"/>
  </r>
  <r>
    <x v="6194"/>
    <n v="23"/>
    <s v="Female"/>
    <s v="France"/>
    <d v="2023-10-13T22:34:19"/>
    <x v="2"/>
    <n v="4"/>
    <n v="2"/>
    <n v="47"/>
    <n v="3"/>
    <n v="314.32"/>
    <s v=""/>
    <n v="2"/>
    <s v=""/>
    <n v="64"/>
    <n v="0.5"/>
    <n v="6.3829787234042507E-2"/>
    <n v="157.16"/>
    <x v="0"/>
    <n v="0"/>
  </r>
  <r>
    <x v="6195"/>
    <n v="52"/>
    <s v="Female"/>
    <s v="Germany"/>
    <d v="2024-04-07T00:09:50"/>
    <x v="2"/>
    <n v="4"/>
    <n v="1"/>
    <n v="48"/>
    <n v="2"/>
    <n v="314.22000000000003"/>
    <s v=""/>
    <n v="2"/>
    <s v=""/>
    <n v="50"/>
    <n v="0.25"/>
    <n v="4.1666666666666602E-2"/>
    <n v="157.11000000000001"/>
    <x v="0"/>
    <n v="0"/>
  </r>
  <r>
    <x v="6196"/>
    <n v="59"/>
    <s v="Male"/>
    <s v="UK"/>
    <d v="2023-08-30T09:45:46"/>
    <x v="2"/>
    <n v="5"/>
    <n v="2"/>
    <n v="45"/>
    <n v="2"/>
    <n v="313.94"/>
    <s v=""/>
    <n v="2"/>
    <s v=""/>
    <n v="9"/>
    <n v="0.4"/>
    <n v="4.4444444444444398E-2"/>
    <n v="156.97"/>
    <x v="0"/>
    <n v="0"/>
  </r>
  <r>
    <x v="6197"/>
    <n v="19"/>
    <s v="Female"/>
    <s v="USA"/>
    <d v="2023-06-07T07:52:29"/>
    <x v="2"/>
    <n v="6"/>
    <n v="2"/>
    <n v="28"/>
    <n v="2"/>
    <n v="313.32"/>
    <s v=""/>
    <n v="2"/>
    <s v=""/>
    <n v="14"/>
    <n v="0.33333333333333298"/>
    <n v="7.1428571428571397E-2"/>
    <n v="156.66"/>
    <x v="0"/>
    <n v="0"/>
  </r>
  <r>
    <x v="6198"/>
    <n v="38"/>
    <s v="Male"/>
    <s v="Japan"/>
    <d v="2024-07-22T20:08:16"/>
    <x v="5"/>
    <n v="3"/>
    <n v="2"/>
    <n v="58"/>
    <n v="1"/>
    <n v="313.01"/>
    <s v=""/>
    <n v="2"/>
    <s v=""/>
    <n v="54"/>
    <n v="0.66666666666666596"/>
    <n v="1.72413793103448E-2"/>
    <n v="156.505"/>
    <x v="0"/>
    <n v="0"/>
  </r>
  <r>
    <x v="6199"/>
    <n v="31"/>
    <s v="Female"/>
    <s v="Canada"/>
    <d v="2023-09-14T03:06:44"/>
    <x v="2"/>
    <n v="7"/>
    <n v="2"/>
    <n v="47"/>
    <n v="1"/>
    <n v="312.77999999999997"/>
    <s v=""/>
    <n v="2"/>
    <s v=""/>
    <n v="11"/>
    <n v="0.28571428571428498"/>
    <n v="2.1276595744680799E-2"/>
    <n v="156.38999999999999"/>
    <x v="0"/>
    <n v="0"/>
  </r>
  <r>
    <x v="6200"/>
    <n v="21"/>
    <s v="Male"/>
    <s v="UK"/>
    <d v="2024-08-25T10:07:29"/>
    <x v="1"/>
    <n v="1"/>
    <n v="0"/>
    <n v="53"/>
    <n v="4"/>
    <n v="312.56"/>
    <s v=""/>
    <n v="2"/>
    <s v=""/>
    <n v="19"/>
    <n v="0"/>
    <n v="7.5471698113207503E-2"/>
    <n v="156.28"/>
    <x v="0"/>
    <n v="0"/>
  </r>
  <r>
    <x v="6201"/>
    <n v="25"/>
    <s v="Female"/>
    <s v="Germany"/>
    <d v="2023-07-09T15:11:57"/>
    <x v="1"/>
    <n v="3"/>
    <n v="0"/>
    <n v="47"/>
    <n v="1"/>
    <n v="312.38"/>
    <s v=""/>
    <n v="2"/>
    <s v=""/>
    <n v="86"/>
    <n v="0"/>
    <n v="2.1276595744680799E-2"/>
    <n v="156.19"/>
    <x v="0"/>
    <n v="0"/>
  </r>
  <r>
    <x v="6202"/>
    <n v="56"/>
    <s v="Male"/>
    <s v="Germany"/>
    <d v="2023-12-08T08:44:34"/>
    <x v="5"/>
    <n v="3"/>
    <n v="0"/>
    <n v="49"/>
    <n v="4"/>
    <n v="312.12"/>
    <s v=""/>
    <n v="2"/>
    <s v=""/>
    <n v="0"/>
    <n v="0"/>
    <n v="8.16326530612244E-2"/>
    <n v="156.06"/>
    <x v="0"/>
    <n v="0"/>
  </r>
  <r>
    <x v="6203"/>
    <n v="38"/>
    <s v="Female"/>
    <s v="USA"/>
    <d v="2023-01-06T07:01:50"/>
    <x v="3"/>
    <n v="1"/>
    <n v="0"/>
    <n v="36"/>
    <n v="3"/>
    <n v="311.05"/>
    <s v=""/>
    <n v="2"/>
    <s v=""/>
    <n v="13"/>
    <n v="0"/>
    <n v="8.3333333333333301E-2"/>
    <n v="155.52500000000001"/>
    <x v="0"/>
    <n v="0"/>
  </r>
  <r>
    <x v="6204"/>
    <n v="39"/>
    <s v="Female"/>
    <s v="Canada"/>
    <d v="2023-08-28T16:52:46"/>
    <x v="1"/>
    <n v="1"/>
    <n v="0"/>
    <n v="40"/>
    <n v="2"/>
    <n v="310.73"/>
    <s v=""/>
    <n v="2"/>
    <s v=""/>
    <n v="12"/>
    <n v="0"/>
    <n v="0.05"/>
    <n v="155.36500000000001"/>
    <x v="0"/>
    <n v="0"/>
  </r>
  <r>
    <x v="6205"/>
    <n v="47"/>
    <s v="Female"/>
    <s v="UK"/>
    <d v="2024-02-22T15:44:07"/>
    <x v="1"/>
    <n v="1"/>
    <n v="1"/>
    <n v="50"/>
    <n v="4"/>
    <n v="309.83999999999997"/>
    <s v=""/>
    <n v="2"/>
    <s v=""/>
    <n v="14"/>
    <n v="1"/>
    <n v="0.08"/>
    <n v="154.91999999999999"/>
    <x v="0"/>
    <n v="0"/>
  </r>
  <r>
    <x v="6206"/>
    <n v="23"/>
    <s v="Male"/>
    <s v="Japan"/>
    <d v="2023-12-11T09:44:56"/>
    <x v="0"/>
    <n v="4"/>
    <n v="0"/>
    <n v="33"/>
    <n v="2"/>
    <n v="307.33"/>
    <s v=""/>
    <n v="2"/>
    <s v=""/>
    <n v="21"/>
    <n v="0"/>
    <n v="6.0606060606060601E-2"/>
    <n v="153.66499999999999"/>
    <x v="0"/>
    <n v="0"/>
  </r>
  <r>
    <x v="6207"/>
    <n v="43"/>
    <s v="Male"/>
    <s v="Japan"/>
    <d v="2024-06-08T07:19:43"/>
    <x v="3"/>
    <n v="1"/>
    <n v="0"/>
    <n v="46"/>
    <n v="1"/>
    <n v="306.98"/>
    <s v=""/>
    <n v="2"/>
    <s v=""/>
    <n v="27"/>
    <n v="0"/>
    <n v="2.1739130434782601E-2"/>
    <n v="153.49"/>
    <x v="0"/>
    <n v="0"/>
  </r>
  <r>
    <x v="6208"/>
    <n v="24"/>
    <s v="Female"/>
    <s v="Canada"/>
    <d v="2024-10-12T01:24:00"/>
    <x v="2"/>
    <n v="2"/>
    <n v="0"/>
    <n v="50"/>
    <n v="4"/>
    <n v="306.89"/>
    <s v=""/>
    <n v="2"/>
    <s v=""/>
    <n v="21"/>
    <n v="0"/>
    <n v="0.08"/>
    <n v="153.44499999999999"/>
    <x v="0"/>
    <n v="0"/>
  </r>
  <r>
    <x v="6209"/>
    <n v="27"/>
    <s v="Female"/>
    <s v="Canada"/>
    <d v="2024-04-24T03:55:06"/>
    <x v="1"/>
    <n v="5"/>
    <n v="0"/>
    <n v="53"/>
    <n v="1"/>
    <n v="306.83"/>
    <s v=""/>
    <n v="2"/>
    <s v=""/>
    <n v="5"/>
    <n v="0"/>
    <n v="1.8867924528301799E-2"/>
    <n v="153.41499999999999"/>
    <x v="0"/>
    <n v="0"/>
  </r>
  <r>
    <x v="6210"/>
    <n v="34"/>
    <s v="Male"/>
    <s v="Germany"/>
    <d v="2024-05-01T16:58:24"/>
    <x v="5"/>
    <n v="3"/>
    <n v="1"/>
    <n v="53"/>
    <n v="2"/>
    <n v="306.68"/>
    <s v=""/>
    <n v="2"/>
    <s v=""/>
    <n v="36"/>
    <n v="0.33333333333333298"/>
    <n v="3.7735849056603703E-2"/>
    <n v="153.34"/>
    <x v="0"/>
    <n v="0"/>
  </r>
  <r>
    <x v="6211"/>
    <n v="40"/>
    <s v="Male"/>
    <s v="Canada"/>
    <d v="2023-04-10T22:58:48"/>
    <x v="2"/>
    <n v="7"/>
    <n v="3"/>
    <n v="54"/>
    <n v="2"/>
    <n v="305.86"/>
    <s v=""/>
    <n v="2"/>
    <s v=""/>
    <n v="5"/>
    <n v="0.42857142857142799"/>
    <n v="3.7037037037037E-2"/>
    <n v="152.93"/>
    <x v="0"/>
    <n v="0"/>
  </r>
  <r>
    <x v="6212"/>
    <n v="43"/>
    <s v="Female"/>
    <s v="USA"/>
    <d v="2024-04-14T08:50:19"/>
    <x v="1"/>
    <n v="6"/>
    <n v="2"/>
    <n v="56"/>
    <n v="2"/>
    <n v="304.2"/>
    <s v=""/>
    <n v="2"/>
    <s v=""/>
    <n v="36"/>
    <n v="0.33333333333333298"/>
    <n v="3.5714285714285698E-2"/>
    <n v="152.1"/>
    <x v="0"/>
    <n v="0"/>
  </r>
  <r>
    <x v="6213"/>
    <n v="26"/>
    <s v="Female"/>
    <s v="USA"/>
    <d v="2024-02-10T10:15:03"/>
    <x v="1"/>
    <n v="1"/>
    <n v="1"/>
    <n v="44"/>
    <n v="3"/>
    <n v="304.13"/>
    <s v=""/>
    <n v="2"/>
    <s v=""/>
    <n v="32"/>
    <n v="1"/>
    <n v="6.8181818181818094E-2"/>
    <n v="152.065"/>
    <x v="0"/>
    <n v="0"/>
  </r>
  <r>
    <x v="6214"/>
    <n v="31"/>
    <s v="Female"/>
    <s v="USA"/>
    <d v="2023-06-24T07:14:55"/>
    <x v="5"/>
    <n v="0"/>
    <n v="0"/>
    <n v="58"/>
    <n v="3"/>
    <n v="303.82"/>
    <s v=""/>
    <n v="2"/>
    <s v=""/>
    <n v="3"/>
    <n v="0"/>
    <n v="5.1724137931034399E-2"/>
    <n v="151.91"/>
    <x v="0"/>
    <n v="0"/>
  </r>
  <r>
    <x v="6215"/>
    <n v="18"/>
    <s v="Female"/>
    <s v="USA"/>
    <d v="2023-05-29T09:14:12"/>
    <x v="2"/>
    <n v="3"/>
    <n v="1"/>
    <n v="49"/>
    <n v="4"/>
    <n v="303.79000000000002"/>
    <s v=""/>
    <n v="2"/>
    <s v=""/>
    <n v="106"/>
    <n v="0.33333333333333298"/>
    <n v="8.16326530612244E-2"/>
    <n v="151.89500000000001"/>
    <x v="0"/>
    <n v="1"/>
  </r>
  <r>
    <x v="6216"/>
    <n v="56"/>
    <s v="Male"/>
    <s v="Canada"/>
    <d v="2024-03-17T09:10:58"/>
    <x v="3"/>
    <n v="3"/>
    <n v="1"/>
    <n v="48"/>
    <n v="3"/>
    <n v="303.23"/>
    <s v=""/>
    <n v="2"/>
    <s v=""/>
    <n v="81"/>
    <n v="0.33333333333333298"/>
    <n v="6.25E-2"/>
    <n v="151.61500000000001"/>
    <x v="0"/>
    <n v="0"/>
  </r>
  <r>
    <x v="6217"/>
    <n v="33"/>
    <s v="Male"/>
    <s v="USA"/>
    <d v="2024-03-12T00:41:31"/>
    <x v="4"/>
    <n v="3"/>
    <n v="2"/>
    <n v="54"/>
    <n v="3"/>
    <n v="302.92"/>
    <s v=""/>
    <n v="2"/>
    <s v=""/>
    <n v="7"/>
    <n v="0.66666666666666596"/>
    <n v="5.5555555555555497E-2"/>
    <n v="151.46"/>
    <x v="0"/>
    <n v="0"/>
  </r>
  <r>
    <x v="6218"/>
    <n v="23"/>
    <s v="Male"/>
    <s v="Canada"/>
    <d v="2023-08-20T01:32:32"/>
    <x v="4"/>
    <n v="1"/>
    <n v="0"/>
    <n v="49"/>
    <n v="5"/>
    <n v="302.83999999999997"/>
    <s v=""/>
    <n v="2"/>
    <s v=""/>
    <n v="42"/>
    <n v="0"/>
    <n v="0.10204081632653"/>
    <n v="151.41999999999999"/>
    <x v="0"/>
    <n v="0"/>
  </r>
  <r>
    <x v="6219"/>
    <n v="50"/>
    <s v="Female"/>
    <s v="Canada"/>
    <d v="2024-04-17T02:32:39"/>
    <x v="3"/>
    <n v="5"/>
    <n v="1"/>
    <n v="41"/>
    <n v="3"/>
    <n v="302.29000000000002"/>
    <s v=""/>
    <n v="2"/>
    <s v=""/>
    <n v="2"/>
    <n v="0.2"/>
    <n v="7.3170731707316999E-2"/>
    <n v="151.14500000000001"/>
    <x v="0"/>
    <n v="0"/>
  </r>
  <r>
    <x v="6220"/>
    <n v="18"/>
    <s v="Female"/>
    <s v="USA"/>
    <d v="2024-10-28T18:56:01"/>
    <x v="2"/>
    <n v="1"/>
    <n v="1"/>
    <n v="53"/>
    <n v="7"/>
    <n v="301.97000000000003"/>
    <s v=""/>
    <n v="2"/>
    <s v=""/>
    <n v="35"/>
    <n v="1"/>
    <n v="0.13207547169811301"/>
    <n v="150.98500000000001"/>
    <x v="0"/>
    <n v="0"/>
  </r>
  <r>
    <x v="6221"/>
    <n v="27"/>
    <s v="Male"/>
    <s v="UK"/>
    <d v="2023-10-14T13:10:23"/>
    <x v="3"/>
    <n v="1"/>
    <n v="0"/>
    <n v="55"/>
    <n v="3"/>
    <n v="301.89"/>
    <s v=""/>
    <n v="2"/>
    <s v=""/>
    <n v="16"/>
    <n v="0"/>
    <n v="5.4545454545454501E-2"/>
    <n v="150.94499999999999"/>
    <x v="0"/>
    <n v="1"/>
  </r>
  <r>
    <x v="6222"/>
    <n v="29"/>
    <s v="Female"/>
    <s v="Germany"/>
    <d v="2023-09-08T12:46:52"/>
    <x v="5"/>
    <n v="3"/>
    <n v="0"/>
    <n v="53"/>
    <n v="2"/>
    <n v="301.18"/>
    <s v=""/>
    <n v="2"/>
    <s v=""/>
    <n v="6"/>
    <n v="0"/>
    <n v="3.7735849056603703E-2"/>
    <n v="150.59"/>
    <x v="0"/>
    <n v="0"/>
  </r>
  <r>
    <x v="6223"/>
    <n v="35"/>
    <s v="Female"/>
    <s v="UK"/>
    <d v="2023-08-12T13:56:50"/>
    <x v="1"/>
    <n v="3"/>
    <n v="1"/>
    <n v="48"/>
    <n v="1"/>
    <n v="301.07"/>
    <s v=""/>
    <n v="2"/>
    <s v=""/>
    <n v="10"/>
    <n v="0.33333333333333298"/>
    <n v="2.0833333333333301E-2"/>
    <n v="150.535"/>
    <x v="0"/>
    <n v="0"/>
  </r>
  <r>
    <x v="6224"/>
    <n v="32"/>
    <s v="Male"/>
    <s v="France"/>
    <d v="2023-02-12T12:37:30"/>
    <x v="4"/>
    <n v="5"/>
    <n v="2"/>
    <n v="52"/>
    <n v="2"/>
    <n v="299.89"/>
    <s v=""/>
    <n v="2"/>
    <s v=""/>
    <n v="29"/>
    <n v="0.4"/>
    <n v="3.8461538461538401E-2"/>
    <n v="149.94499999999999"/>
    <x v="0"/>
    <n v="0"/>
  </r>
  <r>
    <x v="6225"/>
    <n v="23"/>
    <s v="Other"/>
    <s v="Japan"/>
    <d v="2023-05-27T19:16:25"/>
    <x v="2"/>
    <n v="2"/>
    <n v="0"/>
    <n v="52"/>
    <n v="1"/>
    <n v="299.51"/>
    <s v=""/>
    <n v="2"/>
    <s v=""/>
    <n v="18"/>
    <n v="0"/>
    <n v="1.9230769230769201E-2"/>
    <n v="149.755"/>
    <x v="0"/>
    <n v="0"/>
  </r>
  <r>
    <x v="6226"/>
    <n v="41"/>
    <s v="Female"/>
    <s v="USA"/>
    <d v="2023-07-26T14:34:24"/>
    <x v="4"/>
    <n v="7"/>
    <n v="3"/>
    <n v="40"/>
    <n v="1"/>
    <n v="299.25"/>
    <s v=""/>
    <n v="2"/>
    <s v=""/>
    <n v="55"/>
    <n v="0.42857142857142799"/>
    <n v="2.5000000000000001E-2"/>
    <n v="149.625"/>
    <x v="0"/>
    <n v="0"/>
  </r>
  <r>
    <x v="6227"/>
    <n v="35"/>
    <s v="Female"/>
    <s v="USA"/>
    <d v="2023-08-05T21:20:02"/>
    <x v="1"/>
    <n v="1"/>
    <n v="0"/>
    <n v="46"/>
    <n v="6"/>
    <n v="298.76"/>
    <s v=""/>
    <n v="2"/>
    <s v=""/>
    <n v="88"/>
    <n v="0"/>
    <n v="0.13043478260869501"/>
    <n v="149.38"/>
    <x v="0"/>
    <n v="0"/>
  </r>
  <r>
    <x v="6228"/>
    <n v="42"/>
    <s v="Female"/>
    <s v="Japan"/>
    <d v="2024-12-13T05:38:40"/>
    <x v="2"/>
    <n v="3"/>
    <n v="1"/>
    <n v="54"/>
    <n v="5"/>
    <n v="298.58"/>
    <s v=""/>
    <n v="2"/>
    <s v=""/>
    <n v="18"/>
    <n v="0.33333333333333298"/>
    <n v="9.2592592592592504E-2"/>
    <n v="149.29"/>
    <x v="0"/>
    <n v="1"/>
  </r>
  <r>
    <x v="6229"/>
    <n v="57"/>
    <s v="Female"/>
    <s v="USA"/>
    <d v="2023-12-18T00:54:07"/>
    <x v="4"/>
    <n v="4"/>
    <n v="2"/>
    <n v="64"/>
    <n v="1"/>
    <n v="298.45"/>
    <s v=""/>
    <n v="2"/>
    <s v=""/>
    <n v="13"/>
    <n v="0.5"/>
    <n v="1.5625E-2"/>
    <n v="149.22499999999999"/>
    <x v="0"/>
    <n v="1"/>
  </r>
  <r>
    <x v="6230"/>
    <n v="59"/>
    <s v="Female"/>
    <s v="Germany"/>
    <d v="2024-12-24T10:18:25"/>
    <x v="4"/>
    <n v="2"/>
    <n v="0"/>
    <n v="54"/>
    <n v="4"/>
    <n v="298.14"/>
    <s v=""/>
    <n v="2"/>
    <s v=""/>
    <n v="95"/>
    <n v="0"/>
    <n v="7.4074074074074001E-2"/>
    <n v="149.07"/>
    <x v="0"/>
    <n v="0"/>
  </r>
  <r>
    <x v="6231"/>
    <n v="43"/>
    <s v="Female"/>
    <s v="Canada"/>
    <d v="2023-10-12T11:31:44"/>
    <x v="1"/>
    <n v="2"/>
    <n v="1"/>
    <n v="39"/>
    <n v="3"/>
    <n v="297.97000000000003"/>
    <s v=""/>
    <n v="2"/>
    <s v=""/>
    <n v="12"/>
    <n v="0.5"/>
    <n v="7.69230769230769E-2"/>
    <n v="148.98500000000001"/>
    <x v="0"/>
    <n v="0"/>
  </r>
  <r>
    <x v="6232"/>
    <n v="31"/>
    <s v="Female"/>
    <s v="USA"/>
    <d v="2024-11-15T16:12:34"/>
    <x v="2"/>
    <n v="1"/>
    <n v="0"/>
    <n v="49"/>
    <n v="3"/>
    <n v="297.74"/>
    <s v=""/>
    <n v="2"/>
    <s v=""/>
    <n v="6"/>
    <n v="0"/>
    <n v="6.1224489795918297E-2"/>
    <n v="148.87"/>
    <x v="0"/>
    <n v="0"/>
  </r>
  <r>
    <x v="6233"/>
    <n v="30"/>
    <s v="Female"/>
    <s v="Japan"/>
    <d v="2024-01-20T14:53:21"/>
    <x v="2"/>
    <n v="2"/>
    <n v="0"/>
    <n v="49"/>
    <n v="0"/>
    <n v="297.43"/>
    <s v=""/>
    <n v="2"/>
    <s v=""/>
    <n v="5"/>
    <n v="0"/>
    <n v="0"/>
    <n v="148.715"/>
    <x v="0"/>
    <n v="1"/>
  </r>
  <r>
    <x v="6234"/>
    <n v="27"/>
    <s v="Female"/>
    <s v="USA"/>
    <d v="2024-03-31T09:00:39"/>
    <x v="1"/>
    <n v="1"/>
    <n v="0"/>
    <n v="47"/>
    <n v="1"/>
    <n v="297.39999999999998"/>
    <s v=""/>
    <n v="2"/>
    <s v=""/>
    <n v="10"/>
    <n v="0"/>
    <n v="2.1276595744680799E-2"/>
    <n v="148.69999999999999"/>
    <x v="0"/>
    <n v="1"/>
  </r>
  <r>
    <x v="6235"/>
    <n v="18"/>
    <s v="Female"/>
    <s v="USA"/>
    <d v="2023-09-01T17:14:51"/>
    <x v="0"/>
    <n v="4"/>
    <n v="2"/>
    <n v="46"/>
    <n v="3"/>
    <n v="297.07"/>
    <s v=""/>
    <n v="2"/>
    <s v=""/>
    <n v="4"/>
    <n v="0.5"/>
    <n v="6.5217391304347797E-2"/>
    <n v="148.535"/>
    <x v="0"/>
    <n v="1"/>
  </r>
  <r>
    <x v="6236"/>
    <n v="42"/>
    <s v="Male"/>
    <s v="USA"/>
    <d v="2024-03-08T04:42:16"/>
    <x v="4"/>
    <n v="1"/>
    <n v="0"/>
    <n v="55"/>
    <n v="7"/>
    <n v="297.07"/>
    <s v=""/>
    <n v="2"/>
    <s v=""/>
    <n v="72"/>
    <n v="0"/>
    <n v="0.12727272727272701"/>
    <n v="148.535"/>
    <x v="0"/>
    <n v="0"/>
  </r>
  <r>
    <x v="6237"/>
    <n v="30"/>
    <s v="Female"/>
    <s v="USA"/>
    <d v="2024-12-17T13:18:47"/>
    <x v="0"/>
    <n v="4"/>
    <n v="0"/>
    <n v="54"/>
    <n v="4"/>
    <n v="296.25"/>
    <s v=""/>
    <n v="2"/>
    <s v=""/>
    <n v="45"/>
    <n v="0"/>
    <n v="7.4074074074074001E-2"/>
    <n v="148.125"/>
    <x v="0"/>
    <n v="0"/>
  </r>
  <r>
    <x v="6238"/>
    <n v="33"/>
    <s v="Female"/>
    <s v="USA"/>
    <d v="2024-07-25T06:32:33"/>
    <x v="1"/>
    <n v="3"/>
    <n v="2"/>
    <n v="51"/>
    <n v="3"/>
    <n v="296.20999999999998"/>
    <s v=""/>
    <n v="2"/>
    <s v=""/>
    <n v="7"/>
    <n v="0.66666666666666596"/>
    <n v="5.8823529411764698E-2"/>
    <n v="148.10499999999999"/>
    <x v="0"/>
    <n v="0"/>
  </r>
  <r>
    <x v="6239"/>
    <n v="18"/>
    <s v="Female"/>
    <s v="USA"/>
    <d v="2024-12-17T10:23:34"/>
    <x v="2"/>
    <n v="2"/>
    <n v="1"/>
    <n v="57"/>
    <n v="2"/>
    <n v="296.04000000000002"/>
    <s v=""/>
    <n v="2"/>
    <s v=""/>
    <n v="51"/>
    <n v="0.5"/>
    <n v="3.5087719298245598E-2"/>
    <n v="148.02000000000001"/>
    <x v="0"/>
    <n v="0"/>
  </r>
  <r>
    <x v="6240"/>
    <n v="18"/>
    <s v="Female"/>
    <s v="France"/>
    <d v="2023-07-06T09:48:46"/>
    <x v="3"/>
    <n v="2"/>
    <n v="1"/>
    <n v="62"/>
    <n v="1"/>
    <n v="296"/>
    <s v=""/>
    <n v="2"/>
    <s v=""/>
    <n v="4"/>
    <n v="0.5"/>
    <n v="1.6129032258064498E-2"/>
    <n v="148"/>
    <x v="0"/>
    <n v="1"/>
  </r>
  <r>
    <x v="6241"/>
    <n v="29"/>
    <s v="Female"/>
    <s v="USA"/>
    <d v="2023-11-28T13:39:47"/>
    <x v="2"/>
    <n v="3"/>
    <n v="0"/>
    <n v="59"/>
    <n v="3"/>
    <n v="295.86"/>
    <s v=""/>
    <n v="2"/>
    <s v=""/>
    <n v="2"/>
    <n v="0"/>
    <n v="5.0847457627118599E-2"/>
    <n v="147.93"/>
    <x v="0"/>
    <n v="0"/>
  </r>
  <r>
    <x v="6242"/>
    <n v="18"/>
    <s v="Male"/>
    <s v="Japan"/>
    <d v="2023-09-11T06:29:12"/>
    <x v="1"/>
    <n v="5"/>
    <n v="0"/>
    <n v="55"/>
    <n v="1"/>
    <n v="295.14999999999998"/>
    <s v=""/>
    <n v="2"/>
    <s v=""/>
    <n v="43"/>
    <n v="0"/>
    <n v="1.8181818181818101E-2"/>
    <n v="147.57499999999999"/>
    <x v="0"/>
    <n v="0"/>
  </r>
  <r>
    <x v="6243"/>
    <n v="30"/>
    <s v="Male"/>
    <s v="Canada"/>
    <d v="2023-11-17T20:40:54"/>
    <x v="5"/>
    <n v="7"/>
    <n v="2"/>
    <n v="45"/>
    <n v="1"/>
    <n v="295.06"/>
    <s v=""/>
    <n v="2"/>
    <s v=""/>
    <n v="1"/>
    <n v="0.28571428571428498"/>
    <n v="2.2222222222222199E-2"/>
    <n v="147.53"/>
    <x v="0"/>
    <n v="0"/>
  </r>
  <r>
    <x v="6244"/>
    <n v="18"/>
    <s v="Female"/>
    <s v="Canada"/>
    <d v="2024-05-03T09:51:25"/>
    <x v="1"/>
    <n v="2"/>
    <n v="1"/>
    <n v="57"/>
    <n v="5"/>
    <n v="294.60000000000002"/>
    <s v=""/>
    <n v="2"/>
    <s v=""/>
    <n v="7"/>
    <n v="0.5"/>
    <n v="8.7719298245614002E-2"/>
    <n v="147.30000000000001"/>
    <x v="0"/>
    <n v="0"/>
  </r>
  <r>
    <x v="6245"/>
    <n v="42"/>
    <s v="Female"/>
    <s v="USA"/>
    <d v="2023-02-07T02:40:27"/>
    <x v="1"/>
    <n v="5"/>
    <n v="3"/>
    <n v="56"/>
    <n v="1"/>
    <n v="294.33999999999997"/>
    <s v=""/>
    <n v="2"/>
    <s v=""/>
    <n v="54"/>
    <n v="0.6"/>
    <n v="1.7857142857142801E-2"/>
    <n v="147.16999999999999"/>
    <x v="0"/>
    <n v="0"/>
  </r>
  <r>
    <x v="6246"/>
    <n v="35"/>
    <s v="Male"/>
    <s v="Germany"/>
    <d v="2024-07-30T10:39:10"/>
    <x v="1"/>
    <n v="1"/>
    <n v="0"/>
    <n v="48"/>
    <n v="1"/>
    <n v="294.11"/>
    <s v=""/>
    <n v="2"/>
    <s v=""/>
    <n v="0"/>
    <n v="0"/>
    <n v="2.0833333333333301E-2"/>
    <n v="147.05500000000001"/>
    <x v="0"/>
    <n v="1"/>
  </r>
  <r>
    <x v="6247"/>
    <n v="38"/>
    <s v="Male"/>
    <s v="Australia"/>
    <d v="2024-10-20T22:34:40"/>
    <x v="0"/>
    <n v="0"/>
    <n v="0"/>
    <n v="38"/>
    <n v="2"/>
    <n v="293.33"/>
    <s v=""/>
    <n v="2"/>
    <s v=""/>
    <n v="14"/>
    <n v="0"/>
    <n v="5.2631578947368397E-2"/>
    <n v="146.66499999999999"/>
    <x v="0"/>
    <n v="0"/>
  </r>
  <r>
    <x v="6248"/>
    <n v="25"/>
    <s v="Female"/>
    <s v="Canada"/>
    <d v="2023-11-19T22:19:33"/>
    <x v="2"/>
    <n v="4"/>
    <n v="1"/>
    <n v="58"/>
    <n v="4"/>
    <n v="293.23"/>
    <s v=""/>
    <n v="2"/>
    <s v=""/>
    <n v="47"/>
    <n v="0.25"/>
    <n v="6.8965517241379296E-2"/>
    <n v="146.61500000000001"/>
    <x v="0"/>
    <n v="0"/>
  </r>
  <r>
    <x v="6249"/>
    <n v="34"/>
    <s v="Male"/>
    <s v="USA"/>
    <d v="2023-02-27T16:11:43"/>
    <x v="2"/>
    <n v="5"/>
    <n v="0"/>
    <n v="51"/>
    <n v="1"/>
    <n v="292.82"/>
    <s v=""/>
    <n v="2"/>
    <s v=""/>
    <n v="50"/>
    <n v="0"/>
    <n v="1.9607843137254902E-2"/>
    <n v="146.41"/>
    <x v="0"/>
    <n v="0"/>
  </r>
  <r>
    <x v="6250"/>
    <n v="28"/>
    <s v="Male"/>
    <s v="USA"/>
    <d v="2024-03-31T23:36:43"/>
    <x v="4"/>
    <n v="3"/>
    <n v="0"/>
    <n v="60"/>
    <n v="4"/>
    <n v="292.66000000000003"/>
    <s v=""/>
    <n v="2"/>
    <s v=""/>
    <n v="30"/>
    <n v="0"/>
    <n v="6.6666666666666596E-2"/>
    <n v="146.33000000000001"/>
    <x v="0"/>
    <n v="0"/>
  </r>
  <r>
    <x v="6251"/>
    <n v="19"/>
    <s v="Female"/>
    <s v="USA"/>
    <d v="2024-02-25T16:44:29"/>
    <x v="5"/>
    <n v="1"/>
    <n v="0"/>
    <n v="59"/>
    <n v="0"/>
    <n v="292.5"/>
    <s v=""/>
    <n v="2"/>
    <s v=""/>
    <n v="37"/>
    <n v="0"/>
    <n v="0"/>
    <n v="146.25"/>
    <x v="0"/>
    <n v="0"/>
  </r>
  <r>
    <x v="6252"/>
    <n v="28"/>
    <s v="Female"/>
    <s v="Japan"/>
    <d v="2024-10-14T23:29:09"/>
    <x v="4"/>
    <n v="4"/>
    <n v="0"/>
    <n v="45"/>
    <n v="5"/>
    <n v="291.95999999999998"/>
    <s v=""/>
    <n v="2"/>
    <s v=""/>
    <n v="50"/>
    <n v="0"/>
    <n v="0.11111111111111099"/>
    <n v="145.97999999999999"/>
    <x v="0"/>
    <n v="0"/>
  </r>
  <r>
    <x v="6253"/>
    <n v="43"/>
    <s v="Male"/>
    <s v="France"/>
    <d v="2023-07-29T12:39:33"/>
    <x v="2"/>
    <n v="1"/>
    <n v="1"/>
    <n v="50"/>
    <n v="4"/>
    <n v="291.92"/>
    <s v=""/>
    <n v="2"/>
    <s v=""/>
    <n v="11"/>
    <n v="1"/>
    <n v="0.08"/>
    <n v="145.96"/>
    <x v="0"/>
    <n v="0"/>
  </r>
  <r>
    <x v="6254"/>
    <n v="20"/>
    <s v="Male"/>
    <s v="Germany"/>
    <d v="2024-04-22T22:42:57"/>
    <x v="4"/>
    <n v="3"/>
    <n v="0"/>
    <n v="55"/>
    <n v="2"/>
    <n v="291.52"/>
    <s v=""/>
    <n v="2"/>
    <s v=""/>
    <n v="25"/>
    <n v="0"/>
    <n v="3.6363636363636299E-2"/>
    <n v="145.76"/>
    <x v="0"/>
    <n v="0"/>
  </r>
  <r>
    <x v="6255"/>
    <n v="53"/>
    <s v="Female"/>
    <s v="UK"/>
    <d v="2023-01-09T05:06:59"/>
    <x v="2"/>
    <n v="3"/>
    <n v="1"/>
    <n v="50"/>
    <n v="4"/>
    <n v="290.77"/>
    <s v=""/>
    <n v="2"/>
    <s v=""/>
    <n v="23"/>
    <n v="0.33333333333333298"/>
    <n v="0.08"/>
    <n v="145.38499999999999"/>
    <x v="0"/>
    <n v="0"/>
  </r>
  <r>
    <x v="6256"/>
    <n v="22"/>
    <s v="Female"/>
    <s v="Japan"/>
    <d v="2024-07-22T23:03:29"/>
    <x v="5"/>
    <n v="5"/>
    <n v="0"/>
    <n v="49"/>
    <n v="1"/>
    <n v="290.66000000000003"/>
    <s v=""/>
    <n v="2"/>
    <s v=""/>
    <n v="27"/>
    <n v="0"/>
    <n v="2.04081632653061E-2"/>
    <n v="145.33000000000001"/>
    <x v="0"/>
    <n v="0"/>
  </r>
  <r>
    <x v="6257"/>
    <n v="37"/>
    <s v="Female"/>
    <s v="UK"/>
    <d v="2024-11-15T00:08:53"/>
    <x v="2"/>
    <n v="3"/>
    <n v="1"/>
    <n v="54"/>
    <n v="0"/>
    <n v="289.79000000000002"/>
    <s v=""/>
    <n v="2"/>
    <s v=""/>
    <n v="54"/>
    <n v="0.33333333333333298"/>
    <n v="0"/>
    <n v="144.89500000000001"/>
    <x v="0"/>
    <n v="0"/>
  </r>
  <r>
    <x v="6258"/>
    <n v="36"/>
    <s v="Female"/>
    <s v="Japan"/>
    <d v="2023-12-21T13:35:21"/>
    <x v="5"/>
    <n v="2"/>
    <n v="1"/>
    <n v="52"/>
    <n v="2"/>
    <n v="289.70999999999998"/>
    <s v=""/>
    <n v="2"/>
    <s v=""/>
    <n v="26"/>
    <n v="0.5"/>
    <n v="3.8461538461538401E-2"/>
    <n v="144.85499999999999"/>
    <x v="0"/>
    <n v="0"/>
  </r>
  <r>
    <x v="6259"/>
    <n v="33"/>
    <s v="Male"/>
    <s v="Canada"/>
    <d v="2024-04-15T22:48:07"/>
    <x v="3"/>
    <n v="4"/>
    <n v="2"/>
    <n v="39"/>
    <n v="1"/>
    <n v="289.58"/>
    <s v=""/>
    <n v="2"/>
    <s v=""/>
    <n v="18"/>
    <n v="0.5"/>
    <n v="2.5641025641025599E-2"/>
    <n v="144.79"/>
    <x v="0"/>
    <n v="0"/>
  </r>
  <r>
    <x v="6260"/>
    <n v="23"/>
    <s v="Female"/>
    <s v="Germany"/>
    <d v="2023-06-03T23:34:05"/>
    <x v="2"/>
    <n v="3"/>
    <n v="1"/>
    <n v="51"/>
    <n v="0"/>
    <n v="289.56"/>
    <s v=""/>
    <n v="2"/>
    <s v=""/>
    <n v="108"/>
    <n v="0.33333333333333298"/>
    <n v="0"/>
    <n v="144.78"/>
    <x v="0"/>
    <n v="1"/>
  </r>
  <r>
    <x v="6261"/>
    <n v="30"/>
    <s v="Female"/>
    <s v="USA"/>
    <d v="2023-09-21T08:52:00"/>
    <x v="5"/>
    <n v="3"/>
    <n v="1"/>
    <n v="66"/>
    <n v="4"/>
    <n v="288.98"/>
    <s v=""/>
    <n v="2"/>
    <s v=""/>
    <n v="0"/>
    <n v="0.33333333333333298"/>
    <n v="6.0606060606060601E-2"/>
    <n v="144.49"/>
    <x v="0"/>
    <n v="0"/>
  </r>
  <r>
    <x v="6262"/>
    <n v="59"/>
    <s v="Female"/>
    <s v="USA"/>
    <d v="2023-07-27T09:33:17"/>
    <x v="3"/>
    <n v="5"/>
    <n v="2"/>
    <n v="56"/>
    <n v="2"/>
    <n v="288.91000000000003"/>
    <s v=""/>
    <n v="2"/>
    <s v=""/>
    <n v="2"/>
    <n v="0.4"/>
    <n v="3.5714285714285698E-2"/>
    <n v="144.45500000000001"/>
    <x v="0"/>
    <n v="0"/>
  </r>
  <r>
    <x v="6263"/>
    <n v="42"/>
    <s v="Female"/>
    <s v="USA"/>
    <d v="2024-04-18T00:26:46"/>
    <x v="2"/>
    <n v="3"/>
    <n v="1"/>
    <n v="57"/>
    <n v="3"/>
    <n v="288.56"/>
    <s v=""/>
    <n v="2"/>
    <s v=""/>
    <n v="27"/>
    <n v="0.33333333333333298"/>
    <n v="5.2631578947368397E-2"/>
    <n v="144.28"/>
    <x v="0"/>
    <n v="0"/>
  </r>
  <r>
    <x v="6264"/>
    <n v="40"/>
    <s v="Female"/>
    <s v="USA"/>
    <d v="2024-06-01T22:00:57"/>
    <x v="4"/>
    <n v="3"/>
    <n v="0"/>
    <n v="42"/>
    <n v="0"/>
    <n v="288.35000000000002"/>
    <s v=""/>
    <n v="2"/>
    <s v=""/>
    <n v="26"/>
    <n v="0"/>
    <n v="0"/>
    <n v="144.17500000000001"/>
    <x v="0"/>
    <n v="0"/>
  </r>
  <r>
    <x v="6265"/>
    <n v="70"/>
    <s v="Male"/>
    <s v="France"/>
    <d v="2023-04-30T01:27:29"/>
    <x v="0"/>
    <n v="4"/>
    <n v="1"/>
    <n v="52"/>
    <n v="3"/>
    <n v="288.31"/>
    <s v=""/>
    <n v="2"/>
    <s v=""/>
    <n v="3"/>
    <n v="0.25"/>
    <n v="5.7692307692307598E-2"/>
    <n v="144.155"/>
    <x v="0"/>
    <n v="0"/>
  </r>
  <r>
    <x v="6266"/>
    <n v="40"/>
    <s v="Male"/>
    <s v="Canada"/>
    <d v="2024-11-07T06:42:45"/>
    <x v="2"/>
    <n v="1"/>
    <n v="0"/>
    <n v="46"/>
    <n v="3"/>
    <n v="288.07"/>
    <s v=""/>
    <n v="2"/>
    <s v=""/>
    <n v="19"/>
    <n v="0"/>
    <n v="6.5217391304347797E-2"/>
    <n v="144.035"/>
    <x v="0"/>
    <n v="0"/>
  </r>
  <r>
    <x v="6267"/>
    <n v="18"/>
    <s v="Female"/>
    <s v="France"/>
    <d v="2024-05-23T00:00:58"/>
    <x v="2"/>
    <n v="4"/>
    <n v="1"/>
    <n v="55"/>
    <n v="5"/>
    <n v="288"/>
    <s v=""/>
    <n v="2"/>
    <s v=""/>
    <n v="10"/>
    <n v="0.25"/>
    <n v="9.0909090909090898E-2"/>
    <n v="144"/>
    <x v="0"/>
    <n v="0"/>
  </r>
  <r>
    <x v="6268"/>
    <n v="28"/>
    <s v="Female"/>
    <s v="USA"/>
    <d v="2024-11-18T18:40:32"/>
    <x v="5"/>
    <n v="2"/>
    <n v="0"/>
    <n v="42"/>
    <n v="1"/>
    <n v="287.97000000000003"/>
    <s v=""/>
    <n v="2"/>
    <s v=""/>
    <n v="17"/>
    <n v="0"/>
    <n v="2.3809523809523801E-2"/>
    <n v="143.98500000000001"/>
    <x v="0"/>
    <n v="0"/>
  </r>
  <r>
    <x v="6269"/>
    <n v="18"/>
    <s v="Female"/>
    <s v="USA"/>
    <d v="2023-05-07T15:58:24"/>
    <x v="4"/>
    <n v="2"/>
    <n v="1"/>
    <n v="48"/>
    <n v="2"/>
    <n v="287.92"/>
    <s v=""/>
    <n v="2"/>
    <s v=""/>
    <n v="30"/>
    <n v="0.5"/>
    <n v="4.1666666666666602E-2"/>
    <n v="143.96"/>
    <x v="0"/>
    <n v="0"/>
  </r>
  <r>
    <x v="6270"/>
    <n v="47"/>
    <s v="Male"/>
    <s v="Canada"/>
    <d v="2024-08-25T18:53:08"/>
    <x v="5"/>
    <n v="2"/>
    <n v="1"/>
    <n v="44"/>
    <n v="2"/>
    <n v="287.33"/>
    <s v=""/>
    <n v="2"/>
    <s v=""/>
    <n v="26"/>
    <n v="0.5"/>
    <n v="4.54545454545454E-2"/>
    <n v="143.66499999999999"/>
    <x v="0"/>
    <n v="0"/>
  </r>
  <r>
    <x v="6271"/>
    <n v="21"/>
    <s v="Female"/>
    <s v="USA"/>
    <d v="2023-07-29T14:07:09"/>
    <x v="4"/>
    <n v="3"/>
    <n v="0"/>
    <n v="39"/>
    <n v="3"/>
    <n v="286.5"/>
    <s v=""/>
    <n v="2"/>
    <s v=""/>
    <n v="3"/>
    <n v="0"/>
    <n v="7.69230769230769E-2"/>
    <n v="143.25"/>
    <x v="0"/>
    <n v="0"/>
  </r>
  <r>
    <x v="6272"/>
    <n v="21"/>
    <s v="Male"/>
    <s v="France"/>
    <d v="2024-12-04T08:28:00"/>
    <x v="2"/>
    <n v="5"/>
    <n v="0"/>
    <n v="45"/>
    <n v="2"/>
    <n v="285.95999999999998"/>
    <s v=""/>
    <n v="2"/>
    <s v=""/>
    <n v="2"/>
    <n v="0"/>
    <n v="4.4444444444444398E-2"/>
    <n v="142.97999999999999"/>
    <x v="0"/>
    <n v="0"/>
  </r>
  <r>
    <x v="6273"/>
    <n v="35"/>
    <s v="Female"/>
    <s v="USA"/>
    <d v="2023-07-04T06:42:31"/>
    <x v="2"/>
    <n v="6"/>
    <n v="1"/>
    <n v="51"/>
    <n v="5"/>
    <n v="285.92"/>
    <s v=""/>
    <n v="2"/>
    <s v=""/>
    <n v="20"/>
    <n v="0.16666666666666599"/>
    <n v="9.8039215686274495E-2"/>
    <n v="142.96"/>
    <x v="0"/>
    <n v="0"/>
  </r>
  <r>
    <x v="6274"/>
    <n v="25"/>
    <s v="Male"/>
    <s v="USA"/>
    <d v="2024-01-23T10:03:17"/>
    <x v="4"/>
    <n v="2"/>
    <n v="1"/>
    <n v="47"/>
    <n v="3"/>
    <n v="285.83999999999997"/>
    <s v=""/>
    <n v="2"/>
    <s v=""/>
    <n v="20"/>
    <n v="0.5"/>
    <n v="6.3829787234042507E-2"/>
    <n v="142.91999999999999"/>
    <x v="0"/>
    <n v="0"/>
  </r>
  <r>
    <x v="6275"/>
    <n v="61"/>
    <s v="Female"/>
    <s v="USA"/>
    <d v="2024-05-23T05:51:23"/>
    <x v="0"/>
    <n v="5"/>
    <n v="1"/>
    <n v="57"/>
    <n v="3"/>
    <n v="285.77"/>
    <s v=""/>
    <n v="2"/>
    <s v=""/>
    <n v="4"/>
    <n v="0.2"/>
    <n v="5.2631578947368397E-2"/>
    <n v="142.88499999999999"/>
    <x v="0"/>
    <n v="0"/>
  </r>
  <r>
    <x v="6276"/>
    <n v="26"/>
    <s v="Female"/>
    <s v="UK"/>
    <d v="2024-02-24T10:04:44"/>
    <x v="2"/>
    <n v="2"/>
    <n v="0"/>
    <n v="63"/>
    <n v="7"/>
    <n v="285.52"/>
    <s v=""/>
    <n v="2"/>
    <s v=""/>
    <n v="95"/>
    <n v="0"/>
    <n v="0.11111111111111099"/>
    <n v="142.76"/>
    <x v="0"/>
    <n v="0"/>
  </r>
  <r>
    <x v="6277"/>
    <n v="22"/>
    <s v="Male"/>
    <s v="UK"/>
    <d v="2023-05-09T13:14:14"/>
    <x v="3"/>
    <n v="0"/>
    <n v="0"/>
    <n v="59"/>
    <n v="4"/>
    <n v="285.51"/>
    <s v=""/>
    <n v="2"/>
    <s v=""/>
    <n v="28"/>
    <n v="0"/>
    <n v="6.7796610169491497E-2"/>
    <n v="142.755"/>
    <x v="0"/>
    <n v="0"/>
  </r>
  <r>
    <x v="6278"/>
    <n v="32"/>
    <s v="Female"/>
    <s v="Canada"/>
    <d v="2023-09-11T12:19:37"/>
    <x v="5"/>
    <n v="3"/>
    <n v="0"/>
    <n v="45"/>
    <n v="2"/>
    <n v="285.51"/>
    <s v=""/>
    <n v="2"/>
    <s v=""/>
    <n v="2"/>
    <n v="0"/>
    <n v="4.4444444444444398E-2"/>
    <n v="142.755"/>
    <x v="0"/>
    <n v="1"/>
  </r>
  <r>
    <x v="6279"/>
    <n v="32"/>
    <s v="Male"/>
    <s v="USA"/>
    <d v="2023-07-02T02:08:39"/>
    <x v="1"/>
    <n v="2"/>
    <n v="1"/>
    <n v="49"/>
    <n v="3"/>
    <n v="285.25"/>
    <s v=""/>
    <n v="2"/>
    <s v=""/>
    <n v="26"/>
    <n v="0.5"/>
    <n v="6.1224489795918297E-2"/>
    <n v="142.625"/>
    <x v="0"/>
    <n v="0"/>
  </r>
  <r>
    <x v="6280"/>
    <n v="48"/>
    <s v="Female"/>
    <s v="Australia"/>
    <d v="2023-04-17T00:59:31"/>
    <x v="5"/>
    <n v="1"/>
    <n v="0"/>
    <n v="53"/>
    <n v="1"/>
    <n v="285.05"/>
    <s v=""/>
    <n v="2"/>
    <s v=""/>
    <n v="24"/>
    <n v="0"/>
    <n v="1.8867924528301799E-2"/>
    <n v="142.52500000000001"/>
    <x v="0"/>
    <n v="1"/>
  </r>
  <r>
    <x v="6281"/>
    <n v="18"/>
    <s v="Male"/>
    <s v="USA"/>
    <d v="2023-10-22T02:13:41"/>
    <x v="5"/>
    <n v="5"/>
    <n v="1"/>
    <n v="52"/>
    <n v="1"/>
    <n v="284.27"/>
    <s v=""/>
    <n v="2"/>
    <s v=""/>
    <n v="33"/>
    <n v="0.2"/>
    <n v="1.9230769230769201E-2"/>
    <n v="142.13499999999999"/>
    <x v="0"/>
    <n v="0"/>
  </r>
  <r>
    <x v="6282"/>
    <n v="64"/>
    <s v="Female"/>
    <s v="Germany"/>
    <d v="2024-01-02T08:51:10"/>
    <x v="2"/>
    <n v="5"/>
    <n v="2"/>
    <n v="55"/>
    <n v="1"/>
    <n v="284.13"/>
    <s v=""/>
    <n v="2"/>
    <s v=""/>
    <n v="1"/>
    <n v="0.4"/>
    <n v="1.8181818181818101E-2"/>
    <n v="142.065"/>
    <x v="0"/>
    <n v="0"/>
  </r>
  <r>
    <x v="6283"/>
    <n v="18"/>
    <s v="Male"/>
    <s v="Germany"/>
    <d v="2023-09-15T22:54:57"/>
    <x v="0"/>
    <n v="2"/>
    <n v="2"/>
    <n v="54"/>
    <n v="1"/>
    <n v="283.64"/>
    <s v=""/>
    <n v="2"/>
    <s v=""/>
    <n v="80"/>
    <n v="1"/>
    <n v="1.85185185185185E-2"/>
    <n v="141.82"/>
    <x v="0"/>
    <n v="0"/>
  </r>
  <r>
    <x v="6284"/>
    <n v="18"/>
    <s v="Female"/>
    <s v="Japan"/>
    <d v="2023-10-18T22:18:07"/>
    <x v="1"/>
    <n v="3"/>
    <n v="1"/>
    <n v="49"/>
    <n v="1"/>
    <n v="283.49"/>
    <s v=""/>
    <n v="2"/>
    <s v=""/>
    <n v="7"/>
    <n v="0.33333333333333298"/>
    <n v="2.04081632653061E-2"/>
    <n v="141.745"/>
    <x v="0"/>
    <n v="0"/>
  </r>
  <r>
    <x v="6285"/>
    <n v="28"/>
    <s v="Male"/>
    <s v="Germany"/>
    <d v="2023-04-01T15:34:53"/>
    <x v="5"/>
    <n v="2"/>
    <n v="0"/>
    <n v="46"/>
    <n v="0"/>
    <n v="283.43"/>
    <s v=""/>
    <n v="2"/>
    <s v=""/>
    <n v="317"/>
    <n v="0"/>
    <n v="0"/>
    <n v="141.715"/>
    <x v="0"/>
    <n v="0"/>
  </r>
  <r>
    <x v="6286"/>
    <n v="35"/>
    <s v="Female"/>
    <s v="USA"/>
    <d v="2024-01-21T23:00:43"/>
    <x v="1"/>
    <n v="4"/>
    <n v="1"/>
    <n v="49"/>
    <n v="4"/>
    <n v="283.27"/>
    <s v=""/>
    <n v="2"/>
    <s v=""/>
    <n v="58"/>
    <n v="0.25"/>
    <n v="8.16326530612244E-2"/>
    <n v="141.63499999999999"/>
    <x v="0"/>
    <n v="1"/>
  </r>
  <r>
    <x v="6287"/>
    <n v="22"/>
    <s v="Male"/>
    <s v="USA"/>
    <d v="2023-07-25T07:54:38"/>
    <x v="5"/>
    <n v="7"/>
    <n v="1"/>
    <n v="63"/>
    <n v="3"/>
    <n v="283.25"/>
    <s v=""/>
    <n v="2"/>
    <s v=""/>
    <n v="12"/>
    <n v="0.14285714285714199"/>
    <n v="4.7619047619047603E-2"/>
    <n v="141.625"/>
    <x v="0"/>
    <n v="0"/>
  </r>
  <r>
    <x v="6288"/>
    <n v="26"/>
    <s v="Male"/>
    <s v="USA"/>
    <d v="2024-11-20T17:23:58"/>
    <x v="3"/>
    <n v="3"/>
    <n v="1"/>
    <n v="60"/>
    <n v="6"/>
    <n v="283.10000000000002"/>
    <s v=""/>
    <n v="2"/>
    <s v=""/>
    <n v="29"/>
    <n v="0.33333333333333298"/>
    <n v="0.1"/>
    <n v="141.55000000000001"/>
    <x v="0"/>
    <n v="0"/>
  </r>
  <r>
    <x v="6289"/>
    <n v="31"/>
    <s v="Male"/>
    <s v="USA"/>
    <d v="2023-11-21T07:54:31"/>
    <x v="1"/>
    <n v="4"/>
    <n v="1"/>
    <n v="55"/>
    <n v="5"/>
    <n v="282.75"/>
    <s v=""/>
    <n v="2"/>
    <s v=""/>
    <n v="8"/>
    <n v="0.25"/>
    <n v="9.0909090909090898E-2"/>
    <n v="141.375"/>
    <x v="0"/>
    <n v="0"/>
  </r>
  <r>
    <x v="6290"/>
    <n v="61"/>
    <s v="Female"/>
    <s v="USA"/>
    <d v="2023-12-28T07:39:45"/>
    <x v="0"/>
    <n v="3"/>
    <n v="0"/>
    <n v="50"/>
    <n v="3"/>
    <n v="282.56"/>
    <s v=""/>
    <n v="2"/>
    <s v=""/>
    <n v="12"/>
    <n v="0"/>
    <n v="0.06"/>
    <n v="141.28"/>
    <x v="0"/>
    <n v="0"/>
  </r>
  <r>
    <x v="6291"/>
    <n v="25"/>
    <s v="Female"/>
    <s v="UK"/>
    <d v="2023-04-20T07:50:19"/>
    <x v="0"/>
    <n v="3"/>
    <n v="1"/>
    <n v="47"/>
    <n v="2"/>
    <n v="282.52"/>
    <s v=""/>
    <n v="2"/>
    <s v=""/>
    <n v="34"/>
    <n v="0.33333333333333298"/>
    <n v="4.2553191489361701E-2"/>
    <n v="141.26"/>
    <x v="0"/>
    <n v="0"/>
  </r>
  <r>
    <x v="6292"/>
    <n v="23"/>
    <s v="Female"/>
    <s v="USA"/>
    <d v="2023-11-06T01:25:05"/>
    <x v="2"/>
    <n v="5"/>
    <n v="1"/>
    <n v="46"/>
    <n v="2"/>
    <n v="282.3"/>
    <s v=""/>
    <n v="2"/>
    <s v=""/>
    <n v="13"/>
    <n v="0.2"/>
    <n v="4.3478260869565202E-2"/>
    <n v="141.15"/>
    <x v="0"/>
    <n v="0"/>
  </r>
  <r>
    <x v="6293"/>
    <n v="51"/>
    <s v="Female"/>
    <s v="USA"/>
    <d v="2023-02-06T16:27:12"/>
    <x v="5"/>
    <n v="2"/>
    <n v="2"/>
    <n v="46"/>
    <n v="1"/>
    <n v="280.08999999999997"/>
    <s v=""/>
    <n v="2"/>
    <s v=""/>
    <n v="35"/>
    <n v="1"/>
    <n v="2.1739130434782601E-2"/>
    <n v="140.04499999999999"/>
    <x v="0"/>
    <n v="1"/>
  </r>
  <r>
    <x v="6294"/>
    <n v="35"/>
    <s v="Female"/>
    <s v="Japan"/>
    <d v="2023-02-08T18:05:51"/>
    <x v="5"/>
    <n v="6"/>
    <n v="4"/>
    <n v="41"/>
    <n v="0"/>
    <n v="279.60000000000002"/>
    <s v=""/>
    <n v="2"/>
    <s v=""/>
    <n v="14"/>
    <n v="0.66666666666666596"/>
    <n v="0"/>
    <n v="139.80000000000001"/>
    <x v="0"/>
    <n v="0"/>
  </r>
  <r>
    <x v="6295"/>
    <n v="18"/>
    <s v="Female"/>
    <s v="USA"/>
    <d v="2023-11-18T22:57:50"/>
    <x v="1"/>
    <n v="1"/>
    <n v="1"/>
    <n v="61"/>
    <n v="4"/>
    <n v="279.51"/>
    <s v=""/>
    <n v="2"/>
    <s v=""/>
    <n v="13"/>
    <n v="1"/>
    <n v="6.5573770491803199E-2"/>
    <n v="139.755"/>
    <x v="0"/>
    <n v="0"/>
  </r>
  <r>
    <x v="6296"/>
    <n v="24"/>
    <s v="Female"/>
    <s v="USA"/>
    <d v="2023-09-09T00:27:43"/>
    <x v="1"/>
    <n v="3"/>
    <n v="1"/>
    <n v="47"/>
    <n v="2"/>
    <n v="279.43"/>
    <s v=""/>
    <n v="2"/>
    <s v=""/>
    <n v="16"/>
    <n v="0.33333333333333298"/>
    <n v="4.2553191489361701E-2"/>
    <n v="139.715"/>
    <x v="0"/>
    <n v="0"/>
  </r>
  <r>
    <x v="6297"/>
    <n v="22"/>
    <s v="Female"/>
    <s v="USA"/>
    <d v="2024-01-16T17:26:29"/>
    <x v="5"/>
    <n v="5"/>
    <n v="0"/>
    <n v="44"/>
    <n v="2"/>
    <n v="278.48"/>
    <s v=""/>
    <n v="2"/>
    <s v=""/>
    <n v="55"/>
    <n v="0"/>
    <n v="4.54545454545454E-2"/>
    <n v="139.24"/>
    <x v="0"/>
    <n v="0"/>
  </r>
  <r>
    <x v="6298"/>
    <n v="42"/>
    <s v="Female"/>
    <s v="Canada"/>
    <d v="2024-05-30T01:23:24"/>
    <x v="3"/>
    <n v="0"/>
    <n v="0"/>
    <n v="43"/>
    <n v="5"/>
    <n v="278.36"/>
    <s v=""/>
    <n v="2"/>
    <s v=""/>
    <n v="21"/>
    <n v="0"/>
    <n v="0.116279069767441"/>
    <n v="139.18"/>
    <x v="0"/>
    <n v="0"/>
  </r>
  <r>
    <x v="6299"/>
    <n v="23"/>
    <s v="Female"/>
    <s v="Germany"/>
    <d v="2024-07-20T11:11:35"/>
    <x v="1"/>
    <n v="0"/>
    <n v="0"/>
    <n v="50"/>
    <n v="6"/>
    <n v="277.92"/>
    <s v=""/>
    <n v="2"/>
    <s v=""/>
    <n v="31"/>
    <n v="0"/>
    <n v="0.12"/>
    <n v="138.96"/>
    <x v="0"/>
    <n v="0"/>
  </r>
  <r>
    <x v="6300"/>
    <n v="55"/>
    <s v="Male"/>
    <s v="Canada"/>
    <d v="2024-10-15T15:32:50"/>
    <x v="2"/>
    <n v="2"/>
    <n v="1"/>
    <n v="63"/>
    <n v="5"/>
    <n v="277.52999999999997"/>
    <s v=""/>
    <n v="2"/>
    <s v=""/>
    <n v="24"/>
    <n v="0.5"/>
    <n v="7.9365079365079305E-2"/>
    <n v="138.76499999999999"/>
    <x v="0"/>
    <n v="0"/>
  </r>
  <r>
    <x v="6301"/>
    <n v="45"/>
    <s v="Male"/>
    <s v="USA"/>
    <d v="2023-10-04T21:00:50"/>
    <x v="3"/>
    <n v="6"/>
    <n v="2"/>
    <n v="57"/>
    <n v="3"/>
    <n v="277.38"/>
    <s v=""/>
    <n v="2"/>
    <s v=""/>
    <n v="26"/>
    <n v="0.33333333333333298"/>
    <n v="5.2631578947368397E-2"/>
    <n v="138.69"/>
    <x v="0"/>
    <n v="0"/>
  </r>
  <r>
    <x v="6302"/>
    <n v="44"/>
    <s v="Male"/>
    <s v="USA"/>
    <d v="2024-02-11T02:18:44"/>
    <x v="2"/>
    <n v="2"/>
    <n v="2"/>
    <n v="40"/>
    <n v="4"/>
    <n v="277.08"/>
    <s v=""/>
    <n v="2"/>
    <s v=""/>
    <n v="8"/>
    <n v="1"/>
    <n v="0.1"/>
    <n v="138.54"/>
    <x v="0"/>
    <n v="1"/>
  </r>
  <r>
    <x v="6303"/>
    <n v="18"/>
    <s v="Male"/>
    <s v="USA"/>
    <d v="2023-11-28T07:49:22"/>
    <x v="0"/>
    <n v="6"/>
    <n v="4"/>
    <n v="46"/>
    <n v="2"/>
    <n v="276.76"/>
    <s v=""/>
    <n v="2"/>
    <s v=""/>
    <n v="16"/>
    <n v="0.66666666666666596"/>
    <n v="4.3478260869565202E-2"/>
    <n v="138.38"/>
    <x v="0"/>
    <n v="0"/>
  </r>
  <r>
    <x v="6304"/>
    <n v="47"/>
    <s v="Male"/>
    <s v="USA"/>
    <d v="2023-03-05T05:03:59"/>
    <x v="3"/>
    <n v="5"/>
    <n v="0"/>
    <n v="49"/>
    <n v="3"/>
    <n v="276.26"/>
    <s v=""/>
    <n v="2"/>
    <s v=""/>
    <n v="17"/>
    <n v="0"/>
    <n v="6.1224489795918297E-2"/>
    <n v="138.13"/>
    <x v="0"/>
    <n v="0"/>
  </r>
  <r>
    <x v="6305"/>
    <n v="33"/>
    <s v="Male"/>
    <s v="Germany"/>
    <d v="2024-05-03T05:28:35"/>
    <x v="2"/>
    <n v="6"/>
    <n v="0"/>
    <n v="49"/>
    <n v="3"/>
    <n v="276.26"/>
    <s v=""/>
    <n v="2"/>
    <s v=""/>
    <n v="50"/>
    <n v="0"/>
    <n v="6.1224489795918297E-2"/>
    <n v="138.13"/>
    <x v="0"/>
    <n v="0"/>
  </r>
  <r>
    <x v="6306"/>
    <n v="31"/>
    <s v="Male"/>
    <s v="USA"/>
    <d v="2023-02-12T06:47:04"/>
    <x v="0"/>
    <n v="4"/>
    <n v="1"/>
    <n v="46"/>
    <n v="4"/>
    <n v="276.02999999999997"/>
    <s v=""/>
    <n v="2"/>
    <s v=""/>
    <n v="75"/>
    <n v="0.25"/>
    <n v="8.6956521739130405E-2"/>
    <n v="138.01499999999999"/>
    <x v="0"/>
    <n v="0"/>
  </r>
  <r>
    <x v="6307"/>
    <n v="18"/>
    <s v="Male"/>
    <s v="Australia"/>
    <d v="2024-10-23T19:12:13"/>
    <x v="1"/>
    <n v="2"/>
    <n v="0"/>
    <n v="43"/>
    <n v="1"/>
    <n v="275.56"/>
    <s v=""/>
    <n v="2"/>
    <s v=""/>
    <n v="102"/>
    <n v="0"/>
    <n v="2.3255813953488299E-2"/>
    <n v="137.78"/>
    <x v="0"/>
    <n v="1"/>
  </r>
  <r>
    <x v="6308"/>
    <n v="18"/>
    <s v="Male"/>
    <s v="UK"/>
    <d v="2023-07-17T15:56:07"/>
    <x v="0"/>
    <n v="2"/>
    <n v="1"/>
    <n v="45"/>
    <n v="2"/>
    <n v="275.14"/>
    <s v=""/>
    <n v="2"/>
    <s v=""/>
    <n v="9"/>
    <n v="0.5"/>
    <n v="4.4444444444444398E-2"/>
    <n v="137.57"/>
    <x v="0"/>
    <n v="1"/>
  </r>
  <r>
    <x v="6309"/>
    <n v="40"/>
    <s v="Female"/>
    <s v="USA"/>
    <d v="2024-12-20T20:09:35"/>
    <x v="2"/>
    <n v="3"/>
    <n v="1"/>
    <n v="38"/>
    <n v="2"/>
    <n v="275.02999999999997"/>
    <s v=""/>
    <n v="2"/>
    <s v=""/>
    <n v="18"/>
    <n v="0.33333333333333298"/>
    <n v="5.2631578947368397E-2"/>
    <n v="137.51499999999999"/>
    <x v="0"/>
    <n v="0"/>
  </r>
  <r>
    <x v="6310"/>
    <n v="18"/>
    <s v="Female"/>
    <s v="Australia"/>
    <d v="2024-03-11T07:10:14"/>
    <x v="3"/>
    <n v="3"/>
    <n v="0"/>
    <n v="53"/>
    <n v="4"/>
    <n v="274.60000000000002"/>
    <s v=""/>
    <n v="2"/>
    <s v=""/>
    <n v="46"/>
    <n v="0"/>
    <n v="7.5471698113207503E-2"/>
    <n v="137.30000000000001"/>
    <x v="0"/>
    <n v="0"/>
  </r>
  <r>
    <x v="6311"/>
    <n v="49"/>
    <s v="Female"/>
    <s v="Germany"/>
    <d v="2023-06-23T15:11:14"/>
    <x v="5"/>
    <n v="5"/>
    <n v="0"/>
    <n v="46"/>
    <n v="0"/>
    <n v="274.42"/>
    <s v=""/>
    <n v="2"/>
    <s v=""/>
    <n v="9"/>
    <n v="0"/>
    <n v="0"/>
    <n v="137.21"/>
    <x v="0"/>
    <n v="0"/>
  </r>
  <r>
    <x v="6312"/>
    <n v="35"/>
    <s v="Female"/>
    <s v="USA"/>
    <d v="2024-01-23T23:11:45"/>
    <x v="3"/>
    <n v="1"/>
    <n v="0"/>
    <n v="48"/>
    <n v="6"/>
    <n v="274.2"/>
    <s v=""/>
    <n v="2"/>
    <s v=""/>
    <n v="41"/>
    <n v="0"/>
    <n v="0.125"/>
    <n v="137.1"/>
    <x v="0"/>
    <n v="0"/>
  </r>
  <r>
    <x v="6313"/>
    <n v="56"/>
    <s v="Male"/>
    <s v="France"/>
    <d v="2023-11-14T13:50:07"/>
    <x v="4"/>
    <n v="3"/>
    <n v="0"/>
    <n v="48"/>
    <n v="3"/>
    <n v="273.95"/>
    <s v=""/>
    <n v="2"/>
    <s v=""/>
    <n v="107"/>
    <n v="0"/>
    <n v="6.25E-2"/>
    <n v="136.97499999999999"/>
    <x v="0"/>
    <n v="1"/>
  </r>
  <r>
    <x v="6314"/>
    <n v="53"/>
    <s v="Male"/>
    <s v="Japan"/>
    <d v="2024-11-14T00:47:10"/>
    <x v="5"/>
    <n v="1"/>
    <n v="0"/>
    <n v="48"/>
    <n v="1"/>
    <n v="273.72000000000003"/>
    <s v=""/>
    <n v="2"/>
    <s v=""/>
    <n v="9"/>
    <n v="0"/>
    <n v="2.0833333333333301E-2"/>
    <n v="136.86000000000001"/>
    <x v="0"/>
    <n v="1"/>
  </r>
  <r>
    <x v="6315"/>
    <n v="31"/>
    <s v="Male"/>
    <s v="Canada"/>
    <d v="2024-05-20T12:09:04"/>
    <x v="0"/>
    <n v="6"/>
    <n v="2"/>
    <n v="50"/>
    <n v="2"/>
    <n v="273.08"/>
    <s v=""/>
    <n v="2"/>
    <s v=""/>
    <n v="64"/>
    <n v="0.33333333333333298"/>
    <n v="0.04"/>
    <n v="136.54"/>
    <x v="0"/>
    <n v="0"/>
  </r>
  <r>
    <x v="6316"/>
    <n v="54"/>
    <s v="Female"/>
    <s v="Germany"/>
    <d v="2023-03-17T03:15:01"/>
    <x v="0"/>
    <n v="3"/>
    <n v="0"/>
    <n v="49"/>
    <n v="1"/>
    <n v="272.82"/>
    <s v=""/>
    <n v="2"/>
    <s v=""/>
    <n v="16"/>
    <n v="0"/>
    <n v="2.04081632653061E-2"/>
    <n v="136.41"/>
    <x v="0"/>
    <n v="0"/>
  </r>
  <r>
    <x v="6317"/>
    <n v="43"/>
    <s v="Male"/>
    <s v="USA"/>
    <d v="2024-02-18T00:45:58"/>
    <x v="2"/>
    <n v="0"/>
    <n v="0"/>
    <n v="60"/>
    <n v="2"/>
    <n v="272.79000000000002"/>
    <s v=""/>
    <n v="2"/>
    <s v=""/>
    <n v="34"/>
    <n v="0"/>
    <n v="3.3333333333333298E-2"/>
    <n v="136.39500000000001"/>
    <x v="0"/>
    <n v="0"/>
  </r>
  <r>
    <x v="6318"/>
    <n v="44"/>
    <s v="Male"/>
    <s v="USA"/>
    <d v="2023-05-03T12:41:06"/>
    <x v="2"/>
    <n v="3"/>
    <n v="2"/>
    <n v="39"/>
    <n v="1"/>
    <n v="272.55"/>
    <s v=""/>
    <n v="2"/>
    <s v=""/>
    <n v="17"/>
    <n v="0.66666666666666596"/>
    <n v="2.5641025641025599E-2"/>
    <n v="136.27500000000001"/>
    <x v="0"/>
    <n v="1"/>
  </r>
  <r>
    <x v="6319"/>
    <n v="36"/>
    <s v="Male"/>
    <s v="USA"/>
    <d v="2024-08-23T02:38:25"/>
    <x v="5"/>
    <n v="2"/>
    <n v="0"/>
    <n v="55"/>
    <n v="2"/>
    <n v="272.35000000000002"/>
    <s v=""/>
    <n v="2"/>
    <s v=""/>
    <n v="107"/>
    <n v="0"/>
    <n v="3.6363636363636299E-2"/>
    <n v="136.17500000000001"/>
    <x v="0"/>
    <n v="1"/>
  </r>
  <r>
    <x v="6320"/>
    <n v="22"/>
    <s v="Female"/>
    <s v="Canada"/>
    <d v="2023-07-10T20:24:06"/>
    <x v="2"/>
    <n v="3"/>
    <n v="0"/>
    <n v="40"/>
    <n v="4"/>
    <n v="272.2"/>
    <s v=""/>
    <n v="2"/>
    <s v=""/>
    <n v="3"/>
    <n v="0"/>
    <n v="0.1"/>
    <n v="136.1"/>
    <x v="0"/>
    <n v="0"/>
  </r>
  <r>
    <x v="6321"/>
    <n v="32"/>
    <s v="Male"/>
    <s v="UK"/>
    <d v="2024-11-08T16:17:43"/>
    <x v="2"/>
    <n v="3"/>
    <n v="1"/>
    <n v="54"/>
    <n v="5"/>
    <n v="272.2"/>
    <s v=""/>
    <n v="2"/>
    <s v=""/>
    <n v="4"/>
    <n v="0.33333333333333298"/>
    <n v="9.2592592592592504E-2"/>
    <n v="136.1"/>
    <x v="0"/>
    <n v="0"/>
  </r>
  <r>
    <x v="6322"/>
    <n v="38"/>
    <s v="Male"/>
    <s v="USA"/>
    <d v="2023-01-04T12:41:13"/>
    <x v="2"/>
    <n v="3"/>
    <n v="0"/>
    <n v="48"/>
    <n v="0"/>
    <n v="272.18"/>
    <s v=""/>
    <n v="2"/>
    <s v=""/>
    <n v="2"/>
    <n v="0"/>
    <n v="0"/>
    <n v="136.09"/>
    <x v="0"/>
    <n v="1"/>
  </r>
  <r>
    <x v="6323"/>
    <n v="27"/>
    <s v="Other"/>
    <s v="UK"/>
    <d v="2023-03-05T21:07:40"/>
    <x v="5"/>
    <n v="4"/>
    <n v="0"/>
    <n v="56"/>
    <n v="4"/>
    <n v="271.81"/>
    <s v=""/>
    <n v="2"/>
    <s v=""/>
    <n v="30"/>
    <n v="0"/>
    <n v="7.1428571428571397E-2"/>
    <n v="135.905"/>
    <x v="0"/>
    <n v="0"/>
  </r>
  <r>
    <x v="6324"/>
    <n v="46"/>
    <s v="Female"/>
    <s v="USA"/>
    <d v="2023-04-23T10:18:17"/>
    <x v="2"/>
    <n v="5"/>
    <n v="1"/>
    <n v="48"/>
    <n v="3"/>
    <n v="271.64"/>
    <s v=""/>
    <n v="2"/>
    <s v=""/>
    <n v="30"/>
    <n v="0.2"/>
    <n v="6.25E-2"/>
    <n v="135.82"/>
    <x v="0"/>
    <n v="1"/>
  </r>
  <r>
    <x v="6325"/>
    <n v="46"/>
    <s v="Female"/>
    <s v="Canada"/>
    <d v="2023-04-23T17:36:20"/>
    <x v="1"/>
    <n v="0"/>
    <n v="0"/>
    <n v="52"/>
    <n v="4"/>
    <n v="271.51"/>
    <s v=""/>
    <n v="2"/>
    <s v=""/>
    <n v="20"/>
    <n v="0"/>
    <n v="7.69230769230769E-2"/>
    <n v="135.755"/>
    <x v="0"/>
    <n v="0"/>
  </r>
  <r>
    <x v="6326"/>
    <n v="42"/>
    <s v="Male"/>
    <s v="France"/>
    <d v="2023-01-29T08:25:00"/>
    <x v="0"/>
    <n v="3"/>
    <n v="0"/>
    <n v="52"/>
    <n v="2"/>
    <n v="271.48"/>
    <s v=""/>
    <n v="2"/>
    <s v=""/>
    <n v="35"/>
    <n v="0"/>
    <n v="3.8461538461538401E-2"/>
    <n v="135.74"/>
    <x v="0"/>
    <n v="0"/>
  </r>
  <r>
    <x v="6327"/>
    <n v="37"/>
    <s v="Female"/>
    <s v="Canada"/>
    <d v="2024-10-10T14:21:26"/>
    <x v="4"/>
    <n v="5"/>
    <n v="3"/>
    <n v="39"/>
    <n v="3"/>
    <n v="271.08999999999997"/>
    <s v=""/>
    <n v="2"/>
    <s v=""/>
    <n v="1"/>
    <n v="0.6"/>
    <n v="7.69230769230769E-2"/>
    <n v="135.54499999999999"/>
    <x v="0"/>
    <n v="0"/>
  </r>
  <r>
    <x v="6328"/>
    <n v="39"/>
    <s v="Male"/>
    <s v="Japan"/>
    <d v="2023-02-21T06:52:57"/>
    <x v="0"/>
    <n v="2"/>
    <n v="0"/>
    <n v="50"/>
    <n v="6"/>
    <n v="270.89"/>
    <s v=""/>
    <n v="2"/>
    <s v=""/>
    <n v="15"/>
    <n v="0"/>
    <n v="0.12"/>
    <n v="135.44499999999999"/>
    <x v="0"/>
    <n v="0"/>
  </r>
  <r>
    <x v="6329"/>
    <n v="52"/>
    <s v="Female"/>
    <s v="USA"/>
    <d v="2024-12-03T13:29:06"/>
    <x v="1"/>
    <n v="3"/>
    <n v="0"/>
    <n v="42"/>
    <n v="6"/>
    <n v="270.81"/>
    <s v=""/>
    <n v="2"/>
    <s v=""/>
    <n v="87"/>
    <n v="0"/>
    <n v="0.14285714285714199"/>
    <n v="135.405"/>
    <x v="0"/>
    <n v="0"/>
  </r>
  <r>
    <x v="6330"/>
    <n v="45"/>
    <s v="Male"/>
    <s v="Germany"/>
    <d v="2024-07-21T19:18:56"/>
    <x v="3"/>
    <n v="1"/>
    <n v="0"/>
    <n v="36"/>
    <n v="1"/>
    <n v="270.61"/>
    <s v=""/>
    <n v="2"/>
    <s v=""/>
    <n v="3"/>
    <n v="0"/>
    <n v="2.77777777777777E-2"/>
    <n v="135.30500000000001"/>
    <x v="0"/>
    <n v="0"/>
  </r>
  <r>
    <x v="6331"/>
    <n v="18"/>
    <s v="Male"/>
    <s v="Japan"/>
    <d v="2024-07-04T03:52:49"/>
    <x v="3"/>
    <n v="3"/>
    <n v="1"/>
    <n v="39"/>
    <n v="0"/>
    <n v="270.42"/>
    <s v=""/>
    <n v="2"/>
    <s v=""/>
    <n v="84"/>
    <n v="0.33333333333333298"/>
    <n v="0"/>
    <n v="135.21"/>
    <x v="0"/>
    <n v="0"/>
  </r>
  <r>
    <x v="6332"/>
    <n v="52"/>
    <s v="Male"/>
    <s v="USA"/>
    <d v="2024-08-30T18:36:56"/>
    <x v="4"/>
    <n v="2"/>
    <n v="2"/>
    <n v="55"/>
    <n v="2"/>
    <n v="270.36"/>
    <s v=""/>
    <n v="2"/>
    <s v=""/>
    <n v="59"/>
    <n v="1"/>
    <n v="3.6363636363636299E-2"/>
    <n v="135.18"/>
    <x v="0"/>
    <n v="0"/>
  </r>
  <r>
    <x v="6333"/>
    <n v="50"/>
    <s v="Female"/>
    <s v="France"/>
    <d v="2024-01-21T02:34:13"/>
    <x v="1"/>
    <n v="1"/>
    <n v="0"/>
    <n v="45"/>
    <n v="3"/>
    <n v="269.97000000000003"/>
    <s v=""/>
    <n v="2"/>
    <s v=""/>
    <n v="3"/>
    <n v="0"/>
    <n v="6.6666666666666596E-2"/>
    <n v="134.98500000000001"/>
    <x v="0"/>
    <n v="0"/>
  </r>
  <r>
    <x v="6334"/>
    <n v="46"/>
    <s v="Female"/>
    <s v="Germany"/>
    <d v="2023-08-05T19:52:25"/>
    <x v="1"/>
    <n v="5"/>
    <n v="1"/>
    <n v="43"/>
    <n v="2"/>
    <n v="269.8"/>
    <s v=""/>
    <n v="2"/>
    <s v=""/>
    <n v="14"/>
    <n v="0.2"/>
    <n v="4.6511627906976702E-2"/>
    <n v="134.9"/>
    <x v="0"/>
    <n v="0"/>
  </r>
  <r>
    <x v="6335"/>
    <n v="57"/>
    <s v="Male"/>
    <s v="USA"/>
    <d v="2023-12-06T11:28:44"/>
    <x v="2"/>
    <n v="2"/>
    <n v="1"/>
    <n v="37"/>
    <n v="7"/>
    <n v="269.74"/>
    <s v=""/>
    <n v="2"/>
    <s v=""/>
    <n v="4"/>
    <n v="0.5"/>
    <n v="0.18918918918918901"/>
    <n v="134.87"/>
    <x v="0"/>
    <n v="0"/>
  </r>
  <r>
    <x v="6336"/>
    <n v="47"/>
    <s v="Female"/>
    <s v="UK"/>
    <d v="2023-10-29T13:49:23"/>
    <x v="0"/>
    <n v="5"/>
    <n v="1"/>
    <n v="60"/>
    <n v="4"/>
    <n v="269.33999999999997"/>
    <s v=""/>
    <n v="2"/>
    <s v=""/>
    <n v="34"/>
    <n v="0.2"/>
    <n v="6.6666666666666596E-2"/>
    <n v="134.66999999999999"/>
    <x v="0"/>
    <n v="0"/>
  </r>
  <r>
    <x v="6337"/>
    <n v="41"/>
    <s v="Female"/>
    <s v="France"/>
    <d v="2024-02-03T10:20:13"/>
    <x v="3"/>
    <n v="4"/>
    <n v="2"/>
    <n v="49"/>
    <n v="1"/>
    <n v="269.24"/>
    <s v=""/>
    <n v="2"/>
    <s v=""/>
    <n v="1"/>
    <n v="0.5"/>
    <n v="2.04081632653061E-2"/>
    <n v="134.62"/>
    <x v="0"/>
    <n v="0"/>
  </r>
  <r>
    <x v="6338"/>
    <n v="18"/>
    <s v="Female"/>
    <s v="UK"/>
    <d v="2023-09-05T17:36:56"/>
    <x v="4"/>
    <n v="3"/>
    <n v="0"/>
    <n v="58"/>
    <n v="4"/>
    <n v="269.17"/>
    <s v=""/>
    <n v="2"/>
    <s v=""/>
    <n v="54"/>
    <n v="0"/>
    <n v="6.8965517241379296E-2"/>
    <n v="134.58500000000001"/>
    <x v="0"/>
    <n v="0"/>
  </r>
  <r>
    <x v="6339"/>
    <n v="31"/>
    <s v="Female"/>
    <s v="UK"/>
    <d v="2023-01-22T17:15:48"/>
    <x v="3"/>
    <n v="6"/>
    <n v="3"/>
    <n v="48"/>
    <n v="3"/>
    <n v="268.81"/>
    <s v=""/>
    <n v="2"/>
    <s v=""/>
    <n v="17"/>
    <n v="0.5"/>
    <n v="6.25E-2"/>
    <n v="134.405"/>
    <x v="0"/>
    <n v="0"/>
  </r>
  <r>
    <x v="6340"/>
    <n v="24"/>
    <s v="Female"/>
    <s v="Australia"/>
    <d v="2023-12-24T07:17:41"/>
    <x v="2"/>
    <n v="3"/>
    <n v="1"/>
    <n v="55"/>
    <n v="2"/>
    <n v="268.47000000000003"/>
    <s v=""/>
    <n v="2"/>
    <s v=""/>
    <n v="0"/>
    <n v="0.33333333333333298"/>
    <n v="3.6363636363636299E-2"/>
    <n v="134.23500000000001"/>
    <x v="0"/>
    <n v="1"/>
  </r>
  <r>
    <x v="6341"/>
    <n v="43"/>
    <s v="Female"/>
    <s v="USA"/>
    <d v="2024-07-08T23:13:48"/>
    <x v="2"/>
    <n v="2"/>
    <n v="0"/>
    <n v="51"/>
    <n v="3"/>
    <n v="268.27"/>
    <s v=""/>
    <n v="2"/>
    <s v=""/>
    <n v="12"/>
    <n v="0"/>
    <n v="5.8823529411764698E-2"/>
    <n v="134.13499999999999"/>
    <x v="0"/>
    <n v="0"/>
  </r>
  <r>
    <x v="6342"/>
    <n v="18"/>
    <s v="Male"/>
    <s v="UK"/>
    <d v="2023-08-27T16:03:26"/>
    <x v="1"/>
    <n v="4"/>
    <n v="1"/>
    <n v="50"/>
    <n v="1"/>
    <n v="268.11"/>
    <s v=""/>
    <n v="2"/>
    <s v=""/>
    <n v="70"/>
    <n v="0.25"/>
    <n v="0.02"/>
    <n v="134.05500000000001"/>
    <x v="0"/>
    <n v="0"/>
  </r>
  <r>
    <x v="6343"/>
    <n v="30"/>
    <s v="Female"/>
    <s v="Canada"/>
    <d v="2023-07-27T12:28:30"/>
    <x v="0"/>
    <n v="8"/>
    <n v="3"/>
    <n v="57"/>
    <n v="1"/>
    <n v="267.73"/>
    <s v=""/>
    <n v="2"/>
    <s v=""/>
    <n v="24"/>
    <n v="0.375"/>
    <n v="1.7543859649122799E-2"/>
    <n v="133.86500000000001"/>
    <x v="0"/>
    <n v="0"/>
  </r>
  <r>
    <x v="6344"/>
    <n v="44"/>
    <s v="Male"/>
    <s v="USA"/>
    <d v="2024-02-28T23:35:17"/>
    <x v="2"/>
    <n v="2"/>
    <n v="0"/>
    <n v="55"/>
    <n v="4"/>
    <n v="267.49"/>
    <s v=""/>
    <n v="2"/>
    <s v=""/>
    <n v="28"/>
    <n v="0"/>
    <n v="7.2727272727272696E-2"/>
    <n v="133.745"/>
    <x v="0"/>
    <n v="0"/>
  </r>
  <r>
    <x v="6345"/>
    <n v="36"/>
    <s v="Male"/>
    <s v="Canada"/>
    <d v="2023-10-30T19:01:32"/>
    <x v="4"/>
    <n v="4"/>
    <n v="1"/>
    <n v="57"/>
    <n v="3"/>
    <n v="267.45"/>
    <s v=""/>
    <n v="2"/>
    <s v=""/>
    <n v="14"/>
    <n v="0.25"/>
    <n v="5.2631578947368397E-2"/>
    <n v="133.72499999999999"/>
    <x v="0"/>
    <n v="0"/>
  </r>
  <r>
    <x v="6346"/>
    <n v="44"/>
    <s v="Female"/>
    <s v="UK"/>
    <d v="2024-09-02T05:01:14"/>
    <x v="3"/>
    <n v="2"/>
    <n v="1"/>
    <n v="43"/>
    <n v="1"/>
    <n v="267.17"/>
    <s v=""/>
    <n v="2"/>
    <s v=""/>
    <n v="15"/>
    <n v="0.5"/>
    <n v="2.3255813953488299E-2"/>
    <n v="133.58500000000001"/>
    <x v="0"/>
    <n v="0"/>
  </r>
  <r>
    <x v="6347"/>
    <n v="51"/>
    <s v="Male"/>
    <s v="Canada"/>
    <d v="2024-01-27T01:39:44"/>
    <x v="2"/>
    <n v="2"/>
    <n v="1"/>
    <n v="57"/>
    <n v="5"/>
    <n v="267.02999999999997"/>
    <s v=""/>
    <n v="2"/>
    <s v=""/>
    <n v="1"/>
    <n v="0.5"/>
    <n v="8.7719298245614002E-2"/>
    <n v="133.51499999999999"/>
    <x v="0"/>
    <n v="0"/>
  </r>
  <r>
    <x v="6348"/>
    <n v="46"/>
    <s v="Female"/>
    <s v="France"/>
    <d v="2023-04-11T04:49:13"/>
    <x v="2"/>
    <n v="0"/>
    <n v="0"/>
    <n v="51"/>
    <n v="0"/>
    <n v="266.99"/>
    <s v=""/>
    <n v="2"/>
    <s v=""/>
    <n v="12"/>
    <n v="0"/>
    <n v="0"/>
    <n v="133.495"/>
    <x v="0"/>
    <n v="0"/>
  </r>
  <r>
    <x v="6349"/>
    <n v="54"/>
    <s v="Female"/>
    <s v="Australia"/>
    <d v="2023-08-22T20:42:28"/>
    <x v="3"/>
    <n v="3"/>
    <n v="1"/>
    <n v="45"/>
    <n v="1"/>
    <n v="266.93"/>
    <s v=""/>
    <n v="2"/>
    <s v=""/>
    <n v="22"/>
    <n v="0.33333333333333298"/>
    <n v="2.2222222222222199E-2"/>
    <n v="133.465"/>
    <x v="0"/>
    <n v="0"/>
  </r>
  <r>
    <x v="6350"/>
    <n v="28"/>
    <s v="Male"/>
    <s v="USA"/>
    <d v="2023-05-24T22:38:52"/>
    <x v="2"/>
    <n v="2"/>
    <n v="0"/>
    <n v="48"/>
    <n v="3"/>
    <n v="266.88"/>
    <s v=""/>
    <n v="2"/>
    <s v=""/>
    <n v="32"/>
    <n v="0"/>
    <n v="6.25E-2"/>
    <n v="133.44"/>
    <x v="0"/>
    <n v="0"/>
  </r>
  <r>
    <x v="6351"/>
    <n v="36"/>
    <s v="Male"/>
    <s v="Australia"/>
    <d v="2024-05-05T10:02:27"/>
    <x v="5"/>
    <n v="6"/>
    <n v="3"/>
    <n v="60"/>
    <n v="6"/>
    <n v="266.58999999999997"/>
    <s v=""/>
    <n v="2"/>
    <s v=""/>
    <n v="16"/>
    <n v="0.5"/>
    <n v="0.1"/>
    <n v="133.29499999999999"/>
    <x v="0"/>
    <n v="0"/>
  </r>
  <r>
    <x v="6352"/>
    <n v="47"/>
    <s v="Female"/>
    <s v="USA"/>
    <d v="2024-08-08T00:31:48"/>
    <x v="4"/>
    <n v="2"/>
    <n v="0"/>
    <n v="70"/>
    <n v="4"/>
    <n v="266.45999999999998"/>
    <s v=""/>
    <n v="2"/>
    <s v=""/>
    <n v="0"/>
    <n v="0"/>
    <n v="5.7142857142857099E-2"/>
    <n v="133.22999999999999"/>
    <x v="0"/>
    <n v="0"/>
  </r>
  <r>
    <x v="6353"/>
    <n v="49"/>
    <s v="Female"/>
    <s v="UK"/>
    <d v="2024-01-06T00:27:36"/>
    <x v="5"/>
    <n v="2"/>
    <n v="0"/>
    <n v="39"/>
    <n v="1"/>
    <n v="266.26"/>
    <s v=""/>
    <n v="2"/>
    <s v=""/>
    <n v="54"/>
    <n v="0"/>
    <n v="2.5641025641025599E-2"/>
    <n v="133.13"/>
    <x v="0"/>
    <n v="0"/>
  </r>
  <r>
    <x v="6354"/>
    <n v="34"/>
    <s v="Female"/>
    <s v="Canada"/>
    <d v="2023-01-27T19:54:49"/>
    <x v="3"/>
    <n v="0"/>
    <n v="0"/>
    <n v="49"/>
    <n v="1"/>
    <n v="266.06"/>
    <s v=""/>
    <n v="2"/>
    <s v=""/>
    <n v="0"/>
    <n v="0"/>
    <n v="2.04081632653061E-2"/>
    <n v="133.03"/>
    <x v="0"/>
    <n v="0"/>
  </r>
  <r>
    <x v="6355"/>
    <n v="30"/>
    <s v="Male"/>
    <s v="USA"/>
    <d v="2024-05-18T07:35:12"/>
    <x v="1"/>
    <n v="4"/>
    <n v="2"/>
    <n v="50"/>
    <n v="2"/>
    <n v="265.54000000000002"/>
    <s v=""/>
    <n v="2"/>
    <s v=""/>
    <n v="11"/>
    <n v="0.5"/>
    <n v="0.04"/>
    <n v="132.77000000000001"/>
    <x v="0"/>
    <n v="0"/>
  </r>
  <r>
    <x v="6356"/>
    <n v="46"/>
    <s v="Female"/>
    <s v="France"/>
    <d v="2023-10-24T19:56:01"/>
    <x v="1"/>
    <n v="2"/>
    <n v="0"/>
    <n v="49"/>
    <n v="3"/>
    <n v="264.89999999999998"/>
    <s v=""/>
    <n v="2"/>
    <s v=""/>
    <n v="36"/>
    <n v="0"/>
    <n v="6.1224489795918297E-2"/>
    <n v="132.44999999999999"/>
    <x v="0"/>
    <n v="0"/>
  </r>
  <r>
    <x v="6357"/>
    <n v="18"/>
    <s v="Male"/>
    <s v="USA"/>
    <d v="2023-02-23T01:13:34"/>
    <x v="0"/>
    <n v="1"/>
    <n v="1"/>
    <n v="50"/>
    <n v="0"/>
    <n v="264.75"/>
    <s v=""/>
    <n v="2"/>
    <s v=""/>
    <n v="41"/>
    <n v="1"/>
    <n v="0"/>
    <n v="132.375"/>
    <x v="0"/>
    <n v="0"/>
  </r>
  <r>
    <x v="6358"/>
    <n v="26"/>
    <s v="Female"/>
    <s v="Canada"/>
    <d v="2023-07-08T20:13:04"/>
    <x v="5"/>
    <n v="3"/>
    <n v="1"/>
    <n v="43"/>
    <n v="1"/>
    <n v="264.62"/>
    <s v=""/>
    <n v="2"/>
    <s v=""/>
    <n v="8"/>
    <n v="0.33333333333333298"/>
    <n v="2.3255813953488299E-2"/>
    <n v="132.31"/>
    <x v="0"/>
    <n v="0"/>
  </r>
  <r>
    <x v="6359"/>
    <n v="25"/>
    <s v="Female"/>
    <s v="USA"/>
    <d v="2024-11-18T05:32:04"/>
    <x v="1"/>
    <n v="4"/>
    <n v="2"/>
    <n v="48"/>
    <n v="3"/>
    <n v="264.56"/>
    <s v=""/>
    <n v="2"/>
    <s v=""/>
    <n v="23"/>
    <n v="0.5"/>
    <n v="6.25E-2"/>
    <n v="132.28"/>
    <x v="0"/>
    <n v="0"/>
  </r>
  <r>
    <x v="6360"/>
    <n v="23"/>
    <s v="Female"/>
    <s v="UK"/>
    <d v="2024-02-09T05:02:54"/>
    <x v="2"/>
    <n v="3"/>
    <n v="2"/>
    <n v="63"/>
    <n v="1"/>
    <n v="264.52"/>
    <s v=""/>
    <n v="2"/>
    <s v=""/>
    <n v="2"/>
    <n v="0.66666666666666596"/>
    <n v="1.5873015873015799E-2"/>
    <n v="132.26"/>
    <x v="0"/>
    <n v="0"/>
  </r>
  <r>
    <x v="6361"/>
    <n v="24"/>
    <s v="Male"/>
    <s v="USA"/>
    <d v="2024-05-20T17:59:29"/>
    <x v="4"/>
    <n v="6"/>
    <n v="2"/>
    <n v="53"/>
    <n v="4"/>
    <n v="264.16000000000003"/>
    <s v=""/>
    <n v="2"/>
    <s v=""/>
    <n v="8"/>
    <n v="0.33333333333333298"/>
    <n v="7.5471698113207503E-2"/>
    <n v="132.08000000000001"/>
    <x v="0"/>
    <n v="0"/>
  </r>
  <r>
    <x v="6362"/>
    <n v="32"/>
    <s v="Female"/>
    <s v="France"/>
    <d v="2023-03-25T15:40:02"/>
    <x v="2"/>
    <n v="2"/>
    <n v="1"/>
    <n v="59"/>
    <n v="3"/>
    <n v="263.66000000000003"/>
    <s v=""/>
    <n v="2"/>
    <s v=""/>
    <n v="51"/>
    <n v="0.5"/>
    <n v="5.0847457627118599E-2"/>
    <n v="131.83000000000001"/>
    <x v="0"/>
    <n v="1"/>
  </r>
  <r>
    <x v="6363"/>
    <n v="34"/>
    <s v="Male"/>
    <s v="Germany"/>
    <d v="2024-07-25T10:55:22"/>
    <x v="1"/>
    <n v="3"/>
    <n v="2"/>
    <n v="48"/>
    <n v="2"/>
    <n v="263.64"/>
    <s v=""/>
    <n v="2"/>
    <s v=""/>
    <n v="72"/>
    <n v="0.66666666666666596"/>
    <n v="4.1666666666666602E-2"/>
    <n v="131.82"/>
    <x v="0"/>
    <n v="0"/>
  </r>
  <r>
    <x v="6364"/>
    <n v="35"/>
    <s v="Male"/>
    <s v="Canada"/>
    <d v="2023-08-09T10:01:15"/>
    <x v="4"/>
    <n v="4"/>
    <n v="3"/>
    <n v="46"/>
    <n v="4"/>
    <n v="263.57"/>
    <s v=""/>
    <n v="2"/>
    <s v=""/>
    <n v="5"/>
    <n v="0.75"/>
    <n v="8.6956521739130405E-2"/>
    <n v="131.785"/>
    <x v="0"/>
    <n v="1"/>
  </r>
  <r>
    <x v="6365"/>
    <n v="38"/>
    <s v="Female"/>
    <s v="Germany"/>
    <d v="2023-04-19T18:41:51"/>
    <x v="0"/>
    <n v="4"/>
    <n v="2"/>
    <n v="39"/>
    <n v="4"/>
    <n v="263.20999999999998"/>
    <s v=""/>
    <n v="2"/>
    <s v=""/>
    <n v="83"/>
    <n v="0.5"/>
    <n v="0.10256410256410201"/>
    <n v="131.60499999999999"/>
    <x v="0"/>
    <n v="0"/>
  </r>
  <r>
    <x v="6366"/>
    <n v="28"/>
    <s v="Male"/>
    <s v="Canada"/>
    <d v="2024-08-08T07:49:50"/>
    <x v="4"/>
    <n v="5"/>
    <n v="2"/>
    <n v="54"/>
    <n v="3"/>
    <n v="263.20999999999998"/>
    <s v=""/>
    <n v="2"/>
    <s v=""/>
    <n v="42"/>
    <n v="0.4"/>
    <n v="5.5555555555555497E-2"/>
    <n v="131.60499999999999"/>
    <x v="0"/>
    <n v="0"/>
  </r>
  <r>
    <x v="6367"/>
    <n v="45"/>
    <s v="Female"/>
    <s v="Germany"/>
    <d v="2024-01-03T05:17:40"/>
    <x v="5"/>
    <n v="4"/>
    <n v="0"/>
    <n v="46"/>
    <n v="1"/>
    <n v="263.10000000000002"/>
    <s v=""/>
    <n v="2"/>
    <s v=""/>
    <n v="14"/>
    <n v="0"/>
    <n v="2.1739130434782601E-2"/>
    <n v="131.55000000000001"/>
    <x v="0"/>
    <n v="0"/>
  </r>
  <r>
    <x v="6368"/>
    <n v="37"/>
    <s v="Male"/>
    <s v="USA"/>
    <d v="2023-10-24T11:10:23"/>
    <x v="2"/>
    <n v="2"/>
    <n v="0"/>
    <n v="35"/>
    <n v="3"/>
    <n v="262.94"/>
    <s v=""/>
    <n v="2"/>
    <s v=""/>
    <n v="52"/>
    <n v="0"/>
    <n v="8.5714285714285701E-2"/>
    <n v="131.47"/>
    <x v="0"/>
    <n v="0"/>
  </r>
  <r>
    <x v="6369"/>
    <n v="43"/>
    <s v="Female"/>
    <s v="Canada"/>
    <d v="2023-12-27T12:40:52"/>
    <x v="2"/>
    <n v="3"/>
    <n v="1"/>
    <n v="53"/>
    <n v="1"/>
    <n v="262.49"/>
    <s v=""/>
    <n v="2"/>
    <s v=""/>
    <n v="125"/>
    <n v="0.33333333333333298"/>
    <n v="1.8867924528301799E-2"/>
    <n v="131.245"/>
    <x v="0"/>
    <n v="0"/>
  </r>
  <r>
    <x v="6370"/>
    <n v="48"/>
    <s v="Male"/>
    <s v="USA"/>
    <d v="2024-03-12T02:09:08"/>
    <x v="2"/>
    <n v="6"/>
    <n v="1"/>
    <n v="39"/>
    <n v="1"/>
    <n v="262.36"/>
    <s v=""/>
    <n v="2"/>
    <s v=""/>
    <n v="67"/>
    <n v="0.16666666666666599"/>
    <n v="2.5641025641025599E-2"/>
    <n v="131.18"/>
    <x v="0"/>
    <n v="0"/>
  </r>
  <r>
    <x v="6371"/>
    <n v="28"/>
    <s v="Female"/>
    <s v="Japan"/>
    <d v="2023-11-21T00:36:29"/>
    <x v="3"/>
    <n v="1"/>
    <n v="1"/>
    <n v="50"/>
    <n v="0"/>
    <n v="261.56"/>
    <s v=""/>
    <n v="2"/>
    <s v=""/>
    <n v="16"/>
    <n v="1"/>
    <n v="0"/>
    <n v="130.78"/>
    <x v="0"/>
    <n v="0"/>
  </r>
  <r>
    <x v="6372"/>
    <n v="18"/>
    <s v="Male"/>
    <s v="USA"/>
    <d v="2023-12-24T17:30:56"/>
    <x v="3"/>
    <n v="4"/>
    <n v="1"/>
    <n v="50"/>
    <n v="4"/>
    <n v="261.44"/>
    <s v=""/>
    <n v="2"/>
    <s v=""/>
    <n v="23"/>
    <n v="0.25"/>
    <n v="0.08"/>
    <n v="130.72"/>
    <x v="0"/>
    <n v="0"/>
  </r>
  <r>
    <x v="6373"/>
    <n v="51"/>
    <s v="Female"/>
    <s v="Germany"/>
    <d v="2024-02-04T00:56:17"/>
    <x v="3"/>
    <n v="6"/>
    <n v="3"/>
    <n v="48"/>
    <n v="1"/>
    <n v="261.37"/>
    <s v=""/>
    <n v="2"/>
    <s v=""/>
    <n v="23"/>
    <n v="0.5"/>
    <n v="2.0833333333333301E-2"/>
    <n v="130.685"/>
    <x v="0"/>
    <n v="0"/>
  </r>
  <r>
    <x v="6374"/>
    <n v="34"/>
    <s v="Male"/>
    <s v="USA"/>
    <d v="2024-04-29T00:43:41"/>
    <x v="3"/>
    <n v="0"/>
    <n v="0"/>
    <n v="48"/>
    <n v="1"/>
    <n v="260.89999999999998"/>
    <s v=""/>
    <n v="2"/>
    <s v=""/>
    <n v="1"/>
    <n v="0"/>
    <n v="2.0833333333333301E-2"/>
    <n v="130.44999999999999"/>
    <x v="0"/>
    <n v="0"/>
  </r>
  <r>
    <x v="6375"/>
    <n v="26"/>
    <s v="Female"/>
    <s v="Canada"/>
    <d v="2023-06-27T15:33:19"/>
    <x v="1"/>
    <n v="2"/>
    <n v="2"/>
    <n v="52"/>
    <n v="3"/>
    <n v="260.83999999999997"/>
    <s v=""/>
    <n v="2"/>
    <s v=""/>
    <n v="57"/>
    <n v="1"/>
    <n v="5.7692307692307598E-2"/>
    <n v="130.41999999999999"/>
    <x v="0"/>
    <n v="0"/>
  </r>
  <r>
    <x v="6376"/>
    <n v="41"/>
    <s v="Male"/>
    <s v="USA"/>
    <d v="2024-08-30T06:56:04"/>
    <x v="4"/>
    <n v="2"/>
    <n v="0"/>
    <n v="47"/>
    <n v="0"/>
    <n v="260.83"/>
    <s v=""/>
    <n v="2"/>
    <s v=""/>
    <n v="57"/>
    <n v="0"/>
    <n v="0"/>
    <n v="130.41499999999999"/>
    <x v="0"/>
    <n v="0"/>
  </r>
  <r>
    <x v="6377"/>
    <n v="32"/>
    <s v="Female"/>
    <s v="UK"/>
    <d v="2024-11-01T04:42:01"/>
    <x v="1"/>
    <n v="3"/>
    <n v="1"/>
    <n v="46"/>
    <n v="0"/>
    <n v="260.72000000000003"/>
    <s v=""/>
    <n v="2"/>
    <s v=""/>
    <n v="14"/>
    <n v="0.33333333333333298"/>
    <n v="0"/>
    <n v="130.36000000000001"/>
    <x v="0"/>
    <n v="0"/>
  </r>
  <r>
    <x v="6378"/>
    <n v="22"/>
    <s v="Female"/>
    <s v="UK"/>
    <d v="2023-09-26T10:03:25"/>
    <x v="4"/>
    <n v="1"/>
    <n v="0"/>
    <n v="40"/>
    <n v="2"/>
    <n v="260.61"/>
    <s v=""/>
    <n v="2"/>
    <s v=""/>
    <n v="20"/>
    <n v="0"/>
    <n v="0.05"/>
    <n v="130.30500000000001"/>
    <x v="0"/>
    <n v="0"/>
  </r>
  <r>
    <x v="6379"/>
    <n v="18"/>
    <s v="Female"/>
    <s v="Canada"/>
    <d v="2023-01-08T21:48:57"/>
    <x v="0"/>
    <n v="2"/>
    <n v="1"/>
    <n v="55"/>
    <n v="6"/>
    <n v="260.41000000000003"/>
    <s v=""/>
    <n v="2"/>
    <s v=""/>
    <n v="14"/>
    <n v="0.5"/>
    <n v="0.109090909090909"/>
    <n v="130.20500000000001"/>
    <x v="0"/>
    <n v="0"/>
  </r>
  <r>
    <x v="6380"/>
    <n v="44"/>
    <s v="Female"/>
    <s v="USA"/>
    <d v="2024-09-30T22:11:52"/>
    <x v="3"/>
    <n v="3"/>
    <n v="0"/>
    <n v="52"/>
    <n v="3"/>
    <n v="260.22000000000003"/>
    <s v=""/>
    <n v="2"/>
    <s v=""/>
    <n v="23"/>
    <n v="0"/>
    <n v="5.7692307692307598E-2"/>
    <n v="130.11000000000001"/>
    <x v="0"/>
    <n v="0"/>
  </r>
  <r>
    <x v="6381"/>
    <n v="32"/>
    <s v="Male"/>
    <s v="UK"/>
    <d v="2024-07-28T22:08:59"/>
    <x v="4"/>
    <n v="5"/>
    <n v="2"/>
    <n v="51"/>
    <n v="3"/>
    <n v="260.18"/>
    <s v=""/>
    <n v="2"/>
    <s v=""/>
    <n v="5"/>
    <n v="0.4"/>
    <n v="5.8823529411764698E-2"/>
    <n v="130.09"/>
    <x v="0"/>
    <n v="0"/>
  </r>
  <r>
    <x v="6382"/>
    <n v="25"/>
    <s v="Male"/>
    <s v="Canada"/>
    <d v="2023-01-30T10:41:56"/>
    <x v="2"/>
    <n v="5"/>
    <n v="1"/>
    <n v="64"/>
    <n v="1"/>
    <n v="260.14999999999998"/>
    <s v=""/>
    <n v="2"/>
    <s v=""/>
    <n v="10"/>
    <n v="0.2"/>
    <n v="1.5625E-2"/>
    <n v="130.07499999999999"/>
    <x v="0"/>
    <n v="0"/>
  </r>
  <r>
    <x v="6383"/>
    <n v="67"/>
    <s v="Male"/>
    <s v="Japan"/>
    <d v="2024-04-08T19:58:04"/>
    <x v="2"/>
    <n v="3"/>
    <n v="1"/>
    <n v="46"/>
    <n v="2"/>
    <n v="259.94"/>
    <s v=""/>
    <n v="2"/>
    <s v=""/>
    <n v="47"/>
    <n v="0.33333333333333298"/>
    <n v="4.3478260869565202E-2"/>
    <n v="129.97"/>
    <x v="0"/>
    <n v="0"/>
  </r>
  <r>
    <x v="6384"/>
    <n v="26"/>
    <s v="Female"/>
    <s v="Japan"/>
    <d v="2024-08-27T03:00:30"/>
    <x v="3"/>
    <n v="3"/>
    <n v="2"/>
    <n v="43"/>
    <n v="0"/>
    <n v="259.7"/>
    <s v=""/>
    <n v="2"/>
    <s v=""/>
    <n v="91"/>
    <n v="0.66666666666666596"/>
    <n v="0"/>
    <n v="129.85"/>
    <x v="0"/>
    <n v="1"/>
  </r>
  <r>
    <x v="6385"/>
    <n v="30"/>
    <s v="Female"/>
    <s v="Japan"/>
    <d v="2024-06-10T14:48:48"/>
    <x v="3"/>
    <n v="4"/>
    <n v="0"/>
    <n v="50"/>
    <n v="2"/>
    <n v="259.66000000000003"/>
    <s v=""/>
    <n v="2"/>
    <s v=""/>
    <n v="5"/>
    <n v="0"/>
    <n v="0.04"/>
    <n v="129.83000000000001"/>
    <x v="0"/>
    <n v="0"/>
  </r>
  <r>
    <x v="6386"/>
    <n v="52"/>
    <s v="Female"/>
    <s v="USA"/>
    <d v="2024-04-27T22:26:45"/>
    <x v="3"/>
    <n v="3"/>
    <n v="0"/>
    <n v="49"/>
    <n v="2"/>
    <n v="259.45999999999998"/>
    <s v=""/>
    <n v="2"/>
    <s v=""/>
    <n v="5"/>
    <n v="0"/>
    <n v="4.08163265306122E-2"/>
    <n v="129.72999999999999"/>
    <x v="0"/>
    <n v="0"/>
  </r>
  <r>
    <x v="6387"/>
    <n v="18"/>
    <s v="Female"/>
    <s v="Australia"/>
    <d v="2024-01-14T02:39:22"/>
    <x v="3"/>
    <n v="1"/>
    <n v="1"/>
    <n v="49"/>
    <n v="4"/>
    <n v="259.39"/>
    <s v=""/>
    <n v="2"/>
    <s v=""/>
    <n v="76"/>
    <n v="1"/>
    <n v="8.16326530612244E-2"/>
    <n v="129.69499999999999"/>
    <x v="0"/>
    <n v="0"/>
  </r>
  <r>
    <x v="6388"/>
    <n v="36"/>
    <s v="Female"/>
    <s v="USA"/>
    <d v="2023-08-05T09:39:10"/>
    <x v="2"/>
    <n v="5"/>
    <n v="1"/>
    <n v="48"/>
    <n v="2"/>
    <n v="259.33"/>
    <s v=""/>
    <n v="2"/>
    <s v=""/>
    <n v="6"/>
    <n v="0.2"/>
    <n v="4.1666666666666602E-2"/>
    <n v="129.66499999999999"/>
    <x v="0"/>
    <n v="0"/>
  </r>
  <r>
    <x v="6389"/>
    <n v="36"/>
    <s v="Female"/>
    <s v="Canada"/>
    <d v="2024-11-21T03:37:13"/>
    <x v="2"/>
    <n v="4"/>
    <n v="1"/>
    <n v="59"/>
    <n v="3"/>
    <n v="258.31"/>
    <s v=""/>
    <n v="2"/>
    <s v=""/>
    <n v="28"/>
    <n v="0.25"/>
    <n v="5.0847457627118599E-2"/>
    <n v="129.155"/>
    <x v="0"/>
    <n v="0"/>
  </r>
  <r>
    <x v="6390"/>
    <n v="55"/>
    <s v="Female"/>
    <s v="Germany"/>
    <d v="2024-03-30T18:24:34"/>
    <x v="4"/>
    <n v="3"/>
    <n v="1"/>
    <n v="38"/>
    <n v="2"/>
    <n v="258.3"/>
    <s v=""/>
    <n v="2"/>
    <s v=""/>
    <n v="15"/>
    <n v="0.33333333333333298"/>
    <n v="5.2631578947368397E-2"/>
    <n v="129.15"/>
    <x v="0"/>
    <n v="0"/>
  </r>
  <r>
    <x v="6391"/>
    <n v="31"/>
    <s v="Male"/>
    <s v="Japan"/>
    <d v="2023-03-11T08:32:19"/>
    <x v="2"/>
    <n v="3"/>
    <n v="0"/>
    <n v="38"/>
    <n v="3"/>
    <n v="258.05"/>
    <s v=""/>
    <n v="2"/>
    <s v=""/>
    <n v="2"/>
    <n v="0"/>
    <n v="7.8947368421052599E-2"/>
    <n v="129.02500000000001"/>
    <x v="0"/>
    <n v="0"/>
  </r>
  <r>
    <x v="6392"/>
    <n v="38"/>
    <s v="Male"/>
    <s v="Germany"/>
    <d v="2023-01-10T03:01:06"/>
    <x v="2"/>
    <n v="5"/>
    <n v="3"/>
    <n v="53"/>
    <n v="3"/>
    <n v="257.92"/>
    <s v=""/>
    <n v="2"/>
    <s v=""/>
    <n v="1"/>
    <n v="0.6"/>
    <n v="5.6603773584905599E-2"/>
    <n v="128.96"/>
    <x v="0"/>
    <n v="0"/>
  </r>
  <r>
    <x v="6393"/>
    <n v="42"/>
    <s v="Other"/>
    <s v="USA"/>
    <d v="2023-01-04T05:23:11"/>
    <x v="3"/>
    <n v="6"/>
    <n v="2"/>
    <n v="58"/>
    <n v="2"/>
    <n v="257.87"/>
    <s v=""/>
    <n v="2"/>
    <s v=""/>
    <n v="9"/>
    <n v="0.33333333333333298"/>
    <n v="3.4482758620689599E-2"/>
    <n v="128.935"/>
    <x v="0"/>
    <n v="0"/>
  </r>
  <r>
    <x v="6394"/>
    <n v="26"/>
    <s v="Male"/>
    <s v="France"/>
    <d v="2023-08-29T22:04:55"/>
    <x v="1"/>
    <n v="4"/>
    <n v="1"/>
    <n v="47"/>
    <n v="0"/>
    <n v="257.77"/>
    <s v=""/>
    <n v="2"/>
    <s v=""/>
    <n v="76"/>
    <n v="0.25"/>
    <n v="0"/>
    <n v="128.88499999999999"/>
    <x v="0"/>
    <n v="1"/>
  </r>
  <r>
    <x v="6395"/>
    <n v="30"/>
    <s v="Female"/>
    <s v="USA"/>
    <d v="2023-10-17T03:57:30"/>
    <x v="1"/>
    <n v="0"/>
    <n v="0"/>
    <n v="43"/>
    <n v="0"/>
    <n v="257.60000000000002"/>
    <s v=""/>
    <n v="2"/>
    <s v=""/>
    <n v="6"/>
    <n v="0"/>
    <n v="0"/>
    <n v="128.80000000000001"/>
    <x v="0"/>
    <n v="0"/>
  </r>
  <r>
    <x v="6396"/>
    <n v="40"/>
    <s v="Male"/>
    <s v="USA"/>
    <d v="2023-08-20T20:31:25"/>
    <x v="0"/>
    <n v="3"/>
    <n v="3"/>
    <n v="41"/>
    <n v="1"/>
    <n v="257.25"/>
    <s v=""/>
    <n v="2"/>
    <s v=""/>
    <n v="31"/>
    <n v="1"/>
    <n v="2.4390243902439001E-2"/>
    <n v="128.625"/>
    <x v="0"/>
    <n v="0"/>
  </r>
  <r>
    <x v="6397"/>
    <n v="29"/>
    <s v="Male"/>
    <s v="Germany"/>
    <d v="2023-06-26T22:02:02"/>
    <x v="1"/>
    <n v="1"/>
    <n v="1"/>
    <n v="47"/>
    <n v="3"/>
    <n v="255.6"/>
    <s v=""/>
    <n v="2"/>
    <s v=""/>
    <n v="32"/>
    <n v="1"/>
    <n v="6.3829787234042507E-2"/>
    <n v="127.8"/>
    <x v="0"/>
    <n v="1"/>
  </r>
  <r>
    <x v="6398"/>
    <n v="24"/>
    <s v="Other"/>
    <s v="USA"/>
    <d v="2024-10-10T04:08:11"/>
    <x v="1"/>
    <n v="2"/>
    <n v="1"/>
    <n v="50"/>
    <n v="2"/>
    <n v="254.71"/>
    <s v=""/>
    <n v="2"/>
    <s v=""/>
    <n v="3"/>
    <n v="0.5"/>
    <n v="0.04"/>
    <n v="127.355"/>
    <x v="0"/>
    <n v="0"/>
  </r>
  <r>
    <x v="6399"/>
    <n v="18"/>
    <s v="Male"/>
    <s v="France"/>
    <d v="2024-05-24T09:35:56"/>
    <x v="4"/>
    <n v="5"/>
    <n v="1"/>
    <n v="48"/>
    <n v="2"/>
    <n v="254.26"/>
    <s v=""/>
    <n v="2"/>
    <s v=""/>
    <n v="8"/>
    <n v="0.2"/>
    <n v="4.1666666666666602E-2"/>
    <n v="127.13"/>
    <x v="0"/>
    <n v="0"/>
  </r>
  <r>
    <x v="6400"/>
    <n v="21"/>
    <s v="Male"/>
    <s v="USA"/>
    <d v="2024-09-09T20:59:45"/>
    <x v="4"/>
    <n v="2"/>
    <n v="0"/>
    <n v="48"/>
    <n v="4"/>
    <n v="254.21"/>
    <s v=""/>
    <n v="2"/>
    <s v=""/>
    <n v="2"/>
    <n v="0"/>
    <n v="8.3333333333333301E-2"/>
    <n v="127.105"/>
    <x v="0"/>
    <n v="0"/>
  </r>
  <r>
    <x v="6401"/>
    <n v="23"/>
    <s v="Female"/>
    <s v="Germany"/>
    <d v="2024-09-13T11:08:35"/>
    <x v="4"/>
    <n v="4"/>
    <n v="1"/>
    <n v="45"/>
    <n v="1"/>
    <n v="253.99"/>
    <s v=""/>
    <n v="2"/>
    <s v=""/>
    <n v="47"/>
    <n v="0.25"/>
    <n v="2.2222222222222199E-2"/>
    <n v="126.995"/>
    <x v="0"/>
    <n v="0"/>
  </r>
  <r>
    <x v="6402"/>
    <n v="47"/>
    <s v="Male"/>
    <s v="Japan"/>
    <d v="2023-07-03T00:02:46"/>
    <x v="2"/>
    <n v="3"/>
    <n v="0"/>
    <n v="60"/>
    <n v="3"/>
    <n v="253.78"/>
    <s v=""/>
    <n v="2"/>
    <s v=""/>
    <n v="9"/>
    <n v="0"/>
    <n v="0.05"/>
    <n v="126.89"/>
    <x v="0"/>
    <n v="0"/>
  </r>
  <r>
    <x v="6403"/>
    <n v="35"/>
    <s v="Female"/>
    <s v="France"/>
    <d v="2024-10-01T11:20:20"/>
    <x v="3"/>
    <n v="0"/>
    <n v="0"/>
    <n v="49"/>
    <n v="1"/>
    <n v="253.7"/>
    <s v=""/>
    <n v="2"/>
    <s v=""/>
    <n v="47"/>
    <n v="0"/>
    <n v="2.04081632653061E-2"/>
    <n v="126.85"/>
    <x v="0"/>
    <n v="1"/>
  </r>
  <r>
    <x v="6404"/>
    <n v="24"/>
    <s v="Female"/>
    <s v="France"/>
    <d v="2023-07-22T01:03:51"/>
    <x v="4"/>
    <n v="1"/>
    <n v="0"/>
    <n v="45"/>
    <n v="2"/>
    <n v="253.54"/>
    <s v=""/>
    <n v="2"/>
    <s v=""/>
    <n v="49"/>
    <n v="0"/>
    <n v="4.4444444444444398E-2"/>
    <n v="126.77"/>
    <x v="0"/>
    <n v="0"/>
  </r>
  <r>
    <x v="6405"/>
    <n v="33"/>
    <s v="Male"/>
    <s v="USA"/>
    <d v="2023-10-11T19:28:03"/>
    <x v="2"/>
    <n v="3"/>
    <n v="0"/>
    <n v="46"/>
    <n v="2"/>
    <n v="252.95"/>
    <s v=""/>
    <n v="2"/>
    <s v=""/>
    <n v="50"/>
    <n v="0"/>
    <n v="4.3478260869565202E-2"/>
    <n v="126.47499999999999"/>
    <x v="0"/>
    <n v="0"/>
  </r>
  <r>
    <x v="6406"/>
    <n v="36"/>
    <s v="Male"/>
    <s v="USA"/>
    <d v="2023-11-06T13:05:57"/>
    <x v="4"/>
    <n v="3"/>
    <n v="3"/>
    <n v="47"/>
    <n v="4"/>
    <n v="252.61"/>
    <s v=""/>
    <n v="2"/>
    <s v=""/>
    <n v="29"/>
    <n v="1"/>
    <n v="8.5106382978723402E-2"/>
    <n v="126.30500000000001"/>
    <x v="0"/>
    <n v="0"/>
  </r>
  <r>
    <x v="6407"/>
    <n v="24"/>
    <s v="Male"/>
    <s v="UK"/>
    <d v="2024-02-18T18:17:15"/>
    <x v="1"/>
    <n v="4"/>
    <n v="1"/>
    <n v="40"/>
    <n v="2"/>
    <n v="252.33"/>
    <s v=""/>
    <n v="2"/>
    <s v=""/>
    <n v="90"/>
    <n v="0.25"/>
    <n v="0.05"/>
    <n v="126.16500000000001"/>
    <x v="0"/>
    <n v="0"/>
  </r>
  <r>
    <x v="6408"/>
    <n v="19"/>
    <s v="Male"/>
    <s v="Canada"/>
    <d v="2024-04-26T23:05:02"/>
    <x v="2"/>
    <n v="4"/>
    <n v="2"/>
    <n v="39"/>
    <n v="1"/>
    <n v="252.22"/>
    <s v=""/>
    <n v="2"/>
    <s v=""/>
    <n v="20"/>
    <n v="0.5"/>
    <n v="2.5641025641025599E-2"/>
    <n v="126.11"/>
    <x v="0"/>
    <n v="0"/>
  </r>
  <r>
    <x v="6409"/>
    <n v="35"/>
    <s v="Female"/>
    <s v="Germany"/>
    <d v="2024-03-03T06:26:04"/>
    <x v="5"/>
    <n v="3"/>
    <n v="1"/>
    <n v="48"/>
    <n v="2"/>
    <n v="252.06"/>
    <s v=""/>
    <n v="2"/>
    <s v=""/>
    <n v="32"/>
    <n v="0.33333333333333298"/>
    <n v="4.1666666666666602E-2"/>
    <n v="126.03"/>
    <x v="0"/>
    <n v="0"/>
  </r>
  <r>
    <x v="6410"/>
    <n v="37"/>
    <s v="Female"/>
    <s v="UK"/>
    <d v="2023-11-25T06:49:00"/>
    <x v="5"/>
    <n v="2"/>
    <n v="1"/>
    <n v="46"/>
    <n v="1"/>
    <n v="251.78"/>
    <s v=""/>
    <n v="2"/>
    <s v=""/>
    <n v="2"/>
    <n v="0.5"/>
    <n v="2.1739130434782601E-2"/>
    <n v="125.89"/>
    <x v="0"/>
    <n v="0"/>
  </r>
  <r>
    <x v="6411"/>
    <n v="49"/>
    <s v="Female"/>
    <s v="USA"/>
    <d v="2023-02-04T07:30:31"/>
    <x v="3"/>
    <n v="4"/>
    <n v="2"/>
    <n v="55"/>
    <n v="0"/>
    <n v="251.74"/>
    <s v=""/>
    <n v="2"/>
    <s v=""/>
    <n v="28"/>
    <n v="0.5"/>
    <n v="0"/>
    <n v="125.87"/>
    <x v="0"/>
    <n v="0"/>
  </r>
  <r>
    <x v="6412"/>
    <n v="45"/>
    <s v="Male"/>
    <s v="USA"/>
    <d v="2023-01-30T17:59:58"/>
    <x v="0"/>
    <n v="3"/>
    <n v="0"/>
    <n v="50"/>
    <n v="2"/>
    <n v="251.42"/>
    <s v=""/>
    <n v="2"/>
    <s v=""/>
    <n v="38"/>
    <n v="0"/>
    <n v="0.04"/>
    <n v="125.71"/>
    <x v="0"/>
    <n v="0"/>
  </r>
  <r>
    <x v="6413"/>
    <n v="18"/>
    <s v="Female"/>
    <s v="Canada"/>
    <d v="2024-10-12T21:50:31"/>
    <x v="0"/>
    <n v="2"/>
    <n v="1"/>
    <n v="58"/>
    <n v="2"/>
    <n v="251.15"/>
    <s v=""/>
    <n v="2"/>
    <s v=""/>
    <n v="1"/>
    <n v="0.5"/>
    <n v="3.4482758620689599E-2"/>
    <n v="125.575"/>
    <x v="0"/>
    <n v="0"/>
  </r>
  <r>
    <x v="6414"/>
    <n v="37"/>
    <s v="Male"/>
    <s v="USA"/>
    <d v="2023-05-07T02:49:56"/>
    <x v="4"/>
    <n v="2"/>
    <n v="0"/>
    <n v="42"/>
    <n v="2"/>
    <n v="250.96"/>
    <s v=""/>
    <n v="2"/>
    <s v=""/>
    <n v="17"/>
    <n v="0"/>
    <n v="4.7619047619047603E-2"/>
    <n v="125.48"/>
    <x v="0"/>
    <n v="0"/>
  </r>
  <r>
    <x v="6415"/>
    <n v="18"/>
    <s v="Male"/>
    <s v="USA"/>
    <d v="2024-03-06T01:36:00"/>
    <x v="4"/>
    <n v="0"/>
    <n v="0"/>
    <n v="60"/>
    <n v="5"/>
    <n v="250.51"/>
    <s v=""/>
    <n v="2"/>
    <s v=""/>
    <n v="69"/>
    <n v="0"/>
    <n v="8.3333333333333301E-2"/>
    <n v="125.255"/>
    <x v="0"/>
    <n v="0"/>
  </r>
  <r>
    <x v="6416"/>
    <n v="22"/>
    <s v="Female"/>
    <s v="Germany"/>
    <d v="2024-05-14T08:40:43"/>
    <x v="3"/>
    <n v="2"/>
    <n v="1"/>
    <n v="58"/>
    <n v="3"/>
    <n v="249.7"/>
    <s v=""/>
    <n v="2"/>
    <s v=""/>
    <n v="36"/>
    <n v="0.5"/>
    <n v="5.1724137931034399E-2"/>
    <n v="124.85"/>
    <x v="0"/>
    <n v="0"/>
  </r>
  <r>
    <x v="6417"/>
    <n v="28"/>
    <s v="Other"/>
    <s v="Japan"/>
    <d v="2023-07-13T06:48:24"/>
    <x v="3"/>
    <n v="3"/>
    <n v="1"/>
    <n v="64"/>
    <n v="4"/>
    <n v="249.68"/>
    <s v=""/>
    <n v="2"/>
    <s v=""/>
    <n v="14"/>
    <n v="0.33333333333333298"/>
    <n v="6.25E-2"/>
    <n v="124.84"/>
    <x v="0"/>
    <n v="0"/>
  </r>
  <r>
    <x v="6418"/>
    <n v="51"/>
    <s v="Female"/>
    <s v="France"/>
    <d v="2023-07-28T11:50:13"/>
    <x v="2"/>
    <n v="3"/>
    <n v="0"/>
    <n v="58"/>
    <n v="3"/>
    <n v="249.51"/>
    <s v=""/>
    <n v="2"/>
    <s v=""/>
    <n v="23"/>
    <n v="0"/>
    <n v="5.1724137931034399E-2"/>
    <n v="124.755"/>
    <x v="0"/>
    <n v="0"/>
  </r>
  <r>
    <x v="6419"/>
    <n v="57"/>
    <s v="Female"/>
    <s v="Australia"/>
    <d v="2023-09-15T02:28:27"/>
    <x v="0"/>
    <n v="6"/>
    <n v="0"/>
    <n v="52"/>
    <n v="3"/>
    <n v="249.47"/>
    <s v=""/>
    <n v="2"/>
    <s v=""/>
    <n v="31"/>
    <n v="0"/>
    <n v="5.7692307692307598E-2"/>
    <n v="124.735"/>
    <x v="0"/>
    <n v="0"/>
  </r>
  <r>
    <x v="6420"/>
    <n v="26"/>
    <s v="Female"/>
    <s v="USA"/>
    <d v="2024-09-22T08:19:14"/>
    <x v="1"/>
    <n v="3"/>
    <n v="1"/>
    <n v="46"/>
    <n v="1"/>
    <n v="249.4"/>
    <s v=""/>
    <n v="2"/>
    <s v=""/>
    <n v="14"/>
    <n v="0.33333333333333298"/>
    <n v="2.1739130434782601E-2"/>
    <n v="124.7"/>
    <x v="0"/>
    <n v="0"/>
  </r>
  <r>
    <x v="6421"/>
    <n v="26"/>
    <s v="Male"/>
    <s v="Japan"/>
    <d v="2024-10-25T16:28:03"/>
    <x v="1"/>
    <n v="3"/>
    <n v="2"/>
    <n v="64"/>
    <n v="3"/>
    <n v="249.29"/>
    <s v=""/>
    <n v="2"/>
    <s v=""/>
    <n v="11"/>
    <n v="0.66666666666666596"/>
    <n v="4.6875E-2"/>
    <n v="124.645"/>
    <x v="0"/>
    <n v="1"/>
  </r>
  <r>
    <x v="6422"/>
    <n v="20"/>
    <s v="Female"/>
    <s v="Germany"/>
    <d v="2023-11-04T11:27:18"/>
    <x v="1"/>
    <n v="3"/>
    <n v="1"/>
    <n v="52"/>
    <n v="3"/>
    <n v="249.27"/>
    <s v=""/>
    <n v="2"/>
    <s v=""/>
    <n v="9"/>
    <n v="0.33333333333333298"/>
    <n v="5.7692307692307598E-2"/>
    <n v="124.63500000000001"/>
    <x v="0"/>
    <n v="0"/>
  </r>
  <r>
    <x v="6423"/>
    <n v="47"/>
    <s v="Female"/>
    <s v="UK"/>
    <d v="2023-11-18T08:21:46"/>
    <x v="3"/>
    <n v="3"/>
    <n v="0"/>
    <n v="56"/>
    <n v="0"/>
    <n v="249.14"/>
    <s v=""/>
    <n v="2"/>
    <s v=""/>
    <n v="41"/>
    <n v="0"/>
    <n v="0"/>
    <n v="124.57"/>
    <x v="0"/>
    <n v="0"/>
  </r>
  <r>
    <x v="6424"/>
    <n v="39"/>
    <s v="Male"/>
    <s v="Canada"/>
    <d v="2024-08-04T00:09:43"/>
    <x v="1"/>
    <n v="4"/>
    <n v="1"/>
    <n v="36"/>
    <n v="2"/>
    <n v="249.14"/>
    <s v=""/>
    <n v="2"/>
    <s v=""/>
    <n v="1"/>
    <n v="0.25"/>
    <n v="5.5555555555555497E-2"/>
    <n v="124.57"/>
    <x v="0"/>
    <n v="0"/>
  </r>
  <r>
    <x v="6425"/>
    <n v="35"/>
    <s v="Female"/>
    <s v="UK"/>
    <d v="2023-05-19T06:51:24"/>
    <x v="3"/>
    <n v="2"/>
    <n v="1"/>
    <n v="54"/>
    <n v="1"/>
    <n v="248.99"/>
    <s v=""/>
    <n v="2"/>
    <s v=""/>
    <n v="11"/>
    <n v="0.5"/>
    <n v="1.85185185185185E-2"/>
    <n v="124.495"/>
    <x v="0"/>
    <n v="0"/>
  </r>
  <r>
    <x v="6426"/>
    <n v="53"/>
    <s v="Female"/>
    <s v="USA"/>
    <d v="2023-06-16T13:48:47"/>
    <x v="2"/>
    <n v="2"/>
    <n v="0"/>
    <n v="43"/>
    <n v="2"/>
    <n v="248.74"/>
    <s v=""/>
    <n v="2"/>
    <s v=""/>
    <n v="22"/>
    <n v="0"/>
    <n v="4.6511627906976702E-2"/>
    <n v="124.37"/>
    <x v="0"/>
    <n v="0"/>
  </r>
  <r>
    <x v="6427"/>
    <n v="18"/>
    <s v="Male"/>
    <s v="USA"/>
    <d v="2023-02-22T09:09:53"/>
    <x v="2"/>
    <n v="5"/>
    <n v="1"/>
    <n v="46"/>
    <n v="2"/>
    <n v="248.65"/>
    <s v=""/>
    <n v="2"/>
    <s v=""/>
    <n v="31"/>
    <n v="0.2"/>
    <n v="4.3478260869565202E-2"/>
    <n v="124.325"/>
    <x v="0"/>
    <n v="0"/>
  </r>
  <r>
    <x v="6428"/>
    <n v="56"/>
    <s v="Male"/>
    <s v="Canada"/>
    <d v="2024-02-09T21:06:35"/>
    <x v="1"/>
    <n v="2"/>
    <n v="1"/>
    <n v="59"/>
    <n v="3"/>
    <n v="248.6"/>
    <s v=""/>
    <n v="2"/>
    <s v=""/>
    <n v="37"/>
    <n v="0.5"/>
    <n v="5.0847457627118599E-2"/>
    <n v="124.3"/>
    <x v="0"/>
    <n v="0"/>
  </r>
  <r>
    <x v="6429"/>
    <n v="32"/>
    <s v="Male"/>
    <s v="USA"/>
    <d v="2024-12-09T00:53:46"/>
    <x v="1"/>
    <n v="2"/>
    <n v="2"/>
    <n v="61"/>
    <n v="4"/>
    <n v="248.5"/>
    <s v=""/>
    <n v="2"/>
    <s v=""/>
    <n v="52"/>
    <n v="1"/>
    <n v="6.5573770491803199E-2"/>
    <n v="124.25"/>
    <x v="0"/>
    <n v="0"/>
  </r>
  <r>
    <x v="6430"/>
    <n v="52"/>
    <s v="Male"/>
    <s v="USA"/>
    <d v="2024-07-17T23:19:41"/>
    <x v="4"/>
    <n v="2"/>
    <n v="1"/>
    <n v="46"/>
    <n v="2"/>
    <n v="248.45"/>
    <s v=""/>
    <n v="2"/>
    <s v=""/>
    <n v="1"/>
    <n v="0.5"/>
    <n v="4.3478260869565202E-2"/>
    <n v="124.22499999999999"/>
    <x v="0"/>
    <n v="0"/>
  </r>
  <r>
    <x v="6431"/>
    <n v="53"/>
    <s v="Male"/>
    <s v="USA"/>
    <d v="2024-09-10T11:35:49"/>
    <x v="5"/>
    <n v="2"/>
    <n v="0"/>
    <n v="45"/>
    <n v="2"/>
    <n v="248.2"/>
    <s v=""/>
    <n v="2"/>
    <s v=""/>
    <n v="72"/>
    <n v="0"/>
    <n v="4.4444444444444398E-2"/>
    <n v="124.1"/>
    <x v="0"/>
    <n v="0"/>
  </r>
  <r>
    <x v="6432"/>
    <n v="50"/>
    <s v="Female"/>
    <s v="USA"/>
    <d v="2023-10-08T00:56:24"/>
    <x v="1"/>
    <n v="3"/>
    <n v="2"/>
    <n v="46"/>
    <n v="2"/>
    <n v="247.83"/>
    <s v=""/>
    <n v="2"/>
    <s v=""/>
    <n v="59"/>
    <n v="0.66666666666666596"/>
    <n v="4.3478260869565202E-2"/>
    <n v="123.91500000000001"/>
    <x v="0"/>
    <n v="0"/>
  </r>
  <r>
    <x v="6433"/>
    <n v="37"/>
    <s v="Male"/>
    <s v="Australia"/>
    <d v="2024-04-02T00:26:03"/>
    <x v="2"/>
    <n v="3"/>
    <n v="2"/>
    <n v="58"/>
    <n v="1"/>
    <n v="247.64"/>
    <s v=""/>
    <n v="2"/>
    <s v=""/>
    <n v="21"/>
    <n v="0.66666666666666596"/>
    <n v="1.72413793103448E-2"/>
    <n v="123.82"/>
    <x v="0"/>
    <n v="1"/>
  </r>
  <r>
    <x v="6434"/>
    <n v="40"/>
    <s v="Male"/>
    <s v="USA"/>
    <d v="2023-03-09T17:06:56"/>
    <x v="2"/>
    <n v="2"/>
    <n v="2"/>
    <n v="45"/>
    <n v="4"/>
    <n v="247.52"/>
    <s v=""/>
    <n v="2"/>
    <s v=""/>
    <n v="20"/>
    <n v="1"/>
    <n v="8.8888888888888795E-2"/>
    <n v="123.76"/>
    <x v="0"/>
    <n v="0"/>
  </r>
  <r>
    <x v="6435"/>
    <n v="29"/>
    <s v="Male"/>
    <s v="USA"/>
    <d v="2024-06-04T01:07:12"/>
    <x v="2"/>
    <n v="3"/>
    <n v="2"/>
    <n v="60"/>
    <n v="3"/>
    <n v="247.47"/>
    <s v=""/>
    <n v="2"/>
    <s v=""/>
    <n v="79"/>
    <n v="0.66666666666666596"/>
    <n v="0.05"/>
    <n v="123.735"/>
    <x v="0"/>
    <n v="0"/>
  </r>
  <r>
    <x v="6436"/>
    <n v="22"/>
    <s v="Female"/>
    <s v="USA"/>
    <d v="2023-01-22T14:20:36"/>
    <x v="2"/>
    <n v="2"/>
    <n v="0"/>
    <n v="61"/>
    <n v="4"/>
    <n v="247.13"/>
    <s v=""/>
    <n v="2"/>
    <s v=""/>
    <n v="24"/>
    <n v="0"/>
    <n v="6.5573770491803199E-2"/>
    <n v="123.565"/>
    <x v="0"/>
    <n v="0"/>
  </r>
  <r>
    <x v="6437"/>
    <n v="50"/>
    <s v="Female"/>
    <s v="Canada"/>
    <d v="2024-11-30T19:46:47"/>
    <x v="4"/>
    <n v="2"/>
    <n v="0"/>
    <n v="53"/>
    <n v="1"/>
    <n v="247.07"/>
    <s v=""/>
    <n v="2"/>
    <s v=""/>
    <n v="46"/>
    <n v="0"/>
    <n v="1.8867924528301799E-2"/>
    <n v="123.535"/>
    <x v="0"/>
    <n v="0"/>
  </r>
  <r>
    <x v="6438"/>
    <n v="30"/>
    <s v="Male"/>
    <s v="Canada"/>
    <d v="2023-07-05T08:59:27"/>
    <x v="2"/>
    <n v="6"/>
    <n v="1"/>
    <n v="55"/>
    <n v="4"/>
    <n v="246.76"/>
    <s v=""/>
    <n v="2"/>
    <s v=""/>
    <n v="7"/>
    <n v="0.16666666666666599"/>
    <n v="7.2727272727272696E-2"/>
    <n v="123.38"/>
    <x v="0"/>
    <n v="1"/>
  </r>
  <r>
    <x v="6439"/>
    <n v="26"/>
    <s v="Male"/>
    <s v="Canada"/>
    <d v="2023-11-30T21:08:52"/>
    <x v="0"/>
    <n v="0"/>
    <n v="0"/>
    <n v="47"/>
    <n v="2"/>
    <n v="246.63"/>
    <s v=""/>
    <n v="2"/>
    <s v=""/>
    <n v="6"/>
    <n v="0"/>
    <n v="4.2553191489361701E-2"/>
    <n v="123.315"/>
    <x v="0"/>
    <n v="0"/>
  </r>
  <r>
    <x v="6440"/>
    <n v="51"/>
    <s v="Other"/>
    <s v="Japan"/>
    <d v="2024-03-25T23:03:36"/>
    <x v="1"/>
    <n v="3"/>
    <n v="0"/>
    <n v="54"/>
    <n v="2"/>
    <n v="246.52"/>
    <s v=""/>
    <n v="2"/>
    <s v=""/>
    <n v="136"/>
    <n v="0"/>
    <n v="3.7037037037037E-2"/>
    <n v="123.26"/>
    <x v="0"/>
    <n v="1"/>
  </r>
  <r>
    <x v="6441"/>
    <n v="26"/>
    <s v="Male"/>
    <s v="France"/>
    <d v="2023-08-24T03:22:13"/>
    <x v="2"/>
    <n v="2"/>
    <n v="1"/>
    <n v="40"/>
    <n v="1"/>
    <n v="246.45"/>
    <s v=""/>
    <n v="2"/>
    <s v=""/>
    <n v="2"/>
    <n v="0.5"/>
    <n v="2.5000000000000001E-2"/>
    <n v="123.22499999999999"/>
    <x v="0"/>
    <n v="0"/>
  </r>
  <r>
    <x v="6442"/>
    <n v="18"/>
    <s v="Female"/>
    <s v="USA"/>
    <d v="2023-02-02T07:19:29"/>
    <x v="3"/>
    <n v="3"/>
    <n v="1"/>
    <n v="35"/>
    <n v="2"/>
    <n v="246.29"/>
    <s v=""/>
    <n v="2"/>
    <s v=""/>
    <n v="110"/>
    <n v="0.33333333333333298"/>
    <n v="5.7142857142857099E-2"/>
    <n v="123.145"/>
    <x v="0"/>
    <n v="1"/>
  </r>
  <r>
    <x v="6443"/>
    <n v="22"/>
    <s v="Male"/>
    <s v="USA"/>
    <d v="2023-10-29T19:39:49"/>
    <x v="4"/>
    <n v="1"/>
    <n v="1"/>
    <n v="63"/>
    <n v="2"/>
    <n v="246.07"/>
    <s v=""/>
    <n v="2"/>
    <s v=""/>
    <n v="58"/>
    <n v="1"/>
    <n v="3.1746031746031703E-2"/>
    <n v="123.035"/>
    <x v="0"/>
    <n v="0"/>
  </r>
  <r>
    <x v="6444"/>
    <n v="24"/>
    <s v="Female"/>
    <s v="USA"/>
    <d v="2023-11-10T09:05:12"/>
    <x v="3"/>
    <n v="3"/>
    <n v="1"/>
    <n v="53"/>
    <n v="2"/>
    <n v="245.99"/>
    <s v=""/>
    <n v="2"/>
    <s v=""/>
    <n v="3"/>
    <n v="0.33333333333333298"/>
    <n v="3.7735849056603703E-2"/>
    <n v="122.995"/>
    <x v="0"/>
    <n v="0"/>
  </r>
  <r>
    <x v="6445"/>
    <n v="30"/>
    <s v="Female"/>
    <s v="Japan"/>
    <d v="2024-06-24T10:15:39"/>
    <x v="2"/>
    <n v="0"/>
    <n v="0"/>
    <n v="42"/>
    <n v="2"/>
    <n v="245.76"/>
    <s v=""/>
    <n v="2"/>
    <s v=""/>
    <n v="36"/>
    <n v="0"/>
    <n v="4.7619047619047603E-2"/>
    <n v="122.88"/>
    <x v="0"/>
    <n v="0"/>
  </r>
  <r>
    <x v="6446"/>
    <n v="27"/>
    <s v="Female"/>
    <s v="UK"/>
    <d v="2024-05-23T13:09:26"/>
    <x v="3"/>
    <n v="3"/>
    <n v="3"/>
    <n v="46"/>
    <n v="3"/>
    <n v="245.63"/>
    <s v=""/>
    <n v="2"/>
    <s v=""/>
    <n v="107"/>
    <n v="1"/>
    <n v="6.5217391304347797E-2"/>
    <n v="122.815"/>
    <x v="0"/>
    <n v="1"/>
  </r>
  <r>
    <x v="6447"/>
    <n v="31"/>
    <s v="Male"/>
    <s v="France"/>
    <d v="2024-12-01T14:45:40"/>
    <x v="2"/>
    <n v="0"/>
    <n v="0"/>
    <n v="48"/>
    <n v="2"/>
    <n v="245.63"/>
    <s v=""/>
    <n v="2"/>
    <s v=""/>
    <n v="71"/>
    <n v="0"/>
    <n v="4.1666666666666602E-2"/>
    <n v="122.815"/>
    <x v="0"/>
    <n v="1"/>
  </r>
  <r>
    <x v="6448"/>
    <n v="36"/>
    <s v="Female"/>
    <s v="Australia"/>
    <d v="2023-06-03T01:39:58"/>
    <x v="4"/>
    <n v="2"/>
    <n v="0"/>
    <n v="44"/>
    <n v="1"/>
    <n v="245.45"/>
    <s v=""/>
    <n v="2"/>
    <s v=""/>
    <n v="25"/>
    <n v="0"/>
    <n v="2.27272727272727E-2"/>
    <n v="122.72499999999999"/>
    <x v="0"/>
    <n v="1"/>
  </r>
  <r>
    <x v="6449"/>
    <n v="46"/>
    <s v="Female"/>
    <s v="USA"/>
    <d v="2023-11-13T07:10:21"/>
    <x v="3"/>
    <n v="4"/>
    <n v="1"/>
    <n v="55"/>
    <n v="6"/>
    <n v="244.75"/>
    <s v=""/>
    <n v="2"/>
    <s v=""/>
    <n v="0"/>
    <n v="0.25"/>
    <n v="0.109090909090909"/>
    <n v="122.375"/>
    <x v="0"/>
    <n v="0"/>
  </r>
  <r>
    <x v="6450"/>
    <n v="25"/>
    <s v="Female"/>
    <s v="France"/>
    <d v="2024-09-22T21:27:42"/>
    <x v="1"/>
    <n v="5"/>
    <n v="5"/>
    <n v="54"/>
    <n v="2"/>
    <n v="244.48"/>
    <s v=""/>
    <n v="2"/>
    <s v=""/>
    <n v="79"/>
    <n v="1"/>
    <n v="3.7037037037037E-2"/>
    <n v="122.24"/>
    <x v="0"/>
    <n v="0"/>
  </r>
  <r>
    <x v="6451"/>
    <n v="27"/>
    <s v="Male"/>
    <s v="France"/>
    <d v="2023-07-22T09:49:29"/>
    <x v="1"/>
    <n v="4"/>
    <n v="2"/>
    <n v="53"/>
    <n v="7"/>
    <n v="244.01"/>
    <s v=""/>
    <n v="2"/>
    <s v=""/>
    <n v="26"/>
    <n v="0.5"/>
    <n v="0.13207547169811301"/>
    <n v="122.005"/>
    <x v="0"/>
    <n v="0"/>
  </r>
  <r>
    <x v="6452"/>
    <n v="32"/>
    <s v="Female"/>
    <s v="USA"/>
    <d v="2023-12-07T19:36:06"/>
    <x v="2"/>
    <n v="4"/>
    <n v="2"/>
    <n v="50"/>
    <n v="2"/>
    <n v="243.94"/>
    <s v=""/>
    <n v="2"/>
    <s v=""/>
    <n v="16"/>
    <n v="0.5"/>
    <n v="0.04"/>
    <n v="121.97"/>
    <x v="0"/>
    <n v="0"/>
  </r>
  <r>
    <x v="6453"/>
    <n v="39"/>
    <s v="Male"/>
    <s v="Canada"/>
    <d v="2023-11-15T00:03:22"/>
    <x v="1"/>
    <n v="4"/>
    <n v="2"/>
    <n v="50"/>
    <n v="3"/>
    <n v="243.45"/>
    <s v=""/>
    <n v="2"/>
    <s v=""/>
    <n v="4"/>
    <n v="0.5"/>
    <n v="0.06"/>
    <n v="121.72499999999999"/>
    <x v="0"/>
    <n v="0"/>
  </r>
  <r>
    <x v="6454"/>
    <n v="40"/>
    <s v="Male"/>
    <s v="USA"/>
    <d v="2023-09-28T14:37:16"/>
    <x v="0"/>
    <n v="2"/>
    <n v="1"/>
    <n v="46"/>
    <n v="1"/>
    <n v="243.03"/>
    <s v=""/>
    <n v="2"/>
    <s v=""/>
    <n v="0"/>
    <n v="0.5"/>
    <n v="2.1739130434782601E-2"/>
    <n v="121.515"/>
    <x v="0"/>
    <n v="0"/>
  </r>
  <r>
    <x v="6455"/>
    <n v="31"/>
    <s v="Female"/>
    <s v="USA"/>
    <d v="2024-12-23T13:51:55"/>
    <x v="2"/>
    <n v="6"/>
    <n v="2"/>
    <n v="52"/>
    <n v="3"/>
    <n v="243.03"/>
    <s v=""/>
    <n v="2"/>
    <s v=""/>
    <n v="28"/>
    <n v="0.33333333333333298"/>
    <n v="5.7692307692307598E-2"/>
    <n v="121.515"/>
    <x v="0"/>
    <n v="0"/>
  </r>
  <r>
    <x v="6456"/>
    <n v="42"/>
    <s v="Female"/>
    <s v="Germany"/>
    <d v="2023-12-30T15:08:50"/>
    <x v="3"/>
    <n v="6"/>
    <n v="1"/>
    <n v="57"/>
    <n v="4"/>
    <n v="242.9"/>
    <s v=""/>
    <n v="2"/>
    <s v=""/>
    <n v="20"/>
    <n v="0.16666666666666599"/>
    <n v="7.0175438596491196E-2"/>
    <n v="121.45"/>
    <x v="0"/>
    <n v="0"/>
  </r>
  <r>
    <x v="6457"/>
    <n v="57"/>
    <s v="Male"/>
    <s v="USA"/>
    <d v="2023-07-30T13:28:52"/>
    <x v="2"/>
    <n v="2"/>
    <n v="0"/>
    <n v="51"/>
    <n v="1"/>
    <n v="242.88"/>
    <s v=""/>
    <n v="2"/>
    <s v=""/>
    <n v="59"/>
    <n v="0"/>
    <n v="1.9607843137254902E-2"/>
    <n v="121.44"/>
    <x v="0"/>
    <n v="0"/>
  </r>
  <r>
    <x v="6458"/>
    <n v="42"/>
    <s v="Female"/>
    <s v="USA"/>
    <d v="2023-01-08T13:03:18"/>
    <x v="1"/>
    <n v="5"/>
    <n v="3"/>
    <n v="51"/>
    <n v="3"/>
    <n v="241.77"/>
    <s v=""/>
    <n v="2"/>
    <s v=""/>
    <n v="4"/>
    <n v="0.6"/>
    <n v="5.8823529411764698E-2"/>
    <n v="120.88500000000001"/>
    <x v="0"/>
    <n v="0"/>
  </r>
  <r>
    <x v="6459"/>
    <n v="26"/>
    <s v="Male"/>
    <s v="Germany"/>
    <d v="2023-07-14T23:41:24"/>
    <x v="4"/>
    <n v="2"/>
    <n v="1"/>
    <n v="46"/>
    <n v="3"/>
    <n v="241.32"/>
    <s v=""/>
    <n v="2"/>
    <s v=""/>
    <n v="0"/>
    <n v="0.5"/>
    <n v="6.5217391304347797E-2"/>
    <n v="120.66"/>
    <x v="0"/>
    <n v="0"/>
  </r>
  <r>
    <x v="6460"/>
    <n v="26"/>
    <s v="Female"/>
    <s v="Australia"/>
    <d v="2023-12-02T19:52:18"/>
    <x v="2"/>
    <n v="5"/>
    <n v="3"/>
    <n v="55"/>
    <n v="6"/>
    <n v="241.23"/>
    <s v=""/>
    <n v="2"/>
    <s v=""/>
    <n v="3"/>
    <n v="0.6"/>
    <n v="0.109090909090909"/>
    <n v="120.61499999999999"/>
    <x v="0"/>
    <n v="0"/>
  </r>
  <r>
    <x v="6461"/>
    <n v="36"/>
    <s v="Female"/>
    <s v="USA"/>
    <d v="2024-09-17T15:53:29"/>
    <x v="1"/>
    <n v="1"/>
    <n v="0"/>
    <n v="60"/>
    <n v="0"/>
    <n v="241.22"/>
    <s v=""/>
    <n v="2"/>
    <s v=""/>
    <n v="40"/>
    <n v="0"/>
    <n v="0"/>
    <n v="120.61"/>
    <x v="0"/>
    <n v="0"/>
  </r>
  <r>
    <x v="6462"/>
    <n v="36"/>
    <s v="Female"/>
    <s v="Germany"/>
    <d v="2023-01-20T11:14:20"/>
    <x v="1"/>
    <n v="4"/>
    <n v="2"/>
    <n v="46"/>
    <n v="2"/>
    <n v="241.2"/>
    <s v=""/>
    <n v="2"/>
    <s v=""/>
    <n v="20"/>
    <n v="0.5"/>
    <n v="4.3478260869565202E-2"/>
    <n v="120.6"/>
    <x v="0"/>
    <n v="0"/>
  </r>
  <r>
    <x v="6463"/>
    <n v="38"/>
    <s v="Female"/>
    <s v="USA"/>
    <d v="2024-07-23T09:16:44"/>
    <x v="3"/>
    <n v="2"/>
    <n v="0"/>
    <n v="47"/>
    <n v="1"/>
    <n v="241.01"/>
    <s v=""/>
    <n v="2"/>
    <s v=""/>
    <n v="7"/>
    <n v="0"/>
    <n v="2.1276595744680799E-2"/>
    <n v="120.505"/>
    <x v="0"/>
    <n v="0"/>
  </r>
  <r>
    <x v="6464"/>
    <n v="51"/>
    <s v="Female"/>
    <s v="USA"/>
    <d v="2024-07-23T20:57:35"/>
    <x v="2"/>
    <n v="3"/>
    <n v="0"/>
    <n v="48"/>
    <n v="0"/>
    <n v="240.98"/>
    <s v=""/>
    <n v="2"/>
    <s v=""/>
    <n v="5"/>
    <n v="0"/>
    <n v="0"/>
    <n v="120.49"/>
    <x v="0"/>
    <n v="0"/>
  </r>
  <r>
    <x v="6465"/>
    <n v="46"/>
    <s v="Male"/>
    <s v="USA"/>
    <d v="2023-05-01T16:52:53"/>
    <x v="3"/>
    <n v="3"/>
    <n v="0"/>
    <n v="57"/>
    <n v="3"/>
    <n v="240.64"/>
    <s v=""/>
    <n v="2"/>
    <s v=""/>
    <n v="13"/>
    <n v="0"/>
    <n v="5.2631578947368397E-2"/>
    <n v="120.32"/>
    <x v="0"/>
    <n v="0"/>
  </r>
  <r>
    <x v="6466"/>
    <n v="26"/>
    <s v="Female"/>
    <s v="Germany"/>
    <d v="2023-03-26T15:01:45"/>
    <x v="0"/>
    <n v="2"/>
    <n v="1"/>
    <n v="41"/>
    <n v="4"/>
    <n v="240.56"/>
    <s v=""/>
    <n v="2"/>
    <s v=""/>
    <n v="87"/>
    <n v="0.5"/>
    <n v="9.7560975609756101E-2"/>
    <n v="120.28"/>
    <x v="0"/>
    <n v="0"/>
  </r>
  <r>
    <x v="6467"/>
    <n v="18"/>
    <s v="Female"/>
    <s v="UK"/>
    <d v="2023-11-02T03:58:13"/>
    <x v="2"/>
    <n v="3"/>
    <n v="2"/>
    <n v="51"/>
    <n v="3"/>
    <n v="240.17"/>
    <s v=""/>
    <n v="2"/>
    <s v=""/>
    <n v="9"/>
    <n v="0.66666666666666596"/>
    <n v="5.8823529411764698E-2"/>
    <n v="120.08499999999999"/>
    <x v="0"/>
    <n v="0"/>
  </r>
  <r>
    <x v="6468"/>
    <n v="50"/>
    <s v="Male"/>
    <s v="USA"/>
    <d v="2024-03-30T15:29:21"/>
    <x v="2"/>
    <n v="4"/>
    <n v="2"/>
    <n v="49"/>
    <n v="1"/>
    <n v="239.93"/>
    <s v=""/>
    <n v="2"/>
    <s v=""/>
    <n v="2"/>
    <n v="0.5"/>
    <n v="2.04081632653061E-2"/>
    <n v="119.965"/>
    <x v="0"/>
    <n v="0"/>
  </r>
  <r>
    <x v="6469"/>
    <n v="40"/>
    <s v="Male"/>
    <s v="USA"/>
    <d v="2024-10-29T08:04:29"/>
    <x v="2"/>
    <n v="5"/>
    <n v="0"/>
    <n v="54"/>
    <n v="1"/>
    <n v="239.55"/>
    <s v=""/>
    <n v="2"/>
    <s v=""/>
    <n v="4"/>
    <n v="0"/>
    <n v="1.85185185185185E-2"/>
    <n v="119.77500000000001"/>
    <x v="0"/>
    <n v="0"/>
  </r>
  <r>
    <x v="6470"/>
    <n v="31"/>
    <s v="Male"/>
    <s v="USA"/>
    <d v="2024-10-12T04:19:13"/>
    <x v="3"/>
    <n v="3"/>
    <n v="0"/>
    <n v="57"/>
    <n v="1"/>
    <n v="239.26"/>
    <s v=""/>
    <n v="2"/>
    <s v=""/>
    <n v="3"/>
    <n v="0"/>
    <n v="1.7543859649122799E-2"/>
    <n v="119.63"/>
    <x v="0"/>
    <n v="0"/>
  </r>
  <r>
    <x v="6471"/>
    <n v="29"/>
    <s v="Female"/>
    <s v="Australia"/>
    <d v="2024-08-29T07:34:21"/>
    <x v="1"/>
    <n v="3"/>
    <n v="0"/>
    <n v="50"/>
    <n v="6"/>
    <n v="239.23"/>
    <s v=""/>
    <n v="2"/>
    <s v=""/>
    <n v="12"/>
    <n v="0"/>
    <n v="0.12"/>
    <n v="119.61499999999999"/>
    <x v="0"/>
    <n v="0"/>
  </r>
  <r>
    <x v="6472"/>
    <n v="33"/>
    <s v="Female"/>
    <s v="USA"/>
    <d v="2023-04-20T00:32:17"/>
    <x v="0"/>
    <n v="2"/>
    <n v="1"/>
    <n v="45"/>
    <n v="0"/>
    <n v="238.91"/>
    <s v=""/>
    <n v="2"/>
    <s v=""/>
    <n v="93"/>
    <n v="0.5"/>
    <n v="0"/>
    <n v="119.455"/>
    <x v="0"/>
    <n v="1"/>
  </r>
  <r>
    <x v="6473"/>
    <n v="35"/>
    <s v="Male"/>
    <s v="UK"/>
    <d v="2024-10-01T01:07:05"/>
    <x v="1"/>
    <n v="1"/>
    <n v="0"/>
    <n v="51"/>
    <n v="0"/>
    <n v="238.82"/>
    <s v=""/>
    <n v="2"/>
    <s v=""/>
    <n v="5"/>
    <n v="0"/>
    <n v="0"/>
    <n v="119.41"/>
    <x v="0"/>
    <n v="0"/>
  </r>
  <r>
    <x v="6474"/>
    <n v="33"/>
    <s v="Male"/>
    <s v="Germany"/>
    <d v="2024-11-15T05:59:19"/>
    <x v="3"/>
    <n v="3"/>
    <n v="0"/>
    <n v="42"/>
    <n v="3"/>
    <n v="238.68"/>
    <s v=""/>
    <n v="2"/>
    <s v=""/>
    <n v="26"/>
    <n v="0"/>
    <n v="7.1428571428571397E-2"/>
    <n v="119.34"/>
    <x v="0"/>
    <n v="0"/>
  </r>
  <r>
    <x v="6475"/>
    <n v="28"/>
    <s v="Female"/>
    <s v="USA"/>
    <d v="2023-09-10T08:35:05"/>
    <x v="1"/>
    <n v="3"/>
    <n v="1"/>
    <n v="58"/>
    <n v="5"/>
    <n v="238.49"/>
    <s v=""/>
    <n v="2"/>
    <s v=""/>
    <n v="21"/>
    <n v="0.33333333333333298"/>
    <n v="8.6206896551724102E-2"/>
    <n v="119.245"/>
    <x v="0"/>
    <n v="0"/>
  </r>
  <r>
    <x v="6476"/>
    <n v="33"/>
    <s v="Female"/>
    <s v="Australia"/>
    <d v="2023-05-26T15:31:53"/>
    <x v="3"/>
    <n v="3"/>
    <n v="2"/>
    <n v="53"/>
    <n v="1"/>
    <n v="238.08"/>
    <s v=""/>
    <n v="2"/>
    <s v=""/>
    <n v="22"/>
    <n v="0.66666666666666596"/>
    <n v="1.8867924528301799E-2"/>
    <n v="119.04"/>
    <x v="0"/>
    <n v="0"/>
  </r>
  <r>
    <x v="6477"/>
    <n v="18"/>
    <s v="Male"/>
    <s v="USA"/>
    <d v="2024-11-01T12:00:04"/>
    <x v="2"/>
    <n v="3"/>
    <n v="2"/>
    <n v="43"/>
    <n v="2"/>
    <n v="237.93"/>
    <s v=""/>
    <n v="2"/>
    <s v=""/>
    <n v="46"/>
    <n v="0.66666666666666596"/>
    <n v="4.6511627906976702E-2"/>
    <n v="118.965"/>
    <x v="0"/>
    <n v="0"/>
  </r>
  <r>
    <x v="6478"/>
    <n v="18"/>
    <s v="Female"/>
    <s v="Canada"/>
    <d v="2023-02-19T13:59:57"/>
    <x v="2"/>
    <n v="4"/>
    <n v="1"/>
    <n v="55"/>
    <n v="5"/>
    <n v="237.92"/>
    <s v=""/>
    <n v="2"/>
    <s v=""/>
    <n v="49"/>
    <n v="0.25"/>
    <n v="9.0909090909090898E-2"/>
    <n v="118.96"/>
    <x v="0"/>
    <n v="0"/>
  </r>
  <r>
    <x v="6479"/>
    <n v="29"/>
    <s v="Female"/>
    <s v="UK"/>
    <d v="2024-01-20T17:48:34"/>
    <x v="3"/>
    <n v="4"/>
    <n v="2"/>
    <n v="49"/>
    <n v="3"/>
    <n v="237.84"/>
    <s v=""/>
    <n v="2"/>
    <s v=""/>
    <n v="0"/>
    <n v="0.5"/>
    <n v="6.1224489795918297E-2"/>
    <n v="118.92"/>
    <x v="0"/>
    <n v="0"/>
  </r>
  <r>
    <x v="6480"/>
    <n v="32"/>
    <s v="Female"/>
    <s v="USA"/>
    <d v="2024-09-08T21:38:02"/>
    <x v="0"/>
    <n v="4"/>
    <n v="1"/>
    <n v="52"/>
    <n v="4"/>
    <n v="237.73"/>
    <s v=""/>
    <n v="2"/>
    <s v=""/>
    <n v="96"/>
    <n v="0.25"/>
    <n v="7.69230769230769E-2"/>
    <n v="118.86499999999999"/>
    <x v="0"/>
    <n v="0"/>
  </r>
  <r>
    <x v="6481"/>
    <n v="45"/>
    <s v="Female"/>
    <s v="UK"/>
    <d v="2024-09-01T01:16:41"/>
    <x v="3"/>
    <n v="2"/>
    <n v="0"/>
    <n v="58"/>
    <n v="0"/>
    <n v="237.65"/>
    <s v=""/>
    <n v="2"/>
    <s v=""/>
    <n v="1"/>
    <n v="0"/>
    <n v="0"/>
    <n v="118.825"/>
    <x v="0"/>
    <n v="0"/>
  </r>
  <r>
    <x v="6482"/>
    <n v="32"/>
    <s v="Female"/>
    <s v="UK"/>
    <d v="2023-05-11T10:30:03"/>
    <x v="2"/>
    <n v="2"/>
    <n v="0"/>
    <n v="43"/>
    <n v="1"/>
    <n v="237.62"/>
    <s v=""/>
    <n v="2"/>
    <s v=""/>
    <n v="12"/>
    <n v="0"/>
    <n v="2.3255813953488299E-2"/>
    <n v="118.81"/>
    <x v="0"/>
    <n v="0"/>
  </r>
  <r>
    <x v="6483"/>
    <n v="55"/>
    <s v="Female"/>
    <s v="USA"/>
    <d v="2023-04-16T19:09:06"/>
    <x v="1"/>
    <n v="5"/>
    <n v="1"/>
    <n v="41"/>
    <n v="2"/>
    <n v="237.51"/>
    <s v=""/>
    <n v="2"/>
    <s v=""/>
    <n v="56"/>
    <n v="0.2"/>
    <n v="4.8780487804878002E-2"/>
    <n v="118.755"/>
    <x v="0"/>
    <n v="1"/>
  </r>
  <r>
    <x v="6484"/>
    <n v="43"/>
    <s v="Male"/>
    <s v="UK"/>
    <d v="2024-09-13T06:45:45"/>
    <x v="4"/>
    <n v="3"/>
    <n v="1"/>
    <n v="53"/>
    <n v="3"/>
    <n v="237.35"/>
    <s v=""/>
    <n v="2"/>
    <s v=""/>
    <n v="4"/>
    <n v="0.33333333333333298"/>
    <n v="5.6603773584905599E-2"/>
    <n v="118.675"/>
    <x v="0"/>
    <n v="0"/>
  </r>
  <r>
    <x v="6485"/>
    <n v="39"/>
    <s v="Male"/>
    <s v="USA"/>
    <d v="2024-10-20T10:53:49"/>
    <x v="1"/>
    <n v="1"/>
    <n v="0"/>
    <n v="51"/>
    <n v="1"/>
    <n v="236.5"/>
    <s v=""/>
    <n v="2"/>
    <s v=""/>
    <n v="20"/>
    <n v="0"/>
    <n v="1.9607843137254902E-2"/>
    <n v="118.25"/>
    <x v="0"/>
    <n v="1"/>
  </r>
  <r>
    <x v="6486"/>
    <n v="32"/>
    <s v="Female"/>
    <s v="USA"/>
    <d v="2024-04-04T21:03:35"/>
    <x v="2"/>
    <n v="1"/>
    <n v="0"/>
    <n v="60"/>
    <n v="4"/>
    <n v="236.49"/>
    <s v=""/>
    <n v="2"/>
    <s v=""/>
    <n v="12"/>
    <n v="0"/>
    <n v="6.6666666666666596E-2"/>
    <n v="118.245"/>
    <x v="0"/>
    <n v="0"/>
  </r>
  <r>
    <x v="6487"/>
    <n v="29"/>
    <s v="Female"/>
    <s v="France"/>
    <d v="2024-05-21T02:45:08"/>
    <x v="3"/>
    <n v="1"/>
    <n v="0"/>
    <n v="48"/>
    <n v="0"/>
    <n v="236.46"/>
    <s v=""/>
    <n v="2"/>
    <s v=""/>
    <n v="29"/>
    <n v="0"/>
    <n v="0"/>
    <n v="118.23"/>
    <x v="0"/>
    <n v="0"/>
  </r>
  <r>
    <x v="6488"/>
    <n v="30"/>
    <s v="Male"/>
    <s v="Germany"/>
    <d v="2023-03-07T16:55:53"/>
    <x v="3"/>
    <n v="5"/>
    <n v="0"/>
    <n v="49"/>
    <n v="2"/>
    <n v="236.12"/>
    <s v=""/>
    <n v="2"/>
    <s v=""/>
    <n v="4"/>
    <n v="0"/>
    <n v="4.08163265306122E-2"/>
    <n v="118.06"/>
    <x v="0"/>
    <n v="0"/>
  </r>
  <r>
    <x v="6489"/>
    <n v="31"/>
    <s v="Female"/>
    <s v="Germany"/>
    <d v="2023-07-13T15:34:02"/>
    <x v="1"/>
    <n v="2"/>
    <n v="0"/>
    <n v="57"/>
    <n v="4"/>
    <n v="235.96"/>
    <s v=""/>
    <n v="2"/>
    <s v=""/>
    <n v="6"/>
    <n v="0"/>
    <n v="7.0175438596491196E-2"/>
    <n v="117.98"/>
    <x v="0"/>
    <n v="1"/>
  </r>
  <r>
    <x v="6490"/>
    <n v="31"/>
    <s v="Male"/>
    <s v="France"/>
    <d v="2024-11-21T06:32:26"/>
    <x v="1"/>
    <n v="0"/>
    <n v="0"/>
    <n v="53"/>
    <n v="3"/>
    <n v="235.9"/>
    <s v=""/>
    <n v="2"/>
    <s v=""/>
    <n v="44"/>
    <n v="0"/>
    <n v="5.6603773584905599E-2"/>
    <n v="117.95"/>
    <x v="0"/>
    <n v="0"/>
  </r>
  <r>
    <x v="6491"/>
    <n v="60"/>
    <s v="Female"/>
    <s v="France"/>
    <d v="2023-09-18T09:19:15"/>
    <x v="5"/>
    <n v="4"/>
    <n v="1"/>
    <n v="60"/>
    <n v="2"/>
    <n v="235.47"/>
    <s v=""/>
    <n v="2"/>
    <s v=""/>
    <n v="10"/>
    <n v="0.25"/>
    <n v="3.3333333333333298E-2"/>
    <n v="117.735"/>
    <x v="0"/>
    <n v="0"/>
  </r>
  <r>
    <x v="6492"/>
    <n v="24"/>
    <s v="Female"/>
    <s v="USA"/>
    <d v="2023-01-02T02:16:56"/>
    <x v="4"/>
    <n v="0"/>
    <n v="0"/>
    <n v="54"/>
    <n v="5"/>
    <n v="235.19"/>
    <s v=""/>
    <n v="2"/>
    <s v=""/>
    <n v="125"/>
    <n v="0"/>
    <n v="9.2592592592592504E-2"/>
    <n v="117.595"/>
    <x v="0"/>
    <n v="1"/>
  </r>
  <r>
    <x v="6493"/>
    <n v="51"/>
    <s v="Female"/>
    <s v="USA"/>
    <d v="2024-04-16T10:28:58"/>
    <x v="2"/>
    <n v="5"/>
    <n v="0"/>
    <n v="60"/>
    <n v="2"/>
    <n v="235.07"/>
    <s v=""/>
    <n v="2"/>
    <s v=""/>
    <n v="6"/>
    <n v="0"/>
    <n v="3.3333333333333298E-2"/>
    <n v="117.535"/>
    <x v="0"/>
    <n v="0"/>
  </r>
  <r>
    <x v="6494"/>
    <n v="26"/>
    <s v="Male"/>
    <s v="USA"/>
    <d v="2023-08-07T03:59:47"/>
    <x v="5"/>
    <n v="2"/>
    <n v="1"/>
    <n v="50"/>
    <n v="0"/>
    <n v="234.74"/>
    <s v=""/>
    <n v="2"/>
    <s v=""/>
    <n v="68"/>
    <n v="0.5"/>
    <n v="0"/>
    <n v="117.37"/>
    <x v="0"/>
    <n v="1"/>
  </r>
  <r>
    <x v="6495"/>
    <n v="19"/>
    <s v="Female"/>
    <s v="UK"/>
    <d v="2024-12-25T15:30:33"/>
    <x v="3"/>
    <n v="4"/>
    <n v="0"/>
    <n v="46"/>
    <n v="1"/>
    <n v="234.27"/>
    <s v=""/>
    <n v="2"/>
    <s v=""/>
    <n v="10"/>
    <n v="0"/>
    <n v="2.1739130434782601E-2"/>
    <n v="117.13500000000001"/>
    <x v="0"/>
    <n v="0"/>
  </r>
  <r>
    <x v="6496"/>
    <n v="26"/>
    <s v="Male"/>
    <s v="USA"/>
    <d v="2023-06-23T18:06:27"/>
    <x v="5"/>
    <n v="4"/>
    <n v="0"/>
    <n v="54"/>
    <n v="3"/>
    <n v="234.16"/>
    <s v=""/>
    <n v="2"/>
    <s v=""/>
    <n v="30"/>
    <n v="0"/>
    <n v="5.5555555555555497E-2"/>
    <n v="117.08"/>
    <x v="0"/>
    <n v="0"/>
  </r>
  <r>
    <x v="6497"/>
    <n v="37"/>
    <s v="Male"/>
    <s v="Australia"/>
    <d v="2024-03-18T04:09:52"/>
    <x v="1"/>
    <n v="3"/>
    <n v="1"/>
    <n v="56"/>
    <n v="4"/>
    <n v="234.13"/>
    <s v=""/>
    <n v="2"/>
    <s v=""/>
    <n v="2"/>
    <n v="0.33333333333333298"/>
    <n v="7.1428571428571397E-2"/>
    <n v="117.065"/>
    <x v="0"/>
    <n v="0"/>
  </r>
  <r>
    <x v="6498"/>
    <n v="44"/>
    <s v="Female"/>
    <s v="USA"/>
    <d v="2023-01-11T15:31:17"/>
    <x v="5"/>
    <n v="6"/>
    <n v="2"/>
    <n v="43"/>
    <n v="0"/>
    <n v="234.02"/>
    <s v=""/>
    <n v="2"/>
    <s v=""/>
    <n v="2"/>
    <n v="0.33333333333333298"/>
    <n v="0"/>
    <n v="117.01"/>
    <x v="0"/>
    <n v="1"/>
  </r>
  <r>
    <x v="6499"/>
    <n v="38"/>
    <s v="Female"/>
    <s v="UK"/>
    <d v="2023-11-14T07:59:41"/>
    <x v="4"/>
    <n v="1"/>
    <n v="0"/>
    <n v="47"/>
    <n v="1"/>
    <n v="234.02"/>
    <s v=""/>
    <n v="2"/>
    <s v=""/>
    <n v="59"/>
    <n v="0"/>
    <n v="2.1276595744680799E-2"/>
    <n v="117.01"/>
    <x v="0"/>
    <n v="0"/>
  </r>
  <r>
    <x v="6500"/>
    <n v="31"/>
    <s v="Male"/>
    <s v="USA"/>
    <d v="2023-03-07T19:51:06"/>
    <x v="5"/>
    <n v="10"/>
    <n v="2"/>
    <n v="50"/>
    <n v="3"/>
    <n v="233.8"/>
    <s v=""/>
    <n v="2"/>
    <s v=""/>
    <n v="72"/>
    <n v="0.2"/>
    <n v="0.06"/>
    <n v="116.9"/>
    <x v="0"/>
    <n v="0"/>
  </r>
  <r>
    <x v="6501"/>
    <n v="34"/>
    <s v="Female"/>
    <s v="USA"/>
    <d v="2023-02-09T23:18:00"/>
    <x v="3"/>
    <n v="1"/>
    <n v="0"/>
    <n v="45"/>
    <n v="0"/>
    <n v="233.56"/>
    <s v=""/>
    <n v="2"/>
    <s v=""/>
    <n v="102"/>
    <n v="0"/>
    <n v="0"/>
    <n v="116.78"/>
    <x v="0"/>
    <n v="0"/>
  </r>
  <r>
    <x v="6502"/>
    <n v="35"/>
    <s v="Male"/>
    <s v="Germany"/>
    <d v="2024-01-06T17:58:53"/>
    <x v="2"/>
    <n v="3"/>
    <n v="3"/>
    <n v="58"/>
    <n v="5"/>
    <n v="233.46"/>
    <s v=""/>
    <n v="2"/>
    <s v=""/>
    <n v="31"/>
    <n v="1"/>
    <n v="8.6206896551724102E-2"/>
    <n v="116.73"/>
    <x v="0"/>
    <n v="0"/>
  </r>
  <r>
    <x v="6503"/>
    <n v="29"/>
    <s v="Male"/>
    <s v="Australia"/>
    <d v="2023-02-08T12:15:25"/>
    <x v="1"/>
    <n v="2"/>
    <n v="1"/>
    <n v="50"/>
    <n v="1"/>
    <n v="232.04"/>
    <s v=""/>
    <n v="2"/>
    <s v=""/>
    <n v="25"/>
    <n v="0.5"/>
    <n v="0.02"/>
    <n v="116.02"/>
    <x v="0"/>
    <n v="0"/>
  </r>
  <r>
    <x v="6504"/>
    <n v="64"/>
    <s v="Male"/>
    <s v="UK"/>
    <d v="2023-02-07T08:30:53"/>
    <x v="3"/>
    <n v="3"/>
    <n v="0"/>
    <n v="46"/>
    <n v="3"/>
    <n v="231.99"/>
    <s v=""/>
    <n v="2"/>
    <s v=""/>
    <n v="20"/>
    <n v="0"/>
    <n v="6.5217391304347797E-2"/>
    <n v="115.995"/>
    <x v="0"/>
    <n v="0"/>
  </r>
  <r>
    <x v="6505"/>
    <n v="37"/>
    <s v="Female"/>
    <s v="France"/>
    <d v="2023-08-29T20:37:18"/>
    <x v="4"/>
    <n v="3"/>
    <n v="1"/>
    <n v="43"/>
    <n v="3"/>
    <n v="231.7"/>
    <s v=""/>
    <n v="2"/>
    <s v=""/>
    <n v="12"/>
    <n v="0.33333333333333298"/>
    <n v="6.9767441860465101E-2"/>
    <n v="115.85"/>
    <x v="0"/>
    <n v="0"/>
  </r>
  <r>
    <x v="6506"/>
    <n v="39"/>
    <s v="Male"/>
    <s v="Canada"/>
    <d v="2024-02-16T13:43:23"/>
    <x v="1"/>
    <n v="3"/>
    <n v="0"/>
    <n v="60"/>
    <n v="5"/>
    <n v="231.3"/>
    <s v=""/>
    <n v="2"/>
    <s v=""/>
    <n v="24"/>
    <n v="0"/>
    <n v="8.3333333333333301E-2"/>
    <n v="115.65"/>
    <x v="0"/>
    <n v="0"/>
  </r>
  <r>
    <x v="6507"/>
    <n v="24"/>
    <s v="Male"/>
    <s v="USA"/>
    <d v="2023-10-21T01:24:22"/>
    <x v="3"/>
    <n v="2"/>
    <n v="1"/>
    <n v="58"/>
    <n v="4"/>
    <n v="231.23"/>
    <s v=""/>
    <n v="2"/>
    <s v=""/>
    <n v="17"/>
    <n v="0.5"/>
    <n v="6.8965517241379296E-2"/>
    <n v="115.61499999999999"/>
    <x v="0"/>
    <n v="1"/>
  </r>
  <r>
    <x v="6508"/>
    <n v="40"/>
    <s v="Female"/>
    <s v="Canada"/>
    <d v="2024-07-01T16:00:55"/>
    <x v="2"/>
    <n v="2"/>
    <n v="0"/>
    <n v="48"/>
    <n v="1"/>
    <n v="230.97"/>
    <s v=""/>
    <n v="2"/>
    <s v=""/>
    <n v="25"/>
    <n v="0"/>
    <n v="2.0833333333333301E-2"/>
    <n v="115.485"/>
    <x v="0"/>
    <n v="0"/>
  </r>
  <r>
    <x v="6509"/>
    <n v="40"/>
    <s v="Female"/>
    <s v="Germany"/>
    <d v="2023-07-28T04:32:11"/>
    <x v="2"/>
    <n v="4"/>
    <n v="2"/>
    <n v="34"/>
    <n v="2"/>
    <n v="230.24"/>
    <s v=""/>
    <n v="2"/>
    <s v=""/>
    <n v="6"/>
    <n v="0.5"/>
    <n v="5.8823529411764698E-2"/>
    <n v="115.12"/>
    <x v="0"/>
    <n v="0"/>
  </r>
  <r>
    <x v="6510"/>
    <n v="46"/>
    <s v="Male"/>
    <s v="USA"/>
    <d v="2023-10-14T10:15:10"/>
    <x v="2"/>
    <n v="4"/>
    <n v="1"/>
    <n v="47"/>
    <n v="1"/>
    <n v="230.24"/>
    <s v=""/>
    <n v="2"/>
    <s v=""/>
    <n v="1"/>
    <n v="0.25"/>
    <n v="2.1276595744680799E-2"/>
    <n v="115.12"/>
    <x v="0"/>
    <n v="0"/>
  </r>
  <r>
    <x v="6511"/>
    <n v="35"/>
    <s v="Female"/>
    <s v="Canada"/>
    <d v="2024-11-23T06:43:28"/>
    <x v="0"/>
    <n v="0"/>
    <n v="0"/>
    <n v="50"/>
    <n v="4"/>
    <n v="230.23"/>
    <s v=""/>
    <n v="2"/>
    <s v=""/>
    <n v="9"/>
    <n v="0"/>
    <n v="0.08"/>
    <n v="115.11499999999999"/>
    <x v="0"/>
    <n v="0"/>
  </r>
  <r>
    <x v="6512"/>
    <n v="46"/>
    <s v="Male"/>
    <s v="USA"/>
    <d v="2023-01-31T10:03:39"/>
    <x v="2"/>
    <n v="2"/>
    <n v="2"/>
    <n v="58"/>
    <n v="3"/>
    <n v="229.53"/>
    <s v=""/>
    <n v="2"/>
    <s v=""/>
    <n v="26"/>
    <n v="1"/>
    <n v="5.1724137931034399E-2"/>
    <n v="114.765"/>
    <x v="0"/>
    <n v="0"/>
  </r>
  <r>
    <x v="6513"/>
    <n v="18"/>
    <s v="Female"/>
    <s v="Germany"/>
    <d v="2023-03-24T10:27:54"/>
    <x v="2"/>
    <n v="2"/>
    <n v="1"/>
    <n v="50"/>
    <n v="2"/>
    <n v="229.04"/>
    <s v=""/>
    <n v="2"/>
    <s v=""/>
    <n v="5"/>
    <n v="0.5"/>
    <n v="0.04"/>
    <n v="114.52"/>
    <x v="0"/>
    <n v="0"/>
  </r>
  <r>
    <x v="6514"/>
    <n v="25"/>
    <s v="Female"/>
    <s v="Germany"/>
    <d v="2023-04-05T17:24:34"/>
    <x v="1"/>
    <n v="2"/>
    <n v="1"/>
    <n v="52"/>
    <n v="2"/>
    <n v="229.02"/>
    <s v=""/>
    <n v="2"/>
    <s v=""/>
    <n v="26"/>
    <n v="0.5"/>
    <n v="3.8461538461538401E-2"/>
    <n v="114.51"/>
    <x v="0"/>
    <n v="0"/>
  </r>
  <r>
    <x v="6515"/>
    <n v="40"/>
    <s v="Female"/>
    <s v="USA"/>
    <d v="2023-01-17T17:32:00"/>
    <x v="2"/>
    <n v="2"/>
    <n v="1"/>
    <n v="53"/>
    <n v="3"/>
    <n v="228.86"/>
    <s v=""/>
    <n v="2"/>
    <s v=""/>
    <n v="29"/>
    <n v="0.5"/>
    <n v="5.6603773584905599E-2"/>
    <n v="114.43"/>
    <x v="0"/>
    <n v="0"/>
  </r>
  <r>
    <x v="6516"/>
    <n v="34"/>
    <s v="Female"/>
    <s v="Germany"/>
    <d v="2024-08-25T11:35:06"/>
    <x v="1"/>
    <n v="4"/>
    <n v="0"/>
    <n v="54"/>
    <n v="2"/>
    <n v="228.46"/>
    <s v=""/>
    <n v="2"/>
    <s v=""/>
    <n v="38"/>
    <n v="0"/>
    <n v="3.7037037037037E-2"/>
    <n v="114.23"/>
    <x v="0"/>
    <n v="0"/>
  </r>
  <r>
    <x v="6517"/>
    <n v="44"/>
    <s v="Female"/>
    <s v="Japan"/>
    <d v="2024-03-18T20:13:32"/>
    <x v="4"/>
    <n v="6"/>
    <n v="1"/>
    <n v="51"/>
    <n v="2"/>
    <n v="228.26"/>
    <s v=""/>
    <n v="2"/>
    <s v=""/>
    <n v="9"/>
    <n v="0.16666666666666599"/>
    <n v="3.9215686274509803E-2"/>
    <n v="114.13"/>
    <x v="0"/>
    <n v="0"/>
  </r>
  <r>
    <x v="6518"/>
    <n v="40"/>
    <s v="Male"/>
    <s v="UK"/>
    <d v="2024-09-12T16:09:41"/>
    <x v="5"/>
    <n v="2"/>
    <n v="1"/>
    <n v="38"/>
    <n v="0"/>
    <n v="227.89"/>
    <s v=""/>
    <n v="2"/>
    <s v=""/>
    <n v="2"/>
    <n v="0.5"/>
    <n v="0"/>
    <n v="113.94499999999999"/>
    <x v="0"/>
    <n v="0"/>
  </r>
  <r>
    <x v="6519"/>
    <n v="18"/>
    <s v="Female"/>
    <s v="Australia"/>
    <d v="2024-11-08T03:09:15"/>
    <x v="2"/>
    <n v="5"/>
    <n v="2"/>
    <n v="56"/>
    <n v="2"/>
    <n v="227.62"/>
    <s v=""/>
    <n v="2"/>
    <s v=""/>
    <n v="41"/>
    <n v="0.4"/>
    <n v="3.5714285714285698E-2"/>
    <n v="113.81"/>
    <x v="0"/>
    <n v="0"/>
  </r>
  <r>
    <x v="6520"/>
    <n v="32"/>
    <s v="Male"/>
    <s v="USA"/>
    <d v="2024-03-25T05:32:18"/>
    <x v="2"/>
    <n v="1"/>
    <n v="0"/>
    <n v="49"/>
    <n v="2"/>
    <n v="227.12"/>
    <s v=""/>
    <n v="2"/>
    <s v=""/>
    <n v="127"/>
    <n v="0"/>
    <n v="4.08163265306122E-2"/>
    <n v="113.56"/>
    <x v="0"/>
    <n v="1"/>
  </r>
  <r>
    <x v="6521"/>
    <n v="27"/>
    <s v="Male"/>
    <s v="UK"/>
    <d v="2024-10-29T19:45:20"/>
    <x v="5"/>
    <n v="3"/>
    <n v="2"/>
    <n v="50"/>
    <n v="2"/>
    <n v="226.62"/>
    <s v=""/>
    <n v="2"/>
    <s v=""/>
    <n v="0"/>
    <n v="0.66666666666666596"/>
    <n v="0.04"/>
    <n v="113.31"/>
    <x v="0"/>
    <n v="0"/>
  </r>
  <r>
    <x v="6522"/>
    <n v="47"/>
    <s v="Female"/>
    <s v="UK"/>
    <d v="2024-05-29T10:47:20"/>
    <x v="2"/>
    <n v="6"/>
    <n v="5"/>
    <n v="59"/>
    <n v="4"/>
    <n v="226.58"/>
    <s v=""/>
    <n v="2"/>
    <s v=""/>
    <n v="13"/>
    <n v="0.83333333333333304"/>
    <n v="6.7796610169491497E-2"/>
    <n v="113.29"/>
    <x v="0"/>
    <n v="0"/>
  </r>
  <r>
    <x v="6523"/>
    <n v="57"/>
    <s v="Male"/>
    <s v="Germany"/>
    <d v="2024-09-05T06:01:35"/>
    <x v="3"/>
    <n v="7"/>
    <n v="1"/>
    <n v="47"/>
    <n v="2"/>
    <n v="226.54"/>
    <s v=""/>
    <n v="2"/>
    <s v=""/>
    <n v="39"/>
    <n v="0.14285714285714199"/>
    <n v="4.2553191489361701E-2"/>
    <n v="113.27"/>
    <x v="0"/>
    <n v="0"/>
  </r>
  <r>
    <x v="6524"/>
    <n v="28"/>
    <s v="Female"/>
    <s v="USA"/>
    <d v="2024-10-02T16:32:29"/>
    <x v="4"/>
    <n v="5"/>
    <n v="3"/>
    <n v="64"/>
    <n v="1"/>
    <n v="226.45"/>
    <s v=""/>
    <n v="2"/>
    <s v=""/>
    <n v="51"/>
    <n v="0.6"/>
    <n v="1.5625E-2"/>
    <n v="113.22499999999999"/>
    <x v="0"/>
    <n v="0"/>
  </r>
  <r>
    <x v="6525"/>
    <n v="18"/>
    <s v="Female"/>
    <s v="Japan"/>
    <d v="2023-03-11T18:45:34"/>
    <x v="5"/>
    <n v="2"/>
    <n v="0"/>
    <n v="63"/>
    <n v="5"/>
    <n v="226.36"/>
    <s v=""/>
    <n v="2"/>
    <s v=""/>
    <n v="24"/>
    <n v="0"/>
    <n v="7.9365079365079305E-2"/>
    <n v="113.18"/>
    <x v="0"/>
    <n v="0"/>
  </r>
  <r>
    <x v="6526"/>
    <n v="52"/>
    <s v="Female"/>
    <s v="USA"/>
    <d v="2023-09-06T21:21:28"/>
    <x v="3"/>
    <n v="3"/>
    <n v="0"/>
    <n v="43"/>
    <n v="2"/>
    <n v="226.26"/>
    <s v=""/>
    <n v="2"/>
    <s v=""/>
    <n v="7"/>
    <n v="0"/>
    <n v="4.6511627906976702E-2"/>
    <n v="113.13"/>
    <x v="0"/>
    <n v="0"/>
  </r>
  <r>
    <x v="6527"/>
    <n v="19"/>
    <s v="Female"/>
    <s v="USA"/>
    <d v="2023-08-29T06:01:14"/>
    <x v="2"/>
    <n v="4"/>
    <n v="2"/>
    <n v="51"/>
    <n v="5"/>
    <n v="226"/>
    <s v=""/>
    <n v="2"/>
    <s v=""/>
    <n v="15"/>
    <n v="0.5"/>
    <n v="9.8039215686274495E-2"/>
    <n v="113"/>
    <x v="0"/>
    <n v="0"/>
  </r>
  <r>
    <x v="6528"/>
    <n v="34"/>
    <s v="Male"/>
    <s v="USA"/>
    <d v="2024-05-30T23:17:31"/>
    <x v="3"/>
    <n v="4"/>
    <n v="0"/>
    <n v="60"/>
    <n v="3"/>
    <n v="225.12"/>
    <s v=""/>
    <n v="2"/>
    <s v=""/>
    <n v="76"/>
    <n v="0"/>
    <n v="0.05"/>
    <n v="112.56"/>
    <x v="0"/>
    <n v="0"/>
  </r>
  <r>
    <x v="6529"/>
    <n v="18"/>
    <s v="Male"/>
    <s v="Australia"/>
    <d v="2023-09-14T16:15:12"/>
    <x v="3"/>
    <n v="2"/>
    <n v="2"/>
    <n v="46"/>
    <n v="1"/>
    <n v="224.96"/>
    <s v=""/>
    <n v="2"/>
    <s v=""/>
    <n v="80"/>
    <n v="1"/>
    <n v="2.1739130434782601E-2"/>
    <n v="112.48"/>
    <x v="0"/>
    <n v="0"/>
  </r>
  <r>
    <x v="6530"/>
    <n v="25"/>
    <s v="Male"/>
    <s v="USA"/>
    <d v="2024-05-18T00:17:10"/>
    <x v="4"/>
    <n v="1"/>
    <n v="1"/>
    <n v="49"/>
    <n v="8"/>
    <n v="224.87"/>
    <s v=""/>
    <n v="2"/>
    <s v=""/>
    <n v="17"/>
    <n v="1"/>
    <n v="0.163265306122448"/>
    <n v="112.435"/>
    <x v="0"/>
    <n v="1"/>
  </r>
  <r>
    <x v="6531"/>
    <n v="46"/>
    <s v="Male"/>
    <s v="Japan"/>
    <d v="2024-11-01T14:55:16"/>
    <x v="2"/>
    <n v="3"/>
    <n v="1"/>
    <n v="57"/>
    <n v="2"/>
    <n v="224.66"/>
    <s v=""/>
    <n v="2"/>
    <s v=""/>
    <n v="26"/>
    <n v="0.33333333333333298"/>
    <n v="3.5087719298245598E-2"/>
    <n v="112.33"/>
    <x v="0"/>
    <n v="0"/>
  </r>
  <r>
    <x v="6532"/>
    <n v="30"/>
    <s v="Male"/>
    <s v="Canada"/>
    <d v="2024-07-25T22:36:14"/>
    <x v="3"/>
    <n v="2"/>
    <n v="0"/>
    <n v="41"/>
    <n v="3"/>
    <n v="224.63"/>
    <s v=""/>
    <n v="2"/>
    <s v=""/>
    <n v="18"/>
    <n v="0"/>
    <n v="7.3170731707316999E-2"/>
    <n v="112.315"/>
    <x v="0"/>
    <n v="0"/>
  </r>
  <r>
    <x v="6533"/>
    <n v="42"/>
    <s v="Male"/>
    <s v="USA"/>
    <d v="2023-01-25T15:20:57"/>
    <x v="2"/>
    <n v="0"/>
    <n v="0"/>
    <n v="57"/>
    <n v="4"/>
    <n v="223.8"/>
    <s v=""/>
    <n v="2"/>
    <s v=""/>
    <n v="38"/>
    <n v="0"/>
    <n v="7.0175438596491196E-2"/>
    <n v="111.9"/>
    <x v="0"/>
    <n v="0"/>
  </r>
  <r>
    <x v="6534"/>
    <n v="48"/>
    <s v="Female"/>
    <s v="Canada"/>
    <d v="2024-07-12T03:09:23"/>
    <x v="0"/>
    <n v="5"/>
    <n v="2"/>
    <n v="47"/>
    <n v="1"/>
    <n v="223.72"/>
    <s v=""/>
    <n v="2"/>
    <s v=""/>
    <n v="0"/>
    <n v="0.4"/>
    <n v="2.1276595744680799E-2"/>
    <n v="111.86"/>
    <x v="0"/>
    <n v="0"/>
  </r>
  <r>
    <x v="6535"/>
    <n v="37"/>
    <s v="Female"/>
    <s v="USA"/>
    <d v="2024-10-17T12:48:40"/>
    <x v="1"/>
    <n v="2"/>
    <n v="2"/>
    <n v="45"/>
    <n v="1"/>
    <n v="223.42"/>
    <s v=""/>
    <n v="2"/>
    <s v=""/>
    <n v="10"/>
    <n v="1"/>
    <n v="2.2222222222222199E-2"/>
    <n v="111.71"/>
    <x v="0"/>
    <n v="0"/>
  </r>
  <r>
    <x v="6536"/>
    <n v="63"/>
    <s v="Female"/>
    <s v="Canada"/>
    <d v="2023-09-12T16:04:10"/>
    <x v="2"/>
    <n v="4"/>
    <n v="1"/>
    <n v="41"/>
    <n v="5"/>
    <n v="223.13"/>
    <s v=""/>
    <n v="2"/>
    <s v=""/>
    <n v="0"/>
    <n v="0.25"/>
    <n v="0.12195121951219499"/>
    <n v="111.565"/>
    <x v="0"/>
    <n v="0"/>
  </r>
  <r>
    <x v="6537"/>
    <n v="26"/>
    <s v="Male"/>
    <s v="Canada"/>
    <d v="2024-04-05T18:57:42"/>
    <x v="3"/>
    <n v="4"/>
    <n v="1"/>
    <n v="51"/>
    <n v="3"/>
    <n v="222.3"/>
    <s v=""/>
    <n v="2"/>
    <s v=""/>
    <n v="2"/>
    <n v="0.25"/>
    <n v="5.8823529411764698E-2"/>
    <n v="111.15"/>
    <x v="0"/>
    <n v="0"/>
  </r>
  <r>
    <x v="6538"/>
    <n v="28"/>
    <s v="Female"/>
    <s v="USA"/>
    <d v="2023-05-07T21:48:50"/>
    <x v="0"/>
    <n v="5"/>
    <n v="2"/>
    <n v="51"/>
    <n v="2"/>
    <n v="222.07"/>
    <s v=""/>
    <n v="2"/>
    <s v=""/>
    <n v="45"/>
    <n v="0.4"/>
    <n v="3.9215686274509803E-2"/>
    <n v="111.035"/>
    <x v="0"/>
    <n v="0"/>
  </r>
  <r>
    <x v="6539"/>
    <n v="24"/>
    <s v="Male"/>
    <s v="USA"/>
    <d v="2024-02-05T19:16:54"/>
    <x v="3"/>
    <n v="3"/>
    <n v="1"/>
    <n v="63"/>
    <n v="3"/>
    <n v="221.78"/>
    <s v=""/>
    <n v="2"/>
    <s v=""/>
    <n v="1"/>
    <n v="0.33333333333333298"/>
    <n v="4.7619047619047603E-2"/>
    <n v="110.89"/>
    <x v="0"/>
    <n v="0"/>
  </r>
  <r>
    <x v="6540"/>
    <n v="18"/>
    <s v="Female"/>
    <s v="USA"/>
    <d v="2024-04-09T17:52:10"/>
    <x v="5"/>
    <n v="2"/>
    <n v="1"/>
    <n v="47"/>
    <n v="2"/>
    <n v="221.27"/>
    <s v=""/>
    <n v="2"/>
    <s v=""/>
    <n v="5"/>
    <n v="0.5"/>
    <n v="4.2553191489361701E-2"/>
    <n v="110.63500000000001"/>
    <x v="0"/>
    <n v="0"/>
  </r>
  <r>
    <x v="6541"/>
    <n v="29"/>
    <s v="Male"/>
    <s v="USA"/>
    <d v="2024-07-10T07:21:09"/>
    <x v="3"/>
    <n v="0"/>
    <n v="0"/>
    <n v="52"/>
    <n v="3"/>
    <n v="221.25"/>
    <s v=""/>
    <n v="2"/>
    <s v=""/>
    <n v="6"/>
    <n v="0"/>
    <n v="5.7692307692307598E-2"/>
    <n v="110.625"/>
    <x v="0"/>
    <n v="0"/>
  </r>
  <r>
    <x v="6542"/>
    <n v="35"/>
    <s v="Male"/>
    <s v="USA"/>
    <d v="2023-03-17T19:18:42"/>
    <x v="4"/>
    <n v="3"/>
    <n v="1"/>
    <n v="42"/>
    <n v="0"/>
    <n v="221.23"/>
    <s v=""/>
    <n v="2"/>
    <s v=""/>
    <n v="11"/>
    <n v="0.33333333333333298"/>
    <n v="0"/>
    <n v="110.61499999999999"/>
    <x v="0"/>
    <n v="0"/>
  </r>
  <r>
    <x v="6543"/>
    <n v="36"/>
    <s v="Male"/>
    <s v="USA"/>
    <d v="2023-10-07T13:15:33"/>
    <x v="2"/>
    <n v="2"/>
    <n v="0"/>
    <n v="51"/>
    <n v="6"/>
    <n v="220.19"/>
    <s v=""/>
    <n v="2"/>
    <s v=""/>
    <n v="9"/>
    <n v="0"/>
    <n v="0.11764705882352899"/>
    <n v="110.095"/>
    <x v="0"/>
    <n v="0"/>
  </r>
  <r>
    <x v="6544"/>
    <n v="36"/>
    <s v="Female"/>
    <s v="USA"/>
    <d v="2023-03-15T00:08:46"/>
    <x v="2"/>
    <n v="3"/>
    <n v="1"/>
    <n v="44"/>
    <n v="4"/>
    <n v="220.13"/>
    <s v=""/>
    <n v="2"/>
    <s v=""/>
    <n v="2"/>
    <n v="0.33333333333333298"/>
    <n v="9.0909090909090898E-2"/>
    <n v="110.065"/>
    <x v="0"/>
    <n v="0"/>
  </r>
  <r>
    <x v="6545"/>
    <n v="54"/>
    <s v="Male"/>
    <s v="USA"/>
    <d v="2023-11-18T11:16:59"/>
    <x v="4"/>
    <n v="5"/>
    <n v="1"/>
    <n v="54"/>
    <n v="5"/>
    <n v="219.89"/>
    <s v=""/>
    <n v="2"/>
    <s v=""/>
    <n v="33"/>
    <n v="0.2"/>
    <n v="9.2592592592592504E-2"/>
    <n v="109.94499999999999"/>
    <x v="0"/>
    <n v="0"/>
  </r>
  <r>
    <x v="6546"/>
    <n v="34"/>
    <s v="Male"/>
    <s v="UK"/>
    <d v="2023-04-09T03:10:35"/>
    <x v="3"/>
    <n v="4"/>
    <n v="2"/>
    <n v="45"/>
    <n v="1"/>
    <n v="219.73"/>
    <s v=""/>
    <n v="2"/>
    <s v=""/>
    <n v="0"/>
    <n v="0.5"/>
    <n v="2.2222222222222199E-2"/>
    <n v="109.86499999999999"/>
    <x v="0"/>
    <n v="0"/>
  </r>
  <r>
    <x v="6547"/>
    <n v="25"/>
    <s v="Female"/>
    <s v="UK"/>
    <d v="2023-10-11T10:42:25"/>
    <x v="2"/>
    <n v="4"/>
    <n v="0"/>
    <n v="57"/>
    <n v="8"/>
    <n v="219.67"/>
    <s v=""/>
    <n v="2"/>
    <s v=""/>
    <n v="33"/>
    <n v="0"/>
    <n v="0.140350877192982"/>
    <n v="109.83499999999999"/>
    <x v="0"/>
    <n v="1"/>
  </r>
  <r>
    <x v="6548"/>
    <n v="44"/>
    <s v="Male"/>
    <s v="Germany"/>
    <d v="2024-05-18T01:44:46"/>
    <x v="2"/>
    <n v="2"/>
    <n v="0"/>
    <n v="56"/>
    <n v="4"/>
    <n v="219.45"/>
    <s v=""/>
    <n v="2"/>
    <s v=""/>
    <n v="84"/>
    <n v="0"/>
    <n v="7.1428571428571397E-2"/>
    <n v="109.72499999999999"/>
    <x v="0"/>
    <n v="0"/>
  </r>
  <r>
    <x v="6549"/>
    <n v="38"/>
    <s v="Female"/>
    <s v="Canada"/>
    <d v="2024-10-22T11:04:51"/>
    <x v="5"/>
    <n v="0"/>
    <n v="0"/>
    <n v="48"/>
    <n v="2"/>
    <n v="218.82"/>
    <s v=""/>
    <n v="2"/>
    <s v=""/>
    <n v="92"/>
    <n v="0"/>
    <n v="4.1666666666666602E-2"/>
    <n v="109.41"/>
    <x v="0"/>
    <n v="1"/>
  </r>
  <r>
    <x v="6550"/>
    <n v="24"/>
    <s v="Female"/>
    <s v="France"/>
    <d v="2024-08-29T23:38:02"/>
    <x v="3"/>
    <n v="3"/>
    <n v="2"/>
    <n v="50"/>
    <n v="2"/>
    <n v="218.71"/>
    <s v=""/>
    <n v="2"/>
    <s v=""/>
    <n v="28"/>
    <n v="0.66666666666666596"/>
    <n v="0.04"/>
    <n v="109.355"/>
    <x v="0"/>
    <n v="0"/>
  </r>
  <r>
    <x v="6551"/>
    <n v="39"/>
    <s v="Female"/>
    <s v="Japan"/>
    <d v="2023-02-28T03:52:35"/>
    <x v="3"/>
    <n v="4"/>
    <n v="1"/>
    <n v="40"/>
    <n v="6"/>
    <n v="218.44"/>
    <s v=""/>
    <n v="2"/>
    <s v=""/>
    <n v="46"/>
    <n v="0.25"/>
    <n v="0.15"/>
    <n v="109.22"/>
    <x v="0"/>
    <n v="0"/>
  </r>
  <r>
    <x v="6552"/>
    <n v="23"/>
    <s v="Male"/>
    <s v="UK"/>
    <d v="2023-04-10T12:45:33"/>
    <x v="5"/>
    <n v="4"/>
    <n v="2"/>
    <n v="41"/>
    <n v="2"/>
    <n v="218.4"/>
    <s v=""/>
    <n v="2"/>
    <s v=""/>
    <n v="3"/>
    <n v="0.5"/>
    <n v="4.8780487804878002E-2"/>
    <n v="109.2"/>
    <x v="0"/>
    <n v="0"/>
  </r>
  <r>
    <x v="6553"/>
    <n v="29"/>
    <s v="Male"/>
    <s v="USA"/>
    <d v="2023-05-18T07:29:41"/>
    <x v="3"/>
    <n v="2"/>
    <n v="0"/>
    <n v="46"/>
    <n v="2"/>
    <n v="218.22"/>
    <s v=""/>
    <n v="2"/>
    <s v=""/>
    <n v="24"/>
    <n v="0"/>
    <n v="4.3478260869565202E-2"/>
    <n v="109.11"/>
    <x v="0"/>
    <n v="0"/>
  </r>
  <r>
    <x v="6554"/>
    <n v="29"/>
    <s v="Male"/>
    <s v="Japan"/>
    <d v="2024-06-16T16:49:31"/>
    <x v="2"/>
    <n v="4"/>
    <n v="0"/>
    <n v="42"/>
    <n v="4"/>
    <n v="217.79"/>
    <s v=""/>
    <n v="2"/>
    <s v=""/>
    <n v="20"/>
    <n v="0"/>
    <n v="9.5238095238095205E-2"/>
    <n v="108.895"/>
    <x v="0"/>
    <n v="0"/>
  </r>
  <r>
    <x v="6555"/>
    <n v="63"/>
    <s v="Male"/>
    <s v="UK"/>
    <d v="2024-09-23T12:03:47"/>
    <x v="3"/>
    <n v="2"/>
    <n v="0"/>
    <n v="52"/>
    <n v="6"/>
    <n v="217.19"/>
    <s v=""/>
    <n v="2"/>
    <s v=""/>
    <n v="6"/>
    <n v="0"/>
    <n v="0.115384615384615"/>
    <n v="108.595"/>
    <x v="0"/>
    <n v="0"/>
  </r>
  <r>
    <x v="6556"/>
    <n v="39"/>
    <s v="Female"/>
    <s v="Australia"/>
    <d v="2023-03-07T00:52:12"/>
    <x v="0"/>
    <n v="4"/>
    <n v="1"/>
    <n v="56"/>
    <n v="2"/>
    <n v="217.17"/>
    <s v=""/>
    <n v="2"/>
    <s v=""/>
    <n v="9"/>
    <n v="0.25"/>
    <n v="3.5714285714285698E-2"/>
    <n v="108.58499999999999"/>
    <x v="0"/>
    <n v="0"/>
  </r>
  <r>
    <x v="6557"/>
    <n v="35"/>
    <s v="Female"/>
    <s v="UK"/>
    <d v="2023-08-08T15:02:21"/>
    <x v="3"/>
    <n v="0"/>
    <n v="0"/>
    <n v="54"/>
    <n v="2"/>
    <n v="216.27"/>
    <s v=""/>
    <n v="2"/>
    <s v=""/>
    <n v="8"/>
    <n v="0"/>
    <n v="3.7037037037037E-2"/>
    <n v="108.13500000000001"/>
    <x v="0"/>
    <n v="1"/>
  </r>
  <r>
    <x v="6558"/>
    <n v="33"/>
    <s v="Female"/>
    <s v="USA"/>
    <d v="2024-11-19T07:49:00"/>
    <x v="2"/>
    <n v="2"/>
    <n v="0"/>
    <n v="46"/>
    <n v="3"/>
    <n v="216.1"/>
    <s v=""/>
    <n v="2"/>
    <s v=""/>
    <n v="19"/>
    <n v="0"/>
    <n v="6.5217391304347797E-2"/>
    <n v="108.05"/>
    <x v="0"/>
    <n v="0"/>
  </r>
  <r>
    <x v="6559"/>
    <n v="54"/>
    <s v="Female"/>
    <s v="France"/>
    <d v="2023-06-22T14:21:55"/>
    <x v="3"/>
    <n v="3"/>
    <n v="0"/>
    <n v="53"/>
    <n v="3"/>
    <n v="215.93"/>
    <s v=""/>
    <n v="2"/>
    <s v=""/>
    <n v="3"/>
    <n v="0"/>
    <n v="5.6603773584905599E-2"/>
    <n v="107.965"/>
    <x v="0"/>
    <n v="0"/>
  </r>
  <r>
    <x v="6560"/>
    <n v="32"/>
    <s v="Male"/>
    <s v="USA"/>
    <d v="2023-04-30T17:31:10"/>
    <x v="5"/>
    <n v="5"/>
    <n v="0"/>
    <n v="46"/>
    <n v="2"/>
    <n v="215.7"/>
    <s v=""/>
    <n v="2"/>
    <s v=""/>
    <n v="17"/>
    <n v="0"/>
    <n v="4.3478260869565202E-2"/>
    <n v="107.85"/>
    <x v="0"/>
    <n v="0"/>
  </r>
  <r>
    <x v="6561"/>
    <n v="21"/>
    <s v="Female"/>
    <s v="Canada"/>
    <d v="2023-04-22T02:10:56"/>
    <x v="0"/>
    <n v="1"/>
    <n v="0"/>
    <n v="61"/>
    <n v="1"/>
    <n v="215.24"/>
    <s v=""/>
    <n v="2"/>
    <s v=""/>
    <n v="5"/>
    <n v="0"/>
    <n v="1.63934426229508E-2"/>
    <n v="107.62"/>
    <x v="0"/>
    <n v="0"/>
  </r>
  <r>
    <x v="6562"/>
    <n v="30"/>
    <s v="Female"/>
    <s v="Japan"/>
    <d v="2023-06-20T05:25:14"/>
    <x v="3"/>
    <n v="5"/>
    <n v="3"/>
    <n v="52"/>
    <n v="1"/>
    <n v="215.16"/>
    <s v=""/>
    <n v="2"/>
    <s v=""/>
    <n v="0"/>
    <n v="0.6"/>
    <n v="1.9230769230769201E-2"/>
    <n v="107.58"/>
    <x v="0"/>
    <n v="0"/>
  </r>
  <r>
    <x v="6563"/>
    <n v="34"/>
    <s v="Female"/>
    <s v="USA"/>
    <d v="2023-02-26T12:27:11"/>
    <x v="0"/>
    <n v="2"/>
    <n v="1"/>
    <n v="49"/>
    <n v="0"/>
    <n v="215.1"/>
    <s v=""/>
    <n v="2"/>
    <s v=""/>
    <n v="25"/>
    <n v="0.5"/>
    <n v="0"/>
    <n v="107.55"/>
    <x v="0"/>
    <n v="0"/>
  </r>
  <r>
    <x v="6564"/>
    <n v="33"/>
    <s v="Female"/>
    <s v="Germany"/>
    <d v="2024-06-13T21:39:35"/>
    <x v="5"/>
    <n v="3"/>
    <n v="2"/>
    <n v="44"/>
    <n v="2"/>
    <n v="215.04"/>
    <s v=""/>
    <n v="2"/>
    <s v=""/>
    <n v="43"/>
    <n v="0.66666666666666596"/>
    <n v="4.54545454545454E-2"/>
    <n v="107.52"/>
    <x v="0"/>
    <n v="0"/>
  </r>
  <r>
    <x v="6565"/>
    <n v="36"/>
    <s v="Female"/>
    <s v="Canada"/>
    <d v="2023-09-29T19:49:25"/>
    <x v="2"/>
    <n v="2"/>
    <n v="2"/>
    <n v="39"/>
    <n v="3"/>
    <n v="214.91"/>
    <s v=""/>
    <n v="2"/>
    <s v=""/>
    <n v="88"/>
    <n v="1"/>
    <n v="7.69230769230769E-2"/>
    <n v="107.455"/>
    <x v="0"/>
    <n v="0"/>
  </r>
  <r>
    <x v="6566"/>
    <n v="34"/>
    <s v="Male"/>
    <s v="USA"/>
    <d v="2023-09-17T09:57:32"/>
    <x v="3"/>
    <n v="3"/>
    <n v="2"/>
    <n v="51"/>
    <n v="3"/>
    <n v="214.86"/>
    <s v=""/>
    <n v="2"/>
    <s v=""/>
    <n v="16"/>
    <n v="0.66666666666666596"/>
    <n v="5.8823529411764698E-2"/>
    <n v="107.43"/>
    <x v="0"/>
    <n v="0"/>
  </r>
  <r>
    <x v="6567"/>
    <n v="35"/>
    <s v="Male"/>
    <s v="Canada"/>
    <d v="2024-12-13T11:29:06"/>
    <x v="1"/>
    <n v="2"/>
    <n v="2"/>
    <n v="49"/>
    <n v="1"/>
    <n v="214.85"/>
    <s v=""/>
    <n v="2"/>
    <s v=""/>
    <n v="61"/>
    <n v="1"/>
    <n v="2.04081632653061E-2"/>
    <n v="107.425"/>
    <x v="0"/>
    <n v="1"/>
  </r>
  <r>
    <x v="6568"/>
    <n v="18"/>
    <s v="Male"/>
    <s v="Germany"/>
    <d v="2023-07-22T22:57:57"/>
    <x v="3"/>
    <n v="2"/>
    <n v="0"/>
    <n v="52"/>
    <n v="2"/>
    <n v="214.78"/>
    <s v=""/>
    <n v="2"/>
    <s v=""/>
    <n v="67"/>
    <n v="0"/>
    <n v="3.8461538461538401E-2"/>
    <n v="107.39"/>
    <x v="0"/>
    <n v="0"/>
  </r>
  <r>
    <x v="6569"/>
    <n v="23"/>
    <s v="Male"/>
    <s v="Canada"/>
    <d v="2024-07-14T09:10:51"/>
    <x v="1"/>
    <n v="1"/>
    <n v="0"/>
    <n v="57"/>
    <n v="4"/>
    <n v="214.65"/>
    <s v=""/>
    <n v="2"/>
    <s v=""/>
    <n v="25"/>
    <n v="0"/>
    <n v="7.0175438596491196E-2"/>
    <n v="107.325"/>
    <x v="0"/>
    <n v="0"/>
  </r>
  <r>
    <x v="6570"/>
    <n v="37"/>
    <s v="Female"/>
    <s v="USA"/>
    <d v="2023-09-07T23:38:24"/>
    <x v="4"/>
    <n v="4"/>
    <n v="2"/>
    <n v="56"/>
    <n v="3"/>
    <n v="214.63"/>
    <s v=""/>
    <n v="2"/>
    <s v=""/>
    <n v="17"/>
    <n v="0.5"/>
    <n v="5.3571428571428499E-2"/>
    <n v="107.315"/>
    <x v="0"/>
    <n v="1"/>
  </r>
  <r>
    <x v="6571"/>
    <n v="49"/>
    <s v="Female"/>
    <s v="UK"/>
    <d v="2023-06-02T12:31:30"/>
    <x v="2"/>
    <n v="3"/>
    <n v="0"/>
    <n v="46"/>
    <n v="0"/>
    <n v="214.51"/>
    <s v=""/>
    <n v="2"/>
    <s v=""/>
    <n v="46"/>
    <n v="0"/>
    <n v="0"/>
    <n v="107.255"/>
    <x v="0"/>
    <n v="0"/>
  </r>
  <r>
    <x v="6572"/>
    <n v="40"/>
    <s v="Male"/>
    <s v="Germany"/>
    <d v="2023-01-09T02:11:46"/>
    <x v="5"/>
    <n v="0"/>
    <n v="0"/>
    <n v="43"/>
    <n v="4"/>
    <n v="214.5"/>
    <s v=""/>
    <n v="2"/>
    <s v=""/>
    <n v="3"/>
    <n v="0"/>
    <n v="9.3023255813953404E-2"/>
    <n v="107.25"/>
    <x v="0"/>
    <n v="0"/>
  </r>
  <r>
    <x v="6573"/>
    <n v="25"/>
    <s v="Male"/>
    <s v="USA"/>
    <d v="2023-04-25T07:34:07"/>
    <x v="4"/>
    <n v="0"/>
    <n v="0"/>
    <n v="42"/>
    <n v="3"/>
    <n v="214.46"/>
    <s v=""/>
    <n v="2"/>
    <s v=""/>
    <n v="20"/>
    <n v="0"/>
    <n v="7.1428571428571397E-2"/>
    <n v="107.23"/>
    <x v="0"/>
    <n v="1"/>
  </r>
  <r>
    <x v="6574"/>
    <n v="51"/>
    <s v="Female"/>
    <s v="USA"/>
    <d v="2023-11-23T11:00:47"/>
    <x v="2"/>
    <n v="4"/>
    <n v="0"/>
    <n v="58"/>
    <n v="6"/>
    <n v="214.26"/>
    <s v=""/>
    <n v="2"/>
    <s v=""/>
    <n v="48"/>
    <n v="0"/>
    <n v="0.10344827586206801"/>
    <n v="107.13"/>
    <x v="0"/>
    <n v="0"/>
  </r>
  <r>
    <x v="6575"/>
    <n v="39"/>
    <s v="Female"/>
    <s v="USA"/>
    <d v="2024-02-03T08:52:36"/>
    <x v="2"/>
    <n v="2"/>
    <n v="0"/>
    <n v="44"/>
    <n v="3"/>
    <n v="214.03"/>
    <s v=""/>
    <n v="2"/>
    <s v=""/>
    <n v="50"/>
    <n v="0"/>
    <n v="6.8181818181818094E-2"/>
    <n v="107.015"/>
    <x v="0"/>
    <n v="0"/>
  </r>
  <r>
    <x v="6576"/>
    <n v="22"/>
    <s v="Male"/>
    <s v="UK"/>
    <d v="2023-07-11T21:13:26"/>
    <x v="1"/>
    <n v="4"/>
    <n v="1"/>
    <n v="60"/>
    <n v="2"/>
    <n v="213.89"/>
    <s v=""/>
    <n v="2"/>
    <s v=""/>
    <n v="16"/>
    <n v="0.25"/>
    <n v="3.3333333333333298E-2"/>
    <n v="106.94499999999999"/>
    <x v="0"/>
    <n v="0"/>
  </r>
  <r>
    <x v="6577"/>
    <n v="26"/>
    <s v="Male"/>
    <s v="Canada"/>
    <d v="2023-02-10T09:31:15"/>
    <x v="0"/>
    <n v="6"/>
    <n v="2"/>
    <n v="48"/>
    <n v="3"/>
    <n v="213.72"/>
    <s v=""/>
    <n v="2"/>
    <s v=""/>
    <n v="94"/>
    <n v="0.33333333333333298"/>
    <n v="6.25E-2"/>
    <n v="106.86"/>
    <x v="0"/>
    <n v="1"/>
  </r>
  <r>
    <x v="6578"/>
    <n v="18"/>
    <s v="Male"/>
    <s v="UK"/>
    <d v="2024-11-11T04:09:37"/>
    <x v="1"/>
    <n v="7"/>
    <n v="3"/>
    <n v="66"/>
    <n v="3"/>
    <n v="213.41"/>
    <s v=""/>
    <n v="2"/>
    <s v=""/>
    <n v="8"/>
    <n v="0.42857142857142799"/>
    <n v="4.54545454545454E-2"/>
    <n v="106.705"/>
    <x v="0"/>
    <n v="0"/>
  </r>
  <r>
    <x v="6579"/>
    <n v="37"/>
    <s v="Female"/>
    <s v="Japan"/>
    <d v="2023-09-28T04:24:01"/>
    <x v="5"/>
    <n v="6"/>
    <n v="1"/>
    <n v="43"/>
    <n v="2"/>
    <n v="212.75"/>
    <s v=""/>
    <n v="2"/>
    <s v=""/>
    <n v="9"/>
    <n v="0.16666666666666599"/>
    <n v="4.6511627906976702E-2"/>
    <n v="106.375"/>
    <x v="0"/>
    <n v="0"/>
  </r>
  <r>
    <x v="6580"/>
    <n v="34"/>
    <s v="Male"/>
    <s v="USA"/>
    <d v="2023-02-20T17:44:29"/>
    <x v="5"/>
    <n v="5"/>
    <n v="1"/>
    <n v="54"/>
    <n v="3"/>
    <n v="212.48"/>
    <s v=""/>
    <n v="2"/>
    <s v=""/>
    <n v="29"/>
    <n v="0.2"/>
    <n v="5.5555555555555497E-2"/>
    <n v="106.24"/>
    <x v="0"/>
    <n v="0"/>
  </r>
  <r>
    <x v="6581"/>
    <n v="37"/>
    <s v="Female"/>
    <s v="Australia"/>
    <d v="2023-06-17T01:29:39"/>
    <x v="2"/>
    <n v="2"/>
    <n v="1"/>
    <n v="40"/>
    <n v="1"/>
    <n v="212.3"/>
    <s v=""/>
    <n v="2"/>
    <s v=""/>
    <n v="73"/>
    <n v="0.5"/>
    <n v="2.5000000000000001E-2"/>
    <n v="106.15"/>
    <x v="0"/>
    <n v="0"/>
  </r>
  <r>
    <x v="6582"/>
    <n v="37"/>
    <s v="Male"/>
    <s v="Japan"/>
    <d v="2023-06-20T08:20:27"/>
    <x v="2"/>
    <n v="1"/>
    <n v="1"/>
    <n v="56"/>
    <n v="2"/>
    <n v="212.02"/>
    <s v=""/>
    <n v="2"/>
    <s v=""/>
    <n v="9"/>
    <n v="1"/>
    <n v="3.5714285714285698E-2"/>
    <n v="106.01"/>
    <x v="0"/>
    <n v="0"/>
  </r>
  <r>
    <x v="6583"/>
    <n v="50"/>
    <s v="Female"/>
    <s v="USA"/>
    <d v="2024-11-30T06:38:19"/>
    <x v="2"/>
    <n v="2"/>
    <n v="1"/>
    <n v="54"/>
    <n v="1"/>
    <n v="211.12"/>
    <s v=""/>
    <n v="2"/>
    <s v=""/>
    <n v="51"/>
    <n v="0.5"/>
    <n v="1.85185185185185E-2"/>
    <n v="105.56"/>
    <x v="0"/>
    <n v="0"/>
  </r>
  <r>
    <x v="6584"/>
    <n v="29"/>
    <s v="Male"/>
    <s v="USA"/>
    <d v="2024-05-12T07:02:05"/>
    <x v="1"/>
    <n v="2"/>
    <n v="1"/>
    <n v="45"/>
    <n v="1"/>
    <n v="210.96"/>
    <s v=""/>
    <n v="2"/>
    <s v=""/>
    <n v="6"/>
    <n v="0.5"/>
    <n v="2.2222222222222199E-2"/>
    <n v="105.48"/>
    <x v="0"/>
    <n v="0"/>
  </r>
  <r>
    <x v="6585"/>
    <n v="25"/>
    <s v="Male"/>
    <s v="Canada"/>
    <d v="2024-12-19T12:02:13"/>
    <x v="1"/>
    <n v="5"/>
    <n v="1"/>
    <n v="48"/>
    <n v="6"/>
    <n v="210.87"/>
    <s v=""/>
    <n v="2"/>
    <s v=""/>
    <n v="45"/>
    <n v="0.2"/>
    <n v="0.125"/>
    <n v="105.435"/>
    <x v="0"/>
    <n v="0"/>
  </r>
  <r>
    <x v="6586"/>
    <n v="42"/>
    <s v="Female"/>
    <s v="Canada"/>
    <d v="2024-12-21T07:50:26"/>
    <x v="5"/>
    <n v="8"/>
    <n v="2"/>
    <n v="51"/>
    <n v="3"/>
    <n v="210.66"/>
    <s v=""/>
    <n v="2"/>
    <s v=""/>
    <n v="45"/>
    <n v="0.25"/>
    <n v="5.8823529411764698E-2"/>
    <n v="105.33"/>
    <x v="0"/>
    <n v="0"/>
  </r>
  <r>
    <x v="6587"/>
    <n v="18"/>
    <s v="Male"/>
    <s v="UK"/>
    <d v="2023-07-26T13:06:47"/>
    <x v="2"/>
    <n v="0"/>
    <n v="0"/>
    <n v="41"/>
    <n v="5"/>
    <n v="210.64"/>
    <s v=""/>
    <n v="2"/>
    <s v=""/>
    <n v="30"/>
    <n v="0"/>
    <n v="0.12195121951219499"/>
    <n v="105.32"/>
    <x v="0"/>
    <n v="0"/>
  </r>
  <r>
    <x v="6588"/>
    <n v="25"/>
    <s v="Female"/>
    <s v="USA"/>
    <d v="2023-10-13T02:07:49"/>
    <x v="1"/>
    <n v="3"/>
    <n v="2"/>
    <n v="56"/>
    <n v="3"/>
    <n v="210.38"/>
    <s v=""/>
    <n v="2"/>
    <s v=""/>
    <n v="15"/>
    <n v="0.66666666666666596"/>
    <n v="5.3571428571428499E-2"/>
    <n v="105.19"/>
    <x v="0"/>
    <n v="0"/>
  </r>
  <r>
    <x v="6589"/>
    <n v="46"/>
    <s v="Male"/>
    <s v="USA"/>
    <d v="2023-09-04T00:43:55"/>
    <x v="1"/>
    <n v="7"/>
    <n v="2"/>
    <n v="48"/>
    <n v="3"/>
    <n v="210.23"/>
    <s v=""/>
    <n v="2"/>
    <s v=""/>
    <n v="90"/>
    <n v="0.28571428571428498"/>
    <n v="6.25E-2"/>
    <n v="105.11499999999999"/>
    <x v="0"/>
    <n v="0"/>
  </r>
  <r>
    <x v="6590"/>
    <n v="31"/>
    <s v="Female"/>
    <s v="Germany"/>
    <d v="2023-11-20T01:14:46"/>
    <x v="4"/>
    <n v="2"/>
    <n v="0"/>
    <n v="33"/>
    <n v="0"/>
    <n v="210.16"/>
    <s v=""/>
    <n v="2"/>
    <s v=""/>
    <n v="26"/>
    <n v="0"/>
    <n v="0"/>
    <n v="105.08"/>
    <x v="0"/>
    <n v="0"/>
  </r>
  <r>
    <x v="6591"/>
    <n v="23"/>
    <s v="Male"/>
    <s v="USA"/>
    <d v="2024-03-16T09:49:15"/>
    <x v="4"/>
    <n v="3"/>
    <n v="1"/>
    <n v="53"/>
    <n v="0"/>
    <n v="209.94"/>
    <s v=""/>
    <n v="2"/>
    <s v=""/>
    <n v="18"/>
    <n v="0.33333333333333298"/>
    <n v="0"/>
    <n v="104.97"/>
    <x v="0"/>
    <n v="0"/>
  </r>
  <r>
    <x v="6592"/>
    <n v="30"/>
    <s v="Female"/>
    <s v="USA"/>
    <d v="2024-04-02T22:20:09"/>
    <x v="2"/>
    <n v="1"/>
    <n v="0"/>
    <n v="58"/>
    <n v="1"/>
    <n v="209.94"/>
    <s v=""/>
    <n v="2"/>
    <s v=""/>
    <n v="77"/>
    <n v="0"/>
    <n v="1.72413793103448E-2"/>
    <n v="104.97"/>
    <x v="0"/>
    <n v="0"/>
  </r>
  <r>
    <x v="6593"/>
    <n v="45"/>
    <s v="Female"/>
    <s v="Australia"/>
    <d v="2024-02-17T05:47:04"/>
    <x v="2"/>
    <n v="5"/>
    <n v="1"/>
    <n v="59"/>
    <n v="3"/>
    <n v="209.56"/>
    <s v=""/>
    <n v="2"/>
    <s v=""/>
    <n v="25"/>
    <n v="0.2"/>
    <n v="5.0847457627118599E-2"/>
    <n v="104.78"/>
    <x v="0"/>
    <n v="1"/>
  </r>
  <r>
    <x v="6594"/>
    <n v="48"/>
    <s v="Male"/>
    <s v="Canada"/>
    <d v="2024-05-12T08:29:41"/>
    <x v="4"/>
    <n v="1"/>
    <n v="0"/>
    <n v="66"/>
    <n v="1"/>
    <n v="209.25"/>
    <s v=""/>
    <n v="2"/>
    <s v=""/>
    <n v="6"/>
    <n v="0"/>
    <n v="1.51515151515151E-2"/>
    <n v="104.625"/>
    <x v="0"/>
    <n v="0"/>
  </r>
  <r>
    <x v="6595"/>
    <n v="50"/>
    <s v="Female"/>
    <s v="Canada"/>
    <d v="2024-06-23T07:58:43"/>
    <x v="4"/>
    <n v="5"/>
    <n v="1"/>
    <n v="53"/>
    <n v="2"/>
    <n v="209.12"/>
    <s v=""/>
    <n v="2"/>
    <s v=""/>
    <n v="14"/>
    <n v="0.2"/>
    <n v="3.7735849056603703E-2"/>
    <n v="104.56"/>
    <x v="0"/>
    <n v="0"/>
  </r>
  <r>
    <x v="6596"/>
    <n v="34"/>
    <s v="Male"/>
    <s v="USA"/>
    <d v="2024-03-15T16:17:58"/>
    <x v="0"/>
    <n v="3"/>
    <n v="1"/>
    <n v="42"/>
    <n v="4"/>
    <n v="209.01"/>
    <s v=""/>
    <n v="2"/>
    <s v=""/>
    <n v="5"/>
    <n v="0.33333333333333298"/>
    <n v="9.5238095238095205E-2"/>
    <n v="104.505"/>
    <x v="0"/>
    <n v="0"/>
  </r>
  <r>
    <x v="6597"/>
    <n v="27"/>
    <s v="Male"/>
    <s v="Germany"/>
    <d v="2023-12-12T01:48:37"/>
    <x v="1"/>
    <n v="3"/>
    <n v="1"/>
    <n v="42"/>
    <n v="2"/>
    <n v="208.69"/>
    <s v=""/>
    <n v="2"/>
    <s v=""/>
    <n v="9"/>
    <n v="0.33333333333333298"/>
    <n v="4.7619047619047603E-2"/>
    <n v="104.345"/>
    <x v="0"/>
    <n v="0"/>
  </r>
  <r>
    <x v="6598"/>
    <n v="18"/>
    <s v="Female"/>
    <s v="USA"/>
    <d v="2023-12-17T00:04:48"/>
    <x v="4"/>
    <n v="3"/>
    <n v="0"/>
    <n v="49"/>
    <n v="4"/>
    <n v="208.51"/>
    <s v=""/>
    <n v="2"/>
    <s v=""/>
    <n v="28"/>
    <n v="0"/>
    <n v="8.16326530612244E-2"/>
    <n v="104.255"/>
    <x v="0"/>
    <n v="0"/>
  </r>
  <r>
    <x v="6599"/>
    <n v="34"/>
    <s v="Female"/>
    <s v="Canada"/>
    <d v="2023-03-01T19:17:59"/>
    <x v="3"/>
    <n v="7"/>
    <n v="1"/>
    <n v="51"/>
    <n v="5"/>
    <n v="208.49"/>
    <s v=""/>
    <n v="2"/>
    <s v=""/>
    <n v="12"/>
    <n v="0.14285714285714199"/>
    <n v="9.8039215686274495E-2"/>
    <n v="104.245"/>
    <x v="0"/>
    <n v="0"/>
  </r>
  <r>
    <x v="6600"/>
    <n v="20"/>
    <s v="Female"/>
    <s v="USA"/>
    <d v="2023-12-22T08:34:15"/>
    <x v="1"/>
    <n v="5"/>
    <n v="2"/>
    <n v="56"/>
    <n v="3"/>
    <n v="208.42"/>
    <s v=""/>
    <n v="2"/>
    <s v=""/>
    <n v="25"/>
    <n v="0.4"/>
    <n v="5.3571428571428499E-2"/>
    <n v="104.21"/>
    <x v="0"/>
    <n v="0"/>
  </r>
  <r>
    <x v="6601"/>
    <n v="40"/>
    <s v="Female"/>
    <s v="USA"/>
    <d v="2024-06-27T18:34:03"/>
    <x v="1"/>
    <n v="3"/>
    <n v="1"/>
    <n v="42"/>
    <n v="2"/>
    <n v="208.42"/>
    <s v=""/>
    <n v="2"/>
    <s v=""/>
    <n v="13"/>
    <n v="0.33333333333333298"/>
    <n v="4.7619047619047603E-2"/>
    <n v="104.21"/>
    <x v="0"/>
    <n v="0"/>
  </r>
  <r>
    <x v="6602"/>
    <n v="18"/>
    <s v="Male"/>
    <s v="USA"/>
    <d v="2023-06-08T04:18:59"/>
    <x v="5"/>
    <n v="3"/>
    <n v="0"/>
    <n v="55"/>
    <n v="2"/>
    <n v="208.31"/>
    <s v=""/>
    <n v="2"/>
    <s v=""/>
    <n v="86"/>
    <n v="0"/>
    <n v="3.6363636363636299E-2"/>
    <n v="104.155"/>
    <x v="0"/>
    <n v="0"/>
  </r>
  <r>
    <x v="6603"/>
    <n v="32"/>
    <s v="Female"/>
    <s v="USA"/>
    <d v="2024-04-27T16:36:19"/>
    <x v="3"/>
    <n v="2"/>
    <n v="2"/>
    <n v="57"/>
    <n v="4"/>
    <n v="208.31"/>
    <s v=""/>
    <n v="2"/>
    <s v=""/>
    <n v="37"/>
    <n v="1"/>
    <n v="7.0175438596491196E-2"/>
    <n v="104.155"/>
    <x v="0"/>
    <n v="0"/>
  </r>
  <r>
    <x v="6604"/>
    <n v="45"/>
    <s v="Male"/>
    <s v="USA"/>
    <d v="2024-09-21T10:25:08"/>
    <x v="2"/>
    <n v="1"/>
    <n v="1"/>
    <n v="43"/>
    <n v="3"/>
    <n v="208.2"/>
    <s v=""/>
    <n v="2"/>
    <s v=""/>
    <n v="16"/>
    <n v="1"/>
    <n v="6.9767441860465101E-2"/>
    <n v="104.1"/>
    <x v="0"/>
    <n v="1"/>
  </r>
  <r>
    <x v="6605"/>
    <n v="54"/>
    <s v="Female"/>
    <s v="Canada"/>
    <d v="2024-10-21T02:57:30"/>
    <x v="5"/>
    <n v="4"/>
    <n v="0"/>
    <n v="30"/>
    <n v="1"/>
    <n v="208.19"/>
    <s v=""/>
    <n v="2"/>
    <s v=""/>
    <n v="15"/>
    <n v="0"/>
    <n v="3.3333333333333298E-2"/>
    <n v="104.095"/>
    <x v="0"/>
    <n v="0"/>
  </r>
  <r>
    <x v="6606"/>
    <n v="40"/>
    <s v="Female"/>
    <s v="Japan"/>
    <d v="2023-12-14T18:03:20"/>
    <x v="1"/>
    <n v="1"/>
    <n v="1"/>
    <n v="42"/>
    <n v="7"/>
    <n v="207.65"/>
    <s v=""/>
    <n v="2"/>
    <s v=""/>
    <n v="48"/>
    <n v="1"/>
    <n v="0.16666666666666599"/>
    <n v="103.825"/>
    <x v="0"/>
    <n v="0"/>
  </r>
  <r>
    <x v="6607"/>
    <n v="18"/>
    <s v="Male"/>
    <s v="UK"/>
    <d v="2023-02-17T03:35:39"/>
    <x v="4"/>
    <n v="3"/>
    <n v="0"/>
    <n v="48"/>
    <n v="4"/>
    <n v="207.5"/>
    <s v=""/>
    <n v="2"/>
    <s v=""/>
    <n v="2"/>
    <n v="0"/>
    <n v="8.3333333333333301E-2"/>
    <n v="103.75"/>
    <x v="0"/>
    <n v="0"/>
  </r>
  <r>
    <x v="6608"/>
    <n v="43"/>
    <s v="Male"/>
    <s v="Canada"/>
    <d v="2023-11-30T16:46:03"/>
    <x v="1"/>
    <n v="8"/>
    <n v="4"/>
    <n v="43"/>
    <n v="3"/>
    <n v="207.26"/>
    <s v=""/>
    <n v="2"/>
    <s v=""/>
    <n v="10"/>
    <n v="0.5"/>
    <n v="6.9767441860465101E-2"/>
    <n v="103.63"/>
    <x v="0"/>
    <n v="0"/>
  </r>
  <r>
    <x v="6609"/>
    <n v="25"/>
    <s v="Female"/>
    <s v="Canada"/>
    <d v="2023-09-07T11:57:32"/>
    <x v="3"/>
    <n v="4"/>
    <n v="0"/>
    <n v="59"/>
    <n v="4"/>
    <n v="207.24"/>
    <s v=""/>
    <n v="2"/>
    <s v=""/>
    <n v="57"/>
    <n v="0"/>
    <n v="6.7796610169491497E-2"/>
    <n v="103.62"/>
    <x v="0"/>
    <n v="0"/>
  </r>
  <r>
    <x v="6610"/>
    <n v="42"/>
    <s v="Male"/>
    <s v="Canada"/>
    <d v="2023-04-13T19:36:20"/>
    <x v="4"/>
    <n v="2"/>
    <n v="1"/>
    <n v="45"/>
    <n v="4"/>
    <n v="207.23"/>
    <s v=""/>
    <n v="2"/>
    <s v=""/>
    <n v="2"/>
    <n v="0.5"/>
    <n v="8.8888888888888795E-2"/>
    <n v="103.61499999999999"/>
    <x v="0"/>
    <n v="0"/>
  </r>
  <r>
    <x v="6611"/>
    <n v="19"/>
    <s v="Male"/>
    <s v="USA"/>
    <d v="2024-09-05T07:29:12"/>
    <x v="3"/>
    <n v="4"/>
    <n v="0"/>
    <n v="41"/>
    <n v="2"/>
    <n v="207.16"/>
    <s v=""/>
    <n v="2"/>
    <s v=""/>
    <n v="40"/>
    <n v="0"/>
    <n v="4.8780487804878002E-2"/>
    <n v="103.58"/>
    <x v="0"/>
    <n v="0"/>
  </r>
  <r>
    <x v="6612"/>
    <n v="28"/>
    <s v="Other"/>
    <s v="UK"/>
    <d v="2024-10-11T15:10:45"/>
    <x v="0"/>
    <n v="4"/>
    <n v="1"/>
    <n v="41"/>
    <n v="1"/>
    <n v="207.11"/>
    <s v=""/>
    <n v="2"/>
    <s v=""/>
    <n v="39"/>
    <n v="0.25"/>
    <n v="2.4390243902439001E-2"/>
    <n v="103.55500000000001"/>
    <x v="0"/>
    <n v="0"/>
  </r>
  <r>
    <x v="6613"/>
    <n v="37"/>
    <s v="Male"/>
    <s v="UK"/>
    <d v="2024-10-14T03:02:39"/>
    <x v="4"/>
    <n v="6"/>
    <n v="1"/>
    <n v="51"/>
    <n v="1"/>
    <n v="206.98"/>
    <s v=""/>
    <n v="2"/>
    <s v=""/>
    <n v="71"/>
    <n v="0.16666666666666599"/>
    <n v="1.9607843137254902E-2"/>
    <n v="103.49"/>
    <x v="0"/>
    <n v="0"/>
  </r>
  <r>
    <x v="6614"/>
    <n v="34"/>
    <s v="Male"/>
    <s v="Germany"/>
    <d v="2023-01-19T11:52:37"/>
    <x v="2"/>
    <n v="3"/>
    <n v="2"/>
    <n v="44"/>
    <n v="3"/>
    <n v="206.62"/>
    <s v=""/>
    <n v="2"/>
    <s v=""/>
    <n v="23"/>
    <n v="0.66666666666666596"/>
    <n v="6.8181818181818094E-2"/>
    <n v="103.31"/>
    <x v="0"/>
    <n v="0"/>
  </r>
  <r>
    <x v="6615"/>
    <n v="23"/>
    <s v="Male"/>
    <s v="USA"/>
    <d v="2024-10-20T06:31:00"/>
    <x v="4"/>
    <n v="3"/>
    <n v="0"/>
    <n v="43"/>
    <n v="2"/>
    <n v="206.51"/>
    <s v=""/>
    <n v="2"/>
    <s v=""/>
    <n v="54"/>
    <n v="0"/>
    <n v="4.6511627906976702E-2"/>
    <n v="103.255"/>
    <x v="0"/>
    <n v="0"/>
  </r>
  <r>
    <x v="6616"/>
    <n v="32"/>
    <s v="Male"/>
    <s v="Australia"/>
    <d v="2024-12-14T19:36:27"/>
    <x v="3"/>
    <n v="4"/>
    <n v="2"/>
    <n v="43"/>
    <n v="3"/>
    <n v="206.44"/>
    <s v=""/>
    <n v="2"/>
    <s v=""/>
    <n v="15"/>
    <n v="0.5"/>
    <n v="6.9767441860465101E-2"/>
    <n v="103.22"/>
    <x v="0"/>
    <n v="0"/>
  </r>
  <r>
    <x v="6617"/>
    <n v="53"/>
    <s v="Male"/>
    <s v="UK"/>
    <d v="2023-07-15T11:22:15"/>
    <x v="5"/>
    <n v="2"/>
    <n v="1"/>
    <n v="30"/>
    <n v="3"/>
    <n v="206.34"/>
    <s v=""/>
    <n v="2"/>
    <s v=""/>
    <n v="22"/>
    <n v="0.5"/>
    <n v="0.1"/>
    <n v="103.17"/>
    <x v="0"/>
    <n v="0"/>
  </r>
  <r>
    <x v="6618"/>
    <n v="18"/>
    <s v="Male"/>
    <s v="USA"/>
    <d v="2024-11-17T16:23:36"/>
    <x v="5"/>
    <n v="3"/>
    <n v="1"/>
    <n v="56"/>
    <n v="4"/>
    <n v="206.06"/>
    <s v=""/>
    <n v="2"/>
    <s v=""/>
    <n v="23"/>
    <n v="0.33333333333333298"/>
    <n v="7.1428571428571397E-2"/>
    <n v="103.03"/>
    <x v="0"/>
    <n v="0"/>
  </r>
  <r>
    <x v="6619"/>
    <n v="27"/>
    <s v="Female"/>
    <s v="Canada"/>
    <d v="2024-01-27T04:34:57"/>
    <x v="0"/>
    <n v="2"/>
    <n v="2"/>
    <n v="60"/>
    <n v="1"/>
    <n v="205.96"/>
    <s v=""/>
    <n v="2"/>
    <s v=""/>
    <n v="17"/>
    <n v="1"/>
    <n v="1.6666666666666601E-2"/>
    <n v="102.98"/>
    <x v="0"/>
    <n v="0"/>
  </r>
  <r>
    <x v="6620"/>
    <n v="41"/>
    <s v="Female"/>
    <s v="France"/>
    <d v="2024-07-15T21:41:02"/>
    <x v="1"/>
    <n v="2"/>
    <n v="1"/>
    <n v="43"/>
    <n v="2"/>
    <n v="205.55"/>
    <s v=""/>
    <n v="2"/>
    <s v=""/>
    <n v="12"/>
    <n v="0.5"/>
    <n v="4.6511627906976702E-2"/>
    <n v="102.77500000000001"/>
    <x v="0"/>
    <n v="0"/>
  </r>
  <r>
    <x v="6621"/>
    <n v="47"/>
    <s v="Female"/>
    <s v="Canada"/>
    <d v="2023-02-14T15:43:46"/>
    <x v="5"/>
    <n v="1"/>
    <n v="0"/>
    <n v="49"/>
    <n v="2"/>
    <n v="205.28"/>
    <s v=""/>
    <n v="2"/>
    <s v=""/>
    <n v="36"/>
    <n v="0"/>
    <n v="4.08163265306122E-2"/>
    <n v="102.64"/>
    <x v="0"/>
    <n v="0"/>
  </r>
  <r>
    <x v="6622"/>
    <n v="27"/>
    <s v="Other"/>
    <s v="Canada"/>
    <d v="2023-09-18T03:28:49"/>
    <x v="0"/>
    <n v="0"/>
    <n v="0"/>
    <n v="52"/>
    <n v="1"/>
    <n v="204.97"/>
    <s v=""/>
    <n v="2"/>
    <s v=""/>
    <n v="0"/>
    <n v="0"/>
    <n v="1.9230769230769201E-2"/>
    <n v="102.485"/>
    <x v="0"/>
    <n v="0"/>
  </r>
  <r>
    <x v="6623"/>
    <n v="41"/>
    <s v="Male"/>
    <s v="USA"/>
    <d v="2023-10-13T16:43:53"/>
    <x v="2"/>
    <n v="1"/>
    <n v="1"/>
    <n v="57"/>
    <n v="5"/>
    <n v="204.59"/>
    <s v=""/>
    <n v="2"/>
    <s v=""/>
    <n v="2"/>
    <n v="1"/>
    <n v="8.7719298245614002E-2"/>
    <n v="102.295"/>
    <x v="0"/>
    <n v="0"/>
  </r>
  <r>
    <x v="6624"/>
    <n v="49"/>
    <s v="Male"/>
    <s v="USA"/>
    <d v="2023-07-18T12:22:37"/>
    <x v="4"/>
    <n v="4"/>
    <n v="1"/>
    <n v="46"/>
    <n v="4"/>
    <n v="204.52"/>
    <s v=""/>
    <n v="2"/>
    <s v=""/>
    <n v="13"/>
    <n v="0.25"/>
    <n v="8.6956521739130405E-2"/>
    <n v="102.26"/>
    <x v="0"/>
    <n v="0"/>
  </r>
  <r>
    <x v="6625"/>
    <n v="21"/>
    <s v="Male"/>
    <s v="Japan"/>
    <d v="2023-11-11T11:22:08"/>
    <x v="3"/>
    <n v="2"/>
    <n v="0"/>
    <n v="54"/>
    <n v="1"/>
    <n v="204.47"/>
    <s v=""/>
    <n v="2"/>
    <s v=""/>
    <n v="6"/>
    <n v="0"/>
    <n v="1.85185185185185E-2"/>
    <n v="102.235"/>
    <x v="0"/>
    <n v="0"/>
  </r>
  <r>
    <x v="6626"/>
    <n v="48"/>
    <s v="Male"/>
    <s v="Japan"/>
    <d v="2024-05-21T20:16:25"/>
    <x v="1"/>
    <n v="5"/>
    <n v="1"/>
    <n v="52"/>
    <n v="4"/>
    <n v="203.84"/>
    <s v=""/>
    <n v="2"/>
    <s v=""/>
    <n v="11"/>
    <n v="0.2"/>
    <n v="7.69230769230769E-2"/>
    <n v="101.92"/>
    <x v="0"/>
    <n v="0"/>
  </r>
  <r>
    <x v="6627"/>
    <n v="18"/>
    <s v="Female"/>
    <s v="Australia"/>
    <d v="2024-02-12T19:11:44"/>
    <x v="2"/>
    <n v="3"/>
    <n v="1"/>
    <n v="47"/>
    <n v="3"/>
    <n v="203.83"/>
    <s v=""/>
    <n v="2"/>
    <s v=""/>
    <n v="34"/>
    <n v="0.33333333333333298"/>
    <n v="6.3829787234042507E-2"/>
    <n v="101.91500000000001"/>
    <x v="0"/>
    <n v="0"/>
  </r>
  <r>
    <x v="6628"/>
    <n v="50"/>
    <s v="Male"/>
    <s v="USA"/>
    <d v="2023-07-10T05:48:02"/>
    <x v="0"/>
    <n v="4"/>
    <n v="0"/>
    <n v="30"/>
    <n v="1"/>
    <n v="203.62"/>
    <s v=""/>
    <n v="2"/>
    <s v=""/>
    <n v="2"/>
    <n v="0"/>
    <n v="3.3333333333333298E-2"/>
    <n v="101.81"/>
    <x v="0"/>
    <n v="0"/>
  </r>
  <r>
    <x v="6629"/>
    <n v="42"/>
    <s v="Male"/>
    <s v="USA"/>
    <d v="2023-03-03T06:20:33"/>
    <x v="5"/>
    <n v="5"/>
    <n v="2"/>
    <n v="62"/>
    <n v="3"/>
    <n v="203.44"/>
    <s v=""/>
    <n v="2"/>
    <s v=""/>
    <n v="65"/>
    <n v="0.4"/>
    <n v="4.8387096774193498E-2"/>
    <n v="101.72"/>
    <x v="0"/>
    <n v="0"/>
  </r>
  <r>
    <x v="6630"/>
    <n v="54"/>
    <s v="Female"/>
    <s v="France"/>
    <d v="2023-04-08T18:24:56"/>
    <x v="2"/>
    <n v="3"/>
    <n v="1"/>
    <n v="53"/>
    <n v="5"/>
    <n v="203.09"/>
    <s v=""/>
    <n v="2"/>
    <s v=""/>
    <n v="11"/>
    <n v="0.33333333333333298"/>
    <n v="9.4339622641509399E-2"/>
    <n v="101.545"/>
    <x v="0"/>
    <n v="0"/>
  </r>
  <r>
    <x v="6631"/>
    <n v="39"/>
    <s v="Male"/>
    <s v="Canada"/>
    <d v="2024-07-16T12:17:06"/>
    <x v="5"/>
    <n v="1"/>
    <n v="0"/>
    <n v="51"/>
    <n v="2"/>
    <n v="203.06"/>
    <s v=""/>
    <n v="2"/>
    <s v=""/>
    <n v="21"/>
    <n v="0"/>
    <n v="3.9215686274509803E-2"/>
    <n v="101.53"/>
    <x v="0"/>
    <n v="0"/>
  </r>
  <r>
    <x v="6632"/>
    <n v="46"/>
    <s v="Female"/>
    <s v="Japan"/>
    <d v="2023-06-03T13:20:50"/>
    <x v="2"/>
    <n v="2"/>
    <n v="0"/>
    <n v="60"/>
    <n v="3"/>
    <n v="202.63"/>
    <s v=""/>
    <n v="2"/>
    <s v=""/>
    <n v="30"/>
    <n v="0"/>
    <n v="0.05"/>
    <n v="101.315"/>
    <x v="0"/>
    <n v="1"/>
  </r>
  <r>
    <x v="6633"/>
    <n v="25"/>
    <s v="Female"/>
    <s v="Canada"/>
    <d v="2023-01-06T02:39:01"/>
    <x v="4"/>
    <n v="4"/>
    <n v="1"/>
    <n v="72"/>
    <n v="7"/>
    <n v="202.61"/>
    <s v=""/>
    <n v="2"/>
    <s v=""/>
    <n v="9"/>
    <n v="0.25"/>
    <n v="9.7222222222222196E-2"/>
    <n v="101.30500000000001"/>
    <x v="0"/>
    <n v="0"/>
  </r>
  <r>
    <x v="6634"/>
    <n v="18"/>
    <s v="Female"/>
    <s v="Japan"/>
    <d v="2024-04-15T02:21:37"/>
    <x v="4"/>
    <n v="2"/>
    <n v="0"/>
    <n v="47"/>
    <n v="6"/>
    <n v="202.57"/>
    <s v=""/>
    <n v="2"/>
    <s v=""/>
    <n v="6"/>
    <n v="0"/>
    <n v="0.12765957446808501"/>
    <n v="101.285"/>
    <x v="0"/>
    <n v="0"/>
  </r>
  <r>
    <x v="6635"/>
    <n v="35"/>
    <s v="Other"/>
    <s v="Germany"/>
    <d v="2024-03-24T10:33:25"/>
    <x v="3"/>
    <n v="2"/>
    <n v="0"/>
    <n v="47"/>
    <n v="1"/>
    <n v="201.21"/>
    <s v=""/>
    <n v="2"/>
    <s v=""/>
    <n v="73"/>
    <n v="0"/>
    <n v="2.1276595744680799E-2"/>
    <n v="100.605"/>
    <x v="0"/>
    <n v="0"/>
  </r>
  <r>
    <x v="6636"/>
    <n v="43"/>
    <s v="Female"/>
    <s v="UK"/>
    <d v="2023-08-12T00:48:22"/>
    <x v="4"/>
    <n v="6"/>
    <n v="5"/>
    <n v="61"/>
    <n v="4"/>
    <n v="200.93"/>
    <s v=""/>
    <n v="2"/>
    <s v=""/>
    <n v="12"/>
    <n v="0.83333333333333304"/>
    <n v="6.5573770491803199E-2"/>
    <n v="100.465"/>
    <x v="0"/>
    <n v="0"/>
  </r>
  <r>
    <x v="6637"/>
    <n v="38"/>
    <s v="Male"/>
    <s v="UK"/>
    <d v="2024-04-16T13:24:11"/>
    <x v="4"/>
    <n v="1"/>
    <n v="0"/>
    <n v="48"/>
    <n v="2"/>
    <n v="200.71"/>
    <s v=""/>
    <n v="2"/>
    <s v=""/>
    <n v="31"/>
    <n v="0"/>
    <n v="4.1666666666666602E-2"/>
    <n v="100.355"/>
    <x v="0"/>
    <n v="0"/>
  </r>
  <r>
    <x v="6638"/>
    <n v="23"/>
    <s v="Female"/>
    <s v="Australia"/>
    <d v="2024-11-10T00:25:05"/>
    <x v="2"/>
    <n v="5"/>
    <n v="4"/>
    <n v="45"/>
    <n v="2"/>
    <n v="200.46"/>
    <s v=""/>
    <n v="2"/>
    <s v=""/>
    <n v="40"/>
    <n v="0.8"/>
    <n v="4.4444444444444398E-2"/>
    <n v="100.23"/>
    <x v="0"/>
    <n v="0"/>
  </r>
  <r>
    <x v="6639"/>
    <n v="50"/>
    <s v="Female"/>
    <s v="USA"/>
    <d v="2023-01-16T13:47:28"/>
    <x v="4"/>
    <n v="3"/>
    <n v="0"/>
    <n v="59"/>
    <n v="5"/>
    <n v="200.44"/>
    <s v=""/>
    <n v="2"/>
    <s v=""/>
    <n v="47"/>
    <n v="0"/>
    <n v="8.4745762711864403E-2"/>
    <n v="100.22"/>
    <x v="0"/>
    <n v="0"/>
  </r>
  <r>
    <x v="6640"/>
    <n v="41"/>
    <s v="Male"/>
    <s v="France"/>
    <d v="2024-09-17T02:45:01"/>
    <x v="2"/>
    <n v="2"/>
    <n v="0"/>
    <n v="36"/>
    <n v="2"/>
    <n v="200.26"/>
    <s v=""/>
    <n v="2"/>
    <s v=""/>
    <n v="13"/>
    <n v="0"/>
    <n v="5.5555555555555497E-2"/>
    <n v="100.13"/>
    <x v="0"/>
    <n v="0"/>
  </r>
  <r>
    <x v="6641"/>
    <n v="28"/>
    <s v="Male"/>
    <s v="Australia"/>
    <d v="2023-06-26T13:16:23"/>
    <x v="0"/>
    <n v="2"/>
    <n v="1"/>
    <n v="47"/>
    <n v="0"/>
    <n v="200.04"/>
    <s v=""/>
    <n v="2"/>
    <s v=""/>
    <n v="0"/>
    <n v="0.5"/>
    <n v="0"/>
    <n v="100.02"/>
    <x v="0"/>
    <n v="1"/>
  </r>
  <r>
    <x v="6642"/>
    <n v="42"/>
    <s v="Female"/>
    <s v="USA"/>
    <d v="2024-11-21T22:36:07"/>
    <x v="2"/>
    <n v="5"/>
    <n v="1"/>
    <n v="57"/>
    <n v="4"/>
    <n v="199.84"/>
    <s v=""/>
    <n v="2"/>
    <s v=""/>
    <n v="15"/>
    <n v="0.2"/>
    <n v="7.0175438596491196E-2"/>
    <n v="99.92"/>
    <x v="0"/>
    <n v="0"/>
  </r>
  <r>
    <x v="6643"/>
    <n v="42"/>
    <s v="Male"/>
    <s v="USA"/>
    <d v="2023-08-19T13:51:40"/>
    <x v="4"/>
    <n v="4"/>
    <n v="1"/>
    <n v="37"/>
    <n v="1"/>
    <n v="199.4"/>
    <s v=""/>
    <n v="2"/>
    <s v=""/>
    <n v="25"/>
    <n v="0.25"/>
    <n v="2.7027027027027001E-2"/>
    <n v="99.7"/>
    <x v="0"/>
    <n v="0"/>
  </r>
  <r>
    <x v="6644"/>
    <n v="37"/>
    <s v="Female"/>
    <s v="France"/>
    <d v="2023-03-10T00:24:58"/>
    <x v="3"/>
    <n v="6"/>
    <n v="2"/>
    <n v="49"/>
    <n v="3"/>
    <n v="199.23"/>
    <s v=""/>
    <n v="2"/>
    <s v=""/>
    <n v="55"/>
    <n v="0.33333333333333298"/>
    <n v="6.1224489795918297E-2"/>
    <n v="99.614999999999995"/>
    <x v="0"/>
    <n v="0"/>
  </r>
  <r>
    <x v="6645"/>
    <n v="38"/>
    <s v="Female"/>
    <s v="USA"/>
    <d v="2023-04-11T10:39:39"/>
    <x v="3"/>
    <n v="1"/>
    <n v="0"/>
    <n v="53"/>
    <n v="0"/>
    <n v="198.99"/>
    <s v=""/>
    <n v="2"/>
    <s v=""/>
    <n v="18"/>
    <n v="0"/>
    <n v="0"/>
    <n v="99.495000000000005"/>
    <x v="0"/>
    <n v="0"/>
  </r>
  <r>
    <x v="6646"/>
    <n v="52"/>
    <s v="Male"/>
    <s v="USA"/>
    <d v="2024-11-03T00:30:15"/>
    <x v="3"/>
    <n v="6"/>
    <n v="2"/>
    <n v="55"/>
    <n v="2"/>
    <n v="198.82"/>
    <s v=""/>
    <n v="2"/>
    <s v=""/>
    <n v="38"/>
    <n v="0.33333333333333298"/>
    <n v="3.6363636363636299E-2"/>
    <n v="99.41"/>
    <x v="0"/>
    <n v="0"/>
  </r>
  <r>
    <x v="6647"/>
    <n v="31"/>
    <s v="Female"/>
    <s v="USA"/>
    <d v="2023-07-20T02:20:25"/>
    <x v="1"/>
    <n v="2"/>
    <n v="0"/>
    <n v="64"/>
    <n v="3"/>
    <n v="198.72"/>
    <s v=""/>
    <n v="2"/>
    <s v=""/>
    <n v="6"/>
    <n v="0"/>
    <n v="4.6875E-2"/>
    <n v="99.36"/>
    <x v="0"/>
    <n v="1"/>
  </r>
  <r>
    <x v="6648"/>
    <n v="26"/>
    <s v="Other"/>
    <s v="Canada"/>
    <d v="2024-08-09T01:21:08"/>
    <x v="3"/>
    <n v="2"/>
    <n v="1"/>
    <n v="51"/>
    <n v="4"/>
    <n v="198.72"/>
    <s v=""/>
    <n v="2"/>
    <s v=""/>
    <n v="167"/>
    <n v="0.5"/>
    <n v="7.8431372549019607E-2"/>
    <n v="99.36"/>
    <x v="0"/>
    <n v="1"/>
  </r>
  <r>
    <x v="6649"/>
    <n v="31"/>
    <s v="Male"/>
    <s v="Japan"/>
    <d v="2024-11-15T08:54:31"/>
    <x v="2"/>
    <n v="2"/>
    <n v="0"/>
    <n v="41"/>
    <n v="1"/>
    <n v="198.64"/>
    <s v=""/>
    <n v="2"/>
    <s v=""/>
    <n v="36"/>
    <n v="0"/>
    <n v="2.4390243902439001E-2"/>
    <n v="99.32"/>
    <x v="0"/>
    <n v="0"/>
  </r>
  <r>
    <x v="6650"/>
    <n v="44"/>
    <s v="Male"/>
    <s v="France"/>
    <d v="2024-02-01T20:22:25"/>
    <x v="3"/>
    <n v="3"/>
    <n v="1"/>
    <n v="58"/>
    <n v="2"/>
    <n v="198.5"/>
    <s v=""/>
    <n v="2"/>
    <s v=""/>
    <n v="61"/>
    <n v="0.33333333333333298"/>
    <n v="3.4482758620689599E-2"/>
    <n v="99.25"/>
    <x v="0"/>
    <n v="0"/>
  </r>
  <r>
    <x v="6651"/>
    <n v="55"/>
    <s v="Male"/>
    <s v="France"/>
    <d v="2024-02-16T10:48:10"/>
    <x v="3"/>
    <n v="0"/>
    <n v="0"/>
    <n v="47"/>
    <n v="2"/>
    <n v="198.48"/>
    <s v=""/>
    <n v="2"/>
    <s v=""/>
    <n v="35"/>
    <n v="0"/>
    <n v="4.2553191489361701E-2"/>
    <n v="99.24"/>
    <x v="0"/>
    <n v="0"/>
  </r>
  <r>
    <x v="6652"/>
    <n v="25"/>
    <s v="Male"/>
    <s v="France"/>
    <d v="2023-03-13T10:10:58"/>
    <x v="3"/>
    <n v="3"/>
    <n v="1"/>
    <n v="47"/>
    <n v="3"/>
    <n v="198.27"/>
    <s v=""/>
    <n v="2"/>
    <s v=""/>
    <n v="54"/>
    <n v="0.33333333333333298"/>
    <n v="6.3829787234042507E-2"/>
    <n v="99.135000000000005"/>
    <x v="0"/>
    <n v="0"/>
  </r>
  <r>
    <x v="6653"/>
    <n v="40"/>
    <s v="Female"/>
    <s v="Japan"/>
    <d v="2023-04-25T19:14:59"/>
    <x v="2"/>
    <n v="5"/>
    <n v="2"/>
    <n v="41"/>
    <n v="2"/>
    <n v="198.27"/>
    <s v=""/>
    <n v="2"/>
    <s v=""/>
    <n v="27"/>
    <n v="0.4"/>
    <n v="4.8780487804878002E-2"/>
    <n v="99.135000000000005"/>
    <x v="0"/>
    <n v="1"/>
  </r>
  <r>
    <x v="6654"/>
    <n v="23"/>
    <s v="Male"/>
    <s v="Australia"/>
    <d v="2023-06-12T00:18:14"/>
    <x v="1"/>
    <n v="2"/>
    <n v="2"/>
    <n v="50"/>
    <n v="1"/>
    <n v="198.19"/>
    <s v=""/>
    <n v="2"/>
    <s v=""/>
    <n v="3"/>
    <n v="1"/>
    <n v="0.02"/>
    <n v="99.094999999999999"/>
    <x v="0"/>
    <n v="0"/>
  </r>
  <r>
    <x v="6655"/>
    <n v="42"/>
    <s v="Male"/>
    <s v="Canada"/>
    <d v="2023-04-27T07:45:10"/>
    <x v="3"/>
    <n v="4"/>
    <n v="1"/>
    <n v="42"/>
    <n v="3"/>
    <n v="198.09"/>
    <s v=""/>
    <n v="2"/>
    <s v=""/>
    <n v="33"/>
    <n v="0.25"/>
    <n v="7.1428571428571397E-2"/>
    <n v="99.045000000000002"/>
    <x v="0"/>
    <n v="0"/>
  </r>
  <r>
    <x v="6656"/>
    <n v="26"/>
    <s v="Other"/>
    <s v="USA"/>
    <d v="2023-11-03T10:37:58"/>
    <x v="3"/>
    <n v="2"/>
    <n v="0"/>
    <n v="54"/>
    <n v="1"/>
    <n v="198.03"/>
    <s v=""/>
    <n v="2"/>
    <s v=""/>
    <n v="40"/>
    <n v="0"/>
    <n v="1.85185185185185E-2"/>
    <n v="99.015000000000001"/>
    <x v="0"/>
    <n v="0"/>
  </r>
  <r>
    <x v="6657"/>
    <n v="19"/>
    <s v="Female"/>
    <s v="Japan"/>
    <d v="2024-08-19T12:29:35"/>
    <x v="3"/>
    <n v="3"/>
    <n v="1"/>
    <n v="40"/>
    <n v="2"/>
    <n v="197.75"/>
    <s v=""/>
    <n v="2"/>
    <s v=""/>
    <n v="69"/>
    <n v="0.33333333333333298"/>
    <n v="0.05"/>
    <n v="98.875"/>
    <x v="0"/>
    <n v="0"/>
  </r>
  <r>
    <x v="6658"/>
    <n v="22"/>
    <s v="Male"/>
    <s v="USA"/>
    <d v="2023-02-08T13:43:02"/>
    <x v="2"/>
    <n v="4"/>
    <n v="2"/>
    <n v="41"/>
    <n v="3"/>
    <n v="197.6"/>
    <s v=""/>
    <n v="2"/>
    <s v=""/>
    <n v="34"/>
    <n v="0.5"/>
    <n v="7.3170731707316999E-2"/>
    <n v="98.8"/>
    <x v="0"/>
    <n v="1"/>
  </r>
  <r>
    <x v="6659"/>
    <n v="31"/>
    <s v="Female"/>
    <s v="Canada"/>
    <d v="2023-07-05T16:17:29"/>
    <x v="3"/>
    <n v="7"/>
    <n v="1"/>
    <n v="44"/>
    <n v="2"/>
    <n v="197.45"/>
    <s v=""/>
    <n v="2"/>
    <s v=""/>
    <n v="9"/>
    <n v="0.14285714285714199"/>
    <n v="4.54545454545454E-2"/>
    <n v="98.724999999999994"/>
    <x v="0"/>
    <n v="0"/>
  </r>
  <r>
    <x v="6660"/>
    <n v="42"/>
    <s v="Male"/>
    <s v="UK"/>
    <d v="2023-09-06T05:17:47"/>
    <x v="5"/>
    <n v="3"/>
    <n v="0"/>
    <n v="56"/>
    <n v="1"/>
    <n v="197.4"/>
    <s v=""/>
    <n v="2"/>
    <s v=""/>
    <n v="27"/>
    <n v="0"/>
    <n v="1.7857142857142801E-2"/>
    <n v="98.7"/>
    <x v="0"/>
    <n v="0"/>
  </r>
  <r>
    <x v="6661"/>
    <n v="21"/>
    <s v="Male"/>
    <s v="UK"/>
    <d v="2023-03-10T10:38:13"/>
    <x v="2"/>
    <n v="3"/>
    <n v="1"/>
    <n v="56"/>
    <n v="2"/>
    <n v="197.2"/>
    <s v=""/>
    <n v="2"/>
    <s v=""/>
    <n v="108"/>
    <n v="0.33333333333333298"/>
    <n v="3.5714285714285698E-2"/>
    <n v="98.6"/>
    <x v="0"/>
    <n v="1"/>
  </r>
  <r>
    <x v="6662"/>
    <n v="52"/>
    <s v="Female"/>
    <s v="UK"/>
    <d v="2024-04-12T23:15:21"/>
    <x v="2"/>
    <n v="2"/>
    <n v="0"/>
    <n v="60"/>
    <n v="4"/>
    <n v="196.96"/>
    <s v=""/>
    <n v="2"/>
    <s v=""/>
    <n v="24"/>
    <n v="0"/>
    <n v="6.6666666666666596E-2"/>
    <n v="98.48"/>
    <x v="0"/>
    <n v="0"/>
  </r>
  <r>
    <x v="6663"/>
    <n v="32"/>
    <s v="Female"/>
    <s v="UK"/>
    <d v="2024-04-11T23:53:38"/>
    <x v="3"/>
    <n v="1"/>
    <n v="0"/>
    <n v="49"/>
    <n v="1"/>
    <n v="196.82"/>
    <s v=""/>
    <n v="2"/>
    <s v=""/>
    <n v="42"/>
    <n v="0"/>
    <n v="2.04081632653061E-2"/>
    <n v="98.41"/>
    <x v="0"/>
    <n v="0"/>
  </r>
  <r>
    <x v="6664"/>
    <n v="21"/>
    <s v="Male"/>
    <s v="USA"/>
    <d v="2023-09-29T15:26:36"/>
    <x v="3"/>
    <n v="1"/>
    <n v="0"/>
    <n v="45"/>
    <n v="2"/>
    <n v="196.75"/>
    <s v=""/>
    <n v="2"/>
    <s v=""/>
    <n v="11"/>
    <n v="0"/>
    <n v="4.4444444444444398E-2"/>
    <n v="98.375"/>
    <x v="0"/>
    <n v="0"/>
  </r>
  <r>
    <x v="6665"/>
    <n v="38"/>
    <s v="Female"/>
    <s v="USA"/>
    <d v="2023-09-05T01:33:15"/>
    <x v="2"/>
    <n v="2"/>
    <n v="0"/>
    <n v="53"/>
    <n v="1"/>
    <n v="196.66"/>
    <s v=""/>
    <n v="2"/>
    <s v=""/>
    <n v="18"/>
    <n v="0"/>
    <n v="1.8867924528301799E-2"/>
    <n v="98.33"/>
    <x v="0"/>
    <n v="0"/>
  </r>
  <r>
    <x v="6666"/>
    <n v="38"/>
    <s v="Female"/>
    <s v="Germany"/>
    <d v="2024-09-26T18:54:34"/>
    <x v="5"/>
    <n v="3"/>
    <n v="2"/>
    <n v="46"/>
    <n v="4"/>
    <n v="196.63"/>
    <s v=""/>
    <n v="2"/>
    <s v=""/>
    <n v="20"/>
    <n v="0.66666666666666596"/>
    <n v="8.6956521739130405E-2"/>
    <n v="98.314999999999998"/>
    <x v="0"/>
    <n v="1"/>
  </r>
  <r>
    <x v="6667"/>
    <n v="37"/>
    <s v="Female"/>
    <s v="USA"/>
    <d v="2024-12-03T07:38:41"/>
    <x v="2"/>
    <n v="7"/>
    <n v="5"/>
    <n v="63"/>
    <n v="3"/>
    <n v="196.24"/>
    <s v=""/>
    <n v="2"/>
    <s v=""/>
    <n v="6"/>
    <n v="0.71428571428571397"/>
    <n v="4.7619047619047603E-2"/>
    <n v="98.12"/>
    <x v="0"/>
    <n v="0"/>
  </r>
  <r>
    <x v="6668"/>
    <n v="21"/>
    <s v="Female"/>
    <s v="Canada"/>
    <d v="2023-09-08T23:00:07"/>
    <x v="1"/>
    <n v="1"/>
    <n v="0"/>
    <n v="55"/>
    <n v="3"/>
    <n v="196.11"/>
    <s v=""/>
    <n v="2"/>
    <s v=""/>
    <n v="5"/>
    <n v="0"/>
    <n v="5.4545454545454501E-2"/>
    <n v="98.055000000000007"/>
    <x v="0"/>
    <n v="1"/>
  </r>
  <r>
    <x v="6669"/>
    <n v="18"/>
    <s v="Male"/>
    <s v="USA"/>
    <d v="2023-08-21T02:21:51"/>
    <x v="4"/>
    <n v="3"/>
    <n v="1"/>
    <n v="53"/>
    <n v="1"/>
    <n v="195.82"/>
    <s v=""/>
    <n v="2"/>
    <s v=""/>
    <n v="10"/>
    <n v="0.33333333333333298"/>
    <n v="1.8867924528301799E-2"/>
    <n v="97.91"/>
    <x v="0"/>
    <n v="0"/>
  </r>
  <r>
    <x v="6670"/>
    <n v="34"/>
    <s v="Female"/>
    <s v="UK"/>
    <d v="2024-12-20T12:51:33"/>
    <x v="5"/>
    <n v="1"/>
    <n v="0"/>
    <n v="46"/>
    <n v="1"/>
    <n v="195.8"/>
    <s v=""/>
    <n v="2"/>
    <s v=""/>
    <n v="2"/>
    <n v="0"/>
    <n v="2.1739130434782601E-2"/>
    <n v="97.9"/>
    <x v="0"/>
    <n v="0"/>
  </r>
  <r>
    <x v="6671"/>
    <n v="27"/>
    <s v="Female"/>
    <s v="USA"/>
    <d v="2023-11-20T07:05:12"/>
    <x v="1"/>
    <n v="0"/>
    <n v="0"/>
    <n v="55"/>
    <n v="4"/>
    <n v="195.79"/>
    <s v=""/>
    <n v="2"/>
    <s v=""/>
    <n v="5"/>
    <n v="0"/>
    <n v="7.2727272727272696E-2"/>
    <n v="97.894999999999996"/>
    <x v="0"/>
    <n v="0"/>
  </r>
  <r>
    <x v="6672"/>
    <n v="36"/>
    <s v="Male"/>
    <s v="USA"/>
    <d v="2023-02-13T14:54:26"/>
    <x v="1"/>
    <n v="5"/>
    <n v="2"/>
    <n v="51"/>
    <n v="7"/>
    <n v="195.78"/>
    <s v=""/>
    <n v="2"/>
    <s v=""/>
    <n v="25"/>
    <n v="0.4"/>
    <n v="0.13725490196078399"/>
    <n v="97.89"/>
    <x v="0"/>
    <n v="0"/>
  </r>
  <r>
    <x v="6673"/>
    <n v="53"/>
    <s v="Female"/>
    <s v="USA"/>
    <d v="2024-02-18T10:59:13"/>
    <x v="5"/>
    <n v="3"/>
    <n v="0"/>
    <n v="52"/>
    <n v="2"/>
    <n v="195.65"/>
    <s v=""/>
    <n v="2"/>
    <s v=""/>
    <n v="45"/>
    <n v="0"/>
    <n v="3.8461538461538401E-2"/>
    <n v="97.825000000000003"/>
    <x v="0"/>
    <n v="0"/>
  </r>
  <r>
    <x v="6674"/>
    <n v="39"/>
    <s v="Female"/>
    <s v="Japan"/>
    <d v="2024-06-24T14:38:28"/>
    <x v="3"/>
    <n v="2"/>
    <n v="0"/>
    <n v="50"/>
    <n v="2"/>
    <n v="195.58"/>
    <s v=""/>
    <n v="2"/>
    <s v=""/>
    <n v="2"/>
    <n v="0"/>
    <n v="0.04"/>
    <n v="97.79"/>
    <x v="0"/>
    <n v="1"/>
  </r>
  <r>
    <x v="6675"/>
    <n v="31"/>
    <s v="Female"/>
    <s v="UK"/>
    <d v="2024-11-10T17:56:22"/>
    <x v="3"/>
    <n v="4"/>
    <n v="2"/>
    <n v="48"/>
    <n v="2"/>
    <n v="195.4"/>
    <s v=""/>
    <n v="2"/>
    <s v=""/>
    <n v="15"/>
    <n v="0.5"/>
    <n v="4.1666666666666602E-2"/>
    <n v="97.7"/>
    <x v="0"/>
    <n v="0"/>
  </r>
  <r>
    <x v="6676"/>
    <n v="51"/>
    <s v="Female"/>
    <s v="UK"/>
    <d v="2023-12-24T18:58:32"/>
    <x v="3"/>
    <n v="2"/>
    <n v="1"/>
    <n v="57"/>
    <n v="1"/>
    <n v="195.36"/>
    <s v=""/>
    <n v="2"/>
    <s v=""/>
    <n v="25"/>
    <n v="0.5"/>
    <n v="1.7543859649122799E-2"/>
    <n v="97.68"/>
    <x v="0"/>
    <n v="0"/>
  </r>
  <r>
    <x v="6677"/>
    <n v="28"/>
    <s v="Female"/>
    <s v="USA"/>
    <d v="2023-04-04T12:12:25"/>
    <x v="2"/>
    <n v="2"/>
    <n v="1"/>
    <n v="52"/>
    <n v="3"/>
    <n v="195.35"/>
    <s v=""/>
    <n v="2"/>
    <s v=""/>
    <n v="2"/>
    <n v="0.5"/>
    <n v="5.7692307692307598E-2"/>
    <n v="97.674999999999997"/>
    <x v="0"/>
    <n v="0"/>
  </r>
  <r>
    <x v="6678"/>
    <n v="33"/>
    <s v="Female"/>
    <s v="UK"/>
    <d v="2023-08-29T16:14:29"/>
    <x v="5"/>
    <n v="6"/>
    <n v="2"/>
    <n v="48"/>
    <n v="2"/>
    <n v="194.74"/>
    <s v=""/>
    <n v="2"/>
    <s v=""/>
    <n v="58"/>
    <n v="0.33333333333333298"/>
    <n v="4.1666666666666602E-2"/>
    <n v="97.37"/>
    <x v="0"/>
    <n v="0"/>
  </r>
  <r>
    <x v="6679"/>
    <n v="46"/>
    <s v="Female"/>
    <s v="Australia"/>
    <d v="2024-11-17T22:14:02"/>
    <x v="0"/>
    <n v="3"/>
    <n v="2"/>
    <n v="64"/>
    <n v="1"/>
    <n v="194.56"/>
    <s v=""/>
    <n v="2"/>
    <s v=""/>
    <n v="6"/>
    <n v="0.66666666666666596"/>
    <n v="1.5625E-2"/>
    <n v="97.28"/>
    <x v="0"/>
    <n v="0"/>
  </r>
  <r>
    <x v="6680"/>
    <n v="47"/>
    <s v="Male"/>
    <s v="Canada"/>
    <d v="2023-01-03T20:37:33"/>
    <x v="0"/>
    <n v="4"/>
    <n v="0"/>
    <n v="48"/>
    <n v="1"/>
    <n v="194.5"/>
    <s v=""/>
    <n v="2"/>
    <s v=""/>
    <n v="81"/>
    <n v="0"/>
    <n v="2.0833333333333301E-2"/>
    <n v="97.25"/>
    <x v="0"/>
    <n v="0"/>
  </r>
  <r>
    <x v="6681"/>
    <n v="43"/>
    <s v="Female"/>
    <s v="Germany"/>
    <d v="2023-11-10T04:42:23"/>
    <x v="1"/>
    <n v="3"/>
    <n v="1"/>
    <n v="44"/>
    <n v="1"/>
    <n v="194.26"/>
    <s v=""/>
    <n v="2"/>
    <s v=""/>
    <n v="78"/>
    <n v="0.33333333333333298"/>
    <n v="2.27272727272727E-2"/>
    <n v="97.13"/>
    <x v="0"/>
    <n v="0"/>
  </r>
  <r>
    <x v="6682"/>
    <n v="31"/>
    <s v="Female"/>
    <s v="USA"/>
    <d v="2024-11-26T09:11:27"/>
    <x v="3"/>
    <n v="4"/>
    <n v="1"/>
    <n v="42"/>
    <n v="7"/>
    <n v="194.22"/>
    <s v=""/>
    <n v="2"/>
    <s v=""/>
    <n v="23"/>
    <n v="0.25"/>
    <n v="0.16666666666666599"/>
    <n v="97.11"/>
    <x v="0"/>
    <n v="0"/>
  </r>
  <r>
    <x v="6683"/>
    <n v="22"/>
    <s v="Male"/>
    <s v="Canada"/>
    <d v="2023-09-21T00:06:22"/>
    <x v="2"/>
    <n v="2"/>
    <n v="1"/>
    <n v="48"/>
    <n v="3"/>
    <n v="193.37"/>
    <s v=""/>
    <n v="2"/>
    <s v=""/>
    <n v="2"/>
    <n v="0.5"/>
    <n v="6.25E-2"/>
    <n v="96.685000000000002"/>
    <x v="0"/>
    <n v="0"/>
  </r>
  <r>
    <x v="6684"/>
    <n v="32"/>
    <s v="Male"/>
    <s v="USA"/>
    <d v="2024-10-09T22:17:45"/>
    <x v="1"/>
    <n v="1"/>
    <n v="1"/>
    <n v="51"/>
    <n v="0"/>
    <n v="193.29"/>
    <s v=""/>
    <n v="2"/>
    <s v=""/>
    <n v="16"/>
    <n v="1"/>
    <n v="0"/>
    <n v="96.644999999999996"/>
    <x v="0"/>
    <n v="1"/>
  </r>
  <r>
    <x v="6685"/>
    <n v="37"/>
    <s v="Male"/>
    <s v="Germany"/>
    <d v="2023-11-20T20:13:40"/>
    <x v="4"/>
    <n v="4"/>
    <n v="2"/>
    <n v="44"/>
    <n v="0"/>
    <n v="193.01"/>
    <s v=""/>
    <n v="2"/>
    <s v=""/>
    <n v="32"/>
    <n v="0.5"/>
    <n v="0"/>
    <n v="96.504999999999995"/>
    <x v="0"/>
    <n v="0"/>
  </r>
  <r>
    <x v="6686"/>
    <n v="20"/>
    <s v="Female"/>
    <s v="USA"/>
    <d v="2023-04-28T10:02:05"/>
    <x v="3"/>
    <n v="3"/>
    <n v="0"/>
    <n v="53"/>
    <n v="3"/>
    <n v="192.96"/>
    <s v=""/>
    <n v="2"/>
    <s v=""/>
    <n v="8"/>
    <n v="0"/>
    <n v="5.6603773584905599E-2"/>
    <n v="96.48"/>
    <x v="0"/>
    <n v="0"/>
  </r>
  <r>
    <x v="6687"/>
    <n v="31"/>
    <s v="Male"/>
    <s v="USA"/>
    <d v="2024-04-22T15:24:55"/>
    <x v="3"/>
    <n v="3"/>
    <n v="2"/>
    <n v="43"/>
    <n v="3"/>
    <n v="192.39"/>
    <s v=""/>
    <n v="2"/>
    <s v=""/>
    <n v="70"/>
    <n v="0.66666666666666596"/>
    <n v="6.9767441860465101E-2"/>
    <n v="96.194999999999993"/>
    <x v="0"/>
    <n v="0"/>
  </r>
  <r>
    <x v="6688"/>
    <n v="61"/>
    <s v="Male"/>
    <s v="Japan"/>
    <d v="2024-01-03T14:03:19"/>
    <x v="4"/>
    <n v="5"/>
    <n v="2"/>
    <n v="57"/>
    <n v="2"/>
    <n v="192.07"/>
    <s v=""/>
    <n v="2"/>
    <s v=""/>
    <n v="17"/>
    <n v="0.4"/>
    <n v="3.5087719298245598E-2"/>
    <n v="96.034999999999997"/>
    <x v="0"/>
    <n v="0"/>
  </r>
  <r>
    <x v="6689"/>
    <n v="35"/>
    <s v="Female"/>
    <s v="USA"/>
    <d v="2024-09-25T07:52:00"/>
    <x v="3"/>
    <n v="4"/>
    <n v="1"/>
    <n v="44"/>
    <n v="1"/>
    <n v="192.01"/>
    <s v=""/>
    <n v="2"/>
    <s v=""/>
    <n v="2"/>
    <n v="0.25"/>
    <n v="2.27272727272727E-2"/>
    <n v="96.004999999999995"/>
    <x v="0"/>
    <n v="0"/>
  </r>
  <r>
    <x v="6690"/>
    <n v="24"/>
    <s v="Female"/>
    <s v="USA"/>
    <d v="2023-07-19T04:26:18"/>
    <x v="1"/>
    <n v="3"/>
    <n v="2"/>
    <n v="47"/>
    <n v="1"/>
    <n v="191.88"/>
    <s v=""/>
    <n v="2"/>
    <s v=""/>
    <n v="29"/>
    <n v="0.66666666666666596"/>
    <n v="2.1276595744680799E-2"/>
    <n v="95.94"/>
    <x v="0"/>
    <n v="0"/>
  </r>
  <r>
    <x v="6691"/>
    <n v="31"/>
    <s v="Male"/>
    <s v="USA"/>
    <d v="2023-05-03T15:36:19"/>
    <x v="1"/>
    <n v="3"/>
    <n v="1"/>
    <n v="53"/>
    <n v="4"/>
    <n v="191.18"/>
    <s v=""/>
    <n v="2"/>
    <s v=""/>
    <n v="40"/>
    <n v="0.33333333333333298"/>
    <n v="7.5471698113207503E-2"/>
    <n v="95.59"/>
    <x v="0"/>
    <n v="0"/>
  </r>
  <r>
    <x v="6692"/>
    <n v="35"/>
    <s v="Female"/>
    <s v="UK"/>
    <d v="2023-10-05T23:17:45"/>
    <x v="2"/>
    <n v="3"/>
    <n v="0"/>
    <n v="53"/>
    <n v="2"/>
    <n v="190.8"/>
    <s v=""/>
    <n v="2"/>
    <s v=""/>
    <n v="25"/>
    <n v="0"/>
    <n v="3.7735849056603703E-2"/>
    <n v="95.4"/>
    <x v="0"/>
    <n v="0"/>
  </r>
  <r>
    <x v="6693"/>
    <n v="35"/>
    <s v="Female"/>
    <s v="USA"/>
    <d v="2024-12-23T22:37:33"/>
    <x v="3"/>
    <n v="4"/>
    <n v="0"/>
    <n v="60"/>
    <n v="4"/>
    <n v="190.66"/>
    <s v=""/>
    <n v="2"/>
    <s v=""/>
    <n v="16"/>
    <n v="0"/>
    <n v="6.6666666666666596E-2"/>
    <n v="95.33"/>
    <x v="0"/>
    <n v="1"/>
  </r>
  <r>
    <x v="6694"/>
    <n v="29"/>
    <s v="Female"/>
    <s v="USA"/>
    <d v="2023-12-29T11:24:18"/>
    <x v="5"/>
    <n v="2"/>
    <n v="0"/>
    <n v="62"/>
    <n v="1"/>
    <n v="190.59"/>
    <s v=""/>
    <n v="2"/>
    <s v=""/>
    <n v="3"/>
    <n v="0"/>
    <n v="1.6129032258064498E-2"/>
    <n v="95.295000000000002"/>
    <x v="0"/>
    <n v="0"/>
  </r>
  <r>
    <x v="6695"/>
    <n v="32"/>
    <s v="Female"/>
    <s v="USA"/>
    <d v="2024-06-15T01:24:08"/>
    <x v="4"/>
    <n v="1"/>
    <n v="0"/>
    <n v="40"/>
    <n v="4"/>
    <n v="190.57"/>
    <s v=""/>
    <n v="2"/>
    <s v=""/>
    <n v="19"/>
    <n v="0"/>
    <n v="0.1"/>
    <n v="95.284999999999997"/>
    <x v="0"/>
    <n v="1"/>
  </r>
  <r>
    <x v="6696"/>
    <n v="37"/>
    <s v="Male"/>
    <s v="USA"/>
    <d v="2024-07-10T04:25:57"/>
    <x v="5"/>
    <n v="4"/>
    <n v="2"/>
    <n v="52"/>
    <n v="0"/>
    <n v="190.36"/>
    <s v=""/>
    <n v="2"/>
    <s v=""/>
    <n v="0"/>
    <n v="0.5"/>
    <n v="0"/>
    <n v="95.18"/>
    <x v="0"/>
    <n v="0"/>
  </r>
  <r>
    <x v="6697"/>
    <n v="32"/>
    <s v="Female"/>
    <s v="France"/>
    <d v="2024-07-26T01:31:27"/>
    <x v="3"/>
    <n v="2"/>
    <n v="1"/>
    <n v="36"/>
    <n v="1"/>
    <n v="190.28"/>
    <s v=""/>
    <n v="2"/>
    <s v=""/>
    <n v="8"/>
    <n v="0.5"/>
    <n v="2.77777777777777E-2"/>
    <n v="95.14"/>
    <x v="0"/>
    <n v="0"/>
  </r>
  <r>
    <x v="6698"/>
    <n v="33"/>
    <s v="Female"/>
    <s v="UK"/>
    <d v="2023-03-30T19:46:40"/>
    <x v="2"/>
    <n v="3"/>
    <n v="1"/>
    <n v="46"/>
    <n v="5"/>
    <n v="190.24"/>
    <s v=""/>
    <n v="2"/>
    <s v=""/>
    <n v="4"/>
    <n v="0.33333333333333298"/>
    <n v="0.108695652173913"/>
    <n v="95.12"/>
    <x v="0"/>
    <n v="0"/>
  </r>
  <r>
    <x v="6699"/>
    <n v="41"/>
    <s v="Female"/>
    <s v="Australia"/>
    <d v="2024-12-17T04:33:09"/>
    <x v="3"/>
    <n v="3"/>
    <n v="2"/>
    <n v="41"/>
    <n v="3"/>
    <n v="189.84"/>
    <s v=""/>
    <n v="2"/>
    <s v=""/>
    <n v="37"/>
    <n v="0.66666666666666596"/>
    <n v="7.3170731707316999E-2"/>
    <n v="94.92"/>
    <x v="0"/>
    <n v="0"/>
  </r>
  <r>
    <x v="6700"/>
    <n v="55"/>
    <s v="Female"/>
    <s v="USA"/>
    <d v="2024-08-24T00:32:31"/>
    <x v="3"/>
    <n v="2"/>
    <n v="0"/>
    <n v="52"/>
    <n v="1"/>
    <n v="189.78"/>
    <s v=""/>
    <n v="2"/>
    <s v=""/>
    <n v="65"/>
    <n v="0"/>
    <n v="1.9230769230769201E-2"/>
    <n v="94.89"/>
    <x v="0"/>
    <n v="0"/>
  </r>
  <r>
    <x v="6701"/>
    <n v="47"/>
    <s v="Male"/>
    <s v="USA"/>
    <d v="2024-03-29T10:17:13"/>
    <x v="5"/>
    <n v="5"/>
    <n v="3"/>
    <n v="57"/>
    <n v="1"/>
    <n v="189.71"/>
    <s v=""/>
    <n v="2"/>
    <s v=""/>
    <n v="26"/>
    <n v="0.6"/>
    <n v="1.7543859649122799E-2"/>
    <n v="94.855000000000004"/>
    <x v="0"/>
    <n v="0"/>
  </r>
  <r>
    <x v="6702"/>
    <n v="48"/>
    <s v="Other"/>
    <s v="Germany"/>
    <d v="2023-04-09T11:56:13"/>
    <x v="5"/>
    <n v="3"/>
    <n v="0"/>
    <n v="51"/>
    <n v="2"/>
    <n v="189.6"/>
    <s v=""/>
    <n v="2"/>
    <s v=""/>
    <n v="8"/>
    <n v="0"/>
    <n v="3.9215686274509803E-2"/>
    <n v="94.8"/>
    <x v="0"/>
    <n v="0"/>
  </r>
  <r>
    <x v="6703"/>
    <n v="47"/>
    <s v="Male"/>
    <s v="USA"/>
    <d v="2024-05-19T21:32:59"/>
    <x v="4"/>
    <n v="2"/>
    <n v="1"/>
    <n v="45"/>
    <n v="1"/>
    <n v="188.87"/>
    <s v=""/>
    <n v="2"/>
    <s v=""/>
    <n v="6"/>
    <n v="0.5"/>
    <n v="2.2222222222222199E-2"/>
    <n v="94.435000000000002"/>
    <x v="0"/>
    <n v="0"/>
  </r>
  <r>
    <x v="6704"/>
    <n v="61"/>
    <s v="Male"/>
    <s v="Canada"/>
    <d v="2024-05-13T18:04:39"/>
    <x v="0"/>
    <n v="2"/>
    <n v="1"/>
    <n v="53"/>
    <n v="1"/>
    <n v="188.59"/>
    <s v=""/>
    <n v="2"/>
    <s v=""/>
    <n v="3"/>
    <n v="0.5"/>
    <n v="1.8867924528301799E-2"/>
    <n v="94.295000000000002"/>
    <x v="0"/>
    <n v="0"/>
  </r>
  <r>
    <x v="6705"/>
    <n v="30"/>
    <s v="Male"/>
    <s v="USA"/>
    <d v="2023-03-06T10:16:08"/>
    <x v="2"/>
    <n v="0"/>
    <n v="0"/>
    <n v="49"/>
    <n v="3"/>
    <n v="188.5"/>
    <s v=""/>
    <n v="2"/>
    <s v=""/>
    <n v="32"/>
    <n v="0"/>
    <n v="6.1224489795918297E-2"/>
    <n v="94.25"/>
    <x v="0"/>
    <n v="0"/>
  </r>
  <r>
    <x v="6706"/>
    <n v="24"/>
    <s v="Male"/>
    <s v="Germany"/>
    <d v="2024-08-29T13:24:47"/>
    <x v="1"/>
    <n v="9"/>
    <n v="2"/>
    <n v="51"/>
    <n v="3"/>
    <n v="188.41"/>
    <s v=""/>
    <n v="2"/>
    <s v=""/>
    <n v="30"/>
    <n v="0.22222222222222199"/>
    <n v="5.8823529411764698E-2"/>
    <n v="94.204999999999998"/>
    <x v="0"/>
    <n v="1"/>
  </r>
  <r>
    <x v="6707"/>
    <n v="23"/>
    <s v="Male"/>
    <s v="UK"/>
    <d v="2023-04-05T01:20:53"/>
    <x v="1"/>
    <n v="4"/>
    <n v="1"/>
    <n v="39"/>
    <n v="2"/>
    <n v="188.1"/>
    <s v=""/>
    <n v="2"/>
    <s v=""/>
    <n v="18"/>
    <n v="0.25"/>
    <n v="5.1282051282051197E-2"/>
    <n v="94.05"/>
    <x v="0"/>
    <n v="0"/>
  </r>
  <r>
    <x v="6708"/>
    <n v="23"/>
    <s v="Male"/>
    <s v="UK"/>
    <d v="2023-06-05T20:49:54"/>
    <x v="2"/>
    <n v="3"/>
    <n v="0"/>
    <n v="50"/>
    <n v="4"/>
    <n v="188.08"/>
    <s v=""/>
    <n v="2"/>
    <s v=""/>
    <n v="18"/>
    <n v="0"/>
    <n v="0.08"/>
    <n v="94.04"/>
    <x v="0"/>
    <n v="0"/>
  </r>
  <r>
    <x v="6709"/>
    <n v="37"/>
    <s v="Male"/>
    <s v="Germany"/>
    <d v="2023-01-23T22:27:57"/>
    <x v="2"/>
    <n v="5"/>
    <n v="1"/>
    <n v="59"/>
    <n v="0"/>
    <n v="187.87"/>
    <s v=""/>
    <n v="2"/>
    <s v=""/>
    <n v="26"/>
    <n v="0.2"/>
    <n v="0"/>
    <n v="93.935000000000002"/>
    <x v="0"/>
    <n v="0"/>
  </r>
  <r>
    <x v="6710"/>
    <n v="21"/>
    <s v="Female"/>
    <s v="UK"/>
    <d v="2023-09-21T11:47:13"/>
    <x v="2"/>
    <n v="5"/>
    <n v="4"/>
    <n v="51"/>
    <n v="1"/>
    <n v="187.78"/>
    <s v=""/>
    <n v="2"/>
    <s v=""/>
    <n v="49"/>
    <n v="0.8"/>
    <n v="1.9607843137254902E-2"/>
    <n v="93.89"/>
    <x v="0"/>
    <n v="0"/>
  </r>
  <r>
    <x v="6711"/>
    <n v="34"/>
    <s v="Female"/>
    <s v="USA"/>
    <d v="2023-06-01T07:19:21"/>
    <x v="2"/>
    <n v="3"/>
    <n v="2"/>
    <n v="51"/>
    <n v="1"/>
    <n v="187.18"/>
    <s v=""/>
    <n v="2"/>
    <s v=""/>
    <n v="20"/>
    <n v="0.66666666666666596"/>
    <n v="1.9607843137254902E-2"/>
    <n v="93.59"/>
    <x v="0"/>
    <n v="0"/>
  </r>
  <r>
    <x v="6712"/>
    <n v="41"/>
    <s v="Male"/>
    <s v="USA"/>
    <d v="2023-12-01T16:07:46"/>
    <x v="2"/>
    <n v="3"/>
    <n v="1"/>
    <n v="46"/>
    <n v="4"/>
    <n v="187.18"/>
    <s v=""/>
    <n v="2"/>
    <s v=""/>
    <n v="37"/>
    <n v="0.33333333333333298"/>
    <n v="8.6956521739130405E-2"/>
    <n v="93.59"/>
    <x v="0"/>
    <n v="0"/>
  </r>
  <r>
    <x v="6713"/>
    <n v="38"/>
    <s v="Male"/>
    <s v="UK"/>
    <d v="2023-06-25T02:13:49"/>
    <x v="3"/>
    <n v="1"/>
    <n v="1"/>
    <n v="41"/>
    <n v="2"/>
    <n v="186.99"/>
    <s v=""/>
    <n v="2"/>
    <s v=""/>
    <n v="24"/>
    <n v="1"/>
    <n v="4.8780487804878002E-2"/>
    <n v="93.495000000000005"/>
    <x v="0"/>
    <n v="0"/>
  </r>
  <r>
    <x v="6714"/>
    <n v="34"/>
    <s v="Male"/>
    <s v="Germany"/>
    <d v="2023-11-04T01:14:03"/>
    <x v="1"/>
    <n v="2"/>
    <n v="1"/>
    <n v="42"/>
    <n v="2"/>
    <n v="186.9"/>
    <s v=""/>
    <n v="2"/>
    <s v=""/>
    <n v="15"/>
    <n v="0.5"/>
    <n v="4.7619047619047603E-2"/>
    <n v="93.45"/>
    <x v="0"/>
    <n v="0"/>
  </r>
  <r>
    <x v="6715"/>
    <n v="32"/>
    <s v="Female"/>
    <s v="UK"/>
    <d v="2023-04-16T06:00:38"/>
    <x v="3"/>
    <n v="1"/>
    <n v="0"/>
    <n v="51"/>
    <n v="2"/>
    <n v="186.89"/>
    <s v=""/>
    <n v="2"/>
    <s v=""/>
    <n v="7"/>
    <n v="0"/>
    <n v="3.9215686274509803E-2"/>
    <n v="93.444999999999993"/>
    <x v="0"/>
    <n v="0"/>
  </r>
  <r>
    <x v="6716"/>
    <n v="31"/>
    <s v="Male"/>
    <s v="USA"/>
    <d v="2023-06-17T00:02:02"/>
    <x v="5"/>
    <n v="1"/>
    <n v="0"/>
    <n v="44"/>
    <n v="4"/>
    <n v="186.87"/>
    <s v=""/>
    <n v="2"/>
    <s v=""/>
    <n v="55"/>
    <n v="0"/>
    <n v="9.0909090909090898E-2"/>
    <n v="93.435000000000002"/>
    <x v="0"/>
    <n v="0"/>
  </r>
  <r>
    <x v="6717"/>
    <n v="31"/>
    <s v="Female"/>
    <s v="USA"/>
    <d v="2024-10-17T15:43:53"/>
    <x v="3"/>
    <n v="2"/>
    <n v="1"/>
    <n v="56"/>
    <n v="2"/>
    <n v="186.62"/>
    <s v=""/>
    <n v="2"/>
    <s v=""/>
    <n v="30"/>
    <n v="0.5"/>
    <n v="3.5714285714285698E-2"/>
    <n v="93.31"/>
    <x v="0"/>
    <n v="0"/>
  </r>
  <r>
    <x v="6718"/>
    <n v="35"/>
    <s v="Male"/>
    <s v="France"/>
    <d v="2024-10-19T05:41:40"/>
    <x v="1"/>
    <n v="1"/>
    <n v="0"/>
    <n v="60"/>
    <n v="1"/>
    <n v="186.54"/>
    <s v=""/>
    <n v="2"/>
    <s v=""/>
    <n v="6"/>
    <n v="0"/>
    <n v="1.6666666666666601E-2"/>
    <n v="93.27"/>
    <x v="0"/>
    <n v="0"/>
  </r>
  <r>
    <x v="6719"/>
    <n v="51"/>
    <s v="Female"/>
    <s v="UK"/>
    <d v="2024-03-10T07:48:31"/>
    <x v="0"/>
    <n v="3"/>
    <n v="1"/>
    <n v="57"/>
    <n v="2"/>
    <n v="186.36"/>
    <s v=""/>
    <n v="2"/>
    <s v=""/>
    <n v="0"/>
    <n v="0.33333333333333298"/>
    <n v="3.5087719298245598E-2"/>
    <n v="93.18"/>
    <x v="0"/>
    <n v="0"/>
  </r>
  <r>
    <x v="6720"/>
    <n v="22"/>
    <s v="Female"/>
    <s v="USA"/>
    <d v="2023-07-20T22:46:55"/>
    <x v="2"/>
    <n v="2"/>
    <n v="0"/>
    <n v="45"/>
    <n v="2"/>
    <n v="186.19"/>
    <s v=""/>
    <n v="2"/>
    <s v=""/>
    <n v="78"/>
    <n v="0"/>
    <n v="4.4444444444444398E-2"/>
    <n v="93.094999999999999"/>
    <x v="0"/>
    <n v="0"/>
  </r>
  <r>
    <x v="6721"/>
    <n v="43"/>
    <s v="Female"/>
    <s v="USA"/>
    <d v="2024-05-11T20:48:49"/>
    <x v="2"/>
    <n v="2"/>
    <n v="0"/>
    <n v="48"/>
    <n v="0"/>
    <n v="186.05"/>
    <s v=""/>
    <n v="2"/>
    <s v=""/>
    <n v="13"/>
    <n v="0"/>
    <n v="0"/>
    <n v="93.025000000000006"/>
    <x v="0"/>
    <n v="0"/>
  </r>
  <r>
    <x v="6722"/>
    <n v="27"/>
    <s v="Male"/>
    <s v="Australia"/>
    <d v="2024-04-05T16:02:29"/>
    <x v="4"/>
    <n v="4"/>
    <n v="0"/>
    <n v="51"/>
    <n v="2"/>
    <n v="185.96"/>
    <s v=""/>
    <n v="2"/>
    <s v=""/>
    <n v="21"/>
    <n v="0"/>
    <n v="3.9215686274509803E-2"/>
    <n v="92.98"/>
    <x v="0"/>
    <n v="0"/>
  </r>
  <r>
    <x v="6723"/>
    <n v="22"/>
    <s v="Male"/>
    <s v="France"/>
    <d v="2024-10-15T05:19:35"/>
    <x v="2"/>
    <n v="4"/>
    <n v="1"/>
    <n v="57"/>
    <n v="3"/>
    <n v="185.89"/>
    <s v=""/>
    <n v="2"/>
    <s v=""/>
    <n v="53"/>
    <n v="0.25"/>
    <n v="5.2631578947368397E-2"/>
    <n v="92.944999999999993"/>
    <x v="0"/>
    <n v="0"/>
  </r>
  <r>
    <x v="6724"/>
    <n v="18"/>
    <s v="Female"/>
    <s v="USA"/>
    <d v="2023-07-11T18:18:13"/>
    <x v="2"/>
    <n v="3"/>
    <n v="0"/>
    <n v="47"/>
    <n v="3"/>
    <n v="185.82"/>
    <s v=""/>
    <n v="2"/>
    <s v=""/>
    <n v="3"/>
    <n v="0"/>
    <n v="6.3829787234042507E-2"/>
    <n v="92.91"/>
    <x v="0"/>
    <n v="0"/>
  </r>
  <r>
    <x v="6725"/>
    <n v="18"/>
    <s v="Female"/>
    <s v="USA"/>
    <d v="2024-10-01T21:33:35"/>
    <x v="2"/>
    <n v="4"/>
    <n v="1"/>
    <n v="54"/>
    <n v="1"/>
    <n v="185.56"/>
    <s v=""/>
    <n v="2"/>
    <s v=""/>
    <n v="1"/>
    <n v="0.25"/>
    <n v="1.85185185185185E-2"/>
    <n v="92.78"/>
    <x v="0"/>
    <n v="0"/>
  </r>
  <r>
    <x v="6726"/>
    <n v="37"/>
    <s v="Female"/>
    <s v="Canada"/>
    <d v="2023-09-18T16:37:17"/>
    <x v="3"/>
    <n v="6"/>
    <n v="3"/>
    <n v="49"/>
    <n v="3"/>
    <n v="185.41"/>
    <s v=""/>
    <n v="2"/>
    <s v=""/>
    <n v="1"/>
    <n v="0.5"/>
    <n v="6.1224489795918297E-2"/>
    <n v="92.704999999999998"/>
    <x v="0"/>
    <n v="0"/>
  </r>
  <r>
    <x v="6727"/>
    <n v="27"/>
    <s v="Female"/>
    <s v="Australia"/>
    <d v="2024-02-22T05:30:52"/>
    <x v="4"/>
    <n v="2"/>
    <n v="1"/>
    <n v="48"/>
    <n v="1"/>
    <n v="185.38"/>
    <s v=""/>
    <n v="2"/>
    <s v=""/>
    <n v="21"/>
    <n v="0.5"/>
    <n v="2.0833333333333301E-2"/>
    <n v="92.69"/>
    <x v="0"/>
    <n v="0"/>
  </r>
  <r>
    <x v="6728"/>
    <n v="24"/>
    <s v="Female"/>
    <s v="USA"/>
    <d v="2024-09-08T09:57:10"/>
    <x v="2"/>
    <n v="2"/>
    <n v="1"/>
    <n v="58"/>
    <n v="2"/>
    <n v="185.21"/>
    <s v=""/>
    <n v="2"/>
    <s v=""/>
    <n v="0"/>
    <n v="0.5"/>
    <n v="3.4482758620689599E-2"/>
    <n v="92.605000000000004"/>
    <x v="0"/>
    <n v="0"/>
  </r>
  <r>
    <x v="6729"/>
    <n v="41"/>
    <s v="Female"/>
    <s v="USA"/>
    <d v="2023-11-15T05:53:47"/>
    <x v="3"/>
    <n v="3"/>
    <n v="1"/>
    <n v="39"/>
    <n v="1"/>
    <n v="185.19"/>
    <s v=""/>
    <n v="2"/>
    <s v=""/>
    <n v="31"/>
    <n v="0.33333333333333298"/>
    <n v="2.5641025641025599E-2"/>
    <n v="92.594999999999999"/>
    <x v="0"/>
    <n v="0"/>
  </r>
  <r>
    <x v="6730"/>
    <n v="52"/>
    <s v="Male"/>
    <s v="USA"/>
    <d v="2024-10-10T05:35:47"/>
    <x v="3"/>
    <n v="4"/>
    <n v="1"/>
    <n v="33"/>
    <n v="2"/>
    <n v="185.17"/>
    <s v=""/>
    <n v="2"/>
    <s v=""/>
    <n v="4"/>
    <n v="0.25"/>
    <n v="6.0606060606060601E-2"/>
    <n v="92.584999999999994"/>
    <x v="0"/>
    <n v="0"/>
  </r>
  <r>
    <x v="6731"/>
    <n v="46"/>
    <s v="Female"/>
    <s v="USA"/>
    <d v="2024-05-29T22:28:12"/>
    <x v="5"/>
    <n v="2"/>
    <n v="1"/>
    <n v="52"/>
    <n v="0"/>
    <n v="185.11"/>
    <s v=""/>
    <n v="2"/>
    <s v=""/>
    <n v="46"/>
    <n v="0.5"/>
    <n v="0"/>
    <n v="92.555000000000007"/>
    <x v="0"/>
    <n v="0"/>
  </r>
  <r>
    <x v="6732"/>
    <n v="18"/>
    <s v="Female"/>
    <s v="UK"/>
    <d v="2023-05-18T00:11:38"/>
    <x v="2"/>
    <n v="2"/>
    <n v="1"/>
    <n v="54"/>
    <n v="4"/>
    <n v="185.02"/>
    <s v=""/>
    <n v="2"/>
    <s v=""/>
    <n v="2"/>
    <n v="0.5"/>
    <n v="7.4074074074074001E-2"/>
    <n v="92.51"/>
    <x v="0"/>
    <n v="1"/>
  </r>
  <r>
    <x v="6733"/>
    <n v="40"/>
    <s v="Female"/>
    <s v="Japan"/>
    <d v="2023-07-27T02:15:15"/>
    <x v="1"/>
    <n v="4"/>
    <n v="1"/>
    <n v="63"/>
    <n v="3"/>
    <n v="184.91"/>
    <s v=""/>
    <n v="2"/>
    <s v=""/>
    <n v="39"/>
    <n v="0.25"/>
    <n v="4.7619047619047603E-2"/>
    <n v="92.454999999999998"/>
    <x v="0"/>
    <n v="0"/>
  </r>
  <r>
    <x v="6734"/>
    <n v="35"/>
    <s v="Male"/>
    <s v="Germany"/>
    <d v="2024-03-16T21:30:06"/>
    <x v="4"/>
    <n v="2"/>
    <n v="0"/>
    <n v="53"/>
    <n v="3"/>
    <n v="184.7"/>
    <s v=""/>
    <n v="2"/>
    <s v=""/>
    <n v="21"/>
    <n v="0"/>
    <n v="5.6603773584905599E-2"/>
    <n v="92.35"/>
    <x v="0"/>
    <n v="0"/>
  </r>
  <r>
    <x v="6735"/>
    <n v="32"/>
    <s v="Female"/>
    <s v="Japan"/>
    <d v="2024-04-17T18:36:20"/>
    <x v="2"/>
    <n v="2"/>
    <n v="0"/>
    <n v="47"/>
    <n v="1"/>
    <n v="184.64"/>
    <s v=""/>
    <n v="2"/>
    <s v=""/>
    <n v="57"/>
    <n v="0"/>
    <n v="2.1276595744680799E-2"/>
    <n v="92.32"/>
    <x v="0"/>
    <n v="0"/>
  </r>
  <r>
    <x v="6736"/>
    <n v="22"/>
    <s v="Male"/>
    <s v="USA"/>
    <d v="2023-03-02T11:21:39"/>
    <x v="1"/>
    <n v="2"/>
    <n v="1"/>
    <n v="46"/>
    <n v="1"/>
    <n v="184.54"/>
    <s v=""/>
    <n v="2"/>
    <s v=""/>
    <n v="23"/>
    <n v="0.5"/>
    <n v="2.1739130434782601E-2"/>
    <n v="92.27"/>
    <x v="0"/>
    <n v="0"/>
  </r>
  <r>
    <x v="6737"/>
    <n v="23"/>
    <s v="Male"/>
    <s v="UK"/>
    <d v="2024-11-13T14:33:55"/>
    <x v="3"/>
    <n v="1"/>
    <n v="0"/>
    <n v="41"/>
    <n v="1"/>
    <n v="184.52"/>
    <s v=""/>
    <n v="2"/>
    <s v=""/>
    <n v="23"/>
    <n v="0"/>
    <n v="2.4390243902439001E-2"/>
    <n v="92.26"/>
    <x v="0"/>
    <n v="0"/>
  </r>
  <r>
    <x v="6738"/>
    <n v="42"/>
    <s v="Male"/>
    <s v="USA"/>
    <d v="2024-06-13T11:26:20"/>
    <x v="2"/>
    <n v="3"/>
    <n v="2"/>
    <n v="58"/>
    <n v="5"/>
    <n v="184.38"/>
    <s v=""/>
    <n v="2"/>
    <s v=""/>
    <n v="54"/>
    <n v="0.66666666666666596"/>
    <n v="8.6206896551724102E-2"/>
    <n v="92.19"/>
    <x v="0"/>
    <n v="0"/>
  </r>
  <r>
    <x v="6739"/>
    <n v="39"/>
    <s v="Male"/>
    <s v="Germany"/>
    <d v="2023-02-03T22:44:52"/>
    <x v="1"/>
    <n v="2"/>
    <n v="0"/>
    <n v="42"/>
    <n v="2"/>
    <n v="184.3"/>
    <s v=""/>
    <n v="2"/>
    <s v=""/>
    <n v="2"/>
    <n v="0"/>
    <n v="4.7619047619047603E-2"/>
    <n v="92.15"/>
    <x v="0"/>
    <n v="0"/>
  </r>
  <r>
    <x v="6740"/>
    <n v="40"/>
    <s v="Female"/>
    <s v="Canada"/>
    <d v="2023-07-09T02:03:29"/>
    <x v="3"/>
    <n v="4"/>
    <n v="1"/>
    <n v="56"/>
    <n v="4"/>
    <n v="183.73"/>
    <s v=""/>
    <n v="2"/>
    <s v=""/>
    <n v="30"/>
    <n v="0.25"/>
    <n v="7.1428571428571397E-2"/>
    <n v="91.864999999999995"/>
    <x v="0"/>
    <n v="0"/>
  </r>
  <r>
    <x v="6741"/>
    <n v="23"/>
    <s v="Male"/>
    <s v="Germany"/>
    <d v="2024-12-02T09:44:34"/>
    <x v="3"/>
    <n v="3"/>
    <n v="0"/>
    <n v="36"/>
    <n v="2"/>
    <n v="183.68"/>
    <s v=""/>
    <n v="2"/>
    <s v=""/>
    <n v="8"/>
    <n v="0"/>
    <n v="5.5555555555555497E-2"/>
    <n v="91.84"/>
    <x v="0"/>
    <n v="0"/>
  </r>
  <r>
    <x v="6742"/>
    <n v="26"/>
    <s v="Female"/>
    <s v="France"/>
    <d v="2023-12-13T14:18:47"/>
    <x v="0"/>
    <n v="3"/>
    <n v="1"/>
    <n v="55"/>
    <n v="3"/>
    <n v="183.46"/>
    <s v=""/>
    <n v="2"/>
    <s v=""/>
    <n v="32"/>
    <n v="0.33333333333333298"/>
    <n v="5.4545454545454501E-2"/>
    <n v="91.73"/>
    <x v="0"/>
    <n v="0"/>
  </r>
  <r>
    <x v="6743"/>
    <n v="33"/>
    <s v="Male"/>
    <s v="Canada"/>
    <d v="2024-03-13T20:29:45"/>
    <x v="3"/>
    <n v="1"/>
    <n v="0"/>
    <n v="49"/>
    <n v="3"/>
    <n v="183.39"/>
    <s v=""/>
    <n v="2"/>
    <s v=""/>
    <n v="12"/>
    <n v="0"/>
    <n v="6.1224489795918297E-2"/>
    <n v="91.694999999999993"/>
    <x v="0"/>
    <n v="0"/>
  </r>
  <r>
    <x v="6744"/>
    <n v="30"/>
    <s v="Male"/>
    <s v="Germany"/>
    <d v="2023-08-16T09:56:05"/>
    <x v="1"/>
    <n v="4"/>
    <n v="1"/>
    <n v="55"/>
    <n v="4"/>
    <n v="183.38"/>
    <s v=""/>
    <n v="2"/>
    <s v=""/>
    <n v="76"/>
    <n v="0.25"/>
    <n v="7.2727272727272696E-2"/>
    <n v="91.69"/>
    <x v="0"/>
    <n v="0"/>
  </r>
  <r>
    <x v="6745"/>
    <n v="60"/>
    <s v="Male"/>
    <s v="USA"/>
    <d v="2024-03-30T02:20:54"/>
    <x v="2"/>
    <n v="2"/>
    <n v="0"/>
    <n v="53"/>
    <n v="5"/>
    <n v="183.31"/>
    <s v=""/>
    <n v="2"/>
    <s v=""/>
    <n v="13"/>
    <n v="0"/>
    <n v="9.4339622641509399E-2"/>
    <n v="91.655000000000001"/>
    <x v="0"/>
    <n v="0"/>
  </r>
  <r>
    <x v="6746"/>
    <n v="39"/>
    <s v="Female"/>
    <s v="USA"/>
    <d v="2024-06-05T16:32:36"/>
    <x v="1"/>
    <n v="1"/>
    <n v="0"/>
    <n v="40"/>
    <n v="5"/>
    <n v="183.23"/>
    <s v=""/>
    <n v="2"/>
    <s v=""/>
    <n v="15"/>
    <n v="0"/>
    <n v="0.125"/>
    <n v="91.614999999999995"/>
    <x v="0"/>
    <n v="0"/>
  </r>
  <r>
    <x v="6747"/>
    <n v="33"/>
    <s v="Female"/>
    <s v="USA"/>
    <d v="2024-09-16T16:31:46"/>
    <x v="1"/>
    <n v="4"/>
    <n v="1"/>
    <n v="48"/>
    <n v="3"/>
    <n v="182.7"/>
    <s v=""/>
    <n v="2"/>
    <s v=""/>
    <n v="4"/>
    <n v="0.25"/>
    <n v="6.25E-2"/>
    <n v="91.35"/>
    <x v="0"/>
    <n v="0"/>
  </r>
  <r>
    <x v="6748"/>
    <n v="30"/>
    <s v="Female"/>
    <s v="Canada"/>
    <d v="2024-03-31T07:33:02"/>
    <x v="1"/>
    <n v="4"/>
    <n v="1"/>
    <n v="49"/>
    <n v="3"/>
    <n v="182.65"/>
    <s v=""/>
    <n v="2"/>
    <s v=""/>
    <n v="5"/>
    <n v="0.25"/>
    <n v="6.1224489795918297E-2"/>
    <n v="91.325000000000003"/>
    <x v="0"/>
    <n v="0"/>
  </r>
  <r>
    <x v="6749"/>
    <n v="32"/>
    <s v="Male"/>
    <s v="Canada"/>
    <d v="2024-04-12T08:39:17"/>
    <x v="4"/>
    <n v="6"/>
    <n v="3"/>
    <n v="54"/>
    <n v="2"/>
    <n v="182.54"/>
    <s v=""/>
    <n v="2"/>
    <s v=""/>
    <n v="0"/>
    <n v="0.5"/>
    <n v="3.7037037037037E-2"/>
    <n v="91.27"/>
    <x v="0"/>
    <n v="0"/>
  </r>
  <r>
    <x v="6750"/>
    <n v="48"/>
    <s v="Female"/>
    <s v="USA"/>
    <d v="2023-11-22T16:01:53"/>
    <x v="1"/>
    <n v="3"/>
    <n v="0"/>
    <n v="55"/>
    <n v="3"/>
    <n v="182.46"/>
    <s v=""/>
    <n v="2"/>
    <s v=""/>
    <n v="23"/>
    <n v="0"/>
    <n v="5.4545454545454501E-2"/>
    <n v="91.23"/>
    <x v="0"/>
    <n v="0"/>
  </r>
  <r>
    <x v="6751"/>
    <n v="43"/>
    <s v="Female"/>
    <s v="Australia"/>
    <d v="2023-04-07T10:17:34"/>
    <x v="5"/>
    <n v="2"/>
    <n v="1"/>
    <n v="54"/>
    <n v="4"/>
    <n v="182.16"/>
    <s v=""/>
    <n v="2"/>
    <s v=""/>
    <n v="22"/>
    <n v="0.5"/>
    <n v="7.4074074074074001E-2"/>
    <n v="91.08"/>
    <x v="0"/>
    <n v="0"/>
  </r>
  <r>
    <x v="6752"/>
    <n v="49"/>
    <s v="Male"/>
    <s v="Australia"/>
    <d v="2023-08-24T17:58:17"/>
    <x v="5"/>
    <n v="4"/>
    <n v="2"/>
    <n v="43"/>
    <n v="4"/>
    <n v="182"/>
    <s v=""/>
    <n v="2"/>
    <s v=""/>
    <n v="25"/>
    <n v="0.5"/>
    <n v="9.3023255813953404E-2"/>
    <n v="91"/>
    <x v="0"/>
    <n v="0"/>
  </r>
  <r>
    <x v="6753"/>
    <n v="18"/>
    <s v="Male"/>
    <s v="USA"/>
    <d v="2024-06-23T18:11:58"/>
    <x v="2"/>
    <n v="4"/>
    <n v="2"/>
    <n v="48"/>
    <n v="3"/>
    <n v="181.34"/>
    <s v=""/>
    <n v="2"/>
    <s v=""/>
    <n v="12"/>
    <n v="0.5"/>
    <n v="6.25E-2"/>
    <n v="90.67"/>
    <x v="0"/>
    <n v="0"/>
  </r>
  <r>
    <x v="6754"/>
    <n v="47"/>
    <s v="Male"/>
    <s v="Germany"/>
    <d v="2023-05-20T22:16:47"/>
    <x v="5"/>
    <n v="3"/>
    <n v="0"/>
    <n v="50"/>
    <n v="2"/>
    <n v="181.18"/>
    <s v=""/>
    <n v="2"/>
    <s v=""/>
    <n v="50"/>
    <n v="0"/>
    <n v="0.04"/>
    <n v="90.59"/>
    <x v="0"/>
    <n v="0"/>
  </r>
  <r>
    <x v="6755"/>
    <n v="32"/>
    <s v="Male"/>
    <s v="UK"/>
    <d v="2024-06-06T21:44:45"/>
    <x v="4"/>
    <n v="2"/>
    <n v="0"/>
    <n v="45"/>
    <n v="1"/>
    <n v="181.08"/>
    <s v=""/>
    <n v="2"/>
    <s v=""/>
    <n v="0"/>
    <n v="0"/>
    <n v="2.2222222222222199E-2"/>
    <n v="90.54"/>
    <x v="0"/>
    <n v="0"/>
  </r>
  <r>
    <x v="6756"/>
    <n v="33"/>
    <s v="Male"/>
    <s v="USA"/>
    <d v="2024-03-26T07:49:14"/>
    <x v="5"/>
    <n v="2"/>
    <n v="0"/>
    <n v="45"/>
    <n v="2"/>
    <n v="181.06"/>
    <s v=""/>
    <n v="2"/>
    <s v=""/>
    <n v="6"/>
    <n v="0"/>
    <n v="4.4444444444444398E-2"/>
    <n v="90.53"/>
    <x v="0"/>
    <n v="0"/>
  </r>
  <r>
    <x v="6757"/>
    <n v="31"/>
    <s v="Female"/>
    <s v="Canada"/>
    <d v="2023-10-11T06:19:35"/>
    <x v="2"/>
    <n v="5"/>
    <n v="0"/>
    <n v="41"/>
    <n v="2"/>
    <n v="180.98"/>
    <s v=""/>
    <n v="2"/>
    <s v=""/>
    <n v="11"/>
    <n v="0"/>
    <n v="4.8780487804878002E-2"/>
    <n v="90.49"/>
    <x v="0"/>
    <n v="0"/>
  </r>
  <r>
    <x v="6758"/>
    <n v="47"/>
    <s v="Male"/>
    <s v="USA"/>
    <d v="2024-09-08T18:42:49"/>
    <x v="4"/>
    <n v="2"/>
    <n v="1"/>
    <n v="43"/>
    <n v="0"/>
    <n v="180.97"/>
    <s v=""/>
    <n v="2"/>
    <s v=""/>
    <n v="23"/>
    <n v="0.5"/>
    <n v="0"/>
    <n v="90.484999999999999"/>
    <x v="0"/>
    <n v="0"/>
  </r>
  <r>
    <x v="6759"/>
    <n v="33"/>
    <s v="Male"/>
    <s v="USA"/>
    <d v="2024-06-04T15:43:17"/>
    <x v="1"/>
    <n v="2"/>
    <n v="1"/>
    <n v="43"/>
    <n v="5"/>
    <n v="180.96"/>
    <s v=""/>
    <n v="2"/>
    <s v=""/>
    <n v="49"/>
    <n v="0.5"/>
    <n v="0.116279069767441"/>
    <n v="90.48"/>
    <x v="0"/>
    <n v="0"/>
  </r>
  <r>
    <x v="6760"/>
    <n v="18"/>
    <s v="Male"/>
    <s v="Canada"/>
    <d v="2023-04-29T23:59:53"/>
    <x v="4"/>
    <n v="3"/>
    <n v="2"/>
    <n v="49"/>
    <n v="2"/>
    <n v="180.56"/>
    <s v=""/>
    <n v="2"/>
    <s v=""/>
    <n v="15"/>
    <n v="0.66666666666666596"/>
    <n v="4.08163265306122E-2"/>
    <n v="90.28"/>
    <x v="0"/>
    <n v="0"/>
  </r>
  <r>
    <x v="6761"/>
    <n v="52"/>
    <s v="Other"/>
    <s v="USA"/>
    <d v="2024-01-31T23:55:55"/>
    <x v="4"/>
    <n v="4"/>
    <n v="3"/>
    <n v="47"/>
    <n v="0"/>
    <n v="180.31"/>
    <s v=""/>
    <n v="2"/>
    <s v=""/>
    <n v="5"/>
    <n v="0.75"/>
    <n v="0"/>
    <n v="90.155000000000001"/>
    <x v="0"/>
    <n v="0"/>
  </r>
  <r>
    <x v="6762"/>
    <n v="39"/>
    <s v="Male"/>
    <s v="UK"/>
    <d v="2024-05-18T10:30:25"/>
    <x v="5"/>
    <n v="2"/>
    <n v="0"/>
    <n v="51"/>
    <n v="0"/>
    <n v="179.93"/>
    <s v=""/>
    <n v="2"/>
    <s v=""/>
    <n v="10"/>
    <n v="0"/>
    <n v="0"/>
    <n v="89.965000000000003"/>
    <x v="0"/>
    <n v="0"/>
  </r>
  <r>
    <x v="6763"/>
    <n v="47"/>
    <s v="Female"/>
    <s v="Australia"/>
    <d v="2023-06-14T00:29:17"/>
    <x v="4"/>
    <n v="1"/>
    <n v="0"/>
    <n v="60"/>
    <n v="0"/>
    <n v="179.84"/>
    <s v=""/>
    <n v="2"/>
    <s v=""/>
    <n v="10"/>
    <n v="0"/>
    <n v="0"/>
    <n v="89.92"/>
    <x v="0"/>
    <n v="0"/>
  </r>
  <r>
    <x v="6764"/>
    <n v="33"/>
    <s v="Female"/>
    <s v="Australia"/>
    <d v="2024-08-24T10:45:46"/>
    <x v="2"/>
    <n v="4"/>
    <n v="1"/>
    <n v="50"/>
    <n v="3"/>
    <n v="179.59"/>
    <s v=""/>
    <n v="2"/>
    <s v=""/>
    <n v="87"/>
    <n v="0.25"/>
    <n v="0.06"/>
    <n v="89.795000000000002"/>
    <x v="0"/>
    <n v="0"/>
  </r>
  <r>
    <x v="6765"/>
    <n v="39"/>
    <s v="Male"/>
    <s v="Australia"/>
    <d v="2024-06-11T08:20:05"/>
    <x v="3"/>
    <n v="4"/>
    <n v="2"/>
    <n v="43"/>
    <n v="3"/>
    <n v="179.58"/>
    <s v=""/>
    <n v="2"/>
    <s v=""/>
    <n v="6"/>
    <n v="0.5"/>
    <n v="6.9767441860465101E-2"/>
    <n v="89.79"/>
    <x v="0"/>
    <n v="0"/>
  </r>
  <r>
    <x v="6766"/>
    <n v="46"/>
    <s v="Male"/>
    <s v="USA"/>
    <d v="2023-02-12T11:09:54"/>
    <x v="5"/>
    <n v="0"/>
    <n v="0"/>
    <n v="55"/>
    <n v="2"/>
    <n v="179.47"/>
    <s v=""/>
    <n v="2"/>
    <s v=""/>
    <n v="12"/>
    <n v="0"/>
    <n v="3.6363636363636299E-2"/>
    <n v="89.734999999999999"/>
    <x v="0"/>
    <n v="1"/>
  </r>
  <r>
    <x v="6767"/>
    <n v="26"/>
    <s v="Female"/>
    <s v="USA"/>
    <d v="2024-04-03T14:23:50"/>
    <x v="3"/>
    <n v="4"/>
    <n v="1"/>
    <n v="45"/>
    <n v="1"/>
    <n v="179.46"/>
    <s v=""/>
    <n v="2"/>
    <s v=""/>
    <n v="2"/>
    <n v="0.25"/>
    <n v="2.2222222222222199E-2"/>
    <n v="89.73"/>
    <x v="0"/>
    <n v="0"/>
  </r>
  <r>
    <x v="6768"/>
    <n v="35"/>
    <s v="Female"/>
    <s v="Australia"/>
    <d v="2023-03-04T10:05:05"/>
    <x v="5"/>
    <n v="5"/>
    <n v="1"/>
    <n v="59"/>
    <n v="1"/>
    <n v="179.2"/>
    <s v=""/>
    <n v="2"/>
    <s v=""/>
    <n v="3"/>
    <n v="0.2"/>
    <n v="1.6949152542372801E-2"/>
    <n v="89.6"/>
    <x v="0"/>
    <n v="0"/>
  </r>
  <r>
    <x v="6769"/>
    <n v="41"/>
    <s v="Female"/>
    <s v="USA"/>
    <d v="2023-04-04T10:44:49"/>
    <x v="0"/>
    <n v="5"/>
    <n v="1"/>
    <n v="41"/>
    <n v="2"/>
    <n v="178.88"/>
    <s v=""/>
    <n v="2"/>
    <s v=""/>
    <n v="43"/>
    <n v="0.2"/>
    <n v="4.8780487804878002E-2"/>
    <n v="89.44"/>
    <x v="0"/>
    <n v="0"/>
  </r>
  <r>
    <x v="6770"/>
    <n v="42"/>
    <s v="Female"/>
    <s v="USA"/>
    <d v="2023-07-18T21:08:16"/>
    <x v="4"/>
    <n v="2"/>
    <n v="1"/>
    <n v="46"/>
    <n v="2"/>
    <n v="178.6"/>
    <s v=""/>
    <n v="2"/>
    <s v=""/>
    <n v="4"/>
    <n v="0.5"/>
    <n v="4.3478260869565202E-2"/>
    <n v="89.3"/>
    <x v="0"/>
    <n v="0"/>
  </r>
  <r>
    <x v="6771"/>
    <n v="27"/>
    <s v="Male"/>
    <s v="Germany"/>
    <d v="2023-12-01T10:17:20"/>
    <x v="3"/>
    <n v="7"/>
    <n v="0"/>
    <n v="41"/>
    <n v="2"/>
    <n v="178.29"/>
    <s v=""/>
    <n v="2"/>
    <s v=""/>
    <n v="56"/>
    <n v="0"/>
    <n v="4.8780487804878002E-2"/>
    <n v="89.144999999999996"/>
    <x v="0"/>
    <n v="0"/>
  </r>
  <r>
    <x v="6772"/>
    <n v="29"/>
    <s v="Male"/>
    <s v="Germany"/>
    <d v="2024-01-22T01:55:56"/>
    <x v="4"/>
    <n v="2"/>
    <n v="0"/>
    <n v="55"/>
    <n v="1"/>
    <n v="177.93"/>
    <s v=""/>
    <n v="2"/>
    <s v=""/>
    <n v="14"/>
    <n v="0"/>
    <n v="1.8181818181818101E-2"/>
    <n v="88.965000000000003"/>
    <x v="0"/>
    <n v="0"/>
  </r>
  <r>
    <x v="6773"/>
    <n v="29"/>
    <s v="Male"/>
    <s v="France"/>
    <d v="2024-09-28T05:57:09"/>
    <x v="3"/>
    <n v="7"/>
    <n v="0"/>
    <n v="59"/>
    <n v="2"/>
    <n v="177.59"/>
    <s v=""/>
    <n v="2"/>
    <s v=""/>
    <n v="13"/>
    <n v="0"/>
    <n v="3.38983050847457E-2"/>
    <n v="88.795000000000002"/>
    <x v="0"/>
    <n v="0"/>
  </r>
  <r>
    <x v="6774"/>
    <n v="49"/>
    <s v="Female"/>
    <s v="USA"/>
    <d v="2024-12-11T20:03:42"/>
    <x v="5"/>
    <n v="1"/>
    <n v="1"/>
    <n v="51"/>
    <n v="5"/>
    <n v="177.26"/>
    <s v=""/>
    <n v="2"/>
    <s v=""/>
    <n v="115"/>
    <n v="1"/>
    <n v="9.8039215686274495E-2"/>
    <n v="88.63"/>
    <x v="0"/>
    <n v="0"/>
  </r>
  <r>
    <x v="6775"/>
    <n v="57"/>
    <s v="Female"/>
    <s v="UK"/>
    <d v="2024-09-18T15:15:12"/>
    <x v="2"/>
    <n v="3"/>
    <n v="0"/>
    <n v="51"/>
    <n v="1"/>
    <n v="177.17"/>
    <s v=""/>
    <n v="2"/>
    <s v=""/>
    <n v="47"/>
    <n v="0"/>
    <n v="1.9607843137254902E-2"/>
    <n v="88.584999999999994"/>
    <x v="0"/>
    <n v="0"/>
  </r>
  <r>
    <x v="6776"/>
    <n v="38"/>
    <s v="Male"/>
    <s v="Germany"/>
    <d v="2023-01-20T08:19:07"/>
    <x v="0"/>
    <n v="2"/>
    <n v="1"/>
    <n v="46"/>
    <n v="4"/>
    <n v="177.06"/>
    <s v=""/>
    <n v="2"/>
    <s v=""/>
    <n v="15"/>
    <n v="0.5"/>
    <n v="8.6956521739130405E-2"/>
    <n v="88.53"/>
    <x v="0"/>
    <n v="0"/>
  </r>
  <r>
    <x v="6777"/>
    <n v="33"/>
    <s v="Female"/>
    <s v="Japan"/>
    <d v="2023-01-23T00:33:51"/>
    <x v="4"/>
    <n v="4"/>
    <n v="0"/>
    <n v="59"/>
    <n v="5"/>
    <n v="176.96"/>
    <s v=""/>
    <n v="2"/>
    <s v=""/>
    <n v="109"/>
    <n v="0"/>
    <n v="8.4745762711864403E-2"/>
    <n v="88.48"/>
    <x v="0"/>
    <n v="1"/>
  </r>
  <r>
    <x v="6778"/>
    <n v="39"/>
    <s v="Female"/>
    <s v="USA"/>
    <d v="2024-03-17T01:52:56"/>
    <x v="2"/>
    <n v="2"/>
    <n v="0"/>
    <n v="41"/>
    <n v="5"/>
    <n v="176.77"/>
    <s v=""/>
    <n v="2"/>
    <s v=""/>
    <n v="73"/>
    <n v="0"/>
    <n v="0.12195121951219499"/>
    <n v="88.385000000000005"/>
    <x v="0"/>
    <n v="0"/>
  </r>
  <r>
    <x v="6779"/>
    <n v="47"/>
    <s v="Female"/>
    <s v="Germany"/>
    <d v="2024-10-04T02:07:27"/>
    <x v="3"/>
    <n v="3"/>
    <n v="0"/>
    <n v="47"/>
    <n v="3"/>
    <n v="176.76"/>
    <s v=""/>
    <n v="2"/>
    <s v=""/>
    <n v="18"/>
    <n v="0"/>
    <n v="6.3829787234042507E-2"/>
    <n v="88.38"/>
    <x v="0"/>
    <n v="1"/>
  </r>
  <r>
    <x v="6780"/>
    <n v="32"/>
    <s v="Female"/>
    <s v="Canada"/>
    <d v="2023-03-14T05:09:52"/>
    <x v="1"/>
    <n v="4"/>
    <n v="2"/>
    <n v="58"/>
    <n v="2"/>
    <n v="176.55"/>
    <s v=""/>
    <n v="2"/>
    <s v=""/>
    <n v="29"/>
    <n v="0.5"/>
    <n v="3.4482758620689599E-2"/>
    <n v="88.275000000000006"/>
    <x v="0"/>
    <n v="0"/>
  </r>
  <r>
    <x v="6781"/>
    <n v="34"/>
    <s v="Male"/>
    <s v="USA"/>
    <d v="2024-12-09T14:02:14"/>
    <x v="5"/>
    <n v="5"/>
    <n v="2"/>
    <n v="39"/>
    <n v="1"/>
    <n v="176.52"/>
    <s v=""/>
    <n v="2"/>
    <s v=""/>
    <n v="10"/>
    <n v="0.4"/>
    <n v="2.5641025641025599E-2"/>
    <n v="88.26"/>
    <x v="0"/>
    <n v="0"/>
  </r>
  <r>
    <x v="6782"/>
    <n v="30"/>
    <s v="Female"/>
    <s v="UK"/>
    <d v="2024-01-29T00:23:10"/>
    <x v="5"/>
    <n v="3"/>
    <n v="1"/>
    <n v="40"/>
    <n v="2"/>
    <n v="176.48"/>
    <s v=""/>
    <n v="2"/>
    <s v=""/>
    <n v="62"/>
    <n v="0.33333333333333298"/>
    <n v="0.05"/>
    <n v="88.24"/>
    <x v="0"/>
    <n v="0"/>
  </r>
  <r>
    <x v="6783"/>
    <n v="44"/>
    <s v="Male"/>
    <s v="Australia"/>
    <d v="2024-12-27T04:00:44"/>
    <x v="4"/>
    <n v="5"/>
    <n v="3"/>
    <n v="50"/>
    <n v="2"/>
    <n v="176.22"/>
    <s v=""/>
    <n v="2"/>
    <s v=""/>
    <n v="4"/>
    <n v="0.6"/>
    <n v="0.04"/>
    <n v="88.11"/>
    <x v="0"/>
    <n v="0"/>
  </r>
  <r>
    <x v="6784"/>
    <n v="30"/>
    <s v="Male"/>
    <s v="USA"/>
    <d v="2024-03-10T00:30:29"/>
    <x v="3"/>
    <n v="4"/>
    <n v="1"/>
    <n v="50"/>
    <n v="1"/>
    <n v="176.18"/>
    <s v=""/>
    <n v="2"/>
    <s v=""/>
    <n v="9"/>
    <n v="0.25"/>
    <n v="0.02"/>
    <n v="88.09"/>
    <x v="0"/>
    <n v="0"/>
  </r>
  <r>
    <x v="6785"/>
    <n v="20"/>
    <s v="Male"/>
    <s v="Canada"/>
    <d v="2024-03-30T14:01:45"/>
    <x v="2"/>
    <n v="1"/>
    <n v="0"/>
    <n v="46"/>
    <n v="3"/>
    <n v="176.15"/>
    <s v=""/>
    <n v="2"/>
    <s v=""/>
    <n v="6"/>
    <n v="0"/>
    <n v="6.5217391304347797E-2"/>
    <n v="88.075000000000003"/>
    <x v="0"/>
    <n v="1"/>
  </r>
  <r>
    <x v="6786"/>
    <n v="33"/>
    <s v="Female"/>
    <s v="France"/>
    <d v="2024-07-15T17:18:12"/>
    <x v="4"/>
    <n v="2"/>
    <n v="1"/>
    <n v="51"/>
    <n v="2"/>
    <n v="176.01"/>
    <s v=""/>
    <n v="2"/>
    <s v=""/>
    <n v="32"/>
    <n v="0.5"/>
    <n v="3.9215686274509803E-2"/>
    <n v="88.004999999999995"/>
    <x v="0"/>
    <n v="1"/>
  </r>
  <r>
    <x v="6787"/>
    <n v="27"/>
    <s v="Female"/>
    <s v="Canada"/>
    <d v="2023-10-04T09:19:58"/>
    <x v="1"/>
    <n v="2"/>
    <n v="0"/>
    <n v="48"/>
    <n v="5"/>
    <n v="175.87"/>
    <s v=""/>
    <n v="2"/>
    <s v=""/>
    <n v="25"/>
    <n v="0"/>
    <n v="0.10416666666666601"/>
    <n v="87.935000000000002"/>
    <x v="0"/>
    <n v="0"/>
  </r>
  <r>
    <x v="6788"/>
    <n v="40"/>
    <s v="Female"/>
    <s v="France"/>
    <d v="2024-06-22T01:18:58"/>
    <x v="5"/>
    <n v="4"/>
    <n v="1"/>
    <n v="56"/>
    <n v="1"/>
    <n v="175.72"/>
    <s v=""/>
    <n v="2"/>
    <s v=""/>
    <n v="44"/>
    <n v="0.25"/>
    <n v="1.7857142857142801E-2"/>
    <n v="87.86"/>
    <x v="0"/>
    <n v="1"/>
  </r>
  <r>
    <x v="6789"/>
    <n v="31"/>
    <s v="Male"/>
    <s v="Germany"/>
    <d v="2023-12-19T16:19:31"/>
    <x v="4"/>
    <n v="1"/>
    <n v="0"/>
    <n v="49"/>
    <n v="3"/>
    <n v="175.71"/>
    <s v=""/>
    <n v="2"/>
    <s v=""/>
    <n v="8"/>
    <n v="0"/>
    <n v="6.1224489795918297E-2"/>
    <n v="87.855000000000004"/>
    <x v="0"/>
    <n v="0"/>
  </r>
  <r>
    <x v="6790"/>
    <n v="49"/>
    <s v="Female"/>
    <s v="USA"/>
    <d v="2023-09-20T22:38:45"/>
    <x v="5"/>
    <n v="1"/>
    <n v="0"/>
    <n v="43"/>
    <n v="3"/>
    <n v="175.5"/>
    <s v=""/>
    <n v="2"/>
    <s v=""/>
    <n v="28"/>
    <n v="0"/>
    <n v="6.9767441860465101E-2"/>
    <n v="87.75"/>
    <x v="0"/>
    <n v="0"/>
  </r>
  <r>
    <x v="6791"/>
    <n v="19"/>
    <s v="Female"/>
    <s v="Germany"/>
    <d v="2023-12-01T07:22:07"/>
    <x v="1"/>
    <n v="2"/>
    <n v="1"/>
    <n v="41"/>
    <n v="1"/>
    <n v="175.39"/>
    <s v=""/>
    <n v="2"/>
    <s v=""/>
    <n v="33"/>
    <n v="0.5"/>
    <n v="2.4390243902439001E-2"/>
    <n v="87.694999999999993"/>
    <x v="0"/>
    <n v="1"/>
  </r>
  <r>
    <x v="6792"/>
    <n v="37"/>
    <s v="Female"/>
    <s v="Australia"/>
    <d v="2023-02-05T01:01:48"/>
    <x v="3"/>
    <n v="1"/>
    <n v="0"/>
    <n v="48"/>
    <n v="5"/>
    <n v="175.21"/>
    <s v=""/>
    <n v="2"/>
    <s v=""/>
    <n v="0"/>
    <n v="0"/>
    <n v="0.10416666666666601"/>
    <n v="87.605000000000004"/>
    <x v="0"/>
    <n v="0"/>
  </r>
  <r>
    <x v="6793"/>
    <n v="45"/>
    <s v="Female"/>
    <s v="UK"/>
    <d v="2023-02-19T16:55:10"/>
    <x v="2"/>
    <n v="5"/>
    <n v="0"/>
    <n v="51"/>
    <n v="2"/>
    <n v="175.2"/>
    <s v=""/>
    <n v="2"/>
    <s v=""/>
    <n v="3"/>
    <n v="0"/>
    <n v="3.9215686274509803E-2"/>
    <n v="87.6"/>
    <x v="0"/>
    <n v="0"/>
  </r>
  <r>
    <x v="6794"/>
    <n v="35"/>
    <s v="Female"/>
    <s v="USA"/>
    <d v="2024-01-29T14:59:14"/>
    <x v="3"/>
    <n v="3"/>
    <n v="1"/>
    <n v="60"/>
    <n v="2"/>
    <n v="175.2"/>
    <s v=""/>
    <n v="2"/>
    <s v=""/>
    <n v="60"/>
    <n v="0.33333333333333298"/>
    <n v="3.3333333333333298E-2"/>
    <n v="87.6"/>
    <x v="0"/>
    <n v="0"/>
  </r>
  <r>
    <x v="6795"/>
    <n v="54"/>
    <s v="Female"/>
    <s v="Germany"/>
    <d v="2023-12-30T13:41:14"/>
    <x v="4"/>
    <n v="2"/>
    <n v="1"/>
    <n v="46"/>
    <n v="0"/>
    <n v="175.18"/>
    <s v=""/>
    <n v="2"/>
    <s v=""/>
    <n v="2"/>
    <n v="0.5"/>
    <n v="0"/>
    <n v="87.59"/>
    <x v="0"/>
    <n v="0"/>
  </r>
  <r>
    <x v="6796"/>
    <n v="23"/>
    <s v="Male"/>
    <s v="USA"/>
    <d v="2024-03-08T13:27:54"/>
    <x v="2"/>
    <n v="3"/>
    <n v="2"/>
    <n v="46"/>
    <n v="1"/>
    <n v="175.15"/>
    <s v=""/>
    <n v="2"/>
    <s v=""/>
    <n v="57"/>
    <n v="0.66666666666666596"/>
    <n v="2.1739130434782601E-2"/>
    <n v="87.575000000000003"/>
    <x v="0"/>
    <n v="0"/>
  </r>
  <r>
    <x v="6797"/>
    <n v="45"/>
    <s v="Male"/>
    <s v="Canada"/>
    <d v="2024-02-26T16:06:12"/>
    <x v="5"/>
    <n v="6"/>
    <n v="2"/>
    <n v="42"/>
    <n v="1"/>
    <n v="174.69"/>
    <s v=""/>
    <n v="2"/>
    <s v=""/>
    <n v="68"/>
    <n v="0.33333333333333298"/>
    <n v="2.3809523809523801E-2"/>
    <n v="87.344999999999999"/>
    <x v="0"/>
    <n v="0"/>
  </r>
  <r>
    <x v="6798"/>
    <n v="37"/>
    <s v="Female"/>
    <s v="USA"/>
    <d v="2024-03-20T20:24:35"/>
    <x v="4"/>
    <n v="1"/>
    <n v="0"/>
    <n v="41"/>
    <n v="2"/>
    <n v="174.68"/>
    <s v=""/>
    <n v="2"/>
    <s v=""/>
    <n v="9"/>
    <n v="0"/>
    <n v="4.8780487804878002E-2"/>
    <n v="87.34"/>
    <x v="0"/>
    <n v="0"/>
  </r>
  <r>
    <x v="6799"/>
    <n v="41"/>
    <s v="Male"/>
    <s v="Canada"/>
    <d v="2024-07-11T02:20:03"/>
    <x v="4"/>
    <n v="7"/>
    <n v="1"/>
    <n v="50"/>
    <n v="5"/>
    <n v="174.55"/>
    <s v=""/>
    <n v="2"/>
    <s v=""/>
    <n v="67"/>
    <n v="0.14285714285714199"/>
    <n v="0.1"/>
    <n v="87.275000000000006"/>
    <x v="0"/>
    <n v="1"/>
  </r>
  <r>
    <x v="6800"/>
    <n v="34"/>
    <s v="Male"/>
    <s v="USA"/>
    <d v="2023-06-06T12:53:35"/>
    <x v="1"/>
    <n v="4"/>
    <n v="2"/>
    <n v="37"/>
    <n v="2"/>
    <n v="174.52"/>
    <s v=""/>
    <n v="2"/>
    <s v=""/>
    <n v="6"/>
    <n v="0.5"/>
    <n v="5.4054054054054002E-2"/>
    <n v="87.26"/>
    <x v="0"/>
    <n v="0"/>
  </r>
  <r>
    <x v="6801"/>
    <n v="25"/>
    <s v="Female"/>
    <s v="USA"/>
    <d v="2024-03-06T20:34:54"/>
    <x v="2"/>
    <n v="4"/>
    <n v="0"/>
    <n v="43"/>
    <n v="3"/>
    <n v="174.14"/>
    <s v=""/>
    <n v="2"/>
    <s v=""/>
    <n v="17"/>
    <n v="0"/>
    <n v="6.9767441860465101E-2"/>
    <n v="87.07"/>
    <x v="0"/>
    <n v="0"/>
  </r>
  <r>
    <x v="6802"/>
    <n v="44"/>
    <s v="Female"/>
    <s v="Japan"/>
    <d v="2023-08-17T22:26:16"/>
    <x v="2"/>
    <n v="5"/>
    <n v="2"/>
    <n v="43"/>
    <n v="2"/>
    <n v="173.96"/>
    <s v=""/>
    <n v="2"/>
    <s v=""/>
    <n v="5"/>
    <n v="0.4"/>
    <n v="4.6511627906976702E-2"/>
    <n v="86.98"/>
    <x v="0"/>
    <n v="0"/>
  </r>
  <r>
    <x v="6803"/>
    <n v="38"/>
    <s v="Male"/>
    <s v="USA"/>
    <d v="2024-06-26T06:03:52"/>
    <x v="3"/>
    <n v="5"/>
    <n v="2"/>
    <n v="46"/>
    <n v="0"/>
    <n v="173.39"/>
    <s v=""/>
    <n v="2"/>
    <s v=""/>
    <n v="36"/>
    <n v="0.4"/>
    <n v="0"/>
    <n v="86.694999999999993"/>
    <x v="0"/>
    <n v="0"/>
  </r>
  <r>
    <x v="6804"/>
    <n v="37"/>
    <s v="Female"/>
    <s v="USA"/>
    <d v="2024-10-23T01:40:56"/>
    <x v="0"/>
    <n v="3"/>
    <n v="3"/>
    <n v="43"/>
    <n v="1"/>
    <n v="173.13"/>
    <s v=""/>
    <n v="2"/>
    <s v=""/>
    <n v="3"/>
    <n v="1"/>
    <n v="2.3255813953488299E-2"/>
    <n v="86.564999999999998"/>
    <x v="0"/>
    <n v="0"/>
  </r>
  <r>
    <x v="6805"/>
    <n v="18"/>
    <s v="Female"/>
    <s v="UK"/>
    <d v="2024-05-14T21:49:11"/>
    <x v="2"/>
    <n v="2"/>
    <n v="0"/>
    <n v="60"/>
    <n v="6"/>
    <n v="172.57"/>
    <s v=""/>
    <n v="2"/>
    <s v=""/>
    <n v="14"/>
    <n v="0"/>
    <n v="0.1"/>
    <n v="86.284999999999997"/>
    <x v="0"/>
    <n v="0"/>
  </r>
  <r>
    <x v="6806"/>
    <n v="32"/>
    <s v="Male"/>
    <s v="USA"/>
    <d v="2024-07-29T11:17:27"/>
    <x v="4"/>
    <n v="4"/>
    <n v="2"/>
    <n v="41"/>
    <n v="5"/>
    <n v="171.94"/>
    <s v=""/>
    <n v="2"/>
    <s v=""/>
    <n v="4"/>
    <n v="0.5"/>
    <n v="0.12195121951219499"/>
    <n v="85.97"/>
    <x v="0"/>
    <n v="0"/>
  </r>
  <r>
    <x v="6807"/>
    <n v="21"/>
    <s v="Female"/>
    <s v="USA"/>
    <d v="2023-01-26T00:06:36"/>
    <x v="4"/>
    <n v="2"/>
    <n v="1"/>
    <n v="44"/>
    <n v="2"/>
    <n v="171.85"/>
    <s v=""/>
    <n v="2"/>
    <s v=""/>
    <n v="21"/>
    <n v="0.5"/>
    <n v="4.54545454545454E-2"/>
    <n v="85.924999999999997"/>
    <x v="0"/>
    <n v="0"/>
  </r>
  <r>
    <x v="6808"/>
    <n v="27"/>
    <s v="Male"/>
    <s v="USA"/>
    <d v="2023-07-14T06:10:07"/>
    <x v="0"/>
    <n v="4"/>
    <n v="2"/>
    <n v="57"/>
    <n v="4"/>
    <n v="171.53"/>
    <s v=""/>
    <n v="2"/>
    <s v=""/>
    <n v="18"/>
    <n v="0.5"/>
    <n v="7.0175438596491196E-2"/>
    <n v="85.765000000000001"/>
    <x v="0"/>
    <n v="0"/>
  </r>
  <r>
    <x v="6809"/>
    <n v="52"/>
    <s v="Female"/>
    <s v="Germany"/>
    <d v="2023-08-04T10:17:27"/>
    <x v="3"/>
    <n v="3"/>
    <n v="1"/>
    <n v="43"/>
    <n v="4"/>
    <n v="171.29"/>
    <s v=""/>
    <n v="2"/>
    <s v=""/>
    <n v="41"/>
    <n v="0.33333333333333298"/>
    <n v="9.3023255813953404E-2"/>
    <n v="85.644999999999996"/>
    <x v="0"/>
    <n v="0"/>
  </r>
  <r>
    <x v="6810"/>
    <n v="19"/>
    <s v="Male"/>
    <s v="Japan"/>
    <d v="2024-01-11T13:19:52"/>
    <x v="2"/>
    <n v="3"/>
    <n v="2"/>
    <n v="46"/>
    <n v="5"/>
    <n v="171.29"/>
    <s v=""/>
    <n v="2"/>
    <s v=""/>
    <n v="0"/>
    <n v="0.66666666666666596"/>
    <n v="0.108695652173913"/>
    <n v="85.644999999999996"/>
    <x v="0"/>
    <n v="0"/>
  </r>
  <r>
    <x v="6811"/>
    <n v="52"/>
    <s v="Male"/>
    <s v="USA"/>
    <d v="2023-10-08T14:04:52"/>
    <x v="0"/>
    <n v="2"/>
    <n v="0"/>
    <n v="51"/>
    <n v="4"/>
    <n v="171.16"/>
    <s v=""/>
    <n v="2"/>
    <s v=""/>
    <n v="13"/>
    <n v="0"/>
    <n v="7.8431372549019607E-2"/>
    <n v="85.58"/>
    <x v="0"/>
    <n v="0"/>
  </r>
  <r>
    <x v="6812"/>
    <n v="23"/>
    <s v="Male"/>
    <s v="Canada"/>
    <d v="2024-09-29T08:14:05"/>
    <x v="2"/>
    <n v="3"/>
    <n v="1"/>
    <n v="45"/>
    <n v="5"/>
    <n v="170.27"/>
    <s v=""/>
    <n v="2"/>
    <s v=""/>
    <n v="0"/>
    <n v="0.33333333333333298"/>
    <n v="0.11111111111111099"/>
    <n v="85.135000000000005"/>
    <x v="0"/>
    <n v="0"/>
  </r>
  <r>
    <x v="6813"/>
    <n v="42"/>
    <s v="Female"/>
    <s v="UK"/>
    <d v="2024-08-22T13:29:57"/>
    <x v="5"/>
    <n v="5"/>
    <n v="1"/>
    <n v="58"/>
    <n v="4"/>
    <n v="169.88"/>
    <s v=""/>
    <n v="2"/>
    <s v=""/>
    <n v="52"/>
    <n v="0.2"/>
    <n v="6.8965517241379296E-2"/>
    <n v="84.94"/>
    <x v="0"/>
    <n v="0"/>
  </r>
  <r>
    <x v="6814"/>
    <n v="26"/>
    <s v="Male"/>
    <s v="Japan"/>
    <d v="2024-11-24T06:05:11"/>
    <x v="5"/>
    <n v="5"/>
    <n v="2"/>
    <n v="48"/>
    <n v="2"/>
    <n v="169.76"/>
    <s v=""/>
    <n v="2"/>
    <s v=""/>
    <n v="17"/>
    <n v="0.4"/>
    <n v="4.1666666666666602E-2"/>
    <n v="84.88"/>
    <x v="0"/>
    <n v="1"/>
  </r>
  <r>
    <x v="6815"/>
    <n v="30"/>
    <s v="Male"/>
    <s v="Canada"/>
    <d v="2024-07-21T01:47:39"/>
    <x v="1"/>
    <n v="4"/>
    <n v="1"/>
    <n v="43"/>
    <n v="2"/>
    <n v="169.66"/>
    <s v=""/>
    <n v="2"/>
    <s v=""/>
    <n v="111"/>
    <n v="0.25"/>
    <n v="4.6511627906976702E-2"/>
    <n v="84.83"/>
    <x v="0"/>
    <n v="1"/>
  </r>
  <r>
    <x v="6816"/>
    <n v="22"/>
    <s v="Female"/>
    <s v="UK"/>
    <d v="2023-04-16T14:46:16"/>
    <x v="4"/>
    <n v="2"/>
    <n v="1"/>
    <n v="35"/>
    <n v="3"/>
    <n v="169.61"/>
    <s v=""/>
    <n v="2"/>
    <s v=""/>
    <n v="16"/>
    <n v="0.5"/>
    <n v="8.5714285714285701E-2"/>
    <n v="84.805000000000007"/>
    <x v="0"/>
    <n v="0"/>
  </r>
  <r>
    <x v="6817"/>
    <n v="23"/>
    <s v="Male"/>
    <s v="USA"/>
    <d v="2023-01-08T15:58:31"/>
    <x v="1"/>
    <n v="5"/>
    <n v="1"/>
    <n v="56"/>
    <n v="2"/>
    <n v="169.52"/>
    <s v=""/>
    <n v="2"/>
    <s v=""/>
    <n v="2"/>
    <n v="0.2"/>
    <n v="3.5714285714285698E-2"/>
    <n v="84.76"/>
    <x v="0"/>
    <n v="0"/>
  </r>
  <r>
    <x v="6818"/>
    <n v="20"/>
    <s v="Female"/>
    <s v="USA"/>
    <d v="2023-04-25T11:56:56"/>
    <x v="1"/>
    <n v="4"/>
    <n v="2"/>
    <n v="62"/>
    <n v="2"/>
    <n v="169.42"/>
    <s v=""/>
    <n v="2"/>
    <s v=""/>
    <n v="75"/>
    <n v="0.5"/>
    <n v="3.2258064516128997E-2"/>
    <n v="84.71"/>
    <x v="0"/>
    <n v="0"/>
  </r>
  <r>
    <x v="6819"/>
    <n v="51"/>
    <s v="Male"/>
    <s v="USA"/>
    <d v="2024-08-23T15:46:53"/>
    <x v="0"/>
    <n v="4"/>
    <n v="2"/>
    <n v="54"/>
    <n v="3"/>
    <n v="169.13"/>
    <s v=""/>
    <n v="2"/>
    <s v=""/>
    <n v="14"/>
    <n v="0.5"/>
    <n v="5.5555555555555497E-2"/>
    <n v="84.564999999999998"/>
    <x v="0"/>
    <n v="0"/>
  </r>
  <r>
    <x v="6820"/>
    <n v="31"/>
    <s v="Female"/>
    <s v="Canada"/>
    <d v="2024-05-03T18:37:03"/>
    <x v="3"/>
    <n v="7"/>
    <n v="1"/>
    <n v="66"/>
    <n v="3"/>
    <n v="168.92"/>
    <s v=""/>
    <n v="2"/>
    <s v=""/>
    <n v="31"/>
    <n v="0.14285714285714199"/>
    <n v="4.54545454545454E-2"/>
    <n v="84.46"/>
    <x v="0"/>
    <n v="0"/>
  </r>
  <r>
    <x v="6821"/>
    <n v="29"/>
    <s v="Male"/>
    <s v="USA"/>
    <d v="2023-04-26T02:33:01"/>
    <x v="2"/>
    <n v="1"/>
    <n v="1"/>
    <n v="53"/>
    <n v="4"/>
    <n v="168.13"/>
    <s v=""/>
    <n v="2"/>
    <s v=""/>
    <n v="11"/>
    <n v="1"/>
    <n v="7.5471698113207503E-2"/>
    <n v="84.064999999999998"/>
    <x v="0"/>
    <n v="0"/>
  </r>
  <r>
    <x v="6822"/>
    <n v="31"/>
    <s v="Male"/>
    <s v="Australia"/>
    <d v="2024-10-26T07:04:07"/>
    <x v="2"/>
    <n v="4"/>
    <n v="0"/>
    <n v="54"/>
    <n v="4"/>
    <n v="167.88"/>
    <s v=""/>
    <n v="2"/>
    <s v=""/>
    <n v="62"/>
    <n v="0"/>
    <n v="7.4074074074074001E-2"/>
    <n v="83.94"/>
    <x v="0"/>
    <n v="0"/>
  </r>
  <r>
    <x v="6823"/>
    <n v="44"/>
    <s v="Female"/>
    <s v="France"/>
    <d v="2023-05-05T17:14:58"/>
    <x v="1"/>
    <n v="3"/>
    <n v="1"/>
    <n v="64"/>
    <n v="5"/>
    <n v="167.85"/>
    <s v=""/>
    <n v="2"/>
    <s v=""/>
    <n v="27"/>
    <n v="0.33333333333333298"/>
    <n v="7.8125E-2"/>
    <n v="83.924999999999997"/>
    <x v="0"/>
    <n v="0"/>
  </r>
  <r>
    <x v="6824"/>
    <n v="19"/>
    <s v="Female"/>
    <s v="Canada"/>
    <d v="2023-02-27T22:02:09"/>
    <x v="2"/>
    <n v="5"/>
    <n v="1"/>
    <n v="44"/>
    <n v="5"/>
    <n v="167.41"/>
    <s v=""/>
    <n v="2"/>
    <s v=""/>
    <n v="78"/>
    <n v="0.2"/>
    <n v="0.11363636363636299"/>
    <n v="83.704999999999998"/>
    <x v="0"/>
    <n v="0"/>
  </r>
  <r>
    <x v="6825"/>
    <n v="36"/>
    <s v="Male"/>
    <s v="Australia"/>
    <d v="2024-08-23T07:01:14"/>
    <x v="4"/>
    <n v="2"/>
    <n v="0"/>
    <n v="61"/>
    <n v="3"/>
    <n v="167.24"/>
    <s v=""/>
    <n v="2"/>
    <s v=""/>
    <n v="15"/>
    <n v="0"/>
    <n v="4.9180327868852403E-2"/>
    <n v="83.62"/>
    <x v="0"/>
    <n v="0"/>
  </r>
  <r>
    <x v="6826"/>
    <n v="28"/>
    <s v="Male"/>
    <s v="Germany"/>
    <d v="2024-09-26T08:41:19"/>
    <x v="2"/>
    <n v="2"/>
    <n v="0"/>
    <n v="58"/>
    <n v="6"/>
    <n v="167.17"/>
    <s v=""/>
    <n v="2"/>
    <s v=""/>
    <n v="20"/>
    <n v="0"/>
    <n v="0.10344827586206801"/>
    <n v="83.584999999999994"/>
    <x v="0"/>
    <n v="1"/>
  </r>
  <r>
    <x v="6827"/>
    <n v="48"/>
    <s v="Male"/>
    <s v="USA"/>
    <d v="2023-10-12T12:59:21"/>
    <x v="1"/>
    <n v="2"/>
    <n v="0"/>
    <n v="42"/>
    <n v="2"/>
    <n v="167.07"/>
    <s v=""/>
    <n v="2"/>
    <s v=""/>
    <n v="8"/>
    <n v="0"/>
    <n v="4.7619047619047603E-2"/>
    <n v="83.534999999999997"/>
    <x v="0"/>
    <n v="0"/>
  </r>
  <r>
    <x v="6828"/>
    <n v="27"/>
    <s v="Male"/>
    <s v="USA"/>
    <d v="2023-05-20T04:45:30"/>
    <x v="5"/>
    <n v="4"/>
    <n v="1"/>
    <n v="42"/>
    <n v="3"/>
    <n v="166.81"/>
    <s v=""/>
    <n v="2"/>
    <s v=""/>
    <n v="24"/>
    <n v="0.25"/>
    <n v="7.1428571428571397E-2"/>
    <n v="83.405000000000001"/>
    <x v="0"/>
    <n v="0"/>
  </r>
  <r>
    <x v="6829"/>
    <n v="25"/>
    <s v="Male"/>
    <s v="USA"/>
    <d v="2023-08-06T13:23:42"/>
    <x v="2"/>
    <n v="4"/>
    <n v="1"/>
    <n v="41"/>
    <n v="2"/>
    <n v="166.59"/>
    <s v=""/>
    <n v="2"/>
    <s v=""/>
    <n v="57"/>
    <n v="0.25"/>
    <n v="4.8780487804878002E-2"/>
    <n v="83.295000000000002"/>
    <x v="0"/>
    <n v="0"/>
  </r>
  <r>
    <x v="6830"/>
    <n v="30"/>
    <s v="Male"/>
    <s v="Canada"/>
    <d v="2023-08-25T21:42:50"/>
    <x v="5"/>
    <n v="1"/>
    <n v="0"/>
    <n v="58"/>
    <n v="2"/>
    <n v="166.59"/>
    <s v=""/>
    <n v="2"/>
    <s v=""/>
    <n v="49"/>
    <n v="0"/>
    <n v="3.4482758620689599E-2"/>
    <n v="83.295000000000002"/>
    <x v="0"/>
    <n v="0"/>
  </r>
  <r>
    <x v="6831"/>
    <n v="25"/>
    <s v="Female"/>
    <s v="USA"/>
    <d v="2024-05-27T20:49:33"/>
    <x v="2"/>
    <n v="5"/>
    <n v="1"/>
    <n v="54"/>
    <n v="2"/>
    <n v="166.48"/>
    <s v=""/>
    <n v="2"/>
    <s v=""/>
    <n v="7"/>
    <n v="0.2"/>
    <n v="3.7037037037037E-2"/>
    <n v="83.24"/>
    <x v="0"/>
    <n v="0"/>
  </r>
  <r>
    <x v="6832"/>
    <n v="50"/>
    <s v="Female"/>
    <s v="UK"/>
    <d v="2023-10-20T23:56:46"/>
    <x v="2"/>
    <n v="2"/>
    <n v="0"/>
    <n v="49"/>
    <n v="0"/>
    <n v="166.19"/>
    <s v=""/>
    <n v="2"/>
    <s v=""/>
    <n v="23"/>
    <n v="0"/>
    <n v="0"/>
    <n v="83.094999999999999"/>
    <x v="0"/>
    <n v="1"/>
  </r>
  <r>
    <x v="6833"/>
    <n v="31"/>
    <s v="Female"/>
    <s v="Japan"/>
    <d v="2024-04-03T15:51:26"/>
    <x v="1"/>
    <n v="1"/>
    <n v="0"/>
    <n v="54"/>
    <n v="2"/>
    <n v="165.66"/>
    <s v=""/>
    <n v="2"/>
    <s v=""/>
    <n v="5"/>
    <n v="0"/>
    <n v="3.7037037037037E-2"/>
    <n v="82.83"/>
    <x v="0"/>
    <n v="0"/>
  </r>
  <r>
    <x v="6834"/>
    <n v="20"/>
    <s v="Female"/>
    <s v="USA"/>
    <d v="2023-03-16T05:20:54"/>
    <x v="3"/>
    <n v="3"/>
    <n v="0"/>
    <n v="46"/>
    <n v="0"/>
    <n v="165.37"/>
    <s v=""/>
    <n v="2"/>
    <s v=""/>
    <n v="27"/>
    <n v="0"/>
    <n v="0"/>
    <n v="82.685000000000002"/>
    <x v="0"/>
    <n v="0"/>
  </r>
  <r>
    <x v="6835"/>
    <n v="30"/>
    <s v="Female"/>
    <s v="Canada"/>
    <d v="2024-03-14T16:56:15"/>
    <x v="3"/>
    <n v="2"/>
    <n v="2"/>
    <n v="45"/>
    <n v="2"/>
    <n v="165.09"/>
    <s v=""/>
    <n v="2"/>
    <s v=""/>
    <n v="17"/>
    <n v="1"/>
    <n v="4.4444444444444398E-2"/>
    <n v="82.545000000000002"/>
    <x v="0"/>
    <n v="0"/>
  </r>
  <r>
    <x v="6836"/>
    <n v="30"/>
    <s v="Female"/>
    <s v="Canada"/>
    <d v="2024-08-24T12:13:23"/>
    <x v="4"/>
    <n v="9"/>
    <n v="1"/>
    <n v="50"/>
    <n v="2"/>
    <n v="165.08"/>
    <s v=""/>
    <n v="2"/>
    <s v=""/>
    <n v="41"/>
    <n v="0.11111111111111099"/>
    <n v="0.04"/>
    <n v="82.54"/>
    <x v="0"/>
    <n v="0"/>
  </r>
  <r>
    <x v="6837"/>
    <n v="27"/>
    <s v="Female"/>
    <s v="Australia"/>
    <d v="2023-04-23T13:13:30"/>
    <x v="4"/>
    <n v="0"/>
    <n v="0"/>
    <n v="57"/>
    <n v="7"/>
    <n v="165.06"/>
    <s v=""/>
    <n v="2"/>
    <s v=""/>
    <n v="1"/>
    <n v="0"/>
    <n v="0.122807017543859"/>
    <n v="82.53"/>
    <x v="0"/>
    <n v="0"/>
  </r>
  <r>
    <x v="6838"/>
    <n v="23"/>
    <s v="Female"/>
    <s v="USA"/>
    <d v="2024-05-16T05:56:33"/>
    <x v="2"/>
    <n v="6"/>
    <n v="1"/>
    <n v="50"/>
    <n v="0"/>
    <n v="164.86"/>
    <s v=""/>
    <n v="2"/>
    <s v=""/>
    <n v="12"/>
    <n v="0.16666666666666599"/>
    <n v="0"/>
    <n v="82.43"/>
    <x v="0"/>
    <n v="0"/>
  </r>
  <r>
    <x v="6839"/>
    <n v="22"/>
    <s v="Male"/>
    <s v="Canada"/>
    <d v="2023-07-31T07:00:09"/>
    <x v="1"/>
    <n v="1"/>
    <n v="0"/>
    <n v="58"/>
    <n v="5"/>
    <n v="164.69"/>
    <s v=""/>
    <n v="2"/>
    <s v=""/>
    <n v="53"/>
    <n v="0"/>
    <n v="8.6206896551724102E-2"/>
    <n v="82.344999999999999"/>
    <x v="0"/>
    <n v="0"/>
  </r>
  <r>
    <x v="6840"/>
    <n v="34"/>
    <s v="Female"/>
    <s v="UK"/>
    <d v="2023-04-22T19:42:13"/>
    <x v="4"/>
    <n v="2"/>
    <n v="0"/>
    <n v="40"/>
    <n v="1"/>
    <n v="164.66"/>
    <s v=""/>
    <n v="2"/>
    <s v=""/>
    <n v="16"/>
    <n v="0"/>
    <n v="2.5000000000000001E-2"/>
    <n v="82.33"/>
    <x v="0"/>
    <n v="0"/>
  </r>
  <r>
    <x v="6841"/>
    <n v="37"/>
    <s v="Male"/>
    <s v="USA"/>
    <d v="2024-06-22T18:50:15"/>
    <x v="1"/>
    <n v="2"/>
    <n v="0"/>
    <n v="39"/>
    <n v="4"/>
    <n v="164.35"/>
    <s v=""/>
    <n v="2"/>
    <s v=""/>
    <n v="23"/>
    <n v="0"/>
    <n v="0.10256410256410201"/>
    <n v="82.174999999999997"/>
    <x v="0"/>
    <n v="0"/>
  </r>
  <r>
    <x v="6842"/>
    <n v="30"/>
    <s v="Female"/>
    <s v="USA"/>
    <d v="2024-04-29T18:14:58"/>
    <x v="2"/>
    <n v="5"/>
    <n v="2"/>
    <n v="53"/>
    <n v="2"/>
    <n v="164.3"/>
    <s v=""/>
    <n v="2"/>
    <s v=""/>
    <n v="8"/>
    <n v="0.4"/>
    <n v="3.7735849056603703E-2"/>
    <n v="82.15"/>
    <x v="0"/>
    <n v="0"/>
  </r>
  <r>
    <x v="6843"/>
    <n v="45"/>
    <s v="Female"/>
    <s v="USA"/>
    <d v="2023-06-06T05:35:33"/>
    <x v="2"/>
    <n v="4"/>
    <n v="2"/>
    <n v="44"/>
    <n v="2"/>
    <n v="164.11"/>
    <s v=""/>
    <n v="2"/>
    <s v=""/>
    <n v="8"/>
    <n v="0.5"/>
    <n v="4.54545454545454E-2"/>
    <n v="82.055000000000007"/>
    <x v="0"/>
    <n v="1"/>
  </r>
  <r>
    <x v="6844"/>
    <n v="30"/>
    <s v="Female"/>
    <s v="France"/>
    <d v="2023-02-02T16:05:07"/>
    <x v="1"/>
    <n v="2"/>
    <n v="2"/>
    <n v="50"/>
    <n v="2"/>
    <n v="163.72"/>
    <s v=""/>
    <n v="2"/>
    <s v=""/>
    <n v="22"/>
    <n v="1"/>
    <n v="0.04"/>
    <n v="81.86"/>
    <x v="0"/>
    <n v="0"/>
  </r>
  <r>
    <x v="6845"/>
    <n v="31"/>
    <s v="Female"/>
    <s v="USA"/>
    <d v="2023-08-22T13:24:26"/>
    <x v="4"/>
    <n v="4"/>
    <n v="2"/>
    <n v="37"/>
    <n v="4"/>
    <n v="163.66999999999999"/>
    <s v=""/>
    <n v="2"/>
    <s v=""/>
    <n v="46"/>
    <n v="0.5"/>
    <n v="0.108108108108108"/>
    <n v="81.834999999999994"/>
    <x v="0"/>
    <n v="0"/>
  </r>
  <r>
    <x v="6846"/>
    <n v="57"/>
    <s v="Male"/>
    <s v="USA"/>
    <d v="2024-08-01T22:31:04"/>
    <x v="1"/>
    <n v="3"/>
    <n v="1"/>
    <n v="53"/>
    <n v="1"/>
    <n v="163.61000000000001"/>
    <s v=""/>
    <n v="2"/>
    <s v=""/>
    <n v="29"/>
    <n v="0.33333333333333298"/>
    <n v="1.8867924528301799E-2"/>
    <n v="81.805000000000007"/>
    <x v="0"/>
    <n v="0"/>
  </r>
  <r>
    <x v="6847"/>
    <n v="18"/>
    <s v="Female"/>
    <s v="Canada"/>
    <d v="2023-01-29T17:10:39"/>
    <x v="2"/>
    <n v="3"/>
    <n v="1"/>
    <n v="41"/>
    <n v="1"/>
    <n v="163.5"/>
    <s v=""/>
    <n v="2"/>
    <s v=""/>
    <n v="32"/>
    <n v="0.33333333333333298"/>
    <n v="2.4390243902439001E-2"/>
    <n v="81.75"/>
    <x v="0"/>
    <n v="0"/>
  </r>
  <r>
    <x v="6848"/>
    <n v="27"/>
    <s v="Other"/>
    <s v="UK"/>
    <d v="2024-05-26T12:42:11"/>
    <x v="2"/>
    <n v="0"/>
    <n v="0"/>
    <n v="35"/>
    <n v="2"/>
    <n v="163.5"/>
    <s v=""/>
    <n v="2"/>
    <s v=""/>
    <n v="92"/>
    <n v="0"/>
    <n v="5.7142857142857099E-2"/>
    <n v="81.75"/>
    <x v="0"/>
    <n v="1"/>
  </r>
  <r>
    <x v="6849"/>
    <n v="28"/>
    <s v="Male"/>
    <s v="Australia"/>
    <d v="2024-10-12T07:14:26"/>
    <x v="2"/>
    <n v="0"/>
    <n v="0"/>
    <n v="51"/>
    <n v="1"/>
    <n v="163.21"/>
    <s v=""/>
    <n v="2"/>
    <s v=""/>
    <n v="14"/>
    <n v="0"/>
    <n v="1.9607843137254902E-2"/>
    <n v="81.605000000000004"/>
    <x v="0"/>
    <n v="0"/>
  </r>
  <r>
    <x v="6850"/>
    <n v="66"/>
    <s v="Male"/>
    <s v="UK"/>
    <d v="2024-04-17T11:18:18"/>
    <x v="5"/>
    <n v="4"/>
    <n v="3"/>
    <n v="47"/>
    <n v="3"/>
    <n v="163.13999999999999"/>
    <s v=""/>
    <n v="2"/>
    <s v=""/>
    <n v="104"/>
    <n v="0.75"/>
    <n v="6.3829787234042507E-2"/>
    <n v="81.569999999999993"/>
    <x v="0"/>
    <n v="1"/>
  </r>
  <r>
    <x v="6851"/>
    <n v="38"/>
    <s v="Male"/>
    <s v="Canada"/>
    <d v="2024-12-03T04:43:28"/>
    <x v="0"/>
    <n v="2"/>
    <n v="0"/>
    <n v="45"/>
    <n v="3"/>
    <n v="163.07"/>
    <s v=""/>
    <n v="2"/>
    <s v=""/>
    <n v="5"/>
    <n v="0"/>
    <n v="6.6666666666666596E-2"/>
    <n v="81.534999999999997"/>
    <x v="0"/>
    <n v="0"/>
  </r>
  <r>
    <x v="6852"/>
    <n v="36"/>
    <s v="Female"/>
    <s v="USA"/>
    <d v="2023-08-16T02:38:03"/>
    <x v="3"/>
    <n v="2"/>
    <n v="0"/>
    <n v="41"/>
    <n v="1"/>
    <n v="163.03"/>
    <s v=""/>
    <n v="2"/>
    <s v=""/>
    <n v="54"/>
    <n v="0"/>
    <n v="2.4390243902439001E-2"/>
    <n v="81.515000000000001"/>
    <x v="0"/>
    <n v="0"/>
  </r>
  <r>
    <x v="6853"/>
    <n v="18"/>
    <s v="Male"/>
    <s v="USA"/>
    <d v="2023-08-01T06:21:52"/>
    <x v="2"/>
    <n v="3"/>
    <n v="1"/>
    <n v="50"/>
    <n v="5"/>
    <n v="162.9"/>
    <s v=""/>
    <n v="2"/>
    <s v=""/>
    <n v="39"/>
    <n v="0.33333333333333298"/>
    <n v="0.1"/>
    <n v="81.45"/>
    <x v="0"/>
    <n v="1"/>
  </r>
  <r>
    <x v="6854"/>
    <n v="36"/>
    <s v="Male"/>
    <s v="USA"/>
    <d v="2023-10-22T03:41:18"/>
    <x v="4"/>
    <n v="4"/>
    <n v="1"/>
    <n v="42"/>
    <n v="0"/>
    <n v="162.52000000000001"/>
    <s v=""/>
    <n v="2"/>
    <s v=""/>
    <n v="14"/>
    <n v="0.25"/>
    <n v="0"/>
    <n v="81.260000000000005"/>
    <x v="0"/>
    <n v="1"/>
  </r>
  <r>
    <x v="6855"/>
    <n v="29"/>
    <s v="Female"/>
    <s v="Australia"/>
    <d v="2023-06-28T07:37:00"/>
    <x v="1"/>
    <n v="4"/>
    <n v="1"/>
    <n v="61"/>
    <n v="4"/>
    <n v="162.49"/>
    <s v=""/>
    <n v="2"/>
    <s v=""/>
    <n v="51"/>
    <n v="0.25"/>
    <n v="6.5573770491803199E-2"/>
    <n v="81.245000000000005"/>
    <x v="0"/>
    <n v="1"/>
  </r>
  <r>
    <x v="6856"/>
    <n v="40"/>
    <s v="Male"/>
    <s v="Australia"/>
    <d v="2023-07-21T10:27:46"/>
    <x v="4"/>
    <n v="3"/>
    <n v="2"/>
    <n v="40"/>
    <n v="3"/>
    <n v="162.43"/>
    <s v=""/>
    <n v="2"/>
    <s v=""/>
    <n v="39"/>
    <n v="0.66666666666666596"/>
    <n v="7.4999999999999997E-2"/>
    <n v="81.215000000000003"/>
    <x v="0"/>
    <n v="0"/>
  </r>
  <r>
    <x v="6857"/>
    <n v="38"/>
    <s v="Female"/>
    <s v="UK"/>
    <d v="2024-08-11T05:54:59"/>
    <x v="2"/>
    <n v="0"/>
    <n v="0"/>
    <n v="55"/>
    <n v="4"/>
    <n v="162.37"/>
    <s v=""/>
    <n v="2"/>
    <s v=""/>
    <n v="77"/>
    <n v="0"/>
    <n v="7.2727272727272696E-2"/>
    <n v="81.185000000000002"/>
    <x v="0"/>
    <n v="0"/>
  </r>
  <r>
    <x v="6858"/>
    <n v="18"/>
    <s v="Male"/>
    <s v="USA"/>
    <d v="2023-04-04T03:26:47"/>
    <x v="5"/>
    <n v="3"/>
    <n v="1"/>
    <n v="54"/>
    <n v="1"/>
    <n v="162.21"/>
    <s v=""/>
    <n v="2"/>
    <s v=""/>
    <n v="78"/>
    <n v="0.33333333333333298"/>
    <n v="1.85185185185185E-2"/>
    <n v="81.105000000000004"/>
    <x v="0"/>
    <n v="0"/>
  </r>
  <r>
    <x v="6859"/>
    <n v="34"/>
    <s v="Female"/>
    <s v="USA"/>
    <d v="2024-03-18T17:18:20"/>
    <x v="2"/>
    <n v="3"/>
    <n v="1"/>
    <n v="47"/>
    <n v="3"/>
    <n v="162.11000000000001"/>
    <s v=""/>
    <n v="2"/>
    <s v=""/>
    <n v="52"/>
    <n v="0.33333333333333298"/>
    <n v="6.3829787234042507E-2"/>
    <n v="81.055000000000007"/>
    <x v="0"/>
    <n v="0"/>
  </r>
  <r>
    <x v="6860"/>
    <n v="18"/>
    <s v="Female"/>
    <s v="UK"/>
    <d v="2023-03-02T06:58:50"/>
    <x v="2"/>
    <n v="4"/>
    <n v="2"/>
    <n v="60"/>
    <n v="2"/>
    <n v="161.91999999999999"/>
    <s v=""/>
    <n v="2"/>
    <s v=""/>
    <n v="7"/>
    <n v="0.5"/>
    <n v="3.3333333333333298E-2"/>
    <n v="80.959999999999994"/>
    <x v="0"/>
    <n v="0"/>
  </r>
  <r>
    <x v="6861"/>
    <n v="30"/>
    <s v="Female"/>
    <s v="USA"/>
    <d v="2023-02-24T19:34:11"/>
    <x v="3"/>
    <n v="5"/>
    <n v="1"/>
    <n v="42"/>
    <n v="3"/>
    <n v="161.79"/>
    <s v=""/>
    <n v="2"/>
    <s v=""/>
    <n v="0"/>
    <n v="0.2"/>
    <n v="7.1428571428571397E-2"/>
    <n v="80.894999999999996"/>
    <x v="0"/>
    <n v="0"/>
  </r>
  <r>
    <x v="6862"/>
    <n v="33"/>
    <s v="Male"/>
    <s v="USA"/>
    <d v="2024-12-08T01:32:03"/>
    <x v="5"/>
    <n v="1"/>
    <n v="0"/>
    <n v="55"/>
    <n v="1"/>
    <n v="161.66999999999999"/>
    <s v=""/>
    <n v="2"/>
    <s v=""/>
    <n v="21"/>
    <n v="0"/>
    <n v="1.8181818181818101E-2"/>
    <n v="80.834999999999994"/>
    <x v="0"/>
    <n v="1"/>
  </r>
  <r>
    <x v="6863"/>
    <n v="32"/>
    <s v="Female"/>
    <s v="UK"/>
    <d v="2023-10-10T20:06:20"/>
    <x v="0"/>
    <n v="1"/>
    <n v="0"/>
    <n v="59"/>
    <n v="2"/>
    <n v="161.31"/>
    <s v=""/>
    <n v="2"/>
    <s v=""/>
    <n v="13"/>
    <n v="0"/>
    <n v="3.38983050847457E-2"/>
    <n v="80.655000000000001"/>
    <x v="0"/>
    <n v="0"/>
  </r>
  <r>
    <x v="6864"/>
    <n v="54"/>
    <s v="Male"/>
    <s v="UK"/>
    <d v="2024-07-13T17:07:10"/>
    <x v="0"/>
    <n v="2"/>
    <n v="1"/>
    <n v="54"/>
    <n v="2"/>
    <n v="161.27000000000001"/>
    <s v=""/>
    <n v="2"/>
    <s v=""/>
    <n v="41"/>
    <n v="0.5"/>
    <n v="3.7037037037037E-2"/>
    <n v="80.635000000000005"/>
    <x v="0"/>
    <n v="0"/>
  </r>
  <r>
    <x v="6865"/>
    <n v="20"/>
    <s v="Male"/>
    <s v="USA"/>
    <d v="2023-03-18T08:27:10"/>
    <x v="5"/>
    <n v="3"/>
    <n v="0"/>
    <n v="58"/>
    <n v="4"/>
    <n v="161.09"/>
    <s v=""/>
    <n v="2"/>
    <s v=""/>
    <n v="39"/>
    <n v="0"/>
    <n v="6.8965517241379296E-2"/>
    <n v="80.545000000000002"/>
    <x v="0"/>
    <n v="0"/>
  </r>
  <r>
    <x v="6866"/>
    <n v="24"/>
    <s v="Female"/>
    <s v="Canada"/>
    <d v="2023-07-19T13:11:57"/>
    <x v="0"/>
    <n v="5"/>
    <n v="0"/>
    <n v="43"/>
    <n v="1"/>
    <n v="160.91"/>
    <s v=""/>
    <n v="2"/>
    <s v=""/>
    <n v="44"/>
    <n v="0"/>
    <n v="2.3255813953488299E-2"/>
    <n v="80.454999999999998"/>
    <x v="0"/>
    <n v="0"/>
  </r>
  <r>
    <x v="6867"/>
    <n v="25"/>
    <s v="Female"/>
    <s v="USA"/>
    <d v="2024-06-14T10:48:03"/>
    <x v="3"/>
    <n v="5"/>
    <n v="2"/>
    <n v="52"/>
    <n v="2"/>
    <n v="160.9"/>
    <s v=""/>
    <n v="2"/>
    <s v=""/>
    <n v="63"/>
    <n v="0.4"/>
    <n v="3.8461538461538401E-2"/>
    <n v="80.45"/>
    <x v="0"/>
    <n v="0"/>
  </r>
  <r>
    <x v="6868"/>
    <n v="31"/>
    <s v="Female"/>
    <s v="USA"/>
    <d v="2024-06-18T14:05:21"/>
    <x v="2"/>
    <n v="1"/>
    <n v="1"/>
    <n v="40"/>
    <n v="8"/>
    <n v="160.5"/>
    <s v=""/>
    <n v="2"/>
    <s v=""/>
    <n v="30"/>
    <n v="1"/>
    <n v="0.2"/>
    <n v="80.25"/>
    <x v="0"/>
    <n v="0"/>
  </r>
  <r>
    <x v="6869"/>
    <n v="30"/>
    <s v="Male"/>
    <s v="Australia"/>
    <d v="2024-08-24T19:31:25"/>
    <x v="2"/>
    <n v="0"/>
    <n v="0"/>
    <n v="47"/>
    <n v="3"/>
    <n v="160.47"/>
    <s v=""/>
    <n v="2"/>
    <s v=""/>
    <n v="9"/>
    <n v="0"/>
    <n v="6.3829787234042507E-2"/>
    <n v="80.234999999999999"/>
    <x v="0"/>
    <n v="0"/>
  </r>
  <r>
    <x v="6870"/>
    <n v="53"/>
    <s v="Female"/>
    <s v="Japan"/>
    <d v="2024-04-12T10:06:53"/>
    <x v="1"/>
    <n v="3"/>
    <n v="0"/>
    <n v="46"/>
    <n v="0"/>
    <n v="160.41"/>
    <s v=""/>
    <n v="2"/>
    <s v=""/>
    <n v="1"/>
    <n v="0"/>
    <n v="0"/>
    <n v="80.204999999999998"/>
    <x v="0"/>
    <n v="0"/>
  </r>
  <r>
    <x v="6871"/>
    <n v="65"/>
    <s v="Female"/>
    <s v="Canada"/>
    <d v="2024-12-06T13:01:52"/>
    <x v="3"/>
    <n v="1"/>
    <n v="0"/>
    <n v="53"/>
    <n v="4"/>
    <n v="160.02000000000001"/>
    <s v=""/>
    <n v="2"/>
    <s v=""/>
    <n v="17"/>
    <n v="0"/>
    <n v="7.5471698113207503E-2"/>
    <n v="80.010000000000005"/>
    <x v="0"/>
    <n v="0"/>
  </r>
  <r>
    <x v="6872"/>
    <n v="47"/>
    <s v="Male"/>
    <s v="USA"/>
    <d v="2024-10-24T05:25:28"/>
    <x v="2"/>
    <n v="5"/>
    <n v="0"/>
    <n v="48"/>
    <n v="1"/>
    <n v="159.9"/>
    <s v=""/>
    <n v="2"/>
    <s v=""/>
    <n v="7"/>
    <n v="0"/>
    <n v="2.0833333333333301E-2"/>
    <n v="79.95"/>
    <x v="0"/>
    <n v="0"/>
  </r>
  <r>
    <x v="6873"/>
    <n v="32"/>
    <s v="Female"/>
    <s v="Germany"/>
    <d v="2023-10-13T15:16:17"/>
    <x v="3"/>
    <n v="3"/>
    <n v="0"/>
    <n v="69"/>
    <n v="2"/>
    <n v="159.66"/>
    <s v=""/>
    <n v="2"/>
    <s v=""/>
    <n v="71"/>
    <n v="0"/>
    <n v="2.8985507246376802E-2"/>
    <n v="79.83"/>
    <x v="0"/>
    <n v="0"/>
  </r>
  <r>
    <x v="6874"/>
    <n v="48"/>
    <s v="Female"/>
    <s v="Australia"/>
    <d v="2024-03-20T01:25:41"/>
    <x v="0"/>
    <n v="1"/>
    <n v="0"/>
    <n v="57"/>
    <n v="1"/>
    <n v="159.58000000000001"/>
    <s v=""/>
    <n v="2"/>
    <s v=""/>
    <n v="11"/>
    <n v="0"/>
    <n v="1.7543859649122799E-2"/>
    <n v="79.790000000000006"/>
    <x v="0"/>
    <n v="0"/>
  </r>
  <r>
    <x v="6875"/>
    <n v="58"/>
    <s v="Male"/>
    <s v="USA"/>
    <d v="2024-02-19T22:01:47"/>
    <x v="0"/>
    <n v="5"/>
    <n v="0"/>
    <n v="45"/>
    <n v="3"/>
    <n v="159.29"/>
    <s v=""/>
    <n v="2"/>
    <s v=""/>
    <n v="6"/>
    <n v="0"/>
    <n v="6.6666666666666596E-2"/>
    <n v="79.644999999999996"/>
    <x v="0"/>
    <n v="0"/>
  </r>
  <r>
    <x v="6876"/>
    <n v="44"/>
    <s v="Male"/>
    <s v="USA"/>
    <d v="2024-08-31T22:21:28"/>
    <x v="4"/>
    <n v="2"/>
    <n v="1"/>
    <n v="47"/>
    <n v="3"/>
    <n v="158.85"/>
    <s v=""/>
    <n v="2"/>
    <s v=""/>
    <n v="1"/>
    <n v="0.5"/>
    <n v="6.3829787234042507E-2"/>
    <n v="79.424999999999997"/>
    <x v="0"/>
    <n v="0"/>
  </r>
  <r>
    <x v="6877"/>
    <n v="27"/>
    <s v="Female"/>
    <s v="USA"/>
    <d v="2023-11-09T15:33:55"/>
    <x v="1"/>
    <n v="1"/>
    <n v="1"/>
    <n v="48"/>
    <n v="7"/>
    <n v="158.41999999999999"/>
    <s v=""/>
    <n v="2"/>
    <s v=""/>
    <n v="24"/>
    <n v="1"/>
    <n v="0.14583333333333301"/>
    <n v="79.209999999999994"/>
    <x v="0"/>
    <n v="1"/>
  </r>
  <r>
    <x v="6878"/>
    <n v="41"/>
    <s v="Female"/>
    <s v="France"/>
    <d v="2024-10-12T20:22:54"/>
    <x v="4"/>
    <n v="1"/>
    <n v="1"/>
    <n v="48"/>
    <n v="4"/>
    <n v="158.31"/>
    <s v=""/>
    <n v="2"/>
    <s v=""/>
    <n v="75"/>
    <n v="1"/>
    <n v="8.3333333333333301E-2"/>
    <n v="79.155000000000001"/>
    <x v="0"/>
    <n v="0"/>
  </r>
  <r>
    <x v="6879"/>
    <n v="24"/>
    <s v="Female"/>
    <s v="Germany"/>
    <d v="2024-07-14T19:24:06"/>
    <x v="2"/>
    <n v="2"/>
    <n v="0"/>
    <n v="47"/>
    <n v="3"/>
    <n v="158.28"/>
    <s v=""/>
    <n v="2"/>
    <s v=""/>
    <n v="11"/>
    <n v="0"/>
    <n v="6.3829787234042507E-2"/>
    <n v="79.14"/>
    <x v="0"/>
    <n v="0"/>
  </r>
  <r>
    <x v="6880"/>
    <n v="29"/>
    <s v="Male"/>
    <s v="USA"/>
    <d v="2023-01-07T03:28:20"/>
    <x v="2"/>
    <n v="6"/>
    <n v="2"/>
    <n v="52"/>
    <n v="4"/>
    <n v="157.96"/>
    <s v=""/>
    <n v="2"/>
    <s v=""/>
    <n v="40"/>
    <n v="0.33333333333333298"/>
    <n v="7.69230769230769E-2"/>
    <n v="78.98"/>
    <x v="0"/>
    <n v="0"/>
  </r>
  <r>
    <x v="6881"/>
    <n v="46"/>
    <s v="Male"/>
    <s v="UK"/>
    <d v="2024-11-10T23:46:48"/>
    <x v="2"/>
    <n v="1"/>
    <n v="1"/>
    <n v="38"/>
    <n v="2"/>
    <n v="157.96"/>
    <s v=""/>
    <n v="2"/>
    <s v=""/>
    <n v="1"/>
    <n v="1"/>
    <n v="5.2631578947368397E-2"/>
    <n v="78.98"/>
    <x v="0"/>
    <n v="0"/>
  </r>
  <r>
    <x v="6882"/>
    <n v="18"/>
    <s v="Female"/>
    <s v="USA"/>
    <d v="2023-09-19T21:49:26"/>
    <x v="3"/>
    <n v="4"/>
    <n v="1"/>
    <n v="49"/>
    <n v="4"/>
    <n v="157.94"/>
    <s v=""/>
    <n v="2"/>
    <s v=""/>
    <n v="34"/>
    <n v="0.25"/>
    <n v="8.16326530612244E-2"/>
    <n v="78.97"/>
    <x v="0"/>
    <n v="0"/>
  </r>
  <r>
    <x v="6883"/>
    <n v="33"/>
    <s v="Male"/>
    <s v="USA"/>
    <d v="2024-05-31T15:21:12"/>
    <x v="5"/>
    <n v="4"/>
    <n v="2"/>
    <n v="47"/>
    <n v="3"/>
    <n v="157.87"/>
    <s v=""/>
    <n v="2"/>
    <s v=""/>
    <n v="62"/>
    <n v="0.5"/>
    <n v="6.3829787234042507E-2"/>
    <n v="78.935000000000002"/>
    <x v="0"/>
    <n v="0"/>
  </r>
  <r>
    <x v="6884"/>
    <n v="24"/>
    <s v="Male"/>
    <s v="Germany"/>
    <d v="2023-05-30T01:17:53"/>
    <x v="5"/>
    <n v="4"/>
    <n v="3"/>
    <n v="49"/>
    <n v="3"/>
    <n v="157.32"/>
    <s v=""/>
    <n v="2"/>
    <s v=""/>
    <n v="30"/>
    <n v="0.75"/>
    <n v="6.1224489795918297E-2"/>
    <n v="78.66"/>
    <x v="0"/>
    <n v="0"/>
  </r>
  <r>
    <x v="6885"/>
    <n v="40"/>
    <s v="Female"/>
    <s v="Japan"/>
    <d v="2023-03-08T00:13:55"/>
    <x v="2"/>
    <n v="1"/>
    <n v="0"/>
    <n v="45"/>
    <n v="0"/>
    <n v="157.22999999999999"/>
    <s v=""/>
    <n v="2"/>
    <s v=""/>
    <n v="1"/>
    <n v="0"/>
    <n v="0"/>
    <n v="78.614999999999995"/>
    <x v="0"/>
    <n v="0"/>
  </r>
  <r>
    <x v="6886"/>
    <n v="22"/>
    <s v="Male"/>
    <s v="Australia"/>
    <d v="2024-02-05T03:13:13"/>
    <x v="0"/>
    <n v="4"/>
    <n v="1"/>
    <n v="55"/>
    <n v="1"/>
    <n v="157.13"/>
    <s v=""/>
    <n v="2"/>
    <s v=""/>
    <n v="21"/>
    <n v="0.25"/>
    <n v="1.8181818181818101E-2"/>
    <n v="78.564999999999998"/>
    <x v="0"/>
    <n v="0"/>
  </r>
  <r>
    <x v="6887"/>
    <n v="36"/>
    <s v="Female"/>
    <s v="Germany"/>
    <d v="2023-11-23T03:42:44"/>
    <x v="2"/>
    <n v="2"/>
    <n v="1"/>
    <n v="48"/>
    <n v="1"/>
    <n v="157"/>
    <s v=""/>
    <n v="2"/>
    <s v=""/>
    <n v="26"/>
    <n v="0.5"/>
    <n v="2.0833333333333301E-2"/>
    <n v="78.5"/>
    <x v="0"/>
    <n v="0"/>
  </r>
  <r>
    <x v="6888"/>
    <n v="48"/>
    <s v="Male"/>
    <s v="USA"/>
    <d v="2023-08-22T23:37:41"/>
    <x v="2"/>
    <n v="0"/>
    <n v="0"/>
    <n v="40"/>
    <n v="0"/>
    <n v="156.94999999999999"/>
    <s v=""/>
    <n v="2"/>
    <s v=""/>
    <n v="48"/>
    <n v="0"/>
    <n v="0"/>
    <n v="78.474999999999994"/>
    <x v="0"/>
    <n v="1"/>
  </r>
  <r>
    <x v="6889"/>
    <n v="26"/>
    <s v="Male"/>
    <s v="Canada"/>
    <d v="2024-07-01T10:10:29"/>
    <x v="1"/>
    <n v="0"/>
    <n v="0"/>
    <n v="47"/>
    <n v="2"/>
    <n v="156.91"/>
    <s v=""/>
    <n v="2"/>
    <s v=""/>
    <n v="12"/>
    <n v="0"/>
    <n v="4.2553191489361701E-2"/>
    <n v="78.454999999999998"/>
    <x v="0"/>
    <n v="0"/>
  </r>
  <r>
    <x v="6890"/>
    <n v="46"/>
    <s v="Male"/>
    <s v="UK"/>
    <d v="2023-10-29T07:58:58"/>
    <x v="5"/>
    <n v="4"/>
    <n v="1"/>
    <n v="47"/>
    <n v="3"/>
    <n v="156.9"/>
    <s v=""/>
    <n v="2"/>
    <s v=""/>
    <n v="69"/>
    <n v="0.25"/>
    <n v="6.3829787234042507E-2"/>
    <n v="78.45"/>
    <x v="0"/>
    <n v="0"/>
  </r>
  <r>
    <x v="6891"/>
    <n v="31"/>
    <s v="Male"/>
    <s v="USA"/>
    <d v="2023-12-17T05:55:14"/>
    <x v="2"/>
    <n v="1"/>
    <n v="1"/>
    <n v="43"/>
    <n v="5"/>
    <n v="156.68"/>
    <s v=""/>
    <n v="2"/>
    <s v=""/>
    <n v="37"/>
    <n v="1"/>
    <n v="0.116279069767441"/>
    <n v="78.34"/>
    <x v="0"/>
    <n v="0"/>
  </r>
  <r>
    <x v="6892"/>
    <n v="36"/>
    <s v="Female"/>
    <s v="USA"/>
    <d v="2024-03-13T10:16:29"/>
    <x v="3"/>
    <n v="2"/>
    <n v="0"/>
    <n v="42"/>
    <n v="3"/>
    <n v="156.63999999999999"/>
    <s v=""/>
    <n v="2"/>
    <s v=""/>
    <n v="39"/>
    <n v="0"/>
    <n v="7.1428571428571397E-2"/>
    <n v="78.319999999999993"/>
    <x v="0"/>
    <n v="1"/>
  </r>
  <r>
    <x v="6893"/>
    <n v="30"/>
    <s v="Male"/>
    <s v="USA"/>
    <d v="2023-01-06T17:15:05"/>
    <x v="3"/>
    <n v="2"/>
    <n v="0"/>
    <n v="55"/>
    <n v="3"/>
    <n v="156.5"/>
    <s v=""/>
    <n v="2"/>
    <s v=""/>
    <n v="15"/>
    <n v="0"/>
    <n v="5.4545454545454501E-2"/>
    <n v="78.25"/>
    <x v="0"/>
    <n v="0"/>
  </r>
  <r>
    <x v="6894"/>
    <n v="37"/>
    <s v="Male"/>
    <s v="USA"/>
    <d v="2023-04-01T06:49:14"/>
    <x v="2"/>
    <n v="3"/>
    <n v="0"/>
    <n v="47"/>
    <n v="4"/>
    <n v="156.41999999999999"/>
    <s v=""/>
    <n v="2"/>
    <s v=""/>
    <n v="22"/>
    <n v="0"/>
    <n v="8.5106382978723402E-2"/>
    <n v="78.209999999999994"/>
    <x v="0"/>
    <n v="0"/>
  </r>
  <r>
    <x v="6895"/>
    <n v="56"/>
    <s v="Female"/>
    <s v="Australia"/>
    <d v="2024-01-23T05:40:28"/>
    <x v="2"/>
    <n v="4"/>
    <n v="1"/>
    <n v="43"/>
    <n v="2"/>
    <n v="156.38"/>
    <s v=""/>
    <n v="2"/>
    <s v=""/>
    <n v="12"/>
    <n v="0.25"/>
    <n v="4.6511627906976702E-2"/>
    <n v="78.19"/>
    <x v="0"/>
    <n v="0"/>
  </r>
  <r>
    <x v="6896"/>
    <n v="24"/>
    <s v="Female"/>
    <s v="Canada"/>
    <d v="2023-11-15T20:29:52"/>
    <x v="1"/>
    <n v="4"/>
    <n v="3"/>
    <n v="51"/>
    <n v="4"/>
    <n v="155.91999999999999"/>
    <s v=""/>
    <n v="2"/>
    <s v=""/>
    <n v="1"/>
    <n v="0.75"/>
    <n v="7.8431372549019607E-2"/>
    <n v="77.959999999999994"/>
    <x v="0"/>
    <n v="0"/>
  </r>
  <r>
    <x v="6897"/>
    <n v="38"/>
    <s v="Male"/>
    <s v="UK"/>
    <d v="2023-04-28T18:47:44"/>
    <x v="2"/>
    <n v="3"/>
    <n v="0"/>
    <n v="45"/>
    <n v="0"/>
    <n v="155.68"/>
    <s v=""/>
    <n v="2"/>
    <s v=""/>
    <n v="145"/>
    <n v="0"/>
    <n v="0"/>
    <n v="77.84"/>
    <x v="0"/>
    <n v="0"/>
  </r>
  <r>
    <x v="6898"/>
    <n v="49"/>
    <s v="Female"/>
    <s v="UK"/>
    <d v="2023-05-06T23:54:43"/>
    <x v="4"/>
    <n v="5"/>
    <n v="2"/>
    <n v="58"/>
    <n v="6"/>
    <n v="155.41999999999999"/>
    <s v=""/>
    <n v="2"/>
    <s v=""/>
    <n v="34"/>
    <n v="0.4"/>
    <n v="0.10344827586206801"/>
    <n v="77.709999999999994"/>
    <x v="0"/>
    <n v="0"/>
  </r>
  <r>
    <x v="6899"/>
    <n v="31"/>
    <s v="Male"/>
    <s v="UK"/>
    <d v="2024-01-11T16:15:05"/>
    <x v="1"/>
    <n v="6"/>
    <n v="2"/>
    <n v="63"/>
    <n v="3"/>
    <n v="155.38"/>
    <s v=""/>
    <n v="2"/>
    <s v=""/>
    <n v="25"/>
    <n v="0.33333333333333298"/>
    <n v="4.7619047619047603E-2"/>
    <n v="77.69"/>
    <x v="0"/>
    <n v="0"/>
  </r>
  <r>
    <x v="6900"/>
    <n v="41"/>
    <s v="Male"/>
    <s v="USA"/>
    <d v="2023-08-25T17:20:00"/>
    <x v="2"/>
    <n v="3"/>
    <n v="1"/>
    <n v="54"/>
    <n v="2"/>
    <n v="155.29"/>
    <s v=""/>
    <n v="2"/>
    <s v=""/>
    <n v="12"/>
    <n v="0.33333333333333298"/>
    <n v="3.7037037037037E-2"/>
    <n v="77.644999999999996"/>
    <x v="0"/>
    <n v="0"/>
  </r>
  <r>
    <x v="6901"/>
    <n v="28"/>
    <s v="Female"/>
    <s v="USA"/>
    <d v="2024-05-04T23:49:12"/>
    <x v="1"/>
    <n v="3"/>
    <n v="1"/>
    <n v="46"/>
    <n v="1"/>
    <n v="155.26"/>
    <s v=""/>
    <n v="2"/>
    <s v=""/>
    <n v="60"/>
    <n v="0.33333333333333298"/>
    <n v="2.1739130434782601E-2"/>
    <n v="77.63"/>
    <x v="0"/>
    <n v="1"/>
  </r>
  <r>
    <x v="6902"/>
    <n v="48"/>
    <s v="Male"/>
    <s v="USA"/>
    <d v="2023-03-09T03:58:28"/>
    <x v="0"/>
    <n v="2"/>
    <n v="0"/>
    <n v="49"/>
    <n v="2"/>
    <n v="155.13"/>
    <s v=""/>
    <n v="2"/>
    <s v=""/>
    <n v="43"/>
    <n v="0"/>
    <n v="4.08163265306122E-2"/>
    <n v="77.564999999999998"/>
    <x v="0"/>
    <n v="0"/>
  </r>
  <r>
    <x v="6903"/>
    <n v="31"/>
    <s v="Female"/>
    <s v="Japan"/>
    <d v="2023-06-22T08:31:29"/>
    <x v="3"/>
    <n v="10"/>
    <n v="4"/>
    <n v="52"/>
    <n v="0"/>
    <n v="155.04"/>
    <s v=""/>
    <n v="2"/>
    <s v=""/>
    <n v="54"/>
    <n v="0.4"/>
    <n v="0"/>
    <n v="77.52"/>
    <x v="0"/>
    <n v="0"/>
  </r>
  <r>
    <x v="6904"/>
    <n v="42"/>
    <s v="Male"/>
    <s v="USA"/>
    <d v="2024-05-09T16:14:58"/>
    <x v="0"/>
    <n v="3"/>
    <n v="1"/>
    <n v="48"/>
    <n v="3"/>
    <n v="154.86000000000001"/>
    <s v=""/>
    <n v="2"/>
    <s v=""/>
    <n v="4"/>
    <n v="0.33333333333333298"/>
    <n v="6.25E-2"/>
    <n v="77.430000000000007"/>
    <x v="0"/>
    <n v="0"/>
  </r>
  <r>
    <x v="6905"/>
    <n v="32"/>
    <s v="Female"/>
    <s v="France"/>
    <d v="2024-01-01T06:34:14"/>
    <x v="4"/>
    <n v="4"/>
    <n v="3"/>
    <n v="55"/>
    <n v="2"/>
    <n v="154.82"/>
    <s v=""/>
    <n v="2"/>
    <s v=""/>
    <n v="57"/>
    <n v="0.75"/>
    <n v="3.6363636363636299E-2"/>
    <n v="77.41"/>
    <x v="0"/>
    <n v="0"/>
  </r>
  <r>
    <x v="6906"/>
    <n v="21"/>
    <s v="Male"/>
    <s v="USA"/>
    <d v="2024-12-17T22:04:26"/>
    <x v="2"/>
    <n v="1"/>
    <n v="0"/>
    <n v="57"/>
    <n v="4"/>
    <n v="154.80000000000001"/>
    <s v=""/>
    <n v="2"/>
    <s v=""/>
    <n v="98"/>
    <n v="0"/>
    <n v="7.0175438596491196E-2"/>
    <n v="77.400000000000006"/>
    <x v="0"/>
    <n v="1"/>
  </r>
  <r>
    <x v="6907"/>
    <n v="39"/>
    <s v="Male"/>
    <s v="Canada"/>
    <d v="2024-01-26T05:13:14"/>
    <x v="4"/>
    <n v="1"/>
    <n v="0"/>
    <n v="43"/>
    <n v="3"/>
    <n v="154.79"/>
    <s v=""/>
    <n v="2"/>
    <s v=""/>
    <n v="35"/>
    <n v="0"/>
    <n v="6.9767441860465101E-2"/>
    <n v="77.394999999999996"/>
    <x v="0"/>
    <n v="0"/>
  </r>
  <r>
    <x v="6908"/>
    <n v="43"/>
    <s v="Female"/>
    <s v="USA"/>
    <d v="2023-03-19T23:52:34"/>
    <x v="5"/>
    <n v="4"/>
    <n v="2"/>
    <n v="43"/>
    <n v="3"/>
    <n v="153.94999999999999"/>
    <s v=""/>
    <n v="2"/>
    <s v=""/>
    <n v="52"/>
    <n v="0.5"/>
    <n v="6.9767441860465101E-2"/>
    <n v="76.974999999999994"/>
    <x v="0"/>
    <n v="1"/>
  </r>
  <r>
    <x v="6909"/>
    <n v="20"/>
    <s v="Male"/>
    <s v="Australia"/>
    <d v="2024-11-08T13:22:30"/>
    <x v="2"/>
    <n v="3"/>
    <n v="1"/>
    <n v="51"/>
    <n v="3"/>
    <n v="153.91"/>
    <s v=""/>
    <n v="2"/>
    <s v=""/>
    <n v="45"/>
    <n v="0.33333333333333298"/>
    <n v="5.8823529411764698E-2"/>
    <n v="76.954999999999998"/>
    <x v="0"/>
    <n v="0"/>
  </r>
  <r>
    <x v="6910"/>
    <n v="46"/>
    <s v="Female"/>
    <s v="Germany"/>
    <d v="2024-01-30T23:06:36"/>
    <x v="2"/>
    <n v="0"/>
    <n v="0"/>
    <n v="51"/>
    <n v="5"/>
    <n v="153.85"/>
    <s v=""/>
    <n v="2"/>
    <s v=""/>
    <n v="28"/>
    <n v="0"/>
    <n v="9.8039215686274495E-2"/>
    <n v="76.924999999999997"/>
    <x v="0"/>
    <n v="1"/>
  </r>
  <r>
    <x v="6911"/>
    <n v="36"/>
    <s v="Male"/>
    <s v="USA"/>
    <d v="2023-12-08T11:39:47"/>
    <x v="2"/>
    <n v="1"/>
    <n v="1"/>
    <n v="49"/>
    <n v="3"/>
    <n v="153.55000000000001"/>
    <s v=""/>
    <n v="2"/>
    <s v=""/>
    <n v="13"/>
    <n v="1"/>
    <n v="6.1224489795918297E-2"/>
    <n v="76.775000000000006"/>
    <x v="0"/>
    <n v="0"/>
  </r>
  <r>
    <x v="6912"/>
    <n v="46"/>
    <s v="Male"/>
    <s v="UK"/>
    <d v="2023-01-26T17:37:53"/>
    <x v="2"/>
    <n v="6"/>
    <n v="0"/>
    <n v="45"/>
    <n v="1"/>
    <n v="153.38999999999999"/>
    <s v=""/>
    <n v="2"/>
    <s v=""/>
    <n v="35"/>
    <n v="0"/>
    <n v="2.2222222222222199E-2"/>
    <n v="76.694999999999993"/>
    <x v="0"/>
    <n v="0"/>
  </r>
  <r>
    <x v="6913"/>
    <n v="18"/>
    <s v="Female"/>
    <s v="USA"/>
    <d v="2024-08-11T23:26:17"/>
    <x v="3"/>
    <n v="4"/>
    <n v="0"/>
    <n v="47"/>
    <n v="0"/>
    <n v="153.37"/>
    <s v=""/>
    <n v="2"/>
    <s v=""/>
    <n v="17"/>
    <n v="0"/>
    <n v="0"/>
    <n v="76.685000000000002"/>
    <x v="0"/>
    <n v="0"/>
  </r>
  <r>
    <x v="6914"/>
    <n v="32"/>
    <s v="Female"/>
    <s v="France"/>
    <d v="2024-12-24T16:08:50"/>
    <x v="4"/>
    <n v="2"/>
    <n v="1"/>
    <n v="57"/>
    <n v="4"/>
    <n v="153.36000000000001"/>
    <s v=""/>
    <n v="2"/>
    <s v=""/>
    <n v="118"/>
    <n v="0.5"/>
    <n v="7.0175438596491196E-2"/>
    <n v="76.680000000000007"/>
    <x v="0"/>
    <n v="1"/>
  </r>
  <r>
    <x v="6915"/>
    <n v="18"/>
    <s v="Female"/>
    <s v="Canada"/>
    <d v="2024-06-26T13:21:54"/>
    <x v="2"/>
    <n v="1"/>
    <n v="0"/>
    <n v="49"/>
    <n v="3"/>
    <n v="153.30000000000001"/>
    <s v=""/>
    <n v="2"/>
    <s v=""/>
    <n v="1"/>
    <n v="0"/>
    <n v="6.1224489795918297E-2"/>
    <n v="76.650000000000006"/>
    <x v="0"/>
    <n v="0"/>
  </r>
  <r>
    <x v="6916"/>
    <n v="29"/>
    <s v="Male"/>
    <s v="Australia"/>
    <d v="2024-04-29T13:52:09"/>
    <x v="2"/>
    <n v="3"/>
    <n v="1"/>
    <n v="65"/>
    <n v="3"/>
    <n v="153.02000000000001"/>
    <s v=""/>
    <n v="2"/>
    <s v=""/>
    <n v="62"/>
    <n v="0.33333333333333298"/>
    <n v="4.6153846153846101E-2"/>
    <n v="76.510000000000005"/>
    <x v="0"/>
    <n v="0"/>
  </r>
  <r>
    <x v="6917"/>
    <n v="23"/>
    <s v="Female"/>
    <s v="France"/>
    <d v="2023-03-14T00:47:03"/>
    <x v="3"/>
    <n v="3"/>
    <n v="1"/>
    <n v="44"/>
    <n v="4"/>
    <n v="152.75"/>
    <s v=""/>
    <n v="2"/>
    <s v=""/>
    <n v="133"/>
    <n v="0.33333333333333298"/>
    <n v="9.0909090909090898E-2"/>
    <n v="76.375"/>
    <x v="0"/>
    <n v="1"/>
  </r>
  <r>
    <x v="6918"/>
    <n v="32"/>
    <s v="Male"/>
    <s v="Australia"/>
    <d v="2023-06-06T07:03:09"/>
    <x v="3"/>
    <n v="3"/>
    <n v="2"/>
    <n v="60"/>
    <n v="3"/>
    <n v="152.5"/>
    <s v=""/>
    <n v="2"/>
    <s v=""/>
    <n v="23"/>
    <n v="0.66666666666666596"/>
    <n v="0.05"/>
    <n v="76.25"/>
    <x v="0"/>
    <n v="0"/>
  </r>
  <r>
    <x v="6919"/>
    <n v="35"/>
    <s v="Female"/>
    <s v="Japan"/>
    <d v="2024-11-03T10:43:30"/>
    <x v="2"/>
    <n v="3"/>
    <n v="1"/>
    <n v="60"/>
    <n v="4"/>
    <n v="152.30000000000001"/>
    <s v=""/>
    <n v="2"/>
    <s v=""/>
    <n v="49"/>
    <n v="0.33333333333333298"/>
    <n v="6.6666666666666596E-2"/>
    <n v="76.150000000000006"/>
    <x v="0"/>
    <n v="0"/>
  </r>
  <r>
    <x v="6920"/>
    <n v="49"/>
    <s v="Male"/>
    <s v="France"/>
    <d v="2024-09-30T16:21:27"/>
    <x v="5"/>
    <n v="4"/>
    <n v="0"/>
    <n v="41"/>
    <n v="2"/>
    <n v="152.19999999999999"/>
    <s v=""/>
    <n v="2"/>
    <s v=""/>
    <n v="9"/>
    <n v="0"/>
    <n v="4.8780487804878002E-2"/>
    <n v="76.099999999999994"/>
    <x v="0"/>
    <n v="0"/>
  </r>
  <r>
    <x v="6921"/>
    <n v="30"/>
    <s v="Female"/>
    <s v="USA"/>
    <d v="2023-06-19T20:39:35"/>
    <x v="2"/>
    <n v="3"/>
    <n v="1"/>
    <n v="44"/>
    <n v="2"/>
    <n v="152.19"/>
    <s v=""/>
    <n v="2"/>
    <s v=""/>
    <n v="14"/>
    <n v="0.33333333333333298"/>
    <n v="4.54545454545454E-2"/>
    <n v="76.094999999999999"/>
    <x v="0"/>
    <n v="0"/>
  </r>
  <r>
    <x v="6922"/>
    <n v="54"/>
    <s v="Female"/>
    <s v="Canada"/>
    <d v="2024-10-26T08:31:43"/>
    <x v="2"/>
    <n v="3"/>
    <n v="1"/>
    <n v="41"/>
    <n v="1"/>
    <n v="152.13"/>
    <s v=""/>
    <n v="2"/>
    <s v=""/>
    <n v="5"/>
    <n v="0.33333333333333298"/>
    <n v="2.4390243902439001E-2"/>
    <n v="76.064999999999998"/>
    <x v="0"/>
    <n v="0"/>
  </r>
  <r>
    <x v="6923"/>
    <n v="40"/>
    <s v="Male"/>
    <s v="France"/>
    <d v="2023-02-14T17:11:22"/>
    <x v="2"/>
    <n v="1"/>
    <n v="0"/>
    <n v="52"/>
    <n v="1"/>
    <n v="152.1"/>
    <s v=""/>
    <n v="2"/>
    <s v=""/>
    <n v="0"/>
    <n v="0"/>
    <n v="1.9230769230769201E-2"/>
    <n v="76.05"/>
    <x v="0"/>
    <n v="0"/>
  </r>
  <r>
    <x v="6924"/>
    <n v="40"/>
    <s v="Male"/>
    <s v="Japan"/>
    <d v="2023-09-17T11:25:08"/>
    <x v="2"/>
    <n v="2"/>
    <n v="2"/>
    <n v="33"/>
    <n v="2"/>
    <n v="152.06"/>
    <s v=""/>
    <n v="2"/>
    <s v=""/>
    <n v="65"/>
    <n v="1"/>
    <n v="6.0606060606060601E-2"/>
    <n v="76.03"/>
    <x v="0"/>
    <n v="0"/>
  </r>
  <r>
    <x v="6925"/>
    <n v="46"/>
    <s v="Male"/>
    <s v="Canada"/>
    <d v="2024-05-27T07:41:05"/>
    <x v="2"/>
    <n v="3"/>
    <n v="3"/>
    <n v="45"/>
    <n v="0"/>
    <n v="151.94"/>
    <s v=""/>
    <n v="2"/>
    <s v=""/>
    <n v="27"/>
    <n v="1"/>
    <n v="0"/>
    <n v="75.97"/>
    <x v="0"/>
    <n v="0"/>
  </r>
  <r>
    <x v="6926"/>
    <n v="35"/>
    <s v="Male"/>
    <s v="UK"/>
    <d v="2023-09-15T06:51:16"/>
    <x v="3"/>
    <n v="6"/>
    <n v="2"/>
    <n v="58"/>
    <n v="3"/>
    <n v="151.63999999999999"/>
    <s v=""/>
    <n v="2"/>
    <s v=""/>
    <n v="34"/>
    <n v="0.33333333333333298"/>
    <n v="5.1724137931034399E-2"/>
    <n v="75.819999999999993"/>
    <x v="0"/>
    <n v="0"/>
  </r>
  <r>
    <x v="6927"/>
    <n v="18"/>
    <s v="Female"/>
    <s v="France"/>
    <d v="2023-02-11T00:07:19"/>
    <x v="3"/>
    <n v="3"/>
    <n v="1"/>
    <n v="48"/>
    <n v="0"/>
    <n v="151.12"/>
    <s v=""/>
    <n v="2"/>
    <s v=""/>
    <n v="57"/>
    <n v="0.33333333333333298"/>
    <n v="0"/>
    <n v="75.56"/>
    <x v="0"/>
    <n v="1"/>
  </r>
  <r>
    <x v="6928"/>
    <n v="30"/>
    <s v="Male"/>
    <s v="USA"/>
    <d v="2024-11-12T00:36:07"/>
    <x v="4"/>
    <n v="3"/>
    <n v="2"/>
    <n v="53"/>
    <n v="3"/>
    <n v="151.08000000000001"/>
    <s v=""/>
    <n v="2"/>
    <s v=""/>
    <n v="33"/>
    <n v="0.66666666666666596"/>
    <n v="5.6603773584905599E-2"/>
    <n v="75.540000000000006"/>
    <x v="0"/>
    <n v="0"/>
  </r>
  <r>
    <x v="6929"/>
    <n v="18"/>
    <s v="Female"/>
    <s v="USA"/>
    <d v="2024-12-28T04:50:04"/>
    <x v="2"/>
    <n v="1"/>
    <n v="0"/>
    <n v="38"/>
    <n v="2"/>
    <n v="151.04"/>
    <s v=""/>
    <n v="2"/>
    <s v=""/>
    <n v="2"/>
    <n v="0"/>
    <n v="5.2631578947368397E-2"/>
    <n v="75.52"/>
    <x v="0"/>
    <n v="0"/>
  </r>
  <r>
    <x v="6930"/>
    <n v="50"/>
    <s v="Male"/>
    <s v="Canada"/>
    <d v="2023-08-17T06:22:36"/>
    <x v="1"/>
    <n v="5"/>
    <n v="1"/>
    <n v="47"/>
    <n v="3"/>
    <n v="150.84"/>
    <s v=""/>
    <n v="2"/>
    <s v=""/>
    <n v="86"/>
    <n v="0.2"/>
    <n v="6.3829787234042507E-2"/>
    <n v="75.42"/>
    <x v="0"/>
    <n v="0"/>
  </r>
  <r>
    <x v="6931"/>
    <n v="28"/>
    <s v="Female"/>
    <s v="USA"/>
    <d v="2023-09-27T18:10:46"/>
    <x v="4"/>
    <n v="0"/>
    <n v="0"/>
    <n v="45"/>
    <n v="5"/>
    <n v="150.71"/>
    <s v=""/>
    <n v="2"/>
    <s v=""/>
    <n v="44"/>
    <n v="0"/>
    <n v="0.11111111111111099"/>
    <n v="75.355000000000004"/>
    <x v="0"/>
    <n v="1"/>
  </r>
  <r>
    <x v="6932"/>
    <n v="30"/>
    <s v="Female"/>
    <s v="UK"/>
    <d v="2023-08-01T20:57:57"/>
    <x v="4"/>
    <n v="6"/>
    <n v="2"/>
    <n v="51"/>
    <n v="1"/>
    <n v="150.62"/>
    <s v=""/>
    <n v="2"/>
    <s v=""/>
    <n v="33"/>
    <n v="0.33333333333333298"/>
    <n v="1.9607843137254902E-2"/>
    <n v="75.31"/>
    <x v="0"/>
    <n v="0"/>
  </r>
  <r>
    <x v="6933"/>
    <n v="35"/>
    <s v="Male"/>
    <s v="Australia"/>
    <d v="2023-10-22T12:26:57"/>
    <x v="1"/>
    <n v="3"/>
    <n v="1"/>
    <n v="43"/>
    <n v="2"/>
    <n v="150.47999999999999"/>
    <s v=""/>
    <n v="2"/>
    <s v=""/>
    <n v="18"/>
    <n v="0.33333333333333298"/>
    <n v="4.6511627906976702E-2"/>
    <n v="75.239999999999995"/>
    <x v="0"/>
    <n v="0"/>
  </r>
  <r>
    <x v="6934"/>
    <n v="43"/>
    <s v="Male"/>
    <s v="USA"/>
    <d v="2023-01-27T08:13:58"/>
    <x v="2"/>
    <n v="4"/>
    <n v="2"/>
    <n v="61"/>
    <n v="2"/>
    <n v="150.44"/>
    <s v=""/>
    <n v="2"/>
    <s v=""/>
    <n v="9"/>
    <n v="0.5"/>
    <n v="3.2786885245901599E-2"/>
    <n v="75.22"/>
    <x v="0"/>
    <n v="0"/>
  </r>
  <r>
    <x v="6935"/>
    <n v="33"/>
    <s v="Male"/>
    <s v="USA"/>
    <d v="2024-09-19T02:56:03"/>
    <x v="1"/>
    <n v="2"/>
    <n v="1"/>
    <n v="59"/>
    <n v="7"/>
    <n v="150.4"/>
    <s v=""/>
    <n v="2"/>
    <s v=""/>
    <n v="23"/>
    <n v="0.5"/>
    <n v="0.11864406779661001"/>
    <n v="75.2"/>
    <x v="0"/>
    <n v="0"/>
  </r>
  <r>
    <x v="6936"/>
    <n v="34"/>
    <s v="Female"/>
    <s v="UK"/>
    <d v="2023-07-31T04:04:56"/>
    <x v="5"/>
    <n v="0"/>
    <n v="0"/>
    <n v="45"/>
    <n v="4"/>
    <n v="150.37"/>
    <s v=""/>
    <n v="2"/>
    <s v=""/>
    <n v="8"/>
    <n v="0"/>
    <n v="8.8888888888888795E-2"/>
    <n v="75.185000000000002"/>
    <x v="0"/>
    <n v="0"/>
  </r>
  <r>
    <x v="6937"/>
    <n v="39"/>
    <s v="Female"/>
    <s v="USA"/>
    <d v="2023-05-28T01:06:51"/>
    <x v="3"/>
    <n v="1"/>
    <n v="1"/>
    <n v="51"/>
    <n v="0"/>
    <n v="150.07"/>
    <s v=""/>
    <n v="2"/>
    <s v=""/>
    <n v="2"/>
    <n v="1"/>
    <n v="0"/>
    <n v="75.034999999999997"/>
    <x v="0"/>
    <n v="0"/>
  </r>
  <r>
    <x v="6938"/>
    <n v="25"/>
    <s v="Female"/>
    <s v="USA"/>
    <d v="2023-08-23T21:31:47"/>
    <x v="3"/>
    <n v="2"/>
    <n v="1"/>
    <n v="52"/>
    <n v="4"/>
    <n v="149.94999999999999"/>
    <s v=""/>
    <n v="2"/>
    <s v=""/>
    <n v="40"/>
    <n v="0.5"/>
    <n v="7.69230769230769E-2"/>
    <n v="74.974999999999994"/>
    <x v="0"/>
    <n v="0"/>
  </r>
  <r>
    <x v="6939"/>
    <n v="49"/>
    <s v="Male"/>
    <s v="Germany"/>
    <d v="2024-07-11T05:15:16"/>
    <x v="0"/>
    <n v="3"/>
    <n v="0"/>
    <n v="45"/>
    <n v="1"/>
    <n v="149.94"/>
    <s v=""/>
    <n v="2"/>
    <s v=""/>
    <n v="6"/>
    <n v="0"/>
    <n v="2.2222222222222199E-2"/>
    <n v="74.97"/>
    <x v="0"/>
    <n v="0"/>
  </r>
  <r>
    <x v="6940"/>
    <n v="18"/>
    <s v="Male"/>
    <s v="UK"/>
    <d v="2024-10-17T14:16:16"/>
    <x v="3"/>
    <n v="2"/>
    <n v="1"/>
    <n v="56"/>
    <n v="5"/>
    <n v="149.88999999999999"/>
    <s v=""/>
    <n v="2"/>
    <s v=""/>
    <n v="1"/>
    <n v="0.5"/>
    <n v="8.9285714285714204E-2"/>
    <n v="74.944999999999993"/>
    <x v="0"/>
    <n v="1"/>
  </r>
  <r>
    <x v="6941"/>
    <n v="43"/>
    <s v="Female"/>
    <s v="USA"/>
    <d v="2023-05-10T11:08:20"/>
    <x v="2"/>
    <n v="4"/>
    <n v="1"/>
    <n v="59"/>
    <n v="6"/>
    <n v="149.61000000000001"/>
    <s v=""/>
    <n v="2"/>
    <s v=""/>
    <n v="14"/>
    <n v="0.25"/>
    <n v="0.101694915254237"/>
    <n v="74.805000000000007"/>
    <x v="0"/>
    <n v="1"/>
  </r>
  <r>
    <x v="6942"/>
    <n v="39"/>
    <s v="Female"/>
    <s v="France"/>
    <d v="2024-02-03T14:43:02"/>
    <x v="1"/>
    <n v="3"/>
    <n v="1"/>
    <n v="52"/>
    <n v="1"/>
    <n v="149.43"/>
    <s v=""/>
    <n v="2"/>
    <s v=""/>
    <n v="5"/>
    <n v="0.33333333333333298"/>
    <n v="1.9230769230769201E-2"/>
    <n v="74.715000000000003"/>
    <x v="0"/>
    <n v="0"/>
  </r>
  <r>
    <x v="6943"/>
    <n v="44"/>
    <s v="Male"/>
    <s v="Germany"/>
    <d v="2024-01-03T09:40:29"/>
    <x v="0"/>
    <n v="0"/>
    <n v="0"/>
    <n v="62"/>
    <n v="3"/>
    <n v="149.27000000000001"/>
    <s v=""/>
    <n v="2"/>
    <s v=""/>
    <n v="16"/>
    <n v="0"/>
    <n v="4.8387096774193498E-2"/>
    <n v="74.635000000000005"/>
    <x v="0"/>
    <n v="0"/>
  </r>
  <r>
    <x v="6944"/>
    <n v="41"/>
    <s v="Male"/>
    <s v="Australia"/>
    <d v="2023-12-02T14:01:52"/>
    <x v="1"/>
    <n v="1"/>
    <n v="1"/>
    <n v="46"/>
    <n v="0"/>
    <n v="149.06"/>
    <s v=""/>
    <n v="2"/>
    <s v=""/>
    <n v="15"/>
    <n v="1"/>
    <n v="0"/>
    <n v="74.53"/>
    <x v="0"/>
    <n v="0"/>
  </r>
  <r>
    <x v="6945"/>
    <n v="31"/>
    <s v="Male"/>
    <s v="USA"/>
    <d v="2024-06-29T01:13:48"/>
    <x v="2"/>
    <n v="3"/>
    <n v="3"/>
    <n v="54"/>
    <n v="3"/>
    <n v="149.03"/>
    <s v=""/>
    <n v="2"/>
    <s v=""/>
    <n v="6"/>
    <n v="1"/>
    <n v="5.5555555555555497E-2"/>
    <n v="74.515000000000001"/>
    <x v="0"/>
    <n v="0"/>
  </r>
  <r>
    <x v="6946"/>
    <n v="34"/>
    <s v="Male"/>
    <s v="USA"/>
    <d v="2023-01-02T22:43:26"/>
    <x v="2"/>
    <n v="3"/>
    <n v="1"/>
    <n v="45"/>
    <n v="3"/>
    <n v="149.01"/>
    <s v=""/>
    <n v="2"/>
    <s v=""/>
    <n v="14"/>
    <n v="0.33333333333333298"/>
    <n v="6.6666666666666596E-2"/>
    <n v="74.504999999999995"/>
    <x v="0"/>
    <n v="0"/>
  </r>
  <r>
    <x v="6947"/>
    <n v="22"/>
    <s v="Female"/>
    <s v="USA"/>
    <d v="2023-03-17T14:55:52"/>
    <x v="3"/>
    <n v="4"/>
    <n v="0"/>
    <n v="47"/>
    <n v="1"/>
    <n v="149"/>
    <s v=""/>
    <n v="2"/>
    <s v=""/>
    <n v="94"/>
    <n v="0"/>
    <n v="2.1276595744680799E-2"/>
    <n v="74.5"/>
    <x v="0"/>
    <n v="0"/>
  </r>
  <r>
    <x v="6948"/>
    <n v="20"/>
    <s v="Male"/>
    <s v="USA"/>
    <d v="2024-09-23T20:49:25"/>
    <x v="3"/>
    <n v="5"/>
    <n v="1"/>
    <n v="42"/>
    <n v="2"/>
    <n v="148.94999999999999"/>
    <s v=""/>
    <n v="2"/>
    <s v=""/>
    <n v="59"/>
    <n v="0.2"/>
    <n v="4.7619047619047603E-2"/>
    <n v="74.474999999999994"/>
    <x v="0"/>
    <n v="1"/>
  </r>
  <r>
    <x v="6949"/>
    <n v="23"/>
    <s v="Female"/>
    <s v="UK"/>
    <d v="2024-08-28T12:35:28"/>
    <x v="2"/>
    <n v="3"/>
    <n v="0"/>
    <n v="55"/>
    <n v="3"/>
    <n v="148.54"/>
    <s v=""/>
    <n v="2"/>
    <s v=""/>
    <n v="5"/>
    <n v="0"/>
    <n v="5.4545454545454501E-2"/>
    <n v="74.27"/>
    <x v="0"/>
    <n v="0"/>
  </r>
  <r>
    <x v="6950"/>
    <n v="32"/>
    <s v="Female"/>
    <s v="Canada"/>
    <d v="2023-12-15T10:07:01"/>
    <x v="2"/>
    <n v="4"/>
    <n v="1"/>
    <n v="43"/>
    <n v="1"/>
    <n v="148.52000000000001"/>
    <s v=""/>
    <n v="2"/>
    <s v=""/>
    <n v="97"/>
    <n v="0.25"/>
    <n v="2.3255813953488299E-2"/>
    <n v="74.260000000000005"/>
    <x v="0"/>
    <n v="0"/>
  </r>
  <r>
    <x v="6951"/>
    <n v="29"/>
    <s v="Female"/>
    <s v="Canada"/>
    <d v="2023-02-25T20:23:30"/>
    <x v="0"/>
    <n v="5"/>
    <n v="2"/>
    <n v="46"/>
    <n v="1"/>
    <n v="148.16999999999999"/>
    <s v=""/>
    <n v="2"/>
    <s v=""/>
    <n v="75"/>
    <n v="0.4"/>
    <n v="2.1739130434782601E-2"/>
    <n v="74.084999999999994"/>
    <x v="0"/>
    <n v="0"/>
  </r>
  <r>
    <x v="6952"/>
    <n v="25"/>
    <s v="Male"/>
    <s v="Canada"/>
    <d v="2024-12-10T16:19:10"/>
    <x v="1"/>
    <n v="2"/>
    <n v="0"/>
    <n v="41"/>
    <n v="2"/>
    <n v="148.15"/>
    <s v=""/>
    <n v="2"/>
    <s v=""/>
    <n v="18"/>
    <n v="0"/>
    <n v="4.8780487804878002E-2"/>
    <n v="74.075000000000003"/>
    <x v="0"/>
    <n v="0"/>
  </r>
  <r>
    <x v="6953"/>
    <n v="36"/>
    <s v="Female"/>
    <s v="USA"/>
    <d v="2024-01-17T18:15:49"/>
    <x v="4"/>
    <n v="1"/>
    <n v="1"/>
    <n v="58"/>
    <n v="3"/>
    <n v="148.06"/>
    <s v=""/>
    <n v="2"/>
    <s v=""/>
    <n v="44"/>
    <n v="1"/>
    <n v="5.1724137931034399E-2"/>
    <n v="74.03"/>
    <x v="0"/>
    <n v="0"/>
  </r>
  <r>
    <x v="6954"/>
    <n v="40"/>
    <s v="Female"/>
    <s v="Japan"/>
    <d v="2023-03-29T11:39:18"/>
    <x v="3"/>
    <n v="4"/>
    <n v="2"/>
    <n v="60"/>
    <n v="3"/>
    <n v="147.94"/>
    <s v=""/>
    <n v="2"/>
    <s v=""/>
    <n v="4"/>
    <n v="0.5"/>
    <n v="0.05"/>
    <n v="73.97"/>
    <x v="0"/>
    <n v="1"/>
  </r>
  <r>
    <x v="6955"/>
    <n v="37"/>
    <s v="Female"/>
    <s v="USA"/>
    <d v="2024-04-01T15:40:24"/>
    <x v="1"/>
    <n v="3"/>
    <n v="0"/>
    <n v="41"/>
    <n v="4"/>
    <n v="147.87"/>
    <s v=""/>
    <n v="2"/>
    <s v=""/>
    <n v="42"/>
    <n v="0"/>
    <n v="9.7560975609756101E-2"/>
    <n v="73.935000000000002"/>
    <x v="0"/>
    <n v="0"/>
  </r>
  <r>
    <x v="6956"/>
    <n v="20"/>
    <s v="Male"/>
    <s v="Canada"/>
    <d v="2024-10-07T01:40:13"/>
    <x v="1"/>
    <n v="2"/>
    <n v="0"/>
    <n v="63"/>
    <n v="2"/>
    <n v="147.65"/>
    <s v=""/>
    <n v="2"/>
    <s v=""/>
    <n v="0"/>
    <n v="0"/>
    <n v="3.1746031746031703E-2"/>
    <n v="73.825000000000003"/>
    <x v="0"/>
    <n v="0"/>
  </r>
  <r>
    <x v="6957"/>
    <n v="18"/>
    <s v="Male"/>
    <s v="USA"/>
    <d v="2024-01-21T04:01:49"/>
    <x v="2"/>
    <n v="5"/>
    <n v="4"/>
    <n v="44"/>
    <n v="4"/>
    <n v="147.55000000000001"/>
    <s v=""/>
    <n v="2"/>
    <s v=""/>
    <n v="86"/>
    <n v="0.8"/>
    <n v="9.0909090909090898E-2"/>
    <n v="73.775000000000006"/>
    <x v="0"/>
    <n v="0"/>
  </r>
  <r>
    <x v="6958"/>
    <n v="18"/>
    <s v="Male"/>
    <s v="USA"/>
    <d v="2024-10-13T16:49:24"/>
    <x v="1"/>
    <n v="1"/>
    <n v="0"/>
    <n v="59"/>
    <n v="0"/>
    <n v="147.52000000000001"/>
    <s v=""/>
    <n v="2"/>
    <s v=""/>
    <n v="26"/>
    <n v="0"/>
    <n v="0"/>
    <n v="73.760000000000005"/>
    <x v="0"/>
    <n v="0"/>
  </r>
  <r>
    <x v="6959"/>
    <n v="49"/>
    <s v="Male"/>
    <s v="USA"/>
    <d v="2024-02-14T03:19:06"/>
    <x v="1"/>
    <n v="0"/>
    <n v="0"/>
    <n v="40"/>
    <n v="2"/>
    <n v="147.49"/>
    <s v=""/>
    <n v="2"/>
    <s v=""/>
    <n v="35"/>
    <n v="0"/>
    <n v="0.05"/>
    <n v="73.745000000000005"/>
    <x v="0"/>
    <n v="0"/>
  </r>
  <r>
    <x v="6960"/>
    <n v="26"/>
    <s v="Male"/>
    <s v="USA"/>
    <d v="2023-03-06T04:25:42"/>
    <x v="1"/>
    <n v="3"/>
    <n v="1"/>
    <n v="54"/>
    <n v="3"/>
    <n v="147.46"/>
    <s v=""/>
    <n v="2"/>
    <s v=""/>
    <n v="28"/>
    <n v="0.33333333333333298"/>
    <n v="5.5555555555555497E-2"/>
    <n v="73.73"/>
    <x v="0"/>
    <n v="0"/>
  </r>
  <r>
    <x v="6961"/>
    <n v="47"/>
    <s v="Female"/>
    <s v="Japan"/>
    <d v="2023-08-25T23:10:26"/>
    <x v="2"/>
    <n v="3"/>
    <n v="1"/>
    <n v="42"/>
    <n v="1"/>
    <n v="147.33000000000001"/>
    <s v=""/>
    <n v="2"/>
    <s v=""/>
    <n v="116"/>
    <n v="0.33333333333333298"/>
    <n v="2.3809523809523801E-2"/>
    <n v="73.665000000000006"/>
    <x v="0"/>
    <n v="1"/>
  </r>
  <r>
    <x v="6962"/>
    <n v="43"/>
    <s v="Male"/>
    <s v="Australia"/>
    <d v="2024-06-04T20:06:06"/>
    <x v="5"/>
    <n v="4"/>
    <n v="1"/>
    <n v="47"/>
    <n v="4"/>
    <n v="147.19999999999999"/>
    <s v=""/>
    <n v="2"/>
    <s v=""/>
    <n v="10"/>
    <n v="0.25"/>
    <n v="8.5106382978723402E-2"/>
    <n v="73.599999999999994"/>
    <x v="0"/>
    <n v="0"/>
  </r>
  <r>
    <x v="6963"/>
    <n v="18"/>
    <s v="Female"/>
    <s v="Germany"/>
    <d v="2024-11-16T05:21:02"/>
    <x v="5"/>
    <n v="3"/>
    <n v="0"/>
    <n v="45"/>
    <n v="1"/>
    <n v="147.18"/>
    <s v=""/>
    <n v="2"/>
    <s v=""/>
    <n v="27"/>
    <n v="0"/>
    <n v="2.2222222222222199E-2"/>
    <n v="73.59"/>
    <x v="0"/>
    <n v="0"/>
  </r>
  <r>
    <x v="6964"/>
    <n v="18"/>
    <s v="Male"/>
    <s v="USA"/>
    <d v="2024-12-18T15:35:43"/>
    <x v="0"/>
    <n v="3"/>
    <n v="3"/>
    <n v="44"/>
    <n v="2"/>
    <n v="147.09"/>
    <s v=""/>
    <n v="2"/>
    <s v=""/>
    <n v="10"/>
    <n v="1"/>
    <n v="4.54545454545454E-2"/>
    <n v="73.545000000000002"/>
    <x v="0"/>
    <n v="0"/>
  </r>
  <r>
    <x v="6965"/>
    <n v="18"/>
    <s v="Female"/>
    <s v="USA"/>
    <d v="2023-10-01T21:28:04"/>
    <x v="2"/>
    <n v="2"/>
    <n v="0"/>
    <n v="51"/>
    <n v="4"/>
    <n v="146.78"/>
    <s v=""/>
    <n v="2"/>
    <s v=""/>
    <n v="11"/>
    <n v="0"/>
    <n v="7.8431372549019607E-2"/>
    <n v="73.39"/>
    <x v="0"/>
    <n v="0"/>
  </r>
  <r>
    <x v="6966"/>
    <n v="18"/>
    <s v="Female"/>
    <s v="UK"/>
    <d v="2024-11-13T18:56:44"/>
    <x v="3"/>
    <n v="2"/>
    <n v="1"/>
    <n v="47"/>
    <n v="3"/>
    <n v="146.69999999999999"/>
    <s v=""/>
    <n v="2"/>
    <s v=""/>
    <n v="3"/>
    <n v="0.5"/>
    <n v="6.3829787234042507E-2"/>
    <n v="73.349999999999994"/>
    <x v="0"/>
    <n v="0"/>
  </r>
  <r>
    <x v="6967"/>
    <n v="18"/>
    <s v="Female"/>
    <s v="USA"/>
    <d v="2023-03-23T19:51:49"/>
    <x v="4"/>
    <n v="6"/>
    <n v="2"/>
    <n v="50"/>
    <n v="3"/>
    <n v="146.65"/>
    <s v=""/>
    <n v="2"/>
    <s v=""/>
    <n v="30"/>
    <n v="0.33333333333333298"/>
    <n v="0.06"/>
    <n v="73.325000000000003"/>
    <x v="0"/>
    <n v="0"/>
  </r>
  <r>
    <x v="6968"/>
    <n v="18"/>
    <s v="Female"/>
    <s v="USA"/>
    <d v="2023-06-25T10:59:27"/>
    <x v="3"/>
    <n v="4"/>
    <n v="1"/>
    <n v="65"/>
    <n v="6"/>
    <n v="146.65"/>
    <s v=""/>
    <n v="2"/>
    <s v=""/>
    <n v="12"/>
    <n v="0.25"/>
    <n v="9.2307692307692299E-2"/>
    <n v="73.325000000000003"/>
    <x v="0"/>
    <n v="0"/>
  </r>
  <r>
    <x v="6969"/>
    <n v="40"/>
    <s v="Female"/>
    <s v="USA"/>
    <d v="2023-07-28T05:59:47"/>
    <x v="2"/>
    <n v="2"/>
    <n v="0"/>
    <n v="52"/>
    <n v="7"/>
    <n v="146.51"/>
    <s v=""/>
    <n v="2"/>
    <s v=""/>
    <n v="36"/>
    <n v="0"/>
    <n v="0.134615384615384"/>
    <n v="73.254999999999995"/>
    <x v="0"/>
    <n v="0"/>
  </r>
  <r>
    <x v="6970"/>
    <n v="51"/>
    <s v="Female"/>
    <s v="Canada"/>
    <d v="2024-04-27T12:13:30"/>
    <x v="5"/>
    <n v="1"/>
    <n v="0"/>
    <n v="50"/>
    <n v="2"/>
    <n v="146.44999999999999"/>
    <s v=""/>
    <n v="2"/>
    <s v=""/>
    <n v="3"/>
    <n v="0"/>
    <n v="0.04"/>
    <n v="73.224999999999994"/>
    <x v="0"/>
    <n v="0"/>
  </r>
  <r>
    <x v="6971"/>
    <n v="70"/>
    <s v="Female"/>
    <s v="Canada"/>
    <d v="2023-05-21T05:34:50"/>
    <x v="3"/>
    <n v="3"/>
    <n v="1"/>
    <n v="60"/>
    <n v="0"/>
    <n v="146.33000000000001"/>
    <s v=""/>
    <n v="2"/>
    <s v=""/>
    <n v="16"/>
    <n v="0.33333333333333298"/>
    <n v="0"/>
    <n v="73.165000000000006"/>
    <x v="0"/>
    <n v="0"/>
  </r>
  <r>
    <x v="6972"/>
    <n v="20"/>
    <s v="Female"/>
    <s v="France"/>
    <d v="2023-08-27T23:21:29"/>
    <x v="3"/>
    <n v="2"/>
    <n v="0"/>
    <n v="41"/>
    <n v="2"/>
    <n v="146.32"/>
    <s v=""/>
    <n v="2"/>
    <s v=""/>
    <n v="0"/>
    <n v="0"/>
    <n v="4.8780487804878002E-2"/>
    <n v="73.16"/>
    <x v="0"/>
    <n v="0"/>
  </r>
  <r>
    <x v="6973"/>
    <n v="60"/>
    <s v="Male"/>
    <s v="France"/>
    <d v="2023-01-15T05:40:07"/>
    <x v="2"/>
    <n v="2"/>
    <n v="1"/>
    <n v="47"/>
    <n v="4"/>
    <n v="145.97999999999999"/>
    <s v=""/>
    <n v="2"/>
    <s v=""/>
    <n v="5"/>
    <n v="0.5"/>
    <n v="8.5106382978723402E-2"/>
    <n v="72.989999999999995"/>
    <x v="0"/>
    <n v="0"/>
  </r>
  <r>
    <x v="6974"/>
    <n v="46"/>
    <s v="Female"/>
    <s v="Germany"/>
    <d v="2024-10-27T19:34:18"/>
    <x v="3"/>
    <n v="4"/>
    <n v="2"/>
    <n v="63"/>
    <n v="2"/>
    <n v="145.94"/>
    <s v=""/>
    <n v="2"/>
    <s v=""/>
    <n v="17"/>
    <n v="0.5"/>
    <n v="3.1746031746031703E-2"/>
    <n v="72.97"/>
    <x v="0"/>
    <n v="0"/>
  </r>
  <r>
    <x v="6975"/>
    <n v="28"/>
    <s v="Female"/>
    <s v="Japan"/>
    <d v="2024-12-27T05:28:21"/>
    <x v="0"/>
    <n v="1"/>
    <n v="0"/>
    <n v="49"/>
    <n v="0"/>
    <n v="145.79"/>
    <s v=""/>
    <n v="2"/>
    <s v=""/>
    <n v="35"/>
    <n v="0"/>
    <n v="0"/>
    <n v="72.894999999999996"/>
    <x v="0"/>
    <n v="0"/>
  </r>
  <r>
    <x v="6976"/>
    <n v="39"/>
    <s v="Male"/>
    <s v="UK"/>
    <d v="2024-08-11T08:50:12"/>
    <x v="5"/>
    <n v="3"/>
    <n v="1"/>
    <n v="48"/>
    <n v="2"/>
    <n v="145.37"/>
    <s v=""/>
    <n v="2"/>
    <s v=""/>
    <n v="14"/>
    <n v="0.33333333333333298"/>
    <n v="4.1666666666666602E-2"/>
    <n v="72.685000000000002"/>
    <x v="0"/>
    <n v="0"/>
  </r>
  <r>
    <x v="6977"/>
    <n v="54"/>
    <s v="Female"/>
    <s v="USA"/>
    <d v="2023-02-14T21:34:11"/>
    <x v="1"/>
    <n v="0"/>
    <n v="0"/>
    <n v="60"/>
    <n v="2"/>
    <n v="145.36000000000001"/>
    <s v=""/>
    <n v="2"/>
    <s v=""/>
    <n v="14"/>
    <n v="0"/>
    <n v="3.3333333333333298E-2"/>
    <n v="72.680000000000007"/>
    <x v="0"/>
    <n v="0"/>
  </r>
  <r>
    <x v="6978"/>
    <n v="51"/>
    <s v="Other"/>
    <s v="France"/>
    <d v="2023-02-19T22:45:36"/>
    <x v="2"/>
    <n v="3"/>
    <n v="0"/>
    <n v="53"/>
    <n v="1"/>
    <n v="145.19999999999999"/>
    <s v=""/>
    <n v="2"/>
    <s v=""/>
    <n v="45"/>
    <n v="0"/>
    <n v="1.8867924528301799E-2"/>
    <n v="72.599999999999994"/>
    <x v="0"/>
    <n v="0"/>
  </r>
  <r>
    <x v="6979"/>
    <n v="46"/>
    <s v="Female"/>
    <s v="Canada"/>
    <d v="2024-03-17T06:15:45"/>
    <x v="2"/>
    <n v="2"/>
    <n v="0"/>
    <n v="48"/>
    <n v="3"/>
    <n v="144.94"/>
    <s v=""/>
    <n v="2"/>
    <s v=""/>
    <n v="70"/>
    <n v="0"/>
    <n v="6.25E-2"/>
    <n v="72.47"/>
    <x v="0"/>
    <n v="0"/>
  </r>
  <r>
    <x v="6980"/>
    <n v="43"/>
    <s v="Female"/>
    <s v="Germany"/>
    <d v="2024-08-17T06:28:07"/>
    <x v="5"/>
    <n v="4"/>
    <n v="3"/>
    <n v="48"/>
    <n v="3"/>
    <n v="144.79"/>
    <s v=""/>
    <n v="2"/>
    <s v=""/>
    <n v="23"/>
    <n v="0.75"/>
    <n v="6.25E-2"/>
    <n v="72.394999999999996"/>
    <x v="0"/>
    <n v="0"/>
  </r>
  <r>
    <x v="6981"/>
    <n v="18"/>
    <s v="Male"/>
    <s v="Japan"/>
    <d v="2024-04-30T10:18:39"/>
    <x v="3"/>
    <n v="2"/>
    <n v="2"/>
    <n v="42"/>
    <n v="2"/>
    <n v="144.77000000000001"/>
    <s v=""/>
    <n v="2"/>
    <s v=""/>
    <n v="19"/>
    <n v="1"/>
    <n v="4.7619047619047603E-2"/>
    <n v="72.385000000000005"/>
    <x v="0"/>
    <n v="0"/>
  </r>
  <r>
    <x v="6982"/>
    <n v="34"/>
    <s v="Male"/>
    <s v="UK"/>
    <d v="2024-12-01T11:50:28"/>
    <x v="1"/>
    <n v="3"/>
    <n v="2"/>
    <n v="45"/>
    <n v="3"/>
    <n v="144.74"/>
    <s v=""/>
    <n v="2"/>
    <s v=""/>
    <n v="46"/>
    <n v="0.66666666666666596"/>
    <n v="6.6666666666666596E-2"/>
    <n v="72.37"/>
    <x v="0"/>
    <n v="0"/>
  </r>
  <r>
    <x v="6983"/>
    <n v="33"/>
    <s v="Female"/>
    <s v="Canada"/>
    <d v="2024-06-28T04:47:18"/>
    <x v="5"/>
    <n v="4"/>
    <n v="2"/>
    <n v="52"/>
    <n v="5"/>
    <n v="144.55000000000001"/>
    <s v=""/>
    <n v="2"/>
    <s v=""/>
    <n v="43"/>
    <n v="0.5"/>
    <n v="9.6153846153846104E-2"/>
    <n v="72.275000000000006"/>
    <x v="0"/>
    <n v="0"/>
  </r>
  <r>
    <x v="6984"/>
    <n v="48"/>
    <s v="Male"/>
    <s v="Japan"/>
    <d v="2023-05-10T09:40:44"/>
    <x v="1"/>
    <n v="0"/>
    <n v="0"/>
    <n v="47"/>
    <n v="2"/>
    <n v="144.47999999999999"/>
    <s v=""/>
    <n v="2"/>
    <s v=""/>
    <n v="17"/>
    <n v="0"/>
    <n v="4.2553191489361701E-2"/>
    <n v="72.239999999999995"/>
    <x v="0"/>
    <n v="0"/>
  </r>
  <r>
    <x v="6985"/>
    <n v="41"/>
    <s v="Female"/>
    <s v="Japan"/>
    <d v="2024-06-16T09:31:29"/>
    <x v="3"/>
    <n v="4"/>
    <n v="0"/>
    <n v="49"/>
    <n v="1"/>
    <n v="144.29"/>
    <s v=""/>
    <n v="2"/>
    <s v=""/>
    <n v="13"/>
    <n v="0"/>
    <n v="2.04081632653061E-2"/>
    <n v="72.144999999999996"/>
    <x v="0"/>
    <n v="0"/>
  </r>
  <r>
    <x v="6986"/>
    <n v="26"/>
    <s v="Male"/>
    <s v="USA"/>
    <d v="2023-08-17T09:17:48"/>
    <x v="5"/>
    <n v="3"/>
    <n v="0"/>
    <n v="49"/>
    <n v="1"/>
    <n v="144.27000000000001"/>
    <s v=""/>
    <n v="2"/>
    <s v=""/>
    <n v="66"/>
    <n v="0"/>
    <n v="2.04081632653061E-2"/>
    <n v="72.135000000000005"/>
    <x v="0"/>
    <n v="0"/>
  </r>
  <r>
    <x v="6987"/>
    <n v="53"/>
    <s v="Female"/>
    <s v="Canada"/>
    <d v="2024-11-24T23:36:29"/>
    <x v="3"/>
    <n v="7"/>
    <n v="0"/>
    <n v="50"/>
    <n v="7"/>
    <n v="144.27000000000001"/>
    <s v=""/>
    <n v="2"/>
    <s v=""/>
    <n v="54"/>
    <n v="0"/>
    <n v="0.14000000000000001"/>
    <n v="72.135000000000005"/>
    <x v="0"/>
    <n v="0"/>
  </r>
  <r>
    <x v="6988"/>
    <n v="33"/>
    <s v="Male"/>
    <s v="UK"/>
    <d v="2023-04-28T14:24:55"/>
    <x v="4"/>
    <n v="1"/>
    <n v="1"/>
    <n v="44"/>
    <n v="3"/>
    <n v="144.12"/>
    <s v=""/>
    <n v="2"/>
    <s v=""/>
    <n v="149"/>
    <n v="1"/>
    <n v="6.8181818181818094E-2"/>
    <n v="72.06"/>
    <x v="0"/>
    <n v="0"/>
  </r>
  <r>
    <x v="6989"/>
    <n v="33"/>
    <s v="Male"/>
    <s v="UK"/>
    <d v="2024-07-31T02:42:51"/>
    <x v="3"/>
    <n v="2"/>
    <n v="0"/>
    <n v="62"/>
    <n v="1"/>
    <n v="143.80000000000001"/>
    <s v=""/>
    <n v="2"/>
    <s v=""/>
    <n v="12"/>
    <n v="0"/>
    <n v="1.6129032258064498E-2"/>
    <n v="71.900000000000006"/>
    <x v="0"/>
    <n v="0"/>
  </r>
  <r>
    <x v="6990"/>
    <n v="32"/>
    <s v="Male"/>
    <s v="Australia"/>
    <d v="2024-05-08T21:16:04"/>
    <x v="2"/>
    <n v="5"/>
    <n v="1"/>
    <n v="53"/>
    <n v="2"/>
    <n v="143.69999999999999"/>
    <s v=""/>
    <n v="2"/>
    <s v=""/>
    <n v="7"/>
    <n v="0.2"/>
    <n v="3.7735849056603703E-2"/>
    <n v="71.849999999999994"/>
    <x v="0"/>
    <n v="0"/>
  </r>
  <r>
    <x v="6991"/>
    <n v="42"/>
    <s v="Female"/>
    <s v="Canada"/>
    <d v="2024-09-16T07:46:07"/>
    <x v="1"/>
    <n v="2"/>
    <n v="0"/>
    <n v="44"/>
    <n v="1"/>
    <n v="143.1"/>
    <s v=""/>
    <n v="2"/>
    <s v=""/>
    <n v="21"/>
    <n v="0"/>
    <n v="2.27272727272727E-2"/>
    <n v="71.55"/>
    <x v="0"/>
    <n v="0"/>
  </r>
  <r>
    <x v="6992"/>
    <n v="60"/>
    <s v="Female"/>
    <s v="USA"/>
    <d v="2023-03-04T05:42:16"/>
    <x v="4"/>
    <n v="3"/>
    <n v="1"/>
    <n v="42"/>
    <n v="3"/>
    <n v="142.94999999999999"/>
    <s v=""/>
    <n v="2"/>
    <s v=""/>
    <n v="9"/>
    <n v="0.33333333333333298"/>
    <n v="7.1428571428571397E-2"/>
    <n v="71.474999999999994"/>
    <x v="0"/>
    <n v="0"/>
  </r>
  <r>
    <x v="6993"/>
    <n v="37"/>
    <s v="Female"/>
    <s v="Japan"/>
    <d v="2024-08-15T17:57:56"/>
    <x v="1"/>
    <n v="4"/>
    <n v="1"/>
    <n v="43"/>
    <n v="2"/>
    <n v="142.84"/>
    <s v=""/>
    <n v="2"/>
    <s v=""/>
    <n v="41"/>
    <n v="0.25"/>
    <n v="4.6511627906976702E-2"/>
    <n v="71.42"/>
    <x v="0"/>
    <n v="0"/>
  </r>
  <r>
    <x v="6994"/>
    <n v="40"/>
    <s v="Male"/>
    <s v="UK"/>
    <d v="2024-02-19T07:25:43"/>
    <x v="5"/>
    <n v="2"/>
    <n v="1"/>
    <n v="55"/>
    <n v="1"/>
    <n v="142.79"/>
    <s v=""/>
    <n v="2"/>
    <s v=""/>
    <n v="26"/>
    <n v="0.5"/>
    <n v="1.8181818181818101E-2"/>
    <n v="71.394999999999996"/>
    <x v="0"/>
    <n v="1"/>
  </r>
  <r>
    <x v="6995"/>
    <n v="46"/>
    <s v="Male"/>
    <s v="France"/>
    <d v="2023-01-16T06:29:26"/>
    <x v="5"/>
    <n v="2"/>
    <n v="0"/>
    <n v="46"/>
    <n v="3"/>
    <n v="142.75"/>
    <s v=""/>
    <n v="2"/>
    <s v=""/>
    <n v="24"/>
    <n v="0"/>
    <n v="6.5217391304347797E-2"/>
    <n v="71.375"/>
    <x v="0"/>
    <n v="0"/>
  </r>
  <r>
    <x v="6996"/>
    <n v="28"/>
    <s v="Male"/>
    <s v="Germany"/>
    <d v="2024-04-25T07:39:38"/>
    <x v="3"/>
    <n v="3"/>
    <n v="2"/>
    <n v="55"/>
    <n v="3"/>
    <n v="142.38"/>
    <s v=""/>
    <n v="2"/>
    <s v=""/>
    <n v="7"/>
    <n v="0.66666666666666596"/>
    <n v="5.4545454545454501E-2"/>
    <n v="71.19"/>
    <x v="0"/>
    <n v="0"/>
  </r>
  <r>
    <x v="6997"/>
    <n v="26"/>
    <s v="Female"/>
    <s v="USA"/>
    <d v="2023-01-03T17:42:20"/>
    <x v="2"/>
    <n v="5"/>
    <n v="1"/>
    <n v="73"/>
    <n v="5"/>
    <n v="142.34"/>
    <s v=""/>
    <n v="2"/>
    <s v=""/>
    <n v="28"/>
    <n v="0.2"/>
    <n v="6.8493150684931503E-2"/>
    <n v="71.17"/>
    <x v="0"/>
    <n v="0"/>
  </r>
  <r>
    <x v="6998"/>
    <n v="27"/>
    <s v="Male"/>
    <s v="Germany"/>
    <d v="2024-02-20T05:19:50"/>
    <x v="3"/>
    <n v="2"/>
    <n v="2"/>
    <n v="56"/>
    <n v="2"/>
    <n v="142.32"/>
    <s v=""/>
    <n v="2"/>
    <s v=""/>
    <n v="25"/>
    <n v="1"/>
    <n v="3.5714285714285698E-2"/>
    <n v="71.16"/>
    <x v="0"/>
    <n v="0"/>
  </r>
  <r>
    <x v="6999"/>
    <n v="29"/>
    <s v="Male"/>
    <s v="Canada"/>
    <d v="2023-09-13T05:12:38"/>
    <x v="5"/>
    <n v="3"/>
    <n v="2"/>
    <n v="52"/>
    <n v="3"/>
    <n v="142.08000000000001"/>
    <s v=""/>
    <n v="2"/>
    <s v=""/>
    <n v="3"/>
    <n v="0.66666666666666596"/>
    <n v="5.7692307692307598E-2"/>
    <n v="71.040000000000006"/>
    <x v="0"/>
    <n v="0"/>
  </r>
  <r>
    <x v="7000"/>
    <n v="42"/>
    <s v="Male"/>
    <s v="USA"/>
    <d v="2023-09-25T00:28:27"/>
    <x v="4"/>
    <n v="2"/>
    <n v="1"/>
    <n v="48"/>
    <n v="0"/>
    <n v="141.71"/>
    <s v=""/>
    <n v="2"/>
    <s v=""/>
    <n v="26"/>
    <n v="0.5"/>
    <n v="0"/>
    <n v="70.855000000000004"/>
    <x v="0"/>
    <n v="0"/>
  </r>
  <r>
    <x v="7001"/>
    <n v="35"/>
    <s v="Female"/>
    <s v="UK"/>
    <d v="2024-05-16T16:09:48"/>
    <x v="1"/>
    <n v="4"/>
    <n v="2"/>
    <n v="64"/>
    <n v="4"/>
    <n v="141.68"/>
    <s v=""/>
    <n v="2"/>
    <s v=""/>
    <n v="5"/>
    <n v="0.5"/>
    <n v="6.25E-2"/>
    <n v="70.84"/>
    <x v="0"/>
    <n v="0"/>
  </r>
  <r>
    <x v="7002"/>
    <n v="28"/>
    <s v="Male"/>
    <s v="UK"/>
    <d v="2023-05-25T05:56:55"/>
    <x v="1"/>
    <n v="3"/>
    <n v="1"/>
    <n v="46"/>
    <n v="1"/>
    <n v="141.66999999999999"/>
    <s v=""/>
    <n v="2"/>
    <s v=""/>
    <n v="7"/>
    <n v="0.33333333333333298"/>
    <n v="2.1739130434782601E-2"/>
    <n v="70.834999999999994"/>
    <x v="0"/>
    <n v="0"/>
  </r>
  <r>
    <x v="7003"/>
    <n v="18"/>
    <s v="Female"/>
    <s v="Australia"/>
    <d v="2024-04-27T09:18:17"/>
    <x v="3"/>
    <n v="6"/>
    <n v="1"/>
    <n v="46"/>
    <n v="1"/>
    <n v="141.47"/>
    <s v=""/>
    <n v="2"/>
    <s v=""/>
    <n v="101"/>
    <n v="0.16666666666666599"/>
    <n v="2.1739130434782601E-2"/>
    <n v="70.734999999999999"/>
    <x v="0"/>
    <n v="0"/>
  </r>
  <r>
    <x v="7004"/>
    <n v="51"/>
    <s v="Female"/>
    <s v="USA"/>
    <d v="2024-08-03T15:24:05"/>
    <x v="2"/>
    <n v="0"/>
    <n v="0"/>
    <n v="59"/>
    <n v="4"/>
    <n v="141.32"/>
    <s v=""/>
    <n v="2"/>
    <s v=""/>
    <n v="13"/>
    <n v="0"/>
    <n v="6.7796610169491497E-2"/>
    <n v="70.66"/>
    <x v="0"/>
    <n v="0"/>
  </r>
  <r>
    <x v="7005"/>
    <n v="41"/>
    <s v="Female"/>
    <s v="USA"/>
    <d v="2023-03-20T07:10:36"/>
    <x v="2"/>
    <n v="4"/>
    <n v="0"/>
    <n v="58"/>
    <n v="5"/>
    <n v="140.21"/>
    <s v=""/>
    <n v="2"/>
    <s v=""/>
    <n v="129"/>
    <n v="0"/>
    <n v="8.6206896551724102E-2"/>
    <n v="70.105000000000004"/>
    <x v="0"/>
    <n v="1"/>
  </r>
  <r>
    <x v="7006"/>
    <n v="32"/>
    <s v="Male"/>
    <s v="USA"/>
    <d v="2024-08-26T22:37:40"/>
    <x v="2"/>
    <n v="1"/>
    <n v="0"/>
    <n v="47"/>
    <n v="2"/>
    <n v="140.09"/>
    <s v=""/>
    <n v="2"/>
    <s v=""/>
    <n v="51"/>
    <n v="0"/>
    <n v="4.2553191489361701E-2"/>
    <n v="70.045000000000002"/>
    <x v="0"/>
    <n v="0"/>
  </r>
  <r>
    <x v="7007"/>
    <n v="58"/>
    <s v="Male"/>
    <s v="USA"/>
    <d v="2024-05-03T20:04:40"/>
    <x v="3"/>
    <n v="2"/>
    <n v="1"/>
    <n v="51"/>
    <n v="3"/>
    <n v="139.97"/>
    <s v=""/>
    <n v="2"/>
    <s v=""/>
    <n v="9"/>
    <n v="0.5"/>
    <n v="5.8823529411764698E-2"/>
    <n v="69.984999999999999"/>
    <x v="0"/>
    <n v="0"/>
  </r>
  <r>
    <x v="7008"/>
    <n v="40"/>
    <s v="Female"/>
    <s v="France"/>
    <d v="2023-04-28T11:29:42"/>
    <x v="1"/>
    <n v="2"/>
    <n v="0"/>
    <n v="44"/>
    <n v="1"/>
    <n v="139.94999999999999"/>
    <s v=""/>
    <n v="2"/>
    <s v=""/>
    <n v="56"/>
    <n v="0"/>
    <n v="2.27272727272727E-2"/>
    <n v="69.974999999999994"/>
    <x v="0"/>
    <n v="0"/>
  </r>
  <r>
    <x v="7009"/>
    <n v="31"/>
    <s v="Female"/>
    <s v="Germany"/>
    <d v="2024-06-23T19:39:35"/>
    <x v="2"/>
    <n v="3"/>
    <n v="1"/>
    <n v="59"/>
    <n v="5"/>
    <n v="139.91"/>
    <s v=""/>
    <n v="2"/>
    <s v=""/>
    <n v="8"/>
    <n v="0.33333333333333298"/>
    <n v="8.4745762711864403E-2"/>
    <n v="69.954999999999998"/>
    <x v="0"/>
    <n v="0"/>
  </r>
  <r>
    <x v="7010"/>
    <n v="51"/>
    <s v="Female"/>
    <s v="Canada"/>
    <d v="2023-08-31T03:17:03"/>
    <x v="2"/>
    <n v="3"/>
    <n v="0"/>
    <n v="45"/>
    <n v="2"/>
    <n v="139.59"/>
    <s v=""/>
    <n v="2"/>
    <s v=""/>
    <n v="52"/>
    <n v="0"/>
    <n v="4.4444444444444398E-2"/>
    <n v="69.795000000000002"/>
    <x v="0"/>
    <n v="0"/>
  </r>
  <r>
    <x v="7011"/>
    <n v="41"/>
    <s v="Male"/>
    <s v="Germany"/>
    <d v="2023-10-14T02:57:08"/>
    <x v="2"/>
    <n v="4"/>
    <n v="1"/>
    <n v="42"/>
    <n v="4"/>
    <n v="139.54"/>
    <s v=""/>
    <n v="2"/>
    <s v=""/>
    <n v="2"/>
    <n v="0.25"/>
    <n v="9.5238095238095205E-2"/>
    <n v="69.77"/>
    <x v="0"/>
    <n v="0"/>
  </r>
  <r>
    <x v="7012"/>
    <n v="28"/>
    <s v="Other"/>
    <s v="USA"/>
    <d v="2024-05-30T14:31:52"/>
    <x v="2"/>
    <n v="4"/>
    <n v="2"/>
    <n v="63"/>
    <n v="5"/>
    <n v="139.49"/>
    <s v=""/>
    <n v="2"/>
    <s v=""/>
    <n v="20"/>
    <n v="0.5"/>
    <n v="7.9365079365079305E-2"/>
    <n v="69.745000000000005"/>
    <x v="0"/>
    <n v="0"/>
  </r>
  <r>
    <x v="7013"/>
    <n v="45"/>
    <s v="Female"/>
    <s v="Canada"/>
    <d v="2023-07-22T12:44:42"/>
    <x v="3"/>
    <n v="1"/>
    <n v="0"/>
    <n v="56"/>
    <n v="1"/>
    <n v="139.13999999999999"/>
    <s v=""/>
    <n v="2"/>
    <s v=""/>
    <n v="27"/>
    <n v="0"/>
    <n v="1.7857142857142801E-2"/>
    <n v="69.569999999999993"/>
    <x v="0"/>
    <n v="0"/>
  </r>
  <r>
    <x v="7014"/>
    <n v="45"/>
    <s v="Female"/>
    <s v="USA"/>
    <d v="2024-05-23T20:27:28"/>
    <x v="2"/>
    <n v="2"/>
    <n v="0"/>
    <n v="46"/>
    <n v="5"/>
    <n v="139.01"/>
    <s v=""/>
    <n v="2"/>
    <s v=""/>
    <n v="10"/>
    <n v="0"/>
    <n v="0.108695652173913"/>
    <n v="69.504999999999995"/>
    <x v="0"/>
    <n v="0"/>
  </r>
  <r>
    <x v="7015"/>
    <n v="42"/>
    <s v="Male"/>
    <s v="USA"/>
    <d v="2023-02-12T03:51:52"/>
    <x v="1"/>
    <n v="6"/>
    <n v="1"/>
    <n v="51"/>
    <n v="2"/>
    <n v="138.88"/>
    <s v=""/>
    <n v="2"/>
    <s v=""/>
    <n v="64"/>
    <n v="0.16666666666666599"/>
    <n v="3.9215686274509803E-2"/>
    <n v="69.44"/>
    <x v="0"/>
    <n v="0"/>
  </r>
  <r>
    <x v="7016"/>
    <n v="24"/>
    <s v="Male"/>
    <s v="France"/>
    <d v="2023-06-28T09:04:36"/>
    <x v="3"/>
    <n v="0"/>
    <n v="0"/>
    <n v="47"/>
    <n v="3"/>
    <n v="138.66999999999999"/>
    <s v=""/>
    <n v="2"/>
    <s v=""/>
    <n v="24"/>
    <n v="0"/>
    <n v="6.3829787234042507E-2"/>
    <n v="69.334999999999994"/>
    <x v="0"/>
    <n v="0"/>
  </r>
  <r>
    <x v="7017"/>
    <n v="29"/>
    <s v="Male"/>
    <s v="Germany"/>
    <d v="2024-01-25T20:27:35"/>
    <x v="2"/>
    <n v="5"/>
    <n v="1"/>
    <n v="63"/>
    <n v="4"/>
    <n v="138.66999999999999"/>
    <s v=""/>
    <n v="2"/>
    <s v=""/>
    <n v="8"/>
    <n v="0.2"/>
    <n v="6.3492063492063405E-2"/>
    <n v="69.334999999999994"/>
    <x v="0"/>
    <n v="0"/>
  </r>
  <r>
    <x v="7018"/>
    <n v="25"/>
    <s v="Female"/>
    <s v="Germany"/>
    <d v="2023-08-05T15:29:36"/>
    <x v="3"/>
    <n v="9"/>
    <n v="1"/>
    <n v="51"/>
    <n v="1"/>
    <n v="138.59"/>
    <s v=""/>
    <n v="2"/>
    <s v=""/>
    <n v="53"/>
    <n v="0.11111111111111099"/>
    <n v="1.9607843137254902E-2"/>
    <n v="69.295000000000002"/>
    <x v="0"/>
    <n v="1"/>
  </r>
  <r>
    <x v="7019"/>
    <n v="37"/>
    <s v="Male"/>
    <s v="Canada"/>
    <d v="2024-06-02T00:56:10"/>
    <x v="4"/>
    <n v="0"/>
    <n v="0"/>
    <n v="49"/>
    <n v="2"/>
    <n v="138.59"/>
    <s v=""/>
    <n v="2"/>
    <s v=""/>
    <n v="4"/>
    <n v="0"/>
    <n v="4.08163265306122E-2"/>
    <n v="69.295000000000002"/>
    <x v="0"/>
    <n v="0"/>
  </r>
  <r>
    <x v="7020"/>
    <n v="20"/>
    <s v="Female"/>
    <s v="France"/>
    <d v="2023-12-20T22:59:16"/>
    <x v="2"/>
    <n v="2"/>
    <n v="1"/>
    <n v="53"/>
    <n v="0"/>
    <n v="138.57"/>
    <s v=""/>
    <n v="2"/>
    <s v=""/>
    <n v="7"/>
    <n v="0.5"/>
    <n v="0"/>
    <n v="69.284999999999997"/>
    <x v="0"/>
    <n v="0"/>
  </r>
  <r>
    <x v="7021"/>
    <n v="29"/>
    <s v="Male"/>
    <s v="Australia"/>
    <d v="2023-10-11T16:32:51"/>
    <x v="3"/>
    <n v="5"/>
    <n v="1"/>
    <n v="52"/>
    <n v="1"/>
    <n v="138.47999999999999"/>
    <s v=""/>
    <n v="2"/>
    <s v=""/>
    <n v="1"/>
    <n v="0.2"/>
    <n v="1.9230769230769201E-2"/>
    <n v="69.239999999999995"/>
    <x v="0"/>
    <n v="0"/>
  </r>
  <r>
    <x v="7022"/>
    <n v="34"/>
    <s v="Female"/>
    <s v="France"/>
    <d v="2024-02-16T21:01:26"/>
    <x v="1"/>
    <n v="2"/>
    <n v="1"/>
    <n v="61"/>
    <n v="3"/>
    <n v="138.41"/>
    <s v=""/>
    <n v="2"/>
    <s v=""/>
    <n v="51"/>
    <n v="0.5"/>
    <n v="4.9180327868852403E-2"/>
    <n v="69.204999999999998"/>
    <x v="0"/>
    <n v="0"/>
  </r>
  <r>
    <x v="7023"/>
    <n v="20"/>
    <s v="Female"/>
    <s v="USA"/>
    <d v="2024-05-30T04:18:37"/>
    <x v="0"/>
    <n v="4"/>
    <n v="1"/>
    <n v="51"/>
    <n v="5"/>
    <n v="138.36000000000001"/>
    <s v=""/>
    <n v="2"/>
    <s v=""/>
    <n v="1"/>
    <n v="0.25"/>
    <n v="9.8039215686274495E-2"/>
    <n v="69.180000000000007"/>
    <x v="0"/>
    <n v="0"/>
  </r>
  <r>
    <x v="7024"/>
    <n v="37"/>
    <s v="Male"/>
    <s v="France"/>
    <d v="2024-01-01T18:15:05"/>
    <x v="2"/>
    <n v="2"/>
    <n v="1"/>
    <n v="33"/>
    <n v="2"/>
    <n v="138.30000000000001"/>
    <s v=""/>
    <n v="2"/>
    <s v=""/>
    <n v="96"/>
    <n v="0.5"/>
    <n v="6.0606060606060601E-2"/>
    <n v="69.150000000000006"/>
    <x v="0"/>
    <n v="1"/>
  </r>
  <r>
    <x v="7025"/>
    <n v="41"/>
    <s v="Male"/>
    <s v="USA"/>
    <d v="2023-04-25T23:37:48"/>
    <x v="1"/>
    <n v="4"/>
    <n v="1"/>
    <n v="50"/>
    <n v="0"/>
    <n v="138.26"/>
    <s v=""/>
    <n v="2"/>
    <s v=""/>
    <n v="30"/>
    <n v="0.25"/>
    <n v="0"/>
    <n v="69.13"/>
    <x v="0"/>
    <n v="0"/>
  </r>
  <r>
    <x v="7026"/>
    <n v="36"/>
    <s v="Male"/>
    <s v="Germany"/>
    <d v="2024-11-22T07:21:45"/>
    <x v="0"/>
    <n v="3"/>
    <n v="1"/>
    <n v="54"/>
    <n v="1"/>
    <n v="138.11000000000001"/>
    <s v=""/>
    <n v="2"/>
    <s v=""/>
    <n v="17"/>
    <n v="0.33333333333333298"/>
    <n v="1.85185185185185E-2"/>
    <n v="69.055000000000007"/>
    <x v="0"/>
    <n v="0"/>
  </r>
  <r>
    <x v="7027"/>
    <n v="29"/>
    <s v="Female"/>
    <s v="Japan"/>
    <d v="2023-09-10T21:43:33"/>
    <x v="2"/>
    <n v="0"/>
    <n v="0"/>
    <n v="54"/>
    <n v="0"/>
    <n v="137.75"/>
    <s v=""/>
    <n v="2"/>
    <s v=""/>
    <n v="6"/>
    <n v="0"/>
    <n v="0"/>
    <n v="68.875"/>
    <x v="0"/>
    <n v="0"/>
  </r>
  <r>
    <x v="7028"/>
    <n v="40"/>
    <s v="Female"/>
    <s v="France"/>
    <d v="2024-05-09T03:06:30"/>
    <x v="5"/>
    <n v="3"/>
    <n v="1"/>
    <n v="57"/>
    <n v="2"/>
    <n v="137.74"/>
    <s v=""/>
    <n v="2"/>
    <s v=""/>
    <n v="10"/>
    <n v="0.33333333333333298"/>
    <n v="3.5087719298245598E-2"/>
    <n v="68.87"/>
    <x v="0"/>
    <n v="0"/>
  </r>
  <r>
    <x v="7029"/>
    <n v="40"/>
    <s v="Male"/>
    <s v="USA"/>
    <d v="2023-10-16T10:26:13"/>
    <x v="2"/>
    <n v="3"/>
    <n v="1"/>
    <n v="54"/>
    <n v="4"/>
    <n v="137.69"/>
    <s v=""/>
    <n v="2"/>
    <s v=""/>
    <n v="70"/>
    <n v="0.33333333333333298"/>
    <n v="7.4074074074074001E-2"/>
    <n v="68.844999999999999"/>
    <x v="0"/>
    <n v="0"/>
  </r>
  <r>
    <x v="7030"/>
    <n v="18"/>
    <s v="Female"/>
    <s v="USA"/>
    <d v="2024-03-04T04:20:11"/>
    <x v="2"/>
    <n v="5"/>
    <n v="0"/>
    <n v="44"/>
    <n v="1"/>
    <n v="137.61000000000001"/>
    <s v=""/>
    <n v="2"/>
    <s v=""/>
    <n v="2"/>
    <n v="0"/>
    <n v="2.27272727272727E-2"/>
    <n v="68.805000000000007"/>
    <x v="0"/>
    <n v="0"/>
  </r>
  <r>
    <x v="7031"/>
    <n v="51"/>
    <s v="Female"/>
    <s v="Canada"/>
    <d v="2024-12-02T18:30:13"/>
    <x v="3"/>
    <n v="3"/>
    <n v="2"/>
    <n v="47"/>
    <n v="2"/>
    <n v="137.47"/>
    <s v=""/>
    <n v="2"/>
    <s v=""/>
    <n v="46"/>
    <n v="0.66666666666666596"/>
    <n v="4.2553191489361701E-2"/>
    <n v="68.734999999999999"/>
    <x v="0"/>
    <n v="1"/>
  </r>
  <r>
    <x v="7032"/>
    <n v="24"/>
    <s v="Male"/>
    <s v="USA"/>
    <d v="2023-12-03T01:42:44"/>
    <x v="1"/>
    <n v="7"/>
    <n v="3"/>
    <n v="50"/>
    <n v="1"/>
    <n v="137.43"/>
    <s v=""/>
    <n v="2"/>
    <s v=""/>
    <n v="7"/>
    <n v="0.42857142857142799"/>
    <n v="0.02"/>
    <n v="68.715000000000003"/>
    <x v="0"/>
    <n v="0"/>
  </r>
  <r>
    <x v="7033"/>
    <n v="44"/>
    <s v="Female"/>
    <s v="USA"/>
    <d v="2024-06-29T23:07:55"/>
    <x v="3"/>
    <n v="2"/>
    <n v="1"/>
    <n v="55"/>
    <n v="2"/>
    <n v="137.32"/>
    <s v=""/>
    <n v="2"/>
    <s v=""/>
    <n v="39"/>
    <n v="0.5"/>
    <n v="3.6363636363636299E-2"/>
    <n v="68.66"/>
    <x v="0"/>
    <n v="0"/>
  </r>
  <r>
    <x v="7034"/>
    <n v="32"/>
    <s v="Female"/>
    <s v="France"/>
    <d v="2024-06-30T13:43:59"/>
    <x v="0"/>
    <n v="0"/>
    <n v="0"/>
    <n v="51"/>
    <n v="2"/>
    <n v="137.21"/>
    <s v=""/>
    <n v="2"/>
    <s v=""/>
    <n v="18"/>
    <n v="0"/>
    <n v="3.9215686274509803E-2"/>
    <n v="68.605000000000004"/>
    <x v="0"/>
    <n v="0"/>
  </r>
  <r>
    <x v="7035"/>
    <n v="36"/>
    <s v="Female"/>
    <s v="USA"/>
    <d v="2023-04-28T23:10:33"/>
    <x v="0"/>
    <n v="3"/>
    <n v="0"/>
    <n v="44"/>
    <n v="1"/>
    <n v="137.18"/>
    <s v=""/>
    <n v="2"/>
    <s v=""/>
    <n v="20"/>
    <n v="0"/>
    <n v="2.27272727272727E-2"/>
    <n v="68.59"/>
    <x v="0"/>
    <n v="0"/>
  </r>
  <r>
    <x v="7036"/>
    <n v="30"/>
    <s v="Male"/>
    <s v="Australia"/>
    <d v="2023-06-14T18:00:34"/>
    <x v="1"/>
    <n v="1"/>
    <n v="1"/>
    <n v="50"/>
    <n v="2"/>
    <n v="137.13999999999999"/>
    <s v=""/>
    <n v="2"/>
    <s v=""/>
    <n v="18"/>
    <n v="1"/>
    <n v="0.04"/>
    <n v="68.569999999999993"/>
    <x v="0"/>
    <n v="0"/>
  </r>
  <r>
    <x v="7037"/>
    <n v="30"/>
    <s v="Male"/>
    <s v="France"/>
    <d v="2024-04-30T21:59:31"/>
    <x v="1"/>
    <n v="3"/>
    <n v="1"/>
    <n v="54"/>
    <n v="1"/>
    <n v="137.02000000000001"/>
    <s v=""/>
    <n v="2"/>
    <s v=""/>
    <n v="15"/>
    <n v="0.33333333333333298"/>
    <n v="1.85185185185185E-2"/>
    <n v="68.510000000000005"/>
    <x v="0"/>
    <n v="0"/>
  </r>
  <r>
    <x v="7038"/>
    <n v="21"/>
    <s v="Female"/>
    <s v="USA"/>
    <d v="2023-03-20T08:38:12"/>
    <x v="1"/>
    <n v="2"/>
    <n v="1"/>
    <n v="54"/>
    <n v="2"/>
    <n v="136.86000000000001"/>
    <s v=""/>
    <n v="2"/>
    <s v=""/>
    <n v="11"/>
    <n v="0.5"/>
    <n v="3.7037037037037E-2"/>
    <n v="68.430000000000007"/>
    <x v="0"/>
    <n v="1"/>
  </r>
  <r>
    <x v="7039"/>
    <n v="20"/>
    <s v="Female"/>
    <s v="USA"/>
    <d v="2024-06-09T08:09:02"/>
    <x v="2"/>
    <n v="2"/>
    <n v="1"/>
    <n v="40"/>
    <n v="2"/>
    <n v="136.44999999999999"/>
    <s v=""/>
    <n v="2"/>
    <s v=""/>
    <n v="12"/>
    <n v="0.5"/>
    <n v="0.05"/>
    <n v="68.224999999999994"/>
    <x v="0"/>
    <n v="0"/>
  </r>
  <r>
    <x v="7040"/>
    <n v="33"/>
    <s v="Female"/>
    <s v="UK"/>
    <d v="2023-05-07T10:07:58"/>
    <x v="3"/>
    <n v="5"/>
    <n v="0"/>
    <n v="42"/>
    <n v="2"/>
    <n v="136.22999999999999"/>
    <s v=""/>
    <n v="2"/>
    <s v=""/>
    <n v="14"/>
    <n v="0"/>
    <n v="4.7619047619047603E-2"/>
    <n v="68.114999999999995"/>
    <x v="0"/>
    <n v="0"/>
  </r>
  <r>
    <x v="7041"/>
    <n v="49"/>
    <s v="Female"/>
    <s v="USA"/>
    <d v="2024-03-06T03:03:37"/>
    <x v="2"/>
    <n v="1"/>
    <n v="1"/>
    <n v="31"/>
    <n v="4"/>
    <n v="136.16999999999999"/>
    <s v=""/>
    <n v="2"/>
    <s v=""/>
    <n v="27"/>
    <n v="1"/>
    <n v="0.12903225806451599"/>
    <n v="68.084999999999994"/>
    <x v="0"/>
    <n v="0"/>
  </r>
  <r>
    <x v="7042"/>
    <n v="33"/>
    <s v="Male"/>
    <s v="Australia"/>
    <d v="2023-01-03T13:19:30"/>
    <x v="0"/>
    <n v="6"/>
    <n v="1"/>
    <n v="42"/>
    <n v="2"/>
    <n v="135.94999999999999"/>
    <s v=""/>
    <n v="2"/>
    <s v=""/>
    <n v="44"/>
    <n v="0.16666666666666599"/>
    <n v="4.7619047619047603E-2"/>
    <n v="67.974999999999994"/>
    <x v="0"/>
    <n v="0"/>
  </r>
  <r>
    <x v="7043"/>
    <n v="20"/>
    <s v="Female"/>
    <s v="USA"/>
    <d v="2024-12-27T22:59:38"/>
    <x v="4"/>
    <n v="1"/>
    <n v="0"/>
    <n v="63"/>
    <n v="2"/>
    <n v="135.93"/>
    <s v=""/>
    <n v="2"/>
    <s v=""/>
    <n v="20"/>
    <n v="0"/>
    <n v="3.1746031746031703E-2"/>
    <n v="67.965000000000003"/>
    <x v="0"/>
    <n v="0"/>
  </r>
  <r>
    <x v="7044"/>
    <n v="43"/>
    <s v="Female"/>
    <s v="USA"/>
    <d v="2024-01-09T17:31:39"/>
    <x v="1"/>
    <n v="2"/>
    <n v="0"/>
    <n v="45"/>
    <n v="3"/>
    <n v="135.86000000000001"/>
    <s v=""/>
    <n v="2"/>
    <s v=""/>
    <n v="35"/>
    <n v="0"/>
    <n v="6.6666666666666596E-2"/>
    <n v="67.930000000000007"/>
    <x v="0"/>
    <n v="0"/>
  </r>
  <r>
    <x v="7045"/>
    <n v="33"/>
    <s v="Female"/>
    <s v="USA"/>
    <d v="2023-09-26T01:17:46"/>
    <x v="2"/>
    <n v="3"/>
    <n v="1"/>
    <n v="60"/>
    <n v="5"/>
    <n v="135.72999999999999"/>
    <s v=""/>
    <n v="2"/>
    <s v=""/>
    <n v="1"/>
    <n v="0.33333333333333298"/>
    <n v="8.3333333333333301E-2"/>
    <n v="67.864999999999995"/>
    <x v="0"/>
    <n v="0"/>
  </r>
  <r>
    <x v="7046"/>
    <n v="53"/>
    <s v="Female"/>
    <s v="France"/>
    <d v="2024-09-05T19:10:03"/>
    <x v="4"/>
    <n v="4"/>
    <n v="1"/>
    <n v="47"/>
    <n v="3"/>
    <n v="135.44999999999999"/>
    <s v=""/>
    <n v="2"/>
    <s v=""/>
    <n v="43"/>
    <n v="0.25"/>
    <n v="6.3829787234042507E-2"/>
    <n v="67.724999999999994"/>
    <x v="0"/>
    <n v="0"/>
  </r>
  <r>
    <x v="7047"/>
    <n v="47"/>
    <s v="Male"/>
    <s v="USA"/>
    <d v="2024-11-02T20:07:25"/>
    <x v="3"/>
    <n v="0"/>
    <n v="0"/>
    <n v="60"/>
    <n v="3"/>
    <n v="135.33000000000001"/>
    <s v=""/>
    <n v="2"/>
    <s v=""/>
    <n v="8"/>
    <n v="0"/>
    <n v="0.05"/>
    <n v="67.665000000000006"/>
    <x v="0"/>
    <n v="0"/>
  </r>
  <r>
    <x v="7048"/>
    <n v="20"/>
    <s v="Male"/>
    <s v="USA"/>
    <d v="2023-10-17T22:56:24"/>
    <x v="3"/>
    <n v="5"/>
    <n v="2"/>
    <n v="44"/>
    <n v="3"/>
    <n v="135.12"/>
    <s v=""/>
    <n v="2"/>
    <s v=""/>
    <n v="29"/>
    <n v="0.4"/>
    <n v="6.8181818181818094E-2"/>
    <n v="67.56"/>
    <x v="0"/>
    <n v="0"/>
  </r>
  <r>
    <x v="7049"/>
    <n v="49"/>
    <s v="Female"/>
    <s v="USA"/>
    <d v="2024-02-12T14:48:55"/>
    <x v="0"/>
    <n v="0"/>
    <n v="0"/>
    <n v="43"/>
    <n v="4"/>
    <n v="135.12"/>
    <s v=""/>
    <n v="2"/>
    <s v=""/>
    <n v="43"/>
    <n v="0"/>
    <n v="9.3023255813953404E-2"/>
    <n v="67.56"/>
    <x v="0"/>
    <n v="0"/>
  </r>
  <r>
    <x v="7050"/>
    <n v="39"/>
    <s v="Male"/>
    <s v="France"/>
    <d v="2023-03-24T13:23:06"/>
    <x v="4"/>
    <n v="5"/>
    <n v="1"/>
    <n v="47"/>
    <n v="2"/>
    <n v="135.06"/>
    <s v=""/>
    <n v="2"/>
    <s v=""/>
    <n v="63"/>
    <n v="0.2"/>
    <n v="4.2553191489361701E-2"/>
    <n v="67.53"/>
    <x v="0"/>
    <n v="1"/>
  </r>
  <r>
    <x v="7051"/>
    <n v="37"/>
    <s v="Male"/>
    <s v="UK"/>
    <d v="2023-12-10T01:37:34"/>
    <x v="4"/>
    <n v="2"/>
    <n v="0"/>
    <n v="62"/>
    <n v="6"/>
    <n v="135.02000000000001"/>
    <s v=""/>
    <n v="2"/>
    <s v=""/>
    <n v="21"/>
    <n v="0"/>
    <n v="9.6774193548387094E-2"/>
    <n v="67.510000000000005"/>
    <x v="0"/>
    <n v="0"/>
  </r>
  <r>
    <x v="7052"/>
    <n v="50"/>
    <s v="Female"/>
    <s v="USA"/>
    <d v="2023-07-08T07:04:36"/>
    <x v="3"/>
    <n v="4"/>
    <n v="1"/>
    <n v="64"/>
    <n v="2"/>
    <n v="135"/>
    <s v=""/>
    <n v="2"/>
    <s v=""/>
    <n v="0"/>
    <n v="0.25"/>
    <n v="3.125E-2"/>
    <n v="67.5"/>
    <x v="0"/>
    <n v="1"/>
  </r>
  <r>
    <x v="7053"/>
    <n v="28"/>
    <s v="Male"/>
    <s v="USA"/>
    <d v="2024-03-31T04:37:49"/>
    <x v="2"/>
    <n v="5"/>
    <n v="1"/>
    <n v="41"/>
    <n v="0"/>
    <n v="134.9"/>
    <s v=""/>
    <n v="2"/>
    <s v=""/>
    <n v="19"/>
    <n v="0.2"/>
    <n v="0"/>
    <n v="67.45"/>
    <x v="0"/>
    <n v="0"/>
  </r>
  <r>
    <x v="7054"/>
    <n v="34"/>
    <s v="Female"/>
    <s v="USA"/>
    <d v="2023-12-11T08:17:19"/>
    <x v="4"/>
    <n v="3"/>
    <n v="2"/>
    <n v="55"/>
    <n v="2"/>
    <n v="134.72999999999999"/>
    <s v=""/>
    <n v="2"/>
    <s v=""/>
    <n v="15"/>
    <n v="0.66666666666666596"/>
    <n v="3.6363636363636299E-2"/>
    <n v="67.364999999999995"/>
    <x v="0"/>
    <n v="0"/>
  </r>
  <r>
    <x v="7055"/>
    <n v="29"/>
    <s v="Female"/>
    <s v="Germany"/>
    <d v="2024-12-17T20:36:49"/>
    <x v="4"/>
    <n v="3"/>
    <n v="2"/>
    <n v="65"/>
    <n v="4"/>
    <n v="134.68"/>
    <s v=""/>
    <n v="2"/>
    <s v=""/>
    <n v="3"/>
    <n v="0.66666666666666596"/>
    <n v="6.15384615384615E-2"/>
    <n v="67.34"/>
    <x v="0"/>
    <n v="0"/>
  </r>
  <r>
    <x v="7056"/>
    <n v="43"/>
    <s v="Male"/>
    <s v="USA"/>
    <d v="2023-06-09T19:44:23"/>
    <x v="2"/>
    <n v="3"/>
    <n v="1"/>
    <n v="41"/>
    <n v="1"/>
    <n v="134.65"/>
    <s v=""/>
    <n v="2"/>
    <s v=""/>
    <n v="5"/>
    <n v="0.33333333333333298"/>
    <n v="2.4390243902439001E-2"/>
    <n v="67.325000000000003"/>
    <x v="0"/>
    <n v="1"/>
  </r>
  <r>
    <x v="7057"/>
    <n v="46"/>
    <s v="Female"/>
    <s v="USA"/>
    <d v="2024-10-01T17:10:46"/>
    <x v="1"/>
    <n v="5"/>
    <n v="0"/>
    <n v="57"/>
    <n v="1"/>
    <n v="134.65"/>
    <s v=""/>
    <n v="2"/>
    <s v=""/>
    <n v="25"/>
    <n v="0"/>
    <n v="1.7543859649122799E-2"/>
    <n v="67.325000000000003"/>
    <x v="0"/>
    <n v="1"/>
  </r>
  <r>
    <x v="7058"/>
    <n v="32"/>
    <s v="Male"/>
    <s v="UK"/>
    <d v="2023-03-17T12:00:40"/>
    <x v="0"/>
    <n v="0"/>
    <n v="0"/>
    <n v="51"/>
    <n v="2"/>
    <n v="134.62"/>
    <s v=""/>
    <n v="2"/>
    <s v=""/>
    <n v="18"/>
    <n v="0"/>
    <n v="3.9215686274509803E-2"/>
    <n v="67.31"/>
    <x v="0"/>
    <n v="0"/>
  </r>
  <r>
    <x v="7059"/>
    <n v="29"/>
    <s v="Male"/>
    <s v="Germany"/>
    <d v="2024-02-27T05:14:40"/>
    <x v="1"/>
    <n v="1"/>
    <n v="0"/>
    <n v="46"/>
    <n v="2"/>
    <n v="134.58000000000001"/>
    <s v=""/>
    <n v="2"/>
    <s v=""/>
    <n v="9"/>
    <n v="0"/>
    <n v="4.3478260869565202E-2"/>
    <n v="67.290000000000006"/>
    <x v="0"/>
    <n v="0"/>
  </r>
  <r>
    <x v="7060"/>
    <n v="45"/>
    <s v="Female"/>
    <s v="UK"/>
    <d v="2023-11-09T03:53:04"/>
    <x v="3"/>
    <n v="2"/>
    <n v="1"/>
    <n v="50"/>
    <n v="2"/>
    <n v="134.55000000000001"/>
    <s v=""/>
    <n v="2"/>
    <s v=""/>
    <n v="18"/>
    <n v="0.5"/>
    <n v="0.04"/>
    <n v="67.275000000000006"/>
    <x v="0"/>
    <n v="0"/>
  </r>
  <r>
    <x v="7061"/>
    <n v="25"/>
    <s v="Female"/>
    <s v="USA"/>
    <d v="2024-02-07T00:29:03"/>
    <x v="2"/>
    <n v="4"/>
    <n v="3"/>
    <n v="60"/>
    <n v="2"/>
    <n v="134.55000000000001"/>
    <s v=""/>
    <n v="2"/>
    <s v=""/>
    <n v="4"/>
    <n v="0.75"/>
    <n v="3.3333333333333298E-2"/>
    <n v="67.275000000000006"/>
    <x v="0"/>
    <n v="0"/>
  </r>
  <r>
    <x v="7062"/>
    <n v="36"/>
    <s v="Female"/>
    <s v="USA"/>
    <d v="2023-11-09T00:57:51"/>
    <x v="5"/>
    <n v="2"/>
    <n v="0"/>
    <n v="56"/>
    <n v="2"/>
    <n v="134.52000000000001"/>
    <s v=""/>
    <n v="2"/>
    <s v=""/>
    <n v="23"/>
    <n v="0"/>
    <n v="3.5714285714285698E-2"/>
    <n v="67.260000000000005"/>
    <x v="0"/>
    <n v="0"/>
  </r>
  <r>
    <x v="7063"/>
    <n v="29"/>
    <s v="Female"/>
    <s v="USA"/>
    <d v="2024-11-18T23:03:21"/>
    <x v="3"/>
    <n v="4"/>
    <n v="2"/>
    <n v="44"/>
    <n v="2"/>
    <n v="134.47"/>
    <s v=""/>
    <n v="2"/>
    <s v=""/>
    <n v="35"/>
    <n v="0.5"/>
    <n v="4.54545454545454E-2"/>
    <n v="67.234999999999999"/>
    <x v="0"/>
    <n v="0"/>
  </r>
  <r>
    <x v="7064"/>
    <n v="32"/>
    <s v="Female"/>
    <s v="Australia"/>
    <d v="2024-05-04T04:50:18"/>
    <x v="3"/>
    <n v="2"/>
    <n v="0"/>
    <n v="43"/>
    <n v="0"/>
    <n v="134.46"/>
    <s v=""/>
    <n v="2"/>
    <s v=""/>
    <n v="57"/>
    <n v="0"/>
    <n v="0"/>
    <n v="67.23"/>
    <x v="0"/>
    <n v="0"/>
  </r>
  <r>
    <x v="7065"/>
    <n v="51"/>
    <s v="Female"/>
    <s v="USA"/>
    <d v="2023-10-14T07:19:57"/>
    <x v="1"/>
    <n v="1"/>
    <n v="0"/>
    <n v="48"/>
    <n v="5"/>
    <n v="134.43"/>
    <s v=""/>
    <n v="2"/>
    <s v=""/>
    <n v="14"/>
    <n v="0"/>
    <n v="0.10416666666666601"/>
    <n v="67.215000000000003"/>
    <x v="0"/>
    <n v="0"/>
  </r>
  <r>
    <x v="7066"/>
    <n v="39"/>
    <s v="Male"/>
    <s v="Canada"/>
    <d v="2023-06-05T07:41:26"/>
    <x v="2"/>
    <n v="2"/>
    <n v="1"/>
    <n v="59"/>
    <n v="2"/>
    <n v="134.38"/>
    <s v=""/>
    <n v="2"/>
    <s v=""/>
    <n v="67"/>
    <n v="0.5"/>
    <n v="3.38983050847457E-2"/>
    <n v="67.19"/>
    <x v="0"/>
    <n v="0"/>
  </r>
  <r>
    <x v="7067"/>
    <n v="18"/>
    <s v="Male"/>
    <s v="Canada"/>
    <d v="2024-11-08T10:27:18"/>
    <x v="5"/>
    <n v="3"/>
    <n v="1"/>
    <n v="49"/>
    <n v="2"/>
    <n v="134.28"/>
    <s v=""/>
    <n v="2"/>
    <s v=""/>
    <n v="33"/>
    <n v="0.33333333333333298"/>
    <n v="4.08163265306122E-2"/>
    <n v="67.14"/>
    <x v="0"/>
    <n v="0"/>
  </r>
  <r>
    <x v="7068"/>
    <n v="25"/>
    <s v="Male"/>
    <s v="USA"/>
    <d v="2024-02-01T04:18:44"/>
    <x v="3"/>
    <n v="7"/>
    <n v="2"/>
    <n v="59"/>
    <n v="4"/>
    <n v="133.80000000000001"/>
    <s v=""/>
    <n v="2"/>
    <s v=""/>
    <n v="43"/>
    <n v="0.28571428571428498"/>
    <n v="6.7796610169491497E-2"/>
    <n v="66.900000000000006"/>
    <x v="0"/>
    <n v="0"/>
  </r>
  <r>
    <x v="7069"/>
    <n v="50"/>
    <s v="Male"/>
    <s v="Australia"/>
    <d v="2024-10-21T20:28:47"/>
    <x v="0"/>
    <n v="4"/>
    <n v="2"/>
    <n v="45"/>
    <n v="2"/>
    <n v="133.55000000000001"/>
    <s v=""/>
    <n v="2"/>
    <s v=""/>
    <n v="46"/>
    <n v="0.5"/>
    <n v="4.4444444444444398E-2"/>
    <n v="66.775000000000006"/>
    <x v="0"/>
    <n v="1"/>
  </r>
  <r>
    <x v="7070"/>
    <n v="24"/>
    <s v="Female"/>
    <s v="Japan"/>
    <d v="2024-09-09T13:41:43"/>
    <x v="1"/>
    <n v="1"/>
    <n v="0"/>
    <n v="41"/>
    <n v="2"/>
    <n v="133.5"/>
    <s v=""/>
    <n v="2"/>
    <s v=""/>
    <n v="24"/>
    <n v="0"/>
    <n v="4.8780487804878002E-2"/>
    <n v="66.75"/>
    <x v="0"/>
    <n v="0"/>
  </r>
  <r>
    <x v="7071"/>
    <n v="20"/>
    <s v="Male"/>
    <s v="Australia"/>
    <d v="2023-08-19T03:38:25"/>
    <x v="2"/>
    <n v="2"/>
    <n v="0"/>
    <n v="54"/>
    <n v="6"/>
    <n v="133.44999999999999"/>
    <s v=""/>
    <n v="2"/>
    <s v=""/>
    <n v="94"/>
    <n v="0"/>
    <n v="0.11111111111111099"/>
    <n v="66.724999999999994"/>
    <x v="0"/>
    <n v="1"/>
  </r>
  <r>
    <x v="7072"/>
    <n v="21"/>
    <s v="Male"/>
    <s v="Canada"/>
    <d v="2023-09-27T05:02:18"/>
    <x v="2"/>
    <n v="4"/>
    <n v="2"/>
    <n v="58"/>
    <n v="4"/>
    <n v="133.4"/>
    <s v=""/>
    <n v="2"/>
    <s v=""/>
    <n v="4"/>
    <n v="0.5"/>
    <n v="6.8965517241379296E-2"/>
    <n v="66.7"/>
    <x v="0"/>
    <n v="0"/>
  </r>
  <r>
    <x v="7073"/>
    <n v="19"/>
    <s v="Female"/>
    <s v="Canada"/>
    <d v="2023-12-12T04:43:49"/>
    <x v="3"/>
    <n v="4"/>
    <n v="0"/>
    <n v="46"/>
    <n v="6"/>
    <n v="133.38"/>
    <s v=""/>
    <n v="2"/>
    <s v=""/>
    <n v="49"/>
    <n v="0"/>
    <n v="0.13043478260869501"/>
    <n v="66.69"/>
    <x v="0"/>
    <n v="0"/>
  </r>
  <r>
    <x v="7074"/>
    <n v="32"/>
    <s v="Male"/>
    <s v="Japan"/>
    <d v="2024-10-05T10:14:49"/>
    <x v="2"/>
    <n v="2"/>
    <n v="1"/>
    <n v="40"/>
    <n v="2"/>
    <n v="133.38"/>
    <s v=""/>
    <n v="2"/>
    <s v=""/>
    <n v="21"/>
    <n v="0.5"/>
    <n v="0.05"/>
    <n v="66.69"/>
    <x v="0"/>
    <n v="0"/>
  </r>
  <r>
    <x v="7075"/>
    <n v="50"/>
    <s v="Female"/>
    <s v="Canada"/>
    <d v="2024-09-14T00:17:02"/>
    <x v="0"/>
    <n v="2"/>
    <n v="0"/>
    <n v="50"/>
    <n v="2"/>
    <n v="133.22"/>
    <s v=""/>
    <n v="2"/>
    <s v=""/>
    <n v="52"/>
    <n v="0"/>
    <n v="0.04"/>
    <n v="66.61"/>
    <x v="0"/>
    <n v="0"/>
  </r>
  <r>
    <x v="7076"/>
    <n v="40"/>
    <s v="Female"/>
    <s v="USA"/>
    <d v="2023-06-24T01:24:29"/>
    <x v="2"/>
    <n v="3"/>
    <n v="0"/>
    <n v="38"/>
    <n v="1"/>
    <n v="133.15"/>
    <s v=""/>
    <n v="2"/>
    <s v=""/>
    <n v="42"/>
    <n v="0"/>
    <n v="2.6315789473684199E-2"/>
    <n v="66.575000000000003"/>
    <x v="0"/>
    <n v="0"/>
  </r>
  <r>
    <x v="7077"/>
    <n v="57"/>
    <s v="Female"/>
    <s v="USA"/>
    <d v="2024-01-14T14:20:14"/>
    <x v="3"/>
    <n v="2"/>
    <n v="1"/>
    <n v="46"/>
    <n v="4"/>
    <n v="133.13"/>
    <s v=""/>
    <n v="2"/>
    <s v=""/>
    <n v="8"/>
    <n v="0.5"/>
    <n v="8.6956521739130405E-2"/>
    <n v="66.564999999999998"/>
    <x v="0"/>
    <n v="0"/>
  </r>
  <r>
    <x v="7078"/>
    <n v="44"/>
    <s v="Male"/>
    <s v="Germany"/>
    <d v="2024-09-15T11:19:37"/>
    <x v="3"/>
    <n v="4"/>
    <n v="1"/>
    <n v="43"/>
    <n v="2"/>
    <n v="133.08000000000001"/>
    <s v=""/>
    <n v="2"/>
    <s v=""/>
    <n v="3"/>
    <n v="0.25"/>
    <n v="4.6511627906976702E-2"/>
    <n v="66.540000000000006"/>
    <x v="0"/>
    <n v="0"/>
  </r>
  <r>
    <x v="7079"/>
    <n v="18"/>
    <s v="Female"/>
    <s v="USA"/>
    <d v="2024-03-21T06:37:50"/>
    <x v="2"/>
    <n v="3"/>
    <n v="0"/>
    <n v="49"/>
    <n v="3"/>
    <n v="132.99"/>
    <s v=""/>
    <n v="2"/>
    <s v=""/>
    <n v="10"/>
    <n v="0"/>
    <n v="6.1224489795918297E-2"/>
    <n v="66.495000000000005"/>
    <x v="0"/>
    <n v="0"/>
  </r>
  <r>
    <x v="7080"/>
    <n v="27"/>
    <s v="Male"/>
    <s v="Canada"/>
    <d v="2024-06-29T20:12:42"/>
    <x v="3"/>
    <n v="4"/>
    <n v="2"/>
    <n v="44"/>
    <n v="1"/>
    <n v="132.81"/>
    <s v=""/>
    <n v="2"/>
    <s v=""/>
    <n v="27"/>
    <n v="0.5"/>
    <n v="2.27272727272727E-2"/>
    <n v="66.405000000000001"/>
    <x v="0"/>
    <n v="0"/>
  </r>
  <r>
    <x v="7081"/>
    <n v="26"/>
    <s v="Female"/>
    <s v="Canada"/>
    <d v="2024-04-19T14:24:33"/>
    <x v="3"/>
    <n v="6"/>
    <n v="3"/>
    <n v="51"/>
    <n v="7"/>
    <n v="132.66"/>
    <s v=""/>
    <n v="2"/>
    <s v=""/>
    <n v="49"/>
    <n v="0.5"/>
    <n v="0.13725490196078399"/>
    <n v="66.33"/>
    <x v="0"/>
    <n v="0"/>
  </r>
  <r>
    <x v="7082"/>
    <n v="20"/>
    <s v="Female"/>
    <s v="USA"/>
    <d v="2023-07-13T19:56:52"/>
    <x v="2"/>
    <n v="5"/>
    <n v="2"/>
    <n v="55"/>
    <n v="1"/>
    <n v="132.54"/>
    <s v=""/>
    <n v="2"/>
    <s v=""/>
    <n v="18"/>
    <n v="0.4"/>
    <n v="1.8181818181818101E-2"/>
    <n v="66.27"/>
    <x v="0"/>
    <n v="0"/>
  </r>
  <r>
    <x v="7083"/>
    <n v="44"/>
    <s v="Female"/>
    <s v="Australia"/>
    <d v="2023-04-16T01:37:48"/>
    <x v="2"/>
    <n v="0"/>
    <n v="0"/>
    <n v="44"/>
    <n v="2"/>
    <n v="132.51"/>
    <s v=""/>
    <n v="2"/>
    <s v=""/>
    <n v="36"/>
    <n v="0"/>
    <n v="4.54545454545454E-2"/>
    <n v="66.254999999999995"/>
    <x v="0"/>
    <n v="0"/>
  </r>
  <r>
    <x v="7084"/>
    <n v="19"/>
    <s v="Female"/>
    <s v="USA"/>
    <d v="2024-05-08T13:58:02"/>
    <x v="0"/>
    <n v="2"/>
    <n v="1"/>
    <n v="46"/>
    <n v="3"/>
    <n v="132.46"/>
    <s v=""/>
    <n v="2"/>
    <s v=""/>
    <n v="66"/>
    <n v="0.5"/>
    <n v="6.5217391304347797E-2"/>
    <n v="66.23"/>
    <x v="0"/>
    <n v="0"/>
  </r>
  <r>
    <x v="7085"/>
    <n v="48"/>
    <s v="Male"/>
    <s v="Japan"/>
    <d v="2023-07-03T21:56:52"/>
    <x v="3"/>
    <n v="4"/>
    <n v="2"/>
    <n v="50"/>
    <n v="3"/>
    <n v="132.41"/>
    <s v=""/>
    <n v="2"/>
    <s v=""/>
    <n v="0"/>
    <n v="0.5"/>
    <n v="0.06"/>
    <n v="66.204999999999998"/>
    <x v="0"/>
    <n v="0"/>
  </r>
  <r>
    <x v="7086"/>
    <n v="41"/>
    <s v="Male"/>
    <s v="USA"/>
    <d v="2024-05-15T05:07:14"/>
    <x v="2"/>
    <n v="3"/>
    <n v="1"/>
    <n v="50"/>
    <n v="5"/>
    <n v="132.38"/>
    <s v=""/>
    <n v="2"/>
    <s v=""/>
    <n v="4"/>
    <n v="0.33333333333333298"/>
    <n v="0.1"/>
    <n v="66.19"/>
    <x v="0"/>
    <n v="0"/>
  </r>
  <r>
    <x v="7087"/>
    <n v="25"/>
    <s v="Female"/>
    <s v="France"/>
    <d v="2023-05-20T12:03:32"/>
    <x v="3"/>
    <n v="3"/>
    <n v="0"/>
    <n v="59"/>
    <n v="2"/>
    <n v="132.13999999999999"/>
    <s v=""/>
    <n v="2"/>
    <s v=""/>
    <n v="2"/>
    <n v="0"/>
    <n v="3.38983050847457E-2"/>
    <n v="66.069999999999993"/>
    <x v="0"/>
    <n v="0"/>
  </r>
  <r>
    <x v="7088"/>
    <n v="44"/>
    <s v="Male"/>
    <s v="USA"/>
    <d v="2024-04-23T14:46:38"/>
    <x v="5"/>
    <n v="3"/>
    <n v="1"/>
    <n v="55"/>
    <n v="2"/>
    <n v="131.79"/>
    <s v=""/>
    <n v="2"/>
    <s v=""/>
    <n v="0"/>
    <n v="0.33333333333333298"/>
    <n v="3.6363636363636299E-2"/>
    <n v="65.894999999999996"/>
    <x v="0"/>
    <n v="0"/>
  </r>
  <r>
    <x v="7089"/>
    <n v="51"/>
    <s v="Male"/>
    <s v="UK"/>
    <d v="2023-01-04T22:54:28"/>
    <x v="4"/>
    <n v="2"/>
    <n v="1"/>
    <n v="54"/>
    <n v="3"/>
    <n v="131.52000000000001"/>
    <s v=""/>
    <n v="2"/>
    <s v=""/>
    <n v="6"/>
    <n v="0.5"/>
    <n v="5.5555555555555497E-2"/>
    <n v="65.760000000000005"/>
    <x v="0"/>
    <n v="0"/>
  </r>
  <r>
    <x v="7090"/>
    <n v="29"/>
    <s v="Female"/>
    <s v="Germany"/>
    <d v="2024-12-19T01:48:58"/>
    <x v="2"/>
    <n v="5"/>
    <n v="2"/>
    <n v="46"/>
    <n v="2"/>
    <n v="131.38"/>
    <s v=""/>
    <n v="2"/>
    <s v=""/>
    <n v="58"/>
    <n v="0.4"/>
    <n v="4.3478260869565202E-2"/>
    <n v="65.69"/>
    <x v="0"/>
    <n v="0"/>
  </r>
  <r>
    <x v="7091"/>
    <n v="33"/>
    <s v="Female"/>
    <s v="Australia"/>
    <d v="2024-01-12T21:27:14"/>
    <x v="4"/>
    <n v="6"/>
    <n v="4"/>
    <n v="47"/>
    <n v="2"/>
    <n v="131.13"/>
    <s v=""/>
    <n v="2"/>
    <s v=""/>
    <n v="9"/>
    <n v="0.66666666666666596"/>
    <n v="4.2553191489361701E-2"/>
    <n v="65.564999999999998"/>
    <x v="0"/>
    <n v="0"/>
  </r>
  <r>
    <x v="7092"/>
    <n v="18"/>
    <s v="Male"/>
    <s v="Japan"/>
    <d v="2023-02-09T07:14:19"/>
    <x v="2"/>
    <n v="4"/>
    <n v="2"/>
    <n v="46"/>
    <n v="0"/>
    <n v="130.93"/>
    <s v=""/>
    <n v="2"/>
    <s v=""/>
    <n v="46"/>
    <n v="0.5"/>
    <n v="0"/>
    <n v="65.465000000000003"/>
    <x v="0"/>
    <n v="0"/>
  </r>
  <r>
    <x v="7093"/>
    <n v="26"/>
    <s v="Female"/>
    <s v="Canada"/>
    <d v="2024-12-25T11:07:44"/>
    <x v="4"/>
    <n v="3"/>
    <n v="1"/>
    <n v="58"/>
    <n v="2"/>
    <n v="130.71"/>
    <s v=""/>
    <n v="2"/>
    <s v=""/>
    <n v="10"/>
    <n v="0.33333333333333298"/>
    <n v="3.4482758620689599E-2"/>
    <n v="65.355000000000004"/>
    <x v="0"/>
    <n v="0"/>
  </r>
  <r>
    <x v="7094"/>
    <n v="35"/>
    <s v="Female"/>
    <s v="Germany"/>
    <d v="2023-02-19T18:22:46"/>
    <x v="1"/>
    <n v="4"/>
    <n v="4"/>
    <n v="62"/>
    <n v="2"/>
    <n v="130.62"/>
    <s v=""/>
    <n v="2"/>
    <s v=""/>
    <n v="20"/>
    <n v="1"/>
    <n v="3.2258064516128997E-2"/>
    <n v="65.31"/>
    <x v="0"/>
    <n v="0"/>
  </r>
  <r>
    <x v="7095"/>
    <n v="58"/>
    <s v="Female"/>
    <s v="Japan"/>
    <d v="2024-12-15T01:26:53"/>
    <x v="2"/>
    <n v="5"/>
    <n v="1"/>
    <n v="46"/>
    <n v="3"/>
    <n v="130.37"/>
    <s v=""/>
    <n v="2"/>
    <s v=""/>
    <n v="89"/>
    <n v="0.2"/>
    <n v="6.5217391304347797E-2"/>
    <n v="65.185000000000002"/>
    <x v="0"/>
    <n v="0"/>
  </r>
  <r>
    <x v="7096"/>
    <n v="44"/>
    <s v="Female"/>
    <s v="USA"/>
    <d v="2024-02-14T19:22:47"/>
    <x v="2"/>
    <n v="5"/>
    <n v="2"/>
    <n v="57"/>
    <n v="5"/>
    <n v="130.33000000000001"/>
    <s v=""/>
    <n v="2"/>
    <s v=""/>
    <n v="10"/>
    <n v="0.4"/>
    <n v="8.7719298245614002E-2"/>
    <n v="65.165000000000006"/>
    <x v="0"/>
    <n v="0"/>
  </r>
  <r>
    <x v="7097"/>
    <n v="25"/>
    <s v="Female"/>
    <s v="Canada"/>
    <d v="2024-10-15T12:37:37"/>
    <x v="4"/>
    <n v="0"/>
    <n v="0"/>
    <n v="46"/>
    <n v="2"/>
    <n v="130.19"/>
    <s v=""/>
    <n v="2"/>
    <s v=""/>
    <n v="40"/>
    <n v="0"/>
    <n v="4.3478260869565202E-2"/>
    <n v="65.094999999999999"/>
    <x v="0"/>
    <n v="0"/>
  </r>
  <r>
    <x v="7098"/>
    <n v="26"/>
    <s v="Female"/>
    <s v="Canada"/>
    <d v="2023-09-24T14:15:11"/>
    <x v="2"/>
    <n v="1"/>
    <n v="0"/>
    <n v="53"/>
    <n v="1"/>
    <n v="130.16999999999999"/>
    <s v=""/>
    <n v="2"/>
    <s v=""/>
    <n v="44"/>
    <n v="0"/>
    <n v="1.8867924528301799E-2"/>
    <n v="65.084999999999994"/>
    <x v="0"/>
    <n v="0"/>
  </r>
  <r>
    <x v="7099"/>
    <n v="28"/>
    <s v="Female"/>
    <s v="UK"/>
    <d v="2023-06-30T12:10:52"/>
    <x v="2"/>
    <n v="2"/>
    <n v="0"/>
    <n v="43"/>
    <n v="4"/>
    <n v="130.09"/>
    <s v=""/>
    <n v="2"/>
    <s v=""/>
    <n v="5"/>
    <n v="0"/>
    <n v="9.3023255813953404E-2"/>
    <n v="65.045000000000002"/>
    <x v="0"/>
    <n v="0"/>
  </r>
  <r>
    <x v="7100"/>
    <n v="44"/>
    <s v="Male"/>
    <s v="USA"/>
    <d v="2023-10-06T13:53:50"/>
    <x v="0"/>
    <n v="5"/>
    <n v="4"/>
    <n v="67"/>
    <n v="6"/>
    <n v="130.04"/>
    <s v=""/>
    <n v="2"/>
    <s v=""/>
    <n v="26"/>
    <n v="0.8"/>
    <n v="8.9552238805970102E-2"/>
    <n v="65.02"/>
    <x v="0"/>
    <n v="0"/>
  </r>
  <r>
    <x v="7101"/>
    <n v="18"/>
    <s v="Female"/>
    <s v="UK"/>
    <d v="2024-03-15T07:32:19"/>
    <x v="2"/>
    <n v="2"/>
    <n v="0"/>
    <n v="43"/>
    <n v="2"/>
    <n v="129.86000000000001"/>
    <s v=""/>
    <n v="2"/>
    <s v=""/>
    <n v="10"/>
    <n v="0"/>
    <n v="4.6511627906976702E-2"/>
    <n v="64.930000000000007"/>
    <x v="0"/>
    <n v="0"/>
  </r>
  <r>
    <x v="7102"/>
    <n v="36"/>
    <s v="Female"/>
    <s v="USA"/>
    <d v="2024-01-06T22:21:43"/>
    <x v="0"/>
    <n v="3"/>
    <n v="0"/>
    <n v="58"/>
    <n v="4"/>
    <n v="129.41999999999999"/>
    <s v=""/>
    <n v="2"/>
    <s v=""/>
    <n v="18"/>
    <n v="0"/>
    <n v="6.8965517241379296E-2"/>
    <n v="64.709999999999994"/>
    <x v="0"/>
    <n v="0"/>
  </r>
  <r>
    <x v="7103"/>
    <n v="50"/>
    <s v="Female"/>
    <s v="USA"/>
    <d v="2023-10-17T09:47:56"/>
    <x v="1"/>
    <n v="3"/>
    <n v="1"/>
    <n v="59"/>
    <n v="1"/>
    <n v="129.34"/>
    <s v=""/>
    <n v="2"/>
    <s v=""/>
    <n v="5"/>
    <n v="0.33333333333333298"/>
    <n v="1.6949152542372801E-2"/>
    <n v="64.67"/>
    <x v="0"/>
    <n v="0"/>
  </r>
  <r>
    <x v="7104"/>
    <n v="49"/>
    <s v="Female"/>
    <s v="USA"/>
    <d v="2023-04-26T17:09:05"/>
    <x v="1"/>
    <n v="0"/>
    <n v="0"/>
    <n v="40"/>
    <n v="1"/>
    <n v="129.16999999999999"/>
    <s v=""/>
    <n v="2"/>
    <s v=""/>
    <n v="1"/>
    <n v="0"/>
    <n v="2.5000000000000001E-2"/>
    <n v="64.584999999999994"/>
    <x v="0"/>
    <n v="0"/>
  </r>
  <r>
    <x v="7105"/>
    <n v="34"/>
    <s v="Female"/>
    <s v="USA"/>
    <d v="2024-03-17T10:38:34"/>
    <x v="3"/>
    <n v="1"/>
    <n v="1"/>
    <n v="57"/>
    <n v="2"/>
    <n v="129.07"/>
    <s v=""/>
    <n v="2"/>
    <s v=""/>
    <n v="16"/>
    <n v="1"/>
    <n v="3.5087719298245598E-2"/>
    <n v="64.534999999999997"/>
    <x v="0"/>
    <n v="0"/>
  </r>
  <r>
    <x v="7106"/>
    <n v="25"/>
    <s v="Female"/>
    <s v="France"/>
    <d v="2024-02-20T14:05:28"/>
    <x v="1"/>
    <n v="4"/>
    <n v="1"/>
    <n v="49"/>
    <n v="2"/>
    <n v="129.01"/>
    <s v=""/>
    <n v="2"/>
    <s v=""/>
    <n v="27"/>
    <n v="0.25"/>
    <n v="4.08163265306122E-2"/>
    <n v="64.504999999999995"/>
    <x v="0"/>
    <n v="0"/>
  </r>
  <r>
    <x v="7107"/>
    <n v="45"/>
    <s v="Female"/>
    <s v="USA"/>
    <d v="2023-06-20T20:01:18"/>
    <x v="2"/>
    <n v="2"/>
    <n v="1"/>
    <n v="55"/>
    <n v="2"/>
    <n v="129"/>
    <s v=""/>
    <n v="2"/>
    <s v=""/>
    <n v="9"/>
    <n v="0.5"/>
    <n v="3.6363636363636299E-2"/>
    <n v="64.5"/>
    <x v="0"/>
    <n v="0"/>
  </r>
  <r>
    <x v="7108"/>
    <n v="43"/>
    <s v="Male"/>
    <s v="UK"/>
    <d v="2023-07-15T12:49:52"/>
    <x v="2"/>
    <n v="3"/>
    <n v="0"/>
    <n v="55"/>
    <n v="6"/>
    <n v="128.83000000000001"/>
    <s v=""/>
    <n v="2"/>
    <s v=""/>
    <n v="1"/>
    <n v="0"/>
    <n v="0.109090909090909"/>
    <n v="64.415000000000006"/>
    <x v="0"/>
    <n v="0"/>
  </r>
  <r>
    <x v="7109"/>
    <n v="36"/>
    <s v="Male"/>
    <s v="Japan"/>
    <d v="2024-05-22T09:24:53"/>
    <x v="2"/>
    <n v="2"/>
    <n v="1"/>
    <n v="70"/>
    <n v="4"/>
    <n v="128.77000000000001"/>
    <s v=""/>
    <n v="2"/>
    <s v=""/>
    <n v="64"/>
    <n v="0.5"/>
    <n v="5.7142857142857099E-2"/>
    <n v="64.385000000000005"/>
    <x v="0"/>
    <n v="0"/>
  </r>
  <r>
    <x v="7110"/>
    <n v="18"/>
    <s v="Female"/>
    <s v="USA"/>
    <d v="2024-04-02T23:47:46"/>
    <x v="2"/>
    <n v="1"/>
    <n v="0"/>
    <n v="53"/>
    <n v="3"/>
    <n v="128.75"/>
    <s v=""/>
    <n v="2"/>
    <s v=""/>
    <n v="57"/>
    <n v="0"/>
    <n v="5.6603773584905599E-2"/>
    <n v="64.375"/>
    <x v="0"/>
    <n v="0"/>
  </r>
  <r>
    <x v="7111"/>
    <n v="52"/>
    <s v="Female"/>
    <s v="Canada"/>
    <d v="2023-05-16T10:13:51"/>
    <x v="5"/>
    <n v="6"/>
    <n v="2"/>
    <n v="49"/>
    <n v="1"/>
    <n v="128.71"/>
    <s v=""/>
    <n v="2"/>
    <s v=""/>
    <n v="2"/>
    <n v="0.33333333333333298"/>
    <n v="2.04081632653061E-2"/>
    <n v="64.355000000000004"/>
    <x v="0"/>
    <n v="0"/>
  </r>
  <r>
    <x v="7112"/>
    <n v="47"/>
    <s v="Female"/>
    <s v="Australia"/>
    <d v="2023-10-18T01:51:37"/>
    <x v="2"/>
    <n v="2"/>
    <n v="1"/>
    <n v="52"/>
    <n v="4"/>
    <n v="128.66999999999999"/>
    <s v=""/>
    <n v="2"/>
    <s v=""/>
    <n v="7"/>
    <n v="0.5"/>
    <n v="7.69230769230769E-2"/>
    <n v="64.334999999999994"/>
    <x v="0"/>
    <n v="0"/>
  </r>
  <r>
    <x v="7113"/>
    <n v="18"/>
    <s v="Male"/>
    <s v="Germany"/>
    <d v="2024-12-12T00:26:31"/>
    <x v="4"/>
    <n v="3"/>
    <n v="1"/>
    <n v="44"/>
    <n v="1"/>
    <n v="128.54"/>
    <s v=""/>
    <n v="2"/>
    <s v=""/>
    <n v="18"/>
    <n v="0.33333333333333298"/>
    <n v="2.27272727272727E-2"/>
    <n v="64.27"/>
    <x v="0"/>
    <n v="0"/>
  </r>
  <r>
    <x v="7114"/>
    <n v="35"/>
    <s v="Female"/>
    <s v="Germany"/>
    <d v="2023-01-15T02:44:54"/>
    <x v="2"/>
    <n v="4"/>
    <n v="1"/>
    <n v="49"/>
    <n v="3"/>
    <n v="128.5"/>
    <s v=""/>
    <n v="2"/>
    <s v=""/>
    <n v="19"/>
    <n v="0.25"/>
    <n v="6.1224489795918297E-2"/>
    <n v="64.25"/>
    <x v="0"/>
    <n v="0"/>
  </r>
  <r>
    <x v="7115"/>
    <n v="22"/>
    <s v="Female"/>
    <s v="Canada"/>
    <d v="2023-04-23T05:55:28"/>
    <x v="2"/>
    <n v="2"/>
    <n v="1"/>
    <n v="50"/>
    <n v="2"/>
    <n v="128.41999999999999"/>
    <s v=""/>
    <n v="2"/>
    <s v=""/>
    <n v="0"/>
    <n v="0.5"/>
    <n v="0.04"/>
    <n v="64.209999999999994"/>
    <x v="0"/>
    <n v="0"/>
  </r>
  <r>
    <x v="7116"/>
    <n v="30"/>
    <s v="Male"/>
    <s v="USA"/>
    <d v="2024-04-24T02:27:30"/>
    <x v="4"/>
    <n v="2"/>
    <n v="1"/>
    <n v="57"/>
    <n v="1"/>
    <n v="128.27000000000001"/>
    <s v=""/>
    <n v="2"/>
    <s v=""/>
    <n v="42"/>
    <n v="0.5"/>
    <n v="1.7543859649122799E-2"/>
    <n v="64.135000000000005"/>
    <x v="0"/>
    <n v="0"/>
  </r>
  <r>
    <x v="7117"/>
    <n v="39"/>
    <s v="Female"/>
    <s v="USA"/>
    <d v="2023-04-14T16:02:50"/>
    <x v="2"/>
    <n v="2"/>
    <n v="2"/>
    <n v="50"/>
    <n v="1"/>
    <n v="128.01"/>
    <s v=""/>
    <n v="2"/>
    <s v=""/>
    <n v="17"/>
    <n v="1"/>
    <n v="0.02"/>
    <n v="64.004999999999995"/>
    <x v="0"/>
    <n v="1"/>
  </r>
  <r>
    <x v="7118"/>
    <n v="28"/>
    <s v="Male"/>
    <s v="Germany"/>
    <d v="2024-02-11T08:09:10"/>
    <x v="1"/>
    <n v="3"/>
    <n v="1"/>
    <n v="45"/>
    <n v="3"/>
    <n v="127.94"/>
    <s v=""/>
    <n v="2"/>
    <s v=""/>
    <n v="5"/>
    <n v="0.33333333333333298"/>
    <n v="6.6666666666666596E-2"/>
    <n v="63.97"/>
    <x v="0"/>
    <n v="0"/>
  </r>
  <r>
    <x v="7119"/>
    <n v="25"/>
    <s v="Female"/>
    <s v="Canada"/>
    <d v="2023-06-30T01:57:37"/>
    <x v="3"/>
    <n v="4"/>
    <n v="0"/>
    <n v="42"/>
    <n v="2"/>
    <n v="127.88"/>
    <s v=""/>
    <n v="2"/>
    <s v=""/>
    <n v="7"/>
    <n v="0"/>
    <n v="4.7619047619047603E-2"/>
    <n v="63.94"/>
    <x v="0"/>
    <n v="0"/>
  </r>
  <r>
    <x v="7120"/>
    <n v="30"/>
    <s v="Female"/>
    <s v="USA"/>
    <d v="2023-06-26T19:06:49"/>
    <x v="1"/>
    <n v="1"/>
    <n v="0"/>
    <n v="55"/>
    <n v="3"/>
    <n v="127.86"/>
    <s v=""/>
    <n v="2"/>
    <s v=""/>
    <n v="50"/>
    <n v="0"/>
    <n v="5.4545454545454501E-2"/>
    <n v="63.93"/>
    <x v="0"/>
    <n v="0"/>
  </r>
  <r>
    <x v="7121"/>
    <n v="25"/>
    <s v="Female"/>
    <s v="UK"/>
    <d v="2024-09-14T07:35:05"/>
    <x v="1"/>
    <n v="3"/>
    <n v="3"/>
    <n v="55"/>
    <n v="4"/>
    <n v="127.72"/>
    <s v=""/>
    <n v="2"/>
    <s v=""/>
    <n v="76"/>
    <n v="1"/>
    <n v="7.2727272727272696E-2"/>
    <n v="63.86"/>
    <x v="0"/>
    <n v="0"/>
  </r>
  <r>
    <x v="7122"/>
    <n v="22"/>
    <s v="Male"/>
    <s v="UK"/>
    <d v="2024-10-26T20:12:35"/>
    <x v="0"/>
    <n v="3"/>
    <n v="1"/>
    <n v="50"/>
    <n v="3"/>
    <n v="127.68"/>
    <s v=""/>
    <n v="2"/>
    <s v=""/>
    <n v="5"/>
    <n v="0.33333333333333298"/>
    <n v="0.06"/>
    <n v="63.84"/>
    <x v="0"/>
    <n v="0"/>
  </r>
  <r>
    <x v="7123"/>
    <n v="40"/>
    <s v="Female"/>
    <s v="Germany"/>
    <d v="2024-01-26T11:03:39"/>
    <x v="5"/>
    <n v="2"/>
    <n v="1"/>
    <n v="37"/>
    <n v="3"/>
    <n v="127.63"/>
    <s v=""/>
    <n v="2"/>
    <s v=""/>
    <n v="44"/>
    <n v="0.5"/>
    <n v="8.1081081081081002E-2"/>
    <n v="63.814999999999998"/>
    <x v="0"/>
    <n v="0"/>
  </r>
  <r>
    <x v="7124"/>
    <n v="53"/>
    <s v="Female"/>
    <s v="USA"/>
    <d v="2023-12-10T13:18:26"/>
    <x v="3"/>
    <n v="2"/>
    <n v="0"/>
    <n v="51"/>
    <n v="2"/>
    <n v="127.53"/>
    <s v=""/>
    <n v="2"/>
    <s v=""/>
    <n v="3"/>
    <n v="0"/>
    <n v="3.9215686274509803E-2"/>
    <n v="63.765000000000001"/>
    <x v="0"/>
    <n v="0"/>
  </r>
  <r>
    <x v="7125"/>
    <n v="43"/>
    <s v="Female"/>
    <s v="USA"/>
    <d v="2023-04-15T18:19:46"/>
    <x v="1"/>
    <n v="1"/>
    <n v="0"/>
    <n v="55"/>
    <n v="7"/>
    <n v="127.51"/>
    <s v=""/>
    <n v="2"/>
    <s v=""/>
    <n v="56"/>
    <n v="0"/>
    <n v="0.12727272727272701"/>
    <n v="63.755000000000003"/>
    <x v="0"/>
    <n v="0"/>
  </r>
  <r>
    <x v="7126"/>
    <n v="39"/>
    <s v="Male"/>
    <s v="USA"/>
    <d v="2023-07-20T18:24:06"/>
    <x v="2"/>
    <n v="5"/>
    <n v="0"/>
    <n v="51"/>
    <n v="3"/>
    <n v="127.36"/>
    <s v=""/>
    <n v="2"/>
    <s v=""/>
    <n v="77"/>
    <n v="0"/>
    <n v="5.8823529411764698E-2"/>
    <n v="63.68"/>
    <x v="0"/>
    <n v="0"/>
  </r>
  <r>
    <x v="7127"/>
    <n v="18"/>
    <s v="Male"/>
    <s v="Canada"/>
    <d v="2024-06-07T16:43:39"/>
    <x v="5"/>
    <n v="3"/>
    <n v="1"/>
    <n v="74"/>
    <n v="6"/>
    <n v="127.35"/>
    <s v=""/>
    <n v="2"/>
    <s v=""/>
    <n v="51"/>
    <n v="0.33333333333333298"/>
    <n v="8.1081081081081002E-2"/>
    <n v="63.674999999999997"/>
    <x v="0"/>
    <n v="0"/>
  </r>
  <r>
    <x v="7128"/>
    <n v="36"/>
    <s v="Female"/>
    <s v="UK"/>
    <d v="2024-05-28T04:07:35"/>
    <x v="2"/>
    <n v="2"/>
    <n v="1"/>
    <n v="44"/>
    <n v="1"/>
    <n v="127.3"/>
    <s v=""/>
    <n v="2"/>
    <s v=""/>
    <n v="34"/>
    <n v="0.5"/>
    <n v="2.27272727272727E-2"/>
    <n v="63.65"/>
    <x v="0"/>
    <n v="1"/>
  </r>
  <r>
    <x v="7129"/>
    <n v="25"/>
    <s v="Female"/>
    <s v="Canada"/>
    <d v="2024-08-24T23:54:14"/>
    <x v="2"/>
    <n v="3"/>
    <n v="1"/>
    <n v="43"/>
    <n v="1"/>
    <n v="127.24"/>
    <s v=""/>
    <n v="2"/>
    <s v=""/>
    <n v="44"/>
    <n v="0.33333333333333298"/>
    <n v="2.3255813953488299E-2"/>
    <n v="63.62"/>
    <x v="0"/>
    <n v="0"/>
  </r>
  <r>
    <x v="7130"/>
    <n v="25"/>
    <s v="Male"/>
    <s v="France"/>
    <d v="2023-08-08T00:26:17"/>
    <x v="4"/>
    <n v="3"/>
    <n v="1"/>
    <n v="45"/>
    <n v="2"/>
    <n v="127.03"/>
    <s v=""/>
    <n v="2"/>
    <s v=""/>
    <n v="38"/>
    <n v="0.33333333333333298"/>
    <n v="4.4444444444444398E-2"/>
    <n v="63.515000000000001"/>
    <x v="0"/>
    <n v="0"/>
  </r>
  <r>
    <x v="7131"/>
    <n v="32"/>
    <s v="Male"/>
    <s v="USA"/>
    <d v="2024-04-14T16:08:22"/>
    <x v="3"/>
    <n v="5"/>
    <n v="4"/>
    <n v="45"/>
    <n v="4"/>
    <n v="127.03"/>
    <s v=""/>
    <n v="2"/>
    <s v=""/>
    <n v="3"/>
    <n v="0.8"/>
    <n v="8.8888888888888795E-2"/>
    <n v="63.515000000000001"/>
    <x v="0"/>
    <n v="0"/>
  </r>
  <r>
    <x v="7132"/>
    <n v="37"/>
    <s v="Male"/>
    <s v="Germany"/>
    <d v="2023-05-30T11:31:08"/>
    <x v="5"/>
    <n v="1"/>
    <n v="0"/>
    <n v="54"/>
    <n v="7"/>
    <n v="126.93"/>
    <s v=""/>
    <n v="2"/>
    <s v=""/>
    <n v="2"/>
    <n v="0"/>
    <n v="0.12962962962962901"/>
    <n v="63.465000000000003"/>
    <x v="0"/>
    <n v="0"/>
  </r>
  <r>
    <x v="7133"/>
    <n v="54"/>
    <s v="Male"/>
    <s v="USA"/>
    <d v="2023-07-06T22:57:14"/>
    <x v="0"/>
    <n v="0"/>
    <n v="0"/>
    <n v="45"/>
    <n v="1"/>
    <n v="126.85"/>
    <s v=""/>
    <n v="2"/>
    <s v=""/>
    <n v="41"/>
    <n v="0"/>
    <n v="2.2222222222222199E-2"/>
    <n v="63.424999999999997"/>
    <x v="0"/>
    <n v="0"/>
  </r>
  <r>
    <x v="7134"/>
    <n v="38"/>
    <s v="Female"/>
    <s v="USA"/>
    <d v="2024-06-30T02:03:08"/>
    <x v="3"/>
    <n v="4"/>
    <n v="0"/>
    <n v="57"/>
    <n v="3"/>
    <n v="126.81"/>
    <s v=""/>
    <n v="2"/>
    <s v=""/>
    <n v="85"/>
    <n v="0"/>
    <n v="5.2631578947368397E-2"/>
    <n v="63.405000000000001"/>
    <x v="0"/>
    <n v="1"/>
  </r>
  <r>
    <x v="7135"/>
    <n v="18"/>
    <s v="Male"/>
    <s v="USA"/>
    <d v="2024-10-26T09:59:20"/>
    <x v="0"/>
    <n v="2"/>
    <n v="0"/>
    <n v="53"/>
    <n v="0"/>
    <n v="126.71"/>
    <s v=""/>
    <n v="2"/>
    <s v=""/>
    <n v="17"/>
    <n v="0"/>
    <n v="0"/>
    <n v="63.354999999999997"/>
    <x v="0"/>
    <n v="0"/>
  </r>
  <r>
    <x v="7136"/>
    <n v="44"/>
    <s v="Male"/>
    <s v="USA"/>
    <d v="2023-03-06T11:43:44"/>
    <x v="1"/>
    <n v="4"/>
    <n v="1"/>
    <n v="37"/>
    <n v="2"/>
    <n v="126.31"/>
    <s v=""/>
    <n v="2"/>
    <s v=""/>
    <n v="6"/>
    <n v="0.25"/>
    <n v="5.4054054054054002E-2"/>
    <n v="63.155000000000001"/>
    <x v="0"/>
    <n v="0"/>
  </r>
  <r>
    <x v="7137"/>
    <n v="55"/>
    <s v="Female"/>
    <s v="UK"/>
    <d v="2023-12-26T10:23:56"/>
    <x v="2"/>
    <n v="4"/>
    <n v="2"/>
    <n v="53"/>
    <n v="4"/>
    <n v="126.26"/>
    <s v=""/>
    <n v="2"/>
    <s v=""/>
    <n v="13"/>
    <n v="0.5"/>
    <n v="7.5471698113207503E-2"/>
    <n v="63.13"/>
    <x v="0"/>
    <n v="0"/>
  </r>
  <r>
    <x v="7138"/>
    <n v="44"/>
    <s v="Female"/>
    <s v="USA"/>
    <d v="2024-01-25T01:28:41"/>
    <x v="1"/>
    <n v="6"/>
    <n v="1"/>
    <n v="61"/>
    <n v="4"/>
    <n v="126.15"/>
    <s v=""/>
    <n v="2"/>
    <s v=""/>
    <n v="99"/>
    <n v="0.16666666666666599"/>
    <n v="6.5573770491803199E-2"/>
    <n v="63.075000000000003"/>
    <x v="0"/>
    <n v="0"/>
  </r>
  <r>
    <x v="7139"/>
    <n v="30"/>
    <s v="Female"/>
    <s v="UK"/>
    <d v="2024-12-23T09:29:05"/>
    <x v="4"/>
    <n v="1"/>
    <n v="0"/>
    <n v="58"/>
    <n v="0"/>
    <n v="126.14"/>
    <s v=""/>
    <n v="2"/>
    <s v=""/>
    <n v="19"/>
    <n v="0"/>
    <n v="0"/>
    <n v="63.07"/>
    <x v="0"/>
    <n v="0"/>
  </r>
  <r>
    <x v="7140"/>
    <n v="35"/>
    <s v="Female"/>
    <s v="Canada"/>
    <d v="2023-09-11T02:06:22"/>
    <x v="1"/>
    <n v="1"/>
    <n v="0"/>
    <n v="56"/>
    <n v="3"/>
    <n v="126.03"/>
    <s v=""/>
    <n v="2"/>
    <s v=""/>
    <n v="45"/>
    <n v="0"/>
    <n v="5.3571428571428499E-2"/>
    <n v="63.015000000000001"/>
    <x v="0"/>
    <n v="0"/>
  </r>
  <r>
    <x v="7141"/>
    <n v="55"/>
    <s v="Male"/>
    <s v="UK"/>
    <d v="2023-10-01T11:14:49"/>
    <x v="5"/>
    <n v="5"/>
    <n v="1"/>
    <n v="39"/>
    <n v="0"/>
    <n v="125.98"/>
    <s v=""/>
    <n v="2"/>
    <s v=""/>
    <n v="56"/>
    <n v="0.2"/>
    <n v="0"/>
    <n v="62.99"/>
    <x v="0"/>
    <n v="0"/>
  </r>
  <r>
    <x v="7142"/>
    <n v="59"/>
    <s v="Male"/>
    <s v="USA"/>
    <d v="2023-01-26T13:15:04"/>
    <x v="4"/>
    <n v="4"/>
    <n v="1"/>
    <n v="61"/>
    <n v="1"/>
    <n v="125.95"/>
    <s v=""/>
    <n v="2"/>
    <s v=""/>
    <n v="17"/>
    <n v="0.25"/>
    <n v="1.63934426229508E-2"/>
    <n v="62.975000000000001"/>
    <x v="0"/>
    <n v="0"/>
  </r>
  <r>
    <x v="7143"/>
    <n v="18"/>
    <s v="Male"/>
    <s v="USA"/>
    <d v="2023-03-01T11:59:56"/>
    <x v="4"/>
    <n v="1"/>
    <n v="1"/>
    <n v="34"/>
    <n v="2"/>
    <n v="125.86"/>
    <s v=""/>
    <n v="2"/>
    <s v=""/>
    <n v="3"/>
    <n v="1"/>
    <n v="5.8823529411764698E-2"/>
    <n v="62.93"/>
    <x v="0"/>
    <n v="0"/>
  </r>
  <r>
    <x v="7144"/>
    <n v="23"/>
    <s v="Other"/>
    <s v="USA"/>
    <d v="2023-03-01T17:50:22"/>
    <x v="4"/>
    <n v="5"/>
    <n v="0"/>
    <n v="45"/>
    <n v="6"/>
    <n v="125.76"/>
    <s v=""/>
    <n v="2"/>
    <s v=""/>
    <n v="3"/>
    <n v="0"/>
    <n v="0.133333333333333"/>
    <n v="62.88"/>
    <x v="0"/>
    <n v="1"/>
  </r>
  <r>
    <x v="7145"/>
    <n v="18"/>
    <s v="Female"/>
    <s v="USA"/>
    <d v="2024-12-22T05:44:33"/>
    <x v="1"/>
    <n v="1"/>
    <n v="0"/>
    <n v="54"/>
    <n v="2"/>
    <n v="125.52"/>
    <s v=""/>
    <n v="2"/>
    <s v=""/>
    <n v="104"/>
    <n v="0"/>
    <n v="3.7037037037037E-2"/>
    <n v="62.76"/>
    <x v="0"/>
    <n v="1"/>
  </r>
  <r>
    <x v="7146"/>
    <n v="50"/>
    <s v="Male"/>
    <s v="Canada"/>
    <d v="2024-08-10T13:51:19"/>
    <x v="2"/>
    <n v="0"/>
    <n v="0"/>
    <n v="52"/>
    <n v="2"/>
    <n v="125.47"/>
    <s v=""/>
    <n v="2"/>
    <s v=""/>
    <n v="32"/>
    <n v="0"/>
    <n v="3.8461538461538401E-2"/>
    <n v="62.734999999999999"/>
    <x v="0"/>
    <n v="0"/>
  </r>
  <r>
    <x v="7147"/>
    <n v="31"/>
    <s v="Female"/>
    <s v="Germany"/>
    <d v="2024-06-03T13:26:21"/>
    <x v="4"/>
    <n v="2"/>
    <n v="0"/>
    <n v="38"/>
    <n v="3"/>
    <n v="125.28"/>
    <s v=""/>
    <n v="2"/>
    <s v=""/>
    <n v="18"/>
    <n v="0"/>
    <n v="7.8947368421052599E-2"/>
    <n v="62.64"/>
    <x v="0"/>
    <n v="0"/>
  </r>
  <r>
    <x v="7148"/>
    <n v="34"/>
    <s v="Male"/>
    <s v="UK"/>
    <d v="2024-12-30T19:37:11"/>
    <x v="0"/>
    <n v="3"/>
    <n v="1"/>
    <n v="45"/>
    <n v="1"/>
    <n v="125.25"/>
    <s v=""/>
    <n v="2"/>
    <s v=""/>
    <n v="38"/>
    <n v="0.33333333333333298"/>
    <n v="2.2222222222222199E-2"/>
    <n v="62.625"/>
    <x v="0"/>
    <n v="0"/>
  </r>
  <r>
    <x v="7149"/>
    <n v="35"/>
    <s v="Female"/>
    <s v="UK"/>
    <d v="2023-01-29T01:06:58"/>
    <x v="2"/>
    <n v="1"/>
    <n v="0"/>
    <n v="48"/>
    <n v="0"/>
    <n v="125.14"/>
    <s v=""/>
    <n v="2"/>
    <s v=""/>
    <n v="4"/>
    <n v="0"/>
    <n v="0"/>
    <n v="62.57"/>
    <x v="0"/>
    <n v="0"/>
  </r>
  <r>
    <x v="7150"/>
    <n v="50"/>
    <s v="Male"/>
    <s v="USA"/>
    <d v="2024-01-24T10:52:37"/>
    <x v="4"/>
    <n v="2"/>
    <n v="0"/>
    <n v="48"/>
    <n v="1"/>
    <n v="125.09"/>
    <s v=""/>
    <n v="2"/>
    <s v=""/>
    <n v="3"/>
    <n v="0"/>
    <n v="2.0833333333333301E-2"/>
    <n v="62.545000000000002"/>
    <x v="0"/>
    <n v="0"/>
  </r>
  <r>
    <x v="7151"/>
    <n v="43"/>
    <s v="Male"/>
    <s v="USA"/>
    <d v="2024-03-06T08:54:03"/>
    <x v="0"/>
    <n v="3"/>
    <n v="1"/>
    <n v="58"/>
    <n v="3"/>
    <n v="125.04"/>
    <s v=""/>
    <n v="2"/>
    <s v=""/>
    <n v="151"/>
    <n v="0.33333333333333298"/>
    <n v="5.1724137931034399E-2"/>
    <n v="62.52"/>
    <x v="0"/>
    <n v="0"/>
  </r>
  <r>
    <x v="7152"/>
    <n v="47"/>
    <s v="Male"/>
    <s v="USA"/>
    <d v="2024-03-01T10:37:51"/>
    <x v="1"/>
    <n v="3"/>
    <n v="1"/>
    <n v="48"/>
    <n v="4"/>
    <n v="125"/>
    <s v=""/>
    <n v="2"/>
    <s v=""/>
    <n v="47"/>
    <n v="0.33333333333333298"/>
    <n v="8.3333333333333301E-2"/>
    <n v="62.5"/>
    <x v="0"/>
    <n v="0"/>
  </r>
  <r>
    <x v="7153"/>
    <n v="20"/>
    <s v="Female"/>
    <s v="USA"/>
    <d v="2023-11-14T12:22:30"/>
    <x v="5"/>
    <n v="2"/>
    <n v="1"/>
    <n v="49"/>
    <n v="3"/>
    <n v="124.81"/>
    <s v=""/>
    <n v="2"/>
    <s v=""/>
    <n v="71"/>
    <n v="0.5"/>
    <n v="6.1224489795918297E-2"/>
    <n v="62.405000000000001"/>
    <x v="0"/>
    <n v="0"/>
  </r>
  <r>
    <x v="7154"/>
    <n v="41"/>
    <s v="Female"/>
    <s v="France"/>
    <d v="2023-06-11T18:27:49"/>
    <x v="1"/>
    <n v="2"/>
    <n v="1"/>
    <n v="59"/>
    <n v="1"/>
    <n v="124.52"/>
    <s v=""/>
    <n v="2"/>
    <s v=""/>
    <n v="45"/>
    <n v="0.5"/>
    <n v="1.6949152542372801E-2"/>
    <n v="62.26"/>
    <x v="0"/>
    <n v="0"/>
  </r>
  <r>
    <x v="7155"/>
    <n v="41"/>
    <s v="Female"/>
    <s v="Australia"/>
    <d v="2024-01-27T17:43:25"/>
    <x v="1"/>
    <n v="2"/>
    <n v="0"/>
    <n v="54"/>
    <n v="1"/>
    <n v="124.3"/>
    <s v=""/>
    <n v="2"/>
    <s v=""/>
    <n v="8"/>
    <n v="0"/>
    <n v="1.85185185185185E-2"/>
    <n v="62.15"/>
    <x v="0"/>
    <n v="0"/>
  </r>
  <r>
    <x v="7156"/>
    <n v="42"/>
    <s v="Female"/>
    <s v="Germany"/>
    <d v="2023-04-30T10:13:08"/>
    <x v="1"/>
    <n v="0"/>
    <n v="0"/>
    <n v="55"/>
    <n v="3"/>
    <n v="124.15"/>
    <s v=""/>
    <n v="2"/>
    <s v=""/>
    <n v="7"/>
    <n v="0"/>
    <n v="5.4545454545454501E-2"/>
    <n v="62.075000000000003"/>
    <x v="0"/>
    <n v="0"/>
  </r>
  <r>
    <x v="7157"/>
    <n v="40"/>
    <s v="Male"/>
    <s v="Japan"/>
    <d v="2024-08-12T12:34:45"/>
    <x v="1"/>
    <n v="2"/>
    <n v="1"/>
    <n v="47"/>
    <n v="3"/>
    <n v="123.92"/>
    <s v=""/>
    <n v="2"/>
    <s v=""/>
    <n v="100"/>
    <n v="0.5"/>
    <n v="6.3829787234042507E-2"/>
    <n v="61.96"/>
    <x v="0"/>
    <n v="1"/>
  </r>
  <r>
    <x v="7158"/>
    <n v="36"/>
    <s v="Male"/>
    <s v="France"/>
    <d v="2023-07-05T00:13:48"/>
    <x v="3"/>
    <n v="0"/>
    <n v="0"/>
    <n v="69"/>
    <n v="2"/>
    <n v="123.85"/>
    <s v=""/>
    <n v="2"/>
    <s v=""/>
    <n v="26"/>
    <n v="0"/>
    <n v="2.8985507246376802E-2"/>
    <n v="61.924999999999997"/>
    <x v="0"/>
    <n v="0"/>
  </r>
  <r>
    <x v="7159"/>
    <n v="32"/>
    <s v="Male"/>
    <s v="Canada"/>
    <d v="2024-11-28T16:40:31"/>
    <x v="0"/>
    <n v="2"/>
    <n v="0"/>
    <n v="56"/>
    <n v="4"/>
    <n v="123.75"/>
    <s v=""/>
    <n v="2"/>
    <s v=""/>
    <n v="84"/>
    <n v="0"/>
    <n v="7.1428571428571397E-2"/>
    <n v="61.875"/>
    <x v="0"/>
    <n v="0"/>
  </r>
  <r>
    <x v="7160"/>
    <n v="19"/>
    <s v="Male"/>
    <s v="Germany"/>
    <d v="2024-08-03T06:38:26"/>
    <x v="4"/>
    <n v="2"/>
    <n v="0"/>
    <n v="43"/>
    <n v="2"/>
    <n v="123.54"/>
    <s v=""/>
    <n v="2"/>
    <s v=""/>
    <n v="23"/>
    <n v="0"/>
    <n v="4.6511627906976702E-2"/>
    <n v="61.77"/>
    <x v="0"/>
    <n v="1"/>
  </r>
  <r>
    <x v="7161"/>
    <n v="36"/>
    <s v="Male"/>
    <s v="USA"/>
    <d v="2023-11-28T15:07:24"/>
    <x v="1"/>
    <n v="3"/>
    <n v="1"/>
    <n v="49"/>
    <n v="0"/>
    <n v="123.26"/>
    <s v=""/>
    <n v="2"/>
    <s v=""/>
    <n v="19"/>
    <n v="0.33333333333333298"/>
    <n v="0"/>
    <n v="61.63"/>
    <x v="0"/>
    <n v="0"/>
  </r>
  <r>
    <x v="7162"/>
    <n v="40"/>
    <s v="Male"/>
    <s v="USA"/>
    <d v="2023-05-20T16:26:22"/>
    <x v="1"/>
    <n v="3"/>
    <n v="2"/>
    <n v="52"/>
    <n v="1"/>
    <n v="123.15"/>
    <s v=""/>
    <n v="2"/>
    <s v=""/>
    <n v="38"/>
    <n v="0.66666666666666596"/>
    <n v="1.9230769230769201E-2"/>
    <n v="61.575000000000003"/>
    <x v="0"/>
    <n v="0"/>
  </r>
  <r>
    <x v="7163"/>
    <n v="18"/>
    <s v="Female"/>
    <s v="Australia"/>
    <d v="2023-03-23T21:19:26"/>
    <x v="3"/>
    <n v="3"/>
    <n v="0"/>
    <n v="50"/>
    <n v="3"/>
    <n v="123.01"/>
    <s v=""/>
    <n v="2"/>
    <s v=""/>
    <n v="25"/>
    <n v="0"/>
    <n v="0.06"/>
    <n v="61.505000000000003"/>
    <x v="0"/>
    <n v="0"/>
  </r>
  <r>
    <x v="7164"/>
    <n v="53"/>
    <s v="Male"/>
    <s v="France"/>
    <d v="2024-06-09T03:46:13"/>
    <x v="5"/>
    <n v="3"/>
    <n v="2"/>
    <n v="60"/>
    <n v="2"/>
    <n v="122.87"/>
    <s v=""/>
    <n v="2"/>
    <s v=""/>
    <n v="27"/>
    <n v="0.66666666666666596"/>
    <n v="3.3333333333333298E-2"/>
    <n v="61.435000000000002"/>
    <x v="0"/>
    <n v="0"/>
  </r>
  <r>
    <x v="7165"/>
    <n v="37"/>
    <s v="Female"/>
    <s v="Canada"/>
    <d v="2023-01-21T19:21:42"/>
    <x v="2"/>
    <n v="2"/>
    <n v="1"/>
    <n v="54"/>
    <n v="1"/>
    <n v="122.63"/>
    <s v=""/>
    <n v="2"/>
    <s v=""/>
    <n v="33"/>
    <n v="0.5"/>
    <n v="1.85185185185185E-2"/>
    <n v="61.314999999999998"/>
    <x v="0"/>
    <n v="0"/>
  </r>
  <r>
    <x v="7166"/>
    <n v="70"/>
    <s v="Female"/>
    <s v="France"/>
    <d v="2024-05-11T17:53:37"/>
    <x v="0"/>
    <n v="1"/>
    <n v="0"/>
    <n v="52"/>
    <n v="3"/>
    <n v="122.42"/>
    <s v=""/>
    <n v="2"/>
    <s v=""/>
    <n v="59"/>
    <n v="0"/>
    <n v="5.7692307692307598E-2"/>
    <n v="61.21"/>
    <x v="0"/>
    <n v="0"/>
  </r>
  <r>
    <x v="7167"/>
    <n v="47"/>
    <s v="Male"/>
    <s v="USA"/>
    <d v="2023-12-06T12:56:21"/>
    <x v="2"/>
    <n v="2"/>
    <n v="1"/>
    <n v="47"/>
    <n v="1"/>
    <n v="122.34"/>
    <s v=""/>
    <n v="2"/>
    <s v=""/>
    <n v="8"/>
    <n v="0.5"/>
    <n v="2.1276595744680799E-2"/>
    <n v="61.17"/>
    <x v="0"/>
    <n v="0"/>
  </r>
  <r>
    <x v="7168"/>
    <n v="48"/>
    <s v="Male"/>
    <s v="Australia"/>
    <d v="2024-03-14T14:01:02"/>
    <x v="4"/>
    <n v="4"/>
    <n v="2"/>
    <n v="41"/>
    <n v="2"/>
    <n v="122.31"/>
    <s v=""/>
    <n v="2"/>
    <s v=""/>
    <n v="12"/>
    <n v="0.5"/>
    <n v="4.8780487804878002E-2"/>
    <n v="61.155000000000001"/>
    <x v="0"/>
    <n v="0"/>
  </r>
  <r>
    <x v="7169"/>
    <n v="36"/>
    <s v="Female"/>
    <s v="USA"/>
    <d v="2023-03-01T00:19:05"/>
    <x v="2"/>
    <n v="3"/>
    <n v="1"/>
    <n v="56"/>
    <n v="4"/>
    <n v="122.03"/>
    <s v=""/>
    <n v="2"/>
    <s v=""/>
    <n v="15"/>
    <n v="0.33333333333333298"/>
    <n v="7.1428571428571397E-2"/>
    <n v="61.015000000000001"/>
    <x v="0"/>
    <n v="0"/>
  </r>
  <r>
    <x v="7170"/>
    <n v="34"/>
    <s v="Male"/>
    <s v="USA"/>
    <d v="2023-10-24T02:24:44"/>
    <x v="2"/>
    <n v="4"/>
    <n v="0"/>
    <n v="44"/>
    <n v="1"/>
    <n v="121.95"/>
    <s v=""/>
    <n v="2"/>
    <s v=""/>
    <n v="13"/>
    <n v="0"/>
    <n v="2.27272727272727E-2"/>
    <n v="60.975000000000001"/>
    <x v="0"/>
    <n v="0"/>
  </r>
  <r>
    <x v="7171"/>
    <n v="27"/>
    <s v="Female"/>
    <s v="USA"/>
    <d v="2024-09-17T21:43:55"/>
    <x v="4"/>
    <n v="8"/>
    <n v="1"/>
    <n v="54"/>
    <n v="1"/>
    <n v="121.92"/>
    <s v=""/>
    <n v="2"/>
    <s v=""/>
    <n v="27"/>
    <n v="0.125"/>
    <n v="1.85185185185185E-2"/>
    <n v="60.96"/>
    <x v="0"/>
    <n v="0"/>
  </r>
  <r>
    <x v="7172"/>
    <n v="28"/>
    <s v="Female"/>
    <s v="Germany"/>
    <d v="2023-04-16T00:10:12"/>
    <x v="5"/>
    <n v="3"/>
    <n v="1"/>
    <n v="59"/>
    <n v="3"/>
    <n v="121.81"/>
    <s v=""/>
    <n v="2"/>
    <s v=""/>
    <n v="13"/>
    <n v="0.33333333333333298"/>
    <n v="5.0847457627118599E-2"/>
    <n v="60.905000000000001"/>
    <x v="0"/>
    <n v="0"/>
  </r>
  <r>
    <x v="7173"/>
    <n v="38"/>
    <s v="Female"/>
    <s v="USA"/>
    <d v="2023-01-18T12:30:54"/>
    <x v="0"/>
    <n v="3"/>
    <n v="1"/>
    <n v="47"/>
    <n v="1"/>
    <n v="121.55"/>
    <s v=""/>
    <n v="2"/>
    <s v=""/>
    <n v="14"/>
    <n v="0.33333333333333298"/>
    <n v="2.1276595744680799E-2"/>
    <n v="60.774999999999999"/>
    <x v="0"/>
    <n v="0"/>
  </r>
  <r>
    <x v="7174"/>
    <n v="44"/>
    <s v="Female"/>
    <s v="France"/>
    <d v="2024-08-19T11:01:59"/>
    <x v="3"/>
    <n v="1"/>
    <n v="0"/>
    <n v="59"/>
    <n v="2"/>
    <n v="121.54"/>
    <s v=""/>
    <n v="2"/>
    <s v=""/>
    <n v="4"/>
    <n v="0"/>
    <n v="3.38983050847457E-2"/>
    <n v="60.77"/>
    <x v="0"/>
    <n v="0"/>
  </r>
  <r>
    <x v="7175"/>
    <n v="30"/>
    <s v="Male"/>
    <s v="Australia"/>
    <d v="2024-10-22T06:42:02"/>
    <x v="5"/>
    <n v="2"/>
    <n v="0"/>
    <n v="61"/>
    <n v="3"/>
    <n v="121.35"/>
    <s v=""/>
    <n v="2"/>
    <s v=""/>
    <n v="280"/>
    <n v="0"/>
    <n v="4.9180327868852403E-2"/>
    <n v="60.674999999999997"/>
    <x v="0"/>
    <n v="1"/>
  </r>
  <r>
    <x v="7176"/>
    <n v="34"/>
    <s v="Female"/>
    <s v="UK"/>
    <d v="2024-07-10T01:30:44"/>
    <x v="1"/>
    <n v="8"/>
    <n v="2"/>
    <n v="47"/>
    <n v="1"/>
    <n v="121.23"/>
    <s v=""/>
    <n v="2"/>
    <s v=""/>
    <n v="24"/>
    <n v="0.25"/>
    <n v="2.1276595744680799E-2"/>
    <n v="60.615000000000002"/>
    <x v="0"/>
    <n v="0"/>
  </r>
  <r>
    <x v="7177"/>
    <n v="34"/>
    <s v="Male"/>
    <s v="Germany"/>
    <d v="2023-10-05T01:23:39"/>
    <x v="1"/>
    <n v="0"/>
    <n v="0"/>
    <n v="40"/>
    <n v="1"/>
    <n v="121.02"/>
    <s v=""/>
    <n v="2"/>
    <s v=""/>
    <n v="0"/>
    <n v="0"/>
    <n v="2.5000000000000001E-2"/>
    <n v="60.51"/>
    <x v="0"/>
    <n v="0"/>
  </r>
  <r>
    <x v="7178"/>
    <n v="18"/>
    <s v="Male"/>
    <s v="Germany"/>
    <d v="2024-02-19T11:48:32"/>
    <x v="1"/>
    <n v="4"/>
    <n v="1"/>
    <n v="51"/>
    <n v="4"/>
    <n v="120.68"/>
    <s v=""/>
    <n v="2"/>
    <s v=""/>
    <n v="94"/>
    <n v="0.25"/>
    <n v="7.8431372549019607E-2"/>
    <n v="60.34"/>
    <x v="0"/>
    <n v="1"/>
  </r>
  <r>
    <x v="7179"/>
    <n v="40"/>
    <s v="Male"/>
    <s v="France"/>
    <d v="2024-06-11T21:28:33"/>
    <x v="2"/>
    <n v="1"/>
    <n v="0"/>
    <n v="61"/>
    <n v="3"/>
    <n v="120.67"/>
    <s v=""/>
    <n v="2"/>
    <s v=""/>
    <n v="13"/>
    <n v="0"/>
    <n v="4.9180327868852403E-2"/>
    <n v="60.335000000000001"/>
    <x v="0"/>
    <n v="0"/>
  </r>
  <r>
    <x v="7180"/>
    <n v="30"/>
    <s v="Male"/>
    <s v="Australia"/>
    <d v="2024-01-08T06:29:04"/>
    <x v="2"/>
    <n v="4"/>
    <n v="2"/>
    <n v="44"/>
    <n v="4"/>
    <n v="120.57"/>
    <s v=""/>
    <n v="2"/>
    <s v=""/>
    <n v="80"/>
    <n v="0.5"/>
    <n v="9.0909090909090898E-2"/>
    <n v="60.284999999999997"/>
    <x v="0"/>
    <n v="0"/>
  </r>
  <r>
    <x v="7181"/>
    <n v="24"/>
    <s v="Female"/>
    <s v="Australia"/>
    <d v="2024-01-04T00:16:34"/>
    <x v="1"/>
    <n v="1"/>
    <n v="1"/>
    <n v="43"/>
    <n v="2"/>
    <n v="120.52"/>
    <s v=""/>
    <n v="2"/>
    <s v=""/>
    <n v="42"/>
    <n v="1"/>
    <n v="4.6511627906976702E-2"/>
    <n v="60.26"/>
    <x v="0"/>
    <n v="0"/>
  </r>
  <r>
    <x v="7182"/>
    <n v="50"/>
    <s v="Male"/>
    <s v="Canada"/>
    <d v="2024-03-08T16:23:07"/>
    <x v="0"/>
    <n v="6"/>
    <n v="1"/>
    <n v="55"/>
    <n v="2"/>
    <n v="120.37"/>
    <s v=""/>
    <n v="2"/>
    <s v=""/>
    <n v="11"/>
    <n v="0.16666666666666599"/>
    <n v="3.6363636363636299E-2"/>
    <n v="60.185000000000002"/>
    <x v="0"/>
    <n v="0"/>
  </r>
  <r>
    <x v="7183"/>
    <n v="36"/>
    <s v="Male"/>
    <s v="UK"/>
    <d v="2023-05-25T07:24:31"/>
    <x v="4"/>
    <n v="2"/>
    <n v="1"/>
    <n v="43"/>
    <n v="4"/>
    <n v="120.18"/>
    <s v=""/>
    <n v="2"/>
    <s v=""/>
    <n v="59"/>
    <n v="0.5"/>
    <n v="9.3023255813953404E-2"/>
    <n v="60.09"/>
    <x v="0"/>
    <n v="1"/>
  </r>
  <r>
    <x v="7184"/>
    <n v="40"/>
    <s v="Male"/>
    <s v="USA"/>
    <d v="2023-10-29T02:08:32"/>
    <x v="2"/>
    <n v="7"/>
    <n v="3"/>
    <n v="38"/>
    <n v="2"/>
    <n v="120.12"/>
    <s v=""/>
    <n v="2"/>
    <s v=""/>
    <n v="33"/>
    <n v="0.42857142857142799"/>
    <n v="5.2631578947368397E-2"/>
    <n v="60.06"/>
    <x v="0"/>
    <n v="0"/>
  </r>
  <r>
    <x v="7185"/>
    <n v="42"/>
    <s v="Female"/>
    <s v="UK"/>
    <d v="2023-05-19T14:09:26"/>
    <x v="2"/>
    <n v="3"/>
    <n v="1"/>
    <n v="51"/>
    <n v="5"/>
    <n v="120.04"/>
    <s v=""/>
    <n v="2"/>
    <s v=""/>
    <n v="39"/>
    <n v="0.33333333333333298"/>
    <n v="9.8039215686274495E-2"/>
    <n v="60.02"/>
    <x v="0"/>
    <n v="0"/>
  </r>
  <r>
    <x v="7186"/>
    <n v="39"/>
    <s v="Female"/>
    <s v="Canada"/>
    <d v="2023-08-08T19:25:11"/>
    <x v="1"/>
    <n v="1"/>
    <n v="1"/>
    <n v="63"/>
    <n v="4"/>
    <n v="119.91"/>
    <s v=""/>
    <n v="2"/>
    <s v=""/>
    <n v="21"/>
    <n v="1"/>
    <n v="6.3492063492063405E-2"/>
    <n v="59.954999999999998"/>
    <x v="0"/>
    <n v="0"/>
  </r>
  <r>
    <x v="7187"/>
    <n v="18"/>
    <s v="Female"/>
    <s v="Germany"/>
    <d v="2024-12-23T10:56:42"/>
    <x v="4"/>
    <n v="5"/>
    <n v="0"/>
    <n v="54"/>
    <n v="3"/>
    <n v="119.91"/>
    <s v=""/>
    <n v="2"/>
    <s v=""/>
    <n v="38"/>
    <n v="0"/>
    <n v="5.5555555555555497E-2"/>
    <n v="59.954999999999998"/>
    <x v="0"/>
    <n v="0"/>
  </r>
  <r>
    <x v="7188"/>
    <n v="51"/>
    <s v="Female"/>
    <s v="USA"/>
    <d v="2023-02-24T09:20:56"/>
    <x v="2"/>
    <n v="6"/>
    <n v="2"/>
    <n v="53"/>
    <n v="4"/>
    <n v="119.87"/>
    <s v=""/>
    <n v="2"/>
    <s v=""/>
    <n v="6"/>
    <n v="0.33333333333333298"/>
    <n v="7.5471698113207503E-2"/>
    <n v="59.935000000000002"/>
    <x v="0"/>
    <n v="0"/>
  </r>
  <r>
    <x v="7189"/>
    <n v="26"/>
    <s v="Female"/>
    <s v="USA"/>
    <d v="2024-01-07T01:16:56"/>
    <x v="5"/>
    <n v="5"/>
    <n v="1"/>
    <n v="44"/>
    <n v="2"/>
    <n v="119.79"/>
    <s v=""/>
    <n v="2"/>
    <s v=""/>
    <n v="21"/>
    <n v="0.2"/>
    <n v="4.54545454545454E-2"/>
    <n v="59.895000000000003"/>
    <x v="0"/>
    <n v="1"/>
  </r>
  <r>
    <x v="7190"/>
    <n v="57"/>
    <s v="Male"/>
    <s v="USA"/>
    <d v="2023-01-11T03:50:25"/>
    <x v="0"/>
    <n v="2"/>
    <n v="1"/>
    <n v="38"/>
    <n v="4"/>
    <n v="119.64"/>
    <s v=""/>
    <n v="2"/>
    <s v=""/>
    <n v="35"/>
    <n v="0.5"/>
    <n v="0.105263157894736"/>
    <n v="59.82"/>
    <x v="0"/>
    <n v="0"/>
  </r>
  <r>
    <x v="7191"/>
    <n v="53"/>
    <s v="Male"/>
    <s v="USA"/>
    <d v="2023-01-01T08:45:39"/>
    <x v="4"/>
    <n v="0"/>
    <n v="0"/>
    <n v="55"/>
    <n v="3"/>
    <n v="119.5"/>
    <s v=""/>
    <n v="2"/>
    <s v=""/>
    <n v="24"/>
    <n v="0"/>
    <n v="5.4545454545454501E-2"/>
    <n v="59.75"/>
    <x v="0"/>
    <n v="0"/>
  </r>
  <r>
    <x v="7192"/>
    <n v="65"/>
    <s v="Male"/>
    <s v="Germany"/>
    <d v="2023-02-09T18:55:10"/>
    <x v="5"/>
    <n v="2"/>
    <n v="0"/>
    <n v="54"/>
    <n v="5"/>
    <n v="119.45"/>
    <s v=""/>
    <n v="2"/>
    <s v=""/>
    <n v="5"/>
    <n v="0"/>
    <n v="9.2592592592592504E-2"/>
    <n v="59.725000000000001"/>
    <x v="0"/>
    <n v="0"/>
  </r>
  <r>
    <x v="7193"/>
    <n v="18"/>
    <s v="Female"/>
    <s v="USA"/>
    <d v="2023-02-01T15:15:48"/>
    <x v="5"/>
    <n v="4"/>
    <n v="1"/>
    <n v="53"/>
    <n v="1"/>
    <n v="119.38"/>
    <s v=""/>
    <n v="2"/>
    <s v=""/>
    <n v="4"/>
    <n v="0.25"/>
    <n v="1.8867924528301799E-2"/>
    <n v="59.69"/>
    <x v="0"/>
    <n v="0"/>
  </r>
  <r>
    <x v="7194"/>
    <n v="43"/>
    <s v="Male"/>
    <s v="Canada"/>
    <d v="2023-03-29T13:06:54"/>
    <x v="0"/>
    <n v="4"/>
    <n v="0"/>
    <n v="45"/>
    <n v="1"/>
    <n v="119.32"/>
    <s v=""/>
    <n v="2"/>
    <s v=""/>
    <n v="18"/>
    <n v="0"/>
    <n v="2.2222222222222199E-2"/>
    <n v="59.66"/>
    <x v="0"/>
    <n v="0"/>
  </r>
  <r>
    <x v="7195"/>
    <n v="28"/>
    <s v="Male"/>
    <s v="USA"/>
    <d v="2024-01-09T08:46:00"/>
    <x v="2"/>
    <n v="1"/>
    <n v="0"/>
    <n v="52"/>
    <n v="1"/>
    <n v="119.3"/>
    <s v=""/>
    <n v="2"/>
    <s v=""/>
    <n v="11"/>
    <n v="0"/>
    <n v="1.9230769230769201E-2"/>
    <n v="59.65"/>
    <x v="0"/>
    <n v="0"/>
  </r>
  <r>
    <x v="7196"/>
    <n v="25"/>
    <s v="Female"/>
    <s v="USA"/>
    <d v="2023-04-08T12:34:30"/>
    <x v="4"/>
    <n v="4"/>
    <n v="2"/>
    <n v="48"/>
    <n v="2"/>
    <n v="119.18"/>
    <s v=""/>
    <n v="2"/>
    <s v=""/>
    <n v="12"/>
    <n v="0.5"/>
    <n v="4.1666666666666602E-2"/>
    <n v="59.59"/>
    <x v="0"/>
    <n v="0"/>
  </r>
  <r>
    <x v="7197"/>
    <n v="51"/>
    <s v="Male"/>
    <s v="Japan"/>
    <d v="2023-07-16T00:30:43"/>
    <x v="3"/>
    <n v="3"/>
    <n v="1"/>
    <n v="59"/>
    <n v="4"/>
    <n v="119.16"/>
    <s v=""/>
    <n v="2"/>
    <s v=""/>
    <n v="57"/>
    <n v="0.33333333333333298"/>
    <n v="6.7796610169491497E-2"/>
    <n v="59.58"/>
    <x v="0"/>
    <n v="0"/>
  </r>
  <r>
    <x v="7198"/>
    <n v="26"/>
    <s v="Male"/>
    <s v="UK"/>
    <d v="2024-10-07T16:16:17"/>
    <x v="4"/>
    <n v="3"/>
    <n v="0"/>
    <n v="47"/>
    <n v="2"/>
    <n v="119.01"/>
    <s v=""/>
    <n v="2"/>
    <s v=""/>
    <n v="70"/>
    <n v="0"/>
    <n v="4.2553191489361701E-2"/>
    <n v="59.505000000000003"/>
    <x v="0"/>
    <n v="0"/>
  </r>
  <r>
    <x v="7199"/>
    <n v="61"/>
    <s v="Male"/>
    <s v="Germany"/>
    <d v="2024-05-15T12:25:16"/>
    <x v="5"/>
    <n v="5"/>
    <n v="2"/>
    <n v="41"/>
    <n v="5"/>
    <n v="118.99"/>
    <s v=""/>
    <n v="2"/>
    <s v=""/>
    <n v="32"/>
    <n v="0.4"/>
    <n v="0.12195121951219499"/>
    <n v="59.494999999999997"/>
    <x v="0"/>
    <n v="0"/>
  </r>
  <r>
    <x v="7200"/>
    <n v="39"/>
    <s v="Male"/>
    <s v="UK"/>
    <d v="2024-07-23T23:52:48"/>
    <x v="3"/>
    <n v="4"/>
    <n v="1"/>
    <n v="43"/>
    <n v="4"/>
    <n v="118.94"/>
    <s v=""/>
    <n v="2"/>
    <s v=""/>
    <n v="3"/>
    <n v="0.25"/>
    <n v="9.3023255813953404E-2"/>
    <n v="59.47"/>
    <x v="0"/>
    <n v="1"/>
  </r>
  <r>
    <x v="7201"/>
    <n v="29"/>
    <s v="Female"/>
    <s v="UK"/>
    <d v="2023-05-08T00:44:03"/>
    <x v="0"/>
    <n v="3"/>
    <n v="2"/>
    <n v="49"/>
    <n v="3"/>
    <n v="118.9"/>
    <s v=""/>
    <n v="2"/>
    <s v=""/>
    <n v="13"/>
    <n v="0.66666666666666596"/>
    <n v="6.1224489795918297E-2"/>
    <n v="59.45"/>
    <x v="0"/>
    <n v="0"/>
  </r>
  <r>
    <x v="7202"/>
    <n v="43"/>
    <s v="Female"/>
    <s v="USA"/>
    <d v="2024-08-27T00:05:17"/>
    <x v="3"/>
    <n v="4"/>
    <n v="1"/>
    <n v="53"/>
    <n v="4"/>
    <n v="118.87"/>
    <s v=""/>
    <n v="2"/>
    <s v=""/>
    <n v="11"/>
    <n v="0.25"/>
    <n v="7.5471698113207503E-2"/>
    <n v="59.435000000000002"/>
    <x v="0"/>
    <n v="0"/>
  </r>
  <r>
    <x v="7203"/>
    <n v="50"/>
    <s v="Male"/>
    <s v="USA"/>
    <d v="2024-01-15T18:04:46"/>
    <x v="3"/>
    <n v="4"/>
    <n v="2"/>
    <n v="50"/>
    <n v="3"/>
    <n v="118.85"/>
    <s v=""/>
    <n v="2"/>
    <s v=""/>
    <n v="34"/>
    <n v="0.5"/>
    <n v="0.06"/>
    <n v="59.424999999999997"/>
    <x v="0"/>
    <n v="1"/>
  </r>
  <r>
    <x v="7204"/>
    <n v="37"/>
    <s v="Other"/>
    <s v="USA"/>
    <d v="2024-08-11T07:22:36"/>
    <x v="3"/>
    <n v="3"/>
    <n v="2"/>
    <n v="38"/>
    <n v="2"/>
    <n v="118.79"/>
    <s v=""/>
    <n v="2"/>
    <s v=""/>
    <n v="11"/>
    <n v="0.66666666666666596"/>
    <n v="5.2631578947368397E-2"/>
    <n v="59.395000000000003"/>
    <x v="0"/>
    <n v="0"/>
  </r>
  <r>
    <x v="7205"/>
    <n v="32"/>
    <s v="Female"/>
    <s v="USA"/>
    <d v="2023-05-11T19:15:42"/>
    <x v="2"/>
    <n v="3"/>
    <n v="1"/>
    <n v="49"/>
    <n v="2"/>
    <n v="118.6"/>
    <s v=""/>
    <n v="2"/>
    <s v=""/>
    <n v="16"/>
    <n v="0.33333333333333298"/>
    <n v="4.08163265306122E-2"/>
    <n v="59.3"/>
    <x v="0"/>
    <n v="0"/>
  </r>
  <r>
    <x v="7206"/>
    <n v="48"/>
    <s v="Female"/>
    <s v="Japan"/>
    <d v="2023-07-21T00:14:31"/>
    <x v="1"/>
    <n v="2"/>
    <n v="0"/>
    <n v="62"/>
    <n v="3"/>
    <n v="118.56"/>
    <s v=""/>
    <n v="2"/>
    <s v=""/>
    <n v="9"/>
    <n v="0"/>
    <n v="4.8387096774193498E-2"/>
    <n v="59.28"/>
    <x v="0"/>
    <n v="0"/>
  </r>
  <r>
    <x v="7207"/>
    <n v="19"/>
    <s v="Male"/>
    <s v="USA"/>
    <d v="2023-10-26T23:02:17"/>
    <x v="1"/>
    <n v="2"/>
    <n v="0"/>
    <n v="35"/>
    <n v="3"/>
    <n v="118.5"/>
    <s v=""/>
    <n v="2"/>
    <s v=""/>
    <n v="22"/>
    <n v="0"/>
    <n v="8.5714285714285701E-2"/>
    <n v="59.25"/>
    <x v="0"/>
    <n v="0"/>
  </r>
  <r>
    <x v="7208"/>
    <n v="65"/>
    <s v="Male"/>
    <s v="USA"/>
    <d v="2024-02-25T19:39:42"/>
    <x v="4"/>
    <n v="1"/>
    <n v="1"/>
    <n v="59"/>
    <n v="2"/>
    <n v="118.46"/>
    <s v=""/>
    <n v="2"/>
    <s v=""/>
    <n v="68"/>
    <n v="1"/>
    <n v="3.38983050847457E-2"/>
    <n v="59.23"/>
    <x v="0"/>
    <n v="0"/>
  </r>
  <r>
    <x v="7209"/>
    <n v="35"/>
    <s v="Female"/>
    <s v="USA"/>
    <d v="2024-12-28T15:03:19"/>
    <x v="2"/>
    <n v="1"/>
    <n v="1"/>
    <n v="53"/>
    <n v="1"/>
    <n v="118.27"/>
    <s v=""/>
    <n v="2"/>
    <s v=""/>
    <n v="67"/>
    <n v="1"/>
    <n v="1.8867924528301799E-2"/>
    <n v="59.134999999999998"/>
    <x v="0"/>
    <n v="0"/>
  </r>
  <r>
    <x v="7210"/>
    <n v="32"/>
    <s v="Male"/>
    <s v="Germany"/>
    <d v="2023-01-22T05:34:57"/>
    <x v="5"/>
    <n v="1"/>
    <n v="0"/>
    <n v="50"/>
    <n v="3"/>
    <n v="118.23"/>
    <s v=""/>
    <n v="2"/>
    <s v=""/>
    <n v="26"/>
    <n v="0"/>
    <n v="0.06"/>
    <n v="59.115000000000002"/>
    <x v="0"/>
    <n v="0"/>
  </r>
  <r>
    <x v="7211"/>
    <n v="18"/>
    <s v="Female"/>
    <s v="USA"/>
    <d v="2023-09-03T08:40:15"/>
    <x v="4"/>
    <n v="2"/>
    <n v="1"/>
    <n v="59"/>
    <n v="2"/>
    <n v="118.18"/>
    <s v=""/>
    <n v="2"/>
    <s v=""/>
    <n v="37"/>
    <n v="0.5"/>
    <n v="3.38983050847457E-2"/>
    <n v="59.09"/>
    <x v="0"/>
    <n v="0"/>
  </r>
  <r>
    <x v="7212"/>
    <n v="23"/>
    <s v="Female"/>
    <s v="USA"/>
    <d v="2024-05-31T08:03:10"/>
    <x v="3"/>
    <n v="2"/>
    <n v="0"/>
    <n v="39"/>
    <n v="1"/>
    <n v="118.08"/>
    <s v=""/>
    <n v="2"/>
    <s v=""/>
    <n v="1"/>
    <n v="0"/>
    <n v="2.5641025641025599E-2"/>
    <n v="59.04"/>
    <x v="0"/>
    <n v="0"/>
  </r>
  <r>
    <x v="7213"/>
    <n v="20"/>
    <s v="Female"/>
    <s v="USA"/>
    <d v="2023-01-09T10:57:25"/>
    <x v="3"/>
    <n v="2"/>
    <n v="0"/>
    <n v="59"/>
    <n v="4"/>
    <n v="117.82"/>
    <s v=""/>
    <n v="2"/>
    <s v=""/>
    <n v="22"/>
    <n v="0"/>
    <n v="6.7796610169491497E-2"/>
    <n v="58.91"/>
    <x v="0"/>
    <n v="0"/>
  </r>
  <r>
    <x v="7214"/>
    <n v="25"/>
    <s v="Male"/>
    <s v="Canada"/>
    <d v="2023-08-10T16:41:00"/>
    <x v="5"/>
    <n v="1"/>
    <n v="1"/>
    <n v="53"/>
    <n v="4"/>
    <n v="117.82"/>
    <s v=""/>
    <n v="2"/>
    <s v=""/>
    <n v="109"/>
    <n v="1"/>
    <n v="7.5471698113207503E-2"/>
    <n v="58.91"/>
    <x v="0"/>
    <n v="0"/>
  </r>
  <r>
    <x v="7215"/>
    <n v="19"/>
    <s v="Female"/>
    <s v="France"/>
    <d v="2023-03-20T04:15:23"/>
    <x v="4"/>
    <n v="3"/>
    <n v="0"/>
    <n v="47"/>
    <n v="1"/>
    <n v="117.65"/>
    <s v=""/>
    <n v="2"/>
    <s v=""/>
    <n v="22"/>
    <n v="0"/>
    <n v="2.1276595744680799E-2"/>
    <n v="58.825000000000003"/>
    <x v="0"/>
    <n v="0"/>
  </r>
  <r>
    <x v="7216"/>
    <n v="27"/>
    <s v="Female"/>
    <s v="USA"/>
    <d v="2024-05-29T06:24:31"/>
    <x v="1"/>
    <n v="2"/>
    <n v="0"/>
    <n v="54"/>
    <n v="3"/>
    <n v="117.52"/>
    <s v=""/>
    <n v="2"/>
    <s v=""/>
    <n v="27"/>
    <n v="0"/>
    <n v="5.5555555555555497E-2"/>
    <n v="58.76"/>
    <x v="0"/>
    <n v="0"/>
  </r>
  <r>
    <x v="7217"/>
    <n v="47"/>
    <s v="Female"/>
    <s v="USA"/>
    <d v="2023-03-08T01:41:32"/>
    <x v="0"/>
    <n v="4"/>
    <n v="2"/>
    <n v="54"/>
    <n v="2"/>
    <n v="117.46"/>
    <s v=""/>
    <n v="2"/>
    <s v=""/>
    <n v="43"/>
    <n v="0.5"/>
    <n v="3.7037037037037E-2"/>
    <n v="58.73"/>
    <x v="0"/>
    <n v="0"/>
  </r>
  <r>
    <x v="7218"/>
    <n v="39"/>
    <s v="Female"/>
    <s v="USA"/>
    <d v="2023-12-04T17:08:08"/>
    <x v="1"/>
    <n v="1"/>
    <n v="1"/>
    <n v="51"/>
    <n v="2"/>
    <n v="117.46"/>
    <s v=""/>
    <n v="2"/>
    <s v=""/>
    <n v="44"/>
    <n v="1"/>
    <n v="3.9215686274509803E-2"/>
    <n v="58.73"/>
    <x v="0"/>
    <n v="0"/>
  </r>
  <r>
    <x v="7219"/>
    <n v="35"/>
    <s v="Male"/>
    <s v="USA"/>
    <d v="2024-02-13T01:02:10"/>
    <x v="2"/>
    <n v="6"/>
    <n v="0"/>
    <n v="56"/>
    <n v="3"/>
    <n v="117.44"/>
    <s v=""/>
    <n v="2"/>
    <s v=""/>
    <n v="22"/>
    <n v="0"/>
    <n v="5.3571428571428499E-2"/>
    <n v="58.72"/>
    <x v="0"/>
    <n v="0"/>
  </r>
  <r>
    <x v="7220"/>
    <n v="28"/>
    <s v="Male"/>
    <s v="Australia"/>
    <d v="2024-09-20T22:44:16"/>
    <x v="3"/>
    <n v="3"/>
    <n v="1"/>
    <n v="58"/>
    <n v="1"/>
    <n v="117.43"/>
    <s v=""/>
    <n v="2"/>
    <s v=""/>
    <n v="146"/>
    <n v="0.33333333333333298"/>
    <n v="1.72413793103448E-2"/>
    <n v="58.715000000000003"/>
    <x v="0"/>
    <n v="0"/>
  </r>
  <r>
    <x v="7221"/>
    <n v="37"/>
    <s v="Male"/>
    <s v="USA"/>
    <d v="2023-06-17T16:05:43"/>
    <x v="3"/>
    <n v="2"/>
    <n v="0"/>
    <n v="45"/>
    <n v="4"/>
    <n v="117.26"/>
    <s v=""/>
    <n v="2"/>
    <s v=""/>
    <n v="25"/>
    <n v="0"/>
    <n v="8.8888888888888795E-2"/>
    <n v="58.63"/>
    <x v="0"/>
    <n v="0"/>
  </r>
  <r>
    <x v="7222"/>
    <n v="51"/>
    <s v="Female"/>
    <s v="USA"/>
    <d v="2023-01-29T18:38:15"/>
    <x v="4"/>
    <n v="5"/>
    <n v="0"/>
    <n v="44"/>
    <n v="3"/>
    <n v="117.21"/>
    <s v=""/>
    <n v="2"/>
    <s v=""/>
    <n v="72"/>
    <n v="0"/>
    <n v="6.8181818181818094E-2"/>
    <n v="58.604999999999997"/>
    <x v="0"/>
    <n v="0"/>
  </r>
  <r>
    <x v="7223"/>
    <n v="26"/>
    <s v="Female"/>
    <s v="UK"/>
    <d v="2023-01-14T20:54:28"/>
    <x v="1"/>
    <n v="4"/>
    <n v="2"/>
    <n v="46"/>
    <n v="7"/>
    <n v="117.2"/>
    <s v=""/>
    <n v="2"/>
    <s v=""/>
    <n v="4"/>
    <n v="0.5"/>
    <n v="0.15217391304347799"/>
    <n v="58.6"/>
    <x v="0"/>
    <n v="1"/>
  </r>
  <r>
    <x v="7224"/>
    <n v="21"/>
    <s v="Female"/>
    <s v="France"/>
    <d v="2024-01-09T05:50:47"/>
    <x v="3"/>
    <n v="2"/>
    <n v="1"/>
    <n v="47"/>
    <n v="1"/>
    <n v="117.11"/>
    <s v=""/>
    <n v="2"/>
    <s v=""/>
    <n v="56"/>
    <n v="0.5"/>
    <n v="2.1276595744680799E-2"/>
    <n v="58.555"/>
    <x v="0"/>
    <n v="0"/>
  </r>
  <r>
    <x v="7225"/>
    <n v="52"/>
    <s v="Female"/>
    <s v="USA"/>
    <d v="2024-11-29T02:53:46"/>
    <x v="1"/>
    <n v="4"/>
    <n v="2"/>
    <n v="54"/>
    <n v="3"/>
    <n v="117.09"/>
    <s v=""/>
    <n v="2"/>
    <s v=""/>
    <n v="2"/>
    <n v="0.5"/>
    <n v="5.5555555555555497E-2"/>
    <n v="58.545000000000002"/>
    <x v="0"/>
    <n v="0"/>
  </r>
  <r>
    <x v="7226"/>
    <n v="24"/>
    <s v="Female"/>
    <s v="USA"/>
    <d v="2023-04-18T09:06:53"/>
    <x v="3"/>
    <n v="3"/>
    <n v="3"/>
    <n v="46"/>
    <n v="6"/>
    <n v="116.88"/>
    <s v=""/>
    <n v="2"/>
    <s v=""/>
    <n v="31"/>
    <n v="1"/>
    <n v="0.13043478260869501"/>
    <n v="58.44"/>
    <x v="0"/>
    <n v="0"/>
  </r>
  <r>
    <x v="7227"/>
    <n v="41"/>
    <s v="Male"/>
    <s v="USA"/>
    <d v="2023-04-30T08:45:31"/>
    <x v="3"/>
    <n v="1"/>
    <n v="1"/>
    <n v="47"/>
    <n v="2"/>
    <n v="116.87"/>
    <s v=""/>
    <n v="2"/>
    <s v=""/>
    <n v="10"/>
    <n v="1"/>
    <n v="4.2553191489361701E-2"/>
    <n v="58.435000000000002"/>
    <x v="0"/>
    <n v="0"/>
  </r>
  <r>
    <x v="7228"/>
    <n v="31"/>
    <s v="Female"/>
    <s v="USA"/>
    <d v="2024-09-28T14:42:48"/>
    <x v="3"/>
    <n v="2"/>
    <n v="0"/>
    <n v="45"/>
    <n v="2"/>
    <n v="116.58"/>
    <s v=""/>
    <n v="2"/>
    <s v=""/>
    <n v="27"/>
    <n v="0"/>
    <n v="4.4444444444444398E-2"/>
    <n v="58.29"/>
    <x v="0"/>
    <n v="0"/>
  </r>
  <r>
    <x v="7229"/>
    <n v="38"/>
    <s v="Female"/>
    <s v="UK"/>
    <d v="2023-06-22T18:44:44"/>
    <x v="3"/>
    <n v="3"/>
    <n v="0"/>
    <n v="46"/>
    <n v="0"/>
    <n v="116.48"/>
    <s v=""/>
    <n v="2"/>
    <s v=""/>
    <n v="2"/>
    <n v="0"/>
    <n v="0"/>
    <n v="58.24"/>
    <x v="0"/>
    <n v="0"/>
  </r>
  <r>
    <x v="7230"/>
    <n v="44"/>
    <s v="Female"/>
    <s v="USA"/>
    <d v="2024-04-06T13:56:35"/>
    <x v="2"/>
    <n v="4"/>
    <n v="2"/>
    <n v="66"/>
    <n v="2"/>
    <n v="116.46"/>
    <s v=""/>
    <n v="2"/>
    <s v=""/>
    <n v="10"/>
    <n v="0.5"/>
    <n v="3.03030303030303E-2"/>
    <n v="58.23"/>
    <x v="0"/>
    <n v="0"/>
  </r>
  <r>
    <x v="7231"/>
    <n v="30"/>
    <s v="Male"/>
    <s v="Australia"/>
    <d v="2024-08-04T13:18:11"/>
    <x v="1"/>
    <n v="2"/>
    <n v="2"/>
    <n v="57"/>
    <n v="5"/>
    <n v="116.36"/>
    <s v=""/>
    <n v="2"/>
    <s v=""/>
    <n v="12"/>
    <n v="1"/>
    <n v="8.7719298245614002E-2"/>
    <n v="58.18"/>
    <x v="0"/>
    <n v="0"/>
  </r>
  <r>
    <x v="7232"/>
    <n v="18"/>
    <s v="Male"/>
    <s v="USA"/>
    <d v="2024-07-15T10:00:10"/>
    <x v="2"/>
    <n v="0"/>
    <n v="0"/>
    <n v="53"/>
    <n v="1"/>
    <n v="116.28"/>
    <s v=""/>
    <n v="2"/>
    <s v=""/>
    <n v="16"/>
    <n v="0"/>
    <n v="1.8867924528301799E-2"/>
    <n v="58.14"/>
    <x v="0"/>
    <n v="0"/>
  </r>
  <r>
    <x v="7233"/>
    <n v="49"/>
    <s v="Female"/>
    <s v="France"/>
    <d v="2023-07-18T05:04:35"/>
    <x v="2"/>
    <n v="3"/>
    <n v="1"/>
    <n v="33"/>
    <n v="3"/>
    <n v="115.37"/>
    <s v=""/>
    <n v="2"/>
    <s v=""/>
    <n v="2"/>
    <n v="0.33333333333333298"/>
    <n v="9.0909090909090898E-2"/>
    <n v="57.685000000000002"/>
    <x v="0"/>
    <n v="0"/>
  </r>
  <r>
    <x v="7234"/>
    <n v="28"/>
    <s v="Female"/>
    <s v="France"/>
    <d v="2024-01-16T05:45:38"/>
    <x v="4"/>
    <n v="3"/>
    <n v="0"/>
    <n v="63"/>
    <n v="4"/>
    <n v="115.37"/>
    <s v=""/>
    <n v="2"/>
    <s v=""/>
    <n v="23"/>
    <n v="0"/>
    <n v="6.3492063492063405E-2"/>
    <n v="57.685000000000002"/>
    <x v="0"/>
    <n v="0"/>
  </r>
  <r>
    <x v="7235"/>
    <n v="35"/>
    <s v="Male"/>
    <s v="UK"/>
    <d v="2024-06-20T06:58:21"/>
    <x v="1"/>
    <n v="4"/>
    <n v="0"/>
    <n v="35"/>
    <n v="3"/>
    <n v="115.33"/>
    <s v=""/>
    <n v="2"/>
    <s v=""/>
    <n v="24"/>
    <n v="0"/>
    <n v="8.5714285714285701E-2"/>
    <n v="57.664999999999999"/>
    <x v="0"/>
    <n v="0"/>
  </r>
  <r>
    <x v="7236"/>
    <n v="22"/>
    <s v="Female"/>
    <s v="UK"/>
    <d v="2024-12-14T15:13:38"/>
    <x v="4"/>
    <n v="2"/>
    <n v="1"/>
    <n v="54"/>
    <n v="2"/>
    <n v="115.28"/>
    <s v=""/>
    <n v="2"/>
    <s v=""/>
    <n v="69"/>
    <n v="0.5"/>
    <n v="3.7037037037037E-2"/>
    <n v="57.64"/>
    <x v="0"/>
    <n v="1"/>
  </r>
  <r>
    <x v="7237"/>
    <n v="20"/>
    <s v="Female"/>
    <s v="USA"/>
    <d v="2024-10-02T22:22:55"/>
    <x v="2"/>
    <n v="3"/>
    <n v="2"/>
    <n v="52"/>
    <n v="3"/>
    <n v="115.03"/>
    <s v=""/>
    <n v="2"/>
    <s v=""/>
    <n v="19"/>
    <n v="0.66666666666666596"/>
    <n v="5.7692307692307598E-2"/>
    <n v="57.515000000000001"/>
    <x v="0"/>
    <n v="0"/>
  </r>
  <r>
    <x v="7238"/>
    <n v="26"/>
    <s v="Male"/>
    <s v="USA"/>
    <d v="2024-12-13T20:14:44"/>
    <x v="1"/>
    <n v="7"/>
    <n v="4"/>
    <n v="39"/>
    <n v="3"/>
    <n v="114.84"/>
    <s v=""/>
    <n v="2"/>
    <s v=""/>
    <n v="30"/>
    <n v="0.57142857142857095"/>
    <n v="7.69230769230769E-2"/>
    <n v="57.42"/>
    <x v="0"/>
    <n v="0"/>
  </r>
  <r>
    <x v="7239"/>
    <n v="52"/>
    <s v="Female"/>
    <s v="USA"/>
    <d v="2023-01-05T23:43:48"/>
    <x v="1"/>
    <n v="5"/>
    <n v="1"/>
    <n v="48"/>
    <n v="2"/>
    <n v="114.72"/>
    <s v=""/>
    <n v="2"/>
    <s v=""/>
    <n v="29"/>
    <n v="0.2"/>
    <n v="4.1666666666666602E-2"/>
    <n v="57.36"/>
    <x v="0"/>
    <n v="0"/>
  </r>
  <r>
    <x v="7240"/>
    <n v="41"/>
    <s v="Male"/>
    <s v="Germany"/>
    <d v="2024-12-10T06:05:55"/>
    <x v="0"/>
    <n v="4"/>
    <n v="1"/>
    <n v="49"/>
    <n v="0"/>
    <n v="114.59"/>
    <s v=""/>
    <n v="2"/>
    <s v=""/>
    <n v="44"/>
    <n v="0.25"/>
    <n v="0"/>
    <n v="57.295000000000002"/>
    <x v="0"/>
    <n v="0"/>
  </r>
  <r>
    <x v="7241"/>
    <n v="45"/>
    <s v="Male"/>
    <s v="Japan"/>
    <d v="2024-04-13T10:56:13"/>
    <x v="1"/>
    <n v="6"/>
    <n v="3"/>
    <n v="65"/>
    <n v="2"/>
    <n v="114.4"/>
    <s v=""/>
    <n v="2"/>
    <s v=""/>
    <n v="44"/>
    <n v="0.5"/>
    <n v="3.0769230769230702E-2"/>
    <n v="57.2"/>
    <x v="0"/>
    <n v="0"/>
  </r>
  <r>
    <x v="7242"/>
    <n v="30"/>
    <s v="Female"/>
    <s v="USA"/>
    <d v="2024-10-06T05:13:42"/>
    <x v="3"/>
    <n v="1"/>
    <n v="0"/>
    <n v="50"/>
    <n v="0"/>
    <n v="114.25"/>
    <s v=""/>
    <n v="2"/>
    <s v=""/>
    <n v="140"/>
    <n v="0"/>
    <n v="0"/>
    <n v="57.125"/>
    <x v="0"/>
    <n v="1"/>
  </r>
  <r>
    <x v="7243"/>
    <n v="65"/>
    <s v="Male"/>
    <s v="Germany"/>
    <d v="2023-10-23T03:03:01"/>
    <x v="0"/>
    <n v="2"/>
    <n v="1"/>
    <n v="40"/>
    <n v="1"/>
    <n v="114.2"/>
    <s v=""/>
    <n v="2"/>
    <s v=""/>
    <n v="29"/>
    <n v="0.5"/>
    <n v="2.5000000000000001E-2"/>
    <n v="57.1"/>
    <x v="0"/>
    <n v="0"/>
  </r>
  <r>
    <x v="7244"/>
    <n v="50"/>
    <s v="Female"/>
    <s v="Canada"/>
    <d v="2024-11-26T19:24:42"/>
    <x v="4"/>
    <n v="3"/>
    <n v="0"/>
    <n v="50"/>
    <n v="3"/>
    <n v="113.96"/>
    <s v=""/>
    <n v="2"/>
    <s v=""/>
    <n v="15"/>
    <n v="0"/>
    <n v="0.06"/>
    <n v="56.98"/>
    <x v="0"/>
    <n v="1"/>
  </r>
  <r>
    <x v="7245"/>
    <n v="38"/>
    <s v="Male"/>
    <s v="USA"/>
    <d v="2024-07-31T07:05:41"/>
    <x v="5"/>
    <n v="1"/>
    <n v="1"/>
    <n v="56"/>
    <n v="7"/>
    <n v="113.95"/>
    <s v=""/>
    <n v="2"/>
    <s v=""/>
    <n v="1"/>
    <n v="1"/>
    <n v="0.125"/>
    <n v="56.975000000000001"/>
    <x v="0"/>
    <n v="1"/>
  </r>
  <r>
    <x v="7246"/>
    <n v="29"/>
    <s v="Male"/>
    <s v="UK"/>
    <d v="2023-09-20T03:39:51"/>
    <x v="2"/>
    <n v="2"/>
    <n v="1"/>
    <n v="45"/>
    <n v="6"/>
    <n v="113.82"/>
    <s v=""/>
    <n v="2"/>
    <s v=""/>
    <n v="1"/>
    <n v="0.5"/>
    <n v="0.133333333333333"/>
    <n v="56.91"/>
    <x v="0"/>
    <n v="0"/>
  </r>
  <r>
    <x v="7247"/>
    <n v="38"/>
    <s v="Female"/>
    <s v="France"/>
    <d v="2023-12-14T04:54:52"/>
    <x v="1"/>
    <n v="2"/>
    <n v="0"/>
    <n v="49"/>
    <n v="1"/>
    <n v="113.73"/>
    <s v=""/>
    <n v="2"/>
    <s v=""/>
    <n v="80"/>
    <n v="0"/>
    <n v="2.04081632653061E-2"/>
    <n v="56.865000000000002"/>
    <x v="0"/>
    <n v="0"/>
  </r>
  <r>
    <x v="7248"/>
    <n v="39"/>
    <s v="Female"/>
    <s v="USA"/>
    <d v="2023-02-05T06:52:14"/>
    <x v="0"/>
    <n v="4"/>
    <n v="1"/>
    <n v="51"/>
    <n v="4"/>
    <n v="113.47"/>
    <s v=""/>
    <n v="2"/>
    <s v=""/>
    <n v="11"/>
    <n v="0.25"/>
    <n v="7.8431372549019607E-2"/>
    <n v="56.734999999999999"/>
    <x v="0"/>
    <n v="0"/>
  </r>
  <r>
    <x v="7249"/>
    <n v="35"/>
    <s v="Female"/>
    <s v="USA"/>
    <d v="2024-08-29T10:29:34"/>
    <x v="3"/>
    <n v="2"/>
    <n v="1"/>
    <n v="45"/>
    <n v="3"/>
    <n v="113.45"/>
    <s v=""/>
    <n v="2"/>
    <s v=""/>
    <n v="70"/>
    <n v="0.5"/>
    <n v="6.6666666666666596E-2"/>
    <n v="56.725000000000001"/>
    <x v="0"/>
    <n v="0"/>
  </r>
  <r>
    <x v="7250"/>
    <n v="18"/>
    <s v="Female"/>
    <s v="France"/>
    <d v="2024-04-04T10:50:20"/>
    <x v="1"/>
    <n v="0"/>
    <n v="0"/>
    <n v="48"/>
    <n v="1"/>
    <n v="113.28"/>
    <s v=""/>
    <n v="2"/>
    <s v=""/>
    <n v="27"/>
    <n v="0"/>
    <n v="2.0833333333333301E-2"/>
    <n v="56.64"/>
    <x v="0"/>
    <n v="0"/>
  </r>
  <r>
    <x v="7251"/>
    <n v="63"/>
    <s v="Male"/>
    <s v="Japan"/>
    <d v="2024-03-22T01:36:44"/>
    <x v="2"/>
    <n v="0"/>
    <n v="0"/>
    <n v="52"/>
    <n v="4"/>
    <n v="113.21"/>
    <s v=""/>
    <n v="2"/>
    <s v=""/>
    <n v="19"/>
    <n v="0"/>
    <n v="7.69230769230769E-2"/>
    <n v="56.604999999999997"/>
    <x v="0"/>
    <n v="1"/>
  </r>
  <r>
    <x v="7252"/>
    <n v="41"/>
    <s v="Male"/>
    <s v="USA"/>
    <d v="2024-03-14T22:46:40"/>
    <x v="2"/>
    <n v="2"/>
    <n v="0"/>
    <n v="53"/>
    <n v="2"/>
    <n v="112.99"/>
    <s v=""/>
    <n v="2"/>
    <s v=""/>
    <n v="37"/>
    <n v="0"/>
    <n v="3.7735849056603703E-2"/>
    <n v="56.494999999999997"/>
    <x v="0"/>
    <n v="0"/>
  </r>
  <r>
    <x v="7253"/>
    <n v="35"/>
    <s v="Male"/>
    <s v="UK"/>
    <d v="2024-10-18T22:23:38"/>
    <x v="5"/>
    <n v="5"/>
    <n v="3"/>
    <n v="48"/>
    <n v="3"/>
    <n v="112.85"/>
    <s v=""/>
    <n v="2"/>
    <s v=""/>
    <n v="65"/>
    <n v="0.6"/>
    <n v="6.25E-2"/>
    <n v="56.424999999999997"/>
    <x v="0"/>
    <n v="1"/>
  </r>
  <r>
    <x v="7254"/>
    <n v="35"/>
    <s v="Female"/>
    <s v="Australia"/>
    <d v="2023-09-22T16:59:22"/>
    <x v="2"/>
    <n v="1"/>
    <n v="0"/>
    <n v="62"/>
    <n v="4"/>
    <n v="112.64"/>
    <s v=""/>
    <n v="2"/>
    <s v=""/>
    <n v="14"/>
    <n v="0"/>
    <n v="6.4516129032257993E-2"/>
    <n v="56.32"/>
    <x v="0"/>
    <n v="1"/>
  </r>
  <r>
    <x v="7255"/>
    <n v="37"/>
    <s v="Female"/>
    <s v="UK"/>
    <d v="2024-02-05T09:03:39"/>
    <x v="0"/>
    <n v="6"/>
    <n v="2"/>
    <n v="60"/>
    <n v="1"/>
    <n v="112.62"/>
    <s v=""/>
    <n v="2"/>
    <s v=""/>
    <n v="193"/>
    <n v="0.33333333333333298"/>
    <n v="1.6666666666666601E-2"/>
    <n v="56.31"/>
    <x v="0"/>
    <n v="1"/>
  </r>
  <r>
    <x v="7256"/>
    <n v="37"/>
    <s v="Male"/>
    <s v="USA"/>
    <d v="2023-06-07T23:56:10"/>
    <x v="3"/>
    <n v="3"/>
    <n v="1"/>
    <n v="43"/>
    <n v="1"/>
    <n v="112.59"/>
    <s v=""/>
    <n v="2"/>
    <s v=""/>
    <n v="43"/>
    <n v="0.33333333333333298"/>
    <n v="2.3255813953488299E-2"/>
    <n v="56.295000000000002"/>
    <x v="0"/>
    <n v="0"/>
  </r>
  <r>
    <x v="7257"/>
    <n v="25"/>
    <s v="Male"/>
    <s v="UK"/>
    <d v="2024-08-15T13:35:06"/>
    <x v="1"/>
    <n v="2"/>
    <n v="0"/>
    <n v="52"/>
    <n v="3"/>
    <n v="112.48"/>
    <s v=""/>
    <n v="2"/>
    <s v=""/>
    <n v="112"/>
    <n v="0"/>
    <n v="5.7692307692307598E-2"/>
    <n v="56.24"/>
    <x v="0"/>
    <n v="1"/>
  </r>
  <r>
    <x v="7258"/>
    <n v="20"/>
    <s v="Female"/>
    <s v="USA"/>
    <d v="2024-03-27T20:19:25"/>
    <x v="4"/>
    <n v="0"/>
    <n v="0"/>
    <n v="46"/>
    <n v="1"/>
    <n v="112.38"/>
    <s v=""/>
    <n v="2"/>
    <s v=""/>
    <n v="26"/>
    <n v="0"/>
    <n v="2.1739130434782601E-2"/>
    <n v="56.19"/>
    <x v="0"/>
    <n v="0"/>
  </r>
  <r>
    <x v="7259"/>
    <n v="26"/>
    <s v="Female"/>
    <s v="Japan"/>
    <d v="2023-12-23T22:32:02"/>
    <x v="5"/>
    <n v="2"/>
    <n v="0"/>
    <n v="53"/>
    <n v="2"/>
    <n v="112.08"/>
    <s v=""/>
    <n v="2"/>
    <s v=""/>
    <n v="90"/>
    <n v="0"/>
    <n v="3.7735849056603703E-2"/>
    <n v="56.04"/>
    <x v="0"/>
    <n v="0"/>
  </r>
  <r>
    <x v="7260"/>
    <n v="18"/>
    <s v="Male"/>
    <s v="USA"/>
    <d v="2024-09-02T10:51:39"/>
    <x v="3"/>
    <n v="3"/>
    <n v="1"/>
    <n v="51"/>
    <n v="2"/>
    <n v="111.95"/>
    <s v=""/>
    <n v="2"/>
    <s v=""/>
    <n v="79"/>
    <n v="0.33333333333333298"/>
    <n v="3.9215686274509803E-2"/>
    <n v="55.975000000000001"/>
    <x v="0"/>
    <n v="0"/>
  </r>
  <r>
    <x v="7261"/>
    <n v="30"/>
    <s v="Male"/>
    <s v="Canada"/>
    <d v="2023-08-22T07:34:00"/>
    <x v="3"/>
    <n v="8"/>
    <n v="3"/>
    <n v="61"/>
    <n v="3"/>
    <n v="111.68"/>
    <s v=""/>
    <n v="2"/>
    <s v=""/>
    <n v="22"/>
    <n v="0.375"/>
    <n v="4.9180327868852403E-2"/>
    <n v="55.84"/>
    <x v="0"/>
    <n v="0"/>
  </r>
  <r>
    <x v="7262"/>
    <n v="30"/>
    <s v="Male"/>
    <s v="Japan"/>
    <d v="2024-07-07T01:57:58"/>
    <x v="3"/>
    <n v="2"/>
    <n v="1"/>
    <n v="39"/>
    <n v="2"/>
    <n v="111.67"/>
    <s v=""/>
    <n v="2"/>
    <s v=""/>
    <n v="46"/>
    <n v="0.5"/>
    <n v="5.1282051282051197E-2"/>
    <n v="55.835000000000001"/>
    <x v="0"/>
    <n v="0"/>
  </r>
  <r>
    <x v="7263"/>
    <n v="30"/>
    <s v="Male"/>
    <s v="UK"/>
    <d v="2024-07-14T20:51:42"/>
    <x v="5"/>
    <n v="2"/>
    <n v="0"/>
    <n v="52"/>
    <n v="2"/>
    <n v="111.61"/>
    <s v=""/>
    <n v="2"/>
    <s v=""/>
    <n v="16"/>
    <n v="0"/>
    <n v="3.8461538461538401E-2"/>
    <n v="55.805"/>
    <x v="0"/>
    <n v="0"/>
  </r>
  <r>
    <x v="7264"/>
    <n v="25"/>
    <s v="Male"/>
    <s v="Germany"/>
    <d v="2024-05-28T23:06:29"/>
    <x v="2"/>
    <n v="1"/>
    <n v="0"/>
    <n v="38"/>
    <n v="2"/>
    <n v="111.55"/>
    <s v=""/>
    <n v="2"/>
    <s v=""/>
    <n v="21"/>
    <n v="0"/>
    <n v="5.2631578947368397E-2"/>
    <n v="55.774999999999999"/>
    <x v="0"/>
    <n v="1"/>
  </r>
  <r>
    <x v="7265"/>
    <n v="32"/>
    <s v="Male"/>
    <s v="USA"/>
    <d v="2024-08-12T16:57:34"/>
    <x v="1"/>
    <n v="1"/>
    <n v="0"/>
    <n v="57"/>
    <n v="8"/>
    <n v="111.47"/>
    <s v=""/>
    <n v="2"/>
    <s v=""/>
    <n v="34"/>
    <n v="0"/>
    <n v="0.140350877192982"/>
    <n v="55.734999999999999"/>
    <x v="0"/>
    <n v="0"/>
  </r>
  <r>
    <x v="7266"/>
    <n v="27"/>
    <s v="Male"/>
    <s v="Canada"/>
    <d v="2023-12-21T07:44:55"/>
    <x v="2"/>
    <n v="4"/>
    <n v="1"/>
    <n v="33"/>
    <n v="3"/>
    <n v="111.07"/>
    <s v=""/>
    <n v="2"/>
    <s v=""/>
    <n v="3"/>
    <n v="0.25"/>
    <n v="9.0909090909090898E-2"/>
    <n v="55.534999999999997"/>
    <x v="0"/>
    <n v="0"/>
  </r>
  <r>
    <x v="7267"/>
    <n v="27"/>
    <s v="Male"/>
    <s v="UK"/>
    <d v="2024-03-22T13:17:35"/>
    <x v="0"/>
    <n v="3"/>
    <n v="1"/>
    <n v="44"/>
    <n v="3"/>
    <n v="111.01"/>
    <s v=""/>
    <n v="2"/>
    <s v=""/>
    <n v="23"/>
    <n v="0.33333333333333298"/>
    <n v="6.8181818181818094E-2"/>
    <n v="55.505000000000003"/>
    <x v="0"/>
    <n v="1"/>
  </r>
  <r>
    <x v="7268"/>
    <n v="18"/>
    <s v="Male"/>
    <s v="Germany"/>
    <d v="2024-07-30T09:11:34"/>
    <x v="4"/>
    <n v="2"/>
    <n v="0"/>
    <n v="61"/>
    <n v="4"/>
    <n v="110.78"/>
    <s v=""/>
    <n v="2"/>
    <s v=""/>
    <n v="4"/>
    <n v="0"/>
    <n v="6.5573770491803199E-2"/>
    <n v="55.39"/>
    <x v="0"/>
    <n v="0"/>
  </r>
  <r>
    <x v="7269"/>
    <n v="32"/>
    <s v="Male"/>
    <s v="USA"/>
    <d v="2023-08-22T00:15:58"/>
    <x v="1"/>
    <n v="4"/>
    <n v="0"/>
    <n v="59"/>
    <n v="2"/>
    <n v="110.65"/>
    <s v=""/>
    <n v="2"/>
    <s v=""/>
    <n v="16"/>
    <n v="0"/>
    <n v="3.38983050847457E-2"/>
    <n v="55.325000000000003"/>
    <x v="0"/>
    <n v="0"/>
  </r>
  <r>
    <x v="7270"/>
    <n v="49"/>
    <s v="Female"/>
    <s v="Germany"/>
    <d v="2023-08-05T18:24:49"/>
    <x v="4"/>
    <n v="3"/>
    <n v="1"/>
    <n v="49"/>
    <n v="5"/>
    <n v="110.4"/>
    <s v=""/>
    <n v="2"/>
    <s v=""/>
    <n v="33"/>
    <n v="0.33333333333333298"/>
    <n v="0.10204081632653"/>
    <n v="55.2"/>
    <x v="0"/>
    <n v="1"/>
  </r>
  <r>
    <x v="7271"/>
    <n v="33"/>
    <s v="Male"/>
    <s v="UK"/>
    <d v="2023-02-08T03:29:47"/>
    <x v="2"/>
    <n v="1"/>
    <n v="1"/>
    <n v="56"/>
    <n v="3"/>
    <n v="110.36"/>
    <s v=""/>
    <n v="2"/>
    <s v=""/>
    <n v="1"/>
    <n v="1"/>
    <n v="5.3571428571428499E-2"/>
    <n v="55.18"/>
    <x v="0"/>
    <n v="1"/>
  </r>
  <r>
    <x v="7272"/>
    <n v="30"/>
    <s v="Female"/>
    <s v="Germany"/>
    <d v="2023-12-13T12:51:11"/>
    <x v="4"/>
    <n v="2"/>
    <n v="1"/>
    <n v="49"/>
    <n v="1"/>
    <n v="110.19"/>
    <s v=""/>
    <n v="2"/>
    <s v=""/>
    <n v="9"/>
    <n v="0.5"/>
    <n v="2.04081632653061E-2"/>
    <n v="55.094999999999999"/>
    <x v="0"/>
    <n v="0"/>
  </r>
  <r>
    <x v="7273"/>
    <n v="34"/>
    <s v="Male"/>
    <s v="UK"/>
    <d v="2024-08-09T21:47:38"/>
    <x v="2"/>
    <n v="2"/>
    <n v="1"/>
    <n v="52"/>
    <n v="5"/>
    <n v="110.07"/>
    <s v=""/>
    <n v="2"/>
    <s v=""/>
    <n v="48"/>
    <n v="0.5"/>
    <n v="9.6153846153846104E-2"/>
    <n v="55.034999999999997"/>
    <x v="0"/>
    <n v="0"/>
  </r>
  <r>
    <x v="7274"/>
    <n v="41"/>
    <s v="Female"/>
    <s v="USA"/>
    <d v="2024-06-06T07:08:41"/>
    <x v="0"/>
    <n v="0"/>
    <n v="0"/>
    <n v="47"/>
    <n v="2"/>
    <n v="110.01"/>
    <s v=""/>
    <n v="2"/>
    <s v=""/>
    <n v="15"/>
    <n v="0"/>
    <n v="4.2553191489361701E-2"/>
    <n v="55.005000000000003"/>
    <x v="0"/>
    <n v="0"/>
  </r>
  <r>
    <x v="7275"/>
    <n v="42"/>
    <s v="Male"/>
    <s v="Canada"/>
    <d v="2023-04-03T07:00:17"/>
    <x v="1"/>
    <n v="4"/>
    <n v="2"/>
    <n v="36"/>
    <n v="3"/>
    <n v="109.98"/>
    <s v=""/>
    <n v="2"/>
    <s v=""/>
    <n v="166"/>
    <n v="0.5"/>
    <n v="8.3333333333333301E-2"/>
    <n v="54.99"/>
    <x v="0"/>
    <n v="0"/>
  </r>
  <r>
    <x v="7276"/>
    <n v="40"/>
    <s v="Male"/>
    <s v="France"/>
    <d v="2024-09-08T01:11:32"/>
    <x v="1"/>
    <n v="3"/>
    <n v="2"/>
    <n v="43"/>
    <n v="0"/>
    <n v="109.92"/>
    <s v=""/>
    <n v="2"/>
    <s v=""/>
    <n v="37"/>
    <n v="0.66666666666666596"/>
    <n v="0"/>
    <n v="54.96"/>
    <x v="0"/>
    <n v="0"/>
  </r>
  <r>
    <x v="7277"/>
    <n v="42"/>
    <s v="Male"/>
    <s v="UK"/>
    <d v="2024-08-13T06:06:02"/>
    <x v="0"/>
    <n v="4"/>
    <n v="0"/>
    <n v="62"/>
    <n v="4"/>
    <n v="109.46"/>
    <s v=""/>
    <n v="2"/>
    <s v=""/>
    <n v="74"/>
    <n v="0"/>
    <n v="6.4516129032257993E-2"/>
    <n v="54.73"/>
    <x v="0"/>
    <n v="0"/>
  </r>
  <r>
    <x v="7278"/>
    <n v="18"/>
    <s v="Male"/>
    <s v="UK"/>
    <d v="2024-01-15T04:56:18"/>
    <x v="3"/>
    <n v="3"/>
    <n v="0"/>
    <n v="43"/>
    <n v="2"/>
    <n v="109.26"/>
    <s v=""/>
    <n v="2"/>
    <s v=""/>
    <n v="18"/>
    <n v="0"/>
    <n v="4.6511627906976702E-2"/>
    <n v="54.63"/>
    <x v="0"/>
    <n v="0"/>
  </r>
  <r>
    <x v="7279"/>
    <n v="36"/>
    <s v="Male"/>
    <s v="Japan"/>
    <d v="2024-04-15T05:16:50"/>
    <x v="3"/>
    <n v="3"/>
    <n v="1"/>
    <n v="51"/>
    <n v="1"/>
    <n v="109.16"/>
    <s v=""/>
    <n v="2"/>
    <s v=""/>
    <n v="36"/>
    <n v="0.33333333333333298"/>
    <n v="1.9607843137254902E-2"/>
    <n v="54.58"/>
    <x v="0"/>
    <n v="1"/>
  </r>
  <r>
    <x v="7280"/>
    <n v="39"/>
    <s v="Female"/>
    <s v="UK"/>
    <d v="2023-01-12T20:43:25"/>
    <x v="2"/>
    <n v="6"/>
    <n v="1"/>
    <n v="54"/>
    <n v="2"/>
    <n v="108.96"/>
    <s v=""/>
    <n v="2"/>
    <s v=""/>
    <n v="62"/>
    <n v="0.16666666666666599"/>
    <n v="3.7037037037037E-2"/>
    <n v="54.48"/>
    <x v="0"/>
    <n v="0"/>
  </r>
  <r>
    <x v="7281"/>
    <n v="22"/>
    <s v="Male"/>
    <s v="Canada"/>
    <d v="2024-04-08T06:49:36"/>
    <x v="1"/>
    <n v="1"/>
    <n v="0"/>
    <n v="48"/>
    <n v="7"/>
    <n v="108.67"/>
    <s v=""/>
    <n v="2"/>
    <s v=""/>
    <n v="5"/>
    <n v="0"/>
    <n v="0.14583333333333301"/>
    <n v="54.335000000000001"/>
    <x v="0"/>
    <n v="0"/>
  </r>
  <r>
    <x v="7282"/>
    <n v="31"/>
    <s v="Male"/>
    <s v="USA"/>
    <d v="2023-11-08T20:35:01"/>
    <x v="1"/>
    <n v="3"/>
    <n v="1"/>
    <n v="49"/>
    <n v="1"/>
    <n v="108.63"/>
    <s v=""/>
    <n v="2"/>
    <s v=""/>
    <n v="15"/>
    <n v="0.33333333333333298"/>
    <n v="2.04081632653061E-2"/>
    <n v="54.314999999999998"/>
    <x v="0"/>
    <n v="0"/>
  </r>
  <r>
    <x v="7283"/>
    <n v="37"/>
    <s v="Female"/>
    <s v="Germany"/>
    <d v="2024-05-14T18:53:58"/>
    <x v="1"/>
    <n v="2"/>
    <n v="1"/>
    <n v="52"/>
    <n v="2"/>
    <n v="108.6"/>
    <s v=""/>
    <n v="2"/>
    <s v=""/>
    <n v="8"/>
    <n v="0.5"/>
    <n v="3.8461538461538401E-2"/>
    <n v="54.3"/>
    <x v="0"/>
    <n v="0"/>
  </r>
  <r>
    <x v="7284"/>
    <n v="42"/>
    <s v="Male"/>
    <s v="Canada"/>
    <d v="2023-07-08T09:59:49"/>
    <x v="3"/>
    <n v="1"/>
    <n v="1"/>
    <n v="44"/>
    <n v="1"/>
    <n v="108.58"/>
    <s v=""/>
    <n v="2"/>
    <s v=""/>
    <n v="12"/>
    <n v="1"/>
    <n v="2.27272727272727E-2"/>
    <n v="54.29"/>
    <x v="0"/>
    <n v="0"/>
  </r>
  <r>
    <x v="7285"/>
    <n v="44"/>
    <s v="Male"/>
    <s v="USA"/>
    <d v="2023-01-09T09:29:48"/>
    <x v="1"/>
    <n v="1"/>
    <n v="0"/>
    <n v="44"/>
    <n v="0"/>
    <n v="108.55"/>
    <s v=""/>
    <n v="2"/>
    <s v=""/>
    <n v="17"/>
    <n v="0"/>
    <n v="0"/>
    <n v="54.274999999999999"/>
    <x v="0"/>
    <n v="0"/>
  </r>
  <r>
    <x v="7286"/>
    <n v="33"/>
    <s v="Male"/>
    <s v="UK"/>
    <d v="2023-05-11T16:20:29"/>
    <x v="4"/>
    <n v="5"/>
    <n v="0"/>
    <n v="42"/>
    <n v="3"/>
    <n v="108.38"/>
    <s v=""/>
    <n v="2"/>
    <s v=""/>
    <n v="18"/>
    <n v="0"/>
    <n v="7.1428571428571397E-2"/>
    <n v="54.19"/>
    <x v="0"/>
    <n v="0"/>
  </r>
  <r>
    <x v="7287"/>
    <n v="37"/>
    <s v="Male"/>
    <s v="UK"/>
    <d v="2023-10-03T23:06:43"/>
    <x v="4"/>
    <n v="4"/>
    <n v="0"/>
    <n v="56"/>
    <n v="3"/>
    <n v="108.26"/>
    <s v=""/>
    <n v="2"/>
    <s v=""/>
    <n v="29"/>
    <n v="0"/>
    <n v="5.3571428571428499E-2"/>
    <n v="54.13"/>
    <x v="0"/>
    <n v="0"/>
  </r>
  <r>
    <x v="7288"/>
    <n v="39"/>
    <s v="Female"/>
    <s v="Germany"/>
    <d v="2023-03-07T22:46:19"/>
    <x v="1"/>
    <n v="1"/>
    <n v="0"/>
    <n v="50"/>
    <n v="6"/>
    <n v="108.2"/>
    <s v=""/>
    <n v="2"/>
    <s v=""/>
    <n v="12"/>
    <n v="0"/>
    <n v="0.12"/>
    <n v="54.1"/>
    <x v="0"/>
    <n v="0"/>
  </r>
  <r>
    <x v="7289"/>
    <n v="18"/>
    <s v="Female"/>
    <s v="USA"/>
    <d v="2024-03-29T19:02:51"/>
    <x v="3"/>
    <n v="6"/>
    <n v="2"/>
    <n v="52"/>
    <n v="2"/>
    <n v="108.05"/>
    <s v=""/>
    <n v="2"/>
    <s v=""/>
    <n v="85"/>
    <n v="0.33333333333333298"/>
    <n v="3.8461538461538401E-2"/>
    <n v="54.024999999999999"/>
    <x v="0"/>
    <n v="0"/>
  </r>
  <r>
    <x v="7290"/>
    <n v="39"/>
    <s v="Male"/>
    <s v="USA"/>
    <d v="2024-07-19T05:59:26"/>
    <x v="3"/>
    <n v="3"/>
    <n v="0"/>
    <n v="42"/>
    <n v="1"/>
    <n v="107.96"/>
    <s v=""/>
    <n v="2"/>
    <s v=""/>
    <n v="4"/>
    <n v="0"/>
    <n v="2.3809523809523801E-2"/>
    <n v="53.98"/>
    <x v="0"/>
    <n v="0"/>
  </r>
  <r>
    <x v="7291"/>
    <n v="38"/>
    <s v="Male"/>
    <s v="Australia"/>
    <d v="2023-09-08T21:32:30"/>
    <x v="0"/>
    <n v="0"/>
    <n v="0"/>
    <n v="51"/>
    <n v="1"/>
    <n v="107.94"/>
    <s v=""/>
    <n v="2"/>
    <s v=""/>
    <n v="17"/>
    <n v="0"/>
    <n v="1.9607843137254902E-2"/>
    <n v="53.97"/>
    <x v="0"/>
    <n v="0"/>
  </r>
  <r>
    <x v="7292"/>
    <n v="33"/>
    <s v="Male"/>
    <s v="UK"/>
    <d v="2023-12-18T02:21:44"/>
    <x v="3"/>
    <n v="0"/>
    <n v="0"/>
    <n v="49"/>
    <n v="3"/>
    <n v="107.94"/>
    <s v=""/>
    <n v="2"/>
    <s v=""/>
    <n v="6"/>
    <n v="0"/>
    <n v="6.1224489795918297E-2"/>
    <n v="53.97"/>
    <x v="0"/>
    <n v="0"/>
  </r>
  <r>
    <x v="7293"/>
    <n v="52"/>
    <s v="Female"/>
    <s v="Japan"/>
    <d v="2023-09-04T18:15:13"/>
    <x v="2"/>
    <n v="3"/>
    <n v="3"/>
    <n v="42"/>
    <n v="3"/>
    <n v="107.91"/>
    <s v=""/>
    <n v="2"/>
    <s v=""/>
    <n v="59"/>
    <n v="1"/>
    <n v="7.1428571428571397E-2"/>
    <n v="53.954999999999998"/>
    <x v="0"/>
    <n v="0"/>
  </r>
  <r>
    <x v="7294"/>
    <n v="27"/>
    <s v="Male"/>
    <s v="UK"/>
    <d v="2023-09-19T23:17:02"/>
    <x v="5"/>
    <n v="5"/>
    <n v="2"/>
    <n v="46"/>
    <n v="2"/>
    <n v="107.73"/>
    <s v=""/>
    <n v="2"/>
    <s v=""/>
    <n v="4"/>
    <n v="0.4"/>
    <n v="4.3478260869565202E-2"/>
    <n v="53.865000000000002"/>
    <x v="0"/>
    <n v="0"/>
  </r>
  <r>
    <x v="7295"/>
    <n v="29"/>
    <s v="Female"/>
    <s v="UK"/>
    <d v="2024-08-17T23:59:24"/>
    <x v="3"/>
    <n v="3"/>
    <n v="1"/>
    <n v="58"/>
    <n v="4"/>
    <n v="107.41"/>
    <s v=""/>
    <n v="2"/>
    <s v=""/>
    <n v="2"/>
    <n v="0.33333333333333298"/>
    <n v="6.8965517241379296E-2"/>
    <n v="53.704999999999998"/>
    <x v="0"/>
    <n v="1"/>
  </r>
  <r>
    <x v="7296"/>
    <n v="37"/>
    <s v="Male"/>
    <s v="Australia"/>
    <d v="2023-02-07T15:48:55"/>
    <x v="5"/>
    <n v="1"/>
    <n v="0"/>
    <n v="41"/>
    <n v="0"/>
    <n v="107.32"/>
    <s v=""/>
    <n v="2"/>
    <s v=""/>
    <n v="4"/>
    <n v="0"/>
    <n v="0"/>
    <n v="53.66"/>
    <x v="0"/>
    <n v="0"/>
  </r>
  <r>
    <x v="7297"/>
    <n v="54"/>
    <s v="Female"/>
    <s v="Japan"/>
    <d v="2023-07-09T18:07:10"/>
    <x v="1"/>
    <n v="2"/>
    <n v="1"/>
    <n v="53"/>
    <n v="4"/>
    <n v="107.14"/>
    <s v=""/>
    <n v="2"/>
    <s v=""/>
    <n v="1"/>
    <n v="0.5"/>
    <n v="7.5471698113207503E-2"/>
    <n v="53.57"/>
    <x v="0"/>
    <n v="0"/>
  </r>
  <r>
    <x v="7298"/>
    <n v="55"/>
    <s v="Other"/>
    <s v="USA"/>
    <d v="2024-10-26T11:26:56"/>
    <x v="1"/>
    <n v="2"/>
    <n v="0"/>
    <n v="49"/>
    <n v="2"/>
    <n v="106.96"/>
    <s v=""/>
    <n v="2"/>
    <s v=""/>
    <n v="91"/>
    <n v="0"/>
    <n v="4.08163265306122E-2"/>
    <n v="53.48"/>
    <x v="0"/>
    <n v="1"/>
  </r>
  <r>
    <x v="7299"/>
    <n v="33"/>
    <s v="Male"/>
    <s v="Canada"/>
    <d v="2023-07-06T06:53:33"/>
    <x v="3"/>
    <n v="2"/>
    <n v="0"/>
    <n v="50"/>
    <n v="3"/>
    <n v="106.86"/>
    <s v=""/>
    <n v="2"/>
    <s v=""/>
    <n v="6"/>
    <n v="0"/>
    <n v="0.06"/>
    <n v="53.43"/>
    <x v="0"/>
    <n v="1"/>
  </r>
  <r>
    <x v="7300"/>
    <n v="18"/>
    <s v="Male"/>
    <s v="Germany"/>
    <d v="2023-04-21T11:34:51"/>
    <x v="0"/>
    <n v="2"/>
    <n v="1"/>
    <n v="63"/>
    <n v="4"/>
    <n v="106.73"/>
    <s v=""/>
    <n v="2"/>
    <s v=""/>
    <n v="20"/>
    <n v="0.5"/>
    <n v="6.3492063492063405E-2"/>
    <n v="53.365000000000002"/>
    <x v="0"/>
    <n v="0"/>
  </r>
  <r>
    <x v="7301"/>
    <n v="18"/>
    <s v="Female"/>
    <s v="UK"/>
    <d v="2023-11-25T03:53:47"/>
    <x v="0"/>
    <n v="5"/>
    <n v="0"/>
    <n v="54"/>
    <n v="1"/>
    <n v="106.73"/>
    <s v=""/>
    <n v="2"/>
    <s v=""/>
    <n v="11"/>
    <n v="0"/>
    <n v="1.85185185185185E-2"/>
    <n v="53.365000000000002"/>
    <x v="0"/>
    <n v="0"/>
  </r>
  <r>
    <x v="7302"/>
    <n v="28"/>
    <s v="Other"/>
    <s v="Germany"/>
    <d v="2024-08-27T17:36:34"/>
    <x v="3"/>
    <n v="0"/>
    <n v="0"/>
    <n v="44"/>
    <n v="5"/>
    <n v="106.73"/>
    <s v=""/>
    <n v="2"/>
    <s v=""/>
    <n v="9"/>
    <n v="0"/>
    <n v="0.11363636363636299"/>
    <n v="53.365000000000002"/>
    <x v="0"/>
    <n v="1"/>
  </r>
  <r>
    <x v="7303"/>
    <n v="34"/>
    <s v="Male"/>
    <s v="Canada"/>
    <d v="2024-02-25T22:34:55"/>
    <x v="2"/>
    <n v="0"/>
    <n v="0"/>
    <n v="54"/>
    <n v="9"/>
    <n v="106.7"/>
    <s v=""/>
    <n v="2"/>
    <s v=""/>
    <n v="45"/>
    <n v="0"/>
    <n v="0.16666666666666599"/>
    <n v="53.35"/>
    <x v="0"/>
    <n v="0"/>
  </r>
  <r>
    <x v="7304"/>
    <n v="45"/>
    <s v="Male"/>
    <s v="USA"/>
    <d v="2024-02-26T20:29:01"/>
    <x v="1"/>
    <n v="3"/>
    <n v="0"/>
    <n v="38"/>
    <n v="3"/>
    <n v="106.68"/>
    <s v=""/>
    <n v="2"/>
    <s v=""/>
    <n v="67"/>
    <n v="0"/>
    <n v="7.8947368421052599E-2"/>
    <n v="53.34"/>
    <x v="0"/>
    <n v="1"/>
  </r>
  <r>
    <x v="7305"/>
    <n v="19"/>
    <s v="Female"/>
    <s v="France"/>
    <d v="2023-05-18T03:06:51"/>
    <x v="2"/>
    <n v="3"/>
    <n v="0"/>
    <n v="42"/>
    <n v="0"/>
    <n v="106.67"/>
    <s v=""/>
    <n v="2"/>
    <s v=""/>
    <n v="142"/>
    <n v="0"/>
    <n v="0"/>
    <n v="53.335000000000001"/>
    <x v="0"/>
    <n v="1"/>
  </r>
  <r>
    <x v="7306"/>
    <n v="18"/>
    <s v="Female"/>
    <s v="UK"/>
    <d v="2023-05-13T20:54:21"/>
    <x v="4"/>
    <n v="4"/>
    <n v="2"/>
    <n v="56"/>
    <n v="2"/>
    <n v="106.22"/>
    <s v=""/>
    <n v="2"/>
    <s v=""/>
    <n v="47"/>
    <n v="0.5"/>
    <n v="3.5714285714285698E-2"/>
    <n v="53.11"/>
    <x v="0"/>
    <n v="0"/>
  </r>
  <r>
    <x v="7307"/>
    <n v="57"/>
    <s v="Male"/>
    <s v="Canada"/>
    <d v="2023-04-20T12:13:08"/>
    <x v="2"/>
    <n v="1"/>
    <n v="0"/>
    <n v="42"/>
    <n v="3"/>
    <n v="106.21"/>
    <s v=""/>
    <n v="2"/>
    <s v=""/>
    <n v="3"/>
    <n v="0"/>
    <n v="7.1428571428571397E-2"/>
    <n v="53.104999999999997"/>
    <x v="0"/>
    <n v="0"/>
  </r>
  <r>
    <x v="7308"/>
    <n v="26"/>
    <s v="Female"/>
    <s v="USA"/>
    <d v="2024-10-23T04:36:09"/>
    <x v="4"/>
    <n v="0"/>
    <n v="0"/>
    <n v="47"/>
    <n v="1"/>
    <n v="106.19"/>
    <s v=""/>
    <n v="2"/>
    <s v=""/>
    <n v="47"/>
    <n v="0"/>
    <n v="2.1276595744680799E-2"/>
    <n v="53.094999999999999"/>
    <x v="0"/>
    <n v="0"/>
  </r>
  <r>
    <x v="7309"/>
    <n v="42"/>
    <s v="Female"/>
    <s v="France"/>
    <d v="2024-04-15T19:52:54"/>
    <x v="1"/>
    <n v="7"/>
    <n v="3"/>
    <n v="52"/>
    <n v="3"/>
    <n v="106.16"/>
    <s v=""/>
    <n v="2"/>
    <s v=""/>
    <n v="30"/>
    <n v="0.42857142857142799"/>
    <n v="5.7692307692307598E-2"/>
    <n v="53.08"/>
    <x v="0"/>
    <n v="0"/>
  </r>
  <r>
    <x v="7310"/>
    <n v="18"/>
    <s v="Male"/>
    <s v="USA"/>
    <d v="2023-06-22T20:12:20"/>
    <x v="1"/>
    <n v="6"/>
    <n v="1"/>
    <n v="53"/>
    <n v="4"/>
    <n v="106.03"/>
    <s v=""/>
    <n v="2"/>
    <s v=""/>
    <n v="63"/>
    <n v="0.16666666666666599"/>
    <n v="7.5471698113207503E-2"/>
    <n v="53.015000000000001"/>
    <x v="0"/>
    <n v="0"/>
  </r>
  <r>
    <x v="7311"/>
    <n v="31"/>
    <s v="Female"/>
    <s v="Australia"/>
    <d v="2023-02-25T08:42:39"/>
    <x v="5"/>
    <n v="2"/>
    <n v="2"/>
    <n v="47"/>
    <n v="1"/>
    <n v="105.65"/>
    <s v=""/>
    <n v="2"/>
    <s v=""/>
    <n v="68"/>
    <n v="1"/>
    <n v="2.1276595744680799E-2"/>
    <n v="52.825000000000003"/>
    <x v="0"/>
    <n v="0"/>
  </r>
  <r>
    <x v="7312"/>
    <n v="36"/>
    <s v="Male"/>
    <s v="Canada"/>
    <d v="2024-01-13T20:48:57"/>
    <x v="2"/>
    <n v="3"/>
    <n v="0"/>
    <n v="47"/>
    <n v="1"/>
    <n v="105.59"/>
    <s v=""/>
    <n v="2"/>
    <s v=""/>
    <n v="8"/>
    <n v="0"/>
    <n v="2.1276595744680799E-2"/>
    <n v="52.795000000000002"/>
    <x v="0"/>
    <n v="0"/>
  </r>
  <r>
    <x v="7313"/>
    <n v="28"/>
    <s v="Female"/>
    <s v="Japan"/>
    <d v="2024-12-12T10:39:46"/>
    <x v="2"/>
    <n v="1"/>
    <n v="0"/>
    <n v="63"/>
    <n v="4"/>
    <n v="105.43"/>
    <s v=""/>
    <n v="2"/>
    <s v=""/>
    <n v="22"/>
    <n v="0"/>
    <n v="6.3492063492063405E-2"/>
    <n v="52.715000000000003"/>
    <x v="0"/>
    <n v="0"/>
  </r>
  <r>
    <x v="7314"/>
    <n v="18"/>
    <s v="Male"/>
    <s v="Germany"/>
    <d v="2024-10-01T05:29:54"/>
    <x v="4"/>
    <n v="4"/>
    <n v="1"/>
    <n v="53"/>
    <n v="1"/>
    <n v="105"/>
    <s v=""/>
    <n v="2"/>
    <s v=""/>
    <n v="1"/>
    <n v="0.25"/>
    <n v="1.8867924528301799E-2"/>
    <n v="52.5"/>
    <x v="0"/>
    <n v="0"/>
  </r>
  <r>
    <x v="7315"/>
    <n v="53"/>
    <s v="Female"/>
    <s v="Canada"/>
    <d v="2024-09-11T05:07:06"/>
    <x v="4"/>
    <n v="4"/>
    <n v="0"/>
    <n v="40"/>
    <n v="1"/>
    <n v="104.6"/>
    <s v=""/>
    <n v="2"/>
    <s v=""/>
    <n v="0"/>
    <n v="0"/>
    <n v="2.5000000000000001E-2"/>
    <n v="52.3"/>
    <x v="0"/>
    <n v="0"/>
  </r>
  <r>
    <x v="7316"/>
    <n v="18"/>
    <s v="Male"/>
    <s v="Australia"/>
    <d v="2023-10-30T21:56:45"/>
    <x v="3"/>
    <n v="2"/>
    <n v="0"/>
    <n v="52"/>
    <n v="2"/>
    <n v="104.52"/>
    <s v=""/>
    <n v="2"/>
    <s v=""/>
    <n v="57"/>
    <n v="0"/>
    <n v="3.8461538461538401E-2"/>
    <n v="52.26"/>
    <x v="0"/>
    <n v="0"/>
  </r>
  <r>
    <x v="7317"/>
    <n v="36"/>
    <s v="Female"/>
    <s v="USA"/>
    <d v="2024-04-30T08:51:03"/>
    <x v="2"/>
    <n v="1"/>
    <n v="0"/>
    <n v="62"/>
    <n v="2"/>
    <n v="104.31"/>
    <s v=""/>
    <n v="2"/>
    <s v=""/>
    <n v="22"/>
    <n v="0"/>
    <n v="3.2258064516128997E-2"/>
    <n v="52.155000000000001"/>
    <x v="0"/>
    <n v="0"/>
  </r>
  <r>
    <x v="7318"/>
    <n v="35"/>
    <s v="Male"/>
    <s v="Germany"/>
    <d v="2023-04-19T12:51:25"/>
    <x v="3"/>
    <n v="1"/>
    <n v="0"/>
    <n v="47"/>
    <n v="3"/>
    <n v="104.15"/>
    <s v=""/>
    <n v="2"/>
    <s v=""/>
    <n v="25"/>
    <n v="0"/>
    <n v="6.3829787234042507E-2"/>
    <n v="52.075000000000003"/>
    <x v="0"/>
    <n v="0"/>
  </r>
  <r>
    <x v="7319"/>
    <n v="57"/>
    <s v="Female"/>
    <s v="USA"/>
    <d v="2023-03-09T11:16:30"/>
    <x v="2"/>
    <n v="3"/>
    <n v="0"/>
    <n v="58"/>
    <n v="5"/>
    <n v="104.02"/>
    <s v=""/>
    <n v="2"/>
    <s v=""/>
    <n v="11"/>
    <n v="0"/>
    <n v="8.6206896551724102E-2"/>
    <n v="52.01"/>
    <x v="0"/>
    <n v="0"/>
  </r>
  <r>
    <x v="7320"/>
    <n v="24"/>
    <s v="Female"/>
    <s v="Australia"/>
    <d v="2024-04-27T04:55:28"/>
    <x v="2"/>
    <n v="4"/>
    <n v="2"/>
    <n v="40"/>
    <n v="1"/>
    <n v="103.66"/>
    <s v=""/>
    <n v="2"/>
    <s v=""/>
    <n v="33"/>
    <n v="0.5"/>
    <n v="2.5000000000000001E-2"/>
    <n v="51.83"/>
    <x v="0"/>
    <n v="0"/>
  </r>
  <r>
    <x v="7321"/>
    <n v="24"/>
    <s v="Female"/>
    <s v="USA"/>
    <d v="2024-02-19T10:20:56"/>
    <x v="3"/>
    <n v="2"/>
    <n v="0"/>
    <n v="54"/>
    <n v="3"/>
    <n v="103.65"/>
    <s v=""/>
    <n v="2"/>
    <s v=""/>
    <n v="3"/>
    <n v="0"/>
    <n v="5.5555555555555497E-2"/>
    <n v="51.825000000000003"/>
    <x v="0"/>
    <n v="0"/>
  </r>
  <r>
    <x v="7322"/>
    <n v="43"/>
    <s v="Male"/>
    <s v="Japan"/>
    <d v="2023-05-23T08:41:05"/>
    <x v="3"/>
    <n v="1"/>
    <n v="0"/>
    <n v="49"/>
    <n v="2"/>
    <n v="103.54"/>
    <s v=""/>
    <n v="2"/>
    <s v=""/>
    <n v="7"/>
    <n v="0"/>
    <n v="4.08163265306122E-2"/>
    <n v="51.77"/>
    <x v="0"/>
    <n v="0"/>
  </r>
  <r>
    <x v="7323"/>
    <n v="18"/>
    <s v="Male"/>
    <s v="USA"/>
    <d v="2023-10-30T13:11:06"/>
    <x v="0"/>
    <n v="1"/>
    <n v="0"/>
    <n v="59"/>
    <n v="2"/>
    <n v="103.28"/>
    <s v=""/>
    <n v="2"/>
    <s v=""/>
    <n v="0"/>
    <n v="0"/>
    <n v="3.38983050847457E-2"/>
    <n v="51.64"/>
    <x v="0"/>
    <n v="0"/>
  </r>
  <r>
    <x v="7324"/>
    <n v="31"/>
    <s v="Female"/>
    <s v="Canada"/>
    <d v="2023-08-13T19:08:59"/>
    <x v="4"/>
    <n v="0"/>
    <n v="0"/>
    <n v="47"/>
    <n v="1"/>
    <n v="103.08"/>
    <s v=""/>
    <n v="2"/>
    <s v=""/>
    <n v="66"/>
    <n v="0"/>
    <n v="2.1276595744680799E-2"/>
    <n v="51.54"/>
    <x v="0"/>
    <n v="0"/>
  </r>
  <r>
    <x v="7325"/>
    <n v="30"/>
    <s v="Female"/>
    <s v="France"/>
    <d v="2023-08-11T16:02:43"/>
    <x v="4"/>
    <n v="6"/>
    <n v="4"/>
    <n v="45"/>
    <n v="4"/>
    <n v="103"/>
    <s v=""/>
    <n v="2"/>
    <s v=""/>
    <n v="23"/>
    <n v="0.66666666666666596"/>
    <n v="8.8888888888888795E-2"/>
    <n v="51.5"/>
    <x v="0"/>
    <n v="0"/>
  </r>
  <r>
    <x v="7326"/>
    <n v="26"/>
    <s v="Male"/>
    <s v="Australia"/>
    <d v="2023-04-21T13:02:28"/>
    <x v="3"/>
    <n v="2"/>
    <n v="0"/>
    <n v="52"/>
    <n v="2"/>
    <n v="102.86"/>
    <s v=""/>
    <n v="2"/>
    <s v=""/>
    <n v="0"/>
    <n v="0"/>
    <n v="3.8461538461538401E-2"/>
    <n v="51.43"/>
    <x v="0"/>
    <n v="0"/>
  </r>
  <r>
    <x v="7327"/>
    <n v="25"/>
    <s v="Male"/>
    <s v="USA"/>
    <d v="2023-11-17T01:42:01"/>
    <x v="3"/>
    <n v="4"/>
    <n v="2"/>
    <n v="42"/>
    <n v="1"/>
    <n v="102.78"/>
    <s v=""/>
    <n v="2"/>
    <s v=""/>
    <n v="10"/>
    <n v="0.5"/>
    <n v="2.3809523809523801E-2"/>
    <n v="51.39"/>
    <x v="0"/>
    <n v="0"/>
  </r>
  <r>
    <x v="7328"/>
    <n v="26"/>
    <s v="Male"/>
    <s v="UK"/>
    <d v="2023-03-15T23:30:29"/>
    <x v="2"/>
    <n v="3"/>
    <n v="2"/>
    <n v="41"/>
    <n v="2"/>
    <n v="102.77"/>
    <s v=""/>
    <n v="2"/>
    <s v=""/>
    <n v="6"/>
    <n v="0.66666666666666596"/>
    <n v="4.8780487804878002E-2"/>
    <n v="51.384999999999998"/>
    <x v="0"/>
    <n v="1"/>
  </r>
  <r>
    <x v="7329"/>
    <n v="18"/>
    <s v="Male"/>
    <s v="France"/>
    <d v="2024-11-18T02:36:51"/>
    <x v="3"/>
    <n v="2"/>
    <n v="0"/>
    <n v="54"/>
    <n v="5"/>
    <n v="102.76"/>
    <s v=""/>
    <n v="2"/>
    <s v=""/>
    <n v="23"/>
    <n v="0"/>
    <n v="9.2592592592592504E-2"/>
    <n v="51.38"/>
    <x v="0"/>
    <n v="0"/>
  </r>
  <r>
    <x v="7330"/>
    <n v="35"/>
    <s v="Female"/>
    <s v="France"/>
    <d v="2023-01-27T11:09:11"/>
    <x v="2"/>
    <n v="4"/>
    <n v="1"/>
    <n v="50"/>
    <n v="1"/>
    <n v="102.66"/>
    <s v=""/>
    <n v="2"/>
    <s v=""/>
    <n v="10"/>
    <n v="0.25"/>
    <n v="0.02"/>
    <n v="51.33"/>
    <x v="0"/>
    <n v="0"/>
  </r>
  <r>
    <x v="7331"/>
    <n v="51"/>
    <s v="Male"/>
    <s v="UK"/>
    <d v="2023-12-29T20:09:56"/>
    <x v="2"/>
    <n v="1"/>
    <n v="1"/>
    <n v="53"/>
    <n v="2"/>
    <n v="102.51"/>
    <s v=""/>
    <n v="2"/>
    <s v=""/>
    <n v="25"/>
    <n v="1"/>
    <n v="3.7735849056603703E-2"/>
    <n v="51.255000000000003"/>
    <x v="0"/>
    <n v="1"/>
  </r>
  <r>
    <x v="7332"/>
    <n v="58"/>
    <s v="Male"/>
    <s v="Japan"/>
    <d v="2024-03-23T17:02:08"/>
    <x v="1"/>
    <n v="3"/>
    <n v="0"/>
    <n v="52"/>
    <n v="5"/>
    <n v="102.15"/>
    <s v=""/>
    <n v="2"/>
    <s v=""/>
    <n v="81"/>
    <n v="0"/>
    <n v="9.6153846153846104E-2"/>
    <n v="51.075000000000003"/>
    <x v="0"/>
    <n v="0"/>
  </r>
  <r>
    <x v="7333"/>
    <n v="25"/>
    <s v="Male"/>
    <s v="UK"/>
    <d v="2024-03-22T22:03:14"/>
    <x v="0"/>
    <n v="4"/>
    <n v="3"/>
    <n v="42"/>
    <n v="2"/>
    <n v="101.97"/>
    <s v=""/>
    <n v="2"/>
    <s v=""/>
    <n v="45"/>
    <n v="0.75"/>
    <n v="4.7619047619047603E-2"/>
    <n v="50.984999999999999"/>
    <x v="0"/>
    <n v="0"/>
  </r>
  <r>
    <x v="7334"/>
    <n v="20"/>
    <s v="Female"/>
    <s v="USA"/>
    <d v="2024-01-11T19:10:18"/>
    <x v="5"/>
    <n v="6"/>
    <n v="1"/>
    <n v="32"/>
    <n v="2"/>
    <n v="101.94"/>
    <s v=""/>
    <n v="2"/>
    <s v=""/>
    <n v="22"/>
    <n v="0.16666666666666599"/>
    <n v="6.25E-2"/>
    <n v="50.97"/>
    <x v="0"/>
    <n v="0"/>
  </r>
  <r>
    <x v="7335"/>
    <n v="25"/>
    <s v="Female"/>
    <s v="France"/>
    <d v="2023-11-16T15:28:45"/>
    <x v="4"/>
    <n v="6"/>
    <n v="0"/>
    <n v="45"/>
    <n v="2"/>
    <n v="101.89"/>
    <s v=""/>
    <n v="2"/>
    <s v=""/>
    <n v="51"/>
    <n v="0"/>
    <n v="4.4444444444444398E-2"/>
    <n v="50.945"/>
    <x v="0"/>
    <n v="0"/>
  </r>
  <r>
    <x v="7336"/>
    <n v="28"/>
    <s v="Male"/>
    <s v="UK"/>
    <d v="2023-02-19T21:17:59"/>
    <x v="3"/>
    <n v="4"/>
    <n v="1"/>
    <n v="61"/>
    <n v="4"/>
    <n v="101.73"/>
    <s v=""/>
    <n v="2"/>
    <s v=""/>
    <n v="26"/>
    <n v="0.25"/>
    <n v="6.5573770491803199E-2"/>
    <n v="50.865000000000002"/>
    <x v="0"/>
    <n v="0"/>
  </r>
  <r>
    <x v="7337"/>
    <n v="30"/>
    <s v="Female"/>
    <s v="Canada"/>
    <d v="2023-07-30T07:38:26"/>
    <x v="1"/>
    <n v="0"/>
    <n v="0"/>
    <n v="32"/>
    <n v="2"/>
    <n v="101.5"/>
    <s v=""/>
    <n v="2"/>
    <s v=""/>
    <n v="30"/>
    <n v="0"/>
    <n v="6.25E-2"/>
    <n v="50.75"/>
    <x v="0"/>
    <n v="1"/>
  </r>
  <r>
    <x v="7338"/>
    <n v="18"/>
    <s v="Male"/>
    <s v="Japan"/>
    <d v="2023-01-16T22:33:07"/>
    <x v="2"/>
    <n v="2"/>
    <n v="1"/>
    <n v="44"/>
    <n v="2"/>
    <n v="101.38"/>
    <s v=""/>
    <n v="2"/>
    <s v=""/>
    <n v="54"/>
    <n v="0.5"/>
    <n v="4.54545454545454E-2"/>
    <n v="50.69"/>
    <x v="0"/>
    <n v="0"/>
  </r>
  <r>
    <x v="7339"/>
    <n v="39"/>
    <s v="Female"/>
    <s v="France"/>
    <d v="2023-02-06T17:54:49"/>
    <x v="4"/>
    <n v="6"/>
    <n v="1"/>
    <n v="38"/>
    <n v="1"/>
    <n v="101.32"/>
    <s v=""/>
    <n v="2"/>
    <s v=""/>
    <n v="18"/>
    <n v="0.16666666666666599"/>
    <n v="2.6315789473684199E-2"/>
    <n v="50.66"/>
    <x v="0"/>
    <n v="0"/>
  </r>
  <r>
    <x v="7340"/>
    <n v="48"/>
    <s v="Male"/>
    <s v="USA"/>
    <d v="2024-10-16T01:46:05"/>
    <x v="4"/>
    <n v="4"/>
    <n v="1"/>
    <n v="57"/>
    <n v="3"/>
    <n v="101.32"/>
    <s v=""/>
    <n v="2"/>
    <s v=""/>
    <n v="14"/>
    <n v="0.25"/>
    <n v="5.2631578947368397E-2"/>
    <n v="50.66"/>
    <x v="0"/>
    <n v="0"/>
  </r>
  <r>
    <x v="7341"/>
    <n v="26"/>
    <s v="Female"/>
    <s v="Canada"/>
    <d v="2024-07-30T00:25:55"/>
    <x v="2"/>
    <n v="7"/>
    <n v="4"/>
    <n v="45"/>
    <n v="1"/>
    <n v="101.29"/>
    <s v=""/>
    <n v="2"/>
    <s v=""/>
    <n v="26"/>
    <n v="0.57142857142857095"/>
    <n v="2.2222222222222199E-2"/>
    <n v="50.645000000000003"/>
    <x v="0"/>
    <n v="0"/>
  </r>
  <r>
    <x v="7342"/>
    <n v="38"/>
    <s v="Female"/>
    <s v="UK"/>
    <d v="2024-04-14T05:55:07"/>
    <x v="2"/>
    <n v="2"/>
    <n v="0"/>
    <n v="43"/>
    <n v="3"/>
    <n v="101.18"/>
    <s v=""/>
    <n v="2"/>
    <s v=""/>
    <n v="37"/>
    <n v="0"/>
    <n v="6.9767441860465101E-2"/>
    <n v="50.59"/>
    <x v="0"/>
    <n v="0"/>
  </r>
  <r>
    <x v="7343"/>
    <n v="31"/>
    <s v="Male"/>
    <s v="USA"/>
    <d v="2024-10-08T09:47:34"/>
    <x v="1"/>
    <n v="6"/>
    <n v="3"/>
    <n v="43"/>
    <n v="2"/>
    <n v="101.16"/>
    <s v=""/>
    <n v="2"/>
    <s v=""/>
    <n v="11"/>
    <n v="0.5"/>
    <n v="4.6511627906976702E-2"/>
    <n v="50.58"/>
    <x v="0"/>
    <n v="0"/>
  </r>
  <r>
    <x v="7344"/>
    <n v="18"/>
    <s v="Female"/>
    <s v="UK"/>
    <d v="2024-01-24T13:47:50"/>
    <x v="5"/>
    <n v="0"/>
    <n v="0"/>
    <n v="50"/>
    <n v="2"/>
    <n v="100.93"/>
    <s v=""/>
    <n v="2"/>
    <s v=""/>
    <n v="58"/>
    <n v="0"/>
    <n v="0.04"/>
    <n v="50.465000000000003"/>
    <x v="0"/>
    <n v="0"/>
  </r>
  <r>
    <x v="7345"/>
    <n v="25"/>
    <s v="Male"/>
    <s v="USA"/>
    <d v="2024-11-30T00:47:53"/>
    <x v="2"/>
    <n v="2"/>
    <n v="1"/>
    <n v="53"/>
    <n v="0"/>
    <n v="100.76"/>
    <s v=""/>
    <n v="2"/>
    <s v=""/>
    <n v="38"/>
    <n v="0.5"/>
    <n v="0"/>
    <n v="50.38"/>
    <x v="0"/>
    <n v="0"/>
  </r>
  <r>
    <x v="7346"/>
    <n v="63"/>
    <s v="Female"/>
    <s v="USA"/>
    <d v="2023-07-01T20:18:13"/>
    <x v="2"/>
    <n v="4"/>
    <n v="1"/>
    <n v="53"/>
    <n v="3"/>
    <n v="100.73"/>
    <s v=""/>
    <n v="2"/>
    <s v=""/>
    <n v="1"/>
    <n v="0.25"/>
    <n v="5.6603773584905599E-2"/>
    <n v="50.365000000000002"/>
    <x v="0"/>
    <n v="0"/>
  </r>
  <r>
    <x v="7347"/>
    <n v="36"/>
    <s v="Male"/>
    <s v="France"/>
    <d v="2023-05-24T09:30:24"/>
    <x v="3"/>
    <n v="2"/>
    <n v="1"/>
    <n v="43"/>
    <n v="4"/>
    <n v="100.6"/>
    <s v=""/>
    <n v="2"/>
    <s v=""/>
    <n v="4"/>
    <n v="0.5"/>
    <n v="9.3023255813953404E-2"/>
    <n v="50.3"/>
    <x v="0"/>
    <n v="0"/>
  </r>
  <r>
    <x v="7348"/>
    <n v="41"/>
    <s v="Male"/>
    <s v="Canada"/>
    <d v="2024-09-23T04:45:45"/>
    <x v="0"/>
    <n v="3"/>
    <n v="0"/>
    <n v="43"/>
    <n v="4"/>
    <n v="100.55"/>
    <s v=""/>
    <n v="2"/>
    <s v=""/>
    <n v="57"/>
    <n v="0"/>
    <n v="9.3023255813953404E-2"/>
    <n v="50.274999999999999"/>
    <x v="0"/>
    <n v="0"/>
  </r>
  <r>
    <x v="7349"/>
    <n v="31"/>
    <s v="Female"/>
    <s v="UK"/>
    <d v="2024-09-04T09:35:05"/>
    <x v="2"/>
    <n v="2"/>
    <n v="0"/>
    <n v="52"/>
    <n v="2"/>
    <n v="100.51"/>
    <s v=""/>
    <n v="2"/>
    <s v=""/>
    <n v="0"/>
    <n v="0"/>
    <n v="3.8461538461538401E-2"/>
    <n v="50.255000000000003"/>
    <x v="0"/>
    <n v="0"/>
  </r>
  <r>
    <x v="7350"/>
    <n v="35"/>
    <s v="Male"/>
    <s v="UK"/>
    <d v="2023-11-18T03:58:56"/>
    <x v="4"/>
    <n v="3"/>
    <n v="2"/>
    <n v="60"/>
    <n v="6"/>
    <n v="100.37"/>
    <s v=""/>
    <n v="2"/>
    <s v=""/>
    <n v="2"/>
    <n v="0.66666666666666596"/>
    <n v="0.1"/>
    <n v="50.185000000000002"/>
    <x v="0"/>
    <n v="1"/>
  </r>
  <r>
    <x v="7351"/>
    <n v="43"/>
    <s v="Female"/>
    <s v="USA"/>
    <d v="2023-05-30T17:21:34"/>
    <x v="3"/>
    <n v="2"/>
    <n v="0"/>
    <n v="49"/>
    <n v="4"/>
    <n v="100.11"/>
    <s v=""/>
    <n v="2"/>
    <s v=""/>
    <n v="43"/>
    <n v="0"/>
    <n v="8.16326530612244E-2"/>
    <n v="50.055"/>
    <x v="0"/>
    <n v="0"/>
  </r>
  <r>
    <x v="7352"/>
    <n v="47"/>
    <s v="Male"/>
    <s v="USA"/>
    <d v="2024-07-01T14:33:19"/>
    <x v="2"/>
    <n v="5"/>
    <n v="0"/>
    <n v="40"/>
    <n v="7"/>
    <n v="99.96"/>
    <s v=""/>
    <n v="2"/>
    <s v=""/>
    <n v="29"/>
    <n v="0"/>
    <n v="0.17499999999999999"/>
    <n v="49.98"/>
    <x v="1"/>
    <n v="1"/>
  </r>
  <r>
    <x v="7353"/>
    <n v="18"/>
    <s v="Female"/>
    <s v="UK"/>
    <d v="2024-12-27T20:04:25"/>
    <x v="2"/>
    <n v="0"/>
    <n v="0"/>
    <n v="59"/>
    <n v="4"/>
    <n v="99.82"/>
    <s v=""/>
    <n v="2"/>
    <s v=""/>
    <n v="66"/>
    <n v="0"/>
    <n v="6.7796610169491497E-2"/>
    <n v="49.91"/>
    <x v="1"/>
    <n v="0"/>
  </r>
  <r>
    <x v="7354"/>
    <n v="30"/>
    <s v="Female"/>
    <s v="USA"/>
    <d v="2024-12-24T08:50:48"/>
    <x v="2"/>
    <n v="1"/>
    <n v="0"/>
    <n v="52"/>
    <n v="5"/>
    <n v="99.79"/>
    <s v=""/>
    <n v="2"/>
    <s v=""/>
    <n v="1"/>
    <n v="0"/>
    <n v="9.6153846153846104E-2"/>
    <n v="49.895000000000003"/>
    <x v="1"/>
    <n v="0"/>
  </r>
  <r>
    <x v="7355"/>
    <n v="56"/>
    <s v="Male"/>
    <s v="Japan"/>
    <d v="2024-09-10T17:26:15"/>
    <x v="1"/>
    <n v="2"/>
    <n v="1"/>
    <n v="42"/>
    <n v="5"/>
    <n v="99.69"/>
    <s v=""/>
    <n v="2"/>
    <s v=""/>
    <n v="2"/>
    <n v="0.5"/>
    <n v="0.119047619047619"/>
    <n v="49.844999999999999"/>
    <x v="1"/>
    <n v="0"/>
  </r>
  <r>
    <x v="7356"/>
    <n v="18"/>
    <s v="Male"/>
    <s v="USA"/>
    <d v="2024-08-31T03:22:35"/>
    <x v="5"/>
    <n v="4"/>
    <n v="2"/>
    <n v="56"/>
    <n v="3"/>
    <n v="99.68"/>
    <s v=""/>
    <n v="2"/>
    <s v=""/>
    <n v="5"/>
    <n v="0.5"/>
    <n v="5.3571428571428499E-2"/>
    <n v="49.84"/>
    <x v="1"/>
    <n v="0"/>
  </r>
  <r>
    <x v="7357"/>
    <n v="39"/>
    <s v="Female"/>
    <s v="USA"/>
    <d v="2023-05-02T07:28:57"/>
    <x v="2"/>
    <n v="8"/>
    <n v="1"/>
    <n v="50"/>
    <n v="3"/>
    <n v="99.65"/>
    <s v=""/>
    <n v="2"/>
    <s v=""/>
    <n v="16"/>
    <n v="0.125"/>
    <n v="0.06"/>
    <n v="49.825000000000003"/>
    <x v="1"/>
    <n v="0"/>
  </r>
  <r>
    <x v="7358"/>
    <n v="29"/>
    <s v="Female"/>
    <s v="USA"/>
    <d v="2023-08-31T19:20:44"/>
    <x v="1"/>
    <n v="2"/>
    <n v="1"/>
    <n v="32"/>
    <n v="1"/>
    <n v="99.65"/>
    <s v=""/>
    <n v="2"/>
    <s v=""/>
    <n v="3"/>
    <n v="0.5"/>
    <n v="3.125E-2"/>
    <n v="49.825000000000003"/>
    <x v="1"/>
    <n v="1"/>
  </r>
  <r>
    <x v="7359"/>
    <n v="54"/>
    <s v="Male"/>
    <s v="Germany"/>
    <d v="2023-09-08T06:56:26"/>
    <x v="3"/>
    <n v="2"/>
    <n v="0"/>
    <n v="48"/>
    <n v="3"/>
    <n v="99.48"/>
    <s v=""/>
    <n v="2"/>
    <s v=""/>
    <n v="7"/>
    <n v="0"/>
    <n v="6.25E-2"/>
    <n v="49.74"/>
    <x v="1"/>
    <n v="0"/>
  </r>
  <r>
    <x v="7360"/>
    <n v="41"/>
    <s v="Female"/>
    <s v="USA"/>
    <d v="2024-11-20T10:05:56"/>
    <x v="3"/>
    <n v="2"/>
    <n v="1"/>
    <n v="43"/>
    <n v="0"/>
    <n v="99.39"/>
    <s v=""/>
    <n v="2"/>
    <s v=""/>
    <n v="13"/>
    <n v="0.5"/>
    <n v="0"/>
    <n v="49.695"/>
    <x v="1"/>
    <n v="1"/>
  </r>
  <r>
    <x v="7361"/>
    <n v="19"/>
    <s v="Female"/>
    <s v="France"/>
    <d v="2024-09-28T08:52:22"/>
    <x v="3"/>
    <n v="2"/>
    <n v="1"/>
    <n v="45"/>
    <n v="1"/>
    <n v="99.27"/>
    <s v=""/>
    <n v="2"/>
    <s v=""/>
    <n v="30"/>
    <n v="0.5"/>
    <n v="2.2222222222222199E-2"/>
    <n v="49.634999999999998"/>
    <x v="1"/>
    <n v="0"/>
  </r>
  <r>
    <x v="7362"/>
    <n v="28"/>
    <s v="Male"/>
    <s v="UK"/>
    <d v="2023-03-06T02:58:06"/>
    <x v="3"/>
    <n v="3"/>
    <n v="0"/>
    <n v="55"/>
    <n v="1"/>
    <n v="99.24"/>
    <s v=""/>
    <n v="2"/>
    <s v=""/>
    <n v="29"/>
    <n v="0"/>
    <n v="1.8181818181818101E-2"/>
    <n v="49.62"/>
    <x v="1"/>
    <n v="0"/>
  </r>
  <r>
    <x v="7363"/>
    <n v="51"/>
    <s v="Male"/>
    <s v="UK"/>
    <d v="2024-10-10T12:53:49"/>
    <x v="2"/>
    <n v="1"/>
    <n v="0"/>
    <n v="46"/>
    <n v="3"/>
    <n v="98.93"/>
    <s v=""/>
    <n v="2"/>
    <s v=""/>
    <n v="19"/>
    <n v="0"/>
    <n v="6.5217391304347797E-2"/>
    <n v="49.465000000000003"/>
    <x v="1"/>
    <n v="0"/>
  </r>
  <r>
    <x v="7364"/>
    <n v="32"/>
    <s v="Male"/>
    <s v="Canada"/>
    <d v="2023-06-29T01:08:17"/>
    <x v="1"/>
    <n v="4"/>
    <n v="2"/>
    <n v="57"/>
    <n v="2"/>
    <n v="98.78"/>
    <s v=""/>
    <n v="2"/>
    <s v=""/>
    <n v="17"/>
    <n v="0.5"/>
    <n v="3.5087719298245598E-2"/>
    <n v="49.39"/>
    <x v="1"/>
    <n v="0"/>
  </r>
  <r>
    <x v="7365"/>
    <n v="52"/>
    <s v="Male"/>
    <s v="USA"/>
    <d v="2024-07-05T23:41:02"/>
    <x v="4"/>
    <n v="1"/>
    <n v="0"/>
    <n v="56"/>
    <n v="3"/>
    <n v="98.71"/>
    <s v=""/>
    <n v="2"/>
    <s v=""/>
    <n v="122"/>
    <n v="0"/>
    <n v="5.3571428571428499E-2"/>
    <n v="49.354999999999997"/>
    <x v="1"/>
    <n v="1"/>
  </r>
  <r>
    <x v="7366"/>
    <n v="24"/>
    <s v="Female"/>
    <s v="USA"/>
    <d v="2024-03-27T05:43:21"/>
    <x v="3"/>
    <n v="4"/>
    <n v="1"/>
    <n v="51"/>
    <n v="2"/>
    <n v="98.62"/>
    <s v=""/>
    <n v="2"/>
    <s v=""/>
    <n v="51"/>
    <n v="0.25"/>
    <n v="3.9215686274509803E-2"/>
    <n v="49.31"/>
    <x v="1"/>
    <n v="0"/>
  </r>
  <r>
    <x v="7367"/>
    <n v="34"/>
    <s v="Male"/>
    <s v="USA"/>
    <d v="2024-11-12T16:39:48"/>
    <x v="3"/>
    <n v="2"/>
    <n v="2"/>
    <n v="55"/>
    <n v="3"/>
    <n v="98.45"/>
    <s v=""/>
    <n v="2"/>
    <s v=""/>
    <n v="25"/>
    <n v="1"/>
    <n v="5.4545454545454501E-2"/>
    <n v="49.225000000000001"/>
    <x v="1"/>
    <n v="0"/>
  </r>
  <r>
    <x v="7368"/>
    <n v="21"/>
    <s v="Male"/>
    <s v="USA"/>
    <d v="2023-09-16T17:53:51"/>
    <x v="0"/>
    <n v="6"/>
    <n v="3"/>
    <n v="62"/>
    <n v="4"/>
    <n v="98.39"/>
    <s v=""/>
    <n v="2"/>
    <s v=""/>
    <n v="105"/>
    <n v="0.5"/>
    <n v="6.4516129032257993E-2"/>
    <n v="49.195"/>
    <x v="1"/>
    <n v="1"/>
  </r>
  <r>
    <x v="7369"/>
    <n v="21"/>
    <s v="Female"/>
    <s v="USA"/>
    <d v="2024-02-20T15:33:05"/>
    <x v="3"/>
    <n v="3"/>
    <n v="1"/>
    <n v="43"/>
    <n v="1"/>
    <n v="98.36"/>
    <s v=""/>
    <n v="2"/>
    <s v=""/>
    <n v="11"/>
    <n v="0.33333333333333298"/>
    <n v="2.3255813953488299E-2"/>
    <n v="49.18"/>
    <x v="1"/>
    <n v="0"/>
  </r>
  <r>
    <x v="7370"/>
    <n v="20"/>
    <s v="Female"/>
    <s v="Germany"/>
    <d v="2023-01-08T02:50:03"/>
    <x v="5"/>
    <n v="1"/>
    <n v="0"/>
    <n v="52"/>
    <n v="4"/>
    <n v="98.19"/>
    <s v=""/>
    <n v="2"/>
    <s v=""/>
    <n v="44"/>
    <n v="0"/>
    <n v="7.69230769230769E-2"/>
    <n v="49.094999999999999"/>
    <x v="1"/>
    <n v="0"/>
  </r>
  <r>
    <x v="7371"/>
    <n v="27"/>
    <s v="Female"/>
    <s v="France"/>
    <d v="2023-11-12T18:01:53"/>
    <x v="3"/>
    <n v="6"/>
    <n v="3"/>
    <n v="51"/>
    <n v="3"/>
    <n v="98.16"/>
    <s v=""/>
    <n v="2"/>
    <s v=""/>
    <n v="28"/>
    <n v="0.5"/>
    <n v="5.8823529411764698E-2"/>
    <n v="49.08"/>
    <x v="1"/>
    <n v="0"/>
  </r>
  <r>
    <x v="7372"/>
    <n v="47"/>
    <s v="Female"/>
    <s v="France"/>
    <d v="2023-02-14T23:01:48"/>
    <x v="2"/>
    <n v="3"/>
    <n v="1"/>
    <n v="61"/>
    <n v="2"/>
    <n v="98.09"/>
    <s v=""/>
    <n v="2"/>
    <s v=""/>
    <n v="4"/>
    <n v="0.33333333333333298"/>
    <n v="3.2786885245901599E-2"/>
    <n v="49.045000000000002"/>
    <x v="1"/>
    <n v="0"/>
  </r>
  <r>
    <x v="7373"/>
    <n v="42"/>
    <s v="Other"/>
    <s v="USA"/>
    <d v="2023-12-27T06:50:26"/>
    <x v="1"/>
    <n v="5"/>
    <n v="1"/>
    <n v="38"/>
    <n v="2"/>
    <n v="98.02"/>
    <s v=""/>
    <n v="2"/>
    <s v=""/>
    <n v="23"/>
    <n v="0.2"/>
    <n v="5.2631578947368397E-2"/>
    <n v="49.01"/>
    <x v="1"/>
    <n v="0"/>
  </r>
  <r>
    <x v="7374"/>
    <n v="18"/>
    <s v="Female"/>
    <s v="France"/>
    <d v="2023-04-24T11:07:37"/>
    <x v="5"/>
    <n v="4"/>
    <n v="1"/>
    <n v="40"/>
    <n v="3"/>
    <n v="98.01"/>
    <s v=""/>
    <n v="2"/>
    <s v=""/>
    <n v="34"/>
    <n v="0.25"/>
    <n v="7.4999999999999997E-2"/>
    <n v="49.005000000000003"/>
    <x v="1"/>
    <n v="1"/>
  </r>
  <r>
    <x v="7375"/>
    <n v="52"/>
    <s v="Female"/>
    <s v="Canada"/>
    <d v="2023-01-17T10:13:58"/>
    <x v="3"/>
    <n v="4"/>
    <n v="1"/>
    <n v="51"/>
    <n v="2"/>
    <n v="97.96"/>
    <s v=""/>
    <n v="2"/>
    <s v=""/>
    <n v="15"/>
    <n v="0.25"/>
    <n v="3.9215686274509803E-2"/>
    <n v="48.98"/>
    <x v="1"/>
    <n v="0"/>
  </r>
  <r>
    <x v="7376"/>
    <n v="19"/>
    <s v="Male"/>
    <s v="Australia"/>
    <d v="2023-05-15T10:52:08"/>
    <x v="3"/>
    <n v="1"/>
    <n v="1"/>
    <n v="45"/>
    <n v="3"/>
    <n v="97.9"/>
    <s v=""/>
    <n v="2"/>
    <s v=""/>
    <n v="25"/>
    <n v="1"/>
    <n v="6.6666666666666596E-2"/>
    <n v="48.95"/>
    <x v="1"/>
    <n v="1"/>
  </r>
  <r>
    <x v="7377"/>
    <n v="24"/>
    <s v="Male"/>
    <s v="USA"/>
    <d v="2023-03-21T09:27:32"/>
    <x v="4"/>
    <n v="2"/>
    <n v="0"/>
    <n v="45"/>
    <n v="2"/>
    <n v="97.85"/>
    <s v=""/>
    <n v="2"/>
    <s v=""/>
    <n v="36"/>
    <n v="0"/>
    <n v="4.4444444444444398E-2"/>
    <n v="48.924999999999997"/>
    <x v="1"/>
    <n v="0"/>
  </r>
  <r>
    <x v="7378"/>
    <n v="40"/>
    <s v="Male"/>
    <s v="UK"/>
    <d v="2023-06-03T22:06:28"/>
    <x v="1"/>
    <n v="3"/>
    <n v="1"/>
    <n v="56"/>
    <n v="2"/>
    <n v="97.79"/>
    <s v=""/>
    <n v="2"/>
    <s v=""/>
    <n v="18"/>
    <n v="0.33333333333333298"/>
    <n v="3.5714285714285698E-2"/>
    <n v="48.895000000000003"/>
    <x v="1"/>
    <n v="0"/>
  </r>
  <r>
    <x v="7379"/>
    <n v="40"/>
    <s v="Female"/>
    <s v="USA"/>
    <d v="2024-06-19T11:59:28"/>
    <x v="1"/>
    <n v="2"/>
    <n v="1"/>
    <n v="48"/>
    <n v="1"/>
    <n v="97.75"/>
    <s v=""/>
    <n v="2"/>
    <s v=""/>
    <n v="36"/>
    <n v="0.5"/>
    <n v="2.0833333333333301E-2"/>
    <n v="48.875"/>
    <x v="1"/>
    <n v="1"/>
  </r>
  <r>
    <x v="7380"/>
    <n v="37"/>
    <s v="Male"/>
    <s v="USA"/>
    <d v="2023-04-07T02:59:32"/>
    <x v="2"/>
    <n v="4"/>
    <n v="0"/>
    <n v="43"/>
    <n v="3"/>
    <n v="97.62"/>
    <s v=""/>
    <n v="2"/>
    <s v=""/>
    <n v="0"/>
    <n v="0"/>
    <n v="6.9767441860465101E-2"/>
    <n v="48.81"/>
    <x v="1"/>
    <n v="1"/>
  </r>
  <r>
    <x v="7381"/>
    <n v="34"/>
    <s v="Male"/>
    <s v="Australia"/>
    <d v="2024-05-11T14:58:24"/>
    <x v="0"/>
    <n v="3"/>
    <n v="0"/>
    <n v="50"/>
    <n v="2"/>
    <n v="97.41"/>
    <s v=""/>
    <n v="2"/>
    <s v=""/>
    <n v="16"/>
    <n v="0"/>
    <n v="0.04"/>
    <n v="48.704999999999998"/>
    <x v="1"/>
    <n v="0"/>
  </r>
  <r>
    <x v="7382"/>
    <n v="43"/>
    <s v="Female"/>
    <s v="USA"/>
    <d v="2024-10-03T18:49:25"/>
    <x v="5"/>
    <n v="5"/>
    <n v="2"/>
    <n v="45"/>
    <n v="1"/>
    <n v="97.15"/>
    <s v=""/>
    <n v="2"/>
    <s v=""/>
    <n v="10"/>
    <n v="0.4"/>
    <n v="2.2222222222222199E-2"/>
    <n v="48.575000000000003"/>
    <x v="1"/>
    <n v="0"/>
  </r>
  <r>
    <x v="7383"/>
    <n v="57"/>
    <s v="Female"/>
    <s v="Australia"/>
    <d v="2024-11-30T21:14:23"/>
    <x v="5"/>
    <n v="4"/>
    <n v="1"/>
    <n v="43"/>
    <n v="2"/>
    <n v="97.14"/>
    <s v=""/>
    <n v="2"/>
    <s v=""/>
    <n v="28"/>
    <n v="0.25"/>
    <n v="4.6511627906976702E-2"/>
    <n v="48.57"/>
    <x v="1"/>
    <n v="0"/>
  </r>
  <r>
    <x v="7384"/>
    <n v="28"/>
    <s v="Male"/>
    <s v="Germany"/>
    <d v="2023-09-30T23:33:57"/>
    <x v="3"/>
    <n v="5"/>
    <n v="0"/>
    <n v="55"/>
    <n v="4"/>
    <n v="97.13"/>
    <s v=""/>
    <n v="2"/>
    <s v=""/>
    <n v="22"/>
    <n v="0"/>
    <n v="7.2727272727272696E-2"/>
    <n v="48.564999999999998"/>
    <x v="1"/>
    <n v="0"/>
  </r>
  <r>
    <x v="7385"/>
    <n v="27"/>
    <s v="Male"/>
    <s v="USA"/>
    <d v="2023-05-16T11:41:28"/>
    <x v="4"/>
    <n v="3"/>
    <n v="2"/>
    <n v="52"/>
    <n v="5"/>
    <n v="96.96"/>
    <s v=""/>
    <n v="2"/>
    <s v=""/>
    <n v="104"/>
    <n v="0.66666666666666596"/>
    <n v="9.6153846153846104E-2"/>
    <n v="48.48"/>
    <x v="1"/>
    <n v="1"/>
  </r>
  <r>
    <x v="7386"/>
    <n v="41"/>
    <s v="Female"/>
    <s v="UK"/>
    <d v="2023-06-16T21:06:50"/>
    <x v="1"/>
    <n v="3"/>
    <n v="0"/>
    <n v="49"/>
    <n v="3"/>
    <n v="96.95"/>
    <s v=""/>
    <n v="2"/>
    <s v=""/>
    <n v="12"/>
    <n v="0"/>
    <n v="6.1224489795918297E-2"/>
    <n v="48.475000000000001"/>
    <x v="1"/>
    <n v="0"/>
  </r>
  <r>
    <x v="7387"/>
    <n v="34"/>
    <s v="Female"/>
    <s v="Germany"/>
    <d v="2024-07-03T14:44:21"/>
    <x v="1"/>
    <n v="0"/>
    <n v="0"/>
    <n v="53"/>
    <n v="1"/>
    <n v="96.77"/>
    <s v=""/>
    <n v="2"/>
    <s v=""/>
    <n v="92"/>
    <n v="0"/>
    <n v="1.8867924528301799E-2"/>
    <n v="48.384999999999998"/>
    <x v="1"/>
    <n v="1"/>
  </r>
  <r>
    <x v="7388"/>
    <n v="34"/>
    <s v="Female"/>
    <s v="Germany"/>
    <d v="2024-03-13T13:11:42"/>
    <x v="2"/>
    <n v="2"/>
    <n v="1"/>
    <n v="57"/>
    <n v="1"/>
    <n v="96.56"/>
    <s v=""/>
    <n v="2"/>
    <s v=""/>
    <n v="46"/>
    <n v="0.5"/>
    <n v="1.7543859649122799E-2"/>
    <n v="48.28"/>
    <x v="1"/>
    <n v="0"/>
  </r>
  <r>
    <x v="7389"/>
    <n v="37"/>
    <s v="Other"/>
    <s v="UK"/>
    <d v="2023-12-22T21:42:43"/>
    <x v="2"/>
    <n v="3"/>
    <n v="2"/>
    <n v="40"/>
    <n v="3"/>
    <n v="96.48"/>
    <s v=""/>
    <n v="2"/>
    <s v=""/>
    <n v="25"/>
    <n v="0.66666666666666596"/>
    <n v="7.4999999999999997E-2"/>
    <n v="48.24"/>
    <x v="1"/>
    <n v="0"/>
  </r>
  <r>
    <x v="7390"/>
    <n v="35"/>
    <s v="Female"/>
    <s v="Australia"/>
    <d v="2023-11-05T04:58:35"/>
    <x v="2"/>
    <n v="1"/>
    <n v="0"/>
    <n v="51"/>
    <n v="3"/>
    <n v="96.4"/>
    <s v=""/>
    <n v="2"/>
    <s v=""/>
    <n v="59"/>
    <n v="0"/>
    <n v="5.8823529411764698E-2"/>
    <n v="48.2"/>
    <x v="1"/>
    <n v="0"/>
  </r>
  <r>
    <x v="7391"/>
    <n v="42"/>
    <s v="Female"/>
    <s v="Germany"/>
    <d v="2024-12-22T15:57:48"/>
    <x v="4"/>
    <n v="6"/>
    <n v="1"/>
    <n v="66"/>
    <n v="2"/>
    <n v="96.22"/>
    <s v=""/>
    <n v="2"/>
    <s v=""/>
    <n v="1"/>
    <n v="0.16666666666666599"/>
    <n v="3.03030303030303E-2"/>
    <n v="48.11"/>
    <x v="1"/>
    <n v="0"/>
  </r>
  <r>
    <x v="7392"/>
    <n v="53"/>
    <s v="Male"/>
    <s v="France"/>
    <d v="2023-04-13T00:37:27"/>
    <x v="1"/>
    <n v="2"/>
    <n v="0"/>
    <n v="53"/>
    <n v="4"/>
    <n v="96.15"/>
    <s v=""/>
    <n v="2"/>
    <s v=""/>
    <n v="3"/>
    <n v="0"/>
    <n v="7.5471698113207503E-2"/>
    <n v="48.075000000000003"/>
    <x v="1"/>
    <n v="1"/>
  </r>
  <r>
    <x v="7393"/>
    <n v="21"/>
    <s v="Male"/>
    <s v="UK"/>
    <d v="2024-07-01T20:23:45"/>
    <x v="2"/>
    <n v="5"/>
    <n v="1"/>
    <n v="48"/>
    <n v="2"/>
    <n v="96.1"/>
    <s v=""/>
    <n v="2"/>
    <s v=""/>
    <n v="28"/>
    <n v="0.2"/>
    <n v="4.1666666666666602E-2"/>
    <n v="48.05"/>
    <x v="1"/>
    <n v="0"/>
  </r>
  <r>
    <x v="7394"/>
    <n v="23"/>
    <s v="Female"/>
    <s v="Germany"/>
    <d v="2023-08-26T10:51:18"/>
    <x v="5"/>
    <n v="4"/>
    <n v="2"/>
    <n v="53"/>
    <n v="0"/>
    <n v="96.09"/>
    <s v=""/>
    <n v="2"/>
    <s v=""/>
    <n v="18"/>
    <n v="0.5"/>
    <n v="0"/>
    <n v="48.045000000000002"/>
    <x v="1"/>
    <n v="0"/>
  </r>
  <r>
    <x v="7395"/>
    <n v="52"/>
    <s v="Male"/>
    <s v="Canada"/>
    <d v="2023-03-25T14:12:26"/>
    <x v="2"/>
    <n v="3"/>
    <n v="2"/>
    <n v="42"/>
    <n v="3"/>
    <n v="95.93"/>
    <s v=""/>
    <n v="2"/>
    <s v=""/>
    <n v="20"/>
    <n v="0.66666666666666596"/>
    <n v="7.1428571428571397E-2"/>
    <n v="47.965000000000003"/>
    <x v="1"/>
    <n v="0"/>
  </r>
  <r>
    <x v="7396"/>
    <n v="47"/>
    <s v="Female"/>
    <s v="France"/>
    <d v="2024-09-20T09:35:48"/>
    <x v="1"/>
    <n v="7"/>
    <n v="3"/>
    <n v="51"/>
    <n v="5"/>
    <n v="95.8"/>
    <s v=""/>
    <n v="2"/>
    <s v=""/>
    <n v="8"/>
    <n v="0.42857142857142799"/>
    <n v="9.8039215686274495E-2"/>
    <n v="47.9"/>
    <x v="1"/>
    <n v="1"/>
  </r>
  <r>
    <x v="7397"/>
    <n v="32"/>
    <s v="Female"/>
    <s v="France"/>
    <d v="2024-04-02T07:44:05"/>
    <x v="0"/>
    <n v="4"/>
    <n v="2"/>
    <n v="57"/>
    <n v="3"/>
    <n v="95.75"/>
    <s v=""/>
    <n v="2"/>
    <s v=""/>
    <n v="21"/>
    <n v="0.5"/>
    <n v="5.2631578947368397E-2"/>
    <n v="47.875"/>
    <x v="1"/>
    <n v="0"/>
  </r>
  <r>
    <x v="7398"/>
    <n v="34"/>
    <s v="Male"/>
    <s v="France"/>
    <d v="2024-03-01T03:19:49"/>
    <x v="3"/>
    <n v="3"/>
    <n v="1"/>
    <n v="67"/>
    <n v="3"/>
    <n v="95.7"/>
    <s v=""/>
    <n v="2"/>
    <s v=""/>
    <n v="1"/>
    <n v="0.33333333333333298"/>
    <n v="4.4776119402985003E-2"/>
    <n v="47.85"/>
    <x v="1"/>
    <n v="0"/>
  </r>
  <r>
    <x v="7399"/>
    <n v="27"/>
    <s v="Female"/>
    <s v="USA"/>
    <d v="2023-03-25T20:02:52"/>
    <x v="1"/>
    <n v="5"/>
    <n v="1"/>
    <n v="46"/>
    <n v="3"/>
    <n v="95.68"/>
    <s v=""/>
    <n v="2"/>
    <s v=""/>
    <n v="19"/>
    <n v="0.2"/>
    <n v="6.5217391304347797E-2"/>
    <n v="47.84"/>
    <x v="1"/>
    <n v="0"/>
  </r>
  <r>
    <x v="7400"/>
    <n v="37"/>
    <s v="Male"/>
    <s v="Japan"/>
    <d v="2024-09-25T09:19:36"/>
    <x v="0"/>
    <n v="7"/>
    <n v="3"/>
    <n v="38"/>
    <n v="6"/>
    <n v="95.48"/>
    <s v=""/>
    <n v="2"/>
    <s v=""/>
    <n v="9"/>
    <n v="0.42857142857142799"/>
    <n v="0.157894736842105"/>
    <n v="47.74"/>
    <x v="1"/>
    <n v="0"/>
  </r>
  <r>
    <x v="7401"/>
    <n v="38"/>
    <s v="Female"/>
    <s v="USA"/>
    <d v="2023-06-26T08:53:34"/>
    <x v="2"/>
    <n v="6"/>
    <n v="2"/>
    <n v="41"/>
    <n v="4"/>
    <n v="95.43"/>
    <s v=""/>
    <n v="2"/>
    <s v=""/>
    <n v="2"/>
    <n v="0.33333333333333298"/>
    <n v="9.7560975609756101E-2"/>
    <n v="47.715000000000003"/>
    <x v="1"/>
    <n v="0"/>
  </r>
  <r>
    <x v="7402"/>
    <n v="30"/>
    <s v="Male"/>
    <s v="UK"/>
    <d v="2024-08-10T19:41:44"/>
    <x v="1"/>
    <n v="0"/>
    <n v="0"/>
    <n v="52"/>
    <n v="3"/>
    <n v="95.32"/>
    <s v=""/>
    <n v="2"/>
    <s v=""/>
    <n v="33"/>
    <n v="0"/>
    <n v="5.7692307692307598E-2"/>
    <n v="47.66"/>
    <x v="1"/>
    <n v="0"/>
  </r>
  <r>
    <x v="7403"/>
    <n v="41"/>
    <s v="Female"/>
    <s v="Canada"/>
    <d v="2023-11-09T18:29:08"/>
    <x v="2"/>
    <n v="3"/>
    <n v="1"/>
    <n v="50"/>
    <n v="0"/>
    <n v="95.22"/>
    <s v=""/>
    <n v="2"/>
    <s v=""/>
    <n v="16"/>
    <n v="0.33333333333333298"/>
    <n v="0"/>
    <n v="47.61"/>
    <x v="1"/>
    <n v="0"/>
  </r>
  <r>
    <x v="7404"/>
    <n v="33"/>
    <s v="Female"/>
    <s v="France"/>
    <d v="2024-04-19T18:47:22"/>
    <x v="2"/>
    <n v="7"/>
    <n v="1"/>
    <n v="40"/>
    <n v="1"/>
    <n v="95.12"/>
    <s v=""/>
    <n v="2"/>
    <s v=""/>
    <n v="17"/>
    <n v="0.14285714285714199"/>
    <n v="2.5000000000000001E-2"/>
    <n v="47.56"/>
    <x v="1"/>
    <n v="0"/>
  </r>
  <r>
    <x v="7405"/>
    <n v="30"/>
    <s v="Male"/>
    <s v="USA"/>
    <d v="2023-06-16T10:53:34"/>
    <x v="2"/>
    <n v="3"/>
    <n v="1"/>
    <n v="54"/>
    <n v="2"/>
    <n v="95.1"/>
    <s v=""/>
    <n v="2"/>
    <s v=""/>
    <n v="13"/>
    <n v="0.33333333333333298"/>
    <n v="3.7037037037037E-2"/>
    <n v="47.55"/>
    <x v="1"/>
    <n v="0"/>
  </r>
  <r>
    <x v="7406"/>
    <n v="21"/>
    <s v="Male"/>
    <s v="USA"/>
    <d v="2024-12-20T08:28:43"/>
    <x v="0"/>
    <n v="3"/>
    <n v="0"/>
    <n v="47"/>
    <n v="1"/>
    <n v="94.98"/>
    <s v=""/>
    <n v="2"/>
    <s v=""/>
    <n v="14"/>
    <n v="0"/>
    <n v="2.1276595744680799E-2"/>
    <n v="47.49"/>
    <x v="1"/>
    <n v="0"/>
  </r>
  <r>
    <x v="7407"/>
    <n v="50"/>
    <s v="Female"/>
    <s v="UK"/>
    <d v="2024-05-01T22:48:50"/>
    <x v="2"/>
    <n v="3"/>
    <n v="0"/>
    <n v="52"/>
    <n v="2"/>
    <n v="94.95"/>
    <s v=""/>
    <n v="2"/>
    <s v=""/>
    <n v="16"/>
    <n v="0"/>
    <n v="3.8461538461538401E-2"/>
    <n v="47.475000000000001"/>
    <x v="1"/>
    <n v="0"/>
  </r>
  <r>
    <x v="7408"/>
    <n v="30"/>
    <s v="Female"/>
    <s v="Canada"/>
    <d v="2024-02-12T23:34:33"/>
    <x v="0"/>
    <n v="6"/>
    <n v="1"/>
    <n v="46"/>
    <n v="1"/>
    <n v="94.9"/>
    <s v=""/>
    <n v="2"/>
    <s v=""/>
    <n v="78"/>
    <n v="0.16666666666666599"/>
    <n v="2.1739130434782601E-2"/>
    <n v="47.45"/>
    <x v="1"/>
    <n v="0"/>
  </r>
  <r>
    <x v="7409"/>
    <n v="18"/>
    <s v="Female"/>
    <s v="USA"/>
    <d v="2023-12-23T16:41:36"/>
    <x v="5"/>
    <n v="4"/>
    <n v="1"/>
    <n v="59"/>
    <n v="3"/>
    <n v="94.86"/>
    <s v=""/>
    <n v="2"/>
    <s v=""/>
    <n v="30"/>
    <n v="0.25"/>
    <n v="5.0847457627118599E-2"/>
    <n v="47.43"/>
    <x v="1"/>
    <n v="0"/>
  </r>
  <r>
    <x v="7410"/>
    <n v="42"/>
    <s v="Female"/>
    <s v="USA"/>
    <d v="2024-08-14T05:27:45"/>
    <x v="1"/>
    <n v="2"/>
    <n v="0"/>
    <n v="40"/>
    <n v="2"/>
    <n v="94.67"/>
    <s v=""/>
    <n v="2"/>
    <s v=""/>
    <n v="7"/>
    <n v="0"/>
    <n v="0.05"/>
    <n v="47.335000000000001"/>
    <x v="1"/>
    <n v="0"/>
  </r>
  <r>
    <x v="7411"/>
    <n v="44"/>
    <s v="Other"/>
    <s v="USA"/>
    <d v="2024-03-24T01:47:46"/>
    <x v="2"/>
    <n v="4"/>
    <n v="2"/>
    <n v="56"/>
    <n v="0"/>
    <n v="94.62"/>
    <s v=""/>
    <n v="2"/>
    <s v=""/>
    <n v="15"/>
    <n v="0.5"/>
    <n v="0"/>
    <n v="47.31"/>
    <x v="1"/>
    <n v="1"/>
  </r>
  <r>
    <x v="7412"/>
    <n v="30"/>
    <s v="Male"/>
    <s v="USA"/>
    <d v="2024-06-14T19:33:42"/>
    <x v="1"/>
    <n v="1"/>
    <n v="0"/>
    <n v="51"/>
    <n v="4"/>
    <n v="94.51"/>
    <s v=""/>
    <n v="2"/>
    <s v=""/>
    <n v="53"/>
    <n v="0"/>
    <n v="7.8431372549019607E-2"/>
    <n v="47.255000000000003"/>
    <x v="1"/>
    <n v="0"/>
  </r>
  <r>
    <x v="7413"/>
    <n v="47"/>
    <s v="Female"/>
    <s v="USA"/>
    <d v="2023-05-16T14:36:40"/>
    <x v="5"/>
    <n v="5"/>
    <n v="1"/>
    <n v="54"/>
    <n v="5"/>
    <n v="94.29"/>
    <s v=""/>
    <n v="2"/>
    <s v=""/>
    <n v="42"/>
    <n v="0.2"/>
    <n v="9.2592592592592504E-2"/>
    <n v="47.145000000000003"/>
    <x v="1"/>
    <n v="0"/>
  </r>
  <r>
    <x v="7414"/>
    <n v="39"/>
    <s v="Female"/>
    <s v="USA"/>
    <d v="2024-06-07T03:35:11"/>
    <x v="0"/>
    <n v="7"/>
    <n v="4"/>
    <n v="37"/>
    <n v="5"/>
    <n v="94.28"/>
    <s v=""/>
    <n v="2"/>
    <s v=""/>
    <n v="13"/>
    <n v="0.57142857142857095"/>
    <n v="0.135135135135135"/>
    <n v="47.14"/>
    <x v="1"/>
    <n v="1"/>
  </r>
  <r>
    <x v="7415"/>
    <n v="18"/>
    <s v="Female"/>
    <s v="Australia"/>
    <d v="2024-08-30T22:59:45"/>
    <x v="4"/>
    <n v="1"/>
    <n v="0"/>
    <n v="48"/>
    <n v="4"/>
    <n v="94.14"/>
    <s v=""/>
    <n v="2"/>
    <s v=""/>
    <n v="10"/>
    <n v="0"/>
    <n v="8.3333333333333301E-2"/>
    <n v="47.07"/>
    <x v="1"/>
    <n v="0"/>
  </r>
  <r>
    <x v="7416"/>
    <n v="30"/>
    <s v="Male"/>
    <s v="USA"/>
    <d v="2024-03-31T00:15:00"/>
    <x v="2"/>
    <n v="1"/>
    <n v="0"/>
    <n v="59"/>
    <n v="2"/>
    <n v="94.08"/>
    <s v=""/>
    <n v="2"/>
    <s v=""/>
    <n v="1"/>
    <n v="0"/>
    <n v="3.38983050847457E-2"/>
    <n v="47.04"/>
    <x v="1"/>
    <n v="0"/>
  </r>
  <r>
    <x v="7417"/>
    <n v="46"/>
    <s v="Male"/>
    <s v="UK"/>
    <d v="2023-06-10T10:20:27"/>
    <x v="5"/>
    <n v="1"/>
    <n v="0"/>
    <n v="57"/>
    <n v="4"/>
    <n v="94.07"/>
    <s v=""/>
    <n v="2"/>
    <s v=""/>
    <n v="27"/>
    <n v="0"/>
    <n v="7.0175438596491196E-2"/>
    <n v="47.034999999999997"/>
    <x v="1"/>
    <n v="0"/>
  </r>
  <r>
    <x v="7418"/>
    <n v="44"/>
    <s v="Other"/>
    <s v="Canada"/>
    <d v="2024-02-02T13:53:43"/>
    <x v="4"/>
    <n v="3"/>
    <n v="1"/>
    <n v="60"/>
    <n v="5"/>
    <n v="94.07"/>
    <s v=""/>
    <n v="2"/>
    <s v=""/>
    <n v="18"/>
    <n v="0.33333333333333298"/>
    <n v="8.3333333333333301E-2"/>
    <n v="47.034999999999997"/>
    <x v="1"/>
    <n v="0"/>
  </r>
  <r>
    <x v="7419"/>
    <n v="63"/>
    <s v="Female"/>
    <s v="France"/>
    <d v="2024-11-10T03:20:18"/>
    <x v="2"/>
    <n v="1"/>
    <n v="1"/>
    <n v="48"/>
    <n v="4"/>
    <n v="93.98"/>
    <s v=""/>
    <n v="2"/>
    <s v=""/>
    <n v="1"/>
    <n v="1"/>
    <n v="8.3333333333333301E-2"/>
    <n v="46.99"/>
    <x v="1"/>
    <n v="0"/>
  </r>
  <r>
    <x v="7420"/>
    <n v="31"/>
    <s v="Female"/>
    <s v="UK"/>
    <d v="2024-11-17T09:05:34"/>
    <x v="1"/>
    <n v="2"/>
    <n v="1"/>
    <n v="52"/>
    <n v="1"/>
    <n v="93.98"/>
    <s v=""/>
    <n v="2"/>
    <s v=""/>
    <n v="7"/>
    <n v="0.5"/>
    <n v="1.9230769230769201E-2"/>
    <n v="46.99"/>
    <x v="1"/>
    <n v="0"/>
  </r>
  <r>
    <x v="7421"/>
    <n v="28"/>
    <s v="Female"/>
    <s v="UK"/>
    <d v="2024-10-20T18:11:51"/>
    <x v="5"/>
    <n v="2"/>
    <n v="0"/>
    <n v="48"/>
    <n v="3"/>
    <n v="93.8"/>
    <s v=""/>
    <n v="2"/>
    <s v=""/>
    <n v="62"/>
    <n v="0"/>
    <n v="6.25E-2"/>
    <n v="46.9"/>
    <x v="1"/>
    <n v="0"/>
  </r>
  <r>
    <x v="7422"/>
    <n v="38"/>
    <s v="Male"/>
    <s v="USA"/>
    <d v="2024-05-24T21:16:47"/>
    <x v="5"/>
    <n v="2"/>
    <n v="0"/>
    <n v="53"/>
    <n v="2"/>
    <n v="93.66"/>
    <s v=""/>
    <n v="2"/>
    <s v=""/>
    <n v="29"/>
    <n v="0"/>
    <n v="3.7735849056603703E-2"/>
    <n v="46.83"/>
    <x v="1"/>
    <n v="0"/>
  </r>
  <r>
    <x v="7423"/>
    <n v="30"/>
    <s v="Male"/>
    <s v="USA"/>
    <d v="2024-09-27T15:21:05"/>
    <x v="2"/>
    <n v="3"/>
    <n v="1"/>
    <n v="47"/>
    <n v="4"/>
    <n v="93.62"/>
    <s v=""/>
    <n v="2"/>
    <s v=""/>
    <n v="17"/>
    <n v="0.33333333333333298"/>
    <n v="8.5106382978723402E-2"/>
    <n v="46.81"/>
    <x v="1"/>
    <n v="0"/>
  </r>
  <r>
    <x v="7424"/>
    <n v="39"/>
    <s v="Male"/>
    <s v="France"/>
    <d v="2024-01-28T08:19:29"/>
    <x v="5"/>
    <n v="2"/>
    <n v="1"/>
    <n v="61"/>
    <n v="1"/>
    <n v="93.37"/>
    <s v=""/>
    <n v="2"/>
    <s v=""/>
    <n v="33"/>
    <n v="0.5"/>
    <n v="1.63934426229508E-2"/>
    <n v="46.685000000000002"/>
    <x v="1"/>
    <n v="0"/>
  </r>
  <r>
    <x v="7425"/>
    <n v="42"/>
    <s v="Male"/>
    <s v="Canada"/>
    <d v="2024-08-12T22:48:00"/>
    <x v="1"/>
    <n v="2"/>
    <n v="1"/>
    <n v="62"/>
    <n v="3"/>
    <n v="93.29"/>
    <s v=""/>
    <n v="2"/>
    <s v=""/>
    <n v="19"/>
    <n v="0.5"/>
    <n v="4.8387096774193498E-2"/>
    <n v="46.645000000000003"/>
    <x v="1"/>
    <n v="0"/>
  </r>
  <r>
    <x v="7426"/>
    <n v="19"/>
    <s v="Male"/>
    <s v="Australia"/>
    <d v="2024-09-01T02:44:18"/>
    <x v="2"/>
    <n v="2"/>
    <n v="0"/>
    <n v="48"/>
    <n v="3"/>
    <n v="93.15"/>
    <s v=""/>
    <n v="2"/>
    <s v=""/>
    <n v="17"/>
    <n v="0"/>
    <n v="6.25E-2"/>
    <n v="46.575000000000003"/>
    <x v="1"/>
    <n v="0"/>
  </r>
  <r>
    <x v="7427"/>
    <n v="32"/>
    <s v="Male"/>
    <s v="Australia"/>
    <d v="2023-07-31T01:09:44"/>
    <x v="4"/>
    <n v="2"/>
    <n v="0"/>
    <n v="56"/>
    <n v="3"/>
    <n v="93.08"/>
    <s v=""/>
    <n v="2"/>
    <s v=""/>
    <n v="20"/>
    <n v="0"/>
    <n v="5.3571428571428499E-2"/>
    <n v="46.54"/>
    <x v="1"/>
    <n v="0"/>
  </r>
  <r>
    <x v="7428"/>
    <n v="40"/>
    <s v="Male"/>
    <s v="USA"/>
    <d v="2023-01-12T07:34:57"/>
    <x v="5"/>
    <n v="2"/>
    <n v="0"/>
    <n v="45"/>
    <n v="1"/>
    <n v="92.81"/>
    <s v=""/>
    <n v="2"/>
    <s v=""/>
    <n v="74"/>
    <n v="0"/>
    <n v="2.2222222222222199E-2"/>
    <n v="46.405000000000001"/>
    <x v="1"/>
    <n v="0"/>
  </r>
  <r>
    <x v="7429"/>
    <n v="35"/>
    <s v="Male"/>
    <s v="USA"/>
    <d v="2024-12-21T00:32:24"/>
    <x v="1"/>
    <n v="1"/>
    <n v="1"/>
    <n v="45"/>
    <n v="4"/>
    <n v="92.8"/>
    <s v=""/>
    <n v="2"/>
    <s v=""/>
    <n v="0"/>
    <n v="1"/>
    <n v="8.8888888888888795E-2"/>
    <n v="46.4"/>
    <x v="1"/>
    <n v="0"/>
  </r>
  <r>
    <x v="7430"/>
    <n v="29"/>
    <s v="Female"/>
    <s v="USA"/>
    <d v="2023-04-03T23:03:57"/>
    <x v="1"/>
    <n v="0"/>
    <n v="0"/>
    <n v="52"/>
    <n v="1"/>
    <n v="92.57"/>
    <s v=""/>
    <n v="2"/>
    <s v=""/>
    <n v="18"/>
    <n v="0"/>
    <n v="1.9230769230769201E-2"/>
    <n v="46.284999999999997"/>
    <x v="1"/>
    <n v="0"/>
  </r>
  <r>
    <x v="7431"/>
    <n v="41"/>
    <s v="Female"/>
    <s v="USA"/>
    <d v="2024-03-11T17:23:29"/>
    <x v="3"/>
    <n v="4"/>
    <n v="1"/>
    <n v="44"/>
    <n v="1"/>
    <n v="92.49"/>
    <s v=""/>
    <n v="2"/>
    <s v=""/>
    <n v="12"/>
    <n v="0.25"/>
    <n v="2.27272727272727E-2"/>
    <n v="46.244999999999997"/>
    <x v="1"/>
    <n v="0"/>
  </r>
  <r>
    <x v="7432"/>
    <n v="32"/>
    <s v="Male"/>
    <s v="USA"/>
    <d v="2024-07-10T02:58:20"/>
    <x v="2"/>
    <n v="0"/>
    <n v="0"/>
    <n v="47"/>
    <n v="4"/>
    <n v="92.42"/>
    <s v=""/>
    <n v="2"/>
    <s v=""/>
    <n v="37"/>
    <n v="0"/>
    <n v="8.5106382978723402E-2"/>
    <n v="46.21"/>
    <x v="1"/>
    <n v="0"/>
  </r>
  <r>
    <x v="7433"/>
    <n v="22"/>
    <s v="Male"/>
    <s v="USA"/>
    <d v="2024-08-28T18:25:54"/>
    <x v="1"/>
    <n v="3"/>
    <n v="2"/>
    <n v="59"/>
    <n v="4"/>
    <n v="92.11"/>
    <s v=""/>
    <n v="2"/>
    <s v=""/>
    <n v="30"/>
    <n v="0.66666666666666596"/>
    <n v="6.7796610169491497E-2"/>
    <n v="46.055"/>
    <x v="1"/>
    <n v="0"/>
  </r>
  <r>
    <x v="7434"/>
    <n v="37"/>
    <s v="Female"/>
    <s v="UK"/>
    <d v="2024-09-04T12:30:18"/>
    <x v="3"/>
    <n v="2"/>
    <n v="0"/>
    <n v="58"/>
    <n v="1"/>
    <n v="92.09"/>
    <s v=""/>
    <n v="2"/>
    <s v=""/>
    <n v="29"/>
    <n v="0"/>
    <n v="1.72413793103448E-2"/>
    <n v="46.045000000000002"/>
    <x v="1"/>
    <n v="0"/>
  </r>
  <r>
    <x v="7435"/>
    <n v="56"/>
    <s v="Male"/>
    <s v="Canada"/>
    <d v="2024-09-23T23:44:38"/>
    <x v="1"/>
    <n v="3"/>
    <n v="2"/>
    <n v="51"/>
    <n v="2"/>
    <n v="92.06"/>
    <s v=""/>
    <n v="2"/>
    <s v=""/>
    <n v="16"/>
    <n v="0.66666666666666596"/>
    <n v="3.9215686274509803E-2"/>
    <n v="46.03"/>
    <x v="1"/>
    <n v="1"/>
  </r>
  <r>
    <x v="7436"/>
    <n v="31"/>
    <s v="Other"/>
    <s v="Germany"/>
    <d v="2023-07-10T23:19:19"/>
    <x v="2"/>
    <n v="2"/>
    <n v="0"/>
    <n v="53"/>
    <n v="2"/>
    <n v="91.9"/>
    <s v=""/>
    <n v="2"/>
    <s v=""/>
    <n v="12"/>
    <n v="0"/>
    <n v="3.7735849056603703E-2"/>
    <n v="45.95"/>
    <x v="1"/>
    <n v="0"/>
  </r>
  <r>
    <x v="7437"/>
    <n v="44"/>
    <s v="Female"/>
    <s v="Japan"/>
    <d v="2023-09-03T02:49:49"/>
    <x v="5"/>
    <n v="4"/>
    <n v="1"/>
    <n v="55"/>
    <n v="2"/>
    <n v="91.82"/>
    <s v=""/>
    <n v="2"/>
    <s v=""/>
    <n v="20"/>
    <n v="0.25"/>
    <n v="3.6363636363636299E-2"/>
    <n v="45.91"/>
    <x v="1"/>
    <n v="0"/>
  </r>
  <r>
    <x v="7438"/>
    <n v="28"/>
    <s v="Male"/>
    <s v="France"/>
    <d v="2024-10-02T09:14:27"/>
    <x v="4"/>
    <n v="2"/>
    <n v="1"/>
    <n v="53"/>
    <n v="2"/>
    <n v="91.63"/>
    <s v=""/>
    <n v="2"/>
    <s v=""/>
    <n v="3"/>
    <n v="0.5"/>
    <n v="3.7735849056603703E-2"/>
    <n v="45.814999999999998"/>
    <x v="1"/>
    <n v="0"/>
  </r>
  <r>
    <x v="7439"/>
    <n v="43"/>
    <s v="Male"/>
    <s v="UK"/>
    <d v="2023-02-11T08:52:58"/>
    <x v="0"/>
    <n v="1"/>
    <n v="0"/>
    <n v="54"/>
    <n v="5"/>
    <n v="91.58"/>
    <s v=""/>
    <n v="2"/>
    <s v=""/>
    <n v="98"/>
    <n v="0"/>
    <n v="9.2592592592592504E-2"/>
    <n v="45.79"/>
    <x v="1"/>
    <n v="0"/>
  </r>
  <r>
    <x v="7440"/>
    <n v="34"/>
    <s v="Female"/>
    <s v="France"/>
    <d v="2023-10-13T07:58:14"/>
    <x v="3"/>
    <n v="2"/>
    <n v="0"/>
    <n v="53"/>
    <n v="1"/>
    <n v="91.56"/>
    <s v=""/>
    <n v="2"/>
    <s v=""/>
    <n v="7"/>
    <n v="0"/>
    <n v="1.8867924528301799E-2"/>
    <n v="45.78"/>
    <x v="1"/>
    <n v="0"/>
  </r>
  <r>
    <x v="7441"/>
    <n v="18"/>
    <s v="Male"/>
    <s v="Canada"/>
    <d v="2023-02-01T22:33:50"/>
    <x v="1"/>
    <n v="4"/>
    <n v="2"/>
    <n v="38"/>
    <n v="2"/>
    <n v="91.55"/>
    <s v=""/>
    <n v="2"/>
    <s v=""/>
    <n v="27"/>
    <n v="0.5"/>
    <n v="5.2631578947368397E-2"/>
    <n v="45.774999999999999"/>
    <x v="1"/>
    <n v="0"/>
  </r>
  <r>
    <x v="7442"/>
    <n v="35"/>
    <s v="Male"/>
    <s v="USA"/>
    <d v="2023-03-16T14:06:33"/>
    <x v="4"/>
    <n v="1"/>
    <n v="1"/>
    <n v="45"/>
    <n v="1"/>
    <n v="91.51"/>
    <s v=""/>
    <n v="2"/>
    <s v=""/>
    <n v="38"/>
    <n v="1"/>
    <n v="2.2222222222222199E-2"/>
    <n v="45.755000000000003"/>
    <x v="1"/>
    <n v="1"/>
  </r>
  <r>
    <x v="7443"/>
    <n v="47"/>
    <s v="Female"/>
    <s v="Canada"/>
    <d v="2023-04-20T09:17:56"/>
    <x v="4"/>
    <n v="2"/>
    <n v="1"/>
    <n v="53"/>
    <n v="4"/>
    <n v="91.5"/>
    <s v=""/>
    <n v="2"/>
    <s v=""/>
    <n v="4"/>
    <n v="0.5"/>
    <n v="7.5471698113207503E-2"/>
    <n v="45.75"/>
    <x v="1"/>
    <n v="0"/>
  </r>
  <r>
    <x v="7444"/>
    <n v="26"/>
    <s v="Male"/>
    <s v="Germany"/>
    <d v="2023-10-28T17:22:53"/>
    <x v="1"/>
    <n v="2"/>
    <n v="1"/>
    <n v="53"/>
    <n v="7"/>
    <n v="91.43"/>
    <s v=""/>
    <n v="2"/>
    <s v=""/>
    <n v="67"/>
    <n v="0.5"/>
    <n v="0.13207547169811301"/>
    <n v="45.715000000000003"/>
    <x v="1"/>
    <n v="0"/>
  </r>
  <r>
    <x v="7445"/>
    <n v="56"/>
    <s v="Female"/>
    <s v="USA"/>
    <d v="2023-04-04T18:02:51"/>
    <x v="5"/>
    <n v="4"/>
    <n v="1"/>
    <n v="50"/>
    <n v="6"/>
    <n v="91.41"/>
    <s v=""/>
    <n v="2"/>
    <s v=""/>
    <n v="63"/>
    <n v="0.25"/>
    <n v="0.12"/>
    <n v="45.704999999999998"/>
    <x v="1"/>
    <n v="1"/>
  </r>
  <r>
    <x v="7446"/>
    <n v="45"/>
    <s v="Female"/>
    <s v="USA"/>
    <d v="2023-03-02T01:08:24"/>
    <x v="5"/>
    <n v="1"/>
    <n v="0"/>
    <n v="42"/>
    <n v="3"/>
    <n v="91.4"/>
    <s v=""/>
    <n v="2"/>
    <s v=""/>
    <n v="26"/>
    <n v="0"/>
    <n v="7.1428571428571397E-2"/>
    <n v="45.7"/>
    <x v="1"/>
    <n v="0"/>
  </r>
  <r>
    <x v="7447"/>
    <n v="34"/>
    <s v="Female"/>
    <s v="Canada"/>
    <d v="2023-05-01T02:16:49"/>
    <x v="0"/>
    <n v="7"/>
    <n v="2"/>
    <n v="50"/>
    <n v="1"/>
    <n v="91.33"/>
    <s v=""/>
    <n v="2"/>
    <s v=""/>
    <n v="8"/>
    <n v="0.28571428571428498"/>
    <n v="0.02"/>
    <n v="45.664999999999999"/>
    <x v="1"/>
    <n v="0"/>
  </r>
  <r>
    <x v="7448"/>
    <n v="29"/>
    <s v="Male"/>
    <s v="France"/>
    <d v="2023-06-09T22:39:36"/>
    <x v="1"/>
    <n v="5"/>
    <n v="0"/>
    <n v="52"/>
    <n v="1"/>
    <n v="91.29"/>
    <s v=""/>
    <n v="2"/>
    <s v=""/>
    <n v="1"/>
    <n v="0"/>
    <n v="1.9230769230769201E-2"/>
    <n v="45.645000000000003"/>
    <x v="1"/>
    <n v="0"/>
  </r>
  <r>
    <x v="7449"/>
    <n v="36"/>
    <s v="Female"/>
    <s v="Canada"/>
    <d v="2023-11-25T02:26:10"/>
    <x v="1"/>
    <n v="2"/>
    <n v="0"/>
    <n v="46"/>
    <n v="2"/>
    <n v="91.29"/>
    <s v=""/>
    <n v="2"/>
    <s v=""/>
    <n v="0"/>
    <n v="0"/>
    <n v="4.3478260869565202E-2"/>
    <n v="45.645000000000003"/>
    <x v="1"/>
    <n v="0"/>
  </r>
  <r>
    <x v="7450"/>
    <n v="45"/>
    <s v="Female"/>
    <s v="Germany"/>
    <d v="2023-02-06T14:59:36"/>
    <x v="1"/>
    <n v="4"/>
    <n v="1"/>
    <n v="40"/>
    <n v="1"/>
    <n v="91.25"/>
    <s v=""/>
    <n v="2"/>
    <s v=""/>
    <n v="5"/>
    <n v="0.25"/>
    <n v="2.5000000000000001E-2"/>
    <n v="45.625"/>
    <x v="1"/>
    <n v="0"/>
  </r>
  <r>
    <x v="7451"/>
    <n v="32"/>
    <s v="Other"/>
    <s v="Germany"/>
    <d v="2023-07-18T07:59:48"/>
    <x v="1"/>
    <n v="2"/>
    <n v="1"/>
    <n v="41"/>
    <n v="4"/>
    <n v="91.25"/>
    <s v=""/>
    <n v="2"/>
    <s v=""/>
    <n v="52"/>
    <n v="0.5"/>
    <n v="9.7560975609756101E-2"/>
    <n v="45.625"/>
    <x v="1"/>
    <n v="0"/>
  </r>
  <r>
    <x v="7452"/>
    <n v="20"/>
    <s v="Male"/>
    <s v="Japan"/>
    <d v="2024-01-31T22:28:19"/>
    <x v="2"/>
    <n v="5"/>
    <n v="2"/>
    <n v="40"/>
    <n v="2"/>
    <n v="91.18"/>
    <s v=""/>
    <n v="2"/>
    <s v=""/>
    <n v="13"/>
    <n v="0.4"/>
    <n v="0.05"/>
    <n v="45.59"/>
    <x v="1"/>
    <n v="0"/>
  </r>
  <r>
    <x v="7453"/>
    <n v="55"/>
    <s v="Other"/>
    <s v="USA"/>
    <d v="2023-09-06T08:13:00"/>
    <x v="5"/>
    <n v="2"/>
    <n v="0"/>
    <n v="57"/>
    <n v="4"/>
    <n v="91.13"/>
    <s v=""/>
    <n v="2"/>
    <s v=""/>
    <n v="74"/>
    <n v="0"/>
    <n v="7.0175438596491196E-2"/>
    <n v="45.564999999999998"/>
    <x v="1"/>
    <n v="0"/>
  </r>
  <r>
    <x v="7454"/>
    <n v="40"/>
    <s v="Male"/>
    <s v="UK"/>
    <d v="2024-07-08T01:19:41"/>
    <x v="1"/>
    <n v="2"/>
    <n v="1"/>
    <n v="60"/>
    <n v="2"/>
    <n v="91.12"/>
    <s v=""/>
    <n v="2"/>
    <s v=""/>
    <n v="11"/>
    <n v="0.5"/>
    <n v="3.3333333333333298E-2"/>
    <n v="45.56"/>
    <x v="1"/>
    <n v="0"/>
  </r>
  <r>
    <x v="7455"/>
    <n v="34"/>
    <s v="Male"/>
    <s v="USA"/>
    <d v="2023-10-31T21:18:28"/>
    <x v="2"/>
    <n v="2"/>
    <n v="1"/>
    <n v="61"/>
    <n v="2"/>
    <n v="91.07"/>
    <s v=""/>
    <n v="2"/>
    <s v=""/>
    <n v="36"/>
    <n v="0.5"/>
    <n v="3.2786885245901599E-2"/>
    <n v="45.534999999999997"/>
    <x v="1"/>
    <n v="0"/>
  </r>
  <r>
    <x v="7456"/>
    <n v="49"/>
    <s v="Female"/>
    <s v="Canada"/>
    <d v="2023-03-22T23:25:19"/>
    <x v="2"/>
    <n v="5"/>
    <n v="1"/>
    <n v="50"/>
    <n v="2"/>
    <n v="91"/>
    <s v=""/>
    <n v="2"/>
    <s v=""/>
    <n v="29"/>
    <n v="0.2"/>
    <n v="0.04"/>
    <n v="45.5"/>
    <x v="1"/>
    <n v="0"/>
  </r>
  <r>
    <x v="7457"/>
    <n v="39"/>
    <s v="Female"/>
    <s v="Canada"/>
    <d v="2023-05-19T02:28:34"/>
    <x v="3"/>
    <n v="1"/>
    <n v="0"/>
    <n v="56"/>
    <n v="4"/>
    <n v="91"/>
    <s v=""/>
    <n v="2"/>
    <s v=""/>
    <n v="23"/>
    <n v="0"/>
    <n v="7.1428571428571397E-2"/>
    <n v="45.5"/>
    <x v="1"/>
    <n v="1"/>
  </r>
  <r>
    <x v="7458"/>
    <n v="42"/>
    <s v="Female"/>
    <s v="USA"/>
    <d v="2024-11-09T20:02:16"/>
    <x v="0"/>
    <n v="4"/>
    <n v="1"/>
    <n v="42"/>
    <n v="3"/>
    <n v="90.99"/>
    <s v=""/>
    <n v="2"/>
    <s v=""/>
    <n v="56"/>
    <n v="0.25"/>
    <n v="7.1428571428571397E-2"/>
    <n v="45.494999999999997"/>
    <x v="1"/>
    <n v="0"/>
  </r>
  <r>
    <x v="7459"/>
    <n v="18"/>
    <s v="Male"/>
    <s v="Australia"/>
    <d v="2024-01-31T15:10:17"/>
    <x v="4"/>
    <n v="5"/>
    <n v="3"/>
    <n v="50"/>
    <n v="2"/>
    <n v="90.92"/>
    <s v=""/>
    <n v="2"/>
    <s v=""/>
    <n v="10"/>
    <n v="0.6"/>
    <n v="0.04"/>
    <n v="45.46"/>
    <x v="1"/>
    <n v="0"/>
  </r>
  <r>
    <x v="7460"/>
    <n v="47"/>
    <s v="Male"/>
    <s v="Japan"/>
    <d v="2023-09-25T13:36:54"/>
    <x v="4"/>
    <n v="7"/>
    <n v="0"/>
    <n v="56"/>
    <n v="2"/>
    <n v="90.9"/>
    <s v=""/>
    <n v="2"/>
    <s v=""/>
    <n v="26"/>
    <n v="0"/>
    <n v="3.5714285714285698E-2"/>
    <n v="45.45"/>
    <x v="1"/>
    <n v="1"/>
  </r>
  <r>
    <x v="7461"/>
    <n v="36"/>
    <s v="Female"/>
    <s v="USA"/>
    <d v="2023-07-01T17:23:00"/>
    <x v="3"/>
    <n v="3"/>
    <n v="0"/>
    <n v="50"/>
    <n v="4"/>
    <n v="90.48"/>
    <s v=""/>
    <n v="2"/>
    <s v=""/>
    <n v="13"/>
    <n v="0"/>
    <n v="0.08"/>
    <n v="45.24"/>
    <x v="1"/>
    <n v="0"/>
  </r>
  <r>
    <x v="7462"/>
    <n v="35"/>
    <s v="Female"/>
    <s v="Canada"/>
    <d v="2023-04-22T06:33:45"/>
    <x v="1"/>
    <n v="3"/>
    <n v="1"/>
    <n v="41"/>
    <n v="3"/>
    <n v="90.43"/>
    <s v=""/>
    <n v="2"/>
    <s v=""/>
    <n v="47"/>
    <n v="0.33333333333333298"/>
    <n v="7.3170731707316999E-2"/>
    <n v="45.215000000000003"/>
    <x v="1"/>
    <n v="1"/>
  </r>
  <r>
    <x v="7463"/>
    <n v="59"/>
    <s v="Female"/>
    <s v="Canada"/>
    <d v="2023-04-08T03:48:52"/>
    <x v="1"/>
    <n v="9"/>
    <n v="2"/>
    <n v="48"/>
    <n v="0"/>
    <n v="90.23"/>
    <s v=""/>
    <n v="2"/>
    <s v=""/>
    <n v="9"/>
    <n v="0.22222222222222199"/>
    <n v="0"/>
    <n v="45.115000000000002"/>
    <x v="1"/>
    <n v="0"/>
  </r>
  <r>
    <x v="7464"/>
    <n v="29"/>
    <s v="Female"/>
    <s v="USA"/>
    <d v="2023-08-18T10:07:08"/>
    <x v="1"/>
    <n v="1"/>
    <n v="0"/>
    <n v="68"/>
    <n v="2"/>
    <n v="90.08"/>
    <s v=""/>
    <n v="2"/>
    <s v=""/>
    <n v="18"/>
    <n v="0"/>
    <n v="2.94117647058823E-2"/>
    <n v="45.04"/>
    <x v="1"/>
    <n v="0"/>
  </r>
  <r>
    <x v="7465"/>
    <n v="35"/>
    <s v="Female"/>
    <s v="Canada"/>
    <d v="2024-09-13T00:55:19"/>
    <x v="3"/>
    <n v="3"/>
    <n v="1"/>
    <n v="50"/>
    <n v="7"/>
    <n v="89.99"/>
    <s v=""/>
    <n v="2"/>
    <s v=""/>
    <n v="5"/>
    <n v="0.33333333333333298"/>
    <n v="0.14000000000000001"/>
    <n v="44.994999999999997"/>
    <x v="1"/>
    <n v="1"/>
  </r>
  <r>
    <x v="7466"/>
    <n v="39"/>
    <s v="Male"/>
    <s v="Canada"/>
    <d v="2023-05-28T02:34:27"/>
    <x v="4"/>
    <n v="1"/>
    <n v="1"/>
    <n v="51"/>
    <n v="2"/>
    <n v="89.69"/>
    <s v=""/>
    <n v="2"/>
    <s v=""/>
    <n v="21"/>
    <n v="1"/>
    <n v="3.9215686274509803E-2"/>
    <n v="44.844999999999999"/>
    <x v="1"/>
    <n v="0"/>
  </r>
  <r>
    <x v="7467"/>
    <n v="33"/>
    <s v="Female"/>
    <s v="USA"/>
    <d v="2023-04-04T06:22:00"/>
    <x v="1"/>
    <n v="6"/>
    <n v="1"/>
    <n v="67"/>
    <n v="7"/>
    <n v="89.37"/>
    <s v=""/>
    <n v="2"/>
    <s v=""/>
    <n v="12"/>
    <n v="0.16666666666666599"/>
    <n v="0.104477611940298"/>
    <n v="44.685000000000002"/>
    <x v="1"/>
    <n v="0"/>
  </r>
  <r>
    <x v="7468"/>
    <n v="45"/>
    <s v="Female"/>
    <s v="Canada"/>
    <d v="2023-06-18T00:51:22"/>
    <x v="3"/>
    <n v="1"/>
    <n v="0"/>
    <n v="50"/>
    <n v="5"/>
    <n v="89.25"/>
    <s v=""/>
    <n v="2"/>
    <s v=""/>
    <n v="100"/>
    <n v="0"/>
    <n v="0.1"/>
    <n v="44.625"/>
    <x v="1"/>
    <n v="1"/>
  </r>
  <r>
    <x v="7469"/>
    <n v="52"/>
    <s v="Female"/>
    <s v="Australia"/>
    <d v="2024-06-29T15:49:53"/>
    <x v="4"/>
    <n v="3"/>
    <n v="0"/>
    <n v="40"/>
    <n v="2"/>
    <n v="88.73"/>
    <s v=""/>
    <n v="2"/>
    <s v=""/>
    <n v="4"/>
    <n v="0"/>
    <n v="0.05"/>
    <n v="44.365000000000002"/>
    <x v="1"/>
    <n v="0"/>
  </r>
  <r>
    <x v="7470"/>
    <n v="40"/>
    <s v="Male"/>
    <s v="USA"/>
    <d v="2024-05-07T01:27:51"/>
    <x v="5"/>
    <n v="1"/>
    <n v="0"/>
    <n v="56"/>
    <n v="3"/>
    <n v="88.62"/>
    <s v=""/>
    <n v="2"/>
    <s v=""/>
    <n v="8"/>
    <n v="0"/>
    <n v="5.3571428571428499E-2"/>
    <n v="44.31"/>
    <x v="1"/>
    <n v="0"/>
  </r>
  <r>
    <x v="7471"/>
    <n v="38"/>
    <s v="Female"/>
    <s v="Canada"/>
    <d v="2024-03-25T06:59:55"/>
    <x v="5"/>
    <n v="1"/>
    <n v="0"/>
    <n v="36"/>
    <n v="0"/>
    <n v="88.48"/>
    <s v=""/>
    <n v="2"/>
    <s v=""/>
    <n v="131"/>
    <n v="0"/>
    <n v="0"/>
    <n v="44.24"/>
    <x v="1"/>
    <n v="1"/>
  </r>
  <r>
    <x v="7472"/>
    <n v="53"/>
    <s v="Female"/>
    <s v="Australia"/>
    <d v="2024-01-03T21:21:21"/>
    <x v="0"/>
    <n v="1"/>
    <n v="0"/>
    <n v="42"/>
    <n v="1"/>
    <n v="88.36"/>
    <s v=""/>
    <n v="2"/>
    <s v=""/>
    <n v="11"/>
    <n v="0"/>
    <n v="2.3809523809523801E-2"/>
    <n v="44.18"/>
    <x v="1"/>
    <n v="1"/>
  </r>
  <r>
    <x v="7473"/>
    <n v="42"/>
    <s v="Female"/>
    <s v="USA"/>
    <d v="2024-04-03T17:19:03"/>
    <x v="1"/>
    <n v="0"/>
    <n v="0"/>
    <n v="53"/>
    <n v="1"/>
    <n v="88.27"/>
    <s v=""/>
    <n v="2"/>
    <s v=""/>
    <n v="36"/>
    <n v="0"/>
    <n v="1.8867924528301799E-2"/>
    <n v="44.134999999999998"/>
    <x v="1"/>
    <n v="0"/>
  </r>
  <r>
    <x v="7474"/>
    <n v="30"/>
    <s v="Male"/>
    <s v="USA"/>
    <d v="2024-10-03T17:21:48"/>
    <x v="1"/>
    <n v="1"/>
    <n v="0"/>
    <n v="44"/>
    <n v="0"/>
    <n v="88.01"/>
    <s v=""/>
    <n v="2"/>
    <s v=""/>
    <n v="18"/>
    <n v="0"/>
    <n v="0"/>
    <n v="44.005000000000003"/>
    <x v="1"/>
    <n v="0"/>
  </r>
  <r>
    <x v="7475"/>
    <n v="18"/>
    <s v="Female"/>
    <s v="Germany"/>
    <d v="2024-12-11T05:27:38"/>
    <x v="1"/>
    <n v="2"/>
    <n v="0"/>
    <n v="53"/>
    <n v="4"/>
    <n v="87.94"/>
    <s v=""/>
    <n v="2"/>
    <s v=""/>
    <n v="51"/>
    <n v="0"/>
    <n v="7.5471698113207503E-2"/>
    <n v="43.97"/>
    <x v="1"/>
    <n v="0"/>
  </r>
  <r>
    <x v="7476"/>
    <n v="53"/>
    <s v="Male"/>
    <s v="UK"/>
    <d v="2023-02-22T10:37:30"/>
    <x v="5"/>
    <n v="6"/>
    <n v="3"/>
    <n v="52"/>
    <n v="4"/>
    <n v="87.92"/>
    <s v=""/>
    <n v="2"/>
    <s v=""/>
    <n v="2"/>
    <n v="0.5"/>
    <n v="7.69230769230769E-2"/>
    <n v="43.96"/>
    <x v="1"/>
    <n v="1"/>
  </r>
  <r>
    <x v="7477"/>
    <n v="25"/>
    <s v="Female"/>
    <s v="France"/>
    <d v="2023-01-23T19:32:44"/>
    <x v="3"/>
    <n v="3"/>
    <n v="1"/>
    <n v="50"/>
    <n v="2"/>
    <n v="87.84"/>
    <s v=""/>
    <n v="2"/>
    <s v=""/>
    <n v="28"/>
    <n v="0.33333333333333298"/>
    <n v="0.04"/>
    <n v="43.92"/>
    <x v="1"/>
    <n v="0"/>
  </r>
  <r>
    <x v="7478"/>
    <n v="46"/>
    <s v="Male"/>
    <s v="UK"/>
    <d v="2024-08-31T23:49:05"/>
    <x v="5"/>
    <n v="8"/>
    <n v="4"/>
    <n v="46"/>
    <n v="2"/>
    <n v="87.69"/>
    <s v=""/>
    <n v="2"/>
    <s v=""/>
    <n v="52"/>
    <n v="0.5"/>
    <n v="4.3478260869565202E-2"/>
    <n v="43.844999999999999"/>
    <x v="1"/>
    <n v="0"/>
  </r>
  <r>
    <x v="7479"/>
    <n v="39"/>
    <s v="Male"/>
    <s v="UK"/>
    <d v="2023-01-02T15:25:24"/>
    <x v="4"/>
    <n v="2"/>
    <n v="1"/>
    <n v="49"/>
    <n v="2"/>
    <n v="87.68"/>
    <s v=""/>
    <n v="2"/>
    <s v=""/>
    <n v="45"/>
    <n v="0.5"/>
    <n v="4.08163265306122E-2"/>
    <n v="43.84"/>
    <x v="1"/>
    <n v="1"/>
  </r>
  <r>
    <x v="7480"/>
    <n v="53"/>
    <s v="Other"/>
    <s v="USA"/>
    <d v="2024-02-18T12:26:49"/>
    <x v="0"/>
    <n v="1"/>
    <n v="0"/>
    <n v="55"/>
    <n v="1"/>
    <n v="87.5"/>
    <s v=""/>
    <n v="2"/>
    <s v=""/>
    <n v="4"/>
    <n v="0"/>
    <n v="1.8181818181818101E-2"/>
    <n v="43.75"/>
    <x v="1"/>
    <n v="0"/>
  </r>
  <r>
    <x v="7481"/>
    <n v="58"/>
    <s v="Male"/>
    <s v="Canada"/>
    <d v="2023-04-14T02:54:22"/>
    <x v="1"/>
    <n v="1"/>
    <n v="1"/>
    <n v="45"/>
    <n v="5"/>
    <n v="87.42"/>
    <s v=""/>
    <n v="2"/>
    <s v=""/>
    <n v="11"/>
    <n v="1"/>
    <n v="0.11111111111111099"/>
    <n v="43.71"/>
    <x v="1"/>
    <n v="0"/>
  </r>
  <r>
    <x v="7482"/>
    <n v="18"/>
    <s v="Male"/>
    <s v="UK"/>
    <d v="2024-11-12T03:31:20"/>
    <x v="0"/>
    <n v="1"/>
    <n v="1"/>
    <n v="38"/>
    <n v="3"/>
    <n v="87.24"/>
    <s v=""/>
    <n v="2"/>
    <s v=""/>
    <n v="1"/>
    <n v="1"/>
    <n v="7.8947368421052599E-2"/>
    <n v="43.62"/>
    <x v="1"/>
    <n v="0"/>
  </r>
  <r>
    <x v="7483"/>
    <n v="34"/>
    <s v="Male"/>
    <s v="France"/>
    <d v="2023-02-01T02:07:20"/>
    <x v="4"/>
    <n v="3"/>
    <n v="0"/>
    <n v="54"/>
    <n v="2"/>
    <n v="87.22"/>
    <s v=""/>
    <n v="2"/>
    <s v=""/>
    <n v="36"/>
    <n v="0"/>
    <n v="3.7037037037037E-2"/>
    <n v="43.61"/>
    <x v="1"/>
    <n v="0"/>
  </r>
  <r>
    <x v="7484"/>
    <n v="23"/>
    <s v="Female"/>
    <s v="USA"/>
    <d v="2023-05-15T02:06:29"/>
    <x v="5"/>
    <n v="2"/>
    <n v="1"/>
    <n v="50"/>
    <n v="1"/>
    <n v="87.05"/>
    <s v=""/>
    <n v="2"/>
    <s v=""/>
    <n v="45"/>
    <n v="0.5"/>
    <n v="0.02"/>
    <n v="43.524999999999999"/>
    <x v="1"/>
    <n v="1"/>
  </r>
  <r>
    <x v="7485"/>
    <n v="39"/>
    <s v="Male"/>
    <s v="France"/>
    <d v="2024-12-02T12:39:47"/>
    <x v="0"/>
    <n v="7"/>
    <n v="0"/>
    <n v="37"/>
    <n v="4"/>
    <n v="87.02"/>
    <s v=""/>
    <n v="2"/>
    <s v=""/>
    <n v="14"/>
    <n v="0"/>
    <n v="0.108108108108108"/>
    <n v="43.51"/>
    <x v="1"/>
    <n v="0"/>
  </r>
  <r>
    <x v="7486"/>
    <n v="52"/>
    <s v="Male"/>
    <s v="USA"/>
    <d v="2024-07-28T13:23:21"/>
    <x v="1"/>
    <n v="3"/>
    <n v="1"/>
    <n v="42"/>
    <n v="2"/>
    <n v="86.9"/>
    <s v=""/>
    <n v="2"/>
    <s v=""/>
    <n v="19"/>
    <n v="0.33333333333333298"/>
    <n v="4.7619047619047603E-2"/>
    <n v="43.45"/>
    <x v="1"/>
    <n v="0"/>
  </r>
  <r>
    <x v="7487"/>
    <n v="20"/>
    <s v="Female"/>
    <s v="Canada"/>
    <d v="2023-11-26T19:19:11"/>
    <x v="2"/>
    <n v="2"/>
    <n v="1"/>
    <n v="51"/>
    <n v="2"/>
    <n v="86.89"/>
    <s v=""/>
    <n v="2"/>
    <s v=""/>
    <n v="2"/>
    <n v="0.5"/>
    <n v="3.9215686274509803E-2"/>
    <n v="43.445"/>
    <x v="1"/>
    <n v="0"/>
  </r>
  <r>
    <x v="7488"/>
    <n v="30"/>
    <s v="Male"/>
    <s v="Germany"/>
    <d v="2024-05-05T21:43:19"/>
    <x v="2"/>
    <n v="2"/>
    <n v="1"/>
    <n v="49"/>
    <n v="3"/>
    <n v="86.86"/>
    <s v=""/>
    <n v="2"/>
    <s v=""/>
    <n v="53"/>
    <n v="0.5"/>
    <n v="6.1224489795918297E-2"/>
    <n v="43.43"/>
    <x v="1"/>
    <n v="0"/>
  </r>
  <r>
    <x v="7489"/>
    <n v="20"/>
    <s v="Male"/>
    <s v="USA"/>
    <d v="2023-01-20T18:32:22"/>
    <x v="2"/>
    <n v="5"/>
    <n v="4"/>
    <n v="48"/>
    <n v="3"/>
    <n v="86.83"/>
    <s v=""/>
    <n v="2"/>
    <s v=""/>
    <n v="11"/>
    <n v="0.8"/>
    <n v="6.25E-2"/>
    <n v="43.414999999999999"/>
    <x v="1"/>
    <n v="1"/>
  </r>
  <r>
    <x v="7490"/>
    <n v="37"/>
    <s v="Female"/>
    <s v="Japan"/>
    <d v="2024-08-01T02:04:34"/>
    <x v="3"/>
    <n v="0"/>
    <n v="0"/>
    <n v="47"/>
    <n v="6"/>
    <n v="86.71"/>
    <s v=""/>
    <n v="2"/>
    <s v=""/>
    <n v="21"/>
    <n v="0"/>
    <n v="0.12765957446808501"/>
    <n v="43.354999999999997"/>
    <x v="1"/>
    <n v="0"/>
  </r>
  <r>
    <x v="7491"/>
    <n v="24"/>
    <s v="Male"/>
    <s v="USA"/>
    <d v="2024-04-23T23:32:17"/>
    <x v="2"/>
    <n v="4"/>
    <n v="0"/>
    <n v="52"/>
    <n v="4"/>
    <n v="86.69"/>
    <s v=""/>
    <n v="2"/>
    <s v=""/>
    <n v="29"/>
    <n v="0"/>
    <n v="7.69230769230769E-2"/>
    <n v="43.344999999999999"/>
    <x v="1"/>
    <n v="0"/>
  </r>
  <r>
    <x v="7492"/>
    <n v="43"/>
    <s v="Female"/>
    <s v="Australia"/>
    <d v="2024-03-13T02:58:27"/>
    <x v="3"/>
    <n v="4"/>
    <n v="0"/>
    <n v="47"/>
    <n v="3"/>
    <n v="86.67"/>
    <s v=""/>
    <n v="2"/>
    <s v=""/>
    <n v="94"/>
    <n v="0"/>
    <n v="6.3829787234042507E-2"/>
    <n v="43.335000000000001"/>
    <x v="1"/>
    <n v="1"/>
  </r>
  <r>
    <x v="7493"/>
    <n v="37"/>
    <s v="Female"/>
    <s v="USA"/>
    <d v="2024-06-07T22:34:04"/>
    <x v="2"/>
    <n v="3"/>
    <n v="0"/>
    <n v="69"/>
    <n v="6"/>
    <n v="86.66"/>
    <s v=""/>
    <n v="2"/>
    <s v=""/>
    <n v="35"/>
    <n v="0"/>
    <n v="8.6956521739130405E-2"/>
    <n v="43.33"/>
    <x v="1"/>
    <n v="0"/>
  </r>
  <r>
    <x v="7494"/>
    <n v="38"/>
    <s v="Male"/>
    <s v="Germany"/>
    <d v="2023-05-18T22:05:45"/>
    <x v="4"/>
    <n v="6"/>
    <n v="4"/>
    <n v="55"/>
    <n v="3"/>
    <n v="86.55"/>
    <s v=""/>
    <n v="2"/>
    <s v=""/>
    <n v="67"/>
    <n v="0.66666666666666596"/>
    <n v="5.4545454545454501E-2"/>
    <n v="43.274999999999999"/>
    <x v="1"/>
    <n v="0"/>
  </r>
  <r>
    <x v="7495"/>
    <n v="18"/>
    <s v="Male"/>
    <s v="France"/>
    <d v="2023-10-01T15:37:38"/>
    <x v="5"/>
    <n v="3"/>
    <n v="0"/>
    <n v="53"/>
    <n v="2"/>
    <n v="86.5"/>
    <s v=""/>
    <n v="2"/>
    <s v=""/>
    <n v="91"/>
    <n v="0"/>
    <n v="3.7735849056603703E-2"/>
    <n v="43.25"/>
    <x v="1"/>
    <n v="1"/>
  </r>
  <r>
    <x v="7496"/>
    <n v="39"/>
    <s v="Female"/>
    <s v="Germany"/>
    <d v="2024-10-17T17:11:29"/>
    <x v="2"/>
    <n v="6"/>
    <n v="2"/>
    <n v="56"/>
    <n v="5"/>
    <n v="86.42"/>
    <s v=""/>
    <n v="2"/>
    <s v=""/>
    <n v="5"/>
    <n v="0.33333333333333298"/>
    <n v="8.9285714285714204E-2"/>
    <n v="43.21"/>
    <x v="1"/>
    <n v="0"/>
  </r>
  <r>
    <x v="7497"/>
    <n v="21"/>
    <s v="Male"/>
    <s v="UK"/>
    <d v="2024-12-06T04:16:13"/>
    <x v="2"/>
    <n v="4"/>
    <n v="1"/>
    <n v="65"/>
    <n v="6"/>
    <n v="86.4"/>
    <s v=""/>
    <n v="2"/>
    <s v=""/>
    <n v="14"/>
    <n v="0.25"/>
    <n v="9.2307692307692299E-2"/>
    <n v="43.2"/>
    <x v="1"/>
    <n v="1"/>
  </r>
  <r>
    <x v="7498"/>
    <n v="34"/>
    <s v="Female"/>
    <s v="France"/>
    <d v="2024-08-06T20:47:16"/>
    <x v="0"/>
    <n v="2"/>
    <n v="0"/>
    <n v="49"/>
    <n v="1"/>
    <n v="86.36"/>
    <s v=""/>
    <n v="2"/>
    <s v=""/>
    <n v="45"/>
    <n v="0"/>
    <n v="2.04081632653061E-2"/>
    <n v="43.18"/>
    <x v="1"/>
    <n v="0"/>
  </r>
  <r>
    <x v="7499"/>
    <n v="28"/>
    <s v="Female"/>
    <s v="France"/>
    <d v="2023-12-05T22:20:16"/>
    <x v="2"/>
    <n v="4"/>
    <n v="1"/>
    <n v="52"/>
    <n v="3"/>
    <n v="86.3"/>
    <s v=""/>
    <n v="2"/>
    <s v=""/>
    <n v="83"/>
    <n v="0.25"/>
    <n v="5.7692307692307598E-2"/>
    <n v="43.15"/>
    <x v="1"/>
    <n v="1"/>
  </r>
  <r>
    <x v="7500"/>
    <n v="35"/>
    <s v="Male"/>
    <s v="France"/>
    <d v="2023-01-14T07:46:00"/>
    <x v="1"/>
    <n v="3"/>
    <n v="1"/>
    <n v="35"/>
    <n v="5"/>
    <n v="86.28"/>
    <s v=""/>
    <n v="2"/>
    <s v=""/>
    <n v="25"/>
    <n v="0.33333333333333298"/>
    <n v="0.14285714285714199"/>
    <n v="43.14"/>
    <x v="1"/>
    <n v="0"/>
  </r>
  <r>
    <x v="7501"/>
    <n v="48"/>
    <s v="Female"/>
    <s v="UK"/>
    <d v="2023-04-15T00:48:29"/>
    <x v="5"/>
    <n v="3"/>
    <n v="0"/>
    <n v="50"/>
    <n v="1"/>
    <n v="86.27"/>
    <s v=""/>
    <n v="2"/>
    <s v=""/>
    <n v="43"/>
    <n v="0"/>
    <n v="0.02"/>
    <n v="43.134999999999998"/>
    <x v="1"/>
    <n v="0"/>
  </r>
  <r>
    <x v="7502"/>
    <n v="55"/>
    <s v="Female"/>
    <s v="Canada"/>
    <d v="2023-08-26T09:23:41"/>
    <x v="2"/>
    <n v="2"/>
    <n v="0"/>
    <n v="47"/>
    <n v="4"/>
    <n v="86.27"/>
    <s v=""/>
    <n v="2"/>
    <s v=""/>
    <n v="3"/>
    <n v="0"/>
    <n v="8.5106382978723402E-2"/>
    <n v="43.134999999999998"/>
    <x v="1"/>
    <n v="0"/>
  </r>
  <r>
    <x v="7503"/>
    <n v="46"/>
    <s v="Female"/>
    <s v="UK"/>
    <d v="2024-05-15T03:39:37"/>
    <x v="2"/>
    <n v="7"/>
    <n v="1"/>
    <n v="58"/>
    <n v="3"/>
    <n v="86.09"/>
    <s v=""/>
    <n v="2"/>
    <s v=""/>
    <n v="18"/>
    <n v="0.14285714285714199"/>
    <n v="5.1724137931034399E-2"/>
    <n v="43.045000000000002"/>
    <x v="1"/>
    <n v="0"/>
  </r>
  <r>
    <x v="7504"/>
    <n v="31"/>
    <s v="Female"/>
    <s v="USA"/>
    <d v="2023-03-12T12:16:52"/>
    <x v="5"/>
    <n v="1"/>
    <n v="0"/>
    <n v="47"/>
    <n v="1"/>
    <n v="86.05"/>
    <s v=""/>
    <n v="2"/>
    <s v=""/>
    <n v="25"/>
    <n v="0"/>
    <n v="2.1276595744680799E-2"/>
    <n v="43.024999999999999"/>
    <x v="1"/>
    <n v="0"/>
  </r>
  <r>
    <x v="7505"/>
    <n v="18"/>
    <s v="Male"/>
    <s v="USA"/>
    <d v="2024-02-15T23:07:19"/>
    <x v="0"/>
    <n v="4"/>
    <n v="2"/>
    <n v="43"/>
    <n v="1"/>
    <n v="85.82"/>
    <s v=""/>
    <n v="2"/>
    <s v=""/>
    <n v="24"/>
    <n v="0.5"/>
    <n v="2.3255813953488299E-2"/>
    <n v="42.91"/>
    <x v="1"/>
    <n v="0"/>
  </r>
  <r>
    <x v="7506"/>
    <n v="27"/>
    <s v="Female"/>
    <s v="USA"/>
    <d v="2024-09-09T22:27:21"/>
    <x v="3"/>
    <n v="3"/>
    <n v="2"/>
    <n v="59"/>
    <n v="4"/>
    <n v="85.82"/>
    <s v=""/>
    <n v="2"/>
    <s v=""/>
    <n v="51"/>
    <n v="0.66666666666666596"/>
    <n v="6.7796610169491497E-2"/>
    <n v="42.91"/>
    <x v="1"/>
    <n v="0"/>
  </r>
  <r>
    <x v="7507"/>
    <n v="34"/>
    <s v="Male"/>
    <s v="Canada"/>
    <d v="2024-11-25T12:44:57"/>
    <x v="4"/>
    <n v="2"/>
    <n v="1"/>
    <n v="57"/>
    <n v="2"/>
    <n v="85.56"/>
    <s v=""/>
    <n v="2"/>
    <s v=""/>
    <n v="34"/>
    <n v="0.5"/>
    <n v="3.5087719298245598E-2"/>
    <n v="42.78"/>
    <x v="1"/>
    <n v="0"/>
  </r>
  <r>
    <x v="7508"/>
    <n v="27"/>
    <s v="Male"/>
    <s v="Canada"/>
    <d v="2024-02-21T03:13:56"/>
    <x v="4"/>
    <n v="1"/>
    <n v="0"/>
    <n v="46"/>
    <n v="2"/>
    <n v="85.55"/>
    <s v=""/>
    <n v="2"/>
    <s v=""/>
    <n v="28"/>
    <n v="0"/>
    <n v="4.3478260869565202E-2"/>
    <n v="42.774999999999999"/>
    <x v="1"/>
    <n v="0"/>
  </r>
  <r>
    <x v="7509"/>
    <n v="42"/>
    <s v="Male"/>
    <s v="Canada"/>
    <d v="2023-01-01T02:55:13"/>
    <x v="3"/>
    <n v="1"/>
    <n v="0"/>
    <n v="42"/>
    <n v="4"/>
    <n v="85.49"/>
    <s v=""/>
    <n v="2"/>
    <s v=""/>
    <n v="28"/>
    <n v="0"/>
    <n v="9.5238095238095205E-2"/>
    <n v="42.744999999999997"/>
    <x v="1"/>
    <n v="0"/>
  </r>
  <r>
    <x v="7510"/>
    <n v="22"/>
    <s v="Male"/>
    <s v="USA"/>
    <d v="2024-12-16T21:15:06"/>
    <x v="4"/>
    <n v="2"/>
    <n v="0"/>
    <n v="64"/>
    <n v="1"/>
    <n v="85.26"/>
    <s v=""/>
    <n v="2"/>
    <s v=""/>
    <n v="26"/>
    <n v="0"/>
    <n v="1.5625E-2"/>
    <n v="42.63"/>
    <x v="1"/>
    <n v="0"/>
  </r>
  <r>
    <x v="7511"/>
    <n v="29"/>
    <s v="Male"/>
    <s v="Australia"/>
    <d v="2024-01-09T13:08:50"/>
    <x v="3"/>
    <n v="3"/>
    <n v="1"/>
    <n v="42"/>
    <n v="1"/>
    <n v="85.16"/>
    <s v=""/>
    <n v="2"/>
    <s v=""/>
    <n v="22"/>
    <n v="0.33333333333333298"/>
    <n v="2.3809523809523801E-2"/>
    <n v="42.58"/>
    <x v="1"/>
    <n v="0"/>
  </r>
  <r>
    <x v="7512"/>
    <n v="27"/>
    <s v="Male"/>
    <s v="Canada"/>
    <d v="2024-10-09T09:09:17"/>
    <x v="1"/>
    <n v="1"/>
    <n v="0"/>
    <n v="49"/>
    <n v="5"/>
    <n v="85.13"/>
    <s v=""/>
    <n v="2"/>
    <s v=""/>
    <n v="29"/>
    <n v="0"/>
    <n v="0.10204081632653"/>
    <n v="42.564999999999998"/>
    <x v="1"/>
    <n v="0"/>
  </r>
  <r>
    <x v="7513"/>
    <n v="23"/>
    <s v="Male"/>
    <s v="Canada"/>
    <d v="2024-12-21T09:18:03"/>
    <x v="4"/>
    <n v="4"/>
    <n v="0"/>
    <n v="54"/>
    <n v="2"/>
    <n v="84.88"/>
    <s v=""/>
    <n v="2"/>
    <s v=""/>
    <n v="23"/>
    <n v="0"/>
    <n v="3.7037037037037E-2"/>
    <n v="42.44"/>
    <x v="1"/>
    <n v="0"/>
  </r>
  <r>
    <x v="7514"/>
    <n v="49"/>
    <s v="Female"/>
    <s v="USA"/>
    <d v="2024-02-18T15:22:02"/>
    <x v="1"/>
    <n v="2"/>
    <n v="0"/>
    <n v="57"/>
    <n v="1"/>
    <n v="84.84"/>
    <s v=""/>
    <n v="2"/>
    <s v=""/>
    <n v="84"/>
    <n v="0"/>
    <n v="1.7543859649122799E-2"/>
    <n v="42.42"/>
    <x v="1"/>
    <n v="0"/>
  </r>
  <r>
    <x v="7515"/>
    <n v="19"/>
    <s v="Other"/>
    <s v="France"/>
    <d v="2024-09-08T20:10:25"/>
    <x v="0"/>
    <n v="2"/>
    <n v="0"/>
    <n v="49"/>
    <n v="3"/>
    <n v="84.71"/>
    <s v=""/>
    <n v="2"/>
    <s v=""/>
    <n v="3"/>
    <n v="0"/>
    <n v="6.1224489795918297E-2"/>
    <n v="42.354999999999997"/>
    <x v="1"/>
    <n v="1"/>
  </r>
  <r>
    <x v="7516"/>
    <n v="25"/>
    <s v="Male"/>
    <s v="USA"/>
    <d v="2024-10-23T03:08:32"/>
    <x v="2"/>
    <n v="5"/>
    <n v="2"/>
    <n v="48"/>
    <n v="2"/>
    <n v="84.63"/>
    <s v=""/>
    <n v="2"/>
    <s v=""/>
    <n v="28"/>
    <n v="0.4"/>
    <n v="4.1666666666666602E-2"/>
    <n v="42.314999999999998"/>
    <x v="1"/>
    <n v="0"/>
  </r>
  <r>
    <x v="7517"/>
    <n v="18"/>
    <s v="Female"/>
    <s v="France"/>
    <d v="2024-01-28T15:37:31"/>
    <x v="4"/>
    <n v="3"/>
    <n v="2"/>
    <n v="46"/>
    <n v="3"/>
    <n v="84.46"/>
    <s v=""/>
    <n v="2"/>
    <s v=""/>
    <n v="2"/>
    <n v="0.66666666666666596"/>
    <n v="6.5217391304347797E-2"/>
    <n v="42.23"/>
    <x v="1"/>
    <n v="0"/>
  </r>
  <r>
    <x v="7518"/>
    <n v="20"/>
    <s v="Male"/>
    <s v="Canada"/>
    <d v="2024-04-14T14:40:45"/>
    <x v="2"/>
    <n v="1"/>
    <n v="0"/>
    <n v="53"/>
    <n v="3"/>
    <n v="84.41"/>
    <s v=""/>
    <n v="2"/>
    <s v=""/>
    <n v="7"/>
    <n v="0"/>
    <n v="5.6603773584905599E-2"/>
    <n v="42.204999999999998"/>
    <x v="1"/>
    <n v="0"/>
  </r>
  <r>
    <x v="7519"/>
    <n v="19"/>
    <s v="Male"/>
    <s v="UK"/>
    <d v="2024-05-12T23:05:45"/>
    <x v="4"/>
    <n v="1"/>
    <n v="1"/>
    <n v="57"/>
    <n v="2"/>
    <n v="84.41"/>
    <s v=""/>
    <n v="2"/>
    <s v=""/>
    <n v="2"/>
    <n v="1"/>
    <n v="3.5087719298245598E-2"/>
    <n v="42.204999999999998"/>
    <x v="1"/>
    <n v="0"/>
  </r>
  <r>
    <x v="7520"/>
    <n v="37"/>
    <s v="Female"/>
    <s v="USA"/>
    <d v="2023-11-29T14:29:07"/>
    <x v="3"/>
    <n v="2"/>
    <n v="1"/>
    <n v="43"/>
    <n v="2"/>
    <n v="84.29"/>
    <s v=""/>
    <n v="2"/>
    <s v=""/>
    <n v="5"/>
    <n v="0.5"/>
    <n v="4.6511627906976702E-2"/>
    <n v="42.145000000000003"/>
    <x v="1"/>
    <n v="0"/>
  </r>
  <r>
    <x v="7521"/>
    <n v="25"/>
    <s v="Male"/>
    <s v="USA"/>
    <d v="2023-03-10T13:33:26"/>
    <x v="0"/>
    <n v="4"/>
    <n v="1"/>
    <n v="49"/>
    <n v="2"/>
    <n v="84.19"/>
    <s v=""/>
    <n v="2"/>
    <s v=""/>
    <n v="34"/>
    <n v="0.25"/>
    <n v="4.08163265306122E-2"/>
    <n v="42.094999999999999"/>
    <x v="1"/>
    <n v="0"/>
  </r>
  <r>
    <x v="7522"/>
    <n v="46"/>
    <s v="Female"/>
    <s v="Australia"/>
    <d v="2023-05-03T05:23:04"/>
    <x v="1"/>
    <n v="6"/>
    <n v="2"/>
    <n v="45"/>
    <n v="0"/>
    <n v="84.15"/>
    <s v=""/>
    <n v="2"/>
    <s v=""/>
    <n v="29"/>
    <n v="0.33333333333333298"/>
    <n v="0"/>
    <n v="42.075000000000003"/>
    <x v="1"/>
    <n v="0"/>
  </r>
  <r>
    <x v="7523"/>
    <n v="21"/>
    <s v="Male"/>
    <s v="Germany"/>
    <d v="2024-11-07T22:46:26"/>
    <x v="3"/>
    <n v="5"/>
    <n v="2"/>
    <n v="51"/>
    <n v="1"/>
    <n v="84.15"/>
    <s v=""/>
    <n v="2"/>
    <s v=""/>
    <n v="12"/>
    <n v="0.4"/>
    <n v="1.9607843137254902E-2"/>
    <n v="42.075000000000003"/>
    <x v="1"/>
    <n v="0"/>
  </r>
  <r>
    <x v="7524"/>
    <n v="52"/>
    <s v="Male"/>
    <s v="USA"/>
    <d v="2024-12-15T21:53:23"/>
    <x v="5"/>
    <n v="2"/>
    <n v="0"/>
    <n v="46"/>
    <n v="1"/>
    <n v="84.12"/>
    <s v=""/>
    <n v="2"/>
    <s v=""/>
    <n v="8"/>
    <n v="0"/>
    <n v="2.1739130434782601E-2"/>
    <n v="42.06"/>
    <x v="1"/>
    <n v="0"/>
  </r>
  <r>
    <x v="7525"/>
    <n v="44"/>
    <s v="Female"/>
    <s v="USA"/>
    <d v="2024-11-11T15:50:29"/>
    <x v="3"/>
    <n v="3"/>
    <n v="0"/>
    <n v="38"/>
    <n v="0"/>
    <n v="84.03"/>
    <s v=""/>
    <n v="2"/>
    <s v=""/>
    <n v="2"/>
    <n v="0"/>
    <n v="0"/>
    <n v="42.015000000000001"/>
    <x v="1"/>
    <n v="0"/>
  </r>
  <r>
    <x v="7526"/>
    <n v="56"/>
    <s v="Male"/>
    <s v="Canada"/>
    <d v="2024-06-26T10:26:42"/>
    <x v="3"/>
    <n v="2"/>
    <n v="2"/>
    <n v="50"/>
    <n v="2"/>
    <n v="83.8"/>
    <s v=""/>
    <n v="2"/>
    <s v=""/>
    <n v="50"/>
    <n v="1"/>
    <n v="0.04"/>
    <n v="41.9"/>
    <x v="1"/>
    <n v="0"/>
  </r>
  <r>
    <x v="7527"/>
    <n v="52"/>
    <s v="Female"/>
    <s v="UK"/>
    <d v="2023-12-10T14:46:02"/>
    <x v="1"/>
    <n v="2"/>
    <n v="0"/>
    <n v="39"/>
    <n v="4"/>
    <n v="83.77"/>
    <s v=""/>
    <n v="2"/>
    <s v=""/>
    <n v="5"/>
    <n v="0"/>
    <n v="0.10256410256410201"/>
    <n v="41.884999999999998"/>
    <x v="1"/>
    <n v="0"/>
  </r>
  <r>
    <x v="7528"/>
    <n v="18"/>
    <s v="Female"/>
    <s v="France"/>
    <d v="2023-07-11T02:14:32"/>
    <x v="2"/>
    <n v="3"/>
    <n v="0"/>
    <n v="53"/>
    <n v="3"/>
    <n v="83.61"/>
    <s v=""/>
    <n v="2"/>
    <s v=""/>
    <n v="18"/>
    <n v="0"/>
    <n v="5.6603773584905599E-2"/>
    <n v="41.805"/>
    <x v="1"/>
    <n v="0"/>
  </r>
  <r>
    <x v="7529"/>
    <n v="21"/>
    <s v="Female"/>
    <s v="Canada"/>
    <d v="2023-02-09T17:27:34"/>
    <x v="2"/>
    <n v="4"/>
    <n v="1"/>
    <n v="35"/>
    <n v="4"/>
    <n v="83.6"/>
    <s v=""/>
    <n v="2"/>
    <s v=""/>
    <n v="90"/>
    <n v="0.25"/>
    <n v="0.114285714285714"/>
    <n v="41.8"/>
    <x v="1"/>
    <n v="0"/>
  </r>
  <r>
    <x v="7530"/>
    <n v="31"/>
    <s v="Female"/>
    <s v="USA"/>
    <d v="2023-12-14T19:30:56"/>
    <x v="3"/>
    <n v="4"/>
    <n v="2"/>
    <n v="55"/>
    <n v="6"/>
    <n v="83.54"/>
    <s v=""/>
    <n v="2"/>
    <s v=""/>
    <n v="20"/>
    <n v="0.5"/>
    <n v="0.109090909090909"/>
    <n v="41.77"/>
    <x v="1"/>
    <n v="0"/>
  </r>
  <r>
    <x v="7531"/>
    <n v="48"/>
    <s v="Male"/>
    <s v="Canada"/>
    <d v="2023-07-31T14:18:11"/>
    <x v="1"/>
    <n v="2"/>
    <n v="1"/>
    <n v="60"/>
    <n v="4"/>
    <n v="83.53"/>
    <s v=""/>
    <n v="2"/>
    <s v=""/>
    <n v="15"/>
    <n v="0.5"/>
    <n v="6.6666666666666596E-2"/>
    <n v="41.765000000000001"/>
    <x v="1"/>
    <n v="0"/>
  </r>
  <r>
    <x v="7532"/>
    <n v="31"/>
    <s v="Female"/>
    <s v="France"/>
    <d v="2023-12-07T12:18:04"/>
    <x v="4"/>
    <n v="4"/>
    <n v="1"/>
    <n v="62"/>
    <n v="3"/>
    <n v="83.45"/>
    <s v=""/>
    <n v="2"/>
    <s v=""/>
    <n v="3"/>
    <n v="0.25"/>
    <n v="4.8387096774193498E-2"/>
    <n v="41.725000000000001"/>
    <x v="1"/>
    <n v="0"/>
  </r>
  <r>
    <x v="7533"/>
    <n v="44"/>
    <s v="Male"/>
    <s v="France"/>
    <d v="2023-05-04T12:02:49"/>
    <x v="2"/>
    <n v="4"/>
    <n v="0"/>
    <n v="45"/>
    <n v="3"/>
    <n v="83.44"/>
    <s v=""/>
    <n v="2"/>
    <s v=""/>
    <n v="8"/>
    <n v="0"/>
    <n v="6.6666666666666596E-2"/>
    <n v="41.72"/>
    <x v="1"/>
    <n v="0"/>
  </r>
  <r>
    <x v="7534"/>
    <n v="43"/>
    <s v="Male"/>
    <s v="USA"/>
    <d v="2024-02-20T03:52:13"/>
    <x v="4"/>
    <n v="7"/>
    <n v="2"/>
    <n v="47"/>
    <n v="1"/>
    <n v="83.36"/>
    <s v=""/>
    <n v="2"/>
    <s v=""/>
    <n v="2"/>
    <n v="0.28571428571428498"/>
    <n v="2.1276595744680799E-2"/>
    <n v="41.68"/>
    <x v="1"/>
    <n v="0"/>
  </r>
  <r>
    <x v="7535"/>
    <n v="44"/>
    <s v="Male"/>
    <s v="Canada"/>
    <d v="2024-10-02T19:27:42"/>
    <x v="5"/>
    <n v="0"/>
    <n v="0"/>
    <n v="39"/>
    <n v="2"/>
    <n v="83.29"/>
    <s v=""/>
    <n v="2"/>
    <s v=""/>
    <n v="12"/>
    <n v="0"/>
    <n v="5.1282051282051197E-2"/>
    <n v="41.645000000000003"/>
    <x v="1"/>
    <n v="0"/>
  </r>
  <r>
    <x v="7536"/>
    <n v="22"/>
    <s v="Male"/>
    <s v="USA"/>
    <d v="2023-08-19T02:10:49"/>
    <x v="2"/>
    <n v="3"/>
    <n v="0"/>
    <n v="49"/>
    <n v="1"/>
    <n v="83.21"/>
    <s v=""/>
    <n v="2"/>
    <s v=""/>
    <n v="14"/>
    <n v="0"/>
    <n v="2.04081632653061E-2"/>
    <n v="41.604999999999997"/>
    <x v="1"/>
    <n v="0"/>
  </r>
  <r>
    <x v="7537"/>
    <n v="36"/>
    <s v="Female"/>
    <s v="Japan"/>
    <d v="2023-12-15T11:34:37"/>
    <x v="2"/>
    <n v="2"/>
    <n v="1"/>
    <n v="57"/>
    <n v="2"/>
    <n v="83.17"/>
    <s v=""/>
    <n v="2"/>
    <s v=""/>
    <n v="24"/>
    <n v="0.5"/>
    <n v="3.5087719298245598E-2"/>
    <n v="41.585000000000001"/>
    <x v="1"/>
    <n v="0"/>
  </r>
  <r>
    <x v="7538"/>
    <n v="29"/>
    <s v="Male"/>
    <s v="Canada"/>
    <d v="2024-10-18T09:15:10"/>
    <x v="3"/>
    <n v="3"/>
    <n v="2"/>
    <n v="59"/>
    <n v="4"/>
    <n v="83.11"/>
    <s v=""/>
    <n v="2"/>
    <s v=""/>
    <n v="0"/>
    <n v="0.66666666666666596"/>
    <n v="6.7796610169491497E-2"/>
    <n v="41.555"/>
    <x v="1"/>
    <n v="0"/>
  </r>
  <r>
    <x v="7539"/>
    <n v="42"/>
    <s v="Female"/>
    <s v="USA"/>
    <d v="2024-04-27T10:45:54"/>
    <x v="3"/>
    <n v="3"/>
    <n v="1"/>
    <n v="46"/>
    <n v="3"/>
    <n v="83"/>
    <s v=""/>
    <n v="2"/>
    <s v=""/>
    <n v="16"/>
    <n v="0.33333333333333298"/>
    <n v="6.5217391304347797E-2"/>
    <n v="41.5"/>
    <x v="1"/>
    <n v="0"/>
  </r>
  <r>
    <x v="7540"/>
    <n v="39"/>
    <s v="Female"/>
    <s v="USA"/>
    <d v="2023-03-05T22:35:16"/>
    <x v="4"/>
    <n v="5"/>
    <n v="1"/>
    <n v="60"/>
    <n v="2"/>
    <n v="82.95"/>
    <s v=""/>
    <n v="2"/>
    <s v=""/>
    <n v="11"/>
    <n v="0.2"/>
    <n v="3.3333333333333298E-2"/>
    <n v="41.475000000000001"/>
    <x v="1"/>
    <n v="0"/>
  </r>
  <r>
    <x v="7541"/>
    <n v="38"/>
    <s v="Female"/>
    <s v="Canada"/>
    <d v="2024-12-27T02:33:08"/>
    <x v="2"/>
    <n v="1"/>
    <n v="0"/>
    <n v="46"/>
    <n v="2"/>
    <n v="82.68"/>
    <s v=""/>
    <n v="2"/>
    <s v=""/>
    <n v="10"/>
    <n v="0"/>
    <n v="4.3478260869565202E-2"/>
    <n v="41.34"/>
    <x v="1"/>
    <n v="0"/>
  </r>
  <r>
    <x v="7542"/>
    <n v="35"/>
    <s v="Male"/>
    <s v="Canada"/>
    <d v="2024-12-19T03:16:35"/>
    <x v="3"/>
    <n v="3"/>
    <n v="0"/>
    <n v="41"/>
    <n v="2"/>
    <n v="82.67"/>
    <s v=""/>
    <n v="2"/>
    <s v=""/>
    <n v="25"/>
    <n v="0"/>
    <n v="4.8780487804878002E-2"/>
    <n v="41.335000000000001"/>
    <x v="1"/>
    <n v="0"/>
  </r>
  <r>
    <x v="7543"/>
    <n v="25"/>
    <s v="Female"/>
    <s v="USA"/>
    <d v="2023-12-09T18:19:32"/>
    <x v="5"/>
    <n v="4"/>
    <n v="1"/>
    <n v="51"/>
    <n v="3"/>
    <n v="82.64"/>
    <s v=""/>
    <n v="2"/>
    <s v=""/>
    <n v="6"/>
    <n v="0.25"/>
    <n v="5.8823529411764698E-2"/>
    <n v="41.32"/>
    <x v="1"/>
    <n v="0"/>
  </r>
  <r>
    <x v="7544"/>
    <n v="42"/>
    <s v="Male"/>
    <s v="USA"/>
    <d v="2023-03-10T06:15:23"/>
    <x v="5"/>
    <n v="3"/>
    <n v="2"/>
    <n v="40"/>
    <n v="2"/>
    <n v="82.18"/>
    <s v=""/>
    <n v="2"/>
    <s v=""/>
    <n v="17"/>
    <n v="0.66666666666666596"/>
    <n v="0.05"/>
    <n v="41.09"/>
    <x v="1"/>
    <n v="0"/>
  </r>
  <r>
    <x v="7545"/>
    <n v="44"/>
    <s v="Female"/>
    <s v="UK"/>
    <d v="2023-11-08T10:21:46"/>
    <x v="2"/>
    <n v="2"/>
    <n v="0"/>
    <n v="49"/>
    <n v="1"/>
    <n v="82.11"/>
    <s v=""/>
    <n v="2"/>
    <s v=""/>
    <n v="3"/>
    <n v="0"/>
    <n v="2.04081632653061E-2"/>
    <n v="41.055"/>
    <x v="1"/>
    <n v="0"/>
  </r>
  <r>
    <x v="7546"/>
    <n v="29"/>
    <s v="Male"/>
    <s v="UK"/>
    <d v="2024-06-18T19:55:47"/>
    <x v="3"/>
    <n v="4"/>
    <n v="0"/>
    <n v="47"/>
    <n v="3"/>
    <n v="82.05"/>
    <s v=""/>
    <n v="2"/>
    <s v=""/>
    <n v="70"/>
    <n v="0"/>
    <n v="6.3829787234042507E-2"/>
    <n v="41.024999999999999"/>
    <x v="1"/>
    <n v="0"/>
  </r>
  <r>
    <x v="7547"/>
    <n v="42"/>
    <s v="Female"/>
    <s v="USA"/>
    <d v="2023-12-18T22:48:14"/>
    <x v="2"/>
    <n v="3"/>
    <n v="2"/>
    <n v="42"/>
    <n v="4"/>
    <n v="82"/>
    <s v=""/>
    <n v="2"/>
    <s v=""/>
    <n v="13"/>
    <n v="0.66666666666666596"/>
    <n v="9.5238095238095205E-2"/>
    <n v="41"/>
    <x v="1"/>
    <n v="0"/>
  </r>
  <r>
    <x v="7548"/>
    <n v="43"/>
    <s v="Female"/>
    <s v="France"/>
    <d v="2024-02-11T12:31:59"/>
    <x v="1"/>
    <n v="4"/>
    <n v="1"/>
    <n v="52"/>
    <n v="1"/>
    <n v="81.89"/>
    <s v=""/>
    <n v="2"/>
    <s v=""/>
    <n v="6"/>
    <n v="0.25"/>
    <n v="1.9230769230769201E-2"/>
    <n v="40.945"/>
    <x v="1"/>
    <n v="0"/>
  </r>
  <r>
    <x v="7549"/>
    <n v="41"/>
    <s v="Male"/>
    <s v="USA"/>
    <d v="2023-01-29T23:01:05"/>
    <x v="3"/>
    <n v="2"/>
    <n v="1"/>
    <n v="43"/>
    <n v="2"/>
    <n v="81.8"/>
    <s v=""/>
    <n v="2"/>
    <s v=""/>
    <n v="7"/>
    <n v="0.5"/>
    <n v="4.6511627906976702E-2"/>
    <n v="40.9"/>
    <x v="1"/>
    <n v="0"/>
  </r>
  <r>
    <x v="7550"/>
    <n v="24"/>
    <s v="Female"/>
    <s v="USA"/>
    <d v="2024-01-05T01:05:53"/>
    <x v="3"/>
    <n v="5"/>
    <n v="2"/>
    <n v="51"/>
    <n v="4"/>
    <n v="81.760000000000005"/>
    <s v=""/>
    <n v="2"/>
    <s v=""/>
    <n v="54"/>
    <n v="0.4"/>
    <n v="7.8431372549019607E-2"/>
    <n v="40.880000000000003"/>
    <x v="1"/>
    <n v="0"/>
  </r>
  <r>
    <x v="7551"/>
    <n v="39"/>
    <s v="Male"/>
    <s v="USA"/>
    <d v="2024-10-28T16:00:48"/>
    <x v="3"/>
    <n v="4"/>
    <n v="2"/>
    <n v="44"/>
    <n v="1"/>
    <n v="81.72"/>
    <s v=""/>
    <n v="2"/>
    <s v=""/>
    <n v="16"/>
    <n v="0.5"/>
    <n v="2.27272727272727E-2"/>
    <n v="40.86"/>
    <x v="1"/>
    <n v="0"/>
  </r>
  <r>
    <x v="7552"/>
    <n v="18"/>
    <s v="Female"/>
    <s v="USA"/>
    <d v="2023-01-03T06:01:28"/>
    <x v="0"/>
    <n v="2"/>
    <n v="0"/>
    <n v="34"/>
    <n v="2"/>
    <n v="81.680000000000007"/>
    <s v=""/>
    <n v="2"/>
    <s v=""/>
    <n v="3"/>
    <n v="0"/>
    <n v="5.8823529411764698E-2"/>
    <n v="40.840000000000003"/>
    <x v="1"/>
    <n v="1"/>
  </r>
  <r>
    <x v="7553"/>
    <n v="44"/>
    <s v="Male"/>
    <s v="France"/>
    <d v="2023-05-27T10:30:46"/>
    <x v="5"/>
    <n v="3"/>
    <n v="2"/>
    <n v="47"/>
    <n v="2"/>
    <n v="81.64"/>
    <s v=""/>
    <n v="2"/>
    <s v=""/>
    <n v="3"/>
    <n v="0.66666666666666596"/>
    <n v="4.2553191489361701E-2"/>
    <n v="40.82"/>
    <x v="1"/>
    <n v="0"/>
  </r>
  <r>
    <x v="7554"/>
    <n v="26"/>
    <s v="Female"/>
    <s v="USA"/>
    <d v="2024-10-31T15:33:33"/>
    <x v="3"/>
    <n v="1"/>
    <n v="1"/>
    <n v="52"/>
    <n v="3"/>
    <n v="81.55"/>
    <s v=""/>
    <n v="2"/>
    <s v=""/>
    <n v="31"/>
    <n v="1"/>
    <n v="5.7692307692307598E-2"/>
    <n v="40.774999999999999"/>
    <x v="1"/>
    <n v="0"/>
  </r>
  <r>
    <x v="7555"/>
    <n v="44"/>
    <s v="Male"/>
    <s v="USA"/>
    <d v="2024-05-20T20:54:42"/>
    <x v="0"/>
    <n v="3"/>
    <n v="1"/>
    <n v="59"/>
    <n v="2"/>
    <n v="81.31"/>
    <s v=""/>
    <n v="2"/>
    <s v=""/>
    <n v="140"/>
    <n v="0.33333333333333298"/>
    <n v="3.38983050847457E-2"/>
    <n v="40.655000000000001"/>
    <x v="1"/>
    <n v="1"/>
  </r>
  <r>
    <x v="7556"/>
    <n v="43"/>
    <s v="Female"/>
    <s v="Australia"/>
    <d v="2024-12-17T03:05:32"/>
    <x v="4"/>
    <n v="2"/>
    <n v="1"/>
    <n v="50"/>
    <n v="1"/>
    <n v="81.209999999999994"/>
    <s v=""/>
    <n v="2"/>
    <s v=""/>
    <n v="6"/>
    <n v="0.5"/>
    <n v="0.02"/>
    <n v="40.604999999999997"/>
    <x v="1"/>
    <n v="0"/>
  </r>
  <r>
    <x v="7557"/>
    <n v="32"/>
    <s v="Female"/>
    <s v="UK"/>
    <d v="2023-07-27T08:05:41"/>
    <x v="3"/>
    <n v="2"/>
    <n v="2"/>
    <n v="45"/>
    <n v="0"/>
    <n v="81.02"/>
    <s v=""/>
    <n v="2"/>
    <s v=""/>
    <n v="31"/>
    <n v="1"/>
    <n v="0"/>
    <n v="40.51"/>
    <x v="1"/>
    <n v="0"/>
  </r>
  <r>
    <x v="7558"/>
    <n v="41"/>
    <s v="Female"/>
    <s v="USA"/>
    <d v="2024-11-11T14:22:52"/>
    <x v="5"/>
    <n v="1"/>
    <n v="0"/>
    <n v="72"/>
    <n v="3"/>
    <n v="81.010000000000005"/>
    <s v=""/>
    <n v="2"/>
    <s v=""/>
    <n v="11"/>
    <n v="0"/>
    <n v="4.1666666666666602E-2"/>
    <n v="40.505000000000003"/>
    <x v="1"/>
    <n v="0"/>
  </r>
  <r>
    <x v="7559"/>
    <n v="25"/>
    <s v="Female"/>
    <s v="Canada"/>
    <d v="2024-11-24T22:08:52"/>
    <x v="3"/>
    <n v="2"/>
    <n v="0"/>
    <n v="43"/>
    <n v="5"/>
    <n v="80.989999999999995"/>
    <s v=""/>
    <n v="2"/>
    <s v=""/>
    <n v="20"/>
    <n v="0"/>
    <n v="0.116279069767441"/>
    <n v="40.494999999999997"/>
    <x v="1"/>
    <n v="0"/>
  </r>
  <r>
    <x v="7560"/>
    <n v="21"/>
    <s v="Female"/>
    <s v="Japan"/>
    <d v="2024-01-13T06:12:52"/>
    <x v="5"/>
    <n v="1"/>
    <n v="0"/>
    <n v="53"/>
    <n v="3"/>
    <n v="80.98"/>
    <s v=""/>
    <n v="2"/>
    <s v=""/>
    <n v="32"/>
    <n v="0"/>
    <n v="5.6603773584905599E-2"/>
    <n v="40.49"/>
    <x v="1"/>
    <n v="0"/>
  </r>
  <r>
    <x v="7561"/>
    <n v="18"/>
    <s v="Male"/>
    <s v="Germany"/>
    <d v="2023-11-08T11:49:23"/>
    <x v="0"/>
    <n v="3"/>
    <n v="0"/>
    <n v="47"/>
    <n v="5"/>
    <n v="80.84"/>
    <s v=""/>
    <n v="2"/>
    <s v=""/>
    <n v="0"/>
    <n v="0"/>
    <n v="0.10638297872340401"/>
    <n v="40.42"/>
    <x v="1"/>
    <n v="0"/>
  </r>
  <r>
    <x v="7562"/>
    <n v="36"/>
    <s v="Male"/>
    <s v="USA"/>
    <d v="2024-06-22T20:17:52"/>
    <x v="1"/>
    <n v="5"/>
    <n v="1"/>
    <n v="54"/>
    <n v="3"/>
    <n v="80.84"/>
    <s v=""/>
    <n v="2"/>
    <s v=""/>
    <n v="7"/>
    <n v="0.2"/>
    <n v="5.5555555555555497E-2"/>
    <n v="40.42"/>
    <x v="1"/>
    <n v="0"/>
  </r>
  <r>
    <x v="7563"/>
    <n v="18"/>
    <s v="Male"/>
    <s v="France"/>
    <d v="2023-09-10T04:12:16"/>
    <x v="3"/>
    <n v="3"/>
    <n v="1"/>
    <n v="48"/>
    <n v="5"/>
    <n v="80.8"/>
    <s v=""/>
    <n v="2"/>
    <s v=""/>
    <n v="27"/>
    <n v="0.33333333333333298"/>
    <n v="0.10416666666666601"/>
    <n v="40.4"/>
    <x v="1"/>
    <n v="0"/>
  </r>
  <r>
    <x v="7564"/>
    <n v="24"/>
    <s v="Male"/>
    <s v="Japan"/>
    <d v="2024-10-22T02:19:13"/>
    <x v="5"/>
    <n v="4"/>
    <n v="1"/>
    <n v="50"/>
    <n v="4"/>
    <n v="80.72"/>
    <s v=""/>
    <n v="2"/>
    <s v=""/>
    <n v="1"/>
    <n v="0.25"/>
    <n v="0.08"/>
    <n v="40.36"/>
    <x v="1"/>
    <n v="0"/>
  </r>
  <r>
    <x v="7565"/>
    <n v="47"/>
    <s v="Male"/>
    <s v="Canada"/>
    <d v="2023-11-09T19:56:44"/>
    <x v="3"/>
    <n v="4"/>
    <n v="1"/>
    <n v="39"/>
    <n v="2"/>
    <n v="80.680000000000007"/>
    <s v=""/>
    <n v="2"/>
    <s v=""/>
    <n v="58"/>
    <n v="0.25"/>
    <n v="5.1282051282051197E-2"/>
    <n v="40.340000000000003"/>
    <x v="1"/>
    <n v="0"/>
  </r>
  <r>
    <x v="7566"/>
    <n v="18"/>
    <s v="Male"/>
    <s v="Canada"/>
    <d v="2024-09-30T13:26:14"/>
    <x v="0"/>
    <n v="4"/>
    <n v="2"/>
    <n v="58"/>
    <n v="2"/>
    <n v="80.66"/>
    <s v=""/>
    <n v="2"/>
    <s v=""/>
    <n v="24"/>
    <n v="0.5"/>
    <n v="3.4482758620689599E-2"/>
    <n v="40.33"/>
    <x v="1"/>
    <n v="0"/>
  </r>
  <r>
    <x v="7567"/>
    <n v="18"/>
    <s v="Male"/>
    <s v="Australia"/>
    <d v="2023-08-25T20:15:13"/>
    <x v="1"/>
    <n v="2"/>
    <n v="0"/>
    <n v="47"/>
    <n v="1"/>
    <n v="80.58"/>
    <s v=""/>
    <n v="2"/>
    <s v=""/>
    <n v="40"/>
    <n v="0"/>
    <n v="2.1276595744680799E-2"/>
    <n v="40.29"/>
    <x v="1"/>
    <n v="0"/>
  </r>
  <r>
    <x v="7568"/>
    <n v="41"/>
    <s v="Male"/>
    <s v="Canada"/>
    <d v="2024-12-06T02:48:37"/>
    <x v="4"/>
    <n v="4"/>
    <n v="1"/>
    <n v="56"/>
    <n v="1"/>
    <n v="80.31"/>
    <s v=""/>
    <n v="2"/>
    <s v=""/>
    <n v="3"/>
    <n v="0.25"/>
    <n v="1.7857142857142801E-2"/>
    <n v="40.155000000000001"/>
    <x v="1"/>
    <n v="0"/>
  </r>
  <r>
    <x v="7569"/>
    <n v="36"/>
    <s v="Female"/>
    <s v="USA"/>
    <d v="2023-04-08T16:57:19"/>
    <x v="5"/>
    <n v="1"/>
    <n v="0"/>
    <n v="39"/>
    <n v="1"/>
    <n v="80.09"/>
    <s v=""/>
    <n v="2"/>
    <s v=""/>
    <n v="70"/>
    <n v="0"/>
    <n v="2.5641025641025599E-2"/>
    <n v="40.045000000000002"/>
    <x v="1"/>
    <n v="0"/>
  </r>
  <r>
    <x v="7570"/>
    <n v="40"/>
    <s v="Male"/>
    <s v="USA"/>
    <d v="2024-09-03T17:31:24"/>
    <x v="3"/>
    <n v="3"/>
    <n v="1"/>
    <n v="51"/>
    <n v="2"/>
    <n v="80.05"/>
    <s v=""/>
    <n v="2"/>
    <s v=""/>
    <n v="36"/>
    <n v="0.33333333333333298"/>
    <n v="3.9215686274509803E-2"/>
    <n v="40.024999999999999"/>
    <x v="1"/>
    <n v="0"/>
  </r>
  <r>
    <x v="7571"/>
    <n v="18"/>
    <s v="Male"/>
    <s v="UK"/>
    <d v="2023-04-19T07:01:00"/>
    <x v="3"/>
    <n v="5"/>
    <n v="3"/>
    <n v="44"/>
    <n v="1"/>
    <n v="80"/>
    <s v=""/>
    <n v="2"/>
    <s v=""/>
    <n v="20"/>
    <n v="0.6"/>
    <n v="2.27272727272727E-2"/>
    <n v="40"/>
    <x v="1"/>
    <n v="1"/>
  </r>
  <r>
    <x v="7572"/>
    <n v="19"/>
    <s v="Male"/>
    <s v="UK"/>
    <d v="2023-08-07T02:32:10"/>
    <x v="3"/>
    <n v="1"/>
    <n v="0"/>
    <n v="49"/>
    <n v="1"/>
    <n v="79.87"/>
    <s v=""/>
    <n v="2"/>
    <s v=""/>
    <n v="8"/>
    <n v="0"/>
    <n v="2.04081632653061E-2"/>
    <n v="39.935000000000002"/>
    <x v="1"/>
    <n v="0"/>
  </r>
  <r>
    <x v="7573"/>
    <n v="31"/>
    <s v="Female"/>
    <s v="UK"/>
    <d v="2023-05-05T21:37:47"/>
    <x v="0"/>
    <n v="5"/>
    <n v="0"/>
    <n v="38"/>
    <n v="4"/>
    <n v="79.739999999999995"/>
    <s v=""/>
    <n v="2"/>
    <s v=""/>
    <n v="4"/>
    <n v="0"/>
    <n v="0.105263157894736"/>
    <n v="39.869999999999997"/>
    <x v="1"/>
    <n v="1"/>
  </r>
  <r>
    <x v="7574"/>
    <n v="42"/>
    <s v="Female"/>
    <s v="USA"/>
    <d v="2024-07-25T19:41:01"/>
    <x v="1"/>
    <n v="2"/>
    <n v="1"/>
    <n v="60"/>
    <n v="3"/>
    <n v="79.67"/>
    <s v=""/>
    <n v="2"/>
    <s v=""/>
    <n v="34"/>
    <n v="0.5"/>
    <n v="0.05"/>
    <n v="39.835000000000001"/>
    <x v="1"/>
    <n v="0"/>
  </r>
  <r>
    <x v="7575"/>
    <n v="50"/>
    <s v="Female"/>
    <s v="Australia"/>
    <d v="2023-08-26T15:14:07"/>
    <x v="4"/>
    <n v="7"/>
    <n v="1"/>
    <n v="41"/>
    <n v="3"/>
    <n v="79.66"/>
    <s v=""/>
    <n v="2"/>
    <s v=""/>
    <n v="129"/>
    <n v="0.14285714285714199"/>
    <n v="7.3170731707316999E-2"/>
    <n v="39.83"/>
    <x v="1"/>
    <n v="0"/>
  </r>
  <r>
    <x v="7576"/>
    <n v="45"/>
    <s v="Female"/>
    <s v="Australia"/>
    <d v="2023-12-08T04:21:45"/>
    <x v="3"/>
    <n v="3"/>
    <n v="1"/>
    <n v="46"/>
    <n v="3"/>
    <n v="79.66"/>
    <s v=""/>
    <n v="2"/>
    <s v=""/>
    <n v="0"/>
    <n v="0.33333333333333298"/>
    <n v="6.5217391304347797E-2"/>
    <n v="39.83"/>
    <x v="1"/>
    <n v="0"/>
  </r>
  <r>
    <x v="7577"/>
    <n v="36"/>
    <s v="Female"/>
    <s v="USA"/>
    <d v="2023-12-20T04:00:23"/>
    <x v="4"/>
    <n v="2"/>
    <n v="1"/>
    <n v="40"/>
    <n v="2"/>
    <n v="79.599999999999994"/>
    <s v=""/>
    <n v="2"/>
    <s v=""/>
    <n v="24"/>
    <n v="0.5"/>
    <n v="0.05"/>
    <n v="39.799999999999997"/>
    <x v="1"/>
    <n v="0"/>
  </r>
  <r>
    <x v="7578"/>
    <n v="27"/>
    <s v="Male"/>
    <s v="Canada"/>
    <d v="2024-02-05T01:45:37"/>
    <x v="4"/>
    <n v="3"/>
    <n v="0"/>
    <n v="62"/>
    <n v="2"/>
    <n v="79.55"/>
    <s v=""/>
    <n v="2"/>
    <s v=""/>
    <n v="28"/>
    <n v="0"/>
    <n v="3.2258064516128997E-2"/>
    <n v="39.774999999999999"/>
    <x v="1"/>
    <n v="0"/>
  </r>
  <r>
    <x v="7579"/>
    <n v="33"/>
    <s v="Female"/>
    <s v="UK"/>
    <d v="2024-09-27T06:35:26"/>
    <x v="1"/>
    <n v="6"/>
    <n v="1"/>
    <n v="47"/>
    <n v="3"/>
    <n v="79.540000000000006"/>
    <s v=""/>
    <n v="2"/>
    <s v=""/>
    <n v="15"/>
    <n v="0.16666666666666599"/>
    <n v="6.3829787234042507E-2"/>
    <n v="39.770000000000003"/>
    <x v="1"/>
    <n v="0"/>
  </r>
  <r>
    <x v="7580"/>
    <n v="44"/>
    <s v="Female"/>
    <s v="USA"/>
    <d v="2024-04-26T04:06:08"/>
    <x v="3"/>
    <n v="1"/>
    <n v="0"/>
    <n v="57"/>
    <n v="5"/>
    <n v="79.53"/>
    <s v=""/>
    <n v="2"/>
    <s v=""/>
    <n v="7"/>
    <n v="0"/>
    <n v="8.7719298245614002E-2"/>
    <n v="39.765000000000001"/>
    <x v="1"/>
    <n v="1"/>
  </r>
  <r>
    <x v="7581"/>
    <n v="46"/>
    <s v="Female"/>
    <s v="Germany"/>
    <d v="2023-10-07T01:34:41"/>
    <x v="2"/>
    <n v="3"/>
    <n v="1"/>
    <n v="45"/>
    <n v="0"/>
    <n v="79.430000000000007"/>
    <s v=""/>
    <n v="2"/>
    <s v=""/>
    <n v="35"/>
    <n v="0.33333333333333298"/>
    <n v="0"/>
    <n v="39.715000000000003"/>
    <x v="1"/>
    <n v="0"/>
  </r>
  <r>
    <x v="7582"/>
    <n v="45"/>
    <s v="Female"/>
    <s v="Canada"/>
    <d v="2024-04-04T13:45:33"/>
    <x v="1"/>
    <n v="4"/>
    <n v="1"/>
    <n v="50"/>
    <n v="2"/>
    <n v="79.33"/>
    <s v=""/>
    <n v="2"/>
    <s v=""/>
    <n v="16"/>
    <n v="0.25"/>
    <n v="0.04"/>
    <n v="39.664999999999999"/>
    <x v="1"/>
    <n v="1"/>
  </r>
  <r>
    <x v="7583"/>
    <n v="31"/>
    <s v="Male"/>
    <s v="UK"/>
    <d v="2024-03-06T23:30:07"/>
    <x v="2"/>
    <n v="2"/>
    <n v="0"/>
    <n v="49"/>
    <n v="1"/>
    <n v="79.319999999999993"/>
    <s v=""/>
    <n v="2"/>
    <s v=""/>
    <n v="15"/>
    <n v="0"/>
    <n v="2.04081632653061E-2"/>
    <n v="39.659999999999997"/>
    <x v="1"/>
    <n v="0"/>
  </r>
  <r>
    <x v="7584"/>
    <n v="55"/>
    <s v="Female"/>
    <s v="UK"/>
    <d v="2023-10-28T18:50:30"/>
    <x v="3"/>
    <n v="7"/>
    <n v="2"/>
    <n v="52"/>
    <n v="2"/>
    <n v="79.27"/>
    <s v=""/>
    <n v="2"/>
    <s v=""/>
    <n v="41"/>
    <n v="0.28571428571428498"/>
    <n v="3.8461538461538401E-2"/>
    <n v="39.634999999999998"/>
    <x v="1"/>
    <n v="1"/>
  </r>
  <r>
    <x v="7585"/>
    <n v="52"/>
    <s v="Female"/>
    <s v="USA"/>
    <d v="2024-06-16T21:12:21"/>
    <x v="4"/>
    <n v="4"/>
    <n v="2"/>
    <n v="55"/>
    <n v="0"/>
    <n v="79.260000000000005"/>
    <s v=""/>
    <n v="2"/>
    <s v=""/>
    <n v="41"/>
    <n v="0.5"/>
    <n v="0"/>
    <n v="39.630000000000003"/>
    <x v="1"/>
    <n v="0"/>
  </r>
  <r>
    <x v="7586"/>
    <n v="41"/>
    <s v="Female"/>
    <s v="France"/>
    <d v="2024-11-01T10:32:27"/>
    <x v="0"/>
    <n v="1"/>
    <n v="0"/>
    <n v="62"/>
    <n v="4"/>
    <n v="79.14"/>
    <s v=""/>
    <n v="2"/>
    <s v=""/>
    <n v="12"/>
    <n v="0"/>
    <n v="6.4516129032257993E-2"/>
    <n v="39.57"/>
    <x v="1"/>
    <n v="0"/>
  </r>
  <r>
    <x v="7587"/>
    <n v="33"/>
    <s v="Male"/>
    <s v="Germany"/>
    <d v="2023-12-03T16:18:48"/>
    <x v="2"/>
    <n v="8"/>
    <n v="0"/>
    <n v="56"/>
    <n v="6"/>
    <n v="79.12"/>
    <s v=""/>
    <n v="2"/>
    <s v=""/>
    <n v="58"/>
    <n v="0"/>
    <n v="0.107142857142857"/>
    <n v="39.56"/>
    <x v="1"/>
    <n v="1"/>
  </r>
  <r>
    <x v="7588"/>
    <n v="67"/>
    <s v="Female"/>
    <s v="UK"/>
    <d v="2024-11-13T23:19:33"/>
    <x v="2"/>
    <n v="2"/>
    <n v="0"/>
    <n v="55"/>
    <n v="5"/>
    <n v="78.97"/>
    <s v=""/>
    <n v="2"/>
    <s v=""/>
    <n v="51"/>
    <n v="0"/>
    <n v="9.0909090909090898E-2"/>
    <n v="39.484999999999999"/>
    <x v="1"/>
    <n v="0"/>
  </r>
  <r>
    <x v="7589"/>
    <n v="18"/>
    <s v="Female"/>
    <s v="France"/>
    <d v="2024-11-26T03:21:01"/>
    <x v="4"/>
    <n v="1"/>
    <n v="1"/>
    <n v="57"/>
    <n v="3"/>
    <n v="78.94"/>
    <s v=""/>
    <n v="2"/>
    <s v=""/>
    <n v="27"/>
    <n v="1"/>
    <n v="5.2631578947368397E-2"/>
    <n v="39.47"/>
    <x v="1"/>
    <n v="0"/>
  </r>
  <r>
    <x v="7590"/>
    <n v="42"/>
    <s v="Male"/>
    <s v="UK"/>
    <d v="2023-02-12T21:23:09"/>
    <x v="4"/>
    <n v="3"/>
    <n v="0"/>
    <n v="41"/>
    <n v="6"/>
    <n v="78.89"/>
    <s v=""/>
    <n v="2"/>
    <s v=""/>
    <n v="33"/>
    <n v="0"/>
    <n v="0.146341463414634"/>
    <n v="39.445"/>
    <x v="1"/>
    <n v="0"/>
  </r>
  <r>
    <x v="7591"/>
    <n v="40"/>
    <s v="Male"/>
    <s v="USA"/>
    <d v="2024-12-15T14:35:21"/>
    <x v="1"/>
    <n v="2"/>
    <n v="0"/>
    <n v="43"/>
    <n v="2"/>
    <n v="78.83"/>
    <s v=""/>
    <n v="2"/>
    <s v=""/>
    <n v="25"/>
    <n v="0"/>
    <n v="4.6511627906976702E-2"/>
    <n v="39.414999999999999"/>
    <x v="1"/>
    <n v="0"/>
  </r>
  <r>
    <x v="7592"/>
    <n v="18"/>
    <s v="Female"/>
    <s v="UK"/>
    <d v="2023-09-22T15:31:45"/>
    <x v="2"/>
    <n v="3"/>
    <n v="1"/>
    <n v="55"/>
    <n v="3"/>
    <n v="78.56"/>
    <s v=""/>
    <n v="2"/>
    <s v=""/>
    <n v="39"/>
    <n v="0.33333333333333298"/>
    <n v="5.4545454545454501E-2"/>
    <n v="39.28"/>
    <x v="1"/>
    <n v="0"/>
  </r>
  <r>
    <x v="7593"/>
    <n v="32"/>
    <s v="Female"/>
    <s v="USA"/>
    <d v="2024-04-26T08:28:58"/>
    <x v="3"/>
    <n v="2"/>
    <n v="0"/>
    <n v="41"/>
    <n v="1"/>
    <n v="78.56"/>
    <s v=""/>
    <n v="2"/>
    <s v=""/>
    <n v="3"/>
    <n v="0"/>
    <n v="2.4390243902439001E-2"/>
    <n v="39.28"/>
    <x v="1"/>
    <n v="0"/>
  </r>
  <r>
    <x v="7594"/>
    <n v="18"/>
    <s v="Male"/>
    <s v="Australia"/>
    <d v="2023-09-20T06:35:04"/>
    <x v="3"/>
    <n v="2"/>
    <n v="0"/>
    <n v="44"/>
    <n v="2"/>
    <n v="78.41"/>
    <s v=""/>
    <n v="2"/>
    <s v=""/>
    <n v="38"/>
    <n v="0"/>
    <n v="4.54545454545454E-2"/>
    <n v="39.204999999999998"/>
    <x v="1"/>
    <n v="0"/>
  </r>
  <r>
    <x v="7595"/>
    <n v="18"/>
    <s v="Female"/>
    <s v="Japan"/>
    <d v="2023-05-24T10:58:01"/>
    <x v="5"/>
    <n v="6"/>
    <n v="0"/>
    <n v="52"/>
    <n v="2"/>
    <n v="78.05"/>
    <s v=""/>
    <n v="2"/>
    <s v=""/>
    <n v="77"/>
    <n v="0"/>
    <n v="3.8461538461538401E-2"/>
    <n v="39.024999999999999"/>
    <x v="1"/>
    <n v="0"/>
  </r>
  <r>
    <x v="7596"/>
    <n v="18"/>
    <s v="Female"/>
    <s v="USA"/>
    <d v="2024-05-06T19:37:25"/>
    <x v="1"/>
    <n v="1"/>
    <n v="0"/>
    <n v="64"/>
    <n v="3"/>
    <n v="78.05"/>
    <s v=""/>
    <n v="2"/>
    <s v=""/>
    <n v="29"/>
    <n v="0"/>
    <n v="4.6875E-2"/>
    <n v="39.024999999999999"/>
    <x v="1"/>
    <n v="0"/>
  </r>
  <r>
    <x v="7597"/>
    <n v="38"/>
    <s v="Male"/>
    <s v="Canada"/>
    <d v="2023-11-10T06:09:59"/>
    <x v="2"/>
    <n v="2"/>
    <n v="0"/>
    <n v="51"/>
    <n v="2"/>
    <n v="78.040000000000006"/>
    <s v=""/>
    <n v="2"/>
    <s v=""/>
    <n v="16"/>
    <n v="0"/>
    <n v="3.9215686274509803E-2"/>
    <n v="39.020000000000003"/>
    <x v="1"/>
    <n v="0"/>
  </r>
  <r>
    <x v="7598"/>
    <n v="18"/>
    <s v="Male"/>
    <s v="USA"/>
    <d v="2023-05-03T17:03:56"/>
    <x v="3"/>
    <n v="1"/>
    <n v="0"/>
    <n v="40"/>
    <n v="1"/>
    <n v="77.98"/>
    <s v=""/>
    <n v="2"/>
    <s v=""/>
    <n v="65"/>
    <n v="0"/>
    <n v="2.5000000000000001E-2"/>
    <n v="38.99"/>
    <x v="1"/>
    <n v="1"/>
  </r>
  <r>
    <x v="7599"/>
    <n v="44"/>
    <s v="Female"/>
    <s v="Canada"/>
    <d v="2024-11-16T11:11:27"/>
    <x v="5"/>
    <n v="3"/>
    <n v="1"/>
    <n v="39"/>
    <n v="1"/>
    <n v="77.97"/>
    <s v=""/>
    <n v="2"/>
    <s v=""/>
    <n v="16"/>
    <n v="0.33333333333333298"/>
    <n v="2.5641025641025599E-2"/>
    <n v="38.984999999999999"/>
    <x v="1"/>
    <n v="0"/>
  </r>
  <r>
    <x v="7600"/>
    <n v="18"/>
    <s v="Female"/>
    <s v="USA"/>
    <d v="2024-04-19T11:29:20"/>
    <x v="4"/>
    <n v="3"/>
    <n v="1"/>
    <n v="57"/>
    <n v="2"/>
    <n v="77.89"/>
    <s v=""/>
    <n v="2"/>
    <s v=""/>
    <n v="89"/>
    <n v="0.33333333333333298"/>
    <n v="3.5087719298245598E-2"/>
    <n v="38.945"/>
    <x v="1"/>
    <n v="1"/>
  </r>
  <r>
    <x v="7601"/>
    <n v="30"/>
    <s v="Male"/>
    <s v="USA"/>
    <d v="2024-11-09T17:07:03"/>
    <x v="2"/>
    <n v="2"/>
    <n v="0"/>
    <n v="63"/>
    <n v="2"/>
    <n v="77.84"/>
    <s v=""/>
    <n v="2"/>
    <s v=""/>
    <n v="12"/>
    <n v="0"/>
    <n v="3.1746031746031703E-2"/>
    <n v="38.92"/>
    <x v="1"/>
    <n v="0"/>
  </r>
  <r>
    <x v="7602"/>
    <n v="39"/>
    <s v="Male"/>
    <s v="Germany"/>
    <d v="2024-10-16T11:59:20"/>
    <x v="1"/>
    <n v="2"/>
    <n v="1"/>
    <n v="59"/>
    <n v="2"/>
    <n v="77.53"/>
    <s v=""/>
    <n v="2"/>
    <s v=""/>
    <n v="93"/>
    <n v="0.5"/>
    <n v="3.38983050847457E-2"/>
    <n v="38.765000000000001"/>
    <x v="1"/>
    <n v="1"/>
  </r>
  <r>
    <x v="7603"/>
    <n v="57"/>
    <s v="Male"/>
    <s v="Australia"/>
    <d v="2023-08-29T23:32:31"/>
    <x v="1"/>
    <n v="2"/>
    <n v="0"/>
    <n v="47"/>
    <n v="3"/>
    <n v="77.44"/>
    <s v=""/>
    <n v="2"/>
    <s v=""/>
    <n v="12"/>
    <n v="0"/>
    <n v="6.3829787234042507E-2"/>
    <n v="38.72"/>
    <x v="1"/>
    <n v="0"/>
  </r>
  <r>
    <x v="7604"/>
    <n v="30"/>
    <s v="Female"/>
    <s v="USA"/>
    <d v="2024-03-05T21:13:11"/>
    <x v="2"/>
    <n v="1"/>
    <n v="0"/>
    <n v="49"/>
    <n v="3"/>
    <n v="77.099999999999994"/>
    <s v=""/>
    <n v="2"/>
    <s v=""/>
    <n v="24"/>
    <n v="0"/>
    <n v="6.1224489795918297E-2"/>
    <n v="38.549999999999997"/>
    <x v="1"/>
    <n v="0"/>
  </r>
  <r>
    <x v="7605"/>
    <n v="60"/>
    <s v="Female"/>
    <s v="USA"/>
    <d v="2023-12-29T15:47:07"/>
    <x v="2"/>
    <n v="2"/>
    <n v="1"/>
    <n v="53"/>
    <n v="3"/>
    <n v="77.010000000000005"/>
    <s v=""/>
    <n v="2"/>
    <s v=""/>
    <n v="31"/>
    <n v="0.5"/>
    <n v="5.6603773584905599E-2"/>
    <n v="38.505000000000003"/>
    <x v="1"/>
    <n v="1"/>
  </r>
  <r>
    <x v="7606"/>
    <n v="31"/>
    <s v="Male"/>
    <s v="Japan"/>
    <d v="2024-09-27T03:40:13"/>
    <x v="1"/>
    <n v="1"/>
    <n v="1"/>
    <n v="58"/>
    <n v="3"/>
    <n v="76.930000000000007"/>
    <s v=""/>
    <n v="2"/>
    <s v=""/>
    <n v="3"/>
    <n v="1"/>
    <n v="5.1724137931034399E-2"/>
    <n v="38.465000000000003"/>
    <x v="1"/>
    <n v="0"/>
  </r>
  <r>
    <x v="7607"/>
    <n v="28"/>
    <s v="Male"/>
    <s v="USA"/>
    <d v="2024-08-19T19:47:37"/>
    <x v="4"/>
    <n v="7"/>
    <n v="2"/>
    <n v="48"/>
    <n v="2"/>
    <n v="76.86"/>
    <s v=""/>
    <n v="2"/>
    <s v=""/>
    <n v="11"/>
    <n v="0.28571428571428498"/>
    <n v="4.1666666666666602E-2"/>
    <n v="38.43"/>
    <x v="1"/>
    <n v="0"/>
  </r>
  <r>
    <x v="7608"/>
    <n v="54"/>
    <s v="Female"/>
    <s v="USA"/>
    <d v="2023-11-03T12:05:35"/>
    <x v="2"/>
    <n v="3"/>
    <n v="0"/>
    <n v="45"/>
    <n v="2"/>
    <n v="76.72"/>
    <s v=""/>
    <n v="2"/>
    <s v=""/>
    <n v="31"/>
    <n v="0"/>
    <n v="4.4444444444444398E-2"/>
    <n v="38.36"/>
    <x v="1"/>
    <n v="0"/>
  </r>
  <r>
    <x v="7609"/>
    <n v="31"/>
    <s v="Female"/>
    <s v="USA"/>
    <d v="2024-10-31T03:52:42"/>
    <x v="5"/>
    <n v="3"/>
    <n v="0"/>
    <n v="55"/>
    <n v="6"/>
    <n v="76.52"/>
    <s v=""/>
    <n v="2"/>
    <s v=""/>
    <n v="0"/>
    <n v="0"/>
    <n v="0.109090909090909"/>
    <n v="38.26"/>
    <x v="1"/>
    <n v="1"/>
  </r>
  <r>
    <x v="7610"/>
    <n v="23"/>
    <s v="Female"/>
    <s v="USA"/>
    <d v="2024-05-31T18:16:25"/>
    <x v="3"/>
    <n v="2"/>
    <n v="1"/>
    <n v="49"/>
    <n v="1"/>
    <n v="76.27"/>
    <s v=""/>
    <n v="2"/>
    <s v=""/>
    <n v="6"/>
    <n v="0.5"/>
    <n v="2.04081632653061E-2"/>
    <n v="38.134999999999998"/>
    <x v="1"/>
    <n v="0"/>
  </r>
  <r>
    <x v="7611"/>
    <n v="32"/>
    <s v="Male"/>
    <s v="Germany"/>
    <d v="2023-10-19T08:31:22"/>
    <x v="0"/>
    <n v="0"/>
    <n v="0"/>
    <n v="48"/>
    <n v="6"/>
    <n v="76.25"/>
    <s v=""/>
    <n v="2"/>
    <s v=""/>
    <n v="22"/>
    <n v="0"/>
    <n v="0.125"/>
    <n v="38.125"/>
    <x v="1"/>
    <n v="0"/>
  </r>
  <r>
    <x v="7612"/>
    <n v="38"/>
    <s v="Female"/>
    <s v="USA"/>
    <d v="2023-09-30T14:48:19"/>
    <x v="3"/>
    <n v="6"/>
    <n v="1"/>
    <n v="37"/>
    <n v="4"/>
    <n v="76.2"/>
    <s v=""/>
    <n v="2"/>
    <s v=""/>
    <n v="45"/>
    <n v="0.16666666666666599"/>
    <n v="0.108108108108108"/>
    <n v="38.1"/>
    <x v="1"/>
    <n v="0"/>
  </r>
  <r>
    <x v="7613"/>
    <n v="28"/>
    <s v="Female"/>
    <s v="USA"/>
    <d v="2023-01-06T04:06:37"/>
    <x v="3"/>
    <n v="2"/>
    <n v="1"/>
    <n v="50"/>
    <n v="2"/>
    <n v="76.12"/>
    <s v=""/>
    <n v="2"/>
    <s v=""/>
    <n v="8"/>
    <n v="0.5"/>
    <n v="0.04"/>
    <n v="38.06"/>
    <x v="1"/>
    <n v="1"/>
  </r>
  <r>
    <x v="7614"/>
    <n v="38"/>
    <s v="Female"/>
    <s v="Germany"/>
    <d v="2024-01-25T18:59:58"/>
    <x v="0"/>
    <n v="7"/>
    <n v="1"/>
    <n v="49"/>
    <n v="4"/>
    <n v="76.12"/>
    <s v=""/>
    <n v="2"/>
    <s v=""/>
    <n v="32"/>
    <n v="0.14285714285714199"/>
    <n v="8.16326530612244E-2"/>
    <n v="38.06"/>
    <x v="1"/>
    <n v="0"/>
  </r>
  <r>
    <x v="7615"/>
    <n v="46"/>
    <s v="Male"/>
    <s v="USA"/>
    <d v="2024-11-07T11:05:35"/>
    <x v="3"/>
    <n v="4"/>
    <n v="0"/>
    <n v="55"/>
    <n v="2"/>
    <n v="76.069999999999993"/>
    <s v=""/>
    <n v="2"/>
    <s v=""/>
    <n v="101"/>
    <n v="0"/>
    <n v="3.6363636363636299E-2"/>
    <n v="38.034999999999997"/>
    <x v="1"/>
    <n v="1"/>
  </r>
  <r>
    <x v="7616"/>
    <n v="28"/>
    <s v="Female"/>
    <s v="USA"/>
    <d v="2024-05-23T11:41:49"/>
    <x v="0"/>
    <n v="4"/>
    <n v="1"/>
    <n v="44"/>
    <n v="1"/>
    <n v="76.03"/>
    <s v=""/>
    <n v="2"/>
    <s v=""/>
    <n v="2"/>
    <n v="0.25"/>
    <n v="2.27272727272727E-2"/>
    <n v="38.015000000000001"/>
    <x v="1"/>
    <n v="1"/>
  </r>
  <r>
    <x v="7617"/>
    <n v="59"/>
    <s v="Female"/>
    <s v="UK"/>
    <d v="2023-03-07T21:18:42"/>
    <x v="1"/>
    <n v="2"/>
    <n v="0"/>
    <n v="53"/>
    <n v="3"/>
    <n v="75.89"/>
    <s v=""/>
    <n v="2"/>
    <s v=""/>
    <n v="50"/>
    <n v="0"/>
    <n v="5.6603773584905599E-2"/>
    <n v="37.945"/>
    <x v="1"/>
    <n v="0"/>
  </r>
  <r>
    <x v="7618"/>
    <n v="61"/>
    <s v="Male"/>
    <s v="USA"/>
    <d v="2024-10-28T02:52:20"/>
    <x v="3"/>
    <n v="7"/>
    <n v="2"/>
    <n v="42"/>
    <n v="3"/>
    <n v="75.790000000000006"/>
    <s v=""/>
    <n v="2"/>
    <s v=""/>
    <n v="9"/>
    <n v="0.28571428571428498"/>
    <n v="7.1428571428571397E-2"/>
    <n v="37.895000000000003"/>
    <x v="1"/>
    <n v="0"/>
  </r>
  <r>
    <x v="7619"/>
    <n v="47"/>
    <s v="Female"/>
    <s v="Australia"/>
    <d v="2023-04-24T12:35:13"/>
    <x v="1"/>
    <n v="4"/>
    <n v="0"/>
    <n v="55"/>
    <n v="3"/>
    <n v="75.760000000000005"/>
    <s v=""/>
    <n v="2"/>
    <s v=""/>
    <n v="29"/>
    <n v="0"/>
    <n v="5.4545454545454501E-2"/>
    <n v="37.880000000000003"/>
    <x v="1"/>
    <n v="0"/>
  </r>
  <r>
    <x v="7620"/>
    <n v="28"/>
    <s v="Male"/>
    <s v="USA"/>
    <d v="2023-02-20T07:31:14"/>
    <x v="3"/>
    <n v="5"/>
    <n v="1"/>
    <n v="52"/>
    <n v="1"/>
    <n v="75.73"/>
    <s v=""/>
    <n v="2"/>
    <s v=""/>
    <n v="28"/>
    <n v="0.2"/>
    <n v="1.9230769230769201E-2"/>
    <n v="37.865000000000002"/>
    <x v="1"/>
    <n v="1"/>
  </r>
  <r>
    <x v="7621"/>
    <n v="38"/>
    <s v="Male"/>
    <s v="USA"/>
    <d v="2024-10-23T08:58:58"/>
    <x v="4"/>
    <n v="3"/>
    <n v="1"/>
    <n v="45"/>
    <n v="4"/>
    <n v="75.650000000000006"/>
    <s v=""/>
    <n v="2"/>
    <s v=""/>
    <n v="45"/>
    <n v="0.33333333333333298"/>
    <n v="8.8888888888888795E-2"/>
    <n v="37.825000000000003"/>
    <x v="1"/>
    <n v="0"/>
  </r>
  <r>
    <x v="7622"/>
    <n v="27"/>
    <s v="Female"/>
    <s v="Australia"/>
    <d v="2023-05-26T14:04:16"/>
    <x v="1"/>
    <n v="4"/>
    <n v="0"/>
    <n v="68"/>
    <n v="2"/>
    <n v="75.48"/>
    <s v=""/>
    <n v="2"/>
    <s v=""/>
    <n v="3"/>
    <n v="0"/>
    <n v="2.94117647058823E-2"/>
    <n v="37.74"/>
    <x v="1"/>
    <n v="1"/>
  </r>
  <r>
    <x v="7623"/>
    <n v="42"/>
    <s v="Female"/>
    <s v="UK"/>
    <d v="2024-07-09T02:09:01"/>
    <x v="2"/>
    <n v="1"/>
    <n v="1"/>
    <n v="60"/>
    <n v="4"/>
    <n v="75.22"/>
    <s v=""/>
    <n v="2"/>
    <s v=""/>
    <n v="3"/>
    <n v="1"/>
    <n v="6.6666666666666596E-2"/>
    <n v="37.61"/>
    <x v="1"/>
    <n v="0"/>
  </r>
  <r>
    <x v="7624"/>
    <n v="47"/>
    <s v="Female"/>
    <s v="UK"/>
    <d v="2024-01-07T10:02:34"/>
    <x v="2"/>
    <n v="2"/>
    <n v="1"/>
    <n v="65"/>
    <n v="2"/>
    <n v="75"/>
    <s v=""/>
    <n v="2"/>
    <s v=""/>
    <n v="7"/>
    <n v="0.5"/>
    <n v="3.0769230769230702E-2"/>
    <n v="37.5"/>
    <x v="1"/>
    <n v="0"/>
  </r>
  <r>
    <x v="7625"/>
    <n v="22"/>
    <s v="Male"/>
    <s v="USA"/>
    <d v="2023-06-12T16:21:55"/>
    <x v="0"/>
    <n v="4"/>
    <n v="0"/>
    <n v="50"/>
    <n v="4"/>
    <n v="74.87"/>
    <s v=""/>
    <n v="2"/>
    <s v=""/>
    <n v="95"/>
    <n v="0"/>
    <n v="0.08"/>
    <n v="37.435000000000002"/>
    <x v="1"/>
    <n v="1"/>
  </r>
  <r>
    <x v="7626"/>
    <n v="35"/>
    <s v="Male"/>
    <s v="Japan"/>
    <d v="2023-07-19T14:39:33"/>
    <x v="2"/>
    <n v="6"/>
    <n v="1"/>
    <n v="51"/>
    <n v="7"/>
    <n v="74.760000000000005"/>
    <s v=""/>
    <n v="2"/>
    <s v=""/>
    <n v="11"/>
    <n v="0.16666666666666599"/>
    <n v="0.13725490196078399"/>
    <n v="37.380000000000003"/>
    <x v="1"/>
    <n v="0"/>
  </r>
  <r>
    <x v="7627"/>
    <n v="22"/>
    <s v="Male"/>
    <s v="USA"/>
    <d v="2024-08-13T17:46:53"/>
    <x v="3"/>
    <n v="3"/>
    <n v="1"/>
    <n v="49"/>
    <n v="3"/>
    <n v="74.69"/>
    <s v=""/>
    <n v="2"/>
    <s v=""/>
    <n v="106"/>
    <n v="0.33333333333333298"/>
    <n v="6.1224489795918297E-2"/>
    <n v="37.344999999999999"/>
    <x v="1"/>
    <n v="1"/>
  </r>
  <r>
    <x v="7628"/>
    <n v="58"/>
    <s v="Female"/>
    <s v="Canada"/>
    <d v="2024-10-09T16:27:19"/>
    <x v="2"/>
    <n v="2"/>
    <n v="0"/>
    <n v="46"/>
    <n v="4"/>
    <n v="74.650000000000006"/>
    <s v=""/>
    <n v="2"/>
    <s v=""/>
    <n v="8"/>
    <n v="0"/>
    <n v="8.6956521739130405E-2"/>
    <n v="37.325000000000003"/>
    <x v="1"/>
    <n v="0"/>
  </r>
  <r>
    <x v="7629"/>
    <n v="37"/>
    <s v="Female"/>
    <s v="USA"/>
    <d v="2024-12-02T21:25:26"/>
    <x v="1"/>
    <n v="4"/>
    <n v="1"/>
    <n v="51"/>
    <n v="3"/>
    <n v="74.59"/>
    <s v=""/>
    <n v="2"/>
    <s v=""/>
    <n v="38"/>
    <n v="0.25"/>
    <n v="5.8823529411764698E-2"/>
    <n v="37.295000000000002"/>
    <x v="1"/>
    <n v="0"/>
  </r>
  <r>
    <x v="7630"/>
    <n v="28"/>
    <s v="Female"/>
    <s v="Canada"/>
    <d v="2024-03-01T16:28:17"/>
    <x v="4"/>
    <n v="1"/>
    <n v="1"/>
    <n v="35"/>
    <n v="3"/>
    <n v="74.55"/>
    <s v=""/>
    <n v="2"/>
    <s v=""/>
    <n v="31"/>
    <n v="1"/>
    <n v="8.5714285714285701E-2"/>
    <n v="37.274999999999999"/>
    <x v="1"/>
    <n v="0"/>
  </r>
  <r>
    <x v="7631"/>
    <n v="37"/>
    <s v="Female"/>
    <s v="USA"/>
    <d v="2023-09-03T18:53:30"/>
    <x v="1"/>
    <n v="5"/>
    <n v="1"/>
    <n v="48"/>
    <n v="2"/>
    <n v="74.52"/>
    <s v=""/>
    <n v="2"/>
    <s v=""/>
    <n v="34"/>
    <n v="0.2"/>
    <n v="4.1666666666666602E-2"/>
    <n v="37.26"/>
    <x v="1"/>
    <n v="0"/>
  </r>
  <r>
    <x v="7632"/>
    <n v="54"/>
    <s v="Male"/>
    <s v="USA"/>
    <d v="2024-11-05T15:17:21"/>
    <x v="1"/>
    <n v="2"/>
    <n v="0"/>
    <n v="50"/>
    <n v="1"/>
    <n v="74.319999999999993"/>
    <s v=""/>
    <n v="2"/>
    <s v=""/>
    <n v="4"/>
    <n v="0"/>
    <n v="0.02"/>
    <n v="37.159999999999997"/>
    <x v="1"/>
    <n v="0"/>
  </r>
  <r>
    <x v="7633"/>
    <n v="41"/>
    <s v="Male"/>
    <s v="Japan"/>
    <d v="2024-12-14T13:46:02"/>
    <x v="4"/>
    <n v="3"/>
    <n v="1"/>
    <n v="50"/>
    <n v="4"/>
    <n v="73.900000000000006"/>
    <s v=""/>
    <n v="2"/>
    <s v=""/>
    <n v="48"/>
    <n v="0.33333333333333298"/>
    <n v="0.08"/>
    <n v="36.950000000000003"/>
    <x v="1"/>
    <n v="0"/>
  </r>
  <r>
    <x v="7634"/>
    <n v="23"/>
    <s v="Female"/>
    <s v="Canada"/>
    <d v="2024-12-11T14:13:16"/>
    <x v="0"/>
    <n v="1"/>
    <n v="0"/>
    <n v="54"/>
    <n v="4"/>
    <n v="73.790000000000006"/>
    <s v=""/>
    <n v="2"/>
    <s v=""/>
    <n v="20"/>
    <n v="0"/>
    <n v="7.4074074074074001E-2"/>
    <n v="36.895000000000003"/>
    <x v="1"/>
    <n v="0"/>
  </r>
  <r>
    <x v="7635"/>
    <n v="25"/>
    <s v="Female"/>
    <s v="UK"/>
    <d v="2023-05-06T00:33:00"/>
    <x v="3"/>
    <n v="4"/>
    <n v="2"/>
    <n v="51"/>
    <n v="3"/>
    <n v="73.709999999999994"/>
    <s v=""/>
    <n v="2"/>
    <s v=""/>
    <n v="81"/>
    <n v="0.5"/>
    <n v="5.8823529411764698E-2"/>
    <n v="36.854999999999997"/>
    <x v="1"/>
    <n v="0"/>
  </r>
  <r>
    <x v="7636"/>
    <n v="19"/>
    <s v="Female"/>
    <s v="USA"/>
    <d v="2024-01-10T21:16:11"/>
    <x v="3"/>
    <n v="4"/>
    <n v="0"/>
    <n v="61"/>
    <n v="1"/>
    <n v="73.44"/>
    <s v=""/>
    <n v="2"/>
    <s v=""/>
    <n v="12"/>
    <n v="0"/>
    <n v="1.63934426229508E-2"/>
    <n v="36.72"/>
    <x v="1"/>
    <n v="1"/>
  </r>
  <r>
    <x v="7637"/>
    <n v="26"/>
    <s v="Male"/>
    <s v="Canada"/>
    <d v="2024-08-16T01:15:58"/>
    <x v="3"/>
    <n v="3"/>
    <n v="1"/>
    <n v="48"/>
    <n v="4"/>
    <n v="73.44"/>
    <s v=""/>
    <n v="2"/>
    <s v=""/>
    <n v="51"/>
    <n v="0.33333333333333298"/>
    <n v="8.3333333333333301E-2"/>
    <n v="36.72"/>
    <x v="1"/>
    <n v="0"/>
  </r>
  <r>
    <x v="7638"/>
    <n v="25"/>
    <s v="Male"/>
    <s v="Canada"/>
    <d v="2023-03-17T01:47:25"/>
    <x v="5"/>
    <n v="5"/>
    <n v="4"/>
    <n v="53"/>
    <n v="2"/>
    <n v="73.38"/>
    <s v=""/>
    <n v="2"/>
    <s v=""/>
    <n v="45"/>
    <n v="0.8"/>
    <n v="3.7735849056603703E-2"/>
    <n v="36.69"/>
    <x v="1"/>
    <n v="0"/>
  </r>
  <r>
    <x v="7639"/>
    <n v="25"/>
    <s v="Male"/>
    <s v="USA"/>
    <d v="2023-08-18T13:02:21"/>
    <x v="4"/>
    <n v="1"/>
    <n v="0"/>
    <n v="54"/>
    <n v="3"/>
    <n v="73.34"/>
    <s v=""/>
    <n v="2"/>
    <s v=""/>
    <n v="60"/>
    <n v="0"/>
    <n v="5.5555555555555497E-2"/>
    <n v="36.67"/>
    <x v="1"/>
    <n v="0"/>
  </r>
  <r>
    <x v="7640"/>
    <n v="36"/>
    <s v="Female"/>
    <s v="UK"/>
    <d v="2023-05-05T15:47:22"/>
    <x v="3"/>
    <n v="3"/>
    <n v="1"/>
    <n v="44"/>
    <n v="4"/>
    <n v="73.17"/>
    <s v=""/>
    <n v="2"/>
    <s v=""/>
    <n v="0"/>
    <n v="0.33333333333333298"/>
    <n v="9.0909090909090898E-2"/>
    <n v="36.585000000000001"/>
    <x v="1"/>
    <n v="0"/>
  </r>
  <r>
    <x v="7641"/>
    <n v="26"/>
    <s v="Male"/>
    <s v="USA"/>
    <d v="2023-04-14T05:49:35"/>
    <x v="4"/>
    <n v="4"/>
    <n v="2"/>
    <n v="45"/>
    <n v="2"/>
    <n v="72.62"/>
    <s v=""/>
    <n v="2"/>
    <s v=""/>
    <n v="0"/>
    <n v="0.5"/>
    <n v="4.4444444444444398E-2"/>
    <n v="36.31"/>
    <x v="1"/>
    <n v="0"/>
  </r>
  <r>
    <x v="7642"/>
    <n v="46"/>
    <s v="Female"/>
    <s v="Japan"/>
    <d v="2024-02-11T00:51:07"/>
    <x v="4"/>
    <n v="4"/>
    <n v="2"/>
    <n v="44"/>
    <n v="2"/>
    <n v="72.45"/>
    <s v=""/>
    <n v="2"/>
    <s v=""/>
    <n v="25"/>
    <n v="0.5"/>
    <n v="4.54545454545454E-2"/>
    <n v="36.225000000000001"/>
    <x v="1"/>
    <n v="0"/>
  </r>
  <r>
    <x v="7643"/>
    <n v="40"/>
    <s v="Female"/>
    <s v="USA"/>
    <d v="2024-08-07T11:23:20"/>
    <x v="1"/>
    <n v="6"/>
    <n v="3"/>
    <n v="52"/>
    <n v="1"/>
    <n v="72.400000000000006"/>
    <s v=""/>
    <n v="2"/>
    <s v=""/>
    <n v="18"/>
    <n v="0.5"/>
    <n v="1.9230769230769201E-2"/>
    <n v="36.200000000000003"/>
    <x v="1"/>
    <n v="0"/>
  </r>
  <r>
    <x v="7644"/>
    <n v="30"/>
    <s v="Male"/>
    <s v="USA"/>
    <d v="2023-02-23T23:07:41"/>
    <x v="3"/>
    <n v="2"/>
    <n v="1"/>
    <n v="66"/>
    <n v="2"/>
    <n v="72.239999999999995"/>
    <s v=""/>
    <n v="2"/>
    <s v=""/>
    <n v="23"/>
    <n v="0.5"/>
    <n v="3.03030303030303E-2"/>
    <n v="36.119999999999997"/>
    <x v="1"/>
    <n v="0"/>
  </r>
  <r>
    <x v="7645"/>
    <n v="45"/>
    <s v="Female"/>
    <s v="Canada"/>
    <d v="2023-11-15T17:34:39"/>
    <x v="0"/>
    <n v="4"/>
    <n v="0"/>
    <n v="52"/>
    <n v="1"/>
    <n v="72.22"/>
    <s v=""/>
    <n v="2"/>
    <s v=""/>
    <n v="2"/>
    <n v="0"/>
    <n v="1.9230769230769201E-2"/>
    <n v="36.11"/>
    <x v="1"/>
    <n v="0"/>
  </r>
  <r>
    <x v="7646"/>
    <n v="48"/>
    <s v="Male"/>
    <s v="Canada"/>
    <d v="2024-05-09T00:11:17"/>
    <x v="0"/>
    <n v="5"/>
    <n v="0"/>
    <n v="53"/>
    <n v="1"/>
    <n v="71.989999999999995"/>
    <s v=""/>
    <n v="2"/>
    <s v=""/>
    <n v="5"/>
    <n v="0"/>
    <n v="1.8867924528301799E-2"/>
    <n v="35.994999999999997"/>
    <x v="1"/>
    <n v="0"/>
  </r>
  <r>
    <x v="7647"/>
    <n v="30"/>
    <s v="Male"/>
    <s v="France"/>
    <d v="2024-09-23T22:17:02"/>
    <x v="2"/>
    <n v="1"/>
    <n v="1"/>
    <n v="54"/>
    <n v="3"/>
    <n v="71.97"/>
    <s v=""/>
    <n v="2"/>
    <s v=""/>
    <n v="37"/>
    <n v="1"/>
    <n v="5.5555555555555497E-2"/>
    <n v="35.984999999999999"/>
    <x v="1"/>
    <n v="0"/>
  </r>
  <r>
    <x v="7648"/>
    <n v="26"/>
    <s v="Female"/>
    <s v="Australia"/>
    <d v="2023-01-10T10:19:08"/>
    <x v="4"/>
    <n v="1"/>
    <n v="0"/>
    <n v="46"/>
    <n v="2"/>
    <n v="71.92"/>
    <s v=""/>
    <n v="2"/>
    <s v=""/>
    <n v="16"/>
    <n v="0"/>
    <n v="4.3478260869565202E-2"/>
    <n v="35.96"/>
    <x v="1"/>
    <n v="0"/>
  </r>
  <r>
    <x v="7649"/>
    <n v="38"/>
    <s v="Female"/>
    <s v="USA"/>
    <d v="2023-12-19T20:42:21"/>
    <x v="2"/>
    <n v="3"/>
    <n v="1"/>
    <n v="51"/>
    <n v="1"/>
    <n v="71.92"/>
    <s v=""/>
    <n v="2"/>
    <s v=""/>
    <n v="15"/>
    <n v="0.33333333333333298"/>
    <n v="1.9607843137254902E-2"/>
    <n v="35.96"/>
    <x v="1"/>
    <n v="0"/>
  </r>
  <r>
    <x v="7650"/>
    <n v="35"/>
    <s v="Female"/>
    <s v="Canada"/>
    <d v="2024-09-12T17:37:17"/>
    <x v="4"/>
    <n v="3"/>
    <n v="0"/>
    <n v="49"/>
    <n v="3"/>
    <n v="71.83"/>
    <s v=""/>
    <n v="2"/>
    <s v=""/>
    <n v="79"/>
    <n v="0"/>
    <n v="6.1224489795918297E-2"/>
    <n v="35.914999999999999"/>
    <x v="1"/>
    <n v="0"/>
  </r>
  <r>
    <x v="7651"/>
    <n v="44"/>
    <s v="Female"/>
    <s v="USA"/>
    <d v="2024-01-16T21:49:19"/>
    <x v="2"/>
    <n v="1"/>
    <n v="0"/>
    <n v="53"/>
    <n v="1"/>
    <n v="71.739999999999995"/>
    <s v=""/>
    <n v="2"/>
    <s v=""/>
    <n v="1"/>
    <n v="0"/>
    <n v="1.8867924528301799E-2"/>
    <n v="35.869999999999997"/>
    <x v="1"/>
    <n v="0"/>
  </r>
  <r>
    <x v="7652"/>
    <n v="30"/>
    <s v="Female"/>
    <s v="Germany"/>
    <d v="2023-12-31T08:40:07"/>
    <x v="2"/>
    <n v="3"/>
    <n v="1"/>
    <n v="46"/>
    <n v="3"/>
    <n v="71.72"/>
    <s v=""/>
    <n v="2"/>
    <s v=""/>
    <n v="101"/>
    <n v="0.33333333333333298"/>
    <n v="6.5217391304347797E-2"/>
    <n v="35.86"/>
    <x v="1"/>
    <n v="1"/>
  </r>
  <r>
    <x v="7653"/>
    <n v="23"/>
    <s v="Male"/>
    <s v="USA"/>
    <d v="2023-10-01T05:24:23"/>
    <x v="2"/>
    <n v="1"/>
    <n v="1"/>
    <n v="44"/>
    <n v="0"/>
    <n v="71.67"/>
    <s v=""/>
    <n v="2"/>
    <s v=""/>
    <n v="22"/>
    <n v="1"/>
    <n v="0"/>
    <n v="35.835000000000001"/>
    <x v="1"/>
    <n v="0"/>
  </r>
  <r>
    <x v="7654"/>
    <n v="44"/>
    <s v="Female"/>
    <s v="UK"/>
    <d v="2023-01-11T02:22:49"/>
    <x v="1"/>
    <n v="1"/>
    <n v="0"/>
    <n v="51"/>
    <n v="4"/>
    <n v="71.569999999999993"/>
    <s v=""/>
    <n v="2"/>
    <s v=""/>
    <n v="59"/>
    <n v="0"/>
    <n v="7.8431372549019607E-2"/>
    <n v="35.784999999999997"/>
    <x v="1"/>
    <n v="0"/>
  </r>
  <r>
    <x v="7655"/>
    <n v="52"/>
    <s v="Female"/>
    <s v="USA"/>
    <d v="2023-01-23T15:09:55"/>
    <x v="0"/>
    <n v="1"/>
    <n v="0"/>
    <n v="48"/>
    <n v="1"/>
    <n v="71.540000000000006"/>
    <s v=""/>
    <n v="2"/>
    <s v=""/>
    <n v="17"/>
    <n v="0"/>
    <n v="2.0833333333333301E-2"/>
    <n v="35.770000000000003"/>
    <x v="1"/>
    <n v="1"/>
  </r>
  <r>
    <x v="7656"/>
    <n v="30"/>
    <s v="Male"/>
    <s v="UK"/>
    <d v="2023-04-07T13:12:47"/>
    <x v="1"/>
    <n v="5"/>
    <n v="1"/>
    <n v="61"/>
    <n v="2"/>
    <n v="71.11"/>
    <s v=""/>
    <n v="2"/>
    <s v=""/>
    <n v="12"/>
    <n v="0.2"/>
    <n v="3.2786885245901599E-2"/>
    <n v="35.555"/>
    <x v="1"/>
    <n v="0"/>
  </r>
  <r>
    <x v="7657"/>
    <n v="36"/>
    <s v="Female"/>
    <s v="Japan"/>
    <d v="2023-04-27T03:22:20"/>
    <x v="1"/>
    <n v="1"/>
    <n v="0"/>
    <n v="64"/>
    <n v="4"/>
    <n v="71.099999999999994"/>
    <s v=""/>
    <n v="2"/>
    <s v=""/>
    <n v="16"/>
    <n v="0"/>
    <n v="6.25E-2"/>
    <n v="35.549999999999997"/>
    <x v="1"/>
    <n v="0"/>
  </r>
  <r>
    <x v="7658"/>
    <n v="18"/>
    <s v="Female"/>
    <s v="USA"/>
    <d v="2023-12-08T14:35:00"/>
    <x v="4"/>
    <n v="2"/>
    <n v="0"/>
    <n v="47"/>
    <n v="4"/>
    <n v="71.099999999999994"/>
    <s v=""/>
    <n v="2"/>
    <s v=""/>
    <n v="22"/>
    <n v="0"/>
    <n v="8.5106382978723402E-2"/>
    <n v="35.549999999999997"/>
    <x v="1"/>
    <n v="0"/>
  </r>
  <r>
    <x v="7659"/>
    <n v="25"/>
    <s v="Male"/>
    <s v="Japan"/>
    <d v="2024-08-12T02:21:30"/>
    <x v="2"/>
    <n v="1"/>
    <n v="1"/>
    <n v="53"/>
    <n v="1"/>
    <n v="71.040000000000006"/>
    <s v=""/>
    <n v="2"/>
    <s v=""/>
    <n v="50"/>
    <n v="1"/>
    <n v="1.8867924528301799E-2"/>
    <n v="35.520000000000003"/>
    <x v="1"/>
    <n v="0"/>
  </r>
  <r>
    <x v="7660"/>
    <n v="25"/>
    <s v="Female"/>
    <s v="Germany"/>
    <d v="2024-02-03T07:25:00"/>
    <x v="4"/>
    <n v="3"/>
    <n v="1"/>
    <n v="56"/>
    <n v="4"/>
    <n v="71"/>
    <s v=""/>
    <n v="2"/>
    <s v=""/>
    <n v="73"/>
    <n v="0.33333333333333298"/>
    <n v="7.1428571428571397E-2"/>
    <n v="35.5"/>
    <x v="1"/>
    <n v="0"/>
  </r>
  <r>
    <x v="7661"/>
    <n v="38"/>
    <s v="Male"/>
    <s v="UK"/>
    <d v="2024-08-17T10:50:56"/>
    <x v="2"/>
    <n v="5"/>
    <n v="4"/>
    <n v="45"/>
    <n v="1"/>
    <n v="70.92"/>
    <s v=""/>
    <n v="2"/>
    <s v=""/>
    <n v="1"/>
    <n v="0.8"/>
    <n v="2.2222222222222199E-2"/>
    <n v="35.46"/>
    <x v="1"/>
    <n v="0"/>
  </r>
  <r>
    <x v="7662"/>
    <n v="30"/>
    <s v="Female"/>
    <s v="Canada"/>
    <d v="2024-11-13T13:06:18"/>
    <x v="2"/>
    <n v="4"/>
    <n v="0"/>
    <n v="53"/>
    <n v="1"/>
    <n v="70.709999999999994"/>
    <s v=""/>
    <n v="2"/>
    <s v=""/>
    <n v="5"/>
    <n v="0"/>
    <n v="1.8867924528301799E-2"/>
    <n v="35.354999999999997"/>
    <x v="1"/>
    <n v="0"/>
  </r>
  <r>
    <x v="7663"/>
    <n v="18"/>
    <s v="Male"/>
    <s v="USA"/>
    <d v="2024-09-18T09:24:46"/>
    <x v="2"/>
    <n v="1"/>
    <n v="1"/>
    <n v="56"/>
    <n v="2"/>
    <n v="70.650000000000006"/>
    <s v=""/>
    <n v="2"/>
    <s v=""/>
    <n v="46"/>
    <n v="1"/>
    <n v="3.5714285714285698E-2"/>
    <n v="35.325000000000003"/>
    <x v="1"/>
    <n v="0"/>
  </r>
  <r>
    <x v="7664"/>
    <n v="40"/>
    <s v="Other"/>
    <s v="USA"/>
    <d v="2023-03-03T23:51:50"/>
    <x v="2"/>
    <n v="3"/>
    <n v="1"/>
    <n v="67"/>
    <n v="3"/>
    <n v="70.510000000000005"/>
    <s v=""/>
    <n v="2"/>
    <s v=""/>
    <n v="64"/>
    <n v="0.33333333333333298"/>
    <n v="4.4776119402985003E-2"/>
    <n v="35.255000000000003"/>
    <x v="1"/>
    <n v="0"/>
  </r>
  <r>
    <x v="7665"/>
    <n v="42"/>
    <s v="Male"/>
    <s v="USA"/>
    <d v="2024-05-26T03:56:32"/>
    <x v="3"/>
    <n v="2"/>
    <n v="0"/>
    <n v="51"/>
    <n v="4"/>
    <n v="70.39"/>
    <s v=""/>
    <n v="2"/>
    <s v=""/>
    <n v="26"/>
    <n v="0"/>
    <n v="7.8431372549019607E-2"/>
    <n v="35.195"/>
    <x v="1"/>
    <n v="0"/>
  </r>
  <r>
    <x v="7666"/>
    <n v="23"/>
    <s v="Female"/>
    <s v="France"/>
    <d v="2023-05-26T11:09:03"/>
    <x v="1"/>
    <n v="3"/>
    <n v="1"/>
    <n v="47"/>
    <n v="2"/>
    <n v="70.33"/>
    <s v=""/>
    <n v="2"/>
    <s v=""/>
    <n v="8"/>
    <n v="0.33333333333333298"/>
    <n v="4.2553191489361701E-2"/>
    <n v="35.164999999999999"/>
    <x v="1"/>
    <n v="1"/>
  </r>
  <r>
    <x v="7667"/>
    <n v="50"/>
    <s v="Male"/>
    <s v="Canada"/>
    <d v="2024-01-23T17:21:20"/>
    <x v="3"/>
    <n v="2"/>
    <n v="0"/>
    <n v="53"/>
    <n v="3"/>
    <n v="70.3"/>
    <s v=""/>
    <n v="2"/>
    <s v=""/>
    <n v="25"/>
    <n v="0"/>
    <n v="5.6603773584905599E-2"/>
    <n v="35.15"/>
    <x v="1"/>
    <n v="0"/>
  </r>
  <r>
    <x v="7668"/>
    <n v="37"/>
    <s v="Other"/>
    <s v="Germany"/>
    <d v="2024-05-28T07:02:48"/>
    <x v="3"/>
    <n v="3"/>
    <n v="1"/>
    <n v="49"/>
    <n v="4"/>
    <n v="69.959999999999994"/>
    <s v=""/>
    <n v="2"/>
    <s v=""/>
    <n v="20"/>
    <n v="0.33333333333333298"/>
    <n v="8.16326530612244E-2"/>
    <n v="34.979999999999997"/>
    <x v="1"/>
    <n v="0"/>
  </r>
  <r>
    <x v="7669"/>
    <n v="43"/>
    <s v="Male"/>
    <s v="USA"/>
    <d v="2024-10-10T09:58:37"/>
    <x v="4"/>
    <n v="3"/>
    <n v="0"/>
    <n v="48"/>
    <n v="1"/>
    <n v="69.959999999999994"/>
    <s v=""/>
    <n v="2"/>
    <s v=""/>
    <n v="32"/>
    <n v="0"/>
    <n v="2.0833333333333301E-2"/>
    <n v="34.979999999999997"/>
    <x v="1"/>
    <n v="0"/>
  </r>
  <r>
    <x v="7670"/>
    <n v="36"/>
    <s v="Male"/>
    <s v="UK"/>
    <d v="2023-08-24T07:45:02"/>
    <x v="4"/>
    <n v="3"/>
    <n v="1"/>
    <n v="40"/>
    <n v="2"/>
    <n v="69.87"/>
    <s v=""/>
    <n v="2"/>
    <s v=""/>
    <n v="5"/>
    <n v="0.33333333333333298"/>
    <n v="0.05"/>
    <n v="34.935000000000002"/>
    <x v="1"/>
    <n v="0"/>
  </r>
  <r>
    <x v="7671"/>
    <n v="35"/>
    <s v="Female"/>
    <s v="Australia"/>
    <d v="2023-10-01T02:29:10"/>
    <x v="0"/>
    <n v="3"/>
    <n v="1"/>
    <n v="45"/>
    <n v="1"/>
    <n v="69.87"/>
    <s v=""/>
    <n v="2"/>
    <s v=""/>
    <n v="34"/>
    <n v="0.33333333333333298"/>
    <n v="2.2222222222222199E-2"/>
    <n v="34.935000000000002"/>
    <x v="1"/>
    <n v="1"/>
  </r>
  <r>
    <x v="7672"/>
    <n v="40"/>
    <s v="Female"/>
    <s v="Germany"/>
    <d v="2024-04-13T08:01:00"/>
    <x v="3"/>
    <n v="5"/>
    <n v="1"/>
    <n v="47"/>
    <n v="0"/>
    <n v="69.77"/>
    <s v=""/>
    <n v="2"/>
    <s v=""/>
    <n v="5"/>
    <n v="0.2"/>
    <n v="0"/>
    <n v="34.884999999999998"/>
    <x v="1"/>
    <n v="0"/>
  </r>
  <r>
    <x v="7673"/>
    <n v="27"/>
    <s v="Male"/>
    <s v="USA"/>
    <d v="2023-05-24T19:43:40"/>
    <x v="0"/>
    <n v="1"/>
    <n v="1"/>
    <n v="52"/>
    <n v="3"/>
    <n v="69.760000000000005"/>
    <s v=""/>
    <n v="2"/>
    <s v=""/>
    <n v="126"/>
    <n v="1"/>
    <n v="5.7692307692307598E-2"/>
    <n v="34.880000000000003"/>
    <x v="1"/>
    <n v="0"/>
  </r>
  <r>
    <x v="7674"/>
    <n v="23"/>
    <s v="Female"/>
    <s v="USA"/>
    <d v="2023-02-15T20:55:54"/>
    <x v="2"/>
    <n v="4"/>
    <n v="2"/>
    <n v="45"/>
    <n v="4"/>
    <n v="69.7"/>
    <s v=""/>
    <n v="2"/>
    <s v=""/>
    <n v="53"/>
    <n v="0.5"/>
    <n v="8.8888888888888795E-2"/>
    <n v="34.85"/>
    <x v="1"/>
    <n v="0"/>
  </r>
  <r>
    <x v="7675"/>
    <n v="45"/>
    <s v="Male"/>
    <s v="Germany"/>
    <d v="2024-07-02T22:40:40"/>
    <x v="3"/>
    <n v="1"/>
    <n v="0"/>
    <n v="56"/>
    <n v="1"/>
    <n v="69.680000000000007"/>
    <s v=""/>
    <n v="2"/>
    <s v=""/>
    <n v="0"/>
    <n v="0"/>
    <n v="1.7857142857142801E-2"/>
    <n v="34.840000000000003"/>
    <x v="1"/>
    <n v="1"/>
  </r>
  <r>
    <x v="7676"/>
    <n v="46"/>
    <s v="Male"/>
    <s v="UK"/>
    <d v="2023-02-18T16:05:50"/>
    <x v="5"/>
    <n v="2"/>
    <n v="1"/>
    <n v="56"/>
    <n v="2"/>
    <n v="69.64"/>
    <s v=""/>
    <n v="2"/>
    <s v=""/>
    <n v="1"/>
    <n v="0.5"/>
    <n v="3.5714285714285698E-2"/>
    <n v="34.82"/>
    <x v="1"/>
    <n v="0"/>
  </r>
  <r>
    <x v="7677"/>
    <n v="29"/>
    <s v="Female"/>
    <s v="Canada"/>
    <d v="2023-08-23T01:05:17"/>
    <x v="2"/>
    <n v="2"/>
    <n v="0"/>
    <n v="55"/>
    <n v="1"/>
    <n v="69.459999999999994"/>
    <s v=""/>
    <n v="2"/>
    <s v=""/>
    <n v="20"/>
    <n v="0"/>
    <n v="1.8181818181818101E-2"/>
    <n v="34.729999999999997"/>
    <x v="1"/>
    <n v="0"/>
  </r>
  <r>
    <x v="7678"/>
    <n v="39"/>
    <s v="Other"/>
    <s v="Australia"/>
    <d v="2023-11-07T12:27:40"/>
    <x v="2"/>
    <n v="4"/>
    <n v="0"/>
    <n v="51"/>
    <n v="1"/>
    <n v="69.31"/>
    <s v=""/>
    <n v="2"/>
    <s v=""/>
    <n v="16"/>
    <n v="0"/>
    <n v="1.9607843137254902E-2"/>
    <n v="34.655000000000001"/>
    <x v="1"/>
    <n v="0"/>
  </r>
  <r>
    <x v="7679"/>
    <n v="37"/>
    <s v="Male"/>
    <s v="France"/>
    <d v="2023-09-04T10:57:10"/>
    <x v="5"/>
    <n v="4"/>
    <n v="2"/>
    <n v="45"/>
    <n v="1"/>
    <n v="69.180000000000007"/>
    <s v=""/>
    <n v="2"/>
    <s v=""/>
    <n v="0"/>
    <n v="0.5"/>
    <n v="2.2222222222222199E-2"/>
    <n v="34.590000000000003"/>
    <x v="1"/>
    <n v="0"/>
  </r>
  <r>
    <x v="7680"/>
    <n v="27"/>
    <s v="Female"/>
    <s v="Canada"/>
    <d v="2024-09-11T13:52:45"/>
    <x v="4"/>
    <n v="3"/>
    <n v="2"/>
    <n v="39"/>
    <n v="1"/>
    <n v="69.099999999999994"/>
    <s v=""/>
    <n v="2"/>
    <s v=""/>
    <n v="39"/>
    <n v="0.66666666666666596"/>
    <n v="2.5641025641025599E-2"/>
    <n v="34.549999999999997"/>
    <x v="1"/>
    <n v="0"/>
  </r>
  <r>
    <x v="7681"/>
    <n v="40"/>
    <s v="Female"/>
    <s v="USA"/>
    <d v="2023-05-14T14:25:38"/>
    <x v="4"/>
    <n v="3"/>
    <n v="2"/>
    <n v="48"/>
    <n v="2"/>
    <n v="69.09"/>
    <s v=""/>
    <n v="2"/>
    <s v=""/>
    <n v="48"/>
    <n v="0.66666666666666596"/>
    <n v="4.1666666666666602E-2"/>
    <n v="34.545000000000002"/>
    <x v="1"/>
    <n v="0"/>
  </r>
  <r>
    <x v="7682"/>
    <n v="30"/>
    <s v="Male"/>
    <s v="Japan"/>
    <d v="2024-05-03T12:46:37"/>
    <x v="2"/>
    <n v="4"/>
    <n v="1"/>
    <n v="51"/>
    <n v="3"/>
    <n v="69.05"/>
    <s v=""/>
    <n v="2"/>
    <s v=""/>
    <n v="18"/>
    <n v="0.25"/>
    <n v="5.8823529411764698E-2"/>
    <n v="34.524999999999999"/>
    <x v="1"/>
    <n v="0"/>
  </r>
  <r>
    <x v="7683"/>
    <n v="39"/>
    <s v="Female"/>
    <s v="USA"/>
    <d v="2024-08-17T18:08:58"/>
    <x v="5"/>
    <n v="3"/>
    <n v="1"/>
    <n v="57"/>
    <n v="3"/>
    <n v="69.05"/>
    <s v=""/>
    <n v="2"/>
    <s v=""/>
    <n v="18"/>
    <n v="0.33333333333333298"/>
    <n v="5.2631578947368397E-2"/>
    <n v="34.524999999999999"/>
    <x v="1"/>
    <n v="0"/>
  </r>
  <r>
    <x v="7684"/>
    <n v="41"/>
    <s v="Male"/>
    <s v="France"/>
    <d v="2024-09-26T05:46:07"/>
    <x v="1"/>
    <n v="5"/>
    <n v="3"/>
    <n v="46"/>
    <n v="1"/>
    <n v="69.02"/>
    <s v=""/>
    <n v="2"/>
    <s v=""/>
    <n v="0"/>
    <n v="0.6"/>
    <n v="2.1739130434782601E-2"/>
    <n v="34.51"/>
    <x v="1"/>
    <n v="1"/>
  </r>
  <r>
    <x v="7685"/>
    <n v="29"/>
    <s v="Female"/>
    <s v="Canada"/>
    <d v="2023-04-13T03:32:39"/>
    <x v="3"/>
    <n v="4"/>
    <n v="1"/>
    <n v="48"/>
    <n v="1"/>
    <n v="68.959999999999994"/>
    <s v=""/>
    <n v="2"/>
    <s v=""/>
    <n v="5"/>
    <n v="0.25"/>
    <n v="2.0833333333333301E-2"/>
    <n v="34.479999999999997"/>
    <x v="1"/>
    <n v="0"/>
  </r>
  <r>
    <x v="7686"/>
    <n v="57"/>
    <s v="Male"/>
    <s v="USA"/>
    <d v="2024-08-01T04:59:47"/>
    <x v="4"/>
    <n v="4"/>
    <n v="1"/>
    <n v="60"/>
    <n v="4"/>
    <n v="68.94"/>
    <s v=""/>
    <n v="2"/>
    <s v=""/>
    <n v="28"/>
    <n v="0.25"/>
    <n v="6.6666666666666596E-2"/>
    <n v="34.47"/>
    <x v="1"/>
    <n v="0"/>
  </r>
  <r>
    <x v="7687"/>
    <n v="32"/>
    <s v="Male"/>
    <s v="USA"/>
    <d v="2023-06-28T16:22:39"/>
    <x v="2"/>
    <n v="4"/>
    <n v="1"/>
    <n v="47"/>
    <n v="1"/>
    <n v="68.92"/>
    <s v=""/>
    <n v="2"/>
    <s v=""/>
    <n v="28"/>
    <n v="0.25"/>
    <n v="2.1276595744680799E-2"/>
    <n v="34.46"/>
    <x v="1"/>
    <n v="0"/>
  </r>
  <r>
    <x v="7688"/>
    <n v="19"/>
    <s v="Male"/>
    <s v="Australia"/>
    <d v="2024-02-19T05:58:07"/>
    <x v="2"/>
    <n v="3"/>
    <n v="1"/>
    <n v="41"/>
    <n v="2"/>
    <n v="68.77"/>
    <s v=""/>
    <n v="2"/>
    <s v=""/>
    <n v="20"/>
    <n v="0.33333333333333298"/>
    <n v="4.8780487804878002E-2"/>
    <n v="34.384999999999998"/>
    <x v="1"/>
    <n v="0"/>
  </r>
  <r>
    <x v="7689"/>
    <n v="54"/>
    <s v="Female"/>
    <s v="Germany"/>
    <d v="2024-06-13T07:03:31"/>
    <x v="2"/>
    <n v="6"/>
    <n v="3"/>
    <n v="52"/>
    <n v="3"/>
    <n v="68.72"/>
    <s v=""/>
    <n v="2"/>
    <s v=""/>
    <n v="22"/>
    <n v="0.5"/>
    <n v="5.7692307692307598E-2"/>
    <n v="34.36"/>
    <x v="1"/>
    <n v="0"/>
  </r>
  <r>
    <x v="7690"/>
    <n v="38"/>
    <s v="Female"/>
    <s v="UK"/>
    <d v="2023-10-17T06:52:43"/>
    <x v="4"/>
    <n v="3"/>
    <n v="1"/>
    <n v="38"/>
    <n v="0"/>
    <n v="68.69"/>
    <s v=""/>
    <n v="2"/>
    <s v=""/>
    <n v="10"/>
    <n v="0.33333333333333298"/>
    <n v="0"/>
    <n v="34.344999999999999"/>
    <x v="1"/>
    <n v="0"/>
  </r>
  <r>
    <x v="7691"/>
    <n v="19"/>
    <s v="Male"/>
    <s v="Australia"/>
    <d v="2023-06-02T15:26:43"/>
    <x v="1"/>
    <n v="4"/>
    <n v="1"/>
    <n v="33"/>
    <n v="0"/>
    <n v="68.56"/>
    <s v=""/>
    <n v="2"/>
    <s v=""/>
    <n v="5"/>
    <n v="0.25"/>
    <n v="0"/>
    <n v="34.28"/>
    <x v="1"/>
    <n v="0"/>
  </r>
  <r>
    <x v="7692"/>
    <n v="34"/>
    <s v="Female"/>
    <s v="Germany"/>
    <d v="2024-04-13T21:09:28"/>
    <x v="4"/>
    <n v="3"/>
    <n v="1"/>
    <n v="41"/>
    <n v="1"/>
    <n v="68.400000000000006"/>
    <s v=""/>
    <n v="2"/>
    <s v=""/>
    <n v="54"/>
    <n v="0.33333333333333298"/>
    <n v="2.4390243902439001E-2"/>
    <n v="34.200000000000003"/>
    <x v="1"/>
    <n v="0"/>
  </r>
  <r>
    <x v="7693"/>
    <n v="34"/>
    <s v="Male"/>
    <s v="USA"/>
    <d v="2023-03-08T08:59:34"/>
    <x v="0"/>
    <n v="2"/>
    <n v="1"/>
    <n v="52"/>
    <n v="2"/>
    <n v="68.33"/>
    <s v=""/>
    <n v="2"/>
    <s v=""/>
    <n v="87"/>
    <n v="0.5"/>
    <n v="3.8461538461538401E-2"/>
    <n v="34.164999999999999"/>
    <x v="1"/>
    <n v="0"/>
  </r>
  <r>
    <x v="7694"/>
    <n v="29"/>
    <s v="Male"/>
    <s v="USA"/>
    <d v="2024-03-29T01:31:34"/>
    <x v="2"/>
    <n v="3"/>
    <n v="2"/>
    <n v="54"/>
    <n v="4"/>
    <n v="68.010000000000005"/>
    <s v=""/>
    <n v="2"/>
    <s v=""/>
    <n v="13"/>
    <n v="0.66666666666666596"/>
    <n v="7.4074074074074001E-2"/>
    <n v="34.005000000000003"/>
    <x v="1"/>
    <n v="0"/>
  </r>
  <r>
    <x v="7695"/>
    <n v="34"/>
    <s v="Female"/>
    <s v="UK"/>
    <d v="2023-04-03T02:37:27"/>
    <x v="2"/>
    <n v="5"/>
    <n v="3"/>
    <n v="51"/>
    <n v="4"/>
    <n v="67.94"/>
    <s v=""/>
    <n v="2"/>
    <s v=""/>
    <n v="106"/>
    <n v="0.6"/>
    <n v="7.8431372549019607E-2"/>
    <n v="33.97"/>
    <x v="1"/>
    <n v="1"/>
  </r>
  <r>
    <x v="7696"/>
    <n v="31"/>
    <s v="Female"/>
    <s v="USA"/>
    <d v="2023-09-27T22:33:36"/>
    <x v="5"/>
    <n v="4"/>
    <n v="1"/>
    <n v="60"/>
    <n v="3"/>
    <n v="67.88"/>
    <s v=""/>
    <n v="2"/>
    <s v=""/>
    <n v="6"/>
    <n v="0.25"/>
    <n v="0.05"/>
    <n v="33.94"/>
    <x v="1"/>
    <n v="0"/>
  </r>
  <r>
    <x v="7697"/>
    <n v="27"/>
    <s v="Male"/>
    <s v="Canada"/>
    <d v="2024-03-06T22:02:31"/>
    <x v="4"/>
    <n v="6"/>
    <n v="0"/>
    <n v="56"/>
    <n v="3"/>
    <n v="67.650000000000006"/>
    <s v=""/>
    <n v="2"/>
    <s v=""/>
    <n v="3"/>
    <n v="0"/>
    <n v="5.3571428571428499E-2"/>
    <n v="33.825000000000003"/>
    <x v="1"/>
    <n v="0"/>
  </r>
  <r>
    <x v="7698"/>
    <n v="37"/>
    <s v="Female"/>
    <s v="Australia"/>
    <d v="2024-10-19T17:22:32"/>
    <x v="1"/>
    <n v="2"/>
    <n v="2"/>
    <n v="52"/>
    <n v="4"/>
    <n v="67.650000000000006"/>
    <s v=""/>
    <n v="2"/>
    <s v=""/>
    <n v="0"/>
    <n v="1"/>
    <n v="7.69230769230769E-2"/>
    <n v="33.825000000000003"/>
    <x v="1"/>
    <n v="0"/>
  </r>
  <r>
    <x v="7699"/>
    <n v="30"/>
    <s v="Female"/>
    <s v="UK"/>
    <d v="2024-09-24T07:02:41"/>
    <x v="3"/>
    <n v="4"/>
    <n v="1"/>
    <n v="64"/>
    <n v="6"/>
    <n v="67.42"/>
    <s v=""/>
    <n v="2"/>
    <s v=""/>
    <n v="96"/>
    <n v="0.25"/>
    <n v="9.375E-2"/>
    <n v="33.71"/>
    <x v="1"/>
    <n v="1"/>
  </r>
  <r>
    <x v="7700"/>
    <n v="44"/>
    <s v="Female"/>
    <s v="USA"/>
    <d v="2024-08-01T12:17:49"/>
    <x v="2"/>
    <n v="2"/>
    <n v="0"/>
    <n v="42"/>
    <n v="2"/>
    <n v="67.36"/>
    <s v=""/>
    <n v="2"/>
    <s v=""/>
    <n v="95"/>
    <n v="0"/>
    <n v="4.7619047619047603E-2"/>
    <n v="33.68"/>
    <x v="1"/>
    <n v="1"/>
  </r>
  <r>
    <x v="7701"/>
    <n v="48"/>
    <s v="Female"/>
    <s v="USA"/>
    <d v="2024-02-29T05:25:42"/>
    <x v="2"/>
    <n v="5"/>
    <n v="1"/>
    <n v="44"/>
    <n v="1"/>
    <n v="67.209999999999994"/>
    <s v=""/>
    <n v="2"/>
    <s v=""/>
    <n v="38"/>
    <n v="0.2"/>
    <n v="2.27272727272727E-2"/>
    <n v="33.604999999999997"/>
    <x v="1"/>
    <n v="1"/>
  </r>
  <r>
    <x v="7702"/>
    <n v="30"/>
    <s v="Female"/>
    <s v="UK"/>
    <d v="2023-12-01T00:04:05"/>
    <x v="4"/>
    <n v="2"/>
    <n v="0"/>
    <n v="64"/>
    <n v="2"/>
    <n v="67.14"/>
    <s v=""/>
    <n v="2"/>
    <s v=""/>
    <n v="13"/>
    <n v="0"/>
    <n v="3.125E-2"/>
    <n v="33.57"/>
    <x v="1"/>
    <n v="0"/>
  </r>
  <r>
    <x v="7703"/>
    <n v="37"/>
    <s v="Male"/>
    <s v="UK"/>
    <d v="2023-04-14T08:44:48"/>
    <x v="0"/>
    <n v="1"/>
    <n v="0"/>
    <n v="60"/>
    <n v="0"/>
    <n v="67.040000000000006"/>
    <s v=""/>
    <n v="2"/>
    <s v=""/>
    <n v="33"/>
    <n v="0"/>
    <n v="0"/>
    <n v="33.520000000000003"/>
    <x v="1"/>
    <n v="0"/>
  </r>
  <r>
    <x v="7704"/>
    <n v="30"/>
    <s v="Male"/>
    <s v="UK"/>
    <d v="2024-10-19T23:12:57"/>
    <x v="3"/>
    <n v="3"/>
    <n v="1"/>
    <n v="57"/>
    <n v="1"/>
    <n v="67.03"/>
    <s v=""/>
    <n v="2"/>
    <s v=""/>
    <n v="33"/>
    <n v="0.33333333333333298"/>
    <n v="1.7543859649122799E-2"/>
    <n v="33.515000000000001"/>
    <x v="1"/>
    <n v="0"/>
  </r>
  <r>
    <x v="7705"/>
    <n v="45"/>
    <s v="Female"/>
    <s v="UK"/>
    <d v="2023-04-05T15:56:58"/>
    <x v="3"/>
    <n v="3"/>
    <n v="2"/>
    <n v="50"/>
    <n v="4"/>
    <n v="66.97"/>
    <s v=""/>
    <n v="2"/>
    <s v=""/>
    <n v="39"/>
    <n v="0.66666666666666596"/>
    <n v="0.08"/>
    <n v="33.484999999999999"/>
    <x v="1"/>
    <n v="0"/>
  </r>
  <r>
    <x v="7706"/>
    <n v="32"/>
    <s v="Female"/>
    <s v="UK"/>
    <d v="2024-08-29T03:11:32"/>
    <x v="4"/>
    <n v="7"/>
    <n v="3"/>
    <n v="53"/>
    <n v="6"/>
    <n v="66.930000000000007"/>
    <s v=""/>
    <n v="2"/>
    <s v=""/>
    <n v="15"/>
    <n v="0.42857142857142799"/>
    <n v="0.113207547169811"/>
    <n v="33.465000000000003"/>
    <x v="1"/>
    <n v="0"/>
  </r>
  <r>
    <x v="7707"/>
    <n v="20"/>
    <s v="Female"/>
    <s v="USA"/>
    <d v="2023-10-24T09:42:46"/>
    <x v="0"/>
    <n v="3"/>
    <n v="0"/>
    <n v="46"/>
    <n v="4"/>
    <n v="66.88"/>
    <s v=""/>
    <n v="2"/>
    <s v=""/>
    <n v="0"/>
    <n v="0"/>
    <n v="8.6956521739130405E-2"/>
    <n v="33.44"/>
    <x v="1"/>
    <n v="0"/>
  </r>
  <r>
    <x v="7708"/>
    <n v="33"/>
    <s v="Male"/>
    <s v="UK"/>
    <d v="2023-04-12T01:15:44"/>
    <x v="0"/>
    <n v="4"/>
    <n v="1"/>
    <n v="43"/>
    <n v="3"/>
    <n v="66.849999999999994"/>
    <s v=""/>
    <n v="2"/>
    <s v=""/>
    <n v="25"/>
    <n v="0.25"/>
    <n v="6.9767441860465101E-2"/>
    <n v="33.424999999999997"/>
    <x v="1"/>
    <n v="0"/>
  </r>
  <r>
    <x v="7709"/>
    <n v="28"/>
    <s v="Female"/>
    <s v="USA"/>
    <d v="2023-11-26T14:56:21"/>
    <x v="2"/>
    <n v="4"/>
    <n v="0"/>
    <n v="54"/>
    <n v="1"/>
    <n v="66.7"/>
    <s v=""/>
    <n v="2"/>
    <s v=""/>
    <n v="37"/>
    <n v="0"/>
    <n v="1.85185185185185E-2"/>
    <n v="33.35"/>
    <x v="1"/>
    <n v="0"/>
  </r>
  <r>
    <x v="7710"/>
    <n v="46"/>
    <s v="Male"/>
    <s v="USA"/>
    <d v="2023-01-13T21:32:45"/>
    <x v="4"/>
    <n v="1"/>
    <n v="1"/>
    <n v="48"/>
    <n v="2"/>
    <n v="66.63"/>
    <s v=""/>
    <n v="2"/>
    <s v=""/>
    <n v="68"/>
    <n v="1"/>
    <n v="4.1666666666666602E-2"/>
    <n v="33.314999999999998"/>
    <x v="1"/>
    <n v="0"/>
  </r>
  <r>
    <x v="7711"/>
    <n v="38"/>
    <s v="Male"/>
    <s v="Australia"/>
    <d v="2024-04-30T04:28:13"/>
    <x v="4"/>
    <n v="2"/>
    <n v="0"/>
    <n v="71"/>
    <n v="1"/>
    <n v="66.47"/>
    <s v=""/>
    <n v="2"/>
    <s v=""/>
    <n v="44"/>
    <n v="0"/>
    <n v="1.4084507042253501E-2"/>
    <n v="33.234999999999999"/>
    <x v="1"/>
    <n v="0"/>
  </r>
  <r>
    <x v="7712"/>
    <n v="21"/>
    <s v="Male"/>
    <s v="Australia"/>
    <d v="2023-11-07T02:14:25"/>
    <x v="2"/>
    <n v="3"/>
    <n v="0"/>
    <n v="54"/>
    <n v="2"/>
    <n v="66.459999999999994"/>
    <s v=""/>
    <n v="2"/>
    <s v=""/>
    <n v="18"/>
    <n v="0"/>
    <n v="3.7037037037037E-2"/>
    <n v="33.229999999999997"/>
    <x v="1"/>
    <n v="0"/>
  </r>
  <r>
    <x v="7713"/>
    <n v="45"/>
    <s v="Other"/>
    <s v="Australia"/>
    <d v="2023-06-28T06:09:23"/>
    <x v="3"/>
    <n v="5"/>
    <n v="2"/>
    <n v="53"/>
    <n v="3"/>
    <n v="66.42"/>
    <s v=""/>
    <n v="2"/>
    <s v=""/>
    <n v="13"/>
    <n v="0.4"/>
    <n v="5.6603773584905599E-2"/>
    <n v="33.21"/>
    <x v="1"/>
    <n v="0"/>
  </r>
  <r>
    <x v="7714"/>
    <n v="37"/>
    <s v="Male"/>
    <s v="Germany"/>
    <d v="2024-11-15T04:31:42"/>
    <x v="5"/>
    <n v="2"/>
    <n v="0"/>
    <n v="56"/>
    <n v="1"/>
    <n v="66.31"/>
    <s v=""/>
    <n v="2"/>
    <s v=""/>
    <n v="49"/>
    <n v="0"/>
    <n v="1.7857142857142801E-2"/>
    <n v="33.155000000000001"/>
    <x v="1"/>
    <n v="0"/>
  </r>
  <r>
    <x v="7715"/>
    <n v="39"/>
    <s v="Female"/>
    <s v="Canada"/>
    <d v="2023-12-14T15:08:07"/>
    <x v="0"/>
    <n v="4"/>
    <n v="3"/>
    <n v="56"/>
    <n v="2"/>
    <n v="66.099999999999994"/>
    <s v=""/>
    <n v="2"/>
    <s v=""/>
    <n v="13"/>
    <n v="0.75"/>
    <n v="3.5714285714285698E-2"/>
    <n v="33.049999999999997"/>
    <x v="1"/>
    <n v="0"/>
  </r>
  <r>
    <x v="7716"/>
    <n v="43"/>
    <s v="Female"/>
    <s v="Germany"/>
    <d v="2023-07-27T05:10:28"/>
    <x v="5"/>
    <n v="4"/>
    <n v="1"/>
    <n v="55"/>
    <n v="4"/>
    <n v="66.02"/>
    <s v=""/>
    <n v="2"/>
    <s v=""/>
    <n v="78"/>
    <n v="0.25"/>
    <n v="7.2727272727272696E-2"/>
    <n v="33.01"/>
    <x v="1"/>
    <n v="0"/>
  </r>
  <r>
    <x v="7717"/>
    <n v="32"/>
    <s v="Male"/>
    <s v="Australia"/>
    <d v="2023-02-03T06:41:12"/>
    <x v="1"/>
    <n v="3"/>
    <n v="0"/>
    <n v="41"/>
    <n v="1"/>
    <n v="65.88"/>
    <s v=""/>
    <n v="2"/>
    <s v=""/>
    <n v="10"/>
    <n v="0"/>
    <n v="2.4390243902439001E-2"/>
    <n v="32.94"/>
    <x v="1"/>
    <n v="0"/>
  </r>
  <r>
    <x v="7718"/>
    <n v="45"/>
    <s v="Male"/>
    <s v="Australia"/>
    <d v="2023-01-06T05:34:14"/>
    <x v="4"/>
    <n v="4"/>
    <n v="0"/>
    <n v="52"/>
    <n v="3"/>
    <n v="65.78"/>
    <s v=""/>
    <n v="2"/>
    <s v=""/>
    <n v="40"/>
    <n v="0"/>
    <n v="5.7692307692307598E-2"/>
    <n v="32.89"/>
    <x v="1"/>
    <n v="0"/>
  </r>
  <r>
    <x v="7719"/>
    <n v="36"/>
    <s v="Female"/>
    <s v="USA"/>
    <d v="2023-03-19T20:57:21"/>
    <x v="0"/>
    <n v="3"/>
    <n v="0"/>
    <n v="46"/>
    <n v="3"/>
    <n v="65.739999999999995"/>
    <s v=""/>
    <n v="2"/>
    <s v=""/>
    <n v="1"/>
    <n v="0"/>
    <n v="6.5217391304347797E-2"/>
    <n v="32.869999999999997"/>
    <x v="1"/>
    <n v="0"/>
  </r>
  <r>
    <x v="7720"/>
    <n v="40"/>
    <s v="Male"/>
    <s v="Japan"/>
    <d v="2023-06-14T23:51:00"/>
    <x v="1"/>
    <n v="2"/>
    <n v="1"/>
    <n v="58"/>
    <n v="2"/>
    <n v="65.63"/>
    <s v=""/>
    <n v="2"/>
    <s v=""/>
    <n v="0"/>
    <n v="0.5"/>
    <n v="3.4482758620689599E-2"/>
    <n v="32.814999999999998"/>
    <x v="1"/>
    <n v="0"/>
  </r>
  <r>
    <x v="7721"/>
    <n v="35"/>
    <s v="Female"/>
    <s v="France"/>
    <d v="2023-06-14T16:32:58"/>
    <x v="0"/>
    <n v="6"/>
    <n v="0"/>
    <n v="35"/>
    <n v="5"/>
    <n v="65.36"/>
    <s v=""/>
    <n v="2"/>
    <s v=""/>
    <n v="67"/>
    <n v="0"/>
    <n v="0.14285714285714199"/>
    <n v="32.68"/>
    <x v="1"/>
    <n v="0"/>
  </r>
  <r>
    <x v="7722"/>
    <n v="39"/>
    <s v="Female"/>
    <s v="Canada"/>
    <d v="2024-12-23T00:43:27"/>
    <x v="2"/>
    <n v="3"/>
    <n v="0"/>
    <n v="48"/>
    <n v="4"/>
    <n v="65.25"/>
    <s v=""/>
    <n v="2"/>
    <s v=""/>
    <n v="1"/>
    <n v="0"/>
    <n v="8.3333333333333301E-2"/>
    <n v="32.625"/>
    <x v="1"/>
    <n v="0"/>
  </r>
  <r>
    <x v="7723"/>
    <n v="37"/>
    <s v="Male"/>
    <s v="Australia"/>
    <d v="2024-11-06T02:58:13"/>
    <x v="3"/>
    <n v="3"/>
    <n v="3"/>
    <n v="66"/>
    <n v="5"/>
    <n v="65.23"/>
    <s v=""/>
    <n v="2"/>
    <s v=""/>
    <n v="83"/>
    <n v="1"/>
    <n v="7.5757575757575704E-2"/>
    <n v="32.615000000000002"/>
    <x v="1"/>
    <n v="0"/>
  </r>
  <r>
    <x v="7724"/>
    <n v="32"/>
    <s v="Female"/>
    <s v="Canada"/>
    <d v="2023-02-14T02:35:18"/>
    <x v="4"/>
    <n v="1"/>
    <n v="1"/>
    <n v="30"/>
    <n v="0"/>
    <n v="65.02"/>
    <s v=""/>
    <n v="2"/>
    <s v=""/>
    <n v="42"/>
    <n v="1"/>
    <n v="0"/>
    <n v="32.51"/>
    <x v="1"/>
    <n v="0"/>
  </r>
  <r>
    <x v="7725"/>
    <n v="47"/>
    <s v="Male"/>
    <s v="UK"/>
    <d v="2023-01-04T06:50:48"/>
    <x v="3"/>
    <n v="5"/>
    <n v="2"/>
    <n v="41"/>
    <n v="3"/>
    <n v="64.900000000000006"/>
    <s v=""/>
    <n v="2"/>
    <s v=""/>
    <n v="0"/>
    <n v="0.4"/>
    <n v="7.3170731707316999E-2"/>
    <n v="32.450000000000003"/>
    <x v="1"/>
    <n v="0"/>
  </r>
  <r>
    <x v="7726"/>
    <n v="28"/>
    <s v="Female"/>
    <s v="Canada"/>
    <d v="2024-09-02T09:24:03"/>
    <x v="3"/>
    <n v="2"/>
    <n v="0"/>
    <n v="62"/>
    <n v="1"/>
    <n v="64.88"/>
    <s v=""/>
    <n v="2"/>
    <s v=""/>
    <n v="34"/>
    <n v="0"/>
    <n v="1.6129032258064498E-2"/>
    <n v="32.44"/>
    <x v="1"/>
    <n v="0"/>
  </r>
  <r>
    <x v="7727"/>
    <n v="39"/>
    <s v="Other"/>
    <s v="Australia"/>
    <d v="2023-02-17T13:48:55"/>
    <x v="2"/>
    <n v="1"/>
    <n v="0"/>
    <n v="57"/>
    <n v="1"/>
    <n v="64.83"/>
    <s v=""/>
    <n v="2"/>
    <s v=""/>
    <n v="23"/>
    <n v="0"/>
    <n v="1.7543859649122799E-2"/>
    <n v="32.414999999999999"/>
    <x v="1"/>
    <n v="0"/>
  </r>
  <r>
    <x v="7728"/>
    <n v="33"/>
    <s v="Male"/>
    <s v="USA"/>
    <d v="2023-08-16T05:33:16"/>
    <x v="2"/>
    <n v="6"/>
    <n v="1"/>
    <n v="53"/>
    <n v="3"/>
    <n v="64.78"/>
    <s v=""/>
    <n v="2"/>
    <s v=""/>
    <n v="19"/>
    <n v="0.16666666666666599"/>
    <n v="5.6603773584905599E-2"/>
    <n v="32.39"/>
    <x v="1"/>
    <n v="0"/>
  </r>
  <r>
    <x v="7729"/>
    <n v="43"/>
    <s v="Female"/>
    <s v="Japan"/>
    <d v="2024-01-23T02:45:15"/>
    <x v="3"/>
    <n v="1"/>
    <n v="0"/>
    <n v="37"/>
    <n v="2"/>
    <n v="64.7"/>
    <s v=""/>
    <n v="2"/>
    <s v=""/>
    <n v="66"/>
    <n v="0"/>
    <n v="5.4054054054054002E-2"/>
    <n v="32.35"/>
    <x v="1"/>
    <n v="0"/>
  </r>
  <r>
    <x v="7730"/>
    <n v="32"/>
    <s v="Female"/>
    <s v="USA"/>
    <d v="2024-11-06T05:53:26"/>
    <x v="1"/>
    <n v="3"/>
    <n v="2"/>
    <n v="52"/>
    <n v="5"/>
    <n v="64.67"/>
    <s v=""/>
    <n v="2"/>
    <s v=""/>
    <n v="13"/>
    <n v="0.66666666666666596"/>
    <n v="9.6153846153846104E-2"/>
    <n v="32.335000000000001"/>
    <x v="1"/>
    <n v="0"/>
  </r>
  <r>
    <x v="7731"/>
    <n v="33"/>
    <s v="Female"/>
    <s v="USA"/>
    <d v="2024-01-21T20:05:30"/>
    <x v="4"/>
    <n v="1"/>
    <n v="0"/>
    <n v="63"/>
    <n v="4"/>
    <n v="64.59"/>
    <s v=""/>
    <n v="2"/>
    <s v=""/>
    <n v="12"/>
    <n v="0"/>
    <n v="6.3492063492063405E-2"/>
    <n v="32.295000000000002"/>
    <x v="1"/>
    <n v="0"/>
  </r>
  <r>
    <x v="7732"/>
    <n v="23"/>
    <s v="Female"/>
    <s v="Canada"/>
    <d v="2024-07-28T10:28:08"/>
    <x v="3"/>
    <n v="2"/>
    <n v="0"/>
    <n v="32"/>
    <n v="2"/>
    <n v="64.510000000000005"/>
    <s v=""/>
    <n v="2"/>
    <s v=""/>
    <n v="53"/>
    <n v="0"/>
    <n v="6.25E-2"/>
    <n v="32.255000000000003"/>
    <x v="1"/>
    <n v="0"/>
  </r>
  <r>
    <x v="7733"/>
    <n v="35"/>
    <s v="Male"/>
    <s v="USA"/>
    <d v="2023-12-12T17:52:17"/>
    <x v="2"/>
    <n v="3"/>
    <n v="0"/>
    <n v="53"/>
    <n v="6"/>
    <n v="64.48"/>
    <s v=""/>
    <n v="2"/>
    <s v=""/>
    <n v="4"/>
    <n v="0"/>
    <n v="0.113207547169811"/>
    <n v="32.24"/>
    <x v="1"/>
    <n v="0"/>
  </r>
  <r>
    <x v="7734"/>
    <n v="34"/>
    <s v="Male"/>
    <s v="USA"/>
    <d v="2024-10-16T07:36:31"/>
    <x v="1"/>
    <n v="5"/>
    <n v="3"/>
    <n v="52"/>
    <n v="2"/>
    <n v="64.36"/>
    <s v=""/>
    <n v="2"/>
    <s v=""/>
    <n v="80"/>
    <n v="0.6"/>
    <n v="3.8461538461538401E-2"/>
    <n v="32.18"/>
    <x v="1"/>
    <n v="0"/>
  </r>
  <r>
    <x v="7735"/>
    <n v="19"/>
    <s v="Female"/>
    <s v="France"/>
    <d v="2023-05-29T13:37:02"/>
    <x v="2"/>
    <n v="1"/>
    <n v="0"/>
    <n v="48"/>
    <n v="3"/>
    <n v="64.260000000000005"/>
    <s v=""/>
    <n v="2"/>
    <s v=""/>
    <n v="9"/>
    <n v="0"/>
    <n v="6.25E-2"/>
    <n v="32.130000000000003"/>
    <x v="1"/>
    <n v="0"/>
  </r>
  <r>
    <x v="7736"/>
    <n v="50"/>
    <s v="Female"/>
    <s v="Japan"/>
    <d v="2024-05-12T02:39:15"/>
    <x v="2"/>
    <n v="5"/>
    <n v="3"/>
    <n v="55"/>
    <n v="4"/>
    <n v="64.17"/>
    <s v=""/>
    <n v="2"/>
    <s v=""/>
    <n v="33"/>
    <n v="0.6"/>
    <n v="7.2727272727272696E-2"/>
    <n v="32.085000000000001"/>
    <x v="1"/>
    <n v="1"/>
  </r>
  <r>
    <x v="7737"/>
    <n v="45"/>
    <s v="Female"/>
    <s v="USA"/>
    <d v="2023-03-20T15:56:14"/>
    <x v="2"/>
    <n v="1"/>
    <n v="0"/>
    <n v="49"/>
    <n v="0"/>
    <n v="64.16"/>
    <s v=""/>
    <n v="2"/>
    <s v=""/>
    <n v="14"/>
    <n v="0"/>
    <n v="0"/>
    <n v="32.08"/>
    <x v="1"/>
    <n v="0"/>
  </r>
  <r>
    <x v="7738"/>
    <n v="42"/>
    <s v="Female"/>
    <s v="Australia"/>
    <d v="2024-07-02T16:50:15"/>
    <x v="0"/>
    <n v="5"/>
    <n v="1"/>
    <n v="58"/>
    <n v="3"/>
    <n v="64.12"/>
    <s v=""/>
    <n v="2"/>
    <s v=""/>
    <n v="92"/>
    <n v="0.2"/>
    <n v="5.1724137931034399E-2"/>
    <n v="32.06"/>
    <x v="1"/>
    <n v="1"/>
  </r>
  <r>
    <x v="7739"/>
    <n v="30"/>
    <s v="Male"/>
    <s v="UK"/>
    <d v="2024-12-07T16:46:24"/>
    <x v="3"/>
    <n v="3"/>
    <n v="1"/>
    <n v="35"/>
    <n v="2"/>
    <n v="63.96"/>
    <s v=""/>
    <n v="2"/>
    <s v=""/>
    <n v="9"/>
    <n v="0.33333333333333298"/>
    <n v="5.7142857142857099E-2"/>
    <n v="31.98"/>
    <x v="1"/>
    <n v="0"/>
  </r>
  <r>
    <x v="7740"/>
    <n v="38"/>
    <s v="Male"/>
    <s v="USA"/>
    <d v="2024-02-05T20:44:30"/>
    <x v="4"/>
    <n v="8"/>
    <n v="2"/>
    <n v="55"/>
    <n v="3"/>
    <n v="63.95"/>
    <s v=""/>
    <n v="2"/>
    <s v=""/>
    <n v="44"/>
    <n v="0.25"/>
    <n v="5.4545454545454501E-2"/>
    <n v="31.975000000000001"/>
    <x v="1"/>
    <n v="0"/>
  </r>
  <r>
    <x v="7741"/>
    <n v="18"/>
    <s v="Male"/>
    <s v="USA"/>
    <d v="2023-05-05T23:05:24"/>
    <x v="3"/>
    <n v="1"/>
    <n v="0"/>
    <n v="46"/>
    <n v="6"/>
    <n v="63.94"/>
    <s v=""/>
    <n v="2"/>
    <s v=""/>
    <n v="106"/>
    <n v="0"/>
    <n v="0.13043478260869501"/>
    <n v="31.97"/>
    <x v="1"/>
    <n v="1"/>
  </r>
  <r>
    <x v="7742"/>
    <n v="42"/>
    <s v="Female"/>
    <s v="Japan"/>
    <d v="2023-07-18T13:50:14"/>
    <x v="2"/>
    <n v="2"/>
    <n v="0"/>
    <n v="49"/>
    <n v="2"/>
    <n v="63.9"/>
    <s v=""/>
    <n v="2"/>
    <s v=""/>
    <n v="17"/>
    <n v="0"/>
    <n v="4.08163265306122E-2"/>
    <n v="31.95"/>
    <x v="1"/>
    <n v="0"/>
  </r>
  <r>
    <x v="7743"/>
    <n v="37"/>
    <s v="Male"/>
    <s v="France"/>
    <d v="2024-10-07T17:43:53"/>
    <x v="4"/>
    <n v="2"/>
    <n v="0"/>
    <n v="43"/>
    <n v="4"/>
    <n v="63.86"/>
    <s v=""/>
    <n v="2"/>
    <s v=""/>
    <n v="59"/>
    <n v="0"/>
    <n v="9.3023255813953404E-2"/>
    <n v="31.93"/>
    <x v="1"/>
    <n v="0"/>
  </r>
  <r>
    <x v="7744"/>
    <n v="27"/>
    <s v="Male"/>
    <s v="USA"/>
    <d v="2023-11-27T23:03:43"/>
    <x v="2"/>
    <n v="3"/>
    <n v="1"/>
    <n v="57"/>
    <n v="0"/>
    <n v="63.76"/>
    <s v=""/>
    <n v="2"/>
    <s v=""/>
    <n v="12"/>
    <n v="0.33333333333333298"/>
    <n v="0"/>
    <n v="31.88"/>
    <x v="1"/>
    <n v="0"/>
  </r>
  <r>
    <x v="7745"/>
    <n v="40"/>
    <s v="Male"/>
    <s v="Australia"/>
    <d v="2024-03-13T19:02:08"/>
    <x v="3"/>
    <n v="5"/>
    <n v="3"/>
    <n v="49"/>
    <n v="3"/>
    <n v="63.66"/>
    <s v=""/>
    <n v="2"/>
    <s v=""/>
    <n v="19"/>
    <n v="0.6"/>
    <n v="6.1224489795918297E-2"/>
    <n v="31.83"/>
    <x v="1"/>
    <n v="0"/>
  </r>
  <r>
    <x v="7746"/>
    <n v="30"/>
    <s v="Male"/>
    <s v="Canada"/>
    <d v="2024-06-16T12:26:42"/>
    <x v="4"/>
    <n v="3"/>
    <n v="1"/>
    <n v="40"/>
    <n v="1"/>
    <n v="63.49"/>
    <s v=""/>
    <n v="2"/>
    <s v=""/>
    <n v="38"/>
    <n v="0.33333333333333298"/>
    <n v="2.5000000000000001E-2"/>
    <n v="31.745000000000001"/>
    <x v="1"/>
    <n v="0"/>
  </r>
  <r>
    <x v="7747"/>
    <n v="38"/>
    <s v="Female"/>
    <s v="USA"/>
    <d v="2024-07-11T18:23:44"/>
    <x v="3"/>
    <n v="1"/>
    <n v="1"/>
    <n v="51"/>
    <n v="4"/>
    <n v="63.4"/>
    <s v=""/>
    <n v="2"/>
    <s v=""/>
    <n v="10"/>
    <n v="1"/>
    <n v="7.8431372549019607E-2"/>
    <n v="31.7"/>
    <x v="1"/>
    <n v="0"/>
  </r>
  <r>
    <x v="7748"/>
    <n v="38"/>
    <s v="Female"/>
    <s v="USA"/>
    <d v="2024-09-10T05:45:23"/>
    <x v="2"/>
    <n v="1"/>
    <n v="0"/>
    <n v="36"/>
    <n v="3"/>
    <n v="63.4"/>
    <s v=""/>
    <n v="2"/>
    <s v=""/>
    <n v="6"/>
    <n v="0"/>
    <n v="8.3333333333333301E-2"/>
    <n v="31.7"/>
    <x v="1"/>
    <n v="1"/>
  </r>
  <r>
    <x v="7749"/>
    <n v="35"/>
    <s v="Female"/>
    <s v="UK"/>
    <d v="2024-01-22T00:28:19"/>
    <x v="0"/>
    <n v="2"/>
    <n v="0"/>
    <n v="45"/>
    <n v="3"/>
    <n v="63.3"/>
    <s v=""/>
    <n v="2"/>
    <s v=""/>
    <n v="49"/>
    <n v="0"/>
    <n v="6.6666666666666596E-2"/>
    <n v="31.65"/>
    <x v="1"/>
    <n v="0"/>
  </r>
  <r>
    <x v="7750"/>
    <n v="18"/>
    <s v="Male"/>
    <s v="Canada"/>
    <d v="2024-12-25T09:40:08"/>
    <x v="3"/>
    <n v="3"/>
    <n v="1"/>
    <n v="49"/>
    <n v="1"/>
    <n v="63.29"/>
    <s v=""/>
    <n v="2"/>
    <s v=""/>
    <n v="23"/>
    <n v="0.33333333333333298"/>
    <n v="2.04081632653061E-2"/>
    <n v="31.645"/>
    <x v="1"/>
    <n v="0"/>
  </r>
  <r>
    <x v="7751"/>
    <n v="35"/>
    <s v="Male"/>
    <s v="Canada"/>
    <d v="2023-04-10T01:04:41"/>
    <x v="1"/>
    <n v="1"/>
    <n v="1"/>
    <n v="72"/>
    <n v="2"/>
    <n v="63.14"/>
    <s v=""/>
    <n v="2"/>
    <s v=""/>
    <n v="23"/>
    <n v="1"/>
    <n v="2.77777777777777E-2"/>
    <n v="31.57"/>
    <x v="1"/>
    <n v="0"/>
  </r>
  <r>
    <x v="7752"/>
    <n v="24"/>
    <s v="Female"/>
    <s v="Australia"/>
    <d v="2024-12-23T08:01:29"/>
    <x v="1"/>
    <n v="3"/>
    <n v="0"/>
    <n v="46"/>
    <n v="0"/>
    <n v="63.11"/>
    <s v=""/>
    <n v="2"/>
    <s v=""/>
    <n v="15"/>
    <n v="0"/>
    <n v="0"/>
    <n v="31.555"/>
    <x v="1"/>
    <n v="0"/>
  </r>
  <r>
    <x v="7753"/>
    <n v="43"/>
    <s v="Male"/>
    <s v="USA"/>
    <d v="2023-10-17T17:05:58"/>
    <x v="4"/>
    <n v="1"/>
    <n v="0"/>
    <n v="50"/>
    <n v="1"/>
    <n v="63.1"/>
    <s v=""/>
    <n v="2"/>
    <s v=""/>
    <n v="6"/>
    <n v="0"/>
    <n v="0.02"/>
    <n v="31.55"/>
    <x v="1"/>
    <n v="0"/>
  </r>
  <r>
    <x v="7754"/>
    <n v="22"/>
    <s v="Male"/>
    <s v="Japan"/>
    <d v="2023-02-18T07:20:12"/>
    <x v="4"/>
    <n v="2"/>
    <n v="0"/>
    <n v="43"/>
    <n v="3"/>
    <n v="62.79"/>
    <s v=""/>
    <n v="2"/>
    <s v=""/>
    <n v="0"/>
    <n v="0"/>
    <n v="6.9767441860465101E-2"/>
    <n v="31.395"/>
    <x v="1"/>
    <n v="0"/>
  </r>
  <r>
    <x v="7755"/>
    <n v="26"/>
    <s v="Male"/>
    <s v="USA"/>
    <d v="2023-03-18T12:49:59"/>
    <x v="4"/>
    <n v="1"/>
    <n v="0"/>
    <n v="60"/>
    <n v="1"/>
    <n v="62.67"/>
    <s v=""/>
    <n v="2"/>
    <s v=""/>
    <n v="28"/>
    <n v="0"/>
    <n v="1.6666666666666601E-2"/>
    <n v="31.335000000000001"/>
    <x v="1"/>
    <n v="0"/>
  </r>
  <r>
    <x v="7756"/>
    <n v="34"/>
    <s v="Female"/>
    <s v="Canada"/>
    <d v="2024-01-19T18:26:51"/>
    <x v="2"/>
    <n v="4"/>
    <n v="0"/>
    <n v="45"/>
    <n v="3"/>
    <n v="62.53"/>
    <s v=""/>
    <n v="2"/>
    <s v=""/>
    <n v="4"/>
    <n v="0"/>
    <n v="6.6666666666666596E-2"/>
    <n v="31.265000000000001"/>
    <x v="1"/>
    <n v="0"/>
  </r>
  <r>
    <x v="7757"/>
    <n v="41"/>
    <s v="Other"/>
    <s v="USA"/>
    <d v="2024-08-05T00:59:03"/>
    <x v="5"/>
    <n v="2"/>
    <n v="1"/>
    <n v="61"/>
    <n v="4"/>
    <n v="62.17"/>
    <s v=""/>
    <n v="2"/>
    <s v=""/>
    <n v="19"/>
    <n v="0.5"/>
    <n v="6.5573770491803199E-2"/>
    <n v="31.085000000000001"/>
    <x v="1"/>
    <n v="0"/>
  </r>
  <r>
    <x v="7758"/>
    <n v="18"/>
    <s v="Male"/>
    <s v="France"/>
    <d v="2023-02-15T16:33:05"/>
    <x v="1"/>
    <n v="4"/>
    <n v="0"/>
    <n v="53"/>
    <n v="2"/>
    <n v="62.14"/>
    <s v=""/>
    <n v="2"/>
    <s v=""/>
    <n v="8"/>
    <n v="0"/>
    <n v="3.7735849056603703E-2"/>
    <n v="31.07"/>
    <x v="1"/>
    <n v="0"/>
  </r>
  <r>
    <x v="7759"/>
    <n v="22"/>
    <s v="Male"/>
    <s v="UK"/>
    <d v="2023-01-09T00:44:10"/>
    <x v="5"/>
    <n v="3"/>
    <n v="0"/>
    <n v="47"/>
    <n v="4"/>
    <n v="62.1"/>
    <s v=""/>
    <n v="2"/>
    <s v=""/>
    <n v="46"/>
    <n v="0"/>
    <n v="8.5106382978723402E-2"/>
    <n v="31.05"/>
    <x v="1"/>
    <n v="0"/>
  </r>
  <r>
    <x v="7760"/>
    <n v="32"/>
    <s v="Female"/>
    <s v="Australia"/>
    <d v="2024-07-02T15:22:38"/>
    <x v="2"/>
    <n v="2"/>
    <n v="0"/>
    <n v="51"/>
    <n v="1"/>
    <n v="61.84"/>
    <s v=""/>
    <n v="2"/>
    <s v=""/>
    <n v="31"/>
    <n v="0"/>
    <n v="1.9607843137254902E-2"/>
    <n v="30.92"/>
    <x v="1"/>
    <n v="0"/>
  </r>
  <r>
    <x v="7761"/>
    <n v="44"/>
    <s v="Female"/>
    <s v="Japan"/>
    <d v="2023-10-09T06:08:33"/>
    <x v="2"/>
    <n v="4"/>
    <n v="2"/>
    <n v="56"/>
    <n v="5"/>
    <n v="61.62"/>
    <s v=""/>
    <n v="2"/>
    <s v=""/>
    <n v="8"/>
    <n v="0.5"/>
    <n v="8.9285714285714204E-2"/>
    <n v="30.81"/>
    <x v="1"/>
    <n v="1"/>
  </r>
  <r>
    <x v="7762"/>
    <n v="24"/>
    <s v="Female"/>
    <s v="Canada"/>
    <d v="2023-07-18T02:09:22"/>
    <x v="3"/>
    <n v="4"/>
    <n v="0"/>
    <n v="60"/>
    <n v="3"/>
    <n v="61.55"/>
    <s v=""/>
    <n v="2"/>
    <s v=""/>
    <n v="8"/>
    <n v="0"/>
    <n v="0.05"/>
    <n v="30.774999999999999"/>
    <x v="1"/>
    <n v="0"/>
  </r>
  <r>
    <x v="7763"/>
    <n v="25"/>
    <s v="Female"/>
    <s v="USA"/>
    <d v="2024-08-03T03:43:13"/>
    <x v="2"/>
    <n v="2"/>
    <n v="1"/>
    <n v="46"/>
    <n v="1"/>
    <n v="61.55"/>
    <s v=""/>
    <n v="2"/>
    <s v=""/>
    <n v="33"/>
    <n v="0.5"/>
    <n v="2.1739130434782601E-2"/>
    <n v="30.774999999999999"/>
    <x v="1"/>
    <n v="0"/>
  </r>
  <r>
    <x v="7764"/>
    <n v="40"/>
    <s v="Male"/>
    <s v="USA"/>
    <d v="2023-03-18T11:22:23"/>
    <x v="2"/>
    <n v="3"/>
    <n v="3"/>
    <n v="45"/>
    <n v="2"/>
    <n v="61.5"/>
    <s v=""/>
    <n v="2"/>
    <s v=""/>
    <n v="8"/>
    <n v="1"/>
    <n v="4.4444444444444398E-2"/>
    <n v="30.75"/>
    <x v="1"/>
    <n v="0"/>
  </r>
  <r>
    <x v="7765"/>
    <n v="34"/>
    <s v="Female"/>
    <s v="UK"/>
    <d v="2023-04-04T16:35:15"/>
    <x v="1"/>
    <n v="2"/>
    <n v="0"/>
    <n v="51"/>
    <n v="2"/>
    <n v="61.46"/>
    <s v=""/>
    <n v="2"/>
    <s v=""/>
    <n v="14"/>
    <n v="0"/>
    <n v="3.9215686274509803E-2"/>
    <n v="30.73"/>
    <x v="1"/>
    <n v="0"/>
  </r>
  <r>
    <x v="7766"/>
    <n v="49"/>
    <s v="Male"/>
    <s v="Canada"/>
    <d v="2023-02-24T15:11:21"/>
    <x v="0"/>
    <n v="0"/>
    <n v="0"/>
    <n v="49"/>
    <n v="5"/>
    <n v="61.45"/>
    <s v=""/>
    <n v="2"/>
    <s v=""/>
    <n v="38"/>
    <n v="0"/>
    <n v="0.10204081632653"/>
    <n v="30.725000000000001"/>
    <x v="1"/>
    <n v="0"/>
  </r>
  <r>
    <x v="7767"/>
    <n v="40"/>
    <s v="Male"/>
    <s v="Canada"/>
    <d v="2023-02-17T21:06:57"/>
    <x v="4"/>
    <n v="3"/>
    <n v="0"/>
    <n v="52"/>
    <n v="3"/>
    <n v="61.26"/>
    <s v=""/>
    <n v="2"/>
    <s v=""/>
    <n v="28"/>
    <n v="0"/>
    <n v="5.7692307692307598E-2"/>
    <n v="30.63"/>
    <x v="1"/>
    <n v="0"/>
  </r>
  <r>
    <x v="7768"/>
    <n v="43"/>
    <s v="Female"/>
    <s v="Canada"/>
    <d v="2023-04-06T03:37:49"/>
    <x v="1"/>
    <n v="0"/>
    <n v="0"/>
    <n v="48"/>
    <n v="2"/>
    <n v="61.18"/>
    <s v=""/>
    <n v="2"/>
    <s v=""/>
    <n v="8"/>
    <n v="0"/>
    <n v="4.1666666666666602E-2"/>
    <n v="30.59"/>
    <x v="1"/>
    <n v="0"/>
  </r>
  <r>
    <x v="7769"/>
    <n v="54"/>
    <s v="Female"/>
    <s v="Australia"/>
    <d v="2023-05-09T01:33:22"/>
    <x v="3"/>
    <n v="3"/>
    <n v="1"/>
    <n v="61"/>
    <n v="4"/>
    <n v="61.04"/>
    <s v=""/>
    <n v="2"/>
    <s v=""/>
    <n v="28"/>
    <n v="0.33333333333333298"/>
    <n v="6.5573770491803199E-2"/>
    <n v="30.52"/>
    <x v="1"/>
    <n v="0"/>
  </r>
  <r>
    <x v="7770"/>
    <n v="33"/>
    <s v="Female"/>
    <s v="USA"/>
    <d v="2023-03-20T18:51:27"/>
    <x v="2"/>
    <n v="3"/>
    <n v="1"/>
    <n v="56"/>
    <n v="2"/>
    <n v="61.03"/>
    <s v=""/>
    <n v="2"/>
    <s v=""/>
    <n v="33"/>
    <n v="0.33333333333333298"/>
    <n v="3.5714285714285698E-2"/>
    <n v="30.515000000000001"/>
    <x v="1"/>
    <n v="0"/>
  </r>
  <r>
    <x v="7771"/>
    <n v="65"/>
    <s v="Male"/>
    <s v="USA"/>
    <d v="2023-11-07T22:40:55"/>
    <x v="2"/>
    <n v="4"/>
    <n v="1"/>
    <n v="52"/>
    <n v="1"/>
    <n v="60.77"/>
    <s v=""/>
    <n v="2"/>
    <s v=""/>
    <n v="10"/>
    <n v="0.25"/>
    <n v="1.9230769230769201E-2"/>
    <n v="30.385000000000002"/>
    <x v="1"/>
    <n v="0"/>
  </r>
  <r>
    <x v="7772"/>
    <n v="43"/>
    <s v="Male"/>
    <s v="USA"/>
    <d v="2024-10-14T00:07:26"/>
    <x v="1"/>
    <n v="1"/>
    <n v="0"/>
    <n v="36"/>
    <n v="2"/>
    <n v="60.73"/>
    <s v=""/>
    <n v="2"/>
    <s v=""/>
    <n v="38"/>
    <n v="0"/>
    <n v="5.5555555555555497E-2"/>
    <n v="30.364999999999998"/>
    <x v="1"/>
    <n v="0"/>
  </r>
  <r>
    <x v="7773"/>
    <n v="35"/>
    <s v="Female"/>
    <s v="Australia"/>
    <d v="2024-08-04T01:37:20"/>
    <x v="4"/>
    <n v="3"/>
    <n v="0"/>
    <n v="43"/>
    <n v="3"/>
    <n v="60.5"/>
    <s v=""/>
    <n v="2"/>
    <s v=""/>
    <n v="10"/>
    <n v="0"/>
    <n v="6.9767441860465101E-2"/>
    <n v="30.25"/>
    <x v="1"/>
    <n v="0"/>
  </r>
  <r>
    <x v="7774"/>
    <n v="42"/>
    <s v="Male"/>
    <s v="UK"/>
    <d v="2023-08-13T03:05:18"/>
    <x v="1"/>
    <n v="3"/>
    <n v="1"/>
    <n v="49"/>
    <n v="6"/>
    <n v="60.45"/>
    <s v=""/>
    <n v="2"/>
    <s v=""/>
    <n v="45"/>
    <n v="0.33333333333333298"/>
    <n v="0.122448979591836"/>
    <n v="30.225000000000001"/>
    <x v="1"/>
    <n v="1"/>
  </r>
  <r>
    <x v="7775"/>
    <n v="28"/>
    <s v="Female"/>
    <s v="Canada"/>
    <d v="2023-11-22T17:29:29"/>
    <x v="2"/>
    <n v="1"/>
    <n v="0"/>
    <n v="35"/>
    <n v="2"/>
    <n v="60.43"/>
    <s v=""/>
    <n v="2"/>
    <s v=""/>
    <n v="48"/>
    <n v="0"/>
    <n v="5.7142857142857099E-2"/>
    <n v="30.215"/>
    <x v="1"/>
    <n v="0"/>
  </r>
  <r>
    <x v="7776"/>
    <n v="27"/>
    <s v="Male"/>
    <s v="USA"/>
    <d v="2023-12-23T19:36:49"/>
    <x v="0"/>
    <n v="0"/>
    <n v="0"/>
    <n v="46"/>
    <n v="1"/>
    <n v="60.37"/>
    <s v=""/>
    <n v="2"/>
    <s v=""/>
    <n v="26"/>
    <n v="0"/>
    <n v="2.1739130434782601E-2"/>
    <n v="30.184999999999999"/>
    <x v="1"/>
    <n v="0"/>
  </r>
  <r>
    <x v="7777"/>
    <n v="47"/>
    <s v="Male"/>
    <s v="USA"/>
    <d v="2024-11-07T18:23:37"/>
    <x v="4"/>
    <n v="3"/>
    <n v="1"/>
    <n v="63"/>
    <n v="4"/>
    <n v="60.37"/>
    <s v=""/>
    <n v="2"/>
    <s v=""/>
    <n v="29"/>
    <n v="0.33333333333333298"/>
    <n v="6.3492063492063405E-2"/>
    <n v="30.184999999999999"/>
    <x v="1"/>
    <n v="0"/>
  </r>
  <r>
    <x v="7778"/>
    <n v="22"/>
    <s v="Male"/>
    <s v="France"/>
    <d v="2024-03-19T04:59:11"/>
    <x v="4"/>
    <n v="5"/>
    <n v="1"/>
    <n v="52"/>
    <n v="6"/>
    <n v="60.36"/>
    <s v=""/>
    <n v="2"/>
    <s v=""/>
    <n v="8"/>
    <n v="0.2"/>
    <n v="0.115384615384615"/>
    <n v="30.18"/>
    <x v="1"/>
    <n v="0"/>
  </r>
  <r>
    <x v="7779"/>
    <n v="18"/>
    <s v="Male"/>
    <s v="USA"/>
    <d v="2023-10-23T20:34:18"/>
    <x v="0"/>
    <n v="2"/>
    <n v="0"/>
    <n v="38"/>
    <n v="5"/>
    <n v="60.21"/>
    <s v=""/>
    <n v="2"/>
    <s v=""/>
    <n v="39"/>
    <n v="0"/>
    <n v="0.13157894736842099"/>
    <n v="30.105"/>
    <x v="1"/>
    <n v="0"/>
  </r>
  <r>
    <x v="7780"/>
    <n v="24"/>
    <s v="Female"/>
    <s v="Germany"/>
    <d v="2023-06-05T23:45:07"/>
    <x v="1"/>
    <n v="2"/>
    <n v="0"/>
    <n v="61"/>
    <n v="2"/>
    <n v="60.1"/>
    <s v=""/>
    <n v="2"/>
    <s v=""/>
    <n v="1"/>
    <n v="0"/>
    <n v="3.2786885245901599E-2"/>
    <n v="30.05"/>
    <x v="1"/>
    <n v="0"/>
  </r>
  <r>
    <x v="7781"/>
    <n v="40"/>
    <s v="Female"/>
    <s v="USA"/>
    <d v="2024-02-13T12:43:01"/>
    <x v="2"/>
    <n v="2"/>
    <n v="0"/>
    <n v="63"/>
    <n v="0"/>
    <n v="60.09"/>
    <s v=""/>
    <n v="2"/>
    <s v=""/>
    <n v="46"/>
    <n v="0"/>
    <n v="0"/>
    <n v="30.045000000000002"/>
    <x v="1"/>
    <n v="0"/>
  </r>
  <r>
    <x v="7782"/>
    <n v="26"/>
    <s v="Female"/>
    <s v="USA"/>
    <d v="2023-12-18T16:57:48"/>
    <x v="1"/>
    <n v="1"/>
    <n v="1"/>
    <n v="56"/>
    <n v="2"/>
    <n v="60.05"/>
    <s v=""/>
    <n v="2"/>
    <s v=""/>
    <n v="3"/>
    <n v="1"/>
    <n v="3.5714285714285698E-2"/>
    <n v="30.024999999999999"/>
    <x v="1"/>
    <n v="0"/>
  </r>
  <r>
    <x v="7783"/>
    <n v="18"/>
    <s v="Female"/>
    <s v="Germany"/>
    <d v="2024-03-15T04:37:06"/>
    <x v="1"/>
    <n v="3"/>
    <n v="0"/>
    <n v="49"/>
    <n v="3"/>
    <n v="59.96"/>
    <s v=""/>
    <n v="2"/>
    <s v=""/>
    <n v="8"/>
    <n v="0"/>
    <n v="6.1224489795918297E-2"/>
    <n v="29.98"/>
    <x v="1"/>
    <n v="0"/>
  </r>
  <r>
    <x v="7784"/>
    <n v="22"/>
    <s v="Male"/>
    <s v="Australia"/>
    <d v="2024-06-07T02:07:34"/>
    <x v="0"/>
    <n v="5"/>
    <n v="2"/>
    <n v="53"/>
    <n v="7"/>
    <n v="59.93"/>
    <s v=""/>
    <n v="2"/>
    <s v=""/>
    <n v="0"/>
    <n v="0.4"/>
    <n v="0.13207547169811301"/>
    <n v="29.965"/>
    <x v="1"/>
    <n v="0"/>
  </r>
  <r>
    <x v="7785"/>
    <n v="22"/>
    <s v="Male"/>
    <s v="USA"/>
    <d v="2023-10-04T04:57:09"/>
    <x v="4"/>
    <n v="3"/>
    <n v="1"/>
    <n v="49"/>
    <n v="6"/>
    <n v="59.91"/>
    <s v=""/>
    <n v="2"/>
    <s v=""/>
    <n v="39"/>
    <n v="0.33333333333333298"/>
    <n v="0.122448979591836"/>
    <n v="29.954999999999998"/>
    <x v="1"/>
    <n v="0"/>
  </r>
  <r>
    <x v="7786"/>
    <n v="30"/>
    <s v="Female"/>
    <s v="Canada"/>
    <d v="2024-10-20T15:16:38"/>
    <x v="3"/>
    <n v="9"/>
    <n v="3"/>
    <n v="54"/>
    <n v="0"/>
    <n v="59.88"/>
    <s v=""/>
    <n v="2"/>
    <s v=""/>
    <n v="42"/>
    <n v="0.33333333333333298"/>
    <n v="0"/>
    <n v="29.94"/>
    <x v="1"/>
    <n v="1"/>
  </r>
  <r>
    <x v="7787"/>
    <n v="28"/>
    <s v="Female"/>
    <s v="USA"/>
    <d v="2023-06-01T02:56:32"/>
    <x v="1"/>
    <n v="3"/>
    <n v="2"/>
    <n v="60"/>
    <n v="2"/>
    <n v="59.81"/>
    <s v=""/>
    <n v="2"/>
    <s v=""/>
    <n v="10"/>
    <n v="0.66666666666666596"/>
    <n v="3.3333333333333298E-2"/>
    <n v="29.905000000000001"/>
    <x v="1"/>
    <n v="0"/>
  </r>
  <r>
    <x v="7788"/>
    <n v="18"/>
    <s v="Female"/>
    <s v="USA"/>
    <d v="2023-11-08T08:54:10"/>
    <x v="4"/>
    <n v="3"/>
    <n v="0"/>
    <n v="49"/>
    <n v="2"/>
    <n v="59.63"/>
    <s v=""/>
    <n v="2"/>
    <s v=""/>
    <n v="1"/>
    <n v="0"/>
    <n v="4.08163265306122E-2"/>
    <n v="29.815000000000001"/>
    <x v="1"/>
    <n v="0"/>
  </r>
  <r>
    <x v="7789"/>
    <n v="22"/>
    <s v="Female"/>
    <s v="USA"/>
    <d v="2024-01-31T02:01:49"/>
    <x v="4"/>
    <n v="3"/>
    <n v="1"/>
    <n v="50"/>
    <n v="2"/>
    <n v="59.59"/>
    <s v=""/>
    <n v="2"/>
    <s v=""/>
    <n v="21"/>
    <n v="0.33333333333333298"/>
    <n v="0.04"/>
    <n v="29.795000000000002"/>
    <x v="1"/>
    <n v="0"/>
  </r>
  <r>
    <x v="7790"/>
    <n v="18"/>
    <s v="Female"/>
    <s v="USA"/>
    <d v="2024-01-22T19:27:13"/>
    <x v="1"/>
    <n v="2"/>
    <n v="0"/>
    <n v="51"/>
    <n v="0"/>
    <n v="59.57"/>
    <s v=""/>
    <n v="2"/>
    <s v=""/>
    <n v="8"/>
    <n v="0"/>
    <n v="0"/>
    <n v="29.785"/>
    <x v="1"/>
    <n v="1"/>
  </r>
  <r>
    <x v="7791"/>
    <n v="30"/>
    <s v="Male"/>
    <s v="Canada"/>
    <d v="2023-11-16T18:23:58"/>
    <x v="2"/>
    <n v="1"/>
    <n v="0"/>
    <n v="47"/>
    <n v="3"/>
    <n v="59.41"/>
    <s v=""/>
    <n v="2"/>
    <s v=""/>
    <n v="31"/>
    <n v="0"/>
    <n v="6.3829787234042507E-2"/>
    <n v="29.704999999999998"/>
    <x v="1"/>
    <n v="1"/>
  </r>
  <r>
    <x v="7792"/>
    <n v="18"/>
    <s v="Female"/>
    <s v="USA"/>
    <d v="2024-07-01T17:28:32"/>
    <x v="3"/>
    <n v="4"/>
    <n v="1"/>
    <n v="61"/>
    <n v="2"/>
    <n v="59.33"/>
    <s v=""/>
    <n v="2"/>
    <s v=""/>
    <n v="0"/>
    <n v="0.25"/>
    <n v="3.2786885245901599E-2"/>
    <n v="29.664999999999999"/>
    <x v="1"/>
    <n v="0"/>
  </r>
  <r>
    <x v="7793"/>
    <n v="30"/>
    <s v="Other"/>
    <s v="Germany"/>
    <d v="2023-12-20T06:55:36"/>
    <x v="3"/>
    <n v="3"/>
    <n v="1"/>
    <n v="47"/>
    <n v="2"/>
    <n v="59.31"/>
    <s v=""/>
    <n v="2"/>
    <s v=""/>
    <n v="32"/>
    <n v="0.33333333333333298"/>
    <n v="4.2553191489361701E-2"/>
    <n v="29.655000000000001"/>
    <x v="1"/>
    <n v="0"/>
  </r>
  <r>
    <x v="7794"/>
    <n v="32"/>
    <s v="Male"/>
    <s v="France"/>
    <d v="2024-01-29T03:18:23"/>
    <x v="2"/>
    <n v="3"/>
    <n v="0"/>
    <n v="53"/>
    <n v="5"/>
    <n v="59.29"/>
    <s v=""/>
    <n v="2"/>
    <s v=""/>
    <n v="118"/>
    <n v="0"/>
    <n v="9.4339622641509399E-2"/>
    <n v="29.645"/>
    <x v="1"/>
    <n v="0"/>
  </r>
  <r>
    <x v="7795"/>
    <n v="37"/>
    <s v="Male"/>
    <s v="France"/>
    <d v="2024-04-30T17:36:41"/>
    <x v="4"/>
    <n v="1"/>
    <n v="0"/>
    <n v="48"/>
    <n v="2"/>
    <n v="59.27"/>
    <s v=""/>
    <n v="2"/>
    <s v=""/>
    <n v="10"/>
    <n v="0"/>
    <n v="4.1666666666666602E-2"/>
    <n v="29.635000000000002"/>
    <x v="1"/>
    <n v="0"/>
  </r>
  <r>
    <x v="7796"/>
    <n v="25"/>
    <s v="Female"/>
    <s v="UK"/>
    <d v="2023-05-29T22:22:40"/>
    <x v="2"/>
    <n v="1"/>
    <n v="0"/>
    <n v="45"/>
    <n v="2"/>
    <n v="59"/>
    <s v=""/>
    <n v="2"/>
    <s v=""/>
    <n v="68"/>
    <n v="0"/>
    <n v="4.4444444444444398E-2"/>
    <n v="29.5"/>
    <x v="1"/>
    <n v="0"/>
  </r>
  <r>
    <x v="7797"/>
    <n v="27"/>
    <s v="Female"/>
    <s v="Germany"/>
    <d v="2023-08-28T19:47:59"/>
    <x v="4"/>
    <n v="4"/>
    <n v="1"/>
    <n v="36"/>
    <n v="0"/>
    <n v="59"/>
    <s v=""/>
    <n v="2"/>
    <s v=""/>
    <n v="0"/>
    <n v="0.25"/>
    <n v="0"/>
    <n v="29.5"/>
    <x v="1"/>
    <n v="0"/>
  </r>
  <r>
    <x v="7798"/>
    <n v="44"/>
    <s v="Female"/>
    <s v="USA"/>
    <d v="2024-06-10T23:34:26"/>
    <x v="1"/>
    <n v="8"/>
    <n v="2"/>
    <n v="49"/>
    <n v="2"/>
    <n v="58.96"/>
    <s v=""/>
    <n v="2"/>
    <s v=""/>
    <n v="23"/>
    <n v="0.25"/>
    <n v="4.08163265306122E-2"/>
    <n v="29.48"/>
    <x v="1"/>
    <n v="0"/>
  </r>
  <r>
    <x v="7799"/>
    <n v="23"/>
    <s v="Female"/>
    <s v="Japan"/>
    <d v="2023-10-01T18:32:51"/>
    <x v="2"/>
    <n v="8"/>
    <n v="3"/>
    <n v="46"/>
    <n v="1"/>
    <n v="58.83"/>
    <s v=""/>
    <n v="2"/>
    <s v=""/>
    <n v="8"/>
    <n v="0.375"/>
    <n v="2.1739130434782601E-2"/>
    <n v="29.414999999999999"/>
    <x v="1"/>
    <n v="1"/>
  </r>
  <r>
    <x v="7800"/>
    <n v="50"/>
    <s v="Female"/>
    <s v="UK"/>
    <d v="2024-10-08T11:15:11"/>
    <x v="2"/>
    <n v="2"/>
    <n v="1"/>
    <n v="56"/>
    <n v="3"/>
    <n v="58.8"/>
    <s v=""/>
    <n v="2"/>
    <s v=""/>
    <n v="19"/>
    <n v="0.5"/>
    <n v="5.3571428571428499E-2"/>
    <n v="29.4"/>
    <x v="1"/>
    <n v="0"/>
  </r>
  <r>
    <x v="7801"/>
    <n v="32"/>
    <s v="Male"/>
    <s v="USA"/>
    <d v="2024-06-08T00:01:41"/>
    <x v="3"/>
    <n v="4"/>
    <n v="2"/>
    <n v="49"/>
    <n v="2"/>
    <n v="58.75"/>
    <s v=""/>
    <n v="2"/>
    <s v=""/>
    <n v="12"/>
    <n v="0.5"/>
    <n v="4.08163265306122E-2"/>
    <n v="29.375"/>
    <x v="1"/>
    <n v="0"/>
  </r>
  <r>
    <x v="7802"/>
    <n v="18"/>
    <s v="Male"/>
    <s v="UK"/>
    <d v="2023-02-09T02:51:30"/>
    <x v="0"/>
    <n v="3"/>
    <n v="0"/>
    <n v="66"/>
    <n v="3"/>
    <n v="58.74"/>
    <s v=""/>
    <n v="2"/>
    <s v=""/>
    <n v="3"/>
    <n v="0"/>
    <n v="4.54545454545454E-2"/>
    <n v="29.37"/>
    <x v="1"/>
    <n v="0"/>
  </r>
  <r>
    <x v="7803"/>
    <n v="38"/>
    <s v="Male"/>
    <s v="Germany"/>
    <d v="2024-11-16T06:48:38"/>
    <x v="0"/>
    <n v="2"/>
    <n v="0"/>
    <n v="41"/>
    <n v="5"/>
    <n v="58.68"/>
    <s v=""/>
    <n v="2"/>
    <s v=""/>
    <n v="4"/>
    <n v="0"/>
    <n v="0.12195121951219499"/>
    <n v="29.34"/>
    <x v="1"/>
    <n v="1"/>
  </r>
  <r>
    <x v="7804"/>
    <n v="39"/>
    <s v="Male"/>
    <s v="USA"/>
    <d v="2024-08-09T13:01:59"/>
    <x v="2"/>
    <n v="2"/>
    <n v="0"/>
    <n v="54"/>
    <n v="1"/>
    <n v="58.64"/>
    <s v=""/>
    <n v="2"/>
    <s v=""/>
    <n v="15"/>
    <n v="0"/>
    <n v="1.85185185185185E-2"/>
    <n v="29.32"/>
    <x v="1"/>
    <n v="1"/>
  </r>
  <r>
    <x v="7805"/>
    <n v="25"/>
    <s v="Male"/>
    <s v="Germany"/>
    <d v="2024-04-13T16:46:39"/>
    <x v="3"/>
    <n v="2"/>
    <n v="1"/>
    <n v="62"/>
    <n v="2"/>
    <n v="58.6"/>
    <s v=""/>
    <n v="2"/>
    <s v=""/>
    <n v="1"/>
    <n v="0.5"/>
    <n v="3.2258064516128997E-2"/>
    <n v="29.3"/>
    <x v="1"/>
    <n v="0"/>
  </r>
  <r>
    <x v="7806"/>
    <n v="34"/>
    <s v="Female"/>
    <s v="USA"/>
    <d v="2024-07-26T11:44:42"/>
    <x v="3"/>
    <n v="5"/>
    <n v="2"/>
    <n v="43"/>
    <n v="3"/>
    <n v="58.59"/>
    <s v=""/>
    <n v="2"/>
    <s v=""/>
    <n v="11"/>
    <n v="0.4"/>
    <n v="6.9767441860465101E-2"/>
    <n v="29.295000000000002"/>
    <x v="1"/>
    <n v="0"/>
  </r>
  <r>
    <x v="7807"/>
    <n v="45"/>
    <s v="Male"/>
    <s v="USA"/>
    <d v="2024-11-19T10:44:13"/>
    <x v="3"/>
    <n v="5"/>
    <n v="2"/>
    <n v="64"/>
    <n v="2"/>
    <n v="58.59"/>
    <s v=""/>
    <n v="2"/>
    <s v=""/>
    <n v="29"/>
    <n v="0.4"/>
    <n v="3.125E-2"/>
    <n v="29.295000000000002"/>
    <x v="1"/>
    <n v="1"/>
  </r>
  <r>
    <x v="7808"/>
    <n v="31"/>
    <s v="Male"/>
    <s v="USA"/>
    <d v="2023-02-09T01:23:53"/>
    <x v="5"/>
    <n v="4"/>
    <n v="2"/>
    <n v="64"/>
    <n v="3"/>
    <n v="58.56"/>
    <s v=""/>
    <n v="2"/>
    <s v=""/>
    <n v="17"/>
    <n v="0.5"/>
    <n v="4.6875E-2"/>
    <n v="29.28"/>
    <x v="1"/>
    <n v="0"/>
  </r>
  <r>
    <x v="7809"/>
    <n v="18"/>
    <s v="Male"/>
    <s v="USA"/>
    <d v="2023-08-16T21:36:57"/>
    <x v="2"/>
    <n v="3"/>
    <n v="0"/>
    <n v="73"/>
    <n v="4"/>
    <n v="58.51"/>
    <s v=""/>
    <n v="2"/>
    <s v=""/>
    <n v="31"/>
    <n v="0"/>
    <n v="5.4794520547945202E-2"/>
    <n v="29.254999999999999"/>
    <x v="1"/>
    <n v="0"/>
  </r>
  <r>
    <x v="7810"/>
    <n v="47"/>
    <s v="Male"/>
    <s v="USA"/>
    <d v="2023-08-26T23:59:46"/>
    <x v="1"/>
    <n v="1"/>
    <n v="1"/>
    <n v="56"/>
    <n v="2"/>
    <n v="58.51"/>
    <s v=""/>
    <n v="2"/>
    <s v=""/>
    <n v="3"/>
    <n v="1"/>
    <n v="3.5714285714285698E-2"/>
    <n v="29.254999999999999"/>
    <x v="1"/>
    <n v="0"/>
  </r>
  <r>
    <x v="7811"/>
    <n v="30"/>
    <s v="Male"/>
    <s v="USA"/>
    <d v="2024-11-11T01:14:24"/>
    <x v="1"/>
    <n v="4"/>
    <n v="2"/>
    <n v="46"/>
    <n v="3"/>
    <n v="58.5"/>
    <s v=""/>
    <n v="2"/>
    <s v=""/>
    <n v="9"/>
    <n v="0.5"/>
    <n v="6.5217391304347797E-2"/>
    <n v="29.25"/>
    <x v="1"/>
    <n v="0"/>
  </r>
  <r>
    <x v="7812"/>
    <n v="34"/>
    <s v="Male"/>
    <s v="France"/>
    <d v="2023-04-25T14:52:09"/>
    <x v="1"/>
    <n v="5"/>
    <n v="2"/>
    <n v="42"/>
    <n v="2"/>
    <n v="58.39"/>
    <s v=""/>
    <n v="2"/>
    <s v=""/>
    <n v="29"/>
    <n v="0.4"/>
    <n v="4.7619047619047603E-2"/>
    <n v="29.195"/>
    <x v="1"/>
    <n v="1"/>
  </r>
  <r>
    <x v="7813"/>
    <n v="34"/>
    <s v="Female"/>
    <s v="USA"/>
    <d v="2024-04-11T13:40:23"/>
    <x v="1"/>
    <n v="1"/>
    <n v="0"/>
    <n v="45"/>
    <n v="2"/>
    <n v="58.22"/>
    <s v=""/>
    <n v="2"/>
    <s v=""/>
    <n v="16"/>
    <n v="0"/>
    <n v="4.4444444444444398E-2"/>
    <n v="29.11"/>
    <x v="1"/>
    <n v="0"/>
  </r>
  <r>
    <x v="7814"/>
    <n v="30"/>
    <s v="Female"/>
    <s v="Australia"/>
    <d v="2023-07-11T19:45:49"/>
    <x v="2"/>
    <n v="4"/>
    <n v="1"/>
    <n v="56"/>
    <n v="6"/>
    <n v="58.21"/>
    <s v=""/>
    <n v="2"/>
    <s v=""/>
    <n v="19"/>
    <n v="0.25"/>
    <n v="0.107142857142857"/>
    <n v="29.105"/>
    <x v="1"/>
    <n v="1"/>
  </r>
  <r>
    <x v="7815"/>
    <n v="20"/>
    <s v="Female"/>
    <s v="USA"/>
    <d v="2023-10-05T20:22:33"/>
    <x v="2"/>
    <n v="0"/>
    <n v="0"/>
    <n v="52"/>
    <n v="1"/>
    <n v="57.98"/>
    <s v=""/>
    <n v="2"/>
    <s v=""/>
    <n v="31"/>
    <n v="0"/>
    <n v="1.9230769230769201E-2"/>
    <n v="28.99"/>
    <x v="1"/>
    <n v="0"/>
  </r>
  <r>
    <x v="7816"/>
    <n v="39"/>
    <s v="Male"/>
    <s v="USA"/>
    <d v="2024-01-30T17:16:10"/>
    <x v="4"/>
    <n v="3"/>
    <n v="1"/>
    <n v="49"/>
    <n v="1"/>
    <n v="57.64"/>
    <s v=""/>
    <n v="2"/>
    <s v=""/>
    <n v="0"/>
    <n v="0.33333333333333298"/>
    <n v="2.04081632653061E-2"/>
    <n v="28.82"/>
    <x v="1"/>
    <n v="0"/>
  </r>
  <r>
    <x v="7817"/>
    <n v="32"/>
    <s v="Female"/>
    <s v="France"/>
    <d v="2024-07-25T09:27:46"/>
    <x v="3"/>
    <n v="2"/>
    <n v="2"/>
    <n v="50"/>
    <n v="5"/>
    <n v="57.56"/>
    <s v=""/>
    <n v="2"/>
    <s v=""/>
    <n v="39"/>
    <n v="1"/>
    <n v="0.1"/>
    <n v="28.78"/>
    <x v="1"/>
    <n v="0"/>
  </r>
  <r>
    <x v="7818"/>
    <n v="37"/>
    <s v="Male"/>
    <s v="UK"/>
    <d v="2023-07-04T02:19:41"/>
    <x v="1"/>
    <n v="1"/>
    <n v="0"/>
    <n v="50"/>
    <n v="2"/>
    <n v="57.54"/>
    <s v=""/>
    <n v="2"/>
    <s v=""/>
    <n v="8"/>
    <n v="0"/>
    <n v="0.04"/>
    <n v="28.77"/>
    <x v="1"/>
    <n v="0"/>
  </r>
  <r>
    <x v="7819"/>
    <n v="59"/>
    <s v="Female"/>
    <s v="Japan"/>
    <d v="2023-04-28T01:16:27"/>
    <x v="3"/>
    <n v="4"/>
    <n v="1"/>
    <n v="43"/>
    <n v="1"/>
    <n v="57.29"/>
    <s v=""/>
    <n v="2"/>
    <s v=""/>
    <n v="20"/>
    <n v="0.25"/>
    <n v="2.3255813953488299E-2"/>
    <n v="28.645"/>
    <x v="1"/>
    <n v="0"/>
  </r>
  <r>
    <x v="7820"/>
    <n v="24"/>
    <s v="Male"/>
    <s v="Germany"/>
    <d v="2023-09-25T19:27:20"/>
    <x v="3"/>
    <n v="4"/>
    <n v="0"/>
    <n v="61"/>
    <n v="6"/>
    <n v="57.23"/>
    <s v=""/>
    <n v="2"/>
    <s v=""/>
    <n v="28"/>
    <n v="0"/>
    <n v="9.8360655737704902E-2"/>
    <n v="28.614999999999998"/>
    <x v="1"/>
    <n v="0"/>
  </r>
  <r>
    <x v="7821"/>
    <n v="25"/>
    <s v="Female"/>
    <s v="Australia"/>
    <d v="2024-08-30T17:09:20"/>
    <x v="3"/>
    <n v="3"/>
    <n v="0"/>
    <n v="37"/>
    <n v="3"/>
    <n v="57.02"/>
    <s v=""/>
    <n v="2"/>
    <s v=""/>
    <n v="6"/>
    <n v="0"/>
    <n v="8.1081081081081002E-2"/>
    <n v="28.51"/>
    <x v="1"/>
    <n v="0"/>
  </r>
  <r>
    <x v="7822"/>
    <n v="53"/>
    <s v="Male"/>
    <s v="Canada"/>
    <d v="2023-02-20T06:03:38"/>
    <x v="2"/>
    <n v="0"/>
    <n v="0"/>
    <n v="61"/>
    <n v="2"/>
    <n v="56.59"/>
    <s v=""/>
    <n v="2"/>
    <s v=""/>
    <n v="18"/>
    <n v="0"/>
    <n v="3.2786885245901599E-2"/>
    <n v="28.295000000000002"/>
    <x v="1"/>
    <n v="1"/>
  </r>
  <r>
    <x v="7823"/>
    <n v="37"/>
    <s v="Male"/>
    <s v="Canada"/>
    <d v="2023-05-26T21:22:18"/>
    <x v="4"/>
    <n v="7"/>
    <n v="2"/>
    <n v="54"/>
    <n v="1"/>
    <n v="56.59"/>
    <s v=""/>
    <n v="2"/>
    <s v=""/>
    <n v="37"/>
    <n v="0.28571428571428498"/>
    <n v="1.85185185185185E-2"/>
    <n v="28.295000000000002"/>
    <x v="1"/>
    <n v="0"/>
  </r>
  <r>
    <x v="7824"/>
    <n v="37"/>
    <s v="Male"/>
    <s v="USA"/>
    <d v="2024-07-09T13:49:52"/>
    <x v="2"/>
    <n v="1"/>
    <n v="1"/>
    <n v="43"/>
    <n v="3"/>
    <n v="56.53"/>
    <s v=""/>
    <n v="2"/>
    <s v=""/>
    <n v="9"/>
    <n v="1"/>
    <n v="6.9767441860465101E-2"/>
    <n v="28.265000000000001"/>
    <x v="1"/>
    <n v="0"/>
  </r>
  <r>
    <x v="7825"/>
    <n v="26"/>
    <s v="Female"/>
    <s v="USA"/>
    <d v="2024-08-31T09:13:00"/>
    <x v="1"/>
    <n v="3"/>
    <n v="1"/>
    <n v="43"/>
    <n v="2"/>
    <n v="56.51"/>
    <s v=""/>
    <n v="2"/>
    <s v=""/>
    <n v="3"/>
    <n v="0.33333333333333298"/>
    <n v="4.6511627906976702E-2"/>
    <n v="28.254999999999999"/>
    <x v="1"/>
    <n v="1"/>
  </r>
  <r>
    <x v="7826"/>
    <n v="42"/>
    <s v="Female"/>
    <s v="Australia"/>
    <d v="2024-03-09T21:35:16"/>
    <x v="4"/>
    <n v="8"/>
    <n v="1"/>
    <n v="50"/>
    <n v="1"/>
    <n v="56.5"/>
    <s v=""/>
    <n v="2"/>
    <s v=""/>
    <n v="54"/>
    <n v="0.125"/>
    <n v="0.02"/>
    <n v="28.25"/>
    <x v="1"/>
    <n v="0"/>
  </r>
  <r>
    <x v="7827"/>
    <n v="29"/>
    <s v="Female"/>
    <s v="Australia"/>
    <d v="2024-04-11T10:45:10"/>
    <x v="2"/>
    <n v="2"/>
    <n v="0"/>
    <n v="54"/>
    <n v="2"/>
    <n v="56.48"/>
    <s v=""/>
    <n v="2"/>
    <s v=""/>
    <n v="24"/>
    <n v="0"/>
    <n v="3.7037037037037E-2"/>
    <n v="28.24"/>
    <x v="1"/>
    <n v="0"/>
  </r>
  <r>
    <x v="7828"/>
    <n v="34"/>
    <s v="Male"/>
    <s v="Germany"/>
    <d v="2023-07-10T11:38:27"/>
    <x v="2"/>
    <n v="4"/>
    <n v="2"/>
    <n v="55"/>
    <n v="2"/>
    <n v="56.39"/>
    <s v=""/>
    <n v="2"/>
    <s v=""/>
    <n v="25"/>
    <n v="0.5"/>
    <n v="3.6363636363636299E-2"/>
    <n v="28.195"/>
    <x v="1"/>
    <n v="1"/>
  </r>
  <r>
    <x v="7829"/>
    <n v="18"/>
    <s v="Female"/>
    <s v="Germany"/>
    <d v="2023-11-05T15:11:50"/>
    <x v="5"/>
    <n v="6"/>
    <n v="3"/>
    <n v="37"/>
    <n v="2"/>
    <n v="56.35"/>
    <s v=""/>
    <n v="2"/>
    <s v=""/>
    <n v="48"/>
    <n v="0.5"/>
    <n v="5.4054054054054002E-2"/>
    <n v="28.175000000000001"/>
    <x v="1"/>
    <n v="0"/>
  </r>
  <r>
    <x v="7830"/>
    <n v="34"/>
    <s v="Female"/>
    <s v="USA"/>
    <d v="2024-02-28T20:40:04"/>
    <x v="0"/>
    <n v="4"/>
    <n v="1"/>
    <n v="53"/>
    <n v="3"/>
    <n v="56.31"/>
    <s v=""/>
    <n v="2"/>
    <s v=""/>
    <n v="3"/>
    <n v="0.25"/>
    <n v="5.6603773584905599E-2"/>
    <n v="28.155000000000001"/>
    <x v="1"/>
    <n v="0"/>
  </r>
  <r>
    <x v="7831"/>
    <n v="47"/>
    <s v="Female"/>
    <s v="USA"/>
    <d v="2023-08-07T20:03:28"/>
    <x v="2"/>
    <n v="2"/>
    <n v="1"/>
    <n v="49"/>
    <n v="2"/>
    <n v="56.3"/>
    <s v=""/>
    <n v="2"/>
    <s v=""/>
    <n v="24"/>
    <n v="0.5"/>
    <n v="4.08163265306122E-2"/>
    <n v="28.15"/>
    <x v="1"/>
    <n v="0"/>
  </r>
  <r>
    <x v="7832"/>
    <n v="21"/>
    <s v="Male"/>
    <s v="Japan"/>
    <d v="2024-02-24T14:27:33"/>
    <x v="3"/>
    <n v="5"/>
    <n v="1"/>
    <n v="55"/>
    <n v="3"/>
    <n v="56.13"/>
    <s v=""/>
    <n v="2"/>
    <s v=""/>
    <n v="57"/>
    <n v="0.2"/>
    <n v="5.4545454545454501E-2"/>
    <n v="28.065000000000001"/>
    <x v="1"/>
    <n v="0"/>
  </r>
  <r>
    <x v="7833"/>
    <n v="22"/>
    <s v="Female"/>
    <s v="Canada"/>
    <d v="2024-11-07T21:18:50"/>
    <x v="1"/>
    <n v="2"/>
    <n v="0"/>
    <n v="42"/>
    <n v="3"/>
    <n v="56.04"/>
    <s v=""/>
    <n v="2"/>
    <s v=""/>
    <n v="76"/>
    <n v="0"/>
    <n v="7.1428571428571397E-2"/>
    <n v="28.02"/>
    <x v="1"/>
    <n v="0"/>
  </r>
  <r>
    <x v="7834"/>
    <n v="55"/>
    <s v="Male"/>
    <s v="USA"/>
    <d v="2023-05-31T22:33:43"/>
    <x v="5"/>
    <n v="6"/>
    <n v="4"/>
    <n v="60"/>
    <n v="1"/>
    <n v="55.98"/>
    <s v=""/>
    <n v="2"/>
    <s v=""/>
    <n v="54"/>
    <n v="0.66666666666666596"/>
    <n v="1.6666666666666601E-2"/>
    <n v="27.99"/>
    <x v="1"/>
    <n v="1"/>
  </r>
  <r>
    <x v="7835"/>
    <n v="37"/>
    <s v="Female"/>
    <s v="USA"/>
    <d v="2024-11-20T15:56:22"/>
    <x v="0"/>
    <n v="2"/>
    <n v="0"/>
    <n v="60"/>
    <n v="2"/>
    <n v="55.98"/>
    <s v=""/>
    <n v="2"/>
    <s v=""/>
    <n v="20"/>
    <n v="0"/>
    <n v="3.3333333333333298E-2"/>
    <n v="27.99"/>
    <x v="1"/>
    <n v="0"/>
  </r>
  <r>
    <x v="7836"/>
    <n v="36"/>
    <s v="Female"/>
    <s v="France"/>
    <d v="2024-05-02T01:44:03"/>
    <x v="1"/>
    <n v="2"/>
    <n v="1"/>
    <n v="54"/>
    <n v="0"/>
    <n v="55.95"/>
    <s v=""/>
    <n v="2"/>
    <s v=""/>
    <n v="5"/>
    <n v="0.5"/>
    <n v="0"/>
    <n v="27.975000000000001"/>
    <x v="1"/>
    <n v="1"/>
  </r>
  <r>
    <x v="7837"/>
    <n v="55"/>
    <s v="Female"/>
    <s v="USA"/>
    <d v="2023-06-29T18:39:34"/>
    <x v="5"/>
    <n v="5"/>
    <n v="1"/>
    <n v="41"/>
    <n v="1"/>
    <n v="55.87"/>
    <s v=""/>
    <n v="2"/>
    <s v=""/>
    <n v="55"/>
    <n v="0.2"/>
    <n v="2.4390243902439001E-2"/>
    <n v="27.934999999999999"/>
    <x v="1"/>
    <n v="0"/>
  </r>
  <r>
    <x v="7838"/>
    <n v="36"/>
    <s v="Female"/>
    <s v="Japan"/>
    <d v="2024-06-15T20:23:01"/>
    <x v="0"/>
    <n v="3"/>
    <n v="1"/>
    <n v="77"/>
    <n v="4"/>
    <n v="55.82"/>
    <s v=""/>
    <n v="2"/>
    <s v=""/>
    <n v="62"/>
    <n v="0.33333333333333298"/>
    <n v="5.1948051948051903E-2"/>
    <n v="27.91"/>
    <x v="1"/>
    <n v="0"/>
  </r>
  <r>
    <x v="7839"/>
    <n v="30"/>
    <s v="Female"/>
    <s v="UK"/>
    <d v="2023-12-25T06:39:24"/>
    <x v="4"/>
    <n v="3"/>
    <n v="2"/>
    <n v="35"/>
    <n v="2"/>
    <n v="55.78"/>
    <s v=""/>
    <n v="2"/>
    <s v=""/>
    <n v="0"/>
    <n v="0.66666666666666596"/>
    <n v="5.7142857142857099E-2"/>
    <n v="27.89"/>
    <x v="1"/>
    <n v="0"/>
  </r>
  <r>
    <x v="7840"/>
    <n v="45"/>
    <s v="Female"/>
    <s v="Canada"/>
    <d v="2024-11-23T16:56:43"/>
    <x v="4"/>
    <n v="2"/>
    <n v="0"/>
    <n v="43"/>
    <n v="1"/>
    <n v="55.64"/>
    <s v=""/>
    <n v="2"/>
    <s v=""/>
    <n v="14"/>
    <n v="0"/>
    <n v="2.3255813953488299E-2"/>
    <n v="27.82"/>
    <x v="1"/>
    <n v="0"/>
  </r>
  <r>
    <x v="7841"/>
    <n v="36"/>
    <s v="Male"/>
    <s v="Australia"/>
    <d v="2024-07-01T05:47:40"/>
    <x v="1"/>
    <n v="2"/>
    <n v="1"/>
    <n v="46"/>
    <n v="1"/>
    <n v="55.55"/>
    <s v=""/>
    <n v="2"/>
    <s v=""/>
    <n v="32"/>
    <n v="0.5"/>
    <n v="2.1739130434782601E-2"/>
    <n v="27.774999999999999"/>
    <x v="1"/>
    <n v="0"/>
  </r>
  <r>
    <x v="7842"/>
    <n v="38"/>
    <s v="Female"/>
    <s v="UK"/>
    <d v="2023-02-13T19:17:15"/>
    <x v="5"/>
    <n v="3"/>
    <n v="2"/>
    <n v="51"/>
    <n v="2"/>
    <n v="55.32"/>
    <s v=""/>
    <n v="2"/>
    <s v=""/>
    <n v="27"/>
    <n v="0.66666666666666596"/>
    <n v="3.9215686274509803E-2"/>
    <n v="27.66"/>
    <x v="1"/>
    <n v="0"/>
  </r>
  <r>
    <x v="7843"/>
    <n v="32"/>
    <s v="Female"/>
    <s v="France"/>
    <d v="2024-03-12T06:31:57"/>
    <x v="4"/>
    <n v="2"/>
    <n v="1"/>
    <n v="56"/>
    <n v="1"/>
    <n v="55.28"/>
    <s v=""/>
    <n v="2"/>
    <s v=""/>
    <n v="1"/>
    <n v="0.5"/>
    <n v="1.7857142857142801E-2"/>
    <n v="27.64"/>
    <x v="1"/>
    <n v="0"/>
  </r>
  <r>
    <x v="7844"/>
    <n v="41"/>
    <s v="Male"/>
    <s v="France"/>
    <d v="2023-03-21T21:08:23"/>
    <x v="1"/>
    <n v="5"/>
    <n v="2"/>
    <n v="46"/>
    <n v="4"/>
    <n v="55.24"/>
    <s v=""/>
    <n v="2"/>
    <s v=""/>
    <n v="54"/>
    <n v="0.4"/>
    <n v="8.6956521739130405E-2"/>
    <n v="27.62"/>
    <x v="1"/>
    <n v="1"/>
  </r>
  <r>
    <x v="7845"/>
    <n v="20"/>
    <s v="Female"/>
    <s v="USA"/>
    <d v="2024-09-14T10:30:18"/>
    <x v="3"/>
    <n v="5"/>
    <n v="1"/>
    <n v="42"/>
    <n v="5"/>
    <n v="55.05"/>
    <s v=""/>
    <n v="2"/>
    <s v=""/>
    <n v="145"/>
    <n v="0.2"/>
    <n v="0.119047619047619"/>
    <n v="27.524999999999999"/>
    <x v="1"/>
    <n v="0"/>
  </r>
  <r>
    <x v="7846"/>
    <n v="35"/>
    <s v="Male"/>
    <s v="UK"/>
    <d v="2024-04-18T15:02:50"/>
    <x v="2"/>
    <n v="3"/>
    <n v="1"/>
    <n v="48"/>
    <n v="3"/>
    <n v="54.87"/>
    <s v=""/>
    <n v="2"/>
    <s v=""/>
    <n v="10"/>
    <n v="0.33333333333333298"/>
    <n v="6.25E-2"/>
    <n v="27.434999999999999"/>
    <x v="1"/>
    <n v="0"/>
  </r>
  <r>
    <x v="7847"/>
    <n v="21"/>
    <s v="Female"/>
    <s v="Australia"/>
    <d v="2024-10-01T08:25:07"/>
    <x v="2"/>
    <n v="2"/>
    <n v="0"/>
    <n v="43"/>
    <n v="1"/>
    <n v="54.84"/>
    <s v=""/>
    <n v="2"/>
    <s v=""/>
    <n v="31"/>
    <n v="0"/>
    <n v="2.3255813953488299E-2"/>
    <n v="27.42"/>
    <x v="1"/>
    <n v="0"/>
  </r>
  <r>
    <x v="7848"/>
    <n v="38"/>
    <s v="Male"/>
    <s v="USA"/>
    <d v="2024-01-16T10:08:27"/>
    <x v="3"/>
    <n v="0"/>
    <n v="0"/>
    <n v="59"/>
    <n v="6"/>
    <n v="54.41"/>
    <s v=""/>
    <n v="2"/>
    <s v=""/>
    <n v="24"/>
    <n v="0"/>
    <n v="0.101694915254237"/>
    <n v="27.204999999999998"/>
    <x v="1"/>
    <n v="0"/>
  </r>
  <r>
    <x v="7849"/>
    <n v="18"/>
    <s v="Female"/>
    <s v="Germany"/>
    <d v="2023-10-08T21:22:54"/>
    <x v="1"/>
    <n v="4"/>
    <n v="0"/>
    <n v="66"/>
    <n v="4"/>
    <n v="54.33"/>
    <s v=""/>
    <n v="2"/>
    <s v=""/>
    <n v="144"/>
    <n v="0"/>
    <n v="6.0606060606060601E-2"/>
    <n v="27.164999999999999"/>
    <x v="1"/>
    <n v="0"/>
  </r>
  <r>
    <x v="7850"/>
    <n v="34"/>
    <s v="Male"/>
    <s v="France"/>
    <d v="2023-02-23T04:08:47"/>
    <x v="1"/>
    <n v="4"/>
    <n v="1"/>
    <n v="47"/>
    <n v="4"/>
    <n v="54.32"/>
    <s v=""/>
    <n v="2"/>
    <s v=""/>
    <n v="9"/>
    <n v="0.25"/>
    <n v="8.5106382978723402E-2"/>
    <n v="27.16"/>
    <x v="1"/>
    <n v="0"/>
  </r>
  <r>
    <x v="7851"/>
    <n v="20"/>
    <s v="Male"/>
    <s v="USA"/>
    <d v="2023-07-21T09:00:10"/>
    <x v="3"/>
    <n v="4"/>
    <n v="2"/>
    <n v="56"/>
    <n v="1"/>
    <n v="54.26"/>
    <s v=""/>
    <n v="2"/>
    <s v=""/>
    <n v="50"/>
    <n v="0.5"/>
    <n v="1.7857142857142801E-2"/>
    <n v="27.13"/>
    <x v="1"/>
    <n v="0"/>
  </r>
  <r>
    <x v="7852"/>
    <n v="32"/>
    <s v="Male"/>
    <s v="USA"/>
    <d v="2023-08-09T23:09:43"/>
    <x v="0"/>
    <n v="2"/>
    <n v="1"/>
    <n v="58"/>
    <n v="2"/>
    <n v="53.99"/>
    <s v=""/>
    <n v="2"/>
    <s v=""/>
    <n v="41"/>
    <n v="0.5"/>
    <n v="3.4482758620689599E-2"/>
    <n v="26.995000000000001"/>
    <x v="1"/>
    <n v="0"/>
  </r>
  <r>
    <x v="7853"/>
    <n v="25"/>
    <s v="Female"/>
    <s v="UK"/>
    <d v="2024-05-29T16:37:46"/>
    <x v="4"/>
    <n v="1"/>
    <n v="0"/>
    <n v="60"/>
    <n v="4"/>
    <n v="53.98"/>
    <s v=""/>
    <n v="2"/>
    <s v=""/>
    <n v="54"/>
    <n v="0"/>
    <n v="6.6666666666666596E-2"/>
    <n v="26.99"/>
    <x v="1"/>
    <n v="0"/>
  </r>
  <r>
    <x v="7854"/>
    <n v="35"/>
    <s v="Male"/>
    <s v="USA"/>
    <d v="2024-05-03T08:23:48"/>
    <x v="3"/>
    <n v="0"/>
    <n v="0"/>
    <n v="40"/>
    <n v="2"/>
    <n v="53.81"/>
    <s v=""/>
    <n v="2"/>
    <s v=""/>
    <n v="23"/>
    <n v="0"/>
    <n v="0.05"/>
    <n v="26.905000000000001"/>
    <x v="1"/>
    <n v="0"/>
  </r>
  <r>
    <x v="7855"/>
    <n v="34"/>
    <s v="Male"/>
    <s v="Germany"/>
    <d v="2024-02-02T02:12:51"/>
    <x v="2"/>
    <n v="3"/>
    <n v="1"/>
    <n v="63"/>
    <n v="7"/>
    <n v="53.56"/>
    <s v=""/>
    <n v="2"/>
    <s v=""/>
    <n v="17"/>
    <n v="0.33333333333333298"/>
    <n v="0.11111111111111099"/>
    <n v="26.78"/>
    <x v="1"/>
    <n v="0"/>
  </r>
  <r>
    <x v="7856"/>
    <n v="18"/>
    <s v="Male"/>
    <s v="France"/>
    <d v="2024-08-18T05:49:50"/>
    <x v="3"/>
    <n v="3"/>
    <n v="0"/>
    <n v="48"/>
    <n v="2"/>
    <n v="53.48"/>
    <s v=""/>
    <n v="2"/>
    <s v=""/>
    <n v="31"/>
    <n v="0"/>
    <n v="4.1666666666666602E-2"/>
    <n v="26.74"/>
    <x v="1"/>
    <n v="0"/>
  </r>
  <r>
    <x v="7857"/>
    <n v="51"/>
    <s v="Other"/>
    <s v="USA"/>
    <d v="2023-07-28T17:40:39"/>
    <x v="0"/>
    <n v="3"/>
    <n v="1"/>
    <n v="61"/>
    <n v="4"/>
    <n v="53.43"/>
    <s v=""/>
    <n v="2"/>
    <s v=""/>
    <n v="36"/>
    <n v="0.33333333333333298"/>
    <n v="6.5573770491803199E-2"/>
    <n v="26.715"/>
    <x v="1"/>
    <n v="0"/>
  </r>
  <r>
    <x v="7858"/>
    <n v="47"/>
    <s v="Female"/>
    <s v="USA"/>
    <d v="2023-08-12T06:38:48"/>
    <x v="2"/>
    <n v="2"/>
    <n v="0"/>
    <n v="54"/>
    <n v="2"/>
    <n v="53.38"/>
    <s v=""/>
    <n v="2"/>
    <s v=""/>
    <n v="28"/>
    <n v="0"/>
    <n v="3.7037037037037E-2"/>
    <n v="26.69"/>
    <x v="1"/>
    <n v="0"/>
  </r>
  <r>
    <x v="7859"/>
    <n v="41"/>
    <s v="Female"/>
    <s v="Canada"/>
    <d v="2023-05-28T20:05:44"/>
    <x v="2"/>
    <n v="3"/>
    <n v="0"/>
    <n v="69"/>
    <n v="3"/>
    <n v="53.25"/>
    <s v=""/>
    <n v="2"/>
    <s v=""/>
    <n v="0"/>
    <n v="0"/>
    <n v="4.3478260869565202E-2"/>
    <n v="26.625"/>
    <x v="1"/>
    <n v="1"/>
  </r>
  <r>
    <x v="7860"/>
    <n v="35"/>
    <s v="Female"/>
    <s v="Germany"/>
    <d v="2023-09-01T23:05:17"/>
    <x v="1"/>
    <n v="0"/>
    <n v="0"/>
    <n v="46"/>
    <n v="0"/>
    <n v="53.24"/>
    <s v=""/>
    <n v="2"/>
    <s v=""/>
    <n v="36"/>
    <n v="0"/>
    <n v="0"/>
    <n v="26.62"/>
    <x v="1"/>
    <n v="0"/>
  </r>
  <r>
    <x v="7861"/>
    <n v="33"/>
    <s v="Male"/>
    <s v="USA"/>
    <d v="2024-03-17T22:19:26"/>
    <x v="1"/>
    <n v="6"/>
    <n v="2"/>
    <n v="63"/>
    <n v="10"/>
    <n v="53.24"/>
    <s v=""/>
    <n v="2"/>
    <s v=""/>
    <n v="16"/>
    <n v="0.33333333333333298"/>
    <n v="0.158730158730158"/>
    <n v="26.62"/>
    <x v="1"/>
    <n v="0"/>
  </r>
  <r>
    <x v="7862"/>
    <n v="40"/>
    <s v="Female"/>
    <s v="USA"/>
    <d v="2024-02-24T21:45:35"/>
    <x v="1"/>
    <n v="5"/>
    <n v="0"/>
    <n v="52"/>
    <n v="4"/>
    <n v="53.2"/>
    <s v=""/>
    <n v="2"/>
    <s v=""/>
    <n v="10"/>
    <n v="0"/>
    <n v="7.69230769230769E-2"/>
    <n v="26.6"/>
    <x v="1"/>
    <n v="0"/>
  </r>
  <r>
    <x v="7863"/>
    <n v="18"/>
    <s v="Other"/>
    <s v="Germany"/>
    <d v="2024-08-12T08:11:55"/>
    <x v="3"/>
    <n v="3"/>
    <n v="0"/>
    <n v="60"/>
    <n v="1"/>
    <n v="53.14"/>
    <s v=""/>
    <n v="2"/>
    <s v=""/>
    <n v="23"/>
    <n v="0"/>
    <n v="1.6666666666666601E-2"/>
    <n v="26.57"/>
    <x v="1"/>
    <n v="0"/>
  </r>
  <r>
    <x v="7864"/>
    <n v="28"/>
    <s v="Male"/>
    <s v="USA"/>
    <d v="2023-10-24T05:19:57"/>
    <x v="3"/>
    <n v="4"/>
    <n v="1"/>
    <n v="45"/>
    <n v="0"/>
    <n v="53.07"/>
    <s v=""/>
    <n v="2"/>
    <s v=""/>
    <n v="8"/>
    <n v="0.25"/>
    <n v="0"/>
    <n v="26.535"/>
    <x v="1"/>
    <n v="0"/>
  </r>
  <r>
    <x v="7865"/>
    <n v="45"/>
    <s v="Female"/>
    <s v="USA"/>
    <d v="2023-05-22T16:37:24"/>
    <x v="5"/>
    <n v="4"/>
    <n v="2"/>
    <n v="44"/>
    <n v="1"/>
    <n v="53.06"/>
    <s v=""/>
    <n v="2"/>
    <s v=""/>
    <n v="0"/>
    <n v="0.5"/>
    <n v="2.27272727272727E-2"/>
    <n v="26.53"/>
    <x v="1"/>
    <n v="0"/>
  </r>
  <r>
    <x v="7866"/>
    <n v="43"/>
    <s v="Male"/>
    <s v="USA"/>
    <d v="2023-02-16T04:13:56"/>
    <x v="3"/>
    <n v="3"/>
    <n v="1"/>
    <n v="43"/>
    <n v="2"/>
    <n v="52.99"/>
    <s v=""/>
    <n v="2"/>
    <s v=""/>
    <n v="8"/>
    <n v="0.33333333333333298"/>
    <n v="4.6511627906976702E-2"/>
    <n v="26.495000000000001"/>
    <x v="1"/>
    <n v="0"/>
  </r>
  <r>
    <x v="7867"/>
    <n v="21"/>
    <s v="Male"/>
    <s v="Australia"/>
    <d v="2024-07-06T05:31:28"/>
    <x v="1"/>
    <n v="4"/>
    <n v="1"/>
    <n v="53"/>
    <n v="3"/>
    <n v="52.96"/>
    <s v=""/>
    <n v="2"/>
    <s v=""/>
    <n v="14"/>
    <n v="0.25"/>
    <n v="5.6603773584905599E-2"/>
    <n v="26.48"/>
    <x v="1"/>
    <n v="0"/>
  </r>
  <r>
    <x v="7868"/>
    <n v="39"/>
    <s v="Male"/>
    <s v="Canada"/>
    <d v="2023-03-18T05:31:57"/>
    <x v="2"/>
    <n v="1"/>
    <n v="0"/>
    <n v="41"/>
    <n v="1"/>
    <n v="52.92"/>
    <s v=""/>
    <n v="2"/>
    <s v=""/>
    <n v="3"/>
    <n v="0"/>
    <n v="2.4390243902439001E-2"/>
    <n v="26.46"/>
    <x v="1"/>
    <n v="0"/>
  </r>
  <r>
    <x v="7869"/>
    <n v="32"/>
    <s v="Female"/>
    <s v="Japan"/>
    <d v="2023-10-04T02:01:56"/>
    <x v="1"/>
    <n v="2"/>
    <n v="0"/>
    <n v="62"/>
    <n v="8"/>
    <n v="52.85"/>
    <s v=""/>
    <n v="2"/>
    <s v=""/>
    <n v="25"/>
    <n v="0"/>
    <n v="0.12903225806451599"/>
    <n v="26.425000000000001"/>
    <x v="1"/>
    <n v="0"/>
  </r>
  <r>
    <x v="7870"/>
    <n v="23"/>
    <s v="Female"/>
    <s v="Canada"/>
    <d v="2023-04-03T15:45:55"/>
    <x v="4"/>
    <n v="2"/>
    <n v="1"/>
    <n v="47"/>
    <n v="3"/>
    <n v="52.8"/>
    <s v=""/>
    <n v="2"/>
    <s v=""/>
    <n v="19"/>
    <n v="0.5"/>
    <n v="6.3829787234042507E-2"/>
    <n v="26.4"/>
    <x v="1"/>
    <n v="0"/>
  </r>
  <r>
    <x v="7871"/>
    <n v="25"/>
    <s v="Female"/>
    <s v="USA"/>
    <d v="2023-05-03T08:18:17"/>
    <x v="1"/>
    <n v="1"/>
    <n v="0"/>
    <n v="59"/>
    <n v="5"/>
    <n v="52.77"/>
    <s v=""/>
    <n v="2"/>
    <s v=""/>
    <n v="58"/>
    <n v="0"/>
    <n v="8.4745762711864403E-2"/>
    <n v="26.385000000000002"/>
    <x v="1"/>
    <n v="0"/>
  </r>
  <r>
    <x v="7872"/>
    <n v="23"/>
    <s v="Male"/>
    <s v="Canada"/>
    <d v="2023-04-12T08:33:46"/>
    <x v="2"/>
    <n v="1"/>
    <n v="0"/>
    <n v="48"/>
    <n v="2"/>
    <n v="52.64"/>
    <s v=""/>
    <n v="2"/>
    <s v=""/>
    <n v="11"/>
    <n v="0"/>
    <n v="4.1666666666666602E-2"/>
    <n v="26.32"/>
    <x v="1"/>
    <n v="0"/>
  </r>
  <r>
    <x v="7873"/>
    <n v="56"/>
    <s v="Male"/>
    <s v="France"/>
    <d v="2023-06-10T14:43:16"/>
    <x v="2"/>
    <n v="2"/>
    <n v="1"/>
    <n v="45"/>
    <n v="3"/>
    <n v="52.57"/>
    <s v=""/>
    <n v="2"/>
    <s v=""/>
    <n v="3"/>
    <n v="0.5"/>
    <n v="6.6666666666666596E-2"/>
    <n v="26.285"/>
    <x v="1"/>
    <n v="0"/>
  </r>
  <r>
    <x v="7874"/>
    <n v="42"/>
    <s v="Male"/>
    <s v="Germany"/>
    <d v="2023-08-09T20:14:30"/>
    <x v="5"/>
    <n v="3"/>
    <n v="2"/>
    <n v="47"/>
    <n v="5"/>
    <n v="52.18"/>
    <s v=""/>
    <n v="2"/>
    <s v=""/>
    <n v="9"/>
    <n v="0.66666666666666596"/>
    <n v="0.10638297872340401"/>
    <n v="26.09"/>
    <x v="1"/>
    <n v="0"/>
  </r>
  <r>
    <x v="7875"/>
    <n v="39"/>
    <s v="Female"/>
    <s v="USA"/>
    <d v="2024-04-04T07:55:07"/>
    <x v="5"/>
    <n v="3"/>
    <n v="0"/>
    <n v="44"/>
    <n v="3"/>
    <n v="52.17"/>
    <s v=""/>
    <n v="2"/>
    <s v=""/>
    <n v="75"/>
    <n v="0"/>
    <n v="6.8181818181818094E-2"/>
    <n v="26.085000000000001"/>
    <x v="1"/>
    <n v="0"/>
  </r>
  <r>
    <x v="7876"/>
    <n v="23"/>
    <s v="Male"/>
    <s v="UK"/>
    <d v="2024-12-06T01:21:00"/>
    <x v="5"/>
    <n v="4"/>
    <n v="2"/>
    <n v="59"/>
    <n v="1"/>
    <n v="51.87"/>
    <s v=""/>
    <n v="2"/>
    <s v=""/>
    <n v="37"/>
    <n v="0.5"/>
    <n v="1.6949152542372801E-2"/>
    <n v="25.934999999999999"/>
    <x v="1"/>
    <n v="0"/>
  </r>
  <r>
    <x v="7877"/>
    <n v="30"/>
    <s v="Male"/>
    <s v="UK"/>
    <d v="2023-12-18T11:07:23"/>
    <x v="2"/>
    <n v="4"/>
    <n v="3"/>
    <n v="54"/>
    <n v="1"/>
    <n v="51.83"/>
    <s v=""/>
    <n v="2"/>
    <s v=""/>
    <n v="9"/>
    <n v="0.75"/>
    <n v="1.85185185185185E-2"/>
    <n v="25.914999999999999"/>
    <x v="1"/>
    <n v="0"/>
  </r>
  <r>
    <x v="7878"/>
    <n v="30"/>
    <s v="Male"/>
    <s v="UK"/>
    <d v="2024-10-24T18:33:56"/>
    <x v="4"/>
    <n v="3"/>
    <n v="1"/>
    <n v="45"/>
    <n v="4"/>
    <n v="51.73"/>
    <s v=""/>
    <n v="2"/>
    <s v=""/>
    <n v="38"/>
    <n v="0.33333333333333298"/>
    <n v="8.8888888888888795E-2"/>
    <n v="25.864999999999998"/>
    <x v="1"/>
    <n v="0"/>
  </r>
  <r>
    <x v="7879"/>
    <n v="47"/>
    <s v="Male"/>
    <s v="UK"/>
    <d v="2024-04-25T01:49:13"/>
    <x v="5"/>
    <n v="5"/>
    <n v="1"/>
    <n v="43"/>
    <n v="2"/>
    <n v="51.53"/>
    <s v=""/>
    <n v="2"/>
    <s v=""/>
    <n v="12"/>
    <n v="0.2"/>
    <n v="4.6511627906976702E-2"/>
    <n v="25.765000000000001"/>
    <x v="1"/>
    <n v="0"/>
  </r>
  <r>
    <x v="7880"/>
    <n v="35"/>
    <s v="Female"/>
    <s v="Canada"/>
    <d v="2024-12-11T08:22:51"/>
    <x v="3"/>
    <n v="4"/>
    <n v="1"/>
    <n v="47"/>
    <n v="0"/>
    <n v="51.47"/>
    <s v=""/>
    <n v="2"/>
    <s v=""/>
    <n v="2"/>
    <n v="0.25"/>
    <n v="0"/>
    <n v="25.734999999999999"/>
    <x v="1"/>
    <n v="0"/>
  </r>
  <r>
    <x v="7881"/>
    <n v="55"/>
    <s v="Female"/>
    <s v="Japan"/>
    <d v="2023-05-20T07:40:43"/>
    <x v="2"/>
    <n v="4"/>
    <n v="1"/>
    <n v="50"/>
    <n v="3"/>
    <n v="51.4"/>
    <s v=""/>
    <n v="2"/>
    <s v=""/>
    <n v="4"/>
    <n v="0.25"/>
    <n v="0.06"/>
    <n v="25.7"/>
    <x v="1"/>
    <n v="0"/>
  </r>
  <r>
    <x v="7882"/>
    <n v="23"/>
    <s v="Female"/>
    <s v="Canada"/>
    <d v="2023-07-04T19:50:59"/>
    <x v="3"/>
    <n v="4"/>
    <n v="2"/>
    <n v="52"/>
    <n v="3"/>
    <n v="51.36"/>
    <s v=""/>
    <n v="2"/>
    <s v=""/>
    <n v="19"/>
    <n v="0.5"/>
    <n v="5.7692307692307598E-2"/>
    <n v="25.68"/>
    <x v="1"/>
    <n v="0"/>
  </r>
  <r>
    <x v="7883"/>
    <n v="24"/>
    <s v="Male"/>
    <s v="Canada"/>
    <d v="2024-09-11T22:38:24"/>
    <x v="1"/>
    <n v="0"/>
    <n v="0"/>
    <n v="54"/>
    <n v="4"/>
    <n v="51.3"/>
    <s v=""/>
    <n v="2"/>
    <s v=""/>
    <n v="25"/>
    <n v="0"/>
    <n v="7.4074074074074001E-2"/>
    <n v="25.65"/>
    <x v="1"/>
    <n v="0"/>
  </r>
  <r>
    <x v="7884"/>
    <n v="47"/>
    <s v="Female"/>
    <s v="Canada"/>
    <d v="2024-07-21T10:33:18"/>
    <x v="2"/>
    <n v="2"/>
    <n v="1"/>
    <n v="43"/>
    <n v="1"/>
    <n v="51.09"/>
    <s v=""/>
    <n v="2"/>
    <s v=""/>
    <n v="34"/>
    <n v="0.5"/>
    <n v="2.3255813953488299E-2"/>
    <n v="25.545000000000002"/>
    <x v="1"/>
    <n v="0"/>
  </r>
  <r>
    <x v="7885"/>
    <n v="38"/>
    <s v="Female"/>
    <s v="Japan"/>
    <d v="2024-06-14T15:10:53"/>
    <x v="3"/>
    <n v="6"/>
    <n v="1"/>
    <n v="55"/>
    <n v="3"/>
    <n v="51.05"/>
    <s v=""/>
    <n v="2"/>
    <s v=""/>
    <n v="0"/>
    <n v="0.16666666666666599"/>
    <n v="5.4545454545454501E-2"/>
    <n v="25.524999999999999"/>
    <x v="1"/>
    <n v="0"/>
  </r>
  <r>
    <x v="7886"/>
    <n v="22"/>
    <s v="Male"/>
    <s v="USA"/>
    <d v="2024-09-05T04:33:59"/>
    <x v="3"/>
    <n v="6"/>
    <n v="0"/>
    <n v="60"/>
    <n v="1"/>
    <n v="50.99"/>
    <s v=""/>
    <n v="2"/>
    <s v=""/>
    <n v="18"/>
    <n v="0"/>
    <n v="1.6666666666666601E-2"/>
    <n v="25.495000000000001"/>
    <x v="1"/>
    <n v="0"/>
  </r>
  <r>
    <x v="7887"/>
    <n v="23"/>
    <s v="Female"/>
    <s v="USA"/>
    <d v="2023-11-19T00:25:27"/>
    <x v="3"/>
    <n v="3"/>
    <n v="1"/>
    <n v="46"/>
    <n v="2"/>
    <n v="50.93"/>
    <s v=""/>
    <n v="2"/>
    <s v=""/>
    <n v="34"/>
    <n v="0.33333333333333298"/>
    <n v="4.3478260869565202E-2"/>
    <n v="25.465"/>
    <x v="1"/>
    <n v="0"/>
  </r>
  <r>
    <x v="7888"/>
    <n v="53"/>
    <s v="Male"/>
    <s v="Australia"/>
    <d v="2023-02-10T13:54:04"/>
    <x v="1"/>
    <n v="3"/>
    <n v="0"/>
    <n v="49"/>
    <n v="2"/>
    <n v="50.87"/>
    <s v=""/>
    <n v="2"/>
    <s v=""/>
    <n v="23"/>
    <n v="0"/>
    <n v="4.08163265306122E-2"/>
    <n v="25.434999999999999"/>
    <x v="1"/>
    <n v="0"/>
  </r>
  <r>
    <x v="7889"/>
    <n v="19"/>
    <s v="Male"/>
    <s v="UK"/>
    <d v="2023-03-22T00:03:36"/>
    <x v="4"/>
    <n v="4"/>
    <n v="0"/>
    <n v="50"/>
    <n v="3"/>
    <n v="50.84"/>
    <s v=""/>
    <n v="2"/>
    <s v=""/>
    <n v="50"/>
    <n v="0"/>
    <n v="0.06"/>
    <n v="25.42"/>
    <x v="1"/>
    <n v="0"/>
  </r>
  <r>
    <x v="7890"/>
    <n v="30"/>
    <s v="Male"/>
    <s v="USA"/>
    <d v="2024-01-17T16:48:12"/>
    <x v="3"/>
    <n v="3"/>
    <n v="0"/>
    <n v="56"/>
    <n v="4"/>
    <n v="50.8"/>
    <s v=""/>
    <n v="2"/>
    <s v=""/>
    <n v="19"/>
    <n v="0"/>
    <n v="7.1428571428571397E-2"/>
    <n v="25.4"/>
    <x v="1"/>
    <n v="0"/>
  </r>
  <r>
    <x v="7891"/>
    <n v="34"/>
    <s v="Female"/>
    <s v="USA"/>
    <d v="2024-12-21T02:00:01"/>
    <x v="4"/>
    <n v="3"/>
    <n v="1"/>
    <n v="50"/>
    <n v="2"/>
    <n v="50.73"/>
    <s v=""/>
    <n v="2"/>
    <s v=""/>
    <n v="73"/>
    <n v="0.33333333333333298"/>
    <n v="0.04"/>
    <n v="25.364999999999998"/>
    <x v="1"/>
    <n v="0"/>
  </r>
  <r>
    <x v="7892"/>
    <n v="49"/>
    <s v="Female"/>
    <s v="USA"/>
    <d v="2023-04-05T05:43:43"/>
    <x v="2"/>
    <n v="4"/>
    <n v="1"/>
    <n v="46"/>
    <n v="3"/>
    <n v="50.72"/>
    <s v=""/>
    <n v="2"/>
    <s v=""/>
    <n v="59"/>
    <n v="0.25"/>
    <n v="6.5217391304347797E-2"/>
    <n v="25.36"/>
    <x v="1"/>
    <n v="0"/>
  </r>
  <r>
    <x v="7893"/>
    <n v="18"/>
    <s v="Female"/>
    <s v="USA"/>
    <d v="2023-06-25T06:36:38"/>
    <x v="2"/>
    <n v="7"/>
    <n v="1"/>
    <n v="47"/>
    <n v="6"/>
    <n v="50.66"/>
    <s v=""/>
    <n v="2"/>
    <s v=""/>
    <n v="1"/>
    <n v="0.14285714285714199"/>
    <n v="0.12765957446808501"/>
    <n v="25.33"/>
    <x v="1"/>
    <n v="1"/>
  </r>
  <r>
    <x v="7894"/>
    <n v="39"/>
    <s v="Male"/>
    <s v="Germany"/>
    <d v="2023-12-06T15:51:34"/>
    <x v="1"/>
    <n v="4"/>
    <n v="1"/>
    <n v="49"/>
    <n v="1"/>
    <n v="50.66"/>
    <s v=""/>
    <n v="2"/>
    <s v=""/>
    <n v="16"/>
    <n v="0.25"/>
    <n v="2.04081632653061E-2"/>
    <n v="25.33"/>
    <x v="1"/>
    <n v="0"/>
  </r>
  <r>
    <x v="7895"/>
    <n v="21"/>
    <s v="Other"/>
    <s v="USA"/>
    <d v="2024-02-17T02:51:51"/>
    <x v="0"/>
    <n v="3"/>
    <n v="1"/>
    <n v="49"/>
    <n v="2"/>
    <n v="50.47"/>
    <s v=""/>
    <n v="2"/>
    <s v=""/>
    <n v="1"/>
    <n v="0.33333333333333298"/>
    <n v="4.08163265306122E-2"/>
    <n v="25.234999999999999"/>
    <x v="1"/>
    <n v="0"/>
  </r>
  <r>
    <x v="7896"/>
    <n v="18"/>
    <s v="Male"/>
    <s v="UK"/>
    <d v="2024-11-26T15:01:53"/>
    <x v="3"/>
    <n v="2"/>
    <n v="1"/>
    <n v="45"/>
    <n v="2"/>
    <n v="50.43"/>
    <s v=""/>
    <n v="2"/>
    <s v=""/>
    <n v="22"/>
    <n v="0.5"/>
    <n v="4.4444444444444398E-2"/>
    <n v="25.215"/>
    <x v="1"/>
    <n v="0"/>
  </r>
  <r>
    <x v="7897"/>
    <n v="30"/>
    <s v="Male"/>
    <s v="Australia"/>
    <d v="2023-06-25T16:49:53"/>
    <x v="1"/>
    <n v="1"/>
    <n v="0"/>
    <n v="43"/>
    <n v="1"/>
    <n v="50.3"/>
    <s v=""/>
    <n v="2"/>
    <s v=""/>
    <n v="79"/>
    <n v="0"/>
    <n v="2.3255813953488299E-2"/>
    <n v="25.15"/>
    <x v="1"/>
    <n v="0"/>
  </r>
  <r>
    <x v="7898"/>
    <n v="68"/>
    <s v="Male"/>
    <s v="USA"/>
    <d v="2024-04-24T00:59:53"/>
    <x v="2"/>
    <n v="2"/>
    <n v="1"/>
    <n v="43"/>
    <n v="3"/>
    <n v="50.11"/>
    <s v=""/>
    <n v="2"/>
    <s v=""/>
    <n v="24"/>
    <n v="0.5"/>
    <n v="6.9767441860465101E-2"/>
    <n v="25.055"/>
    <x v="1"/>
    <n v="0"/>
  </r>
  <r>
    <x v="7899"/>
    <n v="57"/>
    <s v="Female"/>
    <s v="USA"/>
    <d v="2023-06-27T08:15:17"/>
    <x v="2"/>
    <n v="6"/>
    <n v="3"/>
    <n v="50"/>
    <n v="5"/>
    <n v="50.1"/>
    <s v=""/>
    <n v="2"/>
    <s v=""/>
    <n v="19"/>
    <n v="0.5"/>
    <n v="0.1"/>
    <n v="25.05"/>
    <x v="1"/>
    <n v="0"/>
  </r>
  <r>
    <x v="7900"/>
    <n v="37"/>
    <s v="Female"/>
    <s v="UK"/>
    <d v="2023-02-14T09:53:20"/>
    <x v="5"/>
    <n v="3"/>
    <n v="1"/>
    <n v="53"/>
    <n v="0"/>
    <n v="50.05"/>
    <s v=""/>
    <n v="2"/>
    <s v=""/>
    <n v="48"/>
    <n v="0.33333333333333298"/>
    <n v="0"/>
    <n v="25.024999999999999"/>
    <x v="1"/>
    <n v="0"/>
  </r>
  <r>
    <x v="7901"/>
    <n v="34"/>
    <s v="Female"/>
    <s v="USA"/>
    <d v="2024-06-08T01:29:17"/>
    <x v="3"/>
    <n v="2"/>
    <n v="0"/>
    <n v="55"/>
    <n v="5"/>
    <n v="50.04"/>
    <s v=""/>
    <n v="2"/>
    <s v=""/>
    <n v="91"/>
    <n v="0"/>
    <n v="9.0909090909090898E-2"/>
    <n v="25.02"/>
    <x v="1"/>
    <n v="1"/>
  </r>
  <r>
    <x v="7902"/>
    <n v="24"/>
    <s v="Male"/>
    <s v="France"/>
    <d v="2023-03-31T00:09:29"/>
    <x v="1"/>
    <n v="1"/>
    <n v="0"/>
    <n v="56"/>
    <n v="3"/>
    <n v="49.98"/>
    <s v=""/>
    <n v="2"/>
    <s v=""/>
    <n v="46"/>
    <n v="0"/>
    <n v="5.3571428571428499E-2"/>
    <n v="24.99"/>
    <x v="1"/>
    <n v="0"/>
  </r>
  <r>
    <x v="7903"/>
    <n v="36"/>
    <s v="Male"/>
    <s v="USA"/>
    <d v="2024-04-18T16:30:27"/>
    <x v="2"/>
    <n v="2"/>
    <n v="1"/>
    <n v="60"/>
    <n v="2"/>
    <n v="49.74"/>
    <s v=""/>
    <n v="2"/>
    <s v=""/>
    <n v="4"/>
    <n v="0.5"/>
    <n v="3.3333333333333298E-2"/>
    <n v="24.87"/>
    <x v="1"/>
    <n v="0"/>
  </r>
  <r>
    <x v="7904"/>
    <n v="39"/>
    <s v="Male"/>
    <s v="USA"/>
    <d v="2024-11-08T04:36:52"/>
    <x v="5"/>
    <n v="3"/>
    <n v="1"/>
    <n v="50"/>
    <n v="2"/>
    <n v="49.69"/>
    <s v=""/>
    <n v="2"/>
    <s v=""/>
    <n v="1"/>
    <n v="0.33333333333333298"/>
    <n v="0.04"/>
    <n v="24.844999999999999"/>
    <x v="1"/>
    <n v="0"/>
  </r>
  <r>
    <x v="7905"/>
    <n v="42"/>
    <s v="Female"/>
    <s v="USA"/>
    <d v="2023-05-24T00:44:46"/>
    <x v="3"/>
    <n v="2"/>
    <n v="1"/>
    <n v="46"/>
    <n v="1"/>
    <n v="49.64"/>
    <s v=""/>
    <n v="2"/>
    <s v=""/>
    <n v="79"/>
    <n v="0.5"/>
    <n v="2.1739130434782601E-2"/>
    <n v="24.82"/>
    <x v="1"/>
    <n v="0"/>
  </r>
  <r>
    <x v="7906"/>
    <n v="33"/>
    <s v="Other"/>
    <s v="Germany"/>
    <d v="2023-12-02T03:48:37"/>
    <x v="4"/>
    <n v="5"/>
    <n v="3"/>
    <n v="62"/>
    <n v="4"/>
    <n v="49.6"/>
    <s v=""/>
    <n v="2"/>
    <s v=""/>
    <n v="3"/>
    <n v="0.6"/>
    <n v="6.4516129032257993E-2"/>
    <n v="24.8"/>
    <x v="1"/>
    <n v="0"/>
  </r>
  <r>
    <x v="7907"/>
    <n v="27"/>
    <s v="Male"/>
    <s v="Canada"/>
    <d v="2023-06-28T14:55:02"/>
    <x v="2"/>
    <n v="3"/>
    <n v="1"/>
    <n v="64"/>
    <n v="1"/>
    <n v="49.56"/>
    <s v=""/>
    <n v="2"/>
    <s v=""/>
    <n v="45"/>
    <n v="0.33333333333333298"/>
    <n v="1.5625E-2"/>
    <n v="24.78"/>
    <x v="1"/>
    <n v="0"/>
  </r>
  <r>
    <x v="7908"/>
    <n v="50"/>
    <s v="Female"/>
    <s v="Canada"/>
    <d v="2023-06-14T04:52:06"/>
    <x v="3"/>
    <n v="2"/>
    <n v="2"/>
    <n v="44"/>
    <n v="0"/>
    <n v="49.54"/>
    <s v=""/>
    <n v="2"/>
    <s v=""/>
    <n v="13"/>
    <n v="1"/>
    <n v="0"/>
    <n v="24.77"/>
    <x v="1"/>
    <n v="0"/>
  </r>
  <r>
    <x v="7909"/>
    <n v="30"/>
    <s v="Female"/>
    <s v="USA"/>
    <d v="2024-05-13T07:51:24"/>
    <x v="3"/>
    <n v="2"/>
    <n v="1"/>
    <n v="56"/>
    <n v="3"/>
    <n v="49.54"/>
    <s v=""/>
    <n v="2"/>
    <s v=""/>
    <n v="2"/>
    <n v="0.5"/>
    <n v="5.3571428571428499E-2"/>
    <n v="24.77"/>
    <x v="1"/>
    <n v="0"/>
  </r>
  <r>
    <x v="7910"/>
    <n v="36"/>
    <s v="Male"/>
    <s v="France"/>
    <d v="2023-06-27T12:38:06"/>
    <x v="3"/>
    <n v="1"/>
    <n v="0"/>
    <n v="31"/>
    <n v="1"/>
    <n v="49.35"/>
    <s v=""/>
    <n v="2"/>
    <s v=""/>
    <n v="11"/>
    <n v="0"/>
    <n v="3.2258064516128997E-2"/>
    <n v="24.675000000000001"/>
    <x v="1"/>
    <n v="1"/>
  </r>
  <r>
    <x v="7911"/>
    <n v="21"/>
    <s v="Male"/>
    <s v="USA"/>
    <d v="2023-08-31T07:39:53"/>
    <x v="3"/>
    <n v="4"/>
    <n v="0"/>
    <n v="47"/>
    <n v="1"/>
    <n v="49.32"/>
    <s v=""/>
    <n v="2"/>
    <s v=""/>
    <n v="7"/>
    <n v="0"/>
    <n v="2.1276595744680799E-2"/>
    <n v="24.66"/>
    <x v="1"/>
    <n v="0"/>
  </r>
  <r>
    <x v="7912"/>
    <n v="43"/>
    <s v="Male"/>
    <s v="Japan"/>
    <d v="2023-02-11T20:33:49"/>
    <x v="1"/>
    <n v="0"/>
    <n v="0"/>
    <n v="42"/>
    <n v="3"/>
    <n v="49.29"/>
    <s v=""/>
    <n v="2"/>
    <s v=""/>
    <n v="3"/>
    <n v="0"/>
    <n v="7.1428571428571397E-2"/>
    <n v="24.645"/>
    <x v="1"/>
    <n v="0"/>
  </r>
  <r>
    <x v="7913"/>
    <n v="42"/>
    <s v="Female"/>
    <s v="USA"/>
    <d v="2023-02-25T17:28:17"/>
    <x v="2"/>
    <n v="0"/>
    <n v="0"/>
    <n v="46"/>
    <n v="1"/>
    <n v="49.29"/>
    <s v=""/>
    <n v="2"/>
    <s v=""/>
    <n v="27"/>
    <n v="0"/>
    <n v="2.1739130434782601E-2"/>
    <n v="24.645"/>
    <x v="1"/>
    <n v="0"/>
  </r>
  <r>
    <x v="7914"/>
    <n v="38"/>
    <s v="Male"/>
    <s v="Canada"/>
    <d v="2024-01-25T08:46:43"/>
    <x v="0"/>
    <n v="1"/>
    <n v="1"/>
    <n v="56"/>
    <n v="3"/>
    <n v="49.11"/>
    <s v=""/>
    <n v="2"/>
    <s v=""/>
    <n v="13"/>
    <n v="1"/>
    <n v="5.3571428571428499E-2"/>
    <n v="24.555"/>
    <x v="1"/>
    <n v="0"/>
  </r>
  <r>
    <x v="7915"/>
    <n v="44"/>
    <s v="Male"/>
    <s v="Australia"/>
    <d v="2023-08-30T02:27:44"/>
    <x v="5"/>
    <n v="2"/>
    <n v="0"/>
    <n v="42"/>
    <n v="2"/>
    <n v="49.09"/>
    <s v=""/>
    <n v="2"/>
    <s v=""/>
    <n v="102"/>
    <n v="0"/>
    <n v="4.7619047619047603E-2"/>
    <n v="24.545000000000002"/>
    <x v="1"/>
    <n v="0"/>
  </r>
  <r>
    <x v="7916"/>
    <n v="49"/>
    <s v="Female"/>
    <s v="Germany"/>
    <d v="2024-01-03T12:35:42"/>
    <x v="2"/>
    <n v="1"/>
    <n v="1"/>
    <n v="54"/>
    <n v="1"/>
    <n v="49.04"/>
    <s v=""/>
    <n v="2"/>
    <s v=""/>
    <n v="3"/>
    <n v="1"/>
    <n v="1.85185185185185E-2"/>
    <n v="24.52"/>
    <x v="1"/>
    <n v="0"/>
  </r>
  <r>
    <x v="7917"/>
    <n v="35"/>
    <s v="Female"/>
    <s v="Canada"/>
    <d v="2023-12-08T05:49:21"/>
    <x v="0"/>
    <n v="5"/>
    <n v="2"/>
    <n v="53"/>
    <n v="4"/>
    <n v="48.98"/>
    <s v=""/>
    <n v="2"/>
    <s v=""/>
    <n v="2"/>
    <n v="0.4"/>
    <n v="7.5471698113207503E-2"/>
    <n v="24.49"/>
    <x v="1"/>
    <n v="0"/>
  </r>
  <r>
    <x v="7918"/>
    <n v="46"/>
    <s v="Male"/>
    <s v="USA"/>
    <d v="2024-01-18T04:29:04"/>
    <x v="2"/>
    <n v="3"/>
    <n v="1"/>
    <n v="58"/>
    <n v="1"/>
    <n v="48.86"/>
    <s v=""/>
    <n v="2"/>
    <s v=""/>
    <n v="2"/>
    <n v="0.33333333333333298"/>
    <n v="1.72413793103448E-2"/>
    <n v="24.43"/>
    <x v="1"/>
    <n v="0"/>
  </r>
  <r>
    <x v="7919"/>
    <n v="55"/>
    <s v="Male"/>
    <s v="France"/>
    <d v="2023-03-31T04:32:18"/>
    <x v="0"/>
    <n v="3"/>
    <n v="1"/>
    <n v="44"/>
    <n v="1"/>
    <n v="48.74"/>
    <s v=""/>
    <n v="2"/>
    <s v=""/>
    <n v="25"/>
    <n v="0.33333333333333298"/>
    <n v="2.27272727272727E-2"/>
    <n v="24.37"/>
    <x v="1"/>
    <n v="1"/>
  </r>
  <r>
    <x v="7920"/>
    <n v="20"/>
    <s v="Male"/>
    <s v="USA"/>
    <d v="2023-02-02T10:14:41"/>
    <x v="3"/>
    <n v="5"/>
    <n v="1"/>
    <n v="43"/>
    <n v="1"/>
    <n v="48.66"/>
    <s v=""/>
    <n v="2"/>
    <s v=""/>
    <n v="76"/>
    <n v="0.2"/>
    <n v="2.3255813953488299E-2"/>
    <n v="24.33"/>
    <x v="1"/>
    <n v="0"/>
  </r>
  <r>
    <x v="7921"/>
    <n v="47"/>
    <s v="Male"/>
    <s v="USA"/>
    <d v="2024-10-18T04:52:21"/>
    <x v="4"/>
    <n v="4"/>
    <n v="3"/>
    <n v="49"/>
    <n v="2"/>
    <n v="48.44"/>
    <s v=""/>
    <n v="2"/>
    <s v=""/>
    <n v="21"/>
    <n v="0.75"/>
    <n v="4.08163265306122E-2"/>
    <n v="24.22"/>
    <x v="1"/>
    <n v="1"/>
  </r>
  <r>
    <x v="7922"/>
    <n v="33"/>
    <s v="Male"/>
    <s v="USA"/>
    <d v="2024-06-05T15:05:00"/>
    <x v="1"/>
    <n v="3"/>
    <n v="2"/>
    <n v="53"/>
    <n v="1"/>
    <n v="48.4"/>
    <s v=""/>
    <n v="2"/>
    <s v=""/>
    <n v="2"/>
    <n v="0.66666666666666596"/>
    <n v="1.8867924528301799E-2"/>
    <n v="24.2"/>
    <x v="1"/>
    <n v="0"/>
  </r>
  <r>
    <x v="7923"/>
    <n v="30"/>
    <s v="Male"/>
    <s v="Canada"/>
    <d v="2024-07-07T15:06:26"/>
    <x v="2"/>
    <n v="3"/>
    <n v="2"/>
    <n v="44"/>
    <n v="3"/>
    <n v="48.24"/>
    <s v=""/>
    <n v="2"/>
    <s v=""/>
    <n v="18"/>
    <n v="0.66666666666666596"/>
    <n v="6.8181818181818094E-2"/>
    <n v="24.12"/>
    <x v="1"/>
    <n v="0"/>
  </r>
  <r>
    <x v="7924"/>
    <n v="34"/>
    <s v="Male"/>
    <s v="Canada"/>
    <d v="2023-11-29T11:33:54"/>
    <x v="0"/>
    <n v="2"/>
    <n v="1"/>
    <n v="57"/>
    <n v="2"/>
    <n v="48.13"/>
    <s v=""/>
    <n v="2"/>
    <s v=""/>
    <n v="99"/>
    <n v="0.5"/>
    <n v="3.5087719298245598E-2"/>
    <n v="24.065000000000001"/>
    <x v="1"/>
    <n v="1"/>
  </r>
  <r>
    <x v="7925"/>
    <n v="28"/>
    <s v="Female"/>
    <s v="Germany"/>
    <d v="2023-04-23T01:32:39"/>
    <x v="2"/>
    <n v="3"/>
    <n v="1"/>
    <n v="43"/>
    <n v="4"/>
    <n v="48.07"/>
    <s v=""/>
    <n v="2"/>
    <s v=""/>
    <n v="28"/>
    <n v="0.33333333333333298"/>
    <n v="9.3023255813953404E-2"/>
    <n v="24.035"/>
    <x v="1"/>
    <n v="0"/>
  </r>
  <r>
    <x v="7926"/>
    <n v="25"/>
    <s v="Male"/>
    <s v="USA"/>
    <d v="2024-02-12T13:21:18"/>
    <x v="2"/>
    <n v="2"/>
    <n v="0"/>
    <n v="41"/>
    <n v="1"/>
    <n v="48.01"/>
    <s v=""/>
    <n v="2"/>
    <s v=""/>
    <n v="31"/>
    <n v="0"/>
    <n v="2.4390243902439001E-2"/>
    <n v="24.004999999999999"/>
    <x v="1"/>
    <n v="0"/>
  </r>
  <r>
    <x v="7927"/>
    <n v="24"/>
    <s v="Female"/>
    <s v="USA"/>
    <d v="2024-11-03T15:06:19"/>
    <x v="5"/>
    <n v="4"/>
    <n v="3"/>
    <n v="36"/>
    <n v="1"/>
    <n v="47.74"/>
    <s v=""/>
    <n v="2"/>
    <s v=""/>
    <n v="26"/>
    <n v="0.75"/>
    <n v="2.77777777777777E-2"/>
    <n v="23.87"/>
    <x v="1"/>
    <n v="0"/>
  </r>
  <r>
    <x v="7928"/>
    <n v="48"/>
    <s v="Male"/>
    <s v="USA"/>
    <d v="2023-02-08T06:25:00"/>
    <x v="2"/>
    <n v="5"/>
    <n v="0"/>
    <n v="35"/>
    <n v="2"/>
    <n v="47.69"/>
    <s v=""/>
    <n v="2"/>
    <s v=""/>
    <n v="27"/>
    <n v="0"/>
    <n v="5.7142857142857099E-2"/>
    <n v="23.844999999999999"/>
    <x v="1"/>
    <n v="0"/>
  </r>
  <r>
    <x v="7929"/>
    <n v="32"/>
    <s v="Female"/>
    <s v="Japan"/>
    <d v="2023-03-30T22:41:52"/>
    <x v="1"/>
    <n v="6"/>
    <n v="2"/>
    <n v="43"/>
    <n v="3"/>
    <n v="47.66"/>
    <s v=""/>
    <n v="2"/>
    <s v=""/>
    <n v="147"/>
    <n v="0.33333333333333298"/>
    <n v="6.9767441860465101E-2"/>
    <n v="23.83"/>
    <x v="1"/>
    <n v="1"/>
  </r>
  <r>
    <x v="7930"/>
    <n v="26"/>
    <s v="Female"/>
    <s v="USA"/>
    <d v="2023-01-06T14:19:52"/>
    <x v="0"/>
    <n v="1"/>
    <n v="1"/>
    <n v="63"/>
    <n v="5"/>
    <n v="47.59"/>
    <s v=""/>
    <n v="2"/>
    <s v=""/>
    <n v="3"/>
    <n v="1"/>
    <n v="7.9365079365079305E-2"/>
    <n v="23.795000000000002"/>
    <x v="1"/>
    <n v="0"/>
  </r>
  <r>
    <x v="7931"/>
    <n v="39"/>
    <s v="Male"/>
    <s v="USA"/>
    <d v="2023-10-17T18:33:34"/>
    <x v="3"/>
    <n v="4"/>
    <n v="1"/>
    <n v="48"/>
    <n v="0"/>
    <n v="47.52"/>
    <s v=""/>
    <n v="2"/>
    <s v=""/>
    <n v="32"/>
    <n v="0.25"/>
    <n v="0"/>
    <n v="23.76"/>
    <x v="1"/>
    <n v="0"/>
  </r>
  <r>
    <x v="7932"/>
    <n v="25"/>
    <s v="Female"/>
    <s v="USA"/>
    <d v="2023-02-15T10:42:39"/>
    <x v="2"/>
    <n v="5"/>
    <n v="2"/>
    <n v="52"/>
    <n v="5"/>
    <n v="47.41"/>
    <s v=""/>
    <n v="2"/>
    <s v=""/>
    <n v="7"/>
    <n v="0.4"/>
    <n v="9.6153846153846104E-2"/>
    <n v="23.704999999999998"/>
    <x v="1"/>
    <n v="0"/>
  </r>
  <r>
    <x v="7933"/>
    <n v="29"/>
    <s v="Male"/>
    <s v="UK"/>
    <d v="2024-04-26T15:47:00"/>
    <x v="2"/>
    <n v="3"/>
    <n v="2"/>
    <n v="67"/>
    <n v="8"/>
    <n v="47.33"/>
    <s v=""/>
    <n v="2"/>
    <s v=""/>
    <n v="48"/>
    <n v="0.66666666666666596"/>
    <n v="0.119402985074626"/>
    <n v="23.664999999999999"/>
    <x v="1"/>
    <n v="0"/>
  </r>
  <r>
    <x v="7934"/>
    <n v="51"/>
    <s v="Male"/>
    <s v="Germany"/>
    <d v="2024-06-03T03:13:06"/>
    <x v="5"/>
    <n v="5"/>
    <n v="2"/>
    <n v="51"/>
    <n v="0"/>
    <n v="47.13"/>
    <s v=""/>
    <n v="2"/>
    <s v=""/>
    <n v="71"/>
    <n v="0.4"/>
    <n v="0"/>
    <n v="23.565000000000001"/>
    <x v="1"/>
    <n v="0"/>
  </r>
  <r>
    <x v="7935"/>
    <n v="21"/>
    <s v="Female"/>
    <s v="Japan"/>
    <d v="2024-03-30T00:53:17"/>
    <x v="2"/>
    <n v="2"/>
    <n v="1"/>
    <n v="40"/>
    <n v="3"/>
    <n v="47.07"/>
    <s v=""/>
    <n v="2"/>
    <s v=""/>
    <n v="99"/>
    <n v="0.5"/>
    <n v="7.4999999999999997E-2"/>
    <n v="23.535"/>
    <x v="1"/>
    <n v="0"/>
  </r>
  <r>
    <x v="7936"/>
    <n v="32"/>
    <s v="Female"/>
    <s v="USA"/>
    <d v="2023-10-06T21:11:52"/>
    <x v="4"/>
    <n v="2"/>
    <n v="0"/>
    <n v="51"/>
    <n v="2"/>
    <n v="46.88"/>
    <s v=""/>
    <n v="2"/>
    <s v=""/>
    <n v="4"/>
    <n v="0"/>
    <n v="3.9215686274509803E-2"/>
    <n v="23.44"/>
    <x v="1"/>
    <n v="0"/>
  </r>
  <r>
    <x v="7937"/>
    <n v="32"/>
    <s v="Female"/>
    <s v="Germany"/>
    <d v="2023-10-10T09:53:05"/>
    <x v="3"/>
    <n v="4"/>
    <n v="1"/>
    <n v="48"/>
    <n v="2"/>
    <n v="46.68"/>
    <s v=""/>
    <n v="2"/>
    <s v=""/>
    <n v="8"/>
    <n v="0.25"/>
    <n v="4.1666666666666602E-2"/>
    <n v="23.34"/>
    <x v="1"/>
    <n v="1"/>
  </r>
  <r>
    <x v="7938"/>
    <n v="56"/>
    <s v="Female"/>
    <s v="France"/>
    <d v="2023-07-15T14:17:28"/>
    <x v="0"/>
    <n v="2"/>
    <n v="1"/>
    <n v="45"/>
    <n v="0"/>
    <n v="46.51"/>
    <s v=""/>
    <n v="2"/>
    <s v=""/>
    <n v="10"/>
    <n v="0.5"/>
    <n v="0"/>
    <n v="23.254999999999999"/>
    <x v="1"/>
    <n v="1"/>
  </r>
  <r>
    <x v="7939"/>
    <n v="18"/>
    <s v="Male"/>
    <s v="USA"/>
    <d v="2024-12-29T12:57:25"/>
    <x v="0"/>
    <n v="6"/>
    <n v="1"/>
    <n v="58"/>
    <n v="5"/>
    <n v="46.37"/>
    <s v=""/>
    <n v="2"/>
    <s v=""/>
    <n v="15"/>
    <n v="0.16666666666666599"/>
    <n v="8.6206896551724102E-2"/>
    <n v="23.184999999999999"/>
    <x v="1"/>
    <n v="1"/>
  </r>
  <r>
    <x v="7940"/>
    <n v="28"/>
    <s v="Female"/>
    <s v="Canada"/>
    <d v="2023-01-02T11:02:35"/>
    <x v="0"/>
    <n v="3"/>
    <n v="0"/>
    <n v="51"/>
    <n v="1"/>
    <n v="46.36"/>
    <s v=""/>
    <n v="2"/>
    <s v=""/>
    <n v="8"/>
    <n v="0"/>
    <n v="1.9607843137254902E-2"/>
    <n v="23.18"/>
    <x v="1"/>
    <n v="0"/>
  </r>
  <r>
    <x v="7941"/>
    <n v="30"/>
    <s v="Female"/>
    <s v="Germany"/>
    <d v="2024-04-08T03:54:23"/>
    <x v="3"/>
    <n v="1"/>
    <n v="0"/>
    <n v="42"/>
    <n v="2"/>
    <n v="46.33"/>
    <s v=""/>
    <n v="2"/>
    <s v=""/>
    <n v="20"/>
    <n v="0"/>
    <n v="4.7619047619047603E-2"/>
    <n v="23.164999999999999"/>
    <x v="1"/>
    <n v="0"/>
  </r>
  <r>
    <x v="7942"/>
    <n v="39"/>
    <s v="Female"/>
    <s v="Australia"/>
    <d v="2024-04-22T16:52:31"/>
    <x v="1"/>
    <n v="0"/>
    <n v="0"/>
    <n v="58"/>
    <n v="4"/>
    <n v="46.23"/>
    <s v=""/>
    <n v="2"/>
    <s v=""/>
    <n v="65"/>
    <n v="0"/>
    <n v="6.8965517241379296E-2"/>
    <n v="23.114999999999998"/>
    <x v="1"/>
    <n v="0"/>
  </r>
  <r>
    <x v="7943"/>
    <n v="50"/>
    <s v="Male"/>
    <s v="Germany"/>
    <d v="2023-01-26T03:01:49"/>
    <x v="1"/>
    <n v="4"/>
    <n v="3"/>
    <n v="48"/>
    <n v="4"/>
    <n v="46.03"/>
    <s v=""/>
    <n v="2"/>
    <s v=""/>
    <n v="82"/>
    <n v="0.75"/>
    <n v="8.3333333333333301E-2"/>
    <n v="23.015000000000001"/>
    <x v="1"/>
    <n v="0"/>
  </r>
  <r>
    <x v="7944"/>
    <n v="34"/>
    <s v="Female"/>
    <s v="USA"/>
    <d v="2024-07-15T12:55:23"/>
    <x v="2"/>
    <n v="2"/>
    <n v="2"/>
    <n v="50"/>
    <n v="4"/>
    <n v="45.68"/>
    <s v=""/>
    <n v="2"/>
    <s v=""/>
    <n v="12"/>
    <n v="1"/>
    <n v="0.08"/>
    <n v="22.84"/>
    <x v="1"/>
    <n v="1"/>
  </r>
  <r>
    <x v="7945"/>
    <n v="27"/>
    <s v="Male"/>
    <s v="USA"/>
    <d v="2024-06-01T14:42:55"/>
    <x v="4"/>
    <n v="2"/>
    <n v="1"/>
    <n v="38"/>
    <n v="3"/>
    <n v="45.64"/>
    <s v=""/>
    <n v="2"/>
    <s v=""/>
    <n v="0"/>
    <n v="0.5"/>
    <n v="7.8947368421052599E-2"/>
    <n v="22.82"/>
    <x v="1"/>
    <n v="0"/>
  </r>
  <r>
    <x v="7946"/>
    <n v="39"/>
    <s v="Male"/>
    <s v="France"/>
    <d v="2024-03-02T18:45:13"/>
    <x v="5"/>
    <n v="4"/>
    <n v="0"/>
    <n v="51"/>
    <n v="1"/>
    <n v="45.58"/>
    <s v=""/>
    <n v="2"/>
    <s v=""/>
    <n v="43"/>
    <n v="0"/>
    <n v="1.9607843137254902E-2"/>
    <n v="22.79"/>
    <x v="1"/>
    <n v="0"/>
  </r>
  <r>
    <x v="7947"/>
    <n v="50"/>
    <s v="Female"/>
    <s v="USA"/>
    <d v="2024-03-25T14:17:57"/>
    <x v="4"/>
    <n v="2"/>
    <n v="0"/>
    <n v="50"/>
    <n v="1"/>
    <n v="45.5"/>
    <s v=""/>
    <n v="2"/>
    <s v=""/>
    <n v="5"/>
    <n v="0"/>
    <n v="0.02"/>
    <n v="22.75"/>
    <x v="1"/>
    <n v="0"/>
  </r>
  <r>
    <x v="7948"/>
    <n v="54"/>
    <s v="Male"/>
    <s v="Canada"/>
    <d v="2023-10-27T07:47:55"/>
    <x v="3"/>
    <n v="3"/>
    <n v="2"/>
    <n v="37"/>
    <n v="1"/>
    <n v="45.26"/>
    <s v=""/>
    <n v="2"/>
    <s v=""/>
    <n v="8"/>
    <n v="0.66666666666666596"/>
    <n v="2.7027027027027001E-2"/>
    <n v="22.63"/>
    <x v="1"/>
    <n v="0"/>
  </r>
  <r>
    <x v="7949"/>
    <n v="39"/>
    <s v="Female"/>
    <s v="USA"/>
    <d v="2024-03-06T17:39:41"/>
    <x v="5"/>
    <n v="3"/>
    <n v="2"/>
    <n v="34"/>
    <n v="2"/>
    <n v="45.23"/>
    <s v=""/>
    <n v="2"/>
    <s v=""/>
    <n v="102"/>
    <n v="0.66666666666666596"/>
    <n v="5.8823529411764698E-2"/>
    <n v="22.614999999999998"/>
    <x v="1"/>
    <n v="1"/>
  </r>
  <r>
    <x v="7950"/>
    <n v="51"/>
    <s v="Male"/>
    <s v="Germany"/>
    <d v="2023-07-22T20:02:44"/>
    <x v="3"/>
    <n v="2"/>
    <n v="0"/>
    <n v="43"/>
    <n v="3"/>
    <n v="45.14"/>
    <s v=""/>
    <n v="2"/>
    <s v=""/>
    <n v="18"/>
    <n v="0"/>
    <n v="6.9767441860465101E-2"/>
    <n v="22.57"/>
    <x v="1"/>
    <n v="0"/>
  </r>
  <r>
    <x v="7951"/>
    <n v="33"/>
    <s v="Female"/>
    <s v="Japan"/>
    <d v="2024-05-21T17:21:12"/>
    <x v="5"/>
    <n v="0"/>
    <n v="0"/>
    <n v="54"/>
    <n v="5"/>
    <n v="45.1"/>
    <s v=""/>
    <n v="2"/>
    <s v=""/>
    <n v="6"/>
    <n v="0"/>
    <n v="9.2592592592592504E-2"/>
    <n v="22.55"/>
    <x v="1"/>
    <n v="0"/>
  </r>
  <r>
    <x v="7952"/>
    <n v="25"/>
    <s v="Other"/>
    <s v="Canada"/>
    <d v="2024-08-04T16:13:24"/>
    <x v="1"/>
    <n v="6"/>
    <n v="2"/>
    <n v="49"/>
    <n v="3"/>
    <n v="45.07"/>
    <s v=""/>
    <n v="2"/>
    <s v=""/>
    <n v="15"/>
    <n v="0.33333333333333298"/>
    <n v="6.1224489795918297E-2"/>
    <n v="22.535"/>
    <x v="1"/>
    <n v="1"/>
  </r>
  <r>
    <x v="7953"/>
    <n v="48"/>
    <s v="Female"/>
    <s v="USA"/>
    <d v="2023-07-20T16:56:29"/>
    <x v="3"/>
    <n v="0"/>
    <n v="0"/>
    <n v="40"/>
    <n v="1"/>
    <n v="45.05"/>
    <s v=""/>
    <n v="2"/>
    <s v=""/>
    <n v="5"/>
    <n v="0"/>
    <n v="2.5000000000000001E-2"/>
    <n v="22.524999999999999"/>
    <x v="1"/>
    <n v="0"/>
  </r>
  <r>
    <x v="7954"/>
    <n v="27"/>
    <s v="Female"/>
    <s v="USA"/>
    <d v="2023-12-24T02:54:51"/>
    <x v="2"/>
    <n v="4"/>
    <n v="2"/>
    <n v="45"/>
    <n v="3"/>
    <n v="45.03"/>
    <s v=""/>
    <n v="2"/>
    <s v=""/>
    <n v="27"/>
    <n v="0.5"/>
    <n v="6.6666666666666596E-2"/>
    <n v="22.515000000000001"/>
    <x v="1"/>
    <n v="0"/>
  </r>
  <r>
    <x v="7955"/>
    <n v="28"/>
    <s v="Male"/>
    <s v="UK"/>
    <d v="2023-03-29T04:21:16"/>
    <x v="3"/>
    <n v="2"/>
    <n v="1"/>
    <n v="40"/>
    <n v="2"/>
    <n v="44.94"/>
    <s v=""/>
    <n v="2"/>
    <s v=""/>
    <n v="37"/>
    <n v="0.5"/>
    <n v="0.05"/>
    <n v="22.47"/>
    <x v="1"/>
    <n v="0"/>
  </r>
  <r>
    <x v="7956"/>
    <n v="37"/>
    <s v="Male"/>
    <s v="Australia"/>
    <d v="2023-05-11T09:02:27"/>
    <x v="2"/>
    <n v="1"/>
    <n v="0"/>
    <n v="46"/>
    <n v="0"/>
    <n v="44.83"/>
    <s v=""/>
    <n v="2"/>
    <s v=""/>
    <n v="50"/>
    <n v="0"/>
    <n v="0"/>
    <n v="22.414999999999999"/>
    <x v="1"/>
    <n v="0"/>
  </r>
  <r>
    <x v="7957"/>
    <n v="35"/>
    <s v="Female"/>
    <s v="USA"/>
    <d v="2023-02-09T21:50:23"/>
    <x v="3"/>
    <n v="1"/>
    <n v="1"/>
    <n v="33"/>
    <n v="1"/>
    <n v="44.7"/>
    <s v=""/>
    <n v="2"/>
    <s v=""/>
    <n v="28"/>
    <n v="1"/>
    <n v="3.03030303030303E-2"/>
    <n v="22.35"/>
    <x v="1"/>
    <n v="0"/>
  </r>
  <r>
    <x v="7958"/>
    <n v="37"/>
    <s v="Male"/>
    <s v="Canada"/>
    <d v="2023-02-19T00:51:29"/>
    <x v="3"/>
    <n v="5"/>
    <n v="1"/>
    <n v="49"/>
    <n v="3"/>
    <n v="44.61"/>
    <s v=""/>
    <n v="2"/>
    <s v=""/>
    <n v="35"/>
    <n v="0.2"/>
    <n v="6.1224489795918297E-2"/>
    <n v="22.305"/>
    <x v="1"/>
    <n v="0"/>
  </r>
  <r>
    <x v="7959"/>
    <n v="18"/>
    <s v="Female"/>
    <s v="Japan"/>
    <d v="2023-11-16T05:15:30"/>
    <x v="5"/>
    <n v="1"/>
    <n v="1"/>
    <n v="49"/>
    <n v="4"/>
    <n v="44.52"/>
    <s v=""/>
    <n v="2"/>
    <s v=""/>
    <n v="1"/>
    <n v="1"/>
    <n v="8.16326530612244E-2"/>
    <n v="22.26"/>
    <x v="1"/>
    <n v="0"/>
  </r>
  <r>
    <x v="7960"/>
    <n v="35"/>
    <s v="Female"/>
    <s v="USA"/>
    <d v="2024-07-09T00:41:24"/>
    <x v="2"/>
    <n v="4"/>
    <n v="3"/>
    <n v="55"/>
    <n v="4"/>
    <n v="44.51"/>
    <s v=""/>
    <n v="2"/>
    <s v=""/>
    <n v="19"/>
    <n v="0.75"/>
    <n v="7.2727272727272696E-2"/>
    <n v="22.254999999999999"/>
    <x v="1"/>
    <n v="1"/>
  </r>
  <r>
    <x v="7961"/>
    <n v="21"/>
    <s v="Male"/>
    <s v="France"/>
    <d v="2023-05-19T08:19:00"/>
    <x v="4"/>
    <n v="4"/>
    <n v="1"/>
    <n v="56"/>
    <n v="2"/>
    <n v="44.32"/>
    <s v=""/>
    <n v="2"/>
    <s v=""/>
    <n v="1"/>
    <n v="0.25"/>
    <n v="3.5714285714285698E-2"/>
    <n v="22.16"/>
    <x v="1"/>
    <n v="0"/>
  </r>
  <r>
    <x v="7962"/>
    <n v="18"/>
    <s v="Male"/>
    <s v="Germany"/>
    <d v="2023-01-07T02:00:44"/>
    <x v="3"/>
    <n v="5"/>
    <n v="0"/>
    <n v="55"/>
    <n v="5"/>
    <n v="44.17"/>
    <s v=""/>
    <n v="2"/>
    <s v=""/>
    <n v="32"/>
    <n v="0"/>
    <n v="9.0909090909090898E-2"/>
    <n v="22.085000000000001"/>
    <x v="1"/>
    <n v="0"/>
  </r>
  <r>
    <x v="7963"/>
    <n v="39"/>
    <s v="Male"/>
    <s v="Canada"/>
    <d v="2024-11-09T03:58:35"/>
    <x v="2"/>
    <n v="4"/>
    <n v="2"/>
    <n v="50"/>
    <n v="3"/>
    <n v="44.07"/>
    <s v=""/>
    <n v="2"/>
    <s v=""/>
    <n v="4"/>
    <n v="0.5"/>
    <n v="0.06"/>
    <n v="22.035"/>
    <x v="1"/>
    <n v="0"/>
  </r>
  <r>
    <x v="7964"/>
    <n v="49"/>
    <s v="Male"/>
    <s v="USA"/>
    <d v="2023-11-15T14:39:26"/>
    <x v="2"/>
    <n v="4"/>
    <n v="2"/>
    <n v="45"/>
    <n v="3"/>
    <n v="43.99"/>
    <s v=""/>
    <n v="2"/>
    <s v=""/>
    <n v="12"/>
    <n v="0.5"/>
    <n v="6.6666666666666596E-2"/>
    <n v="21.995000000000001"/>
    <x v="1"/>
    <n v="0"/>
  </r>
  <r>
    <x v="7965"/>
    <n v="47"/>
    <s v="Male"/>
    <s v="USA"/>
    <d v="2023-02-12T15:32:43"/>
    <x v="2"/>
    <n v="2"/>
    <n v="1"/>
    <n v="44"/>
    <n v="2"/>
    <n v="43.9"/>
    <s v=""/>
    <n v="2"/>
    <s v=""/>
    <n v="6"/>
    <n v="0.5"/>
    <n v="4.54545454545454E-2"/>
    <n v="21.95"/>
    <x v="1"/>
    <n v="0"/>
  </r>
  <r>
    <x v="7966"/>
    <n v="48"/>
    <s v="Male"/>
    <s v="USA"/>
    <d v="2023-12-10T22:04:04"/>
    <x v="2"/>
    <n v="3"/>
    <n v="1"/>
    <n v="57"/>
    <n v="3"/>
    <n v="43.9"/>
    <s v=""/>
    <n v="2"/>
    <s v=""/>
    <n v="9"/>
    <n v="0.33333333333333298"/>
    <n v="5.2631578947368397E-2"/>
    <n v="21.95"/>
    <x v="1"/>
    <n v="0"/>
  </r>
  <r>
    <x v="7967"/>
    <n v="40"/>
    <s v="Male"/>
    <s v="UK"/>
    <d v="2023-07-12T07:26:41"/>
    <x v="2"/>
    <n v="4"/>
    <n v="1"/>
    <n v="50"/>
    <n v="0"/>
    <n v="43.89"/>
    <s v=""/>
    <n v="2"/>
    <s v=""/>
    <n v="8"/>
    <n v="0.25"/>
    <n v="0"/>
    <n v="21.945"/>
    <x v="1"/>
    <n v="0"/>
  </r>
  <r>
    <x v="7968"/>
    <n v="28"/>
    <s v="Male"/>
    <s v="USA"/>
    <d v="2023-09-02T06:23:19"/>
    <x v="0"/>
    <n v="4"/>
    <n v="1"/>
    <n v="54"/>
    <n v="4"/>
    <n v="43.82"/>
    <s v=""/>
    <n v="2"/>
    <s v=""/>
    <n v="50"/>
    <n v="0.25"/>
    <n v="7.4074074074074001E-2"/>
    <n v="21.91"/>
    <x v="1"/>
    <n v="0"/>
  </r>
  <r>
    <x v="7969"/>
    <n v="42"/>
    <s v="Male"/>
    <s v="USA"/>
    <d v="2024-06-21T18:00:56"/>
    <x v="3"/>
    <n v="0"/>
    <n v="0"/>
    <n v="53"/>
    <n v="2"/>
    <n v="43.82"/>
    <s v=""/>
    <n v="2"/>
    <s v=""/>
    <n v="19"/>
    <n v="0"/>
    <n v="3.7735849056603703E-2"/>
    <n v="21.91"/>
    <x v="1"/>
    <n v="0"/>
  </r>
  <r>
    <x v="7970"/>
    <n v="31"/>
    <s v="Female"/>
    <s v="Australia"/>
    <d v="2024-10-04T06:30:16"/>
    <x v="2"/>
    <n v="2"/>
    <n v="0"/>
    <n v="37"/>
    <n v="3"/>
    <n v="43.78"/>
    <s v=""/>
    <n v="2"/>
    <s v=""/>
    <n v="4"/>
    <n v="0"/>
    <n v="8.1081081081081002E-2"/>
    <n v="21.89"/>
    <x v="1"/>
    <n v="0"/>
  </r>
  <r>
    <x v="7971"/>
    <n v="28"/>
    <s v="Female"/>
    <s v="France"/>
    <d v="2023-11-13T18:51:13"/>
    <x v="2"/>
    <n v="2"/>
    <n v="1"/>
    <n v="41"/>
    <n v="1"/>
    <n v="43.75"/>
    <s v=""/>
    <n v="2"/>
    <s v=""/>
    <n v="47"/>
    <n v="0.5"/>
    <n v="2.4390243902439001E-2"/>
    <n v="21.875"/>
    <x v="1"/>
    <n v="0"/>
  </r>
  <r>
    <x v="7972"/>
    <n v="21"/>
    <s v="Female"/>
    <s v="USA"/>
    <d v="2024-12-11T11:18:03"/>
    <x v="4"/>
    <n v="3"/>
    <n v="1"/>
    <n v="51"/>
    <n v="2"/>
    <n v="43.73"/>
    <s v=""/>
    <n v="2"/>
    <s v=""/>
    <n v="57"/>
    <n v="0.33333333333333298"/>
    <n v="3.9215686274509803E-2"/>
    <n v="21.864999999999998"/>
    <x v="1"/>
    <n v="0"/>
  </r>
  <r>
    <x v="7973"/>
    <n v="21"/>
    <s v="Male"/>
    <s v="Australia"/>
    <d v="2024-04-23T16:14:14"/>
    <x v="2"/>
    <n v="5"/>
    <n v="2"/>
    <n v="53"/>
    <n v="2"/>
    <n v="43.67"/>
    <s v=""/>
    <n v="2"/>
    <s v=""/>
    <n v="29"/>
    <n v="0.4"/>
    <n v="3.7735849056603703E-2"/>
    <n v="21.835000000000001"/>
    <x v="1"/>
    <n v="0"/>
  </r>
  <r>
    <x v="7974"/>
    <n v="24"/>
    <s v="Female"/>
    <s v="Australia"/>
    <d v="2024-04-06T18:19:25"/>
    <x v="3"/>
    <n v="6"/>
    <n v="3"/>
    <n v="46"/>
    <n v="2"/>
    <n v="43.64"/>
    <s v=""/>
    <n v="2"/>
    <s v=""/>
    <n v="14"/>
    <n v="0.5"/>
    <n v="4.3478260869565202E-2"/>
    <n v="21.82"/>
    <x v="1"/>
    <n v="0"/>
  </r>
  <r>
    <x v="7975"/>
    <n v="24"/>
    <s v="Female"/>
    <s v="France"/>
    <d v="2023-01-31T20:16:54"/>
    <x v="0"/>
    <n v="3"/>
    <n v="0"/>
    <n v="59"/>
    <n v="4"/>
    <n v="43.58"/>
    <s v=""/>
    <n v="2"/>
    <s v=""/>
    <n v="58"/>
    <n v="0"/>
    <n v="6.7796610169491497E-2"/>
    <n v="21.79"/>
    <x v="1"/>
    <n v="0"/>
  </r>
  <r>
    <x v="7976"/>
    <n v="29"/>
    <s v="Male"/>
    <s v="USA"/>
    <d v="2023-03-07T12:33:04"/>
    <x v="1"/>
    <n v="5"/>
    <n v="2"/>
    <n v="62"/>
    <n v="3"/>
    <n v="43.44"/>
    <s v=""/>
    <n v="2"/>
    <s v=""/>
    <n v="13"/>
    <n v="0.4"/>
    <n v="4.8387096774193498E-2"/>
    <n v="21.72"/>
    <x v="1"/>
    <n v="0"/>
  </r>
  <r>
    <x v="7977"/>
    <n v="46"/>
    <s v="Female"/>
    <s v="Canada"/>
    <d v="2024-03-24T23:41:53"/>
    <x v="1"/>
    <n v="2"/>
    <n v="0"/>
    <n v="42"/>
    <n v="1"/>
    <n v="43.34"/>
    <s v=""/>
    <n v="2"/>
    <s v=""/>
    <n v="16"/>
    <n v="0"/>
    <n v="2.3809523809523801E-2"/>
    <n v="21.67"/>
    <x v="1"/>
    <n v="0"/>
  </r>
  <r>
    <x v="7978"/>
    <n v="18"/>
    <s v="Female"/>
    <s v="France"/>
    <d v="2023-09-19T15:59:00"/>
    <x v="3"/>
    <n v="6"/>
    <n v="4"/>
    <n v="43"/>
    <n v="3"/>
    <n v="43.33"/>
    <s v=""/>
    <n v="2"/>
    <s v=""/>
    <n v="70"/>
    <n v="0.66666666666666596"/>
    <n v="6.9767441860465101E-2"/>
    <n v="21.664999999999999"/>
    <x v="1"/>
    <n v="0"/>
  </r>
  <r>
    <x v="7979"/>
    <n v="35"/>
    <s v="Female"/>
    <s v="UK"/>
    <d v="2024-07-28T11:55:44"/>
    <x v="2"/>
    <n v="1"/>
    <n v="1"/>
    <n v="54"/>
    <n v="3"/>
    <n v="43.12"/>
    <s v=""/>
    <n v="2"/>
    <s v=""/>
    <n v="11"/>
    <n v="1"/>
    <n v="5.5555555555555497E-2"/>
    <n v="21.56"/>
    <x v="1"/>
    <n v="0"/>
  </r>
  <r>
    <x v="7980"/>
    <n v="65"/>
    <s v="Male"/>
    <s v="USA"/>
    <d v="2023-03-17T00:19:48"/>
    <x v="5"/>
    <n v="2"/>
    <n v="1"/>
    <n v="44"/>
    <n v="2"/>
    <n v="43.09"/>
    <s v=""/>
    <n v="2"/>
    <s v=""/>
    <n v="76"/>
    <n v="0.5"/>
    <n v="4.54545454545454E-2"/>
    <n v="21.545000000000002"/>
    <x v="1"/>
    <n v="1"/>
  </r>
  <r>
    <x v="7981"/>
    <n v="42"/>
    <s v="Female"/>
    <s v="USA"/>
    <d v="2023-10-10T23:01:33"/>
    <x v="0"/>
    <n v="1"/>
    <n v="0"/>
    <n v="61"/>
    <n v="5"/>
    <n v="42.83"/>
    <s v=""/>
    <n v="2"/>
    <s v=""/>
    <n v="1"/>
    <n v="0"/>
    <n v="8.1967213114753995E-2"/>
    <n v="21.414999999999999"/>
    <x v="1"/>
    <n v="0"/>
  </r>
  <r>
    <x v="7982"/>
    <n v="19"/>
    <s v="Female"/>
    <s v="USA"/>
    <d v="2024-07-02T05:09:23"/>
    <x v="2"/>
    <n v="3"/>
    <n v="1"/>
    <n v="44"/>
    <n v="3"/>
    <n v="42.74"/>
    <s v=""/>
    <n v="2"/>
    <s v=""/>
    <n v="11"/>
    <n v="0.33333333333333298"/>
    <n v="6.8181818181818094E-2"/>
    <n v="21.37"/>
    <x v="1"/>
    <n v="0"/>
  </r>
  <r>
    <x v="7983"/>
    <n v="43"/>
    <s v="Male"/>
    <s v="UK"/>
    <d v="2024-03-09T02:36:22"/>
    <x v="4"/>
    <n v="1"/>
    <n v="0"/>
    <n v="52"/>
    <n v="3"/>
    <n v="42.67"/>
    <s v=""/>
    <n v="2"/>
    <s v=""/>
    <n v="8"/>
    <n v="0"/>
    <n v="5.7692307692307598E-2"/>
    <n v="21.335000000000001"/>
    <x v="1"/>
    <n v="0"/>
  </r>
  <r>
    <x v="7984"/>
    <n v="18"/>
    <s v="Male"/>
    <s v="UK"/>
    <d v="2023-06-05T03:18:37"/>
    <x v="4"/>
    <n v="4"/>
    <n v="2"/>
    <n v="53"/>
    <n v="0"/>
    <n v="42.64"/>
    <s v=""/>
    <n v="2"/>
    <s v=""/>
    <n v="1"/>
    <n v="0.5"/>
    <n v="0"/>
    <n v="21.32"/>
    <x v="1"/>
    <n v="0"/>
  </r>
  <r>
    <x v="7985"/>
    <n v="31"/>
    <s v="Female"/>
    <s v="Germany"/>
    <d v="2024-08-03T08:06:02"/>
    <x v="5"/>
    <n v="2"/>
    <n v="1"/>
    <n v="48"/>
    <n v="2"/>
    <n v="42.4"/>
    <s v=""/>
    <n v="2"/>
    <s v=""/>
    <n v="24"/>
    <n v="0.5"/>
    <n v="4.1666666666666602E-2"/>
    <n v="21.2"/>
    <x v="1"/>
    <n v="0"/>
  </r>
  <r>
    <x v="7986"/>
    <n v="30"/>
    <s v="Male"/>
    <s v="USA"/>
    <d v="2024-09-04T13:57:55"/>
    <x v="2"/>
    <n v="4"/>
    <n v="2"/>
    <n v="43"/>
    <n v="2"/>
    <n v="42.32"/>
    <s v=""/>
    <n v="2"/>
    <s v=""/>
    <n v="102"/>
    <n v="0.5"/>
    <n v="4.6511627906976702E-2"/>
    <n v="21.16"/>
    <x v="1"/>
    <n v="1"/>
  </r>
  <r>
    <x v="7987"/>
    <n v="46"/>
    <s v="Other"/>
    <s v="USA"/>
    <d v="2023-09-03T11:35:27"/>
    <x v="4"/>
    <n v="1"/>
    <n v="0"/>
    <n v="59"/>
    <n v="2"/>
    <n v="42.31"/>
    <s v=""/>
    <n v="2"/>
    <s v=""/>
    <n v="27"/>
    <n v="0"/>
    <n v="3.38983050847457E-2"/>
    <n v="21.155000000000001"/>
    <x v="1"/>
    <n v="0"/>
  </r>
  <r>
    <x v="7988"/>
    <n v="31"/>
    <s v="Female"/>
    <s v="Australia"/>
    <d v="2024-12-09T19:52:40"/>
    <x v="4"/>
    <n v="3"/>
    <n v="0"/>
    <n v="51"/>
    <n v="1"/>
    <n v="42.29"/>
    <s v=""/>
    <n v="2"/>
    <s v=""/>
    <n v="100"/>
    <n v="0"/>
    <n v="1.9607843137254902E-2"/>
    <n v="21.145"/>
    <x v="1"/>
    <n v="1"/>
  </r>
  <r>
    <x v="7989"/>
    <n v="41"/>
    <s v="Female"/>
    <s v="Germany"/>
    <d v="2023-01-13T14:14:43"/>
    <x v="1"/>
    <n v="5"/>
    <n v="2"/>
    <n v="61"/>
    <n v="3"/>
    <n v="42.17"/>
    <s v=""/>
    <n v="2"/>
    <s v=""/>
    <n v="21"/>
    <n v="0.4"/>
    <n v="4.9180327868852403E-2"/>
    <n v="21.085000000000001"/>
    <x v="1"/>
    <n v="0"/>
  </r>
  <r>
    <x v="7990"/>
    <n v="33"/>
    <s v="Female"/>
    <s v="Japan"/>
    <d v="2024-07-12T23:35:53"/>
    <x v="2"/>
    <n v="2"/>
    <n v="0"/>
    <n v="56"/>
    <n v="2"/>
    <n v="42.04"/>
    <s v=""/>
    <n v="2"/>
    <s v=""/>
    <n v="20"/>
    <n v="0"/>
    <n v="3.5714285714285698E-2"/>
    <n v="21.02"/>
    <x v="1"/>
    <n v="0"/>
  </r>
  <r>
    <x v="7991"/>
    <n v="41"/>
    <s v="Female"/>
    <s v="Japan"/>
    <d v="2024-06-07T21:06:28"/>
    <x v="0"/>
    <n v="1"/>
    <n v="0"/>
    <n v="48"/>
    <n v="0"/>
    <n v="42.02"/>
    <s v=""/>
    <n v="2"/>
    <s v=""/>
    <n v="39"/>
    <n v="0"/>
    <n v="0"/>
    <n v="21.01"/>
    <x v="1"/>
    <n v="0"/>
  </r>
  <r>
    <x v="7992"/>
    <n v="37"/>
    <s v="Male"/>
    <s v="USA"/>
    <d v="2023-09-16T14:58:38"/>
    <x v="2"/>
    <n v="2"/>
    <n v="2"/>
    <n v="51"/>
    <n v="0"/>
    <n v="42.01"/>
    <s v=""/>
    <n v="2"/>
    <s v=""/>
    <n v="1"/>
    <n v="1"/>
    <n v="0"/>
    <n v="21.004999999999999"/>
    <x v="1"/>
    <n v="0"/>
  </r>
  <r>
    <x v="7993"/>
    <n v="36"/>
    <s v="Male"/>
    <s v="Japan"/>
    <d v="2024-09-03T02:55:20"/>
    <x v="2"/>
    <n v="2"/>
    <n v="0"/>
    <n v="52"/>
    <n v="1"/>
    <n v="41.98"/>
    <s v=""/>
    <n v="2"/>
    <s v=""/>
    <n v="39"/>
    <n v="0"/>
    <n v="1.9230769230769201E-2"/>
    <n v="20.99"/>
    <x v="1"/>
    <n v="0"/>
  </r>
  <r>
    <x v="7994"/>
    <n v="48"/>
    <s v="Male"/>
    <s v="Canada"/>
    <d v="2024-05-05T17:20:29"/>
    <x v="3"/>
    <n v="4"/>
    <n v="1"/>
    <n v="54"/>
    <n v="2"/>
    <n v="41.76"/>
    <s v=""/>
    <n v="2"/>
    <s v=""/>
    <n v="10"/>
    <n v="0.25"/>
    <n v="3.7037037037037E-2"/>
    <n v="20.88"/>
    <x v="1"/>
    <n v="0"/>
  </r>
  <r>
    <x v="7995"/>
    <n v="48"/>
    <s v="Female"/>
    <s v="USA"/>
    <d v="2023-03-06T14:38:57"/>
    <x v="1"/>
    <n v="2"/>
    <n v="1"/>
    <n v="49"/>
    <n v="1"/>
    <n v="41.57"/>
    <s v=""/>
    <n v="2"/>
    <s v=""/>
    <n v="36"/>
    <n v="0.5"/>
    <n v="2.04081632653061E-2"/>
    <n v="20.785"/>
    <x v="1"/>
    <n v="0"/>
  </r>
  <r>
    <x v="7996"/>
    <n v="38"/>
    <s v="Male"/>
    <s v="USA"/>
    <d v="2023-03-29T07:16:29"/>
    <x v="1"/>
    <n v="2"/>
    <n v="1"/>
    <n v="50"/>
    <n v="3"/>
    <n v="41.53"/>
    <s v=""/>
    <n v="2"/>
    <s v=""/>
    <n v="19"/>
    <n v="0.5"/>
    <n v="0.06"/>
    <n v="20.765000000000001"/>
    <x v="1"/>
    <n v="1"/>
  </r>
  <r>
    <x v="7997"/>
    <n v="23"/>
    <s v="Female"/>
    <s v="Germany"/>
    <d v="2023-12-23T02:05:32"/>
    <x v="5"/>
    <n v="6"/>
    <n v="0"/>
    <n v="45"/>
    <n v="3"/>
    <n v="41.52"/>
    <s v=""/>
    <n v="2"/>
    <s v=""/>
    <n v="30"/>
    <n v="0"/>
    <n v="6.6666666666666596E-2"/>
    <n v="20.76"/>
    <x v="1"/>
    <n v="0"/>
  </r>
  <r>
    <x v="7998"/>
    <n v="18"/>
    <s v="Female"/>
    <s v="Australia"/>
    <d v="2023-08-08T12:07:08"/>
    <x v="1"/>
    <n v="1"/>
    <n v="0"/>
    <n v="41"/>
    <n v="0"/>
    <n v="41.18"/>
    <s v=""/>
    <n v="2"/>
    <s v=""/>
    <n v="10"/>
    <n v="0"/>
    <n v="0"/>
    <n v="20.59"/>
    <x v="1"/>
    <n v="0"/>
  </r>
  <r>
    <x v="7999"/>
    <n v="26"/>
    <s v="Female"/>
    <s v="USA"/>
    <d v="2024-03-19T23:58:05"/>
    <x v="2"/>
    <n v="5"/>
    <n v="1"/>
    <n v="52"/>
    <n v="1"/>
    <n v="41.18"/>
    <s v=""/>
    <n v="2"/>
    <s v=""/>
    <n v="54"/>
    <n v="0.2"/>
    <n v="1.9230769230769201E-2"/>
    <n v="20.59"/>
    <x v="1"/>
    <n v="0"/>
  </r>
  <r>
    <x v="8000"/>
    <n v="54"/>
    <s v="Male"/>
    <s v="USA"/>
    <d v="2023-04-25T10:29:20"/>
    <x v="4"/>
    <n v="5"/>
    <n v="1"/>
    <n v="70"/>
    <n v="3"/>
    <n v="41.17"/>
    <s v=""/>
    <n v="2"/>
    <s v=""/>
    <n v="14"/>
    <n v="0.2"/>
    <n v="4.2857142857142802E-2"/>
    <n v="20.585000000000001"/>
    <x v="1"/>
    <n v="0"/>
  </r>
  <r>
    <x v="8001"/>
    <n v="37"/>
    <s v="Male"/>
    <s v="USA"/>
    <d v="2024-06-15T11:37:23"/>
    <x v="1"/>
    <n v="6"/>
    <n v="1"/>
    <n v="55"/>
    <n v="1"/>
    <n v="40.71"/>
    <s v=""/>
    <n v="2"/>
    <s v=""/>
    <n v="6"/>
    <n v="0.16666666666666599"/>
    <n v="1.8181818181818101E-2"/>
    <n v="20.355"/>
    <x v="1"/>
    <n v="0"/>
  </r>
  <r>
    <x v="8002"/>
    <n v="28"/>
    <s v="Female"/>
    <s v="USA"/>
    <d v="2024-10-22T15:27:41"/>
    <x v="3"/>
    <n v="5"/>
    <n v="2"/>
    <n v="51"/>
    <n v="2"/>
    <n v="40.57"/>
    <s v=""/>
    <n v="2"/>
    <s v=""/>
    <n v="20"/>
    <n v="0.4"/>
    <n v="3.9215686274509803E-2"/>
    <n v="20.285"/>
    <x v="1"/>
    <n v="0"/>
  </r>
  <r>
    <x v="8003"/>
    <n v="24"/>
    <s v="Female"/>
    <s v="Canada"/>
    <d v="2024-05-29T13:42:33"/>
    <x v="3"/>
    <n v="5"/>
    <n v="2"/>
    <n v="46"/>
    <n v="2"/>
    <n v="40.450000000000003"/>
    <s v=""/>
    <n v="2"/>
    <s v=""/>
    <n v="32"/>
    <n v="0.4"/>
    <n v="4.3478260869565202E-2"/>
    <n v="20.225000000000001"/>
    <x v="1"/>
    <n v="0"/>
  </r>
  <r>
    <x v="8004"/>
    <n v="29"/>
    <s v="Male"/>
    <s v="USA"/>
    <d v="2024-04-20T15:13:53"/>
    <x v="2"/>
    <n v="1"/>
    <n v="0"/>
    <n v="49"/>
    <n v="2"/>
    <n v="40.270000000000003"/>
    <s v=""/>
    <n v="2"/>
    <s v=""/>
    <n v="46"/>
    <n v="0"/>
    <n v="4.08163265306122E-2"/>
    <n v="20.135000000000002"/>
    <x v="1"/>
    <n v="0"/>
  </r>
  <r>
    <x v="8005"/>
    <n v="43"/>
    <s v="Female"/>
    <s v="Canada"/>
    <d v="2023-03-26T04:48:30"/>
    <x v="2"/>
    <n v="4"/>
    <n v="0"/>
    <n v="58"/>
    <n v="1"/>
    <n v="40.22"/>
    <s v=""/>
    <n v="2"/>
    <s v=""/>
    <n v="1"/>
    <n v="0"/>
    <n v="1.72413793103448E-2"/>
    <n v="20.11"/>
    <x v="1"/>
    <n v="0"/>
  </r>
  <r>
    <x v="8006"/>
    <n v="25"/>
    <s v="Male"/>
    <s v="UK"/>
    <d v="2023-03-20T02:47:46"/>
    <x v="1"/>
    <n v="1"/>
    <n v="1"/>
    <n v="57"/>
    <n v="3"/>
    <n v="40.21"/>
    <s v=""/>
    <n v="2"/>
    <s v=""/>
    <n v="194"/>
    <n v="1"/>
    <n v="5.2631578947368397E-2"/>
    <n v="20.105"/>
    <x v="1"/>
    <n v="0"/>
  </r>
  <r>
    <x v="8007"/>
    <n v="60"/>
    <s v="Male"/>
    <s v="USA"/>
    <d v="2024-10-01T23:01:12"/>
    <x v="3"/>
    <n v="3"/>
    <n v="1"/>
    <n v="40"/>
    <n v="3"/>
    <n v="40.15"/>
    <s v=""/>
    <n v="2"/>
    <s v=""/>
    <n v="1"/>
    <n v="0.33333333333333298"/>
    <n v="7.4999999999999997E-2"/>
    <n v="20.074999999999999"/>
    <x v="1"/>
    <n v="0"/>
  </r>
  <r>
    <x v="8008"/>
    <n v="40"/>
    <s v="Male"/>
    <s v="UK"/>
    <d v="2024-09-20T06:40:36"/>
    <x v="3"/>
    <n v="1"/>
    <n v="0"/>
    <n v="49"/>
    <n v="2"/>
    <n v="40.020000000000003"/>
    <s v=""/>
    <n v="2"/>
    <s v=""/>
    <n v="16"/>
    <n v="0"/>
    <n v="4.08163265306122E-2"/>
    <n v="20.010000000000002"/>
    <x v="1"/>
    <n v="1"/>
  </r>
  <r>
    <x v="8009"/>
    <n v="38"/>
    <s v="Male"/>
    <s v="Canada"/>
    <d v="2024-11-14T05:09:59"/>
    <x v="3"/>
    <n v="1"/>
    <n v="0"/>
    <n v="35"/>
    <n v="3"/>
    <n v="39.92"/>
    <s v=""/>
    <n v="2"/>
    <s v=""/>
    <n v="16"/>
    <n v="0"/>
    <n v="8.5714285714285701E-2"/>
    <n v="19.96"/>
    <x v="1"/>
    <n v="0"/>
  </r>
  <r>
    <x v="8010"/>
    <n v="27"/>
    <s v="Male"/>
    <s v="USA"/>
    <d v="2024-06-02T05:18:59"/>
    <x v="4"/>
    <n v="6"/>
    <n v="2"/>
    <n v="48"/>
    <n v="2"/>
    <n v="39.89"/>
    <s v=""/>
    <n v="2"/>
    <s v=""/>
    <n v="51"/>
    <n v="0.33333333333333298"/>
    <n v="4.1666666666666602E-2"/>
    <n v="19.945"/>
    <x v="1"/>
    <n v="0"/>
  </r>
  <r>
    <x v="8011"/>
    <n v="39"/>
    <s v="Male"/>
    <s v="UK"/>
    <d v="2023-06-02T00:50:39"/>
    <x v="2"/>
    <n v="2"/>
    <n v="1"/>
    <n v="42"/>
    <n v="0"/>
    <n v="39.78"/>
    <s v=""/>
    <n v="2"/>
    <s v=""/>
    <n v="24"/>
    <n v="0.5"/>
    <n v="0"/>
    <n v="19.89"/>
    <x v="1"/>
    <n v="0"/>
  </r>
  <r>
    <x v="8012"/>
    <n v="20"/>
    <s v="Female"/>
    <s v="USA"/>
    <d v="2023-05-09T00:05:46"/>
    <x v="0"/>
    <n v="2"/>
    <n v="1"/>
    <n v="40"/>
    <n v="2"/>
    <n v="39.74"/>
    <s v=""/>
    <n v="2"/>
    <s v=""/>
    <n v="1"/>
    <n v="0.5"/>
    <n v="0.05"/>
    <n v="19.87"/>
    <x v="1"/>
    <n v="1"/>
  </r>
  <r>
    <x v="8013"/>
    <n v="29"/>
    <s v="Female"/>
    <s v="USA"/>
    <d v="2024-05-07T21:54:21"/>
    <x v="4"/>
    <n v="3"/>
    <n v="0"/>
    <n v="57"/>
    <n v="4"/>
    <n v="39.67"/>
    <s v=""/>
    <n v="2"/>
    <s v=""/>
    <n v="1"/>
    <n v="0"/>
    <n v="7.0175438596491196E-2"/>
    <n v="19.835000000000001"/>
    <x v="1"/>
    <n v="0"/>
  </r>
  <r>
    <x v="8014"/>
    <n v="31"/>
    <s v="Female"/>
    <s v="UK"/>
    <d v="2024-07-08T10:05:20"/>
    <x v="1"/>
    <n v="2"/>
    <n v="1"/>
    <n v="56"/>
    <n v="3"/>
    <n v="39.630000000000003"/>
    <s v=""/>
    <n v="2"/>
    <s v=""/>
    <n v="27"/>
    <n v="0.5"/>
    <n v="5.3571428571428499E-2"/>
    <n v="19.815000000000001"/>
    <x v="1"/>
    <n v="0"/>
  </r>
  <r>
    <x v="8015"/>
    <n v="35"/>
    <s v="Female"/>
    <s v="France"/>
    <d v="2023-01-25T10:58:08"/>
    <x v="1"/>
    <n v="4"/>
    <n v="1"/>
    <n v="49"/>
    <n v="6"/>
    <n v="39.47"/>
    <s v=""/>
    <n v="2"/>
    <s v=""/>
    <n v="64"/>
    <n v="0.25"/>
    <n v="0.122448979591836"/>
    <n v="19.734999999999999"/>
    <x v="1"/>
    <n v="0"/>
  </r>
  <r>
    <x v="8016"/>
    <n v="31"/>
    <s v="Male"/>
    <s v="UK"/>
    <d v="2024-09-04T22:43:33"/>
    <x v="3"/>
    <n v="8"/>
    <n v="2"/>
    <n v="59"/>
    <n v="2"/>
    <n v="39.42"/>
    <s v=""/>
    <n v="2"/>
    <s v=""/>
    <n v="2"/>
    <n v="0.25"/>
    <n v="3.38983050847457E-2"/>
    <n v="19.71"/>
    <x v="1"/>
    <n v="0"/>
  </r>
  <r>
    <x v="8017"/>
    <n v="35"/>
    <s v="Male"/>
    <s v="UK"/>
    <d v="2023-11-30T13:50:50"/>
    <x v="1"/>
    <n v="2"/>
    <n v="0"/>
    <n v="49"/>
    <n v="2"/>
    <n v="39.19"/>
    <s v=""/>
    <n v="2"/>
    <s v=""/>
    <n v="22"/>
    <n v="0"/>
    <n v="4.08163265306122E-2"/>
    <n v="19.594999999999999"/>
    <x v="1"/>
    <n v="0"/>
  </r>
  <r>
    <x v="8018"/>
    <n v="53"/>
    <s v="Female"/>
    <s v="USA"/>
    <d v="2024-08-10T06:33:16"/>
    <x v="2"/>
    <n v="3"/>
    <n v="0"/>
    <n v="42"/>
    <n v="1"/>
    <n v="39.130000000000003"/>
    <s v=""/>
    <n v="2"/>
    <s v=""/>
    <n v="41"/>
    <n v="0"/>
    <n v="2.3809523809523801E-2"/>
    <n v="19.565000000000001"/>
    <x v="1"/>
    <n v="0"/>
  </r>
  <r>
    <x v="8019"/>
    <n v="18"/>
    <s v="Female"/>
    <s v="UK"/>
    <d v="2024-06-20T21:34:26"/>
    <x v="2"/>
    <n v="3"/>
    <n v="0"/>
    <n v="65"/>
    <n v="5"/>
    <n v="39.07"/>
    <s v=""/>
    <n v="2"/>
    <s v=""/>
    <n v="19"/>
    <n v="0"/>
    <n v="7.69230769230769E-2"/>
    <n v="19.535"/>
    <x v="1"/>
    <n v="0"/>
  </r>
  <r>
    <x v="8020"/>
    <n v="18"/>
    <s v="Female"/>
    <s v="Canada"/>
    <d v="2023-08-11T11:39:54"/>
    <x v="4"/>
    <n v="3"/>
    <n v="1"/>
    <n v="50"/>
    <n v="1"/>
    <n v="38.979999999999997"/>
    <s v=""/>
    <n v="2"/>
    <s v=""/>
    <n v="9"/>
    <n v="0.33333333333333298"/>
    <n v="0.02"/>
    <n v="19.489999999999998"/>
    <x v="1"/>
    <n v="0"/>
  </r>
  <r>
    <x v="8021"/>
    <n v="45"/>
    <s v="Female"/>
    <s v="Canada"/>
    <d v="2023-10-05T18:54:56"/>
    <x v="4"/>
    <n v="2"/>
    <n v="0"/>
    <n v="54"/>
    <n v="3"/>
    <n v="38.93"/>
    <s v=""/>
    <n v="2"/>
    <s v=""/>
    <n v="5"/>
    <n v="0"/>
    <n v="5.5555555555555497E-2"/>
    <n v="19.465"/>
    <x v="1"/>
    <n v="0"/>
  </r>
  <r>
    <x v="8022"/>
    <n v="45"/>
    <s v="Male"/>
    <s v="UK"/>
    <d v="2024-02-06T15:43:24"/>
    <x v="5"/>
    <n v="5"/>
    <n v="1"/>
    <n v="54"/>
    <n v="2"/>
    <n v="38.92"/>
    <s v=""/>
    <n v="2"/>
    <s v=""/>
    <n v="36"/>
    <n v="0.2"/>
    <n v="3.7037037037037E-2"/>
    <n v="19.46"/>
    <x v="1"/>
    <n v="0"/>
  </r>
  <r>
    <x v="8023"/>
    <n v="49"/>
    <s v="Female"/>
    <s v="USA"/>
    <d v="2024-12-05T09:17:20"/>
    <x v="1"/>
    <n v="2"/>
    <n v="1"/>
    <n v="50"/>
    <n v="3"/>
    <n v="38.909999999999997"/>
    <s v=""/>
    <n v="2"/>
    <s v=""/>
    <n v="1"/>
    <n v="0.5"/>
    <n v="0.06"/>
    <n v="19.454999999999998"/>
    <x v="1"/>
    <n v="1"/>
  </r>
  <r>
    <x v="8024"/>
    <n v="34"/>
    <s v="Female"/>
    <s v="USA"/>
    <d v="2024-05-28T08:30:24"/>
    <x v="2"/>
    <n v="4"/>
    <n v="1"/>
    <n v="42"/>
    <n v="1"/>
    <n v="38.82"/>
    <s v=""/>
    <n v="2"/>
    <s v=""/>
    <n v="1"/>
    <n v="0.25"/>
    <n v="2.3809523809523801E-2"/>
    <n v="19.41"/>
    <x v="1"/>
    <n v="1"/>
  </r>
  <r>
    <x v="8025"/>
    <n v="40"/>
    <s v="Male"/>
    <s v="Canada"/>
    <d v="2024-03-31T11:55:52"/>
    <x v="4"/>
    <n v="4"/>
    <n v="1"/>
    <n v="47"/>
    <n v="1"/>
    <n v="38.799999999999997"/>
    <s v=""/>
    <n v="2"/>
    <s v=""/>
    <n v="49"/>
    <n v="0.25"/>
    <n v="2.1276595744680799E-2"/>
    <n v="19.399999999999999"/>
    <x v="1"/>
    <n v="0"/>
  </r>
  <r>
    <x v="8026"/>
    <n v="35"/>
    <s v="Female"/>
    <s v="USA"/>
    <d v="2023-02-14T04:02:54"/>
    <x v="2"/>
    <n v="3"/>
    <n v="1"/>
    <n v="47"/>
    <n v="2"/>
    <n v="38.729999999999997"/>
    <s v=""/>
    <n v="2"/>
    <s v=""/>
    <n v="1"/>
    <n v="0.33333333333333298"/>
    <n v="4.2553191489361701E-2"/>
    <n v="19.364999999999998"/>
    <x v="1"/>
    <n v="0"/>
  </r>
  <r>
    <x v="8027"/>
    <n v="46"/>
    <s v="Male"/>
    <s v="France"/>
    <d v="2023-10-26T09:53:49"/>
    <x v="4"/>
    <n v="6"/>
    <n v="1"/>
    <n v="50"/>
    <n v="6"/>
    <n v="38.659999999999997"/>
    <s v=""/>
    <n v="2"/>
    <s v=""/>
    <n v="26"/>
    <n v="0.16666666666666599"/>
    <n v="0.12"/>
    <n v="19.329999999999998"/>
    <x v="1"/>
    <n v="0"/>
  </r>
  <r>
    <x v="8028"/>
    <n v="18"/>
    <s v="Female"/>
    <s v="USA"/>
    <d v="2023-12-27T22:54:07"/>
    <x v="4"/>
    <n v="4"/>
    <n v="1"/>
    <n v="45"/>
    <n v="3"/>
    <n v="38.44"/>
    <s v=""/>
    <n v="2"/>
    <s v=""/>
    <n v="8"/>
    <n v="0.25"/>
    <n v="6.6666666666666596E-2"/>
    <n v="19.22"/>
    <x v="1"/>
    <n v="1"/>
  </r>
  <r>
    <x v="8029"/>
    <n v="56"/>
    <s v="Male"/>
    <s v="USA"/>
    <d v="2024-11-09T21:29:52"/>
    <x v="1"/>
    <n v="2"/>
    <n v="0"/>
    <n v="54"/>
    <n v="5"/>
    <n v="38.4"/>
    <s v=""/>
    <n v="2"/>
    <s v=""/>
    <n v="25"/>
    <n v="0"/>
    <n v="9.2592592592592504E-2"/>
    <n v="19.2"/>
    <x v="1"/>
    <n v="0"/>
  </r>
  <r>
    <x v="8030"/>
    <n v="37"/>
    <s v="Female"/>
    <s v="Canada"/>
    <d v="2023-03-30T08:05:48"/>
    <x v="2"/>
    <n v="1"/>
    <n v="0"/>
    <n v="38"/>
    <n v="2"/>
    <n v="38.36"/>
    <s v=""/>
    <n v="2"/>
    <s v=""/>
    <n v="41"/>
    <n v="0"/>
    <n v="5.2631578947368397E-2"/>
    <n v="19.18"/>
    <x v="1"/>
    <n v="0"/>
  </r>
  <r>
    <x v="8031"/>
    <n v="18"/>
    <s v="Female"/>
    <s v="USA"/>
    <d v="2024-01-16T15:58:53"/>
    <x v="0"/>
    <n v="2"/>
    <n v="1"/>
    <n v="62"/>
    <n v="4"/>
    <n v="38.32"/>
    <s v=""/>
    <n v="2"/>
    <s v=""/>
    <n v="74"/>
    <n v="0.5"/>
    <n v="6.4516129032257993E-2"/>
    <n v="19.16"/>
    <x v="1"/>
    <n v="0"/>
  </r>
  <r>
    <x v="8032"/>
    <n v="46"/>
    <s v="Male"/>
    <s v="Australia"/>
    <d v="2024-01-02T04:28:21"/>
    <x v="4"/>
    <n v="4"/>
    <n v="2"/>
    <n v="47"/>
    <n v="5"/>
    <n v="38.19"/>
    <s v=""/>
    <n v="2"/>
    <s v=""/>
    <n v="92"/>
    <n v="0.5"/>
    <n v="0.10638297872340401"/>
    <n v="19.094999999999999"/>
    <x v="1"/>
    <n v="0"/>
  </r>
  <r>
    <x v="8033"/>
    <n v="25"/>
    <s v="Male"/>
    <s v="Australia"/>
    <d v="2023-03-27T11:28:15"/>
    <x v="1"/>
    <n v="3"/>
    <n v="1"/>
    <n v="60"/>
    <n v="7"/>
    <n v="38.049999999999997"/>
    <s v=""/>
    <n v="2"/>
    <s v=""/>
    <n v="126"/>
    <n v="0.33333333333333298"/>
    <n v="0.116666666666666"/>
    <n v="19.024999999999999"/>
    <x v="1"/>
    <n v="0"/>
  </r>
  <r>
    <x v="8034"/>
    <n v="41"/>
    <s v="Female"/>
    <s v="USA"/>
    <d v="2024-01-25T14:37:09"/>
    <x v="3"/>
    <n v="2"/>
    <n v="0"/>
    <n v="53"/>
    <n v="4"/>
    <n v="37.99"/>
    <s v=""/>
    <n v="2"/>
    <s v=""/>
    <n v="18"/>
    <n v="0"/>
    <n v="7.5471698113207503E-2"/>
    <n v="18.995000000000001"/>
    <x v="1"/>
    <n v="0"/>
  </r>
  <r>
    <x v="8035"/>
    <n v="26"/>
    <s v="Male"/>
    <s v="USA"/>
    <d v="2023-04-09T17:46:39"/>
    <x v="3"/>
    <n v="2"/>
    <n v="0"/>
    <n v="58"/>
    <n v="2"/>
    <n v="37.729999999999997"/>
    <s v=""/>
    <n v="2"/>
    <s v=""/>
    <n v="8"/>
    <n v="0"/>
    <n v="3.4482758620689599E-2"/>
    <n v="18.864999999999998"/>
    <x v="1"/>
    <n v="0"/>
  </r>
  <r>
    <x v="8036"/>
    <n v="40"/>
    <s v="Male"/>
    <s v="USA"/>
    <d v="2024-07-22T21:35:52"/>
    <x v="4"/>
    <n v="2"/>
    <n v="0"/>
    <n v="49"/>
    <n v="6"/>
    <n v="37.71"/>
    <s v=""/>
    <n v="2"/>
    <s v=""/>
    <n v="20"/>
    <n v="0"/>
    <n v="0.122448979591836"/>
    <n v="18.855"/>
    <x v="1"/>
    <n v="0"/>
  </r>
  <r>
    <x v="8037"/>
    <n v="21"/>
    <s v="Male"/>
    <s v="Germany"/>
    <d v="2023-06-02T08:08:41"/>
    <x v="0"/>
    <n v="1"/>
    <n v="1"/>
    <n v="47"/>
    <n v="1"/>
    <n v="37.700000000000003"/>
    <s v=""/>
    <n v="2"/>
    <s v=""/>
    <n v="52"/>
    <n v="1"/>
    <n v="2.1276595744680799E-2"/>
    <n v="18.850000000000001"/>
    <x v="1"/>
    <n v="0"/>
  </r>
  <r>
    <x v="8038"/>
    <n v="34"/>
    <s v="Female"/>
    <s v="Canada"/>
    <d v="2024-03-07T18:29:01"/>
    <x v="3"/>
    <n v="2"/>
    <n v="0"/>
    <n v="46"/>
    <n v="1"/>
    <n v="37.630000000000003"/>
    <s v=""/>
    <n v="2"/>
    <s v=""/>
    <n v="11"/>
    <n v="0"/>
    <n v="2.1739130434782601E-2"/>
    <n v="18.815000000000001"/>
    <x v="1"/>
    <n v="0"/>
  </r>
  <r>
    <x v="8039"/>
    <n v="21"/>
    <s v="Female"/>
    <s v="Germany"/>
    <d v="2024-10-05T16:05:14"/>
    <x v="2"/>
    <n v="2"/>
    <n v="2"/>
    <n v="60"/>
    <n v="0"/>
    <n v="37.630000000000003"/>
    <s v=""/>
    <n v="2"/>
    <s v=""/>
    <n v="56"/>
    <n v="1"/>
    <n v="0"/>
    <n v="18.815000000000001"/>
    <x v="1"/>
    <n v="0"/>
  </r>
  <r>
    <x v="8040"/>
    <n v="40"/>
    <s v="Male"/>
    <s v="Canada"/>
    <d v="2024-01-17T09:30:10"/>
    <x v="2"/>
    <n v="3"/>
    <n v="2"/>
    <n v="49"/>
    <n v="6"/>
    <n v="37.619999999999997"/>
    <s v=""/>
    <n v="2"/>
    <s v=""/>
    <n v="6"/>
    <n v="0.66666666666666596"/>
    <n v="0.122448979591836"/>
    <n v="18.809999999999999"/>
    <x v="1"/>
    <n v="0"/>
  </r>
  <r>
    <x v="8041"/>
    <n v="22"/>
    <s v="Female"/>
    <s v="USA"/>
    <d v="2024-08-13T16:19:17"/>
    <x v="5"/>
    <n v="1"/>
    <n v="0"/>
    <n v="50"/>
    <n v="3"/>
    <n v="37.619999999999997"/>
    <s v=""/>
    <n v="2"/>
    <s v=""/>
    <n v="58"/>
    <n v="0"/>
    <n v="0.06"/>
    <n v="18.809999999999999"/>
    <x v="1"/>
    <n v="0"/>
  </r>
  <r>
    <x v="8042"/>
    <n v="48"/>
    <s v="Female"/>
    <s v="Japan"/>
    <d v="2023-10-03T07:03:02"/>
    <x v="2"/>
    <n v="2"/>
    <n v="2"/>
    <n v="51"/>
    <n v="3"/>
    <n v="37.54"/>
    <s v=""/>
    <n v="2"/>
    <s v=""/>
    <n v="115"/>
    <n v="1"/>
    <n v="5.8823529411764698E-2"/>
    <n v="18.77"/>
    <x v="1"/>
    <n v="1"/>
  </r>
  <r>
    <x v="8043"/>
    <n v="18"/>
    <s v="Female"/>
    <s v="Japan"/>
    <d v="2023-11-22T20:24:42"/>
    <x v="1"/>
    <n v="3"/>
    <n v="0"/>
    <n v="44"/>
    <n v="2"/>
    <n v="37.5"/>
    <s v=""/>
    <n v="2"/>
    <s v=""/>
    <n v="59"/>
    <n v="0"/>
    <n v="4.54545454545454E-2"/>
    <n v="18.75"/>
    <x v="1"/>
    <n v="0"/>
  </r>
  <r>
    <x v="8044"/>
    <n v="40"/>
    <s v="Female"/>
    <s v="USA"/>
    <d v="2023-02-28T05:20:11"/>
    <x v="3"/>
    <n v="1"/>
    <n v="1"/>
    <n v="64"/>
    <n v="4"/>
    <n v="37.35"/>
    <s v=""/>
    <n v="2"/>
    <s v=""/>
    <n v="82"/>
    <n v="1"/>
    <n v="6.25E-2"/>
    <n v="18.675000000000001"/>
    <x v="1"/>
    <n v="0"/>
  </r>
  <r>
    <x v="8045"/>
    <n v="46"/>
    <s v="Male"/>
    <s v="UK"/>
    <d v="2024-02-27T09:37:29"/>
    <x v="0"/>
    <n v="5"/>
    <n v="1"/>
    <n v="54"/>
    <n v="4"/>
    <n v="37.32"/>
    <s v=""/>
    <n v="2"/>
    <s v=""/>
    <n v="44"/>
    <n v="0.2"/>
    <n v="7.4074074074074001E-2"/>
    <n v="18.66"/>
    <x v="1"/>
    <n v="0"/>
  </r>
  <r>
    <x v="8046"/>
    <n v="27"/>
    <s v="Female"/>
    <s v="USA"/>
    <d v="2023-05-01T13:57:40"/>
    <x v="2"/>
    <n v="5"/>
    <n v="1"/>
    <n v="46"/>
    <n v="3"/>
    <n v="37.29"/>
    <s v=""/>
    <n v="2"/>
    <s v=""/>
    <n v="2"/>
    <n v="0.2"/>
    <n v="6.5217391304347797E-2"/>
    <n v="18.645"/>
    <x v="1"/>
    <n v="0"/>
  </r>
  <r>
    <x v="8047"/>
    <n v="26"/>
    <s v="Female"/>
    <s v="Canada"/>
    <d v="2023-03-15T17:40:03"/>
    <x v="0"/>
    <n v="1"/>
    <n v="0"/>
    <n v="40"/>
    <n v="0"/>
    <n v="37.25"/>
    <s v=""/>
    <n v="2"/>
    <s v=""/>
    <n v="84"/>
    <n v="0"/>
    <n v="0"/>
    <n v="18.625"/>
    <x v="1"/>
    <n v="0"/>
  </r>
  <r>
    <x v="8048"/>
    <n v="39"/>
    <s v="Female"/>
    <s v="Germany"/>
    <d v="2023-09-04T08:01:58"/>
    <x v="1"/>
    <n v="6"/>
    <n v="3"/>
    <n v="49"/>
    <n v="4"/>
    <n v="37.229999999999997"/>
    <s v=""/>
    <n v="2"/>
    <s v=""/>
    <n v="13"/>
    <n v="0.5"/>
    <n v="8.16326530612244E-2"/>
    <n v="18.614999999999998"/>
    <x v="1"/>
    <n v="1"/>
  </r>
  <r>
    <x v="8049"/>
    <n v="45"/>
    <s v="Male"/>
    <s v="Canada"/>
    <d v="2024-10-06T11:04:08"/>
    <x v="0"/>
    <n v="5"/>
    <n v="0"/>
    <n v="43"/>
    <n v="3"/>
    <n v="37.15"/>
    <s v=""/>
    <n v="2"/>
    <s v=""/>
    <n v="7"/>
    <n v="0"/>
    <n v="6.9767441860465101E-2"/>
    <n v="18.574999999999999"/>
    <x v="1"/>
    <n v="0"/>
  </r>
  <r>
    <x v="8050"/>
    <n v="38"/>
    <s v="Male"/>
    <s v="USA"/>
    <d v="2023-09-29T22:44:38"/>
    <x v="2"/>
    <n v="2"/>
    <n v="2"/>
    <n v="44"/>
    <n v="3"/>
    <n v="37.14"/>
    <s v=""/>
    <n v="2"/>
    <s v=""/>
    <n v="82"/>
    <n v="1"/>
    <n v="6.8181818181818094E-2"/>
    <n v="18.57"/>
    <x v="1"/>
    <n v="0"/>
  </r>
  <r>
    <x v="8051"/>
    <n v="43"/>
    <s v="Female"/>
    <s v="Canada"/>
    <d v="2024-04-23T17:41:51"/>
    <x v="3"/>
    <n v="0"/>
    <n v="0"/>
    <n v="44"/>
    <n v="4"/>
    <n v="37.130000000000003"/>
    <s v=""/>
    <n v="2"/>
    <s v=""/>
    <n v="98"/>
    <n v="0"/>
    <n v="9.0909090909090898E-2"/>
    <n v="18.565000000000001"/>
    <x v="1"/>
    <n v="0"/>
  </r>
  <r>
    <x v="8052"/>
    <n v="35"/>
    <s v="Female"/>
    <s v="USA"/>
    <d v="2023-11-22T10:11:27"/>
    <x v="2"/>
    <n v="6"/>
    <n v="3"/>
    <n v="53"/>
    <n v="3"/>
    <n v="37.11"/>
    <s v=""/>
    <n v="2"/>
    <s v=""/>
    <n v="3"/>
    <n v="0.5"/>
    <n v="5.6603773584905599E-2"/>
    <n v="18.555"/>
    <x v="1"/>
    <n v="0"/>
  </r>
  <r>
    <x v="8053"/>
    <n v="32"/>
    <s v="Male"/>
    <s v="USA"/>
    <d v="2023-08-23T18:36:34"/>
    <x v="2"/>
    <n v="2"/>
    <n v="0"/>
    <n v="48"/>
    <n v="1"/>
    <n v="36.94"/>
    <s v=""/>
    <n v="2"/>
    <s v=""/>
    <n v="34"/>
    <n v="0"/>
    <n v="2.0833333333333301E-2"/>
    <n v="18.47"/>
    <x v="1"/>
    <n v="0"/>
  </r>
  <r>
    <x v="8054"/>
    <n v="30"/>
    <s v="Male"/>
    <s v="Australia"/>
    <d v="2023-12-16T13:51:33"/>
    <x v="2"/>
    <n v="4"/>
    <n v="0"/>
    <n v="65"/>
    <n v="3"/>
    <n v="36.770000000000003"/>
    <s v=""/>
    <n v="2"/>
    <s v=""/>
    <n v="40"/>
    <n v="0"/>
    <n v="4.6153846153846101E-2"/>
    <n v="18.385000000000002"/>
    <x v="1"/>
    <n v="0"/>
  </r>
  <r>
    <x v="8055"/>
    <n v="23"/>
    <s v="Female"/>
    <s v="Australia"/>
    <d v="2023-01-28T04:40:28"/>
    <x v="5"/>
    <n v="1"/>
    <n v="0"/>
    <n v="41"/>
    <n v="2"/>
    <n v="36.659999999999997"/>
    <s v=""/>
    <n v="2"/>
    <s v=""/>
    <n v="38"/>
    <n v="0"/>
    <n v="4.8780487804878002E-2"/>
    <n v="18.329999999999998"/>
    <x v="1"/>
    <n v="0"/>
  </r>
  <r>
    <x v="8056"/>
    <n v="29"/>
    <s v="Female"/>
    <s v="Japan"/>
    <d v="2023-09-11T19:37:39"/>
    <x v="4"/>
    <n v="1"/>
    <n v="0"/>
    <n v="50"/>
    <n v="1"/>
    <n v="36.659999999999997"/>
    <s v=""/>
    <n v="2"/>
    <s v=""/>
    <n v="20"/>
    <n v="0"/>
    <n v="0.02"/>
    <n v="18.329999999999998"/>
    <x v="1"/>
    <n v="0"/>
  </r>
  <r>
    <x v="8057"/>
    <n v="32"/>
    <s v="Female"/>
    <s v="Canada"/>
    <d v="2024-12-25T05:17:18"/>
    <x v="3"/>
    <n v="1"/>
    <n v="1"/>
    <n v="41"/>
    <n v="1"/>
    <n v="36.619999999999997"/>
    <s v=""/>
    <n v="2"/>
    <s v=""/>
    <n v="12"/>
    <n v="1"/>
    <n v="2.4390243902439001E-2"/>
    <n v="18.309999999999999"/>
    <x v="1"/>
    <n v="1"/>
  </r>
  <r>
    <x v="8058"/>
    <n v="22"/>
    <s v="Female"/>
    <s v="Germany"/>
    <d v="2024-03-15T20:40:47"/>
    <x v="3"/>
    <n v="2"/>
    <n v="0"/>
    <n v="48"/>
    <n v="2"/>
    <n v="36.39"/>
    <s v=""/>
    <n v="2"/>
    <s v=""/>
    <n v="47"/>
    <n v="0"/>
    <n v="4.1666666666666602E-2"/>
    <n v="18.195"/>
    <x v="1"/>
    <n v="0"/>
  </r>
  <r>
    <x v="8059"/>
    <n v="38"/>
    <s v="Female"/>
    <s v="USA"/>
    <d v="2023-01-10T01:33:29"/>
    <x v="4"/>
    <n v="1"/>
    <n v="1"/>
    <n v="45"/>
    <n v="2"/>
    <n v="36.21"/>
    <s v=""/>
    <n v="2"/>
    <s v=""/>
    <n v="41"/>
    <n v="1"/>
    <n v="4.4444444444444398E-2"/>
    <n v="18.105"/>
    <x v="1"/>
    <n v="0"/>
  </r>
  <r>
    <x v="8060"/>
    <n v="36"/>
    <s v="Male"/>
    <s v="Germany"/>
    <d v="2024-02-20T17:00:41"/>
    <x v="2"/>
    <n v="2"/>
    <n v="2"/>
    <n v="45"/>
    <n v="5"/>
    <n v="36.159999999999997"/>
    <s v=""/>
    <n v="2"/>
    <s v=""/>
    <n v="63"/>
    <n v="1"/>
    <n v="0.11111111111111099"/>
    <n v="18.079999999999998"/>
    <x v="1"/>
    <n v="0"/>
  </r>
  <r>
    <x v="8061"/>
    <n v="38"/>
    <s v="Female"/>
    <s v="USA"/>
    <d v="2023-10-12T15:54:34"/>
    <x v="4"/>
    <n v="0"/>
    <n v="0"/>
    <n v="51"/>
    <n v="6"/>
    <n v="36.11"/>
    <s v=""/>
    <n v="2"/>
    <s v=""/>
    <n v="61"/>
    <n v="0"/>
    <n v="0.11764705882352899"/>
    <n v="18.055"/>
    <x v="1"/>
    <n v="0"/>
  </r>
  <r>
    <x v="8062"/>
    <n v="36"/>
    <s v="Female"/>
    <s v="USA"/>
    <d v="2023-11-27T11:22:51"/>
    <x v="5"/>
    <n v="4"/>
    <n v="1"/>
    <n v="47"/>
    <n v="2"/>
    <n v="35.97"/>
    <s v=""/>
    <n v="2"/>
    <s v=""/>
    <n v="3"/>
    <n v="0.25"/>
    <n v="4.2553191489361701E-2"/>
    <n v="17.984999999999999"/>
    <x v="1"/>
    <n v="0"/>
  </r>
  <r>
    <x v="8063"/>
    <n v="42"/>
    <s v="Female"/>
    <s v="France"/>
    <d v="2023-11-18T06:54:09"/>
    <x v="3"/>
    <n v="10"/>
    <n v="4"/>
    <n v="52"/>
    <n v="1"/>
    <n v="35.840000000000003"/>
    <s v=""/>
    <n v="2"/>
    <s v=""/>
    <n v="4"/>
    <n v="0.4"/>
    <n v="1.9230769230769201E-2"/>
    <n v="17.920000000000002"/>
    <x v="1"/>
    <n v="1"/>
  </r>
  <r>
    <x v="8064"/>
    <n v="52"/>
    <s v="Female"/>
    <s v="France"/>
    <d v="2024-07-29T21:30:42"/>
    <x v="4"/>
    <n v="2"/>
    <n v="0"/>
    <n v="56"/>
    <n v="6"/>
    <n v="35.79"/>
    <s v=""/>
    <n v="2"/>
    <s v=""/>
    <n v="28"/>
    <n v="0"/>
    <n v="0.107142857142857"/>
    <n v="17.895"/>
    <x v="1"/>
    <n v="0"/>
  </r>
  <r>
    <x v="8065"/>
    <n v="46"/>
    <s v="Male"/>
    <s v="USA"/>
    <d v="2024-05-05T12:57:40"/>
    <x v="0"/>
    <n v="2"/>
    <n v="1"/>
    <n v="41"/>
    <n v="0"/>
    <n v="35.69"/>
    <s v=""/>
    <n v="2"/>
    <s v=""/>
    <n v="7"/>
    <n v="0.5"/>
    <n v="0"/>
    <n v="17.844999999999999"/>
    <x v="1"/>
    <n v="0"/>
  </r>
  <r>
    <x v="8066"/>
    <n v="52"/>
    <s v="Female"/>
    <s v="USA"/>
    <d v="2024-06-29T18:45:06"/>
    <x v="4"/>
    <n v="2"/>
    <n v="1"/>
    <n v="35"/>
    <n v="1"/>
    <n v="35.69"/>
    <s v=""/>
    <n v="2"/>
    <s v=""/>
    <n v="12"/>
    <n v="0.5"/>
    <n v="2.8571428571428501E-2"/>
    <n v="17.844999999999999"/>
    <x v="1"/>
    <n v="0"/>
  </r>
  <r>
    <x v="8067"/>
    <n v="23"/>
    <s v="Male"/>
    <s v="France"/>
    <d v="2023-11-11T17:12:34"/>
    <x v="0"/>
    <n v="6"/>
    <n v="2"/>
    <n v="46"/>
    <n v="3"/>
    <n v="35.65"/>
    <s v=""/>
    <n v="2"/>
    <s v=""/>
    <n v="2"/>
    <n v="0.33333333333333298"/>
    <n v="6.5217391304347797E-2"/>
    <n v="17.824999999999999"/>
    <x v="1"/>
    <n v="0"/>
  </r>
  <r>
    <x v="8068"/>
    <n v="36"/>
    <s v="Female"/>
    <s v="Canada"/>
    <d v="2024-03-05T16:50:22"/>
    <x v="1"/>
    <n v="1"/>
    <n v="1"/>
    <n v="37"/>
    <n v="0"/>
    <n v="35.65"/>
    <s v=""/>
    <n v="2"/>
    <s v=""/>
    <n v="19"/>
    <n v="1"/>
    <n v="0"/>
    <n v="17.824999999999999"/>
    <x v="1"/>
    <n v="0"/>
  </r>
  <r>
    <x v="8069"/>
    <n v="46"/>
    <s v="Male"/>
    <s v="Germany"/>
    <d v="2024-01-12T18:32:01"/>
    <x v="1"/>
    <n v="1"/>
    <n v="0"/>
    <n v="53"/>
    <n v="4"/>
    <n v="35.409999999999997"/>
    <s v=""/>
    <n v="2"/>
    <s v=""/>
    <n v="2"/>
    <n v="0"/>
    <n v="7.5471698113207503E-2"/>
    <n v="17.704999999999998"/>
    <x v="1"/>
    <n v="0"/>
  </r>
  <r>
    <x v="8070"/>
    <n v="35"/>
    <s v="Male"/>
    <s v="USA"/>
    <d v="2024-08-26T18:14:51"/>
    <x v="2"/>
    <n v="4"/>
    <n v="1"/>
    <n v="62"/>
    <n v="2"/>
    <n v="35.36"/>
    <s v=""/>
    <n v="2"/>
    <s v=""/>
    <n v="21"/>
    <n v="0.25"/>
    <n v="3.2258064516128997E-2"/>
    <n v="17.68"/>
    <x v="1"/>
    <n v="0"/>
  </r>
  <r>
    <x v="8071"/>
    <n v="25"/>
    <s v="Female"/>
    <s v="France"/>
    <d v="2023-02-07T17:16:32"/>
    <x v="1"/>
    <n v="2"/>
    <n v="0"/>
    <n v="57"/>
    <n v="5"/>
    <n v="35.32"/>
    <s v=""/>
    <n v="2"/>
    <s v=""/>
    <n v="0"/>
    <n v="0"/>
    <n v="8.7719298245614002E-2"/>
    <n v="17.66"/>
    <x v="1"/>
    <n v="0"/>
  </r>
  <r>
    <x v="8072"/>
    <n v="34"/>
    <s v="Male"/>
    <s v="Canada"/>
    <d v="2023-04-19T02:38:10"/>
    <x v="0"/>
    <n v="5"/>
    <n v="2"/>
    <n v="59"/>
    <n v="2"/>
    <n v="35.31"/>
    <s v=""/>
    <n v="2"/>
    <s v=""/>
    <n v="118"/>
    <n v="0.4"/>
    <n v="3.38983050847457E-2"/>
    <n v="17.655000000000001"/>
    <x v="1"/>
    <n v="1"/>
  </r>
  <r>
    <x v="8073"/>
    <n v="44"/>
    <s v="Female"/>
    <s v="UK"/>
    <d v="2023-07-13T00:57:58"/>
    <x v="1"/>
    <n v="2"/>
    <n v="2"/>
    <n v="60"/>
    <n v="1"/>
    <n v="35.21"/>
    <s v=""/>
    <n v="2"/>
    <s v=""/>
    <n v="40"/>
    <n v="1"/>
    <n v="1.6666666666666601E-2"/>
    <n v="17.605"/>
    <x v="1"/>
    <n v="0"/>
  </r>
  <r>
    <x v="8074"/>
    <n v="46"/>
    <s v="Male"/>
    <s v="Canada"/>
    <d v="2024-01-17T06:34:57"/>
    <x v="3"/>
    <n v="0"/>
    <n v="0"/>
    <n v="45"/>
    <n v="2"/>
    <n v="35.06"/>
    <s v=""/>
    <n v="2"/>
    <s v=""/>
    <n v="25"/>
    <n v="0"/>
    <n v="4.4444444444444398E-2"/>
    <n v="17.53"/>
    <x v="1"/>
    <n v="0"/>
  </r>
  <r>
    <x v="8075"/>
    <n v="46"/>
    <s v="Female"/>
    <s v="Canada"/>
    <d v="2024-11-27T11:28:23"/>
    <x v="5"/>
    <n v="7"/>
    <n v="3"/>
    <n v="59"/>
    <n v="1"/>
    <n v="34.99"/>
    <s v=""/>
    <n v="2"/>
    <s v=""/>
    <n v="24"/>
    <n v="0.42857142857142799"/>
    <n v="1.6949152542372801E-2"/>
    <n v="17.495000000000001"/>
    <x v="1"/>
    <n v="0"/>
  </r>
  <r>
    <x v="8076"/>
    <n v="53"/>
    <s v="Male"/>
    <s v="UK"/>
    <d v="2024-01-04T09:02:12"/>
    <x v="1"/>
    <n v="5"/>
    <n v="2"/>
    <n v="55"/>
    <n v="4"/>
    <n v="34.880000000000003"/>
    <s v=""/>
    <n v="2"/>
    <s v=""/>
    <n v="21"/>
    <n v="0.4"/>
    <n v="7.2727272727272696E-2"/>
    <n v="17.440000000000001"/>
    <x v="1"/>
    <n v="0"/>
  </r>
  <r>
    <x v="8077"/>
    <n v="24"/>
    <s v="Male"/>
    <s v="Canada"/>
    <d v="2023-11-25T18:29:51"/>
    <x v="4"/>
    <n v="6"/>
    <n v="1"/>
    <n v="56"/>
    <n v="4"/>
    <n v="34.69"/>
    <s v=""/>
    <n v="2"/>
    <s v=""/>
    <n v="30"/>
    <n v="0.16666666666666599"/>
    <n v="7.1428571428571397E-2"/>
    <n v="17.344999999999999"/>
    <x v="1"/>
    <n v="1"/>
  </r>
  <r>
    <x v="8078"/>
    <n v="37"/>
    <s v="Female"/>
    <s v="Australia"/>
    <d v="2024-12-17T23:32:02"/>
    <x v="1"/>
    <n v="3"/>
    <n v="0"/>
    <n v="43"/>
    <n v="0"/>
    <n v="34.65"/>
    <s v=""/>
    <n v="2"/>
    <s v=""/>
    <n v="52"/>
    <n v="0"/>
    <n v="0"/>
    <n v="17.324999999999999"/>
    <x v="1"/>
    <n v="0"/>
  </r>
  <r>
    <x v="8079"/>
    <n v="53"/>
    <s v="Male"/>
    <s v="UK"/>
    <d v="2023-12-07T00:37:12"/>
    <x v="0"/>
    <n v="1"/>
    <n v="0"/>
    <n v="52"/>
    <n v="0"/>
    <n v="34.590000000000003"/>
    <s v=""/>
    <n v="2"/>
    <s v=""/>
    <n v="58"/>
    <n v="0"/>
    <n v="0"/>
    <n v="17.295000000000002"/>
    <x v="1"/>
    <n v="0"/>
  </r>
  <r>
    <x v="8080"/>
    <n v="40"/>
    <s v="Male"/>
    <s v="Canada"/>
    <d v="2024-07-19T19:07:54"/>
    <x v="1"/>
    <n v="2"/>
    <n v="1"/>
    <n v="40"/>
    <n v="0"/>
    <n v="34.43"/>
    <s v=""/>
    <n v="2"/>
    <s v=""/>
    <n v="34"/>
    <n v="0.5"/>
    <n v="0"/>
    <n v="17.215"/>
    <x v="1"/>
    <n v="0"/>
  </r>
  <r>
    <x v="8081"/>
    <n v="21"/>
    <s v="Female"/>
    <s v="France"/>
    <d v="2023-02-02T21:55:33"/>
    <x v="1"/>
    <n v="3"/>
    <n v="0"/>
    <n v="52"/>
    <n v="4"/>
    <n v="34.369999999999997"/>
    <s v=""/>
    <n v="2"/>
    <s v=""/>
    <n v="1"/>
    <n v="0"/>
    <n v="7.69230769230769E-2"/>
    <n v="17.184999999999999"/>
    <x v="1"/>
    <n v="1"/>
  </r>
  <r>
    <x v="8082"/>
    <n v="30"/>
    <s v="Female"/>
    <s v="Australia"/>
    <d v="2023-04-29T07:56:12"/>
    <x v="1"/>
    <n v="5"/>
    <n v="1"/>
    <n v="57"/>
    <n v="4"/>
    <n v="34.19"/>
    <s v=""/>
    <n v="2"/>
    <s v=""/>
    <n v="23"/>
    <n v="0.2"/>
    <n v="7.0175438596491196E-2"/>
    <n v="17.094999999999999"/>
    <x v="1"/>
    <n v="0"/>
  </r>
  <r>
    <x v="8083"/>
    <n v="26"/>
    <s v="Female"/>
    <s v="USA"/>
    <d v="2023-09-04T09:29:34"/>
    <x v="3"/>
    <n v="4"/>
    <n v="0"/>
    <n v="48"/>
    <n v="4"/>
    <n v="34.03"/>
    <s v=""/>
    <n v="2"/>
    <s v=""/>
    <n v="15"/>
    <n v="0"/>
    <n v="8.3333333333333301E-2"/>
    <n v="17.015000000000001"/>
    <x v="1"/>
    <n v="0"/>
  </r>
  <r>
    <x v="8084"/>
    <n v="18"/>
    <s v="Male"/>
    <s v="Japan"/>
    <d v="2023-06-07T21:00:57"/>
    <x v="0"/>
    <n v="3"/>
    <n v="0"/>
    <n v="61"/>
    <n v="2"/>
    <n v="33.950000000000003"/>
    <s v=""/>
    <n v="2"/>
    <s v=""/>
    <n v="16"/>
    <n v="0"/>
    <n v="3.2786885245901599E-2"/>
    <n v="16.975000000000001"/>
    <x v="1"/>
    <n v="0"/>
  </r>
  <r>
    <x v="8085"/>
    <n v="24"/>
    <s v="Female"/>
    <s v="USA"/>
    <d v="2024-01-30T21:38:59"/>
    <x v="3"/>
    <n v="5"/>
    <n v="1"/>
    <n v="45"/>
    <n v="2"/>
    <n v="33.75"/>
    <s v=""/>
    <n v="2"/>
    <s v=""/>
    <n v="15"/>
    <n v="0.2"/>
    <n v="4.4444444444444398E-2"/>
    <n v="16.875"/>
    <x v="1"/>
    <n v="0"/>
  </r>
  <r>
    <x v="8086"/>
    <n v="40"/>
    <s v="Male"/>
    <s v="Germany"/>
    <d v="2023-08-26T03:33:15"/>
    <x v="3"/>
    <n v="1"/>
    <n v="1"/>
    <n v="48"/>
    <n v="3"/>
    <n v="33.729999999999997"/>
    <s v=""/>
    <n v="2"/>
    <s v=""/>
    <n v="7"/>
    <n v="1"/>
    <n v="6.25E-2"/>
    <n v="16.864999999999998"/>
    <x v="1"/>
    <n v="0"/>
  </r>
  <r>
    <x v="8087"/>
    <n v="31"/>
    <s v="Male"/>
    <s v="Canada"/>
    <d v="2023-09-21T23:28:05"/>
    <x v="1"/>
    <n v="3"/>
    <n v="0"/>
    <n v="41"/>
    <n v="0"/>
    <n v="33.700000000000003"/>
    <s v=""/>
    <n v="2"/>
    <s v=""/>
    <n v="68"/>
    <n v="0"/>
    <n v="0"/>
    <n v="16.850000000000001"/>
    <x v="1"/>
    <n v="1"/>
  </r>
  <r>
    <x v="8088"/>
    <n v="37"/>
    <s v="Female"/>
    <s v="UK"/>
    <d v="2023-08-21T14:02:43"/>
    <x v="2"/>
    <n v="2"/>
    <n v="0"/>
    <n v="61"/>
    <n v="6"/>
    <n v="33.54"/>
    <s v=""/>
    <n v="2"/>
    <s v=""/>
    <n v="0"/>
    <n v="0"/>
    <n v="9.8360655737704902E-2"/>
    <n v="16.77"/>
    <x v="1"/>
    <n v="0"/>
  </r>
  <r>
    <x v="8089"/>
    <n v="57"/>
    <s v="Female"/>
    <s v="USA"/>
    <d v="2023-02-09T13:04:45"/>
    <x v="1"/>
    <n v="0"/>
    <n v="0"/>
    <n v="44"/>
    <n v="2"/>
    <n v="33.53"/>
    <s v=""/>
    <n v="2"/>
    <s v=""/>
    <n v="1"/>
    <n v="0"/>
    <n v="4.54545454545454E-2"/>
    <n v="16.765000000000001"/>
    <x v="1"/>
    <n v="0"/>
  </r>
  <r>
    <x v="8090"/>
    <n v="24"/>
    <s v="Male"/>
    <s v="USA"/>
    <d v="2024-10-16T13:26:57"/>
    <x v="3"/>
    <n v="5"/>
    <n v="2"/>
    <n v="54"/>
    <n v="0"/>
    <n v="33.47"/>
    <s v=""/>
    <n v="2"/>
    <s v=""/>
    <n v="4"/>
    <n v="0.4"/>
    <n v="0"/>
    <n v="16.734999999999999"/>
    <x v="1"/>
    <n v="0"/>
  </r>
  <r>
    <x v="8091"/>
    <n v="39"/>
    <s v="Female"/>
    <s v="Australia"/>
    <d v="2024-07-11T19:51:20"/>
    <x v="1"/>
    <n v="2"/>
    <n v="0"/>
    <n v="59"/>
    <n v="1"/>
    <n v="33.17"/>
    <s v=""/>
    <n v="2"/>
    <s v=""/>
    <n v="2"/>
    <n v="0"/>
    <n v="1.6949152542372801E-2"/>
    <n v="16.585000000000001"/>
    <x v="1"/>
    <n v="0"/>
  </r>
  <r>
    <x v="8092"/>
    <n v="31"/>
    <s v="Male"/>
    <s v="UK"/>
    <d v="2023-08-01T07:49:29"/>
    <x v="2"/>
    <n v="2"/>
    <n v="1"/>
    <n v="49"/>
    <n v="0"/>
    <n v="33.15"/>
    <s v=""/>
    <n v="2"/>
    <s v=""/>
    <n v="107"/>
    <n v="0.5"/>
    <n v="0"/>
    <n v="16.574999999999999"/>
    <x v="1"/>
    <n v="0"/>
  </r>
  <r>
    <x v="8093"/>
    <n v="38"/>
    <s v="Female"/>
    <s v="UK"/>
    <d v="2024-04-27T07:50:41"/>
    <x v="2"/>
    <n v="5"/>
    <n v="3"/>
    <n v="61"/>
    <n v="1"/>
    <n v="33.1"/>
    <s v=""/>
    <n v="2"/>
    <s v=""/>
    <n v="70"/>
    <n v="0.6"/>
    <n v="1.63934426229508E-2"/>
    <n v="16.55"/>
    <x v="1"/>
    <n v="0"/>
  </r>
  <r>
    <x v="8094"/>
    <n v="30"/>
    <s v="Male"/>
    <s v="Germany"/>
    <d v="2023-03-23T05:15:45"/>
    <x v="4"/>
    <n v="7"/>
    <n v="1"/>
    <n v="59"/>
    <n v="1"/>
    <n v="32.92"/>
    <s v=""/>
    <n v="2"/>
    <s v=""/>
    <n v="63"/>
    <n v="0.14285714285714199"/>
    <n v="1.6949152542372801E-2"/>
    <n v="16.46"/>
    <x v="1"/>
    <n v="0"/>
  </r>
  <r>
    <x v="8095"/>
    <n v="26"/>
    <s v="Male"/>
    <s v="Canada"/>
    <d v="2023-05-02T16:14:36"/>
    <x v="2"/>
    <n v="2"/>
    <n v="1"/>
    <n v="49"/>
    <n v="1"/>
    <n v="32.729999999999997"/>
    <s v=""/>
    <n v="2"/>
    <s v=""/>
    <n v="1"/>
    <n v="0.5"/>
    <n v="2.04081632653061E-2"/>
    <n v="16.364999999999998"/>
    <x v="1"/>
    <n v="0"/>
  </r>
  <r>
    <x v="8096"/>
    <n v="35"/>
    <s v="Female"/>
    <s v="Germany"/>
    <d v="2023-03-20T17:23:51"/>
    <x v="1"/>
    <n v="1"/>
    <n v="0"/>
    <n v="51"/>
    <n v="2"/>
    <n v="32.69"/>
    <s v=""/>
    <n v="2"/>
    <s v=""/>
    <n v="24"/>
    <n v="0"/>
    <n v="3.9215686274509803E-2"/>
    <n v="16.344999999999999"/>
    <x v="1"/>
    <n v="0"/>
  </r>
  <r>
    <x v="8097"/>
    <n v="28"/>
    <s v="Female"/>
    <s v="UK"/>
    <d v="2023-09-25T06:18:52"/>
    <x v="5"/>
    <n v="4"/>
    <n v="0"/>
    <n v="44"/>
    <n v="3"/>
    <n v="32.479999999999997"/>
    <s v=""/>
    <n v="2"/>
    <s v=""/>
    <n v="6"/>
    <n v="0"/>
    <n v="6.8181818181818094E-2"/>
    <n v="16.239999999999998"/>
    <x v="1"/>
    <n v="0"/>
  </r>
  <r>
    <x v="8098"/>
    <n v="29"/>
    <s v="Female"/>
    <s v="Canada"/>
    <d v="2024-11-05T06:31:43"/>
    <x v="2"/>
    <n v="5"/>
    <n v="0"/>
    <n v="54"/>
    <n v="1"/>
    <n v="32.29"/>
    <s v=""/>
    <n v="2"/>
    <s v=""/>
    <n v="19"/>
    <n v="0"/>
    <n v="1.85185185185185E-2"/>
    <n v="16.145"/>
    <x v="1"/>
    <n v="0"/>
  </r>
  <r>
    <x v="8099"/>
    <n v="30"/>
    <s v="Male"/>
    <s v="USA"/>
    <d v="2024-01-04T04:39:23"/>
    <x v="1"/>
    <n v="7"/>
    <n v="1"/>
    <n v="48"/>
    <n v="5"/>
    <n v="32.22"/>
    <s v=""/>
    <n v="2"/>
    <s v=""/>
    <n v="10"/>
    <n v="0.14285714285714199"/>
    <n v="0.10416666666666601"/>
    <n v="16.11"/>
    <x v="1"/>
    <n v="0"/>
  </r>
  <r>
    <x v="8100"/>
    <n v="25"/>
    <s v="Female"/>
    <s v="France"/>
    <d v="2024-09-03T01:27:44"/>
    <x v="2"/>
    <n v="3"/>
    <n v="1"/>
    <n v="62"/>
    <n v="9"/>
    <n v="32.11"/>
    <s v=""/>
    <n v="2"/>
    <s v=""/>
    <n v="5"/>
    <n v="0.33333333333333298"/>
    <n v="0.14516129032257999"/>
    <n v="16.055"/>
    <x v="1"/>
    <n v="0"/>
  </r>
  <r>
    <x v="8101"/>
    <n v="52"/>
    <s v="Female"/>
    <s v="USA"/>
    <d v="2023-07-18T06:32:12"/>
    <x v="3"/>
    <n v="9"/>
    <n v="5"/>
    <n v="35"/>
    <n v="3"/>
    <n v="32.04"/>
    <s v=""/>
    <n v="2"/>
    <s v=""/>
    <n v="24"/>
    <n v="0.55555555555555503"/>
    <n v="8.5714285714285701E-2"/>
    <n v="16.02"/>
    <x v="1"/>
    <n v="0"/>
  </r>
  <r>
    <x v="8102"/>
    <n v="36"/>
    <s v="Female"/>
    <s v="UK"/>
    <d v="2023-10-23T13:16:16"/>
    <x v="2"/>
    <n v="1"/>
    <n v="0"/>
    <n v="47"/>
    <n v="3"/>
    <n v="31.89"/>
    <s v=""/>
    <n v="2"/>
    <s v=""/>
    <n v="4"/>
    <n v="0"/>
    <n v="6.3829787234042507E-2"/>
    <n v="15.945"/>
    <x v="1"/>
    <n v="0"/>
  </r>
  <r>
    <x v="8103"/>
    <n v="43"/>
    <s v="Female"/>
    <s v="Canada"/>
    <d v="2023-08-08T20:52:47"/>
    <x v="2"/>
    <n v="3"/>
    <n v="0"/>
    <n v="50"/>
    <n v="1"/>
    <n v="31.78"/>
    <s v=""/>
    <n v="2"/>
    <s v=""/>
    <n v="1"/>
    <n v="0"/>
    <n v="0.02"/>
    <n v="15.89"/>
    <x v="1"/>
    <n v="0"/>
  </r>
  <r>
    <x v="8104"/>
    <n v="26"/>
    <s v="Female"/>
    <s v="Japan"/>
    <d v="2023-04-23T20:31:33"/>
    <x v="3"/>
    <n v="2"/>
    <n v="2"/>
    <n v="59"/>
    <n v="3"/>
    <n v="31.66"/>
    <s v=""/>
    <n v="2"/>
    <s v=""/>
    <n v="24"/>
    <n v="1"/>
    <n v="5.0847457627118599E-2"/>
    <n v="15.83"/>
    <x v="1"/>
    <n v="0"/>
  </r>
  <r>
    <x v="8105"/>
    <n v="28"/>
    <s v="Female"/>
    <s v="Canada"/>
    <d v="2024-05-27T03:18:15"/>
    <x v="2"/>
    <n v="7"/>
    <n v="4"/>
    <n v="49"/>
    <n v="3"/>
    <n v="31.66"/>
    <s v=""/>
    <n v="2"/>
    <s v=""/>
    <n v="35"/>
    <n v="0.57142857142857095"/>
    <n v="6.1224489795918297E-2"/>
    <n v="15.83"/>
    <x v="1"/>
    <n v="0"/>
  </r>
  <r>
    <x v="8106"/>
    <n v="23"/>
    <s v="Male"/>
    <s v="Germany"/>
    <d v="2024-04-18T06:17:11"/>
    <x v="0"/>
    <n v="5"/>
    <n v="2"/>
    <n v="41"/>
    <n v="4"/>
    <n v="31.62"/>
    <s v=""/>
    <n v="2"/>
    <s v=""/>
    <n v="14"/>
    <n v="0.4"/>
    <n v="9.7560975609756101E-2"/>
    <n v="15.81"/>
    <x v="1"/>
    <n v="1"/>
  </r>
  <r>
    <x v="8107"/>
    <n v="18"/>
    <s v="Female"/>
    <s v="Canada"/>
    <d v="2024-02-11T21:17:38"/>
    <x v="2"/>
    <n v="5"/>
    <n v="0"/>
    <n v="60"/>
    <n v="2"/>
    <n v="31.55"/>
    <s v=""/>
    <n v="2"/>
    <s v=""/>
    <n v="58"/>
    <n v="0"/>
    <n v="3.3333333333333298E-2"/>
    <n v="15.775"/>
    <x v="1"/>
    <n v="0"/>
  </r>
  <r>
    <x v="8108"/>
    <n v="33"/>
    <s v="Female"/>
    <s v="France"/>
    <d v="2024-09-16T09:13:44"/>
    <x v="0"/>
    <n v="3"/>
    <n v="1"/>
    <n v="56"/>
    <n v="2"/>
    <n v="31.54"/>
    <s v=""/>
    <n v="2"/>
    <s v=""/>
    <n v="65"/>
    <n v="0.33333333333333298"/>
    <n v="3.5714285714285698E-2"/>
    <n v="15.77"/>
    <x v="1"/>
    <n v="0"/>
  </r>
  <r>
    <x v="8109"/>
    <n v="22"/>
    <s v="Male"/>
    <s v="Germany"/>
    <d v="2024-05-08T18:20:51"/>
    <x v="4"/>
    <n v="4"/>
    <n v="4"/>
    <n v="38"/>
    <n v="1"/>
    <n v="31.44"/>
    <s v=""/>
    <n v="2"/>
    <s v=""/>
    <n v="74"/>
    <n v="1"/>
    <n v="2.6315789473684199E-2"/>
    <n v="15.72"/>
    <x v="1"/>
    <n v="0"/>
  </r>
  <r>
    <x v="8110"/>
    <n v="36"/>
    <s v="Female"/>
    <s v="UK"/>
    <d v="2023-12-19T04:38:40"/>
    <x v="3"/>
    <n v="0"/>
    <n v="0"/>
    <n v="50"/>
    <n v="5"/>
    <n v="31.35"/>
    <s v=""/>
    <n v="2"/>
    <s v=""/>
    <n v="18"/>
    <n v="0"/>
    <n v="0.1"/>
    <n v="15.675000000000001"/>
    <x v="1"/>
    <n v="0"/>
  </r>
  <r>
    <x v="8111"/>
    <n v="35"/>
    <s v="Male"/>
    <s v="France"/>
    <d v="2023-07-23T23:47:17"/>
    <x v="1"/>
    <n v="0"/>
    <n v="0"/>
    <n v="52"/>
    <n v="1"/>
    <n v="31.28"/>
    <s v=""/>
    <n v="2"/>
    <s v=""/>
    <n v="23"/>
    <n v="0"/>
    <n v="1.9230769230769201E-2"/>
    <n v="15.64"/>
    <x v="1"/>
    <n v="0"/>
  </r>
  <r>
    <x v="8112"/>
    <n v="34"/>
    <s v="Female"/>
    <s v="Germany"/>
    <d v="2023-05-22T09:19:22"/>
    <x v="2"/>
    <n v="6"/>
    <n v="3"/>
    <n v="50"/>
    <n v="3"/>
    <n v="31.22"/>
    <s v=""/>
    <n v="2"/>
    <s v=""/>
    <n v="16"/>
    <n v="0.5"/>
    <n v="0.06"/>
    <n v="15.61"/>
    <x v="1"/>
    <n v="0"/>
  </r>
  <r>
    <x v="8113"/>
    <n v="30"/>
    <s v="Female"/>
    <s v="USA"/>
    <d v="2023-08-08T13:34:45"/>
    <x v="0"/>
    <n v="3"/>
    <n v="1"/>
    <n v="54"/>
    <n v="4"/>
    <n v="30.95"/>
    <s v=""/>
    <n v="2"/>
    <s v=""/>
    <n v="18"/>
    <n v="0.33333333333333298"/>
    <n v="7.4074074074074001E-2"/>
    <n v="15.475"/>
    <x v="1"/>
    <n v="0"/>
  </r>
  <r>
    <x v="8114"/>
    <n v="52"/>
    <s v="Female"/>
    <s v="USA"/>
    <d v="2024-03-23T02:26:03"/>
    <x v="2"/>
    <n v="4"/>
    <n v="3"/>
    <n v="52"/>
    <n v="3"/>
    <n v="30.66"/>
    <s v=""/>
    <n v="2"/>
    <s v=""/>
    <n v="103"/>
    <n v="0.75"/>
    <n v="5.7692307692307598E-2"/>
    <n v="15.33"/>
    <x v="1"/>
    <n v="1"/>
  </r>
  <r>
    <x v="8115"/>
    <n v="19"/>
    <s v="Female"/>
    <s v="Germany"/>
    <d v="2024-11-08T20:40:33"/>
    <x v="2"/>
    <n v="4"/>
    <n v="2"/>
    <n v="54"/>
    <n v="1"/>
    <n v="30.51"/>
    <s v=""/>
    <n v="2"/>
    <s v=""/>
    <n v="24"/>
    <n v="0.5"/>
    <n v="1.85185185185185E-2"/>
    <n v="15.255000000000001"/>
    <x v="1"/>
    <n v="0"/>
  </r>
  <r>
    <x v="8116"/>
    <n v="33"/>
    <s v="Female"/>
    <s v="Canada"/>
    <d v="2023-08-19T22:37:19"/>
    <x v="2"/>
    <n v="2"/>
    <n v="0"/>
    <n v="58"/>
    <n v="1"/>
    <n v="30.48"/>
    <s v=""/>
    <n v="2"/>
    <s v=""/>
    <n v="4"/>
    <n v="0"/>
    <n v="1.72413793103448E-2"/>
    <n v="15.24"/>
    <x v="1"/>
    <n v="1"/>
  </r>
  <r>
    <x v="8117"/>
    <n v="40"/>
    <s v="Female"/>
    <s v="USA"/>
    <d v="2023-03-21T15:17:57"/>
    <x v="2"/>
    <n v="6"/>
    <n v="3"/>
    <n v="48"/>
    <n v="0"/>
    <n v="30.4"/>
    <s v=""/>
    <n v="2"/>
    <s v=""/>
    <n v="2"/>
    <n v="0.5"/>
    <n v="0"/>
    <n v="15.2"/>
    <x v="1"/>
    <n v="0"/>
  </r>
  <r>
    <x v="8118"/>
    <n v="18"/>
    <s v="Female"/>
    <s v="Canada"/>
    <d v="2023-06-28T17:50:15"/>
    <x v="2"/>
    <n v="1"/>
    <n v="0"/>
    <n v="36"/>
    <n v="0"/>
    <n v="30.37"/>
    <s v=""/>
    <n v="2"/>
    <s v=""/>
    <n v="2"/>
    <n v="0"/>
    <n v="0"/>
    <n v="15.185"/>
    <x v="1"/>
    <n v="0"/>
  </r>
  <r>
    <x v="8119"/>
    <n v="55"/>
    <s v="Female"/>
    <s v="UK"/>
    <d v="2023-08-15T09:06:46"/>
    <x v="4"/>
    <n v="3"/>
    <n v="1"/>
    <n v="45"/>
    <n v="3"/>
    <n v="30.21"/>
    <s v=""/>
    <n v="2"/>
    <s v=""/>
    <n v="21"/>
    <n v="0.33333333333333298"/>
    <n v="6.6666666666666596E-2"/>
    <n v="15.105"/>
    <x v="1"/>
    <n v="1"/>
  </r>
  <r>
    <x v="8120"/>
    <n v="38"/>
    <s v="Male"/>
    <s v="USA"/>
    <d v="2023-03-06T01:30:29"/>
    <x v="0"/>
    <n v="1"/>
    <n v="0"/>
    <n v="48"/>
    <n v="0"/>
    <n v="30.13"/>
    <s v=""/>
    <n v="2"/>
    <s v=""/>
    <n v="17"/>
    <n v="0"/>
    <n v="0"/>
    <n v="15.065"/>
    <x v="1"/>
    <n v="1"/>
  </r>
  <r>
    <x v="8121"/>
    <n v="18"/>
    <s v="Male"/>
    <s v="France"/>
    <d v="2024-03-28T12:23:06"/>
    <x v="1"/>
    <n v="1"/>
    <n v="1"/>
    <n v="43"/>
    <n v="1"/>
    <n v="30.13"/>
    <s v=""/>
    <n v="2"/>
    <s v=""/>
    <n v="41"/>
    <n v="1"/>
    <n v="2.3255813953488299E-2"/>
    <n v="15.065"/>
    <x v="1"/>
    <n v="0"/>
  </r>
  <r>
    <x v="8122"/>
    <n v="49"/>
    <s v="Male"/>
    <s v="France"/>
    <d v="2023-10-06T22:39:28"/>
    <x v="1"/>
    <n v="0"/>
    <n v="0"/>
    <n v="55"/>
    <n v="2"/>
    <n v="30.1"/>
    <s v=""/>
    <n v="2"/>
    <s v=""/>
    <n v="88"/>
    <n v="0"/>
    <n v="3.6363636363636299E-2"/>
    <n v="15.05"/>
    <x v="1"/>
    <n v="0"/>
  </r>
  <r>
    <x v="8123"/>
    <n v="42"/>
    <s v="Male"/>
    <s v="Germany"/>
    <d v="2023-07-17T17:23:44"/>
    <x v="0"/>
    <n v="2"/>
    <n v="2"/>
    <n v="63"/>
    <n v="1"/>
    <n v="29.95"/>
    <s v=""/>
    <n v="2"/>
    <s v=""/>
    <n v="4"/>
    <n v="1"/>
    <n v="1.5873015873015799E-2"/>
    <n v="14.975"/>
    <x v="1"/>
    <n v="0"/>
  </r>
  <r>
    <x v="8124"/>
    <n v="37"/>
    <s v="Male"/>
    <s v="Japan"/>
    <d v="2023-03-29T17:29:44"/>
    <x v="1"/>
    <n v="3"/>
    <n v="1"/>
    <n v="61"/>
    <n v="5"/>
    <n v="29.66"/>
    <s v=""/>
    <n v="2"/>
    <s v=""/>
    <n v="17"/>
    <n v="0.33333333333333298"/>
    <n v="8.1967213114753995E-2"/>
    <n v="14.83"/>
    <x v="1"/>
    <n v="1"/>
  </r>
  <r>
    <x v="8125"/>
    <n v="32"/>
    <s v="Female"/>
    <s v="UK"/>
    <d v="2023-01-18T15:26:07"/>
    <x v="0"/>
    <n v="4"/>
    <n v="1"/>
    <n v="48"/>
    <n v="2"/>
    <n v="29.55"/>
    <s v=""/>
    <n v="2"/>
    <s v=""/>
    <n v="16"/>
    <n v="0.25"/>
    <n v="4.1666666666666602E-2"/>
    <n v="14.775"/>
    <x v="1"/>
    <n v="0"/>
  </r>
  <r>
    <x v="8126"/>
    <n v="34"/>
    <s v="Female"/>
    <s v="Canada"/>
    <d v="2024-01-21T15:42:41"/>
    <x v="3"/>
    <n v="3"/>
    <n v="1"/>
    <n v="52"/>
    <n v="5"/>
    <n v="29.37"/>
    <s v=""/>
    <n v="2"/>
    <s v=""/>
    <n v="11"/>
    <n v="0.33333333333333298"/>
    <n v="9.6153846153846104E-2"/>
    <n v="14.685"/>
    <x v="1"/>
    <n v="0"/>
  </r>
  <r>
    <x v="8127"/>
    <n v="53"/>
    <s v="Male"/>
    <s v="UK"/>
    <d v="2024-12-10T11:56:20"/>
    <x v="3"/>
    <n v="2"/>
    <n v="0"/>
    <n v="46"/>
    <n v="2"/>
    <n v="29.35"/>
    <s v=""/>
    <n v="2"/>
    <s v=""/>
    <n v="37"/>
    <n v="0"/>
    <n v="4.3478260869565202E-2"/>
    <n v="14.675000000000001"/>
    <x v="1"/>
    <n v="0"/>
  </r>
  <r>
    <x v="8128"/>
    <n v="33"/>
    <s v="Female"/>
    <s v="Japan"/>
    <d v="2023-06-13T20:06:28"/>
    <x v="2"/>
    <n v="3"/>
    <n v="2"/>
    <n v="47"/>
    <n v="4"/>
    <n v="29.34"/>
    <s v=""/>
    <n v="2"/>
    <s v=""/>
    <n v="29"/>
    <n v="0.66666666666666596"/>
    <n v="8.5106382978723402E-2"/>
    <n v="14.67"/>
    <x v="1"/>
    <n v="0"/>
  </r>
  <r>
    <x v="8129"/>
    <n v="37"/>
    <s v="Male"/>
    <s v="USA"/>
    <d v="2024-05-06T21:05:02"/>
    <x v="4"/>
    <n v="4"/>
    <n v="1"/>
    <n v="46"/>
    <n v="3"/>
    <n v="29.2"/>
    <s v=""/>
    <n v="2"/>
    <s v=""/>
    <n v="53"/>
    <n v="0.25"/>
    <n v="6.5217391304347797E-2"/>
    <n v="14.6"/>
    <x v="1"/>
    <n v="1"/>
  </r>
  <r>
    <x v="8130"/>
    <n v="58"/>
    <s v="Male"/>
    <s v="USA"/>
    <d v="2023-06-15T17:22:17"/>
    <x v="2"/>
    <n v="4"/>
    <n v="0"/>
    <n v="57"/>
    <n v="4"/>
    <n v="29.16"/>
    <s v=""/>
    <n v="2"/>
    <s v=""/>
    <n v="58"/>
    <n v="0"/>
    <n v="7.0175438596491196E-2"/>
    <n v="14.58"/>
    <x v="1"/>
    <n v="0"/>
  </r>
  <r>
    <x v="8131"/>
    <n v="22"/>
    <s v="Male"/>
    <s v="USA"/>
    <d v="2023-06-15T14:27:04"/>
    <x v="2"/>
    <n v="4"/>
    <n v="1"/>
    <n v="58"/>
    <n v="4"/>
    <n v="29.13"/>
    <s v=""/>
    <n v="2"/>
    <s v=""/>
    <n v="6"/>
    <n v="0.25"/>
    <n v="6.8965517241379296E-2"/>
    <n v="14.565"/>
    <x v="1"/>
    <n v="0"/>
  </r>
  <r>
    <x v="8132"/>
    <n v="42"/>
    <s v="Female"/>
    <s v="Canada"/>
    <d v="2024-03-28T13:50:43"/>
    <x v="2"/>
    <n v="5"/>
    <n v="1"/>
    <n v="54"/>
    <n v="2"/>
    <n v="29.12"/>
    <s v=""/>
    <n v="2"/>
    <s v=""/>
    <n v="34"/>
    <n v="0.2"/>
    <n v="3.7037037037037E-2"/>
    <n v="14.56"/>
    <x v="1"/>
    <n v="0"/>
  </r>
  <r>
    <x v="8133"/>
    <n v="47"/>
    <s v="Male"/>
    <s v="France"/>
    <d v="2023-03-28T10:49:58"/>
    <x v="0"/>
    <n v="2"/>
    <n v="1"/>
    <n v="57"/>
    <n v="0"/>
    <n v="29.11"/>
    <s v=""/>
    <n v="2"/>
    <s v=""/>
    <n v="4"/>
    <n v="0.5"/>
    <n v="0"/>
    <n v="14.555"/>
    <x v="1"/>
    <n v="0"/>
  </r>
  <r>
    <x v="8134"/>
    <n v="33"/>
    <s v="Female"/>
    <s v="Canada"/>
    <d v="2024-03-08T09:05:05"/>
    <x v="1"/>
    <n v="2"/>
    <n v="1"/>
    <n v="48"/>
    <n v="1"/>
    <n v="29.09"/>
    <s v=""/>
    <n v="2"/>
    <s v=""/>
    <n v="11"/>
    <n v="0.5"/>
    <n v="2.0833333333333301E-2"/>
    <n v="14.545"/>
    <x v="1"/>
    <n v="0"/>
  </r>
  <r>
    <x v="8135"/>
    <n v="49"/>
    <s v="Female"/>
    <s v="USA"/>
    <d v="2023-06-24T13:05:21"/>
    <x v="2"/>
    <n v="7"/>
    <n v="3"/>
    <n v="49"/>
    <n v="4"/>
    <n v="29.07"/>
    <s v=""/>
    <n v="2"/>
    <s v=""/>
    <n v="18"/>
    <n v="0.42857142857142799"/>
    <n v="8.16326530612244E-2"/>
    <n v="14.535"/>
    <x v="1"/>
    <n v="0"/>
  </r>
  <r>
    <x v="8136"/>
    <n v="36"/>
    <s v="Male"/>
    <s v="USA"/>
    <d v="2024-09-30T06:08:11"/>
    <x v="4"/>
    <n v="5"/>
    <n v="1"/>
    <n v="50"/>
    <n v="2"/>
    <n v="29.05"/>
    <s v=""/>
    <n v="2"/>
    <s v=""/>
    <n v="28"/>
    <n v="0.2"/>
    <n v="0.04"/>
    <n v="14.525"/>
    <x v="1"/>
    <n v="1"/>
  </r>
  <r>
    <x v="8137"/>
    <n v="34"/>
    <s v="Female"/>
    <s v="USA"/>
    <d v="2024-04-10T12:51:04"/>
    <x v="3"/>
    <n v="2"/>
    <n v="0"/>
    <n v="42"/>
    <n v="0"/>
    <n v="29.04"/>
    <s v=""/>
    <n v="2"/>
    <s v=""/>
    <n v="35"/>
    <n v="0"/>
    <n v="0"/>
    <n v="14.52"/>
    <x v="1"/>
    <n v="0"/>
  </r>
  <r>
    <x v="8138"/>
    <n v="28"/>
    <s v="Female"/>
    <s v="USA"/>
    <d v="2023-11-17T10:27:39"/>
    <x v="0"/>
    <n v="4"/>
    <n v="1"/>
    <n v="38"/>
    <n v="2"/>
    <n v="28.92"/>
    <s v=""/>
    <n v="2"/>
    <s v=""/>
    <n v="64"/>
    <n v="0.25"/>
    <n v="5.2631578947368397E-2"/>
    <n v="14.46"/>
    <x v="1"/>
    <n v="0"/>
  </r>
  <r>
    <x v="8139"/>
    <n v="33"/>
    <s v="Male"/>
    <s v="Germany"/>
    <d v="2024-09-06T02:28:06"/>
    <x v="3"/>
    <n v="6"/>
    <n v="3"/>
    <n v="43"/>
    <n v="1"/>
    <n v="28.9"/>
    <s v=""/>
    <n v="2"/>
    <s v=""/>
    <n v="142"/>
    <n v="0.5"/>
    <n v="2.3255813953488299E-2"/>
    <n v="14.45"/>
    <x v="1"/>
    <n v="1"/>
  </r>
  <r>
    <x v="8140"/>
    <n v="20"/>
    <s v="Female"/>
    <s v="Canada"/>
    <d v="2023-12-16T21:09:35"/>
    <x v="5"/>
    <n v="0"/>
    <n v="0"/>
    <n v="51"/>
    <n v="2"/>
    <n v="28.89"/>
    <s v=""/>
    <n v="2"/>
    <s v=""/>
    <n v="53"/>
    <n v="0"/>
    <n v="3.9215686274509803E-2"/>
    <n v="14.445"/>
    <x v="1"/>
    <n v="0"/>
  </r>
  <r>
    <x v="8141"/>
    <n v="25"/>
    <s v="Female"/>
    <s v="Canada"/>
    <d v="2023-01-15T14:25:45"/>
    <x v="2"/>
    <n v="2"/>
    <n v="1"/>
    <n v="52"/>
    <n v="2"/>
    <n v="28.84"/>
    <s v=""/>
    <n v="2"/>
    <s v=""/>
    <n v="7"/>
    <n v="0.5"/>
    <n v="3.8461538461538401E-2"/>
    <n v="14.42"/>
    <x v="1"/>
    <n v="0"/>
  </r>
  <r>
    <x v="8142"/>
    <n v="27"/>
    <s v="Male"/>
    <s v="France"/>
    <d v="2024-02-16T19:33:49"/>
    <x v="2"/>
    <n v="2"/>
    <n v="1"/>
    <n v="51"/>
    <n v="2"/>
    <n v="28.8"/>
    <s v=""/>
    <n v="2"/>
    <s v=""/>
    <n v="8"/>
    <n v="0.5"/>
    <n v="3.9215686274509803E-2"/>
    <n v="14.4"/>
    <x v="1"/>
    <n v="0"/>
  </r>
  <r>
    <x v="8143"/>
    <n v="51"/>
    <s v="Male"/>
    <s v="Germany"/>
    <d v="2024-07-11T03:47:40"/>
    <x v="4"/>
    <n v="3"/>
    <n v="0"/>
    <n v="60"/>
    <n v="3"/>
    <n v="28.78"/>
    <s v=""/>
    <n v="2"/>
    <s v=""/>
    <n v="23"/>
    <n v="0"/>
    <n v="0.05"/>
    <n v="14.39"/>
    <x v="1"/>
    <n v="1"/>
  </r>
  <r>
    <x v="8144"/>
    <n v="30"/>
    <s v="Male"/>
    <s v="Australia"/>
    <d v="2024-01-13T03:17:39"/>
    <x v="2"/>
    <n v="4"/>
    <n v="2"/>
    <n v="51"/>
    <n v="3"/>
    <n v="28.72"/>
    <s v=""/>
    <n v="2"/>
    <s v=""/>
    <n v="40"/>
    <n v="0.5"/>
    <n v="5.8823529411764698E-2"/>
    <n v="14.36"/>
    <x v="1"/>
    <n v="0"/>
  </r>
  <r>
    <x v="8145"/>
    <n v="65"/>
    <s v="Male"/>
    <s v="USA"/>
    <d v="2024-02-21T14:54:48"/>
    <x v="2"/>
    <n v="2"/>
    <n v="0"/>
    <n v="47"/>
    <n v="2"/>
    <n v="28.62"/>
    <s v=""/>
    <n v="2"/>
    <s v=""/>
    <n v="1"/>
    <n v="0"/>
    <n v="4.2553191489361701E-2"/>
    <n v="14.31"/>
    <x v="1"/>
    <n v="0"/>
  </r>
  <r>
    <x v="8146"/>
    <n v="35"/>
    <s v="Male"/>
    <s v="UK"/>
    <d v="2023-09-01T01:11:10"/>
    <x v="3"/>
    <n v="3"/>
    <n v="1"/>
    <n v="45"/>
    <n v="3"/>
    <n v="28.6"/>
    <s v=""/>
    <n v="2"/>
    <s v=""/>
    <n v="11"/>
    <n v="0.33333333333333298"/>
    <n v="6.6666666666666596E-2"/>
    <n v="14.3"/>
    <x v="1"/>
    <n v="0"/>
  </r>
  <r>
    <x v="8147"/>
    <n v="62"/>
    <s v="Female"/>
    <s v="Japan"/>
    <d v="2023-03-12T15:12:05"/>
    <x v="3"/>
    <n v="1"/>
    <n v="0"/>
    <n v="51"/>
    <n v="4"/>
    <n v="28.55"/>
    <s v=""/>
    <n v="2"/>
    <s v=""/>
    <n v="22"/>
    <n v="0"/>
    <n v="7.8431372549019607E-2"/>
    <n v="14.275"/>
    <x v="1"/>
    <n v="0"/>
  </r>
  <r>
    <x v="8148"/>
    <n v="51"/>
    <s v="Female"/>
    <s v="USA"/>
    <d v="2024-02-18T09:31:36"/>
    <x v="0"/>
    <n v="5"/>
    <n v="4"/>
    <n v="46"/>
    <n v="2"/>
    <n v="28.4"/>
    <s v=""/>
    <n v="2"/>
    <s v=""/>
    <n v="57"/>
    <n v="0.8"/>
    <n v="4.3478260869565202E-2"/>
    <n v="14.2"/>
    <x v="1"/>
    <n v="0"/>
  </r>
  <r>
    <x v="8149"/>
    <n v="37"/>
    <s v="Male"/>
    <s v="UK"/>
    <d v="2024-06-12T17:55:03"/>
    <x v="3"/>
    <n v="4"/>
    <n v="1"/>
    <n v="47"/>
    <n v="5"/>
    <n v="28.39"/>
    <s v=""/>
    <n v="2"/>
    <s v=""/>
    <n v="17"/>
    <n v="0.25"/>
    <n v="0.10638297872340401"/>
    <n v="14.195"/>
    <x v="1"/>
    <n v="0"/>
  </r>
  <r>
    <x v="8150"/>
    <n v="48"/>
    <s v="Male"/>
    <s v="USA"/>
    <d v="2023-10-27T22:24:00"/>
    <x v="1"/>
    <n v="2"/>
    <n v="0"/>
    <n v="45"/>
    <n v="4"/>
    <n v="28.24"/>
    <s v=""/>
    <n v="2"/>
    <s v=""/>
    <n v="78"/>
    <n v="0"/>
    <n v="8.8888888888888795E-2"/>
    <n v="14.12"/>
    <x v="1"/>
    <n v="0"/>
  </r>
  <r>
    <x v="8151"/>
    <n v="35"/>
    <s v="Male"/>
    <s v="Japan"/>
    <d v="2023-01-08T23:16:33"/>
    <x v="3"/>
    <n v="1"/>
    <n v="1"/>
    <n v="53"/>
    <n v="3"/>
    <n v="28.15"/>
    <s v=""/>
    <n v="2"/>
    <s v=""/>
    <n v="8"/>
    <n v="1"/>
    <n v="5.6603773584905599E-2"/>
    <n v="14.074999999999999"/>
    <x v="1"/>
    <n v="1"/>
  </r>
  <r>
    <x v="8152"/>
    <n v="33"/>
    <s v="Female"/>
    <s v="Japan"/>
    <d v="2024-12-03T17:51:56"/>
    <x v="1"/>
    <n v="1"/>
    <n v="0"/>
    <n v="64"/>
    <n v="2"/>
    <n v="28.15"/>
    <s v=""/>
    <n v="2"/>
    <s v=""/>
    <n v="21"/>
    <n v="0"/>
    <n v="3.125E-2"/>
    <n v="14.074999999999999"/>
    <x v="1"/>
    <n v="0"/>
  </r>
  <r>
    <x v="8153"/>
    <n v="49"/>
    <s v="Male"/>
    <s v="Canada"/>
    <d v="2023-07-16T07:48:46"/>
    <x v="1"/>
    <n v="1"/>
    <n v="0"/>
    <n v="61"/>
    <n v="3"/>
    <n v="28.09"/>
    <s v=""/>
    <n v="2"/>
    <s v=""/>
    <n v="45"/>
    <n v="0"/>
    <n v="4.9180327868852403E-2"/>
    <n v="14.045"/>
    <x v="1"/>
    <n v="0"/>
  </r>
  <r>
    <x v="8154"/>
    <n v="21"/>
    <s v="Female"/>
    <s v="France"/>
    <d v="2024-08-20T07:28:29"/>
    <x v="4"/>
    <n v="3"/>
    <n v="1"/>
    <n v="58"/>
    <n v="4"/>
    <n v="28.01"/>
    <s v=""/>
    <n v="2"/>
    <s v=""/>
    <n v="29"/>
    <n v="0.33333333333333298"/>
    <n v="6.8965517241379296E-2"/>
    <n v="14.005000000000001"/>
    <x v="1"/>
    <n v="0"/>
  </r>
  <r>
    <x v="8155"/>
    <n v="26"/>
    <s v="Male"/>
    <s v="UK"/>
    <d v="2023-11-06T14:33:33"/>
    <x v="0"/>
    <n v="4"/>
    <n v="2"/>
    <n v="46"/>
    <n v="2"/>
    <n v="27.97"/>
    <s v=""/>
    <n v="2"/>
    <s v=""/>
    <n v="38"/>
    <n v="0.5"/>
    <n v="4.3478260869565202E-2"/>
    <n v="13.984999999999999"/>
    <x v="1"/>
    <n v="0"/>
  </r>
  <r>
    <x v="8156"/>
    <n v="23"/>
    <s v="Female"/>
    <s v="USA"/>
    <d v="2023-08-09T12:56:28"/>
    <x v="1"/>
    <n v="4"/>
    <n v="2"/>
    <n v="50"/>
    <n v="0"/>
    <n v="27.91"/>
    <s v=""/>
    <n v="2"/>
    <s v=""/>
    <n v="56"/>
    <n v="0.5"/>
    <n v="0"/>
    <n v="13.955"/>
    <x v="1"/>
    <n v="0"/>
  </r>
  <r>
    <x v="8157"/>
    <n v="34"/>
    <s v="Female"/>
    <s v="Japan"/>
    <d v="2024-07-16T06:26:40"/>
    <x v="3"/>
    <n v="5"/>
    <n v="2"/>
    <n v="48"/>
    <n v="3"/>
    <n v="27.85"/>
    <s v=""/>
    <n v="2"/>
    <s v=""/>
    <n v="58"/>
    <n v="0.4"/>
    <n v="6.25E-2"/>
    <n v="13.925000000000001"/>
    <x v="1"/>
    <n v="0"/>
  </r>
  <r>
    <x v="8158"/>
    <n v="51"/>
    <s v="Female"/>
    <s v="USA"/>
    <d v="2024-06-27T21:29:16"/>
    <x v="1"/>
    <n v="0"/>
    <n v="0"/>
    <n v="52"/>
    <n v="5"/>
    <n v="27.75"/>
    <s v=""/>
    <n v="2"/>
    <s v=""/>
    <n v="1"/>
    <n v="0"/>
    <n v="9.6153846153846104E-2"/>
    <n v="13.875"/>
    <x v="1"/>
    <n v="0"/>
  </r>
  <r>
    <x v="8159"/>
    <n v="29"/>
    <s v="Female"/>
    <s v="USA"/>
    <d v="2023-02-05T15:37:53"/>
    <x v="1"/>
    <n v="3"/>
    <n v="1"/>
    <n v="52"/>
    <n v="3"/>
    <n v="27.7"/>
    <s v=""/>
    <n v="2"/>
    <s v=""/>
    <n v="30"/>
    <n v="0.33333333333333298"/>
    <n v="5.7692307692307598E-2"/>
    <n v="13.85"/>
    <x v="1"/>
    <n v="1"/>
  </r>
  <r>
    <x v="8160"/>
    <n v="18"/>
    <s v="Male"/>
    <s v="USA"/>
    <d v="2023-12-13T05:33:09"/>
    <x v="0"/>
    <n v="3"/>
    <n v="0"/>
    <n v="49"/>
    <n v="1"/>
    <n v="27.62"/>
    <s v=""/>
    <n v="2"/>
    <s v=""/>
    <n v="22"/>
    <n v="0"/>
    <n v="2.04081632653061E-2"/>
    <n v="13.81"/>
    <x v="1"/>
    <n v="0"/>
  </r>
  <r>
    <x v="8161"/>
    <n v="56"/>
    <s v="Female"/>
    <s v="France"/>
    <d v="2023-02-28T19:56:16"/>
    <x v="4"/>
    <n v="6"/>
    <n v="5"/>
    <n v="45"/>
    <n v="2"/>
    <n v="27.6"/>
    <s v=""/>
    <n v="2"/>
    <s v=""/>
    <n v="175"/>
    <n v="0.83333333333333304"/>
    <n v="4.4444444444444398E-2"/>
    <n v="13.8"/>
    <x v="1"/>
    <n v="0"/>
  </r>
  <r>
    <x v="8162"/>
    <n v="38"/>
    <s v="Female"/>
    <s v="USA"/>
    <d v="2023-07-01T11:32:35"/>
    <x v="0"/>
    <n v="2"/>
    <n v="1"/>
    <n v="54"/>
    <n v="2"/>
    <n v="27.57"/>
    <s v=""/>
    <n v="2"/>
    <s v=""/>
    <n v="46"/>
    <n v="0.5"/>
    <n v="3.7037037037037E-2"/>
    <n v="13.785"/>
    <x v="1"/>
    <n v="0"/>
  </r>
  <r>
    <x v="8163"/>
    <n v="29"/>
    <s v="Female"/>
    <s v="USA"/>
    <d v="2023-10-25T04:41:40"/>
    <x v="0"/>
    <n v="3"/>
    <n v="1"/>
    <n v="55"/>
    <n v="2"/>
    <n v="27.56"/>
    <s v=""/>
    <n v="2"/>
    <s v=""/>
    <n v="136"/>
    <n v="0.33333333333333298"/>
    <n v="3.6363636363636299E-2"/>
    <n v="13.78"/>
    <x v="1"/>
    <n v="1"/>
  </r>
  <r>
    <x v="8164"/>
    <n v="41"/>
    <s v="Female"/>
    <s v="UK"/>
    <d v="2024-11-06T16:06:41"/>
    <x v="2"/>
    <n v="2"/>
    <n v="1"/>
    <n v="57"/>
    <n v="2"/>
    <n v="27.55"/>
    <s v=""/>
    <n v="2"/>
    <s v=""/>
    <n v="69"/>
    <n v="0.5"/>
    <n v="3.5087719298245598E-2"/>
    <n v="13.775"/>
    <x v="1"/>
    <n v="0"/>
  </r>
  <r>
    <x v="8165"/>
    <n v="53"/>
    <s v="Female"/>
    <s v="Germany"/>
    <d v="2024-04-15T06:44:26"/>
    <x v="2"/>
    <n v="1"/>
    <n v="1"/>
    <n v="58"/>
    <n v="4"/>
    <n v="27.39"/>
    <s v=""/>
    <n v="2"/>
    <s v=""/>
    <n v="80"/>
    <n v="1"/>
    <n v="6.8965517241379296E-2"/>
    <n v="13.695"/>
    <x v="1"/>
    <n v="0"/>
  </r>
  <r>
    <x v="8166"/>
    <n v="32"/>
    <s v="Female"/>
    <s v="UK"/>
    <d v="2023-04-16T22:04:19"/>
    <x v="1"/>
    <n v="2"/>
    <n v="1"/>
    <n v="49"/>
    <n v="2"/>
    <n v="27.11"/>
    <s v=""/>
    <n v="2"/>
    <s v=""/>
    <n v="27"/>
    <n v="0.5"/>
    <n v="4.08163265306122E-2"/>
    <n v="13.555"/>
    <x v="1"/>
    <n v="0"/>
  </r>
  <r>
    <x v="8167"/>
    <n v="47"/>
    <s v="Male"/>
    <s v="USA"/>
    <d v="2023-09-20T12:25:30"/>
    <x v="1"/>
    <n v="2"/>
    <n v="0"/>
    <n v="44"/>
    <n v="3"/>
    <n v="27.09"/>
    <s v=""/>
    <n v="2"/>
    <s v=""/>
    <n v="24"/>
    <n v="0"/>
    <n v="6.8181818181818094E-2"/>
    <n v="13.545"/>
    <x v="1"/>
    <n v="0"/>
  </r>
  <r>
    <x v="8168"/>
    <n v="53"/>
    <s v="Female"/>
    <s v="Canada"/>
    <d v="2023-03-26T09:11:20"/>
    <x v="2"/>
    <n v="2"/>
    <n v="0"/>
    <n v="57"/>
    <n v="1"/>
    <n v="26.9"/>
    <s v=""/>
    <n v="2"/>
    <s v=""/>
    <n v="50"/>
    <n v="0"/>
    <n v="1.7543859649122799E-2"/>
    <n v="13.45"/>
    <x v="1"/>
    <n v="0"/>
  </r>
  <r>
    <x v="8169"/>
    <n v="53"/>
    <s v="Male"/>
    <s v="USA"/>
    <d v="2024-03-28T22:36:21"/>
    <x v="2"/>
    <n v="1"/>
    <n v="0"/>
    <n v="46"/>
    <n v="3"/>
    <n v="26.77"/>
    <s v=""/>
    <n v="2"/>
    <s v=""/>
    <n v="2"/>
    <n v="0"/>
    <n v="6.5217391304347797E-2"/>
    <n v="13.385"/>
    <x v="1"/>
    <n v="0"/>
  </r>
  <r>
    <x v="8170"/>
    <n v="18"/>
    <s v="Male"/>
    <s v="UK"/>
    <d v="2023-12-22T11:29:27"/>
    <x v="0"/>
    <n v="2"/>
    <n v="1"/>
    <n v="49"/>
    <n v="3"/>
    <n v="26.71"/>
    <s v=""/>
    <n v="2"/>
    <s v=""/>
    <n v="67"/>
    <n v="0.5"/>
    <n v="6.1224489795918297E-2"/>
    <n v="13.355"/>
    <x v="1"/>
    <n v="0"/>
  </r>
  <r>
    <x v="8171"/>
    <n v="38"/>
    <s v="Female"/>
    <s v="Canada"/>
    <d v="2023-03-21T00:41:53"/>
    <x v="2"/>
    <n v="3"/>
    <n v="0"/>
    <n v="56"/>
    <n v="9"/>
    <n v="26.65"/>
    <s v=""/>
    <n v="2"/>
    <s v=""/>
    <n v="33"/>
    <n v="0"/>
    <n v="0.160714285714285"/>
    <n v="13.324999999999999"/>
    <x v="1"/>
    <n v="0"/>
  </r>
  <r>
    <x v="8172"/>
    <n v="38"/>
    <s v="Other"/>
    <s v="Canada"/>
    <d v="2024-11-10T22:19:11"/>
    <x v="1"/>
    <n v="2"/>
    <n v="1"/>
    <n v="43"/>
    <n v="3"/>
    <n v="26.62"/>
    <s v=""/>
    <n v="2"/>
    <s v=""/>
    <n v="6"/>
    <n v="0.5"/>
    <n v="6.9767441860465101E-2"/>
    <n v="13.31"/>
    <x v="1"/>
    <n v="0"/>
  </r>
  <r>
    <x v="8173"/>
    <n v="39"/>
    <s v="Female"/>
    <s v="France"/>
    <d v="2023-11-14T03:36:51"/>
    <x v="1"/>
    <n v="3"/>
    <n v="1"/>
    <n v="42"/>
    <n v="2"/>
    <n v="26.6"/>
    <s v=""/>
    <n v="2"/>
    <s v=""/>
    <n v="5"/>
    <n v="0.33333333333333298"/>
    <n v="4.7619047619047603E-2"/>
    <n v="13.3"/>
    <x v="1"/>
    <n v="0"/>
  </r>
  <r>
    <x v="8174"/>
    <n v="34"/>
    <s v="Female"/>
    <s v="UK"/>
    <d v="2023-05-10T02:22:42"/>
    <x v="2"/>
    <n v="0"/>
    <n v="0"/>
    <n v="57"/>
    <n v="4"/>
    <n v="26.57"/>
    <s v=""/>
    <n v="2"/>
    <s v=""/>
    <n v="18"/>
    <n v="0"/>
    <n v="7.0175438596491196E-2"/>
    <n v="13.285"/>
    <x v="1"/>
    <n v="0"/>
  </r>
  <r>
    <x v="8175"/>
    <n v="43"/>
    <s v="Male"/>
    <s v="France"/>
    <d v="2023-09-23T04:40:13"/>
    <x v="1"/>
    <n v="6"/>
    <n v="2"/>
    <n v="43"/>
    <n v="2"/>
    <n v="26.4"/>
    <s v=""/>
    <n v="2"/>
    <s v=""/>
    <n v="13"/>
    <n v="0.33333333333333298"/>
    <n v="4.6511627906976702E-2"/>
    <n v="13.2"/>
    <x v="1"/>
    <n v="0"/>
  </r>
  <r>
    <x v="8176"/>
    <n v="38"/>
    <s v="Male"/>
    <s v="USA"/>
    <d v="2023-06-30T15:06:05"/>
    <x v="2"/>
    <n v="7"/>
    <n v="2"/>
    <n v="55"/>
    <n v="2"/>
    <n v="26.37"/>
    <s v=""/>
    <n v="2"/>
    <s v=""/>
    <n v="42"/>
    <n v="0.28571428571428498"/>
    <n v="3.6363636363636299E-2"/>
    <n v="13.185"/>
    <x v="1"/>
    <n v="1"/>
  </r>
  <r>
    <x v="8177"/>
    <n v="32"/>
    <s v="Male"/>
    <s v="USA"/>
    <d v="2023-11-30T03:37:35"/>
    <x v="2"/>
    <n v="1"/>
    <n v="1"/>
    <n v="43"/>
    <n v="4"/>
    <n v="26.3"/>
    <s v=""/>
    <n v="2"/>
    <s v=""/>
    <n v="11"/>
    <n v="1"/>
    <n v="9.3023255813953404E-2"/>
    <n v="13.15"/>
    <x v="1"/>
    <n v="0"/>
  </r>
  <r>
    <x v="8178"/>
    <n v="25"/>
    <s v="Male"/>
    <s v="USA"/>
    <d v="2023-01-11T09:40:51"/>
    <x v="2"/>
    <n v="6"/>
    <n v="1"/>
    <n v="55"/>
    <n v="4"/>
    <n v="26.28"/>
    <s v=""/>
    <n v="2"/>
    <s v=""/>
    <n v="14"/>
    <n v="0.16666666666666599"/>
    <n v="7.2727272727272696E-2"/>
    <n v="13.14"/>
    <x v="1"/>
    <n v="1"/>
  </r>
  <r>
    <x v="8179"/>
    <n v="29"/>
    <s v="Male"/>
    <s v="Canada"/>
    <d v="2024-12-28T07:45:17"/>
    <x v="4"/>
    <n v="5"/>
    <n v="0"/>
    <n v="36"/>
    <n v="1"/>
    <n v="26.25"/>
    <s v=""/>
    <n v="2"/>
    <s v=""/>
    <n v="10"/>
    <n v="0"/>
    <n v="2.77777777777777E-2"/>
    <n v="13.125"/>
    <x v="1"/>
    <n v="0"/>
  </r>
  <r>
    <x v="8180"/>
    <n v="51"/>
    <s v="Male"/>
    <s v="USA"/>
    <d v="2023-04-22T03:38:32"/>
    <x v="2"/>
    <n v="2"/>
    <n v="0"/>
    <n v="42"/>
    <n v="1"/>
    <n v="26.12"/>
    <s v=""/>
    <n v="2"/>
    <s v=""/>
    <n v="3"/>
    <n v="0"/>
    <n v="2.3809523809523801E-2"/>
    <n v="13.06"/>
    <x v="1"/>
    <n v="0"/>
  </r>
  <r>
    <x v="8181"/>
    <n v="58"/>
    <s v="Male"/>
    <s v="France"/>
    <d v="2024-05-19T17:10:10"/>
    <x v="3"/>
    <n v="3"/>
    <n v="1"/>
    <n v="61"/>
    <n v="3"/>
    <n v="26.08"/>
    <s v=""/>
    <n v="2"/>
    <s v=""/>
    <n v="44"/>
    <n v="0.33333333333333298"/>
    <n v="4.9180327868852403E-2"/>
    <n v="13.04"/>
    <x v="1"/>
    <n v="0"/>
  </r>
  <r>
    <x v="8182"/>
    <n v="49"/>
    <s v="Male"/>
    <s v="Australia"/>
    <d v="2024-08-13T00:15:36"/>
    <x v="3"/>
    <n v="4"/>
    <n v="3"/>
    <n v="53"/>
    <n v="4"/>
    <n v="26.07"/>
    <s v=""/>
    <n v="2"/>
    <s v=""/>
    <n v="4"/>
    <n v="0.75"/>
    <n v="7.5471698113207503E-2"/>
    <n v="13.035"/>
    <x v="1"/>
    <n v="0"/>
  </r>
  <r>
    <x v="8183"/>
    <n v="43"/>
    <s v="Male"/>
    <s v="Germany"/>
    <d v="2024-03-22T00:09:07"/>
    <x v="2"/>
    <n v="3"/>
    <n v="2"/>
    <n v="52"/>
    <n v="3"/>
    <n v="26.03"/>
    <s v=""/>
    <n v="2"/>
    <s v=""/>
    <n v="181"/>
    <n v="0.66666666666666596"/>
    <n v="5.7692307692307598E-2"/>
    <n v="13.015000000000001"/>
    <x v="1"/>
    <n v="1"/>
  </r>
  <r>
    <x v="8184"/>
    <n v="32"/>
    <s v="Female"/>
    <s v="USA"/>
    <d v="2023-12-02T02:21:01"/>
    <x v="1"/>
    <n v="3"/>
    <n v="2"/>
    <n v="39"/>
    <n v="2"/>
    <n v="25.98"/>
    <s v=""/>
    <n v="2"/>
    <s v=""/>
    <n v="83"/>
    <n v="0.66666666666666596"/>
    <n v="5.1282051282051197E-2"/>
    <n v="12.99"/>
    <x v="1"/>
    <n v="0"/>
  </r>
  <r>
    <x v="8185"/>
    <n v="35"/>
    <s v="Female"/>
    <s v="USA"/>
    <d v="2024-01-09T10:13:37"/>
    <x v="1"/>
    <n v="3"/>
    <n v="2"/>
    <n v="48"/>
    <n v="2"/>
    <n v="25.98"/>
    <s v=""/>
    <n v="2"/>
    <s v=""/>
    <n v="63"/>
    <n v="0.66666666666666596"/>
    <n v="4.1666666666666602E-2"/>
    <n v="12.99"/>
    <x v="1"/>
    <n v="0"/>
  </r>
  <r>
    <x v="8186"/>
    <n v="21"/>
    <s v="Male"/>
    <s v="UK"/>
    <d v="2024-10-21T13:10:45"/>
    <x v="2"/>
    <n v="3"/>
    <n v="2"/>
    <n v="54"/>
    <n v="3"/>
    <n v="25.84"/>
    <s v=""/>
    <n v="2"/>
    <s v=""/>
    <n v="34"/>
    <n v="0.66666666666666596"/>
    <n v="5.5555555555555497E-2"/>
    <n v="12.92"/>
    <x v="1"/>
    <n v="0"/>
  </r>
  <r>
    <x v="8187"/>
    <n v="37"/>
    <s v="Female"/>
    <s v="Canada"/>
    <d v="2024-05-24T08:08:19"/>
    <x v="4"/>
    <n v="2"/>
    <n v="1"/>
    <n v="57"/>
    <n v="2"/>
    <n v="25.81"/>
    <s v=""/>
    <n v="2"/>
    <s v=""/>
    <n v="20"/>
    <n v="0.5"/>
    <n v="3.5087719298245598E-2"/>
    <n v="12.904999999999999"/>
    <x v="1"/>
    <n v="0"/>
  </r>
  <r>
    <x v="8188"/>
    <n v="47"/>
    <s v="Female"/>
    <s v="France"/>
    <d v="2024-07-03T04:31:06"/>
    <x v="2"/>
    <n v="2"/>
    <n v="0"/>
    <n v="55"/>
    <n v="4"/>
    <n v="25.52"/>
    <s v=""/>
    <n v="2"/>
    <s v=""/>
    <n v="14"/>
    <n v="0"/>
    <n v="7.2727272727272696E-2"/>
    <n v="12.76"/>
    <x v="1"/>
    <n v="0"/>
  </r>
  <r>
    <x v="8189"/>
    <n v="38"/>
    <s v="Male"/>
    <s v="USA"/>
    <d v="2023-02-21T11:15:47"/>
    <x v="3"/>
    <n v="2"/>
    <n v="0"/>
    <n v="54"/>
    <n v="3"/>
    <n v="25.5"/>
    <s v=""/>
    <n v="2"/>
    <s v=""/>
    <n v="8"/>
    <n v="0"/>
    <n v="5.5555555555555497E-2"/>
    <n v="12.75"/>
    <x v="1"/>
    <n v="0"/>
  </r>
  <r>
    <x v="8190"/>
    <n v="23"/>
    <s v="Female"/>
    <s v="USA"/>
    <d v="2024-07-11T16:56:07"/>
    <x v="2"/>
    <n v="7"/>
    <n v="1"/>
    <n v="52"/>
    <n v="4"/>
    <n v="25.5"/>
    <s v=""/>
    <n v="2"/>
    <s v=""/>
    <n v="31"/>
    <n v="0.14285714285714199"/>
    <n v="7.69230769230769E-2"/>
    <n v="12.75"/>
    <x v="1"/>
    <n v="0"/>
  </r>
  <r>
    <x v="8191"/>
    <n v="18"/>
    <s v="Female"/>
    <s v="Canada"/>
    <d v="2024-07-15T04:09:44"/>
    <x v="0"/>
    <n v="5"/>
    <n v="1"/>
    <n v="51"/>
    <n v="1"/>
    <n v="25.37"/>
    <s v=""/>
    <n v="2"/>
    <s v=""/>
    <n v="21"/>
    <n v="0.2"/>
    <n v="1.9607843137254902E-2"/>
    <n v="12.685"/>
    <x v="1"/>
    <n v="0"/>
  </r>
  <r>
    <x v="8192"/>
    <n v="70"/>
    <s v="Female"/>
    <s v="USA"/>
    <d v="2023-10-24T06:47:33"/>
    <x v="5"/>
    <n v="1"/>
    <n v="1"/>
    <n v="45"/>
    <n v="2"/>
    <n v="25.28"/>
    <s v=""/>
    <n v="2"/>
    <s v=""/>
    <n v="1"/>
    <n v="1"/>
    <n v="4.4444444444444398E-2"/>
    <n v="12.64"/>
    <x v="1"/>
    <n v="0"/>
  </r>
  <r>
    <x v="8193"/>
    <n v="19"/>
    <s v="Male"/>
    <s v="France"/>
    <d v="2023-10-17T14:10:45"/>
    <x v="1"/>
    <n v="2"/>
    <n v="1"/>
    <n v="47"/>
    <n v="0"/>
    <n v="25.17"/>
    <s v=""/>
    <n v="2"/>
    <s v=""/>
    <n v="24"/>
    <n v="0.5"/>
    <n v="0"/>
    <n v="12.585000000000001"/>
    <x v="1"/>
    <n v="0"/>
  </r>
  <r>
    <x v="8194"/>
    <n v="39"/>
    <s v="Male"/>
    <s v="Canada"/>
    <d v="2024-08-20T11:51:18"/>
    <x v="3"/>
    <n v="1"/>
    <n v="1"/>
    <n v="37"/>
    <n v="1"/>
    <n v="25.17"/>
    <s v=""/>
    <n v="2"/>
    <s v=""/>
    <n v="49"/>
    <n v="1"/>
    <n v="2.7027027027027001E-2"/>
    <n v="12.585000000000001"/>
    <x v="1"/>
    <n v="0"/>
  </r>
  <r>
    <x v="8195"/>
    <n v="18"/>
    <s v="Male"/>
    <s v="USA"/>
    <d v="2023-06-16T22:34:26"/>
    <x v="1"/>
    <n v="2"/>
    <n v="1"/>
    <n v="47"/>
    <n v="4"/>
    <n v="25.07"/>
    <s v=""/>
    <n v="2"/>
    <s v=""/>
    <n v="19"/>
    <n v="0.5"/>
    <n v="8.5106382978723402E-2"/>
    <n v="12.535"/>
    <x v="1"/>
    <n v="0"/>
  </r>
  <r>
    <x v="8196"/>
    <n v="29"/>
    <s v="Male"/>
    <s v="USA"/>
    <d v="2023-01-14T15:04:02"/>
    <x v="4"/>
    <n v="1"/>
    <n v="0"/>
    <n v="45"/>
    <n v="3"/>
    <n v="24.99"/>
    <s v=""/>
    <n v="2"/>
    <s v=""/>
    <n v="1"/>
    <n v="0"/>
    <n v="6.6666666666666596E-2"/>
    <n v="12.494999999999999"/>
    <x v="1"/>
    <n v="0"/>
  </r>
  <r>
    <x v="8197"/>
    <n v="25"/>
    <s v="Male"/>
    <s v="USA"/>
    <d v="2023-06-07T10:47:42"/>
    <x v="3"/>
    <n v="1"/>
    <n v="0"/>
    <n v="46"/>
    <n v="7"/>
    <n v="24.96"/>
    <s v=""/>
    <n v="2"/>
    <s v=""/>
    <n v="14"/>
    <n v="0"/>
    <n v="0.15217391304347799"/>
    <n v="12.48"/>
    <x v="1"/>
    <n v="0"/>
  </r>
  <r>
    <x v="8198"/>
    <n v="27"/>
    <s v="Male"/>
    <s v="Australia"/>
    <d v="2024-08-20T23:32:09"/>
    <x v="2"/>
    <n v="4"/>
    <n v="0"/>
    <n v="44"/>
    <n v="1"/>
    <n v="24.91"/>
    <s v=""/>
    <n v="2"/>
    <s v=""/>
    <n v="92"/>
    <n v="0"/>
    <n v="2.27272727272727E-2"/>
    <n v="12.455"/>
    <x v="1"/>
    <n v="0"/>
  </r>
  <r>
    <x v="8199"/>
    <n v="52"/>
    <s v="Female"/>
    <s v="UK"/>
    <d v="2024-07-23T10:44:20"/>
    <x v="2"/>
    <n v="2"/>
    <n v="0"/>
    <n v="55"/>
    <n v="6"/>
    <n v="24.78"/>
    <s v=""/>
    <n v="2"/>
    <s v=""/>
    <n v="41"/>
    <n v="0"/>
    <n v="0.109090909090909"/>
    <n v="12.39"/>
    <x v="1"/>
    <n v="0"/>
  </r>
  <r>
    <x v="8200"/>
    <n v="46"/>
    <s v="Male"/>
    <s v="Canada"/>
    <d v="2023-04-01T08:16:50"/>
    <x v="4"/>
    <n v="2"/>
    <n v="1"/>
    <n v="37"/>
    <n v="0"/>
    <n v="24.71"/>
    <s v=""/>
    <n v="2"/>
    <s v=""/>
    <n v="27"/>
    <n v="0.5"/>
    <n v="0"/>
    <n v="12.355"/>
    <x v="1"/>
    <n v="0"/>
  </r>
  <r>
    <x v="8201"/>
    <n v="49"/>
    <s v="Female"/>
    <s v="USA"/>
    <d v="2024-06-03T23:39:36"/>
    <x v="4"/>
    <n v="5"/>
    <n v="2"/>
    <n v="51"/>
    <n v="1"/>
    <n v="24.51"/>
    <s v=""/>
    <n v="2"/>
    <s v=""/>
    <n v="11"/>
    <n v="0.4"/>
    <n v="1.9607843137254902E-2"/>
    <n v="12.255000000000001"/>
    <x v="1"/>
    <n v="0"/>
  </r>
  <r>
    <x v="8202"/>
    <n v="39"/>
    <s v="Female"/>
    <s v="UK"/>
    <d v="2024-08-08T06:22:14"/>
    <x v="2"/>
    <n v="5"/>
    <n v="3"/>
    <n v="39"/>
    <n v="3"/>
    <n v="24.51"/>
    <s v=""/>
    <n v="2"/>
    <s v=""/>
    <n v="69"/>
    <n v="0.6"/>
    <n v="7.69230769230769E-2"/>
    <n v="12.255000000000001"/>
    <x v="1"/>
    <n v="0"/>
  </r>
  <r>
    <x v="8203"/>
    <n v="24"/>
    <s v="Female"/>
    <s v="USA"/>
    <d v="2024-05-24T06:40:43"/>
    <x v="3"/>
    <n v="2"/>
    <n v="0"/>
    <n v="59"/>
    <n v="2"/>
    <n v="24.47"/>
    <s v=""/>
    <n v="2"/>
    <s v=""/>
    <n v="104"/>
    <n v="0"/>
    <n v="3.38983050847457E-2"/>
    <n v="12.234999999999999"/>
    <x v="1"/>
    <n v="1"/>
  </r>
  <r>
    <x v="8204"/>
    <n v="47"/>
    <s v="Male"/>
    <s v="USA"/>
    <d v="2023-07-03T10:16:01"/>
    <x v="4"/>
    <n v="4"/>
    <n v="1"/>
    <n v="59"/>
    <n v="2"/>
    <n v="24.41"/>
    <s v=""/>
    <n v="2"/>
    <s v=""/>
    <n v="14"/>
    <n v="0.25"/>
    <n v="3.38983050847457E-2"/>
    <n v="12.205"/>
    <x v="1"/>
    <n v="0"/>
  </r>
  <r>
    <x v="8205"/>
    <n v="47"/>
    <s v="Female"/>
    <s v="Canada"/>
    <d v="2023-09-16T13:31:02"/>
    <x v="2"/>
    <n v="2"/>
    <n v="0"/>
    <n v="39"/>
    <n v="2"/>
    <n v="24.32"/>
    <s v=""/>
    <n v="2"/>
    <s v=""/>
    <n v="6"/>
    <n v="0"/>
    <n v="5.1282051282051197E-2"/>
    <n v="12.16"/>
    <x v="1"/>
    <n v="0"/>
  </r>
  <r>
    <x v="8206"/>
    <n v="51"/>
    <s v="Female"/>
    <s v="USA"/>
    <d v="2024-11-21T09:27:39"/>
    <x v="2"/>
    <n v="6"/>
    <n v="2"/>
    <n v="50"/>
    <n v="4"/>
    <n v="23.98"/>
    <s v=""/>
    <n v="2"/>
    <s v=""/>
    <n v="7"/>
    <n v="0.33333333333333298"/>
    <n v="0.08"/>
    <n v="11.99"/>
    <x v="1"/>
    <n v="0"/>
  </r>
  <r>
    <x v="8207"/>
    <n v="32"/>
    <s v="Female"/>
    <s v="USA"/>
    <d v="2023-11-04T04:09:16"/>
    <x v="4"/>
    <n v="4"/>
    <n v="0"/>
    <n v="43"/>
    <n v="2"/>
    <n v="23.89"/>
    <s v=""/>
    <n v="2"/>
    <s v=""/>
    <n v="0"/>
    <n v="0"/>
    <n v="4.6511627906976702E-2"/>
    <n v="11.945"/>
    <x v="1"/>
    <n v="0"/>
  </r>
  <r>
    <x v="8208"/>
    <n v="20"/>
    <s v="Female"/>
    <s v="USA"/>
    <d v="2024-02-17T01:24:15"/>
    <x v="2"/>
    <n v="3"/>
    <n v="1"/>
    <n v="53"/>
    <n v="1"/>
    <n v="23.83"/>
    <s v=""/>
    <n v="2"/>
    <s v=""/>
    <n v="13"/>
    <n v="0.33333333333333298"/>
    <n v="1.8867924528301799E-2"/>
    <n v="11.914999999999999"/>
    <x v="1"/>
    <n v="0"/>
  </r>
  <r>
    <x v="8209"/>
    <n v="30"/>
    <s v="Female"/>
    <s v="USA"/>
    <d v="2023-08-30T12:40:59"/>
    <x v="1"/>
    <n v="2"/>
    <n v="0"/>
    <n v="45"/>
    <n v="1"/>
    <n v="23.82"/>
    <s v=""/>
    <n v="2"/>
    <s v=""/>
    <n v="21"/>
    <n v="0"/>
    <n v="2.2222222222222199E-2"/>
    <n v="11.91"/>
    <x v="1"/>
    <n v="0"/>
  </r>
  <r>
    <x v="8210"/>
    <n v="24"/>
    <s v="Male"/>
    <s v="France"/>
    <d v="2023-09-27T07:57:31"/>
    <x v="5"/>
    <n v="2"/>
    <n v="1"/>
    <n v="47"/>
    <n v="1"/>
    <n v="23.66"/>
    <s v=""/>
    <n v="2"/>
    <s v=""/>
    <n v="45"/>
    <n v="0.5"/>
    <n v="2.1276595744680799E-2"/>
    <n v="11.83"/>
    <x v="1"/>
    <n v="0"/>
  </r>
  <r>
    <x v="8211"/>
    <n v="40"/>
    <s v="Male"/>
    <s v="Japan"/>
    <d v="2024-12-12T16:30:12"/>
    <x v="4"/>
    <n v="2"/>
    <n v="2"/>
    <n v="47"/>
    <n v="3"/>
    <n v="23.63"/>
    <s v=""/>
    <n v="2"/>
    <s v=""/>
    <n v="33"/>
    <n v="1"/>
    <n v="6.3829787234042507E-2"/>
    <n v="11.815"/>
    <x v="1"/>
    <n v="0"/>
  </r>
  <r>
    <x v="8212"/>
    <n v="18"/>
    <s v="Other"/>
    <s v="Australia"/>
    <d v="2023-01-18T08:08:05"/>
    <x v="3"/>
    <n v="2"/>
    <n v="2"/>
    <n v="38"/>
    <n v="4"/>
    <n v="23.59"/>
    <s v=""/>
    <n v="2"/>
    <s v=""/>
    <n v="3"/>
    <n v="1"/>
    <n v="0.105263157894736"/>
    <n v="11.795"/>
    <x v="1"/>
    <n v="0"/>
  </r>
  <r>
    <x v="8213"/>
    <n v="34"/>
    <s v="Female"/>
    <s v="UK"/>
    <d v="2024-09-26T17:26:58"/>
    <x v="4"/>
    <n v="3"/>
    <n v="2"/>
    <n v="45"/>
    <n v="4"/>
    <n v="23.59"/>
    <s v=""/>
    <n v="2"/>
    <s v=""/>
    <n v="7"/>
    <n v="0.66666666666666596"/>
    <n v="8.8888888888888795E-2"/>
    <n v="11.795"/>
    <x v="1"/>
    <n v="0"/>
  </r>
  <r>
    <x v="8214"/>
    <n v="36"/>
    <s v="Female"/>
    <s v="USA"/>
    <d v="2024-10-02T01:56:25"/>
    <x v="5"/>
    <n v="3"/>
    <n v="1"/>
    <n v="51"/>
    <n v="3"/>
    <n v="23.48"/>
    <s v=""/>
    <n v="2"/>
    <s v=""/>
    <n v="24"/>
    <n v="0.33333333333333298"/>
    <n v="5.8823529411764698E-2"/>
    <n v="11.74"/>
    <x v="1"/>
    <n v="0"/>
  </r>
  <r>
    <x v="8215"/>
    <n v="36"/>
    <s v="Male"/>
    <s v="France"/>
    <d v="2024-03-05T03:41:54"/>
    <x v="2"/>
    <n v="5"/>
    <n v="1"/>
    <n v="51"/>
    <n v="2"/>
    <n v="23.45"/>
    <s v=""/>
    <n v="2"/>
    <s v=""/>
    <n v="12"/>
    <n v="0.2"/>
    <n v="3.9215686274509803E-2"/>
    <n v="11.725"/>
    <x v="1"/>
    <n v="0"/>
  </r>
  <r>
    <x v="8216"/>
    <n v="35"/>
    <s v="Male"/>
    <s v="UK"/>
    <d v="2023-09-09T07:45:46"/>
    <x v="4"/>
    <n v="4"/>
    <n v="1"/>
    <n v="47"/>
    <n v="4"/>
    <n v="23.39"/>
    <s v=""/>
    <n v="2"/>
    <s v=""/>
    <n v="117"/>
    <n v="0.25"/>
    <n v="8.5106382978723402E-2"/>
    <n v="11.695"/>
    <x v="1"/>
    <n v="1"/>
  </r>
  <r>
    <x v="8217"/>
    <n v="22"/>
    <s v="Female"/>
    <s v="UK"/>
    <d v="2024-01-08T00:38:39"/>
    <x v="4"/>
    <n v="3"/>
    <n v="1"/>
    <n v="58"/>
    <n v="3"/>
    <n v="23.34"/>
    <s v=""/>
    <n v="2"/>
    <s v=""/>
    <n v="21"/>
    <n v="0.33333333333333298"/>
    <n v="5.1724137931034399E-2"/>
    <n v="11.67"/>
    <x v="1"/>
    <n v="0"/>
  </r>
  <r>
    <x v="8218"/>
    <n v="31"/>
    <s v="Female"/>
    <s v="UK"/>
    <d v="2024-12-07T22:36:50"/>
    <x v="3"/>
    <n v="2"/>
    <n v="0"/>
    <n v="52"/>
    <n v="4"/>
    <n v="23.17"/>
    <s v=""/>
    <n v="2"/>
    <s v=""/>
    <n v="44"/>
    <n v="0"/>
    <n v="7.69230769230769E-2"/>
    <n v="11.585000000000001"/>
    <x v="1"/>
    <n v="0"/>
  </r>
  <r>
    <x v="8219"/>
    <n v="35"/>
    <s v="Female"/>
    <s v="USA"/>
    <d v="2023-11-07T11:00:03"/>
    <x v="5"/>
    <n v="3"/>
    <n v="2"/>
    <n v="48"/>
    <n v="0"/>
    <n v="23.15"/>
    <s v=""/>
    <n v="2"/>
    <s v=""/>
    <n v="72"/>
    <n v="0.66666666666666596"/>
    <n v="0"/>
    <n v="11.574999999999999"/>
    <x v="1"/>
    <n v="0"/>
  </r>
  <r>
    <x v="8220"/>
    <n v="48"/>
    <s v="Female"/>
    <s v="Germany"/>
    <d v="2023-04-15T22:42:36"/>
    <x v="3"/>
    <n v="3"/>
    <n v="0"/>
    <n v="56"/>
    <n v="2"/>
    <n v="23.12"/>
    <s v=""/>
    <n v="2"/>
    <s v=""/>
    <n v="15"/>
    <n v="0"/>
    <n v="3.5714285714285698E-2"/>
    <n v="11.56"/>
    <x v="1"/>
    <n v="0"/>
  </r>
  <r>
    <x v="8221"/>
    <n v="57"/>
    <s v="Female"/>
    <s v="France"/>
    <d v="2024-02-22T09:53:41"/>
    <x v="0"/>
    <n v="3"/>
    <n v="1"/>
    <n v="37"/>
    <n v="6"/>
    <n v="23.12"/>
    <s v=""/>
    <n v="2"/>
    <s v=""/>
    <n v="1"/>
    <n v="0.33333333333333298"/>
    <n v="0.162162162162162"/>
    <n v="11.56"/>
    <x v="1"/>
    <n v="0"/>
  </r>
  <r>
    <x v="8222"/>
    <n v="29"/>
    <s v="Female"/>
    <s v="USA"/>
    <d v="2024-07-10T23:24:50"/>
    <x v="4"/>
    <n v="1"/>
    <n v="0"/>
    <n v="53"/>
    <n v="1"/>
    <n v="23.12"/>
    <s v=""/>
    <n v="2"/>
    <s v=""/>
    <n v="27"/>
    <n v="0"/>
    <n v="1.8867924528301799E-2"/>
    <n v="11.56"/>
    <x v="1"/>
    <n v="0"/>
  </r>
  <r>
    <x v="8223"/>
    <n v="42"/>
    <s v="Male"/>
    <s v="Germany"/>
    <d v="2024-04-27T03:27:51"/>
    <x v="3"/>
    <n v="3"/>
    <n v="1"/>
    <n v="52"/>
    <n v="2"/>
    <n v="23.09"/>
    <s v=""/>
    <n v="2"/>
    <s v=""/>
    <n v="23"/>
    <n v="0.33333333333333298"/>
    <n v="3.8461538461538401E-2"/>
    <n v="11.545"/>
    <x v="1"/>
    <n v="0"/>
  </r>
  <r>
    <x v="8224"/>
    <n v="32"/>
    <s v="Female"/>
    <s v="USA"/>
    <d v="2023-04-05T13:01:45"/>
    <x v="4"/>
    <n v="2"/>
    <n v="1"/>
    <n v="57"/>
    <n v="0"/>
    <n v="23.08"/>
    <s v=""/>
    <n v="2"/>
    <s v=""/>
    <n v="17"/>
    <n v="0.5"/>
    <n v="0"/>
    <n v="11.54"/>
    <x v="1"/>
    <n v="0"/>
  </r>
  <r>
    <x v="8225"/>
    <n v="37"/>
    <s v="Male"/>
    <s v="USA"/>
    <d v="2023-09-08T20:04:54"/>
    <x v="1"/>
    <n v="5"/>
    <n v="5"/>
    <n v="49"/>
    <n v="2"/>
    <n v="22.88"/>
    <s v=""/>
    <n v="2"/>
    <s v=""/>
    <n v="29"/>
    <n v="1"/>
    <n v="4.08163265306122E-2"/>
    <n v="11.44"/>
    <x v="1"/>
    <n v="1"/>
  </r>
  <r>
    <x v="8226"/>
    <n v="42"/>
    <s v="Female"/>
    <s v="Japan"/>
    <d v="2024-08-27T05:55:43"/>
    <x v="2"/>
    <n v="3"/>
    <n v="1"/>
    <n v="47"/>
    <n v="2"/>
    <n v="22.86"/>
    <s v=""/>
    <n v="2"/>
    <s v=""/>
    <n v="22"/>
    <n v="0.33333333333333298"/>
    <n v="4.2553191489361701E-2"/>
    <n v="11.43"/>
    <x v="1"/>
    <n v="0"/>
  </r>
  <r>
    <x v="8227"/>
    <n v="40"/>
    <s v="Female"/>
    <s v="UK"/>
    <d v="2023-03-26T13:34:09"/>
    <x v="2"/>
    <n v="4"/>
    <n v="2"/>
    <n v="74"/>
    <n v="4"/>
    <n v="22.74"/>
    <s v=""/>
    <n v="2"/>
    <s v=""/>
    <n v="18"/>
    <n v="0.5"/>
    <n v="5.4054054054054002E-2"/>
    <n v="11.37"/>
    <x v="1"/>
    <n v="0"/>
  </r>
  <r>
    <x v="8228"/>
    <n v="28"/>
    <s v="Female"/>
    <s v="France"/>
    <d v="2023-06-19T19:11:59"/>
    <x v="2"/>
    <n v="4"/>
    <n v="0"/>
    <n v="42"/>
    <n v="0"/>
    <n v="22.6"/>
    <s v=""/>
    <n v="2"/>
    <s v=""/>
    <n v="3"/>
    <n v="0"/>
    <n v="0"/>
    <n v="11.3"/>
    <x v="1"/>
    <n v="0"/>
  </r>
  <r>
    <x v="8229"/>
    <n v="34"/>
    <s v="Female"/>
    <s v="France"/>
    <d v="2024-01-09T16:04:02"/>
    <x v="3"/>
    <n v="3"/>
    <n v="1"/>
    <n v="50"/>
    <n v="2"/>
    <n v="22.58"/>
    <s v=""/>
    <n v="2"/>
    <s v=""/>
    <n v="1"/>
    <n v="0.33333333333333298"/>
    <n v="0.04"/>
    <n v="11.29"/>
    <x v="1"/>
    <n v="0"/>
  </r>
  <r>
    <x v="8230"/>
    <n v="18"/>
    <s v="Male"/>
    <s v="Canada"/>
    <d v="2024-05-08T11:02:49"/>
    <x v="2"/>
    <n v="3"/>
    <n v="0"/>
    <n v="60"/>
    <n v="5"/>
    <n v="22.5"/>
    <s v=""/>
    <n v="2"/>
    <s v=""/>
    <n v="117"/>
    <n v="0"/>
    <n v="8.3333333333333301E-2"/>
    <n v="11.25"/>
    <x v="1"/>
    <n v="1"/>
  </r>
  <r>
    <x v="8231"/>
    <n v="41"/>
    <s v="Male"/>
    <s v="USA"/>
    <d v="2023-12-29T05:33:52"/>
    <x v="3"/>
    <n v="2"/>
    <n v="0"/>
    <n v="54"/>
    <n v="3"/>
    <n v="22.48"/>
    <s v=""/>
    <n v="2"/>
    <s v=""/>
    <n v="40"/>
    <n v="0"/>
    <n v="5.5555555555555497E-2"/>
    <n v="11.24"/>
    <x v="1"/>
    <n v="0"/>
  </r>
  <r>
    <x v="8232"/>
    <n v="42"/>
    <s v="Female"/>
    <s v="Germany"/>
    <d v="2023-05-17T08:07:58"/>
    <x v="1"/>
    <n v="0"/>
    <n v="0"/>
    <n v="62"/>
    <n v="2"/>
    <n v="22.37"/>
    <s v=""/>
    <n v="2"/>
    <s v=""/>
    <n v="1"/>
    <n v="0"/>
    <n v="3.2258064516128997E-2"/>
    <n v="11.185"/>
    <x v="1"/>
    <n v="0"/>
  </r>
  <r>
    <x v="8233"/>
    <n v="22"/>
    <s v="Female"/>
    <s v="Australia"/>
    <d v="2023-09-08T14:14:28"/>
    <x v="3"/>
    <n v="1"/>
    <n v="1"/>
    <n v="48"/>
    <n v="4"/>
    <n v="22.37"/>
    <s v=""/>
    <n v="2"/>
    <s v=""/>
    <n v="100"/>
    <n v="1"/>
    <n v="8.3333333333333301E-2"/>
    <n v="11.185"/>
    <x v="1"/>
    <n v="1"/>
  </r>
  <r>
    <x v="8234"/>
    <n v="44"/>
    <s v="Male"/>
    <s v="USA"/>
    <d v="2023-07-15T02:36:37"/>
    <x v="0"/>
    <n v="1"/>
    <n v="0"/>
    <n v="59"/>
    <n v="2"/>
    <n v="22.26"/>
    <s v=""/>
    <n v="2"/>
    <s v=""/>
    <n v="1"/>
    <n v="0"/>
    <n v="3.38983050847457E-2"/>
    <n v="11.13"/>
    <x v="1"/>
    <n v="0"/>
  </r>
  <r>
    <x v="8235"/>
    <n v="56"/>
    <s v="Male"/>
    <s v="Canada"/>
    <d v="2024-03-28T15:18:19"/>
    <x v="3"/>
    <n v="4"/>
    <n v="3"/>
    <n v="47"/>
    <n v="1"/>
    <n v="22.14"/>
    <s v=""/>
    <n v="2"/>
    <s v=""/>
    <n v="13"/>
    <n v="0.75"/>
    <n v="2.1276595744680799E-2"/>
    <n v="11.07"/>
    <x v="1"/>
    <n v="0"/>
  </r>
  <r>
    <x v="8236"/>
    <n v="18"/>
    <s v="Female"/>
    <s v="USA"/>
    <d v="2024-05-30T20:22:18"/>
    <x v="1"/>
    <n v="7"/>
    <n v="0"/>
    <n v="52"/>
    <n v="3"/>
    <n v="22.11"/>
    <s v=""/>
    <n v="2"/>
    <s v=""/>
    <n v="19"/>
    <n v="0"/>
    <n v="5.7692307692307598E-2"/>
    <n v="11.055"/>
    <x v="1"/>
    <n v="0"/>
  </r>
  <r>
    <x v="8237"/>
    <n v="29"/>
    <s v="Female"/>
    <s v="Canada"/>
    <d v="2023-06-18T18:22:39"/>
    <x v="4"/>
    <n v="7"/>
    <n v="3"/>
    <n v="58"/>
    <n v="5"/>
    <n v="21.86"/>
    <s v=""/>
    <n v="2"/>
    <s v=""/>
    <n v="32"/>
    <n v="0.42857142857142799"/>
    <n v="8.6206896551724102E-2"/>
    <n v="10.93"/>
    <x v="1"/>
    <n v="0"/>
  </r>
  <r>
    <x v="8238"/>
    <n v="28"/>
    <s v="Male"/>
    <s v="UK"/>
    <d v="2024-01-01T05:06:38"/>
    <x v="0"/>
    <n v="2"/>
    <n v="0"/>
    <n v="47"/>
    <n v="2"/>
    <n v="21.83"/>
    <s v=""/>
    <n v="2"/>
    <s v=""/>
    <n v="55"/>
    <n v="0"/>
    <n v="4.2553191489361701E-2"/>
    <n v="10.914999999999999"/>
    <x v="1"/>
    <n v="0"/>
  </r>
  <r>
    <x v="8239"/>
    <n v="51"/>
    <s v="Female"/>
    <s v="USA"/>
    <d v="2023-10-22T08:04:07"/>
    <x v="5"/>
    <n v="1"/>
    <n v="1"/>
    <n v="55"/>
    <n v="3"/>
    <n v="21.77"/>
    <s v=""/>
    <n v="2"/>
    <s v=""/>
    <n v="17"/>
    <n v="1"/>
    <n v="5.4545454545454501E-2"/>
    <n v="10.885"/>
    <x v="1"/>
    <n v="0"/>
  </r>
  <r>
    <x v="8240"/>
    <n v="49"/>
    <s v="Female"/>
    <s v="Canada"/>
    <d v="2024-07-31T17:18:56"/>
    <x v="2"/>
    <n v="2"/>
    <n v="1"/>
    <n v="44"/>
    <n v="2"/>
    <n v="21.59"/>
    <s v=""/>
    <n v="2"/>
    <s v=""/>
    <n v="50"/>
    <n v="0.5"/>
    <n v="4.54545454545454E-2"/>
    <n v="10.795"/>
    <x v="1"/>
    <n v="0"/>
  </r>
  <r>
    <x v="8241"/>
    <n v="23"/>
    <s v="Female"/>
    <s v="USA"/>
    <d v="2023-10-17T20:01:11"/>
    <x v="4"/>
    <n v="3"/>
    <n v="0"/>
    <n v="49"/>
    <n v="2"/>
    <n v="21.54"/>
    <s v=""/>
    <n v="2"/>
    <s v=""/>
    <n v="19"/>
    <n v="0"/>
    <n v="4.08163265306122E-2"/>
    <n v="10.77"/>
    <x v="1"/>
    <n v="0"/>
  </r>
  <r>
    <x v="8242"/>
    <n v="32"/>
    <s v="Female"/>
    <s v="UK"/>
    <d v="2024-11-26T17:57:05"/>
    <x v="1"/>
    <n v="8"/>
    <n v="5"/>
    <n v="46"/>
    <n v="3"/>
    <n v="21.45"/>
    <s v=""/>
    <n v="2"/>
    <s v=""/>
    <n v="48"/>
    <n v="0.625"/>
    <n v="6.5217391304347797E-2"/>
    <n v="10.725"/>
    <x v="1"/>
    <n v="0"/>
  </r>
  <r>
    <x v="8243"/>
    <n v="53"/>
    <s v="Female"/>
    <s v="USA"/>
    <d v="2024-09-01T14:25:09"/>
    <x v="0"/>
    <n v="4"/>
    <n v="2"/>
    <n v="42"/>
    <n v="1"/>
    <n v="21.15"/>
    <s v=""/>
    <n v="2"/>
    <s v=""/>
    <n v="13"/>
    <n v="0.5"/>
    <n v="2.3809523809523801E-2"/>
    <n v="10.574999999999999"/>
    <x v="1"/>
    <n v="0"/>
  </r>
  <r>
    <x v="8244"/>
    <n v="23"/>
    <s v="Male"/>
    <s v="USA"/>
    <d v="2023-12-06T02:43:06"/>
    <x v="3"/>
    <n v="2"/>
    <n v="0"/>
    <n v="54"/>
    <n v="5"/>
    <n v="21.06"/>
    <s v=""/>
    <n v="2"/>
    <s v=""/>
    <n v="41"/>
    <n v="0"/>
    <n v="9.2592592592592504E-2"/>
    <n v="10.53"/>
    <x v="1"/>
    <n v="0"/>
  </r>
  <r>
    <x v="8245"/>
    <n v="32"/>
    <s v="Male"/>
    <s v="Canada"/>
    <d v="2024-05-26T05:24:09"/>
    <x v="2"/>
    <n v="2"/>
    <n v="0"/>
    <n v="43"/>
    <n v="1"/>
    <n v="21.04"/>
    <s v=""/>
    <n v="2"/>
    <s v=""/>
    <n v="28"/>
    <n v="0"/>
    <n v="2.3255813953488299E-2"/>
    <n v="10.52"/>
    <x v="1"/>
    <n v="0"/>
  </r>
  <r>
    <x v="8246"/>
    <n v="46"/>
    <s v="Female"/>
    <s v="USA"/>
    <d v="2023-10-16T01:40:34"/>
    <x v="4"/>
    <n v="2"/>
    <n v="1"/>
    <n v="59"/>
    <n v="4"/>
    <n v="21"/>
    <s v=""/>
    <n v="2"/>
    <s v=""/>
    <n v="35"/>
    <n v="0.5"/>
    <n v="6.7796610169491497E-2"/>
    <n v="10.5"/>
    <x v="1"/>
    <n v="1"/>
  </r>
  <r>
    <x v="8247"/>
    <n v="58"/>
    <s v="Male"/>
    <s v="Germany"/>
    <d v="2023-08-06T22:09:21"/>
    <x v="2"/>
    <n v="4"/>
    <n v="2"/>
    <n v="54"/>
    <n v="0"/>
    <n v="20.85"/>
    <s v=""/>
    <n v="2"/>
    <s v=""/>
    <n v="12"/>
    <n v="0.5"/>
    <n v="0"/>
    <n v="10.425000000000001"/>
    <x v="1"/>
    <n v="0"/>
  </r>
  <r>
    <x v="8248"/>
    <n v="33"/>
    <s v="Male"/>
    <s v="UK"/>
    <d v="2024-09-09T07:51:17"/>
    <x v="2"/>
    <n v="6"/>
    <n v="1"/>
    <n v="41"/>
    <n v="1"/>
    <n v="20.58"/>
    <s v=""/>
    <n v="2"/>
    <s v=""/>
    <n v="6"/>
    <n v="0.16666666666666599"/>
    <n v="2.4390243902439001E-2"/>
    <n v="10.29"/>
    <x v="1"/>
    <n v="0"/>
  </r>
  <r>
    <x v="8249"/>
    <n v="34"/>
    <s v="Male"/>
    <s v="Canada"/>
    <d v="2023-06-13T18:38:51"/>
    <x v="2"/>
    <n v="1"/>
    <n v="0"/>
    <n v="49"/>
    <n v="4"/>
    <n v="20.56"/>
    <s v=""/>
    <n v="2"/>
    <s v=""/>
    <n v="9"/>
    <n v="0"/>
    <n v="8.16326530612244E-2"/>
    <n v="10.28"/>
    <x v="1"/>
    <n v="0"/>
  </r>
  <r>
    <x v="8250"/>
    <n v="22"/>
    <s v="Male"/>
    <s v="USA"/>
    <d v="2023-11-14T21:08:09"/>
    <x v="1"/>
    <n v="2"/>
    <n v="2"/>
    <n v="53"/>
    <n v="2"/>
    <n v="20.55"/>
    <s v=""/>
    <n v="2"/>
    <s v=""/>
    <n v="68"/>
    <n v="1"/>
    <n v="3.7735849056603703E-2"/>
    <n v="10.275"/>
    <x v="1"/>
    <n v="0"/>
  </r>
  <r>
    <x v="8251"/>
    <n v="30"/>
    <s v="Male"/>
    <s v="UK"/>
    <d v="2024-12-14T03:32:47"/>
    <x v="3"/>
    <n v="4"/>
    <n v="0"/>
    <n v="56"/>
    <n v="2"/>
    <n v="20.5"/>
    <s v=""/>
    <n v="2"/>
    <s v=""/>
    <n v="16"/>
    <n v="0"/>
    <n v="3.5714285714285698E-2"/>
    <n v="10.25"/>
    <x v="1"/>
    <n v="0"/>
  </r>
  <r>
    <x v="8252"/>
    <n v="18"/>
    <s v="Male"/>
    <s v="Canada"/>
    <d v="2024-10-25T20:50:52"/>
    <x v="1"/>
    <n v="3"/>
    <n v="0"/>
    <n v="51"/>
    <n v="4"/>
    <n v="20.420000000000002"/>
    <s v=""/>
    <n v="2"/>
    <s v=""/>
    <n v="5"/>
    <n v="0"/>
    <n v="7.8431372549019607E-2"/>
    <n v="10.210000000000001"/>
    <x v="1"/>
    <n v="0"/>
  </r>
  <r>
    <x v="8253"/>
    <n v="34"/>
    <s v="Male"/>
    <s v="Japan"/>
    <d v="2023-09-10T11:30:18"/>
    <x v="4"/>
    <n v="4"/>
    <n v="3"/>
    <n v="70"/>
    <n v="2"/>
    <n v="20.39"/>
    <s v=""/>
    <n v="2"/>
    <s v=""/>
    <n v="10"/>
    <n v="0.75"/>
    <n v="2.8571428571428501E-2"/>
    <n v="10.195"/>
    <x v="1"/>
    <n v="0"/>
  </r>
  <r>
    <x v="8254"/>
    <n v="38"/>
    <s v="Male"/>
    <s v="USA"/>
    <d v="2024-02-01T23:17:38"/>
    <x v="5"/>
    <n v="2"/>
    <n v="1"/>
    <n v="52"/>
    <n v="3"/>
    <n v="20.39"/>
    <s v=""/>
    <n v="2"/>
    <s v=""/>
    <n v="1"/>
    <n v="0.5"/>
    <n v="5.7692307692307598E-2"/>
    <n v="10.195"/>
    <x v="1"/>
    <n v="0"/>
  </r>
  <r>
    <x v="8255"/>
    <n v="50"/>
    <s v="Female"/>
    <s v="Japan"/>
    <d v="2024-01-12T12:41:35"/>
    <x v="2"/>
    <n v="4"/>
    <n v="2"/>
    <n v="40"/>
    <n v="1"/>
    <n v="20.37"/>
    <s v=""/>
    <n v="2"/>
    <s v=""/>
    <n v="80"/>
    <n v="0.5"/>
    <n v="2.5000000000000001E-2"/>
    <n v="10.185"/>
    <x v="1"/>
    <n v="0"/>
  </r>
  <r>
    <x v="8256"/>
    <n v="29"/>
    <s v="Male"/>
    <s v="UK"/>
    <d v="2023-05-23T17:26:44"/>
    <x v="0"/>
    <n v="3"/>
    <n v="0"/>
    <n v="52"/>
    <n v="4"/>
    <n v="20.32"/>
    <s v=""/>
    <n v="2"/>
    <s v=""/>
    <n v="28"/>
    <n v="0"/>
    <n v="7.69230769230769E-2"/>
    <n v="10.16"/>
    <x v="1"/>
    <n v="0"/>
  </r>
  <r>
    <x v="8257"/>
    <n v="52"/>
    <s v="Female"/>
    <s v="France"/>
    <d v="2024-01-18T17:37:32"/>
    <x v="2"/>
    <n v="4"/>
    <n v="1"/>
    <n v="42"/>
    <n v="1"/>
    <n v="20.21"/>
    <s v=""/>
    <n v="2"/>
    <s v=""/>
    <n v="8"/>
    <n v="0.25"/>
    <n v="2.3809523809523801E-2"/>
    <n v="10.105"/>
    <x v="1"/>
    <n v="0"/>
  </r>
  <r>
    <x v="8258"/>
    <n v="29"/>
    <s v="Male"/>
    <s v="USA"/>
    <d v="2024-12-05T15:07:45"/>
    <x v="3"/>
    <n v="4"/>
    <n v="3"/>
    <n v="47"/>
    <n v="2"/>
    <n v="20.100000000000001"/>
    <s v=""/>
    <n v="2"/>
    <s v=""/>
    <n v="0"/>
    <n v="0.75"/>
    <n v="4.2553191489361701E-2"/>
    <n v="10.050000000000001"/>
    <x v="1"/>
    <n v="0"/>
  </r>
  <r>
    <x v="8259"/>
    <n v="31"/>
    <s v="Male"/>
    <s v="Canada"/>
    <d v="2023-01-21T12:03:40"/>
    <x v="5"/>
    <n v="5"/>
    <n v="1"/>
    <n v="61"/>
    <n v="2"/>
    <n v="20.09"/>
    <s v=""/>
    <n v="2"/>
    <s v=""/>
    <n v="34"/>
    <n v="0.2"/>
    <n v="3.2786885245901599E-2"/>
    <n v="10.045"/>
    <x v="1"/>
    <n v="0"/>
  </r>
  <r>
    <x v="8260"/>
    <n v="18"/>
    <s v="Male"/>
    <s v="Germany"/>
    <d v="2023-07-01T13:00:11"/>
    <x v="2"/>
    <n v="2"/>
    <n v="0"/>
    <n v="50"/>
    <n v="2"/>
    <n v="19.96"/>
    <s v=""/>
    <n v="2"/>
    <s v=""/>
    <n v="32"/>
    <n v="0"/>
    <n v="0.04"/>
    <n v="9.98"/>
    <x v="1"/>
    <n v="0"/>
  </r>
  <r>
    <x v="8261"/>
    <n v="43"/>
    <s v="Female"/>
    <s v="Canada"/>
    <d v="2024-04-17T04:00:16"/>
    <x v="1"/>
    <n v="3"/>
    <n v="1"/>
    <n v="47"/>
    <n v="0"/>
    <n v="19.96"/>
    <s v=""/>
    <n v="2"/>
    <s v=""/>
    <n v="44"/>
    <n v="0.33333333333333298"/>
    <n v="0"/>
    <n v="9.98"/>
    <x v="1"/>
    <n v="0"/>
  </r>
  <r>
    <x v="8262"/>
    <n v="30"/>
    <s v="Male"/>
    <s v="France"/>
    <d v="2024-08-11T02:59:46"/>
    <x v="1"/>
    <n v="3"/>
    <n v="0"/>
    <n v="50"/>
    <n v="1"/>
    <n v="19.899999999999999"/>
    <s v=""/>
    <n v="2"/>
    <s v=""/>
    <n v="9"/>
    <n v="0"/>
    <n v="0.02"/>
    <n v="9.9499999999999993"/>
    <x v="1"/>
    <n v="0"/>
  </r>
  <r>
    <x v="8263"/>
    <n v="25"/>
    <s v="Male"/>
    <s v="USA"/>
    <d v="2023-04-25T17:47:22"/>
    <x v="4"/>
    <n v="4"/>
    <n v="2"/>
    <n v="45"/>
    <n v="5"/>
    <n v="19.829999999999998"/>
    <s v=""/>
    <n v="2"/>
    <s v=""/>
    <n v="7"/>
    <n v="0.5"/>
    <n v="0.11111111111111099"/>
    <n v="9.9149999999999991"/>
    <x v="1"/>
    <n v="0"/>
  </r>
  <r>
    <x v="8264"/>
    <n v="27"/>
    <s v="Other"/>
    <s v="Canada"/>
    <d v="2024-11-14T06:37:36"/>
    <x v="4"/>
    <n v="1"/>
    <n v="1"/>
    <n v="58"/>
    <n v="1"/>
    <n v="19.739999999999998"/>
    <s v=""/>
    <n v="2"/>
    <s v=""/>
    <n v="10"/>
    <n v="1"/>
    <n v="1.72413793103448E-2"/>
    <n v="9.8699999999999992"/>
    <x v="1"/>
    <n v="0"/>
  </r>
  <r>
    <x v="8265"/>
    <n v="35"/>
    <s v="Female"/>
    <s v="USA"/>
    <d v="2023-12-12T00:21:00"/>
    <x v="1"/>
    <n v="2"/>
    <n v="1"/>
    <n v="65"/>
    <n v="2"/>
    <n v="19.71"/>
    <s v=""/>
    <n v="2"/>
    <s v=""/>
    <n v="16"/>
    <n v="0.5"/>
    <n v="3.0769230769230702E-2"/>
    <n v="9.8550000000000004"/>
    <x v="1"/>
    <n v="0"/>
  </r>
  <r>
    <x v="8266"/>
    <n v="31"/>
    <s v="Female"/>
    <s v="France"/>
    <d v="2024-09-13T03:50:32"/>
    <x v="2"/>
    <n v="4"/>
    <n v="1"/>
    <n v="55"/>
    <n v="3"/>
    <n v="19.66"/>
    <s v=""/>
    <n v="2"/>
    <s v=""/>
    <n v="18"/>
    <n v="0.25"/>
    <n v="5.4545454545454501E-2"/>
    <n v="9.83"/>
    <x v="1"/>
    <n v="1"/>
  </r>
  <r>
    <x v="8267"/>
    <n v="32"/>
    <s v="Female"/>
    <s v="USA"/>
    <d v="2024-10-31T12:38:21"/>
    <x v="0"/>
    <n v="0"/>
    <n v="0"/>
    <n v="51"/>
    <n v="1"/>
    <n v="19.62"/>
    <s v=""/>
    <n v="2"/>
    <s v=""/>
    <n v="3"/>
    <n v="0"/>
    <n v="1.9607843137254902E-2"/>
    <n v="9.81"/>
    <x v="1"/>
    <n v="0"/>
  </r>
  <r>
    <x v="8268"/>
    <n v="39"/>
    <s v="Female"/>
    <s v="Canada"/>
    <d v="2024-07-19T08:54:39"/>
    <x v="3"/>
    <n v="3"/>
    <n v="0"/>
    <n v="52"/>
    <n v="4"/>
    <n v="19.61"/>
    <s v=""/>
    <n v="2"/>
    <s v=""/>
    <n v="46"/>
    <n v="0"/>
    <n v="7.69230769230769E-2"/>
    <n v="9.8049999999999997"/>
    <x v="1"/>
    <n v="0"/>
  </r>
  <r>
    <x v="8269"/>
    <n v="42"/>
    <s v="Female"/>
    <s v="France"/>
    <d v="2023-08-18T05:44:19"/>
    <x v="3"/>
    <n v="3"/>
    <n v="1"/>
    <n v="41"/>
    <n v="4"/>
    <n v="19.559999999999999"/>
    <s v=""/>
    <n v="2"/>
    <s v=""/>
    <n v="22"/>
    <n v="0.33333333333333298"/>
    <n v="9.7560975609756101E-2"/>
    <n v="9.7799999999999994"/>
    <x v="1"/>
    <n v="0"/>
  </r>
  <r>
    <x v="8270"/>
    <n v="18"/>
    <s v="Male"/>
    <s v="USA"/>
    <d v="2024-04-23T07:28:36"/>
    <x v="3"/>
    <n v="1"/>
    <n v="1"/>
    <n v="58"/>
    <n v="4"/>
    <n v="19.46"/>
    <s v=""/>
    <n v="2"/>
    <s v=""/>
    <n v="7"/>
    <n v="1"/>
    <n v="6.8965517241379296E-2"/>
    <n v="9.73"/>
    <x v="1"/>
    <n v="0"/>
  </r>
  <r>
    <x v="8271"/>
    <n v="21"/>
    <s v="Male"/>
    <s v="France"/>
    <d v="2024-03-27T13:01:23"/>
    <x v="4"/>
    <n v="7"/>
    <n v="1"/>
    <n v="51"/>
    <n v="0"/>
    <n v="19.41"/>
    <s v=""/>
    <n v="2"/>
    <s v=""/>
    <n v="3"/>
    <n v="0.14285714285714199"/>
    <n v="0"/>
    <n v="9.7050000000000001"/>
    <x v="1"/>
    <n v="1"/>
  </r>
  <r>
    <x v="8272"/>
    <n v="22"/>
    <s v="Male"/>
    <s v="Germany"/>
    <d v="2024-09-30T04:40:35"/>
    <x v="2"/>
    <n v="1"/>
    <n v="0"/>
    <n v="57"/>
    <n v="3"/>
    <n v="19.329999999999998"/>
    <s v=""/>
    <n v="2"/>
    <s v=""/>
    <n v="31"/>
    <n v="0"/>
    <n v="5.2631578947368397E-2"/>
    <n v="9.6649999999999991"/>
    <x v="1"/>
    <n v="0"/>
  </r>
  <r>
    <x v="8273"/>
    <n v="30"/>
    <s v="Male"/>
    <s v="Japan"/>
    <d v="2023-05-22T13:42:11"/>
    <x v="3"/>
    <n v="3"/>
    <n v="0"/>
    <n v="46"/>
    <n v="2"/>
    <n v="19.32"/>
    <s v=""/>
    <n v="2"/>
    <s v=""/>
    <n v="18"/>
    <n v="0"/>
    <n v="4.3478260869565202E-2"/>
    <n v="9.66"/>
    <x v="1"/>
    <n v="0"/>
  </r>
  <r>
    <x v="8274"/>
    <n v="18"/>
    <s v="Female"/>
    <s v="USA"/>
    <d v="2024-11-01T20:45:42"/>
    <x v="4"/>
    <n v="4"/>
    <n v="2"/>
    <n v="47"/>
    <n v="5"/>
    <n v="19.23"/>
    <s v=""/>
    <n v="2"/>
    <s v=""/>
    <n v="85"/>
    <n v="0.5"/>
    <n v="0.10638297872340401"/>
    <n v="9.6150000000000002"/>
    <x v="1"/>
    <n v="0"/>
  </r>
  <r>
    <x v="8275"/>
    <n v="52"/>
    <s v="Male"/>
    <s v="USA"/>
    <d v="2023-02-21T22:56:38"/>
    <x v="1"/>
    <n v="3"/>
    <n v="0"/>
    <n v="63"/>
    <n v="5"/>
    <n v="19.22"/>
    <s v=""/>
    <n v="2"/>
    <s v=""/>
    <n v="2"/>
    <n v="0"/>
    <n v="7.9365079365079305E-2"/>
    <n v="9.61"/>
    <x v="1"/>
    <n v="0"/>
  </r>
  <r>
    <x v="8276"/>
    <n v="64"/>
    <s v="Female"/>
    <s v="Canada"/>
    <d v="2024-11-27T20:14:01"/>
    <x v="2"/>
    <n v="0"/>
    <n v="0"/>
    <n v="42"/>
    <n v="3"/>
    <n v="18.95"/>
    <s v=""/>
    <n v="2"/>
    <s v=""/>
    <n v="55"/>
    <n v="0"/>
    <n v="7.1428571428571397E-2"/>
    <n v="9.4749999999999996"/>
    <x v="1"/>
    <n v="0"/>
  </r>
  <r>
    <x v="8277"/>
    <n v="31"/>
    <s v="Female"/>
    <s v="Germany"/>
    <d v="2024-06-20T08:25:58"/>
    <x v="2"/>
    <n v="3"/>
    <n v="0"/>
    <n v="48"/>
    <n v="1"/>
    <n v="18.89"/>
    <s v=""/>
    <n v="2"/>
    <s v=""/>
    <n v="23"/>
    <n v="0"/>
    <n v="2.0833333333333301E-2"/>
    <n v="9.4450000000000003"/>
    <x v="1"/>
    <n v="0"/>
  </r>
  <r>
    <x v="8278"/>
    <n v="42"/>
    <s v="Female"/>
    <s v="UK"/>
    <d v="2024-07-10T16:06:48"/>
    <x v="1"/>
    <n v="3"/>
    <n v="2"/>
    <n v="65"/>
    <n v="3"/>
    <n v="18.760000000000002"/>
    <s v=""/>
    <n v="2"/>
    <s v=""/>
    <n v="10"/>
    <n v="0.66666666666666596"/>
    <n v="4.6153846153846101E-2"/>
    <n v="9.3800000000000008"/>
    <x v="1"/>
    <n v="0"/>
  </r>
  <r>
    <x v="8279"/>
    <n v="27"/>
    <s v="Male"/>
    <s v="Canada"/>
    <d v="2024-12-17T08:55:58"/>
    <x v="3"/>
    <n v="2"/>
    <n v="1"/>
    <n v="51"/>
    <n v="2"/>
    <n v="18.760000000000002"/>
    <s v=""/>
    <n v="2"/>
    <s v=""/>
    <n v="3"/>
    <n v="0.5"/>
    <n v="3.9215686274509803E-2"/>
    <n v="9.3800000000000008"/>
    <x v="1"/>
    <n v="0"/>
  </r>
  <r>
    <x v="8280"/>
    <n v="18"/>
    <s v="Male"/>
    <s v="USA"/>
    <d v="2023-10-30T14:38:43"/>
    <x v="0"/>
    <n v="5"/>
    <n v="1"/>
    <n v="49"/>
    <n v="6"/>
    <n v="18.71"/>
    <s v=""/>
    <n v="2"/>
    <s v=""/>
    <n v="35"/>
    <n v="0.2"/>
    <n v="0.122448979591836"/>
    <n v="9.3550000000000004"/>
    <x v="1"/>
    <n v="0"/>
  </r>
  <r>
    <x v="8281"/>
    <n v="55"/>
    <s v="Female"/>
    <s v="USA"/>
    <d v="2024-06-26T16:17:07"/>
    <x v="1"/>
    <n v="6"/>
    <n v="2"/>
    <n v="68"/>
    <n v="1"/>
    <n v="18.690000000000001"/>
    <s v=""/>
    <n v="2"/>
    <s v=""/>
    <n v="11"/>
    <n v="0.33333333333333298"/>
    <n v="1.47058823529411E-2"/>
    <n v="9.3450000000000006"/>
    <x v="1"/>
    <n v="0"/>
  </r>
  <r>
    <x v="8282"/>
    <n v="58"/>
    <s v="Female"/>
    <s v="Canada"/>
    <d v="2024-03-17T16:29:00"/>
    <x v="3"/>
    <n v="3"/>
    <n v="1"/>
    <n v="57"/>
    <n v="5"/>
    <n v="18.579999999999998"/>
    <s v=""/>
    <n v="2"/>
    <s v=""/>
    <n v="13"/>
    <n v="0.33333333333333298"/>
    <n v="8.7719298245614002E-2"/>
    <n v="9.2899999999999991"/>
    <x v="1"/>
    <n v="0"/>
  </r>
  <r>
    <x v="8283"/>
    <n v="23"/>
    <s v="Male"/>
    <s v="UK"/>
    <d v="2023-05-09T19:04:39"/>
    <x v="3"/>
    <n v="1"/>
    <n v="0"/>
    <n v="51"/>
    <n v="1"/>
    <n v="18.510000000000002"/>
    <s v=""/>
    <n v="2"/>
    <s v=""/>
    <n v="38"/>
    <n v="0"/>
    <n v="1.9607843137254902E-2"/>
    <n v="9.2550000000000008"/>
    <x v="1"/>
    <n v="0"/>
  </r>
  <r>
    <x v="8284"/>
    <n v="27"/>
    <s v="Female"/>
    <s v="USA"/>
    <d v="2024-11-11T23:08:31"/>
    <x v="0"/>
    <n v="3"/>
    <n v="2"/>
    <n v="42"/>
    <n v="2"/>
    <n v="18.48"/>
    <s v=""/>
    <n v="2"/>
    <s v=""/>
    <n v="4"/>
    <n v="0.66666666666666596"/>
    <n v="4.7619047619047603E-2"/>
    <n v="9.24"/>
    <x v="1"/>
    <n v="0"/>
  </r>
  <r>
    <x v="8285"/>
    <n v="28"/>
    <s v="Male"/>
    <s v="USA"/>
    <d v="2023-07-27T16:51:19"/>
    <x v="4"/>
    <n v="5"/>
    <n v="1"/>
    <n v="46"/>
    <n v="1"/>
    <n v="18.350000000000001"/>
    <s v=""/>
    <n v="2"/>
    <s v=""/>
    <n v="25"/>
    <n v="0.2"/>
    <n v="2.1739130434782601E-2"/>
    <n v="9.1750000000000007"/>
    <x v="1"/>
    <n v="0"/>
  </r>
  <r>
    <x v="8286"/>
    <n v="45"/>
    <s v="Male"/>
    <s v="UK"/>
    <d v="2023-06-23T10:48:25"/>
    <x v="5"/>
    <n v="3"/>
    <n v="1"/>
    <n v="44"/>
    <n v="2"/>
    <n v="18.32"/>
    <s v=""/>
    <n v="2"/>
    <s v=""/>
    <n v="47"/>
    <n v="0.33333333333333298"/>
    <n v="4.54545454545454E-2"/>
    <n v="9.16"/>
    <x v="1"/>
    <n v="0"/>
  </r>
  <r>
    <x v="8287"/>
    <n v="27"/>
    <s v="Female"/>
    <s v="USA"/>
    <d v="2023-02-22T13:32:42"/>
    <x v="4"/>
    <n v="4"/>
    <n v="1"/>
    <n v="35"/>
    <n v="1"/>
    <n v="18.23"/>
    <s v=""/>
    <n v="2"/>
    <s v=""/>
    <n v="141"/>
    <n v="0.25"/>
    <n v="2.8571428571428501E-2"/>
    <n v="9.1150000000000002"/>
    <x v="1"/>
    <n v="1"/>
  </r>
  <r>
    <x v="8288"/>
    <n v="28"/>
    <s v="Male"/>
    <s v="UK"/>
    <d v="2024-02-11T18:22:25"/>
    <x v="5"/>
    <n v="2"/>
    <n v="1"/>
    <n v="58"/>
    <n v="4"/>
    <n v="18.170000000000002"/>
    <s v=""/>
    <n v="2"/>
    <s v=""/>
    <n v="63"/>
    <n v="0.5"/>
    <n v="6.8965517241379296E-2"/>
    <n v="9.0850000000000009"/>
    <x v="1"/>
    <n v="0"/>
  </r>
  <r>
    <x v="8289"/>
    <n v="41"/>
    <s v="Male"/>
    <s v="Germany"/>
    <d v="2024-04-26T07:01:21"/>
    <x v="1"/>
    <n v="4"/>
    <n v="0"/>
    <n v="51"/>
    <n v="2"/>
    <n v="18.16"/>
    <s v=""/>
    <n v="2"/>
    <s v=""/>
    <n v="1"/>
    <n v="0"/>
    <n v="3.9215686274509803E-2"/>
    <n v="9.08"/>
    <x v="1"/>
    <n v="0"/>
  </r>
  <r>
    <x v="8290"/>
    <n v="46"/>
    <s v="Female"/>
    <s v="Japan"/>
    <d v="2024-08-15T10:39:54"/>
    <x v="2"/>
    <n v="2"/>
    <n v="0"/>
    <n v="50"/>
    <n v="3"/>
    <n v="18"/>
    <s v=""/>
    <n v="2"/>
    <s v=""/>
    <n v="4"/>
    <n v="0"/>
    <n v="0.06"/>
    <n v="9"/>
    <x v="1"/>
    <n v="0"/>
  </r>
  <r>
    <x v="8291"/>
    <n v="29"/>
    <s v="Female"/>
    <s v="USA"/>
    <d v="2023-01-15T23:11:24"/>
    <x v="2"/>
    <n v="3"/>
    <n v="2"/>
    <n v="58"/>
    <n v="2"/>
    <n v="17.989999999999998"/>
    <s v=""/>
    <n v="2"/>
    <s v=""/>
    <n v="42"/>
    <n v="0.66666666666666596"/>
    <n v="3.4482758620689599E-2"/>
    <n v="8.9949999999999992"/>
    <x v="1"/>
    <n v="0"/>
  </r>
  <r>
    <x v="8292"/>
    <n v="40"/>
    <s v="Male"/>
    <s v="Australia"/>
    <d v="2023-11-09T06:48:16"/>
    <x v="2"/>
    <n v="3"/>
    <n v="1"/>
    <n v="58"/>
    <n v="2"/>
    <n v="17.97"/>
    <s v=""/>
    <n v="2"/>
    <s v=""/>
    <n v="51"/>
    <n v="0.33333333333333298"/>
    <n v="3.4482758620689599E-2"/>
    <n v="8.9849999999999994"/>
    <x v="1"/>
    <n v="0"/>
  </r>
  <r>
    <x v="8293"/>
    <n v="28"/>
    <s v="Female"/>
    <s v="France"/>
    <d v="2024-12-22T04:16:56"/>
    <x v="4"/>
    <n v="6"/>
    <n v="1"/>
    <n v="54"/>
    <n v="4"/>
    <n v="17.940000000000001"/>
    <s v=""/>
    <n v="2"/>
    <s v=""/>
    <n v="7"/>
    <n v="0.16666666666666599"/>
    <n v="7.4074074074074001E-2"/>
    <n v="8.9700000000000006"/>
    <x v="1"/>
    <n v="0"/>
  </r>
  <r>
    <x v="8294"/>
    <n v="18"/>
    <s v="Female"/>
    <s v="Australia"/>
    <d v="2024-05-29T18:05:22"/>
    <x v="4"/>
    <n v="3"/>
    <n v="1"/>
    <n v="43"/>
    <n v="2"/>
    <n v="17.809999999999999"/>
    <s v=""/>
    <n v="2"/>
    <s v=""/>
    <n v="8"/>
    <n v="0.33333333333333298"/>
    <n v="4.6511627906976702E-2"/>
    <n v="8.9049999999999994"/>
    <x v="1"/>
    <n v="0"/>
  </r>
  <r>
    <x v="8295"/>
    <n v="58"/>
    <s v="Male"/>
    <s v="Canada"/>
    <d v="2024-10-17T11:21:03"/>
    <x v="0"/>
    <n v="3"/>
    <n v="1"/>
    <n v="54"/>
    <n v="1"/>
    <n v="17.690000000000001"/>
    <s v=""/>
    <n v="2"/>
    <s v=""/>
    <n v="40"/>
    <n v="0.33333333333333298"/>
    <n v="1.85185185185185E-2"/>
    <n v="8.8450000000000006"/>
    <x v="1"/>
    <n v="0"/>
  </r>
  <r>
    <x v="8296"/>
    <n v="23"/>
    <s v="Male"/>
    <s v="UK"/>
    <d v="2023-07-14T22:13:47"/>
    <x v="2"/>
    <n v="1"/>
    <n v="1"/>
    <n v="49"/>
    <n v="2"/>
    <n v="17.670000000000002"/>
    <s v=""/>
    <n v="2"/>
    <s v=""/>
    <n v="14"/>
    <n v="1"/>
    <n v="4.08163265306122E-2"/>
    <n v="8.8350000000000009"/>
    <x v="1"/>
    <n v="0"/>
  </r>
  <r>
    <x v="8297"/>
    <n v="25"/>
    <s v="Female"/>
    <s v="USA"/>
    <d v="2024-01-05T14:14:21"/>
    <x v="2"/>
    <n v="1"/>
    <n v="1"/>
    <n v="47"/>
    <n v="0"/>
    <n v="17.670000000000002"/>
    <s v=""/>
    <n v="2"/>
    <s v=""/>
    <n v="6"/>
    <n v="1"/>
    <n v="0"/>
    <n v="8.8350000000000009"/>
    <x v="1"/>
    <n v="0"/>
  </r>
  <r>
    <x v="8298"/>
    <n v="50"/>
    <s v="Male"/>
    <s v="Germany"/>
    <d v="2023-08-06T20:41:45"/>
    <x v="3"/>
    <n v="5"/>
    <n v="0"/>
    <n v="57"/>
    <n v="1"/>
    <n v="17.559999999999999"/>
    <s v=""/>
    <n v="2"/>
    <s v=""/>
    <n v="13"/>
    <n v="0"/>
    <n v="1.7543859649122799E-2"/>
    <n v="8.7799999999999994"/>
    <x v="1"/>
    <n v="0"/>
  </r>
  <r>
    <x v="8299"/>
    <n v="49"/>
    <s v="Female"/>
    <s v="Australia"/>
    <d v="2024-11-29T04:21:23"/>
    <x v="2"/>
    <n v="2"/>
    <n v="1"/>
    <n v="55"/>
    <n v="2"/>
    <n v="17.5"/>
    <s v=""/>
    <n v="2"/>
    <s v=""/>
    <n v="41"/>
    <n v="0.5"/>
    <n v="3.6363636363636299E-2"/>
    <n v="8.75"/>
    <x v="1"/>
    <n v="0"/>
  </r>
  <r>
    <x v="8300"/>
    <n v="29"/>
    <s v="Female"/>
    <s v="France"/>
    <d v="2024-03-07T08:15:46"/>
    <x v="2"/>
    <n v="3"/>
    <n v="3"/>
    <n v="52"/>
    <n v="3"/>
    <n v="17.47"/>
    <s v=""/>
    <n v="2"/>
    <s v=""/>
    <n v="12"/>
    <n v="1"/>
    <n v="5.7692307692307598E-2"/>
    <n v="8.7349999999999994"/>
    <x v="1"/>
    <n v="0"/>
  </r>
  <r>
    <x v="8301"/>
    <n v="32"/>
    <s v="Female"/>
    <s v="USA"/>
    <d v="2024-09-13T19:54:13"/>
    <x v="3"/>
    <n v="1"/>
    <n v="0"/>
    <n v="57"/>
    <n v="2"/>
    <n v="17.2"/>
    <s v=""/>
    <n v="2"/>
    <s v=""/>
    <n v="56"/>
    <n v="0"/>
    <n v="3.5087719298245598E-2"/>
    <n v="8.6"/>
    <x v="1"/>
    <n v="0"/>
  </r>
  <r>
    <x v="8302"/>
    <n v="40"/>
    <s v="Female"/>
    <s v="USA"/>
    <d v="2024-06-03T01:45:29"/>
    <x v="3"/>
    <n v="3"/>
    <n v="1"/>
    <n v="54"/>
    <n v="4"/>
    <n v="17.149999999999999"/>
    <s v=""/>
    <n v="2"/>
    <s v=""/>
    <n v="62"/>
    <n v="0.33333333333333298"/>
    <n v="7.4074074074074001E-2"/>
    <n v="8.5749999999999993"/>
    <x v="1"/>
    <n v="0"/>
  </r>
  <r>
    <x v="8303"/>
    <n v="34"/>
    <s v="Male"/>
    <s v="USA"/>
    <d v="2024-07-04T17:01:17"/>
    <x v="1"/>
    <n v="2"/>
    <n v="2"/>
    <n v="56"/>
    <n v="3"/>
    <n v="17.09"/>
    <s v=""/>
    <n v="2"/>
    <s v=""/>
    <n v="40"/>
    <n v="1"/>
    <n v="5.3571428571428499E-2"/>
    <n v="8.5449999999999999"/>
    <x v="1"/>
    <n v="0"/>
  </r>
  <r>
    <x v="8304"/>
    <n v="19"/>
    <s v="Female"/>
    <s v="Australia"/>
    <d v="2024-05-25T08:57:39"/>
    <x v="4"/>
    <n v="2"/>
    <n v="0"/>
    <n v="41"/>
    <n v="2"/>
    <n v="16.95"/>
    <s v=""/>
    <n v="2"/>
    <s v=""/>
    <n v="18"/>
    <n v="0"/>
    <n v="4.8780487804878002E-2"/>
    <n v="8.4749999999999996"/>
    <x v="1"/>
    <n v="0"/>
  </r>
  <r>
    <x v="8305"/>
    <n v="44"/>
    <s v="Female"/>
    <s v="USA"/>
    <d v="2023-11-16T06:43:07"/>
    <x v="2"/>
    <n v="3"/>
    <n v="0"/>
    <n v="62"/>
    <n v="2"/>
    <n v="16.850000000000001"/>
    <s v=""/>
    <n v="2"/>
    <s v=""/>
    <n v="8"/>
    <n v="0"/>
    <n v="3.2258064516128997E-2"/>
    <n v="8.4250000000000007"/>
    <x v="1"/>
    <n v="1"/>
  </r>
  <r>
    <x v="8306"/>
    <n v="28"/>
    <s v="Female"/>
    <s v="France"/>
    <d v="2023-09-12T08:46:07"/>
    <x v="5"/>
    <n v="2"/>
    <n v="1"/>
    <n v="53"/>
    <n v="2"/>
    <n v="16.78"/>
    <s v=""/>
    <n v="2"/>
    <s v=""/>
    <n v="10"/>
    <n v="0.5"/>
    <n v="3.7735849056603703E-2"/>
    <n v="8.39"/>
    <x v="1"/>
    <n v="0"/>
  </r>
  <r>
    <x v="8307"/>
    <n v="44"/>
    <s v="Female"/>
    <s v="Germany"/>
    <d v="2023-08-28T06:39:31"/>
    <x v="1"/>
    <n v="3"/>
    <n v="1"/>
    <n v="48"/>
    <n v="1"/>
    <n v="16.75"/>
    <s v=""/>
    <n v="2"/>
    <s v=""/>
    <n v="1"/>
    <n v="0.33333333333333298"/>
    <n v="2.0833333333333301E-2"/>
    <n v="8.375"/>
    <x v="1"/>
    <n v="0"/>
  </r>
  <r>
    <x v="8308"/>
    <n v="44"/>
    <s v="Male"/>
    <s v="UK"/>
    <d v="2023-03-21T18:13:10"/>
    <x v="0"/>
    <n v="3"/>
    <n v="0"/>
    <n v="51"/>
    <n v="2"/>
    <n v="16.53"/>
    <s v=""/>
    <n v="2"/>
    <s v=""/>
    <n v="55"/>
    <n v="0"/>
    <n v="3.9215686274509803E-2"/>
    <n v="8.2650000000000006"/>
    <x v="1"/>
    <n v="0"/>
  </r>
  <r>
    <x v="8309"/>
    <n v="18"/>
    <s v="Male"/>
    <s v="USA"/>
    <d v="2023-12-28T13:30:11"/>
    <x v="3"/>
    <n v="4"/>
    <n v="2"/>
    <n v="60"/>
    <n v="2"/>
    <n v="16.28"/>
    <s v=""/>
    <n v="2"/>
    <s v=""/>
    <n v="29"/>
    <n v="0.5"/>
    <n v="3.3333333333333298E-2"/>
    <n v="8.14"/>
    <x v="1"/>
    <n v="1"/>
  </r>
  <r>
    <x v="8310"/>
    <n v="28"/>
    <s v="Male"/>
    <s v="UK"/>
    <d v="2023-05-05T05:34:06"/>
    <x v="5"/>
    <n v="2"/>
    <n v="0"/>
    <n v="57"/>
    <n v="2"/>
    <n v="16.27"/>
    <s v=""/>
    <n v="2"/>
    <s v=""/>
    <n v="14"/>
    <n v="0"/>
    <n v="3.5087719298245598E-2"/>
    <n v="8.1349999999999998"/>
    <x v="1"/>
    <n v="0"/>
  </r>
  <r>
    <x v="8311"/>
    <n v="41"/>
    <s v="Male"/>
    <s v="UK"/>
    <d v="2024-09-12T05:56:26"/>
    <x v="3"/>
    <n v="3"/>
    <n v="1"/>
    <n v="65"/>
    <n v="2"/>
    <n v="16.25"/>
    <s v=""/>
    <n v="2"/>
    <s v=""/>
    <n v="35"/>
    <n v="0.33333333333333298"/>
    <n v="3.0769230769230702E-2"/>
    <n v="8.125"/>
    <x v="1"/>
    <n v="0"/>
  </r>
  <r>
    <x v="8312"/>
    <n v="29"/>
    <s v="Female"/>
    <s v="USA"/>
    <d v="2023-03-01T09:04:44"/>
    <x v="0"/>
    <n v="5"/>
    <n v="3"/>
    <n v="44"/>
    <n v="4"/>
    <n v="16.23"/>
    <s v=""/>
    <n v="2"/>
    <s v=""/>
    <n v="22"/>
    <n v="0.6"/>
    <n v="9.0909090909090898E-2"/>
    <n v="8.1150000000000002"/>
    <x v="1"/>
    <n v="0"/>
  </r>
  <r>
    <x v="8313"/>
    <n v="32"/>
    <s v="Male"/>
    <s v="Germany"/>
    <d v="2023-07-07T15:00:55"/>
    <x v="4"/>
    <n v="2"/>
    <n v="0"/>
    <n v="51"/>
    <n v="5"/>
    <n v="16.16"/>
    <s v=""/>
    <n v="2"/>
    <s v=""/>
    <n v="8"/>
    <n v="0"/>
    <n v="9.8039215686274495E-2"/>
    <n v="8.08"/>
    <x v="1"/>
    <n v="0"/>
  </r>
  <r>
    <x v="8314"/>
    <n v="22"/>
    <s v="Female"/>
    <s v="USA"/>
    <d v="2024-11-27T18:46:25"/>
    <x v="5"/>
    <n v="3"/>
    <n v="1"/>
    <n v="37"/>
    <n v="4"/>
    <n v="16.11"/>
    <s v=""/>
    <n v="2"/>
    <s v=""/>
    <n v="20"/>
    <n v="0.33333333333333298"/>
    <n v="0.108108108108108"/>
    <n v="8.0549999999999997"/>
    <x v="1"/>
    <n v="0"/>
  </r>
  <r>
    <x v="8315"/>
    <n v="32"/>
    <s v="Female"/>
    <s v="France"/>
    <d v="2023-04-21T14:30:04"/>
    <x v="2"/>
    <n v="5"/>
    <n v="0"/>
    <n v="49"/>
    <n v="3"/>
    <n v="16.079999999999998"/>
    <s v=""/>
    <n v="2"/>
    <s v=""/>
    <n v="11"/>
    <n v="0"/>
    <n v="6.1224489795918297E-2"/>
    <n v="8.0399999999999991"/>
    <x v="1"/>
    <n v="0"/>
  </r>
  <r>
    <x v="8316"/>
    <n v="34"/>
    <s v="Male"/>
    <s v="Germany"/>
    <d v="2024-07-08T17:23:22"/>
    <x v="5"/>
    <n v="5"/>
    <n v="2"/>
    <n v="50"/>
    <n v="2"/>
    <n v="15.96"/>
    <s v=""/>
    <n v="2"/>
    <s v=""/>
    <n v="5"/>
    <n v="0.4"/>
    <n v="0.04"/>
    <n v="7.98"/>
    <x v="1"/>
    <n v="0"/>
  </r>
  <r>
    <x v="8317"/>
    <n v="50"/>
    <s v="Female"/>
    <s v="USA"/>
    <d v="2023-07-03T04:25:35"/>
    <x v="2"/>
    <n v="6"/>
    <n v="2"/>
    <n v="54"/>
    <n v="3"/>
    <n v="15.94"/>
    <s v=""/>
    <n v="2"/>
    <s v=""/>
    <n v="28"/>
    <n v="0.33333333333333298"/>
    <n v="5.5555555555555497E-2"/>
    <n v="7.97"/>
    <x v="1"/>
    <n v="0"/>
  </r>
  <r>
    <x v="8318"/>
    <n v="24"/>
    <s v="Male"/>
    <s v="Germany"/>
    <d v="2023-08-13T04:32:54"/>
    <x v="1"/>
    <n v="3"/>
    <n v="2"/>
    <n v="44"/>
    <n v="2"/>
    <n v="15.94"/>
    <s v=""/>
    <n v="2"/>
    <s v=""/>
    <n v="5"/>
    <n v="0.66666666666666596"/>
    <n v="4.54545454545454E-2"/>
    <n v="7.97"/>
    <x v="1"/>
    <n v="0"/>
  </r>
  <r>
    <x v="8319"/>
    <n v="50"/>
    <s v="Female"/>
    <s v="USA"/>
    <d v="2024-11-15T01:36:29"/>
    <x v="2"/>
    <n v="1"/>
    <n v="1"/>
    <n v="50"/>
    <n v="3"/>
    <n v="15.81"/>
    <s v=""/>
    <n v="2"/>
    <s v=""/>
    <n v="68"/>
    <n v="1"/>
    <n v="0.06"/>
    <n v="7.9050000000000002"/>
    <x v="1"/>
    <n v="0"/>
  </r>
  <r>
    <x v="8320"/>
    <n v="37"/>
    <s v="Female"/>
    <s v="France"/>
    <d v="2024-05-28T17:16:03"/>
    <x v="1"/>
    <n v="4"/>
    <n v="2"/>
    <n v="48"/>
    <n v="6"/>
    <n v="15.66"/>
    <s v=""/>
    <n v="2"/>
    <s v=""/>
    <n v="0"/>
    <n v="0.5"/>
    <n v="0.125"/>
    <n v="7.83"/>
    <x v="1"/>
    <n v="0"/>
  </r>
  <r>
    <x v="8321"/>
    <n v="21"/>
    <s v="Female"/>
    <s v="Germany"/>
    <d v="2024-06-10T04:35:33"/>
    <x v="0"/>
    <n v="2"/>
    <n v="0"/>
    <n v="47"/>
    <n v="2"/>
    <n v="15.61"/>
    <s v=""/>
    <n v="2"/>
    <s v=""/>
    <n v="44"/>
    <n v="0"/>
    <n v="4.2553191489361701E-2"/>
    <n v="7.8049999999999997"/>
    <x v="1"/>
    <n v="0"/>
  </r>
  <r>
    <x v="8322"/>
    <n v="50"/>
    <s v="Male"/>
    <s v="France"/>
    <d v="2023-03-26T07:43:43"/>
    <x v="1"/>
    <n v="5"/>
    <n v="3"/>
    <n v="47"/>
    <n v="2"/>
    <n v="15.6"/>
    <s v=""/>
    <n v="2"/>
    <s v=""/>
    <n v="68"/>
    <n v="0.6"/>
    <n v="4.2553191489361701E-2"/>
    <n v="7.8"/>
    <x v="1"/>
    <n v="0"/>
  </r>
  <r>
    <x v="8323"/>
    <n v="56"/>
    <s v="Male"/>
    <s v="UK"/>
    <d v="2024-05-21T07:07:57"/>
    <x v="5"/>
    <n v="2"/>
    <n v="0"/>
    <n v="54"/>
    <n v="1"/>
    <n v="15.45"/>
    <s v=""/>
    <n v="2"/>
    <s v=""/>
    <n v="10"/>
    <n v="0"/>
    <n v="1.85185185185185E-2"/>
    <n v="7.7249999999999996"/>
    <x v="1"/>
    <n v="0"/>
  </r>
  <r>
    <x v="8324"/>
    <n v="26"/>
    <s v="Male"/>
    <s v="USA"/>
    <d v="2023-02-27T14:44:07"/>
    <x v="1"/>
    <n v="7"/>
    <n v="5"/>
    <n v="48"/>
    <n v="3"/>
    <n v="15.42"/>
    <s v=""/>
    <n v="2"/>
    <s v=""/>
    <n v="19"/>
    <n v="0.71428571428571397"/>
    <n v="6.25E-2"/>
    <n v="7.71"/>
    <x v="1"/>
    <n v="0"/>
  </r>
  <r>
    <x v="8325"/>
    <n v="37"/>
    <s v="Female"/>
    <s v="UK"/>
    <d v="2023-02-05T14:10:16"/>
    <x v="2"/>
    <n v="5"/>
    <n v="1"/>
    <n v="55"/>
    <n v="1"/>
    <n v="15.39"/>
    <s v=""/>
    <n v="2"/>
    <s v=""/>
    <n v="42"/>
    <n v="0.2"/>
    <n v="1.8181818181818101E-2"/>
    <n v="7.6950000000000003"/>
    <x v="1"/>
    <n v="0"/>
  </r>
  <r>
    <x v="8326"/>
    <n v="23"/>
    <s v="Female"/>
    <s v="Australia"/>
    <d v="2023-10-30T02:57:51"/>
    <x v="2"/>
    <n v="3"/>
    <n v="1"/>
    <n v="51"/>
    <n v="1"/>
    <n v="15.3"/>
    <s v=""/>
    <n v="2"/>
    <s v=""/>
    <n v="29"/>
    <n v="0.33333333333333298"/>
    <n v="1.9607843137254902E-2"/>
    <n v="7.65"/>
    <x v="1"/>
    <n v="0"/>
  </r>
  <r>
    <x v="8327"/>
    <n v="28"/>
    <s v="Female"/>
    <s v="France"/>
    <d v="2024-11-27T02:42:44"/>
    <x v="4"/>
    <n v="4"/>
    <n v="2"/>
    <n v="58"/>
    <n v="2"/>
    <n v="15.18"/>
    <s v=""/>
    <n v="2"/>
    <s v=""/>
    <n v="7"/>
    <n v="0.5"/>
    <n v="3.4482758620689599E-2"/>
    <n v="7.59"/>
    <x v="1"/>
    <n v="0"/>
  </r>
  <r>
    <x v="8328"/>
    <n v="29"/>
    <s v="Female"/>
    <s v="USA"/>
    <d v="2023-07-16T12:11:35"/>
    <x v="5"/>
    <n v="5"/>
    <n v="1"/>
    <n v="56"/>
    <n v="3"/>
    <n v="15.09"/>
    <s v=""/>
    <n v="2"/>
    <s v=""/>
    <n v="4"/>
    <n v="0.2"/>
    <n v="5.3571428571428499E-2"/>
    <n v="7.5449999999999999"/>
    <x v="1"/>
    <n v="0"/>
  </r>
  <r>
    <x v="8329"/>
    <n v="56"/>
    <s v="Female"/>
    <s v="France"/>
    <d v="2024-09-22T20:00:06"/>
    <x v="0"/>
    <n v="3"/>
    <n v="1"/>
    <n v="41"/>
    <n v="3"/>
    <n v="15.08"/>
    <s v=""/>
    <n v="2"/>
    <s v=""/>
    <n v="28"/>
    <n v="0.33333333333333298"/>
    <n v="7.3170731707316999E-2"/>
    <n v="7.54"/>
    <x v="1"/>
    <n v="0"/>
  </r>
  <r>
    <x v="8330"/>
    <n v="38"/>
    <s v="Female"/>
    <s v="USA"/>
    <d v="2024-08-26T05:06:23"/>
    <x v="2"/>
    <n v="4"/>
    <n v="1"/>
    <n v="58"/>
    <n v="2"/>
    <n v="15.06"/>
    <s v=""/>
    <n v="2"/>
    <s v=""/>
    <n v="51"/>
    <n v="0.25"/>
    <n v="3.4482758620689599E-2"/>
    <n v="7.53"/>
    <x v="1"/>
    <n v="0"/>
  </r>
  <r>
    <x v="8331"/>
    <n v="20"/>
    <s v="Male"/>
    <s v="USA"/>
    <d v="2023-08-18T18:52:46"/>
    <x v="3"/>
    <n v="2"/>
    <n v="1"/>
    <n v="48"/>
    <n v="5"/>
    <n v="15.01"/>
    <s v=""/>
    <n v="2"/>
    <s v=""/>
    <n v="21"/>
    <n v="0.5"/>
    <n v="0.10416666666666601"/>
    <n v="7.5049999999999999"/>
    <x v="1"/>
    <n v="0"/>
  </r>
  <r>
    <x v="8332"/>
    <n v="50"/>
    <s v="Female"/>
    <s v="Australia"/>
    <d v="2024-12-03T09:06:17"/>
    <x v="2"/>
    <n v="3"/>
    <n v="3"/>
    <n v="48"/>
    <n v="2"/>
    <n v="14.83"/>
    <s v=""/>
    <n v="2"/>
    <s v=""/>
    <n v="1"/>
    <n v="1"/>
    <n v="4.1666666666666602E-2"/>
    <n v="7.415"/>
    <x v="1"/>
    <n v="1"/>
  </r>
  <r>
    <x v="8333"/>
    <n v="33"/>
    <s v="Female"/>
    <s v="USA"/>
    <d v="2023-07-23T00:25:34"/>
    <x v="3"/>
    <n v="2"/>
    <n v="0"/>
    <n v="35"/>
    <n v="5"/>
    <n v="14.8"/>
    <s v=""/>
    <n v="2"/>
    <s v=""/>
    <n v="5"/>
    <n v="0"/>
    <n v="0.14285714285714199"/>
    <n v="7.4"/>
    <x v="1"/>
    <n v="1"/>
  </r>
  <r>
    <x v="8334"/>
    <n v="18"/>
    <s v="Male"/>
    <s v="USA"/>
    <d v="2024-10-10T17:16:39"/>
    <x v="0"/>
    <n v="2"/>
    <n v="1"/>
    <n v="50"/>
    <n v="1"/>
    <n v="14.78"/>
    <s v=""/>
    <n v="2"/>
    <s v=""/>
    <n v="11"/>
    <n v="0.5"/>
    <n v="0.02"/>
    <n v="7.39"/>
    <x v="1"/>
    <n v="0"/>
  </r>
  <r>
    <x v="8335"/>
    <n v="43"/>
    <s v="Female"/>
    <s v="USA"/>
    <d v="2023-11-04T05:36:52"/>
    <x v="3"/>
    <n v="2"/>
    <n v="0"/>
    <n v="52"/>
    <n v="1"/>
    <n v="14.69"/>
    <s v=""/>
    <n v="2"/>
    <s v=""/>
    <n v="13"/>
    <n v="0"/>
    <n v="1.9230769230769201E-2"/>
    <n v="7.3449999999999998"/>
    <x v="1"/>
    <n v="0"/>
  </r>
  <r>
    <x v="8336"/>
    <n v="34"/>
    <s v="Male"/>
    <s v="USA"/>
    <d v="2023-05-15T09:24:32"/>
    <x v="3"/>
    <n v="1"/>
    <n v="0"/>
    <n v="51"/>
    <n v="2"/>
    <n v="14.54"/>
    <s v=""/>
    <n v="2"/>
    <s v=""/>
    <n v="23"/>
    <n v="0"/>
    <n v="3.9215686274509803E-2"/>
    <n v="7.27"/>
    <x v="1"/>
    <n v="0"/>
  </r>
  <r>
    <x v="8337"/>
    <n v="45"/>
    <s v="Female"/>
    <s v="Australia"/>
    <d v="2024-03-19T09:22:00"/>
    <x v="3"/>
    <n v="2"/>
    <n v="0"/>
    <n v="66"/>
    <n v="2"/>
    <n v="14.53"/>
    <s v=""/>
    <n v="2"/>
    <s v=""/>
    <n v="37"/>
    <n v="0"/>
    <n v="3.03030303030303E-2"/>
    <n v="7.2649999999999997"/>
    <x v="1"/>
    <n v="0"/>
  </r>
  <r>
    <x v="8338"/>
    <n v="24"/>
    <s v="Female"/>
    <s v="UK"/>
    <d v="2024-01-06T16:31:17"/>
    <x v="0"/>
    <n v="1"/>
    <n v="0"/>
    <n v="70"/>
    <n v="2"/>
    <n v="14.5"/>
    <s v=""/>
    <n v="2"/>
    <s v=""/>
    <n v="24"/>
    <n v="0"/>
    <n v="2.8571428571428501E-2"/>
    <n v="7.25"/>
    <x v="1"/>
    <n v="0"/>
  </r>
  <r>
    <x v="8339"/>
    <n v="37"/>
    <s v="Female"/>
    <s v="Germany"/>
    <d v="2023-04-01T19:57:42"/>
    <x v="4"/>
    <n v="1"/>
    <n v="0"/>
    <n v="41"/>
    <n v="2"/>
    <n v="14.36"/>
    <s v=""/>
    <n v="2"/>
    <s v=""/>
    <n v="8"/>
    <n v="0"/>
    <n v="4.8780487804878002E-2"/>
    <n v="7.18"/>
    <x v="1"/>
    <n v="0"/>
  </r>
  <r>
    <x v="8340"/>
    <n v="18"/>
    <s v="Female"/>
    <s v="USA"/>
    <d v="2023-07-24T12:55:45"/>
    <x v="4"/>
    <n v="3"/>
    <n v="1"/>
    <n v="71"/>
    <n v="2"/>
    <n v="14.36"/>
    <s v=""/>
    <n v="2"/>
    <s v=""/>
    <n v="81"/>
    <n v="0.33333333333333298"/>
    <n v="2.8169014084507001E-2"/>
    <n v="7.18"/>
    <x v="1"/>
    <n v="0"/>
  </r>
  <r>
    <x v="8341"/>
    <n v="54"/>
    <s v="Male"/>
    <s v="USA"/>
    <d v="2024-07-13T01:03:29"/>
    <x v="4"/>
    <n v="2"/>
    <n v="1"/>
    <n v="38"/>
    <n v="1"/>
    <n v="14.29"/>
    <s v=""/>
    <n v="2"/>
    <s v=""/>
    <n v="1"/>
    <n v="0.5"/>
    <n v="2.6315789473684199E-2"/>
    <n v="7.1449999999999996"/>
    <x v="1"/>
    <n v="0"/>
  </r>
  <r>
    <x v="8342"/>
    <n v="52"/>
    <s v="Male"/>
    <s v="USA"/>
    <d v="2023-07-20T03:48:01"/>
    <x v="0"/>
    <n v="2"/>
    <n v="0"/>
    <n v="42"/>
    <n v="0"/>
    <n v="14.26"/>
    <s v=""/>
    <n v="2"/>
    <s v=""/>
    <n v="17"/>
    <n v="0"/>
    <n v="0"/>
    <n v="7.13"/>
    <x v="1"/>
    <n v="0"/>
  </r>
  <r>
    <x v="8343"/>
    <n v="41"/>
    <s v="Male"/>
    <s v="Australia"/>
    <d v="2024-03-03T19:34:32"/>
    <x v="2"/>
    <n v="0"/>
    <n v="0"/>
    <n v="47"/>
    <n v="1"/>
    <n v="14.17"/>
    <s v=""/>
    <n v="2"/>
    <s v=""/>
    <n v="21"/>
    <n v="0"/>
    <n v="2.1276595744680799E-2"/>
    <n v="7.085"/>
    <x v="1"/>
    <n v="0"/>
  </r>
  <r>
    <x v="8344"/>
    <n v="18"/>
    <s v="Female"/>
    <s v="Australia"/>
    <d v="2024-09-13T14:03:47"/>
    <x v="2"/>
    <n v="3"/>
    <n v="1"/>
    <n v="58"/>
    <n v="1"/>
    <n v="14.02"/>
    <s v=""/>
    <n v="2"/>
    <s v=""/>
    <n v="51"/>
    <n v="0.33333333333333298"/>
    <n v="1.72413793103448E-2"/>
    <n v="7.01"/>
    <x v="1"/>
    <n v="0"/>
  </r>
  <r>
    <x v="8345"/>
    <n v="30"/>
    <s v="Male"/>
    <s v="USA"/>
    <d v="2023-07-02T15:17:07"/>
    <x v="5"/>
    <n v="2"/>
    <n v="0"/>
    <n v="44"/>
    <n v="1"/>
    <n v="13.87"/>
    <s v=""/>
    <n v="2"/>
    <s v=""/>
    <n v="23"/>
    <n v="0"/>
    <n v="2.27272727272727E-2"/>
    <n v="6.9349999999999996"/>
    <x v="1"/>
    <n v="0"/>
  </r>
  <r>
    <x v="8346"/>
    <n v="45"/>
    <s v="Male"/>
    <s v="USA"/>
    <d v="2023-06-07T19:33:20"/>
    <x v="5"/>
    <n v="4"/>
    <n v="2"/>
    <n v="64"/>
    <n v="1"/>
    <n v="13.85"/>
    <s v=""/>
    <n v="2"/>
    <s v=""/>
    <n v="4"/>
    <n v="0.5"/>
    <n v="1.5625E-2"/>
    <n v="6.9249999999999998"/>
    <x v="1"/>
    <n v="0"/>
  </r>
  <r>
    <x v="8347"/>
    <n v="49"/>
    <s v="Female"/>
    <s v="USA"/>
    <d v="2023-12-06T17:19:10"/>
    <x v="3"/>
    <n v="1"/>
    <n v="0"/>
    <n v="57"/>
    <n v="3"/>
    <n v="13.76"/>
    <s v=""/>
    <n v="2"/>
    <s v=""/>
    <n v="11"/>
    <n v="0"/>
    <n v="5.2631578947368397E-2"/>
    <n v="6.88"/>
    <x v="1"/>
    <n v="0"/>
  </r>
  <r>
    <x v="8348"/>
    <n v="43"/>
    <s v="Female"/>
    <s v="France"/>
    <d v="2023-10-03T20:11:30"/>
    <x v="5"/>
    <n v="4"/>
    <n v="1"/>
    <n v="50"/>
    <n v="3"/>
    <n v="13.75"/>
    <s v=""/>
    <n v="2"/>
    <s v=""/>
    <n v="23"/>
    <n v="0.25"/>
    <n v="0.06"/>
    <n v="6.875"/>
    <x v="1"/>
    <n v="0"/>
  </r>
  <r>
    <x v="8349"/>
    <n v="36"/>
    <s v="Female"/>
    <s v="Australia"/>
    <d v="2024-05-17T03:50:40"/>
    <x v="2"/>
    <n v="1"/>
    <n v="0"/>
    <n v="37"/>
    <n v="1"/>
    <n v="13.69"/>
    <s v=""/>
    <n v="2"/>
    <s v=""/>
    <n v="3"/>
    <n v="0"/>
    <n v="2.7027027027027001E-2"/>
    <n v="6.8449999999999998"/>
    <x v="1"/>
    <n v="0"/>
  </r>
  <r>
    <x v="8350"/>
    <n v="19"/>
    <s v="Female"/>
    <s v="Canada"/>
    <d v="2024-10-05T23:23:17"/>
    <x v="2"/>
    <n v="2"/>
    <n v="0"/>
    <n v="53"/>
    <n v="4"/>
    <n v="13.69"/>
    <s v=""/>
    <n v="2"/>
    <s v=""/>
    <n v="30"/>
    <n v="0"/>
    <n v="7.5471698113207503E-2"/>
    <n v="6.8449999999999998"/>
    <x v="1"/>
    <n v="1"/>
  </r>
  <r>
    <x v="8351"/>
    <n v="37"/>
    <s v="Female"/>
    <s v="France"/>
    <d v="2024-09-18T21:05:38"/>
    <x v="1"/>
    <n v="0"/>
    <n v="0"/>
    <n v="50"/>
    <n v="4"/>
    <n v="13.68"/>
    <s v=""/>
    <n v="2"/>
    <s v=""/>
    <n v="9"/>
    <n v="0"/>
    <n v="0.08"/>
    <n v="6.84"/>
    <x v="1"/>
    <n v="0"/>
  </r>
  <r>
    <x v="8352"/>
    <n v="29"/>
    <s v="Male"/>
    <s v="USA"/>
    <d v="2024-10-30T19:07:03"/>
    <x v="0"/>
    <n v="1"/>
    <n v="0"/>
    <n v="43"/>
    <n v="3"/>
    <n v="13.63"/>
    <s v=""/>
    <n v="2"/>
    <s v=""/>
    <n v="11"/>
    <n v="0"/>
    <n v="6.9767441860465101E-2"/>
    <n v="6.8150000000000004"/>
    <x v="1"/>
    <n v="0"/>
  </r>
  <r>
    <x v="8353"/>
    <n v="55"/>
    <s v="Female"/>
    <s v="Australia"/>
    <d v="2023-11-12T16:34:17"/>
    <x v="2"/>
    <n v="3"/>
    <n v="1"/>
    <n v="55"/>
    <n v="2"/>
    <n v="13.59"/>
    <s v=""/>
    <n v="2"/>
    <s v=""/>
    <n v="18"/>
    <n v="0.33333333333333298"/>
    <n v="3.6363636363636299E-2"/>
    <n v="6.7949999999999999"/>
    <x v="1"/>
    <n v="0"/>
  </r>
  <r>
    <x v="8354"/>
    <n v="30"/>
    <s v="Female"/>
    <s v="Canada"/>
    <d v="2024-01-17T10:57:46"/>
    <x v="3"/>
    <n v="5"/>
    <n v="2"/>
    <n v="54"/>
    <n v="4"/>
    <n v="13.54"/>
    <s v=""/>
    <n v="2"/>
    <s v=""/>
    <n v="26"/>
    <n v="0.4"/>
    <n v="7.4074074074074001E-2"/>
    <n v="6.77"/>
    <x v="1"/>
    <n v="0"/>
  </r>
  <r>
    <x v="8355"/>
    <n v="27"/>
    <s v="Female"/>
    <s v="UK"/>
    <d v="2024-12-06T14:29:28"/>
    <x v="1"/>
    <n v="1"/>
    <n v="0"/>
    <n v="42"/>
    <n v="3"/>
    <n v="13.49"/>
    <s v=""/>
    <n v="2"/>
    <s v=""/>
    <n v="5"/>
    <n v="0"/>
    <n v="7.1428571428571397E-2"/>
    <n v="6.7450000000000001"/>
    <x v="1"/>
    <n v="0"/>
  </r>
  <r>
    <x v="8356"/>
    <n v="36"/>
    <s v="Female"/>
    <s v="USA"/>
    <d v="2024-03-28T18:13:32"/>
    <x v="2"/>
    <n v="3"/>
    <n v="1"/>
    <n v="46"/>
    <n v="3"/>
    <n v="13.23"/>
    <s v=""/>
    <n v="2"/>
    <s v=""/>
    <n v="59"/>
    <n v="0.33333333333333298"/>
    <n v="6.5217391304347797E-2"/>
    <n v="6.6150000000000002"/>
    <x v="1"/>
    <n v="0"/>
  </r>
  <r>
    <x v="8357"/>
    <n v="54"/>
    <s v="Female"/>
    <s v="UK"/>
    <d v="2024-09-27T00:45:00"/>
    <x v="3"/>
    <n v="1"/>
    <n v="0"/>
    <n v="51"/>
    <n v="4"/>
    <n v="13.12"/>
    <s v=""/>
    <n v="2"/>
    <s v=""/>
    <n v="18"/>
    <n v="0"/>
    <n v="7.8431372549019607E-2"/>
    <n v="6.56"/>
    <x v="1"/>
    <n v="0"/>
  </r>
  <r>
    <x v="8358"/>
    <n v="38"/>
    <s v="Female"/>
    <s v="USA"/>
    <d v="2023-03-16T00:58:05"/>
    <x v="2"/>
    <n v="5"/>
    <n v="2"/>
    <n v="45"/>
    <n v="2"/>
    <n v="13.06"/>
    <s v=""/>
    <n v="2"/>
    <s v=""/>
    <n v="0"/>
    <n v="0.4"/>
    <n v="4.4444444444444398E-2"/>
    <n v="6.53"/>
    <x v="1"/>
    <n v="0"/>
  </r>
  <r>
    <x v="8359"/>
    <n v="41"/>
    <s v="Female"/>
    <s v="USA"/>
    <d v="2023-10-29T16:44:36"/>
    <x v="3"/>
    <n v="2"/>
    <n v="1"/>
    <n v="46"/>
    <n v="5"/>
    <n v="13.06"/>
    <s v=""/>
    <n v="2"/>
    <s v=""/>
    <n v="23"/>
    <n v="0.5"/>
    <n v="0.108695652173913"/>
    <n v="6.53"/>
    <x v="1"/>
    <n v="0"/>
  </r>
  <r>
    <x v="8360"/>
    <n v="48"/>
    <s v="Female"/>
    <s v="USA"/>
    <d v="2024-04-29T19:42:35"/>
    <x v="1"/>
    <n v="2"/>
    <n v="1"/>
    <n v="60"/>
    <n v="1"/>
    <n v="13"/>
    <s v=""/>
    <n v="2"/>
    <s v=""/>
    <n v="19"/>
    <n v="0.5"/>
    <n v="1.6666666666666601E-2"/>
    <n v="6.5"/>
    <x v="1"/>
    <n v="0"/>
  </r>
  <r>
    <x v="8361"/>
    <n v="40"/>
    <s v="Female"/>
    <s v="Germany"/>
    <d v="2023-01-24T18:54:27"/>
    <x v="2"/>
    <n v="3"/>
    <n v="1"/>
    <n v="50"/>
    <n v="4"/>
    <n v="12.99"/>
    <s v=""/>
    <n v="2"/>
    <s v=""/>
    <n v="0"/>
    <n v="0.33333333333333298"/>
    <n v="0.08"/>
    <n v="6.4950000000000001"/>
    <x v="1"/>
    <n v="0"/>
  </r>
  <r>
    <x v="8362"/>
    <n v="39"/>
    <s v="Male"/>
    <s v="Canada"/>
    <d v="2024-03-25T01:09:29"/>
    <x v="1"/>
    <n v="0"/>
    <n v="0"/>
    <n v="42"/>
    <n v="4"/>
    <n v="12.91"/>
    <s v=""/>
    <n v="2"/>
    <s v=""/>
    <n v="121"/>
    <n v="0"/>
    <n v="9.5238095238095205E-2"/>
    <n v="6.4550000000000001"/>
    <x v="1"/>
    <n v="1"/>
  </r>
  <r>
    <x v="8363"/>
    <n v="36"/>
    <s v="Male"/>
    <s v="USA"/>
    <d v="2024-04-29T03:38:54"/>
    <x v="2"/>
    <n v="8"/>
    <n v="5"/>
    <n v="54"/>
    <n v="1"/>
    <n v="12.91"/>
    <s v=""/>
    <n v="2"/>
    <s v=""/>
    <n v="20"/>
    <n v="0.625"/>
    <n v="1.85185185185185E-2"/>
    <n v="6.4550000000000001"/>
    <x v="1"/>
    <n v="0"/>
  </r>
  <r>
    <x v="8364"/>
    <n v="54"/>
    <s v="Male"/>
    <s v="Germany"/>
    <d v="2023-04-17T22:53:38"/>
    <x v="0"/>
    <n v="4"/>
    <n v="1"/>
    <n v="52"/>
    <n v="1"/>
    <n v="12.9"/>
    <s v=""/>
    <n v="2"/>
    <s v=""/>
    <n v="26"/>
    <n v="0.25"/>
    <n v="1.9230769230769201E-2"/>
    <n v="6.45"/>
    <x v="1"/>
    <n v="0"/>
  </r>
  <r>
    <x v="8365"/>
    <n v="30"/>
    <s v="Female"/>
    <s v="Canada"/>
    <d v="2024-02-27T16:55:31"/>
    <x v="3"/>
    <n v="1"/>
    <n v="0"/>
    <n v="38"/>
    <n v="1"/>
    <n v="12.85"/>
    <s v=""/>
    <n v="2"/>
    <s v=""/>
    <n v="60"/>
    <n v="0"/>
    <n v="2.6315789473684199E-2"/>
    <n v="6.4249999999999998"/>
    <x v="1"/>
    <n v="0"/>
  </r>
  <r>
    <x v="8366"/>
    <n v="20"/>
    <s v="Male"/>
    <s v="Japan"/>
    <d v="2024-01-18T22:00:21"/>
    <x v="2"/>
    <n v="4"/>
    <n v="0"/>
    <n v="51"/>
    <n v="3"/>
    <n v="12.79"/>
    <s v=""/>
    <n v="2"/>
    <s v=""/>
    <n v="49"/>
    <n v="0"/>
    <n v="5.8823529411764698E-2"/>
    <n v="6.3949999999999996"/>
    <x v="1"/>
    <n v="0"/>
  </r>
  <r>
    <x v="8367"/>
    <n v="33"/>
    <s v="Female"/>
    <s v="Germany"/>
    <d v="2024-05-19T08:24:31"/>
    <x v="1"/>
    <n v="5"/>
    <n v="2"/>
    <n v="47"/>
    <n v="5"/>
    <n v="12.72"/>
    <s v=""/>
    <n v="2"/>
    <s v=""/>
    <n v="16"/>
    <n v="0.4"/>
    <n v="0.10638297872340401"/>
    <n v="6.36"/>
    <x v="1"/>
    <n v="0"/>
  </r>
  <r>
    <x v="8368"/>
    <n v="34"/>
    <s v="Female"/>
    <s v="Germany"/>
    <d v="2023-07-31T21:36:14"/>
    <x v="2"/>
    <n v="4"/>
    <n v="0"/>
    <n v="50"/>
    <n v="4"/>
    <n v="12.69"/>
    <s v=""/>
    <n v="2"/>
    <s v=""/>
    <n v="2"/>
    <n v="0"/>
    <n v="0.08"/>
    <n v="6.3449999999999998"/>
    <x v="1"/>
    <n v="0"/>
  </r>
  <r>
    <x v="8369"/>
    <n v="38"/>
    <s v="Female"/>
    <s v="Japan"/>
    <d v="2023-07-07T16:28:31"/>
    <x v="1"/>
    <n v="5"/>
    <n v="4"/>
    <n v="38"/>
    <n v="1"/>
    <n v="12.51"/>
    <s v=""/>
    <n v="2"/>
    <s v=""/>
    <n v="45"/>
    <n v="0.8"/>
    <n v="2.6315789473684199E-2"/>
    <n v="6.2549999999999999"/>
    <x v="1"/>
    <n v="0"/>
  </r>
  <r>
    <x v="8370"/>
    <n v="33"/>
    <s v="Female"/>
    <s v="USA"/>
    <d v="2024-01-11T17:42:41"/>
    <x v="0"/>
    <n v="2"/>
    <n v="0"/>
    <n v="70"/>
    <n v="5"/>
    <n v="12.39"/>
    <s v=""/>
    <n v="2"/>
    <s v=""/>
    <n v="11"/>
    <n v="0"/>
    <n v="7.1428571428571397E-2"/>
    <n v="6.1950000000000003"/>
    <x v="1"/>
    <n v="0"/>
  </r>
  <r>
    <x v="8371"/>
    <n v="47"/>
    <s v="Male"/>
    <s v="Australia"/>
    <d v="2023-10-27T01:57:29"/>
    <x v="4"/>
    <n v="1"/>
    <n v="0"/>
    <n v="57"/>
    <n v="0"/>
    <n v="12.37"/>
    <s v=""/>
    <n v="2"/>
    <s v=""/>
    <n v="43"/>
    <n v="0"/>
    <n v="0"/>
    <n v="6.1849999999999996"/>
    <x v="1"/>
    <n v="0"/>
  </r>
  <r>
    <x v="8372"/>
    <n v="34"/>
    <s v="Female"/>
    <s v="UK"/>
    <d v="2023-03-05T10:54:25"/>
    <x v="2"/>
    <n v="7"/>
    <n v="0"/>
    <n v="41"/>
    <n v="1"/>
    <n v="12.33"/>
    <s v=""/>
    <n v="2"/>
    <s v=""/>
    <n v="6"/>
    <n v="0"/>
    <n v="2.4390243902439001E-2"/>
    <n v="6.165"/>
    <x v="1"/>
    <n v="0"/>
  </r>
  <r>
    <x v="8373"/>
    <n v="18"/>
    <s v="Female"/>
    <s v="Canada"/>
    <d v="2024-01-22T10:41:34"/>
    <x v="5"/>
    <n v="2"/>
    <n v="1"/>
    <n v="36"/>
    <n v="1"/>
    <n v="12.33"/>
    <s v=""/>
    <n v="2"/>
    <s v=""/>
    <n v="13"/>
    <n v="0.5"/>
    <n v="2.77777777777777E-2"/>
    <n v="6.165"/>
    <x v="1"/>
    <n v="0"/>
  </r>
  <r>
    <x v="8374"/>
    <n v="24"/>
    <s v="Male"/>
    <s v="USA"/>
    <d v="2024-07-26T13:12:18"/>
    <x v="3"/>
    <n v="2"/>
    <n v="1"/>
    <n v="54"/>
    <n v="6"/>
    <n v="12.31"/>
    <s v=""/>
    <n v="2"/>
    <s v=""/>
    <n v="1"/>
    <n v="0.5"/>
    <n v="0.11111111111111099"/>
    <n v="6.1550000000000002"/>
    <x v="1"/>
    <n v="0"/>
  </r>
  <r>
    <x v="8375"/>
    <n v="31"/>
    <s v="Female"/>
    <s v="USA"/>
    <d v="2023-10-11T13:37:38"/>
    <x v="1"/>
    <n v="2"/>
    <n v="2"/>
    <n v="56"/>
    <n v="0"/>
    <n v="12.23"/>
    <s v=""/>
    <n v="2"/>
    <s v=""/>
    <n v="38"/>
    <n v="1"/>
    <n v="0"/>
    <n v="6.1150000000000002"/>
    <x v="1"/>
    <n v="1"/>
  </r>
  <r>
    <x v="8376"/>
    <n v="54"/>
    <s v="Male"/>
    <s v="Japan"/>
    <d v="2023-12-06T14:23:57"/>
    <x v="1"/>
    <n v="3"/>
    <n v="0"/>
    <n v="45"/>
    <n v="1"/>
    <n v="12.15"/>
    <s v=""/>
    <n v="2"/>
    <s v=""/>
    <n v="21"/>
    <n v="0"/>
    <n v="2.2222222222222199E-2"/>
    <n v="6.0750000000000002"/>
    <x v="1"/>
    <n v="1"/>
  </r>
  <r>
    <x v="8377"/>
    <n v="38"/>
    <s v="Male"/>
    <s v="USA"/>
    <d v="2023-03-20T23:14:17"/>
    <x v="3"/>
    <n v="1"/>
    <n v="0"/>
    <n v="55"/>
    <n v="4"/>
    <n v="12.14"/>
    <s v=""/>
    <n v="2"/>
    <s v=""/>
    <n v="65"/>
    <n v="0"/>
    <n v="7.2727272727272696E-2"/>
    <n v="6.07"/>
    <x v="1"/>
    <n v="0"/>
  </r>
  <r>
    <x v="8378"/>
    <n v="34"/>
    <s v="Female"/>
    <s v="Canada"/>
    <d v="2023-09-18T06:24:02"/>
    <x v="2"/>
    <n v="2"/>
    <n v="1"/>
    <n v="50"/>
    <n v="3"/>
    <n v="12.11"/>
    <s v=""/>
    <n v="2"/>
    <s v=""/>
    <n v="14"/>
    <n v="0.5"/>
    <n v="0.06"/>
    <n v="6.0549999999999997"/>
    <x v="1"/>
    <n v="0"/>
  </r>
  <r>
    <x v="8379"/>
    <n v="46"/>
    <s v="Female"/>
    <s v="USA"/>
    <d v="2024-10-23T17:44:37"/>
    <x v="1"/>
    <n v="5"/>
    <n v="0"/>
    <n v="65"/>
    <n v="2"/>
    <n v="12.08"/>
    <s v=""/>
    <n v="2"/>
    <s v=""/>
    <n v="6"/>
    <n v="0"/>
    <n v="3.0769230769230702E-2"/>
    <n v="6.04"/>
    <x v="1"/>
    <n v="0"/>
  </r>
  <r>
    <x v="8380"/>
    <n v="27"/>
    <s v="Female"/>
    <s v="Germany"/>
    <d v="2023-06-08T10:09:25"/>
    <x v="0"/>
    <n v="3"/>
    <n v="1"/>
    <n v="44"/>
    <n v="1"/>
    <n v="12.01"/>
    <s v=""/>
    <n v="2"/>
    <s v=""/>
    <n v="32"/>
    <n v="0.33333333333333298"/>
    <n v="2.27272727272727E-2"/>
    <n v="6.0049999999999999"/>
    <x v="1"/>
    <n v="0"/>
  </r>
  <r>
    <x v="8381"/>
    <n v="41"/>
    <s v="Male"/>
    <s v="France"/>
    <d v="2024-02-23T07:47:48"/>
    <x v="1"/>
    <n v="1"/>
    <n v="0"/>
    <n v="58"/>
    <n v="3"/>
    <n v="11.99"/>
    <s v=""/>
    <n v="2"/>
    <s v=""/>
    <n v="77"/>
    <n v="0"/>
    <n v="5.1724137931034399E-2"/>
    <n v="5.9950000000000001"/>
    <x v="1"/>
    <n v="0"/>
  </r>
  <r>
    <x v="8382"/>
    <n v="40"/>
    <s v="Male"/>
    <s v="France"/>
    <d v="2023-11-16T08:10:43"/>
    <x v="2"/>
    <n v="1"/>
    <n v="1"/>
    <n v="56"/>
    <n v="4"/>
    <n v="11.91"/>
    <s v=""/>
    <n v="2"/>
    <s v=""/>
    <n v="45"/>
    <n v="1"/>
    <n v="7.1428571428571397E-2"/>
    <n v="5.9550000000000001"/>
    <x v="1"/>
    <n v="0"/>
  </r>
  <r>
    <x v="8383"/>
    <n v="24"/>
    <s v="Female"/>
    <s v="France"/>
    <d v="2023-09-28T11:42:04"/>
    <x v="1"/>
    <n v="0"/>
    <n v="0"/>
    <n v="57"/>
    <n v="2"/>
    <n v="11.9"/>
    <s v=""/>
    <n v="2"/>
    <s v=""/>
    <n v="46"/>
    <n v="0"/>
    <n v="3.5087719298245598E-2"/>
    <n v="5.95"/>
    <x v="1"/>
    <n v="0"/>
  </r>
  <r>
    <x v="8384"/>
    <n v="32"/>
    <s v="Male"/>
    <s v="Australia"/>
    <d v="2023-06-13T17:11:15"/>
    <x v="3"/>
    <n v="3"/>
    <n v="1"/>
    <n v="42"/>
    <n v="3"/>
    <n v="11.82"/>
    <s v=""/>
    <n v="2"/>
    <s v=""/>
    <n v="17"/>
    <n v="0.33333333333333298"/>
    <n v="7.1428571428571397E-2"/>
    <n v="5.91"/>
    <x v="1"/>
    <n v="0"/>
  </r>
  <r>
    <x v="8385"/>
    <n v="32"/>
    <s v="Female"/>
    <s v="Canada"/>
    <d v="2024-11-25T21:30:35"/>
    <x v="3"/>
    <n v="3"/>
    <n v="2"/>
    <n v="45"/>
    <n v="1"/>
    <n v="11.64"/>
    <s v=""/>
    <n v="2"/>
    <s v=""/>
    <n v="29"/>
    <n v="0.66666666666666596"/>
    <n v="2.2222222222222199E-2"/>
    <n v="5.82"/>
    <x v="1"/>
    <n v="0"/>
  </r>
  <r>
    <x v="8386"/>
    <n v="38"/>
    <s v="Female"/>
    <s v="Canada"/>
    <d v="2023-03-28T23:58:26"/>
    <x v="1"/>
    <n v="7"/>
    <n v="2"/>
    <n v="50"/>
    <n v="2"/>
    <n v="11.63"/>
    <s v=""/>
    <n v="2"/>
    <s v=""/>
    <n v="19"/>
    <n v="0.28571428571428498"/>
    <n v="0.04"/>
    <n v="5.8150000000000004"/>
    <x v="1"/>
    <n v="1"/>
  </r>
  <r>
    <x v="8387"/>
    <n v="50"/>
    <s v="Female"/>
    <s v="Australia"/>
    <d v="2023-08-19T12:24:04"/>
    <x v="2"/>
    <n v="4"/>
    <n v="2"/>
    <n v="48"/>
    <n v="2"/>
    <n v="11.48"/>
    <s v=""/>
    <n v="2"/>
    <s v=""/>
    <n v="58"/>
    <n v="0.5"/>
    <n v="4.1666666666666602E-2"/>
    <n v="5.74"/>
    <x v="1"/>
    <n v="0"/>
  </r>
  <r>
    <x v="8388"/>
    <n v="44"/>
    <s v="Male"/>
    <s v="Canada"/>
    <d v="2024-06-26T14:49:31"/>
    <x v="1"/>
    <n v="4"/>
    <n v="2"/>
    <n v="50"/>
    <n v="3"/>
    <n v="11.35"/>
    <s v=""/>
    <n v="2"/>
    <s v=""/>
    <n v="83"/>
    <n v="0.5"/>
    <n v="0.06"/>
    <n v="5.6749999999999998"/>
    <x v="1"/>
    <n v="0"/>
  </r>
  <r>
    <x v="8389"/>
    <n v="26"/>
    <s v="Male"/>
    <s v="Germany"/>
    <d v="2023-03-15T08:54:24"/>
    <x v="5"/>
    <n v="3"/>
    <n v="0"/>
    <n v="31"/>
    <n v="2"/>
    <n v="11.34"/>
    <s v=""/>
    <n v="2"/>
    <s v=""/>
    <n v="25"/>
    <n v="0"/>
    <n v="6.4516129032257993E-2"/>
    <n v="5.67"/>
    <x v="1"/>
    <n v="0"/>
  </r>
  <r>
    <x v="8390"/>
    <n v="34"/>
    <s v="Male"/>
    <s v="Canada"/>
    <d v="2023-03-20T14:28:38"/>
    <x v="1"/>
    <n v="3"/>
    <n v="0"/>
    <n v="55"/>
    <n v="4"/>
    <n v="11.32"/>
    <s v=""/>
    <n v="2"/>
    <s v=""/>
    <n v="53"/>
    <n v="0"/>
    <n v="7.2727272727272696E-2"/>
    <n v="5.66"/>
    <x v="1"/>
    <n v="0"/>
  </r>
  <r>
    <x v="8391"/>
    <n v="31"/>
    <s v="Male"/>
    <s v="USA"/>
    <d v="2024-08-17T02:05:17"/>
    <x v="0"/>
    <n v="4"/>
    <n v="0"/>
    <n v="50"/>
    <n v="7"/>
    <n v="11.18"/>
    <s v=""/>
    <n v="2"/>
    <s v=""/>
    <n v="6"/>
    <n v="0"/>
    <n v="0.14000000000000001"/>
    <n v="5.59"/>
    <x v="1"/>
    <n v="0"/>
  </r>
  <r>
    <x v="8392"/>
    <n v="50"/>
    <s v="Female"/>
    <s v="Japan"/>
    <d v="2023-08-07T15:40:38"/>
    <x v="4"/>
    <n v="2"/>
    <n v="1"/>
    <n v="49"/>
    <n v="3"/>
    <n v="11.16"/>
    <s v=""/>
    <n v="2"/>
    <s v=""/>
    <n v="5"/>
    <n v="0.5"/>
    <n v="6.1224489795918297E-2"/>
    <n v="5.58"/>
    <x v="1"/>
    <n v="0"/>
  </r>
  <r>
    <x v="8393"/>
    <n v="24"/>
    <s v="Female"/>
    <s v="USA"/>
    <d v="2024-08-05T12:39:54"/>
    <x v="3"/>
    <n v="4"/>
    <n v="2"/>
    <n v="46"/>
    <n v="2"/>
    <n v="11.14"/>
    <s v=""/>
    <n v="2"/>
    <s v=""/>
    <n v="48"/>
    <n v="0.5"/>
    <n v="4.3478260869565202E-2"/>
    <n v="5.57"/>
    <x v="1"/>
    <n v="0"/>
  </r>
  <r>
    <x v="8394"/>
    <n v="36"/>
    <s v="Male"/>
    <s v="Germany"/>
    <d v="2023-07-12T01:36:15"/>
    <x v="4"/>
    <n v="3"/>
    <n v="0"/>
    <n v="46"/>
    <n v="1"/>
    <n v="11.12"/>
    <s v=""/>
    <n v="2"/>
    <s v=""/>
    <n v="48"/>
    <n v="0"/>
    <n v="2.1739130434782601E-2"/>
    <n v="5.56"/>
    <x v="1"/>
    <n v="0"/>
  </r>
  <r>
    <x v="8395"/>
    <n v="48"/>
    <s v="Male"/>
    <s v="UK"/>
    <d v="2024-06-02T06:46:36"/>
    <x v="1"/>
    <n v="4"/>
    <n v="0"/>
    <n v="49"/>
    <n v="2"/>
    <n v="11"/>
    <s v=""/>
    <n v="2"/>
    <s v=""/>
    <n v="110"/>
    <n v="0"/>
    <n v="4.08163265306122E-2"/>
    <n v="5.5"/>
    <x v="1"/>
    <n v="1"/>
  </r>
  <r>
    <x v="8396"/>
    <n v="43"/>
    <s v="Male"/>
    <s v="UK"/>
    <d v="2024-10-27T07:53:26"/>
    <x v="2"/>
    <n v="5"/>
    <n v="1"/>
    <n v="43"/>
    <n v="1"/>
    <n v="10.95"/>
    <s v=""/>
    <n v="2"/>
    <s v=""/>
    <n v="4"/>
    <n v="0.2"/>
    <n v="2.3255813953488299E-2"/>
    <n v="5.4749999999999996"/>
    <x v="1"/>
    <n v="0"/>
  </r>
  <r>
    <x v="8397"/>
    <n v="33"/>
    <s v="Male"/>
    <s v="Canada"/>
    <d v="2023-11-08T03:03:44"/>
    <x v="3"/>
    <n v="5"/>
    <n v="1"/>
    <n v="46"/>
    <n v="4"/>
    <n v="10.85"/>
    <s v=""/>
    <n v="2"/>
    <s v=""/>
    <n v="10"/>
    <n v="0.2"/>
    <n v="8.6956521739130405E-2"/>
    <n v="5.4249999999999998"/>
    <x v="1"/>
    <n v="0"/>
  </r>
  <r>
    <x v="8398"/>
    <n v="36"/>
    <s v="Male"/>
    <s v="Australia"/>
    <d v="2024-05-24T22:44:24"/>
    <x v="4"/>
    <n v="1"/>
    <n v="0"/>
    <n v="48"/>
    <n v="4"/>
    <n v="10.82"/>
    <s v=""/>
    <n v="2"/>
    <s v=""/>
    <n v="32"/>
    <n v="0"/>
    <n v="8.3333333333333301E-2"/>
    <n v="5.41"/>
    <x v="1"/>
    <n v="0"/>
  </r>
  <r>
    <x v="8399"/>
    <n v="55"/>
    <s v="Male"/>
    <s v="UK"/>
    <d v="2023-03-05T06:31:36"/>
    <x v="5"/>
    <n v="1"/>
    <n v="0"/>
    <n v="53"/>
    <n v="3"/>
    <n v="10.77"/>
    <s v=""/>
    <n v="2"/>
    <s v=""/>
    <n v="60"/>
    <n v="0"/>
    <n v="5.6603773584905599E-2"/>
    <n v="5.3849999999999998"/>
    <x v="1"/>
    <n v="0"/>
  </r>
  <r>
    <x v="8400"/>
    <n v="29"/>
    <s v="Female"/>
    <s v="Canada"/>
    <d v="2024-09-08T14:19:59"/>
    <x v="1"/>
    <n v="2"/>
    <n v="0"/>
    <n v="69"/>
    <n v="4"/>
    <n v="10.75"/>
    <s v=""/>
    <n v="2"/>
    <s v=""/>
    <n v="33"/>
    <n v="0"/>
    <n v="5.7971014492753603E-2"/>
    <n v="5.375"/>
    <x v="1"/>
    <n v="0"/>
  </r>
  <r>
    <x v="8401"/>
    <n v="28"/>
    <s v="Male"/>
    <s v="USA"/>
    <d v="2023-08-04T23:25:55"/>
    <x v="3"/>
    <n v="2"/>
    <n v="0"/>
    <n v="48"/>
    <n v="3"/>
    <n v="10.74"/>
    <s v=""/>
    <n v="2"/>
    <s v=""/>
    <n v="1"/>
    <n v="0"/>
    <n v="6.25E-2"/>
    <n v="5.37"/>
    <x v="1"/>
    <n v="0"/>
  </r>
  <r>
    <x v="8402"/>
    <n v="21"/>
    <s v="Female"/>
    <s v="Canada"/>
    <d v="2024-10-01T18:38:22"/>
    <x v="5"/>
    <n v="2"/>
    <n v="1"/>
    <n v="55"/>
    <n v="4"/>
    <n v="10.74"/>
    <s v=""/>
    <n v="2"/>
    <s v=""/>
    <n v="13"/>
    <n v="0.5"/>
    <n v="7.2727272727272696E-2"/>
    <n v="5.37"/>
    <x v="1"/>
    <n v="0"/>
  </r>
  <r>
    <x v="8403"/>
    <n v="23"/>
    <s v="Male"/>
    <s v="Germany"/>
    <d v="2023-10-18T06:14:26"/>
    <x v="3"/>
    <n v="6"/>
    <n v="3"/>
    <n v="55"/>
    <n v="2"/>
    <n v="10.71"/>
    <s v=""/>
    <n v="2"/>
    <s v=""/>
    <n v="18"/>
    <n v="0.5"/>
    <n v="3.6363636363636299E-2"/>
    <n v="5.3550000000000004"/>
    <x v="1"/>
    <n v="0"/>
  </r>
  <r>
    <x v="8404"/>
    <n v="18"/>
    <s v="Female"/>
    <s v="France"/>
    <d v="2024-03-13T23:24:57"/>
    <x v="1"/>
    <n v="1"/>
    <n v="0"/>
    <n v="50"/>
    <n v="2"/>
    <n v="10.52"/>
    <s v=""/>
    <n v="2"/>
    <s v=""/>
    <n v="9"/>
    <n v="0"/>
    <n v="0.04"/>
    <n v="5.26"/>
    <x v="1"/>
    <n v="0"/>
  </r>
  <r>
    <x v="8405"/>
    <n v="23"/>
    <s v="Female"/>
    <s v="UK"/>
    <d v="2023-04-08T15:29:43"/>
    <x v="2"/>
    <n v="1"/>
    <n v="1"/>
    <n v="56"/>
    <n v="3"/>
    <n v="10.51"/>
    <s v=""/>
    <n v="2"/>
    <s v=""/>
    <n v="74"/>
    <n v="1"/>
    <n v="5.3571428571428499E-2"/>
    <n v="5.2549999999999999"/>
    <x v="1"/>
    <n v="0"/>
  </r>
  <r>
    <x v="8406"/>
    <n v="45"/>
    <s v="Male"/>
    <s v="France"/>
    <d v="2023-02-04T04:35:18"/>
    <x v="5"/>
    <n v="2"/>
    <n v="1"/>
    <n v="53"/>
    <n v="2"/>
    <n v="10.4"/>
    <s v=""/>
    <n v="2"/>
    <s v=""/>
    <n v="39"/>
    <n v="0.5"/>
    <n v="3.7735849056603703E-2"/>
    <n v="5.2"/>
    <x v="1"/>
    <n v="0"/>
  </r>
  <r>
    <x v="8407"/>
    <n v="18"/>
    <s v="Male"/>
    <s v="Germany"/>
    <d v="2024-11-15T19:07:47"/>
    <x v="1"/>
    <n v="4"/>
    <n v="1"/>
    <n v="38"/>
    <n v="1"/>
    <n v="10.33"/>
    <s v=""/>
    <n v="2"/>
    <s v=""/>
    <n v="26"/>
    <n v="0.25"/>
    <n v="2.6315789473684199E-2"/>
    <n v="5.165"/>
    <x v="1"/>
    <n v="1"/>
  </r>
  <r>
    <x v="8408"/>
    <n v="32"/>
    <s v="Male"/>
    <s v="USA"/>
    <d v="2023-03-02T08:26:27"/>
    <x v="3"/>
    <n v="3"/>
    <n v="0"/>
    <n v="50"/>
    <n v="2"/>
    <n v="10.26"/>
    <s v=""/>
    <n v="2"/>
    <s v=""/>
    <n v="74"/>
    <n v="0"/>
    <n v="0.04"/>
    <n v="5.13"/>
    <x v="1"/>
    <n v="0"/>
  </r>
  <r>
    <x v="8409"/>
    <n v="55"/>
    <s v="Female"/>
    <s v="Germany"/>
    <d v="2024-12-13T23:09:57"/>
    <x v="4"/>
    <n v="2"/>
    <n v="0"/>
    <n v="55"/>
    <n v="1"/>
    <n v="10.26"/>
    <s v=""/>
    <n v="2"/>
    <s v=""/>
    <n v="61"/>
    <n v="0"/>
    <n v="1.8181818181818101E-2"/>
    <n v="5.13"/>
    <x v="1"/>
    <n v="0"/>
  </r>
  <r>
    <x v="8410"/>
    <n v="35"/>
    <s v="Female"/>
    <s v="Germany"/>
    <d v="2024-08-17T05:00:30"/>
    <x v="5"/>
    <n v="3"/>
    <n v="1"/>
    <n v="52"/>
    <n v="4"/>
    <n v="10.23"/>
    <s v=""/>
    <n v="2"/>
    <s v=""/>
    <n v="27"/>
    <n v="0.33333333333333298"/>
    <n v="7.69230769230769E-2"/>
    <n v="5.1150000000000002"/>
    <x v="1"/>
    <n v="0"/>
  </r>
  <r>
    <x v="8411"/>
    <n v="18"/>
    <s v="Female"/>
    <s v="USA"/>
    <d v="2023-10-19T07:03:45"/>
    <x v="4"/>
    <n v="0"/>
    <n v="0"/>
    <n v="58"/>
    <n v="0"/>
    <n v="9.86"/>
    <s v=""/>
    <n v="2"/>
    <s v=""/>
    <n v="14"/>
    <n v="0"/>
    <n v="0"/>
    <n v="4.93"/>
    <x v="1"/>
    <n v="0"/>
  </r>
  <r>
    <x v="8412"/>
    <n v="37"/>
    <s v="Male"/>
    <s v="France"/>
    <d v="2024-11-05T10:54:32"/>
    <x v="2"/>
    <n v="4"/>
    <n v="2"/>
    <n v="44"/>
    <n v="1"/>
    <n v="9.82"/>
    <s v=""/>
    <n v="2"/>
    <s v=""/>
    <n v="13"/>
    <n v="0.5"/>
    <n v="2.27272727272727E-2"/>
    <n v="4.91"/>
    <x v="1"/>
    <n v="0"/>
  </r>
  <r>
    <x v="8413"/>
    <n v="52"/>
    <s v="Female"/>
    <s v="UK"/>
    <d v="2023-05-31T16:43:17"/>
    <x v="4"/>
    <n v="7"/>
    <n v="1"/>
    <n v="61"/>
    <n v="2"/>
    <n v="9.8000000000000007"/>
    <s v=""/>
    <n v="2"/>
    <s v=""/>
    <n v="1"/>
    <n v="0.14285714285714199"/>
    <n v="3.2786885245901599E-2"/>
    <n v="4.9000000000000004"/>
    <x v="1"/>
    <n v="1"/>
  </r>
  <r>
    <x v="8414"/>
    <n v="33"/>
    <s v="Male"/>
    <s v="France"/>
    <d v="2023-05-17T21:16:26"/>
    <x v="4"/>
    <n v="5"/>
    <n v="1"/>
    <n v="64"/>
    <n v="2"/>
    <n v="9.67"/>
    <s v=""/>
    <n v="2"/>
    <s v=""/>
    <n v="9"/>
    <n v="0.2"/>
    <n v="3.125E-2"/>
    <n v="4.835"/>
    <x v="1"/>
    <n v="0"/>
  </r>
  <r>
    <x v="8415"/>
    <n v="26"/>
    <s v="Male"/>
    <s v="UK"/>
    <d v="2024-06-04T05:30:02"/>
    <x v="5"/>
    <n v="2"/>
    <n v="1"/>
    <n v="62"/>
    <n v="4"/>
    <n v="9.6"/>
    <s v=""/>
    <n v="2"/>
    <s v=""/>
    <n v="83"/>
    <n v="0.5"/>
    <n v="6.4516129032257993E-2"/>
    <n v="4.8"/>
    <x v="1"/>
    <n v="0"/>
  </r>
  <r>
    <x v="8416"/>
    <n v="30"/>
    <s v="Female"/>
    <s v="Australia"/>
    <d v="2024-09-22T03:56:25"/>
    <x v="1"/>
    <n v="2"/>
    <n v="2"/>
    <n v="50"/>
    <n v="2"/>
    <n v="9.5399999999999991"/>
    <s v=""/>
    <n v="2"/>
    <s v=""/>
    <n v="32"/>
    <n v="1"/>
    <n v="0.04"/>
    <n v="4.7699999999999996"/>
    <x v="1"/>
    <n v="0"/>
  </r>
  <r>
    <x v="8417"/>
    <n v="34"/>
    <s v="Male"/>
    <s v="USA"/>
    <d v="2023-04-20T13:40:45"/>
    <x v="3"/>
    <n v="4"/>
    <n v="0"/>
    <n v="62"/>
    <n v="4"/>
    <n v="9.5299999999999994"/>
    <s v=""/>
    <n v="2"/>
    <s v=""/>
    <n v="35"/>
    <n v="0"/>
    <n v="6.4516129032257993E-2"/>
    <n v="4.7649999999999997"/>
    <x v="1"/>
    <n v="1"/>
  </r>
  <r>
    <x v="8418"/>
    <n v="51"/>
    <s v="Female"/>
    <s v="UK"/>
    <d v="2024-05-03T15:41:50"/>
    <x v="3"/>
    <n v="6"/>
    <n v="3"/>
    <n v="45"/>
    <n v="0"/>
    <n v="9.51"/>
    <s v=""/>
    <n v="2"/>
    <s v=""/>
    <n v="40"/>
    <n v="0.5"/>
    <n v="0"/>
    <n v="4.7549999999999999"/>
    <x v="1"/>
    <n v="0"/>
  </r>
  <r>
    <x v="8419"/>
    <n v="43"/>
    <s v="Male"/>
    <s v="USA"/>
    <d v="2023-02-13T23:40:05"/>
    <x v="3"/>
    <n v="3"/>
    <n v="1"/>
    <n v="39"/>
    <n v="2"/>
    <n v="9.5"/>
    <s v=""/>
    <n v="2"/>
    <s v=""/>
    <n v="56"/>
    <n v="0.33333333333333298"/>
    <n v="5.1282051282051197E-2"/>
    <n v="4.75"/>
    <x v="1"/>
    <n v="0"/>
  </r>
  <r>
    <x v="8420"/>
    <n v="35"/>
    <s v="Female"/>
    <s v="Germany"/>
    <d v="2024-01-03T19:53:44"/>
    <x v="2"/>
    <n v="3"/>
    <n v="0"/>
    <n v="53"/>
    <n v="1"/>
    <n v="9.49"/>
    <s v=""/>
    <n v="2"/>
    <s v=""/>
    <n v="3"/>
    <n v="0"/>
    <n v="1.8867924528301799E-2"/>
    <n v="4.7450000000000001"/>
    <x v="1"/>
    <n v="0"/>
  </r>
  <r>
    <x v="8421"/>
    <n v="39"/>
    <s v="Female"/>
    <s v="USA"/>
    <d v="2023-09-01T07:01:36"/>
    <x v="3"/>
    <n v="4"/>
    <n v="1"/>
    <n v="43"/>
    <n v="3"/>
    <n v="9.48"/>
    <s v=""/>
    <n v="2"/>
    <s v=""/>
    <n v="4"/>
    <n v="0.25"/>
    <n v="6.9767441860465101E-2"/>
    <n v="4.74"/>
    <x v="1"/>
    <n v="0"/>
  </r>
  <r>
    <x v="8422"/>
    <n v="31"/>
    <s v="Male"/>
    <s v="USA"/>
    <d v="2023-01-29T14:15:26"/>
    <x v="2"/>
    <n v="3"/>
    <n v="1"/>
    <n v="44"/>
    <n v="3"/>
    <n v="9.4499999999999993"/>
    <s v=""/>
    <n v="2"/>
    <s v=""/>
    <n v="16"/>
    <n v="0.33333333333333298"/>
    <n v="6.8181818181818094E-2"/>
    <n v="4.7249999999999996"/>
    <x v="1"/>
    <n v="0"/>
  </r>
  <r>
    <x v="8423"/>
    <n v="40"/>
    <s v="Male"/>
    <s v="France"/>
    <d v="2023-04-04T23:53:17"/>
    <x v="3"/>
    <n v="7"/>
    <n v="3"/>
    <n v="58"/>
    <n v="2"/>
    <n v="9.41"/>
    <s v=""/>
    <n v="2"/>
    <s v=""/>
    <n v="17"/>
    <n v="0.42857142857142799"/>
    <n v="3.4482758620689599E-2"/>
    <n v="4.7050000000000001"/>
    <x v="1"/>
    <n v="0"/>
  </r>
  <r>
    <x v="8424"/>
    <n v="31"/>
    <s v="Female"/>
    <s v="USA"/>
    <d v="2024-02-18T13:54:26"/>
    <x v="0"/>
    <n v="1"/>
    <n v="1"/>
    <n v="49"/>
    <n v="3"/>
    <n v="9.4"/>
    <s v=""/>
    <n v="2"/>
    <s v=""/>
    <n v="20"/>
    <n v="1"/>
    <n v="6.1224489795918297E-2"/>
    <n v="4.7"/>
    <x v="1"/>
    <n v="0"/>
  </r>
  <r>
    <x v="8425"/>
    <n v="47"/>
    <s v="Male"/>
    <s v="Japan"/>
    <d v="2024-08-31T17:58:39"/>
    <x v="4"/>
    <n v="6"/>
    <n v="2"/>
    <n v="52"/>
    <n v="6"/>
    <n v="9.3800000000000008"/>
    <s v=""/>
    <n v="2"/>
    <s v=""/>
    <n v="7"/>
    <n v="0.33333333333333298"/>
    <n v="0.115384615384615"/>
    <n v="4.6900000000000004"/>
    <x v="1"/>
    <n v="0"/>
  </r>
  <r>
    <x v="8426"/>
    <n v="47"/>
    <s v="Male"/>
    <s v="USA"/>
    <d v="2023-11-19T17:56:44"/>
    <x v="2"/>
    <n v="2"/>
    <n v="0"/>
    <n v="52"/>
    <n v="7"/>
    <n v="9.34"/>
    <s v=""/>
    <n v="2"/>
    <s v=""/>
    <n v="26"/>
    <n v="0"/>
    <n v="0.134615384615384"/>
    <n v="4.67"/>
    <x v="1"/>
    <n v="0"/>
  </r>
  <r>
    <x v="8427"/>
    <n v="57"/>
    <s v="Female"/>
    <s v="UK"/>
    <d v="2023-04-03T09:55:29"/>
    <x v="5"/>
    <n v="3"/>
    <n v="0"/>
    <n v="39"/>
    <n v="5"/>
    <n v="9.33"/>
    <s v=""/>
    <n v="2"/>
    <s v=""/>
    <n v="129"/>
    <n v="0"/>
    <n v="0.128205128205128"/>
    <n v="4.665"/>
    <x v="1"/>
    <n v="1"/>
  </r>
  <r>
    <x v="8428"/>
    <n v="21"/>
    <s v="Female"/>
    <s v="USA"/>
    <d v="2023-09-26T23:11:53"/>
    <x v="2"/>
    <n v="4"/>
    <n v="3"/>
    <n v="38"/>
    <n v="4"/>
    <n v="9.24"/>
    <s v=""/>
    <n v="2"/>
    <s v=""/>
    <n v="46"/>
    <n v="0.75"/>
    <n v="0.105263157894736"/>
    <n v="4.62"/>
    <x v="1"/>
    <n v="0"/>
  </r>
  <r>
    <x v="8429"/>
    <n v="18"/>
    <s v="Male"/>
    <s v="UK"/>
    <d v="2023-11-25T21:25:04"/>
    <x v="4"/>
    <n v="3"/>
    <n v="1"/>
    <n v="39"/>
    <n v="1"/>
    <n v="8.9700000000000006"/>
    <s v=""/>
    <n v="2"/>
    <s v=""/>
    <n v="2"/>
    <n v="0.33333333333333298"/>
    <n v="2.5641025641025599E-2"/>
    <n v="4.4850000000000003"/>
    <x v="1"/>
    <n v="0"/>
  </r>
  <r>
    <x v="8430"/>
    <n v="42"/>
    <s v="Male"/>
    <s v="UK"/>
    <d v="2024-08-10T10:56:06"/>
    <x v="3"/>
    <n v="3"/>
    <n v="0"/>
    <n v="35"/>
    <n v="2"/>
    <n v="8.92"/>
    <s v=""/>
    <n v="2"/>
    <s v=""/>
    <n v="128"/>
    <n v="0"/>
    <n v="5.7142857142857099E-2"/>
    <n v="4.46"/>
    <x v="1"/>
    <n v="1"/>
  </r>
  <r>
    <x v="8431"/>
    <n v="21"/>
    <s v="Male"/>
    <s v="UK"/>
    <d v="2023-07-24T10:00:32"/>
    <x v="0"/>
    <n v="3"/>
    <n v="2"/>
    <n v="62"/>
    <n v="3"/>
    <n v="8.82"/>
    <s v=""/>
    <n v="2"/>
    <s v=""/>
    <n v="21"/>
    <n v="0.66666666666666596"/>
    <n v="4.8387096774193498E-2"/>
    <n v="4.41"/>
    <x v="1"/>
    <n v="0"/>
  </r>
  <r>
    <x v="8432"/>
    <n v="41"/>
    <s v="Male"/>
    <s v="Germany"/>
    <d v="2023-11-08T04:31:21"/>
    <x v="2"/>
    <n v="3"/>
    <n v="0"/>
    <n v="37"/>
    <n v="1"/>
    <n v="8.81"/>
    <s v=""/>
    <n v="2"/>
    <s v=""/>
    <n v="11"/>
    <n v="0"/>
    <n v="2.7027027027027001E-2"/>
    <n v="4.4050000000000002"/>
    <x v="1"/>
    <n v="0"/>
  </r>
  <r>
    <x v="8433"/>
    <n v="25"/>
    <s v="Female"/>
    <s v="France"/>
    <d v="2024-02-22T18:39:20"/>
    <x v="1"/>
    <n v="4"/>
    <n v="1"/>
    <n v="48"/>
    <n v="1"/>
    <n v="8.75"/>
    <s v=""/>
    <n v="2"/>
    <s v=""/>
    <n v="3"/>
    <n v="0.25"/>
    <n v="2.0833333333333301E-2"/>
    <n v="4.375"/>
    <x v="1"/>
    <n v="0"/>
  </r>
  <r>
    <x v="8434"/>
    <n v="33"/>
    <s v="Male"/>
    <s v="Australia"/>
    <d v="2024-08-15T06:17:04"/>
    <x v="3"/>
    <n v="2"/>
    <n v="0"/>
    <n v="51"/>
    <n v="3"/>
    <n v="8.6999999999999993"/>
    <s v=""/>
    <n v="2"/>
    <s v=""/>
    <n v="28"/>
    <n v="0"/>
    <n v="5.8823529411764698E-2"/>
    <n v="4.3499999999999996"/>
    <x v="1"/>
    <n v="0"/>
  </r>
  <r>
    <x v="8435"/>
    <n v="18"/>
    <s v="Female"/>
    <s v="Canada"/>
    <d v="2023-12-26T08:56:19"/>
    <x v="0"/>
    <n v="4"/>
    <n v="1"/>
    <n v="52"/>
    <n v="1"/>
    <n v="8.56"/>
    <s v=""/>
    <n v="2"/>
    <s v=""/>
    <n v="33"/>
    <n v="0.25"/>
    <n v="1.9230769230769201E-2"/>
    <n v="4.28"/>
    <x v="1"/>
    <n v="0"/>
  </r>
  <r>
    <x v="8436"/>
    <n v="53"/>
    <s v="Female"/>
    <s v="Canada"/>
    <d v="2023-02-08T09:20:12"/>
    <x v="1"/>
    <n v="4"/>
    <n v="0"/>
    <n v="55"/>
    <n v="2"/>
    <n v="8.5500000000000007"/>
    <s v=""/>
    <n v="2"/>
    <s v=""/>
    <n v="11"/>
    <n v="0"/>
    <n v="3.6363636363636299E-2"/>
    <n v="4.2750000000000004"/>
    <x v="1"/>
    <n v="0"/>
  </r>
  <r>
    <x v="8437"/>
    <n v="35"/>
    <s v="Male"/>
    <s v="USA"/>
    <d v="2024-10-18T13:37:59"/>
    <x v="2"/>
    <n v="4"/>
    <n v="0"/>
    <n v="37"/>
    <n v="0"/>
    <n v="8.48"/>
    <s v=""/>
    <n v="2"/>
    <s v=""/>
    <n v="19"/>
    <n v="0"/>
    <n v="0"/>
    <n v="4.24"/>
    <x v="1"/>
    <n v="0"/>
  </r>
  <r>
    <x v="8438"/>
    <n v="55"/>
    <s v="Female"/>
    <s v="Canada"/>
    <d v="2024-12-23T03:38:39"/>
    <x v="2"/>
    <n v="2"/>
    <n v="1"/>
    <n v="44"/>
    <n v="1"/>
    <n v="8.48"/>
    <s v=""/>
    <n v="2"/>
    <s v=""/>
    <n v="20"/>
    <n v="0.5"/>
    <n v="2.27272727272727E-2"/>
    <n v="4.24"/>
    <x v="1"/>
    <n v="1"/>
  </r>
  <r>
    <x v="8439"/>
    <n v="32"/>
    <s v="Male"/>
    <s v="Australia"/>
    <d v="2023-02-01T03:34:56"/>
    <x v="1"/>
    <n v="2"/>
    <n v="0"/>
    <n v="43"/>
    <n v="4"/>
    <n v="8.44"/>
    <s v=""/>
    <n v="2"/>
    <s v=""/>
    <n v="155"/>
    <n v="0"/>
    <n v="9.3023255813953404E-2"/>
    <n v="4.22"/>
    <x v="1"/>
    <n v="1"/>
  </r>
  <r>
    <x v="8440"/>
    <n v="32"/>
    <s v="Female"/>
    <s v="USA"/>
    <d v="2023-05-14T21:43:40"/>
    <x v="1"/>
    <n v="3"/>
    <n v="0"/>
    <n v="58"/>
    <n v="4"/>
    <n v="8.31"/>
    <s v=""/>
    <n v="2"/>
    <s v=""/>
    <n v="7"/>
    <n v="0"/>
    <n v="6.8965517241379296E-2"/>
    <n v="4.1550000000000002"/>
    <x v="1"/>
    <n v="1"/>
  </r>
  <r>
    <x v="8441"/>
    <n v="36"/>
    <s v="Female"/>
    <s v="USA"/>
    <d v="2023-07-19T08:49:07"/>
    <x v="0"/>
    <n v="4"/>
    <n v="1"/>
    <n v="63"/>
    <n v="4"/>
    <n v="8.26"/>
    <s v=""/>
    <n v="2"/>
    <s v=""/>
    <n v="34"/>
    <n v="0.25"/>
    <n v="6.3492063492063405E-2"/>
    <n v="4.13"/>
    <x v="1"/>
    <n v="0"/>
  </r>
  <r>
    <x v="8442"/>
    <n v="34"/>
    <s v="Male"/>
    <s v="USA"/>
    <d v="2024-04-04T18:08:22"/>
    <x v="3"/>
    <n v="7"/>
    <n v="3"/>
    <n v="47"/>
    <n v="1"/>
    <n v="8.26"/>
    <s v=""/>
    <n v="2"/>
    <s v=""/>
    <n v="95"/>
    <n v="0.42857142857142799"/>
    <n v="2.1276595744680799E-2"/>
    <n v="4.13"/>
    <x v="1"/>
    <n v="0"/>
  </r>
  <r>
    <x v="8443"/>
    <n v="26"/>
    <s v="Male"/>
    <s v="USA"/>
    <d v="2024-07-19T04:31:49"/>
    <x v="2"/>
    <n v="3"/>
    <n v="1"/>
    <n v="47"/>
    <n v="1"/>
    <n v="8.24"/>
    <s v=""/>
    <n v="2"/>
    <s v=""/>
    <n v="52"/>
    <n v="0.33333333333333298"/>
    <n v="2.1276595744680799E-2"/>
    <n v="4.12"/>
    <x v="1"/>
    <n v="0"/>
  </r>
  <r>
    <x v="8444"/>
    <n v="34"/>
    <s v="Male"/>
    <s v="Canada"/>
    <d v="2024-10-02T04:51:37"/>
    <x v="4"/>
    <n v="3"/>
    <n v="2"/>
    <n v="47"/>
    <n v="3"/>
    <n v="8.14"/>
    <s v=""/>
    <n v="2"/>
    <s v=""/>
    <n v="7"/>
    <n v="0.66666666666666596"/>
    <n v="6.3829787234042507E-2"/>
    <n v="4.07"/>
    <x v="1"/>
    <n v="0"/>
  </r>
  <r>
    <x v="8445"/>
    <n v="49"/>
    <s v="Male"/>
    <s v="USA"/>
    <d v="2024-03-06T19:07:18"/>
    <x v="2"/>
    <n v="1"/>
    <n v="1"/>
    <n v="59"/>
    <n v="3"/>
    <n v="8.0500000000000007"/>
    <s v=""/>
    <n v="2"/>
    <s v=""/>
    <n v="15"/>
    <n v="1"/>
    <n v="5.0847457627118599E-2"/>
    <n v="4.0250000000000004"/>
    <x v="1"/>
    <n v="0"/>
  </r>
  <r>
    <x v="8446"/>
    <n v="31"/>
    <s v="Male"/>
    <s v="UK"/>
    <d v="2024-10-06T06:41:19"/>
    <x v="2"/>
    <n v="2"/>
    <n v="0"/>
    <n v="47"/>
    <n v="3"/>
    <n v="7.97"/>
    <s v=""/>
    <n v="2"/>
    <s v=""/>
    <n v="56"/>
    <n v="0"/>
    <n v="6.3829787234042507E-2"/>
    <n v="3.9849999999999999"/>
    <x v="1"/>
    <n v="0"/>
  </r>
  <r>
    <x v="8447"/>
    <n v="18"/>
    <s v="Male"/>
    <s v="USA"/>
    <d v="2023-06-12T17:49:32"/>
    <x v="2"/>
    <n v="4"/>
    <n v="0"/>
    <n v="60"/>
    <n v="1"/>
    <n v="7.91"/>
    <s v=""/>
    <n v="2"/>
    <s v=""/>
    <n v="0"/>
    <n v="0"/>
    <n v="1.6666666666666601E-2"/>
    <n v="3.9550000000000001"/>
    <x v="1"/>
    <n v="0"/>
  </r>
  <r>
    <x v="8448"/>
    <n v="39"/>
    <s v="Male"/>
    <s v="UK"/>
    <d v="2024-02-08T17:22:03"/>
    <x v="1"/>
    <n v="1"/>
    <n v="0"/>
    <n v="45"/>
    <n v="1"/>
    <n v="7.9"/>
    <s v=""/>
    <n v="2"/>
    <s v=""/>
    <n v="84"/>
    <n v="0"/>
    <n v="2.2222222222222199E-2"/>
    <n v="3.95"/>
    <x v="1"/>
    <n v="0"/>
  </r>
  <r>
    <x v="8449"/>
    <n v="49"/>
    <s v="Male"/>
    <s v="Japan"/>
    <d v="2024-03-22T11:49:59"/>
    <x v="4"/>
    <n v="7"/>
    <n v="2"/>
    <n v="59"/>
    <n v="2"/>
    <n v="7.9"/>
    <s v=""/>
    <n v="2"/>
    <s v=""/>
    <n v="3"/>
    <n v="0.28571428571428498"/>
    <n v="3.38983050847457E-2"/>
    <n v="3.95"/>
    <x v="1"/>
    <n v="0"/>
  </r>
  <r>
    <x v="8450"/>
    <n v="51"/>
    <s v="Female"/>
    <s v="UK"/>
    <d v="2024-04-28T21:48:28"/>
    <x v="1"/>
    <n v="4"/>
    <n v="1"/>
    <n v="42"/>
    <n v="1"/>
    <n v="7.75"/>
    <s v=""/>
    <n v="2"/>
    <s v=""/>
    <n v="8"/>
    <n v="0.25"/>
    <n v="2.3809523809523801E-2"/>
    <n v="3.875"/>
    <x v="1"/>
    <n v="0"/>
  </r>
  <r>
    <x v="8451"/>
    <n v="50"/>
    <s v="Female"/>
    <s v="USA"/>
    <d v="2023-10-09T09:03:46"/>
    <x v="1"/>
    <n v="2"/>
    <n v="0"/>
    <n v="45"/>
    <n v="4"/>
    <n v="7.7"/>
    <s v=""/>
    <n v="2"/>
    <s v=""/>
    <n v="5"/>
    <n v="0"/>
    <n v="8.8888888888888795E-2"/>
    <n v="3.85"/>
    <x v="1"/>
    <n v="1"/>
  </r>
  <r>
    <x v="8452"/>
    <n v="38"/>
    <s v="Female"/>
    <s v="USA"/>
    <d v="2023-09-24T08:24:46"/>
    <x v="1"/>
    <n v="1"/>
    <n v="0"/>
    <n v="42"/>
    <n v="4"/>
    <n v="7.58"/>
    <s v=""/>
    <n v="2"/>
    <s v=""/>
    <n v="6"/>
    <n v="0"/>
    <n v="9.5238095238095205E-2"/>
    <n v="3.79"/>
    <x v="1"/>
    <n v="1"/>
  </r>
  <r>
    <x v="8453"/>
    <n v="43"/>
    <s v="Female"/>
    <s v="USA"/>
    <d v="2023-01-14T12:08:49"/>
    <x v="4"/>
    <n v="2"/>
    <n v="0"/>
    <n v="49"/>
    <n v="4"/>
    <n v="7.55"/>
    <s v=""/>
    <n v="2"/>
    <s v=""/>
    <n v="17"/>
    <n v="0"/>
    <n v="8.16326530612244E-2"/>
    <n v="3.7749999999999999"/>
    <x v="1"/>
    <n v="0"/>
  </r>
  <r>
    <x v="8454"/>
    <n v="42"/>
    <s v="Female"/>
    <s v="Canada"/>
    <d v="2024-11-25T20:02:59"/>
    <x v="1"/>
    <n v="2"/>
    <n v="0"/>
    <n v="46"/>
    <n v="2"/>
    <n v="7.55"/>
    <s v=""/>
    <n v="2"/>
    <s v=""/>
    <n v="6"/>
    <n v="0"/>
    <n v="4.3478260869565202E-2"/>
    <n v="3.7749999999999999"/>
    <x v="1"/>
    <n v="1"/>
  </r>
  <r>
    <x v="8455"/>
    <n v="54"/>
    <s v="Male"/>
    <s v="Germany"/>
    <d v="2023-01-27T12:36:47"/>
    <x v="2"/>
    <n v="4"/>
    <n v="0"/>
    <n v="55"/>
    <n v="0"/>
    <n v="7.29"/>
    <s v=""/>
    <n v="2"/>
    <s v=""/>
    <n v="114"/>
    <n v="0"/>
    <n v="0"/>
    <n v="3.645"/>
    <x v="1"/>
    <n v="0"/>
  </r>
  <r>
    <x v="8456"/>
    <n v="18"/>
    <s v="Male"/>
    <s v="USA"/>
    <d v="2023-05-31T10:52:51"/>
    <x v="4"/>
    <n v="0"/>
    <n v="0"/>
    <n v="61"/>
    <n v="4"/>
    <n v="7.29"/>
    <s v=""/>
    <n v="2"/>
    <s v=""/>
    <n v="8"/>
    <n v="0"/>
    <n v="6.5573770491803199E-2"/>
    <n v="3.645"/>
    <x v="1"/>
    <n v="1"/>
  </r>
  <r>
    <x v="8457"/>
    <n v="49"/>
    <s v="Male"/>
    <s v="Germany"/>
    <d v="2024-09-13T15:31:24"/>
    <x v="1"/>
    <n v="3"/>
    <n v="0"/>
    <n v="46"/>
    <n v="3"/>
    <n v="7.2"/>
    <s v=""/>
    <n v="2"/>
    <s v=""/>
    <n v="24"/>
    <n v="0"/>
    <n v="6.5217391304347797E-2"/>
    <n v="3.6"/>
    <x v="1"/>
    <n v="0"/>
  </r>
  <r>
    <x v="8458"/>
    <n v="18"/>
    <s v="Male"/>
    <s v="Canada"/>
    <d v="2024-11-24T03:09:59"/>
    <x v="5"/>
    <n v="3"/>
    <n v="1"/>
    <n v="54"/>
    <n v="0"/>
    <n v="7.14"/>
    <s v=""/>
    <n v="2"/>
    <s v=""/>
    <n v="6"/>
    <n v="0.33333333333333298"/>
    <n v="0"/>
    <n v="3.57"/>
    <x v="1"/>
    <n v="0"/>
  </r>
  <r>
    <x v="8459"/>
    <n v="33"/>
    <s v="Male"/>
    <s v="USA"/>
    <d v="2024-06-13T04:08:18"/>
    <x v="1"/>
    <n v="4"/>
    <n v="1"/>
    <n v="43"/>
    <n v="5"/>
    <n v="6.93"/>
    <s v=""/>
    <n v="2"/>
    <s v=""/>
    <n v="24"/>
    <n v="0.25"/>
    <n v="0.116279069767441"/>
    <n v="3.4649999999999999"/>
    <x v="1"/>
    <n v="0"/>
  </r>
  <r>
    <x v="8460"/>
    <n v="26"/>
    <s v="Female"/>
    <s v="USA"/>
    <d v="2024-10-28T04:19:56"/>
    <x v="3"/>
    <n v="3"/>
    <n v="2"/>
    <n v="59"/>
    <n v="4"/>
    <n v="6.89"/>
    <s v=""/>
    <n v="2"/>
    <s v=""/>
    <n v="39"/>
    <n v="0.66666666666666596"/>
    <n v="6.7796610169491497E-2"/>
    <n v="3.4449999999999998"/>
    <x v="1"/>
    <n v="0"/>
  </r>
  <r>
    <x v="8461"/>
    <n v="38"/>
    <s v="Female"/>
    <s v="UK"/>
    <d v="2023-07-09T12:16:44"/>
    <x v="1"/>
    <n v="5"/>
    <n v="1"/>
    <n v="50"/>
    <n v="7"/>
    <n v="6.88"/>
    <s v=""/>
    <n v="2"/>
    <s v=""/>
    <n v="21"/>
    <n v="0.2"/>
    <n v="0.14000000000000001"/>
    <n v="3.44"/>
    <x v="1"/>
    <n v="0"/>
  </r>
  <r>
    <x v="8462"/>
    <n v="55"/>
    <s v="Male"/>
    <s v="Australia"/>
    <d v="2023-09-21T07:24:24"/>
    <x v="2"/>
    <n v="2"/>
    <n v="2"/>
    <n v="52"/>
    <n v="2"/>
    <n v="6.86"/>
    <s v=""/>
    <n v="2"/>
    <s v=""/>
    <n v="82"/>
    <n v="1"/>
    <n v="3.8461538461538401E-2"/>
    <n v="3.43"/>
    <x v="1"/>
    <n v="0"/>
  </r>
  <r>
    <x v="8463"/>
    <n v="32"/>
    <s v="Male"/>
    <s v="USA"/>
    <d v="2024-04-18T04:49:35"/>
    <x v="2"/>
    <n v="4"/>
    <n v="2"/>
    <n v="42"/>
    <n v="3"/>
    <n v="6.83"/>
    <s v=""/>
    <n v="2"/>
    <s v=""/>
    <n v="12"/>
    <n v="0.5"/>
    <n v="7.1428571428571397E-2"/>
    <n v="3.415"/>
    <x v="1"/>
    <n v="0"/>
  </r>
  <r>
    <x v="8464"/>
    <n v="34"/>
    <s v="Female"/>
    <s v="USA"/>
    <d v="2023-03-09T22:57:21"/>
    <x v="3"/>
    <n v="4"/>
    <n v="1"/>
    <n v="37"/>
    <n v="0"/>
    <n v="6.82"/>
    <s v=""/>
    <n v="2"/>
    <s v=""/>
    <n v="11"/>
    <n v="0.25"/>
    <n v="0"/>
    <n v="3.41"/>
    <x v="1"/>
    <n v="0"/>
  </r>
  <r>
    <x v="8465"/>
    <n v="28"/>
    <s v="Male"/>
    <s v="Canada"/>
    <d v="2024-12-18T14:08:07"/>
    <x v="2"/>
    <n v="3"/>
    <n v="1"/>
    <n v="52"/>
    <n v="2"/>
    <n v="6.82"/>
    <s v=""/>
    <n v="2"/>
    <s v=""/>
    <n v="45"/>
    <n v="0.33333333333333298"/>
    <n v="3.8461538461538401E-2"/>
    <n v="3.41"/>
    <x v="1"/>
    <n v="0"/>
  </r>
  <r>
    <x v="8466"/>
    <n v="45"/>
    <s v="Female"/>
    <s v="Canada"/>
    <d v="2023-07-26T02:53:32"/>
    <x v="3"/>
    <n v="3"/>
    <n v="2"/>
    <n v="52"/>
    <n v="2"/>
    <n v="6.81"/>
    <s v=""/>
    <n v="2"/>
    <s v=""/>
    <n v="3"/>
    <n v="0.66666666666666596"/>
    <n v="3.8461538461538401E-2"/>
    <n v="3.4049999999999998"/>
    <x v="1"/>
    <n v="0"/>
  </r>
  <r>
    <x v="8467"/>
    <n v="45"/>
    <s v="Female"/>
    <s v="USA"/>
    <d v="2024-04-23T13:19:02"/>
    <x v="2"/>
    <n v="4"/>
    <n v="1"/>
    <n v="47"/>
    <n v="1"/>
    <n v="6.72"/>
    <s v=""/>
    <n v="2"/>
    <s v=""/>
    <n v="46"/>
    <n v="0.25"/>
    <n v="2.1276595744680799E-2"/>
    <n v="3.36"/>
    <x v="1"/>
    <n v="0"/>
  </r>
  <r>
    <x v="8468"/>
    <n v="52"/>
    <s v="Male"/>
    <s v="USA"/>
    <d v="2024-06-15T14:32:36"/>
    <x v="0"/>
    <n v="4"/>
    <n v="1"/>
    <n v="45"/>
    <n v="5"/>
    <n v="6.72"/>
    <s v=""/>
    <n v="2"/>
    <s v=""/>
    <n v="14"/>
    <n v="0.25"/>
    <n v="0.11111111111111099"/>
    <n v="3.36"/>
    <x v="1"/>
    <n v="0"/>
  </r>
  <r>
    <x v="8469"/>
    <n v="36"/>
    <s v="Male"/>
    <s v="USA"/>
    <d v="2023-03-19T13:39:18"/>
    <x v="4"/>
    <n v="1"/>
    <n v="0"/>
    <n v="45"/>
    <n v="2"/>
    <n v="6.67"/>
    <s v=""/>
    <n v="2"/>
    <s v=""/>
    <n v="0"/>
    <n v="0"/>
    <n v="4.4444444444444398E-2"/>
    <n v="3.335"/>
    <x v="1"/>
    <n v="0"/>
  </r>
  <r>
    <x v="8470"/>
    <n v="38"/>
    <s v="Female"/>
    <s v="Canada"/>
    <d v="2023-10-18T20:50:30"/>
    <x v="3"/>
    <n v="4"/>
    <n v="1"/>
    <n v="36"/>
    <n v="2"/>
    <n v="6.66"/>
    <s v=""/>
    <n v="2"/>
    <s v=""/>
    <n v="36"/>
    <n v="0.25"/>
    <n v="5.5555555555555497E-2"/>
    <n v="3.33"/>
    <x v="1"/>
    <n v="0"/>
  </r>
  <r>
    <x v="8471"/>
    <n v="44"/>
    <s v="Female"/>
    <s v="USA"/>
    <d v="2023-02-01T13:48:11"/>
    <x v="1"/>
    <n v="3"/>
    <n v="2"/>
    <n v="49"/>
    <n v="0"/>
    <n v="6.61"/>
    <s v=""/>
    <n v="2"/>
    <s v=""/>
    <n v="34"/>
    <n v="0.66666666666666596"/>
    <n v="0"/>
    <n v="3.3050000000000002"/>
    <x v="1"/>
    <n v="0"/>
  </r>
  <r>
    <x v="8472"/>
    <n v="62"/>
    <s v="Male"/>
    <s v="USA"/>
    <d v="2023-02-20T00:13:12"/>
    <x v="1"/>
    <n v="1"/>
    <n v="0"/>
    <n v="53"/>
    <n v="3"/>
    <n v="6.58"/>
    <s v=""/>
    <n v="2"/>
    <s v=""/>
    <n v="0"/>
    <n v="0"/>
    <n v="5.6603773584905599E-2"/>
    <n v="3.29"/>
    <x v="1"/>
    <n v="0"/>
  </r>
  <r>
    <x v="8473"/>
    <n v="45"/>
    <s v="Female"/>
    <s v="Canada"/>
    <d v="2023-12-29T23:05:09"/>
    <x v="5"/>
    <n v="6"/>
    <n v="2"/>
    <n v="50"/>
    <n v="1"/>
    <n v="6.55"/>
    <s v=""/>
    <n v="2"/>
    <s v=""/>
    <n v="65"/>
    <n v="0.33333333333333298"/>
    <n v="0.02"/>
    <n v="3.2749999999999999"/>
    <x v="1"/>
    <n v="1"/>
  </r>
  <r>
    <x v="8474"/>
    <n v="23"/>
    <s v="Female"/>
    <s v="Germany"/>
    <d v="2024-02-21T16:22:24"/>
    <x v="2"/>
    <n v="1"/>
    <n v="0"/>
    <n v="66"/>
    <n v="2"/>
    <n v="6.34"/>
    <s v=""/>
    <n v="2"/>
    <s v=""/>
    <n v="15"/>
    <n v="0"/>
    <n v="3.03030303030303E-2"/>
    <n v="3.17"/>
    <x v="1"/>
    <n v="0"/>
  </r>
  <r>
    <x v="8475"/>
    <n v="43"/>
    <s v="Male"/>
    <s v="Australia"/>
    <d v="2024-10-10T18:44:15"/>
    <x v="5"/>
    <n v="4"/>
    <n v="0"/>
    <n v="47"/>
    <n v="3"/>
    <n v="6.3"/>
    <s v=""/>
    <n v="2"/>
    <s v=""/>
    <n v="57"/>
    <n v="0"/>
    <n v="6.3829787234042507E-2"/>
    <n v="3.15"/>
    <x v="1"/>
    <n v="0"/>
  </r>
  <r>
    <x v="8476"/>
    <n v="27"/>
    <s v="Female"/>
    <s v="USA"/>
    <d v="2023-05-12T02:33:44"/>
    <x v="3"/>
    <n v="2"/>
    <n v="1"/>
    <n v="56"/>
    <n v="6"/>
    <n v="6.24"/>
    <s v=""/>
    <n v="2"/>
    <s v=""/>
    <n v="21"/>
    <n v="0.5"/>
    <n v="0.107142857142857"/>
    <n v="3.12"/>
    <x v="1"/>
    <n v="0"/>
  </r>
  <r>
    <x v="8477"/>
    <n v="39"/>
    <s v="Male"/>
    <s v="Canada"/>
    <d v="2024-08-28T16:58:17"/>
    <x v="3"/>
    <n v="4"/>
    <n v="0"/>
    <n v="44"/>
    <n v="4"/>
    <n v="6.14"/>
    <s v=""/>
    <n v="2"/>
    <s v=""/>
    <n v="77"/>
    <n v="0"/>
    <n v="9.0909090909090898E-2"/>
    <n v="3.07"/>
    <x v="1"/>
    <n v="0"/>
  </r>
  <r>
    <x v="8478"/>
    <n v="42"/>
    <s v="Male"/>
    <s v="USA"/>
    <d v="2023-06-15T05:41:26"/>
    <x v="2"/>
    <n v="2"/>
    <n v="0"/>
    <n v="37"/>
    <n v="2"/>
    <n v="6.11"/>
    <s v=""/>
    <n v="2"/>
    <s v=""/>
    <n v="31"/>
    <n v="0"/>
    <n v="5.4054054054054002E-2"/>
    <n v="3.0550000000000002"/>
    <x v="1"/>
    <n v="0"/>
  </r>
  <r>
    <x v="8479"/>
    <n v="51"/>
    <s v="Male"/>
    <s v="USA"/>
    <d v="2023-01-08T10:08:05"/>
    <x v="4"/>
    <n v="2"/>
    <n v="2"/>
    <n v="43"/>
    <n v="1"/>
    <n v="5.91"/>
    <s v=""/>
    <n v="2"/>
    <s v=""/>
    <n v="5"/>
    <n v="1"/>
    <n v="2.3255813953488299E-2"/>
    <n v="2.9550000000000001"/>
    <x v="1"/>
    <n v="0"/>
  </r>
  <r>
    <x v="8480"/>
    <n v="40"/>
    <s v="Male"/>
    <s v="Canada"/>
    <d v="2024-09-04T11:02:42"/>
    <x v="5"/>
    <n v="5"/>
    <n v="2"/>
    <n v="35"/>
    <n v="1"/>
    <n v="5.86"/>
    <s v=""/>
    <n v="2"/>
    <s v=""/>
    <n v="53"/>
    <n v="0.4"/>
    <n v="2.8571428571428501E-2"/>
    <n v="2.93"/>
    <x v="1"/>
    <n v="0"/>
  </r>
  <r>
    <x v="8481"/>
    <n v="55"/>
    <s v="Female"/>
    <s v="USA"/>
    <d v="2024-02-06T11:20:35"/>
    <x v="3"/>
    <n v="3"/>
    <n v="0"/>
    <n v="38"/>
    <n v="1"/>
    <n v="5.74"/>
    <s v=""/>
    <n v="2"/>
    <s v=""/>
    <n v="42"/>
    <n v="0"/>
    <n v="2.6315789473684199E-2"/>
    <n v="2.87"/>
    <x v="1"/>
    <n v="0"/>
  </r>
  <r>
    <x v="8482"/>
    <n v="43"/>
    <s v="Female"/>
    <s v="USA"/>
    <d v="2023-04-22T08:01:22"/>
    <x v="1"/>
    <n v="1"/>
    <n v="0"/>
    <n v="47"/>
    <n v="4"/>
    <n v="5.71"/>
    <s v=""/>
    <n v="2"/>
    <s v=""/>
    <n v="1"/>
    <n v="0"/>
    <n v="8.5106382978723402E-2"/>
    <n v="2.855"/>
    <x v="1"/>
    <n v="0"/>
  </r>
  <r>
    <x v="8483"/>
    <n v="40"/>
    <s v="Female"/>
    <s v="Canada"/>
    <d v="2024-02-20T12:37:52"/>
    <x v="1"/>
    <n v="5"/>
    <n v="2"/>
    <n v="44"/>
    <n v="6"/>
    <n v="5.71"/>
    <s v=""/>
    <n v="2"/>
    <s v=""/>
    <n v="23"/>
    <n v="0.4"/>
    <n v="0.13636363636363599"/>
    <n v="2.855"/>
    <x v="1"/>
    <n v="1"/>
  </r>
  <r>
    <x v="8484"/>
    <n v="41"/>
    <s v="Female"/>
    <s v="USA"/>
    <d v="2024-05-01T00:54:43"/>
    <x v="2"/>
    <n v="2"/>
    <n v="0"/>
    <n v="51"/>
    <n v="5"/>
    <n v="5.56"/>
    <s v=""/>
    <n v="2"/>
    <s v=""/>
    <n v="10"/>
    <n v="0"/>
    <n v="9.8039215686274495E-2"/>
    <n v="2.78"/>
    <x v="1"/>
    <n v="0"/>
  </r>
  <r>
    <x v="8485"/>
    <n v="29"/>
    <s v="Female"/>
    <s v="USA"/>
    <d v="2023-04-09T10:28:37"/>
    <x v="2"/>
    <n v="2"/>
    <n v="2"/>
    <n v="53"/>
    <n v="6"/>
    <n v="5.33"/>
    <s v=""/>
    <n v="2"/>
    <s v=""/>
    <n v="11"/>
    <n v="1"/>
    <n v="0.113207547169811"/>
    <n v="2.665"/>
    <x v="1"/>
    <n v="0"/>
  </r>
  <r>
    <x v="8486"/>
    <n v="30"/>
    <s v="Male"/>
    <s v="Canada"/>
    <d v="2023-07-04T00:52:05"/>
    <x v="0"/>
    <n v="6"/>
    <n v="3"/>
    <n v="48"/>
    <n v="0"/>
    <n v="5.23"/>
    <s v=""/>
    <n v="2"/>
    <s v=""/>
    <n v="32"/>
    <n v="0.5"/>
    <n v="0"/>
    <n v="2.6150000000000002"/>
    <x v="1"/>
    <n v="1"/>
  </r>
  <r>
    <x v="8487"/>
    <n v="37"/>
    <s v="Male"/>
    <s v="USA"/>
    <d v="2023-04-17T03:54:44"/>
    <x v="2"/>
    <n v="3"/>
    <n v="1"/>
    <n v="42"/>
    <n v="1"/>
    <n v="5.2"/>
    <s v=""/>
    <n v="2"/>
    <s v=""/>
    <n v="4"/>
    <n v="0.33333333333333298"/>
    <n v="2.3809523809523801E-2"/>
    <n v="2.6"/>
    <x v="1"/>
    <n v="0"/>
  </r>
  <r>
    <x v="8488"/>
    <n v="28"/>
    <s v="Female"/>
    <s v="Canada"/>
    <d v="2023-07-06T08:21:10"/>
    <x v="4"/>
    <n v="2"/>
    <n v="0"/>
    <n v="63"/>
    <n v="6"/>
    <n v="4.82"/>
    <s v=""/>
    <n v="2"/>
    <s v=""/>
    <n v="5"/>
    <n v="0"/>
    <n v="9.5238095238095205E-2"/>
    <n v="2.41"/>
    <x v="1"/>
    <n v="0"/>
  </r>
  <r>
    <x v="8489"/>
    <n v="35"/>
    <s v="Male"/>
    <s v="France"/>
    <d v="2023-05-30T15:53:58"/>
    <x v="1"/>
    <n v="4"/>
    <n v="2"/>
    <n v="41"/>
    <n v="2"/>
    <n v="4.79"/>
    <s v=""/>
    <n v="2"/>
    <s v=""/>
    <n v="45"/>
    <n v="0.5"/>
    <n v="4.8780487804878002E-2"/>
    <n v="2.395"/>
    <x v="1"/>
    <n v="0"/>
  </r>
  <r>
    <x v="8490"/>
    <n v="42"/>
    <s v="Male"/>
    <s v="USA"/>
    <d v="2023-01-13T23:00:21"/>
    <x v="3"/>
    <n v="3"/>
    <n v="1"/>
    <n v="42"/>
    <n v="2"/>
    <n v="4.74"/>
    <s v=""/>
    <n v="2"/>
    <s v=""/>
    <n v="35"/>
    <n v="0.33333333333333298"/>
    <n v="4.7619047619047603E-2"/>
    <n v="2.37"/>
    <x v="1"/>
    <n v="0"/>
  </r>
  <r>
    <x v="8491"/>
    <n v="29"/>
    <s v="Male"/>
    <s v="Canada"/>
    <d v="2023-05-14T02:44:46"/>
    <x v="2"/>
    <n v="3"/>
    <n v="2"/>
    <n v="39"/>
    <n v="2"/>
    <n v="4.71"/>
    <s v=""/>
    <n v="2"/>
    <s v=""/>
    <n v="57"/>
    <n v="0.66666666666666596"/>
    <n v="5.1282051282051197E-2"/>
    <n v="2.355"/>
    <x v="1"/>
    <n v="1"/>
  </r>
  <r>
    <x v="8492"/>
    <n v="47"/>
    <s v="Male"/>
    <s v="USA"/>
    <d v="2023-09-21T03:01:35"/>
    <x v="2"/>
    <n v="2"/>
    <n v="2"/>
    <n v="52"/>
    <n v="4"/>
    <n v="4.63"/>
    <s v=""/>
    <n v="2"/>
    <s v=""/>
    <n v="27"/>
    <n v="1"/>
    <n v="7.69230769230769E-2"/>
    <n v="2.3149999999999999"/>
    <x v="1"/>
    <n v="0"/>
  </r>
  <r>
    <x v="8493"/>
    <n v="30"/>
    <s v="Male"/>
    <s v="USA"/>
    <d v="2024-06-21T04:52:28"/>
    <x v="0"/>
    <n v="3"/>
    <n v="2"/>
    <n v="54"/>
    <n v="1"/>
    <n v="4.63"/>
    <s v=""/>
    <n v="2"/>
    <s v=""/>
    <n v="8"/>
    <n v="0.66666666666666596"/>
    <n v="1.85185185185185E-2"/>
    <n v="2.3149999999999999"/>
    <x v="1"/>
    <n v="0"/>
  </r>
  <r>
    <x v="8494"/>
    <n v="20"/>
    <s v="Female"/>
    <s v="Canada"/>
    <d v="2023-01-18T05:12:52"/>
    <x v="0"/>
    <n v="1"/>
    <n v="1"/>
    <n v="46"/>
    <n v="3"/>
    <n v="4.42"/>
    <s v=""/>
    <n v="2"/>
    <s v=""/>
    <n v="1"/>
    <n v="1"/>
    <n v="6.5217391304347797E-2"/>
    <n v="2.21"/>
    <x v="1"/>
    <n v="0"/>
  </r>
  <r>
    <x v="8495"/>
    <n v="49"/>
    <s v="Male"/>
    <s v="USA"/>
    <d v="2024-11-17T23:41:38"/>
    <x v="3"/>
    <n v="4"/>
    <n v="2"/>
    <n v="54"/>
    <n v="5"/>
    <n v="4.34"/>
    <s v=""/>
    <n v="2"/>
    <s v=""/>
    <n v="9"/>
    <n v="0.5"/>
    <n v="9.2592592592592504E-2"/>
    <n v="2.17"/>
    <x v="1"/>
    <n v="0"/>
  </r>
  <r>
    <x v="8496"/>
    <n v="36"/>
    <s v="Male"/>
    <s v="USA"/>
    <d v="2023-12-07T13:45:40"/>
    <x v="3"/>
    <n v="3"/>
    <n v="0"/>
    <n v="58"/>
    <n v="3"/>
    <n v="4.3"/>
    <s v=""/>
    <n v="2"/>
    <s v=""/>
    <n v="8"/>
    <n v="0"/>
    <n v="5.1724137931034399E-2"/>
    <n v="2.15"/>
    <x v="1"/>
    <n v="0"/>
  </r>
  <r>
    <x v="8497"/>
    <n v="34"/>
    <s v="Other"/>
    <s v="USA"/>
    <d v="2023-02-28T21:23:52"/>
    <x v="4"/>
    <n v="2"/>
    <n v="0"/>
    <n v="40"/>
    <n v="2"/>
    <n v="4.29"/>
    <s v=""/>
    <n v="2"/>
    <s v=""/>
    <n v="36"/>
    <n v="0"/>
    <n v="0.05"/>
    <n v="2.145"/>
    <x v="1"/>
    <n v="1"/>
  </r>
  <r>
    <x v="8498"/>
    <n v="36"/>
    <s v="Female"/>
    <s v="USA"/>
    <d v="2024-05-20T03:23:25"/>
    <x v="4"/>
    <n v="3"/>
    <n v="0"/>
    <n v="51"/>
    <n v="3"/>
    <n v="4.2699999999999996"/>
    <s v=""/>
    <n v="2"/>
    <s v=""/>
    <n v="57"/>
    <n v="0"/>
    <n v="5.8823529411764698E-2"/>
    <n v="2.1349999999999998"/>
    <x v="1"/>
    <n v="0"/>
  </r>
  <r>
    <x v="8499"/>
    <n v="25"/>
    <s v="Male"/>
    <s v="Germany"/>
    <d v="2023-04-19T17:14:15"/>
    <x v="2"/>
    <n v="6"/>
    <n v="2"/>
    <n v="49"/>
    <n v="4"/>
    <n v="4.13"/>
    <s v=""/>
    <n v="2"/>
    <s v=""/>
    <n v="6"/>
    <n v="0.33333333333333298"/>
    <n v="8.16326530612244E-2"/>
    <n v="2.0649999999999999"/>
    <x v="1"/>
    <n v="0"/>
  </r>
  <r>
    <x v="8500"/>
    <n v="33"/>
    <s v="Female"/>
    <s v="Germany"/>
    <d v="2024-08-19T02:16:20"/>
    <x v="4"/>
    <n v="3"/>
    <n v="1"/>
    <n v="56"/>
    <n v="3"/>
    <n v="4.13"/>
    <s v=""/>
    <n v="2"/>
    <s v=""/>
    <n v="1"/>
    <n v="0.33333333333333298"/>
    <n v="5.3571428571428499E-2"/>
    <n v="2.0649999999999999"/>
    <x v="1"/>
    <n v="0"/>
  </r>
  <r>
    <x v="8501"/>
    <n v="32"/>
    <s v="Male"/>
    <s v="Canada"/>
    <d v="2024-07-14T23:46:55"/>
    <x v="0"/>
    <n v="4"/>
    <n v="2"/>
    <n v="45"/>
    <n v="2"/>
    <n v="4.12"/>
    <s v=""/>
    <n v="2"/>
    <s v=""/>
    <n v="30"/>
    <n v="0.5"/>
    <n v="4.4444444444444398E-2"/>
    <n v="2.06"/>
    <x v="1"/>
    <n v="0"/>
  </r>
  <r>
    <x v="8502"/>
    <n v="38"/>
    <s v="Male"/>
    <s v="USA"/>
    <d v="2023-08-10T03:32:32"/>
    <x v="3"/>
    <n v="7"/>
    <n v="1"/>
    <n v="46"/>
    <n v="1"/>
    <n v="4.04"/>
    <s v=""/>
    <n v="2"/>
    <s v=""/>
    <n v="3"/>
    <n v="0.14285714285714199"/>
    <n v="2.1739130434782601E-2"/>
    <n v="2.02"/>
    <x v="1"/>
    <n v="0"/>
  </r>
  <r>
    <x v="8503"/>
    <n v="39"/>
    <s v="Female"/>
    <s v="USA"/>
    <d v="2024-04-09T03:16:06"/>
    <x v="2"/>
    <n v="3"/>
    <n v="2"/>
    <n v="46"/>
    <n v="1"/>
    <n v="4.0199999999999996"/>
    <s v=""/>
    <n v="2"/>
    <s v=""/>
    <n v="33"/>
    <n v="0.66666666666666596"/>
    <n v="2.1739130434782601E-2"/>
    <n v="2.0099999999999998"/>
    <x v="1"/>
    <n v="0"/>
  </r>
  <r>
    <x v="8504"/>
    <n v="31"/>
    <s v="Female"/>
    <s v="France"/>
    <d v="2024-07-28T09:00:32"/>
    <x v="3"/>
    <n v="4"/>
    <n v="0"/>
    <n v="55"/>
    <n v="5"/>
    <n v="3.99"/>
    <s v=""/>
    <n v="2"/>
    <s v=""/>
    <n v="25"/>
    <n v="0"/>
    <n v="9.0909090909090898E-2"/>
    <n v="1.9950000000000001"/>
    <x v="1"/>
    <n v="0"/>
  </r>
  <r>
    <x v="8505"/>
    <n v="27"/>
    <s v="Male"/>
    <s v="USA"/>
    <d v="2024-04-23T08:56:12"/>
    <x v="1"/>
    <n v="3"/>
    <n v="2"/>
    <n v="49"/>
    <n v="3"/>
    <n v="3.96"/>
    <s v=""/>
    <n v="2"/>
    <s v=""/>
    <n v="87"/>
    <n v="0.66666666666666596"/>
    <n v="6.1224489795918297E-2"/>
    <n v="1.98"/>
    <x v="1"/>
    <n v="0"/>
  </r>
  <r>
    <x v="8506"/>
    <n v="32"/>
    <s v="Male"/>
    <s v="Australia"/>
    <d v="2023-02-11T17:38:36"/>
    <x v="4"/>
    <n v="2"/>
    <n v="1"/>
    <n v="47"/>
    <n v="2"/>
    <n v="3.94"/>
    <s v=""/>
    <n v="2"/>
    <s v=""/>
    <n v="1"/>
    <n v="0.5"/>
    <n v="4.2553191489361701E-2"/>
    <n v="1.97"/>
    <x v="1"/>
    <n v="1"/>
  </r>
  <r>
    <x v="8507"/>
    <n v="42"/>
    <s v="Female"/>
    <s v="USA"/>
    <d v="2023-10-04T12:15:11"/>
    <x v="0"/>
    <n v="1"/>
    <n v="1"/>
    <n v="53"/>
    <n v="2"/>
    <n v="3.81"/>
    <s v=""/>
    <n v="2"/>
    <s v=""/>
    <n v="83"/>
    <n v="1"/>
    <n v="3.7735849056603703E-2"/>
    <n v="1.905"/>
    <x v="1"/>
    <n v="0"/>
  </r>
  <r>
    <x v="8508"/>
    <n v="46"/>
    <s v="Male"/>
    <s v="Australia"/>
    <d v="2024-08-19T15:24:48"/>
    <x v="3"/>
    <n v="4"/>
    <n v="2"/>
    <n v="54"/>
    <n v="1"/>
    <n v="3.78"/>
    <s v=""/>
    <n v="2"/>
    <s v=""/>
    <n v="20"/>
    <n v="0.5"/>
    <n v="1.85185185185185E-2"/>
    <n v="1.89"/>
    <x v="1"/>
    <n v="0"/>
  </r>
  <r>
    <x v="8509"/>
    <n v="37"/>
    <s v="Other"/>
    <s v="USA"/>
    <d v="2024-05-26T01:01:20"/>
    <x v="1"/>
    <n v="2"/>
    <n v="0"/>
    <n v="62"/>
    <n v="3"/>
    <n v="3.76"/>
    <s v=""/>
    <n v="2"/>
    <s v=""/>
    <n v="16"/>
    <n v="0"/>
    <n v="4.8387096774193498E-2"/>
    <n v="1.88"/>
    <x v="1"/>
    <n v="0"/>
  </r>
  <r>
    <x v="8510"/>
    <n v="38"/>
    <s v="Female"/>
    <s v="France"/>
    <d v="2024-02-16T16:38:36"/>
    <x v="2"/>
    <n v="3"/>
    <n v="2"/>
    <n v="49"/>
    <n v="4"/>
    <n v="3.65"/>
    <s v=""/>
    <n v="2"/>
    <s v=""/>
    <n v="86"/>
    <n v="0.66666666666666596"/>
    <n v="8.16326530612244E-2"/>
    <n v="1.825"/>
    <x v="1"/>
    <n v="0"/>
  </r>
  <r>
    <x v="8511"/>
    <n v="25"/>
    <s v="Male"/>
    <s v="Japan"/>
    <d v="2024-08-13T10:28:51"/>
    <x v="4"/>
    <n v="3"/>
    <n v="1"/>
    <n v="43"/>
    <n v="3"/>
    <n v="3.62"/>
    <s v=""/>
    <n v="2"/>
    <s v=""/>
    <n v="45"/>
    <n v="0.33333333333333298"/>
    <n v="6.9767441860465101E-2"/>
    <n v="1.81"/>
    <x v="1"/>
    <n v="0"/>
  </r>
  <r>
    <x v="8512"/>
    <n v="29"/>
    <s v="Male"/>
    <s v="USA"/>
    <d v="2023-12-21T23:48:36"/>
    <x v="5"/>
    <n v="6"/>
    <n v="1"/>
    <n v="53"/>
    <n v="1"/>
    <n v="3.5"/>
    <s v=""/>
    <n v="2"/>
    <s v=""/>
    <n v="32"/>
    <n v="0.16666666666666599"/>
    <n v="1.8867924528301799E-2"/>
    <n v="1.75"/>
    <x v="1"/>
    <n v="0"/>
  </r>
  <r>
    <x v="8513"/>
    <n v="47"/>
    <s v="Male"/>
    <s v="USA"/>
    <d v="2024-04-18T09:12:24"/>
    <x v="3"/>
    <n v="3"/>
    <n v="1"/>
    <n v="35"/>
    <n v="1"/>
    <n v="3.46"/>
    <s v=""/>
    <n v="2"/>
    <s v=""/>
    <n v="45"/>
    <n v="0.33333333333333298"/>
    <n v="2.8571428571428501E-2"/>
    <n v="1.73"/>
    <x v="1"/>
    <n v="1"/>
  </r>
  <r>
    <x v="8514"/>
    <n v="40"/>
    <s v="Female"/>
    <s v="Australia"/>
    <d v="2024-09-07T12:03:04"/>
    <x v="2"/>
    <n v="4"/>
    <n v="1"/>
    <n v="55"/>
    <n v="5"/>
    <n v="3.3"/>
    <s v=""/>
    <n v="2"/>
    <s v=""/>
    <n v="6"/>
    <n v="0.25"/>
    <n v="9.0909090909090898E-2"/>
    <n v="1.65"/>
    <x v="1"/>
    <n v="0"/>
  </r>
  <r>
    <x v="8515"/>
    <n v="27"/>
    <s v="Female"/>
    <s v="USA"/>
    <d v="2023-07-11T05:09:45"/>
    <x v="2"/>
    <n v="7"/>
    <n v="4"/>
    <n v="43"/>
    <n v="5"/>
    <n v="3.13"/>
    <s v=""/>
    <n v="2"/>
    <s v=""/>
    <n v="6"/>
    <n v="0.57142857142857095"/>
    <n v="0.116279069767441"/>
    <n v="1.5649999999999999"/>
    <x v="1"/>
    <n v="0"/>
  </r>
  <r>
    <x v="8516"/>
    <n v="38"/>
    <s v="Female"/>
    <s v="Canada"/>
    <d v="2023-07-22T03:59:04"/>
    <x v="4"/>
    <n v="2"/>
    <n v="1"/>
    <n v="64"/>
    <n v="5"/>
    <n v="3.02"/>
    <s v=""/>
    <n v="2"/>
    <s v=""/>
    <n v="11"/>
    <n v="0.5"/>
    <n v="7.8125E-2"/>
    <n v="1.51"/>
    <x v="1"/>
    <n v="0"/>
  </r>
  <r>
    <x v="8517"/>
    <n v="30"/>
    <s v="Female"/>
    <s v="Canada"/>
    <d v="2023-11-30T22:36:28"/>
    <x v="2"/>
    <n v="3"/>
    <n v="2"/>
    <n v="54"/>
    <n v="6"/>
    <n v="2.93"/>
    <s v=""/>
    <n v="2"/>
    <s v=""/>
    <n v="2"/>
    <n v="0.66666666666666596"/>
    <n v="0.11111111111111099"/>
    <n v="1.4650000000000001"/>
    <x v="1"/>
    <n v="0"/>
  </r>
  <r>
    <x v="8518"/>
    <n v="42"/>
    <s v="Male"/>
    <s v="Australia"/>
    <d v="2024-07-25T15:18:12"/>
    <x v="0"/>
    <n v="2"/>
    <n v="0"/>
    <n v="52"/>
    <n v="2"/>
    <n v="2.93"/>
    <s v=""/>
    <n v="2"/>
    <s v=""/>
    <n v="7"/>
    <n v="0"/>
    <n v="3.8461538461538401E-2"/>
    <n v="1.4650000000000001"/>
    <x v="1"/>
    <n v="0"/>
  </r>
  <r>
    <x v="8519"/>
    <n v="33"/>
    <s v="Female"/>
    <s v="France"/>
    <d v="2024-10-16T10:31:44"/>
    <x v="2"/>
    <n v="3"/>
    <n v="1"/>
    <n v="51"/>
    <n v="1"/>
    <n v="2.93"/>
    <s v=""/>
    <n v="2"/>
    <s v=""/>
    <n v="55"/>
    <n v="0.33333333333333298"/>
    <n v="1.9607843137254902E-2"/>
    <n v="1.4650000000000001"/>
    <x v="1"/>
    <n v="0"/>
  </r>
  <r>
    <x v="8520"/>
    <n v="40"/>
    <s v="Male"/>
    <s v="Canada"/>
    <d v="2023-03-10T19:23:51"/>
    <x v="3"/>
    <n v="2"/>
    <n v="1"/>
    <n v="56"/>
    <n v="2"/>
    <n v="2.84"/>
    <s v=""/>
    <n v="2"/>
    <s v=""/>
    <n v="20"/>
    <n v="0.5"/>
    <n v="3.5714285714285698E-2"/>
    <n v="1.42"/>
    <x v="1"/>
    <n v="0"/>
  </r>
  <r>
    <x v="8521"/>
    <n v="42"/>
    <s v="Female"/>
    <s v="Australia"/>
    <d v="2024-09-22T14:09:40"/>
    <x v="1"/>
    <n v="2"/>
    <n v="1"/>
    <n v="60"/>
    <n v="1"/>
    <n v="2.78"/>
    <s v=""/>
    <n v="2"/>
    <s v=""/>
    <n v="1"/>
    <n v="0.5"/>
    <n v="1.6666666666666601E-2"/>
    <n v="1.39"/>
    <x v="1"/>
    <n v="0"/>
  </r>
  <r>
    <x v="8522"/>
    <n v="32"/>
    <s v="Male"/>
    <s v="USA"/>
    <d v="2023-04-18T12:02:06"/>
    <x v="3"/>
    <n v="2"/>
    <n v="0"/>
    <n v="56"/>
    <n v="2"/>
    <n v="2.75"/>
    <s v=""/>
    <n v="2"/>
    <s v=""/>
    <n v="96"/>
    <n v="0"/>
    <n v="3.5714285714285698E-2"/>
    <n v="1.375"/>
    <x v="1"/>
    <n v="1"/>
  </r>
  <r>
    <x v="8523"/>
    <n v="19"/>
    <s v="Female"/>
    <s v="Germany"/>
    <d v="2023-11-11T14:17:21"/>
    <x v="3"/>
    <n v="2"/>
    <n v="0"/>
    <n v="49"/>
    <n v="1"/>
    <n v="2.75"/>
    <s v=""/>
    <n v="2"/>
    <s v=""/>
    <n v="5"/>
    <n v="0"/>
    <n v="2.04081632653061E-2"/>
    <n v="1.375"/>
    <x v="1"/>
    <n v="0"/>
  </r>
  <r>
    <x v="8524"/>
    <n v="40"/>
    <s v="Male"/>
    <s v="UK"/>
    <d v="2024-11-28T06:27:16"/>
    <x v="4"/>
    <n v="3"/>
    <n v="1"/>
    <n v="58"/>
    <n v="3"/>
    <n v="2.75"/>
    <s v=""/>
    <n v="2"/>
    <s v=""/>
    <n v="12"/>
    <n v="0.33333333333333298"/>
    <n v="5.1724137931034399E-2"/>
    <n v="1.375"/>
    <x v="1"/>
    <n v="0"/>
  </r>
  <r>
    <x v="8525"/>
    <n v="32"/>
    <s v="Male"/>
    <s v="Canada"/>
    <d v="2024-10-21T19:01:11"/>
    <x v="4"/>
    <n v="4"/>
    <n v="2"/>
    <n v="43"/>
    <n v="5"/>
    <n v="2.54"/>
    <s v=""/>
    <n v="2"/>
    <s v=""/>
    <n v="18"/>
    <n v="0.5"/>
    <n v="0.116279069767441"/>
    <n v="1.27"/>
    <x v="1"/>
    <n v="1"/>
  </r>
  <r>
    <x v="8526"/>
    <n v="37"/>
    <s v="Male"/>
    <s v="Germany"/>
    <d v="2023-02-13T04:41:11"/>
    <x v="2"/>
    <n v="4"/>
    <n v="0"/>
    <n v="48"/>
    <n v="0"/>
    <n v="2.52"/>
    <s v=""/>
    <n v="2"/>
    <s v=""/>
    <n v="13"/>
    <n v="0"/>
    <n v="0"/>
    <n v="1.26"/>
    <x v="1"/>
    <n v="1"/>
  </r>
  <r>
    <x v="8527"/>
    <n v="30"/>
    <s v="Male"/>
    <s v="USA"/>
    <d v="2024-10-10T01:12:58"/>
    <x v="2"/>
    <n v="4"/>
    <n v="1"/>
    <n v="63"/>
    <n v="4"/>
    <n v="2.4900000000000002"/>
    <s v=""/>
    <n v="2"/>
    <s v=""/>
    <n v="42"/>
    <n v="0.25"/>
    <n v="6.3492063492063405E-2"/>
    <n v="1.2450000000000001"/>
    <x v="1"/>
    <n v="0"/>
  </r>
  <r>
    <x v="8528"/>
    <n v="21"/>
    <s v="Male"/>
    <s v="Canada"/>
    <d v="2023-05-12T09:51:46"/>
    <x v="3"/>
    <n v="3"/>
    <n v="1"/>
    <n v="32"/>
    <n v="0"/>
    <n v="2.42"/>
    <s v=""/>
    <n v="2"/>
    <s v=""/>
    <n v="25"/>
    <n v="0.33333333333333298"/>
    <n v="0"/>
    <n v="1.21"/>
    <x v="1"/>
    <n v="0"/>
  </r>
  <r>
    <x v="8529"/>
    <n v="35"/>
    <s v="Female"/>
    <s v="USA"/>
    <d v="2024-07-22T11:22:37"/>
    <x v="2"/>
    <n v="3"/>
    <n v="0"/>
    <n v="47"/>
    <n v="4"/>
    <n v="2.41"/>
    <s v=""/>
    <n v="2"/>
    <s v=""/>
    <n v="46"/>
    <n v="0"/>
    <n v="8.5106382978723402E-2"/>
    <n v="1.2050000000000001"/>
    <x v="1"/>
    <n v="1"/>
  </r>
  <r>
    <x v="8530"/>
    <n v="27"/>
    <s v="Female"/>
    <s v="Japan"/>
    <d v="2024-12-20T18:41:58"/>
    <x v="3"/>
    <n v="2"/>
    <n v="0"/>
    <n v="49"/>
    <n v="2"/>
    <n v="2.23"/>
    <s v=""/>
    <n v="2"/>
    <s v=""/>
    <n v="61"/>
    <n v="0"/>
    <n v="4.08163265306122E-2"/>
    <n v="1.115"/>
    <x v="1"/>
    <n v="0"/>
  </r>
  <r>
    <x v="8531"/>
    <n v="28"/>
    <s v="Male"/>
    <s v="France"/>
    <d v="2024-05-31T16:48:48"/>
    <x v="2"/>
    <n v="2"/>
    <n v="0"/>
    <n v="48"/>
    <n v="0"/>
    <n v="1.98"/>
    <s v=""/>
    <n v="2"/>
    <s v=""/>
    <n v="67"/>
    <n v="0"/>
    <n v="0"/>
    <n v="0.99"/>
    <x v="1"/>
    <n v="0"/>
  </r>
  <r>
    <x v="8532"/>
    <n v="21"/>
    <s v="Male"/>
    <s v="USA"/>
    <d v="2023-09-29T02:18:08"/>
    <x v="2"/>
    <n v="1"/>
    <n v="0"/>
    <n v="51"/>
    <n v="5"/>
    <n v="1.82"/>
    <s v=""/>
    <n v="2"/>
    <s v=""/>
    <n v="23"/>
    <n v="0"/>
    <n v="9.8039215686274495E-2"/>
    <n v="0.91"/>
    <x v="1"/>
    <n v="0"/>
  </r>
  <r>
    <x v="8533"/>
    <n v="23"/>
    <s v="Female"/>
    <s v="Germany"/>
    <d v="2024-06-24T23:24:07"/>
    <x v="0"/>
    <n v="3"/>
    <n v="0"/>
    <n v="52"/>
    <n v="0"/>
    <n v="1.76"/>
    <s v=""/>
    <n v="2"/>
    <s v=""/>
    <n v="1"/>
    <n v="0"/>
    <n v="0"/>
    <n v="0.88"/>
    <x v="1"/>
    <n v="0"/>
  </r>
  <r>
    <x v="8534"/>
    <n v="40"/>
    <s v="Female"/>
    <s v="UK"/>
    <d v="2023-05-30T14:26:21"/>
    <x v="4"/>
    <n v="2"/>
    <n v="1"/>
    <n v="48"/>
    <n v="1"/>
    <n v="1.6"/>
    <s v=""/>
    <n v="2"/>
    <s v=""/>
    <n v="1"/>
    <n v="0.5"/>
    <n v="2.0833333333333301E-2"/>
    <n v="0.8"/>
    <x v="1"/>
    <n v="0"/>
  </r>
  <r>
    <x v="8535"/>
    <n v="56"/>
    <s v="Male"/>
    <s v="USA"/>
    <d v="2023-01-24T21:49:40"/>
    <x v="2"/>
    <n v="2"/>
    <n v="0"/>
    <n v="60"/>
    <n v="6"/>
    <n v="1.54"/>
    <s v=""/>
    <n v="2"/>
    <s v=""/>
    <n v="0"/>
    <n v="0"/>
    <n v="0.1"/>
    <n v="0.77"/>
    <x v="1"/>
    <n v="0"/>
  </r>
  <r>
    <x v="8536"/>
    <n v="28"/>
    <s v="Female"/>
    <s v="USA"/>
    <d v="2024-07-06T23:02:45"/>
    <x v="1"/>
    <n v="3"/>
    <n v="0"/>
    <n v="60"/>
    <n v="2"/>
    <n v="1.4"/>
    <s v=""/>
    <n v="2"/>
    <s v=""/>
    <n v="65"/>
    <n v="0"/>
    <n v="3.3333333333333298E-2"/>
    <n v="0.7"/>
    <x v="1"/>
    <n v="0"/>
  </r>
  <r>
    <x v="8537"/>
    <n v="39"/>
    <s v="Female"/>
    <s v="USA"/>
    <d v="2023-06-20T11:15:39"/>
    <x v="1"/>
    <n v="1"/>
    <n v="0"/>
    <n v="46"/>
    <n v="0"/>
    <n v="1.38"/>
    <s v=""/>
    <n v="2"/>
    <s v=""/>
    <n v="21"/>
    <n v="0"/>
    <n v="0"/>
    <n v="0.69"/>
    <x v="1"/>
    <n v="0"/>
  </r>
  <r>
    <x v="8538"/>
    <n v="23"/>
    <s v="Male"/>
    <s v="Canada"/>
    <d v="2023-02-20T13:21:40"/>
    <x v="1"/>
    <n v="2"/>
    <n v="0"/>
    <n v="56"/>
    <n v="0"/>
    <n v="1.27"/>
    <s v=""/>
    <n v="2"/>
    <s v=""/>
    <n v="23"/>
    <n v="0"/>
    <n v="0"/>
    <n v="0.63500000000000001"/>
    <x v="1"/>
    <n v="0"/>
  </r>
  <r>
    <x v="8539"/>
    <n v="32"/>
    <s v="Male"/>
    <s v="USA"/>
    <d v="2023-05-28T08:24:53"/>
    <x v="1"/>
    <n v="4"/>
    <n v="0"/>
    <n v="51"/>
    <n v="2"/>
    <n v="1.02"/>
    <s v=""/>
    <n v="2"/>
    <s v=""/>
    <n v="62"/>
    <n v="0"/>
    <n v="3.9215686274509803E-2"/>
    <n v="0.51"/>
    <x v="1"/>
    <n v="0"/>
  </r>
  <r>
    <x v="8540"/>
    <n v="21"/>
    <s v="Male"/>
    <s v="France"/>
    <d v="2024-01-06T20:54:06"/>
    <x v="3"/>
    <n v="4"/>
    <n v="1"/>
    <n v="53"/>
    <n v="3"/>
    <n v="0.99"/>
    <s v=""/>
    <n v="2"/>
    <s v=""/>
    <n v="9"/>
    <n v="0.25"/>
    <n v="5.6603773584905599E-2"/>
    <n v="0.495"/>
    <x v="1"/>
    <n v="0"/>
  </r>
  <r>
    <x v="8541"/>
    <n v="29"/>
    <s v="Female"/>
    <s v="Japan"/>
    <d v="2023-01-01T14:36:04"/>
    <x v="4"/>
    <n v="6"/>
    <n v="0"/>
    <n v="49"/>
    <n v="0"/>
    <n v="0.96"/>
    <s v=""/>
    <n v="2"/>
    <s v=""/>
    <n v="23"/>
    <n v="0"/>
    <n v="0"/>
    <n v="0.48"/>
    <x v="1"/>
    <n v="0"/>
  </r>
  <r>
    <x v="8542"/>
    <n v="29"/>
    <s v="Male"/>
    <s v="UK"/>
    <d v="2023-04-19T04:05:47"/>
    <x v="1"/>
    <n v="2"/>
    <n v="0"/>
    <n v="47"/>
    <n v="4"/>
    <n v="0.92"/>
    <s v=""/>
    <n v="2"/>
    <s v=""/>
    <n v="0"/>
    <n v="0"/>
    <n v="8.5106382978723402E-2"/>
    <n v="0.46"/>
    <x v="1"/>
    <n v="0"/>
  </r>
  <r>
    <x v="8543"/>
    <n v="35"/>
    <s v="Female"/>
    <s v="Canada"/>
    <d v="2023-10-14T19:00:49"/>
    <x v="0"/>
    <n v="3"/>
    <n v="1"/>
    <n v="51"/>
    <n v="1"/>
    <n v="0.92"/>
    <s v=""/>
    <n v="2"/>
    <s v=""/>
    <n v="10"/>
    <n v="0.33333333333333298"/>
    <n v="1.9607843137254902E-2"/>
    <n v="0.46"/>
    <x v="1"/>
    <n v="0"/>
  </r>
  <r>
    <x v="8544"/>
    <n v="41"/>
    <s v="Male"/>
    <s v="Canada"/>
    <d v="2023-11-03T04:47:33"/>
    <x v="4"/>
    <n v="3"/>
    <n v="2"/>
    <n v="59"/>
    <n v="4"/>
    <n v="0.92"/>
    <s v=""/>
    <n v="2"/>
    <s v=""/>
    <n v="21"/>
    <n v="0.66666666666666596"/>
    <n v="6.7796610169491497E-2"/>
    <n v="0.46"/>
    <x v="1"/>
    <n v="0"/>
  </r>
  <r>
    <x v="8545"/>
    <n v="24"/>
    <s v="Female"/>
    <s v="Australia"/>
    <d v="2023-10-21T08:42:24"/>
    <x v="2"/>
    <n v="2"/>
    <n v="1"/>
    <n v="50"/>
    <n v="0"/>
    <n v="0.86"/>
    <s v=""/>
    <n v="2"/>
    <s v=""/>
    <n v="24"/>
    <n v="0.5"/>
    <n v="0"/>
    <n v="0.43"/>
    <x v="1"/>
    <n v="0"/>
  </r>
  <r>
    <x v="8546"/>
    <n v="26"/>
    <s v="Male"/>
    <s v="USA"/>
    <d v="2023-04-08T06:44:04"/>
    <x v="5"/>
    <n v="3"/>
    <n v="2"/>
    <n v="60"/>
    <n v="3"/>
    <n v="0.83"/>
    <s v=""/>
    <n v="2"/>
    <s v=""/>
    <n v="4"/>
    <n v="0.66666666666666596"/>
    <n v="0.05"/>
    <n v="0.41499999999999998"/>
    <x v="1"/>
    <n v="0"/>
  </r>
  <r>
    <x v="8547"/>
    <n v="39"/>
    <s v="Male"/>
    <s v="Germany"/>
    <d v="2024-03-26T01:58:49"/>
    <x v="5"/>
    <n v="2"/>
    <n v="0"/>
    <n v="61"/>
    <n v="5"/>
    <n v="0.83"/>
    <s v=""/>
    <n v="2"/>
    <s v=""/>
    <n v="78"/>
    <n v="0"/>
    <n v="8.1967213114753995E-2"/>
    <n v="0.41499999999999998"/>
    <x v="1"/>
    <n v="0"/>
  </r>
  <r>
    <x v="8548"/>
    <n v="33"/>
    <s v="Female"/>
    <s v="USA"/>
    <d v="2024-11-07T03:47:32"/>
    <x v="0"/>
    <n v="2"/>
    <n v="1"/>
    <n v="45"/>
    <n v="1"/>
    <n v="0.64"/>
    <s v=""/>
    <n v="2"/>
    <s v=""/>
    <n v="53"/>
    <n v="0.5"/>
    <n v="2.2222222222222199E-2"/>
    <n v="0.32"/>
    <x v="1"/>
    <n v="0"/>
  </r>
  <r>
    <x v="8549"/>
    <n v="48"/>
    <s v="Female"/>
    <s v="USA"/>
    <d v="2023-04-14T14:35:14"/>
    <x v="3"/>
    <n v="3"/>
    <n v="0"/>
    <n v="42"/>
    <n v="0"/>
    <n v="0.54"/>
    <s v=""/>
    <n v="2"/>
    <s v=""/>
    <n v="24"/>
    <n v="0"/>
    <n v="0"/>
    <n v="0.27"/>
    <x v="1"/>
    <n v="0"/>
  </r>
  <r>
    <x v="8550"/>
    <n v="27"/>
    <s v="Male"/>
    <s v="UK"/>
    <d v="2023-08-30T03:55:20"/>
    <x v="5"/>
    <n v="8"/>
    <n v="4"/>
    <n v="43"/>
    <n v="2"/>
    <n v="0.53"/>
    <s v=""/>
    <n v="2"/>
    <s v=""/>
    <n v="4"/>
    <n v="0.5"/>
    <n v="4.6511627906976702E-2"/>
    <n v="0.26500000000000001"/>
    <x v="1"/>
    <n v="0"/>
  </r>
  <r>
    <x v="8551"/>
    <n v="29"/>
    <s v="Male"/>
    <s v="USA"/>
    <d v="2023-11-01T04:36:30"/>
    <x v="0"/>
    <n v="3"/>
    <n v="0"/>
    <n v="47"/>
    <n v="1"/>
    <n v="0.52"/>
    <s v=""/>
    <n v="2"/>
    <s v=""/>
    <n v="14"/>
    <n v="0"/>
    <n v="2.1276595744680799E-2"/>
    <n v="0.26"/>
    <x v="1"/>
    <n v="0"/>
  </r>
  <r>
    <x v="8552"/>
    <n v="31"/>
    <s v="Female"/>
    <s v="USA"/>
    <d v="2023-05-22T18:05:01"/>
    <x v="3"/>
    <n v="2"/>
    <n v="0"/>
    <n v="60"/>
    <n v="5"/>
    <n v="0.5"/>
    <s v=""/>
    <n v="2"/>
    <s v=""/>
    <n v="5"/>
    <n v="0"/>
    <n v="8.3333333333333301E-2"/>
    <n v="0.25"/>
    <x v="1"/>
    <n v="0"/>
  </r>
  <r>
    <x v="8553"/>
    <n v="40"/>
    <s v="Male"/>
    <s v="Japan"/>
    <d v="2024-07-22T09:55:01"/>
    <x v="2"/>
    <n v="3"/>
    <n v="1"/>
    <n v="45"/>
    <n v="2"/>
    <n v="0.41"/>
    <s v=""/>
    <n v="2"/>
    <s v=""/>
    <n v="59"/>
    <n v="0.33333333333333298"/>
    <n v="4.4444444444444398E-2"/>
    <n v="0.20499999999999999"/>
    <x v="1"/>
    <n v="0"/>
  </r>
  <r>
    <x v="8554"/>
    <n v="49"/>
    <s v="Female"/>
    <s v="France"/>
    <d v="2023-10-14T23:23:38"/>
    <x v="4"/>
    <n v="6"/>
    <n v="2"/>
    <n v="54"/>
    <n v="0"/>
    <n v="0.33"/>
    <s v=""/>
    <n v="2"/>
    <s v=""/>
    <n v="10"/>
    <n v="0.33333333333333298"/>
    <n v="0"/>
    <n v="0.16500000000000001"/>
    <x v="1"/>
    <n v="0"/>
  </r>
  <r>
    <x v="8555"/>
    <n v="22"/>
    <s v="Male"/>
    <s v="USA"/>
    <d v="2024-05-19T04:01:42"/>
    <x v="1"/>
    <n v="2"/>
    <n v="1"/>
    <n v="54"/>
    <n v="0"/>
    <n v="0.22"/>
    <s v=""/>
    <n v="2"/>
    <s v=""/>
    <n v="10"/>
    <n v="0.5"/>
    <n v="0"/>
    <n v="0.11"/>
    <x v="1"/>
    <n v="0"/>
  </r>
  <r>
    <x v="8556"/>
    <n v="25"/>
    <s v="Female"/>
    <s v="USA"/>
    <d v="2024-03-04T05:47:47"/>
    <x v="1"/>
    <n v="4"/>
    <n v="0"/>
    <n v="47"/>
    <n v="2"/>
    <n v="0.13"/>
    <s v=""/>
    <n v="2"/>
    <s v=""/>
    <n v="3"/>
    <n v="0"/>
    <n v="4.2553191489361701E-2"/>
    <n v="6.5000000000000002E-2"/>
    <x v="1"/>
    <n v="0"/>
  </r>
  <r>
    <x v="8557"/>
    <n v="22"/>
    <s v="Other"/>
    <s v="USA"/>
    <d v="2024-11-09T14:11:50"/>
    <x v="0"/>
    <n v="4"/>
    <n v="1"/>
    <n v="50"/>
    <n v="1"/>
    <n v="1600.89"/>
    <s v="OUTLIER"/>
    <n v="1"/>
    <s v=""/>
    <n v="107"/>
    <n v="0.25"/>
    <n v="0.02"/>
    <n v="1600.89"/>
    <x v="0"/>
    <n v="1"/>
  </r>
  <r>
    <x v="8558"/>
    <n v="22"/>
    <s v="Female"/>
    <s v="USA"/>
    <d v="2023-01-12T01:44:32"/>
    <x v="2"/>
    <n v="4"/>
    <n v="2"/>
    <n v="48"/>
    <n v="2"/>
    <n v="1597.5"/>
    <s v="OUTLIER"/>
    <n v="1"/>
    <s v=""/>
    <n v="3"/>
    <n v="0.5"/>
    <n v="4.1666666666666602E-2"/>
    <n v="1597.5"/>
    <x v="0"/>
    <n v="0"/>
  </r>
  <r>
    <x v="8559"/>
    <n v="29"/>
    <s v="Male"/>
    <s v="USA"/>
    <d v="2023-09-14T13:19:59"/>
    <x v="0"/>
    <n v="4"/>
    <n v="2"/>
    <n v="47"/>
    <n v="1"/>
    <n v="1411.62"/>
    <s v="OUTLIER"/>
    <n v="1"/>
    <s v=""/>
    <n v="1"/>
    <n v="0.5"/>
    <n v="2.1276595744680799E-2"/>
    <n v="1411.62"/>
    <x v="0"/>
    <n v="0"/>
  </r>
  <r>
    <x v="8560"/>
    <n v="43"/>
    <s v="Male"/>
    <s v="USA"/>
    <d v="2024-10-12T14:32:28"/>
    <x v="2"/>
    <n v="5"/>
    <n v="1"/>
    <n v="49"/>
    <n v="1"/>
    <n v="1378.59"/>
    <s v="OUTLIER"/>
    <n v="1"/>
    <s v=""/>
    <n v="2"/>
    <n v="0.2"/>
    <n v="2.04081632653061E-2"/>
    <n v="1378.59"/>
    <x v="0"/>
    <n v="1"/>
  </r>
  <r>
    <x v="8561"/>
    <n v="40"/>
    <s v="Male"/>
    <s v="USA"/>
    <d v="2023-08-01T10:44:42"/>
    <x v="0"/>
    <n v="0"/>
    <n v="0"/>
    <n v="52"/>
    <n v="4"/>
    <n v="1325.34"/>
    <s v="OUTLIER"/>
    <n v="1"/>
    <s v=""/>
    <n v="8"/>
    <n v="0"/>
    <n v="7.69230769230769E-2"/>
    <n v="1325.34"/>
    <x v="0"/>
    <n v="0"/>
  </r>
  <r>
    <x v="8562"/>
    <n v="50"/>
    <s v="Female"/>
    <s v="UK"/>
    <d v="2024-08-07T02:37:42"/>
    <x v="4"/>
    <n v="3"/>
    <n v="1"/>
    <n v="46"/>
    <n v="2"/>
    <n v="1314.01"/>
    <s v="OUTLIER"/>
    <n v="1"/>
    <s v=""/>
    <n v="206"/>
    <n v="0.33333333333333298"/>
    <n v="4.3478260869565202E-2"/>
    <n v="1314.01"/>
    <x v="0"/>
    <n v="1"/>
  </r>
  <r>
    <x v="8563"/>
    <n v="45"/>
    <s v="Male"/>
    <s v="USA"/>
    <d v="2023-09-25T07:46:29"/>
    <x v="3"/>
    <n v="2"/>
    <n v="1"/>
    <n v="48"/>
    <n v="1"/>
    <n v="1311.06"/>
    <s v="OUTLIER"/>
    <n v="1"/>
    <s v=""/>
    <n v="6"/>
    <n v="0.5"/>
    <n v="2.0833333333333301E-2"/>
    <n v="1311.06"/>
    <x v="0"/>
    <n v="0"/>
  </r>
  <r>
    <x v="8564"/>
    <n v="47"/>
    <s v="Female"/>
    <s v="UK"/>
    <d v="2023-08-18T08:39:31"/>
    <x v="1"/>
    <n v="2"/>
    <n v="1"/>
    <n v="27"/>
    <n v="2"/>
    <n v="1254.55"/>
    <s v="OUTLIER"/>
    <n v="1"/>
    <s v=""/>
    <n v="46"/>
    <n v="0.5"/>
    <n v="7.4074074074074001E-2"/>
    <n v="1254.55"/>
    <x v="0"/>
    <n v="0"/>
  </r>
  <r>
    <x v="8565"/>
    <n v="25"/>
    <s v="Female"/>
    <s v="Australia"/>
    <d v="2023-07-13T17:01:39"/>
    <x v="5"/>
    <n v="2"/>
    <n v="0"/>
    <n v="66"/>
    <n v="3"/>
    <n v="1252.81"/>
    <s v="OUTLIER"/>
    <n v="1"/>
    <s v=""/>
    <n v="21"/>
    <n v="0"/>
    <n v="4.54545454545454E-2"/>
    <n v="1252.81"/>
    <x v="0"/>
    <n v="0"/>
  </r>
  <r>
    <x v="8566"/>
    <n v="18"/>
    <s v="Female"/>
    <s v="UK"/>
    <d v="2023-01-27T14:04:23"/>
    <x v="2"/>
    <n v="3"/>
    <n v="0"/>
    <n v="52"/>
    <n v="1"/>
    <n v="1194.1500000000001"/>
    <s v="OUTLIER"/>
    <n v="1"/>
    <s v=""/>
    <n v="39"/>
    <n v="0"/>
    <n v="1.9230769230769201E-2"/>
    <n v="1194.1500000000001"/>
    <x v="0"/>
    <n v="1"/>
  </r>
  <r>
    <x v="8567"/>
    <n v="34"/>
    <s v="Male"/>
    <s v="Germany"/>
    <d v="2023-08-17T16:35:51"/>
    <x v="4"/>
    <n v="2"/>
    <n v="0"/>
    <n v="49"/>
    <n v="3"/>
    <n v="1188.8599999999999"/>
    <s v="OUTLIER"/>
    <n v="1"/>
    <s v=""/>
    <n v="33"/>
    <n v="0"/>
    <n v="6.1224489795918297E-2"/>
    <n v="1188.8599999999999"/>
    <x v="0"/>
    <n v="0"/>
  </r>
  <r>
    <x v="8568"/>
    <n v="28"/>
    <s v="Female"/>
    <s v="USA"/>
    <d v="2023-08-29T13:19:16"/>
    <x v="2"/>
    <n v="2"/>
    <n v="0"/>
    <n v="49"/>
    <n v="7"/>
    <n v="1187.6500000000001"/>
    <s v="OUTLIER"/>
    <n v="1"/>
    <s v=""/>
    <n v="9"/>
    <n v="0"/>
    <n v="0.14285714285714199"/>
    <n v="1187.6500000000001"/>
    <x v="0"/>
    <n v="1"/>
  </r>
  <r>
    <x v="8569"/>
    <n v="35"/>
    <s v="Male"/>
    <s v="USA"/>
    <d v="2024-02-21T23:40:26"/>
    <x v="1"/>
    <n v="0"/>
    <n v="0"/>
    <n v="46"/>
    <n v="1"/>
    <n v="1099.17"/>
    <s v="OUTLIER"/>
    <n v="1"/>
    <s v=""/>
    <n v="20"/>
    <n v="0"/>
    <n v="2.1739130434782601E-2"/>
    <n v="1099.17"/>
    <x v="0"/>
    <n v="0"/>
  </r>
  <r>
    <x v="8570"/>
    <n v="37"/>
    <s v="Male"/>
    <s v="USA"/>
    <d v="2023-05-04T04:44:47"/>
    <x v="5"/>
    <n v="3"/>
    <n v="2"/>
    <n v="52"/>
    <n v="3"/>
    <n v="1098.5999999999999"/>
    <s v="OUTLIER"/>
    <n v="1"/>
    <s v=""/>
    <n v="38"/>
    <n v="0.66666666666666596"/>
    <n v="5.7692307692307598E-2"/>
    <n v="1098.5999999999999"/>
    <x v="0"/>
    <n v="1"/>
  </r>
  <r>
    <x v="8571"/>
    <n v="34"/>
    <s v="Female"/>
    <s v="USA"/>
    <d v="2024-05-08T03:44:47"/>
    <x v="2"/>
    <n v="3"/>
    <n v="1"/>
    <n v="47"/>
    <n v="1"/>
    <n v="1056.3399999999999"/>
    <s v="OUTLIER"/>
    <n v="1"/>
    <s v=""/>
    <n v="12"/>
    <n v="0.33333333333333298"/>
    <n v="2.1276595744680799E-2"/>
    <n v="1056.3399999999999"/>
    <x v="0"/>
    <n v="0"/>
  </r>
  <r>
    <x v="8572"/>
    <n v="39"/>
    <s v="Female"/>
    <s v="USA"/>
    <d v="2024-05-22T02:06:51"/>
    <x v="2"/>
    <n v="2"/>
    <n v="1"/>
    <n v="58"/>
    <n v="4"/>
    <n v="1011.69"/>
    <s v="OUTLIER"/>
    <n v="1"/>
    <s v=""/>
    <n v="9"/>
    <n v="0.5"/>
    <n v="6.8965517241379296E-2"/>
    <n v="1011.69"/>
    <x v="0"/>
    <n v="0"/>
  </r>
  <r>
    <x v="8573"/>
    <n v="29"/>
    <s v="Male"/>
    <s v="Japan"/>
    <d v="2024-11-18T09:54:53"/>
    <x v="5"/>
    <n v="8"/>
    <n v="3"/>
    <n v="53"/>
    <n v="2"/>
    <n v="1010.4"/>
    <s v="OUTLIER"/>
    <n v="1"/>
    <s v=""/>
    <n v="40"/>
    <n v="0.375"/>
    <n v="3.7735849056603703E-2"/>
    <n v="1010.4"/>
    <x v="0"/>
    <n v="0"/>
  </r>
  <r>
    <x v="8574"/>
    <n v="50"/>
    <s v="Male"/>
    <s v="Germany"/>
    <d v="2024-12-06T07:11:26"/>
    <x v="2"/>
    <n v="3"/>
    <n v="1"/>
    <n v="54"/>
    <n v="3"/>
    <n v="1004.63"/>
    <s v="OUTLIER"/>
    <n v="1"/>
    <s v=""/>
    <n v="33"/>
    <n v="0.33333333333333298"/>
    <n v="5.5555555555555497E-2"/>
    <n v="1004.63"/>
    <x v="0"/>
    <n v="0"/>
  </r>
  <r>
    <x v="8575"/>
    <n v="25"/>
    <s v="Female"/>
    <s v="Canada"/>
    <d v="2023-02-03T03:45:59"/>
    <x v="1"/>
    <n v="4"/>
    <n v="0"/>
    <n v="61"/>
    <n v="4"/>
    <n v="975.03"/>
    <s v="OUTLIER"/>
    <n v="1"/>
    <s v=""/>
    <n v="29"/>
    <n v="0"/>
    <n v="6.5573770491803199E-2"/>
    <n v="975.03"/>
    <x v="0"/>
    <n v="0"/>
  </r>
  <r>
    <x v="8576"/>
    <n v="43"/>
    <s v="Female"/>
    <s v="Australia"/>
    <d v="2024-01-21T11:19:51"/>
    <x v="3"/>
    <n v="2"/>
    <n v="0"/>
    <n v="50"/>
    <n v="1"/>
    <n v="968.01"/>
    <s v="OUTLIER"/>
    <n v="1"/>
    <s v=""/>
    <n v="39"/>
    <n v="0"/>
    <n v="0.02"/>
    <n v="968.01"/>
    <x v="0"/>
    <n v="0"/>
  </r>
  <r>
    <x v="8577"/>
    <n v="34"/>
    <s v="Male"/>
    <s v="USA"/>
    <d v="2024-11-26T06:16:14"/>
    <x v="4"/>
    <n v="1"/>
    <n v="1"/>
    <n v="48"/>
    <n v="1"/>
    <n v="962.73"/>
    <s v="OUTLIER"/>
    <n v="1"/>
    <s v=""/>
    <n v="47"/>
    <n v="1"/>
    <n v="2.0833333333333301E-2"/>
    <n v="962.73"/>
    <x v="0"/>
    <n v="0"/>
  </r>
  <r>
    <x v="8578"/>
    <n v="50"/>
    <s v="Male"/>
    <s v="Germany"/>
    <d v="2024-11-22T16:07:24"/>
    <x v="2"/>
    <n v="1"/>
    <n v="0"/>
    <n v="63"/>
    <n v="1"/>
    <n v="958.6"/>
    <s v="OUTLIER"/>
    <n v="1"/>
    <s v=""/>
    <n v="1"/>
    <n v="0"/>
    <n v="1.5873015873015799E-2"/>
    <n v="958.6"/>
    <x v="0"/>
    <n v="0"/>
  </r>
  <r>
    <x v="8579"/>
    <n v="26"/>
    <s v="Female"/>
    <s v="France"/>
    <d v="2023-04-07T00:04:19"/>
    <x v="2"/>
    <n v="2"/>
    <n v="2"/>
    <n v="42"/>
    <n v="2"/>
    <n v="946.83"/>
    <s v="OUTLIER"/>
    <n v="1"/>
    <s v=""/>
    <n v="82"/>
    <n v="1"/>
    <n v="4.7619047619047603E-2"/>
    <n v="946.83"/>
    <x v="0"/>
    <n v="0"/>
  </r>
  <r>
    <x v="8580"/>
    <n v="24"/>
    <s v="Female"/>
    <s v="USA"/>
    <d v="2024-01-11T08:57:03"/>
    <x v="1"/>
    <n v="4"/>
    <n v="0"/>
    <n v="60"/>
    <n v="7"/>
    <n v="938.95"/>
    <s v="OUTLIER"/>
    <n v="1"/>
    <s v=""/>
    <n v="17"/>
    <n v="0"/>
    <n v="0.116666666666666"/>
    <n v="938.95"/>
    <x v="0"/>
    <n v="0"/>
  </r>
  <r>
    <x v="8581"/>
    <n v="18"/>
    <s v="Male"/>
    <s v="France"/>
    <d v="2024-04-08T00:59:10"/>
    <x v="0"/>
    <n v="2"/>
    <n v="0"/>
    <n v="33"/>
    <n v="0"/>
    <n v="931.25"/>
    <s v="OUTLIER"/>
    <n v="1"/>
    <s v=""/>
    <n v="43"/>
    <n v="0"/>
    <n v="0"/>
    <n v="931.25"/>
    <x v="0"/>
    <n v="0"/>
  </r>
  <r>
    <x v="8582"/>
    <n v="24"/>
    <s v="Female"/>
    <s v="USA"/>
    <d v="2023-09-01T08:29:12"/>
    <x v="5"/>
    <n v="2"/>
    <n v="2"/>
    <n v="62"/>
    <n v="4"/>
    <n v="930.7"/>
    <s v="OUTLIER"/>
    <n v="1"/>
    <s v=""/>
    <n v="21"/>
    <n v="1"/>
    <n v="6.4516129032257993E-2"/>
    <n v="930.7"/>
    <x v="0"/>
    <n v="0"/>
  </r>
  <r>
    <x v="8583"/>
    <n v="37"/>
    <s v="Male"/>
    <s v="USA"/>
    <d v="2023-06-23T13:43:38"/>
    <x v="0"/>
    <n v="3"/>
    <n v="1"/>
    <n v="49"/>
    <n v="2"/>
    <n v="915.46"/>
    <s v="OUTLIER"/>
    <n v="1"/>
    <s v=""/>
    <n v="191"/>
    <n v="0.33333333333333298"/>
    <n v="4.08163265306122E-2"/>
    <n v="915.46"/>
    <x v="0"/>
    <n v="0"/>
  </r>
  <r>
    <x v="8584"/>
    <n v="31"/>
    <s v="Female"/>
    <s v="Canada"/>
    <d v="2024-09-02T00:38:24"/>
    <x v="2"/>
    <n v="2"/>
    <n v="1"/>
    <n v="39"/>
    <n v="3"/>
    <n v="913.38"/>
    <s v="OUTLIER"/>
    <n v="1"/>
    <s v=""/>
    <n v="69"/>
    <n v="0.5"/>
    <n v="7.69230769230769E-2"/>
    <n v="913.38"/>
    <x v="0"/>
    <n v="0"/>
  </r>
  <r>
    <x v="8585"/>
    <n v="33"/>
    <s v="Female"/>
    <s v="Germany"/>
    <d v="2024-05-07T07:18:17"/>
    <x v="2"/>
    <n v="3"/>
    <n v="0"/>
    <n v="52"/>
    <n v="1"/>
    <n v="908.11"/>
    <s v="OUTLIER"/>
    <n v="1"/>
    <s v=""/>
    <n v="51"/>
    <n v="0"/>
    <n v="1.9230769230769201E-2"/>
    <n v="908.11"/>
    <x v="0"/>
    <n v="0"/>
  </r>
  <r>
    <x v="8586"/>
    <n v="44"/>
    <s v="Other"/>
    <s v="USA"/>
    <d v="2023-05-08T16:47:43"/>
    <x v="2"/>
    <n v="1"/>
    <n v="0"/>
    <n v="58"/>
    <n v="5"/>
    <n v="896.92"/>
    <s v="OUTLIER"/>
    <n v="1"/>
    <s v=""/>
    <n v="70"/>
    <n v="0"/>
    <n v="8.6206896551724102E-2"/>
    <n v="896.92"/>
    <x v="0"/>
    <n v="0"/>
  </r>
  <r>
    <x v="8587"/>
    <n v="18"/>
    <s v="Female"/>
    <s v="UK"/>
    <d v="2023-10-24T15:33:12"/>
    <x v="4"/>
    <n v="2"/>
    <n v="1"/>
    <n v="44"/>
    <n v="0"/>
    <n v="893.07"/>
    <s v="OUTLIER"/>
    <n v="1"/>
    <s v=""/>
    <n v="80"/>
    <n v="0.5"/>
    <n v="0"/>
    <n v="893.07"/>
    <x v="0"/>
    <n v="0"/>
  </r>
  <r>
    <x v="8588"/>
    <n v="28"/>
    <s v="Male"/>
    <s v="Canada"/>
    <d v="2024-05-15T21:10:54"/>
    <x v="1"/>
    <n v="2"/>
    <n v="0"/>
    <n v="47"/>
    <n v="4"/>
    <n v="890.5"/>
    <s v="OUTLIER"/>
    <n v="1"/>
    <s v=""/>
    <n v="65"/>
    <n v="0"/>
    <n v="8.5106382978723402E-2"/>
    <n v="890.5"/>
    <x v="0"/>
    <n v="0"/>
  </r>
  <r>
    <x v="8589"/>
    <n v="34"/>
    <s v="Female"/>
    <s v="Canada"/>
    <d v="2023-03-14T18:18:20"/>
    <x v="4"/>
    <n v="5"/>
    <n v="2"/>
    <n v="32"/>
    <n v="1"/>
    <n v="885.69"/>
    <s v="OUTLIER"/>
    <n v="1"/>
    <s v=""/>
    <n v="16"/>
    <n v="0.4"/>
    <n v="3.125E-2"/>
    <n v="885.69"/>
    <x v="0"/>
    <n v="0"/>
  </r>
  <r>
    <x v="8590"/>
    <n v="40"/>
    <s v="Male"/>
    <s v="Australia"/>
    <d v="2023-07-02T21:07:33"/>
    <x v="5"/>
    <n v="2"/>
    <n v="0"/>
    <n v="47"/>
    <n v="2"/>
    <n v="885"/>
    <s v="OUTLIER"/>
    <n v="1"/>
    <s v=""/>
    <n v="30"/>
    <n v="0"/>
    <n v="4.2553191489361701E-2"/>
    <n v="885"/>
    <x v="0"/>
    <n v="0"/>
  </r>
  <r>
    <x v="8591"/>
    <n v="19"/>
    <s v="Male"/>
    <s v="USA"/>
    <d v="2023-07-03T05:53:11"/>
    <x v="3"/>
    <n v="1"/>
    <n v="0"/>
    <n v="53"/>
    <n v="8"/>
    <n v="875.07"/>
    <s v="OUTLIER"/>
    <n v="1"/>
    <s v=""/>
    <n v="18"/>
    <n v="0"/>
    <n v="0.15094339622641501"/>
    <n v="875.07"/>
    <x v="0"/>
    <n v="0"/>
  </r>
  <r>
    <x v="8592"/>
    <n v="25"/>
    <s v="Female"/>
    <s v="Australia"/>
    <d v="2023-04-05T11:34:08"/>
    <x v="4"/>
    <n v="6"/>
    <n v="3"/>
    <n v="53"/>
    <n v="5"/>
    <n v="873.36"/>
    <s v="OUTLIER"/>
    <n v="1"/>
    <s v=""/>
    <n v="22"/>
    <n v="0.5"/>
    <n v="9.4339622641509399E-2"/>
    <n v="873.36"/>
    <x v="0"/>
    <n v="0"/>
  </r>
  <r>
    <x v="8593"/>
    <n v="47"/>
    <s v="Male"/>
    <s v="Germany"/>
    <d v="2024-03-19T06:26:48"/>
    <x v="4"/>
    <n v="1"/>
    <n v="0"/>
    <n v="57"/>
    <n v="0"/>
    <n v="860.56"/>
    <s v="OUTLIER"/>
    <n v="1"/>
    <s v=""/>
    <n v="24"/>
    <n v="0"/>
    <n v="0"/>
    <n v="860.56"/>
    <x v="0"/>
    <n v="0"/>
  </r>
  <r>
    <x v="8594"/>
    <n v="30"/>
    <s v="Female"/>
    <s v="Australia"/>
    <d v="2023-09-09T13:36:11"/>
    <x v="2"/>
    <n v="1"/>
    <n v="1"/>
    <n v="55"/>
    <n v="4"/>
    <n v="859.41"/>
    <s v="OUTLIER"/>
    <n v="1"/>
    <s v=""/>
    <n v="3"/>
    <n v="1"/>
    <n v="7.2727272727272696E-2"/>
    <n v="859.41"/>
    <x v="0"/>
    <n v="0"/>
  </r>
  <r>
    <x v="8595"/>
    <n v="36"/>
    <s v="Male"/>
    <s v="USA"/>
    <d v="2023-11-10T00:19:34"/>
    <x v="1"/>
    <n v="3"/>
    <n v="1"/>
    <n v="46"/>
    <n v="3"/>
    <n v="849.14"/>
    <s v="OUTLIER"/>
    <n v="1"/>
    <s v=""/>
    <n v="17"/>
    <n v="0.33333333333333298"/>
    <n v="6.5217391304347797E-2"/>
    <n v="849.14"/>
    <x v="0"/>
    <n v="0"/>
  </r>
  <r>
    <x v="8596"/>
    <n v="31"/>
    <s v="Male"/>
    <s v="USA"/>
    <d v="2024-11-04T05:42:23"/>
    <x v="2"/>
    <n v="2"/>
    <n v="0"/>
    <n v="47"/>
    <n v="3"/>
    <n v="848.6"/>
    <s v="OUTLIER"/>
    <n v="1"/>
    <s v=""/>
    <n v="5"/>
    <n v="0"/>
    <n v="6.3829787234042507E-2"/>
    <n v="848.6"/>
    <x v="0"/>
    <n v="0"/>
  </r>
  <r>
    <x v="8597"/>
    <n v="38"/>
    <s v="Female"/>
    <s v="USA"/>
    <d v="2024-02-13T09:47:49"/>
    <x v="4"/>
    <n v="3"/>
    <n v="1"/>
    <n v="51"/>
    <n v="7"/>
    <n v="842.69"/>
    <s v="OUTLIER"/>
    <n v="1"/>
    <s v=""/>
    <n v="26"/>
    <n v="0.33333333333333298"/>
    <n v="0.13725490196078399"/>
    <n v="842.69"/>
    <x v="0"/>
    <n v="0"/>
  </r>
  <r>
    <x v="8598"/>
    <n v="42"/>
    <s v="Female"/>
    <s v="USA"/>
    <d v="2024-06-30T04:58:21"/>
    <x v="3"/>
    <n v="1"/>
    <n v="0"/>
    <n v="52"/>
    <n v="1"/>
    <n v="837.55"/>
    <s v="OUTLIER"/>
    <n v="1"/>
    <s v=""/>
    <n v="107"/>
    <n v="0"/>
    <n v="1.9230769230769201E-2"/>
    <n v="837.55"/>
    <x v="0"/>
    <n v="0"/>
  </r>
  <r>
    <x v="8599"/>
    <n v="35"/>
    <s v="Female"/>
    <s v="Germany"/>
    <d v="2023-12-03T06:05:33"/>
    <x v="2"/>
    <n v="2"/>
    <n v="0"/>
    <n v="54"/>
    <n v="3"/>
    <n v="836.42"/>
    <s v="OUTLIER"/>
    <n v="1"/>
    <s v=""/>
    <n v="1"/>
    <n v="0"/>
    <n v="5.5555555555555497E-2"/>
    <n v="836.42"/>
    <x v="0"/>
    <n v="0"/>
  </r>
  <r>
    <x v="8600"/>
    <n v="25"/>
    <s v="Female"/>
    <s v="USA"/>
    <d v="2024-08-21T02:27:22"/>
    <x v="1"/>
    <n v="5"/>
    <n v="0"/>
    <n v="43"/>
    <n v="2"/>
    <n v="835.13"/>
    <s v="OUTLIER"/>
    <n v="1"/>
    <s v=""/>
    <n v="46"/>
    <n v="0"/>
    <n v="4.6511627906976702E-2"/>
    <n v="835.13"/>
    <x v="0"/>
    <n v="0"/>
  </r>
  <r>
    <x v="8601"/>
    <n v="18"/>
    <s v="Female"/>
    <s v="USA"/>
    <d v="2023-01-17T05:51:09"/>
    <x v="4"/>
    <n v="4"/>
    <n v="1"/>
    <n v="62"/>
    <n v="4"/>
    <n v="831.36"/>
    <s v="OUTLIER"/>
    <n v="1"/>
    <s v=""/>
    <n v="12"/>
    <n v="0.25"/>
    <n v="6.4516129032257993E-2"/>
    <n v="831.36"/>
    <x v="0"/>
    <n v="0"/>
  </r>
  <r>
    <x v="8602"/>
    <n v="33"/>
    <s v="Female"/>
    <s v="Australia"/>
    <d v="2023-04-26T20:04:18"/>
    <x v="2"/>
    <n v="6"/>
    <n v="2"/>
    <n v="53"/>
    <n v="3"/>
    <n v="831.17"/>
    <s v="OUTLIER"/>
    <n v="1"/>
    <s v=""/>
    <n v="22"/>
    <n v="0.33333333333333298"/>
    <n v="5.6603773584905599E-2"/>
    <n v="831.17"/>
    <x v="0"/>
    <n v="0"/>
  </r>
  <r>
    <x v="8603"/>
    <n v="31"/>
    <s v="Female"/>
    <s v="USA"/>
    <d v="2024-11-22T21:57:50"/>
    <x v="4"/>
    <n v="1"/>
    <n v="0"/>
    <n v="46"/>
    <n v="2"/>
    <n v="828.95"/>
    <s v="OUTLIER"/>
    <n v="1"/>
    <s v=""/>
    <n v="56"/>
    <n v="0"/>
    <n v="4.3478260869565202E-2"/>
    <n v="828.95"/>
    <x v="0"/>
    <n v="0"/>
  </r>
  <r>
    <x v="8604"/>
    <n v="28"/>
    <s v="Male"/>
    <s v="France"/>
    <d v="2023-03-24T09:00:17"/>
    <x v="2"/>
    <n v="1"/>
    <n v="0"/>
    <n v="55"/>
    <n v="2"/>
    <n v="826.57"/>
    <s v="OUTLIER"/>
    <n v="1"/>
    <s v=""/>
    <n v="1"/>
    <n v="0"/>
    <n v="3.6363636363636299E-2"/>
    <n v="826.57"/>
    <x v="0"/>
    <n v="0"/>
  </r>
  <r>
    <x v="8605"/>
    <n v="19"/>
    <s v="Male"/>
    <s v="UK"/>
    <d v="2023-07-12T23:30:21"/>
    <x v="1"/>
    <n v="4"/>
    <n v="2"/>
    <n v="60"/>
    <n v="3"/>
    <n v="813.8"/>
    <s v="OUTLIER"/>
    <n v="1"/>
    <s v=""/>
    <n v="26"/>
    <n v="0.5"/>
    <n v="0.05"/>
    <n v="813.8"/>
    <x v="0"/>
    <n v="0"/>
  </r>
  <r>
    <x v="8606"/>
    <n v="18"/>
    <s v="Female"/>
    <s v="USA"/>
    <d v="2024-05-03T21:32:16"/>
    <x v="4"/>
    <n v="4"/>
    <n v="0"/>
    <n v="54"/>
    <n v="3"/>
    <n v="805.91"/>
    <s v="OUTLIER"/>
    <n v="1"/>
    <s v=""/>
    <n v="5"/>
    <n v="0"/>
    <n v="5.5555555555555497E-2"/>
    <n v="805.91"/>
    <x v="0"/>
    <n v="0"/>
  </r>
  <r>
    <x v="8607"/>
    <n v="18"/>
    <s v="Male"/>
    <s v="Australia"/>
    <d v="2023-06-26T16:11:36"/>
    <x v="0"/>
    <n v="0"/>
    <n v="0"/>
    <n v="52"/>
    <n v="4"/>
    <n v="801.6"/>
    <s v="OUTLIER"/>
    <n v="1"/>
    <s v=""/>
    <n v="117"/>
    <n v="0"/>
    <n v="7.69230769230769E-2"/>
    <n v="801.6"/>
    <x v="0"/>
    <n v="1"/>
  </r>
  <r>
    <x v="8608"/>
    <n v="25"/>
    <s v="Male"/>
    <s v="USA"/>
    <d v="2023-01-23T10:47:06"/>
    <x v="3"/>
    <n v="4"/>
    <n v="0"/>
    <n v="55"/>
    <n v="5"/>
    <n v="793.54"/>
    <s v="OUTLIER"/>
    <n v="1"/>
    <s v=""/>
    <n v="24"/>
    <n v="0"/>
    <n v="9.0909090909090898E-2"/>
    <n v="793.54"/>
    <x v="0"/>
    <n v="1"/>
  </r>
  <r>
    <x v="8609"/>
    <n v="29"/>
    <s v="Female"/>
    <s v="France"/>
    <d v="2024-11-30T13:56:21"/>
    <x v="0"/>
    <n v="1"/>
    <n v="1"/>
    <n v="42"/>
    <n v="1"/>
    <n v="789.45"/>
    <s v="OUTLIER"/>
    <n v="1"/>
    <s v=""/>
    <n v="112"/>
    <n v="1"/>
    <n v="2.3809523809523801E-2"/>
    <n v="789.45"/>
    <x v="0"/>
    <n v="1"/>
  </r>
  <r>
    <x v="8610"/>
    <n v="26"/>
    <s v="Female"/>
    <s v="USA"/>
    <d v="2023-04-02T23:42:14"/>
    <x v="2"/>
    <n v="5"/>
    <n v="2"/>
    <n v="51"/>
    <n v="2"/>
    <n v="769.77"/>
    <s v="OUTLIER"/>
    <n v="1"/>
    <s v=""/>
    <n v="58"/>
    <n v="0.4"/>
    <n v="3.9215686274509803E-2"/>
    <n v="769.77"/>
    <x v="0"/>
    <n v="0"/>
  </r>
  <r>
    <x v="8611"/>
    <n v="52"/>
    <s v="Female"/>
    <s v="USA"/>
    <d v="2023-08-04T19:03:06"/>
    <x v="4"/>
    <n v="7"/>
    <n v="2"/>
    <n v="53"/>
    <n v="2"/>
    <n v="765.72"/>
    <s v="OUTLIER"/>
    <n v="1"/>
    <s v=""/>
    <n v="10"/>
    <n v="0.28571428571428498"/>
    <n v="3.7735849056603703E-2"/>
    <n v="765.72"/>
    <x v="0"/>
    <n v="0"/>
  </r>
  <r>
    <x v="8612"/>
    <n v="38"/>
    <s v="Male"/>
    <s v="Australia"/>
    <d v="2023-10-02T04:46:06"/>
    <x v="3"/>
    <n v="1"/>
    <n v="1"/>
    <n v="37"/>
    <n v="3"/>
    <n v="763.5"/>
    <s v="OUTLIER"/>
    <n v="1"/>
    <s v=""/>
    <n v="28"/>
    <n v="1"/>
    <n v="8.1081081081081002E-2"/>
    <n v="763.5"/>
    <x v="0"/>
    <n v="0"/>
  </r>
  <r>
    <x v="8613"/>
    <n v="42"/>
    <s v="Female"/>
    <s v="Australia"/>
    <d v="2023-10-28T13:00:04"/>
    <x v="5"/>
    <n v="3"/>
    <n v="1"/>
    <n v="49"/>
    <n v="5"/>
    <n v="756.03"/>
    <s v="OUTLIER"/>
    <n v="1"/>
    <s v=""/>
    <n v="4"/>
    <n v="0.33333333333333298"/>
    <n v="0.10204081632653"/>
    <n v="756.03"/>
    <x v="0"/>
    <n v="0"/>
  </r>
  <r>
    <x v="8614"/>
    <n v="32"/>
    <s v="Female"/>
    <s v="Canada"/>
    <d v="2023-08-14T00:59:24"/>
    <x v="4"/>
    <n v="1"/>
    <n v="0"/>
    <n v="60"/>
    <n v="3"/>
    <n v="750.67"/>
    <s v="OUTLIER"/>
    <n v="1"/>
    <s v=""/>
    <n v="58"/>
    <n v="0"/>
    <n v="0.05"/>
    <n v="750.67"/>
    <x v="0"/>
    <n v="0"/>
  </r>
  <r>
    <x v="8615"/>
    <n v="41"/>
    <s v="Female"/>
    <s v="USA"/>
    <d v="2023-12-31T14:30:33"/>
    <x v="2"/>
    <n v="1"/>
    <n v="0"/>
    <n v="58"/>
    <n v="1"/>
    <n v="744.37"/>
    <s v="OUTLIER"/>
    <n v="1"/>
    <s v=""/>
    <n v="11"/>
    <n v="0"/>
    <n v="1.72413793103448E-2"/>
    <n v="744.37"/>
    <x v="0"/>
    <n v="0"/>
  </r>
  <r>
    <x v="8616"/>
    <n v="50"/>
    <s v="Female"/>
    <s v="UK"/>
    <d v="2024-10-21T21:56:23"/>
    <x v="2"/>
    <n v="1"/>
    <n v="0"/>
    <n v="37"/>
    <n v="2"/>
    <n v="743.27"/>
    <s v="OUTLIER"/>
    <n v="1"/>
    <s v=""/>
    <n v="32"/>
    <n v="0"/>
    <n v="5.4054054054054002E-2"/>
    <n v="743.27"/>
    <x v="0"/>
    <n v="0"/>
  </r>
  <r>
    <x v="8617"/>
    <n v="32"/>
    <s v="Other"/>
    <s v="France"/>
    <d v="2024-12-23T12:24:18"/>
    <x v="1"/>
    <n v="1"/>
    <n v="1"/>
    <n v="54"/>
    <n v="1"/>
    <n v="743.2"/>
    <s v="OUTLIER"/>
    <n v="1"/>
    <s v=""/>
    <n v="0"/>
    <n v="1"/>
    <n v="1.85185185185185E-2"/>
    <n v="743.2"/>
    <x v="0"/>
    <n v="0"/>
  </r>
  <r>
    <x v="8618"/>
    <n v="21"/>
    <s v="Female"/>
    <s v="USA"/>
    <d v="2024-12-25T19:53:23"/>
    <x v="4"/>
    <n v="3"/>
    <n v="1"/>
    <n v="56"/>
    <n v="2"/>
    <n v="740.43"/>
    <s v="OUTLIER"/>
    <n v="1"/>
    <s v=""/>
    <n v="23"/>
    <n v="0.33333333333333298"/>
    <n v="3.5714285714285698E-2"/>
    <n v="740.43"/>
    <x v="0"/>
    <n v="0"/>
  </r>
  <r>
    <x v="8619"/>
    <n v="30"/>
    <s v="Female"/>
    <s v="Canada"/>
    <d v="2024-08-30T11:18:54"/>
    <x v="2"/>
    <n v="4"/>
    <n v="0"/>
    <n v="49"/>
    <n v="2"/>
    <n v="737.49"/>
    <s v="OUTLIER"/>
    <n v="1"/>
    <s v=""/>
    <n v="16"/>
    <n v="0"/>
    <n v="4.08163265306122E-2"/>
    <n v="737.49"/>
    <x v="0"/>
    <n v="0"/>
  </r>
  <r>
    <x v="8620"/>
    <n v="48"/>
    <s v="Male"/>
    <s v="USA"/>
    <d v="2024-01-23T15:53:43"/>
    <x v="1"/>
    <n v="4"/>
    <n v="1"/>
    <n v="62"/>
    <n v="3"/>
    <n v="736.25"/>
    <s v="OUTLIER"/>
    <n v="1"/>
    <s v=""/>
    <n v="175"/>
    <n v="0.25"/>
    <n v="4.8387096774193498E-2"/>
    <n v="736.25"/>
    <x v="0"/>
    <n v="1"/>
  </r>
  <r>
    <x v="8621"/>
    <n v="53"/>
    <s v="Female"/>
    <s v="France"/>
    <d v="2023-01-22T23:06:14"/>
    <x v="5"/>
    <n v="0"/>
    <n v="0"/>
    <n v="46"/>
    <n v="4"/>
    <n v="736.14"/>
    <s v="OUTLIER"/>
    <n v="1"/>
    <s v=""/>
    <n v="16"/>
    <n v="0"/>
    <n v="8.6956521739130405E-2"/>
    <n v="736.14"/>
    <x v="0"/>
    <n v="0"/>
  </r>
  <r>
    <x v="8622"/>
    <n v="33"/>
    <s v="Female"/>
    <s v="Japan"/>
    <d v="2023-06-28T00:18:58"/>
    <x v="0"/>
    <n v="2"/>
    <n v="1"/>
    <n v="59"/>
    <n v="1"/>
    <n v="731.43"/>
    <s v="OUTLIER"/>
    <n v="1"/>
    <s v=""/>
    <n v="74"/>
    <n v="0.5"/>
    <n v="1.6949152542372801E-2"/>
    <n v="731.43"/>
    <x v="0"/>
    <n v="0"/>
  </r>
  <r>
    <x v="8623"/>
    <n v="39"/>
    <s v="Male"/>
    <s v="USA"/>
    <d v="2023-03-30T15:23:50"/>
    <x v="5"/>
    <n v="3"/>
    <n v="0"/>
    <n v="50"/>
    <n v="5"/>
    <n v="731.07"/>
    <s v="OUTLIER"/>
    <n v="1"/>
    <s v=""/>
    <n v="44"/>
    <n v="0"/>
    <n v="0.1"/>
    <n v="731.07"/>
    <x v="0"/>
    <n v="0"/>
  </r>
  <r>
    <x v="8624"/>
    <n v="35"/>
    <s v="Female"/>
    <s v="Canada"/>
    <d v="2024-09-01T18:47:58"/>
    <x v="3"/>
    <n v="4"/>
    <n v="1"/>
    <n v="50"/>
    <n v="6"/>
    <n v="726.78"/>
    <s v="OUTLIER"/>
    <n v="1"/>
    <s v=""/>
    <n v="88"/>
    <n v="0.25"/>
    <n v="0.12"/>
    <n v="726.78"/>
    <x v="0"/>
    <n v="0"/>
  </r>
  <r>
    <x v="8625"/>
    <n v="52"/>
    <s v="Male"/>
    <s v="Germany"/>
    <d v="2024-01-26T09:36:03"/>
    <x v="3"/>
    <n v="2"/>
    <n v="1"/>
    <n v="53"/>
    <n v="3"/>
    <n v="722.31"/>
    <s v="OUTLIER"/>
    <n v="1"/>
    <s v=""/>
    <n v="64"/>
    <n v="0.5"/>
    <n v="5.6603773584905599E-2"/>
    <n v="722.31"/>
    <x v="0"/>
    <n v="0"/>
  </r>
  <r>
    <x v="8626"/>
    <n v="27"/>
    <s v="Female"/>
    <s v="UK"/>
    <d v="2024-07-09T22:35:31"/>
    <x v="4"/>
    <n v="2"/>
    <n v="0"/>
    <n v="49"/>
    <n v="5"/>
    <n v="720.83"/>
    <s v="OUTLIER"/>
    <n v="1"/>
    <s v=""/>
    <n v="28"/>
    <n v="0"/>
    <n v="0.10204081632653"/>
    <n v="720.83"/>
    <x v="0"/>
    <n v="0"/>
  </r>
  <r>
    <x v="8627"/>
    <n v="37"/>
    <s v="Female"/>
    <s v="UK"/>
    <d v="2023-08-28T00:49:05"/>
    <x v="3"/>
    <n v="5"/>
    <n v="0"/>
    <n v="56"/>
    <n v="6"/>
    <n v="718.68"/>
    <s v="OUTLIER"/>
    <n v="1"/>
    <s v=""/>
    <n v="11"/>
    <n v="0"/>
    <n v="0.107142857142857"/>
    <n v="718.68"/>
    <x v="0"/>
    <n v="0"/>
  </r>
  <r>
    <x v="8628"/>
    <n v="40"/>
    <s v="Female"/>
    <s v="USA"/>
    <d v="2023-08-23T06:55:43"/>
    <x v="5"/>
    <n v="6"/>
    <n v="0"/>
    <n v="63"/>
    <n v="2"/>
    <n v="717.87"/>
    <s v="OUTLIER"/>
    <n v="1"/>
    <s v=""/>
    <n v="31"/>
    <n v="0"/>
    <n v="3.1746031746031703E-2"/>
    <n v="717.87"/>
    <x v="0"/>
    <n v="0"/>
  </r>
  <r>
    <x v="8629"/>
    <n v="18"/>
    <s v="Female"/>
    <s v="USA"/>
    <d v="2023-12-10T10:23:13"/>
    <x v="1"/>
    <n v="1"/>
    <n v="0"/>
    <n v="46"/>
    <n v="2"/>
    <n v="717.66"/>
    <s v="OUTLIER"/>
    <n v="1"/>
    <s v=""/>
    <n v="13"/>
    <n v="0"/>
    <n v="4.3478260869565202E-2"/>
    <n v="717.66"/>
    <x v="0"/>
    <n v="0"/>
  </r>
  <r>
    <x v="8630"/>
    <n v="45"/>
    <s v="Female"/>
    <s v="France"/>
    <d v="2024-03-02T14:22:24"/>
    <x v="4"/>
    <n v="4"/>
    <n v="1"/>
    <n v="55"/>
    <n v="2"/>
    <n v="716.58"/>
    <s v="OUTLIER"/>
    <n v="1"/>
    <s v=""/>
    <n v="151"/>
    <n v="0.25"/>
    <n v="3.6363636363636299E-2"/>
    <n v="716.58"/>
    <x v="0"/>
    <n v="1"/>
  </r>
  <r>
    <x v="8631"/>
    <n v="40"/>
    <s v="Male"/>
    <s v="USA"/>
    <d v="2023-04-07T08:49:58"/>
    <x v="2"/>
    <n v="2"/>
    <n v="0"/>
    <n v="58"/>
    <n v="1"/>
    <n v="716.07"/>
    <s v="OUTLIER"/>
    <n v="1"/>
    <s v=""/>
    <n v="1"/>
    <n v="0"/>
    <n v="1.72413793103448E-2"/>
    <n v="716.07"/>
    <x v="0"/>
    <n v="1"/>
  </r>
  <r>
    <x v="8632"/>
    <n v="25"/>
    <s v="Female"/>
    <s v="Japan"/>
    <d v="2023-08-06T16:18:55"/>
    <x v="3"/>
    <n v="2"/>
    <n v="1"/>
    <n v="39"/>
    <n v="4"/>
    <n v="714.13"/>
    <s v="OUTLIER"/>
    <n v="1"/>
    <s v=""/>
    <n v="22"/>
    <n v="0.5"/>
    <n v="0.10256410256410201"/>
    <n v="714.13"/>
    <x v="0"/>
    <n v="0"/>
  </r>
  <r>
    <x v="8633"/>
    <n v="18"/>
    <s v="Female"/>
    <s v="USA"/>
    <d v="2023-08-09T17:19:17"/>
    <x v="3"/>
    <n v="2"/>
    <n v="1"/>
    <n v="55"/>
    <n v="2"/>
    <n v="712.28"/>
    <s v="OUTLIER"/>
    <n v="1"/>
    <s v=""/>
    <n v="116"/>
    <n v="0.5"/>
    <n v="3.6363636363636299E-2"/>
    <n v="712.28"/>
    <x v="0"/>
    <n v="1"/>
  </r>
  <r>
    <x v="8634"/>
    <n v="29"/>
    <s v="Female"/>
    <s v="Australia"/>
    <d v="2023-02-06T09:09:10"/>
    <x v="4"/>
    <n v="2"/>
    <n v="0"/>
    <n v="47"/>
    <n v="1"/>
    <n v="711.62"/>
    <s v="OUTLIER"/>
    <n v="1"/>
    <s v=""/>
    <n v="76"/>
    <n v="0"/>
    <n v="2.1276595744680799E-2"/>
    <n v="711.62"/>
    <x v="0"/>
    <n v="1"/>
  </r>
  <r>
    <x v="8635"/>
    <n v="35"/>
    <s v="Other"/>
    <s v="Germany"/>
    <d v="2023-12-12T06:11:26"/>
    <x v="1"/>
    <n v="3"/>
    <n v="1"/>
    <n v="45"/>
    <n v="1"/>
    <n v="707.59"/>
    <s v="OUTLIER"/>
    <n v="1"/>
    <s v=""/>
    <n v="47"/>
    <n v="0.33333333333333298"/>
    <n v="2.2222222222222199E-2"/>
    <n v="707.59"/>
    <x v="0"/>
    <n v="0"/>
  </r>
  <r>
    <x v="8636"/>
    <n v="35"/>
    <s v="Female"/>
    <s v="Canada"/>
    <d v="2023-09-09T19:26:37"/>
    <x v="2"/>
    <n v="4"/>
    <n v="0"/>
    <n v="58"/>
    <n v="4"/>
    <n v="705.16"/>
    <s v="OUTLIER"/>
    <n v="1"/>
    <s v=""/>
    <n v="12"/>
    <n v="0"/>
    <n v="6.8965517241379296E-2"/>
    <n v="705.16"/>
    <x v="0"/>
    <n v="0"/>
  </r>
  <r>
    <x v="8637"/>
    <n v="39"/>
    <s v="Male"/>
    <s v="USA"/>
    <d v="2023-07-24T21:41:23"/>
    <x v="2"/>
    <n v="1"/>
    <n v="0"/>
    <n v="50"/>
    <n v="0"/>
    <n v="704.06"/>
    <s v="OUTLIER"/>
    <n v="1"/>
    <s v=""/>
    <n v="46"/>
    <n v="0"/>
    <n v="0"/>
    <n v="704.06"/>
    <x v="0"/>
    <n v="0"/>
  </r>
  <r>
    <x v="8638"/>
    <n v="41"/>
    <s v="Female"/>
    <s v="USA"/>
    <d v="2023-07-26T21:52:26"/>
    <x v="3"/>
    <n v="1"/>
    <n v="0"/>
    <n v="57"/>
    <n v="2"/>
    <n v="701.58"/>
    <s v="OUTLIER"/>
    <n v="1"/>
    <s v=""/>
    <n v="0"/>
    <n v="0"/>
    <n v="3.5087719298245598E-2"/>
    <n v="701.58"/>
    <x v="0"/>
    <n v="1"/>
  </r>
  <r>
    <x v="8639"/>
    <n v="50"/>
    <s v="Male"/>
    <s v="UK"/>
    <d v="2024-10-01T20:05:59"/>
    <x v="0"/>
    <n v="3"/>
    <n v="1"/>
    <n v="50"/>
    <n v="2"/>
    <n v="696"/>
    <s v="OUTLIER"/>
    <n v="1"/>
    <s v=""/>
    <n v="77"/>
    <n v="0.33333333333333298"/>
    <n v="0.04"/>
    <n v="696"/>
    <x v="0"/>
    <n v="0"/>
  </r>
  <r>
    <x v="8640"/>
    <n v="20"/>
    <s v="Male"/>
    <s v="Germany"/>
    <d v="2023-11-05T10:49:01"/>
    <x v="3"/>
    <n v="5"/>
    <n v="1"/>
    <n v="48"/>
    <n v="2"/>
    <n v="695.25"/>
    <s v="OUTLIER"/>
    <n v="1"/>
    <s v=""/>
    <n v="56"/>
    <n v="0.2"/>
    <n v="4.1666666666666602E-2"/>
    <n v="695.25"/>
    <x v="0"/>
    <n v="0"/>
  </r>
  <r>
    <x v="8641"/>
    <n v="26"/>
    <s v="Female"/>
    <s v="France"/>
    <d v="2024-09-07T01:49:49"/>
    <x v="3"/>
    <n v="3"/>
    <n v="0"/>
    <n v="41"/>
    <n v="2"/>
    <n v="695.16"/>
    <s v="OUTLIER"/>
    <n v="1"/>
    <s v=""/>
    <n v="55"/>
    <n v="0"/>
    <n v="4.8780487804878002E-2"/>
    <n v="695.16"/>
    <x v="0"/>
    <n v="0"/>
  </r>
  <r>
    <x v="8642"/>
    <n v="47"/>
    <s v="Female"/>
    <s v="Canada"/>
    <d v="2023-10-03T01:12:36"/>
    <x v="1"/>
    <n v="2"/>
    <n v="1"/>
    <n v="46"/>
    <n v="3"/>
    <n v="690.68"/>
    <s v="OUTLIER"/>
    <n v="1"/>
    <s v=""/>
    <n v="45"/>
    <n v="0.5"/>
    <n v="6.5217391304347797E-2"/>
    <n v="690.68"/>
    <x v="0"/>
    <n v="0"/>
  </r>
  <r>
    <x v="8643"/>
    <n v="41"/>
    <s v="Female"/>
    <s v="Japan"/>
    <d v="2024-08-06T22:14:52"/>
    <x v="3"/>
    <n v="2"/>
    <n v="0"/>
    <n v="51"/>
    <n v="5"/>
    <n v="688.37"/>
    <s v="OUTLIER"/>
    <n v="1"/>
    <s v=""/>
    <n v="15"/>
    <n v="0"/>
    <n v="9.8039215686274495E-2"/>
    <n v="688.37"/>
    <x v="0"/>
    <n v="0"/>
  </r>
  <r>
    <x v="8644"/>
    <n v="48"/>
    <s v="Female"/>
    <s v="USA"/>
    <d v="2024-02-13T21:28:40"/>
    <x v="3"/>
    <n v="3"/>
    <n v="1"/>
    <n v="46"/>
    <n v="3"/>
    <n v="686.04"/>
    <s v="OUTLIER"/>
    <n v="1"/>
    <s v=""/>
    <n v="67"/>
    <n v="0.33333333333333298"/>
    <n v="6.5217391304347797E-2"/>
    <n v="686.04"/>
    <x v="0"/>
    <n v="0"/>
  </r>
  <r>
    <x v="8645"/>
    <n v="45"/>
    <s v="Female"/>
    <s v="UK"/>
    <d v="2024-12-26T00:16:12"/>
    <x v="2"/>
    <n v="0"/>
    <n v="0"/>
    <n v="51"/>
    <n v="3"/>
    <n v="685.83"/>
    <s v="OUTLIER"/>
    <n v="1"/>
    <s v=""/>
    <n v="2"/>
    <n v="0"/>
    <n v="5.8823529411764698E-2"/>
    <n v="685.83"/>
    <x v="0"/>
    <n v="0"/>
  </r>
  <r>
    <x v="8646"/>
    <n v="38"/>
    <s v="Female"/>
    <s v="Japan"/>
    <d v="2024-05-10T17:04:17"/>
    <x v="5"/>
    <n v="3"/>
    <n v="0"/>
    <n v="52"/>
    <n v="2"/>
    <n v="685.65"/>
    <s v="OUTLIER"/>
    <n v="1"/>
    <s v=""/>
    <n v="14"/>
    <n v="0"/>
    <n v="3.8461538461538401E-2"/>
    <n v="685.65"/>
    <x v="0"/>
    <n v="0"/>
  </r>
  <r>
    <x v="8647"/>
    <n v="45"/>
    <s v="Male"/>
    <s v="USA"/>
    <d v="2024-11-13T20:24:21"/>
    <x v="5"/>
    <n v="2"/>
    <n v="0"/>
    <n v="52"/>
    <n v="2"/>
    <n v="680.79"/>
    <s v="OUTLIER"/>
    <n v="1"/>
    <s v=""/>
    <n v="38"/>
    <n v="0"/>
    <n v="3.8461538461538401E-2"/>
    <n v="680.79"/>
    <x v="0"/>
    <n v="0"/>
  </r>
  <r>
    <x v="8648"/>
    <n v="37"/>
    <s v="Female"/>
    <s v="Germany"/>
    <d v="2023-04-20T03:27:30"/>
    <x v="3"/>
    <n v="3"/>
    <n v="0"/>
    <n v="55"/>
    <n v="8"/>
    <n v="678.2"/>
    <s v="OUTLIER"/>
    <n v="1"/>
    <s v=""/>
    <n v="80"/>
    <n v="0"/>
    <n v="0.145454545454545"/>
    <n v="678.2"/>
    <x v="0"/>
    <n v="0"/>
  </r>
  <r>
    <x v="8649"/>
    <n v="18"/>
    <s v="Female"/>
    <s v="Germany"/>
    <d v="2024-04-13T06:33:24"/>
    <x v="2"/>
    <n v="5"/>
    <n v="1"/>
    <n v="49"/>
    <n v="1"/>
    <n v="673.6"/>
    <s v="OUTLIER"/>
    <n v="1"/>
    <s v=""/>
    <n v="50"/>
    <n v="0.2"/>
    <n v="2.04081632653061E-2"/>
    <n v="673.6"/>
    <x v="0"/>
    <n v="0"/>
  </r>
  <r>
    <x v="8650"/>
    <n v="32"/>
    <s v="Male"/>
    <s v="Canada"/>
    <d v="2023-11-26T00:20:17"/>
    <x v="1"/>
    <n v="5"/>
    <n v="3"/>
    <n v="67"/>
    <n v="2"/>
    <n v="667.86"/>
    <s v="OUTLIER"/>
    <n v="1"/>
    <s v=""/>
    <n v="112"/>
    <n v="0.6"/>
    <n v="2.9850746268656699E-2"/>
    <n v="667.86"/>
    <x v="0"/>
    <n v="1"/>
  </r>
  <r>
    <x v="8651"/>
    <n v="24"/>
    <s v="Male"/>
    <s v="USA"/>
    <d v="2023-03-11T21:40:47"/>
    <x v="5"/>
    <n v="2"/>
    <n v="0"/>
    <n v="38"/>
    <n v="1"/>
    <n v="666.71"/>
    <s v="OUTLIER"/>
    <n v="1"/>
    <s v=""/>
    <n v="5"/>
    <n v="0"/>
    <n v="2.6315789473684199E-2"/>
    <n v="666.71"/>
    <x v="0"/>
    <n v="0"/>
  </r>
  <r>
    <x v="8652"/>
    <n v="48"/>
    <s v="Male"/>
    <s v="USA"/>
    <d v="2023-07-05T07:31:50"/>
    <x v="2"/>
    <n v="1"/>
    <n v="1"/>
    <n v="46"/>
    <n v="5"/>
    <n v="662.84"/>
    <s v="OUTLIER"/>
    <n v="1"/>
    <s v=""/>
    <n v="9"/>
    <n v="1"/>
    <n v="0.108695652173913"/>
    <n v="662.84"/>
    <x v="0"/>
    <n v="0"/>
  </r>
  <r>
    <x v="8653"/>
    <n v="24"/>
    <s v="Female"/>
    <s v="USA"/>
    <d v="2024-01-03T00:54:51"/>
    <x v="3"/>
    <n v="0"/>
    <n v="0"/>
    <n v="42"/>
    <n v="3"/>
    <n v="661.55"/>
    <s v="OUTLIER"/>
    <n v="1"/>
    <s v=""/>
    <n v="39"/>
    <n v="0"/>
    <n v="7.1428571428571397E-2"/>
    <n v="661.55"/>
    <x v="0"/>
    <n v="0"/>
  </r>
  <r>
    <x v="8654"/>
    <n v="43"/>
    <s v="Male"/>
    <s v="Canada"/>
    <d v="2024-12-13T02:43:27"/>
    <x v="4"/>
    <n v="1"/>
    <n v="1"/>
    <n v="44"/>
    <n v="3"/>
    <n v="656.46"/>
    <s v="OUTLIER"/>
    <n v="1"/>
    <s v=""/>
    <n v="52"/>
    <n v="1"/>
    <n v="6.8181818181818094E-2"/>
    <n v="656.46"/>
    <x v="0"/>
    <n v="0"/>
  </r>
  <r>
    <x v="8655"/>
    <n v="28"/>
    <s v="Female"/>
    <s v="USA"/>
    <d v="2023-07-28T00:09:22"/>
    <x v="3"/>
    <n v="2"/>
    <n v="1"/>
    <n v="60"/>
    <n v="2"/>
    <n v="655.29999999999995"/>
    <s v="OUTLIER"/>
    <n v="1"/>
    <s v=""/>
    <n v="1"/>
    <n v="0.5"/>
    <n v="3.3333333333333298E-2"/>
    <n v="655.29999999999995"/>
    <x v="0"/>
    <n v="0"/>
  </r>
  <r>
    <x v="8656"/>
    <n v="26"/>
    <s v="Female"/>
    <s v="Canada"/>
    <d v="2024-02-14T14:59:57"/>
    <x v="2"/>
    <n v="2"/>
    <n v="1"/>
    <n v="56"/>
    <n v="5"/>
    <n v="652.16999999999996"/>
    <s v="OUTLIER"/>
    <n v="1"/>
    <s v=""/>
    <n v="55"/>
    <n v="0.5"/>
    <n v="8.9285714285714204E-2"/>
    <n v="652.16999999999996"/>
    <x v="0"/>
    <n v="0"/>
  </r>
  <r>
    <x v="8657"/>
    <n v="42"/>
    <s v="Female"/>
    <s v="USA"/>
    <d v="2023-02-17T09:26:05"/>
    <x v="1"/>
    <n v="3"/>
    <n v="0"/>
    <n v="49"/>
    <n v="4"/>
    <n v="648.36"/>
    <s v="OUTLIER"/>
    <n v="1"/>
    <s v=""/>
    <n v="9"/>
    <n v="0"/>
    <n v="8.16326530612244E-2"/>
    <n v="648.36"/>
    <x v="0"/>
    <n v="1"/>
  </r>
  <r>
    <x v="8658"/>
    <n v="36"/>
    <s v="Female"/>
    <s v="France"/>
    <d v="2023-04-30T13:08:21"/>
    <x v="4"/>
    <n v="2"/>
    <n v="1"/>
    <n v="54"/>
    <n v="1"/>
    <n v="643.51"/>
    <s v="OUTLIER"/>
    <n v="1"/>
    <s v=""/>
    <n v="0"/>
    <n v="0.5"/>
    <n v="1.85185185185185E-2"/>
    <n v="643.51"/>
    <x v="0"/>
    <n v="0"/>
  </r>
  <r>
    <x v="8659"/>
    <n v="43"/>
    <s v="Male"/>
    <s v="UK"/>
    <d v="2024-05-06T00:38:31"/>
    <x v="4"/>
    <n v="5"/>
    <n v="1"/>
    <n v="46"/>
    <n v="2"/>
    <n v="643.41999999999996"/>
    <s v="OUTLIER"/>
    <n v="1"/>
    <s v=""/>
    <n v="25"/>
    <n v="0.2"/>
    <n v="4.3478260869565202E-2"/>
    <n v="643.41999999999996"/>
    <x v="0"/>
    <n v="0"/>
  </r>
  <r>
    <x v="8660"/>
    <n v="31"/>
    <s v="Female"/>
    <s v="USA"/>
    <d v="2024-03-16T05:26:26"/>
    <x v="2"/>
    <n v="3"/>
    <n v="1"/>
    <n v="51"/>
    <n v="4"/>
    <n v="642.21"/>
    <s v="OUTLIER"/>
    <n v="1"/>
    <s v=""/>
    <n v="39"/>
    <n v="0.33333333333333298"/>
    <n v="7.8431372549019607E-2"/>
    <n v="642.21"/>
    <x v="0"/>
    <n v="0"/>
  </r>
  <r>
    <x v="8661"/>
    <n v="32"/>
    <s v="Male"/>
    <s v="France"/>
    <d v="2024-03-27T08:38:34"/>
    <x v="3"/>
    <n v="4"/>
    <n v="2"/>
    <n v="50"/>
    <n v="1"/>
    <n v="641.19000000000005"/>
    <s v="OUTLIER"/>
    <n v="1"/>
    <s v=""/>
    <n v="111"/>
    <n v="0.5"/>
    <n v="0.02"/>
    <n v="641.19000000000005"/>
    <x v="0"/>
    <n v="0"/>
  </r>
  <r>
    <x v="8662"/>
    <n v="36"/>
    <s v="Male"/>
    <s v="USA"/>
    <d v="2024-11-02T12:49:23"/>
    <x v="0"/>
    <n v="4"/>
    <n v="0"/>
    <n v="49"/>
    <n v="3"/>
    <n v="640.59"/>
    <s v="OUTLIER"/>
    <n v="1"/>
    <s v=""/>
    <n v="24"/>
    <n v="0"/>
    <n v="6.1224489795918297E-2"/>
    <n v="640.59"/>
    <x v="0"/>
    <n v="0"/>
  </r>
  <r>
    <x v="8663"/>
    <n v="33"/>
    <s v="Male"/>
    <s v="USA"/>
    <d v="2024-08-24T22:26:38"/>
    <x v="1"/>
    <n v="1"/>
    <n v="0"/>
    <n v="43"/>
    <n v="1"/>
    <n v="636.95000000000005"/>
    <s v="OUTLIER"/>
    <n v="1"/>
    <s v=""/>
    <n v="1"/>
    <n v="0"/>
    <n v="2.3255813953488299E-2"/>
    <n v="636.95000000000005"/>
    <x v="0"/>
    <n v="0"/>
  </r>
  <r>
    <x v="8664"/>
    <n v="46"/>
    <s v="Male"/>
    <s v="USA"/>
    <d v="2024-03-13T14:39:19"/>
    <x v="2"/>
    <n v="3"/>
    <n v="1"/>
    <n v="62"/>
    <n v="2"/>
    <n v="635.30999999999995"/>
    <s v="OUTLIER"/>
    <n v="1"/>
    <s v=""/>
    <n v="3"/>
    <n v="0.33333333333333298"/>
    <n v="3.2258064516128997E-2"/>
    <n v="635.30999999999995"/>
    <x v="0"/>
    <n v="1"/>
  </r>
  <r>
    <x v="8665"/>
    <n v="46"/>
    <s v="Female"/>
    <s v="Canada"/>
    <d v="2024-10-22T14:00:04"/>
    <x v="2"/>
    <n v="4"/>
    <n v="1"/>
    <n v="58"/>
    <n v="4"/>
    <n v="633.15"/>
    <s v="OUTLIER"/>
    <n v="1"/>
    <s v=""/>
    <n v="7"/>
    <n v="0.25"/>
    <n v="6.8965517241379296E-2"/>
    <n v="633.15"/>
    <x v="0"/>
    <n v="0"/>
  </r>
  <r>
    <x v="8666"/>
    <n v="55"/>
    <s v="Male"/>
    <s v="Canada"/>
    <d v="2023-02-08T23:56:17"/>
    <x v="3"/>
    <n v="2"/>
    <n v="0"/>
    <n v="56"/>
    <n v="2"/>
    <n v="628.98"/>
    <s v="OUTLIER"/>
    <n v="1"/>
    <s v=""/>
    <n v="38"/>
    <n v="0"/>
    <n v="3.5714285714285698E-2"/>
    <n v="628.98"/>
    <x v="0"/>
    <n v="0"/>
  </r>
  <r>
    <x v="8667"/>
    <n v="23"/>
    <s v="Male"/>
    <s v="UK"/>
    <d v="2023-04-14T23:20:53"/>
    <x v="3"/>
    <n v="4"/>
    <n v="2"/>
    <n v="55"/>
    <n v="3"/>
    <n v="628.87"/>
    <s v="OUTLIER"/>
    <n v="1"/>
    <s v=""/>
    <n v="32"/>
    <n v="0.5"/>
    <n v="5.4545454545454501E-2"/>
    <n v="628.87"/>
    <x v="0"/>
    <n v="0"/>
  </r>
  <r>
    <x v="8668"/>
    <n v="39"/>
    <s v="Male"/>
    <s v="Japan"/>
    <d v="2024-08-15T12:07:30"/>
    <x v="3"/>
    <n v="5"/>
    <n v="2"/>
    <n v="51"/>
    <n v="6"/>
    <n v="628.39"/>
    <s v="OUTLIER"/>
    <n v="1"/>
    <s v=""/>
    <n v="1"/>
    <n v="0.4"/>
    <n v="0.11764705882352899"/>
    <n v="628.39"/>
    <x v="0"/>
    <n v="0"/>
  </r>
  <r>
    <x v="8669"/>
    <n v="37"/>
    <s v="Male"/>
    <s v="UK"/>
    <d v="2024-10-30T07:26:12"/>
    <x v="2"/>
    <n v="3"/>
    <n v="1"/>
    <n v="37"/>
    <n v="0"/>
    <n v="626.95000000000005"/>
    <s v="OUTLIER"/>
    <n v="1"/>
    <s v=""/>
    <n v="5"/>
    <n v="0.33333333333333298"/>
    <n v="0"/>
    <n v="626.95000000000005"/>
    <x v="0"/>
    <n v="0"/>
  </r>
  <r>
    <x v="8670"/>
    <n v="38"/>
    <s v="Female"/>
    <s v="Australia"/>
    <d v="2024-06-03T10:31:08"/>
    <x v="5"/>
    <n v="2"/>
    <n v="0"/>
    <n v="47"/>
    <n v="1"/>
    <n v="625.23"/>
    <s v="OUTLIER"/>
    <n v="1"/>
    <s v=""/>
    <n v="77"/>
    <n v="0"/>
    <n v="2.1276595744680799E-2"/>
    <n v="625.23"/>
    <x v="0"/>
    <n v="0"/>
  </r>
  <r>
    <x v="8671"/>
    <n v="18"/>
    <s v="Male"/>
    <s v="Japan"/>
    <d v="2024-09-13T21:21:50"/>
    <x v="1"/>
    <n v="6"/>
    <n v="4"/>
    <n v="50"/>
    <n v="1"/>
    <n v="623.84"/>
    <s v="OUTLIER"/>
    <n v="1"/>
    <s v=""/>
    <n v="19"/>
    <n v="0.66666666666666596"/>
    <n v="0.02"/>
    <n v="623.84"/>
    <x v="0"/>
    <n v="0"/>
  </r>
  <r>
    <x v="8672"/>
    <n v="47"/>
    <s v="Male"/>
    <s v="UK"/>
    <d v="2023-06-14T13:37:45"/>
    <x v="4"/>
    <n v="5"/>
    <n v="1"/>
    <n v="49"/>
    <n v="0"/>
    <n v="623.57000000000005"/>
    <s v="OUTLIER"/>
    <n v="1"/>
    <s v=""/>
    <n v="29"/>
    <n v="0.2"/>
    <n v="0"/>
    <n v="623.57000000000005"/>
    <x v="0"/>
    <n v="0"/>
  </r>
  <r>
    <x v="8673"/>
    <n v="18"/>
    <s v="Female"/>
    <s v="Canada"/>
    <d v="2023-03-24T14:50:43"/>
    <x v="5"/>
    <n v="2"/>
    <n v="1"/>
    <n v="59"/>
    <n v="0"/>
    <n v="622.30999999999995"/>
    <s v="OUTLIER"/>
    <n v="1"/>
    <s v=""/>
    <n v="22"/>
    <n v="0.5"/>
    <n v="0"/>
    <n v="622.30999999999995"/>
    <x v="0"/>
    <n v="0"/>
  </r>
  <r>
    <x v="8674"/>
    <n v="27"/>
    <s v="Male"/>
    <s v="France"/>
    <d v="2023-04-21T21:48:07"/>
    <x v="0"/>
    <n v="5"/>
    <n v="0"/>
    <n v="54"/>
    <n v="3"/>
    <n v="621.66999999999996"/>
    <s v="OUTLIER"/>
    <n v="1"/>
    <s v=""/>
    <n v="101"/>
    <n v="0"/>
    <n v="5.5555555555555497E-2"/>
    <n v="621.66999999999996"/>
    <x v="0"/>
    <n v="1"/>
  </r>
  <r>
    <x v="8675"/>
    <n v="38"/>
    <s v="Female"/>
    <s v="Australia"/>
    <d v="2024-03-13T17:34:32"/>
    <x v="2"/>
    <n v="0"/>
    <n v="0"/>
    <n v="58"/>
    <n v="2"/>
    <n v="620.66"/>
    <s v="OUTLIER"/>
    <n v="1"/>
    <s v=""/>
    <n v="14"/>
    <n v="0"/>
    <n v="3.4482758620689599E-2"/>
    <n v="620.66"/>
    <x v="0"/>
    <n v="0"/>
  </r>
  <r>
    <x v="8676"/>
    <n v="36"/>
    <s v="Female"/>
    <s v="USA"/>
    <d v="2024-01-06T13:36:04"/>
    <x v="3"/>
    <n v="3"/>
    <n v="0"/>
    <n v="48"/>
    <n v="1"/>
    <n v="619.25"/>
    <s v="OUTLIER"/>
    <n v="1"/>
    <s v=""/>
    <n v="110"/>
    <n v="0"/>
    <n v="2.0833333333333301E-2"/>
    <n v="619.25"/>
    <x v="0"/>
    <n v="1"/>
  </r>
  <r>
    <x v="8677"/>
    <n v="25"/>
    <s v="Female"/>
    <s v="USA"/>
    <d v="2024-12-14T21:04:04"/>
    <x v="2"/>
    <n v="6"/>
    <n v="2"/>
    <n v="55"/>
    <n v="1"/>
    <n v="617.39"/>
    <s v="OUTLIER"/>
    <n v="1"/>
    <s v=""/>
    <n v="1"/>
    <n v="0.33333333333333298"/>
    <n v="1.8181818181818101E-2"/>
    <n v="617.39"/>
    <x v="0"/>
    <n v="0"/>
  </r>
  <r>
    <x v="8678"/>
    <n v="48"/>
    <s v="Female"/>
    <s v="Japan"/>
    <d v="2024-11-16T12:39:04"/>
    <x v="5"/>
    <n v="3"/>
    <n v="2"/>
    <n v="47"/>
    <n v="1"/>
    <n v="615.59"/>
    <s v="OUTLIER"/>
    <n v="1"/>
    <s v=""/>
    <n v="48"/>
    <n v="0.66666666666666596"/>
    <n v="2.1276595744680799E-2"/>
    <n v="615.59"/>
    <x v="0"/>
    <n v="0"/>
  </r>
  <r>
    <x v="8679"/>
    <n v="45"/>
    <s v="Female"/>
    <s v="UK"/>
    <d v="2024-10-24T03:57:52"/>
    <x v="3"/>
    <n v="4"/>
    <n v="1"/>
    <n v="35"/>
    <n v="1"/>
    <n v="614.54999999999995"/>
    <s v="OUTLIER"/>
    <n v="1"/>
    <s v=""/>
    <n v="20"/>
    <n v="0.25"/>
    <n v="2.8571428571428501E-2"/>
    <n v="614.54999999999995"/>
    <x v="0"/>
    <n v="0"/>
  </r>
  <r>
    <x v="8680"/>
    <n v="39"/>
    <s v="Male"/>
    <s v="USA"/>
    <d v="2024-07-04T02:25:13"/>
    <x v="0"/>
    <n v="2"/>
    <n v="1"/>
    <n v="61"/>
    <n v="4"/>
    <n v="614.13"/>
    <s v="OUTLIER"/>
    <n v="1"/>
    <s v=""/>
    <n v="3"/>
    <n v="0.5"/>
    <n v="6.5573770491803199E-2"/>
    <n v="614.13"/>
    <x v="0"/>
    <n v="1"/>
  </r>
  <r>
    <x v="8681"/>
    <n v="26"/>
    <s v="Male"/>
    <s v="USA"/>
    <d v="2023-07-27T11:00:54"/>
    <x v="4"/>
    <n v="2"/>
    <n v="1"/>
    <n v="47"/>
    <n v="1"/>
    <n v="609.07000000000005"/>
    <s v="OUTLIER"/>
    <n v="1"/>
    <s v=""/>
    <n v="17"/>
    <n v="0.5"/>
    <n v="2.1276595744680799E-2"/>
    <n v="609.07000000000005"/>
    <x v="0"/>
    <n v="0"/>
  </r>
  <r>
    <x v="8682"/>
    <n v="25"/>
    <s v="Male"/>
    <s v="Germany"/>
    <d v="2024-02-06T21:33:50"/>
    <x v="0"/>
    <n v="3"/>
    <n v="3"/>
    <n v="52"/>
    <n v="2"/>
    <n v="608.85"/>
    <s v="OUTLIER"/>
    <n v="1"/>
    <s v=""/>
    <n v="52"/>
    <n v="1"/>
    <n v="3.8461538461538401E-2"/>
    <n v="608.85"/>
    <x v="0"/>
    <n v="0"/>
  </r>
  <r>
    <x v="8683"/>
    <n v="31"/>
    <s v="Female"/>
    <s v="Japan"/>
    <d v="2023-12-08T17:30:12"/>
    <x v="4"/>
    <n v="5"/>
    <n v="2"/>
    <n v="43"/>
    <n v="4"/>
    <n v="608.35"/>
    <s v="OUTLIER"/>
    <n v="1"/>
    <s v=""/>
    <n v="3"/>
    <n v="0.4"/>
    <n v="9.3023255813953404E-2"/>
    <n v="608.35"/>
    <x v="0"/>
    <n v="0"/>
  </r>
  <r>
    <x v="8684"/>
    <n v="35"/>
    <s v="Female"/>
    <s v="USA"/>
    <d v="2024-06-04T08:25:15"/>
    <x v="2"/>
    <n v="2"/>
    <n v="0"/>
    <n v="51"/>
    <n v="3"/>
    <n v="606.61"/>
    <s v="OUTLIER"/>
    <n v="1"/>
    <s v=""/>
    <n v="48"/>
    <n v="0"/>
    <n v="5.8823529411764698E-2"/>
    <n v="606.61"/>
    <x v="0"/>
    <n v="0"/>
  </r>
  <r>
    <x v="8685"/>
    <n v="51"/>
    <s v="Female"/>
    <s v="UK"/>
    <d v="2023-05-20T17:53:58"/>
    <x v="1"/>
    <n v="4"/>
    <n v="1"/>
    <n v="41"/>
    <n v="1"/>
    <n v="601.77"/>
    <s v=""/>
    <n v="1"/>
    <s v=""/>
    <n v="113"/>
    <n v="0.25"/>
    <n v="2.4390243902439001E-2"/>
    <n v="601.77"/>
    <x v="0"/>
    <n v="1"/>
  </r>
  <r>
    <x v="8686"/>
    <n v="21"/>
    <s v="Female"/>
    <s v="Canada"/>
    <d v="2023-03-11T17:17:58"/>
    <x v="1"/>
    <n v="2"/>
    <n v="0"/>
    <n v="54"/>
    <n v="2"/>
    <n v="601.54"/>
    <s v=""/>
    <n v="1"/>
    <s v=""/>
    <n v="37"/>
    <n v="0"/>
    <n v="3.7037037037037E-2"/>
    <n v="601.54"/>
    <x v="0"/>
    <n v="0"/>
  </r>
  <r>
    <x v="8687"/>
    <n v="49"/>
    <s v="Male"/>
    <s v="Germany"/>
    <d v="2023-09-07T01:44:17"/>
    <x v="0"/>
    <n v="3"/>
    <n v="2"/>
    <n v="43"/>
    <n v="1"/>
    <n v="597.66999999999996"/>
    <s v=""/>
    <n v="1"/>
    <s v=""/>
    <n v="2"/>
    <n v="0.66666666666666596"/>
    <n v="2.3255813953488299E-2"/>
    <n v="597.66999999999996"/>
    <x v="0"/>
    <n v="0"/>
  </r>
  <r>
    <x v="8688"/>
    <n v="35"/>
    <s v="Female"/>
    <s v="Germany"/>
    <d v="2024-10-03T08:36:10"/>
    <x v="5"/>
    <n v="5"/>
    <n v="3"/>
    <n v="59"/>
    <n v="2"/>
    <n v="596.12"/>
    <s v=""/>
    <n v="1"/>
    <s v=""/>
    <n v="22"/>
    <n v="0.6"/>
    <n v="3.38983050847457E-2"/>
    <n v="596.12"/>
    <x v="0"/>
    <n v="0"/>
  </r>
  <r>
    <x v="8689"/>
    <n v="45"/>
    <s v="Male"/>
    <s v="France"/>
    <d v="2024-09-13T12:36:11"/>
    <x v="3"/>
    <n v="3"/>
    <n v="2"/>
    <n v="56"/>
    <n v="6"/>
    <n v="589.79999999999995"/>
    <s v=""/>
    <n v="1"/>
    <s v=""/>
    <n v="30"/>
    <n v="0.66666666666666596"/>
    <n v="0.107142857142857"/>
    <n v="589.79999999999995"/>
    <x v="0"/>
    <n v="0"/>
  </r>
  <r>
    <x v="8690"/>
    <n v="51"/>
    <s v="Male"/>
    <s v="Canada"/>
    <d v="2024-07-22T08:27:24"/>
    <x v="1"/>
    <n v="5"/>
    <n v="2"/>
    <n v="44"/>
    <n v="1"/>
    <n v="589.34"/>
    <s v=""/>
    <n v="1"/>
    <s v=""/>
    <n v="35"/>
    <n v="0.4"/>
    <n v="2.27272727272727E-2"/>
    <n v="589.34"/>
    <x v="0"/>
    <n v="0"/>
  </r>
  <r>
    <x v="8691"/>
    <n v="42"/>
    <s v="Female"/>
    <s v="UK"/>
    <d v="2023-02-24T00:35:17"/>
    <x v="0"/>
    <n v="5"/>
    <n v="1"/>
    <n v="41"/>
    <n v="0"/>
    <n v="587.25"/>
    <s v=""/>
    <n v="1"/>
    <s v=""/>
    <n v="79"/>
    <n v="0.2"/>
    <n v="0"/>
    <n v="587.25"/>
    <x v="0"/>
    <n v="0"/>
  </r>
  <r>
    <x v="8692"/>
    <n v="32"/>
    <s v="Female"/>
    <s v="USA"/>
    <d v="2023-05-13T15:03:55"/>
    <x v="1"/>
    <n v="2"/>
    <n v="2"/>
    <n v="61"/>
    <n v="4"/>
    <n v="586.15"/>
    <s v=""/>
    <n v="1"/>
    <s v=""/>
    <n v="1"/>
    <n v="1"/>
    <n v="6.5573770491803199E-2"/>
    <n v="586.15"/>
    <x v="0"/>
    <n v="0"/>
  </r>
  <r>
    <x v="8693"/>
    <n v="30"/>
    <s v="Male"/>
    <s v="Japan"/>
    <d v="2023-09-08T08:24:03"/>
    <x v="1"/>
    <n v="4"/>
    <n v="1"/>
    <n v="40"/>
    <n v="3"/>
    <n v="585.78"/>
    <s v=""/>
    <n v="1"/>
    <s v=""/>
    <n v="4"/>
    <n v="0.25"/>
    <n v="7.4999999999999997E-2"/>
    <n v="585.78"/>
    <x v="0"/>
    <n v="0"/>
  </r>
  <r>
    <x v="8694"/>
    <n v="39"/>
    <s v="Female"/>
    <s v="Australia"/>
    <d v="2023-06-14T06:19:43"/>
    <x v="5"/>
    <n v="5"/>
    <n v="1"/>
    <n v="60"/>
    <n v="2"/>
    <n v="585.29999999999995"/>
    <s v=""/>
    <n v="1"/>
    <s v=""/>
    <n v="27"/>
    <n v="0.2"/>
    <n v="3.3333333333333298E-2"/>
    <n v="585.29999999999995"/>
    <x v="0"/>
    <n v="1"/>
  </r>
  <r>
    <x v="8695"/>
    <n v="38"/>
    <s v="Female"/>
    <s v="Australia"/>
    <d v="2023-10-31T02:19:34"/>
    <x v="3"/>
    <n v="0"/>
    <n v="0"/>
    <n v="50"/>
    <n v="1"/>
    <n v="584.72"/>
    <s v=""/>
    <n v="1"/>
    <s v=""/>
    <n v="18"/>
    <n v="0"/>
    <n v="0.02"/>
    <n v="584.72"/>
    <x v="0"/>
    <n v="0"/>
  </r>
  <r>
    <x v="8696"/>
    <n v="39"/>
    <s v="Male"/>
    <s v="USA"/>
    <d v="2023-02-06T01:51:08"/>
    <x v="1"/>
    <n v="3"/>
    <n v="0"/>
    <n v="47"/>
    <n v="1"/>
    <n v="581.97"/>
    <s v=""/>
    <n v="1"/>
    <s v=""/>
    <n v="40"/>
    <n v="0"/>
    <n v="2.1276595744680799E-2"/>
    <n v="581.97"/>
    <x v="0"/>
    <n v="1"/>
  </r>
  <r>
    <x v="8697"/>
    <n v="18"/>
    <s v="Female"/>
    <s v="Australia"/>
    <d v="2023-04-06T09:28:15"/>
    <x v="4"/>
    <n v="4"/>
    <n v="1"/>
    <n v="49"/>
    <n v="3"/>
    <n v="579.94000000000005"/>
    <s v=""/>
    <n v="1"/>
    <s v=""/>
    <n v="26"/>
    <n v="0.25"/>
    <n v="6.1224489795918297E-2"/>
    <n v="579.94000000000005"/>
    <x v="0"/>
    <n v="0"/>
  </r>
  <r>
    <x v="8698"/>
    <n v="34"/>
    <s v="Female"/>
    <s v="Germany"/>
    <d v="2024-01-12T05:23:33"/>
    <x v="2"/>
    <n v="0"/>
    <n v="0"/>
    <n v="59"/>
    <n v="2"/>
    <n v="575.65"/>
    <s v=""/>
    <n v="1"/>
    <s v=""/>
    <n v="1"/>
    <n v="0"/>
    <n v="3.38983050847457E-2"/>
    <n v="575.65"/>
    <x v="0"/>
    <n v="0"/>
  </r>
  <r>
    <x v="8699"/>
    <n v="36"/>
    <s v="Female"/>
    <s v="Japan"/>
    <d v="2023-10-13T19:39:06"/>
    <x v="4"/>
    <n v="2"/>
    <n v="0"/>
    <n v="57"/>
    <n v="3"/>
    <n v="574.65"/>
    <s v=""/>
    <n v="1"/>
    <s v=""/>
    <n v="76"/>
    <n v="0"/>
    <n v="5.2631578947368397E-2"/>
    <n v="574.65"/>
    <x v="0"/>
    <n v="0"/>
  </r>
  <r>
    <x v="8700"/>
    <n v="18"/>
    <s v="Female"/>
    <s v="Canada"/>
    <d v="2024-11-05T13:49:45"/>
    <x v="5"/>
    <n v="2"/>
    <n v="1"/>
    <n v="57"/>
    <n v="4"/>
    <n v="573.91"/>
    <s v=""/>
    <n v="1"/>
    <s v=""/>
    <n v="1"/>
    <n v="0.5"/>
    <n v="7.0175438596491196E-2"/>
    <n v="573.91"/>
    <x v="0"/>
    <n v="0"/>
  </r>
  <r>
    <x v="8701"/>
    <n v="18"/>
    <s v="Male"/>
    <s v="Canada"/>
    <d v="2024-12-20T04:05:54"/>
    <x v="1"/>
    <n v="1"/>
    <n v="1"/>
    <n v="50"/>
    <n v="1"/>
    <n v="573.76"/>
    <s v=""/>
    <n v="1"/>
    <s v=""/>
    <n v="101"/>
    <n v="1"/>
    <n v="0.02"/>
    <n v="573.76"/>
    <x v="0"/>
    <n v="0"/>
  </r>
  <r>
    <x v="8702"/>
    <n v="65"/>
    <s v="Female"/>
    <s v="UK"/>
    <d v="2024-09-21T23:33:36"/>
    <x v="2"/>
    <n v="2"/>
    <n v="0"/>
    <n v="41"/>
    <n v="2"/>
    <n v="573.01"/>
    <s v=""/>
    <n v="1"/>
    <s v=""/>
    <n v="51"/>
    <n v="0"/>
    <n v="4.8780487804878002E-2"/>
    <n v="573.01"/>
    <x v="0"/>
    <n v="0"/>
  </r>
  <r>
    <x v="8703"/>
    <n v="36"/>
    <s v="Other"/>
    <s v="Canada"/>
    <d v="2023-11-29T17:24:20"/>
    <x v="0"/>
    <n v="4"/>
    <n v="0"/>
    <n v="55"/>
    <n v="2"/>
    <n v="572.04"/>
    <s v=""/>
    <n v="1"/>
    <s v=""/>
    <n v="11"/>
    <n v="0"/>
    <n v="3.6363636363636299E-2"/>
    <n v="572.04"/>
    <x v="0"/>
    <n v="0"/>
  </r>
  <r>
    <x v="8704"/>
    <n v="44"/>
    <s v="Female"/>
    <s v="Canada"/>
    <d v="2023-05-02T01:38:32"/>
    <x v="4"/>
    <n v="4"/>
    <n v="1"/>
    <n v="56"/>
    <n v="4"/>
    <n v="571.92999999999995"/>
    <s v=""/>
    <n v="1"/>
    <s v=""/>
    <n v="3"/>
    <n v="0.25"/>
    <n v="7.1428571428571397E-2"/>
    <n v="571.92999999999995"/>
    <x v="0"/>
    <n v="0"/>
  </r>
  <r>
    <x v="8705"/>
    <n v="52"/>
    <s v="Female"/>
    <s v="Japan"/>
    <d v="2023-06-13T23:01:41"/>
    <x v="4"/>
    <n v="2"/>
    <n v="1"/>
    <n v="55"/>
    <n v="3"/>
    <n v="569.02"/>
    <s v=""/>
    <n v="1"/>
    <s v=""/>
    <n v="31"/>
    <n v="0.5"/>
    <n v="5.4545454545454501E-2"/>
    <n v="569.02"/>
    <x v="0"/>
    <n v="0"/>
  </r>
  <r>
    <x v="8706"/>
    <n v="45"/>
    <s v="Male"/>
    <s v="Germany"/>
    <d v="2023-01-15T12:58:09"/>
    <x v="4"/>
    <n v="7"/>
    <n v="3"/>
    <n v="46"/>
    <n v="4"/>
    <n v="568.64"/>
    <s v=""/>
    <n v="1"/>
    <s v=""/>
    <n v="59"/>
    <n v="0.42857142857142799"/>
    <n v="8.6956521739130405E-2"/>
    <n v="568.64"/>
    <x v="0"/>
    <n v="0"/>
  </r>
  <r>
    <x v="8707"/>
    <n v="33"/>
    <s v="Male"/>
    <s v="USA"/>
    <d v="2024-07-01T18:56:08"/>
    <x v="0"/>
    <n v="4"/>
    <n v="2"/>
    <n v="57"/>
    <n v="4"/>
    <n v="562.95000000000005"/>
    <s v=""/>
    <n v="1"/>
    <s v=""/>
    <n v="26"/>
    <n v="0.5"/>
    <n v="7.0175438596491196E-2"/>
    <n v="562.95000000000005"/>
    <x v="0"/>
    <n v="0"/>
  </r>
  <r>
    <x v="8708"/>
    <n v="21"/>
    <s v="Female"/>
    <s v="USA"/>
    <d v="2023-05-27T13:25:59"/>
    <x v="1"/>
    <n v="4"/>
    <n v="3"/>
    <n v="46"/>
    <n v="3"/>
    <n v="561.37"/>
    <s v=""/>
    <n v="1"/>
    <s v=""/>
    <n v="38"/>
    <n v="0.75"/>
    <n v="6.5217391304347797E-2"/>
    <n v="561.37"/>
    <x v="0"/>
    <n v="0"/>
  </r>
  <r>
    <x v="8709"/>
    <n v="39"/>
    <s v="Female"/>
    <s v="USA"/>
    <d v="2024-10-25T13:32:50"/>
    <x v="1"/>
    <n v="2"/>
    <n v="0"/>
    <n v="52"/>
    <n v="2"/>
    <n v="559.54999999999995"/>
    <s v=""/>
    <n v="1"/>
    <s v=""/>
    <n v="39"/>
    <n v="0"/>
    <n v="3.8461538461538401E-2"/>
    <n v="559.54999999999995"/>
    <x v="0"/>
    <n v="0"/>
  </r>
  <r>
    <x v="8710"/>
    <n v="39"/>
    <s v="Male"/>
    <s v="Canada"/>
    <d v="2024-06-26T17:44:44"/>
    <x v="1"/>
    <n v="2"/>
    <n v="0"/>
    <n v="53"/>
    <n v="0"/>
    <n v="559.33000000000004"/>
    <s v=""/>
    <n v="1"/>
    <s v=""/>
    <n v="108"/>
    <n v="0"/>
    <n v="0"/>
    <n v="559.33000000000004"/>
    <x v="0"/>
    <n v="1"/>
  </r>
  <r>
    <x v="8711"/>
    <n v="30"/>
    <s v="Male"/>
    <s v="Australia"/>
    <d v="2023-05-23T21:49:33"/>
    <x v="2"/>
    <n v="6"/>
    <n v="4"/>
    <n v="63"/>
    <n v="3"/>
    <n v="558.53"/>
    <s v=""/>
    <n v="1"/>
    <s v=""/>
    <n v="15"/>
    <n v="0.66666666666666596"/>
    <n v="4.7619047619047603E-2"/>
    <n v="558.53"/>
    <x v="0"/>
    <n v="0"/>
  </r>
  <r>
    <x v="8712"/>
    <n v="31"/>
    <s v="Female"/>
    <s v="France"/>
    <d v="2024-12-23T21:09:57"/>
    <x v="3"/>
    <n v="5"/>
    <n v="3"/>
    <n v="38"/>
    <n v="0"/>
    <n v="557.95000000000005"/>
    <s v=""/>
    <n v="1"/>
    <s v=""/>
    <n v="0"/>
    <n v="0.6"/>
    <n v="0"/>
    <n v="557.95000000000005"/>
    <x v="0"/>
    <n v="1"/>
  </r>
  <r>
    <x v="8713"/>
    <n v="40"/>
    <s v="Female"/>
    <s v="Canada"/>
    <d v="2023-10-15T22:45:21"/>
    <x v="4"/>
    <n v="3"/>
    <n v="1"/>
    <n v="40"/>
    <n v="5"/>
    <n v="557.55999999999995"/>
    <s v=""/>
    <n v="1"/>
    <s v=""/>
    <n v="5"/>
    <n v="0.33333333333333298"/>
    <n v="0.125"/>
    <n v="557.55999999999995"/>
    <x v="0"/>
    <n v="0"/>
  </r>
  <r>
    <x v="8714"/>
    <n v="21"/>
    <s v="Female"/>
    <s v="USA"/>
    <d v="2024-04-04T12:17:56"/>
    <x v="2"/>
    <n v="5"/>
    <n v="1"/>
    <n v="57"/>
    <n v="3"/>
    <n v="556.92999999999995"/>
    <s v=""/>
    <n v="1"/>
    <s v=""/>
    <n v="7"/>
    <n v="0.2"/>
    <n v="5.2631578947368397E-2"/>
    <n v="556.92999999999995"/>
    <x v="0"/>
    <n v="0"/>
  </r>
  <r>
    <x v="8715"/>
    <n v="29"/>
    <s v="Male"/>
    <s v="USA"/>
    <d v="2023-04-09T22:09:28"/>
    <x v="1"/>
    <n v="3"/>
    <n v="0"/>
    <n v="58"/>
    <n v="1"/>
    <n v="554.63"/>
    <s v=""/>
    <n v="1"/>
    <s v=""/>
    <n v="66"/>
    <n v="0"/>
    <n v="1.72413793103448E-2"/>
    <n v="554.63"/>
    <x v="0"/>
    <n v="0"/>
  </r>
  <r>
    <x v="8716"/>
    <n v="44"/>
    <s v="Male"/>
    <s v="UK"/>
    <d v="2024-05-18T13:25:38"/>
    <x v="3"/>
    <n v="4"/>
    <n v="0"/>
    <n v="47"/>
    <n v="2"/>
    <n v="552.4"/>
    <s v=""/>
    <n v="1"/>
    <s v=""/>
    <n v="3"/>
    <n v="0"/>
    <n v="4.2553191489361701E-2"/>
    <n v="552.4"/>
    <x v="0"/>
    <n v="0"/>
  </r>
  <r>
    <x v="8717"/>
    <n v="35"/>
    <s v="Male"/>
    <s v="Canada"/>
    <d v="2023-04-10T18:35:58"/>
    <x v="2"/>
    <n v="3"/>
    <n v="1"/>
    <n v="61"/>
    <n v="4"/>
    <n v="552.05999999999995"/>
    <s v=""/>
    <n v="1"/>
    <s v=""/>
    <n v="66"/>
    <n v="0.33333333333333298"/>
    <n v="6.5573770491803199E-2"/>
    <n v="552.05999999999995"/>
    <x v="0"/>
    <n v="0"/>
  </r>
  <r>
    <x v="8718"/>
    <n v="48"/>
    <s v="Female"/>
    <s v="USA"/>
    <d v="2024-09-09T04:56:04"/>
    <x v="4"/>
    <n v="1"/>
    <n v="0"/>
    <n v="56"/>
    <n v="1"/>
    <n v="551.29999999999995"/>
    <s v=""/>
    <n v="1"/>
    <s v=""/>
    <n v="23"/>
    <n v="0"/>
    <n v="1.7857142857142801E-2"/>
    <n v="551.29999999999995"/>
    <x v="0"/>
    <n v="1"/>
  </r>
  <r>
    <x v="8719"/>
    <n v="34"/>
    <s v="Female"/>
    <s v="USA"/>
    <d v="2023-01-07T18:04:25"/>
    <x v="1"/>
    <n v="2"/>
    <n v="0"/>
    <n v="44"/>
    <n v="0"/>
    <n v="550.28"/>
    <s v=""/>
    <n v="1"/>
    <s v=""/>
    <n v="10"/>
    <n v="0"/>
    <n v="0"/>
    <n v="550.28"/>
    <x v="0"/>
    <n v="0"/>
  </r>
  <r>
    <x v="8720"/>
    <n v="35"/>
    <s v="Male"/>
    <s v="Germany"/>
    <d v="2024-08-20T06:00:52"/>
    <x v="1"/>
    <n v="3"/>
    <n v="0"/>
    <n v="57"/>
    <n v="5"/>
    <n v="549.20000000000005"/>
    <s v=""/>
    <n v="1"/>
    <s v=""/>
    <n v="22"/>
    <n v="0"/>
    <n v="8.7719298245614002E-2"/>
    <n v="549.20000000000005"/>
    <x v="0"/>
    <n v="0"/>
  </r>
  <r>
    <x v="8721"/>
    <n v="53"/>
    <s v="Male"/>
    <s v="Australia"/>
    <d v="2024-06-17T14:43:38"/>
    <x v="3"/>
    <n v="4"/>
    <n v="2"/>
    <n v="60"/>
    <n v="4"/>
    <n v="547.76"/>
    <s v=""/>
    <n v="1"/>
    <s v=""/>
    <n v="16"/>
    <n v="0.5"/>
    <n v="6.6666666666666596E-2"/>
    <n v="547.76"/>
    <x v="0"/>
    <n v="0"/>
  </r>
  <r>
    <x v="8722"/>
    <n v="46"/>
    <s v="Female"/>
    <s v="UK"/>
    <d v="2024-10-16T14:54:33"/>
    <x v="2"/>
    <n v="3"/>
    <n v="1"/>
    <n v="41"/>
    <n v="3"/>
    <n v="545.41"/>
    <s v=""/>
    <n v="1"/>
    <s v=""/>
    <n v="0"/>
    <n v="0.33333333333333298"/>
    <n v="7.3170731707316999E-2"/>
    <n v="545.41"/>
    <x v="0"/>
    <n v="0"/>
  </r>
  <r>
    <x v="8723"/>
    <n v="37"/>
    <s v="Male"/>
    <s v="France"/>
    <d v="2023-01-21T23:44:31"/>
    <x v="2"/>
    <n v="4"/>
    <n v="2"/>
    <n v="39"/>
    <n v="0"/>
    <n v="545.28"/>
    <s v=""/>
    <n v="1"/>
    <s v=""/>
    <n v="28"/>
    <n v="0.5"/>
    <n v="0"/>
    <n v="545.28"/>
    <x v="0"/>
    <n v="0"/>
  </r>
  <r>
    <x v="8724"/>
    <n v="38"/>
    <s v="Other"/>
    <s v="USA"/>
    <d v="2024-07-27T02:20:46"/>
    <x v="4"/>
    <n v="5"/>
    <n v="1"/>
    <n v="49"/>
    <n v="1"/>
    <n v="544.95000000000005"/>
    <s v=""/>
    <n v="1"/>
    <s v=""/>
    <n v="28"/>
    <n v="0.2"/>
    <n v="2.04081632653061E-2"/>
    <n v="544.95000000000005"/>
    <x v="0"/>
    <n v="0"/>
  </r>
  <r>
    <x v="8725"/>
    <n v="18"/>
    <s v="Male"/>
    <s v="Germany"/>
    <d v="2024-08-05T14:07:31"/>
    <x v="0"/>
    <n v="2"/>
    <n v="1"/>
    <n v="47"/>
    <n v="3"/>
    <n v="544.74"/>
    <s v=""/>
    <n v="1"/>
    <s v=""/>
    <n v="24"/>
    <n v="0.5"/>
    <n v="6.3829787234042507E-2"/>
    <n v="544.74"/>
    <x v="0"/>
    <n v="0"/>
  </r>
  <r>
    <x v="8726"/>
    <n v="27"/>
    <s v="Male"/>
    <s v="USA"/>
    <d v="2024-12-23T16:47:07"/>
    <x v="4"/>
    <n v="3"/>
    <n v="0"/>
    <n v="52"/>
    <n v="1"/>
    <n v="544.16"/>
    <s v=""/>
    <n v="1"/>
    <s v=""/>
    <n v="28"/>
    <n v="0"/>
    <n v="1.9230769230769201E-2"/>
    <n v="544.16"/>
    <x v="0"/>
    <n v="0"/>
  </r>
  <r>
    <x v="8727"/>
    <n v="41"/>
    <s v="Male"/>
    <s v="France"/>
    <d v="2023-06-02T19:49:32"/>
    <x v="2"/>
    <n v="4"/>
    <n v="0"/>
    <n v="49"/>
    <n v="2"/>
    <n v="543.84"/>
    <s v=""/>
    <n v="1"/>
    <s v=""/>
    <n v="24"/>
    <n v="0"/>
    <n v="4.08163265306122E-2"/>
    <n v="543.84"/>
    <x v="0"/>
    <n v="1"/>
  </r>
  <r>
    <x v="8728"/>
    <n v="25"/>
    <s v="Male"/>
    <s v="USA"/>
    <d v="2023-02-24T16:38:58"/>
    <x v="5"/>
    <n v="2"/>
    <n v="1"/>
    <n v="53"/>
    <n v="2"/>
    <n v="540.64"/>
    <s v=""/>
    <n v="1"/>
    <s v=""/>
    <n v="38"/>
    <n v="0.5"/>
    <n v="3.7735849056603703E-2"/>
    <n v="540.64"/>
    <x v="0"/>
    <n v="1"/>
  </r>
  <r>
    <x v="8729"/>
    <n v="23"/>
    <s v="Female"/>
    <s v="USA"/>
    <d v="2023-05-04T13:30:26"/>
    <x v="3"/>
    <n v="3"/>
    <n v="0"/>
    <n v="43"/>
    <n v="1"/>
    <n v="540.22"/>
    <s v=""/>
    <n v="1"/>
    <s v=""/>
    <n v="4"/>
    <n v="0"/>
    <n v="2.3255813953488299E-2"/>
    <n v="540.22"/>
    <x v="0"/>
    <n v="0"/>
  </r>
  <r>
    <x v="8730"/>
    <n v="47"/>
    <s v="Male"/>
    <s v="Australia"/>
    <d v="2023-03-25T18:35:15"/>
    <x v="2"/>
    <n v="5"/>
    <n v="1"/>
    <n v="51"/>
    <n v="2"/>
    <n v="540.16"/>
    <s v=""/>
    <n v="1"/>
    <s v=""/>
    <n v="3"/>
    <n v="0.2"/>
    <n v="3.9215686274509803E-2"/>
    <n v="540.16"/>
    <x v="0"/>
    <n v="0"/>
  </r>
  <r>
    <x v="8731"/>
    <n v="38"/>
    <s v="Female"/>
    <s v="USA"/>
    <d v="2023-02-22T16:27:55"/>
    <x v="3"/>
    <n v="1"/>
    <n v="1"/>
    <n v="34"/>
    <n v="2"/>
    <n v="537.15"/>
    <s v=""/>
    <n v="1"/>
    <s v=""/>
    <n v="22"/>
    <n v="1"/>
    <n v="5.8823529411764698E-2"/>
    <n v="537.15"/>
    <x v="0"/>
    <n v="0"/>
  </r>
  <r>
    <x v="8732"/>
    <n v="47"/>
    <s v="Female"/>
    <s v="Canada"/>
    <d v="2024-01-16T04:18:01"/>
    <x v="3"/>
    <n v="4"/>
    <n v="1"/>
    <n v="53"/>
    <n v="1"/>
    <n v="535.53"/>
    <s v=""/>
    <n v="1"/>
    <s v=""/>
    <n v="50"/>
    <n v="0.25"/>
    <n v="1.8867924528301799E-2"/>
    <n v="535.53"/>
    <x v="0"/>
    <n v="1"/>
  </r>
  <r>
    <x v="8733"/>
    <n v="50"/>
    <s v="Male"/>
    <s v="USA"/>
    <d v="2023-09-06T11:08:13"/>
    <x v="4"/>
    <n v="3"/>
    <n v="1"/>
    <n v="46"/>
    <n v="2"/>
    <n v="534.89"/>
    <s v=""/>
    <n v="1"/>
    <s v=""/>
    <n v="102"/>
    <n v="0.33333333333333298"/>
    <n v="4.3478260869565202E-2"/>
    <n v="534.89"/>
    <x v="0"/>
    <n v="1"/>
  </r>
  <r>
    <x v="8734"/>
    <n v="32"/>
    <s v="Male"/>
    <s v="UK"/>
    <d v="2024-04-27T13:41:07"/>
    <x v="1"/>
    <n v="2"/>
    <n v="2"/>
    <n v="53"/>
    <n v="3"/>
    <n v="533.37"/>
    <s v=""/>
    <n v="1"/>
    <s v=""/>
    <n v="18"/>
    <n v="1"/>
    <n v="5.6603773584905599E-2"/>
    <n v="533.37"/>
    <x v="0"/>
    <n v="0"/>
  </r>
  <r>
    <x v="8735"/>
    <n v="41"/>
    <s v="Female"/>
    <s v="Japan"/>
    <d v="2023-09-14T10:24:46"/>
    <x v="3"/>
    <n v="2"/>
    <n v="2"/>
    <n v="61"/>
    <n v="2"/>
    <n v="532.35"/>
    <s v=""/>
    <n v="1"/>
    <s v=""/>
    <n v="24"/>
    <n v="1"/>
    <n v="3.2786885245901599E-2"/>
    <n v="532.35"/>
    <x v="0"/>
    <n v="0"/>
  </r>
  <r>
    <x v="8736"/>
    <n v="28"/>
    <s v="Male"/>
    <s v="Australia"/>
    <d v="2024-05-13T23:55:05"/>
    <x v="2"/>
    <n v="6"/>
    <n v="1"/>
    <n v="37"/>
    <n v="2"/>
    <n v="532.15"/>
    <s v=""/>
    <n v="1"/>
    <s v=""/>
    <n v="35"/>
    <n v="0.16666666666666599"/>
    <n v="5.4054054054054002E-2"/>
    <n v="532.15"/>
    <x v="0"/>
    <n v="0"/>
  </r>
  <r>
    <x v="8737"/>
    <n v="57"/>
    <s v="Female"/>
    <s v="UK"/>
    <d v="2024-11-16T15:34:17"/>
    <x v="5"/>
    <n v="4"/>
    <n v="2"/>
    <n v="48"/>
    <n v="2"/>
    <n v="531.73"/>
    <s v=""/>
    <n v="1"/>
    <s v=""/>
    <n v="4"/>
    <n v="0.5"/>
    <n v="4.1666666666666602E-2"/>
    <n v="531.73"/>
    <x v="0"/>
    <n v="0"/>
  </r>
  <r>
    <x v="8738"/>
    <n v="29"/>
    <s v="Female"/>
    <s v="Australia"/>
    <d v="2023-01-21T22:16:55"/>
    <x v="1"/>
    <n v="4"/>
    <n v="1"/>
    <n v="53"/>
    <n v="2"/>
    <n v="531.32000000000005"/>
    <s v=""/>
    <n v="1"/>
    <s v=""/>
    <n v="48"/>
    <n v="0.25"/>
    <n v="3.7735849056603703E-2"/>
    <n v="531.32000000000005"/>
    <x v="0"/>
    <n v="1"/>
  </r>
  <r>
    <x v="8739"/>
    <n v="28"/>
    <s v="Female"/>
    <s v="Australia"/>
    <d v="2024-09-23T01:50:32"/>
    <x v="1"/>
    <n v="4"/>
    <n v="3"/>
    <n v="52"/>
    <n v="2"/>
    <n v="530.67999999999995"/>
    <s v=""/>
    <n v="1"/>
    <s v=""/>
    <n v="20"/>
    <n v="0.75"/>
    <n v="3.8461538461538401E-2"/>
    <n v="530.67999999999995"/>
    <x v="0"/>
    <n v="1"/>
  </r>
  <r>
    <x v="8740"/>
    <n v="43"/>
    <s v="Female"/>
    <s v="Japan"/>
    <d v="2023-09-16T03:17:47"/>
    <x v="1"/>
    <n v="3"/>
    <n v="2"/>
    <n v="44"/>
    <n v="0"/>
    <n v="530.16"/>
    <s v=""/>
    <n v="1"/>
    <s v=""/>
    <n v="44"/>
    <n v="0.66666666666666596"/>
    <n v="0"/>
    <n v="530.16"/>
    <x v="0"/>
    <n v="0"/>
  </r>
  <r>
    <x v="8741"/>
    <n v="31"/>
    <s v="Female"/>
    <s v="Germany"/>
    <d v="2024-05-30T21:49:55"/>
    <x v="0"/>
    <n v="5"/>
    <n v="1"/>
    <n v="43"/>
    <n v="1"/>
    <n v="529.29999999999995"/>
    <s v=""/>
    <n v="1"/>
    <s v=""/>
    <n v="15"/>
    <n v="0.2"/>
    <n v="2.3255813953488299E-2"/>
    <n v="529.29999999999995"/>
    <x v="0"/>
    <n v="0"/>
  </r>
  <r>
    <x v="8742"/>
    <n v="28"/>
    <s v="Male"/>
    <s v="USA"/>
    <d v="2024-08-16T17:19:39"/>
    <x v="3"/>
    <n v="4"/>
    <n v="2"/>
    <n v="53"/>
    <n v="0"/>
    <n v="528.92999999999995"/>
    <s v=""/>
    <n v="1"/>
    <s v=""/>
    <n v="14"/>
    <n v="0.5"/>
    <n v="0"/>
    <n v="528.92999999999995"/>
    <x v="0"/>
    <n v="0"/>
  </r>
  <r>
    <x v="8743"/>
    <n v="35"/>
    <s v="Female"/>
    <s v="Germany"/>
    <d v="2023-02-18T13:10:38"/>
    <x v="4"/>
    <n v="3"/>
    <n v="2"/>
    <n v="64"/>
    <n v="4"/>
    <n v="528.20000000000005"/>
    <s v=""/>
    <n v="1"/>
    <s v=""/>
    <n v="52"/>
    <n v="0.66666666666666596"/>
    <n v="6.25E-2"/>
    <n v="528.20000000000005"/>
    <x v="0"/>
    <n v="0"/>
  </r>
  <r>
    <x v="8744"/>
    <n v="70"/>
    <s v="Male"/>
    <s v="USA"/>
    <d v="2023-04-09T06:05:47"/>
    <x v="1"/>
    <n v="2"/>
    <n v="1"/>
    <n v="54"/>
    <n v="4"/>
    <n v="528.02"/>
    <s v=""/>
    <n v="1"/>
    <s v=""/>
    <n v="29"/>
    <n v="0.5"/>
    <n v="7.4074074074074001E-2"/>
    <n v="528.02"/>
    <x v="0"/>
    <n v="0"/>
  </r>
  <r>
    <x v="8745"/>
    <n v="70"/>
    <s v="Other"/>
    <s v="Australia"/>
    <d v="2024-11-20T18:51:34"/>
    <x v="4"/>
    <n v="4"/>
    <n v="1"/>
    <n v="58"/>
    <n v="1"/>
    <n v="527.87"/>
    <s v=""/>
    <n v="1"/>
    <s v=""/>
    <n v="139"/>
    <n v="0.25"/>
    <n v="1.72413793103448E-2"/>
    <n v="527.87"/>
    <x v="0"/>
    <n v="1"/>
  </r>
  <r>
    <x v="8746"/>
    <n v="18"/>
    <s v="Female"/>
    <s v="Australia"/>
    <d v="2024-01-14T18:43:03"/>
    <x v="2"/>
    <n v="4"/>
    <n v="0"/>
    <n v="55"/>
    <n v="6"/>
    <n v="527.74"/>
    <s v=""/>
    <n v="1"/>
    <s v=""/>
    <n v="116"/>
    <n v="0"/>
    <n v="0.109090909090909"/>
    <n v="527.74"/>
    <x v="0"/>
    <n v="1"/>
  </r>
  <r>
    <x v="8747"/>
    <n v="18"/>
    <s v="Female"/>
    <s v="USA"/>
    <d v="2024-10-03T02:45:44"/>
    <x v="4"/>
    <n v="1"/>
    <n v="0"/>
    <n v="43"/>
    <n v="1"/>
    <n v="524.17999999999995"/>
    <s v=""/>
    <n v="1"/>
    <s v=""/>
    <n v="47"/>
    <n v="0"/>
    <n v="2.3255813953488299E-2"/>
    <n v="524.17999999999995"/>
    <x v="0"/>
    <n v="0"/>
  </r>
  <r>
    <x v="8748"/>
    <n v="31"/>
    <s v="Female"/>
    <s v="Germany"/>
    <d v="2023-08-29T04:33:37"/>
    <x v="2"/>
    <n v="2"/>
    <n v="1"/>
    <n v="48"/>
    <n v="2"/>
    <n v="519.36"/>
    <s v=""/>
    <n v="1"/>
    <s v=""/>
    <n v="15"/>
    <n v="0.5"/>
    <n v="4.1666666666666602E-2"/>
    <n v="519.36"/>
    <x v="0"/>
    <n v="0"/>
  </r>
  <r>
    <x v="8749"/>
    <n v="43"/>
    <s v="Female"/>
    <s v="France"/>
    <d v="2024-05-01T21:21:14"/>
    <x v="0"/>
    <n v="1"/>
    <n v="0"/>
    <n v="41"/>
    <n v="2"/>
    <n v="519.12"/>
    <s v=""/>
    <n v="1"/>
    <s v=""/>
    <n v="52"/>
    <n v="0"/>
    <n v="4.8780487804878002E-2"/>
    <n v="519.12"/>
    <x v="0"/>
    <n v="1"/>
  </r>
  <r>
    <x v="8750"/>
    <n v="32"/>
    <s v="Female"/>
    <s v="Germany"/>
    <d v="2024-11-22T08:49:22"/>
    <x v="0"/>
    <n v="4"/>
    <n v="0"/>
    <n v="56"/>
    <n v="4"/>
    <n v="516.71"/>
    <s v=""/>
    <n v="1"/>
    <s v=""/>
    <n v="25"/>
    <n v="0"/>
    <n v="7.1428571428571397E-2"/>
    <n v="516.71"/>
    <x v="0"/>
    <n v="0"/>
  </r>
  <r>
    <x v="8751"/>
    <n v="34"/>
    <s v="Male"/>
    <s v="Japan"/>
    <d v="2023-03-08T07:31:57"/>
    <x v="5"/>
    <n v="2"/>
    <n v="0"/>
    <n v="53"/>
    <n v="3"/>
    <n v="514.27"/>
    <s v=""/>
    <n v="1"/>
    <s v=""/>
    <n v="5"/>
    <n v="0"/>
    <n v="5.6603773584905599E-2"/>
    <n v="514.27"/>
    <x v="0"/>
    <n v="0"/>
  </r>
  <r>
    <x v="8752"/>
    <n v="20"/>
    <s v="Male"/>
    <s v="USA"/>
    <d v="2023-05-11T01:44:25"/>
    <x v="1"/>
    <n v="1"/>
    <n v="0"/>
    <n v="45"/>
    <n v="0"/>
    <n v="513.61"/>
    <s v=""/>
    <n v="1"/>
    <s v=""/>
    <n v="83"/>
    <n v="0"/>
    <n v="0"/>
    <n v="513.61"/>
    <x v="0"/>
    <n v="1"/>
  </r>
  <r>
    <x v="8753"/>
    <n v="44"/>
    <s v="Female"/>
    <s v="USA"/>
    <d v="2023-03-30T13:56:14"/>
    <x v="3"/>
    <n v="3"/>
    <n v="1"/>
    <n v="40"/>
    <n v="0"/>
    <n v="511.7"/>
    <s v=""/>
    <n v="1"/>
    <s v=""/>
    <n v="2"/>
    <n v="0.33333333333333298"/>
    <n v="0"/>
    <n v="511.7"/>
    <x v="0"/>
    <n v="0"/>
  </r>
  <r>
    <x v="8754"/>
    <n v="39"/>
    <s v="Male"/>
    <s v="USA"/>
    <d v="2023-08-30T05:22:57"/>
    <x v="1"/>
    <n v="4"/>
    <n v="2"/>
    <n v="55"/>
    <n v="2"/>
    <n v="511.38"/>
    <s v=""/>
    <n v="1"/>
    <s v=""/>
    <n v="10"/>
    <n v="0.5"/>
    <n v="3.6363636363636299E-2"/>
    <n v="511.38"/>
    <x v="0"/>
    <n v="1"/>
  </r>
  <r>
    <x v="8755"/>
    <n v="21"/>
    <s v="Male"/>
    <s v="USA"/>
    <d v="2024-11-18T21:35:45"/>
    <x v="0"/>
    <n v="1"/>
    <n v="0"/>
    <n v="47"/>
    <n v="2"/>
    <n v="510.17"/>
    <s v=""/>
    <n v="1"/>
    <s v=""/>
    <n v="15"/>
    <n v="0"/>
    <n v="4.2553191489361701E-2"/>
    <n v="510.17"/>
    <x v="0"/>
    <n v="1"/>
  </r>
  <r>
    <x v="8756"/>
    <n v="18"/>
    <s v="Male"/>
    <s v="Canada"/>
    <d v="2024-08-17T12:18:32"/>
    <x v="1"/>
    <n v="2"/>
    <n v="0"/>
    <n v="54"/>
    <n v="3"/>
    <n v="509.63"/>
    <s v=""/>
    <n v="1"/>
    <s v=""/>
    <n v="19"/>
    <n v="0"/>
    <n v="5.5555555555555497E-2"/>
    <n v="509.63"/>
    <x v="0"/>
    <n v="0"/>
  </r>
  <r>
    <x v="8757"/>
    <n v="29"/>
    <s v="Female"/>
    <s v="USA"/>
    <d v="2024-09-16T13:36:33"/>
    <x v="1"/>
    <n v="5"/>
    <n v="1"/>
    <n v="63"/>
    <n v="2"/>
    <n v="509.6"/>
    <s v=""/>
    <n v="1"/>
    <s v=""/>
    <n v="43"/>
    <n v="0.2"/>
    <n v="3.1746031746031703E-2"/>
    <n v="509.6"/>
    <x v="0"/>
    <n v="0"/>
  </r>
  <r>
    <x v="8758"/>
    <n v="42"/>
    <s v="Male"/>
    <s v="Australia"/>
    <d v="2024-06-01T16:10:31"/>
    <x v="1"/>
    <n v="2"/>
    <n v="0"/>
    <n v="53"/>
    <n v="3"/>
    <n v="507.21"/>
    <s v=""/>
    <n v="1"/>
    <s v=""/>
    <n v="32"/>
    <n v="0"/>
    <n v="5.6603773584905599E-2"/>
    <n v="507.21"/>
    <x v="0"/>
    <n v="1"/>
  </r>
  <r>
    <x v="8759"/>
    <n v="23"/>
    <s v="Male"/>
    <s v="Australia"/>
    <d v="2023-02-01T10:52:58"/>
    <x v="4"/>
    <n v="4"/>
    <n v="1"/>
    <n v="46"/>
    <n v="3"/>
    <n v="506.18"/>
    <s v=""/>
    <n v="1"/>
    <s v=""/>
    <n v="12"/>
    <n v="0.25"/>
    <n v="6.5217391304347797E-2"/>
    <n v="506.18"/>
    <x v="0"/>
    <n v="0"/>
  </r>
  <r>
    <x v="8760"/>
    <n v="28"/>
    <s v="Male"/>
    <s v="USA"/>
    <d v="2023-12-23T07:55:58"/>
    <x v="0"/>
    <n v="4"/>
    <n v="1"/>
    <n v="47"/>
    <n v="0"/>
    <n v="505"/>
    <s v=""/>
    <n v="1"/>
    <s v=""/>
    <n v="50"/>
    <n v="0.25"/>
    <n v="0"/>
    <n v="505"/>
    <x v="0"/>
    <n v="0"/>
  </r>
  <r>
    <x v="8761"/>
    <n v="36"/>
    <s v="Female"/>
    <s v="USA"/>
    <d v="2024-12-23T18:14:44"/>
    <x v="5"/>
    <n v="2"/>
    <n v="1"/>
    <n v="50"/>
    <n v="4"/>
    <n v="503.46"/>
    <s v=""/>
    <n v="1"/>
    <s v=""/>
    <n v="11"/>
    <n v="0.5"/>
    <n v="0.08"/>
    <n v="503.46"/>
    <x v="0"/>
    <n v="0"/>
  </r>
  <r>
    <x v="8762"/>
    <n v="27"/>
    <s v="Male"/>
    <s v="UK"/>
    <d v="2024-04-29T06:34:07"/>
    <x v="3"/>
    <n v="2"/>
    <n v="1"/>
    <n v="76"/>
    <n v="6"/>
    <n v="502.41"/>
    <s v=""/>
    <n v="1"/>
    <s v=""/>
    <n v="15"/>
    <n v="0.5"/>
    <n v="7.8947368421052599E-2"/>
    <n v="502.41"/>
    <x v="0"/>
    <n v="0"/>
  </r>
  <r>
    <x v="8763"/>
    <n v="32"/>
    <s v="Male"/>
    <s v="Germany"/>
    <d v="2024-08-04T04:32:33"/>
    <x v="3"/>
    <n v="3"/>
    <n v="1"/>
    <n v="45"/>
    <n v="5"/>
    <n v="502.3"/>
    <s v=""/>
    <n v="1"/>
    <s v=""/>
    <n v="45"/>
    <n v="0.33333333333333298"/>
    <n v="0.11111111111111099"/>
    <n v="502.3"/>
    <x v="0"/>
    <n v="0"/>
  </r>
  <r>
    <x v="8764"/>
    <n v="44"/>
    <s v="Female"/>
    <s v="USA"/>
    <d v="2023-04-19T11:23:49"/>
    <x v="2"/>
    <n v="4"/>
    <n v="2"/>
    <n v="53"/>
    <n v="1"/>
    <n v="501.6"/>
    <s v=""/>
    <n v="1"/>
    <s v=""/>
    <n v="49"/>
    <n v="0.5"/>
    <n v="1.8867924528301799E-2"/>
    <n v="501.6"/>
    <x v="0"/>
    <n v="0"/>
  </r>
  <r>
    <x v="8765"/>
    <n v="41"/>
    <s v="Male"/>
    <s v="Japan"/>
    <d v="2024-09-22T17:04:53"/>
    <x v="2"/>
    <n v="4"/>
    <n v="1"/>
    <n v="40"/>
    <n v="0"/>
    <n v="499.13"/>
    <s v=""/>
    <n v="1"/>
    <s v=""/>
    <n v="49"/>
    <n v="0.25"/>
    <n v="0"/>
    <n v="499.13"/>
    <x v="0"/>
    <n v="0"/>
  </r>
  <r>
    <x v="8766"/>
    <n v="28"/>
    <s v="Male"/>
    <s v="UK"/>
    <d v="2023-05-04T22:16:04"/>
    <x v="1"/>
    <n v="2"/>
    <n v="0"/>
    <n v="60"/>
    <n v="2"/>
    <n v="499.04"/>
    <s v=""/>
    <n v="1"/>
    <s v=""/>
    <n v="40"/>
    <n v="0"/>
    <n v="3.3333333333333298E-2"/>
    <n v="499.04"/>
    <x v="0"/>
    <n v="0"/>
  </r>
  <r>
    <x v="8767"/>
    <n v="55"/>
    <s v="Other"/>
    <s v="Japan"/>
    <d v="2024-11-12T22:30:14"/>
    <x v="1"/>
    <n v="6"/>
    <n v="2"/>
    <n v="49"/>
    <n v="1"/>
    <n v="498.87"/>
    <s v=""/>
    <n v="1"/>
    <s v=""/>
    <n v="21"/>
    <n v="0.33333333333333298"/>
    <n v="2.04081632653061E-2"/>
    <n v="498.87"/>
    <x v="0"/>
    <n v="0"/>
  </r>
  <r>
    <x v="8768"/>
    <n v="31"/>
    <s v="Female"/>
    <s v="France"/>
    <d v="2024-10-18T18:00:49"/>
    <x v="1"/>
    <n v="3"/>
    <n v="1"/>
    <n v="37"/>
    <n v="0"/>
    <n v="498.49"/>
    <s v=""/>
    <n v="1"/>
    <s v=""/>
    <n v="12"/>
    <n v="0.33333333333333298"/>
    <n v="0"/>
    <n v="498.49"/>
    <x v="0"/>
    <n v="0"/>
  </r>
  <r>
    <x v="8769"/>
    <n v="41"/>
    <s v="Female"/>
    <s v="Canada"/>
    <d v="2023-03-04T01:19:27"/>
    <x v="2"/>
    <n v="5"/>
    <n v="2"/>
    <n v="54"/>
    <n v="2"/>
    <n v="498.37"/>
    <s v=""/>
    <n v="1"/>
    <s v=""/>
    <n v="4"/>
    <n v="0.4"/>
    <n v="3.7037037037037E-2"/>
    <n v="498.37"/>
    <x v="0"/>
    <n v="0"/>
  </r>
  <r>
    <x v="8770"/>
    <n v="42"/>
    <s v="Female"/>
    <s v="USA"/>
    <d v="2024-10-13T00:45:43"/>
    <x v="4"/>
    <n v="4"/>
    <n v="2"/>
    <n v="48"/>
    <n v="0"/>
    <n v="498.13"/>
    <s v=""/>
    <n v="1"/>
    <s v=""/>
    <n v="0"/>
    <n v="0.5"/>
    <n v="0"/>
    <n v="498.13"/>
    <x v="0"/>
    <n v="0"/>
  </r>
  <r>
    <x v="8771"/>
    <n v="37"/>
    <s v="Male"/>
    <s v="Germany"/>
    <d v="2024-08-18T07:17:26"/>
    <x v="4"/>
    <n v="6"/>
    <n v="1"/>
    <n v="50"/>
    <n v="8"/>
    <n v="496.92"/>
    <s v=""/>
    <n v="1"/>
    <s v=""/>
    <n v="1"/>
    <n v="0.16666666666666599"/>
    <n v="0.16"/>
    <n v="496.92"/>
    <x v="0"/>
    <n v="0"/>
  </r>
  <r>
    <x v="8772"/>
    <n v="22"/>
    <s v="Female"/>
    <s v="Canada"/>
    <d v="2023-10-07T04:29:54"/>
    <x v="0"/>
    <n v="4"/>
    <n v="2"/>
    <n v="52"/>
    <n v="3"/>
    <n v="496.85"/>
    <s v=""/>
    <n v="1"/>
    <s v=""/>
    <n v="75"/>
    <n v="0.5"/>
    <n v="5.7692307692307598E-2"/>
    <n v="496.85"/>
    <x v="0"/>
    <n v="0"/>
  </r>
  <r>
    <x v="8773"/>
    <n v="19"/>
    <s v="Female"/>
    <s v="USA"/>
    <d v="2023-01-09T22:38:16"/>
    <x v="0"/>
    <n v="6"/>
    <n v="3"/>
    <n v="56"/>
    <n v="4"/>
    <n v="494.15"/>
    <s v=""/>
    <n v="1"/>
    <s v=""/>
    <n v="75"/>
    <n v="0.5"/>
    <n v="7.1428571428571397E-2"/>
    <n v="494.15"/>
    <x v="0"/>
    <n v="0"/>
  </r>
  <r>
    <x v="8774"/>
    <n v="35"/>
    <s v="Male"/>
    <s v="UK"/>
    <d v="2023-03-28T03:31:56"/>
    <x v="4"/>
    <n v="7"/>
    <n v="3"/>
    <n v="48"/>
    <n v="4"/>
    <n v="493.87"/>
    <s v=""/>
    <n v="1"/>
    <s v=""/>
    <n v="24"/>
    <n v="0.42857142857142799"/>
    <n v="8.3333333333333301E-2"/>
    <n v="493.87"/>
    <x v="0"/>
    <n v="0"/>
  </r>
  <r>
    <x v="8775"/>
    <n v="33"/>
    <s v="Male"/>
    <s v="USA"/>
    <d v="2024-07-30T01:53:32"/>
    <x v="1"/>
    <n v="6"/>
    <n v="2"/>
    <n v="45"/>
    <n v="0"/>
    <n v="491.53"/>
    <s v=""/>
    <n v="1"/>
    <s v=""/>
    <n v="17"/>
    <n v="0.33333333333333298"/>
    <n v="0"/>
    <n v="491.53"/>
    <x v="0"/>
    <n v="0"/>
  </r>
  <r>
    <x v="8776"/>
    <n v="18"/>
    <s v="Female"/>
    <s v="USA"/>
    <d v="2024-03-10T13:38:57"/>
    <x v="1"/>
    <n v="4"/>
    <n v="1"/>
    <n v="53"/>
    <n v="2"/>
    <n v="490.9"/>
    <s v=""/>
    <n v="1"/>
    <s v=""/>
    <n v="33"/>
    <n v="0.25"/>
    <n v="3.7735849056603703E-2"/>
    <n v="490.9"/>
    <x v="0"/>
    <n v="0"/>
  </r>
  <r>
    <x v="8777"/>
    <n v="59"/>
    <s v="Female"/>
    <s v="France"/>
    <d v="2024-08-08T20:58:18"/>
    <x v="3"/>
    <n v="4"/>
    <n v="0"/>
    <n v="54"/>
    <n v="0"/>
    <n v="490.82"/>
    <s v=""/>
    <n v="1"/>
    <s v=""/>
    <n v="29"/>
    <n v="0"/>
    <n v="0"/>
    <n v="490.82"/>
    <x v="0"/>
    <n v="0"/>
  </r>
  <r>
    <x v="8778"/>
    <n v="54"/>
    <s v="Male"/>
    <s v="Australia"/>
    <d v="2023-08-24T06:17:26"/>
    <x v="0"/>
    <n v="4"/>
    <n v="2"/>
    <n v="57"/>
    <n v="4"/>
    <n v="489.88"/>
    <s v=""/>
    <n v="1"/>
    <s v=""/>
    <n v="0"/>
    <n v="0.5"/>
    <n v="7.0175438596491196E-2"/>
    <n v="489.88"/>
    <x v="0"/>
    <n v="1"/>
  </r>
  <r>
    <x v="8779"/>
    <n v="44"/>
    <s v="Female"/>
    <s v="Canada"/>
    <d v="2024-10-11T16:38:22"/>
    <x v="1"/>
    <n v="2"/>
    <n v="1"/>
    <n v="49"/>
    <n v="4"/>
    <n v="489.79"/>
    <s v=""/>
    <n v="1"/>
    <s v=""/>
    <n v="15"/>
    <n v="0.5"/>
    <n v="8.16326530612244E-2"/>
    <n v="489.79"/>
    <x v="0"/>
    <n v="0"/>
  </r>
  <r>
    <x v="8780"/>
    <n v="45"/>
    <s v="Male"/>
    <s v="USA"/>
    <d v="2023-02-17T19:39:20"/>
    <x v="3"/>
    <n v="2"/>
    <n v="1"/>
    <n v="42"/>
    <n v="1"/>
    <n v="489.76"/>
    <s v=""/>
    <n v="1"/>
    <s v=""/>
    <n v="1"/>
    <n v="0.5"/>
    <n v="2.3809523809523801E-2"/>
    <n v="489.76"/>
    <x v="0"/>
    <n v="0"/>
  </r>
  <r>
    <x v="8781"/>
    <n v="18"/>
    <s v="Female"/>
    <s v="Japan"/>
    <d v="2023-01-22T02:39:44"/>
    <x v="2"/>
    <n v="6"/>
    <n v="2"/>
    <n v="45"/>
    <n v="4"/>
    <n v="489.02"/>
    <s v=""/>
    <n v="1"/>
    <s v=""/>
    <n v="49"/>
    <n v="0.33333333333333298"/>
    <n v="8.8888888888888795E-2"/>
    <n v="489.02"/>
    <x v="0"/>
    <n v="0"/>
  </r>
  <r>
    <x v="8782"/>
    <n v="24"/>
    <s v="Male"/>
    <s v="USA"/>
    <d v="2023-11-19T20:51:57"/>
    <x v="3"/>
    <n v="2"/>
    <n v="0"/>
    <n v="50"/>
    <n v="0"/>
    <n v="488.78"/>
    <s v=""/>
    <n v="1"/>
    <s v=""/>
    <n v="23"/>
    <n v="0"/>
    <n v="0"/>
    <n v="488.78"/>
    <x v="0"/>
    <n v="0"/>
  </r>
  <r>
    <x v="8783"/>
    <n v="21"/>
    <s v="Male"/>
    <s v="USA"/>
    <d v="2024-05-08T00:49:34"/>
    <x v="5"/>
    <n v="5"/>
    <n v="1"/>
    <n v="47"/>
    <n v="2"/>
    <n v="488.43"/>
    <s v=""/>
    <n v="1"/>
    <s v=""/>
    <n v="30"/>
    <n v="0.2"/>
    <n v="4.2553191489361701E-2"/>
    <n v="488.43"/>
    <x v="0"/>
    <n v="0"/>
  </r>
  <r>
    <x v="8784"/>
    <n v="33"/>
    <s v="Female"/>
    <s v="UK"/>
    <d v="2023-08-10T07:55:22"/>
    <x v="2"/>
    <n v="4"/>
    <n v="1"/>
    <n v="58"/>
    <n v="3"/>
    <n v="487.79"/>
    <s v=""/>
    <n v="1"/>
    <s v=""/>
    <n v="14"/>
    <n v="0.25"/>
    <n v="5.1724137931034399E-2"/>
    <n v="487.79"/>
    <x v="0"/>
    <n v="0"/>
  </r>
  <r>
    <x v="8785"/>
    <n v="36"/>
    <s v="Male"/>
    <s v="Japan"/>
    <d v="2024-02-01T11:36:47"/>
    <x v="1"/>
    <n v="3"/>
    <n v="2"/>
    <n v="55"/>
    <n v="2"/>
    <n v="487.48"/>
    <s v=""/>
    <n v="1"/>
    <s v=""/>
    <n v="10"/>
    <n v="0.66666666666666596"/>
    <n v="3.6363636363636299E-2"/>
    <n v="487.48"/>
    <x v="0"/>
    <n v="0"/>
  </r>
  <r>
    <x v="8786"/>
    <n v="18"/>
    <s v="Male"/>
    <s v="USA"/>
    <d v="2024-12-10T00:15:29"/>
    <x v="2"/>
    <n v="3"/>
    <n v="2"/>
    <n v="41"/>
    <n v="1"/>
    <n v="484.8"/>
    <s v=""/>
    <n v="1"/>
    <s v=""/>
    <n v="3"/>
    <n v="0.66666666666666596"/>
    <n v="2.4390243902439001E-2"/>
    <n v="484.8"/>
    <x v="0"/>
    <n v="0"/>
  </r>
  <r>
    <x v="8787"/>
    <n v="23"/>
    <s v="Male"/>
    <s v="Australia"/>
    <d v="2023-02-06T07:41:34"/>
    <x v="2"/>
    <n v="1"/>
    <n v="0"/>
    <n v="44"/>
    <n v="0"/>
    <n v="484.49"/>
    <s v=""/>
    <n v="1"/>
    <s v=""/>
    <n v="2"/>
    <n v="0"/>
    <n v="0"/>
    <n v="484.49"/>
    <x v="0"/>
    <n v="0"/>
  </r>
  <r>
    <x v="8788"/>
    <n v="40"/>
    <s v="Male"/>
    <s v="Canada"/>
    <d v="2023-04-14T11:40:01"/>
    <x v="2"/>
    <n v="5"/>
    <n v="3"/>
    <n v="44"/>
    <n v="1"/>
    <n v="484.02"/>
    <s v=""/>
    <n v="1"/>
    <s v=""/>
    <n v="26"/>
    <n v="0.6"/>
    <n v="2.27272727272727E-2"/>
    <n v="484.02"/>
    <x v="0"/>
    <n v="0"/>
  </r>
  <r>
    <x v="8789"/>
    <n v="34"/>
    <s v="Male"/>
    <s v="Australia"/>
    <d v="2023-11-16T02:20:18"/>
    <x v="5"/>
    <n v="2"/>
    <n v="1"/>
    <n v="49"/>
    <n v="1"/>
    <n v="481.43"/>
    <s v=""/>
    <n v="1"/>
    <s v=""/>
    <n v="138"/>
    <n v="0.5"/>
    <n v="2.04081632653061E-2"/>
    <n v="481.43"/>
    <x v="0"/>
    <n v="0"/>
  </r>
  <r>
    <x v="8790"/>
    <n v="32"/>
    <s v="Male"/>
    <s v="UK"/>
    <d v="2024-07-04T11:10:51"/>
    <x v="1"/>
    <n v="2"/>
    <n v="0"/>
    <n v="41"/>
    <n v="1"/>
    <n v="481.26"/>
    <s v=""/>
    <n v="1"/>
    <s v=""/>
    <n v="37"/>
    <n v="0"/>
    <n v="2.4390243902439001E-2"/>
    <n v="481.26"/>
    <x v="0"/>
    <n v="1"/>
  </r>
  <r>
    <x v="8791"/>
    <n v="18"/>
    <s v="Female"/>
    <s v="USA"/>
    <d v="2024-09-09T16:36:55"/>
    <x v="1"/>
    <n v="3"/>
    <n v="2"/>
    <n v="54"/>
    <n v="0"/>
    <n v="479.27"/>
    <s v=""/>
    <n v="1"/>
    <s v=""/>
    <n v="24"/>
    <n v="0.66666666666666596"/>
    <n v="0"/>
    <n v="479.27"/>
    <x v="0"/>
    <n v="0"/>
  </r>
  <r>
    <x v="8792"/>
    <n v="32"/>
    <s v="Male"/>
    <s v="France"/>
    <d v="2024-07-10T10:16:22"/>
    <x v="2"/>
    <n v="2"/>
    <n v="0"/>
    <n v="40"/>
    <n v="2"/>
    <n v="479.13"/>
    <s v=""/>
    <n v="1"/>
    <s v=""/>
    <n v="51"/>
    <n v="0"/>
    <n v="0.05"/>
    <n v="479.13"/>
    <x v="0"/>
    <n v="0"/>
  </r>
  <r>
    <x v="8793"/>
    <n v="38"/>
    <s v="Female"/>
    <s v="Germany"/>
    <d v="2024-02-16T09:20:34"/>
    <x v="5"/>
    <n v="4"/>
    <n v="3"/>
    <n v="45"/>
    <n v="0"/>
    <n v="478.07"/>
    <s v=""/>
    <n v="1"/>
    <s v=""/>
    <n v="32"/>
    <n v="0.75"/>
    <n v="0"/>
    <n v="478.07"/>
    <x v="0"/>
    <n v="0"/>
  </r>
  <r>
    <x v="8794"/>
    <n v="33"/>
    <s v="Male"/>
    <s v="USA"/>
    <d v="2024-06-26T20:39:57"/>
    <x v="2"/>
    <n v="6"/>
    <n v="2"/>
    <n v="48"/>
    <n v="6"/>
    <n v="477.63"/>
    <s v=""/>
    <n v="1"/>
    <s v=""/>
    <n v="62"/>
    <n v="0.33333333333333298"/>
    <n v="0.125"/>
    <n v="477.63"/>
    <x v="0"/>
    <n v="0"/>
  </r>
  <r>
    <x v="8795"/>
    <n v="20"/>
    <s v="Female"/>
    <s v="USA"/>
    <d v="2023-11-02T17:06:41"/>
    <x v="2"/>
    <n v="0"/>
    <n v="0"/>
    <n v="46"/>
    <n v="4"/>
    <n v="477.5"/>
    <s v=""/>
    <n v="1"/>
    <s v=""/>
    <n v="12"/>
    <n v="0"/>
    <n v="8.6956521739130405E-2"/>
    <n v="477.5"/>
    <x v="0"/>
    <n v="0"/>
  </r>
  <r>
    <x v="8796"/>
    <n v="38"/>
    <s v="Female"/>
    <s v="Canada"/>
    <d v="2023-08-24T04:49:49"/>
    <x v="1"/>
    <n v="5"/>
    <n v="2"/>
    <n v="45"/>
    <n v="1"/>
    <n v="477.26"/>
    <s v=""/>
    <n v="1"/>
    <s v=""/>
    <n v="4"/>
    <n v="0.4"/>
    <n v="2.2222222222222199E-2"/>
    <n v="477.26"/>
    <x v="0"/>
    <n v="1"/>
  </r>
  <r>
    <x v="8797"/>
    <n v="29"/>
    <s v="Female"/>
    <s v="Germany"/>
    <d v="2023-01-04T15:36:26"/>
    <x v="4"/>
    <n v="7"/>
    <n v="5"/>
    <n v="35"/>
    <n v="2"/>
    <n v="476.99"/>
    <s v=""/>
    <n v="1"/>
    <s v=""/>
    <n v="18"/>
    <n v="0.71428571428571397"/>
    <n v="5.7142857142857099E-2"/>
    <n v="476.99"/>
    <x v="0"/>
    <n v="0"/>
  </r>
  <r>
    <x v="8798"/>
    <n v="36"/>
    <s v="Female"/>
    <s v="USA"/>
    <d v="2024-07-18T15:23:21"/>
    <x v="4"/>
    <n v="3"/>
    <n v="0"/>
    <n v="63"/>
    <n v="0"/>
    <n v="476.52"/>
    <s v=""/>
    <n v="1"/>
    <s v=""/>
    <n v="20"/>
    <n v="0"/>
    <n v="0"/>
    <n v="476.52"/>
    <x v="0"/>
    <n v="0"/>
  </r>
  <r>
    <x v="8799"/>
    <n v="24"/>
    <s v="Male"/>
    <s v="USA"/>
    <d v="2024-09-21T20:38:23"/>
    <x v="3"/>
    <n v="1"/>
    <n v="0"/>
    <n v="40"/>
    <n v="1"/>
    <n v="475.72"/>
    <s v=""/>
    <n v="1"/>
    <s v=""/>
    <n v="6"/>
    <n v="0"/>
    <n v="2.5000000000000001E-2"/>
    <n v="475.72"/>
    <x v="0"/>
    <n v="0"/>
  </r>
  <r>
    <x v="8800"/>
    <n v="42"/>
    <s v="Female"/>
    <s v="USA"/>
    <d v="2023-08-20T16:08:36"/>
    <x v="0"/>
    <n v="3"/>
    <n v="2"/>
    <n v="55"/>
    <n v="2"/>
    <n v="474.87"/>
    <s v=""/>
    <n v="1"/>
    <s v=""/>
    <n v="57"/>
    <n v="0.66666666666666596"/>
    <n v="3.6363636363636299E-2"/>
    <n v="474.87"/>
    <x v="0"/>
    <n v="0"/>
  </r>
  <r>
    <x v="8801"/>
    <n v="36"/>
    <s v="Female"/>
    <s v="USA"/>
    <d v="2024-11-24T07:32:48"/>
    <x v="2"/>
    <n v="3"/>
    <n v="2"/>
    <n v="61"/>
    <n v="1"/>
    <n v="473.29"/>
    <s v=""/>
    <n v="1"/>
    <s v=""/>
    <n v="34"/>
    <n v="0.66666666666666596"/>
    <n v="1.63934426229508E-2"/>
    <n v="473.29"/>
    <x v="0"/>
    <n v="0"/>
  </r>
  <r>
    <x v="8802"/>
    <n v="58"/>
    <s v="Male"/>
    <s v="USA"/>
    <d v="2024-03-05T09:32:20"/>
    <x v="3"/>
    <n v="2"/>
    <n v="1"/>
    <n v="51"/>
    <n v="5"/>
    <n v="473.22"/>
    <s v=""/>
    <n v="1"/>
    <s v=""/>
    <n v="14"/>
    <n v="0.5"/>
    <n v="9.8039215686274495E-2"/>
    <n v="473.22"/>
    <x v="0"/>
    <n v="1"/>
  </r>
  <r>
    <x v="8803"/>
    <n v="45"/>
    <s v="Male"/>
    <s v="USA"/>
    <d v="2024-01-25T05:51:31"/>
    <x v="2"/>
    <n v="3"/>
    <n v="1"/>
    <n v="45"/>
    <n v="2"/>
    <n v="472.84"/>
    <s v=""/>
    <n v="1"/>
    <s v=""/>
    <n v="26"/>
    <n v="0.33333333333333298"/>
    <n v="4.4444444444444398E-2"/>
    <n v="472.84"/>
    <x v="0"/>
    <n v="0"/>
  </r>
  <r>
    <x v="8804"/>
    <n v="36"/>
    <s v="Female"/>
    <s v="Japan"/>
    <d v="2024-11-20T01:20:17"/>
    <x v="2"/>
    <n v="2"/>
    <n v="0"/>
    <n v="49"/>
    <n v="2"/>
    <n v="472.08"/>
    <s v=""/>
    <n v="1"/>
    <s v=""/>
    <n v="37"/>
    <n v="0"/>
    <n v="4.08163265306122E-2"/>
    <n v="472.08"/>
    <x v="0"/>
    <n v="0"/>
  </r>
  <r>
    <x v="8805"/>
    <n v="54"/>
    <s v="Female"/>
    <s v="UK"/>
    <d v="2023-03-11T20:13:11"/>
    <x v="1"/>
    <n v="3"/>
    <n v="0"/>
    <n v="61"/>
    <n v="0"/>
    <n v="472.07"/>
    <s v=""/>
    <n v="1"/>
    <s v=""/>
    <n v="31"/>
    <n v="0"/>
    <n v="0"/>
    <n v="472.07"/>
    <x v="0"/>
    <n v="0"/>
  </r>
  <r>
    <x v="8806"/>
    <n v="21"/>
    <s v="Female"/>
    <s v="Canada"/>
    <d v="2023-04-22T16:47:00"/>
    <x v="4"/>
    <n v="3"/>
    <n v="1"/>
    <n v="56"/>
    <n v="2"/>
    <n v="470.85"/>
    <s v=""/>
    <n v="1"/>
    <s v=""/>
    <n v="54"/>
    <n v="0.33333333333333298"/>
    <n v="3.5714285714285698E-2"/>
    <n v="470.85"/>
    <x v="0"/>
    <n v="0"/>
  </r>
  <r>
    <x v="8807"/>
    <n v="18"/>
    <s v="Male"/>
    <s v="Germany"/>
    <d v="2024-10-01T14:15:33"/>
    <x v="4"/>
    <n v="5"/>
    <n v="3"/>
    <n v="38"/>
    <n v="3"/>
    <n v="468.89"/>
    <s v=""/>
    <n v="1"/>
    <s v=""/>
    <n v="3"/>
    <n v="0.6"/>
    <n v="7.8947368421052599E-2"/>
    <n v="468.89"/>
    <x v="0"/>
    <n v="0"/>
  </r>
  <r>
    <x v="8808"/>
    <n v="35"/>
    <s v="Male"/>
    <s v="France"/>
    <d v="2023-02-05T21:28:18"/>
    <x v="1"/>
    <n v="1"/>
    <n v="0"/>
    <n v="45"/>
    <n v="5"/>
    <n v="466.38"/>
    <s v=""/>
    <n v="1"/>
    <s v=""/>
    <n v="6"/>
    <n v="0"/>
    <n v="0.11111111111111099"/>
    <n v="466.38"/>
    <x v="0"/>
    <n v="0"/>
  </r>
  <r>
    <x v="8809"/>
    <n v="18"/>
    <s v="Male"/>
    <s v="USA"/>
    <d v="2024-10-25T10:37:37"/>
    <x v="4"/>
    <n v="4"/>
    <n v="0"/>
    <n v="50"/>
    <n v="1"/>
    <n v="464.65"/>
    <s v=""/>
    <n v="1"/>
    <s v=""/>
    <n v="43"/>
    <n v="0"/>
    <n v="0.02"/>
    <n v="464.65"/>
    <x v="0"/>
    <n v="0"/>
  </r>
  <r>
    <x v="8810"/>
    <n v="44"/>
    <s v="Female"/>
    <s v="Canada"/>
    <d v="2024-11-27T10:00:46"/>
    <x v="2"/>
    <n v="1"/>
    <n v="0"/>
    <n v="53"/>
    <n v="6"/>
    <n v="464.37"/>
    <s v=""/>
    <n v="1"/>
    <s v=""/>
    <n v="18"/>
    <n v="0"/>
    <n v="0.113207547169811"/>
    <n v="464.37"/>
    <x v="0"/>
    <n v="1"/>
  </r>
  <r>
    <x v="8811"/>
    <n v="19"/>
    <s v="Male"/>
    <s v="France"/>
    <d v="2023-03-07T06:42:38"/>
    <x v="0"/>
    <n v="1"/>
    <n v="0"/>
    <n v="51"/>
    <n v="3"/>
    <n v="463.38"/>
    <s v=""/>
    <n v="1"/>
    <s v=""/>
    <n v="11"/>
    <n v="0"/>
    <n v="5.8823529411764698E-2"/>
    <n v="463.38"/>
    <x v="0"/>
    <n v="0"/>
  </r>
  <r>
    <x v="8812"/>
    <n v="32"/>
    <s v="Male"/>
    <s v="USA"/>
    <d v="2024-03-18T11:27:54"/>
    <x v="2"/>
    <n v="2"/>
    <n v="2"/>
    <n v="49"/>
    <n v="6"/>
    <n v="461.81"/>
    <s v=""/>
    <n v="1"/>
    <s v=""/>
    <n v="13"/>
    <n v="1"/>
    <n v="0.122448979591836"/>
    <n v="461.81"/>
    <x v="0"/>
    <n v="0"/>
  </r>
  <r>
    <x v="8813"/>
    <n v="47"/>
    <s v="Male"/>
    <s v="Germany"/>
    <d v="2024-10-28T05:47:33"/>
    <x v="1"/>
    <n v="2"/>
    <n v="0"/>
    <n v="40"/>
    <n v="2"/>
    <n v="461.69"/>
    <s v=""/>
    <n v="1"/>
    <s v=""/>
    <n v="5"/>
    <n v="0"/>
    <n v="0.05"/>
    <n v="461.69"/>
    <x v="0"/>
    <n v="0"/>
  </r>
  <r>
    <x v="8814"/>
    <n v="28"/>
    <s v="Female"/>
    <s v="UK"/>
    <d v="2023-12-15T20:20:16"/>
    <x v="5"/>
    <n v="2"/>
    <n v="1"/>
    <n v="47"/>
    <n v="1"/>
    <n v="460.74"/>
    <s v=""/>
    <n v="1"/>
    <s v=""/>
    <n v="36"/>
    <n v="0.5"/>
    <n v="2.1276595744680799E-2"/>
    <n v="460.74"/>
    <x v="0"/>
    <n v="0"/>
  </r>
  <r>
    <x v="8815"/>
    <n v="44"/>
    <s v="Female"/>
    <s v="USA"/>
    <d v="2023-02-01T07:57:46"/>
    <x v="4"/>
    <n v="3"/>
    <n v="1"/>
    <n v="57"/>
    <n v="2"/>
    <n v="460.7"/>
    <s v=""/>
    <n v="1"/>
    <s v=""/>
    <n v="9"/>
    <n v="0.33333333333333298"/>
    <n v="3.5087719298245598E-2"/>
    <n v="460.7"/>
    <x v="0"/>
    <n v="0"/>
  </r>
  <r>
    <x v="8816"/>
    <n v="45"/>
    <s v="Other"/>
    <s v="USA"/>
    <d v="2023-06-08T15:59:50"/>
    <x v="0"/>
    <n v="4"/>
    <n v="1"/>
    <n v="43"/>
    <n v="0"/>
    <n v="460.52"/>
    <s v=""/>
    <n v="1"/>
    <s v=""/>
    <n v="13"/>
    <n v="0.25"/>
    <n v="0"/>
    <n v="460.52"/>
    <x v="0"/>
    <n v="0"/>
  </r>
  <r>
    <x v="8817"/>
    <n v="26"/>
    <s v="Female"/>
    <s v="France"/>
    <d v="2023-11-24T22:03:21"/>
    <x v="2"/>
    <n v="5"/>
    <n v="1"/>
    <n v="51"/>
    <n v="1"/>
    <n v="459.7"/>
    <s v=""/>
    <n v="1"/>
    <s v=""/>
    <n v="34"/>
    <n v="0.2"/>
    <n v="1.9607843137254902E-2"/>
    <n v="459.7"/>
    <x v="0"/>
    <n v="0"/>
  </r>
  <r>
    <x v="8818"/>
    <n v="25"/>
    <s v="Male"/>
    <s v="USA"/>
    <d v="2024-04-19T15:52:10"/>
    <x v="1"/>
    <n v="4"/>
    <n v="4"/>
    <n v="62"/>
    <n v="3"/>
    <n v="459.69"/>
    <s v=""/>
    <n v="1"/>
    <s v=""/>
    <n v="0"/>
    <n v="1"/>
    <n v="4.8387096774193498E-2"/>
    <n v="459.69"/>
    <x v="0"/>
    <n v="0"/>
  </r>
  <r>
    <x v="8819"/>
    <n v="28"/>
    <s v="Female"/>
    <s v="Japan"/>
    <d v="2024-04-10T02:37:49"/>
    <x v="2"/>
    <n v="3"/>
    <n v="1"/>
    <n v="52"/>
    <n v="5"/>
    <n v="459.03"/>
    <s v=""/>
    <n v="1"/>
    <s v=""/>
    <n v="7"/>
    <n v="0.33333333333333298"/>
    <n v="9.6153846153846104E-2"/>
    <n v="459.03"/>
    <x v="0"/>
    <n v="0"/>
  </r>
  <r>
    <x v="8820"/>
    <n v="41"/>
    <s v="Female"/>
    <s v="USA"/>
    <d v="2024-01-29T12:04:01"/>
    <x v="3"/>
    <n v="3"/>
    <n v="0"/>
    <n v="38"/>
    <n v="3"/>
    <n v="458.71"/>
    <s v=""/>
    <n v="1"/>
    <s v=""/>
    <n v="11"/>
    <n v="0"/>
    <n v="7.8947368421052599E-2"/>
    <n v="458.71"/>
    <x v="0"/>
    <n v="0"/>
  </r>
  <r>
    <x v="8821"/>
    <n v="51"/>
    <s v="Female"/>
    <s v="Australia"/>
    <d v="2023-05-27T07:35:33"/>
    <x v="4"/>
    <n v="6"/>
    <n v="1"/>
    <n v="63"/>
    <n v="6"/>
    <n v="458.6"/>
    <s v=""/>
    <n v="1"/>
    <s v=""/>
    <n v="78"/>
    <n v="0.16666666666666599"/>
    <n v="9.5238095238095205E-2"/>
    <n v="458.6"/>
    <x v="0"/>
    <n v="1"/>
  </r>
  <r>
    <x v="8822"/>
    <n v="45"/>
    <s v="Male"/>
    <s v="USA"/>
    <d v="2023-02-27T05:58:28"/>
    <x v="1"/>
    <n v="4"/>
    <n v="0"/>
    <n v="52"/>
    <n v="2"/>
    <n v="458.24"/>
    <s v=""/>
    <n v="1"/>
    <s v=""/>
    <n v="64"/>
    <n v="0"/>
    <n v="3.8461538461538401E-2"/>
    <n v="458.24"/>
    <x v="0"/>
    <n v="1"/>
  </r>
  <r>
    <x v="8823"/>
    <n v="40"/>
    <s v="Female"/>
    <s v="USA"/>
    <d v="2024-10-29T13:54:55"/>
    <x v="4"/>
    <n v="2"/>
    <n v="1"/>
    <n v="58"/>
    <n v="3"/>
    <n v="456.87"/>
    <s v=""/>
    <n v="1"/>
    <s v=""/>
    <n v="21"/>
    <n v="0.5"/>
    <n v="5.1724137931034399E-2"/>
    <n v="456.87"/>
    <x v="0"/>
    <n v="0"/>
  </r>
  <r>
    <x v="8824"/>
    <n v="35"/>
    <s v="Female"/>
    <s v="UK"/>
    <d v="2023-01-11T16:58:53"/>
    <x v="3"/>
    <n v="4"/>
    <n v="2"/>
    <n v="49"/>
    <n v="2"/>
    <n v="456.6"/>
    <s v=""/>
    <n v="1"/>
    <s v=""/>
    <n v="26"/>
    <n v="0.5"/>
    <n v="4.08163265306122E-2"/>
    <n v="456.6"/>
    <x v="0"/>
    <n v="0"/>
  </r>
  <r>
    <x v="8825"/>
    <n v="50"/>
    <s v="Male"/>
    <s v="USA"/>
    <d v="2024-01-20T16:20:58"/>
    <x v="2"/>
    <n v="5"/>
    <n v="3"/>
    <n v="42"/>
    <n v="4"/>
    <n v="453.1"/>
    <s v=""/>
    <n v="1"/>
    <s v=""/>
    <n v="2"/>
    <n v="0.6"/>
    <n v="9.5238095238095205E-2"/>
    <n v="453.1"/>
    <x v="0"/>
    <n v="0"/>
  </r>
  <r>
    <x v="8826"/>
    <n v="31"/>
    <s v="Female"/>
    <s v="USA"/>
    <d v="2024-03-29T04:26:47"/>
    <x v="2"/>
    <n v="5"/>
    <n v="1"/>
    <n v="53"/>
    <n v="0"/>
    <n v="452.82"/>
    <s v=""/>
    <n v="1"/>
    <s v=""/>
    <n v="80"/>
    <n v="0.2"/>
    <n v="0"/>
    <n v="452.82"/>
    <x v="0"/>
    <n v="0"/>
  </r>
  <r>
    <x v="8827"/>
    <n v="18"/>
    <s v="Female"/>
    <s v="Canada"/>
    <d v="2024-07-15T02:42:08"/>
    <x v="2"/>
    <n v="7"/>
    <n v="3"/>
    <n v="57"/>
    <n v="2"/>
    <n v="451.83"/>
    <s v=""/>
    <n v="1"/>
    <s v=""/>
    <n v="18"/>
    <n v="0.42857142857142799"/>
    <n v="3.5087719298245598E-2"/>
    <n v="451.83"/>
    <x v="0"/>
    <n v="0"/>
  </r>
  <r>
    <x v="8828"/>
    <n v="30"/>
    <s v="Male"/>
    <s v="USA"/>
    <d v="2023-07-09T23:57:36"/>
    <x v="3"/>
    <n v="3"/>
    <n v="0"/>
    <n v="51"/>
    <n v="2"/>
    <n v="450.77"/>
    <s v=""/>
    <n v="1"/>
    <s v=""/>
    <n v="18"/>
    <n v="0"/>
    <n v="3.9215686274509803E-2"/>
    <n v="450.77"/>
    <x v="0"/>
    <n v="0"/>
  </r>
  <r>
    <x v="8829"/>
    <n v="30"/>
    <s v="Female"/>
    <s v="Japan"/>
    <d v="2024-11-11T08:32:27"/>
    <x v="1"/>
    <n v="3"/>
    <n v="1"/>
    <n v="47"/>
    <n v="2"/>
    <n v="449"/>
    <s v=""/>
    <n v="1"/>
    <s v=""/>
    <n v="40"/>
    <n v="0.33333333333333298"/>
    <n v="4.2553191489361701E-2"/>
    <n v="449"/>
    <x v="0"/>
    <n v="0"/>
  </r>
  <r>
    <x v="8830"/>
    <n v="29"/>
    <s v="Female"/>
    <s v="USA"/>
    <d v="2024-12-12T09:12:10"/>
    <x v="3"/>
    <n v="4"/>
    <n v="1"/>
    <n v="52"/>
    <n v="3"/>
    <n v="448.73"/>
    <s v=""/>
    <n v="1"/>
    <s v=""/>
    <n v="38"/>
    <n v="0.25"/>
    <n v="5.7692307692307598E-2"/>
    <n v="448.73"/>
    <x v="0"/>
    <n v="0"/>
  </r>
  <r>
    <x v="8831"/>
    <n v="40"/>
    <s v="Male"/>
    <s v="USA"/>
    <d v="2024-11-12T18:07:25"/>
    <x v="2"/>
    <n v="2"/>
    <n v="0"/>
    <n v="57"/>
    <n v="1"/>
    <n v="448.64"/>
    <s v=""/>
    <n v="1"/>
    <s v=""/>
    <n v="65"/>
    <n v="0"/>
    <n v="1.7543859649122799E-2"/>
    <n v="448.64"/>
    <x v="0"/>
    <n v="0"/>
  </r>
  <r>
    <x v="8832"/>
    <n v="21"/>
    <s v="Female"/>
    <s v="USA"/>
    <d v="2023-09-03T07:12:38"/>
    <x v="2"/>
    <n v="1"/>
    <n v="1"/>
    <n v="53"/>
    <n v="4"/>
    <n v="448.25"/>
    <s v=""/>
    <n v="1"/>
    <s v=""/>
    <n v="3"/>
    <n v="1"/>
    <n v="7.5471698113207503E-2"/>
    <n v="448.25"/>
    <x v="0"/>
    <n v="0"/>
  </r>
  <r>
    <x v="8833"/>
    <n v="22"/>
    <s v="Male"/>
    <s v="Japan"/>
    <d v="2024-02-15T07:03:38"/>
    <x v="1"/>
    <n v="2"/>
    <n v="1"/>
    <n v="44"/>
    <n v="3"/>
    <n v="448.05"/>
    <s v=""/>
    <n v="1"/>
    <s v=""/>
    <n v="40"/>
    <n v="0.5"/>
    <n v="6.8181818181818094E-2"/>
    <n v="448.05"/>
    <x v="0"/>
    <n v="0"/>
  </r>
  <r>
    <x v="8834"/>
    <n v="45"/>
    <s v="Male"/>
    <s v="France"/>
    <d v="2023-07-13T22:52:04"/>
    <x v="3"/>
    <n v="2"/>
    <n v="0"/>
    <n v="40"/>
    <n v="3"/>
    <n v="447.29"/>
    <s v=""/>
    <n v="1"/>
    <s v=""/>
    <n v="18"/>
    <n v="0"/>
    <n v="7.4999999999999997E-2"/>
    <n v="447.29"/>
    <x v="0"/>
    <n v="0"/>
  </r>
  <r>
    <x v="8835"/>
    <n v="35"/>
    <s v="Male"/>
    <s v="UK"/>
    <d v="2024-09-09T18:04:32"/>
    <x v="0"/>
    <n v="1"/>
    <n v="0"/>
    <n v="50"/>
    <n v="2"/>
    <n v="447.1"/>
    <s v=""/>
    <n v="1"/>
    <s v=""/>
    <n v="12"/>
    <n v="0"/>
    <n v="0.04"/>
    <n v="447.1"/>
    <x v="0"/>
    <n v="0"/>
  </r>
  <r>
    <x v="8836"/>
    <n v="50"/>
    <s v="Male"/>
    <s v="UK"/>
    <d v="2023-12-04T14:12:55"/>
    <x v="5"/>
    <n v="5"/>
    <n v="2"/>
    <n v="58"/>
    <n v="1"/>
    <n v="446.78"/>
    <s v=""/>
    <n v="1"/>
    <s v=""/>
    <n v="7"/>
    <n v="0.4"/>
    <n v="1.72413793103448E-2"/>
    <n v="446.78"/>
    <x v="0"/>
    <n v="0"/>
  </r>
  <r>
    <x v="8837"/>
    <n v="31"/>
    <s v="Male"/>
    <s v="UK"/>
    <d v="2024-10-18T10:42:46"/>
    <x v="1"/>
    <n v="4"/>
    <n v="2"/>
    <n v="36"/>
    <n v="0"/>
    <n v="446.34"/>
    <s v=""/>
    <n v="1"/>
    <s v=""/>
    <n v="15"/>
    <n v="0.5"/>
    <n v="0"/>
    <n v="446.34"/>
    <x v="0"/>
    <n v="0"/>
  </r>
  <r>
    <x v="8838"/>
    <n v="56"/>
    <s v="Female"/>
    <s v="France"/>
    <d v="2023-07-07T01:52:27"/>
    <x v="2"/>
    <n v="4"/>
    <n v="2"/>
    <n v="56"/>
    <n v="5"/>
    <n v="445.32"/>
    <s v=""/>
    <n v="1"/>
    <s v=""/>
    <n v="121"/>
    <n v="0.5"/>
    <n v="8.9285714285714204E-2"/>
    <n v="445.32"/>
    <x v="0"/>
    <n v="0"/>
  </r>
  <r>
    <x v="8839"/>
    <n v="36"/>
    <s v="Male"/>
    <s v="Canada"/>
    <d v="2024-11-28T18:08:08"/>
    <x v="4"/>
    <n v="1"/>
    <n v="1"/>
    <n v="52"/>
    <n v="2"/>
    <n v="445.15"/>
    <s v=""/>
    <n v="1"/>
    <s v=""/>
    <n v="11"/>
    <n v="1"/>
    <n v="3.8461538461538401E-2"/>
    <n v="445.15"/>
    <x v="0"/>
    <n v="0"/>
  </r>
  <r>
    <x v="8840"/>
    <n v="38"/>
    <s v="Male"/>
    <s v="USA"/>
    <d v="2024-07-29T17:07:53"/>
    <x v="4"/>
    <n v="4"/>
    <n v="1"/>
    <n v="47"/>
    <n v="4"/>
    <n v="442.92"/>
    <s v=""/>
    <n v="1"/>
    <s v=""/>
    <n v="29"/>
    <n v="0.25"/>
    <n v="8.5106382978723402E-2"/>
    <n v="442.92"/>
    <x v="0"/>
    <n v="0"/>
  </r>
  <r>
    <x v="8841"/>
    <n v="40"/>
    <s v="Female"/>
    <s v="USA"/>
    <d v="2024-01-05T11:19:08"/>
    <x v="2"/>
    <n v="3"/>
    <n v="1"/>
    <n v="47"/>
    <n v="3"/>
    <n v="442.69"/>
    <s v=""/>
    <n v="1"/>
    <s v=""/>
    <n v="13"/>
    <n v="0.33333333333333298"/>
    <n v="6.3829787234042507E-2"/>
    <n v="442.69"/>
    <x v="0"/>
    <n v="0"/>
  </r>
  <r>
    <x v="8842"/>
    <n v="35"/>
    <s v="Male"/>
    <s v="USA"/>
    <d v="2024-06-20T09:53:34"/>
    <x v="4"/>
    <n v="6"/>
    <n v="2"/>
    <n v="60"/>
    <n v="2"/>
    <n v="442.58"/>
    <s v=""/>
    <n v="1"/>
    <s v=""/>
    <n v="70"/>
    <n v="0.33333333333333298"/>
    <n v="3.3333333333333298E-2"/>
    <n v="442.58"/>
    <x v="0"/>
    <n v="0"/>
  </r>
  <r>
    <x v="8843"/>
    <n v="39"/>
    <s v="Male"/>
    <s v="USA"/>
    <d v="2024-04-25T17:52:53"/>
    <x v="2"/>
    <n v="3"/>
    <n v="2"/>
    <n v="64"/>
    <n v="4"/>
    <n v="441.42"/>
    <s v=""/>
    <n v="1"/>
    <s v=""/>
    <n v="26"/>
    <n v="0.66666666666666596"/>
    <n v="6.25E-2"/>
    <n v="441.42"/>
    <x v="0"/>
    <n v="0"/>
  </r>
  <r>
    <x v="8844"/>
    <n v="35"/>
    <s v="Female"/>
    <s v="UK"/>
    <d v="2024-01-18T00:06:14"/>
    <x v="3"/>
    <n v="2"/>
    <n v="0"/>
    <n v="60"/>
    <n v="2"/>
    <n v="440.7"/>
    <s v=""/>
    <n v="1"/>
    <s v=""/>
    <n v="1"/>
    <n v="0"/>
    <n v="3.3333333333333298E-2"/>
    <n v="440.7"/>
    <x v="0"/>
    <n v="0"/>
  </r>
  <r>
    <x v="8845"/>
    <n v="32"/>
    <s v="Female"/>
    <s v="USA"/>
    <d v="2024-11-14T19:46:04"/>
    <x v="4"/>
    <n v="3"/>
    <n v="1"/>
    <n v="53"/>
    <n v="3"/>
    <n v="439.73"/>
    <s v=""/>
    <n v="1"/>
    <s v=""/>
    <n v="19"/>
    <n v="0.33333333333333298"/>
    <n v="5.6603773584905599E-2"/>
    <n v="439.73"/>
    <x v="0"/>
    <n v="0"/>
  </r>
  <r>
    <x v="8846"/>
    <n v="39"/>
    <s v="Female"/>
    <s v="UK"/>
    <d v="2023-03-09T20:02:08"/>
    <x v="1"/>
    <n v="3"/>
    <n v="2"/>
    <n v="46"/>
    <n v="5"/>
    <n v="439.68"/>
    <s v=""/>
    <n v="1"/>
    <s v=""/>
    <n v="174"/>
    <n v="0.66666666666666596"/>
    <n v="0.108695652173913"/>
    <n v="439.68"/>
    <x v="0"/>
    <n v="1"/>
  </r>
  <r>
    <x v="8847"/>
    <n v="28"/>
    <s v="Female"/>
    <s v="France"/>
    <d v="2024-12-20T17:14:22"/>
    <x v="3"/>
    <n v="5"/>
    <n v="0"/>
    <n v="62"/>
    <n v="1"/>
    <n v="438.97"/>
    <s v=""/>
    <n v="1"/>
    <s v=""/>
    <n v="90"/>
    <n v="0"/>
    <n v="1.6129032258064498E-2"/>
    <n v="438.97"/>
    <x v="0"/>
    <n v="1"/>
  </r>
  <r>
    <x v="8848"/>
    <n v="18"/>
    <s v="Female"/>
    <s v="Australia"/>
    <d v="2023-01-02T03:44:32"/>
    <x v="2"/>
    <n v="4"/>
    <n v="1"/>
    <n v="49"/>
    <n v="2"/>
    <n v="438.21"/>
    <s v=""/>
    <n v="1"/>
    <s v=""/>
    <n v="3"/>
    <n v="0.25"/>
    <n v="4.08163265306122E-2"/>
    <n v="438.21"/>
    <x v="0"/>
    <n v="0"/>
  </r>
  <r>
    <x v="8849"/>
    <n v="18"/>
    <s v="Male"/>
    <s v="Germany"/>
    <d v="2023-10-30T16:06:19"/>
    <x v="2"/>
    <n v="4"/>
    <n v="3"/>
    <n v="47"/>
    <n v="2"/>
    <n v="436.94"/>
    <s v=""/>
    <n v="1"/>
    <s v=""/>
    <n v="41"/>
    <n v="0.75"/>
    <n v="4.2553191489361701E-2"/>
    <n v="436.94"/>
    <x v="0"/>
    <n v="0"/>
  </r>
  <r>
    <x v="8850"/>
    <n v="20"/>
    <s v="Male"/>
    <s v="USA"/>
    <d v="2023-10-10T02:35:03"/>
    <x v="3"/>
    <n v="4"/>
    <n v="0"/>
    <n v="51"/>
    <n v="1"/>
    <n v="436.26"/>
    <s v=""/>
    <n v="1"/>
    <s v=""/>
    <n v="7"/>
    <n v="0"/>
    <n v="1.9607843137254902E-2"/>
    <n v="436.26"/>
    <x v="0"/>
    <n v="0"/>
  </r>
  <r>
    <x v="8851"/>
    <n v="18"/>
    <s v="Male"/>
    <s v="Germany"/>
    <d v="2024-02-27T14:00:19"/>
    <x v="4"/>
    <n v="1"/>
    <n v="1"/>
    <n v="60"/>
    <n v="1"/>
    <n v="435.71"/>
    <s v=""/>
    <n v="1"/>
    <s v=""/>
    <n v="81"/>
    <n v="1"/>
    <n v="1.6666666666666601E-2"/>
    <n v="435.71"/>
    <x v="0"/>
    <n v="0"/>
  </r>
  <r>
    <x v="8852"/>
    <n v="27"/>
    <s v="Male"/>
    <s v="USA"/>
    <d v="2023-07-24T01:14:53"/>
    <x v="1"/>
    <n v="4"/>
    <n v="0"/>
    <n v="58"/>
    <n v="4"/>
    <n v="435.68"/>
    <s v=""/>
    <n v="1"/>
    <s v=""/>
    <n v="3"/>
    <n v="0"/>
    <n v="6.8965517241379296E-2"/>
    <n v="435.68"/>
    <x v="0"/>
    <n v="0"/>
  </r>
  <r>
    <x v="8853"/>
    <n v="28"/>
    <s v="Female"/>
    <s v="France"/>
    <d v="2023-02-21T15:38:36"/>
    <x v="1"/>
    <n v="3"/>
    <n v="3"/>
    <n v="55"/>
    <n v="5"/>
    <n v="435.65"/>
    <s v=""/>
    <n v="1"/>
    <s v=""/>
    <n v="166"/>
    <n v="1"/>
    <n v="9.0909090909090898E-2"/>
    <n v="435.65"/>
    <x v="0"/>
    <n v="1"/>
  </r>
  <r>
    <x v="8854"/>
    <n v="26"/>
    <s v="Male"/>
    <s v="Canada"/>
    <d v="2024-03-05T15:22:45"/>
    <x v="0"/>
    <n v="4"/>
    <n v="0"/>
    <n v="49"/>
    <n v="3"/>
    <n v="434.38"/>
    <s v=""/>
    <n v="1"/>
    <s v=""/>
    <n v="10"/>
    <n v="0"/>
    <n v="6.1224489795918297E-2"/>
    <n v="434.38"/>
    <x v="0"/>
    <n v="0"/>
  </r>
  <r>
    <x v="8855"/>
    <n v="35"/>
    <s v="Female"/>
    <s v="Australia"/>
    <d v="2024-11-15T20:35:23"/>
    <x v="3"/>
    <n v="4"/>
    <n v="2"/>
    <n v="39"/>
    <n v="1"/>
    <n v="433.84"/>
    <s v=""/>
    <n v="1"/>
    <s v=""/>
    <n v="27"/>
    <n v="0.5"/>
    <n v="2.5641025641025599E-2"/>
    <n v="433.84"/>
    <x v="0"/>
    <n v="0"/>
  </r>
  <r>
    <x v="8856"/>
    <n v="28"/>
    <s v="Female"/>
    <s v="France"/>
    <d v="2023-02-16T05:41:33"/>
    <x v="3"/>
    <n v="4"/>
    <n v="0"/>
    <n v="54"/>
    <n v="2"/>
    <n v="433.08"/>
    <s v=""/>
    <n v="1"/>
    <s v=""/>
    <n v="95"/>
    <n v="0"/>
    <n v="3.7037037037037E-2"/>
    <n v="433.08"/>
    <x v="0"/>
    <n v="1"/>
  </r>
  <r>
    <x v="8857"/>
    <n v="32"/>
    <s v="Male"/>
    <s v="USA"/>
    <d v="2023-06-25T03:41:25"/>
    <x v="1"/>
    <n v="3"/>
    <n v="1"/>
    <n v="37"/>
    <n v="4"/>
    <n v="432.99"/>
    <s v=""/>
    <n v="1"/>
    <s v=""/>
    <n v="86"/>
    <n v="0.33333333333333298"/>
    <n v="0.108108108108108"/>
    <n v="432.99"/>
    <x v="0"/>
    <n v="0"/>
  </r>
  <r>
    <x v="8858"/>
    <n v="44"/>
    <s v="Male"/>
    <s v="France"/>
    <d v="2023-06-25T22:40:19"/>
    <x v="3"/>
    <n v="0"/>
    <n v="0"/>
    <n v="52"/>
    <n v="2"/>
    <n v="432.87"/>
    <s v=""/>
    <n v="1"/>
    <s v=""/>
    <n v="19"/>
    <n v="0"/>
    <n v="3.8461538461538401E-2"/>
    <n v="432.87"/>
    <x v="0"/>
    <n v="0"/>
  </r>
  <r>
    <x v="8859"/>
    <n v="33"/>
    <s v="Female"/>
    <s v="USA"/>
    <d v="2023-04-26T04:00:37"/>
    <x v="5"/>
    <n v="5"/>
    <n v="3"/>
    <n v="48"/>
    <n v="0"/>
    <n v="432.77"/>
    <s v=""/>
    <n v="1"/>
    <s v=""/>
    <n v="13"/>
    <n v="0.6"/>
    <n v="0"/>
    <n v="432.77"/>
    <x v="0"/>
    <n v="0"/>
  </r>
  <r>
    <x v="8860"/>
    <n v="29"/>
    <s v="Female"/>
    <s v="USA"/>
    <d v="2023-05-07T11:35:35"/>
    <x v="3"/>
    <n v="2"/>
    <n v="1"/>
    <n v="59"/>
    <n v="2"/>
    <n v="432.5"/>
    <s v=""/>
    <n v="1"/>
    <s v=""/>
    <n v="7"/>
    <n v="0.5"/>
    <n v="3.38983050847457E-2"/>
    <n v="432.5"/>
    <x v="0"/>
    <n v="0"/>
  </r>
  <r>
    <x v="8861"/>
    <n v="27"/>
    <s v="Female"/>
    <s v="Germany"/>
    <d v="2024-12-02T14:07:23"/>
    <x v="1"/>
    <n v="5"/>
    <n v="0"/>
    <n v="55"/>
    <n v="5"/>
    <n v="432.21"/>
    <s v=""/>
    <n v="1"/>
    <s v=""/>
    <n v="16"/>
    <n v="0"/>
    <n v="9.0909090909090898E-2"/>
    <n v="432.21"/>
    <x v="0"/>
    <n v="0"/>
  </r>
  <r>
    <x v="8862"/>
    <n v="32"/>
    <s v="Female"/>
    <s v="USA"/>
    <d v="2024-10-21T04:25:06"/>
    <x v="2"/>
    <n v="4"/>
    <n v="1"/>
    <n v="40"/>
    <n v="2"/>
    <n v="431.97"/>
    <s v=""/>
    <n v="1"/>
    <s v=""/>
    <n v="38"/>
    <n v="0.25"/>
    <n v="0.05"/>
    <n v="431.97"/>
    <x v="0"/>
    <n v="0"/>
  </r>
  <r>
    <x v="8863"/>
    <n v="37"/>
    <s v="Male"/>
    <s v="Australia"/>
    <d v="2024-03-21T12:28:16"/>
    <x v="5"/>
    <n v="3"/>
    <n v="0"/>
    <n v="58"/>
    <n v="4"/>
    <n v="431.01"/>
    <s v=""/>
    <n v="1"/>
    <s v=""/>
    <n v="1"/>
    <n v="0"/>
    <n v="6.8965517241379296E-2"/>
    <n v="431.01"/>
    <x v="0"/>
    <n v="0"/>
  </r>
  <r>
    <x v="8864"/>
    <n v="35"/>
    <s v="Female"/>
    <s v="Germany"/>
    <d v="2024-12-22T11:34:59"/>
    <x v="4"/>
    <n v="2"/>
    <n v="0"/>
    <n v="42"/>
    <n v="1"/>
    <n v="430.84"/>
    <s v=""/>
    <n v="1"/>
    <s v=""/>
    <n v="24"/>
    <n v="0"/>
    <n v="2.3809523809523801E-2"/>
    <n v="430.84"/>
    <x v="0"/>
    <n v="0"/>
  </r>
  <r>
    <x v="8865"/>
    <n v="31"/>
    <s v="Female"/>
    <s v="USA"/>
    <d v="2023-10-15T08:09:17"/>
    <x v="0"/>
    <n v="3"/>
    <n v="0"/>
    <n v="55"/>
    <n v="1"/>
    <n v="430.66"/>
    <s v=""/>
    <n v="1"/>
    <s v=""/>
    <n v="19"/>
    <n v="0"/>
    <n v="1.8181818181818101E-2"/>
    <n v="430.66"/>
    <x v="0"/>
    <n v="0"/>
  </r>
  <r>
    <x v="8866"/>
    <n v="38"/>
    <s v="Female"/>
    <s v="USA"/>
    <d v="2024-06-20T01:07:56"/>
    <x v="3"/>
    <n v="3"/>
    <n v="1"/>
    <n v="51"/>
    <n v="3"/>
    <n v="430.12"/>
    <s v=""/>
    <n v="1"/>
    <s v=""/>
    <n v="19"/>
    <n v="0.33333333333333298"/>
    <n v="5.8823529411764698E-2"/>
    <n v="430.12"/>
    <x v="0"/>
    <n v="0"/>
  </r>
  <r>
    <x v="8867"/>
    <n v="34"/>
    <s v="Female"/>
    <s v="USA"/>
    <d v="2024-02-04T08:14:19"/>
    <x v="3"/>
    <n v="5"/>
    <n v="2"/>
    <n v="50"/>
    <n v="5"/>
    <n v="430.01"/>
    <s v=""/>
    <n v="1"/>
    <s v=""/>
    <n v="57"/>
    <n v="0.4"/>
    <n v="0.1"/>
    <n v="430.01"/>
    <x v="0"/>
    <n v="0"/>
  </r>
  <r>
    <x v="8868"/>
    <n v="34"/>
    <s v="Male"/>
    <s v="USA"/>
    <d v="2024-11-09T08:21:24"/>
    <x v="2"/>
    <n v="4"/>
    <n v="1"/>
    <n v="44"/>
    <n v="1"/>
    <n v="429.77"/>
    <s v=""/>
    <n v="1"/>
    <s v=""/>
    <n v="38"/>
    <n v="0.25"/>
    <n v="2.27272727272727E-2"/>
    <n v="429.77"/>
    <x v="0"/>
    <n v="0"/>
  </r>
  <r>
    <x v="8869"/>
    <n v="25"/>
    <s v="Male"/>
    <s v="UK"/>
    <d v="2024-09-17T01:17:24"/>
    <x v="4"/>
    <n v="3"/>
    <n v="0"/>
    <n v="45"/>
    <n v="2"/>
    <n v="429.63"/>
    <s v=""/>
    <n v="1"/>
    <s v=""/>
    <n v="77"/>
    <n v="0"/>
    <n v="4.4444444444444398E-2"/>
    <n v="429.63"/>
    <x v="0"/>
    <n v="0"/>
  </r>
  <r>
    <x v="8870"/>
    <n v="52"/>
    <s v="Female"/>
    <s v="USA"/>
    <d v="2023-05-06T19:31:54"/>
    <x v="1"/>
    <n v="5"/>
    <n v="3"/>
    <n v="33"/>
    <n v="1"/>
    <n v="429.15"/>
    <s v=""/>
    <n v="1"/>
    <s v=""/>
    <n v="4"/>
    <n v="0.6"/>
    <n v="3.03030303030303E-2"/>
    <n v="429.15"/>
    <x v="0"/>
    <n v="1"/>
  </r>
  <r>
    <x v="8871"/>
    <n v="42"/>
    <s v="Female"/>
    <s v="USA"/>
    <d v="2023-09-26T14:26:14"/>
    <x v="5"/>
    <n v="1"/>
    <n v="0"/>
    <n v="49"/>
    <n v="4"/>
    <n v="428.86"/>
    <s v=""/>
    <n v="1"/>
    <s v=""/>
    <n v="62"/>
    <n v="0"/>
    <n v="8.16326530612244E-2"/>
    <n v="428.86"/>
    <x v="0"/>
    <n v="1"/>
  </r>
  <r>
    <x v="8872"/>
    <n v="33"/>
    <s v="Male"/>
    <s v="USA"/>
    <d v="2023-08-18T23:15:36"/>
    <x v="0"/>
    <n v="5"/>
    <n v="2"/>
    <n v="51"/>
    <n v="2"/>
    <n v="428.38"/>
    <s v=""/>
    <n v="1"/>
    <s v=""/>
    <n v="24"/>
    <n v="0.4"/>
    <n v="3.9215686274509803E-2"/>
    <n v="428.38"/>
    <x v="0"/>
    <n v="0"/>
  </r>
  <r>
    <x v="8873"/>
    <n v="44"/>
    <s v="Female"/>
    <s v="USA"/>
    <d v="2024-03-01T20:51:06"/>
    <x v="1"/>
    <n v="2"/>
    <n v="1"/>
    <n v="57"/>
    <n v="5"/>
    <n v="428.21"/>
    <s v=""/>
    <n v="1"/>
    <s v=""/>
    <n v="15"/>
    <n v="0.5"/>
    <n v="8.7719298245614002E-2"/>
    <n v="428.21"/>
    <x v="0"/>
    <n v="0"/>
  </r>
  <r>
    <x v="8874"/>
    <n v="20"/>
    <s v="Male"/>
    <s v="Canada"/>
    <d v="2023-01-09T21:10:40"/>
    <x v="3"/>
    <n v="3"/>
    <n v="2"/>
    <n v="60"/>
    <n v="2"/>
    <n v="427.94"/>
    <s v=""/>
    <n v="1"/>
    <s v=""/>
    <n v="46"/>
    <n v="0.66666666666666596"/>
    <n v="3.3333333333333298E-2"/>
    <n v="427.94"/>
    <x v="0"/>
    <n v="0"/>
  </r>
  <r>
    <x v="8875"/>
    <n v="35"/>
    <s v="Male"/>
    <s v="France"/>
    <d v="2023-06-06T08:30:46"/>
    <x v="5"/>
    <n v="2"/>
    <n v="0"/>
    <n v="41"/>
    <n v="5"/>
    <n v="427.49"/>
    <s v=""/>
    <n v="1"/>
    <s v=""/>
    <n v="1"/>
    <n v="0"/>
    <n v="0.12195121951219499"/>
    <n v="427.49"/>
    <x v="0"/>
    <n v="0"/>
  </r>
  <r>
    <x v="8876"/>
    <n v="18"/>
    <s v="Male"/>
    <s v="USA"/>
    <d v="2023-09-17T14:20:21"/>
    <x v="1"/>
    <n v="5"/>
    <n v="2"/>
    <n v="46"/>
    <n v="4"/>
    <n v="427.42"/>
    <s v=""/>
    <n v="1"/>
    <s v=""/>
    <n v="83"/>
    <n v="0.4"/>
    <n v="8.6956521739130405E-2"/>
    <n v="427.42"/>
    <x v="0"/>
    <n v="0"/>
  </r>
  <r>
    <x v="8877"/>
    <n v="20"/>
    <s v="Male"/>
    <s v="Germany"/>
    <d v="2024-07-16T02:03:51"/>
    <x v="3"/>
    <n v="2"/>
    <n v="0"/>
    <n v="42"/>
    <n v="5"/>
    <n v="427.26"/>
    <s v=""/>
    <n v="1"/>
    <s v=""/>
    <n v="23"/>
    <n v="0"/>
    <n v="0.119047619047619"/>
    <n v="427.26"/>
    <x v="0"/>
    <n v="0"/>
  </r>
  <r>
    <x v="8878"/>
    <n v="30"/>
    <s v="Male"/>
    <s v="France"/>
    <d v="2024-06-04T18:38:30"/>
    <x v="2"/>
    <n v="2"/>
    <n v="0"/>
    <n v="38"/>
    <n v="2"/>
    <n v="426.7"/>
    <s v=""/>
    <n v="1"/>
    <s v=""/>
    <n v="32"/>
    <n v="0"/>
    <n v="5.2631578947368397E-2"/>
    <n v="426.7"/>
    <x v="0"/>
    <n v="0"/>
  </r>
  <r>
    <x v="8879"/>
    <n v="51"/>
    <s v="Female"/>
    <s v="USA"/>
    <d v="2024-07-26T10:17:05"/>
    <x v="1"/>
    <n v="3"/>
    <n v="3"/>
    <n v="58"/>
    <n v="3"/>
    <n v="426.51"/>
    <s v=""/>
    <n v="1"/>
    <s v=""/>
    <n v="71"/>
    <n v="1"/>
    <n v="5.1724137931034399E-2"/>
    <n v="426.51"/>
    <x v="0"/>
    <n v="0"/>
  </r>
  <r>
    <x v="8880"/>
    <n v="43"/>
    <s v="Male"/>
    <s v="USA"/>
    <d v="2024-08-04T10:22:58"/>
    <x v="4"/>
    <n v="2"/>
    <n v="0"/>
    <n v="45"/>
    <n v="3"/>
    <n v="426.22"/>
    <s v=""/>
    <n v="1"/>
    <s v=""/>
    <n v="12"/>
    <n v="0"/>
    <n v="6.6666666666666596E-2"/>
    <n v="426.22"/>
    <x v="0"/>
    <n v="1"/>
  </r>
  <r>
    <x v="8881"/>
    <n v="39"/>
    <s v="Male"/>
    <s v="UK"/>
    <d v="2023-01-10T04:28:42"/>
    <x v="3"/>
    <n v="2"/>
    <n v="0"/>
    <n v="53"/>
    <n v="0"/>
    <n v="425.1"/>
    <s v=""/>
    <n v="1"/>
    <s v=""/>
    <n v="46"/>
    <n v="0"/>
    <n v="0"/>
    <n v="425.1"/>
    <x v="0"/>
    <n v="0"/>
  </r>
  <r>
    <x v="8882"/>
    <n v="40"/>
    <s v="Female"/>
    <s v="UK"/>
    <d v="2023-08-11T04:21:52"/>
    <x v="2"/>
    <n v="7"/>
    <n v="1"/>
    <n v="41"/>
    <n v="1"/>
    <n v="423.92"/>
    <s v=""/>
    <n v="1"/>
    <s v=""/>
    <n v="38"/>
    <n v="0.14285714285714199"/>
    <n v="2.4390243902439001E-2"/>
    <n v="423.92"/>
    <x v="0"/>
    <n v="0"/>
  </r>
  <r>
    <x v="8883"/>
    <n v="36"/>
    <s v="Female"/>
    <s v="USA"/>
    <d v="2024-01-30T20:11:23"/>
    <x v="1"/>
    <n v="4"/>
    <n v="1"/>
    <n v="49"/>
    <n v="4"/>
    <n v="423.37"/>
    <s v=""/>
    <n v="1"/>
    <s v=""/>
    <n v="13"/>
    <n v="0.25"/>
    <n v="8.16326530612244E-2"/>
    <n v="423.37"/>
    <x v="0"/>
    <n v="0"/>
  </r>
  <r>
    <x v="8884"/>
    <n v="33"/>
    <s v="Female"/>
    <s v="Germany"/>
    <d v="2024-04-13T00:42:58"/>
    <x v="1"/>
    <n v="1"/>
    <n v="1"/>
    <n v="67"/>
    <n v="5"/>
    <n v="423.06"/>
    <s v=""/>
    <n v="1"/>
    <s v=""/>
    <n v="41"/>
    <n v="1"/>
    <n v="7.4626865671641701E-2"/>
    <n v="423.06"/>
    <x v="0"/>
    <n v="0"/>
  </r>
  <r>
    <x v="8885"/>
    <n v="29"/>
    <s v="Female"/>
    <s v="USA"/>
    <d v="2023-06-25T12:27:04"/>
    <x v="4"/>
    <n v="5"/>
    <n v="1"/>
    <n v="42"/>
    <n v="2"/>
    <n v="422.5"/>
    <s v=""/>
    <n v="1"/>
    <s v=""/>
    <n v="1"/>
    <n v="0.2"/>
    <n v="4.7619047619047603E-2"/>
    <n v="422.5"/>
    <x v="0"/>
    <n v="0"/>
  </r>
  <r>
    <x v="8886"/>
    <n v="36"/>
    <s v="Female"/>
    <s v="USA"/>
    <d v="2024-04-18T22:20:52"/>
    <x v="1"/>
    <n v="1"/>
    <n v="0"/>
    <n v="50"/>
    <n v="5"/>
    <n v="421.05"/>
    <s v=""/>
    <n v="1"/>
    <s v=""/>
    <n v="14"/>
    <n v="0"/>
    <n v="0.1"/>
    <n v="421.05"/>
    <x v="0"/>
    <n v="0"/>
  </r>
  <r>
    <x v="8887"/>
    <n v="59"/>
    <s v="Female"/>
    <s v="USA"/>
    <d v="2024-03-03T02:03:15"/>
    <x v="2"/>
    <n v="4"/>
    <n v="1"/>
    <n v="52"/>
    <n v="4"/>
    <n v="420.99"/>
    <s v=""/>
    <n v="1"/>
    <s v=""/>
    <n v="19"/>
    <n v="0.25"/>
    <n v="7.69230769230769E-2"/>
    <n v="420.99"/>
    <x v="0"/>
    <n v="0"/>
  </r>
  <r>
    <x v="8888"/>
    <n v="18"/>
    <s v="Female"/>
    <s v="France"/>
    <d v="2024-11-25T05:26:54"/>
    <x v="3"/>
    <n v="4"/>
    <n v="0"/>
    <n v="53"/>
    <n v="0"/>
    <n v="420.16"/>
    <s v=""/>
    <n v="1"/>
    <s v=""/>
    <n v="58"/>
    <n v="0"/>
    <n v="0"/>
    <n v="420.16"/>
    <x v="0"/>
    <n v="0"/>
  </r>
  <r>
    <x v="8889"/>
    <n v="31"/>
    <s v="Female"/>
    <s v="Canada"/>
    <d v="2023-03-27T17:18:41"/>
    <x v="3"/>
    <n v="4"/>
    <n v="1"/>
    <n v="52"/>
    <n v="2"/>
    <n v="418.85"/>
    <s v=""/>
    <n v="1"/>
    <s v=""/>
    <n v="17"/>
    <n v="0.25"/>
    <n v="3.8461538461538401E-2"/>
    <n v="418.85"/>
    <x v="0"/>
    <n v="0"/>
  </r>
  <r>
    <x v="8890"/>
    <n v="33"/>
    <s v="Male"/>
    <s v="Canada"/>
    <d v="2024-01-16T23:16:55"/>
    <x v="4"/>
    <n v="1"/>
    <n v="0"/>
    <n v="45"/>
    <n v="5"/>
    <n v="418.57"/>
    <s v=""/>
    <n v="1"/>
    <s v=""/>
    <n v="0"/>
    <n v="0"/>
    <n v="0.11111111111111099"/>
    <n v="418.57"/>
    <x v="0"/>
    <n v="1"/>
  </r>
  <r>
    <x v="8891"/>
    <n v="42"/>
    <s v="Female"/>
    <s v="USA"/>
    <d v="2023-07-12T22:02:45"/>
    <x v="0"/>
    <n v="4"/>
    <n v="0"/>
    <n v="43"/>
    <n v="2"/>
    <n v="417.03"/>
    <s v=""/>
    <n v="1"/>
    <s v=""/>
    <n v="148"/>
    <n v="0"/>
    <n v="4.6511627906976702E-2"/>
    <n v="417.03"/>
    <x v="0"/>
    <n v="1"/>
  </r>
  <r>
    <x v="8892"/>
    <n v="20"/>
    <s v="Male"/>
    <s v="UK"/>
    <d v="2024-06-10T13:21:11"/>
    <x v="4"/>
    <n v="5"/>
    <n v="0"/>
    <n v="49"/>
    <n v="3"/>
    <n v="416.95"/>
    <s v=""/>
    <n v="1"/>
    <s v=""/>
    <n v="28"/>
    <n v="0"/>
    <n v="6.1224489795918297E-2"/>
    <n v="416.95"/>
    <x v="0"/>
    <n v="0"/>
  </r>
  <r>
    <x v="8893"/>
    <n v="30"/>
    <s v="Male"/>
    <s v="Canada"/>
    <d v="2024-10-01T04:02:18"/>
    <x v="2"/>
    <n v="1"/>
    <n v="0"/>
    <n v="50"/>
    <n v="1"/>
    <n v="416.6"/>
    <s v=""/>
    <n v="1"/>
    <s v=""/>
    <n v="58"/>
    <n v="0"/>
    <n v="0.02"/>
    <n v="416.6"/>
    <x v="0"/>
    <n v="1"/>
  </r>
  <r>
    <x v="8894"/>
    <n v="41"/>
    <s v="Male"/>
    <s v="USA"/>
    <d v="2023-09-28T05:51:38"/>
    <x v="1"/>
    <n v="4"/>
    <n v="2"/>
    <n v="54"/>
    <n v="1"/>
    <n v="416.46"/>
    <s v=""/>
    <n v="1"/>
    <s v=""/>
    <n v="10"/>
    <n v="0.5"/>
    <n v="1.85185185185185E-2"/>
    <n v="416.46"/>
    <x v="0"/>
    <n v="0"/>
  </r>
  <r>
    <x v="8895"/>
    <n v="38"/>
    <s v="Male"/>
    <s v="USA"/>
    <d v="2023-12-24T16:03:19"/>
    <x v="0"/>
    <n v="3"/>
    <n v="1"/>
    <n v="53"/>
    <n v="6"/>
    <n v="416.09"/>
    <s v=""/>
    <n v="1"/>
    <s v=""/>
    <n v="56"/>
    <n v="0.33333333333333298"/>
    <n v="0.113207547169811"/>
    <n v="416.09"/>
    <x v="0"/>
    <n v="0"/>
  </r>
  <r>
    <x v="8896"/>
    <n v="39"/>
    <s v="Male"/>
    <s v="Canada"/>
    <d v="2023-04-29T09:23:48"/>
    <x v="4"/>
    <n v="4"/>
    <n v="2"/>
    <n v="54"/>
    <n v="2"/>
    <n v="415.04"/>
    <s v=""/>
    <n v="1"/>
    <s v=""/>
    <n v="3"/>
    <n v="0.5"/>
    <n v="3.7037037037037E-2"/>
    <n v="415.04"/>
    <x v="0"/>
    <n v="1"/>
  </r>
  <r>
    <x v="8897"/>
    <n v="32"/>
    <s v="Female"/>
    <s v="USA"/>
    <d v="2023-11-20T11:28:01"/>
    <x v="0"/>
    <n v="2"/>
    <n v="0"/>
    <n v="46"/>
    <n v="3"/>
    <n v="413.87"/>
    <s v=""/>
    <n v="1"/>
    <s v=""/>
    <n v="84"/>
    <n v="0"/>
    <n v="6.5217391304347797E-2"/>
    <n v="413.87"/>
    <x v="0"/>
    <n v="0"/>
  </r>
  <r>
    <x v="8898"/>
    <n v="28"/>
    <s v="Male"/>
    <s v="USA"/>
    <d v="2023-04-25T03:11:18"/>
    <x v="1"/>
    <n v="2"/>
    <n v="0"/>
    <n v="43"/>
    <n v="1"/>
    <n v="413.49"/>
    <s v=""/>
    <n v="1"/>
    <s v=""/>
    <n v="29"/>
    <n v="0"/>
    <n v="2.3255813953488299E-2"/>
    <n v="413.49"/>
    <x v="0"/>
    <n v="0"/>
  </r>
  <r>
    <x v="8899"/>
    <n v="29"/>
    <s v="Female"/>
    <s v="USA"/>
    <d v="2024-07-07T13:38:50"/>
    <x v="2"/>
    <n v="4"/>
    <n v="0"/>
    <n v="47"/>
    <n v="2"/>
    <n v="413.16"/>
    <s v=""/>
    <n v="1"/>
    <s v=""/>
    <n v="10"/>
    <n v="0"/>
    <n v="4.2553191489361701E-2"/>
    <n v="413.16"/>
    <x v="0"/>
    <n v="0"/>
  </r>
  <r>
    <x v="8900"/>
    <n v="47"/>
    <s v="Female"/>
    <s v="France"/>
    <d v="2023-08-13T16:13:46"/>
    <x v="4"/>
    <n v="2"/>
    <n v="1"/>
    <n v="55"/>
    <n v="4"/>
    <n v="412.67"/>
    <s v=""/>
    <n v="1"/>
    <s v=""/>
    <n v="87"/>
    <n v="0.5"/>
    <n v="7.2727272727272696E-2"/>
    <n v="412.67"/>
    <x v="0"/>
    <n v="0"/>
  </r>
  <r>
    <x v="8901"/>
    <n v="30"/>
    <s v="Female"/>
    <s v="Japan"/>
    <d v="2024-02-19T04:30:30"/>
    <x v="0"/>
    <n v="4"/>
    <n v="2"/>
    <n v="43"/>
    <n v="5"/>
    <n v="411.54"/>
    <s v=""/>
    <n v="1"/>
    <s v=""/>
    <n v="6"/>
    <n v="0.5"/>
    <n v="0.116279069767441"/>
    <n v="411.54"/>
    <x v="0"/>
    <n v="0"/>
  </r>
  <r>
    <x v="8902"/>
    <n v="18"/>
    <s v="Female"/>
    <s v="USA"/>
    <d v="2024-06-09T22:45:07"/>
    <x v="2"/>
    <n v="3"/>
    <n v="0"/>
    <n v="51"/>
    <n v="2"/>
    <n v="411.43"/>
    <s v=""/>
    <n v="1"/>
    <s v=""/>
    <n v="73"/>
    <n v="0"/>
    <n v="3.9215686274509803E-2"/>
    <n v="411.43"/>
    <x v="0"/>
    <n v="0"/>
  </r>
  <r>
    <x v="8903"/>
    <n v="34"/>
    <s v="Female"/>
    <s v="USA"/>
    <d v="2023-06-24T20:23:23"/>
    <x v="1"/>
    <n v="2"/>
    <n v="0"/>
    <n v="54"/>
    <n v="0"/>
    <n v="410.55"/>
    <s v=""/>
    <n v="1"/>
    <s v=""/>
    <n v="22"/>
    <n v="0"/>
    <n v="0"/>
    <n v="410.55"/>
    <x v="0"/>
    <n v="0"/>
  </r>
  <r>
    <x v="8904"/>
    <n v="19"/>
    <s v="Female"/>
    <s v="USA"/>
    <d v="2024-03-24T06:10:35"/>
    <x v="3"/>
    <n v="4"/>
    <n v="1"/>
    <n v="60"/>
    <n v="3"/>
    <n v="409.62"/>
    <s v=""/>
    <n v="1"/>
    <s v=""/>
    <n v="26"/>
    <n v="0.25"/>
    <n v="0.05"/>
    <n v="409.62"/>
    <x v="0"/>
    <n v="0"/>
  </r>
  <r>
    <x v="8905"/>
    <n v="33"/>
    <s v="Female"/>
    <s v="UK"/>
    <d v="2024-09-10T07:13:00"/>
    <x v="3"/>
    <n v="6"/>
    <n v="3"/>
    <n v="55"/>
    <n v="2"/>
    <n v="406.48"/>
    <s v=""/>
    <n v="1"/>
    <s v=""/>
    <n v="18"/>
    <n v="0.5"/>
    <n v="3.6363636363636299E-2"/>
    <n v="406.48"/>
    <x v="0"/>
    <n v="0"/>
  </r>
  <r>
    <x v="8906"/>
    <n v="47"/>
    <s v="Female"/>
    <s v="USA"/>
    <d v="2024-05-19T15:42:34"/>
    <x v="0"/>
    <n v="0"/>
    <n v="0"/>
    <n v="46"/>
    <n v="4"/>
    <n v="406.4"/>
    <s v=""/>
    <n v="1"/>
    <s v=""/>
    <n v="16"/>
    <n v="0"/>
    <n v="8.6956521739130405E-2"/>
    <n v="406.4"/>
    <x v="0"/>
    <n v="0"/>
  </r>
  <r>
    <x v="8907"/>
    <n v="49"/>
    <s v="Female"/>
    <s v="USA"/>
    <d v="2023-03-10T04:47:47"/>
    <x v="3"/>
    <n v="2"/>
    <n v="0"/>
    <n v="58"/>
    <n v="2"/>
    <n v="404.91"/>
    <s v=""/>
    <n v="1"/>
    <s v=""/>
    <n v="40"/>
    <n v="0"/>
    <n v="3.4482758620689599E-2"/>
    <n v="404.91"/>
    <x v="0"/>
    <n v="0"/>
  </r>
  <r>
    <x v="8908"/>
    <n v="55"/>
    <s v="Male"/>
    <s v="Germany"/>
    <d v="2023-11-08T05:58:57"/>
    <x v="5"/>
    <n v="2"/>
    <n v="0"/>
    <n v="50"/>
    <n v="2"/>
    <n v="404.14"/>
    <s v=""/>
    <n v="1"/>
    <s v=""/>
    <n v="10"/>
    <n v="0"/>
    <n v="0.04"/>
    <n v="404.14"/>
    <x v="0"/>
    <n v="0"/>
  </r>
  <r>
    <x v="8909"/>
    <n v="46"/>
    <s v="Female"/>
    <s v="USA"/>
    <d v="2024-05-04T07:45:31"/>
    <x v="0"/>
    <n v="2"/>
    <n v="1"/>
    <n v="56"/>
    <n v="4"/>
    <n v="403.97"/>
    <s v=""/>
    <n v="1"/>
    <s v=""/>
    <n v="10"/>
    <n v="0.5"/>
    <n v="7.1428571428571397E-2"/>
    <n v="403.97"/>
    <x v="0"/>
    <n v="0"/>
  </r>
  <r>
    <x v="8910"/>
    <n v="35"/>
    <s v="Male"/>
    <s v="UK"/>
    <d v="2024-03-22T10:22:22"/>
    <x v="3"/>
    <n v="1"/>
    <n v="1"/>
    <n v="51"/>
    <n v="2"/>
    <n v="402.89"/>
    <s v=""/>
    <n v="1"/>
    <s v=""/>
    <n v="0"/>
    <n v="1"/>
    <n v="3.9215686274509803E-2"/>
    <n v="402.89"/>
    <x v="0"/>
    <n v="0"/>
  </r>
  <r>
    <x v="8911"/>
    <n v="27"/>
    <s v="Female"/>
    <s v="Australia"/>
    <d v="2023-08-15T13:29:35"/>
    <x v="0"/>
    <n v="6"/>
    <n v="3"/>
    <n v="48"/>
    <n v="2"/>
    <n v="401.48"/>
    <s v=""/>
    <n v="1"/>
    <s v=""/>
    <n v="18"/>
    <n v="0.5"/>
    <n v="4.1666666666666602E-2"/>
    <n v="401.48"/>
    <x v="0"/>
    <n v="0"/>
  </r>
  <r>
    <x v="8912"/>
    <n v="39"/>
    <s v="Male"/>
    <s v="USA"/>
    <d v="2023-10-02T01:50:53"/>
    <x v="1"/>
    <n v="4"/>
    <n v="3"/>
    <n v="58"/>
    <n v="2"/>
    <n v="400.46"/>
    <s v=""/>
    <n v="1"/>
    <s v=""/>
    <n v="66"/>
    <n v="0.75"/>
    <n v="3.4482758620689599E-2"/>
    <n v="400.46"/>
    <x v="0"/>
    <n v="0"/>
  </r>
  <r>
    <x v="8913"/>
    <n v="42"/>
    <s v="Male"/>
    <s v="France"/>
    <d v="2023-12-23T00:37:55"/>
    <x v="3"/>
    <n v="4"/>
    <n v="2"/>
    <n v="65"/>
    <n v="5"/>
    <n v="400.31"/>
    <s v=""/>
    <n v="1"/>
    <s v=""/>
    <n v="28"/>
    <n v="0.5"/>
    <n v="7.69230769230769E-2"/>
    <n v="400.31"/>
    <x v="0"/>
    <n v="1"/>
  </r>
  <r>
    <x v="8914"/>
    <n v="37"/>
    <s v="Female"/>
    <s v="USA"/>
    <d v="2023-01-12T19:15:49"/>
    <x v="4"/>
    <n v="4"/>
    <n v="1"/>
    <n v="58"/>
    <n v="5"/>
    <n v="400.13"/>
    <s v=""/>
    <n v="1"/>
    <s v=""/>
    <n v="91"/>
    <n v="0.25"/>
    <n v="8.6206896551724102E-2"/>
    <n v="400.13"/>
    <x v="0"/>
    <n v="1"/>
  </r>
  <r>
    <x v="8915"/>
    <n v="36"/>
    <s v="Female"/>
    <s v="Canada"/>
    <d v="2023-08-30T17:03:48"/>
    <x v="5"/>
    <n v="2"/>
    <n v="0"/>
    <n v="56"/>
    <n v="3"/>
    <n v="399.99"/>
    <s v=""/>
    <n v="1"/>
    <s v=""/>
    <n v="105"/>
    <n v="0"/>
    <n v="5.3571428571428499E-2"/>
    <n v="399.99"/>
    <x v="0"/>
    <n v="0"/>
  </r>
  <r>
    <x v="8916"/>
    <n v="32"/>
    <s v="Female"/>
    <s v="Canada"/>
    <d v="2023-01-11T05:18:02"/>
    <x v="4"/>
    <n v="4"/>
    <n v="1"/>
    <n v="56"/>
    <n v="3"/>
    <n v="399.77"/>
    <s v=""/>
    <n v="1"/>
    <s v=""/>
    <n v="16"/>
    <n v="0.25"/>
    <n v="5.3571428571428499E-2"/>
    <n v="399.77"/>
    <x v="0"/>
    <n v="1"/>
  </r>
  <r>
    <x v="8917"/>
    <n v="37"/>
    <s v="Female"/>
    <s v="USA"/>
    <d v="2024-02-07T01:56:39"/>
    <x v="1"/>
    <n v="5"/>
    <n v="0"/>
    <n v="45"/>
    <n v="3"/>
    <n v="398.74"/>
    <s v=""/>
    <n v="1"/>
    <s v=""/>
    <n v="32"/>
    <n v="0"/>
    <n v="6.6666666666666596E-2"/>
    <n v="398.74"/>
    <x v="0"/>
    <n v="0"/>
  </r>
  <r>
    <x v="8918"/>
    <n v="26"/>
    <s v="Female"/>
    <s v="Germany"/>
    <d v="2024-02-28T00:13:34"/>
    <x v="1"/>
    <n v="3"/>
    <n v="0"/>
    <n v="57"/>
    <n v="5"/>
    <n v="398.49"/>
    <s v=""/>
    <n v="1"/>
    <s v=""/>
    <n v="95"/>
    <n v="0"/>
    <n v="8.7719298245614002E-2"/>
    <n v="398.49"/>
    <x v="0"/>
    <n v="1"/>
  </r>
  <r>
    <x v="8919"/>
    <n v="43"/>
    <s v="Male"/>
    <s v="UK"/>
    <d v="2023-11-03T06:15:09"/>
    <x v="1"/>
    <n v="4"/>
    <n v="0"/>
    <n v="52"/>
    <n v="3"/>
    <n v="396.5"/>
    <s v=""/>
    <n v="1"/>
    <s v=""/>
    <n v="45"/>
    <n v="0"/>
    <n v="5.7692307692307598E-2"/>
    <n v="396.5"/>
    <x v="0"/>
    <n v="0"/>
  </r>
  <r>
    <x v="8920"/>
    <n v="33"/>
    <s v="Female"/>
    <s v="USA"/>
    <d v="2024-08-02T17:29:58"/>
    <x v="1"/>
    <n v="6"/>
    <n v="2"/>
    <n v="50"/>
    <n v="0"/>
    <n v="396.14"/>
    <s v=""/>
    <n v="1"/>
    <s v=""/>
    <n v="10"/>
    <n v="0.33333333333333298"/>
    <n v="0"/>
    <n v="396.14"/>
    <x v="0"/>
    <n v="0"/>
  </r>
  <r>
    <x v="8921"/>
    <n v="37"/>
    <s v="Male"/>
    <s v="Germany"/>
    <d v="2023-10-27T00:29:53"/>
    <x v="1"/>
    <n v="4"/>
    <n v="2"/>
    <n v="59"/>
    <n v="1"/>
    <n v="395.62"/>
    <s v=""/>
    <n v="1"/>
    <s v=""/>
    <n v="89"/>
    <n v="0.5"/>
    <n v="1.6949152542372801E-2"/>
    <n v="395.62"/>
    <x v="0"/>
    <n v="0"/>
  </r>
  <r>
    <x v="8922"/>
    <n v="27"/>
    <s v="Male"/>
    <s v="Australia"/>
    <d v="2024-06-06T01:18:15"/>
    <x v="1"/>
    <n v="2"/>
    <n v="1"/>
    <n v="56"/>
    <n v="2"/>
    <n v="395"/>
    <s v=""/>
    <n v="1"/>
    <s v=""/>
    <n v="1"/>
    <n v="0.5"/>
    <n v="3.5714285714285698E-2"/>
    <n v="395"/>
    <x v="0"/>
    <n v="1"/>
  </r>
  <r>
    <x v="8923"/>
    <n v="42"/>
    <s v="Male"/>
    <s v="Canada"/>
    <d v="2023-10-20T10:48:18"/>
    <x v="1"/>
    <n v="2"/>
    <n v="1"/>
    <n v="43"/>
    <n v="2"/>
    <n v="394.91"/>
    <s v=""/>
    <n v="1"/>
    <s v=""/>
    <n v="2"/>
    <n v="0.5"/>
    <n v="4.6511627906976702E-2"/>
    <n v="394.91"/>
    <x v="0"/>
    <n v="0"/>
  </r>
  <r>
    <x v="8924"/>
    <n v="27"/>
    <s v="Male"/>
    <s v="Canada"/>
    <d v="2024-11-22T04:26:33"/>
    <x v="3"/>
    <n v="2"/>
    <n v="0"/>
    <n v="49"/>
    <n v="2"/>
    <n v="394.81"/>
    <s v=""/>
    <n v="1"/>
    <s v=""/>
    <n v="27"/>
    <n v="0"/>
    <n v="4.08163265306122E-2"/>
    <n v="394.81"/>
    <x v="0"/>
    <n v="0"/>
  </r>
  <r>
    <x v="8925"/>
    <n v="30"/>
    <s v="Female"/>
    <s v="UK"/>
    <d v="2023-12-14T00:32:03"/>
    <x v="5"/>
    <n v="5"/>
    <n v="1"/>
    <n v="48"/>
    <n v="0"/>
    <n v="394.72"/>
    <s v=""/>
    <n v="1"/>
    <s v=""/>
    <n v="17"/>
    <n v="0.2"/>
    <n v="0"/>
    <n v="394.72"/>
    <x v="0"/>
    <n v="0"/>
  </r>
  <r>
    <x v="8926"/>
    <n v="54"/>
    <s v="Male"/>
    <s v="USA"/>
    <d v="2024-01-11T20:37:54"/>
    <x v="5"/>
    <n v="4"/>
    <n v="3"/>
    <n v="38"/>
    <n v="3"/>
    <n v="394.7"/>
    <s v=""/>
    <n v="1"/>
    <s v=""/>
    <n v="1"/>
    <n v="0.75"/>
    <n v="7.8947368421052599E-2"/>
    <n v="394.7"/>
    <x v="0"/>
    <n v="0"/>
  </r>
  <r>
    <x v="8927"/>
    <n v="49"/>
    <s v="Male"/>
    <s v="UK"/>
    <d v="2023-10-18T15:00:04"/>
    <x v="2"/>
    <n v="5"/>
    <n v="2"/>
    <n v="50"/>
    <n v="2"/>
    <n v="393.99"/>
    <s v=""/>
    <n v="1"/>
    <s v=""/>
    <n v="6"/>
    <n v="0.4"/>
    <n v="0.04"/>
    <n v="393.99"/>
    <x v="0"/>
    <n v="0"/>
  </r>
  <r>
    <x v="8928"/>
    <n v="35"/>
    <s v="Male"/>
    <s v="USA"/>
    <d v="2023-01-07T19:32:01"/>
    <x v="3"/>
    <n v="6"/>
    <n v="3"/>
    <n v="46"/>
    <n v="3"/>
    <n v="393.93"/>
    <s v=""/>
    <n v="1"/>
    <s v=""/>
    <n v="56"/>
    <n v="0.5"/>
    <n v="6.5217391304347797E-2"/>
    <n v="393.93"/>
    <x v="0"/>
    <n v="0"/>
  </r>
  <r>
    <x v="8929"/>
    <n v="28"/>
    <s v="Female"/>
    <s v="USA"/>
    <d v="2024-03-10T06:20:55"/>
    <x v="1"/>
    <n v="3"/>
    <n v="1"/>
    <n v="47"/>
    <n v="2"/>
    <n v="393.91"/>
    <s v=""/>
    <n v="1"/>
    <s v=""/>
    <n v="28"/>
    <n v="0.33333333333333298"/>
    <n v="4.2553191489361701E-2"/>
    <n v="393.91"/>
    <x v="0"/>
    <n v="0"/>
  </r>
  <r>
    <x v="8930"/>
    <n v="23"/>
    <s v="Female"/>
    <s v="Canada"/>
    <d v="2024-10-25T03:19:35"/>
    <x v="2"/>
    <n v="3"/>
    <n v="2"/>
    <n v="53"/>
    <n v="1"/>
    <n v="393.79"/>
    <s v=""/>
    <n v="1"/>
    <s v=""/>
    <n v="8"/>
    <n v="0.66666666666666596"/>
    <n v="1.8867924528301799E-2"/>
    <n v="393.79"/>
    <x v="0"/>
    <n v="0"/>
  </r>
  <r>
    <x v="8931"/>
    <n v="26"/>
    <s v="Male"/>
    <s v="France"/>
    <d v="2024-10-25T00:24:22"/>
    <x v="2"/>
    <n v="4"/>
    <n v="1"/>
    <n v="47"/>
    <n v="1"/>
    <n v="393.31"/>
    <s v=""/>
    <n v="1"/>
    <s v=""/>
    <n v="6"/>
    <n v="0.25"/>
    <n v="2.1276595744680799E-2"/>
    <n v="393.31"/>
    <x v="0"/>
    <n v="0"/>
  </r>
  <r>
    <x v="8932"/>
    <n v="27"/>
    <s v="Male"/>
    <s v="Canada"/>
    <d v="2024-09-10T23:16:41"/>
    <x v="2"/>
    <n v="2"/>
    <n v="0"/>
    <n v="44"/>
    <n v="4"/>
    <n v="392.66"/>
    <s v=""/>
    <n v="1"/>
    <s v=""/>
    <n v="21"/>
    <n v="0"/>
    <n v="9.0909090909090898E-2"/>
    <n v="392.66"/>
    <x v="0"/>
    <n v="0"/>
  </r>
  <r>
    <x v="8933"/>
    <n v="19"/>
    <s v="Male"/>
    <s v="USA"/>
    <d v="2024-04-08T11:12:25"/>
    <x v="1"/>
    <n v="3"/>
    <n v="1"/>
    <n v="55"/>
    <n v="3"/>
    <n v="392.3"/>
    <s v=""/>
    <n v="1"/>
    <s v=""/>
    <n v="22"/>
    <n v="0.33333333333333298"/>
    <n v="5.4545454545454501E-2"/>
    <n v="392.3"/>
    <x v="0"/>
    <n v="0"/>
  </r>
  <r>
    <x v="8934"/>
    <n v="18"/>
    <s v="Other"/>
    <s v="Canada"/>
    <d v="2024-02-03T05:57:23"/>
    <x v="4"/>
    <n v="0"/>
    <n v="0"/>
    <n v="57"/>
    <n v="2"/>
    <n v="391.93"/>
    <s v=""/>
    <n v="1"/>
    <s v=""/>
    <n v="220"/>
    <n v="0"/>
    <n v="3.5087719298245598E-2"/>
    <n v="391.93"/>
    <x v="0"/>
    <n v="1"/>
  </r>
  <r>
    <x v="8935"/>
    <n v="68"/>
    <s v="Female"/>
    <s v="Canada"/>
    <d v="2023-05-04T19:20:51"/>
    <x v="4"/>
    <n v="1"/>
    <n v="1"/>
    <n v="43"/>
    <n v="2"/>
    <n v="391.49"/>
    <s v=""/>
    <n v="1"/>
    <s v=""/>
    <n v="52"/>
    <n v="1"/>
    <n v="4.6511627906976702E-2"/>
    <n v="391.49"/>
    <x v="0"/>
    <n v="0"/>
  </r>
  <r>
    <x v="8936"/>
    <n v="27"/>
    <s v="Female"/>
    <s v="USA"/>
    <d v="2023-07-09T21:02:23"/>
    <x v="5"/>
    <n v="3"/>
    <n v="0"/>
    <n v="36"/>
    <n v="2"/>
    <n v="391.41"/>
    <s v=""/>
    <n v="1"/>
    <s v=""/>
    <n v="69"/>
    <n v="0"/>
    <n v="5.5555555555555497E-2"/>
    <n v="391.41"/>
    <x v="0"/>
    <n v="0"/>
  </r>
  <r>
    <x v="8937"/>
    <n v="26"/>
    <s v="Female"/>
    <s v="Germany"/>
    <d v="2023-10-20T09:20:41"/>
    <x v="1"/>
    <n v="4"/>
    <n v="0"/>
    <n v="37"/>
    <n v="2"/>
    <n v="391.22"/>
    <s v=""/>
    <n v="1"/>
    <s v=""/>
    <n v="19"/>
    <n v="0"/>
    <n v="5.4054054054054002E-2"/>
    <n v="391.22"/>
    <x v="0"/>
    <n v="1"/>
  </r>
  <r>
    <x v="8938"/>
    <n v="48"/>
    <s v="Female"/>
    <s v="Canada"/>
    <d v="2024-12-03T03:15:51"/>
    <x v="4"/>
    <n v="2"/>
    <n v="1"/>
    <n v="52"/>
    <n v="2"/>
    <n v="391.21"/>
    <s v=""/>
    <n v="1"/>
    <s v=""/>
    <n v="19"/>
    <n v="0.5"/>
    <n v="3.8461538461538401E-2"/>
    <n v="391.21"/>
    <x v="0"/>
    <n v="0"/>
  </r>
  <r>
    <x v="8939"/>
    <n v="38"/>
    <s v="Female"/>
    <s v="Australia"/>
    <d v="2023-01-06T20:10:18"/>
    <x v="1"/>
    <n v="1"/>
    <n v="0"/>
    <n v="54"/>
    <n v="3"/>
    <n v="390.43"/>
    <s v=""/>
    <n v="1"/>
    <s v=""/>
    <n v="26"/>
    <n v="0"/>
    <n v="5.5555555555555497E-2"/>
    <n v="390.43"/>
    <x v="0"/>
    <n v="0"/>
  </r>
  <r>
    <x v="8940"/>
    <n v="32"/>
    <s v="Female"/>
    <s v="USA"/>
    <d v="2023-04-02T12:01:23"/>
    <x v="2"/>
    <n v="3"/>
    <n v="0"/>
    <n v="57"/>
    <n v="2"/>
    <n v="386.91"/>
    <s v=""/>
    <n v="1"/>
    <s v=""/>
    <n v="0"/>
    <n v="0"/>
    <n v="3.5087719298245598E-2"/>
    <n v="386.91"/>
    <x v="0"/>
    <n v="0"/>
  </r>
  <r>
    <x v="8941"/>
    <n v="48"/>
    <s v="Male"/>
    <s v="USA"/>
    <d v="2024-04-17T15:41:07"/>
    <x v="5"/>
    <n v="5"/>
    <n v="1"/>
    <n v="53"/>
    <n v="2"/>
    <n v="385.88"/>
    <s v=""/>
    <n v="1"/>
    <s v=""/>
    <n v="142"/>
    <n v="0.2"/>
    <n v="3.7735849056603703E-2"/>
    <n v="385.88"/>
    <x v="0"/>
    <n v="0"/>
  </r>
  <r>
    <x v="8942"/>
    <n v="34"/>
    <s v="Female"/>
    <s v="USA"/>
    <d v="2024-03-02T20:12:49"/>
    <x v="3"/>
    <n v="6"/>
    <n v="2"/>
    <n v="42"/>
    <n v="2"/>
    <n v="385.79"/>
    <s v=""/>
    <n v="1"/>
    <s v=""/>
    <n v="24"/>
    <n v="0.33333333333333298"/>
    <n v="4.7619047619047603E-2"/>
    <n v="385.79"/>
    <x v="0"/>
    <n v="1"/>
  </r>
  <r>
    <x v="8943"/>
    <n v="38"/>
    <s v="Male"/>
    <s v="USA"/>
    <d v="2023-04-29T00:38:10"/>
    <x v="1"/>
    <n v="2"/>
    <n v="1"/>
    <n v="65"/>
    <n v="6"/>
    <n v="385.59"/>
    <s v=""/>
    <n v="1"/>
    <s v=""/>
    <n v="82"/>
    <n v="0.5"/>
    <n v="9.2307692307692299E-2"/>
    <n v="385.59"/>
    <x v="0"/>
    <n v="0"/>
  </r>
  <r>
    <x v="8944"/>
    <n v="39"/>
    <s v="Other"/>
    <s v="USA"/>
    <d v="2024-01-31T03:29:25"/>
    <x v="3"/>
    <n v="7"/>
    <n v="3"/>
    <n v="50"/>
    <n v="3"/>
    <n v="383.88"/>
    <s v=""/>
    <n v="1"/>
    <s v=""/>
    <n v="9"/>
    <n v="0.42857142857142799"/>
    <n v="0.06"/>
    <n v="383.88"/>
    <x v="0"/>
    <n v="0"/>
  </r>
  <r>
    <x v="8945"/>
    <n v="39"/>
    <s v="Female"/>
    <s v="USA"/>
    <d v="2024-03-22T14:45:12"/>
    <x v="1"/>
    <n v="3"/>
    <n v="0"/>
    <n v="53"/>
    <n v="5"/>
    <n v="383.46"/>
    <s v=""/>
    <n v="1"/>
    <s v=""/>
    <n v="94"/>
    <n v="0"/>
    <n v="9.4339622641509399E-2"/>
    <n v="383.46"/>
    <x v="0"/>
    <n v="1"/>
  </r>
  <r>
    <x v="8946"/>
    <n v="18"/>
    <s v="Female"/>
    <s v="UK"/>
    <d v="2024-03-07T21:24:14"/>
    <x v="1"/>
    <n v="4"/>
    <n v="2"/>
    <n v="37"/>
    <n v="1"/>
    <n v="382.65"/>
    <s v=""/>
    <n v="1"/>
    <s v=""/>
    <n v="7"/>
    <n v="0.5"/>
    <n v="2.7027027027027001E-2"/>
    <n v="382.65"/>
    <x v="0"/>
    <n v="0"/>
  </r>
  <r>
    <x v="8947"/>
    <n v="28"/>
    <s v="Female"/>
    <s v="UK"/>
    <d v="2023-04-15T06:38:55"/>
    <x v="3"/>
    <n v="3"/>
    <n v="0"/>
    <n v="58"/>
    <n v="3"/>
    <n v="382.03"/>
    <s v=""/>
    <n v="1"/>
    <s v=""/>
    <n v="41"/>
    <n v="0"/>
    <n v="5.1724137931034399E-2"/>
    <n v="382.03"/>
    <x v="0"/>
    <n v="0"/>
  </r>
  <r>
    <x v="8948"/>
    <n v="37"/>
    <s v="Female"/>
    <s v="USA"/>
    <d v="2023-06-10T03:02:25"/>
    <x v="1"/>
    <n v="5"/>
    <n v="2"/>
    <n v="52"/>
    <n v="0"/>
    <n v="380.59"/>
    <s v=""/>
    <n v="1"/>
    <s v=""/>
    <n v="11"/>
    <n v="0.4"/>
    <n v="0"/>
    <n v="380.59"/>
    <x v="0"/>
    <n v="0"/>
  </r>
  <r>
    <x v="8949"/>
    <n v="18"/>
    <s v="Female"/>
    <s v="Canada"/>
    <d v="2024-02-23T12:10:37"/>
    <x v="2"/>
    <n v="3"/>
    <n v="0"/>
    <n v="39"/>
    <n v="1"/>
    <n v="380.53"/>
    <s v=""/>
    <n v="1"/>
    <s v=""/>
    <n v="4"/>
    <n v="0"/>
    <n v="2.5641025641025599E-2"/>
    <n v="380.53"/>
    <x v="0"/>
    <n v="0"/>
  </r>
  <r>
    <x v="8950"/>
    <n v="33"/>
    <s v="Male"/>
    <s v="Canada"/>
    <d v="2023-09-18T02:01:13"/>
    <x v="2"/>
    <n v="8"/>
    <n v="5"/>
    <n v="48"/>
    <n v="3"/>
    <n v="379.37"/>
    <s v=""/>
    <n v="1"/>
    <s v=""/>
    <n v="12"/>
    <n v="0.625"/>
    <n v="6.25E-2"/>
    <n v="379.37"/>
    <x v="0"/>
    <n v="1"/>
  </r>
  <r>
    <x v="8951"/>
    <n v="34"/>
    <s v="Male"/>
    <s v="Canada"/>
    <d v="2023-03-04T04:14:40"/>
    <x v="1"/>
    <n v="1"/>
    <n v="0"/>
    <n v="44"/>
    <n v="3"/>
    <n v="378.82"/>
    <s v=""/>
    <n v="1"/>
    <s v=""/>
    <n v="1"/>
    <n v="0"/>
    <n v="6.8181818181818094E-2"/>
    <n v="378.82"/>
    <x v="0"/>
    <n v="0"/>
  </r>
  <r>
    <x v="8952"/>
    <n v="34"/>
    <s v="Male"/>
    <s v="USA"/>
    <d v="2023-01-16T21:05:30"/>
    <x v="3"/>
    <n v="2"/>
    <n v="0"/>
    <n v="54"/>
    <n v="3"/>
    <n v="377.02"/>
    <s v=""/>
    <n v="1"/>
    <s v=""/>
    <n v="35"/>
    <n v="0"/>
    <n v="5.5555555555555497E-2"/>
    <n v="377.02"/>
    <x v="0"/>
    <n v="1"/>
  </r>
  <r>
    <x v="8953"/>
    <n v="28"/>
    <s v="Female"/>
    <s v="Germany"/>
    <d v="2024-11-02T15:44:36"/>
    <x v="3"/>
    <n v="2"/>
    <n v="0"/>
    <n v="52"/>
    <n v="3"/>
    <n v="375.72"/>
    <s v=""/>
    <n v="1"/>
    <s v=""/>
    <n v="9"/>
    <n v="0"/>
    <n v="5.7692307692307598E-2"/>
    <n v="375.72"/>
    <x v="0"/>
    <n v="1"/>
  </r>
  <r>
    <x v="8954"/>
    <n v="31"/>
    <s v="Male"/>
    <s v="Australia"/>
    <d v="2024-06-23T22:34:48"/>
    <x v="2"/>
    <n v="1"/>
    <n v="1"/>
    <n v="33"/>
    <n v="1"/>
    <n v="375.71"/>
    <s v=""/>
    <n v="1"/>
    <s v=""/>
    <n v="66"/>
    <n v="1"/>
    <n v="3.03030303030303E-2"/>
    <n v="375.71"/>
    <x v="0"/>
    <n v="1"/>
  </r>
  <r>
    <x v="8955"/>
    <n v="44"/>
    <s v="Male"/>
    <s v="UK"/>
    <d v="2024-10-18T00:29:31"/>
    <x v="1"/>
    <n v="4"/>
    <n v="0"/>
    <n v="48"/>
    <n v="3"/>
    <n v="375.34"/>
    <s v=""/>
    <n v="1"/>
    <s v=""/>
    <n v="52"/>
    <n v="0"/>
    <n v="6.25E-2"/>
    <n v="375.34"/>
    <x v="0"/>
    <n v="0"/>
  </r>
  <r>
    <x v="8956"/>
    <n v="31"/>
    <s v="Female"/>
    <s v="Canada"/>
    <d v="2024-07-10T21:57:14"/>
    <x v="2"/>
    <n v="1"/>
    <n v="1"/>
    <n v="42"/>
    <n v="2"/>
    <n v="373.86"/>
    <s v=""/>
    <n v="1"/>
    <s v=""/>
    <n v="7"/>
    <n v="1"/>
    <n v="4.7619047619047603E-2"/>
    <n v="373.86"/>
    <x v="0"/>
    <n v="0"/>
  </r>
  <r>
    <x v="8957"/>
    <n v="47"/>
    <s v="Male"/>
    <s v="Canada"/>
    <d v="2024-01-04T11:57:25"/>
    <x v="2"/>
    <n v="2"/>
    <n v="0"/>
    <n v="43"/>
    <n v="4"/>
    <n v="373.48"/>
    <s v=""/>
    <n v="1"/>
    <s v=""/>
    <n v="23"/>
    <n v="0"/>
    <n v="9.3023255813953404E-2"/>
    <n v="373.48"/>
    <x v="0"/>
    <n v="0"/>
  </r>
  <r>
    <x v="8958"/>
    <n v="27"/>
    <s v="Male"/>
    <s v="France"/>
    <d v="2023-07-12T05:59:04"/>
    <x v="1"/>
    <n v="2"/>
    <n v="0"/>
    <n v="40"/>
    <n v="2"/>
    <n v="372.78"/>
    <s v=""/>
    <n v="1"/>
    <s v=""/>
    <n v="6"/>
    <n v="0"/>
    <n v="0.05"/>
    <n v="372.78"/>
    <x v="0"/>
    <n v="0"/>
  </r>
  <r>
    <x v="8959"/>
    <n v="34"/>
    <s v="Male"/>
    <s v="UK"/>
    <d v="2024-08-12T09:39:32"/>
    <x v="4"/>
    <n v="3"/>
    <n v="0"/>
    <n v="53"/>
    <n v="1"/>
    <n v="371.43"/>
    <s v=""/>
    <n v="1"/>
    <s v=""/>
    <n v="8"/>
    <n v="0"/>
    <n v="1.8867924528301799E-2"/>
    <n v="371.43"/>
    <x v="0"/>
    <n v="0"/>
  </r>
  <r>
    <x v="8960"/>
    <n v="42"/>
    <s v="Male"/>
    <s v="Australia"/>
    <d v="2024-11-23T05:15:52"/>
    <x v="1"/>
    <n v="7"/>
    <n v="2"/>
    <n v="67"/>
    <n v="4"/>
    <n v="371.25"/>
    <s v=""/>
    <n v="1"/>
    <s v=""/>
    <n v="79"/>
    <n v="0.28571428571428498"/>
    <n v="5.9701492537313397E-2"/>
    <n v="371.25"/>
    <x v="0"/>
    <n v="0"/>
  </r>
  <r>
    <x v="8961"/>
    <n v="56"/>
    <s v="Female"/>
    <s v="Germany"/>
    <d v="2024-03-08T22:13:33"/>
    <x v="4"/>
    <n v="3"/>
    <n v="0"/>
    <n v="40"/>
    <n v="1"/>
    <n v="370.87"/>
    <s v=""/>
    <n v="1"/>
    <s v=""/>
    <n v="4"/>
    <n v="0"/>
    <n v="2.5000000000000001E-2"/>
    <n v="370.87"/>
    <x v="0"/>
    <n v="0"/>
  </r>
  <r>
    <x v="8962"/>
    <n v="36"/>
    <s v="Female"/>
    <s v="France"/>
    <d v="2023-08-17T12:13:01"/>
    <x v="1"/>
    <n v="2"/>
    <n v="2"/>
    <n v="55"/>
    <n v="1"/>
    <n v="370.63"/>
    <s v=""/>
    <n v="1"/>
    <s v=""/>
    <n v="12"/>
    <n v="1"/>
    <n v="1.8181818181818101E-2"/>
    <n v="370.63"/>
    <x v="0"/>
    <n v="0"/>
  </r>
  <r>
    <x v="8963"/>
    <n v="40"/>
    <s v="Male"/>
    <s v="USA"/>
    <d v="2023-05-18T11:52:30"/>
    <x v="2"/>
    <n v="3"/>
    <n v="0"/>
    <n v="40"/>
    <n v="5"/>
    <n v="370.55"/>
    <s v=""/>
    <n v="1"/>
    <s v=""/>
    <n v="71"/>
    <n v="0"/>
    <n v="0.125"/>
    <n v="370.55"/>
    <x v="0"/>
    <n v="0"/>
  </r>
  <r>
    <x v="8964"/>
    <n v="48"/>
    <s v="Male"/>
    <s v="Germany"/>
    <d v="2024-01-09T07:18:24"/>
    <x v="5"/>
    <n v="6"/>
    <n v="2"/>
    <n v="47"/>
    <n v="3"/>
    <n v="370.55"/>
    <s v=""/>
    <n v="1"/>
    <s v=""/>
    <n v="12"/>
    <n v="0.33333333333333298"/>
    <n v="6.3829787234042507E-2"/>
    <n v="370.55"/>
    <x v="0"/>
    <n v="0"/>
  </r>
  <r>
    <x v="8965"/>
    <n v="22"/>
    <s v="Male"/>
    <s v="USA"/>
    <d v="2024-07-06T06:59:04"/>
    <x v="1"/>
    <n v="2"/>
    <n v="0"/>
    <n v="49"/>
    <n v="2"/>
    <n v="370.09"/>
    <s v=""/>
    <n v="1"/>
    <s v=""/>
    <n v="8"/>
    <n v="0"/>
    <n v="4.08163265306122E-2"/>
    <n v="370.09"/>
    <x v="0"/>
    <n v="1"/>
  </r>
  <r>
    <x v="8966"/>
    <n v="35"/>
    <s v="Female"/>
    <s v="UK"/>
    <d v="2023-09-22T08:13:43"/>
    <x v="2"/>
    <n v="2"/>
    <n v="0"/>
    <n v="45"/>
    <n v="0"/>
    <n v="370.06"/>
    <s v=""/>
    <n v="1"/>
    <s v=""/>
    <n v="20"/>
    <n v="0"/>
    <n v="0"/>
    <n v="370.06"/>
    <x v="0"/>
    <n v="0"/>
  </r>
  <r>
    <x v="8967"/>
    <n v="26"/>
    <s v="Male"/>
    <s v="USA"/>
    <d v="2024-06-21T19:28:32"/>
    <x v="5"/>
    <n v="2"/>
    <n v="2"/>
    <n v="58"/>
    <n v="7"/>
    <n v="370.02"/>
    <s v=""/>
    <n v="1"/>
    <s v=""/>
    <n v="45"/>
    <n v="1"/>
    <n v="0.12068965517241299"/>
    <n v="370.02"/>
    <x v="0"/>
    <n v="0"/>
  </r>
  <r>
    <x v="8968"/>
    <n v="32"/>
    <s v="Female"/>
    <s v="Canada"/>
    <d v="2023-10-29T12:21:47"/>
    <x v="2"/>
    <n v="3"/>
    <n v="1"/>
    <n v="55"/>
    <n v="5"/>
    <n v="369.86"/>
    <s v=""/>
    <n v="1"/>
    <s v=""/>
    <n v="19"/>
    <n v="0.33333333333333298"/>
    <n v="9.0909090909090898E-2"/>
    <n v="369.86"/>
    <x v="0"/>
    <n v="0"/>
  </r>
  <r>
    <x v="8969"/>
    <n v="23"/>
    <s v="Male"/>
    <s v="USA"/>
    <d v="2024-05-08T09:35:12"/>
    <x v="1"/>
    <n v="0"/>
    <n v="0"/>
    <n v="47"/>
    <n v="3"/>
    <n v="369.8"/>
    <s v=""/>
    <n v="1"/>
    <s v=""/>
    <n v="16"/>
    <n v="0"/>
    <n v="6.3829787234042507E-2"/>
    <n v="369.8"/>
    <x v="0"/>
    <n v="0"/>
  </r>
  <r>
    <x v="8970"/>
    <n v="44"/>
    <s v="Female"/>
    <s v="Canada"/>
    <d v="2023-12-29T04:06:16"/>
    <x v="5"/>
    <n v="6"/>
    <n v="1"/>
    <n v="55"/>
    <n v="2"/>
    <n v="368.65"/>
    <s v=""/>
    <n v="1"/>
    <s v=""/>
    <n v="144"/>
    <n v="0.16666666666666599"/>
    <n v="3.6363636363636299E-2"/>
    <n v="368.65"/>
    <x v="0"/>
    <n v="1"/>
  </r>
  <r>
    <x v="8971"/>
    <n v="44"/>
    <s v="Male"/>
    <s v="USA"/>
    <d v="2023-11-13T13:00:47"/>
    <x v="5"/>
    <n v="5"/>
    <n v="1"/>
    <n v="42"/>
    <n v="1"/>
    <n v="368.52"/>
    <s v=""/>
    <n v="1"/>
    <s v=""/>
    <n v="27"/>
    <n v="0.2"/>
    <n v="2.3809523809523801E-2"/>
    <n v="368.52"/>
    <x v="0"/>
    <n v="0"/>
  </r>
  <r>
    <x v="8972"/>
    <n v="49"/>
    <s v="Male"/>
    <s v="USA"/>
    <d v="2024-09-12T20:32:30"/>
    <x v="2"/>
    <n v="5"/>
    <n v="0"/>
    <n v="33"/>
    <n v="2"/>
    <n v="368.33"/>
    <s v=""/>
    <n v="1"/>
    <s v=""/>
    <n v="7"/>
    <n v="0"/>
    <n v="6.0606060606060601E-2"/>
    <n v="368.33"/>
    <x v="0"/>
    <n v="0"/>
  </r>
  <r>
    <x v="8973"/>
    <n v="36"/>
    <s v="Female"/>
    <s v="Canada"/>
    <d v="2024-01-21T01:06:36"/>
    <x v="2"/>
    <n v="5"/>
    <n v="0"/>
    <n v="47"/>
    <n v="1"/>
    <n v="367.23"/>
    <s v=""/>
    <n v="1"/>
    <s v=""/>
    <n v="19"/>
    <n v="0"/>
    <n v="2.1276595744680799E-2"/>
    <n v="367.23"/>
    <x v="0"/>
    <n v="0"/>
  </r>
  <r>
    <x v="8974"/>
    <n v="24"/>
    <s v="Female"/>
    <s v="Japan"/>
    <d v="2023-05-02T11:51:47"/>
    <x v="4"/>
    <n v="4"/>
    <n v="0"/>
    <n v="40"/>
    <n v="2"/>
    <n v="366.97"/>
    <s v=""/>
    <n v="1"/>
    <s v=""/>
    <n v="35"/>
    <n v="0"/>
    <n v="0.05"/>
    <n v="366.97"/>
    <x v="0"/>
    <n v="0"/>
  </r>
  <r>
    <x v="8975"/>
    <n v="27"/>
    <s v="Other"/>
    <s v="USA"/>
    <d v="2024-02-06T08:25:22"/>
    <x v="0"/>
    <n v="3"/>
    <n v="0"/>
    <n v="54"/>
    <n v="3"/>
    <n v="365.31"/>
    <s v=""/>
    <n v="1"/>
    <s v=""/>
    <n v="21"/>
    <n v="0"/>
    <n v="5.5555555555555497E-2"/>
    <n v="365.31"/>
    <x v="0"/>
    <n v="0"/>
  </r>
  <r>
    <x v="8976"/>
    <n v="57"/>
    <s v="Female"/>
    <s v="France"/>
    <d v="2024-01-10T03:44:54"/>
    <x v="5"/>
    <n v="2"/>
    <n v="0"/>
    <n v="46"/>
    <n v="4"/>
    <n v="364.53"/>
    <s v=""/>
    <n v="1"/>
    <s v=""/>
    <n v="26"/>
    <n v="0"/>
    <n v="8.6956521739130405E-2"/>
    <n v="364.53"/>
    <x v="0"/>
    <n v="0"/>
  </r>
  <r>
    <x v="8977"/>
    <n v="36"/>
    <s v="Male"/>
    <s v="Germany"/>
    <d v="2023-08-11T13:07:30"/>
    <x v="5"/>
    <n v="6"/>
    <n v="4"/>
    <n v="52"/>
    <n v="1"/>
    <n v="364.2"/>
    <s v=""/>
    <n v="1"/>
    <s v=""/>
    <n v="9"/>
    <n v="0.66666666666666596"/>
    <n v="1.9230769230769201E-2"/>
    <n v="364.2"/>
    <x v="0"/>
    <n v="0"/>
  </r>
  <r>
    <x v="8978"/>
    <n v="43"/>
    <s v="Female"/>
    <s v="Canada"/>
    <d v="2023-02-23T18:44:51"/>
    <x v="3"/>
    <n v="0"/>
    <n v="0"/>
    <n v="55"/>
    <n v="2"/>
    <n v="363.63"/>
    <s v=""/>
    <n v="1"/>
    <s v=""/>
    <n v="19"/>
    <n v="0"/>
    <n v="3.6363636363636299E-2"/>
    <n v="363.63"/>
    <x v="0"/>
    <n v="0"/>
  </r>
  <r>
    <x v="8979"/>
    <n v="38"/>
    <s v="Female"/>
    <s v="France"/>
    <d v="2024-08-09T14:29:36"/>
    <x v="2"/>
    <n v="2"/>
    <n v="0"/>
    <n v="55"/>
    <n v="1"/>
    <n v="363.51"/>
    <s v=""/>
    <n v="1"/>
    <s v=""/>
    <n v="18"/>
    <n v="0"/>
    <n v="1.8181818181818101E-2"/>
    <n v="363.51"/>
    <x v="0"/>
    <n v="0"/>
  </r>
  <r>
    <x v="8980"/>
    <n v="34"/>
    <s v="Male"/>
    <s v="USA"/>
    <d v="2024-11-23T09:38:41"/>
    <x v="0"/>
    <n v="7"/>
    <n v="2"/>
    <n v="49"/>
    <n v="3"/>
    <n v="363.22"/>
    <s v=""/>
    <n v="1"/>
    <s v=""/>
    <n v="66"/>
    <n v="0.28571428571428498"/>
    <n v="6.1224489795918297E-2"/>
    <n v="363.22"/>
    <x v="0"/>
    <n v="0"/>
  </r>
  <r>
    <x v="8981"/>
    <n v="22"/>
    <s v="Female"/>
    <s v="UK"/>
    <d v="2024-03-20T14:34:09"/>
    <x v="0"/>
    <n v="3"/>
    <n v="2"/>
    <n v="49"/>
    <n v="1"/>
    <n v="363.21"/>
    <s v=""/>
    <n v="1"/>
    <s v=""/>
    <n v="31"/>
    <n v="0.66666666666666596"/>
    <n v="2.04081632653061E-2"/>
    <n v="363.21"/>
    <x v="0"/>
    <n v="0"/>
  </r>
  <r>
    <x v="8982"/>
    <n v="35"/>
    <s v="Female"/>
    <s v="Australia"/>
    <d v="2024-11-17T01:47:32"/>
    <x v="3"/>
    <n v="3"/>
    <n v="2"/>
    <n v="51"/>
    <n v="4"/>
    <n v="363.19"/>
    <s v=""/>
    <n v="1"/>
    <s v=""/>
    <n v="30"/>
    <n v="0.66666666666666596"/>
    <n v="7.8431372549019607E-2"/>
    <n v="363.19"/>
    <x v="0"/>
    <n v="0"/>
  </r>
  <r>
    <x v="8983"/>
    <n v="37"/>
    <s v="Female"/>
    <s v="USA"/>
    <d v="2023-03-13T18:56:37"/>
    <x v="0"/>
    <n v="0"/>
    <n v="0"/>
    <n v="53"/>
    <n v="5"/>
    <n v="363.06"/>
    <s v=""/>
    <n v="1"/>
    <s v=""/>
    <n v="59"/>
    <n v="0"/>
    <n v="9.4339622641509399E-2"/>
    <n v="363.06"/>
    <x v="0"/>
    <n v="0"/>
  </r>
  <r>
    <x v="8984"/>
    <n v="45"/>
    <s v="Female"/>
    <s v="USA"/>
    <d v="2023-04-21T01:21:36"/>
    <x v="3"/>
    <n v="2"/>
    <n v="2"/>
    <n v="57"/>
    <n v="2"/>
    <n v="362.89"/>
    <s v=""/>
    <n v="1"/>
    <s v=""/>
    <n v="28"/>
    <n v="1"/>
    <n v="3.5087719298245598E-2"/>
    <n v="362.89"/>
    <x v="0"/>
    <n v="0"/>
  </r>
  <r>
    <x v="8985"/>
    <n v="42"/>
    <s v="Male"/>
    <s v="Japan"/>
    <d v="2024-08-15T20:53:09"/>
    <x v="4"/>
    <n v="2"/>
    <n v="0"/>
    <n v="56"/>
    <n v="4"/>
    <n v="361.72"/>
    <s v=""/>
    <n v="1"/>
    <s v=""/>
    <n v="40"/>
    <n v="0"/>
    <n v="7.1428571428571397E-2"/>
    <n v="361.72"/>
    <x v="0"/>
    <n v="0"/>
  </r>
  <r>
    <x v="8986"/>
    <n v="23"/>
    <s v="Female"/>
    <s v="Japan"/>
    <d v="2024-03-20T16:01:46"/>
    <x v="5"/>
    <n v="1"/>
    <n v="0"/>
    <n v="49"/>
    <n v="3"/>
    <n v="361.46"/>
    <s v=""/>
    <n v="1"/>
    <s v=""/>
    <n v="25"/>
    <n v="0"/>
    <n v="6.1224489795918297E-2"/>
    <n v="361.46"/>
    <x v="0"/>
    <n v="0"/>
  </r>
  <r>
    <x v="8987"/>
    <n v="27"/>
    <s v="Male"/>
    <s v="Canada"/>
    <d v="2023-07-20T00:52:48"/>
    <x v="1"/>
    <n v="1"/>
    <n v="1"/>
    <n v="45"/>
    <n v="4"/>
    <n v="361.06"/>
    <s v=""/>
    <n v="1"/>
    <s v=""/>
    <n v="52"/>
    <n v="1"/>
    <n v="8.8888888888888795E-2"/>
    <n v="361.06"/>
    <x v="0"/>
    <n v="0"/>
  </r>
  <r>
    <x v="8988"/>
    <n v="32"/>
    <s v="Female"/>
    <s v="Canada"/>
    <d v="2024-05-09T11:52:08"/>
    <x v="3"/>
    <n v="2"/>
    <n v="2"/>
    <n v="52"/>
    <n v="4"/>
    <n v="360.68"/>
    <s v=""/>
    <n v="1"/>
    <s v=""/>
    <n v="5"/>
    <n v="1"/>
    <n v="7.69230769230769E-2"/>
    <n v="360.68"/>
    <x v="0"/>
    <n v="0"/>
  </r>
  <r>
    <x v="8989"/>
    <n v="27"/>
    <s v="Male"/>
    <s v="Australia"/>
    <d v="2024-10-06T22:45:00"/>
    <x v="3"/>
    <n v="3"/>
    <n v="1"/>
    <n v="43"/>
    <n v="2"/>
    <n v="360.56"/>
    <s v=""/>
    <n v="1"/>
    <s v=""/>
    <n v="97"/>
    <n v="0.33333333333333298"/>
    <n v="4.6511627906976702E-2"/>
    <n v="360.56"/>
    <x v="0"/>
    <n v="1"/>
  </r>
  <r>
    <x v="8990"/>
    <n v="55"/>
    <s v="Female"/>
    <s v="Japan"/>
    <d v="2023-07-06T20:02:01"/>
    <x v="1"/>
    <n v="3"/>
    <n v="0"/>
    <n v="46"/>
    <n v="3"/>
    <n v="360.39"/>
    <s v=""/>
    <n v="1"/>
    <s v=""/>
    <n v="38"/>
    <n v="0"/>
    <n v="6.5217391304347797E-2"/>
    <n v="360.39"/>
    <x v="0"/>
    <n v="1"/>
  </r>
  <r>
    <x v="8991"/>
    <n v="30"/>
    <s v="Female"/>
    <s v="USA"/>
    <d v="2023-11-21T18:07:46"/>
    <x v="2"/>
    <n v="6"/>
    <n v="2"/>
    <n v="39"/>
    <n v="3"/>
    <n v="360.22"/>
    <s v=""/>
    <n v="1"/>
    <s v=""/>
    <n v="4"/>
    <n v="0.33333333333333298"/>
    <n v="7.69230769230769E-2"/>
    <n v="360.22"/>
    <x v="0"/>
    <n v="0"/>
  </r>
  <r>
    <x v="8992"/>
    <n v="42"/>
    <s v="Male"/>
    <s v="France"/>
    <d v="2024-07-26T02:59:03"/>
    <x v="1"/>
    <n v="3"/>
    <n v="1"/>
    <n v="53"/>
    <n v="3"/>
    <n v="359.62"/>
    <s v=""/>
    <n v="1"/>
    <s v=""/>
    <n v="45"/>
    <n v="0.33333333333333298"/>
    <n v="5.6603773584905599E-2"/>
    <n v="359.62"/>
    <x v="0"/>
    <n v="1"/>
  </r>
  <r>
    <x v="8993"/>
    <n v="28"/>
    <s v="Male"/>
    <s v="France"/>
    <d v="2024-08-03T11:01:15"/>
    <x v="4"/>
    <n v="5"/>
    <n v="2"/>
    <n v="57"/>
    <n v="7"/>
    <n v="359.29"/>
    <s v=""/>
    <n v="1"/>
    <s v=""/>
    <n v="26"/>
    <n v="0.4"/>
    <n v="0.122807017543859"/>
    <n v="359.29"/>
    <x v="0"/>
    <n v="0"/>
  </r>
  <r>
    <x v="8994"/>
    <n v="31"/>
    <s v="Female"/>
    <s v="Canada"/>
    <d v="2024-01-16T18:54:06"/>
    <x v="5"/>
    <n v="1"/>
    <n v="0"/>
    <n v="45"/>
    <n v="2"/>
    <n v="359.02"/>
    <s v=""/>
    <n v="1"/>
    <s v=""/>
    <n v="34"/>
    <n v="0"/>
    <n v="4.4444444444444398E-2"/>
    <n v="359.02"/>
    <x v="0"/>
    <n v="0"/>
  </r>
  <r>
    <x v="8995"/>
    <n v="54"/>
    <s v="Male"/>
    <s v="USA"/>
    <d v="2024-05-24T02:17:53"/>
    <x v="5"/>
    <n v="2"/>
    <n v="0"/>
    <n v="45"/>
    <n v="3"/>
    <n v="357.79"/>
    <s v=""/>
    <n v="1"/>
    <s v=""/>
    <n v="21"/>
    <n v="0"/>
    <n v="6.6666666666666596E-2"/>
    <n v="357.79"/>
    <x v="0"/>
    <n v="0"/>
  </r>
  <r>
    <x v="8996"/>
    <n v="20"/>
    <s v="Female"/>
    <s v="USA"/>
    <d v="2023-01-17T02:55:56"/>
    <x v="3"/>
    <n v="2"/>
    <n v="0"/>
    <n v="45"/>
    <n v="2"/>
    <n v="356.33"/>
    <s v=""/>
    <n v="1"/>
    <s v=""/>
    <n v="170"/>
    <n v="0"/>
    <n v="4.4444444444444398E-2"/>
    <n v="356.33"/>
    <x v="0"/>
    <n v="1"/>
  </r>
  <r>
    <x v="8997"/>
    <n v="41"/>
    <s v="Male"/>
    <s v="USA"/>
    <d v="2023-12-17T11:45:40"/>
    <x v="1"/>
    <n v="3"/>
    <n v="2"/>
    <n v="47"/>
    <n v="4"/>
    <n v="355.76"/>
    <s v=""/>
    <n v="1"/>
    <s v=""/>
    <n v="35"/>
    <n v="0.66666666666666596"/>
    <n v="8.5106382978723402E-2"/>
    <n v="355.76"/>
    <x v="0"/>
    <n v="0"/>
  </r>
  <r>
    <x v="8998"/>
    <n v="29"/>
    <s v="Female"/>
    <s v="USA"/>
    <d v="2023-11-08T13:16:59"/>
    <x v="4"/>
    <n v="4"/>
    <n v="2"/>
    <n v="48"/>
    <n v="2"/>
    <n v="355.67"/>
    <s v=""/>
    <n v="1"/>
    <s v=""/>
    <n v="2"/>
    <n v="0.5"/>
    <n v="4.1666666666666602E-2"/>
    <n v="355.67"/>
    <x v="0"/>
    <n v="0"/>
  </r>
  <r>
    <x v="8999"/>
    <n v="32"/>
    <s v="Other"/>
    <s v="USA"/>
    <d v="2023-05-21T08:30:03"/>
    <x v="1"/>
    <n v="0"/>
    <n v="0"/>
    <n v="40"/>
    <n v="1"/>
    <n v="355.37"/>
    <s v=""/>
    <n v="1"/>
    <s v=""/>
    <n v="19"/>
    <n v="0"/>
    <n v="2.5000000000000001E-2"/>
    <n v="355.37"/>
    <x v="0"/>
    <n v="0"/>
  </r>
  <r>
    <x v="9000"/>
    <n v="36"/>
    <s v="Female"/>
    <s v="France"/>
    <d v="2024-01-13T14:58:31"/>
    <x v="0"/>
    <n v="2"/>
    <n v="1"/>
    <n v="53"/>
    <n v="1"/>
    <n v="354.9"/>
    <s v=""/>
    <n v="1"/>
    <s v=""/>
    <n v="4"/>
    <n v="0.5"/>
    <n v="1.8867924528301799E-2"/>
    <n v="354.9"/>
    <x v="0"/>
    <n v="0"/>
  </r>
  <r>
    <x v="9001"/>
    <n v="30"/>
    <s v="Male"/>
    <s v="Germany"/>
    <d v="2023-11-25T14:07:02"/>
    <x v="4"/>
    <n v="3"/>
    <n v="0"/>
    <n v="63"/>
    <n v="5"/>
    <n v="354.86"/>
    <s v=""/>
    <n v="1"/>
    <s v=""/>
    <n v="12"/>
    <n v="0"/>
    <n v="7.9365079365079305E-2"/>
    <n v="354.86"/>
    <x v="0"/>
    <n v="0"/>
  </r>
  <r>
    <x v="9002"/>
    <n v="48"/>
    <s v="Male"/>
    <s v="USA"/>
    <d v="2024-01-01T19:42:42"/>
    <x v="4"/>
    <n v="3"/>
    <n v="1"/>
    <n v="48"/>
    <n v="1"/>
    <n v="353.64"/>
    <s v=""/>
    <n v="1"/>
    <s v=""/>
    <n v="3"/>
    <n v="0.33333333333333298"/>
    <n v="2.0833333333333301E-2"/>
    <n v="353.64"/>
    <x v="0"/>
    <n v="0"/>
  </r>
  <r>
    <x v="9003"/>
    <n v="34"/>
    <s v="Female"/>
    <s v="USA"/>
    <d v="2024-06-19T19:17:30"/>
    <x v="3"/>
    <n v="1"/>
    <n v="0"/>
    <n v="48"/>
    <n v="0"/>
    <n v="352.74"/>
    <s v=""/>
    <n v="1"/>
    <s v=""/>
    <n v="85"/>
    <n v="0"/>
    <n v="0"/>
    <n v="352.74"/>
    <x v="0"/>
    <n v="1"/>
  </r>
  <r>
    <x v="9004"/>
    <n v="18"/>
    <s v="Male"/>
    <s v="USA"/>
    <d v="2024-04-04T22:31:12"/>
    <x v="5"/>
    <n v="1"/>
    <n v="0"/>
    <n v="44"/>
    <n v="2"/>
    <n v="352.67"/>
    <s v=""/>
    <n v="1"/>
    <s v=""/>
    <n v="63"/>
    <n v="0"/>
    <n v="4.54545454545454E-2"/>
    <n v="352.67"/>
    <x v="0"/>
    <n v="0"/>
  </r>
  <r>
    <x v="9005"/>
    <n v="32"/>
    <s v="Male"/>
    <s v="USA"/>
    <d v="2024-05-24T11:03:32"/>
    <x v="1"/>
    <n v="3"/>
    <n v="0"/>
    <n v="39"/>
    <n v="4"/>
    <n v="352.63"/>
    <s v=""/>
    <n v="1"/>
    <s v=""/>
    <n v="8"/>
    <n v="0"/>
    <n v="0.10256410256410201"/>
    <n v="352.63"/>
    <x v="0"/>
    <n v="0"/>
  </r>
  <r>
    <x v="9006"/>
    <n v="43"/>
    <s v="Female"/>
    <s v="USA"/>
    <d v="2023-05-10T16:58:46"/>
    <x v="1"/>
    <n v="2"/>
    <n v="0"/>
    <n v="60"/>
    <n v="4"/>
    <n v="352.33"/>
    <s v=""/>
    <n v="1"/>
    <s v=""/>
    <n v="1"/>
    <n v="0"/>
    <n v="6.6666666666666596E-2"/>
    <n v="352.33"/>
    <x v="0"/>
    <n v="0"/>
  </r>
  <r>
    <x v="9007"/>
    <n v="50"/>
    <s v="Female"/>
    <s v="USA"/>
    <d v="2024-08-28T06:45:02"/>
    <x v="1"/>
    <n v="2"/>
    <n v="0"/>
    <n v="58"/>
    <n v="0"/>
    <n v="348.93"/>
    <s v=""/>
    <n v="1"/>
    <s v=""/>
    <n v="46"/>
    <n v="0"/>
    <n v="0"/>
    <n v="348.93"/>
    <x v="0"/>
    <n v="0"/>
  </r>
  <r>
    <x v="9008"/>
    <n v="18"/>
    <s v="Male"/>
    <s v="France"/>
    <d v="2024-07-19T07:27:02"/>
    <x v="2"/>
    <n v="2"/>
    <n v="1"/>
    <n v="48"/>
    <n v="4"/>
    <n v="348.89"/>
    <s v=""/>
    <n v="1"/>
    <s v=""/>
    <n v="13"/>
    <n v="0.5"/>
    <n v="8.3333333333333301E-2"/>
    <n v="348.89"/>
    <x v="0"/>
    <n v="1"/>
  </r>
  <r>
    <x v="9009"/>
    <n v="27"/>
    <s v="Female"/>
    <s v="USA"/>
    <d v="2024-01-18T08:51:53"/>
    <x v="1"/>
    <n v="2"/>
    <n v="0"/>
    <n v="50"/>
    <n v="2"/>
    <n v="348"/>
    <s v=""/>
    <n v="1"/>
    <s v=""/>
    <n v="20"/>
    <n v="0"/>
    <n v="0.04"/>
    <n v="348"/>
    <x v="0"/>
    <n v="0"/>
  </r>
  <r>
    <x v="9010"/>
    <n v="32"/>
    <s v="Male"/>
    <s v="USA"/>
    <d v="2024-12-22T18:53:01"/>
    <x v="3"/>
    <n v="2"/>
    <n v="2"/>
    <n v="46"/>
    <n v="1"/>
    <n v="347.8"/>
    <s v=""/>
    <n v="1"/>
    <s v=""/>
    <n v="54"/>
    <n v="1"/>
    <n v="2.1739130434782601E-2"/>
    <n v="347.8"/>
    <x v="0"/>
    <n v="0"/>
  </r>
  <r>
    <x v="9011"/>
    <n v="31"/>
    <s v="Female"/>
    <s v="UK"/>
    <d v="2024-01-21T06:57:02"/>
    <x v="2"/>
    <n v="3"/>
    <n v="0"/>
    <n v="55"/>
    <n v="2"/>
    <n v="347.79"/>
    <s v=""/>
    <n v="1"/>
    <s v=""/>
    <n v="55"/>
    <n v="0"/>
    <n v="3.6363636363636299E-2"/>
    <n v="347.79"/>
    <x v="0"/>
    <n v="0"/>
  </r>
  <r>
    <x v="9012"/>
    <n v="21"/>
    <s v="Female"/>
    <s v="USA"/>
    <d v="2024-03-04T20:23:52"/>
    <x v="2"/>
    <n v="2"/>
    <n v="1"/>
    <n v="43"/>
    <n v="2"/>
    <n v="347.66"/>
    <s v=""/>
    <n v="1"/>
    <s v=""/>
    <n v="11"/>
    <n v="0.5"/>
    <n v="4.6511627906976702E-2"/>
    <n v="347.66"/>
    <x v="0"/>
    <n v="0"/>
  </r>
  <r>
    <x v="9013"/>
    <n v="48"/>
    <s v="Female"/>
    <s v="USA"/>
    <d v="2024-01-01T12:24:40"/>
    <x v="3"/>
    <n v="5"/>
    <n v="1"/>
    <n v="55"/>
    <n v="3"/>
    <n v="347.15"/>
    <s v=""/>
    <n v="1"/>
    <s v=""/>
    <n v="27"/>
    <n v="0.2"/>
    <n v="5.4545454545454501E-2"/>
    <n v="347.15"/>
    <x v="0"/>
    <n v="0"/>
  </r>
  <r>
    <x v="9014"/>
    <n v="32"/>
    <s v="Female"/>
    <s v="Japan"/>
    <d v="2024-06-06T12:59:06"/>
    <x v="5"/>
    <n v="0"/>
    <n v="0"/>
    <n v="44"/>
    <n v="1"/>
    <n v="347.11"/>
    <s v=""/>
    <n v="1"/>
    <s v=""/>
    <n v="41"/>
    <n v="0"/>
    <n v="2.27272727272727E-2"/>
    <n v="347.11"/>
    <x v="0"/>
    <n v="0"/>
  </r>
  <r>
    <x v="9015"/>
    <n v="35"/>
    <s v="Male"/>
    <s v="USA"/>
    <d v="2024-05-21T15:53:36"/>
    <x v="0"/>
    <n v="3"/>
    <n v="1"/>
    <n v="46"/>
    <n v="0"/>
    <n v="347.06"/>
    <s v=""/>
    <n v="1"/>
    <s v=""/>
    <n v="21"/>
    <n v="0.33333333333333298"/>
    <n v="0"/>
    <n v="347.06"/>
    <x v="0"/>
    <n v="0"/>
  </r>
  <r>
    <x v="9016"/>
    <n v="29"/>
    <s v="Male"/>
    <s v="Canada"/>
    <d v="2024-04-02T01:53:39"/>
    <x v="1"/>
    <n v="6"/>
    <n v="2"/>
    <n v="71"/>
    <n v="4"/>
    <n v="346.72"/>
    <s v=""/>
    <n v="1"/>
    <s v=""/>
    <n v="69"/>
    <n v="0.33333333333333298"/>
    <n v="5.6338028169014003E-2"/>
    <n v="346.72"/>
    <x v="0"/>
    <n v="0"/>
  </r>
  <r>
    <x v="9017"/>
    <n v="70"/>
    <s v="Male"/>
    <s v="USA"/>
    <d v="2024-06-14T21:01:18"/>
    <x v="2"/>
    <n v="5"/>
    <n v="0"/>
    <n v="51"/>
    <n v="1"/>
    <n v="346.34"/>
    <s v=""/>
    <n v="1"/>
    <s v=""/>
    <n v="55"/>
    <n v="0"/>
    <n v="1.9607843137254902E-2"/>
    <n v="346.34"/>
    <x v="0"/>
    <n v="0"/>
  </r>
  <r>
    <x v="9018"/>
    <n v="29"/>
    <s v="Male"/>
    <s v="France"/>
    <d v="2024-02-23T03:24:59"/>
    <x v="2"/>
    <n v="2"/>
    <n v="1"/>
    <n v="57"/>
    <n v="3"/>
    <n v="345.93"/>
    <s v=""/>
    <n v="1"/>
    <s v=""/>
    <n v="19"/>
    <n v="0.5"/>
    <n v="5.2631578947368397E-2"/>
    <n v="345.93"/>
    <x v="0"/>
    <n v="0"/>
  </r>
  <r>
    <x v="9019"/>
    <n v="32"/>
    <s v="Male"/>
    <s v="USA"/>
    <d v="2024-11-06T19:01:54"/>
    <x v="3"/>
    <n v="3"/>
    <n v="1"/>
    <n v="53"/>
    <n v="5"/>
    <n v="345.18"/>
    <s v=""/>
    <n v="1"/>
    <s v=""/>
    <n v="18"/>
    <n v="0.33333333333333298"/>
    <n v="9.4339622641509399E-2"/>
    <n v="345.18"/>
    <x v="0"/>
    <n v="0"/>
  </r>
  <r>
    <x v="9020"/>
    <n v="18"/>
    <s v="Male"/>
    <s v="USA"/>
    <d v="2023-04-20T23:54:00"/>
    <x v="3"/>
    <n v="3"/>
    <n v="3"/>
    <n v="43"/>
    <n v="3"/>
    <n v="344.6"/>
    <s v=""/>
    <n v="1"/>
    <s v=""/>
    <n v="36"/>
    <n v="1"/>
    <n v="6.9767441860465101E-2"/>
    <n v="344.6"/>
    <x v="0"/>
    <n v="0"/>
  </r>
  <r>
    <x v="9021"/>
    <n v="28"/>
    <s v="Other"/>
    <s v="Australia"/>
    <d v="2024-11-04T20:18:28"/>
    <x v="5"/>
    <n v="4"/>
    <n v="3"/>
    <n v="42"/>
    <n v="0"/>
    <n v="344.39"/>
    <s v=""/>
    <n v="1"/>
    <s v=""/>
    <n v="18"/>
    <n v="0.75"/>
    <n v="0"/>
    <n v="344.39"/>
    <x v="0"/>
    <n v="0"/>
  </r>
  <r>
    <x v="9022"/>
    <n v="36"/>
    <s v="Female"/>
    <s v="Germany"/>
    <d v="2023-06-15T10:04:15"/>
    <x v="5"/>
    <n v="3"/>
    <n v="0"/>
    <n v="45"/>
    <n v="2"/>
    <n v="344.36"/>
    <s v=""/>
    <n v="1"/>
    <s v=""/>
    <n v="24"/>
    <n v="0"/>
    <n v="4.4444444444444398E-2"/>
    <n v="344.36"/>
    <x v="0"/>
    <n v="0"/>
  </r>
  <r>
    <x v="9023"/>
    <n v="38"/>
    <s v="Male"/>
    <s v="Australia"/>
    <d v="2024-03-25T09:55:08"/>
    <x v="5"/>
    <n v="7"/>
    <n v="2"/>
    <n v="47"/>
    <n v="8"/>
    <n v="343.71"/>
    <s v=""/>
    <n v="1"/>
    <s v=""/>
    <n v="33"/>
    <n v="0.28571428571428498"/>
    <n v="0.170212765957446"/>
    <n v="343.71"/>
    <x v="0"/>
    <n v="0"/>
  </r>
  <r>
    <x v="9024"/>
    <n v="28"/>
    <s v="Female"/>
    <s v="Canada"/>
    <d v="2023-02-13T07:36:24"/>
    <x v="0"/>
    <n v="1"/>
    <n v="1"/>
    <n v="43"/>
    <n v="3"/>
    <n v="343.53"/>
    <s v=""/>
    <n v="1"/>
    <s v=""/>
    <n v="48"/>
    <n v="1"/>
    <n v="6.9767441860465101E-2"/>
    <n v="343.53"/>
    <x v="0"/>
    <n v="1"/>
  </r>
  <r>
    <x v="9025"/>
    <n v="18"/>
    <s v="Female"/>
    <s v="UK"/>
    <d v="2023-07-12T13:17:06"/>
    <x v="4"/>
    <n v="3"/>
    <n v="1"/>
    <n v="46"/>
    <n v="2"/>
    <n v="343.4"/>
    <s v=""/>
    <n v="1"/>
    <s v=""/>
    <n v="23"/>
    <n v="0.33333333333333298"/>
    <n v="4.3478260869565202E-2"/>
    <n v="343.4"/>
    <x v="0"/>
    <n v="0"/>
  </r>
  <r>
    <x v="9026"/>
    <n v="18"/>
    <s v="Male"/>
    <s v="Canada"/>
    <d v="2023-10-19T20:12:13"/>
    <x v="1"/>
    <n v="3"/>
    <n v="0"/>
    <n v="63"/>
    <n v="4"/>
    <n v="343.4"/>
    <s v=""/>
    <n v="1"/>
    <s v=""/>
    <n v="10"/>
    <n v="0"/>
    <n v="6.3492063492063405E-2"/>
    <n v="343.4"/>
    <x v="0"/>
    <n v="0"/>
  </r>
  <r>
    <x v="9027"/>
    <n v="36"/>
    <s v="Female"/>
    <s v="UK"/>
    <d v="2023-12-28T23:43:26"/>
    <x v="1"/>
    <n v="3"/>
    <n v="2"/>
    <n v="50"/>
    <n v="1"/>
    <n v="343.25"/>
    <s v=""/>
    <n v="1"/>
    <s v=""/>
    <n v="14"/>
    <n v="0.66666666666666596"/>
    <n v="0.02"/>
    <n v="343.25"/>
    <x v="0"/>
    <n v="0"/>
  </r>
  <r>
    <x v="9028"/>
    <n v="18"/>
    <s v="Female"/>
    <s v="France"/>
    <d v="2023-09-10T02:44:39"/>
    <x v="2"/>
    <n v="2"/>
    <n v="0"/>
    <n v="52"/>
    <n v="1"/>
    <n v="343.1"/>
    <s v=""/>
    <n v="1"/>
    <s v=""/>
    <n v="126"/>
    <n v="0"/>
    <n v="1.9230769230769201E-2"/>
    <n v="343.1"/>
    <x v="0"/>
    <n v="1"/>
  </r>
  <r>
    <x v="9029"/>
    <n v="49"/>
    <s v="Female"/>
    <s v="USA"/>
    <d v="2024-10-06T21:17:23"/>
    <x v="2"/>
    <n v="8"/>
    <n v="3"/>
    <n v="36"/>
    <n v="1"/>
    <n v="341.65"/>
    <s v=""/>
    <n v="1"/>
    <s v=""/>
    <n v="24"/>
    <n v="0.375"/>
    <n v="2.77777777777777E-2"/>
    <n v="341.65"/>
    <x v="0"/>
    <n v="0"/>
  </r>
  <r>
    <x v="9030"/>
    <n v="46"/>
    <s v="Male"/>
    <s v="Canada"/>
    <d v="2024-11-01T01:46:49"/>
    <x v="0"/>
    <n v="2"/>
    <n v="1"/>
    <n v="61"/>
    <n v="2"/>
    <n v="341.37"/>
    <s v=""/>
    <n v="1"/>
    <s v=""/>
    <n v="39"/>
    <n v="0.5"/>
    <n v="3.2786885245901599E-2"/>
    <n v="341.37"/>
    <x v="0"/>
    <n v="0"/>
  </r>
  <r>
    <x v="9031"/>
    <n v="44"/>
    <s v="Female"/>
    <s v="UK"/>
    <d v="2024-06-30T12:16:23"/>
    <x v="3"/>
    <n v="3"/>
    <n v="1"/>
    <n v="51"/>
    <n v="1"/>
    <n v="341.06"/>
    <s v=""/>
    <n v="1"/>
    <s v=""/>
    <n v="34"/>
    <n v="0.33333333333333298"/>
    <n v="1.9607843137254902E-2"/>
    <n v="341.06"/>
    <x v="0"/>
    <n v="0"/>
  </r>
  <r>
    <x v="9032"/>
    <n v="24"/>
    <s v="Female"/>
    <s v="USA"/>
    <d v="2024-01-25T00:01:05"/>
    <x v="4"/>
    <n v="6"/>
    <n v="0"/>
    <n v="61"/>
    <n v="3"/>
    <n v="340.1"/>
    <s v=""/>
    <n v="1"/>
    <s v=""/>
    <n v="49"/>
    <n v="0"/>
    <n v="4.9180327868852403E-2"/>
    <n v="340.1"/>
    <x v="0"/>
    <n v="0"/>
  </r>
  <r>
    <x v="9033"/>
    <n v="70"/>
    <s v="Female"/>
    <s v="France"/>
    <d v="2023-11-10T17:50:51"/>
    <x v="4"/>
    <n v="2"/>
    <n v="0"/>
    <n v="45"/>
    <n v="1"/>
    <n v="339.88"/>
    <s v=""/>
    <n v="1"/>
    <s v=""/>
    <n v="1"/>
    <n v="0"/>
    <n v="2.2222222222222199E-2"/>
    <n v="339.88"/>
    <x v="0"/>
    <n v="0"/>
  </r>
  <r>
    <x v="9034"/>
    <n v="37"/>
    <s v="Female"/>
    <s v="USA"/>
    <d v="2023-05-11T07:34:50"/>
    <x v="0"/>
    <n v="5"/>
    <n v="1"/>
    <n v="35"/>
    <n v="2"/>
    <n v="339.66"/>
    <s v=""/>
    <n v="1"/>
    <s v=""/>
    <n v="65"/>
    <n v="0.2"/>
    <n v="5.7142857142857099E-2"/>
    <n v="339.66"/>
    <x v="0"/>
    <n v="0"/>
  </r>
  <r>
    <x v="9035"/>
    <n v="51"/>
    <s v="Male"/>
    <s v="USA"/>
    <d v="2024-11-21T08:00:02"/>
    <x v="2"/>
    <n v="2"/>
    <n v="0"/>
    <n v="38"/>
    <n v="4"/>
    <n v="338.78"/>
    <s v=""/>
    <n v="1"/>
    <s v=""/>
    <n v="10"/>
    <n v="0"/>
    <n v="0.105263157894736"/>
    <n v="338.78"/>
    <x v="0"/>
    <n v="0"/>
  </r>
  <r>
    <x v="9036"/>
    <n v="27"/>
    <s v="Female"/>
    <s v="USA"/>
    <d v="2023-09-08T15:42:05"/>
    <x v="2"/>
    <n v="5"/>
    <n v="2"/>
    <n v="42"/>
    <n v="2"/>
    <n v="338.15"/>
    <s v=""/>
    <n v="1"/>
    <s v=""/>
    <n v="23"/>
    <n v="0.4"/>
    <n v="4.7619047619047603E-2"/>
    <n v="338.15"/>
    <x v="0"/>
    <n v="0"/>
  </r>
  <r>
    <x v="9037"/>
    <n v="27"/>
    <s v="Female"/>
    <s v="USA"/>
    <d v="2023-02-15T12:10:16"/>
    <x v="2"/>
    <n v="3"/>
    <n v="0"/>
    <n v="53"/>
    <n v="2"/>
    <n v="338.07"/>
    <s v=""/>
    <n v="1"/>
    <s v=""/>
    <n v="32"/>
    <n v="0"/>
    <n v="3.7735849056603703E-2"/>
    <n v="338.07"/>
    <x v="0"/>
    <n v="0"/>
  </r>
  <r>
    <x v="9038"/>
    <n v="54"/>
    <s v="Male"/>
    <s v="France"/>
    <d v="2024-03-06T00:08:24"/>
    <x v="2"/>
    <n v="3"/>
    <n v="0"/>
    <n v="63"/>
    <n v="1"/>
    <n v="338.02"/>
    <s v=""/>
    <n v="1"/>
    <s v=""/>
    <n v="54"/>
    <n v="0"/>
    <n v="1.5873015873015799E-2"/>
    <n v="338.02"/>
    <x v="0"/>
    <n v="0"/>
  </r>
  <r>
    <x v="9039"/>
    <n v="31"/>
    <s v="Male"/>
    <s v="Germany"/>
    <d v="2024-06-27T02:30:22"/>
    <x v="0"/>
    <n v="0"/>
    <n v="0"/>
    <n v="52"/>
    <n v="5"/>
    <n v="337.74"/>
    <s v=""/>
    <n v="1"/>
    <s v=""/>
    <n v="29"/>
    <n v="0"/>
    <n v="9.6153846153846104E-2"/>
    <n v="337.74"/>
    <x v="0"/>
    <n v="0"/>
  </r>
  <r>
    <x v="9040"/>
    <n v="27"/>
    <s v="Male"/>
    <s v="USA"/>
    <d v="2023-11-12T22:24:43"/>
    <x v="1"/>
    <n v="4"/>
    <n v="0"/>
    <n v="45"/>
    <n v="2"/>
    <n v="337.54"/>
    <s v=""/>
    <n v="1"/>
    <s v=""/>
    <n v="30"/>
    <n v="0"/>
    <n v="4.4444444444444398E-2"/>
    <n v="337.54"/>
    <x v="0"/>
    <n v="0"/>
  </r>
  <r>
    <x v="9041"/>
    <n v="18"/>
    <s v="Female"/>
    <s v="Australia"/>
    <d v="2023-11-11T23:03:00"/>
    <x v="5"/>
    <n v="4"/>
    <n v="1"/>
    <n v="45"/>
    <n v="3"/>
    <n v="337.24"/>
    <s v=""/>
    <n v="1"/>
    <s v=""/>
    <n v="7"/>
    <n v="0.25"/>
    <n v="6.6666666666666596E-2"/>
    <n v="337.24"/>
    <x v="0"/>
    <n v="0"/>
  </r>
  <r>
    <x v="9042"/>
    <n v="33"/>
    <s v="Male"/>
    <s v="Australia"/>
    <d v="2024-12-15T08:44:55"/>
    <x v="4"/>
    <n v="8"/>
    <n v="1"/>
    <n v="59"/>
    <n v="4"/>
    <n v="336.8"/>
    <s v=""/>
    <n v="1"/>
    <s v=""/>
    <n v="96"/>
    <n v="0.125"/>
    <n v="6.7796610169491497E-2"/>
    <n v="336.8"/>
    <x v="0"/>
    <n v="0"/>
  </r>
  <r>
    <x v="9043"/>
    <n v="53"/>
    <s v="Male"/>
    <s v="USA"/>
    <d v="2024-10-16T20:44:59"/>
    <x v="5"/>
    <n v="4"/>
    <n v="0"/>
    <n v="42"/>
    <n v="2"/>
    <n v="336.2"/>
    <s v=""/>
    <n v="1"/>
    <s v=""/>
    <n v="98"/>
    <n v="0"/>
    <n v="4.7619047619047603E-2"/>
    <n v="336.2"/>
    <x v="0"/>
    <n v="1"/>
  </r>
  <r>
    <x v="9044"/>
    <n v="29"/>
    <s v="Male"/>
    <s v="USA"/>
    <d v="2023-06-08T02:51:22"/>
    <x v="3"/>
    <n v="2"/>
    <n v="1"/>
    <n v="57"/>
    <n v="2"/>
    <n v="335.23"/>
    <s v=""/>
    <n v="1"/>
    <s v=""/>
    <n v="74"/>
    <n v="0.5"/>
    <n v="3.5087719298245598E-2"/>
    <n v="335.23"/>
    <x v="0"/>
    <n v="0"/>
  </r>
  <r>
    <x v="9045"/>
    <n v="44"/>
    <s v="Female"/>
    <s v="Canada"/>
    <d v="2024-09-16T10:41:20"/>
    <x v="4"/>
    <n v="3"/>
    <n v="1"/>
    <n v="46"/>
    <n v="1"/>
    <n v="335.13"/>
    <s v=""/>
    <n v="1"/>
    <s v=""/>
    <n v="21"/>
    <n v="0.33333333333333298"/>
    <n v="2.1739130434782601E-2"/>
    <n v="335.13"/>
    <x v="0"/>
    <n v="0"/>
  </r>
  <r>
    <x v="9046"/>
    <n v="23"/>
    <s v="Male"/>
    <s v="USA"/>
    <d v="2024-05-24T15:26:21"/>
    <x v="2"/>
    <n v="3"/>
    <n v="0"/>
    <n v="57"/>
    <n v="3"/>
    <n v="335.12"/>
    <s v=""/>
    <n v="1"/>
    <s v=""/>
    <n v="15"/>
    <n v="0"/>
    <n v="5.2631578947368397E-2"/>
    <n v="335.12"/>
    <x v="0"/>
    <n v="0"/>
  </r>
  <r>
    <x v="9047"/>
    <n v="30"/>
    <s v="Male"/>
    <s v="Japan"/>
    <d v="2023-02-10T22:39:43"/>
    <x v="2"/>
    <n v="5"/>
    <n v="1"/>
    <n v="40"/>
    <n v="3"/>
    <n v="335.06"/>
    <s v=""/>
    <n v="1"/>
    <s v=""/>
    <n v="6"/>
    <n v="0.2"/>
    <n v="7.4999999999999997E-2"/>
    <n v="335.06"/>
    <x v="0"/>
    <n v="1"/>
  </r>
  <r>
    <x v="9048"/>
    <n v="29"/>
    <s v="Female"/>
    <s v="USA"/>
    <d v="2024-10-04T10:53:06"/>
    <x v="4"/>
    <n v="6"/>
    <n v="2"/>
    <n v="46"/>
    <n v="3"/>
    <n v="334.39"/>
    <s v=""/>
    <n v="1"/>
    <s v=""/>
    <n v="66"/>
    <n v="0.33333333333333298"/>
    <n v="6.5217391304347797E-2"/>
    <n v="334.39"/>
    <x v="0"/>
    <n v="0"/>
  </r>
  <r>
    <x v="9049"/>
    <n v="44"/>
    <s v="Female"/>
    <s v="USA"/>
    <d v="2023-02-24T03:30:30"/>
    <x v="2"/>
    <n v="1"/>
    <n v="0"/>
    <n v="52"/>
    <n v="5"/>
    <n v="333.76"/>
    <s v=""/>
    <n v="1"/>
    <s v=""/>
    <n v="26"/>
    <n v="0"/>
    <n v="9.6153846153846104E-2"/>
    <n v="333.76"/>
    <x v="0"/>
    <n v="0"/>
  </r>
  <r>
    <x v="9050"/>
    <n v="42"/>
    <s v="Female"/>
    <s v="UK"/>
    <d v="2024-07-17T11:38:49"/>
    <x v="5"/>
    <n v="4"/>
    <n v="0"/>
    <n v="48"/>
    <n v="4"/>
    <n v="332.25"/>
    <s v=""/>
    <n v="1"/>
    <s v=""/>
    <n v="4"/>
    <n v="0"/>
    <n v="8.3333333333333301E-2"/>
    <n v="332.25"/>
    <x v="0"/>
    <n v="0"/>
  </r>
  <r>
    <x v="9051"/>
    <n v="42"/>
    <s v="Female"/>
    <s v="USA"/>
    <d v="2024-12-07T08:00:46"/>
    <x v="3"/>
    <n v="1"/>
    <n v="1"/>
    <n v="49"/>
    <n v="1"/>
    <n v="331.46"/>
    <s v=""/>
    <n v="1"/>
    <s v=""/>
    <n v="40"/>
    <n v="1"/>
    <n v="2.04081632653061E-2"/>
    <n v="331.46"/>
    <x v="0"/>
    <n v="0"/>
  </r>
  <r>
    <x v="9052"/>
    <n v="36"/>
    <s v="Male"/>
    <s v="France"/>
    <d v="2024-04-19T10:01:44"/>
    <x v="4"/>
    <n v="2"/>
    <n v="1"/>
    <n v="48"/>
    <n v="0"/>
    <n v="331.36"/>
    <s v=""/>
    <n v="1"/>
    <s v=""/>
    <n v="25"/>
    <n v="0.5"/>
    <n v="0"/>
    <n v="331.36"/>
    <x v="0"/>
    <n v="0"/>
  </r>
  <r>
    <x v="9053"/>
    <n v="38"/>
    <s v="Female"/>
    <s v="UK"/>
    <d v="2024-05-12T17:15:20"/>
    <x v="3"/>
    <n v="3"/>
    <n v="2"/>
    <n v="56"/>
    <n v="4"/>
    <n v="331.21"/>
    <s v=""/>
    <n v="1"/>
    <s v=""/>
    <n v="75"/>
    <n v="0.66666666666666596"/>
    <n v="7.1428571428571397E-2"/>
    <n v="331.21"/>
    <x v="0"/>
    <n v="0"/>
  </r>
  <r>
    <x v="9054"/>
    <n v="61"/>
    <s v="Female"/>
    <s v="Australia"/>
    <d v="2023-08-11T14:35:07"/>
    <x v="2"/>
    <n v="3"/>
    <n v="1"/>
    <n v="56"/>
    <n v="4"/>
    <n v="330.96"/>
    <s v=""/>
    <n v="1"/>
    <s v=""/>
    <n v="7"/>
    <n v="0.33333333333333298"/>
    <n v="7.1428571428571397E-2"/>
    <n v="330.96"/>
    <x v="0"/>
    <n v="1"/>
  </r>
  <r>
    <x v="9055"/>
    <n v="27"/>
    <s v="Female"/>
    <s v="Canada"/>
    <d v="2023-07-29T08:16:43"/>
    <x v="1"/>
    <n v="2"/>
    <n v="1"/>
    <n v="54"/>
    <n v="5"/>
    <n v="330.3"/>
    <s v=""/>
    <n v="1"/>
    <s v=""/>
    <n v="8"/>
    <n v="0.5"/>
    <n v="9.2592592592592504E-2"/>
    <n v="330.3"/>
    <x v="0"/>
    <n v="0"/>
  </r>
  <r>
    <x v="9056"/>
    <n v="44"/>
    <s v="Female"/>
    <s v="Canada"/>
    <d v="2024-12-20T09:56:20"/>
    <x v="2"/>
    <n v="2"/>
    <n v="0"/>
    <n v="53"/>
    <n v="0"/>
    <n v="329.21"/>
    <s v=""/>
    <n v="1"/>
    <s v=""/>
    <n v="23"/>
    <n v="0"/>
    <n v="0"/>
    <n v="329.21"/>
    <x v="0"/>
    <n v="0"/>
  </r>
  <r>
    <x v="9057"/>
    <n v="18"/>
    <s v="Female"/>
    <s v="Australia"/>
    <d v="2023-07-11T22:41:02"/>
    <x v="5"/>
    <n v="1"/>
    <n v="0"/>
    <n v="46"/>
    <n v="4"/>
    <n v="329.02"/>
    <s v=""/>
    <n v="1"/>
    <s v=""/>
    <n v="26"/>
    <n v="0"/>
    <n v="8.6956521739130405E-2"/>
    <n v="329.02"/>
    <x v="0"/>
    <n v="0"/>
  </r>
  <r>
    <x v="9058"/>
    <n v="36"/>
    <s v="Female"/>
    <s v="UK"/>
    <d v="2024-08-26T10:56:49"/>
    <x v="5"/>
    <n v="1"/>
    <n v="1"/>
    <n v="42"/>
    <n v="0"/>
    <n v="328.91"/>
    <s v=""/>
    <n v="1"/>
    <s v=""/>
    <n v="11"/>
    <n v="1"/>
    <n v="0"/>
    <n v="328.91"/>
    <x v="0"/>
    <n v="0"/>
  </r>
  <r>
    <x v="9059"/>
    <n v="22"/>
    <s v="Male"/>
    <s v="Germany"/>
    <d v="2024-02-29T01:02:53"/>
    <x v="5"/>
    <n v="2"/>
    <n v="0"/>
    <n v="55"/>
    <n v="8"/>
    <n v="328.42"/>
    <s v=""/>
    <n v="1"/>
    <s v=""/>
    <n v="39"/>
    <n v="0"/>
    <n v="0.145454545454545"/>
    <n v="328.42"/>
    <x v="0"/>
    <n v="0"/>
  </r>
  <r>
    <x v="9060"/>
    <n v="48"/>
    <s v="Male"/>
    <s v="USA"/>
    <d v="2023-01-13T20:05:08"/>
    <x v="2"/>
    <n v="5"/>
    <n v="3"/>
    <n v="59"/>
    <n v="2"/>
    <n v="327.33"/>
    <s v=""/>
    <n v="1"/>
    <s v=""/>
    <n v="6"/>
    <n v="0.6"/>
    <n v="3.38983050847457E-2"/>
    <n v="327.33"/>
    <x v="0"/>
    <n v="0"/>
  </r>
  <r>
    <x v="9061"/>
    <n v="50"/>
    <s v="Male"/>
    <s v="USA"/>
    <d v="2023-04-11T23:48:07"/>
    <x v="0"/>
    <n v="2"/>
    <n v="1"/>
    <n v="66"/>
    <n v="4"/>
    <n v="326.92"/>
    <s v=""/>
    <n v="1"/>
    <s v=""/>
    <n v="41"/>
    <n v="0.5"/>
    <n v="6.0606060606060601E-2"/>
    <n v="326.92"/>
    <x v="0"/>
    <n v="0"/>
  </r>
  <r>
    <x v="9062"/>
    <n v="42"/>
    <s v="Female"/>
    <s v="Canada"/>
    <d v="2024-06-01T19:05:44"/>
    <x v="1"/>
    <n v="5"/>
    <n v="2"/>
    <n v="49"/>
    <n v="4"/>
    <n v="326.39"/>
    <s v=""/>
    <n v="1"/>
    <s v=""/>
    <n v="3"/>
    <n v="0.4"/>
    <n v="8.16326530612244E-2"/>
    <n v="326.39"/>
    <x v="0"/>
    <n v="0"/>
  </r>
  <r>
    <x v="9063"/>
    <n v="32"/>
    <s v="Female"/>
    <s v="Germany"/>
    <d v="2024-02-15T14:21:40"/>
    <x v="3"/>
    <n v="4"/>
    <n v="1"/>
    <n v="47"/>
    <n v="0"/>
    <n v="325.45999999999998"/>
    <s v=""/>
    <n v="1"/>
    <s v=""/>
    <n v="26"/>
    <n v="0.25"/>
    <n v="0"/>
    <n v="325.45999999999998"/>
    <x v="0"/>
    <n v="0"/>
  </r>
  <r>
    <x v="9064"/>
    <n v="20"/>
    <s v="Male"/>
    <s v="France"/>
    <d v="2023-11-18T14:12:11"/>
    <x v="4"/>
    <n v="5"/>
    <n v="2"/>
    <n v="41"/>
    <n v="3"/>
    <n v="325.37"/>
    <s v=""/>
    <n v="1"/>
    <s v=""/>
    <n v="12"/>
    <n v="0.4"/>
    <n v="7.3170731707316999E-2"/>
    <n v="325.37"/>
    <x v="0"/>
    <n v="0"/>
  </r>
  <r>
    <x v="9065"/>
    <n v="37"/>
    <s v="Female"/>
    <s v="USA"/>
    <d v="2024-10-09T14:59:43"/>
    <x v="4"/>
    <n v="4"/>
    <n v="1"/>
    <n v="47"/>
    <n v="5"/>
    <n v="325.32"/>
    <s v=""/>
    <n v="1"/>
    <s v=""/>
    <n v="19"/>
    <n v="0.25"/>
    <n v="0.10638297872340401"/>
    <n v="325.32"/>
    <x v="0"/>
    <n v="0"/>
  </r>
  <r>
    <x v="9066"/>
    <n v="31"/>
    <s v="Male"/>
    <s v="Japan"/>
    <d v="2023-09-23T01:45:01"/>
    <x v="2"/>
    <n v="1"/>
    <n v="0"/>
    <n v="56"/>
    <n v="1"/>
    <n v="325.27"/>
    <s v=""/>
    <n v="1"/>
    <s v=""/>
    <n v="61"/>
    <n v="0"/>
    <n v="1.7857142857142801E-2"/>
    <n v="325.27"/>
    <x v="0"/>
    <n v="0"/>
  </r>
  <r>
    <x v="9067"/>
    <n v="37"/>
    <s v="Male"/>
    <s v="USA"/>
    <d v="2024-08-10T21:09:21"/>
    <x v="1"/>
    <n v="3"/>
    <n v="1"/>
    <n v="44"/>
    <n v="3"/>
    <n v="325.24"/>
    <s v=""/>
    <n v="1"/>
    <s v=""/>
    <n v="7"/>
    <n v="0.33333333333333298"/>
    <n v="6.8181818181818094E-2"/>
    <n v="325.24"/>
    <x v="0"/>
    <n v="0"/>
  </r>
  <r>
    <x v="9068"/>
    <n v="34"/>
    <s v="Female"/>
    <s v="USA"/>
    <d v="2024-03-28T10:55:30"/>
    <x v="2"/>
    <n v="1"/>
    <n v="0"/>
    <n v="48"/>
    <n v="0"/>
    <n v="323.75"/>
    <s v=""/>
    <n v="1"/>
    <s v=""/>
    <n v="3"/>
    <n v="0"/>
    <n v="0"/>
    <n v="323.75"/>
    <x v="0"/>
    <n v="0"/>
  </r>
  <r>
    <x v="9069"/>
    <n v="25"/>
    <s v="Female"/>
    <s v="UK"/>
    <d v="2024-04-29T09:29:20"/>
    <x v="1"/>
    <n v="0"/>
    <n v="0"/>
    <n v="49"/>
    <n v="1"/>
    <n v="323.27999999999997"/>
    <s v=""/>
    <n v="1"/>
    <s v=""/>
    <n v="31"/>
    <n v="0"/>
    <n v="2.04081632653061E-2"/>
    <n v="323.27999999999997"/>
    <x v="0"/>
    <n v="0"/>
  </r>
  <r>
    <x v="9070"/>
    <n v="36"/>
    <s v="Male"/>
    <s v="Japan"/>
    <d v="2024-01-06T01:55:13"/>
    <x v="3"/>
    <n v="0"/>
    <n v="0"/>
    <n v="45"/>
    <n v="2"/>
    <n v="322.92"/>
    <s v=""/>
    <n v="1"/>
    <s v=""/>
    <n v="25"/>
    <n v="0"/>
    <n v="4.4444444444444398E-2"/>
    <n v="322.92"/>
    <x v="0"/>
    <n v="0"/>
  </r>
  <r>
    <x v="9071"/>
    <n v="43"/>
    <s v="Male"/>
    <s v="USA"/>
    <d v="2023-07-01T10:04:58"/>
    <x v="4"/>
    <n v="4"/>
    <n v="0"/>
    <n v="55"/>
    <n v="0"/>
    <n v="322.89999999999998"/>
    <s v=""/>
    <n v="1"/>
    <s v=""/>
    <n v="35"/>
    <n v="0"/>
    <n v="0"/>
    <n v="322.89999999999998"/>
    <x v="0"/>
    <n v="0"/>
  </r>
  <r>
    <x v="9072"/>
    <n v="54"/>
    <s v="Other"/>
    <s v="Germany"/>
    <d v="2024-06-11T01:02:03"/>
    <x v="1"/>
    <n v="2"/>
    <n v="1"/>
    <n v="56"/>
    <n v="1"/>
    <n v="322.56"/>
    <s v=""/>
    <n v="1"/>
    <s v=""/>
    <n v="23"/>
    <n v="0.5"/>
    <n v="1.7857142857142801E-2"/>
    <n v="322.56"/>
    <x v="0"/>
    <n v="0"/>
  </r>
  <r>
    <x v="9073"/>
    <n v="31"/>
    <s v="Male"/>
    <s v="USA"/>
    <d v="2024-12-29T21:43:04"/>
    <x v="1"/>
    <n v="4"/>
    <n v="1"/>
    <n v="49"/>
    <n v="4"/>
    <n v="322.52999999999997"/>
    <s v=""/>
    <n v="1"/>
    <s v=""/>
    <n v="5"/>
    <n v="0.25"/>
    <n v="8.16326530612244E-2"/>
    <n v="322.52999999999997"/>
    <x v="0"/>
    <n v="0"/>
  </r>
  <r>
    <x v="9074"/>
    <n v="45"/>
    <s v="Male"/>
    <s v="France"/>
    <d v="2023-09-21T05:56:47"/>
    <x v="0"/>
    <n v="7"/>
    <n v="2"/>
    <n v="43"/>
    <n v="1"/>
    <n v="322.32"/>
    <s v=""/>
    <n v="1"/>
    <s v=""/>
    <n v="14"/>
    <n v="0.28571428571428498"/>
    <n v="2.3255813953488299E-2"/>
    <n v="322.32"/>
    <x v="0"/>
    <n v="1"/>
  </r>
  <r>
    <x v="9075"/>
    <n v="30"/>
    <s v="Male"/>
    <s v="UK"/>
    <d v="2023-10-26T02:35:46"/>
    <x v="1"/>
    <n v="2"/>
    <n v="0"/>
    <n v="45"/>
    <n v="1"/>
    <n v="322.01"/>
    <s v=""/>
    <n v="1"/>
    <s v=""/>
    <n v="39"/>
    <n v="0"/>
    <n v="2.2222222222222199E-2"/>
    <n v="322.01"/>
    <x v="0"/>
    <n v="0"/>
  </r>
  <r>
    <x v="9076"/>
    <n v="47"/>
    <s v="Male"/>
    <s v="USA"/>
    <d v="2023-03-05T09:26:48"/>
    <x v="0"/>
    <n v="3"/>
    <n v="1"/>
    <n v="48"/>
    <n v="7"/>
    <n v="321.95999999999998"/>
    <s v=""/>
    <n v="1"/>
    <s v=""/>
    <n v="8"/>
    <n v="0.33333333333333298"/>
    <n v="0.14583333333333301"/>
    <n v="321.95999999999998"/>
    <x v="0"/>
    <n v="0"/>
  </r>
  <r>
    <x v="9077"/>
    <n v="29"/>
    <s v="Female"/>
    <s v="USA"/>
    <d v="2023-04-21T02:49:13"/>
    <x v="2"/>
    <n v="0"/>
    <n v="0"/>
    <n v="51"/>
    <n v="3"/>
    <n v="321.64999999999998"/>
    <s v=""/>
    <n v="1"/>
    <s v=""/>
    <n v="3"/>
    <n v="0"/>
    <n v="5.8823529411764698E-2"/>
    <n v="321.64999999999998"/>
    <x v="0"/>
    <n v="0"/>
  </r>
  <r>
    <x v="9078"/>
    <n v="51"/>
    <s v="Female"/>
    <s v="USA"/>
    <d v="2023-12-16T22:37:12"/>
    <x v="2"/>
    <n v="3"/>
    <n v="2"/>
    <n v="42"/>
    <n v="3"/>
    <n v="321.33999999999997"/>
    <s v=""/>
    <n v="1"/>
    <s v=""/>
    <n v="8"/>
    <n v="0.66666666666666596"/>
    <n v="7.1428571428571397E-2"/>
    <n v="321.33999999999997"/>
    <x v="0"/>
    <n v="0"/>
  </r>
  <r>
    <x v="9079"/>
    <n v="28"/>
    <s v="Female"/>
    <s v="Germany"/>
    <d v="2023-06-23T16:38:51"/>
    <x v="0"/>
    <n v="4"/>
    <n v="0"/>
    <n v="58"/>
    <n v="3"/>
    <n v="320.44"/>
    <s v=""/>
    <n v="1"/>
    <s v=""/>
    <n v="51"/>
    <n v="0"/>
    <n v="5.1724137931034399E-2"/>
    <n v="320.44"/>
    <x v="0"/>
    <n v="0"/>
  </r>
  <r>
    <x v="9080"/>
    <n v="37"/>
    <s v="Female"/>
    <s v="Japan"/>
    <d v="2023-06-03T07:30:24"/>
    <x v="4"/>
    <n v="3"/>
    <n v="1"/>
    <n v="49"/>
    <n v="2"/>
    <n v="319.55"/>
    <s v=""/>
    <n v="1"/>
    <s v=""/>
    <n v="17"/>
    <n v="0.33333333333333298"/>
    <n v="4.08163265306122E-2"/>
    <n v="319.55"/>
    <x v="0"/>
    <n v="1"/>
  </r>
  <r>
    <x v="9081"/>
    <n v="57"/>
    <s v="Male"/>
    <s v="USA"/>
    <d v="2024-11-17T00:19:55"/>
    <x v="3"/>
    <n v="4"/>
    <n v="1"/>
    <n v="45"/>
    <n v="1"/>
    <n v="319.51"/>
    <s v=""/>
    <n v="1"/>
    <s v=""/>
    <n v="24"/>
    <n v="0.25"/>
    <n v="2.2222222222222199E-2"/>
    <n v="319.51"/>
    <x v="0"/>
    <n v="0"/>
  </r>
  <r>
    <x v="9082"/>
    <n v="49"/>
    <s v="Female"/>
    <s v="Germany"/>
    <d v="2023-10-23T07:25:50"/>
    <x v="4"/>
    <n v="4"/>
    <n v="1"/>
    <n v="51"/>
    <n v="5"/>
    <n v="319.5"/>
    <s v=""/>
    <n v="1"/>
    <s v=""/>
    <n v="52"/>
    <n v="0.25"/>
    <n v="9.8039215686274495E-2"/>
    <n v="319.5"/>
    <x v="0"/>
    <n v="0"/>
  </r>
  <r>
    <x v="9083"/>
    <n v="34"/>
    <s v="Male"/>
    <s v="Germany"/>
    <d v="2023-09-14T20:38:01"/>
    <x v="0"/>
    <n v="4"/>
    <n v="0"/>
    <n v="52"/>
    <n v="2"/>
    <n v="318.56"/>
    <s v=""/>
    <n v="1"/>
    <s v=""/>
    <n v="58"/>
    <n v="0"/>
    <n v="3.8461538461538401E-2"/>
    <n v="318.56"/>
    <x v="0"/>
    <n v="0"/>
  </r>
  <r>
    <x v="9084"/>
    <n v="25"/>
    <s v="Male"/>
    <s v="USA"/>
    <d v="2023-07-26T07:16:21"/>
    <x v="4"/>
    <n v="3"/>
    <n v="2"/>
    <n v="48"/>
    <n v="4"/>
    <n v="318.24"/>
    <s v=""/>
    <n v="1"/>
    <s v=""/>
    <n v="9"/>
    <n v="0.66666666666666596"/>
    <n v="8.3333333333333301E-2"/>
    <n v="318.24"/>
    <x v="0"/>
    <n v="1"/>
  </r>
  <r>
    <x v="9085"/>
    <n v="42"/>
    <s v="Female"/>
    <s v="UK"/>
    <d v="2024-09-01T15:52:46"/>
    <x v="3"/>
    <n v="4"/>
    <n v="2"/>
    <n v="45"/>
    <n v="4"/>
    <n v="317.7"/>
    <s v=""/>
    <n v="1"/>
    <s v=""/>
    <n v="11"/>
    <n v="0.5"/>
    <n v="8.8888888888888795E-2"/>
    <n v="317.7"/>
    <x v="0"/>
    <n v="0"/>
  </r>
  <r>
    <x v="9086"/>
    <n v="22"/>
    <s v="Female"/>
    <s v="France"/>
    <d v="2023-09-07T03:11:54"/>
    <x v="3"/>
    <n v="4"/>
    <n v="1"/>
    <n v="39"/>
    <n v="2"/>
    <n v="317.47000000000003"/>
    <s v=""/>
    <n v="1"/>
    <s v=""/>
    <n v="5"/>
    <n v="0.25"/>
    <n v="5.1282051282051197E-2"/>
    <n v="317.47000000000003"/>
    <x v="0"/>
    <n v="0"/>
  </r>
  <r>
    <x v="9087"/>
    <n v="22"/>
    <s v="Female"/>
    <s v="Germany"/>
    <d v="2023-03-27T04:10:13"/>
    <x v="5"/>
    <n v="1"/>
    <n v="0"/>
    <n v="58"/>
    <n v="3"/>
    <n v="317.36"/>
    <s v=""/>
    <n v="1"/>
    <s v=""/>
    <n v="6"/>
    <n v="0"/>
    <n v="5.1724137931034399E-2"/>
    <n v="317.36"/>
    <x v="0"/>
    <n v="0"/>
  </r>
  <r>
    <x v="9088"/>
    <n v="37"/>
    <s v="Female"/>
    <s v="Japan"/>
    <d v="2024-01-06T23:49:19"/>
    <x v="4"/>
    <n v="3"/>
    <n v="2"/>
    <n v="45"/>
    <n v="2"/>
    <n v="316.77"/>
    <s v=""/>
    <n v="1"/>
    <s v=""/>
    <n v="0"/>
    <n v="0.66666666666666596"/>
    <n v="4.4444444444444398E-2"/>
    <n v="316.77"/>
    <x v="0"/>
    <n v="0"/>
  </r>
  <r>
    <x v="9089"/>
    <n v="27"/>
    <s v="Female"/>
    <s v="USA"/>
    <d v="2024-06-30T18:06:49"/>
    <x v="1"/>
    <n v="1"/>
    <n v="1"/>
    <n v="46"/>
    <n v="2"/>
    <n v="315.73"/>
    <s v=""/>
    <n v="1"/>
    <s v=""/>
    <n v="5"/>
    <n v="1"/>
    <n v="4.3478260869565202E-2"/>
    <n v="315.73"/>
    <x v="0"/>
    <n v="1"/>
  </r>
  <r>
    <x v="9090"/>
    <n v="40"/>
    <s v="Female"/>
    <s v="USA"/>
    <d v="2024-07-10T14:39:12"/>
    <x v="1"/>
    <n v="5"/>
    <n v="1"/>
    <n v="59"/>
    <n v="5"/>
    <n v="314.89"/>
    <s v=""/>
    <n v="1"/>
    <s v=""/>
    <n v="28"/>
    <n v="0.2"/>
    <n v="8.4745762711864403E-2"/>
    <n v="314.89"/>
    <x v="0"/>
    <n v="0"/>
  </r>
  <r>
    <x v="9091"/>
    <n v="36"/>
    <s v="Female"/>
    <s v="Germany"/>
    <d v="2024-01-21T14:15:04"/>
    <x v="2"/>
    <n v="7"/>
    <n v="2"/>
    <n v="35"/>
    <n v="1"/>
    <n v="314.79000000000002"/>
    <s v=""/>
    <n v="1"/>
    <s v=""/>
    <n v="84"/>
    <n v="0.28571428571428498"/>
    <n v="2.8571428571428501E-2"/>
    <n v="314.79000000000002"/>
    <x v="0"/>
    <n v="0"/>
  </r>
  <r>
    <x v="9092"/>
    <n v="18"/>
    <s v="Male"/>
    <s v="Canada"/>
    <d v="2023-03-05T16:44:51"/>
    <x v="2"/>
    <n v="4"/>
    <n v="2"/>
    <n v="35"/>
    <n v="2"/>
    <n v="314.77999999999997"/>
    <s v=""/>
    <n v="1"/>
    <s v=""/>
    <n v="8"/>
    <n v="0.5"/>
    <n v="5.7142857142857099E-2"/>
    <n v="314.77999999999997"/>
    <x v="0"/>
    <n v="0"/>
  </r>
  <r>
    <x v="9093"/>
    <n v="42"/>
    <s v="Male"/>
    <s v="USA"/>
    <d v="2023-10-14T14:38:00"/>
    <x v="1"/>
    <n v="4"/>
    <n v="2"/>
    <n v="58"/>
    <n v="7"/>
    <n v="314.70999999999998"/>
    <s v=""/>
    <n v="1"/>
    <s v=""/>
    <n v="7"/>
    <n v="0.5"/>
    <n v="0.12068965517241299"/>
    <n v="314.70999999999998"/>
    <x v="0"/>
    <n v="0"/>
  </r>
  <r>
    <x v="9094"/>
    <n v="51"/>
    <s v="Female"/>
    <s v="USA"/>
    <d v="2023-12-11T21:25:47"/>
    <x v="2"/>
    <n v="5"/>
    <n v="1"/>
    <n v="54"/>
    <n v="2"/>
    <n v="313.98"/>
    <s v=""/>
    <n v="1"/>
    <s v=""/>
    <n v="117"/>
    <n v="0.2"/>
    <n v="3.7037037037037E-2"/>
    <n v="313.98"/>
    <x v="0"/>
    <n v="1"/>
  </r>
  <r>
    <x v="9095"/>
    <n v="37"/>
    <s v="Male"/>
    <s v="Australia"/>
    <d v="2023-03-09T14:11:43"/>
    <x v="3"/>
    <n v="6"/>
    <n v="0"/>
    <n v="52"/>
    <n v="2"/>
    <n v="313.76"/>
    <s v=""/>
    <n v="1"/>
    <s v=""/>
    <n v="11"/>
    <n v="0"/>
    <n v="3.8461538461538401E-2"/>
    <n v="313.76"/>
    <x v="0"/>
    <n v="0"/>
  </r>
  <r>
    <x v="9096"/>
    <n v="22"/>
    <s v="Female"/>
    <s v="USA"/>
    <d v="2024-04-25T04:44:25"/>
    <x v="5"/>
    <n v="2"/>
    <n v="0"/>
    <n v="53"/>
    <n v="1"/>
    <n v="312.91000000000003"/>
    <s v=""/>
    <n v="1"/>
    <s v=""/>
    <n v="13"/>
    <n v="0"/>
    <n v="1.8867924528301799E-2"/>
    <n v="312.91000000000003"/>
    <x v="0"/>
    <n v="0"/>
  </r>
  <r>
    <x v="9097"/>
    <n v="44"/>
    <s v="Female"/>
    <s v="USA"/>
    <d v="2024-09-21T13:20:21"/>
    <x v="4"/>
    <n v="7"/>
    <n v="0"/>
    <n v="52"/>
    <n v="2"/>
    <n v="312.44"/>
    <s v=""/>
    <n v="1"/>
    <s v=""/>
    <n v="11"/>
    <n v="0"/>
    <n v="3.8461538461538401E-2"/>
    <n v="312.44"/>
    <x v="0"/>
    <n v="1"/>
  </r>
  <r>
    <x v="9098"/>
    <n v="49"/>
    <s v="Male"/>
    <s v="Germany"/>
    <d v="2024-12-20T07:01:07"/>
    <x v="2"/>
    <n v="0"/>
    <n v="0"/>
    <n v="61"/>
    <n v="5"/>
    <n v="311.52999999999997"/>
    <s v=""/>
    <n v="1"/>
    <s v=""/>
    <n v="46"/>
    <n v="0"/>
    <n v="8.1967213114753995E-2"/>
    <n v="311.52999999999997"/>
    <x v="0"/>
    <n v="0"/>
  </r>
  <r>
    <x v="9099"/>
    <n v="35"/>
    <s v="Male"/>
    <s v="France"/>
    <d v="2023-03-02T23:02:31"/>
    <x v="0"/>
    <n v="4"/>
    <n v="0"/>
    <n v="35"/>
    <n v="2"/>
    <n v="311.39999999999998"/>
    <s v=""/>
    <n v="1"/>
    <s v=""/>
    <n v="6"/>
    <n v="0"/>
    <n v="5.7142857142857099E-2"/>
    <n v="311.39999999999998"/>
    <x v="0"/>
    <n v="0"/>
  </r>
  <r>
    <x v="9100"/>
    <n v="51"/>
    <s v="Female"/>
    <s v="Germany"/>
    <d v="2024-01-04T01:44:10"/>
    <x v="5"/>
    <n v="4"/>
    <n v="2"/>
    <n v="49"/>
    <n v="4"/>
    <n v="310.95"/>
    <s v=""/>
    <n v="1"/>
    <s v=""/>
    <n v="11"/>
    <n v="0.5"/>
    <n v="8.16326530612244E-2"/>
    <n v="310.95"/>
    <x v="0"/>
    <n v="0"/>
  </r>
  <r>
    <x v="9101"/>
    <n v="47"/>
    <s v="Female"/>
    <s v="Canada"/>
    <d v="2023-08-14T22:53:31"/>
    <x v="1"/>
    <n v="3"/>
    <n v="1"/>
    <n v="39"/>
    <n v="3"/>
    <n v="310.93"/>
    <s v=""/>
    <n v="1"/>
    <s v=""/>
    <n v="16"/>
    <n v="0.33333333333333298"/>
    <n v="7.69230769230769E-2"/>
    <n v="310.93"/>
    <x v="0"/>
    <n v="0"/>
  </r>
  <r>
    <x v="9102"/>
    <n v="57"/>
    <s v="Male"/>
    <s v="USA"/>
    <d v="2024-06-22T10:04:37"/>
    <x v="4"/>
    <n v="3"/>
    <n v="1"/>
    <n v="43"/>
    <n v="3"/>
    <n v="310.12"/>
    <s v=""/>
    <n v="1"/>
    <s v=""/>
    <n v="36"/>
    <n v="0.33333333333333298"/>
    <n v="6.9767441860465101E-2"/>
    <n v="310.12"/>
    <x v="0"/>
    <n v="0"/>
  </r>
  <r>
    <x v="9103"/>
    <n v="57"/>
    <s v="Male"/>
    <s v="USA"/>
    <d v="2024-06-01T05:57:16"/>
    <x v="3"/>
    <n v="2"/>
    <n v="0"/>
    <n v="49"/>
    <n v="1"/>
    <n v="309.23"/>
    <s v=""/>
    <n v="1"/>
    <s v=""/>
    <n v="18"/>
    <n v="0"/>
    <n v="2.04081632653061E-2"/>
    <n v="309.23"/>
    <x v="0"/>
    <n v="0"/>
  </r>
  <r>
    <x v="9104"/>
    <n v="34"/>
    <s v="Male"/>
    <s v="USA"/>
    <d v="2023-08-27T10:13:01"/>
    <x v="0"/>
    <n v="1"/>
    <n v="1"/>
    <n v="45"/>
    <n v="4"/>
    <n v="309.19"/>
    <s v=""/>
    <n v="1"/>
    <s v=""/>
    <n v="1"/>
    <n v="1"/>
    <n v="8.8888888888888795E-2"/>
    <n v="309.19"/>
    <x v="0"/>
    <n v="0"/>
  </r>
  <r>
    <x v="9105"/>
    <n v="49"/>
    <s v="Male"/>
    <s v="USA"/>
    <d v="2023-11-27T18:40:54"/>
    <x v="5"/>
    <n v="3"/>
    <n v="0"/>
    <n v="44"/>
    <n v="5"/>
    <n v="308.64"/>
    <s v=""/>
    <n v="1"/>
    <s v=""/>
    <n v="70"/>
    <n v="0"/>
    <n v="0.11363636363636299"/>
    <n v="308.64"/>
    <x v="0"/>
    <n v="0"/>
  </r>
  <r>
    <x v="9106"/>
    <n v="24"/>
    <s v="Female"/>
    <s v="Japan"/>
    <d v="2024-09-28T13:15:11"/>
    <x v="2"/>
    <n v="2"/>
    <n v="0"/>
    <n v="49"/>
    <n v="5"/>
    <n v="308.41000000000003"/>
    <s v=""/>
    <n v="1"/>
    <s v=""/>
    <n v="28"/>
    <n v="0"/>
    <n v="0.10204081632653"/>
    <n v="308.41000000000003"/>
    <x v="0"/>
    <n v="0"/>
  </r>
  <r>
    <x v="9107"/>
    <n v="35"/>
    <s v="Female"/>
    <s v="USA"/>
    <d v="2023-01-06T23:05:31"/>
    <x v="5"/>
    <n v="3"/>
    <n v="1"/>
    <n v="49"/>
    <n v="4"/>
    <n v="308.08"/>
    <s v=""/>
    <n v="1"/>
    <s v=""/>
    <n v="7"/>
    <n v="0.33333333333333298"/>
    <n v="8.16326530612244E-2"/>
    <n v="308.08"/>
    <x v="0"/>
    <n v="1"/>
  </r>
  <r>
    <x v="9108"/>
    <n v="34"/>
    <s v="Female"/>
    <s v="USA"/>
    <d v="2024-04-02T17:57:20"/>
    <x v="5"/>
    <n v="4"/>
    <n v="1"/>
    <n v="45"/>
    <n v="5"/>
    <n v="307.87"/>
    <s v=""/>
    <n v="1"/>
    <s v=""/>
    <n v="34"/>
    <n v="0.25"/>
    <n v="0.11111111111111099"/>
    <n v="307.87"/>
    <x v="0"/>
    <n v="0"/>
  </r>
  <r>
    <x v="9109"/>
    <n v="30"/>
    <s v="Female"/>
    <s v="Australia"/>
    <d v="2023-04-10T09:50:20"/>
    <x v="5"/>
    <n v="3"/>
    <n v="1"/>
    <n v="46"/>
    <n v="3"/>
    <n v="307.58999999999997"/>
    <s v=""/>
    <n v="1"/>
    <s v=""/>
    <n v="121"/>
    <n v="0.33333333333333298"/>
    <n v="6.5217391304347797E-2"/>
    <n v="307.58999999999997"/>
    <x v="0"/>
    <n v="1"/>
  </r>
  <r>
    <x v="9110"/>
    <n v="27"/>
    <s v="Female"/>
    <s v="Australia"/>
    <d v="2023-01-17T20:27:13"/>
    <x v="4"/>
    <n v="1"/>
    <n v="0"/>
    <n v="51"/>
    <n v="2"/>
    <n v="307.01"/>
    <s v=""/>
    <n v="1"/>
    <s v=""/>
    <n v="11"/>
    <n v="0"/>
    <n v="3.9215686274509803E-2"/>
    <n v="307.01"/>
    <x v="0"/>
    <n v="0"/>
  </r>
  <r>
    <x v="9111"/>
    <n v="47"/>
    <s v="Male"/>
    <s v="USA"/>
    <d v="2024-09-12T08:51:39"/>
    <x v="3"/>
    <n v="2"/>
    <n v="0"/>
    <n v="54"/>
    <n v="1"/>
    <n v="306.86"/>
    <s v=""/>
    <n v="1"/>
    <s v=""/>
    <n v="6"/>
    <n v="0"/>
    <n v="1.85185185185185E-2"/>
    <n v="306.86"/>
    <x v="0"/>
    <n v="0"/>
  </r>
  <r>
    <x v="9112"/>
    <n v="46"/>
    <s v="Male"/>
    <s v="Canada"/>
    <d v="2024-03-01T07:42:38"/>
    <x v="5"/>
    <n v="1"/>
    <n v="0"/>
    <n v="47"/>
    <n v="0"/>
    <n v="306.60000000000002"/>
    <s v=""/>
    <n v="1"/>
    <s v=""/>
    <n v="41"/>
    <n v="0"/>
    <n v="0"/>
    <n v="306.60000000000002"/>
    <x v="0"/>
    <n v="0"/>
  </r>
  <r>
    <x v="9113"/>
    <n v="18"/>
    <s v="Male"/>
    <s v="Germany"/>
    <d v="2024-04-23T01:38:10"/>
    <x v="2"/>
    <n v="1"/>
    <n v="1"/>
    <n v="52"/>
    <n v="4"/>
    <n v="306.57"/>
    <s v=""/>
    <n v="1"/>
    <s v=""/>
    <n v="33"/>
    <n v="1"/>
    <n v="7.69230769230769E-2"/>
    <n v="306.57"/>
    <x v="0"/>
    <n v="0"/>
  </r>
  <r>
    <x v="9114"/>
    <n v="37"/>
    <s v="Male"/>
    <s v="Canada"/>
    <d v="2024-11-22T20:30:13"/>
    <x v="5"/>
    <n v="2"/>
    <n v="2"/>
    <n v="53"/>
    <n v="3"/>
    <n v="306.52"/>
    <s v=""/>
    <n v="1"/>
    <s v=""/>
    <n v="12"/>
    <n v="1"/>
    <n v="5.6603773584905599E-2"/>
    <n v="306.52"/>
    <x v="0"/>
    <n v="0"/>
  </r>
  <r>
    <x v="9115"/>
    <n v="45"/>
    <s v="Female"/>
    <s v="UK"/>
    <d v="2024-12-19T10:34:37"/>
    <x v="3"/>
    <n v="2"/>
    <n v="0"/>
    <n v="48"/>
    <n v="3"/>
    <n v="305.29000000000002"/>
    <s v=""/>
    <n v="1"/>
    <s v=""/>
    <n v="128"/>
    <n v="0"/>
    <n v="6.25E-2"/>
    <n v="305.29000000000002"/>
    <x v="0"/>
    <n v="1"/>
  </r>
  <r>
    <x v="9116"/>
    <n v="58"/>
    <s v="Female"/>
    <s v="Germany"/>
    <d v="2023-07-26T11:39:11"/>
    <x v="1"/>
    <n v="5"/>
    <n v="2"/>
    <n v="61"/>
    <n v="5"/>
    <n v="304.64999999999998"/>
    <s v=""/>
    <n v="1"/>
    <s v=""/>
    <n v="8"/>
    <n v="0.4"/>
    <n v="8.1967213114753995E-2"/>
    <n v="304.64999999999998"/>
    <x v="0"/>
    <n v="0"/>
  </r>
  <r>
    <x v="9117"/>
    <n v="29"/>
    <s v="Male"/>
    <s v="Japan"/>
    <d v="2024-04-19T02:43:42"/>
    <x v="0"/>
    <n v="4"/>
    <n v="1"/>
    <n v="54"/>
    <n v="5"/>
    <n v="304.5"/>
    <s v=""/>
    <n v="1"/>
    <s v=""/>
    <n v="22"/>
    <n v="0.25"/>
    <n v="9.2592592592592504E-2"/>
    <n v="304.5"/>
    <x v="0"/>
    <n v="0"/>
  </r>
  <r>
    <x v="9118"/>
    <n v="36"/>
    <s v="Female"/>
    <s v="Japan"/>
    <d v="2024-05-13T12:14:13"/>
    <x v="3"/>
    <n v="4"/>
    <n v="2"/>
    <n v="40"/>
    <n v="1"/>
    <n v="304.33"/>
    <s v=""/>
    <n v="1"/>
    <s v=""/>
    <n v="65"/>
    <n v="0.5"/>
    <n v="2.5000000000000001E-2"/>
    <n v="304.33"/>
    <x v="0"/>
    <n v="0"/>
  </r>
  <r>
    <x v="9119"/>
    <n v="43"/>
    <s v="Female"/>
    <s v="USA"/>
    <d v="2023-05-10T12:35:57"/>
    <x v="2"/>
    <n v="0"/>
    <n v="0"/>
    <n v="44"/>
    <n v="4"/>
    <n v="304.08"/>
    <s v=""/>
    <n v="1"/>
    <s v=""/>
    <n v="24"/>
    <n v="0"/>
    <n v="9.0909090909090898E-2"/>
    <n v="304.08"/>
    <x v="0"/>
    <n v="0"/>
  </r>
  <r>
    <x v="9120"/>
    <n v="32"/>
    <s v="Female"/>
    <s v="UK"/>
    <d v="2024-08-13T03:10:49"/>
    <x v="2"/>
    <n v="4"/>
    <n v="1"/>
    <n v="56"/>
    <n v="4"/>
    <n v="303.92"/>
    <s v=""/>
    <n v="1"/>
    <s v=""/>
    <n v="24"/>
    <n v="0.25"/>
    <n v="7.1428571428571397E-2"/>
    <n v="303.92"/>
    <x v="0"/>
    <n v="0"/>
  </r>
  <r>
    <x v="9121"/>
    <n v="44"/>
    <s v="Female"/>
    <s v="USA"/>
    <d v="2024-03-04T13:05:50"/>
    <x v="3"/>
    <n v="5"/>
    <n v="2"/>
    <n v="51"/>
    <n v="3"/>
    <n v="303.91000000000003"/>
    <s v=""/>
    <n v="1"/>
    <s v=""/>
    <n v="50"/>
    <n v="0.4"/>
    <n v="5.8823529411764698E-2"/>
    <n v="303.91000000000003"/>
    <x v="0"/>
    <n v="0"/>
  </r>
  <r>
    <x v="9122"/>
    <n v="48"/>
    <s v="Female"/>
    <s v="USA"/>
    <d v="2024-05-07T13:08:42"/>
    <x v="1"/>
    <n v="5"/>
    <n v="0"/>
    <n v="48"/>
    <n v="1"/>
    <n v="303.43"/>
    <s v=""/>
    <n v="1"/>
    <s v=""/>
    <n v="4"/>
    <n v="0"/>
    <n v="2.0833333333333301E-2"/>
    <n v="303.43"/>
    <x v="0"/>
    <n v="0"/>
  </r>
  <r>
    <x v="9123"/>
    <n v="29"/>
    <s v="Male"/>
    <s v="USA"/>
    <d v="2023-09-28T17:32:29"/>
    <x v="4"/>
    <n v="1"/>
    <n v="0"/>
    <n v="46"/>
    <n v="4"/>
    <n v="303.3"/>
    <s v=""/>
    <n v="1"/>
    <s v=""/>
    <n v="23"/>
    <n v="0"/>
    <n v="8.6956521739130405E-2"/>
    <n v="303.3"/>
    <x v="0"/>
    <n v="0"/>
  </r>
  <r>
    <x v="9124"/>
    <n v="37"/>
    <s v="Female"/>
    <s v="Japan"/>
    <d v="2023-04-22T09:28:58"/>
    <x v="3"/>
    <n v="4"/>
    <n v="2"/>
    <n v="43"/>
    <n v="2"/>
    <n v="302.14999999999998"/>
    <s v=""/>
    <n v="1"/>
    <s v=""/>
    <n v="45"/>
    <n v="0.5"/>
    <n v="4.6511627906976702E-2"/>
    <n v="302.14999999999998"/>
    <x v="0"/>
    <n v="0"/>
  </r>
  <r>
    <x v="9125"/>
    <n v="33"/>
    <s v="Male"/>
    <s v="UK"/>
    <d v="2024-12-30T22:32:24"/>
    <x v="2"/>
    <n v="1"/>
    <n v="0"/>
    <n v="58"/>
    <n v="1"/>
    <n v="301.73"/>
    <s v=""/>
    <n v="1"/>
    <s v=""/>
    <n v="18"/>
    <n v="0"/>
    <n v="1.72413793103448E-2"/>
    <n v="301.73"/>
    <x v="0"/>
    <n v="0"/>
  </r>
  <r>
    <x v="9126"/>
    <n v="26"/>
    <s v="Female"/>
    <s v="UK"/>
    <d v="2024-05-01T08:12:46"/>
    <x v="2"/>
    <n v="3"/>
    <n v="1"/>
    <n v="47"/>
    <n v="2"/>
    <n v="301.39999999999998"/>
    <s v=""/>
    <n v="1"/>
    <s v=""/>
    <n v="4"/>
    <n v="0.33333333333333298"/>
    <n v="4.2553191489361701E-2"/>
    <n v="301.39999999999998"/>
    <x v="0"/>
    <n v="0"/>
  </r>
  <r>
    <x v="9127"/>
    <n v="29"/>
    <s v="Female"/>
    <s v="USA"/>
    <d v="2024-05-04T20:53:59"/>
    <x v="1"/>
    <n v="6"/>
    <n v="3"/>
    <n v="46"/>
    <n v="2"/>
    <n v="300.83999999999997"/>
    <s v=""/>
    <n v="1"/>
    <s v=""/>
    <n v="9"/>
    <n v="0.5"/>
    <n v="4.3478260869565202E-2"/>
    <n v="300.83999999999997"/>
    <x v="0"/>
    <n v="0"/>
  </r>
  <r>
    <x v="9128"/>
    <n v="38"/>
    <s v="Female"/>
    <s v="USA"/>
    <d v="2024-01-08T22:32:45"/>
    <x v="3"/>
    <n v="5"/>
    <n v="2"/>
    <n v="49"/>
    <n v="1"/>
    <n v="300.52"/>
    <s v=""/>
    <n v="1"/>
    <s v=""/>
    <n v="37"/>
    <n v="0.4"/>
    <n v="2.04081632653061E-2"/>
    <n v="300.52"/>
    <x v="0"/>
    <n v="0"/>
  </r>
  <r>
    <x v="9129"/>
    <n v="39"/>
    <s v="Female"/>
    <s v="UK"/>
    <d v="2023-10-14T16:05:36"/>
    <x v="0"/>
    <n v="4"/>
    <n v="0"/>
    <n v="41"/>
    <n v="0"/>
    <n v="300.31"/>
    <s v=""/>
    <n v="1"/>
    <s v=""/>
    <n v="5"/>
    <n v="0"/>
    <n v="0"/>
    <n v="300.31"/>
    <x v="0"/>
    <n v="1"/>
  </r>
  <r>
    <x v="9130"/>
    <n v="40"/>
    <s v="Female"/>
    <s v="France"/>
    <d v="2024-05-02T09:02:05"/>
    <x v="5"/>
    <n v="2"/>
    <n v="0"/>
    <n v="43"/>
    <n v="0"/>
    <n v="300.02"/>
    <s v=""/>
    <n v="1"/>
    <s v=""/>
    <n v="36"/>
    <n v="0"/>
    <n v="0"/>
    <n v="300.02"/>
    <x v="0"/>
    <n v="1"/>
  </r>
  <r>
    <x v="9131"/>
    <n v="49"/>
    <s v="Male"/>
    <s v="Germany"/>
    <d v="2024-09-28T20:33:13"/>
    <x v="3"/>
    <n v="2"/>
    <n v="0"/>
    <n v="47"/>
    <n v="4"/>
    <n v="300.02"/>
    <s v=""/>
    <n v="1"/>
    <s v=""/>
    <n v="15"/>
    <n v="0"/>
    <n v="8.5106382978723402E-2"/>
    <n v="300.02"/>
    <x v="0"/>
    <n v="0"/>
  </r>
  <r>
    <x v="9132"/>
    <n v="47"/>
    <s v="Male"/>
    <s v="Australia"/>
    <d v="2023-12-11T02:26:54"/>
    <x v="3"/>
    <n v="4"/>
    <n v="1"/>
    <n v="54"/>
    <n v="1"/>
    <n v="299.69"/>
    <s v=""/>
    <n v="1"/>
    <s v=""/>
    <n v="150"/>
    <n v="0.25"/>
    <n v="1.85185185185185E-2"/>
    <n v="299.69"/>
    <x v="0"/>
    <n v="1"/>
  </r>
  <r>
    <x v="9133"/>
    <n v="26"/>
    <s v="Female"/>
    <s v="Canada"/>
    <d v="2024-02-26T04:25:21"/>
    <x v="0"/>
    <n v="5"/>
    <n v="2"/>
    <n v="48"/>
    <n v="0"/>
    <n v="299.5"/>
    <s v=""/>
    <n v="1"/>
    <s v=""/>
    <n v="32"/>
    <n v="0.4"/>
    <n v="0"/>
    <n v="299.5"/>
    <x v="0"/>
    <n v="0"/>
  </r>
  <r>
    <x v="9134"/>
    <n v="18"/>
    <s v="Male"/>
    <s v="USA"/>
    <d v="2023-03-28T16:40:24"/>
    <x v="2"/>
    <n v="5"/>
    <n v="1"/>
    <n v="59"/>
    <n v="3"/>
    <n v="299.08"/>
    <s v=""/>
    <n v="1"/>
    <s v=""/>
    <n v="25"/>
    <n v="0.2"/>
    <n v="5.0847457627118599E-2"/>
    <n v="299.08"/>
    <x v="0"/>
    <n v="0"/>
  </r>
  <r>
    <x v="9135"/>
    <n v="30"/>
    <s v="Female"/>
    <s v="Germany"/>
    <d v="2023-05-21T01:12:00"/>
    <x v="1"/>
    <n v="1"/>
    <n v="0"/>
    <n v="47"/>
    <n v="1"/>
    <n v="298.77999999999997"/>
    <s v=""/>
    <n v="1"/>
    <s v=""/>
    <n v="6"/>
    <n v="0"/>
    <n v="2.1276595744680799E-2"/>
    <n v="298.77999999999997"/>
    <x v="0"/>
    <n v="0"/>
  </r>
  <r>
    <x v="9136"/>
    <n v="41"/>
    <s v="Male"/>
    <s v="USA"/>
    <d v="2023-08-20T11:45:47"/>
    <x v="4"/>
    <n v="4"/>
    <n v="1"/>
    <n v="35"/>
    <n v="2"/>
    <n v="298.73"/>
    <s v=""/>
    <n v="1"/>
    <s v=""/>
    <n v="5"/>
    <n v="0.25"/>
    <n v="5.7142857142857099E-2"/>
    <n v="298.73"/>
    <x v="0"/>
    <n v="0"/>
  </r>
  <r>
    <x v="9137"/>
    <n v="38"/>
    <s v="Male"/>
    <s v="Germany"/>
    <d v="2024-11-22T01:31:20"/>
    <x v="2"/>
    <n v="3"/>
    <n v="1"/>
    <n v="34"/>
    <n v="0"/>
    <n v="298.62"/>
    <s v=""/>
    <n v="1"/>
    <s v=""/>
    <n v="9"/>
    <n v="0.33333333333333298"/>
    <n v="0"/>
    <n v="298.62"/>
    <x v="0"/>
    <n v="0"/>
  </r>
  <r>
    <x v="9138"/>
    <n v="19"/>
    <s v="Other"/>
    <s v="Germany"/>
    <d v="2024-01-05T15:41:58"/>
    <x v="2"/>
    <n v="1"/>
    <n v="1"/>
    <n v="44"/>
    <n v="1"/>
    <n v="298.42"/>
    <s v=""/>
    <n v="1"/>
    <s v=""/>
    <n v="41"/>
    <n v="1"/>
    <n v="2.27272727272727E-2"/>
    <n v="298.42"/>
    <x v="0"/>
    <n v="0"/>
  </r>
  <r>
    <x v="9139"/>
    <n v="24"/>
    <s v="Male"/>
    <s v="USA"/>
    <d v="2024-01-07T08:34:58"/>
    <x v="1"/>
    <n v="2"/>
    <n v="1"/>
    <n v="45"/>
    <n v="2"/>
    <n v="298.05"/>
    <s v=""/>
    <n v="1"/>
    <s v=""/>
    <n v="90"/>
    <n v="0.5"/>
    <n v="4.4444444444444398E-2"/>
    <n v="298.05"/>
    <x v="0"/>
    <n v="0"/>
  </r>
  <r>
    <x v="9140"/>
    <n v="18"/>
    <s v="Male"/>
    <s v="USA"/>
    <d v="2023-12-27T09:45:39"/>
    <x v="2"/>
    <n v="5"/>
    <n v="2"/>
    <n v="52"/>
    <n v="0"/>
    <n v="297.92"/>
    <s v=""/>
    <n v="1"/>
    <s v=""/>
    <n v="21"/>
    <n v="0.4"/>
    <n v="0"/>
    <n v="297.92"/>
    <x v="0"/>
    <n v="0"/>
  </r>
  <r>
    <x v="9141"/>
    <n v="42"/>
    <s v="Female"/>
    <s v="Australia"/>
    <d v="2023-08-12T02:15:58"/>
    <x v="3"/>
    <n v="5"/>
    <n v="0"/>
    <n v="50"/>
    <n v="5"/>
    <n v="297.49"/>
    <s v=""/>
    <n v="1"/>
    <s v=""/>
    <n v="61"/>
    <n v="0"/>
    <n v="0.1"/>
    <n v="297.49"/>
    <x v="0"/>
    <n v="1"/>
  </r>
  <r>
    <x v="9142"/>
    <n v="26"/>
    <s v="Male"/>
    <s v="USA"/>
    <d v="2024-11-24T14:50:50"/>
    <x v="3"/>
    <n v="5"/>
    <n v="2"/>
    <n v="37"/>
    <n v="1"/>
    <n v="297.44"/>
    <s v=""/>
    <n v="1"/>
    <s v=""/>
    <n v="29"/>
    <n v="0.4"/>
    <n v="2.7027027027027001E-2"/>
    <n v="297.44"/>
    <x v="0"/>
    <n v="0"/>
  </r>
  <r>
    <x v="9143"/>
    <n v="34"/>
    <s v="Male"/>
    <s v="Australia"/>
    <d v="2024-11-13T01:25:27"/>
    <x v="3"/>
    <n v="2"/>
    <n v="1"/>
    <n v="56"/>
    <n v="3"/>
    <n v="296.7"/>
    <s v=""/>
    <n v="1"/>
    <s v=""/>
    <n v="8"/>
    <n v="0.5"/>
    <n v="5.3571428571428499E-2"/>
    <n v="296.7"/>
    <x v="0"/>
    <n v="0"/>
  </r>
  <r>
    <x v="9144"/>
    <n v="18"/>
    <s v="Male"/>
    <s v="UK"/>
    <d v="2023-07-02T12:21:54"/>
    <x v="0"/>
    <n v="0"/>
    <n v="0"/>
    <n v="47"/>
    <n v="3"/>
    <n v="296.20999999999998"/>
    <s v=""/>
    <n v="1"/>
    <s v=""/>
    <n v="93"/>
    <n v="0"/>
    <n v="6.3829787234042507E-2"/>
    <n v="296.20999999999998"/>
    <x v="0"/>
    <n v="1"/>
  </r>
  <r>
    <x v="9145"/>
    <n v="40"/>
    <s v="Other"/>
    <s v="USA"/>
    <d v="2023-06-02T16:54:19"/>
    <x v="0"/>
    <n v="5"/>
    <n v="2"/>
    <n v="53"/>
    <n v="3"/>
    <n v="295.85000000000002"/>
    <s v=""/>
    <n v="1"/>
    <s v=""/>
    <n v="6"/>
    <n v="0.4"/>
    <n v="5.6603773584905599E-2"/>
    <n v="295.85000000000002"/>
    <x v="0"/>
    <n v="0"/>
  </r>
  <r>
    <x v="9146"/>
    <n v="58"/>
    <s v="Female"/>
    <s v="USA"/>
    <d v="2023-04-28T08:34:29"/>
    <x v="2"/>
    <n v="2"/>
    <n v="1"/>
    <n v="60"/>
    <n v="1"/>
    <n v="295.81"/>
    <s v=""/>
    <n v="1"/>
    <s v=""/>
    <n v="30"/>
    <n v="0.5"/>
    <n v="1.6666666666666601E-2"/>
    <n v="295.81"/>
    <x v="0"/>
    <n v="0"/>
  </r>
  <r>
    <x v="9147"/>
    <n v="31"/>
    <s v="Female"/>
    <s v="France"/>
    <d v="2024-04-27T02:00:15"/>
    <x v="0"/>
    <n v="3"/>
    <n v="1"/>
    <n v="55"/>
    <n v="4"/>
    <n v="294.44"/>
    <s v=""/>
    <n v="1"/>
    <s v=""/>
    <n v="44"/>
    <n v="0.33333333333333298"/>
    <n v="7.2727272727272696E-2"/>
    <n v="294.44"/>
    <x v="0"/>
    <n v="0"/>
  </r>
  <r>
    <x v="9148"/>
    <n v="49"/>
    <s v="Male"/>
    <s v="France"/>
    <d v="2024-04-06T03:43:20"/>
    <x v="4"/>
    <n v="2"/>
    <n v="0"/>
    <n v="45"/>
    <n v="1"/>
    <n v="294.41000000000003"/>
    <s v=""/>
    <n v="1"/>
    <s v=""/>
    <n v="34"/>
    <n v="0"/>
    <n v="2.2222222222222199E-2"/>
    <n v="294.41000000000003"/>
    <x v="0"/>
    <n v="0"/>
  </r>
  <r>
    <x v="9149"/>
    <n v="29"/>
    <s v="Female"/>
    <s v="USA"/>
    <d v="2024-07-13T18:34:46"/>
    <x v="5"/>
    <n v="4"/>
    <n v="3"/>
    <n v="51"/>
    <n v="0"/>
    <n v="294.11"/>
    <s v=""/>
    <n v="1"/>
    <s v=""/>
    <n v="5"/>
    <n v="0.75"/>
    <n v="0"/>
    <n v="294.11"/>
    <x v="0"/>
    <n v="0"/>
  </r>
  <r>
    <x v="9150"/>
    <n v="61"/>
    <s v="Female"/>
    <s v="USA"/>
    <d v="2024-08-02T08:44:19"/>
    <x v="1"/>
    <n v="5"/>
    <n v="1"/>
    <n v="46"/>
    <n v="2"/>
    <n v="293.61"/>
    <s v=""/>
    <n v="1"/>
    <s v=""/>
    <n v="31"/>
    <n v="0.2"/>
    <n v="4.3478260869565202E-2"/>
    <n v="293.61"/>
    <x v="0"/>
    <n v="0"/>
  </r>
  <r>
    <x v="9151"/>
    <n v="51"/>
    <s v="Male"/>
    <s v="USA"/>
    <d v="2024-05-30T02:51:01"/>
    <x v="1"/>
    <n v="2"/>
    <n v="1"/>
    <n v="45"/>
    <n v="1"/>
    <n v="292.77"/>
    <s v=""/>
    <n v="1"/>
    <s v=""/>
    <n v="117"/>
    <n v="0.5"/>
    <n v="2.2222222222222199E-2"/>
    <n v="292.77"/>
    <x v="0"/>
    <n v="0"/>
  </r>
  <r>
    <x v="9152"/>
    <n v="37"/>
    <s v="Female"/>
    <s v="Germany"/>
    <d v="2023-12-20T14:13:38"/>
    <x v="4"/>
    <n v="5"/>
    <n v="2"/>
    <n v="44"/>
    <n v="5"/>
    <n v="292.31"/>
    <s v=""/>
    <n v="1"/>
    <s v=""/>
    <n v="6"/>
    <n v="0.4"/>
    <n v="0.11363636363636299"/>
    <n v="292.31"/>
    <x v="0"/>
    <n v="0"/>
  </r>
  <r>
    <x v="9153"/>
    <n v="34"/>
    <s v="Male"/>
    <s v="France"/>
    <d v="2024-03-18T18:45:56"/>
    <x v="4"/>
    <n v="2"/>
    <n v="1"/>
    <n v="38"/>
    <n v="1"/>
    <n v="292.04000000000002"/>
    <s v=""/>
    <n v="1"/>
    <s v=""/>
    <n v="24"/>
    <n v="0.5"/>
    <n v="2.6315789473684199E-2"/>
    <n v="292.04000000000002"/>
    <x v="0"/>
    <n v="0"/>
  </r>
  <r>
    <x v="9154"/>
    <n v="31"/>
    <s v="Female"/>
    <s v="USA"/>
    <d v="2023-07-25T09:22:15"/>
    <x v="5"/>
    <n v="4"/>
    <n v="1"/>
    <n v="54"/>
    <n v="2"/>
    <n v="291.20999999999998"/>
    <s v=""/>
    <n v="1"/>
    <s v=""/>
    <n v="29"/>
    <n v="0.25"/>
    <n v="3.7037037037037E-2"/>
    <n v="291.20999999999998"/>
    <x v="0"/>
    <n v="0"/>
  </r>
  <r>
    <x v="9155"/>
    <n v="32"/>
    <s v="Male"/>
    <s v="Japan"/>
    <d v="2024-07-22T01:09:22"/>
    <x v="3"/>
    <n v="3"/>
    <n v="1"/>
    <n v="40"/>
    <n v="0"/>
    <n v="290.8"/>
    <s v=""/>
    <n v="1"/>
    <s v=""/>
    <n v="11"/>
    <n v="0.33333333333333298"/>
    <n v="0"/>
    <n v="290.8"/>
    <x v="0"/>
    <n v="0"/>
  </r>
  <r>
    <x v="9156"/>
    <n v="38"/>
    <s v="Male"/>
    <s v="Australia"/>
    <d v="2024-10-06T18:22:10"/>
    <x v="0"/>
    <n v="1"/>
    <n v="1"/>
    <n v="50"/>
    <n v="1"/>
    <n v="290.77"/>
    <s v=""/>
    <n v="1"/>
    <s v=""/>
    <n v="89"/>
    <n v="1"/>
    <n v="0.02"/>
    <n v="290.77"/>
    <x v="0"/>
    <n v="0"/>
  </r>
  <r>
    <x v="9157"/>
    <n v="18"/>
    <s v="Female"/>
    <s v="Germany"/>
    <d v="2024-01-03T06:45:16"/>
    <x v="2"/>
    <n v="6"/>
    <n v="3"/>
    <n v="53"/>
    <n v="3"/>
    <n v="289.97000000000003"/>
    <s v=""/>
    <n v="1"/>
    <s v=""/>
    <n v="18"/>
    <n v="0.5"/>
    <n v="5.6603773584905599E-2"/>
    <n v="289.97000000000003"/>
    <x v="0"/>
    <n v="0"/>
  </r>
  <r>
    <x v="9158"/>
    <n v="21"/>
    <s v="Male"/>
    <s v="USA"/>
    <d v="2023-12-21T19:25:47"/>
    <x v="2"/>
    <n v="2"/>
    <n v="1"/>
    <n v="52"/>
    <n v="0"/>
    <n v="289.48"/>
    <s v=""/>
    <n v="1"/>
    <s v=""/>
    <n v="5"/>
    <n v="0.5"/>
    <n v="0"/>
    <n v="289.48"/>
    <x v="0"/>
    <n v="0"/>
  </r>
  <r>
    <x v="9159"/>
    <n v="18"/>
    <s v="Male"/>
    <s v="USA"/>
    <d v="2024-08-07T12:50:57"/>
    <x v="4"/>
    <n v="5"/>
    <n v="1"/>
    <n v="37"/>
    <n v="4"/>
    <n v="289.14"/>
    <s v=""/>
    <n v="1"/>
    <s v=""/>
    <n v="0"/>
    <n v="0.2"/>
    <n v="0.108108108108108"/>
    <n v="289.14"/>
    <x v="0"/>
    <n v="1"/>
  </r>
  <r>
    <x v="9160"/>
    <n v="34"/>
    <s v="Female"/>
    <s v="France"/>
    <d v="2024-11-24T10:28:01"/>
    <x v="3"/>
    <n v="10"/>
    <n v="2"/>
    <n v="69"/>
    <n v="4"/>
    <n v="288.19"/>
    <s v=""/>
    <n v="1"/>
    <s v=""/>
    <n v="2"/>
    <n v="0.2"/>
    <n v="5.7971014492753603E-2"/>
    <n v="288.19"/>
    <x v="0"/>
    <n v="0"/>
  </r>
  <r>
    <x v="9161"/>
    <n v="26"/>
    <s v="Female"/>
    <s v="Australia"/>
    <d v="2024-09-21T08:57:31"/>
    <x v="2"/>
    <n v="3"/>
    <n v="1"/>
    <n v="61"/>
    <n v="0"/>
    <n v="287.92"/>
    <s v=""/>
    <n v="1"/>
    <s v=""/>
    <n v="19"/>
    <n v="0.33333333333333298"/>
    <n v="0"/>
    <n v="287.92"/>
    <x v="0"/>
    <n v="0"/>
  </r>
  <r>
    <x v="9162"/>
    <n v="41"/>
    <s v="Female"/>
    <s v="France"/>
    <d v="2023-11-14T06:32:04"/>
    <x v="3"/>
    <n v="2"/>
    <n v="0"/>
    <n v="45"/>
    <n v="3"/>
    <n v="287.3"/>
    <s v=""/>
    <n v="1"/>
    <s v=""/>
    <n v="3"/>
    <n v="0"/>
    <n v="6.6666666666666596E-2"/>
    <n v="287.3"/>
    <x v="0"/>
    <n v="0"/>
  </r>
  <r>
    <x v="9163"/>
    <n v="41"/>
    <s v="Female"/>
    <s v="Canada"/>
    <d v="2024-06-09T12:31:52"/>
    <x v="4"/>
    <n v="3"/>
    <n v="0"/>
    <n v="51"/>
    <n v="3"/>
    <n v="287.19"/>
    <s v=""/>
    <n v="1"/>
    <s v=""/>
    <n v="12"/>
    <n v="0"/>
    <n v="5.8823529411764698E-2"/>
    <n v="287.19"/>
    <x v="0"/>
    <n v="0"/>
  </r>
  <r>
    <x v="9164"/>
    <n v="18"/>
    <s v="Male"/>
    <s v="USA"/>
    <d v="2024-05-03T01:05:46"/>
    <x v="1"/>
    <n v="3"/>
    <n v="2"/>
    <n v="51"/>
    <n v="4"/>
    <n v="286.31"/>
    <s v=""/>
    <n v="1"/>
    <s v=""/>
    <n v="10"/>
    <n v="0.66666666666666596"/>
    <n v="7.8431372549019607E-2"/>
    <n v="286.31"/>
    <x v="0"/>
    <n v="0"/>
  </r>
  <r>
    <x v="9165"/>
    <n v="21"/>
    <s v="Female"/>
    <s v="USA"/>
    <d v="2024-11-22T23:25:26"/>
    <x v="3"/>
    <n v="2"/>
    <n v="1"/>
    <n v="50"/>
    <n v="6"/>
    <n v="285.75"/>
    <s v=""/>
    <n v="1"/>
    <s v=""/>
    <n v="3"/>
    <n v="0.5"/>
    <n v="0.12"/>
    <n v="285.75"/>
    <x v="0"/>
    <n v="0"/>
  </r>
  <r>
    <x v="9166"/>
    <n v="21"/>
    <s v="Female"/>
    <s v="France"/>
    <d v="2023-05-22T12:14:35"/>
    <x v="1"/>
    <n v="6"/>
    <n v="2"/>
    <n v="52"/>
    <n v="2"/>
    <n v="285.74"/>
    <s v=""/>
    <n v="1"/>
    <s v=""/>
    <n v="1"/>
    <n v="0.33333333333333298"/>
    <n v="3.8461538461538401E-2"/>
    <n v="285.74"/>
    <x v="0"/>
    <n v="0"/>
  </r>
  <r>
    <x v="9167"/>
    <n v="48"/>
    <s v="Female"/>
    <s v="USA"/>
    <d v="2024-02-03T13:15:26"/>
    <x v="1"/>
    <n v="2"/>
    <n v="0"/>
    <n v="56"/>
    <n v="5"/>
    <n v="285.27"/>
    <s v=""/>
    <n v="1"/>
    <s v=""/>
    <n v="10"/>
    <n v="0"/>
    <n v="8.9285714285714204E-2"/>
    <n v="285.27"/>
    <x v="0"/>
    <n v="0"/>
  </r>
  <r>
    <x v="9168"/>
    <n v="28"/>
    <s v="Female"/>
    <s v="Canada"/>
    <d v="2024-08-04T11:50:35"/>
    <x v="3"/>
    <n v="2"/>
    <n v="0"/>
    <n v="50"/>
    <n v="2"/>
    <n v="284.75"/>
    <s v=""/>
    <n v="1"/>
    <s v=""/>
    <n v="10"/>
    <n v="0"/>
    <n v="0.04"/>
    <n v="284.75"/>
    <x v="0"/>
    <n v="0"/>
  </r>
  <r>
    <x v="9169"/>
    <n v="39"/>
    <s v="Female"/>
    <s v="USA"/>
    <d v="2023-03-16T09:43:44"/>
    <x v="2"/>
    <n v="2"/>
    <n v="1"/>
    <n v="50"/>
    <n v="3"/>
    <n v="284.56"/>
    <s v=""/>
    <n v="1"/>
    <s v=""/>
    <n v="102"/>
    <n v="0.5"/>
    <n v="0.06"/>
    <n v="284.56"/>
    <x v="0"/>
    <n v="0"/>
  </r>
  <r>
    <x v="9170"/>
    <n v="43"/>
    <s v="Male"/>
    <s v="USA"/>
    <d v="2023-08-08T22:20:24"/>
    <x v="1"/>
    <n v="3"/>
    <n v="1"/>
    <n v="52"/>
    <n v="3"/>
    <n v="283.94"/>
    <s v=""/>
    <n v="1"/>
    <s v=""/>
    <n v="1"/>
    <n v="0.33333333333333298"/>
    <n v="5.7692307692307598E-2"/>
    <n v="283.94"/>
    <x v="0"/>
    <n v="0"/>
  </r>
  <r>
    <x v="9171"/>
    <n v="31"/>
    <s v="Female"/>
    <s v="Japan"/>
    <d v="2024-05-07T00:00:14"/>
    <x v="3"/>
    <n v="6"/>
    <n v="2"/>
    <n v="49"/>
    <n v="2"/>
    <n v="283.77999999999997"/>
    <s v=""/>
    <n v="1"/>
    <s v=""/>
    <n v="23"/>
    <n v="0.33333333333333298"/>
    <n v="4.08163265306122E-2"/>
    <n v="283.77999999999997"/>
    <x v="0"/>
    <n v="0"/>
  </r>
  <r>
    <x v="9172"/>
    <n v="31"/>
    <s v="Female"/>
    <s v="Japan"/>
    <d v="2024-06-24T19:01:18"/>
    <x v="1"/>
    <n v="5"/>
    <n v="1"/>
    <n v="40"/>
    <n v="0"/>
    <n v="283.13"/>
    <s v=""/>
    <n v="1"/>
    <s v=""/>
    <n v="11"/>
    <n v="0.2"/>
    <n v="0"/>
    <n v="283.13"/>
    <x v="0"/>
    <n v="0"/>
  </r>
  <r>
    <x v="9173"/>
    <n v="37"/>
    <s v="Male"/>
    <s v="USA"/>
    <d v="2023-07-06T21:29:38"/>
    <x v="2"/>
    <n v="5"/>
    <n v="3"/>
    <n v="55"/>
    <n v="1"/>
    <n v="282.89"/>
    <s v=""/>
    <n v="1"/>
    <s v=""/>
    <n v="18"/>
    <n v="0.6"/>
    <n v="1.8181818181818101E-2"/>
    <n v="282.89"/>
    <x v="0"/>
    <n v="0"/>
  </r>
  <r>
    <x v="9174"/>
    <n v="34"/>
    <s v="Female"/>
    <s v="Germany"/>
    <d v="2023-03-06T05:53:19"/>
    <x v="4"/>
    <n v="2"/>
    <n v="0"/>
    <n v="46"/>
    <n v="1"/>
    <n v="282.23"/>
    <s v=""/>
    <n v="1"/>
    <s v=""/>
    <n v="63"/>
    <n v="0"/>
    <n v="2.1739130434782601E-2"/>
    <n v="282.23"/>
    <x v="0"/>
    <n v="1"/>
  </r>
  <r>
    <x v="9175"/>
    <n v="53"/>
    <s v="Female"/>
    <s v="Australia"/>
    <d v="2023-01-05T07:40:07"/>
    <x v="2"/>
    <n v="3"/>
    <n v="1"/>
    <n v="59"/>
    <n v="0"/>
    <n v="282.20999999999998"/>
    <s v=""/>
    <n v="1"/>
    <s v=""/>
    <n v="20"/>
    <n v="0.33333333333333298"/>
    <n v="0"/>
    <n v="282.20999999999998"/>
    <x v="0"/>
    <n v="0"/>
  </r>
  <r>
    <x v="9176"/>
    <n v="18"/>
    <s v="Female"/>
    <s v="Japan"/>
    <d v="2024-09-26T21:49:47"/>
    <x v="4"/>
    <n v="3"/>
    <n v="1"/>
    <n v="46"/>
    <n v="4"/>
    <n v="281.99"/>
    <s v=""/>
    <n v="1"/>
    <s v=""/>
    <n v="20"/>
    <n v="0.33333333333333298"/>
    <n v="8.6956521739130405E-2"/>
    <n v="281.99"/>
    <x v="0"/>
    <n v="0"/>
  </r>
  <r>
    <x v="9177"/>
    <n v="20"/>
    <s v="Female"/>
    <s v="USA"/>
    <d v="2023-03-31T07:27:31"/>
    <x v="4"/>
    <n v="0"/>
    <n v="0"/>
    <n v="58"/>
    <n v="5"/>
    <n v="281.06"/>
    <s v=""/>
    <n v="1"/>
    <s v=""/>
    <n v="3"/>
    <n v="0"/>
    <n v="8.6206896551724102E-2"/>
    <n v="281.06"/>
    <x v="0"/>
    <n v="0"/>
  </r>
  <r>
    <x v="9178"/>
    <n v="42"/>
    <s v="Male"/>
    <s v="Canada"/>
    <d v="2024-10-24T11:15:54"/>
    <x v="1"/>
    <n v="0"/>
    <n v="0"/>
    <n v="60"/>
    <n v="5"/>
    <n v="280.76"/>
    <s v=""/>
    <n v="1"/>
    <s v=""/>
    <n v="14"/>
    <n v="0"/>
    <n v="8.3333333333333301E-2"/>
    <n v="280.76"/>
    <x v="0"/>
    <n v="0"/>
  </r>
  <r>
    <x v="9179"/>
    <n v="22"/>
    <s v="Male"/>
    <s v="Japan"/>
    <d v="2023-07-21T13:22:59"/>
    <x v="4"/>
    <n v="6"/>
    <n v="2"/>
    <n v="52"/>
    <n v="1"/>
    <n v="280.43"/>
    <s v=""/>
    <n v="1"/>
    <s v=""/>
    <n v="11"/>
    <n v="0.33333333333333298"/>
    <n v="1.9230769230769201E-2"/>
    <n v="280.43"/>
    <x v="0"/>
    <n v="0"/>
  </r>
  <r>
    <x v="9180"/>
    <n v="27"/>
    <s v="Female"/>
    <s v="Canada"/>
    <d v="2024-11-26T04:48:37"/>
    <x v="2"/>
    <n v="0"/>
    <n v="0"/>
    <n v="55"/>
    <n v="6"/>
    <n v="280.39"/>
    <s v=""/>
    <n v="1"/>
    <s v=""/>
    <n v="19"/>
    <n v="0"/>
    <n v="0.109090909090909"/>
    <n v="280.39"/>
    <x v="0"/>
    <n v="0"/>
  </r>
  <r>
    <x v="9181"/>
    <n v="18"/>
    <s v="Male"/>
    <s v="Japan"/>
    <d v="2023-12-30T09:18:24"/>
    <x v="0"/>
    <n v="2"/>
    <n v="0"/>
    <n v="43"/>
    <n v="4"/>
    <n v="279.22000000000003"/>
    <s v=""/>
    <n v="1"/>
    <s v=""/>
    <n v="11"/>
    <n v="0"/>
    <n v="9.3023255813953404E-2"/>
    <n v="279.22000000000003"/>
    <x v="0"/>
    <n v="0"/>
  </r>
  <r>
    <x v="9182"/>
    <n v="33"/>
    <s v="Female"/>
    <s v="USA"/>
    <d v="2023-08-03T21:08:59"/>
    <x v="4"/>
    <n v="3"/>
    <n v="1"/>
    <n v="45"/>
    <n v="3"/>
    <n v="279.19"/>
    <s v=""/>
    <n v="1"/>
    <s v=""/>
    <n v="23"/>
    <n v="0.33333333333333298"/>
    <n v="6.6666666666666596E-2"/>
    <n v="279.19"/>
    <x v="0"/>
    <n v="0"/>
  </r>
  <r>
    <x v="9183"/>
    <n v="18"/>
    <s v="Male"/>
    <s v="Germany"/>
    <d v="2024-06-16T05:08:40"/>
    <x v="1"/>
    <n v="2"/>
    <n v="0"/>
    <n v="51"/>
    <n v="0"/>
    <n v="279.14999999999998"/>
    <s v=""/>
    <n v="1"/>
    <s v=""/>
    <n v="55"/>
    <n v="0"/>
    <n v="0"/>
    <n v="279.14999999999998"/>
    <x v="0"/>
    <n v="0"/>
  </r>
  <r>
    <x v="9184"/>
    <n v="43"/>
    <s v="Male"/>
    <s v="Germany"/>
    <d v="2024-08-29T14:52:24"/>
    <x v="2"/>
    <n v="2"/>
    <n v="0"/>
    <n v="38"/>
    <n v="3"/>
    <n v="279.07"/>
    <s v=""/>
    <n v="1"/>
    <s v=""/>
    <n v="9"/>
    <n v="0"/>
    <n v="7.8947368421052599E-2"/>
    <n v="279.07"/>
    <x v="0"/>
    <n v="0"/>
  </r>
  <r>
    <x v="9185"/>
    <n v="18"/>
    <s v="Male"/>
    <s v="USA"/>
    <d v="2024-11-13T21:51:57"/>
    <x v="1"/>
    <n v="3"/>
    <n v="1"/>
    <n v="64"/>
    <n v="1"/>
    <n v="278.87"/>
    <s v=""/>
    <n v="1"/>
    <s v=""/>
    <n v="12"/>
    <n v="0.33333333333333298"/>
    <n v="1.5625E-2"/>
    <n v="278.87"/>
    <x v="0"/>
    <n v="0"/>
  </r>
  <r>
    <x v="9186"/>
    <n v="18"/>
    <s v="Male"/>
    <s v="Germany"/>
    <d v="2023-07-22T21:30:21"/>
    <x v="4"/>
    <n v="5"/>
    <n v="2"/>
    <n v="47"/>
    <n v="0"/>
    <n v="278.54000000000002"/>
    <s v=""/>
    <n v="1"/>
    <s v=""/>
    <n v="45"/>
    <n v="0.4"/>
    <n v="0"/>
    <n v="278.54000000000002"/>
    <x v="0"/>
    <n v="0"/>
  </r>
  <r>
    <x v="9187"/>
    <n v="18"/>
    <s v="Male"/>
    <s v="Australia"/>
    <d v="2023-04-18T06:11:40"/>
    <x v="2"/>
    <n v="2"/>
    <n v="0"/>
    <n v="60"/>
    <n v="1"/>
    <n v="278.49"/>
    <s v=""/>
    <n v="1"/>
    <s v=""/>
    <n v="26"/>
    <n v="0"/>
    <n v="1.6666666666666601E-2"/>
    <n v="278.49"/>
    <x v="0"/>
    <n v="0"/>
  </r>
  <r>
    <x v="9188"/>
    <n v="43"/>
    <s v="Female"/>
    <s v="France"/>
    <d v="2024-02-17T17:27:56"/>
    <x v="2"/>
    <n v="8"/>
    <n v="2"/>
    <n v="42"/>
    <n v="3"/>
    <n v="278.17"/>
    <s v=""/>
    <n v="1"/>
    <s v=""/>
    <n v="14"/>
    <n v="0.25"/>
    <n v="7.1428571428571397E-2"/>
    <n v="278.17"/>
    <x v="0"/>
    <n v="0"/>
  </r>
  <r>
    <x v="9189"/>
    <n v="27"/>
    <s v="Other"/>
    <s v="USA"/>
    <d v="2024-08-02T23:20:24"/>
    <x v="0"/>
    <n v="3"/>
    <n v="0"/>
    <n v="45"/>
    <n v="5"/>
    <n v="278.07"/>
    <s v=""/>
    <n v="1"/>
    <s v=""/>
    <n v="17"/>
    <n v="0"/>
    <n v="0.11111111111111099"/>
    <n v="278.07"/>
    <x v="0"/>
    <n v="0"/>
  </r>
  <r>
    <x v="9190"/>
    <n v="18"/>
    <s v="Female"/>
    <s v="USA"/>
    <d v="2023-12-10T06:00:23"/>
    <x v="2"/>
    <n v="6"/>
    <n v="1"/>
    <n v="48"/>
    <n v="4"/>
    <n v="277.32"/>
    <s v=""/>
    <n v="1"/>
    <s v=""/>
    <n v="18"/>
    <n v="0.16666666666666599"/>
    <n v="8.3333333333333301E-2"/>
    <n v="277.32"/>
    <x v="0"/>
    <n v="0"/>
  </r>
  <r>
    <x v="9191"/>
    <n v="41"/>
    <s v="Male"/>
    <s v="Canada"/>
    <d v="2024-06-04T06:57:38"/>
    <x v="1"/>
    <n v="1"/>
    <n v="0"/>
    <n v="51"/>
    <n v="5"/>
    <n v="277.16000000000003"/>
    <s v=""/>
    <n v="1"/>
    <s v=""/>
    <n v="34"/>
    <n v="0"/>
    <n v="9.8039215686274495E-2"/>
    <n v="277.16000000000003"/>
    <x v="0"/>
    <n v="0"/>
  </r>
  <r>
    <x v="9192"/>
    <n v="19"/>
    <s v="Female"/>
    <s v="France"/>
    <d v="2023-04-18T23:42:58"/>
    <x v="4"/>
    <n v="2"/>
    <n v="1"/>
    <n v="57"/>
    <n v="1"/>
    <n v="276.70999999999998"/>
    <s v=""/>
    <n v="1"/>
    <s v=""/>
    <n v="7"/>
    <n v="0.5"/>
    <n v="1.7543859649122799E-2"/>
    <n v="276.70999999999998"/>
    <x v="0"/>
    <n v="1"/>
  </r>
  <r>
    <x v="9193"/>
    <n v="50"/>
    <s v="Male"/>
    <s v="UK"/>
    <d v="2023-08-18T04:16:42"/>
    <x v="5"/>
    <n v="2"/>
    <n v="0"/>
    <n v="40"/>
    <n v="2"/>
    <n v="276.54000000000002"/>
    <s v=""/>
    <n v="1"/>
    <s v=""/>
    <n v="4"/>
    <n v="0"/>
    <n v="0.05"/>
    <n v="276.54000000000002"/>
    <x v="0"/>
    <n v="0"/>
  </r>
  <r>
    <x v="9194"/>
    <n v="37"/>
    <s v="Other"/>
    <s v="UK"/>
    <d v="2024-12-04T15:46:02"/>
    <x v="5"/>
    <n v="7"/>
    <n v="1"/>
    <n v="47"/>
    <n v="3"/>
    <n v="276.32"/>
    <s v=""/>
    <n v="1"/>
    <s v=""/>
    <n v="149"/>
    <n v="0.14285714285714199"/>
    <n v="6.3829787234042507E-2"/>
    <n v="276.32"/>
    <x v="0"/>
    <n v="1"/>
  </r>
  <r>
    <x v="9195"/>
    <n v="35"/>
    <s v="Female"/>
    <s v="USA"/>
    <d v="2023-11-30T12:23:13"/>
    <x v="5"/>
    <n v="5"/>
    <n v="2"/>
    <n v="46"/>
    <n v="0"/>
    <n v="276.11"/>
    <s v=""/>
    <n v="1"/>
    <s v=""/>
    <n v="23"/>
    <n v="0.4"/>
    <n v="0"/>
    <n v="276.11"/>
    <x v="0"/>
    <n v="0"/>
  </r>
  <r>
    <x v="9196"/>
    <n v="43"/>
    <s v="Male"/>
    <s v="USA"/>
    <d v="2024-04-16T09:01:22"/>
    <x v="5"/>
    <n v="2"/>
    <n v="0"/>
    <n v="52"/>
    <n v="0"/>
    <n v="275.97000000000003"/>
    <s v=""/>
    <n v="1"/>
    <s v=""/>
    <n v="6"/>
    <n v="0"/>
    <n v="0"/>
    <n v="275.97000000000003"/>
    <x v="0"/>
    <n v="0"/>
  </r>
  <r>
    <x v="9197"/>
    <n v="18"/>
    <s v="Female"/>
    <s v="UK"/>
    <d v="2024-01-10T00:49:41"/>
    <x v="4"/>
    <n v="1"/>
    <n v="0"/>
    <n v="47"/>
    <n v="1"/>
    <n v="275.94"/>
    <s v=""/>
    <n v="1"/>
    <s v=""/>
    <n v="13"/>
    <n v="0"/>
    <n v="2.1276595744680799E-2"/>
    <n v="275.94"/>
    <x v="0"/>
    <n v="0"/>
  </r>
  <r>
    <x v="9198"/>
    <n v="20"/>
    <s v="Female"/>
    <s v="Australia"/>
    <d v="2023-07-06T01:03:08"/>
    <x v="4"/>
    <n v="2"/>
    <n v="0"/>
    <n v="43"/>
    <n v="2"/>
    <n v="275.67"/>
    <s v=""/>
    <n v="1"/>
    <s v=""/>
    <n v="51"/>
    <n v="0"/>
    <n v="4.6511627906976702E-2"/>
    <n v="275.67"/>
    <x v="0"/>
    <n v="0"/>
  </r>
  <r>
    <x v="9199"/>
    <n v="32"/>
    <s v="Female"/>
    <s v="UK"/>
    <d v="2023-09-22T18:26:58"/>
    <x v="4"/>
    <n v="2"/>
    <n v="1"/>
    <n v="49"/>
    <n v="0"/>
    <n v="275.33999999999997"/>
    <s v=""/>
    <n v="1"/>
    <s v=""/>
    <n v="35"/>
    <n v="0.5"/>
    <n v="0"/>
    <n v="275.33999999999997"/>
    <x v="0"/>
    <n v="1"/>
  </r>
  <r>
    <x v="9200"/>
    <n v="30"/>
    <s v="Female"/>
    <s v="France"/>
    <d v="2024-05-25T14:48:04"/>
    <x v="3"/>
    <n v="4"/>
    <n v="0"/>
    <n v="49"/>
    <n v="3"/>
    <n v="275.33"/>
    <s v=""/>
    <n v="1"/>
    <s v=""/>
    <n v="26"/>
    <n v="0"/>
    <n v="6.1224489795918297E-2"/>
    <n v="275.33"/>
    <x v="0"/>
    <n v="0"/>
  </r>
  <r>
    <x v="9201"/>
    <n v="42"/>
    <s v="Male"/>
    <s v="Australia"/>
    <d v="2024-05-27T12:03:54"/>
    <x v="1"/>
    <n v="5"/>
    <n v="2"/>
    <n v="39"/>
    <n v="0"/>
    <n v="275.08999999999997"/>
    <s v=""/>
    <n v="1"/>
    <s v=""/>
    <n v="10"/>
    <n v="0.4"/>
    <n v="0"/>
    <n v="275.08999999999997"/>
    <x v="0"/>
    <n v="0"/>
  </r>
  <r>
    <x v="9202"/>
    <n v="25"/>
    <s v="Female"/>
    <s v="USA"/>
    <d v="2023-09-08T02:33:37"/>
    <x v="2"/>
    <n v="1"/>
    <n v="0"/>
    <n v="61"/>
    <n v="2"/>
    <n v="275.02"/>
    <s v=""/>
    <n v="1"/>
    <s v=""/>
    <n v="5"/>
    <n v="0"/>
    <n v="3.2786885245901599E-2"/>
    <n v="275.02"/>
    <x v="0"/>
    <n v="0"/>
  </r>
  <r>
    <x v="9203"/>
    <n v="35"/>
    <s v="Male"/>
    <s v="France"/>
    <d v="2023-01-17T14:36:48"/>
    <x v="2"/>
    <n v="1"/>
    <n v="1"/>
    <n v="58"/>
    <n v="3"/>
    <n v="274.47000000000003"/>
    <s v=""/>
    <n v="1"/>
    <s v=""/>
    <n v="22"/>
    <n v="1"/>
    <n v="5.1724137931034399E-2"/>
    <n v="274.47000000000003"/>
    <x v="0"/>
    <n v="0"/>
  </r>
  <r>
    <x v="9204"/>
    <n v="34"/>
    <s v="Female"/>
    <s v="Canada"/>
    <d v="2023-07-21T17:45:49"/>
    <x v="0"/>
    <n v="4"/>
    <n v="1"/>
    <n v="55"/>
    <n v="4"/>
    <n v="274.39999999999998"/>
    <s v=""/>
    <n v="1"/>
    <s v=""/>
    <n v="30"/>
    <n v="0.25"/>
    <n v="7.2727272727272696E-2"/>
    <n v="274.39999999999998"/>
    <x v="0"/>
    <n v="0"/>
  </r>
  <r>
    <x v="9205"/>
    <n v="21"/>
    <s v="Male"/>
    <s v="France"/>
    <d v="2024-11-19T00:30:58"/>
    <x v="0"/>
    <n v="5"/>
    <n v="1"/>
    <n v="57"/>
    <n v="5"/>
    <n v="274.33"/>
    <s v=""/>
    <n v="1"/>
    <s v=""/>
    <n v="2"/>
    <n v="0.2"/>
    <n v="8.7719298245614002E-2"/>
    <n v="274.33"/>
    <x v="0"/>
    <n v="0"/>
  </r>
  <r>
    <x v="9206"/>
    <n v="50"/>
    <s v="Male"/>
    <s v="USA"/>
    <d v="2023-10-26T18:39:27"/>
    <x v="3"/>
    <n v="3"/>
    <n v="2"/>
    <n v="52"/>
    <n v="2"/>
    <n v="274.23"/>
    <s v=""/>
    <n v="1"/>
    <s v=""/>
    <n v="39"/>
    <n v="0.66666666666666596"/>
    <n v="3.8461538461538401E-2"/>
    <n v="274.23"/>
    <x v="0"/>
    <n v="0"/>
  </r>
  <r>
    <x v="9207"/>
    <n v="28"/>
    <s v="Other"/>
    <s v="Australia"/>
    <d v="2024-07-21T17:51:20"/>
    <x v="1"/>
    <n v="1"/>
    <n v="0"/>
    <n v="55"/>
    <n v="2"/>
    <n v="274.17"/>
    <s v=""/>
    <n v="1"/>
    <s v=""/>
    <n v="20"/>
    <n v="0"/>
    <n v="3.6363636363636299E-2"/>
    <n v="274.17"/>
    <x v="0"/>
    <n v="0"/>
  </r>
  <r>
    <x v="9208"/>
    <n v="53"/>
    <s v="Female"/>
    <s v="Canada"/>
    <d v="2024-06-30T19:34:25"/>
    <x v="1"/>
    <n v="1"/>
    <n v="1"/>
    <n v="49"/>
    <n v="1"/>
    <n v="273.95"/>
    <s v=""/>
    <n v="1"/>
    <s v=""/>
    <n v="95"/>
    <n v="1"/>
    <n v="2.04081632653061E-2"/>
    <n v="273.95"/>
    <x v="0"/>
    <n v="1"/>
  </r>
  <r>
    <x v="9209"/>
    <n v="28"/>
    <s v="Female"/>
    <s v="Germany"/>
    <d v="2023-05-30T10:03:32"/>
    <x v="5"/>
    <n v="0"/>
    <n v="0"/>
    <n v="41"/>
    <n v="4"/>
    <n v="273.87"/>
    <s v=""/>
    <n v="1"/>
    <s v=""/>
    <n v="14"/>
    <n v="0"/>
    <n v="9.7560975609756101E-2"/>
    <n v="273.87"/>
    <x v="0"/>
    <n v="0"/>
  </r>
  <r>
    <x v="9210"/>
    <n v="36"/>
    <s v="Female"/>
    <s v="France"/>
    <d v="2024-01-25T02:56:18"/>
    <x v="3"/>
    <n v="3"/>
    <n v="2"/>
    <n v="55"/>
    <n v="3"/>
    <n v="273.74"/>
    <s v=""/>
    <n v="1"/>
    <s v=""/>
    <n v="25"/>
    <n v="0.66666666666666596"/>
    <n v="5.4545454545454501E-2"/>
    <n v="273.74"/>
    <x v="0"/>
    <n v="0"/>
  </r>
  <r>
    <x v="9211"/>
    <n v="21"/>
    <s v="Male"/>
    <s v="UK"/>
    <d v="2023-10-16T19:11:51"/>
    <x v="2"/>
    <n v="6"/>
    <n v="0"/>
    <n v="46"/>
    <n v="2"/>
    <n v="273.63"/>
    <s v=""/>
    <n v="1"/>
    <s v=""/>
    <n v="24"/>
    <n v="0"/>
    <n v="4.3478260869565202E-2"/>
    <n v="273.63"/>
    <x v="0"/>
    <n v="0"/>
  </r>
  <r>
    <x v="9212"/>
    <n v="40"/>
    <s v="Male"/>
    <s v="USA"/>
    <d v="2024-01-24T09:25:00"/>
    <x v="2"/>
    <n v="4"/>
    <n v="1"/>
    <n v="55"/>
    <n v="5"/>
    <n v="273.61"/>
    <s v=""/>
    <n v="1"/>
    <s v=""/>
    <n v="13"/>
    <n v="0.25"/>
    <n v="9.0909090909090898E-2"/>
    <n v="273.61"/>
    <x v="0"/>
    <n v="0"/>
  </r>
  <r>
    <x v="9213"/>
    <n v="44"/>
    <s v="Female"/>
    <s v="Canada"/>
    <d v="2024-09-01T05:39:30"/>
    <x v="2"/>
    <n v="3"/>
    <n v="1"/>
    <n v="47"/>
    <n v="3"/>
    <n v="273.16000000000003"/>
    <s v=""/>
    <n v="1"/>
    <s v=""/>
    <n v="45"/>
    <n v="0.33333333333333298"/>
    <n v="6.3829787234042507E-2"/>
    <n v="273.16000000000003"/>
    <x v="0"/>
    <n v="1"/>
  </r>
  <r>
    <x v="9214"/>
    <n v="39"/>
    <s v="Female"/>
    <s v="USA"/>
    <d v="2023-09-09T16:31:24"/>
    <x v="4"/>
    <n v="3"/>
    <n v="0"/>
    <n v="43"/>
    <n v="2"/>
    <n v="273.07"/>
    <s v=""/>
    <n v="1"/>
    <s v=""/>
    <n v="35"/>
    <n v="0"/>
    <n v="4.6511627906976702E-2"/>
    <n v="273.07"/>
    <x v="0"/>
    <n v="0"/>
  </r>
  <r>
    <x v="9215"/>
    <n v="39"/>
    <s v="Male"/>
    <s v="France"/>
    <d v="2024-07-31T12:56:06"/>
    <x v="5"/>
    <n v="1"/>
    <n v="0"/>
    <n v="56"/>
    <n v="2"/>
    <n v="273.06"/>
    <s v=""/>
    <n v="1"/>
    <s v=""/>
    <n v="0"/>
    <n v="0"/>
    <n v="3.5714285714285698E-2"/>
    <n v="273.06"/>
    <x v="0"/>
    <n v="0"/>
  </r>
  <r>
    <x v="9216"/>
    <n v="46"/>
    <s v="Female"/>
    <s v="Australia"/>
    <d v="2023-08-27T20:26:16"/>
    <x v="2"/>
    <n v="6"/>
    <n v="3"/>
    <n v="48"/>
    <n v="3"/>
    <n v="273"/>
    <s v=""/>
    <n v="1"/>
    <s v=""/>
    <n v="5"/>
    <n v="0.5"/>
    <n v="6.25E-2"/>
    <n v="273"/>
    <x v="0"/>
    <n v="0"/>
  </r>
  <r>
    <x v="9217"/>
    <n v="32"/>
    <s v="Female"/>
    <s v="Germany"/>
    <d v="2024-10-30T10:21:25"/>
    <x v="1"/>
    <n v="3"/>
    <n v="1"/>
    <n v="55"/>
    <n v="2"/>
    <n v="272.57"/>
    <s v=""/>
    <n v="1"/>
    <s v=""/>
    <n v="29"/>
    <n v="0.33333333333333298"/>
    <n v="3.6363636363636299E-2"/>
    <n v="272.57"/>
    <x v="0"/>
    <n v="0"/>
  </r>
  <r>
    <x v="9218"/>
    <n v="42"/>
    <s v="Female"/>
    <s v="France"/>
    <d v="2024-03-01T06:15:02"/>
    <x v="4"/>
    <n v="0"/>
    <n v="0"/>
    <n v="46"/>
    <n v="3"/>
    <n v="272.44"/>
    <s v=""/>
    <n v="1"/>
    <s v=""/>
    <n v="31"/>
    <n v="0"/>
    <n v="6.5217391304347797E-2"/>
    <n v="272.44"/>
    <x v="0"/>
    <n v="0"/>
  </r>
  <r>
    <x v="9219"/>
    <n v="31"/>
    <s v="Female"/>
    <s v="USA"/>
    <d v="2024-06-04T02:34:49"/>
    <x v="4"/>
    <n v="2"/>
    <n v="0"/>
    <n v="50"/>
    <n v="2"/>
    <n v="272.42"/>
    <s v=""/>
    <n v="1"/>
    <s v=""/>
    <n v="13"/>
    <n v="0"/>
    <n v="0.04"/>
    <n v="272.42"/>
    <x v="0"/>
    <n v="0"/>
  </r>
  <r>
    <x v="9220"/>
    <n v="49"/>
    <s v="Female"/>
    <s v="USA"/>
    <d v="2023-02-23T11:26:49"/>
    <x v="3"/>
    <n v="1"/>
    <n v="0"/>
    <n v="52"/>
    <n v="4"/>
    <n v="272.36"/>
    <s v=""/>
    <n v="1"/>
    <s v=""/>
    <n v="24"/>
    <n v="0"/>
    <n v="7.69230769230769E-2"/>
    <n v="272.36"/>
    <x v="0"/>
    <n v="0"/>
  </r>
  <r>
    <x v="9221"/>
    <n v="38"/>
    <s v="Male"/>
    <s v="Germany"/>
    <d v="2023-08-13T07:28:07"/>
    <x v="2"/>
    <n v="6"/>
    <n v="3"/>
    <n v="49"/>
    <n v="6"/>
    <n v="272.35000000000002"/>
    <s v=""/>
    <n v="1"/>
    <s v=""/>
    <n v="16"/>
    <n v="0.5"/>
    <n v="0.122448979591836"/>
    <n v="272.35000000000002"/>
    <x v="0"/>
    <n v="0"/>
  </r>
  <r>
    <x v="9222"/>
    <n v="22"/>
    <s v="Male"/>
    <s v="UK"/>
    <d v="2023-02-20T14:49:16"/>
    <x v="1"/>
    <n v="9"/>
    <n v="2"/>
    <n v="49"/>
    <n v="5"/>
    <n v="271.64"/>
    <s v=""/>
    <n v="1"/>
    <s v=""/>
    <n v="19"/>
    <n v="0.22222222222222199"/>
    <n v="0.10204081632653"/>
    <n v="271.64"/>
    <x v="0"/>
    <n v="0"/>
  </r>
  <r>
    <x v="9223"/>
    <n v="43"/>
    <s v="Female"/>
    <s v="France"/>
    <d v="2023-04-26T14:13:52"/>
    <x v="3"/>
    <n v="3"/>
    <n v="0"/>
    <n v="44"/>
    <n v="3"/>
    <n v="271.11"/>
    <s v=""/>
    <n v="1"/>
    <s v=""/>
    <n v="13"/>
    <n v="0"/>
    <n v="6.8181818181818094E-2"/>
    <n v="271.11"/>
    <x v="0"/>
    <n v="0"/>
  </r>
  <r>
    <x v="9224"/>
    <n v="40"/>
    <s v="Female"/>
    <s v="Canada"/>
    <d v="2024-09-27T18:16:17"/>
    <x v="5"/>
    <n v="4"/>
    <n v="0"/>
    <n v="46"/>
    <n v="2"/>
    <n v="270.93"/>
    <s v=""/>
    <n v="1"/>
    <s v=""/>
    <n v="7"/>
    <n v="0"/>
    <n v="4.3478260869565202E-2"/>
    <n v="270.93"/>
    <x v="0"/>
    <n v="0"/>
  </r>
  <r>
    <x v="9225"/>
    <n v="53"/>
    <s v="Male"/>
    <s v="USA"/>
    <d v="2023-10-28T01:19:12"/>
    <x v="5"/>
    <n v="2"/>
    <n v="1"/>
    <n v="60"/>
    <n v="3"/>
    <n v="270.22000000000003"/>
    <s v=""/>
    <n v="1"/>
    <s v=""/>
    <n v="32"/>
    <n v="0.5"/>
    <n v="0.05"/>
    <n v="270.22000000000003"/>
    <x v="0"/>
    <n v="0"/>
  </r>
  <r>
    <x v="9226"/>
    <n v="37"/>
    <s v="Female"/>
    <s v="Canada"/>
    <d v="2024-09-25T18:05:15"/>
    <x v="5"/>
    <n v="6"/>
    <n v="1"/>
    <n v="52"/>
    <n v="2"/>
    <n v="269.25"/>
    <s v=""/>
    <n v="1"/>
    <s v=""/>
    <n v="26"/>
    <n v="0.16666666666666599"/>
    <n v="3.8461538461538401E-2"/>
    <n v="269.25"/>
    <x v="0"/>
    <n v="0"/>
  </r>
  <r>
    <x v="9227"/>
    <n v="51"/>
    <s v="Female"/>
    <s v="USA"/>
    <d v="2024-05-06T12:19:23"/>
    <x v="2"/>
    <n v="1"/>
    <n v="1"/>
    <n v="58"/>
    <n v="4"/>
    <n v="269.17"/>
    <s v=""/>
    <n v="1"/>
    <s v=""/>
    <n v="12"/>
    <n v="1"/>
    <n v="6.8965517241379296E-2"/>
    <n v="269.17"/>
    <x v="0"/>
    <n v="1"/>
  </r>
  <r>
    <x v="9228"/>
    <n v="39"/>
    <s v="Female"/>
    <s v="USA"/>
    <d v="2024-11-24T19:13:39"/>
    <x v="1"/>
    <n v="1"/>
    <n v="0"/>
    <n v="44"/>
    <n v="3"/>
    <n v="269.04000000000002"/>
    <s v=""/>
    <n v="1"/>
    <s v=""/>
    <n v="4"/>
    <n v="0"/>
    <n v="6.8181818181818094E-2"/>
    <n v="269.04000000000002"/>
    <x v="0"/>
    <n v="0"/>
  </r>
  <r>
    <x v="9229"/>
    <n v="49"/>
    <s v="Female"/>
    <s v="Germany"/>
    <d v="2023-05-28T06:57:16"/>
    <x v="3"/>
    <n v="2"/>
    <n v="1"/>
    <n v="45"/>
    <n v="4"/>
    <n v="268.95999999999998"/>
    <s v=""/>
    <n v="1"/>
    <s v=""/>
    <n v="5"/>
    <n v="0.5"/>
    <n v="8.8888888888888795E-2"/>
    <n v="268.95999999999998"/>
    <x v="0"/>
    <n v="0"/>
  </r>
  <r>
    <x v="9230"/>
    <n v="25"/>
    <s v="Female"/>
    <s v="UK"/>
    <d v="2024-05-06T03:33:44"/>
    <x v="4"/>
    <n v="4"/>
    <n v="1"/>
    <n v="51"/>
    <n v="4"/>
    <n v="268.89"/>
    <s v=""/>
    <n v="1"/>
    <s v=""/>
    <n v="3"/>
    <n v="0.25"/>
    <n v="7.8431372549019607E-2"/>
    <n v="268.89"/>
    <x v="0"/>
    <n v="0"/>
  </r>
  <r>
    <x v="9231"/>
    <n v="41"/>
    <s v="Male"/>
    <s v="USA"/>
    <d v="2024-06-25T05:14:33"/>
    <x v="5"/>
    <n v="2"/>
    <n v="0"/>
    <n v="48"/>
    <n v="4"/>
    <n v="268.87"/>
    <s v=""/>
    <n v="1"/>
    <s v=""/>
    <n v="24"/>
    <n v="0"/>
    <n v="8.3333333333333301E-2"/>
    <n v="268.87"/>
    <x v="0"/>
    <n v="0"/>
  </r>
  <r>
    <x v="9232"/>
    <n v="44"/>
    <s v="Male"/>
    <s v="Germany"/>
    <d v="2023-11-28T04:54:09"/>
    <x v="1"/>
    <n v="7"/>
    <n v="3"/>
    <n v="67"/>
    <n v="2"/>
    <n v="268.73"/>
    <s v=""/>
    <n v="1"/>
    <s v=""/>
    <n v="41"/>
    <n v="0.42857142857142799"/>
    <n v="2.9850746268656699E-2"/>
    <n v="268.73"/>
    <x v="0"/>
    <n v="0"/>
  </r>
  <r>
    <x v="9233"/>
    <n v="40"/>
    <s v="Male"/>
    <s v="Germany"/>
    <d v="2023-07-28T13:17:50"/>
    <x v="1"/>
    <n v="6"/>
    <n v="2"/>
    <n v="50"/>
    <n v="4"/>
    <n v="268.26"/>
    <s v=""/>
    <n v="1"/>
    <s v=""/>
    <n v="11"/>
    <n v="0.33333333333333298"/>
    <n v="0.08"/>
    <n v="268.26"/>
    <x v="0"/>
    <n v="0"/>
  </r>
  <r>
    <x v="9234"/>
    <n v="37"/>
    <s v="Female"/>
    <s v="UK"/>
    <d v="2024-04-15T18:25:18"/>
    <x v="2"/>
    <n v="5"/>
    <n v="0"/>
    <n v="44"/>
    <n v="3"/>
    <n v="268.25"/>
    <s v=""/>
    <n v="1"/>
    <s v=""/>
    <n v="61"/>
    <n v="0"/>
    <n v="6.8181818181818094E-2"/>
    <n v="268.25"/>
    <x v="0"/>
    <n v="0"/>
  </r>
  <r>
    <x v="9235"/>
    <n v="31"/>
    <s v="Female"/>
    <s v="Germany"/>
    <d v="2024-03-30T05:16:06"/>
    <x v="1"/>
    <n v="2"/>
    <n v="0"/>
    <n v="53"/>
    <n v="1"/>
    <n v="268.24"/>
    <s v=""/>
    <n v="1"/>
    <s v=""/>
    <n v="11"/>
    <n v="0"/>
    <n v="1.8867924528301799E-2"/>
    <n v="268.24"/>
    <x v="0"/>
    <n v="0"/>
  </r>
  <r>
    <x v="9236"/>
    <n v="19"/>
    <s v="Male"/>
    <s v="USA"/>
    <d v="2023-03-29T18:57:20"/>
    <x v="2"/>
    <n v="3"/>
    <n v="2"/>
    <n v="48"/>
    <n v="1"/>
    <n v="267.64"/>
    <s v=""/>
    <n v="1"/>
    <s v=""/>
    <n v="21"/>
    <n v="0.66666666666666596"/>
    <n v="2.0833333333333301E-2"/>
    <n v="267.64"/>
    <x v="0"/>
    <n v="0"/>
  </r>
  <r>
    <x v="9237"/>
    <n v="30"/>
    <s v="Other"/>
    <s v="USA"/>
    <d v="2024-03-04T08:43:00"/>
    <x v="4"/>
    <n v="2"/>
    <n v="0"/>
    <n v="48"/>
    <n v="1"/>
    <n v="266.99"/>
    <s v=""/>
    <n v="1"/>
    <s v=""/>
    <n v="60"/>
    <n v="0"/>
    <n v="2.0833333333333301E-2"/>
    <n v="266.99"/>
    <x v="0"/>
    <n v="0"/>
  </r>
  <r>
    <x v="9238"/>
    <n v="33"/>
    <s v="Female"/>
    <s v="USA"/>
    <d v="2024-10-04T15:15:55"/>
    <x v="1"/>
    <n v="4"/>
    <n v="2"/>
    <n v="56"/>
    <n v="1"/>
    <n v="266.58"/>
    <s v=""/>
    <n v="1"/>
    <s v=""/>
    <n v="2"/>
    <n v="0.5"/>
    <n v="1.7857142857142801E-2"/>
    <n v="266.58"/>
    <x v="0"/>
    <n v="0"/>
  </r>
  <r>
    <x v="9239"/>
    <n v="32"/>
    <s v="Female"/>
    <s v="Canada"/>
    <d v="2023-10-20T22:29:09"/>
    <x v="1"/>
    <n v="1"/>
    <n v="0"/>
    <n v="38"/>
    <n v="2"/>
    <n v="266.48"/>
    <s v=""/>
    <n v="1"/>
    <s v=""/>
    <n v="8"/>
    <n v="0"/>
    <n v="5.2631578947368397E-2"/>
    <n v="266.48"/>
    <x v="0"/>
    <n v="0"/>
  </r>
  <r>
    <x v="9240"/>
    <n v="48"/>
    <s v="Female"/>
    <s v="USA"/>
    <d v="2023-07-30T06:10:50"/>
    <x v="2"/>
    <n v="0"/>
    <n v="0"/>
    <n v="57"/>
    <n v="1"/>
    <n v="266.39"/>
    <s v=""/>
    <n v="1"/>
    <s v=""/>
    <n v="7"/>
    <n v="0"/>
    <n v="1.7543859649122799E-2"/>
    <n v="266.39"/>
    <x v="0"/>
    <n v="0"/>
  </r>
  <r>
    <x v="9241"/>
    <n v="18"/>
    <s v="Female"/>
    <s v="Australia"/>
    <d v="2024-05-04T06:17:55"/>
    <x v="4"/>
    <n v="4"/>
    <n v="2"/>
    <n v="49"/>
    <n v="6"/>
    <n v="266.14"/>
    <s v=""/>
    <n v="1"/>
    <s v=""/>
    <n v="6"/>
    <n v="0.5"/>
    <n v="0.122448979591836"/>
    <n v="266.14"/>
    <x v="0"/>
    <n v="0"/>
  </r>
  <r>
    <x v="9242"/>
    <n v="44"/>
    <s v="Male"/>
    <s v="Germany"/>
    <d v="2024-07-29T06:54:38"/>
    <x v="0"/>
    <n v="2"/>
    <n v="1"/>
    <n v="51"/>
    <n v="4"/>
    <n v="266.14"/>
    <s v=""/>
    <n v="1"/>
    <s v=""/>
    <n v="76"/>
    <n v="0.5"/>
    <n v="7.8431372549019607E-2"/>
    <n v="266.14"/>
    <x v="0"/>
    <n v="0"/>
  </r>
  <r>
    <x v="9243"/>
    <n v="18"/>
    <s v="Female"/>
    <s v="Germany"/>
    <d v="2023-08-23T04:00:30"/>
    <x v="3"/>
    <n v="5"/>
    <n v="1"/>
    <n v="46"/>
    <n v="3"/>
    <n v="265.89999999999998"/>
    <s v=""/>
    <n v="1"/>
    <s v=""/>
    <n v="56"/>
    <n v="0.2"/>
    <n v="6.5217391304347797E-2"/>
    <n v="265.89999999999998"/>
    <x v="0"/>
    <n v="0"/>
  </r>
  <r>
    <x v="9244"/>
    <n v="29"/>
    <s v="Male"/>
    <s v="USA"/>
    <d v="2023-05-04T10:35:13"/>
    <x v="4"/>
    <n v="4"/>
    <n v="1"/>
    <n v="42"/>
    <n v="0"/>
    <n v="265.86"/>
    <s v=""/>
    <n v="1"/>
    <s v=""/>
    <n v="65"/>
    <n v="0.25"/>
    <n v="0"/>
    <n v="265.86"/>
    <x v="0"/>
    <n v="1"/>
  </r>
  <r>
    <x v="9245"/>
    <n v="18"/>
    <s v="Male"/>
    <s v="Canada"/>
    <d v="2024-06-10T00:12:43"/>
    <x v="4"/>
    <n v="3"/>
    <n v="1"/>
    <n v="41"/>
    <n v="2"/>
    <n v="265.36"/>
    <s v=""/>
    <n v="1"/>
    <s v=""/>
    <n v="35"/>
    <n v="0.33333333333333298"/>
    <n v="4.8780487804878002E-2"/>
    <n v="265.36"/>
    <x v="0"/>
    <n v="0"/>
  </r>
  <r>
    <x v="9246"/>
    <n v="40"/>
    <s v="Female"/>
    <s v="USA"/>
    <d v="2023-03-31T20:35:59"/>
    <x v="4"/>
    <n v="2"/>
    <n v="0"/>
    <n v="54"/>
    <n v="3"/>
    <n v="265.08"/>
    <s v=""/>
    <n v="1"/>
    <s v=""/>
    <n v="2"/>
    <n v="0"/>
    <n v="5.5555555555555497E-2"/>
    <n v="265.08"/>
    <x v="0"/>
    <n v="0"/>
  </r>
  <r>
    <x v="9247"/>
    <n v="27"/>
    <s v="Male"/>
    <s v="USA"/>
    <d v="2024-03-16T18:34:54"/>
    <x v="1"/>
    <n v="1"/>
    <n v="1"/>
    <n v="58"/>
    <n v="4"/>
    <n v="264.63"/>
    <s v=""/>
    <n v="1"/>
    <s v=""/>
    <n v="26"/>
    <n v="1"/>
    <n v="6.8965517241379296E-2"/>
    <n v="264.63"/>
    <x v="0"/>
    <n v="0"/>
  </r>
  <r>
    <x v="9248"/>
    <n v="28"/>
    <s v="Female"/>
    <s v="Canada"/>
    <d v="2023-05-23T13:03:54"/>
    <x v="1"/>
    <n v="3"/>
    <n v="1"/>
    <n v="44"/>
    <n v="2"/>
    <n v="264.62"/>
    <s v=""/>
    <n v="1"/>
    <s v=""/>
    <n v="17"/>
    <n v="0.33333333333333298"/>
    <n v="4.54545454545454E-2"/>
    <n v="264.62"/>
    <x v="0"/>
    <n v="1"/>
  </r>
  <r>
    <x v="9249"/>
    <n v="43"/>
    <s v="Female"/>
    <s v="Canada"/>
    <d v="2023-12-25T09:34:36"/>
    <x v="1"/>
    <n v="3"/>
    <n v="1"/>
    <n v="36"/>
    <n v="2"/>
    <n v="263.23"/>
    <s v=""/>
    <n v="1"/>
    <s v=""/>
    <n v="0"/>
    <n v="0.33333333333333298"/>
    <n v="5.5555555555555497E-2"/>
    <n v="263.23"/>
    <x v="0"/>
    <n v="0"/>
  </r>
  <r>
    <x v="9250"/>
    <n v="18"/>
    <s v="Female"/>
    <s v="Canada"/>
    <d v="2024-11-23T12:33:54"/>
    <x v="4"/>
    <n v="1"/>
    <n v="1"/>
    <n v="59"/>
    <n v="3"/>
    <n v="263.06"/>
    <s v=""/>
    <n v="1"/>
    <s v=""/>
    <n v="0"/>
    <n v="1"/>
    <n v="5.0847457627118599E-2"/>
    <n v="263.06"/>
    <x v="0"/>
    <n v="0"/>
  </r>
  <r>
    <x v="9251"/>
    <n v="18"/>
    <s v="Female"/>
    <s v="Canada"/>
    <d v="2024-06-15T16:00:12"/>
    <x v="2"/>
    <n v="2"/>
    <n v="1"/>
    <n v="51"/>
    <n v="4"/>
    <n v="262.64"/>
    <s v=""/>
    <n v="1"/>
    <s v=""/>
    <n v="0"/>
    <n v="0.5"/>
    <n v="7.8431372549019607E-2"/>
    <n v="262.64"/>
    <x v="0"/>
    <n v="0"/>
  </r>
  <r>
    <x v="9252"/>
    <n v="23"/>
    <s v="Male"/>
    <s v="France"/>
    <d v="2023-05-26T18:27:06"/>
    <x v="2"/>
    <n v="5"/>
    <n v="2"/>
    <n v="48"/>
    <n v="2"/>
    <n v="262.37"/>
    <s v=""/>
    <n v="1"/>
    <s v=""/>
    <n v="17"/>
    <n v="0.4"/>
    <n v="4.1666666666666602E-2"/>
    <n v="262.37"/>
    <x v="0"/>
    <n v="0"/>
  </r>
  <r>
    <x v="9253"/>
    <n v="46"/>
    <s v="Male"/>
    <s v="Canada"/>
    <d v="2024-08-25T07:12:17"/>
    <x v="2"/>
    <n v="9"/>
    <n v="3"/>
    <n v="52"/>
    <n v="3"/>
    <n v="262.18"/>
    <s v=""/>
    <n v="1"/>
    <s v=""/>
    <n v="54"/>
    <n v="0.33333333333333298"/>
    <n v="5.7692307692307598E-2"/>
    <n v="262.18"/>
    <x v="0"/>
    <n v="0"/>
  </r>
  <r>
    <x v="9254"/>
    <n v="35"/>
    <s v="Female"/>
    <s v="USA"/>
    <d v="2024-01-15T10:46:44"/>
    <x v="0"/>
    <n v="2"/>
    <n v="1"/>
    <n v="44"/>
    <n v="2"/>
    <n v="262.07"/>
    <s v=""/>
    <n v="1"/>
    <s v=""/>
    <n v="39"/>
    <n v="0.5"/>
    <n v="4.54545454545454E-2"/>
    <n v="262.07"/>
    <x v="0"/>
    <n v="0"/>
  </r>
  <r>
    <x v="9255"/>
    <n v="27"/>
    <s v="Female"/>
    <s v="UK"/>
    <d v="2023-03-22T04:26:25"/>
    <x v="4"/>
    <n v="2"/>
    <n v="0"/>
    <n v="62"/>
    <n v="0"/>
    <n v="262"/>
    <s v=""/>
    <n v="1"/>
    <s v=""/>
    <n v="24"/>
    <n v="0"/>
    <n v="0"/>
    <n v="262"/>
    <x v="0"/>
    <n v="0"/>
  </r>
  <r>
    <x v="9256"/>
    <n v="42"/>
    <s v="Female"/>
    <s v="UK"/>
    <d v="2023-03-30T00:47:46"/>
    <x v="2"/>
    <n v="4"/>
    <n v="0"/>
    <n v="61"/>
    <n v="4"/>
    <n v="261.95"/>
    <s v=""/>
    <n v="1"/>
    <s v=""/>
    <n v="79"/>
    <n v="0"/>
    <n v="6.5573770491803199E-2"/>
    <n v="261.95"/>
    <x v="0"/>
    <n v="1"/>
  </r>
  <r>
    <x v="9257"/>
    <n v="54"/>
    <s v="Male"/>
    <s v="Germany"/>
    <d v="2023-05-11T20:43:18"/>
    <x v="1"/>
    <n v="1"/>
    <n v="1"/>
    <n v="52"/>
    <n v="3"/>
    <n v="261.86"/>
    <s v=""/>
    <n v="1"/>
    <s v=""/>
    <n v="2"/>
    <n v="1"/>
    <n v="5.7692307692307598E-2"/>
    <n v="261.86"/>
    <x v="0"/>
    <n v="0"/>
  </r>
  <r>
    <x v="9258"/>
    <n v="43"/>
    <s v="Female"/>
    <s v="Australia"/>
    <d v="2023-02-28T14:05:50"/>
    <x v="2"/>
    <n v="5"/>
    <n v="2"/>
    <n v="54"/>
    <n v="2"/>
    <n v="261.39"/>
    <s v=""/>
    <n v="1"/>
    <s v=""/>
    <n v="43"/>
    <n v="0.4"/>
    <n v="3.7037037037037E-2"/>
    <n v="261.39"/>
    <x v="0"/>
    <n v="0"/>
  </r>
  <r>
    <x v="9259"/>
    <n v="33"/>
    <s v="Female"/>
    <s v="USA"/>
    <d v="2024-02-18T02:13:34"/>
    <x v="4"/>
    <n v="6"/>
    <n v="3"/>
    <n v="62"/>
    <n v="1"/>
    <n v="261.14999999999998"/>
    <s v=""/>
    <n v="1"/>
    <s v=""/>
    <n v="9"/>
    <n v="0.5"/>
    <n v="1.6129032258064498E-2"/>
    <n v="261.14999999999998"/>
    <x v="0"/>
    <n v="0"/>
  </r>
  <r>
    <x v="9260"/>
    <n v="18"/>
    <s v="Male"/>
    <s v="USA"/>
    <d v="2024-01-03T22:48:57"/>
    <x v="3"/>
    <n v="4"/>
    <n v="3"/>
    <n v="58"/>
    <n v="1"/>
    <n v="260.75"/>
    <s v=""/>
    <n v="1"/>
    <s v=""/>
    <n v="53"/>
    <n v="0.75"/>
    <n v="1.72413793103448E-2"/>
    <n v="260.75"/>
    <x v="0"/>
    <n v="0"/>
  </r>
  <r>
    <x v="9261"/>
    <n v="35"/>
    <s v="Male"/>
    <s v="USA"/>
    <d v="2024-12-24T00:05:10"/>
    <x v="1"/>
    <n v="3"/>
    <n v="3"/>
    <n v="69"/>
    <n v="7"/>
    <n v="260.55"/>
    <s v=""/>
    <n v="1"/>
    <s v=""/>
    <n v="0"/>
    <n v="1"/>
    <n v="0.101449275362318"/>
    <n v="260.55"/>
    <x v="0"/>
    <n v="0"/>
  </r>
  <r>
    <x v="9262"/>
    <n v="20"/>
    <s v="Female"/>
    <s v="UK"/>
    <d v="2024-04-05T08:44:27"/>
    <x v="2"/>
    <n v="6"/>
    <n v="1"/>
    <n v="50"/>
    <n v="5"/>
    <n v="260.26"/>
    <s v=""/>
    <n v="1"/>
    <s v=""/>
    <n v="26"/>
    <n v="0.16666666666666599"/>
    <n v="0.1"/>
    <n v="260.26"/>
    <x v="0"/>
    <n v="0"/>
  </r>
  <r>
    <x v="9263"/>
    <n v="54"/>
    <s v="Female"/>
    <s v="USA"/>
    <d v="2024-05-10T15:36:41"/>
    <x v="2"/>
    <n v="1"/>
    <n v="0"/>
    <n v="46"/>
    <n v="2"/>
    <n v="259.95"/>
    <s v=""/>
    <n v="1"/>
    <s v=""/>
    <n v="72"/>
    <n v="0"/>
    <n v="4.3478260869565202E-2"/>
    <n v="259.95"/>
    <x v="0"/>
    <n v="0"/>
  </r>
  <r>
    <x v="9264"/>
    <n v="22"/>
    <s v="Female"/>
    <s v="UK"/>
    <d v="2024-09-22T15:37:17"/>
    <x v="4"/>
    <n v="3"/>
    <n v="0"/>
    <n v="48"/>
    <n v="1"/>
    <n v="259.75"/>
    <s v=""/>
    <n v="1"/>
    <s v=""/>
    <n v="63"/>
    <n v="0"/>
    <n v="2.0833333333333301E-2"/>
    <n v="259.75"/>
    <x v="0"/>
    <n v="0"/>
  </r>
  <r>
    <x v="9265"/>
    <n v="35"/>
    <s v="Male"/>
    <s v="Canada"/>
    <d v="2023-05-26T00:55:48"/>
    <x v="0"/>
    <n v="3"/>
    <n v="1"/>
    <n v="54"/>
    <n v="1"/>
    <n v="259.62"/>
    <s v=""/>
    <n v="1"/>
    <s v=""/>
    <n v="11"/>
    <n v="0.33333333333333298"/>
    <n v="1.85185185185185E-2"/>
    <n v="259.62"/>
    <x v="0"/>
    <n v="0"/>
  </r>
  <r>
    <x v="9266"/>
    <n v="45"/>
    <s v="Female"/>
    <s v="USA"/>
    <d v="2024-02-27T15:27:55"/>
    <x v="2"/>
    <n v="1"/>
    <n v="0"/>
    <n v="47"/>
    <n v="1"/>
    <n v="259.32"/>
    <s v=""/>
    <n v="1"/>
    <s v=""/>
    <n v="86"/>
    <n v="0"/>
    <n v="2.1276595744680799E-2"/>
    <n v="259.32"/>
    <x v="0"/>
    <n v="0"/>
  </r>
  <r>
    <x v="9267"/>
    <n v="45"/>
    <s v="Female"/>
    <s v="USA"/>
    <d v="2023-11-24T13:17:42"/>
    <x v="3"/>
    <n v="1"/>
    <n v="0"/>
    <n v="43"/>
    <n v="1"/>
    <n v="259.14"/>
    <s v=""/>
    <n v="1"/>
    <s v=""/>
    <n v="183"/>
    <n v="0"/>
    <n v="2.3255813953488299E-2"/>
    <n v="259.14"/>
    <x v="0"/>
    <n v="1"/>
  </r>
  <r>
    <x v="9268"/>
    <n v="42"/>
    <s v="Female"/>
    <s v="Canada"/>
    <d v="2024-08-25T15:57:55"/>
    <x v="4"/>
    <n v="2"/>
    <n v="1"/>
    <n v="47"/>
    <n v="4"/>
    <n v="258.92"/>
    <s v=""/>
    <n v="1"/>
    <s v=""/>
    <n v="26"/>
    <n v="0.5"/>
    <n v="8.5106382978723402E-2"/>
    <n v="258.92"/>
    <x v="0"/>
    <n v="0"/>
  </r>
  <r>
    <x v="9269"/>
    <n v="18"/>
    <s v="Male"/>
    <s v="USA"/>
    <d v="2023-02-04T13:20:57"/>
    <x v="1"/>
    <n v="5"/>
    <n v="1"/>
    <n v="51"/>
    <n v="3"/>
    <n v="258.91000000000003"/>
    <s v=""/>
    <n v="1"/>
    <s v=""/>
    <n v="41"/>
    <n v="0.2"/>
    <n v="5.8823529411764698E-2"/>
    <n v="258.91000000000003"/>
    <x v="0"/>
    <n v="0"/>
  </r>
  <r>
    <x v="9270"/>
    <n v="21"/>
    <s v="Male"/>
    <s v="USA"/>
    <d v="2023-11-10T20:46:04"/>
    <x v="3"/>
    <n v="5"/>
    <n v="1"/>
    <n v="49"/>
    <n v="2"/>
    <n v="258.76"/>
    <s v=""/>
    <n v="1"/>
    <s v=""/>
    <n v="5"/>
    <n v="0.2"/>
    <n v="4.08163265306122E-2"/>
    <n v="258.76"/>
    <x v="0"/>
    <n v="0"/>
  </r>
  <r>
    <x v="9271"/>
    <n v="23"/>
    <s v="Male"/>
    <s v="Germany"/>
    <d v="2023-07-02T03:36:15"/>
    <x v="2"/>
    <n v="4"/>
    <n v="1"/>
    <n v="51"/>
    <n v="5"/>
    <n v="258.45999999999998"/>
    <s v=""/>
    <n v="1"/>
    <s v=""/>
    <n v="52"/>
    <n v="0.25"/>
    <n v="9.8039215686274495E-2"/>
    <n v="258.45999999999998"/>
    <x v="0"/>
    <n v="0"/>
  </r>
  <r>
    <x v="9272"/>
    <n v="31"/>
    <s v="Female"/>
    <s v="Canada"/>
    <d v="2024-05-28T02:39:58"/>
    <x v="2"/>
    <n v="3"/>
    <n v="1"/>
    <n v="45"/>
    <n v="2"/>
    <n v="258.02"/>
    <s v=""/>
    <n v="1"/>
    <s v=""/>
    <n v="48"/>
    <n v="0.33333333333333298"/>
    <n v="4.4444444444444398E-2"/>
    <n v="258.02"/>
    <x v="0"/>
    <n v="0"/>
  </r>
  <r>
    <x v="9273"/>
    <n v="23"/>
    <s v="Female"/>
    <s v="Canada"/>
    <d v="2023-11-23T06:37:57"/>
    <x v="4"/>
    <n v="1"/>
    <n v="0"/>
    <n v="49"/>
    <n v="3"/>
    <n v="257.76"/>
    <s v=""/>
    <n v="1"/>
    <s v=""/>
    <n v="6"/>
    <n v="0"/>
    <n v="6.1224489795918297E-2"/>
    <n v="257.76"/>
    <x v="0"/>
    <n v="0"/>
  </r>
  <r>
    <x v="9274"/>
    <n v="43"/>
    <s v="Male"/>
    <s v="Germany"/>
    <d v="2023-12-30T07:50:48"/>
    <x v="1"/>
    <n v="3"/>
    <n v="0"/>
    <n v="56"/>
    <n v="5"/>
    <n v="257.72000000000003"/>
    <s v=""/>
    <n v="1"/>
    <s v=""/>
    <n v="22"/>
    <n v="0"/>
    <n v="8.9285714285714204E-2"/>
    <n v="257.72000000000003"/>
    <x v="0"/>
    <n v="0"/>
  </r>
  <r>
    <x v="9275"/>
    <n v="38"/>
    <s v="Male"/>
    <s v="USA"/>
    <d v="2023-08-25T01:16:20"/>
    <x v="0"/>
    <n v="3"/>
    <n v="1"/>
    <n v="51"/>
    <n v="0"/>
    <n v="257.64999999999998"/>
    <s v=""/>
    <n v="1"/>
    <s v=""/>
    <n v="80"/>
    <n v="0.33333333333333298"/>
    <n v="0"/>
    <n v="257.64999999999998"/>
    <x v="0"/>
    <n v="0"/>
  </r>
  <r>
    <x v="9276"/>
    <n v="47"/>
    <s v="Female"/>
    <s v="USA"/>
    <d v="2023-08-07T09:50:13"/>
    <x v="3"/>
    <n v="1"/>
    <n v="0"/>
    <n v="67"/>
    <n v="3"/>
    <n v="257.35000000000002"/>
    <s v=""/>
    <n v="1"/>
    <s v=""/>
    <n v="21"/>
    <n v="0"/>
    <n v="4.4776119402985003E-2"/>
    <n v="257.35000000000002"/>
    <x v="0"/>
    <n v="0"/>
  </r>
  <r>
    <x v="9277"/>
    <n v="48"/>
    <s v="Female"/>
    <s v="Australia"/>
    <d v="2023-05-01T05:12:02"/>
    <x v="0"/>
    <n v="3"/>
    <n v="2"/>
    <n v="45"/>
    <n v="4"/>
    <n v="257.24"/>
    <s v=""/>
    <n v="1"/>
    <s v=""/>
    <n v="64"/>
    <n v="0.66666666666666596"/>
    <n v="8.8888888888888795E-2"/>
    <n v="257.24"/>
    <x v="0"/>
    <n v="0"/>
  </r>
  <r>
    <x v="9278"/>
    <n v="23"/>
    <s v="Female"/>
    <s v="France"/>
    <d v="2024-09-28T00:06:43"/>
    <x v="0"/>
    <n v="1"/>
    <n v="0"/>
    <n v="59"/>
    <n v="3"/>
    <n v="257.01"/>
    <s v=""/>
    <n v="1"/>
    <s v=""/>
    <n v="9"/>
    <n v="0"/>
    <n v="5.0847457627118599E-2"/>
    <n v="257.01"/>
    <x v="0"/>
    <n v="0"/>
  </r>
  <r>
    <x v="9279"/>
    <n v="18"/>
    <s v="Male"/>
    <s v="UK"/>
    <d v="2023-11-06T16:01:10"/>
    <x v="2"/>
    <n v="5"/>
    <n v="2"/>
    <n v="45"/>
    <n v="2"/>
    <n v="256.82"/>
    <s v=""/>
    <n v="1"/>
    <s v=""/>
    <n v="83"/>
    <n v="0.4"/>
    <n v="4.4444444444444398E-2"/>
    <n v="256.82"/>
    <x v="0"/>
    <n v="0"/>
  </r>
  <r>
    <x v="9280"/>
    <n v="34"/>
    <s v="Female"/>
    <s v="USA"/>
    <d v="2023-05-19T01:00:58"/>
    <x v="4"/>
    <n v="1"/>
    <n v="0"/>
    <n v="60"/>
    <n v="7"/>
    <n v="256.63"/>
    <s v=""/>
    <n v="1"/>
    <s v=""/>
    <n v="28"/>
    <n v="0"/>
    <n v="0.116666666666666"/>
    <n v="256.63"/>
    <x v="0"/>
    <n v="0"/>
  </r>
  <r>
    <x v="9281"/>
    <n v="43"/>
    <s v="Female"/>
    <s v="USA"/>
    <d v="2024-03-16T01:03:36"/>
    <x v="1"/>
    <n v="4"/>
    <n v="0"/>
    <n v="71"/>
    <n v="6"/>
    <n v="256.58"/>
    <s v=""/>
    <n v="1"/>
    <s v=""/>
    <n v="110"/>
    <n v="0"/>
    <n v="8.4507042253521097E-2"/>
    <n v="256.58"/>
    <x v="0"/>
    <n v="1"/>
  </r>
  <r>
    <x v="9282"/>
    <n v="38"/>
    <s v="Female"/>
    <s v="USA"/>
    <d v="2023-05-06T04:55:49"/>
    <x v="5"/>
    <n v="3"/>
    <n v="1"/>
    <n v="47"/>
    <n v="0"/>
    <n v="256.08999999999997"/>
    <s v=""/>
    <n v="1"/>
    <s v=""/>
    <n v="4"/>
    <n v="0.33333333333333298"/>
    <n v="0"/>
    <n v="256.08999999999997"/>
    <x v="0"/>
    <n v="0"/>
  </r>
  <r>
    <x v="9283"/>
    <n v="59"/>
    <s v="Other"/>
    <s v="Canada"/>
    <d v="2024-12-27T15:41:36"/>
    <x v="1"/>
    <n v="1"/>
    <n v="0"/>
    <n v="49"/>
    <n v="1"/>
    <n v="255.66"/>
    <s v=""/>
    <n v="1"/>
    <s v=""/>
    <n v="101"/>
    <n v="0"/>
    <n v="2.04081632653061E-2"/>
    <n v="255.66"/>
    <x v="0"/>
    <n v="1"/>
  </r>
  <r>
    <x v="9284"/>
    <n v="33"/>
    <s v="Male"/>
    <s v="USA"/>
    <d v="2024-08-11T01:32:10"/>
    <x v="2"/>
    <n v="5"/>
    <n v="0"/>
    <n v="41"/>
    <n v="1"/>
    <n v="255.28"/>
    <s v=""/>
    <n v="1"/>
    <s v=""/>
    <n v="14"/>
    <n v="0"/>
    <n v="2.4390243902439001E-2"/>
    <n v="255.28"/>
    <x v="0"/>
    <n v="0"/>
  </r>
  <r>
    <x v="9285"/>
    <n v="31"/>
    <s v="Female"/>
    <s v="Japan"/>
    <d v="2024-11-11T20:13:18"/>
    <x v="1"/>
    <n v="5"/>
    <n v="2"/>
    <n v="46"/>
    <n v="1"/>
    <n v="255.14"/>
    <s v=""/>
    <n v="1"/>
    <s v=""/>
    <n v="11"/>
    <n v="0.4"/>
    <n v="2.1739130434782601E-2"/>
    <n v="255.14"/>
    <x v="0"/>
    <n v="0"/>
  </r>
  <r>
    <x v="9286"/>
    <n v="51"/>
    <s v="Male"/>
    <s v="Germany"/>
    <d v="2023-04-10T20:03:35"/>
    <x v="3"/>
    <n v="4"/>
    <n v="3"/>
    <n v="44"/>
    <n v="2"/>
    <n v="254.56"/>
    <s v=""/>
    <n v="1"/>
    <s v=""/>
    <n v="1"/>
    <n v="0.75"/>
    <n v="4.54545454545454E-2"/>
    <n v="254.56"/>
    <x v="0"/>
    <n v="0"/>
  </r>
  <r>
    <x v="9287"/>
    <n v="34"/>
    <s v="Male"/>
    <s v="USA"/>
    <d v="2023-09-12T20:26:59"/>
    <x v="3"/>
    <n v="2"/>
    <n v="1"/>
    <n v="44"/>
    <n v="1"/>
    <n v="254.42"/>
    <s v=""/>
    <n v="1"/>
    <s v=""/>
    <n v="68"/>
    <n v="0.5"/>
    <n v="2.27272727272727E-2"/>
    <n v="254.42"/>
    <x v="0"/>
    <n v="1"/>
  </r>
  <r>
    <x v="9288"/>
    <n v="27"/>
    <s v="Male"/>
    <s v="France"/>
    <d v="2024-05-27T23:44:46"/>
    <x v="4"/>
    <n v="1"/>
    <n v="1"/>
    <n v="56"/>
    <n v="2"/>
    <n v="254.41"/>
    <s v=""/>
    <n v="1"/>
    <s v=""/>
    <n v="4"/>
    <n v="1"/>
    <n v="3.5714285714285698E-2"/>
    <n v="254.41"/>
    <x v="0"/>
    <n v="0"/>
  </r>
  <r>
    <x v="9289"/>
    <n v="43"/>
    <s v="Female"/>
    <s v="USA"/>
    <d v="2024-10-23T10:26:34"/>
    <x v="3"/>
    <n v="2"/>
    <n v="0"/>
    <n v="59"/>
    <n v="4"/>
    <n v="254.21"/>
    <s v=""/>
    <n v="1"/>
    <s v=""/>
    <n v="1"/>
    <n v="0"/>
    <n v="6.7796610169491497E-2"/>
    <n v="254.21"/>
    <x v="0"/>
    <n v="0"/>
  </r>
  <r>
    <x v="9290"/>
    <n v="40"/>
    <s v="Female"/>
    <s v="USA"/>
    <d v="2023-04-10T03:59:54"/>
    <x v="4"/>
    <n v="4"/>
    <n v="0"/>
    <n v="62"/>
    <n v="0"/>
    <n v="253.54"/>
    <s v=""/>
    <n v="1"/>
    <s v=""/>
    <n v="24"/>
    <n v="0"/>
    <n v="0"/>
    <n v="253.54"/>
    <x v="0"/>
    <n v="0"/>
  </r>
  <r>
    <x v="9291"/>
    <n v="33"/>
    <s v="Male"/>
    <s v="USA"/>
    <d v="2024-03-11T21:46:19"/>
    <x v="3"/>
    <n v="5"/>
    <n v="2"/>
    <n v="48"/>
    <n v="2"/>
    <n v="253.45"/>
    <s v=""/>
    <n v="1"/>
    <s v=""/>
    <n v="143"/>
    <n v="0.4"/>
    <n v="4.1666666666666602E-2"/>
    <n v="253.45"/>
    <x v="0"/>
    <n v="1"/>
  </r>
  <r>
    <x v="9292"/>
    <n v="51"/>
    <s v="Male"/>
    <s v="USA"/>
    <d v="2023-12-11T05:22:06"/>
    <x v="1"/>
    <n v="4"/>
    <n v="3"/>
    <n v="52"/>
    <n v="3"/>
    <n v="253.16"/>
    <s v=""/>
    <n v="1"/>
    <s v=""/>
    <n v="6"/>
    <n v="0.75"/>
    <n v="5.7692307692307598E-2"/>
    <n v="253.16"/>
    <x v="0"/>
    <n v="0"/>
  </r>
  <r>
    <x v="9293"/>
    <n v="41"/>
    <s v="Female"/>
    <s v="USA"/>
    <d v="2024-02-09T07:58:07"/>
    <x v="3"/>
    <n v="1"/>
    <n v="0"/>
    <n v="54"/>
    <n v="6"/>
    <n v="253.12"/>
    <s v=""/>
    <n v="1"/>
    <s v=""/>
    <n v="4"/>
    <n v="0"/>
    <n v="0.11111111111111099"/>
    <n v="253.12"/>
    <x v="0"/>
    <n v="0"/>
  </r>
  <r>
    <x v="9294"/>
    <n v="33"/>
    <s v="Female"/>
    <s v="Germany"/>
    <d v="2024-02-19T00:07:41"/>
    <x v="2"/>
    <n v="3"/>
    <n v="1"/>
    <n v="49"/>
    <n v="1"/>
    <n v="252.7"/>
    <s v=""/>
    <n v="1"/>
    <s v=""/>
    <n v="11"/>
    <n v="0.33333333333333298"/>
    <n v="2.04081632653061E-2"/>
    <n v="252.7"/>
    <x v="0"/>
    <n v="0"/>
  </r>
  <r>
    <x v="9295"/>
    <n v="22"/>
    <s v="Female"/>
    <s v="France"/>
    <d v="2024-06-20T23:02:02"/>
    <x v="1"/>
    <n v="2"/>
    <n v="1"/>
    <n v="59"/>
    <n v="3"/>
    <n v="252.49"/>
    <s v=""/>
    <n v="1"/>
    <s v=""/>
    <n v="29"/>
    <n v="0.5"/>
    <n v="5.0847457627118599E-2"/>
    <n v="252.49"/>
    <x v="0"/>
    <n v="0"/>
  </r>
  <r>
    <x v="9296"/>
    <n v="43"/>
    <s v="Female"/>
    <s v="France"/>
    <d v="2023-02-07T12:53:42"/>
    <x v="1"/>
    <n v="6"/>
    <n v="0"/>
    <n v="57"/>
    <n v="2"/>
    <n v="252.46"/>
    <s v=""/>
    <n v="1"/>
    <s v=""/>
    <n v="7"/>
    <n v="0"/>
    <n v="3.5087719298245598E-2"/>
    <n v="252.46"/>
    <x v="0"/>
    <n v="0"/>
  </r>
  <r>
    <x v="9297"/>
    <n v="18"/>
    <s v="Female"/>
    <s v="Japan"/>
    <d v="2024-06-18T18:28:10"/>
    <x v="3"/>
    <n v="1"/>
    <n v="1"/>
    <n v="47"/>
    <n v="2"/>
    <n v="252.11"/>
    <s v=""/>
    <n v="1"/>
    <s v=""/>
    <n v="41"/>
    <n v="1"/>
    <n v="4.2553191489361701E-2"/>
    <n v="252.11"/>
    <x v="0"/>
    <n v="0"/>
  </r>
  <r>
    <x v="9298"/>
    <n v="43"/>
    <s v="Male"/>
    <s v="Canada"/>
    <d v="2024-04-04T04:59:54"/>
    <x v="1"/>
    <n v="3"/>
    <n v="3"/>
    <n v="39"/>
    <n v="1"/>
    <n v="252.02"/>
    <s v=""/>
    <n v="1"/>
    <s v=""/>
    <n v="60"/>
    <n v="1"/>
    <n v="2.5641025641025599E-2"/>
    <n v="252.02"/>
    <x v="0"/>
    <n v="0"/>
  </r>
  <r>
    <x v="9299"/>
    <n v="25"/>
    <s v="Female"/>
    <s v="USA"/>
    <d v="2023-07-15T01:09:00"/>
    <x v="1"/>
    <n v="4"/>
    <n v="2"/>
    <n v="51"/>
    <n v="5"/>
    <n v="251.98"/>
    <s v=""/>
    <n v="1"/>
    <s v=""/>
    <n v="6"/>
    <n v="0.5"/>
    <n v="9.8039215686274495E-2"/>
    <n v="251.98"/>
    <x v="0"/>
    <n v="0"/>
  </r>
  <r>
    <x v="9300"/>
    <n v="39"/>
    <s v="Female"/>
    <s v="Canada"/>
    <d v="2023-04-11T15:02:29"/>
    <x v="2"/>
    <n v="1"/>
    <n v="0"/>
    <n v="43"/>
    <n v="0"/>
    <n v="251.6"/>
    <s v=""/>
    <n v="1"/>
    <s v=""/>
    <n v="14"/>
    <n v="0"/>
    <n v="0"/>
    <n v="251.6"/>
    <x v="0"/>
    <n v="0"/>
  </r>
  <r>
    <x v="9301"/>
    <n v="41"/>
    <s v="Male"/>
    <s v="USA"/>
    <d v="2023-09-21T20:32:52"/>
    <x v="1"/>
    <n v="3"/>
    <n v="0"/>
    <n v="57"/>
    <n v="2"/>
    <n v="251.4"/>
    <s v=""/>
    <n v="1"/>
    <s v=""/>
    <n v="41"/>
    <n v="0"/>
    <n v="3.5087719298245598E-2"/>
    <n v="251.4"/>
    <x v="0"/>
    <n v="0"/>
  </r>
  <r>
    <x v="9302"/>
    <n v="27"/>
    <s v="Female"/>
    <s v="USA"/>
    <d v="2023-02-16T17:22:24"/>
    <x v="2"/>
    <n v="3"/>
    <n v="2"/>
    <n v="49"/>
    <n v="1"/>
    <n v="251.37"/>
    <s v=""/>
    <n v="1"/>
    <s v=""/>
    <n v="13"/>
    <n v="0.66666666666666596"/>
    <n v="2.04081632653061E-2"/>
    <n v="251.37"/>
    <x v="0"/>
    <n v="0"/>
  </r>
  <r>
    <x v="9303"/>
    <n v="43"/>
    <s v="Female"/>
    <s v="USA"/>
    <d v="2024-07-07T00:30:22"/>
    <x v="3"/>
    <n v="3"/>
    <n v="0"/>
    <n v="62"/>
    <n v="2"/>
    <n v="250.67"/>
    <s v=""/>
    <n v="1"/>
    <s v=""/>
    <n v="94"/>
    <n v="0"/>
    <n v="3.2258064516128997E-2"/>
    <n v="250.67"/>
    <x v="0"/>
    <n v="0"/>
  </r>
  <r>
    <x v="9304"/>
    <n v="53"/>
    <s v="Male"/>
    <s v="Canada"/>
    <d v="2023-07-19T20:29:59"/>
    <x v="5"/>
    <n v="0"/>
    <n v="0"/>
    <n v="48"/>
    <n v="0"/>
    <n v="249.85"/>
    <s v=""/>
    <n v="1"/>
    <s v=""/>
    <n v="5"/>
    <n v="0"/>
    <n v="0"/>
    <n v="249.85"/>
    <x v="0"/>
    <n v="0"/>
  </r>
  <r>
    <x v="9305"/>
    <n v="32"/>
    <s v="Male"/>
    <s v="Canada"/>
    <d v="2023-12-03T07:33:09"/>
    <x v="3"/>
    <n v="2"/>
    <n v="0"/>
    <n v="59"/>
    <n v="5"/>
    <n v="249.48"/>
    <s v=""/>
    <n v="1"/>
    <s v=""/>
    <n v="7"/>
    <n v="0"/>
    <n v="8.4745762711864403E-2"/>
    <n v="249.48"/>
    <x v="0"/>
    <n v="1"/>
  </r>
  <r>
    <x v="9306"/>
    <n v="34"/>
    <s v="Female"/>
    <s v="USA"/>
    <d v="2024-12-09T05:16:35"/>
    <x v="2"/>
    <n v="2"/>
    <n v="0"/>
    <n v="39"/>
    <n v="2"/>
    <n v="249.35"/>
    <s v=""/>
    <n v="1"/>
    <s v=""/>
    <n v="28"/>
    <n v="0"/>
    <n v="5.1282051282051197E-2"/>
    <n v="249.35"/>
    <x v="0"/>
    <n v="0"/>
  </r>
  <r>
    <x v="9307"/>
    <n v="22"/>
    <s v="Male"/>
    <s v="France"/>
    <d v="2024-09-11T18:15:34"/>
    <x v="1"/>
    <n v="2"/>
    <n v="0"/>
    <n v="46"/>
    <n v="4"/>
    <n v="248.35"/>
    <s v=""/>
    <n v="1"/>
    <s v=""/>
    <n v="5"/>
    <n v="0"/>
    <n v="8.6956521739130405E-2"/>
    <n v="248.35"/>
    <x v="0"/>
    <n v="0"/>
  </r>
  <r>
    <x v="9308"/>
    <n v="42"/>
    <s v="Female"/>
    <s v="UK"/>
    <d v="2023-10-22T00:46:05"/>
    <x v="3"/>
    <n v="0"/>
    <n v="0"/>
    <n v="50"/>
    <n v="3"/>
    <n v="248.23"/>
    <s v=""/>
    <n v="1"/>
    <s v=""/>
    <n v="0"/>
    <n v="0"/>
    <n v="0.06"/>
    <n v="248.23"/>
    <x v="0"/>
    <n v="0"/>
  </r>
  <r>
    <x v="9309"/>
    <n v="28"/>
    <s v="Male"/>
    <s v="France"/>
    <d v="2023-08-22T01:43:34"/>
    <x v="2"/>
    <n v="1"/>
    <n v="0"/>
    <n v="48"/>
    <n v="0"/>
    <n v="248.1"/>
    <s v=""/>
    <n v="1"/>
    <s v=""/>
    <n v="14"/>
    <n v="0"/>
    <n v="0"/>
    <n v="248.1"/>
    <x v="0"/>
    <n v="0"/>
  </r>
  <r>
    <x v="9310"/>
    <n v="41"/>
    <s v="Male"/>
    <s v="USA"/>
    <d v="2023-10-28T05:42:02"/>
    <x v="4"/>
    <n v="6"/>
    <n v="1"/>
    <n v="40"/>
    <n v="4"/>
    <n v="247.47"/>
    <s v=""/>
    <n v="1"/>
    <s v=""/>
    <n v="19"/>
    <n v="0.16666666666666599"/>
    <n v="0.1"/>
    <n v="247.47"/>
    <x v="0"/>
    <n v="1"/>
  </r>
  <r>
    <x v="9311"/>
    <n v="29"/>
    <s v="Female"/>
    <s v="USA"/>
    <d v="2023-02-05T22:55:55"/>
    <x v="2"/>
    <n v="0"/>
    <n v="0"/>
    <n v="61"/>
    <n v="6"/>
    <n v="247.3"/>
    <s v=""/>
    <n v="1"/>
    <s v=""/>
    <n v="2"/>
    <n v="0"/>
    <n v="9.8360655737704902E-2"/>
    <n v="247.3"/>
    <x v="0"/>
    <n v="0"/>
  </r>
  <r>
    <x v="9312"/>
    <n v="55"/>
    <s v="Female"/>
    <s v="USA"/>
    <d v="2024-02-22T01:08:03"/>
    <x v="4"/>
    <n v="4"/>
    <n v="2"/>
    <n v="55"/>
    <n v="4"/>
    <n v="247.04"/>
    <s v=""/>
    <n v="1"/>
    <s v=""/>
    <n v="1"/>
    <n v="0.5"/>
    <n v="7.2727272727272696E-2"/>
    <n v="247.04"/>
    <x v="0"/>
    <n v="0"/>
  </r>
  <r>
    <x v="9313"/>
    <n v="18"/>
    <s v="Female"/>
    <s v="Japan"/>
    <d v="2024-06-22T23:13:05"/>
    <x v="0"/>
    <n v="2"/>
    <n v="0"/>
    <n v="38"/>
    <n v="2"/>
    <n v="247.01"/>
    <s v=""/>
    <n v="1"/>
    <s v=""/>
    <n v="17"/>
    <n v="0"/>
    <n v="5.2631578947368397E-2"/>
    <n v="247.01"/>
    <x v="0"/>
    <n v="0"/>
  </r>
  <r>
    <x v="9314"/>
    <n v="25"/>
    <s v="Female"/>
    <s v="USA"/>
    <d v="2024-10-21T14:38:21"/>
    <x v="0"/>
    <n v="6"/>
    <n v="1"/>
    <n v="55"/>
    <n v="2"/>
    <n v="246.6"/>
    <s v=""/>
    <n v="1"/>
    <s v=""/>
    <n v="27"/>
    <n v="0.16666666666666599"/>
    <n v="3.6363636363636299E-2"/>
    <n v="246.6"/>
    <x v="0"/>
    <n v="0"/>
  </r>
  <r>
    <x v="9315"/>
    <n v="25"/>
    <s v="Male"/>
    <s v="Japan"/>
    <d v="2024-12-28T20:53:45"/>
    <x v="3"/>
    <n v="2"/>
    <n v="1"/>
    <n v="59"/>
    <n v="4"/>
    <n v="246.57"/>
    <s v=""/>
    <n v="1"/>
    <s v=""/>
    <n v="10"/>
    <n v="0.5"/>
    <n v="6.7796610169491497E-2"/>
    <n v="246.57"/>
    <x v="0"/>
    <n v="0"/>
  </r>
  <r>
    <x v="9316"/>
    <n v="35"/>
    <s v="Female"/>
    <s v="France"/>
    <d v="2023-05-31T02:07:13"/>
    <x v="2"/>
    <n v="5"/>
    <n v="2"/>
    <n v="54"/>
    <n v="5"/>
    <n v="246.45"/>
    <s v=""/>
    <n v="1"/>
    <s v=""/>
    <n v="9"/>
    <n v="0.4"/>
    <n v="9.2592592592592504E-2"/>
    <n v="246.45"/>
    <x v="0"/>
    <n v="0"/>
  </r>
  <r>
    <x v="9317"/>
    <n v="43"/>
    <s v="Female"/>
    <s v="USA"/>
    <d v="2023-10-22T13:54:33"/>
    <x v="3"/>
    <n v="0"/>
    <n v="0"/>
    <n v="44"/>
    <n v="0"/>
    <n v="246.39"/>
    <s v=""/>
    <n v="1"/>
    <s v=""/>
    <n v="4"/>
    <n v="0"/>
    <n v="0"/>
    <n v="246.39"/>
    <x v="0"/>
    <n v="0"/>
  </r>
  <r>
    <x v="9318"/>
    <n v="41"/>
    <s v="Female"/>
    <s v="Australia"/>
    <d v="2023-09-18T23:55:19"/>
    <x v="3"/>
    <n v="1"/>
    <n v="0"/>
    <n v="42"/>
    <n v="2"/>
    <n v="246.37"/>
    <s v=""/>
    <n v="1"/>
    <s v=""/>
    <n v="3"/>
    <n v="0"/>
    <n v="4.7619047619047603E-2"/>
    <n v="246.37"/>
    <x v="0"/>
    <n v="0"/>
  </r>
  <r>
    <x v="9319"/>
    <n v="61"/>
    <s v="Female"/>
    <s v="USA"/>
    <d v="2023-04-18T10:34:30"/>
    <x v="2"/>
    <n v="2"/>
    <n v="1"/>
    <n v="55"/>
    <n v="3"/>
    <n v="246.23"/>
    <s v=""/>
    <n v="1"/>
    <s v=""/>
    <n v="30"/>
    <n v="0.5"/>
    <n v="5.4545454545454501E-2"/>
    <n v="246.23"/>
    <x v="0"/>
    <n v="0"/>
  </r>
  <r>
    <x v="9320"/>
    <n v="36"/>
    <s v="Male"/>
    <s v="Canada"/>
    <d v="2024-09-17T07:07:50"/>
    <x v="3"/>
    <n v="1"/>
    <n v="0"/>
    <n v="50"/>
    <n v="3"/>
    <n v="246"/>
    <s v=""/>
    <n v="1"/>
    <s v=""/>
    <n v="11"/>
    <n v="0"/>
    <n v="0.06"/>
    <n v="246"/>
    <x v="0"/>
    <n v="0"/>
  </r>
  <r>
    <x v="9321"/>
    <n v="33"/>
    <s v="Male"/>
    <s v="UK"/>
    <d v="2023-04-05T07:11:19"/>
    <x v="1"/>
    <n v="6"/>
    <n v="2"/>
    <n v="43"/>
    <n v="2"/>
    <n v="245.89"/>
    <s v=""/>
    <n v="1"/>
    <s v=""/>
    <n v="2"/>
    <n v="0.33333333333333298"/>
    <n v="4.6511627906976702E-2"/>
    <n v="245.89"/>
    <x v="0"/>
    <n v="0"/>
  </r>
  <r>
    <x v="9322"/>
    <n v="22"/>
    <s v="Male"/>
    <s v="Germany"/>
    <d v="2023-12-14T10:45:18"/>
    <x v="4"/>
    <n v="2"/>
    <n v="2"/>
    <n v="58"/>
    <n v="2"/>
    <n v="245.77"/>
    <s v=""/>
    <n v="1"/>
    <s v=""/>
    <n v="35"/>
    <n v="1"/>
    <n v="3.4482758620689599E-2"/>
    <n v="245.77"/>
    <x v="0"/>
    <n v="0"/>
  </r>
  <r>
    <x v="9323"/>
    <n v="33"/>
    <s v="Female"/>
    <s v="USA"/>
    <d v="2023-01-21T09:08:27"/>
    <x v="3"/>
    <n v="2"/>
    <n v="1"/>
    <n v="45"/>
    <n v="4"/>
    <n v="245.06"/>
    <s v=""/>
    <n v="1"/>
    <s v=""/>
    <n v="206"/>
    <n v="0.5"/>
    <n v="8.8888888888888795E-2"/>
    <n v="245.06"/>
    <x v="0"/>
    <n v="1"/>
  </r>
  <r>
    <x v="9324"/>
    <n v="31"/>
    <s v="Male"/>
    <s v="UK"/>
    <d v="2024-06-01T10:20:06"/>
    <x v="1"/>
    <n v="1"/>
    <n v="0"/>
    <n v="48"/>
    <n v="2"/>
    <n v="244.96"/>
    <s v=""/>
    <n v="1"/>
    <s v=""/>
    <n v="37"/>
    <n v="0"/>
    <n v="4.1666666666666602E-2"/>
    <n v="244.96"/>
    <x v="0"/>
    <n v="0"/>
  </r>
  <r>
    <x v="9325"/>
    <n v="42"/>
    <s v="Male"/>
    <s v="USA"/>
    <d v="2024-07-15T14:23:00"/>
    <x v="1"/>
    <n v="1"/>
    <n v="0"/>
    <n v="44"/>
    <n v="4"/>
    <n v="244.42"/>
    <s v=""/>
    <n v="1"/>
    <s v=""/>
    <n v="19"/>
    <n v="0"/>
    <n v="9.0909090909090898E-2"/>
    <n v="244.42"/>
    <x v="0"/>
    <n v="0"/>
  </r>
  <r>
    <x v="9326"/>
    <n v="22"/>
    <s v="Female"/>
    <s v="USA"/>
    <d v="2023-04-27T22:21:14"/>
    <x v="2"/>
    <n v="3"/>
    <n v="0"/>
    <n v="46"/>
    <n v="0"/>
    <n v="244.38"/>
    <s v=""/>
    <n v="1"/>
    <s v=""/>
    <n v="29"/>
    <n v="0"/>
    <n v="0"/>
    <n v="244.38"/>
    <x v="0"/>
    <n v="0"/>
  </r>
  <r>
    <x v="9327"/>
    <n v="58"/>
    <s v="Male"/>
    <s v="France"/>
    <d v="2024-08-02T05:49:07"/>
    <x v="4"/>
    <n v="4"/>
    <n v="0"/>
    <n v="39"/>
    <n v="2"/>
    <n v="244.14"/>
    <s v=""/>
    <n v="1"/>
    <s v=""/>
    <n v="17"/>
    <n v="0"/>
    <n v="5.1282051282051197E-2"/>
    <n v="244.14"/>
    <x v="0"/>
    <n v="0"/>
  </r>
  <r>
    <x v="9328"/>
    <n v="22"/>
    <s v="Female"/>
    <s v="USA"/>
    <d v="2023-07-13T02:25:34"/>
    <x v="3"/>
    <n v="4"/>
    <n v="4"/>
    <n v="38"/>
    <n v="2"/>
    <n v="244.12"/>
    <s v=""/>
    <n v="1"/>
    <s v=""/>
    <n v="93"/>
    <n v="1"/>
    <n v="5.2631578947368397E-2"/>
    <n v="244.12"/>
    <x v="0"/>
    <n v="0"/>
  </r>
  <r>
    <x v="9329"/>
    <n v="36"/>
    <s v="Female"/>
    <s v="USA"/>
    <d v="2024-12-19T23:43:05"/>
    <x v="3"/>
    <n v="3"/>
    <n v="2"/>
    <n v="42"/>
    <n v="1"/>
    <n v="243.94"/>
    <s v=""/>
    <n v="1"/>
    <s v=""/>
    <n v="25"/>
    <n v="0.66666666666666596"/>
    <n v="2.3809523809523801E-2"/>
    <n v="243.94"/>
    <x v="0"/>
    <n v="0"/>
  </r>
  <r>
    <x v="9330"/>
    <n v="36"/>
    <s v="Female"/>
    <s v="France"/>
    <d v="2023-09-11T00:38:46"/>
    <x v="1"/>
    <n v="3"/>
    <n v="0"/>
    <n v="48"/>
    <n v="0"/>
    <n v="243.53"/>
    <s v=""/>
    <n v="1"/>
    <s v=""/>
    <n v="34"/>
    <n v="0"/>
    <n v="0"/>
    <n v="243.53"/>
    <x v="0"/>
    <n v="0"/>
  </r>
  <r>
    <x v="9331"/>
    <n v="24"/>
    <s v="Female"/>
    <s v="USA"/>
    <d v="2023-07-19T00:03:29"/>
    <x v="4"/>
    <n v="2"/>
    <n v="0"/>
    <n v="61"/>
    <n v="3"/>
    <n v="242.77"/>
    <s v=""/>
    <n v="1"/>
    <s v=""/>
    <n v="5"/>
    <n v="0"/>
    <n v="4.9180327868852403E-2"/>
    <n v="242.77"/>
    <x v="0"/>
    <n v="0"/>
  </r>
  <r>
    <x v="9332"/>
    <n v="33"/>
    <s v="Male"/>
    <s v="UK"/>
    <d v="2023-08-13T10:23:20"/>
    <x v="1"/>
    <n v="4"/>
    <n v="1"/>
    <n v="45"/>
    <n v="3"/>
    <n v="242.73"/>
    <s v=""/>
    <n v="1"/>
    <s v=""/>
    <n v="55"/>
    <n v="0.25"/>
    <n v="6.6666666666666596E-2"/>
    <n v="242.73"/>
    <x v="0"/>
    <n v="0"/>
  </r>
  <r>
    <x v="9333"/>
    <n v="18"/>
    <s v="Male"/>
    <s v="Canada"/>
    <d v="2024-12-01T10:22:51"/>
    <x v="5"/>
    <n v="1"/>
    <n v="1"/>
    <n v="56"/>
    <n v="2"/>
    <n v="242.55"/>
    <s v=""/>
    <n v="1"/>
    <s v=""/>
    <n v="18"/>
    <n v="1"/>
    <n v="3.5714285714285698E-2"/>
    <n v="242.55"/>
    <x v="0"/>
    <n v="0"/>
  </r>
  <r>
    <x v="9334"/>
    <n v="23"/>
    <s v="Male"/>
    <s v="Germany"/>
    <d v="2024-07-13T02:31:06"/>
    <x v="2"/>
    <n v="2"/>
    <n v="2"/>
    <n v="42"/>
    <n v="2"/>
    <n v="242.15"/>
    <s v=""/>
    <n v="1"/>
    <s v=""/>
    <n v="12"/>
    <n v="1"/>
    <n v="4.7619047619047603E-2"/>
    <n v="242.15"/>
    <x v="0"/>
    <n v="0"/>
  </r>
  <r>
    <x v="9335"/>
    <n v="60"/>
    <s v="Male"/>
    <s v="Germany"/>
    <d v="2023-08-06T19:14:08"/>
    <x v="0"/>
    <n v="2"/>
    <n v="0"/>
    <n v="51"/>
    <n v="1"/>
    <n v="242.13"/>
    <s v=""/>
    <n v="1"/>
    <s v=""/>
    <n v="12"/>
    <n v="0"/>
    <n v="1.9607843137254902E-2"/>
    <n v="242.13"/>
    <x v="0"/>
    <n v="0"/>
  </r>
  <r>
    <x v="9336"/>
    <n v="18"/>
    <s v="Female"/>
    <s v="USA"/>
    <d v="2023-03-06T16:06:34"/>
    <x v="2"/>
    <n v="3"/>
    <n v="1"/>
    <n v="42"/>
    <n v="0"/>
    <n v="242.12"/>
    <s v=""/>
    <n v="1"/>
    <s v=""/>
    <n v="93"/>
    <n v="0.33333333333333298"/>
    <n v="0"/>
    <n v="242.12"/>
    <x v="0"/>
    <n v="1"/>
  </r>
  <r>
    <x v="9337"/>
    <n v="39"/>
    <s v="Female"/>
    <s v="Japan"/>
    <d v="2024-10-29T09:32:05"/>
    <x v="3"/>
    <n v="0"/>
    <n v="0"/>
    <n v="43"/>
    <n v="0"/>
    <n v="242.11"/>
    <s v=""/>
    <n v="1"/>
    <s v=""/>
    <n v="10"/>
    <n v="0"/>
    <n v="0"/>
    <n v="242.11"/>
    <x v="0"/>
    <n v="0"/>
  </r>
  <r>
    <x v="9338"/>
    <n v="27"/>
    <s v="Male"/>
    <s v="USA"/>
    <d v="2024-12-08T08:50:05"/>
    <x v="2"/>
    <n v="4"/>
    <n v="2"/>
    <n v="59"/>
    <n v="5"/>
    <n v="241.9"/>
    <s v=""/>
    <n v="1"/>
    <s v=""/>
    <n v="55"/>
    <n v="0.5"/>
    <n v="8.4745762711864403E-2"/>
    <n v="241.9"/>
    <x v="0"/>
    <n v="0"/>
  </r>
  <r>
    <x v="9339"/>
    <n v="43"/>
    <s v="Male"/>
    <s v="USA"/>
    <d v="2024-04-21T10:12:46"/>
    <x v="4"/>
    <n v="3"/>
    <n v="1"/>
    <n v="37"/>
    <n v="0"/>
    <n v="241.1"/>
    <s v=""/>
    <n v="1"/>
    <s v=""/>
    <n v="9"/>
    <n v="0.33333333333333298"/>
    <n v="0"/>
    <n v="241.1"/>
    <x v="0"/>
    <n v="0"/>
  </r>
  <r>
    <x v="9340"/>
    <n v="42"/>
    <s v="Female"/>
    <s v="UK"/>
    <d v="2024-04-06T19:47:01"/>
    <x v="5"/>
    <n v="3"/>
    <n v="0"/>
    <n v="43"/>
    <n v="3"/>
    <n v="240.84"/>
    <s v=""/>
    <n v="1"/>
    <s v=""/>
    <n v="62"/>
    <n v="0"/>
    <n v="6.9767441860465101E-2"/>
    <n v="240.84"/>
    <x v="0"/>
    <n v="0"/>
  </r>
  <r>
    <x v="9341"/>
    <n v="28"/>
    <s v="Male"/>
    <s v="Australia"/>
    <d v="2023-02-10T08:03:38"/>
    <x v="0"/>
    <n v="8"/>
    <n v="1"/>
    <n v="64"/>
    <n v="5"/>
    <n v="240.67"/>
    <s v=""/>
    <n v="1"/>
    <s v=""/>
    <n v="65"/>
    <n v="0.125"/>
    <n v="7.8125E-2"/>
    <n v="240.67"/>
    <x v="0"/>
    <n v="1"/>
  </r>
  <r>
    <x v="9342"/>
    <n v="43"/>
    <s v="Female"/>
    <s v="USA"/>
    <d v="2024-03-10T23:52:12"/>
    <x v="1"/>
    <n v="5"/>
    <n v="2"/>
    <n v="43"/>
    <n v="2"/>
    <n v="240.05"/>
    <s v=""/>
    <n v="1"/>
    <s v=""/>
    <n v="53"/>
    <n v="0.4"/>
    <n v="4.6511627906976702E-2"/>
    <n v="240.05"/>
    <x v="0"/>
    <n v="0"/>
  </r>
  <r>
    <x v="9343"/>
    <n v="44"/>
    <s v="Male"/>
    <s v="USA"/>
    <d v="2024-08-02T18:57:34"/>
    <x v="1"/>
    <n v="5"/>
    <n v="4"/>
    <n v="41"/>
    <n v="1"/>
    <n v="239.99"/>
    <s v=""/>
    <n v="1"/>
    <s v=""/>
    <n v="1"/>
    <n v="0.8"/>
    <n v="2.4390243902439001E-2"/>
    <n v="239.99"/>
    <x v="0"/>
    <n v="1"/>
  </r>
  <r>
    <x v="9344"/>
    <n v="59"/>
    <s v="Male"/>
    <s v="Canada"/>
    <d v="2023-09-24T06:57:09"/>
    <x v="2"/>
    <n v="5"/>
    <n v="3"/>
    <n v="56"/>
    <n v="6"/>
    <n v="239.95"/>
    <s v=""/>
    <n v="1"/>
    <s v=""/>
    <n v="53"/>
    <n v="0.6"/>
    <n v="0.107142857142857"/>
    <n v="239.95"/>
    <x v="0"/>
    <n v="0"/>
  </r>
  <r>
    <x v="9345"/>
    <n v="25"/>
    <s v="Female"/>
    <s v="France"/>
    <d v="2023-01-28T16:21:19"/>
    <x v="4"/>
    <n v="3"/>
    <n v="1"/>
    <n v="46"/>
    <n v="1"/>
    <n v="238.72"/>
    <s v=""/>
    <n v="1"/>
    <s v=""/>
    <n v="35"/>
    <n v="0.33333333333333298"/>
    <n v="2.1739130434782601E-2"/>
    <n v="238.72"/>
    <x v="0"/>
    <n v="0"/>
  </r>
  <r>
    <x v="9346"/>
    <n v="48"/>
    <s v="Female"/>
    <s v="UK"/>
    <d v="2024-07-02T02:14:10"/>
    <x v="5"/>
    <n v="5"/>
    <n v="3"/>
    <n v="61"/>
    <n v="4"/>
    <n v="238.49"/>
    <s v=""/>
    <n v="1"/>
    <s v=""/>
    <n v="41"/>
    <n v="0.6"/>
    <n v="6.5573770491803199E-2"/>
    <n v="238.49"/>
    <x v="0"/>
    <n v="0"/>
  </r>
  <r>
    <x v="9347"/>
    <n v="41"/>
    <s v="Male"/>
    <s v="USA"/>
    <d v="2024-12-09T09:39:24"/>
    <x v="5"/>
    <n v="3"/>
    <n v="1"/>
    <n v="50"/>
    <n v="3"/>
    <n v="238.21"/>
    <s v=""/>
    <n v="1"/>
    <s v=""/>
    <n v="160"/>
    <n v="0.33333333333333298"/>
    <n v="0.06"/>
    <n v="238.21"/>
    <x v="0"/>
    <n v="0"/>
  </r>
  <r>
    <x v="9348"/>
    <n v="47"/>
    <s v="Male"/>
    <s v="Germany"/>
    <d v="2024-09-09T19:32:08"/>
    <x v="5"/>
    <n v="3"/>
    <n v="1"/>
    <n v="52"/>
    <n v="4"/>
    <n v="238.15"/>
    <s v=""/>
    <n v="1"/>
    <s v=""/>
    <n v="24"/>
    <n v="0.33333333333333298"/>
    <n v="7.69230769230769E-2"/>
    <n v="238.15"/>
    <x v="0"/>
    <n v="0"/>
  </r>
  <r>
    <x v="9349"/>
    <n v="32"/>
    <s v="Female"/>
    <s v="Canada"/>
    <d v="2024-02-20T09:42:39"/>
    <x v="2"/>
    <n v="2"/>
    <n v="0"/>
    <n v="55"/>
    <n v="2"/>
    <n v="236.37"/>
    <s v=""/>
    <n v="1"/>
    <s v=""/>
    <n v="6"/>
    <n v="0"/>
    <n v="3.6363636363636299E-2"/>
    <n v="236.37"/>
    <x v="0"/>
    <n v="0"/>
  </r>
  <r>
    <x v="9350"/>
    <n v="34"/>
    <s v="Female"/>
    <s v="USA"/>
    <d v="2024-12-15T05:49:43"/>
    <x v="4"/>
    <n v="5"/>
    <n v="1"/>
    <n v="59"/>
    <n v="2"/>
    <n v="236.16"/>
    <s v=""/>
    <n v="1"/>
    <s v=""/>
    <n v="0"/>
    <n v="0.2"/>
    <n v="3.38983050847457E-2"/>
    <n v="236.16"/>
    <x v="0"/>
    <n v="0"/>
  </r>
  <r>
    <x v="9351"/>
    <n v="32"/>
    <s v="Female"/>
    <s v="Canada"/>
    <d v="2024-05-22T07:57:17"/>
    <x v="2"/>
    <n v="4"/>
    <n v="3"/>
    <n v="45"/>
    <n v="0"/>
    <n v="236.08"/>
    <s v=""/>
    <n v="1"/>
    <s v=""/>
    <n v="1"/>
    <n v="0.75"/>
    <n v="0"/>
    <n v="236.08"/>
    <x v="0"/>
    <n v="0"/>
  </r>
  <r>
    <x v="9352"/>
    <n v="19"/>
    <s v="Female"/>
    <s v="Canada"/>
    <d v="2023-11-01T11:54:32"/>
    <x v="1"/>
    <n v="2"/>
    <n v="0"/>
    <n v="53"/>
    <n v="3"/>
    <n v="235.7"/>
    <s v=""/>
    <n v="1"/>
    <s v=""/>
    <n v="29"/>
    <n v="0"/>
    <n v="5.6603773584905599E-2"/>
    <n v="235.7"/>
    <x v="0"/>
    <n v="0"/>
  </r>
  <r>
    <x v="9353"/>
    <n v="35"/>
    <s v="Female"/>
    <s v="Germany"/>
    <d v="2024-07-15T15:50:36"/>
    <x v="1"/>
    <n v="2"/>
    <n v="2"/>
    <n v="55"/>
    <n v="1"/>
    <n v="235.61"/>
    <s v=""/>
    <n v="1"/>
    <s v=""/>
    <n v="12"/>
    <n v="1"/>
    <n v="1.8181818181818101E-2"/>
    <n v="235.61"/>
    <x v="0"/>
    <n v="0"/>
  </r>
  <r>
    <x v="9354"/>
    <n v="18"/>
    <s v="Male"/>
    <s v="UK"/>
    <d v="2023-10-23T23:29:31"/>
    <x v="0"/>
    <n v="2"/>
    <n v="0"/>
    <n v="61"/>
    <n v="0"/>
    <n v="235.51"/>
    <s v=""/>
    <n v="1"/>
    <s v=""/>
    <n v="78"/>
    <n v="0"/>
    <n v="0"/>
    <n v="235.51"/>
    <x v="0"/>
    <n v="0"/>
  </r>
  <r>
    <x v="9355"/>
    <n v="18"/>
    <s v="Female"/>
    <s v="USA"/>
    <d v="2023-10-25T20:45:21"/>
    <x v="1"/>
    <n v="5"/>
    <n v="1"/>
    <n v="52"/>
    <n v="0"/>
    <n v="235.15"/>
    <s v=""/>
    <n v="1"/>
    <s v=""/>
    <n v="12"/>
    <n v="0.2"/>
    <n v="0"/>
    <n v="235.15"/>
    <x v="0"/>
    <n v="1"/>
  </r>
  <r>
    <x v="9356"/>
    <n v="37"/>
    <s v="Female"/>
    <s v="Canada"/>
    <d v="2023-06-19T16:16:46"/>
    <x v="4"/>
    <n v="3"/>
    <n v="0"/>
    <n v="44"/>
    <n v="2"/>
    <n v="234.53"/>
    <s v=""/>
    <n v="1"/>
    <s v=""/>
    <n v="26"/>
    <n v="0"/>
    <n v="4.54545454545454E-2"/>
    <n v="234.53"/>
    <x v="0"/>
    <n v="0"/>
  </r>
  <r>
    <x v="9357"/>
    <n v="28"/>
    <s v="Female"/>
    <s v="Germany"/>
    <d v="2023-01-01T21:54:07"/>
    <x v="3"/>
    <n v="6"/>
    <n v="1"/>
    <n v="56"/>
    <n v="4"/>
    <n v="234.31"/>
    <s v=""/>
    <n v="1"/>
    <s v=""/>
    <n v="73"/>
    <n v="0.16666666666666599"/>
    <n v="7.1428571428571397E-2"/>
    <n v="234.31"/>
    <x v="0"/>
    <n v="0"/>
  </r>
  <r>
    <x v="9358"/>
    <n v="39"/>
    <s v="Female"/>
    <s v="USA"/>
    <d v="2023-06-15T02:46:13"/>
    <x v="3"/>
    <n v="1"/>
    <n v="0"/>
    <n v="50"/>
    <n v="3"/>
    <n v="234.2"/>
    <s v=""/>
    <n v="1"/>
    <s v=""/>
    <n v="4"/>
    <n v="0"/>
    <n v="0.06"/>
    <n v="234.2"/>
    <x v="0"/>
    <n v="0"/>
  </r>
  <r>
    <x v="9359"/>
    <n v="19"/>
    <s v="Female"/>
    <s v="USA"/>
    <d v="2024-07-07T09:16:00"/>
    <x v="2"/>
    <n v="4"/>
    <n v="0"/>
    <n v="54"/>
    <n v="1"/>
    <n v="233.47"/>
    <s v=""/>
    <n v="1"/>
    <s v=""/>
    <n v="27"/>
    <n v="0"/>
    <n v="1.85185185185185E-2"/>
    <n v="233.47"/>
    <x v="0"/>
    <n v="0"/>
  </r>
  <r>
    <x v="9360"/>
    <n v="23"/>
    <s v="Female"/>
    <s v="UK"/>
    <d v="2023-05-03T11:13:30"/>
    <x v="1"/>
    <n v="0"/>
    <n v="0"/>
    <n v="54"/>
    <n v="2"/>
    <n v="233.27"/>
    <s v=""/>
    <n v="1"/>
    <s v=""/>
    <n v="5"/>
    <n v="0"/>
    <n v="3.7037037037037E-2"/>
    <n v="233.27"/>
    <x v="0"/>
    <n v="0"/>
  </r>
  <r>
    <x v="9361"/>
    <n v="55"/>
    <s v="Male"/>
    <s v="Germany"/>
    <d v="2024-07-26T20:30:21"/>
    <x v="4"/>
    <n v="2"/>
    <n v="0"/>
    <n v="44"/>
    <n v="1"/>
    <n v="233.19"/>
    <s v=""/>
    <n v="1"/>
    <s v=""/>
    <n v="10"/>
    <n v="0"/>
    <n v="2.27272727272727E-2"/>
    <n v="233.19"/>
    <x v="0"/>
    <n v="0"/>
  </r>
  <r>
    <x v="9362"/>
    <n v="28"/>
    <s v="Male"/>
    <s v="Canada"/>
    <d v="2023-03-29T23:20:09"/>
    <x v="1"/>
    <n v="5"/>
    <n v="2"/>
    <n v="51"/>
    <n v="2"/>
    <n v="232.79"/>
    <s v=""/>
    <n v="1"/>
    <s v=""/>
    <n v="51"/>
    <n v="0.4"/>
    <n v="3.9215686274509803E-2"/>
    <n v="232.79"/>
    <x v="0"/>
    <n v="0"/>
  </r>
  <r>
    <x v="9363"/>
    <n v="38"/>
    <s v="Male"/>
    <s v="USA"/>
    <d v="2023-10-29T09:26:34"/>
    <x v="2"/>
    <n v="2"/>
    <n v="0"/>
    <n v="56"/>
    <n v="3"/>
    <n v="232.63"/>
    <s v=""/>
    <n v="1"/>
    <s v=""/>
    <n v="54"/>
    <n v="0"/>
    <n v="5.3571428571428499E-2"/>
    <n v="232.63"/>
    <x v="0"/>
    <n v="0"/>
  </r>
  <r>
    <x v="9364"/>
    <n v="30"/>
    <s v="Female"/>
    <s v="Australia"/>
    <d v="2024-04-09T14:56:57"/>
    <x v="1"/>
    <n v="2"/>
    <n v="2"/>
    <n v="38"/>
    <n v="5"/>
    <n v="232.38"/>
    <s v=""/>
    <n v="1"/>
    <s v=""/>
    <n v="4"/>
    <n v="1"/>
    <n v="0.13157894736842099"/>
    <n v="232.38"/>
    <x v="0"/>
    <n v="1"/>
  </r>
  <r>
    <x v="9365"/>
    <n v="35"/>
    <s v="Male"/>
    <s v="USA"/>
    <d v="2024-12-18T22:53:45"/>
    <x v="2"/>
    <n v="4"/>
    <n v="1"/>
    <n v="54"/>
    <n v="1"/>
    <n v="232.3"/>
    <s v=""/>
    <n v="1"/>
    <s v=""/>
    <n v="5"/>
    <n v="0.25"/>
    <n v="1.85185185185185E-2"/>
    <n v="232.3"/>
    <x v="0"/>
    <n v="1"/>
  </r>
  <r>
    <x v="9366"/>
    <n v="50"/>
    <s v="Male"/>
    <s v="UK"/>
    <d v="2024-02-06T05:30:09"/>
    <x v="2"/>
    <n v="2"/>
    <n v="1"/>
    <n v="45"/>
    <n v="3"/>
    <n v="231.32"/>
    <s v=""/>
    <n v="1"/>
    <s v=""/>
    <n v="17"/>
    <n v="0.5"/>
    <n v="6.6666666666666596E-2"/>
    <n v="231.32"/>
    <x v="0"/>
    <n v="0"/>
  </r>
  <r>
    <x v="9367"/>
    <n v="41"/>
    <s v="Female"/>
    <s v="UK"/>
    <d v="2024-09-28T23:28:26"/>
    <x v="4"/>
    <n v="2"/>
    <n v="0"/>
    <n v="45"/>
    <n v="6"/>
    <n v="230.86"/>
    <s v=""/>
    <n v="1"/>
    <s v=""/>
    <n v="6"/>
    <n v="0"/>
    <n v="0.133333333333333"/>
    <n v="230.86"/>
    <x v="0"/>
    <n v="0"/>
  </r>
  <r>
    <x v="9368"/>
    <n v="35"/>
    <s v="Male"/>
    <s v="Canada"/>
    <d v="2024-12-11T01:04:48"/>
    <x v="2"/>
    <n v="4"/>
    <n v="2"/>
    <n v="53"/>
    <n v="5"/>
    <n v="229.82"/>
    <s v=""/>
    <n v="1"/>
    <s v=""/>
    <n v="44"/>
    <n v="0.5"/>
    <n v="9.4339622641509399E-2"/>
    <n v="229.82"/>
    <x v="0"/>
    <n v="0"/>
  </r>
  <r>
    <x v="9369"/>
    <n v="25"/>
    <s v="Male"/>
    <s v="USA"/>
    <d v="2023-06-20T18:33:42"/>
    <x v="2"/>
    <n v="2"/>
    <n v="0"/>
    <n v="66"/>
    <n v="4"/>
    <n v="228.99"/>
    <s v=""/>
    <n v="1"/>
    <s v=""/>
    <n v="17"/>
    <n v="0"/>
    <n v="6.0606060606060601E-2"/>
    <n v="228.99"/>
    <x v="0"/>
    <n v="0"/>
  </r>
  <r>
    <x v="9370"/>
    <n v="32"/>
    <s v="Female"/>
    <s v="Germany"/>
    <d v="2023-06-18T22:45:28"/>
    <x v="1"/>
    <n v="6"/>
    <n v="2"/>
    <n v="42"/>
    <n v="0"/>
    <n v="228.9"/>
    <s v=""/>
    <n v="1"/>
    <s v=""/>
    <n v="32"/>
    <n v="0.33333333333333298"/>
    <n v="0"/>
    <n v="228.9"/>
    <x v="0"/>
    <n v="0"/>
  </r>
  <r>
    <x v="9371"/>
    <n v="52"/>
    <s v="Male"/>
    <s v="USA"/>
    <d v="2023-09-16T23:44:17"/>
    <x v="2"/>
    <n v="5"/>
    <n v="1"/>
    <n v="40"/>
    <n v="3"/>
    <n v="228.6"/>
    <s v=""/>
    <n v="1"/>
    <s v=""/>
    <n v="5"/>
    <n v="0.2"/>
    <n v="7.4999999999999997E-2"/>
    <n v="228.6"/>
    <x v="0"/>
    <n v="0"/>
  </r>
  <r>
    <x v="9372"/>
    <n v="43"/>
    <s v="Female"/>
    <s v="USA"/>
    <d v="2023-07-10T02:52:49"/>
    <x v="1"/>
    <n v="2"/>
    <n v="0"/>
    <n v="49"/>
    <n v="1"/>
    <n v="228.59"/>
    <s v=""/>
    <n v="1"/>
    <s v=""/>
    <n v="55"/>
    <n v="0"/>
    <n v="2.04081632653061E-2"/>
    <n v="228.59"/>
    <x v="0"/>
    <n v="0"/>
  </r>
  <r>
    <x v="9373"/>
    <n v="36"/>
    <s v="Female"/>
    <s v="France"/>
    <d v="2024-05-19T02:34:06"/>
    <x v="0"/>
    <n v="5"/>
    <n v="2"/>
    <n v="47"/>
    <n v="1"/>
    <n v="228.49"/>
    <s v=""/>
    <n v="1"/>
    <s v=""/>
    <n v="18"/>
    <n v="0.4"/>
    <n v="2.1276595744680799E-2"/>
    <n v="228.49"/>
    <x v="0"/>
    <n v="0"/>
  </r>
  <r>
    <x v="9374"/>
    <n v="20"/>
    <s v="Female"/>
    <s v="USA"/>
    <d v="2024-11-10T16:28:46"/>
    <x v="2"/>
    <n v="2"/>
    <n v="0"/>
    <n v="40"/>
    <n v="2"/>
    <n v="228.46"/>
    <s v=""/>
    <n v="1"/>
    <s v=""/>
    <n v="33"/>
    <n v="0"/>
    <n v="0.05"/>
    <n v="228.46"/>
    <x v="0"/>
    <n v="0"/>
  </r>
  <r>
    <x v="9375"/>
    <n v="33"/>
    <s v="Male"/>
    <s v="Canada"/>
    <d v="2023-08-27T05:50:11"/>
    <x v="5"/>
    <n v="5"/>
    <n v="2"/>
    <n v="59"/>
    <n v="6"/>
    <n v="228.36"/>
    <s v=""/>
    <n v="1"/>
    <s v=""/>
    <n v="25"/>
    <n v="0.4"/>
    <n v="0.101694915254237"/>
    <n v="228.36"/>
    <x v="0"/>
    <n v="0"/>
  </r>
  <r>
    <x v="9376"/>
    <n v="18"/>
    <s v="Male"/>
    <s v="Canada"/>
    <d v="2024-07-17T08:43:36"/>
    <x v="4"/>
    <n v="4"/>
    <n v="1"/>
    <n v="48"/>
    <n v="2"/>
    <n v="228.2"/>
    <s v=""/>
    <n v="1"/>
    <s v=""/>
    <n v="11"/>
    <n v="0.25"/>
    <n v="4.1666666666666602E-2"/>
    <n v="228.2"/>
    <x v="0"/>
    <n v="0"/>
  </r>
  <r>
    <x v="9377"/>
    <n v="41"/>
    <s v="Female"/>
    <s v="Japan"/>
    <d v="2023-11-10T10:32:49"/>
    <x v="3"/>
    <n v="3"/>
    <n v="1"/>
    <n v="44"/>
    <n v="1"/>
    <n v="228.11"/>
    <s v=""/>
    <n v="1"/>
    <s v=""/>
    <n v="36"/>
    <n v="0.33333333333333298"/>
    <n v="2.27272727272727E-2"/>
    <n v="228.11"/>
    <x v="0"/>
    <n v="0"/>
  </r>
  <r>
    <x v="9378"/>
    <n v="24"/>
    <s v="Female"/>
    <s v="USA"/>
    <d v="2024-04-14T00:04:41"/>
    <x v="4"/>
    <n v="5"/>
    <n v="3"/>
    <n v="47"/>
    <n v="2"/>
    <n v="228.11"/>
    <s v=""/>
    <n v="1"/>
    <s v=""/>
    <n v="36"/>
    <n v="0.6"/>
    <n v="4.2553191489361701E-2"/>
    <n v="228.11"/>
    <x v="0"/>
    <n v="0"/>
  </r>
  <r>
    <x v="9379"/>
    <n v="49"/>
    <s v="Male"/>
    <s v="UK"/>
    <d v="2023-03-30T02:15:22"/>
    <x v="1"/>
    <n v="4"/>
    <n v="1"/>
    <n v="47"/>
    <n v="3"/>
    <n v="227.99"/>
    <s v=""/>
    <n v="1"/>
    <s v=""/>
    <n v="50"/>
    <n v="0.25"/>
    <n v="6.3829787234042507E-2"/>
    <n v="227.99"/>
    <x v="0"/>
    <n v="0"/>
  </r>
  <r>
    <x v="9380"/>
    <n v="33"/>
    <s v="Female"/>
    <s v="Japan"/>
    <d v="2024-04-06T22:42:14"/>
    <x v="1"/>
    <n v="4"/>
    <n v="1"/>
    <n v="55"/>
    <n v="6"/>
    <n v="227.95"/>
    <s v=""/>
    <n v="1"/>
    <s v=""/>
    <n v="20"/>
    <n v="0.25"/>
    <n v="0.109090909090909"/>
    <n v="227.95"/>
    <x v="0"/>
    <n v="0"/>
  </r>
  <r>
    <x v="9381"/>
    <n v="18"/>
    <s v="Male"/>
    <s v="Australia"/>
    <d v="2024-09-11T08:02:19"/>
    <x v="2"/>
    <n v="3"/>
    <n v="1"/>
    <n v="53"/>
    <n v="1"/>
    <n v="227.57"/>
    <s v=""/>
    <n v="1"/>
    <s v=""/>
    <n v="21"/>
    <n v="0.33333333333333298"/>
    <n v="1.8867924528301799E-2"/>
    <n v="227.57"/>
    <x v="0"/>
    <n v="0"/>
  </r>
  <r>
    <x v="9382"/>
    <n v="20"/>
    <s v="Female"/>
    <s v="Canada"/>
    <d v="2023-11-25T12:39:25"/>
    <x v="5"/>
    <n v="3"/>
    <n v="1"/>
    <n v="57"/>
    <n v="1"/>
    <n v="227.46"/>
    <s v=""/>
    <n v="1"/>
    <s v=""/>
    <n v="47"/>
    <n v="0.33333333333333298"/>
    <n v="1.7543859649122799E-2"/>
    <n v="227.46"/>
    <x v="0"/>
    <n v="0"/>
  </r>
  <r>
    <x v="9383"/>
    <n v="42"/>
    <s v="Female"/>
    <s v="Australia"/>
    <d v="2024-06-19T13:27:04"/>
    <x v="0"/>
    <n v="3"/>
    <n v="1"/>
    <n v="54"/>
    <n v="0"/>
    <n v="227.22"/>
    <s v=""/>
    <n v="1"/>
    <s v=""/>
    <n v="5"/>
    <n v="0.33333333333333298"/>
    <n v="0"/>
    <n v="227.22"/>
    <x v="0"/>
    <n v="0"/>
  </r>
  <r>
    <x v="9384"/>
    <n v="40"/>
    <s v="Female"/>
    <s v="USA"/>
    <d v="2024-10-01T06:57:31"/>
    <x v="1"/>
    <n v="4"/>
    <n v="0"/>
    <n v="54"/>
    <n v="1"/>
    <n v="227.05"/>
    <s v=""/>
    <n v="1"/>
    <s v=""/>
    <n v="55"/>
    <n v="0"/>
    <n v="1.85185185185185E-2"/>
    <n v="227.05"/>
    <x v="0"/>
    <n v="0"/>
  </r>
  <r>
    <x v="9385"/>
    <n v="19"/>
    <s v="Female"/>
    <s v="UK"/>
    <d v="2024-09-26T11:36:32"/>
    <x v="2"/>
    <n v="2"/>
    <n v="2"/>
    <n v="50"/>
    <n v="2"/>
    <n v="227.02"/>
    <s v=""/>
    <n v="1"/>
    <s v=""/>
    <n v="12"/>
    <n v="1"/>
    <n v="0.04"/>
    <n v="227.02"/>
    <x v="0"/>
    <n v="0"/>
  </r>
  <r>
    <x v="9386"/>
    <n v="49"/>
    <s v="Female"/>
    <s v="USA"/>
    <d v="2023-02-10T18:16:53"/>
    <x v="3"/>
    <n v="2"/>
    <n v="0"/>
    <n v="44"/>
    <n v="5"/>
    <n v="226.82"/>
    <s v=""/>
    <n v="1"/>
    <s v=""/>
    <n v="19"/>
    <n v="0"/>
    <n v="0.11363636363636299"/>
    <n v="226.82"/>
    <x v="0"/>
    <n v="0"/>
  </r>
  <r>
    <x v="9387"/>
    <n v="25"/>
    <s v="Male"/>
    <s v="USA"/>
    <d v="2023-02-06T20:50:01"/>
    <x v="3"/>
    <n v="4"/>
    <n v="2"/>
    <n v="51"/>
    <n v="5"/>
    <n v="226.76"/>
    <s v=""/>
    <n v="1"/>
    <s v=""/>
    <n v="8"/>
    <n v="0.5"/>
    <n v="9.8039215686274495E-2"/>
    <n v="226.76"/>
    <x v="0"/>
    <n v="0"/>
  </r>
  <r>
    <x v="9388"/>
    <n v="53"/>
    <s v="Female"/>
    <s v="USA"/>
    <d v="2023-09-08T04:01:13"/>
    <x v="3"/>
    <n v="6"/>
    <n v="0"/>
    <n v="45"/>
    <n v="0"/>
    <n v="226.74"/>
    <s v=""/>
    <n v="1"/>
    <s v=""/>
    <n v="5"/>
    <n v="0"/>
    <n v="0"/>
    <n v="226.74"/>
    <x v="0"/>
    <n v="0"/>
  </r>
  <r>
    <x v="9389"/>
    <n v="40"/>
    <s v="Male"/>
    <s v="Australia"/>
    <d v="2024-09-27T09:30:39"/>
    <x v="1"/>
    <n v="4"/>
    <n v="1"/>
    <n v="49"/>
    <n v="6"/>
    <n v="226.5"/>
    <s v=""/>
    <n v="1"/>
    <s v=""/>
    <n v="20"/>
    <n v="0.25"/>
    <n v="0.122448979591836"/>
    <n v="226.5"/>
    <x v="0"/>
    <n v="0"/>
  </r>
  <r>
    <x v="9390"/>
    <n v="34"/>
    <s v="Female"/>
    <s v="USA"/>
    <d v="2024-02-01T17:27:12"/>
    <x v="3"/>
    <n v="1"/>
    <n v="0"/>
    <n v="47"/>
    <n v="2"/>
    <n v="226.22"/>
    <s v=""/>
    <n v="1"/>
    <s v=""/>
    <n v="2"/>
    <n v="0"/>
    <n v="4.2553191489361701E-2"/>
    <n v="226.22"/>
    <x v="0"/>
    <n v="0"/>
  </r>
  <r>
    <x v="9391"/>
    <n v="70"/>
    <s v="Male"/>
    <s v="Canada"/>
    <d v="2024-11-28T10:50:06"/>
    <x v="3"/>
    <n v="3"/>
    <n v="0"/>
    <n v="50"/>
    <n v="1"/>
    <n v="226.22"/>
    <s v=""/>
    <n v="1"/>
    <s v=""/>
    <n v="22"/>
    <n v="0"/>
    <n v="0.02"/>
    <n v="226.22"/>
    <x v="0"/>
    <n v="0"/>
  </r>
  <r>
    <x v="9392"/>
    <n v="32"/>
    <s v="Other"/>
    <s v="Australia"/>
    <d v="2023-02-17T06:30:52"/>
    <x v="0"/>
    <n v="1"/>
    <n v="0"/>
    <n v="48"/>
    <n v="1"/>
    <n v="225.87"/>
    <s v=""/>
    <n v="1"/>
    <s v=""/>
    <n v="25"/>
    <n v="0"/>
    <n v="2.0833333333333301E-2"/>
    <n v="225.87"/>
    <x v="0"/>
    <n v="0"/>
  </r>
  <r>
    <x v="9393"/>
    <n v="36"/>
    <s v="Male"/>
    <s v="USA"/>
    <d v="2023-07-30T14:56:28"/>
    <x v="2"/>
    <n v="1"/>
    <n v="0"/>
    <n v="43"/>
    <n v="4"/>
    <n v="225.48"/>
    <s v=""/>
    <n v="1"/>
    <s v=""/>
    <n v="17"/>
    <n v="0"/>
    <n v="9.3023255813953404E-2"/>
    <n v="225.48"/>
    <x v="0"/>
    <n v="0"/>
  </r>
  <r>
    <x v="9394"/>
    <n v="18"/>
    <s v="Female"/>
    <s v="USA"/>
    <d v="2024-07-05T22:13:26"/>
    <x v="2"/>
    <n v="4"/>
    <n v="1"/>
    <n v="43"/>
    <n v="3"/>
    <n v="225.36"/>
    <s v=""/>
    <n v="1"/>
    <s v=""/>
    <n v="7"/>
    <n v="0.25"/>
    <n v="6.9767441860465101E-2"/>
    <n v="225.36"/>
    <x v="0"/>
    <n v="0"/>
  </r>
  <r>
    <x v="9395"/>
    <n v="32"/>
    <s v="Male"/>
    <s v="USA"/>
    <d v="2023-12-19T22:09:57"/>
    <x v="3"/>
    <n v="2"/>
    <n v="1"/>
    <n v="52"/>
    <n v="0"/>
    <n v="224.93"/>
    <s v=""/>
    <n v="1"/>
    <s v=""/>
    <n v="0"/>
    <n v="0.5"/>
    <n v="0"/>
    <n v="224.93"/>
    <x v="0"/>
    <n v="0"/>
  </r>
  <r>
    <x v="9396"/>
    <n v="35"/>
    <s v="Male"/>
    <s v="USA"/>
    <d v="2024-08-14T17:08:36"/>
    <x v="3"/>
    <n v="3"/>
    <n v="2"/>
    <n v="56"/>
    <n v="6"/>
    <n v="224.65"/>
    <s v=""/>
    <n v="1"/>
    <s v=""/>
    <n v="3"/>
    <n v="0.66666666666666596"/>
    <n v="0.107142857142857"/>
    <n v="224.65"/>
    <x v="0"/>
    <n v="1"/>
  </r>
  <r>
    <x v="9397"/>
    <n v="51"/>
    <s v="Female"/>
    <s v="Canada"/>
    <d v="2024-07-08T18:50:58"/>
    <x v="4"/>
    <n v="4"/>
    <n v="1"/>
    <n v="49"/>
    <n v="3"/>
    <n v="224.59"/>
    <s v=""/>
    <n v="1"/>
    <s v=""/>
    <n v="21"/>
    <n v="0.25"/>
    <n v="6.1224489795918297E-2"/>
    <n v="224.59"/>
    <x v="0"/>
    <n v="1"/>
  </r>
  <r>
    <x v="9398"/>
    <n v="37"/>
    <s v="Female"/>
    <s v="UK"/>
    <d v="2024-04-21T14:35:36"/>
    <x v="2"/>
    <n v="6"/>
    <n v="1"/>
    <n v="48"/>
    <n v="1"/>
    <n v="224.47"/>
    <s v=""/>
    <n v="1"/>
    <s v=""/>
    <n v="55"/>
    <n v="0.16666666666666599"/>
    <n v="2.0833333333333301E-2"/>
    <n v="224.47"/>
    <x v="0"/>
    <n v="0"/>
  </r>
  <r>
    <x v="9399"/>
    <n v="31"/>
    <s v="Male"/>
    <s v="France"/>
    <d v="2023-03-19T10:44:06"/>
    <x v="2"/>
    <n v="2"/>
    <n v="0"/>
    <n v="54"/>
    <n v="4"/>
    <n v="223.45"/>
    <s v=""/>
    <n v="1"/>
    <s v=""/>
    <n v="15"/>
    <n v="0"/>
    <n v="7.4074074074074001E-2"/>
    <n v="223.45"/>
    <x v="0"/>
    <n v="0"/>
  </r>
  <r>
    <x v="9400"/>
    <n v="23"/>
    <s v="Male"/>
    <s v="USA"/>
    <d v="2024-09-22T12:42:04"/>
    <x v="1"/>
    <n v="6"/>
    <n v="0"/>
    <n v="48"/>
    <n v="0"/>
    <n v="223.12"/>
    <s v=""/>
    <n v="1"/>
    <s v=""/>
    <n v="2"/>
    <n v="0"/>
    <n v="0"/>
    <n v="223.12"/>
    <x v="0"/>
    <n v="0"/>
  </r>
  <r>
    <x v="9401"/>
    <n v="40"/>
    <s v="Male"/>
    <s v="USA"/>
    <d v="2023-02-22T03:19:27"/>
    <x v="3"/>
    <n v="3"/>
    <n v="2"/>
    <n v="45"/>
    <n v="2"/>
    <n v="221.75"/>
    <s v=""/>
    <n v="1"/>
    <s v=""/>
    <n v="69"/>
    <n v="0.66666666666666596"/>
    <n v="4.4444444444444398E-2"/>
    <n v="221.75"/>
    <x v="0"/>
    <n v="0"/>
  </r>
  <r>
    <x v="9402"/>
    <n v="18"/>
    <s v="Male"/>
    <s v="Canada"/>
    <d v="2024-06-02T14:04:38"/>
    <x v="5"/>
    <n v="4"/>
    <n v="1"/>
    <n v="53"/>
    <n v="2"/>
    <n v="221.69"/>
    <s v=""/>
    <n v="1"/>
    <s v=""/>
    <n v="16"/>
    <n v="0.25"/>
    <n v="3.7735849056603703E-2"/>
    <n v="221.69"/>
    <x v="0"/>
    <n v="1"/>
  </r>
  <r>
    <x v="9403"/>
    <n v="24"/>
    <s v="Female"/>
    <s v="USA"/>
    <d v="2024-10-07T00:12:36"/>
    <x v="2"/>
    <n v="3"/>
    <n v="2"/>
    <n v="54"/>
    <n v="2"/>
    <n v="220.49"/>
    <s v=""/>
    <n v="1"/>
    <s v=""/>
    <n v="10"/>
    <n v="0.66666666666666596"/>
    <n v="3.7037037037037E-2"/>
    <n v="220.49"/>
    <x v="0"/>
    <n v="0"/>
  </r>
  <r>
    <x v="9404"/>
    <n v="32"/>
    <s v="Female"/>
    <s v="UK"/>
    <d v="2024-02-14T06:14:19"/>
    <x v="0"/>
    <n v="2"/>
    <n v="1"/>
    <n v="50"/>
    <n v="4"/>
    <n v="220.46"/>
    <s v=""/>
    <n v="1"/>
    <s v=""/>
    <n v="23"/>
    <n v="0.5"/>
    <n v="0.08"/>
    <n v="220.46"/>
    <x v="0"/>
    <n v="0"/>
  </r>
  <r>
    <x v="9405"/>
    <n v="34"/>
    <s v="Female"/>
    <s v="France"/>
    <d v="2023-10-02T07:41:19"/>
    <x v="0"/>
    <n v="5"/>
    <n v="2"/>
    <n v="45"/>
    <n v="2"/>
    <n v="220.21"/>
    <s v=""/>
    <n v="1"/>
    <s v=""/>
    <n v="6"/>
    <n v="0.4"/>
    <n v="4.4444444444444398E-2"/>
    <n v="220.21"/>
    <x v="0"/>
    <n v="0"/>
  </r>
  <r>
    <x v="9406"/>
    <n v="36"/>
    <s v="Male"/>
    <s v="Canada"/>
    <d v="2024-09-23T03:18:08"/>
    <x v="2"/>
    <n v="4"/>
    <n v="0"/>
    <n v="63"/>
    <n v="5"/>
    <n v="219.89"/>
    <s v=""/>
    <n v="1"/>
    <s v=""/>
    <n v="82"/>
    <n v="0"/>
    <n v="7.9365079365079305E-2"/>
    <n v="219.89"/>
    <x v="0"/>
    <n v="0"/>
  </r>
  <r>
    <x v="9407"/>
    <n v="36"/>
    <s v="Female"/>
    <s v="USA"/>
    <d v="2024-08-14T11:18:11"/>
    <x v="4"/>
    <n v="0"/>
    <n v="0"/>
    <n v="64"/>
    <n v="3"/>
    <n v="219.87"/>
    <s v=""/>
    <n v="1"/>
    <s v=""/>
    <n v="2"/>
    <n v="0"/>
    <n v="4.6875E-2"/>
    <n v="219.87"/>
    <x v="0"/>
    <n v="0"/>
  </r>
  <r>
    <x v="9408"/>
    <n v="18"/>
    <s v="Female"/>
    <s v="France"/>
    <d v="2023-06-01T10:14:34"/>
    <x v="4"/>
    <n v="4"/>
    <n v="1"/>
    <n v="48"/>
    <n v="2"/>
    <n v="219.27"/>
    <s v=""/>
    <n v="1"/>
    <s v=""/>
    <n v="6"/>
    <n v="0.25"/>
    <n v="4.1666666666666602E-2"/>
    <n v="219.27"/>
    <x v="0"/>
    <n v="0"/>
  </r>
  <r>
    <x v="9409"/>
    <n v="28"/>
    <s v="Male"/>
    <s v="Japan"/>
    <d v="2023-02-16T21:45:14"/>
    <x v="4"/>
    <n v="0"/>
    <n v="0"/>
    <n v="43"/>
    <n v="1"/>
    <n v="218.62"/>
    <s v=""/>
    <n v="1"/>
    <s v=""/>
    <n v="75"/>
    <n v="0"/>
    <n v="2.3255813953488299E-2"/>
    <n v="218.62"/>
    <x v="0"/>
    <n v="0"/>
  </r>
  <r>
    <x v="9410"/>
    <n v="57"/>
    <s v="Male"/>
    <s v="USA"/>
    <d v="2023-04-09T19:14:15"/>
    <x v="2"/>
    <n v="2"/>
    <n v="2"/>
    <n v="55"/>
    <n v="2"/>
    <n v="218.61"/>
    <s v=""/>
    <n v="1"/>
    <s v=""/>
    <n v="2"/>
    <n v="1"/>
    <n v="3.6363636363636299E-2"/>
    <n v="218.61"/>
    <x v="0"/>
    <n v="1"/>
  </r>
  <r>
    <x v="9411"/>
    <n v="18"/>
    <s v="Female"/>
    <s v="Germany"/>
    <d v="2023-04-16T13:18:40"/>
    <x v="2"/>
    <n v="5"/>
    <n v="1"/>
    <n v="59"/>
    <n v="4"/>
    <n v="218.47"/>
    <s v=""/>
    <n v="1"/>
    <s v=""/>
    <n v="6"/>
    <n v="0.2"/>
    <n v="6.7796610169491497E-2"/>
    <n v="218.47"/>
    <x v="0"/>
    <n v="0"/>
  </r>
  <r>
    <x v="9412"/>
    <n v="64"/>
    <s v="Female"/>
    <s v="UK"/>
    <d v="2024-05-18T11:58:01"/>
    <x v="4"/>
    <n v="3"/>
    <n v="1"/>
    <n v="60"/>
    <n v="2"/>
    <n v="218.47"/>
    <s v=""/>
    <n v="1"/>
    <s v=""/>
    <n v="1"/>
    <n v="0.33333333333333298"/>
    <n v="3.3333333333333298E-2"/>
    <n v="218.47"/>
    <x v="0"/>
    <n v="0"/>
  </r>
  <r>
    <x v="9413"/>
    <n v="39"/>
    <s v="Female"/>
    <s v="Australia"/>
    <d v="2023-09-22T21:22:11"/>
    <x v="2"/>
    <n v="3"/>
    <n v="1"/>
    <n v="54"/>
    <n v="4"/>
    <n v="218.12"/>
    <s v=""/>
    <n v="1"/>
    <s v=""/>
    <n v="1"/>
    <n v="0.33333333333333298"/>
    <n v="7.4074074074074001E-2"/>
    <n v="218.12"/>
    <x v="0"/>
    <n v="0"/>
  </r>
  <r>
    <x v="9414"/>
    <n v="18"/>
    <s v="Female"/>
    <s v="Canada"/>
    <d v="2023-07-07T12:05:42"/>
    <x v="2"/>
    <n v="5"/>
    <n v="0"/>
    <n v="38"/>
    <n v="1"/>
    <n v="217.64"/>
    <s v=""/>
    <n v="1"/>
    <s v=""/>
    <n v="43"/>
    <n v="0"/>
    <n v="2.6315789473684199E-2"/>
    <n v="217.64"/>
    <x v="0"/>
    <n v="0"/>
  </r>
  <r>
    <x v="9415"/>
    <n v="44"/>
    <s v="Female"/>
    <s v="Germany"/>
    <d v="2023-08-01T16:35:07"/>
    <x v="2"/>
    <n v="1"/>
    <n v="1"/>
    <n v="44"/>
    <n v="2"/>
    <n v="217.55"/>
    <s v=""/>
    <n v="1"/>
    <s v=""/>
    <n v="15"/>
    <n v="1"/>
    <n v="4.54545454545454E-2"/>
    <n v="217.55"/>
    <x v="0"/>
    <n v="0"/>
  </r>
  <r>
    <x v="9416"/>
    <n v="37"/>
    <s v="Female"/>
    <s v="USA"/>
    <d v="2023-02-18T02:57:22"/>
    <x v="1"/>
    <n v="0"/>
    <n v="0"/>
    <n v="38"/>
    <n v="2"/>
    <n v="217.19"/>
    <s v=""/>
    <n v="1"/>
    <s v=""/>
    <n v="32"/>
    <n v="0"/>
    <n v="5.2631578947368397E-2"/>
    <n v="217.19"/>
    <x v="0"/>
    <n v="0"/>
  </r>
  <r>
    <x v="9417"/>
    <n v="31"/>
    <s v="Female"/>
    <s v="France"/>
    <d v="2023-06-21T13:32:35"/>
    <x v="1"/>
    <n v="5"/>
    <n v="1"/>
    <n v="59"/>
    <n v="3"/>
    <n v="216.99"/>
    <s v=""/>
    <n v="1"/>
    <s v=""/>
    <n v="15"/>
    <n v="0.2"/>
    <n v="5.0847457627118599E-2"/>
    <n v="216.99"/>
    <x v="0"/>
    <n v="0"/>
  </r>
  <r>
    <x v="9418"/>
    <n v="51"/>
    <s v="Male"/>
    <s v="Japan"/>
    <d v="2024-08-25T20:20:45"/>
    <x v="0"/>
    <n v="0"/>
    <n v="0"/>
    <n v="59"/>
    <n v="3"/>
    <n v="216.86"/>
    <s v=""/>
    <n v="1"/>
    <s v=""/>
    <n v="36"/>
    <n v="0"/>
    <n v="5.0847457627118599E-2"/>
    <n v="216.86"/>
    <x v="0"/>
    <n v="0"/>
  </r>
  <r>
    <x v="9419"/>
    <n v="54"/>
    <s v="Female"/>
    <s v="UK"/>
    <d v="2023-07-22T17:07:32"/>
    <x v="1"/>
    <n v="4"/>
    <n v="3"/>
    <n v="51"/>
    <n v="5"/>
    <n v="216.69"/>
    <s v=""/>
    <n v="1"/>
    <s v=""/>
    <n v="18"/>
    <n v="0.75"/>
    <n v="9.8039215686274495E-2"/>
    <n v="216.69"/>
    <x v="0"/>
    <n v="0"/>
  </r>
  <r>
    <x v="9420"/>
    <n v="23"/>
    <s v="Male"/>
    <s v="Canada"/>
    <d v="2024-08-02T10:11:56"/>
    <x v="2"/>
    <n v="4"/>
    <n v="0"/>
    <n v="37"/>
    <n v="3"/>
    <n v="216.69"/>
    <s v=""/>
    <n v="1"/>
    <s v=""/>
    <n v="71"/>
    <n v="0"/>
    <n v="8.1081081081081002E-2"/>
    <n v="216.69"/>
    <x v="0"/>
    <n v="1"/>
  </r>
  <r>
    <x v="9421"/>
    <n v="27"/>
    <s v="Male"/>
    <s v="Germany"/>
    <d v="2024-08-20T20:36:57"/>
    <x v="4"/>
    <n v="3"/>
    <n v="1"/>
    <n v="43"/>
    <n v="2"/>
    <n v="216.59"/>
    <s v=""/>
    <n v="1"/>
    <s v=""/>
    <n v="20"/>
    <n v="0.33333333333333298"/>
    <n v="4.6511627906976702E-2"/>
    <n v="216.59"/>
    <x v="0"/>
    <n v="0"/>
  </r>
  <r>
    <x v="9422"/>
    <n v="33"/>
    <s v="Male"/>
    <s v="USA"/>
    <d v="2024-01-20T10:30:32"/>
    <x v="0"/>
    <n v="2"/>
    <n v="1"/>
    <n v="49"/>
    <n v="2"/>
    <n v="215.98"/>
    <s v=""/>
    <n v="1"/>
    <s v=""/>
    <n v="40"/>
    <n v="0.5"/>
    <n v="4.08163265306122E-2"/>
    <n v="215.98"/>
    <x v="0"/>
    <n v="0"/>
  </r>
  <r>
    <x v="9423"/>
    <n v="40"/>
    <s v="Female"/>
    <s v="Germany"/>
    <d v="2024-03-21T13:55:52"/>
    <x v="0"/>
    <n v="1"/>
    <n v="0"/>
    <n v="49"/>
    <n v="2"/>
    <n v="215.84"/>
    <s v=""/>
    <n v="1"/>
    <s v=""/>
    <n v="178"/>
    <n v="0"/>
    <n v="4.08163265306122E-2"/>
    <n v="215.84"/>
    <x v="0"/>
    <n v="1"/>
  </r>
  <r>
    <x v="9424"/>
    <n v="70"/>
    <s v="Female"/>
    <s v="Germany"/>
    <d v="2023-11-14T19:40:32"/>
    <x v="1"/>
    <n v="2"/>
    <n v="1"/>
    <n v="52"/>
    <n v="4"/>
    <n v="215.79"/>
    <s v=""/>
    <n v="1"/>
    <s v=""/>
    <n v="7"/>
    <n v="0.5"/>
    <n v="7.69230769230769E-2"/>
    <n v="215.79"/>
    <x v="0"/>
    <n v="0"/>
  </r>
  <r>
    <x v="9425"/>
    <n v="41"/>
    <s v="Male"/>
    <s v="Germany"/>
    <d v="2023-04-14T07:17:12"/>
    <x v="3"/>
    <n v="1"/>
    <n v="0"/>
    <n v="58"/>
    <n v="1"/>
    <n v="215.12"/>
    <s v=""/>
    <n v="1"/>
    <s v=""/>
    <n v="18"/>
    <n v="0"/>
    <n v="1.72413793103448E-2"/>
    <n v="215.12"/>
    <x v="0"/>
    <n v="0"/>
  </r>
  <r>
    <x v="9426"/>
    <n v="35"/>
    <s v="Male"/>
    <s v="USA"/>
    <d v="2023-01-17T21:54:50"/>
    <x v="3"/>
    <n v="4"/>
    <n v="2"/>
    <n v="53"/>
    <n v="4"/>
    <n v="215.1"/>
    <s v=""/>
    <n v="1"/>
    <s v=""/>
    <n v="61"/>
    <n v="0.5"/>
    <n v="7.5471698113207503E-2"/>
    <n v="215.1"/>
    <x v="0"/>
    <n v="0"/>
  </r>
  <r>
    <x v="9427"/>
    <n v="36"/>
    <s v="Female"/>
    <s v="Japan"/>
    <d v="2023-01-08T18:53:44"/>
    <x v="1"/>
    <n v="1"/>
    <n v="0"/>
    <n v="62"/>
    <n v="1"/>
    <n v="214.06"/>
    <s v=""/>
    <n v="1"/>
    <s v=""/>
    <n v="41"/>
    <n v="0"/>
    <n v="1.6129032258064498E-2"/>
    <n v="214.06"/>
    <x v="0"/>
    <n v="0"/>
  </r>
  <r>
    <x v="9428"/>
    <n v="42"/>
    <s v="Female"/>
    <s v="USA"/>
    <d v="2024-12-15T20:25:47"/>
    <x v="3"/>
    <n v="1"/>
    <n v="0"/>
    <n v="46"/>
    <n v="6"/>
    <n v="213.89"/>
    <s v=""/>
    <n v="1"/>
    <s v=""/>
    <n v="41"/>
    <n v="0"/>
    <n v="0.13043478260869501"/>
    <n v="213.89"/>
    <x v="0"/>
    <n v="0"/>
  </r>
  <r>
    <x v="9429"/>
    <n v="18"/>
    <s v="Female"/>
    <s v="USA"/>
    <d v="2024-10-18T19:28:25"/>
    <x v="5"/>
    <n v="3"/>
    <n v="1"/>
    <n v="46"/>
    <n v="4"/>
    <n v="213.71"/>
    <s v=""/>
    <n v="1"/>
    <s v=""/>
    <n v="37"/>
    <n v="0.33333333333333298"/>
    <n v="8.6956521739130405E-2"/>
    <n v="213.71"/>
    <x v="0"/>
    <n v="0"/>
  </r>
  <r>
    <x v="9430"/>
    <n v="56"/>
    <s v="Female"/>
    <s v="USA"/>
    <d v="2023-02-22T12:05:06"/>
    <x v="4"/>
    <n v="6"/>
    <n v="2"/>
    <n v="57"/>
    <n v="0"/>
    <n v="213.55"/>
    <s v=""/>
    <n v="1"/>
    <s v=""/>
    <n v="15"/>
    <n v="0.33333333333333298"/>
    <n v="0"/>
    <n v="213.55"/>
    <x v="0"/>
    <n v="0"/>
  </r>
  <r>
    <x v="9431"/>
    <n v="33"/>
    <s v="Female"/>
    <s v="Canada"/>
    <d v="2023-09-05T19:04:32"/>
    <x v="1"/>
    <n v="2"/>
    <n v="0"/>
    <n v="45"/>
    <n v="4"/>
    <n v="213.31"/>
    <s v=""/>
    <n v="1"/>
    <s v=""/>
    <n v="88"/>
    <n v="0"/>
    <n v="8.8888888888888795E-2"/>
    <n v="213.31"/>
    <x v="0"/>
    <n v="0"/>
  </r>
  <r>
    <x v="9432"/>
    <n v="46"/>
    <s v="Female"/>
    <s v="USA"/>
    <d v="2023-07-13T08:16:00"/>
    <x v="0"/>
    <n v="6"/>
    <n v="4"/>
    <n v="46"/>
    <n v="2"/>
    <n v="213.07"/>
    <s v=""/>
    <n v="1"/>
    <s v=""/>
    <n v="18"/>
    <n v="0.66666666666666596"/>
    <n v="4.3478260869565202E-2"/>
    <n v="213.07"/>
    <x v="0"/>
    <n v="0"/>
  </r>
  <r>
    <x v="9433"/>
    <n v="34"/>
    <s v="Male"/>
    <s v="UK"/>
    <d v="2023-02-16T14:27:12"/>
    <x v="2"/>
    <n v="2"/>
    <n v="0"/>
    <n v="44"/>
    <n v="3"/>
    <n v="213.03"/>
    <s v=""/>
    <n v="1"/>
    <s v=""/>
    <n v="0"/>
    <n v="0"/>
    <n v="6.8181818181818094E-2"/>
    <n v="213.03"/>
    <x v="0"/>
    <n v="1"/>
  </r>
  <r>
    <x v="9434"/>
    <n v="26"/>
    <s v="Female"/>
    <s v="USA"/>
    <d v="2023-05-19T18:32:15"/>
    <x v="2"/>
    <n v="2"/>
    <n v="1"/>
    <n v="55"/>
    <n v="3"/>
    <n v="213.01"/>
    <s v=""/>
    <n v="1"/>
    <s v=""/>
    <n v="15"/>
    <n v="0.5"/>
    <n v="5.4545454545454501E-2"/>
    <n v="213.01"/>
    <x v="0"/>
    <n v="0"/>
  </r>
  <r>
    <x v="9435"/>
    <n v="42"/>
    <s v="Male"/>
    <s v="USA"/>
    <d v="2024-10-13T05:08:33"/>
    <x v="0"/>
    <n v="6"/>
    <n v="3"/>
    <n v="58"/>
    <n v="2"/>
    <n v="212.38"/>
    <s v=""/>
    <n v="1"/>
    <s v=""/>
    <n v="18"/>
    <n v="0.5"/>
    <n v="3.4482758620689599E-2"/>
    <n v="212.38"/>
    <x v="0"/>
    <n v="0"/>
  </r>
  <r>
    <x v="9436"/>
    <n v="36"/>
    <s v="Female"/>
    <s v="Canada"/>
    <d v="2023-07-26T04:21:09"/>
    <x v="0"/>
    <n v="2"/>
    <n v="0"/>
    <n v="46"/>
    <n v="5"/>
    <n v="212.21"/>
    <s v=""/>
    <n v="1"/>
    <s v=""/>
    <n v="11"/>
    <n v="0"/>
    <n v="0.108695652173913"/>
    <n v="212.21"/>
    <x v="0"/>
    <n v="0"/>
  </r>
  <r>
    <x v="9437"/>
    <n v="54"/>
    <s v="Male"/>
    <s v="USA"/>
    <d v="2023-03-17T09:05:27"/>
    <x v="5"/>
    <n v="2"/>
    <n v="0"/>
    <n v="59"/>
    <n v="1"/>
    <n v="212.2"/>
    <s v=""/>
    <n v="1"/>
    <s v=""/>
    <n v="10"/>
    <n v="0"/>
    <n v="1.6949152542372801E-2"/>
    <n v="212.2"/>
    <x v="0"/>
    <n v="0"/>
  </r>
  <r>
    <x v="9438"/>
    <n v="63"/>
    <s v="Male"/>
    <s v="USA"/>
    <d v="2024-04-01T22:58:26"/>
    <x v="3"/>
    <n v="1"/>
    <n v="0"/>
    <n v="47"/>
    <n v="0"/>
    <n v="212.16"/>
    <s v=""/>
    <n v="1"/>
    <s v=""/>
    <n v="9"/>
    <n v="0"/>
    <n v="0"/>
    <n v="212.16"/>
    <x v="0"/>
    <n v="0"/>
  </r>
  <r>
    <x v="9439"/>
    <n v="31"/>
    <s v="Female"/>
    <s v="USA"/>
    <d v="2023-12-23T09:23:34"/>
    <x v="2"/>
    <n v="4"/>
    <n v="0"/>
    <n v="49"/>
    <n v="2"/>
    <n v="212.06"/>
    <s v=""/>
    <n v="1"/>
    <s v=""/>
    <n v="14"/>
    <n v="0"/>
    <n v="4.08163265306122E-2"/>
    <n v="212.06"/>
    <x v="0"/>
    <n v="0"/>
  </r>
  <r>
    <x v="9440"/>
    <n v="23"/>
    <s v="Male"/>
    <s v="UK"/>
    <d v="2024-01-01T03:39:01"/>
    <x v="2"/>
    <n v="4"/>
    <n v="3"/>
    <n v="60"/>
    <n v="2"/>
    <n v="211.95"/>
    <s v=""/>
    <n v="1"/>
    <s v=""/>
    <n v="31"/>
    <n v="0.75"/>
    <n v="3.3333333333333298E-2"/>
    <n v="211.95"/>
    <x v="0"/>
    <n v="0"/>
  </r>
  <r>
    <x v="9441"/>
    <n v="18"/>
    <s v="Male"/>
    <s v="USA"/>
    <d v="2024-09-29T16:59:43"/>
    <x v="1"/>
    <n v="2"/>
    <n v="0"/>
    <n v="45"/>
    <n v="1"/>
    <n v="211.43"/>
    <s v=""/>
    <n v="1"/>
    <s v=""/>
    <n v="8"/>
    <n v="0"/>
    <n v="2.2222222222222199E-2"/>
    <n v="211.43"/>
    <x v="0"/>
    <n v="0"/>
  </r>
  <r>
    <x v="9442"/>
    <n v="18"/>
    <s v="Female"/>
    <s v="USA"/>
    <d v="2023-11-21T04:59:18"/>
    <x v="1"/>
    <n v="4"/>
    <n v="0"/>
    <n v="44"/>
    <n v="2"/>
    <n v="211.39"/>
    <s v=""/>
    <n v="1"/>
    <s v=""/>
    <n v="3"/>
    <n v="0"/>
    <n v="4.54545454545454E-2"/>
    <n v="211.39"/>
    <x v="0"/>
    <n v="0"/>
  </r>
  <r>
    <x v="9443"/>
    <n v="38"/>
    <s v="Male"/>
    <s v="USA"/>
    <d v="2024-06-29T05:36:38"/>
    <x v="3"/>
    <n v="6"/>
    <n v="5"/>
    <n v="44"/>
    <n v="0"/>
    <n v="211.13"/>
    <s v=""/>
    <n v="1"/>
    <s v=""/>
    <n v="2"/>
    <n v="0.83333333333333304"/>
    <n v="0"/>
    <n v="211.13"/>
    <x v="0"/>
    <n v="0"/>
  </r>
  <r>
    <x v="9444"/>
    <n v="29"/>
    <s v="Male"/>
    <s v="USA"/>
    <d v="2023-01-25T13:53:21"/>
    <x v="3"/>
    <n v="2"/>
    <n v="0"/>
    <n v="43"/>
    <n v="3"/>
    <n v="210.82"/>
    <s v=""/>
    <n v="1"/>
    <s v=""/>
    <n v="29"/>
    <n v="0"/>
    <n v="6.9767441860465101E-2"/>
    <n v="210.82"/>
    <x v="0"/>
    <n v="0"/>
  </r>
  <r>
    <x v="9445"/>
    <n v="61"/>
    <s v="Male"/>
    <s v="USA"/>
    <d v="2023-03-16T18:29:22"/>
    <x v="3"/>
    <n v="3"/>
    <n v="0"/>
    <n v="41"/>
    <n v="3"/>
    <n v="210.76"/>
    <s v=""/>
    <n v="1"/>
    <s v=""/>
    <n v="3"/>
    <n v="0"/>
    <n v="7.3170731707316999E-2"/>
    <n v="210.76"/>
    <x v="0"/>
    <n v="0"/>
  </r>
  <r>
    <x v="9446"/>
    <n v="19"/>
    <s v="Female"/>
    <s v="USA"/>
    <d v="2024-10-21T11:43:08"/>
    <x v="2"/>
    <n v="0"/>
    <n v="0"/>
    <n v="58"/>
    <n v="3"/>
    <n v="210.27"/>
    <s v=""/>
    <n v="1"/>
    <s v=""/>
    <n v="44"/>
    <n v="0"/>
    <n v="5.1724137931034399E-2"/>
    <n v="210.27"/>
    <x v="0"/>
    <n v="1"/>
  </r>
  <r>
    <x v="9447"/>
    <n v="34"/>
    <s v="Female"/>
    <s v="France"/>
    <d v="2024-10-24T15:38:43"/>
    <x v="0"/>
    <n v="1"/>
    <n v="1"/>
    <n v="63"/>
    <n v="1"/>
    <n v="208.98"/>
    <s v=""/>
    <n v="1"/>
    <s v=""/>
    <n v="6"/>
    <n v="1"/>
    <n v="1.5873015873015799E-2"/>
    <n v="208.98"/>
    <x v="0"/>
    <n v="0"/>
  </r>
  <r>
    <x v="9448"/>
    <n v="62"/>
    <s v="Male"/>
    <s v="USA"/>
    <d v="2024-04-16T22:09:50"/>
    <x v="2"/>
    <n v="2"/>
    <n v="1"/>
    <n v="55"/>
    <n v="1"/>
    <n v="208.92"/>
    <s v=""/>
    <n v="1"/>
    <s v=""/>
    <n v="57"/>
    <n v="0.5"/>
    <n v="1.8181818181818101E-2"/>
    <n v="208.92"/>
    <x v="0"/>
    <n v="0"/>
  </r>
  <r>
    <x v="9449"/>
    <n v="46"/>
    <s v="Male"/>
    <s v="Australia"/>
    <d v="2024-08-25T05:44:40"/>
    <x v="0"/>
    <n v="2"/>
    <n v="2"/>
    <n v="57"/>
    <n v="5"/>
    <n v="208.77"/>
    <s v=""/>
    <n v="1"/>
    <s v=""/>
    <n v="12"/>
    <n v="1"/>
    <n v="8.7719298245614002E-2"/>
    <n v="208.77"/>
    <x v="0"/>
    <n v="0"/>
  </r>
  <r>
    <x v="9450"/>
    <n v="31"/>
    <s v="Female"/>
    <s v="USA"/>
    <d v="2023-03-19T19:29:44"/>
    <x v="3"/>
    <n v="1"/>
    <n v="1"/>
    <n v="43"/>
    <n v="0"/>
    <n v="208.69"/>
    <s v=""/>
    <n v="1"/>
    <s v=""/>
    <n v="29"/>
    <n v="1"/>
    <n v="0"/>
    <n v="208.69"/>
    <x v="0"/>
    <n v="0"/>
  </r>
  <r>
    <x v="9451"/>
    <n v="37"/>
    <s v="Male"/>
    <s v="UK"/>
    <d v="2024-12-29T14:25:02"/>
    <x v="0"/>
    <n v="2"/>
    <n v="1"/>
    <n v="44"/>
    <n v="1"/>
    <n v="208.46"/>
    <s v=""/>
    <n v="1"/>
    <s v=""/>
    <n v="83"/>
    <n v="0.5"/>
    <n v="2.27272727272727E-2"/>
    <n v="208.46"/>
    <x v="0"/>
    <n v="0"/>
  </r>
  <r>
    <x v="9452"/>
    <n v="61"/>
    <s v="Other"/>
    <s v="Germany"/>
    <d v="2023-09-16T09:08:12"/>
    <x v="4"/>
    <n v="3"/>
    <n v="1"/>
    <n v="59"/>
    <n v="2"/>
    <n v="208.37"/>
    <s v=""/>
    <n v="1"/>
    <s v=""/>
    <n v="15"/>
    <n v="0.33333333333333298"/>
    <n v="3.38983050847457E-2"/>
    <n v="208.37"/>
    <x v="0"/>
    <n v="0"/>
  </r>
  <r>
    <x v="9453"/>
    <n v="37"/>
    <s v="Female"/>
    <s v="France"/>
    <d v="2023-02-15T09:15:03"/>
    <x v="3"/>
    <n v="0"/>
    <n v="0"/>
    <n v="41"/>
    <n v="2"/>
    <n v="208.23"/>
    <s v=""/>
    <n v="1"/>
    <s v=""/>
    <n v="59"/>
    <n v="0"/>
    <n v="4.8780487804878002E-2"/>
    <n v="208.23"/>
    <x v="0"/>
    <n v="1"/>
  </r>
  <r>
    <x v="9454"/>
    <n v="28"/>
    <s v="Male"/>
    <s v="USA"/>
    <d v="2024-11-06T17:34:17"/>
    <x v="4"/>
    <n v="3"/>
    <n v="1"/>
    <n v="55"/>
    <n v="3"/>
    <n v="207.96"/>
    <s v=""/>
    <n v="1"/>
    <s v=""/>
    <n v="2"/>
    <n v="0.33333333333333298"/>
    <n v="5.4545454545454501E-2"/>
    <n v="207.96"/>
    <x v="0"/>
    <n v="0"/>
  </r>
  <r>
    <x v="9455"/>
    <n v="33"/>
    <s v="Female"/>
    <s v="Canada"/>
    <d v="2023-02-08T10:47:49"/>
    <x v="2"/>
    <n v="6"/>
    <n v="1"/>
    <n v="60"/>
    <n v="0"/>
    <n v="207.91"/>
    <s v=""/>
    <n v="1"/>
    <s v=""/>
    <n v="69"/>
    <n v="0.16666666666666599"/>
    <n v="0"/>
    <n v="207.91"/>
    <x v="0"/>
    <n v="0"/>
  </r>
  <r>
    <x v="9456"/>
    <n v="28"/>
    <s v="Male"/>
    <s v="UK"/>
    <d v="2024-01-20T20:43:47"/>
    <x v="4"/>
    <n v="3"/>
    <n v="1"/>
    <n v="64"/>
    <n v="4"/>
    <n v="207.72"/>
    <s v=""/>
    <n v="1"/>
    <s v=""/>
    <n v="43"/>
    <n v="0.33333333333333298"/>
    <n v="6.25E-2"/>
    <n v="207.72"/>
    <x v="0"/>
    <n v="0"/>
  </r>
  <r>
    <x v="9457"/>
    <n v="24"/>
    <s v="Female"/>
    <s v="France"/>
    <d v="2024-03-18T05:37:28"/>
    <x v="2"/>
    <n v="4"/>
    <n v="1"/>
    <n v="49"/>
    <n v="1"/>
    <n v="207.62"/>
    <s v=""/>
    <n v="1"/>
    <s v=""/>
    <n v="73"/>
    <n v="0.25"/>
    <n v="2.04081632653061E-2"/>
    <n v="207.62"/>
    <x v="0"/>
    <n v="0"/>
  </r>
  <r>
    <x v="9458"/>
    <n v="42"/>
    <s v="Female"/>
    <s v="USA"/>
    <d v="2023-11-05T13:44:14"/>
    <x v="4"/>
    <n v="1"/>
    <n v="0"/>
    <n v="67"/>
    <n v="2"/>
    <n v="206.87"/>
    <s v=""/>
    <n v="1"/>
    <s v=""/>
    <n v="2"/>
    <n v="0"/>
    <n v="2.9850746268656699E-2"/>
    <n v="206.87"/>
    <x v="0"/>
    <n v="0"/>
  </r>
  <r>
    <x v="9459"/>
    <n v="37"/>
    <s v="Female"/>
    <s v="France"/>
    <d v="2024-08-30T20:04:32"/>
    <x v="3"/>
    <n v="1"/>
    <n v="0"/>
    <n v="51"/>
    <n v="2"/>
    <n v="206.8"/>
    <s v=""/>
    <n v="1"/>
    <s v=""/>
    <n v="9"/>
    <n v="0"/>
    <n v="3.9215686274509803E-2"/>
    <n v="206.8"/>
    <x v="0"/>
    <n v="0"/>
  </r>
  <r>
    <x v="9460"/>
    <n v="18"/>
    <s v="Male"/>
    <s v="Germany"/>
    <d v="2024-12-30T12:19:08"/>
    <x v="2"/>
    <n v="4"/>
    <n v="1"/>
    <n v="43"/>
    <n v="1"/>
    <n v="206.76"/>
    <s v=""/>
    <n v="1"/>
    <s v=""/>
    <n v="12"/>
    <n v="0.25"/>
    <n v="2.3255813953488299E-2"/>
    <n v="206.76"/>
    <x v="0"/>
    <n v="1"/>
  </r>
  <r>
    <x v="9461"/>
    <n v="29"/>
    <s v="Male"/>
    <s v="USA"/>
    <d v="2024-02-14T01:51:29"/>
    <x v="3"/>
    <n v="1"/>
    <n v="0"/>
    <n v="52"/>
    <n v="1"/>
    <n v="206.6"/>
    <s v=""/>
    <n v="1"/>
    <s v=""/>
    <n v="8"/>
    <n v="0"/>
    <n v="1.9230769230769201E-2"/>
    <n v="206.6"/>
    <x v="0"/>
    <n v="0"/>
  </r>
  <r>
    <x v="9462"/>
    <n v="35"/>
    <s v="Male"/>
    <s v="Germany"/>
    <d v="2023-05-03T01:00:15"/>
    <x v="0"/>
    <n v="4"/>
    <n v="0"/>
    <n v="60"/>
    <n v="5"/>
    <n v="205.57"/>
    <s v=""/>
    <n v="1"/>
    <s v=""/>
    <n v="4"/>
    <n v="0"/>
    <n v="8.3333333333333301E-2"/>
    <n v="205.57"/>
    <x v="0"/>
    <n v="0"/>
  </r>
  <r>
    <x v="9463"/>
    <n v="32"/>
    <s v="Male"/>
    <s v="USA"/>
    <d v="2023-12-08T16:02:36"/>
    <x v="0"/>
    <n v="2"/>
    <n v="0"/>
    <n v="48"/>
    <n v="4"/>
    <n v="205.37"/>
    <s v=""/>
    <n v="1"/>
    <s v=""/>
    <n v="1"/>
    <n v="0"/>
    <n v="8.3333333333333301E-2"/>
    <n v="205.37"/>
    <x v="0"/>
    <n v="0"/>
  </r>
  <r>
    <x v="9464"/>
    <n v="18"/>
    <s v="Male"/>
    <s v="UK"/>
    <d v="2023-12-04T08:22:29"/>
    <x v="2"/>
    <n v="4"/>
    <n v="2"/>
    <n v="44"/>
    <n v="4"/>
    <n v="205.31"/>
    <s v=""/>
    <n v="1"/>
    <s v=""/>
    <n v="62"/>
    <n v="0.5"/>
    <n v="9.0909090909090898E-2"/>
    <n v="205.31"/>
    <x v="0"/>
    <n v="0"/>
  </r>
  <r>
    <x v="9465"/>
    <n v="48"/>
    <s v="Female"/>
    <s v="USA"/>
    <d v="2023-01-30T03:23:54"/>
    <x v="1"/>
    <n v="2"/>
    <n v="1"/>
    <n v="45"/>
    <n v="6"/>
    <n v="204.83"/>
    <s v=""/>
    <n v="1"/>
    <s v=""/>
    <n v="34"/>
    <n v="0.5"/>
    <n v="0.133333333333333"/>
    <n v="204.83"/>
    <x v="0"/>
    <n v="0"/>
  </r>
  <r>
    <x v="9466"/>
    <n v="33"/>
    <s v="Male"/>
    <s v="Canada"/>
    <d v="2023-05-06T18:04:17"/>
    <x v="3"/>
    <n v="7"/>
    <n v="0"/>
    <n v="56"/>
    <n v="1"/>
    <n v="204.49"/>
    <s v=""/>
    <n v="1"/>
    <s v=""/>
    <n v="79"/>
    <n v="0"/>
    <n v="1.7857142857142801E-2"/>
    <n v="204.49"/>
    <x v="0"/>
    <n v="0"/>
  </r>
  <r>
    <x v="9467"/>
    <n v="31"/>
    <s v="Female"/>
    <s v="UK"/>
    <d v="2024-12-05T23:53:24"/>
    <x v="5"/>
    <n v="2"/>
    <n v="0"/>
    <n v="49"/>
    <n v="1"/>
    <n v="203.39"/>
    <s v=""/>
    <n v="1"/>
    <s v=""/>
    <n v="67"/>
    <n v="0"/>
    <n v="2.04081632653061E-2"/>
    <n v="203.39"/>
    <x v="0"/>
    <n v="0"/>
  </r>
  <r>
    <x v="9468"/>
    <n v="21"/>
    <s v="Male"/>
    <s v="UK"/>
    <d v="2024-09-07T14:58:16"/>
    <x v="2"/>
    <n v="1"/>
    <n v="1"/>
    <n v="64"/>
    <n v="2"/>
    <n v="202.62"/>
    <s v=""/>
    <n v="1"/>
    <s v=""/>
    <n v="55"/>
    <n v="1"/>
    <n v="3.125E-2"/>
    <n v="202.62"/>
    <x v="0"/>
    <n v="0"/>
  </r>
  <r>
    <x v="9469"/>
    <n v="42"/>
    <s v="Male"/>
    <s v="France"/>
    <d v="2023-03-04T20:18:20"/>
    <x v="2"/>
    <n v="6"/>
    <n v="3"/>
    <n v="42"/>
    <n v="2"/>
    <n v="202.58"/>
    <s v=""/>
    <n v="1"/>
    <s v=""/>
    <n v="7"/>
    <n v="0.5"/>
    <n v="4.7619047619047603E-2"/>
    <n v="202.58"/>
    <x v="0"/>
    <n v="0"/>
  </r>
  <r>
    <x v="9470"/>
    <n v="34"/>
    <s v="Female"/>
    <s v="Germany"/>
    <d v="2023-07-16T10:43:58"/>
    <x v="4"/>
    <n v="4"/>
    <n v="2"/>
    <n v="49"/>
    <n v="5"/>
    <n v="202.38"/>
    <s v=""/>
    <n v="1"/>
    <s v=""/>
    <n v="75"/>
    <n v="0.5"/>
    <n v="0.10204081632653"/>
    <n v="202.38"/>
    <x v="0"/>
    <n v="0"/>
  </r>
  <r>
    <x v="9471"/>
    <n v="42"/>
    <s v="Male"/>
    <s v="USA"/>
    <d v="2024-12-30T02:05:53"/>
    <x v="2"/>
    <n v="3"/>
    <n v="2"/>
    <n v="58"/>
    <n v="1"/>
    <n v="202.38"/>
    <s v=""/>
    <n v="1"/>
    <s v=""/>
    <n v="53"/>
    <n v="0.66666666666666596"/>
    <n v="1.72413793103448E-2"/>
    <n v="202.38"/>
    <x v="0"/>
    <n v="0"/>
  </r>
  <r>
    <x v="9472"/>
    <n v="31"/>
    <s v="Female"/>
    <s v="France"/>
    <d v="2024-02-29T18:34:10"/>
    <x v="5"/>
    <n v="2"/>
    <n v="2"/>
    <n v="58"/>
    <n v="2"/>
    <n v="202.37"/>
    <s v=""/>
    <n v="1"/>
    <s v=""/>
    <n v="7"/>
    <n v="1"/>
    <n v="3.4482758620689599E-2"/>
    <n v="202.37"/>
    <x v="0"/>
    <n v="0"/>
  </r>
  <r>
    <x v="9473"/>
    <n v="28"/>
    <s v="Female"/>
    <s v="USA"/>
    <d v="2023-09-23T14:53:28"/>
    <x v="2"/>
    <n v="6"/>
    <n v="1"/>
    <n v="45"/>
    <n v="0"/>
    <n v="202.32"/>
    <s v=""/>
    <n v="1"/>
    <s v=""/>
    <n v="2"/>
    <n v="0.16666666666666599"/>
    <n v="0"/>
    <n v="202.32"/>
    <x v="0"/>
    <n v="1"/>
  </r>
  <r>
    <x v="9474"/>
    <n v="45"/>
    <s v="Male"/>
    <s v="Canada"/>
    <d v="2023-10-12T14:26:57"/>
    <x v="2"/>
    <n v="2"/>
    <n v="1"/>
    <n v="49"/>
    <n v="2"/>
    <n v="202.31"/>
    <s v=""/>
    <n v="1"/>
    <s v=""/>
    <n v="118"/>
    <n v="0.5"/>
    <n v="4.08163265306122E-2"/>
    <n v="202.31"/>
    <x v="0"/>
    <n v="1"/>
  </r>
  <r>
    <x v="9475"/>
    <n v="28"/>
    <s v="Female"/>
    <s v="USA"/>
    <d v="2024-07-30T07:43:58"/>
    <x v="2"/>
    <n v="3"/>
    <n v="2"/>
    <n v="48"/>
    <n v="0"/>
    <n v="202.3"/>
    <s v=""/>
    <n v="1"/>
    <s v=""/>
    <n v="100"/>
    <n v="0.66666666666666596"/>
    <n v="0"/>
    <n v="202.3"/>
    <x v="0"/>
    <n v="1"/>
  </r>
  <r>
    <x v="9476"/>
    <n v="31"/>
    <s v="Female"/>
    <s v="Canada"/>
    <d v="2024-08-04T14:45:48"/>
    <x v="4"/>
    <n v="2"/>
    <n v="0"/>
    <n v="58"/>
    <n v="4"/>
    <n v="202.17"/>
    <s v=""/>
    <n v="1"/>
    <s v=""/>
    <n v="110"/>
    <n v="0"/>
    <n v="6.8965517241379296E-2"/>
    <n v="202.17"/>
    <x v="0"/>
    <n v="0"/>
  </r>
  <r>
    <x v="9477"/>
    <n v="21"/>
    <s v="Female"/>
    <s v="Japan"/>
    <d v="2024-06-19T00:18:36"/>
    <x v="2"/>
    <n v="2"/>
    <n v="1"/>
    <n v="47"/>
    <n v="4"/>
    <n v="202.04"/>
    <s v=""/>
    <n v="1"/>
    <s v=""/>
    <n v="81"/>
    <n v="0.5"/>
    <n v="8.5106382978723402E-2"/>
    <n v="202.04"/>
    <x v="0"/>
    <n v="0"/>
  </r>
  <r>
    <x v="9478"/>
    <n v="36"/>
    <s v="Male"/>
    <s v="Germany"/>
    <d v="2024-09-29T00:56:03"/>
    <x v="2"/>
    <n v="4"/>
    <n v="0"/>
    <n v="61"/>
    <n v="1"/>
    <n v="201.89"/>
    <s v=""/>
    <n v="1"/>
    <s v=""/>
    <n v="10"/>
    <n v="0"/>
    <n v="1.63934426229508E-2"/>
    <n v="201.89"/>
    <x v="0"/>
    <n v="0"/>
  </r>
  <r>
    <x v="9479"/>
    <n v="53"/>
    <s v="Female"/>
    <s v="Australia"/>
    <d v="2023-03-28T06:27:09"/>
    <x v="1"/>
    <n v="0"/>
    <n v="0"/>
    <n v="53"/>
    <n v="4"/>
    <n v="201.8"/>
    <s v=""/>
    <n v="1"/>
    <s v=""/>
    <n v="42"/>
    <n v="0"/>
    <n v="7.5471698113207503E-2"/>
    <n v="201.8"/>
    <x v="0"/>
    <n v="1"/>
  </r>
  <r>
    <x v="9480"/>
    <n v="26"/>
    <s v="Male"/>
    <s v="UK"/>
    <d v="2024-10-08T12:42:47"/>
    <x v="5"/>
    <n v="2"/>
    <n v="0"/>
    <n v="65"/>
    <n v="2"/>
    <n v="201.77"/>
    <s v=""/>
    <n v="1"/>
    <s v=""/>
    <n v="106"/>
    <n v="0"/>
    <n v="3.0769230769230702E-2"/>
    <n v="201.77"/>
    <x v="0"/>
    <n v="0"/>
  </r>
  <r>
    <x v="9481"/>
    <n v="48"/>
    <s v="Female"/>
    <s v="USA"/>
    <d v="2023-04-28T07:06:53"/>
    <x v="4"/>
    <n v="3"/>
    <n v="0"/>
    <n v="46"/>
    <n v="3"/>
    <n v="201.6"/>
    <s v=""/>
    <n v="1"/>
    <s v=""/>
    <n v="91"/>
    <n v="0"/>
    <n v="6.5217391304347797E-2"/>
    <n v="201.6"/>
    <x v="0"/>
    <n v="1"/>
  </r>
  <r>
    <x v="9482"/>
    <n v="58"/>
    <s v="Male"/>
    <s v="Germany"/>
    <d v="2023-08-31T14:57:55"/>
    <x v="2"/>
    <n v="3"/>
    <n v="1"/>
    <n v="51"/>
    <n v="3"/>
    <n v="201.57"/>
    <s v=""/>
    <n v="1"/>
    <s v=""/>
    <n v="1"/>
    <n v="0.33333333333333298"/>
    <n v="5.8823529411764698E-2"/>
    <n v="201.57"/>
    <x v="0"/>
    <n v="0"/>
  </r>
  <r>
    <x v="9483"/>
    <n v="38"/>
    <s v="Male"/>
    <s v="UK"/>
    <d v="2024-03-10T15:06:33"/>
    <x v="3"/>
    <n v="2"/>
    <n v="0"/>
    <n v="47"/>
    <n v="3"/>
    <n v="201.42"/>
    <s v=""/>
    <n v="1"/>
    <s v=""/>
    <n v="1"/>
    <n v="0"/>
    <n v="6.3829787234042507E-2"/>
    <n v="201.42"/>
    <x v="0"/>
    <n v="0"/>
  </r>
  <r>
    <x v="9484"/>
    <n v="28"/>
    <s v="Male"/>
    <s v="UK"/>
    <d v="2024-10-26T04:08:54"/>
    <x v="1"/>
    <n v="1"/>
    <n v="0"/>
    <n v="42"/>
    <n v="3"/>
    <n v="201.41"/>
    <s v=""/>
    <n v="1"/>
    <s v=""/>
    <n v="85"/>
    <n v="0"/>
    <n v="7.1428571428571397E-2"/>
    <n v="201.41"/>
    <x v="0"/>
    <n v="0"/>
  </r>
  <r>
    <x v="9485"/>
    <n v="34"/>
    <s v="Male"/>
    <s v="USA"/>
    <d v="2023-10-04T15:10:24"/>
    <x v="1"/>
    <n v="4"/>
    <n v="0"/>
    <n v="48"/>
    <n v="1"/>
    <n v="201.16"/>
    <s v=""/>
    <n v="1"/>
    <s v=""/>
    <n v="61"/>
    <n v="0"/>
    <n v="2.0833333333333301E-2"/>
    <n v="201.16"/>
    <x v="0"/>
    <n v="0"/>
  </r>
  <r>
    <x v="9486"/>
    <n v="18"/>
    <s v="Male"/>
    <s v="Australia"/>
    <d v="2023-12-24T23:21:21"/>
    <x v="1"/>
    <n v="1"/>
    <n v="1"/>
    <n v="47"/>
    <n v="2"/>
    <n v="200.96"/>
    <s v=""/>
    <n v="1"/>
    <s v=""/>
    <n v="13"/>
    <n v="1"/>
    <n v="4.2553191489361701E-2"/>
    <n v="200.96"/>
    <x v="0"/>
    <n v="0"/>
  </r>
  <r>
    <x v="9487"/>
    <n v="28"/>
    <s v="Male"/>
    <s v="Germany"/>
    <d v="2023-06-23T23:56:53"/>
    <x v="3"/>
    <n v="1"/>
    <n v="0"/>
    <n v="54"/>
    <n v="2"/>
    <n v="200.77"/>
    <s v=""/>
    <n v="1"/>
    <s v=""/>
    <n v="25"/>
    <n v="0"/>
    <n v="3.7037037037037E-2"/>
    <n v="200.77"/>
    <x v="0"/>
    <n v="0"/>
  </r>
  <r>
    <x v="9488"/>
    <n v="43"/>
    <s v="Male"/>
    <s v="UK"/>
    <d v="2024-06-22T08:37:00"/>
    <x v="2"/>
    <n v="4"/>
    <n v="0"/>
    <n v="38"/>
    <n v="3"/>
    <n v="200.69"/>
    <s v=""/>
    <n v="1"/>
    <s v=""/>
    <n v="11"/>
    <n v="0"/>
    <n v="7.8947368421052599E-2"/>
    <n v="200.69"/>
    <x v="0"/>
    <n v="0"/>
  </r>
  <r>
    <x v="9489"/>
    <n v="40"/>
    <s v="Male"/>
    <s v="USA"/>
    <d v="2024-08-28T21:21:06"/>
    <x v="1"/>
    <n v="4"/>
    <n v="0"/>
    <n v="40"/>
    <n v="0"/>
    <n v="200.6"/>
    <s v=""/>
    <n v="1"/>
    <s v=""/>
    <n v="55"/>
    <n v="0"/>
    <n v="0"/>
    <n v="200.6"/>
    <x v="0"/>
    <n v="0"/>
  </r>
  <r>
    <x v="9490"/>
    <n v="47"/>
    <s v="Female"/>
    <s v="Canada"/>
    <d v="2023-02-02T17:32:44"/>
    <x v="4"/>
    <n v="2"/>
    <n v="1"/>
    <n v="57"/>
    <n v="2"/>
    <n v="200.03"/>
    <s v=""/>
    <n v="1"/>
    <s v=""/>
    <n v="57"/>
    <n v="0.5"/>
    <n v="3.5087719298245598E-2"/>
    <n v="200.03"/>
    <x v="0"/>
    <n v="0"/>
  </r>
  <r>
    <x v="9491"/>
    <n v="41"/>
    <s v="Female"/>
    <s v="USA"/>
    <d v="2024-11-13T04:20:40"/>
    <x v="2"/>
    <n v="3"/>
    <n v="1"/>
    <n v="50"/>
    <n v="2"/>
    <n v="200.02"/>
    <s v=""/>
    <n v="1"/>
    <s v=""/>
    <n v="7"/>
    <n v="0.33333333333333298"/>
    <n v="0.04"/>
    <n v="200.02"/>
    <x v="0"/>
    <n v="0"/>
  </r>
  <r>
    <x v="9492"/>
    <n v="34"/>
    <s v="Female"/>
    <s v="UK"/>
    <d v="2023-02-23T09:59:13"/>
    <x v="2"/>
    <n v="1"/>
    <n v="0"/>
    <n v="51"/>
    <n v="0"/>
    <n v="199.71"/>
    <s v=""/>
    <n v="1"/>
    <s v=""/>
    <n v="12"/>
    <n v="0"/>
    <n v="0"/>
    <n v="199.71"/>
    <x v="0"/>
    <n v="0"/>
  </r>
  <r>
    <x v="9493"/>
    <n v="59"/>
    <s v="Male"/>
    <s v="Canada"/>
    <d v="2024-01-24T03:34:35"/>
    <x v="2"/>
    <n v="4"/>
    <n v="1"/>
    <n v="47"/>
    <n v="2"/>
    <n v="199.67"/>
    <s v=""/>
    <n v="1"/>
    <s v=""/>
    <n v="107"/>
    <n v="0.25"/>
    <n v="4.2553191489361701E-2"/>
    <n v="199.67"/>
    <x v="0"/>
    <n v="1"/>
  </r>
  <r>
    <x v="9494"/>
    <n v="18"/>
    <s v="Male"/>
    <s v="France"/>
    <d v="2024-10-10T02:40:34"/>
    <x v="1"/>
    <n v="4"/>
    <n v="1"/>
    <n v="49"/>
    <n v="0"/>
    <n v="198.85"/>
    <s v=""/>
    <n v="1"/>
    <s v=""/>
    <n v="24"/>
    <n v="0.25"/>
    <n v="0"/>
    <n v="198.85"/>
    <x v="0"/>
    <n v="0"/>
  </r>
  <r>
    <x v="9495"/>
    <n v="38"/>
    <s v="Male"/>
    <s v="Australia"/>
    <d v="2023-02-04T01:40:05"/>
    <x v="4"/>
    <n v="5"/>
    <n v="1"/>
    <n v="42"/>
    <n v="4"/>
    <n v="198.69"/>
    <s v=""/>
    <n v="1"/>
    <s v=""/>
    <n v="5"/>
    <n v="0.2"/>
    <n v="9.5238095238095205E-2"/>
    <n v="198.69"/>
    <x v="0"/>
    <n v="0"/>
  </r>
  <r>
    <x v="9496"/>
    <n v="39"/>
    <s v="Male"/>
    <s v="USA"/>
    <d v="2023-12-24T05:50:04"/>
    <x v="1"/>
    <n v="3"/>
    <n v="0"/>
    <n v="49"/>
    <n v="1"/>
    <n v="198.67"/>
    <s v=""/>
    <n v="1"/>
    <s v=""/>
    <n v="78"/>
    <n v="0"/>
    <n v="2.04081632653061E-2"/>
    <n v="198.67"/>
    <x v="0"/>
    <n v="0"/>
  </r>
  <r>
    <x v="9497"/>
    <n v="66"/>
    <s v="Female"/>
    <s v="Canada"/>
    <d v="2023-06-06T14:21:12"/>
    <x v="3"/>
    <n v="6"/>
    <n v="2"/>
    <n v="53"/>
    <n v="1"/>
    <n v="198.32"/>
    <s v=""/>
    <n v="1"/>
    <s v=""/>
    <n v="32"/>
    <n v="0.33333333333333298"/>
    <n v="1.8867924528301799E-2"/>
    <n v="198.32"/>
    <x v="0"/>
    <n v="0"/>
  </r>
  <r>
    <x v="9498"/>
    <n v="18"/>
    <s v="Female"/>
    <s v="USA"/>
    <d v="2024-04-28T04:17:11"/>
    <x v="3"/>
    <n v="0"/>
    <n v="0"/>
    <n v="57"/>
    <n v="7"/>
    <n v="198.14"/>
    <s v=""/>
    <n v="1"/>
    <s v=""/>
    <n v="16"/>
    <n v="0"/>
    <n v="0.122807017543859"/>
    <n v="198.14"/>
    <x v="0"/>
    <n v="1"/>
  </r>
  <r>
    <x v="9499"/>
    <n v="30"/>
    <s v="Male"/>
    <s v="Canada"/>
    <d v="2023-09-12T05:50:55"/>
    <x v="1"/>
    <n v="4"/>
    <n v="2"/>
    <n v="45"/>
    <n v="5"/>
    <n v="197.8"/>
    <s v=""/>
    <n v="1"/>
    <s v=""/>
    <n v="4"/>
    <n v="0.5"/>
    <n v="0.11111111111111099"/>
    <n v="197.8"/>
    <x v="0"/>
    <n v="1"/>
  </r>
  <r>
    <x v="9500"/>
    <n v="26"/>
    <s v="Male"/>
    <s v="USA"/>
    <d v="2024-11-22T00:03:43"/>
    <x v="3"/>
    <n v="2"/>
    <n v="1"/>
    <n v="47"/>
    <n v="5"/>
    <n v="197.59"/>
    <s v=""/>
    <n v="1"/>
    <s v=""/>
    <n v="9"/>
    <n v="0.5"/>
    <n v="0.10638297872340401"/>
    <n v="197.59"/>
    <x v="0"/>
    <n v="0"/>
  </r>
  <r>
    <x v="9501"/>
    <n v="18"/>
    <s v="Male"/>
    <s v="USA"/>
    <d v="2024-07-06T08:26:41"/>
    <x v="1"/>
    <n v="3"/>
    <n v="1"/>
    <n v="66"/>
    <n v="4"/>
    <n v="197.55"/>
    <s v=""/>
    <n v="1"/>
    <s v=""/>
    <n v="11"/>
    <n v="0.33333333333333298"/>
    <n v="6.0606060606060601E-2"/>
    <n v="197.55"/>
    <x v="0"/>
    <n v="0"/>
  </r>
  <r>
    <x v="9502"/>
    <n v="22"/>
    <s v="Female"/>
    <s v="Canada"/>
    <d v="2024-04-18T03:21:59"/>
    <x v="3"/>
    <n v="4"/>
    <n v="1"/>
    <n v="43"/>
    <n v="1"/>
    <n v="197.23"/>
    <s v=""/>
    <n v="1"/>
    <s v=""/>
    <n v="17"/>
    <n v="0.25"/>
    <n v="2.3255813953488299E-2"/>
    <n v="197.23"/>
    <x v="0"/>
    <n v="0"/>
  </r>
  <r>
    <x v="9503"/>
    <n v="18"/>
    <s v="Female"/>
    <s v="Germany"/>
    <d v="2023-11-28T12:12:11"/>
    <x v="4"/>
    <n v="5"/>
    <n v="1"/>
    <n v="45"/>
    <n v="7"/>
    <n v="197.03"/>
    <s v=""/>
    <n v="1"/>
    <s v=""/>
    <n v="41"/>
    <n v="0.2"/>
    <n v="0.155555555555555"/>
    <n v="197.03"/>
    <x v="0"/>
    <n v="0"/>
  </r>
  <r>
    <x v="9504"/>
    <n v="25"/>
    <s v="Male"/>
    <s v="Canada"/>
    <d v="2023-08-17T20:58:40"/>
    <x v="1"/>
    <n v="1"/>
    <n v="0"/>
    <n v="61"/>
    <n v="3"/>
    <n v="196.98"/>
    <s v=""/>
    <n v="1"/>
    <s v=""/>
    <n v="47"/>
    <n v="0"/>
    <n v="4.9180327868852403E-2"/>
    <n v="196.98"/>
    <x v="0"/>
    <n v="0"/>
  </r>
  <r>
    <x v="9505"/>
    <n v="27"/>
    <s v="Male"/>
    <s v="Japan"/>
    <d v="2024-08-31T12:08:13"/>
    <x v="1"/>
    <n v="2"/>
    <n v="0"/>
    <n v="52"/>
    <n v="3"/>
    <n v="195.95"/>
    <s v=""/>
    <n v="1"/>
    <s v=""/>
    <n v="18"/>
    <n v="0"/>
    <n v="5.7692307692307598E-2"/>
    <n v="195.95"/>
    <x v="0"/>
    <n v="0"/>
  </r>
  <r>
    <x v="9506"/>
    <n v="32"/>
    <s v="Male"/>
    <s v="Canada"/>
    <d v="2024-06-28T06:14:55"/>
    <x v="5"/>
    <n v="4"/>
    <n v="2"/>
    <n v="41"/>
    <n v="1"/>
    <n v="195.92"/>
    <s v=""/>
    <n v="1"/>
    <s v=""/>
    <n v="30"/>
    <n v="0.5"/>
    <n v="2.4390243902439001E-2"/>
    <n v="195.92"/>
    <x v="0"/>
    <n v="0"/>
  </r>
  <r>
    <x v="9507"/>
    <n v="33"/>
    <s v="Male"/>
    <s v="USA"/>
    <d v="2024-12-24T03:00:23"/>
    <x v="3"/>
    <n v="3"/>
    <n v="0"/>
    <n v="46"/>
    <n v="2"/>
    <n v="195.79"/>
    <s v=""/>
    <n v="1"/>
    <s v=""/>
    <n v="112"/>
    <n v="0"/>
    <n v="4.3478260869565202E-2"/>
    <n v="195.79"/>
    <x v="0"/>
    <n v="1"/>
  </r>
  <r>
    <x v="9508"/>
    <n v="34"/>
    <s v="Male"/>
    <s v="USA"/>
    <d v="2024-05-22T10:52:30"/>
    <x v="1"/>
    <n v="1"/>
    <n v="1"/>
    <n v="65"/>
    <n v="5"/>
    <n v="195.54"/>
    <s v=""/>
    <n v="1"/>
    <s v=""/>
    <n v="41"/>
    <n v="1"/>
    <n v="7.69230769230769E-2"/>
    <n v="195.54"/>
    <x v="0"/>
    <n v="0"/>
  </r>
  <r>
    <x v="9509"/>
    <n v="32"/>
    <s v="Male"/>
    <s v="USA"/>
    <d v="2023-03-02T02:36:01"/>
    <x v="1"/>
    <n v="3"/>
    <n v="1"/>
    <n v="34"/>
    <n v="4"/>
    <n v="195.51"/>
    <s v=""/>
    <n v="1"/>
    <s v=""/>
    <n v="1"/>
    <n v="0.33333333333333298"/>
    <n v="0.11764705882352899"/>
    <n v="195.51"/>
    <x v="0"/>
    <n v="0"/>
  </r>
  <r>
    <x v="9510"/>
    <n v="51"/>
    <s v="Female"/>
    <s v="USA"/>
    <d v="2023-02-07T21:39:21"/>
    <x v="3"/>
    <n v="3"/>
    <n v="0"/>
    <n v="46"/>
    <n v="2"/>
    <n v="195.48"/>
    <s v=""/>
    <n v="1"/>
    <s v=""/>
    <n v="68"/>
    <n v="0"/>
    <n v="4.3478260869565202E-2"/>
    <n v="195.48"/>
    <x v="0"/>
    <n v="1"/>
  </r>
  <r>
    <x v="9511"/>
    <n v="36"/>
    <s v="Male"/>
    <s v="UK"/>
    <d v="2023-05-10T22:49:12"/>
    <x v="1"/>
    <n v="0"/>
    <n v="0"/>
    <n v="59"/>
    <n v="5"/>
    <n v="195.44"/>
    <s v=""/>
    <n v="1"/>
    <s v=""/>
    <n v="62"/>
    <n v="0"/>
    <n v="8.4745762711864403E-2"/>
    <n v="195.44"/>
    <x v="0"/>
    <n v="0"/>
  </r>
  <r>
    <x v="9512"/>
    <n v="43"/>
    <s v="Male"/>
    <s v="USA"/>
    <d v="2024-02-02T16:48:55"/>
    <x v="2"/>
    <n v="3"/>
    <n v="2"/>
    <n v="44"/>
    <n v="2"/>
    <n v="195.24"/>
    <s v=""/>
    <n v="1"/>
    <s v=""/>
    <n v="117"/>
    <n v="0.66666666666666596"/>
    <n v="4.54545454545454E-2"/>
    <n v="195.24"/>
    <x v="0"/>
    <n v="1"/>
  </r>
  <r>
    <x v="9513"/>
    <n v="19"/>
    <s v="Female"/>
    <s v="Germany"/>
    <d v="2023-06-19T13:21:33"/>
    <x v="3"/>
    <n v="1"/>
    <n v="1"/>
    <n v="50"/>
    <n v="4"/>
    <n v="195.17"/>
    <s v=""/>
    <n v="1"/>
    <s v=""/>
    <n v="25"/>
    <n v="1"/>
    <n v="0.08"/>
    <n v="195.17"/>
    <x v="0"/>
    <n v="1"/>
  </r>
  <r>
    <x v="9514"/>
    <n v="41"/>
    <s v="Male"/>
    <s v="France"/>
    <d v="2024-12-27T18:36:49"/>
    <x v="4"/>
    <n v="1"/>
    <n v="0"/>
    <n v="45"/>
    <n v="1"/>
    <n v="195.16"/>
    <s v=""/>
    <n v="1"/>
    <s v=""/>
    <n v="6"/>
    <n v="0"/>
    <n v="2.2222222222222199E-2"/>
    <n v="195.16"/>
    <x v="0"/>
    <n v="0"/>
  </r>
  <r>
    <x v="9515"/>
    <n v="41"/>
    <s v="Female"/>
    <s v="USA"/>
    <d v="2023-06-26T01:35:32"/>
    <x v="2"/>
    <n v="5"/>
    <n v="2"/>
    <n v="57"/>
    <n v="3"/>
    <n v="194.68"/>
    <s v=""/>
    <n v="1"/>
    <s v=""/>
    <n v="32"/>
    <n v="0.4"/>
    <n v="5.2631578947368397E-2"/>
    <n v="194.68"/>
    <x v="0"/>
    <n v="0"/>
  </r>
  <r>
    <x v="9516"/>
    <n v="20"/>
    <s v="Female"/>
    <s v="USA"/>
    <d v="2024-01-20T00:17:17"/>
    <x v="2"/>
    <n v="5"/>
    <n v="2"/>
    <n v="56"/>
    <n v="2"/>
    <n v="194.63"/>
    <s v=""/>
    <n v="1"/>
    <s v=""/>
    <n v="51"/>
    <n v="0.4"/>
    <n v="3.5714285714285698E-2"/>
    <n v="194.63"/>
    <x v="0"/>
    <n v="0"/>
  </r>
  <r>
    <x v="9517"/>
    <n v="36"/>
    <s v="Male"/>
    <s v="Germany"/>
    <d v="2023-07-18T00:41:46"/>
    <x v="1"/>
    <n v="6"/>
    <n v="0"/>
    <n v="48"/>
    <n v="3"/>
    <n v="194.24"/>
    <s v=""/>
    <n v="1"/>
    <s v=""/>
    <n v="121"/>
    <n v="0"/>
    <n v="6.25E-2"/>
    <n v="194.24"/>
    <x v="0"/>
    <n v="1"/>
  </r>
  <r>
    <x v="9518"/>
    <n v="46"/>
    <s v="Other"/>
    <s v="Japan"/>
    <d v="2024-09-30T00:17:46"/>
    <x v="3"/>
    <n v="7"/>
    <n v="1"/>
    <n v="48"/>
    <n v="2"/>
    <n v="193.76"/>
    <s v=""/>
    <n v="1"/>
    <s v=""/>
    <n v="25"/>
    <n v="0.14285714285714199"/>
    <n v="4.1666666666666602E-2"/>
    <n v="193.76"/>
    <x v="0"/>
    <n v="0"/>
  </r>
  <r>
    <x v="9519"/>
    <n v="28"/>
    <s v="Male"/>
    <s v="USA"/>
    <d v="2024-04-03T08:33:24"/>
    <x v="3"/>
    <n v="4"/>
    <n v="2"/>
    <n v="62"/>
    <n v="4"/>
    <n v="193.56"/>
    <s v=""/>
    <n v="1"/>
    <s v=""/>
    <n v="110"/>
    <n v="0.5"/>
    <n v="6.4516129032257993E-2"/>
    <n v="193.56"/>
    <x v="0"/>
    <n v="1"/>
  </r>
  <r>
    <x v="9520"/>
    <n v="42"/>
    <s v="Male"/>
    <s v="Australia"/>
    <d v="2024-04-17T06:55:28"/>
    <x v="1"/>
    <n v="1"/>
    <n v="0"/>
    <n v="61"/>
    <n v="2"/>
    <n v="193.55"/>
    <s v=""/>
    <n v="1"/>
    <s v=""/>
    <n v="81"/>
    <n v="0"/>
    <n v="3.2786885245901599E-2"/>
    <n v="193.55"/>
    <x v="0"/>
    <n v="0"/>
  </r>
  <r>
    <x v="9521"/>
    <n v="20"/>
    <s v="Female"/>
    <s v="France"/>
    <d v="2023-12-02T16:57:05"/>
    <x v="1"/>
    <n v="3"/>
    <n v="1"/>
    <n v="41"/>
    <n v="2"/>
    <n v="193.39"/>
    <s v=""/>
    <n v="1"/>
    <s v=""/>
    <n v="37"/>
    <n v="0.33333333333333298"/>
    <n v="4.8780487804878002E-2"/>
    <n v="193.39"/>
    <x v="0"/>
    <n v="0"/>
  </r>
  <r>
    <x v="9522"/>
    <n v="53"/>
    <s v="Female"/>
    <s v="Japan"/>
    <d v="2024-12-01T13:18:04"/>
    <x v="5"/>
    <n v="2"/>
    <n v="1"/>
    <n v="52"/>
    <n v="1"/>
    <n v="193.34"/>
    <s v=""/>
    <n v="1"/>
    <s v=""/>
    <n v="17"/>
    <n v="0.5"/>
    <n v="1.9230769230769201E-2"/>
    <n v="193.34"/>
    <x v="0"/>
    <n v="0"/>
  </r>
  <r>
    <x v="9523"/>
    <n v="34"/>
    <s v="Female"/>
    <s v="Australia"/>
    <d v="2024-07-03T22:02:23"/>
    <x v="4"/>
    <n v="3"/>
    <n v="1"/>
    <n v="44"/>
    <n v="0"/>
    <n v="193.16"/>
    <s v=""/>
    <n v="1"/>
    <s v=""/>
    <n v="26"/>
    <n v="0.33333333333333298"/>
    <n v="0"/>
    <n v="193.16"/>
    <x v="0"/>
    <n v="0"/>
  </r>
  <r>
    <x v="9524"/>
    <n v="54"/>
    <s v="Male"/>
    <s v="Germany"/>
    <d v="2023-10-07T23:28:48"/>
    <x v="2"/>
    <n v="1"/>
    <n v="0"/>
    <n v="56"/>
    <n v="1"/>
    <n v="192.93"/>
    <s v=""/>
    <n v="1"/>
    <s v=""/>
    <n v="0"/>
    <n v="0"/>
    <n v="1.7857142857142801E-2"/>
    <n v="192.93"/>
    <x v="0"/>
    <n v="0"/>
  </r>
  <r>
    <x v="9525"/>
    <n v="29"/>
    <s v="Female"/>
    <s v="USA"/>
    <d v="2024-11-18T06:59:40"/>
    <x v="1"/>
    <n v="5"/>
    <n v="1"/>
    <n v="60"/>
    <n v="3"/>
    <n v="192.69"/>
    <s v=""/>
    <n v="1"/>
    <s v=""/>
    <n v="2"/>
    <n v="0.2"/>
    <n v="0.05"/>
    <n v="192.69"/>
    <x v="0"/>
    <n v="0"/>
  </r>
  <r>
    <x v="9526"/>
    <n v="36"/>
    <s v="Female"/>
    <s v="France"/>
    <d v="2023-06-14T15:05:21"/>
    <x v="3"/>
    <n v="4"/>
    <n v="3"/>
    <n v="50"/>
    <n v="4"/>
    <n v="192.56"/>
    <s v=""/>
    <n v="1"/>
    <s v=""/>
    <n v="9"/>
    <n v="0.75"/>
    <n v="0.08"/>
    <n v="192.56"/>
    <x v="0"/>
    <n v="0"/>
  </r>
  <r>
    <x v="9527"/>
    <n v="40"/>
    <s v="Male"/>
    <s v="USA"/>
    <d v="2023-04-07T20:30:49"/>
    <x v="4"/>
    <n v="0"/>
    <n v="0"/>
    <n v="47"/>
    <n v="3"/>
    <n v="192.39"/>
    <s v=""/>
    <n v="1"/>
    <s v=""/>
    <n v="7"/>
    <n v="0"/>
    <n v="6.3829787234042507E-2"/>
    <n v="192.39"/>
    <x v="0"/>
    <n v="1"/>
  </r>
  <r>
    <x v="9528"/>
    <n v="39"/>
    <s v="Male"/>
    <s v="Canada"/>
    <d v="2024-02-01T14:32:00"/>
    <x v="3"/>
    <n v="2"/>
    <n v="1"/>
    <n v="44"/>
    <n v="2"/>
    <n v="191.95"/>
    <s v=""/>
    <n v="1"/>
    <s v=""/>
    <n v="62"/>
    <n v="0.5"/>
    <n v="4.54545454545454E-2"/>
    <n v="191.95"/>
    <x v="0"/>
    <n v="0"/>
  </r>
  <r>
    <x v="9529"/>
    <n v="19"/>
    <s v="Male"/>
    <s v="Canada"/>
    <d v="2024-08-13T20:42:06"/>
    <x v="1"/>
    <n v="3"/>
    <n v="1"/>
    <n v="43"/>
    <n v="0"/>
    <n v="191.76"/>
    <s v=""/>
    <n v="1"/>
    <s v=""/>
    <n v="21"/>
    <n v="0.33333333333333298"/>
    <n v="0"/>
    <n v="191.76"/>
    <x v="0"/>
    <n v="0"/>
  </r>
  <r>
    <x v="9530"/>
    <n v="48"/>
    <s v="Female"/>
    <s v="UK"/>
    <d v="2024-04-10T15:46:17"/>
    <x v="2"/>
    <n v="3"/>
    <n v="2"/>
    <n v="52"/>
    <n v="1"/>
    <n v="191.64"/>
    <s v=""/>
    <n v="1"/>
    <s v=""/>
    <n v="45"/>
    <n v="0.66666666666666596"/>
    <n v="1.9230769230769201E-2"/>
    <n v="191.64"/>
    <x v="0"/>
    <n v="0"/>
  </r>
  <r>
    <x v="9531"/>
    <n v="18"/>
    <s v="Male"/>
    <s v="Germany"/>
    <d v="2024-09-07T20:48:42"/>
    <x v="2"/>
    <n v="5"/>
    <n v="3"/>
    <n v="46"/>
    <n v="0"/>
    <n v="191.53"/>
    <s v=""/>
    <n v="1"/>
    <s v=""/>
    <n v="17"/>
    <n v="0.6"/>
    <n v="0"/>
    <n v="191.53"/>
    <x v="0"/>
    <n v="0"/>
  </r>
  <r>
    <x v="9532"/>
    <n v="46"/>
    <s v="Male"/>
    <s v="USA"/>
    <d v="2024-08-02T07:16:43"/>
    <x v="0"/>
    <n v="1"/>
    <n v="0"/>
    <n v="45"/>
    <n v="4"/>
    <n v="191.44"/>
    <s v=""/>
    <n v="1"/>
    <s v=""/>
    <n v="24"/>
    <n v="0"/>
    <n v="8.8888888888888795E-2"/>
    <n v="191.44"/>
    <x v="0"/>
    <n v="0"/>
  </r>
  <r>
    <x v="9533"/>
    <n v="35"/>
    <s v="Female"/>
    <s v="Australia"/>
    <d v="2023-01-25T12:25:45"/>
    <x v="2"/>
    <n v="1"/>
    <n v="0"/>
    <n v="51"/>
    <n v="2"/>
    <n v="191.03"/>
    <s v=""/>
    <n v="1"/>
    <s v=""/>
    <n v="124"/>
    <n v="0"/>
    <n v="3.9215686274509803E-2"/>
    <n v="191.03"/>
    <x v="0"/>
    <n v="0"/>
  </r>
  <r>
    <x v="9534"/>
    <n v="52"/>
    <s v="Female"/>
    <s v="Canada"/>
    <d v="2024-12-14T06:28:00"/>
    <x v="5"/>
    <n v="3"/>
    <n v="2"/>
    <n v="50"/>
    <n v="1"/>
    <n v="190.95"/>
    <s v=""/>
    <n v="1"/>
    <s v=""/>
    <n v="45"/>
    <n v="0.66666666666666596"/>
    <n v="0.02"/>
    <n v="190.95"/>
    <x v="0"/>
    <n v="1"/>
  </r>
  <r>
    <x v="9535"/>
    <n v="25"/>
    <s v="Female"/>
    <s v="Canada"/>
    <d v="2023-03-21T06:32:19"/>
    <x v="2"/>
    <n v="4"/>
    <n v="1"/>
    <n v="58"/>
    <n v="0"/>
    <n v="190.87"/>
    <s v=""/>
    <n v="1"/>
    <s v=""/>
    <n v="42"/>
    <n v="0.25"/>
    <n v="0"/>
    <n v="190.87"/>
    <x v="0"/>
    <n v="0"/>
  </r>
  <r>
    <x v="9536"/>
    <n v="24"/>
    <s v="Female"/>
    <s v="USA"/>
    <d v="2024-08-16T20:14:52"/>
    <x v="1"/>
    <n v="1"/>
    <n v="1"/>
    <n v="53"/>
    <n v="4"/>
    <n v="190.79"/>
    <s v=""/>
    <n v="1"/>
    <s v=""/>
    <n v="28"/>
    <n v="1"/>
    <n v="7.5471698113207503E-2"/>
    <n v="190.79"/>
    <x v="0"/>
    <n v="0"/>
  </r>
  <r>
    <x v="9537"/>
    <n v="46"/>
    <s v="Female"/>
    <s v="Germany"/>
    <d v="2024-12-27T09:51:10"/>
    <x v="5"/>
    <n v="2"/>
    <n v="0"/>
    <n v="43"/>
    <n v="3"/>
    <n v="190.65"/>
    <s v=""/>
    <n v="1"/>
    <s v=""/>
    <n v="155"/>
    <n v="0"/>
    <n v="6.9767441860465101E-2"/>
    <n v="190.65"/>
    <x v="0"/>
    <n v="0"/>
  </r>
  <r>
    <x v="9538"/>
    <n v="37"/>
    <s v="Female"/>
    <s v="USA"/>
    <d v="2024-05-25T20:38:30"/>
    <x v="3"/>
    <n v="1"/>
    <n v="0"/>
    <n v="51"/>
    <n v="3"/>
    <n v="190.62"/>
    <s v=""/>
    <n v="1"/>
    <s v=""/>
    <n v="3"/>
    <n v="0"/>
    <n v="5.8823529411764698E-2"/>
    <n v="190.62"/>
    <x v="0"/>
    <n v="0"/>
  </r>
  <r>
    <x v="9539"/>
    <n v="54"/>
    <s v="Female"/>
    <s v="Germany"/>
    <d v="2023-10-31T06:42:24"/>
    <x v="4"/>
    <n v="0"/>
    <n v="0"/>
    <n v="40"/>
    <n v="1"/>
    <n v="190"/>
    <s v=""/>
    <n v="1"/>
    <s v=""/>
    <n v="10"/>
    <n v="0"/>
    <n v="2.5000000000000001E-2"/>
    <n v="190"/>
    <x v="0"/>
    <n v="0"/>
  </r>
  <r>
    <x v="9540"/>
    <n v="32"/>
    <s v="Female"/>
    <s v="USA"/>
    <d v="2023-05-09T17:37:03"/>
    <x v="2"/>
    <n v="7"/>
    <n v="1"/>
    <n v="54"/>
    <n v="4"/>
    <n v="189.88"/>
    <s v=""/>
    <n v="1"/>
    <s v=""/>
    <n v="41"/>
    <n v="0.14285714285714199"/>
    <n v="7.4074074074074001E-2"/>
    <n v="189.88"/>
    <x v="0"/>
    <n v="0"/>
  </r>
  <r>
    <x v="9541"/>
    <n v="18"/>
    <s v="Female"/>
    <s v="USA"/>
    <d v="2023-07-14T12:00:32"/>
    <x v="1"/>
    <n v="1"/>
    <n v="0"/>
    <n v="54"/>
    <n v="0"/>
    <n v="189"/>
    <s v=""/>
    <n v="1"/>
    <s v=""/>
    <n v="69"/>
    <n v="0"/>
    <n v="0"/>
    <n v="189"/>
    <x v="0"/>
    <n v="0"/>
  </r>
  <r>
    <x v="9542"/>
    <n v="49"/>
    <s v="Male"/>
    <s v="Canada"/>
    <d v="2023-05-18T14:47:43"/>
    <x v="5"/>
    <n v="1"/>
    <n v="0"/>
    <n v="43"/>
    <n v="0"/>
    <n v="188.91"/>
    <s v=""/>
    <n v="1"/>
    <s v=""/>
    <n v="56"/>
    <n v="0"/>
    <n v="0"/>
    <n v="188.91"/>
    <x v="0"/>
    <n v="0"/>
  </r>
  <r>
    <x v="9543"/>
    <n v="19"/>
    <s v="Female"/>
    <s v="USA"/>
    <d v="2024-10-03T23:12:14"/>
    <x v="2"/>
    <n v="0"/>
    <n v="0"/>
    <n v="46"/>
    <n v="1"/>
    <n v="188.51"/>
    <s v=""/>
    <n v="1"/>
    <s v=""/>
    <n v="22"/>
    <n v="0"/>
    <n v="2.1739130434782601E-2"/>
    <n v="188.51"/>
    <x v="0"/>
    <n v="0"/>
  </r>
  <r>
    <x v="9544"/>
    <n v="29"/>
    <s v="Male"/>
    <s v="France"/>
    <d v="2023-02-04T00:12:29"/>
    <x v="2"/>
    <n v="4"/>
    <n v="2"/>
    <n v="57"/>
    <n v="4"/>
    <n v="188.48"/>
    <s v=""/>
    <n v="1"/>
    <s v=""/>
    <n v="7"/>
    <n v="0.5"/>
    <n v="7.0175438596491196E-2"/>
    <n v="188.48"/>
    <x v="0"/>
    <n v="0"/>
  </r>
  <r>
    <x v="9545"/>
    <n v="41"/>
    <s v="Male"/>
    <s v="USA"/>
    <d v="2024-09-06T19:59:23"/>
    <x v="4"/>
    <n v="1"/>
    <n v="1"/>
    <n v="57"/>
    <n v="2"/>
    <n v="188.45"/>
    <s v=""/>
    <n v="1"/>
    <s v=""/>
    <n v="67"/>
    <n v="1"/>
    <n v="3.5087719298245598E-2"/>
    <n v="188.45"/>
    <x v="0"/>
    <n v="1"/>
  </r>
  <r>
    <x v="9546"/>
    <n v="18"/>
    <s v="Male"/>
    <s v="Japan"/>
    <d v="2023-03-15T11:49:37"/>
    <x v="1"/>
    <n v="5"/>
    <n v="1"/>
    <n v="55"/>
    <n v="4"/>
    <n v="187.82"/>
    <s v=""/>
    <n v="1"/>
    <s v=""/>
    <n v="3"/>
    <n v="0.2"/>
    <n v="7.2727272727272696E-2"/>
    <n v="187.82"/>
    <x v="0"/>
    <n v="0"/>
  </r>
  <r>
    <x v="9547"/>
    <n v="18"/>
    <s v="Male"/>
    <s v="Australia"/>
    <d v="2024-12-21T19:31:18"/>
    <x v="3"/>
    <n v="1"/>
    <n v="0"/>
    <n v="38"/>
    <n v="2"/>
    <n v="187.68"/>
    <s v=""/>
    <n v="1"/>
    <s v=""/>
    <n v="5"/>
    <n v="0"/>
    <n v="5.2631578947368397E-2"/>
    <n v="187.68"/>
    <x v="0"/>
    <n v="0"/>
  </r>
  <r>
    <x v="9548"/>
    <n v="36"/>
    <s v="Male"/>
    <s v="USA"/>
    <d v="2024-10-27T03:30:37"/>
    <x v="0"/>
    <n v="3"/>
    <n v="2"/>
    <n v="62"/>
    <n v="4"/>
    <n v="187.3"/>
    <s v=""/>
    <n v="1"/>
    <s v=""/>
    <n v="9"/>
    <n v="0.66666666666666596"/>
    <n v="6.4516129032257993E-2"/>
    <n v="187.3"/>
    <x v="0"/>
    <n v="0"/>
  </r>
  <r>
    <x v="9549"/>
    <n v="36"/>
    <s v="Male"/>
    <s v="Canada"/>
    <d v="2024-06-20T02:35:32"/>
    <x v="3"/>
    <n v="8"/>
    <n v="1"/>
    <n v="50"/>
    <n v="4"/>
    <n v="187.26"/>
    <s v=""/>
    <n v="1"/>
    <s v=""/>
    <n v="29"/>
    <n v="0.125"/>
    <n v="0.08"/>
    <n v="187.26"/>
    <x v="0"/>
    <n v="0"/>
  </r>
  <r>
    <x v="9550"/>
    <n v="31"/>
    <s v="Male"/>
    <s v="Germany"/>
    <d v="2024-11-25T01:04:05"/>
    <x v="5"/>
    <n v="3"/>
    <n v="0"/>
    <n v="46"/>
    <n v="3"/>
    <n v="187.16"/>
    <s v=""/>
    <n v="1"/>
    <s v=""/>
    <n v="44"/>
    <n v="0"/>
    <n v="6.5217391304347797E-2"/>
    <n v="187.16"/>
    <x v="0"/>
    <n v="0"/>
  </r>
  <r>
    <x v="9551"/>
    <n v="41"/>
    <s v="Female"/>
    <s v="USA"/>
    <d v="2024-11-21T13:50:28"/>
    <x v="0"/>
    <n v="3"/>
    <n v="2"/>
    <n v="58"/>
    <n v="2"/>
    <n v="187.07"/>
    <s v=""/>
    <n v="1"/>
    <s v=""/>
    <n v="4"/>
    <n v="0.66666666666666596"/>
    <n v="3.4482758620689599E-2"/>
    <n v="187.07"/>
    <x v="0"/>
    <n v="0"/>
  </r>
  <r>
    <x v="9552"/>
    <n v="27"/>
    <s v="Female"/>
    <s v="USA"/>
    <d v="2024-08-28T03:49:49"/>
    <x v="3"/>
    <n v="2"/>
    <n v="1"/>
    <n v="47"/>
    <n v="5"/>
    <n v="187.04"/>
    <s v=""/>
    <n v="1"/>
    <s v=""/>
    <n v="109"/>
    <n v="0.5"/>
    <n v="0.10638297872340401"/>
    <n v="187.04"/>
    <x v="0"/>
    <n v="1"/>
  </r>
  <r>
    <x v="9553"/>
    <n v="33"/>
    <s v="Female"/>
    <s v="USA"/>
    <d v="2024-10-01T12:47:57"/>
    <x v="2"/>
    <n v="1"/>
    <n v="0"/>
    <n v="39"/>
    <n v="3"/>
    <n v="186.99"/>
    <s v=""/>
    <n v="1"/>
    <s v=""/>
    <n v="82"/>
    <n v="0"/>
    <n v="7.69230769230769E-2"/>
    <n v="186.99"/>
    <x v="0"/>
    <n v="0"/>
  </r>
  <r>
    <x v="9554"/>
    <n v="38"/>
    <s v="Female"/>
    <s v="Australia"/>
    <d v="2024-08-23T05:33:38"/>
    <x v="5"/>
    <n v="2"/>
    <n v="0"/>
    <n v="46"/>
    <n v="2"/>
    <n v="186.94"/>
    <s v=""/>
    <n v="1"/>
    <s v=""/>
    <n v="6"/>
    <n v="0"/>
    <n v="4.3478260869565202E-2"/>
    <n v="186.94"/>
    <x v="0"/>
    <n v="0"/>
  </r>
  <r>
    <x v="9555"/>
    <n v="37"/>
    <s v="Male"/>
    <s v="Canada"/>
    <d v="2024-12-08T20:30:57"/>
    <x v="2"/>
    <n v="3"/>
    <n v="1"/>
    <n v="57"/>
    <n v="1"/>
    <n v="186.92"/>
    <s v=""/>
    <n v="1"/>
    <s v=""/>
    <n v="30"/>
    <n v="0.33333333333333298"/>
    <n v="1.7543859649122799E-2"/>
    <n v="186.92"/>
    <x v="0"/>
    <n v="0"/>
  </r>
  <r>
    <x v="9556"/>
    <n v="29"/>
    <s v="Female"/>
    <s v="Japan"/>
    <d v="2024-08-16T04:11:11"/>
    <x v="5"/>
    <n v="0"/>
    <n v="0"/>
    <n v="74"/>
    <n v="3"/>
    <n v="186.39"/>
    <s v=""/>
    <n v="1"/>
    <s v=""/>
    <n v="1"/>
    <n v="0"/>
    <n v="4.0540540540540501E-2"/>
    <n v="186.39"/>
    <x v="0"/>
    <n v="0"/>
  </r>
  <r>
    <x v="9557"/>
    <n v="43"/>
    <s v="Female"/>
    <s v="USA"/>
    <d v="2023-12-05T10:39:25"/>
    <x v="1"/>
    <n v="6"/>
    <n v="3"/>
    <n v="54"/>
    <n v="3"/>
    <n v="186.06"/>
    <s v=""/>
    <n v="1"/>
    <s v=""/>
    <n v="2"/>
    <n v="0.5"/>
    <n v="5.5555555555555497E-2"/>
    <n v="186.06"/>
    <x v="0"/>
    <n v="0"/>
  </r>
  <r>
    <x v="9558"/>
    <n v="37"/>
    <s v="Female"/>
    <s v="Canada"/>
    <d v="2023-10-27T18:01:10"/>
    <x v="1"/>
    <n v="1"/>
    <n v="0"/>
    <n v="51"/>
    <n v="4"/>
    <n v="186.02"/>
    <s v=""/>
    <n v="1"/>
    <s v=""/>
    <n v="27"/>
    <n v="0"/>
    <n v="7.8431372549019607E-2"/>
    <n v="186.02"/>
    <x v="0"/>
    <n v="0"/>
  </r>
  <r>
    <x v="9559"/>
    <n v="29"/>
    <s v="Female"/>
    <s v="USA"/>
    <d v="2024-08-21T21:26:16"/>
    <x v="4"/>
    <n v="5"/>
    <n v="3"/>
    <n v="47"/>
    <n v="1"/>
    <n v="185.85"/>
    <s v=""/>
    <n v="1"/>
    <s v=""/>
    <n v="41"/>
    <n v="0.6"/>
    <n v="2.1276595744680799E-2"/>
    <n v="185.85"/>
    <x v="0"/>
    <n v="0"/>
  </r>
  <r>
    <x v="9560"/>
    <n v="24"/>
    <s v="Female"/>
    <s v="USA"/>
    <d v="2023-06-10T17:38:29"/>
    <x v="2"/>
    <n v="6"/>
    <n v="0"/>
    <n v="39"/>
    <n v="3"/>
    <n v="185.8"/>
    <s v=""/>
    <n v="1"/>
    <s v=""/>
    <n v="34"/>
    <n v="0"/>
    <n v="7.69230769230769E-2"/>
    <n v="185.8"/>
    <x v="0"/>
    <n v="0"/>
  </r>
  <r>
    <x v="9561"/>
    <n v="44"/>
    <s v="Female"/>
    <s v="Germany"/>
    <d v="2023-08-08T06:16:43"/>
    <x v="2"/>
    <n v="0"/>
    <n v="0"/>
    <n v="42"/>
    <n v="2"/>
    <n v="185.56"/>
    <s v=""/>
    <n v="1"/>
    <s v=""/>
    <n v="20"/>
    <n v="0"/>
    <n v="4.7619047619047603E-2"/>
    <n v="185.56"/>
    <x v="0"/>
    <n v="0"/>
  </r>
  <r>
    <x v="9562"/>
    <n v="21"/>
    <s v="Male"/>
    <s v="Germany"/>
    <d v="2023-06-10T20:33:42"/>
    <x v="4"/>
    <n v="4"/>
    <n v="1"/>
    <n v="36"/>
    <n v="0"/>
    <n v="185.39"/>
    <s v=""/>
    <n v="1"/>
    <s v=""/>
    <n v="3"/>
    <n v="0.25"/>
    <n v="0"/>
    <n v="185.39"/>
    <x v="0"/>
    <n v="0"/>
  </r>
  <r>
    <x v="9563"/>
    <n v="41"/>
    <s v="Female"/>
    <s v="UK"/>
    <d v="2023-02-15T06:19:50"/>
    <x v="4"/>
    <n v="0"/>
    <n v="0"/>
    <n v="58"/>
    <n v="3"/>
    <n v="185.06"/>
    <s v=""/>
    <n v="1"/>
    <s v=""/>
    <n v="17"/>
    <n v="0"/>
    <n v="5.1724137931034399E-2"/>
    <n v="185.06"/>
    <x v="0"/>
    <n v="0"/>
  </r>
  <r>
    <x v="9564"/>
    <n v="31"/>
    <s v="Female"/>
    <s v="Canada"/>
    <d v="2024-05-18T17:48:27"/>
    <x v="0"/>
    <n v="0"/>
    <n v="0"/>
    <n v="49"/>
    <n v="6"/>
    <n v="184.29"/>
    <s v=""/>
    <n v="1"/>
    <s v=""/>
    <n v="16"/>
    <n v="0"/>
    <n v="0.122448979591836"/>
    <n v="184.29"/>
    <x v="0"/>
    <n v="0"/>
  </r>
  <r>
    <x v="9565"/>
    <n v="43"/>
    <s v="Female"/>
    <s v="USA"/>
    <d v="2023-11-05T02:03:22"/>
    <x v="1"/>
    <n v="2"/>
    <n v="1"/>
    <n v="49"/>
    <n v="2"/>
    <n v="184.14"/>
    <s v=""/>
    <n v="1"/>
    <s v=""/>
    <n v="25"/>
    <n v="0.5"/>
    <n v="4.08163265306122E-2"/>
    <n v="184.14"/>
    <x v="0"/>
    <n v="0"/>
  </r>
  <r>
    <x v="9566"/>
    <n v="51"/>
    <s v="Female"/>
    <s v="Australia"/>
    <d v="2024-04-27T15:08:43"/>
    <x v="1"/>
    <n v="4"/>
    <n v="0"/>
    <n v="61"/>
    <n v="4"/>
    <n v="183.86"/>
    <s v=""/>
    <n v="1"/>
    <s v=""/>
    <n v="49"/>
    <n v="0"/>
    <n v="6.5573770491803199E-2"/>
    <n v="183.86"/>
    <x v="0"/>
    <n v="0"/>
  </r>
  <r>
    <x v="9567"/>
    <n v="46"/>
    <s v="Female"/>
    <s v="USA"/>
    <d v="2024-06-24T08:48:03"/>
    <x v="3"/>
    <n v="1"/>
    <n v="0"/>
    <n v="55"/>
    <n v="2"/>
    <n v="183.54"/>
    <s v=""/>
    <n v="1"/>
    <s v=""/>
    <n v="17"/>
    <n v="0"/>
    <n v="3.6363636363636299E-2"/>
    <n v="183.54"/>
    <x v="0"/>
    <n v="0"/>
  </r>
  <r>
    <x v="9568"/>
    <n v="28"/>
    <s v="Male"/>
    <s v="USA"/>
    <d v="2023-05-10T21:21:35"/>
    <x v="3"/>
    <n v="0"/>
    <n v="0"/>
    <n v="45"/>
    <n v="3"/>
    <n v="183.36"/>
    <s v=""/>
    <n v="1"/>
    <s v=""/>
    <n v="6"/>
    <n v="0"/>
    <n v="6.6666666666666596E-2"/>
    <n v="183.36"/>
    <x v="0"/>
    <n v="0"/>
  </r>
  <r>
    <x v="9569"/>
    <n v="31"/>
    <s v="Male"/>
    <s v="Australia"/>
    <d v="2024-01-29T16:26:51"/>
    <x v="1"/>
    <n v="3"/>
    <n v="1"/>
    <n v="53"/>
    <n v="2"/>
    <n v="183.3"/>
    <s v=""/>
    <n v="1"/>
    <s v=""/>
    <n v="35"/>
    <n v="0.33333333333333298"/>
    <n v="3.7735849056603703E-2"/>
    <n v="183.3"/>
    <x v="0"/>
    <n v="0"/>
  </r>
  <r>
    <x v="9570"/>
    <n v="18"/>
    <s v="Other"/>
    <s v="Germany"/>
    <d v="2024-10-05T01:29:10"/>
    <x v="4"/>
    <n v="1"/>
    <n v="0"/>
    <n v="48"/>
    <n v="3"/>
    <n v="183.18"/>
    <s v=""/>
    <n v="1"/>
    <s v=""/>
    <n v="35"/>
    <n v="0"/>
    <n v="6.25E-2"/>
    <n v="183.18"/>
    <x v="0"/>
    <n v="0"/>
  </r>
  <r>
    <x v="9571"/>
    <n v="41"/>
    <s v="Female"/>
    <s v="Japan"/>
    <d v="2023-07-02T18:12:20"/>
    <x v="1"/>
    <n v="4"/>
    <n v="2"/>
    <n v="42"/>
    <n v="2"/>
    <n v="182.73"/>
    <s v=""/>
    <n v="1"/>
    <s v=""/>
    <n v="29"/>
    <n v="0.5"/>
    <n v="4.7619047619047603E-2"/>
    <n v="182.73"/>
    <x v="0"/>
    <n v="0"/>
  </r>
  <r>
    <x v="9572"/>
    <n v="31"/>
    <s v="Female"/>
    <s v="USA"/>
    <d v="2023-11-23T12:28:23"/>
    <x v="2"/>
    <n v="1"/>
    <n v="1"/>
    <n v="41"/>
    <n v="3"/>
    <n v="182.58"/>
    <s v=""/>
    <n v="1"/>
    <s v=""/>
    <n v="7"/>
    <n v="1"/>
    <n v="7.3170731707316999E-2"/>
    <n v="182.58"/>
    <x v="0"/>
    <n v="0"/>
  </r>
  <r>
    <x v="9573"/>
    <n v="30"/>
    <s v="Female"/>
    <s v="USA"/>
    <d v="2024-04-21T21:53:38"/>
    <x v="5"/>
    <n v="4"/>
    <n v="1"/>
    <n v="42"/>
    <n v="2"/>
    <n v="182.47"/>
    <s v=""/>
    <n v="1"/>
    <s v=""/>
    <n v="7"/>
    <n v="0.25"/>
    <n v="4.7619047619047603E-2"/>
    <n v="182.47"/>
    <x v="0"/>
    <n v="0"/>
  </r>
  <r>
    <x v="9574"/>
    <n v="47"/>
    <s v="Male"/>
    <s v="USA"/>
    <d v="2024-11-11T12:55:16"/>
    <x v="4"/>
    <n v="3"/>
    <n v="2"/>
    <n v="41"/>
    <n v="3"/>
    <n v="182.39"/>
    <s v=""/>
    <n v="1"/>
    <s v=""/>
    <n v="14"/>
    <n v="0.66666666666666596"/>
    <n v="7.3170731707316999E-2"/>
    <n v="182.39"/>
    <x v="0"/>
    <n v="0"/>
  </r>
  <r>
    <x v="9575"/>
    <n v="19"/>
    <s v="Male"/>
    <s v="Germany"/>
    <d v="2024-06-17T00:07:34"/>
    <x v="4"/>
    <n v="5"/>
    <n v="2"/>
    <n v="43"/>
    <n v="1"/>
    <n v="182.21"/>
    <s v=""/>
    <n v="1"/>
    <s v=""/>
    <n v="14"/>
    <n v="0.4"/>
    <n v="2.3255813953488299E-2"/>
    <n v="182.21"/>
    <x v="0"/>
    <n v="1"/>
  </r>
  <r>
    <x v="9576"/>
    <n v="37"/>
    <s v="Female"/>
    <s v="USA"/>
    <d v="2023-07-27T21:14:09"/>
    <x v="5"/>
    <n v="4"/>
    <n v="2"/>
    <n v="63"/>
    <n v="2"/>
    <n v="182.12"/>
    <s v=""/>
    <n v="1"/>
    <s v=""/>
    <n v="44"/>
    <n v="0.5"/>
    <n v="3.1746031746031703E-2"/>
    <n v="182.12"/>
    <x v="0"/>
    <n v="0"/>
  </r>
  <r>
    <x v="9577"/>
    <n v="41"/>
    <s v="Male"/>
    <s v="USA"/>
    <d v="2023-06-05T10:36:39"/>
    <x v="2"/>
    <n v="4"/>
    <n v="1"/>
    <n v="46"/>
    <n v="1"/>
    <n v="181.88"/>
    <s v=""/>
    <n v="1"/>
    <s v=""/>
    <n v="12"/>
    <n v="0.25"/>
    <n v="2.1739130434782601E-2"/>
    <n v="181.88"/>
    <x v="0"/>
    <n v="0"/>
  </r>
  <r>
    <x v="9578"/>
    <n v="29"/>
    <s v="Male"/>
    <s v="Canada"/>
    <d v="2023-07-03T19:01:39"/>
    <x v="5"/>
    <n v="1"/>
    <n v="0"/>
    <n v="51"/>
    <n v="3"/>
    <n v="181.74"/>
    <s v=""/>
    <n v="1"/>
    <s v=""/>
    <n v="7"/>
    <n v="0"/>
    <n v="5.8823529411764698E-2"/>
    <n v="181.74"/>
    <x v="0"/>
    <n v="0"/>
  </r>
  <r>
    <x v="9579"/>
    <n v="45"/>
    <s v="Male"/>
    <s v="Japan"/>
    <d v="2023-04-13T22:31:33"/>
    <x v="0"/>
    <n v="7"/>
    <n v="2"/>
    <n v="59"/>
    <n v="2"/>
    <n v="181.57"/>
    <s v=""/>
    <n v="1"/>
    <s v=""/>
    <n v="29"/>
    <n v="0.28571428571428498"/>
    <n v="3.38983050847457E-2"/>
    <n v="181.57"/>
    <x v="0"/>
    <n v="0"/>
  </r>
  <r>
    <x v="9580"/>
    <n v="39"/>
    <s v="Female"/>
    <s v="USA"/>
    <d v="2024-08-18T16:03:05"/>
    <x v="5"/>
    <n v="5"/>
    <n v="1"/>
    <n v="53"/>
    <n v="0"/>
    <n v="181.19"/>
    <s v=""/>
    <n v="1"/>
    <s v=""/>
    <n v="31"/>
    <n v="0.2"/>
    <n v="0"/>
    <n v="181.19"/>
    <x v="0"/>
    <n v="0"/>
  </r>
  <r>
    <x v="9581"/>
    <n v="38"/>
    <s v="Other"/>
    <s v="USA"/>
    <d v="2024-02-14T20:50:23"/>
    <x v="4"/>
    <n v="7"/>
    <n v="3"/>
    <n v="42"/>
    <n v="1"/>
    <n v="181.18"/>
    <s v=""/>
    <n v="1"/>
    <s v=""/>
    <n v="5"/>
    <n v="0.42857142857142799"/>
    <n v="2.3809523809523801E-2"/>
    <n v="181.18"/>
    <x v="0"/>
    <n v="0"/>
  </r>
  <r>
    <x v="9582"/>
    <n v="26"/>
    <s v="Female"/>
    <s v="USA"/>
    <d v="2024-11-01T06:09:38"/>
    <x v="4"/>
    <n v="4"/>
    <n v="1"/>
    <n v="49"/>
    <n v="3"/>
    <n v="181.08"/>
    <s v=""/>
    <n v="1"/>
    <s v=""/>
    <n v="41"/>
    <n v="0.25"/>
    <n v="6.1224489795918297E-2"/>
    <n v="181.08"/>
    <x v="0"/>
    <n v="0"/>
  </r>
  <r>
    <x v="9583"/>
    <n v="45"/>
    <s v="Female"/>
    <s v="France"/>
    <d v="2024-06-15T21:50:38"/>
    <x v="1"/>
    <n v="2"/>
    <n v="0"/>
    <n v="59"/>
    <n v="3"/>
    <n v="181.05"/>
    <s v=""/>
    <n v="1"/>
    <s v=""/>
    <n v="34"/>
    <n v="0"/>
    <n v="5.0847457627118599E-2"/>
    <n v="181.05"/>
    <x v="0"/>
    <n v="0"/>
  </r>
  <r>
    <x v="9584"/>
    <n v="20"/>
    <s v="Male"/>
    <s v="UK"/>
    <d v="2023-06-19T06:03:31"/>
    <x v="2"/>
    <n v="4"/>
    <n v="1"/>
    <n v="54"/>
    <n v="1"/>
    <n v="180.85"/>
    <s v=""/>
    <n v="1"/>
    <s v=""/>
    <n v="11"/>
    <n v="0.25"/>
    <n v="1.85185185185185E-2"/>
    <n v="180.85"/>
    <x v="0"/>
    <n v="0"/>
  </r>
  <r>
    <x v="9585"/>
    <n v="36"/>
    <s v="Female"/>
    <s v="USA"/>
    <d v="2024-07-02T08:04:36"/>
    <x v="1"/>
    <n v="1"/>
    <n v="1"/>
    <n v="43"/>
    <n v="3"/>
    <n v="180.77"/>
    <s v=""/>
    <n v="1"/>
    <s v=""/>
    <n v="9"/>
    <n v="1"/>
    <n v="6.9767441860465101E-2"/>
    <n v="180.77"/>
    <x v="0"/>
    <n v="0"/>
  </r>
  <r>
    <x v="9586"/>
    <n v="36"/>
    <s v="Male"/>
    <s v="USA"/>
    <d v="2023-02-26T02:13:56"/>
    <x v="1"/>
    <n v="5"/>
    <n v="1"/>
    <n v="41"/>
    <n v="2"/>
    <n v="180.26"/>
    <s v=""/>
    <n v="1"/>
    <s v=""/>
    <n v="7"/>
    <n v="0.2"/>
    <n v="4.8780487804878002E-2"/>
    <n v="180.26"/>
    <x v="0"/>
    <n v="0"/>
  </r>
  <r>
    <x v="9587"/>
    <n v="40"/>
    <s v="Male"/>
    <s v="USA"/>
    <d v="2023-02-06T00:23:31"/>
    <x v="0"/>
    <n v="1"/>
    <n v="0"/>
    <n v="63"/>
    <n v="2"/>
    <n v="180.04"/>
    <s v=""/>
    <n v="1"/>
    <s v=""/>
    <n v="40"/>
    <n v="0"/>
    <n v="3.1746031746031703E-2"/>
    <n v="180.04"/>
    <x v="0"/>
    <n v="0"/>
  </r>
  <r>
    <x v="9588"/>
    <n v="55"/>
    <s v="Female"/>
    <s v="Japan"/>
    <d v="2024-01-05T12:46:45"/>
    <x v="1"/>
    <n v="2"/>
    <n v="0"/>
    <n v="50"/>
    <n v="2"/>
    <n v="179.48"/>
    <s v=""/>
    <n v="1"/>
    <s v=""/>
    <n v="7"/>
    <n v="0"/>
    <n v="0.04"/>
    <n v="179.48"/>
    <x v="0"/>
    <n v="1"/>
  </r>
  <r>
    <x v="9589"/>
    <n v="31"/>
    <s v="Male"/>
    <s v="USA"/>
    <d v="2024-03-30T12:34:09"/>
    <x v="2"/>
    <n v="2"/>
    <n v="1"/>
    <n v="54"/>
    <n v="4"/>
    <n v="179.37"/>
    <s v=""/>
    <n v="1"/>
    <s v=""/>
    <n v="28"/>
    <n v="0.5"/>
    <n v="7.4074074074074001E-2"/>
    <n v="179.37"/>
    <x v="0"/>
    <n v="0"/>
  </r>
  <r>
    <x v="9590"/>
    <n v="23"/>
    <s v="Male"/>
    <s v="France"/>
    <d v="2024-07-17T14:34:02"/>
    <x v="2"/>
    <n v="0"/>
    <n v="0"/>
    <n v="44"/>
    <n v="1"/>
    <n v="179.16"/>
    <s v=""/>
    <n v="1"/>
    <s v=""/>
    <n v="20"/>
    <n v="0"/>
    <n v="2.27272727272727E-2"/>
    <n v="179.16"/>
    <x v="0"/>
    <n v="0"/>
  </r>
  <r>
    <x v="9591"/>
    <n v="33"/>
    <s v="Male"/>
    <s v="Germany"/>
    <d v="2023-11-10T01:47:10"/>
    <x v="3"/>
    <n v="1"/>
    <n v="1"/>
    <n v="40"/>
    <n v="1"/>
    <n v="178.78"/>
    <s v=""/>
    <n v="1"/>
    <s v=""/>
    <n v="26"/>
    <n v="1"/>
    <n v="2.5000000000000001E-2"/>
    <n v="178.78"/>
    <x v="0"/>
    <n v="0"/>
  </r>
  <r>
    <x v="9592"/>
    <n v="39"/>
    <s v="Female"/>
    <s v="France"/>
    <d v="2024-02-15T20:12:06"/>
    <x v="4"/>
    <n v="3"/>
    <n v="1"/>
    <n v="47"/>
    <n v="2"/>
    <n v="178.43"/>
    <s v=""/>
    <n v="1"/>
    <s v=""/>
    <n v="33"/>
    <n v="0.33333333333333298"/>
    <n v="4.2553191489361701E-2"/>
    <n v="178.43"/>
    <x v="0"/>
    <n v="0"/>
  </r>
  <r>
    <x v="9593"/>
    <n v="29"/>
    <s v="Male"/>
    <s v="Germany"/>
    <d v="2024-09-05T20:37:40"/>
    <x v="0"/>
    <n v="5"/>
    <n v="2"/>
    <n v="57"/>
    <n v="3"/>
    <n v="178.09"/>
    <s v=""/>
    <n v="1"/>
    <s v=""/>
    <n v="0"/>
    <n v="0.4"/>
    <n v="5.2631578947368397E-2"/>
    <n v="178.09"/>
    <x v="0"/>
    <n v="0"/>
  </r>
  <r>
    <x v="9594"/>
    <n v="44"/>
    <s v="Female"/>
    <s v="Australia"/>
    <d v="2024-08-16T12:56:49"/>
    <x v="2"/>
    <n v="1"/>
    <n v="0"/>
    <n v="39"/>
    <n v="3"/>
    <n v="178.04"/>
    <s v=""/>
    <n v="1"/>
    <s v=""/>
    <n v="80"/>
    <n v="0"/>
    <n v="7.69230769230769E-2"/>
    <n v="178.04"/>
    <x v="0"/>
    <n v="1"/>
  </r>
  <r>
    <x v="9595"/>
    <n v="37"/>
    <s v="Female"/>
    <s v="Canada"/>
    <d v="2023-10-25T09:04:29"/>
    <x v="5"/>
    <n v="1"/>
    <n v="0"/>
    <n v="52"/>
    <n v="2"/>
    <n v="177.89"/>
    <s v=""/>
    <n v="1"/>
    <s v=""/>
    <n v="20"/>
    <n v="0"/>
    <n v="3.8461538461538401E-2"/>
    <n v="177.89"/>
    <x v="0"/>
    <n v="0"/>
  </r>
  <r>
    <x v="9596"/>
    <n v="24"/>
    <s v="Female"/>
    <s v="USA"/>
    <d v="2023-06-11T21:23:02"/>
    <x v="4"/>
    <n v="3"/>
    <n v="0"/>
    <n v="44"/>
    <n v="2"/>
    <n v="177.86"/>
    <s v=""/>
    <n v="1"/>
    <s v=""/>
    <n v="11"/>
    <n v="0"/>
    <n v="4.54545454545454E-2"/>
    <n v="177.86"/>
    <x v="0"/>
    <n v="0"/>
  </r>
  <r>
    <x v="9597"/>
    <n v="37"/>
    <s v="Female"/>
    <s v="USA"/>
    <d v="2024-11-04T18:50:51"/>
    <x v="2"/>
    <n v="2"/>
    <n v="2"/>
    <n v="38"/>
    <n v="1"/>
    <n v="177.75"/>
    <s v=""/>
    <n v="1"/>
    <s v=""/>
    <n v="45"/>
    <n v="1"/>
    <n v="2.6315789473684199E-2"/>
    <n v="177.75"/>
    <x v="0"/>
    <n v="0"/>
  </r>
  <r>
    <x v="9598"/>
    <n v="49"/>
    <s v="Male"/>
    <s v="USA"/>
    <d v="2024-07-14T10:38:27"/>
    <x v="5"/>
    <n v="2"/>
    <n v="1"/>
    <n v="53"/>
    <n v="1"/>
    <n v="177.52"/>
    <s v=""/>
    <n v="1"/>
    <s v=""/>
    <n v="14"/>
    <n v="0.5"/>
    <n v="1.8867924528301799E-2"/>
    <n v="177.52"/>
    <x v="0"/>
    <n v="0"/>
  </r>
  <r>
    <x v="9599"/>
    <n v="48"/>
    <s v="Female"/>
    <s v="USA"/>
    <d v="2024-05-17T06:45:52"/>
    <x v="1"/>
    <n v="2"/>
    <n v="1"/>
    <n v="55"/>
    <n v="4"/>
    <n v="177.51"/>
    <s v=""/>
    <n v="1"/>
    <s v=""/>
    <n v="22"/>
    <n v="0.5"/>
    <n v="7.2727272727272696E-2"/>
    <n v="177.51"/>
    <x v="0"/>
    <n v="0"/>
  </r>
  <r>
    <x v="9600"/>
    <n v="30"/>
    <s v="Male"/>
    <s v="UK"/>
    <d v="2023-11-27T12:50:28"/>
    <x v="0"/>
    <n v="3"/>
    <n v="0"/>
    <n v="50"/>
    <n v="1"/>
    <n v="177.47"/>
    <s v=""/>
    <n v="1"/>
    <s v=""/>
    <n v="105"/>
    <n v="0"/>
    <n v="0.02"/>
    <n v="177.47"/>
    <x v="0"/>
    <n v="1"/>
  </r>
  <r>
    <x v="9601"/>
    <n v="40"/>
    <s v="Female"/>
    <s v="Germany"/>
    <d v="2023-09-04T19:42:49"/>
    <x v="2"/>
    <n v="2"/>
    <n v="0"/>
    <n v="69"/>
    <n v="1"/>
    <n v="177.26"/>
    <s v=""/>
    <n v="1"/>
    <s v=""/>
    <n v="59"/>
    <n v="0"/>
    <n v="1.4492753623188401E-2"/>
    <n v="177.26"/>
    <x v="0"/>
    <n v="0"/>
  </r>
  <r>
    <x v="9602"/>
    <n v="37"/>
    <s v="Male"/>
    <s v="Australia"/>
    <d v="2023-09-26T12:58:37"/>
    <x v="2"/>
    <n v="2"/>
    <n v="0"/>
    <n v="55"/>
    <n v="4"/>
    <n v="177.13"/>
    <s v=""/>
    <n v="1"/>
    <s v=""/>
    <n v="4"/>
    <n v="0"/>
    <n v="7.2727272727272696E-2"/>
    <n v="177.13"/>
    <x v="0"/>
    <n v="0"/>
  </r>
  <r>
    <x v="9603"/>
    <n v="56"/>
    <s v="Female"/>
    <s v="USA"/>
    <d v="2024-02-09T00:40:05"/>
    <x v="1"/>
    <n v="7"/>
    <n v="1"/>
    <n v="57"/>
    <n v="2"/>
    <n v="176.83"/>
    <s v=""/>
    <n v="1"/>
    <s v=""/>
    <n v="98"/>
    <n v="0.14285714285714199"/>
    <n v="3.5087719298245598E-2"/>
    <n v="176.83"/>
    <x v="0"/>
    <n v="1"/>
  </r>
  <r>
    <x v="9604"/>
    <n v="30"/>
    <s v="Female"/>
    <s v="Canada"/>
    <d v="2023-07-21T14:50:36"/>
    <x v="1"/>
    <n v="4"/>
    <n v="2"/>
    <n v="45"/>
    <n v="4"/>
    <n v="176.79"/>
    <s v=""/>
    <n v="1"/>
    <s v=""/>
    <n v="64"/>
    <n v="0.5"/>
    <n v="8.8888888888888795E-2"/>
    <n v="176.79"/>
    <x v="0"/>
    <n v="1"/>
  </r>
  <r>
    <x v="9605"/>
    <n v="29"/>
    <s v="Female"/>
    <s v="USA"/>
    <d v="2024-06-25T16:55:24"/>
    <x v="4"/>
    <n v="4"/>
    <n v="1"/>
    <n v="56"/>
    <n v="3"/>
    <n v="176.76"/>
    <s v=""/>
    <n v="1"/>
    <s v=""/>
    <n v="7"/>
    <n v="0.25"/>
    <n v="5.3571428571428499E-2"/>
    <n v="176.76"/>
    <x v="0"/>
    <n v="0"/>
  </r>
  <r>
    <x v="9606"/>
    <n v="42"/>
    <s v="Female"/>
    <s v="Canada"/>
    <d v="2023-10-11T01:56:46"/>
    <x v="4"/>
    <n v="4"/>
    <n v="1"/>
    <n v="39"/>
    <n v="1"/>
    <n v="176.64"/>
    <s v=""/>
    <n v="1"/>
    <s v=""/>
    <n v="19"/>
    <n v="0.25"/>
    <n v="2.5641025641025599E-2"/>
    <n v="176.64"/>
    <x v="0"/>
    <n v="1"/>
  </r>
  <r>
    <x v="9607"/>
    <n v="65"/>
    <s v="Female"/>
    <s v="USA"/>
    <d v="2023-02-23T12:54:25"/>
    <x v="0"/>
    <n v="3"/>
    <n v="1"/>
    <n v="44"/>
    <n v="1"/>
    <n v="176.45"/>
    <s v=""/>
    <n v="1"/>
    <s v=""/>
    <n v="8"/>
    <n v="0.33333333333333298"/>
    <n v="2.27272727272727E-2"/>
    <n v="176.45"/>
    <x v="0"/>
    <n v="0"/>
  </r>
  <r>
    <x v="9608"/>
    <n v="23"/>
    <s v="Male"/>
    <s v="Canada"/>
    <d v="2023-01-13T11:19:30"/>
    <x v="3"/>
    <n v="3"/>
    <n v="1"/>
    <n v="55"/>
    <n v="3"/>
    <n v="176.36"/>
    <s v=""/>
    <n v="1"/>
    <s v=""/>
    <n v="11"/>
    <n v="0.33333333333333298"/>
    <n v="5.4545454545454501E-2"/>
    <n v="176.36"/>
    <x v="0"/>
    <n v="0"/>
  </r>
  <r>
    <x v="9609"/>
    <n v="57"/>
    <s v="Male"/>
    <s v="France"/>
    <d v="2023-01-10T11:46:44"/>
    <x v="1"/>
    <n v="3"/>
    <n v="2"/>
    <n v="49"/>
    <n v="0"/>
    <n v="176.24"/>
    <s v=""/>
    <n v="1"/>
    <s v=""/>
    <n v="42"/>
    <n v="0.66666666666666596"/>
    <n v="0"/>
    <n v="176.24"/>
    <x v="0"/>
    <n v="1"/>
  </r>
  <r>
    <x v="9610"/>
    <n v="42"/>
    <s v="Female"/>
    <s v="Canada"/>
    <d v="2023-05-07T14:30:48"/>
    <x v="5"/>
    <n v="3"/>
    <n v="2"/>
    <n v="52"/>
    <n v="1"/>
    <n v="176.24"/>
    <s v=""/>
    <n v="1"/>
    <s v=""/>
    <n v="41"/>
    <n v="0.66666666666666596"/>
    <n v="1.9230769230769201E-2"/>
    <n v="176.24"/>
    <x v="0"/>
    <n v="0"/>
  </r>
  <r>
    <x v="9611"/>
    <n v="24"/>
    <s v="Female"/>
    <s v="Canada"/>
    <d v="2023-01-24T17:26:51"/>
    <x v="0"/>
    <n v="3"/>
    <n v="1"/>
    <n v="54"/>
    <n v="1"/>
    <n v="176.14"/>
    <s v=""/>
    <n v="1"/>
    <s v=""/>
    <n v="49"/>
    <n v="0.33333333333333298"/>
    <n v="1.85185185185185E-2"/>
    <n v="176.14"/>
    <x v="0"/>
    <n v="0"/>
  </r>
  <r>
    <x v="9612"/>
    <n v="44"/>
    <s v="Male"/>
    <s v="USA"/>
    <d v="2023-05-27T14:53:36"/>
    <x v="2"/>
    <n v="3"/>
    <n v="2"/>
    <n v="46"/>
    <n v="1"/>
    <n v="175.99"/>
    <s v=""/>
    <n v="1"/>
    <s v=""/>
    <n v="37"/>
    <n v="0.66666666666666596"/>
    <n v="2.1739130434782601E-2"/>
    <n v="175.99"/>
    <x v="0"/>
    <n v="1"/>
  </r>
  <r>
    <x v="9613"/>
    <n v="48"/>
    <s v="Female"/>
    <s v="USA"/>
    <d v="2023-01-10T20:32:23"/>
    <x v="3"/>
    <n v="3"/>
    <n v="2"/>
    <n v="52"/>
    <n v="3"/>
    <n v="175.9"/>
    <s v=""/>
    <n v="1"/>
    <s v=""/>
    <n v="7"/>
    <n v="0.66666666666666596"/>
    <n v="5.7692307692307598E-2"/>
    <n v="175.9"/>
    <x v="0"/>
    <n v="0"/>
  </r>
  <r>
    <x v="9614"/>
    <n v="44"/>
    <s v="Male"/>
    <s v="USA"/>
    <d v="2023-03-24T07:32:41"/>
    <x v="3"/>
    <n v="2"/>
    <n v="0"/>
    <n v="48"/>
    <n v="1"/>
    <n v="175.74"/>
    <s v=""/>
    <n v="1"/>
    <s v=""/>
    <n v="48"/>
    <n v="0"/>
    <n v="2.0833333333333301E-2"/>
    <n v="175.74"/>
    <x v="0"/>
    <n v="1"/>
  </r>
  <r>
    <x v="9615"/>
    <n v="39"/>
    <s v="Female"/>
    <s v="USA"/>
    <d v="2023-07-20T08:10:50"/>
    <x v="1"/>
    <n v="1"/>
    <n v="0"/>
    <n v="54"/>
    <n v="2"/>
    <n v="175.69"/>
    <s v=""/>
    <n v="1"/>
    <s v=""/>
    <n v="24"/>
    <n v="0"/>
    <n v="3.7037037037037E-2"/>
    <n v="175.69"/>
    <x v="0"/>
    <n v="0"/>
  </r>
  <r>
    <x v="9616"/>
    <n v="26"/>
    <s v="Male"/>
    <s v="Japan"/>
    <d v="2023-09-03T17:25:53"/>
    <x v="3"/>
    <n v="1"/>
    <n v="1"/>
    <n v="50"/>
    <n v="0"/>
    <n v="175.63"/>
    <s v=""/>
    <n v="1"/>
    <s v=""/>
    <n v="12"/>
    <n v="1"/>
    <n v="0"/>
    <n v="175.63"/>
    <x v="0"/>
    <n v="0"/>
  </r>
  <r>
    <x v="9617"/>
    <n v="34"/>
    <s v="Female"/>
    <s v="Japan"/>
    <d v="2024-08-14T01:04:56"/>
    <x v="0"/>
    <n v="2"/>
    <n v="0"/>
    <n v="49"/>
    <n v="1"/>
    <n v="175.44"/>
    <s v=""/>
    <n v="1"/>
    <s v=""/>
    <n v="23"/>
    <n v="0"/>
    <n v="2.04081632653061E-2"/>
    <n v="175.44"/>
    <x v="0"/>
    <n v="1"/>
  </r>
  <r>
    <x v="9618"/>
    <n v="49"/>
    <s v="Female"/>
    <s v="USA"/>
    <d v="2023-03-31T10:22:44"/>
    <x v="2"/>
    <n v="1"/>
    <n v="0"/>
    <n v="53"/>
    <n v="4"/>
    <n v="175.35"/>
    <s v=""/>
    <n v="1"/>
    <s v=""/>
    <n v="1"/>
    <n v="0"/>
    <n v="7.5471698113207503E-2"/>
    <n v="175.35"/>
    <x v="0"/>
    <n v="0"/>
  </r>
  <r>
    <x v="9619"/>
    <n v="46"/>
    <s v="Male"/>
    <s v="Australia"/>
    <d v="2024-10-19T07:09:17"/>
    <x v="3"/>
    <n v="2"/>
    <n v="0"/>
    <n v="44"/>
    <n v="2"/>
    <n v="174.98"/>
    <s v=""/>
    <n v="1"/>
    <s v=""/>
    <n v="160"/>
    <n v="0"/>
    <n v="4.54545454545454E-2"/>
    <n v="174.98"/>
    <x v="0"/>
    <n v="1"/>
  </r>
  <r>
    <x v="9620"/>
    <n v="42"/>
    <s v="Male"/>
    <s v="USA"/>
    <d v="2023-10-21T23:18:29"/>
    <x v="0"/>
    <n v="3"/>
    <n v="0"/>
    <n v="53"/>
    <n v="3"/>
    <n v="174.93"/>
    <s v=""/>
    <n v="1"/>
    <s v=""/>
    <n v="8"/>
    <n v="0"/>
    <n v="5.6603773584905599E-2"/>
    <n v="174.93"/>
    <x v="0"/>
    <n v="0"/>
  </r>
  <r>
    <x v="9621"/>
    <n v="44"/>
    <s v="Male"/>
    <s v="USA"/>
    <d v="2024-10-30T13:16:38"/>
    <x v="1"/>
    <n v="4"/>
    <n v="1"/>
    <n v="71"/>
    <n v="1"/>
    <n v="174.87"/>
    <s v=""/>
    <n v="1"/>
    <s v=""/>
    <n v="19"/>
    <n v="0.25"/>
    <n v="1.4084507042253501E-2"/>
    <n v="174.87"/>
    <x v="0"/>
    <n v="0"/>
  </r>
  <r>
    <x v="9622"/>
    <n v="32"/>
    <s v="Male"/>
    <s v="UK"/>
    <d v="2023-06-29T08:26:19"/>
    <x v="2"/>
    <n v="1"/>
    <n v="0"/>
    <n v="57"/>
    <n v="5"/>
    <n v="174.56"/>
    <s v=""/>
    <n v="1"/>
    <s v=""/>
    <n v="2"/>
    <n v="0"/>
    <n v="8.7719298245614002E-2"/>
    <n v="174.56"/>
    <x v="0"/>
    <n v="0"/>
  </r>
  <r>
    <x v="9623"/>
    <n v="32"/>
    <s v="Other"/>
    <s v="USA"/>
    <d v="2024-10-11T21:01:11"/>
    <x v="1"/>
    <n v="1"/>
    <n v="0"/>
    <n v="41"/>
    <n v="3"/>
    <n v="174.56"/>
    <s v=""/>
    <n v="1"/>
    <s v=""/>
    <n v="1"/>
    <n v="0"/>
    <n v="7.3170731707316999E-2"/>
    <n v="174.56"/>
    <x v="0"/>
    <n v="0"/>
  </r>
  <r>
    <x v="9624"/>
    <n v="47"/>
    <s v="Male"/>
    <s v="Japan"/>
    <d v="2024-03-20T11:38:56"/>
    <x v="4"/>
    <n v="4"/>
    <n v="2"/>
    <n v="50"/>
    <n v="2"/>
    <n v="174.35"/>
    <s v=""/>
    <n v="1"/>
    <s v=""/>
    <n v="33"/>
    <n v="0.5"/>
    <n v="0.04"/>
    <n v="174.35"/>
    <x v="0"/>
    <n v="0"/>
  </r>
  <r>
    <x v="9625"/>
    <n v="18"/>
    <s v="Male"/>
    <s v="Canada"/>
    <d v="2024-07-23T01:58:41"/>
    <x v="3"/>
    <n v="5"/>
    <n v="2"/>
    <n v="64"/>
    <n v="5"/>
    <n v="174.21"/>
    <s v=""/>
    <n v="1"/>
    <s v=""/>
    <n v="19"/>
    <n v="0.4"/>
    <n v="7.8125E-2"/>
    <n v="174.21"/>
    <x v="0"/>
    <n v="0"/>
  </r>
  <r>
    <x v="9626"/>
    <n v="56"/>
    <s v="Female"/>
    <s v="Australia"/>
    <d v="2024-09-01T12:57:33"/>
    <x v="3"/>
    <n v="3"/>
    <n v="0"/>
    <n v="52"/>
    <n v="3"/>
    <n v="174.16"/>
    <s v=""/>
    <n v="1"/>
    <s v=""/>
    <n v="10"/>
    <n v="0"/>
    <n v="5.7692307692307598E-2"/>
    <n v="174.16"/>
    <x v="0"/>
    <n v="0"/>
  </r>
  <r>
    <x v="9627"/>
    <n v="33"/>
    <s v="Female"/>
    <s v="USA"/>
    <d v="2023-04-17T19:58:25"/>
    <x v="0"/>
    <n v="0"/>
    <n v="0"/>
    <n v="53"/>
    <n v="3"/>
    <n v="174.11"/>
    <s v=""/>
    <n v="1"/>
    <s v=""/>
    <n v="20"/>
    <n v="0"/>
    <n v="5.6603773584905599E-2"/>
    <n v="174.11"/>
    <x v="0"/>
    <n v="0"/>
  </r>
  <r>
    <x v="9628"/>
    <n v="24"/>
    <s v="Female"/>
    <s v="UK"/>
    <d v="2024-01-07T21:43:26"/>
    <x v="3"/>
    <n v="3"/>
    <n v="0"/>
    <n v="48"/>
    <n v="2"/>
    <n v="174.06"/>
    <s v=""/>
    <n v="1"/>
    <s v=""/>
    <n v="13"/>
    <n v="0"/>
    <n v="4.1666666666666602E-2"/>
    <n v="174.06"/>
    <x v="0"/>
    <n v="0"/>
  </r>
  <r>
    <x v="9629"/>
    <n v="18"/>
    <s v="Male"/>
    <s v="USA"/>
    <d v="2024-04-05T20:25:18"/>
    <x v="2"/>
    <n v="5"/>
    <n v="1"/>
    <n v="62"/>
    <n v="6"/>
    <n v="173.37"/>
    <s v=""/>
    <n v="1"/>
    <s v=""/>
    <n v="2"/>
    <n v="0.2"/>
    <n v="9.6774193548387094E-2"/>
    <n v="173.37"/>
    <x v="0"/>
    <n v="1"/>
  </r>
  <r>
    <x v="9630"/>
    <n v="29"/>
    <s v="Female"/>
    <s v="Japan"/>
    <d v="2023-07-29T21:25:11"/>
    <x v="1"/>
    <n v="3"/>
    <n v="1"/>
    <n v="52"/>
    <n v="3"/>
    <n v="173.34"/>
    <s v=""/>
    <n v="1"/>
    <s v=""/>
    <n v="9"/>
    <n v="0.33333333333333298"/>
    <n v="5.7692307692307598E-2"/>
    <n v="173.34"/>
    <x v="0"/>
    <n v="0"/>
  </r>
  <r>
    <x v="9631"/>
    <n v="57"/>
    <s v="Male"/>
    <s v="USA"/>
    <d v="2023-08-09T11:28:51"/>
    <x v="1"/>
    <n v="4"/>
    <n v="0"/>
    <n v="44"/>
    <n v="5"/>
    <n v="173.19"/>
    <s v=""/>
    <n v="1"/>
    <s v=""/>
    <n v="15"/>
    <n v="0"/>
    <n v="0.11363636363636299"/>
    <n v="173.19"/>
    <x v="0"/>
    <n v="0"/>
  </r>
  <r>
    <x v="9632"/>
    <n v="32"/>
    <s v="Female"/>
    <s v="USA"/>
    <d v="2024-09-18T05:01:57"/>
    <x v="3"/>
    <n v="3"/>
    <n v="1"/>
    <n v="47"/>
    <n v="3"/>
    <n v="173.1"/>
    <s v=""/>
    <n v="1"/>
    <s v=""/>
    <n v="6"/>
    <n v="0.33333333333333298"/>
    <n v="6.3829787234042507E-2"/>
    <n v="173.1"/>
    <x v="0"/>
    <n v="0"/>
  </r>
  <r>
    <x v="9633"/>
    <n v="37"/>
    <s v="Female"/>
    <s v="Australia"/>
    <d v="2023-06-23T22:29:16"/>
    <x v="1"/>
    <n v="2"/>
    <n v="1"/>
    <n v="50"/>
    <n v="2"/>
    <n v="172.92"/>
    <s v=""/>
    <n v="1"/>
    <s v=""/>
    <n v="47"/>
    <n v="0.5"/>
    <n v="0.04"/>
    <n v="172.92"/>
    <x v="0"/>
    <n v="0"/>
  </r>
  <r>
    <x v="9634"/>
    <n v="26"/>
    <s v="Other"/>
    <s v="Germany"/>
    <d v="2023-09-06T06:45:24"/>
    <x v="2"/>
    <n v="5"/>
    <n v="2"/>
    <n v="41"/>
    <n v="5"/>
    <n v="172.52"/>
    <s v=""/>
    <n v="1"/>
    <s v=""/>
    <n v="13"/>
    <n v="0.4"/>
    <n v="0.12195121951219499"/>
    <n v="172.52"/>
    <x v="0"/>
    <n v="0"/>
  </r>
  <r>
    <x v="9635"/>
    <n v="36"/>
    <s v="Male"/>
    <s v="UK"/>
    <d v="2024-01-17T03:39:44"/>
    <x v="4"/>
    <n v="1"/>
    <n v="1"/>
    <n v="45"/>
    <n v="3"/>
    <n v="172.48"/>
    <s v=""/>
    <n v="1"/>
    <s v=""/>
    <n v="47"/>
    <n v="1"/>
    <n v="6.6666666666666596E-2"/>
    <n v="172.48"/>
    <x v="0"/>
    <n v="0"/>
  </r>
  <r>
    <x v="9636"/>
    <n v="37"/>
    <s v="Male"/>
    <s v="USA"/>
    <d v="2023-08-05T22:47:38"/>
    <x v="1"/>
    <n v="3"/>
    <n v="0"/>
    <n v="40"/>
    <n v="1"/>
    <n v="172.45"/>
    <s v=""/>
    <n v="1"/>
    <s v=""/>
    <n v="8"/>
    <n v="0"/>
    <n v="2.5000000000000001E-2"/>
    <n v="172.45"/>
    <x v="0"/>
    <n v="0"/>
  </r>
  <r>
    <x v="9637"/>
    <n v="25"/>
    <s v="Male"/>
    <s v="UK"/>
    <d v="2023-01-24T08:41:12"/>
    <x v="3"/>
    <n v="3"/>
    <n v="2"/>
    <n v="55"/>
    <n v="3"/>
    <n v="172.12"/>
    <s v=""/>
    <n v="1"/>
    <s v=""/>
    <n v="20"/>
    <n v="0.66666666666666596"/>
    <n v="5.4545454545454501E-2"/>
    <n v="172.12"/>
    <x v="0"/>
    <n v="0"/>
  </r>
  <r>
    <x v="9638"/>
    <n v="36"/>
    <s v="Male"/>
    <s v="France"/>
    <d v="2024-12-16T15:24:41"/>
    <x v="1"/>
    <n v="2"/>
    <n v="0"/>
    <n v="44"/>
    <n v="2"/>
    <n v="171.96"/>
    <s v=""/>
    <n v="1"/>
    <s v=""/>
    <n v="0"/>
    <n v="0"/>
    <n v="4.54545454545454E-2"/>
    <n v="171.96"/>
    <x v="0"/>
    <n v="0"/>
  </r>
  <r>
    <x v="9639"/>
    <n v="47"/>
    <s v="Female"/>
    <s v="USA"/>
    <d v="2023-05-23T23:17:09"/>
    <x v="3"/>
    <n v="4"/>
    <n v="3"/>
    <n v="51"/>
    <n v="4"/>
    <n v="171.65"/>
    <s v=""/>
    <n v="1"/>
    <s v=""/>
    <n v="72"/>
    <n v="0.75"/>
    <n v="7.8431372549019607E-2"/>
    <n v="171.65"/>
    <x v="0"/>
    <n v="0"/>
  </r>
  <r>
    <x v="9640"/>
    <n v="38"/>
    <s v="Female"/>
    <s v="France"/>
    <d v="2023-04-22T12:24:11"/>
    <x v="0"/>
    <n v="4"/>
    <n v="0"/>
    <n v="52"/>
    <n v="3"/>
    <n v="170.97"/>
    <s v=""/>
    <n v="1"/>
    <s v=""/>
    <n v="42"/>
    <n v="0"/>
    <n v="5.7692307692307598E-2"/>
    <n v="170.97"/>
    <x v="0"/>
    <n v="0"/>
  </r>
  <r>
    <x v="9641"/>
    <n v="58"/>
    <s v="Male"/>
    <s v="USA"/>
    <d v="2023-11-30T09:28:00"/>
    <x v="1"/>
    <n v="2"/>
    <n v="1"/>
    <n v="57"/>
    <n v="6"/>
    <n v="170.86"/>
    <s v=""/>
    <n v="1"/>
    <s v=""/>
    <n v="7"/>
    <n v="0.5"/>
    <n v="0.105263157894736"/>
    <n v="170.86"/>
    <x v="0"/>
    <n v="0"/>
  </r>
  <r>
    <x v="9642"/>
    <n v="44"/>
    <s v="Female"/>
    <s v="Australia"/>
    <d v="2023-12-10T03:05:11"/>
    <x v="5"/>
    <n v="3"/>
    <n v="1"/>
    <n v="51"/>
    <n v="1"/>
    <n v="170.74"/>
    <s v=""/>
    <n v="1"/>
    <s v=""/>
    <n v="8"/>
    <n v="0.33333333333333298"/>
    <n v="1.9607843137254902E-2"/>
    <n v="170.74"/>
    <x v="0"/>
    <n v="0"/>
  </r>
  <r>
    <x v="9643"/>
    <n v="32"/>
    <s v="Male"/>
    <s v="Canada"/>
    <d v="2024-07-27T00:53:10"/>
    <x v="1"/>
    <n v="4"/>
    <n v="2"/>
    <n v="57"/>
    <n v="1"/>
    <n v="170.48"/>
    <s v=""/>
    <n v="1"/>
    <s v=""/>
    <n v="11"/>
    <n v="0.5"/>
    <n v="1.7543859649122799E-2"/>
    <n v="170.48"/>
    <x v="0"/>
    <n v="0"/>
  </r>
  <r>
    <x v="9644"/>
    <n v="27"/>
    <s v="Female"/>
    <s v="Australia"/>
    <d v="2024-08-10T22:36:57"/>
    <x v="2"/>
    <n v="4"/>
    <n v="1"/>
    <n v="47"/>
    <n v="1"/>
    <n v="170.24"/>
    <s v=""/>
    <n v="1"/>
    <s v=""/>
    <n v="84"/>
    <n v="0.25"/>
    <n v="2.1276595744680799E-2"/>
    <n v="170.24"/>
    <x v="0"/>
    <n v="0"/>
  </r>
  <r>
    <x v="9645"/>
    <n v="39"/>
    <s v="Male"/>
    <s v="USA"/>
    <d v="2024-04-24T08:17:55"/>
    <x v="3"/>
    <n v="3"/>
    <n v="0"/>
    <n v="67"/>
    <n v="2"/>
    <n v="169.96"/>
    <s v=""/>
    <n v="1"/>
    <s v=""/>
    <n v="22"/>
    <n v="0"/>
    <n v="2.9850746268656699E-2"/>
    <n v="169.96"/>
    <x v="0"/>
    <n v="0"/>
  </r>
  <r>
    <x v="9646"/>
    <n v="27"/>
    <s v="Male"/>
    <s v="UK"/>
    <d v="2023-12-23T21:04:26"/>
    <x v="2"/>
    <n v="3"/>
    <n v="0"/>
    <n v="48"/>
    <n v="1"/>
    <n v="169.86"/>
    <s v=""/>
    <n v="1"/>
    <s v=""/>
    <n v="3"/>
    <n v="0"/>
    <n v="2.0833333333333301E-2"/>
    <n v="169.86"/>
    <x v="0"/>
    <n v="0"/>
  </r>
  <r>
    <x v="9647"/>
    <n v="27"/>
    <s v="Male"/>
    <s v="Canada"/>
    <d v="2024-11-03T22:24:21"/>
    <x v="0"/>
    <n v="4"/>
    <n v="1"/>
    <n v="44"/>
    <n v="3"/>
    <n v="169.61"/>
    <s v=""/>
    <n v="1"/>
    <s v=""/>
    <n v="52"/>
    <n v="0.25"/>
    <n v="6.8181818181818094E-2"/>
    <n v="169.61"/>
    <x v="0"/>
    <n v="1"/>
  </r>
  <r>
    <x v="9648"/>
    <n v="51"/>
    <s v="Female"/>
    <s v="Japan"/>
    <d v="2024-01-23T04:12:52"/>
    <x v="3"/>
    <n v="2"/>
    <n v="0"/>
    <n v="58"/>
    <n v="2"/>
    <n v="169.56"/>
    <s v=""/>
    <n v="1"/>
    <s v=""/>
    <n v="17"/>
    <n v="0"/>
    <n v="3.4482758620689599E-2"/>
    <n v="169.56"/>
    <x v="0"/>
    <n v="0"/>
  </r>
  <r>
    <x v="9649"/>
    <n v="54"/>
    <s v="Female"/>
    <s v="Germany"/>
    <d v="2024-11-19T20:57:28"/>
    <x v="5"/>
    <n v="1"/>
    <n v="0"/>
    <n v="58"/>
    <n v="2"/>
    <n v="169.28"/>
    <s v=""/>
    <n v="1"/>
    <s v=""/>
    <n v="43"/>
    <n v="0"/>
    <n v="3.4482758620689599E-2"/>
    <n v="169.28"/>
    <x v="0"/>
    <n v="0"/>
  </r>
  <r>
    <x v="9650"/>
    <n v="29"/>
    <s v="Male"/>
    <s v="Japan"/>
    <d v="2024-11-16T17:01:53"/>
    <x v="4"/>
    <n v="3"/>
    <n v="0"/>
    <n v="53"/>
    <n v="0"/>
    <n v="169.22"/>
    <s v=""/>
    <n v="1"/>
    <s v=""/>
    <n v="15"/>
    <n v="0"/>
    <n v="0"/>
    <n v="169.22"/>
    <x v="0"/>
    <n v="1"/>
  </r>
  <r>
    <x v="9651"/>
    <n v="36"/>
    <s v="Female"/>
    <s v="UK"/>
    <d v="2023-07-24T23:09:00"/>
    <x v="2"/>
    <n v="1"/>
    <n v="0"/>
    <n v="55"/>
    <n v="2"/>
    <n v="169.21"/>
    <s v=""/>
    <n v="1"/>
    <s v=""/>
    <n v="12"/>
    <n v="0"/>
    <n v="3.6363636363636299E-2"/>
    <n v="169.21"/>
    <x v="0"/>
    <n v="0"/>
  </r>
  <r>
    <x v="9652"/>
    <n v="48"/>
    <s v="Male"/>
    <s v="Canada"/>
    <d v="2023-02-28T02:24:58"/>
    <x v="2"/>
    <n v="3"/>
    <n v="1"/>
    <n v="67"/>
    <n v="5"/>
    <n v="168.99"/>
    <s v=""/>
    <n v="1"/>
    <s v=""/>
    <n v="33"/>
    <n v="0.33333333333333298"/>
    <n v="7.4626865671641701E-2"/>
    <n v="168.99"/>
    <x v="0"/>
    <n v="0"/>
  </r>
  <r>
    <x v="9653"/>
    <n v="33"/>
    <s v="Male"/>
    <s v="USA"/>
    <d v="2023-08-15T00:21:07"/>
    <x v="1"/>
    <n v="2"/>
    <n v="0"/>
    <n v="52"/>
    <n v="0"/>
    <n v="168.85"/>
    <s v=""/>
    <n v="1"/>
    <s v=""/>
    <n v="134"/>
    <n v="0"/>
    <n v="0"/>
    <n v="168.85"/>
    <x v="0"/>
    <n v="1"/>
  </r>
  <r>
    <x v="9654"/>
    <n v="37"/>
    <s v="Male"/>
    <s v="USA"/>
    <d v="2024-12-07T03:37:56"/>
    <x v="1"/>
    <n v="2"/>
    <n v="0"/>
    <n v="49"/>
    <n v="1"/>
    <n v="168.4"/>
    <s v=""/>
    <n v="1"/>
    <s v=""/>
    <n v="163"/>
    <n v="0"/>
    <n v="2.04081632653061E-2"/>
    <n v="168.4"/>
    <x v="0"/>
    <n v="0"/>
  </r>
  <r>
    <x v="9655"/>
    <n v="56"/>
    <s v="Female"/>
    <s v="Canada"/>
    <d v="2023-11-11T20:07:47"/>
    <x v="2"/>
    <n v="2"/>
    <n v="1"/>
    <n v="44"/>
    <n v="3"/>
    <n v="168.07"/>
    <s v=""/>
    <n v="1"/>
    <s v=""/>
    <n v="9"/>
    <n v="0.5"/>
    <n v="6.8181818181818094E-2"/>
    <n v="168.07"/>
    <x v="0"/>
    <n v="0"/>
  </r>
  <r>
    <x v="9656"/>
    <n v="38"/>
    <s v="Male"/>
    <s v="USA"/>
    <d v="2023-07-06T11:16:23"/>
    <x v="4"/>
    <n v="2"/>
    <n v="0"/>
    <n v="52"/>
    <n v="2"/>
    <n v="168.05"/>
    <s v=""/>
    <n v="1"/>
    <s v=""/>
    <n v="96"/>
    <n v="0"/>
    <n v="3.8461538461538401E-2"/>
    <n v="168.05"/>
    <x v="0"/>
    <n v="1"/>
  </r>
  <r>
    <x v="9657"/>
    <n v="42"/>
    <s v="Male"/>
    <s v="USA"/>
    <d v="2023-12-02T08:11:26"/>
    <x v="1"/>
    <n v="1"/>
    <n v="1"/>
    <n v="39"/>
    <n v="1"/>
    <n v="167.95"/>
    <s v=""/>
    <n v="1"/>
    <s v=""/>
    <n v="3"/>
    <n v="1"/>
    <n v="2.5641025641025599E-2"/>
    <n v="167.95"/>
    <x v="0"/>
    <n v="0"/>
  </r>
  <r>
    <x v="9658"/>
    <n v="18"/>
    <s v="Male"/>
    <s v="UK"/>
    <d v="2023-06-03T03:07:35"/>
    <x v="1"/>
    <n v="5"/>
    <n v="0"/>
    <n v="53"/>
    <n v="1"/>
    <n v="167.87"/>
    <s v=""/>
    <n v="1"/>
    <s v=""/>
    <n v="3"/>
    <n v="0"/>
    <n v="1.8867924528301799E-2"/>
    <n v="167.87"/>
    <x v="0"/>
    <n v="0"/>
  </r>
  <r>
    <x v="9659"/>
    <n v="18"/>
    <s v="Female"/>
    <s v="Australia"/>
    <d v="2023-04-19T21:37:04"/>
    <x v="1"/>
    <n v="1"/>
    <n v="0"/>
    <n v="53"/>
    <n v="2"/>
    <n v="167.58"/>
    <s v=""/>
    <n v="1"/>
    <s v=""/>
    <n v="85"/>
    <n v="0"/>
    <n v="3.7735849056603703E-2"/>
    <n v="167.58"/>
    <x v="0"/>
    <n v="0"/>
  </r>
  <r>
    <x v="9660"/>
    <n v="61"/>
    <s v="Female"/>
    <s v="Japan"/>
    <d v="2023-11-03T09:10:22"/>
    <x v="5"/>
    <n v="2"/>
    <n v="0"/>
    <n v="41"/>
    <n v="3"/>
    <n v="167.49"/>
    <s v=""/>
    <n v="1"/>
    <s v=""/>
    <n v="12"/>
    <n v="0"/>
    <n v="7.3170731707316999E-2"/>
    <n v="167.49"/>
    <x v="0"/>
    <n v="0"/>
  </r>
  <r>
    <x v="9661"/>
    <n v="39"/>
    <s v="Female"/>
    <s v="UK"/>
    <d v="2024-06-28T01:52:05"/>
    <x v="2"/>
    <n v="3"/>
    <n v="1"/>
    <n v="42"/>
    <n v="3"/>
    <n v="167.48"/>
    <s v=""/>
    <n v="1"/>
    <s v=""/>
    <n v="44"/>
    <n v="0.33333333333333298"/>
    <n v="7.1428571428571397E-2"/>
    <n v="167.48"/>
    <x v="0"/>
    <n v="0"/>
  </r>
  <r>
    <x v="9662"/>
    <n v="36"/>
    <s v="Female"/>
    <s v="UK"/>
    <d v="2023-10-21T14:32:50"/>
    <x v="3"/>
    <n v="6"/>
    <n v="1"/>
    <n v="54"/>
    <n v="1"/>
    <n v="166.51"/>
    <s v=""/>
    <n v="1"/>
    <s v=""/>
    <n v="4"/>
    <n v="0.16666666666666599"/>
    <n v="1.85185185185185E-2"/>
    <n v="166.51"/>
    <x v="0"/>
    <n v="1"/>
  </r>
  <r>
    <x v="9663"/>
    <n v="45"/>
    <s v="Female"/>
    <s v="UK"/>
    <d v="2024-07-19T03:04:13"/>
    <x v="5"/>
    <n v="1"/>
    <n v="0"/>
    <n v="58"/>
    <n v="3"/>
    <n v="166.3"/>
    <s v=""/>
    <n v="1"/>
    <s v=""/>
    <n v="31"/>
    <n v="0"/>
    <n v="5.1724137931034399E-2"/>
    <n v="166.3"/>
    <x v="0"/>
    <n v="0"/>
  </r>
  <r>
    <x v="9664"/>
    <n v="28"/>
    <s v="Female"/>
    <s v="USA"/>
    <d v="2023-04-06T10:55:51"/>
    <x v="5"/>
    <n v="4"/>
    <n v="1"/>
    <n v="49"/>
    <n v="3"/>
    <n v="165.87"/>
    <s v=""/>
    <n v="1"/>
    <s v=""/>
    <n v="2"/>
    <n v="0.25"/>
    <n v="6.1224489795918297E-2"/>
    <n v="165.87"/>
    <x v="0"/>
    <n v="0"/>
  </r>
  <r>
    <x v="9665"/>
    <n v="45"/>
    <s v="Male"/>
    <s v="Japan"/>
    <d v="2024-04-08T21:25:40"/>
    <x v="2"/>
    <n v="1"/>
    <n v="0"/>
    <n v="38"/>
    <n v="2"/>
    <n v="165.83"/>
    <s v=""/>
    <n v="1"/>
    <s v=""/>
    <n v="81"/>
    <n v="0"/>
    <n v="5.2631578947368397E-2"/>
    <n v="165.83"/>
    <x v="0"/>
    <n v="0"/>
  </r>
  <r>
    <x v="9666"/>
    <n v="47"/>
    <s v="Female"/>
    <s v="USA"/>
    <d v="2024-12-01T04:32:25"/>
    <x v="0"/>
    <n v="3"/>
    <n v="0"/>
    <n v="52"/>
    <n v="5"/>
    <n v="165.14"/>
    <s v=""/>
    <n v="1"/>
    <s v=""/>
    <n v="76"/>
    <n v="0"/>
    <n v="9.6153846153846104E-2"/>
    <n v="165.14"/>
    <x v="0"/>
    <n v="0"/>
  </r>
  <r>
    <x v="9667"/>
    <n v="49"/>
    <s v="Female"/>
    <s v="USA"/>
    <d v="2024-07-24T11:33:39"/>
    <x v="4"/>
    <n v="3"/>
    <n v="2"/>
    <n v="55"/>
    <n v="2"/>
    <n v="164.87"/>
    <s v=""/>
    <n v="1"/>
    <s v=""/>
    <n v="30"/>
    <n v="0.66666666666666596"/>
    <n v="3.6363636363636299E-2"/>
    <n v="164.87"/>
    <x v="0"/>
    <n v="0"/>
  </r>
  <r>
    <x v="9668"/>
    <n v="41"/>
    <s v="Male"/>
    <s v="USA"/>
    <d v="2024-04-12T15:57:19"/>
    <x v="3"/>
    <n v="3"/>
    <n v="2"/>
    <n v="52"/>
    <n v="7"/>
    <n v="164.62"/>
    <s v=""/>
    <n v="1"/>
    <s v=""/>
    <n v="21"/>
    <n v="0.66666666666666596"/>
    <n v="0.134615384615384"/>
    <n v="164.62"/>
    <x v="0"/>
    <n v="0"/>
  </r>
  <r>
    <x v="9669"/>
    <n v="48"/>
    <s v="Female"/>
    <s v="USA"/>
    <d v="2024-09-24T05:35:04"/>
    <x v="3"/>
    <n v="3"/>
    <n v="1"/>
    <n v="52"/>
    <n v="1"/>
    <n v="164.54"/>
    <s v=""/>
    <n v="1"/>
    <s v=""/>
    <n v="39"/>
    <n v="0.33333333333333298"/>
    <n v="1.9230769230769201E-2"/>
    <n v="164.54"/>
    <x v="0"/>
    <n v="0"/>
  </r>
  <r>
    <x v="9670"/>
    <n v="33"/>
    <s v="Male"/>
    <s v="USA"/>
    <d v="2023-09-02T12:13:44"/>
    <x v="5"/>
    <n v="2"/>
    <n v="0"/>
    <n v="55"/>
    <n v="0"/>
    <n v="164.41"/>
    <s v=""/>
    <n v="1"/>
    <s v=""/>
    <n v="23"/>
    <n v="0"/>
    <n v="0"/>
    <n v="164.41"/>
    <x v="0"/>
    <n v="0"/>
  </r>
  <r>
    <x v="9671"/>
    <n v="44"/>
    <s v="Male"/>
    <s v="Germany"/>
    <d v="2023-11-15T21:57:28"/>
    <x v="4"/>
    <n v="2"/>
    <n v="1"/>
    <n v="49"/>
    <n v="5"/>
    <n v="163.77000000000001"/>
    <s v=""/>
    <n v="1"/>
    <s v=""/>
    <n v="19"/>
    <n v="0.5"/>
    <n v="0.10204081632653"/>
    <n v="163.77000000000001"/>
    <x v="0"/>
    <n v="0"/>
  </r>
  <r>
    <x v="9672"/>
    <n v="48"/>
    <s v="Male"/>
    <s v="USA"/>
    <d v="2023-03-06T21:56:59"/>
    <x v="3"/>
    <n v="0"/>
    <n v="0"/>
    <n v="56"/>
    <n v="2"/>
    <n v="163.63999999999999"/>
    <s v=""/>
    <n v="1"/>
    <s v=""/>
    <n v="23"/>
    <n v="0"/>
    <n v="3.5714285714285698E-2"/>
    <n v="163.63999999999999"/>
    <x v="0"/>
    <n v="0"/>
  </r>
  <r>
    <x v="9673"/>
    <n v="48"/>
    <s v="Female"/>
    <s v="Australia"/>
    <d v="2024-05-07T14:36:19"/>
    <x v="3"/>
    <n v="6"/>
    <n v="1"/>
    <n v="47"/>
    <n v="2"/>
    <n v="163.55000000000001"/>
    <s v=""/>
    <n v="1"/>
    <s v=""/>
    <n v="7"/>
    <n v="0.16666666666666599"/>
    <n v="4.2553191489361701E-2"/>
    <n v="163.55000000000001"/>
    <x v="0"/>
    <n v="0"/>
  </r>
  <r>
    <x v="9674"/>
    <n v="34"/>
    <s v="Female"/>
    <s v="USA"/>
    <d v="2023-10-14T20:28:25"/>
    <x v="4"/>
    <n v="2"/>
    <n v="0"/>
    <n v="52"/>
    <n v="3"/>
    <n v="163.38999999999999"/>
    <s v=""/>
    <n v="1"/>
    <s v=""/>
    <n v="33"/>
    <n v="0"/>
    <n v="5.7692307692307598E-2"/>
    <n v="163.38999999999999"/>
    <x v="0"/>
    <n v="0"/>
  </r>
  <r>
    <x v="9675"/>
    <n v="18"/>
    <s v="Female"/>
    <s v="Japan"/>
    <d v="2024-02-19T17:38:58"/>
    <x v="2"/>
    <n v="3"/>
    <n v="1"/>
    <n v="43"/>
    <n v="0"/>
    <n v="163.1"/>
    <s v=""/>
    <n v="1"/>
    <s v=""/>
    <n v="35"/>
    <n v="0.33333333333333298"/>
    <n v="0"/>
    <n v="163.1"/>
    <x v="0"/>
    <n v="0"/>
  </r>
  <r>
    <x v="9676"/>
    <n v="46"/>
    <s v="Male"/>
    <s v="France"/>
    <d v="2024-01-15T07:51:31"/>
    <x v="0"/>
    <n v="3"/>
    <n v="2"/>
    <n v="51"/>
    <n v="1"/>
    <n v="163.09"/>
    <s v=""/>
    <n v="1"/>
    <s v=""/>
    <n v="8"/>
    <n v="0.66666666666666596"/>
    <n v="1.9607843137254902E-2"/>
    <n v="163.09"/>
    <x v="0"/>
    <n v="0"/>
  </r>
  <r>
    <x v="9677"/>
    <n v="26"/>
    <s v="Male"/>
    <s v="USA"/>
    <d v="2024-12-07T06:33:09"/>
    <x v="3"/>
    <n v="2"/>
    <n v="0"/>
    <n v="43"/>
    <n v="2"/>
    <n v="162.75"/>
    <s v=""/>
    <n v="1"/>
    <s v=""/>
    <n v="16"/>
    <n v="0"/>
    <n v="4.6511627906976702E-2"/>
    <n v="162.75"/>
    <x v="0"/>
    <n v="0"/>
  </r>
  <r>
    <x v="9678"/>
    <n v="37"/>
    <s v="Female"/>
    <s v="USA"/>
    <d v="2024-07-15T05:37:21"/>
    <x v="2"/>
    <n v="6"/>
    <n v="2"/>
    <n v="43"/>
    <n v="2"/>
    <n v="162.63999999999999"/>
    <s v=""/>
    <n v="1"/>
    <s v=""/>
    <n v="18"/>
    <n v="0.33333333333333298"/>
    <n v="4.6511627906976702E-2"/>
    <n v="162.63999999999999"/>
    <x v="0"/>
    <n v="0"/>
  </r>
  <r>
    <x v="9679"/>
    <n v="18"/>
    <s v="Male"/>
    <s v="USA"/>
    <d v="2024-05-20T07:46:14"/>
    <x v="3"/>
    <n v="2"/>
    <n v="2"/>
    <n v="57"/>
    <n v="4"/>
    <n v="162.6"/>
    <s v=""/>
    <n v="1"/>
    <s v=""/>
    <n v="106"/>
    <n v="1"/>
    <n v="7.0175438596491196E-2"/>
    <n v="162.6"/>
    <x v="0"/>
    <n v="0"/>
  </r>
  <r>
    <x v="9680"/>
    <n v="36"/>
    <s v="Female"/>
    <s v="Japan"/>
    <d v="2023-04-23T03:00:15"/>
    <x v="0"/>
    <n v="2"/>
    <n v="1"/>
    <n v="47"/>
    <n v="3"/>
    <n v="161.79"/>
    <s v=""/>
    <n v="1"/>
    <s v=""/>
    <n v="10"/>
    <n v="0.5"/>
    <n v="6.3829787234042507E-2"/>
    <n v="161.79"/>
    <x v="0"/>
    <n v="0"/>
  </r>
  <r>
    <x v="9681"/>
    <n v="18"/>
    <s v="Female"/>
    <s v="Germany"/>
    <d v="2023-06-21T12:04:59"/>
    <x v="2"/>
    <n v="3"/>
    <n v="3"/>
    <n v="42"/>
    <n v="2"/>
    <n v="161.78"/>
    <s v=""/>
    <n v="1"/>
    <s v=""/>
    <n v="56"/>
    <n v="1"/>
    <n v="4.7619047619047603E-2"/>
    <n v="161.78"/>
    <x v="0"/>
    <n v="0"/>
  </r>
  <r>
    <x v="9682"/>
    <n v="35"/>
    <s v="Female"/>
    <s v="USA"/>
    <d v="2023-09-01T11:24:25"/>
    <x v="1"/>
    <n v="4"/>
    <n v="0"/>
    <n v="41"/>
    <n v="1"/>
    <n v="161.69999999999999"/>
    <s v=""/>
    <n v="1"/>
    <s v=""/>
    <n v="39"/>
    <n v="0"/>
    <n v="2.4390243902439001E-2"/>
    <n v="161.69999999999999"/>
    <x v="0"/>
    <n v="0"/>
  </r>
  <r>
    <x v="9683"/>
    <n v="42"/>
    <s v="Male"/>
    <s v="USA"/>
    <d v="2023-03-31T03:04:42"/>
    <x v="4"/>
    <n v="4"/>
    <n v="1"/>
    <n v="56"/>
    <n v="1"/>
    <n v="161.63999999999999"/>
    <s v=""/>
    <n v="1"/>
    <s v=""/>
    <n v="9"/>
    <n v="0.25"/>
    <n v="1.7857142857142801E-2"/>
    <n v="161.63999999999999"/>
    <x v="0"/>
    <n v="0"/>
  </r>
  <r>
    <x v="9684"/>
    <n v="35"/>
    <s v="Male"/>
    <s v="Canada"/>
    <d v="2023-02-25T01:24:36"/>
    <x v="0"/>
    <n v="1"/>
    <n v="0"/>
    <n v="56"/>
    <n v="5"/>
    <n v="161.16"/>
    <s v=""/>
    <n v="1"/>
    <s v=""/>
    <n v="8"/>
    <n v="0"/>
    <n v="8.9285714285714204E-2"/>
    <n v="161.16"/>
    <x v="0"/>
    <n v="0"/>
  </r>
  <r>
    <x v="9685"/>
    <n v="50"/>
    <s v="Female"/>
    <s v="Japan"/>
    <d v="2023-12-03T10:28:22"/>
    <x v="2"/>
    <n v="2"/>
    <n v="1"/>
    <n v="53"/>
    <n v="1"/>
    <n v="161.13999999999999"/>
    <s v=""/>
    <n v="1"/>
    <s v=""/>
    <n v="4"/>
    <n v="0.5"/>
    <n v="1.8867924528301799E-2"/>
    <n v="161.13999999999999"/>
    <x v="0"/>
    <n v="0"/>
  </r>
  <r>
    <x v="9686"/>
    <n v="36"/>
    <s v="Female"/>
    <s v="Canada"/>
    <d v="2023-03-15T03:03:59"/>
    <x v="0"/>
    <n v="6"/>
    <n v="1"/>
    <n v="43"/>
    <n v="2"/>
    <n v="161.01"/>
    <s v=""/>
    <n v="1"/>
    <s v=""/>
    <n v="3"/>
    <n v="0.16666666666666599"/>
    <n v="4.6511627906976702E-2"/>
    <n v="161.01"/>
    <x v="0"/>
    <n v="0"/>
  </r>
  <r>
    <x v="9687"/>
    <n v="33"/>
    <s v="Female"/>
    <s v="USA"/>
    <d v="2023-09-08T17:09:41"/>
    <x v="2"/>
    <n v="3"/>
    <n v="0"/>
    <n v="48"/>
    <n v="1"/>
    <n v="160.69"/>
    <s v=""/>
    <n v="1"/>
    <s v=""/>
    <n v="14"/>
    <n v="0"/>
    <n v="2.0833333333333301E-2"/>
    <n v="160.69"/>
    <x v="0"/>
    <n v="0"/>
  </r>
  <r>
    <x v="9688"/>
    <n v="38"/>
    <s v="Female"/>
    <s v="Canada"/>
    <d v="2023-11-19T09:11:05"/>
    <x v="4"/>
    <n v="5"/>
    <n v="2"/>
    <n v="57"/>
    <n v="3"/>
    <n v="160.41999999999999"/>
    <s v=""/>
    <n v="1"/>
    <s v=""/>
    <n v="61"/>
    <n v="0.4"/>
    <n v="5.2631578947368397E-2"/>
    <n v="160.41999999999999"/>
    <x v="0"/>
    <n v="0"/>
  </r>
  <r>
    <x v="9689"/>
    <n v="55"/>
    <s v="Female"/>
    <s v="USA"/>
    <d v="2023-05-22T07:51:46"/>
    <x v="3"/>
    <n v="5"/>
    <n v="2"/>
    <n v="50"/>
    <n v="2"/>
    <n v="160.07"/>
    <s v=""/>
    <n v="1"/>
    <s v=""/>
    <n v="26"/>
    <n v="0.4"/>
    <n v="0.04"/>
    <n v="160.07"/>
    <x v="0"/>
    <n v="0"/>
  </r>
  <r>
    <x v="9690"/>
    <n v="33"/>
    <s v="Female"/>
    <s v="USA"/>
    <d v="2024-08-22T07:39:31"/>
    <x v="1"/>
    <n v="5"/>
    <n v="0"/>
    <n v="53"/>
    <n v="3"/>
    <n v="159.97"/>
    <s v=""/>
    <n v="1"/>
    <s v=""/>
    <n v="37"/>
    <n v="0"/>
    <n v="5.6603773584905599E-2"/>
    <n v="159.97"/>
    <x v="0"/>
    <n v="0"/>
  </r>
  <r>
    <x v="9691"/>
    <n v="28"/>
    <s v="Male"/>
    <s v="USA"/>
    <d v="2023-08-26T06:28:28"/>
    <x v="0"/>
    <n v="1"/>
    <n v="0"/>
    <n v="39"/>
    <n v="1"/>
    <n v="159.96"/>
    <s v=""/>
    <n v="1"/>
    <s v=""/>
    <n v="34"/>
    <n v="0"/>
    <n v="2.5641025641025599E-2"/>
    <n v="159.96"/>
    <x v="0"/>
    <n v="1"/>
  </r>
  <r>
    <x v="9692"/>
    <n v="41"/>
    <s v="Female"/>
    <s v="Japan"/>
    <d v="2023-04-20T22:26:24"/>
    <x v="1"/>
    <n v="2"/>
    <n v="0"/>
    <n v="55"/>
    <n v="3"/>
    <n v="159.88"/>
    <s v=""/>
    <n v="1"/>
    <s v=""/>
    <n v="42"/>
    <n v="0"/>
    <n v="5.4545454545454501E-2"/>
    <n v="159.88"/>
    <x v="0"/>
    <n v="0"/>
  </r>
  <r>
    <x v="9693"/>
    <n v="28"/>
    <s v="Female"/>
    <s v="USA"/>
    <d v="2023-01-28T06:08:04"/>
    <x v="3"/>
    <n v="2"/>
    <n v="0"/>
    <n v="41"/>
    <n v="0"/>
    <n v="159.63999999999999"/>
    <s v=""/>
    <n v="1"/>
    <s v=""/>
    <n v="1"/>
    <n v="0"/>
    <n v="0"/>
    <n v="159.63999999999999"/>
    <x v="0"/>
    <n v="0"/>
  </r>
  <r>
    <x v="9694"/>
    <n v="18"/>
    <s v="Female"/>
    <s v="Canada"/>
    <d v="2024-07-10T08:48:46"/>
    <x v="0"/>
    <n v="5"/>
    <n v="2"/>
    <n v="50"/>
    <n v="1"/>
    <n v="159.4"/>
    <s v=""/>
    <n v="1"/>
    <s v=""/>
    <n v="47"/>
    <n v="0.4"/>
    <n v="0.02"/>
    <n v="159.4"/>
    <x v="0"/>
    <n v="1"/>
  </r>
  <r>
    <x v="9695"/>
    <n v="32"/>
    <s v="Male"/>
    <s v="Canada"/>
    <d v="2024-02-12T20:39:21"/>
    <x v="2"/>
    <n v="2"/>
    <n v="0"/>
    <n v="47"/>
    <n v="3"/>
    <n v="159.28"/>
    <s v=""/>
    <n v="1"/>
    <s v=""/>
    <n v="34"/>
    <n v="0"/>
    <n v="6.3829787234042507E-2"/>
    <n v="159.28"/>
    <x v="0"/>
    <n v="0"/>
  </r>
  <r>
    <x v="9696"/>
    <n v="35"/>
    <s v="Female"/>
    <s v="France"/>
    <d v="2023-03-26T10:38:56"/>
    <x v="1"/>
    <n v="1"/>
    <n v="0"/>
    <n v="55"/>
    <n v="4"/>
    <n v="159.1"/>
    <s v=""/>
    <n v="1"/>
    <s v=""/>
    <n v="54"/>
    <n v="0"/>
    <n v="7.2727272727272696E-2"/>
    <n v="159.1"/>
    <x v="0"/>
    <n v="0"/>
  </r>
  <r>
    <x v="9697"/>
    <n v="28"/>
    <s v="Female"/>
    <s v="USA"/>
    <d v="2024-10-21T00:02:17"/>
    <x v="1"/>
    <n v="3"/>
    <n v="1"/>
    <n v="37"/>
    <n v="3"/>
    <n v="158.97"/>
    <s v=""/>
    <n v="1"/>
    <s v=""/>
    <n v="26"/>
    <n v="0.33333333333333298"/>
    <n v="8.1081081081081002E-2"/>
    <n v="158.97"/>
    <x v="0"/>
    <n v="0"/>
  </r>
  <r>
    <x v="9698"/>
    <n v="37"/>
    <s v="Female"/>
    <s v="USA"/>
    <d v="2024-09-20T02:17:46"/>
    <x v="1"/>
    <n v="1"/>
    <n v="0"/>
    <n v="69"/>
    <n v="3"/>
    <n v="158.71"/>
    <s v=""/>
    <n v="1"/>
    <s v=""/>
    <n v="19"/>
    <n v="0"/>
    <n v="4.3478260869565202E-2"/>
    <n v="158.71"/>
    <x v="0"/>
    <n v="0"/>
  </r>
  <r>
    <x v="9699"/>
    <n v="38"/>
    <s v="Female"/>
    <s v="Canada"/>
    <d v="2024-08-18T04:22:13"/>
    <x v="0"/>
    <n v="3"/>
    <n v="0"/>
    <n v="42"/>
    <n v="2"/>
    <n v="158.38999999999999"/>
    <s v=""/>
    <n v="1"/>
    <s v=""/>
    <n v="29"/>
    <n v="0"/>
    <n v="4.7619047619047603E-2"/>
    <n v="158.38999999999999"/>
    <x v="0"/>
    <n v="0"/>
  </r>
  <r>
    <x v="9700"/>
    <n v="39"/>
    <s v="Male"/>
    <s v="Canada"/>
    <d v="2023-11-04T08:32:05"/>
    <x v="5"/>
    <n v="2"/>
    <n v="1"/>
    <n v="48"/>
    <n v="2"/>
    <n v="158.05000000000001"/>
    <s v=""/>
    <n v="1"/>
    <s v=""/>
    <n v="14"/>
    <n v="0.5"/>
    <n v="4.1666666666666602E-2"/>
    <n v="158.05000000000001"/>
    <x v="0"/>
    <n v="0"/>
  </r>
  <r>
    <x v="9701"/>
    <n v="35"/>
    <s v="Female"/>
    <s v="USA"/>
    <d v="2023-12-31T05:44:55"/>
    <x v="3"/>
    <n v="4"/>
    <n v="1"/>
    <n v="54"/>
    <n v="5"/>
    <n v="158.04"/>
    <s v=""/>
    <n v="1"/>
    <s v=""/>
    <n v="54"/>
    <n v="0.25"/>
    <n v="9.2592592592592504E-2"/>
    <n v="158.04"/>
    <x v="0"/>
    <n v="0"/>
  </r>
  <r>
    <x v="9702"/>
    <n v="30"/>
    <s v="Male"/>
    <s v="UK"/>
    <d v="2024-03-08T06:09:52"/>
    <x v="4"/>
    <n v="4"/>
    <n v="1"/>
    <n v="52"/>
    <n v="3"/>
    <n v="157.94"/>
    <s v=""/>
    <n v="1"/>
    <s v=""/>
    <n v="32"/>
    <n v="0.25"/>
    <n v="5.7692307692307598E-2"/>
    <n v="157.94"/>
    <x v="0"/>
    <n v="0"/>
  </r>
  <r>
    <x v="9703"/>
    <n v="24"/>
    <s v="Female"/>
    <s v="USA"/>
    <d v="2024-07-05T13:27:47"/>
    <x v="2"/>
    <n v="2"/>
    <n v="0"/>
    <n v="56"/>
    <n v="5"/>
    <n v="157.83000000000001"/>
    <s v=""/>
    <n v="1"/>
    <s v=""/>
    <n v="16"/>
    <n v="0"/>
    <n v="8.9285714285714204E-2"/>
    <n v="157.83000000000001"/>
    <x v="0"/>
    <n v="0"/>
  </r>
  <r>
    <x v="9704"/>
    <n v="33"/>
    <s v="Male"/>
    <s v="UK"/>
    <d v="2023-07-27T18:18:56"/>
    <x v="3"/>
    <n v="5"/>
    <n v="1"/>
    <n v="50"/>
    <n v="4"/>
    <n v="157.82"/>
    <s v=""/>
    <n v="1"/>
    <s v=""/>
    <n v="31"/>
    <n v="0.2"/>
    <n v="0.08"/>
    <n v="157.82"/>
    <x v="0"/>
    <n v="0"/>
  </r>
  <r>
    <x v="9705"/>
    <n v="18"/>
    <s v="Male"/>
    <s v="USA"/>
    <d v="2024-07-14T00:25:12"/>
    <x v="1"/>
    <n v="2"/>
    <n v="1"/>
    <n v="63"/>
    <n v="5"/>
    <n v="157.65"/>
    <s v=""/>
    <n v="1"/>
    <s v=""/>
    <n v="5"/>
    <n v="0.5"/>
    <n v="7.9365079365079305E-2"/>
    <n v="157.65"/>
    <x v="0"/>
    <n v="0"/>
  </r>
  <r>
    <x v="9706"/>
    <n v="19"/>
    <s v="Female"/>
    <s v="USA"/>
    <d v="2024-12-07T05:05:33"/>
    <x v="4"/>
    <n v="0"/>
    <n v="0"/>
    <n v="57"/>
    <n v="3"/>
    <n v="157.6"/>
    <s v=""/>
    <n v="1"/>
    <s v=""/>
    <n v="25"/>
    <n v="0"/>
    <n v="5.2631578947368397E-2"/>
    <n v="157.6"/>
    <x v="0"/>
    <n v="0"/>
  </r>
  <r>
    <x v="9707"/>
    <n v="39"/>
    <s v="Male"/>
    <s v="USA"/>
    <d v="2023-11-03T13:33:11"/>
    <x v="1"/>
    <n v="3"/>
    <n v="1"/>
    <n v="39"/>
    <n v="4"/>
    <n v="157.53"/>
    <s v=""/>
    <n v="1"/>
    <s v=""/>
    <n v="15"/>
    <n v="0.33333333333333298"/>
    <n v="0.10256410256410201"/>
    <n v="157.53"/>
    <x v="0"/>
    <n v="0"/>
  </r>
  <r>
    <x v="9708"/>
    <n v="41"/>
    <s v="Female"/>
    <s v="Canada"/>
    <d v="2024-10-19T14:27:19"/>
    <x v="4"/>
    <n v="3"/>
    <n v="0"/>
    <n v="50"/>
    <n v="5"/>
    <n v="157.29"/>
    <s v=""/>
    <n v="1"/>
    <s v=""/>
    <n v="31"/>
    <n v="0"/>
    <n v="0.1"/>
    <n v="157.29"/>
    <x v="0"/>
    <n v="0"/>
  </r>
  <r>
    <x v="9709"/>
    <n v="18"/>
    <s v="Female"/>
    <s v="Australia"/>
    <d v="2023-01-14T13:36:26"/>
    <x v="5"/>
    <n v="1"/>
    <n v="0"/>
    <n v="44"/>
    <n v="3"/>
    <n v="157.24"/>
    <s v=""/>
    <n v="1"/>
    <s v=""/>
    <n v="69"/>
    <n v="0"/>
    <n v="6.8181818181818094E-2"/>
    <n v="157.24"/>
    <x v="0"/>
    <n v="0"/>
  </r>
  <r>
    <x v="9710"/>
    <n v="49"/>
    <s v="Female"/>
    <s v="USA"/>
    <d v="2024-03-21T03:42:37"/>
    <x v="1"/>
    <n v="1"/>
    <n v="0"/>
    <n v="50"/>
    <n v="3"/>
    <n v="156.97999999999999"/>
    <s v=""/>
    <n v="1"/>
    <s v=""/>
    <n v="14"/>
    <n v="0"/>
    <n v="0.06"/>
    <n v="156.97999999999999"/>
    <x v="0"/>
    <n v="0"/>
  </r>
  <r>
    <x v="9711"/>
    <n v="36"/>
    <s v="Female"/>
    <s v="Germany"/>
    <d v="2024-10-11T19:33:35"/>
    <x v="5"/>
    <n v="5"/>
    <n v="3"/>
    <n v="63"/>
    <n v="2"/>
    <n v="156.81"/>
    <s v=""/>
    <n v="1"/>
    <s v=""/>
    <n v="9"/>
    <n v="0.6"/>
    <n v="3.1746031746031703E-2"/>
    <n v="156.81"/>
    <x v="0"/>
    <n v="0"/>
  </r>
  <r>
    <x v="9712"/>
    <n v="18"/>
    <s v="Female"/>
    <s v="Canada"/>
    <d v="2023-01-06T18:42:42"/>
    <x v="4"/>
    <n v="2"/>
    <n v="0"/>
    <n v="39"/>
    <n v="3"/>
    <n v="156.72"/>
    <s v=""/>
    <n v="1"/>
    <s v=""/>
    <n v="35"/>
    <n v="0"/>
    <n v="7.69230769230769E-2"/>
    <n v="156.72"/>
    <x v="0"/>
    <n v="0"/>
  </r>
  <r>
    <x v="9713"/>
    <n v="27"/>
    <s v="Male"/>
    <s v="Canada"/>
    <d v="2023-06-02T06:41:04"/>
    <x v="5"/>
    <n v="3"/>
    <n v="0"/>
    <n v="59"/>
    <n v="2"/>
    <n v="156.46"/>
    <s v=""/>
    <n v="1"/>
    <s v=""/>
    <n v="28"/>
    <n v="0"/>
    <n v="3.38983050847457E-2"/>
    <n v="156.46"/>
    <x v="0"/>
    <n v="0"/>
  </r>
  <r>
    <x v="9714"/>
    <n v="47"/>
    <s v="Male"/>
    <s v="USA"/>
    <d v="2023-04-30T02:55:06"/>
    <x v="1"/>
    <n v="3"/>
    <n v="1"/>
    <n v="47"/>
    <n v="1"/>
    <n v="156.41999999999999"/>
    <s v=""/>
    <n v="1"/>
    <s v=""/>
    <n v="7"/>
    <n v="0.33333333333333298"/>
    <n v="2.1276595744680799E-2"/>
    <n v="156.41999999999999"/>
    <x v="0"/>
    <n v="0"/>
  </r>
  <r>
    <x v="9715"/>
    <n v="38"/>
    <s v="Female"/>
    <s v="Germany"/>
    <d v="2024-06-20T12:48:47"/>
    <x v="2"/>
    <n v="6"/>
    <n v="2"/>
    <n v="56"/>
    <n v="0"/>
    <n v="156.38"/>
    <s v=""/>
    <n v="1"/>
    <s v=""/>
    <n v="5"/>
    <n v="0.33333333333333298"/>
    <n v="0"/>
    <n v="156.38"/>
    <x v="0"/>
    <n v="0"/>
  </r>
  <r>
    <x v="9716"/>
    <n v="18"/>
    <s v="Female"/>
    <s v="Germany"/>
    <d v="2023-11-27T07:00:02"/>
    <x v="2"/>
    <n v="2"/>
    <n v="0"/>
    <n v="49"/>
    <n v="2"/>
    <n v="156.15"/>
    <s v=""/>
    <n v="1"/>
    <s v=""/>
    <n v="5"/>
    <n v="0"/>
    <n v="4.08163265306122E-2"/>
    <n v="156.15"/>
    <x v="0"/>
    <n v="0"/>
  </r>
  <r>
    <x v="9717"/>
    <n v="33"/>
    <s v="Female"/>
    <s v="USA"/>
    <d v="2023-07-27T00:47:39"/>
    <x v="1"/>
    <n v="5"/>
    <n v="2"/>
    <n v="57"/>
    <n v="4"/>
    <n v="155.97"/>
    <s v=""/>
    <n v="1"/>
    <s v=""/>
    <n v="5"/>
    <n v="0.4"/>
    <n v="7.0175438596491196E-2"/>
    <n v="155.97"/>
    <x v="0"/>
    <n v="0"/>
  </r>
  <r>
    <x v="9718"/>
    <n v="43"/>
    <s v="Female"/>
    <s v="Australia"/>
    <d v="2023-04-27T20:53:37"/>
    <x v="1"/>
    <n v="1"/>
    <n v="0"/>
    <n v="52"/>
    <n v="3"/>
    <n v="155.88"/>
    <s v=""/>
    <n v="1"/>
    <s v=""/>
    <n v="20"/>
    <n v="0"/>
    <n v="5.7692307692307598E-2"/>
    <n v="155.88"/>
    <x v="0"/>
    <n v="0"/>
  </r>
  <r>
    <x v="9719"/>
    <n v="43"/>
    <s v="Female"/>
    <s v="Germany"/>
    <d v="2024-11-20T02:47:54"/>
    <x v="1"/>
    <n v="2"/>
    <n v="1"/>
    <n v="50"/>
    <n v="1"/>
    <n v="155.84"/>
    <s v=""/>
    <n v="1"/>
    <s v=""/>
    <n v="15"/>
    <n v="0.5"/>
    <n v="0.02"/>
    <n v="155.84"/>
    <x v="0"/>
    <n v="0"/>
  </r>
  <r>
    <x v="9720"/>
    <n v="30"/>
    <s v="Male"/>
    <s v="Japan"/>
    <d v="2023-04-16T07:28:14"/>
    <x v="4"/>
    <n v="2"/>
    <n v="1"/>
    <n v="50"/>
    <n v="1"/>
    <n v="155.75"/>
    <s v=""/>
    <n v="1"/>
    <s v=""/>
    <n v="51"/>
    <n v="0.5"/>
    <n v="0.02"/>
    <n v="155.75"/>
    <x v="0"/>
    <n v="0"/>
  </r>
  <r>
    <x v="9721"/>
    <n v="38"/>
    <s v="Male"/>
    <s v="France"/>
    <d v="2023-02-02T02:56:39"/>
    <x v="5"/>
    <n v="3"/>
    <n v="0"/>
    <n v="50"/>
    <n v="4"/>
    <n v="155.63999999999999"/>
    <s v=""/>
    <n v="1"/>
    <s v=""/>
    <n v="32"/>
    <n v="0"/>
    <n v="0.08"/>
    <n v="155.63999999999999"/>
    <x v="0"/>
    <n v="0"/>
  </r>
  <r>
    <x v="9722"/>
    <n v="22"/>
    <s v="Female"/>
    <s v="UK"/>
    <d v="2023-03-09T05:26:04"/>
    <x v="1"/>
    <n v="3"/>
    <n v="2"/>
    <n v="52"/>
    <n v="1"/>
    <n v="155.32"/>
    <s v=""/>
    <n v="1"/>
    <s v=""/>
    <n v="10"/>
    <n v="0.66666666666666596"/>
    <n v="1.9230769230769201E-2"/>
    <n v="155.32"/>
    <x v="0"/>
    <n v="1"/>
  </r>
  <r>
    <x v="9723"/>
    <n v="48"/>
    <s v="Female"/>
    <s v="USA"/>
    <d v="2024-08-16T02:43:34"/>
    <x v="5"/>
    <n v="3"/>
    <n v="1"/>
    <n v="46"/>
    <n v="3"/>
    <n v="155.09"/>
    <s v=""/>
    <n v="1"/>
    <s v=""/>
    <n v="23"/>
    <n v="0.33333333333333298"/>
    <n v="6.5217391304347797E-2"/>
    <n v="155.09"/>
    <x v="0"/>
    <n v="0"/>
  </r>
  <r>
    <x v="9724"/>
    <n v="40"/>
    <s v="Female"/>
    <s v="UK"/>
    <d v="2024-03-04T10:10:37"/>
    <x v="5"/>
    <n v="3"/>
    <n v="1"/>
    <n v="50"/>
    <n v="4"/>
    <n v="155.07"/>
    <s v=""/>
    <n v="1"/>
    <s v=""/>
    <n v="36"/>
    <n v="0.33333333333333298"/>
    <n v="0.08"/>
    <n v="155.07"/>
    <x v="0"/>
    <n v="0"/>
  </r>
  <r>
    <x v="9725"/>
    <n v="27"/>
    <s v="Male"/>
    <s v="Germany"/>
    <d v="2023-06-07T06:24:52"/>
    <x v="1"/>
    <n v="6"/>
    <n v="2"/>
    <n v="51"/>
    <n v="3"/>
    <n v="154.83000000000001"/>
    <s v=""/>
    <n v="1"/>
    <s v=""/>
    <n v="79"/>
    <n v="0.33333333333333298"/>
    <n v="5.8823529411764698E-2"/>
    <n v="154.83000000000001"/>
    <x v="0"/>
    <n v="0"/>
  </r>
  <r>
    <x v="9726"/>
    <n v="41"/>
    <s v="Female"/>
    <s v="USA"/>
    <d v="2023-09-26T04:12:59"/>
    <x v="2"/>
    <n v="4"/>
    <n v="0"/>
    <n v="54"/>
    <n v="5"/>
    <n v="154.72"/>
    <s v=""/>
    <n v="1"/>
    <s v=""/>
    <n v="34"/>
    <n v="0"/>
    <n v="9.2592592592592504E-2"/>
    <n v="154.72"/>
    <x v="0"/>
    <n v="0"/>
  </r>
  <r>
    <x v="9727"/>
    <n v="37"/>
    <s v="Male"/>
    <s v="USA"/>
    <d v="2023-04-07T11:45:11"/>
    <x v="4"/>
    <n v="5"/>
    <n v="2"/>
    <n v="58"/>
    <n v="6"/>
    <n v="154.69999999999999"/>
    <s v=""/>
    <n v="1"/>
    <s v=""/>
    <n v="14"/>
    <n v="0.4"/>
    <n v="0.10344827586206801"/>
    <n v="154.69999999999999"/>
    <x v="0"/>
    <n v="0"/>
  </r>
  <r>
    <x v="9728"/>
    <n v="29"/>
    <s v="Male"/>
    <s v="USA"/>
    <d v="2023-02-03T19:49:40"/>
    <x v="2"/>
    <n v="2"/>
    <n v="1"/>
    <n v="51"/>
    <n v="3"/>
    <n v="154.19999999999999"/>
    <s v=""/>
    <n v="1"/>
    <s v=""/>
    <n v="43"/>
    <n v="0.5"/>
    <n v="5.8823529411764698E-2"/>
    <n v="154.19999999999999"/>
    <x v="0"/>
    <n v="0"/>
  </r>
  <r>
    <x v="9729"/>
    <n v="39"/>
    <s v="Male"/>
    <s v="USA"/>
    <d v="2023-01-07T09:18:46"/>
    <x v="3"/>
    <n v="6"/>
    <n v="2"/>
    <n v="51"/>
    <n v="6"/>
    <n v="154.13999999999999"/>
    <s v=""/>
    <n v="1"/>
    <s v=""/>
    <n v="54"/>
    <n v="0.33333333333333298"/>
    <n v="0.11764705882352899"/>
    <n v="154.13999999999999"/>
    <x v="0"/>
    <n v="0"/>
  </r>
  <r>
    <x v="9730"/>
    <n v="23"/>
    <s v="Female"/>
    <s v="Germany"/>
    <d v="2024-03-16T08:21:39"/>
    <x v="4"/>
    <n v="2"/>
    <n v="1"/>
    <n v="51"/>
    <n v="0"/>
    <n v="153.19"/>
    <s v=""/>
    <n v="1"/>
    <s v=""/>
    <n v="26"/>
    <n v="0.5"/>
    <n v="0"/>
    <n v="153.19"/>
    <x v="0"/>
    <n v="1"/>
  </r>
  <r>
    <x v="9731"/>
    <n v="31"/>
    <s v="Male"/>
    <s v="USA"/>
    <d v="2023-06-01T20:27:49"/>
    <x v="2"/>
    <n v="4"/>
    <n v="0"/>
    <n v="65"/>
    <n v="3"/>
    <n v="153.04"/>
    <s v=""/>
    <n v="1"/>
    <s v=""/>
    <n v="11"/>
    <n v="0"/>
    <n v="4.6153846153846101E-2"/>
    <n v="153.04"/>
    <x v="0"/>
    <n v="0"/>
  </r>
  <r>
    <x v="9732"/>
    <n v="28"/>
    <s v="Female"/>
    <s v="USA"/>
    <d v="2023-03-31T01:37:05"/>
    <x v="5"/>
    <n v="4"/>
    <n v="1"/>
    <n v="52"/>
    <n v="2"/>
    <n v="152.94"/>
    <s v=""/>
    <n v="1"/>
    <s v=""/>
    <n v="41"/>
    <n v="0.25"/>
    <n v="3.8461538461538401E-2"/>
    <n v="152.94"/>
    <x v="0"/>
    <n v="0"/>
  </r>
  <r>
    <x v="9733"/>
    <n v="31"/>
    <s v="Male"/>
    <s v="France"/>
    <d v="2024-11-23T21:19:33"/>
    <x v="2"/>
    <n v="3"/>
    <n v="2"/>
    <n v="50"/>
    <n v="2"/>
    <n v="152.82"/>
    <s v=""/>
    <n v="1"/>
    <s v=""/>
    <n v="51"/>
    <n v="0.66666666666666596"/>
    <n v="0.04"/>
    <n v="152.82"/>
    <x v="0"/>
    <n v="0"/>
  </r>
  <r>
    <x v="9734"/>
    <n v="28"/>
    <s v="Male"/>
    <s v="Germany"/>
    <d v="2024-11-16T02:25:49"/>
    <x v="2"/>
    <n v="5"/>
    <n v="1"/>
    <n v="55"/>
    <n v="3"/>
    <n v="152.71"/>
    <s v=""/>
    <n v="1"/>
    <s v=""/>
    <n v="4"/>
    <n v="0.2"/>
    <n v="5.4545454545454501E-2"/>
    <n v="152.71"/>
    <x v="0"/>
    <n v="0"/>
  </r>
  <r>
    <x v="9735"/>
    <n v="18"/>
    <s v="Female"/>
    <s v="USA"/>
    <d v="2024-09-24T02:39:51"/>
    <x v="3"/>
    <n v="1"/>
    <n v="0"/>
    <n v="33"/>
    <n v="1"/>
    <n v="152.49"/>
    <s v=""/>
    <n v="1"/>
    <s v=""/>
    <n v="4"/>
    <n v="0"/>
    <n v="3.03030303030303E-2"/>
    <n v="152.49"/>
    <x v="0"/>
    <n v="0"/>
  </r>
  <r>
    <x v="9736"/>
    <n v="33"/>
    <s v="Female"/>
    <s v="Japan"/>
    <d v="2024-10-31T21:23:59"/>
    <x v="3"/>
    <n v="7"/>
    <n v="2"/>
    <n v="65"/>
    <n v="4"/>
    <n v="152.32"/>
    <s v=""/>
    <n v="1"/>
    <s v=""/>
    <n v="17"/>
    <n v="0.28571428571428498"/>
    <n v="6.15384615384615E-2"/>
    <n v="152.32"/>
    <x v="0"/>
    <n v="0"/>
  </r>
  <r>
    <x v="9737"/>
    <n v="43"/>
    <s v="Female"/>
    <s v="USA"/>
    <d v="2024-07-07T18:01:39"/>
    <x v="1"/>
    <n v="5"/>
    <n v="3"/>
    <n v="50"/>
    <n v="1"/>
    <n v="151.97999999999999"/>
    <s v=""/>
    <n v="1"/>
    <s v=""/>
    <n v="4"/>
    <n v="0.6"/>
    <n v="0.02"/>
    <n v="151.97999999999999"/>
    <x v="0"/>
    <n v="0"/>
  </r>
  <r>
    <x v="9738"/>
    <n v="51"/>
    <s v="Male"/>
    <s v="Germany"/>
    <d v="2023-01-26T20:33:06"/>
    <x v="2"/>
    <n v="2"/>
    <n v="1"/>
    <n v="56"/>
    <n v="2"/>
    <n v="151.83000000000001"/>
    <s v=""/>
    <n v="1"/>
    <s v=""/>
    <n v="35"/>
    <n v="0.5"/>
    <n v="3.5714285714285698E-2"/>
    <n v="151.83000000000001"/>
    <x v="0"/>
    <n v="0"/>
  </r>
  <r>
    <x v="9739"/>
    <n v="18"/>
    <s v="Female"/>
    <s v="USA"/>
    <d v="2024-02-08T08:36:24"/>
    <x v="2"/>
    <n v="2"/>
    <n v="0"/>
    <n v="48"/>
    <n v="1"/>
    <n v="151.44999999999999"/>
    <s v=""/>
    <n v="1"/>
    <s v=""/>
    <n v="50"/>
    <n v="0"/>
    <n v="2.0833333333333301E-2"/>
    <n v="151.44999999999999"/>
    <x v="0"/>
    <n v="0"/>
  </r>
  <r>
    <x v="9740"/>
    <n v="64"/>
    <s v="Male"/>
    <s v="UK"/>
    <d v="2023-06-04T18:32:58"/>
    <x v="2"/>
    <n v="2"/>
    <n v="1"/>
    <n v="61"/>
    <n v="2"/>
    <n v="151.37"/>
    <s v=""/>
    <n v="1"/>
    <s v=""/>
    <n v="43"/>
    <n v="0.5"/>
    <n v="3.2786885245901599E-2"/>
    <n v="151.37"/>
    <x v="0"/>
    <n v="0"/>
  </r>
  <r>
    <x v="9741"/>
    <n v="28"/>
    <s v="Male"/>
    <s v="Germany"/>
    <d v="2024-09-15T06:56:48"/>
    <x v="2"/>
    <n v="0"/>
    <n v="0"/>
    <n v="49"/>
    <n v="1"/>
    <n v="151.34"/>
    <s v=""/>
    <n v="1"/>
    <s v=""/>
    <n v="9"/>
    <n v="0"/>
    <n v="2.04081632653061E-2"/>
    <n v="151.34"/>
    <x v="0"/>
    <n v="0"/>
  </r>
  <r>
    <x v="9742"/>
    <n v="37"/>
    <s v="Female"/>
    <s v="Australia"/>
    <d v="2023-11-22T14:34:16"/>
    <x v="1"/>
    <n v="4"/>
    <n v="3"/>
    <n v="62"/>
    <n v="2"/>
    <n v="151.25"/>
    <s v=""/>
    <n v="1"/>
    <s v=""/>
    <n v="8"/>
    <n v="0.75"/>
    <n v="3.2258064516128997E-2"/>
    <n v="151.25"/>
    <x v="0"/>
    <n v="0"/>
  </r>
  <r>
    <x v="9743"/>
    <n v="21"/>
    <s v="Male"/>
    <s v="UK"/>
    <d v="2024-05-03T06:56:12"/>
    <x v="0"/>
    <n v="3"/>
    <n v="1"/>
    <n v="45"/>
    <n v="5"/>
    <n v="151.05000000000001"/>
    <s v=""/>
    <n v="1"/>
    <s v=""/>
    <n v="30"/>
    <n v="0.33333333333333298"/>
    <n v="0.11111111111111099"/>
    <n v="151.05000000000001"/>
    <x v="0"/>
    <n v="0"/>
  </r>
  <r>
    <x v="9744"/>
    <n v="21"/>
    <s v="Male"/>
    <s v="Australia"/>
    <d v="2023-05-25T01:34:05"/>
    <x v="4"/>
    <n v="3"/>
    <n v="0"/>
    <n v="38"/>
    <n v="2"/>
    <n v="151.02000000000001"/>
    <s v=""/>
    <n v="1"/>
    <s v=""/>
    <n v="33"/>
    <n v="0"/>
    <n v="5.2631578947368397E-2"/>
    <n v="151.02000000000001"/>
    <x v="0"/>
    <n v="0"/>
  </r>
  <r>
    <x v="9745"/>
    <n v="38"/>
    <s v="Male"/>
    <s v="USA"/>
    <d v="2023-01-19T01:39:22"/>
    <x v="2"/>
    <n v="1"/>
    <n v="1"/>
    <n v="43"/>
    <n v="3"/>
    <n v="150.88"/>
    <s v=""/>
    <n v="1"/>
    <s v=""/>
    <n v="17"/>
    <n v="1"/>
    <n v="6.9767441860465101E-2"/>
    <n v="150.88"/>
    <x v="0"/>
    <n v="0"/>
  </r>
  <r>
    <x v="9746"/>
    <n v="36"/>
    <s v="Female"/>
    <s v="USA"/>
    <d v="2024-01-10T15:25:45"/>
    <x v="2"/>
    <n v="4"/>
    <n v="1"/>
    <n v="50"/>
    <n v="1"/>
    <n v="150.81"/>
    <s v=""/>
    <n v="1"/>
    <s v=""/>
    <n v="26"/>
    <n v="0.25"/>
    <n v="0.02"/>
    <n v="150.81"/>
    <x v="0"/>
    <n v="0"/>
  </r>
  <r>
    <x v="9747"/>
    <n v="18"/>
    <s v="Female"/>
    <s v="USA"/>
    <d v="2024-10-15T02:24:22"/>
    <x v="0"/>
    <n v="3"/>
    <n v="1"/>
    <n v="67"/>
    <n v="2"/>
    <n v="150.55000000000001"/>
    <s v=""/>
    <n v="1"/>
    <s v=""/>
    <n v="4"/>
    <n v="0.33333333333333298"/>
    <n v="2.9850746268656699E-2"/>
    <n v="150.55000000000001"/>
    <x v="0"/>
    <n v="0"/>
  </r>
  <r>
    <x v="9748"/>
    <n v="18"/>
    <s v="Female"/>
    <s v="UK"/>
    <d v="2024-10-04T03:35:03"/>
    <x v="5"/>
    <n v="0"/>
    <n v="0"/>
    <n v="53"/>
    <n v="2"/>
    <n v="150.41999999999999"/>
    <s v=""/>
    <n v="1"/>
    <s v=""/>
    <n v="27"/>
    <n v="0"/>
    <n v="3.7735849056603703E-2"/>
    <n v="150.41999999999999"/>
    <x v="0"/>
    <n v="0"/>
  </r>
  <r>
    <x v="9749"/>
    <n v="30"/>
    <s v="Male"/>
    <s v="USA"/>
    <d v="2023-12-05T23:47:53"/>
    <x v="5"/>
    <n v="6"/>
    <n v="0"/>
    <n v="46"/>
    <n v="5"/>
    <n v="150.4"/>
    <s v=""/>
    <n v="1"/>
    <s v=""/>
    <n v="19"/>
    <n v="0"/>
    <n v="0.108695652173913"/>
    <n v="150.4"/>
    <x v="0"/>
    <n v="1"/>
  </r>
  <r>
    <x v="9750"/>
    <n v="37"/>
    <s v="Female"/>
    <s v="France"/>
    <d v="2024-09-20T16:53:51"/>
    <x v="3"/>
    <n v="2"/>
    <n v="0"/>
    <n v="57"/>
    <n v="2"/>
    <n v="150.32"/>
    <s v=""/>
    <n v="1"/>
    <s v=""/>
    <n v="38"/>
    <n v="0"/>
    <n v="3.5087719298245598E-2"/>
    <n v="150.32"/>
    <x v="0"/>
    <n v="0"/>
  </r>
  <r>
    <x v="9751"/>
    <n v="40"/>
    <s v="Female"/>
    <s v="USA"/>
    <d v="2024-05-15T06:34:50"/>
    <x v="5"/>
    <n v="2"/>
    <n v="0"/>
    <n v="53"/>
    <n v="3"/>
    <n v="150.19999999999999"/>
    <s v=""/>
    <n v="1"/>
    <s v=""/>
    <n v="33"/>
    <n v="0"/>
    <n v="5.6603773584905599E-2"/>
    <n v="150.19999999999999"/>
    <x v="0"/>
    <n v="0"/>
  </r>
  <r>
    <x v="9752"/>
    <n v="40"/>
    <s v="Female"/>
    <s v="USA"/>
    <d v="2023-09-29T18:21:49"/>
    <x v="3"/>
    <n v="2"/>
    <n v="1"/>
    <n v="46"/>
    <n v="1"/>
    <n v="150.04"/>
    <s v=""/>
    <n v="1"/>
    <s v=""/>
    <n v="19"/>
    <n v="0.5"/>
    <n v="2.1739130434782601E-2"/>
    <n v="150.04"/>
    <x v="0"/>
    <n v="0"/>
  </r>
  <r>
    <x v="9753"/>
    <n v="50"/>
    <s v="Male"/>
    <s v="USA"/>
    <d v="2024-04-14T07:22:43"/>
    <x v="2"/>
    <n v="4"/>
    <n v="2"/>
    <n v="51"/>
    <n v="2"/>
    <n v="149.91"/>
    <s v=""/>
    <n v="1"/>
    <s v=""/>
    <n v="63"/>
    <n v="0.5"/>
    <n v="3.9215686274509803E-2"/>
    <n v="149.91"/>
    <x v="0"/>
    <n v="1"/>
  </r>
  <r>
    <x v="9754"/>
    <n v="56"/>
    <s v="Male"/>
    <s v="USA"/>
    <d v="2024-02-28T06:03:59"/>
    <x v="2"/>
    <n v="5"/>
    <n v="2"/>
    <n v="53"/>
    <n v="3"/>
    <n v="149.86000000000001"/>
    <s v=""/>
    <n v="1"/>
    <s v=""/>
    <n v="41"/>
    <n v="0.4"/>
    <n v="5.6603773584905599E-2"/>
    <n v="149.86000000000001"/>
    <x v="0"/>
    <n v="1"/>
  </r>
  <r>
    <x v="9755"/>
    <n v="18"/>
    <s v="Female"/>
    <s v="Canada"/>
    <d v="2023-12-16T10:56:20"/>
    <x v="3"/>
    <n v="1"/>
    <n v="0"/>
    <n v="50"/>
    <n v="3"/>
    <n v="149.76"/>
    <s v=""/>
    <n v="1"/>
    <s v=""/>
    <n v="15"/>
    <n v="0"/>
    <n v="0.06"/>
    <n v="149.76"/>
    <x v="0"/>
    <n v="0"/>
  </r>
  <r>
    <x v="9756"/>
    <n v="23"/>
    <s v="Female"/>
    <s v="Japan"/>
    <d v="2024-03-21T02:15:01"/>
    <x v="2"/>
    <n v="2"/>
    <n v="2"/>
    <n v="52"/>
    <n v="5"/>
    <n v="149.74"/>
    <s v=""/>
    <n v="1"/>
    <s v=""/>
    <n v="4"/>
    <n v="1"/>
    <n v="9.6153846153846104E-2"/>
    <n v="149.74"/>
    <x v="0"/>
    <n v="0"/>
  </r>
  <r>
    <x v="9757"/>
    <n v="18"/>
    <s v="Male"/>
    <s v="Canada"/>
    <d v="2023-01-31T12:58:52"/>
    <x v="4"/>
    <n v="2"/>
    <n v="1"/>
    <n v="51"/>
    <n v="0"/>
    <n v="149.68"/>
    <s v=""/>
    <n v="1"/>
    <s v=""/>
    <n v="12"/>
    <n v="0.5"/>
    <n v="0"/>
    <n v="149.68"/>
    <x v="0"/>
    <n v="0"/>
  </r>
  <r>
    <x v="9758"/>
    <n v="47"/>
    <s v="Female"/>
    <s v="USA"/>
    <d v="2023-08-14T02:27:01"/>
    <x v="2"/>
    <n v="7"/>
    <n v="5"/>
    <n v="39"/>
    <n v="1"/>
    <n v="149.56"/>
    <s v=""/>
    <n v="1"/>
    <s v=""/>
    <n v="31"/>
    <n v="0.71428571428571397"/>
    <n v="2.5641025641025599E-2"/>
    <n v="149.56"/>
    <x v="0"/>
    <n v="0"/>
  </r>
  <r>
    <x v="9759"/>
    <n v="19"/>
    <s v="Female"/>
    <s v="UK"/>
    <d v="2023-07-08T23:08:17"/>
    <x v="0"/>
    <n v="2"/>
    <n v="1"/>
    <n v="48"/>
    <n v="1"/>
    <n v="149.22999999999999"/>
    <s v=""/>
    <n v="1"/>
    <s v=""/>
    <n v="7"/>
    <n v="0.5"/>
    <n v="2.0833333333333301E-2"/>
    <n v="149.22999999999999"/>
    <x v="0"/>
    <n v="0"/>
  </r>
  <r>
    <x v="9760"/>
    <n v="39"/>
    <s v="Male"/>
    <s v="USA"/>
    <d v="2024-11-25T06:54:31"/>
    <x v="1"/>
    <n v="5"/>
    <n v="0"/>
    <n v="50"/>
    <n v="4"/>
    <n v="149.19999999999999"/>
    <s v=""/>
    <n v="1"/>
    <s v=""/>
    <n v="50"/>
    <n v="0"/>
    <n v="0.08"/>
    <n v="149.19999999999999"/>
    <x v="0"/>
    <n v="1"/>
  </r>
  <r>
    <x v="9761"/>
    <n v="27"/>
    <s v="Male"/>
    <s v="USA"/>
    <d v="2024-08-09T08:39:10"/>
    <x v="3"/>
    <n v="3"/>
    <n v="2"/>
    <n v="45"/>
    <n v="5"/>
    <n v="149.15"/>
    <s v=""/>
    <n v="1"/>
    <s v=""/>
    <n v="12"/>
    <n v="0.66666666666666596"/>
    <n v="0.11111111111111099"/>
    <n v="149.15"/>
    <x v="0"/>
    <n v="0"/>
  </r>
  <r>
    <x v="9762"/>
    <n v="27"/>
    <s v="Female"/>
    <s v="USA"/>
    <d v="2024-12-12T13:34:59"/>
    <x v="4"/>
    <n v="3"/>
    <n v="1"/>
    <n v="47"/>
    <n v="4"/>
    <n v="149.08000000000001"/>
    <s v=""/>
    <n v="1"/>
    <s v=""/>
    <n v="62"/>
    <n v="0.33333333333333298"/>
    <n v="8.5106382978723402E-2"/>
    <n v="149.08000000000001"/>
    <x v="0"/>
    <n v="0"/>
  </r>
  <r>
    <x v="9763"/>
    <n v="31"/>
    <s v="Female"/>
    <s v="Germany"/>
    <d v="2023-04-11T16:30:05"/>
    <x v="0"/>
    <n v="1"/>
    <n v="0"/>
    <n v="38"/>
    <n v="2"/>
    <n v="149.02000000000001"/>
    <s v=""/>
    <n v="1"/>
    <s v=""/>
    <n v="5"/>
    <n v="0"/>
    <n v="5.2631578947368397E-2"/>
    <n v="149.02000000000001"/>
    <x v="0"/>
    <n v="1"/>
  </r>
  <r>
    <x v="9764"/>
    <n v="51"/>
    <s v="Female"/>
    <s v="USA"/>
    <d v="2024-04-06T08:06:10"/>
    <x v="3"/>
    <n v="8"/>
    <n v="4"/>
    <n v="46"/>
    <n v="3"/>
    <n v="148.58000000000001"/>
    <s v=""/>
    <n v="1"/>
    <s v=""/>
    <n v="15"/>
    <n v="0.5"/>
    <n v="6.5217391304347797E-2"/>
    <n v="148.58000000000001"/>
    <x v="0"/>
    <n v="0"/>
  </r>
  <r>
    <x v="9765"/>
    <n v="36"/>
    <s v="Male"/>
    <s v="UK"/>
    <d v="2024-03-14T08:10:36"/>
    <x v="0"/>
    <n v="4"/>
    <n v="1"/>
    <n v="50"/>
    <n v="3"/>
    <n v="148.38999999999999"/>
    <s v=""/>
    <n v="1"/>
    <s v=""/>
    <n v="45"/>
    <n v="0.25"/>
    <n v="0.06"/>
    <n v="148.38999999999999"/>
    <x v="0"/>
    <n v="0"/>
  </r>
  <r>
    <x v="9766"/>
    <n v="59"/>
    <s v="Male"/>
    <s v="Australia"/>
    <d v="2023-10-03T04:07:49"/>
    <x v="3"/>
    <n v="5"/>
    <n v="1"/>
    <n v="44"/>
    <n v="3"/>
    <n v="147.97"/>
    <s v=""/>
    <n v="1"/>
    <s v=""/>
    <n v="7"/>
    <n v="0.2"/>
    <n v="6.8181818181818094E-2"/>
    <n v="147.97"/>
    <x v="0"/>
    <n v="0"/>
  </r>
  <r>
    <x v="9767"/>
    <n v="36"/>
    <s v="Male"/>
    <s v="UK"/>
    <d v="2024-08-06T16:24:27"/>
    <x v="4"/>
    <n v="2"/>
    <n v="0"/>
    <n v="63"/>
    <n v="2"/>
    <n v="147.97"/>
    <s v=""/>
    <n v="1"/>
    <s v=""/>
    <n v="6"/>
    <n v="0"/>
    <n v="3.1746031746031703E-2"/>
    <n v="147.97"/>
    <x v="0"/>
    <n v="0"/>
  </r>
  <r>
    <x v="9768"/>
    <n v="18"/>
    <s v="Female"/>
    <s v="Germany"/>
    <d v="2023-08-28T21:15:35"/>
    <x v="3"/>
    <n v="3"/>
    <n v="2"/>
    <n v="37"/>
    <n v="0"/>
    <n v="147.83000000000001"/>
    <s v=""/>
    <n v="1"/>
    <s v=""/>
    <n v="53"/>
    <n v="0.66666666666666596"/>
    <n v="0"/>
    <n v="147.83000000000001"/>
    <x v="0"/>
    <n v="0"/>
  </r>
  <r>
    <x v="9769"/>
    <n v="39"/>
    <s v="Male"/>
    <s v="Germany"/>
    <d v="2024-02-16T00:34:55"/>
    <x v="3"/>
    <n v="4"/>
    <n v="1"/>
    <n v="56"/>
    <n v="2"/>
    <n v="147.55000000000001"/>
    <s v=""/>
    <n v="1"/>
    <s v=""/>
    <n v="36"/>
    <n v="0.25"/>
    <n v="3.5714285714285698E-2"/>
    <n v="147.55000000000001"/>
    <x v="0"/>
    <n v="0"/>
  </r>
  <r>
    <x v="9770"/>
    <n v="19"/>
    <s v="Female"/>
    <s v="USA"/>
    <d v="2024-09-18T22:33:14"/>
    <x v="4"/>
    <n v="2"/>
    <n v="0"/>
    <n v="46"/>
    <n v="0"/>
    <n v="147.44999999999999"/>
    <s v=""/>
    <n v="1"/>
    <s v=""/>
    <n v="5"/>
    <n v="0"/>
    <n v="0"/>
    <n v="147.44999999999999"/>
    <x v="0"/>
    <n v="0"/>
  </r>
  <r>
    <x v="9771"/>
    <n v="42"/>
    <s v="Female"/>
    <s v="Canada"/>
    <d v="2023-01-19T10:25:01"/>
    <x v="2"/>
    <n v="3"/>
    <n v="1"/>
    <n v="52"/>
    <n v="2"/>
    <n v="147.37"/>
    <s v=""/>
    <n v="1"/>
    <s v=""/>
    <n v="2"/>
    <n v="0.33333333333333298"/>
    <n v="3.8461538461538401E-2"/>
    <n v="147.37"/>
    <x v="0"/>
    <n v="0"/>
  </r>
  <r>
    <x v="9772"/>
    <n v="40"/>
    <s v="Female"/>
    <s v="Germany"/>
    <d v="2024-11-12T06:26:33"/>
    <x v="2"/>
    <n v="4"/>
    <n v="0"/>
    <n v="57"/>
    <n v="5"/>
    <n v="147.30000000000001"/>
    <s v=""/>
    <n v="1"/>
    <s v=""/>
    <n v="30"/>
    <n v="0"/>
    <n v="8.7719298245614002E-2"/>
    <n v="147.30000000000001"/>
    <x v="0"/>
    <n v="0"/>
  </r>
  <r>
    <x v="9773"/>
    <n v="43"/>
    <s v="Male"/>
    <s v="Germany"/>
    <d v="2023-05-16T04:23:25"/>
    <x v="5"/>
    <n v="3"/>
    <n v="0"/>
    <n v="50"/>
    <n v="2"/>
    <n v="147.09"/>
    <s v=""/>
    <n v="1"/>
    <s v=""/>
    <n v="34"/>
    <n v="0"/>
    <n v="0.04"/>
    <n v="147.09"/>
    <x v="0"/>
    <n v="0"/>
  </r>
  <r>
    <x v="9774"/>
    <n v="46"/>
    <s v="Female"/>
    <s v="Canada"/>
    <d v="2024-11-12T23:57:50"/>
    <x v="1"/>
    <n v="4"/>
    <n v="2"/>
    <n v="56"/>
    <n v="3"/>
    <n v="147.02000000000001"/>
    <s v=""/>
    <n v="1"/>
    <s v=""/>
    <n v="35"/>
    <n v="0.5"/>
    <n v="5.3571428571428499E-2"/>
    <n v="147.02000000000001"/>
    <x v="0"/>
    <n v="0"/>
  </r>
  <r>
    <x v="9775"/>
    <n v="55"/>
    <s v="Male"/>
    <s v="UK"/>
    <d v="2023-04-18T17:52:32"/>
    <x v="3"/>
    <n v="4"/>
    <n v="0"/>
    <n v="46"/>
    <n v="2"/>
    <n v="146.78"/>
    <s v=""/>
    <n v="1"/>
    <s v=""/>
    <n v="20"/>
    <n v="0"/>
    <n v="4.3478260869565202E-2"/>
    <n v="146.78"/>
    <x v="0"/>
    <n v="0"/>
  </r>
  <r>
    <x v="9776"/>
    <n v="27"/>
    <s v="Female"/>
    <s v="Germany"/>
    <d v="2023-06-30T03:25:13"/>
    <x v="2"/>
    <n v="4"/>
    <n v="4"/>
    <n v="63"/>
    <n v="1"/>
    <n v="146.36000000000001"/>
    <s v=""/>
    <n v="1"/>
    <s v=""/>
    <n v="17"/>
    <n v="1"/>
    <n v="1.5873015873015799E-2"/>
    <n v="146.36000000000001"/>
    <x v="0"/>
    <n v="0"/>
  </r>
  <r>
    <x v="9777"/>
    <n v="36"/>
    <s v="Female"/>
    <s v="USA"/>
    <d v="2023-09-13T18:21:06"/>
    <x v="4"/>
    <n v="1"/>
    <n v="0"/>
    <n v="47"/>
    <n v="2"/>
    <n v="146.19"/>
    <s v=""/>
    <n v="1"/>
    <s v=""/>
    <n v="46"/>
    <n v="0"/>
    <n v="4.2553191489361701E-2"/>
    <n v="146.19"/>
    <x v="0"/>
    <n v="0"/>
  </r>
  <r>
    <x v="9778"/>
    <n v="39"/>
    <s v="Male"/>
    <s v="USA"/>
    <d v="2024-10-09T17:54:56"/>
    <x v="2"/>
    <n v="3"/>
    <n v="1"/>
    <n v="55"/>
    <n v="2"/>
    <n v="146.03"/>
    <s v=""/>
    <n v="1"/>
    <s v=""/>
    <n v="6"/>
    <n v="0.33333333333333298"/>
    <n v="3.6363636363636299E-2"/>
    <n v="146.03"/>
    <x v="0"/>
    <n v="0"/>
  </r>
  <r>
    <x v="9779"/>
    <n v="18"/>
    <s v="Male"/>
    <s v="USA"/>
    <d v="2023-03-14T15:23:07"/>
    <x v="2"/>
    <n v="4"/>
    <n v="1"/>
    <n v="54"/>
    <n v="5"/>
    <n v="145.74"/>
    <s v=""/>
    <n v="1"/>
    <s v=""/>
    <n v="15"/>
    <n v="0.25"/>
    <n v="9.2592592592592504E-2"/>
    <n v="145.74"/>
    <x v="0"/>
    <n v="0"/>
  </r>
  <r>
    <x v="9780"/>
    <n v="50"/>
    <s v="Male"/>
    <s v="Germany"/>
    <d v="2023-08-13T08:55:43"/>
    <x v="2"/>
    <n v="2"/>
    <n v="0"/>
    <n v="39"/>
    <n v="0"/>
    <n v="145.74"/>
    <s v=""/>
    <n v="1"/>
    <s v=""/>
    <n v="25"/>
    <n v="0"/>
    <n v="0"/>
    <n v="145.74"/>
    <x v="0"/>
    <n v="0"/>
  </r>
  <r>
    <x v="9781"/>
    <n v="25"/>
    <s v="Male"/>
    <s v="USA"/>
    <d v="2024-05-21T01:17:32"/>
    <x v="1"/>
    <n v="3"/>
    <n v="1"/>
    <n v="61"/>
    <n v="2"/>
    <n v="145.6"/>
    <s v=""/>
    <n v="1"/>
    <s v=""/>
    <n v="67"/>
    <n v="0.33333333333333298"/>
    <n v="3.2786885245901599E-2"/>
    <n v="145.6"/>
    <x v="0"/>
    <n v="0"/>
  </r>
  <r>
    <x v="9782"/>
    <n v="36"/>
    <s v="Male"/>
    <s v="USA"/>
    <d v="2023-06-29T05:31:06"/>
    <x v="3"/>
    <n v="3"/>
    <n v="1"/>
    <n v="49"/>
    <n v="0"/>
    <n v="145.49"/>
    <s v=""/>
    <n v="1"/>
    <s v=""/>
    <n v="1"/>
    <n v="0.33333333333333298"/>
    <n v="0"/>
    <n v="145.49"/>
    <x v="0"/>
    <n v="0"/>
  </r>
  <r>
    <x v="9783"/>
    <n v="18"/>
    <s v="Male"/>
    <s v="Canada"/>
    <d v="2023-01-14T10:41:13"/>
    <x v="1"/>
    <n v="4"/>
    <n v="2"/>
    <n v="48"/>
    <n v="1"/>
    <n v="145.33000000000001"/>
    <s v=""/>
    <n v="1"/>
    <s v=""/>
    <n v="21"/>
    <n v="0.5"/>
    <n v="2.0833333333333301E-2"/>
    <n v="145.33000000000001"/>
    <x v="0"/>
    <n v="0"/>
  </r>
  <r>
    <x v="9784"/>
    <n v="22"/>
    <s v="Female"/>
    <s v="UK"/>
    <d v="2023-06-10T11:48:04"/>
    <x v="2"/>
    <n v="5"/>
    <n v="2"/>
    <n v="51"/>
    <n v="1"/>
    <n v="145.27000000000001"/>
    <s v=""/>
    <n v="1"/>
    <s v=""/>
    <n v="1"/>
    <n v="0.4"/>
    <n v="1.9607843137254902E-2"/>
    <n v="145.27000000000001"/>
    <x v="0"/>
    <n v="0"/>
  </r>
  <r>
    <x v="9785"/>
    <n v="46"/>
    <s v="Female"/>
    <s v="Australia"/>
    <d v="2023-02-14T20:06:35"/>
    <x v="3"/>
    <n v="1"/>
    <n v="0"/>
    <n v="45"/>
    <n v="2"/>
    <n v="144.99"/>
    <s v=""/>
    <n v="1"/>
    <s v=""/>
    <n v="20"/>
    <n v="0"/>
    <n v="4.4444444444444398E-2"/>
    <n v="144.99"/>
    <x v="0"/>
    <n v="1"/>
  </r>
  <r>
    <x v="9786"/>
    <n v="67"/>
    <s v="Male"/>
    <s v="USA"/>
    <d v="2024-02-28T07:31:36"/>
    <x v="2"/>
    <n v="3"/>
    <n v="1"/>
    <n v="50"/>
    <n v="2"/>
    <n v="144.94"/>
    <s v=""/>
    <n v="1"/>
    <s v=""/>
    <n v="55"/>
    <n v="0.33333333333333298"/>
    <n v="0.04"/>
    <n v="144.94"/>
    <x v="0"/>
    <n v="0"/>
  </r>
  <r>
    <x v="9787"/>
    <n v="46"/>
    <s v="Male"/>
    <s v="Canada"/>
    <d v="2024-01-11T23:33:07"/>
    <x v="1"/>
    <n v="1"/>
    <n v="1"/>
    <n v="48"/>
    <n v="6"/>
    <n v="144.78"/>
    <s v=""/>
    <n v="1"/>
    <s v=""/>
    <n v="40"/>
    <n v="1"/>
    <n v="0.125"/>
    <n v="144.78"/>
    <x v="0"/>
    <n v="0"/>
  </r>
  <r>
    <x v="9788"/>
    <n v="26"/>
    <s v="Male"/>
    <s v="USA"/>
    <d v="2024-03-11T20:18:42"/>
    <x v="4"/>
    <n v="3"/>
    <n v="0"/>
    <n v="52"/>
    <n v="3"/>
    <n v="144.78"/>
    <s v=""/>
    <n v="1"/>
    <s v=""/>
    <n v="46"/>
    <n v="0"/>
    <n v="5.7692307692307598E-2"/>
    <n v="144.78"/>
    <x v="0"/>
    <n v="0"/>
  </r>
  <r>
    <x v="9789"/>
    <n v="61"/>
    <s v="Female"/>
    <s v="UK"/>
    <d v="2024-11-03T04:53:04"/>
    <x v="0"/>
    <n v="1"/>
    <n v="0"/>
    <n v="36"/>
    <n v="0"/>
    <n v="144.66999999999999"/>
    <s v=""/>
    <n v="1"/>
    <s v=""/>
    <n v="6"/>
    <n v="0"/>
    <n v="0"/>
    <n v="144.66999999999999"/>
    <x v="0"/>
    <n v="0"/>
  </r>
  <r>
    <x v="9790"/>
    <n v="52"/>
    <s v="Female"/>
    <s v="Germany"/>
    <d v="2023-02-07T01:12:51"/>
    <x v="0"/>
    <n v="2"/>
    <n v="0"/>
    <n v="60"/>
    <n v="0"/>
    <n v="144.51"/>
    <s v=""/>
    <n v="1"/>
    <s v=""/>
    <n v="21"/>
    <n v="0"/>
    <n v="0"/>
    <n v="144.51"/>
    <x v="0"/>
    <n v="0"/>
  </r>
  <r>
    <x v="9791"/>
    <n v="46"/>
    <s v="Female"/>
    <s v="Germany"/>
    <d v="2024-05-13T04:56:11"/>
    <x v="3"/>
    <n v="0"/>
    <n v="0"/>
    <n v="55"/>
    <n v="5"/>
    <n v="144.43"/>
    <s v=""/>
    <n v="1"/>
    <s v=""/>
    <n v="11"/>
    <n v="0"/>
    <n v="9.0909090909090898E-2"/>
    <n v="144.43"/>
    <x v="0"/>
    <n v="0"/>
  </r>
  <r>
    <x v="9792"/>
    <n v="47"/>
    <s v="Female"/>
    <s v="Japan"/>
    <d v="2024-02-29T11:16:08"/>
    <x v="4"/>
    <n v="6"/>
    <n v="1"/>
    <n v="43"/>
    <n v="1"/>
    <n v="144.38"/>
    <s v=""/>
    <n v="1"/>
    <s v=""/>
    <n v="12"/>
    <n v="0.16666666666666599"/>
    <n v="2.3255813953488299E-2"/>
    <n v="144.38"/>
    <x v="0"/>
    <n v="0"/>
  </r>
  <r>
    <x v="9793"/>
    <n v="34"/>
    <s v="Female"/>
    <s v="USA"/>
    <d v="2023-01-22T15:48:12"/>
    <x v="4"/>
    <n v="2"/>
    <n v="0"/>
    <n v="50"/>
    <n v="0"/>
    <n v="144.36000000000001"/>
    <s v=""/>
    <n v="1"/>
    <s v=""/>
    <n v="58"/>
    <n v="0"/>
    <n v="0"/>
    <n v="144.36000000000001"/>
    <x v="0"/>
    <n v="0"/>
  </r>
  <r>
    <x v="9794"/>
    <n v="42"/>
    <s v="Female"/>
    <s v="Australia"/>
    <d v="2024-05-13T15:09:26"/>
    <x v="2"/>
    <n v="3"/>
    <n v="1"/>
    <n v="65"/>
    <n v="2"/>
    <n v="144.33000000000001"/>
    <s v=""/>
    <n v="1"/>
    <s v=""/>
    <n v="3"/>
    <n v="0.33333333333333298"/>
    <n v="3.0769230769230702E-2"/>
    <n v="144.33000000000001"/>
    <x v="0"/>
    <n v="1"/>
  </r>
  <r>
    <x v="9795"/>
    <n v="31"/>
    <s v="Male"/>
    <s v="Japan"/>
    <d v="2023-04-23T23:26:45"/>
    <x v="1"/>
    <n v="3"/>
    <n v="1"/>
    <n v="52"/>
    <n v="1"/>
    <n v="144.12"/>
    <s v=""/>
    <n v="1"/>
    <s v=""/>
    <n v="6"/>
    <n v="0.33333333333333298"/>
    <n v="1.9230769230769201E-2"/>
    <n v="144.12"/>
    <x v="0"/>
    <n v="1"/>
  </r>
  <r>
    <x v="9796"/>
    <n v="18"/>
    <s v="Male"/>
    <s v="USA"/>
    <d v="2024-06-03T00:17:53"/>
    <x v="1"/>
    <n v="5"/>
    <n v="0"/>
    <n v="38"/>
    <n v="0"/>
    <n v="143.97999999999999"/>
    <s v=""/>
    <n v="1"/>
    <s v=""/>
    <n v="30"/>
    <n v="0"/>
    <n v="0"/>
    <n v="143.97999999999999"/>
    <x v="0"/>
    <n v="0"/>
  </r>
  <r>
    <x v="9797"/>
    <n v="39"/>
    <s v="Female"/>
    <s v="USA"/>
    <d v="2023-06-13T21:34:04"/>
    <x v="3"/>
    <n v="3"/>
    <n v="1"/>
    <n v="51"/>
    <n v="1"/>
    <n v="143.88999999999999"/>
    <s v=""/>
    <n v="1"/>
    <s v=""/>
    <n v="62"/>
    <n v="0.33333333333333298"/>
    <n v="1.9607843137254902E-2"/>
    <n v="143.88999999999999"/>
    <x v="0"/>
    <n v="0"/>
  </r>
  <r>
    <x v="9798"/>
    <n v="27"/>
    <s v="Female"/>
    <s v="Germany"/>
    <d v="2023-09-22T06:46:07"/>
    <x v="0"/>
    <n v="5"/>
    <n v="1"/>
    <n v="53"/>
    <n v="3"/>
    <n v="143.78"/>
    <s v=""/>
    <n v="1"/>
    <s v=""/>
    <n v="0"/>
    <n v="0.2"/>
    <n v="5.6603773584905599E-2"/>
    <n v="143.78"/>
    <x v="0"/>
    <n v="0"/>
  </r>
  <r>
    <x v="9799"/>
    <n v="31"/>
    <s v="Female"/>
    <s v="USA"/>
    <d v="2023-03-13T11:38:35"/>
    <x v="1"/>
    <n v="4"/>
    <n v="1"/>
    <n v="54"/>
    <n v="4"/>
    <n v="143.69999999999999"/>
    <s v=""/>
    <n v="1"/>
    <s v=""/>
    <n v="24"/>
    <n v="0.25"/>
    <n v="7.4074074074074001E-2"/>
    <n v="143.69999999999999"/>
    <x v="0"/>
    <n v="0"/>
  </r>
  <r>
    <x v="9800"/>
    <n v="45"/>
    <s v="Female"/>
    <s v="USA"/>
    <d v="2023-08-06T03:10:27"/>
    <x v="4"/>
    <n v="2"/>
    <n v="0"/>
    <n v="42"/>
    <n v="3"/>
    <n v="143.55000000000001"/>
    <s v=""/>
    <n v="1"/>
    <s v=""/>
    <n v="54"/>
    <n v="0"/>
    <n v="7.1428571428571397E-2"/>
    <n v="143.55000000000001"/>
    <x v="0"/>
    <n v="0"/>
  </r>
  <r>
    <x v="9801"/>
    <n v="36"/>
    <s v="Male"/>
    <s v="Australia"/>
    <d v="2024-11-05T21:07:47"/>
    <x v="1"/>
    <n v="2"/>
    <n v="0"/>
    <n v="38"/>
    <n v="3"/>
    <n v="143.49"/>
    <s v=""/>
    <n v="1"/>
    <s v=""/>
    <n v="40"/>
    <n v="0"/>
    <n v="7.8947368421052599E-2"/>
    <n v="143.49"/>
    <x v="0"/>
    <n v="0"/>
  </r>
  <r>
    <x v="9802"/>
    <n v="37"/>
    <s v="Male"/>
    <s v="Canada"/>
    <d v="2023-09-22T02:23:18"/>
    <x v="3"/>
    <n v="3"/>
    <n v="1"/>
    <n v="47"/>
    <n v="4"/>
    <n v="143.44"/>
    <s v=""/>
    <n v="1"/>
    <s v=""/>
    <n v="18"/>
    <n v="0.33333333333333298"/>
    <n v="8.5106382978723402E-2"/>
    <n v="143.44"/>
    <x v="0"/>
    <n v="0"/>
  </r>
  <r>
    <x v="9803"/>
    <n v="63"/>
    <s v="Male"/>
    <s v="Canada"/>
    <d v="2023-10-31T12:32:49"/>
    <x v="0"/>
    <n v="4"/>
    <n v="1"/>
    <n v="48"/>
    <n v="2"/>
    <n v="143.36000000000001"/>
    <s v=""/>
    <n v="1"/>
    <s v=""/>
    <n v="7"/>
    <n v="0.25"/>
    <n v="4.1666666666666602E-2"/>
    <n v="143.36000000000001"/>
    <x v="0"/>
    <n v="0"/>
  </r>
  <r>
    <x v="9804"/>
    <n v="35"/>
    <s v="Female"/>
    <s v="Germany"/>
    <d v="2024-01-17T05:07:21"/>
    <x v="3"/>
    <n v="6"/>
    <n v="3"/>
    <n v="49"/>
    <n v="3"/>
    <n v="143.31"/>
    <s v=""/>
    <n v="1"/>
    <s v=""/>
    <n v="20"/>
    <n v="0.5"/>
    <n v="6.1224489795918297E-2"/>
    <n v="143.31"/>
    <x v="0"/>
    <n v="0"/>
  </r>
  <r>
    <x v="9805"/>
    <n v="58"/>
    <s v="Male"/>
    <s v="Canada"/>
    <d v="2024-06-03T20:44:23"/>
    <x v="0"/>
    <n v="5"/>
    <n v="2"/>
    <n v="43"/>
    <n v="2"/>
    <n v="143.09"/>
    <s v=""/>
    <n v="1"/>
    <s v=""/>
    <n v="13"/>
    <n v="0.4"/>
    <n v="4.6511627906976702E-2"/>
    <n v="143.09"/>
    <x v="0"/>
    <n v="0"/>
  </r>
  <r>
    <x v="9806"/>
    <n v="18"/>
    <s v="Female"/>
    <s v="France"/>
    <d v="2023-07-24T05:37:42"/>
    <x v="3"/>
    <n v="3"/>
    <n v="1"/>
    <n v="42"/>
    <n v="1"/>
    <n v="142.82"/>
    <s v=""/>
    <n v="1"/>
    <s v=""/>
    <n v="81"/>
    <n v="0.33333333333333298"/>
    <n v="2.3809523809523801E-2"/>
    <n v="142.82"/>
    <x v="0"/>
    <n v="0"/>
  </r>
  <r>
    <x v="9807"/>
    <n v="29"/>
    <s v="Male"/>
    <s v="USA"/>
    <d v="2023-03-03T20:56:37"/>
    <x v="3"/>
    <n v="3"/>
    <n v="0"/>
    <n v="62"/>
    <n v="4"/>
    <n v="142.81"/>
    <s v=""/>
    <n v="1"/>
    <s v=""/>
    <n v="28"/>
    <n v="0"/>
    <n v="6.4516129032257993E-2"/>
    <n v="142.81"/>
    <x v="0"/>
    <n v="0"/>
  </r>
  <r>
    <x v="9808"/>
    <n v="18"/>
    <s v="Female"/>
    <s v="UK"/>
    <d v="2024-08-20T19:09:20"/>
    <x v="5"/>
    <n v="3"/>
    <n v="1"/>
    <n v="46"/>
    <n v="0"/>
    <n v="142.79"/>
    <s v=""/>
    <n v="1"/>
    <s v=""/>
    <n v="97"/>
    <n v="0.33333333333333298"/>
    <n v="0"/>
    <n v="142.79"/>
    <x v="0"/>
    <n v="0"/>
  </r>
  <r>
    <x v="9809"/>
    <n v="22"/>
    <s v="Female"/>
    <s v="Canada"/>
    <d v="2023-09-04T15:20:00"/>
    <x v="3"/>
    <n v="5"/>
    <n v="1"/>
    <n v="48"/>
    <n v="4"/>
    <n v="142.75"/>
    <s v=""/>
    <n v="1"/>
    <s v=""/>
    <n v="60"/>
    <n v="0.2"/>
    <n v="8.3333333333333301E-2"/>
    <n v="142.75"/>
    <x v="0"/>
    <n v="0"/>
  </r>
  <r>
    <x v="9810"/>
    <n v="33"/>
    <s v="Male"/>
    <s v="USA"/>
    <d v="2023-07-24T02:42:30"/>
    <x v="1"/>
    <n v="1"/>
    <n v="1"/>
    <n v="59"/>
    <n v="4"/>
    <n v="142.71"/>
    <s v=""/>
    <n v="1"/>
    <s v=""/>
    <n v="44"/>
    <n v="1"/>
    <n v="6.7796610169491497E-2"/>
    <n v="142.71"/>
    <x v="0"/>
    <n v="0"/>
  </r>
  <r>
    <x v="9811"/>
    <n v="44"/>
    <s v="Female"/>
    <s v="Japan"/>
    <d v="2023-01-01T10:13:15"/>
    <x v="3"/>
    <n v="2"/>
    <n v="0"/>
    <n v="47"/>
    <n v="4"/>
    <n v="142.54"/>
    <s v=""/>
    <n v="1"/>
    <s v=""/>
    <n v="47"/>
    <n v="0"/>
    <n v="8.5106382978723402E-2"/>
    <n v="142.54"/>
    <x v="0"/>
    <n v="0"/>
  </r>
  <r>
    <x v="9812"/>
    <n v="26"/>
    <s v="Female"/>
    <s v="Japan"/>
    <d v="2023-07-31T08:27:46"/>
    <x v="3"/>
    <n v="1"/>
    <n v="0"/>
    <n v="65"/>
    <n v="4"/>
    <n v="142.41999999999999"/>
    <s v=""/>
    <n v="1"/>
    <s v=""/>
    <n v="38"/>
    <n v="0"/>
    <n v="6.15384615384615E-2"/>
    <n v="142.41999999999999"/>
    <x v="0"/>
    <n v="0"/>
  </r>
  <r>
    <x v="9813"/>
    <n v="50"/>
    <s v="Female"/>
    <s v="USA"/>
    <d v="2024-03-23T09:44:05"/>
    <x v="4"/>
    <n v="1"/>
    <n v="0"/>
    <n v="47"/>
    <n v="2"/>
    <n v="142.34"/>
    <s v=""/>
    <n v="1"/>
    <s v=""/>
    <n v="5"/>
    <n v="0"/>
    <n v="4.2553191489361701E-2"/>
    <n v="142.34"/>
    <x v="0"/>
    <n v="0"/>
  </r>
  <r>
    <x v="9814"/>
    <n v="29"/>
    <s v="Male"/>
    <s v="Australia"/>
    <d v="2023-11-23T13:55:59"/>
    <x v="4"/>
    <n v="2"/>
    <n v="0"/>
    <n v="47"/>
    <n v="3"/>
    <n v="142.33000000000001"/>
    <s v=""/>
    <n v="1"/>
    <s v=""/>
    <n v="34"/>
    <n v="0"/>
    <n v="6.3829787234042507E-2"/>
    <n v="142.33000000000001"/>
    <x v="0"/>
    <n v="0"/>
  </r>
  <r>
    <x v="9815"/>
    <n v="49"/>
    <s v="Male"/>
    <s v="Australia"/>
    <d v="2023-03-18T06:59:33"/>
    <x v="2"/>
    <n v="2"/>
    <n v="1"/>
    <n v="45"/>
    <n v="1"/>
    <n v="142.04"/>
    <s v=""/>
    <n v="1"/>
    <s v=""/>
    <n v="12"/>
    <n v="0.5"/>
    <n v="2.2222222222222199E-2"/>
    <n v="142.04"/>
    <x v="0"/>
    <n v="0"/>
  </r>
  <r>
    <x v="9816"/>
    <n v="37"/>
    <s v="Female"/>
    <s v="Germany"/>
    <d v="2023-02-19T11:04:44"/>
    <x v="1"/>
    <n v="5"/>
    <n v="0"/>
    <n v="43"/>
    <n v="4"/>
    <n v="141.74"/>
    <s v=""/>
    <n v="1"/>
    <s v=""/>
    <n v="11"/>
    <n v="0"/>
    <n v="9.3023255813953404E-2"/>
    <n v="141.74"/>
    <x v="0"/>
    <n v="0"/>
  </r>
  <r>
    <x v="9817"/>
    <n v="32"/>
    <s v="Male"/>
    <s v="USA"/>
    <d v="2023-04-02T22:14:38"/>
    <x v="2"/>
    <n v="1"/>
    <n v="0"/>
    <n v="56"/>
    <n v="3"/>
    <n v="141.46"/>
    <s v=""/>
    <n v="1"/>
    <s v=""/>
    <n v="64"/>
    <n v="0"/>
    <n v="5.3571428571428499E-2"/>
    <n v="141.46"/>
    <x v="0"/>
    <n v="0"/>
  </r>
  <r>
    <x v="9818"/>
    <n v="46"/>
    <s v="Female"/>
    <s v="USA"/>
    <d v="2024-08-13T13:24:04"/>
    <x v="3"/>
    <n v="4"/>
    <n v="0"/>
    <n v="50"/>
    <n v="2"/>
    <n v="141.18"/>
    <s v=""/>
    <n v="1"/>
    <s v=""/>
    <n v="52"/>
    <n v="0"/>
    <n v="0.04"/>
    <n v="141.18"/>
    <x v="0"/>
    <n v="0"/>
  </r>
  <r>
    <x v="9819"/>
    <n v="32"/>
    <s v="Male"/>
    <s v="France"/>
    <d v="2024-08-20T16:14:07"/>
    <x v="3"/>
    <n v="2"/>
    <n v="1"/>
    <n v="51"/>
    <n v="2"/>
    <n v="141.12"/>
    <s v=""/>
    <n v="1"/>
    <s v=""/>
    <n v="73"/>
    <n v="0.5"/>
    <n v="3.9215686274509803E-2"/>
    <n v="141.12"/>
    <x v="0"/>
    <n v="0"/>
  </r>
  <r>
    <x v="9820"/>
    <n v="49"/>
    <s v="Female"/>
    <s v="Australia"/>
    <d v="2024-11-29T23:20:17"/>
    <x v="3"/>
    <n v="4"/>
    <n v="1"/>
    <n v="42"/>
    <n v="1"/>
    <n v="141.06"/>
    <s v=""/>
    <n v="1"/>
    <s v=""/>
    <n v="50"/>
    <n v="0.25"/>
    <n v="2.3809523809523801E-2"/>
    <n v="141.06"/>
    <x v="0"/>
    <n v="1"/>
  </r>
  <r>
    <x v="9821"/>
    <n v="23"/>
    <s v="Male"/>
    <s v="USA"/>
    <d v="2024-12-05T22:25:48"/>
    <x v="4"/>
    <n v="6"/>
    <n v="3"/>
    <n v="37"/>
    <n v="2"/>
    <n v="140.96"/>
    <s v=""/>
    <n v="1"/>
    <s v=""/>
    <n v="1"/>
    <n v="0.5"/>
    <n v="5.4054054054054002E-2"/>
    <n v="140.96"/>
    <x v="0"/>
    <n v="0"/>
  </r>
  <r>
    <x v="9822"/>
    <n v="37"/>
    <s v="Male"/>
    <s v="USA"/>
    <d v="2024-04-20T16:41:29"/>
    <x v="1"/>
    <n v="1"/>
    <n v="1"/>
    <n v="60"/>
    <n v="2"/>
    <n v="140.49"/>
    <s v=""/>
    <n v="1"/>
    <s v=""/>
    <n v="9"/>
    <n v="1"/>
    <n v="3.3333333333333298E-2"/>
    <n v="140.49"/>
    <x v="0"/>
    <n v="1"/>
  </r>
  <r>
    <x v="9823"/>
    <n v="27"/>
    <s v="Male"/>
    <s v="USA"/>
    <d v="2024-05-25T07:30:02"/>
    <x v="1"/>
    <n v="4"/>
    <n v="1"/>
    <n v="42"/>
    <n v="3"/>
    <n v="140.19999999999999"/>
    <s v=""/>
    <n v="1"/>
    <s v=""/>
    <n v="4"/>
    <n v="0.25"/>
    <n v="7.1428571428571397E-2"/>
    <n v="140.19999999999999"/>
    <x v="0"/>
    <n v="0"/>
  </r>
  <r>
    <x v="9824"/>
    <n v="23"/>
    <s v="Male"/>
    <s v="Japan"/>
    <d v="2023-09-22T12:36:33"/>
    <x v="1"/>
    <n v="4"/>
    <n v="2"/>
    <n v="54"/>
    <n v="3"/>
    <n v="139.85"/>
    <s v=""/>
    <n v="1"/>
    <s v=""/>
    <n v="5"/>
    <n v="0.5"/>
    <n v="5.5555555555555497E-2"/>
    <n v="139.85"/>
    <x v="0"/>
    <n v="0"/>
  </r>
  <r>
    <x v="9825"/>
    <n v="18"/>
    <s v="Male"/>
    <s v="Canada"/>
    <d v="2024-05-07T18:59:08"/>
    <x v="5"/>
    <n v="6"/>
    <n v="1"/>
    <n v="55"/>
    <n v="1"/>
    <n v="139.78"/>
    <s v=""/>
    <n v="1"/>
    <s v=""/>
    <n v="2"/>
    <n v="0.16666666666666599"/>
    <n v="1.8181818181818101E-2"/>
    <n v="139.78"/>
    <x v="0"/>
    <n v="0"/>
  </r>
  <r>
    <x v="9826"/>
    <n v="18"/>
    <s v="Female"/>
    <s v="USA"/>
    <d v="2023-07-31T12:50:35"/>
    <x v="2"/>
    <n v="5"/>
    <n v="1"/>
    <n v="42"/>
    <n v="4"/>
    <n v="139.71"/>
    <s v=""/>
    <n v="1"/>
    <s v=""/>
    <n v="12"/>
    <n v="0.2"/>
    <n v="9.5238095238095205E-2"/>
    <n v="139.71"/>
    <x v="0"/>
    <n v="0"/>
  </r>
  <r>
    <x v="9827"/>
    <n v="33"/>
    <s v="Female"/>
    <s v="USA"/>
    <d v="2024-06-12T20:50:16"/>
    <x v="5"/>
    <n v="1"/>
    <n v="1"/>
    <n v="52"/>
    <n v="1"/>
    <n v="139.47999999999999"/>
    <s v=""/>
    <n v="1"/>
    <s v=""/>
    <n v="5"/>
    <n v="1"/>
    <n v="1.9230769230769201E-2"/>
    <n v="139.47999999999999"/>
    <x v="0"/>
    <n v="0"/>
  </r>
  <r>
    <x v="9828"/>
    <n v="46"/>
    <s v="Female"/>
    <s v="USA"/>
    <d v="2024-03-30T11:06:32"/>
    <x v="5"/>
    <n v="2"/>
    <n v="2"/>
    <n v="64"/>
    <n v="4"/>
    <n v="139.38"/>
    <s v=""/>
    <n v="1"/>
    <s v=""/>
    <n v="54"/>
    <n v="1"/>
    <n v="6.25E-2"/>
    <n v="139.38"/>
    <x v="0"/>
    <n v="1"/>
  </r>
  <r>
    <x v="9829"/>
    <n v="18"/>
    <s v="Male"/>
    <s v="USA"/>
    <d v="2024-08-05T22:53:09"/>
    <x v="5"/>
    <n v="2"/>
    <n v="1"/>
    <n v="45"/>
    <n v="2"/>
    <n v="139.09"/>
    <s v=""/>
    <n v="1"/>
    <s v=""/>
    <n v="42"/>
    <n v="0.5"/>
    <n v="4.4444444444444398E-2"/>
    <n v="139.09"/>
    <x v="0"/>
    <n v="0"/>
  </r>
  <r>
    <x v="9830"/>
    <n v="55"/>
    <s v="Male"/>
    <s v="USA"/>
    <d v="2023-04-01T03:54:01"/>
    <x v="4"/>
    <n v="1"/>
    <n v="0"/>
    <n v="35"/>
    <n v="1"/>
    <n v="139.03"/>
    <s v=""/>
    <n v="1"/>
    <s v=""/>
    <n v="2"/>
    <n v="0"/>
    <n v="2.8571428571428501E-2"/>
    <n v="139.03"/>
    <x v="0"/>
    <n v="0"/>
  </r>
  <r>
    <x v="9831"/>
    <n v="43"/>
    <s v="Female"/>
    <s v="USA"/>
    <d v="2023-03-30T18:19:03"/>
    <x v="1"/>
    <n v="3"/>
    <n v="0"/>
    <n v="44"/>
    <n v="2"/>
    <n v="138.74"/>
    <s v=""/>
    <n v="1"/>
    <s v=""/>
    <n v="9"/>
    <n v="0"/>
    <n v="4.54545454545454E-2"/>
    <n v="138.74"/>
    <x v="0"/>
    <n v="0"/>
  </r>
  <r>
    <x v="9832"/>
    <n v="28"/>
    <s v="Female"/>
    <s v="Japan"/>
    <d v="2023-11-13T10:05:34"/>
    <x v="4"/>
    <n v="4"/>
    <n v="2"/>
    <n v="47"/>
    <n v="0"/>
    <n v="138.62"/>
    <s v=""/>
    <n v="1"/>
    <s v=""/>
    <n v="75"/>
    <n v="0.5"/>
    <n v="0"/>
    <n v="138.62"/>
    <x v="0"/>
    <n v="0"/>
  </r>
  <r>
    <x v="9833"/>
    <n v="32"/>
    <s v="Male"/>
    <s v="USA"/>
    <d v="2024-02-18T08:04:00"/>
    <x v="3"/>
    <n v="5"/>
    <n v="2"/>
    <n v="47"/>
    <n v="1"/>
    <n v="138.41999999999999"/>
    <s v=""/>
    <n v="1"/>
    <s v=""/>
    <n v="46"/>
    <n v="0.4"/>
    <n v="2.1276595744680799E-2"/>
    <n v="138.41999999999999"/>
    <x v="0"/>
    <n v="0"/>
  </r>
  <r>
    <x v="9834"/>
    <n v="46"/>
    <s v="Male"/>
    <s v="France"/>
    <d v="2023-09-17T17:15:34"/>
    <x v="5"/>
    <n v="1"/>
    <n v="0"/>
    <n v="31"/>
    <n v="2"/>
    <n v="138.30000000000001"/>
    <s v=""/>
    <n v="1"/>
    <s v=""/>
    <n v="8"/>
    <n v="0"/>
    <n v="6.4516129032257993E-2"/>
    <n v="138.30000000000001"/>
    <x v="0"/>
    <n v="0"/>
  </r>
  <r>
    <x v="9835"/>
    <n v="36"/>
    <s v="Male"/>
    <s v="UK"/>
    <d v="2023-05-05T07:01:43"/>
    <x v="3"/>
    <n v="1"/>
    <n v="0"/>
    <n v="35"/>
    <n v="2"/>
    <n v="138.12"/>
    <s v=""/>
    <n v="1"/>
    <s v=""/>
    <n v="19"/>
    <n v="0"/>
    <n v="5.7142857142857099E-2"/>
    <n v="138.12"/>
    <x v="0"/>
    <n v="0"/>
  </r>
  <r>
    <x v="9836"/>
    <n v="45"/>
    <s v="Male"/>
    <s v="USA"/>
    <d v="2024-06-14T22:28:55"/>
    <x v="5"/>
    <n v="3"/>
    <n v="0"/>
    <n v="48"/>
    <n v="3"/>
    <n v="137.69999999999999"/>
    <s v=""/>
    <n v="1"/>
    <s v=""/>
    <n v="0"/>
    <n v="0"/>
    <n v="6.25E-2"/>
    <n v="137.69999999999999"/>
    <x v="0"/>
    <n v="0"/>
  </r>
  <r>
    <x v="9837"/>
    <n v="40"/>
    <s v="Female"/>
    <s v="France"/>
    <d v="2023-07-24T07:05:19"/>
    <x v="4"/>
    <n v="7"/>
    <n v="3"/>
    <n v="44"/>
    <n v="1"/>
    <n v="137.61000000000001"/>
    <s v=""/>
    <n v="1"/>
    <s v=""/>
    <n v="4"/>
    <n v="0.42857142857142799"/>
    <n v="2.27272727272727E-2"/>
    <n v="137.61000000000001"/>
    <x v="0"/>
    <n v="0"/>
  </r>
  <r>
    <x v="9838"/>
    <n v="26"/>
    <s v="Male"/>
    <s v="USA"/>
    <d v="2023-09-09T03:22:56"/>
    <x v="3"/>
    <n v="3"/>
    <n v="1"/>
    <n v="51"/>
    <n v="5"/>
    <n v="137.5"/>
    <s v=""/>
    <n v="1"/>
    <s v=""/>
    <n v="118"/>
    <n v="0.33333333333333298"/>
    <n v="9.8039215686274495E-2"/>
    <n v="137.5"/>
    <x v="0"/>
    <n v="0"/>
  </r>
  <r>
    <x v="9839"/>
    <n v="50"/>
    <s v="Other"/>
    <s v="UK"/>
    <d v="2023-04-29T16:41:51"/>
    <x v="4"/>
    <n v="4"/>
    <n v="3"/>
    <n v="49"/>
    <n v="2"/>
    <n v="137.37"/>
    <s v=""/>
    <n v="1"/>
    <s v=""/>
    <n v="2"/>
    <n v="0.75"/>
    <n v="4.08163265306122E-2"/>
    <n v="137.37"/>
    <x v="0"/>
    <n v="0"/>
  </r>
  <r>
    <x v="9840"/>
    <n v="41"/>
    <s v="Male"/>
    <s v="Japan"/>
    <d v="2024-09-24T01:12:15"/>
    <x v="4"/>
    <n v="4"/>
    <n v="1"/>
    <n v="55"/>
    <n v="2"/>
    <n v="137.29"/>
    <s v=""/>
    <n v="1"/>
    <s v=""/>
    <n v="47"/>
    <n v="0.25"/>
    <n v="3.6363636363636299E-2"/>
    <n v="137.29"/>
    <x v="0"/>
    <n v="0"/>
  </r>
  <r>
    <x v="9841"/>
    <n v="44"/>
    <s v="Male"/>
    <s v="Canada"/>
    <d v="2024-06-19T22:12:43"/>
    <x v="2"/>
    <n v="5"/>
    <n v="0"/>
    <n v="47"/>
    <n v="2"/>
    <n v="137.22999999999999"/>
    <s v=""/>
    <n v="1"/>
    <s v=""/>
    <n v="23"/>
    <n v="0"/>
    <n v="4.2553191489361701E-2"/>
    <n v="137.22999999999999"/>
    <x v="0"/>
    <n v="0"/>
  </r>
  <r>
    <x v="9842"/>
    <n v="26"/>
    <s v="Female"/>
    <s v="USA"/>
    <d v="2023-08-16T12:51:18"/>
    <x v="3"/>
    <n v="3"/>
    <n v="1"/>
    <n v="45"/>
    <n v="2"/>
    <n v="137.16"/>
    <s v=""/>
    <n v="1"/>
    <s v=""/>
    <n v="53"/>
    <n v="0.33333333333333298"/>
    <n v="4.4444444444444398E-2"/>
    <n v="137.16"/>
    <x v="0"/>
    <n v="0"/>
  </r>
  <r>
    <x v="9843"/>
    <n v="38"/>
    <s v="Male"/>
    <s v="Canada"/>
    <d v="2023-01-26T04:29:25"/>
    <x v="0"/>
    <n v="3"/>
    <n v="1"/>
    <n v="35"/>
    <n v="2"/>
    <n v="137.04"/>
    <s v=""/>
    <n v="1"/>
    <s v=""/>
    <n v="47"/>
    <n v="0.33333333333333298"/>
    <n v="5.7142857142857099E-2"/>
    <n v="137.04"/>
    <x v="0"/>
    <n v="0"/>
  </r>
  <r>
    <x v="9844"/>
    <n v="24"/>
    <s v="Male"/>
    <s v="USA"/>
    <d v="2023-10-02T22:17:23"/>
    <x v="2"/>
    <n v="3"/>
    <n v="2"/>
    <n v="48"/>
    <n v="2"/>
    <n v="136.83000000000001"/>
    <s v=""/>
    <n v="1"/>
    <s v=""/>
    <n v="18"/>
    <n v="0.66666666666666596"/>
    <n v="4.1666666666666602E-2"/>
    <n v="136.83000000000001"/>
    <x v="0"/>
    <n v="1"/>
  </r>
  <r>
    <x v="9845"/>
    <n v="27"/>
    <s v="Female"/>
    <s v="USA"/>
    <d v="2023-04-19T01:10:34"/>
    <x v="4"/>
    <n v="5"/>
    <n v="1"/>
    <n v="57"/>
    <n v="1"/>
    <n v="136.57"/>
    <s v=""/>
    <n v="1"/>
    <s v=""/>
    <n v="17"/>
    <n v="0.2"/>
    <n v="1.7543859649122799E-2"/>
    <n v="136.57"/>
    <x v="0"/>
    <n v="0"/>
  </r>
  <r>
    <x v="9846"/>
    <n v="30"/>
    <s v="Male"/>
    <s v="Canada"/>
    <d v="2023-05-17T03:45:08"/>
    <x v="5"/>
    <n v="2"/>
    <n v="0"/>
    <n v="56"/>
    <n v="6"/>
    <n v="136.55000000000001"/>
    <s v=""/>
    <n v="1"/>
    <s v=""/>
    <n v="11"/>
    <n v="0"/>
    <n v="0.107142857142857"/>
    <n v="136.55000000000001"/>
    <x v="0"/>
    <n v="0"/>
  </r>
  <r>
    <x v="9847"/>
    <n v="29"/>
    <s v="Female"/>
    <s v="Canada"/>
    <d v="2024-03-08T20:45:57"/>
    <x v="2"/>
    <n v="1"/>
    <n v="0"/>
    <n v="57"/>
    <n v="2"/>
    <n v="136.27000000000001"/>
    <s v=""/>
    <n v="1"/>
    <s v=""/>
    <n v="16"/>
    <n v="0"/>
    <n v="3.5087719298245598E-2"/>
    <n v="136.27000000000001"/>
    <x v="0"/>
    <n v="0"/>
  </r>
  <r>
    <x v="9848"/>
    <n v="63"/>
    <s v="Male"/>
    <s v="UK"/>
    <d v="2023-05-31T07:57:38"/>
    <x v="3"/>
    <n v="2"/>
    <n v="1"/>
    <n v="39"/>
    <n v="1"/>
    <n v="136.11000000000001"/>
    <s v=""/>
    <n v="1"/>
    <s v=""/>
    <n v="0"/>
    <n v="0.5"/>
    <n v="2.5641025641025599E-2"/>
    <n v="136.11000000000001"/>
    <x v="0"/>
    <n v="1"/>
  </r>
  <r>
    <x v="9849"/>
    <n v="52"/>
    <s v="Other"/>
    <s v="USA"/>
    <d v="2023-02-03T00:50:46"/>
    <x v="5"/>
    <n v="3"/>
    <n v="2"/>
    <n v="44"/>
    <n v="2"/>
    <n v="136.05000000000001"/>
    <s v=""/>
    <n v="1"/>
    <s v=""/>
    <n v="25"/>
    <n v="0.66666666666666596"/>
    <n v="4.54545454545454E-2"/>
    <n v="136.05000000000001"/>
    <x v="0"/>
    <n v="0"/>
  </r>
  <r>
    <x v="9850"/>
    <n v="47"/>
    <s v="Male"/>
    <s v="USA"/>
    <d v="2024-01-04T03:11:47"/>
    <x v="1"/>
    <n v="3"/>
    <n v="1"/>
    <n v="48"/>
    <n v="3"/>
    <n v="136"/>
    <s v=""/>
    <n v="1"/>
    <s v=""/>
    <n v="5"/>
    <n v="0.33333333333333298"/>
    <n v="6.25E-2"/>
    <n v="136"/>
    <x v="0"/>
    <n v="1"/>
  </r>
  <r>
    <x v="9851"/>
    <n v="42"/>
    <s v="Female"/>
    <s v="USA"/>
    <d v="2023-02-17T15:16:31"/>
    <x v="5"/>
    <n v="4"/>
    <n v="0"/>
    <n v="51"/>
    <n v="6"/>
    <n v="135.97999999999999"/>
    <s v=""/>
    <n v="1"/>
    <s v=""/>
    <n v="61"/>
    <n v="0"/>
    <n v="0.11764705882352899"/>
    <n v="135.97999999999999"/>
    <x v="0"/>
    <n v="0"/>
  </r>
  <r>
    <x v="9852"/>
    <n v="24"/>
    <s v="Male"/>
    <s v="USA"/>
    <d v="2023-06-09T16:49:10"/>
    <x v="2"/>
    <n v="4"/>
    <n v="0"/>
    <n v="50"/>
    <n v="3"/>
    <n v="135.94999999999999"/>
    <s v=""/>
    <n v="1"/>
    <s v=""/>
    <n v="39"/>
    <n v="0"/>
    <n v="0.06"/>
    <n v="135.94999999999999"/>
    <x v="0"/>
    <n v="0"/>
  </r>
  <r>
    <x v="9853"/>
    <n v="23"/>
    <s v="Female"/>
    <s v="Australia"/>
    <d v="2023-12-16T06:33:31"/>
    <x v="3"/>
    <n v="2"/>
    <n v="1"/>
    <n v="47"/>
    <n v="1"/>
    <n v="135.77000000000001"/>
    <s v=""/>
    <n v="1"/>
    <s v=""/>
    <n v="35"/>
    <n v="0.5"/>
    <n v="2.1276595744680799E-2"/>
    <n v="135.77000000000001"/>
    <x v="0"/>
    <n v="0"/>
  </r>
  <r>
    <x v="9854"/>
    <n v="25"/>
    <s v="Male"/>
    <s v="Australia"/>
    <d v="2023-07-25T23:58:19"/>
    <x v="2"/>
    <n v="4"/>
    <n v="2"/>
    <n v="48"/>
    <n v="7"/>
    <n v="135.01"/>
    <s v=""/>
    <n v="1"/>
    <s v=""/>
    <n v="33"/>
    <n v="0.5"/>
    <n v="0.14583333333333301"/>
    <n v="135.01"/>
    <x v="0"/>
    <n v="0"/>
  </r>
  <r>
    <x v="9855"/>
    <n v="27"/>
    <s v="Male"/>
    <s v="USA"/>
    <d v="2023-12-28T17:53:01"/>
    <x v="1"/>
    <n v="8"/>
    <n v="1"/>
    <n v="46"/>
    <n v="3"/>
    <n v="134.97999999999999"/>
    <s v=""/>
    <n v="1"/>
    <s v=""/>
    <n v="54"/>
    <n v="0.125"/>
    <n v="6.5217391304347797E-2"/>
    <n v="134.97999999999999"/>
    <x v="0"/>
    <n v="0"/>
  </r>
  <r>
    <x v="9856"/>
    <n v="29"/>
    <s v="Female"/>
    <s v="USA"/>
    <d v="2024-11-29T01:26:10"/>
    <x v="2"/>
    <n v="1"/>
    <n v="1"/>
    <n v="58"/>
    <n v="2"/>
    <n v="134.97"/>
    <s v=""/>
    <n v="1"/>
    <s v=""/>
    <n v="22"/>
    <n v="1"/>
    <n v="3.4482758620689599E-2"/>
    <n v="134.97"/>
    <x v="0"/>
    <n v="0"/>
  </r>
  <r>
    <x v="9857"/>
    <n v="41"/>
    <s v="Female"/>
    <s v="USA"/>
    <d v="2024-12-03T23:42:22"/>
    <x v="1"/>
    <n v="5"/>
    <n v="1"/>
    <n v="54"/>
    <n v="0"/>
    <n v="134.78"/>
    <s v=""/>
    <n v="1"/>
    <s v=""/>
    <n v="33"/>
    <n v="0.2"/>
    <n v="0"/>
    <n v="134.78"/>
    <x v="0"/>
    <n v="0"/>
  </r>
  <r>
    <x v="9858"/>
    <n v="40"/>
    <s v="Male"/>
    <s v="Canada"/>
    <d v="2024-04-24T17:03:34"/>
    <x v="5"/>
    <n v="1"/>
    <n v="0"/>
    <n v="50"/>
    <n v="4"/>
    <n v="134.76"/>
    <s v=""/>
    <n v="1"/>
    <s v=""/>
    <n v="2"/>
    <n v="0"/>
    <n v="0.08"/>
    <n v="134.76"/>
    <x v="0"/>
    <n v="0"/>
  </r>
  <r>
    <x v="9859"/>
    <n v="55"/>
    <s v="Male"/>
    <s v="USA"/>
    <d v="2024-08-29T22:10:26"/>
    <x v="4"/>
    <n v="2"/>
    <n v="0"/>
    <n v="49"/>
    <n v="4"/>
    <n v="134.43"/>
    <s v=""/>
    <n v="1"/>
    <s v=""/>
    <n v="26"/>
    <n v="0"/>
    <n v="8.16326530612244E-2"/>
    <n v="134.43"/>
    <x v="0"/>
    <n v="0"/>
  </r>
  <r>
    <x v="9860"/>
    <n v="36"/>
    <s v="Male"/>
    <s v="USA"/>
    <d v="2023-11-08T23:30:14"/>
    <x v="0"/>
    <n v="1"/>
    <n v="1"/>
    <n v="52"/>
    <n v="1"/>
    <n v="134.27000000000001"/>
    <s v=""/>
    <n v="1"/>
    <s v=""/>
    <n v="12"/>
    <n v="1"/>
    <n v="1.9230769230769201E-2"/>
    <n v="134.27000000000001"/>
    <x v="0"/>
    <n v="0"/>
  </r>
  <r>
    <x v="9861"/>
    <n v="24"/>
    <s v="Female"/>
    <s v="USA"/>
    <d v="2024-03-29T14:40:02"/>
    <x v="3"/>
    <n v="1"/>
    <n v="1"/>
    <n v="62"/>
    <n v="6"/>
    <n v="133.9"/>
    <s v=""/>
    <n v="1"/>
    <s v=""/>
    <n v="5"/>
    <n v="1"/>
    <n v="9.6774193548387094E-2"/>
    <n v="133.9"/>
    <x v="0"/>
    <n v="0"/>
  </r>
  <r>
    <x v="9862"/>
    <n v="23"/>
    <s v="Female"/>
    <s v="Germany"/>
    <d v="2023-08-16T18:41:44"/>
    <x v="4"/>
    <n v="2"/>
    <n v="1"/>
    <n v="50"/>
    <n v="3"/>
    <n v="133.82"/>
    <s v=""/>
    <n v="1"/>
    <s v=""/>
    <n v="89"/>
    <n v="0.5"/>
    <n v="0.06"/>
    <n v="133.82"/>
    <x v="0"/>
    <n v="0"/>
  </r>
  <r>
    <x v="9863"/>
    <n v="45"/>
    <s v="Female"/>
    <s v="USA"/>
    <d v="2024-06-12T07:41:48"/>
    <x v="2"/>
    <n v="5"/>
    <n v="2"/>
    <n v="56"/>
    <n v="3"/>
    <n v="133.68"/>
    <s v=""/>
    <n v="1"/>
    <s v=""/>
    <n v="105"/>
    <n v="0.4"/>
    <n v="5.3571428571428499E-2"/>
    <n v="133.68"/>
    <x v="0"/>
    <n v="0"/>
  </r>
  <r>
    <x v="9864"/>
    <n v="45"/>
    <s v="Male"/>
    <s v="USA"/>
    <d v="2024-05-25T17:43:17"/>
    <x v="5"/>
    <n v="1"/>
    <n v="0"/>
    <n v="59"/>
    <n v="3"/>
    <n v="133.6"/>
    <s v=""/>
    <n v="1"/>
    <s v=""/>
    <n v="55"/>
    <n v="0"/>
    <n v="5.0847457627118599E-2"/>
    <n v="133.6"/>
    <x v="0"/>
    <n v="0"/>
  </r>
  <r>
    <x v="9865"/>
    <n v="21"/>
    <s v="Male"/>
    <s v="USA"/>
    <d v="2023-09-06T19:53:52"/>
    <x v="4"/>
    <n v="3"/>
    <n v="0"/>
    <n v="45"/>
    <n v="5"/>
    <n v="133.47999999999999"/>
    <s v=""/>
    <n v="1"/>
    <s v=""/>
    <n v="20"/>
    <n v="0"/>
    <n v="0.11111111111111099"/>
    <n v="133.47999999999999"/>
    <x v="0"/>
    <n v="1"/>
  </r>
  <r>
    <x v="9866"/>
    <n v="32"/>
    <s v="Female"/>
    <s v="Canada"/>
    <d v="2023-05-12T21:32:38"/>
    <x v="3"/>
    <n v="2"/>
    <n v="0"/>
    <n v="48"/>
    <n v="1"/>
    <n v="133.44"/>
    <s v=""/>
    <n v="1"/>
    <s v=""/>
    <n v="43"/>
    <n v="0"/>
    <n v="2.0833333333333301E-2"/>
    <n v="133.44"/>
    <x v="0"/>
    <n v="1"/>
  </r>
  <r>
    <x v="9867"/>
    <n v="57"/>
    <s v="Male"/>
    <s v="Canada"/>
    <d v="2023-01-07T10:46:22"/>
    <x v="3"/>
    <n v="6"/>
    <n v="2"/>
    <n v="58"/>
    <n v="3"/>
    <n v="133.24"/>
    <s v=""/>
    <n v="1"/>
    <s v=""/>
    <n v="38"/>
    <n v="0.33333333333333298"/>
    <n v="5.1724137931034399E-2"/>
    <n v="133.24"/>
    <x v="0"/>
    <n v="0"/>
  </r>
  <r>
    <x v="9868"/>
    <n v="50"/>
    <s v="Female"/>
    <s v="Canada"/>
    <d v="2023-08-03T00:42:29"/>
    <x v="2"/>
    <n v="2"/>
    <n v="1"/>
    <n v="60"/>
    <n v="1"/>
    <n v="133.04"/>
    <s v=""/>
    <n v="1"/>
    <s v=""/>
    <n v="28"/>
    <n v="0.5"/>
    <n v="1.6666666666666601E-2"/>
    <n v="133.04"/>
    <x v="0"/>
    <n v="0"/>
  </r>
  <r>
    <x v="9869"/>
    <n v="27"/>
    <s v="Male"/>
    <s v="Germany"/>
    <d v="2024-12-29T11:29:49"/>
    <x v="2"/>
    <n v="1"/>
    <n v="0"/>
    <n v="38"/>
    <n v="2"/>
    <n v="132.65"/>
    <s v=""/>
    <n v="1"/>
    <s v=""/>
    <n v="9"/>
    <n v="0"/>
    <n v="5.2631578947368397E-2"/>
    <n v="132.65"/>
    <x v="0"/>
    <n v="0"/>
  </r>
  <r>
    <x v="9870"/>
    <n v="35"/>
    <s v="Female"/>
    <s v="Germany"/>
    <d v="2024-08-14T12:45:47"/>
    <x v="3"/>
    <n v="1"/>
    <n v="0"/>
    <n v="55"/>
    <n v="2"/>
    <n v="132.53"/>
    <s v=""/>
    <n v="1"/>
    <s v=""/>
    <n v="2"/>
    <n v="0"/>
    <n v="3.6363636363636299E-2"/>
    <n v="132.53"/>
    <x v="0"/>
    <n v="0"/>
  </r>
  <r>
    <x v="9871"/>
    <n v="39"/>
    <s v="Female"/>
    <s v="USA"/>
    <d v="2024-03-04T23:19:05"/>
    <x v="1"/>
    <n v="3"/>
    <n v="0"/>
    <n v="34"/>
    <n v="2"/>
    <n v="132.47999999999999"/>
    <s v=""/>
    <n v="1"/>
    <s v=""/>
    <n v="1"/>
    <n v="0"/>
    <n v="5.8823529411764698E-2"/>
    <n v="132.47999999999999"/>
    <x v="0"/>
    <n v="0"/>
  </r>
  <r>
    <x v="9872"/>
    <n v="30"/>
    <s v="Male"/>
    <s v="Japan"/>
    <d v="2023-07-31T20:08:37"/>
    <x v="3"/>
    <n v="6"/>
    <n v="1"/>
    <n v="50"/>
    <n v="3"/>
    <n v="132.04"/>
    <s v=""/>
    <n v="1"/>
    <s v=""/>
    <n v="18"/>
    <n v="0.16666666666666599"/>
    <n v="0.06"/>
    <n v="132.04"/>
    <x v="0"/>
    <n v="0"/>
  </r>
  <r>
    <x v="9873"/>
    <n v="18"/>
    <s v="Male"/>
    <s v="USA"/>
    <d v="2023-09-24T05:29:33"/>
    <x v="3"/>
    <n v="6"/>
    <n v="2"/>
    <n v="47"/>
    <n v="3"/>
    <n v="131.79"/>
    <s v=""/>
    <n v="1"/>
    <s v=""/>
    <n v="5"/>
    <n v="0.33333333333333298"/>
    <n v="6.3829787234042507E-2"/>
    <n v="131.79"/>
    <x v="0"/>
    <n v="0"/>
  </r>
  <r>
    <x v="9874"/>
    <n v="35"/>
    <s v="Female"/>
    <s v="USA"/>
    <d v="2023-10-31T09:37:36"/>
    <x v="2"/>
    <n v="4"/>
    <n v="1"/>
    <n v="49"/>
    <n v="1"/>
    <n v="131.77000000000001"/>
    <s v=""/>
    <n v="1"/>
    <s v=""/>
    <n v="80"/>
    <n v="0.25"/>
    <n v="2.04081632653061E-2"/>
    <n v="131.77000000000001"/>
    <x v="0"/>
    <n v="0"/>
  </r>
  <r>
    <x v="9875"/>
    <n v="37"/>
    <s v="Male"/>
    <s v="France"/>
    <d v="2023-04-17T08:17:34"/>
    <x v="2"/>
    <n v="2"/>
    <n v="0"/>
    <n v="49"/>
    <n v="2"/>
    <n v="131.63"/>
    <s v=""/>
    <n v="1"/>
    <s v=""/>
    <n v="7"/>
    <n v="0"/>
    <n v="4.08163265306122E-2"/>
    <n v="131.63"/>
    <x v="0"/>
    <n v="0"/>
  </r>
  <r>
    <x v="9876"/>
    <n v="44"/>
    <s v="Male"/>
    <s v="France"/>
    <d v="2024-08-03T00:48:00"/>
    <x v="2"/>
    <n v="3"/>
    <n v="0"/>
    <n v="49"/>
    <n v="0"/>
    <n v="131.46"/>
    <s v=""/>
    <n v="1"/>
    <s v=""/>
    <n v="25"/>
    <n v="0"/>
    <n v="0"/>
    <n v="131.46"/>
    <x v="0"/>
    <n v="0"/>
  </r>
  <r>
    <x v="9877"/>
    <n v="23"/>
    <s v="Male"/>
    <s v="USA"/>
    <d v="2024-04-16T20:42:13"/>
    <x v="5"/>
    <n v="0"/>
    <n v="0"/>
    <n v="34"/>
    <n v="0"/>
    <n v="131.1"/>
    <s v=""/>
    <n v="1"/>
    <s v=""/>
    <n v="15"/>
    <n v="0"/>
    <n v="0"/>
    <n v="131.1"/>
    <x v="0"/>
    <n v="0"/>
  </r>
  <r>
    <x v="9878"/>
    <n v="69"/>
    <s v="Male"/>
    <s v="Canada"/>
    <d v="2023-07-17T04:15:16"/>
    <x v="1"/>
    <n v="3"/>
    <n v="0"/>
    <n v="58"/>
    <n v="2"/>
    <n v="131.09"/>
    <s v=""/>
    <n v="1"/>
    <s v=""/>
    <n v="58"/>
    <n v="0"/>
    <n v="3.4482758620689599E-2"/>
    <n v="131.09"/>
    <x v="0"/>
    <n v="0"/>
  </r>
  <r>
    <x v="9879"/>
    <n v="21"/>
    <s v="Female"/>
    <s v="USA"/>
    <d v="2023-09-20T13:53:07"/>
    <x v="2"/>
    <n v="1"/>
    <n v="1"/>
    <n v="51"/>
    <n v="1"/>
    <n v="131.02000000000001"/>
    <s v=""/>
    <n v="1"/>
    <s v=""/>
    <n v="9"/>
    <n v="1"/>
    <n v="1.9607843137254902E-2"/>
    <n v="131.02000000000001"/>
    <x v="0"/>
    <n v="0"/>
  </r>
  <r>
    <x v="9880"/>
    <n v="41"/>
    <s v="Female"/>
    <s v="USA"/>
    <d v="2023-10-20T00:35:03"/>
    <x v="1"/>
    <n v="2"/>
    <n v="2"/>
    <n v="57"/>
    <n v="1"/>
    <n v="130.97"/>
    <s v=""/>
    <n v="1"/>
    <s v=""/>
    <n v="45"/>
    <n v="1"/>
    <n v="1.7543859649122799E-2"/>
    <n v="130.97"/>
    <x v="0"/>
    <n v="0"/>
  </r>
  <r>
    <x v="9881"/>
    <n v="18"/>
    <s v="Female"/>
    <s v="USA"/>
    <d v="2024-03-28T21:08:45"/>
    <x v="4"/>
    <n v="5"/>
    <n v="1"/>
    <n v="51"/>
    <n v="1"/>
    <n v="130.96"/>
    <s v=""/>
    <n v="1"/>
    <s v=""/>
    <n v="43"/>
    <n v="0.2"/>
    <n v="1.9607843137254902E-2"/>
    <n v="130.96"/>
    <x v="0"/>
    <n v="0"/>
  </r>
  <r>
    <x v="9882"/>
    <n v="35"/>
    <s v="Male"/>
    <s v="Australia"/>
    <d v="2024-03-14T21:19:04"/>
    <x v="1"/>
    <n v="7"/>
    <n v="3"/>
    <n v="53"/>
    <n v="5"/>
    <n v="130.93"/>
    <s v=""/>
    <n v="1"/>
    <s v=""/>
    <n v="13"/>
    <n v="0.42857142857142799"/>
    <n v="9.4339622641509399E-2"/>
    <n v="130.93"/>
    <x v="0"/>
    <n v="0"/>
  </r>
  <r>
    <x v="9883"/>
    <n v="47"/>
    <s v="Female"/>
    <s v="Germany"/>
    <d v="2023-07-17T07:10:29"/>
    <x v="1"/>
    <n v="1"/>
    <n v="0"/>
    <n v="46"/>
    <n v="2"/>
    <n v="130.77000000000001"/>
    <s v=""/>
    <n v="1"/>
    <s v=""/>
    <n v="18"/>
    <n v="0"/>
    <n v="4.3478260869565202E-2"/>
    <n v="130.77000000000001"/>
    <x v="0"/>
    <n v="0"/>
  </r>
  <r>
    <x v="9884"/>
    <n v="27"/>
    <s v="Female"/>
    <s v="USA"/>
    <d v="2024-10-20T19:39:27"/>
    <x v="2"/>
    <n v="0"/>
    <n v="0"/>
    <n v="56"/>
    <n v="5"/>
    <n v="130.66999999999999"/>
    <s v=""/>
    <n v="1"/>
    <s v=""/>
    <n v="7"/>
    <n v="0"/>
    <n v="8.9285714285714204E-2"/>
    <n v="130.66999999999999"/>
    <x v="0"/>
    <n v="0"/>
  </r>
  <r>
    <x v="9885"/>
    <n v="48"/>
    <s v="Female"/>
    <s v="France"/>
    <d v="2024-09-28T19:05:37"/>
    <x v="2"/>
    <n v="3"/>
    <n v="1"/>
    <n v="59"/>
    <n v="5"/>
    <n v="130.5"/>
    <s v=""/>
    <n v="1"/>
    <s v=""/>
    <n v="25"/>
    <n v="0.33333333333333298"/>
    <n v="8.4745762711864403E-2"/>
    <n v="130.5"/>
    <x v="0"/>
    <n v="0"/>
  </r>
  <r>
    <x v="9886"/>
    <n v="54"/>
    <s v="Female"/>
    <s v="Australia"/>
    <d v="2023-11-01T19:12:35"/>
    <x v="1"/>
    <n v="4"/>
    <n v="0"/>
    <n v="61"/>
    <n v="2"/>
    <n v="130.22"/>
    <s v=""/>
    <n v="1"/>
    <s v=""/>
    <n v="20"/>
    <n v="0"/>
    <n v="3.2786885245901599E-2"/>
    <n v="130.22"/>
    <x v="0"/>
    <n v="0"/>
  </r>
  <r>
    <x v="9887"/>
    <n v="45"/>
    <s v="Male"/>
    <s v="UK"/>
    <d v="2023-12-17T08:50:27"/>
    <x v="2"/>
    <n v="1"/>
    <n v="1"/>
    <n v="43"/>
    <n v="4"/>
    <n v="129.99"/>
    <s v=""/>
    <n v="1"/>
    <s v=""/>
    <n v="8"/>
    <n v="1"/>
    <n v="9.3023255813953404E-2"/>
    <n v="129.99"/>
    <x v="0"/>
    <n v="0"/>
  </r>
  <r>
    <x v="9888"/>
    <n v="35"/>
    <s v="Male"/>
    <s v="France"/>
    <d v="2024-04-22T09:34:29"/>
    <x v="0"/>
    <n v="4"/>
    <n v="0"/>
    <n v="45"/>
    <n v="2"/>
    <n v="129.97999999999999"/>
    <s v=""/>
    <n v="1"/>
    <s v=""/>
    <n v="1"/>
    <n v="0"/>
    <n v="4.4444444444444398E-2"/>
    <n v="129.97999999999999"/>
    <x v="0"/>
    <n v="0"/>
  </r>
  <r>
    <x v="9889"/>
    <n v="18"/>
    <s v="Female"/>
    <s v="UK"/>
    <d v="2023-12-26T00:10:41"/>
    <x v="1"/>
    <n v="4"/>
    <n v="1"/>
    <n v="45"/>
    <n v="2"/>
    <n v="129.57"/>
    <s v=""/>
    <n v="1"/>
    <s v=""/>
    <n v="37"/>
    <n v="0.25"/>
    <n v="4.4444444444444398E-2"/>
    <n v="129.57"/>
    <x v="0"/>
    <n v="0"/>
  </r>
  <r>
    <x v="9890"/>
    <n v="29"/>
    <s v="Male"/>
    <s v="USA"/>
    <d v="2024-09-26T13:04:09"/>
    <x v="2"/>
    <n v="4"/>
    <n v="2"/>
    <n v="51"/>
    <n v="0"/>
    <n v="129.56"/>
    <s v=""/>
    <n v="1"/>
    <s v=""/>
    <n v="23"/>
    <n v="0.5"/>
    <n v="0"/>
    <n v="129.56"/>
    <x v="0"/>
    <n v="0"/>
  </r>
  <r>
    <x v="9891"/>
    <n v="26"/>
    <s v="Male"/>
    <s v="Japan"/>
    <d v="2024-08-31T04:50:11"/>
    <x v="4"/>
    <n v="4"/>
    <n v="1"/>
    <n v="43"/>
    <n v="1"/>
    <n v="129.51"/>
    <s v=""/>
    <n v="1"/>
    <s v=""/>
    <n v="88"/>
    <n v="0.25"/>
    <n v="2.3255813953488299E-2"/>
    <n v="129.51"/>
    <x v="0"/>
    <n v="0"/>
  </r>
  <r>
    <x v="9892"/>
    <n v="62"/>
    <s v="Female"/>
    <s v="Australia"/>
    <d v="2024-08-25T17:25:32"/>
    <x v="3"/>
    <n v="3"/>
    <n v="0"/>
    <n v="41"/>
    <n v="2"/>
    <n v="129.28"/>
    <s v=""/>
    <n v="1"/>
    <s v=""/>
    <n v="52"/>
    <n v="0"/>
    <n v="4.8780487804878002E-2"/>
    <n v="129.28"/>
    <x v="0"/>
    <n v="0"/>
  </r>
  <r>
    <x v="9893"/>
    <n v="48"/>
    <s v="Male"/>
    <s v="Australia"/>
    <d v="2023-09-06T16:58:39"/>
    <x v="1"/>
    <n v="2"/>
    <n v="0"/>
    <n v="54"/>
    <n v="1"/>
    <n v="129.08000000000001"/>
    <s v=""/>
    <n v="1"/>
    <s v=""/>
    <n v="0"/>
    <n v="0"/>
    <n v="1.85185185185185E-2"/>
    <n v="129.08000000000001"/>
    <x v="0"/>
    <n v="1"/>
  </r>
  <r>
    <x v="9894"/>
    <n v="30"/>
    <s v="Female"/>
    <s v="Canada"/>
    <d v="2023-03-07T18:23:30"/>
    <x v="1"/>
    <n v="3"/>
    <n v="2"/>
    <n v="49"/>
    <n v="1"/>
    <n v="129.05000000000001"/>
    <s v=""/>
    <n v="1"/>
    <s v=""/>
    <n v="22"/>
    <n v="0.66666666666666596"/>
    <n v="2.04081632653061E-2"/>
    <n v="129.05000000000001"/>
    <x v="0"/>
    <n v="1"/>
  </r>
  <r>
    <x v="9895"/>
    <n v="28"/>
    <s v="Female"/>
    <s v="France"/>
    <d v="2023-10-06T12:26:13"/>
    <x v="3"/>
    <n v="3"/>
    <n v="0"/>
    <n v="45"/>
    <n v="2"/>
    <n v="128.97999999999999"/>
    <s v=""/>
    <n v="1"/>
    <s v=""/>
    <n v="5"/>
    <n v="0"/>
    <n v="4.4444444444444398E-2"/>
    <n v="128.97999999999999"/>
    <x v="0"/>
    <n v="0"/>
  </r>
  <r>
    <x v="9896"/>
    <n v="25"/>
    <s v="Male"/>
    <s v="Australia"/>
    <d v="2023-08-18T11:34:44"/>
    <x v="3"/>
    <n v="1"/>
    <n v="0"/>
    <n v="42"/>
    <n v="2"/>
    <n v="128.88999999999999"/>
    <s v=""/>
    <n v="1"/>
    <s v=""/>
    <n v="15"/>
    <n v="0"/>
    <n v="4.7619047619047603E-2"/>
    <n v="128.88999999999999"/>
    <x v="0"/>
    <n v="0"/>
  </r>
  <r>
    <x v="9897"/>
    <n v="37"/>
    <s v="Female"/>
    <s v="USA"/>
    <d v="2024-08-14T09:50:34"/>
    <x v="1"/>
    <n v="3"/>
    <n v="0"/>
    <n v="52"/>
    <n v="1"/>
    <n v="128.83000000000001"/>
    <s v=""/>
    <n v="1"/>
    <s v=""/>
    <n v="22"/>
    <n v="0"/>
    <n v="1.9230769230769201E-2"/>
    <n v="128.83000000000001"/>
    <x v="0"/>
    <n v="0"/>
  </r>
  <r>
    <x v="9898"/>
    <n v="29"/>
    <s v="Male"/>
    <s v="USA"/>
    <d v="2023-01-25T00:44:53"/>
    <x v="1"/>
    <n v="2"/>
    <n v="0"/>
    <n v="45"/>
    <n v="1"/>
    <n v="128.72999999999999"/>
    <s v=""/>
    <n v="1"/>
    <s v=""/>
    <n v="136"/>
    <n v="0"/>
    <n v="2.2222222222222199E-2"/>
    <n v="128.72999999999999"/>
    <x v="0"/>
    <n v="0"/>
  </r>
  <r>
    <x v="9899"/>
    <n v="30"/>
    <s v="Female"/>
    <s v="UK"/>
    <d v="2023-09-26T18:49:03"/>
    <x v="4"/>
    <n v="1"/>
    <n v="0"/>
    <n v="43"/>
    <n v="3"/>
    <n v="128.66"/>
    <s v=""/>
    <n v="1"/>
    <s v=""/>
    <n v="6"/>
    <n v="0"/>
    <n v="6.9767441860465101E-2"/>
    <n v="128.66"/>
    <x v="0"/>
    <n v="0"/>
  </r>
  <r>
    <x v="9900"/>
    <n v="45"/>
    <s v="Male"/>
    <s v="Germany"/>
    <d v="2024-09-27T21:11:30"/>
    <x v="2"/>
    <n v="4"/>
    <n v="2"/>
    <n v="46"/>
    <n v="4"/>
    <n v="128.61000000000001"/>
    <s v=""/>
    <n v="1"/>
    <s v=""/>
    <n v="133"/>
    <n v="0.5"/>
    <n v="8.6956521739130405E-2"/>
    <n v="128.61000000000001"/>
    <x v="0"/>
    <n v="1"/>
  </r>
  <r>
    <x v="9901"/>
    <n v="30"/>
    <s v="Female"/>
    <s v="USA"/>
    <d v="2023-08-21T09:39:53"/>
    <x v="3"/>
    <n v="5"/>
    <n v="2"/>
    <n v="51"/>
    <n v="6"/>
    <n v="128.57"/>
    <s v=""/>
    <n v="1"/>
    <s v=""/>
    <n v="52"/>
    <n v="0.4"/>
    <n v="0.11764705882352899"/>
    <n v="128.57"/>
    <x v="0"/>
    <n v="0"/>
  </r>
  <r>
    <x v="9902"/>
    <n v="40"/>
    <s v="Male"/>
    <s v="Australia"/>
    <d v="2023-12-30T18:04:03"/>
    <x v="0"/>
    <n v="1"/>
    <n v="0"/>
    <n v="54"/>
    <n v="2"/>
    <n v="128.34"/>
    <s v=""/>
    <n v="1"/>
    <s v=""/>
    <n v="71"/>
    <n v="0"/>
    <n v="3.7037037037037E-2"/>
    <n v="128.34"/>
    <x v="0"/>
    <n v="0"/>
  </r>
  <r>
    <x v="9903"/>
    <n v="18"/>
    <s v="Male"/>
    <s v="Japan"/>
    <d v="2023-08-25T10:01:58"/>
    <x v="1"/>
    <n v="2"/>
    <n v="0"/>
    <n v="47"/>
    <n v="1"/>
    <n v="128.22999999999999"/>
    <s v=""/>
    <n v="1"/>
    <s v=""/>
    <n v="81"/>
    <n v="0"/>
    <n v="2.1276595744680799E-2"/>
    <n v="128.22999999999999"/>
    <x v="0"/>
    <n v="0"/>
  </r>
  <r>
    <x v="9904"/>
    <n v="29"/>
    <s v="Female"/>
    <s v="UK"/>
    <d v="2024-08-25T01:21:51"/>
    <x v="1"/>
    <n v="2"/>
    <n v="2"/>
    <n v="41"/>
    <n v="3"/>
    <n v="127.85"/>
    <s v=""/>
    <n v="1"/>
    <s v=""/>
    <n v="34"/>
    <n v="1"/>
    <n v="7.3170731707316999E-2"/>
    <n v="127.85"/>
    <x v="0"/>
    <n v="0"/>
  </r>
  <r>
    <x v="9905"/>
    <n v="32"/>
    <s v="Male"/>
    <s v="USA"/>
    <d v="2023-03-09T12:44:06"/>
    <x v="0"/>
    <n v="4"/>
    <n v="2"/>
    <n v="49"/>
    <n v="1"/>
    <n v="127.84"/>
    <s v=""/>
    <n v="1"/>
    <s v=""/>
    <n v="10"/>
    <n v="0.5"/>
    <n v="2.04081632653061E-2"/>
    <n v="127.84"/>
    <x v="0"/>
    <n v="0"/>
  </r>
  <r>
    <x v="9906"/>
    <n v="29"/>
    <s v="Male"/>
    <s v="Germany"/>
    <d v="2024-07-13T15:39:33"/>
    <x v="5"/>
    <n v="3"/>
    <n v="1"/>
    <n v="43"/>
    <n v="2"/>
    <n v="127.77"/>
    <s v=""/>
    <n v="1"/>
    <s v=""/>
    <n v="19"/>
    <n v="0.33333333333333298"/>
    <n v="4.6511627906976702E-2"/>
    <n v="127.77"/>
    <x v="0"/>
    <n v="1"/>
  </r>
  <r>
    <x v="9907"/>
    <n v="29"/>
    <s v="Male"/>
    <s v="Germany"/>
    <d v="2024-03-21T11:00:39"/>
    <x v="0"/>
    <n v="1"/>
    <n v="0"/>
    <n v="58"/>
    <n v="3"/>
    <n v="127.69"/>
    <s v=""/>
    <n v="1"/>
    <s v=""/>
    <n v="62"/>
    <n v="0"/>
    <n v="5.1724137931034399E-2"/>
    <n v="127.69"/>
    <x v="0"/>
    <n v="0"/>
  </r>
  <r>
    <x v="9908"/>
    <n v="41"/>
    <s v="Male"/>
    <s v="Canada"/>
    <d v="2023-07-23T01:53:10"/>
    <x v="2"/>
    <n v="3"/>
    <n v="2"/>
    <n v="45"/>
    <n v="4"/>
    <n v="127.11"/>
    <s v=""/>
    <n v="1"/>
    <s v=""/>
    <n v="15"/>
    <n v="0.66666666666666596"/>
    <n v="8.8888888888888795E-2"/>
    <n v="127.11"/>
    <x v="0"/>
    <n v="0"/>
  </r>
  <r>
    <x v="9909"/>
    <n v="38"/>
    <s v="Male"/>
    <s v="UK"/>
    <d v="2024-09-26T15:59:22"/>
    <x v="2"/>
    <n v="4"/>
    <n v="2"/>
    <n v="50"/>
    <n v="3"/>
    <n v="126.38"/>
    <s v=""/>
    <n v="1"/>
    <s v=""/>
    <n v="131"/>
    <n v="0.5"/>
    <n v="0.06"/>
    <n v="126.38"/>
    <x v="0"/>
    <n v="0"/>
  </r>
  <r>
    <x v="9910"/>
    <n v="41"/>
    <s v="Male"/>
    <s v="USA"/>
    <d v="2024-11-10T20:51:35"/>
    <x v="4"/>
    <n v="1"/>
    <n v="0"/>
    <n v="53"/>
    <n v="1"/>
    <n v="126.19"/>
    <s v=""/>
    <n v="1"/>
    <s v=""/>
    <n v="24"/>
    <n v="0"/>
    <n v="1.8867924528301799E-2"/>
    <n v="126.19"/>
    <x v="0"/>
    <n v="0"/>
  </r>
  <r>
    <x v="9911"/>
    <n v="34"/>
    <s v="Male"/>
    <s v="Canada"/>
    <d v="2023-12-05T07:44:12"/>
    <x v="3"/>
    <n v="6"/>
    <n v="1"/>
    <n v="49"/>
    <n v="0"/>
    <n v="126.17"/>
    <s v=""/>
    <n v="1"/>
    <s v=""/>
    <n v="38"/>
    <n v="0.16666666666666599"/>
    <n v="0"/>
    <n v="126.17"/>
    <x v="0"/>
    <n v="0"/>
  </r>
  <r>
    <x v="9912"/>
    <n v="34"/>
    <s v="Male"/>
    <s v="USA"/>
    <d v="2024-09-04T08:07:29"/>
    <x v="3"/>
    <n v="2"/>
    <n v="1"/>
    <n v="42"/>
    <n v="2"/>
    <n v="125.96"/>
    <s v=""/>
    <n v="1"/>
    <s v=""/>
    <n v="25"/>
    <n v="0.5"/>
    <n v="4.7619047619047603E-2"/>
    <n v="125.96"/>
    <x v="0"/>
    <n v="0"/>
  </r>
  <r>
    <x v="9913"/>
    <n v="41"/>
    <s v="Other"/>
    <s v="Germany"/>
    <d v="2024-03-06T14:44:28"/>
    <x v="3"/>
    <n v="5"/>
    <n v="2"/>
    <n v="44"/>
    <n v="2"/>
    <n v="125.88"/>
    <s v=""/>
    <n v="1"/>
    <s v=""/>
    <n v="0"/>
    <n v="0.4"/>
    <n v="4.54545454545454E-2"/>
    <n v="125.88"/>
    <x v="0"/>
    <n v="0"/>
  </r>
  <r>
    <x v="9914"/>
    <n v="37"/>
    <s v="Male"/>
    <s v="USA"/>
    <d v="2023-09-24T12:47:35"/>
    <x v="1"/>
    <n v="3"/>
    <n v="0"/>
    <n v="53"/>
    <n v="2"/>
    <n v="125.84"/>
    <s v=""/>
    <n v="1"/>
    <s v=""/>
    <n v="30"/>
    <n v="0"/>
    <n v="3.7735849056603703E-2"/>
    <n v="125.84"/>
    <x v="0"/>
    <n v="1"/>
  </r>
  <r>
    <x v="9915"/>
    <n v="37"/>
    <s v="Male"/>
    <s v="Germany"/>
    <d v="2024-06-28T07:42:31"/>
    <x v="4"/>
    <n v="6"/>
    <n v="1"/>
    <n v="48"/>
    <n v="4"/>
    <n v="125.66"/>
    <s v=""/>
    <n v="1"/>
    <s v=""/>
    <n v="17"/>
    <n v="0.16666666666666599"/>
    <n v="8.3333333333333301E-2"/>
    <n v="125.66"/>
    <x v="0"/>
    <n v="1"/>
  </r>
  <r>
    <x v="9916"/>
    <n v="26"/>
    <s v="Male"/>
    <s v="USA"/>
    <d v="2024-06-08T23:23:24"/>
    <x v="0"/>
    <n v="2"/>
    <n v="0"/>
    <n v="44"/>
    <n v="3"/>
    <n v="125.55"/>
    <s v=""/>
    <n v="1"/>
    <s v=""/>
    <n v="47"/>
    <n v="0"/>
    <n v="6.8181818181818094E-2"/>
    <n v="125.55"/>
    <x v="0"/>
    <n v="0"/>
  </r>
  <r>
    <x v="9917"/>
    <n v="44"/>
    <s v="Female"/>
    <s v="USA"/>
    <d v="2023-04-05T04:16:06"/>
    <x v="4"/>
    <n v="3"/>
    <n v="0"/>
    <n v="42"/>
    <n v="1"/>
    <n v="125.49"/>
    <s v=""/>
    <n v="1"/>
    <s v=""/>
    <n v="79"/>
    <n v="0"/>
    <n v="2.3809523809523801E-2"/>
    <n v="125.49"/>
    <x v="0"/>
    <n v="0"/>
  </r>
  <r>
    <x v="9918"/>
    <n v="55"/>
    <s v="Male"/>
    <s v="Japan"/>
    <d v="2023-12-25T00:48:58"/>
    <x v="2"/>
    <n v="2"/>
    <n v="1"/>
    <n v="53"/>
    <n v="3"/>
    <n v="125.44"/>
    <s v=""/>
    <n v="1"/>
    <s v=""/>
    <n v="47"/>
    <n v="0.5"/>
    <n v="5.6603773584905599E-2"/>
    <n v="125.44"/>
    <x v="0"/>
    <n v="0"/>
  </r>
  <r>
    <x v="9919"/>
    <n v="35"/>
    <s v="Female"/>
    <s v="Canada"/>
    <d v="2024-11-07T00:52:19"/>
    <x v="2"/>
    <n v="3"/>
    <n v="1"/>
    <n v="42"/>
    <n v="4"/>
    <n v="125.34"/>
    <s v=""/>
    <n v="1"/>
    <s v=""/>
    <n v="14"/>
    <n v="0.33333333333333298"/>
    <n v="9.5238095238095205E-2"/>
    <n v="125.34"/>
    <x v="0"/>
    <n v="0"/>
  </r>
  <r>
    <x v="9920"/>
    <n v="30"/>
    <s v="Male"/>
    <s v="USA"/>
    <d v="2023-01-15T21:43:47"/>
    <x v="4"/>
    <n v="4"/>
    <n v="1"/>
    <n v="47"/>
    <n v="2"/>
    <n v="125.18"/>
    <s v=""/>
    <n v="1"/>
    <s v=""/>
    <n v="19"/>
    <n v="0.25"/>
    <n v="4.2553191489361701E-2"/>
    <n v="125.18"/>
    <x v="0"/>
    <n v="0"/>
  </r>
  <r>
    <x v="9921"/>
    <n v="43"/>
    <s v="Female"/>
    <s v="USA"/>
    <d v="2024-03-02T02:41:32"/>
    <x v="1"/>
    <n v="4"/>
    <n v="2"/>
    <n v="48"/>
    <n v="2"/>
    <n v="124.85"/>
    <s v=""/>
    <n v="1"/>
    <s v=""/>
    <n v="3"/>
    <n v="0.5"/>
    <n v="4.1666666666666602E-2"/>
    <n v="124.85"/>
    <x v="0"/>
    <n v="0"/>
  </r>
  <r>
    <x v="9922"/>
    <n v="23"/>
    <s v="Male"/>
    <s v="Japan"/>
    <d v="2024-11-02T08:26:34"/>
    <x v="0"/>
    <n v="2"/>
    <n v="1"/>
    <n v="46"/>
    <n v="2"/>
    <n v="124.35"/>
    <s v=""/>
    <n v="1"/>
    <s v=""/>
    <n v="4"/>
    <n v="0.5"/>
    <n v="4.3478260869565202E-2"/>
    <n v="124.35"/>
    <x v="0"/>
    <n v="0"/>
  </r>
  <r>
    <x v="9923"/>
    <n v="37"/>
    <s v="Female"/>
    <s v="USA"/>
    <d v="2024-07-16T23:57:58"/>
    <x v="1"/>
    <n v="1"/>
    <n v="1"/>
    <n v="45"/>
    <n v="3"/>
    <n v="124.22"/>
    <s v=""/>
    <n v="1"/>
    <s v=""/>
    <n v="40"/>
    <n v="1"/>
    <n v="6.6666666666666596E-2"/>
    <n v="124.22"/>
    <x v="0"/>
    <n v="0"/>
  </r>
  <r>
    <x v="9924"/>
    <n v="18"/>
    <s v="Female"/>
    <s v="Germany"/>
    <d v="2024-09-19T16:04:31"/>
    <x v="3"/>
    <n v="3"/>
    <n v="0"/>
    <n v="42"/>
    <n v="1"/>
    <n v="124.06"/>
    <s v=""/>
    <n v="1"/>
    <s v=""/>
    <n v="57"/>
    <n v="0"/>
    <n v="2.3809523809523801E-2"/>
    <n v="124.06"/>
    <x v="0"/>
    <n v="0"/>
  </r>
  <r>
    <x v="9925"/>
    <n v="37"/>
    <s v="Male"/>
    <s v="Canada"/>
    <d v="2023-04-21T23:15:43"/>
    <x v="2"/>
    <n v="5"/>
    <n v="2"/>
    <n v="57"/>
    <n v="5"/>
    <n v="123.72"/>
    <s v=""/>
    <n v="1"/>
    <s v=""/>
    <n v="92"/>
    <n v="0.4"/>
    <n v="8.7719298245614002E-2"/>
    <n v="123.72"/>
    <x v="0"/>
    <n v="1"/>
  </r>
  <r>
    <x v="9926"/>
    <n v="18"/>
    <s v="Female"/>
    <s v="Canada"/>
    <d v="2024-04-15T14:02:28"/>
    <x v="4"/>
    <n v="2"/>
    <n v="1"/>
    <n v="57"/>
    <n v="3"/>
    <n v="123.01"/>
    <s v=""/>
    <n v="1"/>
    <s v=""/>
    <n v="31"/>
    <n v="0.5"/>
    <n v="5.2631578947368397E-2"/>
    <n v="123.01"/>
    <x v="0"/>
    <n v="0"/>
  </r>
  <r>
    <x v="9927"/>
    <n v="44"/>
    <s v="Male"/>
    <s v="UK"/>
    <d v="2024-10-29T18:17:44"/>
    <x v="2"/>
    <n v="4"/>
    <n v="3"/>
    <n v="39"/>
    <n v="1"/>
    <n v="122.95"/>
    <s v=""/>
    <n v="1"/>
    <s v=""/>
    <n v="58"/>
    <n v="0.75"/>
    <n v="2.5641025641025599E-2"/>
    <n v="122.95"/>
    <x v="0"/>
    <n v="0"/>
  </r>
  <r>
    <x v="9928"/>
    <n v="29"/>
    <s v="Male"/>
    <s v="Canada"/>
    <d v="2024-09-15T02:33:58"/>
    <x v="3"/>
    <n v="1"/>
    <n v="1"/>
    <n v="39"/>
    <n v="0"/>
    <n v="122.94"/>
    <s v=""/>
    <n v="1"/>
    <s v=""/>
    <n v="16"/>
    <n v="1"/>
    <n v="0"/>
    <n v="122.94"/>
    <x v="0"/>
    <n v="0"/>
  </r>
  <r>
    <x v="9929"/>
    <n v="54"/>
    <s v="Female"/>
    <s v="USA"/>
    <d v="2024-03-02T05:36:45"/>
    <x v="2"/>
    <n v="3"/>
    <n v="1"/>
    <n v="51"/>
    <n v="0"/>
    <n v="122.92"/>
    <s v=""/>
    <n v="1"/>
    <s v=""/>
    <n v="84"/>
    <n v="0.33333333333333298"/>
    <n v="0"/>
    <n v="122.92"/>
    <x v="0"/>
    <n v="0"/>
  </r>
  <r>
    <x v="9930"/>
    <n v="44"/>
    <s v="Male"/>
    <s v="Canada"/>
    <d v="2024-03-04T07:15:24"/>
    <x v="3"/>
    <n v="0"/>
    <n v="0"/>
    <n v="59"/>
    <n v="4"/>
    <n v="122.74"/>
    <s v=""/>
    <n v="1"/>
    <s v=""/>
    <n v="26"/>
    <n v="0"/>
    <n v="6.7796610169491497E-2"/>
    <n v="122.74"/>
    <x v="0"/>
    <n v="0"/>
  </r>
  <r>
    <x v="9931"/>
    <n v="44"/>
    <s v="Male"/>
    <s v="Canada"/>
    <d v="2024-03-01T15:00:41"/>
    <x v="5"/>
    <n v="2"/>
    <n v="0"/>
    <n v="48"/>
    <n v="3"/>
    <n v="122.64"/>
    <s v=""/>
    <n v="1"/>
    <s v=""/>
    <n v="42"/>
    <n v="0"/>
    <n v="6.25E-2"/>
    <n v="122.64"/>
    <x v="0"/>
    <n v="0"/>
  </r>
  <r>
    <x v="9932"/>
    <n v="30"/>
    <s v="Female"/>
    <s v="USA"/>
    <d v="2023-04-29T05:00:59"/>
    <x v="3"/>
    <n v="2"/>
    <n v="1"/>
    <n v="41"/>
    <n v="2"/>
    <n v="122.62"/>
    <s v=""/>
    <n v="1"/>
    <s v=""/>
    <n v="0"/>
    <n v="0.5"/>
    <n v="4.8780487804878002E-2"/>
    <n v="122.62"/>
    <x v="0"/>
    <n v="0"/>
  </r>
  <r>
    <x v="9933"/>
    <n v="49"/>
    <s v="Male"/>
    <s v="UK"/>
    <d v="2024-05-13T22:27:28"/>
    <x v="1"/>
    <n v="7"/>
    <n v="4"/>
    <n v="47"/>
    <n v="2"/>
    <n v="122.55"/>
    <s v=""/>
    <n v="1"/>
    <s v=""/>
    <n v="5"/>
    <n v="0.57142857142857095"/>
    <n v="4.2553191489361701E-2"/>
    <n v="122.55"/>
    <x v="0"/>
    <n v="0"/>
  </r>
  <r>
    <x v="9934"/>
    <n v="18"/>
    <s v="Female"/>
    <s v="France"/>
    <d v="2023-09-22T11:08:56"/>
    <x v="2"/>
    <n v="5"/>
    <n v="2"/>
    <n v="57"/>
    <n v="0"/>
    <n v="122.21"/>
    <s v=""/>
    <n v="1"/>
    <s v=""/>
    <n v="25"/>
    <n v="0.4"/>
    <n v="0"/>
    <n v="122.21"/>
    <x v="0"/>
    <n v="0"/>
  </r>
  <r>
    <x v="9935"/>
    <n v="60"/>
    <s v="Male"/>
    <s v="Germany"/>
    <d v="2024-03-13T05:53:40"/>
    <x v="0"/>
    <n v="2"/>
    <n v="1"/>
    <n v="36"/>
    <n v="2"/>
    <n v="121.95"/>
    <s v=""/>
    <n v="1"/>
    <s v=""/>
    <n v="36"/>
    <n v="0.5"/>
    <n v="5.5555555555555497E-2"/>
    <n v="121.95"/>
    <x v="0"/>
    <n v="0"/>
  </r>
  <r>
    <x v="9936"/>
    <n v="38"/>
    <s v="Male"/>
    <s v="UK"/>
    <d v="2024-03-14T09:38:12"/>
    <x v="2"/>
    <n v="5"/>
    <n v="2"/>
    <n v="61"/>
    <n v="3"/>
    <n v="121.87"/>
    <s v=""/>
    <n v="1"/>
    <s v=""/>
    <n v="17"/>
    <n v="0.4"/>
    <n v="4.9180327868852403E-2"/>
    <n v="121.87"/>
    <x v="0"/>
    <n v="0"/>
  </r>
  <r>
    <x v="9937"/>
    <n v="35"/>
    <s v="Female"/>
    <s v="UK"/>
    <d v="2023-12-29T17:14:44"/>
    <x v="3"/>
    <n v="7"/>
    <n v="2"/>
    <n v="44"/>
    <n v="0"/>
    <n v="121.35"/>
    <s v=""/>
    <n v="1"/>
    <s v=""/>
    <n v="11"/>
    <n v="0.28571428571428498"/>
    <n v="0"/>
    <n v="121.35"/>
    <x v="0"/>
    <n v="0"/>
  </r>
  <r>
    <x v="9938"/>
    <n v="44"/>
    <s v="Male"/>
    <s v="USA"/>
    <d v="2024-06-11T09:47:41"/>
    <x v="1"/>
    <n v="3"/>
    <n v="2"/>
    <n v="62"/>
    <n v="6"/>
    <n v="121.33"/>
    <s v=""/>
    <n v="1"/>
    <s v=""/>
    <n v="11"/>
    <n v="0.66666666666666596"/>
    <n v="9.6774193548387094E-2"/>
    <n v="121.33"/>
    <x v="0"/>
    <n v="0"/>
  </r>
  <r>
    <x v="9939"/>
    <n v="61"/>
    <s v="Male"/>
    <s v="Canada"/>
    <d v="2023-06-22T15:49:31"/>
    <x v="2"/>
    <n v="1"/>
    <n v="0"/>
    <n v="46"/>
    <n v="3"/>
    <n v="121.14"/>
    <s v=""/>
    <n v="1"/>
    <s v=""/>
    <n v="14"/>
    <n v="0"/>
    <n v="6.5217391304347797E-2"/>
    <n v="121.14"/>
    <x v="0"/>
    <n v="0"/>
  </r>
  <r>
    <x v="9940"/>
    <n v="40"/>
    <s v="Female"/>
    <s v="Canada"/>
    <d v="2024-02-26T21:56:38"/>
    <x v="4"/>
    <n v="3"/>
    <n v="0"/>
    <n v="52"/>
    <n v="4"/>
    <n v="120.83"/>
    <s v=""/>
    <n v="1"/>
    <s v=""/>
    <n v="25"/>
    <n v="0"/>
    <n v="7.69230769230769E-2"/>
    <n v="120.83"/>
    <x v="0"/>
    <n v="0"/>
  </r>
  <r>
    <x v="9941"/>
    <n v="41"/>
    <s v="Female"/>
    <s v="Germany"/>
    <d v="2023-10-03T17:16:17"/>
    <x v="2"/>
    <n v="2"/>
    <n v="1"/>
    <n v="48"/>
    <n v="5"/>
    <n v="120.76"/>
    <s v=""/>
    <n v="1"/>
    <s v=""/>
    <n v="33"/>
    <n v="0.5"/>
    <n v="0.10416666666666601"/>
    <n v="120.76"/>
    <x v="0"/>
    <n v="0"/>
  </r>
  <r>
    <x v="9942"/>
    <n v="27"/>
    <s v="Male"/>
    <s v="Germany"/>
    <d v="2023-12-15T04:16:35"/>
    <x v="5"/>
    <n v="1"/>
    <n v="1"/>
    <n v="51"/>
    <n v="1"/>
    <n v="120.41"/>
    <s v=""/>
    <n v="1"/>
    <s v=""/>
    <n v="9"/>
    <n v="1"/>
    <n v="1.9607843137254902E-2"/>
    <n v="120.41"/>
    <x v="0"/>
    <n v="0"/>
  </r>
  <r>
    <x v="9943"/>
    <n v="39"/>
    <s v="Male"/>
    <s v="France"/>
    <d v="2023-11-29T20:19:32"/>
    <x v="2"/>
    <n v="5"/>
    <n v="2"/>
    <n v="44"/>
    <n v="2"/>
    <n v="120.33"/>
    <s v=""/>
    <n v="1"/>
    <s v=""/>
    <n v="20"/>
    <n v="0.4"/>
    <n v="4.54545454545454E-2"/>
    <n v="120.33"/>
    <x v="0"/>
    <n v="0"/>
  </r>
  <r>
    <x v="9944"/>
    <n v="49"/>
    <s v="Male"/>
    <s v="USA"/>
    <d v="2024-09-24T04:07:28"/>
    <x v="2"/>
    <n v="5"/>
    <n v="2"/>
    <n v="40"/>
    <n v="1"/>
    <n v="120.18"/>
    <s v=""/>
    <n v="1"/>
    <s v=""/>
    <n v="8"/>
    <n v="0.4"/>
    <n v="2.5000000000000001E-2"/>
    <n v="120.18"/>
    <x v="0"/>
    <n v="1"/>
  </r>
  <r>
    <x v="9945"/>
    <n v="37"/>
    <s v="Male"/>
    <s v="USA"/>
    <d v="2023-11-20T21:41:16"/>
    <x v="0"/>
    <n v="6"/>
    <n v="2"/>
    <n v="50"/>
    <n v="1"/>
    <n v="119.98"/>
    <s v=""/>
    <n v="1"/>
    <s v=""/>
    <n v="13"/>
    <n v="0.33333333333333298"/>
    <n v="0.02"/>
    <n v="119.98"/>
    <x v="0"/>
    <n v="0"/>
  </r>
  <r>
    <x v="9946"/>
    <n v="45"/>
    <s v="Male"/>
    <s v="UK"/>
    <d v="2024-03-18T01:14:39"/>
    <x v="1"/>
    <n v="3"/>
    <n v="0"/>
    <n v="45"/>
    <n v="2"/>
    <n v="119.9"/>
    <s v=""/>
    <n v="1"/>
    <s v=""/>
    <n v="30"/>
    <n v="0"/>
    <n v="4.4444444444444398E-2"/>
    <n v="119.9"/>
    <x v="0"/>
    <n v="0"/>
  </r>
  <r>
    <x v="9947"/>
    <n v="50"/>
    <s v="Male"/>
    <s v="Australia"/>
    <d v="2024-12-03T16:24:19"/>
    <x v="1"/>
    <n v="2"/>
    <n v="0"/>
    <n v="45"/>
    <n v="1"/>
    <n v="119.87"/>
    <s v=""/>
    <n v="1"/>
    <s v=""/>
    <n v="45"/>
    <n v="0"/>
    <n v="2.2222222222222199E-2"/>
    <n v="119.87"/>
    <x v="0"/>
    <n v="0"/>
  </r>
  <r>
    <x v="9948"/>
    <n v="40"/>
    <s v="Female"/>
    <s v="UK"/>
    <d v="2024-03-20T08:43:43"/>
    <x v="2"/>
    <n v="0"/>
    <n v="0"/>
    <n v="48"/>
    <n v="2"/>
    <n v="119.86"/>
    <s v=""/>
    <n v="1"/>
    <s v=""/>
    <n v="7"/>
    <n v="0"/>
    <n v="4.1666666666666602E-2"/>
    <n v="119.86"/>
    <x v="0"/>
    <n v="0"/>
  </r>
  <r>
    <x v="9949"/>
    <n v="59"/>
    <s v="Female"/>
    <s v="France"/>
    <d v="2023-03-28T18:08:01"/>
    <x v="2"/>
    <n v="3"/>
    <n v="0"/>
    <n v="53"/>
    <n v="7"/>
    <n v="119.81"/>
    <s v=""/>
    <n v="1"/>
    <s v=""/>
    <n v="25"/>
    <n v="0"/>
    <n v="0.13207547169811301"/>
    <n v="119.81"/>
    <x v="0"/>
    <n v="0"/>
  </r>
  <r>
    <x v="9950"/>
    <n v="50"/>
    <s v="Female"/>
    <s v="USA"/>
    <d v="2024-07-12T06:04:35"/>
    <x v="3"/>
    <n v="2"/>
    <n v="2"/>
    <n v="55"/>
    <n v="3"/>
    <n v="119.7"/>
    <s v=""/>
    <n v="1"/>
    <s v=""/>
    <n v="44"/>
    <n v="1"/>
    <n v="5.4545454545454501E-2"/>
    <n v="119.7"/>
    <x v="0"/>
    <n v="0"/>
  </r>
  <r>
    <x v="9951"/>
    <n v="43"/>
    <s v="Female"/>
    <s v="USA"/>
    <d v="2024-03-16T17:07:17"/>
    <x v="1"/>
    <n v="1"/>
    <n v="0"/>
    <n v="61"/>
    <n v="4"/>
    <n v="119.47"/>
    <s v=""/>
    <n v="1"/>
    <s v=""/>
    <n v="16"/>
    <n v="0"/>
    <n v="6.5573770491803199E-2"/>
    <n v="119.47"/>
    <x v="0"/>
    <n v="0"/>
  </r>
  <r>
    <x v="9952"/>
    <n v="57"/>
    <s v="Female"/>
    <s v="Australia"/>
    <d v="2023-09-29T09:36:10"/>
    <x v="1"/>
    <n v="2"/>
    <n v="1"/>
    <n v="57"/>
    <n v="1"/>
    <n v="119.44"/>
    <s v=""/>
    <n v="1"/>
    <s v=""/>
    <n v="25"/>
    <n v="0.5"/>
    <n v="1.7543859649122799E-2"/>
    <n v="119.44"/>
    <x v="0"/>
    <n v="0"/>
  </r>
  <r>
    <x v="9953"/>
    <n v="60"/>
    <s v="Other"/>
    <s v="Australia"/>
    <d v="2023-03-16T03:53:18"/>
    <x v="1"/>
    <n v="7"/>
    <n v="4"/>
    <n v="57"/>
    <n v="3"/>
    <n v="119.07"/>
    <s v=""/>
    <n v="1"/>
    <s v=""/>
    <n v="17"/>
    <n v="0.57142857142857095"/>
    <n v="5.2631578947368397E-2"/>
    <n v="119.07"/>
    <x v="0"/>
    <n v="0"/>
  </r>
  <r>
    <x v="9954"/>
    <n v="32"/>
    <s v="Male"/>
    <s v="France"/>
    <d v="2023-06-03T04:35:11"/>
    <x v="2"/>
    <n v="1"/>
    <n v="1"/>
    <n v="56"/>
    <n v="1"/>
    <n v="119.07"/>
    <s v=""/>
    <n v="1"/>
    <s v=""/>
    <n v="9"/>
    <n v="1"/>
    <n v="1.7857142857142801E-2"/>
    <n v="119.07"/>
    <x v="0"/>
    <n v="0"/>
  </r>
  <r>
    <x v="9955"/>
    <n v="21"/>
    <s v="Female"/>
    <s v="UK"/>
    <d v="2024-08-18T02:54:37"/>
    <x v="4"/>
    <n v="1"/>
    <n v="0"/>
    <n v="53"/>
    <n v="2"/>
    <n v="118.94"/>
    <s v=""/>
    <n v="1"/>
    <s v=""/>
    <n v="29"/>
    <n v="0"/>
    <n v="3.7735849056603703E-2"/>
    <n v="118.94"/>
    <x v="0"/>
    <n v="0"/>
  </r>
  <r>
    <x v="9956"/>
    <n v="36"/>
    <s v="Female"/>
    <s v="USA"/>
    <d v="2023-03-23T12:33:47"/>
    <x v="3"/>
    <n v="6"/>
    <n v="3"/>
    <n v="47"/>
    <n v="3"/>
    <n v="118.87"/>
    <s v=""/>
    <n v="1"/>
    <s v=""/>
    <n v="52"/>
    <n v="0.5"/>
    <n v="6.3829787234042507E-2"/>
    <n v="118.87"/>
    <x v="0"/>
    <n v="0"/>
  </r>
  <r>
    <x v="9957"/>
    <n v="51"/>
    <s v="Male"/>
    <s v="France"/>
    <d v="2024-03-26T03:26:25"/>
    <x v="3"/>
    <n v="1"/>
    <n v="0"/>
    <n v="53"/>
    <n v="2"/>
    <n v="118.83"/>
    <s v=""/>
    <n v="1"/>
    <s v=""/>
    <n v="16"/>
    <n v="0"/>
    <n v="3.7735849056603703E-2"/>
    <n v="118.83"/>
    <x v="0"/>
    <n v="0"/>
  </r>
  <r>
    <x v="9958"/>
    <n v="45"/>
    <s v="Male"/>
    <s v="Japan"/>
    <d v="2024-04-11T06:22:21"/>
    <x v="2"/>
    <n v="2"/>
    <n v="0"/>
    <n v="39"/>
    <n v="0"/>
    <n v="118.31"/>
    <s v=""/>
    <n v="1"/>
    <s v=""/>
    <n v="4"/>
    <n v="0"/>
    <n v="0"/>
    <n v="118.31"/>
    <x v="0"/>
    <n v="0"/>
  </r>
  <r>
    <x v="9959"/>
    <n v="52"/>
    <s v="Male"/>
    <s v="USA"/>
    <d v="2024-12-10T03:10:42"/>
    <x v="3"/>
    <n v="3"/>
    <n v="2"/>
    <n v="44"/>
    <n v="0"/>
    <n v="118.05"/>
    <s v=""/>
    <n v="1"/>
    <s v=""/>
    <n v="4"/>
    <n v="0.66666666666666596"/>
    <n v="0"/>
    <n v="118.05"/>
    <x v="0"/>
    <n v="0"/>
  </r>
  <r>
    <x v="9960"/>
    <n v="38"/>
    <s v="Female"/>
    <s v="USA"/>
    <d v="2023-06-20T06:52:50"/>
    <x v="0"/>
    <n v="3"/>
    <n v="2"/>
    <n v="52"/>
    <n v="3"/>
    <n v="117.89"/>
    <s v=""/>
    <n v="1"/>
    <s v=""/>
    <n v="20"/>
    <n v="0.66666666666666596"/>
    <n v="5.7692307692307598E-2"/>
    <n v="117.89"/>
    <x v="0"/>
    <n v="0"/>
  </r>
  <r>
    <x v="9961"/>
    <n v="29"/>
    <s v="Male"/>
    <s v="USA"/>
    <d v="2024-12-26T10:29:27"/>
    <x v="3"/>
    <n v="3"/>
    <n v="0"/>
    <n v="48"/>
    <n v="1"/>
    <n v="117.54"/>
    <s v=""/>
    <n v="1"/>
    <s v=""/>
    <n v="67"/>
    <n v="0"/>
    <n v="2.0833333333333301E-2"/>
    <n v="117.54"/>
    <x v="0"/>
    <n v="0"/>
  </r>
  <r>
    <x v="9962"/>
    <n v="23"/>
    <s v="Other"/>
    <s v="USA"/>
    <d v="2024-12-30T15:14:21"/>
    <x v="2"/>
    <n v="0"/>
    <n v="0"/>
    <n v="51"/>
    <n v="3"/>
    <n v="117.54"/>
    <s v=""/>
    <n v="1"/>
    <s v=""/>
    <n v="127"/>
    <n v="0"/>
    <n v="5.8823529411764698E-2"/>
    <n v="117.54"/>
    <x v="0"/>
    <n v="0"/>
  </r>
  <r>
    <x v="9963"/>
    <n v="47"/>
    <s v="Male"/>
    <s v="USA"/>
    <d v="2024-04-03T23:09:29"/>
    <x v="4"/>
    <n v="4"/>
    <n v="0"/>
    <n v="46"/>
    <n v="1"/>
    <n v="117.39"/>
    <s v=""/>
    <n v="1"/>
    <s v=""/>
    <n v="14"/>
    <n v="0"/>
    <n v="2.1739130434782601E-2"/>
    <n v="117.39"/>
    <x v="0"/>
    <n v="1"/>
  </r>
  <r>
    <x v="9964"/>
    <n v="41"/>
    <s v="Female"/>
    <s v="Japan"/>
    <d v="2023-06-20T02:30:01"/>
    <x v="1"/>
    <n v="7"/>
    <n v="3"/>
    <n v="42"/>
    <n v="1"/>
    <n v="117.3"/>
    <s v=""/>
    <n v="1"/>
    <s v=""/>
    <n v="42"/>
    <n v="0.42857142857142799"/>
    <n v="2.3809523809523801E-2"/>
    <n v="117.3"/>
    <x v="0"/>
    <n v="1"/>
  </r>
  <r>
    <x v="9965"/>
    <n v="38"/>
    <s v="Male"/>
    <s v="USA"/>
    <d v="2024-07-04T00:57:36"/>
    <x v="1"/>
    <n v="1"/>
    <n v="1"/>
    <n v="45"/>
    <n v="3"/>
    <n v="117.22"/>
    <s v=""/>
    <n v="1"/>
    <s v=""/>
    <n v="4"/>
    <n v="1"/>
    <n v="6.6666666666666596E-2"/>
    <n v="117.22"/>
    <x v="0"/>
    <n v="0"/>
  </r>
  <r>
    <x v="9966"/>
    <n v="40"/>
    <s v="Other"/>
    <s v="USA"/>
    <d v="2023-08-29T03:06:01"/>
    <x v="3"/>
    <n v="5"/>
    <n v="0"/>
    <n v="56"/>
    <n v="4"/>
    <n v="117"/>
    <s v=""/>
    <n v="1"/>
    <s v=""/>
    <n v="31"/>
    <n v="0"/>
    <n v="7.1428571428571397E-2"/>
    <n v="117"/>
    <x v="0"/>
    <n v="0"/>
  </r>
  <r>
    <x v="9967"/>
    <n v="42"/>
    <s v="Female"/>
    <s v="Germany"/>
    <d v="2024-09-15T09:52:01"/>
    <x v="4"/>
    <n v="5"/>
    <n v="1"/>
    <n v="52"/>
    <n v="1"/>
    <n v="116.76"/>
    <s v=""/>
    <n v="1"/>
    <s v=""/>
    <n v="11"/>
    <n v="0.2"/>
    <n v="1.9230769230769201E-2"/>
    <n v="116.76"/>
    <x v="0"/>
    <n v="0"/>
  </r>
  <r>
    <x v="9968"/>
    <n v="33"/>
    <s v="Female"/>
    <s v="USA"/>
    <d v="2023-03-16T15:34:09"/>
    <x v="5"/>
    <n v="2"/>
    <n v="0"/>
    <n v="54"/>
    <n v="2"/>
    <n v="116.55"/>
    <s v=""/>
    <n v="1"/>
    <s v=""/>
    <n v="81"/>
    <n v="0"/>
    <n v="3.7037037037037E-2"/>
    <n v="116.55"/>
    <x v="0"/>
    <n v="0"/>
  </r>
  <r>
    <x v="9969"/>
    <n v="32"/>
    <s v="Male"/>
    <s v="France"/>
    <d v="2023-08-29T17:42:05"/>
    <x v="2"/>
    <n v="2"/>
    <n v="1"/>
    <n v="42"/>
    <n v="2"/>
    <n v="116.39"/>
    <s v=""/>
    <n v="1"/>
    <s v=""/>
    <n v="28"/>
    <n v="0.5"/>
    <n v="4.7619047619047603E-2"/>
    <n v="116.39"/>
    <x v="0"/>
    <n v="0"/>
  </r>
  <r>
    <x v="9970"/>
    <n v="44"/>
    <s v="Female"/>
    <s v="Canada"/>
    <d v="2024-03-29T00:03:58"/>
    <x v="3"/>
    <n v="6"/>
    <n v="2"/>
    <n v="48"/>
    <n v="1"/>
    <n v="115.82"/>
    <s v=""/>
    <n v="1"/>
    <s v=""/>
    <n v="72"/>
    <n v="0.33333333333333298"/>
    <n v="2.0833333333333301E-2"/>
    <n v="115.82"/>
    <x v="0"/>
    <n v="0"/>
  </r>
  <r>
    <x v="9971"/>
    <n v="50"/>
    <s v="Female"/>
    <s v="USA"/>
    <d v="2023-07-14T20:46:11"/>
    <x v="2"/>
    <n v="5"/>
    <n v="2"/>
    <n v="45"/>
    <n v="3"/>
    <n v="115.8"/>
    <s v=""/>
    <n v="1"/>
    <s v=""/>
    <n v="2"/>
    <n v="0.4"/>
    <n v="6.6666666666666596E-2"/>
    <n v="115.8"/>
    <x v="0"/>
    <n v="0"/>
  </r>
  <r>
    <x v="9972"/>
    <n v="18"/>
    <s v="Female"/>
    <s v="Canada"/>
    <d v="2024-10-05T20:28:04"/>
    <x v="2"/>
    <n v="6"/>
    <n v="2"/>
    <n v="48"/>
    <n v="3"/>
    <n v="115.35"/>
    <s v=""/>
    <n v="1"/>
    <s v=""/>
    <n v="32"/>
    <n v="0.33333333333333298"/>
    <n v="6.25E-2"/>
    <n v="115.35"/>
    <x v="0"/>
    <n v="0"/>
  </r>
  <r>
    <x v="9973"/>
    <n v="55"/>
    <s v="Female"/>
    <s v="USA"/>
    <d v="2023-04-27T04:49:57"/>
    <x v="4"/>
    <n v="2"/>
    <n v="2"/>
    <n v="49"/>
    <n v="5"/>
    <n v="115"/>
    <s v=""/>
    <n v="1"/>
    <s v=""/>
    <n v="51"/>
    <n v="1"/>
    <n v="0.10204081632653"/>
    <n v="115"/>
    <x v="0"/>
    <n v="0"/>
  </r>
  <r>
    <x v="9974"/>
    <n v="41"/>
    <s v="Female"/>
    <s v="Canada"/>
    <d v="2023-12-17T04:27:37"/>
    <x v="0"/>
    <n v="3"/>
    <n v="2"/>
    <n v="48"/>
    <n v="3"/>
    <n v="114.73"/>
    <s v=""/>
    <n v="1"/>
    <s v=""/>
    <n v="79"/>
    <n v="0.66666666666666596"/>
    <n v="6.25E-2"/>
    <n v="114.73"/>
    <x v="0"/>
    <n v="0"/>
  </r>
  <r>
    <x v="9975"/>
    <n v="50"/>
    <s v="Female"/>
    <s v="USA"/>
    <d v="2024-07-04T08:15:38"/>
    <x v="1"/>
    <n v="1"/>
    <n v="0"/>
    <n v="38"/>
    <n v="1"/>
    <n v="114.69"/>
    <s v=""/>
    <n v="1"/>
    <s v=""/>
    <n v="25"/>
    <n v="0"/>
    <n v="2.6315789473684199E-2"/>
    <n v="114.69"/>
    <x v="0"/>
    <n v="0"/>
  </r>
  <r>
    <x v="9976"/>
    <n v="41"/>
    <s v="Male"/>
    <s v="UK"/>
    <d v="2024-08-22T17:52:46"/>
    <x v="4"/>
    <n v="5"/>
    <n v="1"/>
    <n v="43"/>
    <n v="0"/>
    <n v="114.48"/>
    <s v=""/>
    <n v="1"/>
    <s v=""/>
    <n v="26"/>
    <n v="0.2"/>
    <n v="0"/>
    <n v="114.48"/>
    <x v="0"/>
    <n v="0"/>
  </r>
  <r>
    <x v="9977"/>
    <n v="66"/>
    <s v="Female"/>
    <s v="Japan"/>
    <d v="2024-01-04T13:25:02"/>
    <x v="0"/>
    <n v="1"/>
    <n v="0"/>
    <n v="59"/>
    <n v="1"/>
    <n v="114.13"/>
    <s v=""/>
    <n v="1"/>
    <s v=""/>
    <n v="12"/>
    <n v="0"/>
    <n v="1.6949152542372801E-2"/>
    <n v="114.13"/>
    <x v="0"/>
    <n v="0"/>
  </r>
  <r>
    <x v="9978"/>
    <n v="18"/>
    <s v="Male"/>
    <s v="Germany"/>
    <d v="2024-11-18T15:45:19"/>
    <x v="4"/>
    <n v="3"/>
    <n v="0"/>
    <n v="45"/>
    <n v="1"/>
    <n v="114.03"/>
    <s v=""/>
    <n v="1"/>
    <s v=""/>
    <n v="1"/>
    <n v="0"/>
    <n v="2.2222222222222199E-2"/>
    <n v="114.03"/>
    <x v="0"/>
    <n v="1"/>
  </r>
  <r>
    <x v="9979"/>
    <n v="18"/>
    <s v="Female"/>
    <s v="UK"/>
    <d v="2023-07-07T23:46:34"/>
    <x v="1"/>
    <n v="2"/>
    <n v="1"/>
    <n v="54"/>
    <n v="1"/>
    <n v="113.77"/>
    <s v=""/>
    <n v="1"/>
    <s v=""/>
    <n v="99"/>
    <n v="0.5"/>
    <n v="1.85185185185185E-2"/>
    <n v="113.77"/>
    <x v="0"/>
    <n v="0"/>
  </r>
  <r>
    <x v="9980"/>
    <n v="36"/>
    <s v="Female"/>
    <s v="Canada"/>
    <d v="2023-11-06T02:52:42"/>
    <x v="3"/>
    <n v="2"/>
    <n v="0"/>
    <n v="37"/>
    <n v="2"/>
    <n v="113.63"/>
    <s v=""/>
    <n v="1"/>
    <s v=""/>
    <n v="0"/>
    <n v="0"/>
    <n v="5.4054054054054002E-2"/>
    <n v="113.63"/>
    <x v="0"/>
    <n v="0"/>
  </r>
  <r>
    <x v="9981"/>
    <n v="18"/>
    <s v="Female"/>
    <s v="Germany"/>
    <d v="2024-01-30T15:48:34"/>
    <x v="1"/>
    <n v="3"/>
    <n v="0"/>
    <n v="61"/>
    <n v="7"/>
    <n v="113.36"/>
    <s v=""/>
    <n v="1"/>
    <s v=""/>
    <n v="29"/>
    <n v="0"/>
    <n v="0.114754098360655"/>
    <n v="113.36"/>
    <x v="0"/>
    <n v="0"/>
  </r>
  <r>
    <x v="9982"/>
    <n v="40"/>
    <s v="Female"/>
    <s v="Germany"/>
    <d v="2024-05-11T07:40:22"/>
    <x v="2"/>
    <n v="3"/>
    <n v="0"/>
    <n v="51"/>
    <n v="0"/>
    <n v="113.14"/>
    <s v=""/>
    <n v="1"/>
    <s v=""/>
    <n v="17"/>
    <n v="0"/>
    <n v="0"/>
    <n v="113.14"/>
    <x v="0"/>
    <n v="0"/>
  </r>
  <r>
    <x v="9983"/>
    <n v="42"/>
    <s v="Male"/>
    <s v="USA"/>
    <d v="2024-06-17T17:38:51"/>
    <x v="2"/>
    <n v="1"/>
    <n v="0"/>
    <n v="51"/>
    <n v="5"/>
    <n v="113.09"/>
    <s v=""/>
    <n v="1"/>
    <s v=""/>
    <n v="5"/>
    <n v="0"/>
    <n v="9.8039215686274495E-2"/>
    <n v="113.09"/>
    <x v="0"/>
    <n v="1"/>
  </r>
  <r>
    <x v="9984"/>
    <n v="57"/>
    <s v="Female"/>
    <s v="UK"/>
    <d v="2024-04-30T16:09:05"/>
    <x v="4"/>
    <n v="1"/>
    <n v="0"/>
    <n v="50"/>
    <n v="3"/>
    <n v="112.82"/>
    <s v=""/>
    <n v="1"/>
    <s v=""/>
    <n v="61"/>
    <n v="0"/>
    <n v="0.06"/>
    <n v="112.82"/>
    <x v="0"/>
    <n v="0"/>
  </r>
  <r>
    <x v="9985"/>
    <n v="43"/>
    <s v="Female"/>
    <s v="USA"/>
    <d v="2024-07-18T18:18:34"/>
    <x v="5"/>
    <n v="2"/>
    <n v="0"/>
    <n v="54"/>
    <n v="1"/>
    <n v="112.65"/>
    <s v=""/>
    <n v="1"/>
    <s v=""/>
    <n v="0"/>
    <n v="0"/>
    <n v="1.85185185185185E-2"/>
    <n v="112.65"/>
    <x v="0"/>
    <n v="0"/>
  </r>
  <r>
    <x v="9986"/>
    <n v="18"/>
    <s v="Male"/>
    <s v="UK"/>
    <d v="2023-07-05T06:04:14"/>
    <x v="3"/>
    <n v="2"/>
    <n v="1"/>
    <n v="56"/>
    <n v="3"/>
    <n v="112.55"/>
    <s v=""/>
    <n v="1"/>
    <s v=""/>
    <n v="15"/>
    <n v="0.5"/>
    <n v="5.3571428571428499E-2"/>
    <n v="112.55"/>
    <x v="0"/>
    <n v="0"/>
  </r>
  <r>
    <x v="9987"/>
    <n v="47"/>
    <s v="Female"/>
    <s v="Canada"/>
    <d v="2023-11-04T21:40:33"/>
    <x v="1"/>
    <n v="2"/>
    <n v="0"/>
    <n v="44"/>
    <n v="1"/>
    <n v="112.4"/>
    <s v=""/>
    <n v="1"/>
    <s v=""/>
    <n v="78"/>
    <n v="0"/>
    <n v="2.27272727272727E-2"/>
    <n v="112.4"/>
    <x v="0"/>
    <n v="1"/>
  </r>
  <r>
    <x v="9988"/>
    <n v="37"/>
    <s v="Female"/>
    <s v="USA"/>
    <d v="2024-08-08T09:17:27"/>
    <x v="3"/>
    <n v="5"/>
    <n v="2"/>
    <n v="61"/>
    <n v="4"/>
    <n v="112.38"/>
    <s v=""/>
    <n v="1"/>
    <s v=""/>
    <n v="9"/>
    <n v="0.4"/>
    <n v="6.5573770491803199E-2"/>
    <n v="112.38"/>
    <x v="0"/>
    <n v="0"/>
  </r>
  <r>
    <x v="9989"/>
    <n v="38"/>
    <s v="Female"/>
    <s v="Japan"/>
    <d v="2023-03-10T12:05:49"/>
    <x v="1"/>
    <n v="3"/>
    <n v="1"/>
    <n v="52"/>
    <n v="4"/>
    <n v="111.66"/>
    <s v=""/>
    <n v="1"/>
    <s v=""/>
    <n v="28"/>
    <n v="0.33333333333333298"/>
    <n v="7.69230769230769E-2"/>
    <n v="111.66"/>
    <x v="0"/>
    <n v="1"/>
  </r>
  <r>
    <x v="9990"/>
    <n v="39"/>
    <s v="Female"/>
    <s v="Canada"/>
    <d v="2023-01-16T03:34:13"/>
    <x v="0"/>
    <n v="0"/>
    <n v="0"/>
    <n v="52"/>
    <n v="5"/>
    <n v="111.29"/>
    <s v=""/>
    <n v="1"/>
    <s v=""/>
    <n v="8"/>
    <n v="0"/>
    <n v="9.6153846153846104E-2"/>
    <n v="111.29"/>
    <x v="0"/>
    <n v="0"/>
  </r>
  <r>
    <x v="9991"/>
    <n v="36"/>
    <s v="Female"/>
    <s v="USA"/>
    <d v="2024-05-06T06:28:57"/>
    <x v="4"/>
    <n v="7"/>
    <n v="2"/>
    <n v="44"/>
    <n v="2"/>
    <n v="111.12"/>
    <s v=""/>
    <n v="1"/>
    <s v=""/>
    <n v="28"/>
    <n v="0.28571428571428498"/>
    <n v="4.54545454545454E-2"/>
    <n v="111.12"/>
    <x v="0"/>
    <n v="0"/>
  </r>
  <r>
    <x v="9992"/>
    <n v="31"/>
    <s v="Male"/>
    <s v="Germany"/>
    <d v="2024-01-13T01:50:03"/>
    <x v="3"/>
    <n v="0"/>
    <n v="0"/>
    <n v="48"/>
    <n v="0"/>
    <n v="111.11"/>
    <s v=""/>
    <n v="1"/>
    <s v=""/>
    <n v="7"/>
    <n v="0"/>
    <n v="0"/>
    <n v="111.11"/>
    <x v="0"/>
    <n v="0"/>
  </r>
  <r>
    <x v="9993"/>
    <n v="18"/>
    <s v="Male"/>
    <s v="UK"/>
    <d v="2024-02-20T06:47:26"/>
    <x v="2"/>
    <n v="3"/>
    <n v="1"/>
    <n v="41"/>
    <n v="2"/>
    <n v="111"/>
    <s v=""/>
    <n v="1"/>
    <s v=""/>
    <n v="12"/>
    <n v="0.33333333333333298"/>
    <n v="4.8780487804878002E-2"/>
    <n v="111"/>
    <x v="0"/>
    <n v="0"/>
  </r>
  <r>
    <x v="9994"/>
    <n v="18"/>
    <s v="Male"/>
    <s v="USA"/>
    <d v="2023-07-03T23:24:29"/>
    <x v="2"/>
    <n v="4"/>
    <n v="1"/>
    <n v="49"/>
    <n v="1"/>
    <n v="110.95"/>
    <s v=""/>
    <n v="1"/>
    <s v=""/>
    <n v="21"/>
    <n v="0.25"/>
    <n v="2.04081632653061E-2"/>
    <n v="110.95"/>
    <x v="0"/>
    <n v="0"/>
  </r>
  <r>
    <x v="9995"/>
    <n v="28"/>
    <s v="Male"/>
    <s v="USA"/>
    <d v="2024-02-22T20:06:56"/>
    <x v="2"/>
    <n v="3"/>
    <n v="1"/>
    <n v="53"/>
    <n v="8"/>
    <n v="110.93"/>
    <s v=""/>
    <n v="1"/>
    <s v=""/>
    <n v="8"/>
    <n v="0.33333333333333298"/>
    <n v="0.15094339622641501"/>
    <n v="110.93"/>
    <x v="0"/>
    <n v="0"/>
  </r>
  <r>
    <x v="9996"/>
    <n v="39"/>
    <s v="Male"/>
    <s v="USA"/>
    <d v="2023-04-13T05:00:16"/>
    <x v="5"/>
    <n v="1"/>
    <n v="1"/>
    <n v="48"/>
    <n v="5"/>
    <n v="110.89"/>
    <s v=""/>
    <n v="1"/>
    <s v=""/>
    <n v="1"/>
    <n v="1"/>
    <n v="0.10416666666666601"/>
    <n v="110.89"/>
    <x v="0"/>
    <n v="0"/>
  </r>
  <r>
    <x v="9997"/>
    <n v="43"/>
    <s v="Male"/>
    <s v="USA"/>
    <d v="2024-09-07T19:21:06"/>
    <x v="4"/>
    <n v="3"/>
    <n v="2"/>
    <n v="60"/>
    <n v="3"/>
    <n v="110.67"/>
    <s v=""/>
    <n v="1"/>
    <s v=""/>
    <n v="37"/>
    <n v="0.66666666666666596"/>
    <n v="0.05"/>
    <n v="110.67"/>
    <x v="0"/>
    <n v="0"/>
  </r>
  <r>
    <x v="9998"/>
    <n v="29"/>
    <s v="Male"/>
    <s v="USA"/>
    <d v="2023-03-04T21:45:57"/>
    <x v="2"/>
    <n v="5"/>
    <n v="2"/>
    <n v="53"/>
    <n v="4"/>
    <n v="110.52"/>
    <s v=""/>
    <n v="1"/>
    <s v=""/>
    <n v="2"/>
    <n v="0.4"/>
    <n v="7.5471698113207503E-2"/>
    <n v="110.52"/>
    <x v="0"/>
    <n v="0"/>
  </r>
  <r>
    <x v="9999"/>
    <n v="21"/>
    <s v="Female"/>
    <s v="USA"/>
    <d v="2023-08-12T09:34:00"/>
    <x v="2"/>
    <n v="2"/>
    <n v="1"/>
    <n v="45"/>
    <n v="5"/>
    <n v="110.5"/>
    <s v=""/>
    <n v="1"/>
    <s v=""/>
    <n v="29"/>
    <n v="0.5"/>
    <n v="0.11111111111111099"/>
    <n v="110.5"/>
    <x v="0"/>
    <n v="0"/>
  </r>
  <r>
    <x v="10000"/>
    <n v="35"/>
    <s v="Male"/>
    <s v="UK"/>
    <d v="2024-03-25T15:45:34"/>
    <x v="0"/>
    <n v="4"/>
    <n v="3"/>
    <n v="60"/>
    <n v="2"/>
    <n v="110.48"/>
    <s v=""/>
    <n v="1"/>
    <s v=""/>
    <n v="20"/>
    <n v="0.75"/>
    <n v="3.3333333333333298E-2"/>
    <n v="110.48"/>
    <x v="0"/>
    <n v="0"/>
  </r>
  <r>
    <x v="10001"/>
    <n v="49"/>
    <s v="Male"/>
    <s v="Canada"/>
    <d v="2023-12-21T06:17:19"/>
    <x v="5"/>
    <n v="3"/>
    <n v="2"/>
    <n v="46"/>
    <n v="2"/>
    <n v="110.26"/>
    <s v=""/>
    <n v="1"/>
    <s v=""/>
    <n v="22"/>
    <n v="0.66666666666666596"/>
    <n v="4.3478260869565202E-2"/>
    <n v="110.26"/>
    <x v="0"/>
    <n v="0"/>
  </r>
  <r>
    <x v="10002"/>
    <n v="18"/>
    <s v="Male"/>
    <s v="Germany"/>
    <d v="2023-06-05T12:04:16"/>
    <x v="2"/>
    <n v="2"/>
    <n v="1"/>
    <n v="56"/>
    <n v="1"/>
    <n v="110.17"/>
    <s v=""/>
    <n v="1"/>
    <s v=""/>
    <n v="12"/>
    <n v="0.5"/>
    <n v="1.7857142857142801E-2"/>
    <n v="110.17"/>
    <x v="0"/>
    <n v="0"/>
  </r>
  <r>
    <x v="10003"/>
    <n v="25"/>
    <s v="Female"/>
    <s v="Canada"/>
    <d v="2023-10-20T19:33:56"/>
    <x v="2"/>
    <n v="1"/>
    <n v="1"/>
    <n v="39"/>
    <n v="2"/>
    <n v="109.71"/>
    <s v=""/>
    <n v="1"/>
    <s v=""/>
    <n v="64"/>
    <n v="1"/>
    <n v="5.1282051282051197E-2"/>
    <n v="109.71"/>
    <x v="0"/>
    <n v="0"/>
  </r>
  <r>
    <x v="10004"/>
    <n v="31"/>
    <s v="Female"/>
    <s v="USA"/>
    <d v="2024-06-14T12:15:40"/>
    <x v="3"/>
    <n v="1"/>
    <n v="1"/>
    <n v="62"/>
    <n v="6"/>
    <n v="109.02"/>
    <s v=""/>
    <n v="1"/>
    <s v=""/>
    <n v="5"/>
    <n v="1"/>
    <n v="9.6774193548387094E-2"/>
    <n v="109.02"/>
    <x v="0"/>
    <n v="0"/>
  </r>
  <r>
    <x v="10005"/>
    <n v="37"/>
    <s v="Female"/>
    <s v="USA"/>
    <d v="2024-08-01T19:35:51"/>
    <x v="3"/>
    <n v="6"/>
    <n v="1"/>
    <n v="42"/>
    <n v="0"/>
    <n v="108.91"/>
    <s v=""/>
    <n v="1"/>
    <s v=""/>
    <n v="23"/>
    <n v="0.16666666666666599"/>
    <n v="0"/>
    <n v="108.91"/>
    <x v="0"/>
    <n v="0"/>
  </r>
  <r>
    <x v="10006"/>
    <n v="31"/>
    <s v="Female"/>
    <s v="UK"/>
    <d v="2024-08-14T08:22:58"/>
    <x v="2"/>
    <n v="0"/>
    <n v="0"/>
    <n v="41"/>
    <n v="2"/>
    <n v="108.82"/>
    <s v=""/>
    <n v="1"/>
    <s v=""/>
    <n v="15"/>
    <n v="0"/>
    <n v="4.8780487804878002E-2"/>
    <n v="108.82"/>
    <x v="0"/>
    <n v="0"/>
  </r>
  <r>
    <x v="10007"/>
    <n v="32"/>
    <s v="Male"/>
    <s v="Australia"/>
    <d v="2024-07-01T21:51:21"/>
    <x v="2"/>
    <n v="1"/>
    <n v="1"/>
    <n v="50"/>
    <n v="3"/>
    <n v="108.8"/>
    <s v=""/>
    <n v="1"/>
    <s v=""/>
    <n v="52"/>
    <n v="1"/>
    <n v="0.06"/>
    <n v="108.8"/>
    <x v="0"/>
    <n v="0"/>
  </r>
  <r>
    <x v="10008"/>
    <n v="31"/>
    <s v="Female"/>
    <s v="Australia"/>
    <d v="2024-10-26T12:54:33"/>
    <x v="2"/>
    <n v="3"/>
    <n v="2"/>
    <n v="43"/>
    <n v="1"/>
    <n v="108.47"/>
    <s v=""/>
    <n v="1"/>
    <s v=""/>
    <n v="19"/>
    <n v="0.66666666666666596"/>
    <n v="2.3255813953488299E-2"/>
    <n v="108.47"/>
    <x v="0"/>
    <n v="0"/>
  </r>
  <r>
    <x v="10009"/>
    <n v="31"/>
    <s v="Female"/>
    <s v="Canada"/>
    <d v="2024-10-08T20:00:49"/>
    <x v="3"/>
    <n v="3"/>
    <n v="2"/>
    <n v="59"/>
    <n v="4"/>
    <n v="108.39"/>
    <s v=""/>
    <n v="1"/>
    <s v=""/>
    <n v="51"/>
    <n v="0.66666666666666596"/>
    <n v="6.7796610169491497E-2"/>
    <n v="108.39"/>
    <x v="0"/>
    <n v="0"/>
  </r>
  <r>
    <x v="10010"/>
    <n v="44"/>
    <s v="Female"/>
    <s v="USA"/>
    <d v="2023-10-06T19:44:16"/>
    <x v="1"/>
    <n v="2"/>
    <n v="0"/>
    <n v="48"/>
    <n v="1"/>
    <n v="107.81"/>
    <s v=""/>
    <n v="1"/>
    <s v=""/>
    <n v="69"/>
    <n v="0"/>
    <n v="2.0833333333333301E-2"/>
    <n v="107.81"/>
    <x v="0"/>
    <n v="0"/>
  </r>
  <r>
    <x v="10011"/>
    <n v="34"/>
    <s v="Male"/>
    <s v="Australia"/>
    <d v="2024-09-06T22:54:36"/>
    <x v="3"/>
    <n v="5"/>
    <n v="1"/>
    <n v="41"/>
    <n v="3"/>
    <n v="107.61"/>
    <s v=""/>
    <n v="1"/>
    <s v=""/>
    <n v="6"/>
    <n v="0.2"/>
    <n v="7.3170731707316999E-2"/>
    <n v="107.61"/>
    <x v="0"/>
    <n v="0"/>
  </r>
  <r>
    <x v="10012"/>
    <n v="25"/>
    <s v="Female"/>
    <s v="France"/>
    <d v="2024-09-28T17:38:00"/>
    <x v="2"/>
    <n v="2"/>
    <n v="1"/>
    <n v="50"/>
    <n v="3"/>
    <n v="107.3"/>
    <s v=""/>
    <n v="1"/>
    <s v=""/>
    <n v="5"/>
    <n v="0.5"/>
    <n v="0.06"/>
    <n v="107.3"/>
    <x v="0"/>
    <n v="0"/>
  </r>
  <r>
    <x v="10013"/>
    <n v="36"/>
    <s v="Male"/>
    <s v="Canada"/>
    <d v="2024-01-03T16:58:31"/>
    <x v="3"/>
    <n v="3"/>
    <n v="1"/>
    <n v="57"/>
    <n v="4"/>
    <n v="107.15"/>
    <s v=""/>
    <n v="1"/>
    <s v=""/>
    <n v="12"/>
    <n v="0.33333333333333298"/>
    <n v="7.0175438596491196E-2"/>
    <n v="107.15"/>
    <x v="0"/>
    <n v="0"/>
  </r>
  <r>
    <x v="10014"/>
    <n v="21"/>
    <s v="Male"/>
    <s v="France"/>
    <d v="2024-09-21T00:11:53"/>
    <x v="0"/>
    <n v="5"/>
    <n v="0"/>
    <n v="47"/>
    <n v="2"/>
    <n v="107"/>
    <s v=""/>
    <n v="1"/>
    <s v=""/>
    <n v="12"/>
    <n v="0"/>
    <n v="4.2553191489361701E-2"/>
    <n v="107"/>
    <x v="0"/>
    <n v="0"/>
  </r>
  <r>
    <x v="10015"/>
    <n v="20"/>
    <s v="Female"/>
    <s v="USA"/>
    <d v="2023-01-28T22:11:45"/>
    <x v="4"/>
    <n v="2"/>
    <n v="0"/>
    <n v="61"/>
    <n v="1"/>
    <n v="106.93"/>
    <s v=""/>
    <n v="1"/>
    <s v=""/>
    <n v="4"/>
    <n v="0"/>
    <n v="1.63934426229508E-2"/>
    <n v="106.93"/>
    <x v="0"/>
    <n v="0"/>
  </r>
  <r>
    <x v="10016"/>
    <n v="44"/>
    <s v="Male"/>
    <s v="USA"/>
    <d v="2023-05-10T00:55:05"/>
    <x v="1"/>
    <n v="5"/>
    <n v="1"/>
    <n v="38"/>
    <n v="1"/>
    <n v="106.9"/>
    <s v=""/>
    <n v="1"/>
    <s v=""/>
    <n v="17"/>
    <n v="0.2"/>
    <n v="2.6315789473684199E-2"/>
    <n v="106.9"/>
    <x v="0"/>
    <n v="0"/>
  </r>
  <r>
    <x v="10017"/>
    <n v="40"/>
    <s v="Male"/>
    <s v="USA"/>
    <d v="2023-03-07T03:47:25"/>
    <x v="4"/>
    <n v="3"/>
    <n v="1"/>
    <n v="41"/>
    <n v="5"/>
    <n v="106.74"/>
    <s v=""/>
    <n v="1"/>
    <s v=""/>
    <n v="58"/>
    <n v="0.33333333333333298"/>
    <n v="0.12195121951219499"/>
    <n v="106.74"/>
    <x v="0"/>
    <n v="0"/>
  </r>
  <r>
    <x v="10018"/>
    <n v="18"/>
    <s v="Male"/>
    <s v="UK"/>
    <d v="2024-07-28T00:14:53"/>
    <x v="5"/>
    <n v="6"/>
    <n v="1"/>
    <n v="48"/>
    <n v="4"/>
    <n v="106.53"/>
    <s v=""/>
    <n v="1"/>
    <s v=""/>
    <n v="7"/>
    <n v="0.16666666666666599"/>
    <n v="8.3333333333333301E-2"/>
    <n v="106.53"/>
    <x v="0"/>
    <n v="0"/>
  </r>
  <r>
    <x v="10019"/>
    <n v="38"/>
    <s v="Female"/>
    <s v="UK"/>
    <d v="2024-12-23T15:19:31"/>
    <x v="2"/>
    <n v="2"/>
    <n v="0"/>
    <n v="48"/>
    <n v="2"/>
    <n v="106.51"/>
    <s v=""/>
    <n v="1"/>
    <s v=""/>
    <n v="74"/>
    <n v="0"/>
    <n v="4.1666666666666602E-2"/>
    <n v="106.51"/>
    <x v="0"/>
    <n v="0"/>
  </r>
  <r>
    <x v="10020"/>
    <n v="44"/>
    <s v="Male"/>
    <s v="France"/>
    <d v="2023-05-29T06:18:59"/>
    <x v="3"/>
    <n v="2"/>
    <n v="0"/>
    <n v="44"/>
    <n v="2"/>
    <n v="106.38"/>
    <s v=""/>
    <n v="1"/>
    <s v=""/>
    <n v="24"/>
    <n v="0"/>
    <n v="4.54545454545454E-2"/>
    <n v="106.38"/>
    <x v="0"/>
    <n v="0"/>
  </r>
  <r>
    <x v="10021"/>
    <n v="22"/>
    <s v="Female"/>
    <s v="Germany"/>
    <d v="2023-11-07T18:18:05"/>
    <x v="2"/>
    <n v="4"/>
    <n v="0"/>
    <n v="50"/>
    <n v="2"/>
    <n v="106.31"/>
    <s v=""/>
    <n v="1"/>
    <s v=""/>
    <n v="6"/>
    <n v="0"/>
    <n v="0.04"/>
    <n v="106.31"/>
    <x v="0"/>
    <n v="0"/>
  </r>
  <r>
    <x v="10022"/>
    <n v="30"/>
    <s v="Male"/>
    <s v="USA"/>
    <d v="2023-04-29T02:05:46"/>
    <x v="5"/>
    <n v="4"/>
    <n v="1"/>
    <n v="55"/>
    <n v="5"/>
    <n v="105.98"/>
    <s v=""/>
    <n v="1"/>
    <s v=""/>
    <n v="66"/>
    <n v="0.25"/>
    <n v="9.0909090909090898E-2"/>
    <n v="105.98"/>
    <x v="0"/>
    <n v="0"/>
  </r>
  <r>
    <x v="10023"/>
    <n v="44"/>
    <s v="Female"/>
    <s v="Canada"/>
    <d v="2024-06-10T11:53:35"/>
    <x v="1"/>
    <n v="5"/>
    <n v="1"/>
    <n v="52"/>
    <n v="1"/>
    <n v="105.92"/>
    <s v=""/>
    <n v="1"/>
    <s v=""/>
    <n v="13"/>
    <n v="0.2"/>
    <n v="1.9230769230769201E-2"/>
    <n v="105.92"/>
    <x v="0"/>
    <n v="0"/>
  </r>
  <r>
    <x v="10024"/>
    <n v="38"/>
    <s v="Female"/>
    <s v="UK"/>
    <d v="2024-06-16T18:17:08"/>
    <x v="1"/>
    <n v="2"/>
    <n v="1"/>
    <n v="45"/>
    <n v="2"/>
    <n v="105.91"/>
    <s v=""/>
    <n v="1"/>
    <s v=""/>
    <n v="8"/>
    <n v="0.5"/>
    <n v="4.4444444444444398E-2"/>
    <n v="105.91"/>
    <x v="0"/>
    <n v="0"/>
  </r>
  <r>
    <x v="10025"/>
    <n v="23"/>
    <s v="Male"/>
    <s v="USA"/>
    <d v="2023-01-28T11:58:30"/>
    <x v="4"/>
    <n v="4"/>
    <n v="0"/>
    <n v="48"/>
    <n v="3"/>
    <n v="105.87"/>
    <s v=""/>
    <n v="1"/>
    <s v=""/>
    <n v="60"/>
    <n v="0"/>
    <n v="6.25E-2"/>
    <n v="105.87"/>
    <x v="0"/>
    <n v="0"/>
  </r>
  <r>
    <x v="10026"/>
    <n v="19"/>
    <s v="Female"/>
    <s v="USA"/>
    <d v="2024-10-28T20:23:37"/>
    <x v="1"/>
    <n v="3"/>
    <n v="0"/>
    <n v="42"/>
    <n v="4"/>
    <n v="105.87"/>
    <s v=""/>
    <n v="1"/>
    <s v=""/>
    <n v="90"/>
    <n v="0"/>
    <n v="9.5238095238095205E-2"/>
    <n v="105.87"/>
    <x v="0"/>
    <n v="0"/>
  </r>
  <r>
    <x v="10027"/>
    <n v="41"/>
    <s v="Male"/>
    <s v="USA"/>
    <d v="2023-01-31T14:26:28"/>
    <x v="5"/>
    <n v="4"/>
    <n v="2"/>
    <n v="66"/>
    <n v="3"/>
    <n v="105.71"/>
    <s v=""/>
    <n v="1"/>
    <s v=""/>
    <n v="8"/>
    <n v="0.5"/>
    <n v="4.54545454545454E-2"/>
    <n v="105.71"/>
    <x v="0"/>
    <n v="0"/>
  </r>
  <r>
    <x v="10028"/>
    <n v="35"/>
    <s v="Male"/>
    <s v="UK"/>
    <d v="2023-10-15T06:41:40"/>
    <x v="0"/>
    <n v="0"/>
    <n v="0"/>
    <n v="51"/>
    <n v="3"/>
    <n v="105.69"/>
    <s v=""/>
    <n v="1"/>
    <s v=""/>
    <n v="21"/>
    <n v="0"/>
    <n v="5.8823529411764698E-2"/>
    <n v="105.69"/>
    <x v="0"/>
    <n v="0"/>
  </r>
  <r>
    <x v="10029"/>
    <n v="33"/>
    <s v="Female"/>
    <s v="Australia"/>
    <d v="2024-09-20T15:26:14"/>
    <x v="2"/>
    <n v="2"/>
    <n v="0"/>
    <n v="59"/>
    <n v="1"/>
    <n v="105.69"/>
    <s v=""/>
    <n v="1"/>
    <s v=""/>
    <n v="11"/>
    <n v="0"/>
    <n v="1.6949152542372801E-2"/>
    <n v="105.69"/>
    <x v="0"/>
    <n v="0"/>
  </r>
  <r>
    <x v="10030"/>
    <n v="52"/>
    <s v="Male"/>
    <s v="Australia"/>
    <d v="2024-08-11T14:40:38"/>
    <x v="2"/>
    <n v="5"/>
    <n v="4"/>
    <n v="52"/>
    <n v="1"/>
    <n v="105.55"/>
    <s v=""/>
    <n v="1"/>
    <s v=""/>
    <n v="37"/>
    <n v="0.8"/>
    <n v="1.9230769230769201E-2"/>
    <n v="105.55"/>
    <x v="0"/>
    <n v="0"/>
  </r>
  <r>
    <x v="10031"/>
    <n v="32"/>
    <s v="Male"/>
    <s v="Germany"/>
    <d v="2023-08-24T23:48:43"/>
    <x v="2"/>
    <n v="3"/>
    <n v="3"/>
    <n v="40"/>
    <n v="1"/>
    <n v="105.34"/>
    <s v=""/>
    <n v="1"/>
    <s v=""/>
    <n v="59"/>
    <n v="1"/>
    <n v="2.5000000000000001E-2"/>
    <n v="105.34"/>
    <x v="0"/>
    <n v="0"/>
  </r>
  <r>
    <x v="10032"/>
    <n v="32"/>
    <s v="Male"/>
    <s v="France"/>
    <d v="2024-04-12T18:52:32"/>
    <x v="1"/>
    <n v="3"/>
    <n v="1"/>
    <n v="54"/>
    <n v="4"/>
    <n v="105.32"/>
    <s v=""/>
    <n v="1"/>
    <s v=""/>
    <n v="2"/>
    <n v="0.33333333333333298"/>
    <n v="7.4074074074074001E-2"/>
    <n v="105.32"/>
    <x v="0"/>
    <n v="0"/>
  </r>
  <r>
    <x v="10033"/>
    <n v="27"/>
    <s v="Male"/>
    <s v="UK"/>
    <d v="2024-05-19T05:29:18"/>
    <x v="0"/>
    <n v="1"/>
    <n v="1"/>
    <n v="59"/>
    <n v="6"/>
    <n v="105.21"/>
    <s v=""/>
    <n v="1"/>
    <s v=""/>
    <n v="12"/>
    <n v="1"/>
    <n v="0.101694915254237"/>
    <n v="105.21"/>
    <x v="0"/>
    <n v="0"/>
  </r>
  <r>
    <x v="10034"/>
    <n v="31"/>
    <s v="Female"/>
    <s v="Germany"/>
    <d v="2023-03-27T15:51:05"/>
    <x v="4"/>
    <n v="2"/>
    <n v="1"/>
    <n v="62"/>
    <n v="1"/>
    <n v="104.86"/>
    <s v=""/>
    <n v="1"/>
    <s v=""/>
    <n v="7"/>
    <n v="0.5"/>
    <n v="1.6129032258064498E-2"/>
    <n v="104.86"/>
    <x v="0"/>
    <n v="0"/>
  </r>
  <r>
    <x v="10035"/>
    <n v="22"/>
    <s v="Female"/>
    <s v="UK"/>
    <d v="2023-10-24T14:05:35"/>
    <x v="4"/>
    <n v="0"/>
    <n v="0"/>
    <n v="27"/>
    <n v="2"/>
    <n v="104.67"/>
    <s v=""/>
    <n v="1"/>
    <s v=""/>
    <n v="92"/>
    <n v="0"/>
    <n v="7.4074074074074001E-2"/>
    <n v="104.67"/>
    <x v="0"/>
    <n v="0"/>
  </r>
  <r>
    <x v="10036"/>
    <n v="36"/>
    <s v="Female"/>
    <s v="Canada"/>
    <d v="2023-12-17T16:08:29"/>
    <x v="1"/>
    <n v="5"/>
    <n v="0"/>
    <n v="50"/>
    <n v="1"/>
    <n v="104.65"/>
    <s v=""/>
    <n v="1"/>
    <s v=""/>
    <n v="134"/>
    <n v="0"/>
    <n v="0.02"/>
    <n v="104.65"/>
    <x v="0"/>
    <n v="1"/>
  </r>
  <r>
    <x v="10037"/>
    <n v="39"/>
    <s v="Other"/>
    <s v="UK"/>
    <d v="2023-12-07T06:27:38"/>
    <x v="1"/>
    <n v="1"/>
    <n v="0"/>
    <n v="67"/>
    <n v="1"/>
    <n v="104.51"/>
    <s v=""/>
    <n v="1"/>
    <s v=""/>
    <n v="30"/>
    <n v="0"/>
    <n v="1.4925373134328301E-2"/>
    <n v="104.51"/>
    <x v="0"/>
    <n v="0"/>
  </r>
  <r>
    <x v="10038"/>
    <n v="18"/>
    <s v="Male"/>
    <s v="Japan"/>
    <d v="2023-07-28T07:27:24"/>
    <x v="1"/>
    <n v="3"/>
    <n v="3"/>
    <n v="52"/>
    <n v="4"/>
    <n v="104.46"/>
    <s v=""/>
    <n v="1"/>
    <s v=""/>
    <n v="34"/>
    <n v="1"/>
    <n v="7.69230769230769E-2"/>
    <n v="104.46"/>
    <x v="0"/>
    <n v="0"/>
  </r>
  <r>
    <x v="10039"/>
    <n v="33"/>
    <s v="Female"/>
    <s v="USA"/>
    <d v="2024-05-25T11:52:52"/>
    <x v="2"/>
    <n v="3"/>
    <n v="0"/>
    <n v="51"/>
    <n v="4"/>
    <n v="104.46"/>
    <s v=""/>
    <n v="1"/>
    <s v=""/>
    <n v="1"/>
    <n v="0"/>
    <n v="7.8431372549019607E-2"/>
    <n v="104.46"/>
    <x v="0"/>
    <n v="0"/>
  </r>
  <r>
    <x v="10040"/>
    <n v="23"/>
    <s v="Female"/>
    <s v="Canada"/>
    <d v="2023-02-20T22:07:19"/>
    <x v="5"/>
    <n v="2"/>
    <n v="1"/>
    <n v="62"/>
    <n v="1"/>
    <n v="104.16"/>
    <s v=""/>
    <n v="1"/>
    <s v=""/>
    <n v="2"/>
    <n v="0.5"/>
    <n v="1.6129032258064498E-2"/>
    <n v="104.16"/>
    <x v="0"/>
    <n v="1"/>
  </r>
  <r>
    <x v="10041"/>
    <n v="39"/>
    <s v="Female"/>
    <s v="UK"/>
    <d v="2023-11-14T05:04:28"/>
    <x v="1"/>
    <n v="4"/>
    <n v="1"/>
    <n v="41"/>
    <n v="1"/>
    <n v="104.14"/>
    <s v=""/>
    <n v="1"/>
    <s v=""/>
    <n v="3"/>
    <n v="0.25"/>
    <n v="2.4390243902439001E-2"/>
    <n v="104.14"/>
    <x v="0"/>
    <n v="0"/>
  </r>
  <r>
    <x v="10042"/>
    <n v="46"/>
    <s v="Female"/>
    <s v="UK"/>
    <d v="2024-03-04T21:51:28"/>
    <x v="0"/>
    <n v="4"/>
    <n v="0"/>
    <n v="52"/>
    <n v="1"/>
    <n v="104.14"/>
    <s v=""/>
    <n v="1"/>
    <s v=""/>
    <n v="60"/>
    <n v="0"/>
    <n v="1.9230769230769201E-2"/>
    <n v="104.14"/>
    <x v="0"/>
    <n v="0"/>
  </r>
  <r>
    <x v="10043"/>
    <n v="41"/>
    <s v="Male"/>
    <s v="UK"/>
    <d v="2023-08-02T10:06:25"/>
    <x v="1"/>
    <n v="3"/>
    <n v="3"/>
    <n v="52"/>
    <n v="1"/>
    <n v="104.07"/>
    <s v=""/>
    <n v="1"/>
    <s v=""/>
    <n v="8"/>
    <n v="1"/>
    <n v="1.9230769230769201E-2"/>
    <n v="104.07"/>
    <x v="0"/>
    <n v="0"/>
  </r>
  <r>
    <x v="10044"/>
    <n v="56"/>
    <s v="Female"/>
    <s v="Canada"/>
    <d v="2024-09-04T05:12:16"/>
    <x v="2"/>
    <n v="1"/>
    <n v="0"/>
    <n v="61"/>
    <n v="5"/>
    <n v="104.02"/>
    <s v=""/>
    <n v="1"/>
    <s v=""/>
    <n v="13"/>
    <n v="0"/>
    <n v="8.1967213114753995E-2"/>
    <n v="104.02"/>
    <x v="0"/>
    <n v="0"/>
  </r>
  <r>
    <x v="10045"/>
    <n v="41"/>
    <s v="Female"/>
    <s v="Canada"/>
    <d v="2023-12-13T11:23:35"/>
    <x v="4"/>
    <n v="5"/>
    <n v="0"/>
    <n v="50"/>
    <n v="3"/>
    <n v="103.95"/>
    <s v=""/>
    <n v="1"/>
    <s v=""/>
    <n v="56"/>
    <n v="0"/>
    <n v="0.06"/>
    <n v="103.95"/>
    <x v="0"/>
    <n v="0"/>
  </r>
  <r>
    <x v="10046"/>
    <n v="50"/>
    <s v="Male"/>
    <s v="UK"/>
    <d v="2024-04-25T09:07:15"/>
    <x v="5"/>
    <n v="1"/>
    <n v="1"/>
    <n v="43"/>
    <n v="3"/>
    <n v="103.7"/>
    <s v=""/>
    <n v="1"/>
    <s v=""/>
    <n v="57"/>
    <n v="1"/>
    <n v="6.9767441860465101E-2"/>
    <n v="103.7"/>
    <x v="0"/>
    <n v="0"/>
  </r>
  <r>
    <x v="10047"/>
    <n v="39"/>
    <s v="Male"/>
    <s v="UK"/>
    <d v="2023-08-22T10:29:13"/>
    <x v="4"/>
    <n v="2"/>
    <n v="1"/>
    <n v="49"/>
    <n v="4"/>
    <n v="103.34"/>
    <s v=""/>
    <n v="1"/>
    <s v=""/>
    <n v="41"/>
    <n v="0.5"/>
    <n v="8.16326530612244E-2"/>
    <n v="103.34"/>
    <x v="0"/>
    <n v="0"/>
  </r>
  <r>
    <x v="10048"/>
    <n v="18"/>
    <s v="Female"/>
    <s v="USA"/>
    <d v="2024-07-09T16:45:05"/>
    <x v="2"/>
    <n v="2"/>
    <n v="0"/>
    <n v="37"/>
    <n v="1"/>
    <n v="103.16"/>
    <s v=""/>
    <n v="1"/>
    <s v=""/>
    <n v="24"/>
    <n v="0"/>
    <n v="2.7027027027027001E-2"/>
    <n v="103.16"/>
    <x v="0"/>
    <n v="0"/>
  </r>
  <r>
    <x v="10049"/>
    <n v="34"/>
    <s v="Male"/>
    <s v="USA"/>
    <d v="2024-05-13T09:19:00"/>
    <x v="2"/>
    <n v="3"/>
    <n v="1"/>
    <n v="43"/>
    <n v="1"/>
    <n v="102.23"/>
    <s v=""/>
    <n v="1"/>
    <s v=""/>
    <n v="9"/>
    <n v="0.33333333333333298"/>
    <n v="2.3255813953488299E-2"/>
    <n v="102.23"/>
    <x v="0"/>
    <n v="0"/>
  </r>
  <r>
    <x v="10050"/>
    <n v="33"/>
    <s v="Male"/>
    <s v="France"/>
    <d v="2023-10-19T12:54:11"/>
    <x v="3"/>
    <n v="2"/>
    <n v="1"/>
    <n v="58"/>
    <n v="3"/>
    <n v="102.22"/>
    <s v=""/>
    <n v="1"/>
    <s v=""/>
    <n v="34"/>
    <n v="0.5"/>
    <n v="5.1724137931034399E-2"/>
    <n v="102.22"/>
    <x v="0"/>
    <n v="0"/>
  </r>
  <r>
    <x v="10051"/>
    <n v="53"/>
    <s v="Male"/>
    <s v="USA"/>
    <d v="2024-09-12T22:00:07"/>
    <x v="3"/>
    <n v="8"/>
    <n v="2"/>
    <n v="45"/>
    <n v="4"/>
    <n v="102.21"/>
    <s v=""/>
    <n v="1"/>
    <s v=""/>
    <n v="39"/>
    <n v="0.25"/>
    <n v="8.8888888888888795E-2"/>
    <n v="102.21"/>
    <x v="0"/>
    <n v="0"/>
  </r>
  <r>
    <x v="10052"/>
    <n v="39"/>
    <s v="Male"/>
    <s v="Germany"/>
    <d v="2024-08-19T22:42:50"/>
    <x v="2"/>
    <n v="4"/>
    <n v="1"/>
    <n v="61"/>
    <n v="4"/>
    <n v="102.18"/>
    <s v=""/>
    <n v="1"/>
    <s v=""/>
    <n v="9"/>
    <n v="0.25"/>
    <n v="6.5573770491803199E-2"/>
    <n v="102.18"/>
    <x v="0"/>
    <n v="0"/>
  </r>
  <r>
    <x v="10053"/>
    <n v="20"/>
    <s v="Male"/>
    <s v="Japan"/>
    <d v="2024-05-09T01:38:53"/>
    <x v="0"/>
    <n v="4"/>
    <n v="1"/>
    <n v="47"/>
    <n v="3"/>
    <n v="102.05"/>
    <s v=""/>
    <n v="1"/>
    <s v=""/>
    <n v="5"/>
    <n v="0.25"/>
    <n v="6.3829787234042507E-2"/>
    <n v="102.05"/>
    <x v="0"/>
    <n v="0"/>
  </r>
  <r>
    <x v="10054"/>
    <n v="43"/>
    <s v="Female"/>
    <s v="Canada"/>
    <d v="2024-09-11T10:57:32"/>
    <x v="5"/>
    <n v="5"/>
    <n v="1"/>
    <n v="48"/>
    <n v="1"/>
    <n v="101.95"/>
    <s v=""/>
    <n v="1"/>
    <s v=""/>
    <n v="61"/>
    <n v="0.2"/>
    <n v="2.0833333333333301E-2"/>
    <n v="101.95"/>
    <x v="0"/>
    <n v="0"/>
  </r>
  <r>
    <x v="10055"/>
    <n v="28"/>
    <s v="Male"/>
    <s v="UK"/>
    <d v="2024-11-28T07:54:53"/>
    <x v="2"/>
    <n v="2"/>
    <n v="0"/>
    <n v="52"/>
    <n v="3"/>
    <n v="101.94"/>
    <s v=""/>
    <n v="1"/>
    <s v=""/>
    <n v="12"/>
    <n v="0"/>
    <n v="5.7692307692307598E-2"/>
    <n v="101.94"/>
    <x v="0"/>
    <n v="0"/>
  </r>
  <r>
    <x v="10056"/>
    <n v="38"/>
    <s v="Female"/>
    <s v="Canada"/>
    <d v="2023-04-15T09:34:08"/>
    <x v="3"/>
    <n v="0"/>
    <n v="0"/>
    <n v="57"/>
    <n v="0"/>
    <n v="101.85"/>
    <s v=""/>
    <n v="1"/>
    <s v=""/>
    <n v="2"/>
    <n v="0"/>
    <n v="0"/>
    <n v="101.85"/>
    <x v="0"/>
    <n v="0"/>
  </r>
  <r>
    <x v="10057"/>
    <n v="41"/>
    <s v="Male"/>
    <s v="USA"/>
    <d v="2023-03-21T07:59:55"/>
    <x v="4"/>
    <n v="2"/>
    <n v="1"/>
    <n v="43"/>
    <n v="3"/>
    <n v="101.77"/>
    <s v=""/>
    <n v="1"/>
    <s v=""/>
    <n v="21"/>
    <n v="0.5"/>
    <n v="6.9767441860465101E-2"/>
    <n v="101.77"/>
    <x v="0"/>
    <n v="1"/>
  </r>
  <r>
    <x v="10058"/>
    <n v="20"/>
    <s v="Male"/>
    <s v="USA"/>
    <d v="2023-01-12T17:48:13"/>
    <x v="2"/>
    <n v="1"/>
    <n v="1"/>
    <n v="52"/>
    <n v="5"/>
    <n v="101.64"/>
    <s v=""/>
    <n v="1"/>
    <s v=""/>
    <n v="20"/>
    <n v="1"/>
    <n v="9.6153846153846104E-2"/>
    <n v="101.64"/>
    <x v="0"/>
    <n v="0"/>
  </r>
  <r>
    <x v="10059"/>
    <n v="49"/>
    <s v="Male"/>
    <s v="USA"/>
    <d v="2023-03-11T02:41:54"/>
    <x v="1"/>
    <n v="2"/>
    <n v="1"/>
    <n v="51"/>
    <n v="2"/>
    <n v="101.44"/>
    <s v=""/>
    <n v="1"/>
    <s v=""/>
    <n v="64"/>
    <n v="0.5"/>
    <n v="3.9215686274509803E-2"/>
    <n v="101.44"/>
    <x v="0"/>
    <n v="0"/>
  </r>
  <r>
    <x v="10060"/>
    <n v="48"/>
    <s v="Male"/>
    <s v="Canada"/>
    <d v="2023-02-13T11:59:13"/>
    <x v="3"/>
    <n v="4"/>
    <n v="1"/>
    <n v="58"/>
    <n v="0"/>
    <n v="101.15"/>
    <s v=""/>
    <n v="1"/>
    <s v=""/>
    <n v="85"/>
    <n v="0.25"/>
    <n v="0"/>
    <n v="101.15"/>
    <x v="0"/>
    <n v="1"/>
  </r>
  <r>
    <x v="10061"/>
    <n v="39"/>
    <s v="Female"/>
    <s v="USA"/>
    <d v="2023-06-16T16:44:00"/>
    <x v="2"/>
    <n v="2"/>
    <n v="1"/>
    <n v="61"/>
    <n v="5"/>
    <n v="100.75"/>
    <s v=""/>
    <n v="1"/>
    <s v=""/>
    <n v="21"/>
    <n v="0.5"/>
    <n v="8.1967213114753995E-2"/>
    <n v="100.75"/>
    <x v="0"/>
    <n v="0"/>
  </r>
  <r>
    <x v="10062"/>
    <n v="25"/>
    <s v="Female"/>
    <s v="UK"/>
    <d v="2023-11-27T05:32:26"/>
    <x v="0"/>
    <n v="4"/>
    <n v="1"/>
    <n v="45"/>
    <n v="5"/>
    <n v="100.75"/>
    <s v=""/>
    <n v="1"/>
    <s v=""/>
    <n v="5"/>
    <n v="0.25"/>
    <n v="0.11111111111111099"/>
    <n v="100.75"/>
    <x v="0"/>
    <n v="1"/>
  </r>
  <r>
    <x v="10063"/>
    <n v="40"/>
    <s v="Male"/>
    <s v="USA"/>
    <d v="2023-08-19T05:06:02"/>
    <x v="2"/>
    <n v="2"/>
    <n v="0"/>
    <n v="60"/>
    <n v="6"/>
    <n v="100.64"/>
    <s v=""/>
    <n v="1"/>
    <s v=""/>
    <n v="29"/>
    <n v="0"/>
    <n v="0.1"/>
    <n v="100.64"/>
    <x v="0"/>
    <n v="0"/>
  </r>
  <r>
    <x v="10064"/>
    <n v="18"/>
    <s v="Female"/>
    <s v="Canada"/>
    <d v="2023-12-24T11:40:30"/>
    <x v="2"/>
    <n v="4"/>
    <n v="2"/>
    <n v="48"/>
    <n v="3"/>
    <n v="100.63"/>
    <s v=""/>
    <n v="1"/>
    <s v=""/>
    <n v="9"/>
    <n v="0.5"/>
    <n v="6.25E-2"/>
    <n v="100.63"/>
    <x v="0"/>
    <n v="0"/>
  </r>
  <r>
    <x v="10065"/>
    <n v="47"/>
    <s v="Male"/>
    <s v="Canada"/>
    <d v="2024-03-08T19:18:20"/>
    <x v="2"/>
    <n v="2"/>
    <n v="0"/>
    <n v="58"/>
    <n v="3"/>
    <n v="100.6"/>
    <s v=""/>
    <n v="1"/>
    <s v=""/>
    <n v="22"/>
    <n v="0"/>
    <n v="5.1724137931034399E-2"/>
    <n v="100.6"/>
    <x v="0"/>
    <n v="0"/>
  </r>
  <r>
    <x v="10066"/>
    <n v="23"/>
    <s v="Male"/>
    <s v="Canada"/>
    <d v="2024-10-01T09:52:44"/>
    <x v="1"/>
    <n v="4"/>
    <n v="2"/>
    <n v="56"/>
    <n v="2"/>
    <n v="100.57"/>
    <s v=""/>
    <n v="1"/>
    <s v=""/>
    <n v="25"/>
    <n v="0.5"/>
    <n v="3.5714285714285698E-2"/>
    <n v="100.57"/>
    <x v="0"/>
    <n v="0"/>
  </r>
  <r>
    <x v="10067"/>
    <n v="28"/>
    <s v="Female"/>
    <s v="Japan"/>
    <d v="2024-09-19T08:46:29"/>
    <x v="4"/>
    <n v="3"/>
    <n v="1"/>
    <n v="62"/>
    <n v="0"/>
    <n v="100.53"/>
    <s v=""/>
    <n v="1"/>
    <s v=""/>
    <n v="5"/>
    <n v="0.33333333333333298"/>
    <n v="0"/>
    <n v="100.53"/>
    <x v="0"/>
    <n v="0"/>
  </r>
  <r>
    <x v="10068"/>
    <n v="32"/>
    <s v="Male"/>
    <s v="USA"/>
    <d v="2023-04-14T17:30:27"/>
    <x v="1"/>
    <n v="6"/>
    <n v="3"/>
    <n v="49"/>
    <n v="4"/>
    <n v="100.52"/>
    <s v=""/>
    <n v="1"/>
    <s v=""/>
    <n v="30"/>
    <n v="0.5"/>
    <n v="8.16326530612244E-2"/>
    <n v="100.52"/>
    <x v="0"/>
    <n v="0"/>
  </r>
  <r>
    <x v="10069"/>
    <n v="41"/>
    <s v="Male"/>
    <s v="Canada"/>
    <d v="2024-06-25T22:45:50"/>
    <x v="2"/>
    <n v="5"/>
    <n v="3"/>
    <n v="50"/>
    <n v="2"/>
    <n v="100.49"/>
    <s v=""/>
    <n v="1"/>
    <s v=""/>
    <n v="47"/>
    <n v="0.6"/>
    <n v="0.04"/>
    <n v="100.49"/>
    <x v="0"/>
    <n v="1"/>
  </r>
  <r>
    <x v="10070"/>
    <n v="18"/>
    <s v="Male"/>
    <s v="UK"/>
    <d v="2023-09-15T14:09:19"/>
    <x v="2"/>
    <n v="3"/>
    <n v="0"/>
    <n v="45"/>
    <n v="2"/>
    <n v="100.22"/>
    <s v=""/>
    <n v="1"/>
    <s v=""/>
    <n v="31"/>
    <n v="0"/>
    <n v="4.4444444444444398E-2"/>
    <n v="100.22"/>
    <x v="0"/>
    <n v="0"/>
  </r>
  <r>
    <x v="10071"/>
    <n v="41"/>
    <s v="Female"/>
    <s v="USA"/>
    <d v="2023-01-28T13:26:06"/>
    <x v="4"/>
    <n v="3"/>
    <n v="1"/>
    <n v="45"/>
    <n v="0"/>
    <n v="100.12"/>
    <s v=""/>
    <n v="1"/>
    <s v=""/>
    <n v="20"/>
    <n v="0.33333333333333298"/>
    <n v="0"/>
    <n v="100.12"/>
    <x v="0"/>
    <n v="0"/>
  </r>
  <r>
    <x v="10072"/>
    <n v="50"/>
    <s v="Male"/>
    <s v="Canada"/>
    <d v="2023-09-30T00:12:14"/>
    <x v="1"/>
    <n v="2"/>
    <n v="0"/>
    <n v="54"/>
    <n v="2"/>
    <n v="100.07"/>
    <s v=""/>
    <n v="1"/>
    <s v=""/>
    <n v="27"/>
    <n v="0"/>
    <n v="3.7037037037037E-2"/>
    <n v="100.07"/>
    <x v="0"/>
    <n v="0"/>
  </r>
  <r>
    <x v="10073"/>
    <n v="37"/>
    <s v="Male"/>
    <s v="Japan"/>
    <d v="2024-11-14T08:05:12"/>
    <x v="0"/>
    <n v="1"/>
    <n v="1"/>
    <n v="51"/>
    <n v="1"/>
    <n v="99.91"/>
    <s v=""/>
    <n v="1"/>
    <s v=""/>
    <n v="4"/>
    <n v="1"/>
    <n v="1.9607843137254902E-2"/>
    <n v="99.91"/>
    <x v="1"/>
    <n v="0"/>
  </r>
  <r>
    <x v="10074"/>
    <n v="22"/>
    <s v="Male"/>
    <s v="USA"/>
    <d v="2024-10-27T06:25:50"/>
    <x v="2"/>
    <n v="3"/>
    <n v="0"/>
    <n v="47"/>
    <n v="2"/>
    <n v="99.71"/>
    <s v=""/>
    <n v="1"/>
    <s v=""/>
    <n v="1"/>
    <n v="0"/>
    <n v="4.2553191489361701E-2"/>
    <n v="99.71"/>
    <x v="1"/>
    <n v="0"/>
  </r>
  <r>
    <x v="10075"/>
    <n v="38"/>
    <s v="Female"/>
    <s v="Germany"/>
    <d v="2023-04-08T19:52:32"/>
    <x v="1"/>
    <n v="1"/>
    <n v="0"/>
    <n v="48"/>
    <n v="4"/>
    <n v="99.67"/>
    <s v=""/>
    <n v="1"/>
    <s v=""/>
    <n v="47"/>
    <n v="0"/>
    <n v="8.3333333333333301E-2"/>
    <n v="99.67"/>
    <x v="1"/>
    <n v="0"/>
  </r>
  <r>
    <x v="10076"/>
    <n v="20"/>
    <s v="Male"/>
    <s v="Canada"/>
    <d v="2023-07-02T07:59:05"/>
    <x v="4"/>
    <n v="5"/>
    <n v="2"/>
    <n v="70"/>
    <n v="2"/>
    <n v="99.56"/>
    <s v=""/>
    <n v="1"/>
    <s v=""/>
    <n v="19"/>
    <n v="0.4"/>
    <n v="2.8571428571428501E-2"/>
    <n v="99.56"/>
    <x v="1"/>
    <n v="0"/>
  </r>
  <r>
    <x v="10077"/>
    <n v="49"/>
    <s v="Male"/>
    <s v="UK"/>
    <d v="2024-11-16T14:06:40"/>
    <x v="0"/>
    <n v="4"/>
    <n v="0"/>
    <n v="53"/>
    <n v="2"/>
    <n v="99.52"/>
    <s v=""/>
    <n v="1"/>
    <s v=""/>
    <n v="3"/>
    <n v="0"/>
    <n v="3.7735849056603703E-2"/>
    <n v="99.52"/>
    <x v="1"/>
    <n v="0"/>
  </r>
  <r>
    <x v="10078"/>
    <n v="23"/>
    <s v="Female"/>
    <s v="Canada"/>
    <d v="2024-08-04T23:31:26"/>
    <x v="1"/>
    <n v="1"/>
    <n v="0"/>
    <n v="40"/>
    <n v="2"/>
    <n v="99.41"/>
    <s v=""/>
    <n v="1"/>
    <s v=""/>
    <n v="6"/>
    <n v="0"/>
    <n v="0.05"/>
    <n v="99.41"/>
    <x v="1"/>
    <n v="0"/>
  </r>
  <r>
    <x v="10079"/>
    <n v="32"/>
    <s v="Female"/>
    <s v="USA"/>
    <d v="2024-11-09T18:34:39"/>
    <x v="4"/>
    <n v="2"/>
    <n v="1"/>
    <n v="47"/>
    <n v="0"/>
    <n v="99.13"/>
    <s v=""/>
    <n v="1"/>
    <s v=""/>
    <n v="55"/>
    <n v="0.5"/>
    <n v="0"/>
    <n v="99.13"/>
    <x v="1"/>
    <n v="0"/>
  </r>
  <r>
    <x v="10080"/>
    <n v="59"/>
    <s v="Male"/>
    <s v="Canada"/>
    <d v="2024-05-01T15:30:48"/>
    <x v="1"/>
    <n v="4"/>
    <n v="1"/>
    <n v="51"/>
    <n v="2"/>
    <n v="98.48"/>
    <s v=""/>
    <n v="1"/>
    <s v=""/>
    <n v="55"/>
    <n v="0.25"/>
    <n v="3.9215686274509803E-2"/>
    <n v="98.48"/>
    <x v="1"/>
    <n v="0"/>
  </r>
  <r>
    <x v="10081"/>
    <n v="19"/>
    <s v="Male"/>
    <s v="Australia"/>
    <d v="2023-12-18T08:12:10"/>
    <x v="3"/>
    <n v="4"/>
    <n v="1"/>
    <n v="58"/>
    <n v="3"/>
    <n v="98.41"/>
    <s v=""/>
    <n v="1"/>
    <s v=""/>
    <n v="50"/>
    <n v="0.25"/>
    <n v="5.1724137931034399E-2"/>
    <n v="98.41"/>
    <x v="1"/>
    <n v="0"/>
  </r>
  <r>
    <x v="10082"/>
    <n v="41"/>
    <s v="Female"/>
    <s v="USA"/>
    <d v="2024-11-30T15:23:57"/>
    <x v="0"/>
    <n v="4"/>
    <n v="2"/>
    <n v="56"/>
    <n v="3"/>
    <n v="98.27"/>
    <s v=""/>
    <n v="1"/>
    <s v=""/>
    <n v="30"/>
    <n v="0.5"/>
    <n v="5.3571428571428499E-2"/>
    <n v="98.27"/>
    <x v="1"/>
    <n v="0"/>
  </r>
  <r>
    <x v="10083"/>
    <n v="46"/>
    <s v="Male"/>
    <s v="Germany"/>
    <d v="2023-09-08T18:37:18"/>
    <x v="3"/>
    <n v="2"/>
    <n v="0"/>
    <n v="44"/>
    <n v="3"/>
    <n v="98.26"/>
    <s v=""/>
    <n v="1"/>
    <s v=""/>
    <n v="4"/>
    <n v="0"/>
    <n v="6.8181818181818094E-2"/>
    <n v="98.26"/>
    <x v="1"/>
    <n v="0"/>
  </r>
  <r>
    <x v="10084"/>
    <n v="48"/>
    <s v="Female"/>
    <s v="USA"/>
    <d v="2024-11-09T15:39:26"/>
    <x v="3"/>
    <n v="5"/>
    <n v="1"/>
    <n v="59"/>
    <n v="3"/>
    <n v="98.22"/>
    <s v=""/>
    <n v="1"/>
    <s v=""/>
    <n v="1"/>
    <n v="0.2"/>
    <n v="5.0847457627118599E-2"/>
    <n v="98.22"/>
    <x v="1"/>
    <n v="0"/>
  </r>
  <r>
    <x v="10085"/>
    <n v="26"/>
    <s v="Female"/>
    <s v="UK"/>
    <d v="2024-04-12T02:48:51"/>
    <x v="0"/>
    <n v="1"/>
    <n v="0"/>
    <n v="51"/>
    <n v="5"/>
    <n v="97.96"/>
    <s v=""/>
    <n v="1"/>
    <s v=""/>
    <n v="31"/>
    <n v="0"/>
    <n v="9.8039215686274495E-2"/>
    <n v="97.96"/>
    <x v="1"/>
    <n v="0"/>
  </r>
  <r>
    <x v="10086"/>
    <n v="46"/>
    <s v="Male"/>
    <s v="Canada"/>
    <d v="2024-06-04T09:52:51"/>
    <x v="4"/>
    <n v="3"/>
    <n v="2"/>
    <n v="58"/>
    <n v="5"/>
    <n v="97.92"/>
    <s v=""/>
    <n v="1"/>
    <s v=""/>
    <n v="24"/>
    <n v="0.66666666666666596"/>
    <n v="8.6206896551724102E-2"/>
    <n v="97.92"/>
    <x v="1"/>
    <n v="0"/>
  </r>
  <r>
    <x v="10087"/>
    <n v="55"/>
    <s v="Male"/>
    <s v="USA"/>
    <d v="2024-10-20T05:03:23"/>
    <x v="3"/>
    <n v="2"/>
    <n v="0"/>
    <n v="55"/>
    <n v="5"/>
    <n v="97.83"/>
    <s v=""/>
    <n v="1"/>
    <s v=""/>
    <n v="2"/>
    <n v="0"/>
    <n v="9.0909090909090898E-2"/>
    <n v="97.83"/>
    <x v="1"/>
    <n v="0"/>
  </r>
  <r>
    <x v="10088"/>
    <n v="40"/>
    <s v="Female"/>
    <s v="UK"/>
    <d v="2023-05-20T00:22:41"/>
    <x v="3"/>
    <n v="4"/>
    <n v="0"/>
    <n v="57"/>
    <n v="2"/>
    <n v="97.78"/>
    <s v=""/>
    <n v="1"/>
    <s v=""/>
    <n v="15"/>
    <n v="0"/>
    <n v="3.5087719298245598E-2"/>
    <n v="97.78"/>
    <x v="1"/>
    <n v="0"/>
  </r>
  <r>
    <x v="10089"/>
    <n v="21"/>
    <s v="Female"/>
    <s v="Germany"/>
    <d v="2024-08-24T09:18:10"/>
    <x v="3"/>
    <n v="2"/>
    <n v="1"/>
    <n v="43"/>
    <n v="0"/>
    <n v="97.64"/>
    <s v=""/>
    <n v="1"/>
    <s v=""/>
    <n v="54"/>
    <n v="0.5"/>
    <n v="0"/>
    <n v="97.64"/>
    <x v="1"/>
    <n v="1"/>
  </r>
  <r>
    <x v="10090"/>
    <n v="23"/>
    <s v="Female"/>
    <s v="France"/>
    <d v="2024-07-02T10:59:49"/>
    <x v="3"/>
    <n v="5"/>
    <n v="2"/>
    <n v="56"/>
    <n v="4"/>
    <n v="97.51"/>
    <s v=""/>
    <n v="1"/>
    <s v=""/>
    <n v="83"/>
    <n v="0.4"/>
    <n v="7.1428571428571397E-2"/>
    <n v="97.51"/>
    <x v="1"/>
    <n v="0"/>
  </r>
  <r>
    <x v="10091"/>
    <n v="35"/>
    <s v="Male"/>
    <s v="Australia"/>
    <d v="2024-08-24T02:00:08"/>
    <x v="5"/>
    <n v="3"/>
    <n v="1"/>
    <n v="41"/>
    <n v="4"/>
    <n v="97.49"/>
    <s v=""/>
    <n v="1"/>
    <s v=""/>
    <n v="4"/>
    <n v="0.33333333333333298"/>
    <n v="9.7560975609756101E-2"/>
    <n v="97.49"/>
    <x v="1"/>
    <n v="0"/>
  </r>
  <r>
    <x v="10092"/>
    <n v="24"/>
    <s v="Male"/>
    <s v="USA"/>
    <d v="2023-06-24T10:10:08"/>
    <x v="4"/>
    <n v="1"/>
    <n v="0"/>
    <n v="48"/>
    <n v="2"/>
    <n v="97.23"/>
    <s v=""/>
    <n v="1"/>
    <s v=""/>
    <n v="25"/>
    <n v="0"/>
    <n v="4.1666666666666602E-2"/>
    <n v="97.23"/>
    <x v="1"/>
    <n v="0"/>
  </r>
  <r>
    <x v="10093"/>
    <n v="59"/>
    <s v="Female"/>
    <s v="Germany"/>
    <d v="2023-04-10T15:40:46"/>
    <x v="0"/>
    <n v="3"/>
    <n v="1"/>
    <n v="37"/>
    <n v="3"/>
    <n v="96.53"/>
    <s v=""/>
    <n v="1"/>
    <s v=""/>
    <n v="31"/>
    <n v="0.33333333333333298"/>
    <n v="8.1081081081081002E-2"/>
    <n v="96.53"/>
    <x v="1"/>
    <n v="0"/>
  </r>
  <r>
    <x v="10094"/>
    <n v="31"/>
    <s v="Male"/>
    <s v="Germany"/>
    <d v="2023-07-23T13:34:02"/>
    <x v="0"/>
    <n v="5"/>
    <n v="1"/>
    <n v="53"/>
    <n v="5"/>
    <n v="96.35"/>
    <s v=""/>
    <n v="1"/>
    <s v=""/>
    <n v="60"/>
    <n v="0.2"/>
    <n v="9.4339622641509399E-2"/>
    <n v="96.35"/>
    <x v="1"/>
    <n v="0"/>
  </r>
  <r>
    <x v="10095"/>
    <n v="46"/>
    <s v="Female"/>
    <s v="UK"/>
    <d v="2024-05-02T20:42:57"/>
    <x v="2"/>
    <n v="5"/>
    <n v="1"/>
    <n v="50"/>
    <n v="2"/>
    <n v="96.3"/>
    <s v=""/>
    <n v="1"/>
    <s v=""/>
    <n v="70"/>
    <n v="0.2"/>
    <n v="0.04"/>
    <n v="96.3"/>
    <x v="1"/>
    <n v="0"/>
  </r>
  <r>
    <x v="10096"/>
    <n v="20"/>
    <s v="Male"/>
    <s v="Germany"/>
    <d v="2024-12-30T18:09:34"/>
    <x v="3"/>
    <n v="5"/>
    <n v="0"/>
    <n v="61"/>
    <n v="8"/>
    <n v="96.3"/>
    <s v=""/>
    <n v="1"/>
    <s v=""/>
    <n v="12"/>
    <n v="0"/>
    <n v="0.13114754098360601"/>
    <n v="96.3"/>
    <x v="1"/>
    <n v="0"/>
  </r>
  <r>
    <x v="10097"/>
    <n v="30"/>
    <s v="Male"/>
    <s v="Japan"/>
    <d v="2024-01-04T19:15:27"/>
    <x v="1"/>
    <n v="0"/>
    <n v="0"/>
    <n v="60"/>
    <n v="4"/>
    <n v="95.98"/>
    <s v=""/>
    <n v="1"/>
    <s v=""/>
    <n v="12"/>
    <n v="0"/>
    <n v="6.6666666666666596E-2"/>
    <n v="95.98"/>
    <x v="1"/>
    <n v="0"/>
  </r>
  <r>
    <x v="10098"/>
    <n v="31"/>
    <s v="Female"/>
    <s v="USA"/>
    <d v="2023-01-14T00:27:58"/>
    <x v="2"/>
    <n v="2"/>
    <n v="1"/>
    <n v="49"/>
    <n v="5"/>
    <n v="95.96"/>
    <s v=""/>
    <n v="1"/>
    <s v=""/>
    <n v="37"/>
    <n v="0.5"/>
    <n v="0.10204081632653"/>
    <n v="95.96"/>
    <x v="1"/>
    <n v="0"/>
  </r>
  <r>
    <x v="10099"/>
    <n v="41"/>
    <s v="Male"/>
    <s v="Japan"/>
    <d v="2023-11-11T18:40:10"/>
    <x v="2"/>
    <n v="3"/>
    <n v="1"/>
    <n v="61"/>
    <n v="1"/>
    <n v="95.68"/>
    <s v=""/>
    <n v="1"/>
    <s v=""/>
    <n v="51"/>
    <n v="0.33333333333333298"/>
    <n v="1.63934426229508E-2"/>
    <n v="95.68"/>
    <x v="1"/>
    <n v="0"/>
  </r>
  <r>
    <x v="10100"/>
    <n v="37"/>
    <s v="Male"/>
    <s v="USA"/>
    <d v="2023-10-07T07:25:07"/>
    <x v="5"/>
    <n v="4"/>
    <n v="0"/>
    <n v="55"/>
    <n v="2"/>
    <n v="95.39"/>
    <s v=""/>
    <n v="1"/>
    <s v=""/>
    <n v="21"/>
    <n v="0"/>
    <n v="3.6363636363636299E-2"/>
    <n v="95.39"/>
    <x v="1"/>
    <n v="0"/>
  </r>
  <r>
    <x v="10101"/>
    <n v="18"/>
    <s v="Female"/>
    <s v="Canada"/>
    <d v="2024-01-03T02:22:27"/>
    <x v="0"/>
    <n v="0"/>
    <n v="0"/>
    <n v="46"/>
    <n v="5"/>
    <n v="95.35"/>
    <s v=""/>
    <n v="1"/>
    <s v=""/>
    <n v="12"/>
    <n v="0"/>
    <n v="0.108695652173913"/>
    <n v="95.35"/>
    <x v="1"/>
    <n v="0"/>
  </r>
  <r>
    <x v="10102"/>
    <n v="31"/>
    <s v="Male"/>
    <s v="UK"/>
    <d v="2024-03-01T13:33:04"/>
    <x v="5"/>
    <n v="2"/>
    <n v="1"/>
    <n v="48"/>
    <n v="2"/>
    <n v="95.07"/>
    <s v=""/>
    <n v="1"/>
    <s v=""/>
    <n v="0"/>
    <n v="0.5"/>
    <n v="4.1666666666666602E-2"/>
    <n v="95.07"/>
    <x v="1"/>
    <n v="0"/>
  </r>
  <r>
    <x v="10103"/>
    <n v="21"/>
    <s v="Female"/>
    <s v="Canada"/>
    <d v="2023-04-27T00:27:07"/>
    <x v="4"/>
    <n v="3"/>
    <n v="1"/>
    <n v="40"/>
    <n v="2"/>
    <n v="95.02"/>
    <s v=""/>
    <n v="1"/>
    <s v=""/>
    <n v="3"/>
    <n v="0.33333333333333298"/>
    <n v="0.05"/>
    <n v="95.02"/>
    <x v="1"/>
    <n v="0"/>
  </r>
  <r>
    <x v="10104"/>
    <n v="24"/>
    <s v="Male"/>
    <s v="USA"/>
    <d v="2024-03-23T03:53:40"/>
    <x v="0"/>
    <n v="4"/>
    <n v="1"/>
    <n v="44"/>
    <n v="3"/>
    <n v="94.98"/>
    <s v=""/>
    <n v="1"/>
    <s v=""/>
    <n v="3"/>
    <n v="0.25"/>
    <n v="6.8181818181818094E-2"/>
    <n v="94.98"/>
    <x v="1"/>
    <n v="0"/>
  </r>
  <r>
    <x v="10105"/>
    <n v="35"/>
    <s v="Female"/>
    <s v="Germany"/>
    <d v="2024-06-03T19:16:47"/>
    <x v="5"/>
    <n v="3"/>
    <n v="0"/>
    <n v="44"/>
    <n v="4"/>
    <n v="94.94"/>
    <s v=""/>
    <n v="1"/>
    <s v=""/>
    <n v="40"/>
    <n v="0"/>
    <n v="9.0909090909090898E-2"/>
    <n v="94.94"/>
    <x v="1"/>
    <n v="0"/>
  </r>
  <r>
    <x v="10106"/>
    <n v="27"/>
    <s v="Male"/>
    <s v="USA"/>
    <d v="2023-06-10T19:06:06"/>
    <x v="4"/>
    <n v="2"/>
    <n v="1"/>
    <n v="50"/>
    <n v="0"/>
    <n v="94.9"/>
    <s v=""/>
    <n v="1"/>
    <s v=""/>
    <n v="0"/>
    <n v="0.5"/>
    <n v="0"/>
    <n v="94.9"/>
    <x v="1"/>
    <n v="1"/>
  </r>
  <r>
    <x v="10107"/>
    <n v="30"/>
    <s v="Male"/>
    <s v="Germany"/>
    <d v="2023-02-04T08:58:07"/>
    <x v="3"/>
    <n v="1"/>
    <n v="0"/>
    <n v="58"/>
    <n v="3"/>
    <n v="94.76"/>
    <s v=""/>
    <n v="1"/>
    <s v=""/>
    <n v="5"/>
    <n v="0"/>
    <n v="5.1724137931034399E-2"/>
    <n v="94.76"/>
    <x v="1"/>
    <n v="0"/>
  </r>
  <r>
    <x v="10108"/>
    <n v="52"/>
    <s v="Female"/>
    <s v="France"/>
    <d v="2024-02-08T04:13:35"/>
    <x v="4"/>
    <n v="1"/>
    <n v="1"/>
    <n v="43"/>
    <n v="4"/>
    <n v="94.76"/>
    <s v=""/>
    <n v="1"/>
    <s v=""/>
    <n v="19"/>
    <n v="1"/>
    <n v="9.3023255813953404E-2"/>
    <n v="94.76"/>
    <x v="1"/>
    <n v="0"/>
  </r>
  <r>
    <x v="10109"/>
    <n v="32"/>
    <s v="Male"/>
    <s v="USA"/>
    <d v="2024-09-29T22:50:09"/>
    <x v="5"/>
    <n v="2"/>
    <n v="0"/>
    <n v="58"/>
    <n v="1"/>
    <n v="94.58"/>
    <s v=""/>
    <n v="1"/>
    <s v=""/>
    <n v="9"/>
    <n v="0"/>
    <n v="1.72413793103448E-2"/>
    <n v="94.58"/>
    <x v="1"/>
    <n v="0"/>
  </r>
  <r>
    <x v="10110"/>
    <n v="24"/>
    <s v="Male"/>
    <s v="USA"/>
    <d v="2024-10-23T20:39:49"/>
    <x v="1"/>
    <n v="7"/>
    <n v="4"/>
    <n v="39"/>
    <n v="1"/>
    <n v="94.58"/>
    <s v=""/>
    <n v="1"/>
    <s v=""/>
    <n v="0"/>
    <n v="0.57142857142857095"/>
    <n v="2.5641025641025599E-2"/>
    <n v="94.58"/>
    <x v="1"/>
    <n v="0"/>
  </r>
  <r>
    <x v="10111"/>
    <n v="42"/>
    <s v="Female"/>
    <s v="France"/>
    <d v="2023-10-25T03:14:03"/>
    <x v="1"/>
    <n v="3"/>
    <n v="1"/>
    <n v="40"/>
    <n v="3"/>
    <n v="94.56"/>
    <s v=""/>
    <n v="1"/>
    <s v=""/>
    <n v="29"/>
    <n v="0.33333333333333298"/>
    <n v="7.4999999999999997E-2"/>
    <n v="94.56"/>
    <x v="1"/>
    <n v="0"/>
  </r>
  <r>
    <x v="10112"/>
    <n v="45"/>
    <s v="Female"/>
    <s v="France"/>
    <d v="2023-06-12T04:41:04"/>
    <x v="4"/>
    <n v="1"/>
    <n v="1"/>
    <n v="52"/>
    <n v="2"/>
    <n v="94.49"/>
    <s v=""/>
    <n v="1"/>
    <s v=""/>
    <n v="5"/>
    <n v="1"/>
    <n v="3.8461538461538401E-2"/>
    <n v="94.49"/>
    <x v="1"/>
    <n v="0"/>
  </r>
  <r>
    <x v="10113"/>
    <n v="18"/>
    <s v="Male"/>
    <s v="USA"/>
    <d v="2024-11-23T00:53:03"/>
    <x v="1"/>
    <n v="2"/>
    <n v="2"/>
    <n v="42"/>
    <n v="1"/>
    <n v="94.47"/>
    <s v=""/>
    <n v="1"/>
    <s v=""/>
    <n v="73"/>
    <n v="1"/>
    <n v="2.3809523809523801E-2"/>
    <n v="94.47"/>
    <x v="1"/>
    <n v="0"/>
  </r>
  <r>
    <x v="10114"/>
    <n v="40"/>
    <s v="Male"/>
    <s v="Australia"/>
    <d v="2024-09-03T21:54:14"/>
    <x v="3"/>
    <n v="1"/>
    <n v="1"/>
    <n v="41"/>
    <n v="1"/>
    <n v="94.43"/>
    <s v=""/>
    <n v="1"/>
    <s v=""/>
    <n v="1"/>
    <n v="1"/>
    <n v="2.4390243902439001E-2"/>
    <n v="94.43"/>
    <x v="1"/>
    <n v="0"/>
  </r>
  <r>
    <x v="10115"/>
    <n v="25"/>
    <s v="Male"/>
    <s v="USA"/>
    <d v="2024-07-16T10:49:30"/>
    <x v="5"/>
    <n v="4"/>
    <n v="2"/>
    <n v="62"/>
    <n v="4"/>
    <n v="94.37"/>
    <s v=""/>
    <n v="1"/>
    <s v=""/>
    <n v="9"/>
    <n v="0.5"/>
    <n v="6.4516129032257993E-2"/>
    <n v="94.37"/>
    <x v="1"/>
    <n v="0"/>
  </r>
  <r>
    <x v="10116"/>
    <n v="40"/>
    <s v="Female"/>
    <s v="Germany"/>
    <d v="2023-01-23T13:42:19"/>
    <x v="0"/>
    <n v="5"/>
    <n v="2"/>
    <n v="39"/>
    <n v="3"/>
    <n v="94.28"/>
    <s v=""/>
    <n v="1"/>
    <s v=""/>
    <n v="23"/>
    <n v="0.4"/>
    <n v="7.69230769230769E-2"/>
    <n v="94.28"/>
    <x v="1"/>
    <n v="0"/>
  </r>
  <r>
    <x v="10117"/>
    <n v="38"/>
    <s v="Female"/>
    <s v="USA"/>
    <d v="2024-03-28T08:00:17"/>
    <x v="2"/>
    <n v="1"/>
    <n v="0"/>
    <n v="62"/>
    <n v="0"/>
    <n v="94.2"/>
    <s v=""/>
    <n v="1"/>
    <s v=""/>
    <n v="28"/>
    <n v="0"/>
    <n v="0"/>
    <n v="94.2"/>
    <x v="1"/>
    <n v="0"/>
  </r>
  <r>
    <x v="10118"/>
    <n v="31"/>
    <s v="Male"/>
    <s v="USA"/>
    <d v="2024-12-11T15:40:53"/>
    <x v="3"/>
    <n v="3"/>
    <n v="0"/>
    <n v="47"/>
    <n v="2"/>
    <n v="94.11"/>
    <s v=""/>
    <n v="1"/>
    <s v=""/>
    <n v="1"/>
    <n v="0"/>
    <n v="4.2553191489361701E-2"/>
    <n v="94.11"/>
    <x v="1"/>
    <n v="0"/>
  </r>
  <r>
    <x v="10119"/>
    <n v="50"/>
    <s v="Female"/>
    <s v="USA"/>
    <d v="2023-09-27T00:39:29"/>
    <x v="2"/>
    <n v="1"/>
    <n v="0"/>
    <n v="62"/>
    <n v="3"/>
    <n v="93.5"/>
    <s v=""/>
    <n v="1"/>
    <s v=""/>
    <n v="37"/>
    <n v="0"/>
    <n v="4.8387096774193498E-2"/>
    <n v="93.5"/>
    <x v="1"/>
    <n v="0"/>
  </r>
  <r>
    <x v="10120"/>
    <n v="52"/>
    <s v="Female"/>
    <s v="UK"/>
    <d v="2023-02-27T23:29:45"/>
    <x v="5"/>
    <n v="2"/>
    <n v="1"/>
    <n v="36"/>
    <n v="4"/>
    <n v="93.49"/>
    <s v=""/>
    <n v="1"/>
    <s v=""/>
    <n v="12"/>
    <n v="0.5"/>
    <n v="0.11111111111111099"/>
    <n v="93.49"/>
    <x v="1"/>
    <n v="0"/>
  </r>
  <r>
    <x v="10121"/>
    <n v="25"/>
    <s v="Female"/>
    <s v="Australia"/>
    <d v="2023-02-22T01:51:51"/>
    <x v="2"/>
    <n v="5"/>
    <n v="3"/>
    <n v="52"/>
    <n v="1"/>
    <n v="93.48"/>
    <s v=""/>
    <n v="1"/>
    <s v=""/>
    <n v="98"/>
    <n v="0.6"/>
    <n v="1.9230769230769201E-2"/>
    <n v="93.48"/>
    <x v="1"/>
    <n v="0"/>
  </r>
  <r>
    <x v="10122"/>
    <n v="28"/>
    <s v="Female"/>
    <s v="Japan"/>
    <d v="2024-11-25T14:12:33"/>
    <x v="2"/>
    <n v="6"/>
    <n v="1"/>
    <n v="49"/>
    <n v="5"/>
    <n v="93.34"/>
    <s v=""/>
    <n v="1"/>
    <s v=""/>
    <n v="78"/>
    <n v="0.16666666666666599"/>
    <n v="0.10204081632653"/>
    <n v="93.34"/>
    <x v="1"/>
    <n v="0"/>
  </r>
  <r>
    <x v="10123"/>
    <n v="49"/>
    <s v="Male"/>
    <s v="UK"/>
    <d v="2023-04-13T12:18:18"/>
    <x v="3"/>
    <n v="3"/>
    <n v="0"/>
    <n v="42"/>
    <n v="3"/>
    <n v="93.24"/>
    <s v=""/>
    <n v="1"/>
    <s v=""/>
    <n v="8"/>
    <n v="0"/>
    <n v="7.1428571428571397E-2"/>
    <n v="93.24"/>
    <x v="1"/>
    <n v="1"/>
  </r>
  <r>
    <x v="10124"/>
    <n v="37"/>
    <s v="Male"/>
    <s v="Australia"/>
    <d v="2024-08-10T00:42:51"/>
    <x v="1"/>
    <n v="4"/>
    <n v="0"/>
    <n v="60"/>
    <n v="2"/>
    <n v="93.23"/>
    <s v=""/>
    <n v="1"/>
    <s v=""/>
    <n v="116"/>
    <n v="0"/>
    <n v="3.3333333333333298E-2"/>
    <n v="93.23"/>
    <x v="1"/>
    <n v="0"/>
  </r>
  <r>
    <x v="10125"/>
    <n v="45"/>
    <s v="Male"/>
    <s v="Japan"/>
    <d v="2023-11-19T13:33:54"/>
    <x v="1"/>
    <n v="3"/>
    <n v="1"/>
    <n v="62"/>
    <n v="2"/>
    <n v="93.16"/>
    <s v=""/>
    <n v="1"/>
    <s v=""/>
    <n v="63"/>
    <n v="0.33333333333333298"/>
    <n v="3.2258064516128997E-2"/>
    <n v="93.16"/>
    <x v="1"/>
    <n v="0"/>
  </r>
  <r>
    <x v="10126"/>
    <n v="59"/>
    <s v="Male"/>
    <s v="USA"/>
    <d v="2023-08-03T13:50:57"/>
    <x v="3"/>
    <n v="3"/>
    <n v="1"/>
    <n v="61"/>
    <n v="6"/>
    <n v="93.11"/>
    <s v=""/>
    <n v="1"/>
    <s v=""/>
    <n v="100"/>
    <n v="0.33333333333333298"/>
    <n v="9.8360655737704902E-2"/>
    <n v="93.11"/>
    <x v="1"/>
    <n v="1"/>
  </r>
  <r>
    <x v="10127"/>
    <n v="18"/>
    <s v="Female"/>
    <s v="Australia"/>
    <d v="2024-05-25T03:07:13"/>
    <x v="4"/>
    <n v="3"/>
    <n v="2"/>
    <n v="62"/>
    <n v="2"/>
    <n v="93.08"/>
    <s v=""/>
    <n v="1"/>
    <s v=""/>
    <n v="76"/>
    <n v="0.66666666666666596"/>
    <n v="3.2258064516128997E-2"/>
    <n v="93.08"/>
    <x v="1"/>
    <n v="0"/>
  </r>
  <r>
    <x v="10128"/>
    <n v="30"/>
    <s v="Male"/>
    <s v="Germany"/>
    <d v="2024-07-06T04:03:52"/>
    <x v="2"/>
    <n v="1"/>
    <n v="0"/>
    <n v="39"/>
    <n v="2"/>
    <n v="92.93"/>
    <s v=""/>
    <n v="1"/>
    <s v=""/>
    <n v="89"/>
    <n v="0"/>
    <n v="5.1282051282051197E-2"/>
    <n v="92.93"/>
    <x v="1"/>
    <n v="0"/>
  </r>
  <r>
    <x v="10129"/>
    <n v="43"/>
    <s v="Male"/>
    <s v="Canada"/>
    <d v="2023-05-31T03:34:49"/>
    <x v="2"/>
    <n v="1"/>
    <n v="1"/>
    <n v="46"/>
    <n v="1"/>
    <n v="92.81"/>
    <s v=""/>
    <n v="1"/>
    <s v=""/>
    <n v="8"/>
    <n v="1"/>
    <n v="2.1739130434782601E-2"/>
    <n v="92.81"/>
    <x v="1"/>
    <n v="0"/>
  </r>
  <r>
    <x v="10130"/>
    <n v="30"/>
    <s v="Male"/>
    <s v="France"/>
    <d v="2024-12-26T22:10:19"/>
    <x v="4"/>
    <n v="2"/>
    <n v="1"/>
    <n v="34"/>
    <n v="1"/>
    <n v="92.63"/>
    <s v=""/>
    <n v="1"/>
    <s v=""/>
    <n v="23"/>
    <n v="0.5"/>
    <n v="2.94117647058823E-2"/>
    <n v="92.63"/>
    <x v="1"/>
    <n v="0"/>
  </r>
  <r>
    <x v="10131"/>
    <n v="22"/>
    <s v="Female"/>
    <s v="Canada"/>
    <d v="2024-09-25T10:47:13"/>
    <x v="2"/>
    <n v="5"/>
    <n v="1"/>
    <n v="50"/>
    <n v="2"/>
    <n v="92.62"/>
    <s v=""/>
    <n v="1"/>
    <s v=""/>
    <n v="19"/>
    <n v="0.2"/>
    <n v="0.04"/>
    <n v="92.62"/>
    <x v="1"/>
    <n v="0"/>
  </r>
  <r>
    <x v="10132"/>
    <n v="36"/>
    <s v="Female"/>
    <s v="Australia"/>
    <d v="2023-09-27T09:25:08"/>
    <x v="4"/>
    <n v="1"/>
    <n v="1"/>
    <n v="45"/>
    <n v="0"/>
    <n v="92.56"/>
    <s v=""/>
    <n v="1"/>
    <s v=""/>
    <n v="0"/>
    <n v="1"/>
    <n v="0"/>
    <n v="92.56"/>
    <x v="1"/>
    <n v="0"/>
  </r>
  <r>
    <x v="10133"/>
    <n v="25"/>
    <s v="Female"/>
    <s v="Australia"/>
    <d v="2024-03-23T18:29:44"/>
    <x v="2"/>
    <n v="1"/>
    <n v="0"/>
    <n v="50"/>
    <n v="2"/>
    <n v="92"/>
    <s v=""/>
    <n v="1"/>
    <s v=""/>
    <n v="8"/>
    <n v="0"/>
    <n v="0.04"/>
    <n v="92"/>
    <x v="1"/>
    <n v="0"/>
  </r>
  <r>
    <x v="10134"/>
    <n v="31"/>
    <s v="Male"/>
    <s v="USA"/>
    <d v="2024-01-28T09:47:05"/>
    <x v="1"/>
    <n v="4"/>
    <n v="2"/>
    <n v="53"/>
    <n v="0"/>
    <n v="91.91"/>
    <s v=""/>
    <n v="1"/>
    <s v=""/>
    <n v="3"/>
    <n v="0.5"/>
    <n v="0"/>
    <n v="91.91"/>
    <x v="1"/>
    <n v="0"/>
  </r>
  <r>
    <x v="10135"/>
    <n v="49"/>
    <s v="Male"/>
    <s v="UK"/>
    <d v="2023-03-24T23:36:21"/>
    <x v="4"/>
    <n v="6"/>
    <n v="5"/>
    <n v="51"/>
    <n v="8"/>
    <n v="91.71"/>
    <s v=""/>
    <n v="1"/>
    <s v=""/>
    <n v="59"/>
    <n v="0.83333333333333304"/>
    <n v="0.15686274509803899"/>
    <n v="91.71"/>
    <x v="1"/>
    <n v="0"/>
  </r>
  <r>
    <x v="10136"/>
    <n v="57"/>
    <s v="Female"/>
    <s v="USA"/>
    <d v="2024-02-19T23:29:24"/>
    <x v="3"/>
    <n v="0"/>
    <n v="0"/>
    <n v="40"/>
    <n v="1"/>
    <n v="91.65"/>
    <s v=""/>
    <n v="1"/>
    <s v=""/>
    <n v="16"/>
    <n v="0"/>
    <n v="2.5000000000000001E-2"/>
    <n v="91.65"/>
    <x v="1"/>
    <n v="0"/>
  </r>
  <r>
    <x v="10137"/>
    <n v="20"/>
    <s v="Female"/>
    <s v="UK"/>
    <d v="2024-10-09T03:18:51"/>
    <x v="4"/>
    <n v="3"/>
    <n v="1"/>
    <n v="58"/>
    <n v="2"/>
    <n v="91.37"/>
    <s v=""/>
    <n v="1"/>
    <s v=""/>
    <n v="46"/>
    <n v="0.33333333333333298"/>
    <n v="3.4482758620689599E-2"/>
    <n v="91.37"/>
    <x v="1"/>
    <n v="0"/>
  </r>
  <r>
    <x v="10138"/>
    <n v="24"/>
    <s v="Male"/>
    <s v="Australia"/>
    <d v="2023-05-08T21:10:33"/>
    <x v="5"/>
    <n v="3"/>
    <n v="1"/>
    <n v="52"/>
    <n v="2"/>
    <n v="91.33"/>
    <s v=""/>
    <n v="1"/>
    <s v=""/>
    <n v="49"/>
    <n v="0.33333333333333298"/>
    <n v="3.8461538461538401E-2"/>
    <n v="91.33"/>
    <x v="1"/>
    <n v="0"/>
  </r>
  <r>
    <x v="10139"/>
    <n v="18"/>
    <s v="Male"/>
    <s v="France"/>
    <d v="2023-10-09T23:39:50"/>
    <x v="1"/>
    <n v="4"/>
    <n v="0"/>
    <n v="42"/>
    <n v="4"/>
    <n v="91.03"/>
    <s v=""/>
    <n v="1"/>
    <s v=""/>
    <n v="5"/>
    <n v="0"/>
    <n v="9.5238095238095205E-2"/>
    <n v="91.03"/>
    <x v="1"/>
    <n v="0"/>
  </r>
  <r>
    <x v="10140"/>
    <n v="26"/>
    <s v="Female"/>
    <s v="UK"/>
    <d v="2023-06-15T23:12:43"/>
    <x v="5"/>
    <n v="7"/>
    <n v="0"/>
    <n v="38"/>
    <n v="4"/>
    <n v="91"/>
    <s v=""/>
    <n v="1"/>
    <s v=""/>
    <n v="28"/>
    <n v="0"/>
    <n v="0.105263157894736"/>
    <n v="91"/>
    <x v="1"/>
    <n v="0"/>
  </r>
  <r>
    <x v="10141"/>
    <n v="54"/>
    <s v="Male"/>
    <s v="USA"/>
    <d v="2024-08-25T04:17:04"/>
    <x v="3"/>
    <n v="3"/>
    <n v="1"/>
    <n v="47"/>
    <n v="2"/>
    <n v="90.89"/>
    <s v=""/>
    <n v="1"/>
    <s v=""/>
    <n v="63"/>
    <n v="0.33333333333333298"/>
    <n v="4.2553191489361701E-2"/>
    <n v="90.89"/>
    <x v="1"/>
    <n v="0"/>
  </r>
  <r>
    <x v="10142"/>
    <n v="48"/>
    <s v="Male"/>
    <s v="UK"/>
    <d v="2024-08-20T08:56:05"/>
    <x v="1"/>
    <n v="1"/>
    <n v="1"/>
    <n v="52"/>
    <n v="1"/>
    <n v="90.84"/>
    <s v=""/>
    <n v="1"/>
    <s v=""/>
    <n v="30"/>
    <n v="1"/>
    <n v="1.9230769230769201E-2"/>
    <n v="90.84"/>
    <x v="1"/>
    <n v="0"/>
  </r>
  <r>
    <x v="10143"/>
    <n v="18"/>
    <s v="Female"/>
    <s v="Canada"/>
    <d v="2023-05-19T17:04:39"/>
    <x v="4"/>
    <n v="3"/>
    <n v="0"/>
    <n v="55"/>
    <n v="1"/>
    <n v="90.81"/>
    <s v=""/>
    <n v="1"/>
    <s v=""/>
    <n v="23"/>
    <n v="0"/>
    <n v="1.8181818181818101E-2"/>
    <n v="90.81"/>
    <x v="1"/>
    <n v="0"/>
  </r>
  <r>
    <x v="10144"/>
    <n v="35"/>
    <s v="Female"/>
    <s v="Australia"/>
    <d v="2024-09-01T07:07:07"/>
    <x v="1"/>
    <n v="1"/>
    <n v="1"/>
    <n v="35"/>
    <n v="2"/>
    <n v="90.68"/>
    <s v=""/>
    <n v="1"/>
    <s v=""/>
    <n v="9"/>
    <n v="1"/>
    <n v="5.7142857142857099E-2"/>
    <n v="90.68"/>
    <x v="1"/>
    <n v="0"/>
  </r>
  <r>
    <x v="10145"/>
    <n v="45"/>
    <s v="Female"/>
    <s v="Australia"/>
    <d v="2023-12-09T13:56:43"/>
    <x v="1"/>
    <n v="2"/>
    <n v="0"/>
    <n v="48"/>
    <n v="2"/>
    <n v="90.57"/>
    <s v=""/>
    <n v="1"/>
    <s v=""/>
    <n v="12"/>
    <n v="0"/>
    <n v="4.1666666666666602E-2"/>
    <n v="90.57"/>
    <x v="1"/>
    <n v="0"/>
  </r>
  <r>
    <x v="10146"/>
    <n v="34"/>
    <s v="Male"/>
    <s v="Canada"/>
    <d v="2023-12-13T18:41:37"/>
    <x v="4"/>
    <n v="4"/>
    <n v="0"/>
    <n v="68"/>
    <n v="6"/>
    <n v="90.3"/>
    <s v=""/>
    <n v="1"/>
    <s v=""/>
    <n v="50"/>
    <n v="0"/>
    <n v="8.8235294117646995E-2"/>
    <n v="90.3"/>
    <x v="1"/>
    <n v="0"/>
  </r>
  <r>
    <x v="10147"/>
    <n v="53"/>
    <s v="Female"/>
    <s v="France"/>
    <d v="2023-03-22T21:57:43"/>
    <x v="1"/>
    <n v="4"/>
    <n v="1"/>
    <n v="43"/>
    <n v="2"/>
    <n v="90.06"/>
    <s v=""/>
    <n v="1"/>
    <s v=""/>
    <n v="1"/>
    <n v="0.25"/>
    <n v="4.6511627906976702E-2"/>
    <n v="90.06"/>
    <x v="1"/>
    <n v="1"/>
  </r>
  <r>
    <x v="10148"/>
    <n v="34"/>
    <s v="Male"/>
    <s v="Canada"/>
    <d v="2024-11-30T08:05:55"/>
    <x v="5"/>
    <n v="2"/>
    <n v="2"/>
    <n v="57"/>
    <n v="4"/>
    <n v="89.77"/>
    <s v=""/>
    <n v="1"/>
    <s v=""/>
    <n v="2"/>
    <n v="1"/>
    <n v="7.0175438596491196E-2"/>
    <n v="89.77"/>
    <x v="1"/>
    <n v="0"/>
  </r>
  <r>
    <x v="10149"/>
    <n v="28"/>
    <s v="Female"/>
    <s v="UK"/>
    <d v="2024-05-10T22:54:43"/>
    <x v="3"/>
    <n v="2"/>
    <n v="1"/>
    <n v="55"/>
    <n v="3"/>
    <n v="89.74"/>
    <s v=""/>
    <n v="1"/>
    <s v=""/>
    <n v="61"/>
    <n v="0.5"/>
    <n v="5.4545454545454501E-2"/>
    <n v="89.74"/>
    <x v="1"/>
    <n v="1"/>
  </r>
  <r>
    <x v="10150"/>
    <n v="18"/>
    <s v="Female"/>
    <s v="USA"/>
    <d v="2024-03-14T06:43:00"/>
    <x v="1"/>
    <n v="2"/>
    <n v="0"/>
    <n v="45"/>
    <n v="0"/>
    <n v="89.73"/>
    <s v=""/>
    <n v="1"/>
    <s v=""/>
    <n v="2"/>
    <n v="0"/>
    <n v="0"/>
    <n v="89.73"/>
    <x v="1"/>
    <n v="1"/>
  </r>
  <r>
    <x v="10151"/>
    <n v="52"/>
    <s v="Female"/>
    <s v="UK"/>
    <d v="2024-05-02T03:11:39"/>
    <x v="4"/>
    <n v="2"/>
    <n v="0"/>
    <n v="57"/>
    <n v="4"/>
    <n v="89.71"/>
    <s v=""/>
    <n v="1"/>
    <s v=""/>
    <n v="52"/>
    <n v="0"/>
    <n v="7.0175438596491196E-2"/>
    <n v="89.71"/>
    <x v="1"/>
    <n v="1"/>
  </r>
  <r>
    <x v="10152"/>
    <n v="18"/>
    <s v="Male"/>
    <s v="Germany"/>
    <d v="2024-01-28T06:51:52"/>
    <x v="3"/>
    <n v="2"/>
    <n v="0"/>
    <n v="49"/>
    <n v="1"/>
    <n v="89.67"/>
    <s v=""/>
    <n v="1"/>
    <s v=""/>
    <n v="4"/>
    <n v="0"/>
    <n v="2.04081632653061E-2"/>
    <n v="89.67"/>
    <x v="1"/>
    <n v="0"/>
  </r>
  <r>
    <x v="10153"/>
    <n v="38"/>
    <s v="Male"/>
    <s v="Germany"/>
    <d v="2023-02-07T05:35:40"/>
    <x v="3"/>
    <n v="1"/>
    <n v="1"/>
    <n v="33"/>
    <n v="3"/>
    <n v="89.66"/>
    <s v=""/>
    <n v="1"/>
    <s v=""/>
    <n v="1"/>
    <n v="1"/>
    <n v="9.0909090909090898E-2"/>
    <n v="89.66"/>
    <x v="1"/>
    <n v="0"/>
  </r>
  <r>
    <x v="10154"/>
    <n v="22"/>
    <s v="Female"/>
    <s v="UK"/>
    <d v="2024-04-11T09:17:34"/>
    <x v="5"/>
    <n v="3"/>
    <n v="0"/>
    <n v="47"/>
    <n v="4"/>
    <n v="89.65"/>
    <s v=""/>
    <n v="1"/>
    <s v=""/>
    <n v="37"/>
    <n v="0"/>
    <n v="8.5106382978723402E-2"/>
    <n v="89.65"/>
    <x v="1"/>
    <n v="0"/>
  </r>
  <r>
    <x v="10155"/>
    <n v="27"/>
    <s v="Female"/>
    <s v="USA"/>
    <d v="2023-02-21T14:10:59"/>
    <x v="5"/>
    <n v="3"/>
    <n v="1"/>
    <n v="39"/>
    <n v="2"/>
    <n v="89.53"/>
    <s v=""/>
    <n v="1"/>
    <s v=""/>
    <n v="25"/>
    <n v="0.33333333333333298"/>
    <n v="5.1282051282051197E-2"/>
    <n v="89.53"/>
    <x v="1"/>
    <n v="0"/>
  </r>
  <r>
    <x v="10156"/>
    <n v="44"/>
    <s v="Female"/>
    <s v="Canada"/>
    <d v="2023-12-21T20:53:23"/>
    <x v="2"/>
    <n v="5"/>
    <n v="4"/>
    <n v="45"/>
    <n v="4"/>
    <n v="89.23"/>
    <s v=""/>
    <n v="1"/>
    <s v=""/>
    <n v="24"/>
    <n v="0.8"/>
    <n v="8.8888888888888795E-2"/>
    <n v="89.23"/>
    <x v="1"/>
    <n v="0"/>
  </r>
  <r>
    <x v="10157"/>
    <n v="19"/>
    <s v="Female"/>
    <s v="UK"/>
    <d v="2024-08-25T14:30:19"/>
    <x v="2"/>
    <n v="1"/>
    <n v="0"/>
    <n v="40"/>
    <n v="0"/>
    <n v="89.18"/>
    <s v=""/>
    <n v="1"/>
    <s v=""/>
    <n v="11"/>
    <n v="0"/>
    <n v="0"/>
    <n v="89.18"/>
    <x v="1"/>
    <n v="0"/>
  </r>
  <r>
    <x v="10158"/>
    <n v="27"/>
    <s v="Female"/>
    <s v="USA"/>
    <d v="2023-07-04T09:37:44"/>
    <x v="3"/>
    <n v="4"/>
    <n v="2"/>
    <n v="52"/>
    <n v="1"/>
    <n v="89.11"/>
    <s v=""/>
    <n v="1"/>
    <s v=""/>
    <n v="19"/>
    <n v="0.5"/>
    <n v="1.9230769230769201E-2"/>
    <n v="89.11"/>
    <x v="1"/>
    <n v="0"/>
  </r>
  <r>
    <x v="10159"/>
    <n v="29"/>
    <s v="Female"/>
    <s v="Canada"/>
    <d v="2023-08-16T07:00:53"/>
    <x v="2"/>
    <n v="3"/>
    <n v="1"/>
    <n v="46"/>
    <n v="3"/>
    <n v="89.05"/>
    <s v=""/>
    <n v="1"/>
    <s v=""/>
    <n v="26"/>
    <n v="0.33333333333333298"/>
    <n v="6.5217391304347797E-2"/>
    <n v="89.05"/>
    <x v="1"/>
    <n v="0"/>
  </r>
  <r>
    <x v="10160"/>
    <n v="40"/>
    <s v="Male"/>
    <s v="Canada"/>
    <d v="2024-03-25T11:22:44"/>
    <x v="5"/>
    <n v="1"/>
    <n v="1"/>
    <n v="44"/>
    <n v="2"/>
    <n v="89"/>
    <s v=""/>
    <n v="1"/>
    <s v=""/>
    <n v="45"/>
    <n v="1"/>
    <n v="4.54545454545454E-2"/>
    <n v="89"/>
    <x v="1"/>
    <n v="0"/>
  </r>
  <r>
    <x v="10161"/>
    <n v="18"/>
    <s v="Male"/>
    <s v="USA"/>
    <d v="2023-11-22T23:19:55"/>
    <x v="0"/>
    <n v="1"/>
    <n v="1"/>
    <n v="52"/>
    <n v="5"/>
    <n v="88.99"/>
    <s v=""/>
    <n v="1"/>
    <s v=""/>
    <n v="30"/>
    <n v="1"/>
    <n v="9.6153846153846104E-2"/>
    <n v="88.99"/>
    <x v="1"/>
    <n v="0"/>
  </r>
  <r>
    <x v="10162"/>
    <n v="37"/>
    <s v="Female"/>
    <s v="Canada"/>
    <d v="2023-01-01T17:31:17"/>
    <x v="1"/>
    <n v="4"/>
    <n v="1"/>
    <n v="60"/>
    <n v="2"/>
    <n v="88.74"/>
    <s v=""/>
    <n v="1"/>
    <s v=""/>
    <n v="90"/>
    <n v="0.25"/>
    <n v="3.3333333333333298E-2"/>
    <n v="88.74"/>
    <x v="1"/>
    <n v="0"/>
  </r>
  <r>
    <x v="10163"/>
    <n v="53"/>
    <s v="Male"/>
    <s v="Japan"/>
    <d v="2024-10-02T15:04:53"/>
    <x v="3"/>
    <n v="1"/>
    <n v="0"/>
    <n v="43"/>
    <n v="3"/>
    <n v="88.67"/>
    <s v=""/>
    <n v="1"/>
    <s v=""/>
    <n v="38"/>
    <n v="0"/>
    <n v="6.9767441860465101E-2"/>
    <n v="88.67"/>
    <x v="1"/>
    <n v="0"/>
  </r>
  <r>
    <x v="10164"/>
    <n v="18"/>
    <s v="Female"/>
    <s v="USA"/>
    <d v="2024-09-02T02:06:01"/>
    <x v="4"/>
    <n v="3"/>
    <n v="1"/>
    <n v="43"/>
    <n v="2"/>
    <n v="88.56"/>
    <s v=""/>
    <n v="1"/>
    <s v=""/>
    <n v="47"/>
    <n v="0.33333333333333298"/>
    <n v="4.6511627906976702E-2"/>
    <n v="88.56"/>
    <x v="1"/>
    <n v="0"/>
  </r>
  <r>
    <x v="10165"/>
    <n v="29"/>
    <s v="Female"/>
    <s v="USA"/>
    <d v="2024-12-26T19:15:06"/>
    <x v="0"/>
    <n v="1"/>
    <n v="0"/>
    <n v="47"/>
    <n v="4"/>
    <n v="88.42"/>
    <s v=""/>
    <n v="1"/>
    <s v=""/>
    <n v="32"/>
    <n v="0"/>
    <n v="8.5106382978723402E-2"/>
    <n v="88.42"/>
    <x v="1"/>
    <n v="0"/>
  </r>
  <r>
    <x v="10166"/>
    <n v="26"/>
    <s v="Female"/>
    <s v="USA"/>
    <d v="2023-04-19T05:33:23"/>
    <x v="2"/>
    <n v="4"/>
    <n v="0"/>
    <n v="48"/>
    <n v="3"/>
    <n v="88.39"/>
    <s v=""/>
    <n v="1"/>
    <s v=""/>
    <n v="10"/>
    <n v="0"/>
    <n v="6.25E-2"/>
    <n v="88.39"/>
    <x v="1"/>
    <n v="0"/>
  </r>
  <r>
    <x v="10167"/>
    <n v="26"/>
    <s v="Male"/>
    <s v="Germany"/>
    <d v="2024-06-03T16:21:34"/>
    <x v="1"/>
    <n v="4"/>
    <n v="0"/>
    <n v="45"/>
    <n v="4"/>
    <n v="88.38"/>
    <s v=""/>
    <n v="1"/>
    <s v=""/>
    <n v="2"/>
    <n v="0"/>
    <n v="8.8888888888888795E-2"/>
    <n v="88.38"/>
    <x v="1"/>
    <n v="1"/>
  </r>
  <r>
    <x v="10168"/>
    <n v="34"/>
    <s v="Male"/>
    <s v="UK"/>
    <d v="2023-10-20T02:02:39"/>
    <x v="1"/>
    <n v="4"/>
    <n v="1"/>
    <n v="47"/>
    <n v="0"/>
    <n v="88.3"/>
    <s v=""/>
    <n v="1"/>
    <s v=""/>
    <n v="42"/>
    <n v="0.25"/>
    <n v="0"/>
    <n v="88.3"/>
    <x v="1"/>
    <n v="0"/>
  </r>
  <r>
    <x v="10169"/>
    <n v="44"/>
    <s v="Female"/>
    <s v="Germany"/>
    <d v="2024-07-01T11:38:06"/>
    <x v="5"/>
    <n v="3"/>
    <n v="0"/>
    <n v="60"/>
    <n v="1"/>
    <n v="88.17"/>
    <s v=""/>
    <n v="1"/>
    <s v=""/>
    <n v="18"/>
    <n v="0"/>
    <n v="1.6666666666666601E-2"/>
    <n v="88.17"/>
    <x v="1"/>
    <n v="0"/>
  </r>
  <r>
    <x v="10170"/>
    <n v="25"/>
    <s v="Female"/>
    <s v="USA"/>
    <d v="2024-06-22T11:32:13"/>
    <x v="2"/>
    <n v="2"/>
    <n v="0"/>
    <n v="48"/>
    <n v="1"/>
    <n v="88.1"/>
    <s v=""/>
    <n v="1"/>
    <s v=""/>
    <n v="36"/>
    <n v="0"/>
    <n v="2.0833333333333301E-2"/>
    <n v="88.1"/>
    <x v="1"/>
    <n v="1"/>
  </r>
  <r>
    <x v="10171"/>
    <n v="34"/>
    <s v="Female"/>
    <s v="USA"/>
    <d v="2024-05-26T14:09:47"/>
    <x v="4"/>
    <n v="2"/>
    <n v="0"/>
    <n v="61"/>
    <n v="3"/>
    <n v="87.75"/>
    <s v=""/>
    <n v="1"/>
    <s v=""/>
    <n v="1"/>
    <n v="0"/>
    <n v="4.9180327868852403E-2"/>
    <n v="87.75"/>
    <x v="1"/>
    <n v="0"/>
  </r>
  <r>
    <x v="10172"/>
    <n v="52"/>
    <s v="Male"/>
    <s v="Germany"/>
    <d v="2023-01-22T08:30:10"/>
    <x v="3"/>
    <n v="0"/>
    <n v="0"/>
    <n v="47"/>
    <n v="2"/>
    <n v="87.67"/>
    <s v=""/>
    <n v="1"/>
    <s v=""/>
    <n v="100"/>
    <n v="0"/>
    <n v="4.2553191489361701E-2"/>
    <n v="87.67"/>
    <x v="1"/>
    <n v="1"/>
  </r>
  <r>
    <x v="10173"/>
    <n v="39"/>
    <s v="Male"/>
    <s v="USA"/>
    <d v="2023-01-27T18:27:13"/>
    <x v="1"/>
    <n v="3"/>
    <n v="1"/>
    <n v="47"/>
    <n v="5"/>
    <n v="87.51"/>
    <s v=""/>
    <n v="1"/>
    <s v=""/>
    <n v="61"/>
    <n v="0.33333333333333298"/>
    <n v="0.10638297872340401"/>
    <n v="87.51"/>
    <x v="1"/>
    <n v="0"/>
  </r>
  <r>
    <x v="10174"/>
    <n v="36"/>
    <s v="Female"/>
    <s v="Germany"/>
    <d v="2024-04-16T19:14:37"/>
    <x v="1"/>
    <n v="5"/>
    <n v="1"/>
    <n v="43"/>
    <n v="1"/>
    <n v="87.51"/>
    <s v=""/>
    <n v="1"/>
    <s v=""/>
    <n v="4"/>
    <n v="0.2"/>
    <n v="2.3255813953488299E-2"/>
    <n v="87.51"/>
    <x v="1"/>
    <n v="0"/>
  </r>
  <r>
    <x v="10175"/>
    <n v="38"/>
    <s v="Female"/>
    <s v="USA"/>
    <d v="2023-02-01T00:39:43"/>
    <x v="5"/>
    <n v="6"/>
    <n v="3"/>
    <n v="48"/>
    <n v="0"/>
    <n v="87.42"/>
    <s v=""/>
    <n v="1"/>
    <s v=""/>
    <n v="1"/>
    <n v="0.5"/>
    <n v="0"/>
    <n v="87.42"/>
    <x v="1"/>
    <n v="0"/>
  </r>
  <r>
    <x v="10176"/>
    <n v="43"/>
    <s v="Male"/>
    <s v="USA"/>
    <d v="2023-01-28T01:45:15"/>
    <x v="2"/>
    <n v="1"/>
    <n v="0"/>
    <n v="46"/>
    <n v="2"/>
    <n v="87.41"/>
    <s v=""/>
    <n v="1"/>
    <s v=""/>
    <n v="79"/>
    <n v="0"/>
    <n v="4.3478260869565202E-2"/>
    <n v="87.41"/>
    <x v="1"/>
    <n v="0"/>
  </r>
  <r>
    <x v="10177"/>
    <n v="34"/>
    <s v="Other"/>
    <s v="USA"/>
    <d v="2023-08-02T08:38:48"/>
    <x v="1"/>
    <n v="2"/>
    <n v="2"/>
    <n v="54"/>
    <n v="2"/>
    <n v="87.37"/>
    <s v=""/>
    <n v="1"/>
    <s v=""/>
    <n v="2"/>
    <n v="1"/>
    <n v="3.7037037037037E-2"/>
    <n v="87.37"/>
    <x v="1"/>
    <n v="0"/>
  </r>
  <r>
    <x v="10178"/>
    <n v="23"/>
    <s v="Male"/>
    <s v="Germany"/>
    <d v="2024-09-06T01:00:29"/>
    <x v="2"/>
    <n v="3"/>
    <n v="0"/>
    <n v="71"/>
    <n v="3"/>
    <n v="87.35"/>
    <s v=""/>
    <n v="1"/>
    <s v=""/>
    <n v="19"/>
    <n v="0"/>
    <n v="4.22535211267605E-2"/>
    <n v="87.35"/>
    <x v="1"/>
    <n v="0"/>
  </r>
  <r>
    <x v="10179"/>
    <n v="54"/>
    <s v="Male"/>
    <s v="USA"/>
    <d v="2024-12-18T03:54:52"/>
    <x v="3"/>
    <n v="5"/>
    <n v="2"/>
    <n v="44"/>
    <n v="4"/>
    <n v="87.21"/>
    <s v=""/>
    <n v="1"/>
    <s v=""/>
    <n v="36"/>
    <n v="0.4"/>
    <n v="9.0909090909090898E-2"/>
    <n v="87.21"/>
    <x v="1"/>
    <n v="0"/>
  </r>
  <r>
    <x v="10180"/>
    <n v="49"/>
    <s v="Female"/>
    <s v="USA"/>
    <d v="2024-12-01T03:04:49"/>
    <x v="4"/>
    <n v="3"/>
    <n v="0"/>
    <n v="38"/>
    <n v="0"/>
    <n v="86.91"/>
    <s v=""/>
    <n v="1"/>
    <s v=""/>
    <n v="94"/>
    <n v="0"/>
    <n v="0"/>
    <n v="86.91"/>
    <x v="1"/>
    <n v="1"/>
  </r>
  <r>
    <x v="10181"/>
    <n v="28"/>
    <s v="Male"/>
    <s v="Germany"/>
    <d v="2023-01-08T20:21:21"/>
    <x v="4"/>
    <n v="1"/>
    <n v="1"/>
    <n v="50"/>
    <n v="3"/>
    <n v="86.77"/>
    <s v=""/>
    <n v="1"/>
    <s v=""/>
    <n v="34"/>
    <n v="1"/>
    <n v="0.06"/>
    <n v="86.77"/>
    <x v="1"/>
    <n v="0"/>
  </r>
  <r>
    <x v="10182"/>
    <n v="52"/>
    <s v="Female"/>
    <s v="Germany"/>
    <d v="2024-04-16T06:06:09"/>
    <x v="1"/>
    <n v="3"/>
    <n v="1"/>
    <n v="52"/>
    <n v="2"/>
    <n v="86.74"/>
    <s v=""/>
    <n v="1"/>
    <s v=""/>
    <n v="77"/>
    <n v="0.33333333333333298"/>
    <n v="3.8461538461538401E-2"/>
    <n v="86.74"/>
    <x v="1"/>
    <n v="0"/>
  </r>
  <r>
    <x v="10183"/>
    <n v="29"/>
    <s v="Other"/>
    <s v="USA"/>
    <d v="2023-09-01T20:10:04"/>
    <x v="2"/>
    <n v="3"/>
    <n v="1"/>
    <n v="57"/>
    <n v="4"/>
    <n v="86.64"/>
    <s v=""/>
    <n v="1"/>
    <s v=""/>
    <n v="96"/>
    <n v="0.33333333333333298"/>
    <n v="7.0175438596491196E-2"/>
    <n v="86.64"/>
    <x v="1"/>
    <n v="1"/>
  </r>
  <r>
    <x v="10184"/>
    <n v="52"/>
    <s v="Female"/>
    <s v="USA"/>
    <d v="2023-01-30T20:55:11"/>
    <x v="2"/>
    <n v="1"/>
    <n v="0"/>
    <n v="31"/>
    <n v="3"/>
    <n v="86.62"/>
    <s v=""/>
    <n v="1"/>
    <s v=""/>
    <n v="27"/>
    <n v="0"/>
    <n v="9.6774193548387094E-2"/>
    <n v="86.62"/>
    <x v="1"/>
    <n v="0"/>
  </r>
  <r>
    <x v="10185"/>
    <n v="55"/>
    <s v="Female"/>
    <s v="UK"/>
    <d v="2023-11-06T20:23:59"/>
    <x v="4"/>
    <n v="2"/>
    <n v="0"/>
    <n v="53"/>
    <n v="2"/>
    <n v="86.61"/>
    <s v=""/>
    <n v="1"/>
    <s v=""/>
    <n v="41"/>
    <n v="0"/>
    <n v="3.7735849056603703E-2"/>
    <n v="86.61"/>
    <x v="1"/>
    <n v="0"/>
  </r>
  <r>
    <x v="10186"/>
    <n v="33"/>
    <s v="Male"/>
    <s v="Australia"/>
    <d v="2023-12-18T21:20:38"/>
    <x v="0"/>
    <n v="3"/>
    <n v="2"/>
    <n v="47"/>
    <n v="0"/>
    <n v="86.6"/>
    <s v=""/>
    <n v="1"/>
    <s v=""/>
    <n v="81"/>
    <n v="0.66666666666666596"/>
    <n v="0"/>
    <n v="86.6"/>
    <x v="1"/>
    <n v="0"/>
  </r>
  <r>
    <x v="10187"/>
    <n v="18"/>
    <s v="Female"/>
    <s v="Germany"/>
    <d v="2023-07-03T11:43:37"/>
    <x v="4"/>
    <n v="2"/>
    <n v="1"/>
    <n v="36"/>
    <n v="1"/>
    <n v="86.29"/>
    <s v=""/>
    <n v="1"/>
    <s v=""/>
    <n v="69"/>
    <n v="0.5"/>
    <n v="2.77777777777777E-2"/>
    <n v="86.29"/>
    <x v="1"/>
    <n v="0"/>
  </r>
  <r>
    <x v="10188"/>
    <n v="27"/>
    <s v="Female"/>
    <s v="Germany"/>
    <d v="2023-12-03T00:15:07"/>
    <x v="3"/>
    <n v="1"/>
    <n v="1"/>
    <n v="48"/>
    <n v="1"/>
    <n v="86.25"/>
    <s v=""/>
    <n v="1"/>
    <s v=""/>
    <n v="9"/>
    <n v="1"/>
    <n v="2.0833333333333301E-2"/>
    <n v="86.25"/>
    <x v="1"/>
    <n v="0"/>
  </r>
  <r>
    <x v="10189"/>
    <n v="43"/>
    <s v="Male"/>
    <s v="Australia"/>
    <d v="2023-05-30T07:08:19"/>
    <x v="2"/>
    <n v="5"/>
    <n v="1"/>
    <n v="58"/>
    <n v="5"/>
    <n v="85.94"/>
    <s v=""/>
    <n v="1"/>
    <s v=""/>
    <n v="1"/>
    <n v="0.2"/>
    <n v="8.6206896551724102E-2"/>
    <n v="85.94"/>
    <x v="1"/>
    <n v="0"/>
  </r>
  <r>
    <x v="10190"/>
    <n v="52"/>
    <s v="Male"/>
    <s v="USA"/>
    <d v="2024-04-14T17:35:58"/>
    <x v="4"/>
    <n v="0"/>
    <n v="0"/>
    <n v="45"/>
    <n v="1"/>
    <n v="85.57"/>
    <s v=""/>
    <n v="1"/>
    <s v=""/>
    <n v="26"/>
    <n v="0"/>
    <n v="2.2222222222222199E-2"/>
    <n v="85.57"/>
    <x v="1"/>
    <n v="0"/>
  </r>
  <r>
    <x v="10191"/>
    <n v="51"/>
    <s v="Male"/>
    <s v="USA"/>
    <d v="2024-05-02T14:52:31"/>
    <x v="1"/>
    <n v="1"/>
    <n v="0"/>
    <n v="41"/>
    <n v="3"/>
    <n v="85.55"/>
    <s v=""/>
    <n v="1"/>
    <s v=""/>
    <n v="61"/>
    <n v="0"/>
    <n v="7.3170731707316999E-2"/>
    <n v="85.55"/>
    <x v="1"/>
    <n v="0"/>
  </r>
  <r>
    <x v="10192"/>
    <n v="48"/>
    <s v="Male"/>
    <s v="Japan"/>
    <d v="2023-12-25T21:15:28"/>
    <x v="2"/>
    <n v="5"/>
    <n v="1"/>
    <n v="60"/>
    <n v="5"/>
    <n v="85.42"/>
    <s v=""/>
    <n v="1"/>
    <s v=""/>
    <n v="8"/>
    <n v="0.2"/>
    <n v="8.3333333333333301E-2"/>
    <n v="85.42"/>
    <x v="1"/>
    <n v="0"/>
  </r>
  <r>
    <x v="10193"/>
    <n v="32"/>
    <s v="Female"/>
    <s v="UK"/>
    <d v="2023-12-21T16:30:34"/>
    <x v="5"/>
    <n v="2"/>
    <n v="0"/>
    <n v="61"/>
    <n v="5"/>
    <n v="85.33"/>
    <s v=""/>
    <n v="1"/>
    <s v=""/>
    <n v="5"/>
    <n v="0"/>
    <n v="8.1967213114753995E-2"/>
    <n v="85.33"/>
    <x v="1"/>
    <n v="0"/>
  </r>
  <r>
    <x v="10194"/>
    <n v="37"/>
    <s v="Female"/>
    <s v="USA"/>
    <d v="2024-06-04T23:01:19"/>
    <x v="1"/>
    <n v="6"/>
    <n v="2"/>
    <n v="50"/>
    <n v="2"/>
    <n v="85.28"/>
    <s v=""/>
    <n v="1"/>
    <s v=""/>
    <n v="7"/>
    <n v="0.33333333333333298"/>
    <n v="0.04"/>
    <n v="85.28"/>
    <x v="1"/>
    <n v="0"/>
  </r>
  <r>
    <x v="10195"/>
    <n v="18"/>
    <s v="Female"/>
    <s v="France"/>
    <d v="2024-01-26T02:18:01"/>
    <x v="1"/>
    <n v="4"/>
    <n v="1"/>
    <n v="50"/>
    <n v="2"/>
    <n v="85.23"/>
    <s v=""/>
    <n v="1"/>
    <s v=""/>
    <n v="6"/>
    <n v="0.25"/>
    <n v="0.04"/>
    <n v="85.23"/>
    <x v="1"/>
    <n v="0"/>
  </r>
  <r>
    <x v="10196"/>
    <n v="27"/>
    <s v="Female"/>
    <s v="Canada"/>
    <d v="2023-12-30T12:13:37"/>
    <x v="4"/>
    <n v="2"/>
    <n v="0"/>
    <n v="45"/>
    <n v="2"/>
    <n v="85.16"/>
    <s v=""/>
    <n v="1"/>
    <s v=""/>
    <n v="40"/>
    <n v="0"/>
    <n v="4.4444444444444398E-2"/>
    <n v="85.16"/>
    <x v="1"/>
    <n v="0"/>
  </r>
  <r>
    <x v="10197"/>
    <n v="54"/>
    <s v="Male"/>
    <s v="UK"/>
    <d v="2024-09-15T05:29:11"/>
    <x v="5"/>
    <n v="7"/>
    <n v="2"/>
    <n v="51"/>
    <n v="4"/>
    <n v="85.15"/>
    <s v=""/>
    <n v="1"/>
    <s v=""/>
    <n v="79"/>
    <n v="0.28571428571428498"/>
    <n v="7.8431372549019607E-2"/>
    <n v="85.15"/>
    <x v="1"/>
    <n v="0"/>
  </r>
  <r>
    <x v="10198"/>
    <n v="24"/>
    <s v="Male"/>
    <s v="USA"/>
    <d v="2023-06-16T06:30:45"/>
    <x v="1"/>
    <n v="2"/>
    <n v="0"/>
    <n v="50"/>
    <n v="2"/>
    <n v="85.12"/>
    <s v=""/>
    <n v="1"/>
    <s v=""/>
    <n v="37"/>
    <n v="0"/>
    <n v="0.04"/>
    <n v="85.12"/>
    <x v="1"/>
    <n v="0"/>
  </r>
  <r>
    <x v="10199"/>
    <n v="24"/>
    <s v="Female"/>
    <s v="USA"/>
    <d v="2023-10-09T04:40:57"/>
    <x v="4"/>
    <n v="6"/>
    <n v="3"/>
    <n v="57"/>
    <n v="4"/>
    <n v="85.06"/>
    <s v=""/>
    <n v="1"/>
    <s v=""/>
    <n v="141"/>
    <n v="0.5"/>
    <n v="7.0175438596491196E-2"/>
    <n v="85.06"/>
    <x v="1"/>
    <n v="0"/>
  </r>
  <r>
    <x v="10200"/>
    <n v="49"/>
    <s v="Male"/>
    <s v="USA"/>
    <d v="2024-01-14T09:57:25"/>
    <x v="1"/>
    <n v="2"/>
    <n v="0"/>
    <n v="53"/>
    <n v="2"/>
    <n v="84.86"/>
    <s v=""/>
    <n v="1"/>
    <s v=""/>
    <n v="54"/>
    <n v="0"/>
    <n v="3.7735849056603703E-2"/>
    <n v="84.86"/>
    <x v="1"/>
    <n v="0"/>
  </r>
  <r>
    <x v="10201"/>
    <n v="66"/>
    <s v="Male"/>
    <s v="UK"/>
    <d v="2023-02-15T22:23:31"/>
    <x v="4"/>
    <n v="2"/>
    <n v="0"/>
    <n v="57"/>
    <n v="3"/>
    <n v="84.8"/>
    <s v=""/>
    <n v="1"/>
    <s v=""/>
    <n v="8"/>
    <n v="0"/>
    <n v="5.2631578947368397E-2"/>
    <n v="84.8"/>
    <x v="1"/>
    <n v="0"/>
  </r>
  <r>
    <x v="10202"/>
    <n v="36"/>
    <s v="Female"/>
    <s v="USA"/>
    <d v="2024-05-22T06:29:40"/>
    <x v="4"/>
    <n v="1"/>
    <n v="1"/>
    <n v="47"/>
    <n v="4"/>
    <n v="84.64"/>
    <s v=""/>
    <n v="1"/>
    <s v=""/>
    <n v="30"/>
    <n v="1"/>
    <n v="8.5106382978723402E-2"/>
    <n v="84.64"/>
    <x v="1"/>
    <n v="0"/>
  </r>
  <r>
    <x v="10203"/>
    <n v="50"/>
    <s v="Male"/>
    <s v="France"/>
    <d v="2024-10-23T07:31:21"/>
    <x v="1"/>
    <n v="5"/>
    <n v="2"/>
    <n v="52"/>
    <n v="1"/>
    <n v="84.64"/>
    <s v=""/>
    <n v="1"/>
    <s v=""/>
    <n v="4"/>
    <n v="0.4"/>
    <n v="1.9230769230769201E-2"/>
    <n v="84.64"/>
    <x v="1"/>
    <n v="0"/>
  </r>
  <r>
    <x v="10204"/>
    <n v="43"/>
    <s v="Female"/>
    <s v="USA"/>
    <d v="2024-06-08T11:42:32"/>
    <x v="3"/>
    <n v="1"/>
    <n v="0"/>
    <n v="49"/>
    <n v="4"/>
    <n v="84.55"/>
    <s v=""/>
    <n v="1"/>
    <s v=""/>
    <n v="14"/>
    <n v="0"/>
    <n v="8.16326530612244E-2"/>
    <n v="84.55"/>
    <x v="1"/>
    <n v="0"/>
  </r>
  <r>
    <x v="10205"/>
    <n v="50"/>
    <s v="Male"/>
    <s v="USA"/>
    <d v="2024-12-28T00:27:15"/>
    <x v="0"/>
    <n v="4"/>
    <n v="1"/>
    <n v="46"/>
    <n v="2"/>
    <n v="84.5"/>
    <s v=""/>
    <n v="1"/>
    <s v=""/>
    <n v="8"/>
    <n v="0.25"/>
    <n v="4.3478260869565202E-2"/>
    <n v="84.5"/>
    <x v="1"/>
    <n v="0"/>
  </r>
  <r>
    <x v="10206"/>
    <n v="40"/>
    <s v="Female"/>
    <s v="UK"/>
    <d v="2023-04-26T21:31:54"/>
    <x v="5"/>
    <n v="2"/>
    <n v="0"/>
    <n v="48"/>
    <n v="5"/>
    <n v="84.49"/>
    <s v=""/>
    <n v="1"/>
    <s v=""/>
    <n v="11"/>
    <n v="0"/>
    <n v="0.10416666666666601"/>
    <n v="84.49"/>
    <x v="1"/>
    <n v="0"/>
  </r>
  <r>
    <x v="10207"/>
    <n v="30"/>
    <s v="Female"/>
    <s v="USA"/>
    <d v="2023-12-06T01:15:29"/>
    <x v="5"/>
    <n v="3"/>
    <n v="1"/>
    <n v="41"/>
    <n v="2"/>
    <n v="84.48"/>
    <s v=""/>
    <n v="1"/>
    <s v=""/>
    <n v="64"/>
    <n v="0.33333333333333298"/>
    <n v="4.8780487804878002E-2"/>
    <n v="84.48"/>
    <x v="1"/>
    <n v="0"/>
  </r>
  <r>
    <x v="10208"/>
    <n v="18"/>
    <s v="Male"/>
    <s v="Germany"/>
    <d v="2024-07-30T23:47:38"/>
    <x v="2"/>
    <n v="6"/>
    <n v="1"/>
    <n v="68"/>
    <n v="4"/>
    <n v="84.47"/>
    <s v=""/>
    <n v="1"/>
    <s v=""/>
    <n v="117"/>
    <n v="0.16666666666666599"/>
    <n v="5.8823529411764698E-2"/>
    <n v="84.47"/>
    <x v="1"/>
    <n v="0"/>
  </r>
  <r>
    <x v="10209"/>
    <n v="33"/>
    <s v="Male"/>
    <s v="Germany"/>
    <d v="2024-07-01T01:24:51"/>
    <x v="1"/>
    <n v="6"/>
    <n v="2"/>
    <n v="46"/>
    <n v="3"/>
    <n v="84.34"/>
    <s v=""/>
    <n v="1"/>
    <s v=""/>
    <n v="17"/>
    <n v="0.33333333333333298"/>
    <n v="6.5217391304347797E-2"/>
    <n v="84.34"/>
    <x v="1"/>
    <n v="0"/>
  </r>
  <r>
    <x v="10210"/>
    <n v="31"/>
    <s v="Male"/>
    <s v="USA"/>
    <d v="2024-11-14T02:14:46"/>
    <x v="1"/>
    <n v="2"/>
    <n v="1"/>
    <n v="54"/>
    <n v="1"/>
    <n v="84.26"/>
    <s v=""/>
    <n v="1"/>
    <s v=""/>
    <n v="4"/>
    <n v="0.5"/>
    <n v="1.85185185185185E-2"/>
    <n v="84.26"/>
    <x v="1"/>
    <n v="0"/>
  </r>
  <r>
    <x v="10211"/>
    <n v="35"/>
    <s v="Male"/>
    <s v="USA"/>
    <d v="2023-10-28T15:55:17"/>
    <x v="2"/>
    <n v="3"/>
    <n v="1"/>
    <n v="38"/>
    <n v="2"/>
    <n v="84.22"/>
    <s v=""/>
    <n v="1"/>
    <s v=""/>
    <n v="36"/>
    <n v="0.33333333333333298"/>
    <n v="5.2631578947368397E-2"/>
    <n v="84.22"/>
    <x v="1"/>
    <n v="0"/>
  </r>
  <r>
    <x v="10212"/>
    <n v="25"/>
    <s v="Male"/>
    <s v="USA"/>
    <d v="2024-08-02T11:39:32"/>
    <x v="1"/>
    <n v="5"/>
    <n v="2"/>
    <n v="44"/>
    <n v="2"/>
    <n v="84.14"/>
    <s v=""/>
    <n v="1"/>
    <s v=""/>
    <n v="29"/>
    <n v="0.4"/>
    <n v="4.54545454545454E-2"/>
    <n v="84.14"/>
    <x v="1"/>
    <n v="0"/>
  </r>
  <r>
    <x v="10213"/>
    <n v="19"/>
    <s v="Male"/>
    <s v="Germany"/>
    <d v="2024-06-09T00:51:00"/>
    <x v="1"/>
    <n v="1"/>
    <n v="1"/>
    <n v="48"/>
    <n v="1"/>
    <n v="84.07"/>
    <s v=""/>
    <n v="1"/>
    <s v=""/>
    <n v="66"/>
    <n v="1"/>
    <n v="2.0833333333333301E-2"/>
    <n v="84.07"/>
    <x v="1"/>
    <n v="0"/>
  </r>
  <r>
    <x v="10214"/>
    <n v="28"/>
    <s v="Female"/>
    <s v="USA"/>
    <d v="2023-10-05T07:14:05"/>
    <x v="1"/>
    <n v="1"/>
    <n v="0"/>
    <n v="42"/>
    <n v="2"/>
    <n v="83.72"/>
    <s v=""/>
    <n v="1"/>
    <s v=""/>
    <n v="2"/>
    <n v="0"/>
    <n v="4.7619047619047603E-2"/>
    <n v="83.72"/>
    <x v="1"/>
    <n v="0"/>
  </r>
  <r>
    <x v="10215"/>
    <n v="38"/>
    <s v="Female"/>
    <s v="USA"/>
    <d v="2023-03-18T01:09:08"/>
    <x v="2"/>
    <n v="3"/>
    <n v="2"/>
    <n v="57"/>
    <n v="2"/>
    <n v="83.65"/>
    <s v=""/>
    <n v="1"/>
    <s v=""/>
    <n v="5"/>
    <n v="0.66666666666666596"/>
    <n v="3.5087719298245598E-2"/>
    <n v="83.65"/>
    <x v="1"/>
    <n v="0"/>
  </r>
  <r>
    <x v="10216"/>
    <n v="50"/>
    <s v="Male"/>
    <s v="USA"/>
    <d v="2023-05-12T06:56:33"/>
    <x v="2"/>
    <n v="2"/>
    <n v="0"/>
    <n v="46"/>
    <n v="2"/>
    <n v="83.59"/>
    <s v=""/>
    <n v="1"/>
    <s v=""/>
    <n v="48"/>
    <n v="0"/>
    <n v="4.3478260869565202E-2"/>
    <n v="83.59"/>
    <x v="1"/>
    <n v="0"/>
  </r>
  <r>
    <x v="10217"/>
    <n v="18"/>
    <s v="Female"/>
    <s v="Australia"/>
    <d v="2024-01-29T20:49:40"/>
    <x v="3"/>
    <n v="2"/>
    <n v="1"/>
    <n v="49"/>
    <n v="3"/>
    <n v="83.59"/>
    <s v=""/>
    <n v="1"/>
    <s v=""/>
    <n v="106"/>
    <n v="0.5"/>
    <n v="6.1224489795918297E-2"/>
    <n v="83.59"/>
    <x v="1"/>
    <n v="0"/>
  </r>
  <r>
    <x v="10218"/>
    <n v="43"/>
    <s v="Female"/>
    <s v="Australia"/>
    <d v="2024-03-07T14:06:11"/>
    <x v="1"/>
    <n v="5"/>
    <n v="2"/>
    <n v="54"/>
    <n v="6"/>
    <n v="83.51"/>
    <s v=""/>
    <n v="1"/>
    <s v=""/>
    <n v="101"/>
    <n v="0.4"/>
    <n v="0.11111111111111099"/>
    <n v="83.51"/>
    <x v="1"/>
    <n v="1"/>
  </r>
  <r>
    <x v="10219"/>
    <n v="18"/>
    <s v="Female"/>
    <s v="Canada"/>
    <d v="2024-05-03T22:59:52"/>
    <x v="0"/>
    <n v="5"/>
    <n v="2"/>
    <n v="52"/>
    <n v="1"/>
    <n v="83.49"/>
    <s v=""/>
    <n v="1"/>
    <s v=""/>
    <n v="17"/>
    <n v="0.4"/>
    <n v="1.9230769230769201E-2"/>
    <n v="83.49"/>
    <x v="1"/>
    <n v="0"/>
  </r>
  <r>
    <x v="10220"/>
    <n v="39"/>
    <s v="Female"/>
    <s v="USA"/>
    <d v="2024-11-26T20:52:18"/>
    <x v="2"/>
    <n v="5"/>
    <n v="0"/>
    <n v="54"/>
    <n v="2"/>
    <n v="83.28"/>
    <s v=""/>
    <n v="1"/>
    <s v=""/>
    <n v="53"/>
    <n v="0"/>
    <n v="3.7037037037037E-2"/>
    <n v="83.28"/>
    <x v="1"/>
    <n v="0"/>
  </r>
  <r>
    <x v="10221"/>
    <n v="26"/>
    <s v="Male"/>
    <s v="UK"/>
    <d v="2023-12-06T05:38:18"/>
    <x v="2"/>
    <n v="4"/>
    <n v="1"/>
    <n v="54"/>
    <n v="0"/>
    <n v="83.23"/>
    <s v=""/>
    <n v="1"/>
    <s v=""/>
    <n v="9"/>
    <n v="0.25"/>
    <n v="0"/>
    <n v="83.23"/>
    <x v="1"/>
    <n v="0"/>
  </r>
  <r>
    <x v="10222"/>
    <n v="31"/>
    <s v="Female"/>
    <s v="UK"/>
    <d v="2023-10-08T03:51:37"/>
    <x v="3"/>
    <n v="4"/>
    <n v="0"/>
    <n v="57"/>
    <n v="2"/>
    <n v="83.09"/>
    <s v=""/>
    <n v="1"/>
    <s v=""/>
    <n v="58"/>
    <n v="0"/>
    <n v="3.5087719298245598E-2"/>
    <n v="83.09"/>
    <x v="1"/>
    <n v="0"/>
  </r>
  <r>
    <x v="10223"/>
    <n v="37"/>
    <s v="Other"/>
    <s v="Canada"/>
    <d v="2023-02-17T10:53:42"/>
    <x v="1"/>
    <n v="1"/>
    <n v="0"/>
    <n v="45"/>
    <n v="3"/>
    <n v="82.95"/>
    <s v=""/>
    <n v="1"/>
    <s v=""/>
    <n v="3"/>
    <n v="0"/>
    <n v="6.6666666666666596E-2"/>
    <n v="82.95"/>
    <x v="1"/>
    <n v="0"/>
  </r>
  <r>
    <x v="10224"/>
    <n v="32"/>
    <s v="Male"/>
    <s v="USA"/>
    <d v="2024-04-12T17:24:56"/>
    <x v="4"/>
    <n v="4"/>
    <n v="2"/>
    <n v="50"/>
    <n v="1"/>
    <n v="82.8"/>
    <s v=""/>
    <n v="1"/>
    <s v=""/>
    <n v="29"/>
    <n v="0.5"/>
    <n v="0.02"/>
    <n v="82.8"/>
    <x v="1"/>
    <n v="0"/>
  </r>
  <r>
    <x v="10225"/>
    <n v="34"/>
    <s v="Male"/>
    <s v="France"/>
    <d v="2024-03-11T15:55:53"/>
    <x v="3"/>
    <n v="2"/>
    <n v="1"/>
    <n v="39"/>
    <n v="1"/>
    <n v="82.75"/>
    <s v=""/>
    <n v="1"/>
    <s v=""/>
    <n v="96"/>
    <n v="0.5"/>
    <n v="2.5641025641025599E-2"/>
    <n v="82.75"/>
    <x v="1"/>
    <n v="1"/>
  </r>
  <r>
    <x v="10226"/>
    <n v="42"/>
    <s v="Female"/>
    <s v="Canada"/>
    <d v="2024-04-22T02:16:27"/>
    <x v="0"/>
    <n v="2"/>
    <n v="0"/>
    <n v="59"/>
    <n v="2"/>
    <n v="82.67"/>
    <s v=""/>
    <n v="1"/>
    <s v=""/>
    <n v="4"/>
    <n v="0"/>
    <n v="3.38983050847457E-2"/>
    <n v="82.67"/>
    <x v="1"/>
    <n v="0"/>
  </r>
  <r>
    <x v="10227"/>
    <n v="32"/>
    <s v="Male"/>
    <s v="USA"/>
    <d v="2023-10-02T00:23:17"/>
    <x v="1"/>
    <n v="4"/>
    <n v="1"/>
    <n v="52"/>
    <n v="3"/>
    <n v="82.65"/>
    <s v=""/>
    <n v="1"/>
    <s v=""/>
    <n v="22"/>
    <n v="0.25"/>
    <n v="5.7692307692307598E-2"/>
    <n v="82.65"/>
    <x v="1"/>
    <n v="0"/>
  </r>
  <r>
    <x v="10228"/>
    <n v="39"/>
    <s v="Female"/>
    <s v="UK"/>
    <d v="2024-07-02T03:41:47"/>
    <x v="4"/>
    <n v="3"/>
    <n v="0"/>
    <n v="63"/>
    <n v="5"/>
    <n v="82.61"/>
    <s v=""/>
    <n v="1"/>
    <s v=""/>
    <n v="5"/>
    <n v="0"/>
    <n v="7.9365079365079305E-2"/>
    <n v="82.61"/>
    <x v="1"/>
    <n v="0"/>
  </r>
  <r>
    <x v="10229"/>
    <n v="49"/>
    <s v="Female"/>
    <s v="USA"/>
    <d v="2023-04-02T01:48:08"/>
    <x v="2"/>
    <n v="2"/>
    <n v="0"/>
    <n v="47"/>
    <n v="6"/>
    <n v="82.56"/>
    <s v=""/>
    <n v="1"/>
    <s v=""/>
    <n v="0"/>
    <n v="0"/>
    <n v="0.12765957446808501"/>
    <n v="82.56"/>
    <x v="1"/>
    <n v="0"/>
  </r>
  <r>
    <x v="10230"/>
    <n v="25"/>
    <s v="Female"/>
    <s v="Japan"/>
    <d v="2024-07-17T13:06:26"/>
    <x v="2"/>
    <n v="4"/>
    <n v="2"/>
    <n v="46"/>
    <n v="2"/>
    <n v="82.24"/>
    <s v=""/>
    <n v="1"/>
    <s v=""/>
    <n v="5"/>
    <n v="0.5"/>
    <n v="4.3478260869565202E-2"/>
    <n v="82.24"/>
    <x v="1"/>
    <n v="0"/>
  </r>
  <r>
    <x v="10231"/>
    <n v="33"/>
    <s v="Female"/>
    <s v="France"/>
    <d v="2024-06-26T07:31:29"/>
    <x v="4"/>
    <n v="3"/>
    <n v="1"/>
    <n v="49"/>
    <n v="1"/>
    <n v="82.1"/>
    <s v=""/>
    <n v="1"/>
    <s v=""/>
    <n v="53"/>
    <n v="0.33333333333333298"/>
    <n v="2.04081632653061E-2"/>
    <n v="82.1"/>
    <x v="1"/>
    <n v="0"/>
  </r>
  <r>
    <x v="10232"/>
    <n v="43"/>
    <s v="Male"/>
    <s v="USA"/>
    <d v="2024-01-22T12:09:11"/>
    <x v="3"/>
    <n v="5"/>
    <n v="3"/>
    <n v="37"/>
    <n v="1"/>
    <n v="81.78"/>
    <s v=""/>
    <n v="1"/>
    <s v=""/>
    <n v="45"/>
    <n v="0.6"/>
    <n v="2.7027027027027001E-2"/>
    <n v="81.78"/>
    <x v="1"/>
    <n v="0"/>
  </r>
  <r>
    <x v="10233"/>
    <n v="23"/>
    <s v="Male"/>
    <s v="Canada"/>
    <d v="2023-07-23T10:38:49"/>
    <x v="3"/>
    <n v="4"/>
    <n v="1"/>
    <n v="48"/>
    <n v="1"/>
    <n v="81.64"/>
    <s v=""/>
    <n v="1"/>
    <s v=""/>
    <n v="4"/>
    <n v="0.25"/>
    <n v="2.0833333333333301E-2"/>
    <n v="81.64"/>
    <x v="1"/>
    <n v="0"/>
  </r>
  <r>
    <x v="10234"/>
    <n v="32"/>
    <s v="Female"/>
    <s v="USA"/>
    <d v="2024-10-13T19:44:37"/>
    <x v="1"/>
    <n v="4"/>
    <n v="2"/>
    <n v="41"/>
    <n v="4"/>
    <n v="81.59"/>
    <s v=""/>
    <n v="1"/>
    <s v=""/>
    <n v="34"/>
    <n v="0.5"/>
    <n v="9.7560975609756101E-2"/>
    <n v="81.59"/>
    <x v="1"/>
    <n v="0"/>
  </r>
  <r>
    <x v="10235"/>
    <n v="49"/>
    <s v="Male"/>
    <s v="USA"/>
    <d v="2024-06-05T03:24:08"/>
    <x v="0"/>
    <n v="3"/>
    <n v="1"/>
    <n v="47"/>
    <n v="3"/>
    <n v="81.540000000000006"/>
    <s v=""/>
    <n v="1"/>
    <s v=""/>
    <n v="23"/>
    <n v="0.33333333333333298"/>
    <n v="6.3829787234042507E-2"/>
    <n v="81.540000000000006"/>
    <x v="1"/>
    <n v="1"/>
  </r>
  <r>
    <x v="10236"/>
    <n v="36"/>
    <s v="Female"/>
    <s v="UK"/>
    <d v="2024-02-05T14:54:04"/>
    <x v="0"/>
    <n v="3"/>
    <n v="0"/>
    <n v="39"/>
    <n v="2"/>
    <n v="81.349999999999994"/>
    <s v=""/>
    <n v="1"/>
    <s v=""/>
    <n v="14"/>
    <n v="0"/>
    <n v="5.1282051282051197E-2"/>
    <n v="81.349999999999994"/>
    <x v="1"/>
    <n v="0"/>
  </r>
  <r>
    <x v="10237"/>
    <n v="47"/>
    <s v="Male"/>
    <s v="Canada"/>
    <d v="2023-08-06T00:15:14"/>
    <x v="2"/>
    <n v="3"/>
    <n v="2"/>
    <n v="52"/>
    <n v="3"/>
    <n v="81.23"/>
    <s v=""/>
    <n v="1"/>
    <s v=""/>
    <n v="56"/>
    <n v="0.66666666666666596"/>
    <n v="5.7692307692307598E-2"/>
    <n v="81.23"/>
    <x v="1"/>
    <n v="0"/>
  </r>
  <r>
    <x v="10238"/>
    <n v="18"/>
    <s v="Male"/>
    <s v="USA"/>
    <d v="2024-02-03T00:06:58"/>
    <x v="1"/>
    <n v="4"/>
    <n v="2"/>
    <n v="48"/>
    <n v="7"/>
    <n v="81.2"/>
    <s v=""/>
    <n v="1"/>
    <s v=""/>
    <n v="60"/>
    <n v="0.5"/>
    <n v="0.14583333333333301"/>
    <n v="81.2"/>
    <x v="1"/>
    <n v="0"/>
  </r>
  <r>
    <x v="10239"/>
    <n v="33"/>
    <s v="Male"/>
    <s v="USA"/>
    <d v="2024-07-28T06:05:19"/>
    <x v="2"/>
    <n v="5"/>
    <n v="4"/>
    <n v="54"/>
    <n v="2"/>
    <n v="81.099999999999994"/>
    <s v=""/>
    <n v="1"/>
    <s v=""/>
    <n v="46"/>
    <n v="0.8"/>
    <n v="3.7037037037037E-2"/>
    <n v="81.099999999999994"/>
    <x v="1"/>
    <n v="0"/>
  </r>
  <r>
    <x v="10240"/>
    <n v="36"/>
    <s v="Male"/>
    <s v="Germany"/>
    <d v="2023-06-09T12:26:21"/>
    <x v="1"/>
    <n v="2"/>
    <n v="2"/>
    <n v="49"/>
    <n v="1"/>
    <n v="80.430000000000007"/>
    <s v=""/>
    <n v="1"/>
    <s v=""/>
    <n v="41"/>
    <n v="1"/>
    <n v="2.04081632653061E-2"/>
    <n v="80.430000000000007"/>
    <x v="1"/>
    <n v="0"/>
  </r>
  <r>
    <x v="10241"/>
    <n v="18"/>
    <s v="Female"/>
    <s v="UK"/>
    <d v="2023-11-12T23:52:19"/>
    <x v="2"/>
    <n v="2"/>
    <n v="0"/>
    <n v="63"/>
    <n v="3"/>
    <n v="80.27"/>
    <s v=""/>
    <n v="1"/>
    <s v=""/>
    <n v="15"/>
    <n v="0"/>
    <n v="4.7619047619047603E-2"/>
    <n v="80.27"/>
    <x v="1"/>
    <n v="1"/>
  </r>
  <r>
    <x v="10242"/>
    <n v="37"/>
    <s v="Male"/>
    <s v="USA"/>
    <d v="2024-07-25T12:22:59"/>
    <x v="2"/>
    <n v="3"/>
    <n v="0"/>
    <n v="52"/>
    <n v="4"/>
    <n v="80.13"/>
    <s v=""/>
    <n v="1"/>
    <s v=""/>
    <n v="104"/>
    <n v="0"/>
    <n v="7.69230769230769E-2"/>
    <n v="80.13"/>
    <x v="1"/>
    <n v="1"/>
  </r>
  <r>
    <x v="10243"/>
    <n v="29"/>
    <s v="Male"/>
    <s v="USA"/>
    <d v="2023-02-18T21:56:16"/>
    <x v="4"/>
    <n v="6"/>
    <n v="1"/>
    <n v="54"/>
    <n v="2"/>
    <n v="80.08"/>
    <s v=""/>
    <n v="1"/>
    <s v=""/>
    <n v="33"/>
    <n v="0.16666666666666599"/>
    <n v="3.7037037037037E-2"/>
    <n v="80.08"/>
    <x v="1"/>
    <n v="0"/>
  </r>
  <r>
    <x v="10244"/>
    <n v="46"/>
    <s v="Male"/>
    <s v="Germany"/>
    <d v="2024-04-28T13:02:50"/>
    <x v="2"/>
    <n v="5"/>
    <n v="2"/>
    <n v="59"/>
    <n v="5"/>
    <n v="79.84"/>
    <s v=""/>
    <n v="1"/>
    <s v=""/>
    <n v="11"/>
    <n v="0.4"/>
    <n v="8.4745762711864403E-2"/>
    <n v="79.84"/>
    <x v="1"/>
    <n v="0"/>
  </r>
  <r>
    <x v="10245"/>
    <n v="18"/>
    <s v="Female"/>
    <s v="France"/>
    <d v="2023-12-14T22:26:09"/>
    <x v="2"/>
    <n v="1"/>
    <n v="1"/>
    <n v="56"/>
    <n v="2"/>
    <n v="79.83"/>
    <s v=""/>
    <n v="1"/>
    <s v=""/>
    <n v="48"/>
    <n v="1"/>
    <n v="3.5714285714285698E-2"/>
    <n v="79.83"/>
    <x v="1"/>
    <n v="1"/>
  </r>
  <r>
    <x v="10246"/>
    <n v="28"/>
    <s v="Female"/>
    <s v="Canada"/>
    <d v="2024-05-23T01:28:34"/>
    <x v="2"/>
    <n v="2"/>
    <n v="1"/>
    <n v="48"/>
    <n v="2"/>
    <n v="79.53"/>
    <s v=""/>
    <n v="1"/>
    <s v=""/>
    <n v="0"/>
    <n v="0.5"/>
    <n v="4.1666666666666602E-2"/>
    <n v="79.53"/>
    <x v="1"/>
    <n v="1"/>
  </r>
  <r>
    <x v="10247"/>
    <n v="33"/>
    <s v="Female"/>
    <s v="Germany"/>
    <d v="2023-12-19T13:24:18"/>
    <x v="0"/>
    <n v="3"/>
    <n v="1"/>
    <n v="40"/>
    <n v="2"/>
    <n v="79.5"/>
    <s v=""/>
    <n v="1"/>
    <s v=""/>
    <n v="66"/>
    <n v="0.33333333333333298"/>
    <n v="0.05"/>
    <n v="79.5"/>
    <x v="1"/>
    <n v="0"/>
  </r>
  <r>
    <x v="10248"/>
    <n v="30"/>
    <s v="Female"/>
    <s v="Germany"/>
    <d v="2023-09-04T02:11:32"/>
    <x v="5"/>
    <n v="2"/>
    <n v="1"/>
    <n v="42"/>
    <n v="2"/>
    <n v="79.459999999999994"/>
    <s v=""/>
    <n v="1"/>
    <s v=""/>
    <n v="20"/>
    <n v="0.5"/>
    <n v="4.7619047619047603E-2"/>
    <n v="79.459999999999994"/>
    <x v="1"/>
    <n v="0"/>
  </r>
  <r>
    <x v="10249"/>
    <n v="48"/>
    <s v="Female"/>
    <s v="France"/>
    <d v="2024-12-09T12:34:37"/>
    <x v="0"/>
    <n v="4"/>
    <n v="2"/>
    <n v="56"/>
    <n v="6"/>
    <n v="79.41"/>
    <s v=""/>
    <n v="1"/>
    <s v=""/>
    <n v="43"/>
    <n v="0.5"/>
    <n v="0.107142857142857"/>
    <n v="79.41"/>
    <x v="1"/>
    <n v="0"/>
  </r>
  <r>
    <x v="10250"/>
    <n v="34"/>
    <s v="Male"/>
    <s v="Canada"/>
    <d v="2023-07-22T08:21:53"/>
    <x v="2"/>
    <n v="5"/>
    <n v="0"/>
    <n v="46"/>
    <n v="5"/>
    <n v="79.3"/>
    <s v=""/>
    <n v="1"/>
    <s v=""/>
    <n v="23"/>
    <n v="0"/>
    <n v="0.108695652173913"/>
    <n v="79.3"/>
    <x v="1"/>
    <n v="0"/>
  </r>
  <r>
    <x v="10251"/>
    <n v="31"/>
    <s v="Female"/>
    <s v="Canada"/>
    <d v="2023-07-09T07:53:55"/>
    <x v="4"/>
    <n v="3"/>
    <n v="1"/>
    <n v="48"/>
    <n v="1"/>
    <n v="79.22"/>
    <s v=""/>
    <n v="1"/>
    <s v=""/>
    <n v="16"/>
    <n v="0.33333333333333298"/>
    <n v="2.0833333333333301E-2"/>
    <n v="79.22"/>
    <x v="1"/>
    <n v="0"/>
  </r>
  <r>
    <x v="10252"/>
    <n v="22"/>
    <s v="Male"/>
    <s v="UK"/>
    <d v="2023-04-14T04:21:59"/>
    <x v="5"/>
    <n v="1"/>
    <n v="1"/>
    <n v="42"/>
    <n v="2"/>
    <n v="79.14"/>
    <s v=""/>
    <n v="1"/>
    <s v=""/>
    <n v="18"/>
    <n v="1"/>
    <n v="4.7619047619047603E-2"/>
    <n v="79.14"/>
    <x v="1"/>
    <n v="0"/>
  </r>
  <r>
    <x v="10253"/>
    <n v="46"/>
    <s v="Male"/>
    <s v="USA"/>
    <d v="2023-03-12T10:49:15"/>
    <x v="5"/>
    <n v="3"/>
    <n v="0"/>
    <n v="45"/>
    <n v="2"/>
    <n v="79.08"/>
    <s v=""/>
    <n v="1"/>
    <s v=""/>
    <n v="60"/>
    <n v="0"/>
    <n v="4.4444444444444398E-2"/>
    <n v="79.08"/>
    <x v="1"/>
    <n v="0"/>
  </r>
  <r>
    <x v="10254"/>
    <n v="34"/>
    <s v="Female"/>
    <s v="USA"/>
    <d v="2024-08-23T04:06:01"/>
    <x v="3"/>
    <n v="7"/>
    <n v="2"/>
    <n v="37"/>
    <n v="1"/>
    <n v="78.900000000000006"/>
    <s v=""/>
    <n v="1"/>
    <s v=""/>
    <n v="27"/>
    <n v="0.28571428571428498"/>
    <n v="2.7027027027027001E-2"/>
    <n v="78.900000000000006"/>
    <x v="1"/>
    <n v="0"/>
  </r>
  <r>
    <x v="10255"/>
    <n v="49"/>
    <s v="Male"/>
    <s v="UK"/>
    <d v="2024-04-24T18:31:10"/>
    <x v="1"/>
    <n v="3"/>
    <n v="1"/>
    <n v="56"/>
    <n v="2"/>
    <n v="78.87"/>
    <s v=""/>
    <n v="1"/>
    <s v=""/>
    <n v="2"/>
    <n v="0.33333333333333298"/>
    <n v="3.5714285714285698E-2"/>
    <n v="78.87"/>
    <x v="1"/>
    <n v="0"/>
  </r>
  <r>
    <x v="10256"/>
    <n v="46"/>
    <s v="Female"/>
    <s v="USA"/>
    <d v="2023-12-09T08:06:17"/>
    <x v="1"/>
    <n v="2"/>
    <n v="1"/>
    <n v="44"/>
    <n v="2"/>
    <n v="78.81"/>
    <s v=""/>
    <n v="1"/>
    <s v=""/>
    <n v="75"/>
    <n v="0.5"/>
    <n v="4.54545454545454E-2"/>
    <n v="78.81"/>
    <x v="1"/>
    <n v="0"/>
  </r>
  <r>
    <x v="10257"/>
    <n v="58"/>
    <s v="Female"/>
    <s v="USA"/>
    <d v="2024-05-31T03:40:20"/>
    <x v="3"/>
    <n v="4"/>
    <n v="1"/>
    <n v="36"/>
    <n v="2"/>
    <n v="78.78"/>
    <s v=""/>
    <n v="1"/>
    <s v=""/>
    <n v="16"/>
    <n v="0.25"/>
    <n v="5.5555555555555497E-2"/>
    <n v="78.78"/>
    <x v="1"/>
    <n v="1"/>
  </r>
  <r>
    <x v="10258"/>
    <n v="19"/>
    <s v="Male"/>
    <s v="Canada"/>
    <d v="2024-11-19T06:21:24"/>
    <x v="5"/>
    <n v="2"/>
    <n v="1"/>
    <n v="49"/>
    <n v="3"/>
    <n v="78.59"/>
    <s v=""/>
    <n v="1"/>
    <s v=""/>
    <n v="7"/>
    <n v="0.5"/>
    <n v="6.1224489795918297E-2"/>
    <n v="78.59"/>
    <x v="1"/>
    <n v="0"/>
  </r>
  <r>
    <x v="10259"/>
    <n v="54"/>
    <s v="Female"/>
    <s v="USA"/>
    <d v="2024-05-21T11:30:47"/>
    <x v="3"/>
    <n v="3"/>
    <n v="0"/>
    <n v="51"/>
    <n v="5"/>
    <n v="78.56"/>
    <s v=""/>
    <n v="1"/>
    <s v=""/>
    <n v="49"/>
    <n v="0"/>
    <n v="9.8039215686274495E-2"/>
    <n v="78.56"/>
    <x v="1"/>
    <n v="0"/>
  </r>
  <r>
    <x v="10260"/>
    <n v="36"/>
    <s v="Female"/>
    <s v="Germany"/>
    <d v="2023-01-12T23:38:38"/>
    <x v="1"/>
    <n v="2"/>
    <n v="1"/>
    <n v="48"/>
    <n v="4"/>
    <n v="78.55"/>
    <s v=""/>
    <n v="1"/>
    <s v=""/>
    <n v="8"/>
    <n v="0.5"/>
    <n v="8.3333333333333301E-2"/>
    <n v="78.55"/>
    <x v="1"/>
    <n v="0"/>
  </r>
  <r>
    <x v="10261"/>
    <n v="36"/>
    <s v="Male"/>
    <s v="UK"/>
    <d v="2023-08-20T23:26:38"/>
    <x v="1"/>
    <n v="3"/>
    <n v="1"/>
    <n v="45"/>
    <n v="0"/>
    <n v="78.349999999999994"/>
    <s v=""/>
    <n v="1"/>
    <s v=""/>
    <n v="7"/>
    <n v="0.33333333333333298"/>
    <n v="0"/>
    <n v="78.349999999999994"/>
    <x v="1"/>
    <n v="0"/>
  </r>
  <r>
    <x v="10262"/>
    <n v="28"/>
    <s v="Female"/>
    <s v="Canada"/>
    <d v="2024-04-30T13:13:52"/>
    <x v="5"/>
    <n v="6"/>
    <n v="1"/>
    <n v="48"/>
    <n v="2"/>
    <n v="78.319999999999993"/>
    <s v=""/>
    <n v="1"/>
    <s v=""/>
    <n v="10"/>
    <n v="0.16666666666666599"/>
    <n v="4.1666666666666602E-2"/>
    <n v="78.319999999999993"/>
    <x v="1"/>
    <n v="0"/>
  </r>
  <r>
    <x v="10263"/>
    <n v="41"/>
    <s v="Male"/>
    <s v="USA"/>
    <d v="2024-09-02T07:56:26"/>
    <x v="3"/>
    <n v="4"/>
    <n v="1"/>
    <n v="44"/>
    <n v="1"/>
    <n v="78.31"/>
    <s v=""/>
    <n v="1"/>
    <s v=""/>
    <n v="11"/>
    <n v="0.25"/>
    <n v="2.27272727272727E-2"/>
    <n v="78.31"/>
    <x v="1"/>
    <n v="0"/>
  </r>
  <r>
    <x v="10264"/>
    <n v="39"/>
    <s v="Female"/>
    <s v="USA"/>
    <d v="2023-11-27T20:08:30"/>
    <x v="3"/>
    <n v="2"/>
    <n v="0"/>
    <n v="43"/>
    <n v="3"/>
    <n v="78.290000000000006"/>
    <s v=""/>
    <n v="1"/>
    <s v=""/>
    <n v="6"/>
    <n v="0"/>
    <n v="6.9767441860465101E-2"/>
    <n v="78.290000000000006"/>
    <x v="1"/>
    <n v="0"/>
  </r>
  <r>
    <x v="10265"/>
    <n v="27"/>
    <s v="Female"/>
    <s v="USA"/>
    <d v="2023-09-12T11:41:20"/>
    <x v="1"/>
    <n v="0"/>
    <n v="0"/>
    <n v="56"/>
    <n v="1"/>
    <n v="78.180000000000007"/>
    <s v=""/>
    <n v="1"/>
    <s v=""/>
    <n v="26"/>
    <n v="0"/>
    <n v="1.7857142857142801E-2"/>
    <n v="78.180000000000007"/>
    <x v="1"/>
    <n v="0"/>
  </r>
  <r>
    <x v="10266"/>
    <n v="35"/>
    <s v="Female"/>
    <s v="Canada"/>
    <d v="2023-03-08T16:17:36"/>
    <x v="0"/>
    <n v="5"/>
    <n v="3"/>
    <n v="48"/>
    <n v="2"/>
    <n v="78.16"/>
    <s v=""/>
    <n v="1"/>
    <s v=""/>
    <n v="8"/>
    <n v="0.6"/>
    <n v="4.1666666666666602E-2"/>
    <n v="78.16"/>
    <x v="1"/>
    <n v="0"/>
  </r>
  <r>
    <x v="10267"/>
    <n v="34"/>
    <s v="Male"/>
    <s v="Germany"/>
    <d v="2023-06-07T16:38:07"/>
    <x v="4"/>
    <n v="3"/>
    <n v="0"/>
    <n v="50"/>
    <n v="2"/>
    <n v="78.11"/>
    <s v=""/>
    <n v="1"/>
    <s v=""/>
    <n v="3"/>
    <n v="0"/>
    <n v="0.04"/>
    <n v="78.11"/>
    <x v="1"/>
    <n v="0"/>
  </r>
  <r>
    <x v="10268"/>
    <n v="43"/>
    <s v="Male"/>
    <s v="USA"/>
    <d v="2024-04-30T07:23:26"/>
    <x v="3"/>
    <n v="4"/>
    <n v="2"/>
    <n v="63"/>
    <n v="1"/>
    <n v="78.11"/>
    <s v=""/>
    <n v="1"/>
    <s v=""/>
    <n v="60"/>
    <n v="0.5"/>
    <n v="1.5873015873015799E-2"/>
    <n v="78.11"/>
    <x v="1"/>
    <n v="0"/>
  </r>
  <r>
    <x v="10269"/>
    <n v="19"/>
    <s v="Male"/>
    <s v="France"/>
    <d v="2024-01-25T04:23:54"/>
    <x v="4"/>
    <n v="2"/>
    <n v="1"/>
    <n v="53"/>
    <n v="3"/>
    <n v="78.05"/>
    <s v=""/>
    <n v="1"/>
    <s v=""/>
    <n v="6"/>
    <n v="0.5"/>
    <n v="5.6603773584905599E-2"/>
    <n v="78.05"/>
    <x v="1"/>
    <n v="1"/>
  </r>
  <r>
    <x v="10270"/>
    <n v="38"/>
    <s v="Male"/>
    <s v="UK"/>
    <d v="2024-04-20T22:31:55"/>
    <x v="4"/>
    <n v="3"/>
    <n v="1"/>
    <n v="41"/>
    <n v="2"/>
    <n v="78.02"/>
    <s v=""/>
    <n v="1"/>
    <s v=""/>
    <n v="7"/>
    <n v="0.33333333333333298"/>
    <n v="4.8780487804878002E-2"/>
    <n v="78.02"/>
    <x v="1"/>
    <n v="0"/>
  </r>
  <r>
    <x v="10271"/>
    <n v="53"/>
    <s v="Female"/>
    <s v="USA"/>
    <d v="2024-01-11T00:11:24"/>
    <x v="2"/>
    <n v="1"/>
    <n v="0"/>
    <n v="49"/>
    <n v="2"/>
    <n v="77.92"/>
    <s v=""/>
    <n v="1"/>
    <s v=""/>
    <n v="25"/>
    <n v="0"/>
    <n v="4.08163265306122E-2"/>
    <n v="77.92"/>
    <x v="1"/>
    <n v="0"/>
  </r>
  <r>
    <x v="10272"/>
    <n v="35"/>
    <s v="Male"/>
    <s v="Australia"/>
    <d v="2023-05-05T11:24:32"/>
    <x v="2"/>
    <n v="1"/>
    <n v="0"/>
    <n v="49"/>
    <n v="4"/>
    <n v="77.89"/>
    <s v=""/>
    <n v="1"/>
    <s v=""/>
    <n v="20"/>
    <n v="0"/>
    <n v="8.16326530612244E-2"/>
    <n v="77.89"/>
    <x v="1"/>
    <n v="0"/>
  </r>
  <r>
    <x v="10273"/>
    <n v="18"/>
    <s v="Male"/>
    <s v="UK"/>
    <d v="2024-12-10T23:37:12"/>
    <x v="1"/>
    <n v="2"/>
    <n v="1"/>
    <n v="45"/>
    <n v="3"/>
    <n v="77.81"/>
    <s v=""/>
    <n v="1"/>
    <s v=""/>
    <n v="11"/>
    <n v="0.5"/>
    <n v="6.6666666666666596E-2"/>
    <n v="77.81"/>
    <x v="1"/>
    <n v="0"/>
  </r>
  <r>
    <x v="10274"/>
    <n v="32"/>
    <s v="Female"/>
    <s v="USA"/>
    <d v="2023-05-13T17:59:08"/>
    <x v="2"/>
    <n v="4"/>
    <n v="1"/>
    <n v="50"/>
    <n v="2"/>
    <n v="77.739999999999995"/>
    <s v=""/>
    <n v="1"/>
    <s v=""/>
    <n v="12"/>
    <n v="0.25"/>
    <n v="0.04"/>
    <n v="77.739999999999995"/>
    <x v="1"/>
    <n v="0"/>
  </r>
  <r>
    <x v="10275"/>
    <n v="18"/>
    <s v="Female"/>
    <s v="UK"/>
    <d v="2023-09-24T21:33:14"/>
    <x v="1"/>
    <n v="3"/>
    <n v="1"/>
    <n v="37"/>
    <n v="0"/>
    <n v="77.62"/>
    <s v=""/>
    <n v="1"/>
    <s v=""/>
    <n v="12"/>
    <n v="0.33333333333333298"/>
    <n v="0"/>
    <n v="77.62"/>
    <x v="1"/>
    <n v="0"/>
  </r>
  <r>
    <x v="10276"/>
    <n v="19"/>
    <s v="Female"/>
    <s v="Canada"/>
    <d v="2024-02-27T03:47:04"/>
    <x v="0"/>
    <n v="3"/>
    <n v="1"/>
    <n v="57"/>
    <n v="3"/>
    <n v="77.599999999999994"/>
    <s v=""/>
    <n v="1"/>
    <s v=""/>
    <n v="5"/>
    <n v="0.33333333333333298"/>
    <n v="5.2631578947368397E-2"/>
    <n v="77.599999999999994"/>
    <x v="1"/>
    <n v="0"/>
  </r>
  <r>
    <x v="10277"/>
    <n v="31"/>
    <s v="Male"/>
    <s v="Australia"/>
    <d v="2023-06-26T07:25:57"/>
    <x v="3"/>
    <n v="2"/>
    <n v="0"/>
    <n v="59"/>
    <n v="6"/>
    <n v="77.349999999999994"/>
    <s v=""/>
    <n v="1"/>
    <s v=""/>
    <n v="45"/>
    <n v="0"/>
    <n v="0.101694915254237"/>
    <n v="77.349999999999994"/>
    <x v="1"/>
    <n v="0"/>
  </r>
  <r>
    <x v="10278"/>
    <n v="20"/>
    <s v="Female"/>
    <s v="Germany"/>
    <d v="2023-09-15T15:36:55"/>
    <x v="1"/>
    <n v="2"/>
    <n v="1"/>
    <n v="49"/>
    <n v="2"/>
    <n v="77.319999999999993"/>
    <s v=""/>
    <n v="1"/>
    <s v=""/>
    <n v="46"/>
    <n v="0.5"/>
    <n v="4.08163265306122E-2"/>
    <n v="77.319999999999993"/>
    <x v="1"/>
    <n v="0"/>
  </r>
  <r>
    <x v="10279"/>
    <n v="19"/>
    <s v="Female"/>
    <s v="USA"/>
    <d v="2023-05-15T00:38:53"/>
    <x v="1"/>
    <n v="3"/>
    <n v="1"/>
    <n v="62"/>
    <n v="4"/>
    <n v="76.94"/>
    <s v=""/>
    <n v="1"/>
    <s v=""/>
    <n v="52"/>
    <n v="0.33333333333333298"/>
    <n v="6.4516129032257993E-2"/>
    <n v="76.94"/>
    <x v="1"/>
    <n v="0"/>
  </r>
  <r>
    <x v="10280"/>
    <n v="55"/>
    <s v="Male"/>
    <s v="France"/>
    <d v="2023-08-02T15:56:50"/>
    <x v="4"/>
    <n v="1"/>
    <n v="0"/>
    <n v="50"/>
    <n v="3"/>
    <n v="76.84"/>
    <s v=""/>
    <n v="1"/>
    <s v=""/>
    <n v="28"/>
    <n v="0"/>
    <n v="0.06"/>
    <n v="76.84"/>
    <x v="1"/>
    <n v="0"/>
  </r>
  <r>
    <x v="10281"/>
    <n v="27"/>
    <s v="Female"/>
    <s v="USA"/>
    <d v="2024-01-24T22:33:28"/>
    <x v="1"/>
    <n v="3"/>
    <n v="0"/>
    <n v="48"/>
    <n v="2"/>
    <n v="76.77"/>
    <s v=""/>
    <n v="1"/>
    <s v=""/>
    <n v="0"/>
    <n v="0"/>
    <n v="4.1666666666666602E-2"/>
    <n v="76.77"/>
    <x v="1"/>
    <n v="0"/>
  </r>
  <r>
    <x v="10282"/>
    <n v="36"/>
    <s v="Male"/>
    <s v="Australia"/>
    <d v="2023-05-07T01:22:20"/>
    <x v="3"/>
    <n v="1"/>
    <n v="0"/>
    <n v="50"/>
    <n v="4"/>
    <n v="76.64"/>
    <s v=""/>
    <n v="1"/>
    <s v=""/>
    <n v="14"/>
    <n v="0"/>
    <n v="0.08"/>
    <n v="76.64"/>
    <x v="1"/>
    <n v="0"/>
  </r>
  <r>
    <x v="10283"/>
    <n v="49"/>
    <s v="Female"/>
    <s v="Australia"/>
    <d v="2023-12-20T02:32:46"/>
    <x v="5"/>
    <n v="2"/>
    <n v="0"/>
    <n v="50"/>
    <n v="4"/>
    <n v="76.47"/>
    <s v=""/>
    <n v="1"/>
    <s v=""/>
    <n v="2"/>
    <n v="0"/>
    <n v="0.08"/>
    <n v="76.47"/>
    <x v="1"/>
    <n v="1"/>
  </r>
  <r>
    <x v="10284"/>
    <n v="33"/>
    <s v="Female"/>
    <s v="USA"/>
    <d v="2023-02-13T06:08:47"/>
    <x v="3"/>
    <n v="7"/>
    <n v="2"/>
    <n v="52"/>
    <n v="2"/>
    <n v="76.44"/>
    <s v=""/>
    <n v="1"/>
    <s v=""/>
    <n v="36"/>
    <n v="0.28571428571428498"/>
    <n v="3.8461538461538401E-2"/>
    <n v="76.44"/>
    <x v="1"/>
    <n v="1"/>
  </r>
  <r>
    <x v="10285"/>
    <n v="31"/>
    <s v="Female"/>
    <s v="Japan"/>
    <d v="2024-07-16T09:21:53"/>
    <x v="3"/>
    <n v="1"/>
    <n v="0"/>
    <n v="66"/>
    <n v="2"/>
    <n v="76.31"/>
    <s v=""/>
    <n v="1"/>
    <s v=""/>
    <n v="5"/>
    <n v="0"/>
    <n v="3.03030303030303E-2"/>
    <n v="76.31"/>
    <x v="1"/>
    <n v="0"/>
  </r>
  <r>
    <x v="10286"/>
    <n v="44"/>
    <s v="Male"/>
    <s v="Canada"/>
    <d v="2023-09-17T07:02:19"/>
    <x v="3"/>
    <n v="1"/>
    <n v="0"/>
    <n v="52"/>
    <n v="2"/>
    <n v="76.3"/>
    <s v=""/>
    <n v="1"/>
    <s v=""/>
    <n v="52"/>
    <n v="0"/>
    <n v="3.8461538461538401E-2"/>
    <n v="76.3"/>
    <x v="1"/>
    <n v="0"/>
  </r>
  <r>
    <x v="10287"/>
    <n v="50"/>
    <s v="Female"/>
    <s v="France"/>
    <d v="2024-08-26T06:34:00"/>
    <x v="3"/>
    <n v="2"/>
    <n v="0"/>
    <n v="42"/>
    <n v="4"/>
    <n v="76.3"/>
    <s v=""/>
    <n v="1"/>
    <s v=""/>
    <n v="9"/>
    <n v="0"/>
    <n v="9.5238095238095205E-2"/>
    <n v="76.3"/>
    <x v="1"/>
    <n v="0"/>
  </r>
  <r>
    <x v="10288"/>
    <n v="42"/>
    <s v="Female"/>
    <s v="Canada"/>
    <d v="2023-10-21T02:51:58"/>
    <x v="3"/>
    <n v="6"/>
    <n v="1"/>
    <n v="58"/>
    <n v="0"/>
    <n v="76.209999999999994"/>
    <s v=""/>
    <n v="1"/>
    <s v=""/>
    <n v="51"/>
    <n v="0.16666666666666599"/>
    <n v="0"/>
    <n v="76.209999999999994"/>
    <x v="1"/>
    <n v="0"/>
  </r>
  <r>
    <x v="10289"/>
    <n v="30"/>
    <s v="Male"/>
    <s v="USA"/>
    <d v="2023-07-10T08:43:15"/>
    <x v="2"/>
    <n v="1"/>
    <n v="0"/>
    <n v="38"/>
    <n v="2"/>
    <n v="76.19"/>
    <s v=""/>
    <n v="1"/>
    <s v=""/>
    <n v="74"/>
    <n v="0"/>
    <n v="5.2631578947368397E-2"/>
    <n v="76.19"/>
    <x v="1"/>
    <n v="0"/>
  </r>
  <r>
    <x v="10290"/>
    <n v="41"/>
    <s v="Male"/>
    <s v="Canada"/>
    <d v="2023-10-16T08:58:36"/>
    <x v="3"/>
    <n v="1"/>
    <n v="1"/>
    <n v="45"/>
    <n v="4"/>
    <n v="75.41"/>
    <s v=""/>
    <n v="1"/>
    <s v=""/>
    <n v="134"/>
    <n v="1"/>
    <n v="8.8888888888888795E-2"/>
    <n v="75.41"/>
    <x v="1"/>
    <n v="0"/>
  </r>
  <r>
    <x v="10291"/>
    <n v="18"/>
    <s v="Female"/>
    <s v="Canada"/>
    <d v="2023-11-30T15:18:26"/>
    <x v="3"/>
    <n v="3"/>
    <n v="1"/>
    <n v="46"/>
    <n v="2"/>
    <n v="75.260000000000005"/>
    <s v=""/>
    <n v="1"/>
    <s v=""/>
    <n v="49"/>
    <n v="0.33333333333333298"/>
    <n v="4.3478260869565202E-2"/>
    <n v="75.260000000000005"/>
    <x v="1"/>
    <n v="0"/>
  </r>
  <r>
    <x v="10292"/>
    <n v="45"/>
    <s v="Male"/>
    <s v="France"/>
    <d v="2023-01-15T18:48:34"/>
    <x v="0"/>
    <n v="6"/>
    <n v="1"/>
    <n v="41"/>
    <n v="1"/>
    <n v="74.97"/>
    <s v=""/>
    <n v="1"/>
    <s v=""/>
    <n v="12"/>
    <n v="0.16666666666666599"/>
    <n v="2.4390243902439001E-2"/>
    <n v="74.97"/>
    <x v="1"/>
    <n v="0"/>
  </r>
  <r>
    <x v="10293"/>
    <n v="18"/>
    <s v="Male"/>
    <s v="UK"/>
    <d v="2024-06-19T01:46:13"/>
    <x v="1"/>
    <n v="2"/>
    <n v="1"/>
    <n v="64"/>
    <n v="2"/>
    <n v="74.92"/>
    <s v=""/>
    <n v="1"/>
    <s v=""/>
    <n v="0"/>
    <n v="0.5"/>
    <n v="3.125E-2"/>
    <n v="74.92"/>
    <x v="1"/>
    <n v="0"/>
  </r>
  <r>
    <x v="10294"/>
    <n v="38"/>
    <s v="Male"/>
    <s v="Australia"/>
    <d v="2024-10-08T22:56:02"/>
    <x v="1"/>
    <n v="2"/>
    <n v="0"/>
    <n v="46"/>
    <n v="0"/>
    <n v="74.87"/>
    <s v=""/>
    <n v="1"/>
    <s v=""/>
    <n v="3"/>
    <n v="0"/>
    <n v="0"/>
    <n v="74.87"/>
    <x v="1"/>
    <n v="0"/>
  </r>
  <r>
    <x v="10295"/>
    <n v="44"/>
    <s v="Female"/>
    <s v="UK"/>
    <d v="2023-04-02T06:10:57"/>
    <x v="1"/>
    <n v="6"/>
    <n v="3"/>
    <n v="54"/>
    <n v="3"/>
    <n v="74.819999999999993"/>
    <s v=""/>
    <n v="1"/>
    <s v=""/>
    <n v="23"/>
    <n v="0.5"/>
    <n v="5.5555555555555497E-2"/>
    <n v="74.819999999999993"/>
    <x v="1"/>
    <n v="0"/>
  </r>
  <r>
    <x v="10296"/>
    <n v="35"/>
    <s v="Female"/>
    <s v="USA"/>
    <d v="2024-05-08T22:43:40"/>
    <x v="1"/>
    <n v="4"/>
    <n v="2"/>
    <n v="37"/>
    <n v="0"/>
    <n v="74.239999999999995"/>
    <s v=""/>
    <n v="1"/>
    <s v=""/>
    <n v="17"/>
    <n v="0.5"/>
    <n v="0"/>
    <n v="74.239999999999995"/>
    <x v="1"/>
    <n v="0"/>
  </r>
  <r>
    <x v="10297"/>
    <n v="36"/>
    <s v="Male"/>
    <s v="Canada"/>
    <d v="2024-07-19T16:12:41"/>
    <x v="0"/>
    <n v="2"/>
    <n v="1"/>
    <n v="60"/>
    <n v="3"/>
    <n v="74.14"/>
    <s v=""/>
    <n v="1"/>
    <s v=""/>
    <n v="46"/>
    <n v="0.5"/>
    <n v="0.05"/>
    <n v="74.14"/>
    <x v="1"/>
    <n v="1"/>
  </r>
  <r>
    <x v="10298"/>
    <n v="34"/>
    <s v="Male"/>
    <s v="Canada"/>
    <d v="2023-10-29T15:17:00"/>
    <x v="3"/>
    <n v="2"/>
    <n v="0"/>
    <n v="55"/>
    <n v="3"/>
    <n v="74.08"/>
    <s v=""/>
    <n v="1"/>
    <s v=""/>
    <n v="24"/>
    <n v="0"/>
    <n v="5.4545454545454501E-2"/>
    <n v="74.08"/>
    <x v="1"/>
    <n v="0"/>
  </r>
  <r>
    <x v="10299"/>
    <n v="35"/>
    <s v="Male"/>
    <s v="USA"/>
    <d v="2023-03-30T03:42:59"/>
    <x v="1"/>
    <n v="1"/>
    <n v="0"/>
    <n v="36"/>
    <n v="2"/>
    <n v="73.680000000000007"/>
    <s v=""/>
    <n v="1"/>
    <s v=""/>
    <n v="33"/>
    <n v="0"/>
    <n v="5.5555555555555497E-2"/>
    <n v="73.680000000000007"/>
    <x v="1"/>
    <n v="0"/>
  </r>
  <r>
    <x v="10300"/>
    <n v="27"/>
    <s v="Female"/>
    <s v="Germany"/>
    <d v="2024-10-27T22:29:31"/>
    <x v="5"/>
    <n v="1"/>
    <n v="0"/>
    <n v="47"/>
    <n v="3"/>
    <n v="73.650000000000006"/>
    <s v=""/>
    <n v="1"/>
    <s v=""/>
    <n v="104"/>
    <n v="0"/>
    <n v="6.3829787234042507E-2"/>
    <n v="73.650000000000006"/>
    <x v="1"/>
    <n v="1"/>
  </r>
  <r>
    <x v="10301"/>
    <n v="53"/>
    <s v="Male"/>
    <s v="Germany"/>
    <d v="2023-03-07T14:00:40"/>
    <x v="1"/>
    <n v="5"/>
    <n v="4"/>
    <n v="34"/>
    <n v="3"/>
    <n v="73.38"/>
    <s v=""/>
    <n v="1"/>
    <s v=""/>
    <n v="91"/>
    <n v="0.8"/>
    <n v="8.8235294117646995E-2"/>
    <n v="73.38"/>
    <x v="1"/>
    <n v="0"/>
  </r>
  <r>
    <x v="10302"/>
    <n v="28"/>
    <s v="Male"/>
    <s v="Japan"/>
    <d v="2023-02-23T14:22:02"/>
    <x v="0"/>
    <n v="1"/>
    <n v="0"/>
    <n v="51"/>
    <n v="7"/>
    <n v="73.11"/>
    <s v=""/>
    <n v="1"/>
    <s v=""/>
    <n v="39"/>
    <n v="0"/>
    <n v="0.13725490196078399"/>
    <n v="73.11"/>
    <x v="1"/>
    <n v="0"/>
  </r>
  <r>
    <x v="10303"/>
    <n v="50"/>
    <s v="Male"/>
    <s v="Canada"/>
    <d v="2023-12-12T22:15:07"/>
    <x v="2"/>
    <n v="2"/>
    <n v="0"/>
    <n v="54"/>
    <n v="1"/>
    <n v="73"/>
    <s v=""/>
    <n v="1"/>
    <s v=""/>
    <n v="55"/>
    <n v="0"/>
    <n v="1.85185185185185E-2"/>
    <n v="73"/>
    <x v="1"/>
    <n v="0"/>
  </r>
  <r>
    <x v="10304"/>
    <n v="41"/>
    <s v="Male"/>
    <s v="Canada"/>
    <d v="2024-01-27T16:15:48"/>
    <x v="0"/>
    <n v="6"/>
    <n v="1"/>
    <n v="54"/>
    <n v="3"/>
    <n v="72.989999999999995"/>
    <s v=""/>
    <n v="1"/>
    <s v=""/>
    <n v="93"/>
    <n v="0.16666666666666599"/>
    <n v="5.5555555555555497E-2"/>
    <n v="72.989999999999995"/>
    <x v="1"/>
    <n v="1"/>
  </r>
  <r>
    <x v="10305"/>
    <n v="37"/>
    <s v="Female"/>
    <s v="UK"/>
    <d v="2023-02-25T10:10:15"/>
    <x v="5"/>
    <n v="5"/>
    <n v="0"/>
    <n v="45"/>
    <n v="2"/>
    <n v="72.959999999999994"/>
    <s v=""/>
    <n v="1"/>
    <s v=""/>
    <n v="19"/>
    <n v="0"/>
    <n v="4.4444444444444398E-2"/>
    <n v="72.959999999999994"/>
    <x v="1"/>
    <n v="1"/>
  </r>
  <r>
    <x v="10306"/>
    <n v="40"/>
    <s v="Female"/>
    <s v="Canada"/>
    <d v="2024-04-19T21:42:35"/>
    <x v="3"/>
    <n v="3"/>
    <n v="1"/>
    <n v="54"/>
    <n v="5"/>
    <n v="72.94"/>
    <s v=""/>
    <n v="1"/>
    <s v=""/>
    <n v="11"/>
    <n v="0.33333333333333298"/>
    <n v="9.2592592592592504E-2"/>
    <n v="72.94"/>
    <x v="1"/>
    <n v="0"/>
  </r>
  <r>
    <x v="10307"/>
    <n v="42"/>
    <s v="Female"/>
    <s v="Japan"/>
    <d v="2023-03-22T20:30:06"/>
    <x v="4"/>
    <n v="4"/>
    <n v="1"/>
    <n v="49"/>
    <n v="0"/>
    <n v="72.87"/>
    <s v=""/>
    <n v="1"/>
    <s v=""/>
    <n v="40"/>
    <n v="0.25"/>
    <n v="0"/>
    <n v="72.87"/>
    <x v="1"/>
    <n v="0"/>
  </r>
  <r>
    <x v="10308"/>
    <n v="41"/>
    <s v="Female"/>
    <s v="France"/>
    <d v="2023-06-11T08:14:34"/>
    <x v="2"/>
    <n v="2"/>
    <n v="0"/>
    <n v="60"/>
    <n v="3"/>
    <n v="72.78"/>
    <s v=""/>
    <n v="1"/>
    <s v=""/>
    <n v="13"/>
    <n v="0"/>
    <n v="0.05"/>
    <n v="72.78"/>
    <x v="1"/>
    <n v="0"/>
  </r>
  <r>
    <x v="10309"/>
    <n v="33"/>
    <s v="Female"/>
    <s v="UK"/>
    <d v="2023-12-10T20:36:28"/>
    <x v="4"/>
    <n v="1"/>
    <n v="1"/>
    <n v="57"/>
    <n v="0"/>
    <n v="72.78"/>
    <s v=""/>
    <n v="1"/>
    <s v=""/>
    <n v="24"/>
    <n v="1"/>
    <n v="0"/>
    <n v="72.78"/>
    <x v="1"/>
    <n v="0"/>
  </r>
  <r>
    <x v="10310"/>
    <n v="58"/>
    <s v="Male"/>
    <s v="USA"/>
    <d v="2024-03-30T22:47:24"/>
    <x v="5"/>
    <n v="5"/>
    <n v="1"/>
    <n v="54"/>
    <n v="3"/>
    <n v="72.78"/>
    <s v=""/>
    <n v="1"/>
    <s v=""/>
    <n v="19"/>
    <n v="0.2"/>
    <n v="5.5555555555555497E-2"/>
    <n v="72.78"/>
    <x v="1"/>
    <n v="0"/>
  </r>
  <r>
    <x v="10311"/>
    <n v="40"/>
    <s v="Female"/>
    <s v="USA"/>
    <d v="2023-07-28T16:13:02"/>
    <x v="2"/>
    <n v="3"/>
    <n v="0"/>
    <n v="53"/>
    <n v="3"/>
    <n v="72.33"/>
    <s v=""/>
    <n v="1"/>
    <s v=""/>
    <n v="25"/>
    <n v="0"/>
    <n v="5.6603773584905599E-2"/>
    <n v="72.33"/>
    <x v="1"/>
    <n v="0"/>
  </r>
  <r>
    <x v="10312"/>
    <n v="39"/>
    <s v="Male"/>
    <s v="USA"/>
    <d v="2023-07-09T10:49:08"/>
    <x v="2"/>
    <n v="2"/>
    <n v="0"/>
    <n v="46"/>
    <n v="7"/>
    <n v="72.14"/>
    <s v=""/>
    <n v="1"/>
    <s v=""/>
    <n v="18"/>
    <n v="0"/>
    <n v="0.15217391304347799"/>
    <n v="72.14"/>
    <x v="1"/>
    <n v="0"/>
  </r>
  <r>
    <x v="10313"/>
    <n v="28"/>
    <s v="Male"/>
    <s v="UK"/>
    <d v="2024-09-20T12:31:01"/>
    <x v="1"/>
    <n v="5"/>
    <n v="0"/>
    <n v="33"/>
    <n v="5"/>
    <n v="72.08"/>
    <s v=""/>
    <n v="1"/>
    <s v=""/>
    <n v="109"/>
    <n v="0"/>
    <n v="0.15151515151515099"/>
    <n v="72.08"/>
    <x v="1"/>
    <n v="0"/>
  </r>
  <r>
    <x v="10314"/>
    <n v="27"/>
    <s v="Male"/>
    <s v="USA"/>
    <d v="2023-03-12T02:03:37"/>
    <x v="3"/>
    <n v="1"/>
    <n v="0"/>
    <n v="44"/>
    <n v="1"/>
    <n v="72.06"/>
    <s v=""/>
    <n v="1"/>
    <s v=""/>
    <n v="54"/>
    <n v="0"/>
    <n v="2.27272727272727E-2"/>
    <n v="72.06"/>
    <x v="1"/>
    <n v="0"/>
  </r>
  <r>
    <x v="10315"/>
    <n v="45"/>
    <s v="Male"/>
    <s v="USA"/>
    <d v="2024-12-30T21:04:47"/>
    <x v="3"/>
    <n v="3"/>
    <n v="0"/>
    <n v="59"/>
    <n v="4"/>
    <n v="72.02"/>
    <s v=""/>
    <n v="1"/>
    <s v=""/>
    <n v="12"/>
    <n v="0"/>
    <n v="6.7796610169491497E-2"/>
    <n v="72.02"/>
    <x v="1"/>
    <n v="0"/>
  </r>
  <r>
    <x v="10316"/>
    <n v="31"/>
    <s v="Female"/>
    <s v="Canada"/>
    <d v="2023-01-09T08:02:12"/>
    <x v="1"/>
    <n v="3"/>
    <n v="2"/>
    <n v="52"/>
    <n v="1"/>
    <n v="71.94"/>
    <s v=""/>
    <n v="1"/>
    <s v=""/>
    <n v="3"/>
    <n v="0.66666666666666596"/>
    <n v="1.9230769230769201E-2"/>
    <n v="71.94"/>
    <x v="1"/>
    <n v="0"/>
  </r>
  <r>
    <x v="10317"/>
    <n v="31"/>
    <s v="Male"/>
    <s v="USA"/>
    <d v="2024-06-21T23:51:22"/>
    <x v="2"/>
    <n v="3"/>
    <n v="0"/>
    <n v="54"/>
    <n v="2"/>
    <n v="71.91"/>
    <s v=""/>
    <n v="1"/>
    <s v=""/>
    <n v="29"/>
    <n v="0"/>
    <n v="3.7037037037037E-2"/>
    <n v="71.91"/>
    <x v="1"/>
    <n v="0"/>
  </r>
  <r>
    <x v="10318"/>
    <n v="49"/>
    <s v="Male"/>
    <s v="Canada"/>
    <d v="2024-01-20T11:58:08"/>
    <x v="5"/>
    <n v="0"/>
    <n v="0"/>
    <n v="55"/>
    <n v="1"/>
    <n v="71.78"/>
    <s v=""/>
    <n v="1"/>
    <s v=""/>
    <n v="0"/>
    <n v="0"/>
    <n v="1.8181818181818101E-2"/>
    <n v="71.78"/>
    <x v="1"/>
    <n v="0"/>
  </r>
  <r>
    <x v="10319"/>
    <n v="38"/>
    <s v="Male"/>
    <s v="USA"/>
    <d v="2024-01-10T02:17:17"/>
    <x v="2"/>
    <n v="5"/>
    <n v="2"/>
    <n v="45"/>
    <n v="3"/>
    <n v="71.760000000000005"/>
    <s v=""/>
    <n v="1"/>
    <s v=""/>
    <n v="15"/>
    <n v="0.4"/>
    <n v="6.6666666666666596E-2"/>
    <n v="71.760000000000005"/>
    <x v="1"/>
    <n v="0"/>
  </r>
  <r>
    <x v="10320"/>
    <n v="29"/>
    <s v="Male"/>
    <s v="UK"/>
    <d v="2023-11-13T01:19:56"/>
    <x v="2"/>
    <n v="3"/>
    <n v="0"/>
    <n v="53"/>
    <n v="4"/>
    <n v="71.62"/>
    <s v=""/>
    <n v="1"/>
    <s v=""/>
    <n v="68"/>
    <n v="0"/>
    <n v="7.5471698113207503E-2"/>
    <n v="71.62"/>
    <x v="1"/>
    <n v="0"/>
  </r>
  <r>
    <x v="10321"/>
    <n v="34"/>
    <s v="Male"/>
    <s v="Canada"/>
    <d v="2024-05-27T00:23:03"/>
    <x v="3"/>
    <n v="2"/>
    <n v="0"/>
    <n v="56"/>
    <n v="5"/>
    <n v="71.5"/>
    <s v=""/>
    <n v="1"/>
    <s v=""/>
    <n v="10"/>
    <n v="0"/>
    <n v="8.9285714285714204E-2"/>
    <n v="71.5"/>
    <x v="1"/>
    <n v="1"/>
  </r>
  <r>
    <x v="10322"/>
    <n v="24"/>
    <s v="Male"/>
    <s v="USA"/>
    <d v="2024-04-10T23:04:19"/>
    <x v="3"/>
    <n v="4"/>
    <n v="2"/>
    <n v="59"/>
    <n v="3"/>
    <n v="71.31"/>
    <s v=""/>
    <n v="1"/>
    <s v=""/>
    <n v="22"/>
    <n v="0.5"/>
    <n v="5.0847457627118599E-2"/>
    <n v="71.31"/>
    <x v="1"/>
    <n v="0"/>
  </r>
  <r>
    <x v="10323"/>
    <n v="36"/>
    <s v="Female"/>
    <s v="USA"/>
    <d v="2023-06-05T19:22:18"/>
    <x v="5"/>
    <n v="4"/>
    <n v="1"/>
    <n v="44"/>
    <n v="5"/>
    <n v="71.17"/>
    <s v=""/>
    <n v="1"/>
    <s v=""/>
    <n v="1"/>
    <n v="0.25"/>
    <n v="0.11363636363636299"/>
    <n v="71.17"/>
    <x v="1"/>
    <n v="0"/>
  </r>
  <r>
    <x v="10324"/>
    <n v="41"/>
    <s v="Female"/>
    <s v="France"/>
    <d v="2023-10-23T04:30:37"/>
    <x v="4"/>
    <n v="4"/>
    <n v="1"/>
    <n v="42"/>
    <n v="3"/>
    <n v="71.05"/>
    <s v=""/>
    <n v="1"/>
    <s v=""/>
    <n v="16"/>
    <n v="0.25"/>
    <n v="7.1428571428571397E-2"/>
    <n v="71.05"/>
    <x v="1"/>
    <n v="0"/>
  </r>
  <r>
    <x v="10325"/>
    <n v="41"/>
    <s v="Female"/>
    <s v="Germany"/>
    <d v="2023-01-15T17:20:58"/>
    <x v="3"/>
    <n v="2"/>
    <n v="1"/>
    <n v="44"/>
    <n v="0"/>
    <n v="70.94"/>
    <s v=""/>
    <n v="1"/>
    <s v=""/>
    <n v="3"/>
    <n v="0.5"/>
    <n v="0"/>
    <n v="70.94"/>
    <x v="1"/>
    <n v="0"/>
  </r>
  <r>
    <x v="10326"/>
    <n v="40"/>
    <s v="Female"/>
    <s v="Germany"/>
    <d v="2024-05-23T02:56:10"/>
    <x v="2"/>
    <n v="5"/>
    <n v="2"/>
    <n v="43"/>
    <n v="4"/>
    <n v="70.290000000000006"/>
    <s v=""/>
    <n v="1"/>
    <s v=""/>
    <n v="20"/>
    <n v="0.4"/>
    <n v="9.3023255813953404E-2"/>
    <n v="70.290000000000006"/>
    <x v="1"/>
    <n v="1"/>
  </r>
  <r>
    <x v="10327"/>
    <n v="18"/>
    <s v="Male"/>
    <s v="USA"/>
    <d v="2023-12-02T18:24:42"/>
    <x v="3"/>
    <n v="3"/>
    <n v="0"/>
    <n v="34"/>
    <n v="2"/>
    <n v="70.27"/>
    <s v=""/>
    <n v="1"/>
    <s v=""/>
    <n v="145"/>
    <n v="0"/>
    <n v="5.8823529411764698E-2"/>
    <n v="70.27"/>
    <x v="1"/>
    <n v="1"/>
  </r>
  <r>
    <x v="10328"/>
    <n v="31"/>
    <s v="Male"/>
    <s v="USA"/>
    <d v="2023-06-01T21:55:26"/>
    <x v="1"/>
    <n v="5"/>
    <n v="1"/>
    <n v="55"/>
    <n v="4"/>
    <n v="69.81"/>
    <s v=""/>
    <n v="1"/>
    <s v=""/>
    <n v="0"/>
    <n v="0.2"/>
    <n v="7.2727272727272696E-2"/>
    <n v="69.81"/>
    <x v="1"/>
    <n v="0"/>
  </r>
  <r>
    <x v="10329"/>
    <n v="21"/>
    <s v="Female"/>
    <s v="UK"/>
    <d v="2023-08-04T20:30:42"/>
    <x v="1"/>
    <n v="3"/>
    <n v="1"/>
    <n v="52"/>
    <n v="3"/>
    <n v="69.37"/>
    <s v=""/>
    <n v="1"/>
    <s v=""/>
    <n v="22"/>
    <n v="0.33333333333333298"/>
    <n v="5.7692307692307598E-2"/>
    <n v="69.37"/>
    <x v="1"/>
    <n v="0"/>
  </r>
  <r>
    <x v="10330"/>
    <n v="22"/>
    <s v="Female"/>
    <s v="USA"/>
    <d v="2024-02-02T19:44:08"/>
    <x v="5"/>
    <n v="5"/>
    <n v="1"/>
    <n v="46"/>
    <n v="2"/>
    <n v="69.319999999999993"/>
    <s v=""/>
    <n v="1"/>
    <s v=""/>
    <n v="1"/>
    <n v="0.2"/>
    <n v="4.3478260869565202E-2"/>
    <n v="69.319999999999993"/>
    <x v="1"/>
    <n v="0"/>
  </r>
  <r>
    <x v="10331"/>
    <n v="32"/>
    <s v="Female"/>
    <s v="Canada"/>
    <d v="2024-08-26T09:29:12"/>
    <x v="4"/>
    <n v="4"/>
    <n v="1"/>
    <n v="55"/>
    <n v="2"/>
    <n v="69.040000000000006"/>
    <s v=""/>
    <n v="1"/>
    <s v=""/>
    <n v="40"/>
    <n v="0.25"/>
    <n v="3.6363636363636299E-2"/>
    <n v="69.040000000000006"/>
    <x v="1"/>
    <n v="0"/>
  </r>
  <r>
    <x v="10332"/>
    <n v="43"/>
    <s v="Female"/>
    <s v="USA"/>
    <d v="2024-12-26T04:39:01"/>
    <x v="3"/>
    <n v="3"/>
    <n v="1"/>
    <n v="47"/>
    <n v="5"/>
    <n v="68.989999999999995"/>
    <s v=""/>
    <n v="1"/>
    <s v=""/>
    <n v="16"/>
    <n v="0.33333333333333298"/>
    <n v="0.10638297872340401"/>
    <n v="68.989999999999995"/>
    <x v="1"/>
    <n v="0"/>
  </r>
  <r>
    <x v="10333"/>
    <n v="50"/>
    <s v="Male"/>
    <s v="France"/>
    <d v="2023-06-27T14:05:43"/>
    <x v="3"/>
    <n v="3"/>
    <n v="1"/>
    <n v="65"/>
    <n v="5"/>
    <n v="68.92"/>
    <s v=""/>
    <n v="1"/>
    <s v=""/>
    <n v="46"/>
    <n v="0.33333333333333298"/>
    <n v="7.69230769230769E-2"/>
    <n v="68.92"/>
    <x v="1"/>
    <n v="0"/>
  </r>
  <r>
    <x v="10334"/>
    <n v="40"/>
    <s v="Female"/>
    <s v="France"/>
    <d v="2023-06-19T01:40:41"/>
    <x v="2"/>
    <n v="5"/>
    <n v="3"/>
    <n v="47"/>
    <n v="2"/>
    <n v="68.38"/>
    <s v=""/>
    <n v="1"/>
    <s v=""/>
    <n v="2"/>
    <n v="0.6"/>
    <n v="4.2553191489361701E-2"/>
    <n v="68.38"/>
    <x v="1"/>
    <n v="0"/>
  </r>
  <r>
    <x v="10335"/>
    <n v="33"/>
    <s v="Male"/>
    <s v="UK"/>
    <d v="2024-07-20T14:06:47"/>
    <x v="1"/>
    <n v="1"/>
    <n v="0"/>
    <n v="54"/>
    <n v="3"/>
    <n v="68.36"/>
    <s v=""/>
    <n v="1"/>
    <s v=""/>
    <n v="22"/>
    <n v="0"/>
    <n v="5.5555555555555497E-2"/>
    <n v="68.36"/>
    <x v="1"/>
    <n v="0"/>
  </r>
  <r>
    <x v="10336"/>
    <n v="47"/>
    <s v="Male"/>
    <s v="USA"/>
    <d v="2024-06-07T00:39:58"/>
    <x v="1"/>
    <n v="1"/>
    <n v="1"/>
    <n v="47"/>
    <n v="2"/>
    <n v="68.28"/>
    <s v=""/>
    <n v="1"/>
    <s v=""/>
    <n v="62"/>
    <n v="1"/>
    <n v="4.2553191489361701E-2"/>
    <n v="68.28"/>
    <x v="1"/>
    <n v="0"/>
  </r>
  <r>
    <x v="10337"/>
    <n v="45"/>
    <s v="Male"/>
    <s v="Germany"/>
    <d v="2024-02-10T07:19:50"/>
    <x v="0"/>
    <n v="3"/>
    <n v="0"/>
    <n v="57"/>
    <n v="5"/>
    <n v="68.2"/>
    <s v=""/>
    <n v="1"/>
    <s v=""/>
    <n v="12"/>
    <n v="0"/>
    <n v="8.7719298245614002E-2"/>
    <n v="68.2"/>
    <x v="1"/>
    <n v="1"/>
  </r>
  <r>
    <x v="10338"/>
    <n v="49"/>
    <s v="Male"/>
    <s v="France"/>
    <d v="2023-03-27T07:05:26"/>
    <x v="2"/>
    <n v="2"/>
    <n v="0"/>
    <n v="52"/>
    <n v="1"/>
    <n v="68.180000000000007"/>
    <s v=""/>
    <n v="1"/>
    <s v=""/>
    <n v="39"/>
    <n v="0"/>
    <n v="1.9230769230769201E-2"/>
    <n v="68.180000000000007"/>
    <x v="1"/>
    <n v="0"/>
  </r>
  <r>
    <x v="10339"/>
    <n v="18"/>
    <s v="Female"/>
    <s v="USA"/>
    <d v="2023-01-05T19:20:59"/>
    <x v="3"/>
    <n v="5"/>
    <n v="1"/>
    <n v="54"/>
    <n v="5"/>
    <n v="68.16"/>
    <s v=""/>
    <n v="1"/>
    <s v=""/>
    <n v="18"/>
    <n v="0.2"/>
    <n v="9.2592592592592504E-2"/>
    <n v="68.16"/>
    <x v="1"/>
    <n v="0"/>
  </r>
  <r>
    <x v="10340"/>
    <n v="53"/>
    <s v="Female"/>
    <s v="Canada"/>
    <d v="2023-06-11T06:46:57"/>
    <x v="3"/>
    <n v="1"/>
    <n v="0"/>
    <n v="48"/>
    <n v="5"/>
    <n v="68.12"/>
    <s v=""/>
    <n v="1"/>
    <s v=""/>
    <n v="23"/>
    <n v="0"/>
    <n v="0.10416666666666601"/>
    <n v="68.12"/>
    <x v="1"/>
    <n v="0"/>
  </r>
  <r>
    <x v="10341"/>
    <n v="39"/>
    <s v="Female"/>
    <s v="USA"/>
    <d v="2024-02-07T20:55:33"/>
    <x v="1"/>
    <n v="1"/>
    <n v="1"/>
    <n v="48"/>
    <n v="0"/>
    <n v="68.08"/>
    <s v=""/>
    <n v="1"/>
    <s v=""/>
    <n v="41"/>
    <n v="1"/>
    <n v="0"/>
    <n v="68.08"/>
    <x v="1"/>
    <n v="0"/>
  </r>
  <r>
    <x v="10342"/>
    <n v="18"/>
    <s v="Male"/>
    <s v="UK"/>
    <d v="2023-07-03T07:20:48"/>
    <x v="3"/>
    <n v="0"/>
    <n v="0"/>
    <n v="48"/>
    <n v="3"/>
    <n v="68.040000000000006"/>
    <s v=""/>
    <n v="1"/>
    <s v=""/>
    <n v="14"/>
    <n v="0"/>
    <n v="6.25E-2"/>
    <n v="68.040000000000006"/>
    <x v="1"/>
    <n v="0"/>
  </r>
  <r>
    <x v="10343"/>
    <n v="42"/>
    <s v="Female"/>
    <s v="Japan"/>
    <d v="2024-04-16T01:43:20"/>
    <x v="2"/>
    <n v="3"/>
    <n v="3"/>
    <n v="50"/>
    <n v="2"/>
    <n v="68.040000000000006"/>
    <s v=""/>
    <n v="1"/>
    <s v=""/>
    <n v="10"/>
    <n v="1"/>
    <n v="0.04"/>
    <n v="68.040000000000006"/>
    <x v="1"/>
    <n v="1"/>
  </r>
  <r>
    <x v="10344"/>
    <n v="28"/>
    <s v="Female"/>
    <s v="USA"/>
    <d v="2023-08-19T06:33:38"/>
    <x v="2"/>
    <n v="4"/>
    <n v="1"/>
    <n v="45"/>
    <n v="6"/>
    <n v="68.010000000000005"/>
    <s v=""/>
    <n v="1"/>
    <s v=""/>
    <n v="3"/>
    <n v="0.25"/>
    <n v="0.133333333333333"/>
    <n v="68.010000000000005"/>
    <x v="1"/>
    <n v="0"/>
  </r>
  <r>
    <x v="10345"/>
    <n v="29"/>
    <s v="Female"/>
    <s v="Germany"/>
    <d v="2024-12-26T03:11:25"/>
    <x v="3"/>
    <n v="3"/>
    <n v="1"/>
    <n v="41"/>
    <n v="3"/>
    <n v="67.760000000000005"/>
    <s v=""/>
    <n v="1"/>
    <s v=""/>
    <n v="13"/>
    <n v="0.33333333333333298"/>
    <n v="7.3170731707316999E-2"/>
    <n v="67.760000000000005"/>
    <x v="1"/>
    <n v="0"/>
  </r>
  <r>
    <x v="10346"/>
    <n v="26"/>
    <s v="Male"/>
    <s v="Canada"/>
    <d v="2024-09-28T16:10:24"/>
    <x v="1"/>
    <n v="4"/>
    <n v="0"/>
    <n v="41"/>
    <n v="3"/>
    <n v="67.62"/>
    <s v=""/>
    <n v="1"/>
    <s v=""/>
    <n v="8"/>
    <n v="0"/>
    <n v="7.3170731707316999E-2"/>
    <n v="67.62"/>
    <x v="1"/>
    <n v="0"/>
  </r>
  <r>
    <x v="10347"/>
    <n v="31"/>
    <s v="Male"/>
    <s v="Canada"/>
    <d v="2024-02-13T03:57:23"/>
    <x v="1"/>
    <n v="3"/>
    <n v="0"/>
    <n v="43"/>
    <n v="4"/>
    <n v="67.5"/>
    <s v=""/>
    <n v="1"/>
    <s v=""/>
    <n v="10"/>
    <n v="0"/>
    <n v="9.3023255813953404E-2"/>
    <n v="67.5"/>
    <x v="1"/>
    <n v="0"/>
  </r>
  <r>
    <x v="10348"/>
    <n v="38"/>
    <s v="Male"/>
    <s v="Canada"/>
    <d v="2023-07-06T03:58:20"/>
    <x v="3"/>
    <n v="3"/>
    <n v="1"/>
    <n v="56"/>
    <n v="4"/>
    <n v="67.42"/>
    <s v=""/>
    <n v="1"/>
    <s v=""/>
    <n v="14"/>
    <n v="0.33333333333333298"/>
    <n v="7.1428571428571397E-2"/>
    <n v="67.42"/>
    <x v="1"/>
    <n v="0"/>
  </r>
  <r>
    <x v="10349"/>
    <n v="27"/>
    <s v="Male"/>
    <s v="France"/>
    <d v="2024-01-13T17:53:44"/>
    <x v="0"/>
    <n v="2"/>
    <n v="1"/>
    <n v="46"/>
    <n v="3"/>
    <n v="67.41"/>
    <s v=""/>
    <n v="1"/>
    <s v=""/>
    <n v="110"/>
    <n v="0.5"/>
    <n v="6.5217391304347797E-2"/>
    <n v="67.41"/>
    <x v="1"/>
    <n v="1"/>
  </r>
  <r>
    <x v="10350"/>
    <n v="36"/>
    <s v="Female"/>
    <s v="Germany"/>
    <d v="2024-05-28T05:35:11"/>
    <x v="5"/>
    <n v="2"/>
    <n v="1"/>
    <n v="50"/>
    <n v="2"/>
    <n v="67.400000000000006"/>
    <s v=""/>
    <n v="1"/>
    <s v=""/>
    <n v="3"/>
    <n v="0.5"/>
    <n v="0.04"/>
    <n v="67.400000000000006"/>
    <x v="1"/>
    <n v="0"/>
  </r>
  <r>
    <x v="10351"/>
    <n v="34"/>
    <s v="Female"/>
    <s v="Germany"/>
    <d v="2024-04-21T18:58:25"/>
    <x v="2"/>
    <n v="3"/>
    <n v="2"/>
    <n v="45"/>
    <n v="3"/>
    <n v="67.040000000000006"/>
    <s v=""/>
    <n v="1"/>
    <s v=""/>
    <n v="1"/>
    <n v="0.66666666666666596"/>
    <n v="6.6666666666666596E-2"/>
    <n v="67.040000000000006"/>
    <x v="1"/>
    <n v="0"/>
  </r>
  <r>
    <x v="10352"/>
    <n v="18"/>
    <s v="Male"/>
    <s v="USA"/>
    <d v="2023-01-30T07:46:43"/>
    <x v="4"/>
    <n v="5"/>
    <n v="0"/>
    <n v="36"/>
    <n v="3"/>
    <n v="67"/>
    <s v=""/>
    <n v="1"/>
    <s v=""/>
    <n v="11"/>
    <n v="0"/>
    <n v="8.3333333333333301E-2"/>
    <n v="67"/>
    <x v="1"/>
    <n v="0"/>
  </r>
  <r>
    <x v="10353"/>
    <n v="29"/>
    <s v="Other"/>
    <s v="Canada"/>
    <d v="2023-05-15T16:42:34"/>
    <x v="1"/>
    <n v="5"/>
    <n v="1"/>
    <n v="62"/>
    <n v="0"/>
    <n v="66.87"/>
    <s v=""/>
    <n v="1"/>
    <s v=""/>
    <n v="15"/>
    <n v="0.2"/>
    <n v="0"/>
    <n v="66.87"/>
    <x v="1"/>
    <n v="0"/>
  </r>
  <r>
    <x v="10354"/>
    <n v="18"/>
    <s v="Female"/>
    <s v="UK"/>
    <d v="2024-02-19T13:16:09"/>
    <x v="1"/>
    <n v="3"/>
    <n v="1"/>
    <n v="53"/>
    <n v="3"/>
    <n v="66.8"/>
    <s v=""/>
    <n v="1"/>
    <s v=""/>
    <n v="28"/>
    <n v="0.33333333333333298"/>
    <n v="5.6603773584905599E-2"/>
    <n v="66.8"/>
    <x v="1"/>
    <n v="0"/>
  </r>
  <r>
    <x v="10355"/>
    <n v="20"/>
    <s v="Male"/>
    <s v="UK"/>
    <d v="2024-12-12T15:02:36"/>
    <x v="2"/>
    <n v="3"/>
    <n v="2"/>
    <n v="43"/>
    <n v="5"/>
    <n v="66.790000000000006"/>
    <s v=""/>
    <n v="1"/>
    <s v=""/>
    <n v="43"/>
    <n v="0.66666666666666596"/>
    <n v="0.116279069767441"/>
    <n v="66.790000000000006"/>
    <x v="1"/>
    <n v="0"/>
  </r>
  <r>
    <x v="10356"/>
    <n v="66"/>
    <s v="Male"/>
    <s v="USA"/>
    <d v="2023-04-11T07:44:26"/>
    <x v="2"/>
    <n v="2"/>
    <n v="1"/>
    <n v="48"/>
    <n v="2"/>
    <n v="66.61"/>
    <s v=""/>
    <n v="1"/>
    <s v=""/>
    <n v="2"/>
    <n v="0.5"/>
    <n v="4.1666666666666602E-2"/>
    <n v="66.61"/>
    <x v="1"/>
    <n v="0"/>
  </r>
  <r>
    <x v="10357"/>
    <n v="62"/>
    <s v="Other"/>
    <s v="USA"/>
    <d v="2024-12-06T05:43:50"/>
    <x v="5"/>
    <n v="1"/>
    <n v="0"/>
    <n v="56"/>
    <n v="5"/>
    <n v="66.11"/>
    <s v=""/>
    <n v="1"/>
    <s v=""/>
    <n v="3"/>
    <n v="0"/>
    <n v="8.9285714285714204E-2"/>
    <n v="66.11"/>
    <x v="1"/>
    <n v="0"/>
  </r>
  <r>
    <x v="10358"/>
    <n v="32"/>
    <s v="Male"/>
    <s v="Germany"/>
    <d v="2024-03-23T14:06:55"/>
    <x v="2"/>
    <n v="6"/>
    <n v="2"/>
    <n v="58"/>
    <n v="1"/>
    <n v="65.81"/>
    <s v=""/>
    <n v="1"/>
    <s v=""/>
    <n v="42"/>
    <n v="0.33333333333333298"/>
    <n v="1.72413793103448E-2"/>
    <n v="65.81"/>
    <x v="1"/>
    <n v="0"/>
  </r>
  <r>
    <x v="10359"/>
    <n v="21"/>
    <s v="Male"/>
    <s v="USA"/>
    <d v="2024-10-26T15:49:46"/>
    <x v="2"/>
    <n v="4"/>
    <n v="2"/>
    <n v="47"/>
    <n v="2"/>
    <n v="65.72"/>
    <s v=""/>
    <n v="1"/>
    <s v=""/>
    <n v="48"/>
    <n v="0.5"/>
    <n v="4.2553191489361701E-2"/>
    <n v="65.72"/>
    <x v="1"/>
    <n v="1"/>
  </r>
  <r>
    <x v="10360"/>
    <n v="27"/>
    <s v="Female"/>
    <s v="USA"/>
    <d v="2024-08-22T06:11:55"/>
    <x v="5"/>
    <n v="3"/>
    <n v="2"/>
    <n v="61"/>
    <n v="1"/>
    <n v="65.680000000000007"/>
    <s v=""/>
    <n v="1"/>
    <s v=""/>
    <n v="37"/>
    <n v="0.66666666666666596"/>
    <n v="1.63934426229508E-2"/>
    <n v="65.680000000000007"/>
    <x v="1"/>
    <n v="1"/>
  </r>
  <r>
    <x v="10361"/>
    <n v="36"/>
    <s v="Female"/>
    <s v="USA"/>
    <d v="2024-07-28T01:42:29"/>
    <x v="3"/>
    <n v="5"/>
    <n v="3"/>
    <n v="45"/>
    <n v="3"/>
    <n v="65.62"/>
    <s v=""/>
    <n v="1"/>
    <s v=""/>
    <n v="22"/>
    <n v="0.6"/>
    <n v="6.6666666666666596E-2"/>
    <n v="65.62"/>
    <x v="1"/>
    <n v="0"/>
  </r>
  <r>
    <x v="10362"/>
    <n v="18"/>
    <s v="Female"/>
    <s v="USA"/>
    <d v="2024-09-10T08:40:36"/>
    <x v="4"/>
    <n v="5"/>
    <n v="1"/>
    <n v="57"/>
    <n v="3"/>
    <n v="65.52"/>
    <s v=""/>
    <n v="1"/>
    <s v=""/>
    <n v="0"/>
    <n v="0.2"/>
    <n v="5.2631578947368397E-2"/>
    <n v="65.52"/>
    <x v="1"/>
    <n v="0"/>
  </r>
  <r>
    <x v="10363"/>
    <n v="31"/>
    <s v="Male"/>
    <s v="USA"/>
    <d v="2023-11-19T12:06:18"/>
    <x v="3"/>
    <n v="1"/>
    <n v="0"/>
    <n v="45"/>
    <n v="0"/>
    <n v="65.39"/>
    <s v=""/>
    <n v="1"/>
    <s v=""/>
    <n v="0"/>
    <n v="0"/>
    <n v="0"/>
    <n v="65.39"/>
    <x v="1"/>
    <n v="1"/>
  </r>
  <r>
    <x v="10364"/>
    <n v="25"/>
    <s v="Female"/>
    <s v="USA"/>
    <d v="2023-01-31T23:12:07"/>
    <x v="2"/>
    <n v="2"/>
    <n v="0"/>
    <n v="43"/>
    <n v="0"/>
    <n v="65.37"/>
    <s v=""/>
    <n v="1"/>
    <s v=""/>
    <n v="25"/>
    <n v="0"/>
    <n v="0"/>
    <n v="65.37"/>
    <x v="1"/>
    <n v="0"/>
  </r>
  <r>
    <x v="10365"/>
    <n v="38"/>
    <s v="Male"/>
    <s v="France"/>
    <d v="2023-01-22T07:02:33"/>
    <x v="4"/>
    <n v="2"/>
    <n v="0"/>
    <n v="43"/>
    <n v="1"/>
    <n v="65.28"/>
    <s v=""/>
    <n v="1"/>
    <s v=""/>
    <n v="14"/>
    <n v="0"/>
    <n v="2.3255813953488299E-2"/>
    <n v="65.28"/>
    <x v="1"/>
    <n v="0"/>
  </r>
  <r>
    <x v="10366"/>
    <n v="19"/>
    <s v="Male"/>
    <s v="Germany"/>
    <d v="2023-12-28T09:07:22"/>
    <x v="2"/>
    <n v="3"/>
    <n v="2"/>
    <n v="40"/>
    <n v="1"/>
    <n v="65.28"/>
    <s v=""/>
    <n v="1"/>
    <s v=""/>
    <n v="14"/>
    <n v="0.66666666666666596"/>
    <n v="2.5000000000000001E-2"/>
    <n v="65.28"/>
    <x v="1"/>
    <n v="0"/>
  </r>
  <r>
    <x v="10367"/>
    <n v="18"/>
    <s v="Female"/>
    <s v="USA"/>
    <d v="2024-07-17T18:56:51"/>
    <x v="3"/>
    <n v="1"/>
    <n v="1"/>
    <n v="50"/>
    <n v="1"/>
    <n v="65.25"/>
    <s v=""/>
    <n v="1"/>
    <s v=""/>
    <n v="70"/>
    <n v="1"/>
    <n v="0.02"/>
    <n v="65.25"/>
    <x v="1"/>
    <n v="0"/>
  </r>
  <r>
    <x v="10368"/>
    <n v="31"/>
    <s v="Male"/>
    <s v="USA"/>
    <d v="2024-03-31T16:18:41"/>
    <x v="4"/>
    <n v="4"/>
    <n v="2"/>
    <n v="44"/>
    <n v="1"/>
    <n v="65.06"/>
    <s v=""/>
    <n v="1"/>
    <s v=""/>
    <n v="0"/>
    <n v="0.5"/>
    <n v="2.27272727272727E-2"/>
    <n v="65.06"/>
    <x v="1"/>
    <n v="0"/>
  </r>
  <r>
    <x v="10369"/>
    <n v="39"/>
    <s v="Male"/>
    <s v="USA"/>
    <d v="2024-12-29T17:20:15"/>
    <x v="1"/>
    <n v="5"/>
    <n v="1"/>
    <n v="38"/>
    <n v="0"/>
    <n v="65.03"/>
    <s v=""/>
    <n v="1"/>
    <s v=""/>
    <n v="4"/>
    <n v="0.2"/>
    <n v="0"/>
    <n v="65.03"/>
    <x v="1"/>
    <n v="0"/>
  </r>
  <r>
    <x v="10370"/>
    <n v="28"/>
    <s v="Male"/>
    <s v="Canada"/>
    <d v="2024-02-06T06:57:45"/>
    <x v="3"/>
    <n v="2"/>
    <n v="0"/>
    <n v="48"/>
    <n v="5"/>
    <n v="64.95"/>
    <s v=""/>
    <n v="1"/>
    <s v=""/>
    <n v="13"/>
    <n v="0"/>
    <n v="0.10416666666666601"/>
    <n v="64.95"/>
    <x v="1"/>
    <n v="0"/>
  </r>
  <r>
    <x v="10371"/>
    <n v="43"/>
    <s v="Male"/>
    <s v="USA"/>
    <d v="2023-10-25T23:40:34"/>
    <x v="1"/>
    <n v="6"/>
    <n v="3"/>
    <n v="51"/>
    <n v="5"/>
    <n v="64.91"/>
    <s v=""/>
    <n v="1"/>
    <s v=""/>
    <n v="9"/>
    <n v="0.5"/>
    <n v="9.8039215686274495E-2"/>
    <n v="64.91"/>
    <x v="1"/>
    <n v="0"/>
  </r>
  <r>
    <x v="10372"/>
    <n v="18"/>
    <s v="Male"/>
    <s v="UK"/>
    <d v="2023-07-03T13:11:14"/>
    <x v="3"/>
    <n v="5"/>
    <n v="1"/>
    <n v="38"/>
    <n v="0"/>
    <n v="64.510000000000005"/>
    <s v=""/>
    <n v="1"/>
    <s v=""/>
    <n v="90"/>
    <n v="0.2"/>
    <n v="0"/>
    <n v="64.510000000000005"/>
    <x v="1"/>
    <n v="0"/>
  </r>
  <r>
    <x v="10373"/>
    <n v="38"/>
    <s v="Male"/>
    <s v="USA"/>
    <d v="2024-05-29T00:34:05"/>
    <x v="3"/>
    <n v="1"/>
    <n v="0"/>
    <n v="47"/>
    <n v="2"/>
    <n v="64.430000000000007"/>
    <s v=""/>
    <n v="1"/>
    <s v=""/>
    <n v="12"/>
    <n v="0"/>
    <n v="4.2553191489361701E-2"/>
    <n v="64.430000000000007"/>
    <x v="1"/>
    <n v="1"/>
  </r>
  <r>
    <x v="10374"/>
    <n v="49"/>
    <s v="Male"/>
    <s v="UK"/>
    <d v="2024-01-08T16:42:19"/>
    <x v="3"/>
    <n v="2"/>
    <n v="0"/>
    <n v="46"/>
    <n v="2"/>
    <n v="64.28"/>
    <s v=""/>
    <n v="1"/>
    <s v=""/>
    <n v="17"/>
    <n v="0"/>
    <n v="4.3478260869565202E-2"/>
    <n v="64.28"/>
    <x v="1"/>
    <n v="0"/>
  </r>
  <r>
    <x v="10375"/>
    <n v="33"/>
    <s v="Male"/>
    <s v="USA"/>
    <d v="2023-11-04T17:17:44"/>
    <x v="4"/>
    <n v="5"/>
    <n v="1"/>
    <n v="63"/>
    <n v="4"/>
    <n v="64.099999999999994"/>
    <s v=""/>
    <n v="1"/>
    <s v=""/>
    <n v="65"/>
    <n v="0.2"/>
    <n v="6.3492063492063405E-2"/>
    <n v="64.099999999999994"/>
    <x v="1"/>
    <n v="0"/>
  </r>
  <r>
    <x v="10376"/>
    <n v="18"/>
    <s v="Female"/>
    <s v="USA"/>
    <d v="2024-01-05T18:37:10"/>
    <x v="0"/>
    <n v="10"/>
    <n v="2"/>
    <n v="39"/>
    <n v="3"/>
    <n v="63.99"/>
    <s v=""/>
    <n v="1"/>
    <s v=""/>
    <n v="51"/>
    <n v="0.2"/>
    <n v="7.69230769230769E-2"/>
    <n v="63.99"/>
    <x v="1"/>
    <n v="0"/>
  </r>
  <r>
    <x v="10377"/>
    <n v="18"/>
    <s v="Male"/>
    <s v="USA"/>
    <d v="2023-05-24T15:20:50"/>
    <x v="0"/>
    <n v="2"/>
    <n v="1"/>
    <n v="45"/>
    <n v="2"/>
    <n v="63.93"/>
    <s v=""/>
    <n v="1"/>
    <s v=""/>
    <n v="22"/>
    <n v="0.5"/>
    <n v="4.4444444444444398E-2"/>
    <n v="63.93"/>
    <x v="1"/>
    <n v="0"/>
  </r>
  <r>
    <x v="10378"/>
    <n v="18"/>
    <s v="Male"/>
    <s v="UK"/>
    <d v="2023-05-03T06:50:40"/>
    <x v="2"/>
    <n v="3"/>
    <n v="1"/>
    <n v="52"/>
    <n v="4"/>
    <n v="63.9"/>
    <s v=""/>
    <n v="1"/>
    <s v=""/>
    <n v="93"/>
    <n v="0.33333333333333298"/>
    <n v="7.69230769230769E-2"/>
    <n v="63.9"/>
    <x v="1"/>
    <n v="1"/>
  </r>
  <r>
    <x v="10379"/>
    <n v="35"/>
    <s v="Female"/>
    <s v="Japan"/>
    <d v="2024-09-25T21:00:28"/>
    <x v="1"/>
    <n v="3"/>
    <n v="0"/>
    <n v="63"/>
    <n v="5"/>
    <n v="63.56"/>
    <s v=""/>
    <n v="1"/>
    <s v=""/>
    <n v="42"/>
    <n v="0"/>
    <n v="7.9365079365079305E-2"/>
    <n v="63.56"/>
    <x v="1"/>
    <n v="0"/>
  </r>
  <r>
    <x v="10380"/>
    <n v="32"/>
    <s v="Female"/>
    <s v="Canada"/>
    <d v="2024-09-21T14:47:57"/>
    <x v="5"/>
    <n v="4"/>
    <n v="0"/>
    <n v="52"/>
    <n v="1"/>
    <n v="63.4"/>
    <s v=""/>
    <n v="1"/>
    <s v=""/>
    <n v="33"/>
    <n v="0"/>
    <n v="1.9230769230769201E-2"/>
    <n v="63.4"/>
    <x v="1"/>
    <n v="0"/>
  </r>
  <r>
    <x v="10381"/>
    <n v="18"/>
    <s v="Male"/>
    <s v="Japan"/>
    <d v="2023-05-31T18:10:53"/>
    <x v="2"/>
    <n v="6"/>
    <n v="2"/>
    <n v="50"/>
    <n v="1"/>
    <n v="63.23"/>
    <s v=""/>
    <n v="1"/>
    <s v=""/>
    <n v="17"/>
    <n v="0.33333333333333298"/>
    <n v="0.02"/>
    <n v="63.23"/>
    <x v="1"/>
    <n v="0"/>
  </r>
  <r>
    <x v="10382"/>
    <n v="29"/>
    <s v="Male"/>
    <s v="France"/>
    <d v="2024-08-14T20:03:49"/>
    <x v="2"/>
    <n v="1"/>
    <n v="1"/>
    <n v="54"/>
    <n v="3"/>
    <n v="63.15"/>
    <s v=""/>
    <n v="1"/>
    <s v=""/>
    <n v="14"/>
    <n v="1"/>
    <n v="5.5555555555555497E-2"/>
    <n v="63.15"/>
    <x v="1"/>
    <n v="1"/>
  </r>
  <r>
    <x v="10383"/>
    <n v="33"/>
    <s v="Male"/>
    <s v="Canada"/>
    <d v="2024-07-22T12:50:13"/>
    <x v="2"/>
    <n v="2"/>
    <n v="1"/>
    <n v="48"/>
    <n v="3"/>
    <n v="63.06"/>
    <s v=""/>
    <n v="1"/>
    <s v=""/>
    <n v="42"/>
    <n v="0.5"/>
    <n v="6.25E-2"/>
    <n v="63.06"/>
    <x v="1"/>
    <n v="0"/>
  </r>
  <r>
    <x v="10384"/>
    <n v="48"/>
    <s v="Female"/>
    <s v="Canada"/>
    <d v="2023-04-11T22:20:31"/>
    <x v="3"/>
    <n v="2"/>
    <n v="0"/>
    <n v="50"/>
    <n v="1"/>
    <n v="62.98"/>
    <s v=""/>
    <n v="1"/>
    <s v=""/>
    <n v="0"/>
    <n v="0"/>
    <n v="0.02"/>
    <n v="62.98"/>
    <x v="1"/>
    <n v="0"/>
  </r>
  <r>
    <x v="10385"/>
    <n v="40"/>
    <s v="Female"/>
    <s v="Germany"/>
    <d v="2023-08-15T16:24:48"/>
    <x v="5"/>
    <n v="3"/>
    <n v="1"/>
    <n v="46"/>
    <n v="0"/>
    <n v="62.94"/>
    <s v=""/>
    <n v="1"/>
    <s v=""/>
    <n v="9"/>
    <n v="0.33333333333333298"/>
    <n v="0"/>
    <n v="62.94"/>
    <x v="1"/>
    <n v="0"/>
  </r>
  <r>
    <x v="10386"/>
    <n v="36"/>
    <s v="Male"/>
    <s v="Germany"/>
    <d v="2023-02-07T11:26:06"/>
    <x v="5"/>
    <n v="2"/>
    <n v="0"/>
    <n v="56"/>
    <n v="4"/>
    <n v="62.75"/>
    <s v=""/>
    <n v="1"/>
    <s v=""/>
    <n v="7"/>
    <n v="0"/>
    <n v="7.1428571428571397E-2"/>
    <n v="62.75"/>
    <x v="1"/>
    <n v="1"/>
  </r>
  <r>
    <x v="10387"/>
    <n v="38"/>
    <s v="Female"/>
    <s v="France"/>
    <d v="2023-07-02T06:31:28"/>
    <x v="1"/>
    <n v="2"/>
    <n v="0"/>
    <n v="55"/>
    <n v="1"/>
    <n v="62.64"/>
    <s v=""/>
    <n v="1"/>
    <s v=""/>
    <n v="47"/>
    <n v="0"/>
    <n v="1.8181818181818101E-2"/>
    <n v="62.64"/>
    <x v="1"/>
    <n v="0"/>
  </r>
  <r>
    <x v="10388"/>
    <n v="18"/>
    <s v="Female"/>
    <s v="Japan"/>
    <d v="2024-10-20T09:26:12"/>
    <x v="1"/>
    <n v="3"/>
    <n v="3"/>
    <n v="54"/>
    <n v="3"/>
    <n v="62.45"/>
    <s v=""/>
    <n v="1"/>
    <s v=""/>
    <n v="39"/>
    <n v="1"/>
    <n v="5.5555555555555497E-2"/>
    <n v="62.45"/>
    <x v="1"/>
    <n v="0"/>
  </r>
  <r>
    <x v="10389"/>
    <n v="45"/>
    <s v="Male"/>
    <s v="Canada"/>
    <d v="2023-09-14T19:10:25"/>
    <x v="4"/>
    <n v="3"/>
    <n v="0"/>
    <n v="45"/>
    <n v="2"/>
    <n v="61.96"/>
    <s v=""/>
    <n v="1"/>
    <s v=""/>
    <n v="12"/>
    <n v="0"/>
    <n v="4.4444444444444398E-2"/>
    <n v="61.96"/>
    <x v="1"/>
    <n v="0"/>
  </r>
  <r>
    <x v="10390"/>
    <n v="26"/>
    <s v="Male"/>
    <s v="Canada"/>
    <d v="2023-09-05T16:09:19"/>
    <x v="2"/>
    <n v="3"/>
    <n v="1"/>
    <n v="58"/>
    <n v="5"/>
    <n v="61.92"/>
    <s v=""/>
    <n v="1"/>
    <s v=""/>
    <n v="28"/>
    <n v="0.33333333333333298"/>
    <n v="8.6206896551724102E-2"/>
    <n v="61.92"/>
    <x v="1"/>
    <n v="0"/>
  </r>
  <r>
    <x v="10391"/>
    <n v="22"/>
    <s v="Male"/>
    <s v="Canada"/>
    <d v="2024-05-18T23:38:53"/>
    <x v="0"/>
    <n v="3"/>
    <n v="1"/>
    <n v="51"/>
    <n v="2"/>
    <n v="61.75"/>
    <s v=""/>
    <n v="1"/>
    <s v=""/>
    <n v="8"/>
    <n v="0.33333333333333298"/>
    <n v="3.9215686274509803E-2"/>
    <n v="61.75"/>
    <x v="1"/>
    <n v="0"/>
  </r>
  <r>
    <x v="10392"/>
    <n v="50"/>
    <s v="Male"/>
    <s v="USA"/>
    <d v="2023-08-06T06:05:40"/>
    <x v="4"/>
    <n v="6"/>
    <n v="3"/>
    <n v="60"/>
    <n v="1"/>
    <n v="61.68"/>
    <s v=""/>
    <n v="1"/>
    <s v=""/>
    <n v="6"/>
    <n v="0.5"/>
    <n v="1.6666666666666601E-2"/>
    <n v="61.68"/>
    <x v="1"/>
    <n v="0"/>
  </r>
  <r>
    <x v="10393"/>
    <n v="25"/>
    <s v="Male"/>
    <s v="USA"/>
    <d v="2024-12-27T21:32:02"/>
    <x v="1"/>
    <n v="4"/>
    <n v="2"/>
    <n v="38"/>
    <n v="1"/>
    <n v="61.41"/>
    <s v=""/>
    <n v="1"/>
    <s v=""/>
    <n v="50"/>
    <n v="0.5"/>
    <n v="2.6315789473684199E-2"/>
    <n v="61.41"/>
    <x v="1"/>
    <n v="0"/>
  </r>
  <r>
    <x v="10394"/>
    <n v="51"/>
    <s v="Female"/>
    <s v="Australia"/>
    <d v="2024-07-13T12:44:21"/>
    <x v="4"/>
    <n v="1"/>
    <n v="0"/>
    <n v="52"/>
    <n v="4"/>
    <n v="61.35"/>
    <s v=""/>
    <n v="1"/>
    <s v=""/>
    <n v="61"/>
    <n v="0"/>
    <n v="7.69230769230769E-2"/>
    <n v="61.35"/>
    <x v="1"/>
    <n v="0"/>
  </r>
  <r>
    <x v="10395"/>
    <n v="30"/>
    <s v="Male"/>
    <s v="Australia"/>
    <d v="2023-05-10T19:53:59"/>
    <x v="1"/>
    <n v="1"/>
    <n v="0"/>
    <n v="54"/>
    <n v="1"/>
    <n v="61.15"/>
    <s v=""/>
    <n v="1"/>
    <s v=""/>
    <n v="53"/>
    <n v="0"/>
    <n v="1.85185185185185E-2"/>
    <n v="61.15"/>
    <x v="1"/>
    <n v="0"/>
  </r>
  <r>
    <x v="10396"/>
    <n v="26"/>
    <s v="Female"/>
    <s v="Canada"/>
    <d v="2023-06-27T03:52:28"/>
    <x v="2"/>
    <n v="1"/>
    <n v="1"/>
    <n v="54"/>
    <n v="4"/>
    <n v="61.12"/>
    <s v=""/>
    <n v="1"/>
    <s v=""/>
    <n v="66"/>
    <n v="1"/>
    <n v="7.4074074074074001E-2"/>
    <n v="61.12"/>
    <x v="1"/>
    <n v="0"/>
  </r>
  <r>
    <x v="10397"/>
    <n v="42"/>
    <s v="Female"/>
    <s v="Canada"/>
    <d v="2023-11-26T10:33:32"/>
    <x v="3"/>
    <n v="2"/>
    <n v="2"/>
    <n v="44"/>
    <n v="2"/>
    <n v="61.05"/>
    <s v=""/>
    <n v="1"/>
    <s v=""/>
    <n v="36"/>
    <n v="1"/>
    <n v="4.54545454545454E-2"/>
    <n v="61.05"/>
    <x v="1"/>
    <n v="0"/>
  </r>
  <r>
    <x v="10398"/>
    <n v="41"/>
    <s v="Female"/>
    <s v="USA"/>
    <d v="2024-07-09T07:59:26"/>
    <x v="0"/>
    <n v="3"/>
    <n v="0"/>
    <n v="51"/>
    <n v="2"/>
    <n v="60.97"/>
    <s v=""/>
    <n v="1"/>
    <s v=""/>
    <n v="5"/>
    <n v="0"/>
    <n v="3.9215686274509803E-2"/>
    <n v="60.97"/>
    <x v="1"/>
    <n v="0"/>
  </r>
  <r>
    <x v="10399"/>
    <n v="30"/>
    <s v="Male"/>
    <s v="USA"/>
    <d v="2023-12-10T00:09:58"/>
    <x v="2"/>
    <n v="4"/>
    <n v="1"/>
    <n v="50"/>
    <n v="1"/>
    <n v="60.94"/>
    <s v=""/>
    <n v="1"/>
    <s v=""/>
    <n v="13"/>
    <n v="0.25"/>
    <n v="0.02"/>
    <n v="60.94"/>
    <x v="1"/>
    <n v="0"/>
  </r>
  <r>
    <x v="10400"/>
    <n v="48"/>
    <s v="Male"/>
    <s v="USA"/>
    <d v="2024-09-19T17:32:08"/>
    <x v="4"/>
    <n v="3"/>
    <n v="2"/>
    <n v="61"/>
    <n v="2"/>
    <n v="60.9"/>
    <s v=""/>
    <n v="1"/>
    <s v=""/>
    <n v="6"/>
    <n v="0.66666666666666596"/>
    <n v="3.2786885245901599E-2"/>
    <n v="60.9"/>
    <x v="1"/>
    <n v="0"/>
  </r>
  <r>
    <x v="10401"/>
    <n v="24"/>
    <s v="Male"/>
    <s v="USA"/>
    <d v="2024-09-18T03:34:20"/>
    <x v="1"/>
    <n v="4"/>
    <n v="1"/>
    <n v="48"/>
    <n v="0"/>
    <n v="60.84"/>
    <s v=""/>
    <n v="1"/>
    <s v=""/>
    <n v="120"/>
    <n v="0.25"/>
    <n v="0"/>
    <n v="60.84"/>
    <x v="1"/>
    <n v="1"/>
  </r>
  <r>
    <x v="10402"/>
    <n v="39"/>
    <s v="Female"/>
    <s v="Germany"/>
    <d v="2024-07-28T23:36:36"/>
    <x v="2"/>
    <n v="3"/>
    <n v="1"/>
    <n v="41"/>
    <n v="1"/>
    <n v="60.72"/>
    <s v=""/>
    <n v="1"/>
    <s v=""/>
    <n v="56"/>
    <n v="0.33333333333333298"/>
    <n v="2.4390243902439001E-2"/>
    <n v="60.72"/>
    <x v="1"/>
    <n v="1"/>
  </r>
  <r>
    <x v="10403"/>
    <n v="54"/>
    <s v="Other"/>
    <s v="USA"/>
    <d v="2023-12-30T20:59:16"/>
    <x v="3"/>
    <n v="1"/>
    <n v="0"/>
    <n v="51"/>
    <n v="1"/>
    <n v="60.68"/>
    <s v=""/>
    <n v="1"/>
    <s v=""/>
    <n v="29"/>
    <n v="0"/>
    <n v="1.9607843137254902E-2"/>
    <n v="60.68"/>
    <x v="1"/>
    <n v="0"/>
  </r>
  <r>
    <x v="10404"/>
    <n v="18"/>
    <s v="Female"/>
    <s v="Japan"/>
    <d v="2024-12-15T18:58:10"/>
    <x v="1"/>
    <n v="1"/>
    <n v="1"/>
    <n v="54"/>
    <n v="5"/>
    <n v="60.63"/>
    <s v=""/>
    <n v="1"/>
    <s v=""/>
    <n v="16"/>
    <n v="1"/>
    <n v="9.2592592592592504E-2"/>
    <n v="60.63"/>
    <x v="1"/>
    <n v="0"/>
  </r>
  <r>
    <x v="10405"/>
    <n v="47"/>
    <s v="Male"/>
    <s v="USA"/>
    <d v="2024-08-03T05:10:50"/>
    <x v="5"/>
    <n v="4"/>
    <n v="1"/>
    <n v="56"/>
    <n v="3"/>
    <n v="60.39"/>
    <s v=""/>
    <n v="1"/>
    <s v=""/>
    <n v="16"/>
    <n v="0.25"/>
    <n v="5.3571428571428499E-2"/>
    <n v="60.39"/>
    <x v="1"/>
    <n v="0"/>
  </r>
  <r>
    <x v="10406"/>
    <n v="18"/>
    <s v="Male"/>
    <s v="France"/>
    <d v="2023-02-28T22:51:28"/>
    <x v="2"/>
    <n v="4"/>
    <n v="0"/>
    <n v="70"/>
    <n v="1"/>
    <n v="60.29"/>
    <s v=""/>
    <n v="1"/>
    <s v=""/>
    <n v="14"/>
    <n v="0"/>
    <n v="1.42857142857142E-2"/>
    <n v="60.29"/>
    <x v="1"/>
    <n v="0"/>
  </r>
  <r>
    <x v="10407"/>
    <n v="31"/>
    <s v="Female"/>
    <s v="Japan"/>
    <d v="2023-04-26T08:23:27"/>
    <x v="4"/>
    <n v="5"/>
    <n v="2"/>
    <n v="57"/>
    <n v="4"/>
    <n v="60.22"/>
    <s v=""/>
    <n v="1"/>
    <s v=""/>
    <n v="61"/>
    <n v="0.4"/>
    <n v="7.0175438596491196E-2"/>
    <n v="60.22"/>
    <x v="1"/>
    <n v="1"/>
  </r>
  <r>
    <x v="10408"/>
    <n v="38"/>
    <s v="Male"/>
    <s v="USA"/>
    <d v="2024-05-09T17:42:34"/>
    <x v="1"/>
    <n v="2"/>
    <n v="2"/>
    <n v="41"/>
    <n v="0"/>
    <n v="60.03"/>
    <s v=""/>
    <n v="1"/>
    <s v=""/>
    <n v="36"/>
    <n v="1"/>
    <n v="0"/>
    <n v="60.03"/>
    <x v="1"/>
    <n v="0"/>
  </r>
  <r>
    <x v="10409"/>
    <n v="32"/>
    <s v="Female"/>
    <s v="Germany"/>
    <d v="2023-11-26T23:42:00"/>
    <x v="2"/>
    <n v="4"/>
    <n v="2"/>
    <n v="44"/>
    <n v="2"/>
    <n v="59.85"/>
    <s v=""/>
    <n v="1"/>
    <s v=""/>
    <n v="0"/>
    <n v="0.5"/>
    <n v="4.54545454545454E-2"/>
    <n v="59.85"/>
    <x v="1"/>
    <n v="0"/>
  </r>
  <r>
    <x v="10410"/>
    <n v="42"/>
    <s v="Female"/>
    <s v="Australia"/>
    <d v="2023-10-05T08:41:41"/>
    <x v="1"/>
    <n v="2"/>
    <n v="0"/>
    <n v="43"/>
    <n v="3"/>
    <n v="59.74"/>
    <s v=""/>
    <n v="1"/>
    <s v=""/>
    <n v="14"/>
    <n v="0"/>
    <n v="6.9767441860465101E-2"/>
    <n v="59.74"/>
    <x v="1"/>
    <n v="0"/>
  </r>
  <r>
    <x v="10411"/>
    <n v="46"/>
    <s v="Male"/>
    <s v="Germany"/>
    <d v="2023-04-25T09:01:44"/>
    <x v="2"/>
    <n v="4"/>
    <n v="1"/>
    <n v="36"/>
    <n v="0"/>
    <n v="59.67"/>
    <s v=""/>
    <n v="1"/>
    <s v=""/>
    <n v="33"/>
    <n v="0.25"/>
    <n v="0"/>
    <n v="59.67"/>
    <x v="1"/>
    <n v="0"/>
  </r>
  <r>
    <x v="10412"/>
    <n v="38"/>
    <s v="Male"/>
    <s v="UK"/>
    <d v="2023-05-15T18:10:10"/>
    <x v="3"/>
    <n v="6"/>
    <n v="3"/>
    <n v="50"/>
    <n v="4"/>
    <n v="59.66"/>
    <s v=""/>
    <n v="1"/>
    <s v=""/>
    <n v="29"/>
    <n v="0.5"/>
    <n v="0.08"/>
    <n v="59.66"/>
    <x v="1"/>
    <n v="0"/>
  </r>
  <r>
    <x v="10413"/>
    <n v="34"/>
    <s v="Male"/>
    <s v="USA"/>
    <d v="2024-09-12T19:04:54"/>
    <x v="4"/>
    <n v="4"/>
    <n v="1"/>
    <n v="47"/>
    <n v="4"/>
    <n v="59.61"/>
    <s v=""/>
    <n v="1"/>
    <s v=""/>
    <n v="26"/>
    <n v="0.25"/>
    <n v="8.5106382978723402E-2"/>
    <n v="59.61"/>
    <x v="1"/>
    <n v="0"/>
  </r>
  <r>
    <x v="10414"/>
    <n v="29"/>
    <s v="Male"/>
    <s v="USA"/>
    <d v="2024-08-16T14:24:26"/>
    <x v="5"/>
    <n v="2"/>
    <n v="1"/>
    <n v="56"/>
    <n v="2"/>
    <n v="59.57"/>
    <s v=""/>
    <n v="1"/>
    <s v=""/>
    <n v="114"/>
    <n v="0.5"/>
    <n v="3.5714285714285698E-2"/>
    <n v="59.57"/>
    <x v="1"/>
    <n v="1"/>
  </r>
  <r>
    <x v="10415"/>
    <n v="20"/>
    <s v="Female"/>
    <s v="USA"/>
    <d v="2023-10-06T09:31:00"/>
    <x v="1"/>
    <n v="5"/>
    <n v="0"/>
    <n v="58"/>
    <n v="3"/>
    <n v="59.49"/>
    <s v=""/>
    <n v="1"/>
    <s v=""/>
    <n v="71"/>
    <n v="0"/>
    <n v="5.1724137931034399E-2"/>
    <n v="59.49"/>
    <x v="1"/>
    <n v="0"/>
  </r>
  <r>
    <x v="10416"/>
    <n v="47"/>
    <s v="Female"/>
    <s v="Canada"/>
    <d v="2023-05-04T17:53:15"/>
    <x v="2"/>
    <n v="3"/>
    <n v="1"/>
    <n v="48"/>
    <n v="4"/>
    <n v="59.44"/>
    <s v=""/>
    <n v="1"/>
    <s v=""/>
    <n v="4"/>
    <n v="0.33333333333333298"/>
    <n v="8.3333333333333301E-2"/>
    <n v="59.44"/>
    <x v="1"/>
    <n v="0"/>
  </r>
  <r>
    <x v="10417"/>
    <n v="62"/>
    <s v="Female"/>
    <s v="Canada"/>
    <d v="2023-08-07T12:45:25"/>
    <x v="4"/>
    <n v="0"/>
    <n v="0"/>
    <n v="58"/>
    <n v="3"/>
    <n v="59.3"/>
    <s v=""/>
    <n v="1"/>
    <s v=""/>
    <n v="7"/>
    <n v="0"/>
    <n v="5.1724137931034399E-2"/>
    <n v="59.3"/>
    <x v="1"/>
    <n v="0"/>
  </r>
  <r>
    <x v="10418"/>
    <n v="32"/>
    <s v="Female"/>
    <s v="USA"/>
    <d v="2024-05-14T23:16:48"/>
    <x v="2"/>
    <n v="6"/>
    <n v="2"/>
    <n v="63"/>
    <n v="3"/>
    <n v="59.05"/>
    <s v=""/>
    <n v="1"/>
    <s v=""/>
    <n v="40"/>
    <n v="0.33333333333333298"/>
    <n v="4.7619047619047603E-2"/>
    <n v="59.05"/>
    <x v="1"/>
    <n v="0"/>
  </r>
  <r>
    <x v="10419"/>
    <n v="29"/>
    <s v="Female"/>
    <s v="France"/>
    <d v="2023-03-06T23:24:36"/>
    <x v="1"/>
    <n v="6"/>
    <n v="2"/>
    <n v="52"/>
    <n v="1"/>
    <n v="59.02"/>
    <s v=""/>
    <n v="1"/>
    <s v=""/>
    <n v="18"/>
    <n v="0.33333333333333298"/>
    <n v="1.9230769230769201E-2"/>
    <n v="59.02"/>
    <x v="1"/>
    <n v="0"/>
  </r>
  <r>
    <x v="10420"/>
    <n v="30"/>
    <s v="Female"/>
    <s v="USA"/>
    <d v="2023-08-21T06:44:40"/>
    <x v="3"/>
    <n v="4"/>
    <n v="3"/>
    <n v="46"/>
    <n v="1"/>
    <n v="58.92"/>
    <s v=""/>
    <n v="1"/>
    <s v=""/>
    <n v="53"/>
    <n v="0.75"/>
    <n v="2.1739130434782601E-2"/>
    <n v="58.92"/>
    <x v="1"/>
    <n v="0"/>
  </r>
  <r>
    <x v="10421"/>
    <n v="36"/>
    <s v="Female"/>
    <s v="USA"/>
    <d v="2024-06-12T03:18:59"/>
    <x v="0"/>
    <n v="3"/>
    <n v="1"/>
    <n v="50"/>
    <n v="0"/>
    <n v="58.87"/>
    <s v=""/>
    <n v="1"/>
    <s v=""/>
    <n v="63"/>
    <n v="0.33333333333333298"/>
    <n v="0"/>
    <n v="58.87"/>
    <x v="1"/>
    <n v="0"/>
  </r>
  <r>
    <x v="10422"/>
    <n v="35"/>
    <s v="Female"/>
    <s v="USA"/>
    <d v="2023-12-21T01:54:29"/>
    <x v="2"/>
    <n v="4"/>
    <n v="2"/>
    <n v="47"/>
    <n v="1"/>
    <n v="58.81"/>
    <s v=""/>
    <n v="1"/>
    <s v=""/>
    <n v="31"/>
    <n v="0.5"/>
    <n v="2.1276595744680799E-2"/>
    <n v="58.81"/>
    <x v="1"/>
    <n v="0"/>
  </r>
  <r>
    <x v="10423"/>
    <n v="42"/>
    <s v="Female"/>
    <s v="USA"/>
    <d v="2024-06-07T10:53:13"/>
    <x v="0"/>
    <n v="4"/>
    <n v="2"/>
    <n v="47"/>
    <n v="0"/>
    <n v="58.65"/>
    <s v=""/>
    <n v="1"/>
    <s v=""/>
    <n v="9"/>
    <n v="0.5"/>
    <n v="0"/>
    <n v="58.65"/>
    <x v="1"/>
    <n v="0"/>
  </r>
  <r>
    <x v="10424"/>
    <n v="42"/>
    <s v="Female"/>
    <s v="Germany"/>
    <d v="2024-04-11T07:49:58"/>
    <x v="0"/>
    <n v="5"/>
    <n v="2"/>
    <n v="41"/>
    <n v="2"/>
    <n v="58.61"/>
    <s v=""/>
    <n v="1"/>
    <s v=""/>
    <n v="11"/>
    <n v="0.4"/>
    <n v="4.8780487804878002E-2"/>
    <n v="58.61"/>
    <x v="1"/>
    <n v="0"/>
  </r>
  <r>
    <x v="10425"/>
    <n v="27"/>
    <s v="Male"/>
    <s v="Japan"/>
    <d v="2023-01-18T13:58:31"/>
    <x v="2"/>
    <n v="7"/>
    <n v="3"/>
    <n v="30"/>
    <n v="2"/>
    <n v="58.35"/>
    <s v=""/>
    <n v="1"/>
    <s v=""/>
    <n v="4"/>
    <n v="0.42857142857142799"/>
    <n v="6.6666666666666596E-2"/>
    <n v="58.35"/>
    <x v="1"/>
    <n v="0"/>
  </r>
  <r>
    <x v="10426"/>
    <n v="20"/>
    <s v="Female"/>
    <s v="UK"/>
    <d v="2023-05-30T20:16:47"/>
    <x v="2"/>
    <n v="4"/>
    <n v="0"/>
    <n v="60"/>
    <n v="3"/>
    <n v="58.34"/>
    <s v=""/>
    <n v="1"/>
    <s v=""/>
    <n v="4"/>
    <n v="0"/>
    <n v="0.05"/>
    <n v="58.34"/>
    <x v="1"/>
    <n v="0"/>
  </r>
  <r>
    <x v="10427"/>
    <n v="24"/>
    <s v="Male"/>
    <s v="Canada"/>
    <d v="2024-12-17T14:46:24"/>
    <x v="3"/>
    <n v="5"/>
    <n v="1"/>
    <n v="63"/>
    <n v="1"/>
    <n v="58.28"/>
    <s v=""/>
    <n v="1"/>
    <s v=""/>
    <n v="26"/>
    <n v="0.2"/>
    <n v="1.5873015873015799E-2"/>
    <n v="58.28"/>
    <x v="1"/>
    <n v="0"/>
  </r>
  <r>
    <x v="10428"/>
    <n v="48"/>
    <s v="Male"/>
    <s v="UK"/>
    <d v="2024-10-31T08:15:31"/>
    <x v="5"/>
    <n v="3"/>
    <n v="1"/>
    <n v="46"/>
    <n v="1"/>
    <n v="58.2"/>
    <s v=""/>
    <n v="1"/>
    <s v=""/>
    <n v="16"/>
    <n v="0.33333333333333298"/>
    <n v="2.1739130434782601E-2"/>
    <n v="58.2"/>
    <x v="1"/>
    <n v="0"/>
  </r>
  <r>
    <x v="10429"/>
    <n v="24"/>
    <s v="Male"/>
    <s v="USA"/>
    <d v="2024-08-22T14:57:33"/>
    <x v="2"/>
    <n v="2"/>
    <n v="0"/>
    <n v="59"/>
    <n v="4"/>
    <n v="57.96"/>
    <s v=""/>
    <n v="1"/>
    <s v=""/>
    <n v="1"/>
    <n v="0"/>
    <n v="6.7796610169491497E-2"/>
    <n v="57.96"/>
    <x v="1"/>
    <n v="0"/>
  </r>
  <r>
    <x v="10430"/>
    <n v="36"/>
    <s v="Male"/>
    <s v="Japan"/>
    <d v="2024-09-02T19:37:18"/>
    <x v="1"/>
    <n v="1"/>
    <n v="0"/>
    <n v="40"/>
    <n v="1"/>
    <n v="57.94"/>
    <s v=""/>
    <n v="1"/>
    <s v=""/>
    <n v="20"/>
    <n v="0"/>
    <n v="2.5000000000000001E-2"/>
    <n v="57.94"/>
    <x v="1"/>
    <n v="1"/>
  </r>
  <r>
    <x v="10431"/>
    <n v="23"/>
    <s v="Female"/>
    <s v="USA"/>
    <d v="2023-03-22T16:07:17"/>
    <x v="1"/>
    <n v="5"/>
    <n v="2"/>
    <n v="42"/>
    <n v="0"/>
    <n v="57.79"/>
    <s v=""/>
    <n v="1"/>
    <s v=""/>
    <n v="12"/>
    <n v="0.4"/>
    <n v="0"/>
    <n v="57.79"/>
    <x v="1"/>
    <n v="0"/>
  </r>
  <r>
    <x v="10432"/>
    <n v="34"/>
    <s v="Male"/>
    <s v="France"/>
    <d v="2024-04-21T02:54:44"/>
    <x v="2"/>
    <n v="2"/>
    <n v="0"/>
    <n v="58"/>
    <n v="2"/>
    <n v="57.54"/>
    <s v=""/>
    <n v="1"/>
    <s v=""/>
    <n v="36"/>
    <n v="0"/>
    <n v="3.4482758620689599E-2"/>
    <n v="57.54"/>
    <x v="1"/>
    <n v="0"/>
  </r>
  <r>
    <x v="10433"/>
    <n v="23"/>
    <s v="Female"/>
    <s v="Japan"/>
    <d v="2024-08-11T04:27:23"/>
    <x v="3"/>
    <n v="2"/>
    <n v="0"/>
    <n v="40"/>
    <n v="3"/>
    <n v="57.43"/>
    <s v=""/>
    <n v="1"/>
    <s v=""/>
    <n v="27"/>
    <n v="0"/>
    <n v="7.4999999999999997E-2"/>
    <n v="57.43"/>
    <x v="1"/>
    <n v="0"/>
  </r>
  <r>
    <x v="10434"/>
    <n v="18"/>
    <s v="Female"/>
    <s v="UK"/>
    <d v="2024-04-01T03:59:32"/>
    <x v="2"/>
    <n v="1"/>
    <n v="0"/>
    <n v="47"/>
    <n v="1"/>
    <n v="57.4"/>
    <s v=""/>
    <n v="1"/>
    <s v=""/>
    <n v="3"/>
    <n v="0"/>
    <n v="2.1276595744680799E-2"/>
    <n v="57.4"/>
    <x v="1"/>
    <n v="0"/>
  </r>
  <r>
    <x v="10435"/>
    <n v="54"/>
    <s v="Male"/>
    <s v="USA"/>
    <d v="2024-04-14T21:58:47"/>
    <x v="2"/>
    <n v="4"/>
    <n v="0"/>
    <n v="68"/>
    <n v="1"/>
    <n v="57.38"/>
    <s v=""/>
    <n v="1"/>
    <s v=""/>
    <n v="22"/>
    <n v="0"/>
    <n v="1.47058823529411E-2"/>
    <n v="57.38"/>
    <x v="1"/>
    <n v="0"/>
  </r>
  <r>
    <x v="10436"/>
    <n v="25"/>
    <s v="Female"/>
    <s v="Canada"/>
    <d v="2024-06-25T18:23:01"/>
    <x v="2"/>
    <n v="3"/>
    <n v="0"/>
    <n v="42"/>
    <n v="2"/>
    <n v="57.26"/>
    <s v=""/>
    <n v="1"/>
    <s v=""/>
    <n v="11"/>
    <n v="0"/>
    <n v="4.7619047619047603E-2"/>
    <n v="57.26"/>
    <x v="1"/>
    <n v="0"/>
  </r>
  <r>
    <x v="10437"/>
    <n v="41"/>
    <s v="Other"/>
    <s v="Japan"/>
    <d v="2023-05-23T01:23:03"/>
    <x v="3"/>
    <n v="6"/>
    <n v="3"/>
    <n v="46"/>
    <n v="1"/>
    <n v="57.25"/>
    <s v=""/>
    <n v="1"/>
    <s v=""/>
    <n v="14"/>
    <n v="0.5"/>
    <n v="2.1739130434782601E-2"/>
    <n v="57.25"/>
    <x v="1"/>
    <n v="0"/>
  </r>
  <r>
    <x v="10438"/>
    <n v="18"/>
    <s v="Female"/>
    <s v="Canada"/>
    <d v="2024-03-16T22:57:43"/>
    <x v="2"/>
    <n v="4"/>
    <n v="1"/>
    <n v="54"/>
    <n v="3"/>
    <n v="56.97"/>
    <s v=""/>
    <n v="1"/>
    <s v=""/>
    <n v="45"/>
    <n v="0.25"/>
    <n v="5.5555555555555497E-2"/>
    <n v="56.97"/>
    <x v="1"/>
    <n v="0"/>
  </r>
  <r>
    <x v="10439"/>
    <n v="40"/>
    <s v="Male"/>
    <s v="Canada"/>
    <d v="2023-03-31T08:55:07"/>
    <x v="4"/>
    <n v="5"/>
    <n v="1"/>
    <n v="53"/>
    <n v="1"/>
    <n v="56.64"/>
    <s v=""/>
    <n v="1"/>
    <s v=""/>
    <n v="20"/>
    <n v="0.2"/>
    <n v="1.8867924528301799E-2"/>
    <n v="56.64"/>
    <x v="1"/>
    <n v="0"/>
  </r>
  <r>
    <x v="10440"/>
    <n v="26"/>
    <s v="Male"/>
    <s v="USA"/>
    <d v="2024-07-24T21:46:55"/>
    <x v="2"/>
    <n v="0"/>
    <n v="0"/>
    <n v="68"/>
    <n v="4"/>
    <n v="56.37"/>
    <s v=""/>
    <n v="1"/>
    <s v=""/>
    <n v="42"/>
    <n v="0"/>
    <n v="5.8823529411764698E-2"/>
    <n v="56.37"/>
    <x v="1"/>
    <n v="0"/>
  </r>
  <r>
    <x v="10441"/>
    <n v="18"/>
    <s v="Female"/>
    <s v="USA"/>
    <d v="2024-12-15T16:02:58"/>
    <x v="1"/>
    <n v="1"/>
    <n v="1"/>
    <n v="53"/>
    <n v="1"/>
    <n v="56.1"/>
    <s v=""/>
    <n v="1"/>
    <s v=""/>
    <n v="1"/>
    <n v="1"/>
    <n v="1.8867924528301799E-2"/>
    <n v="56.1"/>
    <x v="1"/>
    <n v="0"/>
  </r>
  <r>
    <x v="10442"/>
    <n v="38"/>
    <s v="Female"/>
    <s v="UK"/>
    <d v="2023-11-11T12:49:45"/>
    <x v="4"/>
    <n v="4"/>
    <n v="0"/>
    <n v="51"/>
    <n v="4"/>
    <n v="56.09"/>
    <s v=""/>
    <n v="1"/>
    <s v=""/>
    <n v="4"/>
    <n v="0"/>
    <n v="7.8431372549019607E-2"/>
    <n v="56.09"/>
    <x v="1"/>
    <n v="0"/>
  </r>
  <r>
    <x v="10443"/>
    <n v="39"/>
    <s v="Female"/>
    <s v="Germany"/>
    <d v="2024-06-14T23:56:31"/>
    <x v="5"/>
    <n v="3"/>
    <n v="0"/>
    <n v="52"/>
    <n v="5"/>
    <n v="55.92"/>
    <s v=""/>
    <n v="1"/>
    <s v=""/>
    <n v="62"/>
    <n v="0"/>
    <n v="9.6153846153846104E-2"/>
    <n v="55.92"/>
    <x v="1"/>
    <n v="0"/>
  </r>
  <r>
    <x v="10444"/>
    <n v="30"/>
    <s v="Male"/>
    <s v="USA"/>
    <d v="2024-06-29T17:17:29"/>
    <x v="5"/>
    <n v="5"/>
    <n v="3"/>
    <n v="51"/>
    <n v="6"/>
    <n v="55.8"/>
    <s v=""/>
    <n v="1"/>
    <s v=""/>
    <n v="20"/>
    <n v="0.6"/>
    <n v="0.11764705882352899"/>
    <n v="55.8"/>
    <x v="1"/>
    <n v="0"/>
  </r>
  <r>
    <x v="10445"/>
    <n v="35"/>
    <s v="Male"/>
    <s v="USA"/>
    <d v="2023-01-26T11:47:28"/>
    <x v="2"/>
    <n v="3"/>
    <n v="0"/>
    <n v="39"/>
    <n v="2"/>
    <n v="55.75"/>
    <s v=""/>
    <n v="1"/>
    <s v=""/>
    <n v="1"/>
    <n v="0"/>
    <n v="5.1282051282051197E-2"/>
    <n v="55.75"/>
    <x v="1"/>
    <n v="0"/>
  </r>
  <r>
    <x v="10446"/>
    <n v="37"/>
    <s v="Female"/>
    <s v="USA"/>
    <d v="2024-03-27T21:47:02"/>
    <x v="3"/>
    <n v="7"/>
    <n v="2"/>
    <n v="55"/>
    <n v="4"/>
    <n v="55.29"/>
    <s v=""/>
    <n v="1"/>
    <s v=""/>
    <n v="27"/>
    <n v="0.28571428571428498"/>
    <n v="7.2727272727272696E-2"/>
    <n v="55.29"/>
    <x v="1"/>
    <n v="0"/>
  </r>
  <r>
    <x v="10447"/>
    <n v="32"/>
    <s v="Male"/>
    <s v="Canada"/>
    <d v="2023-10-30T01:30:15"/>
    <x v="5"/>
    <n v="3"/>
    <n v="0"/>
    <n v="44"/>
    <n v="2"/>
    <n v="55.27"/>
    <s v=""/>
    <n v="1"/>
    <s v=""/>
    <n v="35"/>
    <n v="0"/>
    <n v="4.54545454545454E-2"/>
    <n v="55.27"/>
    <x v="1"/>
    <n v="0"/>
  </r>
  <r>
    <x v="10448"/>
    <n v="36"/>
    <s v="Female"/>
    <s v="Canada"/>
    <d v="2023-02-18T19:01:03"/>
    <x v="4"/>
    <n v="3"/>
    <n v="2"/>
    <n v="45"/>
    <n v="3"/>
    <n v="55.16"/>
    <s v=""/>
    <n v="1"/>
    <s v=""/>
    <n v="1"/>
    <n v="0.66666666666666596"/>
    <n v="6.6666666666666596E-2"/>
    <n v="55.16"/>
    <x v="1"/>
    <n v="0"/>
  </r>
  <r>
    <x v="10449"/>
    <n v="53"/>
    <s v="Female"/>
    <s v="USA"/>
    <d v="2024-07-08T02:47:18"/>
    <x v="3"/>
    <n v="4"/>
    <n v="3"/>
    <n v="53"/>
    <n v="2"/>
    <n v="54.95"/>
    <s v=""/>
    <n v="1"/>
    <s v=""/>
    <n v="35"/>
    <n v="0.75"/>
    <n v="3.7735849056603703E-2"/>
    <n v="54.95"/>
    <x v="1"/>
    <n v="0"/>
  </r>
  <r>
    <x v="10450"/>
    <n v="38"/>
    <s v="Female"/>
    <s v="USA"/>
    <d v="2023-09-17T12:52:45"/>
    <x v="4"/>
    <n v="6"/>
    <n v="2"/>
    <n v="44"/>
    <n v="3"/>
    <n v="54.76"/>
    <s v=""/>
    <n v="1"/>
    <s v=""/>
    <n v="18"/>
    <n v="0.33333333333333298"/>
    <n v="6.8181818181818094E-2"/>
    <n v="54.76"/>
    <x v="1"/>
    <n v="0"/>
  </r>
  <r>
    <x v="10451"/>
    <n v="35"/>
    <s v="Male"/>
    <s v="USA"/>
    <d v="2024-11-26T22:19:55"/>
    <x v="3"/>
    <n v="2"/>
    <n v="0"/>
    <n v="54"/>
    <n v="1"/>
    <n v="54.7"/>
    <s v=""/>
    <n v="1"/>
    <s v=""/>
    <n v="3"/>
    <n v="0"/>
    <n v="1.85185185185185E-2"/>
    <n v="54.7"/>
    <x v="1"/>
    <n v="0"/>
  </r>
  <r>
    <x v="10452"/>
    <n v="44"/>
    <s v="Male"/>
    <s v="USA"/>
    <d v="2024-10-27T23:57:07"/>
    <x v="2"/>
    <n v="2"/>
    <n v="1"/>
    <n v="51"/>
    <n v="3"/>
    <n v="54.58"/>
    <s v=""/>
    <n v="1"/>
    <s v=""/>
    <n v="17"/>
    <n v="0.5"/>
    <n v="5.8823529411764698E-2"/>
    <n v="54.58"/>
    <x v="1"/>
    <n v="0"/>
  </r>
  <r>
    <x v="10453"/>
    <n v="64"/>
    <s v="Female"/>
    <s v="Canada"/>
    <d v="2023-08-13T06:00:31"/>
    <x v="3"/>
    <n v="3"/>
    <n v="0"/>
    <n v="49"/>
    <n v="2"/>
    <n v="54.56"/>
    <s v=""/>
    <n v="1"/>
    <s v=""/>
    <n v="20"/>
    <n v="0"/>
    <n v="4.08163265306122E-2"/>
    <n v="54.56"/>
    <x v="1"/>
    <n v="0"/>
  </r>
  <r>
    <x v="10454"/>
    <n v="33"/>
    <s v="Female"/>
    <s v="USA"/>
    <d v="2023-08-12T19:47:16"/>
    <x v="3"/>
    <n v="2"/>
    <n v="0"/>
    <n v="68"/>
    <n v="5"/>
    <n v="54.52"/>
    <s v=""/>
    <n v="1"/>
    <s v=""/>
    <n v="5"/>
    <n v="0"/>
    <n v="7.3529411764705802E-2"/>
    <n v="54.52"/>
    <x v="1"/>
    <n v="0"/>
  </r>
  <r>
    <x v="10455"/>
    <n v="35"/>
    <s v="Female"/>
    <s v="UK"/>
    <d v="2023-03-22T07:21:38"/>
    <x v="2"/>
    <n v="2"/>
    <n v="0"/>
    <n v="50"/>
    <n v="2"/>
    <n v="54.44"/>
    <s v=""/>
    <n v="1"/>
    <s v=""/>
    <n v="3"/>
    <n v="0"/>
    <n v="0.04"/>
    <n v="54.44"/>
    <x v="1"/>
    <n v="0"/>
  </r>
  <r>
    <x v="10456"/>
    <n v="18"/>
    <s v="Female"/>
    <s v="USA"/>
    <d v="2023-06-06T09:58:22"/>
    <x v="1"/>
    <n v="0"/>
    <n v="0"/>
    <n v="51"/>
    <n v="1"/>
    <n v="54.19"/>
    <s v=""/>
    <n v="1"/>
    <s v=""/>
    <n v="45"/>
    <n v="0"/>
    <n v="1.9607843137254902E-2"/>
    <n v="54.19"/>
    <x v="1"/>
    <n v="0"/>
  </r>
  <r>
    <x v="10457"/>
    <n v="38"/>
    <s v="Male"/>
    <s v="UK"/>
    <d v="2024-10-06T02:18:29"/>
    <x v="1"/>
    <n v="1"/>
    <n v="0"/>
    <n v="48"/>
    <n v="3"/>
    <n v="54.19"/>
    <s v=""/>
    <n v="1"/>
    <s v=""/>
    <n v="61"/>
    <n v="0"/>
    <n v="6.25E-2"/>
    <n v="54.19"/>
    <x v="1"/>
    <n v="0"/>
  </r>
  <r>
    <x v="10458"/>
    <n v="27"/>
    <s v="Female"/>
    <s v="UK"/>
    <d v="2024-07-27T12:34:01"/>
    <x v="2"/>
    <n v="1"/>
    <n v="0"/>
    <n v="52"/>
    <n v="1"/>
    <n v="54"/>
    <s v=""/>
    <n v="1"/>
    <s v=""/>
    <n v="2"/>
    <n v="0"/>
    <n v="1.9230769230769201E-2"/>
    <n v="54"/>
    <x v="1"/>
    <n v="0"/>
  </r>
  <r>
    <x v="10459"/>
    <n v="42"/>
    <s v="Female"/>
    <s v="Japan"/>
    <d v="2023-05-03T18:31:32"/>
    <x v="3"/>
    <n v="4"/>
    <n v="1"/>
    <n v="50"/>
    <n v="3"/>
    <n v="53.96"/>
    <s v=""/>
    <n v="1"/>
    <s v=""/>
    <n v="39"/>
    <n v="0.25"/>
    <n v="0.06"/>
    <n v="53.96"/>
    <x v="1"/>
    <n v="0"/>
  </r>
  <r>
    <x v="10460"/>
    <n v="55"/>
    <s v="Male"/>
    <s v="USA"/>
    <d v="2024-06-03T09:03:32"/>
    <x v="4"/>
    <n v="2"/>
    <n v="0"/>
    <n v="53"/>
    <n v="0"/>
    <n v="53.59"/>
    <s v=""/>
    <n v="1"/>
    <s v=""/>
    <n v="23"/>
    <n v="0"/>
    <n v="0"/>
    <n v="53.59"/>
    <x v="1"/>
    <n v="1"/>
  </r>
  <r>
    <x v="10461"/>
    <n v="33"/>
    <s v="Male"/>
    <s v="Canada"/>
    <d v="2024-04-07T08:55:29"/>
    <x v="2"/>
    <n v="3"/>
    <n v="1"/>
    <n v="47"/>
    <n v="1"/>
    <n v="53.53"/>
    <s v=""/>
    <n v="1"/>
    <s v=""/>
    <n v="44"/>
    <n v="0.33333333333333298"/>
    <n v="2.1276595744680799E-2"/>
    <n v="53.53"/>
    <x v="1"/>
    <n v="0"/>
  </r>
  <r>
    <x v="10462"/>
    <n v="31"/>
    <s v="Female"/>
    <s v="USA"/>
    <d v="2024-07-22T18:40:39"/>
    <x v="5"/>
    <n v="2"/>
    <n v="0"/>
    <n v="69"/>
    <n v="2"/>
    <n v="53.47"/>
    <s v=""/>
    <n v="1"/>
    <s v=""/>
    <n v="11"/>
    <n v="0"/>
    <n v="2.8985507246376802E-2"/>
    <n v="53.47"/>
    <x v="1"/>
    <n v="0"/>
  </r>
  <r>
    <x v="10463"/>
    <n v="30"/>
    <s v="Female"/>
    <s v="Japan"/>
    <d v="2024-01-11T11:52:16"/>
    <x v="2"/>
    <n v="7"/>
    <n v="3"/>
    <n v="48"/>
    <n v="3"/>
    <n v="53.43"/>
    <s v=""/>
    <n v="1"/>
    <s v=""/>
    <n v="28"/>
    <n v="0.42857142857142799"/>
    <n v="6.25E-2"/>
    <n v="53.43"/>
    <x v="1"/>
    <n v="0"/>
  </r>
  <r>
    <x v="10464"/>
    <n v="53"/>
    <s v="Male"/>
    <s v="USA"/>
    <d v="2024-12-18T08:17:41"/>
    <x v="1"/>
    <n v="3"/>
    <n v="0"/>
    <n v="59"/>
    <n v="5"/>
    <n v="53.29"/>
    <s v=""/>
    <n v="1"/>
    <s v=""/>
    <n v="43"/>
    <n v="0"/>
    <n v="8.4745762711864403E-2"/>
    <n v="53.29"/>
    <x v="1"/>
    <n v="0"/>
  </r>
  <r>
    <x v="10465"/>
    <n v="40"/>
    <s v="Male"/>
    <s v="Germany"/>
    <d v="2024-10-08T03:57:08"/>
    <x v="1"/>
    <n v="5"/>
    <n v="2"/>
    <n v="55"/>
    <n v="2"/>
    <n v="53.21"/>
    <s v=""/>
    <n v="1"/>
    <s v=""/>
    <n v="74"/>
    <n v="0.4"/>
    <n v="3.6363636363636299E-2"/>
    <n v="53.21"/>
    <x v="1"/>
    <n v="0"/>
  </r>
  <r>
    <x v="10466"/>
    <n v="18"/>
    <s v="Male"/>
    <s v="Germany"/>
    <d v="2023-05-08T15:20:07"/>
    <x v="0"/>
    <n v="3"/>
    <n v="0"/>
    <n v="53"/>
    <n v="3"/>
    <n v="53.15"/>
    <s v=""/>
    <n v="1"/>
    <s v=""/>
    <n v="0"/>
    <n v="0"/>
    <n v="5.6603773584905599E-2"/>
    <n v="53.15"/>
    <x v="1"/>
    <n v="0"/>
  </r>
  <r>
    <x v="10467"/>
    <n v="32"/>
    <s v="Other"/>
    <s v="USA"/>
    <d v="2023-01-01T05:50:26"/>
    <x v="2"/>
    <n v="6"/>
    <n v="1"/>
    <n v="57"/>
    <n v="2"/>
    <n v="53.13"/>
    <s v=""/>
    <n v="1"/>
    <s v=""/>
    <n v="22"/>
    <n v="0.16666666666666599"/>
    <n v="3.5087719298245598E-2"/>
    <n v="53.13"/>
    <x v="1"/>
    <n v="1"/>
  </r>
  <r>
    <x v="10468"/>
    <n v="34"/>
    <s v="Male"/>
    <s v="USA"/>
    <d v="2023-10-21T11:37:37"/>
    <x v="4"/>
    <n v="1"/>
    <n v="1"/>
    <n v="58"/>
    <n v="2"/>
    <n v="53.05"/>
    <s v=""/>
    <n v="1"/>
    <s v=""/>
    <n v="2"/>
    <n v="1"/>
    <n v="3.4482758620689599E-2"/>
    <n v="53.05"/>
    <x v="1"/>
    <n v="0"/>
  </r>
  <r>
    <x v="10469"/>
    <n v="30"/>
    <s v="Female"/>
    <s v="USA"/>
    <d v="2024-10-27T09:21:03"/>
    <x v="2"/>
    <n v="4"/>
    <n v="2"/>
    <n v="69"/>
    <n v="2"/>
    <n v="52.81"/>
    <s v=""/>
    <n v="1"/>
    <s v=""/>
    <n v="61"/>
    <n v="0.5"/>
    <n v="2.8985507246376802E-2"/>
    <n v="52.81"/>
    <x v="1"/>
    <n v="1"/>
  </r>
  <r>
    <x v="10470"/>
    <n v="29"/>
    <s v="Male"/>
    <s v="France"/>
    <d v="2023-04-04T20:58:04"/>
    <x v="2"/>
    <n v="1"/>
    <n v="1"/>
    <n v="47"/>
    <n v="1"/>
    <n v="52.59"/>
    <s v=""/>
    <n v="1"/>
    <s v=""/>
    <n v="38"/>
    <n v="1"/>
    <n v="2.1276595744680799E-2"/>
    <n v="52.59"/>
    <x v="1"/>
    <n v="0"/>
  </r>
  <r>
    <x v="10471"/>
    <n v="60"/>
    <s v="Male"/>
    <s v="Canada"/>
    <d v="2023-01-16T07:57:02"/>
    <x v="3"/>
    <n v="2"/>
    <n v="0"/>
    <n v="39"/>
    <n v="0"/>
    <n v="52.49"/>
    <s v=""/>
    <n v="1"/>
    <s v=""/>
    <n v="52"/>
    <n v="0"/>
    <n v="0"/>
    <n v="52.49"/>
    <x v="1"/>
    <n v="0"/>
  </r>
  <r>
    <x v="10472"/>
    <n v="46"/>
    <s v="Female"/>
    <s v="Germany"/>
    <d v="2023-10-13T10:53:27"/>
    <x v="2"/>
    <n v="0"/>
    <n v="0"/>
    <n v="55"/>
    <n v="2"/>
    <n v="52.41"/>
    <s v=""/>
    <n v="1"/>
    <s v=""/>
    <n v="61"/>
    <n v="0"/>
    <n v="3.6363636363636299E-2"/>
    <n v="52.41"/>
    <x v="1"/>
    <n v="0"/>
  </r>
  <r>
    <x v="10473"/>
    <n v="46"/>
    <s v="Male"/>
    <s v="France"/>
    <d v="2024-08-12T05:16:42"/>
    <x v="1"/>
    <n v="5"/>
    <n v="0"/>
    <n v="42"/>
    <n v="3"/>
    <n v="52.27"/>
    <s v=""/>
    <n v="1"/>
    <s v=""/>
    <n v="14"/>
    <n v="0"/>
    <n v="7.1428571428571397E-2"/>
    <n v="52.27"/>
    <x v="1"/>
    <n v="0"/>
  </r>
  <r>
    <x v="10474"/>
    <n v="27"/>
    <s v="Male"/>
    <s v="Germany"/>
    <d v="2024-01-28T14:09:55"/>
    <x v="1"/>
    <n v="2"/>
    <n v="1"/>
    <n v="45"/>
    <n v="2"/>
    <n v="52.25"/>
    <s v=""/>
    <n v="1"/>
    <s v=""/>
    <n v="8"/>
    <n v="0.5"/>
    <n v="4.4444444444444398E-2"/>
    <n v="52.25"/>
    <x v="1"/>
    <n v="0"/>
  </r>
  <r>
    <x v="10475"/>
    <n v="54"/>
    <s v="Female"/>
    <s v="USA"/>
    <d v="2023-04-18T01:48:51"/>
    <x v="2"/>
    <n v="3"/>
    <n v="2"/>
    <n v="43"/>
    <n v="3"/>
    <n v="52.13"/>
    <s v=""/>
    <n v="1"/>
    <s v=""/>
    <n v="18"/>
    <n v="0.66666666666666596"/>
    <n v="6.9767441860465101E-2"/>
    <n v="52.13"/>
    <x v="1"/>
    <n v="0"/>
  </r>
  <r>
    <x v="10476"/>
    <n v="24"/>
    <s v="Male"/>
    <s v="UK"/>
    <d v="2024-05-29T04:56:54"/>
    <x v="2"/>
    <n v="3"/>
    <n v="0"/>
    <n v="46"/>
    <n v="1"/>
    <n v="51.98"/>
    <s v=""/>
    <n v="1"/>
    <s v=""/>
    <n v="71"/>
    <n v="0"/>
    <n v="2.1739130434782601E-2"/>
    <n v="51.98"/>
    <x v="1"/>
    <n v="1"/>
  </r>
  <r>
    <x v="10477"/>
    <n v="25"/>
    <s v="Female"/>
    <s v="USA"/>
    <d v="2024-10-11T18:05:58"/>
    <x v="3"/>
    <n v="1"/>
    <n v="0"/>
    <n v="33"/>
    <n v="0"/>
    <n v="51.77"/>
    <s v=""/>
    <n v="1"/>
    <s v=""/>
    <n v="0"/>
    <n v="0"/>
    <n v="0"/>
    <n v="51.77"/>
    <x v="1"/>
    <n v="1"/>
  </r>
  <r>
    <x v="10478"/>
    <n v="30"/>
    <s v="Female"/>
    <s v="Australia"/>
    <d v="2023-10-08T05:19:14"/>
    <x v="4"/>
    <n v="5"/>
    <n v="3"/>
    <n v="59"/>
    <n v="1"/>
    <n v="51.74"/>
    <s v=""/>
    <n v="1"/>
    <s v=""/>
    <n v="22"/>
    <n v="0.6"/>
    <n v="1.6949152542372801E-2"/>
    <n v="51.74"/>
    <x v="1"/>
    <n v="1"/>
  </r>
  <r>
    <x v="10479"/>
    <n v="18"/>
    <s v="Male"/>
    <s v="UK"/>
    <d v="2023-03-12T13:44:28"/>
    <x v="1"/>
    <n v="2"/>
    <n v="0"/>
    <n v="50"/>
    <n v="2"/>
    <n v="51.55"/>
    <s v=""/>
    <n v="1"/>
    <s v=""/>
    <n v="5"/>
    <n v="0"/>
    <n v="0.04"/>
    <n v="51.55"/>
    <x v="1"/>
    <n v="0"/>
  </r>
  <r>
    <x v="10480"/>
    <n v="39"/>
    <s v="Male"/>
    <s v="Germany"/>
    <d v="2023-10-04T10:47:34"/>
    <x v="3"/>
    <n v="3"/>
    <n v="1"/>
    <n v="51"/>
    <n v="4"/>
    <n v="51.42"/>
    <s v=""/>
    <n v="1"/>
    <s v=""/>
    <n v="58"/>
    <n v="0.33333333333333298"/>
    <n v="7.8431372549019607E-2"/>
    <n v="51.42"/>
    <x v="1"/>
    <n v="0"/>
  </r>
  <r>
    <x v="10481"/>
    <n v="54"/>
    <s v="Male"/>
    <s v="USA"/>
    <d v="2023-11-30T02:09:58"/>
    <x v="1"/>
    <n v="1"/>
    <n v="1"/>
    <n v="55"/>
    <n v="6"/>
    <n v="51.41"/>
    <s v=""/>
    <n v="1"/>
    <s v=""/>
    <n v="10"/>
    <n v="1"/>
    <n v="0.109090909090909"/>
    <n v="51.41"/>
    <x v="1"/>
    <n v="0"/>
  </r>
  <r>
    <x v="10482"/>
    <n v="41"/>
    <s v="Male"/>
    <s v="USA"/>
    <d v="2023-12-15T23:15:29"/>
    <x v="1"/>
    <n v="4"/>
    <n v="1"/>
    <n v="43"/>
    <n v="0"/>
    <n v="51.07"/>
    <s v=""/>
    <n v="1"/>
    <s v=""/>
    <n v="19"/>
    <n v="0.25"/>
    <n v="0"/>
    <n v="51.07"/>
    <x v="1"/>
    <n v="0"/>
  </r>
  <r>
    <x v="10483"/>
    <n v="18"/>
    <s v="Male"/>
    <s v="UK"/>
    <d v="2023-02-03T02:18:22"/>
    <x v="2"/>
    <n v="2"/>
    <n v="1"/>
    <n v="62"/>
    <n v="2"/>
    <n v="50.9"/>
    <s v=""/>
    <n v="1"/>
    <s v=""/>
    <n v="3"/>
    <n v="0.5"/>
    <n v="3.2258064516128997E-2"/>
    <n v="50.9"/>
    <x v="1"/>
    <n v="0"/>
  </r>
  <r>
    <x v="10484"/>
    <n v="41"/>
    <s v="Female"/>
    <s v="USA"/>
    <d v="2024-02-14T17:55:10"/>
    <x v="3"/>
    <n v="4"/>
    <n v="1"/>
    <n v="51"/>
    <n v="3"/>
    <n v="50.82"/>
    <s v=""/>
    <n v="1"/>
    <s v=""/>
    <n v="1"/>
    <n v="0.25"/>
    <n v="5.8823529411764698E-2"/>
    <n v="50.82"/>
    <x v="1"/>
    <n v="0"/>
  </r>
  <r>
    <x v="10485"/>
    <n v="24"/>
    <s v="Female"/>
    <s v="UK"/>
    <d v="2024-02-25T06:31:14"/>
    <x v="2"/>
    <n v="1"/>
    <n v="0"/>
    <n v="47"/>
    <n v="5"/>
    <n v="50.62"/>
    <s v=""/>
    <n v="1"/>
    <s v=""/>
    <n v="13"/>
    <n v="0"/>
    <n v="0.10638297872340401"/>
    <n v="50.62"/>
    <x v="1"/>
    <n v="0"/>
  </r>
  <r>
    <x v="10486"/>
    <n v="33"/>
    <s v="Male"/>
    <s v="Australia"/>
    <d v="2024-02-12T16:16:31"/>
    <x v="3"/>
    <n v="3"/>
    <n v="1"/>
    <n v="50"/>
    <n v="2"/>
    <n v="50.53"/>
    <s v=""/>
    <n v="1"/>
    <s v=""/>
    <n v="7"/>
    <n v="0.33333333333333298"/>
    <n v="0.04"/>
    <n v="50.53"/>
    <x v="1"/>
    <n v="0"/>
  </r>
  <r>
    <x v="10487"/>
    <n v="21"/>
    <s v="Female"/>
    <s v="France"/>
    <d v="2023-07-13T14:06:26"/>
    <x v="2"/>
    <n v="3"/>
    <n v="0"/>
    <n v="47"/>
    <n v="1"/>
    <n v="50.51"/>
    <s v=""/>
    <n v="1"/>
    <s v=""/>
    <n v="42"/>
    <n v="0"/>
    <n v="2.1276595744680799E-2"/>
    <n v="50.51"/>
    <x v="1"/>
    <n v="0"/>
  </r>
  <r>
    <x v="10488"/>
    <n v="36"/>
    <s v="Male"/>
    <s v="USA"/>
    <d v="2023-01-05T17:53:22"/>
    <x v="2"/>
    <n v="4"/>
    <n v="1"/>
    <n v="41"/>
    <n v="2"/>
    <n v="50.29"/>
    <s v=""/>
    <n v="1"/>
    <s v=""/>
    <n v="37"/>
    <n v="0.25"/>
    <n v="4.8780487804878002E-2"/>
    <n v="50.29"/>
    <x v="1"/>
    <n v="0"/>
  </r>
  <r>
    <x v="10489"/>
    <n v="39"/>
    <s v="Female"/>
    <s v="USA"/>
    <d v="2024-05-25T10:25:15"/>
    <x v="2"/>
    <n v="2"/>
    <n v="0"/>
    <n v="61"/>
    <n v="2"/>
    <n v="50.24"/>
    <s v=""/>
    <n v="1"/>
    <s v=""/>
    <n v="6"/>
    <n v="0"/>
    <n v="3.2786885245901599E-2"/>
    <n v="50.24"/>
    <x v="1"/>
    <n v="1"/>
  </r>
  <r>
    <x v="10490"/>
    <n v="30"/>
    <s v="Female"/>
    <s v="USA"/>
    <d v="2024-11-17T07:37:57"/>
    <x v="4"/>
    <n v="2"/>
    <n v="0"/>
    <n v="44"/>
    <n v="2"/>
    <n v="50.22"/>
    <s v=""/>
    <n v="1"/>
    <s v=""/>
    <n v="8"/>
    <n v="0"/>
    <n v="4.54545454545454E-2"/>
    <n v="50.22"/>
    <x v="1"/>
    <n v="0"/>
  </r>
  <r>
    <x v="10491"/>
    <n v="38"/>
    <s v="Female"/>
    <s v="USA"/>
    <d v="2023-02-19T15:27:33"/>
    <x v="0"/>
    <n v="3"/>
    <n v="0"/>
    <n v="47"/>
    <n v="1"/>
    <n v="50.11"/>
    <s v=""/>
    <n v="1"/>
    <s v=""/>
    <n v="26"/>
    <n v="0"/>
    <n v="2.1276595744680799E-2"/>
    <n v="50.11"/>
    <x v="1"/>
    <n v="0"/>
  </r>
  <r>
    <x v="10492"/>
    <n v="31"/>
    <s v="Female"/>
    <s v="Japan"/>
    <d v="2023-03-08T04:36:45"/>
    <x v="3"/>
    <n v="8"/>
    <n v="2"/>
    <n v="63"/>
    <n v="7"/>
    <n v="49.84"/>
    <s v=""/>
    <n v="1"/>
    <s v=""/>
    <n v="78"/>
    <n v="0.25"/>
    <n v="0.11111111111111099"/>
    <n v="49.84"/>
    <x v="1"/>
    <n v="0"/>
  </r>
  <r>
    <x v="10493"/>
    <n v="33"/>
    <s v="Female"/>
    <s v="France"/>
    <d v="2023-03-16T22:52:12"/>
    <x v="3"/>
    <n v="1"/>
    <n v="0"/>
    <n v="52"/>
    <n v="2"/>
    <n v="49.82"/>
    <s v=""/>
    <n v="1"/>
    <s v=""/>
    <n v="58"/>
    <n v="0"/>
    <n v="3.8461538461538401E-2"/>
    <n v="49.82"/>
    <x v="1"/>
    <n v="0"/>
  </r>
  <r>
    <x v="10494"/>
    <n v="26"/>
    <s v="Male"/>
    <s v="Canada"/>
    <d v="2024-04-11T22:26:02"/>
    <x v="1"/>
    <n v="1"/>
    <n v="1"/>
    <n v="36"/>
    <n v="2"/>
    <n v="49.72"/>
    <s v=""/>
    <n v="1"/>
    <s v=""/>
    <n v="62"/>
    <n v="1"/>
    <n v="5.5555555555555497E-2"/>
    <n v="49.72"/>
    <x v="1"/>
    <n v="0"/>
  </r>
  <r>
    <x v="10495"/>
    <n v="34"/>
    <s v="Female"/>
    <s v="Australia"/>
    <d v="2023-07-26T08:43:58"/>
    <x v="0"/>
    <n v="4"/>
    <n v="3"/>
    <n v="46"/>
    <n v="6"/>
    <n v="49.62"/>
    <s v=""/>
    <n v="1"/>
    <s v=""/>
    <n v="31"/>
    <n v="0.75"/>
    <n v="0.13043478260869501"/>
    <n v="49.62"/>
    <x v="1"/>
    <n v="1"/>
  </r>
  <r>
    <x v="10496"/>
    <n v="37"/>
    <s v="Female"/>
    <s v="USA"/>
    <d v="2023-07-07T06:15:16"/>
    <x v="4"/>
    <n v="2"/>
    <n v="0"/>
    <n v="40"/>
    <n v="5"/>
    <n v="49.57"/>
    <s v=""/>
    <n v="1"/>
    <s v=""/>
    <n v="6"/>
    <n v="0"/>
    <n v="0.125"/>
    <n v="49.57"/>
    <x v="1"/>
    <n v="0"/>
  </r>
  <r>
    <x v="10497"/>
    <n v="35"/>
    <s v="Other"/>
    <s v="France"/>
    <d v="2024-06-17T10:20:49"/>
    <x v="3"/>
    <n v="4"/>
    <n v="2"/>
    <n v="58"/>
    <n v="2"/>
    <n v="49.57"/>
    <s v=""/>
    <n v="1"/>
    <s v=""/>
    <n v="4"/>
    <n v="0.5"/>
    <n v="3.4482758620689599E-2"/>
    <n v="49.57"/>
    <x v="1"/>
    <n v="0"/>
  </r>
  <r>
    <x v="10498"/>
    <n v="59"/>
    <s v="Male"/>
    <s v="USA"/>
    <d v="2023-11-15T11:44:13"/>
    <x v="3"/>
    <n v="2"/>
    <n v="0"/>
    <n v="61"/>
    <n v="1"/>
    <n v="49.48"/>
    <s v=""/>
    <n v="1"/>
    <s v=""/>
    <n v="23"/>
    <n v="0"/>
    <n v="1.63934426229508E-2"/>
    <n v="49.48"/>
    <x v="1"/>
    <n v="0"/>
  </r>
  <r>
    <x v="10499"/>
    <n v="54"/>
    <s v="Female"/>
    <s v="Australia"/>
    <d v="2024-06-30T15:11:36"/>
    <x v="2"/>
    <n v="2"/>
    <n v="0"/>
    <n v="56"/>
    <n v="2"/>
    <n v="49.43"/>
    <s v=""/>
    <n v="1"/>
    <s v=""/>
    <n v="38"/>
    <n v="0"/>
    <n v="3.5714285714285698E-2"/>
    <n v="49.43"/>
    <x v="1"/>
    <n v="1"/>
  </r>
  <r>
    <x v="10500"/>
    <n v="18"/>
    <s v="Female"/>
    <s v="USA"/>
    <d v="2024-02-15T21:39:42"/>
    <x v="4"/>
    <n v="0"/>
    <n v="0"/>
    <n v="61"/>
    <n v="1"/>
    <n v="49.34"/>
    <s v=""/>
    <n v="1"/>
    <s v=""/>
    <n v="3"/>
    <n v="0"/>
    <n v="1.63934426229508E-2"/>
    <n v="49.34"/>
    <x v="1"/>
    <n v="0"/>
  </r>
  <r>
    <x v="10501"/>
    <n v="35"/>
    <s v="Female"/>
    <s v="Japan"/>
    <d v="2023-06-04T11:14:56"/>
    <x v="3"/>
    <n v="4"/>
    <n v="1"/>
    <n v="49"/>
    <n v="2"/>
    <n v="49.2"/>
    <s v=""/>
    <n v="1"/>
    <s v=""/>
    <n v="2"/>
    <n v="0.25"/>
    <n v="4.08163265306122E-2"/>
    <n v="49.2"/>
    <x v="1"/>
    <n v="0"/>
  </r>
  <r>
    <x v="10502"/>
    <n v="32"/>
    <s v="Female"/>
    <s v="Australia"/>
    <d v="2023-04-11T03:21:37"/>
    <x v="1"/>
    <n v="3"/>
    <n v="0"/>
    <n v="35"/>
    <n v="1"/>
    <n v="49.11"/>
    <s v=""/>
    <n v="1"/>
    <s v=""/>
    <n v="90"/>
    <n v="0"/>
    <n v="2.8571428571428501E-2"/>
    <n v="49.11"/>
    <x v="1"/>
    <n v="0"/>
  </r>
  <r>
    <x v="10503"/>
    <n v="37"/>
    <s v="Female"/>
    <s v="Japan"/>
    <d v="2023-09-16T16:26:15"/>
    <x v="3"/>
    <n v="3"/>
    <n v="0"/>
    <n v="45"/>
    <n v="1"/>
    <n v="48.99"/>
    <s v=""/>
    <n v="1"/>
    <s v=""/>
    <n v="22"/>
    <n v="0"/>
    <n v="2.2222222222222199E-2"/>
    <n v="48.99"/>
    <x v="1"/>
    <n v="0"/>
  </r>
  <r>
    <x v="10504"/>
    <n v="37"/>
    <s v="Female"/>
    <s v="Australia"/>
    <d v="2024-08-02T16:02:22"/>
    <x v="5"/>
    <n v="2"/>
    <n v="0"/>
    <n v="52"/>
    <n v="3"/>
    <n v="48.98"/>
    <s v=""/>
    <n v="1"/>
    <s v=""/>
    <n v="21"/>
    <n v="0"/>
    <n v="5.7692307692307598E-2"/>
    <n v="48.98"/>
    <x v="1"/>
    <n v="0"/>
  </r>
  <r>
    <x v="10505"/>
    <n v="42"/>
    <s v="Female"/>
    <s v="USA"/>
    <d v="2024-05-10T01:00:36"/>
    <x v="2"/>
    <n v="6"/>
    <n v="1"/>
    <n v="53"/>
    <n v="2"/>
    <n v="48.86"/>
    <s v=""/>
    <n v="1"/>
    <s v=""/>
    <n v="14"/>
    <n v="0.16666666666666599"/>
    <n v="3.7735849056603703E-2"/>
    <n v="48.86"/>
    <x v="1"/>
    <n v="0"/>
  </r>
  <r>
    <x v="10506"/>
    <n v="37"/>
    <s v="Female"/>
    <s v="USA"/>
    <d v="2023-08-05T14:01:59"/>
    <x v="0"/>
    <n v="3"/>
    <n v="0"/>
    <n v="59"/>
    <n v="4"/>
    <n v="48.85"/>
    <s v=""/>
    <n v="1"/>
    <s v=""/>
    <n v="9"/>
    <n v="0"/>
    <n v="6.7796610169491497E-2"/>
    <n v="48.85"/>
    <x v="1"/>
    <n v="0"/>
  </r>
  <r>
    <x v="10507"/>
    <n v="52"/>
    <s v="Female"/>
    <s v="Germany"/>
    <d v="2024-02-06T01:07:20"/>
    <x v="2"/>
    <n v="2"/>
    <n v="0"/>
    <n v="64"/>
    <n v="4"/>
    <n v="48.68"/>
    <s v=""/>
    <n v="1"/>
    <s v=""/>
    <n v="62"/>
    <n v="0"/>
    <n v="6.25E-2"/>
    <n v="48.68"/>
    <x v="1"/>
    <n v="0"/>
  </r>
  <r>
    <x v="10508"/>
    <n v="29"/>
    <s v="Male"/>
    <s v="Canada"/>
    <d v="2024-11-21T05:04:50"/>
    <x v="3"/>
    <n v="4"/>
    <n v="2"/>
    <n v="47"/>
    <n v="2"/>
    <n v="48.61"/>
    <s v=""/>
    <n v="1"/>
    <s v=""/>
    <n v="4"/>
    <n v="0.5"/>
    <n v="4.2553191489361701E-2"/>
    <n v="48.61"/>
    <x v="1"/>
    <n v="0"/>
  </r>
  <r>
    <x v="10509"/>
    <n v="18"/>
    <s v="Female"/>
    <s v="France"/>
    <d v="2023-01-09T15:20:14"/>
    <x v="1"/>
    <n v="2"/>
    <n v="0"/>
    <n v="48"/>
    <n v="4"/>
    <n v="48.55"/>
    <s v=""/>
    <n v="1"/>
    <s v=""/>
    <n v="59"/>
    <n v="0"/>
    <n v="8.3333333333333301E-2"/>
    <n v="48.55"/>
    <x v="1"/>
    <n v="1"/>
  </r>
  <r>
    <x v="10510"/>
    <n v="33"/>
    <s v="Male"/>
    <s v="USA"/>
    <d v="2023-11-26T22:14:23"/>
    <x v="4"/>
    <n v="2"/>
    <n v="0"/>
    <n v="34"/>
    <n v="3"/>
    <n v="48.55"/>
    <s v=""/>
    <n v="1"/>
    <s v=""/>
    <n v="64"/>
    <n v="0"/>
    <n v="8.8235294117646995E-2"/>
    <n v="48.55"/>
    <x v="1"/>
    <n v="0"/>
  </r>
  <r>
    <x v="10511"/>
    <n v="35"/>
    <s v="Male"/>
    <s v="UK"/>
    <d v="2023-04-16T23:31:55"/>
    <x v="2"/>
    <n v="4"/>
    <n v="0"/>
    <n v="57"/>
    <n v="2"/>
    <n v="48.37"/>
    <s v=""/>
    <n v="1"/>
    <s v=""/>
    <n v="10"/>
    <n v="0"/>
    <n v="3.5087719298245598E-2"/>
    <n v="48.37"/>
    <x v="1"/>
    <n v="0"/>
  </r>
  <r>
    <x v="10512"/>
    <n v="33"/>
    <s v="Male"/>
    <s v="Canada"/>
    <d v="2024-09-16T15:04:09"/>
    <x v="3"/>
    <n v="4"/>
    <n v="1"/>
    <n v="54"/>
    <n v="4"/>
    <n v="48.35"/>
    <s v=""/>
    <n v="1"/>
    <s v=""/>
    <n v="51"/>
    <n v="0.25"/>
    <n v="7.4074074074074001E-2"/>
    <n v="48.35"/>
    <x v="1"/>
    <n v="0"/>
  </r>
  <r>
    <x v="10513"/>
    <n v="47"/>
    <s v="Male"/>
    <s v="USA"/>
    <d v="2024-09-12T01:33:36"/>
    <x v="3"/>
    <n v="2"/>
    <n v="2"/>
    <n v="42"/>
    <n v="3"/>
    <n v="48.33"/>
    <s v=""/>
    <n v="1"/>
    <s v=""/>
    <n v="0"/>
    <n v="1"/>
    <n v="7.1428571428571397E-2"/>
    <n v="48.33"/>
    <x v="1"/>
    <n v="0"/>
  </r>
  <r>
    <x v="10514"/>
    <n v="35"/>
    <s v="Female"/>
    <s v="Australia"/>
    <d v="2023-07-02T00:41:03"/>
    <x v="0"/>
    <n v="0"/>
    <n v="0"/>
    <n v="47"/>
    <n v="3"/>
    <n v="48.27"/>
    <s v=""/>
    <n v="1"/>
    <s v=""/>
    <n v="57"/>
    <n v="0"/>
    <n v="6.3829787234042507E-2"/>
    <n v="48.27"/>
    <x v="1"/>
    <n v="0"/>
  </r>
  <r>
    <x v="10515"/>
    <n v="41"/>
    <s v="Male"/>
    <s v="USA"/>
    <d v="2024-08-13T09:01:15"/>
    <x v="3"/>
    <n v="3"/>
    <n v="1"/>
    <n v="52"/>
    <n v="1"/>
    <n v="48.14"/>
    <s v=""/>
    <n v="1"/>
    <s v=""/>
    <n v="28"/>
    <n v="0.33333333333333298"/>
    <n v="1.9230769230769201E-2"/>
    <n v="48.14"/>
    <x v="1"/>
    <n v="0"/>
  </r>
  <r>
    <x v="10516"/>
    <n v="46"/>
    <s v="Male"/>
    <s v="USA"/>
    <d v="2023-06-04T06:52:07"/>
    <x v="4"/>
    <n v="5"/>
    <n v="2"/>
    <n v="51"/>
    <n v="4"/>
    <n v="48.08"/>
    <s v=""/>
    <n v="1"/>
    <s v=""/>
    <n v="29"/>
    <n v="0.4"/>
    <n v="7.8431372549019607E-2"/>
    <n v="48.08"/>
    <x v="1"/>
    <n v="0"/>
  </r>
  <r>
    <x v="10517"/>
    <n v="18"/>
    <s v="Other"/>
    <s v="Canada"/>
    <d v="2024-08-09T11:34:23"/>
    <x v="0"/>
    <n v="4"/>
    <n v="1"/>
    <n v="54"/>
    <n v="2"/>
    <n v="48.05"/>
    <s v=""/>
    <n v="1"/>
    <s v=""/>
    <n v="13"/>
    <n v="0.25"/>
    <n v="3.7037037037037E-2"/>
    <n v="48.05"/>
    <x v="1"/>
    <n v="0"/>
  </r>
  <r>
    <x v="10518"/>
    <n v="39"/>
    <s v="Male"/>
    <s v="Germany"/>
    <d v="2023-08-10T06:27:45"/>
    <x v="0"/>
    <n v="1"/>
    <n v="0"/>
    <n v="61"/>
    <n v="7"/>
    <n v="48.02"/>
    <s v=""/>
    <n v="1"/>
    <s v=""/>
    <n v="4"/>
    <n v="0"/>
    <n v="0.114754098360655"/>
    <n v="48.02"/>
    <x v="1"/>
    <n v="0"/>
  </r>
  <r>
    <x v="10519"/>
    <n v="40"/>
    <s v="Male"/>
    <s v="Japan"/>
    <d v="2024-12-22T13:02:35"/>
    <x v="3"/>
    <n v="2"/>
    <n v="2"/>
    <n v="54"/>
    <n v="4"/>
    <n v="47.79"/>
    <s v=""/>
    <n v="1"/>
    <s v=""/>
    <n v="5"/>
    <n v="1"/>
    <n v="7.4074074074074001E-2"/>
    <n v="47.79"/>
    <x v="1"/>
    <n v="0"/>
  </r>
  <r>
    <x v="10520"/>
    <n v="34"/>
    <s v="Female"/>
    <s v="UK"/>
    <d v="2024-07-31T10:00:53"/>
    <x v="2"/>
    <n v="0"/>
    <n v="0"/>
    <n v="38"/>
    <n v="2"/>
    <n v="47.73"/>
    <s v=""/>
    <n v="1"/>
    <s v=""/>
    <n v="35"/>
    <n v="0"/>
    <n v="5.2631578947368397E-2"/>
    <n v="47.73"/>
    <x v="1"/>
    <n v="0"/>
  </r>
  <r>
    <x v="10521"/>
    <n v="33"/>
    <s v="Female"/>
    <s v="Germany"/>
    <d v="2024-09-23T19:21:49"/>
    <x v="5"/>
    <n v="6"/>
    <n v="1"/>
    <n v="42"/>
    <n v="1"/>
    <n v="47.71"/>
    <s v=""/>
    <n v="1"/>
    <s v=""/>
    <n v="9"/>
    <n v="0.16666666666666599"/>
    <n v="2.3809523809523801E-2"/>
    <n v="47.71"/>
    <x v="1"/>
    <n v="0"/>
  </r>
  <r>
    <x v="10522"/>
    <n v="45"/>
    <s v="Male"/>
    <s v="Germany"/>
    <d v="2024-08-27T13:13:45"/>
    <x v="1"/>
    <n v="3"/>
    <n v="1"/>
    <n v="56"/>
    <n v="4"/>
    <n v="47.69"/>
    <s v=""/>
    <n v="1"/>
    <s v=""/>
    <n v="70"/>
    <n v="0.33333333333333298"/>
    <n v="7.1428571428571397E-2"/>
    <n v="47.69"/>
    <x v="1"/>
    <n v="0"/>
  </r>
  <r>
    <x v="10523"/>
    <n v="34"/>
    <s v="Male"/>
    <s v="USA"/>
    <d v="2023-08-21T12:35:06"/>
    <x v="1"/>
    <n v="4"/>
    <n v="1"/>
    <n v="45"/>
    <n v="1"/>
    <n v="47.66"/>
    <s v=""/>
    <n v="1"/>
    <s v=""/>
    <n v="2"/>
    <n v="0.25"/>
    <n v="2.2222222222222199E-2"/>
    <n v="47.66"/>
    <x v="1"/>
    <n v="0"/>
  </r>
  <r>
    <x v="10524"/>
    <n v="38"/>
    <s v="Female"/>
    <s v="UK"/>
    <d v="2023-01-07T13:41:35"/>
    <x v="2"/>
    <n v="4"/>
    <n v="1"/>
    <n v="41"/>
    <n v="1"/>
    <n v="47.63"/>
    <s v=""/>
    <n v="1"/>
    <s v=""/>
    <n v="9"/>
    <n v="0.25"/>
    <n v="2.4390243902439001E-2"/>
    <n v="47.63"/>
    <x v="1"/>
    <n v="1"/>
  </r>
  <r>
    <x v="10525"/>
    <n v="54"/>
    <s v="Female"/>
    <s v="Germany"/>
    <d v="2023-10-16T14:49:02"/>
    <x v="3"/>
    <n v="7"/>
    <n v="3"/>
    <n v="49"/>
    <n v="0"/>
    <n v="47.52"/>
    <s v=""/>
    <n v="1"/>
    <s v=""/>
    <n v="1"/>
    <n v="0.42857142857142799"/>
    <n v="0"/>
    <n v="47.52"/>
    <x v="1"/>
    <n v="0"/>
  </r>
  <r>
    <x v="10526"/>
    <n v="25"/>
    <s v="Male"/>
    <s v="USA"/>
    <d v="2023-09-21T01:33:58"/>
    <x v="1"/>
    <n v="6"/>
    <n v="0"/>
    <n v="44"/>
    <n v="3"/>
    <n v="47.51"/>
    <s v=""/>
    <n v="1"/>
    <s v=""/>
    <n v="48"/>
    <n v="0"/>
    <n v="6.8181818181818094E-2"/>
    <n v="47.51"/>
    <x v="1"/>
    <n v="0"/>
  </r>
  <r>
    <x v="10527"/>
    <n v="35"/>
    <s v="Male"/>
    <s v="USA"/>
    <d v="2024-08-13T07:33:38"/>
    <x v="1"/>
    <n v="4"/>
    <n v="0"/>
    <n v="47"/>
    <n v="3"/>
    <n v="47.42"/>
    <s v=""/>
    <n v="1"/>
    <s v=""/>
    <n v="14"/>
    <n v="0"/>
    <n v="6.3829787234042507E-2"/>
    <n v="47.42"/>
    <x v="1"/>
    <n v="0"/>
  </r>
  <r>
    <x v="10528"/>
    <n v="40"/>
    <s v="Female"/>
    <s v="USA"/>
    <d v="2023-03-22T11:44:28"/>
    <x v="2"/>
    <n v="3"/>
    <n v="0"/>
    <n v="60"/>
    <n v="2"/>
    <n v="47.25"/>
    <s v=""/>
    <n v="1"/>
    <s v=""/>
    <n v="10"/>
    <n v="0"/>
    <n v="3.3333333333333298E-2"/>
    <n v="47.25"/>
    <x v="1"/>
    <n v="0"/>
  </r>
  <r>
    <x v="10529"/>
    <n v="18"/>
    <s v="Male"/>
    <s v="Australia"/>
    <d v="2024-02-15T05:36:02"/>
    <x v="4"/>
    <n v="6"/>
    <n v="0"/>
    <n v="39"/>
    <n v="3"/>
    <n v="47.19"/>
    <s v=""/>
    <n v="1"/>
    <s v=""/>
    <n v="18"/>
    <n v="0"/>
    <n v="7.69230769230769E-2"/>
    <n v="47.19"/>
    <x v="1"/>
    <n v="0"/>
  </r>
  <r>
    <x v="10530"/>
    <n v="18"/>
    <s v="Female"/>
    <s v="Japan"/>
    <d v="2023-11-03T23:46:26"/>
    <x v="2"/>
    <n v="2"/>
    <n v="1"/>
    <n v="38"/>
    <n v="2"/>
    <n v="47.15"/>
    <s v=""/>
    <n v="1"/>
    <s v=""/>
    <n v="35"/>
    <n v="0.5"/>
    <n v="5.2631578947368397E-2"/>
    <n v="47.15"/>
    <x v="1"/>
    <n v="0"/>
  </r>
  <r>
    <x v="10531"/>
    <n v="25"/>
    <s v="Female"/>
    <s v="USA"/>
    <d v="2023-04-02T09:06:10"/>
    <x v="2"/>
    <n v="2"/>
    <n v="1"/>
    <n v="51"/>
    <n v="2"/>
    <n v="47.14"/>
    <s v=""/>
    <n v="1"/>
    <s v=""/>
    <n v="57"/>
    <n v="0.5"/>
    <n v="3.9215686274509803E-2"/>
    <n v="47.14"/>
    <x v="1"/>
    <n v="0"/>
  </r>
  <r>
    <x v="10532"/>
    <n v="24"/>
    <s v="Female"/>
    <s v="Canada"/>
    <d v="2024-05-25T16:15:41"/>
    <x v="0"/>
    <n v="1"/>
    <n v="1"/>
    <n v="48"/>
    <n v="2"/>
    <n v="47.09"/>
    <s v=""/>
    <n v="1"/>
    <s v=""/>
    <n v="17"/>
    <n v="1"/>
    <n v="4.1666666666666602E-2"/>
    <n v="47.09"/>
    <x v="1"/>
    <n v="0"/>
  </r>
  <r>
    <x v="10533"/>
    <n v="46"/>
    <s v="Female"/>
    <s v="Japan"/>
    <d v="2023-09-22T00:55:41"/>
    <x v="3"/>
    <n v="3"/>
    <n v="0"/>
    <n v="39"/>
    <n v="4"/>
    <n v="47.06"/>
    <s v=""/>
    <n v="1"/>
    <s v=""/>
    <n v="126"/>
    <n v="0"/>
    <n v="0.10256410256410201"/>
    <n v="47.06"/>
    <x v="1"/>
    <n v="0"/>
  </r>
  <r>
    <x v="10534"/>
    <n v="47"/>
    <s v="Female"/>
    <s v="Australia"/>
    <d v="2024-12-04T12:50:49"/>
    <x v="4"/>
    <n v="2"/>
    <n v="0"/>
    <n v="45"/>
    <n v="4"/>
    <n v="47.04"/>
    <s v=""/>
    <n v="1"/>
    <s v=""/>
    <n v="37"/>
    <n v="0"/>
    <n v="8.8888888888888795E-2"/>
    <n v="47.04"/>
    <x v="1"/>
    <n v="0"/>
  </r>
  <r>
    <x v="10535"/>
    <n v="70"/>
    <s v="Female"/>
    <s v="USA"/>
    <d v="2023-08-31T06:12:16"/>
    <x v="3"/>
    <n v="5"/>
    <n v="3"/>
    <n v="48"/>
    <n v="2"/>
    <n v="47.03"/>
    <s v=""/>
    <n v="1"/>
    <s v=""/>
    <n v="34"/>
    <n v="0.6"/>
    <n v="4.1666666666666602E-2"/>
    <n v="47.03"/>
    <x v="1"/>
    <n v="0"/>
  </r>
  <r>
    <x v="10536"/>
    <n v="30"/>
    <s v="Female"/>
    <s v="France"/>
    <d v="2024-10-30T03:03:23"/>
    <x v="2"/>
    <n v="5"/>
    <n v="2"/>
    <n v="41"/>
    <n v="2"/>
    <n v="46.6"/>
    <s v=""/>
    <n v="1"/>
    <s v=""/>
    <n v="17"/>
    <n v="0.4"/>
    <n v="4.8780487804878002E-2"/>
    <n v="46.6"/>
    <x v="1"/>
    <n v="0"/>
  </r>
  <r>
    <x v="10537"/>
    <n v="47"/>
    <s v="Male"/>
    <s v="UK"/>
    <d v="2024-02-27T12:32:42"/>
    <x v="1"/>
    <n v="9"/>
    <n v="4"/>
    <n v="56"/>
    <n v="0"/>
    <n v="46.33"/>
    <s v=""/>
    <n v="1"/>
    <s v=""/>
    <n v="85"/>
    <n v="0.44444444444444398"/>
    <n v="0"/>
    <n v="46.33"/>
    <x v="1"/>
    <n v="0"/>
  </r>
  <r>
    <x v="10538"/>
    <n v="32"/>
    <s v="Female"/>
    <s v="Japan"/>
    <d v="2024-05-21T14:26:00"/>
    <x v="3"/>
    <n v="2"/>
    <n v="1"/>
    <n v="48"/>
    <n v="1"/>
    <n v="45.98"/>
    <s v=""/>
    <n v="1"/>
    <s v=""/>
    <n v="66"/>
    <n v="0.5"/>
    <n v="2.0833333333333301E-2"/>
    <n v="45.98"/>
    <x v="1"/>
    <n v="0"/>
  </r>
  <r>
    <x v="10539"/>
    <n v="29"/>
    <s v="Male"/>
    <s v="USA"/>
    <d v="2023-04-15T13:56:57"/>
    <x v="2"/>
    <n v="3"/>
    <n v="2"/>
    <n v="45"/>
    <n v="4"/>
    <n v="45.88"/>
    <s v=""/>
    <n v="1"/>
    <s v=""/>
    <n v="132"/>
    <n v="0.66666666666666596"/>
    <n v="8.8888888888888795E-2"/>
    <n v="45.88"/>
    <x v="1"/>
    <n v="0"/>
  </r>
  <r>
    <x v="10540"/>
    <n v="59"/>
    <s v="Male"/>
    <s v="UK"/>
    <d v="2024-08-22T19:20:23"/>
    <x v="3"/>
    <n v="1"/>
    <n v="0"/>
    <n v="60"/>
    <n v="1"/>
    <n v="45.81"/>
    <s v=""/>
    <n v="1"/>
    <s v=""/>
    <n v="3"/>
    <n v="0"/>
    <n v="1.6666666666666601E-2"/>
    <n v="45.81"/>
    <x v="1"/>
    <n v="0"/>
  </r>
  <r>
    <x v="10541"/>
    <n v="45"/>
    <s v="Male"/>
    <s v="UK"/>
    <d v="2023-07-19T01:31:05"/>
    <x v="4"/>
    <n v="5"/>
    <n v="2"/>
    <n v="55"/>
    <n v="3"/>
    <n v="45.77"/>
    <s v=""/>
    <n v="1"/>
    <s v=""/>
    <n v="1"/>
    <n v="0.4"/>
    <n v="5.4545454545454501E-2"/>
    <n v="45.77"/>
    <x v="1"/>
    <n v="0"/>
  </r>
  <r>
    <x v="10542"/>
    <n v="23"/>
    <s v="Female"/>
    <s v="France"/>
    <d v="2024-06-28T15:00:33"/>
    <x v="5"/>
    <n v="0"/>
    <n v="0"/>
    <n v="43"/>
    <n v="4"/>
    <n v="45.72"/>
    <s v=""/>
    <n v="1"/>
    <s v=""/>
    <n v="54"/>
    <n v="0"/>
    <n v="9.3023255813953404E-2"/>
    <n v="45.72"/>
    <x v="1"/>
    <n v="1"/>
  </r>
  <r>
    <x v="10543"/>
    <n v="20"/>
    <s v="Female"/>
    <s v="France"/>
    <d v="2024-06-28T13:32:57"/>
    <x v="1"/>
    <n v="2"/>
    <n v="0"/>
    <n v="41"/>
    <n v="1"/>
    <n v="45.65"/>
    <s v=""/>
    <n v="1"/>
    <s v=""/>
    <n v="55"/>
    <n v="0"/>
    <n v="2.4390243902439001E-2"/>
    <n v="45.65"/>
    <x v="1"/>
    <n v="0"/>
  </r>
  <r>
    <x v="10544"/>
    <n v="43"/>
    <s v="Female"/>
    <s v="Canada"/>
    <d v="2024-11-17T20:46:25"/>
    <x v="0"/>
    <n v="1"/>
    <n v="1"/>
    <n v="47"/>
    <n v="2"/>
    <n v="45.58"/>
    <s v=""/>
    <n v="1"/>
    <s v=""/>
    <n v="15"/>
    <n v="1"/>
    <n v="4.2553191489361701E-2"/>
    <n v="45.58"/>
    <x v="1"/>
    <n v="0"/>
  </r>
  <r>
    <x v="10545"/>
    <n v="40"/>
    <s v="Female"/>
    <s v="USA"/>
    <d v="2023-10-23T00:07:48"/>
    <x v="1"/>
    <n v="6"/>
    <n v="1"/>
    <n v="58"/>
    <n v="3"/>
    <n v="45.13"/>
    <s v=""/>
    <n v="1"/>
    <s v=""/>
    <n v="84"/>
    <n v="0.16666666666666599"/>
    <n v="5.1724137931034399E-2"/>
    <n v="45.13"/>
    <x v="1"/>
    <n v="0"/>
  </r>
  <r>
    <x v="10546"/>
    <n v="48"/>
    <s v="Male"/>
    <s v="Germany"/>
    <d v="2023-12-20T11:18:25"/>
    <x v="3"/>
    <n v="1"/>
    <n v="0"/>
    <n v="47"/>
    <n v="3"/>
    <n v="45.05"/>
    <s v=""/>
    <n v="1"/>
    <s v=""/>
    <n v="38"/>
    <n v="0"/>
    <n v="6.3829787234042507E-2"/>
    <n v="45.05"/>
    <x v="1"/>
    <n v="0"/>
  </r>
  <r>
    <x v="10547"/>
    <n v="28"/>
    <s v="Male"/>
    <s v="UK"/>
    <d v="2024-09-10T15:58:38"/>
    <x v="2"/>
    <n v="2"/>
    <n v="1"/>
    <n v="51"/>
    <n v="0"/>
    <n v="45.02"/>
    <s v=""/>
    <n v="1"/>
    <s v=""/>
    <n v="44"/>
    <n v="0.5"/>
    <n v="0"/>
    <n v="45.02"/>
    <x v="1"/>
    <n v="0"/>
  </r>
  <r>
    <x v="10548"/>
    <n v="26"/>
    <s v="Male"/>
    <s v="Canada"/>
    <d v="2023-09-26T07:08:12"/>
    <x v="4"/>
    <n v="3"/>
    <n v="2"/>
    <n v="44"/>
    <n v="2"/>
    <n v="44.68"/>
    <s v=""/>
    <n v="1"/>
    <s v=""/>
    <n v="15"/>
    <n v="0.66666666666666596"/>
    <n v="4.54545454545454E-2"/>
    <n v="44.68"/>
    <x v="1"/>
    <n v="0"/>
  </r>
  <r>
    <x v="10549"/>
    <n v="31"/>
    <s v="Male"/>
    <s v="USA"/>
    <d v="2023-04-19T15:46:38"/>
    <x v="3"/>
    <n v="4"/>
    <n v="2"/>
    <n v="48"/>
    <n v="0"/>
    <n v="44.36"/>
    <s v=""/>
    <n v="1"/>
    <s v=""/>
    <n v="7"/>
    <n v="0.5"/>
    <n v="0"/>
    <n v="44.36"/>
    <x v="1"/>
    <n v="0"/>
  </r>
  <r>
    <x v="10550"/>
    <n v="49"/>
    <s v="Female"/>
    <s v="Canada"/>
    <d v="2024-01-19T22:49:40"/>
    <x v="0"/>
    <n v="2"/>
    <n v="1"/>
    <n v="60"/>
    <n v="0"/>
    <n v="44.36"/>
    <s v=""/>
    <n v="1"/>
    <s v=""/>
    <n v="48"/>
    <n v="0.5"/>
    <n v="0"/>
    <n v="44.36"/>
    <x v="1"/>
    <n v="0"/>
  </r>
  <r>
    <x v="10551"/>
    <n v="33"/>
    <s v="Male"/>
    <s v="UK"/>
    <d v="2024-11-14T09:32:48"/>
    <x v="4"/>
    <n v="4"/>
    <n v="1"/>
    <n v="44"/>
    <n v="3"/>
    <n v="44.24"/>
    <s v=""/>
    <n v="1"/>
    <s v=""/>
    <n v="38"/>
    <n v="0.25"/>
    <n v="6.8181818181818094E-2"/>
    <n v="44.24"/>
    <x v="1"/>
    <n v="0"/>
  </r>
  <r>
    <x v="10552"/>
    <n v="49"/>
    <s v="Male"/>
    <s v="USA"/>
    <d v="2023-08-22T09:01:36"/>
    <x v="3"/>
    <n v="1"/>
    <n v="0"/>
    <n v="55"/>
    <n v="4"/>
    <n v="44.2"/>
    <s v=""/>
    <n v="1"/>
    <s v=""/>
    <n v="46"/>
    <n v="0"/>
    <n v="7.2727272727272696E-2"/>
    <n v="44.2"/>
    <x v="1"/>
    <n v="0"/>
  </r>
  <r>
    <x v="10553"/>
    <n v="39"/>
    <s v="Male"/>
    <s v="Japan"/>
    <d v="2024-02-20T18:28:18"/>
    <x v="2"/>
    <n v="4"/>
    <n v="4"/>
    <n v="51"/>
    <n v="1"/>
    <n v="44.18"/>
    <s v=""/>
    <n v="1"/>
    <s v=""/>
    <n v="8"/>
    <n v="1"/>
    <n v="1.9607843137254902E-2"/>
    <n v="44.18"/>
    <x v="1"/>
    <n v="1"/>
  </r>
  <r>
    <x v="10554"/>
    <n v="42"/>
    <s v="Male"/>
    <s v="USA"/>
    <d v="2024-04-06T09:33:46"/>
    <x v="0"/>
    <n v="3"/>
    <n v="0"/>
    <n v="37"/>
    <n v="1"/>
    <n v="43.78"/>
    <s v=""/>
    <n v="1"/>
    <s v=""/>
    <n v="2"/>
    <n v="0"/>
    <n v="2.7027027027027001E-2"/>
    <n v="43.78"/>
    <x v="1"/>
    <n v="0"/>
  </r>
  <r>
    <x v="10555"/>
    <n v="59"/>
    <s v="Female"/>
    <s v="USA"/>
    <d v="2024-12-13T10:01:29"/>
    <x v="2"/>
    <n v="2"/>
    <n v="1"/>
    <n v="54"/>
    <n v="3"/>
    <n v="43.53"/>
    <s v=""/>
    <n v="1"/>
    <s v=""/>
    <n v="4"/>
    <n v="0.5"/>
    <n v="5.5555555555555497E-2"/>
    <n v="43.53"/>
    <x v="1"/>
    <n v="0"/>
  </r>
  <r>
    <x v="10556"/>
    <n v="30"/>
    <s v="Male"/>
    <s v="Germany"/>
    <d v="2024-03-11T13:00:40"/>
    <x v="3"/>
    <n v="1"/>
    <n v="1"/>
    <n v="44"/>
    <n v="1"/>
    <n v="43.34"/>
    <s v=""/>
    <n v="1"/>
    <s v=""/>
    <n v="45"/>
    <n v="1"/>
    <n v="2.27272727272727E-2"/>
    <n v="43.34"/>
    <x v="1"/>
    <n v="0"/>
  </r>
  <r>
    <x v="10557"/>
    <n v="35"/>
    <s v="Other"/>
    <s v="Canada"/>
    <d v="2023-05-10T15:31:09"/>
    <x v="1"/>
    <n v="3"/>
    <n v="0"/>
    <n v="59"/>
    <n v="6"/>
    <n v="43.26"/>
    <s v=""/>
    <n v="1"/>
    <s v=""/>
    <n v="10"/>
    <n v="0"/>
    <n v="0.101694915254237"/>
    <n v="43.26"/>
    <x v="1"/>
    <n v="0"/>
  </r>
  <r>
    <x v="10558"/>
    <n v="34"/>
    <s v="Male"/>
    <s v="USA"/>
    <d v="2024-05-06T07:56:34"/>
    <x v="3"/>
    <n v="5"/>
    <n v="0"/>
    <n v="49"/>
    <n v="0"/>
    <n v="43.18"/>
    <s v=""/>
    <n v="1"/>
    <s v=""/>
    <n v="47"/>
    <n v="0"/>
    <n v="0"/>
    <n v="43.18"/>
    <x v="1"/>
    <n v="0"/>
  </r>
  <r>
    <x v="10559"/>
    <n v="33"/>
    <s v="Male"/>
    <s v="Canada"/>
    <d v="2024-02-24T02:46:42"/>
    <x v="1"/>
    <n v="1"/>
    <n v="0"/>
    <n v="59"/>
    <n v="5"/>
    <n v="43.16"/>
    <s v=""/>
    <n v="1"/>
    <s v=""/>
    <n v="14"/>
    <n v="0"/>
    <n v="8.4745762711864403E-2"/>
    <n v="43.16"/>
    <x v="1"/>
    <n v="0"/>
  </r>
  <r>
    <x v="10560"/>
    <n v="32"/>
    <s v="Female"/>
    <s v="France"/>
    <d v="2023-09-11T22:32:52"/>
    <x v="2"/>
    <n v="8"/>
    <n v="2"/>
    <n v="42"/>
    <n v="2"/>
    <n v="43.13"/>
    <s v=""/>
    <n v="1"/>
    <s v=""/>
    <n v="34"/>
    <n v="0.25"/>
    <n v="4.7619047619047603E-2"/>
    <n v="43.13"/>
    <x v="1"/>
    <n v="0"/>
  </r>
  <r>
    <x v="10561"/>
    <n v="45"/>
    <s v="Male"/>
    <s v="France"/>
    <d v="2024-05-11T12:03:11"/>
    <x v="4"/>
    <n v="3"/>
    <n v="0"/>
    <n v="56"/>
    <n v="3"/>
    <n v="43.11"/>
    <s v=""/>
    <n v="1"/>
    <s v=""/>
    <n v="40"/>
    <n v="0"/>
    <n v="5.3571428571428499E-2"/>
    <n v="43.11"/>
    <x v="1"/>
    <n v="1"/>
  </r>
  <r>
    <x v="10562"/>
    <n v="41"/>
    <s v="Female"/>
    <s v="Germany"/>
    <d v="2024-11-06T04:25:49"/>
    <x v="2"/>
    <n v="3"/>
    <n v="2"/>
    <n v="50"/>
    <n v="3"/>
    <n v="43"/>
    <s v=""/>
    <n v="1"/>
    <s v=""/>
    <n v="2"/>
    <n v="0.66666666666666596"/>
    <n v="0.06"/>
    <n v="43"/>
    <x v="1"/>
    <n v="1"/>
  </r>
  <r>
    <x v="10563"/>
    <n v="37"/>
    <s v="Female"/>
    <s v="UK"/>
    <d v="2023-10-06T15:21:26"/>
    <x v="4"/>
    <n v="4"/>
    <n v="2"/>
    <n v="60"/>
    <n v="2"/>
    <n v="42.85"/>
    <s v=""/>
    <n v="1"/>
    <s v=""/>
    <n v="34"/>
    <n v="0.5"/>
    <n v="3.3333333333333298E-2"/>
    <n v="42.85"/>
    <x v="1"/>
    <n v="0"/>
  </r>
  <r>
    <x v="10564"/>
    <n v="28"/>
    <s v="Male"/>
    <s v="Canada"/>
    <d v="2024-03-03T04:58:28"/>
    <x v="1"/>
    <n v="1"/>
    <n v="1"/>
    <n v="37"/>
    <n v="5"/>
    <n v="42.85"/>
    <s v=""/>
    <n v="1"/>
    <s v=""/>
    <n v="45"/>
    <n v="1"/>
    <n v="0.135135135135135"/>
    <n v="42.85"/>
    <x v="1"/>
    <n v="0"/>
  </r>
  <r>
    <x v="10565"/>
    <n v="42"/>
    <s v="Female"/>
    <s v="Australia"/>
    <d v="2023-05-08T06:34:28"/>
    <x v="4"/>
    <n v="3"/>
    <n v="2"/>
    <n v="42"/>
    <n v="2"/>
    <n v="42.84"/>
    <s v=""/>
    <n v="1"/>
    <s v=""/>
    <n v="69"/>
    <n v="0.66666666666666596"/>
    <n v="4.7619047619047603E-2"/>
    <n v="42.84"/>
    <x v="1"/>
    <n v="0"/>
  </r>
  <r>
    <x v="10566"/>
    <n v="30"/>
    <s v="Female"/>
    <s v="USA"/>
    <d v="2024-08-05T18:30:20"/>
    <x v="5"/>
    <n v="2"/>
    <n v="0"/>
    <n v="49"/>
    <n v="1"/>
    <n v="42.51"/>
    <s v=""/>
    <n v="1"/>
    <s v=""/>
    <n v="1"/>
    <n v="0"/>
    <n v="2.04081632653061E-2"/>
    <n v="42.51"/>
    <x v="1"/>
    <n v="0"/>
  </r>
  <r>
    <x v="10567"/>
    <n v="55"/>
    <s v="Female"/>
    <s v="USA"/>
    <d v="2023-05-29T10:41:49"/>
    <x v="5"/>
    <n v="4"/>
    <n v="1"/>
    <n v="55"/>
    <n v="2"/>
    <n v="42.42"/>
    <s v=""/>
    <n v="1"/>
    <s v=""/>
    <n v="117"/>
    <n v="0.25"/>
    <n v="3.6363636363636299E-2"/>
    <n v="42.42"/>
    <x v="1"/>
    <n v="1"/>
  </r>
  <r>
    <x v="10568"/>
    <n v="51"/>
    <s v="Female"/>
    <s v="USA"/>
    <d v="2024-10-08T06:52:21"/>
    <x v="4"/>
    <n v="3"/>
    <n v="0"/>
    <n v="53"/>
    <n v="4"/>
    <n v="42.37"/>
    <s v=""/>
    <n v="1"/>
    <s v=""/>
    <n v="29"/>
    <n v="0"/>
    <n v="7.5471698113207503E-2"/>
    <n v="42.37"/>
    <x v="1"/>
    <n v="0"/>
  </r>
  <r>
    <x v="10569"/>
    <n v="21"/>
    <s v="Female"/>
    <s v="USA"/>
    <d v="2024-01-19T02:23:10"/>
    <x v="3"/>
    <n v="3"/>
    <n v="0"/>
    <n v="43"/>
    <n v="1"/>
    <n v="42.32"/>
    <s v=""/>
    <n v="1"/>
    <s v=""/>
    <n v="24"/>
    <n v="0"/>
    <n v="2.3255813953488299E-2"/>
    <n v="42.32"/>
    <x v="1"/>
    <n v="0"/>
  </r>
  <r>
    <x v="10570"/>
    <n v="41"/>
    <s v="Female"/>
    <s v="USA"/>
    <d v="2023-08-31T00:21:51"/>
    <x v="1"/>
    <n v="4"/>
    <n v="1"/>
    <n v="44"/>
    <n v="1"/>
    <n v="42.13"/>
    <s v=""/>
    <n v="1"/>
    <s v=""/>
    <n v="22"/>
    <n v="0.25"/>
    <n v="2.27272727272727E-2"/>
    <n v="42.13"/>
    <x v="1"/>
    <n v="0"/>
  </r>
  <r>
    <x v="10571"/>
    <n v="38"/>
    <s v="Female"/>
    <s v="USA"/>
    <d v="2023-06-12T13:26:42"/>
    <x v="1"/>
    <n v="3"/>
    <n v="1"/>
    <n v="53"/>
    <n v="3"/>
    <n v="41.76"/>
    <s v=""/>
    <n v="1"/>
    <s v=""/>
    <n v="41"/>
    <n v="0.33333333333333298"/>
    <n v="5.6603773584905599E-2"/>
    <n v="41.76"/>
    <x v="1"/>
    <n v="0"/>
  </r>
  <r>
    <x v="10572"/>
    <n v="39"/>
    <s v="Male"/>
    <s v="USA"/>
    <d v="2024-11-20T08:38:19"/>
    <x v="0"/>
    <n v="1"/>
    <n v="1"/>
    <n v="56"/>
    <n v="5"/>
    <n v="41.72"/>
    <s v=""/>
    <n v="1"/>
    <s v=""/>
    <n v="14"/>
    <n v="1"/>
    <n v="8.9285714285714204E-2"/>
    <n v="41.72"/>
    <x v="1"/>
    <n v="0"/>
  </r>
  <r>
    <x v="10573"/>
    <n v="30"/>
    <s v="Male"/>
    <s v="UK"/>
    <d v="2023-08-27T14:35:50"/>
    <x v="3"/>
    <n v="0"/>
    <n v="0"/>
    <n v="54"/>
    <n v="1"/>
    <n v="41.71"/>
    <s v=""/>
    <n v="1"/>
    <s v=""/>
    <n v="25"/>
    <n v="0"/>
    <n v="1.85185185185185E-2"/>
    <n v="41.71"/>
    <x v="1"/>
    <n v="0"/>
  </r>
  <r>
    <x v="10574"/>
    <n v="18"/>
    <s v="Female"/>
    <s v="Japan"/>
    <d v="2023-09-15T08:18:53"/>
    <x v="0"/>
    <n v="3"/>
    <n v="0"/>
    <n v="38"/>
    <n v="4"/>
    <n v="41.67"/>
    <s v=""/>
    <n v="1"/>
    <s v=""/>
    <n v="1"/>
    <n v="0"/>
    <n v="0.105263157894736"/>
    <n v="41.67"/>
    <x v="1"/>
    <n v="0"/>
  </r>
  <r>
    <x v="10575"/>
    <n v="18"/>
    <s v="Male"/>
    <s v="USA"/>
    <d v="2023-12-28T20:48:13"/>
    <x v="3"/>
    <n v="4"/>
    <n v="2"/>
    <n v="54"/>
    <n v="2"/>
    <n v="41.66"/>
    <s v=""/>
    <n v="1"/>
    <s v=""/>
    <n v="36"/>
    <n v="0.5"/>
    <n v="3.7037037037037E-2"/>
    <n v="41.66"/>
    <x v="1"/>
    <n v="0"/>
  </r>
  <r>
    <x v="10576"/>
    <n v="48"/>
    <s v="Female"/>
    <s v="USA"/>
    <d v="2023-12-31T18:53:22"/>
    <x v="1"/>
    <n v="1"/>
    <n v="0"/>
    <n v="65"/>
    <n v="0"/>
    <n v="41.55"/>
    <s v=""/>
    <n v="1"/>
    <s v=""/>
    <n v="22"/>
    <n v="0"/>
    <n v="0"/>
    <n v="41.55"/>
    <x v="1"/>
    <n v="0"/>
  </r>
  <r>
    <x v="10577"/>
    <n v="27"/>
    <s v="Female"/>
    <s v="France"/>
    <d v="2023-02-21T20:01:25"/>
    <x v="4"/>
    <n v="4"/>
    <n v="2"/>
    <n v="62"/>
    <n v="6"/>
    <n v="41.54"/>
    <s v=""/>
    <n v="1"/>
    <s v=""/>
    <n v="17"/>
    <n v="0.5"/>
    <n v="9.6774193548387094E-2"/>
    <n v="41.54"/>
    <x v="1"/>
    <n v="0"/>
  </r>
  <r>
    <x v="10578"/>
    <n v="42"/>
    <s v="Male"/>
    <s v="Germany"/>
    <d v="2023-02-05T09:47:27"/>
    <x v="2"/>
    <n v="2"/>
    <n v="1"/>
    <n v="55"/>
    <n v="4"/>
    <n v="41.52"/>
    <s v=""/>
    <n v="1"/>
    <s v=""/>
    <n v="22"/>
    <n v="0.5"/>
    <n v="7.2727272727272696E-2"/>
    <n v="41.52"/>
    <x v="1"/>
    <n v="0"/>
  </r>
  <r>
    <x v="10579"/>
    <n v="34"/>
    <s v="Female"/>
    <s v="Canada"/>
    <d v="2024-09-24T18:43:32"/>
    <x v="1"/>
    <n v="1"/>
    <n v="1"/>
    <n v="44"/>
    <n v="1"/>
    <n v="41.5"/>
    <s v=""/>
    <n v="1"/>
    <s v=""/>
    <n v="22"/>
    <n v="1"/>
    <n v="2.27272727272727E-2"/>
    <n v="41.5"/>
    <x v="1"/>
    <n v="0"/>
  </r>
  <r>
    <x v="10580"/>
    <n v="50"/>
    <s v="Male"/>
    <s v="USA"/>
    <d v="2023-07-01T08:37:22"/>
    <x v="3"/>
    <n v="1"/>
    <n v="0"/>
    <n v="55"/>
    <n v="2"/>
    <n v="41.47"/>
    <s v=""/>
    <n v="1"/>
    <s v=""/>
    <n v="55"/>
    <n v="0"/>
    <n v="3.6363636363636299E-2"/>
    <n v="41.47"/>
    <x v="1"/>
    <n v="0"/>
  </r>
  <r>
    <x v="10581"/>
    <n v="18"/>
    <s v="Female"/>
    <s v="UK"/>
    <d v="2023-11-01T07:31:43"/>
    <x v="3"/>
    <n v="0"/>
    <n v="0"/>
    <n v="44"/>
    <n v="3"/>
    <n v="41.47"/>
    <s v=""/>
    <n v="1"/>
    <s v=""/>
    <n v="78"/>
    <n v="0"/>
    <n v="6.8181818181818094E-2"/>
    <n v="41.47"/>
    <x v="1"/>
    <n v="0"/>
  </r>
  <r>
    <x v="10582"/>
    <n v="37"/>
    <s v="Male"/>
    <s v="USA"/>
    <d v="2024-04-21T05:49:57"/>
    <x v="3"/>
    <n v="1"/>
    <n v="0"/>
    <n v="44"/>
    <n v="2"/>
    <n v="41.45"/>
    <s v=""/>
    <n v="1"/>
    <s v=""/>
    <n v="24"/>
    <n v="0"/>
    <n v="4.54545454545454E-2"/>
    <n v="41.45"/>
    <x v="1"/>
    <n v="0"/>
  </r>
  <r>
    <x v="10583"/>
    <n v="30"/>
    <s v="Female"/>
    <s v="USA"/>
    <d v="2023-01-23T04:56:40"/>
    <x v="1"/>
    <n v="5"/>
    <n v="1"/>
    <n v="56"/>
    <n v="3"/>
    <n v="41.38"/>
    <s v=""/>
    <n v="1"/>
    <s v=""/>
    <n v="24"/>
    <n v="0.2"/>
    <n v="5.3571428571428499E-2"/>
    <n v="41.38"/>
    <x v="1"/>
    <n v="1"/>
  </r>
  <r>
    <x v="10584"/>
    <n v="43"/>
    <s v="Male"/>
    <s v="UK"/>
    <d v="2024-04-29T10:56:56"/>
    <x v="4"/>
    <n v="7"/>
    <n v="1"/>
    <n v="48"/>
    <n v="2"/>
    <n v="41.34"/>
    <s v=""/>
    <n v="1"/>
    <s v=""/>
    <n v="15"/>
    <n v="0.14285714285714199"/>
    <n v="4.1666666666666602E-2"/>
    <n v="41.34"/>
    <x v="1"/>
    <n v="1"/>
  </r>
  <r>
    <x v="10585"/>
    <n v="30"/>
    <s v="Male"/>
    <s v="USA"/>
    <d v="2024-11-25T22:58:12"/>
    <x v="2"/>
    <n v="3"/>
    <n v="0"/>
    <n v="57"/>
    <n v="5"/>
    <n v="41.27"/>
    <s v=""/>
    <n v="1"/>
    <s v=""/>
    <n v="9"/>
    <n v="0"/>
    <n v="8.7719298245614002E-2"/>
    <n v="41.27"/>
    <x v="1"/>
    <n v="0"/>
  </r>
  <r>
    <x v="10586"/>
    <n v="23"/>
    <s v="Male"/>
    <s v="USA"/>
    <d v="2024-04-28T08:40:00"/>
    <x v="3"/>
    <n v="2"/>
    <n v="2"/>
    <n v="49"/>
    <n v="7"/>
    <n v="41.22"/>
    <s v=""/>
    <n v="1"/>
    <s v=""/>
    <n v="2"/>
    <n v="1"/>
    <n v="0.14285714285714199"/>
    <n v="41.22"/>
    <x v="1"/>
    <n v="0"/>
  </r>
  <r>
    <x v="10587"/>
    <n v="41"/>
    <s v="Male"/>
    <s v="USA"/>
    <d v="2023-05-21T09:57:39"/>
    <x v="2"/>
    <n v="1"/>
    <n v="0"/>
    <n v="35"/>
    <n v="3"/>
    <n v="41.09"/>
    <s v=""/>
    <n v="1"/>
    <s v=""/>
    <n v="57"/>
    <n v="0"/>
    <n v="8.5714285714285701E-2"/>
    <n v="41.09"/>
    <x v="1"/>
    <n v="0"/>
  </r>
  <r>
    <x v="10588"/>
    <n v="28"/>
    <s v="Female"/>
    <s v="USA"/>
    <d v="2024-11-03T18:01:32"/>
    <x v="5"/>
    <n v="3"/>
    <n v="2"/>
    <n v="54"/>
    <n v="5"/>
    <n v="41.07"/>
    <s v=""/>
    <n v="1"/>
    <s v=""/>
    <n v="16"/>
    <n v="0.66666666666666596"/>
    <n v="9.2592592592592504E-2"/>
    <n v="41.07"/>
    <x v="1"/>
    <n v="0"/>
  </r>
  <r>
    <x v="10589"/>
    <n v="44"/>
    <s v="Female"/>
    <s v="USA"/>
    <d v="2023-08-10T22:31:26"/>
    <x v="2"/>
    <n v="0"/>
    <n v="0"/>
    <n v="46"/>
    <n v="3"/>
    <n v="41.06"/>
    <s v=""/>
    <n v="1"/>
    <s v=""/>
    <n v="143"/>
    <n v="0"/>
    <n v="6.5217391304347797E-2"/>
    <n v="41.06"/>
    <x v="1"/>
    <n v="1"/>
  </r>
  <r>
    <x v="10590"/>
    <n v="46"/>
    <s v="Female"/>
    <s v="UK"/>
    <d v="2024-08-17T03:32:54"/>
    <x v="1"/>
    <n v="4"/>
    <n v="2"/>
    <n v="51"/>
    <n v="2"/>
    <n v="41.03"/>
    <s v=""/>
    <n v="1"/>
    <s v=""/>
    <n v="8"/>
    <n v="0.5"/>
    <n v="3.9215686274509803E-2"/>
    <n v="41.03"/>
    <x v="1"/>
    <n v="1"/>
  </r>
  <r>
    <x v="10591"/>
    <n v="18"/>
    <s v="Female"/>
    <s v="USA"/>
    <d v="2024-10-15T21:23:16"/>
    <x v="4"/>
    <n v="5"/>
    <n v="2"/>
    <n v="55"/>
    <n v="4"/>
    <n v="40.96"/>
    <s v=""/>
    <n v="1"/>
    <s v=""/>
    <n v="37"/>
    <n v="0.4"/>
    <n v="7.2727272727272696E-2"/>
    <n v="40.96"/>
    <x v="1"/>
    <n v="0"/>
  </r>
  <r>
    <x v="10592"/>
    <n v="52"/>
    <s v="Male"/>
    <s v="USA"/>
    <d v="2024-02-26T23:24:14"/>
    <x v="1"/>
    <n v="0"/>
    <n v="0"/>
    <n v="51"/>
    <n v="6"/>
    <n v="40.86"/>
    <s v=""/>
    <n v="1"/>
    <s v=""/>
    <n v="23"/>
    <n v="0"/>
    <n v="0.11764705882352899"/>
    <n v="40.86"/>
    <x v="1"/>
    <n v="0"/>
  </r>
  <r>
    <x v="10593"/>
    <n v="21"/>
    <s v="Male"/>
    <s v="Australia"/>
    <d v="2024-06-25T02:19:20"/>
    <x v="1"/>
    <n v="0"/>
    <n v="0"/>
    <n v="57"/>
    <n v="3"/>
    <n v="40.74"/>
    <s v=""/>
    <n v="1"/>
    <s v=""/>
    <n v="20"/>
    <n v="0"/>
    <n v="5.2631578947368397E-2"/>
    <n v="40.74"/>
    <x v="1"/>
    <n v="0"/>
  </r>
  <r>
    <x v="10594"/>
    <n v="21"/>
    <s v="Female"/>
    <s v="France"/>
    <d v="2023-06-30T00:30:00"/>
    <x v="3"/>
    <n v="2"/>
    <n v="0"/>
    <n v="56"/>
    <n v="2"/>
    <n v="40.64"/>
    <s v=""/>
    <n v="1"/>
    <s v=""/>
    <n v="0"/>
    <n v="0"/>
    <n v="3.5714285714285698E-2"/>
    <n v="40.64"/>
    <x v="1"/>
    <n v="0"/>
  </r>
  <r>
    <x v="10595"/>
    <n v="20"/>
    <s v="Male"/>
    <s v="USA"/>
    <d v="2023-07-30T10:33:39"/>
    <x v="1"/>
    <n v="2"/>
    <n v="0"/>
    <n v="58"/>
    <n v="1"/>
    <n v="40.51"/>
    <s v=""/>
    <n v="1"/>
    <s v=""/>
    <n v="51"/>
    <n v="0"/>
    <n v="1.72413793103448E-2"/>
    <n v="40.51"/>
    <x v="1"/>
    <n v="0"/>
  </r>
  <r>
    <x v="10596"/>
    <n v="28"/>
    <s v="Female"/>
    <s v="USA"/>
    <d v="2023-05-27T03:12:44"/>
    <x v="3"/>
    <n v="3"/>
    <n v="0"/>
    <n v="53"/>
    <n v="4"/>
    <n v="40.49"/>
    <s v=""/>
    <n v="1"/>
    <s v=""/>
    <n v="4"/>
    <n v="0"/>
    <n v="7.5471698113207503E-2"/>
    <n v="40.49"/>
    <x v="1"/>
    <n v="0"/>
  </r>
  <r>
    <x v="10597"/>
    <n v="27"/>
    <s v="Female"/>
    <s v="Germany"/>
    <d v="2023-04-12T04:10:56"/>
    <x v="1"/>
    <n v="4"/>
    <n v="1"/>
    <n v="49"/>
    <n v="2"/>
    <n v="40.4"/>
    <s v=""/>
    <n v="1"/>
    <s v=""/>
    <n v="64"/>
    <n v="0.25"/>
    <n v="4.08163265306122E-2"/>
    <n v="40.4"/>
    <x v="1"/>
    <n v="0"/>
  </r>
  <r>
    <x v="10598"/>
    <n v="35"/>
    <s v="Male"/>
    <s v="France"/>
    <d v="2024-09-15T20:05:16"/>
    <x v="3"/>
    <n v="2"/>
    <n v="2"/>
    <n v="48"/>
    <n v="2"/>
    <n v="40.11"/>
    <s v=""/>
    <n v="1"/>
    <s v=""/>
    <n v="2"/>
    <n v="1"/>
    <n v="4.1666666666666602E-2"/>
    <n v="40.11"/>
    <x v="1"/>
    <n v="0"/>
  </r>
  <r>
    <x v="10599"/>
    <n v="51"/>
    <s v="Male"/>
    <s v="USA"/>
    <d v="2024-03-10T20:56:59"/>
    <x v="5"/>
    <n v="2"/>
    <n v="0"/>
    <n v="62"/>
    <n v="2"/>
    <n v="40.1"/>
    <s v=""/>
    <n v="1"/>
    <s v=""/>
    <n v="30"/>
    <n v="0"/>
    <n v="3.2258064516128997E-2"/>
    <n v="40.1"/>
    <x v="1"/>
    <n v="0"/>
  </r>
  <r>
    <x v="10600"/>
    <n v="18"/>
    <s v="Male"/>
    <s v="USA"/>
    <d v="2023-06-29T06:58:43"/>
    <x v="2"/>
    <n v="3"/>
    <n v="1"/>
    <n v="57"/>
    <n v="1"/>
    <n v="40.07"/>
    <s v=""/>
    <n v="1"/>
    <s v=""/>
    <n v="4"/>
    <n v="0.33333333333333298"/>
    <n v="1.7543859649122799E-2"/>
    <n v="40.07"/>
    <x v="1"/>
    <n v="0"/>
  </r>
  <r>
    <x v="10601"/>
    <n v="48"/>
    <s v="Other"/>
    <s v="USA"/>
    <d v="2024-01-22T23:50:02"/>
    <x v="4"/>
    <n v="2"/>
    <n v="0"/>
    <n v="55"/>
    <n v="0"/>
    <n v="39.630000000000003"/>
    <s v=""/>
    <n v="1"/>
    <s v=""/>
    <n v="23"/>
    <n v="0"/>
    <n v="0"/>
    <n v="39.630000000000003"/>
    <x v="1"/>
    <n v="0"/>
  </r>
  <r>
    <x v="10602"/>
    <n v="37"/>
    <s v="Male"/>
    <s v="USA"/>
    <d v="2023-03-24T16:18:19"/>
    <x v="2"/>
    <n v="4"/>
    <n v="1"/>
    <n v="49"/>
    <n v="2"/>
    <n v="39.6"/>
    <s v=""/>
    <n v="1"/>
    <s v=""/>
    <n v="35"/>
    <n v="0.25"/>
    <n v="4.08163265306122E-2"/>
    <n v="39.6"/>
    <x v="1"/>
    <n v="0"/>
  </r>
  <r>
    <x v="10603"/>
    <n v="41"/>
    <s v="Male"/>
    <s v="Germany"/>
    <d v="2024-12-05T18:02:58"/>
    <x v="3"/>
    <n v="3"/>
    <n v="1"/>
    <n v="45"/>
    <n v="0"/>
    <n v="39.36"/>
    <s v=""/>
    <n v="1"/>
    <s v=""/>
    <n v="19"/>
    <n v="0.33333333333333298"/>
    <n v="0"/>
    <n v="39.36"/>
    <x v="1"/>
    <n v="0"/>
  </r>
  <r>
    <x v="10604"/>
    <n v="63"/>
    <s v="Female"/>
    <s v="UK"/>
    <d v="2023-11-03T07:42:46"/>
    <x v="0"/>
    <n v="3"/>
    <n v="0"/>
    <n v="58"/>
    <n v="1"/>
    <n v="39.229999999999997"/>
    <s v=""/>
    <n v="1"/>
    <s v=""/>
    <n v="3"/>
    <n v="0"/>
    <n v="1.72413793103448E-2"/>
    <n v="39.229999999999997"/>
    <x v="1"/>
    <n v="0"/>
  </r>
  <r>
    <x v="10605"/>
    <n v="36"/>
    <s v="Male"/>
    <s v="France"/>
    <d v="2024-02-04T22:50:24"/>
    <x v="3"/>
    <n v="4"/>
    <n v="0"/>
    <n v="42"/>
    <n v="2"/>
    <n v="39.1"/>
    <s v=""/>
    <n v="1"/>
    <s v=""/>
    <n v="23"/>
    <n v="0"/>
    <n v="4.7619047619047603E-2"/>
    <n v="39.1"/>
    <x v="1"/>
    <n v="0"/>
  </r>
  <r>
    <x v="10606"/>
    <n v="26"/>
    <s v="Male"/>
    <s v="Canada"/>
    <d v="2024-09-13T02:22:56"/>
    <x v="5"/>
    <n v="5"/>
    <n v="2"/>
    <n v="55"/>
    <n v="2"/>
    <n v="39.020000000000003"/>
    <s v=""/>
    <n v="1"/>
    <s v=""/>
    <n v="14"/>
    <n v="0.4"/>
    <n v="3.6363636363636299E-2"/>
    <n v="39.020000000000003"/>
    <x v="1"/>
    <n v="0"/>
  </r>
  <r>
    <x v="10607"/>
    <n v="49"/>
    <s v="Male"/>
    <s v="USA"/>
    <d v="2024-09-17T08:35:27"/>
    <x v="1"/>
    <n v="3"/>
    <n v="1"/>
    <n v="42"/>
    <n v="2"/>
    <n v="39"/>
    <s v=""/>
    <n v="1"/>
    <s v=""/>
    <n v="4"/>
    <n v="0.33333333333333298"/>
    <n v="4.7619047619047603E-2"/>
    <n v="39"/>
    <x v="1"/>
    <n v="0"/>
  </r>
  <r>
    <x v="10608"/>
    <n v="56"/>
    <s v="Male"/>
    <s v="Canada"/>
    <d v="2024-03-13T21:57:21"/>
    <x v="0"/>
    <n v="0"/>
    <n v="0"/>
    <n v="52"/>
    <n v="2"/>
    <n v="38.92"/>
    <s v=""/>
    <n v="1"/>
    <s v=""/>
    <n v="9"/>
    <n v="0"/>
    <n v="3.8461538461538401E-2"/>
    <n v="38.92"/>
    <x v="1"/>
    <n v="0"/>
  </r>
  <r>
    <x v="10609"/>
    <n v="33"/>
    <s v="Male"/>
    <s v="Japan"/>
    <d v="2023-12-08T20:25:25"/>
    <x v="0"/>
    <n v="1"/>
    <n v="1"/>
    <n v="53"/>
    <n v="2"/>
    <n v="38.909999999999997"/>
    <s v=""/>
    <n v="1"/>
    <s v=""/>
    <n v="15"/>
    <n v="1"/>
    <n v="3.7735849056603703E-2"/>
    <n v="38.909999999999997"/>
    <x v="1"/>
    <n v="0"/>
  </r>
  <r>
    <x v="10610"/>
    <n v="40"/>
    <s v="Male"/>
    <s v="Germany"/>
    <d v="2024-12-19T22:15:28"/>
    <x v="3"/>
    <n v="5"/>
    <n v="1"/>
    <n v="47"/>
    <n v="1"/>
    <n v="38.89"/>
    <s v=""/>
    <n v="1"/>
    <s v=""/>
    <n v="75"/>
    <n v="0.2"/>
    <n v="2.1276595744680799E-2"/>
    <n v="38.89"/>
    <x v="1"/>
    <n v="0"/>
  </r>
  <r>
    <x v="10611"/>
    <n v="35"/>
    <s v="Male"/>
    <s v="USA"/>
    <d v="2023-09-14T08:57:10"/>
    <x v="1"/>
    <n v="2"/>
    <n v="1"/>
    <n v="54"/>
    <n v="5"/>
    <n v="38.880000000000003"/>
    <s v=""/>
    <n v="1"/>
    <s v=""/>
    <n v="46"/>
    <n v="0.5"/>
    <n v="9.2592592592592504E-2"/>
    <n v="38.880000000000003"/>
    <x v="1"/>
    <n v="0"/>
  </r>
  <r>
    <x v="10612"/>
    <n v="52"/>
    <s v="Female"/>
    <s v="USA"/>
    <d v="2024-02-13T08:20:12"/>
    <x v="3"/>
    <n v="1"/>
    <n v="1"/>
    <n v="54"/>
    <n v="3"/>
    <n v="38.83"/>
    <s v=""/>
    <n v="1"/>
    <s v=""/>
    <n v="113"/>
    <n v="1"/>
    <n v="5.5555555555555497E-2"/>
    <n v="38.83"/>
    <x v="1"/>
    <n v="1"/>
  </r>
  <r>
    <x v="10613"/>
    <n v="39"/>
    <s v="Male"/>
    <s v="France"/>
    <d v="2024-05-08T08:07:36"/>
    <x v="3"/>
    <n v="5"/>
    <n v="1"/>
    <n v="49"/>
    <n v="2"/>
    <n v="38.619999999999997"/>
    <s v=""/>
    <n v="1"/>
    <s v=""/>
    <n v="0"/>
    <n v="0.2"/>
    <n v="4.08163265306122E-2"/>
    <n v="38.619999999999997"/>
    <x v="1"/>
    <n v="0"/>
  </r>
  <r>
    <x v="10614"/>
    <n v="18"/>
    <s v="Female"/>
    <s v="Australia"/>
    <d v="2024-12-02T15:35:00"/>
    <x v="1"/>
    <n v="2"/>
    <n v="1"/>
    <n v="53"/>
    <n v="3"/>
    <n v="38.18"/>
    <s v=""/>
    <n v="1"/>
    <s v=""/>
    <n v="27"/>
    <n v="0.5"/>
    <n v="5.6603773584905599E-2"/>
    <n v="38.18"/>
    <x v="1"/>
    <n v="0"/>
  </r>
  <r>
    <x v="10615"/>
    <n v="18"/>
    <s v="Female"/>
    <s v="USA"/>
    <d v="2023-07-27T03:42:52"/>
    <x v="4"/>
    <n v="2"/>
    <n v="1"/>
    <n v="52"/>
    <n v="1"/>
    <n v="38.159999999999997"/>
    <s v=""/>
    <n v="1"/>
    <s v=""/>
    <n v="26"/>
    <n v="0.5"/>
    <n v="1.9230769230769201E-2"/>
    <n v="38.159999999999997"/>
    <x v="1"/>
    <n v="0"/>
  </r>
  <r>
    <x v="10616"/>
    <n v="32"/>
    <s v="Male"/>
    <s v="USA"/>
    <d v="2023-06-07T09:20:05"/>
    <x v="5"/>
    <n v="0"/>
    <n v="0"/>
    <n v="44"/>
    <n v="4"/>
    <n v="38.11"/>
    <s v=""/>
    <n v="1"/>
    <s v=""/>
    <n v="4"/>
    <n v="0"/>
    <n v="9.0909090909090898E-2"/>
    <n v="38.11"/>
    <x v="1"/>
    <n v="0"/>
  </r>
  <r>
    <x v="10617"/>
    <n v="18"/>
    <s v="Male"/>
    <s v="USA"/>
    <d v="2023-02-20T11:54:04"/>
    <x v="3"/>
    <n v="1"/>
    <n v="1"/>
    <n v="44"/>
    <n v="2"/>
    <n v="38.08"/>
    <s v=""/>
    <n v="1"/>
    <s v=""/>
    <n v="100"/>
    <n v="1"/>
    <n v="4.54545454545454E-2"/>
    <n v="38.08"/>
    <x v="1"/>
    <n v="1"/>
  </r>
  <r>
    <x v="10618"/>
    <n v="62"/>
    <s v="Female"/>
    <s v="USA"/>
    <d v="2024-10-04T16:43:31"/>
    <x v="4"/>
    <n v="1"/>
    <n v="1"/>
    <n v="44"/>
    <n v="0"/>
    <n v="37.619999999999997"/>
    <s v=""/>
    <n v="1"/>
    <s v=""/>
    <n v="1"/>
    <n v="1"/>
    <n v="0"/>
    <n v="37.619999999999997"/>
    <x v="1"/>
    <n v="0"/>
  </r>
  <r>
    <x v="10619"/>
    <n v="38"/>
    <s v="Male"/>
    <s v="UK"/>
    <d v="2024-12-25T21:20:59"/>
    <x v="3"/>
    <n v="4"/>
    <n v="0"/>
    <n v="57"/>
    <n v="5"/>
    <n v="37.54"/>
    <s v=""/>
    <n v="1"/>
    <s v=""/>
    <n v="21"/>
    <n v="0"/>
    <n v="8.7719298245614002E-2"/>
    <n v="37.54"/>
    <x v="1"/>
    <n v="0"/>
  </r>
  <r>
    <x v="10620"/>
    <n v="36"/>
    <s v="Other"/>
    <s v="France"/>
    <d v="2023-12-14T09:17:41"/>
    <x v="1"/>
    <n v="8"/>
    <n v="3"/>
    <n v="40"/>
    <n v="3"/>
    <n v="37.49"/>
    <s v=""/>
    <n v="1"/>
    <s v=""/>
    <n v="36"/>
    <n v="0.375"/>
    <n v="7.4999999999999997E-2"/>
    <n v="37.49"/>
    <x v="1"/>
    <n v="0"/>
  </r>
  <r>
    <x v="10621"/>
    <n v="37"/>
    <s v="Male"/>
    <s v="USA"/>
    <d v="2024-05-16T07:24:09"/>
    <x v="3"/>
    <n v="7"/>
    <n v="2"/>
    <n v="46"/>
    <n v="5"/>
    <n v="37.47"/>
    <s v=""/>
    <n v="1"/>
    <s v=""/>
    <n v="24"/>
    <n v="0.28571428571428498"/>
    <n v="0.108695652173913"/>
    <n v="37.47"/>
    <x v="1"/>
    <n v="0"/>
  </r>
  <r>
    <x v="10622"/>
    <n v="19"/>
    <s v="Male"/>
    <s v="Canada"/>
    <d v="2024-05-31T02:12:44"/>
    <x v="0"/>
    <n v="7"/>
    <n v="2"/>
    <n v="51"/>
    <n v="4"/>
    <n v="37.29"/>
    <s v=""/>
    <n v="1"/>
    <s v=""/>
    <n v="23"/>
    <n v="0.28571428571428498"/>
    <n v="7.8431372549019607E-2"/>
    <n v="37.29"/>
    <x v="1"/>
    <n v="0"/>
  </r>
  <r>
    <x v="10623"/>
    <n v="49"/>
    <s v="Male"/>
    <s v="France"/>
    <d v="2024-07-14T15:01:17"/>
    <x v="1"/>
    <n v="1"/>
    <n v="1"/>
    <n v="60"/>
    <n v="1"/>
    <n v="37.29"/>
    <s v=""/>
    <n v="1"/>
    <s v=""/>
    <n v="10"/>
    <n v="1"/>
    <n v="1.6666666666666601E-2"/>
    <n v="37.29"/>
    <x v="1"/>
    <n v="0"/>
  </r>
  <r>
    <x v="10624"/>
    <n v="31"/>
    <s v="Female"/>
    <s v="France"/>
    <d v="2024-08-31T10:40:37"/>
    <x v="5"/>
    <n v="3"/>
    <n v="1"/>
    <n v="70"/>
    <n v="6"/>
    <n v="37.24"/>
    <s v=""/>
    <n v="1"/>
    <s v=""/>
    <n v="15"/>
    <n v="0.33333333333333298"/>
    <n v="8.5714285714285701E-2"/>
    <n v="37.24"/>
    <x v="1"/>
    <n v="0"/>
  </r>
  <r>
    <x v="10625"/>
    <n v="45"/>
    <s v="Male"/>
    <s v="Japan"/>
    <d v="2024-06-19T04:41:25"/>
    <x v="0"/>
    <n v="3"/>
    <n v="1"/>
    <n v="52"/>
    <n v="1"/>
    <n v="37.14"/>
    <s v=""/>
    <n v="1"/>
    <s v=""/>
    <n v="107"/>
    <n v="0.33333333333333298"/>
    <n v="1.9230769230769201E-2"/>
    <n v="37.14"/>
    <x v="1"/>
    <n v="0"/>
  </r>
  <r>
    <x v="10626"/>
    <n v="18"/>
    <s v="Male"/>
    <s v="Canada"/>
    <d v="2024-06-19T16:22:17"/>
    <x v="2"/>
    <n v="3"/>
    <n v="1"/>
    <n v="54"/>
    <n v="2"/>
    <n v="37.07"/>
    <s v=""/>
    <n v="1"/>
    <s v=""/>
    <n v="13"/>
    <n v="0.33333333333333298"/>
    <n v="3.7037037037037E-2"/>
    <n v="37.07"/>
    <x v="1"/>
    <n v="0"/>
  </r>
  <r>
    <x v="10627"/>
    <n v="26"/>
    <s v="Female"/>
    <s v="Japan"/>
    <d v="2023-04-18T22:15:21"/>
    <x v="3"/>
    <n v="7"/>
    <n v="3"/>
    <n v="47"/>
    <n v="2"/>
    <n v="37.020000000000003"/>
    <s v=""/>
    <n v="1"/>
    <s v=""/>
    <n v="1"/>
    <n v="0.42857142857142799"/>
    <n v="4.2553191489361701E-2"/>
    <n v="37.020000000000003"/>
    <x v="1"/>
    <n v="0"/>
  </r>
  <r>
    <x v="10628"/>
    <n v="36"/>
    <s v="Female"/>
    <s v="Germany"/>
    <d v="2023-04-19T23:04:41"/>
    <x v="4"/>
    <n v="2"/>
    <n v="0"/>
    <n v="36"/>
    <n v="3"/>
    <n v="37"/>
    <s v=""/>
    <n v="1"/>
    <s v=""/>
    <n v="61"/>
    <n v="0"/>
    <n v="8.3333333333333301E-2"/>
    <n v="37"/>
    <x v="1"/>
    <n v="0"/>
  </r>
  <r>
    <x v="10629"/>
    <n v="35"/>
    <s v="Female"/>
    <s v="USA"/>
    <d v="2023-12-06T10:01:08"/>
    <x v="3"/>
    <n v="1"/>
    <n v="0"/>
    <n v="50"/>
    <n v="2"/>
    <n v="36.78"/>
    <s v=""/>
    <n v="1"/>
    <s v=""/>
    <n v="1"/>
    <n v="0"/>
    <n v="0.04"/>
    <n v="36.78"/>
    <x v="1"/>
    <n v="0"/>
  </r>
  <r>
    <x v="10630"/>
    <n v="32"/>
    <s v="Male"/>
    <s v="USA"/>
    <d v="2023-11-05T03:30:59"/>
    <x v="2"/>
    <n v="6"/>
    <n v="2"/>
    <n v="44"/>
    <n v="5"/>
    <n v="36.76"/>
    <s v=""/>
    <n v="1"/>
    <s v=""/>
    <n v="35"/>
    <n v="0.33333333333333298"/>
    <n v="0.11363636363636299"/>
    <n v="36.76"/>
    <x v="1"/>
    <n v="0"/>
  </r>
  <r>
    <x v="10631"/>
    <n v="31"/>
    <s v="Other"/>
    <s v="Canada"/>
    <d v="2024-05-17T09:41:05"/>
    <x v="5"/>
    <n v="1"/>
    <n v="0"/>
    <n v="56"/>
    <n v="2"/>
    <n v="36.69"/>
    <s v=""/>
    <n v="1"/>
    <s v=""/>
    <n v="7"/>
    <n v="0"/>
    <n v="3.5714285714285698E-2"/>
    <n v="36.69"/>
    <x v="1"/>
    <n v="0"/>
  </r>
  <r>
    <x v="10632"/>
    <n v="40"/>
    <s v="Female"/>
    <s v="Canada"/>
    <d v="2023-11-21T22:30:36"/>
    <x v="1"/>
    <n v="4"/>
    <n v="1"/>
    <n v="42"/>
    <n v="4"/>
    <n v="36.61"/>
    <s v=""/>
    <n v="1"/>
    <s v=""/>
    <n v="1"/>
    <n v="0.25"/>
    <n v="9.5238095238095205E-2"/>
    <n v="36.61"/>
    <x v="1"/>
    <n v="0"/>
  </r>
  <r>
    <x v="10633"/>
    <n v="25"/>
    <s v="Male"/>
    <s v="UK"/>
    <d v="2024-07-25T00:42:07"/>
    <x v="0"/>
    <n v="2"/>
    <n v="0"/>
    <n v="45"/>
    <n v="2"/>
    <n v="36.58"/>
    <s v=""/>
    <n v="1"/>
    <s v=""/>
    <n v="23"/>
    <n v="0"/>
    <n v="4.4444444444444398E-2"/>
    <n v="36.58"/>
    <x v="1"/>
    <n v="0"/>
  </r>
  <r>
    <x v="10634"/>
    <n v="40"/>
    <s v="Female"/>
    <s v="Germany"/>
    <d v="2024-09-04T19:48:20"/>
    <x v="2"/>
    <n v="2"/>
    <n v="0"/>
    <n v="45"/>
    <n v="2"/>
    <n v="36.49"/>
    <s v=""/>
    <n v="1"/>
    <s v=""/>
    <n v="64"/>
    <n v="0"/>
    <n v="4.4444444444444398E-2"/>
    <n v="36.49"/>
    <x v="1"/>
    <n v="1"/>
  </r>
  <r>
    <x v="10635"/>
    <n v="46"/>
    <s v="Male"/>
    <s v="USA"/>
    <d v="2024-12-14T18:08:51"/>
    <x v="3"/>
    <n v="6"/>
    <n v="0"/>
    <n v="46"/>
    <n v="4"/>
    <n v="36.4"/>
    <s v=""/>
    <n v="1"/>
    <s v=""/>
    <n v="5"/>
    <n v="0"/>
    <n v="8.6956521739130405E-2"/>
    <n v="36.4"/>
    <x v="1"/>
    <n v="0"/>
  </r>
  <r>
    <x v="10636"/>
    <n v="44"/>
    <s v="Male"/>
    <s v="Canada"/>
    <d v="2024-06-17T11:48:25"/>
    <x v="1"/>
    <n v="5"/>
    <n v="1"/>
    <n v="46"/>
    <n v="4"/>
    <n v="36.22"/>
    <s v=""/>
    <n v="1"/>
    <s v=""/>
    <n v="5"/>
    <n v="0.2"/>
    <n v="8.6956521739130405E-2"/>
    <n v="36.22"/>
    <x v="1"/>
    <n v="0"/>
  </r>
  <r>
    <x v="10637"/>
    <n v="31"/>
    <s v="Female"/>
    <s v="USA"/>
    <d v="2023-04-06T05:05:26"/>
    <x v="2"/>
    <n v="2"/>
    <n v="0"/>
    <n v="46"/>
    <n v="3"/>
    <n v="36.1"/>
    <s v=""/>
    <n v="1"/>
    <s v=""/>
    <n v="47"/>
    <n v="0"/>
    <n v="6.5217391304347797E-2"/>
    <n v="36.1"/>
    <x v="1"/>
    <n v="0"/>
  </r>
  <r>
    <x v="10638"/>
    <n v="32"/>
    <s v="Male"/>
    <s v="USA"/>
    <d v="2024-07-21T22:14:09"/>
    <x v="2"/>
    <n v="3"/>
    <n v="1"/>
    <n v="64"/>
    <n v="2"/>
    <n v="36.1"/>
    <s v=""/>
    <n v="1"/>
    <s v=""/>
    <n v="4"/>
    <n v="0.33333333333333298"/>
    <n v="3.125E-2"/>
    <n v="36.1"/>
    <x v="1"/>
    <n v="0"/>
  </r>
  <r>
    <x v="10639"/>
    <n v="41"/>
    <s v="Male"/>
    <s v="Germany"/>
    <d v="2024-07-05T14:55:24"/>
    <x v="1"/>
    <n v="2"/>
    <n v="2"/>
    <n v="53"/>
    <n v="2"/>
    <n v="36.07"/>
    <s v=""/>
    <n v="1"/>
    <s v=""/>
    <n v="7"/>
    <n v="1"/>
    <n v="3.7735849056603703E-2"/>
    <n v="36.07"/>
    <x v="1"/>
    <n v="0"/>
  </r>
  <r>
    <x v="10640"/>
    <n v="48"/>
    <s v="Female"/>
    <s v="UK"/>
    <d v="2023-08-07T17:08:15"/>
    <x v="1"/>
    <n v="2"/>
    <n v="0"/>
    <n v="58"/>
    <n v="2"/>
    <n v="35.85"/>
    <s v=""/>
    <n v="1"/>
    <s v=""/>
    <n v="23"/>
    <n v="0"/>
    <n v="3.4482758620689599E-2"/>
    <n v="35.85"/>
    <x v="1"/>
    <n v="1"/>
  </r>
  <r>
    <x v="10641"/>
    <n v="41"/>
    <s v="Male"/>
    <s v="Canada"/>
    <d v="2023-02-01T19:38:37"/>
    <x v="2"/>
    <n v="5"/>
    <n v="2"/>
    <n v="59"/>
    <n v="1"/>
    <n v="35.74"/>
    <s v=""/>
    <n v="1"/>
    <s v=""/>
    <n v="1"/>
    <n v="0.4"/>
    <n v="1.6949152542372801E-2"/>
    <n v="35.74"/>
    <x v="1"/>
    <n v="0"/>
  </r>
  <r>
    <x v="10642"/>
    <n v="23"/>
    <s v="Female"/>
    <s v="USA"/>
    <d v="2023-02-06T13:31:59"/>
    <x v="2"/>
    <n v="0"/>
    <n v="0"/>
    <n v="44"/>
    <n v="0"/>
    <n v="35.729999999999997"/>
    <s v=""/>
    <n v="1"/>
    <s v=""/>
    <n v="4"/>
    <n v="0"/>
    <n v="0"/>
    <n v="35.729999999999997"/>
    <x v="1"/>
    <n v="0"/>
  </r>
  <r>
    <x v="10643"/>
    <n v="45"/>
    <s v="Female"/>
    <s v="Germany"/>
    <d v="2024-10-18T16:33:12"/>
    <x v="3"/>
    <n v="1"/>
    <n v="0"/>
    <n v="50"/>
    <n v="4"/>
    <n v="35.65"/>
    <s v=""/>
    <n v="1"/>
    <s v=""/>
    <n v="91"/>
    <n v="0"/>
    <n v="0.08"/>
    <n v="35.65"/>
    <x v="1"/>
    <n v="0"/>
  </r>
  <r>
    <x v="10644"/>
    <n v="18"/>
    <s v="Male"/>
    <s v="UK"/>
    <d v="2024-06-12T04:46:35"/>
    <x v="3"/>
    <n v="1"/>
    <n v="0"/>
    <n v="52"/>
    <n v="4"/>
    <n v="35.619999999999997"/>
    <s v=""/>
    <n v="1"/>
    <s v=""/>
    <n v="32"/>
    <n v="0"/>
    <n v="7.69230769230769E-2"/>
    <n v="35.619999999999997"/>
    <x v="1"/>
    <n v="0"/>
  </r>
  <r>
    <x v="10645"/>
    <n v="27"/>
    <s v="Female"/>
    <s v="UK"/>
    <d v="2023-01-16T00:39:00"/>
    <x v="2"/>
    <n v="3"/>
    <n v="1"/>
    <n v="65"/>
    <n v="2"/>
    <n v="35.56"/>
    <s v=""/>
    <n v="1"/>
    <s v=""/>
    <n v="21"/>
    <n v="0.33333333333333298"/>
    <n v="3.0769230769230702E-2"/>
    <n v="35.56"/>
    <x v="1"/>
    <n v="0"/>
  </r>
  <r>
    <x v="10646"/>
    <n v="23"/>
    <s v="Female"/>
    <s v="USA"/>
    <d v="2024-11-06T10:16:15"/>
    <x v="1"/>
    <n v="3"/>
    <n v="2"/>
    <n v="57"/>
    <n v="3"/>
    <n v="35.54"/>
    <s v=""/>
    <n v="1"/>
    <s v=""/>
    <n v="24"/>
    <n v="0.66666666666666596"/>
    <n v="5.2631578947368397E-2"/>
    <n v="35.54"/>
    <x v="1"/>
    <n v="0"/>
  </r>
  <r>
    <x v="10647"/>
    <n v="44"/>
    <s v="Male"/>
    <s v="UK"/>
    <d v="2024-04-01T09:49:58"/>
    <x v="2"/>
    <n v="3"/>
    <n v="0"/>
    <n v="45"/>
    <n v="5"/>
    <n v="35.4"/>
    <s v=""/>
    <n v="1"/>
    <s v=""/>
    <n v="67"/>
    <n v="0"/>
    <n v="0.11111111111111099"/>
    <n v="35.4"/>
    <x v="1"/>
    <n v="0"/>
  </r>
  <r>
    <x v="10648"/>
    <n v="41"/>
    <s v="Other"/>
    <s v="UK"/>
    <d v="2024-06-28T10:37:44"/>
    <x v="2"/>
    <n v="2"/>
    <n v="2"/>
    <n v="61"/>
    <n v="2"/>
    <n v="35.19"/>
    <s v=""/>
    <n v="1"/>
    <s v=""/>
    <n v="2"/>
    <n v="1"/>
    <n v="3.2786885245901599E-2"/>
    <n v="35.19"/>
    <x v="1"/>
    <n v="0"/>
  </r>
  <r>
    <x v="10649"/>
    <n v="35"/>
    <s v="Male"/>
    <s v="Canada"/>
    <d v="2023-12-21T12:07:44"/>
    <x v="2"/>
    <n v="1"/>
    <n v="1"/>
    <n v="52"/>
    <n v="2"/>
    <n v="35.18"/>
    <s v=""/>
    <n v="1"/>
    <s v=""/>
    <n v="11"/>
    <n v="1"/>
    <n v="3.8461538461538401E-2"/>
    <n v="35.18"/>
    <x v="1"/>
    <n v="0"/>
  </r>
  <r>
    <x v="10650"/>
    <n v="34"/>
    <s v="Female"/>
    <s v="UK"/>
    <d v="2024-09-16T03:23:18"/>
    <x v="3"/>
    <n v="1"/>
    <n v="0"/>
    <n v="49"/>
    <n v="1"/>
    <n v="35.159999999999997"/>
    <s v=""/>
    <n v="1"/>
    <s v=""/>
    <n v="18"/>
    <n v="0"/>
    <n v="2.04081632653061E-2"/>
    <n v="35.159999999999997"/>
    <x v="1"/>
    <n v="0"/>
  </r>
  <r>
    <x v="10651"/>
    <n v="28"/>
    <s v="Female"/>
    <s v="USA"/>
    <d v="2023-08-01T00:31:27"/>
    <x v="5"/>
    <n v="1"/>
    <n v="0"/>
    <n v="33"/>
    <n v="3"/>
    <n v="35.1"/>
    <s v=""/>
    <n v="1"/>
    <s v=""/>
    <n v="5"/>
    <n v="0"/>
    <n v="9.0909090909090898E-2"/>
    <n v="35.1"/>
    <x v="1"/>
    <n v="0"/>
  </r>
  <r>
    <x v="10652"/>
    <n v="48"/>
    <s v="Male"/>
    <s v="UK"/>
    <d v="2024-02-09T10:53:20"/>
    <x v="2"/>
    <n v="3"/>
    <n v="0"/>
    <n v="52"/>
    <n v="2"/>
    <n v="35.1"/>
    <s v=""/>
    <n v="1"/>
    <s v=""/>
    <n v="19"/>
    <n v="0"/>
    <n v="3.8461538461538401E-2"/>
    <n v="35.1"/>
    <x v="1"/>
    <n v="0"/>
  </r>
  <r>
    <x v="10653"/>
    <n v="24"/>
    <s v="Female"/>
    <s v="Japan"/>
    <d v="2024-05-20T13:36:40"/>
    <x v="1"/>
    <n v="6"/>
    <n v="1"/>
    <n v="60"/>
    <n v="5"/>
    <n v="35.04"/>
    <s v=""/>
    <n v="1"/>
    <s v=""/>
    <n v="11"/>
    <n v="0.16666666666666599"/>
    <n v="8.3333333333333301E-2"/>
    <n v="35.04"/>
    <x v="1"/>
    <n v="1"/>
  </r>
  <r>
    <x v="10654"/>
    <n v="41"/>
    <s v="Female"/>
    <s v="USA"/>
    <d v="2024-10-06T13:59:21"/>
    <x v="4"/>
    <n v="4"/>
    <n v="1"/>
    <n v="44"/>
    <n v="2"/>
    <n v="34.94"/>
    <s v=""/>
    <n v="1"/>
    <s v=""/>
    <n v="14"/>
    <n v="0.25"/>
    <n v="4.54545454545454E-2"/>
    <n v="34.94"/>
    <x v="1"/>
    <n v="0"/>
  </r>
  <r>
    <x v="10655"/>
    <n v="26"/>
    <s v="Male"/>
    <s v="Australia"/>
    <d v="2024-08-26T00:43:34"/>
    <x v="4"/>
    <n v="4"/>
    <n v="0"/>
    <n v="47"/>
    <n v="4"/>
    <n v="34.93"/>
    <s v=""/>
    <n v="1"/>
    <s v=""/>
    <n v="37"/>
    <n v="0"/>
    <n v="8.5106382978723402E-2"/>
    <n v="34.93"/>
    <x v="1"/>
    <n v="0"/>
  </r>
  <r>
    <x v="10656"/>
    <n v="19"/>
    <s v="Male"/>
    <s v="Japan"/>
    <d v="2024-01-13T23:44:10"/>
    <x v="2"/>
    <n v="3"/>
    <n v="1"/>
    <n v="45"/>
    <n v="3"/>
    <n v="34.869999999999997"/>
    <s v=""/>
    <n v="1"/>
    <s v=""/>
    <n v="8"/>
    <n v="0.33333333333333298"/>
    <n v="6.6666666666666596E-2"/>
    <n v="34.869999999999997"/>
    <x v="1"/>
    <n v="0"/>
  </r>
  <r>
    <x v="10657"/>
    <n v="46"/>
    <s v="Male"/>
    <s v="Japan"/>
    <d v="2023-03-20T20:19:04"/>
    <x v="2"/>
    <n v="3"/>
    <n v="0"/>
    <n v="46"/>
    <n v="2"/>
    <n v="34.86"/>
    <s v=""/>
    <n v="1"/>
    <s v=""/>
    <n v="22"/>
    <n v="0"/>
    <n v="4.3478260869565202E-2"/>
    <n v="34.86"/>
    <x v="1"/>
    <n v="1"/>
  </r>
  <r>
    <x v="10658"/>
    <n v="38"/>
    <s v="Other"/>
    <s v="USA"/>
    <d v="2024-05-22T16:42:55"/>
    <x v="2"/>
    <n v="3"/>
    <n v="0"/>
    <n v="63"/>
    <n v="2"/>
    <n v="34.799999999999997"/>
    <s v=""/>
    <n v="1"/>
    <s v=""/>
    <n v="65"/>
    <n v="0"/>
    <n v="3.1746031746031703E-2"/>
    <n v="34.799999999999997"/>
    <x v="1"/>
    <n v="0"/>
  </r>
  <r>
    <x v="10659"/>
    <n v="37"/>
    <s v="Male"/>
    <s v="UK"/>
    <d v="2024-12-07T19:41:37"/>
    <x v="1"/>
    <n v="4"/>
    <n v="0"/>
    <n v="45"/>
    <n v="2"/>
    <n v="34.58"/>
    <s v=""/>
    <n v="1"/>
    <s v=""/>
    <n v="76"/>
    <n v="0"/>
    <n v="4.4444444444444398E-2"/>
    <n v="34.58"/>
    <x v="1"/>
    <n v="0"/>
  </r>
  <r>
    <x v="10660"/>
    <n v="25"/>
    <s v="Male"/>
    <s v="Canada"/>
    <d v="2023-01-22T20:11:01"/>
    <x v="3"/>
    <n v="10"/>
    <n v="3"/>
    <n v="52"/>
    <n v="1"/>
    <n v="34.409999999999997"/>
    <s v=""/>
    <n v="1"/>
    <s v=""/>
    <n v="15"/>
    <n v="0.3"/>
    <n v="1.9230769230769201E-2"/>
    <n v="34.409999999999997"/>
    <x v="1"/>
    <n v="0"/>
  </r>
  <r>
    <x v="10661"/>
    <n v="35"/>
    <s v="Female"/>
    <s v="UK"/>
    <d v="2023-07-31T05:32:33"/>
    <x v="2"/>
    <n v="1"/>
    <n v="1"/>
    <n v="37"/>
    <n v="2"/>
    <n v="34.26"/>
    <s v=""/>
    <n v="1"/>
    <s v=""/>
    <n v="13"/>
    <n v="1"/>
    <n v="5.4054054054054002E-2"/>
    <n v="34.26"/>
    <x v="1"/>
    <n v="0"/>
  </r>
  <r>
    <x v="10662"/>
    <n v="35"/>
    <s v="Female"/>
    <s v="Canada"/>
    <d v="2024-11-04T15:55:38"/>
    <x v="3"/>
    <n v="5"/>
    <n v="1"/>
    <n v="53"/>
    <n v="2"/>
    <n v="34.14"/>
    <s v=""/>
    <n v="1"/>
    <s v=""/>
    <n v="18"/>
    <n v="0.2"/>
    <n v="3.7735849056603703E-2"/>
    <n v="34.14"/>
    <x v="1"/>
    <n v="0"/>
  </r>
  <r>
    <x v="10663"/>
    <n v="18"/>
    <s v="Male"/>
    <s v="Canada"/>
    <d v="2023-01-26T01:34:12"/>
    <x v="4"/>
    <n v="0"/>
    <n v="0"/>
    <n v="47"/>
    <n v="4"/>
    <n v="34.119999999999997"/>
    <s v=""/>
    <n v="1"/>
    <s v=""/>
    <n v="24"/>
    <n v="0"/>
    <n v="8.5106382978723402E-2"/>
    <n v="34.119999999999997"/>
    <x v="1"/>
    <n v="0"/>
  </r>
  <r>
    <x v="10664"/>
    <n v="24"/>
    <s v="Male"/>
    <s v="USA"/>
    <d v="2023-12-18T05:16:57"/>
    <x v="3"/>
    <n v="6"/>
    <n v="1"/>
    <n v="34"/>
    <n v="2"/>
    <n v="34.020000000000003"/>
    <s v=""/>
    <n v="1"/>
    <s v=""/>
    <n v="2"/>
    <n v="0.16666666666666599"/>
    <n v="5.8823529411764698E-2"/>
    <n v="34.020000000000003"/>
    <x v="1"/>
    <n v="0"/>
  </r>
  <r>
    <x v="10665"/>
    <n v="29"/>
    <s v="Female"/>
    <s v="Germany"/>
    <d v="2023-12-14T23:53:46"/>
    <x v="1"/>
    <n v="2"/>
    <n v="0"/>
    <n v="52"/>
    <n v="0"/>
    <n v="33.9"/>
    <s v=""/>
    <n v="1"/>
    <s v=""/>
    <n v="88"/>
    <n v="0"/>
    <n v="0"/>
    <n v="33.9"/>
    <x v="1"/>
    <n v="0"/>
  </r>
  <r>
    <x v="10666"/>
    <n v="46"/>
    <s v="Male"/>
    <s v="Australia"/>
    <d v="2024-08-01T06:27:24"/>
    <x v="2"/>
    <n v="3"/>
    <n v="1"/>
    <n v="46"/>
    <n v="4"/>
    <n v="33.9"/>
    <s v=""/>
    <n v="1"/>
    <s v=""/>
    <n v="13"/>
    <n v="0.33333333333333298"/>
    <n v="8.6956521739130405E-2"/>
    <n v="33.9"/>
    <x v="1"/>
    <n v="0"/>
  </r>
  <r>
    <x v="10667"/>
    <n v="33"/>
    <s v="Female"/>
    <s v="Germany"/>
    <d v="2024-06-16T02:13:27"/>
    <x v="2"/>
    <n v="4"/>
    <n v="0"/>
    <n v="48"/>
    <n v="0"/>
    <n v="33.869999999999997"/>
    <s v=""/>
    <n v="1"/>
    <s v=""/>
    <n v="68"/>
    <n v="0"/>
    <n v="0"/>
    <n v="33.869999999999997"/>
    <x v="1"/>
    <n v="0"/>
  </r>
  <r>
    <x v="10668"/>
    <n v="42"/>
    <s v="Female"/>
    <s v="USA"/>
    <d v="2023-04-30T23:21:36"/>
    <x v="4"/>
    <n v="4"/>
    <n v="3"/>
    <n v="44"/>
    <n v="1"/>
    <n v="33.86"/>
    <s v=""/>
    <n v="1"/>
    <s v=""/>
    <n v="22"/>
    <n v="0.75"/>
    <n v="2.27272727272727E-2"/>
    <n v="33.86"/>
    <x v="1"/>
    <n v="0"/>
  </r>
  <r>
    <x v="10669"/>
    <n v="35"/>
    <s v="Male"/>
    <s v="Japan"/>
    <d v="2024-08-09T15:57:12"/>
    <x v="4"/>
    <n v="7"/>
    <n v="1"/>
    <n v="56"/>
    <n v="5"/>
    <n v="33.85"/>
    <s v=""/>
    <n v="1"/>
    <s v=""/>
    <n v="4"/>
    <n v="0.14285714285714199"/>
    <n v="8.9285714285714204E-2"/>
    <n v="33.85"/>
    <x v="1"/>
    <n v="0"/>
  </r>
  <r>
    <x v="10670"/>
    <n v="45"/>
    <s v="Female"/>
    <s v="UK"/>
    <d v="2023-10-01T09:47:13"/>
    <x v="3"/>
    <n v="1"/>
    <n v="1"/>
    <n v="50"/>
    <n v="3"/>
    <n v="33.51"/>
    <s v=""/>
    <n v="1"/>
    <s v=""/>
    <n v="75"/>
    <n v="1"/>
    <n v="0.06"/>
    <n v="33.51"/>
    <x v="1"/>
    <n v="0"/>
  </r>
  <r>
    <x v="10671"/>
    <n v="25"/>
    <s v="Male"/>
    <s v="Canada"/>
    <d v="2024-06-19T09:04:15"/>
    <x v="2"/>
    <n v="2"/>
    <n v="0"/>
    <n v="52"/>
    <n v="5"/>
    <n v="33.479999999999997"/>
    <s v=""/>
    <n v="1"/>
    <s v=""/>
    <n v="90"/>
    <n v="0"/>
    <n v="9.6153846153846104E-2"/>
    <n v="33.479999999999997"/>
    <x v="1"/>
    <n v="0"/>
  </r>
  <r>
    <x v="10672"/>
    <n v="50"/>
    <s v="Male"/>
    <s v="USA"/>
    <d v="2023-04-09T23:37:05"/>
    <x v="2"/>
    <n v="4"/>
    <n v="1"/>
    <n v="48"/>
    <n v="2"/>
    <n v="33.409999999999997"/>
    <s v=""/>
    <n v="1"/>
    <s v=""/>
    <n v="40"/>
    <n v="0.25"/>
    <n v="4.1666666666666602E-2"/>
    <n v="33.409999999999997"/>
    <x v="1"/>
    <n v="0"/>
  </r>
  <r>
    <x v="10673"/>
    <n v="50"/>
    <s v="Male"/>
    <s v="USA"/>
    <d v="2024-03-02T23:08:02"/>
    <x v="2"/>
    <n v="2"/>
    <n v="1"/>
    <n v="62"/>
    <n v="3"/>
    <n v="33.340000000000003"/>
    <s v=""/>
    <n v="1"/>
    <s v=""/>
    <n v="28"/>
    <n v="0.5"/>
    <n v="4.8387096774193498E-2"/>
    <n v="33.340000000000003"/>
    <x v="1"/>
    <n v="0"/>
  </r>
  <r>
    <x v="10674"/>
    <n v="30"/>
    <s v="Female"/>
    <s v="UK"/>
    <d v="2023-04-10T11:17:56"/>
    <x v="4"/>
    <n v="4"/>
    <n v="1"/>
    <n v="48"/>
    <n v="4"/>
    <n v="33.270000000000003"/>
    <s v=""/>
    <n v="1"/>
    <s v=""/>
    <n v="15"/>
    <n v="0.25"/>
    <n v="8.3333333333333301E-2"/>
    <n v="33.270000000000003"/>
    <x v="1"/>
    <n v="0"/>
  </r>
  <r>
    <x v="10675"/>
    <n v="44"/>
    <s v="Female"/>
    <s v="France"/>
    <d v="2023-09-03T20:21:06"/>
    <x v="1"/>
    <n v="1"/>
    <n v="0"/>
    <n v="47"/>
    <n v="2"/>
    <n v="33.270000000000003"/>
    <s v=""/>
    <n v="1"/>
    <s v=""/>
    <n v="10"/>
    <n v="0"/>
    <n v="4.2553191489361701E-2"/>
    <n v="33.270000000000003"/>
    <x v="1"/>
    <n v="0"/>
  </r>
  <r>
    <x v="10676"/>
    <n v="24"/>
    <s v="Female"/>
    <s v="USA"/>
    <d v="2023-07-18T16:45:27"/>
    <x v="0"/>
    <n v="2"/>
    <n v="0"/>
    <n v="49"/>
    <n v="2"/>
    <n v="33.159999999999997"/>
    <s v=""/>
    <n v="1"/>
    <s v=""/>
    <n v="12"/>
    <n v="0"/>
    <n v="4.08163265306122E-2"/>
    <n v="33.159999999999997"/>
    <x v="1"/>
    <n v="0"/>
  </r>
  <r>
    <x v="10677"/>
    <n v="36"/>
    <s v="Female"/>
    <s v="Canada"/>
    <d v="2023-09-24T11:19:59"/>
    <x v="4"/>
    <n v="3"/>
    <n v="0"/>
    <n v="53"/>
    <n v="3"/>
    <n v="33.14"/>
    <s v=""/>
    <n v="1"/>
    <s v=""/>
    <n v="0"/>
    <n v="0"/>
    <n v="5.6603773584905599E-2"/>
    <n v="33.14"/>
    <x v="1"/>
    <n v="0"/>
  </r>
  <r>
    <x v="10678"/>
    <n v="52"/>
    <s v="Female"/>
    <s v="USA"/>
    <d v="2023-12-20T12:46:01"/>
    <x v="0"/>
    <n v="0"/>
    <n v="0"/>
    <n v="43"/>
    <n v="3"/>
    <n v="33.07"/>
    <s v=""/>
    <n v="1"/>
    <s v=""/>
    <n v="39"/>
    <n v="0"/>
    <n v="6.9767441860465101E-2"/>
    <n v="33.07"/>
    <x v="1"/>
    <n v="0"/>
  </r>
  <r>
    <x v="10679"/>
    <n v="40"/>
    <s v="Female"/>
    <s v="Canada"/>
    <d v="2023-10-12T05:41:19"/>
    <x v="3"/>
    <n v="3"/>
    <n v="2"/>
    <n v="40"/>
    <n v="2"/>
    <n v="32.880000000000003"/>
    <s v=""/>
    <n v="1"/>
    <s v=""/>
    <n v="37"/>
    <n v="0.66666666666666596"/>
    <n v="0.05"/>
    <n v="32.880000000000003"/>
    <x v="1"/>
    <n v="0"/>
  </r>
  <r>
    <x v="10680"/>
    <n v="51"/>
    <s v="Female"/>
    <s v="Canada"/>
    <d v="2024-02-04T03:51:30"/>
    <x v="5"/>
    <n v="5"/>
    <n v="1"/>
    <n v="45"/>
    <n v="1"/>
    <n v="32.869999999999997"/>
    <s v=""/>
    <n v="1"/>
    <s v=""/>
    <n v="29"/>
    <n v="0.2"/>
    <n v="2.2222222222222199E-2"/>
    <n v="32.869999999999997"/>
    <x v="1"/>
    <n v="0"/>
  </r>
  <r>
    <x v="10681"/>
    <n v="33"/>
    <s v="Female"/>
    <s v="Germany"/>
    <d v="2023-03-13T14:33:48"/>
    <x v="0"/>
    <n v="2"/>
    <n v="1"/>
    <n v="62"/>
    <n v="1"/>
    <n v="32.840000000000003"/>
    <s v=""/>
    <n v="1"/>
    <s v=""/>
    <n v="0"/>
    <n v="0.5"/>
    <n v="1.6129032258064498E-2"/>
    <n v="32.840000000000003"/>
    <x v="1"/>
    <n v="0"/>
  </r>
  <r>
    <x v="10682"/>
    <n v="18"/>
    <s v="Female"/>
    <s v="France"/>
    <d v="2024-04-10T04:05:25"/>
    <x v="1"/>
    <n v="2"/>
    <n v="1"/>
    <n v="45"/>
    <n v="6"/>
    <n v="32.67"/>
    <s v=""/>
    <n v="1"/>
    <s v=""/>
    <n v="46"/>
    <n v="0.5"/>
    <n v="0.133333333333333"/>
    <n v="32.67"/>
    <x v="1"/>
    <n v="0"/>
  </r>
  <r>
    <x v="10683"/>
    <n v="30"/>
    <s v="Male"/>
    <s v="USA"/>
    <d v="2024-05-29T23:55:48"/>
    <x v="5"/>
    <n v="0"/>
    <n v="0"/>
    <n v="45"/>
    <n v="3"/>
    <n v="32.67"/>
    <s v=""/>
    <n v="1"/>
    <s v=""/>
    <n v="3"/>
    <n v="0"/>
    <n v="6.6666666666666596E-2"/>
    <n v="32.67"/>
    <x v="1"/>
    <n v="0"/>
  </r>
  <r>
    <x v="10684"/>
    <n v="50"/>
    <s v="Female"/>
    <s v="France"/>
    <d v="2024-08-11T00:04:34"/>
    <x v="3"/>
    <n v="1"/>
    <n v="1"/>
    <n v="35"/>
    <n v="0"/>
    <n v="32.64"/>
    <s v=""/>
    <n v="1"/>
    <s v=""/>
    <n v="0"/>
    <n v="1"/>
    <n v="0"/>
    <n v="32.64"/>
    <x v="1"/>
    <n v="0"/>
  </r>
  <r>
    <x v="10685"/>
    <n v="52"/>
    <s v="Male"/>
    <s v="Germany"/>
    <d v="2024-02-05T16:21:41"/>
    <x v="2"/>
    <n v="3"/>
    <n v="2"/>
    <n v="46"/>
    <n v="5"/>
    <n v="32.47"/>
    <s v=""/>
    <n v="1"/>
    <s v=""/>
    <n v="24"/>
    <n v="0.66666666666666596"/>
    <n v="0.108695652173913"/>
    <n v="32.47"/>
    <x v="1"/>
    <n v="0"/>
  </r>
  <r>
    <x v="10686"/>
    <n v="47"/>
    <s v="Male"/>
    <s v="UK"/>
    <d v="2024-03-27T14:29:00"/>
    <x v="5"/>
    <n v="1"/>
    <n v="0"/>
    <n v="50"/>
    <n v="3"/>
    <n v="32.21"/>
    <s v=""/>
    <n v="1"/>
    <s v=""/>
    <n v="2"/>
    <n v="0"/>
    <n v="0.06"/>
    <n v="32.21"/>
    <x v="1"/>
    <n v="0"/>
  </r>
  <r>
    <x v="10687"/>
    <n v="22"/>
    <s v="Female"/>
    <s v="Japan"/>
    <d v="2024-01-22T09:13:58"/>
    <x v="0"/>
    <n v="4"/>
    <n v="1"/>
    <n v="49"/>
    <n v="3"/>
    <n v="32.049999999999997"/>
    <s v=""/>
    <n v="1"/>
    <s v=""/>
    <n v="23"/>
    <n v="0.25"/>
    <n v="6.1224489795918297E-2"/>
    <n v="32.049999999999997"/>
    <x v="1"/>
    <n v="1"/>
  </r>
  <r>
    <x v="10688"/>
    <n v="40"/>
    <s v="Male"/>
    <s v="UK"/>
    <d v="2023-05-21T20:10:54"/>
    <x v="3"/>
    <n v="1"/>
    <n v="1"/>
    <n v="48"/>
    <n v="4"/>
    <n v="32"/>
    <s v=""/>
    <n v="1"/>
    <s v=""/>
    <n v="11"/>
    <n v="1"/>
    <n v="8.3333333333333301E-2"/>
    <n v="32"/>
    <x v="1"/>
    <n v="0"/>
  </r>
  <r>
    <x v="10689"/>
    <n v="28"/>
    <s v="Female"/>
    <s v="Japan"/>
    <d v="2023-12-22T14:24:40"/>
    <x v="2"/>
    <n v="1"/>
    <n v="0"/>
    <n v="48"/>
    <n v="2"/>
    <n v="31.85"/>
    <s v=""/>
    <n v="1"/>
    <s v=""/>
    <n v="1"/>
    <n v="0"/>
    <n v="4.1666666666666602E-2"/>
    <n v="31.85"/>
    <x v="1"/>
    <n v="0"/>
  </r>
  <r>
    <x v="10690"/>
    <n v="54"/>
    <s v="Female"/>
    <s v="USA"/>
    <d v="2023-08-26T12:18:54"/>
    <x v="1"/>
    <n v="3"/>
    <n v="1"/>
    <n v="57"/>
    <n v="1"/>
    <n v="31.83"/>
    <s v=""/>
    <n v="1"/>
    <s v=""/>
    <n v="20"/>
    <n v="0.33333333333333298"/>
    <n v="1.7543859649122799E-2"/>
    <n v="31.83"/>
    <x v="1"/>
    <n v="0"/>
  </r>
  <r>
    <x v="10691"/>
    <n v="45"/>
    <s v="Male"/>
    <s v="Canada"/>
    <d v="2024-08-17T21:04:11"/>
    <x v="2"/>
    <n v="2"/>
    <n v="0"/>
    <n v="57"/>
    <n v="3"/>
    <n v="31.79"/>
    <s v=""/>
    <n v="1"/>
    <s v=""/>
    <n v="14"/>
    <n v="0"/>
    <n v="5.2631578947368397E-2"/>
    <n v="31.79"/>
    <x v="1"/>
    <n v="0"/>
  </r>
  <r>
    <x v="10692"/>
    <n v="42"/>
    <s v="Male"/>
    <s v="Australia"/>
    <d v="2024-12-20T01:10:41"/>
    <x v="5"/>
    <n v="2"/>
    <n v="0"/>
    <n v="49"/>
    <n v="3"/>
    <n v="31.77"/>
    <s v=""/>
    <n v="1"/>
    <s v=""/>
    <n v="11"/>
    <n v="0"/>
    <n v="6.1224489795918297E-2"/>
    <n v="31.77"/>
    <x v="1"/>
    <n v="0"/>
  </r>
  <r>
    <x v="10693"/>
    <n v="52"/>
    <s v="Female"/>
    <s v="USA"/>
    <d v="2023-05-08T02:11:39"/>
    <x v="0"/>
    <n v="2"/>
    <n v="1"/>
    <n v="47"/>
    <n v="1"/>
    <n v="31.76"/>
    <s v=""/>
    <n v="1"/>
    <s v=""/>
    <n v="27"/>
    <n v="0.5"/>
    <n v="2.1276595744680799E-2"/>
    <n v="31.76"/>
    <x v="1"/>
    <n v="0"/>
  </r>
  <r>
    <x v="10694"/>
    <n v="48"/>
    <s v="Male"/>
    <s v="France"/>
    <d v="2024-12-13T07:06:17"/>
    <x v="1"/>
    <n v="2"/>
    <n v="1"/>
    <n v="43"/>
    <n v="1"/>
    <n v="31.64"/>
    <s v=""/>
    <n v="1"/>
    <s v=""/>
    <n v="1"/>
    <n v="0.5"/>
    <n v="2.3255813953488299E-2"/>
    <n v="31.64"/>
    <x v="1"/>
    <n v="1"/>
  </r>
  <r>
    <x v="10695"/>
    <n v="19"/>
    <s v="Female"/>
    <s v="UK"/>
    <d v="2024-10-22T12:32:28"/>
    <x v="3"/>
    <n v="1"/>
    <n v="0"/>
    <n v="49"/>
    <n v="2"/>
    <n v="31.27"/>
    <s v=""/>
    <n v="1"/>
    <s v=""/>
    <n v="8"/>
    <n v="0"/>
    <n v="4.08163265306122E-2"/>
    <n v="31.27"/>
    <x v="1"/>
    <n v="0"/>
  </r>
  <r>
    <x v="10696"/>
    <n v="43"/>
    <s v="Female"/>
    <s v="Japan"/>
    <d v="2024-10-27T16:39:05"/>
    <x v="5"/>
    <n v="5"/>
    <n v="1"/>
    <n v="55"/>
    <n v="4"/>
    <n v="30.99"/>
    <s v=""/>
    <n v="1"/>
    <s v=""/>
    <n v="29"/>
    <n v="0.2"/>
    <n v="7.2727272727272696E-2"/>
    <n v="30.99"/>
    <x v="1"/>
    <n v="0"/>
  </r>
  <r>
    <x v="10697"/>
    <n v="40"/>
    <s v="Other"/>
    <s v="Canada"/>
    <d v="2023-11-18T21:30:14"/>
    <x v="1"/>
    <n v="1"/>
    <n v="0"/>
    <n v="61"/>
    <n v="6"/>
    <n v="30.95"/>
    <s v=""/>
    <n v="1"/>
    <s v=""/>
    <n v="21"/>
    <n v="0"/>
    <n v="9.8360655737704902E-2"/>
    <n v="30.95"/>
    <x v="1"/>
    <n v="0"/>
  </r>
  <r>
    <x v="10698"/>
    <n v="18"/>
    <s v="Female"/>
    <s v="Japan"/>
    <d v="2024-08-28T02:22:13"/>
    <x v="2"/>
    <n v="2"/>
    <n v="0"/>
    <n v="44"/>
    <n v="1"/>
    <n v="30.62"/>
    <s v=""/>
    <n v="1"/>
    <s v=""/>
    <n v="43"/>
    <n v="0"/>
    <n v="2.27272727272727E-2"/>
    <n v="30.62"/>
    <x v="1"/>
    <n v="0"/>
  </r>
  <r>
    <x v="10699"/>
    <n v="50"/>
    <s v="Female"/>
    <s v="France"/>
    <d v="2023-04-24T09:40:00"/>
    <x v="5"/>
    <n v="3"/>
    <n v="1"/>
    <n v="48"/>
    <n v="4"/>
    <n v="30.46"/>
    <s v=""/>
    <n v="1"/>
    <s v=""/>
    <n v="36"/>
    <n v="0.33333333333333298"/>
    <n v="8.3333333333333301E-2"/>
    <n v="30.46"/>
    <x v="1"/>
    <n v="0"/>
  </r>
  <r>
    <x v="10700"/>
    <n v="37"/>
    <s v="Male"/>
    <s v="Australia"/>
    <d v="2024-02-28T11:54:25"/>
    <x v="3"/>
    <n v="3"/>
    <n v="0"/>
    <n v="51"/>
    <n v="1"/>
    <n v="30.44"/>
    <s v=""/>
    <n v="1"/>
    <s v=""/>
    <n v="4"/>
    <n v="0"/>
    <n v="1.9607843137254902E-2"/>
    <n v="30.44"/>
    <x v="1"/>
    <n v="1"/>
  </r>
  <r>
    <x v="10701"/>
    <n v="29"/>
    <s v="Female"/>
    <s v="Canada"/>
    <d v="2023-03-15T01:36:22"/>
    <x v="2"/>
    <n v="4"/>
    <n v="3"/>
    <n v="38"/>
    <n v="3"/>
    <n v="30.24"/>
    <s v=""/>
    <n v="1"/>
    <s v=""/>
    <n v="30"/>
    <n v="0.75"/>
    <n v="7.8947368421052599E-2"/>
    <n v="30.24"/>
    <x v="1"/>
    <n v="1"/>
  </r>
  <r>
    <x v="10702"/>
    <n v="29"/>
    <s v="Female"/>
    <s v="Germany"/>
    <d v="2024-08-16T10:01:37"/>
    <x v="2"/>
    <n v="2"/>
    <n v="1"/>
    <n v="42"/>
    <n v="1"/>
    <n v="30.17"/>
    <s v=""/>
    <n v="1"/>
    <s v=""/>
    <n v="58"/>
    <n v="0.5"/>
    <n v="2.3809523809523801E-2"/>
    <n v="30.17"/>
    <x v="1"/>
    <n v="0"/>
  </r>
  <r>
    <x v="10703"/>
    <n v="39"/>
    <s v="Female"/>
    <s v="Canada"/>
    <d v="2024-07-19T00:09:00"/>
    <x v="3"/>
    <n v="6"/>
    <n v="2"/>
    <n v="47"/>
    <n v="2"/>
    <n v="30.1"/>
    <s v=""/>
    <n v="1"/>
    <s v=""/>
    <n v="15"/>
    <n v="0.33333333333333298"/>
    <n v="4.2553191489361701E-2"/>
    <n v="30.1"/>
    <x v="1"/>
    <n v="0"/>
  </r>
  <r>
    <x v="10704"/>
    <n v="25"/>
    <s v="Male"/>
    <s v="Germany"/>
    <d v="2024-08-31T19:26:15"/>
    <x v="1"/>
    <n v="6"/>
    <n v="1"/>
    <n v="54"/>
    <n v="1"/>
    <n v="30.08"/>
    <s v=""/>
    <n v="1"/>
    <s v=""/>
    <n v="65"/>
    <n v="0.16666666666666599"/>
    <n v="1.85185185185185E-2"/>
    <n v="30.08"/>
    <x v="1"/>
    <n v="0"/>
  </r>
  <r>
    <x v="10705"/>
    <n v="32"/>
    <s v="Female"/>
    <s v="USA"/>
    <d v="2023-05-26T03:51:01"/>
    <x v="1"/>
    <n v="5"/>
    <n v="2"/>
    <n v="53"/>
    <n v="2"/>
    <n v="29.93"/>
    <s v=""/>
    <n v="1"/>
    <s v=""/>
    <n v="14"/>
    <n v="0.4"/>
    <n v="3.7735849056603703E-2"/>
    <n v="29.93"/>
    <x v="1"/>
    <n v="0"/>
  </r>
  <r>
    <x v="10706"/>
    <n v="18"/>
    <s v="Female"/>
    <s v="Germany"/>
    <d v="2024-02-29T14:11:21"/>
    <x v="2"/>
    <n v="4"/>
    <n v="1"/>
    <n v="50"/>
    <n v="2"/>
    <n v="29.82"/>
    <s v=""/>
    <n v="1"/>
    <s v=""/>
    <n v="6"/>
    <n v="0.25"/>
    <n v="0.04"/>
    <n v="29.82"/>
    <x v="1"/>
    <n v="1"/>
  </r>
  <r>
    <x v="10707"/>
    <n v="32"/>
    <s v="Male"/>
    <s v="USA"/>
    <d v="2023-06-08T21:50:16"/>
    <x v="5"/>
    <n v="4"/>
    <n v="0"/>
    <n v="47"/>
    <n v="1"/>
    <n v="29.76"/>
    <s v=""/>
    <n v="1"/>
    <s v=""/>
    <n v="47"/>
    <n v="0"/>
    <n v="2.1276595744680799E-2"/>
    <n v="29.76"/>
    <x v="1"/>
    <n v="0"/>
  </r>
  <r>
    <x v="10708"/>
    <n v="55"/>
    <s v="Female"/>
    <s v="USA"/>
    <d v="2024-04-01T06:54:45"/>
    <x v="2"/>
    <n v="7"/>
    <n v="2"/>
    <n v="51"/>
    <n v="7"/>
    <n v="29.66"/>
    <s v=""/>
    <n v="1"/>
    <s v=""/>
    <n v="9"/>
    <n v="0.28571428571428498"/>
    <n v="0.13725490196078399"/>
    <n v="29.66"/>
    <x v="1"/>
    <n v="0"/>
  </r>
  <r>
    <x v="10709"/>
    <n v="34"/>
    <s v="Female"/>
    <s v="Japan"/>
    <d v="2023-04-25T22:10:11"/>
    <x v="3"/>
    <n v="6"/>
    <n v="3"/>
    <n v="41"/>
    <n v="2"/>
    <n v="29.6"/>
    <s v=""/>
    <n v="1"/>
    <s v=""/>
    <n v="21"/>
    <n v="0.5"/>
    <n v="4.8780487804878002E-2"/>
    <n v="29.6"/>
    <x v="1"/>
    <n v="0"/>
  </r>
  <r>
    <x v="10710"/>
    <n v="41"/>
    <s v="Female"/>
    <s v="Canada"/>
    <d v="2024-04-15T16:57:41"/>
    <x v="4"/>
    <n v="3"/>
    <n v="1"/>
    <n v="58"/>
    <n v="4"/>
    <n v="29.52"/>
    <s v=""/>
    <n v="1"/>
    <s v=""/>
    <n v="8"/>
    <n v="0.33333333333333298"/>
    <n v="6.8965517241379296E-2"/>
    <n v="29.52"/>
    <x v="1"/>
    <n v="0"/>
  </r>
  <r>
    <x v="10711"/>
    <n v="57"/>
    <s v="Female"/>
    <s v="USA"/>
    <d v="2024-09-18T18:10:25"/>
    <x v="2"/>
    <n v="0"/>
    <n v="0"/>
    <n v="54"/>
    <n v="4"/>
    <n v="29.41"/>
    <s v=""/>
    <n v="1"/>
    <s v=""/>
    <n v="1"/>
    <n v="0"/>
    <n v="7.4074074074074001E-2"/>
    <n v="29.41"/>
    <x v="1"/>
    <n v="0"/>
  </r>
  <r>
    <x v="10712"/>
    <n v="50"/>
    <s v="Male"/>
    <s v="Canada"/>
    <d v="2023-07-01T01:19:20"/>
    <x v="3"/>
    <n v="6"/>
    <n v="1"/>
    <n v="50"/>
    <n v="3"/>
    <n v="29.38"/>
    <s v=""/>
    <n v="1"/>
    <s v=""/>
    <n v="46"/>
    <n v="0.16666666666666599"/>
    <n v="0.06"/>
    <n v="29.38"/>
    <x v="1"/>
    <n v="0"/>
  </r>
  <r>
    <x v="10713"/>
    <n v="42"/>
    <s v="Other"/>
    <s v="UK"/>
    <d v="2023-09-01T21:37:40"/>
    <x v="5"/>
    <n v="3"/>
    <n v="2"/>
    <n v="64"/>
    <n v="3"/>
    <n v="29.38"/>
    <s v=""/>
    <n v="1"/>
    <s v=""/>
    <n v="34"/>
    <n v="0.66666666666666596"/>
    <n v="4.6875E-2"/>
    <n v="29.38"/>
    <x v="1"/>
    <n v="0"/>
  </r>
  <r>
    <x v="10714"/>
    <n v="36"/>
    <s v="Male"/>
    <s v="UK"/>
    <d v="2023-08-20T08:50:34"/>
    <x v="3"/>
    <n v="1"/>
    <n v="0"/>
    <n v="49"/>
    <n v="4"/>
    <n v="29.35"/>
    <s v=""/>
    <n v="1"/>
    <s v=""/>
    <n v="8"/>
    <n v="0"/>
    <n v="8.16326530612244E-2"/>
    <n v="29.35"/>
    <x v="1"/>
    <n v="0"/>
  </r>
  <r>
    <x v="10715"/>
    <n v="18"/>
    <s v="Female"/>
    <s v="USA"/>
    <d v="2023-12-07T09:22:51"/>
    <x v="2"/>
    <n v="1"/>
    <n v="0"/>
    <n v="58"/>
    <n v="3"/>
    <n v="29.13"/>
    <s v=""/>
    <n v="1"/>
    <s v=""/>
    <n v="22"/>
    <n v="0"/>
    <n v="5.1724137931034399E-2"/>
    <n v="29.13"/>
    <x v="1"/>
    <n v="0"/>
  </r>
  <r>
    <x v="10716"/>
    <n v="44"/>
    <s v="Female"/>
    <s v="USA"/>
    <d v="2024-05-12T12:52:30"/>
    <x v="1"/>
    <n v="2"/>
    <n v="1"/>
    <n v="61"/>
    <n v="6"/>
    <n v="28.58"/>
    <s v=""/>
    <n v="1"/>
    <s v=""/>
    <n v="50"/>
    <n v="0.5"/>
    <n v="9.8360655737704902E-2"/>
    <n v="28.58"/>
    <x v="1"/>
    <n v="0"/>
  </r>
  <r>
    <x v="10717"/>
    <n v="31"/>
    <s v="Female"/>
    <s v="Germany"/>
    <d v="2023-02-18T23:23:53"/>
    <x v="3"/>
    <n v="6"/>
    <n v="1"/>
    <n v="36"/>
    <n v="2"/>
    <n v="28.54"/>
    <s v=""/>
    <n v="1"/>
    <s v=""/>
    <n v="112"/>
    <n v="0.16666666666666599"/>
    <n v="5.5555555555555497E-2"/>
    <n v="28.54"/>
    <x v="1"/>
    <n v="1"/>
  </r>
  <r>
    <x v="10718"/>
    <n v="38"/>
    <s v="Female"/>
    <s v="USA"/>
    <d v="2023-01-04T01:00:22"/>
    <x v="3"/>
    <n v="0"/>
    <n v="0"/>
    <n v="48"/>
    <n v="2"/>
    <n v="28.53"/>
    <s v=""/>
    <n v="1"/>
    <s v=""/>
    <n v="4"/>
    <n v="0"/>
    <n v="4.1666666666666602E-2"/>
    <n v="28.53"/>
    <x v="1"/>
    <n v="0"/>
  </r>
  <r>
    <x v="10719"/>
    <n v="39"/>
    <s v="Male"/>
    <s v="Japan"/>
    <d v="2024-04-15T03:49:13"/>
    <x v="0"/>
    <n v="4"/>
    <n v="0"/>
    <n v="44"/>
    <n v="2"/>
    <n v="28.52"/>
    <s v=""/>
    <n v="1"/>
    <s v=""/>
    <n v="34"/>
    <n v="0"/>
    <n v="4.54545454545454E-2"/>
    <n v="28.52"/>
    <x v="1"/>
    <n v="0"/>
  </r>
  <r>
    <x v="10720"/>
    <n v="32"/>
    <s v="Female"/>
    <s v="USA"/>
    <d v="2024-06-29T07:04:14"/>
    <x v="3"/>
    <n v="2"/>
    <n v="1"/>
    <n v="46"/>
    <n v="2"/>
    <n v="28.52"/>
    <s v=""/>
    <n v="1"/>
    <s v=""/>
    <n v="82"/>
    <n v="0.5"/>
    <n v="4.3478260869565202E-2"/>
    <n v="28.52"/>
    <x v="1"/>
    <n v="0"/>
  </r>
  <r>
    <x v="10721"/>
    <n v="38"/>
    <s v="Female"/>
    <s v="Germany"/>
    <d v="2023-09-10T01:17:03"/>
    <x v="2"/>
    <n v="2"/>
    <n v="2"/>
    <n v="54"/>
    <n v="2"/>
    <n v="28.49"/>
    <s v=""/>
    <n v="1"/>
    <s v=""/>
    <n v="7"/>
    <n v="1"/>
    <n v="3.7037037037037E-2"/>
    <n v="28.49"/>
    <x v="1"/>
    <n v="0"/>
  </r>
  <r>
    <x v="10722"/>
    <n v="18"/>
    <s v="Female"/>
    <s v="Canada"/>
    <d v="2023-10-01T20:00:28"/>
    <x v="2"/>
    <n v="4"/>
    <n v="1"/>
    <n v="32"/>
    <n v="2"/>
    <n v="28.49"/>
    <s v=""/>
    <n v="1"/>
    <s v=""/>
    <n v="22"/>
    <n v="0.25"/>
    <n v="6.25E-2"/>
    <n v="28.49"/>
    <x v="1"/>
    <n v="0"/>
  </r>
  <r>
    <x v="10723"/>
    <n v="34"/>
    <s v="Female"/>
    <s v="USA"/>
    <d v="2023-09-02T04:55:42"/>
    <x v="0"/>
    <n v="4"/>
    <n v="1"/>
    <n v="44"/>
    <n v="4"/>
    <n v="28.23"/>
    <s v=""/>
    <n v="1"/>
    <s v=""/>
    <n v="12"/>
    <n v="0.25"/>
    <n v="9.0909090909090898E-2"/>
    <n v="28.23"/>
    <x v="1"/>
    <n v="0"/>
  </r>
  <r>
    <x v="10724"/>
    <n v="18"/>
    <s v="Female"/>
    <s v="USA"/>
    <d v="2023-05-11T03:12:01"/>
    <x v="4"/>
    <n v="2"/>
    <n v="0"/>
    <n v="42"/>
    <n v="1"/>
    <n v="28.19"/>
    <s v=""/>
    <n v="1"/>
    <s v=""/>
    <n v="21"/>
    <n v="0"/>
    <n v="2.3809523809523801E-2"/>
    <n v="28.19"/>
    <x v="1"/>
    <n v="0"/>
  </r>
  <r>
    <x v="10725"/>
    <n v="29"/>
    <s v="Male"/>
    <s v="Australia"/>
    <d v="2024-01-21T05:29:26"/>
    <x v="5"/>
    <n v="3"/>
    <n v="1"/>
    <n v="56"/>
    <n v="2"/>
    <n v="28.08"/>
    <s v=""/>
    <n v="1"/>
    <s v=""/>
    <n v="22"/>
    <n v="0.33333333333333298"/>
    <n v="3.5714285714285698E-2"/>
    <n v="28.08"/>
    <x v="1"/>
    <n v="1"/>
  </r>
  <r>
    <x v="10726"/>
    <n v="18"/>
    <s v="Male"/>
    <s v="Germany"/>
    <d v="2023-08-31T23:43:34"/>
    <x v="5"/>
    <n v="1"/>
    <n v="0"/>
    <n v="51"/>
    <n v="6"/>
    <n v="27.93"/>
    <s v=""/>
    <n v="1"/>
    <s v=""/>
    <n v="67"/>
    <n v="0"/>
    <n v="0.11764705882352899"/>
    <n v="27.93"/>
    <x v="1"/>
    <n v="1"/>
  </r>
  <r>
    <x v="10727"/>
    <n v="23"/>
    <s v="Female"/>
    <s v="France"/>
    <d v="2024-07-27T11:06:25"/>
    <x v="3"/>
    <n v="2"/>
    <n v="1"/>
    <n v="52"/>
    <n v="2"/>
    <n v="27.9"/>
    <s v=""/>
    <n v="1"/>
    <s v=""/>
    <n v="39"/>
    <n v="0.5"/>
    <n v="3.8461538461538401E-2"/>
    <n v="27.9"/>
    <x v="1"/>
    <n v="0"/>
  </r>
  <r>
    <x v="10728"/>
    <n v="31"/>
    <s v="Female"/>
    <s v="USA"/>
    <d v="2023-07-31T17:13:24"/>
    <x v="4"/>
    <n v="2"/>
    <n v="1"/>
    <n v="52"/>
    <n v="1"/>
    <n v="27.86"/>
    <s v=""/>
    <n v="1"/>
    <s v=""/>
    <n v="62"/>
    <n v="0.5"/>
    <n v="1.9230769230769201E-2"/>
    <n v="27.86"/>
    <x v="1"/>
    <n v="0"/>
  </r>
  <r>
    <x v="10729"/>
    <n v="48"/>
    <s v="Male"/>
    <s v="USA"/>
    <d v="2023-10-30T04:25:28"/>
    <x v="3"/>
    <n v="2"/>
    <n v="0"/>
    <n v="57"/>
    <n v="3"/>
    <n v="27.73"/>
    <s v=""/>
    <n v="1"/>
    <s v=""/>
    <n v="11"/>
    <n v="0"/>
    <n v="5.2631578947368397E-2"/>
    <n v="27.73"/>
    <x v="1"/>
    <n v="0"/>
  </r>
  <r>
    <x v="10730"/>
    <n v="28"/>
    <s v="Male"/>
    <s v="UK"/>
    <d v="2024-09-27T05:07:50"/>
    <x v="1"/>
    <n v="2"/>
    <n v="0"/>
    <n v="54"/>
    <n v="3"/>
    <n v="27.63"/>
    <s v=""/>
    <n v="1"/>
    <s v=""/>
    <n v="48"/>
    <n v="0"/>
    <n v="5.5555555555555497E-2"/>
    <n v="27.63"/>
    <x v="1"/>
    <n v="0"/>
  </r>
  <r>
    <x v="10731"/>
    <n v="40"/>
    <s v="Male"/>
    <s v="Canada"/>
    <d v="2023-05-14T07:07:36"/>
    <x v="2"/>
    <n v="4"/>
    <n v="0"/>
    <n v="45"/>
    <n v="1"/>
    <n v="27.59"/>
    <s v=""/>
    <n v="1"/>
    <s v=""/>
    <n v="160"/>
    <n v="0"/>
    <n v="2.2222222222222199E-2"/>
    <n v="27.59"/>
    <x v="1"/>
    <n v="1"/>
  </r>
  <r>
    <x v="10732"/>
    <n v="18"/>
    <s v="Female"/>
    <s v="France"/>
    <d v="2023-02-26T06:36:45"/>
    <x v="0"/>
    <n v="3"/>
    <n v="0"/>
    <n v="41"/>
    <n v="3"/>
    <n v="27.54"/>
    <s v=""/>
    <n v="1"/>
    <s v=""/>
    <n v="5"/>
    <n v="0"/>
    <n v="7.3170731707316999E-2"/>
    <n v="27.54"/>
    <x v="1"/>
    <n v="0"/>
  </r>
  <r>
    <x v="10733"/>
    <n v="19"/>
    <s v="Male"/>
    <s v="Germany"/>
    <d v="2024-02-29T21:29:23"/>
    <x v="1"/>
    <n v="4"/>
    <n v="3"/>
    <n v="48"/>
    <n v="3"/>
    <n v="27.44"/>
    <s v=""/>
    <n v="1"/>
    <s v=""/>
    <n v="39"/>
    <n v="0.75"/>
    <n v="6.25E-2"/>
    <n v="27.44"/>
    <x v="1"/>
    <n v="1"/>
  </r>
  <r>
    <x v="10734"/>
    <n v="18"/>
    <s v="Female"/>
    <s v="USA"/>
    <d v="2024-10-25T06:14:47"/>
    <x v="3"/>
    <n v="1"/>
    <n v="0"/>
    <n v="57"/>
    <n v="0"/>
    <n v="27.33"/>
    <s v=""/>
    <n v="1"/>
    <s v=""/>
    <n v="0"/>
    <n v="0"/>
    <n v="0"/>
    <n v="27.33"/>
    <x v="1"/>
    <n v="0"/>
  </r>
  <r>
    <x v="10735"/>
    <n v="37"/>
    <s v="Male"/>
    <s v="USA"/>
    <d v="2024-09-27T10:58:15"/>
    <x v="1"/>
    <n v="4"/>
    <n v="2"/>
    <n v="52"/>
    <n v="2"/>
    <n v="27.25"/>
    <s v=""/>
    <n v="1"/>
    <s v=""/>
    <n v="24"/>
    <n v="0.5"/>
    <n v="3.8461538461538401E-2"/>
    <n v="27.25"/>
    <x v="1"/>
    <n v="0"/>
  </r>
  <r>
    <x v="10736"/>
    <n v="52"/>
    <s v="Male"/>
    <s v="USA"/>
    <d v="2023-08-30T22:54:14"/>
    <x v="3"/>
    <n v="3"/>
    <n v="0"/>
    <n v="55"/>
    <n v="3"/>
    <n v="27.14"/>
    <s v=""/>
    <n v="1"/>
    <s v=""/>
    <n v="39"/>
    <n v="0"/>
    <n v="5.4545454545454501E-2"/>
    <n v="27.14"/>
    <x v="1"/>
    <n v="0"/>
  </r>
  <r>
    <x v="10737"/>
    <n v="20"/>
    <s v="Female"/>
    <s v="Canada"/>
    <d v="2023-04-13T10:50:42"/>
    <x v="2"/>
    <n v="8"/>
    <n v="0"/>
    <n v="43"/>
    <n v="0"/>
    <n v="27.03"/>
    <s v=""/>
    <n v="1"/>
    <s v=""/>
    <n v="28"/>
    <n v="0"/>
    <n v="0"/>
    <n v="27.03"/>
    <x v="1"/>
    <n v="0"/>
  </r>
  <r>
    <x v="10738"/>
    <n v="33"/>
    <s v="Female"/>
    <s v="USA"/>
    <d v="2023-07-28T20:35:52"/>
    <x v="3"/>
    <n v="2"/>
    <n v="0"/>
    <n v="44"/>
    <n v="1"/>
    <n v="26.98"/>
    <s v=""/>
    <n v="1"/>
    <s v=""/>
    <n v="14"/>
    <n v="0"/>
    <n v="2.27272727272727E-2"/>
    <n v="26.98"/>
    <x v="1"/>
    <n v="0"/>
  </r>
  <r>
    <x v="10739"/>
    <n v="18"/>
    <s v="Male"/>
    <s v="USA"/>
    <d v="2024-07-01T02:52:27"/>
    <x v="4"/>
    <n v="4"/>
    <n v="0"/>
    <n v="59"/>
    <n v="2"/>
    <n v="26.91"/>
    <s v=""/>
    <n v="1"/>
    <s v=""/>
    <n v="5"/>
    <n v="0"/>
    <n v="3.38983050847457E-2"/>
    <n v="26.91"/>
    <x v="1"/>
    <n v="0"/>
  </r>
  <r>
    <x v="10740"/>
    <n v="45"/>
    <s v="Male"/>
    <s v="Canada"/>
    <d v="2024-12-19T20:47:52"/>
    <x v="0"/>
    <n v="6"/>
    <n v="4"/>
    <n v="55"/>
    <n v="3"/>
    <n v="26.84"/>
    <s v=""/>
    <n v="1"/>
    <s v=""/>
    <n v="53"/>
    <n v="0.66666666666666596"/>
    <n v="5.4545454545454501E-2"/>
    <n v="26.84"/>
    <x v="1"/>
    <n v="0"/>
  </r>
  <r>
    <x v="10741"/>
    <n v="32"/>
    <s v="Female"/>
    <s v="USA"/>
    <d v="2023-04-18T07:39:17"/>
    <x v="0"/>
    <n v="5"/>
    <n v="1"/>
    <n v="50"/>
    <n v="4"/>
    <n v="26.78"/>
    <s v=""/>
    <n v="1"/>
    <s v=""/>
    <n v="44"/>
    <n v="0.2"/>
    <n v="0.08"/>
    <n v="26.78"/>
    <x v="1"/>
    <n v="0"/>
  </r>
  <r>
    <x v="10742"/>
    <n v="37"/>
    <s v="Male"/>
    <s v="Germany"/>
    <d v="2023-11-07T13:55:16"/>
    <x v="2"/>
    <n v="5"/>
    <n v="1"/>
    <n v="53"/>
    <n v="0"/>
    <n v="26.76"/>
    <s v=""/>
    <n v="1"/>
    <s v=""/>
    <n v="8"/>
    <n v="0.2"/>
    <n v="0"/>
    <n v="26.76"/>
    <x v="1"/>
    <n v="0"/>
  </r>
  <r>
    <x v="10743"/>
    <n v="48"/>
    <s v="Male"/>
    <s v="USA"/>
    <d v="2024-09-11T06:34:43"/>
    <x v="5"/>
    <n v="3"/>
    <n v="2"/>
    <n v="62"/>
    <n v="1"/>
    <n v="26.71"/>
    <s v=""/>
    <n v="1"/>
    <s v=""/>
    <n v="33"/>
    <n v="0.66666666666666596"/>
    <n v="1.6129032258064498E-2"/>
    <n v="26.71"/>
    <x v="1"/>
    <n v="0"/>
  </r>
  <r>
    <x v="10744"/>
    <n v="23"/>
    <s v="Female"/>
    <s v="USA"/>
    <d v="2023-03-13T16:01:24"/>
    <x v="4"/>
    <n v="4"/>
    <n v="2"/>
    <n v="50"/>
    <n v="1"/>
    <n v="26.57"/>
    <s v=""/>
    <n v="1"/>
    <s v=""/>
    <n v="4"/>
    <n v="0.5"/>
    <n v="0.02"/>
    <n v="26.57"/>
    <x v="1"/>
    <n v="1"/>
  </r>
  <r>
    <x v="10745"/>
    <n v="21"/>
    <s v="Female"/>
    <s v="USA"/>
    <d v="2024-07-04T15:33:41"/>
    <x v="0"/>
    <n v="0"/>
    <n v="0"/>
    <n v="40"/>
    <n v="2"/>
    <n v="26.49"/>
    <s v=""/>
    <n v="1"/>
    <s v=""/>
    <n v="19"/>
    <n v="0"/>
    <n v="0.05"/>
    <n v="26.49"/>
    <x v="1"/>
    <n v="0"/>
  </r>
  <r>
    <x v="10746"/>
    <n v="18"/>
    <s v="Male"/>
    <s v="Japan"/>
    <d v="2024-04-25T14:57:40"/>
    <x v="1"/>
    <n v="2"/>
    <n v="1"/>
    <n v="50"/>
    <n v="2"/>
    <n v="26.42"/>
    <s v=""/>
    <n v="1"/>
    <s v=""/>
    <n v="0"/>
    <n v="0.5"/>
    <n v="0.04"/>
    <n v="26.42"/>
    <x v="1"/>
    <n v="1"/>
  </r>
  <r>
    <x v="10747"/>
    <n v="18"/>
    <s v="Female"/>
    <s v="Canada"/>
    <d v="2024-11-23T22:47:09"/>
    <x v="1"/>
    <n v="3"/>
    <n v="2"/>
    <n v="58"/>
    <n v="5"/>
    <n v="26.25"/>
    <s v=""/>
    <n v="1"/>
    <s v=""/>
    <n v="25"/>
    <n v="0.66666666666666596"/>
    <n v="8.6206896551724102E-2"/>
    <n v="26.25"/>
    <x v="1"/>
    <n v="0"/>
  </r>
  <r>
    <x v="10748"/>
    <n v="29"/>
    <s v="Female"/>
    <s v="France"/>
    <d v="2024-11-15T22:02:59"/>
    <x v="3"/>
    <n v="3"/>
    <n v="1"/>
    <n v="41"/>
    <n v="2"/>
    <n v="26.22"/>
    <s v=""/>
    <n v="1"/>
    <s v=""/>
    <n v="24"/>
    <n v="0.33333333333333298"/>
    <n v="4.8780487804878002E-2"/>
    <n v="26.22"/>
    <x v="1"/>
    <n v="0"/>
  </r>
  <r>
    <x v="10749"/>
    <n v="37"/>
    <s v="Female"/>
    <s v="UK"/>
    <d v="2024-04-18T13:35:14"/>
    <x v="2"/>
    <n v="2"/>
    <n v="1"/>
    <n v="52"/>
    <n v="2"/>
    <n v="26.15"/>
    <s v=""/>
    <n v="1"/>
    <s v=""/>
    <n v="50"/>
    <n v="0.5"/>
    <n v="3.8461538461538401E-2"/>
    <n v="26.15"/>
    <x v="1"/>
    <n v="0"/>
  </r>
  <r>
    <x v="10750"/>
    <n v="27"/>
    <s v="Female"/>
    <s v="Germany"/>
    <d v="2024-11-29T16:02:14"/>
    <x v="3"/>
    <n v="4"/>
    <n v="2"/>
    <n v="52"/>
    <n v="3"/>
    <n v="26.11"/>
    <s v=""/>
    <n v="1"/>
    <s v=""/>
    <n v="13"/>
    <n v="0.5"/>
    <n v="5.7692307692307598E-2"/>
    <n v="26.11"/>
    <x v="1"/>
    <n v="0"/>
  </r>
  <r>
    <x v="10751"/>
    <n v="31"/>
    <s v="Female"/>
    <s v="USA"/>
    <d v="2024-07-23T19:29:59"/>
    <x v="5"/>
    <n v="8"/>
    <n v="3"/>
    <n v="44"/>
    <n v="5"/>
    <n v="26.06"/>
    <s v=""/>
    <n v="1"/>
    <s v=""/>
    <n v="38"/>
    <n v="0.375"/>
    <n v="0.11363636363636299"/>
    <n v="26.06"/>
    <x v="1"/>
    <n v="0"/>
  </r>
  <r>
    <x v="10752"/>
    <n v="35"/>
    <s v="Female"/>
    <s v="Australia"/>
    <d v="2023-12-30T06:23:12"/>
    <x v="2"/>
    <n v="3"/>
    <n v="0"/>
    <n v="60"/>
    <n v="3"/>
    <n v="25.93"/>
    <s v=""/>
    <n v="1"/>
    <s v=""/>
    <n v="11"/>
    <n v="0"/>
    <n v="0.05"/>
    <n v="25.93"/>
    <x v="1"/>
    <n v="0"/>
  </r>
  <r>
    <x v="10753"/>
    <n v="55"/>
    <s v="Male"/>
    <s v="USA"/>
    <d v="2023-03-04T07:09:53"/>
    <x v="3"/>
    <n v="2"/>
    <n v="0"/>
    <n v="56"/>
    <n v="5"/>
    <n v="25.81"/>
    <s v=""/>
    <n v="1"/>
    <s v=""/>
    <n v="12"/>
    <n v="0"/>
    <n v="8.9285714285714204E-2"/>
    <n v="25.81"/>
    <x v="1"/>
    <n v="0"/>
  </r>
  <r>
    <x v="10754"/>
    <n v="18"/>
    <s v="Female"/>
    <s v="UK"/>
    <d v="2023-01-27T02:23:32"/>
    <x v="0"/>
    <n v="3"/>
    <n v="2"/>
    <n v="55"/>
    <n v="2"/>
    <n v="25.44"/>
    <s v=""/>
    <n v="1"/>
    <s v=""/>
    <n v="6"/>
    <n v="0.66666666666666596"/>
    <n v="3.6363636363636299E-2"/>
    <n v="25.44"/>
    <x v="1"/>
    <n v="0"/>
  </r>
  <r>
    <x v="10755"/>
    <n v="40"/>
    <s v="Male"/>
    <s v="Germany"/>
    <d v="2023-09-13T21:16:18"/>
    <x v="3"/>
    <n v="1"/>
    <n v="1"/>
    <n v="48"/>
    <n v="1"/>
    <n v="25.4"/>
    <s v=""/>
    <n v="1"/>
    <s v=""/>
    <n v="24"/>
    <n v="1"/>
    <n v="2.0833333333333301E-2"/>
    <n v="25.4"/>
    <x v="1"/>
    <n v="0"/>
  </r>
  <r>
    <x v="10756"/>
    <n v="31"/>
    <s v="Female"/>
    <s v="Australia"/>
    <d v="2023-08-19T21:09:42"/>
    <x v="0"/>
    <n v="5"/>
    <n v="1"/>
    <n v="52"/>
    <n v="5"/>
    <n v="25.37"/>
    <s v=""/>
    <n v="1"/>
    <s v=""/>
    <n v="71"/>
    <n v="0.2"/>
    <n v="9.6153846153846104E-2"/>
    <n v="25.37"/>
    <x v="1"/>
    <n v="0"/>
  </r>
  <r>
    <x v="10757"/>
    <n v="30"/>
    <s v="Female"/>
    <s v="USA"/>
    <d v="2023-11-29T21:47:09"/>
    <x v="3"/>
    <n v="2"/>
    <n v="1"/>
    <n v="43"/>
    <n v="1"/>
    <n v="25.19"/>
    <s v=""/>
    <n v="1"/>
    <s v=""/>
    <n v="63"/>
    <n v="0.5"/>
    <n v="2.3255813953488299E-2"/>
    <n v="25.19"/>
    <x v="1"/>
    <n v="0"/>
  </r>
  <r>
    <x v="10758"/>
    <n v="40"/>
    <s v="Female"/>
    <s v="Canada"/>
    <d v="2023-06-03T14:48:26"/>
    <x v="2"/>
    <n v="3"/>
    <n v="1"/>
    <n v="47"/>
    <n v="4"/>
    <n v="25.17"/>
    <s v=""/>
    <n v="1"/>
    <s v=""/>
    <n v="24"/>
    <n v="0.33333333333333298"/>
    <n v="8.5106382978723402E-2"/>
    <n v="25.17"/>
    <x v="1"/>
    <n v="0"/>
  </r>
  <r>
    <x v="10759"/>
    <n v="63"/>
    <s v="Female"/>
    <s v="USA"/>
    <d v="2024-08-08T16:35:29"/>
    <x v="1"/>
    <n v="1"/>
    <n v="0"/>
    <n v="52"/>
    <n v="5"/>
    <n v="25.06"/>
    <s v=""/>
    <n v="1"/>
    <s v=""/>
    <n v="4"/>
    <n v="0"/>
    <n v="9.6153846153846104E-2"/>
    <n v="25.06"/>
    <x v="1"/>
    <n v="0"/>
  </r>
  <r>
    <x v="10760"/>
    <n v="18"/>
    <s v="Male"/>
    <s v="UK"/>
    <d v="2023-03-25T11:17:13"/>
    <x v="2"/>
    <n v="4"/>
    <n v="2"/>
    <n v="39"/>
    <n v="1"/>
    <n v="24.91"/>
    <s v=""/>
    <n v="1"/>
    <s v=""/>
    <n v="14"/>
    <n v="0.5"/>
    <n v="2.5641025641025599E-2"/>
    <n v="24.91"/>
    <x v="1"/>
    <n v="0"/>
  </r>
  <r>
    <x v="10761"/>
    <n v="27"/>
    <s v="Female"/>
    <s v="USA"/>
    <d v="2023-11-24T08:54:53"/>
    <x v="2"/>
    <n v="4"/>
    <n v="1"/>
    <n v="49"/>
    <n v="3"/>
    <n v="24.82"/>
    <s v=""/>
    <n v="1"/>
    <s v=""/>
    <n v="3"/>
    <n v="0.25"/>
    <n v="6.1224489795918297E-2"/>
    <n v="24.82"/>
    <x v="1"/>
    <n v="1"/>
  </r>
  <r>
    <x v="10762"/>
    <n v="65"/>
    <s v="Female"/>
    <s v="France"/>
    <d v="2024-06-01T03:02:03"/>
    <x v="5"/>
    <n v="3"/>
    <n v="1"/>
    <n v="51"/>
    <n v="4"/>
    <n v="24.7"/>
    <s v=""/>
    <n v="1"/>
    <s v=""/>
    <n v="5"/>
    <n v="0.33333333333333298"/>
    <n v="7.8431372549019607E-2"/>
    <n v="24.7"/>
    <x v="1"/>
    <n v="0"/>
  </r>
  <r>
    <x v="10763"/>
    <n v="34"/>
    <s v="Male"/>
    <s v="USA"/>
    <d v="2024-09-02T03:33:37"/>
    <x v="3"/>
    <n v="3"/>
    <n v="0"/>
    <n v="53"/>
    <n v="1"/>
    <n v="24.54"/>
    <s v=""/>
    <n v="1"/>
    <s v=""/>
    <n v="16"/>
    <n v="0"/>
    <n v="1.8867924528301799E-2"/>
    <n v="24.54"/>
    <x v="1"/>
    <n v="0"/>
  </r>
  <r>
    <x v="10764"/>
    <n v="45"/>
    <s v="Male"/>
    <s v="USA"/>
    <d v="2023-08-13T17:41:22"/>
    <x v="3"/>
    <n v="0"/>
    <n v="0"/>
    <n v="41"/>
    <n v="1"/>
    <n v="24.52"/>
    <s v=""/>
    <n v="1"/>
    <s v=""/>
    <n v="25"/>
    <n v="0"/>
    <n v="2.4390243902439001E-2"/>
    <n v="24.52"/>
    <x v="1"/>
    <n v="1"/>
  </r>
  <r>
    <x v="10765"/>
    <n v="46"/>
    <s v="Female"/>
    <s v="France"/>
    <d v="2023-01-04T08:18:24"/>
    <x v="1"/>
    <n v="2"/>
    <n v="0"/>
    <n v="62"/>
    <n v="2"/>
    <n v="24.4"/>
    <s v=""/>
    <n v="1"/>
    <s v=""/>
    <n v="27"/>
    <n v="0"/>
    <n v="3.2258064516128997E-2"/>
    <n v="24.4"/>
    <x v="1"/>
    <n v="0"/>
  </r>
  <r>
    <x v="10766"/>
    <n v="48"/>
    <s v="Female"/>
    <s v="USA"/>
    <d v="2024-10-07T08:58:15"/>
    <x v="0"/>
    <n v="1"/>
    <n v="1"/>
    <n v="47"/>
    <n v="0"/>
    <n v="24.37"/>
    <s v=""/>
    <n v="1"/>
    <s v=""/>
    <n v="2"/>
    <n v="1"/>
    <n v="0"/>
    <n v="24.37"/>
    <x v="1"/>
    <n v="0"/>
  </r>
  <r>
    <x v="10767"/>
    <n v="35"/>
    <s v="Male"/>
    <s v="USA"/>
    <d v="2024-10-24T12:43:30"/>
    <x v="1"/>
    <n v="2"/>
    <n v="0"/>
    <n v="50"/>
    <n v="2"/>
    <n v="24.36"/>
    <s v=""/>
    <n v="1"/>
    <s v=""/>
    <n v="4"/>
    <n v="0"/>
    <n v="0.04"/>
    <n v="24.36"/>
    <x v="1"/>
    <n v="1"/>
  </r>
  <r>
    <x v="10768"/>
    <n v="44"/>
    <s v="Male"/>
    <s v="Australia"/>
    <d v="2024-05-31T05:07:57"/>
    <x v="0"/>
    <n v="1"/>
    <n v="0"/>
    <n v="53"/>
    <n v="3"/>
    <n v="23.97"/>
    <s v=""/>
    <n v="1"/>
    <s v=""/>
    <n v="69"/>
    <n v="0"/>
    <n v="5.6603773584905599E-2"/>
    <n v="23.97"/>
    <x v="1"/>
    <n v="1"/>
  </r>
  <r>
    <x v="10769"/>
    <n v="18"/>
    <s v="Male"/>
    <s v="USA"/>
    <d v="2024-11-09T12:44:13"/>
    <x v="4"/>
    <n v="4"/>
    <n v="2"/>
    <n v="52"/>
    <n v="4"/>
    <n v="23.86"/>
    <s v=""/>
    <n v="1"/>
    <s v=""/>
    <n v="13"/>
    <n v="0.5"/>
    <n v="7.69230769230769E-2"/>
    <n v="23.86"/>
    <x v="1"/>
    <n v="0"/>
  </r>
  <r>
    <x v="10770"/>
    <n v="26"/>
    <s v="Female"/>
    <s v="Japan"/>
    <d v="2024-02-25T12:21:40"/>
    <x v="3"/>
    <n v="2"/>
    <n v="0"/>
    <n v="48"/>
    <n v="6"/>
    <n v="23.73"/>
    <s v=""/>
    <n v="1"/>
    <s v=""/>
    <n v="47"/>
    <n v="0"/>
    <n v="0.125"/>
    <n v="23.73"/>
    <x v="1"/>
    <n v="0"/>
  </r>
  <r>
    <x v="10771"/>
    <n v="60"/>
    <s v="Female"/>
    <s v="UK"/>
    <d v="2023-07-25T15:12:41"/>
    <x v="2"/>
    <n v="5"/>
    <n v="1"/>
    <n v="55"/>
    <n v="3"/>
    <n v="23.67"/>
    <s v=""/>
    <n v="1"/>
    <s v=""/>
    <n v="4"/>
    <n v="0.2"/>
    <n v="5.4545454545454501E-2"/>
    <n v="23.67"/>
    <x v="1"/>
    <n v="0"/>
  </r>
  <r>
    <x v="10772"/>
    <n v="45"/>
    <s v="Male"/>
    <s v="USA"/>
    <d v="2023-09-29T11:03:47"/>
    <x v="0"/>
    <n v="6"/>
    <n v="2"/>
    <n v="41"/>
    <n v="4"/>
    <n v="23.5"/>
    <s v=""/>
    <n v="1"/>
    <s v=""/>
    <n v="22"/>
    <n v="0.33333333333333298"/>
    <n v="9.7560975609756101E-2"/>
    <n v="23.5"/>
    <x v="1"/>
    <n v="0"/>
  </r>
  <r>
    <x v="10773"/>
    <n v="38"/>
    <s v="Male"/>
    <s v="Canada"/>
    <d v="2023-09-12T07:18:31"/>
    <x v="4"/>
    <n v="2"/>
    <n v="1"/>
    <n v="49"/>
    <n v="2"/>
    <n v="23.4"/>
    <s v=""/>
    <n v="1"/>
    <s v=""/>
    <n v="13"/>
    <n v="0.5"/>
    <n v="4.08163265306122E-2"/>
    <n v="23.4"/>
    <x v="1"/>
    <n v="0"/>
  </r>
  <r>
    <x v="10774"/>
    <n v="51"/>
    <s v="Female"/>
    <s v="Japan"/>
    <d v="2023-03-14T22:41:09"/>
    <x v="3"/>
    <n v="6"/>
    <n v="2"/>
    <n v="56"/>
    <n v="4"/>
    <n v="23.3"/>
    <s v=""/>
    <n v="1"/>
    <s v=""/>
    <n v="3"/>
    <n v="0.33333333333333298"/>
    <n v="7.1428571428571397E-2"/>
    <n v="23.3"/>
    <x v="1"/>
    <n v="0"/>
  </r>
  <r>
    <x v="10775"/>
    <n v="28"/>
    <s v="Male"/>
    <s v="Germany"/>
    <d v="2023-07-30T01:48:01"/>
    <x v="1"/>
    <n v="3"/>
    <n v="0"/>
    <n v="63"/>
    <n v="2"/>
    <n v="23.25"/>
    <s v=""/>
    <n v="1"/>
    <s v=""/>
    <n v="12"/>
    <n v="0"/>
    <n v="3.1746031746031703E-2"/>
    <n v="23.25"/>
    <x v="1"/>
    <n v="0"/>
  </r>
  <r>
    <x v="10776"/>
    <n v="31"/>
    <s v="Female"/>
    <s v="Germany"/>
    <d v="2023-12-21T00:26:53"/>
    <x v="2"/>
    <n v="3"/>
    <n v="2"/>
    <n v="55"/>
    <n v="6"/>
    <n v="23.2"/>
    <s v=""/>
    <n v="1"/>
    <s v=""/>
    <n v="23"/>
    <n v="0.66666666666666596"/>
    <n v="0.109090909090909"/>
    <n v="23.2"/>
    <x v="1"/>
    <n v="0"/>
  </r>
  <r>
    <x v="10777"/>
    <n v="51"/>
    <s v="Male"/>
    <s v="Australia"/>
    <d v="2024-10-12T17:27:41"/>
    <x v="4"/>
    <n v="6"/>
    <n v="4"/>
    <n v="45"/>
    <n v="2"/>
    <n v="23.19"/>
    <s v=""/>
    <n v="1"/>
    <s v=""/>
    <n v="51"/>
    <n v="0.66666666666666596"/>
    <n v="4.4444444444444398E-2"/>
    <n v="23.19"/>
    <x v="1"/>
    <n v="0"/>
  </r>
  <r>
    <x v="10778"/>
    <n v="22"/>
    <s v="Male"/>
    <s v="USA"/>
    <d v="2023-01-03T00:11:02"/>
    <x v="2"/>
    <n v="1"/>
    <n v="0"/>
    <n v="62"/>
    <n v="1"/>
    <n v="23.07"/>
    <s v=""/>
    <n v="1"/>
    <s v=""/>
    <n v="22"/>
    <n v="0"/>
    <n v="1.6129032258064498E-2"/>
    <n v="23.07"/>
    <x v="1"/>
    <n v="0"/>
  </r>
  <r>
    <x v="10779"/>
    <n v="30"/>
    <s v="Female"/>
    <s v="USA"/>
    <d v="2023-05-12T04:01:20"/>
    <x v="2"/>
    <n v="5"/>
    <n v="3"/>
    <n v="51"/>
    <n v="4"/>
    <n v="22.91"/>
    <s v=""/>
    <n v="1"/>
    <s v=""/>
    <n v="0"/>
    <n v="0.6"/>
    <n v="7.8431372549019607E-2"/>
    <n v="22.91"/>
    <x v="1"/>
    <n v="0"/>
  </r>
  <r>
    <x v="10780"/>
    <n v="40"/>
    <s v="Female"/>
    <s v="USA"/>
    <d v="2023-10-24T17:00:48"/>
    <x v="1"/>
    <n v="5"/>
    <n v="0"/>
    <n v="48"/>
    <n v="2"/>
    <n v="22.58"/>
    <s v=""/>
    <n v="1"/>
    <s v=""/>
    <n v="0"/>
    <n v="0"/>
    <n v="4.1666666666666602E-2"/>
    <n v="22.58"/>
    <x v="1"/>
    <n v="0"/>
  </r>
  <r>
    <x v="10781"/>
    <n v="18"/>
    <s v="Male"/>
    <s v="Canada"/>
    <d v="2023-11-03T16:28:24"/>
    <x v="4"/>
    <n v="8"/>
    <n v="1"/>
    <n v="55"/>
    <n v="2"/>
    <n v="22.58"/>
    <s v=""/>
    <n v="1"/>
    <s v=""/>
    <n v="92"/>
    <n v="0.125"/>
    <n v="3.6363636363636299E-2"/>
    <n v="22.58"/>
    <x v="1"/>
    <n v="1"/>
  </r>
  <r>
    <x v="10782"/>
    <n v="50"/>
    <s v="Male"/>
    <s v="USA"/>
    <d v="2024-04-03T02:42:58"/>
    <x v="5"/>
    <n v="2"/>
    <n v="1"/>
    <n v="54"/>
    <n v="5"/>
    <n v="22.26"/>
    <s v=""/>
    <n v="1"/>
    <s v=""/>
    <n v="70"/>
    <n v="0.5"/>
    <n v="9.2592592592592504E-2"/>
    <n v="22.26"/>
    <x v="1"/>
    <n v="1"/>
  </r>
  <r>
    <x v="10783"/>
    <n v="27"/>
    <s v="Male"/>
    <s v="UK"/>
    <d v="2023-11-18T05:26:33"/>
    <x v="2"/>
    <n v="5"/>
    <n v="1"/>
    <n v="43"/>
    <n v="1"/>
    <n v="22.21"/>
    <s v=""/>
    <n v="1"/>
    <s v=""/>
    <n v="16"/>
    <n v="0.2"/>
    <n v="2.3255813953488299E-2"/>
    <n v="22.21"/>
    <x v="1"/>
    <n v="1"/>
  </r>
  <r>
    <x v="10784"/>
    <n v="28"/>
    <s v="Female"/>
    <s v="Japan"/>
    <d v="2023-10-26T17:11:51"/>
    <x v="5"/>
    <n v="2"/>
    <n v="1"/>
    <n v="47"/>
    <n v="3"/>
    <n v="22.18"/>
    <s v=""/>
    <n v="1"/>
    <s v=""/>
    <n v="7"/>
    <n v="0.5"/>
    <n v="6.3829787234042507E-2"/>
    <n v="22.18"/>
    <x v="1"/>
    <n v="0"/>
  </r>
  <r>
    <x v="10785"/>
    <n v="37"/>
    <s v="Male"/>
    <s v="Germany"/>
    <d v="2024-06-02T09:41:49"/>
    <x v="0"/>
    <n v="1"/>
    <n v="0"/>
    <n v="59"/>
    <n v="3"/>
    <n v="22"/>
    <s v=""/>
    <n v="1"/>
    <s v=""/>
    <n v="16"/>
    <n v="0"/>
    <n v="5.0847457627118599E-2"/>
    <n v="22"/>
    <x v="1"/>
    <n v="0"/>
  </r>
  <r>
    <x v="10786"/>
    <n v="36"/>
    <s v="Female"/>
    <s v="Japan"/>
    <d v="2024-09-14T16:20:43"/>
    <x v="3"/>
    <n v="2"/>
    <n v="0"/>
    <n v="37"/>
    <n v="1"/>
    <n v="21.94"/>
    <s v=""/>
    <n v="1"/>
    <s v=""/>
    <n v="32"/>
    <n v="0"/>
    <n v="2.7027027027027001E-2"/>
    <n v="21.94"/>
    <x v="1"/>
    <n v="0"/>
  </r>
  <r>
    <x v="10787"/>
    <n v="18"/>
    <s v="Female"/>
    <s v="USA"/>
    <d v="2024-09-08T02:39:08"/>
    <x v="2"/>
    <n v="1"/>
    <n v="0"/>
    <n v="54"/>
    <n v="2"/>
    <n v="21.85"/>
    <s v=""/>
    <n v="1"/>
    <s v=""/>
    <n v="9"/>
    <n v="0"/>
    <n v="3.7037037037037E-2"/>
    <n v="21.85"/>
    <x v="1"/>
    <n v="0"/>
  </r>
  <r>
    <x v="10788"/>
    <n v="46"/>
    <s v="Female"/>
    <s v="Australia"/>
    <d v="2024-05-05T18:48:06"/>
    <x v="0"/>
    <n v="1"/>
    <n v="0"/>
    <n v="47"/>
    <n v="0"/>
    <n v="21.8"/>
    <s v=""/>
    <n v="1"/>
    <s v=""/>
    <n v="68"/>
    <n v="0"/>
    <n v="0"/>
    <n v="21.8"/>
    <x v="1"/>
    <n v="0"/>
  </r>
  <r>
    <x v="10789"/>
    <n v="41"/>
    <s v="Male"/>
    <s v="UK"/>
    <d v="2023-07-03T16:06:26"/>
    <x v="3"/>
    <n v="3"/>
    <n v="0"/>
    <n v="46"/>
    <n v="3"/>
    <n v="21.49"/>
    <s v=""/>
    <n v="1"/>
    <s v=""/>
    <n v="5"/>
    <n v="0"/>
    <n v="6.5217391304347797E-2"/>
    <n v="21.49"/>
    <x v="1"/>
    <n v="0"/>
  </r>
  <r>
    <x v="10790"/>
    <n v="25"/>
    <s v="Male"/>
    <s v="Germany"/>
    <d v="2024-01-26T22:44:31"/>
    <x v="1"/>
    <n v="3"/>
    <n v="1"/>
    <n v="33"/>
    <n v="0"/>
    <n v="21.27"/>
    <s v=""/>
    <n v="1"/>
    <s v=""/>
    <n v="10"/>
    <n v="0.33333333333333298"/>
    <n v="0"/>
    <n v="21.27"/>
    <x v="1"/>
    <n v="0"/>
  </r>
  <r>
    <x v="10791"/>
    <n v="18"/>
    <s v="Male"/>
    <s v="Germany"/>
    <d v="2024-07-21T04:42:52"/>
    <x v="3"/>
    <n v="6"/>
    <n v="1"/>
    <n v="60"/>
    <n v="3"/>
    <n v="21.23"/>
    <s v=""/>
    <n v="1"/>
    <s v=""/>
    <n v="7"/>
    <n v="0.16666666666666599"/>
    <n v="0.05"/>
    <n v="21.23"/>
    <x v="1"/>
    <n v="0"/>
  </r>
  <r>
    <x v="10792"/>
    <n v="37"/>
    <s v="Female"/>
    <s v="France"/>
    <d v="2023-07-18T19:40:40"/>
    <x v="2"/>
    <n v="9"/>
    <n v="4"/>
    <n v="52"/>
    <n v="3"/>
    <n v="21.17"/>
    <s v=""/>
    <n v="1"/>
    <s v=""/>
    <n v="21"/>
    <n v="0.44444444444444398"/>
    <n v="5.7692307692307598E-2"/>
    <n v="21.17"/>
    <x v="1"/>
    <n v="0"/>
  </r>
  <r>
    <x v="10793"/>
    <n v="38"/>
    <s v="Female"/>
    <s v="UK"/>
    <d v="2023-06-18T03:46:35"/>
    <x v="0"/>
    <n v="6"/>
    <n v="3"/>
    <n v="55"/>
    <n v="0"/>
    <n v="21.1"/>
    <s v=""/>
    <n v="1"/>
    <s v=""/>
    <n v="1"/>
    <n v="0.5"/>
    <n v="0"/>
    <n v="21.1"/>
    <x v="1"/>
    <n v="0"/>
  </r>
  <r>
    <x v="10794"/>
    <n v="18"/>
    <s v="Female"/>
    <s v="USA"/>
    <d v="2024-07-04T19:56:30"/>
    <x v="4"/>
    <n v="3"/>
    <n v="1"/>
    <n v="42"/>
    <n v="1"/>
    <n v="21.09"/>
    <s v=""/>
    <n v="1"/>
    <s v=""/>
    <n v="89"/>
    <n v="0.33333333333333298"/>
    <n v="2.3809523809523801E-2"/>
    <n v="21.09"/>
    <x v="1"/>
    <n v="0"/>
  </r>
  <r>
    <x v="10795"/>
    <n v="66"/>
    <s v="Female"/>
    <s v="Australia"/>
    <d v="2024-09-28T04:29:33"/>
    <x v="2"/>
    <n v="3"/>
    <n v="0"/>
    <n v="48"/>
    <n v="2"/>
    <n v="20.93"/>
    <s v=""/>
    <n v="1"/>
    <s v=""/>
    <n v="17"/>
    <n v="0"/>
    <n v="4.1666666666666602E-2"/>
    <n v="20.93"/>
    <x v="1"/>
    <n v="0"/>
  </r>
  <r>
    <x v="10796"/>
    <n v="25"/>
    <s v="Female"/>
    <s v="USA"/>
    <d v="2023-11-21T12:17:20"/>
    <x v="0"/>
    <n v="2"/>
    <n v="2"/>
    <n v="57"/>
    <n v="5"/>
    <n v="20.78"/>
    <s v=""/>
    <n v="1"/>
    <s v=""/>
    <n v="4"/>
    <n v="1"/>
    <n v="8.7719298245614002E-2"/>
    <n v="20.78"/>
    <x v="1"/>
    <n v="1"/>
  </r>
  <r>
    <x v="10797"/>
    <n v="20"/>
    <s v="Female"/>
    <s v="Canada"/>
    <d v="2024-11-03T20:56:45"/>
    <x v="4"/>
    <n v="4"/>
    <n v="3"/>
    <n v="61"/>
    <n v="2"/>
    <n v="20.72"/>
    <s v=""/>
    <n v="1"/>
    <s v=""/>
    <n v="24"/>
    <n v="0.75"/>
    <n v="3.2786885245901599E-2"/>
    <n v="20.72"/>
    <x v="1"/>
    <n v="0"/>
  </r>
  <r>
    <x v="10798"/>
    <n v="34"/>
    <s v="Female"/>
    <s v="Australia"/>
    <d v="2024-08-18T23:21:07"/>
    <x v="4"/>
    <n v="0"/>
    <n v="0"/>
    <n v="42"/>
    <n v="3"/>
    <n v="20.68"/>
    <s v=""/>
    <n v="1"/>
    <s v=""/>
    <n v="147"/>
    <n v="0"/>
    <n v="7.1428571428571397E-2"/>
    <n v="20.68"/>
    <x v="1"/>
    <n v="1"/>
  </r>
  <r>
    <x v="10799"/>
    <n v="34"/>
    <s v="Male"/>
    <s v="Canada"/>
    <d v="2023-10-25T19:17:44"/>
    <x v="3"/>
    <n v="4"/>
    <n v="2"/>
    <n v="48"/>
    <n v="1"/>
    <n v="20.58"/>
    <s v=""/>
    <n v="1"/>
    <s v=""/>
    <n v="103"/>
    <n v="0.5"/>
    <n v="2.0833333333333301E-2"/>
    <n v="20.58"/>
    <x v="1"/>
    <n v="1"/>
  </r>
  <r>
    <x v="10800"/>
    <n v="25"/>
    <s v="Male"/>
    <s v="USA"/>
    <d v="2023-09-23T07:35:26"/>
    <x v="5"/>
    <n v="5"/>
    <n v="0"/>
    <n v="37"/>
    <n v="0"/>
    <n v="20.260000000000002"/>
    <s v=""/>
    <n v="1"/>
    <s v=""/>
    <n v="4"/>
    <n v="0"/>
    <n v="0"/>
    <n v="20.260000000000002"/>
    <x v="1"/>
    <n v="0"/>
  </r>
  <r>
    <x v="10801"/>
    <n v="70"/>
    <s v="Male"/>
    <s v="USA"/>
    <d v="2024-03-21T22:41:31"/>
    <x v="4"/>
    <n v="6"/>
    <n v="2"/>
    <n v="50"/>
    <n v="3"/>
    <n v="19.95"/>
    <s v=""/>
    <n v="1"/>
    <s v=""/>
    <n v="5"/>
    <n v="0.33333333333333298"/>
    <n v="0.06"/>
    <n v="19.95"/>
    <x v="1"/>
    <n v="0"/>
  </r>
  <r>
    <x v="10802"/>
    <n v="45"/>
    <s v="Male"/>
    <s v="USA"/>
    <d v="2024-01-19T16:59:15"/>
    <x v="0"/>
    <n v="2"/>
    <n v="1"/>
    <n v="44"/>
    <n v="2"/>
    <n v="19.940000000000001"/>
    <s v=""/>
    <n v="1"/>
    <s v=""/>
    <n v="180"/>
    <n v="0.5"/>
    <n v="4.54545454545454E-2"/>
    <n v="19.940000000000001"/>
    <x v="1"/>
    <n v="1"/>
  </r>
  <r>
    <x v="10803"/>
    <n v="36"/>
    <s v="Female"/>
    <s v="Japan"/>
    <d v="2023-03-11T12:55:09"/>
    <x v="1"/>
    <n v="1"/>
    <n v="0"/>
    <n v="43"/>
    <n v="2"/>
    <n v="19.84"/>
    <s v=""/>
    <n v="1"/>
    <s v=""/>
    <n v="18"/>
    <n v="0"/>
    <n v="4.6511627906976702E-2"/>
    <n v="19.84"/>
    <x v="1"/>
    <n v="0"/>
  </r>
  <r>
    <x v="10804"/>
    <n v="29"/>
    <s v="Female"/>
    <s v="USA"/>
    <d v="2024-10-08T02:29:32"/>
    <x v="2"/>
    <n v="1"/>
    <n v="1"/>
    <n v="61"/>
    <n v="2"/>
    <n v="19.77"/>
    <s v=""/>
    <n v="1"/>
    <s v=""/>
    <n v="9"/>
    <n v="1"/>
    <n v="3.2786885245901599E-2"/>
    <n v="19.77"/>
    <x v="1"/>
    <n v="0"/>
  </r>
  <r>
    <x v="10805"/>
    <n v="41"/>
    <s v="Male"/>
    <s v="UK"/>
    <d v="2024-12-25T08:12:31"/>
    <x v="0"/>
    <n v="1"/>
    <n v="1"/>
    <n v="42"/>
    <n v="1"/>
    <n v="19.75"/>
    <s v=""/>
    <n v="1"/>
    <s v=""/>
    <n v="17"/>
    <n v="1"/>
    <n v="2.3809523809523801E-2"/>
    <n v="19.75"/>
    <x v="1"/>
    <n v="1"/>
  </r>
  <r>
    <x v="10806"/>
    <n v="23"/>
    <s v="Female"/>
    <s v="USA"/>
    <d v="2024-02-02T15:21:19"/>
    <x v="2"/>
    <n v="2"/>
    <n v="1"/>
    <n v="46"/>
    <n v="1"/>
    <n v="19.7"/>
    <s v=""/>
    <n v="1"/>
    <s v=""/>
    <n v="37"/>
    <n v="0.5"/>
    <n v="2.1739130434782601E-2"/>
    <n v="19.7"/>
    <x v="1"/>
    <n v="0"/>
  </r>
  <r>
    <x v="10807"/>
    <n v="43"/>
    <s v="Male"/>
    <s v="Canada"/>
    <d v="2024-05-29T09:19:44"/>
    <x v="3"/>
    <n v="2"/>
    <n v="2"/>
    <n v="41"/>
    <n v="3"/>
    <n v="19.64"/>
    <s v=""/>
    <n v="1"/>
    <s v=""/>
    <n v="21"/>
    <n v="1"/>
    <n v="7.3170731707316999E-2"/>
    <n v="19.64"/>
    <x v="1"/>
    <n v="0"/>
  </r>
  <r>
    <x v="10808"/>
    <n v="37"/>
    <s v="Male"/>
    <s v="Australia"/>
    <d v="2023-12-06T07:05:55"/>
    <x v="3"/>
    <n v="2"/>
    <n v="1"/>
    <n v="47"/>
    <n v="2"/>
    <n v="19.37"/>
    <s v=""/>
    <n v="1"/>
    <s v=""/>
    <n v="8"/>
    <n v="0.5"/>
    <n v="4.2553191489361701E-2"/>
    <n v="19.37"/>
    <x v="1"/>
    <n v="0"/>
  </r>
  <r>
    <x v="10809"/>
    <n v="23"/>
    <s v="Female"/>
    <s v="Canada"/>
    <d v="2023-04-17T02:27:08"/>
    <x v="2"/>
    <n v="2"/>
    <n v="1"/>
    <n v="41"/>
    <n v="2"/>
    <n v="19.23"/>
    <s v=""/>
    <n v="1"/>
    <s v=""/>
    <n v="22"/>
    <n v="0.5"/>
    <n v="4.8780487804878002E-2"/>
    <n v="19.23"/>
    <x v="1"/>
    <n v="0"/>
  </r>
  <r>
    <x v="10810"/>
    <n v="20"/>
    <s v="Female"/>
    <s v="USA"/>
    <d v="2023-10-30T23:24:21"/>
    <x v="4"/>
    <n v="5"/>
    <n v="3"/>
    <n v="50"/>
    <n v="4"/>
    <n v="19.11"/>
    <s v=""/>
    <n v="1"/>
    <s v=""/>
    <n v="41"/>
    <n v="0.6"/>
    <n v="0.08"/>
    <n v="19.11"/>
    <x v="1"/>
    <n v="0"/>
  </r>
  <r>
    <x v="10811"/>
    <n v="31"/>
    <s v="Female"/>
    <s v="USA"/>
    <d v="2024-09-07T07:40:14"/>
    <x v="2"/>
    <n v="3"/>
    <n v="1"/>
    <n v="51"/>
    <n v="1"/>
    <n v="19.11"/>
    <s v=""/>
    <n v="1"/>
    <s v=""/>
    <n v="45"/>
    <n v="0.33333333333333298"/>
    <n v="1.9607843137254902E-2"/>
    <n v="19.11"/>
    <x v="1"/>
    <n v="0"/>
  </r>
  <r>
    <x v="10812"/>
    <n v="18"/>
    <s v="Other"/>
    <s v="UK"/>
    <d v="2024-11-04T13:00:26"/>
    <x v="3"/>
    <n v="2"/>
    <n v="0"/>
    <n v="51"/>
    <n v="3"/>
    <n v="19.079999999999998"/>
    <s v=""/>
    <n v="1"/>
    <s v=""/>
    <n v="24"/>
    <n v="0"/>
    <n v="5.8823529411764698E-2"/>
    <n v="19.079999999999998"/>
    <x v="1"/>
    <n v="0"/>
  </r>
  <r>
    <x v="10813"/>
    <n v="25"/>
    <s v="Female"/>
    <s v="USA"/>
    <d v="2023-01-21T10:36:03"/>
    <x v="0"/>
    <n v="3"/>
    <n v="0"/>
    <n v="45"/>
    <n v="2"/>
    <n v="19.07"/>
    <s v=""/>
    <n v="1"/>
    <s v=""/>
    <n v="26"/>
    <n v="0"/>
    <n v="4.4444444444444398E-2"/>
    <n v="19.07"/>
    <x v="1"/>
    <n v="0"/>
  </r>
  <r>
    <x v="10814"/>
    <n v="23"/>
    <s v="Female"/>
    <s v="USA"/>
    <d v="2023-09-05T05:56:04"/>
    <x v="4"/>
    <n v="2"/>
    <n v="0"/>
    <n v="62"/>
    <n v="6"/>
    <n v="19.05"/>
    <s v=""/>
    <n v="1"/>
    <s v=""/>
    <n v="59"/>
    <n v="0"/>
    <n v="9.6774193548387094E-2"/>
    <n v="19.05"/>
    <x v="1"/>
    <n v="0"/>
  </r>
  <r>
    <x v="10815"/>
    <n v="43"/>
    <s v="Male"/>
    <s v="Germany"/>
    <d v="2024-07-08T15:55:46"/>
    <x v="1"/>
    <n v="5"/>
    <n v="3"/>
    <n v="54"/>
    <n v="2"/>
    <n v="19"/>
    <s v=""/>
    <n v="1"/>
    <s v=""/>
    <n v="5"/>
    <n v="0.6"/>
    <n v="3.7037037037037E-2"/>
    <n v="19"/>
    <x v="1"/>
    <n v="0"/>
  </r>
  <r>
    <x v="10816"/>
    <n v="18"/>
    <s v="Female"/>
    <s v="Australia"/>
    <d v="2023-01-27T15:32:00"/>
    <x v="2"/>
    <n v="1"/>
    <n v="1"/>
    <n v="43"/>
    <n v="2"/>
    <n v="18.96"/>
    <s v=""/>
    <n v="1"/>
    <s v=""/>
    <n v="125"/>
    <n v="1"/>
    <n v="4.6511627906976702E-2"/>
    <n v="18.96"/>
    <x v="1"/>
    <n v="1"/>
  </r>
  <r>
    <x v="10817"/>
    <n v="28"/>
    <s v="Female"/>
    <s v="USA"/>
    <d v="2024-03-03T18:06:56"/>
    <x v="3"/>
    <n v="4"/>
    <n v="0"/>
    <n v="45"/>
    <n v="2"/>
    <n v="18.72"/>
    <s v=""/>
    <n v="1"/>
    <s v=""/>
    <n v="29"/>
    <n v="0"/>
    <n v="4.4444444444444398E-2"/>
    <n v="18.72"/>
    <x v="1"/>
    <n v="0"/>
  </r>
  <r>
    <x v="10818"/>
    <n v="45"/>
    <s v="Male"/>
    <s v="USA"/>
    <d v="2024-01-11T22:05:31"/>
    <x v="1"/>
    <n v="5"/>
    <n v="3"/>
    <n v="48"/>
    <n v="3"/>
    <n v="18.63"/>
    <s v=""/>
    <n v="1"/>
    <s v=""/>
    <n v="2"/>
    <n v="0.6"/>
    <n v="6.25E-2"/>
    <n v="18.63"/>
    <x v="1"/>
    <n v="0"/>
  </r>
  <r>
    <x v="10819"/>
    <n v="28"/>
    <s v="Female"/>
    <s v="USA"/>
    <d v="2024-07-05T20:45:49"/>
    <x v="1"/>
    <n v="4"/>
    <n v="1"/>
    <n v="50"/>
    <n v="1"/>
    <n v="18.559999999999999"/>
    <s v=""/>
    <n v="1"/>
    <s v=""/>
    <n v="106"/>
    <n v="0.25"/>
    <n v="0.02"/>
    <n v="18.559999999999999"/>
    <x v="1"/>
    <n v="0"/>
  </r>
  <r>
    <x v="10820"/>
    <n v="34"/>
    <s v="Female"/>
    <s v="Germany"/>
    <d v="2023-12-11T03:54:30"/>
    <x v="0"/>
    <n v="1"/>
    <n v="0"/>
    <n v="50"/>
    <n v="2"/>
    <n v="18.47"/>
    <s v=""/>
    <n v="1"/>
    <s v=""/>
    <n v="7"/>
    <n v="0"/>
    <n v="0.04"/>
    <n v="18.47"/>
    <x v="1"/>
    <n v="0"/>
  </r>
  <r>
    <x v="10821"/>
    <n v="57"/>
    <s v="Female"/>
    <s v="UK"/>
    <d v="2023-04-16T04:33:01"/>
    <x v="1"/>
    <n v="3"/>
    <n v="2"/>
    <n v="46"/>
    <n v="2"/>
    <n v="18.3"/>
    <s v=""/>
    <n v="1"/>
    <s v=""/>
    <n v="14"/>
    <n v="0.66666666666666596"/>
    <n v="4.3478260869565202E-2"/>
    <n v="18.3"/>
    <x v="1"/>
    <n v="0"/>
  </r>
  <r>
    <x v="10822"/>
    <n v="42"/>
    <s v="Female"/>
    <s v="USA"/>
    <d v="2024-12-12T20:53:01"/>
    <x v="5"/>
    <n v="5"/>
    <n v="1"/>
    <n v="57"/>
    <n v="9"/>
    <n v="18.100000000000001"/>
    <s v=""/>
    <n v="1"/>
    <s v=""/>
    <n v="2"/>
    <n v="0.2"/>
    <n v="0.157894736842105"/>
    <n v="18.100000000000001"/>
    <x v="1"/>
    <n v="0"/>
  </r>
  <r>
    <x v="10823"/>
    <n v="42"/>
    <s v="Male"/>
    <s v="Canada"/>
    <d v="2024-03-24T19:19:03"/>
    <x v="3"/>
    <n v="2"/>
    <n v="0"/>
    <n v="50"/>
    <n v="5"/>
    <n v="18.07"/>
    <s v=""/>
    <n v="1"/>
    <s v=""/>
    <n v="5"/>
    <n v="0"/>
    <n v="0.1"/>
    <n v="18.07"/>
    <x v="1"/>
    <n v="0"/>
  </r>
  <r>
    <x v="10824"/>
    <n v="51"/>
    <s v="Male"/>
    <s v="Canada"/>
    <d v="2023-10-30T17:33:56"/>
    <x v="2"/>
    <n v="8"/>
    <n v="5"/>
    <n v="51"/>
    <n v="1"/>
    <n v="17.98"/>
    <s v=""/>
    <n v="1"/>
    <s v=""/>
    <n v="22"/>
    <n v="0.625"/>
    <n v="1.9607843137254902E-2"/>
    <n v="17.98"/>
    <x v="1"/>
    <n v="0"/>
  </r>
  <r>
    <x v="10825"/>
    <n v="34"/>
    <s v="Female"/>
    <s v="USA"/>
    <d v="2024-01-24T12:20:13"/>
    <x v="3"/>
    <n v="4"/>
    <n v="2"/>
    <n v="50"/>
    <n v="2"/>
    <n v="17.97"/>
    <s v=""/>
    <n v="1"/>
    <s v=""/>
    <n v="48"/>
    <n v="0.5"/>
    <n v="0.04"/>
    <n v="17.97"/>
    <x v="1"/>
    <n v="0"/>
  </r>
  <r>
    <x v="10826"/>
    <n v="44"/>
    <s v="Female"/>
    <s v="Japan"/>
    <d v="2023-01-10T19:04:47"/>
    <x v="3"/>
    <n v="2"/>
    <n v="0"/>
    <n v="53"/>
    <n v="1"/>
    <n v="17.88"/>
    <s v=""/>
    <n v="1"/>
    <s v=""/>
    <n v="23"/>
    <n v="0"/>
    <n v="1.8867924528301799E-2"/>
    <n v="17.88"/>
    <x v="1"/>
    <n v="0"/>
  </r>
  <r>
    <x v="10827"/>
    <n v="20"/>
    <s v="Female"/>
    <s v="Canada"/>
    <d v="2024-02-20T19:55:54"/>
    <x v="2"/>
    <n v="6"/>
    <n v="2"/>
    <n v="43"/>
    <n v="3"/>
    <n v="17.87"/>
    <s v=""/>
    <n v="1"/>
    <s v=""/>
    <n v="4"/>
    <n v="0.33333333333333298"/>
    <n v="6.9767441860465101E-2"/>
    <n v="17.87"/>
    <x v="1"/>
    <n v="0"/>
  </r>
  <r>
    <x v="10828"/>
    <n v="54"/>
    <s v="Male"/>
    <s v="USA"/>
    <d v="2024-06-10T16:16:24"/>
    <x v="3"/>
    <n v="1"/>
    <n v="0"/>
    <n v="50"/>
    <n v="5"/>
    <n v="17.78"/>
    <s v=""/>
    <n v="1"/>
    <s v=""/>
    <n v="13"/>
    <n v="0"/>
    <n v="0.1"/>
    <n v="17.78"/>
    <x v="1"/>
    <n v="0"/>
  </r>
  <r>
    <x v="10829"/>
    <n v="18"/>
    <s v="Female"/>
    <s v="Japan"/>
    <d v="2023-01-25T02:12:29"/>
    <x v="0"/>
    <n v="4"/>
    <n v="2"/>
    <n v="61"/>
    <n v="5"/>
    <n v="17.75"/>
    <s v=""/>
    <n v="1"/>
    <s v=""/>
    <n v="81"/>
    <n v="0.5"/>
    <n v="8.1967213114753995E-2"/>
    <n v="17.75"/>
    <x v="1"/>
    <n v="0"/>
  </r>
  <r>
    <x v="10830"/>
    <n v="28"/>
    <s v="Male"/>
    <s v="USA"/>
    <d v="2023-06-12T14:54:19"/>
    <x v="1"/>
    <n v="3"/>
    <n v="0"/>
    <n v="49"/>
    <n v="2"/>
    <n v="17.72"/>
    <s v=""/>
    <n v="1"/>
    <s v=""/>
    <n v="74"/>
    <n v="0"/>
    <n v="4.08163265306122E-2"/>
    <n v="17.72"/>
    <x v="1"/>
    <n v="1"/>
  </r>
  <r>
    <x v="10831"/>
    <n v="40"/>
    <s v="Female"/>
    <s v="USA"/>
    <d v="2024-12-03T22:14:45"/>
    <x v="2"/>
    <n v="2"/>
    <n v="1"/>
    <n v="43"/>
    <n v="2"/>
    <n v="17.670000000000002"/>
    <s v=""/>
    <n v="1"/>
    <s v=""/>
    <n v="16"/>
    <n v="0.5"/>
    <n v="4.6511627906976702E-2"/>
    <n v="17.670000000000002"/>
    <x v="1"/>
    <n v="0"/>
  </r>
  <r>
    <x v="10832"/>
    <n v="45"/>
    <s v="Female"/>
    <s v="UK"/>
    <d v="2023-07-13T21:24:28"/>
    <x v="1"/>
    <n v="2"/>
    <n v="0"/>
    <n v="55"/>
    <n v="3"/>
    <n v="17.63"/>
    <s v=""/>
    <n v="1"/>
    <s v=""/>
    <n v="15"/>
    <n v="0"/>
    <n v="5.4545454545454501E-2"/>
    <n v="17.63"/>
    <x v="1"/>
    <n v="0"/>
  </r>
  <r>
    <x v="10833"/>
    <n v="43"/>
    <s v="Male"/>
    <s v="USA"/>
    <d v="2023-08-10T00:37:19"/>
    <x v="4"/>
    <n v="7"/>
    <n v="2"/>
    <n v="48"/>
    <n v="3"/>
    <n v="17.48"/>
    <s v=""/>
    <n v="1"/>
    <s v=""/>
    <n v="12"/>
    <n v="0.28571428571428498"/>
    <n v="6.25E-2"/>
    <n v="17.48"/>
    <x v="1"/>
    <n v="0"/>
  </r>
  <r>
    <x v="10834"/>
    <n v="30"/>
    <s v="Female"/>
    <s v="Australia"/>
    <d v="2023-09-20T10:57:54"/>
    <x v="2"/>
    <n v="2"/>
    <n v="0"/>
    <n v="55"/>
    <n v="2"/>
    <n v="17.309999999999999"/>
    <s v=""/>
    <n v="1"/>
    <s v=""/>
    <n v="21"/>
    <n v="0"/>
    <n v="3.6363636363636299E-2"/>
    <n v="17.309999999999999"/>
    <x v="1"/>
    <n v="0"/>
  </r>
  <r>
    <x v="10835"/>
    <n v="49"/>
    <s v="Male"/>
    <s v="USA"/>
    <d v="2024-03-26T18:02:29"/>
    <x v="2"/>
    <n v="3"/>
    <n v="1"/>
    <n v="44"/>
    <n v="3"/>
    <n v="17.3"/>
    <s v=""/>
    <n v="1"/>
    <s v=""/>
    <n v="68"/>
    <n v="0.33333333333333298"/>
    <n v="6.8181818181818094E-2"/>
    <n v="17.3"/>
    <x v="1"/>
    <n v="0"/>
  </r>
  <r>
    <x v="10836"/>
    <n v="37"/>
    <s v="Female"/>
    <s v="UK"/>
    <d v="2023-01-29T04:02:11"/>
    <x v="3"/>
    <n v="2"/>
    <n v="0"/>
    <n v="53"/>
    <n v="3"/>
    <n v="17.23"/>
    <s v=""/>
    <n v="1"/>
    <s v=""/>
    <n v="9"/>
    <n v="0"/>
    <n v="5.6603773584905599E-2"/>
    <n v="17.23"/>
    <x v="1"/>
    <n v="0"/>
  </r>
  <r>
    <x v="10837"/>
    <n v="37"/>
    <s v="Female"/>
    <s v="USA"/>
    <d v="2023-04-18T20:47:45"/>
    <x v="3"/>
    <n v="3"/>
    <n v="1"/>
    <n v="49"/>
    <n v="3"/>
    <n v="17.190000000000001"/>
    <s v=""/>
    <n v="1"/>
    <s v=""/>
    <n v="44"/>
    <n v="0.33333333333333298"/>
    <n v="6.1224489795918297E-2"/>
    <n v="17.190000000000001"/>
    <x v="1"/>
    <n v="0"/>
  </r>
  <r>
    <x v="10838"/>
    <n v="31"/>
    <s v="Male"/>
    <s v="Germany"/>
    <d v="2024-04-14T13:13:09"/>
    <x v="4"/>
    <n v="4"/>
    <n v="2"/>
    <n v="51"/>
    <n v="6"/>
    <n v="17.149999999999999"/>
    <s v=""/>
    <n v="1"/>
    <s v=""/>
    <n v="9"/>
    <n v="0.5"/>
    <n v="0.11764705882352899"/>
    <n v="17.149999999999999"/>
    <x v="1"/>
    <n v="0"/>
  </r>
  <r>
    <x v="10839"/>
    <n v="37"/>
    <s v="Female"/>
    <s v="USA"/>
    <d v="2023-03-08T03:09:08"/>
    <x v="5"/>
    <n v="2"/>
    <n v="0"/>
    <n v="59"/>
    <n v="6"/>
    <n v="17.14"/>
    <s v=""/>
    <n v="1"/>
    <s v=""/>
    <n v="53"/>
    <n v="0"/>
    <n v="0.101694915254237"/>
    <n v="17.14"/>
    <x v="1"/>
    <n v="0"/>
  </r>
  <r>
    <x v="10840"/>
    <n v="36"/>
    <s v="Female"/>
    <s v="Australia"/>
    <d v="2024-10-08T18:33:13"/>
    <x v="4"/>
    <n v="4"/>
    <n v="1"/>
    <n v="45"/>
    <n v="3"/>
    <n v="17.079999999999998"/>
    <s v=""/>
    <n v="1"/>
    <s v=""/>
    <n v="2"/>
    <n v="0.25"/>
    <n v="6.6666666666666596E-2"/>
    <n v="17.079999999999998"/>
    <x v="1"/>
    <n v="1"/>
  </r>
  <r>
    <x v="10841"/>
    <n v="25"/>
    <s v="Male"/>
    <s v="France"/>
    <d v="2023-07-05T17:45:05"/>
    <x v="3"/>
    <n v="4"/>
    <n v="0"/>
    <n v="55"/>
    <n v="5"/>
    <n v="17.05"/>
    <s v=""/>
    <n v="1"/>
    <s v=""/>
    <n v="18"/>
    <n v="0"/>
    <n v="9.0909090909090898E-2"/>
    <n v="17.05"/>
    <x v="1"/>
    <n v="0"/>
  </r>
  <r>
    <x v="10842"/>
    <n v="33"/>
    <s v="Female"/>
    <s v="Canada"/>
    <d v="2024-08-03T16:51:41"/>
    <x v="5"/>
    <n v="2"/>
    <n v="0"/>
    <n v="52"/>
    <n v="3"/>
    <n v="17.03"/>
    <s v=""/>
    <n v="1"/>
    <s v=""/>
    <n v="117"/>
    <n v="0"/>
    <n v="5.7692307692307598E-2"/>
    <n v="17.03"/>
    <x v="1"/>
    <n v="1"/>
  </r>
  <r>
    <x v="10843"/>
    <n v="55"/>
    <s v="Female"/>
    <s v="USA"/>
    <d v="2023-06-21T20:50:37"/>
    <x v="4"/>
    <n v="2"/>
    <n v="0"/>
    <n v="53"/>
    <n v="0"/>
    <n v="16.989999999999998"/>
    <s v=""/>
    <n v="1"/>
    <s v=""/>
    <n v="28"/>
    <n v="0"/>
    <n v="0"/>
    <n v="16.989999999999998"/>
    <x v="1"/>
    <n v="0"/>
  </r>
  <r>
    <x v="10844"/>
    <n v="35"/>
    <s v="Female"/>
    <s v="USA"/>
    <d v="2024-07-15T11:27:47"/>
    <x v="1"/>
    <n v="2"/>
    <n v="1"/>
    <n v="43"/>
    <n v="0"/>
    <n v="16.93"/>
    <s v=""/>
    <n v="1"/>
    <s v=""/>
    <n v="46"/>
    <n v="0.5"/>
    <n v="0"/>
    <n v="16.93"/>
    <x v="1"/>
    <n v="0"/>
  </r>
  <r>
    <x v="10845"/>
    <n v="23"/>
    <s v="Female"/>
    <s v="Canada"/>
    <d v="2023-07-24T08:32:55"/>
    <x v="3"/>
    <n v="3"/>
    <n v="1"/>
    <n v="58"/>
    <n v="3"/>
    <n v="16.91"/>
    <s v=""/>
    <n v="1"/>
    <s v=""/>
    <n v="28"/>
    <n v="0.33333333333333298"/>
    <n v="5.1724137931034399E-2"/>
    <n v="16.91"/>
    <x v="1"/>
    <n v="1"/>
  </r>
  <r>
    <x v="10846"/>
    <n v="46"/>
    <s v="Female"/>
    <s v="France"/>
    <d v="2023-07-17T01:20:03"/>
    <x v="1"/>
    <n v="7"/>
    <n v="4"/>
    <n v="47"/>
    <n v="0"/>
    <n v="16.89"/>
    <s v=""/>
    <n v="1"/>
    <s v=""/>
    <n v="29"/>
    <n v="0.57142857142857095"/>
    <n v="0"/>
    <n v="16.89"/>
    <x v="1"/>
    <n v="0"/>
  </r>
  <r>
    <x v="10847"/>
    <n v="46"/>
    <s v="Female"/>
    <s v="Germany"/>
    <d v="2024-07-23T22:25:12"/>
    <x v="3"/>
    <n v="5"/>
    <n v="3"/>
    <n v="54"/>
    <n v="6"/>
    <n v="16.86"/>
    <s v=""/>
    <n v="1"/>
    <s v=""/>
    <n v="10"/>
    <n v="0.6"/>
    <n v="0.11111111111111099"/>
    <n v="16.86"/>
    <x v="1"/>
    <n v="0"/>
  </r>
  <r>
    <x v="10848"/>
    <n v="45"/>
    <s v="Male"/>
    <s v="Germany"/>
    <d v="2024-05-01T06:45:09"/>
    <x v="3"/>
    <n v="2"/>
    <n v="0"/>
    <n v="53"/>
    <n v="2"/>
    <n v="16.809999999999999"/>
    <s v=""/>
    <n v="1"/>
    <s v=""/>
    <n v="24"/>
    <n v="0"/>
    <n v="3.7735849056603703E-2"/>
    <n v="16.809999999999999"/>
    <x v="1"/>
    <n v="0"/>
  </r>
  <r>
    <x v="10849"/>
    <n v="48"/>
    <s v="Female"/>
    <s v="UK"/>
    <d v="2023-06-29T23:02:24"/>
    <x v="4"/>
    <n v="1"/>
    <n v="1"/>
    <n v="52"/>
    <n v="2"/>
    <n v="16.72"/>
    <s v=""/>
    <n v="1"/>
    <s v=""/>
    <n v="4"/>
    <n v="1"/>
    <n v="3.8461538461538401E-2"/>
    <n v="16.72"/>
    <x v="1"/>
    <n v="0"/>
  </r>
  <r>
    <x v="10850"/>
    <n v="39"/>
    <s v="Female"/>
    <s v="Japan"/>
    <d v="2024-05-24T00:50:17"/>
    <x v="2"/>
    <n v="4"/>
    <n v="0"/>
    <n v="50"/>
    <n v="1"/>
    <n v="16.59"/>
    <s v=""/>
    <n v="1"/>
    <s v=""/>
    <n v="0"/>
    <n v="0"/>
    <n v="0.02"/>
    <n v="16.59"/>
    <x v="1"/>
    <n v="0"/>
  </r>
  <r>
    <x v="10851"/>
    <n v="29"/>
    <s v="Male"/>
    <s v="USA"/>
    <d v="2024-07-13T20:02:23"/>
    <x v="3"/>
    <n v="4"/>
    <n v="1"/>
    <n v="42"/>
    <n v="1"/>
    <n v="16.47"/>
    <s v=""/>
    <n v="1"/>
    <s v=""/>
    <n v="10"/>
    <n v="0.25"/>
    <n v="2.3809523809523801E-2"/>
    <n v="16.47"/>
    <x v="1"/>
    <n v="0"/>
  </r>
  <r>
    <x v="10852"/>
    <n v="18"/>
    <s v="Female"/>
    <s v="UK"/>
    <d v="2024-05-07T23:21:57"/>
    <x v="2"/>
    <n v="8"/>
    <n v="2"/>
    <n v="46"/>
    <n v="2"/>
    <n v="16.29"/>
    <s v=""/>
    <n v="1"/>
    <s v=""/>
    <n v="30"/>
    <n v="0.25"/>
    <n v="4.3478260869565202E-2"/>
    <n v="16.29"/>
    <x v="1"/>
    <n v="0"/>
  </r>
  <r>
    <x v="10853"/>
    <n v="31"/>
    <s v="Male"/>
    <s v="Canada"/>
    <d v="2023-03-02T12:49:16"/>
    <x v="2"/>
    <n v="1"/>
    <n v="0"/>
    <n v="38"/>
    <n v="4"/>
    <n v="16.28"/>
    <s v=""/>
    <n v="1"/>
    <s v=""/>
    <n v="8"/>
    <n v="0"/>
    <n v="0.105263157894736"/>
    <n v="16.28"/>
    <x v="1"/>
    <n v="0"/>
  </r>
  <r>
    <x v="10854"/>
    <n v="25"/>
    <s v="Male"/>
    <s v="USA"/>
    <d v="2023-10-22T10:59:20"/>
    <x v="1"/>
    <n v="3"/>
    <n v="0"/>
    <n v="54"/>
    <n v="1"/>
    <n v="16.27"/>
    <s v=""/>
    <n v="1"/>
    <s v=""/>
    <n v="33"/>
    <n v="0"/>
    <n v="1.85185185185185E-2"/>
    <n v="16.27"/>
    <x v="1"/>
    <n v="1"/>
  </r>
  <r>
    <x v="10855"/>
    <n v="31"/>
    <s v="Female"/>
    <s v="UK"/>
    <d v="2024-04-21T20:26:01"/>
    <x v="4"/>
    <n v="4"/>
    <n v="1"/>
    <n v="49"/>
    <n v="3"/>
    <n v="15.8"/>
    <s v=""/>
    <n v="1"/>
    <s v=""/>
    <n v="6"/>
    <n v="0.25"/>
    <n v="6.1224489795918297E-2"/>
    <n v="15.8"/>
    <x v="1"/>
    <n v="0"/>
  </r>
  <r>
    <x v="10856"/>
    <n v="24"/>
    <s v="Male"/>
    <s v="USA"/>
    <d v="2023-06-11T05:19:21"/>
    <x v="4"/>
    <n v="1"/>
    <n v="1"/>
    <n v="37"/>
    <n v="2"/>
    <n v="15.57"/>
    <s v=""/>
    <n v="1"/>
    <s v=""/>
    <n v="7"/>
    <n v="1"/>
    <n v="5.4054054054054002E-2"/>
    <n v="15.57"/>
    <x v="1"/>
    <n v="0"/>
  </r>
  <r>
    <x v="10857"/>
    <n v="30"/>
    <s v="Male"/>
    <s v="France"/>
    <d v="2023-04-03T17:13:32"/>
    <x v="4"/>
    <n v="4"/>
    <n v="1"/>
    <n v="55"/>
    <n v="1"/>
    <n v="15.54"/>
    <s v=""/>
    <n v="1"/>
    <s v=""/>
    <n v="3"/>
    <n v="0.25"/>
    <n v="1.8181818181818101E-2"/>
    <n v="15.54"/>
    <x v="1"/>
    <n v="1"/>
  </r>
  <r>
    <x v="10858"/>
    <n v="35"/>
    <s v="Male"/>
    <s v="USA"/>
    <d v="2024-09-26T01:23:17"/>
    <x v="1"/>
    <n v="6"/>
    <n v="1"/>
    <n v="51"/>
    <n v="1"/>
    <n v="15.51"/>
    <s v=""/>
    <n v="1"/>
    <s v=""/>
    <n v="9"/>
    <n v="0.16666666666666599"/>
    <n v="1.9607843137254902E-2"/>
    <n v="15.51"/>
    <x v="1"/>
    <n v="0"/>
  </r>
  <r>
    <x v="10859"/>
    <n v="41"/>
    <s v="Male"/>
    <s v="Canada"/>
    <d v="2023-09-03T13:03:04"/>
    <x v="3"/>
    <n v="5"/>
    <n v="2"/>
    <n v="60"/>
    <n v="7"/>
    <n v="15.45"/>
    <s v=""/>
    <n v="1"/>
    <s v=""/>
    <n v="43"/>
    <n v="0.4"/>
    <n v="0.116666666666666"/>
    <n v="15.45"/>
    <x v="1"/>
    <n v="0"/>
  </r>
  <r>
    <x v="10860"/>
    <n v="46"/>
    <s v="Female"/>
    <s v="Canada"/>
    <d v="2024-11-06T23:24:43"/>
    <x v="2"/>
    <n v="5"/>
    <n v="2"/>
    <n v="59"/>
    <n v="5"/>
    <n v="15.39"/>
    <s v=""/>
    <n v="1"/>
    <s v=""/>
    <n v="11"/>
    <n v="0.4"/>
    <n v="8.4745762711864403E-2"/>
    <n v="15.39"/>
    <x v="1"/>
    <n v="0"/>
  </r>
  <r>
    <x v="10861"/>
    <n v="31"/>
    <s v="Female"/>
    <s v="USA"/>
    <d v="2023-01-03T14:47:07"/>
    <x v="5"/>
    <n v="7"/>
    <n v="2"/>
    <n v="55"/>
    <n v="1"/>
    <n v="15.31"/>
    <s v=""/>
    <n v="1"/>
    <s v=""/>
    <n v="19"/>
    <n v="0.28571428571428498"/>
    <n v="1.8181818181818101E-2"/>
    <n v="15.31"/>
    <x v="1"/>
    <n v="0"/>
  </r>
  <r>
    <x v="10862"/>
    <n v="35"/>
    <s v="Male"/>
    <s v="USA"/>
    <d v="2023-11-07T16:50:29"/>
    <x v="3"/>
    <n v="3"/>
    <n v="1"/>
    <n v="46"/>
    <n v="2"/>
    <n v="15.31"/>
    <s v=""/>
    <n v="1"/>
    <s v=""/>
    <n v="16"/>
    <n v="0.33333333333333298"/>
    <n v="4.3478260869565202E-2"/>
    <n v="15.31"/>
    <x v="1"/>
    <n v="0"/>
  </r>
  <r>
    <x v="10863"/>
    <n v="51"/>
    <s v="Female"/>
    <s v="USA"/>
    <d v="2023-11-24T16:12:55"/>
    <x v="4"/>
    <n v="5"/>
    <n v="2"/>
    <n v="42"/>
    <n v="1"/>
    <n v="15.13"/>
    <s v=""/>
    <n v="1"/>
    <s v=""/>
    <n v="114"/>
    <n v="0.4"/>
    <n v="2.3809523809523801E-2"/>
    <n v="15.13"/>
    <x v="1"/>
    <n v="1"/>
  </r>
  <r>
    <x v="10864"/>
    <n v="46"/>
    <s v="Female"/>
    <s v="UK"/>
    <d v="2023-09-18T13:42:04"/>
    <x v="1"/>
    <n v="1"/>
    <n v="0"/>
    <n v="54"/>
    <n v="6"/>
    <n v="15.05"/>
    <s v=""/>
    <n v="1"/>
    <s v=""/>
    <n v="12"/>
    <n v="0"/>
    <n v="0.11111111111111099"/>
    <n v="15.05"/>
    <x v="1"/>
    <n v="0"/>
  </r>
  <r>
    <x v="10865"/>
    <n v="58"/>
    <s v="Female"/>
    <s v="France"/>
    <d v="2024-02-22T11:21:18"/>
    <x v="3"/>
    <n v="4"/>
    <n v="2"/>
    <n v="49"/>
    <n v="5"/>
    <n v="15.03"/>
    <s v=""/>
    <n v="1"/>
    <s v=""/>
    <n v="2"/>
    <n v="0.5"/>
    <n v="0.10204081632653"/>
    <n v="15.03"/>
    <x v="1"/>
    <n v="0"/>
  </r>
  <r>
    <x v="10866"/>
    <n v="37"/>
    <s v="Female"/>
    <s v="Canada"/>
    <d v="2023-02-27T17:39:20"/>
    <x v="0"/>
    <n v="2"/>
    <n v="0"/>
    <n v="54"/>
    <n v="3"/>
    <n v="15.01"/>
    <s v=""/>
    <n v="1"/>
    <s v=""/>
    <n v="36"/>
    <n v="0"/>
    <n v="5.5555555555555497E-2"/>
    <n v="15.01"/>
    <x v="1"/>
    <n v="0"/>
  </r>
  <r>
    <x v="10867"/>
    <n v="55"/>
    <s v="Female"/>
    <s v="USA"/>
    <d v="2023-07-05T19:12:42"/>
    <x v="2"/>
    <n v="3"/>
    <n v="1"/>
    <n v="46"/>
    <n v="2"/>
    <n v="14.89"/>
    <s v=""/>
    <n v="1"/>
    <s v=""/>
    <n v="46"/>
    <n v="0.33333333333333298"/>
    <n v="4.3478260869565202E-2"/>
    <n v="14.89"/>
    <x v="1"/>
    <n v="0"/>
  </r>
  <r>
    <x v="10868"/>
    <n v="31"/>
    <s v="Male"/>
    <s v="Canada"/>
    <d v="2023-08-19T00:43:12"/>
    <x v="1"/>
    <n v="2"/>
    <n v="1"/>
    <n v="49"/>
    <n v="1"/>
    <n v="14.86"/>
    <s v=""/>
    <n v="1"/>
    <s v=""/>
    <n v="37"/>
    <n v="0.5"/>
    <n v="2.04081632653061E-2"/>
    <n v="14.86"/>
    <x v="1"/>
    <n v="0"/>
  </r>
  <r>
    <x v="10869"/>
    <n v="25"/>
    <s v="Female"/>
    <s v="USA"/>
    <d v="2024-07-05T09:04:58"/>
    <x v="4"/>
    <n v="2"/>
    <n v="1"/>
    <n v="58"/>
    <n v="4"/>
    <n v="14.86"/>
    <s v=""/>
    <n v="1"/>
    <s v=""/>
    <n v="26"/>
    <n v="0.5"/>
    <n v="6.8965517241379296E-2"/>
    <n v="14.86"/>
    <x v="1"/>
    <n v="0"/>
  </r>
  <r>
    <x v="10870"/>
    <n v="31"/>
    <s v="Female"/>
    <s v="Japan"/>
    <d v="2024-10-20T13:49:02"/>
    <x v="2"/>
    <n v="0"/>
    <n v="0"/>
    <n v="56"/>
    <n v="5"/>
    <n v="14.85"/>
    <s v=""/>
    <n v="1"/>
    <s v=""/>
    <n v="91"/>
    <n v="0"/>
    <n v="8.9285714285714204E-2"/>
    <n v="14.85"/>
    <x v="1"/>
    <n v="1"/>
  </r>
  <r>
    <x v="10871"/>
    <n v="29"/>
    <s v="Female"/>
    <s v="Germany"/>
    <d v="2023-06-19T14:49:09"/>
    <x v="3"/>
    <n v="1"/>
    <n v="0"/>
    <n v="59"/>
    <n v="1"/>
    <n v="14.69"/>
    <s v=""/>
    <n v="1"/>
    <s v=""/>
    <n v="21"/>
    <n v="0"/>
    <n v="1.6949152542372801E-2"/>
    <n v="14.69"/>
    <x v="1"/>
    <n v="0"/>
  </r>
  <r>
    <x v="10872"/>
    <n v="22"/>
    <s v="Male"/>
    <s v="USA"/>
    <d v="2023-06-19T07:31:07"/>
    <x v="2"/>
    <n v="1"/>
    <n v="0"/>
    <n v="46"/>
    <n v="5"/>
    <n v="14.66"/>
    <s v=""/>
    <n v="1"/>
    <s v=""/>
    <n v="16"/>
    <n v="0"/>
    <n v="0.108695652173913"/>
    <n v="14.66"/>
    <x v="1"/>
    <n v="0"/>
  </r>
  <r>
    <x v="10873"/>
    <n v="38"/>
    <s v="Female"/>
    <s v="UK"/>
    <d v="2024-09-06T06:50:55"/>
    <x v="2"/>
    <n v="3"/>
    <n v="2"/>
    <n v="70"/>
    <n v="8"/>
    <n v="14.58"/>
    <s v=""/>
    <n v="1"/>
    <s v=""/>
    <n v="15"/>
    <n v="0.66666666666666596"/>
    <n v="0.114285714285714"/>
    <n v="14.58"/>
    <x v="1"/>
    <n v="0"/>
  </r>
  <r>
    <x v="10874"/>
    <n v="31"/>
    <s v="Female"/>
    <s v="UK"/>
    <d v="2024-08-14T15:41:00"/>
    <x v="1"/>
    <n v="7"/>
    <n v="2"/>
    <n v="51"/>
    <n v="2"/>
    <n v="14.51"/>
    <s v=""/>
    <n v="1"/>
    <s v=""/>
    <n v="24"/>
    <n v="0.28571428571428498"/>
    <n v="3.9215686274509803E-2"/>
    <n v="14.51"/>
    <x v="1"/>
    <n v="0"/>
  </r>
  <r>
    <x v="10875"/>
    <n v="41"/>
    <s v="Male"/>
    <s v="France"/>
    <d v="2023-10-31T05:14:47"/>
    <x v="3"/>
    <n v="5"/>
    <n v="1"/>
    <n v="42"/>
    <n v="0"/>
    <n v="14.44"/>
    <s v=""/>
    <n v="1"/>
    <s v=""/>
    <n v="35"/>
    <n v="0.2"/>
    <n v="0"/>
    <n v="14.44"/>
    <x v="1"/>
    <n v="0"/>
  </r>
  <r>
    <x v="10876"/>
    <n v="44"/>
    <s v="Female"/>
    <s v="Canada"/>
    <d v="2024-05-11T13:30:47"/>
    <x v="2"/>
    <n v="3"/>
    <n v="0"/>
    <n v="50"/>
    <n v="2"/>
    <n v="14.37"/>
    <s v=""/>
    <n v="1"/>
    <s v=""/>
    <n v="9"/>
    <n v="0"/>
    <n v="0.04"/>
    <n v="14.37"/>
    <x v="1"/>
    <n v="0"/>
  </r>
  <r>
    <x v="10877"/>
    <n v="40"/>
    <s v="Female"/>
    <s v="Canada"/>
    <d v="2024-06-23T21:07:11"/>
    <x v="5"/>
    <n v="0"/>
    <n v="0"/>
    <n v="52"/>
    <n v="3"/>
    <n v="14.19"/>
    <s v=""/>
    <n v="1"/>
    <s v=""/>
    <n v="16"/>
    <n v="0"/>
    <n v="5.7692307692307598E-2"/>
    <n v="14.19"/>
    <x v="1"/>
    <n v="1"/>
  </r>
  <r>
    <x v="10878"/>
    <n v="18"/>
    <s v="Female"/>
    <s v="Canada"/>
    <d v="2024-10-23T14:49:24"/>
    <x v="2"/>
    <n v="2"/>
    <n v="0"/>
    <n v="58"/>
    <n v="1"/>
    <n v="14.18"/>
    <s v=""/>
    <n v="1"/>
    <s v=""/>
    <n v="6"/>
    <n v="0"/>
    <n v="1.72413793103448E-2"/>
    <n v="14.18"/>
    <x v="1"/>
    <n v="0"/>
  </r>
  <r>
    <x v="10879"/>
    <n v="39"/>
    <s v="Male"/>
    <s v="France"/>
    <d v="2024-10-06T12:31:45"/>
    <x v="1"/>
    <n v="4"/>
    <n v="0"/>
    <n v="51"/>
    <n v="0"/>
    <n v="14.04"/>
    <s v=""/>
    <n v="1"/>
    <s v=""/>
    <n v="5"/>
    <n v="0"/>
    <n v="0"/>
    <n v="14.04"/>
    <x v="1"/>
    <n v="0"/>
  </r>
  <r>
    <x v="10880"/>
    <n v="41"/>
    <s v="Female"/>
    <s v="France"/>
    <d v="2023-05-28T14:15:19"/>
    <x v="3"/>
    <n v="3"/>
    <n v="1"/>
    <n v="53"/>
    <n v="4"/>
    <n v="13.84"/>
    <s v=""/>
    <n v="1"/>
    <s v=""/>
    <n v="12"/>
    <n v="0.33333333333333298"/>
    <n v="7.5471698113207503E-2"/>
    <n v="13.84"/>
    <x v="1"/>
    <n v="0"/>
  </r>
  <r>
    <x v="10881"/>
    <n v="50"/>
    <s v="Female"/>
    <s v="Canada"/>
    <d v="2024-11-30T05:10:42"/>
    <x v="2"/>
    <n v="3"/>
    <n v="0"/>
    <n v="63"/>
    <n v="1"/>
    <n v="13.79"/>
    <s v=""/>
    <n v="1"/>
    <s v=""/>
    <n v="32"/>
    <n v="0"/>
    <n v="1.5873015873015799E-2"/>
    <n v="13.79"/>
    <x v="1"/>
    <n v="0"/>
  </r>
  <r>
    <x v="10882"/>
    <n v="48"/>
    <s v="Male"/>
    <s v="France"/>
    <d v="2024-02-22T17:11:44"/>
    <x v="0"/>
    <n v="3"/>
    <n v="1"/>
    <n v="61"/>
    <n v="2"/>
    <n v="13.74"/>
    <s v=""/>
    <n v="1"/>
    <s v=""/>
    <n v="1"/>
    <n v="0.33333333333333298"/>
    <n v="3.2786885245901599E-2"/>
    <n v="13.74"/>
    <x v="1"/>
    <n v="0"/>
  </r>
  <r>
    <x v="10883"/>
    <n v="39"/>
    <s v="Female"/>
    <s v="USA"/>
    <d v="2024-09-17T10:03:03"/>
    <x v="0"/>
    <n v="3"/>
    <n v="1"/>
    <n v="43"/>
    <n v="4"/>
    <n v="13.68"/>
    <s v=""/>
    <n v="1"/>
    <s v=""/>
    <n v="0"/>
    <n v="0.33333333333333298"/>
    <n v="9.3023255813953404E-2"/>
    <n v="13.68"/>
    <x v="1"/>
    <n v="0"/>
  </r>
  <r>
    <x v="10884"/>
    <n v="42"/>
    <s v="Male"/>
    <s v="France"/>
    <d v="2024-10-30T11:49:01"/>
    <x v="3"/>
    <n v="1"/>
    <n v="0"/>
    <n v="67"/>
    <n v="3"/>
    <n v="13.61"/>
    <s v=""/>
    <n v="1"/>
    <s v=""/>
    <n v="38"/>
    <n v="0"/>
    <n v="4.4776119402985003E-2"/>
    <n v="13.61"/>
    <x v="1"/>
    <n v="0"/>
  </r>
  <r>
    <x v="10885"/>
    <n v="47"/>
    <s v="Female"/>
    <s v="USA"/>
    <d v="2023-02-24T06:25:43"/>
    <x v="0"/>
    <n v="3"/>
    <n v="1"/>
    <n v="55"/>
    <n v="6"/>
    <n v="13.6"/>
    <s v=""/>
    <n v="1"/>
    <s v=""/>
    <n v="72"/>
    <n v="0.33333333333333298"/>
    <n v="0.109090909090909"/>
    <n v="13.6"/>
    <x v="1"/>
    <n v="1"/>
  </r>
  <r>
    <x v="10886"/>
    <n v="22"/>
    <s v="Female"/>
    <s v="USA"/>
    <d v="2023-10-30T11:43:30"/>
    <x v="4"/>
    <n v="2"/>
    <n v="2"/>
    <n v="52"/>
    <n v="4"/>
    <n v="13.49"/>
    <s v=""/>
    <n v="1"/>
    <s v=""/>
    <n v="13"/>
    <n v="1"/>
    <n v="7.69230769230769E-2"/>
    <n v="13.49"/>
    <x v="1"/>
    <n v="0"/>
  </r>
  <r>
    <x v="10887"/>
    <n v="18"/>
    <s v="Other"/>
    <s v="Canada"/>
    <d v="2023-08-31T10:35:06"/>
    <x v="1"/>
    <n v="1"/>
    <n v="0"/>
    <n v="57"/>
    <n v="2"/>
    <n v="13.47"/>
    <s v=""/>
    <n v="1"/>
    <s v=""/>
    <n v="35"/>
    <n v="0"/>
    <n v="3.5087719298245598E-2"/>
    <n v="13.47"/>
    <x v="1"/>
    <n v="0"/>
  </r>
  <r>
    <x v="10888"/>
    <n v="34"/>
    <s v="Male"/>
    <s v="USA"/>
    <d v="2024-10-09T06:14:04"/>
    <x v="2"/>
    <n v="3"/>
    <n v="2"/>
    <n v="52"/>
    <n v="2"/>
    <n v="13.45"/>
    <s v=""/>
    <n v="1"/>
    <s v=""/>
    <n v="16"/>
    <n v="0.66666666666666596"/>
    <n v="3.8461538461538401E-2"/>
    <n v="13.45"/>
    <x v="1"/>
    <n v="1"/>
  </r>
  <r>
    <x v="10889"/>
    <n v="36"/>
    <s v="Male"/>
    <s v="UK"/>
    <d v="2024-09-20T05:12:59"/>
    <x v="5"/>
    <n v="3"/>
    <n v="0"/>
    <n v="45"/>
    <n v="2"/>
    <n v="13.41"/>
    <s v=""/>
    <n v="1"/>
    <s v=""/>
    <n v="10"/>
    <n v="0"/>
    <n v="4.4444444444444398E-2"/>
    <n v="13.41"/>
    <x v="1"/>
    <n v="0"/>
  </r>
  <r>
    <x v="10890"/>
    <n v="30"/>
    <s v="Male"/>
    <s v="UK"/>
    <d v="2024-01-31T09:19:51"/>
    <x v="2"/>
    <n v="1"/>
    <n v="0"/>
    <n v="39"/>
    <n v="3"/>
    <n v="13.4"/>
    <s v=""/>
    <n v="1"/>
    <s v=""/>
    <n v="2"/>
    <n v="0"/>
    <n v="7.69230769230769E-2"/>
    <n v="13.4"/>
    <x v="1"/>
    <n v="0"/>
  </r>
  <r>
    <x v="10891"/>
    <n v="25"/>
    <s v="Male"/>
    <s v="USA"/>
    <d v="2024-07-19T13:17:28"/>
    <x v="2"/>
    <n v="2"/>
    <n v="2"/>
    <n v="51"/>
    <n v="1"/>
    <n v="13.4"/>
    <s v=""/>
    <n v="1"/>
    <s v=""/>
    <n v="21"/>
    <n v="1"/>
    <n v="1.9607843137254902E-2"/>
    <n v="13.4"/>
    <x v="1"/>
    <n v="0"/>
  </r>
  <r>
    <x v="10892"/>
    <n v="24"/>
    <s v="Female"/>
    <s v="USA"/>
    <d v="2024-03-02T21:40:26"/>
    <x v="5"/>
    <n v="4"/>
    <n v="2"/>
    <n v="46"/>
    <n v="1"/>
    <n v="13.32"/>
    <s v=""/>
    <n v="1"/>
    <s v=""/>
    <n v="22"/>
    <n v="0.5"/>
    <n v="2.1739130434782601E-2"/>
    <n v="13.32"/>
    <x v="1"/>
    <n v="1"/>
  </r>
  <r>
    <x v="10893"/>
    <n v="42"/>
    <s v="Female"/>
    <s v="USA"/>
    <d v="2023-04-02T04:43:21"/>
    <x v="3"/>
    <n v="2"/>
    <n v="0"/>
    <n v="52"/>
    <n v="6"/>
    <n v="13.12"/>
    <s v=""/>
    <n v="1"/>
    <s v=""/>
    <n v="27"/>
    <n v="0"/>
    <n v="0.115384615384615"/>
    <n v="13.12"/>
    <x v="1"/>
    <n v="0"/>
  </r>
  <r>
    <x v="10894"/>
    <n v="36"/>
    <s v="Male"/>
    <s v="France"/>
    <d v="2023-12-01T17:35:22"/>
    <x v="2"/>
    <n v="4"/>
    <n v="1"/>
    <n v="62"/>
    <n v="2"/>
    <n v="13.11"/>
    <s v=""/>
    <n v="1"/>
    <s v=""/>
    <n v="0"/>
    <n v="0.25"/>
    <n v="3.2258064516128997E-2"/>
    <n v="13.11"/>
    <x v="1"/>
    <n v="0"/>
  </r>
  <r>
    <x v="10895"/>
    <n v="34"/>
    <s v="Female"/>
    <s v="Canada"/>
    <d v="2023-02-18T10:15:25"/>
    <x v="2"/>
    <n v="5"/>
    <n v="1"/>
    <n v="49"/>
    <n v="1"/>
    <n v="13.03"/>
    <s v=""/>
    <n v="1"/>
    <s v=""/>
    <n v="69"/>
    <n v="0.2"/>
    <n v="2.04081632653061E-2"/>
    <n v="13.03"/>
    <x v="1"/>
    <n v="0"/>
  </r>
  <r>
    <x v="10896"/>
    <n v="35"/>
    <s v="Male"/>
    <s v="USA"/>
    <d v="2023-05-03T21:26:45"/>
    <x v="5"/>
    <n v="5"/>
    <n v="0"/>
    <n v="53"/>
    <n v="2"/>
    <n v="13"/>
    <s v=""/>
    <n v="1"/>
    <s v=""/>
    <n v="32"/>
    <n v="0"/>
    <n v="3.7735849056603703E-2"/>
    <n v="13"/>
    <x v="1"/>
    <n v="0"/>
  </r>
  <r>
    <x v="10897"/>
    <n v="36"/>
    <s v="Female"/>
    <s v="Australia"/>
    <d v="2023-09-05T21:59:45"/>
    <x v="2"/>
    <n v="2"/>
    <n v="0"/>
    <n v="56"/>
    <n v="1"/>
    <n v="13"/>
    <s v=""/>
    <n v="1"/>
    <s v=""/>
    <n v="50"/>
    <n v="0"/>
    <n v="1.7857142857142801E-2"/>
    <n v="13"/>
    <x v="1"/>
    <n v="1"/>
  </r>
  <r>
    <x v="10898"/>
    <n v="18"/>
    <s v="Female"/>
    <s v="UK"/>
    <d v="2023-11-02T14:11:28"/>
    <x v="3"/>
    <n v="4"/>
    <n v="4"/>
    <n v="49"/>
    <n v="1"/>
    <n v="12.94"/>
    <s v=""/>
    <n v="1"/>
    <s v=""/>
    <n v="13"/>
    <n v="1"/>
    <n v="2.04081632653061E-2"/>
    <n v="12.94"/>
    <x v="1"/>
    <n v="0"/>
  </r>
  <r>
    <x v="10899"/>
    <n v="52"/>
    <s v="Female"/>
    <s v="France"/>
    <d v="2024-03-14T11:05:49"/>
    <x v="2"/>
    <n v="2"/>
    <n v="0"/>
    <n v="68"/>
    <n v="5"/>
    <n v="12.89"/>
    <s v=""/>
    <n v="1"/>
    <s v=""/>
    <n v="3"/>
    <n v="0"/>
    <n v="7.3529411764705802E-2"/>
    <n v="12.89"/>
    <x v="1"/>
    <n v="0"/>
  </r>
  <r>
    <x v="10900"/>
    <n v="25"/>
    <s v="Female"/>
    <s v="USA"/>
    <d v="2024-05-12T05:34:28"/>
    <x v="4"/>
    <n v="5"/>
    <n v="1"/>
    <n v="52"/>
    <n v="3"/>
    <n v="12.85"/>
    <s v=""/>
    <n v="1"/>
    <s v=""/>
    <n v="7"/>
    <n v="0.2"/>
    <n v="5.7692307692307598E-2"/>
    <n v="12.85"/>
    <x v="1"/>
    <n v="0"/>
  </r>
  <r>
    <x v="10901"/>
    <n v="21"/>
    <s v="Female"/>
    <s v="Japan"/>
    <d v="2023-05-19T12:41:49"/>
    <x v="3"/>
    <n v="4"/>
    <n v="1"/>
    <n v="37"/>
    <n v="3"/>
    <n v="12.81"/>
    <s v=""/>
    <n v="1"/>
    <s v=""/>
    <n v="32"/>
    <n v="0.25"/>
    <n v="8.1081081081081002E-2"/>
    <n v="12.81"/>
    <x v="1"/>
    <n v="0"/>
  </r>
  <r>
    <x v="10902"/>
    <n v="34"/>
    <s v="Male"/>
    <s v="USA"/>
    <d v="2023-01-30T19:27:35"/>
    <x v="5"/>
    <n v="4"/>
    <n v="4"/>
    <n v="51"/>
    <n v="1"/>
    <n v="12.65"/>
    <s v=""/>
    <n v="1"/>
    <s v=""/>
    <n v="10"/>
    <n v="1"/>
    <n v="1.9607843137254902E-2"/>
    <n v="12.65"/>
    <x v="1"/>
    <n v="0"/>
  </r>
  <r>
    <x v="10903"/>
    <n v="22"/>
    <s v="Male"/>
    <s v="France"/>
    <d v="2023-07-23T07:43:36"/>
    <x v="0"/>
    <n v="4"/>
    <n v="1"/>
    <n v="53"/>
    <n v="1"/>
    <n v="12.5"/>
    <s v=""/>
    <n v="1"/>
    <s v=""/>
    <n v="2"/>
    <n v="0.25"/>
    <n v="1.8867924528301799E-2"/>
    <n v="12.5"/>
    <x v="1"/>
    <n v="0"/>
  </r>
  <r>
    <x v="10904"/>
    <n v="35"/>
    <s v="Male"/>
    <s v="USA"/>
    <d v="2024-02-29T08:20:55"/>
    <x v="2"/>
    <n v="3"/>
    <n v="0"/>
    <n v="56"/>
    <n v="4"/>
    <n v="12.45"/>
    <s v=""/>
    <n v="1"/>
    <s v=""/>
    <n v="7"/>
    <n v="0"/>
    <n v="7.1428571428571397E-2"/>
    <n v="12.45"/>
    <x v="1"/>
    <n v="0"/>
  </r>
  <r>
    <x v="10905"/>
    <n v="25"/>
    <s v="Female"/>
    <s v="Canada"/>
    <d v="2023-06-19T11:53:56"/>
    <x v="4"/>
    <n v="3"/>
    <n v="1"/>
    <n v="58"/>
    <n v="2"/>
    <n v="12.38"/>
    <s v=""/>
    <n v="1"/>
    <s v=""/>
    <n v="3"/>
    <n v="0.33333333333333298"/>
    <n v="3.4482758620689599E-2"/>
    <n v="12.38"/>
    <x v="1"/>
    <n v="0"/>
  </r>
  <r>
    <x v="10906"/>
    <n v="36"/>
    <s v="Male"/>
    <s v="USA"/>
    <d v="2024-05-13T10:46:37"/>
    <x v="4"/>
    <n v="3"/>
    <n v="1"/>
    <n v="50"/>
    <n v="4"/>
    <n v="12.38"/>
    <s v=""/>
    <n v="1"/>
    <s v=""/>
    <n v="99"/>
    <n v="0.33333333333333298"/>
    <n v="0.08"/>
    <n v="12.38"/>
    <x v="1"/>
    <n v="1"/>
  </r>
  <r>
    <x v="10907"/>
    <n v="18"/>
    <s v="Female"/>
    <s v="USA"/>
    <d v="2024-10-16T23:40:12"/>
    <x v="2"/>
    <n v="1"/>
    <n v="1"/>
    <n v="45"/>
    <n v="1"/>
    <n v="12.24"/>
    <s v=""/>
    <n v="1"/>
    <s v=""/>
    <n v="4"/>
    <n v="1"/>
    <n v="2.2222222222222199E-2"/>
    <n v="12.24"/>
    <x v="1"/>
    <n v="1"/>
  </r>
  <r>
    <x v="10908"/>
    <n v="32"/>
    <s v="Male"/>
    <s v="France"/>
    <d v="2023-11-28T06:21:45"/>
    <x v="1"/>
    <n v="2"/>
    <n v="0"/>
    <n v="51"/>
    <n v="5"/>
    <n v="12.19"/>
    <s v=""/>
    <n v="1"/>
    <s v=""/>
    <n v="34"/>
    <n v="0"/>
    <n v="9.8039215686274495E-2"/>
    <n v="12.19"/>
    <x v="1"/>
    <n v="0"/>
  </r>
  <r>
    <x v="10909"/>
    <n v="34"/>
    <s v="Male"/>
    <s v="USA"/>
    <d v="2024-05-27T22:17:09"/>
    <x v="2"/>
    <n v="5"/>
    <n v="1"/>
    <n v="58"/>
    <n v="0"/>
    <n v="12.17"/>
    <s v=""/>
    <n v="1"/>
    <s v=""/>
    <n v="30"/>
    <n v="0.2"/>
    <n v="0"/>
    <n v="12.17"/>
    <x v="1"/>
    <n v="0"/>
  </r>
  <r>
    <x v="10910"/>
    <n v="43"/>
    <s v="Male"/>
    <s v="France"/>
    <d v="2024-03-26T15:07:17"/>
    <x v="2"/>
    <n v="3"/>
    <n v="0"/>
    <n v="58"/>
    <n v="5"/>
    <n v="12.14"/>
    <s v=""/>
    <n v="1"/>
    <s v=""/>
    <n v="21"/>
    <n v="0"/>
    <n v="8.6206896551724102E-2"/>
    <n v="12.14"/>
    <x v="1"/>
    <n v="0"/>
  </r>
  <r>
    <x v="10911"/>
    <n v="18"/>
    <s v="Male"/>
    <s v="USA"/>
    <d v="2023-07-19T16:07:10"/>
    <x v="3"/>
    <n v="1"/>
    <n v="1"/>
    <n v="41"/>
    <n v="1"/>
    <n v="12.05"/>
    <s v=""/>
    <n v="1"/>
    <s v=""/>
    <n v="15"/>
    <n v="1"/>
    <n v="2.4390243902439001E-2"/>
    <n v="12.05"/>
    <x v="1"/>
    <n v="0"/>
  </r>
  <r>
    <x v="10912"/>
    <n v="24"/>
    <s v="Female"/>
    <s v="France"/>
    <d v="2024-10-25T12:05:13"/>
    <x v="1"/>
    <n v="2"/>
    <n v="0"/>
    <n v="79"/>
    <n v="5"/>
    <n v="12.02"/>
    <s v=""/>
    <n v="1"/>
    <s v=""/>
    <n v="4"/>
    <n v="0"/>
    <n v="6.3291139240506306E-2"/>
    <n v="12.02"/>
    <x v="1"/>
    <n v="0"/>
  </r>
  <r>
    <x v="10913"/>
    <n v="43"/>
    <s v="Female"/>
    <s v="USA"/>
    <d v="2024-08-01T09:22:36"/>
    <x v="2"/>
    <n v="3"/>
    <n v="0"/>
    <n v="50"/>
    <n v="1"/>
    <n v="11.97"/>
    <s v=""/>
    <n v="1"/>
    <s v=""/>
    <n v="3"/>
    <n v="0"/>
    <n v="0.02"/>
    <n v="11.97"/>
    <x v="1"/>
    <n v="0"/>
  </r>
  <r>
    <x v="10914"/>
    <n v="40"/>
    <s v="Female"/>
    <s v="Germany"/>
    <d v="2024-03-24T17:51:27"/>
    <x v="1"/>
    <n v="4"/>
    <n v="0"/>
    <n v="46"/>
    <n v="0"/>
    <n v="11.94"/>
    <s v=""/>
    <n v="1"/>
    <s v=""/>
    <n v="75"/>
    <n v="0"/>
    <n v="0"/>
    <n v="11.94"/>
    <x v="1"/>
    <n v="0"/>
  </r>
  <r>
    <x v="10915"/>
    <n v="23"/>
    <s v="Female"/>
    <s v="Germany"/>
    <d v="2023-04-15T21:14:59"/>
    <x v="1"/>
    <n v="3"/>
    <n v="2"/>
    <n v="62"/>
    <n v="3"/>
    <n v="11.62"/>
    <s v=""/>
    <n v="1"/>
    <s v=""/>
    <n v="15"/>
    <n v="0.66666666666666596"/>
    <n v="4.8387096774193498E-2"/>
    <n v="11.62"/>
    <x v="1"/>
    <n v="0"/>
  </r>
  <r>
    <x v="10916"/>
    <n v="20"/>
    <s v="Female"/>
    <s v="USA"/>
    <d v="2024-02-24T07:09:31"/>
    <x v="3"/>
    <n v="1"/>
    <n v="1"/>
    <n v="48"/>
    <n v="5"/>
    <n v="11.55"/>
    <s v=""/>
    <n v="1"/>
    <s v=""/>
    <n v="10"/>
    <n v="1"/>
    <n v="0.10416666666666601"/>
    <n v="11.55"/>
    <x v="1"/>
    <n v="0"/>
  </r>
  <r>
    <x v="10917"/>
    <n v="18"/>
    <s v="Male"/>
    <s v="USA"/>
    <d v="2023-08-18T20:20:23"/>
    <x v="3"/>
    <n v="3"/>
    <n v="1"/>
    <n v="57"/>
    <n v="0"/>
    <n v="11.52"/>
    <s v=""/>
    <n v="1"/>
    <s v=""/>
    <n v="15"/>
    <n v="0.33333333333333298"/>
    <n v="0"/>
    <n v="11.52"/>
    <x v="1"/>
    <n v="0"/>
  </r>
  <r>
    <x v="10918"/>
    <n v="22"/>
    <s v="Male"/>
    <s v="USA"/>
    <d v="2024-05-16T23:27:50"/>
    <x v="2"/>
    <n v="3"/>
    <n v="0"/>
    <n v="52"/>
    <n v="1"/>
    <n v="11.52"/>
    <s v=""/>
    <n v="1"/>
    <s v=""/>
    <n v="26"/>
    <n v="0"/>
    <n v="1.9230769230769201E-2"/>
    <n v="11.52"/>
    <x v="1"/>
    <n v="0"/>
  </r>
  <r>
    <x v="10919"/>
    <n v="18"/>
    <s v="Male"/>
    <s v="USA"/>
    <d v="2024-08-12T06:44:19"/>
    <x v="3"/>
    <n v="3"/>
    <n v="3"/>
    <n v="49"/>
    <n v="1"/>
    <n v="11.44"/>
    <s v=""/>
    <n v="1"/>
    <s v=""/>
    <n v="19"/>
    <n v="1"/>
    <n v="2.04081632653061E-2"/>
    <n v="11.44"/>
    <x v="1"/>
    <n v="0"/>
  </r>
  <r>
    <x v="10920"/>
    <n v="31"/>
    <s v="Female"/>
    <s v="Germany"/>
    <d v="2024-09-08T11:24:47"/>
    <x v="3"/>
    <n v="3"/>
    <n v="1"/>
    <n v="57"/>
    <n v="0"/>
    <n v="11.39"/>
    <s v=""/>
    <n v="1"/>
    <s v=""/>
    <n v="29"/>
    <n v="0.33333333333333298"/>
    <n v="0"/>
    <n v="11.39"/>
    <x v="1"/>
    <n v="0"/>
  </r>
  <r>
    <x v="10921"/>
    <n v="32"/>
    <s v="Female"/>
    <s v="Canada"/>
    <d v="2023-03-24T01:42:15"/>
    <x v="2"/>
    <n v="1"/>
    <n v="0"/>
    <n v="48"/>
    <n v="1"/>
    <n v="11.38"/>
    <s v=""/>
    <n v="1"/>
    <s v=""/>
    <n v="7"/>
    <n v="0"/>
    <n v="2.0833333333333301E-2"/>
    <n v="11.38"/>
    <x v="1"/>
    <n v="1"/>
  </r>
  <r>
    <x v="10922"/>
    <n v="19"/>
    <s v="Female"/>
    <s v="USA"/>
    <d v="2024-09-11T16:47:58"/>
    <x v="2"/>
    <n v="2"/>
    <n v="1"/>
    <n v="48"/>
    <n v="2"/>
    <n v="11.36"/>
    <s v=""/>
    <n v="1"/>
    <s v=""/>
    <n v="67"/>
    <n v="0.5"/>
    <n v="4.1666666666666602E-2"/>
    <n v="11.36"/>
    <x v="1"/>
    <n v="0"/>
  </r>
  <r>
    <x v="10923"/>
    <n v="46"/>
    <s v="Male"/>
    <s v="USA"/>
    <d v="2023-09-27T02:07:05"/>
    <x v="1"/>
    <n v="1"/>
    <n v="1"/>
    <n v="43"/>
    <n v="7"/>
    <n v="11.3"/>
    <s v=""/>
    <n v="1"/>
    <s v=""/>
    <n v="17"/>
    <n v="1"/>
    <n v="0.16279069767441801"/>
    <n v="11.3"/>
    <x v="1"/>
    <n v="0"/>
  </r>
  <r>
    <x v="10924"/>
    <n v="26"/>
    <s v="Other"/>
    <s v="USA"/>
    <d v="2023-10-09T11:58:59"/>
    <x v="5"/>
    <n v="2"/>
    <n v="0"/>
    <n v="55"/>
    <n v="3"/>
    <n v="11.28"/>
    <s v=""/>
    <n v="1"/>
    <s v=""/>
    <n v="52"/>
    <n v="0"/>
    <n v="5.4545454545454501E-2"/>
    <n v="11.28"/>
    <x v="1"/>
    <n v="1"/>
  </r>
  <r>
    <x v="10925"/>
    <n v="33"/>
    <s v="Male"/>
    <s v="USA"/>
    <d v="2023-04-30T16:03:34"/>
    <x v="2"/>
    <n v="3"/>
    <n v="2"/>
    <n v="63"/>
    <n v="2"/>
    <n v="11.16"/>
    <s v=""/>
    <n v="1"/>
    <s v=""/>
    <n v="39"/>
    <n v="0.66666666666666596"/>
    <n v="3.1746031746031703E-2"/>
    <n v="11.16"/>
    <x v="1"/>
    <n v="0"/>
  </r>
  <r>
    <x v="10926"/>
    <n v="40"/>
    <s v="Male"/>
    <s v="Canada"/>
    <d v="2023-05-12T12:46:59"/>
    <x v="2"/>
    <n v="0"/>
    <n v="0"/>
    <n v="40"/>
    <n v="2"/>
    <n v="11.12"/>
    <s v=""/>
    <n v="1"/>
    <s v=""/>
    <n v="24"/>
    <n v="0"/>
    <n v="0.05"/>
    <n v="11.12"/>
    <x v="1"/>
    <n v="0"/>
  </r>
  <r>
    <x v="10927"/>
    <n v="18"/>
    <s v="Female"/>
    <s v="USA"/>
    <d v="2023-09-13T03:45:01"/>
    <x v="3"/>
    <n v="2"/>
    <n v="1"/>
    <n v="51"/>
    <n v="2"/>
    <n v="11.07"/>
    <s v=""/>
    <n v="1"/>
    <s v=""/>
    <n v="19"/>
    <n v="0.5"/>
    <n v="3.9215686274509803E-2"/>
    <n v="11.07"/>
    <x v="1"/>
    <n v="0"/>
  </r>
  <r>
    <x v="10928"/>
    <n v="29"/>
    <s v="Male"/>
    <s v="France"/>
    <d v="2023-05-06T02:00:37"/>
    <x v="1"/>
    <n v="4"/>
    <n v="2"/>
    <n v="55"/>
    <n v="2"/>
    <n v="11.06"/>
    <s v=""/>
    <n v="1"/>
    <s v=""/>
    <n v="13"/>
    <n v="0.5"/>
    <n v="3.6363636363636299E-2"/>
    <n v="11.06"/>
    <x v="1"/>
    <n v="0"/>
  </r>
  <r>
    <x v="10929"/>
    <n v="37"/>
    <s v="Female"/>
    <s v="Canada"/>
    <d v="2024-11-25T18:35:22"/>
    <x v="5"/>
    <n v="1"/>
    <n v="1"/>
    <n v="38"/>
    <n v="2"/>
    <n v="10.98"/>
    <s v=""/>
    <n v="1"/>
    <s v=""/>
    <n v="21"/>
    <n v="1"/>
    <n v="5.2631578947368397E-2"/>
    <n v="10.98"/>
    <x v="1"/>
    <n v="0"/>
  </r>
  <r>
    <x v="10930"/>
    <n v="26"/>
    <s v="Male"/>
    <s v="Australia"/>
    <d v="2024-09-03T13:08:35"/>
    <x v="2"/>
    <n v="2"/>
    <n v="0"/>
    <n v="45"/>
    <n v="1"/>
    <n v="10.92"/>
    <s v=""/>
    <n v="1"/>
    <s v=""/>
    <n v="28"/>
    <n v="0"/>
    <n v="2.2222222222222199E-2"/>
    <n v="10.92"/>
    <x v="1"/>
    <n v="0"/>
  </r>
  <r>
    <x v="10931"/>
    <n v="54"/>
    <s v="Female"/>
    <s v="USA"/>
    <d v="2024-05-01T14:03:11"/>
    <x v="3"/>
    <n v="3"/>
    <n v="1"/>
    <n v="61"/>
    <n v="6"/>
    <n v="10.84"/>
    <s v=""/>
    <n v="1"/>
    <s v=""/>
    <n v="12"/>
    <n v="0.33333333333333298"/>
    <n v="9.8360655737704902E-2"/>
    <n v="10.84"/>
    <x v="1"/>
    <n v="0"/>
  </r>
  <r>
    <x v="10932"/>
    <n v="28"/>
    <s v="Female"/>
    <s v="France"/>
    <d v="2024-02-29T22:57:00"/>
    <x v="1"/>
    <n v="6"/>
    <n v="2"/>
    <n v="53"/>
    <n v="2"/>
    <n v="10.67"/>
    <s v=""/>
    <n v="1"/>
    <s v=""/>
    <n v="0"/>
    <n v="0.33333333333333298"/>
    <n v="3.7735849056603703E-2"/>
    <n v="10.67"/>
    <x v="1"/>
    <n v="0"/>
  </r>
  <r>
    <x v="10933"/>
    <n v="29"/>
    <s v="Female"/>
    <s v="USA"/>
    <d v="2023-12-12T12:01:52"/>
    <x v="2"/>
    <n v="3"/>
    <n v="1"/>
    <n v="54"/>
    <n v="2"/>
    <n v="10.5"/>
    <s v=""/>
    <n v="1"/>
    <s v=""/>
    <n v="64"/>
    <n v="0.33333333333333298"/>
    <n v="3.7037037037037E-2"/>
    <n v="10.5"/>
    <x v="1"/>
    <n v="0"/>
  </r>
  <r>
    <x v="10934"/>
    <n v="34"/>
    <s v="Male"/>
    <s v="Japan"/>
    <d v="2023-11-23T02:15:08"/>
    <x v="2"/>
    <n v="5"/>
    <n v="2"/>
    <n v="41"/>
    <n v="1"/>
    <n v="10.44"/>
    <s v=""/>
    <n v="1"/>
    <s v=""/>
    <n v="0"/>
    <n v="0.4"/>
    <n v="2.4390243902439001E-2"/>
    <n v="10.44"/>
    <x v="1"/>
    <n v="1"/>
  </r>
  <r>
    <x v="10935"/>
    <n v="45"/>
    <s v="Female"/>
    <s v="France"/>
    <d v="2024-11-09T01:03:22"/>
    <x v="5"/>
    <n v="1"/>
    <n v="1"/>
    <n v="46"/>
    <n v="5"/>
    <n v="10.18"/>
    <s v=""/>
    <n v="1"/>
    <s v=""/>
    <n v="35"/>
    <n v="1"/>
    <n v="0.108695652173913"/>
    <n v="10.18"/>
    <x v="1"/>
    <n v="0"/>
  </r>
  <r>
    <x v="10936"/>
    <n v="23"/>
    <s v="Female"/>
    <s v="USA"/>
    <d v="2024-11-17T04:42:45"/>
    <x v="1"/>
    <n v="5"/>
    <n v="2"/>
    <n v="47"/>
    <n v="0"/>
    <n v="10.14"/>
    <s v=""/>
    <n v="1"/>
    <s v=""/>
    <n v="39"/>
    <n v="0.4"/>
    <n v="0"/>
    <n v="10.14"/>
    <x v="1"/>
    <n v="0"/>
  </r>
  <r>
    <x v="10937"/>
    <n v="20"/>
    <s v="Male"/>
    <s v="Germany"/>
    <d v="2023-07-09T09:21:32"/>
    <x v="2"/>
    <n v="4"/>
    <n v="2"/>
    <n v="52"/>
    <n v="2"/>
    <n v="9.9700000000000006"/>
    <s v=""/>
    <n v="1"/>
    <s v=""/>
    <n v="32"/>
    <n v="0.5"/>
    <n v="3.8461538461538401E-2"/>
    <n v="9.9700000000000006"/>
    <x v="1"/>
    <n v="1"/>
  </r>
  <r>
    <x v="10938"/>
    <n v="33"/>
    <s v="Female"/>
    <s v="Canada"/>
    <d v="2023-10-19T15:49:24"/>
    <x v="5"/>
    <n v="3"/>
    <n v="1"/>
    <n v="51"/>
    <n v="4"/>
    <n v="9.92"/>
    <s v=""/>
    <n v="1"/>
    <s v=""/>
    <n v="5"/>
    <n v="0.33333333333333298"/>
    <n v="7.8431372549019607E-2"/>
    <n v="9.92"/>
    <x v="1"/>
    <n v="0"/>
  </r>
  <r>
    <x v="10939"/>
    <n v="25"/>
    <s v="Male"/>
    <s v="Germany"/>
    <d v="2024-01-08T19:37:32"/>
    <x v="0"/>
    <n v="3"/>
    <n v="2"/>
    <n v="49"/>
    <n v="2"/>
    <n v="9.89"/>
    <s v=""/>
    <n v="1"/>
    <s v=""/>
    <n v="2"/>
    <n v="0.66666666666666596"/>
    <n v="4.08163265306122E-2"/>
    <n v="9.89"/>
    <x v="1"/>
    <n v="0"/>
  </r>
  <r>
    <x v="10940"/>
    <n v="51"/>
    <s v="Male"/>
    <s v="Australia"/>
    <d v="2024-05-18T19:16:03"/>
    <x v="1"/>
    <n v="4"/>
    <n v="0"/>
    <n v="58"/>
    <n v="4"/>
    <n v="9.8800000000000008"/>
    <s v=""/>
    <n v="1"/>
    <s v=""/>
    <n v="8"/>
    <n v="0"/>
    <n v="6.8965517241379296E-2"/>
    <n v="9.8800000000000008"/>
    <x v="1"/>
    <n v="0"/>
  </r>
  <r>
    <x v="10941"/>
    <n v="24"/>
    <s v="Male"/>
    <s v="UK"/>
    <d v="2023-01-21T03:18:01"/>
    <x v="1"/>
    <n v="1"/>
    <n v="1"/>
    <n v="52"/>
    <n v="4"/>
    <n v="9.85"/>
    <s v=""/>
    <n v="1"/>
    <s v=""/>
    <n v="14"/>
    <n v="1"/>
    <n v="7.69230769230769E-2"/>
    <n v="9.85"/>
    <x v="1"/>
    <n v="0"/>
  </r>
  <r>
    <x v="10942"/>
    <n v="26"/>
    <s v="Male"/>
    <s v="Germany"/>
    <d v="2024-02-11T22:45:14"/>
    <x v="4"/>
    <n v="2"/>
    <n v="0"/>
    <n v="56"/>
    <n v="6"/>
    <n v="9.7799999999999994"/>
    <s v=""/>
    <n v="1"/>
    <s v=""/>
    <n v="1"/>
    <n v="0"/>
    <n v="0.107142857142857"/>
    <n v="9.7799999999999994"/>
    <x v="1"/>
    <n v="0"/>
  </r>
  <r>
    <x v="10943"/>
    <n v="41"/>
    <s v="Male"/>
    <s v="France"/>
    <d v="2023-02-24T04:58:06"/>
    <x v="4"/>
    <n v="3"/>
    <n v="1"/>
    <n v="42"/>
    <n v="1"/>
    <n v="9.75"/>
    <s v=""/>
    <n v="1"/>
    <s v=""/>
    <n v="13"/>
    <n v="0.33333333333333298"/>
    <n v="2.3809523809523801E-2"/>
    <n v="9.75"/>
    <x v="1"/>
    <n v="0"/>
  </r>
  <r>
    <x v="10944"/>
    <n v="39"/>
    <s v="Female"/>
    <s v="Canada"/>
    <d v="2024-07-30T03:21:08"/>
    <x v="1"/>
    <n v="5"/>
    <n v="1"/>
    <n v="41"/>
    <n v="3"/>
    <n v="9.73"/>
    <s v=""/>
    <n v="1"/>
    <s v=""/>
    <n v="6"/>
    <n v="0.2"/>
    <n v="7.3170731707316999E-2"/>
    <n v="9.73"/>
    <x v="1"/>
    <n v="0"/>
  </r>
  <r>
    <x v="10945"/>
    <n v="33"/>
    <s v="Male"/>
    <s v="USA"/>
    <d v="2023-12-29T08:29:05"/>
    <x v="2"/>
    <n v="2"/>
    <n v="0"/>
    <n v="38"/>
    <n v="1"/>
    <n v="9.49"/>
    <s v=""/>
    <n v="1"/>
    <s v=""/>
    <n v="57"/>
    <n v="0"/>
    <n v="2.6315789473684199E-2"/>
    <n v="9.49"/>
    <x v="1"/>
    <n v="0"/>
  </r>
  <r>
    <x v="10946"/>
    <n v="29"/>
    <s v="Male"/>
    <s v="Canada"/>
    <d v="2023-08-10T10:50:34"/>
    <x v="2"/>
    <n v="3"/>
    <n v="1"/>
    <n v="47"/>
    <n v="2"/>
    <n v="9.48"/>
    <s v=""/>
    <n v="1"/>
    <s v=""/>
    <n v="3"/>
    <n v="0.33333333333333298"/>
    <n v="4.2553191489361701E-2"/>
    <n v="9.48"/>
    <x v="1"/>
    <n v="0"/>
  </r>
  <r>
    <x v="10947"/>
    <n v="23"/>
    <s v="Male"/>
    <s v="USA"/>
    <d v="2023-01-17T16:04:24"/>
    <x v="2"/>
    <n v="4"/>
    <n v="2"/>
    <n v="59"/>
    <n v="2"/>
    <n v="9.4499999999999993"/>
    <s v=""/>
    <n v="1"/>
    <s v=""/>
    <n v="87"/>
    <n v="0.5"/>
    <n v="3.38983050847457E-2"/>
    <n v="9.4499999999999993"/>
    <x v="1"/>
    <n v="0"/>
  </r>
  <r>
    <x v="10948"/>
    <n v="38"/>
    <s v="Female"/>
    <s v="USA"/>
    <d v="2023-04-09T07:33:24"/>
    <x v="4"/>
    <n v="0"/>
    <n v="0"/>
    <n v="44"/>
    <n v="2"/>
    <n v="9.39"/>
    <s v=""/>
    <n v="1"/>
    <s v=""/>
    <n v="104"/>
    <n v="0"/>
    <n v="4.54545454545454E-2"/>
    <n v="9.39"/>
    <x v="1"/>
    <n v="1"/>
  </r>
  <r>
    <x v="10949"/>
    <n v="31"/>
    <s v="Female"/>
    <s v="Japan"/>
    <d v="2024-10-21T23:24:00"/>
    <x v="0"/>
    <n v="8"/>
    <n v="3"/>
    <n v="50"/>
    <n v="1"/>
    <n v="9.18"/>
    <s v=""/>
    <n v="1"/>
    <s v=""/>
    <n v="1"/>
    <n v="0.375"/>
    <n v="0.02"/>
    <n v="9.18"/>
    <x v="1"/>
    <n v="0"/>
  </r>
  <r>
    <x v="10950"/>
    <n v="28"/>
    <s v="Female"/>
    <s v="Australia"/>
    <d v="2024-03-23T22:52:33"/>
    <x v="3"/>
    <n v="4"/>
    <n v="1"/>
    <n v="51"/>
    <n v="5"/>
    <n v="8.99"/>
    <s v=""/>
    <n v="1"/>
    <s v=""/>
    <n v="11"/>
    <n v="0.25"/>
    <n v="9.8039215686274495E-2"/>
    <n v="8.99"/>
    <x v="1"/>
    <n v="0"/>
  </r>
  <r>
    <x v="10951"/>
    <n v="36"/>
    <s v="Female"/>
    <s v="UK"/>
    <d v="2024-10-15T11:10:01"/>
    <x v="0"/>
    <n v="3"/>
    <n v="0"/>
    <n v="45"/>
    <n v="4"/>
    <n v="8.94"/>
    <s v=""/>
    <n v="1"/>
    <s v=""/>
    <n v="3"/>
    <n v="0"/>
    <n v="8.8888888888888795E-2"/>
    <n v="8.94"/>
    <x v="1"/>
    <n v="0"/>
  </r>
  <r>
    <x v="10952"/>
    <n v="50"/>
    <s v="Female"/>
    <s v="Canada"/>
    <d v="2024-04-24T12:40:45"/>
    <x v="3"/>
    <n v="5"/>
    <n v="1"/>
    <n v="47"/>
    <n v="0"/>
    <n v="8.85"/>
    <s v=""/>
    <n v="1"/>
    <s v=""/>
    <n v="1"/>
    <n v="0.2"/>
    <n v="0"/>
    <n v="8.85"/>
    <x v="1"/>
    <n v="0"/>
  </r>
  <r>
    <x v="10953"/>
    <n v="40"/>
    <s v="Male"/>
    <s v="USA"/>
    <d v="2024-06-26T08:59:05"/>
    <x v="4"/>
    <n v="3"/>
    <n v="2"/>
    <n v="66"/>
    <n v="5"/>
    <n v="8.81"/>
    <s v=""/>
    <n v="1"/>
    <s v=""/>
    <n v="4"/>
    <n v="0.66666666666666596"/>
    <n v="7.5757575757575704E-2"/>
    <n v="8.81"/>
    <x v="1"/>
    <n v="0"/>
  </r>
  <r>
    <x v="10954"/>
    <n v="37"/>
    <s v="Male"/>
    <s v="USA"/>
    <d v="2024-06-18T11:10:08"/>
    <x v="0"/>
    <n v="2"/>
    <n v="2"/>
    <n v="48"/>
    <n v="1"/>
    <n v="8.7200000000000006"/>
    <s v=""/>
    <n v="1"/>
    <s v=""/>
    <n v="5"/>
    <n v="1"/>
    <n v="2.0833333333333301E-2"/>
    <n v="8.7200000000000006"/>
    <x v="1"/>
    <n v="0"/>
  </r>
  <r>
    <x v="10955"/>
    <n v="35"/>
    <s v="Male"/>
    <s v="USA"/>
    <d v="2024-10-13T22:39:50"/>
    <x v="1"/>
    <n v="2"/>
    <n v="0"/>
    <n v="44"/>
    <n v="3"/>
    <n v="8.6999999999999993"/>
    <s v=""/>
    <n v="1"/>
    <s v=""/>
    <n v="5"/>
    <n v="0"/>
    <n v="6.8181818181818094E-2"/>
    <n v="8.6999999999999993"/>
    <x v="1"/>
    <n v="0"/>
  </r>
  <r>
    <x v="10956"/>
    <n v="33"/>
    <s v="Male"/>
    <s v="USA"/>
    <d v="2023-07-11T12:27:47"/>
    <x v="1"/>
    <n v="2"/>
    <n v="2"/>
    <n v="52"/>
    <n v="5"/>
    <n v="8.68"/>
    <s v=""/>
    <n v="1"/>
    <s v=""/>
    <n v="69"/>
    <n v="1"/>
    <n v="9.6153846153846104E-2"/>
    <n v="8.68"/>
    <x v="1"/>
    <n v="0"/>
  </r>
  <r>
    <x v="10957"/>
    <n v="28"/>
    <s v="Male"/>
    <s v="USA"/>
    <d v="2024-12-30T10:51:32"/>
    <x v="1"/>
    <n v="3"/>
    <n v="0"/>
    <n v="37"/>
    <n v="3"/>
    <n v="8.57"/>
    <s v=""/>
    <n v="1"/>
    <s v=""/>
    <n v="29"/>
    <n v="0"/>
    <n v="8.1081081081081002E-2"/>
    <n v="8.57"/>
    <x v="1"/>
    <n v="0"/>
  </r>
  <r>
    <x v="10958"/>
    <n v="27"/>
    <s v="Female"/>
    <s v="UK"/>
    <d v="2023-09-24T17:10:24"/>
    <x v="4"/>
    <n v="2"/>
    <n v="0"/>
    <n v="45"/>
    <n v="2"/>
    <n v="8.52"/>
    <s v=""/>
    <n v="1"/>
    <s v=""/>
    <n v="56"/>
    <n v="0"/>
    <n v="4.4444444444444398E-2"/>
    <n v="8.52"/>
    <x v="1"/>
    <n v="0"/>
  </r>
  <r>
    <x v="10959"/>
    <n v="47"/>
    <s v="Male"/>
    <s v="USA"/>
    <d v="2023-05-27T20:44:01"/>
    <x v="4"/>
    <n v="5"/>
    <n v="1"/>
    <n v="37"/>
    <n v="1"/>
    <n v="8.48"/>
    <s v=""/>
    <n v="1"/>
    <s v=""/>
    <n v="11"/>
    <n v="0.2"/>
    <n v="2.7027027027027001E-2"/>
    <n v="8.48"/>
    <x v="1"/>
    <n v="0"/>
  </r>
  <r>
    <x v="10960"/>
    <n v="28"/>
    <s v="Male"/>
    <s v="USA"/>
    <d v="2023-01-24T07:13:36"/>
    <x v="2"/>
    <n v="1"/>
    <n v="0"/>
    <n v="58"/>
    <n v="7"/>
    <n v="8.42"/>
    <s v=""/>
    <n v="1"/>
    <s v=""/>
    <n v="13"/>
    <n v="0"/>
    <n v="0.12068965517241299"/>
    <n v="8.42"/>
    <x v="1"/>
    <n v="0"/>
  </r>
  <r>
    <x v="10961"/>
    <n v="22"/>
    <s v="Female"/>
    <s v="Germany"/>
    <d v="2024-11-15T23:30:36"/>
    <x v="1"/>
    <n v="1"/>
    <n v="0"/>
    <n v="54"/>
    <n v="2"/>
    <n v="8.4"/>
    <s v=""/>
    <n v="1"/>
    <s v=""/>
    <n v="8"/>
    <n v="0"/>
    <n v="3.7037037037037E-2"/>
    <n v="8.4"/>
    <x v="1"/>
    <n v="1"/>
  </r>
  <r>
    <x v="10962"/>
    <n v="29"/>
    <s v="Male"/>
    <s v="USA"/>
    <d v="2024-06-23T03:35:54"/>
    <x v="1"/>
    <n v="3"/>
    <n v="1"/>
    <n v="55"/>
    <n v="2"/>
    <n v="8.3699999999999992"/>
    <s v=""/>
    <n v="1"/>
    <s v=""/>
    <n v="3"/>
    <n v="0.33333333333333298"/>
    <n v="3.6363636363636299E-2"/>
    <n v="8.3699999999999992"/>
    <x v="1"/>
    <n v="0"/>
  </r>
  <r>
    <x v="10963"/>
    <n v="43"/>
    <s v="Female"/>
    <s v="USA"/>
    <d v="2023-11-25T08:16:36"/>
    <x v="1"/>
    <n v="3"/>
    <n v="0"/>
    <n v="63"/>
    <n v="5"/>
    <n v="8.3000000000000007"/>
    <s v=""/>
    <n v="1"/>
    <s v=""/>
    <n v="3"/>
    <n v="0"/>
    <n v="7.9365079365079305E-2"/>
    <n v="8.3000000000000007"/>
    <x v="1"/>
    <n v="0"/>
  </r>
  <r>
    <x v="10964"/>
    <n v="38"/>
    <s v="Female"/>
    <s v="Canada"/>
    <d v="2023-08-02T07:11:12"/>
    <x v="1"/>
    <n v="2"/>
    <n v="0"/>
    <n v="57"/>
    <n v="3"/>
    <n v="8.2100000000000009"/>
    <s v=""/>
    <n v="1"/>
    <s v=""/>
    <n v="19"/>
    <n v="0"/>
    <n v="5.2631578947368397E-2"/>
    <n v="8.2100000000000009"/>
    <x v="1"/>
    <n v="0"/>
  </r>
  <r>
    <x v="10965"/>
    <n v="28"/>
    <s v="Male"/>
    <s v="Canada"/>
    <d v="2024-07-11T06:42:52"/>
    <x v="5"/>
    <n v="2"/>
    <n v="0"/>
    <n v="50"/>
    <n v="4"/>
    <n v="8.11"/>
    <s v=""/>
    <n v="1"/>
    <s v=""/>
    <n v="1"/>
    <n v="0"/>
    <n v="0.08"/>
    <n v="8.11"/>
    <x v="1"/>
    <n v="0"/>
  </r>
  <r>
    <x v="10966"/>
    <n v="34"/>
    <s v="Male"/>
    <s v="Japan"/>
    <d v="2023-11-20T23:08:53"/>
    <x v="3"/>
    <n v="2"/>
    <n v="0"/>
    <n v="40"/>
    <n v="2"/>
    <n v="8.0500000000000007"/>
    <s v=""/>
    <n v="1"/>
    <s v=""/>
    <n v="33"/>
    <n v="0"/>
    <n v="0.05"/>
    <n v="8.0500000000000007"/>
    <x v="1"/>
    <n v="0"/>
  </r>
  <r>
    <x v="10967"/>
    <n v="22"/>
    <s v="Female"/>
    <s v="USA"/>
    <d v="2023-12-03T19:14:01"/>
    <x v="0"/>
    <n v="2"/>
    <n v="0"/>
    <n v="56"/>
    <n v="1"/>
    <n v="7.83"/>
    <s v=""/>
    <n v="1"/>
    <s v=""/>
    <n v="16"/>
    <n v="0"/>
    <n v="1.7857142857142801E-2"/>
    <n v="7.83"/>
    <x v="1"/>
    <n v="0"/>
  </r>
  <r>
    <x v="10968"/>
    <n v="58"/>
    <s v="Female"/>
    <s v="USA"/>
    <d v="2024-03-24T16:23:51"/>
    <x v="3"/>
    <n v="3"/>
    <n v="0"/>
    <n v="30"/>
    <n v="2"/>
    <n v="7.82"/>
    <s v=""/>
    <n v="1"/>
    <s v=""/>
    <n v="25"/>
    <n v="0"/>
    <n v="6.6666666666666596E-2"/>
    <n v="7.82"/>
    <x v="1"/>
    <n v="0"/>
  </r>
  <r>
    <x v="10969"/>
    <n v="42"/>
    <s v="Female"/>
    <s v="USA"/>
    <d v="2024-05-28T20:11:16"/>
    <x v="2"/>
    <n v="3"/>
    <n v="0"/>
    <n v="56"/>
    <n v="0"/>
    <n v="7.78"/>
    <s v=""/>
    <n v="1"/>
    <s v=""/>
    <n v="9"/>
    <n v="0"/>
    <n v="0"/>
    <n v="7.78"/>
    <x v="1"/>
    <n v="1"/>
  </r>
  <r>
    <x v="10970"/>
    <n v="42"/>
    <s v="Male"/>
    <s v="UK"/>
    <d v="2023-10-14T01:29:32"/>
    <x v="3"/>
    <n v="2"/>
    <n v="2"/>
    <n v="58"/>
    <n v="6"/>
    <n v="7.76"/>
    <s v=""/>
    <n v="1"/>
    <s v=""/>
    <n v="58"/>
    <n v="1"/>
    <n v="0.10344827586206801"/>
    <n v="7.76"/>
    <x v="1"/>
    <n v="0"/>
  </r>
  <r>
    <x v="10971"/>
    <n v="25"/>
    <s v="Female"/>
    <s v="Japan"/>
    <d v="2024-09-15T18:37:39"/>
    <x v="3"/>
    <n v="1"/>
    <n v="1"/>
    <n v="38"/>
    <n v="2"/>
    <n v="7.55"/>
    <s v=""/>
    <n v="1"/>
    <s v=""/>
    <n v="13"/>
    <n v="1"/>
    <n v="5.2631578947368397E-2"/>
    <n v="7.55"/>
    <x v="1"/>
    <n v="0"/>
  </r>
  <r>
    <x v="10972"/>
    <n v="45"/>
    <s v="Male"/>
    <s v="USA"/>
    <d v="2024-04-27T18:03:56"/>
    <x v="1"/>
    <n v="2"/>
    <n v="0"/>
    <n v="52"/>
    <n v="3"/>
    <n v="7.54"/>
    <s v=""/>
    <n v="1"/>
    <s v=""/>
    <n v="7"/>
    <n v="0"/>
    <n v="5.7692307692307598E-2"/>
    <n v="7.54"/>
    <x v="1"/>
    <n v="0"/>
  </r>
  <r>
    <x v="10973"/>
    <n v="30"/>
    <s v="Male"/>
    <s v="Japan"/>
    <d v="2024-11-09T09:49:01"/>
    <x v="0"/>
    <n v="2"/>
    <n v="1"/>
    <n v="49"/>
    <n v="2"/>
    <n v="7.39"/>
    <s v=""/>
    <n v="1"/>
    <s v=""/>
    <n v="8"/>
    <n v="0.5"/>
    <n v="4.08163265306122E-2"/>
    <n v="7.39"/>
    <x v="1"/>
    <n v="0"/>
  </r>
  <r>
    <x v="10974"/>
    <n v="21"/>
    <s v="Female"/>
    <s v="Japan"/>
    <d v="2023-03-10T07:43:00"/>
    <x v="2"/>
    <n v="5"/>
    <n v="3"/>
    <n v="65"/>
    <n v="5"/>
    <n v="7.37"/>
    <s v=""/>
    <n v="1"/>
    <s v=""/>
    <n v="15"/>
    <n v="0.6"/>
    <n v="7.69230769230769E-2"/>
    <n v="7.37"/>
    <x v="1"/>
    <n v="0"/>
  </r>
  <r>
    <x v="10975"/>
    <n v="18"/>
    <s v="Male"/>
    <s v="France"/>
    <d v="2023-06-21T17:55:25"/>
    <x v="4"/>
    <n v="5"/>
    <n v="3"/>
    <n v="57"/>
    <n v="0"/>
    <n v="7.35"/>
    <s v=""/>
    <n v="1"/>
    <s v=""/>
    <n v="28"/>
    <n v="0.6"/>
    <n v="0"/>
    <n v="7.35"/>
    <x v="1"/>
    <n v="1"/>
  </r>
  <r>
    <x v="10976"/>
    <n v="43"/>
    <s v="Male"/>
    <s v="Canada"/>
    <d v="2024-02-19T03:02:54"/>
    <x v="2"/>
    <n v="3"/>
    <n v="1"/>
    <n v="55"/>
    <n v="4"/>
    <n v="7.35"/>
    <s v=""/>
    <n v="1"/>
    <s v=""/>
    <n v="29"/>
    <n v="0.33333333333333298"/>
    <n v="7.2727272727272696E-2"/>
    <n v="7.35"/>
    <x v="1"/>
    <n v="0"/>
  </r>
  <r>
    <x v="10977"/>
    <n v="26"/>
    <s v="Female"/>
    <s v="USA"/>
    <d v="2023-11-06T17:28:46"/>
    <x v="1"/>
    <n v="4"/>
    <n v="0"/>
    <n v="47"/>
    <n v="5"/>
    <n v="7.32"/>
    <s v=""/>
    <n v="1"/>
    <s v=""/>
    <n v="58"/>
    <n v="0"/>
    <n v="0.10638297872340401"/>
    <n v="7.32"/>
    <x v="1"/>
    <n v="0"/>
  </r>
  <r>
    <x v="10978"/>
    <n v="35"/>
    <s v="Female"/>
    <s v="UK"/>
    <d v="2023-03-02T04:03:37"/>
    <x v="2"/>
    <n v="1"/>
    <n v="1"/>
    <n v="49"/>
    <n v="1"/>
    <n v="7.16"/>
    <s v=""/>
    <n v="1"/>
    <s v=""/>
    <n v="23"/>
    <n v="1"/>
    <n v="2.04081632653061E-2"/>
    <n v="7.16"/>
    <x v="1"/>
    <n v="0"/>
  </r>
  <r>
    <x v="10979"/>
    <n v="70"/>
    <s v="Male"/>
    <s v="Germany"/>
    <d v="2023-12-19T14:51:55"/>
    <x v="2"/>
    <n v="4"/>
    <n v="1"/>
    <n v="40"/>
    <n v="1"/>
    <n v="6.93"/>
    <s v=""/>
    <n v="1"/>
    <s v=""/>
    <n v="6"/>
    <n v="0.25"/>
    <n v="2.5000000000000001E-2"/>
    <n v="6.93"/>
    <x v="1"/>
    <n v="0"/>
  </r>
  <r>
    <x v="10980"/>
    <n v="34"/>
    <s v="Female"/>
    <s v="Germany"/>
    <d v="2023-09-26T08:35:48"/>
    <x v="3"/>
    <n v="0"/>
    <n v="0"/>
    <n v="49"/>
    <n v="2"/>
    <n v="6.86"/>
    <s v=""/>
    <n v="1"/>
    <s v=""/>
    <n v="7"/>
    <n v="0"/>
    <n v="4.08163265306122E-2"/>
    <n v="6.86"/>
    <x v="1"/>
    <n v="0"/>
  </r>
  <r>
    <x v="10981"/>
    <n v="43"/>
    <s v="Other"/>
    <s v="Japan"/>
    <d v="2024-06-08T05:52:07"/>
    <x v="1"/>
    <n v="6"/>
    <n v="1"/>
    <n v="57"/>
    <n v="4"/>
    <n v="6.72"/>
    <s v=""/>
    <n v="1"/>
    <s v=""/>
    <n v="98"/>
    <n v="0.16666666666666599"/>
    <n v="7.0175438596491196E-2"/>
    <n v="6.72"/>
    <x v="1"/>
    <n v="1"/>
  </r>
  <r>
    <x v="10982"/>
    <n v="62"/>
    <s v="Female"/>
    <s v="USA"/>
    <d v="2024-06-10T20:39:13"/>
    <x v="3"/>
    <n v="2"/>
    <n v="0"/>
    <n v="53"/>
    <n v="3"/>
    <n v="6.68"/>
    <s v=""/>
    <n v="1"/>
    <s v=""/>
    <n v="5"/>
    <n v="0"/>
    <n v="5.6603773584905599E-2"/>
    <n v="6.68"/>
    <x v="1"/>
    <n v="0"/>
  </r>
  <r>
    <x v="10983"/>
    <n v="33"/>
    <s v="Male"/>
    <s v="Germany"/>
    <d v="2023-12-07T18:08:29"/>
    <x v="1"/>
    <n v="0"/>
    <n v="0"/>
    <n v="51"/>
    <n v="0"/>
    <n v="6.66"/>
    <s v=""/>
    <n v="1"/>
    <s v=""/>
    <n v="42"/>
    <n v="0"/>
    <n v="0"/>
    <n v="6.66"/>
    <x v="1"/>
    <n v="0"/>
  </r>
  <r>
    <x v="10984"/>
    <n v="22"/>
    <s v="Male"/>
    <s v="USA"/>
    <d v="2024-08-21T00:59:46"/>
    <x v="5"/>
    <n v="4"/>
    <n v="3"/>
    <n v="51"/>
    <n v="5"/>
    <n v="6.39"/>
    <s v=""/>
    <n v="1"/>
    <s v=""/>
    <n v="2"/>
    <n v="0.75"/>
    <n v="9.8039215686274495E-2"/>
    <n v="6.39"/>
    <x v="1"/>
    <n v="0"/>
  </r>
  <r>
    <x v="10985"/>
    <n v="24"/>
    <s v="Male"/>
    <s v="USA"/>
    <d v="2024-09-06T17:04:10"/>
    <x v="4"/>
    <n v="3"/>
    <n v="1"/>
    <n v="40"/>
    <n v="1"/>
    <n v="6.31"/>
    <s v=""/>
    <n v="1"/>
    <s v=""/>
    <n v="22"/>
    <n v="0.33333333333333298"/>
    <n v="2.5000000000000001E-2"/>
    <n v="6.31"/>
    <x v="1"/>
    <n v="1"/>
  </r>
  <r>
    <x v="10986"/>
    <n v="39"/>
    <s v="Male"/>
    <s v="USA"/>
    <d v="2023-11-05T22:29:52"/>
    <x v="2"/>
    <n v="2"/>
    <n v="1"/>
    <n v="53"/>
    <n v="6"/>
    <n v="6.08"/>
    <s v=""/>
    <n v="1"/>
    <s v=""/>
    <n v="5"/>
    <n v="0.5"/>
    <n v="0.113207547169811"/>
    <n v="6.08"/>
    <x v="1"/>
    <n v="1"/>
  </r>
  <r>
    <x v="10987"/>
    <n v="23"/>
    <s v="Male"/>
    <s v="Germany"/>
    <d v="2023-08-18T02:49:06"/>
    <x v="1"/>
    <n v="1"/>
    <n v="1"/>
    <n v="49"/>
    <n v="4"/>
    <n v="6.04"/>
    <s v=""/>
    <n v="1"/>
    <s v=""/>
    <n v="6"/>
    <n v="1"/>
    <n v="8.16326530612244E-2"/>
    <n v="6.04"/>
    <x v="1"/>
    <n v="0"/>
  </r>
  <r>
    <x v="10988"/>
    <n v="18"/>
    <s v="Male"/>
    <s v="USA"/>
    <d v="2023-03-01T10:32:20"/>
    <x v="2"/>
    <n v="5"/>
    <n v="1"/>
    <n v="45"/>
    <n v="3"/>
    <n v="5.96"/>
    <s v=""/>
    <n v="1"/>
    <s v=""/>
    <n v="12"/>
    <n v="0.2"/>
    <n v="6.6666666666666596E-2"/>
    <n v="5.96"/>
    <x v="1"/>
    <n v="0"/>
  </r>
  <r>
    <x v="10989"/>
    <n v="37"/>
    <s v="Female"/>
    <s v="USA"/>
    <d v="2023-06-28T01:46:34"/>
    <x v="2"/>
    <n v="2"/>
    <n v="1"/>
    <n v="40"/>
    <n v="1"/>
    <n v="5.92"/>
    <s v=""/>
    <n v="1"/>
    <s v=""/>
    <n v="79"/>
    <n v="0.5"/>
    <n v="2.5000000000000001E-2"/>
    <n v="5.92"/>
    <x v="1"/>
    <n v="1"/>
  </r>
  <r>
    <x v="10990"/>
    <n v="42"/>
    <s v="Female"/>
    <s v="USA"/>
    <d v="2023-05-03T03:55:28"/>
    <x v="3"/>
    <n v="0"/>
    <n v="0"/>
    <n v="44"/>
    <n v="2"/>
    <n v="5.91"/>
    <s v=""/>
    <n v="1"/>
    <s v=""/>
    <n v="1"/>
    <n v="0"/>
    <n v="4.54545454545454E-2"/>
    <n v="5.91"/>
    <x v="1"/>
    <n v="0"/>
  </r>
  <r>
    <x v="10991"/>
    <n v="31"/>
    <s v="Male"/>
    <s v="USA"/>
    <d v="2023-10-16T16:16:38"/>
    <x v="3"/>
    <n v="2"/>
    <n v="0"/>
    <n v="46"/>
    <n v="4"/>
    <n v="5.88"/>
    <s v=""/>
    <n v="1"/>
    <s v=""/>
    <n v="156"/>
    <n v="0"/>
    <n v="8.6956521739130405E-2"/>
    <n v="5.88"/>
    <x v="1"/>
    <n v="0"/>
  </r>
  <r>
    <x v="10992"/>
    <n v="34"/>
    <s v="Female"/>
    <s v="Japan"/>
    <d v="2024-09-11T02:11:53"/>
    <x v="4"/>
    <n v="2"/>
    <n v="0"/>
    <n v="55"/>
    <n v="5"/>
    <n v="5.84"/>
    <s v=""/>
    <n v="1"/>
    <s v=""/>
    <n v="1"/>
    <n v="0"/>
    <n v="9.0909090909090898E-2"/>
    <n v="5.84"/>
    <x v="1"/>
    <n v="0"/>
  </r>
  <r>
    <x v="10993"/>
    <n v="37"/>
    <s v="Female"/>
    <s v="USA"/>
    <d v="2024-11-30T02:15:29"/>
    <x v="2"/>
    <n v="3"/>
    <n v="0"/>
    <n v="49"/>
    <n v="3"/>
    <n v="5.75"/>
    <s v=""/>
    <n v="1"/>
    <s v=""/>
    <n v="7"/>
    <n v="0"/>
    <n v="6.1224489795918297E-2"/>
    <n v="5.75"/>
    <x v="1"/>
    <n v="0"/>
  </r>
  <r>
    <x v="10994"/>
    <n v="31"/>
    <s v="Male"/>
    <s v="UK"/>
    <d v="2024-04-22T12:29:42"/>
    <x v="2"/>
    <n v="4"/>
    <n v="1"/>
    <n v="35"/>
    <n v="0"/>
    <n v="5.73"/>
    <s v=""/>
    <n v="1"/>
    <s v=""/>
    <n v="35"/>
    <n v="0.25"/>
    <n v="0"/>
    <n v="5.73"/>
    <x v="1"/>
    <n v="0"/>
  </r>
  <r>
    <x v="10995"/>
    <n v="26"/>
    <s v="Male"/>
    <s v="UK"/>
    <d v="2024-10-23T23:35:02"/>
    <x v="5"/>
    <n v="3"/>
    <n v="1"/>
    <n v="51"/>
    <n v="4"/>
    <n v="5.63"/>
    <s v=""/>
    <n v="1"/>
    <s v=""/>
    <n v="12"/>
    <n v="0.33333333333333298"/>
    <n v="7.8431372549019607E-2"/>
    <n v="5.63"/>
    <x v="1"/>
    <n v="0"/>
  </r>
  <r>
    <x v="10996"/>
    <n v="40"/>
    <s v="Male"/>
    <s v="France"/>
    <d v="2023-03-06T00:02:53"/>
    <x v="4"/>
    <n v="2"/>
    <n v="0"/>
    <n v="51"/>
    <n v="4"/>
    <n v="5.59"/>
    <s v=""/>
    <n v="1"/>
    <s v=""/>
    <n v="26"/>
    <n v="0"/>
    <n v="7.8431372549019607E-2"/>
    <n v="5.59"/>
    <x v="1"/>
    <n v="0"/>
  </r>
  <r>
    <x v="10997"/>
    <n v="27"/>
    <s v="Male"/>
    <s v="Germany"/>
    <d v="2024-03-31T19:13:54"/>
    <x v="0"/>
    <n v="4"/>
    <n v="1"/>
    <n v="67"/>
    <n v="4"/>
    <n v="5.59"/>
    <s v=""/>
    <n v="1"/>
    <s v=""/>
    <n v="9"/>
    <n v="0.25"/>
    <n v="5.9701492537313397E-2"/>
    <n v="5.59"/>
    <x v="1"/>
    <n v="0"/>
  </r>
  <r>
    <x v="10998"/>
    <n v="44"/>
    <s v="Female"/>
    <s v="USA"/>
    <d v="2024-03-25T12:50:21"/>
    <x v="2"/>
    <n v="2"/>
    <n v="0"/>
    <n v="44"/>
    <n v="1"/>
    <n v="5.58"/>
    <s v=""/>
    <n v="1"/>
    <s v=""/>
    <n v="21"/>
    <n v="0"/>
    <n v="2.27272727272727E-2"/>
    <n v="5.58"/>
    <x v="1"/>
    <n v="0"/>
  </r>
  <r>
    <x v="10999"/>
    <n v="42"/>
    <s v="Male"/>
    <s v="USA"/>
    <d v="2023-02-17T02:08:03"/>
    <x v="0"/>
    <n v="3"/>
    <n v="2"/>
    <n v="57"/>
    <n v="2"/>
    <n v="5.56"/>
    <s v=""/>
    <n v="1"/>
    <s v=""/>
    <n v="25"/>
    <n v="0.66666666666666596"/>
    <n v="3.5087719298245598E-2"/>
    <n v="5.56"/>
    <x v="1"/>
    <n v="0"/>
  </r>
  <r>
    <x v="11000"/>
    <n v="51"/>
    <s v="Male"/>
    <s v="UK"/>
    <d v="2024-06-13T18:44:22"/>
    <x v="4"/>
    <n v="3"/>
    <n v="3"/>
    <n v="52"/>
    <n v="3"/>
    <n v="5.54"/>
    <s v=""/>
    <n v="1"/>
    <s v=""/>
    <n v="87"/>
    <n v="1"/>
    <n v="5.7692307692307598E-2"/>
    <n v="5.54"/>
    <x v="1"/>
    <n v="0"/>
  </r>
  <r>
    <x v="11001"/>
    <n v="37"/>
    <s v="Female"/>
    <s v="USA"/>
    <d v="2023-06-26T00:07:55"/>
    <x v="1"/>
    <n v="1"/>
    <n v="0"/>
    <n v="55"/>
    <n v="2"/>
    <n v="5.48"/>
    <s v=""/>
    <n v="1"/>
    <s v=""/>
    <n v="27"/>
    <n v="0"/>
    <n v="3.6363636363636299E-2"/>
    <n v="5.48"/>
    <x v="1"/>
    <n v="0"/>
  </r>
  <r>
    <x v="11002"/>
    <n v="54"/>
    <s v="Female"/>
    <s v="USA"/>
    <d v="2023-09-01T05:33:59"/>
    <x v="4"/>
    <n v="2"/>
    <n v="0"/>
    <n v="45"/>
    <n v="0"/>
    <n v="5.46"/>
    <s v=""/>
    <n v="1"/>
    <s v=""/>
    <n v="12"/>
    <n v="0"/>
    <n v="0"/>
    <n v="5.46"/>
    <x v="1"/>
    <n v="1"/>
  </r>
  <r>
    <x v="11003"/>
    <n v="23"/>
    <s v="Other"/>
    <s v="Canada"/>
    <d v="2024-09-21T06:02:19"/>
    <x v="4"/>
    <n v="2"/>
    <n v="0"/>
    <n v="57"/>
    <n v="2"/>
    <n v="5.43"/>
    <s v=""/>
    <n v="1"/>
    <s v=""/>
    <n v="83"/>
    <n v="0"/>
    <n v="3.5087719298245598E-2"/>
    <n v="5.43"/>
    <x v="1"/>
    <n v="0"/>
  </r>
  <r>
    <x v="11004"/>
    <n v="35"/>
    <s v="Male"/>
    <s v="Australia"/>
    <d v="2023-12-27T08:18:02"/>
    <x v="1"/>
    <n v="3"/>
    <n v="0"/>
    <n v="33"/>
    <n v="1"/>
    <n v="5.4"/>
    <s v=""/>
    <n v="1"/>
    <s v=""/>
    <n v="39"/>
    <n v="0"/>
    <n v="3.03030303030303E-2"/>
    <n v="5.4"/>
    <x v="1"/>
    <n v="1"/>
  </r>
  <r>
    <x v="11005"/>
    <n v="44"/>
    <s v="Male"/>
    <s v="USA"/>
    <d v="2024-07-29T03:59:25"/>
    <x v="1"/>
    <n v="5"/>
    <n v="1"/>
    <n v="41"/>
    <n v="4"/>
    <n v="5.37"/>
    <s v=""/>
    <n v="1"/>
    <s v=""/>
    <n v="20"/>
    <n v="0.2"/>
    <n v="9.7560975609756101E-2"/>
    <n v="5.37"/>
    <x v="1"/>
    <n v="0"/>
  </r>
  <r>
    <x v="11006"/>
    <n v="24"/>
    <s v="Male"/>
    <s v="Australia"/>
    <d v="2024-02-11T05:13:57"/>
    <x v="2"/>
    <n v="4"/>
    <n v="0"/>
    <n v="50"/>
    <n v="4"/>
    <n v="5.29"/>
    <s v=""/>
    <n v="1"/>
    <s v=""/>
    <n v="28"/>
    <n v="0"/>
    <n v="0.08"/>
    <n v="5.29"/>
    <x v="1"/>
    <n v="0"/>
  </r>
  <r>
    <x v="11007"/>
    <n v="45"/>
    <s v="Male"/>
    <s v="UK"/>
    <d v="2024-12-10T17:46:46"/>
    <x v="3"/>
    <n v="3"/>
    <n v="0"/>
    <n v="50"/>
    <n v="3"/>
    <n v="5.28"/>
    <s v=""/>
    <n v="1"/>
    <s v=""/>
    <n v="43"/>
    <n v="0"/>
    <n v="0.06"/>
    <n v="5.28"/>
    <x v="1"/>
    <n v="0"/>
  </r>
  <r>
    <x v="11008"/>
    <n v="35"/>
    <s v="Male"/>
    <s v="USA"/>
    <d v="2023-05-17T00:49:55"/>
    <x v="4"/>
    <n v="3"/>
    <n v="2"/>
    <n v="49"/>
    <n v="1"/>
    <n v="5.22"/>
    <s v=""/>
    <n v="1"/>
    <s v=""/>
    <n v="40"/>
    <n v="0.66666666666666596"/>
    <n v="2.04081632653061E-2"/>
    <n v="5.22"/>
    <x v="1"/>
    <n v="0"/>
  </r>
  <r>
    <x v="11009"/>
    <n v="54"/>
    <s v="Female"/>
    <s v="USA"/>
    <d v="2024-08-29T04:39:09"/>
    <x v="4"/>
    <n v="0"/>
    <n v="0"/>
    <n v="49"/>
    <n v="6"/>
    <n v="5.16"/>
    <s v=""/>
    <n v="1"/>
    <s v=""/>
    <n v="11"/>
    <n v="0"/>
    <n v="0.122448979591836"/>
    <n v="5.16"/>
    <x v="1"/>
    <n v="0"/>
  </r>
  <r>
    <x v="11010"/>
    <n v="38"/>
    <s v="Female"/>
    <s v="UK"/>
    <d v="2023-09-23T09:03:03"/>
    <x v="2"/>
    <n v="4"/>
    <n v="2"/>
    <n v="63"/>
    <n v="0"/>
    <n v="5.12"/>
    <s v=""/>
    <n v="1"/>
    <s v=""/>
    <n v="35"/>
    <n v="0.5"/>
    <n v="0"/>
    <n v="5.12"/>
    <x v="1"/>
    <n v="0"/>
  </r>
  <r>
    <x v="11011"/>
    <n v="53"/>
    <s v="Male"/>
    <s v="Japan"/>
    <d v="2023-04-03T05:32:40"/>
    <x v="1"/>
    <n v="2"/>
    <n v="0"/>
    <n v="52"/>
    <n v="4"/>
    <n v="5.0999999999999996"/>
    <s v=""/>
    <n v="1"/>
    <s v=""/>
    <n v="38"/>
    <n v="0"/>
    <n v="7.69230769230769E-2"/>
    <n v="5.0999999999999996"/>
    <x v="1"/>
    <n v="1"/>
  </r>
  <r>
    <x v="11012"/>
    <n v="36"/>
    <s v="Female"/>
    <s v="UK"/>
    <d v="2023-08-25T12:57:11"/>
    <x v="1"/>
    <n v="7"/>
    <n v="3"/>
    <n v="42"/>
    <n v="1"/>
    <n v="5.0599999999999996"/>
    <s v=""/>
    <n v="1"/>
    <s v=""/>
    <n v="7"/>
    <n v="0.42857142857142799"/>
    <n v="2.3809523809523801E-2"/>
    <n v="5.0599999999999996"/>
    <x v="1"/>
    <n v="0"/>
  </r>
  <r>
    <x v="11013"/>
    <n v="25"/>
    <s v="Male"/>
    <s v="USA"/>
    <d v="2024-07-09T06:31:50"/>
    <x v="1"/>
    <n v="2"/>
    <n v="2"/>
    <n v="51"/>
    <n v="2"/>
    <n v="4.97"/>
    <s v=""/>
    <n v="1"/>
    <s v=""/>
    <n v="38"/>
    <n v="1"/>
    <n v="3.9215686274509803E-2"/>
    <n v="4.97"/>
    <x v="1"/>
    <n v="0"/>
  </r>
  <r>
    <x v="11014"/>
    <n v="18"/>
    <s v="Female"/>
    <s v="USA"/>
    <d v="2023-03-05T02:08:46"/>
    <x v="3"/>
    <n v="1"/>
    <n v="0"/>
    <n v="49"/>
    <n v="1"/>
    <n v="4.83"/>
    <s v=""/>
    <n v="1"/>
    <s v=""/>
    <n v="61"/>
    <n v="0"/>
    <n v="2.04081632653061E-2"/>
    <n v="4.83"/>
    <x v="1"/>
    <n v="0"/>
  </r>
  <r>
    <x v="11015"/>
    <n v="22"/>
    <s v="Female"/>
    <s v="UK"/>
    <d v="2024-07-02T21:13:04"/>
    <x v="3"/>
    <n v="3"/>
    <n v="2"/>
    <n v="52"/>
    <n v="5"/>
    <n v="4.6900000000000004"/>
    <s v=""/>
    <n v="1"/>
    <s v=""/>
    <n v="6"/>
    <n v="0.66666666666666596"/>
    <n v="9.6153846153846104E-2"/>
    <n v="4.6900000000000004"/>
    <x v="1"/>
    <n v="0"/>
  </r>
  <r>
    <x v="11016"/>
    <n v="18"/>
    <s v="Female"/>
    <s v="USA"/>
    <d v="2023-04-19T09:56:13"/>
    <x v="4"/>
    <n v="5"/>
    <n v="1"/>
    <n v="45"/>
    <n v="1"/>
    <n v="4.3899999999999997"/>
    <s v=""/>
    <n v="1"/>
    <s v=""/>
    <n v="3"/>
    <n v="0.2"/>
    <n v="2.2222222222222199E-2"/>
    <n v="4.3899999999999997"/>
    <x v="1"/>
    <n v="0"/>
  </r>
  <r>
    <x v="11017"/>
    <n v="27"/>
    <s v="Male"/>
    <s v="USA"/>
    <d v="2024-05-30T11:36:39"/>
    <x v="5"/>
    <n v="4"/>
    <n v="1"/>
    <n v="63"/>
    <n v="2"/>
    <n v="4.29"/>
    <s v=""/>
    <n v="1"/>
    <s v=""/>
    <n v="18"/>
    <n v="0.25"/>
    <n v="3.1746031746031703E-2"/>
    <n v="4.29"/>
    <x v="1"/>
    <n v="0"/>
  </r>
  <r>
    <x v="11018"/>
    <n v="40"/>
    <s v="Female"/>
    <s v="Canada"/>
    <d v="2023-07-10T17:28:53"/>
    <x v="1"/>
    <n v="3"/>
    <n v="0"/>
    <n v="48"/>
    <n v="2"/>
    <n v="4.2699999999999996"/>
    <s v=""/>
    <n v="1"/>
    <s v=""/>
    <n v="21"/>
    <n v="0"/>
    <n v="4.1666666666666602E-2"/>
    <n v="4.2699999999999996"/>
    <x v="1"/>
    <n v="1"/>
  </r>
  <r>
    <x v="11019"/>
    <n v="32"/>
    <s v="Male"/>
    <s v="USA"/>
    <d v="2024-09-27T16:48:41"/>
    <x v="3"/>
    <n v="2"/>
    <n v="1"/>
    <n v="51"/>
    <n v="2"/>
    <n v="4.08"/>
    <s v=""/>
    <n v="1"/>
    <s v=""/>
    <n v="11"/>
    <n v="0.5"/>
    <n v="3.9215686274509803E-2"/>
    <n v="4.08"/>
    <x v="1"/>
    <n v="0"/>
  </r>
  <r>
    <x v="11020"/>
    <n v="38"/>
    <s v="Male"/>
    <s v="France"/>
    <d v="2024-06-28T09:10:08"/>
    <x v="1"/>
    <n v="2"/>
    <n v="1"/>
    <n v="54"/>
    <n v="3"/>
    <n v="3.87"/>
    <s v=""/>
    <n v="1"/>
    <s v=""/>
    <n v="35"/>
    <n v="0.5"/>
    <n v="5.5555555555555497E-2"/>
    <n v="3.87"/>
    <x v="1"/>
    <n v="0"/>
  </r>
  <r>
    <x v="11021"/>
    <n v="59"/>
    <s v="Female"/>
    <s v="Canada"/>
    <d v="2024-09-19T18:59:44"/>
    <x v="2"/>
    <n v="1"/>
    <n v="0"/>
    <n v="47"/>
    <n v="2"/>
    <n v="3.86"/>
    <s v=""/>
    <n v="1"/>
    <s v=""/>
    <n v="8"/>
    <n v="0"/>
    <n v="4.2553191489361701E-2"/>
    <n v="3.86"/>
    <x v="1"/>
    <n v="0"/>
  </r>
  <r>
    <x v="11022"/>
    <n v="37"/>
    <s v="Other"/>
    <s v="Canada"/>
    <d v="2024-01-25T21:55:11"/>
    <x v="4"/>
    <n v="3"/>
    <n v="2"/>
    <n v="50"/>
    <n v="1"/>
    <n v="3.81"/>
    <s v=""/>
    <n v="1"/>
    <s v=""/>
    <n v="64"/>
    <n v="0.66666666666666596"/>
    <n v="0.02"/>
    <n v="3.81"/>
    <x v="1"/>
    <n v="0"/>
  </r>
  <r>
    <x v="11023"/>
    <n v="41"/>
    <s v="Female"/>
    <s v="Canada"/>
    <d v="2024-06-10T08:58:22"/>
    <x v="3"/>
    <n v="4"/>
    <n v="3"/>
    <n v="38"/>
    <n v="2"/>
    <n v="3.77"/>
    <s v=""/>
    <n v="1"/>
    <s v=""/>
    <n v="39"/>
    <n v="0.75"/>
    <n v="5.2631578947368397E-2"/>
    <n v="3.77"/>
    <x v="1"/>
    <n v="1"/>
  </r>
  <r>
    <x v="11024"/>
    <n v="34"/>
    <s v="Female"/>
    <s v="USA"/>
    <d v="2023-06-07T12:15:18"/>
    <x v="5"/>
    <n v="4"/>
    <n v="0"/>
    <n v="56"/>
    <n v="4"/>
    <n v="3.76"/>
    <s v=""/>
    <n v="1"/>
    <s v=""/>
    <n v="5"/>
    <n v="0"/>
    <n v="7.1428571428571397E-2"/>
    <n v="3.76"/>
    <x v="1"/>
    <n v="1"/>
  </r>
  <r>
    <x v="11025"/>
    <n v="51"/>
    <s v="Female"/>
    <s v="Australia"/>
    <d v="2023-11-28T20:57:49"/>
    <x v="3"/>
    <n v="3"/>
    <n v="1"/>
    <n v="49"/>
    <n v="4"/>
    <n v="3.73"/>
    <s v=""/>
    <n v="1"/>
    <s v=""/>
    <n v="70"/>
    <n v="0.33333333333333298"/>
    <n v="8.16326530612244E-2"/>
    <n v="3.73"/>
    <x v="1"/>
    <n v="0"/>
  </r>
  <r>
    <x v="11026"/>
    <n v="49"/>
    <s v="Male"/>
    <s v="UK"/>
    <d v="2023-07-03T17:34:03"/>
    <x v="3"/>
    <n v="2"/>
    <n v="0"/>
    <n v="62"/>
    <n v="5"/>
    <n v="3.71"/>
    <s v=""/>
    <n v="1"/>
    <s v=""/>
    <n v="10"/>
    <n v="0"/>
    <n v="8.0645161290322495E-2"/>
    <n v="3.71"/>
    <x v="1"/>
    <n v="1"/>
  </r>
  <r>
    <x v="11027"/>
    <n v="22"/>
    <s v="Female"/>
    <s v="UK"/>
    <d v="2024-04-07T04:32:40"/>
    <x v="1"/>
    <n v="0"/>
    <n v="0"/>
    <n v="59"/>
    <n v="2"/>
    <n v="3.7"/>
    <s v=""/>
    <n v="1"/>
    <s v=""/>
    <n v="1"/>
    <n v="0"/>
    <n v="3.38983050847457E-2"/>
    <n v="3.7"/>
    <x v="1"/>
    <n v="0"/>
  </r>
  <r>
    <x v="11028"/>
    <n v="48"/>
    <s v="Female"/>
    <s v="UK"/>
    <d v="2024-11-20T11:33:32"/>
    <x v="3"/>
    <n v="4"/>
    <n v="2"/>
    <n v="63"/>
    <n v="3"/>
    <n v="3.64"/>
    <s v=""/>
    <n v="1"/>
    <s v=""/>
    <n v="1"/>
    <n v="0.5"/>
    <n v="4.7619047619047603E-2"/>
    <n v="3.64"/>
    <x v="1"/>
    <n v="1"/>
  </r>
  <r>
    <x v="11029"/>
    <n v="40"/>
    <s v="Female"/>
    <s v="Canada"/>
    <d v="2024-02-21T10:31:58"/>
    <x v="0"/>
    <n v="2"/>
    <n v="0"/>
    <n v="50"/>
    <n v="2"/>
    <n v="3.61"/>
    <s v=""/>
    <n v="1"/>
    <s v=""/>
    <n v="51"/>
    <n v="0"/>
    <n v="0.04"/>
    <n v="3.61"/>
    <x v="1"/>
    <n v="0"/>
  </r>
  <r>
    <x v="11030"/>
    <n v="45"/>
    <s v="Female"/>
    <s v="USA"/>
    <d v="2024-05-16T01:33:44"/>
    <x v="1"/>
    <n v="3"/>
    <n v="2"/>
    <n v="64"/>
    <n v="3"/>
    <n v="3.5"/>
    <s v=""/>
    <n v="1"/>
    <s v=""/>
    <n v="36"/>
    <n v="0.66666666666666596"/>
    <n v="4.6875E-2"/>
    <n v="3.5"/>
    <x v="1"/>
    <n v="0"/>
  </r>
  <r>
    <x v="11031"/>
    <n v="29"/>
    <s v="Female"/>
    <s v="USA"/>
    <d v="2023-10-01T08:19:36"/>
    <x v="1"/>
    <n v="4"/>
    <n v="2"/>
    <n v="49"/>
    <n v="4"/>
    <n v="3.37"/>
    <s v=""/>
    <n v="1"/>
    <s v=""/>
    <n v="7"/>
    <n v="0.5"/>
    <n v="8.16326530612244E-2"/>
    <n v="3.37"/>
    <x v="1"/>
    <n v="0"/>
  </r>
  <r>
    <x v="11032"/>
    <n v="27"/>
    <s v="Female"/>
    <s v="Canada"/>
    <d v="2023-01-18T18:21:20"/>
    <x v="2"/>
    <n v="2"/>
    <n v="1"/>
    <n v="51"/>
    <n v="3"/>
    <n v="3.26"/>
    <s v=""/>
    <n v="1"/>
    <s v=""/>
    <n v="9"/>
    <n v="0.5"/>
    <n v="5.8823529411764698E-2"/>
    <n v="3.26"/>
    <x v="1"/>
    <n v="0"/>
  </r>
  <r>
    <x v="11033"/>
    <n v="31"/>
    <s v="Female"/>
    <s v="USA"/>
    <d v="2024-06-16T03:41:04"/>
    <x v="4"/>
    <n v="3"/>
    <n v="0"/>
    <n v="44"/>
    <n v="2"/>
    <n v="3.12"/>
    <s v=""/>
    <n v="1"/>
    <s v=""/>
    <n v="97"/>
    <n v="0"/>
    <n v="4.54545454545454E-2"/>
    <n v="3.12"/>
    <x v="1"/>
    <n v="1"/>
  </r>
  <r>
    <x v="11034"/>
    <n v="37"/>
    <s v="Male"/>
    <s v="Germany"/>
    <d v="2023-02-25T18:55:54"/>
    <x v="3"/>
    <n v="6"/>
    <n v="1"/>
    <n v="55"/>
    <n v="2"/>
    <n v="3.04"/>
    <s v=""/>
    <n v="1"/>
    <s v=""/>
    <n v="20"/>
    <n v="0.16666666666666599"/>
    <n v="3.6363636363636299E-2"/>
    <n v="3.04"/>
    <x v="1"/>
    <n v="0"/>
  </r>
  <r>
    <x v="11035"/>
    <n v="23"/>
    <s v="Male"/>
    <s v="USA"/>
    <d v="2023-10-18T23:45:43"/>
    <x v="2"/>
    <n v="3"/>
    <n v="1"/>
    <n v="50"/>
    <n v="1"/>
    <n v="3.03"/>
    <s v=""/>
    <n v="1"/>
    <s v=""/>
    <n v="15"/>
    <n v="0.33333333333333298"/>
    <n v="0.02"/>
    <n v="3.03"/>
    <x v="1"/>
    <n v="0"/>
  </r>
  <r>
    <x v="11036"/>
    <n v="49"/>
    <s v="Female"/>
    <s v="USA"/>
    <d v="2023-04-12T23:09:50"/>
    <x v="1"/>
    <n v="2"/>
    <n v="0"/>
    <n v="50"/>
    <n v="2"/>
    <n v="2.97"/>
    <s v=""/>
    <n v="1"/>
    <s v=""/>
    <n v="4"/>
    <n v="0"/>
    <n v="0.04"/>
    <n v="2.97"/>
    <x v="1"/>
    <n v="0"/>
  </r>
  <r>
    <x v="11037"/>
    <n v="40"/>
    <s v="Female"/>
    <s v="Canada"/>
    <d v="2024-01-07T20:15:49"/>
    <x v="1"/>
    <n v="5"/>
    <n v="1"/>
    <n v="57"/>
    <n v="3"/>
    <n v="2.97"/>
    <s v=""/>
    <n v="1"/>
    <s v=""/>
    <n v="38"/>
    <n v="0.2"/>
    <n v="5.2631578947368397E-2"/>
    <n v="2.97"/>
    <x v="1"/>
    <n v="0"/>
  </r>
  <r>
    <x v="11038"/>
    <n v="39"/>
    <s v="Male"/>
    <s v="Canada"/>
    <d v="2023-06-13T06:58:00"/>
    <x v="2"/>
    <n v="0"/>
    <n v="0"/>
    <n v="52"/>
    <n v="0"/>
    <n v="2.92"/>
    <s v=""/>
    <n v="1"/>
    <s v=""/>
    <n v="24"/>
    <n v="0"/>
    <n v="0"/>
    <n v="2.92"/>
    <x v="1"/>
    <n v="0"/>
  </r>
  <r>
    <x v="11039"/>
    <n v="31"/>
    <s v="Other"/>
    <s v="USA"/>
    <d v="2024-02-05T10:31:15"/>
    <x v="5"/>
    <n v="2"/>
    <n v="1"/>
    <n v="34"/>
    <n v="3"/>
    <n v="2.9"/>
    <s v=""/>
    <n v="1"/>
    <s v=""/>
    <n v="34"/>
    <n v="0.5"/>
    <n v="8.8235294117646995E-2"/>
    <n v="2.9"/>
    <x v="1"/>
    <n v="0"/>
  </r>
  <r>
    <x v="11040"/>
    <n v="42"/>
    <s v="Male"/>
    <s v="USA"/>
    <d v="2024-01-31T00:34:12"/>
    <x v="2"/>
    <n v="4"/>
    <n v="1"/>
    <n v="48"/>
    <n v="2"/>
    <n v="2.78"/>
    <s v=""/>
    <n v="1"/>
    <s v=""/>
    <n v="97"/>
    <n v="0.25"/>
    <n v="4.1666666666666602E-2"/>
    <n v="2.78"/>
    <x v="1"/>
    <n v="1"/>
  </r>
  <r>
    <x v="11041"/>
    <n v="27"/>
    <s v="Male"/>
    <s v="UK"/>
    <d v="2023-01-02T19:48:13"/>
    <x v="4"/>
    <n v="3"/>
    <n v="0"/>
    <n v="50"/>
    <n v="2"/>
    <n v="2.68"/>
    <s v=""/>
    <n v="1"/>
    <s v=""/>
    <n v="6"/>
    <n v="0"/>
    <n v="0.04"/>
    <n v="2.68"/>
    <x v="1"/>
    <n v="1"/>
  </r>
  <r>
    <x v="11042"/>
    <n v="49"/>
    <s v="Female"/>
    <s v="USA"/>
    <d v="2023-09-29T08:08:34"/>
    <x v="2"/>
    <n v="2"/>
    <n v="2"/>
    <n v="56"/>
    <n v="2"/>
    <n v="2.36"/>
    <s v=""/>
    <n v="1"/>
    <s v=""/>
    <n v="22"/>
    <n v="1"/>
    <n v="3.5714285714285698E-2"/>
    <n v="2.36"/>
    <x v="1"/>
    <n v="0"/>
  </r>
  <r>
    <x v="11043"/>
    <n v="21"/>
    <s v="Female"/>
    <s v="USA"/>
    <d v="2024-08-24T15:08:36"/>
    <x v="2"/>
    <n v="2"/>
    <n v="1"/>
    <n v="53"/>
    <n v="2"/>
    <n v="2.2200000000000002"/>
    <s v=""/>
    <n v="1"/>
    <s v=""/>
    <n v="61"/>
    <n v="0.5"/>
    <n v="3.7735849056603703E-2"/>
    <n v="2.2200000000000002"/>
    <x v="1"/>
    <n v="0"/>
  </r>
  <r>
    <x v="11044"/>
    <n v="28"/>
    <s v="Female"/>
    <s v="USA"/>
    <d v="2023-03-24T11:55:30"/>
    <x v="1"/>
    <n v="3"/>
    <n v="1"/>
    <n v="48"/>
    <n v="1"/>
    <n v="2.13"/>
    <s v=""/>
    <n v="1"/>
    <s v=""/>
    <n v="39"/>
    <n v="0.33333333333333298"/>
    <n v="2.0833333333333301E-2"/>
    <n v="2.13"/>
    <x v="1"/>
    <n v="0"/>
  </r>
  <r>
    <x v="11045"/>
    <n v="33"/>
    <s v="Female"/>
    <s v="USA"/>
    <d v="2024-08-20T01:38:03"/>
    <x v="4"/>
    <n v="1"/>
    <n v="0"/>
    <n v="53"/>
    <n v="5"/>
    <n v="2.06"/>
    <s v=""/>
    <n v="1"/>
    <s v=""/>
    <n v="24"/>
    <n v="0"/>
    <n v="9.4339622641509399E-2"/>
    <n v="2.06"/>
    <x v="1"/>
    <n v="0"/>
  </r>
  <r>
    <x v="11046"/>
    <n v="41"/>
    <s v="Male"/>
    <s v="France"/>
    <d v="2024-08-19T06:39:09"/>
    <x v="2"/>
    <n v="2"/>
    <n v="0"/>
    <n v="45"/>
    <n v="3"/>
    <n v="2.02"/>
    <s v=""/>
    <n v="1"/>
    <s v=""/>
    <n v="39"/>
    <n v="0"/>
    <n v="6.6666666666666596E-2"/>
    <n v="2.02"/>
    <x v="1"/>
    <n v="0"/>
  </r>
  <r>
    <x v="11047"/>
    <n v="53"/>
    <s v="Female"/>
    <s v="Australia"/>
    <d v="2023-05-17T22:44:02"/>
    <x v="4"/>
    <n v="1"/>
    <n v="0"/>
    <n v="60"/>
    <n v="4"/>
    <n v="1.96"/>
    <s v=""/>
    <n v="1"/>
    <s v=""/>
    <n v="2"/>
    <n v="0"/>
    <n v="6.6666666666666596E-2"/>
    <n v="1.96"/>
    <x v="1"/>
    <n v="0"/>
  </r>
  <r>
    <x v="11048"/>
    <n v="18"/>
    <s v="Female"/>
    <s v="USA"/>
    <d v="2023-08-02T17:24:27"/>
    <x v="1"/>
    <n v="4"/>
    <n v="2"/>
    <n v="47"/>
    <n v="1"/>
    <n v="1.92"/>
    <s v=""/>
    <n v="1"/>
    <s v=""/>
    <n v="5"/>
    <n v="0.5"/>
    <n v="2.1276595744680799E-2"/>
    <n v="1.92"/>
    <x v="1"/>
    <n v="1"/>
  </r>
  <r>
    <x v="11049"/>
    <n v="22"/>
    <s v="Female"/>
    <s v="France"/>
    <d v="2023-04-16T16:13:53"/>
    <x v="5"/>
    <n v="5"/>
    <n v="2"/>
    <n v="64"/>
    <n v="8"/>
    <n v="1.88"/>
    <s v=""/>
    <n v="1"/>
    <s v=""/>
    <n v="32"/>
    <n v="0.4"/>
    <n v="0.125"/>
    <n v="1.88"/>
    <x v="1"/>
    <n v="0"/>
  </r>
  <r>
    <x v="11050"/>
    <n v="35"/>
    <s v="Female"/>
    <s v="USA"/>
    <d v="2024-07-03T00:08:17"/>
    <x v="2"/>
    <n v="6"/>
    <n v="2"/>
    <n v="60"/>
    <n v="3"/>
    <n v="1.87"/>
    <s v=""/>
    <n v="1"/>
    <s v=""/>
    <n v="20"/>
    <n v="0.33333333333333298"/>
    <n v="0.05"/>
    <n v="1.87"/>
    <x v="1"/>
    <n v="0"/>
  </r>
  <r>
    <x v="11051"/>
    <n v="40"/>
    <s v="Male"/>
    <s v="USA"/>
    <d v="2023-01-16T16:42:41"/>
    <x v="4"/>
    <n v="7"/>
    <n v="4"/>
    <n v="44"/>
    <n v="2"/>
    <n v="1.79"/>
    <s v=""/>
    <n v="1"/>
    <s v=""/>
    <n v="28"/>
    <n v="0.57142857142857095"/>
    <n v="4.54545454545454E-2"/>
    <n v="1.79"/>
    <x v="1"/>
    <n v="0"/>
  </r>
  <r>
    <x v="11052"/>
    <n v="18"/>
    <s v="Male"/>
    <s v="Japan"/>
    <d v="2023-04-17T11:12:47"/>
    <x v="1"/>
    <n v="3"/>
    <n v="1"/>
    <n v="56"/>
    <n v="2"/>
    <n v="1.73"/>
    <s v=""/>
    <n v="1"/>
    <s v=""/>
    <n v="9"/>
    <n v="0.33333333333333298"/>
    <n v="3.5714285714285698E-2"/>
    <n v="1.73"/>
    <x v="1"/>
    <n v="0"/>
  </r>
  <r>
    <x v="11053"/>
    <n v="42"/>
    <s v="Male"/>
    <s v="Australia"/>
    <d v="2023-12-27T01:00:00"/>
    <x v="1"/>
    <n v="0"/>
    <n v="0"/>
    <n v="41"/>
    <n v="3"/>
    <n v="1.69"/>
    <s v=""/>
    <n v="1"/>
    <s v=""/>
    <n v="11"/>
    <n v="0"/>
    <n v="7.3170731707316999E-2"/>
    <n v="1.69"/>
    <x v="1"/>
    <n v="0"/>
  </r>
  <r>
    <x v="11054"/>
    <n v="37"/>
    <s v="Female"/>
    <s v="UK"/>
    <d v="2024-11-25T08:22:07"/>
    <x v="3"/>
    <n v="6"/>
    <n v="1"/>
    <n v="37"/>
    <n v="3"/>
    <n v="1.6"/>
    <s v=""/>
    <n v="1"/>
    <s v=""/>
    <n v="2"/>
    <n v="0.16666666666666599"/>
    <n v="8.1081081081081002E-2"/>
    <n v="1.6"/>
    <x v="1"/>
    <n v="0"/>
  </r>
  <r>
    <x v="11055"/>
    <n v="49"/>
    <s v="Male"/>
    <s v="Canada"/>
    <d v="2023-08-28T18:20:22"/>
    <x v="2"/>
    <n v="0"/>
    <n v="0"/>
    <n v="53"/>
    <n v="3"/>
    <n v="1.59"/>
    <s v=""/>
    <n v="1"/>
    <s v=""/>
    <n v="6"/>
    <n v="0"/>
    <n v="5.6603773584905599E-2"/>
    <n v="1.59"/>
    <x v="1"/>
    <n v="0"/>
  </r>
  <r>
    <x v="11056"/>
    <n v="19"/>
    <s v="Female"/>
    <s v="Australia"/>
    <d v="2024-05-04T15:03:33"/>
    <x v="2"/>
    <n v="3"/>
    <n v="1"/>
    <n v="45"/>
    <n v="4"/>
    <n v="1.52"/>
    <s v=""/>
    <n v="1"/>
    <s v=""/>
    <n v="4"/>
    <n v="0.33333333333333298"/>
    <n v="8.8888888888888795E-2"/>
    <n v="1.52"/>
    <x v="1"/>
    <n v="0"/>
  </r>
  <r>
    <x v="11057"/>
    <n v="38"/>
    <s v="Male"/>
    <s v="UK"/>
    <d v="2024-12-24T19:04:03"/>
    <x v="1"/>
    <n v="5"/>
    <n v="2"/>
    <n v="42"/>
    <n v="2"/>
    <n v="1.48"/>
    <s v=""/>
    <n v="1"/>
    <s v=""/>
    <n v="39"/>
    <n v="0.4"/>
    <n v="4.7619047619047603E-2"/>
    <n v="1.48"/>
    <x v="1"/>
    <n v="0"/>
  </r>
  <r>
    <x v="11058"/>
    <n v="39"/>
    <s v="Male"/>
    <s v="USA"/>
    <d v="2024-05-25T06:02:26"/>
    <x v="1"/>
    <n v="3"/>
    <n v="1"/>
    <n v="39"/>
    <n v="1"/>
    <n v="1.47"/>
    <s v=""/>
    <n v="1"/>
    <s v=""/>
    <n v="31"/>
    <n v="0.33333333333333298"/>
    <n v="2.5641025641025599E-2"/>
    <n v="1.47"/>
    <x v="1"/>
    <n v="0"/>
  </r>
  <r>
    <x v="11059"/>
    <n v="28"/>
    <s v="Female"/>
    <s v="USA"/>
    <d v="2023-11-11T06:59:19"/>
    <x v="2"/>
    <n v="1"/>
    <n v="1"/>
    <n v="60"/>
    <n v="0"/>
    <n v="1.41"/>
    <s v=""/>
    <n v="1"/>
    <s v=""/>
    <n v="20"/>
    <n v="1"/>
    <n v="0"/>
    <n v="1.41"/>
    <x v="1"/>
    <n v="1"/>
  </r>
  <r>
    <x v="11060"/>
    <n v="46"/>
    <s v="Male"/>
    <s v="USA"/>
    <d v="2024-02-20T21:23:30"/>
    <x v="2"/>
    <n v="2"/>
    <n v="0"/>
    <n v="39"/>
    <n v="0"/>
    <n v="1.29"/>
    <s v=""/>
    <n v="1"/>
    <s v=""/>
    <n v="12"/>
    <n v="0"/>
    <n v="0"/>
    <n v="1.29"/>
    <x v="1"/>
    <n v="0"/>
  </r>
  <r>
    <x v="11061"/>
    <n v="46"/>
    <s v="Male"/>
    <s v="Japan"/>
    <d v="2023-05-01T06:39:38"/>
    <x v="2"/>
    <n v="3"/>
    <n v="1"/>
    <n v="46"/>
    <n v="4"/>
    <n v="1.28"/>
    <s v=""/>
    <n v="1"/>
    <s v=""/>
    <n v="40"/>
    <n v="0.33333333333333298"/>
    <n v="8.6956521739130405E-2"/>
    <n v="1.28"/>
    <x v="1"/>
    <n v="0"/>
  </r>
  <r>
    <x v="11062"/>
    <n v="52"/>
    <s v="Female"/>
    <s v="Canada"/>
    <d v="2024-02-13T02:29:46"/>
    <x v="0"/>
    <n v="6"/>
    <n v="1"/>
    <n v="54"/>
    <n v="0"/>
    <n v="1.1299999999999999"/>
    <s v=""/>
    <n v="1"/>
    <s v=""/>
    <n v="1"/>
    <n v="0.16666666666666599"/>
    <n v="0"/>
    <n v="1.1299999999999999"/>
    <x v="1"/>
    <n v="0"/>
  </r>
  <r>
    <x v="11063"/>
    <n v="40"/>
    <s v="Female"/>
    <s v="UK"/>
    <d v="2023-12-28T01:49:20"/>
    <x v="5"/>
    <n v="3"/>
    <n v="0"/>
    <n v="48"/>
    <n v="3"/>
    <n v="1.1200000000000001"/>
    <s v=""/>
    <n v="1"/>
    <s v=""/>
    <n v="0"/>
    <n v="0"/>
    <n v="6.25E-2"/>
    <n v="1.1200000000000001"/>
    <x v="1"/>
    <n v="0"/>
  </r>
  <r>
    <x v="11064"/>
    <n v="63"/>
    <s v="Male"/>
    <s v="USA"/>
    <d v="2023-05-09T23:27:29"/>
    <x v="1"/>
    <n v="3"/>
    <n v="0"/>
    <n v="38"/>
    <n v="1"/>
    <n v="1.03"/>
    <s v=""/>
    <n v="1"/>
    <s v=""/>
    <n v="40"/>
    <n v="0"/>
    <n v="2.6315789473684199E-2"/>
    <n v="1.03"/>
    <x v="1"/>
    <n v="0"/>
  </r>
  <r>
    <x v="11065"/>
    <n v="18"/>
    <s v="Male"/>
    <s v="Canada"/>
    <d v="2024-01-05T08:23:55"/>
    <x v="5"/>
    <n v="7"/>
    <n v="2"/>
    <n v="55"/>
    <n v="5"/>
    <n v="0.99"/>
    <s v=""/>
    <n v="1"/>
    <s v=""/>
    <n v="4"/>
    <n v="0.28571428571428498"/>
    <n v="9.0909090909090898E-2"/>
    <n v="0.99"/>
    <x v="1"/>
    <n v="0"/>
  </r>
  <r>
    <x v="11066"/>
    <n v="48"/>
    <s v="Male"/>
    <s v="USA"/>
    <d v="2024-12-13T12:56:42"/>
    <x v="2"/>
    <n v="1"/>
    <n v="0"/>
    <n v="50"/>
    <n v="2"/>
    <n v="0.98"/>
    <s v=""/>
    <n v="1"/>
    <s v=""/>
    <n v="10"/>
    <n v="0"/>
    <n v="0.04"/>
    <n v="0.98"/>
    <x v="1"/>
    <n v="0"/>
  </r>
  <r>
    <x v="11067"/>
    <n v="36"/>
    <s v="Male"/>
    <s v="UK"/>
    <d v="2024-04-18T10:40:01"/>
    <x v="2"/>
    <n v="2"/>
    <n v="0"/>
    <n v="49"/>
    <n v="4"/>
    <n v="0.63"/>
    <s v=""/>
    <n v="1"/>
    <s v=""/>
    <n v="100"/>
    <n v="0"/>
    <n v="8.16326530612244E-2"/>
    <n v="0.63"/>
    <x v="1"/>
    <n v="1"/>
  </r>
  <r>
    <x v="11068"/>
    <n v="42"/>
    <s v="Female"/>
    <s v="USA"/>
    <d v="2024-04-20T18:09:05"/>
    <x v="1"/>
    <n v="3"/>
    <n v="0"/>
    <n v="44"/>
    <n v="1"/>
    <n v="0.6"/>
    <s v=""/>
    <n v="1"/>
    <s v=""/>
    <n v="6"/>
    <n v="0"/>
    <n v="2.27272727272727E-2"/>
    <n v="0.6"/>
    <x v="1"/>
    <n v="1"/>
  </r>
  <r>
    <x v="11069"/>
    <n v="43"/>
    <s v="Male"/>
    <s v="Germany"/>
    <d v="2023-06-13T01:07:34"/>
    <x v="5"/>
    <n v="3"/>
    <n v="3"/>
    <n v="48"/>
    <n v="3"/>
    <n v="0.56999999999999995"/>
    <s v=""/>
    <n v="1"/>
    <s v=""/>
    <n v="29"/>
    <n v="1"/>
    <n v="6.25E-2"/>
    <n v="0.56999999999999995"/>
    <x v="1"/>
    <n v="0"/>
  </r>
  <r>
    <x v="11070"/>
    <n v="46"/>
    <s v="Male"/>
    <s v="Australia"/>
    <d v="2023-12-10T16:13:38"/>
    <x v="4"/>
    <n v="5"/>
    <n v="2"/>
    <n v="53"/>
    <n v="0"/>
    <n v="0.54"/>
    <s v=""/>
    <n v="1"/>
    <s v=""/>
    <n v="29"/>
    <n v="0.4"/>
    <n v="0"/>
    <n v="0.54"/>
    <x v="1"/>
    <n v="0"/>
  </r>
  <r>
    <x v="11071"/>
    <n v="18"/>
    <s v="Female"/>
    <s v="Germany"/>
    <d v="2023-03-20T05:42:59"/>
    <x v="3"/>
    <n v="3"/>
    <n v="1"/>
    <n v="43"/>
    <n v="2"/>
    <n v="0.32"/>
    <s v=""/>
    <n v="1"/>
    <s v=""/>
    <n v="18"/>
    <n v="0.33333333333333298"/>
    <n v="4.6511627906976702E-2"/>
    <n v="0.32"/>
    <x v="1"/>
    <n v="0"/>
  </r>
  <r>
    <x v="11072"/>
    <n v="34"/>
    <s v="Male"/>
    <s v="UK"/>
    <d v="2024-05-02T11:57:18"/>
    <x v="0"/>
    <n v="3"/>
    <n v="1"/>
    <n v="52"/>
    <n v="4"/>
    <n v="0.19"/>
    <s v=""/>
    <n v="1"/>
    <s v=""/>
    <n v="8"/>
    <n v="0.33333333333333298"/>
    <n v="7.69230769230769E-2"/>
    <n v="0.19"/>
    <x v="1"/>
    <n v="0"/>
  </r>
  <r>
    <x v="11073"/>
    <n v="55"/>
    <s v="Female"/>
    <s v="UK"/>
    <d v="2023-12-15T01:21:22"/>
    <x v="1"/>
    <n v="0"/>
    <n v="0"/>
    <n v="52"/>
    <n v="2"/>
    <n v="0.11"/>
    <s v=""/>
    <n v="1"/>
    <s v=""/>
    <n v="3"/>
    <n v="0"/>
    <n v="3.8461538461538401E-2"/>
    <n v="0.11"/>
    <x v="1"/>
    <n v="0"/>
  </r>
  <r>
    <x v="11074"/>
    <n v="50"/>
    <s v="Female"/>
    <s v="USA"/>
    <d v="2024-11-15T10:22:08"/>
    <x v="3"/>
    <n v="8"/>
    <n v="3"/>
    <n v="40"/>
    <n v="1"/>
    <n v="0.06"/>
    <s v=""/>
    <n v="1"/>
    <s v=""/>
    <n v="8"/>
    <n v="0.375"/>
    <n v="2.5000000000000001E-2"/>
    <n v="0.06"/>
    <x v="1"/>
    <n v="0"/>
  </r>
  <r>
    <x v="11075"/>
    <n v="28"/>
    <s v="Female"/>
    <s v="UK"/>
    <d v="2023-02-18T17:33:27"/>
    <x v="0"/>
    <n v="4"/>
    <n v="1"/>
    <n v="45"/>
    <n v="3"/>
    <n v="0.02"/>
    <s v=""/>
    <n v="1"/>
    <s v=""/>
    <n v="9"/>
    <n v="0.25"/>
    <n v="6.6666666666666596E-2"/>
    <n v="0.02"/>
    <x v="1"/>
    <n v="0"/>
  </r>
  <r>
    <x v="11076"/>
    <n v="38"/>
    <s v="Female"/>
    <s v="Japan"/>
    <d v="2023-12-09T16:51:55"/>
    <x v="1"/>
    <n v="1"/>
    <n v="0"/>
    <n v="48"/>
    <n v="2"/>
    <n v="1551.55"/>
    <s v="OUTLIER"/>
    <n v="0"/>
    <s v=""/>
    <n v="13"/>
    <n v="0"/>
    <n v="4.1666666666666602E-2"/>
    <n v="0"/>
    <x v="1"/>
    <n v="0"/>
  </r>
  <r>
    <x v="11077"/>
    <n v="41"/>
    <s v="Female"/>
    <s v="USA"/>
    <d v="2023-03-28T09:22:22"/>
    <x v="2"/>
    <n v="3"/>
    <n v="1"/>
    <n v="42"/>
    <n v="2"/>
    <n v="1401.4"/>
    <s v="OUTLIER"/>
    <n v="0"/>
    <s v=""/>
    <n v="78"/>
    <n v="0.33333333333333298"/>
    <n v="4.7619047619047603E-2"/>
    <n v="0"/>
    <x v="1"/>
    <n v="0"/>
  </r>
  <r>
    <x v="11078"/>
    <n v="23"/>
    <s v="Male"/>
    <s v="USA"/>
    <d v="2023-08-22T06:06:23"/>
    <x v="2"/>
    <n v="4"/>
    <n v="0"/>
    <n v="50"/>
    <n v="2"/>
    <n v="1229.3"/>
    <s v="OUTLIER"/>
    <n v="0"/>
    <s v=""/>
    <n v="0"/>
    <n v="0"/>
    <n v="0.04"/>
    <n v="0"/>
    <x v="1"/>
    <n v="0"/>
  </r>
  <r>
    <x v="11079"/>
    <n v="52"/>
    <s v="Male"/>
    <s v="Australia"/>
    <d v="2023-06-06T17:16:24"/>
    <x v="1"/>
    <n v="4"/>
    <n v="1"/>
    <n v="48"/>
    <n v="0"/>
    <n v="1119.17"/>
    <s v="OUTLIER"/>
    <n v="0"/>
    <s v=""/>
    <n v="6"/>
    <n v="0.25"/>
    <n v="0"/>
    <n v="0"/>
    <x v="1"/>
    <n v="0"/>
  </r>
  <r>
    <x v="11080"/>
    <n v="18"/>
    <s v="Female"/>
    <s v="Australia"/>
    <d v="2024-07-26T00:03:50"/>
    <x v="0"/>
    <n v="2"/>
    <n v="0"/>
    <n v="49"/>
    <n v="3"/>
    <n v="1072.42"/>
    <s v="OUTLIER"/>
    <n v="0"/>
    <s v=""/>
    <n v="64"/>
    <n v="0"/>
    <n v="6.1224489795918297E-2"/>
    <n v="0"/>
    <x v="1"/>
    <n v="0"/>
  </r>
  <r>
    <x v="11081"/>
    <n v="31"/>
    <s v="Female"/>
    <s v="USA"/>
    <d v="2023-02-09T15:59:58"/>
    <x v="2"/>
    <n v="3"/>
    <n v="0"/>
    <n v="53"/>
    <n v="1"/>
    <n v="1063.3800000000001"/>
    <s v="OUTLIER"/>
    <n v="0"/>
    <s v=""/>
    <n v="41"/>
    <n v="0"/>
    <n v="1.8867924528301799E-2"/>
    <n v="0"/>
    <x v="1"/>
    <n v="0"/>
  </r>
  <r>
    <x v="11082"/>
    <n v="39"/>
    <s v="Female"/>
    <s v="UK"/>
    <d v="2023-02-03T16:54:27"/>
    <x v="4"/>
    <n v="4"/>
    <n v="1"/>
    <n v="52"/>
    <n v="5"/>
    <n v="1056.8900000000001"/>
    <s v="OUTLIER"/>
    <n v="0"/>
    <s v=""/>
    <n v="23"/>
    <n v="0.25"/>
    <n v="9.6153846153846104E-2"/>
    <n v="0"/>
    <x v="1"/>
    <n v="0"/>
  </r>
  <r>
    <x v="11083"/>
    <n v="46"/>
    <s v="Male"/>
    <s v="Germany"/>
    <d v="2023-03-21T03:37:06"/>
    <x v="2"/>
    <n v="5"/>
    <n v="2"/>
    <n v="44"/>
    <n v="3"/>
    <n v="1007.71"/>
    <s v="OUTLIER"/>
    <n v="0"/>
    <s v=""/>
    <n v="65"/>
    <n v="0.4"/>
    <n v="6.8181818181818094E-2"/>
    <n v="0"/>
    <x v="1"/>
    <n v="0"/>
  </r>
  <r>
    <x v="11084"/>
    <n v="40"/>
    <s v="Female"/>
    <s v="Canada"/>
    <d v="2023-10-09T14:54:12"/>
    <x v="3"/>
    <n v="3"/>
    <n v="0"/>
    <n v="46"/>
    <n v="5"/>
    <n v="980.72"/>
    <s v="OUTLIER"/>
    <n v="0"/>
    <s v=""/>
    <n v="18"/>
    <n v="0"/>
    <n v="0.108695652173913"/>
    <n v="0"/>
    <x v="1"/>
    <n v="1"/>
  </r>
  <r>
    <x v="11085"/>
    <n v="36"/>
    <s v="Female"/>
    <s v="USA"/>
    <d v="2023-04-04T01:59:10"/>
    <x v="3"/>
    <n v="6"/>
    <n v="3"/>
    <n v="46"/>
    <n v="2"/>
    <n v="967.67"/>
    <s v="OUTLIER"/>
    <n v="0"/>
    <s v=""/>
    <n v="39"/>
    <n v="0.5"/>
    <n v="4.3478260869565202E-2"/>
    <n v="0"/>
    <x v="1"/>
    <n v="0"/>
  </r>
  <r>
    <x v="11086"/>
    <n v="26"/>
    <s v="Female"/>
    <s v="USA"/>
    <d v="2023-05-02T14:47:00"/>
    <x v="3"/>
    <n v="3"/>
    <n v="2"/>
    <n v="48"/>
    <n v="1"/>
    <n v="928.63"/>
    <s v="OUTLIER"/>
    <n v="0"/>
    <s v=""/>
    <n v="41"/>
    <n v="0.66666666666666596"/>
    <n v="2.0833333333333301E-2"/>
    <n v="0"/>
    <x v="1"/>
    <n v="0"/>
  </r>
  <r>
    <x v="11087"/>
    <n v="48"/>
    <s v="Male"/>
    <s v="Germany"/>
    <d v="2024-03-15T06:04:43"/>
    <x v="1"/>
    <n v="4"/>
    <n v="2"/>
    <n v="47"/>
    <n v="2"/>
    <n v="918.36"/>
    <s v="OUTLIER"/>
    <n v="0"/>
    <s v=""/>
    <n v="30"/>
    <n v="0.5"/>
    <n v="4.2553191489361701E-2"/>
    <n v="0"/>
    <x v="1"/>
    <n v="1"/>
  </r>
  <r>
    <x v="11088"/>
    <n v="29"/>
    <s v="Female"/>
    <s v="Canada"/>
    <d v="2024-11-21T00:42:00"/>
    <x v="5"/>
    <n v="2"/>
    <n v="0"/>
    <n v="44"/>
    <n v="2"/>
    <n v="894.4"/>
    <s v="OUTLIER"/>
    <n v="0"/>
    <s v=""/>
    <n v="75"/>
    <n v="0"/>
    <n v="4.54545454545454E-2"/>
    <n v="0"/>
    <x v="1"/>
    <n v="1"/>
  </r>
  <r>
    <x v="11089"/>
    <n v="35"/>
    <s v="Female"/>
    <s v="Japan"/>
    <d v="2024-09-30T23:39:29"/>
    <x v="2"/>
    <n v="3"/>
    <n v="0"/>
    <n v="51"/>
    <n v="2"/>
    <n v="893.94"/>
    <s v="OUTLIER"/>
    <n v="0"/>
    <s v=""/>
    <n v="6"/>
    <n v="0"/>
    <n v="3.9215686274509803E-2"/>
    <n v="0"/>
    <x v="1"/>
    <n v="0"/>
  </r>
  <r>
    <x v="11090"/>
    <n v="30"/>
    <s v="Male"/>
    <s v="USA"/>
    <d v="2024-06-17T22:01:40"/>
    <x v="4"/>
    <n v="3"/>
    <n v="2"/>
    <n v="54"/>
    <n v="3"/>
    <n v="880.37"/>
    <s v="OUTLIER"/>
    <n v="0"/>
    <s v=""/>
    <n v="121"/>
    <n v="0.66666666666666596"/>
    <n v="5.5555555555555497E-2"/>
    <n v="0"/>
    <x v="1"/>
    <n v="1"/>
  </r>
  <r>
    <x v="11091"/>
    <n v="28"/>
    <s v="Female"/>
    <s v="UK"/>
    <d v="2024-10-13T12:26:35"/>
    <x v="2"/>
    <n v="5"/>
    <n v="1"/>
    <n v="49"/>
    <n v="0"/>
    <n v="845.31"/>
    <s v="OUTLIER"/>
    <n v="0"/>
    <s v=""/>
    <n v="31"/>
    <n v="0.2"/>
    <n v="0"/>
    <n v="0"/>
    <x v="1"/>
    <n v="0"/>
  </r>
  <r>
    <x v="11092"/>
    <n v="45"/>
    <s v="Male"/>
    <s v="Germany"/>
    <d v="2024-08-24T18:03:49"/>
    <x v="4"/>
    <n v="4"/>
    <n v="0"/>
    <n v="50"/>
    <n v="1"/>
    <n v="821.85"/>
    <s v="OUTLIER"/>
    <n v="0"/>
    <s v=""/>
    <n v="79"/>
    <n v="0"/>
    <n v="0.02"/>
    <n v="0"/>
    <x v="1"/>
    <n v="0"/>
  </r>
  <r>
    <x v="11093"/>
    <n v="46"/>
    <s v="Female"/>
    <s v="USA"/>
    <d v="2024-05-23T07:19:00"/>
    <x v="2"/>
    <n v="4"/>
    <n v="3"/>
    <n v="48"/>
    <n v="2"/>
    <n v="812.28"/>
    <s v="OUTLIER"/>
    <n v="0"/>
    <s v=""/>
    <n v="27"/>
    <n v="0.75"/>
    <n v="4.1666666666666602E-2"/>
    <n v="0"/>
    <x v="1"/>
    <n v="0"/>
  </r>
  <r>
    <x v="11094"/>
    <n v="52"/>
    <s v="Male"/>
    <s v="Germany"/>
    <d v="2024-08-09T07:11:33"/>
    <x v="2"/>
    <n v="1"/>
    <n v="1"/>
    <n v="45"/>
    <n v="3"/>
    <n v="789.45"/>
    <s v="OUTLIER"/>
    <n v="0"/>
    <s v=""/>
    <n v="106"/>
    <n v="1"/>
    <n v="6.6666666666666596E-2"/>
    <n v="0"/>
    <x v="1"/>
    <n v="1"/>
  </r>
  <r>
    <x v="11095"/>
    <n v="48"/>
    <s v="Male"/>
    <s v="UK"/>
    <d v="2023-01-19T22:05:52"/>
    <x v="2"/>
    <n v="7"/>
    <n v="2"/>
    <n v="44"/>
    <n v="0"/>
    <n v="775.22"/>
    <s v="OUTLIER"/>
    <n v="0"/>
    <s v=""/>
    <n v="1"/>
    <n v="0.28571428571428498"/>
    <n v="0"/>
    <n v="0"/>
    <x v="1"/>
    <n v="0"/>
  </r>
  <r>
    <x v="11096"/>
    <n v="48"/>
    <s v="Male"/>
    <s v="Canada"/>
    <d v="2024-10-02T23:50:31"/>
    <x v="3"/>
    <n v="1"/>
    <n v="0"/>
    <n v="52"/>
    <n v="2"/>
    <n v="769.26"/>
    <s v="OUTLIER"/>
    <n v="0"/>
    <s v=""/>
    <n v="55"/>
    <n v="0"/>
    <n v="3.8461538461538401E-2"/>
    <n v="0"/>
    <x v="1"/>
    <n v="1"/>
  </r>
  <r>
    <x v="11097"/>
    <n v="36"/>
    <s v="Female"/>
    <s v="USA"/>
    <d v="2023-07-30T22:14:31"/>
    <x v="4"/>
    <n v="1"/>
    <n v="0"/>
    <n v="62"/>
    <n v="3"/>
    <n v="751.71"/>
    <s v="OUTLIER"/>
    <n v="0"/>
    <s v=""/>
    <n v="36"/>
    <n v="0"/>
    <n v="4.8387096774193498E-2"/>
    <n v="0"/>
    <x v="1"/>
    <n v="0"/>
  </r>
  <r>
    <x v="11098"/>
    <n v="26"/>
    <s v="Male"/>
    <s v="Germany"/>
    <d v="2024-06-22T02:46:34"/>
    <x v="4"/>
    <n v="1"/>
    <n v="0"/>
    <n v="46"/>
    <n v="4"/>
    <n v="748.46"/>
    <s v="OUTLIER"/>
    <n v="0"/>
    <s v=""/>
    <n v="30"/>
    <n v="0"/>
    <n v="8.6956521739130405E-2"/>
    <n v="0"/>
    <x v="1"/>
    <n v="0"/>
  </r>
  <r>
    <x v="11099"/>
    <n v="44"/>
    <s v="Female"/>
    <s v="USA"/>
    <d v="2024-05-20T06:18:38"/>
    <x v="1"/>
    <n v="8"/>
    <n v="0"/>
    <n v="49"/>
    <n v="1"/>
    <n v="738.35"/>
    <s v="OUTLIER"/>
    <n v="0"/>
    <s v=""/>
    <n v="41"/>
    <n v="0"/>
    <n v="2.04081632653061E-2"/>
    <n v="0"/>
    <x v="1"/>
    <n v="0"/>
  </r>
  <r>
    <x v="11100"/>
    <n v="38"/>
    <s v="Male"/>
    <s v="Australia"/>
    <d v="2023-08-11T20:25:33"/>
    <x v="1"/>
    <n v="1"/>
    <n v="0"/>
    <n v="47"/>
    <n v="4"/>
    <n v="730.2"/>
    <s v="OUTLIER"/>
    <n v="0"/>
    <s v=""/>
    <n v="74"/>
    <n v="0"/>
    <n v="8.5106382978723402E-2"/>
    <n v="0"/>
    <x v="1"/>
    <n v="0"/>
  </r>
  <r>
    <x v="11101"/>
    <n v="48"/>
    <s v="Male"/>
    <s v="USA"/>
    <d v="2023-07-21T20:41:01"/>
    <x v="5"/>
    <n v="2"/>
    <n v="2"/>
    <n v="60"/>
    <n v="2"/>
    <n v="728.6"/>
    <s v="OUTLIER"/>
    <n v="0"/>
    <s v=""/>
    <n v="20"/>
    <n v="1"/>
    <n v="3.3333333333333298E-2"/>
    <n v="0"/>
    <x v="1"/>
    <n v="0"/>
  </r>
  <r>
    <x v="11102"/>
    <n v="18"/>
    <s v="Female"/>
    <s v="USA"/>
    <d v="2024-11-21T12:22:52"/>
    <x v="4"/>
    <n v="4"/>
    <n v="0"/>
    <n v="52"/>
    <n v="3"/>
    <n v="723.41"/>
    <s v="OUTLIER"/>
    <n v="0"/>
    <s v=""/>
    <n v="129"/>
    <n v="0"/>
    <n v="5.7692307692307598E-2"/>
    <n v="0"/>
    <x v="1"/>
    <n v="0"/>
  </r>
  <r>
    <x v="11103"/>
    <n v="32"/>
    <s v="Male"/>
    <s v="Canada"/>
    <d v="2023-03-28T21:03:14"/>
    <x v="1"/>
    <n v="4"/>
    <n v="0"/>
    <n v="58"/>
    <n v="3"/>
    <n v="720.36"/>
    <s v="OUTLIER"/>
    <n v="0"/>
    <s v=""/>
    <n v="40"/>
    <n v="0"/>
    <n v="5.1724137931034399E-2"/>
    <n v="0"/>
    <x v="1"/>
    <n v="0"/>
  </r>
  <r>
    <x v="11104"/>
    <n v="53"/>
    <s v="Male"/>
    <s v="Germany"/>
    <d v="2024-11-25T02:31:42"/>
    <x v="0"/>
    <n v="1"/>
    <n v="0"/>
    <n v="61"/>
    <n v="3"/>
    <n v="717.49"/>
    <s v="OUTLIER"/>
    <n v="0"/>
    <s v=""/>
    <n v="98"/>
    <n v="0"/>
    <n v="4.9180327868852403E-2"/>
    <n v="0"/>
    <x v="1"/>
    <n v="0"/>
  </r>
  <r>
    <x v="11105"/>
    <n v="18"/>
    <s v="Male"/>
    <s v="USA"/>
    <d v="2023-10-10T04:02:40"/>
    <x v="2"/>
    <n v="4"/>
    <n v="2"/>
    <n v="48"/>
    <n v="3"/>
    <n v="715.45"/>
    <s v="OUTLIER"/>
    <n v="0"/>
    <s v=""/>
    <n v="31"/>
    <n v="0.5"/>
    <n v="6.25E-2"/>
    <n v="0"/>
    <x v="1"/>
    <n v="0"/>
  </r>
  <r>
    <x v="11106"/>
    <n v="18"/>
    <s v="Male"/>
    <s v="France"/>
    <d v="2023-08-02T05:43:35"/>
    <x v="1"/>
    <n v="3"/>
    <n v="2"/>
    <n v="57"/>
    <n v="3"/>
    <n v="705.82"/>
    <s v="OUTLIER"/>
    <n v="0"/>
    <s v=""/>
    <n v="22"/>
    <n v="0.66666666666666596"/>
    <n v="5.2631578947368397E-2"/>
    <n v="0"/>
    <x v="1"/>
    <n v="0"/>
  </r>
  <r>
    <x v="11107"/>
    <n v="18"/>
    <s v="Male"/>
    <s v="UK"/>
    <d v="2024-05-06T22:32:38"/>
    <x v="4"/>
    <n v="0"/>
    <n v="0"/>
    <n v="60"/>
    <n v="5"/>
    <n v="699.68"/>
    <s v="OUTLIER"/>
    <n v="0"/>
    <s v=""/>
    <n v="49"/>
    <n v="0"/>
    <n v="8.3333333333333301E-2"/>
    <n v="0"/>
    <x v="1"/>
    <n v="1"/>
  </r>
  <r>
    <x v="11108"/>
    <n v="44"/>
    <s v="Male"/>
    <s v="USA"/>
    <d v="2024-07-25T05:04:57"/>
    <x v="2"/>
    <n v="2"/>
    <n v="1"/>
    <n v="57"/>
    <n v="4"/>
    <n v="671.72"/>
    <s v="OUTLIER"/>
    <n v="0"/>
    <s v=""/>
    <n v="40"/>
    <n v="0.5"/>
    <n v="7.0175438596491196E-2"/>
    <n v="0"/>
    <x v="1"/>
    <n v="0"/>
  </r>
  <r>
    <x v="11109"/>
    <n v="25"/>
    <s v="Female"/>
    <s v="USA"/>
    <d v="2023-10-16T03:08:11"/>
    <x v="2"/>
    <n v="2"/>
    <n v="1"/>
    <n v="40"/>
    <n v="1"/>
    <n v="668.52"/>
    <s v="OUTLIER"/>
    <n v="0"/>
    <s v=""/>
    <n v="0"/>
    <n v="0.5"/>
    <n v="2.5000000000000001E-2"/>
    <n v="0"/>
    <x v="1"/>
    <n v="0"/>
  </r>
  <r>
    <x v="11110"/>
    <n v="24"/>
    <s v="Other"/>
    <s v="Canada"/>
    <d v="2024-03-07T19:56:37"/>
    <x v="0"/>
    <n v="2"/>
    <n v="1"/>
    <n v="44"/>
    <n v="0"/>
    <n v="651.29999999999995"/>
    <s v="OUTLIER"/>
    <n v="0"/>
    <s v=""/>
    <n v="22"/>
    <n v="0.5"/>
    <n v="0"/>
    <n v="0"/>
    <x v="1"/>
    <n v="0"/>
  </r>
  <r>
    <x v="11111"/>
    <n v="34"/>
    <s v="Male"/>
    <s v="Canada"/>
    <d v="2023-08-04T05:54:38"/>
    <x v="0"/>
    <n v="0"/>
    <n v="0"/>
    <n v="53"/>
    <n v="1"/>
    <n v="650.21"/>
    <s v="OUTLIER"/>
    <n v="0"/>
    <s v=""/>
    <n v="39"/>
    <n v="0"/>
    <n v="1.8867924528301799E-2"/>
    <n v="0"/>
    <x v="1"/>
    <n v="1"/>
  </r>
  <r>
    <x v="11112"/>
    <n v="18"/>
    <s v="Female"/>
    <s v="France"/>
    <d v="2023-08-18T14:29:57"/>
    <x v="4"/>
    <n v="1"/>
    <n v="0"/>
    <n v="42"/>
    <n v="3"/>
    <n v="650.1"/>
    <s v="OUTLIER"/>
    <n v="0"/>
    <s v=""/>
    <n v="14"/>
    <n v="0"/>
    <n v="7.1428571428571397E-2"/>
    <n v="0"/>
    <x v="1"/>
    <n v="0"/>
  </r>
  <r>
    <x v="11113"/>
    <n v="51"/>
    <s v="Male"/>
    <s v="Canada"/>
    <d v="2024-06-20T15:44:00"/>
    <x v="3"/>
    <n v="1"/>
    <n v="1"/>
    <n v="60"/>
    <n v="1"/>
    <n v="649.28"/>
    <s v="OUTLIER"/>
    <n v="0"/>
    <s v=""/>
    <n v="0"/>
    <n v="1"/>
    <n v="1.6666666666666601E-2"/>
    <n v="0"/>
    <x v="1"/>
    <n v="0"/>
  </r>
  <r>
    <x v="11114"/>
    <n v="31"/>
    <s v="Male"/>
    <s v="Japan"/>
    <d v="2023-06-06T11:25:59"/>
    <x v="3"/>
    <n v="3"/>
    <n v="1"/>
    <n v="53"/>
    <n v="3"/>
    <n v="642.85"/>
    <s v="OUTLIER"/>
    <n v="0"/>
    <s v=""/>
    <n v="1"/>
    <n v="0.33333333333333298"/>
    <n v="5.6603773584905599E-2"/>
    <n v="0"/>
    <x v="1"/>
    <n v="0"/>
  </r>
  <r>
    <x v="11115"/>
    <n v="31"/>
    <s v="Female"/>
    <s v="Germany"/>
    <d v="2024-05-12T14:20:07"/>
    <x v="1"/>
    <n v="1"/>
    <n v="1"/>
    <n v="54"/>
    <n v="3"/>
    <n v="641.08000000000004"/>
    <s v="OUTLIER"/>
    <n v="0"/>
    <s v=""/>
    <n v="1"/>
    <n v="1"/>
    <n v="5.5555555555555497E-2"/>
    <n v="0"/>
    <x v="1"/>
    <n v="0"/>
  </r>
  <r>
    <x v="11116"/>
    <n v="46"/>
    <s v="Male"/>
    <s v="USA"/>
    <d v="2023-03-14T02:14:39"/>
    <x v="1"/>
    <n v="3"/>
    <n v="1"/>
    <n v="56"/>
    <n v="1"/>
    <n v="631.02"/>
    <s v="OUTLIER"/>
    <n v="0"/>
    <s v=""/>
    <n v="49"/>
    <n v="0.33333333333333298"/>
    <n v="1.7857142857142801E-2"/>
    <n v="0"/>
    <x v="1"/>
    <n v="0"/>
  </r>
  <r>
    <x v="11117"/>
    <n v="57"/>
    <s v="Male"/>
    <s v="Australia"/>
    <d v="2024-10-03T04:13:20"/>
    <x v="4"/>
    <n v="4"/>
    <n v="1"/>
    <n v="57"/>
    <n v="2"/>
    <n v="621.53"/>
    <s v="OUTLIER"/>
    <n v="0"/>
    <s v=""/>
    <n v="34"/>
    <n v="0.25"/>
    <n v="3.5087719298245598E-2"/>
    <n v="0"/>
    <x v="1"/>
    <n v="0"/>
  </r>
  <r>
    <x v="11118"/>
    <n v="30"/>
    <s v="Female"/>
    <s v="USA"/>
    <d v="2024-04-05T07:16:50"/>
    <x v="0"/>
    <n v="4"/>
    <n v="1"/>
    <n v="51"/>
    <n v="3"/>
    <n v="619.21"/>
    <s v="OUTLIER"/>
    <n v="0"/>
    <s v=""/>
    <n v="108"/>
    <n v="0.25"/>
    <n v="5.8823529411764698E-2"/>
    <n v="0"/>
    <x v="1"/>
    <n v="1"/>
  </r>
  <r>
    <x v="11119"/>
    <n v="38"/>
    <s v="Female"/>
    <s v="UK"/>
    <d v="2023-04-29T03:33:23"/>
    <x v="4"/>
    <n v="5"/>
    <n v="2"/>
    <n v="50"/>
    <n v="2"/>
    <n v="611.51"/>
    <s v="OUTLIER"/>
    <n v="0"/>
    <s v=""/>
    <n v="35"/>
    <n v="0.4"/>
    <n v="0.04"/>
    <n v="0"/>
    <x v="1"/>
    <n v="0"/>
  </r>
  <r>
    <x v="11120"/>
    <n v="53"/>
    <s v="Male"/>
    <s v="France"/>
    <d v="2023-01-05T10:35:20"/>
    <x v="1"/>
    <n v="2"/>
    <n v="1"/>
    <n v="47"/>
    <n v="0"/>
    <n v="601.19000000000005"/>
    <s v=""/>
    <n v="0"/>
    <s v=""/>
    <n v="3"/>
    <n v="0.5"/>
    <n v="0"/>
    <n v="0"/>
    <x v="1"/>
    <n v="0"/>
  </r>
  <r>
    <x v="11121"/>
    <n v="42"/>
    <s v="Male"/>
    <s v="Canada"/>
    <d v="2024-11-30T18:19:10"/>
    <x v="1"/>
    <n v="2"/>
    <n v="0"/>
    <n v="45"/>
    <n v="3"/>
    <n v="599.19000000000005"/>
    <s v=""/>
    <n v="0"/>
    <s v=""/>
    <n v="2"/>
    <n v="0"/>
    <n v="6.6666666666666596E-2"/>
    <n v="0"/>
    <x v="1"/>
    <n v="0"/>
  </r>
  <r>
    <x v="11122"/>
    <n v="41"/>
    <s v="Female"/>
    <s v="France"/>
    <d v="2024-10-24T17:06:20"/>
    <x v="4"/>
    <n v="4"/>
    <n v="1"/>
    <n v="59"/>
    <n v="2"/>
    <n v="586.86"/>
    <s v=""/>
    <n v="0"/>
    <s v=""/>
    <n v="7"/>
    <n v="0.25"/>
    <n v="3.38983050847457E-2"/>
    <n v="0"/>
    <x v="1"/>
    <n v="0"/>
  </r>
  <r>
    <x v="11123"/>
    <n v="40"/>
    <s v="Female"/>
    <s v="France"/>
    <d v="2023-05-22T06:24:09"/>
    <x v="4"/>
    <n v="4"/>
    <n v="2"/>
    <n v="47"/>
    <n v="2"/>
    <n v="581.73"/>
    <s v=""/>
    <n v="0"/>
    <s v=""/>
    <n v="35"/>
    <n v="0.5"/>
    <n v="4.2553191489361701E-2"/>
    <n v="0"/>
    <x v="1"/>
    <n v="0"/>
  </r>
  <r>
    <x v="11124"/>
    <n v="39"/>
    <s v="Male"/>
    <s v="Germany"/>
    <d v="2023-02-22T17:55:32"/>
    <x v="3"/>
    <n v="4"/>
    <n v="0"/>
    <n v="39"/>
    <n v="2"/>
    <n v="578.83000000000004"/>
    <s v=""/>
    <n v="0"/>
    <s v=""/>
    <n v="7"/>
    <n v="0"/>
    <n v="5.1282051282051197E-2"/>
    <n v="0"/>
    <x v="1"/>
    <n v="1"/>
  </r>
  <r>
    <x v="11125"/>
    <n v="25"/>
    <s v="Female"/>
    <s v="Germany"/>
    <d v="2023-08-08T09:11:56"/>
    <x v="3"/>
    <n v="5"/>
    <n v="2"/>
    <n v="44"/>
    <n v="4"/>
    <n v="575.80999999999995"/>
    <s v=""/>
    <n v="0"/>
    <s v=""/>
    <n v="48"/>
    <n v="0.4"/>
    <n v="9.0909090909090898E-2"/>
    <n v="0"/>
    <x v="1"/>
    <n v="0"/>
  </r>
  <r>
    <x v="11126"/>
    <n v="38"/>
    <s v="Female"/>
    <s v="USA"/>
    <d v="2024-07-09T15:17:29"/>
    <x v="4"/>
    <n v="3"/>
    <n v="0"/>
    <n v="49"/>
    <n v="1"/>
    <n v="575.19000000000005"/>
    <s v=""/>
    <n v="0"/>
    <s v=""/>
    <n v="63"/>
    <n v="0"/>
    <n v="2.04081632653061E-2"/>
    <n v="0"/>
    <x v="1"/>
    <n v="0"/>
  </r>
  <r>
    <x v="11127"/>
    <n v="33"/>
    <s v="Male"/>
    <s v="Canada"/>
    <d v="2023-03-09T02:30:51"/>
    <x v="2"/>
    <n v="4"/>
    <n v="1"/>
    <n v="55"/>
    <n v="1"/>
    <n v="573.69000000000005"/>
    <s v=""/>
    <n v="0"/>
    <s v=""/>
    <n v="1"/>
    <n v="0.25"/>
    <n v="1.8181818181818101E-2"/>
    <n v="0"/>
    <x v="1"/>
    <n v="1"/>
  </r>
  <r>
    <x v="11128"/>
    <n v="28"/>
    <s v="Female"/>
    <s v="USA"/>
    <d v="2023-02-22T04:47:04"/>
    <x v="2"/>
    <n v="2"/>
    <n v="0"/>
    <n v="49"/>
    <n v="2"/>
    <n v="571.24"/>
    <s v=""/>
    <n v="0"/>
    <s v=""/>
    <n v="103"/>
    <n v="0"/>
    <n v="4.08163265306122E-2"/>
    <n v="0"/>
    <x v="1"/>
    <n v="0"/>
  </r>
  <r>
    <x v="11129"/>
    <n v="38"/>
    <s v="Male"/>
    <s v="USA"/>
    <d v="2024-12-26T14:52:16"/>
    <x v="3"/>
    <n v="4"/>
    <n v="0"/>
    <n v="48"/>
    <n v="0"/>
    <n v="569.23"/>
    <s v=""/>
    <n v="0"/>
    <s v=""/>
    <n v="35"/>
    <n v="0"/>
    <n v="0"/>
    <n v="0"/>
    <x v="1"/>
    <n v="0"/>
  </r>
  <r>
    <x v="11130"/>
    <n v="37"/>
    <s v="Female"/>
    <s v="USA"/>
    <d v="2024-12-09T15:29:50"/>
    <x v="4"/>
    <n v="1"/>
    <n v="0"/>
    <n v="52"/>
    <n v="3"/>
    <n v="566.15"/>
    <s v=""/>
    <n v="0"/>
    <s v=""/>
    <n v="1"/>
    <n v="0"/>
    <n v="5.7692307692307598E-2"/>
    <n v="0"/>
    <x v="1"/>
    <n v="0"/>
  </r>
  <r>
    <x v="11131"/>
    <n v="45"/>
    <s v="Female"/>
    <s v="Canada"/>
    <d v="2023-08-09T04:10:49"/>
    <x v="3"/>
    <n v="5"/>
    <n v="3"/>
    <n v="49"/>
    <n v="3"/>
    <n v="565.9"/>
    <s v=""/>
    <n v="0"/>
    <s v=""/>
    <n v="81"/>
    <n v="0.6"/>
    <n v="6.1224489795918297E-2"/>
    <n v="0"/>
    <x v="1"/>
    <n v="0"/>
  </r>
  <r>
    <x v="11132"/>
    <n v="30"/>
    <s v="Female"/>
    <s v="Australia"/>
    <d v="2024-03-24T12:01:01"/>
    <x v="4"/>
    <n v="3"/>
    <n v="2"/>
    <n v="58"/>
    <n v="3"/>
    <n v="559.92999999999995"/>
    <s v=""/>
    <n v="0"/>
    <s v=""/>
    <n v="0"/>
    <n v="0.66666666666666596"/>
    <n v="5.1724137931034399E-2"/>
    <n v="0"/>
    <x v="1"/>
    <n v="0"/>
  </r>
  <r>
    <x v="11133"/>
    <n v="41"/>
    <s v="Male"/>
    <s v="UK"/>
    <d v="2024-05-13T00:33:22"/>
    <x v="0"/>
    <n v="3"/>
    <n v="2"/>
    <n v="42"/>
    <n v="0"/>
    <n v="559.41999999999996"/>
    <s v=""/>
    <n v="0"/>
    <s v=""/>
    <n v="7"/>
    <n v="0.66666666666666596"/>
    <n v="0"/>
    <n v="0"/>
    <x v="1"/>
    <n v="0"/>
  </r>
  <r>
    <x v="11134"/>
    <n v="47"/>
    <s v="Male"/>
    <s v="USA"/>
    <d v="2023-07-08T08:32:12"/>
    <x v="1"/>
    <n v="3"/>
    <n v="1"/>
    <n v="53"/>
    <n v="0"/>
    <n v="558.03"/>
    <s v=""/>
    <n v="0"/>
    <s v=""/>
    <n v="23"/>
    <n v="0.33333333333333298"/>
    <n v="0"/>
    <n v="0"/>
    <x v="1"/>
    <n v="0"/>
  </r>
  <r>
    <x v="11135"/>
    <n v="36"/>
    <s v="Male"/>
    <s v="Australia"/>
    <d v="2024-01-02T13:13:59"/>
    <x v="2"/>
    <n v="3"/>
    <n v="3"/>
    <n v="51"/>
    <n v="2"/>
    <n v="548.63"/>
    <s v=""/>
    <n v="0"/>
    <s v=""/>
    <n v="5"/>
    <n v="1"/>
    <n v="3.9215686274509803E-2"/>
    <n v="0"/>
    <x v="1"/>
    <n v="0"/>
  </r>
  <r>
    <x v="11136"/>
    <n v="47"/>
    <s v="Female"/>
    <s v="USA"/>
    <d v="2024-06-01T01:34:27"/>
    <x v="2"/>
    <n v="2"/>
    <n v="1"/>
    <n v="52"/>
    <n v="6"/>
    <n v="543.98"/>
    <s v=""/>
    <n v="0"/>
    <s v=""/>
    <n v="11"/>
    <n v="0.5"/>
    <n v="0.115384615384615"/>
    <n v="0"/>
    <x v="1"/>
    <n v="0"/>
  </r>
  <r>
    <x v="11137"/>
    <n v="29"/>
    <s v="Female"/>
    <s v="UK"/>
    <d v="2024-11-20T05:43:07"/>
    <x v="5"/>
    <n v="6"/>
    <n v="3"/>
    <n v="39"/>
    <n v="2"/>
    <n v="535.01"/>
    <s v=""/>
    <n v="0"/>
    <s v=""/>
    <n v="12"/>
    <n v="0.5"/>
    <n v="5.1282051282051197E-2"/>
    <n v="0"/>
    <x v="1"/>
    <n v="0"/>
  </r>
  <r>
    <x v="11138"/>
    <n v="27"/>
    <s v="Female"/>
    <s v="Australia"/>
    <d v="2024-02-18T06:36:24"/>
    <x v="3"/>
    <n v="3"/>
    <n v="2"/>
    <n v="44"/>
    <n v="2"/>
    <n v="533.47"/>
    <s v=""/>
    <n v="0"/>
    <s v=""/>
    <n v="8"/>
    <n v="0.66666666666666596"/>
    <n v="4.54545454545454E-2"/>
    <n v="0"/>
    <x v="1"/>
    <n v="0"/>
  </r>
  <r>
    <x v="11139"/>
    <n v="18"/>
    <s v="Male"/>
    <s v="Germany"/>
    <d v="2024-09-21T17:43:10"/>
    <x v="3"/>
    <n v="4"/>
    <n v="1"/>
    <n v="53"/>
    <n v="1"/>
    <n v="532.82000000000005"/>
    <s v=""/>
    <n v="0"/>
    <s v=""/>
    <n v="2"/>
    <n v="0.25"/>
    <n v="1.8867924528301799E-2"/>
    <n v="0"/>
    <x v="1"/>
    <n v="0"/>
  </r>
  <r>
    <x v="11140"/>
    <n v="34"/>
    <s v="Male"/>
    <s v="USA"/>
    <d v="2023-04-05T21:47:23"/>
    <x v="2"/>
    <n v="3"/>
    <n v="2"/>
    <n v="49"/>
    <n v="2"/>
    <n v="532.23"/>
    <s v=""/>
    <n v="0"/>
    <s v=""/>
    <n v="35"/>
    <n v="0.66666666666666596"/>
    <n v="4.08163265306122E-2"/>
    <n v="0"/>
    <x v="1"/>
    <n v="0"/>
  </r>
  <r>
    <x v="11141"/>
    <n v="18"/>
    <s v="Female"/>
    <s v="Australia"/>
    <d v="2024-07-13T03:58:42"/>
    <x v="0"/>
    <n v="3"/>
    <n v="1"/>
    <n v="59"/>
    <n v="1"/>
    <n v="530.98"/>
    <s v=""/>
    <n v="0"/>
    <s v=""/>
    <n v="5"/>
    <n v="0.33333333333333298"/>
    <n v="1.6949152542372801E-2"/>
    <n v="0"/>
    <x v="1"/>
    <n v="1"/>
  </r>
  <r>
    <x v="11142"/>
    <n v="22"/>
    <s v="Other"/>
    <s v="USA"/>
    <d v="2024-03-29T13:12:26"/>
    <x v="0"/>
    <n v="2"/>
    <n v="1"/>
    <n v="49"/>
    <n v="3"/>
    <n v="528.4"/>
    <s v=""/>
    <n v="0"/>
    <s v=""/>
    <n v="85"/>
    <n v="0.5"/>
    <n v="6.1224489795918297E-2"/>
    <n v="0"/>
    <x v="1"/>
    <n v="0"/>
  </r>
  <r>
    <x v="11143"/>
    <n v="39"/>
    <s v="Female"/>
    <s v="USA"/>
    <d v="2023-12-12T10:34:15"/>
    <x v="5"/>
    <n v="2"/>
    <n v="0"/>
    <n v="42"/>
    <n v="2"/>
    <n v="526.5"/>
    <s v=""/>
    <n v="0"/>
    <s v=""/>
    <n v="21"/>
    <n v="0"/>
    <n v="4.7619047619047603E-2"/>
    <n v="0"/>
    <x v="1"/>
    <n v="0"/>
  </r>
  <r>
    <x v="11144"/>
    <n v="24"/>
    <s v="Male"/>
    <s v="Australia"/>
    <d v="2023-03-19T01:58:27"/>
    <x v="1"/>
    <n v="7"/>
    <n v="1"/>
    <n v="65"/>
    <n v="4"/>
    <n v="519.66"/>
    <s v=""/>
    <n v="0"/>
    <s v=""/>
    <n v="61"/>
    <n v="0.14285714285714199"/>
    <n v="6.15384615384615E-2"/>
    <n v="0"/>
    <x v="1"/>
    <n v="0"/>
  </r>
  <r>
    <x v="11145"/>
    <n v="37"/>
    <s v="Male"/>
    <s v="Japan"/>
    <d v="2024-08-18T17:30:41"/>
    <x v="0"/>
    <n v="5"/>
    <n v="0"/>
    <n v="50"/>
    <n v="1"/>
    <n v="517.70000000000005"/>
    <s v=""/>
    <n v="0"/>
    <s v=""/>
    <n v="18"/>
    <n v="0"/>
    <n v="0.02"/>
    <n v="0"/>
    <x v="1"/>
    <n v="1"/>
  </r>
  <r>
    <x v="11146"/>
    <n v="32"/>
    <s v="Female"/>
    <s v="Canada"/>
    <d v="2023-11-12T06:21:02"/>
    <x v="3"/>
    <n v="5"/>
    <n v="0"/>
    <n v="68"/>
    <n v="6"/>
    <n v="516.82000000000005"/>
    <s v=""/>
    <n v="0"/>
    <s v=""/>
    <n v="8"/>
    <n v="0"/>
    <n v="8.8235294117646995E-2"/>
    <n v="0"/>
    <x v="1"/>
    <n v="1"/>
  </r>
  <r>
    <x v="11147"/>
    <n v="24"/>
    <s v="Female"/>
    <s v="USA"/>
    <d v="2023-09-27T03:34:42"/>
    <x v="4"/>
    <n v="3"/>
    <n v="0"/>
    <n v="46"/>
    <n v="5"/>
    <n v="514.29999999999995"/>
    <s v=""/>
    <n v="0"/>
    <s v=""/>
    <n v="67"/>
    <n v="0"/>
    <n v="0.108695652173913"/>
    <n v="0"/>
    <x v="1"/>
    <n v="0"/>
  </r>
  <r>
    <x v="11148"/>
    <n v="18"/>
    <s v="Male"/>
    <s v="USA"/>
    <d v="2023-06-25T05:09:02"/>
    <x v="3"/>
    <n v="3"/>
    <n v="2"/>
    <n v="62"/>
    <n v="2"/>
    <n v="512.33000000000004"/>
    <s v=""/>
    <n v="0"/>
    <s v=""/>
    <n v="18"/>
    <n v="0.66666666666666596"/>
    <n v="3.2258064516128997E-2"/>
    <n v="0"/>
    <x v="1"/>
    <n v="0"/>
  </r>
  <r>
    <x v="11149"/>
    <n v="45"/>
    <s v="Male"/>
    <s v="UK"/>
    <d v="2024-05-20T23:49:55"/>
    <x v="2"/>
    <n v="5"/>
    <n v="1"/>
    <n v="50"/>
    <n v="0"/>
    <n v="512.20000000000005"/>
    <s v=""/>
    <n v="0"/>
    <s v=""/>
    <n v="66"/>
    <n v="0.2"/>
    <n v="0"/>
    <n v="0"/>
    <x v="1"/>
    <n v="0"/>
  </r>
  <r>
    <x v="11150"/>
    <n v="45"/>
    <s v="Female"/>
    <s v="USA"/>
    <d v="2023-02-02T20:27:57"/>
    <x v="2"/>
    <n v="4"/>
    <n v="1"/>
    <n v="48"/>
    <n v="3"/>
    <n v="509.64"/>
    <s v=""/>
    <n v="0"/>
    <s v=""/>
    <n v="52"/>
    <n v="0.25"/>
    <n v="6.25E-2"/>
    <n v="0"/>
    <x v="1"/>
    <n v="0"/>
  </r>
  <r>
    <x v="11151"/>
    <n v="18"/>
    <s v="Female"/>
    <s v="USA"/>
    <d v="2023-07-04T08:10:07"/>
    <x v="5"/>
    <n v="3"/>
    <n v="1"/>
    <n v="39"/>
    <n v="3"/>
    <n v="509.55"/>
    <s v=""/>
    <n v="0"/>
    <s v=""/>
    <n v="14"/>
    <n v="0.33333333333333298"/>
    <n v="7.69230769230769E-2"/>
    <n v="0"/>
    <x v="1"/>
    <n v="0"/>
  </r>
  <r>
    <x v="11152"/>
    <n v="47"/>
    <s v="Female"/>
    <s v="USA"/>
    <d v="2024-12-24T21:59:16"/>
    <x v="2"/>
    <n v="3"/>
    <n v="0"/>
    <n v="48"/>
    <n v="4"/>
    <n v="508.65"/>
    <s v=""/>
    <n v="0"/>
    <s v=""/>
    <n v="22"/>
    <n v="0"/>
    <n v="8.3333333333333301E-2"/>
    <n v="0"/>
    <x v="1"/>
    <n v="0"/>
  </r>
  <r>
    <x v="11153"/>
    <n v="34"/>
    <s v="Female"/>
    <s v="Australia"/>
    <d v="2024-06-17T04:30:23"/>
    <x v="3"/>
    <n v="5"/>
    <n v="4"/>
    <n v="57"/>
    <n v="2"/>
    <n v="502.23"/>
    <s v=""/>
    <n v="0"/>
    <s v=""/>
    <n v="56"/>
    <n v="0.8"/>
    <n v="3.5087719298245598E-2"/>
    <n v="0"/>
    <x v="1"/>
    <n v="0"/>
  </r>
  <r>
    <x v="11154"/>
    <n v="32"/>
    <s v="Male"/>
    <s v="USA"/>
    <d v="2023-10-13T13:48:40"/>
    <x v="4"/>
    <n v="2"/>
    <n v="1"/>
    <n v="48"/>
    <n v="2"/>
    <n v="499"/>
    <s v=""/>
    <n v="0"/>
    <s v=""/>
    <n v="71"/>
    <n v="0.5"/>
    <n v="4.1666666666666602E-2"/>
    <n v="0"/>
    <x v="1"/>
    <n v="1"/>
  </r>
  <r>
    <x v="11155"/>
    <n v="18"/>
    <s v="Female"/>
    <s v="USA"/>
    <d v="2023-08-16T01:10:27"/>
    <x v="4"/>
    <n v="4"/>
    <n v="1"/>
    <n v="59"/>
    <n v="1"/>
    <n v="497.24"/>
    <s v=""/>
    <n v="0"/>
    <s v=""/>
    <n v="15"/>
    <n v="0.25"/>
    <n v="1.6949152542372801E-2"/>
    <n v="0"/>
    <x v="1"/>
    <n v="0"/>
  </r>
  <r>
    <x v="11156"/>
    <n v="42"/>
    <s v="Male"/>
    <s v="Australia"/>
    <d v="2023-09-23T03:12:37"/>
    <x v="5"/>
    <n v="6"/>
    <n v="2"/>
    <n v="57"/>
    <n v="4"/>
    <n v="494.68"/>
    <s v=""/>
    <n v="0"/>
    <s v=""/>
    <n v="44"/>
    <n v="0.33333333333333298"/>
    <n v="7.0175438596491196E-2"/>
    <n v="0"/>
    <x v="1"/>
    <n v="0"/>
  </r>
  <r>
    <x v="11157"/>
    <n v="21"/>
    <s v="Male"/>
    <s v="Germany"/>
    <d v="2024-12-04T05:32:47"/>
    <x v="2"/>
    <n v="4"/>
    <n v="1"/>
    <n v="41"/>
    <n v="0"/>
    <n v="487.14"/>
    <s v=""/>
    <n v="0"/>
    <s v=""/>
    <n v="3"/>
    <n v="0.25"/>
    <n v="0"/>
    <n v="0"/>
    <x v="1"/>
    <n v="0"/>
  </r>
  <r>
    <x v="11158"/>
    <n v="31"/>
    <s v="Female"/>
    <s v="France"/>
    <d v="2023-11-22T02:53:25"/>
    <x v="5"/>
    <n v="3"/>
    <n v="2"/>
    <n v="46"/>
    <n v="6"/>
    <n v="486.16"/>
    <s v=""/>
    <n v="0"/>
    <s v=""/>
    <n v="0"/>
    <n v="0.66666666666666596"/>
    <n v="0.13043478260869501"/>
    <n v="0"/>
    <x v="1"/>
    <n v="1"/>
  </r>
  <r>
    <x v="11159"/>
    <n v="52"/>
    <s v="Female"/>
    <s v="Germany"/>
    <d v="2024-05-17T05:18:16"/>
    <x v="2"/>
    <n v="1"/>
    <n v="1"/>
    <n v="49"/>
    <n v="1"/>
    <n v="485.81"/>
    <s v=""/>
    <n v="0"/>
    <s v=""/>
    <n v="23"/>
    <n v="1"/>
    <n v="2.04081632653061E-2"/>
    <n v="0"/>
    <x v="1"/>
    <n v="0"/>
  </r>
  <r>
    <x v="11160"/>
    <n v="55"/>
    <s v="Male"/>
    <s v="USA"/>
    <d v="2024-12-30T09:23:56"/>
    <x v="2"/>
    <n v="7"/>
    <n v="3"/>
    <n v="58"/>
    <n v="2"/>
    <n v="485.58"/>
    <s v=""/>
    <n v="0"/>
    <s v=""/>
    <n v="48"/>
    <n v="0.42857142857142799"/>
    <n v="3.4482758620689599E-2"/>
    <n v="0"/>
    <x v="1"/>
    <n v="0"/>
  </r>
  <r>
    <x v="11161"/>
    <n v="35"/>
    <s v="Male"/>
    <s v="France"/>
    <d v="2024-04-26T12:51:47"/>
    <x v="3"/>
    <n v="2"/>
    <n v="0"/>
    <n v="49"/>
    <n v="3"/>
    <n v="484.79"/>
    <s v=""/>
    <n v="0"/>
    <s v=""/>
    <n v="8"/>
    <n v="0"/>
    <n v="6.1224489795918297E-2"/>
    <n v="0"/>
    <x v="1"/>
    <n v="1"/>
  </r>
  <r>
    <x v="11162"/>
    <n v="18"/>
    <s v="Male"/>
    <s v="UK"/>
    <d v="2024-05-02T22:10:33"/>
    <x v="4"/>
    <n v="1"/>
    <n v="1"/>
    <n v="57"/>
    <n v="3"/>
    <n v="484.02"/>
    <s v=""/>
    <n v="0"/>
    <s v=""/>
    <n v="21"/>
    <n v="1"/>
    <n v="5.2631578947368397E-2"/>
    <n v="0"/>
    <x v="1"/>
    <n v="0"/>
  </r>
  <r>
    <x v="11163"/>
    <n v="47"/>
    <s v="Male"/>
    <s v="Canada"/>
    <d v="2023-07-09T16:39:34"/>
    <x v="1"/>
    <n v="6"/>
    <n v="1"/>
    <n v="55"/>
    <n v="3"/>
    <n v="484"/>
    <s v=""/>
    <n v="0"/>
    <s v=""/>
    <n v="8"/>
    <n v="0.16666666666666599"/>
    <n v="5.4545454545454501E-2"/>
    <n v="0"/>
    <x v="1"/>
    <n v="0"/>
  </r>
  <r>
    <x v="11164"/>
    <n v="43"/>
    <s v="Male"/>
    <s v="USA"/>
    <d v="2023-03-25T22:58:04"/>
    <x v="4"/>
    <n v="1"/>
    <n v="0"/>
    <n v="57"/>
    <n v="5"/>
    <n v="475.66"/>
    <s v=""/>
    <n v="0"/>
    <s v=""/>
    <n v="8"/>
    <n v="0"/>
    <n v="8.7719298245614002E-2"/>
    <n v="0"/>
    <x v="1"/>
    <n v="0"/>
  </r>
  <r>
    <x v="11165"/>
    <n v="38"/>
    <s v="Male"/>
    <s v="UK"/>
    <d v="2024-12-05T04:54:30"/>
    <x v="5"/>
    <n v="1"/>
    <n v="1"/>
    <n v="41"/>
    <n v="5"/>
    <n v="475.62"/>
    <s v=""/>
    <n v="0"/>
    <s v=""/>
    <n v="2"/>
    <n v="1"/>
    <n v="0.12195121951219499"/>
    <n v="0"/>
    <x v="1"/>
    <n v="0"/>
  </r>
  <r>
    <x v="11166"/>
    <n v="21"/>
    <s v="Female"/>
    <s v="Australia"/>
    <d v="2024-04-13T12:23:49"/>
    <x v="1"/>
    <n v="2"/>
    <n v="0"/>
    <n v="43"/>
    <n v="2"/>
    <n v="475.32"/>
    <s v=""/>
    <n v="0"/>
    <s v=""/>
    <n v="110"/>
    <n v="0"/>
    <n v="4.6511627906976702E-2"/>
    <n v="0"/>
    <x v="1"/>
    <n v="1"/>
  </r>
  <r>
    <x v="11167"/>
    <n v="38"/>
    <s v="Male"/>
    <s v="France"/>
    <d v="2023-09-28T21:55:19"/>
    <x v="4"/>
    <n v="8"/>
    <n v="2"/>
    <n v="53"/>
    <n v="4"/>
    <n v="475.12"/>
    <s v=""/>
    <n v="0"/>
    <s v=""/>
    <n v="94"/>
    <n v="0.25"/>
    <n v="7.5471698113207503E-2"/>
    <n v="0"/>
    <x v="1"/>
    <n v="0"/>
  </r>
  <r>
    <x v="11168"/>
    <n v="61"/>
    <s v="Female"/>
    <s v="Canada"/>
    <d v="2024-12-26T20:42:42"/>
    <x v="2"/>
    <n v="4"/>
    <n v="1"/>
    <n v="58"/>
    <n v="1"/>
    <n v="473.58"/>
    <s v=""/>
    <n v="0"/>
    <s v=""/>
    <n v="10"/>
    <n v="0.25"/>
    <n v="1.72413793103448E-2"/>
    <n v="0"/>
    <x v="1"/>
    <n v="0"/>
  </r>
  <r>
    <x v="11169"/>
    <n v="40"/>
    <s v="Female"/>
    <s v="Australia"/>
    <d v="2023-05-30T18:49:10"/>
    <x v="2"/>
    <n v="2"/>
    <n v="1"/>
    <n v="50"/>
    <n v="2"/>
    <n v="473.35"/>
    <s v=""/>
    <n v="0"/>
    <s v=""/>
    <n v="0"/>
    <n v="0.5"/>
    <n v="0.04"/>
    <n v="0"/>
    <x v="1"/>
    <n v="0"/>
  </r>
  <r>
    <x v="11170"/>
    <n v="20"/>
    <s v="Male"/>
    <s v="Canada"/>
    <d v="2024-08-08T12:12:40"/>
    <x v="2"/>
    <n v="4"/>
    <n v="2"/>
    <n v="40"/>
    <n v="2"/>
    <n v="473.19"/>
    <s v=""/>
    <n v="0"/>
    <s v=""/>
    <n v="31"/>
    <n v="0.5"/>
    <n v="0.05"/>
    <n v="0"/>
    <x v="1"/>
    <n v="0"/>
  </r>
  <r>
    <x v="11171"/>
    <n v="28"/>
    <s v="Female"/>
    <s v="USA"/>
    <d v="2024-05-18T06:07:35"/>
    <x v="0"/>
    <n v="3"/>
    <n v="1"/>
    <n v="52"/>
    <n v="3"/>
    <n v="472.94"/>
    <s v=""/>
    <n v="0"/>
    <s v=""/>
    <n v="0"/>
    <n v="0.33333333333333298"/>
    <n v="5.7692307692307598E-2"/>
    <n v="0"/>
    <x v="1"/>
    <n v="0"/>
  </r>
  <r>
    <x v="11172"/>
    <n v="37"/>
    <s v="Female"/>
    <s v="Canada"/>
    <d v="2023-07-17T14:28:31"/>
    <x v="5"/>
    <n v="0"/>
    <n v="0"/>
    <n v="46"/>
    <n v="0"/>
    <n v="470.06"/>
    <s v=""/>
    <n v="0"/>
    <s v=""/>
    <n v="28"/>
    <n v="0"/>
    <n v="0"/>
    <n v="0"/>
    <x v="1"/>
    <n v="0"/>
  </r>
  <r>
    <x v="11173"/>
    <n v="34"/>
    <s v="Female"/>
    <s v="USA"/>
    <d v="2023-07-28T03:04:35"/>
    <x v="2"/>
    <n v="2"/>
    <n v="0"/>
    <n v="60"/>
    <n v="4"/>
    <n v="469.06"/>
    <s v=""/>
    <n v="0"/>
    <s v=""/>
    <n v="5"/>
    <n v="0"/>
    <n v="6.6666666666666596E-2"/>
    <n v="0"/>
    <x v="1"/>
    <n v="0"/>
  </r>
  <r>
    <x v="11174"/>
    <n v="38"/>
    <s v="Female"/>
    <s v="USA"/>
    <d v="2024-08-28T14:03:04"/>
    <x v="1"/>
    <n v="2"/>
    <n v="0"/>
    <n v="56"/>
    <n v="3"/>
    <n v="467.68"/>
    <s v=""/>
    <n v="0"/>
    <s v=""/>
    <n v="69"/>
    <n v="0"/>
    <n v="5.3571428571428499E-2"/>
    <n v="0"/>
    <x v="1"/>
    <n v="1"/>
  </r>
  <r>
    <x v="11175"/>
    <n v="42"/>
    <s v="Female"/>
    <s v="USA"/>
    <d v="2023-04-08T02:21:15"/>
    <x v="0"/>
    <n v="2"/>
    <n v="1"/>
    <n v="45"/>
    <n v="1"/>
    <n v="463.34"/>
    <s v=""/>
    <n v="0"/>
    <s v=""/>
    <n v="65"/>
    <n v="0.5"/>
    <n v="2.2222222222222199E-2"/>
    <n v="0"/>
    <x v="1"/>
    <n v="0"/>
  </r>
  <r>
    <x v="11176"/>
    <n v="53"/>
    <s v="Female"/>
    <s v="Japan"/>
    <d v="2024-12-19T16:25:03"/>
    <x v="3"/>
    <n v="3"/>
    <n v="0"/>
    <n v="48"/>
    <n v="4"/>
    <n v="462.07"/>
    <s v=""/>
    <n v="0"/>
    <s v=""/>
    <n v="17"/>
    <n v="0"/>
    <n v="8.3333333333333301E-2"/>
    <n v="0"/>
    <x v="1"/>
    <n v="0"/>
  </r>
  <r>
    <x v="11177"/>
    <n v="31"/>
    <s v="Female"/>
    <s v="USA"/>
    <d v="2023-10-30T05:53:04"/>
    <x v="1"/>
    <n v="6"/>
    <n v="2"/>
    <n v="47"/>
    <n v="1"/>
    <n v="461.23"/>
    <s v=""/>
    <n v="0"/>
    <s v=""/>
    <n v="18"/>
    <n v="0.33333333333333298"/>
    <n v="2.1276595744680799E-2"/>
    <n v="0"/>
    <x v="1"/>
    <n v="0"/>
  </r>
  <r>
    <x v="11178"/>
    <n v="29"/>
    <s v="Female"/>
    <s v="USA"/>
    <d v="2023-05-15T19:37:47"/>
    <x v="1"/>
    <n v="2"/>
    <n v="0"/>
    <n v="55"/>
    <n v="7"/>
    <n v="459.29"/>
    <s v=""/>
    <n v="0"/>
    <s v=""/>
    <n v="11"/>
    <n v="0"/>
    <n v="0.12727272727272701"/>
    <n v="0"/>
    <x v="1"/>
    <n v="0"/>
  </r>
  <r>
    <x v="11179"/>
    <n v="46"/>
    <s v="Male"/>
    <s v="France"/>
    <d v="2023-11-15T02:58:34"/>
    <x v="0"/>
    <n v="4"/>
    <n v="3"/>
    <n v="55"/>
    <n v="0"/>
    <n v="455.38"/>
    <s v=""/>
    <n v="0"/>
    <s v=""/>
    <n v="6"/>
    <n v="0.75"/>
    <n v="0"/>
    <n v="0"/>
    <x v="1"/>
    <n v="0"/>
  </r>
  <r>
    <x v="11180"/>
    <n v="35"/>
    <s v="Female"/>
    <s v="USA"/>
    <d v="2023-09-20T05:07:28"/>
    <x v="2"/>
    <n v="4"/>
    <n v="1"/>
    <n v="53"/>
    <n v="2"/>
    <n v="453.45"/>
    <s v=""/>
    <n v="0"/>
    <s v=""/>
    <n v="8"/>
    <n v="0.25"/>
    <n v="3.7735849056603703E-2"/>
    <n v="0"/>
    <x v="1"/>
    <n v="0"/>
  </r>
  <r>
    <x v="11181"/>
    <n v="29"/>
    <s v="Other"/>
    <s v="France"/>
    <d v="2023-12-14T16:35:43"/>
    <x v="1"/>
    <n v="3"/>
    <n v="0"/>
    <n v="47"/>
    <n v="1"/>
    <n v="453.43"/>
    <s v=""/>
    <n v="0"/>
    <s v=""/>
    <n v="21"/>
    <n v="0"/>
    <n v="2.1276595744680799E-2"/>
    <n v="0"/>
    <x v="1"/>
    <n v="0"/>
  </r>
  <r>
    <x v="11182"/>
    <n v="26"/>
    <s v="Female"/>
    <s v="USA"/>
    <d v="2023-06-04T12:42:33"/>
    <x v="0"/>
    <n v="5"/>
    <n v="1"/>
    <n v="40"/>
    <n v="1"/>
    <n v="452.49"/>
    <s v=""/>
    <n v="0"/>
    <s v=""/>
    <n v="28"/>
    <n v="0.2"/>
    <n v="2.5000000000000001E-2"/>
    <n v="0"/>
    <x v="1"/>
    <n v="0"/>
  </r>
  <r>
    <x v="11183"/>
    <n v="20"/>
    <s v="Male"/>
    <s v="USA"/>
    <d v="2023-08-03T10:55:44"/>
    <x v="2"/>
    <n v="1"/>
    <n v="0"/>
    <n v="50"/>
    <n v="2"/>
    <n v="451.46"/>
    <s v=""/>
    <n v="0"/>
    <s v=""/>
    <n v="27"/>
    <n v="0"/>
    <n v="0.04"/>
    <n v="0"/>
    <x v="1"/>
    <n v="0"/>
  </r>
  <r>
    <x v="11184"/>
    <n v="18"/>
    <s v="Female"/>
    <s v="USA"/>
    <d v="2024-10-17T21:34:18"/>
    <x v="3"/>
    <n v="4"/>
    <n v="1"/>
    <n v="50"/>
    <n v="2"/>
    <n v="451"/>
    <s v=""/>
    <n v="0"/>
    <s v=""/>
    <n v="75"/>
    <n v="0.25"/>
    <n v="0.04"/>
    <n v="0"/>
    <x v="1"/>
    <n v="0"/>
  </r>
  <r>
    <x v="11185"/>
    <n v="43"/>
    <s v="Male"/>
    <s v="USA"/>
    <d v="2023-02-18T11:43:01"/>
    <x v="4"/>
    <n v="1"/>
    <n v="0"/>
    <n v="62"/>
    <n v="4"/>
    <n v="446.65"/>
    <s v=""/>
    <n v="0"/>
    <s v=""/>
    <n v="49"/>
    <n v="0"/>
    <n v="6.4516129032257993E-2"/>
    <n v="0"/>
    <x v="1"/>
    <n v="0"/>
  </r>
  <r>
    <x v="11186"/>
    <n v="55"/>
    <s v="Female"/>
    <s v="USA"/>
    <d v="2024-02-18T21:12:28"/>
    <x v="2"/>
    <n v="3"/>
    <n v="1"/>
    <n v="48"/>
    <n v="1"/>
    <n v="446.34"/>
    <s v=""/>
    <n v="0"/>
    <s v=""/>
    <n v="38"/>
    <n v="0.33333333333333298"/>
    <n v="2.0833333333333301E-2"/>
    <n v="0"/>
    <x v="1"/>
    <n v="0"/>
  </r>
  <r>
    <x v="11187"/>
    <n v="33"/>
    <s v="Male"/>
    <s v="UK"/>
    <d v="2023-02-03T12:31:37"/>
    <x v="4"/>
    <n v="5"/>
    <n v="3"/>
    <n v="48"/>
    <n v="3"/>
    <n v="440.52"/>
    <s v=""/>
    <n v="0"/>
    <s v=""/>
    <n v="23"/>
    <n v="0.6"/>
    <n v="6.25E-2"/>
    <n v="0"/>
    <x v="1"/>
    <n v="0"/>
  </r>
  <r>
    <x v="11188"/>
    <n v="40"/>
    <s v="Male"/>
    <s v="Canada"/>
    <d v="2024-02-24T08:37:07"/>
    <x v="1"/>
    <n v="7"/>
    <n v="2"/>
    <n v="46"/>
    <n v="3"/>
    <n v="440.39"/>
    <s v=""/>
    <n v="0"/>
    <s v=""/>
    <n v="37"/>
    <n v="0.28571428571428498"/>
    <n v="6.5217391304347797E-2"/>
    <n v="0"/>
    <x v="1"/>
    <n v="0"/>
  </r>
  <r>
    <x v="11189"/>
    <n v="37"/>
    <s v="Male"/>
    <s v="Germany"/>
    <d v="2023-05-13T10:41:06"/>
    <x v="5"/>
    <n v="1"/>
    <n v="0"/>
    <n v="53"/>
    <n v="2"/>
    <n v="439.75"/>
    <s v=""/>
    <n v="0"/>
    <s v=""/>
    <n v="28"/>
    <n v="0"/>
    <n v="3.7735849056603703E-2"/>
    <n v="0"/>
    <x v="1"/>
    <n v="1"/>
  </r>
  <r>
    <x v="11190"/>
    <n v="30"/>
    <s v="Female"/>
    <s v="Canada"/>
    <d v="2023-12-04T06:54:52"/>
    <x v="5"/>
    <n v="3"/>
    <n v="1"/>
    <n v="57"/>
    <n v="2"/>
    <n v="439.01"/>
    <s v=""/>
    <n v="0"/>
    <s v=""/>
    <n v="8"/>
    <n v="0.33333333333333298"/>
    <n v="3.5087719298245598E-2"/>
    <n v="0"/>
    <x v="1"/>
    <n v="1"/>
  </r>
  <r>
    <x v="11191"/>
    <n v="41"/>
    <s v="Male"/>
    <s v="USA"/>
    <d v="2024-12-11T21:31:18"/>
    <x v="1"/>
    <n v="2"/>
    <n v="1"/>
    <n v="43"/>
    <n v="2"/>
    <n v="438.07"/>
    <s v=""/>
    <n v="0"/>
    <s v=""/>
    <n v="38"/>
    <n v="0.5"/>
    <n v="4.6511627906976702E-2"/>
    <n v="0"/>
    <x v="1"/>
    <n v="0"/>
  </r>
  <r>
    <x v="11192"/>
    <n v="27"/>
    <s v="Male"/>
    <s v="Germany"/>
    <d v="2024-01-18T07:24:17"/>
    <x v="5"/>
    <n v="0"/>
    <n v="0"/>
    <n v="48"/>
    <n v="2"/>
    <n v="433.16"/>
    <s v=""/>
    <n v="0"/>
    <s v=""/>
    <n v="28"/>
    <n v="0"/>
    <n v="4.1666666666666602E-2"/>
    <n v="0"/>
    <x v="1"/>
    <n v="0"/>
  </r>
  <r>
    <x v="11193"/>
    <n v="47"/>
    <s v="Female"/>
    <s v="USA"/>
    <d v="2023-09-09T09:13:22"/>
    <x v="5"/>
    <n v="6"/>
    <n v="4"/>
    <n v="46"/>
    <n v="2"/>
    <n v="430.39"/>
    <s v=""/>
    <n v="0"/>
    <s v=""/>
    <n v="7"/>
    <n v="0.66666666666666596"/>
    <n v="4.3478260869565202E-2"/>
    <n v="0"/>
    <x v="1"/>
    <n v="0"/>
  </r>
  <r>
    <x v="11194"/>
    <n v="36"/>
    <s v="Male"/>
    <s v="France"/>
    <d v="2024-05-05T15:52:53"/>
    <x v="1"/>
    <n v="2"/>
    <n v="1"/>
    <n v="42"/>
    <n v="5"/>
    <n v="429.52"/>
    <s v=""/>
    <n v="0"/>
    <s v=""/>
    <n v="11"/>
    <n v="0.5"/>
    <n v="0.119047619047619"/>
    <n v="0"/>
    <x v="1"/>
    <n v="0"/>
  </r>
  <r>
    <x v="11195"/>
    <n v="48"/>
    <s v="Female"/>
    <s v="Japan"/>
    <d v="2024-07-05T03:14:32"/>
    <x v="4"/>
    <n v="4"/>
    <n v="1"/>
    <n v="51"/>
    <n v="4"/>
    <n v="422.48"/>
    <s v=""/>
    <n v="0"/>
    <s v=""/>
    <n v="35"/>
    <n v="0.25"/>
    <n v="7.8431372549019607E-2"/>
    <n v="0"/>
    <x v="1"/>
    <n v="1"/>
  </r>
  <r>
    <x v="11196"/>
    <n v="38"/>
    <s v="Male"/>
    <s v="Australia"/>
    <d v="2024-06-20T05:30:45"/>
    <x v="3"/>
    <n v="6"/>
    <n v="3"/>
    <n v="56"/>
    <n v="4"/>
    <n v="421.31"/>
    <s v=""/>
    <n v="0"/>
    <s v=""/>
    <n v="8"/>
    <n v="0.5"/>
    <n v="7.1428571428571397E-2"/>
    <n v="0"/>
    <x v="1"/>
    <n v="0"/>
  </r>
  <r>
    <x v="11197"/>
    <n v="44"/>
    <s v="Female"/>
    <s v="Canada"/>
    <d v="2023-08-31T22:15:57"/>
    <x v="2"/>
    <n v="3"/>
    <n v="0"/>
    <n v="53"/>
    <n v="4"/>
    <n v="420.3"/>
    <s v=""/>
    <n v="0"/>
    <s v=""/>
    <n v="20"/>
    <n v="0"/>
    <n v="7.5471698113207503E-2"/>
    <n v="0"/>
    <x v="1"/>
    <n v="0"/>
  </r>
  <r>
    <x v="11198"/>
    <n v="42"/>
    <s v="Female"/>
    <s v="Germany"/>
    <d v="2024-01-20T01:44:53"/>
    <x v="1"/>
    <n v="3"/>
    <n v="0"/>
    <n v="42"/>
    <n v="4"/>
    <n v="416.62"/>
    <s v=""/>
    <n v="0"/>
    <s v=""/>
    <n v="9"/>
    <n v="0"/>
    <n v="9.5238095238095205E-2"/>
    <n v="0"/>
    <x v="1"/>
    <n v="0"/>
  </r>
  <r>
    <x v="11199"/>
    <n v="60"/>
    <s v="Male"/>
    <s v="USA"/>
    <d v="2023-05-13T07:45:53"/>
    <x v="2"/>
    <n v="3"/>
    <n v="1"/>
    <n v="51"/>
    <n v="0"/>
    <n v="416.29"/>
    <s v=""/>
    <n v="0"/>
    <s v=""/>
    <n v="1"/>
    <n v="0.33333333333333298"/>
    <n v="0"/>
    <n v="0"/>
    <x v="1"/>
    <n v="0"/>
  </r>
  <r>
    <x v="11200"/>
    <n v="31"/>
    <s v="Male"/>
    <s v="UK"/>
    <d v="2024-09-16T00:28:05"/>
    <x v="3"/>
    <n v="2"/>
    <n v="2"/>
    <n v="58"/>
    <n v="4"/>
    <n v="415.54"/>
    <s v=""/>
    <n v="0"/>
    <s v=""/>
    <n v="17"/>
    <n v="1"/>
    <n v="6.8965517241379296E-2"/>
    <n v="0"/>
    <x v="1"/>
    <n v="0"/>
  </r>
  <r>
    <x v="11201"/>
    <n v="21"/>
    <s v="Male"/>
    <s v="Germany"/>
    <d v="2024-01-13T10:35:42"/>
    <x v="0"/>
    <n v="5"/>
    <n v="2"/>
    <n v="50"/>
    <n v="2"/>
    <n v="413.74"/>
    <s v=""/>
    <n v="0"/>
    <s v=""/>
    <n v="40"/>
    <n v="0.4"/>
    <n v="0.04"/>
    <n v="0"/>
    <x v="1"/>
    <n v="0"/>
  </r>
  <r>
    <x v="11202"/>
    <n v="36"/>
    <s v="Female"/>
    <s v="Japan"/>
    <d v="2023-07-29T06:49:07"/>
    <x v="2"/>
    <n v="5"/>
    <n v="2"/>
    <n v="51"/>
    <n v="4"/>
    <n v="412.4"/>
    <s v=""/>
    <n v="0"/>
    <s v=""/>
    <n v="58"/>
    <n v="0.4"/>
    <n v="7.8431372549019607E-2"/>
    <n v="0"/>
    <x v="1"/>
    <n v="0"/>
  </r>
  <r>
    <x v="11203"/>
    <n v="32"/>
    <s v="Male"/>
    <s v="Germany"/>
    <d v="2023-06-18T11:04:37"/>
    <x v="2"/>
    <n v="2"/>
    <n v="1"/>
    <n v="48"/>
    <n v="3"/>
    <n v="412.12"/>
    <s v=""/>
    <n v="0"/>
    <s v=""/>
    <n v="57"/>
    <n v="0.5"/>
    <n v="6.25E-2"/>
    <n v="0"/>
    <x v="1"/>
    <n v="0"/>
  </r>
  <r>
    <x v="11204"/>
    <n v="18"/>
    <s v="Male"/>
    <s v="Germany"/>
    <d v="2024-04-12T01:21:15"/>
    <x v="4"/>
    <n v="3"/>
    <n v="1"/>
    <n v="53"/>
    <n v="4"/>
    <n v="409.53"/>
    <s v=""/>
    <n v="0"/>
    <s v=""/>
    <n v="4"/>
    <n v="0.33333333333333298"/>
    <n v="7.5471698113207503E-2"/>
    <n v="0"/>
    <x v="1"/>
    <n v="0"/>
  </r>
  <r>
    <x v="11205"/>
    <n v="18"/>
    <s v="Female"/>
    <s v="Germany"/>
    <d v="2024-01-02T16:09:12"/>
    <x v="1"/>
    <n v="3"/>
    <n v="1"/>
    <n v="44"/>
    <n v="2"/>
    <n v="401.58"/>
    <s v=""/>
    <n v="0"/>
    <s v=""/>
    <n v="20"/>
    <n v="0.33333333333333298"/>
    <n v="4.54545454545454E-2"/>
    <n v="0"/>
    <x v="1"/>
    <n v="0"/>
  </r>
  <r>
    <x v="11206"/>
    <n v="44"/>
    <s v="Male"/>
    <s v="Canada"/>
    <d v="2024-03-14T03:47:47"/>
    <x v="5"/>
    <n v="7"/>
    <n v="4"/>
    <n v="40"/>
    <n v="1"/>
    <n v="400.49"/>
    <s v=""/>
    <n v="0"/>
    <s v=""/>
    <n v="28"/>
    <n v="0.57142857142857095"/>
    <n v="2.5000000000000001E-2"/>
    <n v="0"/>
    <x v="1"/>
    <n v="0"/>
  </r>
  <r>
    <x v="11207"/>
    <n v="31"/>
    <s v="Female"/>
    <s v="France"/>
    <d v="2024-03-25T02:37:06"/>
    <x v="2"/>
    <n v="4"/>
    <n v="2"/>
    <n v="46"/>
    <n v="2"/>
    <n v="399.76"/>
    <s v=""/>
    <n v="0"/>
    <s v=""/>
    <n v="14"/>
    <n v="0.5"/>
    <n v="4.3478260869565202E-2"/>
    <n v="0"/>
    <x v="1"/>
    <n v="0"/>
  </r>
  <r>
    <x v="11208"/>
    <n v="50"/>
    <s v="Female"/>
    <s v="UK"/>
    <d v="2024-03-06T10:21:39"/>
    <x v="1"/>
    <n v="3"/>
    <n v="2"/>
    <n v="46"/>
    <n v="1"/>
    <n v="394.2"/>
    <s v=""/>
    <n v="0"/>
    <s v=""/>
    <n v="67"/>
    <n v="0.66666666666666596"/>
    <n v="2.1739130434782601E-2"/>
    <n v="0"/>
    <x v="1"/>
    <n v="0"/>
  </r>
  <r>
    <x v="11209"/>
    <n v="18"/>
    <s v="Female"/>
    <s v="USA"/>
    <d v="2023-09-19T02:50:32"/>
    <x v="0"/>
    <n v="0"/>
    <n v="0"/>
    <n v="44"/>
    <n v="3"/>
    <n v="393.03"/>
    <s v=""/>
    <n v="0"/>
    <s v=""/>
    <n v="5"/>
    <n v="0"/>
    <n v="6.8181818181818094E-2"/>
    <n v="0"/>
    <x v="1"/>
    <n v="0"/>
  </r>
  <r>
    <x v="11210"/>
    <n v="21"/>
    <s v="Female"/>
    <s v="France"/>
    <d v="2024-01-28T12:42:18"/>
    <x v="3"/>
    <n v="2"/>
    <n v="0"/>
    <n v="53"/>
    <n v="3"/>
    <n v="391.47"/>
    <s v=""/>
    <n v="0"/>
    <s v=""/>
    <n v="15"/>
    <n v="0"/>
    <n v="5.6603773584905599E-2"/>
    <n v="0"/>
    <x v="1"/>
    <n v="0"/>
  </r>
  <r>
    <x v="11211"/>
    <n v="48"/>
    <s v="Female"/>
    <s v="UK"/>
    <d v="2024-11-07T09:37:58"/>
    <x v="4"/>
    <n v="2"/>
    <n v="0"/>
    <n v="40"/>
    <n v="0"/>
    <n v="391.08"/>
    <s v=""/>
    <n v="0"/>
    <s v=""/>
    <n v="73"/>
    <n v="0"/>
    <n v="0"/>
    <n v="0"/>
    <x v="1"/>
    <n v="0"/>
  </r>
  <r>
    <x v="11212"/>
    <n v="18"/>
    <s v="Female"/>
    <s v="Japan"/>
    <d v="2024-11-06T14:39:04"/>
    <x v="4"/>
    <n v="3"/>
    <n v="0"/>
    <n v="51"/>
    <n v="2"/>
    <n v="389.79"/>
    <s v=""/>
    <n v="0"/>
    <s v=""/>
    <n v="34"/>
    <n v="0"/>
    <n v="3.9215686274509803E-2"/>
    <n v="0"/>
    <x v="1"/>
    <n v="0"/>
  </r>
  <r>
    <x v="11213"/>
    <n v="38"/>
    <s v="Male"/>
    <s v="USA"/>
    <d v="2023-05-25T17:37:46"/>
    <x v="2"/>
    <n v="3"/>
    <n v="1"/>
    <n v="43"/>
    <n v="3"/>
    <n v="388.49"/>
    <s v=""/>
    <n v="0"/>
    <s v=""/>
    <n v="17"/>
    <n v="0.33333333333333298"/>
    <n v="6.9767441860465101E-2"/>
    <n v="0"/>
    <x v="1"/>
    <n v="1"/>
  </r>
  <r>
    <x v="11214"/>
    <n v="45"/>
    <s v="Male"/>
    <s v="Canada"/>
    <d v="2024-12-15T11:40:08"/>
    <x v="0"/>
    <n v="1"/>
    <n v="1"/>
    <n v="48"/>
    <n v="3"/>
    <n v="385.77"/>
    <s v=""/>
    <n v="0"/>
    <s v=""/>
    <n v="32"/>
    <n v="1"/>
    <n v="6.25E-2"/>
    <n v="0"/>
    <x v="1"/>
    <n v="0"/>
  </r>
  <r>
    <x v="11215"/>
    <n v="53"/>
    <s v="Male"/>
    <s v="France"/>
    <d v="2023-02-26T10:59:34"/>
    <x v="5"/>
    <n v="4"/>
    <n v="0"/>
    <n v="64"/>
    <n v="2"/>
    <n v="385.38"/>
    <s v=""/>
    <n v="0"/>
    <s v=""/>
    <n v="4"/>
    <n v="0"/>
    <n v="3.125E-2"/>
    <n v="0"/>
    <x v="1"/>
    <n v="0"/>
  </r>
  <r>
    <x v="11216"/>
    <n v="44"/>
    <s v="Female"/>
    <s v="Germany"/>
    <d v="2023-10-04T03:29:32"/>
    <x v="3"/>
    <n v="4"/>
    <n v="1"/>
    <n v="40"/>
    <n v="2"/>
    <n v="384.41"/>
    <s v=""/>
    <n v="0"/>
    <s v=""/>
    <n v="36"/>
    <n v="0.25"/>
    <n v="0.05"/>
    <n v="0"/>
    <x v="1"/>
    <n v="0"/>
  </r>
  <r>
    <x v="11217"/>
    <n v="57"/>
    <s v="Male"/>
    <s v="Germany"/>
    <d v="2024-09-29T11:09:18"/>
    <x v="3"/>
    <n v="2"/>
    <n v="1"/>
    <n v="41"/>
    <n v="0"/>
    <n v="382.78"/>
    <s v=""/>
    <n v="0"/>
    <s v=""/>
    <n v="3"/>
    <n v="0.5"/>
    <n v="0"/>
    <n v="0"/>
    <x v="1"/>
    <n v="0"/>
  </r>
  <r>
    <x v="11218"/>
    <n v="39"/>
    <s v="Male"/>
    <s v="Germany"/>
    <d v="2023-11-04T07:04:29"/>
    <x v="3"/>
    <n v="2"/>
    <n v="1"/>
    <n v="46"/>
    <n v="3"/>
    <n v="382.38"/>
    <s v=""/>
    <n v="0"/>
    <s v=""/>
    <n v="7"/>
    <n v="0.5"/>
    <n v="6.5217391304347797E-2"/>
    <n v="0"/>
    <x v="1"/>
    <n v="1"/>
  </r>
  <r>
    <x v="11219"/>
    <n v="31"/>
    <s v="Male"/>
    <s v="Canada"/>
    <d v="2023-04-20T06:22:43"/>
    <x v="2"/>
    <n v="2"/>
    <n v="2"/>
    <n v="45"/>
    <n v="2"/>
    <n v="377.84"/>
    <s v=""/>
    <n v="0"/>
    <s v=""/>
    <n v="14"/>
    <n v="1"/>
    <n v="4.4444444444444398E-2"/>
    <n v="0"/>
    <x v="1"/>
    <n v="0"/>
  </r>
  <r>
    <x v="11220"/>
    <n v="37"/>
    <s v="Female"/>
    <s v="Germany"/>
    <d v="2023-04-15T11:01:44"/>
    <x v="3"/>
    <n v="4"/>
    <n v="2"/>
    <n v="51"/>
    <n v="7"/>
    <n v="376.28"/>
    <s v=""/>
    <n v="0"/>
    <s v=""/>
    <n v="3"/>
    <n v="0.5"/>
    <n v="0.13725490196078399"/>
    <n v="0"/>
    <x v="1"/>
    <n v="0"/>
  </r>
  <r>
    <x v="11221"/>
    <n v="21"/>
    <s v="Female"/>
    <s v="USA"/>
    <d v="2024-10-09T00:23:39"/>
    <x v="4"/>
    <n v="2"/>
    <n v="0"/>
    <n v="52"/>
    <n v="1"/>
    <n v="375.7"/>
    <s v=""/>
    <n v="0"/>
    <s v=""/>
    <n v="23"/>
    <n v="0"/>
    <n v="1.9230769230769201E-2"/>
    <n v="0"/>
    <x v="1"/>
    <n v="0"/>
  </r>
  <r>
    <x v="11222"/>
    <n v="45"/>
    <s v="Other"/>
    <s v="Canada"/>
    <d v="2024-12-06T10:06:39"/>
    <x v="2"/>
    <n v="2"/>
    <n v="1"/>
    <n v="51"/>
    <n v="4"/>
    <n v="374.73"/>
    <s v=""/>
    <n v="0"/>
    <s v=""/>
    <n v="89"/>
    <n v="0.5"/>
    <n v="7.8431372549019607E-2"/>
    <n v="0"/>
    <x v="1"/>
    <n v="1"/>
  </r>
  <r>
    <x v="11223"/>
    <n v="18"/>
    <s v="Male"/>
    <s v="Japan"/>
    <d v="2023-12-28T22:15:50"/>
    <x v="1"/>
    <n v="1"/>
    <n v="0"/>
    <n v="53"/>
    <n v="3"/>
    <n v="374.31"/>
    <s v=""/>
    <n v="0"/>
    <s v=""/>
    <n v="15"/>
    <n v="0"/>
    <n v="5.6603773584905599E-2"/>
    <n v="0"/>
    <x v="1"/>
    <n v="0"/>
  </r>
  <r>
    <x v="11224"/>
    <n v="18"/>
    <s v="Male"/>
    <s v="Canada"/>
    <d v="2023-04-09T14:51:26"/>
    <x v="1"/>
    <n v="2"/>
    <n v="0"/>
    <n v="58"/>
    <n v="1"/>
    <n v="374.16"/>
    <s v=""/>
    <n v="0"/>
    <s v=""/>
    <n v="77"/>
    <n v="0"/>
    <n v="1.72413793103448E-2"/>
    <n v="0"/>
    <x v="1"/>
    <n v="0"/>
  </r>
  <r>
    <x v="11225"/>
    <n v="29"/>
    <s v="Female"/>
    <s v="France"/>
    <d v="2023-12-15T05:44:11"/>
    <x v="1"/>
    <n v="0"/>
    <n v="0"/>
    <n v="47"/>
    <n v="1"/>
    <n v="373.43"/>
    <s v=""/>
    <n v="0"/>
    <s v=""/>
    <n v="80"/>
    <n v="0"/>
    <n v="2.1276595744680799E-2"/>
    <n v="0"/>
    <x v="1"/>
    <n v="0"/>
  </r>
  <r>
    <x v="11226"/>
    <n v="18"/>
    <s v="Female"/>
    <s v="USA"/>
    <d v="2024-07-12T20:40:40"/>
    <x v="2"/>
    <n v="6"/>
    <n v="1"/>
    <n v="46"/>
    <n v="3"/>
    <n v="372.78"/>
    <s v=""/>
    <n v="0"/>
    <s v=""/>
    <n v="4"/>
    <n v="0.16666666666666599"/>
    <n v="6.5217391304347797E-2"/>
    <n v="0"/>
    <x v="1"/>
    <n v="0"/>
  </r>
  <r>
    <x v="11227"/>
    <n v="35"/>
    <s v="Female"/>
    <s v="USA"/>
    <d v="2023-05-10T05:17:54"/>
    <x v="2"/>
    <n v="2"/>
    <n v="1"/>
    <n v="48"/>
    <n v="2"/>
    <n v="372.76"/>
    <s v=""/>
    <n v="0"/>
    <s v=""/>
    <n v="0"/>
    <n v="0.5"/>
    <n v="4.1666666666666602E-2"/>
    <n v="0"/>
    <x v="1"/>
    <n v="0"/>
  </r>
  <r>
    <x v="11228"/>
    <n v="33"/>
    <s v="Male"/>
    <s v="USA"/>
    <d v="2023-02-10T02:13:13"/>
    <x v="3"/>
    <n v="2"/>
    <n v="1"/>
    <n v="55"/>
    <n v="3"/>
    <n v="371.13"/>
    <s v=""/>
    <n v="0"/>
    <s v=""/>
    <n v="4"/>
    <n v="0.5"/>
    <n v="5.4545454545454501E-2"/>
    <n v="0"/>
    <x v="1"/>
    <n v="0"/>
  </r>
  <r>
    <x v="11229"/>
    <n v="36"/>
    <s v="Male"/>
    <s v="Australia"/>
    <d v="2024-09-30T17:49:03"/>
    <x v="2"/>
    <n v="1"/>
    <n v="0"/>
    <n v="63"/>
    <n v="3"/>
    <n v="370.63"/>
    <s v=""/>
    <n v="0"/>
    <s v=""/>
    <n v="57"/>
    <n v="0"/>
    <n v="4.7619047619047603E-2"/>
    <n v="0"/>
    <x v="1"/>
    <n v="0"/>
  </r>
  <r>
    <x v="11230"/>
    <n v="44"/>
    <s v="Female"/>
    <s v="USA"/>
    <d v="2023-01-05T13:30:33"/>
    <x v="1"/>
    <n v="4"/>
    <n v="1"/>
    <n v="51"/>
    <n v="2"/>
    <n v="370.58"/>
    <s v=""/>
    <n v="0"/>
    <s v=""/>
    <n v="21"/>
    <n v="0.25"/>
    <n v="3.9215686274509803E-2"/>
    <n v="0"/>
    <x v="1"/>
    <n v="0"/>
  </r>
  <r>
    <x v="11231"/>
    <n v="34"/>
    <s v="Female"/>
    <s v="Canada"/>
    <d v="2023-01-21T01:50:25"/>
    <x v="1"/>
    <n v="4"/>
    <n v="0"/>
    <n v="43"/>
    <n v="2"/>
    <n v="369.42"/>
    <s v=""/>
    <n v="0"/>
    <s v=""/>
    <n v="9"/>
    <n v="0"/>
    <n v="4.6511627906976702E-2"/>
    <n v="0"/>
    <x v="1"/>
    <n v="0"/>
  </r>
  <r>
    <x v="11232"/>
    <n v="25"/>
    <s v="Male"/>
    <s v="USA"/>
    <d v="2023-08-11T05:49:28"/>
    <x v="1"/>
    <n v="1"/>
    <n v="0"/>
    <n v="41"/>
    <n v="1"/>
    <n v="369"/>
    <s v=""/>
    <n v="0"/>
    <s v=""/>
    <n v="37"/>
    <n v="0"/>
    <n v="2.4390243902439001E-2"/>
    <n v="0"/>
    <x v="1"/>
    <n v="0"/>
  </r>
  <r>
    <x v="11233"/>
    <n v="39"/>
    <s v="Female"/>
    <s v="USA"/>
    <d v="2024-10-06T03:46:06"/>
    <x v="3"/>
    <n v="3"/>
    <n v="2"/>
    <n v="53"/>
    <n v="4"/>
    <n v="366.99"/>
    <s v=""/>
    <n v="0"/>
    <s v=""/>
    <n v="10"/>
    <n v="0.66666666666666596"/>
    <n v="7.5471698113207503E-2"/>
    <n v="0"/>
    <x v="1"/>
    <n v="0"/>
  </r>
  <r>
    <x v="11234"/>
    <n v="21"/>
    <s v="Male"/>
    <s v="Canada"/>
    <d v="2024-02-25T03:36:01"/>
    <x v="3"/>
    <n v="3"/>
    <n v="1"/>
    <n v="57"/>
    <n v="3"/>
    <n v="366.93"/>
    <s v=""/>
    <n v="0"/>
    <s v=""/>
    <n v="44"/>
    <n v="0.33333333333333298"/>
    <n v="5.2631578947368397E-2"/>
    <n v="0"/>
    <x v="1"/>
    <n v="0"/>
  </r>
  <r>
    <x v="11235"/>
    <n v="52"/>
    <s v="Male"/>
    <s v="USA"/>
    <d v="2023-09-15T19:59:44"/>
    <x v="1"/>
    <n v="4"/>
    <n v="1"/>
    <n v="58"/>
    <n v="0"/>
    <n v="365.55"/>
    <s v=""/>
    <n v="0"/>
    <s v=""/>
    <n v="23"/>
    <n v="0.25"/>
    <n v="0"/>
    <n v="0"/>
    <x v="1"/>
    <n v="0"/>
  </r>
  <r>
    <x v="11236"/>
    <n v="38"/>
    <s v="Male"/>
    <s v="UK"/>
    <d v="2024-11-16T09:43:51"/>
    <x v="5"/>
    <n v="2"/>
    <n v="1"/>
    <n v="52"/>
    <n v="1"/>
    <n v="362.71"/>
    <s v=""/>
    <n v="0"/>
    <s v=""/>
    <n v="32"/>
    <n v="0.5"/>
    <n v="1.9230769230769201E-2"/>
    <n v="0"/>
    <x v="1"/>
    <n v="0"/>
  </r>
  <r>
    <x v="11237"/>
    <n v="34"/>
    <s v="Female"/>
    <s v="USA"/>
    <d v="2024-03-15T11:55:08"/>
    <x v="3"/>
    <n v="1"/>
    <n v="0"/>
    <n v="48"/>
    <n v="0"/>
    <n v="362.35"/>
    <s v=""/>
    <n v="0"/>
    <s v=""/>
    <n v="15"/>
    <n v="0"/>
    <n v="0"/>
    <n v="0"/>
    <x v="1"/>
    <n v="0"/>
  </r>
  <r>
    <x v="11238"/>
    <n v="39"/>
    <s v="Female"/>
    <s v="Australia"/>
    <d v="2024-05-10T03:55:49"/>
    <x v="2"/>
    <n v="3"/>
    <n v="2"/>
    <n v="46"/>
    <n v="1"/>
    <n v="361.03"/>
    <s v=""/>
    <n v="0"/>
    <s v=""/>
    <n v="65"/>
    <n v="0.66666666666666596"/>
    <n v="2.1739130434782601E-2"/>
    <n v="0"/>
    <x v="1"/>
    <n v="0"/>
  </r>
  <r>
    <x v="11239"/>
    <n v="53"/>
    <s v="Female"/>
    <s v="UK"/>
    <d v="2023-06-29T15:44:22"/>
    <x v="2"/>
    <n v="4"/>
    <n v="2"/>
    <n v="55"/>
    <n v="5"/>
    <n v="357.52"/>
    <s v=""/>
    <n v="0"/>
    <s v=""/>
    <n v="3"/>
    <n v="0.5"/>
    <n v="9.0909090909090898E-2"/>
    <n v="0"/>
    <x v="1"/>
    <n v="0"/>
  </r>
  <r>
    <x v="11240"/>
    <n v="43"/>
    <s v="Female"/>
    <s v="USA"/>
    <d v="2023-06-27T06:47:40"/>
    <x v="4"/>
    <n v="3"/>
    <n v="2"/>
    <n v="52"/>
    <n v="1"/>
    <n v="354.57"/>
    <s v=""/>
    <n v="0"/>
    <s v=""/>
    <n v="10"/>
    <n v="0.66666666666666596"/>
    <n v="1.9230769230769201E-2"/>
    <n v="0"/>
    <x v="1"/>
    <n v="0"/>
  </r>
  <r>
    <x v="11241"/>
    <n v="44"/>
    <s v="Female"/>
    <s v="Canada"/>
    <d v="2024-10-11T22:28:48"/>
    <x v="3"/>
    <n v="1"/>
    <n v="0"/>
    <n v="48"/>
    <n v="4"/>
    <n v="352.2"/>
    <s v=""/>
    <n v="0"/>
    <s v=""/>
    <n v="1"/>
    <n v="0"/>
    <n v="8.3333333333333301E-2"/>
    <n v="0"/>
    <x v="1"/>
    <n v="0"/>
  </r>
  <r>
    <x v="11242"/>
    <n v="37"/>
    <s v="Female"/>
    <s v="Germany"/>
    <d v="2024-09-17T14:25:52"/>
    <x v="3"/>
    <n v="2"/>
    <n v="2"/>
    <n v="51"/>
    <n v="3"/>
    <n v="351.1"/>
    <s v=""/>
    <n v="0"/>
    <s v=""/>
    <n v="91"/>
    <n v="1"/>
    <n v="5.8823529411764698E-2"/>
    <n v="0"/>
    <x v="1"/>
    <n v="1"/>
  </r>
  <r>
    <x v="11243"/>
    <n v="28"/>
    <s v="Male"/>
    <s v="USA"/>
    <d v="2023-12-10T04:32:47"/>
    <x v="1"/>
    <n v="3"/>
    <n v="1"/>
    <n v="61"/>
    <n v="2"/>
    <n v="349.69"/>
    <s v=""/>
    <n v="0"/>
    <s v=""/>
    <n v="74"/>
    <n v="0.33333333333333298"/>
    <n v="3.2786885245901599E-2"/>
    <n v="0"/>
    <x v="1"/>
    <n v="0"/>
  </r>
  <r>
    <x v="11244"/>
    <n v="61"/>
    <s v="Female"/>
    <s v="USA"/>
    <d v="2024-05-19T12:47:21"/>
    <x v="1"/>
    <n v="4"/>
    <n v="0"/>
    <n v="59"/>
    <n v="3"/>
    <n v="345.56"/>
    <s v=""/>
    <n v="0"/>
    <s v=""/>
    <n v="24"/>
    <n v="0"/>
    <n v="5.0847457627118599E-2"/>
    <n v="0"/>
    <x v="1"/>
    <n v="0"/>
  </r>
  <r>
    <x v="11245"/>
    <n v="34"/>
    <s v="Male"/>
    <s v="Germany"/>
    <d v="2024-03-05T08:04:43"/>
    <x v="4"/>
    <n v="6"/>
    <n v="2"/>
    <n v="54"/>
    <n v="4"/>
    <n v="344.37"/>
    <s v=""/>
    <n v="0"/>
    <s v=""/>
    <n v="18"/>
    <n v="0.33333333333333298"/>
    <n v="7.4074074074074001E-2"/>
    <n v="0"/>
    <x v="1"/>
    <n v="0"/>
  </r>
  <r>
    <x v="11246"/>
    <n v="42"/>
    <s v="Male"/>
    <s v="USA"/>
    <d v="2024-12-02T22:53:02"/>
    <x v="4"/>
    <n v="4"/>
    <n v="0"/>
    <n v="40"/>
    <n v="1"/>
    <n v="342.4"/>
    <s v=""/>
    <n v="0"/>
    <s v=""/>
    <n v="68"/>
    <n v="0"/>
    <n v="2.5000000000000001E-2"/>
    <n v="0"/>
    <x v="1"/>
    <n v="0"/>
  </r>
  <r>
    <x v="11247"/>
    <n v="46"/>
    <s v="Male"/>
    <s v="France"/>
    <d v="2024-06-08T20:28:11"/>
    <x v="0"/>
    <n v="8"/>
    <n v="3"/>
    <n v="47"/>
    <n v="3"/>
    <n v="341.11"/>
    <s v=""/>
    <n v="0"/>
    <s v=""/>
    <n v="23"/>
    <n v="0.375"/>
    <n v="6.3829787234042507E-2"/>
    <n v="0"/>
    <x v="1"/>
    <n v="0"/>
  </r>
  <r>
    <x v="11248"/>
    <n v="49"/>
    <s v="Male"/>
    <s v="Canada"/>
    <d v="2024-07-09T10:54:39"/>
    <x v="3"/>
    <n v="6"/>
    <n v="2"/>
    <n v="54"/>
    <n v="3"/>
    <n v="340.63"/>
    <s v=""/>
    <n v="0"/>
    <s v=""/>
    <n v="5"/>
    <n v="0.33333333333333298"/>
    <n v="5.5555555555555497E-2"/>
    <n v="0"/>
    <x v="1"/>
    <n v="1"/>
  </r>
  <r>
    <x v="11249"/>
    <n v="51"/>
    <s v="Male"/>
    <s v="Japan"/>
    <d v="2023-04-17T18:30:49"/>
    <x v="0"/>
    <n v="6"/>
    <n v="2"/>
    <n v="60"/>
    <n v="3"/>
    <n v="340.2"/>
    <s v=""/>
    <n v="0"/>
    <s v=""/>
    <n v="26"/>
    <n v="0.33333333333333298"/>
    <n v="0.05"/>
    <n v="0"/>
    <x v="1"/>
    <n v="0"/>
  </r>
  <r>
    <x v="11250"/>
    <n v="57"/>
    <s v="Female"/>
    <s v="Germany"/>
    <d v="2024-07-08T05:42:31"/>
    <x v="2"/>
    <n v="1"/>
    <n v="0"/>
    <n v="52"/>
    <n v="2"/>
    <n v="339.62"/>
    <s v=""/>
    <n v="0"/>
    <s v=""/>
    <n v="38"/>
    <n v="0"/>
    <n v="3.8461538461538401E-2"/>
    <n v="0"/>
    <x v="1"/>
    <n v="0"/>
  </r>
  <r>
    <x v="11251"/>
    <n v="38"/>
    <s v="Female"/>
    <s v="USA"/>
    <d v="2024-02-09T13:48:33"/>
    <x v="4"/>
    <n v="5"/>
    <n v="2"/>
    <n v="60"/>
    <n v="2"/>
    <n v="338.83"/>
    <s v=""/>
    <n v="0"/>
    <s v=""/>
    <n v="76"/>
    <n v="0.4"/>
    <n v="3.3333333333333298E-2"/>
    <n v="0"/>
    <x v="1"/>
    <n v="0"/>
  </r>
  <r>
    <x v="11252"/>
    <n v="25"/>
    <s v="Male"/>
    <s v="USA"/>
    <d v="2024-02-26T14:38:36"/>
    <x v="2"/>
    <n v="2"/>
    <n v="0"/>
    <n v="47"/>
    <n v="2"/>
    <n v="336.34"/>
    <s v=""/>
    <n v="0"/>
    <s v=""/>
    <n v="21"/>
    <n v="0"/>
    <n v="4.2553191489361701E-2"/>
    <n v="0"/>
    <x v="1"/>
    <n v="0"/>
  </r>
  <r>
    <x v="11253"/>
    <n v="39"/>
    <s v="Male"/>
    <s v="Canada"/>
    <d v="2024-12-29T02:44:10"/>
    <x v="4"/>
    <n v="2"/>
    <n v="2"/>
    <n v="55"/>
    <n v="3"/>
    <n v="335.55"/>
    <s v=""/>
    <n v="0"/>
    <s v=""/>
    <n v="50"/>
    <n v="1"/>
    <n v="5.4545454545454501E-2"/>
    <n v="0"/>
    <x v="1"/>
    <n v="0"/>
  </r>
  <r>
    <x v="11254"/>
    <n v="32"/>
    <s v="Female"/>
    <s v="Australia"/>
    <d v="2024-02-23T18:01:03"/>
    <x v="1"/>
    <n v="4"/>
    <n v="3"/>
    <n v="44"/>
    <n v="2"/>
    <n v="333.18"/>
    <s v=""/>
    <n v="0"/>
    <s v=""/>
    <n v="10"/>
    <n v="0.75"/>
    <n v="4.54545454545454E-2"/>
    <n v="0"/>
    <x v="1"/>
    <n v="0"/>
  </r>
  <r>
    <x v="11255"/>
    <n v="34"/>
    <s v="Female"/>
    <s v="Germany"/>
    <d v="2023-11-05T07:53:48"/>
    <x v="1"/>
    <n v="3"/>
    <n v="0"/>
    <n v="52"/>
    <n v="2"/>
    <n v="332.91"/>
    <s v=""/>
    <n v="0"/>
    <s v=""/>
    <n v="2"/>
    <n v="0"/>
    <n v="3.8461538461538401E-2"/>
    <n v="0"/>
    <x v="1"/>
    <n v="1"/>
  </r>
  <r>
    <x v="11256"/>
    <n v="52"/>
    <s v="Female"/>
    <s v="USA"/>
    <d v="2024-06-06T14:26:43"/>
    <x v="3"/>
    <n v="4"/>
    <n v="1"/>
    <n v="46"/>
    <n v="2"/>
    <n v="332.77"/>
    <s v=""/>
    <n v="0"/>
    <s v=""/>
    <n v="84"/>
    <n v="0.25"/>
    <n v="4.3478260869565202E-2"/>
    <n v="0"/>
    <x v="1"/>
    <n v="0"/>
  </r>
  <r>
    <x v="11257"/>
    <n v="48"/>
    <s v="Male"/>
    <s v="France"/>
    <d v="2024-06-09T05:13:50"/>
    <x v="4"/>
    <n v="2"/>
    <n v="1"/>
    <n v="45"/>
    <n v="2"/>
    <n v="331.23"/>
    <s v=""/>
    <n v="0"/>
    <s v=""/>
    <n v="55"/>
    <n v="0.5"/>
    <n v="4.4444444444444398E-2"/>
    <n v="0"/>
    <x v="1"/>
    <n v="1"/>
  </r>
  <r>
    <x v="11258"/>
    <n v="35"/>
    <s v="Female"/>
    <s v="Germany"/>
    <d v="2024-05-05T02:44:25"/>
    <x v="1"/>
    <n v="2"/>
    <n v="0"/>
    <n v="49"/>
    <n v="1"/>
    <n v="330.79"/>
    <s v=""/>
    <n v="0"/>
    <s v=""/>
    <n v="6"/>
    <n v="0"/>
    <n v="2.04081632653061E-2"/>
    <n v="0"/>
    <x v="1"/>
    <n v="1"/>
  </r>
  <r>
    <x v="11259"/>
    <n v="27"/>
    <s v="Female"/>
    <s v="USA"/>
    <d v="2024-03-19T15:12:26"/>
    <x v="3"/>
    <n v="6"/>
    <n v="0"/>
    <n v="53"/>
    <n v="2"/>
    <n v="330.37"/>
    <s v=""/>
    <n v="0"/>
    <s v=""/>
    <n v="8"/>
    <n v="0"/>
    <n v="3.7735849056603703E-2"/>
    <n v="0"/>
    <x v="1"/>
    <n v="0"/>
  </r>
  <r>
    <x v="11260"/>
    <n v="60"/>
    <s v="Male"/>
    <s v="Canada"/>
    <d v="2023-12-09T21:14:45"/>
    <x v="3"/>
    <n v="1"/>
    <n v="1"/>
    <n v="52"/>
    <n v="3"/>
    <n v="325.70999999999998"/>
    <s v=""/>
    <n v="0"/>
    <s v=""/>
    <n v="0"/>
    <n v="1"/>
    <n v="5.7692307692307598E-2"/>
    <n v="0"/>
    <x v="1"/>
    <n v="0"/>
  </r>
  <r>
    <x v="11261"/>
    <n v="23"/>
    <s v="Female"/>
    <s v="Canada"/>
    <d v="2023-08-03T06:32:55"/>
    <x v="2"/>
    <n v="2"/>
    <n v="0"/>
    <n v="43"/>
    <n v="2"/>
    <n v="324.45999999999998"/>
    <s v=""/>
    <n v="0"/>
    <s v=""/>
    <n v="3"/>
    <n v="0"/>
    <n v="4.6511627906976702E-2"/>
    <n v="0"/>
    <x v="1"/>
    <n v="0"/>
  </r>
  <r>
    <x v="11262"/>
    <n v="25"/>
    <s v="Male"/>
    <s v="USA"/>
    <d v="2023-09-24T09:52:22"/>
    <x v="2"/>
    <n v="3"/>
    <n v="1"/>
    <n v="54"/>
    <n v="1"/>
    <n v="323.35000000000002"/>
    <s v=""/>
    <n v="0"/>
    <s v=""/>
    <n v="2"/>
    <n v="0.33333333333333298"/>
    <n v="1.85185185185185E-2"/>
    <n v="0"/>
    <x v="1"/>
    <n v="0"/>
  </r>
  <r>
    <x v="11263"/>
    <n v="45"/>
    <s v="Male"/>
    <s v="Canada"/>
    <d v="2024-12-03T06:11:04"/>
    <x v="2"/>
    <n v="2"/>
    <n v="0"/>
    <n v="50"/>
    <n v="3"/>
    <n v="322.98"/>
    <s v=""/>
    <n v="0"/>
    <s v=""/>
    <n v="111"/>
    <n v="0"/>
    <n v="0.06"/>
    <n v="0"/>
    <x v="1"/>
    <n v="1"/>
  </r>
  <r>
    <x v="11264"/>
    <n v="42"/>
    <s v="Male"/>
    <s v="Japan"/>
    <d v="2024-06-14T06:25:14"/>
    <x v="0"/>
    <n v="2"/>
    <n v="0"/>
    <n v="37"/>
    <n v="3"/>
    <n v="322.83999999999997"/>
    <s v=""/>
    <n v="0"/>
    <s v=""/>
    <n v="15"/>
    <n v="0"/>
    <n v="8.1081081081081002E-2"/>
    <n v="0"/>
    <x v="1"/>
    <n v="0"/>
  </r>
  <r>
    <x v="11265"/>
    <n v="18"/>
    <s v="Female"/>
    <s v="Japan"/>
    <d v="2023-07-30T19:19:18"/>
    <x v="5"/>
    <n v="1"/>
    <n v="0"/>
    <n v="54"/>
    <n v="3"/>
    <n v="322.29000000000002"/>
    <s v=""/>
    <n v="0"/>
    <s v=""/>
    <n v="61"/>
    <n v="0"/>
    <n v="5.5555555555555497E-2"/>
    <n v="0"/>
    <x v="1"/>
    <n v="0"/>
  </r>
  <r>
    <x v="11266"/>
    <n v="42"/>
    <s v="Male"/>
    <s v="USA"/>
    <d v="2023-05-21T18:43:18"/>
    <x v="1"/>
    <n v="3"/>
    <n v="1"/>
    <n v="53"/>
    <n v="6"/>
    <n v="322.08999999999997"/>
    <s v=""/>
    <n v="0"/>
    <s v=""/>
    <n v="80"/>
    <n v="0.33333333333333298"/>
    <n v="0.113207547169811"/>
    <n v="0"/>
    <x v="1"/>
    <n v="0"/>
  </r>
  <r>
    <x v="11267"/>
    <n v="32"/>
    <s v="Male"/>
    <s v="Canada"/>
    <d v="2023-02-21T01:02:32"/>
    <x v="3"/>
    <n v="2"/>
    <n v="1"/>
    <n v="47"/>
    <n v="3"/>
    <n v="321.67"/>
    <s v=""/>
    <n v="0"/>
    <s v=""/>
    <n v="1"/>
    <n v="0.5"/>
    <n v="6.3829787234042507E-2"/>
    <n v="0"/>
    <x v="1"/>
    <n v="0"/>
  </r>
  <r>
    <x v="11268"/>
    <n v="56"/>
    <s v="Female"/>
    <s v="Canada"/>
    <d v="2024-08-27T21:59:23"/>
    <x v="2"/>
    <n v="2"/>
    <n v="1"/>
    <n v="58"/>
    <n v="4"/>
    <n v="321.48"/>
    <s v=""/>
    <n v="0"/>
    <s v=""/>
    <n v="50"/>
    <n v="0.5"/>
    <n v="6.8965517241379296E-2"/>
    <n v="0"/>
    <x v="1"/>
    <n v="0"/>
  </r>
  <r>
    <x v="11269"/>
    <n v="30"/>
    <s v="Female"/>
    <s v="Japan"/>
    <d v="2023-10-27T03:25:06"/>
    <x v="3"/>
    <n v="4"/>
    <n v="1"/>
    <n v="49"/>
    <n v="2"/>
    <n v="321.43"/>
    <s v=""/>
    <n v="0"/>
    <s v=""/>
    <n v="16"/>
    <n v="0.25"/>
    <n v="4.08163265306122E-2"/>
    <n v="0"/>
    <x v="1"/>
    <n v="1"/>
  </r>
  <r>
    <x v="11270"/>
    <n v="19"/>
    <s v="Female"/>
    <s v="Japan"/>
    <d v="2023-05-12T20:05:01"/>
    <x v="3"/>
    <n v="4"/>
    <n v="2"/>
    <n v="41"/>
    <n v="2"/>
    <n v="320.19"/>
    <s v=""/>
    <n v="0"/>
    <s v=""/>
    <n v="8"/>
    <n v="0.5"/>
    <n v="4.8780487804878002E-2"/>
    <n v="0"/>
    <x v="1"/>
    <n v="0"/>
  </r>
  <r>
    <x v="11271"/>
    <n v="20"/>
    <s v="Male"/>
    <s v="USA"/>
    <d v="2023-01-04T19:59:16"/>
    <x v="1"/>
    <n v="5"/>
    <n v="2"/>
    <n v="43"/>
    <n v="2"/>
    <n v="320"/>
    <s v=""/>
    <n v="0"/>
    <s v=""/>
    <n v="18"/>
    <n v="0.4"/>
    <n v="4.6511627906976702E-2"/>
    <n v="0"/>
    <x v="1"/>
    <n v="0"/>
  </r>
  <r>
    <x v="11272"/>
    <n v="48"/>
    <s v="Female"/>
    <s v="Japan"/>
    <d v="2024-04-10T09:55:51"/>
    <x v="5"/>
    <n v="6"/>
    <n v="2"/>
    <n v="59"/>
    <n v="5"/>
    <n v="318.64999999999998"/>
    <s v=""/>
    <n v="0"/>
    <s v=""/>
    <n v="2"/>
    <n v="0.33333333333333298"/>
    <n v="8.4745762711864403E-2"/>
    <n v="0"/>
    <x v="1"/>
    <n v="0"/>
  </r>
  <r>
    <x v="11273"/>
    <n v="39"/>
    <s v="Female"/>
    <s v="Australia"/>
    <d v="2024-01-11T14:47:28"/>
    <x v="5"/>
    <n v="5"/>
    <n v="2"/>
    <n v="52"/>
    <n v="2"/>
    <n v="317.77"/>
    <s v=""/>
    <n v="0"/>
    <s v=""/>
    <n v="31"/>
    <n v="0.4"/>
    <n v="3.8461538461538401E-2"/>
    <n v="0"/>
    <x v="1"/>
    <n v="0"/>
  </r>
  <r>
    <x v="11274"/>
    <n v="27"/>
    <s v="Female"/>
    <s v="Canada"/>
    <d v="2023-09-21T17:37:39"/>
    <x v="4"/>
    <n v="1"/>
    <n v="0"/>
    <n v="59"/>
    <n v="1"/>
    <n v="317.42"/>
    <s v=""/>
    <n v="0"/>
    <s v=""/>
    <n v="40"/>
    <n v="0"/>
    <n v="1.6949152542372801E-2"/>
    <n v="0"/>
    <x v="1"/>
    <n v="0"/>
  </r>
  <r>
    <x v="11275"/>
    <n v="38"/>
    <s v="Female"/>
    <s v="Australia"/>
    <d v="2024-08-20T10:23:42"/>
    <x v="3"/>
    <n v="8"/>
    <n v="3"/>
    <n v="45"/>
    <n v="3"/>
    <n v="315.73"/>
    <s v=""/>
    <n v="0"/>
    <s v=""/>
    <n v="25"/>
    <n v="0.375"/>
    <n v="6.6666666666666596E-2"/>
    <n v="0"/>
    <x v="1"/>
    <n v="0"/>
  </r>
  <r>
    <x v="11276"/>
    <n v="52"/>
    <s v="Male"/>
    <s v="USA"/>
    <d v="2024-03-02T09:59:34"/>
    <x v="3"/>
    <n v="3"/>
    <n v="0"/>
    <n v="61"/>
    <n v="1"/>
    <n v="314.76"/>
    <s v=""/>
    <n v="0"/>
    <s v=""/>
    <n v="69"/>
    <n v="0"/>
    <n v="1.63934426229508E-2"/>
    <n v="0"/>
    <x v="1"/>
    <n v="0"/>
  </r>
  <r>
    <x v="11277"/>
    <n v="63"/>
    <s v="Female"/>
    <s v="Australia"/>
    <d v="2023-10-23T08:53:27"/>
    <x v="4"/>
    <n v="5"/>
    <n v="3"/>
    <n v="47"/>
    <n v="3"/>
    <n v="310.11"/>
    <s v=""/>
    <n v="0"/>
    <s v=""/>
    <n v="21"/>
    <n v="0.6"/>
    <n v="6.3829787234042507E-2"/>
    <n v="0"/>
    <x v="1"/>
    <n v="0"/>
  </r>
  <r>
    <x v="11278"/>
    <n v="53"/>
    <s v="Female"/>
    <s v="USA"/>
    <d v="2023-03-27T14:23:28"/>
    <x v="5"/>
    <n v="2"/>
    <n v="1"/>
    <n v="51"/>
    <n v="2"/>
    <n v="309.74"/>
    <s v=""/>
    <n v="0"/>
    <s v=""/>
    <n v="26"/>
    <n v="0.5"/>
    <n v="3.9215686274509803E-2"/>
    <n v="0"/>
    <x v="1"/>
    <n v="0"/>
  </r>
  <r>
    <x v="11279"/>
    <n v="35"/>
    <s v="Male"/>
    <s v="USA"/>
    <d v="2023-10-28T07:09:38"/>
    <x v="3"/>
    <n v="0"/>
    <n v="0"/>
    <n v="31"/>
    <n v="2"/>
    <n v="307.2"/>
    <s v=""/>
    <n v="0"/>
    <s v=""/>
    <n v="133"/>
    <n v="0"/>
    <n v="6.4516129032257993E-2"/>
    <n v="0"/>
    <x v="1"/>
    <n v="1"/>
  </r>
  <r>
    <x v="11280"/>
    <n v="30"/>
    <s v="Female"/>
    <s v="Germany"/>
    <d v="2024-04-26T11:24:11"/>
    <x v="5"/>
    <n v="2"/>
    <n v="2"/>
    <n v="50"/>
    <n v="3"/>
    <n v="305.55"/>
    <s v=""/>
    <n v="0"/>
    <s v=""/>
    <n v="46"/>
    <n v="1"/>
    <n v="0.06"/>
    <n v="0"/>
    <x v="1"/>
    <n v="0"/>
  </r>
  <r>
    <x v="11281"/>
    <n v="19"/>
    <s v="Male"/>
    <s v="UK"/>
    <d v="2023-09-29T03:45:44"/>
    <x v="1"/>
    <n v="0"/>
    <n v="0"/>
    <n v="45"/>
    <n v="3"/>
    <n v="305.38"/>
    <s v=""/>
    <n v="0"/>
    <s v=""/>
    <n v="7"/>
    <n v="0"/>
    <n v="6.6666666666666596E-2"/>
    <n v="0"/>
    <x v="1"/>
    <n v="0"/>
  </r>
  <r>
    <x v="11282"/>
    <n v="20"/>
    <s v="Female"/>
    <s v="Germany"/>
    <d v="2023-03-05T00:41:10"/>
    <x v="2"/>
    <n v="5"/>
    <n v="3"/>
    <n v="48"/>
    <n v="5"/>
    <n v="303.49"/>
    <s v=""/>
    <n v="0"/>
    <s v=""/>
    <n v="29"/>
    <n v="0.6"/>
    <n v="0.10416666666666601"/>
    <n v="0"/>
    <x v="1"/>
    <n v="0"/>
  </r>
  <r>
    <x v="11283"/>
    <n v="56"/>
    <s v="Female"/>
    <s v="USA"/>
    <d v="2024-04-02T06:16:28"/>
    <x v="1"/>
    <n v="1"/>
    <n v="0"/>
    <n v="51"/>
    <n v="4"/>
    <n v="303.18"/>
    <s v=""/>
    <n v="0"/>
    <s v=""/>
    <n v="6"/>
    <n v="0"/>
    <n v="7.8431372549019607E-2"/>
    <n v="0"/>
    <x v="1"/>
    <n v="0"/>
  </r>
  <r>
    <x v="11284"/>
    <n v="34"/>
    <s v="Male"/>
    <s v="UK"/>
    <d v="2024-12-18T21:26:09"/>
    <x v="2"/>
    <n v="3"/>
    <n v="1"/>
    <n v="64"/>
    <n v="4"/>
    <n v="301.86"/>
    <s v=""/>
    <n v="0"/>
    <s v=""/>
    <n v="13"/>
    <n v="0.33333333333333298"/>
    <n v="6.25E-2"/>
    <n v="0"/>
    <x v="1"/>
    <n v="0"/>
  </r>
  <r>
    <x v="11285"/>
    <n v="41"/>
    <s v="Male"/>
    <s v="France"/>
    <d v="2023-06-12T07:36:17"/>
    <x v="3"/>
    <n v="1"/>
    <n v="1"/>
    <n v="36"/>
    <n v="4"/>
    <n v="301.58999999999997"/>
    <s v=""/>
    <n v="0"/>
    <s v=""/>
    <n v="20"/>
    <n v="1"/>
    <n v="0.11111111111111099"/>
    <n v="0"/>
    <x v="1"/>
    <n v="0"/>
  </r>
  <r>
    <x v="11286"/>
    <n v="56"/>
    <s v="Male"/>
    <s v="UK"/>
    <d v="2023-05-14T20:16:04"/>
    <x v="2"/>
    <n v="1"/>
    <n v="1"/>
    <n v="49"/>
    <n v="4"/>
    <n v="301.27"/>
    <s v=""/>
    <n v="0"/>
    <s v=""/>
    <n v="11"/>
    <n v="1"/>
    <n v="8.16326530612244E-2"/>
    <n v="0"/>
    <x v="1"/>
    <n v="0"/>
  </r>
  <r>
    <x v="11287"/>
    <n v="18"/>
    <s v="Male"/>
    <s v="USA"/>
    <d v="2024-10-14T16:11:07"/>
    <x v="4"/>
    <n v="0"/>
    <n v="0"/>
    <n v="62"/>
    <n v="3"/>
    <n v="300.41000000000003"/>
    <s v=""/>
    <n v="0"/>
    <s v=""/>
    <n v="1"/>
    <n v="0"/>
    <n v="4.8387096774193498E-2"/>
    <n v="0"/>
    <x v="1"/>
    <n v="0"/>
  </r>
  <r>
    <x v="11288"/>
    <n v="45"/>
    <s v="Female"/>
    <s v="USA"/>
    <d v="2023-09-07T14:52:45"/>
    <x v="3"/>
    <n v="4"/>
    <n v="2"/>
    <n v="59"/>
    <n v="3"/>
    <n v="299.70999999999998"/>
    <s v=""/>
    <n v="0"/>
    <s v=""/>
    <n v="10"/>
    <n v="0.5"/>
    <n v="5.0847457627118599E-2"/>
    <n v="0"/>
    <x v="1"/>
    <n v="1"/>
  </r>
  <r>
    <x v="11289"/>
    <n v="23"/>
    <s v="Male"/>
    <s v="UK"/>
    <d v="2023-12-16T18:14:22"/>
    <x v="3"/>
    <n v="2"/>
    <n v="1"/>
    <n v="58"/>
    <n v="6"/>
    <n v="299.26"/>
    <s v=""/>
    <n v="0"/>
    <s v=""/>
    <n v="47"/>
    <n v="0.5"/>
    <n v="0.10344827586206801"/>
    <n v="0"/>
    <x v="1"/>
    <n v="0"/>
  </r>
  <r>
    <x v="11290"/>
    <n v="45"/>
    <s v="Female"/>
    <s v="USA"/>
    <d v="2024-06-11T18:33:20"/>
    <x v="3"/>
    <n v="5"/>
    <n v="2"/>
    <n v="50"/>
    <n v="4"/>
    <n v="299.14999999999998"/>
    <s v=""/>
    <n v="0"/>
    <s v=""/>
    <n v="38"/>
    <n v="0.4"/>
    <n v="0.08"/>
    <n v="0"/>
    <x v="1"/>
    <n v="0"/>
  </r>
  <r>
    <x v="11291"/>
    <n v="28"/>
    <s v="Female"/>
    <s v="Germany"/>
    <d v="2023-06-27T00:57:15"/>
    <x v="2"/>
    <n v="6"/>
    <n v="1"/>
    <n v="48"/>
    <n v="1"/>
    <n v="298.88"/>
    <s v=""/>
    <n v="0"/>
    <s v=""/>
    <n v="8"/>
    <n v="0.16666666666666599"/>
    <n v="2.0833333333333301E-2"/>
    <n v="0"/>
    <x v="1"/>
    <n v="0"/>
  </r>
  <r>
    <x v="11292"/>
    <n v="23"/>
    <s v="Male"/>
    <s v="Germany"/>
    <d v="2023-03-11T23:08:24"/>
    <x v="4"/>
    <n v="2"/>
    <n v="0"/>
    <n v="52"/>
    <n v="0"/>
    <n v="298.04000000000002"/>
    <s v=""/>
    <n v="0"/>
    <s v=""/>
    <n v="12"/>
    <n v="0"/>
    <n v="0"/>
    <n v="0"/>
    <x v="1"/>
    <n v="0"/>
  </r>
  <r>
    <x v="11293"/>
    <n v="42"/>
    <s v="Female"/>
    <s v="Canada"/>
    <d v="2024-11-10T19:23:59"/>
    <x v="4"/>
    <n v="3"/>
    <n v="0"/>
    <n v="48"/>
    <n v="3"/>
    <n v="296.24"/>
    <s v=""/>
    <n v="0"/>
    <s v=""/>
    <n v="0"/>
    <n v="0"/>
    <n v="6.25E-2"/>
    <n v="0"/>
    <x v="1"/>
    <n v="0"/>
  </r>
  <r>
    <x v="11294"/>
    <n v="53"/>
    <s v="Male"/>
    <s v="France"/>
    <d v="2024-09-18T10:52:22"/>
    <x v="3"/>
    <n v="2"/>
    <n v="0"/>
    <n v="51"/>
    <n v="0"/>
    <n v="295.8"/>
    <s v=""/>
    <n v="0"/>
    <s v=""/>
    <n v="48"/>
    <n v="0"/>
    <n v="0"/>
    <n v="0"/>
    <x v="1"/>
    <n v="0"/>
  </r>
  <r>
    <x v="11295"/>
    <n v="33"/>
    <s v="Female"/>
    <s v="Canada"/>
    <d v="2024-06-30T10:48:46"/>
    <x v="5"/>
    <n v="3"/>
    <n v="1"/>
    <n v="63"/>
    <n v="2"/>
    <n v="295.57"/>
    <s v=""/>
    <n v="0"/>
    <s v=""/>
    <n v="30"/>
    <n v="0.33333333333333298"/>
    <n v="3.1746031746031703E-2"/>
    <n v="0"/>
    <x v="1"/>
    <n v="0"/>
  </r>
  <r>
    <x v="11296"/>
    <n v="18"/>
    <s v="Female"/>
    <s v="USA"/>
    <d v="2023-10-28T23:13:19"/>
    <x v="2"/>
    <n v="0"/>
    <n v="0"/>
    <n v="52"/>
    <n v="1"/>
    <n v="290.08"/>
    <s v=""/>
    <n v="0"/>
    <s v=""/>
    <n v="13"/>
    <n v="0"/>
    <n v="1.9230769230769201E-2"/>
    <n v="0"/>
    <x v="1"/>
    <n v="0"/>
  </r>
  <r>
    <x v="11297"/>
    <n v="37"/>
    <s v="Female"/>
    <s v="UK"/>
    <d v="2023-11-12T03:25:49"/>
    <x v="5"/>
    <n v="3"/>
    <n v="2"/>
    <n v="52"/>
    <n v="1"/>
    <n v="289.56"/>
    <s v=""/>
    <n v="0"/>
    <s v=""/>
    <n v="17"/>
    <n v="0.66666666666666596"/>
    <n v="1.9230769230769201E-2"/>
    <n v="0"/>
    <x v="1"/>
    <n v="0"/>
  </r>
  <r>
    <x v="11298"/>
    <n v="68"/>
    <s v="Female"/>
    <s v="USA"/>
    <d v="2024-01-22T07:46:22"/>
    <x v="5"/>
    <n v="1"/>
    <n v="1"/>
    <n v="44"/>
    <n v="1"/>
    <n v="289.29000000000002"/>
    <s v=""/>
    <n v="0"/>
    <s v=""/>
    <n v="5"/>
    <n v="1"/>
    <n v="2.27272727272727E-2"/>
    <n v="0"/>
    <x v="1"/>
    <n v="0"/>
  </r>
  <r>
    <x v="11299"/>
    <n v="32"/>
    <s v="Male"/>
    <s v="USA"/>
    <d v="2024-06-18T02:24:30"/>
    <x v="2"/>
    <n v="2"/>
    <n v="2"/>
    <n v="41"/>
    <n v="3"/>
    <n v="288.66000000000003"/>
    <s v=""/>
    <n v="0"/>
    <s v=""/>
    <n v="29"/>
    <n v="1"/>
    <n v="7.3170731707316999E-2"/>
    <n v="0"/>
    <x v="1"/>
    <n v="0"/>
  </r>
  <r>
    <x v="11300"/>
    <n v="45"/>
    <s v="Female"/>
    <s v="France"/>
    <d v="2024-11-12T09:21:46"/>
    <x v="2"/>
    <n v="3"/>
    <n v="0"/>
    <n v="51"/>
    <n v="1"/>
    <n v="287.12"/>
    <s v=""/>
    <n v="0"/>
    <s v=""/>
    <n v="27"/>
    <n v="0"/>
    <n v="1.9607843137254902E-2"/>
    <n v="0"/>
    <x v="1"/>
    <n v="0"/>
  </r>
  <r>
    <x v="11301"/>
    <n v="42"/>
    <s v="Male"/>
    <s v="USA"/>
    <d v="2023-01-21T00:22:48"/>
    <x v="5"/>
    <n v="0"/>
    <n v="0"/>
    <n v="50"/>
    <n v="2"/>
    <n v="286.99"/>
    <s v=""/>
    <n v="0"/>
    <s v=""/>
    <n v="7"/>
    <n v="0"/>
    <n v="0.04"/>
    <n v="0"/>
    <x v="1"/>
    <n v="0"/>
  </r>
  <r>
    <x v="11302"/>
    <n v="44"/>
    <s v="Male"/>
    <s v="France"/>
    <d v="2023-09-30T08:57:53"/>
    <x v="4"/>
    <n v="5"/>
    <n v="2"/>
    <n v="44"/>
    <n v="0"/>
    <n v="284.10000000000002"/>
    <s v=""/>
    <n v="0"/>
    <s v=""/>
    <n v="4"/>
    <n v="0.4"/>
    <n v="0"/>
    <n v="0"/>
    <x v="1"/>
    <n v="0"/>
  </r>
  <r>
    <x v="11303"/>
    <n v="34"/>
    <s v="Female"/>
    <s v="USA"/>
    <d v="2023-10-07T11:47:56"/>
    <x v="3"/>
    <n v="1"/>
    <n v="0"/>
    <n v="53"/>
    <n v="4"/>
    <n v="282.16000000000003"/>
    <s v=""/>
    <n v="0"/>
    <s v=""/>
    <n v="6"/>
    <n v="0"/>
    <n v="7.5471698113207503E-2"/>
    <n v="0"/>
    <x v="1"/>
    <n v="0"/>
  </r>
  <r>
    <x v="11304"/>
    <n v="39"/>
    <s v="Female"/>
    <s v="USA"/>
    <d v="2024-03-01T19:23:30"/>
    <x v="5"/>
    <n v="3"/>
    <n v="1"/>
    <n v="54"/>
    <n v="4"/>
    <n v="281.94"/>
    <s v=""/>
    <n v="0"/>
    <s v=""/>
    <n v="23"/>
    <n v="0.33333333333333298"/>
    <n v="7.4074074074074001E-2"/>
    <n v="0"/>
    <x v="1"/>
    <n v="0"/>
  </r>
  <r>
    <x v="11305"/>
    <n v="50"/>
    <s v="Male"/>
    <s v="Germany"/>
    <d v="2024-10-13T03:40:56"/>
    <x v="3"/>
    <n v="2"/>
    <n v="0"/>
    <n v="48"/>
    <n v="3"/>
    <n v="281.67"/>
    <s v=""/>
    <n v="0"/>
    <s v=""/>
    <n v="9"/>
    <n v="0"/>
    <n v="6.25E-2"/>
    <n v="0"/>
    <x v="1"/>
    <n v="0"/>
  </r>
  <r>
    <x v="11306"/>
    <n v="18"/>
    <s v="Female"/>
    <s v="UK"/>
    <d v="2023-09-18T00:33:36"/>
    <x v="4"/>
    <n v="2"/>
    <n v="1"/>
    <n v="55"/>
    <n v="5"/>
    <n v="278.11"/>
    <s v=""/>
    <n v="0"/>
    <s v=""/>
    <n v="52"/>
    <n v="0.5"/>
    <n v="9.0909090909090898E-2"/>
    <n v="0"/>
    <x v="1"/>
    <n v="0"/>
  </r>
  <r>
    <x v="11307"/>
    <n v="18"/>
    <s v="Other"/>
    <s v="Australia"/>
    <d v="2024-04-02T13:34:30"/>
    <x v="3"/>
    <n v="3"/>
    <n v="1"/>
    <n v="47"/>
    <n v="2"/>
    <n v="277.32"/>
    <s v=""/>
    <n v="0"/>
    <s v=""/>
    <n v="30"/>
    <n v="0.33333333333333298"/>
    <n v="4.2553191489361701E-2"/>
    <n v="0"/>
    <x v="1"/>
    <n v="0"/>
  </r>
  <r>
    <x v="11308"/>
    <n v="29"/>
    <s v="Female"/>
    <s v="France"/>
    <d v="2024-09-28T01:34:20"/>
    <x v="2"/>
    <n v="1"/>
    <n v="0"/>
    <n v="56"/>
    <n v="2"/>
    <n v="273.85000000000002"/>
    <s v=""/>
    <n v="0"/>
    <s v=""/>
    <n v="108"/>
    <n v="0"/>
    <n v="3.5714285714285698E-2"/>
    <n v="0"/>
    <x v="1"/>
    <n v="1"/>
  </r>
  <r>
    <x v="11309"/>
    <n v="23"/>
    <s v="Female"/>
    <s v="USA"/>
    <d v="2024-11-18T17:12:56"/>
    <x v="1"/>
    <n v="6"/>
    <n v="3"/>
    <n v="49"/>
    <n v="2"/>
    <n v="273.07"/>
    <s v=""/>
    <n v="0"/>
    <s v=""/>
    <n v="79"/>
    <n v="0.5"/>
    <n v="4.08163265306122E-2"/>
    <n v="0"/>
    <x v="1"/>
    <n v="0"/>
  </r>
  <r>
    <x v="11310"/>
    <n v="39"/>
    <s v="Female"/>
    <s v="France"/>
    <d v="2024-02-10T16:05:29"/>
    <x v="3"/>
    <n v="1"/>
    <n v="0"/>
    <n v="51"/>
    <n v="2"/>
    <n v="272.95"/>
    <s v=""/>
    <n v="0"/>
    <s v=""/>
    <n v="24"/>
    <n v="0"/>
    <n v="3.9215686274509803E-2"/>
    <n v="0"/>
    <x v="1"/>
    <n v="0"/>
  </r>
  <r>
    <x v="11311"/>
    <n v="39"/>
    <s v="Female"/>
    <s v="Japan"/>
    <d v="2024-10-05T05:51:59"/>
    <x v="0"/>
    <n v="2"/>
    <n v="1"/>
    <n v="53"/>
    <n v="3"/>
    <n v="269.55"/>
    <s v=""/>
    <n v="0"/>
    <s v=""/>
    <n v="10"/>
    <n v="0.5"/>
    <n v="5.6603773584905599E-2"/>
    <n v="0"/>
    <x v="1"/>
    <n v="0"/>
  </r>
  <r>
    <x v="11312"/>
    <n v="18"/>
    <s v="Other"/>
    <s v="USA"/>
    <d v="2023-06-25T21:12:42"/>
    <x v="3"/>
    <n v="3"/>
    <n v="0"/>
    <n v="48"/>
    <n v="2"/>
    <n v="267.17"/>
    <s v=""/>
    <n v="0"/>
    <s v=""/>
    <n v="15"/>
    <n v="0"/>
    <n v="4.1666666666666602E-2"/>
    <n v="0"/>
    <x v="1"/>
    <n v="0"/>
  </r>
  <r>
    <x v="11313"/>
    <n v="42"/>
    <s v="Female"/>
    <s v="Japan"/>
    <d v="2023-06-17T20:28:33"/>
    <x v="5"/>
    <n v="0"/>
    <n v="0"/>
    <n v="57"/>
    <n v="0"/>
    <n v="266"/>
    <s v=""/>
    <n v="0"/>
    <s v=""/>
    <n v="86"/>
    <n v="0"/>
    <n v="0"/>
    <n v="0"/>
    <x v="1"/>
    <n v="0"/>
  </r>
  <r>
    <x v="11314"/>
    <n v="44"/>
    <s v="Female"/>
    <s v="France"/>
    <d v="2023-01-16T18:10:17"/>
    <x v="2"/>
    <n v="2"/>
    <n v="1"/>
    <n v="59"/>
    <n v="5"/>
    <n v="265.89999999999998"/>
    <s v=""/>
    <n v="0"/>
    <s v=""/>
    <n v="32"/>
    <n v="0.5"/>
    <n v="8.4745762711864403E-2"/>
    <n v="0"/>
    <x v="1"/>
    <n v="0"/>
  </r>
  <r>
    <x v="11315"/>
    <n v="52"/>
    <s v="Female"/>
    <s v="UK"/>
    <d v="2024-01-18T13:14:42"/>
    <x v="2"/>
    <n v="7"/>
    <n v="1"/>
    <n v="46"/>
    <n v="1"/>
    <n v="265.39999999999998"/>
    <s v=""/>
    <n v="0"/>
    <s v=""/>
    <n v="81"/>
    <n v="0.14285714285714199"/>
    <n v="2.1739130434782601E-2"/>
    <n v="0"/>
    <x v="1"/>
    <n v="1"/>
  </r>
  <r>
    <x v="11316"/>
    <n v="32"/>
    <s v="Male"/>
    <s v="Japan"/>
    <d v="2023-01-26T16:10:17"/>
    <x v="3"/>
    <n v="2"/>
    <n v="0"/>
    <n v="53"/>
    <n v="2"/>
    <n v="265.24"/>
    <s v=""/>
    <n v="0"/>
    <s v=""/>
    <n v="0"/>
    <n v="0"/>
    <n v="3.7735849056603703E-2"/>
    <n v="0"/>
    <x v="1"/>
    <n v="0"/>
  </r>
  <r>
    <x v="11317"/>
    <n v="18"/>
    <s v="Male"/>
    <s v="Germany"/>
    <d v="2024-06-13T09:58:44"/>
    <x v="1"/>
    <n v="3"/>
    <n v="1"/>
    <n v="50"/>
    <n v="3"/>
    <n v="264.85000000000002"/>
    <s v=""/>
    <n v="0"/>
    <s v=""/>
    <n v="58"/>
    <n v="0.33333333333333298"/>
    <n v="0.06"/>
    <n v="0"/>
    <x v="1"/>
    <n v="0"/>
  </r>
  <r>
    <x v="11318"/>
    <n v="28"/>
    <s v="Male"/>
    <s v="Germany"/>
    <d v="2023-03-17T06:10:14"/>
    <x v="2"/>
    <n v="2"/>
    <n v="0"/>
    <n v="34"/>
    <n v="2"/>
    <n v="263.49"/>
    <s v=""/>
    <n v="0"/>
    <s v=""/>
    <n v="36"/>
    <n v="0"/>
    <n v="5.8823529411764698E-2"/>
    <n v="0"/>
    <x v="1"/>
    <n v="0"/>
  </r>
  <r>
    <x v="11319"/>
    <n v="40"/>
    <s v="Female"/>
    <s v="Canada"/>
    <d v="2024-12-17T06:00:45"/>
    <x v="2"/>
    <n v="0"/>
    <n v="0"/>
    <n v="54"/>
    <n v="1"/>
    <n v="263.33999999999997"/>
    <s v=""/>
    <n v="0"/>
    <s v=""/>
    <n v="53"/>
    <n v="0"/>
    <n v="1.85185185185185E-2"/>
    <n v="0"/>
    <x v="1"/>
    <n v="0"/>
  </r>
  <r>
    <x v="11320"/>
    <n v="36"/>
    <s v="Female"/>
    <s v="Germany"/>
    <d v="2024-08-04T22:03:50"/>
    <x v="1"/>
    <n v="5"/>
    <n v="3"/>
    <n v="41"/>
    <n v="2"/>
    <n v="263.18"/>
    <s v=""/>
    <n v="0"/>
    <s v=""/>
    <n v="5"/>
    <n v="0.6"/>
    <n v="4.8780487804878002E-2"/>
    <n v="0"/>
    <x v="1"/>
    <n v="0"/>
  </r>
  <r>
    <x v="11321"/>
    <n v="18"/>
    <s v="Female"/>
    <s v="USA"/>
    <d v="2024-12-29T04:11:47"/>
    <x v="2"/>
    <n v="2"/>
    <n v="1"/>
    <n v="55"/>
    <n v="1"/>
    <n v="261.74"/>
    <s v=""/>
    <n v="0"/>
    <s v=""/>
    <n v="59"/>
    <n v="0.5"/>
    <n v="1.8181818181818101E-2"/>
    <n v="0"/>
    <x v="1"/>
    <n v="0"/>
  </r>
  <r>
    <x v="11322"/>
    <n v="28"/>
    <s v="Female"/>
    <s v="USA"/>
    <d v="2023-07-04T05:14:54"/>
    <x v="1"/>
    <n v="2"/>
    <n v="2"/>
    <n v="54"/>
    <n v="4"/>
    <n v="259.27999999999997"/>
    <s v=""/>
    <n v="0"/>
    <s v=""/>
    <n v="4"/>
    <n v="1"/>
    <n v="7.4074074074074001E-2"/>
    <n v="0"/>
    <x v="1"/>
    <n v="0"/>
  </r>
  <r>
    <x v="11323"/>
    <n v="47"/>
    <s v="Female"/>
    <s v="Canada"/>
    <d v="2024-06-28T19:23:23"/>
    <x v="4"/>
    <n v="0"/>
    <n v="0"/>
    <n v="38"/>
    <n v="3"/>
    <n v="258.32"/>
    <s v=""/>
    <n v="0"/>
    <s v=""/>
    <n v="3"/>
    <n v="0"/>
    <n v="7.8947368421052599E-2"/>
    <n v="0"/>
    <x v="1"/>
    <n v="0"/>
  </r>
  <r>
    <x v="11324"/>
    <n v="49"/>
    <s v="Male"/>
    <s v="USA"/>
    <d v="2023-03-29T16:02:07"/>
    <x v="5"/>
    <n v="3"/>
    <n v="0"/>
    <n v="39"/>
    <n v="1"/>
    <n v="257.20999999999998"/>
    <s v=""/>
    <n v="0"/>
    <s v=""/>
    <n v="8"/>
    <n v="0"/>
    <n v="2.5641025641025599E-2"/>
    <n v="0"/>
    <x v="1"/>
    <n v="0"/>
  </r>
  <r>
    <x v="11325"/>
    <n v="34"/>
    <s v="Female"/>
    <s v="Germany"/>
    <d v="2024-09-20T18:21:27"/>
    <x v="3"/>
    <n v="3"/>
    <n v="0"/>
    <n v="62"/>
    <n v="3"/>
    <n v="257.20999999999998"/>
    <s v=""/>
    <n v="0"/>
    <s v=""/>
    <n v="76"/>
    <n v="0"/>
    <n v="4.8387096774193498E-2"/>
    <n v="0"/>
    <x v="1"/>
    <n v="0"/>
  </r>
  <r>
    <x v="11326"/>
    <n v="35"/>
    <s v="Female"/>
    <s v="Canada"/>
    <d v="2024-12-05T01:59:17"/>
    <x v="1"/>
    <n v="4"/>
    <n v="1"/>
    <n v="39"/>
    <n v="5"/>
    <n v="257.05"/>
    <s v=""/>
    <n v="0"/>
    <s v=""/>
    <n v="8"/>
    <n v="0.25"/>
    <n v="0.128205128205128"/>
    <n v="0"/>
    <x v="1"/>
    <n v="0"/>
  </r>
  <r>
    <x v="11327"/>
    <n v="46"/>
    <s v="Female"/>
    <s v="USA"/>
    <d v="2023-11-16T00:52:41"/>
    <x v="2"/>
    <n v="3"/>
    <n v="1"/>
    <n v="39"/>
    <n v="0"/>
    <n v="256.93"/>
    <s v=""/>
    <n v="0"/>
    <s v=""/>
    <n v="6"/>
    <n v="0.33333333333333298"/>
    <n v="0"/>
    <n v="0"/>
    <x v="1"/>
    <n v="0"/>
  </r>
  <r>
    <x v="11328"/>
    <n v="26"/>
    <s v="Male"/>
    <s v="USA"/>
    <d v="2024-11-02T14:16:59"/>
    <x v="2"/>
    <n v="1"/>
    <n v="0"/>
    <n v="48"/>
    <n v="1"/>
    <n v="256.10000000000002"/>
    <s v=""/>
    <n v="0"/>
    <s v=""/>
    <n v="4"/>
    <n v="0"/>
    <n v="2.0833333333333301E-2"/>
    <n v="0"/>
    <x v="1"/>
    <n v="0"/>
  </r>
  <r>
    <x v="11329"/>
    <n v="45"/>
    <s v="Female"/>
    <s v="Canada"/>
    <d v="2023-06-11T12:37:23"/>
    <x v="3"/>
    <n v="6"/>
    <n v="4"/>
    <n v="54"/>
    <n v="5"/>
    <n v="254.71"/>
    <s v=""/>
    <n v="0"/>
    <s v=""/>
    <n v="19"/>
    <n v="0.66666666666666596"/>
    <n v="9.2592592592592504E-2"/>
    <n v="0"/>
    <x v="1"/>
    <n v="0"/>
  </r>
  <r>
    <x v="11330"/>
    <n v="38"/>
    <s v="Male"/>
    <s v="UK"/>
    <d v="2023-11-25T11:11:49"/>
    <x v="3"/>
    <n v="5"/>
    <n v="2"/>
    <n v="49"/>
    <n v="5"/>
    <n v="254.52"/>
    <s v=""/>
    <n v="0"/>
    <s v=""/>
    <n v="0"/>
    <n v="0.4"/>
    <n v="0.10204081632653"/>
    <n v="0"/>
    <x v="1"/>
    <n v="0"/>
  </r>
  <r>
    <x v="11331"/>
    <n v="26"/>
    <s v="Male"/>
    <s v="UK"/>
    <d v="2024-11-03T13:38:42"/>
    <x v="5"/>
    <n v="2"/>
    <n v="1"/>
    <n v="39"/>
    <n v="2"/>
    <n v="253.7"/>
    <s v=""/>
    <n v="0"/>
    <s v=""/>
    <n v="12"/>
    <n v="0.5"/>
    <n v="5.1282051282051197E-2"/>
    <n v="0"/>
    <x v="1"/>
    <n v="0"/>
  </r>
  <r>
    <x v="11332"/>
    <n v="33"/>
    <s v="Male"/>
    <s v="Canada"/>
    <d v="2023-04-14T21:53:16"/>
    <x v="2"/>
    <n v="3"/>
    <n v="1"/>
    <n v="45"/>
    <n v="3"/>
    <n v="253.19"/>
    <s v=""/>
    <n v="0"/>
    <s v=""/>
    <n v="8"/>
    <n v="0.33333333333333298"/>
    <n v="6.6666666666666596E-2"/>
    <n v="0"/>
    <x v="1"/>
    <n v="0"/>
  </r>
  <r>
    <x v="11333"/>
    <n v="46"/>
    <s v="Male"/>
    <s v="USA"/>
    <d v="2024-06-16T22:39:57"/>
    <x v="2"/>
    <n v="2"/>
    <n v="1"/>
    <n v="44"/>
    <n v="1"/>
    <n v="253.06"/>
    <s v=""/>
    <n v="0"/>
    <s v=""/>
    <n v="61"/>
    <n v="0.5"/>
    <n v="2.27272727272727E-2"/>
    <n v="0"/>
    <x v="1"/>
    <n v="0"/>
  </r>
  <r>
    <x v="11334"/>
    <n v="25"/>
    <s v="Male"/>
    <s v="USA"/>
    <d v="2024-12-20T14:19:09"/>
    <x v="2"/>
    <n v="3"/>
    <n v="0"/>
    <n v="47"/>
    <n v="3"/>
    <n v="252.55"/>
    <s v=""/>
    <n v="0"/>
    <s v=""/>
    <n v="104"/>
    <n v="0"/>
    <n v="6.3829787234042507E-2"/>
    <n v="0"/>
    <x v="1"/>
    <n v="1"/>
  </r>
  <r>
    <x v="11335"/>
    <n v="44"/>
    <s v="Male"/>
    <s v="Germany"/>
    <d v="2023-07-16T09:16:22"/>
    <x v="3"/>
    <n v="1"/>
    <n v="0"/>
    <n v="45"/>
    <n v="2"/>
    <n v="252.42"/>
    <s v=""/>
    <n v="0"/>
    <s v=""/>
    <n v="5"/>
    <n v="0"/>
    <n v="4.4444444444444398E-2"/>
    <n v="0"/>
    <x v="1"/>
    <n v="0"/>
  </r>
  <r>
    <x v="11336"/>
    <n v="35"/>
    <s v="Male"/>
    <s v="USA"/>
    <d v="2023-04-26T01:05:24"/>
    <x v="3"/>
    <n v="2"/>
    <n v="0"/>
    <n v="72"/>
    <n v="7"/>
    <n v="249.84"/>
    <s v=""/>
    <n v="0"/>
    <s v=""/>
    <n v="12"/>
    <n v="0"/>
    <n v="9.7222222222222196E-2"/>
    <n v="0"/>
    <x v="1"/>
    <n v="0"/>
  </r>
  <r>
    <x v="11337"/>
    <n v="39"/>
    <s v="Female"/>
    <s v="UK"/>
    <d v="2023-05-06T10:46:15"/>
    <x v="2"/>
    <n v="1"/>
    <n v="0"/>
    <n v="44"/>
    <n v="4"/>
    <n v="249.09"/>
    <s v=""/>
    <n v="0"/>
    <s v=""/>
    <n v="2"/>
    <n v="0"/>
    <n v="9.0909090909090898E-2"/>
    <n v="0"/>
    <x v="1"/>
    <n v="0"/>
  </r>
  <r>
    <x v="11338"/>
    <n v="26"/>
    <s v="Male"/>
    <s v="UK"/>
    <d v="2024-04-13T22:37:04"/>
    <x v="2"/>
    <n v="3"/>
    <n v="2"/>
    <n v="56"/>
    <n v="1"/>
    <n v="248.93"/>
    <s v=""/>
    <n v="0"/>
    <s v=""/>
    <n v="21"/>
    <n v="0.66666666666666596"/>
    <n v="1.7857142857142801E-2"/>
    <n v="0"/>
    <x v="1"/>
    <n v="1"/>
  </r>
  <r>
    <x v="11339"/>
    <n v="27"/>
    <s v="Female"/>
    <s v="Germany"/>
    <d v="2023-06-23T03:30:23"/>
    <x v="0"/>
    <n v="3"/>
    <n v="0"/>
    <n v="46"/>
    <n v="1"/>
    <n v="247.55"/>
    <s v=""/>
    <n v="0"/>
    <s v=""/>
    <n v="83"/>
    <n v="0"/>
    <n v="2.1739130434782601E-2"/>
    <n v="0"/>
    <x v="1"/>
    <n v="0"/>
  </r>
  <r>
    <x v="11340"/>
    <n v="44"/>
    <s v="Female"/>
    <s v="Germany"/>
    <d v="2023-06-01T23:23:02"/>
    <x v="4"/>
    <n v="4"/>
    <n v="2"/>
    <n v="45"/>
    <n v="1"/>
    <n v="247.14"/>
    <s v=""/>
    <n v="0"/>
    <s v=""/>
    <n v="28"/>
    <n v="0.5"/>
    <n v="2.2222222222222199E-2"/>
    <n v="0"/>
    <x v="1"/>
    <n v="0"/>
  </r>
  <r>
    <x v="11341"/>
    <n v="34"/>
    <s v="Female"/>
    <s v="USA"/>
    <d v="2024-03-09T18:40:03"/>
    <x v="3"/>
    <n v="3"/>
    <n v="1"/>
    <n v="43"/>
    <n v="2"/>
    <n v="247.1"/>
    <s v=""/>
    <n v="0"/>
    <s v=""/>
    <n v="32"/>
    <n v="0.33333333333333298"/>
    <n v="4.6511627906976702E-2"/>
    <n v="0"/>
    <x v="1"/>
    <n v="0"/>
  </r>
  <r>
    <x v="11342"/>
    <n v="27"/>
    <s v="Male"/>
    <s v="USA"/>
    <d v="2024-06-21T06:20:04"/>
    <x v="3"/>
    <n v="3"/>
    <n v="2"/>
    <n v="53"/>
    <n v="3"/>
    <n v="247.03"/>
    <s v=""/>
    <n v="0"/>
    <s v=""/>
    <n v="3"/>
    <n v="0.66666666666666596"/>
    <n v="5.6603773584905599E-2"/>
    <n v="0"/>
    <x v="1"/>
    <n v="0"/>
  </r>
  <r>
    <x v="11343"/>
    <n v="44"/>
    <s v="Female"/>
    <s v="Germany"/>
    <d v="2024-01-08T02:06:15"/>
    <x v="1"/>
    <n v="2"/>
    <n v="2"/>
    <n v="52"/>
    <n v="5"/>
    <n v="246.63"/>
    <s v=""/>
    <n v="0"/>
    <s v=""/>
    <n v="8"/>
    <n v="1"/>
    <n v="9.6153846153846104E-2"/>
    <n v="0"/>
    <x v="1"/>
    <n v="0"/>
  </r>
  <r>
    <x v="11344"/>
    <n v="46"/>
    <s v="Female"/>
    <s v="Australia"/>
    <d v="2023-04-02T16:24:12"/>
    <x v="1"/>
    <n v="2"/>
    <n v="0"/>
    <n v="54"/>
    <n v="1"/>
    <n v="246.51"/>
    <s v=""/>
    <n v="0"/>
    <s v=""/>
    <n v="32"/>
    <n v="0"/>
    <n v="1.85185185185185E-2"/>
    <n v="0"/>
    <x v="1"/>
    <n v="0"/>
  </r>
  <r>
    <x v="11345"/>
    <n v="39"/>
    <s v="Male"/>
    <s v="Australia"/>
    <d v="2024-11-03T09:15:53"/>
    <x v="3"/>
    <n v="2"/>
    <n v="1"/>
    <n v="52"/>
    <n v="2"/>
    <n v="245.89"/>
    <s v=""/>
    <n v="0"/>
    <s v=""/>
    <n v="53"/>
    <n v="0.5"/>
    <n v="3.8461538461538401E-2"/>
    <n v="0"/>
    <x v="1"/>
    <n v="0"/>
  </r>
  <r>
    <x v="11346"/>
    <n v="39"/>
    <s v="Female"/>
    <s v="UK"/>
    <d v="2024-11-10T15:01:09"/>
    <x v="3"/>
    <n v="5"/>
    <n v="0"/>
    <n v="51"/>
    <n v="2"/>
    <n v="244.75"/>
    <s v=""/>
    <n v="0"/>
    <s v=""/>
    <n v="83"/>
    <n v="0"/>
    <n v="3.9215686274509803E-2"/>
    <n v="0"/>
    <x v="1"/>
    <n v="0"/>
  </r>
  <r>
    <x v="11347"/>
    <n v="26"/>
    <s v="Female"/>
    <s v="Australia"/>
    <d v="2023-03-15T16:12:26"/>
    <x v="2"/>
    <n v="3"/>
    <n v="1"/>
    <n v="45"/>
    <n v="1"/>
    <n v="244.61"/>
    <s v=""/>
    <n v="0"/>
    <s v=""/>
    <n v="6"/>
    <n v="0.33333333333333298"/>
    <n v="2.2222222222222199E-2"/>
    <n v="0"/>
    <x v="1"/>
    <n v="0"/>
  </r>
  <r>
    <x v="11348"/>
    <n v="57"/>
    <s v="Male"/>
    <s v="Germany"/>
    <d v="2023-09-14T11:52:23"/>
    <x v="2"/>
    <n v="3"/>
    <n v="2"/>
    <n v="43"/>
    <n v="2"/>
    <n v="244.37"/>
    <s v=""/>
    <n v="0"/>
    <s v=""/>
    <n v="69"/>
    <n v="0.66666666666666596"/>
    <n v="4.6511627906976702E-2"/>
    <n v="0"/>
    <x v="1"/>
    <n v="0"/>
  </r>
  <r>
    <x v="11349"/>
    <n v="28"/>
    <s v="Female"/>
    <s v="USA"/>
    <d v="2023-05-29T16:32:15"/>
    <x v="1"/>
    <n v="2"/>
    <n v="1"/>
    <n v="57"/>
    <n v="3"/>
    <n v="244.23"/>
    <s v=""/>
    <n v="0"/>
    <s v=""/>
    <n v="0"/>
    <n v="0.5"/>
    <n v="5.2631578947368397E-2"/>
    <n v="0"/>
    <x v="1"/>
    <n v="0"/>
  </r>
  <r>
    <x v="11350"/>
    <n v="35"/>
    <s v="Female"/>
    <s v="Canada"/>
    <d v="2024-05-15T16:48:05"/>
    <x v="2"/>
    <n v="6"/>
    <n v="3"/>
    <n v="50"/>
    <n v="4"/>
    <n v="243.08"/>
    <s v=""/>
    <n v="0"/>
    <s v=""/>
    <n v="17"/>
    <n v="0.5"/>
    <n v="0.08"/>
    <n v="0"/>
    <x v="1"/>
    <n v="1"/>
  </r>
  <r>
    <x v="11351"/>
    <n v="55"/>
    <s v="Female"/>
    <s v="Australia"/>
    <d v="2023-10-09T03:13:20"/>
    <x v="1"/>
    <n v="9"/>
    <n v="2"/>
    <n v="59"/>
    <n v="4"/>
    <n v="242.14"/>
    <s v=""/>
    <n v="0"/>
    <s v=""/>
    <n v="11"/>
    <n v="0.22222222222222199"/>
    <n v="6.7796610169491497E-2"/>
    <n v="0"/>
    <x v="1"/>
    <n v="0"/>
  </r>
  <r>
    <x v="11352"/>
    <n v="35"/>
    <s v="Male"/>
    <s v="Canada"/>
    <d v="2024-09-29T21:22:33"/>
    <x v="2"/>
    <n v="3"/>
    <n v="1"/>
    <n v="46"/>
    <n v="3"/>
    <n v="242.01"/>
    <s v=""/>
    <n v="0"/>
    <s v=""/>
    <n v="12"/>
    <n v="0.33333333333333298"/>
    <n v="6.5217391304347797E-2"/>
    <n v="0"/>
    <x v="1"/>
    <n v="0"/>
  </r>
  <r>
    <x v="11353"/>
    <n v="43"/>
    <s v="Female"/>
    <s v="USA"/>
    <d v="2023-05-01T19:48:06"/>
    <x v="2"/>
    <n v="5"/>
    <n v="1"/>
    <n v="42"/>
    <n v="1"/>
    <n v="241.07"/>
    <s v=""/>
    <n v="0"/>
    <s v=""/>
    <n v="13"/>
    <n v="0.2"/>
    <n v="2.3809523809523801E-2"/>
    <n v="0"/>
    <x v="1"/>
    <n v="0"/>
  </r>
  <r>
    <x v="11354"/>
    <n v="45"/>
    <s v="Male"/>
    <s v="USA"/>
    <d v="2024-09-16T06:18:31"/>
    <x v="4"/>
    <n v="1"/>
    <n v="1"/>
    <n v="63"/>
    <n v="4"/>
    <n v="241.01"/>
    <s v=""/>
    <n v="0"/>
    <s v=""/>
    <n v="78"/>
    <n v="1"/>
    <n v="6.3492063492063405E-2"/>
    <n v="0"/>
    <x v="1"/>
    <n v="0"/>
  </r>
  <r>
    <x v="11355"/>
    <n v="42"/>
    <s v="Male"/>
    <s v="Australia"/>
    <d v="2023-01-18T02:17:39"/>
    <x v="5"/>
    <n v="2"/>
    <n v="2"/>
    <n v="52"/>
    <n v="2"/>
    <n v="240.91"/>
    <s v=""/>
    <n v="0"/>
    <s v=""/>
    <n v="8"/>
    <n v="1"/>
    <n v="3.8461538461538401E-2"/>
    <n v="0"/>
    <x v="1"/>
    <n v="0"/>
  </r>
  <r>
    <x v="11356"/>
    <n v="26"/>
    <s v="Male"/>
    <s v="USA"/>
    <d v="2023-01-16T15:15:05"/>
    <x v="5"/>
    <n v="3"/>
    <n v="1"/>
    <n v="63"/>
    <n v="9"/>
    <n v="240.39"/>
    <s v=""/>
    <n v="0"/>
    <s v=""/>
    <n v="20"/>
    <n v="0.33333333333333298"/>
    <n v="0.14285714285714199"/>
    <n v="0"/>
    <x v="1"/>
    <n v="0"/>
  </r>
  <r>
    <x v="11357"/>
    <n v="34"/>
    <s v="Male"/>
    <s v="Japan"/>
    <d v="2024-04-11T12:12:47"/>
    <x v="3"/>
    <n v="4"/>
    <n v="0"/>
    <n v="56"/>
    <n v="4"/>
    <n v="239.83"/>
    <s v=""/>
    <n v="0"/>
    <s v=""/>
    <n v="75"/>
    <n v="0"/>
    <n v="7.1428571428571397E-2"/>
    <n v="0"/>
    <x v="1"/>
    <n v="1"/>
  </r>
  <r>
    <x v="11358"/>
    <n v="41"/>
    <s v="Female"/>
    <s v="France"/>
    <d v="2024-04-12T05:44:04"/>
    <x v="2"/>
    <n v="9"/>
    <n v="5"/>
    <n v="52"/>
    <n v="2"/>
    <n v="239.39"/>
    <s v=""/>
    <n v="0"/>
    <s v=""/>
    <n v="8"/>
    <n v="0.55555555555555503"/>
    <n v="3.8461538461538401E-2"/>
    <n v="0"/>
    <x v="1"/>
    <n v="0"/>
  </r>
  <r>
    <x v="11359"/>
    <n v="35"/>
    <s v="Female"/>
    <s v="UK"/>
    <d v="2023-05-13T13:36:18"/>
    <x v="4"/>
    <n v="4"/>
    <n v="0"/>
    <n v="38"/>
    <n v="5"/>
    <n v="237.8"/>
    <s v=""/>
    <n v="0"/>
    <s v=""/>
    <n v="62"/>
    <n v="0"/>
    <n v="0.13157894736842099"/>
    <n v="0"/>
    <x v="1"/>
    <n v="0"/>
  </r>
  <r>
    <x v="11360"/>
    <n v="31"/>
    <s v="Male"/>
    <s v="UK"/>
    <d v="2023-06-02T05:13:28"/>
    <x v="2"/>
    <n v="4"/>
    <n v="0"/>
    <n v="53"/>
    <n v="2"/>
    <n v="237.72"/>
    <s v=""/>
    <n v="0"/>
    <s v=""/>
    <n v="26"/>
    <n v="0"/>
    <n v="3.7735849056603703E-2"/>
    <n v="0"/>
    <x v="1"/>
    <n v="0"/>
  </r>
  <r>
    <x v="11361"/>
    <n v="49"/>
    <s v="Male"/>
    <s v="Germany"/>
    <d v="2024-11-08T23:35:45"/>
    <x v="3"/>
    <n v="3"/>
    <n v="1"/>
    <n v="45"/>
    <n v="0"/>
    <n v="237.28"/>
    <s v=""/>
    <n v="0"/>
    <s v=""/>
    <n v="37"/>
    <n v="0.33333333333333298"/>
    <n v="0"/>
    <n v="0"/>
    <x v="1"/>
    <n v="0"/>
  </r>
  <r>
    <x v="11362"/>
    <n v="30"/>
    <s v="Female"/>
    <s v="UK"/>
    <d v="2023-09-06T18:26:15"/>
    <x v="2"/>
    <n v="3"/>
    <n v="2"/>
    <n v="57"/>
    <n v="5"/>
    <n v="237.26"/>
    <s v=""/>
    <n v="0"/>
    <s v=""/>
    <n v="1"/>
    <n v="0.66666666666666596"/>
    <n v="8.7719298245614002E-2"/>
    <n v="0"/>
    <x v="1"/>
    <n v="0"/>
  </r>
  <r>
    <x v="11363"/>
    <n v="48"/>
    <s v="Male"/>
    <s v="USA"/>
    <d v="2024-12-03T20:47:09"/>
    <x v="2"/>
    <n v="3"/>
    <n v="2"/>
    <n v="56"/>
    <n v="4"/>
    <n v="236.26"/>
    <s v=""/>
    <n v="0"/>
    <s v=""/>
    <n v="0"/>
    <n v="0.66666666666666596"/>
    <n v="7.1428571428571397E-2"/>
    <n v="0"/>
    <x v="1"/>
    <n v="0"/>
  </r>
  <r>
    <x v="11364"/>
    <n v="25"/>
    <s v="Female"/>
    <s v="USA"/>
    <d v="2023-04-07T14:40:24"/>
    <x v="3"/>
    <n v="4"/>
    <n v="0"/>
    <n v="57"/>
    <n v="2"/>
    <n v="235.97"/>
    <s v=""/>
    <n v="0"/>
    <s v=""/>
    <n v="5"/>
    <n v="0"/>
    <n v="3.5087719298245598E-2"/>
    <n v="0"/>
    <x v="1"/>
    <n v="0"/>
  </r>
  <r>
    <x v="11365"/>
    <n v="43"/>
    <s v="Male"/>
    <s v="USA"/>
    <d v="2024-01-04T17:47:51"/>
    <x v="1"/>
    <n v="3"/>
    <n v="2"/>
    <n v="58"/>
    <n v="2"/>
    <n v="234.57"/>
    <s v=""/>
    <n v="0"/>
    <s v=""/>
    <n v="36"/>
    <n v="0.66666666666666596"/>
    <n v="3.4482758620689599E-2"/>
    <n v="0"/>
    <x v="1"/>
    <n v="1"/>
  </r>
  <r>
    <x v="11366"/>
    <n v="28"/>
    <s v="Female"/>
    <s v="France"/>
    <d v="2024-06-28T16:28:10"/>
    <x v="3"/>
    <n v="3"/>
    <n v="2"/>
    <n v="60"/>
    <n v="6"/>
    <n v="234.26"/>
    <s v=""/>
    <n v="0"/>
    <s v=""/>
    <n v="73"/>
    <n v="0.66666666666666596"/>
    <n v="0.1"/>
    <n v="0"/>
    <x v="1"/>
    <n v="0"/>
  </r>
  <r>
    <x v="11367"/>
    <n v="32"/>
    <s v="Female"/>
    <s v="Australia"/>
    <d v="2023-01-01T07:18:02"/>
    <x v="3"/>
    <n v="2"/>
    <n v="0"/>
    <n v="47"/>
    <n v="2"/>
    <n v="234.01"/>
    <s v=""/>
    <n v="0"/>
    <s v=""/>
    <n v="12"/>
    <n v="0"/>
    <n v="4.2553191489361701E-2"/>
    <n v="0"/>
    <x v="1"/>
    <n v="1"/>
  </r>
  <r>
    <x v="11368"/>
    <n v="57"/>
    <s v="Male"/>
    <s v="USA"/>
    <d v="2024-04-09T10:34:08"/>
    <x v="1"/>
    <n v="5"/>
    <n v="2"/>
    <n v="58"/>
    <n v="4"/>
    <n v="233.97"/>
    <s v=""/>
    <n v="0"/>
    <s v=""/>
    <n v="42"/>
    <n v="0.4"/>
    <n v="6.8965517241379296E-2"/>
    <n v="0"/>
    <x v="1"/>
    <n v="0"/>
  </r>
  <r>
    <x v="11369"/>
    <n v="18"/>
    <s v="Female"/>
    <s v="Japan"/>
    <d v="2023-02-14T14:16:09"/>
    <x v="4"/>
    <n v="2"/>
    <n v="1"/>
    <n v="49"/>
    <n v="3"/>
    <n v="233.94"/>
    <s v=""/>
    <n v="0"/>
    <s v=""/>
    <n v="13"/>
    <n v="0.5"/>
    <n v="6.1224489795918297E-2"/>
    <n v="0"/>
    <x v="1"/>
    <n v="0"/>
  </r>
  <r>
    <x v="11370"/>
    <n v="34"/>
    <s v="Male"/>
    <s v="UK"/>
    <d v="2024-10-10T20:11:52"/>
    <x v="3"/>
    <n v="6"/>
    <n v="2"/>
    <n v="38"/>
    <n v="2"/>
    <n v="233.63"/>
    <s v=""/>
    <n v="0"/>
    <s v=""/>
    <n v="119"/>
    <n v="0.33333333333333298"/>
    <n v="5.2631578947368397E-2"/>
    <n v="0"/>
    <x v="1"/>
    <n v="1"/>
  </r>
  <r>
    <x v="11371"/>
    <n v="39"/>
    <s v="Female"/>
    <s v="USA"/>
    <d v="2023-10-09T19:17:01"/>
    <x v="4"/>
    <n v="3"/>
    <n v="1"/>
    <n v="56"/>
    <n v="3"/>
    <n v="233.59"/>
    <s v=""/>
    <n v="0"/>
    <s v=""/>
    <n v="1"/>
    <n v="0.33333333333333298"/>
    <n v="5.3571428571428499E-2"/>
    <n v="0"/>
    <x v="1"/>
    <n v="0"/>
  </r>
  <r>
    <x v="11372"/>
    <n v="34"/>
    <s v="Male"/>
    <s v="Japan"/>
    <d v="2023-10-10T17:11:08"/>
    <x v="3"/>
    <n v="3"/>
    <n v="1"/>
    <n v="48"/>
    <n v="3"/>
    <n v="232.67"/>
    <s v=""/>
    <n v="0"/>
    <s v=""/>
    <n v="104"/>
    <n v="0.33333333333333298"/>
    <n v="6.25E-2"/>
    <n v="0"/>
    <x v="1"/>
    <n v="1"/>
  </r>
  <r>
    <x v="11373"/>
    <n v="29"/>
    <s v="Male"/>
    <s v="USA"/>
    <d v="2023-06-07T15:10:31"/>
    <x v="3"/>
    <n v="5"/>
    <n v="0"/>
    <n v="38"/>
    <n v="1"/>
    <n v="232.56"/>
    <s v=""/>
    <n v="0"/>
    <s v=""/>
    <n v="44"/>
    <n v="0"/>
    <n v="2.6315789473684199E-2"/>
    <n v="0"/>
    <x v="1"/>
    <n v="0"/>
  </r>
  <r>
    <x v="11374"/>
    <n v="43"/>
    <s v="Female"/>
    <s v="USA"/>
    <d v="2024-03-13T16:06:55"/>
    <x v="2"/>
    <n v="1"/>
    <n v="0"/>
    <n v="49"/>
    <n v="4"/>
    <n v="231.82"/>
    <s v=""/>
    <n v="0"/>
    <s v=""/>
    <n v="3"/>
    <n v="0"/>
    <n v="8.16326530612244E-2"/>
    <n v="0"/>
    <x v="1"/>
    <n v="0"/>
  </r>
  <r>
    <x v="11375"/>
    <n v="28"/>
    <s v="Female"/>
    <s v="USA"/>
    <d v="2023-10-11T15:05:14"/>
    <x v="5"/>
    <n v="3"/>
    <n v="0"/>
    <n v="50"/>
    <n v="6"/>
    <n v="231.42"/>
    <s v=""/>
    <n v="0"/>
    <s v=""/>
    <n v="77"/>
    <n v="0"/>
    <n v="0.12"/>
    <n v="0"/>
    <x v="1"/>
    <n v="0"/>
  </r>
  <r>
    <x v="11376"/>
    <n v="47"/>
    <s v="Female"/>
    <s v="France"/>
    <d v="2024-06-23T15:16:45"/>
    <x v="0"/>
    <n v="3"/>
    <n v="0"/>
    <n v="52"/>
    <n v="3"/>
    <n v="230.23"/>
    <s v=""/>
    <n v="0"/>
    <s v=""/>
    <n v="10"/>
    <n v="0"/>
    <n v="5.7692307692307598E-2"/>
    <n v="0"/>
    <x v="1"/>
    <n v="0"/>
  </r>
  <r>
    <x v="11377"/>
    <n v="30"/>
    <s v="Female"/>
    <s v="UK"/>
    <d v="2024-09-26T23:17:24"/>
    <x v="3"/>
    <n v="3"/>
    <n v="1"/>
    <n v="45"/>
    <n v="6"/>
    <n v="230.15"/>
    <s v=""/>
    <n v="0"/>
    <s v=""/>
    <n v="103"/>
    <n v="0.33333333333333298"/>
    <n v="0.133333333333333"/>
    <n v="0"/>
    <x v="1"/>
    <n v="1"/>
  </r>
  <r>
    <x v="11378"/>
    <n v="48"/>
    <s v="Female"/>
    <s v="France"/>
    <d v="2024-04-21T01:27:08"/>
    <x v="1"/>
    <n v="2"/>
    <n v="1"/>
    <n v="62"/>
    <n v="3"/>
    <n v="229.72"/>
    <s v=""/>
    <n v="0"/>
    <s v=""/>
    <n v="14"/>
    <n v="0.5"/>
    <n v="4.8387096774193498E-2"/>
    <n v="0"/>
    <x v="1"/>
    <n v="0"/>
  </r>
  <r>
    <x v="11379"/>
    <n v="18"/>
    <s v="Male"/>
    <s v="Germany"/>
    <d v="2023-08-15T10:34:22"/>
    <x v="2"/>
    <n v="3"/>
    <n v="0"/>
    <n v="27"/>
    <n v="1"/>
    <n v="228.97"/>
    <s v=""/>
    <n v="0"/>
    <s v=""/>
    <n v="51"/>
    <n v="0"/>
    <n v="3.7037037037037E-2"/>
    <n v="0"/>
    <x v="1"/>
    <n v="0"/>
  </r>
  <r>
    <x v="11380"/>
    <n v="56"/>
    <s v="Female"/>
    <s v="Australia"/>
    <d v="2024-12-08T11:45:18"/>
    <x v="2"/>
    <n v="2"/>
    <n v="1"/>
    <n v="52"/>
    <n v="3"/>
    <n v="227.97"/>
    <s v=""/>
    <n v="0"/>
    <s v=""/>
    <n v="35"/>
    <n v="0.5"/>
    <n v="5.7692307692307598E-2"/>
    <n v="0"/>
    <x v="1"/>
    <n v="1"/>
  </r>
  <r>
    <x v="11381"/>
    <n v="42"/>
    <s v="Female"/>
    <s v="USA"/>
    <d v="2024-12-09T02:21:22"/>
    <x v="1"/>
    <n v="0"/>
    <n v="0"/>
    <n v="57"/>
    <n v="1"/>
    <n v="227.94"/>
    <s v=""/>
    <n v="0"/>
    <s v=""/>
    <n v="18"/>
    <n v="0"/>
    <n v="1.7543859649122799E-2"/>
    <n v="0"/>
    <x v="1"/>
    <n v="0"/>
  </r>
  <r>
    <x v="11382"/>
    <n v="34"/>
    <s v="Female"/>
    <s v="USA"/>
    <d v="2024-07-24T02:48:01"/>
    <x v="0"/>
    <n v="4"/>
    <n v="2"/>
    <n v="60"/>
    <n v="3"/>
    <n v="227.3"/>
    <s v=""/>
    <n v="0"/>
    <s v=""/>
    <n v="13"/>
    <n v="0.5"/>
    <n v="0.05"/>
    <n v="0"/>
    <x v="1"/>
    <n v="0"/>
  </r>
  <r>
    <x v="11383"/>
    <n v="35"/>
    <s v="Female"/>
    <s v="USA"/>
    <d v="2024-09-16T04:50:54"/>
    <x v="3"/>
    <n v="3"/>
    <n v="0"/>
    <n v="57"/>
    <n v="5"/>
    <n v="226.85"/>
    <s v=""/>
    <n v="0"/>
    <s v=""/>
    <n v="10"/>
    <n v="0"/>
    <n v="8.7719298245614002E-2"/>
    <n v="0"/>
    <x v="1"/>
    <n v="0"/>
  </r>
  <r>
    <x v="11384"/>
    <n v="32"/>
    <s v="Male"/>
    <s v="Canada"/>
    <d v="2023-08-15T04:43:57"/>
    <x v="3"/>
    <n v="8"/>
    <n v="2"/>
    <n v="57"/>
    <n v="5"/>
    <n v="226.58"/>
    <s v=""/>
    <n v="0"/>
    <s v=""/>
    <n v="15"/>
    <n v="0.25"/>
    <n v="8.7719298245614002E-2"/>
    <n v="0"/>
    <x v="1"/>
    <n v="0"/>
  </r>
  <r>
    <x v="11385"/>
    <n v="26"/>
    <s v="Male"/>
    <s v="USA"/>
    <d v="2023-05-27T00:17:31"/>
    <x v="2"/>
    <n v="6"/>
    <n v="2"/>
    <n v="54"/>
    <n v="1"/>
    <n v="226.07"/>
    <s v=""/>
    <n v="0"/>
    <s v=""/>
    <n v="12"/>
    <n v="0.33333333333333298"/>
    <n v="1.85185185185185E-2"/>
    <n v="0"/>
    <x v="1"/>
    <n v="0"/>
  </r>
  <r>
    <x v="11386"/>
    <n v="18"/>
    <s v="Female"/>
    <s v="USA"/>
    <d v="2024-06-05T07:46:58"/>
    <x v="2"/>
    <n v="2"/>
    <n v="1"/>
    <n v="63"/>
    <n v="4"/>
    <n v="225.94"/>
    <s v=""/>
    <n v="0"/>
    <s v=""/>
    <n v="21"/>
    <n v="0.5"/>
    <n v="6.3492063492063405E-2"/>
    <n v="0"/>
    <x v="1"/>
    <n v="0"/>
  </r>
  <r>
    <x v="11387"/>
    <n v="50"/>
    <s v="Female"/>
    <s v="USA"/>
    <d v="2024-12-08T00:04:26"/>
    <x v="5"/>
    <n v="2"/>
    <n v="0"/>
    <n v="50"/>
    <n v="4"/>
    <n v="224.58"/>
    <s v=""/>
    <n v="0"/>
    <s v=""/>
    <n v="56"/>
    <n v="0"/>
    <n v="0.08"/>
    <n v="0"/>
    <x v="1"/>
    <n v="0"/>
  </r>
  <r>
    <x v="11388"/>
    <n v="49"/>
    <s v="Female"/>
    <s v="USA"/>
    <d v="2023-05-07T08:40:22"/>
    <x v="1"/>
    <n v="3"/>
    <n v="0"/>
    <n v="45"/>
    <n v="0"/>
    <n v="224.54"/>
    <s v=""/>
    <n v="0"/>
    <s v=""/>
    <n v="15"/>
    <n v="0"/>
    <n v="0"/>
    <n v="0"/>
    <x v="1"/>
    <n v="1"/>
  </r>
  <r>
    <x v="11389"/>
    <n v="38"/>
    <s v="Male"/>
    <s v="Japan"/>
    <d v="2024-06-23T09:26:20"/>
    <x v="3"/>
    <n v="4"/>
    <n v="1"/>
    <n v="52"/>
    <n v="3"/>
    <n v="224.2"/>
    <s v=""/>
    <n v="0"/>
    <s v=""/>
    <n v="15"/>
    <n v="0.25"/>
    <n v="5.7692307692307598E-2"/>
    <n v="0"/>
    <x v="1"/>
    <n v="0"/>
  </r>
  <r>
    <x v="11390"/>
    <n v="42"/>
    <s v="Female"/>
    <s v="USA"/>
    <d v="2024-08-26T03:38:47"/>
    <x v="3"/>
    <n v="2"/>
    <n v="2"/>
    <n v="41"/>
    <n v="0"/>
    <n v="224.18"/>
    <s v=""/>
    <n v="0"/>
    <s v=""/>
    <n v="22"/>
    <n v="1"/>
    <n v="0"/>
    <n v="0"/>
    <x v="1"/>
    <n v="0"/>
  </r>
  <r>
    <x v="11391"/>
    <n v="57"/>
    <s v="Male"/>
    <s v="Germany"/>
    <d v="2023-06-05T06:13:50"/>
    <x v="5"/>
    <n v="6"/>
    <n v="3"/>
    <n v="65"/>
    <n v="2"/>
    <n v="223.9"/>
    <s v=""/>
    <n v="0"/>
    <s v=""/>
    <n v="42"/>
    <n v="0.5"/>
    <n v="3.0769230769230702E-2"/>
    <n v="0"/>
    <x v="1"/>
    <n v="1"/>
  </r>
  <r>
    <x v="11392"/>
    <n v="30"/>
    <s v="Female"/>
    <s v="USA"/>
    <d v="2023-07-04T16:55:46"/>
    <x v="4"/>
    <n v="4"/>
    <n v="1"/>
    <n v="52"/>
    <n v="3"/>
    <n v="222.35"/>
    <s v=""/>
    <n v="0"/>
    <s v=""/>
    <n v="4"/>
    <n v="0.25"/>
    <n v="5.7692307692307598E-2"/>
    <n v="0"/>
    <x v="1"/>
    <n v="1"/>
  </r>
  <r>
    <x v="11393"/>
    <n v="48"/>
    <s v="Female"/>
    <s v="USA"/>
    <d v="2024-08-20T00:10:26"/>
    <x v="2"/>
    <n v="1"/>
    <n v="0"/>
    <n v="45"/>
    <n v="2"/>
    <n v="221.27"/>
    <s v=""/>
    <n v="0"/>
    <s v=""/>
    <n v="0"/>
    <n v="0"/>
    <n v="4.4444444444444398E-2"/>
    <n v="0"/>
    <x v="1"/>
    <n v="0"/>
  </r>
  <r>
    <x v="11394"/>
    <n v="38"/>
    <s v="Male"/>
    <s v="USA"/>
    <d v="2024-09-17T17:21:05"/>
    <x v="2"/>
    <n v="4"/>
    <n v="2"/>
    <n v="61"/>
    <n v="5"/>
    <n v="219.6"/>
    <s v=""/>
    <n v="0"/>
    <s v=""/>
    <n v="4"/>
    <n v="0.5"/>
    <n v="8.1967213114753995E-2"/>
    <n v="0"/>
    <x v="1"/>
    <n v="0"/>
  </r>
  <r>
    <x v="11395"/>
    <n v="36"/>
    <s v="Female"/>
    <s v="Canada"/>
    <d v="2024-04-27T06:23:04"/>
    <x v="0"/>
    <n v="6"/>
    <n v="2"/>
    <n v="51"/>
    <n v="3"/>
    <n v="218.72"/>
    <s v=""/>
    <n v="0"/>
    <s v=""/>
    <n v="56"/>
    <n v="0.33333333333333298"/>
    <n v="5.8823529411764698E-2"/>
    <n v="0"/>
    <x v="1"/>
    <n v="0"/>
  </r>
  <r>
    <x v="11396"/>
    <n v="28"/>
    <s v="Female"/>
    <s v="USA"/>
    <d v="2024-09-14T06:07:28"/>
    <x v="2"/>
    <n v="6"/>
    <n v="2"/>
    <n v="55"/>
    <n v="0"/>
    <n v="218.4"/>
    <s v=""/>
    <n v="0"/>
    <s v=""/>
    <n v="16"/>
    <n v="0.33333333333333298"/>
    <n v="0"/>
    <n v="0"/>
    <x v="1"/>
    <n v="0"/>
  </r>
  <r>
    <x v="11397"/>
    <n v="41"/>
    <s v="Female"/>
    <s v="Canada"/>
    <d v="2023-02-17T16:44:07"/>
    <x v="2"/>
    <n v="6"/>
    <n v="2"/>
    <n v="48"/>
    <n v="1"/>
    <n v="218.2"/>
    <s v=""/>
    <n v="0"/>
    <s v=""/>
    <n v="7"/>
    <n v="0.33333333333333298"/>
    <n v="2.0833333333333301E-2"/>
    <n v="0"/>
    <x v="1"/>
    <n v="0"/>
  </r>
  <r>
    <x v="11398"/>
    <n v="19"/>
    <s v="Male"/>
    <s v="UK"/>
    <d v="2023-07-29T22:52:48"/>
    <x v="2"/>
    <n v="2"/>
    <n v="2"/>
    <n v="39"/>
    <n v="3"/>
    <n v="217.77"/>
    <s v=""/>
    <n v="0"/>
    <s v=""/>
    <n v="48"/>
    <n v="1"/>
    <n v="7.69230769230769E-2"/>
    <n v="0"/>
    <x v="1"/>
    <n v="1"/>
  </r>
  <r>
    <x v="11399"/>
    <n v="30"/>
    <s v="Female"/>
    <s v="USA"/>
    <d v="2024-08-02T02:53:54"/>
    <x v="3"/>
    <n v="2"/>
    <n v="1"/>
    <n v="49"/>
    <n v="3"/>
    <n v="217.39"/>
    <s v=""/>
    <n v="0"/>
    <s v=""/>
    <n v="57"/>
    <n v="0.5"/>
    <n v="6.1224489795918297E-2"/>
    <n v="0"/>
    <x v="1"/>
    <n v="0"/>
  </r>
  <r>
    <x v="11400"/>
    <n v="35"/>
    <s v="Male"/>
    <s v="France"/>
    <d v="2023-03-15T07:26:48"/>
    <x v="3"/>
    <n v="0"/>
    <n v="0"/>
    <n v="53"/>
    <n v="0"/>
    <n v="217.11"/>
    <s v=""/>
    <n v="0"/>
    <s v=""/>
    <n v="43"/>
    <n v="0"/>
    <n v="0"/>
    <n v="0"/>
    <x v="1"/>
    <n v="0"/>
  </r>
  <r>
    <x v="11401"/>
    <n v="18"/>
    <s v="Female"/>
    <s v="UK"/>
    <d v="2024-12-10T22:09:35"/>
    <x v="0"/>
    <n v="0"/>
    <n v="0"/>
    <n v="54"/>
    <n v="2"/>
    <n v="216.97"/>
    <s v=""/>
    <n v="0"/>
    <s v=""/>
    <n v="4"/>
    <n v="0"/>
    <n v="3.7037037037037E-2"/>
    <n v="0"/>
    <x v="1"/>
    <n v="0"/>
  </r>
  <r>
    <x v="11402"/>
    <n v="36"/>
    <s v="Female"/>
    <s v="Australia"/>
    <d v="2024-03-26T00:31:12"/>
    <x v="1"/>
    <n v="0"/>
    <n v="0"/>
    <n v="41"/>
    <n v="2"/>
    <n v="216.76"/>
    <s v=""/>
    <n v="0"/>
    <s v=""/>
    <n v="15"/>
    <n v="0"/>
    <n v="4.8780487804878002E-2"/>
    <n v="0"/>
    <x v="1"/>
    <n v="1"/>
  </r>
  <r>
    <x v="11403"/>
    <n v="18"/>
    <s v="Female"/>
    <s v="USA"/>
    <d v="2024-02-27T11:05:06"/>
    <x v="5"/>
    <n v="5"/>
    <n v="0"/>
    <n v="38"/>
    <n v="1"/>
    <n v="216.54"/>
    <s v=""/>
    <n v="0"/>
    <s v=""/>
    <n v="33"/>
    <n v="0"/>
    <n v="2.6315789473684199E-2"/>
    <n v="0"/>
    <x v="1"/>
    <n v="0"/>
  </r>
  <r>
    <x v="11404"/>
    <n v="27"/>
    <s v="Male"/>
    <s v="Canada"/>
    <d v="2023-03-03T19:29:01"/>
    <x v="1"/>
    <n v="6"/>
    <n v="1"/>
    <n v="61"/>
    <n v="1"/>
    <n v="216.36"/>
    <s v=""/>
    <n v="0"/>
    <s v=""/>
    <n v="16"/>
    <n v="0.16666666666666599"/>
    <n v="1.63934426229508E-2"/>
    <n v="0"/>
    <x v="1"/>
    <n v="0"/>
  </r>
  <r>
    <x v="11405"/>
    <n v="59"/>
    <s v="Male"/>
    <s v="Canada"/>
    <d v="2024-06-15T23:18:14"/>
    <x v="1"/>
    <n v="3"/>
    <n v="1"/>
    <n v="59"/>
    <n v="4"/>
    <n v="216.05"/>
    <s v=""/>
    <n v="0"/>
    <s v=""/>
    <n v="4"/>
    <n v="0.33333333333333298"/>
    <n v="6.7796610169491497E-2"/>
    <n v="0"/>
    <x v="1"/>
    <n v="0"/>
  </r>
  <r>
    <x v="11406"/>
    <n v="45"/>
    <s v="Female"/>
    <s v="USA"/>
    <d v="2024-09-25T19:32:51"/>
    <x v="5"/>
    <n v="2"/>
    <n v="2"/>
    <n v="37"/>
    <n v="2"/>
    <n v="215.92"/>
    <s v=""/>
    <n v="0"/>
    <s v=""/>
    <n v="5"/>
    <n v="1"/>
    <n v="5.4054054054054002E-2"/>
    <n v="0"/>
    <x v="1"/>
    <n v="0"/>
  </r>
  <r>
    <x v="11407"/>
    <n v="19"/>
    <s v="Male"/>
    <s v="Canada"/>
    <d v="2024-05-23T17:32:15"/>
    <x v="5"/>
    <n v="2"/>
    <n v="0"/>
    <n v="47"/>
    <n v="1"/>
    <n v="213.9"/>
    <s v=""/>
    <n v="0"/>
    <s v=""/>
    <n v="173"/>
    <n v="0"/>
    <n v="2.1276595744680799E-2"/>
    <n v="0"/>
    <x v="1"/>
    <n v="1"/>
  </r>
  <r>
    <x v="11408"/>
    <n v="41"/>
    <s v="Male"/>
    <s v="Canada"/>
    <d v="2024-08-09T20:20:01"/>
    <x v="0"/>
    <n v="2"/>
    <n v="0"/>
    <n v="49"/>
    <n v="4"/>
    <n v="213.67"/>
    <s v=""/>
    <n v="0"/>
    <s v=""/>
    <n v="111"/>
    <n v="0"/>
    <n v="8.16326530612244E-2"/>
    <n v="0"/>
    <x v="1"/>
    <n v="1"/>
  </r>
  <r>
    <x v="11409"/>
    <n v="51"/>
    <s v="Male"/>
    <s v="USA"/>
    <d v="2023-12-12T09:06:39"/>
    <x v="1"/>
    <n v="4"/>
    <n v="0"/>
    <n v="57"/>
    <n v="4"/>
    <n v="213.27"/>
    <s v=""/>
    <n v="0"/>
    <s v=""/>
    <n v="11"/>
    <n v="0"/>
    <n v="7.0175438596491196E-2"/>
    <n v="0"/>
    <x v="1"/>
    <n v="1"/>
  </r>
  <r>
    <x v="11410"/>
    <n v="24"/>
    <s v="Female"/>
    <s v="USA"/>
    <d v="2024-07-16T00:36:15"/>
    <x v="2"/>
    <n v="2"/>
    <n v="0"/>
    <n v="54"/>
    <n v="1"/>
    <n v="212.87"/>
    <s v=""/>
    <n v="0"/>
    <s v=""/>
    <n v="3"/>
    <n v="0"/>
    <n v="1.85185185185185E-2"/>
    <n v="0"/>
    <x v="1"/>
    <n v="0"/>
  </r>
  <r>
    <x v="11411"/>
    <n v="48"/>
    <s v="Female"/>
    <s v="USA"/>
    <d v="2023-09-28T20:27:42"/>
    <x v="2"/>
    <n v="1"/>
    <n v="0"/>
    <n v="53"/>
    <n v="4"/>
    <n v="212.81"/>
    <s v=""/>
    <n v="0"/>
    <s v=""/>
    <n v="67"/>
    <n v="0"/>
    <n v="7.5471698113207503E-2"/>
    <n v="0"/>
    <x v="1"/>
    <n v="0"/>
  </r>
  <r>
    <x v="11412"/>
    <n v="31"/>
    <s v="Female"/>
    <s v="USA"/>
    <d v="2023-11-29T15:56:43"/>
    <x v="2"/>
    <n v="4"/>
    <n v="2"/>
    <n v="59"/>
    <n v="4"/>
    <n v="211.87"/>
    <s v=""/>
    <n v="0"/>
    <s v=""/>
    <n v="19"/>
    <n v="0.5"/>
    <n v="6.7796610169491497E-2"/>
    <n v="0"/>
    <x v="1"/>
    <n v="0"/>
  </r>
  <r>
    <x v="11413"/>
    <n v="41"/>
    <s v="Male"/>
    <s v="USA"/>
    <d v="2024-12-14T09:23:12"/>
    <x v="3"/>
    <n v="5"/>
    <n v="1"/>
    <n v="54"/>
    <n v="1"/>
    <n v="211.31"/>
    <s v=""/>
    <n v="0"/>
    <s v=""/>
    <n v="13"/>
    <n v="0.2"/>
    <n v="1.85185185185185E-2"/>
    <n v="0"/>
    <x v="1"/>
    <n v="0"/>
  </r>
  <r>
    <x v="11414"/>
    <n v="41"/>
    <s v="Male"/>
    <s v="USA"/>
    <d v="2023-01-22T21:38:38"/>
    <x v="5"/>
    <n v="0"/>
    <n v="0"/>
    <n v="58"/>
    <n v="6"/>
    <n v="211.05"/>
    <s v=""/>
    <n v="0"/>
    <s v=""/>
    <n v="4"/>
    <n v="0"/>
    <n v="0.10344827586206801"/>
    <n v="0"/>
    <x v="1"/>
    <n v="0"/>
  </r>
  <r>
    <x v="11415"/>
    <n v="43"/>
    <s v="Male"/>
    <s v="Australia"/>
    <d v="2023-05-19T11:14:13"/>
    <x v="3"/>
    <n v="2"/>
    <n v="0"/>
    <n v="44"/>
    <n v="3"/>
    <n v="208.22"/>
    <s v=""/>
    <n v="0"/>
    <s v=""/>
    <n v="10"/>
    <n v="0"/>
    <n v="6.8181818181818094E-2"/>
    <n v="0"/>
    <x v="1"/>
    <n v="0"/>
  </r>
  <r>
    <x v="11416"/>
    <n v="55"/>
    <s v="Male"/>
    <s v="France"/>
    <d v="2024-09-14T23:38:45"/>
    <x v="3"/>
    <n v="0"/>
    <n v="0"/>
    <n v="42"/>
    <n v="1"/>
    <n v="207.76"/>
    <s v=""/>
    <n v="0"/>
    <s v=""/>
    <n v="13"/>
    <n v="0"/>
    <n v="2.3809523809523801E-2"/>
    <n v="0"/>
    <x v="1"/>
    <n v="0"/>
  </r>
  <r>
    <x v="11417"/>
    <n v="27"/>
    <s v="Female"/>
    <s v="France"/>
    <d v="2024-05-04T12:08:20"/>
    <x v="1"/>
    <n v="2"/>
    <n v="0"/>
    <n v="52"/>
    <n v="2"/>
    <n v="207.63"/>
    <s v=""/>
    <n v="0"/>
    <s v=""/>
    <n v="87"/>
    <n v="0"/>
    <n v="3.8461538461538401E-2"/>
    <n v="0"/>
    <x v="1"/>
    <n v="0"/>
  </r>
  <r>
    <x v="11418"/>
    <n v="62"/>
    <s v="Female"/>
    <s v="USA"/>
    <d v="2023-11-06T08:43:07"/>
    <x v="3"/>
    <n v="3"/>
    <n v="0"/>
    <n v="50"/>
    <n v="2"/>
    <n v="207.35"/>
    <s v=""/>
    <n v="0"/>
    <s v=""/>
    <n v="7"/>
    <n v="0"/>
    <n v="0.04"/>
    <n v="0"/>
    <x v="1"/>
    <n v="0"/>
  </r>
  <r>
    <x v="11419"/>
    <n v="25"/>
    <s v="Female"/>
    <s v="Canada"/>
    <d v="2023-10-25T06:09:16"/>
    <x v="3"/>
    <n v="8"/>
    <n v="2"/>
    <n v="48"/>
    <n v="3"/>
    <n v="206.51"/>
    <s v=""/>
    <n v="0"/>
    <s v=""/>
    <n v="4"/>
    <n v="0.25"/>
    <n v="6.25E-2"/>
    <n v="0"/>
    <x v="1"/>
    <n v="0"/>
  </r>
  <r>
    <x v="11420"/>
    <n v="42"/>
    <s v="Male"/>
    <s v="Australia"/>
    <d v="2024-03-15T19:13:11"/>
    <x v="3"/>
    <n v="3"/>
    <n v="0"/>
    <n v="57"/>
    <n v="4"/>
    <n v="205.73"/>
    <s v=""/>
    <n v="0"/>
    <s v=""/>
    <n v="3"/>
    <n v="0"/>
    <n v="7.0175438596491196E-2"/>
    <n v="0"/>
    <x v="1"/>
    <n v="0"/>
  </r>
  <r>
    <x v="11421"/>
    <n v="20"/>
    <s v="Male"/>
    <s v="USA"/>
    <d v="2024-06-18T09:42:32"/>
    <x v="3"/>
    <n v="7"/>
    <n v="2"/>
    <n v="56"/>
    <n v="3"/>
    <n v="204.73"/>
    <s v=""/>
    <n v="0"/>
    <s v=""/>
    <n v="4"/>
    <n v="0.28571428571428498"/>
    <n v="5.3571428571428499E-2"/>
    <n v="0"/>
    <x v="1"/>
    <n v="0"/>
  </r>
  <r>
    <x v="11422"/>
    <n v="45"/>
    <s v="Female"/>
    <s v="France"/>
    <d v="2024-07-19T20:35:30"/>
    <x v="3"/>
    <n v="2"/>
    <n v="0"/>
    <n v="57"/>
    <n v="2"/>
    <n v="204.73"/>
    <s v=""/>
    <n v="0"/>
    <s v=""/>
    <n v="14"/>
    <n v="0"/>
    <n v="3.5087719298245598E-2"/>
    <n v="0"/>
    <x v="1"/>
    <n v="0"/>
  </r>
  <r>
    <x v="11423"/>
    <n v="29"/>
    <s v="Male"/>
    <s v="USA"/>
    <d v="2024-12-05T00:31:41"/>
    <x v="2"/>
    <n v="1"/>
    <n v="1"/>
    <n v="48"/>
    <n v="2"/>
    <n v="204.55"/>
    <s v=""/>
    <n v="0"/>
    <s v=""/>
    <n v="25"/>
    <n v="1"/>
    <n v="4.1666666666666602E-2"/>
    <n v="0"/>
    <x v="1"/>
    <n v="0"/>
  </r>
  <r>
    <x v="11424"/>
    <n v="34"/>
    <s v="Male"/>
    <s v="Japan"/>
    <d v="2023-06-18T06:41:48"/>
    <x v="2"/>
    <n v="3"/>
    <n v="2"/>
    <n v="50"/>
    <n v="2"/>
    <n v="204.43"/>
    <s v=""/>
    <n v="0"/>
    <s v=""/>
    <n v="44"/>
    <n v="0.66666666666666596"/>
    <n v="0.04"/>
    <n v="0"/>
    <x v="1"/>
    <n v="0"/>
  </r>
  <r>
    <x v="11425"/>
    <n v="39"/>
    <s v="Female"/>
    <s v="Japan"/>
    <d v="2023-06-10T13:15:40"/>
    <x v="0"/>
    <n v="3"/>
    <n v="0"/>
    <n v="47"/>
    <n v="3"/>
    <n v="202.67"/>
    <s v=""/>
    <n v="0"/>
    <s v=""/>
    <n v="22"/>
    <n v="0"/>
    <n v="6.3829787234042507E-2"/>
    <n v="0"/>
    <x v="1"/>
    <n v="0"/>
  </r>
  <r>
    <x v="11426"/>
    <n v="24"/>
    <s v="Female"/>
    <s v="Canada"/>
    <d v="2024-02-09T02:07:41"/>
    <x v="2"/>
    <n v="3"/>
    <n v="1"/>
    <n v="49"/>
    <n v="1"/>
    <n v="202.24"/>
    <s v=""/>
    <n v="0"/>
    <s v=""/>
    <n v="9"/>
    <n v="0.33333333333333298"/>
    <n v="2.04081632653061E-2"/>
    <n v="0"/>
    <x v="1"/>
    <n v="0"/>
  </r>
  <r>
    <x v="11427"/>
    <n v="48"/>
    <s v="Male"/>
    <s v="USA"/>
    <d v="2024-08-06T01:48:22"/>
    <x v="3"/>
    <n v="1"/>
    <n v="0"/>
    <n v="57"/>
    <n v="2"/>
    <n v="201.88"/>
    <s v=""/>
    <n v="0"/>
    <s v=""/>
    <n v="7"/>
    <n v="0"/>
    <n v="3.5087719298245598E-2"/>
    <n v="0"/>
    <x v="1"/>
    <n v="0"/>
  </r>
  <r>
    <x v="11428"/>
    <n v="32"/>
    <s v="Male"/>
    <s v="USA"/>
    <d v="2023-09-04T22:38:02"/>
    <x v="4"/>
    <n v="0"/>
    <n v="0"/>
    <n v="68"/>
    <n v="3"/>
    <n v="201.44"/>
    <s v=""/>
    <n v="0"/>
    <s v=""/>
    <n v="5"/>
    <n v="0"/>
    <n v="4.4117647058823498E-2"/>
    <n v="0"/>
    <x v="1"/>
    <n v="0"/>
  </r>
  <r>
    <x v="11429"/>
    <n v="25"/>
    <s v="Female"/>
    <s v="USA"/>
    <d v="2024-02-21T19:17:37"/>
    <x v="5"/>
    <n v="1"/>
    <n v="0"/>
    <n v="55"/>
    <n v="2"/>
    <n v="200.91"/>
    <s v=""/>
    <n v="0"/>
    <s v=""/>
    <n v="13"/>
    <n v="0"/>
    <n v="3.6363636363636299E-2"/>
    <n v="0"/>
    <x v="1"/>
    <n v="0"/>
  </r>
  <r>
    <x v="11430"/>
    <n v="38"/>
    <s v="Female"/>
    <s v="France"/>
    <d v="2024-07-03T05:58:43"/>
    <x v="5"/>
    <n v="3"/>
    <n v="1"/>
    <n v="59"/>
    <n v="3"/>
    <n v="200.26"/>
    <s v=""/>
    <n v="0"/>
    <s v=""/>
    <n v="18"/>
    <n v="0.33333333333333298"/>
    <n v="5.0847457627118599E-2"/>
    <n v="0"/>
    <x v="1"/>
    <n v="0"/>
  </r>
  <r>
    <x v="11431"/>
    <n v="36"/>
    <s v="Female"/>
    <s v="USA"/>
    <d v="2024-12-15T04:22:06"/>
    <x v="3"/>
    <n v="2"/>
    <n v="0"/>
    <n v="55"/>
    <n v="6"/>
    <n v="199.94"/>
    <s v=""/>
    <n v="0"/>
    <s v=""/>
    <n v="24"/>
    <n v="0"/>
    <n v="0.109090909090909"/>
    <n v="0"/>
    <x v="1"/>
    <n v="0"/>
  </r>
  <r>
    <x v="11432"/>
    <n v="35"/>
    <s v="Male"/>
    <s v="USA"/>
    <d v="2024-01-14T04:06:59"/>
    <x v="2"/>
    <n v="0"/>
    <n v="0"/>
    <n v="46"/>
    <n v="2"/>
    <n v="199.59"/>
    <s v=""/>
    <n v="0"/>
    <s v=""/>
    <n v="3"/>
    <n v="0"/>
    <n v="4.3478260869565202E-2"/>
    <n v="0"/>
    <x v="1"/>
    <n v="0"/>
  </r>
  <r>
    <x v="11433"/>
    <n v="36"/>
    <s v="Male"/>
    <s v="France"/>
    <d v="2023-05-17T06:40:21"/>
    <x v="5"/>
    <n v="4"/>
    <n v="0"/>
    <n v="57"/>
    <n v="5"/>
    <n v="199.43"/>
    <s v=""/>
    <n v="0"/>
    <s v=""/>
    <n v="28"/>
    <n v="0"/>
    <n v="8.7719298245614002E-2"/>
    <n v="0"/>
    <x v="1"/>
    <n v="0"/>
  </r>
  <r>
    <x v="11434"/>
    <n v="49"/>
    <s v="Male"/>
    <s v="USA"/>
    <d v="2023-08-02T13:01:38"/>
    <x v="2"/>
    <n v="3"/>
    <n v="0"/>
    <n v="60"/>
    <n v="5"/>
    <n v="199.08"/>
    <s v=""/>
    <n v="0"/>
    <s v=""/>
    <n v="50"/>
    <n v="0"/>
    <n v="8.3333333333333301E-2"/>
    <n v="0"/>
    <x v="1"/>
    <n v="0"/>
  </r>
  <r>
    <x v="11435"/>
    <n v="38"/>
    <s v="Male"/>
    <s v="USA"/>
    <d v="2023-08-17T04:54:59"/>
    <x v="1"/>
    <n v="4"/>
    <n v="1"/>
    <n v="47"/>
    <n v="3"/>
    <n v="199.05"/>
    <s v=""/>
    <n v="0"/>
    <s v=""/>
    <n v="8"/>
    <n v="0.25"/>
    <n v="6.3829787234042507E-2"/>
    <n v="0"/>
    <x v="1"/>
    <n v="0"/>
  </r>
  <r>
    <x v="11436"/>
    <n v="25"/>
    <s v="Female"/>
    <s v="UK"/>
    <d v="2024-10-28T01:24:44"/>
    <x v="2"/>
    <n v="2"/>
    <n v="1"/>
    <n v="44"/>
    <n v="1"/>
    <n v="198.83"/>
    <s v=""/>
    <n v="0"/>
    <s v=""/>
    <n v="23"/>
    <n v="0.5"/>
    <n v="2.27272727272727E-2"/>
    <n v="0"/>
    <x v="1"/>
    <n v="0"/>
  </r>
  <r>
    <x v="11437"/>
    <n v="34"/>
    <s v="Female"/>
    <s v="USA"/>
    <d v="2023-12-05T20:52:40"/>
    <x v="4"/>
    <n v="4"/>
    <n v="1"/>
    <n v="45"/>
    <n v="5"/>
    <n v="198.19"/>
    <s v=""/>
    <n v="0"/>
    <s v=""/>
    <n v="15"/>
    <n v="0.25"/>
    <n v="0.11111111111111099"/>
    <n v="0"/>
    <x v="1"/>
    <n v="0"/>
  </r>
  <r>
    <x v="11438"/>
    <n v="38"/>
    <s v="Female"/>
    <s v="France"/>
    <d v="2023-10-26T14:16:38"/>
    <x v="1"/>
    <n v="3"/>
    <n v="2"/>
    <n v="44"/>
    <n v="2"/>
    <n v="196.9"/>
    <s v=""/>
    <n v="0"/>
    <s v=""/>
    <n v="15"/>
    <n v="0.66666666666666596"/>
    <n v="4.54545454545454E-2"/>
    <n v="0"/>
    <x v="1"/>
    <n v="0"/>
  </r>
  <r>
    <x v="11439"/>
    <n v="22"/>
    <s v="Female"/>
    <s v="USA"/>
    <d v="2024-05-17T02:23:03"/>
    <x v="2"/>
    <n v="4"/>
    <n v="2"/>
    <n v="41"/>
    <n v="1"/>
    <n v="194.74"/>
    <s v=""/>
    <n v="0"/>
    <s v=""/>
    <n v="0"/>
    <n v="0.5"/>
    <n v="2.4390243902439001E-2"/>
    <n v="0"/>
    <x v="1"/>
    <n v="0"/>
  </r>
  <r>
    <x v="11440"/>
    <n v="31"/>
    <s v="Female"/>
    <s v="USA"/>
    <d v="2023-09-17T05:34:42"/>
    <x v="4"/>
    <n v="1"/>
    <n v="1"/>
    <n v="53"/>
    <n v="4"/>
    <n v="193.72"/>
    <s v=""/>
    <n v="0"/>
    <s v=""/>
    <n v="0"/>
    <n v="1"/>
    <n v="7.5471698113207503E-2"/>
    <n v="0"/>
    <x v="1"/>
    <n v="0"/>
  </r>
  <r>
    <x v="11441"/>
    <n v="41"/>
    <s v="Female"/>
    <s v="France"/>
    <d v="2023-08-16T14:18:55"/>
    <x v="2"/>
    <n v="2"/>
    <n v="1"/>
    <n v="57"/>
    <n v="2"/>
    <n v="192.38"/>
    <s v=""/>
    <n v="0"/>
    <s v=""/>
    <n v="12"/>
    <n v="0.5"/>
    <n v="3.5087719298245598E-2"/>
    <n v="0"/>
    <x v="1"/>
    <n v="0"/>
  </r>
  <r>
    <x v="11442"/>
    <n v="41"/>
    <s v="Female"/>
    <s v="UK"/>
    <d v="2023-12-14T20:58:33"/>
    <x v="3"/>
    <n v="0"/>
    <n v="0"/>
    <n v="55"/>
    <n v="5"/>
    <n v="191.67"/>
    <s v=""/>
    <n v="0"/>
    <s v=""/>
    <n v="47"/>
    <n v="0"/>
    <n v="9.0909090909090898E-2"/>
    <n v="0"/>
    <x v="1"/>
    <n v="0"/>
  </r>
  <r>
    <x v="11443"/>
    <n v="21"/>
    <s v="Male"/>
    <s v="USA"/>
    <d v="2024-09-03T16:03:48"/>
    <x v="4"/>
    <n v="3"/>
    <n v="2"/>
    <n v="55"/>
    <n v="1"/>
    <n v="190.48"/>
    <s v=""/>
    <n v="0"/>
    <s v=""/>
    <n v="66"/>
    <n v="0.66666666666666596"/>
    <n v="1.8181818181818101E-2"/>
    <n v="0"/>
    <x v="1"/>
    <n v="0"/>
  </r>
  <r>
    <x v="11444"/>
    <n v="32"/>
    <s v="Female"/>
    <s v="USA"/>
    <d v="2023-10-02T14:59:21"/>
    <x v="5"/>
    <n v="6"/>
    <n v="2"/>
    <n v="33"/>
    <n v="0"/>
    <n v="190.26"/>
    <s v=""/>
    <n v="0"/>
    <s v=""/>
    <n v="7"/>
    <n v="0.33333333333333298"/>
    <n v="0"/>
    <n v="0"/>
    <x v="1"/>
    <n v="0"/>
  </r>
  <r>
    <x v="11445"/>
    <n v="35"/>
    <s v="Male"/>
    <s v="France"/>
    <d v="2024-02-17T13:05:06"/>
    <x v="1"/>
    <n v="2"/>
    <n v="0"/>
    <n v="49"/>
    <n v="0"/>
    <n v="189.25"/>
    <s v=""/>
    <n v="0"/>
    <s v=""/>
    <n v="14"/>
    <n v="0"/>
    <n v="0"/>
    <n v="0"/>
    <x v="1"/>
    <n v="0"/>
  </r>
  <r>
    <x v="11446"/>
    <n v="28"/>
    <s v="Male"/>
    <s v="Canada"/>
    <d v="2023-04-27T12:07:59"/>
    <x v="3"/>
    <n v="1"/>
    <n v="0"/>
    <n v="52"/>
    <n v="4"/>
    <n v="189"/>
    <s v=""/>
    <n v="0"/>
    <s v=""/>
    <n v="8"/>
    <n v="0"/>
    <n v="7.69230769230769E-2"/>
    <n v="0"/>
    <x v="1"/>
    <n v="1"/>
  </r>
  <r>
    <x v="11447"/>
    <n v="29"/>
    <s v="Male"/>
    <s v="USA"/>
    <d v="2024-01-21T12:47:28"/>
    <x v="0"/>
    <n v="2"/>
    <n v="1"/>
    <n v="46"/>
    <n v="1"/>
    <n v="188.55"/>
    <s v=""/>
    <n v="0"/>
    <s v=""/>
    <n v="19"/>
    <n v="0.5"/>
    <n v="2.1739130434782601E-2"/>
    <n v="0"/>
    <x v="1"/>
    <n v="0"/>
  </r>
  <r>
    <x v="11448"/>
    <n v="29"/>
    <s v="Female"/>
    <s v="USA"/>
    <d v="2024-06-13T23:07:12"/>
    <x v="2"/>
    <n v="2"/>
    <n v="2"/>
    <n v="56"/>
    <n v="2"/>
    <n v="188.34"/>
    <s v=""/>
    <n v="0"/>
    <s v=""/>
    <n v="2"/>
    <n v="1"/>
    <n v="3.5714285714285698E-2"/>
    <n v="0"/>
    <x v="1"/>
    <n v="0"/>
  </r>
  <r>
    <x v="11449"/>
    <n v="23"/>
    <s v="Female"/>
    <s v="France"/>
    <d v="2023-03-24T22:08:45"/>
    <x v="4"/>
    <n v="5"/>
    <n v="2"/>
    <n v="50"/>
    <n v="4"/>
    <n v="188.31"/>
    <s v=""/>
    <n v="0"/>
    <s v=""/>
    <n v="52"/>
    <n v="0.4"/>
    <n v="0.08"/>
    <n v="0"/>
    <x v="1"/>
    <n v="0"/>
  </r>
  <r>
    <x v="11450"/>
    <n v="40"/>
    <s v="Male"/>
    <s v="UK"/>
    <d v="2023-08-02T23:14:53"/>
    <x v="4"/>
    <n v="0"/>
    <n v="0"/>
    <n v="49"/>
    <n v="3"/>
    <n v="187.26"/>
    <s v=""/>
    <n v="0"/>
    <s v=""/>
    <n v="2"/>
    <n v="0"/>
    <n v="6.1224489795918297E-2"/>
    <n v="0"/>
    <x v="1"/>
    <n v="1"/>
  </r>
  <r>
    <x v="11451"/>
    <n v="20"/>
    <s v="Female"/>
    <s v="UK"/>
    <d v="2024-06-24T01:30:00"/>
    <x v="5"/>
    <n v="2"/>
    <n v="0"/>
    <n v="65"/>
    <n v="1"/>
    <n v="187.02"/>
    <s v=""/>
    <n v="0"/>
    <s v=""/>
    <n v="13"/>
    <n v="0"/>
    <n v="1.53846153846153E-2"/>
    <n v="0"/>
    <x v="1"/>
    <n v="0"/>
  </r>
  <r>
    <x v="11452"/>
    <n v="30"/>
    <s v="Female"/>
    <s v="USA"/>
    <d v="2023-06-28T19:17:51"/>
    <x v="4"/>
    <n v="2"/>
    <n v="1"/>
    <n v="44"/>
    <n v="0"/>
    <n v="186.72"/>
    <s v=""/>
    <n v="0"/>
    <s v=""/>
    <n v="21"/>
    <n v="0.5"/>
    <n v="0"/>
    <n v="0"/>
    <x v="1"/>
    <n v="1"/>
  </r>
  <r>
    <x v="11453"/>
    <n v="26"/>
    <s v="Female"/>
    <s v="UK"/>
    <d v="2023-03-21T02:09:29"/>
    <x v="2"/>
    <n v="6"/>
    <n v="1"/>
    <n v="58"/>
    <n v="7"/>
    <n v="184.39"/>
    <s v=""/>
    <n v="0"/>
    <s v=""/>
    <n v="10"/>
    <n v="0.16666666666666599"/>
    <n v="0.12068965517241299"/>
    <n v="0"/>
    <x v="1"/>
    <n v="0"/>
  </r>
  <r>
    <x v="11454"/>
    <n v="28"/>
    <s v="Female"/>
    <s v="Japan"/>
    <d v="2024-09-06T18:31:46"/>
    <x v="2"/>
    <n v="4"/>
    <n v="0"/>
    <n v="40"/>
    <n v="3"/>
    <n v="184.07"/>
    <s v=""/>
    <n v="0"/>
    <s v=""/>
    <n v="8"/>
    <n v="0"/>
    <n v="7.4999999999999997E-2"/>
    <n v="0"/>
    <x v="1"/>
    <n v="0"/>
  </r>
  <r>
    <x v="11455"/>
    <n v="55"/>
    <s v="Female"/>
    <s v="Canada"/>
    <d v="2024-05-17T14:03:55"/>
    <x v="5"/>
    <n v="4"/>
    <n v="2"/>
    <n v="54"/>
    <n v="0"/>
    <n v="183.56"/>
    <s v=""/>
    <n v="0"/>
    <s v=""/>
    <n v="45"/>
    <n v="0.5"/>
    <n v="0"/>
    <n v="0"/>
    <x v="1"/>
    <n v="1"/>
  </r>
  <r>
    <x v="11456"/>
    <n v="31"/>
    <s v="Female"/>
    <s v="UK"/>
    <d v="2024-01-23T12:58:30"/>
    <x v="3"/>
    <n v="1"/>
    <n v="0"/>
    <n v="44"/>
    <n v="1"/>
    <n v="183.28"/>
    <s v=""/>
    <n v="0"/>
    <s v=""/>
    <n v="5"/>
    <n v="0"/>
    <n v="2.27272727272727E-2"/>
    <n v="0"/>
    <x v="1"/>
    <n v="0"/>
  </r>
  <r>
    <x v="11457"/>
    <n v="28"/>
    <s v="Male"/>
    <s v="France"/>
    <d v="2024-02-28T19:12:27"/>
    <x v="0"/>
    <n v="2"/>
    <n v="0"/>
    <n v="44"/>
    <n v="3"/>
    <n v="182.46"/>
    <s v=""/>
    <n v="0"/>
    <s v=""/>
    <n v="0"/>
    <n v="0"/>
    <n v="6.8181818181818094E-2"/>
    <n v="0"/>
    <x v="1"/>
    <n v="0"/>
  </r>
  <r>
    <x v="11458"/>
    <n v="22"/>
    <s v="Female"/>
    <s v="Germany"/>
    <d v="2024-11-24T17:46:03"/>
    <x v="4"/>
    <n v="1"/>
    <n v="0"/>
    <n v="46"/>
    <n v="0"/>
    <n v="181.96"/>
    <s v=""/>
    <n v="0"/>
    <s v=""/>
    <n v="29"/>
    <n v="0"/>
    <n v="0"/>
    <n v="0"/>
    <x v="1"/>
    <n v="0"/>
  </r>
  <r>
    <x v="11459"/>
    <n v="32"/>
    <s v="Female"/>
    <s v="USA"/>
    <d v="2023-02-19T06:41:55"/>
    <x v="1"/>
    <n v="7"/>
    <n v="2"/>
    <n v="57"/>
    <n v="3"/>
    <n v="181.58"/>
    <s v=""/>
    <n v="0"/>
    <s v=""/>
    <n v="8"/>
    <n v="0.28571428571428498"/>
    <n v="5.2631578947368397E-2"/>
    <n v="0"/>
    <x v="1"/>
    <n v="0"/>
  </r>
  <r>
    <x v="11460"/>
    <n v="31"/>
    <s v="Female"/>
    <s v="USA"/>
    <d v="2023-09-07T19:15:35"/>
    <x v="4"/>
    <n v="5"/>
    <n v="3"/>
    <n v="55"/>
    <n v="1"/>
    <n v="180.28"/>
    <s v=""/>
    <n v="0"/>
    <s v=""/>
    <n v="28"/>
    <n v="0.6"/>
    <n v="1.8181818181818101E-2"/>
    <n v="0"/>
    <x v="1"/>
    <n v="0"/>
  </r>
  <r>
    <x v="11461"/>
    <n v="51"/>
    <s v="Female"/>
    <s v="Canada"/>
    <d v="2024-04-11T00:31:55"/>
    <x v="0"/>
    <n v="2"/>
    <n v="1"/>
    <n v="53"/>
    <n v="1"/>
    <n v="179.53"/>
    <s v=""/>
    <n v="0"/>
    <s v=""/>
    <n v="25"/>
    <n v="0.5"/>
    <n v="1.8867924528301799E-2"/>
    <n v="0"/>
    <x v="1"/>
    <n v="0"/>
  </r>
  <r>
    <x v="11462"/>
    <n v="37"/>
    <s v="Male"/>
    <s v="USA"/>
    <d v="2024-07-20T06:48:45"/>
    <x v="0"/>
    <n v="5"/>
    <n v="1"/>
    <n v="39"/>
    <n v="1"/>
    <n v="178.02"/>
    <s v=""/>
    <n v="0"/>
    <s v=""/>
    <n v="7"/>
    <n v="0.2"/>
    <n v="2.5641025641025599E-2"/>
    <n v="0"/>
    <x v="1"/>
    <n v="0"/>
  </r>
  <r>
    <x v="11463"/>
    <n v="19"/>
    <s v="Male"/>
    <s v="USA"/>
    <d v="2024-05-21T05:40:21"/>
    <x v="3"/>
    <n v="1"/>
    <n v="0"/>
    <n v="54"/>
    <n v="2"/>
    <n v="177.51"/>
    <s v=""/>
    <n v="0"/>
    <s v=""/>
    <n v="87"/>
    <n v="0"/>
    <n v="3.7037037037037E-2"/>
    <n v="0"/>
    <x v="1"/>
    <n v="0"/>
  </r>
  <r>
    <x v="11464"/>
    <n v="39"/>
    <s v="Male"/>
    <s v="Australia"/>
    <d v="2023-10-16T13:21:26"/>
    <x v="4"/>
    <n v="4"/>
    <n v="0"/>
    <n v="34"/>
    <n v="1"/>
    <n v="176.62"/>
    <s v=""/>
    <n v="0"/>
    <s v=""/>
    <n v="7"/>
    <n v="0"/>
    <n v="2.94117647058823E-2"/>
    <n v="0"/>
    <x v="1"/>
    <n v="0"/>
  </r>
  <r>
    <x v="11465"/>
    <n v="40"/>
    <s v="Male"/>
    <s v="Australia"/>
    <d v="2024-02-16T02:02:32"/>
    <x v="3"/>
    <n v="1"/>
    <n v="0"/>
    <n v="63"/>
    <n v="3"/>
    <n v="176.43"/>
    <s v=""/>
    <n v="0"/>
    <s v=""/>
    <n v="16"/>
    <n v="0"/>
    <n v="4.7619047619047603E-2"/>
    <n v="0"/>
    <x v="1"/>
    <n v="0"/>
  </r>
  <r>
    <x v="11466"/>
    <n v="34"/>
    <s v="Female"/>
    <s v="France"/>
    <d v="2024-12-08T21:58:33"/>
    <x v="2"/>
    <n v="2"/>
    <n v="0"/>
    <n v="48"/>
    <n v="4"/>
    <n v="175.24"/>
    <s v=""/>
    <n v="0"/>
    <s v=""/>
    <n v="17"/>
    <n v="0"/>
    <n v="8.3333333333333301E-2"/>
    <n v="0"/>
    <x v="1"/>
    <n v="0"/>
  </r>
  <r>
    <x v="11467"/>
    <n v="38"/>
    <s v="Female"/>
    <s v="France"/>
    <d v="2024-08-22T00:21:29"/>
    <x v="1"/>
    <n v="3"/>
    <n v="0"/>
    <n v="48"/>
    <n v="5"/>
    <n v="174.85"/>
    <s v=""/>
    <n v="0"/>
    <s v=""/>
    <n v="90"/>
    <n v="0"/>
    <n v="0.10416666666666601"/>
    <n v="0"/>
    <x v="1"/>
    <n v="1"/>
  </r>
  <r>
    <x v="11468"/>
    <n v="35"/>
    <s v="Male"/>
    <s v="UK"/>
    <d v="2023-10-16T11:53:49"/>
    <x v="4"/>
    <n v="4"/>
    <n v="2"/>
    <n v="53"/>
    <n v="1"/>
    <n v="174.78"/>
    <s v=""/>
    <n v="0"/>
    <s v=""/>
    <n v="18"/>
    <n v="0.5"/>
    <n v="1.8867924528301799E-2"/>
    <n v="0"/>
    <x v="1"/>
    <n v="0"/>
  </r>
  <r>
    <x v="11469"/>
    <n v="59"/>
    <s v="Male"/>
    <s v="Canada"/>
    <d v="2024-04-23T04:33:23"/>
    <x v="4"/>
    <n v="0"/>
    <n v="0"/>
    <n v="54"/>
    <n v="4"/>
    <n v="174.75"/>
    <s v=""/>
    <n v="0"/>
    <s v=""/>
    <n v="46"/>
    <n v="0"/>
    <n v="7.4074074074074001E-2"/>
    <n v="0"/>
    <x v="1"/>
    <n v="0"/>
  </r>
  <r>
    <x v="11470"/>
    <n v="44"/>
    <s v="Male"/>
    <s v="USA"/>
    <d v="2023-09-02T18:04:10"/>
    <x v="2"/>
    <n v="2"/>
    <n v="0"/>
    <n v="46"/>
    <n v="3"/>
    <n v="174.42"/>
    <s v=""/>
    <n v="0"/>
    <s v=""/>
    <n v="32"/>
    <n v="0"/>
    <n v="6.5217391304347797E-2"/>
    <n v="0"/>
    <x v="1"/>
    <n v="0"/>
  </r>
  <r>
    <x v="11471"/>
    <n v="21"/>
    <s v="Female"/>
    <s v="Australia"/>
    <d v="2024-03-15T13:22:45"/>
    <x v="1"/>
    <n v="2"/>
    <n v="1"/>
    <n v="50"/>
    <n v="2"/>
    <n v="174.04"/>
    <s v=""/>
    <n v="0"/>
    <s v=""/>
    <n v="15"/>
    <n v="0.5"/>
    <n v="0.04"/>
    <n v="0"/>
    <x v="1"/>
    <n v="0"/>
  </r>
  <r>
    <x v="11472"/>
    <n v="37"/>
    <s v="Male"/>
    <s v="Australia"/>
    <d v="2023-10-05T14:32:07"/>
    <x v="4"/>
    <n v="5"/>
    <n v="1"/>
    <n v="49"/>
    <n v="3"/>
    <n v="172.35"/>
    <s v=""/>
    <n v="0"/>
    <s v=""/>
    <n v="45"/>
    <n v="0.2"/>
    <n v="6.1224489795918297E-2"/>
    <n v="0"/>
    <x v="1"/>
    <n v="0"/>
  </r>
  <r>
    <x v="11473"/>
    <n v="38"/>
    <s v="Female"/>
    <s v="Canada"/>
    <d v="2024-04-04T15:13:09"/>
    <x v="3"/>
    <n v="6"/>
    <n v="1"/>
    <n v="46"/>
    <n v="2"/>
    <n v="171.89"/>
    <s v=""/>
    <n v="0"/>
    <s v=""/>
    <n v="59"/>
    <n v="0.16666666666666599"/>
    <n v="4.3478260869565202E-2"/>
    <n v="0"/>
    <x v="1"/>
    <n v="0"/>
  </r>
  <r>
    <x v="11474"/>
    <n v="41"/>
    <s v="Male"/>
    <s v="USA"/>
    <d v="2024-11-20T20:19:11"/>
    <x v="2"/>
    <n v="2"/>
    <n v="0"/>
    <n v="48"/>
    <n v="1"/>
    <n v="171.35"/>
    <s v=""/>
    <n v="0"/>
    <s v=""/>
    <n v="78"/>
    <n v="0"/>
    <n v="2.0833333333333301E-2"/>
    <n v="0"/>
    <x v="1"/>
    <n v="0"/>
  </r>
  <r>
    <x v="11475"/>
    <n v="38"/>
    <s v="Female"/>
    <s v="Japan"/>
    <d v="2023-04-06T15:18:41"/>
    <x v="5"/>
    <n v="4"/>
    <n v="1"/>
    <n v="44"/>
    <n v="2"/>
    <n v="171.3"/>
    <s v=""/>
    <n v="0"/>
    <s v=""/>
    <n v="6"/>
    <n v="0.25"/>
    <n v="4.54545454545454E-2"/>
    <n v="0"/>
    <x v="1"/>
    <n v="0"/>
  </r>
  <r>
    <x v="11476"/>
    <n v="29"/>
    <s v="Female"/>
    <s v="USA"/>
    <d v="2023-04-28T12:57:18"/>
    <x v="4"/>
    <n v="5"/>
    <n v="3"/>
    <n v="41"/>
    <n v="3"/>
    <n v="170.25"/>
    <s v=""/>
    <n v="0"/>
    <s v=""/>
    <n v="21"/>
    <n v="0.6"/>
    <n v="7.3170731707316999E-2"/>
    <n v="0"/>
    <x v="1"/>
    <n v="0"/>
  </r>
  <r>
    <x v="11477"/>
    <n v="43"/>
    <s v="Male"/>
    <s v="USA"/>
    <d v="2024-11-06T13:11:28"/>
    <x v="0"/>
    <n v="5"/>
    <n v="1"/>
    <n v="45"/>
    <n v="4"/>
    <n v="170.07"/>
    <s v=""/>
    <n v="0"/>
    <s v=""/>
    <n v="17"/>
    <n v="0.2"/>
    <n v="8.8888888888888795E-2"/>
    <n v="0"/>
    <x v="1"/>
    <n v="0"/>
  </r>
  <r>
    <x v="11478"/>
    <n v="51"/>
    <s v="Female"/>
    <s v="Canada"/>
    <d v="2023-04-29T22:32:16"/>
    <x v="2"/>
    <n v="2"/>
    <n v="0"/>
    <n v="43"/>
    <n v="7"/>
    <n v="168.9"/>
    <s v=""/>
    <n v="0"/>
    <s v=""/>
    <n v="46"/>
    <n v="0"/>
    <n v="0.16279069767441801"/>
    <n v="0"/>
    <x v="1"/>
    <n v="0"/>
  </r>
  <r>
    <x v="11479"/>
    <n v="18"/>
    <s v="Male"/>
    <s v="UK"/>
    <d v="2023-01-30T12:09:32"/>
    <x v="3"/>
    <n v="3"/>
    <n v="2"/>
    <n v="43"/>
    <n v="2"/>
    <n v="168.64"/>
    <s v=""/>
    <n v="0"/>
    <s v=""/>
    <n v="97"/>
    <n v="0.66666666666666596"/>
    <n v="4.6511627906976702E-2"/>
    <n v="0"/>
    <x v="1"/>
    <n v="1"/>
  </r>
  <r>
    <x v="11480"/>
    <n v="23"/>
    <s v="Male"/>
    <s v="USA"/>
    <d v="2023-06-29T17:11:58"/>
    <x v="0"/>
    <n v="4"/>
    <n v="0"/>
    <n v="60"/>
    <n v="4"/>
    <n v="167.86"/>
    <s v=""/>
    <n v="0"/>
    <s v=""/>
    <n v="38"/>
    <n v="0"/>
    <n v="6.6666666666666596E-2"/>
    <n v="0"/>
    <x v="1"/>
    <n v="0"/>
  </r>
  <r>
    <x v="11481"/>
    <n v="41"/>
    <s v="Male"/>
    <s v="UK"/>
    <d v="2023-02-02T23:23:09"/>
    <x v="4"/>
    <n v="3"/>
    <n v="0"/>
    <n v="42"/>
    <n v="1"/>
    <n v="167.76"/>
    <s v=""/>
    <n v="0"/>
    <s v=""/>
    <n v="40"/>
    <n v="0"/>
    <n v="2.3809523809523801E-2"/>
    <n v="0"/>
    <x v="1"/>
    <n v="0"/>
  </r>
  <r>
    <x v="11482"/>
    <n v="39"/>
    <s v="Male"/>
    <s v="Germany"/>
    <d v="2023-10-01T22:55:40"/>
    <x v="2"/>
    <n v="1"/>
    <n v="0"/>
    <n v="47"/>
    <n v="6"/>
    <n v="167.03"/>
    <s v=""/>
    <n v="0"/>
    <s v=""/>
    <n v="43"/>
    <n v="0"/>
    <n v="0.12765957446808501"/>
    <n v="0"/>
    <x v="1"/>
    <n v="0"/>
  </r>
  <r>
    <x v="11483"/>
    <n v="27"/>
    <s v="Female"/>
    <s v="USA"/>
    <d v="2023-03-29T21:52:33"/>
    <x v="2"/>
    <n v="3"/>
    <n v="1"/>
    <n v="41"/>
    <n v="2"/>
    <n v="166.52"/>
    <s v=""/>
    <n v="0"/>
    <s v=""/>
    <n v="19"/>
    <n v="0.33333333333333298"/>
    <n v="4.8780487804878002E-2"/>
    <n v="0"/>
    <x v="1"/>
    <n v="0"/>
  </r>
  <r>
    <x v="11484"/>
    <n v="18"/>
    <s v="Male"/>
    <s v="Australia"/>
    <d v="2024-02-28T03:08:47"/>
    <x v="1"/>
    <n v="3"/>
    <n v="2"/>
    <n v="54"/>
    <n v="0"/>
    <n v="165.52"/>
    <s v=""/>
    <n v="0"/>
    <s v=""/>
    <n v="104"/>
    <n v="0.66666666666666596"/>
    <n v="0"/>
    <n v="0"/>
    <x v="1"/>
    <n v="0"/>
  </r>
  <r>
    <x v="11485"/>
    <n v="49"/>
    <s v="Male"/>
    <s v="USA"/>
    <d v="2023-05-04T07:40:00"/>
    <x v="1"/>
    <n v="5"/>
    <n v="1"/>
    <n v="47"/>
    <n v="2"/>
    <n v="165.5"/>
    <s v=""/>
    <n v="0"/>
    <s v=""/>
    <n v="10"/>
    <n v="0.2"/>
    <n v="4.2553191489361701E-2"/>
    <n v="0"/>
    <x v="1"/>
    <n v="0"/>
  </r>
  <r>
    <x v="11486"/>
    <n v="18"/>
    <s v="Female"/>
    <s v="Germany"/>
    <d v="2023-08-16T11:23:42"/>
    <x v="2"/>
    <n v="3"/>
    <n v="2"/>
    <n v="57"/>
    <n v="1"/>
    <n v="165.37"/>
    <s v=""/>
    <n v="0"/>
    <s v=""/>
    <n v="49"/>
    <n v="0.66666666666666596"/>
    <n v="1.7543859649122799E-2"/>
    <n v="0"/>
    <x v="1"/>
    <n v="0"/>
  </r>
  <r>
    <x v="11487"/>
    <n v="55"/>
    <s v="Female"/>
    <s v="USA"/>
    <d v="2024-02-01T10:09:10"/>
    <x v="2"/>
    <n v="4"/>
    <n v="2"/>
    <n v="51"/>
    <n v="4"/>
    <n v="164.89"/>
    <s v=""/>
    <n v="0"/>
    <s v=""/>
    <n v="79"/>
    <n v="0.5"/>
    <n v="7.8431372549019607E-2"/>
    <n v="0"/>
    <x v="1"/>
    <n v="0"/>
  </r>
  <r>
    <x v="11488"/>
    <n v="45"/>
    <s v="Male"/>
    <s v="USA"/>
    <d v="2024-07-08T13:00:33"/>
    <x v="1"/>
    <n v="4"/>
    <n v="2"/>
    <n v="47"/>
    <n v="1"/>
    <n v="164.39"/>
    <s v=""/>
    <n v="0"/>
    <s v=""/>
    <n v="10"/>
    <n v="0.5"/>
    <n v="2.1276595744680799E-2"/>
    <n v="0"/>
    <x v="1"/>
    <n v="1"/>
  </r>
  <r>
    <x v="11489"/>
    <n v="34"/>
    <s v="Female"/>
    <s v="UK"/>
    <d v="2024-09-12T03:01:13"/>
    <x v="1"/>
    <n v="1"/>
    <n v="1"/>
    <n v="46"/>
    <n v="1"/>
    <n v="163.76"/>
    <s v=""/>
    <n v="0"/>
    <s v=""/>
    <n v="39"/>
    <n v="1"/>
    <n v="2.1739130434782601E-2"/>
    <n v="0"/>
    <x v="1"/>
    <n v="0"/>
  </r>
  <r>
    <x v="11490"/>
    <n v="42"/>
    <s v="Female"/>
    <s v="Japan"/>
    <d v="2023-10-18T07:42:02"/>
    <x v="1"/>
    <n v="6"/>
    <n v="2"/>
    <n v="51"/>
    <n v="1"/>
    <n v="163.72999999999999"/>
    <s v=""/>
    <n v="0"/>
    <s v=""/>
    <n v="6"/>
    <n v="0.33333333333333298"/>
    <n v="1.9607843137254902E-2"/>
    <n v="0"/>
    <x v="1"/>
    <n v="0"/>
  </r>
  <r>
    <x v="11491"/>
    <n v="32"/>
    <s v="Female"/>
    <s v="UK"/>
    <d v="2024-01-19T21:22:04"/>
    <x v="4"/>
    <n v="3"/>
    <n v="2"/>
    <n v="60"/>
    <n v="1"/>
    <n v="163.68"/>
    <s v=""/>
    <n v="0"/>
    <s v=""/>
    <n v="92"/>
    <n v="0.66666666666666596"/>
    <n v="1.6666666666666601E-2"/>
    <n v="0"/>
    <x v="1"/>
    <n v="1"/>
  </r>
  <r>
    <x v="11492"/>
    <n v="26"/>
    <s v="Female"/>
    <s v="Japan"/>
    <d v="2024-09-30T09:03:24"/>
    <x v="0"/>
    <n v="6"/>
    <n v="1"/>
    <n v="43"/>
    <n v="3"/>
    <n v="163.37"/>
    <s v=""/>
    <n v="0"/>
    <s v=""/>
    <n v="49"/>
    <n v="0.16666666666666599"/>
    <n v="6.9767441860465101E-2"/>
    <n v="0"/>
    <x v="1"/>
    <n v="0"/>
  </r>
  <r>
    <x v="11493"/>
    <n v="19"/>
    <s v="Male"/>
    <s v="UK"/>
    <d v="2024-11-01T07:37:14"/>
    <x v="1"/>
    <n v="3"/>
    <n v="0"/>
    <n v="51"/>
    <n v="1"/>
    <n v="163.22"/>
    <s v=""/>
    <n v="0"/>
    <s v=""/>
    <n v="8"/>
    <n v="0"/>
    <n v="1.9607843137254902E-2"/>
    <n v="0"/>
    <x v="1"/>
    <n v="0"/>
  </r>
  <r>
    <x v="11494"/>
    <n v="33"/>
    <s v="Male"/>
    <s v="USA"/>
    <d v="2023-10-21T05:47:11"/>
    <x v="3"/>
    <n v="5"/>
    <n v="2"/>
    <n v="61"/>
    <n v="6"/>
    <n v="163.13999999999999"/>
    <s v=""/>
    <n v="0"/>
    <s v=""/>
    <n v="5"/>
    <n v="0.4"/>
    <n v="9.8360655737704902E-2"/>
    <n v="0"/>
    <x v="1"/>
    <n v="0"/>
  </r>
  <r>
    <x v="11495"/>
    <n v="42"/>
    <s v="Female"/>
    <s v="Germany"/>
    <d v="2023-07-01T23:13:26"/>
    <x v="4"/>
    <n v="3"/>
    <n v="2"/>
    <n v="40"/>
    <n v="1"/>
    <n v="161.88"/>
    <s v=""/>
    <n v="0"/>
    <s v=""/>
    <n v="72"/>
    <n v="0.66666666666666596"/>
    <n v="2.5000000000000001E-2"/>
    <n v="0"/>
    <x v="1"/>
    <n v="0"/>
  </r>
  <r>
    <x v="11496"/>
    <n v="39"/>
    <s v="Male"/>
    <s v="USA"/>
    <d v="2023-02-14T05:30:30"/>
    <x v="4"/>
    <n v="3"/>
    <n v="1"/>
    <n v="51"/>
    <n v="4"/>
    <n v="161.58000000000001"/>
    <s v=""/>
    <n v="0"/>
    <s v=""/>
    <n v="19"/>
    <n v="0.33333333333333298"/>
    <n v="7.8431372549019607E-2"/>
    <n v="0"/>
    <x v="1"/>
    <n v="0"/>
  </r>
  <r>
    <x v="11497"/>
    <n v="40"/>
    <s v="Male"/>
    <s v="USA"/>
    <d v="2024-01-15T22:27:36"/>
    <x v="1"/>
    <n v="2"/>
    <n v="0"/>
    <n v="45"/>
    <n v="2"/>
    <n v="161.13999999999999"/>
    <s v=""/>
    <n v="0"/>
    <s v=""/>
    <n v="23"/>
    <n v="0"/>
    <n v="4.4444444444444398E-2"/>
    <n v="0"/>
    <x v="1"/>
    <n v="0"/>
  </r>
  <r>
    <x v="11498"/>
    <n v="32"/>
    <s v="Male"/>
    <s v="France"/>
    <d v="2024-06-02T08:14:12"/>
    <x v="1"/>
    <n v="3"/>
    <n v="1"/>
    <n v="41"/>
    <n v="1"/>
    <n v="161"/>
    <s v=""/>
    <n v="0"/>
    <s v=""/>
    <n v="19"/>
    <n v="0.33333333333333298"/>
    <n v="2.4390243902439001E-2"/>
    <n v="0"/>
    <x v="1"/>
    <n v="0"/>
  </r>
  <r>
    <x v="11499"/>
    <n v="25"/>
    <s v="Female"/>
    <s v="USA"/>
    <d v="2024-01-15T12:14:20"/>
    <x v="2"/>
    <n v="2"/>
    <n v="1"/>
    <n v="56"/>
    <n v="3"/>
    <n v="160.94999999999999"/>
    <s v=""/>
    <n v="0"/>
    <s v=""/>
    <n v="6"/>
    <n v="0.5"/>
    <n v="5.3571428571428499E-2"/>
    <n v="0"/>
    <x v="1"/>
    <n v="0"/>
  </r>
  <r>
    <x v="11500"/>
    <n v="27"/>
    <s v="Female"/>
    <s v="Canada"/>
    <d v="2024-12-27T06:55:57"/>
    <x v="2"/>
    <n v="1"/>
    <n v="1"/>
    <n v="47"/>
    <n v="1"/>
    <n v="160.94"/>
    <s v=""/>
    <n v="0"/>
    <s v=""/>
    <n v="10"/>
    <n v="1"/>
    <n v="2.1276595744680799E-2"/>
    <n v="0"/>
    <x v="1"/>
    <n v="0"/>
  </r>
  <r>
    <x v="11501"/>
    <n v="51"/>
    <s v="Female"/>
    <s v="USA"/>
    <d v="2024-06-12T12:04:37"/>
    <x v="1"/>
    <n v="3"/>
    <n v="1"/>
    <n v="50"/>
    <n v="2"/>
    <n v="160.51"/>
    <s v=""/>
    <n v="0"/>
    <s v=""/>
    <n v="16"/>
    <n v="0.33333333333333298"/>
    <n v="0.04"/>
    <n v="0"/>
    <x v="1"/>
    <n v="1"/>
  </r>
  <r>
    <x v="11502"/>
    <n v="34"/>
    <s v="Male"/>
    <s v="USA"/>
    <d v="2024-09-26T02:50:54"/>
    <x v="2"/>
    <n v="6"/>
    <n v="0"/>
    <n v="59"/>
    <n v="2"/>
    <n v="160.5"/>
    <s v=""/>
    <n v="0"/>
    <s v=""/>
    <n v="6"/>
    <n v="0"/>
    <n v="3.38983050847457E-2"/>
    <n v="0"/>
    <x v="1"/>
    <n v="0"/>
  </r>
  <r>
    <x v="11503"/>
    <n v="32"/>
    <s v="Male"/>
    <s v="USA"/>
    <d v="2024-09-29T15:32:07"/>
    <x v="2"/>
    <n v="1"/>
    <n v="1"/>
    <n v="54"/>
    <n v="0"/>
    <n v="160.04"/>
    <s v=""/>
    <n v="0"/>
    <s v=""/>
    <n v="33"/>
    <n v="1"/>
    <n v="0"/>
    <n v="0"/>
    <x v="1"/>
    <n v="0"/>
  </r>
  <r>
    <x v="11504"/>
    <n v="44"/>
    <s v="Male"/>
    <s v="Japan"/>
    <d v="2023-06-26T17:39:12"/>
    <x v="1"/>
    <n v="3"/>
    <n v="2"/>
    <n v="37"/>
    <n v="0"/>
    <n v="159.96"/>
    <s v=""/>
    <n v="0"/>
    <s v=""/>
    <n v="9"/>
    <n v="0.66666666666666596"/>
    <n v="0"/>
    <n v="0"/>
    <x v="1"/>
    <n v="0"/>
  </r>
  <r>
    <x v="11505"/>
    <n v="30"/>
    <s v="Female"/>
    <s v="USA"/>
    <d v="2023-08-28T22:43:12"/>
    <x v="2"/>
    <n v="1"/>
    <n v="1"/>
    <n v="55"/>
    <n v="4"/>
    <n v="159.9"/>
    <s v=""/>
    <n v="0"/>
    <s v=""/>
    <n v="29"/>
    <n v="1"/>
    <n v="7.2727272727272696E-2"/>
    <n v="0"/>
    <x v="1"/>
    <n v="0"/>
  </r>
  <r>
    <x v="11506"/>
    <n v="26"/>
    <s v="Female"/>
    <s v="USA"/>
    <d v="2024-10-17T23:01:55"/>
    <x v="3"/>
    <n v="2"/>
    <n v="0"/>
    <n v="56"/>
    <n v="1"/>
    <n v="159.15"/>
    <s v=""/>
    <n v="0"/>
    <s v=""/>
    <n v="2"/>
    <n v="0"/>
    <n v="1.7857142857142801E-2"/>
    <n v="0"/>
    <x v="1"/>
    <n v="0"/>
  </r>
  <r>
    <x v="11507"/>
    <n v="18"/>
    <s v="Other"/>
    <s v="USA"/>
    <d v="2024-02-14T00:23:53"/>
    <x v="1"/>
    <n v="4"/>
    <n v="1"/>
    <n v="58"/>
    <n v="2"/>
    <n v="158.94999999999999"/>
    <s v=""/>
    <n v="0"/>
    <s v=""/>
    <n v="64"/>
    <n v="0.25"/>
    <n v="3.4482758620689599E-2"/>
    <n v="0"/>
    <x v="1"/>
    <n v="1"/>
  </r>
  <r>
    <x v="11508"/>
    <n v="50"/>
    <s v="Male"/>
    <s v="USA"/>
    <d v="2023-04-12T05:38:33"/>
    <x v="2"/>
    <n v="3"/>
    <n v="1"/>
    <n v="41"/>
    <n v="4"/>
    <n v="158.38999999999999"/>
    <s v=""/>
    <n v="0"/>
    <s v=""/>
    <n v="9"/>
    <n v="0.33333333333333298"/>
    <n v="9.7560975609756101E-2"/>
    <n v="0"/>
    <x v="1"/>
    <n v="0"/>
  </r>
  <r>
    <x v="11509"/>
    <n v="34"/>
    <s v="Female"/>
    <s v="USA"/>
    <d v="2024-06-03T17:49:10"/>
    <x v="5"/>
    <n v="2"/>
    <n v="2"/>
    <n v="55"/>
    <n v="2"/>
    <n v="158.13"/>
    <s v=""/>
    <n v="0"/>
    <s v=""/>
    <n v="89"/>
    <n v="1"/>
    <n v="3.6363636363636299E-2"/>
    <n v="0"/>
    <x v="1"/>
    <n v="0"/>
  </r>
  <r>
    <x v="11510"/>
    <n v="36"/>
    <s v="Female"/>
    <s v="USA"/>
    <d v="2023-06-27T21:23:45"/>
    <x v="3"/>
    <n v="4"/>
    <n v="2"/>
    <n v="50"/>
    <n v="0"/>
    <n v="157.72999999999999"/>
    <s v=""/>
    <n v="0"/>
    <s v=""/>
    <n v="33"/>
    <n v="0.5"/>
    <n v="0"/>
    <n v="0"/>
    <x v="1"/>
    <n v="0"/>
  </r>
  <r>
    <x v="11511"/>
    <n v="40"/>
    <s v="Male"/>
    <s v="Australia"/>
    <d v="2024-02-12T00:12:50"/>
    <x v="2"/>
    <n v="0"/>
    <n v="0"/>
    <n v="55"/>
    <n v="2"/>
    <n v="157.57"/>
    <s v=""/>
    <n v="0"/>
    <s v=""/>
    <n v="27"/>
    <n v="0"/>
    <n v="3.6363636363636299E-2"/>
    <n v="0"/>
    <x v="1"/>
    <n v="0"/>
  </r>
  <r>
    <x v="11512"/>
    <n v="39"/>
    <s v="Female"/>
    <s v="France"/>
    <d v="2023-12-08T18:57:49"/>
    <x v="2"/>
    <n v="4"/>
    <n v="0"/>
    <n v="60"/>
    <n v="5"/>
    <n v="156.79"/>
    <s v=""/>
    <n v="0"/>
    <s v=""/>
    <n v="18"/>
    <n v="0"/>
    <n v="8.3333333333333301E-2"/>
    <n v="0"/>
    <x v="1"/>
    <n v="0"/>
  </r>
  <r>
    <x v="11513"/>
    <n v="39"/>
    <s v="Female"/>
    <s v="Japan"/>
    <d v="2023-01-05T03:17:18"/>
    <x v="4"/>
    <n v="2"/>
    <n v="0"/>
    <n v="57"/>
    <n v="3"/>
    <n v="154.75"/>
    <s v=""/>
    <n v="0"/>
    <s v=""/>
    <n v="7"/>
    <n v="0"/>
    <n v="5.2631578947368397E-2"/>
    <n v="0"/>
    <x v="1"/>
    <n v="0"/>
  </r>
  <r>
    <x v="11514"/>
    <n v="21"/>
    <s v="Male"/>
    <s v="USA"/>
    <d v="2024-08-23T23:04:55"/>
    <x v="5"/>
    <n v="2"/>
    <n v="0"/>
    <n v="44"/>
    <n v="3"/>
    <n v="154.57"/>
    <s v=""/>
    <n v="0"/>
    <s v=""/>
    <n v="7"/>
    <n v="0"/>
    <n v="6.8181818181818094E-2"/>
    <n v="0"/>
    <x v="1"/>
    <n v="0"/>
  </r>
  <r>
    <x v="11515"/>
    <n v="39"/>
    <s v="Female"/>
    <s v="Japan"/>
    <d v="2024-08-07T23:04:12"/>
    <x v="4"/>
    <n v="5"/>
    <n v="0"/>
    <n v="49"/>
    <n v="1"/>
    <n v="153.94"/>
    <s v=""/>
    <n v="0"/>
    <s v=""/>
    <n v="20"/>
    <n v="0"/>
    <n v="2.04081632653061E-2"/>
    <n v="0"/>
    <x v="1"/>
    <n v="0"/>
  </r>
  <r>
    <x v="11516"/>
    <n v="58"/>
    <s v="Male"/>
    <s v="Australia"/>
    <d v="2024-07-20T09:43:58"/>
    <x v="0"/>
    <n v="4"/>
    <n v="1"/>
    <n v="50"/>
    <n v="3"/>
    <n v="153.27000000000001"/>
    <s v=""/>
    <n v="0"/>
    <s v=""/>
    <n v="85"/>
    <n v="0.25"/>
    <n v="0.06"/>
    <n v="0"/>
    <x v="1"/>
    <n v="0"/>
  </r>
  <r>
    <x v="11517"/>
    <n v="59"/>
    <s v="Male"/>
    <s v="UK"/>
    <d v="2024-05-26T09:46:58"/>
    <x v="2"/>
    <n v="3"/>
    <n v="0"/>
    <n v="54"/>
    <n v="3"/>
    <n v="153.15"/>
    <s v=""/>
    <n v="0"/>
    <s v=""/>
    <n v="10"/>
    <n v="0"/>
    <n v="5.5555555555555497E-2"/>
    <n v="0"/>
    <x v="1"/>
    <n v="0"/>
  </r>
  <r>
    <x v="11518"/>
    <n v="41"/>
    <s v="Male"/>
    <s v="Australia"/>
    <d v="2023-01-13T18:37:32"/>
    <x v="5"/>
    <n v="4"/>
    <n v="0"/>
    <n v="52"/>
    <n v="5"/>
    <n v="152.63"/>
    <s v=""/>
    <n v="0"/>
    <s v=""/>
    <n v="5"/>
    <n v="0"/>
    <n v="9.6153846153846104E-2"/>
    <n v="0"/>
    <x v="1"/>
    <n v="0"/>
  </r>
  <r>
    <x v="11519"/>
    <n v="36"/>
    <s v="Male"/>
    <s v="Japan"/>
    <d v="2023-11-13T11:33:11"/>
    <x v="2"/>
    <n v="2"/>
    <n v="0"/>
    <n v="45"/>
    <n v="0"/>
    <n v="152.34"/>
    <s v=""/>
    <n v="0"/>
    <s v=""/>
    <n v="50"/>
    <n v="0"/>
    <n v="0"/>
    <n v="0"/>
    <x v="1"/>
    <n v="0"/>
  </r>
  <r>
    <x v="11520"/>
    <n v="43"/>
    <s v="Female"/>
    <s v="Germany"/>
    <d v="2024-04-17T14:13:31"/>
    <x v="3"/>
    <n v="1"/>
    <n v="1"/>
    <n v="48"/>
    <n v="4"/>
    <n v="152.04"/>
    <s v=""/>
    <n v="0"/>
    <s v=""/>
    <n v="23"/>
    <n v="1"/>
    <n v="8.3333333333333301E-2"/>
    <n v="0"/>
    <x v="1"/>
    <n v="0"/>
  </r>
  <r>
    <x v="11521"/>
    <n v="62"/>
    <s v="Male"/>
    <s v="USA"/>
    <d v="2024-05-04T01:55:05"/>
    <x v="0"/>
    <n v="2"/>
    <n v="0"/>
    <n v="51"/>
    <n v="0"/>
    <n v="152.02000000000001"/>
    <s v=""/>
    <n v="0"/>
    <s v=""/>
    <n v="17"/>
    <n v="0"/>
    <n v="0"/>
    <n v="0"/>
    <x v="1"/>
    <n v="0"/>
  </r>
  <r>
    <x v="11522"/>
    <n v="49"/>
    <s v="Male"/>
    <s v="Germany"/>
    <d v="2023-08-01T22:25:33"/>
    <x v="4"/>
    <n v="4"/>
    <n v="1"/>
    <n v="54"/>
    <n v="2"/>
    <n v="151.88"/>
    <s v=""/>
    <n v="0"/>
    <s v=""/>
    <n v="21"/>
    <n v="0.25"/>
    <n v="3.7037037037037E-2"/>
    <n v="0"/>
    <x v="1"/>
    <n v="0"/>
  </r>
  <r>
    <x v="11523"/>
    <n v="40"/>
    <s v="Male"/>
    <s v="USA"/>
    <d v="2024-07-08T04:14:54"/>
    <x v="3"/>
    <n v="5"/>
    <n v="2"/>
    <n v="54"/>
    <n v="4"/>
    <n v="151.65"/>
    <s v=""/>
    <n v="0"/>
    <s v=""/>
    <n v="37"/>
    <n v="0.4"/>
    <n v="7.4074074074074001E-2"/>
    <n v="0"/>
    <x v="1"/>
    <n v="1"/>
  </r>
  <r>
    <x v="11524"/>
    <n v="26"/>
    <s v="Female"/>
    <s v="France"/>
    <d v="2024-11-03T16:33:55"/>
    <x v="3"/>
    <n v="2"/>
    <n v="2"/>
    <n v="51"/>
    <n v="2"/>
    <n v="151.5"/>
    <s v=""/>
    <n v="0"/>
    <s v=""/>
    <n v="18"/>
    <n v="1"/>
    <n v="3.9215686274509803E-2"/>
    <n v="0"/>
    <x v="1"/>
    <n v="0"/>
  </r>
  <r>
    <x v="11525"/>
    <n v="36"/>
    <s v="Female"/>
    <s v="USA"/>
    <d v="2023-12-29T21:37:33"/>
    <x v="3"/>
    <n v="4"/>
    <n v="2"/>
    <n v="40"/>
    <n v="3"/>
    <n v="150.29"/>
    <s v=""/>
    <n v="0"/>
    <s v=""/>
    <n v="43"/>
    <n v="0.5"/>
    <n v="7.4999999999999997E-2"/>
    <n v="0"/>
    <x v="1"/>
    <n v="0"/>
  </r>
  <r>
    <x v="11526"/>
    <n v="28"/>
    <s v="Female"/>
    <s v="Canada"/>
    <d v="2023-05-18T23:33:21"/>
    <x v="4"/>
    <n v="2"/>
    <n v="1"/>
    <n v="48"/>
    <n v="2"/>
    <n v="149.81"/>
    <s v=""/>
    <n v="0"/>
    <s v=""/>
    <n v="2"/>
    <n v="0.5"/>
    <n v="4.1666666666666602E-2"/>
    <n v="0"/>
    <x v="1"/>
    <n v="0"/>
  </r>
  <r>
    <x v="11527"/>
    <n v="35"/>
    <s v="Male"/>
    <s v="Germany"/>
    <d v="2023-11-26T17:51:34"/>
    <x v="1"/>
    <n v="2"/>
    <n v="0"/>
    <n v="42"/>
    <n v="1"/>
    <n v="149.27000000000001"/>
    <s v=""/>
    <n v="0"/>
    <s v=""/>
    <n v="7"/>
    <n v="0"/>
    <n v="2.3809523809523801E-2"/>
    <n v="0"/>
    <x v="1"/>
    <n v="0"/>
  </r>
  <r>
    <x v="11528"/>
    <n v="46"/>
    <s v="Female"/>
    <s v="UK"/>
    <d v="2024-06-18T05:19:42"/>
    <x v="1"/>
    <n v="2"/>
    <n v="0"/>
    <n v="64"/>
    <n v="0"/>
    <n v="149.1"/>
    <s v=""/>
    <n v="0"/>
    <s v=""/>
    <n v="18"/>
    <n v="0"/>
    <n v="0"/>
    <n v="0"/>
    <x v="1"/>
    <n v="0"/>
  </r>
  <r>
    <x v="11529"/>
    <n v="34"/>
    <s v="Male"/>
    <s v="Australia"/>
    <d v="2023-02-17T07:58:29"/>
    <x v="2"/>
    <n v="3"/>
    <n v="1"/>
    <n v="48"/>
    <n v="2"/>
    <n v="149.01"/>
    <s v=""/>
    <n v="0"/>
    <s v=""/>
    <n v="15"/>
    <n v="0.33333333333333298"/>
    <n v="4.1666666666666602E-2"/>
    <n v="0"/>
    <x v="1"/>
    <n v="0"/>
  </r>
  <r>
    <x v="11530"/>
    <n v="28"/>
    <s v="Female"/>
    <s v="USA"/>
    <d v="2023-07-25T22:30:43"/>
    <x v="5"/>
    <n v="6"/>
    <n v="0"/>
    <n v="50"/>
    <n v="2"/>
    <n v="148"/>
    <s v=""/>
    <n v="0"/>
    <s v=""/>
    <n v="70"/>
    <n v="0"/>
    <n v="0.04"/>
    <n v="0"/>
    <x v="1"/>
    <n v="0"/>
  </r>
  <r>
    <x v="11531"/>
    <n v="18"/>
    <s v="Male"/>
    <s v="Germany"/>
    <d v="2024-06-24T05:52:50"/>
    <x v="2"/>
    <n v="4"/>
    <n v="3"/>
    <n v="51"/>
    <n v="3"/>
    <n v="147.75"/>
    <s v=""/>
    <n v="0"/>
    <s v=""/>
    <n v="0"/>
    <n v="0.75"/>
    <n v="5.8823529411764698E-2"/>
    <n v="0"/>
    <x v="1"/>
    <n v="0"/>
  </r>
  <r>
    <x v="11532"/>
    <n v="26"/>
    <s v="Female"/>
    <s v="Germany"/>
    <d v="2024-12-10T01:43:05"/>
    <x v="3"/>
    <n v="3"/>
    <n v="1"/>
    <n v="37"/>
    <n v="2"/>
    <n v="147.01"/>
    <s v=""/>
    <n v="0"/>
    <s v=""/>
    <n v="71"/>
    <n v="0.33333333333333298"/>
    <n v="5.4054054054054002E-2"/>
    <n v="0"/>
    <x v="1"/>
    <n v="1"/>
  </r>
  <r>
    <x v="11533"/>
    <n v="27"/>
    <s v="Male"/>
    <s v="USA"/>
    <d v="2023-08-09T18:46:54"/>
    <x v="3"/>
    <n v="4"/>
    <n v="1"/>
    <n v="45"/>
    <n v="3"/>
    <n v="146.86000000000001"/>
    <s v=""/>
    <n v="0"/>
    <s v=""/>
    <n v="11"/>
    <n v="0.25"/>
    <n v="6.6666666666666596E-2"/>
    <n v="0"/>
    <x v="1"/>
    <n v="0"/>
  </r>
  <r>
    <x v="11534"/>
    <n v="42"/>
    <s v="Female"/>
    <s v="Canada"/>
    <d v="2024-08-30T21:32:09"/>
    <x v="3"/>
    <n v="5"/>
    <n v="3"/>
    <n v="47"/>
    <n v="2"/>
    <n v="146.62"/>
    <s v=""/>
    <n v="0"/>
    <s v=""/>
    <n v="25"/>
    <n v="0.6"/>
    <n v="4.2553191489361701E-2"/>
    <n v="0"/>
    <x v="1"/>
    <n v="0"/>
  </r>
  <r>
    <x v="11535"/>
    <n v="45"/>
    <s v="Female"/>
    <s v="Germany"/>
    <d v="2024-02-18T05:08:47"/>
    <x v="2"/>
    <n v="1"/>
    <n v="1"/>
    <n v="48"/>
    <n v="3"/>
    <n v="146.43"/>
    <s v=""/>
    <n v="0"/>
    <s v=""/>
    <n v="57"/>
    <n v="1"/>
    <n v="6.25E-2"/>
    <n v="0"/>
    <x v="1"/>
    <n v="0"/>
  </r>
  <r>
    <x v="11536"/>
    <n v="35"/>
    <s v="Female"/>
    <s v="USA"/>
    <d v="2024-12-21T13:40:52"/>
    <x v="5"/>
    <n v="2"/>
    <n v="1"/>
    <n v="51"/>
    <n v="3"/>
    <n v="146.08000000000001"/>
    <s v=""/>
    <n v="0"/>
    <s v=""/>
    <n v="0"/>
    <n v="0.5"/>
    <n v="5.8823529411764698E-2"/>
    <n v="0"/>
    <x v="1"/>
    <n v="1"/>
  </r>
  <r>
    <x v="11537"/>
    <n v="31"/>
    <s v="Female"/>
    <s v="UK"/>
    <d v="2023-11-04T20:12:56"/>
    <x v="4"/>
    <n v="0"/>
    <n v="0"/>
    <n v="54"/>
    <n v="4"/>
    <n v="146.02000000000001"/>
    <s v=""/>
    <n v="0"/>
    <s v=""/>
    <n v="79"/>
    <n v="0"/>
    <n v="7.4074074074074001E-2"/>
    <n v="0"/>
    <x v="1"/>
    <n v="0"/>
  </r>
  <r>
    <x v="11538"/>
    <n v="28"/>
    <s v="Female"/>
    <s v="USA"/>
    <d v="2023-02-26T08:04:22"/>
    <x v="4"/>
    <n v="3"/>
    <n v="0"/>
    <n v="39"/>
    <n v="0"/>
    <n v="145.5"/>
    <s v=""/>
    <n v="0"/>
    <s v=""/>
    <n v="24"/>
    <n v="0"/>
    <n v="0"/>
    <n v="0"/>
    <x v="1"/>
    <n v="1"/>
  </r>
  <r>
    <x v="11539"/>
    <n v="20"/>
    <s v="Female"/>
    <s v="USA"/>
    <d v="2023-01-15T20:16:11"/>
    <x v="3"/>
    <n v="2"/>
    <n v="0"/>
    <n v="44"/>
    <n v="4"/>
    <n v="144.63999999999999"/>
    <s v=""/>
    <n v="0"/>
    <s v=""/>
    <n v="9"/>
    <n v="0"/>
    <n v="9.0909090909090898E-2"/>
    <n v="0"/>
    <x v="1"/>
    <n v="0"/>
  </r>
  <r>
    <x v="11540"/>
    <n v="55"/>
    <s v="Male"/>
    <s v="USA"/>
    <d v="2023-07-15T09:54:39"/>
    <x v="2"/>
    <n v="0"/>
    <n v="0"/>
    <n v="39"/>
    <n v="2"/>
    <n v="144.16999999999999"/>
    <s v=""/>
    <n v="0"/>
    <s v=""/>
    <n v="2"/>
    <n v="0"/>
    <n v="5.1282051282051197E-2"/>
    <n v="0"/>
    <x v="1"/>
    <n v="0"/>
  </r>
  <r>
    <x v="11541"/>
    <n v="53"/>
    <s v="Female"/>
    <s v="UK"/>
    <d v="2023-11-18T20:02:37"/>
    <x v="5"/>
    <n v="6"/>
    <n v="1"/>
    <n v="53"/>
    <n v="3"/>
    <n v="144.06"/>
    <s v=""/>
    <n v="0"/>
    <s v=""/>
    <n v="59"/>
    <n v="0.16666666666666599"/>
    <n v="5.6603773584905599E-2"/>
    <n v="0"/>
    <x v="1"/>
    <n v="0"/>
  </r>
  <r>
    <x v="11542"/>
    <n v="42"/>
    <s v="Male"/>
    <s v="USA"/>
    <d v="2024-05-13T06:23:48"/>
    <x v="2"/>
    <n v="6"/>
    <n v="2"/>
    <n v="46"/>
    <n v="1"/>
    <n v="143.85"/>
    <s v=""/>
    <n v="0"/>
    <s v=""/>
    <n v="17"/>
    <n v="0.33333333333333298"/>
    <n v="2.1739130434782601E-2"/>
    <n v="0"/>
    <x v="1"/>
    <n v="0"/>
  </r>
  <r>
    <x v="11543"/>
    <n v="27"/>
    <s v="Female"/>
    <s v="USA"/>
    <d v="2023-02-21T17:06:12"/>
    <x v="1"/>
    <n v="4"/>
    <n v="1"/>
    <n v="58"/>
    <n v="4"/>
    <n v="143.78"/>
    <s v=""/>
    <n v="0"/>
    <s v=""/>
    <n v="17"/>
    <n v="0.25"/>
    <n v="6.8965517241379296E-2"/>
    <n v="0"/>
    <x v="1"/>
    <n v="0"/>
  </r>
  <r>
    <x v="11544"/>
    <n v="60"/>
    <s v="Female"/>
    <s v="Canada"/>
    <d v="2024-10-12T18:55:18"/>
    <x v="5"/>
    <n v="5"/>
    <n v="2"/>
    <n v="42"/>
    <n v="1"/>
    <n v="143.63999999999999"/>
    <s v=""/>
    <n v="0"/>
    <s v=""/>
    <n v="21"/>
    <n v="0.4"/>
    <n v="2.3809523809523801E-2"/>
    <n v="0"/>
    <x v="1"/>
    <n v="0"/>
  </r>
  <r>
    <x v="11545"/>
    <n v="44"/>
    <s v="Female"/>
    <s v="Australia"/>
    <d v="2024-01-03T08:12:53"/>
    <x v="3"/>
    <n v="4"/>
    <n v="2"/>
    <n v="51"/>
    <n v="1"/>
    <n v="143.38999999999999"/>
    <s v=""/>
    <n v="0"/>
    <s v=""/>
    <n v="24"/>
    <n v="0.5"/>
    <n v="1.9607843137254902E-2"/>
    <n v="0"/>
    <x v="1"/>
    <n v="0"/>
  </r>
  <r>
    <x v="11546"/>
    <n v="49"/>
    <s v="Male"/>
    <s v="USA"/>
    <d v="2023-01-24T23:17:17"/>
    <x v="2"/>
    <n v="4"/>
    <n v="1"/>
    <n v="51"/>
    <n v="3"/>
    <n v="143.38"/>
    <s v=""/>
    <n v="0"/>
    <s v=""/>
    <n v="43"/>
    <n v="0.25"/>
    <n v="5.8823529411764698E-2"/>
    <n v="0"/>
    <x v="1"/>
    <n v="0"/>
  </r>
  <r>
    <x v="11547"/>
    <n v="50"/>
    <s v="Female"/>
    <s v="USA"/>
    <d v="2023-12-27T03:55:13"/>
    <x v="3"/>
    <n v="4"/>
    <n v="1"/>
    <n v="48"/>
    <n v="1"/>
    <n v="143.30000000000001"/>
    <s v=""/>
    <n v="0"/>
    <s v=""/>
    <n v="31"/>
    <n v="0.25"/>
    <n v="2.0833333333333301E-2"/>
    <n v="0"/>
    <x v="1"/>
    <n v="0"/>
  </r>
  <r>
    <x v="11548"/>
    <n v="25"/>
    <s v="Female"/>
    <s v="UK"/>
    <d v="2023-05-20T13:31:09"/>
    <x v="2"/>
    <n v="3"/>
    <n v="1"/>
    <n v="47"/>
    <n v="2"/>
    <n v="143.28"/>
    <s v=""/>
    <n v="0"/>
    <s v=""/>
    <n v="26"/>
    <n v="0.33333333333333298"/>
    <n v="4.2553191489361701E-2"/>
    <n v="0"/>
    <x v="1"/>
    <n v="0"/>
  </r>
  <r>
    <x v="11549"/>
    <n v="36"/>
    <s v="Female"/>
    <s v="USA"/>
    <d v="2024-04-23T06:00:59"/>
    <x v="3"/>
    <n v="3"/>
    <n v="0"/>
    <n v="40"/>
    <n v="4"/>
    <n v="143.18"/>
    <s v=""/>
    <n v="0"/>
    <s v=""/>
    <n v="33"/>
    <n v="0"/>
    <n v="0.1"/>
    <n v="0"/>
    <x v="1"/>
    <n v="0"/>
  </r>
  <r>
    <x v="11550"/>
    <n v="43"/>
    <s v="Female"/>
    <s v="USA"/>
    <d v="2024-01-30T11:25:44"/>
    <x v="2"/>
    <n v="2"/>
    <n v="0"/>
    <n v="47"/>
    <n v="3"/>
    <n v="142.82"/>
    <s v=""/>
    <n v="0"/>
    <s v=""/>
    <n v="32"/>
    <n v="0"/>
    <n v="6.3829787234042507E-2"/>
    <n v="0"/>
    <x v="1"/>
    <n v="0"/>
  </r>
  <r>
    <x v="11551"/>
    <n v="24"/>
    <s v="Male"/>
    <s v="France"/>
    <d v="2024-10-23T22:07:26"/>
    <x v="4"/>
    <n v="2"/>
    <n v="0"/>
    <n v="60"/>
    <n v="3"/>
    <n v="142.61000000000001"/>
    <s v=""/>
    <n v="0"/>
    <s v=""/>
    <n v="10"/>
    <n v="0"/>
    <n v="0.05"/>
    <n v="0"/>
    <x v="1"/>
    <n v="1"/>
  </r>
  <r>
    <x v="11552"/>
    <n v="38"/>
    <s v="Female"/>
    <s v="Australia"/>
    <d v="2024-06-15T05:46:57"/>
    <x v="2"/>
    <n v="4"/>
    <n v="1"/>
    <n v="47"/>
    <n v="2"/>
    <n v="141.91"/>
    <s v=""/>
    <n v="0"/>
    <s v=""/>
    <n v="46"/>
    <n v="0.25"/>
    <n v="4.2553191489361701E-2"/>
    <n v="0"/>
    <x v="1"/>
    <n v="0"/>
  </r>
  <r>
    <x v="11553"/>
    <n v="44"/>
    <s v="Female"/>
    <s v="UK"/>
    <d v="2024-02-17T04:19:28"/>
    <x v="3"/>
    <n v="3"/>
    <n v="1"/>
    <n v="54"/>
    <n v="3"/>
    <n v="141.1"/>
    <s v=""/>
    <n v="0"/>
    <s v=""/>
    <n v="45"/>
    <n v="0.33333333333333298"/>
    <n v="5.5555555555555497E-2"/>
    <n v="0"/>
    <x v="1"/>
    <n v="0"/>
  </r>
  <r>
    <x v="11554"/>
    <n v="35"/>
    <s v="Male"/>
    <s v="France"/>
    <d v="2024-04-14T20:31:11"/>
    <x v="5"/>
    <n v="1"/>
    <n v="0"/>
    <n v="57"/>
    <n v="3"/>
    <n v="141.04"/>
    <s v=""/>
    <n v="0"/>
    <s v=""/>
    <n v="27"/>
    <n v="0"/>
    <n v="5.2631578947368397E-2"/>
    <n v="0"/>
    <x v="1"/>
    <n v="0"/>
  </r>
  <r>
    <x v="11555"/>
    <n v="32"/>
    <s v="Female"/>
    <s v="USA"/>
    <d v="2024-06-10T01:40:20"/>
    <x v="5"/>
    <n v="4"/>
    <n v="1"/>
    <n v="58"/>
    <n v="2"/>
    <n v="140.80000000000001"/>
    <s v=""/>
    <n v="0"/>
    <s v=""/>
    <n v="39"/>
    <n v="0.25"/>
    <n v="3.4482758620689599E-2"/>
    <n v="0"/>
    <x v="1"/>
    <n v="0"/>
  </r>
  <r>
    <x v="11556"/>
    <n v="36"/>
    <s v="Male"/>
    <s v="France"/>
    <d v="2024-01-29T17:54:27"/>
    <x v="0"/>
    <n v="5"/>
    <n v="0"/>
    <n v="53"/>
    <n v="4"/>
    <n v="140.69"/>
    <s v=""/>
    <n v="0"/>
    <s v=""/>
    <n v="55"/>
    <n v="0"/>
    <n v="7.5471698113207503E-2"/>
    <n v="0"/>
    <x v="1"/>
    <n v="0"/>
  </r>
  <r>
    <x v="11557"/>
    <n v="27"/>
    <s v="Male"/>
    <s v="France"/>
    <d v="2024-01-17T02:12:08"/>
    <x v="0"/>
    <n v="3"/>
    <n v="0"/>
    <n v="51"/>
    <n v="3"/>
    <n v="140.52000000000001"/>
    <s v=""/>
    <n v="0"/>
    <s v=""/>
    <n v="87"/>
    <n v="0"/>
    <n v="5.8823529411764698E-2"/>
    <n v="0"/>
    <x v="1"/>
    <n v="0"/>
  </r>
  <r>
    <x v="11558"/>
    <n v="47"/>
    <s v="Male"/>
    <s v="USA"/>
    <d v="2024-06-02T19:55:04"/>
    <x v="4"/>
    <n v="2"/>
    <n v="1"/>
    <n v="43"/>
    <n v="1"/>
    <n v="140.06"/>
    <s v=""/>
    <n v="0"/>
    <s v=""/>
    <n v="95"/>
    <n v="0.5"/>
    <n v="2.3255813953488299E-2"/>
    <n v="0"/>
    <x v="1"/>
    <n v="1"/>
  </r>
  <r>
    <x v="11559"/>
    <n v="27"/>
    <s v="Female"/>
    <s v="UK"/>
    <d v="2024-07-14T13:33:40"/>
    <x v="0"/>
    <n v="2"/>
    <n v="1"/>
    <n v="43"/>
    <n v="3"/>
    <n v="139.32"/>
    <s v=""/>
    <n v="0"/>
    <s v=""/>
    <n v="20"/>
    <n v="0.5"/>
    <n v="6.9767441860465101E-2"/>
    <n v="0"/>
    <x v="1"/>
    <n v="0"/>
  </r>
  <r>
    <x v="11560"/>
    <n v="18"/>
    <s v="Male"/>
    <s v="USA"/>
    <d v="2023-11-22T08:43:51"/>
    <x v="1"/>
    <n v="5"/>
    <n v="4"/>
    <n v="47"/>
    <n v="2"/>
    <n v="139.28"/>
    <s v=""/>
    <n v="0"/>
    <s v=""/>
    <n v="0"/>
    <n v="0.8"/>
    <n v="4.2553191489361701E-2"/>
    <n v="0"/>
    <x v="1"/>
    <n v="0"/>
  </r>
  <r>
    <x v="11561"/>
    <n v="48"/>
    <s v="Female"/>
    <s v="France"/>
    <d v="2023-09-29T12:31:23"/>
    <x v="0"/>
    <n v="7"/>
    <n v="0"/>
    <n v="49"/>
    <n v="2"/>
    <n v="139.19999999999999"/>
    <s v=""/>
    <n v="0"/>
    <s v=""/>
    <n v="1"/>
    <n v="0"/>
    <n v="4.08163265306122E-2"/>
    <n v="0"/>
    <x v="1"/>
    <n v="0"/>
  </r>
  <r>
    <x v="11562"/>
    <n v="38"/>
    <s v="Male"/>
    <s v="Canada"/>
    <d v="2023-05-21T02:39:37"/>
    <x v="5"/>
    <n v="5"/>
    <n v="2"/>
    <n v="50"/>
    <n v="3"/>
    <n v="139.15"/>
    <s v=""/>
    <n v="0"/>
    <s v=""/>
    <n v="23"/>
    <n v="0.4"/>
    <n v="0.06"/>
    <n v="0"/>
    <x v="1"/>
    <n v="0"/>
  </r>
  <r>
    <x v="11563"/>
    <n v="32"/>
    <s v="Male"/>
    <s v="USA"/>
    <d v="2023-01-07T22:27:14"/>
    <x v="5"/>
    <n v="5"/>
    <n v="3"/>
    <n v="55"/>
    <n v="4"/>
    <n v="137.93"/>
    <s v=""/>
    <n v="0"/>
    <s v=""/>
    <n v="5"/>
    <n v="0.6"/>
    <n v="7.2727272727272696E-2"/>
    <n v="0"/>
    <x v="1"/>
    <n v="0"/>
  </r>
  <r>
    <x v="11564"/>
    <n v="49"/>
    <s v="Female"/>
    <s v="Canada"/>
    <d v="2024-04-26T21:37:26"/>
    <x v="1"/>
    <n v="3"/>
    <n v="1"/>
    <n v="49"/>
    <n v="2"/>
    <n v="137.38999999999999"/>
    <s v=""/>
    <n v="0"/>
    <s v=""/>
    <n v="44"/>
    <n v="0.33333333333333298"/>
    <n v="4.08163265306122E-2"/>
    <n v="0"/>
    <x v="1"/>
    <n v="0"/>
  </r>
  <r>
    <x v="11565"/>
    <n v="34"/>
    <s v="Male"/>
    <s v="USA"/>
    <d v="2024-10-18T06:19:57"/>
    <x v="3"/>
    <n v="1"/>
    <n v="1"/>
    <n v="51"/>
    <n v="6"/>
    <n v="136.75"/>
    <s v=""/>
    <n v="0"/>
    <s v=""/>
    <n v="2"/>
    <n v="1"/>
    <n v="0.11764705882352899"/>
    <n v="0"/>
    <x v="1"/>
    <n v="0"/>
  </r>
  <r>
    <x v="11566"/>
    <n v="49"/>
    <s v="Male"/>
    <s v="USA"/>
    <d v="2024-07-14T16:28:53"/>
    <x v="2"/>
    <n v="6"/>
    <n v="0"/>
    <n v="52"/>
    <n v="0"/>
    <n v="135.77000000000001"/>
    <s v=""/>
    <n v="0"/>
    <s v=""/>
    <n v="78"/>
    <n v="0"/>
    <n v="0"/>
    <n v="0"/>
    <x v="1"/>
    <n v="0"/>
  </r>
  <r>
    <x v="11567"/>
    <n v="36"/>
    <s v="Female"/>
    <s v="USA"/>
    <d v="2023-03-13T07:15:45"/>
    <x v="3"/>
    <n v="3"/>
    <n v="2"/>
    <n v="39"/>
    <n v="1"/>
    <n v="134.94999999999999"/>
    <s v=""/>
    <n v="0"/>
    <s v=""/>
    <n v="156"/>
    <n v="0.66666666666666596"/>
    <n v="2.5641025641025599E-2"/>
    <n v="0"/>
    <x v="1"/>
    <n v="1"/>
  </r>
  <r>
    <x v="11568"/>
    <n v="27"/>
    <s v="Female"/>
    <s v="Canada"/>
    <d v="2023-08-22T14:52:02"/>
    <x v="0"/>
    <n v="2"/>
    <n v="1"/>
    <n v="51"/>
    <n v="1"/>
    <n v="134.85"/>
    <s v=""/>
    <n v="0"/>
    <s v=""/>
    <n v="117"/>
    <n v="0.5"/>
    <n v="1.9607843137254902E-2"/>
    <n v="0"/>
    <x v="1"/>
    <n v="1"/>
  </r>
  <r>
    <x v="11569"/>
    <n v="41"/>
    <s v="Female"/>
    <s v="Japan"/>
    <d v="2023-07-25T12:17:28"/>
    <x v="0"/>
    <n v="2"/>
    <n v="1"/>
    <n v="60"/>
    <n v="2"/>
    <n v="134.52000000000001"/>
    <s v=""/>
    <n v="0"/>
    <s v=""/>
    <n v="15"/>
    <n v="0.5"/>
    <n v="3.3333333333333298E-2"/>
    <n v="0"/>
    <x v="1"/>
    <n v="0"/>
  </r>
  <r>
    <x v="11570"/>
    <n v="19"/>
    <s v="Male"/>
    <s v="USA"/>
    <d v="2024-05-28T15:48:26"/>
    <x v="5"/>
    <n v="2"/>
    <n v="1"/>
    <n v="59"/>
    <n v="1"/>
    <n v="134"/>
    <s v=""/>
    <n v="0"/>
    <s v=""/>
    <n v="46"/>
    <n v="0.5"/>
    <n v="1.6949152542372801E-2"/>
    <n v="0"/>
    <x v="1"/>
    <n v="0"/>
  </r>
  <r>
    <x v="11571"/>
    <n v="38"/>
    <s v="Male"/>
    <s v="USA"/>
    <d v="2023-08-16T15:46:31"/>
    <x v="1"/>
    <n v="2"/>
    <n v="0"/>
    <n v="54"/>
    <n v="3"/>
    <n v="133.6"/>
    <s v=""/>
    <n v="0"/>
    <s v=""/>
    <n v="21"/>
    <n v="0"/>
    <n v="5.5555555555555497E-2"/>
    <n v="0"/>
    <x v="1"/>
    <n v="1"/>
  </r>
  <r>
    <x v="11572"/>
    <n v="30"/>
    <s v="Female"/>
    <s v="USA"/>
    <d v="2024-02-09T15:16:09"/>
    <x v="1"/>
    <n v="4"/>
    <n v="0"/>
    <n v="47"/>
    <n v="3"/>
    <n v="133.34"/>
    <s v=""/>
    <n v="0"/>
    <s v=""/>
    <n v="29"/>
    <n v="0"/>
    <n v="6.3829787234042507E-2"/>
    <n v="0"/>
    <x v="1"/>
    <n v="0"/>
  </r>
  <r>
    <x v="11573"/>
    <n v="39"/>
    <s v="Female"/>
    <s v="Australia"/>
    <d v="2024-12-09T03:48:59"/>
    <x v="3"/>
    <n v="3"/>
    <n v="1"/>
    <n v="59"/>
    <n v="2"/>
    <n v="133.21"/>
    <s v=""/>
    <n v="0"/>
    <s v=""/>
    <n v="7"/>
    <n v="0.33333333333333298"/>
    <n v="3.38983050847457E-2"/>
    <n v="0"/>
    <x v="1"/>
    <n v="0"/>
  </r>
  <r>
    <x v="11574"/>
    <n v="28"/>
    <s v="Female"/>
    <s v="Canada"/>
    <d v="2023-08-01T12:12:18"/>
    <x v="1"/>
    <n v="5"/>
    <n v="3"/>
    <n v="49"/>
    <n v="3"/>
    <n v="132.81"/>
    <s v=""/>
    <n v="0"/>
    <s v=""/>
    <n v="158"/>
    <n v="0.6"/>
    <n v="6.1224489795918297E-2"/>
    <n v="0"/>
    <x v="1"/>
    <n v="1"/>
  </r>
  <r>
    <x v="11575"/>
    <n v="30"/>
    <s v="Female"/>
    <s v="USA"/>
    <d v="2024-10-26T23:07:48"/>
    <x v="3"/>
    <n v="4"/>
    <n v="1"/>
    <n v="40"/>
    <n v="2"/>
    <n v="132.5"/>
    <s v=""/>
    <n v="0"/>
    <s v=""/>
    <n v="83"/>
    <n v="0.25"/>
    <n v="0.05"/>
    <n v="0"/>
    <x v="1"/>
    <n v="0"/>
  </r>
  <r>
    <x v="11576"/>
    <n v="31"/>
    <s v="Female"/>
    <s v="France"/>
    <d v="2024-08-17T15:13:45"/>
    <x v="3"/>
    <n v="1"/>
    <n v="0"/>
    <n v="43"/>
    <n v="4"/>
    <n v="132.25"/>
    <s v=""/>
    <n v="0"/>
    <s v=""/>
    <n v="23"/>
    <n v="0"/>
    <n v="9.3023255813953404E-2"/>
    <n v="0"/>
    <x v="1"/>
    <n v="0"/>
  </r>
  <r>
    <x v="11577"/>
    <n v="28"/>
    <s v="Male"/>
    <s v="USA"/>
    <d v="2023-05-09T08:51:24"/>
    <x v="5"/>
    <n v="2"/>
    <n v="1"/>
    <n v="52"/>
    <n v="4"/>
    <n v="132.24"/>
    <s v=""/>
    <n v="0"/>
    <s v=""/>
    <n v="47"/>
    <n v="0.5"/>
    <n v="7.69230769230769E-2"/>
    <n v="0"/>
    <x v="1"/>
    <n v="1"/>
  </r>
  <r>
    <x v="11578"/>
    <n v="18"/>
    <s v="Female"/>
    <s v="USA"/>
    <d v="2023-08-14T21:25:54"/>
    <x v="3"/>
    <n v="2"/>
    <n v="0"/>
    <n v="50"/>
    <n v="0"/>
    <n v="131.88999999999999"/>
    <s v=""/>
    <n v="0"/>
    <s v=""/>
    <n v="31"/>
    <n v="0"/>
    <n v="0"/>
    <n v="0"/>
    <x v="1"/>
    <n v="0"/>
  </r>
  <r>
    <x v="11579"/>
    <n v="43"/>
    <s v="Female"/>
    <s v="France"/>
    <d v="2023-11-04T14:22:31"/>
    <x v="0"/>
    <n v="3"/>
    <n v="2"/>
    <n v="50"/>
    <n v="1"/>
    <n v="131.11000000000001"/>
    <s v=""/>
    <n v="0"/>
    <s v=""/>
    <n v="97"/>
    <n v="0.66666666666666596"/>
    <n v="0.02"/>
    <n v="0"/>
    <x v="1"/>
    <n v="0"/>
  </r>
  <r>
    <x v="11580"/>
    <n v="37"/>
    <s v="Male"/>
    <s v="France"/>
    <d v="2024-09-05T13:19:38"/>
    <x v="3"/>
    <n v="7"/>
    <n v="0"/>
    <n v="60"/>
    <n v="1"/>
    <n v="131.09"/>
    <s v=""/>
    <n v="0"/>
    <s v=""/>
    <n v="3"/>
    <n v="0"/>
    <n v="1.6666666666666601E-2"/>
    <n v="0"/>
    <x v="1"/>
    <n v="0"/>
  </r>
  <r>
    <x v="11581"/>
    <n v="38"/>
    <s v="Male"/>
    <s v="USA"/>
    <d v="2024-12-15T17:30:34"/>
    <x v="2"/>
    <n v="2"/>
    <n v="0"/>
    <n v="46"/>
    <n v="2"/>
    <n v="131.05000000000001"/>
    <s v=""/>
    <n v="0"/>
    <s v=""/>
    <n v="29"/>
    <n v="0"/>
    <n v="4.3478260869565202E-2"/>
    <n v="0"/>
    <x v="1"/>
    <n v="1"/>
  </r>
  <r>
    <x v="11582"/>
    <n v="48"/>
    <s v="Male"/>
    <s v="UK"/>
    <d v="2023-04-24T14:02:50"/>
    <x v="2"/>
    <n v="5"/>
    <n v="4"/>
    <n v="37"/>
    <n v="4"/>
    <n v="130.77000000000001"/>
    <s v=""/>
    <n v="0"/>
    <s v=""/>
    <n v="46"/>
    <n v="0.8"/>
    <n v="0.108108108108108"/>
    <n v="0"/>
    <x v="1"/>
    <n v="0"/>
  </r>
  <r>
    <x v="11583"/>
    <n v="45"/>
    <s v="Male"/>
    <s v="USA"/>
    <d v="2023-12-31T15:58:10"/>
    <x v="5"/>
    <n v="4"/>
    <n v="2"/>
    <n v="50"/>
    <n v="2"/>
    <n v="130.75"/>
    <s v=""/>
    <n v="0"/>
    <s v=""/>
    <n v="56"/>
    <n v="0.5"/>
    <n v="0.04"/>
    <n v="0"/>
    <x v="1"/>
    <n v="0"/>
  </r>
  <r>
    <x v="11584"/>
    <n v="46"/>
    <s v="Male"/>
    <s v="USA"/>
    <d v="2023-11-27T02:37:13"/>
    <x v="3"/>
    <n v="5"/>
    <n v="2"/>
    <n v="46"/>
    <n v="3"/>
    <n v="130.22"/>
    <s v=""/>
    <n v="0"/>
    <s v=""/>
    <n v="7"/>
    <n v="0.4"/>
    <n v="6.5217391304347797E-2"/>
    <n v="0"/>
    <x v="1"/>
    <n v="0"/>
  </r>
  <r>
    <x v="11585"/>
    <n v="53"/>
    <s v="Female"/>
    <s v="Australia"/>
    <d v="2023-10-30T08:48:17"/>
    <x v="2"/>
    <n v="6"/>
    <n v="4"/>
    <n v="54"/>
    <n v="2"/>
    <n v="129.88999999999999"/>
    <s v=""/>
    <n v="0"/>
    <s v=""/>
    <n v="1"/>
    <n v="0.66666666666666596"/>
    <n v="3.7037037037037E-2"/>
    <n v="0"/>
    <x v="1"/>
    <n v="0"/>
  </r>
  <r>
    <x v="11586"/>
    <n v="30"/>
    <s v="Male"/>
    <s v="USA"/>
    <d v="2024-12-22T10:07:22"/>
    <x v="5"/>
    <n v="4"/>
    <n v="1"/>
    <n v="34"/>
    <n v="3"/>
    <n v="129.80000000000001"/>
    <s v=""/>
    <n v="0"/>
    <s v=""/>
    <n v="149"/>
    <n v="0.25"/>
    <n v="8.8235294117646995E-2"/>
    <n v="0"/>
    <x v="1"/>
    <n v="0"/>
  </r>
  <r>
    <x v="11587"/>
    <n v="44"/>
    <s v="Female"/>
    <s v="Australia"/>
    <d v="2024-10-11T03:29:54"/>
    <x v="2"/>
    <n v="1"/>
    <n v="0"/>
    <n v="56"/>
    <n v="1"/>
    <n v="129.65"/>
    <s v=""/>
    <n v="0"/>
    <s v=""/>
    <n v="22"/>
    <n v="0"/>
    <n v="1.7857142857142801E-2"/>
    <n v="0"/>
    <x v="1"/>
    <n v="0"/>
  </r>
  <r>
    <x v="11588"/>
    <n v="33"/>
    <s v="Male"/>
    <s v="USA"/>
    <d v="2023-07-30T00:20:24"/>
    <x v="2"/>
    <n v="4"/>
    <n v="1"/>
    <n v="44"/>
    <n v="3"/>
    <n v="129.38999999999999"/>
    <s v=""/>
    <n v="0"/>
    <s v=""/>
    <n v="15"/>
    <n v="0.25"/>
    <n v="6.8181818181818094E-2"/>
    <n v="0"/>
    <x v="1"/>
    <n v="0"/>
  </r>
  <r>
    <x v="11589"/>
    <n v="49"/>
    <s v="Male"/>
    <s v="Australia"/>
    <d v="2023-05-25T03:01:42"/>
    <x v="3"/>
    <n v="4"/>
    <n v="2"/>
    <n v="52"/>
    <n v="3"/>
    <n v="128.72"/>
    <s v=""/>
    <n v="0"/>
    <s v=""/>
    <n v="11"/>
    <n v="0.5"/>
    <n v="5.7692307692307598E-2"/>
    <n v="0"/>
    <x v="1"/>
    <n v="0"/>
  </r>
  <r>
    <x v="11590"/>
    <n v="29"/>
    <s v="Female"/>
    <s v="USA"/>
    <d v="2023-09-27T10:52:44"/>
    <x v="1"/>
    <n v="3"/>
    <n v="0"/>
    <n v="47"/>
    <n v="1"/>
    <n v="128.49"/>
    <s v=""/>
    <n v="0"/>
    <s v=""/>
    <n v="4"/>
    <n v="0"/>
    <n v="2.1276595744680799E-2"/>
    <n v="0"/>
    <x v="1"/>
    <n v="0"/>
  </r>
  <r>
    <x v="11591"/>
    <n v="36"/>
    <s v="Female"/>
    <s v="Germany"/>
    <d v="2024-05-04T16:31:10"/>
    <x v="4"/>
    <n v="3"/>
    <n v="1"/>
    <n v="47"/>
    <n v="3"/>
    <n v="127.7"/>
    <s v=""/>
    <n v="0"/>
    <s v=""/>
    <n v="59"/>
    <n v="0.33333333333333298"/>
    <n v="6.3829787234042507E-2"/>
    <n v="0"/>
    <x v="1"/>
    <n v="0"/>
  </r>
  <r>
    <x v="11592"/>
    <n v="36"/>
    <s v="Male"/>
    <s v="France"/>
    <d v="2024-02-16T04:57:45"/>
    <x v="3"/>
    <n v="2"/>
    <n v="1"/>
    <n v="59"/>
    <n v="4"/>
    <n v="127.24"/>
    <s v=""/>
    <n v="0"/>
    <s v=""/>
    <n v="33"/>
    <n v="0.5"/>
    <n v="6.7796610169491497E-2"/>
    <n v="0"/>
    <x v="1"/>
    <n v="0"/>
  </r>
  <r>
    <x v="11593"/>
    <n v="21"/>
    <s v="Male"/>
    <s v="Canada"/>
    <d v="2024-03-03T12:16:30"/>
    <x v="2"/>
    <n v="3"/>
    <n v="3"/>
    <n v="54"/>
    <n v="3"/>
    <n v="127.09"/>
    <s v=""/>
    <n v="0"/>
    <s v=""/>
    <n v="6"/>
    <n v="1"/>
    <n v="5.5555555555555497E-2"/>
    <n v="0"/>
    <x v="1"/>
    <n v="0"/>
  </r>
  <r>
    <x v="11594"/>
    <n v="32"/>
    <s v="Other"/>
    <s v="UK"/>
    <d v="2023-03-23T00:52:55"/>
    <x v="4"/>
    <n v="3"/>
    <n v="0"/>
    <n v="41"/>
    <n v="2"/>
    <n v="126.91"/>
    <s v=""/>
    <n v="0"/>
    <s v=""/>
    <n v="27"/>
    <n v="0"/>
    <n v="4.8780487804878002E-2"/>
    <n v="0"/>
    <x v="1"/>
    <n v="0"/>
  </r>
  <r>
    <x v="11595"/>
    <n v="32"/>
    <s v="Male"/>
    <s v="Australia"/>
    <d v="2023-06-29T21:34:47"/>
    <x v="5"/>
    <n v="3"/>
    <n v="2"/>
    <n v="54"/>
    <n v="1"/>
    <n v="125.9"/>
    <s v=""/>
    <n v="0"/>
    <s v=""/>
    <n v="3"/>
    <n v="0.66666666666666596"/>
    <n v="1.85185185185185E-2"/>
    <n v="0"/>
    <x v="1"/>
    <n v="0"/>
  </r>
  <r>
    <x v="11596"/>
    <n v="24"/>
    <s v="Female"/>
    <s v="France"/>
    <d v="2024-09-14T11:57:54"/>
    <x v="0"/>
    <n v="4"/>
    <n v="1"/>
    <n v="61"/>
    <n v="5"/>
    <n v="125.81"/>
    <s v=""/>
    <n v="0"/>
    <s v=""/>
    <n v="2"/>
    <n v="0.25"/>
    <n v="8.1967213114753995E-2"/>
    <n v="0"/>
    <x v="1"/>
    <n v="0"/>
  </r>
  <r>
    <x v="11597"/>
    <n v="37"/>
    <s v="Female"/>
    <s v="Japan"/>
    <d v="2023-08-26T22:32:09"/>
    <x v="4"/>
    <n v="3"/>
    <n v="1"/>
    <n v="57"/>
    <n v="5"/>
    <n v="125.63"/>
    <s v=""/>
    <n v="0"/>
    <s v=""/>
    <n v="7"/>
    <n v="0.33333333333333298"/>
    <n v="8.7719298245614002E-2"/>
    <n v="0"/>
    <x v="1"/>
    <n v="0"/>
  </r>
  <r>
    <x v="11598"/>
    <n v="55"/>
    <s v="Male"/>
    <s v="USA"/>
    <d v="2024-03-24T03:15:23"/>
    <x v="3"/>
    <n v="2"/>
    <n v="0"/>
    <n v="46"/>
    <n v="2"/>
    <n v="125.29"/>
    <s v=""/>
    <n v="0"/>
    <s v=""/>
    <n v="13"/>
    <n v="0"/>
    <n v="4.3478260869565202E-2"/>
    <n v="0"/>
    <x v="1"/>
    <n v="1"/>
  </r>
  <r>
    <x v="11599"/>
    <n v="31"/>
    <s v="Female"/>
    <s v="USA"/>
    <d v="2024-01-04T23:38:17"/>
    <x v="4"/>
    <n v="1"/>
    <n v="0"/>
    <n v="55"/>
    <n v="4"/>
    <n v="124.74"/>
    <s v=""/>
    <n v="0"/>
    <s v=""/>
    <n v="63"/>
    <n v="0"/>
    <n v="7.2727272727272696E-2"/>
    <n v="0"/>
    <x v="1"/>
    <n v="0"/>
  </r>
  <r>
    <x v="11600"/>
    <n v="59"/>
    <s v="Male"/>
    <s v="Australia"/>
    <d v="2023-06-03T19:11:15"/>
    <x v="1"/>
    <n v="1"/>
    <n v="1"/>
    <n v="59"/>
    <n v="0"/>
    <n v="123.4"/>
    <s v=""/>
    <n v="0"/>
    <s v=""/>
    <n v="12"/>
    <n v="1"/>
    <n v="0"/>
    <n v="0"/>
    <x v="1"/>
    <n v="0"/>
  </r>
  <r>
    <x v="11601"/>
    <n v="36"/>
    <s v="Male"/>
    <s v="Canada"/>
    <d v="2023-11-06T04:20:18"/>
    <x v="1"/>
    <n v="3"/>
    <n v="0"/>
    <n v="45"/>
    <n v="3"/>
    <n v="122.58"/>
    <s v=""/>
    <n v="0"/>
    <s v=""/>
    <n v="12"/>
    <n v="0"/>
    <n v="6.6666666666666596E-2"/>
    <n v="0"/>
    <x v="1"/>
    <n v="0"/>
  </r>
  <r>
    <x v="11602"/>
    <n v="28"/>
    <s v="Female"/>
    <s v="USA"/>
    <d v="2024-09-15T14:14:50"/>
    <x v="0"/>
    <n v="2"/>
    <n v="1"/>
    <n v="39"/>
    <n v="2"/>
    <n v="122.51"/>
    <s v=""/>
    <n v="0"/>
    <s v=""/>
    <n v="45"/>
    <n v="0.5"/>
    <n v="5.1282051282051197E-2"/>
    <n v="0"/>
    <x v="1"/>
    <n v="0"/>
  </r>
  <r>
    <x v="11603"/>
    <n v="41"/>
    <s v="Female"/>
    <s v="USA"/>
    <d v="2023-08-29T01:38:24"/>
    <x v="4"/>
    <n v="3"/>
    <n v="0"/>
    <n v="53"/>
    <n v="2"/>
    <n v="122.18"/>
    <s v=""/>
    <n v="0"/>
    <s v=""/>
    <n v="8"/>
    <n v="0"/>
    <n v="3.7735849056603703E-2"/>
    <n v="0"/>
    <x v="1"/>
    <n v="0"/>
  </r>
  <r>
    <x v="11604"/>
    <n v="40"/>
    <s v="Male"/>
    <s v="Germany"/>
    <d v="2023-06-16T18:11:37"/>
    <x v="0"/>
    <n v="3"/>
    <n v="1"/>
    <n v="36"/>
    <n v="4"/>
    <n v="121.67"/>
    <s v=""/>
    <n v="0"/>
    <s v=""/>
    <n v="34"/>
    <n v="0.33333333333333298"/>
    <n v="0.11111111111111099"/>
    <n v="0"/>
    <x v="1"/>
    <n v="0"/>
  </r>
  <r>
    <x v="11605"/>
    <n v="48"/>
    <s v="Male"/>
    <s v="USA"/>
    <d v="2023-02-09T14:32:21"/>
    <x v="2"/>
    <n v="3"/>
    <n v="1"/>
    <n v="35"/>
    <n v="1"/>
    <n v="120.58"/>
    <s v=""/>
    <n v="0"/>
    <s v=""/>
    <n v="96"/>
    <n v="0.33333333333333298"/>
    <n v="2.8571428571428501E-2"/>
    <n v="0"/>
    <x v="1"/>
    <n v="1"/>
  </r>
  <r>
    <x v="11606"/>
    <n v="27"/>
    <s v="Female"/>
    <s v="Canada"/>
    <d v="2023-05-07T04:17:32"/>
    <x v="2"/>
    <n v="3"/>
    <n v="1"/>
    <n v="43"/>
    <n v="3"/>
    <n v="120.42"/>
    <s v=""/>
    <n v="0"/>
    <s v=""/>
    <n v="2"/>
    <n v="0.33333333333333298"/>
    <n v="6.9767441860465101E-2"/>
    <n v="0"/>
    <x v="1"/>
    <n v="0"/>
  </r>
  <r>
    <x v="11607"/>
    <n v="48"/>
    <s v="Female"/>
    <s v="Canada"/>
    <d v="2023-07-22T05:26:40"/>
    <x v="2"/>
    <n v="8"/>
    <n v="2"/>
    <n v="43"/>
    <n v="2"/>
    <n v="119.88"/>
    <s v=""/>
    <n v="0"/>
    <s v=""/>
    <n v="20"/>
    <n v="0.25"/>
    <n v="4.6511627906976702E-2"/>
    <n v="0"/>
    <x v="1"/>
    <n v="0"/>
  </r>
  <r>
    <x v="11608"/>
    <n v="33"/>
    <s v="Female"/>
    <s v="Australia"/>
    <d v="2024-11-10T10:38:20"/>
    <x v="2"/>
    <n v="6"/>
    <n v="1"/>
    <n v="47"/>
    <n v="2"/>
    <n v="119.85"/>
    <s v=""/>
    <n v="0"/>
    <s v=""/>
    <n v="10"/>
    <n v="0.16666666666666599"/>
    <n v="4.2553191489361701E-2"/>
    <n v="0"/>
    <x v="1"/>
    <n v="0"/>
  </r>
  <r>
    <x v="11609"/>
    <n v="18"/>
    <s v="Female"/>
    <s v="Japan"/>
    <d v="2024-01-12T22:54:50"/>
    <x v="1"/>
    <n v="7"/>
    <n v="3"/>
    <n v="50"/>
    <n v="3"/>
    <n v="119.56"/>
    <s v=""/>
    <n v="0"/>
    <s v=""/>
    <n v="51"/>
    <n v="0.42857142857142799"/>
    <n v="0.06"/>
    <n v="0"/>
    <x v="1"/>
    <n v="0"/>
  </r>
  <r>
    <x v="11610"/>
    <n v="27"/>
    <s v="Male"/>
    <s v="USA"/>
    <d v="2023-06-07T22:28:33"/>
    <x v="5"/>
    <n v="4"/>
    <n v="1"/>
    <n v="70"/>
    <n v="4"/>
    <n v="119.15"/>
    <s v=""/>
    <n v="0"/>
    <s v=""/>
    <n v="4"/>
    <n v="0.25"/>
    <n v="5.7142857142857099E-2"/>
    <n v="0"/>
    <x v="1"/>
    <n v="0"/>
  </r>
  <r>
    <x v="11611"/>
    <n v="68"/>
    <s v="Female"/>
    <s v="UK"/>
    <d v="2023-09-04T05:06:45"/>
    <x v="3"/>
    <n v="5"/>
    <n v="2"/>
    <n v="41"/>
    <n v="5"/>
    <n v="118.98"/>
    <s v=""/>
    <n v="0"/>
    <s v=""/>
    <n v="14"/>
    <n v="0.4"/>
    <n v="0.12195121951219499"/>
    <n v="0"/>
    <x v="1"/>
    <n v="0"/>
  </r>
  <r>
    <x v="11612"/>
    <n v="49"/>
    <s v="Female"/>
    <s v="USA"/>
    <d v="2024-08-02T20:25:11"/>
    <x v="3"/>
    <n v="3"/>
    <n v="1"/>
    <n v="46"/>
    <n v="2"/>
    <n v="118.95"/>
    <s v=""/>
    <n v="0"/>
    <s v=""/>
    <n v="8"/>
    <n v="0.33333333333333298"/>
    <n v="4.3478260869565202E-2"/>
    <n v="0"/>
    <x v="1"/>
    <n v="0"/>
  </r>
  <r>
    <x v="11613"/>
    <n v="29"/>
    <s v="Male"/>
    <s v="Canada"/>
    <d v="2023-04-27T17:58:25"/>
    <x v="4"/>
    <n v="4"/>
    <n v="0"/>
    <n v="54"/>
    <n v="3"/>
    <n v="118.7"/>
    <s v=""/>
    <n v="0"/>
    <s v=""/>
    <n v="44"/>
    <n v="0"/>
    <n v="5.5555555555555497E-2"/>
    <n v="0"/>
    <x v="1"/>
    <n v="0"/>
  </r>
  <r>
    <x v="11614"/>
    <n v="42"/>
    <s v="Male"/>
    <s v="Australia"/>
    <d v="2024-07-22T17:13:03"/>
    <x v="1"/>
    <n v="1"/>
    <n v="0"/>
    <n v="47"/>
    <n v="2"/>
    <n v="118.02"/>
    <s v=""/>
    <n v="0"/>
    <s v=""/>
    <n v="6"/>
    <n v="0"/>
    <n v="4.2553191489361701E-2"/>
    <n v="0"/>
    <x v="1"/>
    <n v="0"/>
  </r>
  <r>
    <x v="11615"/>
    <n v="18"/>
    <s v="Male"/>
    <s v="Germany"/>
    <d v="2023-03-08T23:35:38"/>
    <x v="1"/>
    <n v="2"/>
    <n v="1"/>
    <n v="38"/>
    <n v="0"/>
    <n v="117.75"/>
    <s v=""/>
    <n v="0"/>
    <s v=""/>
    <n v="19"/>
    <n v="0.5"/>
    <n v="0"/>
    <n v="0"/>
    <x v="1"/>
    <n v="1"/>
  </r>
  <r>
    <x v="11616"/>
    <n v="45"/>
    <s v="Female"/>
    <s v="USA"/>
    <d v="2023-03-29T02:53:39"/>
    <x v="2"/>
    <n v="2"/>
    <n v="0"/>
    <n v="46"/>
    <n v="2"/>
    <n v="116.02"/>
    <s v=""/>
    <n v="0"/>
    <s v=""/>
    <n v="17"/>
    <n v="0"/>
    <n v="4.3478260869565202E-2"/>
    <n v="0"/>
    <x v="1"/>
    <n v="0"/>
  </r>
  <r>
    <x v="11617"/>
    <n v="70"/>
    <s v="Male"/>
    <s v="USA"/>
    <d v="2023-06-26T03:03:08"/>
    <x v="0"/>
    <n v="3"/>
    <n v="2"/>
    <n v="60"/>
    <n v="2"/>
    <n v="115.91"/>
    <s v=""/>
    <n v="0"/>
    <s v=""/>
    <n v="30"/>
    <n v="0.66666666666666596"/>
    <n v="3.3333333333333298E-2"/>
    <n v="0"/>
    <x v="1"/>
    <n v="0"/>
  </r>
  <r>
    <x v="11618"/>
    <n v="32"/>
    <s v="Female"/>
    <s v="USA"/>
    <d v="2023-11-03T17:56:01"/>
    <x v="2"/>
    <n v="4"/>
    <n v="1"/>
    <n v="46"/>
    <n v="0"/>
    <n v="115.37"/>
    <s v=""/>
    <n v="0"/>
    <s v=""/>
    <n v="44"/>
    <n v="0.25"/>
    <n v="0"/>
    <n v="0"/>
    <x v="1"/>
    <n v="0"/>
  </r>
  <r>
    <x v="11619"/>
    <n v="48"/>
    <s v="Female"/>
    <s v="USA"/>
    <d v="2024-05-26T02:28:56"/>
    <x v="2"/>
    <n v="1"/>
    <n v="1"/>
    <n v="51"/>
    <n v="2"/>
    <n v="115.36"/>
    <s v=""/>
    <n v="0"/>
    <s v=""/>
    <n v="40"/>
    <n v="1"/>
    <n v="3.9215686274509803E-2"/>
    <n v="0"/>
    <x v="1"/>
    <n v="0"/>
  </r>
  <r>
    <x v="11620"/>
    <n v="20"/>
    <s v="Female"/>
    <s v="USA"/>
    <d v="2024-08-08T01:59:25"/>
    <x v="4"/>
    <n v="3"/>
    <n v="0"/>
    <n v="63"/>
    <n v="2"/>
    <n v="114.96"/>
    <s v=""/>
    <n v="0"/>
    <s v=""/>
    <n v="36"/>
    <n v="0"/>
    <n v="3.1746031746031703E-2"/>
    <n v="0"/>
    <x v="1"/>
    <n v="0"/>
  </r>
  <r>
    <x v="11621"/>
    <n v="23"/>
    <s v="Male"/>
    <s v="USA"/>
    <d v="2023-05-17T02:17:32"/>
    <x v="4"/>
    <n v="5"/>
    <n v="4"/>
    <n v="57"/>
    <n v="5"/>
    <n v="114.61"/>
    <s v=""/>
    <n v="0"/>
    <s v=""/>
    <n v="25"/>
    <n v="0.8"/>
    <n v="8.7719298245614002E-2"/>
    <n v="0"/>
    <x v="1"/>
    <n v="0"/>
  </r>
  <r>
    <x v="11622"/>
    <n v="27"/>
    <s v="Female"/>
    <s v="Canada"/>
    <d v="2024-04-12T21:47:45"/>
    <x v="5"/>
    <n v="3"/>
    <n v="0"/>
    <n v="54"/>
    <n v="2"/>
    <n v="114.53"/>
    <s v=""/>
    <n v="0"/>
    <s v=""/>
    <n v="9"/>
    <n v="0"/>
    <n v="3.7037037037037E-2"/>
    <n v="0"/>
    <x v="1"/>
    <n v="0"/>
  </r>
  <r>
    <x v="11623"/>
    <n v="52"/>
    <s v="Female"/>
    <s v="USA"/>
    <d v="2024-10-23T00:13:19"/>
    <x v="2"/>
    <n v="1"/>
    <n v="0"/>
    <n v="61"/>
    <n v="1"/>
    <n v="114.1"/>
    <s v=""/>
    <n v="0"/>
    <s v=""/>
    <n v="48"/>
    <n v="0"/>
    <n v="1.63934426229508E-2"/>
    <n v="0"/>
    <x v="1"/>
    <n v="0"/>
  </r>
  <r>
    <x v="11624"/>
    <n v="70"/>
    <s v="Female"/>
    <s v="UK"/>
    <d v="2023-08-15T01:48:44"/>
    <x v="0"/>
    <n v="3"/>
    <n v="1"/>
    <n v="63"/>
    <n v="4"/>
    <n v="114.08"/>
    <s v=""/>
    <n v="0"/>
    <s v=""/>
    <n v="10"/>
    <n v="0.33333333333333298"/>
    <n v="6.3492063492063405E-2"/>
    <n v="0"/>
    <x v="1"/>
    <n v="0"/>
  </r>
  <r>
    <x v="11625"/>
    <n v="39"/>
    <s v="Male"/>
    <s v="Germany"/>
    <d v="2024-07-13T06:53:55"/>
    <x v="1"/>
    <n v="4"/>
    <n v="3"/>
    <n v="53"/>
    <n v="3"/>
    <n v="113.55"/>
    <s v=""/>
    <n v="0"/>
    <s v=""/>
    <n v="8"/>
    <n v="0.75"/>
    <n v="5.6603773584905599E-2"/>
    <n v="0"/>
    <x v="1"/>
    <n v="0"/>
  </r>
  <r>
    <x v="11626"/>
    <n v="36"/>
    <s v="Female"/>
    <s v="Australia"/>
    <d v="2024-11-14T16:50:51"/>
    <x v="3"/>
    <n v="4"/>
    <n v="1"/>
    <n v="45"/>
    <n v="4"/>
    <n v="112.71"/>
    <s v=""/>
    <n v="0"/>
    <s v=""/>
    <n v="30"/>
    <n v="0.25"/>
    <n v="8.8888888888888795E-2"/>
    <n v="0"/>
    <x v="1"/>
    <n v="0"/>
  </r>
  <r>
    <x v="11627"/>
    <n v="53"/>
    <s v="Male"/>
    <s v="Japan"/>
    <d v="2024-03-21T00:47:24"/>
    <x v="0"/>
    <n v="2"/>
    <n v="1"/>
    <n v="46"/>
    <n v="3"/>
    <n v="112.69"/>
    <s v=""/>
    <n v="0"/>
    <s v=""/>
    <n v="1"/>
    <n v="0.5"/>
    <n v="6.5217391304347797E-2"/>
    <n v="0"/>
    <x v="1"/>
    <n v="1"/>
  </r>
  <r>
    <x v="11628"/>
    <n v="39"/>
    <s v="Female"/>
    <s v="Germany"/>
    <d v="2024-08-06T04:43:35"/>
    <x v="3"/>
    <n v="5"/>
    <n v="2"/>
    <n v="52"/>
    <n v="3"/>
    <n v="112.39"/>
    <s v=""/>
    <n v="0"/>
    <s v=""/>
    <n v="27"/>
    <n v="0.4"/>
    <n v="5.7692307692307598E-2"/>
    <n v="0"/>
    <x v="1"/>
    <n v="0"/>
  </r>
  <r>
    <x v="11629"/>
    <n v="41"/>
    <s v="Male"/>
    <s v="USA"/>
    <d v="2024-01-15T23:55:12"/>
    <x v="2"/>
    <n v="4"/>
    <n v="1"/>
    <n v="37"/>
    <n v="3"/>
    <n v="111.94"/>
    <s v=""/>
    <n v="0"/>
    <s v=""/>
    <n v="3"/>
    <n v="0.25"/>
    <n v="8.1081081081081002E-2"/>
    <n v="0"/>
    <x v="1"/>
    <n v="0"/>
  </r>
  <r>
    <x v="11630"/>
    <n v="38"/>
    <s v="Female"/>
    <s v="Canada"/>
    <d v="2024-07-06T14:17:07"/>
    <x v="0"/>
    <n v="2"/>
    <n v="1"/>
    <n v="64"/>
    <n v="2"/>
    <n v="111.66"/>
    <s v=""/>
    <n v="0"/>
    <s v=""/>
    <n v="47"/>
    <n v="0.5"/>
    <n v="3.125E-2"/>
    <n v="0"/>
    <x v="1"/>
    <n v="0"/>
  </r>
  <r>
    <x v="11631"/>
    <n v="43"/>
    <s v="Male"/>
    <s v="France"/>
    <d v="2024-01-30T05:35:18"/>
    <x v="3"/>
    <n v="4"/>
    <n v="1"/>
    <n v="37"/>
    <n v="0"/>
    <n v="111.18"/>
    <s v=""/>
    <n v="0"/>
    <s v=""/>
    <n v="61"/>
    <n v="0.25"/>
    <n v="0"/>
    <n v="0"/>
    <x v="1"/>
    <n v="0"/>
  </r>
  <r>
    <x v="11632"/>
    <n v="18"/>
    <s v="Male"/>
    <s v="USA"/>
    <d v="2023-05-18T08:57:17"/>
    <x v="5"/>
    <n v="4"/>
    <n v="0"/>
    <n v="45"/>
    <n v="0"/>
    <n v="111"/>
    <s v=""/>
    <n v="0"/>
    <s v=""/>
    <n v="45"/>
    <n v="0"/>
    <n v="0"/>
    <n v="0"/>
    <x v="1"/>
    <n v="0"/>
  </r>
  <r>
    <x v="11633"/>
    <n v="46"/>
    <s v="Male"/>
    <s v="USA"/>
    <d v="2024-04-07T06:00:16"/>
    <x v="1"/>
    <n v="5"/>
    <n v="2"/>
    <n v="57"/>
    <n v="4"/>
    <n v="110.88"/>
    <s v=""/>
    <n v="0"/>
    <s v=""/>
    <n v="42"/>
    <n v="0.4"/>
    <n v="7.0175438596491196E-2"/>
    <n v="0"/>
    <x v="1"/>
    <n v="0"/>
  </r>
  <r>
    <x v="11634"/>
    <n v="36"/>
    <s v="Female"/>
    <s v="Australia"/>
    <d v="2023-12-19T10:29:06"/>
    <x v="0"/>
    <n v="2"/>
    <n v="0"/>
    <n v="46"/>
    <n v="3"/>
    <n v="110.54"/>
    <s v=""/>
    <n v="0"/>
    <s v=""/>
    <n v="52"/>
    <n v="0"/>
    <n v="6.5217391304347797E-2"/>
    <n v="0"/>
    <x v="1"/>
    <n v="0"/>
  </r>
  <r>
    <x v="11635"/>
    <n v="35"/>
    <s v="Female"/>
    <s v="Australia"/>
    <d v="2023-06-01T08:46:58"/>
    <x v="2"/>
    <n v="3"/>
    <n v="2"/>
    <n v="48"/>
    <n v="2"/>
    <n v="110.52"/>
    <s v=""/>
    <n v="0"/>
    <s v=""/>
    <n v="72"/>
    <n v="0.66666666666666596"/>
    <n v="4.1666666666666602E-2"/>
    <n v="0"/>
    <x v="1"/>
    <n v="0"/>
  </r>
  <r>
    <x v="11636"/>
    <n v="30"/>
    <s v="Female"/>
    <s v="Germany"/>
    <d v="2023-04-12T17:19:24"/>
    <x v="1"/>
    <n v="4"/>
    <n v="1"/>
    <n v="43"/>
    <n v="1"/>
    <n v="110.32"/>
    <s v=""/>
    <n v="0"/>
    <s v=""/>
    <n v="64"/>
    <n v="0.25"/>
    <n v="2.3255813953488299E-2"/>
    <n v="0"/>
    <x v="1"/>
    <n v="0"/>
  </r>
  <r>
    <x v="11637"/>
    <n v="28"/>
    <s v="Male"/>
    <s v="USA"/>
    <d v="2024-05-07T02:55:27"/>
    <x v="3"/>
    <n v="1"/>
    <n v="0"/>
    <n v="48"/>
    <n v="5"/>
    <n v="110.05"/>
    <s v=""/>
    <n v="0"/>
    <s v=""/>
    <n v="4"/>
    <n v="0"/>
    <n v="0.10416666666666601"/>
    <n v="0"/>
    <x v="1"/>
    <n v="0"/>
  </r>
  <r>
    <x v="11638"/>
    <n v="54"/>
    <s v="Female"/>
    <s v="UK"/>
    <d v="2024-12-27T08:23:34"/>
    <x v="0"/>
    <n v="1"/>
    <n v="0"/>
    <n v="54"/>
    <n v="5"/>
    <n v="110.05"/>
    <s v=""/>
    <n v="0"/>
    <s v=""/>
    <n v="6"/>
    <n v="0"/>
    <n v="9.2592592592592504E-2"/>
    <n v="0"/>
    <x v="1"/>
    <n v="1"/>
  </r>
  <r>
    <x v="11639"/>
    <n v="22"/>
    <s v="Female"/>
    <s v="Australia"/>
    <d v="2024-08-19T09:34:22"/>
    <x v="2"/>
    <n v="0"/>
    <n v="0"/>
    <n v="49"/>
    <n v="4"/>
    <n v="109.78"/>
    <s v=""/>
    <n v="0"/>
    <s v=""/>
    <n v="71"/>
    <n v="0"/>
    <n v="8.16326530612244E-2"/>
    <n v="0"/>
    <x v="1"/>
    <n v="0"/>
  </r>
  <r>
    <x v="11640"/>
    <n v="18"/>
    <s v="Female"/>
    <s v="France"/>
    <d v="2023-09-22T19:54:35"/>
    <x v="1"/>
    <n v="1"/>
    <n v="0"/>
    <n v="40"/>
    <n v="2"/>
    <n v="109.76"/>
    <s v=""/>
    <n v="0"/>
    <s v=""/>
    <n v="56"/>
    <n v="0"/>
    <n v="0.05"/>
    <n v="0"/>
    <x v="1"/>
    <n v="0"/>
  </r>
  <r>
    <x v="11641"/>
    <n v="28"/>
    <s v="Female"/>
    <s v="Canada"/>
    <d v="2024-05-17T12:36:18"/>
    <x v="5"/>
    <n v="8"/>
    <n v="2"/>
    <n v="49"/>
    <n v="2"/>
    <n v="109.59"/>
    <s v=""/>
    <n v="0"/>
    <s v=""/>
    <n v="15"/>
    <n v="0.25"/>
    <n v="4.08163265306122E-2"/>
    <n v="0"/>
    <x v="1"/>
    <n v="0"/>
  </r>
  <r>
    <x v="11642"/>
    <n v="20"/>
    <s v="Female"/>
    <s v="USA"/>
    <d v="2024-10-10T11:26:13"/>
    <x v="3"/>
    <n v="3"/>
    <n v="2"/>
    <n v="50"/>
    <n v="4"/>
    <n v="109.45"/>
    <s v=""/>
    <n v="0"/>
    <s v=""/>
    <n v="19"/>
    <n v="0.66666666666666596"/>
    <n v="0.08"/>
    <n v="0"/>
    <x v="1"/>
    <n v="0"/>
  </r>
  <r>
    <x v="11643"/>
    <n v="29"/>
    <s v="Female"/>
    <s v="France"/>
    <d v="2023-11-12T04:53:25"/>
    <x v="3"/>
    <n v="3"/>
    <n v="0"/>
    <n v="52"/>
    <n v="2"/>
    <n v="109.38"/>
    <s v=""/>
    <n v="0"/>
    <s v=""/>
    <n v="61"/>
    <n v="0"/>
    <n v="3.8461538461538401E-2"/>
    <n v="0"/>
    <x v="1"/>
    <n v="1"/>
  </r>
  <r>
    <x v="11644"/>
    <n v="33"/>
    <s v="Female"/>
    <s v="UK"/>
    <d v="2023-01-07T07:51:10"/>
    <x v="2"/>
    <n v="2"/>
    <n v="1"/>
    <n v="63"/>
    <n v="9"/>
    <n v="108.94"/>
    <s v=""/>
    <n v="0"/>
    <s v=""/>
    <n v="20"/>
    <n v="0.5"/>
    <n v="0.14285714285714199"/>
    <n v="0"/>
    <x v="1"/>
    <n v="0"/>
  </r>
  <r>
    <x v="11645"/>
    <n v="45"/>
    <s v="Female"/>
    <s v="UK"/>
    <d v="2023-08-25T14:24:48"/>
    <x v="3"/>
    <n v="5"/>
    <n v="2"/>
    <n v="49"/>
    <n v="2"/>
    <n v="108.34"/>
    <s v=""/>
    <n v="0"/>
    <s v=""/>
    <n v="84"/>
    <n v="0.4"/>
    <n v="4.08163265306122E-2"/>
    <n v="0"/>
    <x v="1"/>
    <n v="0"/>
  </r>
  <r>
    <x v="11646"/>
    <n v="35"/>
    <s v="Male"/>
    <s v="USA"/>
    <d v="2023-03-22T13:12:04"/>
    <x v="3"/>
    <n v="3"/>
    <n v="1"/>
    <n v="47"/>
    <n v="6"/>
    <n v="108.13"/>
    <s v=""/>
    <n v="0"/>
    <s v=""/>
    <n v="72"/>
    <n v="0.33333333333333298"/>
    <n v="0.12765957446808501"/>
    <n v="0"/>
    <x v="1"/>
    <n v="0"/>
  </r>
  <r>
    <x v="11647"/>
    <n v="50"/>
    <s v="Male"/>
    <s v="UK"/>
    <d v="2024-11-28T19:35:44"/>
    <x v="4"/>
    <n v="0"/>
    <n v="0"/>
    <n v="53"/>
    <n v="0"/>
    <n v="108.12"/>
    <s v=""/>
    <n v="0"/>
    <s v=""/>
    <n v="15"/>
    <n v="0"/>
    <n v="0"/>
    <n v="0"/>
    <x v="1"/>
    <n v="0"/>
  </r>
  <r>
    <x v="11648"/>
    <n v="34"/>
    <s v="Female"/>
    <s v="Australia"/>
    <d v="2023-09-07T16:20:22"/>
    <x v="2"/>
    <n v="3"/>
    <n v="1"/>
    <n v="53"/>
    <n v="3"/>
    <n v="108.09"/>
    <s v=""/>
    <n v="0"/>
    <s v=""/>
    <n v="5"/>
    <n v="0.33333333333333298"/>
    <n v="5.6603773584905599E-2"/>
    <n v="0"/>
    <x v="1"/>
    <n v="0"/>
  </r>
  <r>
    <x v="11649"/>
    <n v="44"/>
    <s v="Male"/>
    <s v="Canada"/>
    <d v="2023-06-18T05:14:11"/>
    <x v="5"/>
    <n v="5"/>
    <n v="2"/>
    <n v="41"/>
    <n v="2"/>
    <n v="107.1"/>
    <s v=""/>
    <n v="0"/>
    <s v=""/>
    <n v="16"/>
    <n v="0.4"/>
    <n v="4.8780487804878002E-2"/>
    <n v="0"/>
    <x v="1"/>
    <n v="0"/>
  </r>
  <r>
    <x v="11650"/>
    <n v="18"/>
    <s v="Male"/>
    <s v="Australia"/>
    <d v="2024-01-27T19:11:01"/>
    <x v="4"/>
    <n v="5"/>
    <n v="0"/>
    <n v="45"/>
    <n v="1"/>
    <n v="107.02"/>
    <s v=""/>
    <n v="0"/>
    <s v=""/>
    <n v="144"/>
    <n v="0"/>
    <n v="2.2222222222222199E-2"/>
    <n v="0"/>
    <x v="1"/>
    <n v="0"/>
  </r>
  <r>
    <x v="11651"/>
    <n v="48"/>
    <s v="Female"/>
    <s v="USA"/>
    <d v="2024-11-14T21:13:40"/>
    <x v="3"/>
    <n v="3"/>
    <n v="0"/>
    <n v="59"/>
    <n v="3"/>
    <n v="105.92"/>
    <s v=""/>
    <n v="0"/>
    <s v=""/>
    <n v="122"/>
    <n v="0"/>
    <n v="5.0847457627118599E-2"/>
    <n v="0"/>
    <x v="1"/>
    <n v="1"/>
  </r>
  <r>
    <x v="11652"/>
    <n v="34"/>
    <s v="Female"/>
    <s v="Japan"/>
    <d v="2023-11-23T21:14:02"/>
    <x v="3"/>
    <n v="3"/>
    <n v="2"/>
    <n v="49"/>
    <n v="4"/>
    <n v="105.45"/>
    <s v=""/>
    <n v="0"/>
    <s v=""/>
    <n v="29"/>
    <n v="0.66666666666666596"/>
    <n v="8.16326530612244E-2"/>
    <n v="0"/>
    <x v="1"/>
    <n v="0"/>
  </r>
  <r>
    <x v="11653"/>
    <n v="32"/>
    <s v="Other"/>
    <s v="USA"/>
    <d v="2023-09-20T02:12:15"/>
    <x v="3"/>
    <n v="4"/>
    <n v="0"/>
    <n v="50"/>
    <n v="2"/>
    <n v="104.6"/>
    <s v=""/>
    <n v="0"/>
    <s v=""/>
    <n v="75"/>
    <n v="0"/>
    <n v="0.04"/>
    <n v="0"/>
    <x v="1"/>
    <n v="0"/>
  </r>
  <r>
    <x v="11654"/>
    <n v="34"/>
    <s v="Male"/>
    <s v="UK"/>
    <d v="2023-02-10T06:36:02"/>
    <x v="1"/>
    <n v="2"/>
    <n v="0"/>
    <n v="47"/>
    <n v="1"/>
    <n v="104.35"/>
    <s v=""/>
    <n v="0"/>
    <s v=""/>
    <n v="7"/>
    <n v="0"/>
    <n v="2.1276595744680799E-2"/>
    <n v="0"/>
    <x v="1"/>
    <n v="0"/>
  </r>
  <r>
    <x v="11655"/>
    <n v="27"/>
    <s v="Male"/>
    <s v="Canada"/>
    <d v="2023-12-16T02:10:41"/>
    <x v="2"/>
    <n v="1"/>
    <n v="0"/>
    <n v="48"/>
    <n v="1"/>
    <n v="103.81"/>
    <s v=""/>
    <n v="0"/>
    <s v=""/>
    <n v="50"/>
    <n v="0"/>
    <n v="2.0833333333333301E-2"/>
    <n v="0"/>
    <x v="1"/>
    <n v="0"/>
  </r>
  <r>
    <x v="11656"/>
    <n v="28"/>
    <s v="Female"/>
    <s v="Australia"/>
    <d v="2024-05-27T04:45:52"/>
    <x v="3"/>
    <n v="4"/>
    <n v="2"/>
    <n v="53"/>
    <n v="3"/>
    <n v="103.81"/>
    <s v=""/>
    <n v="0"/>
    <s v=""/>
    <n v="9"/>
    <n v="0.5"/>
    <n v="5.6603773584905599E-2"/>
    <n v="0"/>
    <x v="1"/>
    <n v="0"/>
  </r>
  <r>
    <x v="11657"/>
    <n v="18"/>
    <s v="Male"/>
    <s v="USA"/>
    <d v="2024-08-01T13:45:26"/>
    <x v="3"/>
    <n v="5"/>
    <n v="1"/>
    <n v="54"/>
    <n v="2"/>
    <n v="103.75"/>
    <s v=""/>
    <n v="0"/>
    <s v=""/>
    <n v="18"/>
    <n v="0.2"/>
    <n v="3.7037037037037E-2"/>
    <n v="0"/>
    <x v="1"/>
    <n v="0"/>
  </r>
  <r>
    <x v="11658"/>
    <n v="21"/>
    <s v="Male"/>
    <s v="France"/>
    <d v="2024-07-12T01:41:46"/>
    <x v="3"/>
    <n v="4"/>
    <n v="1"/>
    <n v="54"/>
    <n v="4"/>
    <n v="103.69"/>
    <s v=""/>
    <n v="0"/>
    <s v=""/>
    <n v="19"/>
    <n v="0.25"/>
    <n v="7.4074074074074001E-2"/>
    <n v="0"/>
    <x v="1"/>
    <n v="0"/>
  </r>
  <r>
    <x v="11659"/>
    <n v="32"/>
    <s v="Male"/>
    <s v="UK"/>
    <d v="2023-06-17T05:52:28"/>
    <x v="2"/>
    <n v="0"/>
    <n v="0"/>
    <n v="55"/>
    <n v="2"/>
    <n v="103.43"/>
    <s v=""/>
    <n v="0"/>
    <s v=""/>
    <n v="13"/>
    <n v="0"/>
    <n v="3.6363636363636299E-2"/>
    <n v="0"/>
    <x v="1"/>
    <n v="0"/>
  </r>
  <r>
    <x v="11660"/>
    <n v="39"/>
    <s v="Female"/>
    <s v="USA"/>
    <d v="2024-04-16T03:10:56"/>
    <x v="0"/>
    <n v="1"/>
    <n v="0"/>
    <n v="46"/>
    <n v="2"/>
    <n v="103.37"/>
    <s v=""/>
    <n v="0"/>
    <s v=""/>
    <n v="5"/>
    <n v="0"/>
    <n v="4.3478260869565202E-2"/>
    <n v="0"/>
    <x v="1"/>
    <n v="0"/>
  </r>
  <r>
    <x v="11661"/>
    <n v="38"/>
    <s v="Male"/>
    <s v="USA"/>
    <d v="2024-02-25T02:08:25"/>
    <x v="2"/>
    <n v="0"/>
    <n v="0"/>
    <n v="46"/>
    <n v="2"/>
    <n v="102.71"/>
    <s v=""/>
    <n v="0"/>
    <s v=""/>
    <n v="11"/>
    <n v="0"/>
    <n v="4.3478260869565202E-2"/>
    <n v="0"/>
    <x v="1"/>
    <n v="0"/>
  </r>
  <r>
    <x v="11662"/>
    <n v="60"/>
    <s v="Male"/>
    <s v="USA"/>
    <d v="2024-04-29T02:11:17"/>
    <x v="3"/>
    <n v="4"/>
    <n v="2"/>
    <n v="41"/>
    <n v="3"/>
    <n v="102.37"/>
    <s v=""/>
    <n v="0"/>
    <s v=""/>
    <n v="2"/>
    <n v="0.5"/>
    <n v="7.3170731707316999E-2"/>
    <n v="0"/>
    <x v="1"/>
    <n v="0"/>
  </r>
  <r>
    <x v="11663"/>
    <n v="18"/>
    <s v="Male"/>
    <s v="USA"/>
    <d v="2024-08-03T22:42:07"/>
    <x v="2"/>
    <n v="3"/>
    <n v="1"/>
    <n v="47"/>
    <n v="0"/>
    <n v="101.79"/>
    <s v=""/>
    <n v="0"/>
    <s v=""/>
    <n v="18"/>
    <n v="0.33333333333333298"/>
    <n v="0"/>
    <n v="0"/>
    <x v="1"/>
    <n v="0"/>
  </r>
  <r>
    <x v="11664"/>
    <n v="22"/>
    <s v="Male"/>
    <s v="Canada"/>
    <d v="2024-01-12T15:36:48"/>
    <x v="2"/>
    <n v="3"/>
    <n v="0"/>
    <n v="66"/>
    <n v="7"/>
    <n v="100.97"/>
    <s v=""/>
    <n v="0"/>
    <s v=""/>
    <n v="39"/>
    <n v="0"/>
    <n v="0.10606060606060599"/>
    <n v="0"/>
    <x v="1"/>
    <n v="0"/>
  </r>
  <r>
    <x v="11665"/>
    <n v="22"/>
    <s v="Female"/>
    <s v="Germany"/>
    <d v="2024-08-26T12:24:25"/>
    <x v="3"/>
    <n v="5"/>
    <n v="3"/>
    <n v="45"/>
    <n v="1"/>
    <n v="100.71"/>
    <s v=""/>
    <n v="0"/>
    <s v=""/>
    <n v="23"/>
    <n v="0.6"/>
    <n v="2.2222222222222199E-2"/>
    <n v="0"/>
    <x v="1"/>
    <n v="0"/>
  </r>
  <r>
    <x v="11666"/>
    <n v="37"/>
    <s v="Female"/>
    <s v="Australia"/>
    <d v="2024-06-25T12:32:35"/>
    <x v="2"/>
    <n v="2"/>
    <n v="1"/>
    <n v="68"/>
    <n v="2"/>
    <n v="100.44"/>
    <s v=""/>
    <n v="0"/>
    <s v=""/>
    <n v="39"/>
    <n v="0.5"/>
    <n v="2.94117647058823E-2"/>
    <n v="0"/>
    <x v="1"/>
    <n v="0"/>
  </r>
  <r>
    <x v="11667"/>
    <n v="30"/>
    <s v="Female"/>
    <s v="Australia"/>
    <d v="2023-05-29T03:23:47"/>
    <x v="4"/>
    <n v="1"/>
    <n v="1"/>
    <n v="61"/>
    <n v="2"/>
    <n v="100.22"/>
    <s v=""/>
    <n v="0"/>
    <s v=""/>
    <n v="23"/>
    <n v="1"/>
    <n v="3.2786885245901599E-2"/>
    <n v="0"/>
    <x v="1"/>
    <n v="0"/>
  </r>
  <r>
    <x v="11668"/>
    <n v="21"/>
    <s v="Male"/>
    <s v="Australia"/>
    <d v="2024-12-22T20:20:37"/>
    <x v="4"/>
    <n v="3"/>
    <n v="1"/>
    <n v="41"/>
    <n v="2"/>
    <n v="99.53"/>
    <s v=""/>
    <n v="0"/>
    <s v=""/>
    <n v="13"/>
    <n v="0.33333333333333298"/>
    <n v="4.8780487804878002E-2"/>
    <n v="0"/>
    <x v="1"/>
    <n v="0"/>
  </r>
  <r>
    <x v="11669"/>
    <n v="28"/>
    <s v="Female"/>
    <s v="USA"/>
    <d v="2023-08-02T04:15:59"/>
    <x v="3"/>
    <n v="2"/>
    <n v="1"/>
    <n v="46"/>
    <n v="2"/>
    <n v="99.18"/>
    <s v=""/>
    <n v="0"/>
    <s v=""/>
    <n v="34"/>
    <n v="0.5"/>
    <n v="4.3478260869565202E-2"/>
    <n v="0"/>
    <x v="1"/>
    <n v="0"/>
  </r>
  <r>
    <x v="11670"/>
    <n v="38"/>
    <s v="Female"/>
    <s v="Australia"/>
    <d v="2023-08-17T15:08:14"/>
    <x v="1"/>
    <n v="3"/>
    <n v="0"/>
    <n v="67"/>
    <n v="3"/>
    <n v="98.16"/>
    <s v=""/>
    <n v="0"/>
    <s v=""/>
    <n v="69"/>
    <n v="0"/>
    <n v="4.4776119402985003E-2"/>
    <n v="0"/>
    <x v="1"/>
    <n v="0"/>
  </r>
  <r>
    <x v="11671"/>
    <n v="42"/>
    <s v="Female"/>
    <s v="Canada"/>
    <d v="2023-12-08T07:16:57"/>
    <x v="1"/>
    <n v="5"/>
    <n v="0"/>
    <n v="62"/>
    <n v="3"/>
    <n v="98.07"/>
    <s v=""/>
    <n v="0"/>
    <s v=""/>
    <n v="23"/>
    <n v="0"/>
    <n v="4.8387096774193498E-2"/>
    <n v="0"/>
    <x v="1"/>
    <n v="0"/>
  </r>
  <r>
    <x v="11672"/>
    <n v="33"/>
    <s v="Male"/>
    <s v="USA"/>
    <d v="2024-06-10T10:25:58"/>
    <x v="5"/>
    <n v="3"/>
    <n v="1"/>
    <n v="37"/>
    <n v="2"/>
    <n v="96.55"/>
    <s v=""/>
    <n v="0"/>
    <s v=""/>
    <n v="21"/>
    <n v="0.33333333333333298"/>
    <n v="5.4054054054054002E-2"/>
    <n v="0"/>
    <x v="1"/>
    <n v="0"/>
  </r>
  <r>
    <x v="11673"/>
    <n v="18"/>
    <s v="Female"/>
    <s v="USA"/>
    <d v="2024-10-04T18:11:08"/>
    <x v="2"/>
    <n v="3"/>
    <n v="0"/>
    <n v="51"/>
    <n v="3"/>
    <n v="95.66"/>
    <s v=""/>
    <n v="0"/>
    <s v=""/>
    <n v="61"/>
    <n v="0"/>
    <n v="5.8823529411764698E-2"/>
    <n v="0"/>
    <x v="1"/>
    <n v="0"/>
  </r>
  <r>
    <x v="11674"/>
    <n v="24"/>
    <s v="Female"/>
    <s v="Japan"/>
    <d v="2023-03-25T06:54:24"/>
    <x v="1"/>
    <n v="5"/>
    <n v="1"/>
    <n v="50"/>
    <n v="1"/>
    <n v="95.18"/>
    <s v=""/>
    <n v="0"/>
    <s v=""/>
    <n v="49"/>
    <n v="0.2"/>
    <n v="0.02"/>
    <n v="0"/>
    <x v="1"/>
    <n v="1"/>
  </r>
  <r>
    <x v="11675"/>
    <n v="41"/>
    <s v="Male"/>
    <s v="Germany"/>
    <d v="2023-08-25T08:34:22"/>
    <x v="2"/>
    <n v="5"/>
    <n v="2"/>
    <n v="50"/>
    <n v="3"/>
    <n v="95.16"/>
    <s v=""/>
    <n v="0"/>
    <s v=""/>
    <n v="25"/>
    <n v="0.4"/>
    <n v="0.06"/>
    <n v="0"/>
    <x v="1"/>
    <n v="0"/>
  </r>
  <r>
    <x v="11676"/>
    <n v="35"/>
    <s v="Female"/>
    <s v="USA"/>
    <d v="2024-02-21T20:45:13"/>
    <x v="3"/>
    <n v="1"/>
    <n v="0"/>
    <n v="47"/>
    <n v="6"/>
    <n v="94.68"/>
    <s v=""/>
    <n v="0"/>
    <s v=""/>
    <n v="11"/>
    <n v="0"/>
    <n v="0.12765957446808501"/>
    <n v="0"/>
    <x v="1"/>
    <n v="0"/>
  </r>
  <r>
    <x v="11677"/>
    <n v="39"/>
    <s v="Male"/>
    <s v="USA"/>
    <d v="2023-12-30T02:00:22"/>
    <x v="3"/>
    <n v="3"/>
    <n v="1"/>
    <n v="49"/>
    <n v="2"/>
    <n v="93.3"/>
    <s v=""/>
    <n v="0"/>
    <s v=""/>
    <n v="48"/>
    <n v="0.33333333333333298"/>
    <n v="4.08163265306122E-2"/>
    <n v="0"/>
    <x v="1"/>
    <n v="0"/>
  </r>
  <r>
    <x v="11678"/>
    <n v="42"/>
    <s v="Female"/>
    <s v="UK"/>
    <d v="2023-01-18T11:03:18"/>
    <x v="3"/>
    <n v="2"/>
    <n v="1"/>
    <n v="42"/>
    <n v="1"/>
    <n v="92.8"/>
    <s v=""/>
    <n v="0"/>
    <s v=""/>
    <n v="5"/>
    <n v="0.5"/>
    <n v="2.3809523809523801E-2"/>
    <n v="0"/>
    <x v="1"/>
    <n v="1"/>
  </r>
  <r>
    <x v="11679"/>
    <n v="24"/>
    <s v="Female"/>
    <s v="Germany"/>
    <d v="2024-09-24T09:57:53"/>
    <x v="2"/>
    <n v="1"/>
    <n v="1"/>
    <n v="43"/>
    <n v="1"/>
    <n v="92.26"/>
    <s v=""/>
    <n v="0"/>
    <s v=""/>
    <n v="3"/>
    <n v="1"/>
    <n v="2.3255813953488299E-2"/>
    <n v="0"/>
    <x v="1"/>
    <n v="0"/>
  </r>
  <r>
    <x v="11680"/>
    <n v="19"/>
    <s v="Female"/>
    <s v="Canada"/>
    <d v="2023-07-16T18:02:01"/>
    <x v="2"/>
    <n v="1"/>
    <n v="0"/>
    <n v="57"/>
    <n v="6"/>
    <n v="91.92"/>
    <s v=""/>
    <n v="0"/>
    <s v=""/>
    <n v="60"/>
    <n v="0"/>
    <n v="0.105263157894736"/>
    <n v="0"/>
    <x v="1"/>
    <n v="0"/>
  </r>
  <r>
    <x v="11681"/>
    <n v="34"/>
    <s v="Female"/>
    <s v="Canada"/>
    <d v="2023-07-26T10:11:34"/>
    <x v="0"/>
    <n v="3"/>
    <n v="0"/>
    <n v="48"/>
    <n v="4"/>
    <n v="91.61"/>
    <s v=""/>
    <n v="0"/>
    <s v=""/>
    <n v="77"/>
    <n v="0"/>
    <n v="8.3333333333333301E-2"/>
    <n v="0"/>
    <x v="1"/>
    <n v="0"/>
  </r>
  <r>
    <x v="11682"/>
    <n v="58"/>
    <s v="Male"/>
    <s v="USA"/>
    <d v="2023-06-15T11:31:51"/>
    <x v="3"/>
    <n v="0"/>
    <n v="0"/>
    <n v="60"/>
    <n v="0"/>
    <n v="91.21"/>
    <s v=""/>
    <n v="0"/>
    <s v=""/>
    <n v="12"/>
    <n v="0"/>
    <n v="0"/>
    <n v="0"/>
    <x v="1"/>
    <n v="0"/>
  </r>
  <r>
    <x v="11683"/>
    <n v="40"/>
    <s v="Male"/>
    <s v="UK"/>
    <d v="2024-06-07T09:25:36"/>
    <x v="4"/>
    <n v="1"/>
    <n v="1"/>
    <n v="50"/>
    <n v="2"/>
    <n v="90.58"/>
    <s v=""/>
    <n v="0"/>
    <s v=""/>
    <n v="4"/>
    <n v="1"/>
    <n v="0.04"/>
    <n v="0"/>
    <x v="1"/>
    <n v="0"/>
  </r>
  <r>
    <x v="11684"/>
    <n v="40"/>
    <s v="Male"/>
    <s v="USA"/>
    <d v="2023-05-02T00:10:55"/>
    <x v="5"/>
    <n v="4"/>
    <n v="0"/>
    <n v="42"/>
    <n v="6"/>
    <n v="89.95"/>
    <s v=""/>
    <n v="0"/>
    <s v=""/>
    <n v="28"/>
    <n v="0"/>
    <n v="0.14285714285714199"/>
    <n v="0"/>
    <x v="1"/>
    <n v="1"/>
  </r>
  <r>
    <x v="11685"/>
    <n v="35"/>
    <s v="Male"/>
    <s v="France"/>
    <d v="2024-02-11T15:27:12"/>
    <x v="3"/>
    <n v="2"/>
    <n v="1"/>
    <n v="44"/>
    <n v="3"/>
    <n v="89.63"/>
    <s v=""/>
    <n v="0"/>
    <s v=""/>
    <n v="0"/>
    <n v="0.5"/>
    <n v="6.8181818181818094E-2"/>
    <n v="0"/>
    <x v="1"/>
    <n v="0"/>
  </r>
  <r>
    <x v="11686"/>
    <n v="18"/>
    <s v="Female"/>
    <s v="USA"/>
    <d v="2024-02-12T17:44:08"/>
    <x v="4"/>
    <n v="5"/>
    <n v="1"/>
    <n v="66"/>
    <n v="4"/>
    <n v="88.16"/>
    <s v=""/>
    <n v="0"/>
    <s v=""/>
    <n v="18"/>
    <n v="0.2"/>
    <n v="6.0606060606060601E-2"/>
    <n v="0"/>
    <x v="1"/>
    <n v="0"/>
  </r>
  <r>
    <x v="11687"/>
    <n v="32"/>
    <s v="Female"/>
    <s v="USA"/>
    <d v="2023-01-07T00:33:07"/>
    <x v="3"/>
    <n v="2"/>
    <n v="0"/>
    <n v="45"/>
    <n v="4"/>
    <n v="87.81"/>
    <s v=""/>
    <n v="0"/>
    <s v=""/>
    <n v="20"/>
    <n v="0"/>
    <n v="8.8888888888888795E-2"/>
    <n v="0"/>
    <x v="1"/>
    <n v="0"/>
  </r>
  <r>
    <x v="11688"/>
    <n v="29"/>
    <s v="Female"/>
    <s v="USA"/>
    <d v="2023-11-01T06:04:07"/>
    <x v="2"/>
    <n v="2"/>
    <n v="0"/>
    <n v="45"/>
    <n v="5"/>
    <n v="87.7"/>
    <s v=""/>
    <n v="0"/>
    <s v=""/>
    <n v="39"/>
    <n v="0"/>
    <n v="0.11111111111111099"/>
    <n v="0"/>
    <x v="1"/>
    <n v="0"/>
  </r>
  <r>
    <x v="11689"/>
    <n v="32"/>
    <s v="Female"/>
    <s v="UK"/>
    <d v="2023-12-20T09:50:49"/>
    <x v="3"/>
    <n v="2"/>
    <n v="1"/>
    <n v="52"/>
    <n v="0"/>
    <n v="86.78"/>
    <s v=""/>
    <n v="0"/>
    <s v=""/>
    <n v="2"/>
    <n v="0.5"/>
    <n v="0"/>
    <n v="0"/>
    <x v="1"/>
    <n v="0"/>
  </r>
  <r>
    <x v="11690"/>
    <n v="47"/>
    <s v="Male"/>
    <s v="Germany"/>
    <d v="2024-05-15T22:38:31"/>
    <x v="3"/>
    <n v="1"/>
    <n v="0"/>
    <n v="58"/>
    <n v="2"/>
    <n v="86.77"/>
    <s v=""/>
    <n v="0"/>
    <s v=""/>
    <n v="47"/>
    <n v="0"/>
    <n v="3.4482758620689599E-2"/>
    <n v="0"/>
    <x v="1"/>
    <n v="0"/>
  </r>
  <r>
    <x v="11691"/>
    <n v="31"/>
    <s v="Male"/>
    <s v="USA"/>
    <d v="2023-06-12T23:39:58"/>
    <x v="3"/>
    <n v="1"/>
    <n v="1"/>
    <n v="49"/>
    <n v="2"/>
    <n v="86.16"/>
    <s v=""/>
    <n v="0"/>
    <s v=""/>
    <n v="0"/>
    <n v="1"/>
    <n v="4.08163265306122E-2"/>
    <n v="0"/>
    <x v="1"/>
    <n v="0"/>
  </r>
  <r>
    <x v="11692"/>
    <n v="37"/>
    <s v="Female"/>
    <s v="USA"/>
    <d v="2023-01-03T08:56:41"/>
    <x v="4"/>
    <n v="7"/>
    <n v="4"/>
    <n v="52"/>
    <n v="2"/>
    <n v="84.87"/>
    <s v=""/>
    <n v="0"/>
    <s v=""/>
    <n v="3"/>
    <n v="0.57142857142857095"/>
    <n v="3.8461538461538401E-2"/>
    <n v="0"/>
    <x v="1"/>
    <n v="0"/>
  </r>
  <r>
    <x v="11693"/>
    <n v="33"/>
    <s v="Female"/>
    <s v="Japan"/>
    <d v="2023-12-26T14:46:45"/>
    <x v="3"/>
    <n v="6"/>
    <n v="2"/>
    <n v="45"/>
    <n v="1"/>
    <n v="84.86"/>
    <s v=""/>
    <n v="0"/>
    <s v=""/>
    <n v="19"/>
    <n v="0.33333333333333298"/>
    <n v="2.2222222222222199E-2"/>
    <n v="0"/>
    <x v="1"/>
    <n v="0"/>
  </r>
  <r>
    <x v="11694"/>
    <n v="25"/>
    <s v="Female"/>
    <s v="UK"/>
    <d v="2024-01-09T04:23:11"/>
    <x v="2"/>
    <n v="4"/>
    <n v="1"/>
    <n v="49"/>
    <n v="1"/>
    <n v="84.8"/>
    <s v=""/>
    <n v="0"/>
    <s v=""/>
    <n v="49"/>
    <n v="0.25"/>
    <n v="2.04081632653061E-2"/>
    <n v="0"/>
    <x v="1"/>
    <n v="0"/>
  </r>
  <r>
    <x v="11695"/>
    <n v="33"/>
    <s v="Female"/>
    <s v="Australia"/>
    <d v="2024-10-15T22:50:52"/>
    <x v="1"/>
    <n v="2"/>
    <n v="0"/>
    <n v="53"/>
    <n v="4"/>
    <n v="83.39"/>
    <s v=""/>
    <n v="0"/>
    <s v=""/>
    <n v="1"/>
    <n v="0"/>
    <n v="7.5471698113207503E-2"/>
    <n v="0"/>
    <x v="1"/>
    <n v="0"/>
  </r>
  <r>
    <x v="11696"/>
    <n v="38"/>
    <s v="Female"/>
    <s v="Germany"/>
    <d v="2023-03-28T04:59:33"/>
    <x v="2"/>
    <n v="2"/>
    <n v="0"/>
    <n v="50"/>
    <n v="5"/>
    <n v="83.31"/>
    <s v=""/>
    <n v="0"/>
    <s v=""/>
    <n v="8"/>
    <n v="0"/>
    <n v="0.1"/>
    <n v="0"/>
    <x v="1"/>
    <n v="0"/>
  </r>
  <r>
    <x v="11697"/>
    <n v="36"/>
    <s v="Female"/>
    <s v="USA"/>
    <d v="2023-08-08T16:29:58"/>
    <x v="4"/>
    <n v="4"/>
    <n v="0"/>
    <n v="35"/>
    <n v="0"/>
    <n v="83.09"/>
    <s v=""/>
    <n v="0"/>
    <s v=""/>
    <n v="19"/>
    <n v="0"/>
    <n v="0"/>
    <n v="0"/>
    <x v="1"/>
    <n v="0"/>
  </r>
  <r>
    <x v="11698"/>
    <n v="30"/>
    <s v="Male"/>
    <s v="USA"/>
    <d v="2024-07-26T16:07:31"/>
    <x v="2"/>
    <n v="1"/>
    <n v="1"/>
    <n v="60"/>
    <n v="2"/>
    <n v="81.93"/>
    <s v=""/>
    <n v="0"/>
    <s v=""/>
    <n v="29"/>
    <n v="1"/>
    <n v="3.3333333333333298E-2"/>
    <n v="0"/>
    <x v="1"/>
    <n v="0"/>
  </r>
  <r>
    <x v="11699"/>
    <n v="42"/>
    <s v="Male"/>
    <s v="Canada"/>
    <d v="2024-06-25T09:37:22"/>
    <x v="2"/>
    <n v="2"/>
    <n v="1"/>
    <n v="54"/>
    <n v="2"/>
    <n v="81.64"/>
    <s v=""/>
    <n v="0"/>
    <s v=""/>
    <n v="114"/>
    <n v="0.5"/>
    <n v="3.7037037037037E-2"/>
    <n v="0"/>
    <x v="1"/>
    <n v="1"/>
  </r>
  <r>
    <x v="11700"/>
    <n v="24"/>
    <s v="Male"/>
    <s v="USA"/>
    <d v="2023-06-24T21:50:59"/>
    <x v="3"/>
    <n v="2"/>
    <n v="1"/>
    <n v="37"/>
    <n v="3"/>
    <n v="81.59"/>
    <s v=""/>
    <n v="0"/>
    <s v=""/>
    <n v="23"/>
    <n v="0.5"/>
    <n v="8.1081081081081002E-2"/>
    <n v="0"/>
    <x v="1"/>
    <n v="0"/>
  </r>
  <r>
    <x v="11701"/>
    <n v="20"/>
    <s v="Female"/>
    <s v="France"/>
    <d v="2023-11-03T00:24:43"/>
    <x v="3"/>
    <n v="11"/>
    <n v="5"/>
    <n v="47"/>
    <n v="2"/>
    <n v="81.39"/>
    <s v=""/>
    <n v="0"/>
    <s v=""/>
    <n v="222"/>
    <n v="0.45454545454545398"/>
    <n v="4.2553191489361701E-2"/>
    <n v="0"/>
    <x v="1"/>
    <n v="1"/>
  </r>
  <r>
    <x v="11702"/>
    <n v="18"/>
    <s v="Male"/>
    <s v="Australia"/>
    <d v="2024-01-20T19:16:11"/>
    <x v="4"/>
    <n v="6"/>
    <n v="1"/>
    <n v="35"/>
    <n v="2"/>
    <n v="81.33"/>
    <s v=""/>
    <n v="0"/>
    <s v=""/>
    <n v="5"/>
    <n v="0.16666666666666599"/>
    <n v="5.7142857142857099E-2"/>
    <n v="0"/>
    <x v="1"/>
    <n v="1"/>
  </r>
  <r>
    <x v="11703"/>
    <n v="23"/>
    <s v="Male"/>
    <s v="Canada"/>
    <d v="2023-12-31T13:02:57"/>
    <x v="3"/>
    <n v="3"/>
    <n v="0"/>
    <n v="64"/>
    <n v="5"/>
    <n v="80.94"/>
    <s v=""/>
    <n v="0"/>
    <s v=""/>
    <n v="17"/>
    <n v="0"/>
    <n v="7.8125E-2"/>
    <n v="0"/>
    <x v="1"/>
    <n v="0"/>
  </r>
  <r>
    <x v="11704"/>
    <n v="46"/>
    <s v="Male"/>
    <s v="Canada"/>
    <d v="2024-01-20T09:02:56"/>
    <x v="4"/>
    <n v="2"/>
    <n v="0"/>
    <n v="44"/>
    <n v="0"/>
    <n v="80.849999999999994"/>
    <s v=""/>
    <n v="0"/>
    <s v=""/>
    <n v="17"/>
    <n v="0"/>
    <n v="0"/>
    <n v="0"/>
    <x v="1"/>
    <n v="0"/>
  </r>
  <r>
    <x v="11705"/>
    <n v="40"/>
    <s v="Female"/>
    <s v="USA"/>
    <d v="2023-10-03T02:40:13"/>
    <x v="0"/>
    <n v="2"/>
    <n v="1"/>
    <n v="40"/>
    <n v="4"/>
    <n v="80.81"/>
    <s v=""/>
    <n v="0"/>
    <s v=""/>
    <n v="9"/>
    <n v="0.5"/>
    <n v="0.1"/>
    <n v="0"/>
    <x v="1"/>
    <n v="0"/>
  </r>
  <r>
    <x v="11706"/>
    <n v="20"/>
    <s v="Female"/>
    <s v="Canada"/>
    <d v="2024-12-01T23:31:19"/>
    <x v="0"/>
    <n v="2"/>
    <n v="2"/>
    <n v="47"/>
    <n v="3"/>
    <n v="80.77"/>
    <s v=""/>
    <n v="0"/>
    <s v=""/>
    <n v="22"/>
    <n v="1"/>
    <n v="6.3829787234042507E-2"/>
    <n v="0"/>
    <x v="1"/>
    <n v="0"/>
  </r>
  <r>
    <x v="11707"/>
    <n v="28"/>
    <s v="Female"/>
    <s v="Germany"/>
    <d v="2024-01-09T00:00:22"/>
    <x v="3"/>
    <n v="3"/>
    <n v="1"/>
    <n v="52"/>
    <n v="3"/>
    <n v="80.010000000000005"/>
    <s v=""/>
    <n v="0"/>
    <s v=""/>
    <n v="81"/>
    <n v="0.33333333333333298"/>
    <n v="5.7692307692307598E-2"/>
    <n v="0"/>
    <x v="1"/>
    <n v="1"/>
  </r>
  <r>
    <x v="11708"/>
    <n v="21"/>
    <s v="Female"/>
    <s v="USA"/>
    <d v="2024-09-14T13:25:30"/>
    <x v="1"/>
    <n v="4"/>
    <n v="2"/>
    <n v="42"/>
    <n v="3"/>
    <n v="79.77"/>
    <s v=""/>
    <n v="0"/>
    <s v=""/>
    <n v="75"/>
    <n v="0.5"/>
    <n v="7.1428571428571397E-2"/>
    <n v="0"/>
    <x v="1"/>
    <n v="0"/>
  </r>
  <r>
    <x v="11709"/>
    <n v="29"/>
    <s v="Male"/>
    <s v="USA"/>
    <d v="2024-08-04T06:00:09"/>
    <x v="3"/>
    <n v="8"/>
    <n v="2"/>
    <n v="54"/>
    <n v="6"/>
    <n v="79.75"/>
    <s v=""/>
    <n v="0"/>
    <s v=""/>
    <n v="21"/>
    <n v="0.25"/>
    <n v="0.11111111111111099"/>
    <n v="0"/>
    <x v="1"/>
    <n v="0"/>
  </r>
  <r>
    <x v="11710"/>
    <n v="20"/>
    <s v="Male"/>
    <s v="USA"/>
    <d v="2023-06-12T06:08:40"/>
    <x v="4"/>
    <n v="6"/>
    <n v="3"/>
    <n v="43"/>
    <n v="4"/>
    <n v="79.62"/>
    <s v=""/>
    <n v="0"/>
    <s v=""/>
    <n v="17"/>
    <n v="0.5"/>
    <n v="9.3023255813953404E-2"/>
    <n v="0"/>
    <x v="1"/>
    <n v="0"/>
  </r>
  <r>
    <x v="11711"/>
    <n v="30"/>
    <s v="Female"/>
    <s v="USA"/>
    <d v="2023-05-16T01:28:12"/>
    <x v="1"/>
    <n v="2"/>
    <n v="0"/>
    <n v="48"/>
    <n v="5"/>
    <n v="79.61"/>
    <s v=""/>
    <n v="0"/>
    <s v=""/>
    <n v="21"/>
    <n v="0"/>
    <n v="0.10416666666666601"/>
    <n v="0"/>
    <x v="1"/>
    <n v="0"/>
  </r>
  <r>
    <x v="11712"/>
    <n v="21"/>
    <s v="Female"/>
    <s v="UK"/>
    <d v="2024-11-08T17:45:20"/>
    <x v="2"/>
    <n v="3"/>
    <n v="1"/>
    <n v="55"/>
    <n v="5"/>
    <n v="79.38"/>
    <s v=""/>
    <n v="0"/>
    <s v=""/>
    <n v="1"/>
    <n v="0.33333333333333298"/>
    <n v="9.0909090909090898E-2"/>
    <n v="0"/>
    <x v="1"/>
    <n v="0"/>
  </r>
  <r>
    <x v="11713"/>
    <n v="33"/>
    <s v="Female"/>
    <s v="USA"/>
    <d v="2024-10-28T11:37:59"/>
    <x v="0"/>
    <n v="3"/>
    <n v="0"/>
    <n v="51"/>
    <n v="3"/>
    <n v="79.22"/>
    <s v=""/>
    <n v="0"/>
    <s v=""/>
    <n v="40"/>
    <n v="0"/>
    <n v="5.8823529411764698E-2"/>
    <n v="0"/>
    <x v="1"/>
    <n v="0"/>
  </r>
  <r>
    <x v="11714"/>
    <n v="40"/>
    <s v="Female"/>
    <s v="USA"/>
    <d v="2024-11-23T08:11:05"/>
    <x v="2"/>
    <n v="0"/>
    <n v="0"/>
    <n v="49"/>
    <n v="0"/>
    <n v="78.64"/>
    <s v=""/>
    <n v="0"/>
    <s v=""/>
    <n v="91"/>
    <n v="0"/>
    <n v="0"/>
    <n v="0"/>
    <x v="1"/>
    <n v="1"/>
  </r>
  <r>
    <x v="11715"/>
    <n v="24"/>
    <s v="Male"/>
    <s v="USA"/>
    <d v="2023-08-14T05:22:14"/>
    <x v="3"/>
    <n v="2"/>
    <n v="1"/>
    <n v="44"/>
    <n v="4"/>
    <n v="78.52"/>
    <s v=""/>
    <n v="0"/>
    <s v=""/>
    <n v="104"/>
    <n v="0.5"/>
    <n v="9.0909090909090898E-2"/>
    <n v="0"/>
    <x v="1"/>
    <n v="1"/>
  </r>
  <r>
    <x v="11716"/>
    <n v="30"/>
    <s v="Female"/>
    <s v="USA"/>
    <d v="2024-05-22T18:10:32"/>
    <x v="3"/>
    <n v="6"/>
    <n v="3"/>
    <n v="31"/>
    <n v="1"/>
    <n v="78.37"/>
    <s v=""/>
    <n v="0"/>
    <s v=""/>
    <n v="154"/>
    <n v="0.5"/>
    <n v="3.2258064516128997E-2"/>
    <n v="0"/>
    <x v="1"/>
    <n v="0"/>
  </r>
  <r>
    <x v="11717"/>
    <n v="41"/>
    <s v="Male"/>
    <s v="UK"/>
    <d v="2023-04-27T09:12:46"/>
    <x v="3"/>
    <n v="4"/>
    <n v="1"/>
    <n v="45"/>
    <n v="3"/>
    <n v="77.86"/>
    <s v=""/>
    <n v="0"/>
    <s v=""/>
    <n v="23"/>
    <n v="0.25"/>
    <n v="6.6666666666666596E-2"/>
    <n v="0"/>
    <x v="1"/>
    <n v="1"/>
  </r>
  <r>
    <x v="11718"/>
    <n v="23"/>
    <s v="Male"/>
    <s v="Germany"/>
    <d v="2024-03-06T04:31:13"/>
    <x v="4"/>
    <n v="1"/>
    <n v="0"/>
    <n v="51"/>
    <n v="3"/>
    <n v="77.53"/>
    <s v=""/>
    <n v="0"/>
    <s v=""/>
    <n v="43"/>
    <n v="0"/>
    <n v="5.8823529411764698E-2"/>
    <n v="0"/>
    <x v="1"/>
    <n v="0"/>
  </r>
  <r>
    <x v="11719"/>
    <n v="18"/>
    <s v="Female"/>
    <s v="Australia"/>
    <d v="2024-03-18T07:05:05"/>
    <x v="4"/>
    <n v="1"/>
    <n v="1"/>
    <n v="47"/>
    <n v="6"/>
    <n v="77.12"/>
    <s v=""/>
    <n v="0"/>
    <s v=""/>
    <n v="5"/>
    <n v="1"/>
    <n v="0.12765957446808501"/>
    <n v="0"/>
    <x v="1"/>
    <n v="0"/>
  </r>
  <r>
    <x v="11720"/>
    <n v="32"/>
    <s v="Male"/>
    <s v="USA"/>
    <d v="2024-08-09T10:06:46"/>
    <x v="1"/>
    <n v="3"/>
    <n v="1"/>
    <n v="47"/>
    <n v="4"/>
    <n v="76.510000000000005"/>
    <s v=""/>
    <n v="0"/>
    <s v=""/>
    <n v="9"/>
    <n v="0.33333333333333298"/>
    <n v="8.5106382978723402E-2"/>
    <n v="0"/>
    <x v="1"/>
    <n v="0"/>
  </r>
  <r>
    <x v="11721"/>
    <n v="41"/>
    <s v="Female"/>
    <s v="France"/>
    <d v="2024-02-20T02:24:37"/>
    <x v="1"/>
    <n v="1"/>
    <n v="1"/>
    <n v="44"/>
    <n v="2"/>
    <n v="76.19"/>
    <s v=""/>
    <n v="0"/>
    <s v=""/>
    <n v="17"/>
    <n v="1"/>
    <n v="4.54545454545454E-2"/>
    <n v="0"/>
    <x v="1"/>
    <n v="0"/>
  </r>
  <r>
    <x v="11722"/>
    <n v="40"/>
    <s v="Male"/>
    <s v="France"/>
    <d v="2023-08-14T14:07:52"/>
    <x v="3"/>
    <n v="3"/>
    <n v="0"/>
    <n v="50"/>
    <n v="2"/>
    <n v="75.98"/>
    <s v=""/>
    <n v="0"/>
    <s v=""/>
    <n v="17"/>
    <n v="0"/>
    <n v="0.04"/>
    <n v="0"/>
    <x v="1"/>
    <n v="0"/>
  </r>
  <r>
    <x v="11723"/>
    <n v="35"/>
    <s v="Male"/>
    <s v="Japan"/>
    <d v="2023-12-13T21:36:50"/>
    <x v="3"/>
    <n v="1"/>
    <n v="0"/>
    <n v="61"/>
    <n v="4"/>
    <n v="75.73"/>
    <s v=""/>
    <n v="0"/>
    <s v=""/>
    <n v="1"/>
    <n v="0"/>
    <n v="6.5573770491803199E-2"/>
    <n v="0"/>
    <x v="1"/>
    <n v="0"/>
  </r>
  <r>
    <x v="11724"/>
    <n v="50"/>
    <s v="Male"/>
    <s v="Germany"/>
    <d v="2023-02-19T03:46:42"/>
    <x v="2"/>
    <n v="4"/>
    <n v="1"/>
    <n v="33"/>
    <n v="0"/>
    <n v="75.27"/>
    <s v=""/>
    <n v="0"/>
    <s v=""/>
    <n v="2"/>
    <n v="0.25"/>
    <n v="0"/>
    <n v="0"/>
    <x v="1"/>
    <n v="0"/>
  </r>
  <r>
    <x v="11725"/>
    <n v="44"/>
    <s v="Other"/>
    <s v="USA"/>
    <d v="2023-07-17T10:05:41"/>
    <x v="3"/>
    <n v="5"/>
    <n v="0"/>
    <n v="48"/>
    <n v="1"/>
    <n v="75.040000000000006"/>
    <s v=""/>
    <n v="0"/>
    <s v=""/>
    <n v="1"/>
    <n v="0"/>
    <n v="2.0833333333333301E-2"/>
    <n v="0"/>
    <x v="1"/>
    <n v="0"/>
  </r>
  <r>
    <x v="11726"/>
    <n v="34"/>
    <s v="Female"/>
    <s v="UK"/>
    <d v="2024-09-26T07:13:43"/>
    <x v="5"/>
    <n v="1"/>
    <n v="0"/>
    <n v="50"/>
    <n v="2"/>
    <n v="74.28"/>
    <s v=""/>
    <n v="0"/>
    <s v=""/>
    <n v="3"/>
    <n v="0"/>
    <n v="0.04"/>
    <n v="0"/>
    <x v="1"/>
    <n v="0"/>
  </r>
  <r>
    <x v="11727"/>
    <n v="31"/>
    <s v="Male"/>
    <s v="UK"/>
    <d v="2024-01-18T14:42:19"/>
    <x v="1"/>
    <n v="2"/>
    <n v="1"/>
    <n v="41"/>
    <n v="3"/>
    <n v="73.62"/>
    <s v=""/>
    <n v="0"/>
    <s v=""/>
    <n v="7"/>
    <n v="0.5"/>
    <n v="7.3170731707316999E-2"/>
    <n v="0"/>
    <x v="1"/>
    <n v="0"/>
  </r>
  <r>
    <x v="11728"/>
    <n v="22"/>
    <s v="Male"/>
    <s v="Australia"/>
    <d v="2024-12-12T12:07:23"/>
    <x v="5"/>
    <n v="2"/>
    <n v="0"/>
    <n v="37"/>
    <n v="2"/>
    <n v="73.569999999999993"/>
    <s v=""/>
    <n v="0"/>
    <s v=""/>
    <n v="68"/>
    <n v="0"/>
    <n v="5.4054054054054002E-2"/>
    <n v="0"/>
    <x v="1"/>
    <n v="0"/>
  </r>
  <r>
    <x v="11729"/>
    <n v="36"/>
    <s v="Female"/>
    <s v="USA"/>
    <d v="2023-11-25T00:58:34"/>
    <x v="1"/>
    <n v="6"/>
    <n v="2"/>
    <n v="52"/>
    <n v="5"/>
    <n v="73.56"/>
    <s v=""/>
    <n v="0"/>
    <s v=""/>
    <n v="22"/>
    <n v="0.33333333333333298"/>
    <n v="9.6153846153846104E-2"/>
    <n v="0"/>
    <x v="1"/>
    <n v="1"/>
  </r>
  <r>
    <x v="11730"/>
    <n v="41"/>
    <s v="Male"/>
    <s v="Canada"/>
    <d v="2023-03-27T20:13:54"/>
    <x v="0"/>
    <n v="3"/>
    <n v="1"/>
    <n v="53"/>
    <n v="1"/>
    <n v="73.48"/>
    <s v=""/>
    <n v="0"/>
    <s v=""/>
    <n v="45"/>
    <n v="0.33333333333333298"/>
    <n v="1.8867924528301799E-2"/>
    <n v="0"/>
    <x v="1"/>
    <n v="0"/>
  </r>
  <r>
    <x v="11731"/>
    <n v="30"/>
    <s v="Male"/>
    <s v="USA"/>
    <d v="2024-07-12T04:36:59"/>
    <x v="3"/>
    <n v="4"/>
    <n v="2"/>
    <n v="51"/>
    <n v="3"/>
    <n v="73.3"/>
    <s v=""/>
    <n v="0"/>
    <s v=""/>
    <n v="6"/>
    <n v="0.5"/>
    <n v="5.8823529411764698E-2"/>
    <n v="0"/>
    <x v="1"/>
    <n v="0"/>
  </r>
  <r>
    <x v="11732"/>
    <n v="49"/>
    <s v="Female"/>
    <s v="UK"/>
    <d v="2024-08-31T00:27:22"/>
    <x v="0"/>
    <n v="0"/>
    <n v="0"/>
    <n v="60"/>
    <n v="4"/>
    <n v="73.23"/>
    <s v=""/>
    <n v="0"/>
    <s v=""/>
    <n v="6"/>
    <n v="0"/>
    <n v="6.6666666666666596E-2"/>
    <n v="0"/>
    <x v="1"/>
    <n v="0"/>
  </r>
  <r>
    <x v="11733"/>
    <n v="38"/>
    <s v="Male"/>
    <s v="Japan"/>
    <d v="2024-05-17T11:08:42"/>
    <x v="2"/>
    <n v="3"/>
    <n v="2"/>
    <n v="62"/>
    <n v="3"/>
    <n v="73.010000000000005"/>
    <s v=""/>
    <n v="0"/>
    <s v=""/>
    <n v="13"/>
    <n v="0.66666666666666596"/>
    <n v="4.8387096774193498E-2"/>
    <n v="0"/>
    <x v="1"/>
    <n v="0"/>
  </r>
  <r>
    <x v="11734"/>
    <n v="22"/>
    <s v="Male"/>
    <s v="USA"/>
    <d v="2024-07-24T20:19:18"/>
    <x v="0"/>
    <n v="2"/>
    <n v="0"/>
    <n v="38"/>
    <n v="1"/>
    <n v="72.45"/>
    <s v=""/>
    <n v="0"/>
    <s v=""/>
    <n v="5"/>
    <n v="0"/>
    <n v="2.6315789473684199E-2"/>
    <n v="0"/>
    <x v="1"/>
    <n v="0"/>
  </r>
  <r>
    <x v="11735"/>
    <n v="43"/>
    <s v="Female"/>
    <s v="USA"/>
    <d v="2024-03-01T23:46:19"/>
    <x v="2"/>
    <n v="2"/>
    <n v="1"/>
    <n v="48"/>
    <n v="2"/>
    <n v="71.099999999999994"/>
    <s v=""/>
    <n v="0"/>
    <s v=""/>
    <n v="37"/>
    <n v="0.5"/>
    <n v="4.1666666666666602E-2"/>
    <n v="0"/>
    <x v="1"/>
    <n v="0"/>
  </r>
  <r>
    <x v="11736"/>
    <n v="49"/>
    <s v="Male"/>
    <s v="USA"/>
    <d v="2023-11-17T06:04:50"/>
    <x v="0"/>
    <n v="0"/>
    <n v="0"/>
    <n v="42"/>
    <n v="1"/>
    <n v="70.89"/>
    <s v=""/>
    <n v="0"/>
    <s v=""/>
    <n v="10"/>
    <n v="0"/>
    <n v="2.3809523809523801E-2"/>
    <n v="0"/>
    <x v="1"/>
    <n v="0"/>
  </r>
  <r>
    <x v="11737"/>
    <n v="32"/>
    <s v="Female"/>
    <s v="Australia"/>
    <d v="2024-01-23T14:26:07"/>
    <x v="2"/>
    <n v="1"/>
    <n v="0"/>
    <n v="47"/>
    <n v="0"/>
    <n v="70.52"/>
    <s v=""/>
    <n v="0"/>
    <s v=""/>
    <n v="12"/>
    <n v="0"/>
    <n v="0"/>
    <n v="0"/>
    <x v="1"/>
    <n v="0"/>
  </r>
  <r>
    <x v="11738"/>
    <n v="40"/>
    <s v="Female"/>
    <s v="Japan"/>
    <d v="2023-05-14T18:48:27"/>
    <x v="3"/>
    <n v="4"/>
    <n v="4"/>
    <n v="52"/>
    <n v="3"/>
    <n v="70.459999999999994"/>
    <s v=""/>
    <n v="0"/>
    <s v=""/>
    <n v="5"/>
    <n v="1"/>
    <n v="5.7692307692307598E-2"/>
    <n v="0"/>
    <x v="1"/>
    <n v="0"/>
  </r>
  <r>
    <x v="11739"/>
    <n v="42"/>
    <s v="Female"/>
    <s v="UK"/>
    <d v="2024-02-23T00:29:46"/>
    <x v="4"/>
    <n v="3"/>
    <n v="1"/>
    <n v="42"/>
    <n v="3"/>
    <n v="69.91"/>
    <s v=""/>
    <n v="0"/>
    <s v=""/>
    <n v="25"/>
    <n v="0.33333333333333298"/>
    <n v="7.1428571428571397E-2"/>
    <n v="0"/>
    <x v="1"/>
    <n v="0"/>
  </r>
  <r>
    <x v="11740"/>
    <n v="24"/>
    <s v="Male"/>
    <s v="UK"/>
    <d v="2024-01-10T08:07:43"/>
    <x v="1"/>
    <n v="2"/>
    <n v="0"/>
    <n v="52"/>
    <n v="5"/>
    <n v="69.83"/>
    <s v=""/>
    <n v="0"/>
    <s v=""/>
    <n v="46"/>
    <n v="0"/>
    <n v="9.6153846153846104E-2"/>
    <n v="0"/>
    <x v="1"/>
    <n v="0"/>
  </r>
  <r>
    <x v="11741"/>
    <n v="25"/>
    <s v="Female"/>
    <s v="Japan"/>
    <d v="2023-06-10T22:01:19"/>
    <x v="1"/>
    <n v="0"/>
    <n v="0"/>
    <n v="52"/>
    <n v="2"/>
    <n v="69.42"/>
    <s v=""/>
    <n v="0"/>
    <s v=""/>
    <n v="5"/>
    <n v="0"/>
    <n v="3.8461538461538401E-2"/>
    <n v="0"/>
    <x v="1"/>
    <n v="1"/>
  </r>
  <r>
    <x v="11742"/>
    <n v="42"/>
    <s v="Female"/>
    <s v="Canada"/>
    <d v="2024-08-11T13:13:02"/>
    <x v="1"/>
    <n v="3"/>
    <n v="2"/>
    <n v="40"/>
    <n v="4"/>
    <n v="69.33"/>
    <s v=""/>
    <n v="0"/>
    <s v=""/>
    <n v="3"/>
    <n v="0.66666666666666596"/>
    <n v="0.1"/>
    <n v="0"/>
    <x v="1"/>
    <n v="0"/>
  </r>
  <r>
    <x v="11743"/>
    <n v="39"/>
    <s v="Male"/>
    <s v="Canada"/>
    <d v="2023-08-30T18:31:25"/>
    <x v="0"/>
    <n v="0"/>
    <n v="0"/>
    <n v="58"/>
    <n v="6"/>
    <n v="69.06"/>
    <s v=""/>
    <n v="0"/>
    <s v=""/>
    <n v="37"/>
    <n v="0"/>
    <n v="0.10344827586206801"/>
    <n v="0"/>
    <x v="1"/>
    <n v="0"/>
  </r>
  <r>
    <x v="11744"/>
    <n v="49"/>
    <s v="Male"/>
    <s v="USA"/>
    <d v="2024-10-08T08:19:58"/>
    <x v="1"/>
    <n v="3"/>
    <n v="0"/>
    <n v="51"/>
    <n v="3"/>
    <n v="68.790000000000006"/>
    <s v=""/>
    <n v="0"/>
    <s v=""/>
    <n v="24"/>
    <n v="0"/>
    <n v="5.8823529411764698E-2"/>
    <n v="0"/>
    <x v="1"/>
    <n v="0"/>
  </r>
  <r>
    <x v="11745"/>
    <n v="54"/>
    <s v="Male"/>
    <s v="USA"/>
    <d v="2023-01-18T03:45:16"/>
    <x v="0"/>
    <n v="5"/>
    <n v="1"/>
    <n v="54"/>
    <n v="5"/>
    <n v="67.930000000000007"/>
    <s v=""/>
    <n v="0"/>
    <s v=""/>
    <n v="12"/>
    <n v="0.2"/>
    <n v="9.2592592592592504E-2"/>
    <n v="0"/>
    <x v="1"/>
    <n v="0"/>
  </r>
  <r>
    <x v="11746"/>
    <n v="31"/>
    <s v="Male"/>
    <s v="USA"/>
    <d v="2024-01-06T06:18:02"/>
    <x v="2"/>
    <n v="3"/>
    <n v="0"/>
    <n v="45"/>
    <n v="1"/>
    <n v="67.510000000000005"/>
    <s v=""/>
    <n v="0"/>
    <s v=""/>
    <n v="3"/>
    <n v="0"/>
    <n v="2.2222222222222199E-2"/>
    <n v="0"/>
    <x v="1"/>
    <n v="0"/>
  </r>
  <r>
    <x v="11747"/>
    <n v="23"/>
    <s v="Female"/>
    <s v="Canada"/>
    <d v="2024-08-21T12:40:37"/>
    <x v="1"/>
    <n v="3"/>
    <n v="1"/>
    <n v="39"/>
    <n v="2"/>
    <n v="67.36"/>
    <s v=""/>
    <n v="0"/>
    <s v=""/>
    <n v="58"/>
    <n v="0.33333333333333298"/>
    <n v="5.1282051282051197E-2"/>
    <n v="0"/>
    <x v="1"/>
    <n v="0"/>
  </r>
  <r>
    <x v="11748"/>
    <n v="27"/>
    <s v="Male"/>
    <s v="Germany"/>
    <d v="2023-12-19T19:14:44"/>
    <x v="3"/>
    <n v="5"/>
    <n v="2"/>
    <n v="53"/>
    <n v="4"/>
    <n v="67.180000000000007"/>
    <s v=""/>
    <n v="0"/>
    <s v=""/>
    <n v="21"/>
    <n v="0.4"/>
    <n v="7.5471698113207503E-2"/>
    <n v="0"/>
    <x v="1"/>
    <n v="0"/>
  </r>
  <r>
    <x v="11749"/>
    <n v="23"/>
    <s v="Male"/>
    <s v="Canada"/>
    <d v="2024-12-03T14:56:43"/>
    <x v="5"/>
    <n v="4"/>
    <n v="0"/>
    <n v="47"/>
    <n v="1"/>
    <n v="66.91"/>
    <s v=""/>
    <n v="0"/>
    <s v=""/>
    <n v="90"/>
    <n v="0"/>
    <n v="2.1276595744680799E-2"/>
    <n v="0"/>
    <x v="1"/>
    <n v="0"/>
  </r>
  <r>
    <x v="11750"/>
    <n v="42"/>
    <s v="Female"/>
    <s v="USA"/>
    <d v="2023-02-16T23:12:50"/>
    <x v="4"/>
    <n v="1"/>
    <n v="0"/>
    <n v="57"/>
    <n v="2"/>
    <n v="66.81"/>
    <s v=""/>
    <n v="0"/>
    <s v=""/>
    <n v="38"/>
    <n v="0"/>
    <n v="3.5087719298245598E-2"/>
    <n v="0"/>
    <x v="1"/>
    <n v="0"/>
  </r>
  <r>
    <x v="11751"/>
    <n v="46"/>
    <s v="Male"/>
    <s v="Canada"/>
    <d v="2023-11-28T19:30:13"/>
    <x v="1"/>
    <n v="3"/>
    <n v="2"/>
    <n v="55"/>
    <n v="1"/>
    <n v="66.58"/>
    <s v=""/>
    <n v="0"/>
    <s v=""/>
    <n v="21"/>
    <n v="0.66666666666666596"/>
    <n v="1.8181818181818101E-2"/>
    <n v="0"/>
    <x v="1"/>
    <n v="0"/>
  </r>
  <r>
    <x v="11752"/>
    <n v="42"/>
    <s v="Female"/>
    <s v="Canada"/>
    <d v="2023-03-29T14:34:31"/>
    <x v="4"/>
    <n v="2"/>
    <n v="1"/>
    <n v="57"/>
    <n v="3"/>
    <n v="66.16"/>
    <s v=""/>
    <n v="0"/>
    <s v=""/>
    <n v="7"/>
    <n v="0.5"/>
    <n v="5.2631578947368397E-2"/>
    <n v="0"/>
    <x v="1"/>
    <n v="1"/>
  </r>
  <r>
    <x v="11753"/>
    <n v="49"/>
    <s v="Male"/>
    <s v="Australia"/>
    <d v="2024-08-01T23:58:41"/>
    <x v="3"/>
    <n v="2"/>
    <n v="0"/>
    <n v="52"/>
    <n v="3"/>
    <n v="66.05"/>
    <s v=""/>
    <n v="0"/>
    <s v=""/>
    <n v="64"/>
    <n v="0"/>
    <n v="5.7692307692307598E-2"/>
    <n v="0"/>
    <x v="1"/>
    <n v="0"/>
  </r>
  <r>
    <x v="11754"/>
    <n v="36"/>
    <s v="Male"/>
    <s v="USA"/>
    <d v="2023-02-03T11:04:01"/>
    <x v="3"/>
    <n v="5"/>
    <n v="1"/>
    <n v="63"/>
    <n v="6"/>
    <n v="65.78"/>
    <s v=""/>
    <n v="0"/>
    <s v=""/>
    <n v="33"/>
    <n v="0.2"/>
    <n v="9.5238095238095205E-2"/>
    <n v="0"/>
    <x v="1"/>
    <n v="0"/>
  </r>
  <r>
    <x v="11755"/>
    <n v="33"/>
    <s v="Male"/>
    <s v="USA"/>
    <d v="2024-02-03T20:33:28"/>
    <x v="1"/>
    <n v="4"/>
    <n v="1"/>
    <n v="53"/>
    <n v="2"/>
    <n v="65.599999999999994"/>
    <s v=""/>
    <n v="0"/>
    <s v=""/>
    <n v="62"/>
    <n v="0.25"/>
    <n v="3.7735849056603703E-2"/>
    <n v="0"/>
    <x v="1"/>
    <n v="0"/>
  </r>
  <r>
    <x v="11756"/>
    <n v="44"/>
    <s v="Female"/>
    <s v="Germany"/>
    <d v="2024-12-16T12:29:28"/>
    <x v="3"/>
    <n v="2"/>
    <n v="0"/>
    <n v="38"/>
    <n v="2"/>
    <n v="65.349999999999994"/>
    <s v=""/>
    <n v="0"/>
    <s v=""/>
    <n v="25"/>
    <n v="0"/>
    <n v="5.2631578947368397E-2"/>
    <n v="0"/>
    <x v="1"/>
    <n v="0"/>
  </r>
  <r>
    <x v="11757"/>
    <n v="26"/>
    <s v="Female"/>
    <s v="USA"/>
    <d v="2024-04-26T17:14:36"/>
    <x v="3"/>
    <n v="8"/>
    <n v="1"/>
    <n v="53"/>
    <n v="1"/>
    <n v="65.11"/>
    <s v=""/>
    <n v="0"/>
    <s v=""/>
    <n v="11"/>
    <n v="0.125"/>
    <n v="1.8867924528301799E-2"/>
    <n v="0"/>
    <x v="1"/>
    <n v="0"/>
  </r>
  <r>
    <x v="11758"/>
    <n v="28"/>
    <s v="Male"/>
    <s v="Canada"/>
    <d v="2024-04-01T01:04:20"/>
    <x v="2"/>
    <n v="2"/>
    <n v="1"/>
    <n v="56"/>
    <n v="1"/>
    <n v="64.959999999999994"/>
    <s v=""/>
    <n v="0"/>
    <s v=""/>
    <n v="10"/>
    <n v="0.5"/>
    <n v="1.7857142857142801E-2"/>
    <n v="0"/>
    <x v="1"/>
    <n v="0"/>
  </r>
  <r>
    <x v="11759"/>
    <n v="33"/>
    <s v="Male"/>
    <s v="UK"/>
    <d v="2024-12-10T20:41:59"/>
    <x v="4"/>
    <n v="3"/>
    <n v="1"/>
    <n v="43"/>
    <n v="4"/>
    <n v="64.790000000000006"/>
    <s v=""/>
    <n v="0"/>
    <s v=""/>
    <n v="38"/>
    <n v="0.33333333333333298"/>
    <n v="9.3023255813953404E-2"/>
    <n v="0"/>
    <x v="1"/>
    <n v="0"/>
  </r>
  <r>
    <x v="11760"/>
    <n v="24"/>
    <s v="Female"/>
    <s v="USA"/>
    <d v="2023-06-20T01:02:24"/>
    <x v="2"/>
    <n v="3"/>
    <n v="1"/>
    <n v="51"/>
    <n v="6"/>
    <n v="64.510000000000005"/>
    <s v=""/>
    <n v="0"/>
    <s v=""/>
    <n v="143"/>
    <n v="0.33333333333333298"/>
    <n v="0.11764705882352899"/>
    <n v="0"/>
    <x v="1"/>
    <n v="0"/>
  </r>
  <r>
    <x v="11761"/>
    <n v="37"/>
    <s v="Female"/>
    <s v="France"/>
    <d v="2024-10-31T19:56:23"/>
    <x v="5"/>
    <n v="3"/>
    <n v="0"/>
    <n v="37"/>
    <n v="3"/>
    <n v="64.27"/>
    <s v=""/>
    <n v="0"/>
    <s v=""/>
    <n v="13"/>
    <n v="0"/>
    <n v="8.1081081081081002E-2"/>
    <n v="0"/>
    <x v="1"/>
    <n v="0"/>
  </r>
  <r>
    <x v="11762"/>
    <n v="30"/>
    <s v="Other"/>
    <s v="France"/>
    <d v="2024-03-30T06:43:43"/>
    <x v="2"/>
    <n v="5"/>
    <n v="1"/>
    <n v="46"/>
    <n v="2"/>
    <n v="63.72"/>
    <s v=""/>
    <n v="0"/>
    <s v=""/>
    <n v="39"/>
    <n v="0.2"/>
    <n v="4.3478260869565202E-2"/>
    <n v="0"/>
    <x v="1"/>
    <n v="0"/>
  </r>
  <r>
    <x v="11763"/>
    <n v="42"/>
    <s v="Female"/>
    <s v="Canada"/>
    <d v="2023-11-15T01:30:58"/>
    <x v="2"/>
    <n v="3"/>
    <n v="0"/>
    <n v="42"/>
    <n v="6"/>
    <n v="62.75"/>
    <s v=""/>
    <n v="0"/>
    <s v=""/>
    <n v="19"/>
    <n v="0"/>
    <n v="0.14285714285714199"/>
    <n v="0"/>
    <x v="1"/>
    <n v="0"/>
  </r>
  <r>
    <x v="11764"/>
    <n v="46"/>
    <s v="Male"/>
    <s v="Australia"/>
    <d v="2024-12-08T19:03:20"/>
    <x v="3"/>
    <n v="1"/>
    <n v="1"/>
    <n v="48"/>
    <n v="4"/>
    <n v="62.74"/>
    <s v=""/>
    <n v="0"/>
    <s v=""/>
    <n v="14"/>
    <n v="1"/>
    <n v="8.3333333333333301E-2"/>
    <n v="0"/>
    <x v="1"/>
    <n v="0"/>
  </r>
  <r>
    <x v="11765"/>
    <n v="40"/>
    <s v="Male"/>
    <s v="Germany"/>
    <d v="2024-08-13T23:37:19"/>
    <x v="1"/>
    <n v="2"/>
    <n v="2"/>
    <n v="41"/>
    <n v="1"/>
    <n v="62.34"/>
    <s v=""/>
    <n v="0"/>
    <s v=""/>
    <n v="139"/>
    <n v="1"/>
    <n v="2.4390243902439001E-2"/>
    <n v="0"/>
    <x v="1"/>
    <n v="0"/>
  </r>
  <r>
    <x v="11766"/>
    <n v="45"/>
    <s v="Male"/>
    <s v="Germany"/>
    <d v="2023-03-15T19:07:39"/>
    <x v="1"/>
    <n v="3"/>
    <n v="0"/>
    <n v="45"/>
    <n v="2"/>
    <n v="62.17"/>
    <s v=""/>
    <n v="0"/>
    <s v=""/>
    <n v="41"/>
    <n v="0"/>
    <n v="4.4444444444444398E-2"/>
    <n v="0"/>
    <x v="1"/>
    <n v="0"/>
  </r>
  <r>
    <x v="11767"/>
    <n v="41"/>
    <s v="Male"/>
    <s v="France"/>
    <d v="2024-01-25T13:09:33"/>
    <x v="3"/>
    <n v="1"/>
    <n v="1"/>
    <n v="55"/>
    <n v="3"/>
    <n v="61.47"/>
    <s v=""/>
    <n v="0"/>
    <s v=""/>
    <n v="5"/>
    <n v="1"/>
    <n v="5.4545454545454501E-2"/>
    <n v="0"/>
    <x v="1"/>
    <n v="0"/>
  </r>
  <r>
    <x v="11768"/>
    <n v="65"/>
    <s v="Female"/>
    <s v="USA"/>
    <d v="2023-02-16T08:36:46"/>
    <x v="1"/>
    <n v="0"/>
    <n v="0"/>
    <n v="57"/>
    <n v="1"/>
    <n v="61.33"/>
    <s v=""/>
    <n v="0"/>
    <s v=""/>
    <n v="27"/>
    <n v="0"/>
    <n v="1.7543859649122799E-2"/>
    <n v="0"/>
    <x v="1"/>
    <n v="0"/>
  </r>
  <r>
    <x v="11769"/>
    <n v="33"/>
    <s v="Female"/>
    <s v="USA"/>
    <d v="2023-01-01T01:27:36"/>
    <x v="2"/>
    <n v="0"/>
    <n v="0"/>
    <n v="53"/>
    <n v="2"/>
    <n v="61.23"/>
    <s v=""/>
    <n v="0"/>
    <s v=""/>
    <n v="30"/>
    <n v="0"/>
    <n v="3.7735849056603703E-2"/>
    <n v="0"/>
    <x v="1"/>
    <n v="0"/>
  </r>
  <r>
    <x v="11770"/>
    <n v="40"/>
    <s v="Female"/>
    <s v="Australia"/>
    <d v="2023-09-20T08:02:41"/>
    <x v="2"/>
    <n v="2"/>
    <n v="1"/>
    <n v="42"/>
    <n v="1"/>
    <n v="61"/>
    <s v=""/>
    <n v="0"/>
    <s v=""/>
    <n v="103"/>
    <n v="0.5"/>
    <n v="2.3809523809523801E-2"/>
    <n v="0"/>
    <x v="1"/>
    <n v="1"/>
  </r>
  <r>
    <x v="11771"/>
    <n v="25"/>
    <s v="Female"/>
    <s v="Japan"/>
    <d v="2023-10-22T06:36:31"/>
    <x v="1"/>
    <n v="3"/>
    <n v="1"/>
    <n v="46"/>
    <n v="5"/>
    <n v="60.83"/>
    <s v=""/>
    <n v="0"/>
    <s v=""/>
    <n v="115"/>
    <n v="0.33333333333333298"/>
    <n v="0.108695652173913"/>
    <n v="0"/>
    <x v="1"/>
    <n v="1"/>
  </r>
  <r>
    <x v="11772"/>
    <n v="45"/>
    <s v="Female"/>
    <s v="USA"/>
    <d v="2024-02-22T06:58:28"/>
    <x v="4"/>
    <n v="4"/>
    <n v="1"/>
    <n v="41"/>
    <n v="2"/>
    <n v="60.82"/>
    <s v=""/>
    <n v="0"/>
    <s v=""/>
    <n v="16"/>
    <n v="0.25"/>
    <n v="4.8780487804878002E-2"/>
    <n v="0"/>
    <x v="1"/>
    <n v="0"/>
  </r>
  <r>
    <x v="11773"/>
    <n v="24"/>
    <s v="Female"/>
    <s v="France"/>
    <d v="2023-01-31T07:08:26"/>
    <x v="4"/>
    <n v="4"/>
    <n v="0"/>
    <n v="48"/>
    <n v="1"/>
    <n v="60.48"/>
    <s v=""/>
    <n v="0"/>
    <s v=""/>
    <n v="53"/>
    <n v="0"/>
    <n v="2.0833333333333301E-2"/>
    <n v="0"/>
    <x v="1"/>
    <n v="0"/>
  </r>
  <r>
    <x v="11774"/>
    <n v="53"/>
    <s v="Female"/>
    <s v="Germany"/>
    <d v="2023-01-27T09:41:34"/>
    <x v="5"/>
    <n v="3"/>
    <n v="0"/>
    <n v="58"/>
    <n v="4"/>
    <n v="60.37"/>
    <s v=""/>
    <n v="0"/>
    <s v=""/>
    <n v="13"/>
    <n v="0"/>
    <n v="6.8965517241379296E-2"/>
    <n v="0"/>
    <x v="1"/>
    <n v="0"/>
  </r>
  <r>
    <x v="11775"/>
    <n v="37"/>
    <s v="Female"/>
    <s v="USA"/>
    <d v="2024-06-08T17:32:58"/>
    <x v="1"/>
    <n v="5"/>
    <n v="0"/>
    <n v="47"/>
    <n v="0"/>
    <n v="60.06"/>
    <s v=""/>
    <n v="0"/>
    <s v=""/>
    <n v="7"/>
    <n v="0"/>
    <n v="0"/>
    <n v="0"/>
    <x v="1"/>
    <n v="0"/>
  </r>
  <r>
    <x v="11776"/>
    <n v="28"/>
    <s v="Male"/>
    <s v="Germany"/>
    <d v="2023-01-29T11:20:13"/>
    <x v="5"/>
    <n v="3"/>
    <n v="0"/>
    <n v="35"/>
    <n v="3"/>
    <n v="59.98"/>
    <s v=""/>
    <n v="0"/>
    <s v=""/>
    <n v="7"/>
    <n v="0"/>
    <n v="8.5714285714285701E-2"/>
    <n v="0"/>
    <x v="1"/>
    <n v="0"/>
  </r>
  <r>
    <x v="11777"/>
    <n v="26"/>
    <s v="Female"/>
    <s v="Australia"/>
    <d v="2024-10-28T10:10:22"/>
    <x v="2"/>
    <n v="3"/>
    <n v="2"/>
    <n v="58"/>
    <n v="2"/>
    <n v="59.51"/>
    <s v=""/>
    <n v="0"/>
    <s v=""/>
    <n v="110"/>
    <n v="0.66666666666666596"/>
    <n v="3.4482758620689599E-2"/>
    <n v="0"/>
    <x v="1"/>
    <n v="0"/>
  </r>
  <r>
    <x v="11778"/>
    <n v="21"/>
    <s v="Female"/>
    <s v="USA"/>
    <d v="2024-09-04T16:53:07"/>
    <x v="3"/>
    <n v="3"/>
    <n v="2"/>
    <n v="49"/>
    <n v="2"/>
    <n v="59.32"/>
    <s v=""/>
    <n v="0"/>
    <s v=""/>
    <n v="25"/>
    <n v="0.66666666666666596"/>
    <n v="4.08163265306122E-2"/>
    <n v="0"/>
    <x v="1"/>
    <n v="0"/>
  </r>
  <r>
    <x v="11779"/>
    <n v="26"/>
    <s v="Female"/>
    <s v="Australia"/>
    <d v="2023-07-11T09:32:34"/>
    <x v="2"/>
    <n v="2"/>
    <n v="0"/>
    <n v="52"/>
    <n v="3"/>
    <n v="59.31"/>
    <s v=""/>
    <n v="0"/>
    <s v=""/>
    <n v="0"/>
    <n v="0"/>
    <n v="5.7692307692307598E-2"/>
    <n v="0"/>
    <x v="1"/>
    <n v="0"/>
  </r>
  <r>
    <x v="11780"/>
    <n v="47"/>
    <s v="Female"/>
    <s v="USA"/>
    <d v="2023-12-08T10:12:10"/>
    <x v="5"/>
    <n v="0"/>
    <n v="0"/>
    <n v="50"/>
    <n v="1"/>
    <n v="59.1"/>
    <s v=""/>
    <n v="0"/>
    <s v=""/>
    <n v="27"/>
    <n v="0"/>
    <n v="0.02"/>
    <n v="0"/>
    <x v="1"/>
    <n v="0"/>
  </r>
  <r>
    <x v="11781"/>
    <n v="18"/>
    <s v="Male"/>
    <s v="Australia"/>
    <d v="2024-02-25T09:26:27"/>
    <x v="3"/>
    <n v="2"/>
    <n v="0"/>
    <n v="52"/>
    <n v="3"/>
    <n v="58.55"/>
    <s v=""/>
    <n v="0"/>
    <s v=""/>
    <n v="23"/>
    <n v="0"/>
    <n v="5.7692307692307598E-2"/>
    <n v="0"/>
    <x v="1"/>
    <n v="0"/>
  </r>
  <r>
    <x v="11782"/>
    <n v="18"/>
    <s v="Male"/>
    <s v="Japan"/>
    <d v="2023-09-16T06:12:59"/>
    <x v="3"/>
    <n v="3"/>
    <n v="1"/>
    <n v="57"/>
    <n v="0"/>
    <n v="57.85"/>
    <s v=""/>
    <n v="0"/>
    <s v=""/>
    <n v="18"/>
    <n v="0.33333333333333298"/>
    <n v="0"/>
    <n v="0"/>
    <x v="1"/>
    <n v="0"/>
  </r>
  <r>
    <x v="11783"/>
    <n v="30"/>
    <s v="Male"/>
    <s v="Germany"/>
    <d v="2024-10-21T17:33:34"/>
    <x v="3"/>
    <n v="3"/>
    <n v="1"/>
    <n v="52"/>
    <n v="3"/>
    <n v="57.85"/>
    <s v=""/>
    <n v="0"/>
    <s v=""/>
    <n v="17"/>
    <n v="0.33333333333333298"/>
    <n v="5.7692307692307598E-2"/>
    <n v="0"/>
    <x v="1"/>
    <n v="1"/>
  </r>
  <r>
    <x v="11784"/>
    <n v="23"/>
    <s v="Male"/>
    <s v="Australia"/>
    <d v="2023-08-08T23:48:00"/>
    <x v="1"/>
    <n v="3"/>
    <n v="0"/>
    <n v="46"/>
    <n v="1"/>
    <n v="57.71"/>
    <s v=""/>
    <n v="0"/>
    <s v=""/>
    <n v="46"/>
    <n v="0"/>
    <n v="2.1739130434782601E-2"/>
    <n v="0"/>
    <x v="1"/>
    <n v="0"/>
  </r>
  <r>
    <x v="11785"/>
    <n v="34"/>
    <s v="Female"/>
    <s v="Canada"/>
    <d v="2023-01-12T09:02:34"/>
    <x v="1"/>
    <n v="3"/>
    <n v="1"/>
    <n v="57"/>
    <n v="4"/>
    <n v="57.49"/>
    <s v=""/>
    <n v="0"/>
    <s v=""/>
    <n v="19"/>
    <n v="0.33333333333333298"/>
    <n v="7.0175438596491196E-2"/>
    <n v="0"/>
    <x v="1"/>
    <n v="0"/>
  </r>
  <r>
    <x v="11786"/>
    <n v="47"/>
    <s v="Male"/>
    <s v="France"/>
    <d v="2023-04-17T09:45:10"/>
    <x v="5"/>
    <n v="1"/>
    <n v="1"/>
    <n v="52"/>
    <n v="6"/>
    <n v="57.47"/>
    <s v=""/>
    <n v="0"/>
    <s v=""/>
    <n v="11"/>
    <n v="1"/>
    <n v="0.115384615384615"/>
    <n v="0"/>
    <x v="1"/>
    <n v="0"/>
  </r>
  <r>
    <x v="11787"/>
    <n v="43"/>
    <s v="Male"/>
    <s v="Australia"/>
    <d v="2024-03-05T10:59:56"/>
    <x v="4"/>
    <n v="1"/>
    <n v="0"/>
    <n v="56"/>
    <n v="2"/>
    <n v="57.36"/>
    <s v=""/>
    <n v="0"/>
    <s v=""/>
    <n v="25"/>
    <n v="0"/>
    <n v="3.5714285714285698E-2"/>
    <n v="0"/>
    <x v="1"/>
    <n v="1"/>
  </r>
  <r>
    <x v="11788"/>
    <n v="32"/>
    <s v="Male"/>
    <s v="USA"/>
    <d v="2023-05-16T05:51:02"/>
    <x v="3"/>
    <n v="1"/>
    <n v="0"/>
    <n v="51"/>
    <n v="3"/>
    <n v="56.68"/>
    <s v=""/>
    <n v="0"/>
    <s v=""/>
    <n v="58"/>
    <n v="0"/>
    <n v="5.8823529411764698E-2"/>
    <n v="0"/>
    <x v="1"/>
    <n v="0"/>
  </r>
  <r>
    <x v="11789"/>
    <n v="33"/>
    <s v="Male"/>
    <s v="Australia"/>
    <d v="2024-04-25T10:34:51"/>
    <x v="2"/>
    <n v="2"/>
    <n v="0"/>
    <n v="49"/>
    <n v="4"/>
    <n v="56.02"/>
    <s v=""/>
    <n v="0"/>
    <s v=""/>
    <n v="99"/>
    <n v="0"/>
    <n v="8.16326530612244E-2"/>
    <n v="0"/>
    <x v="1"/>
    <n v="1"/>
  </r>
  <r>
    <x v="11790"/>
    <n v="41"/>
    <s v="Female"/>
    <s v="Australia"/>
    <d v="2023-08-31T12:02:42"/>
    <x v="1"/>
    <n v="2"/>
    <n v="0"/>
    <n v="45"/>
    <n v="1"/>
    <n v="55.94"/>
    <s v=""/>
    <n v="0"/>
    <s v=""/>
    <n v="86"/>
    <n v="0"/>
    <n v="2.2222222222222199E-2"/>
    <n v="0"/>
    <x v="1"/>
    <n v="0"/>
  </r>
  <r>
    <x v="11791"/>
    <n v="22"/>
    <s v="Male"/>
    <s v="USA"/>
    <d v="2023-08-31T01:49:27"/>
    <x v="0"/>
    <n v="4"/>
    <n v="1"/>
    <n v="39"/>
    <n v="1"/>
    <n v="55.24"/>
    <s v=""/>
    <n v="0"/>
    <s v=""/>
    <n v="4"/>
    <n v="0.25"/>
    <n v="2.5641025641025599E-2"/>
    <n v="0"/>
    <x v="1"/>
    <n v="0"/>
  </r>
  <r>
    <x v="11792"/>
    <n v="29"/>
    <s v="Male"/>
    <s v="USA"/>
    <d v="2024-02-17T18:55:32"/>
    <x v="1"/>
    <n v="2"/>
    <n v="1"/>
    <n v="63"/>
    <n v="3"/>
    <n v="54.87"/>
    <s v=""/>
    <n v="0"/>
    <s v=""/>
    <n v="17"/>
    <n v="0.5"/>
    <n v="4.7619047619047603E-2"/>
    <n v="0"/>
    <x v="1"/>
    <n v="1"/>
  </r>
  <r>
    <x v="11793"/>
    <n v="30"/>
    <s v="Female"/>
    <s v="Germany"/>
    <d v="2023-08-10T05:00:09"/>
    <x v="4"/>
    <n v="2"/>
    <n v="0"/>
    <n v="43"/>
    <n v="3"/>
    <n v="54.74"/>
    <s v=""/>
    <n v="0"/>
    <s v=""/>
    <n v="34"/>
    <n v="0"/>
    <n v="6.9767441860465101E-2"/>
    <n v="0"/>
    <x v="1"/>
    <n v="0"/>
  </r>
  <r>
    <x v="11794"/>
    <n v="42"/>
    <s v="Female"/>
    <s v="Canada"/>
    <d v="2024-12-19T17:52:39"/>
    <x v="1"/>
    <n v="2"/>
    <n v="0"/>
    <n v="61"/>
    <n v="1"/>
    <n v="54.67"/>
    <s v=""/>
    <n v="0"/>
    <s v=""/>
    <n v="46"/>
    <n v="0"/>
    <n v="1.63934426229508E-2"/>
    <n v="0"/>
    <x v="1"/>
    <n v="0"/>
  </r>
  <r>
    <x v="11795"/>
    <n v="20"/>
    <s v="Male"/>
    <s v="USA"/>
    <d v="2023-12-22T04:11:25"/>
    <x v="1"/>
    <n v="0"/>
    <n v="0"/>
    <n v="46"/>
    <n v="3"/>
    <n v="54.04"/>
    <s v=""/>
    <n v="0"/>
    <s v=""/>
    <n v="61"/>
    <n v="0"/>
    <n v="6.5217391304347797E-2"/>
    <n v="0"/>
    <x v="1"/>
    <n v="0"/>
  </r>
  <r>
    <x v="11796"/>
    <n v="23"/>
    <s v="Male"/>
    <s v="Japan"/>
    <d v="2023-08-07T18:35:51"/>
    <x v="3"/>
    <n v="2"/>
    <n v="1"/>
    <n v="54"/>
    <n v="1"/>
    <n v="53.62"/>
    <s v=""/>
    <n v="0"/>
    <s v=""/>
    <n v="27"/>
    <n v="0.5"/>
    <n v="1.85185185185185E-2"/>
    <n v="0"/>
    <x v="1"/>
    <n v="0"/>
  </r>
  <r>
    <x v="11797"/>
    <n v="27"/>
    <s v="Female"/>
    <s v="USA"/>
    <d v="2024-01-11T01:39:00"/>
    <x v="3"/>
    <n v="7"/>
    <n v="2"/>
    <n v="42"/>
    <n v="1"/>
    <n v="53.49"/>
    <s v=""/>
    <n v="0"/>
    <s v=""/>
    <n v="88"/>
    <n v="0.28571428571428498"/>
    <n v="2.3809523809523801E-2"/>
    <n v="0"/>
    <x v="1"/>
    <n v="0"/>
  </r>
  <r>
    <x v="11798"/>
    <n v="39"/>
    <s v="Male"/>
    <s v="USA"/>
    <d v="2024-10-06T19:49:47"/>
    <x v="4"/>
    <n v="4"/>
    <n v="2"/>
    <n v="43"/>
    <n v="1"/>
    <n v="53.45"/>
    <s v=""/>
    <n v="0"/>
    <s v=""/>
    <n v="11"/>
    <n v="0.5"/>
    <n v="2.3255813953488299E-2"/>
    <n v="0"/>
    <x v="1"/>
    <n v="0"/>
  </r>
  <r>
    <x v="11799"/>
    <n v="41"/>
    <s v="Male"/>
    <s v="USA"/>
    <d v="2023-02-01T16:43:24"/>
    <x v="3"/>
    <n v="1"/>
    <n v="0"/>
    <n v="47"/>
    <n v="2"/>
    <n v="53.14"/>
    <s v=""/>
    <n v="0"/>
    <s v=""/>
    <n v="11"/>
    <n v="0"/>
    <n v="4.2553191489361701E-2"/>
    <n v="0"/>
    <x v="1"/>
    <n v="0"/>
  </r>
  <r>
    <x v="11800"/>
    <n v="43"/>
    <s v="Male"/>
    <s v="USA"/>
    <d v="2024-07-05T17:50:37"/>
    <x v="3"/>
    <n v="3"/>
    <n v="0"/>
    <n v="54"/>
    <n v="4"/>
    <n v="52.63"/>
    <s v=""/>
    <n v="0"/>
    <s v=""/>
    <n v="7"/>
    <n v="0"/>
    <n v="7.4074074074074001E-2"/>
    <n v="0"/>
    <x v="1"/>
    <n v="1"/>
  </r>
  <r>
    <x v="11801"/>
    <n v="43"/>
    <s v="Female"/>
    <s v="USA"/>
    <d v="2023-11-17T13:22:52"/>
    <x v="3"/>
    <n v="3"/>
    <n v="2"/>
    <n v="51"/>
    <n v="2"/>
    <n v="52.52"/>
    <s v=""/>
    <n v="0"/>
    <s v=""/>
    <n v="64"/>
    <n v="0.66666666666666596"/>
    <n v="3.9215686274509803E-2"/>
    <n v="0"/>
    <x v="1"/>
    <n v="0"/>
  </r>
  <r>
    <x v="11802"/>
    <n v="34"/>
    <s v="Female"/>
    <s v="Canada"/>
    <d v="2023-05-18T01:39:15"/>
    <x v="1"/>
    <n v="4"/>
    <n v="2"/>
    <n v="54"/>
    <n v="5"/>
    <n v="51.95"/>
    <s v=""/>
    <n v="0"/>
    <s v=""/>
    <n v="14"/>
    <n v="0.5"/>
    <n v="9.2592592592592504E-2"/>
    <n v="0"/>
    <x v="1"/>
    <n v="0"/>
  </r>
  <r>
    <x v="11803"/>
    <n v="38"/>
    <s v="Male"/>
    <s v="UK"/>
    <d v="2024-09-12T11:46:52"/>
    <x v="1"/>
    <n v="2"/>
    <n v="0"/>
    <n v="54"/>
    <n v="1"/>
    <n v="51.63"/>
    <s v=""/>
    <n v="0"/>
    <s v=""/>
    <n v="20"/>
    <n v="0"/>
    <n v="1.85185185185185E-2"/>
    <n v="0"/>
    <x v="1"/>
    <n v="0"/>
  </r>
  <r>
    <x v="11804"/>
    <n v="18"/>
    <s v="Female"/>
    <s v="USA"/>
    <d v="2024-10-14T05:57:52"/>
    <x v="3"/>
    <n v="1"/>
    <n v="1"/>
    <n v="48"/>
    <n v="2"/>
    <n v="51.49"/>
    <s v=""/>
    <n v="0"/>
    <s v=""/>
    <n v="6"/>
    <n v="1"/>
    <n v="4.1666666666666602E-2"/>
    <n v="0"/>
    <x v="1"/>
    <n v="0"/>
  </r>
  <r>
    <x v="11805"/>
    <n v="21"/>
    <s v="Male"/>
    <s v="USA"/>
    <d v="2024-07-13T22:57:36"/>
    <x v="5"/>
    <n v="2"/>
    <n v="1"/>
    <n v="44"/>
    <n v="4"/>
    <n v="51.41"/>
    <s v=""/>
    <n v="0"/>
    <s v=""/>
    <n v="50"/>
    <n v="0.5"/>
    <n v="9.0909090909090898E-2"/>
    <n v="0"/>
    <x v="1"/>
    <n v="0"/>
  </r>
  <r>
    <x v="11806"/>
    <n v="30"/>
    <s v="Female"/>
    <s v="UK"/>
    <d v="2024-09-23T17:54:13"/>
    <x v="3"/>
    <n v="2"/>
    <n v="1"/>
    <n v="51"/>
    <n v="2"/>
    <n v="51.33"/>
    <s v=""/>
    <n v="0"/>
    <s v=""/>
    <n v="0"/>
    <n v="0.5"/>
    <n v="3.9215686274509803E-2"/>
    <n v="0"/>
    <x v="1"/>
    <n v="0"/>
  </r>
  <r>
    <x v="11807"/>
    <n v="38"/>
    <s v="Male"/>
    <s v="France"/>
    <d v="2023-11-10T22:13:40"/>
    <x v="0"/>
    <n v="1"/>
    <n v="1"/>
    <n v="44"/>
    <n v="1"/>
    <n v="51.07"/>
    <s v=""/>
    <n v="0"/>
    <s v=""/>
    <n v="19"/>
    <n v="1"/>
    <n v="2.27272727272727E-2"/>
    <n v="0"/>
    <x v="1"/>
    <n v="0"/>
  </r>
  <r>
    <x v="11808"/>
    <n v="18"/>
    <s v="Male"/>
    <s v="USA"/>
    <d v="2024-04-20T02:05:25"/>
    <x v="3"/>
    <n v="4"/>
    <n v="0"/>
    <n v="54"/>
    <n v="2"/>
    <n v="50.83"/>
    <s v=""/>
    <n v="0"/>
    <s v=""/>
    <n v="23"/>
    <n v="0"/>
    <n v="3.7037037037037E-2"/>
    <n v="0"/>
    <x v="1"/>
    <n v="1"/>
  </r>
  <r>
    <x v="11809"/>
    <n v="18"/>
    <s v="Female"/>
    <s v="Germany"/>
    <d v="2023-08-03T15:18:33"/>
    <x v="2"/>
    <n v="2"/>
    <n v="0"/>
    <n v="57"/>
    <n v="2"/>
    <n v="50.47"/>
    <s v=""/>
    <n v="0"/>
    <s v=""/>
    <n v="37"/>
    <n v="0"/>
    <n v="3.5087719298245598E-2"/>
    <n v="0"/>
    <x v="1"/>
    <n v="0"/>
  </r>
  <r>
    <x v="11810"/>
    <n v="57"/>
    <s v="Female"/>
    <s v="Canada"/>
    <d v="2024-02-21T06:09:09"/>
    <x v="3"/>
    <n v="4"/>
    <n v="1"/>
    <n v="42"/>
    <n v="3"/>
    <n v="50.4"/>
    <s v=""/>
    <n v="0"/>
    <s v=""/>
    <n v="18"/>
    <n v="0.25"/>
    <n v="7.1428571428571397E-2"/>
    <n v="0"/>
    <x v="1"/>
    <n v="0"/>
  </r>
  <r>
    <x v="11811"/>
    <n v="31"/>
    <s v="Female"/>
    <s v="Canada"/>
    <d v="2023-04-24T21:20:52"/>
    <x v="2"/>
    <n v="1"/>
    <n v="0"/>
    <n v="54"/>
    <n v="3"/>
    <n v="50.26"/>
    <s v=""/>
    <n v="0"/>
    <s v=""/>
    <n v="41"/>
    <n v="0"/>
    <n v="5.5555555555555497E-2"/>
    <n v="0"/>
    <x v="1"/>
    <n v="0"/>
  </r>
  <r>
    <x v="11812"/>
    <n v="40"/>
    <s v="Female"/>
    <s v="Japan"/>
    <d v="2023-11-01T14:49:45"/>
    <x v="3"/>
    <n v="3"/>
    <n v="1"/>
    <n v="44"/>
    <n v="3"/>
    <n v="50.2"/>
    <s v=""/>
    <n v="0"/>
    <s v=""/>
    <n v="48"/>
    <n v="0.33333333333333298"/>
    <n v="6.8181818181818094E-2"/>
    <n v="0"/>
    <x v="1"/>
    <n v="1"/>
  </r>
  <r>
    <x v="11813"/>
    <n v="31"/>
    <s v="Male"/>
    <s v="USA"/>
    <d v="2024-06-09T02:18:37"/>
    <x v="3"/>
    <n v="3"/>
    <n v="1"/>
    <n v="58"/>
    <n v="4"/>
    <n v="49.98"/>
    <s v=""/>
    <n v="0"/>
    <s v=""/>
    <n v="15"/>
    <n v="0.33333333333333298"/>
    <n v="6.8965517241379296E-2"/>
    <n v="0"/>
    <x v="1"/>
    <n v="0"/>
  </r>
  <r>
    <x v="11814"/>
    <n v="51"/>
    <s v="Female"/>
    <s v="USA"/>
    <d v="2024-01-25T16:04:46"/>
    <x v="3"/>
    <n v="3"/>
    <n v="0"/>
    <n v="39"/>
    <n v="0"/>
    <n v="49.67"/>
    <s v=""/>
    <n v="0"/>
    <s v=""/>
    <n v="0"/>
    <n v="0"/>
    <n v="0"/>
    <n v="0"/>
    <x v="1"/>
    <n v="0"/>
  </r>
  <r>
    <x v="11815"/>
    <n v="25"/>
    <s v="Female"/>
    <s v="USA"/>
    <d v="2023-11-21T16:40:10"/>
    <x v="5"/>
    <n v="5"/>
    <n v="3"/>
    <n v="45"/>
    <n v="3"/>
    <n v="49.59"/>
    <s v=""/>
    <n v="0"/>
    <s v=""/>
    <n v="15"/>
    <n v="0.6"/>
    <n v="6.6666666666666596E-2"/>
    <n v="0"/>
    <x v="1"/>
    <n v="0"/>
  </r>
  <r>
    <x v="11816"/>
    <n v="54"/>
    <s v="Male"/>
    <s v="Canada"/>
    <d v="2023-07-08T17:17:51"/>
    <x v="4"/>
    <n v="2"/>
    <n v="0"/>
    <n v="58"/>
    <n v="4"/>
    <n v="49.2"/>
    <s v=""/>
    <n v="0"/>
    <s v=""/>
    <n v="13"/>
    <n v="0"/>
    <n v="6.8965517241379296E-2"/>
    <n v="0"/>
    <x v="1"/>
    <n v="0"/>
  </r>
  <r>
    <x v="11817"/>
    <n v="26"/>
    <s v="Male"/>
    <s v="USA"/>
    <d v="2024-10-03T20:17:01"/>
    <x v="3"/>
    <n v="5"/>
    <n v="0"/>
    <n v="51"/>
    <n v="2"/>
    <n v="49.13"/>
    <s v=""/>
    <n v="0"/>
    <s v=""/>
    <n v="101"/>
    <n v="0"/>
    <n v="3.9215686274509803E-2"/>
    <n v="0"/>
    <x v="1"/>
    <n v="1"/>
  </r>
  <r>
    <x v="11818"/>
    <n v="42"/>
    <s v="Male"/>
    <s v="USA"/>
    <d v="2024-11-07T15:28:24"/>
    <x v="2"/>
    <n v="1"/>
    <n v="0"/>
    <n v="44"/>
    <n v="1"/>
    <n v="49.06"/>
    <s v=""/>
    <n v="0"/>
    <s v=""/>
    <n v="36"/>
    <n v="0"/>
    <n v="2.27272727272727E-2"/>
    <n v="0"/>
    <x v="1"/>
    <n v="0"/>
  </r>
  <r>
    <x v="11819"/>
    <n v="23"/>
    <s v="Male"/>
    <s v="Germany"/>
    <d v="2023-12-17T13:13:16"/>
    <x v="1"/>
    <n v="5"/>
    <n v="1"/>
    <n v="52"/>
    <n v="3"/>
    <n v="49.05"/>
    <s v=""/>
    <n v="0"/>
    <s v=""/>
    <n v="83"/>
    <n v="0.2"/>
    <n v="5.7692307692307598E-2"/>
    <n v="0"/>
    <x v="1"/>
    <n v="0"/>
  </r>
  <r>
    <x v="11820"/>
    <n v="41"/>
    <s v="Male"/>
    <s v="Australia"/>
    <d v="2024-09-20T08:08:12"/>
    <x v="1"/>
    <n v="5"/>
    <n v="1"/>
    <n v="51"/>
    <n v="4"/>
    <n v="48.96"/>
    <s v=""/>
    <n v="0"/>
    <s v=""/>
    <n v="2"/>
    <n v="0.2"/>
    <n v="7.8431372549019607E-2"/>
    <n v="0"/>
    <x v="1"/>
    <n v="0"/>
  </r>
  <r>
    <x v="11821"/>
    <n v="54"/>
    <s v="Female"/>
    <s v="USA"/>
    <d v="2023-08-03T08:00:31"/>
    <x v="2"/>
    <n v="4"/>
    <n v="4"/>
    <n v="39"/>
    <n v="1"/>
    <n v="48.6"/>
    <s v=""/>
    <n v="0"/>
    <s v=""/>
    <n v="30"/>
    <n v="1"/>
    <n v="2.5641025641025599E-2"/>
    <n v="0"/>
    <x v="1"/>
    <n v="0"/>
  </r>
  <r>
    <x v="11822"/>
    <n v="18"/>
    <s v="Male"/>
    <s v="USA"/>
    <d v="2024-04-24T19:58:47"/>
    <x v="3"/>
    <n v="5"/>
    <n v="3"/>
    <n v="40"/>
    <n v="1"/>
    <n v="48.09"/>
    <s v=""/>
    <n v="0"/>
    <s v=""/>
    <n v="13"/>
    <n v="0.6"/>
    <n v="2.5000000000000001E-2"/>
    <n v="0"/>
    <x v="1"/>
    <n v="0"/>
  </r>
  <r>
    <x v="11823"/>
    <n v="28"/>
    <s v="Female"/>
    <s v="Japan"/>
    <d v="2023-08-02T11:34:01"/>
    <x v="2"/>
    <n v="3"/>
    <n v="1"/>
    <n v="58"/>
    <n v="6"/>
    <n v="48.02"/>
    <s v=""/>
    <n v="0"/>
    <s v=""/>
    <n v="1"/>
    <n v="0.33333333333333298"/>
    <n v="0.10344827586206801"/>
    <n v="0"/>
    <x v="1"/>
    <n v="0"/>
  </r>
  <r>
    <x v="11824"/>
    <n v="38"/>
    <s v="Female"/>
    <s v="Japan"/>
    <d v="2024-07-24T05:43:14"/>
    <x v="5"/>
    <n v="3"/>
    <n v="0"/>
    <n v="45"/>
    <n v="1"/>
    <n v="47.35"/>
    <s v=""/>
    <n v="0"/>
    <s v=""/>
    <n v="65"/>
    <n v="0"/>
    <n v="2.2222222222222199E-2"/>
    <n v="0"/>
    <x v="1"/>
    <n v="0"/>
  </r>
  <r>
    <x v="11825"/>
    <n v="55"/>
    <s v="Female"/>
    <s v="France"/>
    <d v="2024-03-07T09:43:22"/>
    <x v="2"/>
    <n v="4"/>
    <n v="3"/>
    <n v="45"/>
    <n v="4"/>
    <n v="47.33"/>
    <s v=""/>
    <n v="0"/>
    <s v=""/>
    <n v="22"/>
    <n v="0.75"/>
    <n v="8.8888888888888795E-2"/>
    <n v="0"/>
    <x v="1"/>
    <n v="0"/>
  </r>
  <r>
    <x v="11826"/>
    <n v="35"/>
    <s v="Female"/>
    <s v="USA"/>
    <d v="2024-03-25T20:08:23"/>
    <x v="4"/>
    <n v="5"/>
    <n v="0"/>
    <n v="46"/>
    <n v="1"/>
    <n v="46.89"/>
    <s v=""/>
    <n v="0"/>
    <s v=""/>
    <n v="7"/>
    <n v="0"/>
    <n v="2.1739130434782601E-2"/>
    <n v="0"/>
    <x v="1"/>
    <n v="0"/>
  </r>
  <r>
    <x v="11827"/>
    <n v="47"/>
    <s v="Female"/>
    <s v="Australia"/>
    <d v="2023-12-15T17:25:03"/>
    <x v="4"/>
    <n v="2"/>
    <n v="0"/>
    <n v="55"/>
    <n v="3"/>
    <n v="46.85"/>
    <s v=""/>
    <n v="0"/>
    <s v=""/>
    <n v="109"/>
    <n v="0"/>
    <n v="5.4545454545454501E-2"/>
    <n v="0"/>
    <x v="1"/>
    <n v="0"/>
  </r>
  <r>
    <x v="11828"/>
    <n v="40"/>
    <s v="Female"/>
    <s v="Australia"/>
    <d v="2023-07-26T20:24:49"/>
    <x v="1"/>
    <n v="3"/>
    <n v="2"/>
    <n v="45"/>
    <n v="1"/>
    <n v="46.59"/>
    <s v=""/>
    <n v="0"/>
    <s v=""/>
    <n v="12"/>
    <n v="0.66666666666666596"/>
    <n v="2.2222222222222199E-2"/>
    <n v="0"/>
    <x v="1"/>
    <n v="0"/>
  </r>
  <r>
    <x v="11829"/>
    <n v="42"/>
    <s v="Male"/>
    <s v="Canada"/>
    <d v="2023-06-08T18:55:03"/>
    <x v="4"/>
    <n v="3"/>
    <n v="2"/>
    <n v="44"/>
    <n v="2"/>
    <n v="46.58"/>
    <s v=""/>
    <n v="0"/>
    <s v=""/>
    <n v="19"/>
    <n v="0.66666666666666596"/>
    <n v="4.54545454545454E-2"/>
    <n v="0"/>
    <x v="1"/>
    <n v="0"/>
  </r>
  <r>
    <x v="11830"/>
    <n v="31"/>
    <s v="Male"/>
    <s v="USA"/>
    <d v="2023-11-22T05:48:38"/>
    <x v="2"/>
    <n v="1"/>
    <n v="0"/>
    <n v="50"/>
    <n v="2"/>
    <n v="46.53"/>
    <s v=""/>
    <n v="0"/>
    <s v=""/>
    <n v="24"/>
    <n v="0"/>
    <n v="0.04"/>
    <n v="0"/>
    <x v="1"/>
    <n v="0"/>
  </r>
  <r>
    <x v="11831"/>
    <n v="35"/>
    <s v="Female"/>
    <s v="USA"/>
    <d v="2023-11-13T21:46:26"/>
    <x v="4"/>
    <n v="5"/>
    <n v="3"/>
    <n v="43"/>
    <n v="4"/>
    <n v="46.22"/>
    <s v=""/>
    <n v="0"/>
    <s v=""/>
    <n v="22"/>
    <n v="0.6"/>
    <n v="9.3023255813953404E-2"/>
    <n v="0"/>
    <x v="1"/>
    <n v="0"/>
  </r>
  <r>
    <x v="11832"/>
    <n v="26"/>
    <s v="Female"/>
    <s v="USA"/>
    <d v="2024-02-23T09:15:24"/>
    <x v="5"/>
    <n v="4"/>
    <n v="2"/>
    <n v="52"/>
    <n v="3"/>
    <n v="46.08"/>
    <s v=""/>
    <n v="0"/>
    <s v=""/>
    <n v="15"/>
    <n v="0.5"/>
    <n v="5.7692307692307598E-2"/>
    <n v="0"/>
    <x v="1"/>
    <n v="0"/>
  </r>
  <r>
    <x v="11833"/>
    <n v="50"/>
    <s v="Female"/>
    <s v="UK"/>
    <d v="2023-07-20T06:43:14"/>
    <x v="2"/>
    <n v="3"/>
    <n v="1"/>
    <n v="60"/>
    <n v="5"/>
    <n v="46"/>
    <s v=""/>
    <n v="0"/>
    <s v=""/>
    <n v="16"/>
    <n v="0.33333333333333298"/>
    <n v="8.3333333333333301E-2"/>
    <n v="0"/>
    <x v="1"/>
    <n v="0"/>
  </r>
  <r>
    <x v="11834"/>
    <n v="43"/>
    <s v="Male"/>
    <s v="Japan"/>
    <d v="2024-09-19T04:23:40"/>
    <x v="2"/>
    <n v="2"/>
    <n v="0"/>
    <n v="38"/>
    <n v="1"/>
    <n v="45.56"/>
    <s v=""/>
    <n v="0"/>
    <s v=""/>
    <n v="48"/>
    <n v="0"/>
    <n v="2.6315789473684199E-2"/>
    <n v="0"/>
    <x v="1"/>
    <n v="0"/>
  </r>
  <r>
    <x v="11835"/>
    <n v="60"/>
    <s v="Female"/>
    <s v="France"/>
    <d v="2024-06-04T14:15:40"/>
    <x v="3"/>
    <n v="0"/>
    <n v="0"/>
    <n v="56"/>
    <n v="1"/>
    <n v="45.24"/>
    <s v=""/>
    <n v="0"/>
    <s v=""/>
    <n v="29"/>
    <n v="0"/>
    <n v="1.7857142857142801E-2"/>
    <n v="0"/>
    <x v="1"/>
    <n v="1"/>
  </r>
  <r>
    <x v="11836"/>
    <n v="25"/>
    <s v="Male"/>
    <s v="USA"/>
    <d v="2024-04-08T02:26:46"/>
    <x v="3"/>
    <n v="6"/>
    <n v="2"/>
    <n v="49"/>
    <n v="2"/>
    <n v="44.97"/>
    <s v=""/>
    <n v="0"/>
    <s v=""/>
    <n v="11"/>
    <n v="0.33333333333333298"/>
    <n v="4.08163265306122E-2"/>
    <n v="0"/>
    <x v="1"/>
    <n v="0"/>
  </r>
  <r>
    <x v="11837"/>
    <n v="31"/>
    <s v="Female"/>
    <s v="USA"/>
    <d v="2023-04-12T21:42:14"/>
    <x v="0"/>
    <n v="6"/>
    <n v="2"/>
    <n v="60"/>
    <n v="2"/>
    <n v="44.94"/>
    <s v=""/>
    <n v="0"/>
    <s v=""/>
    <n v="19"/>
    <n v="0.33333333333333298"/>
    <n v="3.3333333333333298E-2"/>
    <n v="0"/>
    <x v="1"/>
    <n v="0"/>
  </r>
  <r>
    <x v="11838"/>
    <n v="34"/>
    <s v="Female"/>
    <s v="USA"/>
    <d v="2024-03-19T02:03:58"/>
    <x v="2"/>
    <n v="3"/>
    <n v="3"/>
    <n v="63"/>
    <n v="3"/>
    <n v="44.65"/>
    <s v=""/>
    <n v="0"/>
    <s v=""/>
    <n v="17"/>
    <n v="1"/>
    <n v="4.7619047619047603E-2"/>
    <n v="0"/>
    <x v="1"/>
    <n v="0"/>
  </r>
  <r>
    <x v="11839"/>
    <n v="48"/>
    <s v="Female"/>
    <s v="Germany"/>
    <d v="2023-02-05T05:24:38"/>
    <x v="5"/>
    <n v="1"/>
    <n v="0"/>
    <n v="65"/>
    <n v="4"/>
    <n v="44.23"/>
    <s v=""/>
    <n v="0"/>
    <s v=""/>
    <n v="12"/>
    <n v="0"/>
    <n v="6.15384615384615E-2"/>
    <n v="0"/>
    <x v="1"/>
    <n v="0"/>
  </r>
  <r>
    <x v="11840"/>
    <n v="45"/>
    <s v="Male"/>
    <s v="USA"/>
    <d v="2023-09-30T04:35:04"/>
    <x v="3"/>
    <n v="2"/>
    <n v="1"/>
    <n v="52"/>
    <n v="3"/>
    <n v="44.02"/>
    <s v=""/>
    <n v="0"/>
    <s v=""/>
    <n v="21"/>
    <n v="0.5"/>
    <n v="5.7692307692307598E-2"/>
    <n v="0"/>
    <x v="1"/>
    <n v="0"/>
  </r>
  <r>
    <x v="11841"/>
    <n v="18"/>
    <s v="Male"/>
    <s v="USA"/>
    <d v="2023-10-18T10:37:15"/>
    <x v="1"/>
    <n v="2"/>
    <n v="1"/>
    <n v="54"/>
    <n v="4"/>
    <n v="43.53"/>
    <s v=""/>
    <n v="0"/>
    <s v=""/>
    <n v="16"/>
    <n v="0.5"/>
    <n v="7.4074074074074001E-2"/>
    <n v="0"/>
    <x v="1"/>
    <n v="0"/>
  </r>
  <r>
    <x v="11842"/>
    <n v="20"/>
    <s v="Male"/>
    <s v="USA"/>
    <d v="2023-08-15T19:20:01"/>
    <x v="1"/>
    <n v="5"/>
    <n v="1"/>
    <n v="39"/>
    <n v="0"/>
    <n v="43.29"/>
    <s v=""/>
    <n v="0"/>
    <s v=""/>
    <n v="34"/>
    <n v="0.2"/>
    <n v="0"/>
    <n v="0"/>
    <x v="1"/>
    <n v="0"/>
  </r>
  <r>
    <x v="11843"/>
    <n v="40"/>
    <s v="Male"/>
    <s v="USA"/>
    <d v="2024-06-19T20:45:06"/>
    <x v="5"/>
    <n v="2"/>
    <n v="0"/>
    <n v="48"/>
    <n v="6"/>
    <n v="42.88"/>
    <s v=""/>
    <n v="0"/>
    <s v=""/>
    <n v="79"/>
    <n v="0"/>
    <n v="0.125"/>
    <n v="0"/>
    <x v="1"/>
    <n v="0"/>
  </r>
  <r>
    <x v="11844"/>
    <n v="66"/>
    <s v="Female"/>
    <s v="USA"/>
    <d v="2024-05-07T11:41:06"/>
    <x v="0"/>
    <n v="4"/>
    <n v="0"/>
    <n v="59"/>
    <n v="3"/>
    <n v="42"/>
    <s v=""/>
    <n v="0"/>
    <s v=""/>
    <n v="1"/>
    <n v="0"/>
    <n v="5.0847457627118599E-2"/>
    <n v="0"/>
    <x v="1"/>
    <n v="0"/>
  </r>
  <r>
    <x v="11845"/>
    <n v="34"/>
    <s v="Male"/>
    <s v="Germany"/>
    <d v="2023-08-10T15:13:24"/>
    <x v="2"/>
    <n v="6"/>
    <n v="2"/>
    <n v="45"/>
    <n v="2"/>
    <n v="41.95"/>
    <s v=""/>
    <n v="0"/>
    <s v=""/>
    <n v="146"/>
    <n v="0.33333333333333298"/>
    <n v="4.4444444444444398E-2"/>
    <n v="0"/>
    <x v="1"/>
    <n v="1"/>
  </r>
  <r>
    <x v="11846"/>
    <n v="31"/>
    <s v="Female"/>
    <s v="UK"/>
    <d v="2023-04-28T05:39:16"/>
    <x v="0"/>
    <n v="3"/>
    <n v="2"/>
    <n v="55"/>
    <n v="3"/>
    <n v="40.619999999999997"/>
    <s v=""/>
    <n v="0"/>
    <s v=""/>
    <n v="60"/>
    <n v="0.66666666666666596"/>
    <n v="5.4545454545454501E-2"/>
    <n v="0"/>
    <x v="1"/>
    <n v="0"/>
  </r>
  <r>
    <x v="11847"/>
    <n v="45"/>
    <s v="Female"/>
    <s v="USA"/>
    <d v="2024-04-13T09:28:36"/>
    <x v="3"/>
    <n v="1"/>
    <n v="0"/>
    <n v="58"/>
    <n v="2"/>
    <n v="40.21"/>
    <s v=""/>
    <n v="0"/>
    <s v=""/>
    <n v="4"/>
    <n v="0"/>
    <n v="3.4482758620689599E-2"/>
    <n v="0"/>
    <x v="1"/>
    <n v="0"/>
  </r>
  <r>
    <x v="11848"/>
    <n v="18"/>
    <s v="Male"/>
    <s v="USA"/>
    <d v="2023-06-04T21:28:11"/>
    <x v="4"/>
    <n v="3"/>
    <n v="0"/>
    <n v="38"/>
    <n v="3"/>
    <n v="40.15"/>
    <s v=""/>
    <n v="0"/>
    <s v=""/>
    <n v="14"/>
    <n v="0"/>
    <n v="7.8947368421052599E-2"/>
    <n v="0"/>
    <x v="1"/>
    <n v="0"/>
  </r>
  <r>
    <x v="11849"/>
    <n v="24"/>
    <s v="Male"/>
    <s v="UK"/>
    <d v="2024-05-01T12:35:35"/>
    <x v="1"/>
    <n v="3"/>
    <n v="0"/>
    <n v="42"/>
    <n v="2"/>
    <n v="39.83"/>
    <s v=""/>
    <n v="0"/>
    <s v=""/>
    <n v="53"/>
    <n v="0"/>
    <n v="4.7619047619047603E-2"/>
    <n v="0"/>
    <x v="1"/>
    <n v="0"/>
  </r>
  <r>
    <x v="11850"/>
    <n v="25"/>
    <s v="Male"/>
    <s v="Japan"/>
    <d v="2023-05-12T18:37:25"/>
    <x v="2"/>
    <n v="3"/>
    <n v="2"/>
    <n v="47"/>
    <n v="5"/>
    <n v="39.409999999999997"/>
    <s v=""/>
    <n v="0"/>
    <s v=""/>
    <n v="25"/>
    <n v="0.66666666666666596"/>
    <n v="0.10638297872340401"/>
    <n v="0"/>
    <x v="1"/>
    <n v="0"/>
  </r>
  <r>
    <x v="11851"/>
    <n v="18"/>
    <s v="Female"/>
    <s v="USA"/>
    <d v="2023-08-17T01:59:46"/>
    <x v="2"/>
    <n v="2"/>
    <n v="1"/>
    <n v="53"/>
    <n v="3"/>
    <n v="39.090000000000003"/>
    <s v=""/>
    <n v="0"/>
    <s v=""/>
    <n v="7"/>
    <n v="0.5"/>
    <n v="5.6603773584905599E-2"/>
    <n v="0"/>
    <x v="1"/>
    <n v="0"/>
  </r>
  <r>
    <x v="11852"/>
    <n v="27"/>
    <s v="Male"/>
    <s v="Japan"/>
    <d v="2024-03-17T13:33:47"/>
    <x v="1"/>
    <n v="1"/>
    <n v="0"/>
    <n v="45"/>
    <n v="1"/>
    <n v="38.380000000000003"/>
    <s v=""/>
    <n v="0"/>
    <s v=""/>
    <n v="8"/>
    <n v="0"/>
    <n v="2.2222222222222199E-2"/>
    <n v="0"/>
    <x v="1"/>
    <n v="0"/>
  </r>
  <r>
    <x v="11853"/>
    <n v="34"/>
    <s v="Other"/>
    <s v="France"/>
    <d v="2023-05-28T15:42:55"/>
    <x v="1"/>
    <n v="3"/>
    <n v="0"/>
    <n v="46"/>
    <n v="1"/>
    <n v="38.33"/>
    <s v=""/>
    <n v="0"/>
    <s v=""/>
    <n v="2"/>
    <n v="0"/>
    <n v="2.1739130434782601E-2"/>
    <n v="0"/>
    <x v="1"/>
    <n v="0"/>
  </r>
  <r>
    <x v="11854"/>
    <n v="52"/>
    <s v="Other"/>
    <s v="USA"/>
    <d v="2023-06-09T08:03:31"/>
    <x v="1"/>
    <n v="1"/>
    <n v="0"/>
    <n v="57"/>
    <n v="6"/>
    <n v="38.33"/>
    <s v=""/>
    <n v="0"/>
    <s v=""/>
    <n v="34"/>
    <n v="0"/>
    <n v="0.105263157894736"/>
    <n v="0"/>
    <x v="1"/>
    <n v="0"/>
  </r>
  <r>
    <x v="11855"/>
    <n v="33"/>
    <s v="Male"/>
    <s v="USA"/>
    <d v="2023-07-31T02:37:20"/>
    <x v="5"/>
    <n v="8"/>
    <n v="3"/>
    <n v="51"/>
    <n v="5"/>
    <n v="38.1"/>
    <s v=""/>
    <n v="0"/>
    <s v=""/>
    <n v="17"/>
    <n v="0.375"/>
    <n v="9.8039215686274495E-2"/>
    <n v="0"/>
    <x v="1"/>
    <n v="0"/>
  </r>
  <r>
    <x v="11856"/>
    <n v="48"/>
    <s v="Female"/>
    <s v="USA"/>
    <d v="2023-03-19T06:21:16"/>
    <x v="1"/>
    <n v="3"/>
    <n v="1"/>
    <n v="50"/>
    <n v="2"/>
    <n v="38.049999999999997"/>
    <s v=""/>
    <n v="0"/>
    <s v=""/>
    <n v="93"/>
    <n v="0.33333333333333298"/>
    <n v="0.04"/>
    <n v="0"/>
    <x v="1"/>
    <n v="0"/>
  </r>
  <r>
    <x v="11857"/>
    <n v="51"/>
    <s v="Female"/>
    <s v="France"/>
    <d v="2024-02-25T10:54:03"/>
    <x v="3"/>
    <n v="3"/>
    <n v="0"/>
    <n v="55"/>
    <n v="3"/>
    <n v="37.630000000000003"/>
    <s v=""/>
    <n v="0"/>
    <s v=""/>
    <n v="4"/>
    <n v="0"/>
    <n v="5.4545454545454501E-2"/>
    <n v="0"/>
    <x v="1"/>
    <n v="0"/>
  </r>
  <r>
    <x v="11858"/>
    <n v="50"/>
    <s v="Female"/>
    <s v="USA"/>
    <d v="2024-02-02T10:58:30"/>
    <x v="3"/>
    <n v="4"/>
    <n v="1"/>
    <n v="50"/>
    <n v="2"/>
    <n v="37.229999999999997"/>
    <s v=""/>
    <n v="0"/>
    <s v=""/>
    <n v="97"/>
    <n v="0.25"/>
    <n v="0.04"/>
    <n v="0"/>
    <x v="1"/>
    <n v="1"/>
  </r>
  <r>
    <x v="11859"/>
    <n v="39"/>
    <s v="Male"/>
    <s v="USA"/>
    <d v="2024-03-24T22:14:16"/>
    <x v="4"/>
    <n v="3"/>
    <n v="0"/>
    <n v="57"/>
    <n v="1"/>
    <n v="37.090000000000003"/>
    <s v=""/>
    <n v="0"/>
    <s v=""/>
    <n v="12"/>
    <n v="0"/>
    <n v="1.7543859649122799E-2"/>
    <n v="0"/>
    <x v="1"/>
    <n v="0"/>
  </r>
  <r>
    <x v="11860"/>
    <n v="29"/>
    <s v="Female"/>
    <s v="UK"/>
    <d v="2024-01-05T05:28:42"/>
    <x v="1"/>
    <n v="2"/>
    <n v="0"/>
    <n v="43"/>
    <n v="1"/>
    <n v="36.86"/>
    <s v=""/>
    <n v="0"/>
    <s v=""/>
    <n v="24"/>
    <n v="0"/>
    <n v="2.3255813953488299E-2"/>
    <n v="0"/>
    <x v="1"/>
    <n v="0"/>
  </r>
  <r>
    <x v="11861"/>
    <n v="34"/>
    <s v="Female"/>
    <s v="USA"/>
    <d v="2024-04-21T23:21:14"/>
    <x v="1"/>
    <n v="5"/>
    <n v="2"/>
    <n v="51"/>
    <n v="3"/>
    <n v="36.72"/>
    <s v=""/>
    <n v="0"/>
    <s v=""/>
    <n v="7"/>
    <n v="0.4"/>
    <n v="5.8823529411764698E-2"/>
    <n v="0"/>
    <x v="1"/>
    <n v="0"/>
  </r>
  <r>
    <x v="11862"/>
    <n v="34"/>
    <s v="Male"/>
    <s v="USA"/>
    <d v="2023-12-17T20:31:18"/>
    <x v="5"/>
    <n v="4"/>
    <n v="1"/>
    <n v="48"/>
    <n v="2"/>
    <n v="36.07"/>
    <s v=""/>
    <n v="0"/>
    <s v=""/>
    <n v="7"/>
    <n v="0.25"/>
    <n v="4.1666666666666602E-2"/>
    <n v="0"/>
    <x v="1"/>
    <n v="0"/>
  </r>
  <r>
    <x v="11863"/>
    <n v="51"/>
    <s v="Male"/>
    <s v="USA"/>
    <d v="2024-08-15T04:49:28"/>
    <x v="3"/>
    <n v="4"/>
    <n v="1"/>
    <n v="57"/>
    <n v="1"/>
    <n v="35.76"/>
    <s v=""/>
    <n v="0"/>
    <s v=""/>
    <n v="58"/>
    <n v="0.25"/>
    <n v="1.7543859649122799E-2"/>
    <n v="0"/>
    <x v="1"/>
    <n v="0"/>
  </r>
  <r>
    <x v="11864"/>
    <n v="21"/>
    <s v="Male"/>
    <s v="USA"/>
    <d v="2023-09-14T01:39:08"/>
    <x v="0"/>
    <n v="6"/>
    <n v="1"/>
    <n v="51"/>
    <n v="4"/>
    <n v="35.54"/>
    <s v=""/>
    <n v="0"/>
    <s v=""/>
    <n v="11"/>
    <n v="0.16666666666666599"/>
    <n v="7.8431372549019607E-2"/>
    <n v="0"/>
    <x v="1"/>
    <n v="0"/>
  </r>
  <r>
    <x v="11865"/>
    <n v="25"/>
    <s v="Female"/>
    <s v="Canada"/>
    <d v="2023-05-02T19:09:49"/>
    <x v="2"/>
    <n v="2"/>
    <n v="0"/>
    <n v="50"/>
    <n v="0"/>
    <n v="34.83"/>
    <s v=""/>
    <n v="0"/>
    <s v=""/>
    <n v="19"/>
    <n v="0"/>
    <n v="0"/>
    <n v="0"/>
    <x v="1"/>
    <n v="0"/>
  </r>
  <r>
    <x v="11866"/>
    <n v="48"/>
    <s v="Male"/>
    <s v="Germany"/>
    <d v="2023-11-17T09:00:03"/>
    <x v="0"/>
    <n v="3"/>
    <n v="1"/>
    <n v="42"/>
    <n v="3"/>
    <n v="34.4"/>
    <s v=""/>
    <n v="0"/>
    <s v=""/>
    <n v="96"/>
    <n v="0.33333333333333298"/>
    <n v="7.1428571428571397E-2"/>
    <n v="0"/>
    <x v="1"/>
    <n v="1"/>
  </r>
  <r>
    <x v="11867"/>
    <n v="48"/>
    <s v="Female"/>
    <s v="Japan"/>
    <d v="2024-09-26T10:08:56"/>
    <x v="3"/>
    <n v="5"/>
    <n v="2"/>
    <n v="65"/>
    <n v="2"/>
    <n v="33.909999999999997"/>
    <s v=""/>
    <n v="0"/>
    <s v=""/>
    <n v="1"/>
    <n v="0.4"/>
    <n v="3.0769230769230702E-2"/>
    <n v="0"/>
    <x v="1"/>
    <n v="0"/>
  </r>
  <r>
    <x v="11868"/>
    <n v="32"/>
    <s v="Male"/>
    <s v="Germany"/>
    <d v="2024-12-24T05:55:35"/>
    <x v="5"/>
    <n v="1"/>
    <n v="0"/>
    <n v="43"/>
    <n v="3"/>
    <n v="33.9"/>
    <s v=""/>
    <n v="0"/>
    <s v=""/>
    <n v="40"/>
    <n v="0"/>
    <n v="6.9767441860465101E-2"/>
    <n v="0"/>
    <x v="1"/>
    <n v="0"/>
  </r>
  <r>
    <x v="11869"/>
    <n v="28"/>
    <s v="Female"/>
    <s v="UK"/>
    <d v="2023-10-27T15:05:57"/>
    <x v="2"/>
    <n v="0"/>
    <n v="0"/>
    <n v="58"/>
    <n v="2"/>
    <n v="33.64"/>
    <s v=""/>
    <n v="0"/>
    <s v=""/>
    <n v="9"/>
    <n v="0"/>
    <n v="3.4482758620689599E-2"/>
    <n v="0"/>
    <x v="1"/>
    <n v="0"/>
  </r>
  <r>
    <x v="11870"/>
    <n v="53"/>
    <s v="Male"/>
    <s v="Canada"/>
    <d v="2024-01-13T12:03:18"/>
    <x v="3"/>
    <n v="4"/>
    <n v="2"/>
    <n v="54"/>
    <n v="2"/>
    <n v="33.39"/>
    <s v=""/>
    <n v="0"/>
    <s v=""/>
    <n v="40"/>
    <n v="0.5"/>
    <n v="3.7037037037037E-2"/>
    <n v="0"/>
    <x v="1"/>
    <n v="0"/>
  </r>
  <r>
    <x v="11871"/>
    <n v="40"/>
    <s v="Male"/>
    <s v="France"/>
    <d v="2024-11-05T16:44:58"/>
    <x v="2"/>
    <n v="3"/>
    <n v="1"/>
    <n v="35"/>
    <n v="1"/>
    <n v="32.99"/>
    <s v=""/>
    <n v="0"/>
    <s v=""/>
    <n v="22"/>
    <n v="0.33333333333333298"/>
    <n v="2.8571428571428501E-2"/>
    <n v="0"/>
    <x v="1"/>
    <n v="0"/>
  </r>
  <r>
    <x v="11872"/>
    <n v="38"/>
    <s v="Female"/>
    <s v="UK"/>
    <d v="2024-02-26T00:02:31"/>
    <x v="4"/>
    <n v="3"/>
    <n v="1"/>
    <n v="56"/>
    <n v="2"/>
    <n v="32.81"/>
    <s v=""/>
    <n v="0"/>
    <s v=""/>
    <n v="1"/>
    <n v="0.33333333333333298"/>
    <n v="3.5714285714285698E-2"/>
    <n v="0"/>
    <x v="1"/>
    <n v="1"/>
  </r>
  <r>
    <x v="11873"/>
    <n v="33"/>
    <s v="Female"/>
    <s v="USA"/>
    <d v="2023-04-15T02:16:05"/>
    <x v="2"/>
    <n v="3"/>
    <n v="1"/>
    <n v="43"/>
    <n v="3"/>
    <n v="32.53"/>
    <s v=""/>
    <n v="0"/>
    <s v=""/>
    <n v="13"/>
    <n v="0.33333333333333298"/>
    <n v="6.9767441860465101E-2"/>
    <n v="0"/>
    <x v="1"/>
    <n v="0"/>
  </r>
  <r>
    <x v="11874"/>
    <n v="35"/>
    <s v="Female"/>
    <s v="USA"/>
    <d v="2024-03-28T00:42:15"/>
    <x v="2"/>
    <n v="3"/>
    <n v="0"/>
    <n v="55"/>
    <n v="1"/>
    <n v="32.53"/>
    <s v=""/>
    <n v="0"/>
    <s v=""/>
    <n v="19"/>
    <n v="0"/>
    <n v="1.8181818181818101E-2"/>
    <n v="0"/>
    <x v="1"/>
    <n v="0"/>
  </r>
  <r>
    <x v="11875"/>
    <n v="38"/>
    <s v="Male"/>
    <s v="Canada"/>
    <d v="2023-03-30T05:10:35"/>
    <x v="3"/>
    <n v="0"/>
    <n v="0"/>
    <n v="48"/>
    <n v="3"/>
    <n v="32.29"/>
    <s v=""/>
    <n v="0"/>
    <s v=""/>
    <n v="32"/>
    <n v="0"/>
    <n v="6.25E-2"/>
    <n v="0"/>
    <x v="1"/>
    <n v="0"/>
  </r>
  <r>
    <x v="11876"/>
    <n v="24"/>
    <s v="Male"/>
    <s v="USA"/>
    <d v="2023-10-08T09:42:03"/>
    <x v="4"/>
    <n v="10"/>
    <n v="3"/>
    <n v="47"/>
    <n v="6"/>
    <n v="32.229999999999997"/>
    <s v=""/>
    <n v="0"/>
    <s v=""/>
    <n v="72"/>
    <n v="0.3"/>
    <n v="0.12765957446808501"/>
    <n v="0"/>
    <x v="1"/>
    <n v="0"/>
  </r>
  <r>
    <x v="11877"/>
    <n v="23"/>
    <s v="Other"/>
    <s v="UK"/>
    <d v="2023-05-26T05:18:38"/>
    <x v="1"/>
    <n v="1"/>
    <n v="0"/>
    <n v="51"/>
    <n v="4"/>
    <n v="32.18"/>
    <s v=""/>
    <n v="0"/>
    <s v=""/>
    <n v="9"/>
    <n v="0"/>
    <n v="7.8431372549019607E-2"/>
    <n v="0"/>
    <x v="1"/>
    <n v="0"/>
  </r>
  <r>
    <x v="11878"/>
    <n v="20"/>
    <s v="Female"/>
    <s v="Japan"/>
    <d v="2023-03-30T21:14:16"/>
    <x v="0"/>
    <n v="2"/>
    <n v="1"/>
    <n v="43"/>
    <n v="2"/>
    <n v="31.96"/>
    <s v=""/>
    <n v="0"/>
    <s v=""/>
    <n v="4"/>
    <n v="0.5"/>
    <n v="4.6511627906976702E-2"/>
    <n v="0"/>
    <x v="1"/>
    <n v="0"/>
  </r>
  <r>
    <x v="11879"/>
    <n v="46"/>
    <s v="Male"/>
    <s v="UK"/>
    <d v="2024-07-01T23:18:57"/>
    <x v="1"/>
    <n v="4"/>
    <n v="0"/>
    <n v="52"/>
    <n v="2"/>
    <n v="31.92"/>
    <s v=""/>
    <n v="0"/>
    <s v=""/>
    <n v="103"/>
    <n v="0"/>
    <n v="3.8461538461538401E-2"/>
    <n v="0"/>
    <x v="1"/>
    <n v="0"/>
  </r>
  <r>
    <x v="11880"/>
    <n v="42"/>
    <s v="Female"/>
    <s v="USA"/>
    <d v="2023-02-22T19:23:08"/>
    <x v="3"/>
    <n v="1"/>
    <n v="1"/>
    <n v="65"/>
    <n v="0"/>
    <n v="31.91"/>
    <s v=""/>
    <n v="0"/>
    <s v=""/>
    <n v="9"/>
    <n v="1"/>
    <n v="0"/>
    <n v="0"/>
    <x v="1"/>
    <n v="0"/>
  </r>
  <r>
    <x v="11881"/>
    <n v="49"/>
    <s v="Male"/>
    <s v="Canada"/>
    <d v="2024-10-17T05:30:38"/>
    <x v="2"/>
    <n v="1"/>
    <n v="0"/>
    <n v="51"/>
    <n v="5"/>
    <n v="31.81"/>
    <s v=""/>
    <n v="0"/>
    <s v=""/>
    <n v="4"/>
    <n v="0"/>
    <n v="9.8039215686274495E-2"/>
    <n v="0"/>
    <x v="1"/>
    <n v="1"/>
  </r>
  <r>
    <x v="11882"/>
    <n v="24"/>
    <s v="Male"/>
    <s v="USA"/>
    <d v="2023-01-30T23:50:24"/>
    <x v="1"/>
    <n v="4"/>
    <n v="2"/>
    <n v="53"/>
    <n v="2"/>
    <n v="31.51"/>
    <s v=""/>
    <n v="0"/>
    <s v=""/>
    <n v="14"/>
    <n v="0.5"/>
    <n v="3.7735849056603703E-2"/>
    <n v="0"/>
    <x v="1"/>
    <n v="0"/>
  </r>
  <r>
    <x v="11883"/>
    <n v="18"/>
    <s v="Female"/>
    <s v="USA"/>
    <d v="2023-04-12T02:43:20"/>
    <x v="0"/>
    <n v="1"/>
    <n v="1"/>
    <n v="42"/>
    <n v="4"/>
    <n v="31.18"/>
    <s v=""/>
    <n v="0"/>
    <s v=""/>
    <n v="19"/>
    <n v="1"/>
    <n v="9.5238095238095205E-2"/>
    <n v="0"/>
    <x v="1"/>
    <n v="0"/>
  </r>
  <r>
    <x v="11884"/>
    <n v="18"/>
    <s v="Male"/>
    <s v="USA"/>
    <d v="2023-12-01T19:02:59"/>
    <x v="5"/>
    <n v="4"/>
    <n v="0"/>
    <n v="49"/>
    <n v="4"/>
    <n v="31.15"/>
    <s v=""/>
    <n v="0"/>
    <s v=""/>
    <n v="33"/>
    <n v="0"/>
    <n v="8.16326530612244E-2"/>
    <n v="0"/>
    <x v="1"/>
    <n v="0"/>
  </r>
  <r>
    <x v="11885"/>
    <n v="53"/>
    <s v="Female"/>
    <s v="UK"/>
    <d v="2023-09-18T21:00:06"/>
    <x v="1"/>
    <n v="2"/>
    <n v="1"/>
    <n v="51"/>
    <n v="3"/>
    <n v="31.06"/>
    <s v=""/>
    <n v="0"/>
    <s v=""/>
    <n v="30"/>
    <n v="0.5"/>
    <n v="5.8823529411764698E-2"/>
    <n v="0"/>
    <x v="1"/>
    <n v="0"/>
  </r>
  <r>
    <x v="11886"/>
    <n v="54"/>
    <s v="Female"/>
    <s v="Canada"/>
    <d v="2023-10-10T14:15:55"/>
    <x v="1"/>
    <n v="3"/>
    <n v="1"/>
    <n v="50"/>
    <n v="2"/>
    <n v="30.88"/>
    <s v=""/>
    <n v="0"/>
    <s v=""/>
    <n v="30"/>
    <n v="0.33333333333333298"/>
    <n v="0.04"/>
    <n v="0"/>
    <x v="1"/>
    <n v="0"/>
  </r>
  <r>
    <x v="11887"/>
    <n v="29"/>
    <s v="Male"/>
    <s v="France"/>
    <d v="2024-05-07T08:45:53"/>
    <x v="4"/>
    <n v="4"/>
    <n v="0"/>
    <n v="47"/>
    <n v="2"/>
    <n v="30.8"/>
    <s v=""/>
    <n v="0"/>
    <s v=""/>
    <n v="1"/>
    <n v="0"/>
    <n v="4.2553191489361701E-2"/>
    <n v="0"/>
    <x v="1"/>
    <n v="1"/>
  </r>
  <r>
    <x v="11888"/>
    <n v="34"/>
    <s v="Male"/>
    <s v="UK"/>
    <d v="2023-11-12T19:29:30"/>
    <x v="1"/>
    <n v="2"/>
    <n v="2"/>
    <n v="36"/>
    <n v="2"/>
    <n v="30.21"/>
    <s v=""/>
    <n v="0"/>
    <s v=""/>
    <n v="8"/>
    <n v="1"/>
    <n v="5.5555555555555497E-2"/>
    <n v="0"/>
    <x v="1"/>
    <n v="0"/>
  </r>
  <r>
    <x v="11889"/>
    <n v="31"/>
    <s v="Male"/>
    <s v="USA"/>
    <d v="2024-10-05T14:37:38"/>
    <x v="3"/>
    <n v="0"/>
    <n v="0"/>
    <n v="56"/>
    <n v="7"/>
    <n v="30.05"/>
    <s v=""/>
    <n v="0"/>
    <s v=""/>
    <n v="36"/>
    <n v="0"/>
    <n v="0.125"/>
    <n v="0"/>
    <x v="1"/>
    <n v="0"/>
  </r>
  <r>
    <x v="11890"/>
    <n v="42"/>
    <s v="Female"/>
    <s v="Germany"/>
    <d v="2023-12-29T09:56:41"/>
    <x v="3"/>
    <n v="6"/>
    <n v="2"/>
    <n v="44"/>
    <n v="5"/>
    <n v="28.97"/>
    <s v=""/>
    <n v="0"/>
    <s v=""/>
    <n v="12"/>
    <n v="0.33333333333333298"/>
    <n v="0.11363636363636299"/>
    <n v="0"/>
    <x v="1"/>
    <n v="0"/>
  </r>
  <r>
    <x v="11891"/>
    <n v="23"/>
    <s v="Female"/>
    <s v="USA"/>
    <d v="2023-09-02T02:00:29"/>
    <x v="2"/>
    <n v="4"/>
    <n v="1"/>
    <n v="50"/>
    <n v="2"/>
    <n v="28.89"/>
    <s v=""/>
    <n v="0"/>
    <s v=""/>
    <n v="5"/>
    <n v="0.25"/>
    <n v="0.04"/>
    <n v="0"/>
    <x v="1"/>
    <n v="0"/>
  </r>
  <r>
    <x v="11892"/>
    <n v="56"/>
    <s v="Female"/>
    <s v="UK"/>
    <d v="2024-08-27T19:04:11"/>
    <x v="2"/>
    <n v="5"/>
    <n v="1"/>
    <n v="64"/>
    <n v="1"/>
    <n v="28.81"/>
    <s v=""/>
    <n v="0"/>
    <s v=""/>
    <n v="12"/>
    <n v="0.2"/>
    <n v="1.5625E-2"/>
    <n v="0"/>
    <x v="1"/>
    <n v="0"/>
  </r>
  <r>
    <x v="11893"/>
    <n v="41"/>
    <s v="Male"/>
    <s v="USA"/>
    <d v="2024-07-19T22:03:07"/>
    <x v="2"/>
    <n v="4"/>
    <n v="0"/>
    <n v="51"/>
    <n v="2"/>
    <n v="28.63"/>
    <s v=""/>
    <n v="0"/>
    <s v=""/>
    <n v="61"/>
    <n v="0"/>
    <n v="3.9215686274509803E-2"/>
    <n v="0"/>
    <x v="1"/>
    <n v="0"/>
  </r>
  <r>
    <x v="11894"/>
    <n v="45"/>
    <s v="Female"/>
    <s v="Canada"/>
    <d v="2023-05-30T21:44:23"/>
    <x v="1"/>
    <n v="4"/>
    <n v="0"/>
    <n v="30"/>
    <n v="0"/>
    <n v="28.58"/>
    <s v=""/>
    <n v="0"/>
    <s v=""/>
    <n v="34"/>
    <n v="0"/>
    <n v="0"/>
    <n v="0"/>
    <x v="1"/>
    <n v="1"/>
  </r>
  <r>
    <x v="11895"/>
    <n v="34"/>
    <s v="Female"/>
    <s v="USA"/>
    <d v="2023-02-13T10:31:37"/>
    <x v="3"/>
    <n v="5"/>
    <n v="3"/>
    <n v="47"/>
    <n v="3"/>
    <n v="28.11"/>
    <s v=""/>
    <n v="0"/>
    <s v=""/>
    <n v="3"/>
    <n v="0.6"/>
    <n v="6.3829787234042507E-2"/>
    <n v="0"/>
    <x v="1"/>
    <n v="0"/>
  </r>
  <r>
    <x v="11896"/>
    <n v="47"/>
    <s v="Female"/>
    <s v="Australia"/>
    <d v="2023-11-07T06:37:14"/>
    <x v="2"/>
    <n v="1"/>
    <n v="0"/>
    <n v="42"/>
    <n v="1"/>
    <n v="27.77"/>
    <s v=""/>
    <n v="0"/>
    <s v=""/>
    <n v="17"/>
    <n v="0"/>
    <n v="2.3809523809523801E-2"/>
    <n v="0"/>
    <x v="1"/>
    <n v="0"/>
  </r>
  <r>
    <x v="11897"/>
    <n v="51"/>
    <s v="Male"/>
    <s v="Canada"/>
    <d v="2023-07-19T05:53:55"/>
    <x v="2"/>
    <n v="3"/>
    <n v="3"/>
    <n v="47"/>
    <n v="2"/>
    <n v="27.76"/>
    <s v=""/>
    <n v="0"/>
    <s v=""/>
    <n v="63"/>
    <n v="1"/>
    <n v="4.2553191489361701E-2"/>
    <n v="0"/>
    <x v="1"/>
    <n v="0"/>
  </r>
  <r>
    <x v="11898"/>
    <n v="40"/>
    <s v="Male"/>
    <s v="Canada"/>
    <d v="2023-03-10T22:19:04"/>
    <x v="2"/>
    <n v="5"/>
    <n v="1"/>
    <n v="43"/>
    <n v="1"/>
    <n v="26.92"/>
    <s v=""/>
    <n v="0"/>
    <s v=""/>
    <n v="69"/>
    <n v="0.2"/>
    <n v="2.3255813953488299E-2"/>
    <n v="0"/>
    <x v="1"/>
    <n v="0"/>
  </r>
  <r>
    <x v="11899"/>
    <n v="42"/>
    <s v="Female"/>
    <s v="France"/>
    <d v="2024-11-13T11:38:42"/>
    <x v="5"/>
    <n v="4"/>
    <n v="1"/>
    <n v="48"/>
    <n v="1"/>
    <n v="26.81"/>
    <s v=""/>
    <n v="0"/>
    <s v=""/>
    <n v="39"/>
    <n v="0.25"/>
    <n v="2.0833333333333301E-2"/>
    <n v="0"/>
    <x v="1"/>
    <n v="0"/>
  </r>
  <r>
    <x v="11900"/>
    <n v="38"/>
    <s v="Female"/>
    <s v="USA"/>
    <d v="2023-04-24T02:21:58"/>
    <x v="0"/>
    <n v="2"/>
    <n v="0"/>
    <n v="58"/>
    <n v="1"/>
    <n v="25.22"/>
    <s v=""/>
    <n v="0"/>
    <s v=""/>
    <n v="14"/>
    <n v="0"/>
    <n v="1.72413793103448E-2"/>
    <n v="0"/>
    <x v="1"/>
    <n v="0"/>
  </r>
  <r>
    <x v="11901"/>
    <n v="47"/>
    <s v="Female"/>
    <s v="USA"/>
    <d v="2024-01-02T14:41:36"/>
    <x v="4"/>
    <n v="3"/>
    <n v="0"/>
    <n v="51"/>
    <n v="4"/>
    <n v="25.06"/>
    <s v=""/>
    <n v="0"/>
    <s v=""/>
    <n v="1"/>
    <n v="0"/>
    <n v="7.8431372549019607E-2"/>
    <n v="0"/>
    <x v="1"/>
    <n v="0"/>
  </r>
  <r>
    <x v="11902"/>
    <n v="31"/>
    <s v="Male"/>
    <s v="Canada"/>
    <d v="2023-12-07T03:32:25"/>
    <x v="3"/>
    <n v="2"/>
    <n v="1"/>
    <n v="44"/>
    <n v="2"/>
    <n v="24.44"/>
    <s v=""/>
    <n v="0"/>
    <s v=""/>
    <n v="105"/>
    <n v="0.5"/>
    <n v="4.54545454545454E-2"/>
    <n v="0"/>
    <x v="1"/>
    <n v="1"/>
  </r>
  <r>
    <x v="11903"/>
    <n v="39"/>
    <s v="Male"/>
    <s v="Canada"/>
    <d v="2023-10-01T03:56:47"/>
    <x v="5"/>
    <n v="1"/>
    <n v="1"/>
    <n v="46"/>
    <n v="2"/>
    <n v="24.42"/>
    <s v=""/>
    <n v="0"/>
    <s v=""/>
    <n v="67"/>
    <n v="1"/>
    <n v="4.3478260869565202E-2"/>
    <n v="0"/>
    <x v="1"/>
    <n v="0"/>
  </r>
  <r>
    <x v="11904"/>
    <n v="38"/>
    <s v="Male"/>
    <s v="USA"/>
    <d v="2024-10-19T04:14:04"/>
    <x v="1"/>
    <n v="3"/>
    <n v="0"/>
    <n v="45"/>
    <n v="3"/>
    <n v="23.13"/>
    <s v=""/>
    <n v="0"/>
    <s v=""/>
    <n v="5"/>
    <n v="0"/>
    <n v="6.6666666666666596E-2"/>
    <n v="0"/>
    <x v="1"/>
    <n v="0"/>
  </r>
  <r>
    <x v="11905"/>
    <n v="34"/>
    <s v="Female"/>
    <s v="Australia"/>
    <d v="2023-03-08T14:50:00"/>
    <x v="0"/>
    <n v="1"/>
    <n v="0"/>
    <n v="50"/>
    <n v="2"/>
    <n v="23.12"/>
    <s v=""/>
    <n v="0"/>
    <s v=""/>
    <n v="10"/>
    <n v="0"/>
    <n v="0.04"/>
    <n v="0"/>
    <x v="1"/>
    <n v="0"/>
  </r>
  <r>
    <x v="11906"/>
    <n v="52"/>
    <s v="Male"/>
    <s v="USA"/>
    <d v="2023-03-05T18:12:27"/>
    <x v="4"/>
    <n v="1"/>
    <n v="0"/>
    <n v="38"/>
    <n v="3"/>
    <n v="23.01"/>
    <s v=""/>
    <n v="0"/>
    <s v=""/>
    <n v="21"/>
    <n v="0"/>
    <n v="7.8947368421052599E-2"/>
    <n v="0"/>
    <x v="1"/>
    <n v="0"/>
  </r>
  <r>
    <x v="11907"/>
    <n v="45"/>
    <s v="Male"/>
    <s v="France"/>
    <d v="2024-04-17T17:08:44"/>
    <x v="3"/>
    <n v="1"/>
    <n v="1"/>
    <n v="49"/>
    <n v="4"/>
    <n v="22.91"/>
    <s v=""/>
    <n v="0"/>
    <s v=""/>
    <n v="53"/>
    <n v="1"/>
    <n v="8.16326530612244E-2"/>
    <n v="0"/>
    <x v="1"/>
    <n v="0"/>
  </r>
  <r>
    <x v="11908"/>
    <n v="30"/>
    <s v="Female"/>
    <s v="Japan"/>
    <d v="2024-02-01T15:59:36"/>
    <x v="1"/>
    <n v="1"/>
    <n v="0"/>
    <n v="42"/>
    <n v="3"/>
    <n v="22.66"/>
    <s v=""/>
    <n v="0"/>
    <s v=""/>
    <n v="38"/>
    <n v="0"/>
    <n v="7.1428571428571397E-2"/>
    <n v="0"/>
    <x v="1"/>
    <n v="0"/>
  </r>
  <r>
    <x v="11909"/>
    <n v="34"/>
    <s v="Female"/>
    <s v="USA"/>
    <d v="2024-10-11T04:57:30"/>
    <x v="3"/>
    <n v="6"/>
    <n v="1"/>
    <n v="47"/>
    <n v="2"/>
    <n v="22.46"/>
    <s v=""/>
    <n v="0"/>
    <s v=""/>
    <n v="25"/>
    <n v="0.16666666666666599"/>
    <n v="4.2553191489361701E-2"/>
    <n v="0"/>
    <x v="1"/>
    <n v="0"/>
  </r>
  <r>
    <x v="11910"/>
    <n v="39"/>
    <s v="Female"/>
    <s v="UK"/>
    <d v="2023-03-08T20:40:25"/>
    <x v="4"/>
    <n v="4"/>
    <n v="1"/>
    <n v="47"/>
    <n v="3"/>
    <n v="22.06"/>
    <s v=""/>
    <n v="0"/>
    <s v=""/>
    <n v="2"/>
    <n v="0.25"/>
    <n v="6.3829787234042507E-2"/>
    <n v="0"/>
    <x v="1"/>
    <n v="0"/>
  </r>
  <r>
    <x v="11911"/>
    <n v="28"/>
    <s v="Female"/>
    <s v="USA"/>
    <d v="2024-01-13T04:45:16"/>
    <x v="2"/>
    <n v="4"/>
    <n v="0"/>
    <n v="43"/>
    <n v="5"/>
    <n v="21.58"/>
    <s v=""/>
    <n v="0"/>
    <s v=""/>
    <n v="10"/>
    <n v="0"/>
    <n v="0.116279069767441"/>
    <n v="0"/>
    <x v="1"/>
    <n v="0"/>
  </r>
  <r>
    <x v="11912"/>
    <n v="34"/>
    <s v="Female"/>
    <s v="Canada"/>
    <d v="2023-05-30T04:13:06"/>
    <x v="2"/>
    <n v="3"/>
    <n v="0"/>
    <n v="50"/>
    <n v="2"/>
    <n v="21.4"/>
    <s v=""/>
    <n v="0"/>
    <s v=""/>
    <n v="19"/>
    <n v="0"/>
    <n v="0.04"/>
    <n v="0"/>
    <x v="1"/>
    <n v="0"/>
  </r>
  <r>
    <x v="11913"/>
    <n v="19"/>
    <s v="Male"/>
    <s v="Australia"/>
    <d v="2023-02-12T09:42:17"/>
    <x v="2"/>
    <n v="0"/>
    <n v="0"/>
    <n v="40"/>
    <n v="3"/>
    <n v="21.23"/>
    <s v=""/>
    <n v="0"/>
    <s v=""/>
    <n v="55"/>
    <n v="0"/>
    <n v="7.4999999999999997E-2"/>
    <n v="0"/>
    <x v="1"/>
    <n v="0"/>
  </r>
  <r>
    <x v="11914"/>
    <n v="34"/>
    <s v="Male"/>
    <s v="USA"/>
    <d v="2024-11-26T13:34:16"/>
    <x v="5"/>
    <n v="4"/>
    <n v="2"/>
    <n v="39"/>
    <n v="3"/>
    <n v="20.7"/>
    <s v=""/>
    <n v="0"/>
    <s v=""/>
    <n v="2"/>
    <n v="0.5"/>
    <n v="7.69230769230769E-2"/>
    <n v="0"/>
    <x v="1"/>
    <n v="0"/>
  </r>
  <r>
    <x v="11915"/>
    <n v="32"/>
    <s v="Male"/>
    <s v="UK"/>
    <d v="2023-05-29T20:55:04"/>
    <x v="2"/>
    <n v="7"/>
    <n v="2"/>
    <n v="47"/>
    <n v="1"/>
    <n v="20.27"/>
    <s v=""/>
    <n v="0"/>
    <s v=""/>
    <n v="3"/>
    <n v="0.28571428571428498"/>
    <n v="2.1276595744680799E-2"/>
    <n v="0"/>
    <x v="1"/>
    <n v="1"/>
  </r>
  <r>
    <x v="11916"/>
    <n v="39"/>
    <s v="Female"/>
    <s v="Australia"/>
    <d v="2024-11-26T10:39:03"/>
    <x v="2"/>
    <n v="2"/>
    <n v="1"/>
    <n v="51"/>
    <n v="2"/>
    <n v="19.87"/>
    <s v=""/>
    <n v="0"/>
    <s v=""/>
    <n v="132"/>
    <n v="0.5"/>
    <n v="3.9215686274509803E-2"/>
    <n v="0"/>
    <x v="1"/>
    <n v="1"/>
  </r>
  <r>
    <x v="11917"/>
    <n v="18"/>
    <s v="Male"/>
    <s v="Germany"/>
    <d v="2023-04-30T21:53:59"/>
    <x v="3"/>
    <n v="4"/>
    <n v="4"/>
    <n v="50"/>
    <n v="1"/>
    <n v="19.38"/>
    <s v=""/>
    <n v="0"/>
    <s v=""/>
    <n v="4"/>
    <n v="1"/>
    <n v="0.02"/>
    <n v="0"/>
    <x v="1"/>
    <n v="0"/>
  </r>
  <r>
    <x v="11918"/>
    <n v="39"/>
    <s v="Female"/>
    <s v="Australia"/>
    <d v="2023-01-05T06:12:31"/>
    <x v="3"/>
    <n v="7"/>
    <n v="2"/>
    <n v="51"/>
    <n v="2"/>
    <n v="19.23"/>
    <s v=""/>
    <n v="0"/>
    <s v=""/>
    <n v="12"/>
    <n v="0.28571428571428498"/>
    <n v="3.9215686274509803E-2"/>
    <n v="0"/>
    <x v="1"/>
    <n v="0"/>
  </r>
  <r>
    <x v="11919"/>
    <n v="39"/>
    <s v="Female"/>
    <s v="USA"/>
    <d v="2023-07-17T23:14:09"/>
    <x v="1"/>
    <n v="5"/>
    <n v="3"/>
    <n v="55"/>
    <n v="2"/>
    <n v="19.02"/>
    <s v=""/>
    <n v="0"/>
    <s v=""/>
    <n v="10"/>
    <n v="0.6"/>
    <n v="3.6363636363636299E-2"/>
    <n v="0"/>
    <x v="1"/>
    <n v="0"/>
  </r>
  <r>
    <x v="11920"/>
    <n v="49"/>
    <s v="Male"/>
    <s v="Germany"/>
    <d v="2023-08-13T14:46:09"/>
    <x v="1"/>
    <n v="2"/>
    <n v="1"/>
    <n v="50"/>
    <n v="4"/>
    <n v="18.64"/>
    <s v=""/>
    <n v="0"/>
    <s v=""/>
    <n v="27"/>
    <n v="0.5"/>
    <n v="0.08"/>
    <n v="0"/>
    <x v="1"/>
    <n v="0"/>
  </r>
  <r>
    <x v="11921"/>
    <n v="53"/>
    <s v="Male"/>
    <s v="UK"/>
    <d v="2024-02-02T09:30:53"/>
    <x v="3"/>
    <n v="2"/>
    <n v="1"/>
    <n v="56"/>
    <n v="2"/>
    <n v="17.82"/>
    <s v=""/>
    <n v="0"/>
    <s v=""/>
    <n v="48"/>
    <n v="0.5"/>
    <n v="3.5714285714285698E-2"/>
    <n v="0"/>
    <x v="1"/>
    <n v="0"/>
  </r>
  <r>
    <x v="11922"/>
    <n v="31"/>
    <s v="Male"/>
    <s v="USA"/>
    <d v="2023-01-20T06:51:31"/>
    <x v="4"/>
    <n v="3"/>
    <n v="2"/>
    <n v="47"/>
    <n v="0"/>
    <n v="17.75"/>
    <s v=""/>
    <n v="0"/>
    <s v=""/>
    <n v="24"/>
    <n v="0.66666666666666596"/>
    <n v="0"/>
    <n v="0"/>
    <x v="1"/>
    <n v="0"/>
  </r>
  <r>
    <x v="11923"/>
    <n v="41"/>
    <s v="Male"/>
    <s v="USA"/>
    <d v="2023-09-05T14:41:43"/>
    <x v="2"/>
    <n v="2"/>
    <n v="0"/>
    <n v="49"/>
    <n v="0"/>
    <n v="17.61"/>
    <s v=""/>
    <n v="0"/>
    <s v=""/>
    <n v="17"/>
    <n v="0"/>
    <n v="0"/>
    <n v="0"/>
    <x v="1"/>
    <n v="0"/>
  </r>
  <r>
    <x v="11924"/>
    <n v="18"/>
    <s v="Male"/>
    <s v="Australia"/>
    <d v="2024-04-07T03:05:03"/>
    <x v="5"/>
    <n v="4"/>
    <n v="1"/>
    <n v="51"/>
    <n v="0"/>
    <n v="17.55"/>
    <s v=""/>
    <n v="0"/>
    <s v=""/>
    <n v="6"/>
    <n v="0.25"/>
    <n v="0"/>
    <n v="0"/>
    <x v="1"/>
    <n v="0"/>
  </r>
  <r>
    <x v="11925"/>
    <n v="43"/>
    <s v="Female"/>
    <s v="USA"/>
    <d v="2023-06-09T09:31:08"/>
    <x v="2"/>
    <n v="1"/>
    <n v="0"/>
    <n v="50"/>
    <n v="2"/>
    <n v="16.97"/>
    <s v=""/>
    <n v="0"/>
    <s v=""/>
    <n v="22"/>
    <n v="0"/>
    <n v="0.04"/>
    <n v="0"/>
    <x v="1"/>
    <n v="0"/>
  </r>
  <r>
    <x v="11926"/>
    <n v="44"/>
    <s v="Female"/>
    <s v="USA"/>
    <d v="2024-08-03T12:28:52"/>
    <x v="2"/>
    <n v="2"/>
    <n v="1"/>
    <n v="47"/>
    <n v="2"/>
    <n v="16.77"/>
    <s v=""/>
    <n v="0"/>
    <s v=""/>
    <n v="6"/>
    <n v="0.5"/>
    <n v="4.2553191489361701E-2"/>
    <n v="0"/>
    <x v="1"/>
    <n v="0"/>
  </r>
  <r>
    <x v="11927"/>
    <n v="44"/>
    <s v="Male"/>
    <s v="UK"/>
    <d v="2023-02-05T18:33:06"/>
    <x v="2"/>
    <n v="1"/>
    <n v="1"/>
    <n v="49"/>
    <n v="2"/>
    <n v="16.559999999999999"/>
    <s v=""/>
    <n v="0"/>
    <s v=""/>
    <n v="33"/>
    <n v="1"/>
    <n v="4.08163265306122E-2"/>
    <n v="0"/>
    <x v="1"/>
    <n v="0"/>
  </r>
  <r>
    <x v="11928"/>
    <n v="18"/>
    <s v="Male"/>
    <s v="USA"/>
    <d v="2024-03-10T09:16:08"/>
    <x v="0"/>
    <n v="4"/>
    <n v="2"/>
    <n v="46"/>
    <n v="1"/>
    <n v="16.54"/>
    <s v=""/>
    <n v="0"/>
    <s v=""/>
    <n v="14"/>
    <n v="0.5"/>
    <n v="2.1739130434782601E-2"/>
    <n v="0"/>
    <x v="1"/>
    <n v="0"/>
  </r>
  <r>
    <x v="11929"/>
    <n v="45"/>
    <s v="Female"/>
    <s v="France"/>
    <d v="2023-04-10T02:32:18"/>
    <x v="0"/>
    <n v="7"/>
    <n v="2"/>
    <n v="36"/>
    <n v="0"/>
    <n v="16.46"/>
    <s v=""/>
    <n v="0"/>
    <s v=""/>
    <n v="26"/>
    <n v="0.28571428571428498"/>
    <n v="0"/>
    <n v="0"/>
    <x v="1"/>
    <n v="0"/>
  </r>
  <r>
    <x v="11930"/>
    <n v="27"/>
    <s v="Female"/>
    <s v="USA"/>
    <d v="2024-09-27T02:12:37"/>
    <x v="2"/>
    <n v="4"/>
    <n v="1"/>
    <n v="43"/>
    <n v="4"/>
    <n v="16.32"/>
    <s v=""/>
    <n v="0"/>
    <s v=""/>
    <n v="12"/>
    <n v="0.25"/>
    <n v="9.3023255813953404E-2"/>
    <n v="0"/>
    <x v="1"/>
    <n v="1"/>
  </r>
  <r>
    <x v="11931"/>
    <n v="35"/>
    <s v="Female"/>
    <s v="USA"/>
    <d v="2023-11-01T22:07:47"/>
    <x v="2"/>
    <n v="3"/>
    <n v="1"/>
    <n v="55"/>
    <n v="2"/>
    <n v="16.16"/>
    <s v=""/>
    <n v="0"/>
    <s v=""/>
    <n v="5"/>
    <n v="0.33333333333333298"/>
    <n v="3.6363636363636299E-2"/>
    <n v="0"/>
    <x v="1"/>
    <n v="0"/>
  </r>
  <r>
    <x v="11932"/>
    <n v="32"/>
    <s v="Female"/>
    <s v="USA"/>
    <d v="2024-05-28T14:20:50"/>
    <x v="2"/>
    <n v="2"/>
    <n v="0"/>
    <n v="63"/>
    <n v="1"/>
    <n v="15.72"/>
    <s v=""/>
    <n v="0"/>
    <s v=""/>
    <n v="0"/>
    <n v="0"/>
    <n v="1.5873015873015799E-2"/>
    <n v="0"/>
    <x v="1"/>
    <n v="0"/>
  </r>
  <r>
    <x v="11933"/>
    <n v="40"/>
    <s v="Male"/>
    <s v="USA"/>
    <d v="2024-12-30T16:41:58"/>
    <x v="3"/>
    <n v="1"/>
    <n v="0"/>
    <n v="54"/>
    <n v="0"/>
    <n v="15.72"/>
    <s v=""/>
    <n v="0"/>
    <s v=""/>
    <n v="12"/>
    <n v="0"/>
    <n v="0"/>
    <n v="0"/>
    <x v="1"/>
    <n v="0"/>
  </r>
  <r>
    <x v="11934"/>
    <n v="26"/>
    <s v="Female"/>
    <s v="USA"/>
    <d v="2024-06-05T09:14:34"/>
    <x v="2"/>
    <n v="2"/>
    <n v="0"/>
    <n v="47"/>
    <n v="1"/>
    <n v="15.68"/>
    <s v=""/>
    <n v="0"/>
    <s v=""/>
    <n v="33"/>
    <n v="0"/>
    <n v="2.1276595744680799E-2"/>
    <n v="0"/>
    <x v="1"/>
    <n v="0"/>
  </r>
  <r>
    <x v="11935"/>
    <n v="44"/>
    <s v="Female"/>
    <s v="Canada"/>
    <d v="2024-10-30T16:11:50"/>
    <x v="3"/>
    <n v="1"/>
    <n v="0"/>
    <n v="52"/>
    <n v="2"/>
    <n v="15.68"/>
    <s v=""/>
    <n v="0"/>
    <s v=""/>
    <n v="82"/>
    <n v="0"/>
    <n v="3.8461538461538401E-2"/>
    <n v="0"/>
    <x v="1"/>
    <n v="0"/>
  </r>
  <r>
    <x v="11936"/>
    <n v="47"/>
    <s v="Female"/>
    <s v="USA"/>
    <d v="2023-11-03T22:18:50"/>
    <x v="4"/>
    <n v="1"/>
    <n v="0"/>
    <n v="42"/>
    <n v="0"/>
    <n v="15.42"/>
    <s v=""/>
    <n v="0"/>
    <s v=""/>
    <n v="27"/>
    <n v="0"/>
    <n v="0"/>
    <n v="0"/>
    <x v="1"/>
    <n v="0"/>
  </r>
  <r>
    <x v="11937"/>
    <n v="21"/>
    <s v="Other"/>
    <s v="Japan"/>
    <d v="2024-06-26T22:07:33"/>
    <x v="0"/>
    <n v="4"/>
    <n v="0"/>
    <n v="60"/>
    <n v="3"/>
    <n v="14.9"/>
    <s v=""/>
    <n v="0"/>
    <s v=""/>
    <n v="31"/>
    <n v="0"/>
    <n v="0.05"/>
    <n v="0"/>
    <x v="1"/>
    <n v="0"/>
  </r>
  <r>
    <x v="11938"/>
    <n v="36"/>
    <s v="Male"/>
    <s v="Australia"/>
    <d v="2023-09-24T23:00:50"/>
    <x v="3"/>
    <n v="1"/>
    <n v="1"/>
    <n v="49"/>
    <n v="2"/>
    <n v="14.74"/>
    <s v=""/>
    <n v="0"/>
    <s v=""/>
    <n v="241"/>
    <n v="1"/>
    <n v="4.08163265306122E-2"/>
    <n v="0"/>
    <x v="1"/>
    <n v="1"/>
  </r>
  <r>
    <x v="11939"/>
    <n v="40"/>
    <s v="Male"/>
    <s v="USA"/>
    <d v="2023-05-30T12:58:45"/>
    <x v="0"/>
    <n v="2"/>
    <n v="1"/>
    <n v="35"/>
    <n v="2"/>
    <n v="14.11"/>
    <s v=""/>
    <n v="0"/>
    <s v=""/>
    <n v="58"/>
    <n v="0.5"/>
    <n v="5.7142857142857099E-2"/>
    <n v="0"/>
    <x v="1"/>
    <n v="0"/>
  </r>
  <r>
    <x v="11940"/>
    <n v="50"/>
    <s v="Female"/>
    <s v="USA"/>
    <d v="2024-12-18T12:40:30"/>
    <x v="1"/>
    <n v="1"/>
    <n v="0"/>
    <n v="45"/>
    <n v="4"/>
    <n v="14.01"/>
    <s v=""/>
    <n v="0"/>
    <s v=""/>
    <n v="64"/>
    <n v="0"/>
    <n v="8.8888888888888795E-2"/>
    <n v="0"/>
    <x v="1"/>
    <n v="0"/>
  </r>
  <r>
    <x v="11941"/>
    <n v="33"/>
    <s v="Male"/>
    <s v="USA"/>
    <d v="2023-12-03T09:00:46"/>
    <x v="2"/>
    <n v="0"/>
    <n v="0"/>
    <n v="44"/>
    <n v="3"/>
    <n v="13.95"/>
    <s v=""/>
    <n v="0"/>
    <s v=""/>
    <n v="3"/>
    <n v="0"/>
    <n v="6.8181818181818094E-2"/>
    <n v="0"/>
    <x v="1"/>
    <n v="0"/>
  </r>
  <r>
    <x v="11942"/>
    <n v="41"/>
    <s v="Female"/>
    <s v="USA"/>
    <d v="2023-03-30T11:01:01"/>
    <x v="2"/>
    <n v="3"/>
    <n v="1"/>
    <n v="54"/>
    <n v="0"/>
    <n v="13.45"/>
    <s v=""/>
    <n v="0"/>
    <s v=""/>
    <n v="31"/>
    <n v="0.33333333333333298"/>
    <n v="0"/>
    <n v="0"/>
    <x v="1"/>
    <n v="0"/>
  </r>
  <r>
    <x v="11943"/>
    <n v="46"/>
    <s v="Male"/>
    <s v="France"/>
    <d v="2023-01-06T12:52:16"/>
    <x v="2"/>
    <n v="1"/>
    <n v="0"/>
    <n v="46"/>
    <n v="4"/>
    <n v="13.39"/>
    <s v=""/>
    <n v="0"/>
    <s v=""/>
    <n v="50"/>
    <n v="0"/>
    <n v="8.6956521739130405E-2"/>
    <n v="0"/>
    <x v="1"/>
    <n v="0"/>
  </r>
  <r>
    <x v="11944"/>
    <n v="49"/>
    <s v="Female"/>
    <s v="Canada"/>
    <d v="2023-02-26T05:09:09"/>
    <x v="1"/>
    <n v="3"/>
    <n v="0"/>
    <n v="51"/>
    <n v="3"/>
    <n v="13.31"/>
    <s v=""/>
    <n v="0"/>
    <s v=""/>
    <n v="40"/>
    <n v="0"/>
    <n v="5.8823529411764698E-2"/>
    <n v="0"/>
    <x v="1"/>
    <n v="0"/>
  </r>
  <r>
    <x v="11945"/>
    <n v="26"/>
    <s v="Male"/>
    <s v="Japan"/>
    <d v="2023-05-19T05:23:47"/>
    <x v="1"/>
    <n v="3"/>
    <n v="0"/>
    <n v="55"/>
    <n v="3"/>
    <n v="13.19"/>
    <s v=""/>
    <n v="0"/>
    <s v=""/>
    <n v="40"/>
    <n v="0"/>
    <n v="5.4545454545454501E-2"/>
    <n v="0"/>
    <x v="1"/>
    <n v="0"/>
  </r>
  <r>
    <x v="11946"/>
    <n v="50"/>
    <s v="Female"/>
    <s v="USA"/>
    <d v="2024-01-26T16:54:05"/>
    <x v="4"/>
    <n v="1"/>
    <n v="0"/>
    <n v="49"/>
    <n v="4"/>
    <n v="13.14"/>
    <s v=""/>
    <n v="0"/>
    <s v=""/>
    <n v="24"/>
    <n v="0"/>
    <n v="8.16326530612244E-2"/>
    <n v="0"/>
    <x v="1"/>
    <n v="1"/>
  </r>
  <r>
    <x v="11947"/>
    <n v="26"/>
    <s v="Male"/>
    <s v="Canada"/>
    <d v="2023-01-10T05:56:19"/>
    <x v="3"/>
    <n v="2"/>
    <n v="1"/>
    <n v="48"/>
    <n v="3"/>
    <n v="13.11"/>
    <s v=""/>
    <n v="0"/>
    <s v=""/>
    <n v="58"/>
    <n v="0.5"/>
    <n v="6.25E-2"/>
    <n v="0"/>
    <x v="1"/>
    <n v="0"/>
  </r>
  <r>
    <x v="11948"/>
    <n v="57"/>
    <s v="Male"/>
    <s v="Germany"/>
    <d v="2024-09-20T13:58:38"/>
    <x v="0"/>
    <n v="9"/>
    <n v="1"/>
    <n v="54"/>
    <n v="3"/>
    <n v="13.02"/>
    <s v=""/>
    <n v="0"/>
    <s v=""/>
    <n v="40"/>
    <n v="0.11111111111111099"/>
    <n v="5.5555555555555497E-2"/>
    <n v="0"/>
    <x v="1"/>
    <n v="0"/>
  </r>
  <r>
    <x v="11949"/>
    <n v="25"/>
    <s v="Male"/>
    <s v="USA"/>
    <d v="2023-08-31T16:25:31"/>
    <x v="5"/>
    <n v="3"/>
    <n v="1"/>
    <n v="48"/>
    <n v="2"/>
    <n v="12.61"/>
    <s v=""/>
    <n v="0"/>
    <s v=""/>
    <n v="22"/>
    <n v="0.33333333333333298"/>
    <n v="4.1666666666666602E-2"/>
    <n v="0"/>
    <x v="1"/>
    <n v="0"/>
  </r>
  <r>
    <x v="11950"/>
    <n v="25"/>
    <s v="Female"/>
    <s v="USA"/>
    <d v="2024-04-16T04:38:33"/>
    <x v="3"/>
    <n v="1"/>
    <n v="0"/>
    <n v="55"/>
    <n v="3"/>
    <n v="12.2"/>
    <s v=""/>
    <n v="0"/>
    <s v=""/>
    <n v="6"/>
    <n v="0"/>
    <n v="5.4545454545454501E-2"/>
    <n v="0"/>
    <x v="1"/>
    <n v="1"/>
  </r>
  <r>
    <x v="11951"/>
    <n v="22"/>
    <s v="Male"/>
    <s v="Australia"/>
    <d v="2024-10-12T16:00:05"/>
    <x v="1"/>
    <n v="2"/>
    <n v="0"/>
    <n v="63"/>
    <n v="2"/>
    <n v="11.82"/>
    <s v=""/>
    <n v="0"/>
    <s v=""/>
    <n v="27"/>
    <n v="0"/>
    <n v="3.1746031746031703E-2"/>
    <n v="0"/>
    <x v="1"/>
    <n v="0"/>
  </r>
  <r>
    <x v="11952"/>
    <n v="18"/>
    <s v="Male"/>
    <s v="Canada"/>
    <d v="2024-03-08T07:37:29"/>
    <x v="1"/>
    <n v="2"/>
    <n v="1"/>
    <n v="43"/>
    <n v="3"/>
    <n v="11.48"/>
    <s v=""/>
    <n v="0"/>
    <s v=""/>
    <n v="42"/>
    <n v="0.5"/>
    <n v="6.9767441860465101E-2"/>
    <n v="0"/>
    <x v="1"/>
    <n v="0"/>
  </r>
  <r>
    <x v="11953"/>
    <n v="39"/>
    <s v="Female"/>
    <s v="France"/>
    <d v="2023-08-07T21:31:04"/>
    <x v="3"/>
    <n v="2"/>
    <n v="0"/>
    <n v="64"/>
    <n v="5"/>
    <n v="11.45"/>
    <s v=""/>
    <n v="0"/>
    <s v=""/>
    <n v="13"/>
    <n v="0"/>
    <n v="7.8125E-2"/>
    <n v="0"/>
    <x v="1"/>
    <n v="0"/>
  </r>
  <r>
    <x v="11954"/>
    <n v="37"/>
    <s v="Female"/>
    <s v="UK"/>
    <d v="2023-03-05T03:36:23"/>
    <x v="3"/>
    <n v="2"/>
    <n v="0"/>
    <n v="46"/>
    <n v="6"/>
    <n v="11.42"/>
    <s v=""/>
    <n v="0"/>
    <s v=""/>
    <n v="48"/>
    <n v="0"/>
    <n v="0.13043478260869501"/>
    <n v="0"/>
    <x v="1"/>
    <n v="0"/>
  </r>
  <r>
    <x v="11955"/>
    <n v="22"/>
    <s v="Male"/>
    <s v="USA"/>
    <d v="2023-05-24T13:53:14"/>
    <x v="3"/>
    <n v="1"/>
    <n v="0"/>
    <n v="49"/>
    <n v="5"/>
    <n v="11.34"/>
    <s v=""/>
    <n v="0"/>
    <s v=""/>
    <n v="38"/>
    <n v="0"/>
    <n v="0.10204081632653"/>
    <n v="0"/>
    <x v="1"/>
    <n v="0"/>
  </r>
  <r>
    <x v="11956"/>
    <n v="22"/>
    <s v="Male"/>
    <s v="USA"/>
    <d v="2024-01-17T15:20:36"/>
    <x v="3"/>
    <n v="6"/>
    <n v="4"/>
    <n v="48"/>
    <n v="1"/>
    <n v="10.44"/>
    <s v=""/>
    <n v="0"/>
    <s v=""/>
    <n v="17"/>
    <n v="0.66666666666666596"/>
    <n v="2.0833333333333301E-2"/>
    <n v="0"/>
    <x v="1"/>
    <n v="0"/>
  </r>
  <r>
    <x v="11957"/>
    <n v="23"/>
    <s v="Male"/>
    <s v="USA"/>
    <d v="2024-08-18T18:58:18"/>
    <x v="1"/>
    <n v="6"/>
    <n v="2"/>
    <n v="47"/>
    <n v="3"/>
    <n v="10.130000000000001"/>
    <s v=""/>
    <n v="0"/>
    <s v=""/>
    <n v="55"/>
    <n v="0.33333333333333298"/>
    <n v="6.3829787234042507E-2"/>
    <n v="0"/>
    <x v="1"/>
    <n v="0"/>
  </r>
  <r>
    <x v="11958"/>
    <n v="58"/>
    <s v="Male"/>
    <s v="USA"/>
    <d v="2024-09-16T22:22:12"/>
    <x v="4"/>
    <n v="2"/>
    <n v="1"/>
    <n v="48"/>
    <n v="3"/>
    <n v="9.85"/>
    <s v=""/>
    <n v="0"/>
    <s v=""/>
    <n v="89"/>
    <n v="0.5"/>
    <n v="6.25E-2"/>
    <n v="0"/>
    <x v="1"/>
    <n v="0"/>
  </r>
  <r>
    <x v="11959"/>
    <n v="29"/>
    <s v="Female"/>
    <s v="UK"/>
    <d v="2023-01-18T16:53:43"/>
    <x v="4"/>
    <n v="3"/>
    <n v="0"/>
    <n v="44"/>
    <n v="2"/>
    <n v="9.84"/>
    <s v=""/>
    <n v="0"/>
    <s v=""/>
    <n v="3"/>
    <n v="0"/>
    <n v="4.54545454545454E-2"/>
    <n v="0"/>
    <x v="1"/>
    <n v="0"/>
  </r>
  <r>
    <x v="11960"/>
    <n v="40"/>
    <s v="Female"/>
    <s v="Canada"/>
    <d v="2023-05-12T23:00:14"/>
    <x v="0"/>
    <n v="3"/>
    <n v="1"/>
    <n v="43"/>
    <n v="3"/>
    <n v="9.6300000000000008"/>
    <s v=""/>
    <n v="0"/>
    <s v=""/>
    <n v="17"/>
    <n v="0.33333333333333298"/>
    <n v="6.9767441860465101E-2"/>
    <n v="0"/>
    <x v="1"/>
    <n v="0"/>
  </r>
  <r>
    <x v="11961"/>
    <n v="48"/>
    <s v="Female"/>
    <s v="USA"/>
    <d v="2024-02-12T10:26:06"/>
    <x v="2"/>
    <n v="5"/>
    <n v="2"/>
    <n v="39"/>
    <n v="0"/>
    <n v="9.59"/>
    <s v=""/>
    <n v="0"/>
    <s v=""/>
    <n v="118"/>
    <n v="0.4"/>
    <n v="0"/>
    <n v="0"/>
    <x v="1"/>
    <n v="1"/>
  </r>
  <r>
    <x v="11962"/>
    <n v="37"/>
    <s v="Male"/>
    <s v="USA"/>
    <d v="2024-09-09T03:28:27"/>
    <x v="1"/>
    <n v="1"/>
    <n v="0"/>
    <n v="65"/>
    <n v="1"/>
    <n v="9.3800000000000008"/>
    <s v=""/>
    <n v="0"/>
    <s v=""/>
    <n v="53"/>
    <n v="0"/>
    <n v="1.53846153846153E-2"/>
    <n v="0"/>
    <x v="1"/>
    <n v="0"/>
  </r>
  <r>
    <x v="11963"/>
    <n v="63"/>
    <s v="Female"/>
    <s v="Canada"/>
    <d v="2023-10-14T21:56:02"/>
    <x v="4"/>
    <n v="0"/>
    <n v="0"/>
    <n v="48"/>
    <n v="3"/>
    <n v="9.27"/>
    <s v=""/>
    <n v="0"/>
    <s v=""/>
    <n v="39"/>
    <n v="0"/>
    <n v="6.25E-2"/>
    <n v="0"/>
    <x v="1"/>
    <n v="0"/>
  </r>
  <r>
    <x v="11964"/>
    <n v="27"/>
    <s v="Female"/>
    <s v="USA"/>
    <d v="2023-11-08T07:26:33"/>
    <x v="3"/>
    <n v="5"/>
    <n v="2"/>
    <n v="51"/>
    <n v="3"/>
    <n v="8.58"/>
    <s v=""/>
    <n v="0"/>
    <s v=""/>
    <n v="17"/>
    <n v="0.4"/>
    <n v="5.8823529411764698E-2"/>
    <n v="0"/>
    <x v="1"/>
    <n v="1"/>
  </r>
  <r>
    <x v="11965"/>
    <n v="18"/>
    <s v="Female"/>
    <s v="France"/>
    <d v="2024-05-18T03:12:23"/>
    <x v="5"/>
    <n v="5"/>
    <n v="3"/>
    <n v="65"/>
    <n v="1"/>
    <n v="8.4499999999999993"/>
    <s v=""/>
    <n v="0"/>
    <s v=""/>
    <n v="37"/>
    <n v="0.6"/>
    <n v="1.53846153846153E-2"/>
    <n v="0"/>
    <x v="1"/>
    <n v="0"/>
  </r>
  <r>
    <x v="11966"/>
    <n v="37"/>
    <s v="Female"/>
    <s v="Germany"/>
    <d v="2024-04-19T17:19:46"/>
    <x v="1"/>
    <n v="2"/>
    <n v="1"/>
    <n v="56"/>
    <n v="3"/>
    <n v="8.34"/>
    <s v=""/>
    <n v="0"/>
    <s v=""/>
    <n v="11"/>
    <n v="0.5"/>
    <n v="5.3571428571428499E-2"/>
    <n v="0"/>
    <x v="1"/>
    <n v="0"/>
  </r>
  <r>
    <x v="11967"/>
    <n v="43"/>
    <s v="Male"/>
    <s v="USA"/>
    <d v="2023-07-15T20:07:54"/>
    <x v="3"/>
    <n v="1"/>
    <n v="0"/>
    <n v="58"/>
    <n v="1"/>
    <n v="7.98"/>
    <s v=""/>
    <n v="0"/>
    <s v=""/>
    <n v="120"/>
    <n v="0"/>
    <n v="1.72413793103448E-2"/>
    <n v="0"/>
    <x v="1"/>
    <n v="0"/>
  </r>
  <r>
    <x v="11968"/>
    <n v="38"/>
    <s v="Other"/>
    <s v="UK"/>
    <d v="2024-02-02T21:11:45"/>
    <x v="1"/>
    <n v="3"/>
    <n v="1"/>
    <n v="52"/>
    <n v="2"/>
    <n v="7.58"/>
    <s v=""/>
    <n v="0"/>
    <s v=""/>
    <n v="14"/>
    <n v="0.33333333333333298"/>
    <n v="3.8461538461538401E-2"/>
    <n v="0"/>
    <x v="1"/>
    <n v="0"/>
  </r>
  <r>
    <x v="11969"/>
    <n v="44"/>
    <s v="Female"/>
    <s v="Germany"/>
    <d v="2024-09-05T17:42:27"/>
    <x v="3"/>
    <n v="3"/>
    <n v="2"/>
    <n v="57"/>
    <n v="1"/>
    <n v="7.58"/>
    <s v=""/>
    <n v="0"/>
    <s v=""/>
    <n v="58"/>
    <n v="0.66666666666666596"/>
    <n v="1.7543859649122799E-2"/>
    <n v="0"/>
    <x v="1"/>
    <n v="0"/>
  </r>
  <r>
    <x v="11970"/>
    <n v="30"/>
    <s v="Female"/>
    <s v="Australia"/>
    <d v="2023-09-26T02:45:22"/>
    <x v="1"/>
    <n v="6"/>
    <n v="2"/>
    <n v="54"/>
    <n v="5"/>
    <n v="7.46"/>
    <s v=""/>
    <n v="0"/>
    <s v=""/>
    <n v="6"/>
    <n v="0.33333333333333298"/>
    <n v="9.2592592592592504E-2"/>
    <n v="0"/>
    <x v="1"/>
    <n v="0"/>
  </r>
  <r>
    <x v="11971"/>
    <n v="22"/>
    <s v="Female"/>
    <s v="Japan"/>
    <d v="2023-02-26T22:40:26"/>
    <x v="2"/>
    <n v="1"/>
    <n v="1"/>
    <n v="50"/>
    <n v="4"/>
    <n v="7.15"/>
    <s v=""/>
    <n v="0"/>
    <s v=""/>
    <n v="6"/>
    <n v="1"/>
    <n v="0.08"/>
    <n v="0"/>
    <x v="1"/>
    <n v="0"/>
  </r>
  <r>
    <x v="11972"/>
    <n v="38"/>
    <s v="Female"/>
    <s v="France"/>
    <d v="2023-09-15T05:23:40"/>
    <x v="1"/>
    <n v="1"/>
    <n v="0"/>
    <n v="51"/>
    <n v="0"/>
    <n v="6.77"/>
    <s v=""/>
    <n v="0"/>
    <s v=""/>
    <n v="25"/>
    <n v="0"/>
    <n v="0"/>
    <n v="0"/>
    <x v="1"/>
    <n v="0"/>
  </r>
  <r>
    <x v="11973"/>
    <n v="38"/>
    <s v="Male"/>
    <s v="USA"/>
    <d v="2024-09-19T20:27:21"/>
    <x v="1"/>
    <n v="3"/>
    <n v="1"/>
    <n v="52"/>
    <n v="4"/>
    <n v="6.44"/>
    <s v=""/>
    <n v="0"/>
    <s v=""/>
    <n v="41"/>
    <n v="0.33333333333333298"/>
    <n v="7.69230769230769E-2"/>
    <n v="0"/>
    <x v="1"/>
    <n v="0"/>
  </r>
  <r>
    <x v="11974"/>
    <n v="35"/>
    <s v="Male"/>
    <s v="USA"/>
    <d v="2024-08-27T08:50:55"/>
    <x v="4"/>
    <n v="2"/>
    <n v="1"/>
    <n v="55"/>
    <n v="5"/>
    <n v="6.23"/>
    <s v=""/>
    <n v="0"/>
    <s v=""/>
    <n v="10"/>
    <n v="0.5"/>
    <n v="9.0909090909090898E-2"/>
    <n v="0"/>
    <x v="1"/>
    <n v="0"/>
  </r>
  <r>
    <x v="11975"/>
    <n v="18"/>
    <s v="Female"/>
    <s v="USA"/>
    <d v="2023-07-09T03:31:06"/>
    <x v="2"/>
    <n v="4"/>
    <n v="1"/>
    <n v="49"/>
    <n v="6"/>
    <n v="6.13"/>
    <s v=""/>
    <n v="0"/>
    <s v=""/>
    <n v="11"/>
    <n v="0.25"/>
    <n v="0.122448979591836"/>
    <n v="0"/>
    <x v="1"/>
    <n v="0"/>
  </r>
  <r>
    <x v="11976"/>
    <n v="23"/>
    <s v="Female"/>
    <s v="Canada"/>
    <d v="2023-05-25T20:32:59"/>
    <x v="5"/>
    <n v="5"/>
    <n v="1"/>
    <n v="50"/>
    <n v="1"/>
    <n v="6.02"/>
    <s v=""/>
    <n v="0"/>
    <s v=""/>
    <n v="13"/>
    <n v="0.2"/>
    <n v="0.02"/>
    <n v="0"/>
    <x v="1"/>
    <n v="0"/>
  </r>
  <r>
    <x v="11977"/>
    <n v="38"/>
    <s v="Female"/>
    <s v="Germany"/>
    <d v="2024-08-11T19:03:27"/>
    <x v="3"/>
    <n v="2"/>
    <n v="1"/>
    <n v="49"/>
    <n v="1"/>
    <n v="5.9"/>
    <s v=""/>
    <n v="0"/>
    <s v=""/>
    <n v="11"/>
    <n v="0.5"/>
    <n v="2.04081632653061E-2"/>
    <n v="0"/>
    <x v="1"/>
    <n v="0"/>
  </r>
  <r>
    <x v="11978"/>
    <n v="42"/>
    <s v="Male"/>
    <s v="Canada"/>
    <d v="2023-02-12T05:19:28"/>
    <x v="2"/>
    <n v="7"/>
    <n v="4"/>
    <n v="66"/>
    <n v="1"/>
    <n v="5.79"/>
    <s v=""/>
    <n v="0"/>
    <s v=""/>
    <n v="18"/>
    <n v="0.57142857142857095"/>
    <n v="1.51515151515151E-2"/>
    <n v="0"/>
    <x v="1"/>
    <n v="0"/>
  </r>
  <r>
    <x v="11979"/>
    <n v="30"/>
    <s v="Female"/>
    <s v="Japan"/>
    <d v="2023-07-06T02:30:44"/>
    <x v="4"/>
    <n v="1"/>
    <n v="1"/>
    <n v="55"/>
    <n v="0"/>
    <n v="5.69"/>
    <s v=""/>
    <n v="0"/>
    <s v=""/>
    <n v="51"/>
    <n v="1"/>
    <n v="0"/>
    <n v="0"/>
    <x v="1"/>
    <n v="0"/>
  </r>
  <r>
    <x v="11980"/>
    <n v="41"/>
    <s v="Male"/>
    <s v="USA"/>
    <d v="2023-03-18T18:40:25"/>
    <x v="3"/>
    <n v="6"/>
    <n v="0"/>
    <n v="54"/>
    <n v="0"/>
    <n v="4.9800000000000004"/>
    <s v=""/>
    <n v="0"/>
    <s v=""/>
    <n v="50"/>
    <n v="0"/>
    <n v="0"/>
    <n v="0"/>
    <x v="1"/>
    <n v="0"/>
  </r>
  <r>
    <x v="11981"/>
    <n v="42"/>
    <s v="Female"/>
    <s v="Canada"/>
    <d v="2024-05-14T11:35:56"/>
    <x v="2"/>
    <n v="0"/>
    <n v="0"/>
    <n v="39"/>
    <n v="3"/>
    <n v="4.6399999999999997"/>
    <s v=""/>
    <n v="0"/>
    <s v=""/>
    <n v="19"/>
    <n v="0"/>
    <n v="7.69230769230769E-2"/>
    <n v="0"/>
    <x v="1"/>
    <n v="0"/>
  </r>
  <r>
    <x v="11982"/>
    <n v="28"/>
    <s v="Male"/>
    <s v="Canada"/>
    <d v="2023-11-28T03:26:32"/>
    <x v="5"/>
    <n v="5"/>
    <n v="1"/>
    <n v="48"/>
    <n v="2"/>
    <n v="4.18"/>
    <s v=""/>
    <n v="0"/>
    <s v=""/>
    <n v="6"/>
    <n v="0.2"/>
    <n v="4.1666666666666602E-2"/>
    <n v="0"/>
    <x v="1"/>
    <n v="0"/>
  </r>
  <r>
    <x v="11983"/>
    <n v="58"/>
    <s v="Female"/>
    <s v="UK"/>
    <d v="2023-06-30T20:56:30"/>
    <x v="1"/>
    <n v="2"/>
    <n v="0"/>
    <n v="57"/>
    <n v="4"/>
    <n v="4.12"/>
    <s v=""/>
    <n v="0"/>
    <s v=""/>
    <n v="20"/>
    <n v="0"/>
    <n v="7.0175438596491196E-2"/>
    <n v="0"/>
    <x v="1"/>
    <n v="0"/>
  </r>
  <r>
    <x v="11984"/>
    <n v="34"/>
    <s v="Male"/>
    <s v="Germany"/>
    <d v="2024-10-31T17:01:10"/>
    <x v="5"/>
    <n v="6"/>
    <n v="3"/>
    <n v="50"/>
    <n v="1"/>
    <n v="4.12"/>
    <s v=""/>
    <n v="0"/>
    <s v=""/>
    <n v="3"/>
    <n v="0.5"/>
    <n v="0.02"/>
    <n v="0"/>
    <x v="1"/>
    <n v="0"/>
  </r>
  <r>
    <x v="11985"/>
    <n v="27"/>
    <s v="Female"/>
    <s v="France"/>
    <d v="2024-03-29T17:35:15"/>
    <x v="3"/>
    <n v="8"/>
    <n v="2"/>
    <n v="58"/>
    <n v="3"/>
    <n v="3.68"/>
    <s v=""/>
    <n v="0"/>
    <s v=""/>
    <n v="14"/>
    <n v="0.25"/>
    <n v="5.1724137931034399E-2"/>
    <n v="0"/>
    <x v="1"/>
    <n v="0"/>
  </r>
  <r>
    <x v="11986"/>
    <n v="24"/>
    <s v="Male"/>
    <s v="USA"/>
    <d v="2023-05-13T06:18:16"/>
    <x v="2"/>
    <n v="3"/>
    <n v="2"/>
    <n v="34"/>
    <n v="0"/>
    <n v="3.58"/>
    <s v=""/>
    <n v="0"/>
    <s v=""/>
    <n v="45"/>
    <n v="0.66666666666666596"/>
    <n v="0"/>
    <n v="0"/>
    <x v="1"/>
    <n v="0"/>
  </r>
  <r>
    <x v="11987"/>
    <n v="35"/>
    <s v="Female"/>
    <s v="Australia"/>
    <d v="2024-02-17T14:32:43"/>
    <x v="0"/>
    <n v="5"/>
    <n v="2"/>
    <n v="51"/>
    <n v="3"/>
    <n v="3.49"/>
    <s v=""/>
    <n v="0"/>
    <s v=""/>
    <n v="45"/>
    <n v="0.4"/>
    <n v="5.8823529411764698E-2"/>
    <n v="0"/>
    <x v="1"/>
    <n v="0"/>
  </r>
  <r>
    <x v="11988"/>
    <n v="38"/>
    <s v="Female"/>
    <s v="USA"/>
    <d v="2023-05-08T03:39:15"/>
    <x v="4"/>
    <n v="5"/>
    <n v="1"/>
    <n v="48"/>
    <n v="2"/>
    <n v="3.31"/>
    <s v=""/>
    <n v="0"/>
    <s v=""/>
    <n v="38"/>
    <n v="0.2"/>
    <n v="4.1666666666666602E-2"/>
    <n v="0"/>
    <x v="1"/>
    <n v="0"/>
  </r>
  <r>
    <x v="11989"/>
    <n v="18"/>
    <s v="Female"/>
    <s v="USA"/>
    <d v="2023-04-13T23:59:10"/>
    <x v="2"/>
    <n v="4"/>
    <n v="0"/>
    <n v="53"/>
    <n v="3"/>
    <n v="3.24"/>
    <s v=""/>
    <n v="0"/>
    <s v=""/>
    <n v="1"/>
    <n v="0"/>
    <n v="5.6603773584905599E-2"/>
    <n v="0"/>
    <x v="1"/>
    <n v="1"/>
  </r>
  <r>
    <x v="11990"/>
    <n v="18"/>
    <s v="Male"/>
    <s v="USA"/>
    <d v="2023-05-14T10:02:49"/>
    <x v="4"/>
    <n v="2"/>
    <n v="0"/>
    <n v="48"/>
    <n v="2"/>
    <n v="3.16"/>
    <s v=""/>
    <n v="0"/>
    <s v=""/>
    <n v="43"/>
    <n v="0"/>
    <n v="4.1666666666666602E-2"/>
    <n v="0"/>
    <x v="1"/>
    <n v="1"/>
  </r>
  <r>
    <x v="11991"/>
    <n v="42"/>
    <s v="Male"/>
    <s v="Germany"/>
    <d v="2023-03-04T13:00:18"/>
    <x v="4"/>
    <n v="1"/>
    <n v="0"/>
    <n v="58"/>
    <n v="1"/>
    <n v="3.02"/>
    <s v=""/>
    <n v="0"/>
    <s v=""/>
    <n v="55"/>
    <n v="0"/>
    <n v="1.72413793103448E-2"/>
    <n v="0"/>
    <x v="1"/>
    <n v="0"/>
  </r>
  <r>
    <x v="11992"/>
    <n v="38"/>
    <s v="Female"/>
    <s v="Canada"/>
    <d v="2024-12-26T06:06:38"/>
    <x v="1"/>
    <n v="0"/>
    <n v="0"/>
    <n v="56"/>
    <n v="4"/>
    <n v="2.93"/>
    <s v=""/>
    <n v="0"/>
    <s v=""/>
    <n v="0"/>
    <n v="0"/>
    <n v="7.1428571428571397E-2"/>
    <n v="0"/>
    <x v="1"/>
    <n v="0"/>
  </r>
  <r>
    <x v="11993"/>
    <n v="35"/>
    <s v="Female"/>
    <s v="Canada"/>
    <d v="2023-05-11T22:10:55"/>
    <x v="3"/>
    <n v="1"/>
    <n v="0"/>
    <n v="63"/>
    <n v="3"/>
    <n v="1.94"/>
    <s v=""/>
    <n v="0"/>
    <s v=""/>
    <n v="12"/>
    <n v="0"/>
    <n v="4.7619047619047603E-2"/>
    <n v="0"/>
    <x v="1"/>
    <n v="1"/>
  </r>
  <r>
    <x v="11994"/>
    <n v="22"/>
    <s v="Male"/>
    <s v="USA"/>
    <d v="2023-10-25T17:50:08"/>
    <x v="3"/>
    <n v="0"/>
    <n v="0"/>
    <n v="49"/>
    <n v="1"/>
    <n v="1.59"/>
    <s v=""/>
    <n v="0"/>
    <s v=""/>
    <n v="48"/>
    <n v="0"/>
    <n v="2.04081632653061E-2"/>
    <n v="0"/>
    <x v="1"/>
    <n v="0"/>
  </r>
  <r>
    <x v="11995"/>
    <n v="18"/>
    <s v="Male"/>
    <s v="USA"/>
    <d v="2023-07-10T04:20:25"/>
    <x v="5"/>
    <n v="2"/>
    <n v="0"/>
    <n v="42"/>
    <n v="2"/>
    <n v="1.38"/>
    <s v=""/>
    <n v="0"/>
    <s v=""/>
    <n v="11"/>
    <n v="0"/>
    <n v="4.7619047619047603E-2"/>
    <n v="0"/>
    <x v="1"/>
    <n v="0"/>
  </r>
  <r>
    <x v="11996"/>
    <n v="40"/>
    <s v="Male"/>
    <s v="USA"/>
    <d v="2023-12-07T22:31:19"/>
    <x v="3"/>
    <n v="3"/>
    <n v="0"/>
    <n v="66"/>
    <n v="3"/>
    <n v="1.3"/>
    <s v=""/>
    <n v="0"/>
    <s v=""/>
    <n v="24"/>
    <n v="0"/>
    <n v="4.54545454545454E-2"/>
    <n v="0"/>
    <x v="1"/>
    <n v="0"/>
  </r>
  <r>
    <x v="11997"/>
    <n v="24"/>
    <s v="Male"/>
    <s v="Australia"/>
    <d v="2024-07-26T19:02:44"/>
    <x v="2"/>
    <n v="5"/>
    <n v="2"/>
    <n v="39"/>
    <n v="2"/>
    <n v="1.18"/>
    <s v=""/>
    <n v="0"/>
    <s v=""/>
    <n v="3"/>
    <n v="0.4"/>
    <n v="5.1282051282051197E-2"/>
    <n v="0"/>
    <x v="1"/>
    <n v="0"/>
  </r>
  <r>
    <x v="11998"/>
    <n v="21"/>
    <s v="Male"/>
    <s v="USA"/>
    <d v="2023-05-19T09:46:37"/>
    <x v="2"/>
    <n v="4"/>
    <n v="2"/>
    <n v="52"/>
    <n v="1"/>
    <n v="1.03"/>
    <s v=""/>
    <n v="0"/>
    <s v=""/>
    <n v="2"/>
    <n v="0.5"/>
    <n v="1.9230769230769201E-2"/>
    <n v="0"/>
    <x v="1"/>
    <n v="1"/>
  </r>
  <r>
    <x v="11999"/>
    <n v="34"/>
    <s v="Female"/>
    <s v="Japan"/>
    <d v="2023-01-22T12:52:59"/>
    <x v="5"/>
    <n v="3"/>
    <n v="1"/>
    <n v="46"/>
    <n v="3"/>
    <n v="0.91"/>
    <s v=""/>
    <n v="0"/>
    <s v=""/>
    <n v="28"/>
    <n v="0.33333333333333298"/>
    <n v="6.5217391304347797E-2"/>
    <n v="0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CAFE0-FFE6-47AA-BE15-B4612159C8E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5:B19" firstHeaderRow="1" firstDataRow="1" firstDataCol="1"/>
  <pivotFields count="20">
    <pivotField showAll="0">
      <items count="12001">
        <item x="4132"/>
        <item x="11769"/>
        <item x="7509"/>
        <item x="6021"/>
        <item x="10467"/>
        <item x="11367"/>
        <item x="7191"/>
        <item x="9811"/>
        <item x="377"/>
        <item x="3493"/>
        <item x="8541"/>
        <item x="2606"/>
        <item x="10162"/>
        <item x="2549"/>
        <item x="1973"/>
        <item x="9357"/>
        <item x="1905"/>
        <item x="4252"/>
        <item x="6492"/>
        <item x="8848"/>
        <item x="1771"/>
        <item x="277"/>
        <item x="1364"/>
        <item x="18"/>
        <item x="7940"/>
        <item x="2333"/>
        <item x="5521"/>
        <item x="7479"/>
        <item x="1714"/>
        <item x="2984"/>
        <item x="11041"/>
        <item x="5264"/>
        <item x="6946"/>
        <item x="10778"/>
        <item x="5433"/>
        <item x="2139"/>
        <item x="3677"/>
        <item x="7552"/>
        <item x="2557"/>
        <item x="11692"/>
        <item x="5215"/>
        <item x="1011"/>
        <item x="7042"/>
        <item x="10861"/>
        <item x="4099"/>
        <item x="6997"/>
        <item x="2177"/>
        <item x="6680"/>
        <item x="3082"/>
        <item x="2337"/>
        <item x="10718"/>
        <item x="1684"/>
        <item x="2477"/>
        <item x="6393"/>
        <item x="7725"/>
        <item x="10765"/>
        <item x="1250"/>
        <item x="4150"/>
        <item x="6322"/>
        <item x="4533"/>
        <item x="8797"/>
        <item x="3364"/>
        <item x="1519"/>
        <item x="11271"/>
        <item x="4014"/>
        <item x="7089"/>
        <item x="3842"/>
        <item x="4820"/>
        <item x="11513"/>
        <item x="3777"/>
        <item x="11918"/>
        <item x="9175"/>
        <item x="2084"/>
        <item x="11120"/>
        <item x="3040"/>
        <item x="11230"/>
        <item x="2169"/>
        <item x="1722"/>
        <item x="10488"/>
        <item x="10339"/>
        <item x="4027"/>
        <item x="700"/>
        <item x="7239"/>
        <item x="3483"/>
        <item x="6633"/>
        <item x="7613"/>
        <item x="7718"/>
        <item x="6203"/>
        <item x="2383"/>
        <item x="4988"/>
        <item x="709"/>
        <item x="11943"/>
        <item x="7930"/>
        <item x="3299"/>
        <item x="6893"/>
        <item x="9712"/>
        <item x="8939"/>
        <item x="1557"/>
        <item x="9107"/>
        <item x="11687"/>
        <item x="7962"/>
        <item x="6880"/>
        <item x="4082"/>
        <item x="5445"/>
        <item x="11644"/>
        <item x="9729"/>
        <item x="9867"/>
        <item x="1283"/>
        <item x="10524"/>
        <item x="5141"/>
        <item x="3204"/>
        <item x="8719"/>
        <item x="8928"/>
        <item x="3169"/>
        <item x="11563"/>
        <item x="5922"/>
        <item x="2043"/>
        <item x="7370"/>
        <item x="5080"/>
        <item x="1637"/>
        <item x="296"/>
        <item x="4607"/>
        <item x="8479"/>
        <item x="1793"/>
        <item x="6458"/>
        <item x="464"/>
        <item x="6817"/>
        <item x="4564"/>
        <item x="9427"/>
        <item x="10181"/>
        <item x="6379"/>
        <item x="8151"/>
        <item x="7759"/>
        <item x="6572"/>
        <item x="3411"/>
        <item x="6255"/>
        <item x="4380"/>
        <item x="10316"/>
        <item x="7285"/>
        <item x="7213"/>
        <item x="5263"/>
        <item x="2546"/>
        <item x="10509"/>
        <item x="4829"/>
        <item x="2036"/>
        <item x="1098"/>
        <item x="8874"/>
        <item x="8773"/>
        <item x="1273"/>
        <item x="8059"/>
        <item x="6392"/>
        <item x="8881"/>
        <item x="11947"/>
        <item x="1538"/>
        <item x="819"/>
        <item x="7648"/>
        <item x="9609"/>
        <item x="4126"/>
        <item x="1646"/>
        <item x="2567"/>
        <item x="4996"/>
        <item x="10826"/>
        <item x="9613"/>
        <item x="1713"/>
        <item x="2044"/>
        <item x="848"/>
        <item x="7654"/>
        <item x="7190"/>
        <item x="8916"/>
        <item x="3274"/>
        <item x="6077"/>
        <item x="8178"/>
        <item x="5629"/>
        <item x="1203"/>
        <item x="2996"/>
        <item x="6498"/>
        <item x="8824"/>
        <item x="3671"/>
        <item x="1593"/>
        <item x="3137"/>
        <item x="3109"/>
        <item x="2452"/>
        <item x="8558"/>
        <item x="824"/>
        <item x="3145"/>
        <item x="150"/>
        <item x="7428"/>
        <item x="11785"/>
        <item x="5917"/>
        <item x="275"/>
        <item x="5426"/>
        <item x="2353"/>
        <item x="1190"/>
        <item x="10058"/>
        <item x="8914"/>
        <item x="7280"/>
        <item x="2844"/>
        <item x="10260"/>
        <item x="3681"/>
        <item x="2076"/>
        <item x="696"/>
        <item x="3588"/>
        <item x="6143"/>
        <item x="6178"/>
        <item x="3789"/>
        <item x="9608"/>
        <item x="2775"/>
        <item x="7989"/>
        <item x="603"/>
        <item x="3343"/>
        <item x="11518"/>
        <item x="9060"/>
        <item x="7710"/>
        <item x="8490"/>
        <item x="10098"/>
        <item x="224"/>
        <item x="5443"/>
        <item x="5294"/>
        <item x="1008"/>
        <item x="7500"/>
        <item x="4158"/>
        <item x="9783"/>
        <item x="8453"/>
        <item x="9709"/>
        <item x="8196"/>
        <item x="3724"/>
        <item x="5737"/>
        <item x="2924"/>
        <item x="7223"/>
        <item x="3859"/>
        <item x="866"/>
        <item x="5094"/>
        <item x="7114"/>
        <item x="3058"/>
        <item x="6973"/>
        <item x="6167"/>
        <item x="4015"/>
        <item x="4262"/>
        <item x="5383"/>
        <item x="8706"/>
        <item x="8141"/>
        <item x="3648"/>
        <item x="10325"/>
        <item x="10292"/>
        <item x="11539"/>
        <item x="9920"/>
        <item x="8291"/>
        <item x="10645"/>
        <item x="1363"/>
        <item x="9990"/>
        <item x="4559"/>
        <item x="6995"/>
        <item x="10471"/>
        <item x="5327"/>
        <item x="1410"/>
        <item x="1170"/>
        <item x="6639"/>
        <item x="11356"/>
        <item x="11051"/>
        <item x="11314"/>
        <item x="1281"/>
        <item x="8952"/>
        <item x="7338"/>
        <item x="5516"/>
        <item x="5846"/>
        <item x="8996"/>
        <item x="5747"/>
        <item x="8601"/>
        <item x="2508"/>
        <item x="1080"/>
        <item x="7375"/>
        <item x="5340"/>
        <item x="529"/>
        <item x="9203"/>
        <item x="10947"/>
        <item x="6515"/>
        <item x="5204"/>
        <item x="9110"/>
        <item x="9426"/>
        <item x="4080"/>
        <item x="4674"/>
        <item x="11355"/>
        <item x="11745"/>
        <item x="8494"/>
        <item x="3122"/>
        <item x="8212"/>
        <item x="3502"/>
        <item x="11678"/>
        <item x="7173"/>
        <item x="10425"/>
        <item x="8125"/>
        <item x="11959"/>
        <item x="11032"/>
        <item x="1925"/>
        <item x="5887"/>
        <item x="4949"/>
        <item x="5362"/>
        <item x="9745"/>
        <item x="2041"/>
        <item x="3630"/>
        <item x="423"/>
        <item x="3269"/>
        <item x="1212"/>
        <item x="9771"/>
        <item x="6614"/>
        <item x="4931"/>
        <item x="2827"/>
        <item x="2767"/>
        <item x="3214"/>
        <item x="2911"/>
        <item x="1084"/>
        <item x="11095"/>
        <item x="991"/>
        <item x="2707"/>
        <item x="5418"/>
        <item x="5754"/>
        <item x="5941"/>
        <item x="11922"/>
        <item x="6776"/>
        <item x="3922"/>
        <item x="6462"/>
        <item x="5187"/>
        <item x="5090"/>
        <item x="5746"/>
        <item x="778"/>
        <item x="7489"/>
        <item x="6011"/>
        <item x="4159"/>
        <item x="5278"/>
        <item x="11301"/>
        <item x="11231"/>
        <item x="10941"/>
        <item x="2722"/>
        <item x="4953"/>
        <item x="5177"/>
        <item x="9323"/>
        <item x="10813"/>
        <item x="8259"/>
        <item x="503"/>
        <item x="4109"/>
        <item x="2219"/>
        <item x="4664"/>
        <item x="7165"/>
        <item x="2454"/>
        <item x="8738"/>
        <item x="8723"/>
        <item x="5666"/>
        <item x="8781"/>
        <item x="5776"/>
        <item x="7210"/>
        <item x="10365"/>
        <item x="10172"/>
        <item x="249"/>
        <item x="166"/>
        <item x="11999"/>
        <item x="6436"/>
        <item x="9793"/>
        <item x="6339"/>
        <item x="1839"/>
        <item x="10660"/>
        <item x="11414"/>
        <item x="8621"/>
        <item x="6777"/>
        <item x="1128"/>
        <item x="429"/>
        <item x="10583"/>
        <item x="728"/>
        <item x="3397"/>
        <item x="432"/>
        <item x="8608"/>
        <item x="1802"/>
        <item x="10116"/>
        <item x="7655"/>
        <item x="1670"/>
        <item x="871"/>
        <item x="7477"/>
        <item x="5245"/>
        <item x="6709"/>
        <item x="2062"/>
        <item x="1727"/>
        <item x="2962"/>
        <item x="4378"/>
        <item x="1296"/>
        <item x="10960"/>
        <item x="9637"/>
        <item x="6078"/>
        <item x="1129"/>
        <item x="883"/>
        <item x="6106"/>
        <item x="4244"/>
        <item x="9611"/>
        <item x="8361"/>
        <item x="1453"/>
        <item x="8535"/>
        <item x="11546"/>
        <item x="9898"/>
        <item x="10829"/>
        <item x="4945"/>
        <item x="1709"/>
        <item x="82"/>
        <item x="1149"/>
        <item x="5680"/>
        <item x="8015"/>
        <item x="9533"/>
        <item x="9444"/>
        <item x="6533"/>
        <item x="3545"/>
        <item x="4078"/>
        <item x="2875"/>
        <item x="2000"/>
        <item x="1514"/>
        <item x="6807"/>
        <item x="10663"/>
        <item x="7943"/>
        <item x="9843"/>
        <item x="2704"/>
        <item x="1177"/>
        <item x="830"/>
        <item x="3035"/>
        <item x="10445"/>
        <item x="7142"/>
        <item x="4712"/>
        <item x="11316"/>
        <item x="6912"/>
        <item x="293"/>
        <item x="9738"/>
        <item x="6128"/>
        <item x="5074"/>
        <item x="1489"/>
        <item x="10754"/>
        <item x="3960"/>
        <item x="2045"/>
        <item x="368"/>
        <item x="6934"/>
        <item x="11774"/>
        <item x="7330"/>
        <item x="8455"/>
        <item x="8566"/>
        <item x="10816"/>
        <item x="3358"/>
        <item x="10173"/>
        <item x="6354"/>
        <item x="2302"/>
        <item x="3044"/>
        <item x="2661"/>
        <item x="10176"/>
        <item x="2967"/>
        <item x="8055"/>
        <item x="9693"/>
        <item x="485"/>
        <item x="5927"/>
        <item x="2470"/>
        <item x="10025"/>
        <item x="10071"/>
        <item x="4938"/>
        <item x="9345"/>
        <item x="847"/>
        <item x="412"/>
        <item x="1402"/>
        <item x="10015"/>
        <item x="4296"/>
        <item x="7149"/>
        <item x="2804"/>
        <item x="10836"/>
        <item x="3408"/>
        <item x="6170"/>
        <item x="6326"/>
        <item x="3424"/>
        <item x="11776"/>
        <item x="5742"/>
        <item x="8422"/>
        <item x="850"/>
        <item x="6847"/>
        <item x="7222"/>
        <item x="1732"/>
        <item x="2342"/>
        <item x="7549"/>
        <item x="2785"/>
        <item x="5570"/>
        <item x="9465"/>
        <item x="4137"/>
        <item x="2789"/>
        <item x="10352"/>
        <item x="1949"/>
        <item x="6382"/>
        <item x="11479"/>
        <item x="5667"/>
        <item x="4855"/>
        <item x="627"/>
        <item x="6412"/>
        <item x="10902"/>
        <item x="10184"/>
        <item x="500"/>
        <item x="11882"/>
        <item x="5181"/>
        <item x="1924"/>
        <item x="677"/>
        <item x="5489"/>
        <item x="11773"/>
        <item x="4340"/>
        <item x="6512"/>
        <item x="2340"/>
        <item x="9757"/>
        <item x="10027"/>
        <item x="2010"/>
        <item x="1782"/>
        <item x="3748"/>
        <item x="7975"/>
        <item x="4578"/>
        <item x="10364"/>
        <item x="10175"/>
        <item x="7483"/>
        <item x="8439"/>
        <item x="6075"/>
        <item x="4469"/>
        <item x="8815"/>
        <item x="1811"/>
        <item x="8759"/>
        <item x="1361"/>
        <item x="8471"/>
        <item x="7193"/>
        <item x="11799"/>
        <item x="4691"/>
        <item x="10641"/>
        <item x="2868"/>
        <item x="7441"/>
        <item x="1647"/>
        <item x="1375"/>
        <item x="9721"/>
        <item x="2724"/>
        <item x="358"/>
        <item x="6442"/>
        <item x="4370"/>
        <item x="7920"/>
        <item x="1678"/>
        <item x="3450"/>
        <item x="691"/>
        <item x="6844"/>
        <item x="9490"/>
        <item x="3798"/>
        <item x="11150"/>
        <item x="8081"/>
        <item x="11481"/>
        <item x="9849"/>
        <item x="10483"/>
        <item x="8575"/>
        <item x="6191"/>
        <item x="7717"/>
        <item x="3458"/>
        <item x="2482"/>
        <item x="11754"/>
        <item x="11187"/>
        <item x="574"/>
        <item x="6118"/>
        <item x="11082"/>
        <item x="452"/>
        <item x="9728"/>
        <item x="41"/>
        <item x="6739"/>
        <item x="9544"/>
        <item x="9495"/>
        <item x="2364"/>
        <item x="8406"/>
        <item x="4655"/>
        <item x="6411"/>
        <item x="10107"/>
        <item x="4161"/>
        <item x="2954"/>
        <item x="9269"/>
        <item x="3107"/>
        <item x="371"/>
        <item x="4076"/>
        <item x="4982"/>
        <item x="4468"/>
        <item x="2500"/>
        <item x="4116"/>
        <item x="6792"/>
        <item x="2609"/>
        <item x="3256"/>
        <item x="11839"/>
        <item x="7248"/>
        <item x="1150"/>
        <item x="10578"/>
        <item x="904"/>
        <item x="1877"/>
        <item x="8325"/>
        <item x="8159"/>
        <item x="2308"/>
        <item x="11927"/>
        <item x="29"/>
        <item x="8808"/>
        <item x="9311"/>
        <item x="9587"/>
        <item x="8696"/>
        <item x="4547"/>
        <item x="2893"/>
        <item x="5344"/>
        <item x="8787"/>
        <item x="8634"/>
        <item x="472"/>
        <item x="1376"/>
        <item x="10642"/>
        <item x="7450"/>
        <item x="6293"/>
        <item x="7339"/>
        <item x="1612"/>
        <item x="9387"/>
        <item x="3083"/>
        <item x="4408"/>
        <item x="9790"/>
        <item x="6245"/>
        <item x="5637"/>
        <item x="10153"/>
        <item x="5756"/>
        <item x="6504"/>
        <item x="5862"/>
        <item x="10386"/>
        <item x="9296"/>
        <item x="951"/>
        <item x="7296"/>
        <item x="8071"/>
        <item x="4781"/>
        <item x="6180"/>
        <item x="9510"/>
        <item x="4901"/>
        <item x="6137"/>
        <item x="5704"/>
        <item x="7271"/>
        <item x="1313"/>
        <item x="7928"/>
        <item x="5428"/>
        <item x="8436"/>
        <item x="9455"/>
        <item x="6503"/>
        <item x="6658"/>
        <item x="3333"/>
        <item x="1778"/>
        <item x="6294"/>
        <item x="4089"/>
        <item x="1103"/>
        <item x="5205"/>
        <item x="8666"/>
        <item x="7808"/>
        <item x="7802"/>
        <item x="571"/>
        <item x="3151"/>
        <item x="7092"/>
        <item x="2923"/>
        <item x="5092"/>
        <item x="4404"/>
        <item x="8089"/>
        <item x="11605"/>
        <item x="11081"/>
        <item x="7529"/>
        <item x="7192"/>
        <item x="1278"/>
        <item x="7957"/>
        <item x="6501"/>
        <item x="1957"/>
        <item x="11228"/>
        <item x="2049"/>
        <item x="4177"/>
        <item x="11654"/>
        <item x="9341"/>
        <item x="6577"/>
        <item x="88"/>
        <item x="2134"/>
        <item x="7888"/>
        <item x="957"/>
        <item x="3196"/>
        <item x="9386"/>
        <item x="641"/>
        <item x="768"/>
        <item x="9047"/>
        <item x="6927"/>
        <item x="5302"/>
        <item x="4192"/>
        <item x="2931"/>
        <item x="5324"/>
        <item x="5856"/>
        <item x="7439"/>
        <item x="2766"/>
        <item x="4134"/>
        <item x="3026"/>
        <item x="1984"/>
        <item x="2167"/>
        <item x="8506"/>
        <item x="512"/>
        <item x="7912"/>
        <item x="2979"/>
        <item x="2443"/>
        <item x="2153"/>
        <item x="5448"/>
        <item x="7015"/>
        <item x="11978"/>
        <item x="6306"/>
        <item x="4023"/>
        <item x="11913"/>
        <item x="6766"/>
        <item x="6224"/>
        <item x="353"/>
        <item x="7965"/>
        <item x="6029"/>
        <item x="1115"/>
        <item x="4088"/>
        <item x="7590"/>
        <item x="1051"/>
        <item x="5065"/>
        <item x="3891"/>
        <item x="3243"/>
        <item x="8526"/>
        <item x="10284"/>
        <item x="9024"/>
        <item x="3778"/>
        <item x="11895"/>
        <item x="10060"/>
        <item x="5891"/>
        <item x="6672"/>
        <item x="3383"/>
        <item x="2018"/>
        <item x="7842"/>
        <item x="5322"/>
        <item x="3676"/>
        <item x="8419"/>
        <item x="4724"/>
        <item x="7724"/>
        <item x="8026"/>
        <item x="11496"/>
        <item x="5578"/>
        <item x="1436"/>
        <item x="7900"/>
        <item x="5338"/>
        <item x="3412"/>
        <item x="11369"/>
        <item x="6621"/>
        <item x="6923"/>
        <item x="3628"/>
        <item x="9785"/>
        <item x="6977"/>
        <item x="7372"/>
        <item x="3409"/>
        <item x="1158"/>
        <item x="217"/>
        <item x="3854"/>
        <item x="9563"/>
        <item x="3113"/>
        <item x="9453"/>
        <item x="7932"/>
        <item x="9037"/>
        <item x="540"/>
        <item x="4684"/>
        <item x="7758"/>
        <item x="1795"/>
        <item x="5761"/>
        <item x="7674"/>
        <item x="10201"/>
        <item x="2798"/>
        <item x="3597"/>
        <item x="1540"/>
        <item x="7866"/>
        <item x="8856"/>
        <item x="4263"/>
        <item x="11768"/>
        <item x="297"/>
        <item x="1929"/>
        <item x="4685"/>
        <item x="9433"/>
        <item x="3459"/>
        <item x="9302"/>
        <item x="2248"/>
        <item x="1543"/>
        <item x="9409"/>
        <item x="11750"/>
        <item x="3259"/>
        <item x="10999"/>
        <item x="6607"/>
        <item x="4146"/>
        <item x="9392"/>
        <item x="11529"/>
        <item x="8657"/>
        <item x="10223"/>
        <item x="4811"/>
        <item x="7727"/>
        <item x="9851"/>
        <item x="11397"/>
        <item x="5353"/>
        <item x="8780"/>
        <item x="7767"/>
        <item x="492"/>
        <item x="203"/>
        <item x="2497"/>
        <item x="9416"/>
        <item x="63"/>
        <item x="3934"/>
        <item x="7754"/>
        <item x="1134"/>
        <item x="10895"/>
        <item x="11185"/>
        <item x="8743"/>
        <item x="3366"/>
        <item x="7676"/>
        <item x="11075"/>
        <item x="10448"/>
        <item x="1908"/>
        <item x="10243"/>
        <item x="10717"/>
        <item x="7958"/>
        <item x="1567"/>
        <item x="11724"/>
        <item x="2690"/>
        <item x="11459"/>
        <item x="4038"/>
        <item x="2193"/>
        <item x="9816"/>
        <item x="4860"/>
        <item x="6478"/>
        <item x="10491"/>
        <item x="6793"/>
        <item x="7094"/>
        <item x="2679"/>
        <item x="7336"/>
        <item x="6978"/>
        <item x="8472"/>
        <item x="1575"/>
        <item x="1716"/>
        <item x="4868"/>
        <item x="7822"/>
        <item x="7620"/>
        <item x="6171"/>
        <item x="5868"/>
        <item x="10617"/>
        <item x="8538"/>
        <item x="9222"/>
        <item x="4410"/>
        <item x="6580"/>
        <item x="85"/>
        <item x="5790"/>
        <item x="10040"/>
        <item x="2485"/>
        <item x="11267"/>
        <item x="2241"/>
        <item x="173"/>
        <item x="3652"/>
        <item x="6328"/>
        <item x="5017"/>
        <item x="64"/>
        <item x="8189"/>
        <item x="4728"/>
        <item x="10155"/>
        <item x="8853"/>
        <item x="11543"/>
        <item x="3207"/>
        <item x="10577"/>
        <item x="673"/>
        <item x="8275"/>
        <item x="3387"/>
        <item x="10121"/>
        <item x="9401"/>
        <item x="11128"/>
        <item x="3436"/>
        <item x="5000"/>
        <item x="6427"/>
        <item x="7476"/>
        <item x="9430"/>
        <item x="8287"/>
        <item x="2901"/>
        <item x="8731"/>
        <item x="11124"/>
        <item x="11880"/>
        <item x="5743"/>
        <item x="4046"/>
        <item x="4040"/>
        <item x="6357"/>
        <item x="682"/>
        <item x="7850"/>
        <item x="6157"/>
        <item x="3392"/>
        <item x="163"/>
        <item x="9492"/>
        <item x="9220"/>
        <item x="9607"/>
        <item x="10302"/>
        <item x="4800"/>
        <item x="519"/>
        <item x="8978"/>
        <item x="4846"/>
        <item x="1559"/>
        <item x="7644"/>
        <item x="8691"/>
        <item x="6154"/>
        <item x="9049"/>
        <item x="10943"/>
        <item x="10885"/>
        <item x="3406"/>
        <item x="7188"/>
        <item x="5759"/>
        <item x="3760"/>
        <item x="4673"/>
        <item x="7766"/>
        <item x="8728"/>
        <item x="5130"/>
        <item x="6861"/>
        <item x="4692"/>
        <item x="3165"/>
        <item x="5579"/>
        <item x="9684"/>
        <item x="5402"/>
        <item x="5641"/>
        <item x="2159"/>
        <item x="4402"/>
        <item x="7311"/>
        <item x="10305"/>
        <item x="5305"/>
        <item x="3354"/>
        <item x="4871"/>
        <item x="919"/>
        <item x="7913"/>
        <item x="11034"/>
        <item x="6951"/>
        <item x="2588"/>
        <item x="2300"/>
        <item x="2512"/>
        <item x="9586"/>
        <item x="6056"/>
        <item x="11944"/>
        <item x="10732"/>
        <item x="11538"/>
        <item x="4905"/>
        <item x="11215"/>
        <item x="6563"/>
        <item x="3523"/>
        <item x="3352"/>
        <item x="5504"/>
        <item x="3136"/>
        <item x="5837"/>
        <item x="5517"/>
        <item x="11971"/>
        <item x="2632"/>
        <item x="5642"/>
        <item x="4094"/>
        <item x="2146"/>
        <item x="8822"/>
        <item x="3585"/>
        <item x="2832"/>
        <item x="5781"/>
        <item x="1462"/>
        <item x="4467"/>
        <item x="8324"/>
        <item x="6249"/>
        <item x="10866"/>
        <item x="2273"/>
        <item x="1228"/>
        <item x="6824"/>
        <item x="10120"/>
        <item x="1482"/>
        <item x="9652"/>
        <item x="6551"/>
        <item x="8044"/>
        <item x="6113"/>
        <item x="562"/>
        <item x="3581"/>
        <item x="5369"/>
        <item x="6145"/>
        <item x="9258"/>
        <item x="2584"/>
        <item x="2585"/>
        <item x="5946"/>
        <item x="8161"/>
        <item x="8497"/>
        <item x="10406"/>
        <item x="7169"/>
        <item x="4228"/>
        <item x="3839"/>
        <item x="3186"/>
        <item x="623"/>
        <item x="606"/>
        <item x="8312"/>
        <item x="10988"/>
        <item x="7143"/>
        <item x="53"/>
        <item x="6121"/>
        <item x="5961"/>
        <item x="7144"/>
        <item x="6599"/>
        <item x="4935"/>
        <item x="4024"/>
        <item x="3773"/>
        <item x="7446"/>
        <item x="9509"/>
        <item x="10978"/>
        <item x="3489"/>
        <item x="6860"/>
        <item x="8408"/>
        <item x="2117"/>
        <item x="6736"/>
        <item x="10853"/>
        <item x="2957"/>
        <item x="1680"/>
        <item x="4857"/>
        <item x="3444"/>
        <item x="680"/>
        <item x="4944"/>
        <item x="9099"/>
        <item x="5351"/>
        <item x="1783"/>
        <item x="1855"/>
        <item x="5695"/>
        <item x="6629"/>
        <item x="4641"/>
        <item x="4155"/>
        <item x="5596"/>
        <item x="5191"/>
        <item x="3797"/>
        <item x="1679"/>
        <item x="3453"/>
        <item x="3240"/>
        <item x="11404"/>
        <item x="9807"/>
        <item x="4383"/>
        <item x="7664"/>
        <item x="8769"/>
        <item x="1114"/>
        <item x="8951"/>
        <item x="6992"/>
        <item x="10753"/>
        <item x="105"/>
        <item x="6768"/>
        <item x="1194"/>
        <item x="11991"/>
        <item x="5237"/>
        <item x="108"/>
        <item x="342"/>
        <item x="2776"/>
        <item x="9469"/>
        <item x="9998"/>
        <item x="3858"/>
        <item x="11282"/>
        <item x="11014"/>
        <item x="11954"/>
        <item x="6304"/>
        <item x="8399"/>
        <item x="4066"/>
        <item x="9076"/>
        <item x="8372"/>
        <item x="3774"/>
        <item x="1187"/>
        <item x="1747"/>
        <item x="9092"/>
        <item x="11906"/>
        <item x="1430"/>
        <item x="6323"/>
        <item x="7540"/>
        <item x="10996"/>
        <item x="8120"/>
        <item x="7362"/>
        <item x="6960"/>
        <item x="9174"/>
        <item x="1794"/>
        <item x="3053"/>
        <item x="6705"/>
        <item x="7136"/>
        <item x="2007"/>
        <item x="7995"/>
        <item x="9336"/>
        <item x="2180"/>
        <item x="3326"/>
        <item x="4872"/>
        <item x="9672"/>
        <item x="10419"/>
        <item x="6556"/>
        <item x="1536"/>
        <item x="10017"/>
        <item x="2319"/>
        <item x="8811"/>
        <item x="4328"/>
        <item x="1122"/>
        <item x="426"/>
        <item x="7976"/>
        <item x="10301"/>
        <item x="1176"/>
        <item x="6488"/>
        <item x="9894"/>
        <item x="6500"/>
        <item x="7617"/>
        <item x="7288"/>
        <item x="6885"/>
        <item x="7217"/>
        <item x="10839"/>
        <item x="10492"/>
        <item x="2003"/>
        <item x="8751"/>
        <item x="7693"/>
        <item x="4264"/>
        <item x="2536"/>
        <item x="4489"/>
        <item x="11905"/>
        <item x="10266"/>
        <item x="443"/>
        <item x="1164"/>
        <item x="11910"/>
        <item x="1701"/>
        <item x="11615"/>
        <item x="5138"/>
        <item x="11127"/>
        <item x="6902"/>
        <item x="9722"/>
        <item x="1999"/>
        <item x="2223"/>
        <item x="439"/>
        <item x="7319"/>
        <item x="9905"/>
        <item x="9095"/>
        <item x="3640"/>
        <item x="6434"/>
        <item x="394"/>
        <item x="8846"/>
        <item x="3890"/>
        <item x="8464"/>
        <item x="6644"/>
        <item x="3769"/>
        <item x="1467"/>
        <item x="8907"/>
        <item x="7544"/>
        <item x="10974"/>
        <item x="4485"/>
        <item x="6661"/>
        <item x="9989"/>
        <item x="7521"/>
        <item x="4398"/>
        <item x="805"/>
        <item x="101"/>
        <item x="8520"/>
        <item x="3915"/>
        <item x="11898"/>
        <item x="615"/>
        <item x="4083"/>
        <item x="10059"/>
        <item x="1569"/>
        <item x="104"/>
        <item x="5829"/>
        <item x="6391"/>
        <item x="430"/>
        <item x="591"/>
        <item x="10803"/>
        <item x="3433"/>
        <item x="5741"/>
        <item x="8686"/>
        <item x="6525"/>
        <item x="8805"/>
        <item x="8651"/>
        <item x="11292"/>
        <item x="4611"/>
        <item x="10314"/>
        <item x="2481"/>
        <item x="343"/>
        <item x="3801"/>
        <item x="2846"/>
        <item x="1765"/>
        <item x="10253"/>
        <item x="7504"/>
        <item x="10479"/>
        <item x="8147"/>
        <item x="1777"/>
        <item x="2666"/>
        <item x="3912"/>
        <item x="5957"/>
        <item x="3311"/>
        <item x="4614"/>
        <item x="254"/>
        <item x="3991"/>
        <item x="2572"/>
        <item x="2436"/>
        <item x="11567"/>
        <item x="556"/>
        <item x="6652"/>
        <item x="9799"/>
        <item x="3866"/>
        <item x="10681"/>
        <item x="10744"/>
        <item x="2995"/>
        <item x="8983"/>
        <item x="4097"/>
        <item x="4321"/>
        <item x="4658"/>
        <item x="6917"/>
        <item x="11116"/>
        <item x="1213"/>
        <item x="6780"/>
        <item x="5705"/>
        <item x="3522"/>
        <item x="3490"/>
        <item x="1825"/>
        <item x="1358"/>
        <item x="549"/>
        <item x="9779"/>
        <item x="3582"/>
        <item x="8589"/>
        <item x="42"/>
        <item x="4623"/>
        <item x="10774"/>
        <item x="6544"/>
        <item x="10701"/>
        <item x="9686"/>
        <item x="5407"/>
        <item x="5569"/>
        <item x="11400"/>
        <item x="8389"/>
        <item x="260"/>
        <item x="9546"/>
        <item x="264"/>
        <item x="1558"/>
        <item x="11347"/>
        <item x="8047"/>
        <item x="11766"/>
        <item x="427"/>
        <item x="1740"/>
        <item x="7328"/>
        <item x="8358"/>
        <item x="4268"/>
        <item x="9953"/>
        <item x="6834"/>
        <item x="3134"/>
        <item x="6146"/>
        <item x="9169"/>
        <item x="5012"/>
        <item x="79"/>
        <item x="7442"/>
        <item x="9968"/>
        <item x="2864"/>
        <item x="9445"/>
        <item x="5728"/>
        <item x="4858"/>
        <item x="10493"/>
        <item x="7980"/>
        <item x="7638"/>
        <item x="6316"/>
        <item x="3313"/>
        <item x="11318"/>
        <item x="4737"/>
        <item x="9437"/>
        <item x="3962"/>
        <item x="7058"/>
        <item x="2013"/>
        <item x="6947"/>
        <item x="2599"/>
        <item x="5793"/>
        <item x="6542"/>
        <item x="5886"/>
        <item x="2369"/>
        <item x="4487"/>
        <item x="10215"/>
        <item x="613"/>
        <item x="1904"/>
        <item x="7868"/>
        <item x="9815"/>
        <item x="6865"/>
        <item x="1479"/>
        <item x="7764"/>
        <item x="7755"/>
        <item x="2669"/>
        <item x="2677"/>
        <item x="5298"/>
        <item x="11980"/>
        <item x="2523"/>
        <item x="2464"/>
        <item x="1941"/>
        <item x="4845"/>
        <item x="11144"/>
        <item x="1225"/>
        <item x="949"/>
        <item x="11856"/>
        <item x="479"/>
        <item x="4568"/>
        <item x="9399"/>
        <item x="1399"/>
        <item x="8469"/>
        <item x="1565"/>
        <item x="5159"/>
        <item x="4574"/>
        <item x="9450"/>
        <item x="7719"/>
        <item x="5844"/>
        <item x="6908"/>
        <item x="3913"/>
        <item x="8006"/>
        <item x="7215"/>
        <item x="11071"/>
        <item x="7005"/>
        <item x="7038"/>
        <item x="2215"/>
        <item x="812"/>
        <item x="3566"/>
        <item x="8390"/>
        <item x="7737"/>
        <item x="8096"/>
        <item x="7770"/>
        <item x="10657"/>
        <item x="1572"/>
        <item x="8377"/>
        <item x="8171"/>
        <item x="11453"/>
        <item x="11083"/>
        <item x="5822"/>
        <item x="9535"/>
        <item x="10057"/>
        <item x="7377"/>
        <item x="5979"/>
        <item x="5473"/>
        <item x="2401"/>
        <item x="8117"/>
        <item x="1130"/>
        <item x="8308"/>
        <item x="4861"/>
        <item x="7844"/>
        <item x="2457"/>
        <item x="7889"/>
        <item x="4955"/>
        <item x="6109"/>
        <item x="9255"/>
        <item x="3766"/>
        <item x="10455"/>
        <item x="3975"/>
        <item x="3569"/>
        <item x="10528"/>
        <item x="11646"/>
        <item x="1936"/>
        <item x="10431"/>
        <item x="3645"/>
        <item x="119"/>
        <item x="10307"/>
        <item x="10147"/>
        <item x="7456"/>
        <item x="11594"/>
        <item x="4110"/>
        <item x="2075"/>
        <item x="8094"/>
        <item x="757"/>
        <item x="5292"/>
        <item x="2628"/>
        <item x="3838"/>
        <item x="9956"/>
        <item x="4039"/>
        <item x="51"/>
        <item x="5388"/>
        <item x="5745"/>
        <item x="6967"/>
        <item x="7163"/>
        <item x="5770"/>
        <item x="186"/>
        <item x="10921"/>
        <item x="2345"/>
        <item x="1831"/>
        <item x="5896"/>
        <item x="9614"/>
        <item x="8604"/>
        <item x="6513"/>
        <item x="11044"/>
        <item x="7050"/>
        <item x="8673"/>
        <item x="10602"/>
        <item x="5763"/>
        <item x="406"/>
        <item x="3135"/>
        <item x="11449"/>
        <item x="10135"/>
        <item x="3144"/>
        <item x="2771"/>
        <item x="3612"/>
        <item x="813"/>
        <item x="11674"/>
        <item x="1990"/>
        <item x="100"/>
        <item x="10760"/>
        <item x="2441"/>
        <item x="7395"/>
        <item x="6362"/>
        <item x="80"/>
        <item x="8730"/>
        <item x="7399"/>
        <item x="4353"/>
        <item x="11164"/>
        <item x="474"/>
        <item x="706"/>
        <item x="3979"/>
        <item x="8005"/>
        <item x="3441"/>
        <item x="8322"/>
        <item x="8168"/>
        <item x="9696"/>
        <item x="1048"/>
        <item x="8227"/>
        <item x="6466"/>
        <item x="5136"/>
        <item x="16"/>
        <item x="5751"/>
        <item x="4498"/>
        <item x="3579"/>
        <item x="6152"/>
        <item x="1959"/>
        <item x="645"/>
        <item x="9087"/>
        <item x="5586"/>
        <item x="10338"/>
        <item x="1439"/>
        <item x="1796"/>
        <item x="8033"/>
        <item x="5133"/>
        <item x="11278"/>
        <item x="10034"/>
        <item x="8889"/>
        <item x="126"/>
        <item x="11730"/>
        <item x="223"/>
        <item x="3132"/>
        <item x="2079"/>
        <item x="4260"/>
        <item x="8774"/>
        <item x="11696"/>
        <item x="9479"/>
        <item x="2847"/>
        <item x="11077"/>
        <item x="8133"/>
        <item x="5089"/>
        <item x="2646"/>
        <item x="5441"/>
        <item x="9134"/>
        <item x="9949"/>
        <item x="2099"/>
        <item x="11103"/>
        <item x="415"/>
        <item x="8386"/>
        <item x="3951"/>
        <item x="11616"/>
        <item x="7955"/>
        <item x="2080"/>
        <item x="7996"/>
        <item x="3028"/>
        <item x="3174"/>
        <item x="6954"/>
        <item x="7194"/>
        <item x="11752"/>
        <item x="11324"/>
        <item x="8124"/>
        <item x="9236"/>
        <item x="4359"/>
        <item x="11483"/>
        <item x="9362"/>
        <item x="9256"/>
        <item x="9379"/>
        <item x="10299"/>
        <item x="11875"/>
        <item x="4759"/>
        <item x="8030"/>
        <item x="3275"/>
        <item x="11942"/>
        <item x="4036"/>
        <item x="8753"/>
        <item x="8623"/>
        <item x="3195"/>
        <item x="9831"/>
        <item x="6698"/>
        <item x="11878"/>
        <item x="7929"/>
        <item x="7902"/>
        <item x="9732"/>
        <item x="9683"/>
        <item x="7919"/>
        <item x="2583"/>
        <item x="9177"/>
        <item x="10439"/>
        <item x="9618"/>
        <item x="2550"/>
        <item x="2028"/>
        <item x="1856"/>
        <item x="17"/>
        <item x="5250"/>
        <item x="1748"/>
        <item x="9246"/>
        <item x="4962"/>
        <item x="2184"/>
        <item x="723"/>
        <item x="1736"/>
        <item x="9830"/>
        <item x="3743"/>
        <item x="6894"/>
        <item x="8200"/>
        <item x="1611"/>
        <item x="2449"/>
        <item x="5626"/>
        <item x="1568"/>
        <item x="6285"/>
        <item x="6190"/>
        <item x="4548"/>
        <item x="8339"/>
        <item x="2201"/>
        <item x="2338"/>
        <item x="2532"/>
        <item x="10229"/>
        <item x="3821"/>
        <item x="10893"/>
        <item x="10295"/>
        <item x="2397"/>
        <item x="10531"/>
        <item x="577"/>
        <item x="8940"/>
        <item x="9"/>
        <item x="3423"/>
        <item x="11344"/>
        <item x="2802"/>
        <item x="6114"/>
        <item x="4349"/>
        <item x="9817"/>
        <item x="8610"/>
        <item x="1322"/>
        <item x="7695"/>
        <item x="2252"/>
        <item x="11011"/>
        <item x="7275"/>
        <item x="4774"/>
        <item x="8427"/>
        <item x="391"/>
        <item x="1902"/>
        <item x="139"/>
        <item x="7870"/>
        <item x="10857"/>
        <item x="6161"/>
        <item x="2528"/>
        <item x="605"/>
        <item x="7430"/>
        <item x="551"/>
        <item x="11085"/>
        <item x="6858"/>
        <item x="4147"/>
        <item x="7467"/>
        <item x="3172"/>
        <item x="2400"/>
        <item x="6769"/>
        <item x="6677"/>
        <item x="5717"/>
        <item x="134"/>
        <item x="7765"/>
        <item x="7445"/>
        <item x="732"/>
        <item x="10470"/>
        <item x="2047"/>
        <item x="8423"/>
        <item x="6707"/>
        <item x="333"/>
        <item x="9917"/>
        <item x="7892"/>
        <item x="9321"/>
        <item x="5855"/>
        <item x="4738"/>
        <item x="8592"/>
        <item x="8224"/>
        <item x="4807"/>
        <item x="7705"/>
        <item x="6514"/>
        <item x="2770"/>
        <item x="4002"/>
        <item x="11140"/>
        <item x="5805"/>
        <item x="2940"/>
        <item x="3338"/>
        <item x="7768"/>
        <item x="10637"/>
        <item x="5408"/>
        <item x="4695"/>
        <item x="8697"/>
        <item x="9664"/>
        <item x="1019"/>
        <item x="5529"/>
        <item x="11475"/>
        <item x="1307"/>
        <item x="2930"/>
        <item x="316"/>
        <item x="1526"/>
        <item x="2714"/>
        <item x="8579"/>
        <item x="1988"/>
        <item x="7380"/>
        <item x="14"/>
        <item x="6133"/>
        <item x="5774"/>
        <item x="8631"/>
        <item x="6751"/>
        <item x="9727"/>
        <item x="7656"/>
        <item x="11364"/>
        <item x="5171"/>
        <item x="2939"/>
        <item x="216"/>
        <item x="9527"/>
        <item x="133"/>
        <item x="1485"/>
        <item x="114"/>
        <item x="11175"/>
        <item x="7463"/>
        <item x="1486"/>
        <item x="8546"/>
        <item x="2594"/>
        <item x="3488"/>
        <item x="245"/>
        <item x="7196"/>
        <item x="5100"/>
        <item x="8405"/>
        <item x="7569"/>
        <item x="6630"/>
        <item x="10075"/>
        <item x="5993"/>
        <item x="2729"/>
        <item x="4961"/>
        <item x="255"/>
        <item x="6546"/>
        <item x="931"/>
        <item x="8744"/>
        <item x="10948"/>
        <item x="5314"/>
        <item x="8485"/>
        <item x="6702"/>
        <item x="5265"/>
        <item x="11224"/>
        <item x="841"/>
        <item x="8035"/>
        <item x="9410"/>
        <item x="3710"/>
        <item x="8715"/>
        <item x="10672"/>
        <item x="7751"/>
        <item x="11929"/>
        <item x="9290"/>
        <item x="189"/>
        <item x="5025"/>
        <item x="5884"/>
        <item x="9109"/>
        <item x="10674"/>
        <item x="6552"/>
        <item x="2705"/>
        <item x="10093"/>
        <item x="1631"/>
        <item x="8717"/>
        <item x="9286"/>
        <item x="2510"/>
        <item x="6211"/>
        <item x="1926"/>
        <item x="4412"/>
        <item x="10502"/>
        <item x="6348"/>
        <item x="4425"/>
        <item x="10356"/>
        <item x="1163"/>
        <item x="6645"/>
        <item x="1886"/>
        <item x="5614"/>
        <item x="9300"/>
        <item x="9763"/>
        <item x="2297"/>
        <item x="3694"/>
        <item x="149"/>
        <item x="10384"/>
        <item x="9061"/>
        <item x="7708"/>
        <item x="11883"/>
        <item x="10597"/>
        <item x="11508"/>
        <item x="6174"/>
        <item x="7872"/>
        <item x="1887"/>
        <item x="5477"/>
        <item x="4371"/>
        <item x="5242"/>
        <item x="5598"/>
        <item x="11636"/>
        <item x="5076"/>
        <item x="1645"/>
        <item x="11837"/>
        <item x="11036"/>
        <item x="7392"/>
        <item x="1865"/>
        <item x="7685"/>
        <item x="9996"/>
        <item x="4769"/>
        <item x="3199"/>
        <item x="4898"/>
        <item x="10737"/>
        <item x="10123"/>
        <item x="390"/>
        <item x="1901"/>
        <item x="3606"/>
        <item x="225"/>
        <item x="6610"/>
        <item x="2942"/>
        <item x="9579"/>
        <item x="11989"/>
        <item x="5147"/>
        <item x="7481"/>
        <item x="10252"/>
        <item x="7641"/>
        <item x="9425"/>
        <item x="7703"/>
        <item x="2313"/>
        <item x="8788"/>
        <item x="5727"/>
        <item x="8549"/>
        <item x="7117"/>
        <item x="10068"/>
        <item x="335"/>
        <item x="199"/>
        <item x="11332"/>
        <item x="8667"/>
        <item x="7501"/>
        <item x="11873"/>
        <item x="1810"/>
        <item x="4059"/>
        <item x="8947"/>
        <item x="1444"/>
        <item x="10056"/>
        <item x="11220"/>
        <item x="1038"/>
        <item x="10539"/>
        <item x="2107"/>
        <item x="3340"/>
        <item x="7125"/>
        <item x="2101"/>
        <item x="10915"/>
        <item x="8220"/>
        <item x="7172"/>
        <item x="7083"/>
        <item x="5313"/>
        <item x="10821"/>
        <item x="6715"/>
        <item x="9720"/>
        <item x="257"/>
        <item x="3704"/>
        <item x="4797"/>
        <item x="9411"/>
        <item x="6816"/>
        <item x="11049"/>
        <item x="2170"/>
        <item x="6483"/>
        <item x="1391"/>
        <item x="8166"/>
        <item x="10511"/>
        <item x="6280"/>
        <item x="10809"/>
        <item x="8487"/>
        <item x="47"/>
        <item x="2359"/>
        <item x="9875"/>
        <item x="11786"/>
        <item x="11052"/>
        <item x="5835"/>
        <item x="2976"/>
        <item x="2934"/>
        <item x="2998"/>
        <item x="11249"/>
        <item x="9627"/>
        <item x="2004"/>
        <item x="8364"/>
        <item x="587"/>
        <item x="10475"/>
        <item x="3596"/>
        <item x="263"/>
        <item x="9187"/>
        <item x="10741"/>
        <item x="7226"/>
        <item x="9319"/>
        <item x="8522"/>
        <item x="4479"/>
        <item x="148"/>
        <item x="3427"/>
        <item x="9775"/>
        <item x="310"/>
        <item x="10837"/>
        <item x="10627"/>
        <item x="9192"/>
        <item x="9845"/>
        <item x="8072"/>
        <item x="8542"/>
        <item x="10166"/>
        <item x="7571"/>
        <item x="988"/>
        <item x="11016"/>
        <item x="8764"/>
        <item x="7318"/>
        <item x="3611"/>
        <item x="10549"/>
        <item x="8499"/>
        <item x="6365"/>
        <item x="81"/>
        <item x="9659"/>
        <item x="10628"/>
        <item x="6472"/>
        <item x="5726"/>
        <item x="8648"/>
        <item x="4186"/>
        <item x="11219"/>
        <item x="6291"/>
        <item x="7443"/>
        <item x="2182"/>
        <item x="7307"/>
        <item x="8417"/>
        <item x="3845"/>
        <item x="838"/>
        <item x="688"/>
        <item x="4687"/>
        <item x="5435"/>
        <item x="9692"/>
        <item x="9020"/>
        <item x="8984"/>
        <item x="9077"/>
        <item x="4071"/>
        <item x="3633"/>
        <item x="2708"/>
        <item x="5034"/>
        <item x="521"/>
        <item x="7300"/>
        <item x="7326"/>
        <item x="8315"/>
        <item x="4384"/>
        <item x="3828"/>
        <item x="3599"/>
        <item x="4587"/>
        <item x="8674"/>
        <item x="9925"/>
        <item x="4269"/>
        <item x="6561"/>
        <item x="8180"/>
        <item x="3804"/>
        <item x="7462"/>
        <item x="8482"/>
        <item x="9124"/>
        <item x="5748"/>
        <item x="9640"/>
        <item x="1005"/>
        <item x="3745"/>
        <item x="8806"/>
        <item x="2358"/>
        <item x="6840"/>
        <item x="1100"/>
        <item x="1826"/>
        <item x="3476"/>
        <item x="7925"/>
        <item x="9680"/>
        <item x="5086"/>
        <item x="7115"/>
        <item x="3785"/>
        <item x="1235"/>
        <item x="6324"/>
        <item x="2283"/>
        <item x="6837"/>
        <item x="4332"/>
        <item x="1604"/>
        <item x="6325"/>
        <item x="5543"/>
        <item x="8104"/>
        <item x="4916"/>
        <item x="9795"/>
        <item x="2380"/>
        <item x="11900"/>
        <item x="5345"/>
        <item x="982"/>
        <item x="974"/>
        <item x="753"/>
        <item x="10699"/>
        <item x="7374"/>
        <item x="7619"/>
        <item x="11582"/>
        <item x="231"/>
        <item x="4671"/>
        <item x="1262"/>
        <item x="3049"/>
        <item x="11811"/>
        <item x="328"/>
        <item x="568"/>
        <item x="3693"/>
        <item x="8898"/>
        <item x="6177"/>
        <item x="3924"/>
        <item x="6573"/>
        <item x="10411"/>
        <item x="8000"/>
        <item x="6818"/>
        <item x="2777"/>
        <item x="7812"/>
        <item x="1876"/>
        <item x="8263"/>
        <item x="6653"/>
        <item x="4139"/>
        <item x="10709"/>
        <item x="7025"/>
        <item x="11336"/>
        <item x="6821"/>
        <item x="8859"/>
        <item x="1332"/>
        <item x="1003"/>
        <item x="10407"/>
        <item x="2185"/>
        <item x="2109"/>
        <item x="5058"/>
        <item x="9223"/>
        <item x="3130"/>
        <item x="7104"/>
        <item x="178"/>
        <item x="8602"/>
        <item x="10206"/>
        <item x="414"/>
        <item x="10103"/>
        <item x="4345"/>
        <item x="7657"/>
        <item x="9973"/>
        <item x="3092"/>
        <item x="6655"/>
        <item x="11717"/>
        <item x="5525"/>
        <item x="11446"/>
        <item x="2195"/>
        <item x="4322"/>
        <item x="3235"/>
        <item x="11613"/>
        <item x="1165"/>
        <item x="9718"/>
        <item x="9326"/>
        <item x="4755"/>
        <item x="7819"/>
        <item x="2250"/>
        <item x="2204"/>
        <item x="11846"/>
        <item x="9481"/>
        <item x="9146"/>
        <item x="6686"/>
        <item x="7008"/>
        <item x="11476"/>
        <item x="6988"/>
        <item x="2104"/>
        <item x="5485"/>
        <item x="6897"/>
        <item x="2793"/>
        <item x="4105"/>
        <item x="7035"/>
        <item x="8943"/>
        <item x="10022"/>
        <item x="11119"/>
        <item x="9932"/>
        <item x="5713"/>
        <item x="8082"/>
        <item x="8896"/>
        <item x="3505"/>
        <item x="4903"/>
        <item x="1256"/>
        <item x="4851"/>
        <item x="9839"/>
        <item x="3657"/>
        <item x="5538"/>
        <item x="1016"/>
        <item x="11478"/>
        <item x="6760"/>
        <item x="6265"/>
        <item x="9714"/>
        <item x="2944"/>
        <item x="3844"/>
        <item x="1822"/>
        <item x="7227"/>
        <item x="7156"/>
        <item x="2054"/>
        <item x="8658"/>
        <item x="825"/>
        <item x="10925"/>
        <item x="6560"/>
        <item x="2620"/>
        <item x="4465"/>
        <item x="11917"/>
        <item x="10668"/>
        <item x="1654"/>
        <item x="7447"/>
        <item x="2834"/>
        <item x="9277"/>
        <item x="11061"/>
        <item x="1564"/>
        <item x="4074"/>
        <item x="6005"/>
        <item x="2415"/>
        <item x="8046"/>
        <item x="5391"/>
        <item x="6465"/>
        <item x="5845"/>
        <item x="11353"/>
        <item x="3944"/>
        <item x="5531"/>
        <item x="11684"/>
        <item x="8704"/>
        <item x="1972"/>
        <item x="4844"/>
        <item x="5238"/>
        <item x="7357"/>
        <item x="2673"/>
        <item x="5685"/>
        <item x="8974"/>
        <item x="4301"/>
        <item x="11086"/>
        <item x="8095"/>
        <item x="5128"/>
        <item x="11865"/>
        <item x="2678"/>
        <item x="899"/>
        <item x="98"/>
        <item x="9462"/>
        <item x="2172"/>
        <item x="10990"/>
        <item x="7522"/>
        <item x="10378"/>
        <item x="7871"/>
        <item x="976"/>
        <item x="9360"/>
        <item x="6318"/>
        <item x="5046"/>
        <item x="6691"/>
        <item x="7598"/>
        <item x="10459"/>
        <item x="502"/>
        <item x="10896"/>
        <item x="611"/>
        <item x="970"/>
        <item x="539"/>
        <item x="5026"/>
        <item x="8570"/>
        <item x="1661"/>
        <item x="11485"/>
        <item x="1644"/>
        <item x="9244"/>
        <item x="7533"/>
        <item x="8729"/>
        <item x="5752"/>
        <item x="2426"/>
        <item x="10416"/>
        <item x="8935"/>
        <item x="4742"/>
        <item x="8766"/>
        <item x="1807"/>
        <item x="1308"/>
        <item x="91"/>
        <item x="3317"/>
        <item x="8310"/>
        <item x="9835"/>
        <item x="967"/>
        <item x="1601"/>
        <item x="10272"/>
        <item x="1784"/>
        <item x="3751"/>
        <item x="7640"/>
        <item x="6823"/>
        <item x="3732"/>
        <item x="285"/>
        <item x="7573"/>
        <item x="7741"/>
        <item x="7635"/>
        <item x="10928"/>
        <item x="3883"/>
        <item x="9282"/>
        <item x="2837"/>
        <item x="5631"/>
        <item x="3487"/>
        <item x="11337"/>
        <item x="1509"/>
        <item x="5920"/>
        <item x="1062"/>
        <item x="4281"/>
        <item x="9466"/>
        <item x="8870"/>
        <item x="3675"/>
        <item x="3860"/>
        <item x="6898"/>
        <item x="10282"/>
        <item x="6414"/>
        <item x="11606"/>
        <item x="2741"/>
        <item x="6156"/>
        <item x="11388"/>
        <item x="7040"/>
        <item x="8860"/>
        <item x="1711"/>
        <item x="9610"/>
        <item x="6269"/>
        <item x="5991"/>
        <item x="4000"/>
        <item x="5952"/>
        <item x="6538"/>
        <item x="4056"/>
        <item x="7201"/>
        <item x="10693"/>
        <item x="11988"/>
        <item x="4974"/>
        <item x="10565"/>
        <item x="4952"/>
        <item x="4634"/>
        <item x="922"/>
        <item x="6067"/>
        <item x="4590"/>
        <item x="10466"/>
        <item x="8586"/>
        <item x="2919"/>
        <item x="3536"/>
        <item x="10138"/>
        <item x="968"/>
        <item x="8012"/>
        <item x="7769"/>
        <item x="3786"/>
        <item x="1912"/>
        <item x="4341"/>
        <item x="1858"/>
        <item x="11577"/>
        <item x="1316"/>
        <item x="6003"/>
        <item x="6277"/>
        <item x="2748"/>
        <item x="4304"/>
        <item x="9540"/>
        <item x="8283"/>
        <item x="5840"/>
        <item x="417"/>
        <item x="11064"/>
        <item x="10016"/>
        <item x="8174"/>
        <item x="710"/>
        <item x="11227"/>
        <item x="2155"/>
        <item x="5630"/>
        <item x="6984"/>
        <item x="6941"/>
        <item x="9119"/>
        <item x="2614"/>
        <item x="10557"/>
        <item x="9006"/>
        <item x="5437"/>
        <item x="10395"/>
        <item x="9568"/>
        <item x="9511"/>
        <item x="1808"/>
        <item x="8752"/>
        <item x="10724"/>
        <item x="4526"/>
        <item x="4972"/>
        <item x="9034"/>
        <item x="7956"/>
        <item x="6482"/>
        <item x="1255"/>
        <item x="969"/>
        <item x="4320"/>
        <item x="7286"/>
        <item x="4112"/>
        <item x="7205"/>
        <item x="9257"/>
        <item x="11993"/>
        <item x="4316"/>
        <item x="307"/>
        <item x="8476"/>
        <item x="10779"/>
        <item x="2243"/>
        <item x="10216"/>
        <item x="5821"/>
        <item x="8528"/>
        <item x="90"/>
        <item x="10926"/>
        <item x="621"/>
        <item x="2152"/>
        <item x="3877"/>
        <item x="11850"/>
        <item x="11270"/>
        <item x="9866"/>
        <item x="11960"/>
        <item x="659"/>
        <item x="3598"/>
        <item x="3530"/>
        <item x="2086"/>
        <item x="11986"/>
        <item x="11199"/>
        <item x="1836"/>
        <item x="11189"/>
        <item x="4983"/>
        <item x="11359"/>
        <item x="8692"/>
        <item x="5563"/>
        <item x="10274"/>
        <item x="3835"/>
        <item x="7306"/>
        <item x="5649"/>
        <item x="4600"/>
        <item x="4652"/>
        <item x="8491"/>
        <item x="4633"/>
        <item x="1049"/>
        <item x="10731"/>
        <item x="2861"/>
        <item x="11990"/>
        <item x="2237"/>
        <item x="374"/>
        <item x="7681"/>
        <item x="4334"/>
        <item x="5809"/>
        <item x="11738"/>
        <item x="11286"/>
        <item x="8440"/>
        <item x="1355"/>
        <item x="10279"/>
        <item x="7484"/>
        <item x="4393"/>
        <item x="4809"/>
        <item x="215"/>
        <item x="5440"/>
        <item x="8336"/>
        <item x="7376"/>
        <item x="5120"/>
        <item x="102"/>
        <item x="4932"/>
        <item x="10353"/>
        <item x="10412"/>
        <item x="11178"/>
        <item x="6095"/>
        <item x="858"/>
        <item x="5546"/>
        <item x="11711"/>
        <item x="4294"/>
        <item x="9773"/>
        <item x="11788"/>
        <item x="1840"/>
        <item x="161"/>
        <item x="7111"/>
        <item x="7385"/>
        <item x="4640"/>
        <item x="7413"/>
        <item x="4388"/>
        <item x="1097"/>
        <item x="4890"/>
        <item x="1126"/>
        <item x="1800"/>
        <item x="154"/>
        <item x="11008"/>
        <item x="11621"/>
        <item x="9846"/>
        <item x="3024"/>
        <item x="11433"/>
        <item x="8232"/>
        <item x="131"/>
        <item x="693"/>
        <item x="3362"/>
        <item x="1853"/>
        <item x="1412"/>
        <item x="867"/>
        <item x="141"/>
        <item x="4272"/>
        <item x="8414"/>
        <item x="11047"/>
        <item x="6732"/>
        <item x="11802"/>
        <item x="7305"/>
        <item x="743"/>
        <item x="4571"/>
        <item x="6553"/>
        <item x="11632"/>
        <item x="5481"/>
        <item x="8963"/>
        <item x="3491"/>
        <item x="9542"/>
        <item x="4246"/>
        <item x="5311"/>
        <item x="1790"/>
        <item x="1249"/>
        <item x="7494"/>
        <item x="11526"/>
        <item x="9280"/>
        <item x="7457"/>
        <item x="3959"/>
        <item x="11945"/>
        <item x="6425"/>
        <item x="7961"/>
        <item x="11998"/>
        <item x="11415"/>
        <item x="10901"/>
        <item x="7185"/>
        <item x="3278"/>
        <item x="10143"/>
        <item x="9434"/>
        <item x="5911"/>
        <item x="3631"/>
        <item x="2008"/>
        <item x="10088"/>
        <item x="3167"/>
        <item x="4877"/>
        <item x="6828"/>
        <item x="3322"/>
        <item x="7881"/>
        <item x="4375"/>
        <item x="6182"/>
        <item x="7087"/>
        <item x="11548"/>
        <item x="914"/>
        <item x="7162"/>
        <item x="8685"/>
        <item x="1585"/>
        <item x="766"/>
        <item x="6754"/>
        <item x="2862"/>
        <item x="9135"/>
        <item x="11562"/>
        <item x="5561"/>
        <item x="6971"/>
        <item x="3780"/>
        <item x="8999"/>
        <item x="10587"/>
        <item x="845"/>
        <item x="516"/>
        <item x="4878"/>
        <item x="523"/>
        <item x="6016"/>
        <item x="11266"/>
        <item x="10688"/>
        <item x="1174"/>
        <item x="3342"/>
        <item x="3899"/>
        <item x="1979"/>
        <item x="1337"/>
        <item x="2657"/>
        <item x="11123"/>
        <item x="9689"/>
        <item x="8112"/>
        <item x="4414"/>
        <item x="9166"/>
        <item x="8273"/>
        <item x="5818"/>
        <item x="7865"/>
        <item x="8552"/>
        <item x="265"/>
        <item x="2142"/>
        <item x="4799"/>
        <item x="4102"/>
        <item x="10437"/>
        <item x="5527"/>
        <item x="4361"/>
        <item x="4311"/>
        <item x="4967"/>
        <item x="7322"/>
        <item x="3552"/>
        <item x="5765"/>
        <item x="9248"/>
        <item x="2216"/>
        <item x="2221"/>
        <item x="8256"/>
        <item x="2717"/>
        <item x="3128"/>
        <item x="8711"/>
        <item x="9639"/>
        <item x="7905"/>
        <item x="1845"/>
        <item x="1898"/>
        <item x="5978"/>
        <item x="4366"/>
        <item x="1144"/>
        <item x="7347"/>
        <item x="7595"/>
        <item x="1162"/>
        <item x="11955"/>
        <item x="10377"/>
        <item x="2266"/>
        <item x="3091"/>
        <item x="7673"/>
        <item x="3449"/>
        <item x="6350"/>
        <item x="4406"/>
        <item x="9744"/>
        <item x="11589"/>
        <item x="1975"/>
        <item x="7002"/>
        <item x="7183"/>
        <item x="650"/>
        <item x="3878"/>
        <item x="4558"/>
        <item x="4052"/>
        <item x="2431"/>
        <item x="5544"/>
        <item x="11213"/>
        <item x="3563"/>
        <item x="11976"/>
        <item x="2753"/>
        <item x="658"/>
        <item x="9265"/>
        <item x="403"/>
        <item x="10705"/>
        <item x="11877"/>
        <item x="6160"/>
        <item x="5784"/>
        <item x="3976"/>
        <item x="7666"/>
        <item x="190"/>
        <item x="7622"/>
        <item x="6476"/>
        <item x="5817"/>
        <item x="9252"/>
        <item x="567"/>
        <item x="7823"/>
        <item x="45"/>
        <item x="11385"/>
        <item x="4261"/>
        <item x="10596"/>
        <item x="3562"/>
        <item x="4656"/>
        <item x="8821"/>
        <item x="1695"/>
        <item x="7553"/>
        <item x="4270"/>
        <item x="8708"/>
        <item x="9612"/>
        <item x="3554"/>
        <item x="5686"/>
        <item x="6225"/>
        <item x="10959"/>
        <item x="4866"/>
        <item x="2419"/>
        <item x="6937"/>
        <item x="7466"/>
        <item x="3937"/>
        <item x="3111"/>
        <item x="9229"/>
        <item x="8539"/>
        <item x="3046"/>
        <item x="5062"/>
        <item x="2286"/>
        <item x="10880"/>
        <item x="11853"/>
        <item x="3059"/>
        <item x="3989"/>
        <item x="7859"/>
        <item x="5055"/>
        <item x="3281"/>
        <item x="447"/>
        <item x="386"/>
        <item x="11667"/>
        <item x="5366"/>
        <item x="10020"/>
        <item x="1595"/>
        <item x="6215"/>
        <item x="10567"/>
        <item x="1648"/>
        <item x="7735"/>
        <item x="1717"/>
        <item x="11349"/>
        <item x="3325"/>
        <item x="1270"/>
        <item x="11915"/>
        <item x="7796"/>
        <item x="787"/>
        <item x="6884"/>
        <item x="6060"/>
        <item x="11912"/>
        <item x="4266"/>
        <item x="10189"/>
        <item x="2796"/>
        <item x="9209"/>
        <item x="7132"/>
        <item x="11939"/>
        <item x="8534"/>
        <item x="8489"/>
        <item x="7351"/>
        <item x="11169"/>
        <item x="10426"/>
        <item x="11894"/>
        <item x="1922"/>
        <item x="911"/>
        <item x="9316"/>
        <item x="10129"/>
        <item x="1104"/>
        <item x="3568"/>
        <item x="9848"/>
        <item x="3353"/>
        <item x="8456"/>
        <item x="5288"/>
        <item x="4555"/>
        <item x="2330"/>
        <item x="8413"/>
        <item x="10381"/>
        <item x="2071"/>
        <item x="3712"/>
        <item x="7834"/>
        <item x="6153"/>
        <item x="6014"/>
        <item x="7787"/>
        <item x="4502"/>
        <item x="3007"/>
        <item x="6711"/>
        <item x="11635"/>
        <item x="9408"/>
        <item x="2205"/>
        <item x="511"/>
        <item x="2867"/>
        <item x="1169"/>
        <item x="3519"/>
        <item x="232"/>
        <item x="9731"/>
        <item x="10328"/>
        <item x="11340"/>
        <item x="8011"/>
        <item x="4920"/>
        <item x="3477"/>
        <item x="11360"/>
        <item x="9713"/>
        <item x="8037"/>
        <item x="3315"/>
        <item x="5375"/>
        <item x="6571"/>
        <item x="1667"/>
        <item x="7691"/>
        <item x="9145"/>
        <item x="5490"/>
        <item x="8727"/>
        <item x="4572"/>
        <item x="6047"/>
        <item x="392"/>
        <item x="6448"/>
        <item x="9658"/>
        <item x="9954"/>
        <item x="2938"/>
        <item x="9080"/>
        <item x="2695"/>
        <item x="2982"/>
        <item x="2094"/>
        <item x="6632"/>
        <item x="10758"/>
        <item x="1272"/>
        <item x="4297"/>
        <item x="11600"/>
        <item x="2384"/>
        <item x="7378"/>
        <item x="6260"/>
        <item x="2764"/>
        <item x="4808"/>
        <item x="4654"/>
        <item x="4882"/>
        <item x="10516"/>
        <item x="5557"/>
        <item x="1547"/>
        <item x="10501"/>
        <item x="11182"/>
        <item x="365"/>
        <item x="5356"/>
        <item x="1893"/>
        <item x="9740"/>
        <item x="2114"/>
        <item x="11848"/>
        <item x="685"/>
        <item x="4191"/>
        <item x="6100"/>
        <item x="7984"/>
        <item x="2983"/>
        <item x="11391"/>
        <item x="7066"/>
        <item x="3550"/>
        <item x="9577"/>
        <item x="10002"/>
        <item x="3508"/>
        <item x="389"/>
        <item x="2877"/>
        <item x="3470"/>
        <item x="10323"/>
        <item x="6708"/>
        <item x="5898"/>
        <item x="7780"/>
        <item x="3177"/>
        <item x="2604"/>
        <item x="4886"/>
        <item x="6843"/>
        <item x="6918"/>
        <item x="8875"/>
        <item x="10456"/>
        <item x="11114"/>
        <item x="6800"/>
        <item x="9497"/>
        <item x="5518"/>
        <item x="11079"/>
        <item x="2295"/>
        <item x="4278"/>
        <item x="5450"/>
        <item x="129"/>
        <item x="5328"/>
        <item x="5660"/>
        <item x="3318"/>
        <item x="1731"/>
        <item x="9725"/>
        <item x="6197"/>
        <item x="10616"/>
        <item x="8197"/>
        <item x="11024"/>
        <item x="2035"/>
        <item x="11373"/>
        <item x="10267"/>
        <item x="5494"/>
        <item x="8346"/>
        <item x="8084"/>
        <item x="11610"/>
        <item x="7256"/>
        <item x="2683"/>
        <item x="9044"/>
        <item x="6602"/>
        <item x="4335"/>
        <item x="1707"/>
        <item x="3000"/>
        <item x="8380"/>
        <item x="5571"/>
        <item x="5594"/>
        <item x="2686"/>
        <item x="8816"/>
        <item x="1704"/>
        <item x="11829"/>
        <item x="6158"/>
        <item x="10707"/>
        <item x="5166"/>
        <item x="2642"/>
        <item x="262"/>
        <item x="2890"/>
        <item x="889"/>
        <item x="4428"/>
        <item x="11854"/>
        <item x="11925"/>
        <item x="4630"/>
        <item x="10240"/>
        <item x="520"/>
        <item x="5028"/>
        <item x="9852"/>
        <item x="4259"/>
        <item x="7056"/>
        <item x="5712"/>
        <item x="7448"/>
        <item x="1201"/>
        <item x="2787"/>
        <item x="8948"/>
        <item x="4037"/>
        <item x="2552"/>
        <item x="1481"/>
        <item x="25"/>
        <item x="7417"/>
        <item x="9784"/>
        <item x="11425"/>
        <item x="7873"/>
        <item x="3864"/>
        <item x="9560"/>
        <item x="10106"/>
        <item x="9562"/>
        <item x="11741"/>
        <item x="4049"/>
        <item x="4021"/>
        <item x="1280"/>
        <item x="5272"/>
        <item x="10856"/>
        <item x="10340"/>
        <item x="10308"/>
        <item x="3005"/>
        <item x="2917"/>
        <item x="11329"/>
        <item x="441"/>
        <item x="1940"/>
        <item x="3227"/>
        <item x="7154"/>
        <item x="124"/>
        <item x="9596"/>
        <item x="1801"/>
        <item x="6654"/>
        <item x="2029"/>
        <item x="384"/>
        <item x="10112"/>
        <item x="11710"/>
        <item x="11285"/>
        <item x="4319"/>
        <item x="2742"/>
        <item x="2408"/>
        <item x="10571"/>
        <item x="10830"/>
        <item x="7625"/>
        <item x="8447"/>
        <item x="4636"/>
        <item x="493"/>
        <item x="1861"/>
        <item x="11691"/>
        <item x="11069"/>
        <item x="3404"/>
        <item x="458"/>
        <item x="4482"/>
        <item x="11038"/>
        <item x="3287"/>
        <item x="4850"/>
        <item x="1729"/>
        <item x="5066"/>
        <item x="5692"/>
        <item x="3391"/>
        <item x="8384"/>
        <item x="8249"/>
        <item x="8128"/>
        <item x="9797"/>
        <item x="8705"/>
        <item x="6763"/>
        <item x="4870"/>
        <item x="4308"/>
        <item x="7908"/>
        <item x="8694"/>
        <item x="3162"/>
        <item x="3031"/>
        <item x="1293"/>
        <item x="1189"/>
        <item x="8672"/>
        <item x="9526"/>
        <item x="7721"/>
        <item x="7036"/>
        <item x="5336"/>
        <item x="4830"/>
        <item x="3830"/>
        <item x="7720"/>
        <item x="4681"/>
        <item x="9358"/>
        <item x="4719"/>
        <item x="8478"/>
        <item x="1913"/>
        <item x="576"/>
        <item x="9022"/>
        <item x="11682"/>
        <item x="5082"/>
        <item x="8131"/>
        <item x="2322"/>
        <item x="8130"/>
        <item x="3857"/>
        <item x="2985"/>
        <item x="5399"/>
        <item x="10140"/>
        <item x="2949"/>
        <item x="5508"/>
        <item x="1220"/>
        <item x="4604"/>
        <item x="10198"/>
        <item x="1603"/>
        <item x="4520"/>
        <item x="7405"/>
        <item x="3929"/>
        <item x="6426"/>
        <item x="2918"/>
        <item x="10061"/>
        <item x="11604"/>
        <item x="2790"/>
        <item x="7386"/>
        <item x="8195"/>
        <item x="6716"/>
        <item x="6581"/>
        <item x="3271"/>
        <item x="5299"/>
        <item x="11659"/>
        <item x="4238"/>
        <item x="3862"/>
        <item x="518"/>
        <item x="1229"/>
        <item x="97"/>
        <item x="2728"/>
        <item x="7221"/>
        <item x="4661"/>
        <item x="241"/>
        <item x="11313"/>
        <item x="5997"/>
        <item x="598"/>
        <item x="7468"/>
        <item x="4143"/>
        <item x="10793"/>
        <item x="11649"/>
        <item x="11424"/>
        <item x="3038"/>
        <item x="4714"/>
        <item x="11203"/>
        <item x="240"/>
        <item x="4198"/>
        <item x="454"/>
        <item x="1428"/>
        <item x="8237"/>
        <item x="2922"/>
        <item x="793"/>
        <item x="9370"/>
        <item x="4391"/>
        <item x="10334"/>
        <item x="901"/>
        <item x="1532"/>
        <item x="9584"/>
        <item x="10872"/>
        <item x="3950"/>
        <item x="2818"/>
        <item x="10905"/>
        <item x="9513"/>
        <item x="10871"/>
        <item x="9356"/>
        <item x="3618"/>
        <item x="8228"/>
        <item x="6921"/>
        <item x="5690"/>
        <item x="1054"/>
        <item x="11760"/>
        <item x="9964"/>
        <item x="6104"/>
        <item x="6562"/>
        <item x="9960"/>
        <item x="6582"/>
        <item x="3762"/>
        <item x="8537"/>
        <item x="4195"/>
        <item x="2744"/>
        <item x="1110"/>
        <item x="1488"/>
        <item x="9369"/>
        <item x="7107"/>
        <item x="2165"/>
        <item x="4773"/>
        <item x="954"/>
        <item x="5142"/>
        <item x="4068"/>
        <item x="2116"/>
        <item x="1495"/>
        <item x="2438"/>
        <item x="5575"/>
        <item x="558"/>
        <item x="9681"/>
        <item x="9417"/>
        <item x="531"/>
        <item x="4736"/>
        <item x="10975"/>
        <item x="4832"/>
        <item x="10843"/>
        <item x="1597"/>
        <item x="2410"/>
        <item x="5211"/>
        <item x="5613"/>
        <item x="5495"/>
        <item x="2956"/>
        <item x="3827"/>
        <item x="6903"/>
        <item x="3879"/>
        <item x="5736"/>
        <item x="2758"/>
        <item x="6559"/>
        <item x="9939"/>
        <item x="6039"/>
        <item x="7229"/>
        <item x="7310"/>
        <item x="550"/>
        <item x="238"/>
        <item x="4965"/>
        <item x="2096"/>
        <item x="11339"/>
        <item x="4922"/>
        <item x="715"/>
        <item x="3431"/>
        <item x="3475"/>
        <item x="8286"/>
        <item x="2293"/>
        <item x="8583"/>
        <item x="6311"/>
        <item x="9079"/>
        <item x="6496"/>
        <item x="219"/>
        <item x="3666"/>
        <item x="9633"/>
        <item x="9487"/>
        <item x="7076"/>
        <item x="2687"/>
        <item x="4958"/>
        <item x="5228"/>
        <item x="6214"/>
        <item x="4367"/>
        <item x="10092"/>
        <item x="4873"/>
        <item x="8135"/>
        <item x="4450"/>
        <item x="4727"/>
        <item x="2571"/>
        <item x="2486"/>
        <item x="8903"/>
        <item x="11700"/>
        <item x="5960"/>
        <item x="5924"/>
        <item x="6713"/>
        <item x="8857"/>
        <item x="11148"/>
        <item x="7893"/>
        <item x="6031"/>
        <item x="3003"/>
        <item x="6968"/>
        <item x="8885"/>
        <item x="3938"/>
        <item x="6069"/>
        <item x="7897"/>
        <item x="5013"/>
        <item x="1537"/>
        <item x="11312"/>
        <item x="8858"/>
        <item x="11001"/>
        <item x="9515"/>
        <item x="11617"/>
        <item x="1021"/>
        <item x="607"/>
        <item x="10277"/>
        <item x="7401"/>
        <item x="2492"/>
        <item x="5632"/>
        <item x="6641"/>
        <item x="3651"/>
        <item x="8607"/>
        <item x="11504"/>
        <item x="7120"/>
        <item x="4303"/>
        <item x="6397"/>
        <item x="3152"/>
        <item x="11291"/>
        <item x="4168"/>
        <item x="10396"/>
        <item x="6046"/>
        <item x="11240"/>
        <item x="7899"/>
        <item x="3764"/>
        <item x="1964"/>
        <item x="7910"/>
        <item x="10333"/>
        <item x="6375"/>
        <item x="5706"/>
        <item x="1821"/>
        <item x="192"/>
        <item x="11510"/>
        <item x="608"/>
        <item x="8622"/>
        <item x="10989"/>
        <item x="5452"/>
        <item x="4880"/>
        <item x="7713"/>
        <item x="6855"/>
        <item x="7016"/>
        <item x="3341"/>
        <item x="843"/>
        <item x="2422"/>
        <item x="7907"/>
        <item x="7687"/>
        <item x="8118"/>
        <item x="11452"/>
        <item x="4910"/>
        <item x="1463"/>
        <item x="3009"/>
        <item x="7364"/>
        <item x="1357"/>
        <item x="3242"/>
        <item x="9782"/>
        <item x="10600"/>
        <item x="9622"/>
        <item x="3516"/>
        <item x="2702"/>
        <item x="5762"/>
        <item x="3546"/>
        <item x="11239"/>
        <item x="11480"/>
        <item x="7837"/>
        <item x="5480"/>
        <item x="11595"/>
        <item x="10849"/>
        <item x="10594"/>
        <item x="7119"/>
        <item x="9776"/>
        <item x="331"/>
        <item x="2005"/>
        <item x="4764"/>
        <item x="3923"/>
        <item x="4617"/>
        <item x="7099"/>
        <item x="2367"/>
        <item x="8176"/>
        <item x="5206"/>
        <item x="663"/>
        <item x="3930"/>
        <item x="11983"/>
        <item x="6091"/>
        <item x="496"/>
        <item x="10712"/>
        <item x="2780"/>
        <item x="997"/>
        <item x="2637"/>
        <item x="4767"/>
        <item x="10580"/>
        <item x="9071"/>
        <item x="8162"/>
        <item x="8260"/>
        <item x="4862"/>
        <item x="4665"/>
        <item x="7461"/>
        <item x="5483"/>
        <item x="7346"/>
        <item x="4838"/>
        <item x="11495"/>
        <item x="10514"/>
        <item x="6279"/>
        <item x="9271"/>
        <item x="2778"/>
        <item x="10387"/>
        <item x="10076"/>
        <item x="1139"/>
        <item x="4447"/>
        <item x="9144"/>
        <item x="65"/>
        <item x="8345"/>
        <item x="6089"/>
        <item x="9571"/>
        <item x="4833"/>
        <item x="8590"/>
        <item x="35"/>
        <item x="6402"/>
        <item x="1419"/>
        <item x="992"/>
        <item x="8317"/>
        <item x="8591"/>
        <item x="10342"/>
        <item x="3811"/>
        <item x="8204"/>
        <item x="10187"/>
        <item x="10372"/>
        <item x="1310"/>
        <item x="10789"/>
        <item x="11026"/>
        <item x="9578"/>
        <item x="4355"/>
        <item x="7085"/>
        <item x="9994"/>
        <item x="8486"/>
        <item x="7818"/>
        <item x="5980"/>
        <item x="11322"/>
        <item x="6273"/>
        <item x="11151"/>
        <item x="10158"/>
        <item x="2395"/>
        <item x="3334"/>
        <item x="3133"/>
        <item x="1438"/>
        <item x="11392"/>
        <item x="1210"/>
        <item x="7882"/>
        <item x="552"/>
        <item x="1764"/>
        <item x="7158"/>
        <item x="3806"/>
        <item x="5878"/>
        <item x="1735"/>
        <item x="9986"/>
        <item x="8652"/>
        <item x="6438"/>
        <item x="3445"/>
        <item x="2645"/>
        <item x="3887"/>
        <item x="1522"/>
        <item x="6659"/>
        <item x="10841"/>
        <item x="10867"/>
        <item x="4648"/>
        <item x="827"/>
        <item x="653"/>
        <item x="9198"/>
        <item x="11979"/>
        <item x="10348"/>
        <item x="6044"/>
        <item x="7299"/>
        <item x="8488"/>
        <item x="6240"/>
        <item x="9656"/>
        <item x="5198"/>
        <item x="2061"/>
        <item x="477"/>
        <item x="5853"/>
        <item x="2501"/>
        <item x="8990"/>
        <item x="9173"/>
        <item x="7133"/>
        <item x="5126"/>
        <item x="8838"/>
        <item x="1121"/>
        <item x="2598"/>
        <item x="10496"/>
        <item x="4772"/>
        <item x="4537"/>
        <item x="2941"/>
        <item x="9414"/>
        <item x="2783"/>
        <item x="8313"/>
        <item x="8369"/>
        <item x="4333"/>
        <item x="4519"/>
        <item x="1461"/>
        <item x="4554"/>
        <item x="9979"/>
        <item x="3892"/>
        <item x="3465"/>
        <item x="646"/>
        <item x="1703"/>
        <item x="7052"/>
        <item x="11134"/>
        <item x="7284"/>
        <item x="2144"/>
        <item x="610"/>
        <item x="4660"/>
        <item x="4532"/>
        <item x="11816"/>
        <item x="2892"/>
        <item x="6358"/>
        <item x="5488"/>
        <item x="9759"/>
        <item x="2987"/>
        <item x="6740"/>
        <item x="11975"/>
        <item x="3752"/>
        <item x="1632"/>
        <item x="10251"/>
        <item x="10937"/>
        <item x="10312"/>
        <item x="8461"/>
        <item x="1030"/>
        <item x="6201"/>
        <item x="11163"/>
        <item x="7297"/>
        <item x="3123"/>
        <item x="8936"/>
        <item x="346"/>
        <item x="8828"/>
        <item x="127"/>
        <item x="9372"/>
        <item x="11995"/>
        <item x="6628"/>
        <item x="3836"/>
        <item x="10289"/>
        <item x="1525"/>
        <item x="7828"/>
        <item x="4022"/>
        <item x="4220"/>
        <item x="2102"/>
        <item x="11018"/>
        <item x="3002"/>
        <item x="6320"/>
        <item x="5492"/>
        <item x="7436"/>
        <item x="1025"/>
        <item x="7528"/>
        <item x="856"/>
        <item x="8515"/>
        <item x="5047"/>
        <item x="5129"/>
        <item x="11779"/>
        <item x="1491"/>
        <item x="10956"/>
        <item x="2403"/>
        <item x="3140"/>
        <item x="1524"/>
        <item x="6724"/>
        <item x="7814"/>
        <item x="6576"/>
        <item x="9057"/>
        <item x="4679"/>
        <item x="8394"/>
        <item x="5585"/>
        <item x="4610"/>
        <item x="8958"/>
        <item x="7967"/>
        <item x="3286"/>
        <item x="5786"/>
        <item x="116"/>
        <item x="9025"/>
        <item x="1431"/>
        <item x="1511"/>
        <item x="5755"/>
        <item x="2461"/>
        <item x="1183"/>
        <item x="8891"/>
        <item x="8605"/>
        <item x="8073"/>
        <item x="9328"/>
        <item x="1976"/>
        <item x="4930"/>
        <item x="6417"/>
        <item x="9432"/>
        <item x="4470"/>
        <item x="5512"/>
        <item x="1521"/>
        <item x="10487"/>
        <item x="6489"/>
        <item x="8565"/>
        <item x="5782"/>
        <item x="7082"/>
        <item x="10832"/>
        <item x="8834"/>
        <item x="2900"/>
        <item x="1043"/>
        <item x="3646"/>
        <item x="1588"/>
        <item x="6808"/>
        <item x="4711"/>
        <item x="5262"/>
        <item x="4247"/>
        <item x="9541"/>
        <item x="517"/>
        <item x="1292"/>
        <item x="3393"/>
        <item x="5256"/>
        <item x="5810"/>
        <item x="9971"/>
        <item x="8296"/>
        <item x="6459"/>
        <item x="9299"/>
        <item x="8234"/>
        <item x="2815"/>
        <item x="5683"/>
        <item x="3796"/>
        <item x="2453"/>
        <item x="11540"/>
        <item x="6617"/>
        <item x="7108"/>
        <item x="7938"/>
        <item x="5389"/>
        <item x="636"/>
        <item x="3957"/>
        <item x="11967"/>
        <item x="625"/>
        <item x="2052"/>
        <item x="7197"/>
        <item x="5476"/>
        <item x="5826"/>
        <item x="440"/>
        <item x="1832"/>
        <item x="8153"/>
        <item x="11335"/>
        <item x="9470"/>
        <item x="8328"/>
        <item x="5079"/>
        <item x="679"/>
        <item x="5897"/>
        <item x="11680"/>
        <item x="2121"/>
        <item x="2421"/>
        <item x="2999"/>
        <item x="4720"/>
        <item x="10846"/>
        <item x="2498"/>
        <item x="9878"/>
        <item x="4649"/>
        <item x="9883"/>
        <item x="3829"/>
        <item x="11725"/>
        <item x="2105"/>
        <item x="6102"/>
        <item x="11172"/>
        <item x="6308"/>
        <item x="8123"/>
        <item x="3834"/>
        <item x="208"/>
        <item x="1655"/>
        <item x="11919"/>
        <item x="9517"/>
        <item x="7762"/>
        <item x="5625"/>
        <item x="7233"/>
        <item x="8101"/>
        <item x="7451"/>
        <item x="2430"/>
        <item x="3370"/>
        <item x="6624"/>
        <item x="7742"/>
        <item x="3456"/>
        <item x="10676"/>
        <item x="2553"/>
        <item x="10792"/>
        <item x="6770"/>
        <item x="2839"/>
        <item x="9331"/>
        <item x="10541"/>
        <item x="1813"/>
        <item x="6690"/>
        <item x="11897"/>
        <item x="1226"/>
        <item x="8441"/>
        <item x="437"/>
        <item x="1985"/>
        <item x="6866"/>
        <item x="7626"/>
        <item x="10911"/>
        <item x="719"/>
        <item x="5117"/>
        <item x="9304"/>
        <item x="2623"/>
        <item x="5267"/>
        <item x="8987"/>
        <item x="6647"/>
        <item x="8342"/>
        <item x="5341"/>
        <item x="11833"/>
        <item x="9615"/>
        <item x="580"/>
        <item x="2961"/>
        <item x="2439"/>
        <item x="3761"/>
        <item x="6010"/>
        <item x="7953"/>
        <item x="7126"/>
        <item x="3078"/>
        <item x="2150"/>
        <item x="6720"/>
        <item x="7206"/>
        <item x="1950"/>
        <item x="3071"/>
        <item x="2800"/>
        <item x="2517"/>
        <item x="900"/>
        <item x="7851"/>
        <item x="6856"/>
        <item x="2651"/>
        <item x="9179"/>
        <item x="9604"/>
        <item x="2197"/>
        <item x="9204"/>
        <item x="6053"/>
        <item x="11101"/>
        <item x="211"/>
        <item x="5677"/>
        <item x="6404"/>
        <item x="2674"/>
        <item x="8516"/>
        <item x="11607"/>
        <item x="733"/>
        <item x="10250"/>
        <item x="6451"/>
        <item x="2487"/>
        <item x="7013"/>
        <item x="4302"/>
        <item x="727"/>
        <item x="9419"/>
        <item x="937"/>
        <item x="7950"/>
        <item x="9186"/>
        <item x="6568"/>
        <item x="8333"/>
        <item x="9908"/>
        <item x="4001"/>
        <item x="21"/>
        <item x="24"/>
        <item x="10903"/>
        <item x="5986"/>
        <item x="10233"/>
        <item x="83"/>
        <item x="10094"/>
        <item x="5970"/>
        <item x="4895"/>
        <item x="909"/>
        <item x="1907"/>
        <item x="898"/>
        <item x="943"/>
        <item x="8111"/>
        <item x="8852"/>
        <item x="9810"/>
        <item x="629"/>
        <item x="9806"/>
        <item x="9837"/>
        <item x="10845"/>
        <item x="8431"/>
        <item x="348"/>
        <item x="8340"/>
        <item x="890"/>
        <item x="2460"/>
        <item x="3870"/>
        <item x="987"/>
        <item x="2343"/>
        <item x="8637"/>
        <item x="9651"/>
        <item x="2710"/>
        <item x="1516"/>
        <item x="3279"/>
        <item x="3088"/>
        <item x="5526"/>
        <item x="6287"/>
        <item x="9154"/>
        <item x="5081"/>
        <item x="11569"/>
        <item x="4443"/>
        <item x="10771"/>
        <item x="187"/>
        <item x="3605"/>
        <item x="5251"/>
        <item x="4067"/>
        <item x="11530"/>
        <item x="9854"/>
        <item x="4236"/>
        <item x="8466"/>
        <item x="9436"/>
        <item x="1496"/>
        <item x="9084"/>
        <item x="10495"/>
        <item x="11681"/>
        <item x="9116"/>
        <item x="6587"/>
        <item x="6226"/>
        <item x="1535"/>
        <item x="5804"/>
        <item x="448"/>
        <item x="11828"/>
        <item x="8638"/>
        <item x="5876"/>
        <item x="9717"/>
        <item x="6733"/>
        <item x="10615"/>
        <item x="7716"/>
        <item x="2244"/>
        <item x="7557"/>
        <item x="6262"/>
        <item x="8681"/>
        <item x="6343"/>
        <item x="1464"/>
        <item x="3763"/>
        <item x="8285"/>
        <item x="9704"/>
        <item x="2207"/>
        <item x="9576"/>
        <item x="3737"/>
        <item x="8655"/>
        <item x="450"/>
        <item x="11173"/>
        <item x="6509"/>
        <item x="6969"/>
        <item x="10038"/>
        <item x="3686"/>
        <item x="2309"/>
        <item x="6418"/>
        <item x="9233"/>
        <item x="5072"/>
        <item x="10311"/>
        <item x="7857"/>
        <item x="6139"/>
        <item x="10738"/>
        <item x="469"/>
        <item x="1068"/>
        <item x="4616"/>
        <item x="4427"/>
        <item x="3771"/>
        <item x="2325"/>
        <item x="11202"/>
        <item x="9055"/>
        <item x="2209"/>
        <item x="3232"/>
        <item x="6253"/>
        <item x="6271"/>
        <item x="3537"/>
        <item x="4919"/>
        <item x="2718"/>
        <item x="3881"/>
        <item x="9630"/>
        <item x="11398"/>
        <item x="11588"/>
        <item x="10775"/>
        <item x="3414"/>
        <item x="5647"/>
        <item x="9240"/>
        <item x="7337"/>
        <item x="1672"/>
        <item x="10595"/>
        <item x="2951"/>
        <item x="6457"/>
        <item x="9393"/>
        <item x="4496"/>
        <item x="1596"/>
        <item x="11265"/>
        <item x="3943"/>
        <item x="11097"/>
        <item x="1995"/>
        <item x="7427"/>
        <item x="11855"/>
        <item x="6936"/>
        <item x="10661"/>
        <item x="6839"/>
        <item x="9812"/>
        <item x="705"/>
        <item x="3021"/>
        <item x="9826"/>
        <item x="7531"/>
        <item x="5420"/>
        <item x="10728"/>
        <item x="1037"/>
        <item x="9872"/>
        <item x="8368"/>
        <item x="1518"/>
        <item x="10651"/>
        <item x="46"/>
        <item x="4803"/>
        <item x="5768"/>
        <item x="6853"/>
        <item x="8092"/>
        <item x="5115"/>
        <item x="8561"/>
        <item x="11574"/>
        <item x="4030"/>
        <item x="3637"/>
        <item x="9415"/>
        <item x="1202"/>
        <item x="1108"/>
        <item x="6932"/>
        <item x="11522"/>
        <item x="972"/>
        <item x="1720"/>
        <item x="1040"/>
        <item x="11669"/>
        <item x="11106"/>
        <item x="10964"/>
        <item x="10177"/>
        <item x="10043"/>
        <item x="11823"/>
        <item x="11434"/>
        <item x="4782"/>
        <item x="10280"/>
        <item x="11048"/>
        <item x="2360"/>
        <item x="3090"/>
        <item x="6001"/>
        <item x="11450"/>
        <item x="9868"/>
        <item x="1014"/>
        <item x="885"/>
        <item x="2903"/>
        <item x="11261"/>
        <item x="11821"/>
        <item x="4435"/>
        <item x="11183"/>
        <item x="2902"/>
        <item x="10126"/>
        <item x="11809"/>
        <item x="1275"/>
        <item x="3853"/>
        <item x="6055"/>
        <item x="9182"/>
        <item x="2782"/>
        <item x="5943"/>
        <item x="2476"/>
        <item x="3730"/>
        <item x="3576"/>
        <item x="11111"/>
        <item x="2387"/>
        <item x="6092"/>
        <item x="6809"/>
        <item x="5815"/>
        <item x="4458"/>
        <item x="739"/>
        <item x="2590"/>
        <item x="214"/>
        <item x="8611"/>
        <item x="10329"/>
        <item x="5859"/>
        <item x="8401"/>
        <item x="6115"/>
        <item x="2093"/>
        <item x="5646"/>
        <item x="4854"/>
        <item x="5427"/>
        <item x="4141"/>
        <item x="6388"/>
        <item x="2078"/>
        <item x="2131"/>
        <item x="10506"/>
        <item x="7018"/>
        <item x="3154"/>
        <item x="7270"/>
        <item x="6334"/>
        <item x="6227"/>
        <item x="9636"/>
        <item x="10237"/>
        <item x="3921"/>
        <item x="9800"/>
        <item x="6065"/>
        <item x="10392"/>
        <item x="5040"/>
        <item x="4947"/>
        <item x="4810"/>
        <item x="3948"/>
        <item x="6829"/>
        <item x="5220"/>
        <item x="8632"/>
        <item x="2865"/>
        <item x="9335"/>
        <item x="8298"/>
        <item x="8247"/>
        <item x="1602"/>
        <item x="4208"/>
        <item x="7572"/>
        <item x="6494"/>
        <item x="3301"/>
        <item x="4418"/>
        <item x="2361"/>
        <item x="9276"/>
        <item x="773"/>
        <item x="10417"/>
        <item x="2038"/>
        <item x="8392"/>
        <item x="10640"/>
        <item x="11796"/>
        <item x="7831"/>
        <item x="11953"/>
        <item x="196"/>
        <item x="7130"/>
        <item x="2920"/>
        <item x="4707"/>
        <item x="349"/>
        <item x="9561"/>
        <item x="5143"/>
        <item x="11125"/>
        <item x="4940"/>
        <item x="7998"/>
        <item x="8113"/>
        <item x="6557"/>
        <item x="11697"/>
        <item x="125"/>
        <item x="7186"/>
        <item x="8103"/>
        <item x="9170"/>
        <item x="11784"/>
        <item x="2765"/>
        <item x="2239"/>
        <item x="11131"/>
        <item x="4631"/>
        <item x="3824"/>
        <item x="1607"/>
        <item x="6364"/>
        <item x="9631"/>
        <item x="8156"/>
        <item x="1315"/>
        <item x="3495"/>
        <item x="8633"/>
        <item x="11533"/>
        <item x="7874"/>
        <item x="1388"/>
        <item x="7852"/>
        <item x="10833"/>
        <item x="5484"/>
        <item x="8502"/>
        <item x="11793"/>
        <item x="10518"/>
        <item x="8784"/>
        <item x="2278"/>
        <item x="10946"/>
        <item x="1584"/>
        <item x="1724"/>
        <item x="11845"/>
        <item x="7214"/>
        <item x="1012"/>
        <item x="1613"/>
        <item x="4004"/>
        <item x="10589"/>
        <item x="242"/>
        <item x="1923"/>
        <item x="6068"/>
        <item x="8882"/>
        <item x="11232"/>
        <item x="5134"/>
        <item x="5871"/>
        <item x="5210"/>
        <item x="8020"/>
        <item x="8977"/>
        <item x="9054"/>
        <item x="7325"/>
        <item x="5096"/>
        <item x="2533"/>
        <item x="11100"/>
        <item x="5382"/>
        <item x="4597"/>
        <item x="6636"/>
        <item x="9141"/>
        <item x="747"/>
        <item x="2275"/>
        <item x="7858"/>
        <item x="3535"/>
        <item x="9999"/>
        <item x="5261"/>
        <item x="5620"/>
        <item x="6223"/>
        <item x="3898"/>
        <item x="4690"/>
        <item x="3381"/>
        <item x="10454"/>
        <item x="2838"/>
        <item x="4562"/>
        <item x="1761"/>
        <item x="5720"/>
        <item x="7774"/>
        <item x="8318"/>
        <item x="10453"/>
        <item x="9221"/>
        <item x="9780"/>
        <item x="9332"/>
        <item x="188"/>
        <item x="4217"/>
        <item x="11920"/>
        <item x="8900"/>
        <item x="10764"/>
        <item x="7324"/>
        <item x="2960"/>
        <item x="2279"/>
        <item x="4226"/>
        <item x="8614"/>
        <item x="9758"/>
        <item x="5725"/>
        <item x="11715"/>
        <item x="2747"/>
        <item x="4651"/>
        <item x="3184"/>
        <item x="4669"/>
        <item x="3462"/>
        <item x="11722"/>
        <item x="5573"/>
        <item x="4954"/>
        <item x="5501"/>
        <item x="6173"/>
        <item x="11578"/>
        <item x="9101"/>
        <item x="9653"/>
        <item x="11624"/>
        <item x="2001"/>
        <item x="11384"/>
        <item x="2157"/>
        <item x="713"/>
        <item x="8119"/>
        <item x="11379"/>
        <item x="3895"/>
        <item x="8911"/>
        <item x="2371"/>
        <item x="10385"/>
        <item x="746"/>
        <item x="11842"/>
        <item x="3068"/>
        <item x="3697"/>
        <item x="1728"/>
        <item x="11155"/>
        <item x="6852"/>
        <item x="5709"/>
        <item x="7728"/>
        <item x="10159"/>
        <item x="1591"/>
        <item x="6744"/>
        <item x="11486"/>
        <item x="9842"/>
        <item x="11441"/>
        <item x="11571"/>
        <item x="6020"/>
        <item x="9862"/>
        <item x="2671"/>
        <item x="7809"/>
        <item x="3155"/>
        <item x="3765"/>
        <item x="11851"/>
        <item x="2064"/>
        <item x="11435"/>
        <item x="6930"/>
        <item x="1269"/>
        <item x="6986"/>
        <item x="1360"/>
        <item x="8962"/>
        <item x="808"/>
        <item x="11670"/>
        <item x="8567"/>
        <item x="5320"/>
        <item x="1503"/>
        <item x="9504"/>
        <item x="6802"/>
        <item x="506"/>
        <item x="2357"/>
        <item x="10987"/>
        <item x="9193"/>
        <item x="8269"/>
        <item x="4753"/>
        <item x="8564"/>
        <item x="7464"/>
        <item x="9896"/>
        <item x="7639"/>
        <item x="11112"/>
        <item x="2427"/>
        <item x="772"/>
        <item x="8331"/>
        <item x="10917"/>
        <item x="5491"/>
        <item x="8872"/>
        <item x="10868"/>
        <item x="7536"/>
        <item x="7071"/>
        <item x="10063"/>
        <item x="10344"/>
        <item x="1600"/>
        <item x="1368"/>
        <item x="1699"/>
        <item x="8387"/>
        <item x="6643"/>
        <item x="4275"/>
        <item x="5597"/>
        <item x="3904"/>
        <item x="1156"/>
        <item x="10756"/>
        <item x="8116"/>
        <item x="4796"/>
        <item x="6218"/>
        <item x="1819"/>
        <item x="4113"/>
        <item x="1814"/>
        <item x="6181"/>
        <item x="10714"/>
        <item x="3629"/>
        <item x="9136"/>
        <item x="3010"/>
        <item x="1367"/>
        <item x="8800"/>
        <item x="686"/>
        <item x="5164"/>
        <item x="6396"/>
        <item x="4222"/>
        <item x="10261"/>
        <item x="4805"/>
        <item x="6669"/>
        <item x="4557"/>
        <item x="4325"/>
        <item x="10420"/>
        <item x="977"/>
        <item x="9901"/>
        <item x="945"/>
        <item x="10523"/>
        <item x="8088"/>
        <item x="525"/>
        <item x="5173"/>
        <item x="5176"/>
        <item x="1359"/>
        <item x="2222"/>
        <item x="2841"/>
        <item x="7269"/>
        <item x="9309"/>
        <item x="3952"/>
        <item x="3980"/>
        <item x="11078"/>
        <item x="7261"/>
        <item x="10552"/>
        <item x="10047"/>
        <item x="3572"/>
        <item x="6845"/>
        <item x="11568"/>
        <item x="2183"/>
        <item x="2990"/>
        <item x="1805"/>
        <item x="6349"/>
        <item x="879"/>
        <item x="6888"/>
        <item x="7677"/>
        <item x="4968"/>
        <item x="9243"/>
        <item x="5412"/>
        <item x="8628"/>
        <item x="5953"/>
        <item x="3447"/>
        <item x="3812"/>
        <item x="282"/>
        <item x="3590"/>
        <item x="209"/>
        <item x="4194"/>
        <item x="8053"/>
        <item x="5334"/>
        <item x="6938"/>
        <item x="3847"/>
        <item x="5956"/>
        <item x="1401"/>
        <item x="6441"/>
        <item x="8796"/>
        <item x="8778"/>
        <item x="7670"/>
        <item x="4579"/>
        <item x="3351"/>
        <item x="2950"/>
        <item x="2692"/>
        <item x="6030"/>
        <item x="2472"/>
        <item x="6752"/>
        <item x="2057"/>
        <item x="1791"/>
        <item x="5902"/>
        <item x="10031"/>
        <item x="9275"/>
        <item x="318"/>
        <item x="863"/>
        <item x="5915"/>
        <item x="3466"/>
        <item x="11675"/>
        <item x="9903"/>
        <item x="2680"/>
        <item x="11012"/>
        <item x="11645"/>
        <item x="4162"/>
        <item x="6900"/>
        <item x="185"/>
        <item x="7567"/>
        <item x="6830"/>
        <item x="6961"/>
        <item x="4033"/>
        <item x="6066"/>
        <item x="8086"/>
        <item x="4573"/>
        <item x="9691"/>
        <item x="1214"/>
        <item x="7502"/>
        <item x="7394"/>
        <item x="10690"/>
        <item x="3039"/>
        <item x="7575"/>
        <item x="1833"/>
        <item x="78"/>
        <item x="340"/>
        <item x="174"/>
        <item x="11597"/>
        <item x="7810"/>
        <item x="3720"/>
        <item x="2230"/>
        <item x="1494"/>
        <item x="9375"/>
        <item x="3146"/>
        <item x="4546"/>
        <item x="9104"/>
        <item x="1546"/>
        <item x="5413"/>
        <item x="10573"/>
        <item x="6342"/>
        <item x="810"/>
        <item x="1154"/>
        <item x="9216"/>
        <item x="3426"/>
        <item x="6972"/>
        <item x="8627"/>
        <item x="4706"/>
        <item x="3540"/>
        <item x="5638"/>
        <item x="8307"/>
        <item x="273"/>
        <item x="2595"/>
        <item x="2605"/>
        <item x="2385"/>
        <item x="239"/>
        <item x="266"/>
        <item x="6204"/>
        <item x="11055"/>
        <item x="7797"/>
        <item x="9768"/>
        <item x="11505"/>
        <item x="3954"/>
        <item x="11603"/>
        <item x="9966"/>
        <item x="8748"/>
        <item x="6527"/>
        <item x="4009"/>
        <item x="5395"/>
        <item x="1635"/>
        <item x="94"/>
        <item x="8568"/>
        <item x="1117"/>
        <item x="6678"/>
        <item x="9969"/>
        <item x="1879"/>
        <item x="6505"/>
        <item x="6394"/>
        <item x="7603"/>
        <item x="3663"/>
        <item x="7915"/>
        <item x="8550"/>
        <item x="8754"/>
        <item x="5958"/>
        <item x="758"/>
        <item x="6196"/>
        <item x="4491"/>
        <item x="8209"/>
        <item x="3794"/>
        <item x="3692"/>
        <item x="8915"/>
        <item x="11743"/>
        <item x="6108"/>
        <item x="233"/>
        <item x="10736"/>
        <item x="10570"/>
        <item x="11791"/>
        <item x="7010"/>
        <item x="5112"/>
        <item x="10535"/>
        <item x="7911"/>
        <item x="5157"/>
        <item x="10887"/>
        <item x="11790"/>
        <item x="2210"/>
        <item x="9482"/>
        <item x="11949"/>
        <item x="4863"/>
        <item x="7358"/>
        <item x="370"/>
        <item x="11197"/>
        <item x="10726"/>
        <item x="8146"/>
        <item x="455"/>
        <item x="4420"/>
        <item x="11002"/>
        <item x="8421"/>
        <item x="8582"/>
        <item x="151"/>
        <item x="9682"/>
        <item x="60"/>
        <item x="4379"/>
        <item x="2136"/>
        <item x="6235"/>
        <item x="1443"/>
        <item x="10183"/>
        <item x="10713"/>
        <item x="7860"/>
        <item x="4585"/>
        <item x="11891"/>
        <item x="5183"/>
        <item x="10723"/>
        <item x="7968"/>
        <item x="4740"/>
        <item x="278"/>
        <item x="341"/>
        <item x="9670"/>
        <item x="849"/>
        <item x="5653"/>
        <item x="4167"/>
        <item x="11470"/>
        <item x="1629"/>
        <item x="3876"/>
        <item x="5258"/>
        <item x="5378"/>
        <item x="2824"/>
        <item x="7437"/>
        <item x="4921"/>
        <item x="600"/>
        <item x="8832"/>
        <item x="7211"/>
        <item x="4204"/>
        <item x="7987"/>
        <item x="10859"/>
        <item x="4835"/>
        <item x="1094"/>
        <item x="9616"/>
        <item x="7631"/>
        <item x="10675"/>
        <item x="5797"/>
        <item x="5432"/>
        <item x="6589"/>
        <item x="10248"/>
        <item x="1809"/>
        <item x="11611"/>
        <item x="5615"/>
        <item x="8048"/>
        <item x="8083"/>
        <item x="7679"/>
        <item x="2493"/>
        <item x="3644"/>
        <item x="9809"/>
        <item x="2140"/>
        <item x="7293"/>
        <item x="9601"/>
        <item x="1265"/>
        <item x="11428"/>
        <item x="631"/>
        <item x="6665"/>
        <item x="6083"/>
        <item x="4135"/>
        <item x="10814"/>
        <item x="2175"/>
        <item x="3020"/>
        <item x="1615"/>
        <item x="1776"/>
        <item x="5135"/>
        <item x="11923"/>
        <item x="10390"/>
        <item x="6338"/>
        <item x="9431"/>
        <item x="470"/>
        <item x="10897"/>
        <item x="2372"/>
        <item x="5643"/>
        <item x="1160"/>
        <item x="964"/>
        <item x="6660"/>
        <item x="9634"/>
        <item x="7453"/>
        <item x="4994"/>
        <item x="8733"/>
        <item x="2848"/>
        <item x="170"/>
        <item x="2736"/>
        <item x="9893"/>
        <item x="11362"/>
        <item x="9865"/>
        <item x="6526"/>
        <item x="6064"/>
        <item x="2870"/>
        <item x="8687"/>
        <item x="9086"/>
        <item x="5031"/>
        <item x="1897"/>
        <item x="4288"/>
        <item x="146"/>
        <item x="559"/>
        <item x="6609"/>
        <item x="4417"/>
        <item x="11288"/>
        <item x="11648"/>
        <item x="5607"/>
        <item x="11460"/>
        <item x="2751"/>
        <item x="828"/>
        <item x="6570"/>
        <item x="433"/>
        <item x="9202"/>
        <item x="9388"/>
        <item x="468"/>
        <item x="7359"/>
        <item x="8693"/>
        <item x="5209"/>
        <item x="11"/>
        <item x="6222"/>
        <item x="8233"/>
        <item x="9036"/>
        <item x="9687"/>
        <item x="10083"/>
        <item x="8225"/>
        <item x="7291"/>
        <item x="6668"/>
        <item x="6296"/>
        <item x="2095"/>
        <item x="9838"/>
        <item x="1689"/>
        <item x="2212"/>
        <item x="8216"/>
        <item x="11193"/>
        <item x="5843"/>
        <item x="2224"/>
        <item x="8594"/>
        <item x="2203"/>
        <item x="9214"/>
        <item x="4229"/>
        <item x="8636"/>
        <item x="205"/>
        <item x="1669"/>
        <item x="3017"/>
        <item x="10721"/>
        <item x="9028"/>
        <item x="7563"/>
        <item x="662"/>
        <item x="3446"/>
        <item x="6475"/>
        <item x="43"/>
        <item x="8253"/>
        <item x="3553"/>
        <item x="2404"/>
        <item x="5032"/>
        <item x="484"/>
        <item x="3314"/>
        <item x="925"/>
        <item x="7027"/>
        <item x="1915"/>
        <item x="9330"/>
        <item x="7140"/>
        <item x="1506"/>
        <item x="3784"/>
        <item x="6242"/>
        <item x="5041"/>
        <item x="3273"/>
        <item x="6073"/>
        <item x="6278"/>
        <item x="2833"/>
        <item x="601"/>
        <item x="953"/>
        <item x="202"/>
        <item x="8056"/>
        <item x="5350"/>
        <item x="10560"/>
        <item x="2891"/>
        <item x="779"/>
        <item x="2849"/>
        <item x="1454"/>
        <item x="9499"/>
        <item x="10773"/>
        <item x="8306"/>
        <item x="4765"/>
        <item x="10265"/>
        <item x="5197"/>
        <item x="2618"/>
        <item x="6536"/>
        <item x="4280"/>
        <item x="4006"/>
        <item x="9287"/>
        <item x="6150"/>
        <item x="4934"/>
        <item x="1640"/>
        <item x="1193"/>
        <item x="10927"/>
        <item x="6999"/>
        <item x="3656"/>
        <item x="527"/>
        <item x="948"/>
        <item x="4473"/>
        <item x="1888"/>
        <item x="1345"/>
        <item x="1773"/>
        <item x="1566"/>
        <item x="9777"/>
        <item x="3776"/>
        <item x="10755"/>
        <item x="344"/>
        <item x="5959"/>
        <item x="11864"/>
        <item x="6199"/>
        <item x="1371"/>
        <item x="563"/>
        <item x="5654"/>
        <item x="10611"/>
        <item x="8735"/>
        <item x="11348"/>
        <item x="8559"/>
        <item x="3075"/>
        <item x="6529"/>
        <item x="7"/>
        <item x="10389"/>
        <item x="9083"/>
        <item x="4165"/>
        <item x="3440"/>
        <item x="5874"/>
        <item x="6419"/>
        <item x="315"/>
        <item x="11972"/>
        <item x="6926"/>
        <item x="10574"/>
        <item x="3246"/>
        <item x="3863"/>
        <item x="2483"/>
        <item x="10070"/>
        <item x="10278"/>
        <item x="557"/>
        <item x="5739"/>
        <item x="11235"/>
        <item x="1026"/>
        <item x="6283"/>
        <item x="299"/>
        <item x="2349"/>
        <item x="8740"/>
        <item x="2125"/>
        <item x="11782"/>
        <item x="2515"/>
        <item x="9452"/>
        <item x="3850"/>
        <item x="538"/>
        <item x="8205"/>
        <item x="7992"/>
        <item x="10503"/>
        <item x="7368"/>
        <item x="4203"/>
        <item x="2110"/>
        <item x="206"/>
        <item x="9371"/>
        <item x="6164"/>
        <item x="1493"/>
        <item x="2014"/>
        <item x="11440"/>
        <item x="10286"/>
        <item x="3539"/>
        <item x="6566"/>
        <item x="6924"/>
        <item x="10450"/>
        <item x="8876"/>
        <item x="152"/>
        <item x="9834"/>
        <item x="3713"/>
        <item x="5083"/>
        <item x="3112"/>
        <item x="5252"/>
        <item x="11306"/>
        <item x="8950"/>
        <item x="6622"/>
        <item x="5335"/>
        <item x="8378"/>
        <item x="1682"/>
        <item x="6491"/>
        <item x="1306"/>
        <item x="6018"/>
        <item x="10864"/>
        <item x="4569"/>
        <item x="6726"/>
        <item x="5291"/>
        <item x="4917"/>
        <item x="11885"/>
        <item x="1880"/>
        <item x="9318"/>
        <item x="5069"/>
        <item x="11209"/>
        <item x="1066"/>
        <item x="596"/>
        <item x="762"/>
        <item x="3749"/>
        <item x="4622"/>
        <item x="1468"/>
        <item x="1851"/>
        <item x="13"/>
        <item x="7978"/>
        <item x="2814"/>
        <item x="1312"/>
        <item x="5644"/>
        <item x="6882"/>
        <item x="7294"/>
        <item x="6110"/>
        <item x="11653"/>
        <item x="7246"/>
        <item x="11180"/>
        <item x="7594"/>
        <item x="11770"/>
        <item x="5724"/>
        <item x="10834"/>
        <item x="8167"/>
        <item x="9879"/>
        <item x="1298"/>
        <item x="3153"/>
        <item x="660"/>
        <item x="3781"/>
        <item x="1939"/>
        <item x="6790"/>
        <item x="6683"/>
        <item x="10526"/>
        <item x="8492"/>
        <item x="4904"/>
        <item x="9074"/>
        <item x="8462"/>
        <item x="6261"/>
        <item x="4048"/>
        <item x="6710"/>
        <item x="1172"/>
        <item x="1932"/>
        <item x="5415"/>
        <item x="11274"/>
        <item x="3511"/>
        <item x="9301"/>
        <item x="2878"/>
        <item x="8087"/>
        <item x="10533"/>
        <item x="9802"/>
        <item x="3400"/>
        <item x="1147"/>
        <item x="9798"/>
        <item x="8966"/>
        <item x="996"/>
        <item x="9934"/>
        <item x="9824"/>
        <item x="3755"/>
        <item x="7592"/>
        <item x="7254"/>
        <item x="9199"/>
        <item x="11640"/>
        <item x="9413"/>
        <item x="4819"/>
        <item x="569"/>
        <item x="9066"/>
        <item x="11156"/>
        <item x="8175"/>
        <item x="876"/>
        <item x="10800"/>
        <item x="11010"/>
        <item x="3302"/>
        <item x="2412"/>
        <item x="3837"/>
        <item x="9473"/>
        <item x="3220"/>
        <item x="4423"/>
        <item x="515"/>
        <item x="4535"/>
        <item x="3066"/>
        <item x="1261"/>
        <item x="1233"/>
        <item x="337"/>
        <item x="4966"/>
        <item x="9873"/>
        <item x="9344"/>
        <item x="8452"/>
        <item x="11262"/>
        <item x="10677"/>
        <item x="9914"/>
        <item x="7098"/>
        <item x="4145"/>
        <item x="10958"/>
        <item x="2174"/>
        <item x="1157"/>
        <item x="10275"/>
        <item x="11938"/>
        <item x="7000"/>
        <item x="359"/>
        <item x="2088"/>
        <item x="1909"/>
        <item x="8097"/>
        <item x="8563"/>
        <item x="1581"/>
        <item x="4594"/>
        <item x="3696"/>
        <item x="7460"/>
        <item x="5788"/>
        <item x="3045"/>
        <item x="1254"/>
        <item x="7820"/>
        <item x="5216"/>
        <item x="4788"/>
        <item x="1092"/>
        <item x="7045"/>
        <item x="11970"/>
        <item x="9726"/>
        <item x="5169"/>
        <item x="10548"/>
        <item x="10980"/>
        <item x="6378"/>
        <item x="5200"/>
        <item x="9602"/>
        <item x="8871"/>
        <item x="4804"/>
        <item x="481"/>
        <item x="9899"/>
        <item x="4538"/>
        <item x="2108"/>
        <item x="8428"/>
        <item x="10119"/>
        <item x="10923"/>
        <item x="11147"/>
        <item x="7072"/>
        <item x="3042"/>
        <item x="8210"/>
        <item x="10132"/>
        <item x="11590"/>
        <item x="2943"/>
        <item x="444"/>
        <item x="3608"/>
        <item x="3041"/>
        <item x="6931"/>
        <item x="3055"/>
        <item x="2504"/>
        <item x="7696"/>
        <item x="2858"/>
        <item x="1874"/>
        <item x="833"/>
        <item x="6579"/>
        <item x="8894"/>
        <item x="829"/>
        <item x="5107"/>
        <item x="2873"/>
        <item x="8383"/>
        <item x="3906"/>
        <item x="6454"/>
        <item x="396"/>
        <item x="9123"/>
        <item x="4698"/>
        <item x="11411"/>
        <item x="11167"/>
        <item x="2576"/>
        <item x="6052"/>
        <item x="8532"/>
        <item x="11281"/>
        <item x="4885"/>
        <item x="1244"/>
        <item x="11042"/>
        <item x="9952"/>
        <item x="10772"/>
        <item x="11561"/>
        <item x="1554"/>
        <item x="6664"/>
        <item x="244"/>
        <item x="9752"/>
        <item x="6565"/>
        <item x="3919"/>
        <item x="8050"/>
        <item x="10072"/>
        <item x="3746"/>
        <item x="3735"/>
        <item x="11840"/>
        <item x="4062"/>
        <item x="2759"/>
        <item x="11302"/>
        <item x="3660"/>
        <item x="247"/>
        <item x="1179"/>
        <item x="7612"/>
        <item x="4730"/>
        <item x="5110"/>
        <item x="5456"/>
        <item x="3775"/>
        <item x="3987"/>
        <item x="7384"/>
        <item x="4612"/>
        <item x="7671"/>
        <item x="11903"/>
        <item x="7653"/>
        <item x="1930"/>
        <item x="11031"/>
        <item x="10670"/>
        <item x="7141"/>
        <item x="5042"/>
        <item x="1145"/>
        <item x="7495"/>
        <item x="4582"/>
        <item x="7799"/>
        <item x="10722"/>
        <item x="6965"/>
        <item x="11482"/>
        <item x="10227"/>
        <item x="8912"/>
        <item x="3280"/>
        <item x="8612"/>
        <item x="4138"/>
        <item x="9405"/>
        <item x="2977"/>
        <item x="3233"/>
        <item x="3474"/>
        <item x="6032"/>
        <item x="11444"/>
        <item x="3203"/>
        <item x="3229"/>
        <item x="1894"/>
        <item x="4646"/>
        <item x="9844"/>
        <item x="2908"/>
        <item x="8642"/>
        <item x="11705"/>
        <item x="9766"/>
        <item x="227"/>
        <item x="8042"/>
        <item x="3158"/>
        <item x="2621"/>
        <item x="1188"/>
        <item x="3701"/>
        <item x="4503"/>
        <item x="382"/>
        <item x="9941"/>
        <item x="4445"/>
        <item x="8348"/>
        <item x="2854"/>
        <item x="7287"/>
        <item x="5321"/>
        <item x="7869"/>
        <item x="11216"/>
        <item x="7785"/>
        <item x="1370"/>
        <item x="4405"/>
        <item x="6787"/>
        <item x="10480"/>
        <item x="8507"/>
        <item x="2133"/>
        <item x="9485"/>
        <item x="5036"/>
        <item x="565"/>
        <item x="5049"/>
        <item x="6301"/>
        <item x="4018"/>
        <item x="5411"/>
        <item x="7177"/>
        <item x="5213"/>
        <item x="2282"/>
        <item x="884"/>
        <item x="10214"/>
        <item x="10410"/>
        <item x="2122"/>
        <item x="3933"/>
        <item x="5966"/>
        <item x="11472"/>
        <item x="4879"/>
        <item x="1349"/>
        <item x="8021"/>
        <item x="7815"/>
        <item x="2734"/>
        <item x="6692"/>
        <item x="2649"/>
        <item x="5269"/>
        <item x="3485"/>
        <item x="1734"/>
        <item x="1447"/>
        <item x="1945"/>
        <item x="10415"/>
        <item x="3621"/>
        <item x="9895"/>
        <item x="7100"/>
        <item x="10563"/>
        <item x="1664"/>
        <item x="23"/>
        <item x="10010"/>
        <item x="7936"/>
        <item x="8122"/>
        <item x="5231"/>
        <item x="7581"/>
        <item x="3468"/>
        <item x="8772"/>
        <item x="1573"/>
        <item x="10100"/>
        <item x="1834"/>
        <item x="2685"/>
        <item x="11303"/>
        <item x="6543"/>
        <item x="2098"/>
        <item x="3551"/>
        <item x="3714"/>
        <item x="5872"/>
        <item x="2051"/>
        <item x="6122"/>
        <item x="9524"/>
        <item x="6432"/>
        <item x="1161"/>
        <item x="10222"/>
        <item x="10478"/>
        <item x="2712"/>
        <item x="4188"/>
        <item x="11876"/>
        <item x="5008"/>
        <item x="4285"/>
        <item x="6811"/>
        <item x="4888"/>
        <item x="2693"/>
        <item x="3542"/>
        <item x="3625"/>
        <item x="7849"/>
        <item x="3642"/>
        <item x="4960"/>
        <item x="1850"/>
        <item x="11351"/>
        <item x="10199"/>
        <item x="7761"/>
        <item x="1914"/>
        <item x="8451"/>
        <item x="2966"/>
        <item x="10924"/>
        <item x="3089"/>
        <item x="11084"/>
        <item x="5233"/>
        <item x="1954"/>
        <item x="11371"/>
        <item x="3432"/>
        <item x="2835"/>
        <item x="10139"/>
        <item x="1116"/>
        <item x="8850"/>
        <item x="11105"/>
        <item x="3865"/>
        <item x="783"/>
        <item x="4369"/>
        <item x="7937"/>
        <item x="2566"/>
        <item x="4438"/>
        <item x="11886"/>
        <item x="995"/>
        <item x="11372"/>
        <item x="3202"/>
        <item x="6863"/>
        <item x="4122"/>
        <item x="7981"/>
        <item x="6144"/>
        <item x="9606"/>
        <item x="5687"/>
        <item x="3852"/>
        <item x="6757"/>
        <item x="398"/>
        <item x="801"/>
        <item x="6547"/>
        <item x="4776"/>
        <item x="8375"/>
        <item x="11375"/>
        <item x="7021"/>
        <item x="2214"/>
        <item x="6405"/>
        <item x="3622"/>
        <item x="4709"/>
        <item x="5414"/>
        <item x="2556"/>
        <item x="3105"/>
        <item x="2393"/>
        <item x="10679"/>
        <item x="220"/>
        <item x="2857"/>
        <item x="3425"/>
        <item x="6231"/>
        <item x="6827"/>
        <item x="9474"/>
        <item x="8061"/>
        <item x="4050"/>
        <item x="853"/>
        <item x="1146"/>
        <item x="698"/>
        <item x="5468"/>
        <item x="2284"/>
        <item x="6588"/>
        <item x="6175"/>
        <item x="312"/>
        <item x="3115"/>
        <item x="7440"/>
        <item x="3006"/>
        <item x="10472"/>
        <item x="4287"/>
        <item x="11154"/>
        <item x="6873"/>
        <item x="6623"/>
        <item x="3117"/>
        <item x="8699"/>
        <item x="4963"/>
        <item x="6194"/>
        <item x="3025"/>
        <item x="10970"/>
        <item x="7011"/>
        <item x="3310"/>
        <item x="4461"/>
        <item x="7065"/>
        <item x="5691"/>
        <item x="6510"/>
        <item x="1859"/>
        <item x="6221"/>
        <item x="9093"/>
        <item x="9129"/>
        <item x="4925"/>
        <item x="8543"/>
        <item x="9674"/>
        <item x="11963"/>
        <item x="8554"/>
        <item x="2929"/>
        <item x="304"/>
        <item x="3757"/>
        <item x="2948"/>
        <item x="10028"/>
        <item x="8865"/>
        <item x="714"/>
        <item x="2355"/>
        <item x="462"/>
        <item x="1838"/>
        <item x="2965"/>
        <item x="842"/>
        <item x="5693"/>
        <item x="5357"/>
        <item x="1347"/>
        <item x="8713"/>
        <item x="2202"/>
        <item x="8246"/>
        <item x="11109"/>
        <item x="84"/>
        <item x="5681"/>
        <item x="2409"/>
        <item x="10290"/>
        <item x="7029"/>
        <item x="11468"/>
        <item x="11464"/>
        <item x="10525"/>
        <item x="10991"/>
        <item x="5808"/>
        <item x="9211"/>
        <item x="5246"/>
        <item x="3935"/>
        <item x="424"/>
        <item x="5460"/>
        <item x="5104"/>
        <item x="6395"/>
        <item x="12"/>
        <item x="7690"/>
        <item x="694"/>
        <item x="7103"/>
        <item x="1004"/>
        <item x="465"/>
        <item x="8193"/>
        <item x="1083"/>
        <item x="7753"/>
        <item x="7931"/>
        <item x="8241"/>
        <item x="3932"/>
        <item x="7048"/>
        <item x="3894"/>
        <item x="7112"/>
        <item x="802"/>
        <item x="1469"/>
        <item x="8403"/>
        <item x="11490"/>
        <item x="4766"/>
        <item x="11841"/>
        <item x="405"/>
        <item x="3248"/>
        <item x="8927"/>
        <item x="5248"/>
        <item x="5901"/>
        <item x="3586"/>
        <item x="8470"/>
        <item x="6284"/>
        <item x="11035"/>
        <item x="4362"/>
        <item x="4853"/>
        <item x="1977"/>
        <item x="1534"/>
        <item x="8411"/>
        <item x="7611"/>
        <item x="2112"/>
        <item x="1587"/>
        <item x="10050"/>
        <item x="2719"/>
        <item x="10938"/>
        <item x="795"/>
        <item x="61"/>
        <item x="9026"/>
        <item x="1551"/>
        <item x="1263"/>
        <item x="9880"/>
        <item x="10168"/>
        <item x="532"/>
        <item x="3437"/>
        <item x="1106"/>
        <item x="6084"/>
        <item x="8937"/>
        <item x="8923"/>
        <item x="3350"/>
        <item x="4754"/>
        <item x="4686"/>
        <item x="5918"/>
        <item x="2480"/>
        <item x="10003"/>
        <item x="463"/>
        <item x="9239"/>
        <item x="6832"/>
        <item x="6507"/>
        <item x="10288"/>
        <item x="3658"/>
        <item x="11494"/>
        <item x="2970"/>
        <item x="8545"/>
        <item x="765"/>
        <item x="10468"/>
        <item x="5192"/>
        <item x="9662"/>
        <item x="2211"/>
        <item x="4207"/>
        <item x="2466"/>
        <item x="3521"/>
        <item x="3884"/>
        <item x="9620"/>
        <item x="9308"/>
        <item x="6281"/>
        <item x="6854"/>
        <item x="1171"/>
        <item x="11771"/>
        <item x="8239"/>
        <item x="5125"/>
        <item x="10854"/>
        <item x="6933"/>
        <item x="9317"/>
        <item x="5174"/>
        <item x="5446"/>
        <item x="927"/>
        <item x="5645"/>
        <item x="3970"/>
        <item x="3410"/>
        <item x="10545"/>
        <item x="5795"/>
        <item x="7243"/>
        <item x="10324"/>
        <item x="4176"/>
        <item x="9082"/>
        <item x="11277"/>
        <item x="4563"/>
        <item x="2610"/>
        <item x="8102"/>
        <item x="2429"/>
        <item x="5792"/>
        <item x="4987"/>
        <item x="291"/>
        <item x="7779"/>
        <item x="6061"/>
        <item x="9354"/>
        <item x="3297"/>
        <item x="7170"/>
        <item x="308"/>
        <item x="7864"/>
        <item x="8192"/>
        <item x="5903"/>
        <item x="7707"/>
        <item x="6368"/>
        <item x="4995"/>
        <item x="10035"/>
        <item x="8587"/>
        <item x="10780"/>
        <item x="4939"/>
        <item x="6356"/>
        <item x="5282"/>
        <item x="3304"/>
        <item x="489"/>
        <item x="4232"/>
        <item x="10111"/>
        <item x="8163"/>
        <item x="11419"/>
        <item x="3011"/>
        <item x="9595"/>
        <item x="1135"/>
        <item x="2754"/>
        <item x="656"/>
        <item x="3303"/>
        <item x="3945"/>
        <item x="11994"/>
        <item x="10799"/>
        <item x="9355"/>
        <item x="2389"/>
        <item x="10371"/>
        <item x="2245"/>
        <item x="9075"/>
        <item x="3482"/>
        <item x="2450"/>
        <item x="3549"/>
        <item x="4825"/>
        <item x="8027"/>
        <item x="5842"/>
        <item x="4431"/>
        <item x="11438"/>
        <item x="2648"/>
        <item x="10784"/>
        <item x="9206"/>
        <item x="250"/>
        <item x="3822"/>
        <item x="7207"/>
        <item x="8921"/>
        <item x="8371"/>
        <item x="11269"/>
        <item x="1"/>
        <item x="3160"/>
        <item x="7948"/>
        <item x="2706"/>
        <item x="395"/>
        <item x="2341"/>
        <item x="763"/>
        <item x="11869"/>
        <item x="1055"/>
        <item x="9558"/>
        <item x="4792"/>
        <item x="4518"/>
        <item x="8150"/>
        <item x="5274"/>
        <item x="9225"/>
        <item x="5393"/>
        <item x="5662"/>
        <item x="9310"/>
        <item x="11279"/>
        <item x="4277"/>
        <item x="2529"/>
        <item x="5767"/>
        <item x="8613"/>
        <item x="5636"/>
        <item x="10211"/>
        <item x="7444"/>
        <item x="7584"/>
        <item x="5203"/>
        <item x="799"/>
        <item x="11296"/>
        <item x="1459"/>
        <item x="7184"/>
        <item x="5430"/>
        <item x="1009"/>
        <item x="2638"/>
        <item x="6890"/>
        <item x="9363"/>
        <item x="4530"/>
        <item x="8968"/>
        <item x="6336"/>
        <item x="10298"/>
        <item x="8359"/>
        <item x="2258"/>
        <item x="6443"/>
        <item x="3267"/>
        <item x="1918"/>
        <item x="399"/>
        <item x="10447"/>
        <item x="8326"/>
        <item x="10729"/>
        <item x="11177"/>
        <item x="5230"/>
        <item x="11585"/>
        <item x="5403"/>
        <item x="10886"/>
        <item x="7323"/>
        <item x="8280"/>
        <item x="8849"/>
        <item x="10824"/>
        <item x="6345"/>
        <item x="3306"/>
        <item x="7316"/>
        <item x="10810"/>
        <item x="171"/>
        <item x="8695"/>
        <item x="785"/>
        <item x="10875"/>
        <item x="9539"/>
        <item x="2817"/>
        <item x="9874"/>
        <item x="3198"/>
        <item x="9803"/>
        <item x="4620"/>
        <item x="2522"/>
        <item x="2290"/>
        <item x="5914"/>
        <item x="4744"/>
        <item x="7455"/>
        <item x="3463"/>
        <item x="480"/>
        <item x="3988"/>
        <item x="2871"/>
        <item x="8551"/>
        <item x="11688"/>
        <item x="10581"/>
        <item x="5332"/>
        <item x="676"/>
        <item x="9352"/>
        <item x="5967"/>
        <item x="11812"/>
        <item x="2070"/>
        <item x="70"/>
        <item x="9886"/>
        <item x="4210"/>
        <item x="11931"/>
        <item x="3398"/>
        <item x="917"/>
        <item x="2363"/>
        <item x="6467"/>
        <item x="36"/>
        <item x="2975"/>
        <item x="2100"/>
        <item x="3139"/>
        <item x="4257"/>
        <item x="4356"/>
        <item x="10898"/>
        <item x="1445"/>
        <item x="8795"/>
        <item x="2912"/>
        <item x="2821"/>
        <item x="2271"/>
        <item x="4978"/>
        <item x="11701"/>
        <item x="5023"/>
        <item x="3613"/>
        <item x="8544"/>
        <item x="8919"/>
        <item x="10604"/>
        <item x="9660"/>
        <item x="6656"/>
        <item x="7608"/>
        <item x="9707"/>
        <item x="4157"/>
        <item x="10781"/>
        <item x="11618"/>
        <item x="1510"/>
        <item x="1333"/>
        <item x="11936"/>
        <item x="10530"/>
        <item x="6714"/>
        <item x="4556"/>
        <item x="8207"/>
        <item x="8335"/>
        <item x="11218"/>
        <item x="9700"/>
        <item x="1018"/>
        <item x="6422"/>
        <item x="1606"/>
        <item x="11579"/>
        <item x="4899"/>
        <item x="10375"/>
        <item x="5020"/>
        <item x="11537"/>
        <item x="9987"/>
        <item x="4426"/>
        <item x="4140"/>
        <item x="9565"/>
        <item x="10630"/>
        <item x="7390"/>
        <item x="2894"/>
        <item x="11255"/>
        <item x="2545"/>
        <item x="8640"/>
        <item x="3230"/>
        <item x="9458"/>
        <item x="7829"/>
        <item x="2910"/>
        <item x="4336"/>
        <item x="4212"/>
        <item x="1687"/>
        <item x="10986"/>
        <item x="2021"/>
        <item x="6292"/>
        <item x="9980"/>
        <item x="11601"/>
        <item x="3413"/>
        <item x="2103"/>
        <item x="11418"/>
        <item x="1624"/>
        <item x="5994"/>
        <item x="6406"/>
        <item x="8155"/>
        <item x="9279"/>
        <item x="10977"/>
        <item x="3573"/>
        <item x="10185"/>
        <item x="4881"/>
        <item x="1373"/>
        <item x="1372"/>
        <item x="7712"/>
        <item x="4107"/>
        <item x="142"/>
        <item x="11896"/>
        <item x="981"/>
        <item x="3747"/>
        <item x="8219"/>
        <item x="7678"/>
        <item x="10742"/>
        <item x="1192"/>
        <item x="10862"/>
        <item x="10021"/>
        <item x="1785"/>
        <item x="2148"/>
        <item x="7771"/>
        <item x="3616"/>
        <item x="1035"/>
        <item x="8397"/>
        <item x="8432"/>
        <item x="8908"/>
        <item x="11964"/>
        <item x="7788"/>
        <item x="7545"/>
        <item x="7561"/>
        <item x="8998"/>
        <item x="4505"/>
        <item x="1641"/>
        <item x="5349"/>
        <item x="1576"/>
        <item x="7282"/>
        <item x="2247"/>
        <item x="9860"/>
        <item x="7062"/>
        <item x="3047"/>
        <item x="7060"/>
        <item x="5139"/>
        <item x="8292"/>
        <item x="4079"/>
        <item x="6023"/>
        <item x="1042"/>
        <item x="3372"/>
        <item x="1039"/>
        <item x="6877"/>
        <item x="6125"/>
        <item x="7403"/>
        <item x="7565"/>
        <item x="5365"/>
        <item x="3100"/>
        <item x="8595"/>
        <item x="9591"/>
        <item x="1542"/>
        <item x="6681"/>
        <item x="7597"/>
        <item x="2324"/>
        <item x="6444"/>
        <item x="9377"/>
        <item x="5589"/>
        <item x="5464"/>
        <item x="3601"/>
        <item x="1966"/>
        <item x="9033"/>
        <item x="5515"/>
        <item x="9270"/>
        <item x="11807"/>
        <item x="2024"/>
        <item x="722"/>
        <item x="651"/>
        <item x="1690"/>
        <item x="3419"/>
        <item x="11059"/>
        <item x="4476"/>
        <item x="2811"/>
        <item x="6625"/>
        <item x="10442"/>
        <item x="8523"/>
        <item x="179"/>
        <item x="8067"/>
        <item x="10099"/>
        <item x="9655"/>
        <item x="1974"/>
        <item x="9041"/>
        <item x="2316"/>
        <item x="4900"/>
        <item x="11297"/>
        <item x="11643"/>
        <item x="11146"/>
        <item x="381"/>
        <item x="822"/>
        <item x="3547"/>
        <item x="3939"/>
        <item x="510"/>
        <item x="4624"/>
        <item x="8353"/>
        <item x="7371"/>
        <item x="11888"/>
        <item x="5303"/>
        <item x="9040"/>
        <item x="10241"/>
        <item x="10320"/>
        <item x="2561"/>
        <item x="2973"/>
        <item x="1155"/>
        <item x="6449"/>
        <item x="5144"/>
        <item x="9832"/>
        <item x="11519"/>
        <item x="8971"/>
        <item x="4352"/>
        <item x="6096"/>
        <item x="1072"/>
        <item x="7971"/>
        <item x="3209"/>
        <item x="11831"/>
        <item x="251"/>
        <item x="5318"/>
        <item x="4786"/>
        <item x="8173"/>
        <item x="10041"/>
        <item x="9162"/>
        <item x="6499"/>
        <item x="2503"/>
        <item x="2011"/>
        <item x="7153"/>
        <item x="6313"/>
        <item x="2801"/>
        <item x="697"/>
        <item x="5016"/>
        <item x="9424"/>
        <item x="8250"/>
        <item x="252"/>
        <item x="6453"/>
        <item x="11763"/>
        <item x="11179"/>
        <item x="2087"/>
        <item x="6729"/>
        <item x="2437"/>
        <item x="4196"/>
        <item x="2852"/>
        <item x="10498"/>
        <item x="2668"/>
        <item x="7964"/>
        <item x="1199"/>
        <item x="7645"/>
        <item x="6081"/>
        <item x="6896"/>
        <item x="9671"/>
        <item x="4403"/>
        <item x="11327"/>
        <item x="8789"/>
        <item x="704"/>
        <item x="7959"/>
        <item x="8305"/>
        <item x="8382"/>
        <item x="3260"/>
        <item x="366"/>
        <item x="5342"/>
        <item x="1389"/>
        <item x="7335"/>
        <item x="6063"/>
        <item x="7791"/>
        <item x="4896"/>
        <item x="2988"/>
        <item x="1101"/>
        <item x="5857"/>
        <item x="7327"/>
        <item x="4874"/>
        <item x="908"/>
        <item x="11736"/>
        <item x="1231"/>
        <item x="11866"/>
        <item x="8138"/>
        <item x="4250"/>
        <item x="11801"/>
        <item x="5280"/>
        <item x="490"/>
        <item x="1137"/>
        <item x="3507"/>
        <item x="6243"/>
        <item x="5753"/>
        <item x="1829"/>
        <item x="2396"/>
        <item x="4084"/>
        <item x="7350"/>
        <item x="10783"/>
        <item x="8063"/>
        <item x="6423"/>
        <item x="194"/>
        <item x="6545"/>
        <item x="3787"/>
        <item x="9064"/>
        <item x="95"/>
        <item x="3723"/>
        <item x="640"/>
        <item x="11541"/>
        <item x="10697"/>
        <item x="6295"/>
        <item x="7887"/>
        <item x="572"/>
        <item x="1207"/>
        <item x="2663"/>
        <item x="351"/>
        <item x="3998"/>
        <item x="9688"/>
        <item x="4897"/>
        <item x="10363"/>
        <item x="10125"/>
        <item x="136"/>
        <item x="6076"/>
        <item x="8426"/>
        <item x="3451"/>
        <item x="8782"/>
        <item x="6248"/>
        <item x="218"/>
        <item x="6590"/>
        <item x="2699"/>
        <item x="3808"/>
        <item x="1109"/>
        <item x="6671"/>
        <item x="3452"/>
        <item x="5029"/>
        <item x="8897"/>
        <item x="3098"/>
        <item x="5425"/>
        <item x="3846"/>
        <item x="4095"/>
        <item x="5396"/>
        <item x="6685"/>
        <item x="9945"/>
        <item x="10966"/>
        <item x="6371"/>
        <item x="5568"/>
        <item x="3627"/>
        <item x="9442"/>
        <item x="1396"/>
        <item x="6289"/>
        <item x="6126"/>
        <item x="5195"/>
        <item x="10796"/>
        <item x="5865"/>
        <item x="3143"/>
        <item x="11815"/>
        <item x="8991"/>
        <item x="3016"/>
        <item x="2444"/>
        <item x="10632"/>
        <item x="2407"/>
        <item x="775"/>
        <item x="11158"/>
        <item x="280"/>
        <item x="11830"/>
        <item x="4678"/>
        <item x="11560"/>
        <item x="8052"/>
        <item x="1739"/>
        <item x="26"/>
        <item x="9742"/>
        <item x="6750"/>
        <item x="7775"/>
        <item x="4780"/>
        <item x="8043"/>
        <item x="4148"/>
        <item x="10161"/>
        <item x="4894"/>
        <item x="10934"/>
        <item x="6887"/>
        <item x="5363"/>
        <item x="9273"/>
        <item x="811"/>
        <item x="1000"/>
        <item x="6574"/>
        <item x="9572"/>
        <item x="9814"/>
        <item x="1348"/>
        <item x="3014"/>
        <item x="3457"/>
        <item x="3277"/>
        <item x="11652"/>
        <item x="530"/>
        <item x="4416"/>
        <item x="228"/>
        <item x="1343"/>
        <item x="1681"/>
        <item x="2682"/>
        <item x="3257"/>
        <item x="10761"/>
        <item x="1390"/>
        <item x="5657"/>
        <item x="9267"/>
        <item x="1490"/>
        <item x="10863"/>
        <item x="4831"/>
        <item x="3818"/>
        <item x="5992"/>
        <item x="8817"/>
        <item x="2077"/>
        <item x="11729"/>
        <item x="7449"/>
        <item x="7301"/>
        <item x="1910"/>
        <item x="6410"/>
        <item x="10963"/>
        <item x="745"/>
        <item x="11330"/>
        <item x="9382"/>
        <item x="9001"/>
        <item x="508"/>
        <item x="2277"/>
        <item x="8077"/>
        <item x="3330"/>
        <item x="8429"/>
        <item x="5077"/>
        <item x="8650"/>
        <item x="5877"/>
        <item x="4577"/>
        <item x="617"/>
        <item x="58"/>
        <item x="575"/>
        <item x="4451"/>
        <item x="10397"/>
        <item x="3323"/>
        <item x="2484"/>
        <item x="7709"/>
        <item x="854"/>
        <item x="11527"/>
        <item x="7487"/>
        <item x="3978"/>
        <item x="10510"/>
        <item x="10409"/>
        <item x="4644"/>
        <item x="11584"/>
        <item x="764"/>
        <item x="10062"/>
        <item x="9716"/>
        <item x="5697"/>
        <item x="2592"/>
        <item x="8062"/>
        <item x="9600"/>
        <item x="1314"/>
        <item x="3574"/>
        <item x="4865"/>
        <item x="9105"/>
        <item x="10264"/>
        <item x="4697"/>
        <item x="7744"/>
        <item x="4003"/>
        <item x="1248"/>
        <item x="11982"/>
        <item x="9232"/>
        <item x="10908"/>
        <item x="6303"/>
        <item x="2394"/>
        <item x="1579"/>
        <item x="9503"/>
        <item x="6241"/>
        <item x="7161"/>
        <item x="614"/>
        <item x="1057"/>
        <item x="11751"/>
        <item x="11025"/>
        <item x="5007"/>
        <item x="4689"/>
        <item x="638"/>
        <item x="5214"/>
        <item x="4136"/>
        <item x="2423"/>
        <item x="3993"/>
        <item x="2915"/>
        <item x="6141"/>
        <item x="7924"/>
        <item x="5798"/>
        <item x="7520"/>
        <item x="11412"/>
        <item x="8703"/>
        <item x="1475"/>
        <item x="9943"/>
        <item x="10757"/>
        <item x="2081"/>
        <item x="1841"/>
        <item x="10481"/>
        <item x="8177"/>
        <item x="5663"/>
        <item x="1560"/>
        <item x="4017"/>
        <item x="9641"/>
        <item x="1658"/>
        <item x="9195"/>
        <item x="8017"/>
        <item x="10291"/>
        <item x="6608"/>
        <item x="3555"/>
        <item x="2831"/>
        <item x="6439"/>
        <item x="8517"/>
        <item x="7702"/>
        <item x="3034"/>
        <item x="2158"/>
        <item x="2055"/>
        <item x="27"/>
        <item x="6791"/>
        <item x="2376"/>
        <item x="6771"/>
        <item x="4111"/>
        <item x="2697"/>
        <item x="1676"/>
        <item x="6712"/>
        <item x="10894"/>
        <item x="11884"/>
        <item x="2694"/>
        <item x="466"/>
        <item x="4998"/>
        <item x="4034"/>
        <item x="8184"/>
        <item x="7906"/>
        <item x="20"/>
        <item x="3914"/>
        <item x="9657"/>
        <item x="4924"/>
        <item x="877"/>
        <item x="4989"/>
        <item x="6944"/>
        <item x="1625"/>
        <item x="9521"/>
        <item x="10327"/>
        <item x="6460"/>
        <item x="4638"/>
        <item x="4909"/>
        <item x="10188"/>
        <item x="7032"/>
        <item x="1694"/>
        <item x="5591"/>
        <item x="8599"/>
        <item x="9305"/>
        <item x="11941"/>
        <item x="9685"/>
        <item x="5050"/>
        <item x="4670"/>
        <item x="4130"/>
        <item x="7587"/>
        <item x="3492"/>
        <item x="10967"/>
        <item x="4527"/>
        <item x="3670"/>
        <item x="2963"/>
        <item x="4093"/>
        <item x="6038"/>
        <item x="2056"/>
        <item x="1252"/>
        <item x="11190"/>
        <item x="9464"/>
        <item x="4124"/>
        <item x="5787"/>
        <item x="1779"/>
        <item x="8836"/>
        <item x="928"/>
        <item x="7218"/>
        <item x="191"/>
        <item x="3327"/>
        <item x="859"/>
        <item x="3178"/>
        <item x="5339"/>
        <item x="4549"/>
        <item x="2334"/>
        <item x="3206"/>
        <item x="4317"/>
        <item x="9911"/>
        <item x="5281"/>
        <item x="9557"/>
        <item x="4315"/>
        <item x="5150"/>
        <item x="3390"/>
        <item x="1881"/>
        <item x="544"/>
        <item x="4218"/>
        <item x="11437"/>
        <item x="7499"/>
        <item x="9749"/>
        <item x="10207"/>
        <item x="8244"/>
        <item x="5355"/>
        <item x="10221"/>
        <item x="10808"/>
        <item x="5039"/>
        <item x="10629"/>
        <item x="6335"/>
        <item x="7167"/>
        <item x="8376"/>
        <item x="7894"/>
        <item x="8347"/>
        <item x="4979"/>
        <item x="3820"/>
        <item x="6186"/>
        <item x="1515"/>
        <item x="8079"/>
        <item x="736"/>
        <item x="11902"/>
        <item x="5678"/>
        <item x="10037"/>
        <item x="5471"/>
        <item x="10715"/>
        <item x="624"/>
        <item x="7532"/>
        <item x="8496"/>
        <item x="780"/>
        <item x="5640"/>
        <item x="10983"/>
        <item x="6452"/>
        <item x="294"/>
        <item x="11996"/>
        <item x="852"/>
        <item x="1153"/>
        <item x="3439"/>
        <item x="7576"/>
        <item x="7917"/>
        <item x="11671"/>
        <item x="6202"/>
        <item x="11780"/>
        <item x="6911"/>
        <item x="1766"/>
        <item x="7658"/>
        <item x="9463"/>
        <item x="8683"/>
        <item x="11512"/>
        <item x="10609"/>
        <item x="3888"/>
        <item x="5605"/>
        <item x="3548"/>
        <item x="4956"/>
        <item x="2253"/>
        <item x="5309"/>
        <item x="4245"/>
        <item x="10256"/>
        <item x="4086"/>
        <item x="1159"/>
        <item x="5595"/>
        <item x="10145"/>
        <item x="4205"/>
        <item x="11076"/>
        <item x="7543"/>
        <item x="4588"/>
        <item x="11260"/>
        <item x="2794"/>
        <item x="10399"/>
        <item x="7051"/>
        <item x="9642"/>
        <item x="11243"/>
        <item x="9190"/>
        <item x="3674"/>
        <item x="44"/>
        <item x="8629"/>
        <item x="6070"/>
        <item x="7124"/>
        <item x="7527"/>
        <item x="11070"/>
        <item x="369"/>
        <item x="5424"/>
        <item x="10309"/>
        <item x="7966"/>
        <item x="1031"/>
        <item x="5405"/>
        <item x="9132"/>
        <item x="10820"/>
        <item x="9292"/>
        <item x="1346"/>
        <item x="7054"/>
        <item x="6206"/>
        <item x="5722"/>
        <item x="1986"/>
        <item x="4841"/>
        <item x="5505"/>
        <item x="4422"/>
        <item x="5153"/>
        <item x="222"/>
        <item x="9094"/>
        <item x="1697"/>
        <item x="8265"/>
        <item x="6597"/>
        <item x="2362"/>
        <item x="7073"/>
        <item x="8635"/>
        <item x="2763"/>
        <item x="11409"/>
        <item x="11143"/>
        <item x="10933"/>
        <item x="786"/>
        <item x="3996"/>
        <item x="1896"/>
        <item x="7733"/>
        <item x="3667"/>
        <item x="6022"/>
        <item x="10303"/>
        <item x="5085"/>
        <item x="1326"/>
        <item x="632"/>
        <item x="548"/>
        <item x="8160"/>
        <item x="1442"/>
        <item x="3320"/>
        <item x="4368"/>
        <item x="10045"/>
        <item x="7272"/>
        <item x="6742"/>
        <item x="117"/>
        <item x="6159"/>
        <item x="10146"/>
        <item x="1234"/>
        <item x="11723"/>
        <item x="751"/>
        <item x="8925"/>
        <item x="2418"/>
        <item x="258"/>
        <item x="7247"/>
        <item x="2774"/>
        <item x="461"/>
        <item x="10620"/>
        <item x="9322"/>
        <item x="3312"/>
        <item x="5386"/>
        <item x="7715"/>
        <item x="11181"/>
        <item x="6606"/>
        <item x="7530"/>
        <item x="11442"/>
        <item x="10245"/>
        <item x="10665"/>
        <item x="11073"/>
        <item x="1668"/>
        <item x="9942"/>
        <item x="11225"/>
        <item x="1571"/>
        <item x="181"/>
        <item x="6950"/>
        <item x="7537"/>
        <item x="3149"/>
        <item x="2974"/>
        <item x="4906"/>
        <item x="11827"/>
        <item x="5167"/>
        <item x="8814"/>
        <item x="4389"/>
        <item x="10482"/>
        <item x="4743"/>
        <item x="11655"/>
        <item x="5603"/>
        <item x="1414"/>
        <item x="9853"/>
        <item x="5982"/>
        <item x="411"/>
        <item x="9755"/>
        <item x="3499"/>
        <item x="8054"/>
        <item x="4184"/>
        <item x="1015"/>
        <item x="11289"/>
        <item x="5998"/>
        <item x="8140"/>
        <item x="9078"/>
        <item x="6598"/>
        <item x="184"/>
        <item x="2268"/>
        <item x="9974"/>
        <item x="6891"/>
        <item x="6187"/>
        <item x="9887"/>
        <item x="5048"/>
        <item x="8997"/>
        <item x="11819"/>
        <item x="5202"/>
        <item x="10036"/>
        <item x="4032"/>
        <item x="3355"/>
        <item x="11862"/>
        <item x="5254"/>
        <item x="197"/>
        <item x="6229"/>
        <item x="7292"/>
        <item x="3602"/>
        <item x="10664"/>
        <item x="2779"/>
        <item x="10081"/>
        <item x="3382"/>
        <item x="7877"/>
        <item x="2715"/>
        <item x="1928"/>
        <item x="5673"/>
        <item x="7782"/>
        <item x="4115"/>
        <item x="3607"/>
        <item x="10186"/>
        <item x="7547"/>
        <item x="3817"/>
        <item x="932"/>
        <item x="5816"/>
        <item x="8110"/>
        <item x="4565"/>
        <item x="1237"/>
        <item x="5037"/>
        <item x="11634"/>
        <item x="2257"/>
        <item x="10247"/>
        <item x="10979"/>
        <item x="6789"/>
        <item x="3185"/>
        <item x="11748"/>
        <item x="7649"/>
        <item x="9395"/>
        <item x="3514"/>
        <item x="5812"/>
        <item x="10283"/>
        <item x="7577"/>
        <item x="1920"/>
        <item x="7793"/>
        <item x="4986"/>
        <item x="11689"/>
        <item x="10546"/>
        <item x="10678"/>
        <item x="9152"/>
        <item x="6094"/>
        <item x="2958"/>
        <item x="2317"/>
        <item x="6040"/>
        <item x="2799"/>
        <item x="7020"/>
        <item x="10776"/>
        <item x="10422"/>
        <item x="5087"/>
        <item x="2132"/>
        <item x="10001"/>
        <item x="7266"/>
        <item x="4969"/>
        <item x="6090"/>
        <item x="10649"/>
        <item x="6258"/>
        <item x="3161"/>
        <item x="10193"/>
        <item x="744"/>
        <item x="9158"/>
        <item x="10156"/>
        <item x="4338"/>
        <item x="8512"/>
        <item x="4993"/>
        <item x="4166"/>
        <item x="11795"/>
        <item x="2463"/>
        <item x="4621"/>
        <item x="6600"/>
        <item x="1996"/>
        <item x="8170"/>
        <item x="2089"/>
        <item x="10689"/>
        <item x="2164"/>
        <item x="3173"/>
        <item x="4215"/>
        <item x="5556"/>
        <item x="7389"/>
        <item x="5105"/>
        <item x="8913"/>
        <item x="7997"/>
        <item x="1955"/>
        <item x="135"/>
        <item x="3052"/>
        <item x="8760"/>
        <item x="9439"/>
        <item x="595"/>
        <item x="4950"/>
        <item x="4307"/>
        <item x="3013"/>
        <item x="7409"/>
        <item x="3882"/>
        <item x="7776"/>
        <item x="9646"/>
        <item x="7259"/>
        <item x="476"/>
        <item x="1721"/>
        <item x="7954"/>
        <item x="1873"/>
        <item x="9496"/>
        <item x="6340"/>
        <item x="2065"/>
        <item x="6086"/>
        <item x="10064"/>
        <item x="2240"/>
        <item x="4401"/>
        <item x="8895"/>
        <item x="6372"/>
        <item x="6676"/>
        <item x="3733"/>
        <item x="683"/>
        <item x="9486"/>
        <item x="9918"/>
        <item x="2514"/>
        <item x="204"/>
        <item x="3669"/>
        <item x="7839"/>
        <item x="3197"/>
        <item x="9249"/>
        <item x="1875"/>
        <item x="4452"/>
        <item x="4290"/>
        <item x="2068"/>
        <item x="4010"/>
        <item x="4632"/>
        <item x="4439"/>
        <item x="10192"/>
        <item x="1295"/>
        <item x="9889"/>
        <item x="1674"/>
        <item x="2166"/>
        <item x="6028"/>
        <item x="2350"/>
        <item x="4777"/>
        <item x="8435"/>
        <item x="7137"/>
        <item x="1660"/>
        <item x="4867"/>
        <item x="11693"/>
        <item x="5044"/>
        <item x="2739"/>
        <item x="5939"/>
        <item x="834"/>
        <item x="5955"/>
        <item x="2885"/>
        <item x="11053"/>
        <item x="4051"/>
        <item x="11547"/>
        <item x="2320"/>
        <item x="7373"/>
        <item x="11004"/>
        <item x="9140"/>
        <item x="963"/>
        <item x="6369"/>
        <item x="3067"/>
        <item x="5523"/>
        <item x="1688"/>
        <item x="1434"/>
        <item x="3276"/>
        <item x="1380"/>
        <item x="8028"/>
        <item x="459"/>
        <item x="11063"/>
        <item x="1944"/>
        <item x="634"/>
        <item x="3679"/>
        <item x="6290"/>
        <item x="10366"/>
        <item x="3170"/>
        <item x="3298"/>
        <item x="8309"/>
        <item x="3295"/>
        <item x="3377"/>
        <item x="9855"/>
        <item x="3753"/>
        <item x="10575"/>
        <item x="11223"/>
        <item x="9027"/>
        <item x="5892"/>
        <item x="5500"/>
        <item x="8970"/>
        <item x="8231"/>
        <item x="2505"/>
        <item x="10945"/>
        <item x="11890"/>
        <item x="6694"/>
        <item x="2627"/>
        <item x="6087"/>
        <item x="7605"/>
        <item x="9937"/>
        <item x="1478"/>
        <item x="7331"/>
        <item x="11525"/>
        <item x="8473"/>
        <item x="4609"/>
        <item x="11677"/>
        <item x="6098"/>
        <item x="5304"/>
        <item x="10752"/>
        <item x="9274"/>
        <item x="9181"/>
        <item x="872"/>
        <item x="10196"/>
        <item x="6795"/>
        <item x="6456"/>
        <item x="5189"/>
        <item x="9902"/>
        <item x="3634"/>
        <item x="10403"/>
        <item x="4199"/>
        <item x="4478"/>
        <item x="5289"/>
        <item x="6183"/>
        <item x="2762"/>
        <item x="9701"/>
        <item x="5466"/>
        <item x="7652"/>
        <item x="1246"/>
        <item x="3022"/>
        <item x="11703"/>
        <item x="8615"/>
        <item x="11583"/>
        <item x="5848"/>
        <item x="10576"/>
        <item x="5447"/>
        <item x="2607"/>
        <item x="118"/>
        <item x="5665"/>
        <item x="5459"/>
        <item x="9440"/>
        <item x="8238"/>
        <item x="6905"/>
        <item x="3849"/>
        <item x="1960"/>
        <item x="123"/>
        <item x="9013"/>
        <item x="4382"/>
        <item x="5406"/>
        <item x="2025"/>
        <item x="7024"/>
        <item x="9002"/>
        <item x="1339"/>
        <item x="5828"/>
        <item x="3270"/>
        <item x="4436"/>
        <item x="5018"/>
        <item x="8032"/>
        <item x="3518"/>
        <item x="1321"/>
        <item x="6282"/>
        <item x="6193"/>
        <item x="5664"/>
        <item x="11135"/>
        <item x="11901"/>
        <item x="11205"/>
        <item x="5861"/>
        <item x="5287"/>
        <item x="5928"/>
        <item x="1751"/>
        <item x="1723"/>
        <item x="8653"/>
        <item x="10101"/>
        <item x="3580"/>
        <item x="6367"/>
        <item x="9157"/>
        <item x="11545"/>
        <item x="6943"/>
        <item x="5983"/>
        <item x="7916"/>
        <item x="6688"/>
        <item x="2022"/>
        <item x="10013"/>
        <item x="3182"/>
        <item x="8420"/>
        <item x="7472"/>
        <item x="9260"/>
        <item x="7181"/>
        <item x="9100"/>
        <item x="9850"/>
        <item x="8099"/>
        <item x="286"/>
        <item x="4675"/>
        <item x="8076"/>
        <item x="3940"/>
        <item x="8957"/>
        <item x="9977"/>
        <item x="2378"/>
        <item x="3027"/>
        <item x="11365"/>
        <item x="10097"/>
        <item x="2386"/>
        <item x="5185"/>
        <item x="11599"/>
        <item x="7550"/>
        <item x="5565"/>
        <item x="4474"/>
        <item x="11860"/>
        <item x="4806"/>
        <item x="11065"/>
        <item x="1953"/>
        <item x="8841"/>
        <item x="9588"/>
        <item x="8297"/>
        <item x="9138"/>
        <item x="5108"/>
        <item x="10376"/>
        <item x="1132"/>
        <item x="5718"/>
        <item x="4231"/>
        <item x="6353"/>
        <item x="9070"/>
        <item x="4169"/>
        <item x="761"/>
        <item x="11746"/>
        <item x="2978"/>
        <item x="5119"/>
        <item x="2808"/>
        <item x="2306"/>
        <item x="8676"/>
        <item x="338"/>
        <item x="8338"/>
        <item x="6502"/>
        <item x="5580"/>
        <item x="8540"/>
        <item x="7102"/>
        <item x="9088"/>
        <item x="7189"/>
        <item x="1020"/>
        <item x="5014"/>
        <item x="1175"/>
        <item x="2752"/>
        <item x="9139"/>
        <item x="7624"/>
        <item x="2118"/>
        <item x="6027"/>
        <item x="4513"/>
        <item x="5368"/>
        <item x="361"/>
        <item x="1937"/>
        <item x="11037"/>
        <item x="9628"/>
        <item x="5161"/>
        <item x="8217"/>
        <item x="11343"/>
        <item x="2659"/>
        <item x="2749"/>
        <item x="7180"/>
        <item x="965"/>
        <item x="3841"/>
        <item x="5710"/>
        <item x="2761"/>
        <item x="545"/>
        <item x="1686"/>
        <item x="10374"/>
        <item x="1418"/>
        <item x="10939"/>
        <item x="1282"/>
        <item x="9128"/>
        <item x="11707"/>
        <item x="270"/>
        <item x="5627"/>
        <item x="11694"/>
        <item x="7224"/>
        <item x="8964"/>
        <item x="7195"/>
        <item x="8185"/>
        <item x="3848"/>
        <item x="7511"/>
        <item x="5731"/>
        <item x="8229"/>
        <item x="7044"/>
        <item x="3600"/>
        <item x="5889"/>
        <item x="3567"/>
        <item x="5764"/>
        <item x="9197"/>
        <item x="10319"/>
        <item x="8976"/>
        <item x="1980"/>
        <item x="3711"/>
        <item x="11740"/>
        <item x="5599"/>
        <item x="1868"/>
        <item x="5999"/>
        <item x="3125"/>
        <item x="9746"/>
        <item x="3544"/>
        <item x="5791"/>
        <item x="2465"/>
        <item x="7636"/>
        <item x="1476"/>
        <item x="10271"/>
        <item x="11797"/>
        <item x="2829"/>
        <item x="2213"/>
        <item x="5949"/>
        <item x="4836"/>
        <item x="8580"/>
        <item x="5486"/>
        <item x="10463"/>
        <item x="6810"/>
        <item x="11273"/>
        <item x="6899"/>
        <item x="8370"/>
        <item x="7334"/>
        <item x="8926"/>
        <item x="10818"/>
        <item x="9787"/>
        <item x="3869"/>
        <item x="2926"/>
        <item x="4981"/>
        <item x="8698"/>
        <item x="923"/>
        <item x="5417"/>
        <item x="612"/>
        <item x="2769"/>
        <item x="8255"/>
        <item x="2907"/>
        <item x="11664"/>
        <item x="1127"/>
        <item x="8069"/>
        <item x="6000"/>
        <item x="7091"/>
        <item x="11609"/>
        <item x="6166"/>
        <item x="9992"/>
        <item x="8144"/>
        <item x="11911"/>
        <item x="7560"/>
        <item x="1692"/>
        <item x="3968"/>
        <item x="11201"/>
        <item x="11870"/>
        <item x="2074"/>
        <item x="9000"/>
        <item x="3653"/>
        <item x="10349"/>
        <item x="1081"/>
        <item x="7312"/>
        <item x="5510"/>
        <item x="10656"/>
        <item x="4608"/>
        <item x="6387"/>
        <item x="11432"/>
        <item x="507"/>
        <item x="4653"/>
        <item x="3282"/>
        <item x="10200"/>
        <item x="2473"/>
        <item x="4248"/>
        <item x="7077"/>
        <item x="4733"/>
        <item x="5916"/>
        <item x="8746"/>
        <item x="1989"/>
        <item x="1816"/>
        <item x="30"/>
        <item x="4768"/>
        <item x="274"/>
        <item x="2190"/>
        <item x="7278"/>
        <item x="1441"/>
        <item x="9676"/>
        <item x="3079"/>
        <item x="9254"/>
        <item x="11499"/>
        <item x="3719"/>
        <item x="1027"/>
        <item x="920"/>
        <item x="7203"/>
        <item x="633"/>
        <item x="4721"/>
        <item x="11497"/>
        <item x="11629"/>
        <item x="3060"/>
        <item x="6009"/>
        <item x="8732"/>
        <item x="7234"/>
        <item x="4516"/>
        <item x="4821"/>
        <item x="7848"/>
        <item x="352"/>
        <item x="5114"/>
        <item x="504"/>
        <item x="8031"/>
        <item x="6297"/>
        <item x="8994"/>
        <item x="5682"/>
        <item x="7651"/>
        <item x="8890"/>
        <item x="4775"/>
        <item x="11557"/>
        <item x="9635"/>
        <item x="9804"/>
        <item x="8074"/>
        <item x="2947"/>
        <item x="8040"/>
        <item x="8354"/>
        <item x="5536"/>
        <item x="3577"/>
        <item x="11956"/>
        <item x="7890"/>
        <item x="6953"/>
        <item x="2530"/>
        <item x="3356"/>
        <item x="4299"/>
        <item x="8844"/>
        <item x="3189"/>
        <item x="4309"/>
        <item x="7918"/>
        <item x="1002"/>
        <item x="11192"/>
        <item x="9009"/>
        <item x="56"/>
        <item x="2053"/>
        <item x="11315"/>
        <item x="11727"/>
        <item x="1752"/>
        <item x="8257"/>
        <item x="37"/>
        <item x="4522"/>
        <item x="8366"/>
        <item x="6050"/>
        <item x="4794"/>
        <item x="10569"/>
        <item x="306"/>
        <item x="5919"/>
        <item x="6085"/>
        <item x="5226"/>
        <item x="959"/>
        <item x="5708"/>
        <item x="1142"/>
        <item x="4119"/>
        <item x="5532"/>
        <item x="10802"/>
        <item x="7756"/>
        <item x="4914"/>
        <item x="11491"/>
        <item x="10550"/>
        <item x="9516"/>
        <item x="11198"/>
        <item x="1549"/>
        <item x="3662"/>
        <item x="5279"/>
        <item x="4915"/>
        <item x="11704"/>
        <item x="9422"/>
        <item x="10318"/>
        <item x="2880"/>
        <item x="6233"/>
        <item x="8825"/>
        <item x="6479"/>
        <item x="11702"/>
        <item x="9456"/>
        <item x="3680"/>
        <item x="165"/>
        <item x="8973"/>
        <item x="6333"/>
        <item x="6957"/>
        <item x="10725"/>
        <item x="9011"/>
        <item x="4639"/>
        <item x="2602"/>
        <item x="8576"/>
        <item x="11447"/>
        <item x="9091"/>
        <item x="8126"/>
        <item x="3928"/>
        <item x="1698"/>
        <item x="7731"/>
        <item x="2653"/>
        <item x="6286"/>
        <item x="7749"/>
        <item x="6772"/>
        <item x="1605"/>
        <item x="2709"/>
        <item x="869"/>
        <item x="11298"/>
        <item x="10687"/>
        <item x="8373"/>
        <item x="10232"/>
        <item x="3349"/>
        <item x="2521"/>
        <item x="1091"/>
        <item x="1217"/>
        <item x="7790"/>
        <item x="1982"/>
        <item x="6127"/>
        <item x="10601"/>
        <item x="2405"/>
        <item x="7729"/>
        <item x="9648"/>
        <item x="6895"/>
        <item x="2255"/>
        <item x="1422"/>
        <item x="6274"/>
        <item x="874"/>
        <item x="11456"/>
        <item x="11737"/>
        <item x="8620"/>
        <item x="7667"/>
        <item x="3900"/>
        <item x="87"/>
        <item x="5600"/>
        <item x="6312"/>
        <item x="2826"/>
        <item x="1138"/>
        <item x="9493"/>
        <item x="5118"/>
        <item x="314"/>
        <item x="3665"/>
        <item x="9212"/>
        <item x="7150"/>
        <item x="10825"/>
        <item x="7344"/>
        <item x="4892"/>
        <item x="3316"/>
        <item x="3096"/>
        <item x="5883"/>
        <item x="130"/>
        <item x="10281"/>
        <item x="9032"/>
        <item x="7138"/>
        <item x="9210"/>
        <item x="10269"/>
        <item x="8803"/>
        <item x="3080"/>
        <item x="7914"/>
        <item x="862"/>
        <item x="740"/>
        <item x="11767"/>
        <item x="8034"/>
        <item x="11814"/>
        <item x="1508"/>
        <item x="7614"/>
        <item x="7017"/>
        <item x="11022"/>
        <item x="1096"/>
        <item x="4174"/>
        <item x="10195"/>
        <item x="5942"/>
        <item x="6907"/>
        <item x="699"/>
        <item x="3936"/>
        <item x="8625"/>
        <item x="7123"/>
        <item x="2468"/>
        <item x="5273"/>
        <item x="5699"/>
        <item x="11946"/>
        <item x="378"/>
        <item x="1215"/>
        <item x="4243"/>
        <item x="10790"/>
        <item x="5095"/>
        <item x="6347"/>
        <item x="2806"/>
        <item x="6619"/>
        <item x="5789"/>
        <item x="6062"/>
        <item x="4100"/>
        <item x="5507"/>
        <item x="5703"/>
        <item x="2558"/>
        <item x="3484"/>
        <item x="10304"/>
        <item x="7155"/>
        <item x="11650"/>
        <item x="6132"/>
        <item x="4746"/>
        <item x="5113"/>
        <item x="2909"/>
        <item x="5410"/>
        <item x="3984"/>
        <item x="5785"/>
        <item x="10152"/>
        <item x="7424"/>
        <item x="10134"/>
        <item x="256"/>
        <item x="11210"/>
        <item x="10474"/>
        <item x="7517"/>
        <item x="4907"/>
        <item x="3638"/>
        <item x="2373"/>
        <item x="4637"/>
        <item x="1291"/>
        <item x="6782"/>
        <item x="2090"/>
        <item x="7794"/>
        <item x="4606"/>
        <item x="2587"/>
        <item x="2564"/>
        <item x="5881"/>
        <item x="3114"/>
        <item x="8820"/>
        <item x="2187"/>
        <item x="6794"/>
        <item x="9569"/>
        <item x="11556"/>
        <item x="4710"/>
        <item x="10217"/>
        <item x="5655"/>
        <item x="3368"/>
        <item x="4016"/>
        <item x="5325"/>
        <item x="936"/>
        <item x="11631"/>
        <item x="4234"/>
        <item x="383"/>
        <item x="3380"/>
        <item x="11550"/>
        <item x="573"/>
        <item x="5723"/>
        <item x="9981"/>
        <item x="7816"/>
        <item x="3467"/>
        <item x="8883"/>
        <item x="8085"/>
        <item x="6910"/>
        <item x="11040"/>
        <item x="7789"/>
        <item x="8944"/>
        <item x="1885"/>
        <item x="4330"/>
        <item x="4528"/>
        <item x="10890"/>
        <item x="2017"/>
        <item x="5819"/>
        <item x="3871"/>
        <item x="7459"/>
        <item x="3684"/>
        <item x="3969"/>
        <item x="4543"/>
        <item x="4951"/>
        <item x="7452"/>
        <item x="6761"/>
        <item x="3910"/>
        <item x="2147"/>
        <item x="7068"/>
        <item x="5562"/>
        <item x="1693"/>
        <item x="4613"/>
        <item x="11487"/>
        <item x="8785"/>
        <item x="4531"/>
        <item x="9528"/>
        <item x="11908"/>
        <item x="9390"/>
        <item x="4209"/>
        <item x="6650"/>
        <item x="2825"/>
        <item x="8254"/>
        <item x="2127"/>
        <item x="7855"/>
        <item x="1799"/>
        <item x="2554"/>
        <item x="2596"/>
        <item x="3699"/>
        <item x="11921"/>
        <item x="11858"/>
        <item x="5255"/>
        <item x="7418"/>
        <item x="10806"/>
        <item x="9512"/>
        <item x="1344"/>
        <item x="10330"/>
        <item x="11968"/>
        <item x="3880"/>
        <item x="10238"/>
        <item x="4153"/>
        <item x="5343"/>
        <item x="4583"/>
        <item x="8934"/>
        <item x="7660"/>
        <item x="6575"/>
        <item x="6337"/>
        <item x="1069"/>
        <item x="9167"/>
        <item x="6942"/>
        <item x="4683"/>
        <item x="4957"/>
        <item x="2455"/>
        <item x="11755"/>
        <item x="4605"/>
        <item x="1555"/>
        <item x="6373"/>
        <item x="5934"/>
        <item x="10680"/>
        <item x="292"/>
        <item x="4702"/>
        <item x="8867"/>
        <item x="2348"/>
        <item x="654"/>
        <item x="198"/>
        <item x="5888"/>
        <item x="1369"/>
        <item x="3851"/>
        <item x="2192"/>
        <item x="2303"/>
        <item x="1166"/>
        <item x="10605"/>
        <item x="5168"/>
        <item x="7578"/>
        <item x="6886"/>
        <item x="3399"/>
        <item x="4849"/>
        <item x="4813"/>
        <item x="7255"/>
        <item x="11039"/>
        <item x="2639"/>
        <item x="1705"/>
        <item x="10236"/>
        <item x="10685"/>
        <item x="3283"/>
        <item x="6539"/>
        <item x="7740"/>
        <item x="5820"/>
        <item x="5701"/>
        <item x="10507"/>
        <item x="5987"/>
        <item x="4859"/>
        <item x="9366"/>
        <item x="10370"/>
        <item x="8975"/>
        <item x="158"/>
        <item x="8481"/>
        <item x="164"/>
        <item x="4342"/>
        <item x="8022"/>
        <item x="4463"/>
        <item x="418"/>
        <item x="2351"/>
        <item x="8682"/>
        <item x="5348"/>
        <item x="7061"/>
        <item x="8917"/>
        <item x="2220"/>
        <item x="1287"/>
        <item x="2600"/>
        <item x="180"/>
        <item x="5454"/>
        <item x="290"/>
        <item x="990"/>
        <item x="3885"/>
        <item x="1354"/>
        <item x="3739"/>
        <item x="1562"/>
        <item x="4893"/>
        <item x="10341"/>
        <item x="2111"/>
        <item x="2876"/>
        <item x="4347"/>
        <item x="3592"/>
        <item x="10108"/>
        <item x="3872"/>
        <item x="2488"/>
        <item x="9739"/>
        <item x="4175"/>
        <item x="915"/>
        <item x="3825"/>
        <item x="5948"/>
        <item x="5996"/>
        <item x="8448"/>
        <item x="5421"/>
        <item x="2727"/>
        <item x="3163"/>
        <item x="5377"/>
        <item x="9603"/>
        <item x="11426"/>
        <item x="3981"/>
        <item x="6360"/>
        <item x="385"/>
        <item x="9293"/>
        <item x="31"/>
        <item x="10652"/>
        <item x="2060"/>
        <item x="11251"/>
        <item x="11572"/>
        <item x="2030"/>
        <item x="5650"/>
        <item x="2490"/>
        <item x="6428"/>
        <item x="1830"/>
        <item x="5661"/>
        <item x="4042"/>
        <item x="2737"/>
        <item x="2964"/>
        <item x="4908"/>
        <item x="10337"/>
        <item x="4524"/>
        <item x="6213"/>
        <item x="2904"/>
        <item x="1502"/>
        <item x="5669"/>
        <item x="11310"/>
        <item x="183"/>
        <item x="5689"/>
        <item x="5524"/>
        <item x="1787"/>
        <item x="5552"/>
        <item x="7642"/>
        <item x="6302"/>
        <item x="5738"/>
        <item x="11006"/>
        <item x="635"/>
        <item x="7118"/>
        <item x="4013"/>
        <item x="4493"/>
        <item x="7548"/>
        <item x="5067"/>
        <item x="11685"/>
        <item x="1424"/>
        <item x="8288"/>
        <item x="3012"/>
        <item x="8107"/>
        <item x="10942"/>
        <item x="11511"/>
        <item x="497"/>
        <item x="3460"/>
        <item x="4462"/>
        <item x="6185"/>
        <item x="1512"/>
        <item x="4929"/>
        <item x="11961"/>
        <item x="1395"/>
        <item x="7926"/>
        <item x="7049"/>
        <item x="10486"/>
        <item x="11686"/>
        <item x="6627"/>
        <item x="9695"/>
        <item x="546"/>
        <item x="7408"/>
        <item x="7219"/>
        <item x="11062"/>
        <item x="10347"/>
        <item x="3650"/>
        <item x="3682"/>
        <item x="10612"/>
        <item x="8597"/>
        <item x="4373"/>
        <item x="7781"/>
        <item x="3647"/>
        <item x="3963"/>
        <item x="2119"/>
        <item x="3428"/>
        <item x="3926"/>
        <item x="8644"/>
        <item x="6071"/>
        <item x="11507"/>
        <item x="9461"/>
        <item x="6959"/>
        <item x="2123"/>
        <item x="9404"/>
        <item x="413"/>
        <item x="1071"/>
        <item x="5006"/>
        <item x="1906"/>
        <item x="5852"/>
        <item x="8656"/>
        <item x="5056"/>
        <item x="10484"/>
        <item x="7096"/>
        <item x="9581"/>
        <item x="2050"/>
        <item x="1058"/>
        <item x="3707"/>
        <item x="5084"/>
        <item x="5329"/>
        <item x="10529"/>
        <item x="8833"/>
        <item x="1131"/>
        <item x="4344"/>
        <item x="2478"/>
        <item x="6"/>
        <item x="9063"/>
        <item x="4575"/>
        <item x="3418"/>
        <item x="5619"/>
        <item x="9592"/>
        <item x="10500"/>
        <item x="7505"/>
        <item x="9769"/>
        <item x="11465"/>
        <item x="1544"/>
        <item x="11592"/>
        <item x="2843"/>
        <item x="176"/>
        <item x="8793"/>
        <item x="6651"/>
        <item x="236"/>
        <item x="6506"/>
        <item x="213"/>
        <item x="8510"/>
        <item x="4363"/>
        <item x="8142"/>
        <item x="7022"/>
        <item x="1403"/>
        <item x="2194"/>
        <item x="8208"/>
        <item x="7895"/>
        <item x="11553"/>
        <item x="6593"/>
        <item x="5553"/>
        <item x="2218"/>
        <item x="109"/>
        <item x="1820"/>
        <item x="11445"/>
        <item x="11987"/>
        <item x="6058"/>
        <item x="9188"/>
        <item x="11792"/>
        <item x="4358"/>
        <item x="5744"/>
        <item x="797"/>
        <item x="6317"/>
        <item x="9259"/>
        <item x="1962"/>
        <item x="11535"/>
        <item x="11138"/>
        <item x="9833"/>
        <item x="8148"/>
        <item x="6673"/>
        <item x="7480"/>
        <item x="8424"/>
        <item x="7514"/>
        <item x="5656"/>
        <item x="6407"/>
        <item x="4372"/>
        <item x="11186"/>
        <item x="960"/>
        <item x="9294"/>
        <item x="543"/>
        <item x="10976"/>
        <item x="8901"/>
        <item x="7688"/>
        <item x="6994"/>
        <item x="1870"/>
        <item x="7321"/>
        <item x="7178"/>
        <item x="10354"/>
        <item x="1589"/>
        <item x="2565"/>
        <item x="9675"/>
        <item x="2160"/>
        <item x="1917"/>
        <item x="6875"/>
        <item x="10136"/>
        <item x="300"/>
        <item x="11721"/>
        <item x="7534"/>
        <item x="6998"/>
        <item x="9993"/>
        <item x="6129"/>
        <item x="9349"/>
        <item x="5347"/>
        <item x="8483"/>
        <item x="7106"/>
        <item x="7369"/>
        <item x="8060"/>
        <item x="10553"/>
        <item x="10827"/>
        <item x="11060"/>
        <item x="3916"/>
        <item x="2612"/>
        <item x="5588"/>
        <item x="7508"/>
        <item x="2589"/>
        <item x="11810"/>
        <item x="3843"/>
        <item x="2154"/>
        <item x="11029"/>
        <item x="5333"/>
        <item x="1032"/>
        <item x="8145"/>
        <item x="8474"/>
        <item x="5904"/>
        <item x="11429"/>
        <item x="11676"/>
        <item x="5581"/>
        <item x="8569"/>
        <item x="9312"/>
        <item x="4133"/>
        <item x="3946"/>
        <item x="6727"/>
        <item x="11772"/>
        <item x="4069"/>
        <item x="8221"/>
        <item x="10865"/>
        <item x="4762"/>
        <item x="1078"/>
        <item x="6205"/>
        <item x="10882"/>
        <item x="8433"/>
        <item x="9995"/>
        <item x="1746"/>
        <item x="1301"/>
        <item x="11739"/>
        <item x="5451"/>
        <item x="9018"/>
        <item x="777"/>
        <item x="3324"/>
        <item x="8381"/>
        <item x="11832"/>
        <item x="5858"/>
        <item x="8949"/>
        <item x="4377"/>
        <item x="5973"/>
        <item x="3636"/>
        <item x="11254"/>
        <item x="1105"/>
        <item x="2435"/>
        <item x="1622"/>
        <item x="6004"/>
        <item x="96"/>
        <item x="10559"/>
        <item x="3110"/>
        <item x="5617"/>
        <item x="10916"/>
        <item x="11188"/>
        <item x="6276"/>
        <item x="2581"/>
        <item x="5004"/>
        <item x="7832"/>
        <item x="2845"/>
        <item x="4732"/>
        <item x="92"/>
        <item x="2541"/>
        <item x="7862"/>
        <item x="1712"/>
        <item x="1702"/>
        <item x="11661"/>
        <item x="11234"/>
        <item x="1001"/>
        <item x="10485"/>
        <item x="2494"/>
        <item x="11781"/>
        <item x="11857"/>
        <item x="10770"/>
        <item x="436"/>
        <item x="2506"/>
        <item x="6251"/>
        <item x="5194"/>
        <item x="7208"/>
        <item x="5175"/>
        <item x="7303"/>
        <item x="11872"/>
        <item x="4722"/>
        <item x="1191"/>
        <item x="9133"/>
        <item x="1222"/>
        <item x="1400"/>
        <item x="2"/>
        <item x="861"/>
        <item x="4889"/>
        <item x="1197"/>
        <item x="11252"/>
        <item x="6797"/>
        <item x="2163"/>
        <item x="4241"/>
        <item x="7304"/>
        <item x="9940"/>
        <item x="10592"/>
        <item x="750"/>
        <item x="4839"/>
        <item x="10276"/>
        <item x="7059"/>
        <item x="5590"/>
        <item x="4381"/>
        <item x="8045"/>
        <item x="11403"/>
        <item x="10537"/>
        <item x="8851"/>
        <item x="9266"/>
        <item x="8365"/>
        <item x="153"/>
        <item x="2382"/>
        <item x="5974"/>
        <item x="6093"/>
        <item x="8918"/>
        <item x="501"/>
        <item x="11484"/>
        <item x="2810"/>
        <item x="9754"/>
        <item x="9786"/>
        <item x="4289"/>
        <item x="1243"/>
        <item x="10700"/>
        <item x="2563"/>
        <item x="3228"/>
        <item x="2703"/>
        <item x="355"/>
        <item x="11457"/>
        <item x="7830"/>
        <item x="4814"/>
        <item x="6344"/>
        <item x="9059"/>
        <item x="3722"/>
        <item x="3037"/>
        <item x="7701"/>
        <item x="1251"/>
        <item x="10904"/>
        <item x="2425"/>
        <item x="9792"/>
        <item x="4647"/>
        <item x="10706"/>
        <item x="669"/>
        <item x="2448"/>
        <item x="9472"/>
        <item x="3728"/>
        <item x="10733"/>
        <item x="10932"/>
        <item x="5624"/>
        <item x="665"/>
        <item x="7398"/>
        <item x="3661"/>
        <item x="9218"/>
        <item x="9112"/>
        <item x="6123"/>
        <item x="7152"/>
        <item x="4645"/>
        <item x="10102"/>
        <item x="9931"/>
        <item x="7630"/>
        <item x="2573"/>
        <item x="11304"/>
        <item x="8873"/>
        <item x="3222"/>
        <item x="11735"/>
        <item x="5218"/>
        <item x="9921"/>
        <item x="2527"/>
        <item x="9929"/>
        <item x="34"/>
        <item x="3378"/>
        <item x="11276"/>
        <item x="491"/>
        <item x="2791"/>
        <item x="8630"/>
        <item x="2356"/>
        <item x="1433"/>
        <item x="7946"/>
        <item x="8942"/>
        <item x="10892"/>
        <item x="10673"/>
        <item x="3417"/>
        <item x="8887"/>
        <item x="2039"/>
        <item x="10564"/>
        <item x="6409"/>
        <item x="5253"/>
        <item x="3810"/>
        <item x="1846"/>
        <item x="11593"/>
        <item x="10"/>
        <item x="276"/>
        <item x="4041"/>
        <item x="10817"/>
        <item x="8343"/>
        <item x="1274"/>
        <item x="0"/>
        <item x="4570"/>
        <item x="3538"/>
        <item x="5554"/>
        <item x="7030"/>
        <item x="8556"/>
        <item x="9930"/>
        <item x="9237"/>
        <item x="9724"/>
        <item x="4726"/>
        <item x="9121"/>
        <item x="1653"/>
        <item x="644"/>
        <item x="3986"/>
        <item x="3624"/>
        <item x="9012"/>
        <item x="10042"/>
        <item x="9871"/>
        <item x="113"/>
        <item x="4271"/>
        <item x="8215"/>
        <item x="1258"/>
        <item x="1425"/>
        <item x="11245"/>
        <item x="8802"/>
        <item x="11787"/>
        <item x="3478"/>
        <item x="2428"/>
        <item x="8854"/>
        <item x="8068"/>
        <item x="3073"/>
        <item x="930"/>
        <item x="7604"/>
        <item x="5831"/>
        <item x="9038"/>
        <item x="6415"/>
        <item x="7041"/>
        <item x="11718"/>
        <item x="5154"/>
        <item x="1300"/>
        <item x="7151"/>
        <item x="11208"/>
        <item x="4279"/>
        <item x="4077"/>
        <item x="9913"/>
        <item x="1327"/>
        <item x="7949"/>
        <item x="8445"/>
        <item x="6801"/>
        <item x="7697"/>
        <item x="7583"/>
        <item x="3054"/>
        <item x="1392"/>
        <item x="5371"/>
        <item x="513"/>
        <item x="1076"/>
        <item x="8300"/>
        <item x="11825"/>
        <item x="616"/>
        <item x="1432"/>
        <item x="10218"/>
        <item x="3903"/>
        <item x="2538"/>
        <item x="8038"/>
        <item x="11110"/>
        <item x="8946"/>
        <item x="1394"/>
        <item x="3205"/>
        <item x="3231"/>
        <item x="4305"/>
        <item x="6236"/>
        <item x="9702"/>
        <item x="11952"/>
        <item x="8134"/>
        <item x="2265"/>
        <item x="4713"/>
        <item x="6796"/>
        <item x="2291"/>
        <item x="7182"/>
        <item x="2173"/>
        <item x="10065"/>
        <item x="9847"/>
        <item x="8961"/>
        <item x="4114"/>
        <item x="3386"/>
        <item x="7983"/>
        <item x="851"/>
        <item x="3702"/>
        <item x="375"/>
        <item x="6138"/>
        <item x="1852"/>
        <item x="1245"/>
        <item x="1541"/>
        <item x="1148"/>
        <item x="6006"/>
        <item x="703"/>
        <item x="11341"/>
        <item x="734"/>
        <item x="7826"/>
        <item x="5584"/>
        <item x="6784"/>
        <item x="4031"/>
        <item x="1570"/>
        <item x="1184"/>
        <item x="8929"/>
        <item x="6719"/>
        <item x="11928"/>
        <item x="4151"/>
        <item x="5921"/>
        <item x="8776"/>
        <item x="9483"/>
        <item x="38"/>
        <item x="4225"/>
        <item x="5116"/>
        <item x="10599"/>
        <item x="1749"/>
        <item x="9342"/>
        <item x="5549"/>
        <item x="2292"/>
        <item x="1715"/>
        <item x="5193"/>
        <item x="6310"/>
        <item x="2260"/>
        <item x="1342"/>
        <item x="3087"/>
        <item x="10556"/>
        <item x="3405"/>
        <item x="10225"/>
        <item x="7431"/>
        <item x="1480"/>
        <item x="9788"/>
        <item x="9291"/>
        <item x="2346"/>
        <item x="6217"/>
        <item x="6370"/>
        <item x="533"/>
        <item x="1140"/>
        <item x="7843"/>
        <item x="1259"/>
        <item x="112"/>
        <item x="1173"/>
        <item x="3623"/>
        <item x="5111"/>
        <item x="892"/>
        <item x="75"/>
        <item x="2023"/>
        <item x="3971"/>
        <item x="4437"/>
        <item x="6136"/>
        <item x="2582"/>
        <item x="324"/>
        <item x="7492"/>
        <item x="3293"/>
        <item x="9935"/>
        <item x="4948"/>
        <item x="3179"/>
        <item x="6892"/>
        <item x="622"/>
        <item x="7388"/>
        <item x="8664"/>
        <item x="11374"/>
        <item x="8675"/>
        <item x="7745"/>
        <item x="6743"/>
        <item x="10608"/>
        <item x="8404"/>
        <item x="2662"/>
        <item x="3615"/>
        <item x="11206"/>
        <item x="5401"/>
        <item x="10150"/>
        <item x="9765"/>
        <item x="9936"/>
        <item x="10899"/>
        <item x="50"/>
        <item x="7168"/>
        <item x="5487"/>
        <item x="6835"/>
        <item x="3617"/>
        <item x="2560"/>
        <item x="9882"/>
        <item x="7252"/>
        <item x="4694"/>
        <item x="3706"/>
        <item x="1636"/>
        <item x="7783"/>
        <item x="11087"/>
        <item x="7101"/>
        <item x="5672"/>
        <item x="2772"/>
        <item x="11237"/>
        <item x="11471"/>
        <item x="3029"/>
        <item x="6596"/>
        <item x="268"/>
        <item x="11420"/>
        <item x="8058"/>
        <item x="3947"/>
        <item x="2188"/>
        <item x="9281"/>
        <item x="4659"/>
        <item x="3565"/>
        <item x="8660"/>
        <item x="5247"/>
        <item x="9730"/>
        <item x="6591"/>
        <item x="4490"/>
        <item x="3421"/>
        <item x="3208"/>
        <item x="4127"/>
        <item x="9951"/>
        <item x="9247"/>
        <item x="2713"/>
        <item x="6734"/>
        <item x="10438"/>
        <item x="3032"/>
        <item x="6778"/>
        <item x="582"/>
        <item x="4779"/>
        <item x="6979"/>
        <item x="4970"/>
        <item x="6216"/>
        <item x="7105"/>
        <item x="2672"/>
        <item x="11852"/>
        <item x="1610"/>
        <item x="8282"/>
        <item x="4291"/>
        <item x="1090"/>
        <item x="3101"/>
        <item x="7861"/>
        <item x="2626"/>
        <item x="9946"/>
        <item x="3791"/>
        <item x="6497"/>
        <item x="9457"/>
        <item x="11719"/>
        <item x="488"/>
        <item x="3833"/>
        <item x="8812"/>
        <item x="4723"/>
        <item x="2652"/>
        <item x="2381"/>
        <item x="6859"/>
        <item x="9153"/>
        <item x="6517"/>
        <item x="1946"/>
        <item x="588"/>
        <item x="3526"/>
        <item x="11838"/>
        <item x="1696"/>
        <item x="7778"/>
        <item x="8593"/>
        <item x="4802"/>
        <item x="8337"/>
        <item x="3893"/>
        <item x="3911"/>
        <item x="3543"/>
        <item x="11259"/>
        <item x="1294"/>
        <item x="99"/>
        <item x="6012"/>
        <item x="3069"/>
        <item x="4864"/>
        <item x="7999"/>
        <item x="6874"/>
        <item x="2269"/>
        <item x="2853"/>
        <item x="3395"/>
        <item x="2520"/>
        <item x="9948"/>
        <item x="1618"/>
        <item x="9624"/>
        <item x="1289"/>
        <item x="8981"/>
        <item x="8986"/>
        <item x="1578"/>
        <item x="3571"/>
        <item x="6798"/>
        <item x="1616"/>
        <item x="1878"/>
        <item x="11627"/>
        <item x="9756"/>
        <item x="9710"/>
        <item x="2959"/>
        <item x="7079"/>
        <item x="3525"/>
        <item x="3985"/>
        <item x="9907"/>
        <item x="8863"/>
        <item x="9423"/>
        <item x="3308"/>
        <item x="1385"/>
        <item x="3740"/>
        <item x="2569"/>
        <item x="3285"/>
        <item x="10801"/>
        <item x="8183"/>
        <item x="7251"/>
        <item x="5431"/>
        <item x="5438"/>
        <item x="2935"/>
        <item x="3729"/>
        <item x="3506"/>
        <item x="8910"/>
        <item x="8449"/>
        <item x="7267"/>
        <item x="8945"/>
        <item x="1657"/>
        <item x="5236"/>
        <item x="5749"/>
        <item x="229"/>
        <item x="7333"/>
        <item x="3076"/>
        <item x="6148"/>
        <item x="8114"/>
        <item x="10104"/>
        <item x="4553"/>
        <item x="5760"/>
        <item x="4326"/>
        <item x="9813"/>
        <item x="5127"/>
        <item x="1086"/>
        <item x="10358"/>
        <item x="6043"/>
        <item x="7332"/>
        <item x="10133"/>
        <item x="4073"/>
        <item x="2467"/>
        <item x="10950"/>
        <item x="4103"/>
        <item x="7411"/>
        <item x="11598"/>
        <item x="1806"/>
        <item x="8904"/>
        <item x="147"/>
        <item x="3217"/>
        <item x="6635"/>
        <item x="11132"/>
        <item x="313"/>
        <item x="1656"/>
        <item x="10968"/>
        <item x="10914"/>
        <item x="10823"/>
        <item x="3251"/>
        <item x="11859"/>
        <item x="7977"/>
        <item x="8362"/>
        <item x="11207"/>
        <item x="2773"/>
        <item x="6520"/>
        <item x="7471"/>
        <item x="1065"/>
        <item x="9023"/>
        <item x="10160"/>
        <item x="10998"/>
        <item x="7947"/>
        <item x="10000"/>
        <item x="5284"/>
        <item x="2740"/>
        <item x="11826"/>
        <item x="4117"/>
        <item x="6440"/>
        <item x="11402"/>
        <item x="8547"/>
        <item x="9957"/>
        <item x="356"/>
        <item x="1112"/>
        <item x="6756"/>
        <item x="409"/>
        <item x="5582"/>
        <item x="738"/>
        <item x="566"/>
        <item x="10910"/>
        <item x="2232"/>
        <item x="10835"/>
        <item x="1843"/>
        <item x="434"/>
        <item x="4791"/>
        <item x="2031"/>
        <item x="5714"/>
        <item x="541"/>
        <item x="4276"/>
        <item x="7366"/>
        <item x="2315"/>
        <item x="8661"/>
        <item x="695"/>
        <item x="1963"/>
        <item x="8271"/>
        <item x="10686"/>
        <item x="604"/>
        <item x="5671"/>
        <item x="6140"/>
        <item x="7258"/>
        <item x="10446"/>
        <item x="2688"/>
        <item x="11874"/>
        <item x="4598"/>
        <item x="3591"/>
        <item x="259"/>
        <item x="2138"/>
        <item x="10117"/>
        <item x="4529"/>
        <item x="9068"/>
        <item x="8121"/>
        <item x="8132"/>
        <item x="8235"/>
        <item x="5833"/>
        <item x="8356"/>
        <item x="3772"/>
        <item x="9881"/>
        <item x="8169"/>
        <item x="9970"/>
        <item x="7694"/>
        <item x="4365"/>
        <item x="8826"/>
        <item x="2577"/>
        <item x="2398"/>
        <item x="3379"/>
        <item x="6701"/>
        <item x="5099"/>
        <item x="11142"/>
        <item x="9861"/>
        <item x="1335"/>
        <item x="11985"/>
        <item x="7289"/>
        <item x="2161"/>
        <item x="1044"/>
        <item x="4847"/>
        <item x="7935"/>
        <item x="6745"/>
        <item x="3064"/>
        <item x="9235"/>
        <item x="11762"/>
        <item x="311"/>
        <item x="3754"/>
        <item x="9828"/>
        <item x="9589"/>
        <item x="6785"/>
        <item x="6468"/>
        <item x="4419"/>
        <item x="6390"/>
        <item x="5938"/>
        <item x="4798"/>
        <item x="10310"/>
        <item x="7416"/>
        <item x="5019"/>
        <item x="195"/>
        <item x="7053"/>
        <item x="1050"/>
        <item x="6748"/>
        <item x="6234"/>
        <item x="4704"/>
        <item x="8025"/>
        <item x="4"/>
        <item x="5567"/>
        <item x="10368"/>
        <item x="2067"/>
        <item x="10997"/>
        <item x="6124"/>
        <item x="483"/>
        <item x="6250"/>
        <item x="11758"/>
        <item x="5766"/>
        <item x="10434"/>
        <item x="2916"/>
        <item x="10708"/>
        <item x="3171"/>
        <item x="10647"/>
        <item x="3371"/>
        <item x="4770"/>
        <item x="4394"/>
        <item x="6955"/>
        <item x="5867"/>
        <item x="2622"/>
        <item x="3050"/>
        <item x="4985"/>
        <item x="9438"/>
        <item x="6433"/>
        <item x="9016"/>
        <item x="1290"/>
        <item x="5409"/>
        <item x="11283"/>
        <item x="7397"/>
        <item x="729"/>
        <item x="4817"/>
        <item x="3056"/>
        <item x="11307"/>
        <item x="4488"/>
        <item x="3008"/>
        <item x="9108"/>
        <item x="3689"/>
        <item x="3365"/>
        <item x="6592"/>
        <item x="7110"/>
        <item x="4789"/>
        <item x="10782"/>
        <item x="966"/>
        <item x="4312"/>
        <item x="5721"/>
        <item x="9519"/>
        <item x="5434"/>
        <item x="5496"/>
        <item x="1504"/>
        <item x="6767"/>
        <item x="6833"/>
        <item x="7473"/>
        <item x="3678"/>
        <item x="1513"/>
        <item x="1411"/>
        <item x="9963"/>
        <item x="5346"/>
        <item x="5972"/>
        <item x="3770"/>
        <item x="9298"/>
        <item x="537"/>
        <item x="7875"/>
        <item x="6135"/>
        <item x="7250"/>
        <item x="8714"/>
        <item x="7582"/>
        <item x="11473"/>
        <item x="3815"/>
        <item x="8442"/>
        <item x="1824"/>
        <item x="6486"/>
        <item x="9004"/>
        <item x="2336"/>
        <item x="718"/>
        <item x="6099"/>
        <item x="3385"/>
        <item x="410"/>
        <item x="11118"/>
        <item x="9262"/>
        <item x="3750"/>
        <item x="6130"/>
        <item x="1594"/>
        <item x="420"/>
        <item x="6722"/>
        <item x="3394"/>
        <item x="6537"/>
        <item x="9629"/>
        <item x="2424"/>
        <item x="1609"/>
        <item x="1218"/>
        <item x="741"/>
        <item x="9148"/>
        <item x="3097"/>
        <item x="3609"/>
        <item x="9764"/>
        <item x="10554"/>
        <item x="971"/>
        <item x="5315"/>
        <item x="7230"/>
        <item x="5165"/>
        <item x="2647"/>
        <item x="7974"/>
        <item x="9340"/>
        <item x="4760"/>
        <item x="9380"/>
        <item x="6195"/>
        <item x="3030"/>
        <item x="11924"/>
        <item x="11027"/>
        <item x="11633"/>
        <item x="2650"/>
        <item x="10461"/>
        <item x="72"/>
        <item x="1253"/>
        <item x="1279"/>
        <item x="3148"/>
        <item x="1288"/>
        <item x="2597"/>
        <item x="2869"/>
        <item x="4667"/>
        <item x="1942"/>
        <item x="4343"/>
        <item x="8581"/>
        <item x="11836"/>
        <item x="7941"/>
        <item x="6111"/>
        <item x="7281"/>
        <item x="2120"/>
        <item x="272"/>
        <item x="8933"/>
        <item x="5555"/>
        <item x="1276"/>
        <item x="1487"/>
        <item x="5146"/>
        <item x="5172"/>
        <item x="6383"/>
        <item x="9665"/>
        <item x="1545"/>
        <item x="2615"/>
        <item x="3070"/>
        <item x="8503"/>
        <item x="2580"/>
        <item x="903"/>
        <item x="5675"/>
        <item x="6013"/>
        <item x="11368"/>
        <item x="664"/>
        <item x="2344"/>
        <item x="9364"/>
        <item x="3284"/>
        <item x="6540"/>
        <item x="3300"/>
        <item x="3556"/>
        <item x="2280"/>
        <item x="3783"/>
        <item x="902"/>
        <item x="8819"/>
        <item x="10682"/>
        <item x="5758"/>
        <item x="2156"/>
        <item x="926"/>
        <item x="11272"/>
        <item x="1023"/>
        <item x="8137"/>
        <item x="6048"/>
        <item x="9530"/>
        <item x="5733"/>
        <item x="5963"/>
        <item x="460"/>
        <item x="1614"/>
        <item x="10322"/>
        <item x="11461"/>
        <item x="373"/>
        <item x="3389"/>
        <item x="1423"/>
        <item x="9958"/>
        <item x="10424"/>
        <item x="10154"/>
        <item x="7827"/>
        <item x="11357"/>
        <item x="7813"/>
        <item x="1413"/>
        <item x="159"/>
        <item x="2842"/>
        <item x="5969"/>
        <item x="999"/>
        <item x="10494"/>
        <item x="6663"/>
        <item x="11204"/>
        <item x="10085"/>
        <item x="5124"/>
        <item x="11358"/>
        <item x="4182"/>
        <item x="6749"/>
        <item x="6870"/>
        <item x="4834"/>
        <item x="5895"/>
        <item x="1815"/>
        <item x="9668"/>
        <item x="10224"/>
        <item x="10032"/>
        <item x="4091"/>
        <item x="11622"/>
        <item x="6662"/>
        <item x="8884"/>
        <item x="3403"/>
        <item x="4927"/>
        <item x="372"/>
        <item x="8649"/>
        <item x="7672"/>
        <item x="11847"/>
        <item x="7241"/>
        <item x="11166"/>
        <item x="289"/>
        <item x="1767"/>
        <item x="7805"/>
        <item x="2655"/>
        <item x="5577"/>
        <item x="7692"/>
        <item x="11338"/>
        <item x="9378"/>
        <item x="5229"/>
        <item x="821"/>
        <item x="2731"/>
        <item x="7342"/>
        <item x="9753"/>
        <item x="6212"/>
        <item x="5297"/>
        <item x="1350"/>
        <item x="10838"/>
        <item x="7518"/>
        <item x="7131"/>
        <item x="10190"/>
        <item x="2768"/>
        <item x="11554"/>
        <item x="10435"/>
        <item x="3803"/>
        <item x="3065"/>
        <item x="6634"/>
        <item x="10719"/>
        <item x="7279"/>
        <item x="8165"/>
        <item x="4364"/>
        <item x="5716"/>
        <item x="2377"/>
        <item x="1206"/>
        <item x="9926"/>
        <item x="3225"/>
        <item x="10710"/>
        <item x="9234"/>
        <item x="7309"/>
        <item x="2129"/>
        <item x="6259"/>
        <item x="5628"/>
        <item x="10343"/>
        <item x="11660"/>
        <item x="11950"/>
        <item x="10182"/>
        <item x="4918"/>
        <item x="9196"/>
        <item x="6493"/>
        <item x="1029"/>
        <item x="6637"/>
        <item x="6080"/>
        <item x="6035"/>
        <item x="3471"/>
        <item x="10174"/>
        <item x="9877"/>
        <item x="9448"/>
        <item x="2242"/>
        <item x="3816"/>
        <item x="6219"/>
        <item x="8261"/>
        <item x="4508"/>
        <item x="9520"/>
        <item x="2178"/>
        <item x="1889"/>
        <item x="6850"/>
        <item x="5905"/>
        <item x="11520"/>
        <item x="8941"/>
        <item x="11907"/>
        <item x="6735"/>
        <item x="2141"/>
        <item x="6189"/>
        <item x="334"/>
        <item x="6263"/>
        <item x="2413"/>
        <item x="9502"/>
        <item x="8463"/>
        <item x="8106"/>
        <item x="3560"/>
        <item x="8513"/>
        <item x="11067"/>
        <item x="3062"/>
        <item x="10749"/>
        <item x="7846"/>
        <item x="7903"/>
        <item x="2040"/>
        <item x="2986"/>
        <item x="5370"/>
        <item x="8886"/>
        <item x="120"/>
        <item x="3790"/>
        <item x="9117"/>
        <item x="593"/>
        <item x="1455"/>
        <item x="3620"/>
        <item x="4618"/>
        <item x="9052"/>
        <item x="7600"/>
        <item x="3856"/>
        <item x="7081"/>
        <item x="8818"/>
        <item x="11966"/>
        <item x="7404"/>
        <item x="66"/>
        <item x="10306"/>
        <item x="2850"/>
        <item x="5212"/>
        <item x="11808"/>
        <item x="4843"/>
        <item x="5361"/>
        <item x="5824"/>
        <item x="5097"/>
        <item x="5152"/>
        <item x="4029"/>
        <item x="4179"/>
        <item x="1943"/>
        <item x="8004"/>
        <item x="9822"/>
        <item x="11068"/>
        <item x="4407"/>
        <item x="759"/>
        <item x="10270"/>
        <item x="5537"/>
        <item x="11378"/>
        <item x="10432"/>
        <item x="4063"/>
        <item x="10582"/>
        <item x="2264"/>
        <item x="3758"/>
        <item x="9339"/>
        <item x="2417"/>
        <item x="5715"/>
        <item x="9398"/>
        <item x="288"/>
        <item x="5873"/>
        <item x="10351"/>
        <item x="10855"/>
        <item x="9573"/>
        <item x="11861"/>
        <item x="397"/>
        <item x="10226"/>
        <item x="526"/>
        <item x="6049"/>
        <item x="826"/>
        <item x="643"/>
        <item x="9888"/>
        <item x="2236"/>
        <item x="10994"/>
        <item x="1456"/>
        <item x="6687"/>
        <item x="7942"/>
        <item x="1409"/>
        <item x="2432"/>
        <item x="8"/>
        <item x="6254"/>
        <item x="6162"/>
        <item x="9113"/>
        <item x="3668"/>
        <item x="11469"/>
        <item x="11549"/>
        <item x="8270"/>
        <item x="8505"/>
        <item x="5249"/>
        <item x="1770"/>
        <item x="8467"/>
        <item x="7088"/>
        <item x="7973"/>
        <item x="8051"/>
        <item x="1064"/>
        <item x="806"/>
        <item x="4584"/>
        <item x="7491"/>
        <item x="7898"/>
        <item x="7116"/>
        <item x="6209"/>
        <item x="2231"/>
        <item x="5190"/>
        <item x="9645"/>
        <item x="6120"/>
        <item x="4020"/>
        <item x="10952"/>
        <item x="4189"/>
        <item x="1119"/>
        <item x="9858"/>
        <item x="10255"/>
        <item x="11822"/>
        <item x="1056"/>
        <item x="5276"/>
        <item x="1758"/>
        <item x="7879"/>
        <item x="169"/>
        <item x="9096"/>
        <item x="5503"/>
        <item x="6996"/>
        <item x="10046"/>
        <item x="11789"/>
        <item x="4517"/>
        <item x="1111"/>
        <item x="10746"/>
        <item x="4433"/>
        <item x="8843"/>
        <item x="3997"/>
        <item x="1956"/>
        <item x="3792"/>
        <item x="2130"/>
        <item x="6017"/>
        <item x="1034"/>
        <item x="7580"/>
        <item x="1107"/>
        <item x="8289"/>
        <item x="7593"/>
        <item x="1517"/>
        <item x="11280"/>
        <item x="11161"/>
        <item x="4008"/>
        <item x="7933"/>
        <item x="11757"/>
        <item x="4964"/>
        <item x="1216"/>
        <item x="11564"/>
        <item x="6408"/>
        <item x="3643"/>
        <item x="9147"/>
        <item x="8223"/>
        <item x="7320"/>
        <item x="11395"/>
        <item x="8093"/>
        <item x="7003"/>
        <item x="7539"/>
        <item x="6970"/>
        <item x="8734"/>
        <item x="9566"/>
        <item x="6603"/>
        <item x="10972"/>
        <item x="4087"/>
        <item x="1167"/>
        <item x="6386"/>
        <item x="3799"/>
        <item x="5137"/>
        <item x="387"/>
        <item x="9498"/>
        <item x="1017"/>
        <item x="4992"/>
        <item x="10586"/>
        <item x="2072"/>
        <item x="143"/>
        <item x="10244"/>
        <item x="5623"/>
        <item x="4201"/>
        <item x="4172"/>
        <item x="1552"/>
        <item x="888"/>
        <item x="8450"/>
        <item x="1608"/>
        <item x="6374"/>
        <item x="11662"/>
        <item x="8363"/>
        <item x="435"/>
        <item x="8762"/>
        <item x="3897"/>
        <item x="9069"/>
        <item x="10584"/>
        <item x="886"/>
        <item x="6916"/>
        <item x="1006"/>
        <item x="4331"/>
        <item x="6842"/>
        <item x="8360"/>
        <item x="1883"/>
        <item x="1219"/>
        <item x="3223"/>
        <item x="939"/>
        <item x="906"/>
        <item x="7711"/>
        <item x="71"/>
        <item x="10268"/>
        <item x="7317"/>
        <item x="6981"/>
        <item x="3726"/>
        <item x="10262"/>
        <item x="5651"/>
        <item x="9984"/>
        <item x="7795"/>
        <item x="4708"/>
        <item x="655"/>
        <item x="7037"/>
        <item x="132"/>
        <item x="8484"/>
        <item x="1471"/>
        <item x="3855"/>
        <item x="76"/>
        <item x="10848"/>
        <item x="9126"/>
        <item x="3703"/>
        <item x="868"/>
        <item x="11849"/>
        <item x="10931"/>
        <item x="10080"/>
        <item x="6210"/>
        <item x="2270"/>
        <item x="6131"/>
        <item x="8749"/>
        <item x="7407"/>
        <item x="4413"/>
        <item x="7836"/>
        <item x="10151"/>
        <item x="4457"/>
        <item x="5832"/>
        <item x="4941"/>
        <item x="9130"/>
        <item x="4599"/>
        <item x="11072"/>
        <item x="3673"/>
        <item x="10191"/>
        <item x="2321"/>
        <item x="5659"/>
        <item x="2681"/>
        <item x="10095"/>
        <item x="11162"/>
        <item x="3261"/>
        <item x="9164"/>
        <item x="2723"/>
        <item x="4058"/>
        <item x="6305"/>
        <item x="9743"/>
        <item x="7854"/>
        <item x="6244"/>
        <item x="831"/>
        <item x="7682"/>
        <item x="5944"/>
        <item x="8418"/>
        <item x="1919"/>
        <item x="6820"/>
        <item x="7007"/>
        <item x="8606"/>
        <item x="10219"/>
        <item x="994"/>
        <item x="11521"/>
        <item x="3321"/>
        <item x="7064"/>
        <item x="9241"/>
        <item x="8909"/>
        <item x="2261"/>
        <item x="201"/>
        <item x="11417"/>
        <item x="2955"/>
        <item x="11056"/>
        <item x="11591"/>
        <item x="5502"/>
        <item x="4541"/>
        <item x="9127"/>
        <item x="837"/>
        <item x="6901"/>
        <item x="1113"/>
        <item x="11258"/>
        <item x="657"/>
        <item x="5098"/>
        <item x="2851"/>
        <item x="5730"/>
        <item x="6351"/>
        <item x="2392"/>
        <item x="8065"/>
        <item x="4025"/>
        <item x="11194"/>
        <item x="7994"/>
        <item x="10788"/>
        <item x="5457"/>
        <item x="7488"/>
        <item x="2186"/>
        <item x="8659"/>
        <item x="4785"/>
        <item x="9230"/>
        <item x="639"/>
        <item x="9991"/>
        <item x="10558"/>
        <item x="887"/>
        <item x="4121"/>
        <item x="9227"/>
        <item x="1125"/>
        <item x="1665"/>
        <item x="2399"/>
        <item x="5323"/>
        <item x="7596"/>
        <item x="8129"/>
        <item x="11107"/>
        <item x="9171"/>
        <item x="7470"/>
        <item x="11637"/>
        <item x="2272"/>
        <item x="1074"/>
        <item x="8585"/>
        <item x="11887"/>
        <item x="2613"/>
        <item x="11844"/>
        <item x="9122"/>
        <item x="9673"/>
        <item x="5243"/>
        <item x="1063"/>
        <item x="9825"/>
        <item x="6034"/>
        <item x="8013"/>
        <item x="10852"/>
        <item x="8783"/>
        <item x="916"/>
        <item x="8571"/>
        <item x="2726"/>
        <item x="48"/>
        <item x="10613"/>
        <item x="8969"/>
        <item x="8230"/>
        <item x="3532"/>
        <item x="7084"/>
        <item x="221"/>
        <item x="172"/>
        <item x="8109"/>
        <item x="3289"/>
        <item x="6990"/>
        <item x="10296"/>
        <item x="7646"/>
        <item x="10053"/>
        <item x="7028"/>
        <item x="475"/>
        <item x="62"/>
        <item x="4180"/>
        <item x="4763"/>
        <item x="4053"/>
        <item x="8988"/>
        <item x="4787"/>
        <item x="774"/>
        <item x="6904"/>
        <item x="10408"/>
        <item x="3896"/>
        <item x="5"/>
        <item x="6172"/>
        <item x="2820"/>
        <item x="10505"/>
        <item x="144"/>
        <item x="11238"/>
        <item x="3925"/>
        <item x="769"/>
        <item x="4085"/>
        <item x="2537"/>
        <item x="2700"/>
        <item x="5024"/>
        <item x="2019"/>
        <item x="9263"/>
        <item x="8646"/>
        <item x="68"/>
        <item x="2809"/>
        <item x="2952"/>
        <item x="10149"/>
        <item x="1257"/>
        <item x="3725"/>
        <item x="661"/>
        <item x="6007"/>
        <item x="5121"/>
        <item x="9982"/>
        <item x="4842"/>
        <item x="2732"/>
        <item x="10561"/>
        <item x="10876"/>
        <item x="7381"/>
        <item x="4976"/>
        <item x="7166"/>
        <item x="4434"/>
        <item x="6721"/>
        <item x="3019"/>
        <item x="5696"/>
        <item x="1435"/>
        <item x="7736"/>
        <item x="3194"/>
        <item x="10900"/>
        <item x="6584"/>
        <item x="6594"/>
        <item x="2730"/>
        <item x="1927"/>
        <item x="10716"/>
        <item x="11115"/>
        <item x="2092"/>
        <item x="9053"/>
        <item x="4253"/>
        <item x="1141"/>
        <item x="1185"/>
        <item x="7519"/>
        <item x="11133"/>
        <item x="482"/>
        <item x="388"/>
        <item x="9791"/>
        <item x="11542"/>
        <item x="7909"/>
        <item x="10049"/>
        <item x="10906"/>
        <item x="9118"/>
        <item x="5779"/>
        <item x="9794"/>
        <item x="3557"/>
        <item x="6704"/>
        <item x="1060"/>
        <item x="3464"/>
        <item x="9933"/>
        <item x="8736"/>
        <item x="3955"/>
        <item x="1024"/>
        <item x="586"/>
        <item x="790"/>
        <item x="4540"/>
        <item x="6416"/>
        <item x="1474"/>
        <item x="11981"/>
        <item x="2390"/>
        <item x="2524"/>
        <item x="1036"/>
        <item x="3337"/>
        <item x="7283"/>
        <item x="2310"/>
        <item x="6805"/>
        <item x="10418"/>
        <item x="1812"/>
        <item x="5474"/>
        <item x="7503"/>
        <item x="7086"/>
        <item x="9751"/>
        <item x="471"/>
        <item x="6072"/>
        <item x="983"/>
        <item x="7199"/>
        <item x="1318"/>
        <item x="721"/>
        <item x="11350"/>
        <item x="4070"/>
        <item x="1319"/>
        <item x="8588"/>
        <item x="11690"/>
        <item x="815"/>
        <item x="11030"/>
        <item x="1620"/>
        <item x="3226"/>
        <item x="6838"/>
        <item x="10621"/>
        <item x="4486"/>
        <item x="1835"/>
        <item x="3238"/>
        <item x="3902"/>
        <item x="1710"/>
        <item x="7001"/>
        <item x="870"/>
        <item x="2547"/>
        <item x="4385"/>
        <item x="921"/>
        <item x="10918"/>
        <item x="6054"/>
        <item x="11439"/>
        <item x="8349"/>
        <item x="11159"/>
        <item x="9599"/>
        <item x="4509"/>
        <item x="10631"/>
        <item x="11733"/>
        <item x="11641"/>
        <item x="11455"/>
        <item x="5813"/>
        <item x="5511"/>
        <item x="2311"/>
        <item x="1082"/>
        <item x="6116"/>
        <item x="935"/>
        <item x="6530"/>
        <item x="6548"/>
        <item x="11965"/>
        <item x="2370"/>
        <item x="11171"/>
        <item x="6355"/>
        <item x="1384"/>
        <item x="6762"/>
        <item x="9412"/>
        <item x="8716"/>
        <item x="3402"/>
        <item x="393"/>
        <item x="9564"/>
        <item x="10940"/>
        <item x="1407"/>
        <item x="5935"/>
        <item x="10391"/>
        <item x="4912"/>
        <item x="9373"/>
        <item x="8555"/>
        <item x="10033"/>
        <item x="4758"/>
        <item x="8367"/>
        <item x="4752"/>
        <item x="1022"/>
        <item x="11244"/>
        <item x="3401"/>
        <item x="8906"/>
        <item x="8181"/>
        <item x="2578"/>
        <item x="2634"/>
        <item x="6703"/>
        <item x="52"/>
        <item x="6142"/>
        <item x="5735"/>
        <item x="8498"/>
        <item x="2097"/>
        <item x="11099"/>
        <item x="9679"/>
        <item x="3461"/>
        <item x="4129"/>
        <item x="6315"/>
        <item x="10653"/>
        <item x="3809"/>
        <item x="6134"/>
        <item x="6361"/>
        <item x="4734"/>
        <item x="7555"/>
        <item x="2981"/>
        <item x="11149"/>
        <item x="9781"/>
        <item x="6487"/>
        <item x="3416"/>
        <item x="11463"/>
        <item x="8323"/>
        <item x="910"/>
        <item x="6036"/>
        <item x="10259"/>
        <item x="893"/>
        <item x="10538"/>
        <item x="9015"/>
        <item x="7951"/>
        <item x="3595"/>
        <item x="6626"/>
        <item x="3074"/>
        <item x="817"/>
        <item x="1762"/>
        <item x="8572"/>
        <item x="2335"/>
        <item x="1099"/>
        <item x="10202"/>
        <item x="9351"/>
        <item x="7109"/>
        <item x="9508"/>
        <item x="1299"/>
        <item x="4123"/>
        <item x="1804"/>
        <item x="10658"/>
        <item x="11716"/>
        <item x="3415"/>
        <item x="1247"/>
        <item x="796"/>
        <item x="6267"/>
        <item x="10246"/>
        <item x="10326"/>
        <item x="2542"/>
        <item x="6275"/>
        <item x="11093"/>
        <item x="1750"/>
        <item x="674"/>
        <item x="7616"/>
        <item x="6446"/>
        <item x="781"/>
        <item x="5182"/>
        <item x="11407"/>
        <item x="3077"/>
        <item x="7014"/>
        <item x="3234"/>
        <item x="5875"/>
        <item x="10850"/>
        <item x="8995"/>
        <item x="4144"/>
        <item x="3874"/>
        <item x="8203"/>
        <item x="8187"/>
        <item x="6399"/>
        <item x="9005"/>
        <item x="1286"/>
        <item x="1362"/>
        <item x="9046"/>
        <item x="2994"/>
        <item x="3709"/>
        <item x="2933"/>
        <item x="7422"/>
        <item x="8398"/>
        <item x="1719"/>
        <item x="156"/>
        <item x="10127"/>
        <item x="1075"/>
        <item x="11058"/>
        <item x="9823"/>
        <item x="8304"/>
        <item x="10489"/>
        <item x="10039"/>
        <item x="4211"/>
        <item x="9200"/>
        <item x="10532"/>
        <item x="9864"/>
        <item x="3779"/>
        <item x="9538"/>
        <item x="2636"/>
        <item x="1523"/>
        <item x="8509"/>
        <item x="11619"/>
        <item x="7665"/>
        <item x="8245"/>
        <item x="3541"/>
        <item x="3247"/>
        <item x="11517"/>
        <item x="4045"/>
        <item x="6848"/>
        <item x="10171"/>
        <item x="4183"/>
        <item x="4092"/>
        <item x="5559"/>
        <item x="4680"/>
        <item x="3497"/>
        <item x="4816"/>
        <item x="10321"/>
        <item x="5461"/>
        <item x="8105"/>
        <item x="11656"/>
        <item x="3420"/>
        <item x="6925"/>
        <item x="354"/>
        <item x="3336"/>
        <item x="9201"/>
        <item x="956"/>
        <item x="69"/>
        <item x="6179"/>
        <item x="2179"/>
        <item x="642"/>
        <item x="6831"/>
        <item x="10909"/>
        <item x="9288"/>
        <item x="137"/>
        <item x="9272"/>
        <item x="7128"/>
        <item x="10350"/>
        <item x="7668"/>
        <item x="8024"/>
        <item x="3181"/>
        <item x="1320"/>
        <item x="731"/>
        <item x="11932"/>
        <item x="11570"/>
        <item x="8320"/>
        <item x="1046"/>
        <item x="10969"/>
        <item x="2928"/>
        <item x="7264"/>
        <item x="10373"/>
        <item x="5352"/>
        <item x="438"/>
        <item x="10476"/>
        <item x="7216"/>
        <item x="1168"/>
        <item x="10807"/>
        <item x="6522"/>
        <item x="3990"/>
        <item x="8003"/>
        <item x="4214"/>
        <item x="7853"/>
        <item x="8294"/>
        <item x="3685"/>
        <item x="4163"/>
        <item x="6731"/>
        <item x="10683"/>
        <item x="6298"/>
        <item x="9151"/>
        <item x="7023"/>
        <item x="594"/>
        <item x="2937"/>
        <item x="2151"/>
        <item x="107"/>
        <item x="11017"/>
        <item x="2803"/>
        <item x="7012"/>
        <item x="5103"/>
        <item x="2881"/>
        <item x="2816"/>
        <item x="8236"/>
        <item x="8741"/>
        <item x="6528"/>
        <item x="3480"/>
        <item x="10622"/>
        <item x="10257"/>
        <item x="10768"/>
        <item x="5971"/>
        <item x="7212"/>
        <item x="5925"/>
        <item x="3868"/>
        <item x="3124"/>
        <item x="3731"/>
        <item x="6883"/>
        <item x="8531"/>
        <item x="7610"/>
        <item x="784"/>
        <item x="2927"/>
        <item x="325"/>
        <item x="760"/>
        <item x="11136"/>
        <item x="10762"/>
        <item x="1993"/>
        <item x="9103"/>
        <item x="989"/>
        <item x="4005"/>
        <item x="9324"/>
        <item x="675"/>
        <item x="4840"/>
        <item x="7945"/>
        <item x="8758"/>
        <item x="2882"/>
        <item x="9062"/>
        <item x="2526"/>
        <item x="6264"/>
        <item x="4128"/>
        <item x="7019"/>
        <item x="2299"/>
        <item x="3104"/>
        <item x="8010"/>
        <item x="8395"/>
        <item x="11498"/>
        <item x="10785"/>
        <item x="4028"/>
        <item x="4181"/>
        <item x="9402"/>
        <item x="3249"/>
        <item x="2281"/>
        <item x="3994"/>
        <item x="11558"/>
        <item x="2608"/>
        <item x="980"/>
        <item x="9796"/>
        <item x="8302"/>
        <item x="7934"/>
        <item x="2124"/>
        <item x="3905"/>
        <item x="3920"/>
        <item x="10460"/>
        <item x="8670"/>
        <item x="2434"/>
        <item x="7147"/>
        <item x="1987"/>
        <item x="10167"/>
        <item x="11509"/>
        <item x="10105"/>
        <item x="9805"/>
        <item x="3995"/>
        <item x="8201"/>
        <item x="6435"/>
        <item x="9219"/>
        <item x="2784"/>
        <item x="8415"/>
        <item x="9191"/>
        <item x="8684"/>
        <item x="10086"/>
        <item x="3175"/>
        <item x="609"/>
        <item x="11835"/>
        <item x="6759"/>
        <item x="5513"/>
        <item x="8878"/>
        <item x="6962"/>
        <item x="5684"/>
        <item x="10194"/>
        <item x="5499"/>
        <item x="1070"/>
        <item x="10235"/>
        <item x="4254"/>
        <item x="5148"/>
        <item x="11386"/>
        <item x="11934"/>
        <item x="4936"/>
        <item x="5534"/>
        <item x="857"/>
        <item x="7922"/>
        <item x="6746"/>
        <item x="4054"/>
        <item x="3494"/>
        <item x="3742"/>
        <item x="5439"/>
        <item x="881"/>
        <item x="8922"/>
        <item x="5394"/>
        <item x="5702"/>
        <item x="5574"/>
        <item x="7274"/>
        <item x="4725"/>
        <item x="1501"/>
        <item x="1457"/>
        <item x="9014"/>
        <item x="11256"/>
        <item x="748"/>
        <item x="2863"/>
        <item x="305"/>
        <item x="2420"/>
        <item x="6755"/>
        <item x="4750"/>
        <item x="10336"/>
        <item x="7784"/>
        <item x="7414"/>
        <item x="376"/>
        <item x="5988"/>
        <item x="4499"/>
        <item x="11683"/>
        <item x="10423"/>
        <item x="1970"/>
        <item x="4619"/>
        <item x="2969"/>
        <item x="7127"/>
        <item x="2906"/>
        <item x="2289"/>
        <item x="7991"/>
        <item x="7493"/>
        <item x="7801"/>
        <item x="7901"/>
        <item x="2570"/>
        <item x="1383"/>
        <item x="10981"/>
        <item x="6207"/>
        <item x="5241"/>
        <item x="1224"/>
        <item x="10204"/>
        <item x="767"/>
        <item x="2946"/>
        <item x="4848"/>
        <item x="11775"/>
        <item x="5162"/>
        <item x="11247"/>
        <item x="6184"/>
        <item x="9916"/>
        <item x="10213"/>
        <item x="11813"/>
        <item x="7164"/>
        <item x="11257"/>
        <item x="1760"/>
        <item x="7039"/>
        <item x="864"/>
        <item x="1938"/>
        <item x="9163"/>
        <item x="2721"/>
        <item x="4190"/>
        <item x="4975"/>
        <item x="5850"/>
        <item x="564"/>
        <item x="5030"/>
        <item x="8902"/>
        <item x="9245"/>
        <item x="11555"/>
        <item x="1691"/>
        <item x="8321"/>
        <item x="3081"/>
        <item x="3961"/>
        <item x="11023"/>
        <item x="11672"/>
        <item x="10023"/>
        <item x="8892"/>
        <item x="6385"/>
        <item x="10828"/>
        <item x="5497"/>
        <item x="2859"/>
        <item x="10982"/>
        <item x="4705"/>
        <item x="7798"/>
        <item x="9072"/>
        <item x="1772"/>
        <item x="5140"/>
        <item x="4026"/>
        <item x="3063"/>
        <item x="6765"/>
        <item x="9938"/>
        <item x="6155"/>
        <item x="6057"/>
        <item x="2233"/>
        <item x="5088"/>
        <item x="1529"/>
        <item x="11290"/>
        <item x="1775"/>
        <item x="7179"/>
        <item x="2619"/>
        <item x="3509"/>
        <item x="2544"/>
        <item x="10421"/>
        <item x="10644"/>
        <item x="1429"/>
        <item x="9863"/>
        <item x="5240"/>
        <item x="1634"/>
        <item x="11501"/>
        <item x="1643"/>
        <item x="1803"/>
        <item x="3529"/>
        <item x="8149"/>
        <item x="5184"/>
        <item x="9827"/>
        <item x="1590"/>
        <item x="279"/>
        <item x="6192"/>
        <item x="2267"/>
        <item x="8459"/>
        <item x="5268"/>
        <item x="7689"/>
        <item x="1374"/>
        <item x="11317"/>
        <item x="6738"/>
        <item x="5866"/>
        <item x="5539"/>
        <item x="4187"/>
        <item x="3736"/>
        <item x="11000"/>
        <item x="3655"/>
        <item x="6564"/>
        <item x="11448"/>
        <item x="74"/>
        <item x="5073"/>
        <item x="5635"/>
        <item x="5825"/>
        <item x="11264"/>
        <item x="3119"/>
        <item x="528"/>
        <item x="6867"/>
        <item x="10004"/>
        <item x="2365"/>
        <item x="7885"/>
        <item x="2032"/>
        <item x="3503"/>
        <item x="7412"/>
        <item x="9017"/>
        <item x="9836"/>
        <item x="10443"/>
        <item x="6695"/>
        <item x="5771"/>
        <item x="2630"/>
        <item x="11552"/>
        <item x="5379"/>
        <item x="3527"/>
        <item x="3221"/>
        <item x="8001"/>
        <item x="2675"/>
        <item x="8468"/>
        <item x="9251"/>
        <item x="5453"/>
        <item x="522"/>
        <item x="7838"/>
        <item x="9583"/>
        <item x="11405"/>
        <item x="2641"/>
        <item x="10667"/>
        <item x="11033"/>
        <item x="9183"/>
        <item x="2696"/>
        <item x="4748"/>
        <item x="6985"/>
        <item x="681"/>
        <item x="7746"/>
        <item x="692"/>
        <item x="2251"/>
        <item x="6554"/>
        <item x="10024"/>
        <item x="5931"/>
        <item x="7585"/>
        <item x="11333"/>
        <item x="9575"/>
        <item x="1550"/>
        <item x="1421"/>
        <item x="11153"/>
        <item x="111"/>
        <item x="4735"/>
        <item x="1211"/>
        <item x="10497"/>
        <item x="10636"/>
        <item x="5021"/>
        <item x="8721"/>
        <item x="4242"/>
        <item x="9983"/>
        <item x="2509"/>
        <item x="2037"/>
        <item x="11090"/>
        <item x="4999"/>
        <item x="4790"/>
        <item x="11299"/>
        <item x="553"/>
        <item x="11528"/>
        <item x="246"/>
        <item x="182"/>
        <item x="11421"/>
        <item x="10954"/>
        <item x="1267"/>
        <item x="6868"/>
        <item x="5131"/>
        <item x="3266"/>
        <item x="9297"/>
        <item x="7546"/>
        <item x="5449"/>
        <item x="3861"/>
        <item x="9477"/>
        <item x="10293"/>
        <item x="770"/>
        <item x="10625"/>
        <item x="5807"/>
        <item x="4602"/>
        <item x="10671"/>
        <item x="5984"/>
        <item x="7379"/>
        <item x="9383"/>
        <item x="792"/>
        <item x="10626"/>
        <item x="958"/>
        <item x="9003"/>
        <item x="11843"/>
        <item x="9841"/>
        <item x="4171"/>
        <item x="8866"/>
        <item x="9549"/>
        <item x="3254"/>
        <item x="11196"/>
        <item x="7235"/>
        <item x="8277"/>
        <item x="8842"/>
        <item x="2603"/>
        <item x="9715"/>
        <item x="1178"/>
        <item x="11113"/>
        <item x="2899"/>
        <item x="2328"/>
        <item x="1284"/>
        <item x="8019"/>
        <item x="9295"/>
        <item x="1837"/>
        <item x="5520"/>
        <item x="5930"/>
        <item x="8493"/>
        <item x="11342"/>
        <item x="4376"/>
        <item x="5398"/>
        <item x="4310"/>
        <item x="752"/>
        <item x="5416"/>
        <item x="5847"/>
        <item x="2329"/>
        <item x="7969"/>
        <item x="8967"/>
        <item x="962"/>
        <item x="1472"/>
        <item x="10317"/>
        <item x="6788"/>
        <item x="11098"/>
        <item x="1007"/>
        <item x="2034"/>
        <item x="6149"/>
        <item x="9488"/>
        <item x="9102"/>
        <item x="10170"/>
        <item x="4480"/>
        <item x="5482"/>
        <item x="3434"/>
        <item x="4081"/>
        <item x="6841"/>
        <item x="7562"/>
        <item x="1417"/>
        <item x="9313"/>
        <item x="2822"/>
        <item x="1633"/>
        <item x="10962"/>
        <item x="4666"/>
        <item x="4360"/>
        <item x="6595"/>
        <item x="11389"/>
        <item x="4233"/>
        <item x="4699"/>
        <item x="3972"/>
        <item x="11376"/>
        <item x="4783"/>
        <item x="6753"/>
        <item x="7009"/>
        <item x="10877"/>
        <item x="8954"/>
        <item x="1387"/>
        <item x="11451"/>
        <item x="3435"/>
        <item x="1895"/>
        <item x="11531"/>
        <item x="283"/>
        <item x="9567"/>
        <item x="6445"/>
        <item x="789"/>
        <item x="5633"/>
        <item x="6674"/>
        <item x="4475"/>
        <item x="1223"/>
        <item x="9172"/>
        <item x="5277"/>
        <item x="1965"/>
        <item x="8533"/>
        <item x="720"/>
        <item x="10593"/>
        <item x="4642"/>
        <item x="9231"/>
        <item x="3983"/>
        <item x="5002"/>
        <item x="11699"/>
        <item x="4386"/>
        <item x="11666"/>
        <item x="3908"/>
        <item x="4459"/>
        <item x="9605"/>
        <item x="10436"/>
        <item x="2914"/>
        <item x="1617"/>
        <item x="10069"/>
        <item x="1303"/>
        <item x="3716"/>
        <item x="350"/>
        <item x="4991"/>
        <item x="6803"/>
        <item x="10231"/>
        <item x="10953"/>
        <item x="7526"/>
        <item x="5509"/>
        <item x="6915"/>
        <item x="8388"/>
        <item x="8281"/>
        <item x="8710"/>
        <item x="4011"/>
        <item x="8794"/>
        <item x="11937"/>
        <item x="1271"/>
        <item x="3533"/>
        <item x="9039"/>
        <item x="5839"/>
        <item x="1341"/>
        <item x="3690"/>
        <item x="1871"/>
        <item x="1181"/>
        <item x="2735"/>
        <item x="2368"/>
        <item x="2176"/>
        <item x="2945"/>
        <item x="1827"/>
        <item x="6601"/>
        <item x="4098"/>
        <item x="8158"/>
        <item x="317"/>
        <item x="1088"/>
        <item x="9661"/>
        <item x="1059"/>
        <item x="6983"/>
        <item x="9506"/>
        <item x="9915"/>
        <item x="11020"/>
        <item x="10648"/>
        <item x="798"/>
        <item x="10543"/>
        <item x="10542"/>
        <item x="11366"/>
        <item x="952"/>
        <item x="11323"/>
        <item x="175"/>
        <item x="668"/>
        <item x="302"/>
        <item x="6945"/>
        <item x="235"/>
        <item x="1334"/>
        <item x="9443"/>
        <item x="10720"/>
        <item x="3931"/>
        <item x="5542"/>
        <item x="2331"/>
        <item x="28"/>
        <item x="5964"/>
        <item x="7469"/>
        <item x="10444"/>
        <item x="8066"/>
        <item x="7080"/>
        <item x="2135"/>
        <item x="7033"/>
        <item x="1087"/>
        <item x="7134"/>
        <item x="2288"/>
        <item x="8598"/>
        <item x="2586"/>
        <item x="2711"/>
        <item x="1556"/>
        <item x="11295"/>
        <item x="9031"/>
        <item x="7034"/>
        <item x="10499"/>
        <item x="5851"/>
        <item x="9089"/>
        <item x="9208"/>
        <item x="5469"/>
        <item x="4273"/>
        <item x="2305"/>
        <item x="10209"/>
        <item x="10739"/>
        <item x="5933"/>
        <item x="7841"/>
        <item x="1221"/>
        <item x="4348"/>
        <item x="6889"/>
        <item x="10169"/>
        <item x="4596"/>
        <item x="7352"/>
        <item x="6508"/>
        <item x="7792"/>
        <item x="8707"/>
        <item x="7393"/>
        <item x="10007"/>
        <item x="11879"/>
        <item x="4329"/>
        <item x="9346"/>
        <item x="10228"/>
        <item x="7982"/>
        <item x="1626"/>
        <item x="9585"/>
        <item x="2059"/>
        <item x="10090"/>
        <item x="4793"/>
        <item x="451"/>
        <item x="7760"/>
        <item x="7738"/>
        <item x="4672"/>
        <item x="4823"/>
        <item x="11015"/>
        <item x="7675"/>
        <item x="11050"/>
        <item x="253"/>
        <item x="5045"/>
        <item x="8188"/>
        <item x="11430"/>
        <item x="3043"/>
        <item x="3106"/>
        <item x="846"/>
        <item x="2296"/>
        <item x="4971"/>
        <item x="7387"/>
        <item x="2840"/>
        <item x="1911"/>
        <item x="5849"/>
        <item x="3814"/>
        <item x="9523"/>
        <item x="2406"/>
        <item x="9965"/>
        <item x="8680"/>
        <item x="6331"/>
        <item x="5400"/>
        <item x="5052"/>
        <item x="9975"/>
        <item x="1505"/>
        <item x="8790"/>
        <item x="2327"/>
        <item x="2611"/>
        <item x="10745"/>
        <item x="8303"/>
        <item x="1152"/>
        <item x="10794"/>
        <item x="2042"/>
        <item x="687"/>
        <item x="4757"/>
        <item x="4206"/>
        <item x="11195"/>
        <item x="3116"/>
        <item x="2287"/>
        <item x="1700"/>
        <item x="10869"/>
        <item x="1934"/>
        <item x="1899"/>
        <item x="9703"/>
        <item x="10639"/>
        <item x="1798"/>
        <item x="11800"/>
        <item x="207"/>
        <item x="10819"/>
        <item x="9394"/>
        <item x="7365"/>
        <item x="1028"/>
        <item x="2374"/>
        <item x="10128"/>
        <item x="7867"/>
        <item x="8965"/>
        <item x="9501"/>
        <item x="1685"/>
        <item x="4937"/>
        <item x="4997"/>
        <item x="11630"/>
        <item x="1742"/>
        <item x="2993"/>
        <item x="4595"/>
        <item x="3268"/>
        <item x="1353"/>
        <item x="8536"/>
        <item x="9303"/>
        <item x="7262"/>
        <item x="816"/>
        <item x="4156"/>
        <item x="3255"/>
        <item x="5057"/>
        <item x="9359"/>
        <item x="2475"/>
        <item x="626"/>
        <item x="8899"/>
        <item x="7923"/>
        <item x="4627"/>
        <item x="9737"/>
        <item x="2807"/>
        <item x="4221"/>
        <item x="3973"/>
        <item x="1393"/>
        <item x="7454"/>
        <item x="10449"/>
        <item x="11523"/>
        <item x="11250"/>
        <item x="4043"/>
        <item x="5985"/>
        <item x="8014"/>
        <item x="3239"/>
        <item x="11488"/>
        <item x="401"/>
        <item x="10815"/>
        <item x="8316"/>
        <item x="9397"/>
        <item x="1330"/>
        <item x="3654"/>
        <item x="6341"/>
        <item x="7960"/>
        <item x="7623"/>
        <item x="3443"/>
        <item x="4235"/>
        <item x="11013"/>
        <item x="10398"/>
        <item x="3212"/>
        <item x="11248"/>
        <item x="5059"/>
        <item x="7824"/>
        <item x="11126"/>
        <item x="10048"/>
        <item x="5188"/>
        <item x="894"/>
        <item x="39"/>
        <item x="8626"/>
        <item x="1823"/>
        <item x="7176"/>
        <item x="7432"/>
        <item x="6696"/>
        <item x="4142"/>
        <item x="6541"/>
        <item x="9694"/>
        <item x="8792"/>
        <item x="495"/>
        <item x="4064"/>
        <item x="9090"/>
        <item x="8278"/>
        <item x="1196"/>
        <item x="5316"/>
        <item x="1340"/>
        <item x="8956"/>
        <item x="8222"/>
        <item x="1817"/>
        <item x="6799"/>
        <item x="8143"/>
        <item x="6939"/>
        <item x="10965"/>
        <item x="5533"/>
        <item x="2402"/>
        <item x="561"/>
        <item x="839"/>
        <item x="2866"/>
        <item x="5472"/>
        <item x="8190"/>
        <item x="7747"/>
        <item x="8091"/>
        <item x="2516"/>
        <item x="2640"/>
        <item x="671"/>
        <item x="11658"/>
        <item x="6534"/>
        <item x="11731"/>
        <item x="9950"/>
        <item x="3949"/>
        <item x="2805"/>
        <item x="4876"/>
        <item x="5668"/>
        <item x="1477"/>
        <item x="555"/>
        <item x="2855"/>
        <item x="4055"/>
        <item x="404"/>
        <item x="11226"/>
        <item x="3977"/>
        <item x="7990"/>
        <item x="8341"/>
        <item x="9334"/>
        <item x="11141"/>
        <item x="4718"/>
        <item x="11625"/>
        <item x="3632"/>
        <item x="1900"/>
        <item x="791"/>
        <item x="10394"/>
        <item x="2738"/>
        <item x="9906"/>
        <item x="6864"/>
        <item x="9149"/>
        <item x="10851"/>
        <item x="425"/>
        <item x="11805"/>
        <item x="9705"/>
        <item x="4484"/>
        <item x="3718"/>
        <item x="3272"/>
        <item x="1854"/>
        <item x="1450"/>
        <item x="6569"/>
        <item x="9598"/>
        <item x="1983"/>
        <item x="11559"/>
        <item x="10623"/>
        <item x="11566"/>
        <item x="670"/>
        <item x="6879"/>
        <item x="7263"/>
        <item x="542"/>
        <item x="8501"/>
        <item x="5223"/>
        <item x="8827"/>
        <item x="8191"/>
        <item x="9678"/>
        <item x="3118"/>
        <item x="3767"/>
        <item x="7232"/>
        <item x="10844"/>
        <item x="7944"/>
        <item x="9325"/>
        <item x="9353"/>
        <item x="6786"/>
        <item x="873"/>
        <item x="4778"/>
        <item x="6620"/>
        <item x="534"/>
        <item x="11410"/>
        <item x="8877"/>
        <item x="3688"/>
        <item x="3564"/>
        <item x="8157"/>
        <item x="5312"/>
        <item x="10285"/>
        <item x="10115"/>
        <item x="6631"/>
        <item x="4514"/>
        <item x="2352"/>
        <item x="5572"/>
        <item x="814"/>
        <item x="2812"/>
        <item x="2888"/>
        <item x="3626"/>
        <item x="9923"/>
        <item x="1415"/>
        <item x="3589"/>
        <item x="1582"/>
        <item x="2534"/>
        <item x="2298"/>
        <item x="9376"/>
        <item x="618"/>
        <item x="9050"/>
        <item x="10230"/>
        <item x="9590"/>
        <item x="5541"/>
        <item x="5778"/>
        <item x="10367"/>
        <item x="5232"/>
        <item x="3510"/>
        <item x="6430"/>
        <item x="4592"/>
        <item x="2200"/>
        <item x="3738"/>
        <item x="1240"/>
        <item x="1323"/>
        <item x="3094"/>
        <item x="4512"/>
        <item x="3583"/>
        <item x="121"/>
        <item x="3734"/>
        <item x="8798"/>
        <item x="944"/>
        <item x="9985"/>
        <item x="3331"/>
        <item x="5498"/>
        <item x="2469"/>
        <item x="10703"/>
        <item x="5882"/>
        <item x="9663"/>
        <item x="8443"/>
        <item x="7290"/>
        <item x="9008"/>
        <item x="8268"/>
        <item x="4761"/>
        <item x="3176"/>
        <item x="10891"/>
        <item x="5564"/>
        <item x="10297"/>
        <item x="5467"/>
        <item x="8080"/>
        <item x="11422"/>
        <item x="11893"/>
        <item x="1638"/>
        <item x="2206"/>
        <item x="5880"/>
        <item x="5358"/>
        <item x="138"/>
        <item x="11462"/>
        <item x="1500"/>
        <item x="11516"/>
        <item x="6299"/>
        <item x="1849"/>
        <item x="10335"/>
        <item x="4501"/>
        <item x="3307"/>
        <item x="5283"/>
        <item x="5648"/>
        <item x="3901"/>
        <item x="2171"/>
        <item x="3252"/>
        <item x="6815"/>
        <item x="3744"/>
        <item x="10791"/>
        <item x="230"/>
        <item x="3129"/>
        <item x="5331"/>
        <item x="7884"/>
        <item x="4494"/>
        <item x="2027"/>
        <item x="3156"/>
        <item x="67"/>
        <item x="9207"/>
        <item x="6330"/>
        <item x="3500"/>
        <item x="10638"/>
        <item x="4477"/>
        <item x="9155"/>
        <item x="5860"/>
        <item x="3095"/>
        <item x="5550"/>
        <item x="5811"/>
        <item x="8690"/>
        <item x="8553"/>
        <item x="8529"/>
        <item x="10383"/>
        <item x="2823"/>
        <item x="1857"/>
        <item x="11614"/>
        <item x="10462"/>
        <item x="6198"/>
        <item x="8036"/>
        <item x="6256"/>
        <item x="2989"/>
        <item x="9625"/>
        <item x="3373"/>
        <item x="2750"/>
        <item x="4745"/>
        <item x="3759"/>
        <item x="6463"/>
        <item x="8199"/>
        <item x="3121"/>
        <item x="1329"/>
        <item x="486"/>
        <item x="1561"/>
        <item x="5196"/>
        <item x="10751"/>
        <item x="6464"/>
        <item x="10847"/>
        <item x="7200"/>
        <item x="2227"/>
        <item x="11382"/>
        <item x="3454"/>
        <item x="11824"/>
        <item x="428"/>
        <item x="1397"/>
        <item x="5530"/>
        <item x="9667"/>
        <item x="295"/>
        <item x="3388"/>
        <item x="4977"/>
        <item x="1331"/>
        <item x="5385"/>
        <item x="11734"/>
        <item x="10440"/>
        <item x="4980"/>
        <item x="10633"/>
        <item x="5060"/>
        <item x="3513"/>
        <item x="11108"/>
        <item x="6238"/>
        <item x="4884"/>
        <item x="7817"/>
        <item x="6363"/>
        <item x="10242"/>
        <item x="1577"/>
        <item x="8518"/>
        <item x="2246"/>
        <item x="4560"/>
        <item x="7574"/>
        <item x="1725"/>
        <item x="6532"/>
        <item x="11080"/>
        <item x="6697"/>
        <item x="8992"/>
        <item x="2496"/>
        <item x="281"/>
        <item x="2066"/>
        <item x="3290"/>
        <item x="8879"/>
        <item x="7806"/>
        <item x="8374"/>
        <item x="320"/>
        <item x="11698"/>
        <item x="1737"/>
        <item x="11997"/>
        <item x="9361"/>
        <item x="321"/>
        <item x="2339"/>
        <item x="9643"/>
        <item x="8724"/>
        <item x="1427"/>
        <item x="589"/>
        <item x="4928"/>
        <item x="2189"/>
        <item x="5372"/>
        <item x="10727"/>
        <item x="10458"/>
        <item x="584"/>
        <item x="5244"/>
        <item x="1013"/>
        <item x="2872"/>
        <item x="2445"/>
        <item x="3448"/>
        <item x="3099"/>
        <item x="10018"/>
        <item x="10361"/>
        <item x="309"/>
        <item x="1238"/>
        <item x="10239"/>
        <item x="1592"/>
        <item x="8504"/>
        <item x="7732"/>
        <item x="7979"/>
        <item x="7486"/>
        <item x="1208"/>
        <item x="4440"/>
        <item x="4313"/>
        <item x="2756"/>
        <item x="3384"/>
        <item x="6381"/>
        <item x="10402"/>
        <item x="2667"/>
        <item x="5558"/>
        <item x="11005"/>
        <item x="4193"/>
        <item x="9242"/>
        <item x="5750"/>
        <item x="2009"/>
        <item x="6806"/>
        <item x="5906"/>
        <item x="2181"/>
        <item x="4586"/>
        <item x="8840"/>
        <item x="712"/>
        <item x="1797"/>
        <item x="8064"/>
        <item x="4441"/>
        <item x="7341"/>
        <item x="8775"/>
        <item x="10944"/>
        <item x="5593"/>
        <item x="5836"/>
        <item x="9475"/>
        <item x="7268"/>
        <item x="6246"/>
        <item x="628"/>
        <item x="5102"/>
        <item x="3224"/>
        <item x="5170"/>
        <item x="4497"/>
        <item x="160"/>
        <item x="4118"/>
        <item x="3085"/>
        <item x="10208"/>
        <item x="6107"/>
        <item x="6989"/>
        <item x="6119"/>
        <item x="3168"/>
        <item x="7245"/>
        <item x="4523"/>
        <item x="10520"/>
        <item x="5907"/>
        <item x="9215"/>
        <item x="4339"/>
        <item x="4534"/>
        <item x="8240"/>
        <item x="2568"/>
        <item x="2411"/>
        <item x="583"/>
        <item x="32"/>
        <item x="2593"/>
        <item x="7490"/>
        <item x="5053"/>
        <item x="7686"/>
        <item x="10666"/>
        <item x="6103"/>
        <item x="10913"/>
        <item x="4387"/>
        <item x="7700"/>
        <item x="11657"/>
        <item x="5894"/>
        <item x="2113"/>
        <item x="357"/>
        <item x="10005"/>
        <item x="2665"/>
        <item x="6846"/>
        <item x="11753"/>
        <item x="1869"/>
        <item x="11399"/>
        <item x="6117"/>
        <item x="9327"/>
        <item x="9532"/>
        <item x="9150"/>
        <item x="9420"/>
        <item x="10212"/>
        <item x="2725"/>
        <item x="3559"/>
        <item x="10504"/>
        <item x="8920"/>
        <item x="9343"/>
        <item x="11612"/>
        <item x="5670"/>
        <item x="9189"/>
        <item x="9876"/>
        <item x="4756"/>
        <item x="7763"/>
        <item x="10405"/>
        <item x="7160"/>
        <item x="7985"/>
        <item x="3691"/>
        <item x="8993"/>
        <item x="11926"/>
        <item x="1677"/>
        <item x="7004"/>
        <item x="10842"/>
        <item x="1053"/>
        <item x="5926"/>
        <item x="1726"/>
        <item x="11663"/>
        <item x="6424"/>
        <item x="7773"/>
        <item x="5061"/>
        <item x="8763"/>
        <item x="11709"/>
        <item x="4990"/>
        <item x="803"/>
        <item x="8880"/>
        <item x="9168"/>
        <item x="7231"/>
        <item x="9476"/>
        <item x="7952"/>
        <item x="330"/>
        <item x="226"/>
        <item x="5773"/>
        <item x="11320"/>
        <item x="10078"/>
        <item x="7757"/>
        <item x="4716"/>
        <item x="1666"/>
        <item x="5033"/>
        <item x="4504"/>
        <item x="1309"/>
        <item x="1381"/>
        <item x="560"/>
        <item x="8393"/>
        <item x="8725"/>
        <item x="2591"/>
        <item x="3558"/>
        <item x="10566"/>
        <item x="979"/>
        <item x="961"/>
        <item x="9829"/>
        <item x="1420"/>
        <item x="11427"/>
        <item x="5027"/>
        <item x="11628"/>
        <item x="5178"/>
        <item x="2314"/>
        <item x="4448"/>
        <item x="1045"/>
        <item x="1621"/>
        <item x="2896"/>
        <item x="1351"/>
        <item x="9767"/>
        <item x="6168"/>
        <item x="162"/>
        <item x="7498"/>
        <item x="8643"/>
        <item x="860"/>
        <item x="2276"/>
        <item x="8562"/>
        <item x="1769"/>
        <item x="3422"/>
        <item x="2579"/>
        <item x="2897"/>
        <item x="3127"/>
        <item x="7643"/>
        <item x="9159"/>
        <item x="4430"/>
        <item x="585"/>
        <item x="4856"/>
        <item x="323"/>
        <item x="4603"/>
        <item x="1774"/>
        <item x="11515"/>
        <item x="6352"/>
        <item x="11620"/>
        <item x="3504"/>
        <item x="891"/>
        <item x="8202"/>
        <item x="6366"/>
        <item x="9988"/>
        <item x="3496"/>
        <item x="11170"/>
        <item x="210"/>
        <item x="1599"/>
        <item x="10759"/>
        <item x="73"/>
        <item x="4173"/>
        <item x="8777"/>
        <item x="269"/>
        <item x="1123"/>
        <item x="6648"/>
        <item x="4591"/>
        <item x="1242"/>
        <item x="3305"/>
        <item x="11094"/>
        <item x="9761"/>
        <item x="11720"/>
        <item x="10517"/>
        <item x="7804"/>
        <item x="8979"/>
        <item x="10669"/>
        <item x="1356"/>
        <item x="4446"/>
        <item x="11408"/>
        <item x="7273"/>
        <item x="5560"/>
        <item x="10124"/>
        <item x="4576"/>
        <item x="5965"/>
        <item x="5259"/>
        <item x="8018"/>
        <item x="5616"/>
        <item x="2760"/>
        <item x="8430"/>
        <item x="1651"/>
        <item x="7146"/>
        <item x="4152"/>
        <item x="2020"/>
        <item x="3215"/>
        <item x="7402"/>
        <item x="9067"/>
        <item x="9644"/>
        <item x="10684"/>
        <item x="9284"/>
        <item x="8262"/>
        <item x="10433"/>
        <item x="6857"/>
        <item x="7204"/>
        <item x="6976"/>
        <item x="4227"/>
        <item x="844"/>
        <item x="11742"/>
        <item x="10030"/>
        <item x="3593"/>
        <item x="1458"/>
        <item x="11977"/>
        <item x="2208"/>
        <item x="2234"/>
        <item x="6913"/>
        <item x="5551"/>
        <item x="7659"/>
        <item x="3927"/>
        <item x="10473"/>
        <item x="10919"/>
        <item x="7863"/>
        <item x="8959"/>
        <item x="4828"/>
        <item x="7157"/>
        <item x="5257"/>
        <item x="707"/>
        <item x="7265"/>
        <item x="5054"/>
        <item x="1305"/>
        <item x="3329"/>
        <item x="7425"/>
        <item x="8182"/>
        <item x="1864"/>
        <item x="9120"/>
        <item x="5950"/>
        <item x="7277"/>
        <item x="10527"/>
        <item x="10515"/>
        <item x="8511"/>
        <item x="3479"/>
        <item x="9818"/>
        <item x="5800"/>
        <item x="8041"/>
        <item x="7627"/>
        <item x="602"/>
        <item x="9529"/>
        <item x="4628"/>
        <item x="11765"/>
        <item x="9617"/>
        <item x="2225"/>
        <item x="2440"/>
        <item x="7410"/>
        <item x="726"/>
        <item x="10006"/>
        <item x="9897"/>
        <item x="9407"/>
        <item x="9870"/>
        <item x="1325"/>
        <item x="10874"/>
        <item x="9396"/>
        <item x="599"/>
        <item x="10382"/>
        <item x="4481"/>
        <item x="4566"/>
        <item x="3142"/>
        <item x="2354"/>
        <item x="4106"/>
        <item x="11863"/>
        <item x="8434"/>
        <item x="3819"/>
        <item x="4101"/>
        <item x="8290"/>
        <item x="8668"/>
        <item x="7257"/>
        <item x="2073"/>
        <item x="4306"/>
        <item x="6993"/>
        <item x="4282"/>
        <item x="8985"/>
        <item x="913"/>
        <item x="840"/>
        <item x="7637"/>
        <item x="9723"/>
        <item x="9556"/>
        <item x="3610"/>
        <item x="6037"/>
        <item x="3873"/>
        <item x="10702"/>
        <item x="2757"/>
        <item x="9594"/>
        <item x="10414"/>
        <item x="1586"/>
        <item x="8742"/>
        <item x="4444"/>
        <item x="9536"/>
        <item x="1768"/>
        <item x="3515"/>
        <item x="4274"/>
        <item x="8391"/>
        <item x="10590"/>
        <item x="8410"/>
        <item x="6980"/>
        <item x="1921"/>
        <item x="2883"/>
        <item x="7661"/>
        <item x="8756"/>
        <item x="2828"/>
        <item x="11576"/>
        <item x="3793"/>
        <item x="7683"/>
        <item x="22"/>
        <item x="10691"/>
        <item x="1763"/>
        <item x="7295"/>
        <item x="4875"/>
        <item x="9955"/>
        <item x="9699"/>
        <item x="7856"/>
        <item x="8771"/>
        <item x="5286"/>
        <item x="1951"/>
        <item x="2069"/>
        <item x="3264"/>
        <item x="2128"/>
        <item x="9580"/>
        <item x="11145"/>
        <item x="11957"/>
        <item x="4185"/>
        <item x="1366"/>
        <item x="10798"/>
        <item x="3200"/>
        <item x="8500"/>
        <item x="1533"/>
        <item x="86"/>
        <item x="11046"/>
        <item x="2519"/>
        <item x="11639"/>
        <item x="7174"/>
        <item x="6657"/>
        <item x="5364"/>
        <item x="8508"/>
        <item x="5035"/>
        <item x="3486"/>
        <item x="7607"/>
        <item x="3683"/>
        <item x="10052"/>
        <item x="11393"/>
        <item x="11045"/>
        <item x="5436"/>
        <item x="3641"/>
        <item x="8720"/>
        <item x="8154"/>
        <item x="10142"/>
        <item x="11275"/>
        <item x="8194"/>
        <item x="2375"/>
        <item x="4902"/>
        <item x="9819"/>
        <item x="2654"/>
        <item x="9808"/>
        <item x="9421"/>
        <item x="4265"/>
        <item x="8198"/>
        <item x="10984"/>
        <item x="8600"/>
        <item x="3727"/>
        <item x="5962"/>
        <item x="5540"/>
        <item x="3429"/>
        <item x="5769"/>
        <item x="1118"/>
        <item x="11747"/>
        <item x="1892"/>
        <item x="431"/>
        <item x="5478"/>
        <item x="672"/>
        <item x="1548"/>
        <item x="9559"/>
        <item x="4354"/>
        <item x="11467"/>
        <item x="2196"/>
        <item x="2459"/>
        <item x="456"/>
        <item x="10360"/>
        <item x="9690"/>
        <item x="1239"/>
        <item x="6015"/>
        <item x="4219"/>
        <item x="6813"/>
        <item x="10429"/>
        <item x="2936"/>
        <item x="9976"/>
        <item x="10540"/>
        <item x="5698"/>
        <item x="5522"/>
        <item x="5674"/>
        <item x="1041"/>
        <item x="6319"/>
        <item x="10254"/>
        <item x="9554"/>
        <item x="6825"/>
        <item x="1527"/>
        <item x="809"/>
        <item x="3201"/>
        <item x="3346"/>
        <item x="947"/>
        <item x="6819"/>
        <item x="1530"/>
        <item x="1408"/>
        <item x="1198"/>
        <item x="6147"/>
        <item x="11514"/>
        <item x="6700"/>
        <item x="10091"/>
        <item x="2797"/>
        <item x="3051"/>
        <item x="5757"/>
        <item x="2575"/>
        <item x="10089"/>
        <item x="6764"/>
        <item x="6836"/>
        <item x="5234"/>
        <item x="11043"/>
        <item x="5604"/>
        <item x="11092"/>
        <item x="6869"/>
        <item x="2143"/>
        <item x="8663"/>
        <item x="7129"/>
        <item x="9904"/>
        <item x="5235"/>
        <item x="10141"/>
        <item x="9449"/>
        <item x="9253"/>
        <item x="505"/>
        <item x="6200"/>
        <item x="6516"/>
        <item x="5071"/>
        <item x="10157"/>
        <item x="9268"/>
        <item x="9892"/>
        <item x="6270"/>
        <item x="9418"/>
        <item x="4323"/>
        <item x="4676"/>
        <item x="10655"/>
        <item x="2145"/>
        <item x="11390"/>
        <item x="8330"/>
        <item x="10287"/>
        <item x="2689"/>
        <item x="10331"/>
        <item x="9058"/>
        <item x="11665"/>
        <item x="3236"/>
        <item x="3635"/>
        <item x="2262"/>
        <item x="8070"/>
        <item x="5547"/>
        <item x="950"/>
        <item x="7006"/>
        <item x="7202"/>
        <item x="379"/>
        <item x="6384"/>
        <item x="5317"/>
        <item x="8226"/>
        <item x="1971"/>
        <item x="11974"/>
        <item x="4515"/>
        <item x="2574"/>
        <item x="10522"/>
        <item x="907"/>
        <item x="322"/>
        <item x="7302"/>
        <item x="11892"/>
        <item x="4314"/>
        <item x="11268"/>
        <item x="749"/>
        <item x="2015"/>
        <item x="10698"/>
        <item x="9552"/>
        <item x="4224"/>
        <item x="9007"/>
        <item x="5158"/>
        <item x="4544"/>
        <item x="5301"/>
        <item x="6949"/>
        <item x="11174"/>
        <item x="1336"/>
        <item x="8477"/>
        <item x="7433"/>
        <item x="1033"/>
        <item x="9489"/>
        <item x="1741"/>
        <item x="5051"/>
        <item x="5064"/>
        <item x="7706"/>
        <item x="11009"/>
        <item x="1933"/>
        <item x="6471"/>
        <item x="5535"/>
        <item x="7249"/>
        <item x="347"/>
        <item x="6706"/>
        <item x="9184"/>
        <item x="5975"/>
        <item x="2644"/>
        <item x="4521"/>
        <item x="3974"/>
        <item x="9859"/>
        <item x="6550"/>
        <item x="835"/>
        <item x="4701"/>
        <item x="1379"/>
        <item x="6097"/>
        <item x="6376"/>
        <item x="4550"/>
        <item x="5429"/>
        <item x="8619"/>
        <item x="3782"/>
        <item x="4784"/>
        <item x="929"/>
        <item x="7821"/>
        <item x="6332"/>
        <item x="9459"/>
        <item x="11534"/>
        <item x="7415"/>
        <item x="11732"/>
        <item x="3407"/>
        <item x="7356"/>
        <item x="9891"/>
        <item x="5101"/>
        <item x="1465"/>
        <item x="7825"/>
        <item x="10624"/>
        <item x="9505"/>
        <item x="2691"/>
        <item x="2972"/>
        <item x="1952"/>
        <item x="8425"/>
        <item x="10704"/>
        <item x="1352"/>
        <item x="6876"/>
        <item x="7478"/>
        <item x="6481"/>
        <item x="7426"/>
        <item x="2670"/>
        <item x="9213"/>
        <item x="10144"/>
        <item x="5602"/>
        <item x="407"/>
        <item x="1205"/>
        <item x="9626"/>
        <item x="8243"/>
        <item x="9085"/>
        <item x="998"/>
        <item x="8624"/>
        <item x="5870"/>
        <item x="327"/>
        <item x="2285"/>
        <item x="8584"/>
        <item x="10164"/>
        <item x="10763"/>
        <item x="6346"/>
        <item x="3357"/>
        <item x="10263"/>
        <item x="7726"/>
        <item x="7260"/>
        <item x="1136"/>
        <item x="5900"/>
        <item x="1484"/>
        <item x="3721"/>
        <item x="3369"/>
        <item x="10430"/>
        <item x="4292"/>
        <item x="4601"/>
        <item x="3376"/>
        <item x="8100"/>
        <item x="7993"/>
        <item x="1866"/>
        <item x="2226"/>
        <item x="2656"/>
        <item x="2733"/>
        <item x="2082"/>
        <item x="701"/>
        <item x="10930"/>
        <item x="103"/>
        <item x="11443"/>
        <item x="7570"/>
        <item x="5479"/>
        <item x="2997"/>
        <item x="10114"/>
        <item x="5772"/>
        <item x="4170"/>
        <item x="4044"/>
        <item x="2326"/>
        <item x="10044"/>
        <item x="3823"/>
        <item x="9912"/>
        <item x="7349"/>
        <item x="8480"/>
        <item x="7434"/>
        <item x="7986"/>
        <item x="5783"/>
        <item x="11778"/>
        <item x="2819"/>
        <item x="10634"/>
        <item x="5222"/>
        <item x="8016"/>
        <item x="2491"/>
        <item x="3033"/>
        <item x="1630"/>
        <item x="7886"/>
        <item x="6523"/>
        <item x="6611"/>
        <item x="4703"/>
        <item x="4589"/>
        <item x="5863"/>
        <item x="11580"/>
        <item x="3057"/>
        <item x="5068"/>
        <item x="11969"/>
        <item x="7046"/>
        <item x="9593"/>
        <item x="2012"/>
        <item x="1818"/>
        <item x="10178"/>
        <item x="8139"/>
        <item x="2414"/>
        <item x="5373"/>
        <item x="10873"/>
        <item x="3"/>
        <item x="5885"/>
        <item x="4251"/>
        <item x="5109"/>
        <item x="4615"/>
        <item x="5612"/>
        <item x="10985"/>
        <item x="11454"/>
        <item x="9545"/>
        <item x="5936"/>
        <item x="10011"/>
        <item x="4455"/>
        <item x="8641"/>
        <item x="5493"/>
        <item x="115"/>
        <item x="730"/>
        <item x="10811"/>
        <item x="1733"/>
        <item x="3826"/>
        <item x="8514"/>
        <item x="1492"/>
        <item x="9468"/>
        <item x="19"/>
        <item x="3909"/>
        <item x="9997"/>
        <item x="9531"/>
        <item x="5990"/>
        <item x="4456"/>
        <item x="7276"/>
        <item x="10787"/>
        <item x="4057"/>
        <item x="4397"/>
        <item x="993"/>
        <item x="2856"/>
        <item x="6728"/>
        <item x="10920"/>
        <item x="1200"/>
        <item x="8400"/>
        <item x="4795"/>
        <item x="4197"/>
        <item x="6758"/>
        <item x="7515"/>
        <item x="6480"/>
        <item x="243"/>
        <item x="3964"/>
        <item x="2304"/>
        <item x="11962"/>
        <item x="8718"/>
        <item x="2968"/>
        <item x="8248"/>
        <item x="4464"/>
        <item x="4973"/>
        <item x="4108"/>
        <item x="7070"/>
        <item x="2539"/>
        <item x="8791"/>
        <item x="8835"/>
        <item x="9348"/>
        <item x="6400"/>
        <item x="7506"/>
        <item x="4551"/>
        <item x="4267"/>
        <item x="1828"/>
        <item x="4421"/>
        <item x="7748"/>
        <item x="8905"/>
        <item x="10362"/>
        <item x="782"/>
        <item x="6431"/>
        <item x="3918"/>
        <item x="1662"/>
        <item x="10547"/>
        <item x="7355"/>
        <item x="1961"/>
        <item x="5968"/>
        <item x="1304"/>
        <item x="8932"/>
        <item x="1180"/>
        <item x="10992"/>
        <item x="4801"/>
        <item x="7315"/>
        <item x="10743"/>
        <item x="9381"/>
        <item x="1405"/>
        <item x="10054"/>
        <item x="5583"/>
        <item x="7680"/>
        <item x="4500"/>
        <item x="10922"/>
        <item x="9307"/>
        <item x="5519"/>
        <item x="4429"/>
        <item x="7883"/>
        <item x="1847"/>
        <item x="10513"/>
        <item x="11489"/>
        <item x="2781"/>
        <item x="8311"/>
        <item x="1426"/>
        <item x="9111"/>
        <item x="5652"/>
        <item x="11803"/>
        <item x="4771"/>
        <item x="499"/>
        <item x="6518"/>
        <item x="7650"/>
        <item x="10413"/>
        <item x="8972"/>
        <item x="10051"/>
        <item x="5458"/>
        <item x="7465"/>
        <item x="10606"/>
        <item x="8266"/>
        <item x="3192"/>
        <item x="6484"/>
        <item x="755"/>
        <item x="1884"/>
        <item x="6401"/>
        <item x="8689"/>
        <item x="8344"/>
        <item x="8457"/>
        <item x="122"/>
        <item x="363"/>
        <item x="8301"/>
        <item x="8671"/>
        <item x="248"/>
        <item x="7075"/>
        <item x="1317"/>
        <item x="3524"/>
        <item x="2792"/>
        <item x="11396"/>
        <item x="7121"/>
        <item x="3992"/>
        <item x="7845"/>
        <item x="11596"/>
        <item x="11708"/>
        <item x="4399"/>
        <item x="10786"/>
        <item x="5219"/>
        <item x="4350"/>
        <item x="2489"/>
        <item x="4826"/>
        <item x="11416"/>
        <item x="2898"/>
        <item x="9928"/>
        <item x="1935"/>
        <item x="10197"/>
        <item x="9741"/>
        <item x="3359"/>
        <item x="9967"/>
        <item x="7078"/>
        <item x="1473"/>
        <item x="11602"/>
        <item x="1338"/>
        <item x="5869"/>
        <item x="10971"/>
        <item x="10598"/>
        <item x="2046"/>
        <item x="5208"/>
        <item x="11200"/>
        <item x="4395"/>
        <item x="10650"/>
        <item x="11383"/>
        <item x="11354"/>
        <item x="6991"/>
        <item x="8108"/>
        <item x="9045"/>
        <item x="5909"/>
        <item x="8757"/>
        <item x="10512"/>
        <item x="6747"/>
        <item x="1754"/>
        <item x="5360"/>
        <item x="4065"/>
        <item x="11958"/>
        <item x="6165"/>
        <item x="8869"/>
        <item x="6640"/>
        <item x="5794"/>
        <item x="4824"/>
        <item x="9320"/>
        <item x="10607"/>
        <item x="10883"/>
        <item x="4449"/>
        <item x="1328"/>
        <item x="11242"/>
        <item x="6461"/>
        <item x="11394"/>
        <item x="2462"/>
        <item x="1236"/>
        <item x="7171"/>
        <item x="2366"/>
        <item x="2274"/>
        <item x="1209"/>
        <item x="10401"/>
        <item x="9632"/>
        <item x="3159"/>
        <item x="89"/>
        <item x="7663"/>
        <item x="11294"/>
        <item x="267"/>
        <item x="5180"/>
        <item x="6775"/>
        <item x="93"/>
        <item x="10711"/>
        <item x="2813"/>
        <item x="8351"/>
        <item x="9770"/>
        <item x="5475"/>
        <item x="4298"/>
        <item x="6935"/>
        <item x="11834"/>
        <item x="193"/>
        <item x="3584"/>
        <item x="10067"/>
        <item x="3253"/>
        <item x="2137"/>
        <item x="3672"/>
        <item x="1890"/>
        <item x="9924"/>
        <item x="10400"/>
        <item x="11021"/>
        <item x="11973"/>
        <item x="284"/>
        <item x="592"/>
        <item x="630"/>
        <item x="9698"/>
        <item x="5463"/>
        <item x="10889"/>
        <item x="8008"/>
        <item x="11820"/>
        <item x="7396"/>
        <item x="1133"/>
        <item x="10313"/>
        <item x="11948"/>
        <item x="10029"/>
        <item x="9750"/>
        <item x="11325"/>
        <item x="467"/>
        <item x="5814"/>
        <item x="7220"/>
        <item x="10014"/>
        <item x="3018"/>
        <item x="2006"/>
        <item x="2456"/>
        <item x="11003"/>
        <item x="5954"/>
        <item x="9161"/>
        <item x="6604"/>
        <item x="4396"/>
        <item x="9097"/>
        <item x="10380"/>
        <item x="2531"/>
        <item x="11139"/>
        <item x="5380"/>
        <item x="8799"/>
        <item x="2507"/>
        <item x="8702"/>
        <item x="4561"/>
        <item x="985"/>
        <item x="8416"/>
        <item x="3374"/>
        <item x="5977"/>
        <item x="6420"/>
        <item x="3619"/>
        <item x="4739"/>
        <item x="9400"/>
        <item x="8521"/>
        <item x="9264"/>
        <item x="8765"/>
        <item x="2499"/>
        <item x="8329"/>
        <item x="6450"/>
        <item x="547"/>
        <item x="5910"/>
        <item x="8739"/>
        <item x="9406"/>
        <item x="7348"/>
        <item x="938"/>
        <item x="1378"/>
        <item x="3800"/>
        <item x="1867"/>
        <item x="6555"/>
        <item x="3328"/>
        <item x="5422"/>
        <item x="59"/>
        <item x="11806"/>
        <item x="10521"/>
        <item x="6948"/>
        <item x="7647"/>
        <item x="7435"/>
        <item x="9840"/>
        <item x="9735"/>
        <item x="9944"/>
        <item x="9669"/>
        <item x="7699"/>
        <item x="1863"/>
        <item x="11679"/>
        <item x="5679"/>
        <item x="1386"/>
        <item x="1619"/>
        <item x="3363"/>
        <item x="2992"/>
        <item x="10579"/>
        <item x="3875"/>
        <item x="5160"/>
        <item x="4891"/>
        <item x="2168"/>
        <item x="5224"/>
        <item x="4657"/>
        <item x="818"/>
        <item x="5239"/>
        <item x="6689"/>
        <item x="7400"/>
        <item x="10131"/>
        <item x="5899"/>
        <item x="367"/>
        <item x="3717"/>
        <item x="5827"/>
        <item x="9226"/>
        <item x="11406"/>
        <item x="10379"/>
        <item x="3649"/>
        <item x="5005"/>
        <item x="10858"/>
        <item x="11502"/>
        <item x="3108"/>
        <item x="7684"/>
        <item x="11726"/>
        <item x="6826"/>
        <item x="11867"/>
        <item x="9385"/>
        <item x="9890"/>
        <item x="2617"/>
        <item x="9909"/>
        <item x="8213"/>
        <item x="6666"/>
        <item x="5295"/>
        <item x="9176"/>
        <item x="11377"/>
        <item x="8357"/>
        <item x="11930"/>
        <item x="7606"/>
        <item x="10730"/>
        <item x="7579"/>
        <item x="5015"/>
        <item x="9389"/>
        <item x="10735"/>
        <item x="5470"/>
        <item x="2525"/>
        <item x="7423"/>
        <item x="11019"/>
        <item x="9224"/>
        <item x="3587"/>
        <item x="9900"/>
        <item x="897"/>
        <item x="9278"/>
        <item x="11308"/>
        <item x="3840"/>
        <item x="10795"/>
        <item x="6773"/>
        <item x="4007"/>
        <item x="7361"/>
        <item x="2629"/>
        <item x="77"/>
        <item x="9106"/>
        <item x="7228"/>
        <item x="10346"/>
        <item x="10012"/>
        <item x="9885"/>
        <item x="9131"/>
        <item x="5444"/>
        <item x="9367"/>
        <item x="9478"/>
        <item x="3813"/>
        <item x="3700"/>
        <item x="5688"/>
        <item x="3442"/>
        <item x="6812"/>
        <item x="940"/>
        <item x="11217"/>
        <item x="5576"/>
        <item x="2991"/>
        <item x="11503"/>
        <item x="9441"/>
        <item x="6101"/>
        <item x="362"/>
        <item x="11352"/>
        <item x="10109"/>
        <item x="9518"/>
        <item x="2660"/>
        <item x="3520"/>
        <item x="8272"/>
        <item x="8136"/>
        <item x="6082"/>
        <item x="11492"/>
        <item x="4230"/>
        <item x="3210"/>
        <item x="7566"/>
        <item x="2323"/>
        <item x="6920"/>
        <item x="11229"/>
        <item x="2555"/>
        <item x="1061"/>
        <item x="6380"/>
        <item x="11089"/>
        <item x="6473"/>
        <item x="836"/>
        <item x="8893"/>
        <item x="7314"/>
        <item x="9384"/>
        <item x="7847"/>
        <item x="10066"/>
        <item x="6403"/>
        <item x="9553"/>
        <item x="8807"/>
        <item x="5009"/>
        <item x="7057"/>
        <item x="8402"/>
        <item x="8639"/>
        <item x="6725"/>
        <item x="8007"/>
        <item x="3296"/>
        <item x="8214"/>
        <item x="5929"/>
        <item x="8444"/>
        <item x="5740"/>
        <item x="2388"/>
        <item x="7438"/>
        <item x="1848"/>
        <item x="5734"/>
        <item x="5038"/>
        <item x="10163"/>
        <item x="6524"/>
        <item x="5381"/>
        <item x="7535"/>
        <item x="1842"/>
        <item x="7237"/>
        <item x="11096"/>
        <item x="5618"/>
        <item x="8747"/>
        <item x="11117"/>
        <item x="3036"/>
        <item x="3319"/>
        <item x="8688"/>
        <item x="494"/>
        <item x="3498"/>
        <item x="1991"/>
        <item x="4318"/>
        <item x="446"/>
        <item x="7474"/>
        <item x="7382"/>
        <item x="11817"/>
        <item x="536"/>
        <item x="9543"/>
        <item x="5658"/>
        <item x="6779"/>
        <item x="9748"/>
        <item x="4545"/>
        <item x="7970"/>
        <item x="5075"/>
        <item x="1708"/>
        <item x="9048"/>
        <item x="1232"/>
        <item x="5290"/>
        <item x="9238"/>
        <item x="10618"/>
        <item x="11673"/>
        <item x="3469"/>
        <item x="590"/>
        <item x="5834"/>
        <item x="145"/>
        <item x="9570"/>
        <item x="4286"/>
        <item x="1738"/>
        <item x="11311"/>
        <item x="2518"/>
        <item x="5732"/>
        <item x="7074"/>
        <item x="2513"/>
        <item x="2416"/>
        <item x="11889"/>
        <item x="8039"/>
        <item x="6008"/>
        <item x="1507"/>
        <item x="9972"/>
        <item x="4240"/>
        <item x="8350"/>
        <item x="2495"/>
        <item x="10457"/>
        <item x="11233"/>
        <item x="7242"/>
        <item x="8446"/>
        <item x="1085"/>
        <item x="4374"/>
        <item x="8049"/>
        <item x="10879"/>
        <item x="10654"/>
        <item x="4926"/>
        <item x="4255"/>
        <item x="9156"/>
        <item x="11798"/>
        <item x="9029"/>
        <item x="8989"/>
        <item x="9403"/>
        <item x="6956"/>
        <item x="2684"/>
        <item x="4090"/>
        <item x="941"/>
        <item x="5163"/>
        <item x="10766"/>
        <item x="2451"/>
        <item x="708"/>
        <item x="788"/>
        <item x="5156"/>
        <item x="7198"/>
        <item x="7743"/>
        <item x="1404"/>
        <item x="5392"/>
        <item x="2379"/>
        <item x="4923"/>
        <item x="364"/>
        <item x="10804"/>
        <item x="10465"/>
        <item x="570"/>
        <item x="10568"/>
        <item x="11744"/>
        <item x="7343"/>
        <item x="7800"/>
        <item x="9480"/>
        <item x="5634"/>
        <item x="1998"/>
        <item x="3375"/>
        <item x="10840"/>
        <item x="10009"/>
        <item x="4837"/>
        <item x="10294"/>
        <item x="11221"/>
        <item x="865"/>
        <item x="10137"/>
        <item x="4717"/>
        <item x="10888"/>
        <item x="581"/>
        <item x="7512"/>
        <item x="3953"/>
        <item x="1916"/>
        <item x="2115"/>
        <item x="9065"/>
        <item x="7628"/>
        <item x="9778"/>
        <item x="1089"/>
        <item x="6041"/>
        <item x="6684"/>
        <item x="2263"/>
        <item x="8527"/>
        <item x="9494"/>
        <item x="6398"/>
        <item x="6730"/>
        <item x="2953"/>
        <item x="2720"/>
        <item x="7669"/>
        <item x="11642"/>
        <item x="7363"/>
        <item x="6327"/>
        <item x="445"/>
        <item x="8334"/>
        <item x="8475"/>
        <item x="11370"/>
        <item x="3472"/>
        <item x="339"/>
        <item x="2235"/>
        <item x="5091"/>
        <item x="11587"/>
        <item x="11909"/>
        <item x="1186"/>
        <item x="4400"/>
        <item x="2889"/>
        <item x="1730"/>
        <item x="5799"/>
        <item x="4700"/>
        <item x="6612"/>
        <item x="8779"/>
        <item x="10477"/>
        <item x="9711"/>
        <item x="9623"/>
        <item x="11241"/>
        <item x="1872"/>
        <item x="6208"/>
        <item x="4815"/>
        <item x="6470"/>
        <item x="4223"/>
        <item x="6849"/>
        <item x="1757"/>
        <item x="3396"/>
        <item x="4942"/>
        <item x="4883"/>
        <item x="8560"/>
        <item x="11951"/>
        <item x="10777"/>
        <item x="11544"/>
        <item x="6878"/>
        <item x="6413"/>
        <item x="3131"/>
        <item x="8770"/>
        <item x="3886"/>
        <item x="11305"/>
        <item x="9435"/>
        <item x="2631"/>
        <item x="5719"/>
        <item x="6033"/>
        <item x="5310"/>
        <item x="11091"/>
        <item x="3309"/>
        <item x="5893"/>
        <item x="6958"/>
        <item x="3157"/>
        <item x="10234"/>
        <item x="5145"/>
        <item x="10955"/>
        <item x="7772"/>
        <item x="1451"/>
        <item x="6613"/>
        <item x="4643"/>
        <item x="11804"/>
        <item x="4869"/>
        <item x="1788"/>
        <item x="1151"/>
        <item x="5207"/>
        <item x="33"/>
        <item x="3216"/>
        <item x="11287"/>
        <item x="5337"/>
        <item x="3501"/>
        <item x="212"/>
        <item x="1759"/>
        <item x="6252"/>
        <item x="3218"/>
        <item x="9747"/>
        <item x="319"/>
        <item x="6723"/>
        <item x="2551"/>
        <item x="2162"/>
        <item x="4149"/>
        <item x="10951"/>
        <item x="7097"/>
        <item x="776"/>
        <item x="6300"/>
        <item x="5442"/>
        <item x="1969"/>
        <item x="1639"/>
        <item x="10591"/>
        <item x="11695"/>
        <item x="2788"/>
        <item x="7340"/>
        <item x="54"/>
        <item x="4625"/>
        <item x="2601"/>
        <item x="7734"/>
        <item x="4525"/>
        <item x="8519"/>
        <item x="7602"/>
        <item x="8090"/>
        <item x="8722"/>
        <item x="4593"/>
        <item x="973"/>
        <item x="3190"/>
        <item x="9043"/>
        <item x="5376"/>
        <item x="10907"/>
        <item x="1497"/>
        <item x="5266"/>
        <item x="345"/>
        <item x="11881"/>
        <item x="4411"/>
        <item x="5011"/>
        <item x="3889"/>
        <item x="8295"/>
        <item x="6535"/>
        <item x="6940"/>
        <item x="6717"/>
        <item x="7496"/>
        <item x="5775"/>
        <item x="2746"/>
        <item x="11184"/>
        <item x="11506"/>
        <item x="8955"/>
        <item x="6163"/>
        <item x="155"/>
        <item x="7921"/>
        <item x="11565"/>
        <item x="3705"/>
        <item x="7538"/>
        <item x="8837"/>
        <item x="4662"/>
        <item x="8437"/>
        <item x="3614"/>
        <item x="10643"/>
        <item x="8768"/>
        <item x="9429"/>
        <item x="4751"/>
        <item x="7253"/>
        <item x="4471"/>
        <item x="1968"/>
        <item x="4959"/>
        <item x="11904"/>
        <item x="6718"/>
        <item x="9619"/>
        <item x="2256"/>
        <item x="1440"/>
        <item x="3531"/>
        <item x="2543"/>
        <item x="9708"/>
        <item x="5275"/>
        <item x="7698"/>
        <item x="3126"/>
        <item x="3180"/>
        <item x="1077"/>
        <item x="7704"/>
        <item x="5694"/>
        <item x="4178"/>
        <item x="5729"/>
        <item x="10087"/>
        <item x="6615"/>
        <item x="3438"/>
        <item x="10388"/>
        <item x="6485"/>
        <item x="487"/>
        <item x="10870"/>
        <item x="7786"/>
        <item x="4483"/>
        <item x="7421"/>
        <item x="9884"/>
        <item x="6188"/>
        <item x="6247"/>
        <item x="9697"/>
        <item x="442"/>
        <item x="6605"/>
        <item x="8862"/>
        <item x="912"/>
        <item x="2616"/>
        <item x="1079"/>
        <item x="3907"/>
        <item x="9446"/>
        <item x="8186"/>
        <item x="9314"/>
        <item x="524"/>
        <item x="11783"/>
        <item x="8525"/>
        <item x="7069"/>
        <item x="8616"/>
        <item x="10949"/>
        <item x="1994"/>
        <item x="7564"/>
        <item x="2091"/>
        <item x="3211"/>
        <item x="7175"/>
        <item x="3639"/>
        <item x="3481"/>
        <item x="6549"/>
        <item x="10695"/>
        <item x="8665"/>
        <item x="8002"/>
        <item x="3967"/>
        <item x="5201"/>
        <item x="5506"/>
        <item x="5462"/>
        <item x="4552"/>
        <item x="11623"/>
        <item x="6804"/>
        <item x="7516"/>
        <item x="7308"/>
        <item x="3166"/>
        <item x="10203"/>
        <item x="7621"/>
        <item x="9289"/>
        <item x="5608"/>
        <item x="2879"/>
        <item x="10878"/>
        <item x="1628"/>
        <item x="8379"/>
        <item x="6307"/>
        <item x="10110"/>
        <item x="11551"/>
        <item x="10995"/>
        <item x="4749"/>
        <item x="3335"/>
        <item x="8679"/>
        <item x="6872"/>
        <item x="5592"/>
        <item x="5308"/>
        <item x="1452"/>
        <item x="9178"/>
        <item x="10767"/>
        <item x="3741"/>
        <item x="9447"/>
        <item x="11122"/>
        <item x="7878"/>
        <item x="4696"/>
        <item x="5043"/>
        <item x="3084"/>
        <item x="8931"/>
        <item x="4812"/>
        <item x="8930"/>
        <item x="5676"/>
        <item x="10734"/>
        <item x="1324"/>
        <item x="3191"/>
        <item x="8809"/>
        <item x="10912"/>
        <item x="8709"/>
        <item x="2932"/>
        <item x="6421"/>
        <item x="6051"/>
        <item x="905"/>
        <item x="8252"/>
        <item x="2085"/>
        <item x="1406"/>
        <item x="4392"/>
        <item x="2312"/>
        <item x="9484"/>
        <item x="1302"/>
        <item x="6822"/>
        <item x="6922"/>
        <item x="7135"/>
        <item x="7298"/>
        <item x="10008"/>
        <item x="5639"/>
        <item x="10359"/>
        <item x="4293"/>
        <item x="1182"/>
        <item x="7122"/>
        <item x="2318"/>
        <item x="11575"/>
        <item x="360"/>
        <item x="5912"/>
        <item x="9548"/>
        <item x="4492"/>
        <item x="10074"/>
        <item x="8396"/>
        <item x="10469"/>
        <item x="3188"/>
        <item x="2254"/>
        <item x="3023"/>
        <item x="5122"/>
        <item x="10696"/>
        <item x="5951"/>
        <item x="6974"/>
        <item x="3294"/>
        <item x="10300"/>
        <item x="10452"/>
        <item x="11436"/>
        <item x="7618"/>
        <item x="8460"/>
        <item x="8813"/>
        <item x="1539"/>
        <item x="4164"/>
        <item x="11777"/>
        <item x="11713"/>
        <item x="2860"/>
        <item x="5227"/>
        <item x="7551"/>
        <item x="6079"/>
        <item x="6220"/>
        <item x="10026"/>
        <item x="5981"/>
        <item x="4060"/>
        <item x="5806"/>
        <item x="2884"/>
        <item x="597"/>
        <item x="1744"/>
        <item x="4668"/>
        <item x="6469"/>
        <item x="9337"/>
        <item x="3965"/>
        <item x="5841"/>
        <item x="8823"/>
        <item x="4946"/>
        <item x="2502"/>
        <item x="9927"/>
        <item x="6521"/>
        <item x="1652"/>
        <item x="1268"/>
        <item x="55"/>
        <item x="4125"/>
        <item x="10536"/>
        <item x="1483"/>
        <item x="2249"/>
        <item x="8669"/>
        <item x="716"/>
        <item x="9217"/>
        <item x="10884"/>
        <item x="9621"/>
        <item x="1227"/>
        <item x="11935"/>
        <item x="5711"/>
        <item x="8352"/>
        <item x="3072"/>
        <item x="2471"/>
        <item x="1241"/>
        <item x="1297"/>
        <item x="4337"/>
        <item x="7609"/>
        <item x="2198"/>
        <item x="5796"/>
        <item x="10428"/>
        <item x="554"/>
        <item x="2786"/>
        <item x="8267"/>
        <item x="4249"/>
        <item x="7554"/>
        <item x="11984"/>
        <item x="1978"/>
        <item x="11761"/>
        <item x="9736"/>
        <item x="1903"/>
        <item x="2559"/>
        <item x="9030"/>
        <item x="336"/>
        <item x="6377"/>
        <item x="9582"/>
        <item x="11493"/>
        <item x="652"/>
        <item x="7586"/>
        <item x="6477"/>
        <item x="2562"/>
        <item x="6531"/>
        <item x="2259"/>
        <item x="2895"/>
        <item x="5937"/>
        <item x="8274"/>
        <item x="4239"/>
        <item x="1675"/>
        <item x="457"/>
        <item x="918"/>
        <item x="5179"/>
        <item x="3141"/>
        <item x="4237"/>
        <item x="9922"/>
        <item x="3982"/>
        <item x="4390"/>
        <item x="8662"/>
        <item x="11328"/>
        <item x="8953"/>
        <item x="5270"/>
        <item x="5940"/>
        <item x="7047"/>
        <item x="771"/>
        <item x="794"/>
        <item x="6646"/>
        <item x="3756"/>
        <item x="5010"/>
        <item x="9789"/>
        <item x="4943"/>
        <item x="453"/>
        <item x="11345"/>
        <item x="6919"/>
        <item x="5404"/>
        <item x="11331"/>
        <item x="7927"/>
        <item x="11524"/>
        <item x="10588"/>
        <item x="1780"/>
        <item x="10797"/>
        <item x="9647"/>
        <item x="3093"/>
        <item x="702"/>
        <item x="1663"/>
        <item x="6169"/>
        <item x="8596"/>
        <item x="5545"/>
        <item x="4104"/>
        <item x="3164"/>
        <item x="3339"/>
        <item x="10812"/>
        <item x="1052"/>
        <item x="10662"/>
        <item x="3265"/>
        <item x="9597"/>
        <item x="9021"/>
        <item x="3807"/>
        <item x="128"/>
        <item x="3004"/>
        <item x="3344"/>
        <item x="1499"/>
        <item x="5622"/>
        <item x="8098"/>
        <item x="3262"/>
        <item x="1683"/>
        <item x="8412"/>
        <item x="5306"/>
        <item x="8700"/>
        <item x="7632"/>
        <item x="11871"/>
        <item x="5838"/>
        <item x="1583"/>
        <item x="9801"/>
        <item x="735"/>
        <item x="498"/>
        <item x="157"/>
        <item x="7723"/>
        <item x="10562"/>
        <item x="7730"/>
        <item x="5285"/>
        <item x="6042"/>
        <item x="10646"/>
        <item x="2229"/>
        <item x="11477"/>
        <item x="11212"/>
        <item x="8164"/>
        <item x="9454"/>
        <item x="9019"/>
        <item x="1448"/>
        <item x="5823"/>
        <item x="10860"/>
        <item x="9919"/>
        <item x="4415"/>
        <item x="8548"/>
        <item x="711"/>
        <item x="6266"/>
        <item x="416"/>
        <item x="11211"/>
        <item x="7615"/>
        <item x="1047"/>
        <item x="1958"/>
        <item x="11818"/>
        <item x="3561"/>
        <item x="7777"/>
        <item x="4019"/>
        <item x="7833"/>
        <item x="7523"/>
        <item x="5777"/>
        <item x="40"/>
        <item x="6519"/>
        <item x="7904"/>
        <item x="1755"/>
        <item x="5611"/>
        <item x="725"/>
        <item x="7067"/>
        <item x="2716"/>
        <item x="6909"/>
        <item x="4913"/>
        <item x="6321"/>
        <item x="11712"/>
        <item x="5149"/>
        <item x="8115"/>
        <item x="2658"/>
        <item x="11361"/>
        <item x="10935"/>
        <item x="1311"/>
        <item x="7963"/>
        <item x="4693"/>
        <item x="5106"/>
        <item x="8868"/>
        <item x="10973"/>
        <item x="3687"/>
        <item x="10769"/>
        <item x="8557"/>
        <item x="10084"/>
        <item x="7601"/>
        <item x="10079"/>
        <item x="7458"/>
        <item x="8029"/>
        <item x="1449"/>
        <item x="6638"/>
        <item x="2294"/>
        <item x="7419"/>
        <item x="2795"/>
        <item x="4542"/>
        <item x="3528"/>
        <item x="4495"/>
        <item x="11608"/>
        <item x="57"/>
        <item x="5155"/>
        <item x="11346"/>
        <item x="9374"/>
        <item x="6675"/>
        <item x="11293"/>
        <item x="9910"/>
        <item x="8172"/>
        <item x="6881"/>
        <item x="7811"/>
        <item x="1753"/>
        <item x="6578"/>
        <item x="2474"/>
        <item x="3258"/>
        <item x="8829"/>
        <item x="742"/>
        <item x="4460"/>
        <item x="9574"/>
        <item x="7558"/>
        <item x="7525"/>
        <item x="2058"/>
        <item x="4731"/>
        <item x="9285"/>
        <item x="5186"/>
        <item x="8284"/>
        <item x="6928"/>
        <item x="4346"/>
        <item x="7482"/>
        <item x="3187"/>
        <item x="9772"/>
        <item x="3345"/>
        <item x="11300"/>
        <item x="4160"/>
        <item x="620"/>
        <item x="804"/>
        <item x="4984"/>
        <item x="7367"/>
        <item x="8831"/>
        <item x="4715"/>
        <item x="2830"/>
        <item x="8767"/>
        <item x="9774"/>
        <item x="9143"/>
        <item x="924"/>
        <item x="9491"/>
        <item x="298"/>
        <item x="2755"/>
        <item x="5151"/>
        <item x="6059"/>
        <item x="11899"/>
        <item x="7662"/>
        <item x="6737"/>
        <item x="1382"/>
        <item x="4539"/>
        <item x="6966"/>
        <item x="8647"/>
        <item x="9185"/>
        <item x="7588"/>
        <item x="6314"/>
        <item x="10210"/>
        <item x="3802"/>
        <item x="8009"/>
        <item x="8264"/>
        <item x="10073"/>
        <item x="10551"/>
        <item x="1528"/>
        <item x="3942"/>
        <item x="5384"/>
        <item x="4567"/>
        <item x="11626"/>
        <item x="3360"/>
        <item x="8845"/>
        <item x="11651"/>
        <item x="237"/>
        <item x="6257"/>
        <item x="8319"/>
        <item x="168"/>
        <item x="7714"/>
        <item x="6474"/>
        <item x="5300"/>
        <item x="6649"/>
        <item x="11074"/>
        <item x="3805"/>
        <item x="200"/>
        <item x="1446"/>
        <item x="6232"/>
        <item x="49"/>
        <item x="8407"/>
        <item x="8855"/>
        <item x="10748"/>
        <item x="10961"/>
        <item x="832"/>
        <item x="9734"/>
        <item x="5078"/>
        <item x="6963"/>
        <item x="7803"/>
        <item x="1627"/>
        <item x="11236"/>
        <item x="7599"/>
        <item x="8678"/>
        <item x="10077"/>
        <item x="8737"/>
        <item x="9650"/>
        <item x="5132"/>
        <item x="4432"/>
        <item x="4663"/>
        <item x="1580"/>
        <item x="9081"/>
        <item x="8982"/>
        <item x="5330"/>
        <item x="10936"/>
        <item x="3138"/>
        <item x="10490"/>
        <item x="7420"/>
        <item x="2033"/>
        <item x="5707"/>
        <item x="754"/>
        <item x="2347"/>
        <item x="6618"/>
        <item x="3001"/>
        <item x="2886"/>
        <item x="10544"/>
        <item x="6679"/>
        <item x="8495"/>
        <item x="3250"/>
        <item x="7329"/>
        <item x="667"/>
        <item x="6359"/>
        <item x="9525"/>
        <item x="807"/>
        <item x="8573"/>
        <item x="177"/>
        <item x="4466"/>
        <item x="6074"/>
        <item x="9978"/>
        <item x="11309"/>
        <item x="6268"/>
        <item x="2698"/>
        <item x="8755"/>
        <item x="7063"/>
        <item x="9205"/>
        <item x="5700"/>
        <item x="823"/>
        <item x="110"/>
        <item x="10258"/>
        <item x="6558"/>
        <item x="5307"/>
        <item x="7807"/>
        <item x="1531"/>
        <item x="2063"/>
        <item x="5326"/>
        <item x="3455"/>
        <item x="3517"/>
        <item x="5221"/>
        <item x="9649"/>
        <item x="271"/>
        <item x="2479"/>
        <item x="8804"/>
        <item x="9719"/>
        <item x="5606"/>
        <item x="11137"/>
        <item x="3086"/>
        <item x="10572"/>
        <item x="7360"/>
        <item x="11028"/>
        <item x="3361"/>
        <item x="4072"/>
        <item x="7835"/>
        <item x="6288"/>
        <item x="8745"/>
        <item x="11474"/>
        <item x="1967"/>
        <item x="875"/>
        <item x="11088"/>
        <item x="3659"/>
        <item x="6389"/>
        <item x="10508"/>
        <item x="6490"/>
        <item x="9035"/>
        <item x="8206"/>
        <item x="1574"/>
        <item x="11102"/>
        <item x="9551"/>
        <item x="3332"/>
        <item x="1882"/>
        <item x="5548"/>
        <item x="1948"/>
        <item x="3048"/>
        <item x="6642"/>
        <item x="9500"/>
        <item x="9137"/>
        <item x="4258"/>
        <item x="8924"/>
        <item x="4626"/>
        <item x="7026"/>
        <item x="8750"/>
        <item x="6002"/>
        <item x="2633"/>
        <item x="3917"/>
        <item x="3263"/>
        <item x="8578"/>
        <item x="2921"/>
        <item x="2199"/>
        <item x="9114"/>
        <item x="8603"/>
        <item x="9165"/>
        <item x="10113"/>
        <item x="303"/>
        <item x="6045"/>
        <item x="8960"/>
        <item x="6511"/>
        <item x="11714"/>
        <item x="8980"/>
        <item x="5093"/>
        <item x="9250"/>
        <item x="1260"/>
        <item x="5601"/>
        <item x="7840"/>
        <item x="1466"/>
        <item x="5419"/>
        <item x="9733"/>
        <item x="10747"/>
        <item x="689"/>
        <item x="2391"/>
        <item x="8458"/>
        <item x="4295"/>
        <item x="6814"/>
        <item x="8801"/>
        <item x="3288"/>
        <item x="9160"/>
        <item x="1230"/>
        <item x="878"/>
        <item x="9142"/>
        <item x="5864"/>
        <item x="11458"/>
        <item x="9228"/>
        <item x="2301"/>
        <item x="7559"/>
        <item x="6987"/>
        <item x="9550"/>
        <item x="11104"/>
        <item x="5319"/>
        <item x="8888"/>
        <item x="9760"/>
        <item x="11054"/>
        <item x="301"/>
        <item x="3788"/>
        <item x="7507"/>
        <item x="10122"/>
        <item x="3534"/>
        <item x="4409"/>
        <item x="10929"/>
        <item x="8454"/>
        <item x="8385"/>
        <item x="10585"/>
        <item x="648"/>
        <item x="3147"/>
        <item x="7589"/>
        <item x="9180"/>
        <item x="8577"/>
        <item x="1498"/>
        <item x="6682"/>
        <item x="11916"/>
        <item x="3292"/>
        <item x="11914"/>
        <item x="7896"/>
        <item x="4256"/>
        <item x="8242"/>
        <item x="7244"/>
        <item x="10220"/>
        <item x="10451"/>
        <item x="4300"/>
        <item x="2625"/>
        <item x="8327"/>
        <item x="1623"/>
        <item x="4454"/>
        <item x="2676"/>
        <item x="3213"/>
        <item x="8810"/>
        <item x="8075"/>
        <item x="5455"/>
        <item x="1398"/>
        <item x="3867"/>
        <item x="5913"/>
        <item x="8314"/>
        <item x="8276"/>
        <item x="5947"/>
        <item x="1659"/>
        <item x="4351"/>
        <item x="3512"/>
        <item x="3831"/>
        <item x="1650"/>
        <item x="8524"/>
        <item x="10055"/>
        <item x="1377"/>
        <item x="9391"/>
        <item x="478"/>
        <item x="2925"/>
        <item x="1264"/>
        <item x="7159"/>
        <item x="8839"/>
        <item x="11647"/>
        <item x="402"/>
        <item x="2980"/>
        <item x="1598"/>
        <item x="9856"/>
        <item x="7225"/>
        <item x="8299"/>
        <item x="3347"/>
        <item x="1095"/>
        <item x="5271"/>
        <item x="1743"/>
        <item x="4061"/>
        <item x="1781"/>
        <item x="5199"/>
        <item x="10750"/>
        <item x="5123"/>
        <item x="1947"/>
        <item x="2458"/>
        <item x="3958"/>
        <item x="9820"/>
        <item x="7345"/>
        <item x="10993"/>
        <item x="6112"/>
        <item x="10881"/>
        <item x="6583"/>
        <item x="10148"/>
        <item x="1706"/>
        <item x="4818"/>
        <item x="4629"/>
        <item x="8609"/>
        <item x="10082"/>
        <item x="3941"/>
        <item x="11121"/>
        <item x="6437"/>
        <item x="7383"/>
        <item x="978"/>
        <item x="4442"/>
        <item x="955"/>
        <item x="10180"/>
        <item x="9666"/>
        <item x="6176"/>
        <item x="820"/>
        <item x="4887"/>
        <item x="9333"/>
        <item x="6982"/>
        <item x="9522"/>
        <item x="6447"/>
        <item x="2106"/>
        <item x="4511"/>
        <item x="5976"/>
        <item x="5995"/>
        <item x="3708"/>
        <item x="11706"/>
        <item x="3664"/>
        <item x="4424"/>
        <item x="106"/>
        <item x="1124"/>
        <item x="5528"/>
        <item x="2701"/>
        <item x="6741"/>
        <item x="946"/>
        <item x="7485"/>
        <item x="8861"/>
        <item x="10614"/>
        <item x="3245"/>
        <item x="7031"/>
        <item x="5621"/>
        <item x="7629"/>
        <item x="11246"/>
        <item x="882"/>
        <item x="4911"/>
        <item x="8938"/>
        <item x="6851"/>
        <item x="11263"/>
        <item x="6667"/>
        <item x="8332"/>
        <item x="3956"/>
        <item x="5514"/>
        <item x="6329"/>
        <item x="11749"/>
        <item x="9947"/>
        <item x="8152"/>
        <item x="5217"/>
        <item x="11363"/>
        <item x="10831"/>
        <item x="9857"/>
        <item x="1844"/>
        <item x="4510"/>
        <item x="4213"/>
        <item x="11157"/>
        <item x="3603"/>
        <item x="6272"/>
        <item x="3291"/>
        <item x="2228"/>
        <item x="10534"/>
        <item x="5359"/>
        <item x="9194"/>
        <item x="2442"/>
        <item x="934"/>
        <item x="1102"/>
        <item x="3999"/>
        <item x="1120"/>
        <item x="11423"/>
        <item x="11326"/>
        <item x="5293"/>
        <item x="11165"/>
        <item x="5989"/>
        <item x="3015"/>
        <item x="8023"/>
        <item x="3061"/>
        <item x="509"/>
        <item x="4536"/>
        <item x="8258"/>
        <item x="1416"/>
        <item x="10603"/>
        <item x="140"/>
        <item x="332"/>
        <item x="9821"/>
        <item x="9467"/>
        <item x="7876"/>
        <item x="7568"/>
        <item x="7497"/>
        <item x="10357"/>
        <item x="8574"/>
        <item x="1470"/>
        <item x="11222"/>
        <item x="986"/>
        <item x="6871"/>
        <item x="8355"/>
        <item x="5063"/>
        <item x="1285"/>
        <item x="4453"/>
        <item x="4284"/>
        <item x="4075"/>
        <item x="3183"/>
        <item x="5908"/>
        <item x="1649"/>
        <item x="9654"/>
        <item x="9706"/>
        <item x="9677"/>
        <item x="9051"/>
        <item x="1266"/>
        <item x="1143"/>
        <item x="5945"/>
        <item x="717"/>
        <item x="2238"/>
        <item x="7739"/>
        <item x="2743"/>
        <item x="10659"/>
        <item x="4047"/>
        <item x="8218"/>
        <item x="11387"/>
        <item x="6862"/>
        <item x="326"/>
        <item x="2332"/>
        <item x="1862"/>
        <item x="2745"/>
        <item x="9338"/>
        <item x="5890"/>
        <item x="11380"/>
        <item x="637"/>
        <item x="421"/>
        <item x="380"/>
        <item x="3241"/>
        <item x="11764"/>
        <item x="9555"/>
        <item x="11466"/>
        <item x="4154"/>
        <item x="6429"/>
        <item x="11381"/>
        <item x="11573"/>
        <item x="9306"/>
        <item x="4012"/>
        <item x="3150"/>
        <item x="9347"/>
        <item x="2002"/>
        <item x="10249"/>
        <item x="6781"/>
        <item x="11130"/>
        <item x="5609"/>
        <item x="1093"/>
        <item x="7988"/>
        <item x="3604"/>
        <item x="5932"/>
        <item x="8786"/>
        <item x="11532"/>
        <item x="9959"/>
        <item x="3966"/>
        <item x="7240"/>
        <item x="287"/>
        <item x="2016"/>
        <item x="2149"/>
        <item x="8127"/>
        <item x="3575"/>
        <item x="4357"/>
        <item x="6952"/>
        <item x="11007"/>
        <item x="1563"/>
        <item x="11759"/>
        <item x="11401"/>
        <item x="10273"/>
        <item x="9368"/>
        <item x="5610"/>
        <item x="1365"/>
        <item x="7475"/>
        <item x="2887"/>
        <item x="7880"/>
        <item x="4741"/>
        <item x="7972"/>
        <item x="3193"/>
        <item x="7634"/>
        <item x="10118"/>
        <item x="408"/>
        <item x="880"/>
        <item x="6774"/>
        <item x="11191"/>
        <item x="737"/>
        <item x="7113"/>
        <item x="4677"/>
        <item x="2913"/>
        <item x="1891"/>
        <item x="167"/>
        <item x="3795"/>
        <item x="8830"/>
        <item x="7313"/>
        <item x="11728"/>
        <item x="9762"/>
        <item x="10355"/>
        <item x="8211"/>
        <item x="666"/>
        <item x="2447"/>
        <item x="10822"/>
        <item x="2548"/>
        <item x="4682"/>
        <item x="3578"/>
        <item x="8654"/>
        <item x="1067"/>
        <item x="6228"/>
        <item x="10694"/>
        <item x="2971"/>
        <item x="10555"/>
        <item x="6567"/>
        <item x="11066"/>
        <item x="649"/>
        <item x="3570"/>
        <item x="400"/>
        <item x="5354"/>
        <item x="7238"/>
        <item x="2836"/>
        <item x="8409"/>
        <item x="3348"/>
        <item x="855"/>
        <item x="8251"/>
        <item x="535"/>
        <item x="9534"/>
        <item x="6088"/>
        <item x="11413"/>
        <item x="6024"/>
        <item x="2446"/>
        <item x="7633"/>
        <item x="7236"/>
        <item x="1931"/>
        <item x="10635"/>
        <item x="6616"/>
        <item x="8677"/>
        <item x="3237"/>
        <item x="4827"/>
        <item x="7095"/>
        <item x="4096"/>
        <item x="11431"/>
        <item x="9350"/>
        <item x="1671"/>
        <item x="9042"/>
        <item x="1195"/>
        <item x="11214"/>
        <item x="2433"/>
        <item x="7591"/>
        <item x="10441"/>
        <item x="11581"/>
        <item x="10404"/>
        <item x="9428"/>
        <item x="7524"/>
        <item x="1745"/>
        <item x="234"/>
        <item x="2048"/>
        <item x="1786"/>
        <item x="5830"/>
        <item x="3244"/>
        <item x="4581"/>
        <item x="647"/>
        <item x="4200"/>
        <item x="11756"/>
        <item x="984"/>
        <item x="9638"/>
        <item x="1860"/>
        <item x="579"/>
        <item x="5374"/>
        <item x="7510"/>
        <item x="4933"/>
        <item x="5296"/>
        <item x="2624"/>
        <item x="7556"/>
        <item x="6699"/>
        <item x="11319"/>
        <item x="896"/>
        <item x="8279"/>
        <item x="6239"/>
        <item x="4202"/>
        <item x="6237"/>
        <item x="10427"/>
        <item x="4822"/>
        <item x="5001"/>
        <item x="5022"/>
        <item x="7055"/>
        <item x="6906"/>
        <item x="8078"/>
        <item x="5566"/>
        <item x="4283"/>
        <item x="10179"/>
        <item x="6019"/>
        <item x="1553"/>
        <item x="10464"/>
        <item x="619"/>
        <item x="1073"/>
        <item x="11940"/>
        <item x="8465"/>
        <item x="6964"/>
        <item x="2307"/>
        <item x="678"/>
        <item x="4131"/>
        <item x="11284"/>
        <item x="9365"/>
        <item x="1277"/>
        <item x="7090"/>
        <item x="7542"/>
        <item x="5070"/>
        <item x="3832"/>
        <item x="4120"/>
        <item x="724"/>
        <item x="9115"/>
        <item x="6585"/>
        <item x="6105"/>
        <item x="419"/>
        <item x="11176"/>
        <item x="11794"/>
        <item x="4688"/>
        <item x="10740"/>
        <item x="10610"/>
        <item x="9329"/>
        <item x="10692"/>
        <item x="5587"/>
        <item x="8701"/>
        <item x="5387"/>
        <item x="9098"/>
        <item x="7406"/>
        <item x="9056"/>
        <item x="5397"/>
        <item x="6670"/>
        <item x="11334"/>
        <item x="6026"/>
        <item x="8847"/>
        <item x="8530"/>
        <item x="6309"/>
        <item x="2664"/>
        <item x="1992"/>
        <item x="7429"/>
        <item x="7891"/>
        <item x="4747"/>
        <item x="4852"/>
        <item x="2511"/>
        <item x="6586"/>
        <item x="7513"/>
        <item x="578"/>
        <item x="1981"/>
        <item x="11536"/>
        <item x="3103"/>
        <item x="3219"/>
        <item x="2874"/>
        <item x="9547"/>
        <item x="800"/>
        <item x="3102"/>
        <item x="3698"/>
        <item x="933"/>
        <item x="5423"/>
        <item x="8293"/>
        <item x="7145"/>
        <item x="514"/>
        <item x="15"/>
        <item x="11586"/>
        <item x="8864"/>
        <item x="10519"/>
        <item x="4729"/>
        <item x="7391"/>
        <item x="1756"/>
        <item x="9010"/>
        <item x="11668"/>
        <item x="4327"/>
        <item x="5367"/>
        <item x="7722"/>
        <item x="3430"/>
        <item x="8438"/>
        <item x="690"/>
        <item x="4216"/>
        <item x="7752"/>
        <item x="7139"/>
        <item x="7187"/>
        <item x="8617"/>
        <item x="6455"/>
        <item x="10019"/>
        <item x="8726"/>
        <item x="8761"/>
        <item x="2026"/>
        <item x="8712"/>
        <item x="6693"/>
        <item x="9261"/>
        <item x="4324"/>
        <item x="9507"/>
        <item x="975"/>
        <item x="11868"/>
        <item x="1010"/>
        <item x="7354"/>
        <item x="6230"/>
        <item x="4506"/>
        <item x="2083"/>
        <item x="1642"/>
        <item x="6914"/>
        <item x="4650"/>
        <item x="11057"/>
        <item x="1673"/>
        <item x="11152"/>
        <item x="2905"/>
        <item x="756"/>
        <item x="329"/>
        <item x="1520"/>
        <item x="8057"/>
        <item x="4635"/>
        <item x="10805"/>
        <item x="7750"/>
        <item x="7093"/>
        <item x="3120"/>
        <item x="5003"/>
        <item x="6495"/>
        <item x="3715"/>
        <item x="449"/>
        <item x="8618"/>
        <item x="10619"/>
        <item x="473"/>
        <item x="8645"/>
        <item x="4580"/>
        <item x="10345"/>
        <item x="10332"/>
        <item x="11992"/>
        <item x="1792"/>
        <item x="684"/>
        <item x="9961"/>
        <item x="2540"/>
        <item x="2126"/>
        <item x="11129"/>
        <item x="2635"/>
        <item x="5390"/>
        <item x="10165"/>
        <item x="11168"/>
        <item x="10130"/>
        <item x="1718"/>
        <item x="5465"/>
        <item x="7541"/>
        <item x="6783"/>
        <item x="6975"/>
        <item x="11500"/>
        <item x="11638"/>
        <item x="9537"/>
        <item x="3367"/>
        <item x="1204"/>
        <item x="2217"/>
        <item x="9283"/>
        <item x="3473"/>
        <item x="9514"/>
        <item x="7353"/>
        <item x="10393"/>
        <item x="7043"/>
        <item x="10205"/>
        <item x="1789"/>
        <item x="3695"/>
        <item x="6929"/>
        <item x="6151"/>
        <item x="8179"/>
        <item x="5923"/>
        <item x="5225"/>
        <item x="3768"/>
        <item x="4507"/>
        <item x="7209"/>
        <item x="5803"/>
        <item x="1997"/>
        <item x="2643"/>
        <item x="9315"/>
        <item x="1437"/>
        <item x="5801"/>
        <item x="2191"/>
        <item x="11253"/>
        <item x="11321"/>
        <item x="5879"/>
        <item x="3594"/>
        <item x="6025"/>
        <item x="4472"/>
        <item x="9869"/>
        <item x="7939"/>
        <item x="9451"/>
        <item x="5260"/>
        <item x="10369"/>
        <item x="261"/>
        <item x="5854"/>
        <item x="9073"/>
        <item x="4035"/>
        <item x="5780"/>
        <item x="9471"/>
        <item x="2535"/>
        <item x="942"/>
        <item x="1460"/>
        <item x="5802"/>
        <item x="11160"/>
        <item x="10957"/>
        <item x="9460"/>
        <item x="895"/>
        <item x="9962"/>
        <item x="11933"/>
        <item x="10096"/>
        <item x="7148"/>
        <item x="10315"/>
        <item x="9125"/>
        <item x="422"/>
        <item t="default"/>
      </items>
    </pivotField>
    <pivotField showAll="0"/>
    <pivotField showAll="0"/>
    <pivotField showAll="0"/>
    <pivotField numFmtId="47" showAll="0"/>
    <pivotField showAll="0">
      <items count="7">
        <item x="0"/>
        <item x="4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vgOrderValue" fld="17" subtotal="average" baseField="18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DA448-E6CC-4EC3-9458-FFFEEFFF3FA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C10" firstHeaderRow="0" firstDataRow="1" firstDataCol="1"/>
  <pivotFields count="20">
    <pivotField dataField="1" showAll="0"/>
    <pivotField showAll="0"/>
    <pivotField showAll="0"/>
    <pivotField showAll="0"/>
    <pivotField numFmtId="47" showAll="0"/>
    <pivotField axis="axisRow" showAll="0">
      <items count="7">
        <item x="0"/>
        <item x="4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ID" fld="0" subtotal="count" baseField="0" baseItem="0"/>
    <dataField name="Sum of TotalSpent" fld="10" baseField="0" baseItem="0"/>
  </dataFields>
  <chartFormats count="4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AB728-2786-4A31-B3CA-86AE55CE15A6}" name="Table1" displayName="Table1" ref="A1:Y12001" totalsRowShown="0">
  <autoFilter ref="A1:Y12001" xr:uid="{A9BAB728-2786-4A31-B3CA-86AE55CE15A6}"/>
  <sortState xmlns:xlrd2="http://schemas.microsoft.com/office/spreadsheetml/2017/richdata2" ref="A2:T12001">
    <sortCondition descending="1" ref="M1:M12001"/>
  </sortState>
  <tableColumns count="25">
    <tableColumn id="1" xr3:uid="{EB094099-5D0F-40F1-AD73-57B3E041EAD0}" name="CustomerID"/>
    <tableColumn id="2" xr3:uid="{48CD8839-A179-41AD-89F2-B04AE3B27041}" name="Age"/>
    <tableColumn id="3" xr3:uid="{6BBFFC5D-6406-46BB-BF1F-88277BE6C56D}" name="Gender"/>
    <tableColumn id="4" xr3:uid="{300026F5-6AF4-4B7C-B7C4-E0E284051FAB}" name="Country"/>
    <tableColumn id="28" xr3:uid="{FEFD8170-077F-4251-A1A6-279A3F0A493B}" name="RegistrationDate" dataDxfId="14"/>
    <tableColumn id="6" xr3:uid="{E836600C-A13C-4F51-BEFB-3DEE4392A357}" name="AcquisitionChannel"/>
    <tableColumn id="7" xr3:uid="{F7AA9A50-84F6-49AC-878F-A2D8E0FECBEE}" name="EmailOpens"/>
    <tableColumn id="8" xr3:uid="{004B2197-8C25-492D-9DAF-C2ED1C4F714B}" name="EmailClicks"/>
    <tableColumn id="9" xr3:uid="{E5FA5440-7D14-439F-B80F-EDE5BECB701B}" name="AdImpressions"/>
    <tableColumn id="10" xr3:uid="{6C4F2E2B-12E9-490A-ACB0-92E7A12E6D8D}" name="AdClicks"/>
    <tableColumn id="11" xr3:uid="{7BE9BDB8-65B1-4FD9-9B88-057780F97E5D}" name="TotalSpent"/>
    <tableColumn id="19" xr3:uid="{FC25FC17-285A-4445-8D76-42EEB9DE070F}" name="TotalSpent_Outlier_Flag" dataDxfId="13">
      <calculatedColumnFormula>IF(OR(K2&lt;$AC$10, K2&gt;$AC$11), "OUTLIER", "")</calculatedColumnFormula>
    </tableColumn>
    <tableColumn id="12" xr3:uid="{BF795AE5-D9AE-4C39-A062-403C5D6ED9E1}" name="NumberOfOrders"/>
    <tableColumn id="22" xr3:uid="{70EC42C2-B718-488E-B70B-15CE44820B8B}" name="OrderCount_Outlier_Flag" dataDxfId="12">
      <calculatedColumnFormula>IF(OR(M2&lt;$AC$16, M2&gt;$AC$17), "OUTLIER", "")</calculatedColumnFormula>
    </tableColumn>
    <tableColumn id="13" xr3:uid="{62B9A38B-720E-4FA0-B27C-931233139185}" name="DaysSinceLastPurchase"/>
    <tableColumn id="14" xr3:uid="{2C1DEAAE-BB7D-4FC5-B012-ECE20DF06C74}" name="EmailClickRate" dataDxfId="2"/>
    <tableColumn id="15" xr3:uid="{22F1E756-F18B-4018-8084-E27A7D763974}" name="AdClickRate" dataDxfId="1"/>
    <tableColumn id="16" xr3:uid="{E2AF7B49-B9D9-40E0-8E34-DA50074EC96D}" name="AvgOrderValue" dataDxfId="0"/>
    <tableColumn id="17" xr3:uid="{9ED2F980-5646-4862-BCC8-A2D86C3138E7}" name="CustomerSegment"/>
    <tableColumn id="18" xr3:uid="{65107F2C-DFE5-4B58-BFF4-00F2CFE9D2AC}" name="Churned"/>
    <tableColumn id="20" xr3:uid="{99B89D61-F9B6-4D7E-B6DF-275D7BE913A3}" name="R_Score" dataDxfId="11">
      <calculatedColumnFormula>IF(O2&lt;=20,5,IF(O2&lt;=40,4,IF(O2&lt;=70,3,IF(O2&lt;=100,2,1))))</calculatedColumnFormula>
    </tableColumn>
    <tableColumn id="21" xr3:uid="{8471E9E5-C9CB-4255-BB1C-8E68CAF1F5E3}" name="F_Score" dataDxfId="10">
      <calculatedColumnFormula>IF(M2&gt;=11,5,IF(M2&gt;=9,4,IF(M2&gt;=7,3,IF(M2&gt;=5,2,1))))</calculatedColumnFormula>
    </tableColumn>
    <tableColumn id="23" xr3:uid="{4E9945FF-0BA4-4FCB-8447-EA5342841B27}" name="M_Score" dataDxfId="9">
      <calculatedColumnFormula>IF(K2&gt;=500,5,IF(K2&gt;=300,4,IF(K2&gt;=150,3,IF(K2&gt;=50,2,1))))</calculatedColumnFormula>
    </tableColumn>
    <tableColumn id="24" xr3:uid="{EA8BD1C5-82AE-45B9-9D49-41B971F18DC2}" name="RFM_Score" dataDxfId="8">
      <calculatedColumnFormula>U2 &amp; V2 &amp; W2</calculatedColumnFormula>
    </tableColumn>
    <tableColumn id="25" xr3:uid="{46B77C91-8DEB-4502-B404-0A8C0FC35BCE}" name="Customer_Segment" dataDxfId="7">
      <calculatedColumnFormula>IF(Table1[[#This Row],[RFM_Score]]="555","Champion", IF(AND(J2&gt;=4,V2&gt;=4),"Loyal", IF(U2&lt;=2,"At Risk", IF(W2&gt;=4,"Potential Loyalist","Others"))))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F421-900C-40FD-A556-1514AABF6DC9}">
  <dimension ref="A1:AC12001"/>
  <sheetViews>
    <sheetView tabSelected="1" zoomScaleNormal="100" workbookViewId="0">
      <selection activeCell="G15" sqref="G15"/>
    </sheetView>
  </sheetViews>
  <sheetFormatPr defaultRowHeight="14.4"/>
  <cols>
    <col min="1" max="1" width="12.77734375" customWidth="1"/>
    <col min="2" max="2" width="5.88671875" customWidth="1"/>
    <col min="3" max="3" width="9" customWidth="1"/>
    <col min="4" max="4" width="9.33203125" customWidth="1"/>
    <col min="5" max="5" width="26" bestFit="1" customWidth="1"/>
    <col min="6" max="6" width="19.109375" customWidth="1"/>
    <col min="7" max="7" width="13" customWidth="1"/>
    <col min="8" max="8" width="12.88671875" customWidth="1"/>
    <col min="9" max="9" width="15.33203125" customWidth="1"/>
    <col min="10" max="10" width="10.33203125" customWidth="1"/>
    <col min="11" max="11" width="12.21875" bestFit="1" customWidth="1"/>
    <col min="12" max="12" width="12.21875" customWidth="1"/>
    <col min="13" max="14" width="17.21875" customWidth="1"/>
    <col min="15" max="15" width="22.6640625" customWidth="1"/>
    <col min="16" max="16" width="15.77734375" customWidth="1"/>
    <col min="17" max="17" width="13.21875" customWidth="1"/>
    <col min="18" max="18" width="15.21875" customWidth="1"/>
    <col min="19" max="19" width="18.33203125" customWidth="1"/>
    <col min="20" max="20" width="9.88671875" customWidth="1"/>
    <col min="21" max="21" width="15.6640625" bestFit="1" customWidth="1"/>
    <col min="22" max="22" width="11.6640625" bestFit="1" customWidth="1"/>
    <col min="23" max="24" width="11.6640625" customWidth="1"/>
    <col min="25" max="25" width="19" bestFit="1" customWidth="1"/>
    <col min="27" max="27" width="15.6640625" bestFit="1" customWidth="1"/>
    <col min="28" max="28" width="11.6640625" bestFit="1" customWidth="1"/>
    <col min="29" max="29" width="15.554687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12047</v>
      </c>
      <c r="M1" t="s">
        <v>11</v>
      </c>
      <c r="N1" t="s">
        <v>12048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12067</v>
      </c>
      <c r="V1" t="s">
        <v>12068</v>
      </c>
      <c r="W1" t="s">
        <v>12069</v>
      </c>
      <c r="X1" t="s">
        <v>12070</v>
      </c>
      <c r="Y1" t="s">
        <v>12071</v>
      </c>
    </row>
    <row r="2" spans="1:29">
      <c r="A2" t="s">
        <v>7071</v>
      </c>
      <c r="B2">
        <v>54</v>
      </c>
      <c r="C2" t="s">
        <v>24</v>
      </c>
      <c r="D2" t="s">
        <v>25</v>
      </c>
      <c r="E2" s="6" t="s">
        <v>12072</v>
      </c>
      <c r="F2" t="s">
        <v>60</v>
      </c>
      <c r="G2">
        <v>3</v>
      </c>
      <c r="H2">
        <v>1</v>
      </c>
      <c r="I2">
        <v>50</v>
      </c>
      <c r="J2">
        <v>2</v>
      </c>
      <c r="K2">
        <v>341.85</v>
      </c>
      <c r="L2" t="str">
        <f t="shared" ref="L2:L65" si="0">IF(OR(K2&lt;$AC$10, K2&gt;$AC$11), "OUTLIER", "")</f>
        <v/>
      </c>
      <c r="M2">
        <v>11</v>
      </c>
      <c r="N2" t="str">
        <f t="shared" ref="N2:N65" si="1">IF(OR(M2&lt;$AC$16, M2&gt;$AC$17), "OUTLIER", "")</f>
        <v>OUTLIER</v>
      </c>
      <c r="O2">
        <v>21</v>
      </c>
      <c r="P2" s="11">
        <v>0.33333333333333298</v>
      </c>
      <c r="Q2" s="11">
        <v>0.04</v>
      </c>
      <c r="R2" s="12">
        <v>31.0772727272727</v>
      </c>
      <c r="S2" t="s">
        <v>22</v>
      </c>
      <c r="T2">
        <v>0</v>
      </c>
      <c r="U2">
        <f t="shared" ref="U2:U65" si="2">IF(O2&lt;=20,5,IF(O2&lt;=40,4,IF(O2&lt;=70,3,IF(O2&lt;=100,2,1))))</f>
        <v>4</v>
      </c>
      <c r="V2">
        <f t="shared" ref="V2:V65" si="3">IF(M2&gt;=11,5,IF(M2&gt;=9,4,IF(M2&gt;=7,3,IF(M2&gt;=5,2,1))))</f>
        <v>5</v>
      </c>
      <c r="W2">
        <f t="shared" ref="W2:W65" si="4">IF(K2&gt;=500,5,IF(K2&gt;=300,4,IF(K2&gt;=150,3,IF(K2&gt;=50,2,1))))</f>
        <v>4</v>
      </c>
      <c r="X2" t="str">
        <f t="shared" ref="X2:X65" si="5">U2 &amp; V2 &amp; W2</f>
        <v>454</v>
      </c>
      <c r="Y2" t="str">
        <f>IF(Table1[[#This Row],[RFM_Score]]="555","Champion", IF(AND(J2&gt;=4,V2&gt;=4),"Loyal", IF(U2&lt;=2,"At Risk", IF(W2&gt;=4,"Potential Loyalist","Others"))))</f>
        <v>Potential Loyalist</v>
      </c>
    </row>
    <row r="3" spans="1:29">
      <c r="A3" t="s">
        <v>4955</v>
      </c>
      <c r="B3">
        <v>51</v>
      </c>
      <c r="C3" t="s">
        <v>19</v>
      </c>
      <c r="D3" t="s">
        <v>29</v>
      </c>
      <c r="E3" s="6" t="s">
        <v>12073</v>
      </c>
      <c r="F3" t="s">
        <v>21</v>
      </c>
      <c r="G3">
        <v>1</v>
      </c>
      <c r="H3">
        <v>0</v>
      </c>
      <c r="I3">
        <v>50</v>
      </c>
      <c r="J3">
        <v>4</v>
      </c>
      <c r="K3">
        <v>65.11</v>
      </c>
      <c r="L3" t="str">
        <f t="shared" si="0"/>
        <v/>
      </c>
      <c r="M3">
        <v>11</v>
      </c>
      <c r="N3" t="str">
        <f t="shared" si="1"/>
        <v>OUTLIER</v>
      </c>
      <c r="O3">
        <v>51</v>
      </c>
      <c r="P3" s="11">
        <v>0</v>
      </c>
      <c r="Q3" s="11">
        <v>0.08</v>
      </c>
      <c r="R3" s="12">
        <v>5.9190909090909001</v>
      </c>
      <c r="S3" t="s">
        <v>27</v>
      </c>
      <c r="T3">
        <v>0</v>
      </c>
      <c r="U3">
        <f t="shared" si="2"/>
        <v>3</v>
      </c>
      <c r="V3">
        <f t="shared" si="3"/>
        <v>5</v>
      </c>
      <c r="W3">
        <f t="shared" si="4"/>
        <v>2</v>
      </c>
      <c r="X3" t="str">
        <f t="shared" si="5"/>
        <v>352</v>
      </c>
      <c r="Y3" t="str">
        <f>IF(Table1[[#This Row],[RFM_Score]]="555","Champion", IF(AND(J3&gt;=4,V3&gt;=4),"Loyal", IF(U3&lt;=2,"At Risk", IF(W3&gt;=4,"Potential Loyalist","Others"))))</f>
        <v>Loyal</v>
      </c>
      <c r="AA3" s="7" t="s">
        <v>12037</v>
      </c>
      <c r="AB3" s="7"/>
      <c r="AC3" s="7"/>
    </row>
    <row r="4" spans="1:29">
      <c r="A4" t="s">
        <v>6963</v>
      </c>
      <c r="B4">
        <v>35</v>
      </c>
      <c r="C4" t="s">
        <v>24</v>
      </c>
      <c r="D4" t="s">
        <v>41</v>
      </c>
      <c r="E4" s="6" t="s">
        <v>12074</v>
      </c>
      <c r="F4" t="s">
        <v>26</v>
      </c>
      <c r="G4">
        <v>2</v>
      </c>
      <c r="H4">
        <v>0</v>
      </c>
      <c r="I4">
        <v>42</v>
      </c>
      <c r="J4">
        <v>1</v>
      </c>
      <c r="K4">
        <v>284.36</v>
      </c>
      <c r="L4" t="str">
        <f t="shared" si="0"/>
        <v/>
      </c>
      <c r="M4">
        <v>10</v>
      </c>
      <c r="N4" t="str">
        <f t="shared" si="1"/>
        <v>OUTLIER</v>
      </c>
      <c r="O4">
        <v>123</v>
      </c>
      <c r="P4" s="11">
        <v>0</v>
      </c>
      <c r="Q4" s="11">
        <v>2.3809523809523801E-2</v>
      </c>
      <c r="R4" s="12">
        <v>28.436</v>
      </c>
      <c r="S4" t="s">
        <v>22</v>
      </c>
      <c r="T4">
        <v>0</v>
      </c>
      <c r="U4">
        <f t="shared" si="2"/>
        <v>1</v>
      </c>
      <c r="V4">
        <f t="shared" si="3"/>
        <v>4</v>
      </c>
      <c r="W4">
        <f t="shared" si="4"/>
        <v>3</v>
      </c>
      <c r="X4" t="str">
        <f t="shared" si="5"/>
        <v>143</v>
      </c>
      <c r="Y4" t="str">
        <f>IF(Table1[[#This Row],[RFM_Score]]="555","Champion", IF(AND(J4&gt;=4,V4&gt;=4),"Loyal", IF(U4&lt;=2,"At Risk", IF(W4&gt;=4,"Potential Loyalist","Others"))))</f>
        <v>At Risk</v>
      </c>
      <c r="AA4" s="1" t="s">
        <v>12038</v>
      </c>
      <c r="AB4">
        <f>COUNTBLANK(A2:T12001)</f>
        <v>23228</v>
      </c>
      <c r="AC4" t="s">
        <v>12066</v>
      </c>
    </row>
    <row r="5" spans="1:29">
      <c r="A5" t="s">
        <v>10135</v>
      </c>
      <c r="B5">
        <v>30</v>
      </c>
      <c r="C5" t="s">
        <v>24</v>
      </c>
      <c r="D5" t="s">
        <v>41</v>
      </c>
      <c r="E5" s="6" t="s">
        <v>12075</v>
      </c>
      <c r="F5" t="s">
        <v>30</v>
      </c>
      <c r="G5">
        <v>0</v>
      </c>
      <c r="H5">
        <v>0</v>
      </c>
      <c r="I5">
        <v>54</v>
      </c>
      <c r="J5">
        <v>3</v>
      </c>
      <c r="K5">
        <v>94.17</v>
      </c>
      <c r="L5" t="str">
        <f t="shared" si="0"/>
        <v/>
      </c>
      <c r="M5">
        <v>10</v>
      </c>
      <c r="N5" t="str">
        <f t="shared" si="1"/>
        <v>OUTLIER</v>
      </c>
      <c r="O5">
        <v>55</v>
      </c>
      <c r="P5" s="11">
        <v>0</v>
      </c>
      <c r="Q5" s="11">
        <v>5.5555555555555497E-2</v>
      </c>
      <c r="R5" s="12">
        <v>9.4169999999999998</v>
      </c>
      <c r="S5" t="s">
        <v>27</v>
      </c>
      <c r="T5">
        <v>0</v>
      </c>
      <c r="U5">
        <f t="shared" si="2"/>
        <v>3</v>
      </c>
      <c r="V5">
        <f t="shared" si="3"/>
        <v>4</v>
      </c>
      <c r="W5">
        <f t="shared" si="4"/>
        <v>2</v>
      </c>
      <c r="X5" t="str">
        <f t="shared" si="5"/>
        <v>342</v>
      </c>
      <c r="Y5" t="str">
        <f>IF(Table1[[#This Row],[RFM_Score]]="555","Champion", IF(AND(J5&gt;=4,V5&gt;=4),"Loyal", IF(U5&lt;=2,"At Risk", IF(W5&gt;=4,"Potential Loyalist","Others"))))</f>
        <v>Others</v>
      </c>
    </row>
    <row r="6" spans="1:29">
      <c r="A6" t="s">
        <v>7525</v>
      </c>
      <c r="B6">
        <v>38</v>
      </c>
      <c r="C6" t="s">
        <v>24</v>
      </c>
      <c r="D6" t="s">
        <v>46</v>
      </c>
      <c r="E6" s="6" t="s">
        <v>12076</v>
      </c>
      <c r="F6" t="s">
        <v>30</v>
      </c>
      <c r="G6">
        <v>5</v>
      </c>
      <c r="H6">
        <v>0</v>
      </c>
      <c r="I6">
        <v>48</v>
      </c>
      <c r="J6">
        <v>0</v>
      </c>
      <c r="K6">
        <v>607.98</v>
      </c>
      <c r="L6" t="str">
        <f t="shared" si="0"/>
        <v>OUTLIER</v>
      </c>
      <c r="M6">
        <v>9</v>
      </c>
      <c r="N6" t="str">
        <f t="shared" si="1"/>
        <v>OUTLIER</v>
      </c>
      <c r="O6">
        <v>118</v>
      </c>
      <c r="P6" s="11">
        <v>0</v>
      </c>
      <c r="Q6" s="11">
        <v>0</v>
      </c>
      <c r="R6" s="12">
        <v>67.553333333333299</v>
      </c>
      <c r="S6" t="s">
        <v>57</v>
      </c>
      <c r="T6">
        <v>0</v>
      </c>
      <c r="U6">
        <f t="shared" si="2"/>
        <v>1</v>
      </c>
      <c r="V6">
        <f t="shared" si="3"/>
        <v>4</v>
      </c>
      <c r="W6">
        <f t="shared" si="4"/>
        <v>5</v>
      </c>
      <c r="X6" t="str">
        <f t="shared" si="5"/>
        <v>145</v>
      </c>
      <c r="Y6" t="str">
        <f>IF(Table1[[#This Row],[RFM_Score]]="555","Champion", IF(AND(J6&gt;=4,V6&gt;=4),"Loyal", IF(U6&lt;=2,"At Risk", IF(W6&gt;=4,"Potential Loyalist","Others"))))</f>
        <v>At Risk</v>
      </c>
      <c r="AA6" s="7" t="s">
        <v>12039</v>
      </c>
      <c r="AB6" s="7"/>
      <c r="AC6" s="7"/>
    </row>
    <row r="7" spans="1:29">
      <c r="A7" t="s">
        <v>8171</v>
      </c>
      <c r="B7">
        <v>18</v>
      </c>
      <c r="C7" t="s">
        <v>19</v>
      </c>
      <c r="D7" t="s">
        <v>41</v>
      </c>
      <c r="E7" s="6" t="s">
        <v>12077</v>
      </c>
      <c r="F7" t="s">
        <v>21</v>
      </c>
      <c r="G7">
        <v>1</v>
      </c>
      <c r="H7">
        <v>0</v>
      </c>
      <c r="I7">
        <v>52</v>
      </c>
      <c r="J7">
        <v>3</v>
      </c>
      <c r="K7">
        <v>600.57000000000005</v>
      </c>
      <c r="L7" t="str">
        <f t="shared" si="0"/>
        <v/>
      </c>
      <c r="M7">
        <v>9</v>
      </c>
      <c r="N7" t="str">
        <f t="shared" si="1"/>
        <v>OUTLIER</v>
      </c>
      <c r="O7">
        <v>25</v>
      </c>
      <c r="P7" s="11">
        <v>0</v>
      </c>
      <c r="Q7" s="11">
        <v>5.7692307692307598E-2</v>
      </c>
      <c r="R7" s="12">
        <v>66.73</v>
      </c>
      <c r="S7" t="s">
        <v>57</v>
      </c>
      <c r="T7">
        <v>0</v>
      </c>
      <c r="U7">
        <f t="shared" si="2"/>
        <v>4</v>
      </c>
      <c r="V7">
        <f t="shared" si="3"/>
        <v>4</v>
      </c>
      <c r="W7">
        <f t="shared" si="4"/>
        <v>5</v>
      </c>
      <c r="X7" t="str">
        <f t="shared" si="5"/>
        <v>445</v>
      </c>
      <c r="Y7" t="str">
        <f>IF(Table1[[#This Row],[RFM_Score]]="555","Champion", IF(AND(J7&gt;=4,V7&gt;=4),"Loyal", IF(U7&lt;=2,"At Risk", IF(W7&gt;=4,"Potential Loyalist","Others"))))</f>
        <v>Potential Loyalist</v>
      </c>
      <c r="AA7" s="2" t="s">
        <v>12040</v>
      </c>
      <c r="AB7" t="s">
        <v>12041</v>
      </c>
      <c r="AC7">
        <f>QUARTILE(Table1[TotalSpent],1)</f>
        <v>57.875</v>
      </c>
    </row>
    <row r="8" spans="1:29">
      <c r="A8" t="s">
        <v>6785</v>
      </c>
      <c r="B8">
        <v>28</v>
      </c>
      <c r="C8" t="s">
        <v>19</v>
      </c>
      <c r="D8" t="s">
        <v>29</v>
      </c>
      <c r="E8" s="6" t="s">
        <v>12078</v>
      </c>
      <c r="F8" t="s">
        <v>60</v>
      </c>
      <c r="G8">
        <v>5</v>
      </c>
      <c r="H8">
        <v>2</v>
      </c>
      <c r="I8">
        <v>61</v>
      </c>
      <c r="J8">
        <v>6</v>
      </c>
      <c r="K8">
        <v>503.57</v>
      </c>
      <c r="L8" t="str">
        <f t="shared" si="0"/>
        <v/>
      </c>
      <c r="M8">
        <v>9</v>
      </c>
      <c r="N8" t="str">
        <f t="shared" si="1"/>
        <v>OUTLIER</v>
      </c>
      <c r="O8">
        <v>0</v>
      </c>
      <c r="P8" s="11">
        <v>0.4</v>
      </c>
      <c r="Q8" s="11">
        <v>9.8360655737704902E-2</v>
      </c>
      <c r="R8" s="12">
        <v>55.952222222222197</v>
      </c>
      <c r="S8" t="s">
        <v>57</v>
      </c>
      <c r="T8">
        <v>0</v>
      </c>
      <c r="U8">
        <f t="shared" si="2"/>
        <v>5</v>
      </c>
      <c r="V8">
        <f t="shared" si="3"/>
        <v>4</v>
      </c>
      <c r="W8">
        <f t="shared" si="4"/>
        <v>5</v>
      </c>
      <c r="X8" t="str">
        <f t="shared" si="5"/>
        <v>545</v>
      </c>
      <c r="Y8" t="str">
        <f>IF(Table1[[#This Row],[RFM_Score]]="555","Champion", IF(AND(J8&gt;=4,V8&gt;=4),"Loyal", IF(U8&lt;=2,"At Risk", IF(W8&gt;=4,"Potential Loyalist","Others"))))</f>
        <v>Loyal</v>
      </c>
      <c r="AB8" t="s">
        <v>12042</v>
      </c>
      <c r="AC8">
        <f>QUARTILE(Table1[TotalSpent],3)</f>
        <v>276.83999999999997</v>
      </c>
    </row>
    <row r="9" spans="1:29">
      <c r="A9" t="s">
        <v>4257</v>
      </c>
      <c r="B9">
        <v>18</v>
      </c>
      <c r="C9" t="s">
        <v>19</v>
      </c>
      <c r="D9" t="s">
        <v>25</v>
      </c>
      <c r="E9" s="6" t="s">
        <v>12079</v>
      </c>
      <c r="F9" t="s">
        <v>26</v>
      </c>
      <c r="G9">
        <v>0</v>
      </c>
      <c r="H9">
        <v>0</v>
      </c>
      <c r="I9">
        <v>41</v>
      </c>
      <c r="J9">
        <v>5</v>
      </c>
      <c r="K9">
        <v>484.7</v>
      </c>
      <c r="L9" t="str">
        <f t="shared" si="0"/>
        <v/>
      </c>
      <c r="M9">
        <v>9</v>
      </c>
      <c r="N9" t="str">
        <f t="shared" si="1"/>
        <v>OUTLIER</v>
      </c>
      <c r="O9">
        <v>1</v>
      </c>
      <c r="P9" s="11">
        <v>0</v>
      </c>
      <c r="Q9" s="11">
        <v>0.12195121951219499</v>
      </c>
      <c r="R9" s="12">
        <v>53.855555555555497</v>
      </c>
      <c r="S9" t="s">
        <v>22</v>
      </c>
      <c r="T9">
        <v>0</v>
      </c>
      <c r="U9">
        <f t="shared" si="2"/>
        <v>5</v>
      </c>
      <c r="V9">
        <f t="shared" si="3"/>
        <v>4</v>
      </c>
      <c r="W9">
        <f t="shared" si="4"/>
        <v>4</v>
      </c>
      <c r="X9" t="str">
        <f t="shared" si="5"/>
        <v>544</v>
      </c>
      <c r="Y9" t="str">
        <f>IF(Table1[[#This Row],[RFM_Score]]="555","Champion", IF(AND(J9&gt;=4,V9&gt;=4),"Loyal", IF(U9&lt;=2,"At Risk", IF(W9&gt;=4,"Potential Loyalist","Others"))))</f>
        <v>Loyal</v>
      </c>
      <c r="AB9" t="s">
        <v>12043</v>
      </c>
      <c r="AC9">
        <f>AC8-AC7</f>
        <v>218.96499999999997</v>
      </c>
    </row>
    <row r="10" spans="1:29">
      <c r="A10" t="s">
        <v>7892</v>
      </c>
      <c r="B10">
        <v>24</v>
      </c>
      <c r="C10" t="s">
        <v>19</v>
      </c>
      <c r="D10" t="s">
        <v>25</v>
      </c>
      <c r="E10" s="6" t="s">
        <v>12080</v>
      </c>
      <c r="F10" t="s">
        <v>37</v>
      </c>
      <c r="G10">
        <v>3</v>
      </c>
      <c r="H10">
        <v>1</v>
      </c>
      <c r="I10">
        <v>39</v>
      </c>
      <c r="J10">
        <v>2</v>
      </c>
      <c r="K10">
        <v>260.93</v>
      </c>
      <c r="L10" t="str">
        <f t="shared" si="0"/>
        <v/>
      </c>
      <c r="M10">
        <v>9</v>
      </c>
      <c r="N10" t="str">
        <f t="shared" si="1"/>
        <v>OUTLIER</v>
      </c>
      <c r="O10">
        <v>6</v>
      </c>
      <c r="P10" s="11">
        <v>0.33333333333333298</v>
      </c>
      <c r="Q10" s="11">
        <v>5.1282051282051197E-2</v>
      </c>
      <c r="R10" s="12">
        <v>28.9922222222222</v>
      </c>
      <c r="S10" t="s">
        <v>22</v>
      </c>
      <c r="T10">
        <v>0</v>
      </c>
      <c r="U10">
        <f t="shared" si="2"/>
        <v>5</v>
      </c>
      <c r="V10">
        <f t="shared" si="3"/>
        <v>4</v>
      </c>
      <c r="W10">
        <f t="shared" si="4"/>
        <v>3</v>
      </c>
      <c r="X10" t="str">
        <f t="shared" si="5"/>
        <v>543</v>
      </c>
      <c r="Y10" t="str">
        <f>IF(Table1[[#This Row],[RFM_Score]]="555","Champion", IF(AND(J10&gt;=4,V10&gt;=4),"Loyal", IF(U10&lt;=2,"At Risk", IF(W10&gt;=4,"Potential Loyalist","Others"))))</f>
        <v>Others</v>
      </c>
      <c r="AB10" t="s">
        <v>12044</v>
      </c>
      <c r="AC10">
        <f>AC7-1.5*AC9</f>
        <v>-270.57249999999999</v>
      </c>
    </row>
    <row r="11" spans="1:29">
      <c r="A11" t="s">
        <v>1542</v>
      </c>
      <c r="B11">
        <v>29</v>
      </c>
      <c r="C11" t="s">
        <v>24</v>
      </c>
      <c r="D11" t="s">
        <v>29</v>
      </c>
      <c r="E11" s="6" t="s">
        <v>12081</v>
      </c>
      <c r="F11" t="s">
        <v>26</v>
      </c>
      <c r="G11">
        <v>2</v>
      </c>
      <c r="H11">
        <v>1</v>
      </c>
      <c r="I11">
        <v>54</v>
      </c>
      <c r="J11">
        <v>2</v>
      </c>
      <c r="K11">
        <v>212.62</v>
      </c>
      <c r="L11" t="str">
        <f t="shared" si="0"/>
        <v/>
      </c>
      <c r="M11">
        <v>9</v>
      </c>
      <c r="N11" t="str">
        <f t="shared" si="1"/>
        <v>OUTLIER</v>
      </c>
      <c r="O11">
        <v>13</v>
      </c>
      <c r="P11" s="11">
        <v>0.5</v>
      </c>
      <c r="Q11" s="11">
        <v>3.7037037037037E-2</v>
      </c>
      <c r="R11" s="12">
        <v>23.6244444444444</v>
      </c>
      <c r="S11" t="s">
        <v>22</v>
      </c>
      <c r="T11">
        <v>0</v>
      </c>
      <c r="U11">
        <f t="shared" si="2"/>
        <v>5</v>
      </c>
      <c r="V11">
        <f t="shared" si="3"/>
        <v>4</v>
      </c>
      <c r="W11">
        <f t="shared" si="4"/>
        <v>3</v>
      </c>
      <c r="X11" t="str">
        <f t="shared" si="5"/>
        <v>543</v>
      </c>
      <c r="Y11" t="str">
        <f>IF(Table1[[#This Row],[RFM_Score]]="555","Champion", IF(AND(J11&gt;=4,V11&gt;=4),"Loyal", IF(U11&lt;=2,"At Risk", IF(W11&gt;=4,"Potential Loyalist","Others"))))</f>
        <v>Others</v>
      </c>
      <c r="AB11" t="s">
        <v>12045</v>
      </c>
      <c r="AC11">
        <f>AC8+1.5*AC9</f>
        <v>605.28749999999991</v>
      </c>
    </row>
    <row r="12" spans="1:29">
      <c r="A12" t="s">
        <v>7065</v>
      </c>
      <c r="B12">
        <v>21</v>
      </c>
      <c r="C12" t="s">
        <v>24</v>
      </c>
      <c r="D12" t="s">
        <v>25</v>
      </c>
      <c r="E12" s="6" t="s">
        <v>12082</v>
      </c>
      <c r="F12" t="s">
        <v>21</v>
      </c>
      <c r="G12">
        <v>2</v>
      </c>
      <c r="H12">
        <v>1</v>
      </c>
      <c r="I12">
        <v>30</v>
      </c>
      <c r="J12">
        <v>2</v>
      </c>
      <c r="K12">
        <v>192.86</v>
      </c>
      <c r="L12" t="str">
        <f t="shared" si="0"/>
        <v/>
      </c>
      <c r="M12">
        <v>9</v>
      </c>
      <c r="N12" t="str">
        <f t="shared" si="1"/>
        <v>OUTLIER</v>
      </c>
      <c r="O12">
        <v>29</v>
      </c>
      <c r="P12" s="11">
        <v>0.5</v>
      </c>
      <c r="Q12" s="11">
        <v>6.6666666666666596E-2</v>
      </c>
      <c r="R12" s="12">
        <v>21.4288888888888</v>
      </c>
      <c r="S12" t="s">
        <v>22</v>
      </c>
      <c r="T12">
        <v>0</v>
      </c>
      <c r="U12">
        <f t="shared" si="2"/>
        <v>4</v>
      </c>
      <c r="V12">
        <f t="shared" si="3"/>
        <v>4</v>
      </c>
      <c r="W12">
        <f t="shared" si="4"/>
        <v>3</v>
      </c>
      <c r="X12" t="str">
        <f t="shared" si="5"/>
        <v>443</v>
      </c>
      <c r="Y12" t="str">
        <f>IF(Table1[[#This Row],[RFM_Score]]="555","Champion", IF(AND(J12&gt;=4,V12&gt;=4),"Loyal", IF(U12&lt;=2,"At Risk", IF(W12&gt;=4,"Potential Loyalist","Others"))))</f>
        <v>Others</v>
      </c>
    </row>
    <row r="13" spans="1:29">
      <c r="A13" t="s">
        <v>4154</v>
      </c>
      <c r="B13">
        <v>18</v>
      </c>
      <c r="C13" t="s">
        <v>19</v>
      </c>
      <c r="D13" t="s">
        <v>49</v>
      </c>
      <c r="E13" s="6" t="s">
        <v>12083</v>
      </c>
      <c r="F13" t="s">
        <v>62</v>
      </c>
      <c r="G13">
        <v>3</v>
      </c>
      <c r="H13">
        <v>0</v>
      </c>
      <c r="I13">
        <v>50</v>
      </c>
      <c r="J13">
        <v>2</v>
      </c>
      <c r="K13">
        <v>138.77000000000001</v>
      </c>
      <c r="L13" t="str">
        <f t="shared" si="0"/>
        <v/>
      </c>
      <c r="M13">
        <v>9</v>
      </c>
      <c r="N13" t="str">
        <f t="shared" si="1"/>
        <v>OUTLIER</v>
      </c>
      <c r="O13">
        <v>46</v>
      </c>
      <c r="P13" s="11">
        <v>0</v>
      </c>
      <c r="Q13" s="11">
        <v>0.04</v>
      </c>
      <c r="R13" s="12">
        <v>15.4188888888888</v>
      </c>
      <c r="S13" t="s">
        <v>22</v>
      </c>
      <c r="T13">
        <v>0</v>
      </c>
      <c r="U13">
        <f t="shared" si="2"/>
        <v>3</v>
      </c>
      <c r="V13">
        <f t="shared" si="3"/>
        <v>4</v>
      </c>
      <c r="W13">
        <f t="shared" si="4"/>
        <v>2</v>
      </c>
      <c r="X13" t="str">
        <f t="shared" si="5"/>
        <v>342</v>
      </c>
      <c r="Y13" t="str">
        <f>IF(Table1[[#This Row],[RFM_Score]]="555","Champion", IF(AND(J13&gt;=4,V13&gt;=4),"Loyal", IF(U13&lt;=2,"At Risk", IF(W13&gt;=4,"Potential Loyalist","Others"))))</f>
        <v>Others</v>
      </c>
      <c r="AA13" s="1" t="s">
        <v>12046</v>
      </c>
      <c r="AB13" t="s">
        <v>12041</v>
      </c>
      <c r="AC13">
        <f>QUARTILE(Table1[NumberOfOrders],1)</f>
        <v>1</v>
      </c>
    </row>
    <row r="14" spans="1:29">
      <c r="A14" t="s">
        <v>4791</v>
      </c>
      <c r="B14">
        <v>28</v>
      </c>
      <c r="C14" t="s">
        <v>24</v>
      </c>
      <c r="D14" t="s">
        <v>49</v>
      </c>
      <c r="E14" s="6" t="s">
        <v>12084</v>
      </c>
      <c r="F14" t="s">
        <v>37</v>
      </c>
      <c r="G14">
        <v>4</v>
      </c>
      <c r="H14">
        <v>2</v>
      </c>
      <c r="I14">
        <v>50</v>
      </c>
      <c r="J14">
        <v>4</v>
      </c>
      <c r="K14">
        <v>136</v>
      </c>
      <c r="L14" t="str">
        <f t="shared" si="0"/>
        <v/>
      </c>
      <c r="M14">
        <v>9</v>
      </c>
      <c r="N14" t="str">
        <f t="shared" si="1"/>
        <v>OUTLIER</v>
      </c>
      <c r="O14">
        <v>32</v>
      </c>
      <c r="P14" s="11">
        <v>0.5</v>
      </c>
      <c r="Q14" s="11">
        <v>0.08</v>
      </c>
      <c r="R14" s="12">
        <v>15.1111111111111</v>
      </c>
      <c r="S14" t="s">
        <v>22</v>
      </c>
      <c r="T14">
        <v>0</v>
      </c>
      <c r="U14">
        <f t="shared" si="2"/>
        <v>4</v>
      </c>
      <c r="V14">
        <f t="shared" si="3"/>
        <v>4</v>
      </c>
      <c r="W14">
        <f t="shared" si="4"/>
        <v>2</v>
      </c>
      <c r="X14" t="str">
        <f t="shared" si="5"/>
        <v>442</v>
      </c>
      <c r="Y14" t="str">
        <f>IF(Table1[[#This Row],[RFM_Score]]="555","Champion", IF(AND(J14&gt;=4,V14&gt;=4),"Loyal", IF(U14&lt;=2,"At Risk", IF(W14&gt;=4,"Potential Loyalist","Others"))))</f>
        <v>Loyal</v>
      </c>
      <c r="AB14" t="s">
        <v>12042</v>
      </c>
      <c r="AC14">
        <f>QUARTILE(Table1[NumberOfOrders],3)</f>
        <v>3</v>
      </c>
    </row>
    <row r="15" spans="1:29">
      <c r="A15" t="s">
        <v>4337</v>
      </c>
      <c r="B15">
        <v>29</v>
      </c>
      <c r="C15" t="s">
        <v>24</v>
      </c>
      <c r="D15" t="s">
        <v>41</v>
      </c>
      <c r="E15" s="6" t="s">
        <v>12085</v>
      </c>
      <c r="F15" t="s">
        <v>30</v>
      </c>
      <c r="G15">
        <v>0</v>
      </c>
      <c r="H15">
        <v>0</v>
      </c>
      <c r="I15">
        <v>38</v>
      </c>
      <c r="J15">
        <v>3</v>
      </c>
      <c r="K15">
        <v>126.34</v>
      </c>
      <c r="L15" t="str">
        <f t="shared" si="0"/>
        <v/>
      </c>
      <c r="M15">
        <v>9</v>
      </c>
      <c r="N15" t="str">
        <f t="shared" si="1"/>
        <v>OUTLIER</v>
      </c>
      <c r="O15">
        <v>12</v>
      </c>
      <c r="P15" s="11">
        <v>0</v>
      </c>
      <c r="Q15" s="11">
        <v>7.8947368421052599E-2</v>
      </c>
      <c r="R15" s="12">
        <v>14.0377777777777</v>
      </c>
      <c r="S15" t="s">
        <v>22</v>
      </c>
      <c r="T15">
        <v>0</v>
      </c>
      <c r="U15">
        <f t="shared" si="2"/>
        <v>5</v>
      </c>
      <c r="V15">
        <f t="shared" si="3"/>
        <v>4</v>
      </c>
      <c r="W15">
        <f t="shared" si="4"/>
        <v>2</v>
      </c>
      <c r="X15" t="str">
        <f t="shared" si="5"/>
        <v>542</v>
      </c>
      <c r="Y15" t="str">
        <f>IF(Table1[[#This Row],[RFM_Score]]="555","Champion", IF(AND(J15&gt;=4,V15&gt;=4),"Loyal", IF(U15&lt;=2,"At Risk", IF(W15&gt;=4,"Potential Loyalist","Others"))))</f>
        <v>Others</v>
      </c>
      <c r="AB15" t="s">
        <v>12043</v>
      </c>
      <c r="AC15">
        <f>AC14-AC13</f>
        <v>2</v>
      </c>
    </row>
    <row r="16" spans="1:29">
      <c r="A16" t="s">
        <v>1618</v>
      </c>
      <c r="B16">
        <v>48</v>
      </c>
      <c r="C16" t="s">
        <v>19</v>
      </c>
      <c r="D16" t="s">
        <v>41</v>
      </c>
      <c r="E16" s="6" t="s">
        <v>12086</v>
      </c>
      <c r="F16" t="s">
        <v>30</v>
      </c>
      <c r="G16">
        <v>1</v>
      </c>
      <c r="H16">
        <v>0</v>
      </c>
      <c r="I16">
        <v>41</v>
      </c>
      <c r="J16">
        <v>3</v>
      </c>
      <c r="K16">
        <v>92.78</v>
      </c>
      <c r="L16" t="str">
        <f t="shared" si="0"/>
        <v/>
      </c>
      <c r="M16">
        <v>9</v>
      </c>
      <c r="N16" t="str">
        <f t="shared" si="1"/>
        <v>OUTLIER</v>
      </c>
      <c r="O16">
        <v>22</v>
      </c>
      <c r="P16" s="11">
        <v>0</v>
      </c>
      <c r="Q16" s="11">
        <v>7.3170731707316999E-2</v>
      </c>
      <c r="R16" s="12">
        <v>10.3088888888888</v>
      </c>
      <c r="S16" t="s">
        <v>27</v>
      </c>
      <c r="T16">
        <v>0</v>
      </c>
      <c r="U16">
        <f t="shared" si="2"/>
        <v>4</v>
      </c>
      <c r="V16">
        <f t="shared" si="3"/>
        <v>4</v>
      </c>
      <c r="W16">
        <f t="shared" si="4"/>
        <v>2</v>
      </c>
      <c r="X16" t="str">
        <f t="shared" si="5"/>
        <v>442</v>
      </c>
      <c r="Y16" t="str">
        <f>IF(Table1[[#This Row],[RFM_Score]]="555","Champion", IF(AND(J16&gt;=4,V16&gt;=4),"Loyal", IF(U16&lt;=2,"At Risk", IF(W16&gt;=4,"Potential Loyalist","Others"))))</f>
        <v>Others</v>
      </c>
      <c r="AB16" t="s">
        <v>12044</v>
      </c>
      <c r="AC16">
        <f>AC13-1.5*AC15</f>
        <v>-2</v>
      </c>
    </row>
    <row r="17" spans="1:29">
      <c r="A17" t="s">
        <v>11894</v>
      </c>
      <c r="B17">
        <v>47</v>
      </c>
      <c r="C17" t="s">
        <v>24</v>
      </c>
      <c r="D17" t="s">
        <v>29</v>
      </c>
      <c r="E17" s="6" t="s">
        <v>12087</v>
      </c>
      <c r="F17" t="s">
        <v>62</v>
      </c>
      <c r="G17">
        <v>3</v>
      </c>
      <c r="H17">
        <v>1</v>
      </c>
      <c r="I17">
        <v>49</v>
      </c>
      <c r="J17">
        <v>6</v>
      </c>
      <c r="K17">
        <v>949.7</v>
      </c>
      <c r="L17" t="str">
        <f t="shared" si="0"/>
        <v>OUTLIER</v>
      </c>
      <c r="M17">
        <v>8</v>
      </c>
      <c r="N17" t="str">
        <f t="shared" si="1"/>
        <v>OUTLIER</v>
      </c>
      <c r="O17">
        <v>26</v>
      </c>
      <c r="P17" s="11">
        <v>0.33333333333333298</v>
      </c>
      <c r="Q17" s="11">
        <v>0.122448979591836</v>
      </c>
      <c r="R17" s="12">
        <v>118.71250000000001</v>
      </c>
      <c r="S17" t="s">
        <v>57</v>
      </c>
      <c r="T17">
        <v>0</v>
      </c>
      <c r="U17">
        <f t="shared" si="2"/>
        <v>4</v>
      </c>
      <c r="V17">
        <f t="shared" si="3"/>
        <v>3</v>
      </c>
      <c r="W17">
        <f t="shared" si="4"/>
        <v>5</v>
      </c>
      <c r="X17" t="str">
        <f t="shared" si="5"/>
        <v>435</v>
      </c>
      <c r="Y17" t="str">
        <f>IF(Table1[[#This Row],[RFM_Score]]="555","Champion", IF(AND(J17&gt;=4,V17&gt;=4),"Loyal", IF(U17&lt;=2,"At Risk", IF(W17&gt;=4,"Potential Loyalist","Others"))))</f>
        <v>Potential Loyalist</v>
      </c>
      <c r="AB17" t="s">
        <v>12045</v>
      </c>
      <c r="AC17">
        <f>AC14+1.5*AC15</f>
        <v>6</v>
      </c>
    </row>
    <row r="18" spans="1:29">
      <c r="A18" t="s">
        <v>1430</v>
      </c>
      <c r="B18">
        <v>36</v>
      </c>
      <c r="C18" t="s">
        <v>19</v>
      </c>
      <c r="D18" t="s">
        <v>25</v>
      </c>
      <c r="E18" s="6" t="s">
        <v>12088</v>
      </c>
      <c r="F18" t="s">
        <v>62</v>
      </c>
      <c r="G18">
        <v>9</v>
      </c>
      <c r="H18">
        <v>4</v>
      </c>
      <c r="I18">
        <v>50</v>
      </c>
      <c r="J18">
        <v>1</v>
      </c>
      <c r="K18">
        <v>786.46</v>
      </c>
      <c r="L18" t="str">
        <f t="shared" si="0"/>
        <v>OUTLIER</v>
      </c>
      <c r="M18">
        <v>8</v>
      </c>
      <c r="N18" t="str">
        <f t="shared" si="1"/>
        <v>OUTLIER</v>
      </c>
      <c r="O18">
        <v>63</v>
      </c>
      <c r="P18" s="11">
        <v>0.44444444444444398</v>
      </c>
      <c r="Q18" s="11">
        <v>0.02</v>
      </c>
      <c r="R18" s="12">
        <v>98.307500000000005</v>
      </c>
      <c r="S18" t="s">
        <v>57</v>
      </c>
      <c r="T18">
        <v>0</v>
      </c>
      <c r="U18">
        <f t="shared" si="2"/>
        <v>3</v>
      </c>
      <c r="V18">
        <f t="shared" si="3"/>
        <v>3</v>
      </c>
      <c r="W18">
        <f t="shared" si="4"/>
        <v>5</v>
      </c>
      <c r="X18" t="str">
        <f t="shared" si="5"/>
        <v>335</v>
      </c>
      <c r="Y18" t="str">
        <f>IF(Table1[[#This Row],[RFM_Score]]="555","Champion", IF(AND(J18&gt;=4,V18&gt;=4),"Loyal", IF(U18&lt;=2,"At Risk", IF(W18&gt;=4,"Potential Loyalist","Others"))))</f>
        <v>Potential Loyalist</v>
      </c>
    </row>
    <row r="19" spans="1:29">
      <c r="A19" t="s">
        <v>1511</v>
      </c>
      <c r="B19">
        <v>25</v>
      </c>
      <c r="C19" t="s">
        <v>24</v>
      </c>
      <c r="D19" t="s">
        <v>46</v>
      </c>
      <c r="E19" s="6" t="s">
        <v>12089</v>
      </c>
      <c r="F19" t="s">
        <v>21</v>
      </c>
      <c r="G19">
        <v>0</v>
      </c>
      <c r="H19">
        <v>0</v>
      </c>
      <c r="I19">
        <v>49</v>
      </c>
      <c r="J19">
        <v>1</v>
      </c>
      <c r="K19">
        <v>749.07</v>
      </c>
      <c r="L19" t="str">
        <f t="shared" si="0"/>
        <v>OUTLIER</v>
      </c>
      <c r="M19">
        <v>8</v>
      </c>
      <c r="N19" t="str">
        <f t="shared" si="1"/>
        <v>OUTLIER</v>
      </c>
      <c r="O19">
        <v>5</v>
      </c>
      <c r="P19" s="11">
        <v>0</v>
      </c>
      <c r="Q19" s="11">
        <v>2.04081632653061E-2</v>
      </c>
      <c r="R19" s="12">
        <v>93.633750000000006</v>
      </c>
      <c r="S19" t="s">
        <v>57</v>
      </c>
      <c r="T19">
        <v>0</v>
      </c>
      <c r="U19">
        <f t="shared" si="2"/>
        <v>5</v>
      </c>
      <c r="V19">
        <f t="shared" si="3"/>
        <v>3</v>
      </c>
      <c r="W19">
        <f t="shared" si="4"/>
        <v>5</v>
      </c>
      <c r="X19" t="str">
        <f t="shared" si="5"/>
        <v>535</v>
      </c>
      <c r="Y19" t="str">
        <f>IF(Table1[[#This Row],[RFM_Score]]="555","Champion", IF(AND(J19&gt;=4,V19&gt;=4),"Loyal", IF(U19&lt;=2,"At Risk", IF(W19&gt;=4,"Potential Loyalist","Others"))))</f>
        <v>Potential Loyalist</v>
      </c>
      <c r="AA19" s="7" t="s">
        <v>12049</v>
      </c>
      <c r="AB19" s="7"/>
      <c r="AC19" s="7"/>
    </row>
    <row r="20" spans="1:29">
      <c r="A20" t="s">
        <v>58</v>
      </c>
      <c r="B20">
        <v>18</v>
      </c>
      <c r="C20" t="s">
        <v>24</v>
      </c>
      <c r="D20" t="s">
        <v>25</v>
      </c>
      <c r="E20" s="6" t="s">
        <v>12090</v>
      </c>
      <c r="F20" t="s">
        <v>21</v>
      </c>
      <c r="G20">
        <v>1</v>
      </c>
      <c r="H20">
        <v>1</v>
      </c>
      <c r="I20">
        <v>42</v>
      </c>
      <c r="J20">
        <v>3</v>
      </c>
      <c r="K20">
        <v>635.75</v>
      </c>
      <c r="L20" t="str">
        <f t="shared" si="0"/>
        <v>OUTLIER</v>
      </c>
      <c r="M20">
        <v>8</v>
      </c>
      <c r="N20" t="str">
        <f t="shared" si="1"/>
        <v>OUTLIER</v>
      </c>
      <c r="O20">
        <v>23</v>
      </c>
      <c r="P20" s="11">
        <v>1</v>
      </c>
      <c r="Q20" s="11">
        <v>7.1428571428571397E-2</v>
      </c>
      <c r="R20" s="12">
        <v>79.46875</v>
      </c>
      <c r="S20" t="s">
        <v>57</v>
      </c>
      <c r="T20">
        <v>1</v>
      </c>
      <c r="U20">
        <f t="shared" si="2"/>
        <v>4</v>
      </c>
      <c r="V20">
        <f t="shared" si="3"/>
        <v>3</v>
      </c>
      <c r="W20">
        <f t="shared" si="4"/>
        <v>5</v>
      </c>
      <c r="X20" t="str">
        <f t="shared" si="5"/>
        <v>435</v>
      </c>
      <c r="Y20" t="str">
        <f>IF(Table1[[#This Row],[RFM_Score]]="555","Champion", IF(AND(J20&gt;=4,V20&gt;=4),"Loyal", IF(U20&lt;=2,"At Risk", IF(W20&gt;=4,"Potential Loyalist","Others"))))</f>
        <v>Potential Loyalist</v>
      </c>
      <c r="AA20" s="8" t="s">
        <v>12050</v>
      </c>
      <c r="AB20" s="8"/>
      <c r="AC20" s="8"/>
    </row>
    <row r="21" spans="1:29">
      <c r="A21" t="s">
        <v>10157</v>
      </c>
      <c r="B21">
        <v>65</v>
      </c>
      <c r="C21" t="s">
        <v>19</v>
      </c>
      <c r="D21" t="s">
        <v>29</v>
      </c>
      <c r="E21" s="6" t="s">
        <v>12091</v>
      </c>
      <c r="F21" t="s">
        <v>26</v>
      </c>
      <c r="G21">
        <v>3</v>
      </c>
      <c r="H21">
        <v>1</v>
      </c>
      <c r="I21">
        <v>52</v>
      </c>
      <c r="J21">
        <v>2</v>
      </c>
      <c r="K21">
        <v>522.61</v>
      </c>
      <c r="L21" t="str">
        <f t="shared" si="0"/>
        <v/>
      </c>
      <c r="M21">
        <v>8</v>
      </c>
      <c r="N21" t="str">
        <f t="shared" si="1"/>
        <v>OUTLIER</v>
      </c>
      <c r="O21">
        <v>26</v>
      </c>
      <c r="P21" s="11">
        <v>0.33333333333333298</v>
      </c>
      <c r="Q21" s="11">
        <v>3.8461538461538401E-2</v>
      </c>
      <c r="R21" s="12">
        <v>65.326250000000002</v>
      </c>
      <c r="S21" t="s">
        <v>57</v>
      </c>
      <c r="T21">
        <v>0</v>
      </c>
      <c r="U21">
        <f t="shared" si="2"/>
        <v>4</v>
      </c>
      <c r="V21">
        <f t="shared" si="3"/>
        <v>3</v>
      </c>
      <c r="W21">
        <f t="shared" si="4"/>
        <v>5</v>
      </c>
      <c r="X21" t="str">
        <f t="shared" si="5"/>
        <v>435</v>
      </c>
      <c r="Y21" t="str">
        <f>IF(Table1[[#This Row],[RFM_Score]]="555","Champion", IF(AND(J21&gt;=4,V21&gt;=4),"Loyal", IF(U21&lt;=2,"At Risk", IF(W21&gt;=4,"Potential Loyalist","Others"))))</f>
        <v>Potential Loyalist</v>
      </c>
      <c r="AA21" s="10">
        <f>AVERAGE(Table1[TotalSpent])</f>
        <v>201.13648000000018</v>
      </c>
      <c r="AB21" s="10"/>
      <c r="AC21" s="10"/>
    </row>
    <row r="22" spans="1:29">
      <c r="A22" t="s">
        <v>5547</v>
      </c>
      <c r="B22">
        <v>36</v>
      </c>
      <c r="C22" t="s">
        <v>19</v>
      </c>
      <c r="D22" t="s">
        <v>25</v>
      </c>
      <c r="E22" s="6" t="s">
        <v>12092</v>
      </c>
      <c r="F22" t="s">
        <v>21</v>
      </c>
      <c r="G22">
        <v>4</v>
      </c>
      <c r="H22">
        <v>1</v>
      </c>
      <c r="I22">
        <v>56</v>
      </c>
      <c r="J22">
        <v>1</v>
      </c>
      <c r="K22">
        <v>507.57</v>
      </c>
      <c r="L22" t="str">
        <f t="shared" si="0"/>
        <v/>
      </c>
      <c r="M22">
        <v>8</v>
      </c>
      <c r="N22" t="str">
        <f t="shared" si="1"/>
        <v>OUTLIER</v>
      </c>
      <c r="O22">
        <v>7</v>
      </c>
      <c r="P22" s="11">
        <v>0.25</v>
      </c>
      <c r="Q22" s="11">
        <v>1.7857142857142801E-2</v>
      </c>
      <c r="R22" s="12">
        <v>63.446249999999999</v>
      </c>
      <c r="S22" t="s">
        <v>57</v>
      </c>
      <c r="T22">
        <v>0</v>
      </c>
      <c r="U22">
        <f t="shared" si="2"/>
        <v>5</v>
      </c>
      <c r="V22">
        <f t="shared" si="3"/>
        <v>3</v>
      </c>
      <c r="W22">
        <f t="shared" si="4"/>
        <v>5</v>
      </c>
      <c r="X22" t="str">
        <f t="shared" si="5"/>
        <v>535</v>
      </c>
      <c r="Y22" t="str">
        <f>IF(Table1[[#This Row],[RFM_Score]]="555","Champion", IF(AND(J22&gt;=4,V22&gt;=4),"Loyal", IF(U22&lt;=2,"At Risk", IF(W22&gt;=4,"Potential Loyalist","Others"))))</f>
        <v>Potential Loyalist</v>
      </c>
      <c r="AA22" s="5"/>
      <c r="AB22" s="5"/>
      <c r="AC22" s="5"/>
    </row>
    <row r="23" spans="1:29">
      <c r="A23" t="s">
        <v>3377</v>
      </c>
      <c r="B23">
        <v>43</v>
      </c>
      <c r="C23" t="s">
        <v>24</v>
      </c>
      <c r="D23" t="s">
        <v>25</v>
      </c>
      <c r="E23" s="6" t="s">
        <v>12093</v>
      </c>
      <c r="F23" t="s">
        <v>30</v>
      </c>
      <c r="G23">
        <v>7</v>
      </c>
      <c r="H23">
        <v>6</v>
      </c>
      <c r="I23">
        <v>58</v>
      </c>
      <c r="J23">
        <v>3</v>
      </c>
      <c r="K23">
        <v>488.43</v>
      </c>
      <c r="L23" t="str">
        <f t="shared" si="0"/>
        <v/>
      </c>
      <c r="M23">
        <v>8</v>
      </c>
      <c r="N23" t="str">
        <f t="shared" si="1"/>
        <v>OUTLIER</v>
      </c>
      <c r="O23">
        <v>69</v>
      </c>
      <c r="P23" s="11">
        <v>0.85714285714285698</v>
      </c>
      <c r="Q23" s="11">
        <v>5.1724137931034399E-2</v>
      </c>
      <c r="R23" s="12">
        <v>61.053750000000001</v>
      </c>
      <c r="S23" t="s">
        <v>22</v>
      </c>
      <c r="T23">
        <v>0</v>
      </c>
      <c r="U23">
        <f t="shared" si="2"/>
        <v>3</v>
      </c>
      <c r="V23">
        <f t="shared" si="3"/>
        <v>3</v>
      </c>
      <c r="W23">
        <f t="shared" si="4"/>
        <v>4</v>
      </c>
      <c r="X23" t="str">
        <f t="shared" si="5"/>
        <v>334</v>
      </c>
      <c r="Y23" t="str">
        <f>IF(Table1[[#This Row],[RFM_Score]]="555","Champion", IF(AND(J23&gt;=4,V23&gt;=4),"Loyal", IF(U23&lt;=2,"At Risk", IF(W23&gt;=4,"Potential Loyalist","Others"))))</f>
        <v>Potential Loyalist</v>
      </c>
      <c r="AA23" s="9"/>
      <c r="AB23" s="9"/>
      <c r="AC23" s="9"/>
    </row>
    <row r="24" spans="1:29">
      <c r="A24" t="s">
        <v>9814</v>
      </c>
      <c r="B24">
        <v>36</v>
      </c>
      <c r="C24" t="s">
        <v>19</v>
      </c>
      <c r="D24" t="s">
        <v>25</v>
      </c>
      <c r="E24" s="6" t="s">
        <v>12094</v>
      </c>
      <c r="F24" t="s">
        <v>26</v>
      </c>
      <c r="G24">
        <v>6</v>
      </c>
      <c r="H24">
        <v>3</v>
      </c>
      <c r="I24">
        <v>51</v>
      </c>
      <c r="J24">
        <v>3</v>
      </c>
      <c r="K24">
        <v>458.38</v>
      </c>
      <c r="L24" t="str">
        <f t="shared" si="0"/>
        <v/>
      </c>
      <c r="M24">
        <v>8</v>
      </c>
      <c r="N24" t="str">
        <f t="shared" si="1"/>
        <v>OUTLIER</v>
      </c>
      <c r="O24">
        <v>27</v>
      </c>
      <c r="P24" s="11">
        <v>0.5</v>
      </c>
      <c r="Q24" s="11">
        <v>5.8823529411764698E-2</v>
      </c>
      <c r="R24" s="12">
        <v>57.297499999999999</v>
      </c>
      <c r="S24" t="s">
        <v>22</v>
      </c>
      <c r="T24">
        <v>0</v>
      </c>
      <c r="U24">
        <f t="shared" si="2"/>
        <v>4</v>
      </c>
      <c r="V24">
        <f t="shared" si="3"/>
        <v>3</v>
      </c>
      <c r="W24">
        <f t="shared" si="4"/>
        <v>4</v>
      </c>
      <c r="X24" t="str">
        <f t="shared" si="5"/>
        <v>434</v>
      </c>
      <c r="Y24" t="str">
        <f>IF(Table1[[#This Row],[RFM_Score]]="555","Champion", IF(AND(J24&gt;=4,V24&gt;=4),"Loyal", IF(U24&lt;=2,"At Risk", IF(W24&gt;=4,"Potential Loyalist","Others"))))</f>
        <v>Potential Loyalist</v>
      </c>
    </row>
    <row r="25" spans="1:29">
      <c r="A25" t="s">
        <v>4619</v>
      </c>
      <c r="B25">
        <v>34</v>
      </c>
      <c r="C25" t="s">
        <v>19</v>
      </c>
      <c r="D25" t="s">
        <v>29</v>
      </c>
      <c r="E25" s="6" t="s">
        <v>12095</v>
      </c>
      <c r="F25" t="s">
        <v>60</v>
      </c>
      <c r="G25">
        <v>2</v>
      </c>
      <c r="H25">
        <v>1</v>
      </c>
      <c r="I25">
        <v>46</v>
      </c>
      <c r="J25">
        <v>1</v>
      </c>
      <c r="K25">
        <v>400.99</v>
      </c>
      <c r="L25" t="str">
        <f t="shared" si="0"/>
        <v/>
      </c>
      <c r="M25">
        <v>8</v>
      </c>
      <c r="N25" t="str">
        <f t="shared" si="1"/>
        <v>OUTLIER</v>
      </c>
      <c r="O25">
        <v>13</v>
      </c>
      <c r="P25" s="11">
        <v>0.5</v>
      </c>
      <c r="Q25" s="11">
        <v>2.1739130434782601E-2</v>
      </c>
      <c r="R25" s="12">
        <v>50.123750000000001</v>
      </c>
      <c r="S25" t="s">
        <v>22</v>
      </c>
      <c r="T25">
        <v>0</v>
      </c>
      <c r="U25">
        <f t="shared" si="2"/>
        <v>5</v>
      </c>
      <c r="V25">
        <f t="shared" si="3"/>
        <v>3</v>
      </c>
      <c r="W25">
        <f t="shared" si="4"/>
        <v>4</v>
      </c>
      <c r="X25" t="str">
        <f t="shared" si="5"/>
        <v>534</v>
      </c>
      <c r="Y25" t="str">
        <f>IF(Table1[[#This Row],[RFM_Score]]="555","Champion", IF(AND(J25&gt;=4,V25&gt;=4),"Loyal", IF(U25&lt;=2,"At Risk", IF(W25&gt;=4,"Potential Loyalist","Others"))))</f>
        <v>Potential Loyalist</v>
      </c>
    </row>
    <row r="26" spans="1:29">
      <c r="A26" t="s">
        <v>3378</v>
      </c>
      <c r="B26">
        <v>32</v>
      </c>
      <c r="C26" t="s">
        <v>19</v>
      </c>
      <c r="D26" t="s">
        <v>25</v>
      </c>
      <c r="E26" s="6" t="s">
        <v>12096</v>
      </c>
      <c r="F26" t="s">
        <v>60</v>
      </c>
      <c r="G26">
        <v>6</v>
      </c>
      <c r="H26">
        <v>1</v>
      </c>
      <c r="I26">
        <v>60</v>
      </c>
      <c r="J26">
        <v>1</v>
      </c>
      <c r="K26">
        <v>306.12</v>
      </c>
      <c r="L26" t="str">
        <f t="shared" si="0"/>
        <v/>
      </c>
      <c r="M26">
        <v>8</v>
      </c>
      <c r="N26" t="str">
        <f t="shared" si="1"/>
        <v>OUTLIER</v>
      </c>
      <c r="O26">
        <v>0</v>
      </c>
      <c r="P26" s="11">
        <v>0.16666666666666599</v>
      </c>
      <c r="Q26" s="11">
        <v>1.6666666666666601E-2</v>
      </c>
      <c r="R26" s="12">
        <v>38.265000000000001</v>
      </c>
      <c r="S26" t="s">
        <v>22</v>
      </c>
      <c r="T26">
        <v>0</v>
      </c>
      <c r="U26">
        <f t="shared" si="2"/>
        <v>5</v>
      </c>
      <c r="V26">
        <f t="shared" si="3"/>
        <v>3</v>
      </c>
      <c r="W26">
        <f t="shared" si="4"/>
        <v>4</v>
      </c>
      <c r="X26" t="str">
        <f t="shared" si="5"/>
        <v>534</v>
      </c>
      <c r="Y26" t="str">
        <f>IF(Table1[[#This Row],[RFM_Score]]="555","Champion", IF(AND(J26&gt;=4,V26&gt;=4),"Loyal", IF(U26&lt;=2,"At Risk", IF(W26&gt;=4,"Potential Loyalist","Others"))))</f>
        <v>Potential Loyalist</v>
      </c>
    </row>
    <row r="27" spans="1:29">
      <c r="A27" t="s">
        <v>2673</v>
      </c>
      <c r="B27">
        <v>37</v>
      </c>
      <c r="C27" t="s">
        <v>24</v>
      </c>
      <c r="D27" t="s">
        <v>29</v>
      </c>
      <c r="E27" s="6" t="s">
        <v>12097</v>
      </c>
      <c r="F27" t="s">
        <v>26</v>
      </c>
      <c r="G27">
        <v>6</v>
      </c>
      <c r="H27">
        <v>1</v>
      </c>
      <c r="I27">
        <v>40</v>
      </c>
      <c r="J27">
        <v>1</v>
      </c>
      <c r="K27">
        <v>296.82</v>
      </c>
      <c r="L27" t="str">
        <f t="shared" si="0"/>
        <v/>
      </c>
      <c r="M27">
        <v>8</v>
      </c>
      <c r="N27" t="str">
        <f t="shared" si="1"/>
        <v>OUTLIER</v>
      </c>
      <c r="O27">
        <v>29</v>
      </c>
      <c r="P27" s="11">
        <v>0.16666666666666599</v>
      </c>
      <c r="Q27" s="11">
        <v>2.5000000000000001E-2</v>
      </c>
      <c r="R27" s="12">
        <v>37.102499999999999</v>
      </c>
      <c r="S27" t="s">
        <v>22</v>
      </c>
      <c r="T27">
        <v>0</v>
      </c>
      <c r="U27">
        <f t="shared" si="2"/>
        <v>4</v>
      </c>
      <c r="V27">
        <f t="shared" si="3"/>
        <v>3</v>
      </c>
      <c r="W27">
        <f t="shared" si="4"/>
        <v>3</v>
      </c>
      <c r="X27" t="str">
        <f t="shared" si="5"/>
        <v>433</v>
      </c>
      <c r="Y27" t="str">
        <f>IF(Table1[[#This Row],[RFM_Score]]="555","Champion", IF(AND(J27&gt;=4,V27&gt;=4),"Loyal", IF(U27&lt;=2,"At Risk", IF(W27&gt;=4,"Potential Loyalist","Others"))))</f>
        <v>Others</v>
      </c>
    </row>
    <row r="28" spans="1:29">
      <c r="A28" t="s">
        <v>5388</v>
      </c>
      <c r="B28">
        <v>39</v>
      </c>
      <c r="C28" t="s">
        <v>19</v>
      </c>
      <c r="D28" t="s">
        <v>20</v>
      </c>
      <c r="E28" s="6" t="s">
        <v>12098</v>
      </c>
      <c r="F28" t="s">
        <v>21</v>
      </c>
      <c r="G28">
        <v>1</v>
      </c>
      <c r="H28">
        <v>0</v>
      </c>
      <c r="I28">
        <v>45</v>
      </c>
      <c r="J28">
        <v>3</v>
      </c>
      <c r="K28">
        <v>273.37</v>
      </c>
      <c r="L28" t="str">
        <f t="shared" si="0"/>
        <v/>
      </c>
      <c r="M28">
        <v>8</v>
      </c>
      <c r="N28" t="str">
        <f t="shared" si="1"/>
        <v>OUTLIER</v>
      </c>
      <c r="O28">
        <v>15</v>
      </c>
      <c r="P28" s="11">
        <v>0</v>
      </c>
      <c r="Q28" s="11">
        <v>6.6666666666666596E-2</v>
      </c>
      <c r="R28" s="12">
        <v>34.171250000000001</v>
      </c>
      <c r="S28" t="s">
        <v>22</v>
      </c>
      <c r="T28">
        <v>0</v>
      </c>
      <c r="U28">
        <f t="shared" si="2"/>
        <v>5</v>
      </c>
      <c r="V28">
        <f t="shared" si="3"/>
        <v>3</v>
      </c>
      <c r="W28">
        <f t="shared" si="4"/>
        <v>3</v>
      </c>
      <c r="X28" t="str">
        <f t="shared" si="5"/>
        <v>533</v>
      </c>
      <c r="Y28" t="str">
        <f>IF(Table1[[#This Row],[RFM_Score]]="555","Champion", IF(AND(J28&gt;=4,V28&gt;=4),"Loyal", IF(U28&lt;=2,"At Risk", IF(W28&gt;=4,"Potential Loyalist","Others"))))</f>
        <v>Others</v>
      </c>
    </row>
    <row r="29" spans="1:29">
      <c r="A29" t="s">
        <v>5531</v>
      </c>
      <c r="B29">
        <v>40</v>
      </c>
      <c r="C29" t="s">
        <v>24</v>
      </c>
      <c r="D29" t="s">
        <v>25</v>
      </c>
      <c r="E29" s="6" t="s">
        <v>12099</v>
      </c>
      <c r="F29" t="s">
        <v>21</v>
      </c>
      <c r="G29">
        <v>6</v>
      </c>
      <c r="H29">
        <v>1</v>
      </c>
      <c r="I29">
        <v>62</v>
      </c>
      <c r="J29">
        <v>2</v>
      </c>
      <c r="K29">
        <v>269.16000000000003</v>
      </c>
      <c r="L29" t="str">
        <f t="shared" si="0"/>
        <v/>
      </c>
      <c r="M29">
        <v>8</v>
      </c>
      <c r="N29" t="str">
        <f t="shared" si="1"/>
        <v>OUTLIER</v>
      </c>
      <c r="O29">
        <v>40</v>
      </c>
      <c r="P29" s="11">
        <v>0.16666666666666599</v>
      </c>
      <c r="Q29" s="11">
        <v>3.2258064516128997E-2</v>
      </c>
      <c r="R29" s="12">
        <v>33.645000000000003</v>
      </c>
      <c r="S29" t="s">
        <v>22</v>
      </c>
      <c r="T29">
        <v>0</v>
      </c>
      <c r="U29">
        <f t="shared" si="2"/>
        <v>4</v>
      </c>
      <c r="V29">
        <f t="shared" si="3"/>
        <v>3</v>
      </c>
      <c r="W29">
        <f t="shared" si="4"/>
        <v>3</v>
      </c>
      <c r="X29" t="str">
        <f t="shared" si="5"/>
        <v>433</v>
      </c>
      <c r="Y29" t="str">
        <f>IF(Table1[[#This Row],[RFM_Score]]="555","Champion", IF(AND(J29&gt;=4,V29&gt;=4),"Loyal", IF(U29&lt;=2,"At Risk", IF(W29&gt;=4,"Potential Loyalist","Others"))))</f>
        <v>Others</v>
      </c>
    </row>
    <row r="30" spans="1:29">
      <c r="A30" t="s">
        <v>9004</v>
      </c>
      <c r="B30">
        <v>38</v>
      </c>
      <c r="C30" t="s">
        <v>24</v>
      </c>
      <c r="D30" t="s">
        <v>20</v>
      </c>
      <c r="E30" s="6" t="s">
        <v>12100</v>
      </c>
      <c r="F30" t="s">
        <v>26</v>
      </c>
      <c r="G30">
        <v>4</v>
      </c>
      <c r="H30">
        <v>3</v>
      </c>
      <c r="I30">
        <v>53</v>
      </c>
      <c r="J30">
        <v>2</v>
      </c>
      <c r="K30">
        <v>241.91</v>
      </c>
      <c r="L30" t="str">
        <f t="shared" si="0"/>
        <v/>
      </c>
      <c r="M30">
        <v>8</v>
      </c>
      <c r="N30" t="str">
        <f t="shared" si="1"/>
        <v>OUTLIER</v>
      </c>
      <c r="O30">
        <v>27</v>
      </c>
      <c r="P30" s="11">
        <v>0.75</v>
      </c>
      <c r="Q30" s="11">
        <v>3.7735849056603703E-2</v>
      </c>
      <c r="R30" s="12">
        <v>30.23875</v>
      </c>
      <c r="S30" t="s">
        <v>22</v>
      </c>
      <c r="T30">
        <v>0</v>
      </c>
      <c r="U30">
        <f t="shared" si="2"/>
        <v>4</v>
      </c>
      <c r="V30">
        <f t="shared" si="3"/>
        <v>3</v>
      </c>
      <c r="W30">
        <f t="shared" si="4"/>
        <v>3</v>
      </c>
      <c r="X30" t="str">
        <f t="shared" si="5"/>
        <v>433</v>
      </c>
      <c r="Y30" t="str">
        <f>IF(Table1[[#This Row],[RFM_Score]]="555","Champion", IF(AND(J30&gt;=4,V30&gt;=4),"Loyal", IF(U30&lt;=2,"At Risk", IF(W30&gt;=4,"Potential Loyalist","Others"))))</f>
        <v>Others</v>
      </c>
    </row>
    <row r="31" spans="1:29">
      <c r="A31" t="s">
        <v>626</v>
      </c>
      <c r="B31">
        <v>24</v>
      </c>
      <c r="C31" t="s">
        <v>19</v>
      </c>
      <c r="D31" t="s">
        <v>46</v>
      </c>
      <c r="E31" s="6" t="s">
        <v>12101</v>
      </c>
      <c r="F31" t="s">
        <v>60</v>
      </c>
      <c r="G31">
        <v>1</v>
      </c>
      <c r="H31">
        <v>0</v>
      </c>
      <c r="I31">
        <v>41</v>
      </c>
      <c r="J31">
        <v>3</v>
      </c>
      <c r="K31">
        <v>236.02</v>
      </c>
      <c r="L31" t="str">
        <f t="shared" si="0"/>
        <v/>
      </c>
      <c r="M31">
        <v>8</v>
      </c>
      <c r="N31" t="str">
        <f t="shared" si="1"/>
        <v>OUTLIER</v>
      </c>
      <c r="O31">
        <v>7</v>
      </c>
      <c r="P31" s="11">
        <v>0</v>
      </c>
      <c r="Q31" s="11">
        <v>7.3170731707316999E-2</v>
      </c>
      <c r="R31" s="12">
        <v>29.502500000000001</v>
      </c>
      <c r="S31" t="s">
        <v>22</v>
      </c>
      <c r="T31">
        <v>0</v>
      </c>
      <c r="U31">
        <f t="shared" si="2"/>
        <v>5</v>
      </c>
      <c r="V31">
        <f t="shared" si="3"/>
        <v>3</v>
      </c>
      <c r="W31">
        <f t="shared" si="4"/>
        <v>3</v>
      </c>
      <c r="X31" t="str">
        <f t="shared" si="5"/>
        <v>533</v>
      </c>
      <c r="Y31" t="str">
        <f>IF(Table1[[#This Row],[RFM_Score]]="555","Champion", IF(AND(J31&gt;=4,V31&gt;=4),"Loyal", IF(U31&lt;=2,"At Risk", IF(W31&gt;=4,"Potential Loyalist","Others"))))</f>
        <v>Others</v>
      </c>
    </row>
    <row r="32" spans="1:29">
      <c r="A32" t="s">
        <v>6266</v>
      </c>
      <c r="B32">
        <v>27</v>
      </c>
      <c r="C32" t="s">
        <v>24</v>
      </c>
      <c r="D32" t="s">
        <v>25</v>
      </c>
      <c r="E32" s="6" t="s">
        <v>12102</v>
      </c>
      <c r="F32" t="s">
        <v>30</v>
      </c>
      <c r="G32">
        <v>1</v>
      </c>
      <c r="H32">
        <v>0</v>
      </c>
      <c r="I32">
        <v>51</v>
      </c>
      <c r="J32">
        <v>3</v>
      </c>
      <c r="K32">
        <v>229.59</v>
      </c>
      <c r="L32" t="str">
        <f t="shared" si="0"/>
        <v/>
      </c>
      <c r="M32">
        <v>8</v>
      </c>
      <c r="N32" t="str">
        <f t="shared" si="1"/>
        <v>OUTLIER</v>
      </c>
      <c r="O32">
        <v>114</v>
      </c>
      <c r="P32" s="11">
        <v>0</v>
      </c>
      <c r="Q32" s="11">
        <v>5.8823529411764698E-2</v>
      </c>
      <c r="R32" s="12">
        <v>28.69875</v>
      </c>
      <c r="S32" t="s">
        <v>22</v>
      </c>
      <c r="T32">
        <v>0</v>
      </c>
      <c r="U32">
        <f t="shared" si="2"/>
        <v>1</v>
      </c>
      <c r="V32">
        <f t="shared" si="3"/>
        <v>3</v>
      </c>
      <c r="W32">
        <f t="shared" si="4"/>
        <v>3</v>
      </c>
      <c r="X32" t="str">
        <f t="shared" si="5"/>
        <v>133</v>
      </c>
      <c r="Y32" t="str">
        <f>IF(Table1[[#This Row],[RFM_Score]]="555","Champion", IF(AND(J32&gt;=4,V32&gt;=4),"Loyal", IF(U32&lt;=2,"At Risk", IF(W32&gt;=4,"Potential Loyalist","Others"))))</f>
        <v>At Risk</v>
      </c>
    </row>
    <row r="33" spans="1:25">
      <c r="A33" t="s">
        <v>6684</v>
      </c>
      <c r="B33">
        <v>23</v>
      </c>
      <c r="C33" t="s">
        <v>24</v>
      </c>
      <c r="D33" t="s">
        <v>25</v>
      </c>
      <c r="E33" s="6" t="s">
        <v>12103</v>
      </c>
      <c r="F33" t="s">
        <v>21</v>
      </c>
      <c r="G33">
        <v>5</v>
      </c>
      <c r="H33">
        <v>0</v>
      </c>
      <c r="I33">
        <v>69</v>
      </c>
      <c r="J33">
        <v>4</v>
      </c>
      <c r="K33">
        <v>222.47</v>
      </c>
      <c r="L33" t="str">
        <f t="shared" si="0"/>
        <v/>
      </c>
      <c r="M33">
        <v>8</v>
      </c>
      <c r="N33" t="str">
        <f t="shared" si="1"/>
        <v>OUTLIER</v>
      </c>
      <c r="O33">
        <v>0</v>
      </c>
      <c r="P33" s="11">
        <v>0</v>
      </c>
      <c r="Q33" s="11">
        <v>5.7971014492753603E-2</v>
      </c>
      <c r="R33" s="12">
        <v>27.80875</v>
      </c>
      <c r="S33" t="s">
        <v>22</v>
      </c>
      <c r="T33">
        <v>0</v>
      </c>
      <c r="U33">
        <f t="shared" si="2"/>
        <v>5</v>
      </c>
      <c r="V33">
        <f t="shared" si="3"/>
        <v>3</v>
      </c>
      <c r="W33">
        <f t="shared" si="4"/>
        <v>3</v>
      </c>
      <c r="X33" t="str">
        <f t="shared" si="5"/>
        <v>533</v>
      </c>
      <c r="Y33" t="str">
        <f>IF(Table1[[#This Row],[RFM_Score]]="555","Champion", IF(AND(J33&gt;=4,V33&gt;=4),"Loyal", IF(U33&lt;=2,"At Risk", IF(W33&gt;=4,"Potential Loyalist","Others"))))</f>
        <v>Others</v>
      </c>
    </row>
    <row r="34" spans="1:25">
      <c r="A34" t="s">
        <v>9537</v>
      </c>
      <c r="B34">
        <v>31</v>
      </c>
      <c r="C34" t="s">
        <v>24</v>
      </c>
      <c r="D34" t="s">
        <v>25</v>
      </c>
      <c r="E34" s="6" t="s">
        <v>12104</v>
      </c>
      <c r="F34" t="s">
        <v>62</v>
      </c>
      <c r="G34">
        <v>1</v>
      </c>
      <c r="H34">
        <v>0</v>
      </c>
      <c r="I34">
        <v>44</v>
      </c>
      <c r="J34">
        <v>1</v>
      </c>
      <c r="K34">
        <v>220.26</v>
      </c>
      <c r="L34" t="str">
        <f t="shared" si="0"/>
        <v/>
      </c>
      <c r="M34">
        <v>8</v>
      </c>
      <c r="N34" t="str">
        <f t="shared" si="1"/>
        <v>OUTLIER</v>
      </c>
      <c r="O34">
        <v>14</v>
      </c>
      <c r="P34" s="11">
        <v>0</v>
      </c>
      <c r="Q34" s="11">
        <v>2.27272727272727E-2</v>
      </c>
      <c r="R34" s="12">
        <v>27.532499999999999</v>
      </c>
      <c r="S34" t="s">
        <v>22</v>
      </c>
      <c r="T34">
        <v>0</v>
      </c>
      <c r="U34">
        <f t="shared" si="2"/>
        <v>5</v>
      </c>
      <c r="V34">
        <f t="shared" si="3"/>
        <v>3</v>
      </c>
      <c r="W34">
        <f t="shared" si="4"/>
        <v>3</v>
      </c>
      <c r="X34" t="str">
        <f t="shared" si="5"/>
        <v>533</v>
      </c>
      <c r="Y34" t="str">
        <f>IF(Table1[[#This Row],[RFM_Score]]="555","Champion", IF(AND(J34&gt;=4,V34&gt;=4),"Loyal", IF(U34&lt;=2,"At Risk", IF(W34&gt;=4,"Potential Loyalist","Others"))))</f>
        <v>Others</v>
      </c>
    </row>
    <row r="35" spans="1:25">
      <c r="A35" t="s">
        <v>10763</v>
      </c>
      <c r="B35">
        <v>29</v>
      </c>
      <c r="C35" t="s">
        <v>19</v>
      </c>
      <c r="D35" t="s">
        <v>35</v>
      </c>
      <c r="E35" s="6" t="s">
        <v>12105</v>
      </c>
      <c r="F35" t="s">
        <v>37</v>
      </c>
      <c r="G35">
        <v>2</v>
      </c>
      <c r="H35">
        <v>1</v>
      </c>
      <c r="I35">
        <v>49</v>
      </c>
      <c r="J35">
        <v>3</v>
      </c>
      <c r="K35">
        <v>201.3</v>
      </c>
      <c r="L35" t="str">
        <f t="shared" si="0"/>
        <v/>
      </c>
      <c r="M35">
        <v>8</v>
      </c>
      <c r="N35" t="str">
        <f t="shared" si="1"/>
        <v>OUTLIER</v>
      </c>
      <c r="O35">
        <v>12</v>
      </c>
      <c r="P35" s="11">
        <v>0.5</v>
      </c>
      <c r="Q35" s="11">
        <v>6.1224489795918297E-2</v>
      </c>
      <c r="R35" s="12">
        <v>25.162500000000001</v>
      </c>
      <c r="S35" t="s">
        <v>22</v>
      </c>
      <c r="T35">
        <v>0</v>
      </c>
      <c r="U35">
        <f t="shared" si="2"/>
        <v>5</v>
      </c>
      <c r="V35">
        <f t="shared" si="3"/>
        <v>3</v>
      </c>
      <c r="W35">
        <f t="shared" si="4"/>
        <v>3</v>
      </c>
      <c r="X35" t="str">
        <f t="shared" si="5"/>
        <v>533</v>
      </c>
      <c r="Y35" t="str">
        <f>IF(Table1[[#This Row],[RFM_Score]]="555","Champion", IF(AND(J35&gt;=4,V35&gt;=4),"Loyal", IF(U35&lt;=2,"At Risk", IF(W35&gt;=4,"Potential Loyalist","Others"))))</f>
        <v>Others</v>
      </c>
    </row>
    <row r="36" spans="1:25">
      <c r="A36" t="s">
        <v>7044</v>
      </c>
      <c r="B36">
        <v>51</v>
      </c>
      <c r="C36" t="s">
        <v>24</v>
      </c>
      <c r="D36" t="s">
        <v>25</v>
      </c>
      <c r="E36" s="6" t="s">
        <v>12106</v>
      </c>
      <c r="F36" t="s">
        <v>21</v>
      </c>
      <c r="G36">
        <v>2</v>
      </c>
      <c r="H36">
        <v>1</v>
      </c>
      <c r="I36">
        <v>53</v>
      </c>
      <c r="J36">
        <v>5</v>
      </c>
      <c r="K36">
        <v>172.59</v>
      </c>
      <c r="L36" t="str">
        <f t="shared" si="0"/>
        <v/>
      </c>
      <c r="M36">
        <v>8</v>
      </c>
      <c r="N36" t="str">
        <f t="shared" si="1"/>
        <v>OUTLIER</v>
      </c>
      <c r="O36">
        <v>34</v>
      </c>
      <c r="P36" s="11">
        <v>0.5</v>
      </c>
      <c r="Q36" s="11">
        <v>9.4339622641509399E-2</v>
      </c>
      <c r="R36" s="12">
        <v>21.57375</v>
      </c>
      <c r="S36" t="s">
        <v>22</v>
      </c>
      <c r="T36">
        <v>0</v>
      </c>
      <c r="U36">
        <f t="shared" si="2"/>
        <v>4</v>
      </c>
      <c r="V36">
        <f t="shared" si="3"/>
        <v>3</v>
      </c>
      <c r="W36">
        <f t="shared" si="4"/>
        <v>3</v>
      </c>
      <c r="X36" t="str">
        <f t="shared" si="5"/>
        <v>433</v>
      </c>
      <c r="Y36" t="str">
        <f>IF(Table1[[#This Row],[RFM_Score]]="555","Champion", IF(AND(J36&gt;=4,V36&gt;=4),"Loyal", IF(U36&lt;=2,"At Risk", IF(W36&gt;=4,"Potential Loyalist","Others"))))</f>
        <v>Others</v>
      </c>
    </row>
    <row r="37" spans="1:25">
      <c r="A37" t="s">
        <v>3044</v>
      </c>
      <c r="B37">
        <v>18</v>
      </c>
      <c r="C37" t="s">
        <v>19</v>
      </c>
      <c r="D37" t="s">
        <v>20</v>
      </c>
      <c r="E37" s="6" t="s">
        <v>12107</v>
      </c>
      <c r="F37" t="s">
        <v>30</v>
      </c>
      <c r="G37">
        <v>1</v>
      </c>
      <c r="H37">
        <v>1</v>
      </c>
      <c r="I37">
        <v>49</v>
      </c>
      <c r="J37">
        <v>1</v>
      </c>
      <c r="K37">
        <v>161.35</v>
      </c>
      <c r="L37" t="str">
        <f t="shared" si="0"/>
        <v/>
      </c>
      <c r="M37">
        <v>8</v>
      </c>
      <c r="N37" t="str">
        <f t="shared" si="1"/>
        <v>OUTLIER</v>
      </c>
      <c r="O37">
        <v>84</v>
      </c>
      <c r="P37" s="11">
        <v>1</v>
      </c>
      <c r="Q37" s="11">
        <v>2.04081632653061E-2</v>
      </c>
      <c r="R37" s="12">
        <v>20.168749999999999</v>
      </c>
      <c r="S37" t="s">
        <v>22</v>
      </c>
      <c r="T37">
        <v>0</v>
      </c>
      <c r="U37">
        <f t="shared" si="2"/>
        <v>2</v>
      </c>
      <c r="V37">
        <f t="shared" si="3"/>
        <v>3</v>
      </c>
      <c r="W37">
        <f t="shared" si="4"/>
        <v>3</v>
      </c>
      <c r="X37" t="str">
        <f t="shared" si="5"/>
        <v>233</v>
      </c>
      <c r="Y37" t="str">
        <f>IF(Table1[[#This Row],[RFM_Score]]="555","Champion", IF(AND(J37&gt;=4,V37&gt;=4),"Loyal", IF(U37&lt;=2,"At Risk", IF(W37&gt;=4,"Potential Loyalist","Others"))))</f>
        <v>At Risk</v>
      </c>
    </row>
    <row r="38" spans="1:25">
      <c r="A38" t="s">
        <v>5054</v>
      </c>
      <c r="B38">
        <v>59</v>
      </c>
      <c r="C38" t="s">
        <v>19</v>
      </c>
      <c r="D38" t="s">
        <v>49</v>
      </c>
      <c r="E38" s="6" t="s">
        <v>12108</v>
      </c>
      <c r="F38" t="s">
        <v>37</v>
      </c>
      <c r="G38">
        <v>2</v>
      </c>
      <c r="H38">
        <v>0</v>
      </c>
      <c r="I38">
        <v>47</v>
      </c>
      <c r="J38">
        <v>1</v>
      </c>
      <c r="K38">
        <v>157.19999999999999</v>
      </c>
      <c r="L38" t="str">
        <f t="shared" si="0"/>
        <v/>
      </c>
      <c r="M38">
        <v>8</v>
      </c>
      <c r="N38" t="str">
        <f t="shared" si="1"/>
        <v>OUTLIER</v>
      </c>
      <c r="O38">
        <v>1</v>
      </c>
      <c r="P38" s="11">
        <v>0</v>
      </c>
      <c r="Q38" s="11">
        <v>2.1276595744680799E-2</v>
      </c>
      <c r="R38" s="12">
        <v>19.649999999999999</v>
      </c>
      <c r="S38" t="s">
        <v>22</v>
      </c>
      <c r="T38">
        <v>0</v>
      </c>
      <c r="U38">
        <f t="shared" si="2"/>
        <v>5</v>
      </c>
      <c r="V38">
        <f t="shared" si="3"/>
        <v>3</v>
      </c>
      <c r="W38">
        <f t="shared" si="4"/>
        <v>3</v>
      </c>
      <c r="X38" t="str">
        <f t="shared" si="5"/>
        <v>533</v>
      </c>
      <c r="Y38" t="str">
        <f>IF(Table1[[#This Row],[RFM_Score]]="555","Champion", IF(AND(J38&gt;=4,V38&gt;=4),"Loyal", IF(U38&lt;=2,"At Risk", IF(W38&gt;=4,"Potential Loyalist","Others"))))</f>
        <v>Others</v>
      </c>
    </row>
    <row r="39" spans="1:25">
      <c r="A39" t="s">
        <v>6329</v>
      </c>
      <c r="B39">
        <v>41</v>
      </c>
      <c r="C39" t="s">
        <v>19</v>
      </c>
      <c r="D39" t="s">
        <v>25</v>
      </c>
      <c r="E39" s="6" t="s">
        <v>12109</v>
      </c>
      <c r="F39" t="s">
        <v>21</v>
      </c>
      <c r="G39">
        <v>4</v>
      </c>
      <c r="H39">
        <v>1</v>
      </c>
      <c r="I39">
        <v>40</v>
      </c>
      <c r="J39">
        <v>3</v>
      </c>
      <c r="K39">
        <v>151.22</v>
      </c>
      <c r="L39" t="str">
        <f t="shared" si="0"/>
        <v/>
      </c>
      <c r="M39">
        <v>8</v>
      </c>
      <c r="N39" t="str">
        <f t="shared" si="1"/>
        <v>OUTLIER</v>
      </c>
      <c r="O39">
        <v>78</v>
      </c>
      <c r="P39" s="11">
        <v>0.25</v>
      </c>
      <c r="Q39" s="11">
        <v>7.4999999999999997E-2</v>
      </c>
      <c r="R39" s="12">
        <v>18.9025</v>
      </c>
      <c r="S39" t="s">
        <v>22</v>
      </c>
      <c r="T39">
        <v>0</v>
      </c>
      <c r="U39">
        <f t="shared" si="2"/>
        <v>2</v>
      </c>
      <c r="V39">
        <f t="shared" si="3"/>
        <v>3</v>
      </c>
      <c r="W39">
        <f t="shared" si="4"/>
        <v>3</v>
      </c>
      <c r="X39" t="str">
        <f t="shared" si="5"/>
        <v>233</v>
      </c>
      <c r="Y39" t="str">
        <f>IF(Table1[[#This Row],[RFM_Score]]="555","Champion", IF(AND(J39&gt;=4,V39&gt;=4),"Loyal", IF(U39&lt;=2,"At Risk", IF(W39&gt;=4,"Potential Loyalist","Others"))))</f>
        <v>At Risk</v>
      </c>
    </row>
    <row r="40" spans="1:25">
      <c r="A40" t="s">
        <v>7182</v>
      </c>
      <c r="B40">
        <v>40</v>
      </c>
      <c r="C40" t="s">
        <v>19</v>
      </c>
      <c r="D40" t="s">
        <v>25</v>
      </c>
      <c r="E40" s="6" t="s">
        <v>12110</v>
      </c>
      <c r="F40" t="s">
        <v>26</v>
      </c>
      <c r="G40">
        <v>5</v>
      </c>
      <c r="H40">
        <v>4</v>
      </c>
      <c r="I40">
        <v>41</v>
      </c>
      <c r="J40">
        <v>3</v>
      </c>
      <c r="K40">
        <v>148.72999999999999</v>
      </c>
      <c r="L40" t="str">
        <f t="shared" si="0"/>
        <v/>
      </c>
      <c r="M40">
        <v>8</v>
      </c>
      <c r="N40" t="str">
        <f t="shared" si="1"/>
        <v>OUTLIER</v>
      </c>
      <c r="O40">
        <v>3</v>
      </c>
      <c r="P40" s="11">
        <v>0.8</v>
      </c>
      <c r="Q40" s="11">
        <v>7.3170731707316999E-2</v>
      </c>
      <c r="R40" s="12">
        <v>18.591249999999999</v>
      </c>
      <c r="S40" t="s">
        <v>22</v>
      </c>
      <c r="T40">
        <v>0</v>
      </c>
      <c r="U40">
        <f t="shared" si="2"/>
        <v>5</v>
      </c>
      <c r="V40">
        <f t="shared" si="3"/>
        <v>3</v>
      </c>
      <c r="W40">
        <f t="shared" si="4"/>
        <v>2</v>
      </c>
      <c r="X40" t="str">
        <f t="shared" si="5"/>
        <v>532</v>
      </c>
      <c r="Y40" t="str">
        <f>IF(Table1[[#This Row],[RFM_Score]]="555","Champion", IF(AND(J40&gt;=4,V40&gt;=4),"Loyal", IF(U40&lt;=2,"At Risk", IF(W40&gt;=4,"Potential Loyalist","Others"))))</f>
        <v>Others</v>
      </c>
    </row>
    <row r="41" spans="1:25">
      <c r="A41" t="s">
        <v>9174</v>
      </c>
      <c r="B41">
        <v>47</v>
      </c>
      <c r="C41" t="s">
        <v>24</v>
      </c>
      <c r="D41" t="s">
        <v>35</v>
      </c>
      <c r="E41" s="6" t="s">
        <v>12111</v>
      </c>
      <c r="F41" t="s">
        <v>26</v>
      </c>
      <c r="G41">
        <v>2</v>
      </c>
      <c r="H41">
        <v>0</v>
      </c>
      <c r="I41">
        <v>52</v>
      </c>
      <c r="J41">
        <v>5</v>
      </c>
      <c r="K41">
        <v>127.55</v>
      </c>
      <c r="L41" t="str">
        <f t="shared" si="0"/>
        <v/>
      </c>
      <c r="M41">
        <v>8</v>
      </c>
      <c r="N41" t="str">
        <f t="shared" si="1"/>
        <v>OUTLIER</v>
      </c>
      <c r="O41">
        <v>0</v>
      </c>
      <c r="P41" s="11">
        <v>0</v>
      </c>
      <c r="Q41" s="11">
        <v>9.6153846153846104E-2</v>
      </c>
      <c r="R41" s="12">
        <v>15.94375</v>
      </c>
      <c r="S41" t="s">
        <v>22</v>
      </c>
      <c r="T41">
        <v>0</v>
      </c>
      <c r="U41">
        <f t="shared" si="2"/>
        <v>5</v>
      </c>
      <c r="V41">
        <f t="shared" si="3"/>
        <v>3</v>
      </c>
      <c r="W41">
        <f t="shared" si="4"/>
        <v>2</v>
      </c>
      <c r="X41" t="str">
        <f t="shared" si="5"/>
        <v>532</v>
      </c>
      <c r="Y41" t="str">
        <f>IF(Table1[[#This Row],[RFM_Score]]="555","Champion", IF(AND(J41&gt;=4,V41&gt;=4),"Loyal", IF(U41&lt;=2,"At Risk", IF(W41&gt;=4,"Potential Loyalist","Others"))))</f>
        <v>Others</v>
      </c>
    </row>
    <row r="42" spans="1:25">
      <c r="A42" t="s">
        <v>11166</v>
      </c>
      <c r="B42">
        <v>46</v>
      </c>
      <c r="C42" t="s">
        <v>24</v>
      </c>
      <c r="D42" t="s">
        <v>29</v>
      </c>
      <c r="E42" s="6" t="s">
        <v>12112</v>
      </c>
      <c r="F42" t="s">
        <v>30</v>
      </c>
      <c r="G42">
        <v>5</v>
      </c>
      <c r="H42">
        <v>0</v>
      </c>
      <c r="I42">
        <v>47</v>
      </c>
      <c r="J42">
        <v>1</v>
      </c>
      <c r="K42">
        <v>125.44</v>
      </c>
      <c r="L42" t="str">
        <f t="shared" si="0"/>
        <v/>
      </c>
      <c r="M42">
        <v>8</v>
      </c>
      <c r="N42" t="str">
        <f t="shared" si="1"/>
        <v>OUTLIER</v>
      </c>
      <c r="O42">
        <v>41</v>
      </c>
      <c r="P42" s="11">
        <v>0</v>
      </c>
      <c r="Q42" s="11">
        <v>2.1276595744680799E-2</v>
      </c>
      <c r="R42" s="12">
        <v>15.68</v>
      </c>
      <c r="S42" t="s">
        <v>22</v>
      </c>
      <c r="T42">
        <v>0</v>
      </c>
      <c r="U42">
        <f t="shared" si="2"/>
        <v>3</v>
      </c>
      <c r="V42">
        <f t="shared" si="3"/>
        <v>3</v>
      </c>
      <c r="W42">
        <f t="shared" si="4"/>
        <v>2</v>
      </c>
      <c r="X42" t="str">
        <f t="shared" si="5"/>
        <v>332</v>
      </c>
      <c r="Y42" t="str">
        <f>IF(Table1[[#This Row],[RFM_Score]]="555","Champion", IF(AND(J42&gt;=4,V42&gt;=4),"Loyal", IF(U42&lt;=2,"At Risk", IF(W42&gt;=4,"Potential Loyalist","Others"))))</f>
        <v>Others</v>
      </c>
    </row>
    <row r="43" spans="1:25">
      <c r="A43" t="s">
        <v>594</v>
      </c>
      <c r="B43">
        <v>29</v>
      </c>
      <c r="C43" t="s">
        <v>24</v>
      </c>
      <c r="D43" t="s">
        <v>25</v>
      </c>
      <c r="E43" s="6" t="s">
        <v>12113</v>
      </c>
      <c r="F43" t="s">
        <v>26</v>
      </c>
      <c r="G43">
        <v>6</v>
      </c>
      <c r="H43">
        <v>1</v>
      </c>
      <c r="I43">
        <v>56</v>
      </c>
      <c r="J43">
        <v>4</v>
      </c>
      <c r="K43">
        <v>124.79</v>
      </c>
      <c r="L43" t="str">
        <f t="shared" si="0"/>
        <v/>
      </c>
      <c r="M43">
        <v>8</v>
      </c>
      <c r="N43" t="str">
        <f t="shared" si="1"/>
        <v>OUTLIER</v>
      </c>
      <c r="O43">
        <v>14</v>
      </c>
      <c r="P43" s="11">
        <v>0.16666666666666599</v>
      </c>
      <c r="Q43" s="11">
        <v>7.1428571428571397E-2</v>
      </c>
      <c r="R43" s="12">
        <v>15.598750000000001</v>
      </c>
      <c r="S43" t="s">
        <v>22</v>
      </c>
      <c r="T43">
        <v>0</v>
      </c>
      <c r="U43">
        <f t="shared" si="2"/>
        <v>5</v>
      </c>
      <c r="V43">
        <f t="shared" si="3"/>
        <v>3</v>
      </c>
      <c r="W43">
        <f t="shared" si="4"/>
        <v>2</v>
      </c>
      <c r="X43" t="str">
        <f t="shared" si="5"/>
        <v>532</v>
      </c>
      <c r="Y43" t="str">
        <f>IF(Table1[[#This Row],[RFM_Score]]="555","Champion", IF(AND(J43&gt;=4,V43&gt;=4),"Loyal", IF(U43&lt;=2,"At Risk", IF(W43&gt;=4,"Potential Loyalist","Others"))))</f>
        <v>Others</v>
      </c>
    </row>
    <row r="44" spans="1:25">
      <c r="A44" t="s">
        <v>1234</v>
      </c>
      <c r="B44">
        <v>41</v>
      </c>
      <c r="C44" t="s">
        <v>19</v>
      </c>
      <c r="D44" t="s">
        <v>35</v>
      </c>
      <c r="E44" s="6" t="s">
        <v>12114</v>
      </c>
      <c r="F44" t="s">
        <v>26</v>
      </c>
      <c r="G44">
        <v>6</v>
      </c>
      <c r="H44">
        <v>2</v>
      </c>
      <c r="I44">
        <v>43</v>
      </c>
      <c r="J44">
        <v>2</v>
      </c>
      <c r="K44">
        <v>119.09</v>
      </c>
      <c r="L44" t="str">
        <f t="shared" si="0"/>
        <v/>
      </c>
      <c r="M44">
        <v>8</v>
      </c>
      <c r="N44" t="str">
        <f t="shared" si="1"/>
        <v>OUTLIER</v>
      </c>
      <c r="O44">
        <v>22</v>
      </c>
      <c r="P44" s="11">
        <v>0.33333333333333298</v>
      </c>
      <c r="Q44" s="11">
        <v>4.6511627906976702E-2</v>
      </c>
      <c r="R44" s="12">
        <v>14.88625</v>
      </c>
      <c r="S44" t="s">
        <v>22</v>
      </c>
      <c r="T44">
        <v>0</v>
      </c>
      <c r="U44">
        <f t="shared" si="2"/>
        <v>4</v>
      </c>
      <c r="V44">
        <f t="shared" si="3"/>
        <v>3</v>
      </c>
      <c r="W44">
        <f t="shared" si="4"/>
        <v>2</v>
      </c>
      <c r="X44" t="str">
        <f t="shared" si="5"/>
        <v>432</v>
      </c>
      <c r="Y44" t="str">
        <f>IF(Table1[[#This Row],[RFM_Score]]="555","Champion", IF(AND(J44&gt;=4,V44&gt;=4),"Loyal", IF(U44&lt;=2,"At Risk", IF(W44&gt;=4,"Potential Loyalist","Others"))))</f>
        <v>Others</v>
      </c>
    </row>
    <row r="45" spans="1:25">
      <c r="A45" t="s">
        <v>4186</v>
      </c>
      <c r="B45">
        <v>37</v>
      </c>
      <c r="C45" t="s">
        <v>24</v>
      </c>
      <c r="D45" t="s">
        <v>20</v>
      </c>
      <c r="E45" s="6" t="s">
        <v>12115</v>
      </c>
      <c r="F45" t="s">
        <v>37</v>
      </c>
      <c r="G45">
        <v>3</v>
      </c>
      <c r="H45">
        <v>2</v>
      </c>
      <c r="I45">
        <v>46</v>
      </c>
      <c r="J45">
        <v>1</v>
      </c>
      <c r="K45">
        <v>104.56</v>
      </c>
      <c r="L45" t="str">
        <f t="shared" si="0"/>
        <v/>
      </c>
      <c r="M45">
        <v>8</v>
      </c>
      <c r="N45" t="str">
        <f t="shared" si="1"/>
        <v>OUTLIER</v>
      </c>
      <c r="O45">
        <v>23</v>
      </c>
      <c r="P45" s="11">
        <v>0.66666666666666596</v>
      </c>
      <c r="Q45" s="11">
        <v>2.1739130434782601E-2</v>
      </c>
      <c r="R45" s="12">
        <v>13.07</v>
      </c>
      <c r="S45" t="s">
        <v>22</v>
      </c>
      <c r="T45">
        <v>0</v>
      </c>
      <c r="U45">
        <f t="shared" si="2"/>
        <v>4</v>
      </c>
      <c r="V45">
        <f t="shared" si="3"/>
        <v>3</v>
      </c>
      <c r="W45">
        <f t="shared" si="4"/>
        <v>2</v>
      </c>
      <c r="X45" t="str">
        <f t="shared" si="5"/>
        <v>432</v>
      </c>
      <c r="Y45" t="str">
        <f>IF(Table1[[#This Row],[RFM_Score]]="555","Champion", IF(AND(J45&gt;=4,V45&gt;=4),"Loyal", IF(U45&lt;=2,"At Risk", IF(W45&gt;=4,"Potential Loyalist","Others"))))</f>
        <v>Others</v>
      </c>
    </row>
    <row r="46" spans="1:25">
      <c r="A46" t="s">
        <v>5681</v>
      </c>
      <c r="B46">
        <v>44</v>
      </c>
      <c r="C46" t="s">
        <v>19</v>
      </c>
      <c r="D46" t="s">
        <v>25</v>
      </c>
      <c r="E46" s="6" t="s">
        <v>12116</v>
      </c>
      <c r="F46" t="s">
        <v>30</v>
      </c>
      <c r="G46">
        <v>1</v>
      </c>
      <c r="H46">
        <v>1</v>
      </c>
      <c r="I46">
        <v>36</v>
      </c>
      <c r="J46">
        <v>2</v>
      </c>
      <c r="K46">
        <v>97.58</v>
      </c>
      <c r="L46" t="str">
        <f t="shared" si="0"/>
        <v/>
      </c>
      <c r="M46">
        <v>8</v>
      </c>
      <c r="N46" t="str">
        <f t="shared" si="1"/>
        <v>OUTLIER</v>
      </c>
      <c r="O46">
        <v>8</v>
      </c>
      <c r="P46" s="11">
        <v>1</v>
      </c>
      <c r="Q46" s="11">
        <v>5.5555555555555497E-2</v>
      </c>
      <c r="R46" s="12">
        <v>12.1975</v>
      </c>
      <c r="S46" t="s">
        <v>27</v>
      </c>
      <c r="T46">
        <v>0</v>
      </c>
      <c r="U46">
        <f t="shared" si="2"/>
        <v>5</v>
      </c>
      <c r="V46">
        <f t="shared" si="3"/>
        <v>3</v>
      </c>
      <c r="W46">
        <f t="shared" si="4"/>
        <v>2</v>
      </c>
      <c r="X46" t="str">
        <f t="shared" si="5"/>
        <v>532</v>
      </c>
      <c r="Y46" t="str">
        <f>IF(Table1[[#This Row],[RFM_Score]]="555","Champion", IF(AND(J46&gt;=4,V46&gt;=4),"Loyal", IF(U46&lt;=2,"At Risk", IF(W46&gt;=4,"Potential Loyalist","Others"))))</f>
        <v>Others</v>
      </c>
    </row>
    <row r="47" spans="1:25">
      <c r="A47" t="s">
        <v>2436</v>
      </c>
      <c r="B47">
        <v>35</v>
      </c>
      <c r="C47" t="s">
        <v>19</v>
      </c>
      <c r="D47" t="s">
        <v>20</v>
      </c>
      <c r="E47" s="6" t="s">
        <v>12117</v>
      </c>
      <c r="F47" t="s">
        <v>26</v>
      </c>
      <c r="G47">
        <v>4</v>
      </c>
      <c r="H47">
        <v>1</v>
      </c>
      <c r="I47">
        <v>54</v>
      </c>
      <c r="J47">
        <v>3</v>
      </c>
      <c r="K47">
        <v>84.14</v>
      </c>
      <c r="L47" t="str">
        <f t="shared" si="0"/>
        <v/>
      </c>
      <c r="M47">
        <v>8</v>
      </c>
      <c r="N47" t="str">
        <f t="shared" si="1"/>
        <v>OUTLIER</v>
      </c>
      <c r="O47">
        <v>4</v>
      </c>
      <c r="P47" s="11">
        <v>0.25</v>
      </c>
      <c r="Q47" s="11">
        <v>5.5555555555555497E-2</v>
      </c>
      <c r="R47" s="12">
        <v>10.5175</v>
      </c>
      <c r="S47" t="s">
        <v>27</v>
      </c>
      <c r="T47">
        <v>0</v>
      </c>
      <c r="U47">
        <f t="shared" si="2"/>
        <v>5</v>
      </c>
      <c r="V47">
        <f t="shared" si="3"/>
        <v>3</v>
      </c>
      <c r="W47">
        <f t="shared" si="4"/>
        <v>2</v>
      </c>
      <c r="X47" t="str">
        <f t="shared" si="5"/>
        <v>532</v>
      </c>
      <c r="Y47" t="str">
        <f>IF(Table1[[#This Row],[RFM_Score]]="555","Champion", IF(AND(J47&gt;=4,V47&gt;=4),"Loyal", IF(U47&lt;=2,"At Risk", IF(W47&gt;=4,"Potential Loyalist","Others"))))</f>
        <v>Others</v>
      </c>
    </row>
    <row r="48" spans="1:25">
      <c r="A48" t="s">
        <v>3523</v>
      </c>
      <c r="B48">
        <v>53</v>
      </c>
      <c r="C48" t="s">
        <v>33</v>
      </c>
      <c r="D48" t="s">
        <v>29</v>
      </c>
      <c r="E48" s="6" t="s">
        <v>12118</v>
      </c>
      <c r="F48" t="s">
        <v>37</v>
      </c>
      <c r="G48">
        <v>4</v>
      </c>
      <c r="H48">
        <v>1</v>
      </c>
      <c r="I48">
        <v>50</v>
      </c>
      <c r="J48">
        <v>4</v>
      </c>
      <c r="K48">
        <v>83.79</v>
      </c>
      <c r="L48" t="str">
        <f t="shared" si="0"/>
        <v/>
      </c>
      <c r="M48">
        <v>8</v>
      </c>
      <c r="N48" t="str">
        <f t="shared" si="1"/>
        <v>OUTLIER</v>
      </c>
      <c r="O48">
        <v>42</v>
      </c>
      <c r="P48" s="11">
        <v>0.25</v>
      </c>
      <c r="Q48" s="11">
        <v>0.08</v>
      </c>
      <c r="R48" s="12">
        <v>10.473750000000001</v>
      </c>
      <c r="S48" t="s">
        <v>27</v>
      </c>
      <c r="T48">
        <v>0</v>
      </c>
      <c r="U48">
        <f t="shared" si="2"/>
        <v>3</v>
      </c>
      <c r="V48">
        <f t="shared" si="3"/>
        <v>3</v>
      </c>
      <c r="W48">
        <f t="shared" si="4"/>
        <v>2</v>
      </c>
      <c r="X48" t="str">
        <f t="shared" si="5"/>
        <v>332</v>
      </c>
      <c r="Y48" t="str">
        <f>IF(Table1[[#This Row],[RFM_Score]]="555","Champion", IF(AND(J48&gt;=4,V48&gt;=4),"Loyal", IF(U48&lt;=2,"At Risk", IF(W48&gt;=4,"Potential Loyalist","Others"))))</f>
        <v>Others</v>
      </c>
    </row>
    <row r="49" spans="1:25">
      <c r="A49" t="s">
        <v>1783</v>
      </c>
      <c r="B49">
        <v>46</v>
      </c>
      <c r="C49" t="s">
        <v>24</v>
      </c>
      <c r="D49" t="s">
        <v>25</v>
      </c>
      <c r="E49" s="6" t="s">
        <v>12119</v>
      </c>
      <c r="F49" t="s">
        <v>21</v>
      </c>
      <c r="G49">
        <v>6</v>
      </c>
      <c r="H49">
        <v>1</v>
      </c>
      <c r="I49">
        <v>45</v>
      </c>
      <c r="J49">
        <v>0</v>
      </c>
      <c r="K49">
        <v>79.05</v>
      </c>
      <c r="L49" t="str">
        <f t="shared" si="0"/>
        <v/>
      </c>
      <c r="M49">
        <v>8</v>
      </c>
      <c r="N49" t="str">
        <f t="shared" si="1"/>
        <v>OUTLIER</v>
      </c>
      <c r="O49">
        <v>27</v>
      </c>
      <c r="P49" s="11">
        <v>0.16666666666666599</v>
      </c>
      <c r="Q49" s="11">
        <v>0</v>
      </c>
      <c r="R49" s="12">
        <v>9.8812499999999996</v>
      </c>
      <c r="S49" t="s">
        <v>27</v>
      </c>
      <c r="T49">
        <v>0</v>
      </c>
      <c r="U49">
        <f t="shared" si="2"/>
        <v>4</v>
      </c>
      <c r="V49">
        <f t="shared" si="3"/>
        <v>3</v>
      </c>
      <c r="W49">
        <f t="shared" si="4"/>
        <v>2</v>
      </c>
      <c r="X49" t="str">
        <f t="shared" si="5"/>
        <v>432</v>
      </c>
      <c r="Y49" t="str">
        <f>IF(Table1[[#This Row],[RFM_Score]]="555","Champion", IF(AND(J49&gt;=4,V49&gt;=4),"Loyal", IF(U49&lt;=2,"At Risk", IF(W49&gt;=4,"Potential Loyalist","Others"))))</f>
        <v>Others</v>
      </c>
    </row>
    <row r="50" spans="1:25">
      <c r="A50" t="s">
        <v>8145</v>
      </c>
      <c r="B50">
        <v>48</v>
      </c>
      <c r="C50" t="s">
        <v>24</v>
      </c>
      <c r="D50" t="s">
        <v>25</v>
      </c>
      <c r="E50" s="6" t="s">
        <v>12120</v>
      </c>
      <c r="F50" t="s">
        <v>26</v>
      </c>
      <c r="G50">
        <v>5</v>
      </c>
      <c r="H50">
        <v>1</v>
      </c>
      <c r="I50">
        <v>48</v>
      </c>
      <c r="J50">
        <v>1</v>
      </c>
      <c r="K50">
        <v>69.41</v>
      </c>
      <c r="L50" t="str">
        <f t="shared" si="0"/>
        <v/>
      </c>
      <c r="M50">
        <v>8</v>
      </c>
      <c r="N50" t="str">
        <f t="shared" si="1"/>
        <v>OUTLIER</v>
      </c>
      <c r="O50">
        <v>13</v>
      </c>
      <c r="P50" s="11">
        <v>0.2</v>
      </c>
      <c r="Q50" s="11">
        <v>2.0833333333333301E-2</v>
      </c>
      <c r="R50" s="12">
        <v>8.6762499999999996</v>
      </c>
      <c r="S50" t="s">
        <v>27</v>
      </c>
      <c r="T50">
        <v>0</v>
      </c>
      <c r="U50">
        <f t="shared" si="2"/>
        <v>5</v>
      </c>
      <c r="V50">
        <f t="shared" si="3"/>
        <v>3</v>
      </c>
      <c r="W50">
        <f t="shared" si="4"/>
        <v>2</v>
      </c>
      <c r="X50" t="str">
        <f t="shared" si="5"/>
        <v>532</v>
      </c>
      <c r="Y50" t="str">
        <f>IF(Table1[[#This Row],[RFM_Score]]="555","Champion", IF(AND(J50&gt;=4,V50&gt;=4),"Loyal", IF(U50&lt;=2,"At Risk", IF(W50&gt;=4,"Potential Loyalist","Others"))))</f>
        <v>Others</v>
      </c>
    </row>
    <row r="51" spans="1:25">
      <c r="A51" t="s">
        <v>11292</v>
      </c>
      <c r="B51">
        <v>42</v>
      </c>
      <c r="C51" t="s">
        <v>19</v>
      </c>
      <c r="D51" t="s">
        <v>25</v>
      </c>
      <c r="E51" s="6" t="s">
        <v>12121</v>
      </c>
      <c r="F51" t="s">
        <v>26</v>
      </c>
      <c r="G51">
        <v>8</v>
      </c>
      <c r="H51">
        <v>3</v>
      </c>
      <c r="I51">
        <v>58</v>
      </c>
      <c r="J51">
        <v>4</v>
      </c>
      <c r="K51">
        <v>66.930000000000007</v>
      </c>
      <c r="L51" t="str">
        <f t="shared" si="0"/>
        <v/>
      </c>
      <c r="M51">
        <v>8</v>
      </c>
      <c r="N51" t="str">
        <f t="shared" si="1"/>
        <v>OUTLIER</v>
      </c>
      <c r="O51">
        <v>56</v>
      </c>
      <c r="P51" s="11">
        <v>0.375</v>
      </c>
      <c r="Q51" s="11">
        <v>6.8965517241379296E-2</v>
      </c>
      <c r="R51" s="12">
        <v>8.3662500000000009</v>
      </c>
      <c r="S51" t="s">
        <v>27</v>
      </c>
      <c r="T51">
        <v>0</v>
      </c>
      <c r="U51">
        <f t="shared" si="2"/>
        <v>3</v>
      </c>
      <c r="V51">
        <f t="shared" si="3"/>
        <v>3</v>
      </c>
      <c r="W51">
        <f t="shared" si="4"/>
        <v>2</v>
      </c>
      <c r="X51" t="str">
        <f t="shared" si="5"/>
        <v>332</v>
      </c>
      <c r="Y51" t="str">
        <f>IF(Table1[[#This Row],[RFM_Score]]="555","Champion", IF(AND(J51&gt;=4,V51&gt;=4),"Loyal", IF(U51&lt;=2,"At Risk", IF(W51&gt;=4,"Potential Loyalist","Others"))))</f>
        <v>Others</v>
      </c>
    </row>
    <row r="52" spans="1:25">
      <c r="A52" t="s">
        <v>7245</v>
      </c>
      <c r="B52">
        <v>19</v>
      </c>
      <c r="C52" t="s">
        <v>24</v>
      </c>
      <c r="D52" t="s">
        <v>49</v>
      </c>
      <c r="E52" s="6" t="s">
        <v>12122</v>
      </c>
      <c r="F52" t="s">
        <v>30</v>
      </c>
      <c r="G52">
        <v>2</v>
      </c>
      <c r="H52">
        <v>2</v>
      </c>
      <c r="I52">
        <v>65</v>
      </c>
      <c r="J52">
        <v>2</v>
      </c>
      <c r="K52">
        <v>65.09</v>
      </c>
      <c r="L52" t="str">
        <f t="shared" si="0"/>
        <v/>
      </c>
      <c r="M52">
        <v>8</v>
      </c>
      <c r="N52" t="str">
        <f t="shared" si="1"/>
        <v>OUTLIER</v>
      </c>
      <c r="O52">
        <v>71</v>
      </c>
      <c r="P52" s="11">
        <v>1</v>
      </c>
      <c r="Q52" s="11">
        <v>3.0769230769230702E-2</v>
      </c>
      <c r="R52" s="12">
        <v>8.1362500000000004</v>
      </c>
      <c r="S52" t="s">
        <v>27</v>
      </c>
      <c r="T52">
        <v>0</v>
      </c>
      <c r="U52">
        <f t="shared" si="2"/>
        <v>2</v>
      </c>
      <c r="V52">
        <f t="shared" si="3"/>
        <v>3</v>
      </c>
      <c r="W52">
        <f t="shared" si="4"/>
        <v>2</v>
      </c>
      <c r="X52" t="str">
        <f t="shared" si="5"/>
        <v>232</v>
      </c>
      <c r="Y52" t="str">
        <f>IF(Table1[[#This Row],[RFM_Score]]="555","Champion", IF(AND(J52&gt;=4,V52&gt;=4),"Loyal", IF(U52&lt;=2,"At Risk", IF(W52&gt;=4,"Potential Loyalist","Others"))))</f>
        <v>At Risk</v>
      </c>
    </row>
    <row r="53" spans="1:25">
      <c r="A53" t="s">
        <v>1379</v>
      </c>
      <c r="B53">
        <v>40</v>
      </c>
      <c r="C53" t="s">
        <v>19</v>
      </c>
      <c r="D53" t="s">
        <v>41</v>
      </c>
      <c r="E53" s="6" t="s">
        <v>12123</v>
      </c>
      <c r="F53" t="s">
        <v>26</v>
      </c>
      <c r="G53">
        <v>1</v>
      </c>
      <c r="H53">
        <v>0</v>
      </c>
      <c r="I53">
        <v>43</v>
      </c>
      <c r="J53">
        <v>2</v>
      </c>
      <c r="K53">
        <v>64.91</v>
      </c>
      <c r="L53" t="str">
        <f t="shared" si="0"/>
        <v/>
      </c>
      <c r="M53">
        <v>8</v>
      </c>
      <c r="N53" t="str">
        <f t="shared" si="1"/>
        <v>OUTLIER</v>
      </c>
      <c r="O53">
        <v>62</v>
      </c>
      <c r="P53" s="11">
        <v>0</v>
      </c>
      <c r="Q53" s="11">
        <v>4.6511627906976702E-2</v>
      </c>
      <c r="R53" s="12">
        <v>8.1137499999999996</v>
      </c>
      <c r="S53" t="s">
        <v>27</v>
      </c>
      <c r="T53">
        <v>0</v>
      </c>
      <c r="U53">
        <f t="shared" si="2"/>
        <v>3</v>
      </c>
      <c r="V53">
        <f t="shared" si="3"/>
        <v>3</v>
      </c>
      <c r="W53">
        <f t="shared" si="4"/>
        <v>2</v>
      </c>
      <c r="X53" t="str">
        <f t="shared" si="5"/>
        <v>332</v>
      </c>
      <c r="Y53" t="str">
        <f>IF(Table1[[#This Row],[RFM_Score]]="555","Champion", IF(AND(J53&gt;=4,V53&gt;=4),"Loyal", IF(U53&lt;=2,"At Risk", IF(W53&gt;=4,"Potential Loyalist","Others"))))</f>
        <v>Others</v>
      </c>
    </row>
    <row r="54" spans="1:25">
      <c r="A54" t="s">
        <v>8337</v>
      </c>
      <c r="B54">
        <v>52</v>
      </c>
      <c r="C54" t="s">
        <v>19</v>
      </c>
      <c r="D54" t="s">
        <v>49</v>
      </c>
      <c r="E54" s="6" t="s">
        <v>12124</v>
      </c>
      <c r="F54" t="s">
        <v>30</v>
      </c>
      <c r="G54">
        <v>4</v>
      </c>
      <c r="H54">
        <v>0</v>
      </c>
      <c r="I54">
        <v>43</v>
      </c>
      <c r="J54">
        <v>1</v>
      </c>
      <c r="K54">
        <v>64.52</v>
      </c>
      <c r="L54" t="str">
        <f t="shared" si="0"/>
        <v/>
      </c>
      <c r="M54">
        <v>8</v>
      </c>
      <c r="N54" t="str">
        <f t="shared" si="1"/>
        <v>OUTLIER</v>
      </c>
      <c r="O54">
        <v>95</v>
      </c>
      <c r="P54" s="11">
        <v>0</v>
      </c>
      <c r="Q54" s="11">
        <v>2.3255813953488299E-2</v>
      </c>
      <c r="R54" s="12">
        <v>8.0649999999999995</v>
      </c>
      <c r="S54" t="s">
        <v>27</v>
      </c>
      <c r="T54">
        <v>0</v>
      </c>
      <c r="U54">
        <f t="shared" si="2"/>
        <v>2</v>
      </c>
      <c r="V54">
        <f t="shared" si="3"/>
        <v>3</v>
      </c>
      <c r="W54">
        <f t="shared" si="4"/>
        <v>2</v>
      </c>
      <c r="X54" t="str">
        <f t="shared" si="5"/>
        <v>232</v>
      </c>
      <c r="Y54" t="str">
        <f>IF(Table1[[#This Row],[RFM_Score]]="555","Champion", IF(AND(J54&gt;=4,V54&gt;=4),"Loyal", IF(U54&lt;=2,"At Risk", IF(W54&gt;=4,"Potential Loyalist","Others"))))</f>
        <v>At Risk</v>
      </c>
    </row>
    <row r="55" spans="1:25">
      <c r="A55" t="s">
        <v>1016</v>
      </c>
      <c r="B55">
        <v>44</v>
      </c>
      <c r="C55" t="s">
        <v>24</v>
      </c>
      <c r="D55" t="s">
        <v>29</v>
      </c>
      <c r="E55" s="6" t="s">
        <v>12125</v>
      </c>
      <c r="F55" t="s">
        <v>21</v>
      </c>
      <c r="G55">
        <v>3</v>
      </c>
      <c r="H55">
        <v>0</v>
      </c>
      <c r="I55">
        <v>43</v>
      </c>
      <c r="J55">
        <v>3</v>
      </c>
      <c r="K55">
        <v>61.2</v>
      </c>
      <c r="L55" t="str">
        <f t="shared" si="0"/>
        <v/>
      </c>
      <c r="M55">
        <v>8</v>
      </c>
      <c r="N55" t="str">
        <f t="shared" si="1"/>
        <v>OUTLIER</v>
      </c>
      <c r="O55">
        <v>9</v>
      </c>
      <c r="P55" s="11">
        <v>0</v>
      </c>
      <c r="Q55" s="11">
        <v>6.9767441860465101E-2</v>
      </c>
      <c r="R55" s="12">
        <v>7.65</v>
      </c>
      <c r="S55" t="s">
        <v>27</v>
      </c>
      <c r="T55">
        <v>0</v>
      </c>
      <c r="U55">
        <f t="shared" si="2"/>
        <v>5</v>
      </c>
      <c r="V55">
        <f t="shared" si="3"/>
        <v>3</v>
      </c>
      <c r="W55">
        <f t="shared" si="4"/>
        <v>2</v>
      </c>
      <c r="X55" t="str">
        <f t="shared" si="5"/>
        <v>532</v>
      </c>
      <c r="Y55" t="str">
        <f>IF(Table1[[#This Row],[RFM_Score]]="555","Champion", IF(AND(J55&gt;=4,V55&gt;=4),"Loyal", IF(U55&lt;=2,"At Risk", IF(W55&gt;=4,"Potential Loyalist","Others"))))</f>
        <v>Others</v>
      </c>
    </row>
    <row r="56" spans="1:25">
      <c r="A56" t="s">
        <v>10789</v>
      </c>
      <c r="B56">
        <v>18</v>
      </c>
      <c r="C56" t="s">
        <v>33</v>
      </c>
      <c r="D56" t="s">
        <v>29</v>
      </c>
      <c r="E56" s="6" t="s">
        <v>12126</v>
      </c>
      <c r="F56" t="s">
        <v>26</v>
      </c>
      <c r="G56">
        <v>3</v>
      </c>
      <c r="H56">
        <v>3</v>
      </c>
      <c r="I56">
        <v>51</v>
      </c>
      <c r="J56">
        <v>4</v>
      </c>
      <c r="K56">
        <v>61.06</v>
      </c>
      <c r="L56" t="str">
        <f t="shared" si="0"/>
        <v/>
      </c>
      <c r="M56">
        <v>8</v>
      </c>
      <c r="N56" t="str">
        <f t="shared" si="1"/>
        <v>OUTLIER</v>
      </c>
      <c r="O56">
        <v>91</v>
      </c>
      <c r="P56" s="11">
        <v>1</v>
      </c>
      <c r="Q56" s="11">
        <v>7.8431372549019607E-2</v>
      </c>
      <c r="R56" s="12">
        <v>7.6325000000000003</v>
      </c>
      <c r="S56" t="s">
        <v>27</v>
      </c>
      <c r="T56">
        <v>1</v>
      </c>
      <c r="U56">
        <f t="shared" si="2"/>
        <v>2</v>
      </c>
      <c r="V56">
        <f t="shared" si="3"/>
        <v>3</v>
      </c>
      <c r="W56">
        <f t="shared" si="4"/>
        <v>2</v>
      </c>
      <c r="X56" t="str">
        <f t="shared" si="5"/>
        <v>232</v>
      </c>
      <c r="Y56" t="str">
        <f>IF(Table1[[#This Row],[RFM_Score]]="555","Champion", IF(AND(J56&gt;=4,V56&gt;=4),"Loyal", IF(U56&lt;=2,"At Risk", IF(W56&gt;=4,"Potential Loyalist","Others"))))</f>
        <v>At Risk</v>
      </c>
    </row>
    <row r="57" spans="1:25">
      <c r="A57" t="s">
        <v>11017</v>
      </c>
      <c r="B57">
        <v>18</v>
      </c>
      <c r="C57" t="s">
        <v>19</v>
      </c>
      <c r="D57" t="s">
        <v>46</v>
      </c>
      <c r="E57" s="6" t="s">
        <v>12127</v>
      </c>
      <c r="F57" t="s">
        <v>26</v>
      </c>
      <c r="G57">
        <v>3</v>
      </c>
      <c r="H57">
        <v>0</v>
      </c>
      <c r="I57">
        <v>50</v>
      </c>
      <c r="J57">
        <v>1</v>
      </c>
      <c r="K57">
        <v>60.72</v>
      </c>
      <c r="L57" t="str">
        <f t="shared" si="0"/>
        <v/>
      </c>
      <c r="M57">
        <v>8</v>
      </c>
      <c r="N57" t="str">
        <f t="shared" si="1"/>
        <v>OUTLIER</v>
      </c>
      <c r="O57">
        <v>14</v>
      </c>
      <c r="P57" s="11">
        <v>0</v>
      </c>
      <c r="Q57" s="11">
        <v>0.02</v>
      </c>
      <c r="R57" s="12">
        <v>7.59</v>
      </c>
      <c r="S57" t="s">
        <v>27</v>
      </c>
      <c r="T57">
        <v>0</v>
      </c>
      <c r="U57">
        <f t="shared" si="2"/>
        <v>5</v>
      </c>
      <c r="V57">
        <f t="shared" si="3"/>
        <v>3</v>
      </c>
      <c r="W57">
        <f t="shared" si="4"/>
        <v>2</v>
      </c>
      <c r="X57" t="str">
        <f t="shared" si="5"/>
        <v>532</v>
      </c>
      <c r="Y57" t="str">
        <f>IF(Table1[[#This Row],[RFM_Score]]="555","Champion", IF(AND(J57&gt;=4,V57&gt;=4),"Loyal", IF(U57&lt;=2,"At Risk", IF(W57&gt;=4,"Potential Loyalist","Others"))))</f>
        <v>Others</v>
      </c>
    </row>
    <row r="58" spans="1:25">
      <c r="A58" t="s">
        <v>6323</v>
      </c>
      <c r="B58">
        <v>22</v>
      </c>
      <c r="C58" t="s">
        <v>19</v>
      </c>
      <c r="D58" t="s">
        <v>29</v>
      </c>
      <c r="E58" s="6" t="s">
        <v>12128</v>
      </c>
      <c r="F58" t="s">
        <v>26</v>
      </c>
      <c r="G58">
        <v>2</v>
      </c>
      <c r="H58">
        <v>1</v>
      </c>
      <c r="I58">
        <v>49</v>
      </c>
      <c r="J58">
        <v>1</v>
      </c>
      <c r="K58">
        <v>54.64</v>
      </c>
      <c r="L58" t="str">
        <f t="shared" si="0"/>
        <v/>
      </c>
      <c r="M58">
        <v>8</v>
      </c>
      <c r="N58" t="str">
        <f t="shared" si="1"/>
        <v>OUTLIER</v>
      </c>
      <c r="O58">
        <v>65</v>
      </c>
      <c r="P58" s="11">
        <v>0.5</v>
      </c>
      <c r="Q58" s="11">
        <v>2.04081632653061E-2</v>
      </c>
      <c r="R58" s="12">
        <v>6.83</v>
      </c>
      <c r="S58" t="s">
        <v>27</v>
      </c>
      <c r="T58">
        <v>0</v>
      </c>
      <c r="U58">
        <f t="shared" si="2"/>
        <v>3</v>
      </c>
      <c r="V58">
        <f t="shared" si="3"/>
        <v>3</v>
      </c>
      <c r="W58">
        <f t="shared" si="4"/>
        <v>2</v>
      </c>
      <c r="X58" t="str">
        <f t="shared" si="5"/>
        <v>332</v>
      </c>
      <c r="Y58" t="str">
        <f>IF(Table1[[#This Row],[RFM_Score]]="555","Champion", IF(AND(J58&gt;=4,V58&gt;=4),"Loyal", IF(U58&lt;=2,"At Risk", IF(W58&gt;=4,"Potential Loyalist","Others"))))</f>
        <v>Others</v>
      </c>
    </row>
    <row r="59" spans="1:25">
      <c r="A59" t="s">
        <v>11206</v>
      </c>
      <c r="B59">
        <v>33</v>
      </c>
      <c r="C59" t="s">
        <v>24</v>
      </c>
      <c r="D59" t="s">
        <v>46</v>
      </c>
      <c r="E59" s="6" t="s">
        <v>12129</v>
      </c>
      <c r="F59" t="s">
        <v>30</v>
      </c>
      <c r="G59">
        <v>1</v>
      </c>
      <c r="H59">
        <v>0</v>
      </c>
      <c r="I59">
        <v>49</v>
      </c>
      <c r="J59">
        <v>2</v>
      </c>
      <c r="K59">
        <v>41.05</v>
      </c>
      <c r="L59" t="str">
        <f t="shared" si="0"/>
        <v/>
      </c>
      <c r="M59">
        <v>8</v>
      </c>
      <c r="N59" t="str">
        <f t="shared" si="1"/>
        <v>OUTLIER</v>
      </c>
      <c r="O59">
        <v>39</v>
      </c>
      <c r="P59" s="11">
        <v>0</v>
      </c>
      <c r="Q59" s="11">
        <v>4.08163265306122E-2</v>
      </c>
      <c r="R59" s="12">
        <v>5.1312499999999996</v>
      </c>
      <c r="S59" t="s">
        <v>27</v>
      </c>
      <c r="T59">
        <v>0</v>
      </c>
      <c r="U59">
        <f t="shared" si="2"/>
        <v>4</v>
      </c>
      <c r="V59">
        <f t="shared" si="3"/>
        <v>3</v>
      </c>
      <c r="W59">
        <f t="shared" si="4"/>
        <v>1</v>
      </c>
      <c r="X59" t="str">
        <f t="shared" si="5"/>
        <v>431</v>
      </c>
      <c r="Y59" t="str">
        <f>IF(Table1[[#This Row],[RFM_Score]]="555","Champion", IF(AND(J59&gt;=4,V59&gt;=4),"Loyal", IF(U59&lt;=2,"At Risk", IF(W59&gt;=4,"Potential Loyalist","Others"))))</f>
        <v>Others</v>
      </c>
    </row>
    <row r="60" spans="1:25">
      <c r="A60" t="s">
        <v>5449</v>
      </c>
      <c r="B60">
        <v>25</v>
      </c>
      <c r="C60" t="s">
        <v>19</v>
      </c>
      <c r="D60" t="s">
        <v>41</v>
      </c>
      <c r="E60" s="6" t="s">
        <v>12130</v>
      </c>
      <c r="F60" t="s">
        <v>37</v>
      </c>
      <c r="G60">
        <v>4</v>
      </c>
      <c r="H60">
        <v>1</v>
      </c>
      <c r="I60">
        <v>51</v>
      </c>
      <c r="J60">
        <v>3</v>
      </c>
      <c r="K60">
        <v>37.090000000000003</v>
      </c>
      <c r="L60" t="str">
        <f t="shared" si="0"/>
        <v/>
      </c>
      <c r="M60">
        <v>8</v>
      </c>
      <c r="N60" t="str">
        <f t="shared" si="1"/>
        <v>OUTLIER</v>
      </c>
      <c r="O60">
        <v>0</v>
      </c>
      <c r="P60" s="11">
        <v>0.25</v>
      </c>
      <c r="Q60" s="11">
        <v>5.8823529411764698E-2</v>
      </c>
      <c r="R60" s="12">
        <v>4.6362500000000004</v>
      </c>
      <c r="S60" t="s">
        <v>27</v>
      </c>
      <c r="T60">
        <v>0</v>
      </c>
      <c r="U60">
        <f t="shared" si="2"/>
        <v>5</v>
      </c>
      <c r="V60">
        <f t="shared" si="3"/>
        <v>3</v>
      </c>
      <c r="W60">
        <f t="shared" si="4"/>
        <v>1</v>
      </c>
      <c r="X60" t="str">
        <f t="shared" si="5"/>
        <v>531</v>
      </c>
      <c r="Y60" t="str">
        <f>IF(Table1[[#This Row],[RFM_Score]]="555","Champion", IF(AND(J60&gt;=4,V60&gt;=4),"Loyal", IF(U60&lt;=2,"At Risk", IF(W60&gt;=4,"Potential Loyalist","Others"))))</f>
        <v>Others</v>
      </c>
    </row>
    <row r="61" spans="1:25">
      <c r="A61" t="s">
        <v>10420</v>
      </c>
      <c r="B61">
        <v>36</v>
      </c>
      <c r="C61" t="s">
        <v>24</v>
      </c>
      <c r="D61" t="s">
        <v>49</v>
      </c>
      <c r="E61" s="6" t="s">
        <v>12131</v>
      </c>
      <c r="F61" t="s">
        <v>26</v>
      </c>
      <c r="G61">
        <v>3</v>
      </c>
      <c r="H61">
        <v>0</v>
      </c>
      <c r="I61">
        <v>52</v>
      </c>
      <c r="J61">
        <v>2</v>
      </c>
      <c r="K61">
        <v>36.61</v>
      </c>
      <c r="L61" t="str">
        <f t="shared" si="0"/>
        <v/>
      </c>
      <c r="M61">
        <v>8</v>
      </c>
      <c r="N61" t="str">
        <f t="shared" si="1"/>
        <v>OUTLIER</v>
      </c>
      <c r="O61">
        <v>62</v>
      </c>
      <c r="P61" s="11">
        <v>0</v>
      </c>
      <c r="Q61" s="11">
        <v>3.8461538461538401E-2</v>
      </c>
      <c r="R61" s="12">
        <v>4.5762499999999999</v>
      </c>
      <c r="S61" t="s">
        <v>27</v>
      </c>
      <c r="T61">
        <v>0</v>
      </c>
      <c r="U61">
        <f t="shared" si="2"/>
        <v>3</v>
      </c>
      <c r="V61">
        <f t="shared" si="3"/>
        <v>3</v>
      </c>
      <c r="W61">
        <f t="shared" si="4"/>
        <v>1</v>
      </c>
      <c r="X61" t="str">
        <f t="shared" si="5"/>
        <v>331</v>
      </c>
      <c r="Y61" t="str">
        <f>IF(Table1[[#This Row],[RFM_Score]]="555","Champion", IF(AND(J61&gt;=4,V61&gt;=4),"Loyal", IF(U61&lt;=2,"At Risk", IF(W61&gt;=4,"Potential Loyalist","Others"))))</f>
        <v>Others</v>
      </c>
    </row>
    <row r="62" spans="1:25">
      <c r="A62" t="s">
        <v>4040</v>
      </c>
      <c r="B62">
        <v>40</v>
      </c>
      <c r="C62" t="s">
        <v>24</v>
      </c>
      <c r="D62" t="s">
        <v>41</v>
      </c>
      <c r="E62" s="6" t="s">
        <v>12132</v>
      </c>
      <c r="F62" t="s">
        <v>26</v>
      </c>
      <c r="G62">
        <v>4</v>
      </c>
      <c r="H62">
        <v>2</v>
      </c>
      <c r="I62">
        <v>52</v>
      </c>
      <c r="J62">
        <v>4</v>
      </c>
      <c r="K62">
        <v>19.93</v>
      </c>
      <c r="L62" t="str">
        <f t="shared" si="0"/>
        <v/>
      </c>
      <c r="M62">
        <v>8</v>
      </c>
      <c r="N62" t="str">
        <f t="shared" si="1"/>
        <v>OUTLIER</v>
      </c>
      <c r="O62">
        <v>25</v>
      </c>
      <c r="P62" s="11">
        <v>0.5</v>
      </c>
      <c r="Q62" s="11">
        <v>7.69230769230769E-2</v>
      </c>
      <c r="R62" s="12">
        <v>2.49125</v>
      </c>
      <c r="S62" t="s">
        <v>27</v>
      </c>
      <c r="T62">
        <v>0</v>
      </c>
      <c r="U62">
        <f t="shared" si="2"/>
        <v>4</v>
      </c>
      <c r="V62">
        <f t="shared" si="3"/>
        <v>3</v>
      </c>
      <c r="W62">
        <f t="shared" si="4"/>
        <v>1</v>
      </c>
      <c r="X62" t="str">
        <f t="shared" si="5"/>
        <v>431</v>
      </c>
      <c r="Y62" t="str">
        <f>IF(Table1[[#This Row],[RFM_Score]]="555","Champion", IF(AND(J62&gt;=4,V62&gt;=4),"Loyal", IF(U62&lt;=2,"At Risk", IF(W62&gt;=4,"Potential Loyalist","Others"))))</f>
        <v>Others</v>
      </c>
    </row>
    <row r="63" spans="1:25">
      <c r="A63" t="s">
        <v>4833</v>
      </c>
      <c r="B63">
        <v>40</v>
      </c>
      <c r="C63" t="s">
        <v>24</v>
      </c>
      <c r="D63" t="s">
        <v>41</v>
      </c>
      <c r="E63" s="6" t="s">
        <v>12133</v>
      </c>
      <c r="F63" t="s">
        <v>26</v>
      </c>
      <c r="G63">
        <v>3</v>
      </c>
      <c r="H63">
        <v>0</v>
      </c>
      <c r="I63">
        <v>44</v>
      </c>
      <c r="J63">
        <v>0</v>
      </c>
      <c r="K63">
        <v>12.23</v>
      </c>
      <c r="L63" t="str">
        <f t="shared" si="0"/>
        <v/>
      </c>
      <c r="M63">
        <v>8</v>
      </c>
      <c r="N63" t="str">
        <f t="shared" si="1"/>
        <v>OUTLIER</v>
      </c>
      <c r="O63">
        <v>55</v>
      </c>
      <c r="P63" s="11">
        <v>0</v>
      </c>
      <c r="Q63" s="11">
        <v>0</v>
      </c>
      <c r="R63" s="12">
        <v>1.5287500000000001</v>
      </c>
      <c r="S63" t="s">
        <v>27</v>
      </c>
      <c r="T63">
        <v>0</v>
      </c>
      <c r="U63">
        <f t="shared" si="2"/>
        <v>3</v>
      </c>
      <c r="V63">
        <f t="shared" si="3"/>
        <v>3</v>
      </c>
      <c r="W63">
        <f t="shared" si="4"/>
        <v>1</v>
      </c>
      <c r="X63" t="str">
        <f t="shared" si="5"/>
        <v>331</v>
      </c>
      <c r="Y63" t="str">
        <f>IF(Table1[[#This Row],[RFM_Score]]="555","Champion", IF(AND(J63&gt;=4,V63&gt;=4),"Loyal", IF(U63&lt;=2,"At Risk", IF(W63&gt;=4,"Potential Loyalist","Others"))))</f>
        <v>Others</v>
      </c>
    </row>
    <row r="64" spans="1:25">
      <c r="A64" t="s">
        <v>8161</v>
      </c>
      <c r="B64">
        <v>30</v>
      </c>
      <c r="C64" t="s">
        <v>24</v>
      </c>
      <c r="D64" t="s">
        <v>29</v>
      </c>
      <c r="E64" s="6" t="s">
        <v>12134</v>
      </c>
      <c r="F64" t="s">
        <v>30</v>
      </c>
      <c r="G64">
        <v>3</v>
      </c>
      <c r="H64">
        <v>1</v>
      </c>
      <c r="I64">
        <v>45</v>
      </c>
      <c r="J64">
        <v>2</v>
      </c>
      <c r="K64">
        <v>9.76</v>
      </c>
      <c r="L64" t="str">
        <f t="shared" si="0"/>
        <v/>
      </c>
      <c r="M64">
        <v>8</v>
      </c>
      <c r="N64" t="str">
        <f t="shared" si="1"/>
        <v>OUTLIER</v>
      </c>
      <c r="O64">
        <v>88</v>
      </c>
      <c r="P64" s="11">
        <v>0.33333333333333298</v>
      </c>
      <c r="Q64" s="11">
        <v>4.4444444444444398E-2</v>
      </c>
      <c r="R64" s="12">
        <v>1.22</v>
      </c>
      <c r="S64" t="s">
        <v>27</v>
      </c>
      <c r="T64">
        <v>1</v>
      </c>
      <c r="U64">
        <f t="shared" si="2"/>
        <v>2</v>
      </c>
      <c r="V64">
        <f t="shared" si="3"/>
        <v>3</v>
      </c>
      <c r="W64">
        <f t="shared" si="4"/>
        <v>1</v>
      </c>
      <c r="X64" t="str">
        <f t="shared" si="5"/>
        <v>231</v>
      </c>
      <c r="Y64" t="str">
        <f>IF(Table1[[#This Row],[RFM_Score]]="555","Champion", IF(AND(J64&gt;=4,V64&gt;=4),"Loyal", IF(U64&lt;=2,"At Risk", IF(W64&gt;=4,"Potential Loyalist","Others"))))</f>
        <v>At Risk</v>
      </c>
    </row>
    <row r="65" spans="1:25">
      <c r="A65" t="s">
        <v>829</v>
      </c>
      <c r="B65">
        <v>38</v>
      </c>
      <c r="C65" t="s">
        <v>19</v>
      </c>
      <c r="D65" t="s">
        <v>25</v>
      </c>
      <c r="E65" s="6" t="s">
        <v>12135</v>
      </c>
      <c r="F65" t="s">
        <v>62</v>
      </c>
      <c r="G65">
        <v>4</v>
      </c>
      <c r="H65">
        <v>0</v>
      </c>
      <c r="I65">
        <v>45</v>
      </c>
      <c r="J65">
        <v>0</v>
      </c>
      <c r="K65">
        <v>7.2</v>
      </c>
      <c r="L65" t="str">
        <f t="shared" si="0"/>
        <v/>
      </c>
      <c r="M65">
        <v>8</v>
      </c>
      <c r="N65" t="str">
        <f t="shared" si="1"/>
        <v>OUTLIER</v>
      </c>
      <c r="O65">
        <v>33</v>
      </c>
      <c r="P65" s="11">
        <v>0</v>
      </c>
      <c r="Q65" s="11">
        <v>0</v>
      </c>
      <c r="R65" s="12">
        <v>0.9</v>
      </c>
      <c r="S65" t="s">
        <v>27</v>
      </c>
      <c r="T65">
        <v>0</v>
      </c>
      <c r="U65">
        <f t="shared" si="2"/>
        <v>4</v>
      </c>
      <c r="V65">
        <f t="shared" si="3"/>
        <v>3</v>
      </c>
      <c r="W65">
        <f t="shared" si="4"/>
        <v>1</v>
      </c>
      <c r="X65" t="str">
        <f t="shared" si="5"/>
        <v>431</v>
      </c>
      <c r="Y65" t="str">
        <f>IF(Table1[[#This Row],[RFM_Score]]="555","Champion", IF(AND(J65&gt;=4,V65&gt;=4),"Loyal", IF(U65&lt;=2,"At Risk", IF(W65&gt;=4,"Potential Loyalist","Others"))))</f>
        <v>Others</v>
      </c>
    </row>
    <row r="66" spans="1:25">
      <c r="A66" t="s">
        <v>882</v>
      </c>
      <c r="B66">
        <v>40</v>
      </c>
      <c r="C66" t="s">
        <v>19</v>
      </c>
      <c r="D66" t="s">
        <v>41</v>
      </c>
      <c r="E66" s="6" t="s">
        <v>12136</v>
      </c>
      <c r="F66" t="s">
        <v>21</v>
      </c>
      <c r="G66">
        <v>6</v>
      </c>
      <c r="H66">
        <v>2</v>
      </c>
      <c r="I66">
        <v>43</v>
      </c>
      <c r="J66">
        <v>3</v>
      </c>
      <c r="K66">
        <v>5.17</v>
      </c>
      <c r="L66" t="str">
        <f t="shared" ref="L66:L129" si="6">IF(OR(K66&lt;$AC$10, K66&gt;$AC$11), "OUTLIER", "")</f>
        <v/>
      </c>
      <c r="M66">
        <v>8</v>
      </c>
      <c r="N66" t="str">
        <f t="shared" ref="N66:N129" si="7">IF(OR(M66&lt;$AC$16, M66&gt;$AC$17), "OUTLIER", "")</f>
        <v>OUTLIER</v>
      </c>
      <c r="O66">
        <v>51</v>
      </c>
      <c r="P66" s="11">
        <v>0.33333333333333298</v>
      </c>
      <c r="Q66" s="11">
        <v>6.9767441860465101E-2</v>
      </c>
      <c r="R66" s="12">
        <v>0.64624999999999999</v>
      </c>
      <c r="S66" t="s">
        <v>27</v>
      </c>
      <c r="T66">
        <v>0</v>
      </c>
      <c r="U66">
        <f t="shared" ref="U66:U129" si="8">IF(O66&lt;=20,5,IF(O66&lt;=40,4,IF(O66&lt;=70,3,IF(O66&lt;=100,2,1))))</f>
        <v>3</v>
      </c>
      <c r="V66">
        <f t="shared" ref="V66:V129" si="9">IF(M66&gt;=11,5,IF(M66&gt;=9,4,IF(M66&gt;=7,3,IF(M66&gt;=5,2,1))))</f>
        <v>3</v>
      </c>
      <c r="W66">
        <f t="shared" ref="W66:W129" si="10">IF(K66&gt;=500,5,IF(K66&gt;=300,4,IF(K66&gt;=150,3,IF(K66&gt;=50,2,1))))</f>
        <v>1</v>
      </c>
      <c r="X66" t="str">
        <f t="shared" ref="X66:X129" si="11">U66 &amp; V66 &amp; W66</f>
        <v>331</v>
      </c>
      <c r="Y66" t="str">
        <f>IF(Table1[[#This Row],[RFM_Score]]="555","Champion", IF(AND(J66&gt;=4,V66&gt;=4),"Loyal", IF(U66&lt;=2,"At Risk", IF(W66&gt;=4,"Potential Loyalist","Others"))))</f>
        <v>Others</v>
      </c>
    </row>
    <row r="67" spans="1:25">
      <c r="A67" t="s">
        <v>3038</v>
      </c>
      <c r="B67">
        <v>24</v>
      </c>
      <c r="C67" t="s">
        <v>19</v>
      </c>
      <c r="D67" t="s">
        <v>25</v>
      </c>
      <c r="E67" s="6" t="s">
        <v>12137</v>
      </c>
      <c r="F67" t="s">
        <v>26</v>
      </c>
      <c r="G67">
        <v>4</v>
      </c>
      <c r="H67">
        <v>1</v>
      </c>
      <c r="I67">
        <v>59</v>
      </c>
      <c r="J67">
        <v>4</v>
      </c>
      <c r="K67">
        <v>2.46</v>
      </c>
      <c r="L67" t="str">
        <f t="shared" si="6"/>
        <v/>
      </c>
      <c r="M67">
        <v>8</v>
      </c>
      <c r="N67" t="str">
        <f t="shared" si="7"/>
        <v>OUTLIER</v>
      </c>
      <c r="O67">
        <v>1</v>
      </c>
      <c r="P67" s="11">
        <v>0.25</v>
      </c>
      <c r="Q67" s="11">
        <v>6.7796610169491497E-2</v>
      </c>
      <c r="R67" s="12">
        <v>0.3075</v>
      </c>
      <c r="S67" t="s">
        <v>27</v>
      </c>
      <c r="T67">
        <v>0</v>
      </c>
      <c r="U67">
        <f t="shared" si="8"/>
        <v>5</v>
      </c>
      <c r="V67">
        <f t="shared" si="9"/>
        <v>3</v>
      </c>
      <c r="W67">
        <f t="shared" si="10"/>
        <v>1</v>
      </c>
      <c r="X67" t="str">
        <f t="shared" si="11"/>
        <v>531</v>
      </c>
      <c r="Y67" t="str">
        <f>IF(Table1[[#This Row],[RFM_Score]]="555","Champion", IF(AND(J67&gt;=4,V67&gt;=4),"Loyal", IF(U67&lt;=2,"At Risk", IF(W67&gt;=4,"Potential Loyalist","Others"))))</f>
        <v>Others</v>
      </c>
    </row>
    <row r="68" spans="1:25">
      <c r="A68" t="s">
        <v>7842</v>
      </c>
      <c r="B68">
        <v>28</v>
      </c>
      <c r="C68" t="s">
        <v>19</v>
      </c>
      <c r="D68" t="s">
        <v>49</v>
      </c>
      <c r="E68" s="6" t="s">
        <v>12138</v>
      </c>
      <c r="F68" t="s">
        <v>37</v>
      </c>
      <c r="G68">
        <v>4</v>
      </c>
      <c r="H68">
        <v>2</v>
      </c>
      <c r="I68">
        <v>53</v>
      </c>
      <c r="J68">
        <v>2</v>
      </c>
      <c r="K68">
        <v>0.35</v>
      </c>
      <c r="L68" t="str">
        <f t="shared" si="6"/>
        <v/>
      </c>
      <c r="M68">
        <v>8</v>
      </c>
      <c r="N68" t="str">
        <f t="shared" si="7"/>
        <v>OUTLIER</v>
      </c>
      <c r="O68">
        <v>148</v>
      </c>
      <c r="P68" s="11">
        <v>0.5</v>
      </c>
      <c r="Q68" s="11">
        <v>3.7735849056603703E-2</v>
      </c>
      <c r="R68" s="12">
        <v>4.3749999999999997E-2</v>
      </c>
      <c r="S68" t="s">
        <v>27</v>
      </c>
      <c r="T68">
        <v>0</v>
      </c>
      <c r="U68">
        <f t="shared" si="8"/>
        <v>1</v>
      </c>
      <c r="V68">
        <f t="shared" si="9"/>
        <v>3</v>
      </c>
      <c r="W68">
        <f t="shared" si="10"/>
        <v>1</v>
      </c>
      <c r="X68" t="str">
        <f t="shared" si="11"/>
        <v>131</v>
      </c>
      <c r="Y68" t="str">
        <f>IF(Table1[[#This Row],[RFM_Score]]="555","Champion", IF(AND(J68&gt;=4,V68&gt;=4),"Loyal", IF(U68&lt;=2,"At Risk", IF(W68&gt;=4,"Potential Loyalist","Others"))))</f>
        <v>At Risk</v>
      </c>
    </row>
    <row r="69" spans="1:25">
      <c r="A69" t="s">
        <v>9368</v>
      </c>
      <c r="B69">
        <v>31</v>
      </c>
      <c r="C69" t="s">
        <v>24</v>
      </c>
      <c r="D69" t="s">
        <v>35</v>
      </c>
      <c r="E69" s="6" t="s">
        <v>12139</v>
      </c>
      <c r="F69" t="s">
        <v>30</v>
      </c>
      <c r="G69">
        <v>0</v>
      </c>
      <c r="H69">
        <v>0</v>
      </c>
      <c r="I69">
        <v>44</v>
      </c>
      <c r="J69">
        <v>4</v>
      </c>
      <c r="K69">
        <v>1342.78</v>
      </c>
      <c r="L69" t="str">
        <f t="shared" si="6"/>
        <v>OUTLIER</v>
      </c>
      <c r="M69">
        <v>7</v>
      </c>
      <c r="N69" t="str">
        <f t="shared" si="7"/>
        <v>OUTLIER</v>
      </c>
      <c r="O69">
        <v>27</v>
      </c>
      <c r="P69" s="11">
        <v>0</v>
      </c>
      <c r="Q69" s="11">
        <v>9.0909090909090898E-2</v>
      </c>
      <c r="R69" s="12">
        <v>191.82571428571401</v>
      </c>
      <c r="S69" t="s">
        <v>57</v>
      </c>
      <c r="T69">
        <v>1</v>
      </c>
      <c r="U69">
        <f t="shared" si="8"/>
        <v>4</v>
      </c>
      <c r="V69">
        <f t="shared" si="9"/>
        <v>3</v>
      </c>
      <c r="W69">
        <f t="shared" si="10"/>
        <v>5</v>
      </c>
      <c r="X69" t="str">
        <f t="shared" si="11"/>
        <v>435</v>
      </c>
      <c r="Y69" t="str">
        <f>IF(Table1[[#This Row],[RFM_Score]]="555","Champion", IF(AND(J69&gt;=4,V69&gt;=4),"Loyal", IF(U69&lt;=2,"At Risk", IF(W69&gt;=4,"Potential Loyalist","Others"))))</f>
        <v>Potential Loyalist</v>
      </c>
    </row>
    <row r="70" spans="1:25">
      <c r="A70" t="s">
        <v>8186</v>
      </c>
      <c r="B70">
        <v>28</v>
      </c>
      <c r="C70" t="s">
        <v>19</v>
      </c>
      <c r="D70" t="s">
        <v>29</v>
      </c>
      <c r="E70" s="6" t="s">
        <v>12140</v>
      </c>
      <c r="F70" t="s">
        <v>26</v>
      </c>
      <c r="G70">
        <v>1</v>
      </c>
      <c r="H70">
        <v>1</v>
      </c>
      <c r="I70">
        <v>47</v>
      </c>
      <c r="J70">
        <v>2</v>
      </c>
      <c r="K70">
        <v>961.51</v>
      </c>
      <c r="L70" t="str">
        <f t="shared" si="6"/>
        <v>OUTLIER</v>
      </c>
      <c r="M70">
        <v>7</v>
      </c>
      <c r="N70" t="str">
        <f t="shared" si="7"/>
        <v>OUTLIER</v>
      </c>
      <c r="O70">
        <v>0</v>
      </c>
      <c r="P70" s="11">
        <v>1</v>
      </c>
      <c r="Q70" s="11">
        <v>4.2553191489361701E-2</v>
      </c>
      <c r="R70" s="12">
        <v>137.358571428571</v>
      </c>
      <c r="S70" t="s">
        <v>57</v>
      </c>
      <c r="T70">
        <v>0</v>
      </c>
      <c r="U70">
        <f t="shared" si="8"/>
        <v>5</v>
      </c>
      <c r="V70">
        <f t="shared" si="9"/>
        <v>3</v>
      </c>
      <c r="W70">
        <f t="shared" si="10"/>
        <v>5</v>
      </c>
      <c r="X70" t="str">
        <f t="shared" si="11"/>
        <v>535</v>
      </c>
      <c r="Y70" t="str">
        <f>IF(Table1[[#This Row],[RFM_Score]]="555","Champion", IF(AND(J70&gt;=4,V70&gt;=4),"Loyal", IF(U70&lt;=2,"At Risk", IF(W70&gt;=4,"Potential Loyalist","Others"))))</f>
        <v>Potential Loyalist</v>
      </c>
    </row>
    <row r="71" spans="1:25">
      <c r="A71" t="s">
        <v>8463</v>
      </c>
      <c r="B71">
        <v>44</v>
      </c>
      <c r="C71" t="s">
        <v>24</v>
      </c>
      <c r="D71" t="s">
        <v>25</v>
      </c>
      <c r="E71" s="6" t="s">
        <v>12141</v>
      </c>
      <c r="F71" t="s">
        <v>60</v>
      </c>
      <c r="G71">
        <v>9</v>
      </c>
      <c r="H71">
        <v>1</v>
      </c>
      <c r="I71">
        <v>53</v>
      </c>
      <c r="J71">
        <v>5</v>
      </c>
      <c r="K71">
        <v>903.88</v>
      </c>
      <c r="L71" t="str">
        <f t="shared" si="6"/>
        <v>OUTLIER</v>
      </c>
      <c r="M71">
        <v>7</v>
      </c>
      <c r="N71" t="str">
        <f t="shared" si="7"/>
        <v>OUTLIER</v>
      </c>
      <c r="O71">
        <v>47</v>
      </c>
      <c r="P71" s="11">
        <v>0.11111111111111099</v>
      </c>
      <c r="Q71" s="11">
        <v>9.4339622641509399E-2</v>
      </c>
      <c r="R71" s="12">
        <v>129.125714285714</v>
      </c>
      <c r="S71" t="s">
        <v>57</v>
      </c>
      <c r="T71">
        <v>0</v>
      </c>
      <c r="U71">
        <f t="shared" si="8"/>
        <v>3</v>
      </c>
      <c r="V71">
        <f t="shared" si="9"/>
        <v>3</v>
      </c>
      <c r="W71">
        <f t="shared" si="10"/>
        <v>5</v>
      </c>
      <c r="X71" t="str">
        <f t="shared" si="11"/>
        <v>335</v>
      </c>
      <c r="Y71" t="str">
        <f>IF(Table1[[#This Row],[RFM_Score]]="555","Champion", IF(AND(J71&gt;=4,V71&gt;=4),"Loyal", IF(U71&lt;=2,"At Risk", IF(W71&gt;=4,"Potential Loyalist","Others"))))</f>
        <v>Potential Loyalist</v>
      </c>
    </row>
    <row r="72" spans="1:25">
      <c r="A72" t="s">
        <v>5046</v>
      </c>
      <c r="B72">
        <v>33</v>
      </c>
      <c r="C72" t="s">
        <v>19</v>
      </c>
      <c r="D72" t="s">
        <v>41</v>
      </c>
      <c r="E72" s="6" t="s">
        <v>12142</v>
      </c>
      <c r="F72" t="s">
        <v>26</v>
      </c>
      <c r="G72">
        <v>2</v>
      </c>
      <c r="H72">
        <v>0</v>
      </c>
      <c r="I72">
        <v>55</v>
      </c>
      <c r="J72">
        <v>3</v>
      </c>
      <c r="K72">
        <v>889.07</v>
      </c>
      <c r="L72" t="str">
        <f t="shared" si="6"/>
        <v>OUTLIER</v>
      </c>
      <c r="M72">
        <v>7</v>
      </c>
      <c r="N72" t="str">
        <f t="shared" si="7"/>
        <v>OUTLIER</v>
      </c>
      <c r="O72">
        <v>9</v>
      </c>
      <c r="P72" s="11">
        <v>0</v>
      </c>
      <c r="Q72" s="11">
        <v>5.4545454545454501E-2</v>
      </c>
      <c r="R72" s="12">
        <v>127.01</v>
      </c>
      <c r="S72" t="s">
        <v>57</v>
      </c>
      <c r="T72">
        <v>1</v>
      </c>
      <c r="U72">
        <f t="shared" si="8"/>
        <v>5</v>
      </c>
      <c r="V72">
        <f t="shared" si="9"/>
        <v>3</v>
      </c>
      <c r="W72">
        <f t="shared" si="10"/>
        <v>5</v>
      </c>
      <c r="X72" t="str">
        <f t="shared" si="11"/>
        <v>535</v>
      </c>
      <c r="Y72" t="str">
        <f>IF(Table1[[#This Row],[RFM_Score]]="555","Champion", IF(AND(J72&gt;=4,V72&gt;=4),"Loyal", IF(U72&lt;=2,"At Risk", IF(W72&gt;=4,"Potential Loyalist","Others"))))</f>
        <v>Potential Loyalist</v>
      </c>
    </row>
    <row r="73" spans="1:25">
      <c r="A73" t="s">
        <v>8013</v>
      </c>
      <c r="B73">
        <v>23</v>
      </c>
      <c r="C73" t="s">
        <v>24</v>
      </c>
      <c r="D73" t="s">
        <v>25</v>
      </c>
      <c r="E73" s="6" t="s">
        <v>12143</v>
      </c>
      <c r="F73" t="s">
        <v>21</v>
      </c>
      <c r="G73">
        <v>4</v>
      </c>
      <c r="H73">
        <v>1</v>
      </c>
      <c r="I73">
        <v>42</v>
      </c>
      <c r="J73">
        <v>1</v>
      </c>
      <c r="K73">
        <v>721.68</v>
      </c>
      <c r="L73" t="str">
        <f t="shared" si="6"/>
        <v>OUTLIER</v>
      </c>
      <c r="M73">
        <v>7</v>
      </c>
      <c r="N73" t="str">
        <f t="shared" si="7"/>
        <v>OUTLIER</v>
      </c>
      <c r="O73">
        <v>17</v>
      </c>
      <c r="P73" s="11">
        <v>0.25</v>
      </c>
      <c r="Q73" s="11">
        <v>2.3809523809523801E-2</v>
      </c>
      <c r="R73" s="12">
        <v>103.097142857142</v>
      </c>
      <c r="S73" t="s">
        <v>57</v>
      </c>
      <c r="T73">
        <v>0</v>
      </c>
      <c r="U73">
        <f t="shared" si="8"/>
        <v>5</v>
      </c>
      <c r="V73">
        <f t="shared" si="9"/>
        <v>3</v>
      </c>
      <c r="W73">
        <f t="shared" si="10"/>
        <v>5</v>
      </c>
      <c r="X73" t="str">
        <f t="shared" si="11"/>
        <v>535</v>
      </c>
      <c r="Y73" t="str">
        <f>IF(Table1[[#This Row],[RFM_Score]]="555","Champion", IF(AND(J73&gt;=4,V73&gt;=4),"Loyal", IF(U73&lt;=2,"At Risk", IF(W73&gt;=4,"Potential Loyalist","Others"))))</f>
        <v>Potential Loyalist</v>
      </c>
    </row>
    <row r="74" spans="1:25">
      <c r="A74" t="s">
        <v>7638</v>
      </c>
      <c r="B74">
        <v>28</v>
      </c>
      <c r="C74" t="s">
        <v>19</v>
      </c>
      <c r="D74" t="s">
        <v>20</v>
      </c>
      <c r="E74" s="6" t="s">
        <v>12144</v>
      </c>
      <c r="F74" t="s">
        <v>21</v>
      </c>
      <c r="G74">
        <v>4</v>
      </c>
      <c r="H74">
        <v>1</v>
      </c>
      <c r="I74">
        <v>46</v>
      </c>
      <c r="J74">
        <v>2</v>
      </c>
      <c r="K74">
        <v>674.34</v>
      </c>
      <c r="L74" t="str">
        <f t="shared" si="6"/>
        <v>OUTLIER</v>
      </c>
      <c r="M74">
        <v>7</v>
      </c>
      <c r="N74" t="str">
        <f t="shared" si="7"/>
        <v>OUTLIER</v>
      </c>
      <c r="O74">
        <v>11</v>
      </c>
      <c r="P74" s="11">
        <v>0.25</v>
      </c>
      <c r="Q74" s="11">
        <v>4.3478260869565202E-2</v>
      </c>
      <c r="R74" s="12">
        <v>96.334285714285699</v>
      </c>
      <c r="S74" t="s">
        <v>57</v>
      </c>
      <c r="T74">
        <v>0</v>
      </c>
      <c r="U74">
        <f t="shared" si="8"/>
        <v>5</v>
      </c>
      <c r="V74">
        <f t="shared" si="9"/>
        <v>3</v>
      </c>
      <c r="W74">
        <f t="shared" si="10"/>
        <v>5</v>
      </c>
      <c r="X74" t="str">
        <f t="shared" si="11"/>
        <v>535</v>
      </c>
      <c r="Y74" t="str">
        <f>IF(Table1[[#This Row],[RFM_Score]]="555","Champion", IF(AND(J74&gt;=4,V74&gt;=4),"Loyal", IF(U74&lt;=2,"At Risk", IF(W74&gt;=4,"Potential Loyalist","Others"))))</f>
        <v>Potential Loyalist</v>
      </c>
    </row>
    <row r="75" spans="1:25">
      <c r="A75" t="s">
        <v>9665</v>
      </c>
      <c r="B75">
        <v>24</v>
      </c>
      <c r="C75" t="s">
        <v>19</v>
      </c>
      <c r="D75" t="s">
        <v>25</v>
      </c>
      <c r="E75" s="6" t="s">
        <v>12145</v>
      </c>
      <c r="F75" t="s">
        <v>21</v>
      </c>
      <c r="G75">
        <v>3</v>
      </c>
      <c r="H75">
        <v>0</v>
      </c>
      <c r="I75">
        <v>54</v>
      </c>
      <c r="J75">
        <v>3</v>
      </c>
      <c r="K75">
        <v>657.51</v>
      </c>
      <c r="L75" t="str">
        <f t="shared" si="6"/>
        <v>OUTLIER</v>
      </c>
      <c r="M75">
        <v>7</v>
      </c>
      <c r="N75" t="str">
        <f t="shared" si="7"/>
        <v>OUTLIER</v>
      </c>
      <c r="O75">
        <v>5</v>
      </c>
      <c r="P75" s="11">
        <v>0</v>
      </c>
      <c r="Q75" s="11">
        <v>5.5555555555555497E-2</v>
      </c>
      <c r="R75" s="12">
        <v>93.929999999999893</v>
      </c>
      <c r="S75" t="s">
        <v>57</v>
      </c>
      <c r="T75">
        <v>1</v>
      </c>
      <c r="U75">
        <f t="shared" si="8"/>
        <v>5</v>
      </c>
      <c r="V75">
        <f t="shared" si="9"/>
        <v>3</v>
      </c>
      <c r="W75">
        <f t="shared" si="10"/>
        <v>5</v>
      </c>
      <c r="X75" t="str">
        <f t="shared" si="11"/>
        <v>535</v>
      </c>
      <c r="Y75" t="str">
        <f>IF(Table1[[#This Row],[RFM_Score]]="555","Champion", IF(AND(J75&gt;=4,V75&gt;=4),"Loyal", IF(U75&lt;=2,"At Risk", IF(W75&gt;=4,"Potential Loyalist","Others"))))</f>
        <v>Potential Loyalist</v>
      </c>
    </row>
    <row r="76" spans="1:25">
      <c r="A76" t="s">
        <v>8749</v>
      </c>
      <c r="B76">
        <v>20</v>
      </c>
      <c r="C76" t="s">
        <v>24</v>
      </c>
      <c r="D76" t="s">
        <v>25</v>
      </c>
      <c r="E76" s="6" t="s">
        <v>12146</v>
      </c>
      <c r="F76" t="s">
        <v>37</v>
      </c>
      <c r="G76">
        <v>1</v>
      </c>
      <c r="H76">
        <v>0</v>
      </c>
      <c r="I76">
        <v>52</v>
      </c>
      <c r="J76">
        <v>2</v>
      </c>
      <c r="K76">
        <v>646.33000000000004</v>
      </c>
      <c r="L76" t="str">
        <f t="shared" si="6"/>
        <v>OUTLIER</v>
      </c>
      <c r="M76">
        <v>7</v>
      </c>
      <c r="N76" t="str">
        <f t="shared" si="7"/>
        <v>OUTLIER</v>
      </c>
      <c r="O76">
        <v>16</v>
      </c>
      <c r="P76" s="11">
        <v>0</v>
      </c>
      <c r="Q76" s="11">
        <v>3.8461538461538401E-2</v>
      </c>
      <c r="R76" s="12">
        <v>92.332857142857094</v>
      </c>
      <c r="S76" t="s">
        <v>57</v>
      </c>
      <c r="T76">
        <v>0</v>
      </c>
      <c r="U76">
        <f t="shared" si="8"/>
        <v>5</v>
      </c>
      <c r="V76">
        <f t="shared" si="9"/>
        <v>3</v>
      </c>
      <c r="W76">
        <f t="shared" si="10"/>
        <v>5</v>
      </c>
      <c r="X76" t="str">
        <f t="shared" si="11"/>
        <v>535</v>
      </c>
      <c r="Y76" t="str">
        <f>IF(Table1[[#This Row],[RFM_Score]]="555","Champion", IF(AND(J76&gt;=4,V76&gt;=4),"Loyal", IF(U76&lt;=2,"At Risk", IF(W76&gt;=4,"Potential Loyalist","Others"))))</f>
        <v>Potential Loyalist</v>
      </c>
    </row>
    <row r="77" spans="1:25">
      <c r="A77" t="s">
        <v>7215</v>
      </c>
      <c r="B77">
        <v>30</v>
      </c>
      <c r="C77" t="s">
        <v>24</v>
      </c>
      <c r="D77" t="s">
        <v>25</v>
      </c>
      <c r="E77" s="6" t="s">
        <v>12147</v>
      </c>
      <c r="F77" t="s">
        <v>60</v>
      </c>
      <c r="G77">
        <v>3</v>
      </c>
      <c r="H77">
        <v>1</v>
      </c>
      <c r="I77">
        <v>41</v>
      </c>
      <c r="J77">
        <v>1</v>
      </c>
      <c r="K77">
        <v>605.11</v>
      </c>
      <c r="L77" t="str">
        <f t="shared" si="6"/>
        <v/>
      </c>
      <c r="M77">
        <v>7</v>
      </c>
      <c r="N77" t="str">
        <f t="shared" si="7"/>
        <v>OUTLIER</v>
      </c>
      <c r="O77">
        <v>44</v>
      </c>
      <c r="P77" s="11">
        <v>0.33333333333333298</v>
      </c>
      <c r="Q77" s="11">
        <v>2.4390243902439001E-2</v>
      </c>
      <c r="R77" s="12">
        <v>86.444285714285698</v>
      </c>
      <c r="S77" t="s">
        <v>57</v>
      </c>
      <c r="T77">
        <v>0</v>
      </c>
      <c r="U77">
        <f t="shared" si="8"/>
        <v>3</v>
      </c>
      <c r="V77">
        <f t="shared" si="9"/>
        <v>3</v>
      </c>
      <c r="W77">
        <f t="shared" si="10"/>
        <v>5</v>
      </c>
      <c r="X77" t="str">
        <f t="shared" si="11"/>
        <v>335</v>
      </c>
      <c r="Y77" t="str">
        <f>IF(Table1[[#This Row],[RFM_Score]]="555","Champion", IF(AND(J77&gt;=4,V77&gt;=4),"Loyal", IF(U77&lt;=2,"At Risk", IF(W77&gt;=4,"Potential Loyalist","Others"))))</f>
        <v>Potential Loyalist</v>
      </c>
    </row>
    <row r="78" spans="1:25">
      <c r="A78" t="s">
        <v>8029</v>
      </c>
      <c r="B78">
        <v>54</v>
      </c>
      <c r="C78" t="s">
        <v>19</v>
      </c>
      <c r="D78" t="s">
        <v>41</v>
      </c>
      <c r="E78" s="6" t="s">
        <v>12148</v>
      </c>
      <c r="F78" t="s">
        <v>62</v>
      </c>
      <c r="G78">
        <v>5</v>
      </c>
      <c r="H78">
        <v>0</v>
      </c>
      <c r="I78">
        <v>69</v>
      </c>
      <c r="J78">
        <v>4</v>
      </c>
      <c r="K78">
        <v>566.78</v>
      </c>
      <c r="L78" t="str">
        <f t="shared" si="6"/>
        <v/>
      </c>
      <c r="M78">
        <v>7</v>
      </c>
      <c r="N78" t="str">
        <f t="shared" si="7"/>
        <v>OUTLIER</v>
      </c>
      <c r="O78">
        <v>14</v>
      </c>
      <c r="P78" s="11">
        <v>0</v>
      </c>
      <c r="Q78" s="11">
        <v>5.7971014492753603E-2</v>
      </c>
      <c r="R78" s="12">
        <v>80.968571428571394</v>
      </c>
      <c r="S78" t="s">
        <v>57</v>
      </c>
      <c r="T78">
        <v>0</v>
      </c>
      <c r="U78">
        <f t="shared" si="8"/>
        <v>5</v>
      </c>
      <c r="V78">
        <f t="shared" si="9"/>
        <v>3</v>
      </c>
      <c r="W78">
        <f t="shared" si="10"/>
        <v>5</v>
      </c>
      <c r="X78" t="str">
        <f t="shared" si="11"/>
        <v>535</v>
      </c>
      <c r="Y78" t="str">
        <f>IF(Table1[[#This Row],[RFM_Score]]="555","Champion", IF(AND(J78&gt;=4,V78&gt;=4),"Loyal", IF(U78&lt;=2,"At Risk", IF(W78&gt;=4,"Potential Loyalist","Others"))))</f>
        <v>Potential Loyalist</v>
      </c>
    </row>
    <row r="79" spans="1:25">
      <c r="A79" t="s">
        <v>10499</v>
      </c>
      <c r="B79">
        <v>26</v>
      </c>
      <c r="C79" t="s">
        <v>24</v>
      </c>
      <c r="D79" t="s">
        <v>25</v>
      </c>
      <c r="E79" s="6" t="s">
        <v>12149</v>
      </c>
      <c r="F79" t="s">
        <v>30</v>
      </c>
      <c r="G79">
        <v>3</v>
      </c>
      <c r="H79">
        <v>1</v>
      </c>
      <c r="I79">
        <v>50</v>
      </c>
      <c r="J79">
        <v>2</v>
      </c>
      <c r="K79">
        <v>545.03</v>
      </c>
      <c r="L79" t="str">
        <f t="shared" si="6"/>
        <v/>
      </c>
      <c r="M79">
        <v>7</v>
      </c>
      <c r="N79" t="str">
        <f t="shared" si="7"/>
        <v>OUTLIER</v>
      </c>
      <c r="O79">
        <v>5</v>
      </c>
      <c r="P79" s="11">
        <v>0.33333333333333298</v>
      </c>
      <c r="Q79" s="11">
        <v>0.04</v>
      </c>
      <c r="R79" s="12">
        <v>77.861428571428505</v>
      </c>
      <c r="S79" t="s">
        <v>57</v>
      </c>
      <c r="T79">
        <v>0</v>
      </c>
      <c r="U79">
        <f t="shared" si="8"/>
        <v>5</v>
      </c>
      <c r="V79">
        <f t="shared" si="9"/>
        <v>3</v>
      </c>
      <c r="W79">
        <f t="shared" si="10"/>
        <v>5</v>
      </c>
      <c r="X79" t="str">
        <f t="shared" si="11"/>
        <v>535</v>
      </c>
      <c r="Y79" t="str">
        <f>IF(Table1[[#This Row],[RFM_Score]]="555","Champion", IF(AND(J79&gt;=4,V79&gt;=4),"Loyal", IF(U79&lt;=2,"At Risk", IF(W79&gt;=4,"Potential Loyalist","Others"))))</f>
        <v>Potential Loyalist</v>
      </c>
    </row>
    <row r="80" spans="1:25">
      <c r="A80" t="s">
        <v>3945</v>
      </c>
      <c r="B80">
        <v>42</v>
      </c>
      <c r="C80" t="s">
        <v>19</v>
      </c>
      <c r="D80" t="s">
        <v>49</v>
      </c>
      <c r="E80" s="6" t="s">
        <v>12150</v>
      </c>
      <c r="F80" t="s">
        <v>21</v>
      </c>
      <c r="G80">
        <v>3</v>
      </c>
      <c r="H80">
        <v>0</v>
      </c>
      <c r="I80">
        <v>48</v>
      </c>
      <c r="J80">
        <v>5</v>
      </c>
      <c r="K80">
        <v>484.44</v>
      </c>
      <c r="L80" t="str">
        <f t="shared" si="6"/>
        <v/>
      </c>
      <c r="M80">
        <v>7</v>
      </c>
      <c r="N80" t="str">
        <f t="shared" si="7"/>
        <v>OUTLIER</v>
      </c>
      <c r="O80">
        <v>7</v>
      </c>
      <c r="P80" s="11">
        <v>0</v>
      </c>
      <c r="Q80" s="11">
        <v>0.10416666666666601</v>
      </c>
      <c r="R80" s="12">
        <v>69.205714285714194</v>
      </c>
      <c r="S80" t="s">
        <v>22</v>
      </c>
      <c r="T80">
        <v>0</v>
      </c>
      <c r="U80">
        <f t="shared" si="8"/>
        <v>5</v>
      </c>
      <c r="V80">
        <f t="shared" si="9"/>
        <v>3</v>
      </c>
      <c r="W80">
        <f t="shared" si="10"/>
        <v>4</v>
      </c>
      <c r="X80" t="str">
        <f t="shared" si="11"/>
        <v>534</v>
      </c>
      <c r="Y80" t="str">
        <f>IF(Table1[[#This Row],[RFM_Score]]="555","Champion", IF(AND(J80&gt;=4,V80&gt;=4),"Loyal", IF(U80&lt;=2,"At Risk", IF(W80&gt;=4,"Potential Loyalist","Others"))))</f>
        <v>Potential Loyalist</v>
      </c>
    </row>
    <row r="81" spans="1:25">
      <c r="A81" t="s">
        <v>1262</v>
      </c>
      <c r="B81">
        <v>33</v>
      </c>
      <c r="C81" t="s">
        <v>24</v>
      </c>
      <c r="D81" t="s">
        <v>29</v>
      </c>
      <c r="E81" s="6" t="s">
        <v>12151</v>
      </c>
      <c r="F81" t="s">
        <v>26</v>
      </c>
      <c r="G81">
        <v>2</v>
      </c>
      <c r="H81">
        <v>1</v>
      </c>
      <c r="I81">
        <v>44</v>
      </c>
      <c r="J81">
        <v>1</v>
      </c>
      <c r="K81">
        <v>475.39</v>
      </c>
      <c r="L81" t="str">
        <f t="shared" si="6"/>
        <v/>
      </c>
      <c r="M81">
        <v>7</v>
      </c>
      <c r="N81" t="str">
        <f t="shared" si="7"/>
        <v>OUTLIER</v>
      </c>
      <c r="O81">
        <v>4</v>
      </c>
      <c r="P81" s="11">
        <v>0.5</v>
      </c>
      <c r="Q81" s="11">
        <v>2.27272727272727E-2</v>
      </c>
      <c r="R81" s="12">
        <v>67.912857142857106</v>
      </c>
      <c r="S81" t="s">
        <v>22</v>
      </c>
      <c r="T81">
        <v>0</v>
      </c>
      <c r="U81">
        <f t="shared" si="8"/>
        <v>5</v>
      </c>
      <c r="V81">
        <f t="shared" si="9"/>
        <v>3</v>
      </c>
      <c r="W81">
        <f t="shared" si="10"/>
        <v>4</v>
      </c>
      <c r="X81" t="str">
        <f t="shared" si="11"/>
        <v>534</v>
      </c>
      <c r="Y81" t="str">
        <f>IF(Table1[[#This Row],[RFM_Score]]="555","Champion", IF(AND(J81&gt;=4,V81&gt;=4),"Loyal", IF(U81&lt;=2,"At Risk", IF(W81&gt;=4,"Potential Loyalist","Others"))))</f>
        <v>Potential Loyalist</v>
      </c>
    </row>
    <row r="82" spans="1:25">
      <c r="A82" t="s">
        <v>1413</v>
      </c>
      <c r="B82">
        <v>26</v>
      </c>
      <c r="C82" t="s">
        <v>19</v>
      </c>
      <c r="D82" t="s">
        <v>25</v>
      </c>
      <c r="E82" s="6" t="s">
        <v>12152</v>
      </c>
      <c r="F82" t="s">
        <v>21</v>
      </c>
      <c r="G82">
        <v>2</v>
      </c>
      <c r="H82">
        <v>2</v>
      </c>
      <c r="I82">
        <v>59</v>
      </c>
      <c r="J82">
        <v>3</v>
      </c>
      <c r="K82">
        <v>464.29</v>
      </c>
      <c r="L82" t="str">
        <f t="shared" si="6"/>
        <v/>
      </c>
      <c r="M82">
        <v>7</v>
      </c>
      <c r="N82" t="str">
        <f t="shared" si="7"/>
        <v>OUTLIER</v>
      </c>
      <c r="O82">
        <v>5</v>
      </c>
      <c r="P82" s="11">
        <v>1</v>
      </c>
      <c r="Q82" s="11">
        <v>5.0847457627118599E-2</v>
      </c>
      <c r="R82" s="12">
        <v>66.327142857142803</v>
      </c>
      <c r="S82" t="s">
        <v>22</v>
      </c>
      <c r="T82">
        <v>0</v>
      </c>
      <c r="U82">
        <f t="shared" si="8"/>
        <v>5</v>
      </c>
      <c r="V82">
        <f t="shared" si="9"/>
        <v>3</v>
      </c>
      <c r="W82">
        <f t="shared" si="10"/>
        <v>4</v>
      </c>
      <c r="X82" t="str">
        <f t="shared" si="11"/>
        <v>534</v>
      </c>
      <c r="Y82" t="str">
        <f>IF(Table1[[#This Row],[RFM_Score]]="555","Champion", IF(AND(J82&gt;=4,V82&gt;=4),"Loyal", IF(U82&lt;=2,"At Risk", IF(W82&gt;=4,"Potential Loyalist","Others"))))</f>
        <v>Potential Loyalist</v>
      </c>
    </row>
    <row r="83" spans="1:25">
      <c r="A83" t="s">
        <v>1826</v>
      </c>
      <c r="B83">
        <v>51</v>
      </c>
      <c r="C83" t="s">
        <v>19</v>
      </c>
      <c r="D83" t="s">
        <v>25</v>
      </c>
      <c r="E83" s="6" t="s">
        <v>12153</v>
      </c>
      <c r="F83" t="s">
        <v>21</v>
      </c>
      <c r="G83">
        <v>1</v>
      </c>
      <c r="H83">
        <v>0</v>
      </c>
      <c r="I83">
        <v>61</v>
      </c>
      <c r="J83">
        <v>2</v>
      </c>
      <c r="K83">
        <v>463.87</v>
      </c>
      <c r="L83" t="str">
        <f t="shared" si="6"/>
        <v/>
      </c>
      <c r="M83">
        <v>7</v>
      </c>
      <c r="N83" t="str">
        <f t="shared" si="7"/>
        <v>OUTLIER</v>
      </c>
      <c r="O83">
        <v>8</v>
      </c>
      <c r="P83" s="11">
        <v>0</v>
      </c>
      <c r="Q83" s="11">
        <v>3.2786885245901599E-2</v>
      </c>
      <c r="R83" s="12">
        <v>66.267142857142801</v>
      </c>
      <c r="S83" t="s">
        <v>22</v>
      </c>
      <c r="T83">
        <v>0</v>
      </c>
      <c r="U83">
        <f t="shared" si="8"/>
        <v>5</v>
      </c>
      <c r="V83">
        <f t="shared" si="9"/>
        <v>3</v>
      </c>
      <c r="W83">
        <f t="shared" si="10"/>
        <v>4</v>
      </c>
      <c r="X83" t="str">
        <f t="shared" si="11"/>
        <v>534</v>
      </c>
      <c r="Y83" t="str">
        <f>IF(Table1[[#This Row],[RFM_Score]]="555","Champion", IF(AND(J83&gt;=4,V83&gt;=4),"Loyal", IF(U83&lt;=2,"At Risk", IF(W83&gt;=4,"Potential Loyalist","Others"))))</f>
        <v>Potential Loyalist</v>
      </c>
    </row>
    <row r="84" spans="1:25">
      <c r="A84" t="s">
        <v>436</v>
      </c>
      <c r="B84">
        <v>49</v>
      </c>
      <c r="C84" t="s">
        <v>19</v>
      </c>
      <c r="D84" t="s">
        <v>49</v>
      </c>
      <c r="E84" s="6" t="s">
        <v>12154</v>
      </c>
      <c r="F84" t="s">
        <v>30</v>
      </c>
      <c r="G84">
        <v>3</v>
      </c>
      <c r="H84">
        <v>1</v>
      </c>
      <c r="I84">
        <v>58</v>
      </c>
      <c r="J84">
        <v>5</v>
      </c>
      <c r="K84">
        <v>454.32</v>
      </c>
      <c r="L84" t="str">
        <f t="shared" si="6"/>
        <v/>
      </c>
      <c r="M84">
        <v>7</v>
      </c>
      <c r="N84" t="str">
        <f t="shared" si="7"/>
        <v>OUTLIER</v>
      </c>
      <c r="O84">
        <v>3</v>
      </c>
      <c r="P84" s="11">
        <v>0.33333333333333298</v>
      </c>
      <c r="Q84" s="11">
        <v>8.6206896551724102E-2</v>
      </c>
      <c r="R84" s="12">
        <v>64.902857142857101</v>
      </c>
      <c r="S84" t="s">
        <v>22</v>
      </c>
      <c r="T84">
        <v>1</v>
      </c>
      <c r="U84">
        <f t="shared" si="8"/>
        <v>5</v>
      </c>
      <c r="V84">
        <f t="shared" si="9"/>
        <v>3</v>
      </c>
      <c r="W84">
        <f t="shared" si="10"/>
        <v>4</v>
      </c>
      <c r="X84" t="str">
        <f t="shared" si="11"/>
        <v>534</v>
      </c>
      <c r="Y84" t="str">
        <f>IF(Table1[[#This Row],[RFM_Score]]="555","Champion", IF(AND(J84&gt;=4,V84&gt;=4),"Loyal", IF(U84&lt;=2,"At Risk", IF(W84&gt;=4,"Potential Loyalist","Others"))))</f>
        <v>Potential Loyalist</v>
      </c>
    </row>
    <row r="85" spans="1:25">
      <c r="A85" t="s">
        <v>3382</v>
      </c>
      <c r="B85">
        <v>54</v>
      </c>
      <c r="C85" t="s">
        <v>24</v>
      </c>
      <c r="D85" t="s">
        <v>20</v>
      </c>
      <c r="E85" s="6" t="s">
        <v>12155</v>
      </c>
      <c r="F85" t="s">
        <v>60</v>
      </c>
      <c r="G85">
        <v>2</v>
      </c>
      <c r="H85">
        <v>0</v>
      </c>
      <c r="I85">
        <v>44</v>
      </c>
      <c r="J85">
        <v>1</v>
      </c>
      <c r="K85">
        <v>453.31</v>
      </c>
      <c r="L85" t="str">
        <f t="shared" si="6"/>
        <v/>
      </c>
      <c r="M85">
        <v>7</v>
      </c>
      <c r="N85" t="str">
        <f t="shared" si="7"/>
        <v>OUTLIER</v>
      </c>
      <c r="O85">
        <v>32</v>
      </c>
      <c r="P85" s="11">
        <v>0</v>
      </c>
      <c r="Q85" s="11">
        <v>2.27272727272727E-2</v>
      </c>
      <c r="R85" s="12">
        <v>64.7585714285714</v>
      </c>
      <c r="S85" t="s">
        <v>22</v>
      </c>
      <c r="T85">
        <v>0</v>
      </c>
      <c r="U85">
        <f t="shared" si="8"/>
        <v>4</v>
      </c>
      <c r="V85">
        <f t="shared" si="9"/>
        <v>3</v>
      </c>
      <c r="W85">
        <f t="shared" si="10"/>
        <v>4</v>
      </c>
      <c r="X85" t="str">
        <f t="shared" si="11"/>
        <v>434</v>
      </c>
      <c r="Y85" t="str">
        <f>IF(Table1[[#This Row],[RFM_Score]]="555","Champion", IF(AND(J85&gt;=4,V85&gt;=4),"Loyal", IF(U85&lt;=2,"At Risk", IF(W85&gt;=4,"Potential Loyalist","Others"))))</f>
        <v>Potential Loyalist</v>
      </c>
    </row>
    <row r="86" spans="1:25">
      <c r="A86" t="s">
        <v>4774</v>
      </c>
      <c r="B86">
        <v>35</v>
      </c>
      <c r="C86" t="s">
        <v>24</v>
      </c>
      <c r="D86" t="s">
        <v>29</v>
      </c>
      <c r="E86" s="6" t="s">
        <v>12156</v>
      </c>
      <c r="F86" t="s">
        <v>37</v>
      </c>
      <c r="G86">
        <v>3</v>
      </c>
      <c r="H86">
        <v>2</v>
      </c>
      <c r="I86">
        <v>58</v>
      </c>
      <c r="J86">
        <v>3</v>
      </c>
      <c r="K86">
        <v>420.12</v>
      </c>
      <c r="L86" t="str">
        <f t="shared" si="6"/>
        <v/>
      </c>
      <c r="M86">
        <v>7</v>
      </c>
      <c r="N86" t="str">
        <f t="shared" si="7"/>
        <v>OUTLIER</v>
      </c>
      <c r="O86">
        <v>27</v>
      </c>
      <c r="P86" s="11">
        <v>0.66666666666666596</v>
      </c>
      <c r="Q86" s="11">
        <v>5.1724137931034399E-2</v>
      </c>
      <c r="R86" s="12">
        <v>60.017142857142801</v>
      </c>
      <c r="S86" t="s">
        <v>22</v>
      </c>
      <c r="T86">
        <v>0</v>
      </c>
      <c r="U86">
        <f t="shared" si="8"/>
        <v>4</v>
      </c>
      <c r="V86">
        <f t="shared" si="9"/>
        <v>3</v>
      </c>
      <c r="W86">
        <f t="shared" si="10"/>
        <v>4</v>
      </c>
      <c r="X86" t="str">
        <f t="shared" si="11"/>
        <v>434</v>
      </c>
      <c r="Y86" t="str">
        <f>IF(Table1[[#This Row],[RFM_Score]]="555","Champion", IF(AND(J86&gt;=4,V86&gt;=4),"Loyal", IF(U86&lt;=2,"At Risk", IF(W86&gt;=4,"Potential Loyalist","Others"))))</f>
        <v>Potential Loyalist</v>
      </c>
    </row>
    <row r="87" spans="1:25">
      <c r="A87" t="s">
        <v>872</v>
      </c>
      <c r="B87">
        <v>37</v>
      </c>
      <c r="C87" t="s">
        <v>24</v>
      </c>
      <c r="D87" t="s">
        <v>46</v>
      </c>
      <c r="E87" s="6" t="s">
        <v>12157</v>
      </c>
      <c r="F87" t="s">
        <v>37</v>
      </c>
      <c r="G87">
        <v>0</v>
      </c>
      <c r="H87">
        <v>0</v>
      </c>
      <c r="I87">
        <v>60</v>
      </c>
      <c r="J87">
        <v>4</v>
      </c>
      <c r="K87">
        <v>414.07</v>
      </c>
      <c r="L87" t="str">
        <f t="shared" si="6"/>
        <v/>
      </c>
      <c r="M87">
        <v>7</v>
      </c>
      <c r="N87" t="str">
        <f t="shared" si="7"/>
        <v>OUTLIER</v>
      </c>
      <c r="O87">
        <v>183</v>
      </c>
      <c r="P87" s="11">
        <v>0</v>
      </c>
      <c r="Q87" s="11">
        <v>6.6666666666666596E-2</v>
      </c>
      <c r="R87" s="12">
        <v>59.152857142857101</v>
      </c>
      <c r="S87" t="s">
        <v>22</v>
      </c>
      <c r="T87">
        <v>1</v>
      </c>
      <c r="U87">
        <f t="shared" si="8"/>
        <v>1</v>
      </c>
      <c r="V87">
        <f t="shared" si="9"/>
        <v>3</v>
      </c>
      <c r="W87">
        <f t="shared" si="10"/>
        <v>4</v>
      </c>
      <c r="X87" t="str">
        <f t="shared" si="11"/>
        <v>134</v>
      </c>
      <c r="Y87" t="str">
        <f>IF(Table1[[#This Row],[RFM_Score]]="555","Champion", IF(AND(J87&gt;=4,V87&gt;=4),"Loyal", IF(U87&lt;=2,"At Risk", IF(W87&gt;=4,"Potential Loyalist","Others"))))</f>
        <v>At Risk</v>
      </c>
    </row>
    <row r="88" spans="1:25">
      <c r="A88" t="s">
        <v>9837</v>
      </c>
      <c r="B88">
        <v>46</v>
      </c>
      <c r="C88" t="s">
        <v>19</v>
      </c>
      <c r="D88" t="s">
        <v>41</v>
      </c>
      <c r="E88" s="6" t="s">
        <v>12158</v>
      </c>
      <c r="F88" t="s">
        <v>26</v>
      </c>
      <c r="G88">
        <v>3</v>
      </c>
      <c r="H88">
        <v>2</v>
      </c>
      <c r="I88">
        <v>43</v>
      </c>
      <c r="J88">
        <v>2</v>
      </c>
      <c r="K88">
        <v>410.93</v>
      </c>
      <c r="L88" t="str">
        <f t="shared" si="6"/>
        <v/>
      </c>
      <c r="M88">
        <v>7</v>
      </c>
      <c r="N88" t="str">
        <f t="shared" si="7"/>
        <v>OUTLIER</v>
      </c>
      <c r="O88">
        <v>54</v>
      </c>
      <c r="P88" s="11">
        <v>0.66666666666666596</v>
      </c>
      <c r="Q88" s="11">
        <v>4.6511627906976702E-2</v>
      </c>
      <c r="R88" s="12">
        <v>58.704285714285703</v>
      </c>
      <c r="S88" t="s">
        <v>22</v>
      </c>
      <c r="T88">
        <v>1</v>
      </c>
      <c r="U88">
        <f t="shared" si="8"/>
        <v>3</v>
      </c>
      <c r="V88">
        <f t="shared" si="9"/>
        <v>3</v>
      </c>
      <c r="W88">
        <f t="shared" si="10"/>
        <v>4</v>
      </c>
      <c r="X88" t="str">
        <f t="shared" si="11"/>
        <v>334</v>
      </c>
      <c r="Y88" t="str">
        <f>IF(Table1[[#This Row],[RFM_Score]]="555","Champion", IF(AND(J88&gt;=4,V88&gt;=4),"Loyal", IF(U88&lt;=2,"At Risk", IF(W88&gt;=4,"Potential Loyalist","Others"))))</f>
        <v>Potential Loyalist</v>
      </c>
    </row>
    <row r="89" spans="1:25">
      <c r="A89" t="s">
        <v>6412</v>
      </c>
      <c r="B89">
        <v>48</v>
      </c>
      <c r="C89" t="s">
        <v>24</v>
      </c>
      <c r="D89" t="s">
        <v>29</v>
      </c>
      <c r="E89" s="6" t="s">
        <v>12159</v>
      </c>
      <c r="F89" t="s">
        <v>30</v>
      </c>
      <c r="G89">
        <v>1</v>
      </c>
      <c r="H89">
        <v>0</v>
      </c>
      <c r="I89">
        <v>45</v>
      </c>
      <c r="J89">
        <v>0</v>
      </c>
      <c r="K89">
        <v>352.27</v>
      </c>
      <c r="L89" t="str">
        <f t="shared" si="6"/>
        <v/>
      </c>
      <c r="M89">
        <v>7</v>
      </c>
      <c r="N89" t="str">
        <f t="shared" si="7"/>
        <v>OUTLIER</v>
      </c>
      <c r="O89">
        <v>20</v>
      </c>
      <c r="P89" s="11">
        <v>0</v>
      </c>
      <c r="Q89" s="11">
        <v>0</v>
      </c>
      <c r="R89" s="12">
        <v>50.324285714285701</v>
      </c>
      <c r="S89" t="s">
        <v>22</v>
      </c>
      <c r="T89">
        <v>0</v>
      </c>
      <c r="U89">
        <f t="shared" si="8"/>
        <v>5</v>
      </c>
      <c r="V89">
        <f t="shared" si="9"/>
        <v>3</v>
      </c>
      <c r="W89">
        <f t="shared" si="10"/>
        <v>4</v>
      </c>
      <c r="X89" t="str">
        <f t="shared" si="11"/>
        <v>534</v>
      </c>
      <c r="Y89" t="str">
        <f>IF(Table1[[#This Row],[RFM_Score]]="555","Champion", IF(AND(J89&gt;=4,V89&gt;=4),"Loyal", IF(U89&lt;=2,"At Risk", IF(W89&gt;=4,"Potential Loyalist","Others"))))</f>
        <v>Potential Loyalist</v>
      </c>
    </row>
    <row r="90" spans="1:25">
      <c r="A90" t="s">
        <v>702</v>
      </c>
      <c r="B90">
        <v>36</v>
      </c>
      <c r="C90" t="s">
        <v>19</v>
      </c>
      <c r="D90" t="s">
        <v>49</v>
      </c>
      <c r="E90" s="6" t="s">
        <v>12160</v>
      </c>
      <c r="F90" t="s">
        <v>30</v>
      </c>
      <c r="G90">
        <v>3</v>
      </c>
      <c r="H90">
        <v>2</v>
      </c>
      <c r="I90">
        <v>55</v>
      </c>
      <c r="J90">
        <v>2</v>
      </c>
      <c r="K90">
        <v>345.81</v>
      </c>
      <c r="L90" t="str">
        <f t="shared" si="6"/>
        <v/>
      </c>
      <c r="M90">
        <v>7</v>
      </c>
      <c r="N90" t="str">
        <f t="shared" si="7"/>
        <v>OUTLIER</v>
      </c>
      <c r="O90">
        <v>110</v>
      </c>
      <c r="P90" s="11">
        <v>0.66666666666666596</v>
      </c>
      <c r="Q90" s="11">
        <v>3.6363636363636299E-2</v>
      </c>
      <c r="R90" s="12">
        <v>49.401428571428497</v>
      </c>
      <c r="S90" t="s">
        <v>22</v>
      </c>
      <c r="T90">
        <v>1</v>
      </c>
      <c r="U90">
        <f t="shared" si="8"/>
        <v>1</v>
      </c>
      <c r="V90">
        <f t="shared" si="9"/>
        <v>3</v>
      </c>
      <c r="W90">
        <f t="shared" si="10"/>
        <v>4</v>
      </c>
      <c r="X90" t="str">
        <f t="shared" si="11"/>
        <v>134</v>
      </c>
      <c r="Y90" t="str">
        <f>IF(Table1[[#This Row],[RFM_Score]]="555","Champion", IF(AND(J90&gt;=4,V90&gt;=4),"Loyal", IF(U90&lt;=2,"At Risk", IF(W90&gt;=4,"Potential Loyalist","Others"))))</f>
        <v>At Risk</v>
      </c>
    </row>
    <row r="91" spans="1:25">
      <c r="A91" t="s">
        <v>10332</v>
      </c>
      <c r="B91">
        <v>31</v>
      </c>
      <c r="C91" t="s">
        <v>24</v>
      </c>
      <c r="D91" t="s">
        <v>25</v>
      </c>
      <c r="E91" s="6" t="s">
        <v>12161</v>
      </c>
      <c r="F91" t="s">
        <v>60</v>
      </c>
      <c r="G91">
        <v>3</v>
      </c>
      <c r="H91">
        <v>0</v>
      </c>
      <c r="I91">
        <v>43</v>
      </c>
      <c r="J91">
        <v>2</v>
      </c>
      <c r="K91">
        <v>341.22</v>
      </c>
      <c r="L91" t="str">
        <f t="shared" si="6"/>
        <v/>
      </c>
      <c r="M91">
        <v>7</v>
      </c>
      <c r="N91" t="str">
        <f t="shared" si="7"/>
        <v>OUTLIER</v>
      </c>
      <c r="O91">
        <v>28</v>
      </c>
      <c r="P91" s="11">
        <v>0</v>
      </c>
      <c r="Q91" s="11">
        <v>4.6511627906976702E-2</v>
      </c>
      <c r="R91" s="12">
        <v>48.7457142857142</v>
      </c>
      <c r="S91" t="s">
        <v>22</v>
      </c>
      <c r="T91">
        <v>0</v>
      </c>
      <c r="U91">
        <f t="shared" si="8"/>
        <v>4</v>
      </c>
      <c r="V91">
        <f t="shared" si="9"/>
        <v>3</v>
      </c>
      <c r="W91">
        <f t="shared" si="10"/>
        <v>4</v>
      </c>
      <c r="X91" t="str">
        <f t="shared" si="11"/>
        <v>434</v>
      </c>
      <c r="Y91" t="str">
        <f>IF(Table1[[#This Row],[RFM_Score]]="555","Champion", IF(AND(J91&gt;=4,V91&gt;=4),"Loyal", IF(U91&lt;=2,"At Risk", IF(W91&gt;=4,"Potential Loyalist","Others"))))</f>
        <v>Potential Loyalist</v>
      </c>
    </row>
    <row r="92" spans="1:25">
      <c r="A92" t="s">
        <v>2198</v>
      </c>
      <c r="B92">
        <v>37</v>
      </c>
      <c r="C92" t="s">
        <v>24</v>
      </c>
      <c r="D92" t="s">
        <v>25</v>
      </c>
      <c r="E92" s="6" t="s">
        <v>12162</v>
      </c>
      <c r="F92" t="s">
        <v>26</v>
      </c>
      <c r="G92">
        <v>6</v>
      </c>
      <c r="H92">
        <v>2</v>
      </c>
      <c r="I92">
        <v>56</v>
      </c>
      <c r="J92">
        <v>2</v>
      </c>
      <c r="K92">
        <v>339.6</v>
      </c>
      <c r="L92" t="str">
        <f t="shared" si="6"/>
        <v/>
      </c>
      <c r="M92">
        <v>7</v>
      </c>
      <c r="N92" t="str">
        <f t="shared" si="7"/>
        <v>OUTLIER</v>
      </c>
      <c r="O92">
        <v>54</v>
      </c>
      <c r="P92" s="11">
        <v>0.33333333333333298</v>
      </c>
      <c r="Q92" s="11">
        <v>3.5714285714285698E-2</v>
      </c>
      <c r="R92" s="12">
        <v>48.514285714285698</v>
      </c>
      <c r="S92" t="s">
        <v>22</v>
      </c>
      <c r="T92">
        <v>1</v>
      </c>
      <c r="U92">
        <f t="shared" si="8"/>
        <v>3</v>
      </c>
      <c r="V92">
        <f t="shared" si="9"/>
        <v>3</v>
      </c>
      <c r="W92">
        <f t="shared" si="10"/>
        <v>4</v>
      </c>
      <c r="X92" t="str">
        <f t="shared" si="11"/>
        <v>334</v>
      </c>
      <c r="Y92" t="str">
        <f>IF(Table1[[#This Row],[RFM_Score]]="555","Champion", IF(AND(J92&gt;=4,V92&gt;=4),"Loyal", IF(U92&lt;=2,"At Risk", IF(W92&gt;=4,"Potential Loyalist","Others"))))</f>
        <v>Potential Loyalist</v>
      </c>
    </row>
    <row r="93" spans="1:25">
      <c r="A93" t="s">
        <v>2077</v>
      </c>
      <c r="B93">
        <v>26</v>
      </c>
      <c r="C93" t="s">
        <v>24</v>
      </c>
      <c r="D93" t="s">
        <v>25</v>
      </c>
      <c r="E93" s="6" t="s">
        <v>12163</v>
      </c>
      <c r="F93" t="s">
        <v>62</v>
      </c>
      <c r="G93">
        <v>5</v>
      </c>
      <c r="H93">
        <v>0</v>
      </c>
      <c r="I93">
        <v>66</v>
      </c>
      <c r="J93">
        <v>1</v>
      </c>
      <c r="K93">
        <v>339.35</v>
      </c>
      <c r="L93" t="str">
        <f t="shared" si="6"/>
        <v/>
      </c>
      <c r="M93">
        <v>7</v>
      </c>
      <c r="N93" t="str">
        <f t="shared" si="7"/>
        <v>OUTLIER</v>
      </c>
      <c r="O93">
        <v>38</v>
      </c>
      <c r="P93" s="11">
        <v>0</v>
      </c>
      <c r="Q93" s="11">
        <v>1.51515151515151E-2</v>
      </c>
      <c r="R93" s="12">
        <v>48.478571428571399</v>
      </c>
      <c r="S93" t="s">
        <v>22</v>
      </c>
      <c r="T93">
        <v>0</v>
      </c>
      <c r="U93">
        <f t="shared" si="8"/>
        <v>4</v>
      </c>
      <c r="V93">
        <f t="shared" si="9"/>
        <v>3</v>
      </c>
      <c r="W93">
        <f t="shared" si="10"/>
        <v>4</v>
      </c>
      <c r="X93" t="str">
        <f t="shared" si="11"/>
        <v>434</v>
      </c>
      <c r="Y93" t="str">
        <f>IF(Table1[[#This Row],[RFM_Score]]="555","Champion", IF(AND(J93&gt;=4,V93&gt;=4),"Loyal", IF(U93&lt;=2,"At Risk", IF(W93&gt;=4,"Potential Loyalist","Others"))))</f>
        <v>Potential Loyalist</v>
      </c>
    </row>
    <row r="94" spans="1:25">
      <c r="A94" t="s">
        <v>6937</v>
      </c>
      <c r="B94">
        <v>46</v>
      </c>
      <c r="C94" t="s">
        <v>19</v>
      </c>
      <c r="D94" t="s">
        <v>29</v>
      </c>
      <c r="E94" s="6" t="s">
        <v>12164</v>
      </c>
      <c r="F94" t="s">
        <v>26</v>
      </c>
      <c r="G94">
        <v>2</v>
      </c>
      <c r="H94">
        <v>0</v>
      </c>
      <c r="I94">
        <v>42</v>
      </c>
      <c r="J94">
        <v>3</v>
      </c>
      <c r="K94">
        <v>332.49</v>
      </c>
      <c r="L94" t="str">
        <f t="shared" si="6"/>
        <v/>
      </c>
      <c r="M94">
        <v>7</v>
      </c>
      <c r="N94" t="str">
        <f t="shared" si="7"/>
        <v>OUTLIER</v>
      </c>
      <c r="O94">
        <v>59</v>
      </c>
      <c r="P94" s="11">
        <v>0</v>
      </c>
      <c r="Q94" s="11">
        <v>7.1428571428571397E-2</v>
      </c>
      <c r="R94" s="12">
        <v>47.498571428571402</v>
      </c>
      <c r="S94" t="s">
        <v>22</v>
      </c>
      <c r="T94">
        <v>0</v>
      </c>
      <c r="U94">
        <f t="shared" si="8"/>
        <v>3</v>
      </c>
      <c r="V94">
        <f t="shared" si="9"/>
        <v>3</v>
      </c>
      <c r="W94">
        <f t="shared" si="10"/>
        <v>4</v>
      </c>
      <c r="X94" t="str">
        <f t="shared" si="11"/>
        <v>334</v>
      </c>
      <c r="Y94" t="str">
        <f>IF(Table1[[#This Row],[RFM_Score]]="555","Champion", IF(AND(J94&gt;=4,V94&gt;=4),"Loyal", IF(U94&lt;=2,"At Risk", IF(W94&gt;=4,"Potential Loyalist","Others"))))</f>
        <v>Potential Loyalist</v>
      </c>
    </row>
    <row r="95" spans="1:25">
      <c r="A95" t="s">
        <v>10338</v>
      </c>
      <c r="B95">
        <v>23</v>
      </c>
      <c r="C95" t="s">
        <v>24</v>
      </c>
      <c r="D95" t="s">
        <v>49</v>
      </c>
      <c r="E95" s="6" t="s">
        <v>12165</v>
      </c>
      <c r="F95" t="s">
        <v>62</v>
      </c>
      <c r="G95">
        <v>4</v>
      </c>
      <c r="H95">
        <v>0</v>
      </c>
      <c r="I95">
        <v>52</v>
      </c>
      <c r="J95">
        <v>1</v>
      </c>
      <c r="K95">
        <v>314.08999999999997</v>
      </c>
      <c r="L95" t="str">
        <f t="shared" si="6"/>
        <v/>
      </c>
      <c r="M95">
        <v>7</v>
      </c>
      <c r="N95" t="str">
        <f t="shared" si="7"/>
        <v>OUTLIER</v>
      </c>
      <c r="O95">
        <v>28</v>
      </c>
      <c r="P95" s="11">
        <v>0</v>
      </c>
      <c r="Q95" s="11">
        <v>1.9230769230769201E-2</v>
      </c>
      <c r="R95" s="12">
        <v>44.87</v>
      </c>
      <c r="S95" t="s">
        <v>22</v>
      </c>
      <c r="T95">
        <v>0</v>
      </c>
      <c r="U95">
        <f t="shared" si="8"/>
        <v>4</v>
      </c>
      <c r="V95">
        <f t="shared" si="9"/>
        <v>3</v>
      </c>
      <c r="W95">
        <f t="shared" si="10"/>
        <v>4</v>
      </c>
      <c r="X95" t="str">
        <f t="shared" si="11"/>
        <v>434</v>
      </c>
      <c r="Y95" t="str">
        <f>IF(Table1[[#This Row],[RFM_Score]]="555","Champion", IF(AND(J95&gt;=4,V95&gt;=4),"Loyal", IF(U95&lt;=2,"At Risk", IF(W95&gt;=4,"Potential Loyalist","Others"))))</f>
        <v>Potential Loyalist</v>
      </c>
    </row>
    <row r="96" spans="1:25">
      <c r="A96" t="s">
        <v>3990</v>
      </c>
      <c r="B96">
        <v>41</v>
      </c>
      <c r="C96" t="s">
        <v>24</v>
      </c>
      <c r="D96" t="s">
        <v>25</v>
      </c>
      <c r="E96" s="6" t="s">
        <v>12166</v>
      </c>
      <c r="F96" t="s">
        <v>30</v>
      </c>
      <c r="G96">
        <v>3</v>
      </c>
      <c r="H96">
        <v>0</v>
      </c>
      <c r="I96">
        <v>40</v>
      </c>
      <c r="J96">
        <v>3</v>
      </c>
      <c r="K96">
        <v>309.74</v>
      </c>
      <c r="L96" t="str">
        <f t="shared" si="6"/>
        <v/>
      </c>
      <c r="M96">
        <v>7</v>
      </c>
      <c r="N96" t="str">
        <f t="shared" si="7"/>
        <v>OUTLIER</v>
      </c>
      <c r="O96">
        <v>43</v>
      </c>
      <c r="P96" s="11">
        <v>0</v>
      </c>
      <c r="Q96" s="11">
        <v>7.4999999999999997E-2</v>
      </c>
      <c r="R96" s="12">
        <v>44.248571428571402</v>
      </c>
      <c r="S96" t="s">
        <v>22</v>
      </c>
      <c r="T96">
        <v>0</v>
      </c>
      <c r="U96">
        <f t="shared" si="8"/>
        <v>3</v>
      </c>
      <c r="V96">
        <f t="shared" si="9"/>
        <v>3</v>
      </c>
      <c r="W96">
        <f t="shared" si="10"/>
        <v>4</v>
      </c>
      <c r="X96" t="str">
        <f t="shared" si="11"/>
        <v>334</v>
      </c>
      <c r="Y96" t="str">
        <f>IF(Table1[[#This Row],[RFM_Score]]="555","Champion", IF(AND(J96&gt;=4,V96&gt;=4),"Loyal", IF(U96&lt;=2,"At Risk", IF(W96&gt;=4,"Potential Loyalist","Others"))))</f>
        <v>Potential Loyalist</v>
      </c>
    </row>
    <row r="97" spans="1:25">
      <c r="A97" t="s">
        <v>5324</v>
      </c>
      <c r="B97">
        <v>51</v>
      </c>
      <c r="C97" t="s">
        <v>24</v>
      </c>
      <c r="D97" t="s">
        <v>49</v>
      </c>
      <c r="E97" s="6" t="s">
        <v>12167</v>
      </c>
      <c r="F97" t="s">
        <v>60</v>
      </c>
      <c r="G97">
        <v>5</v>
      </c>
      <c r="H97">
        <v>1</v>
      </c>
      <c r="I97">
        <v>45</v>
      </c>
      <c r="J97">
        <v>1</v>
      </c>
      <c r="K97">
        <v>309.02</v>
      </c>
      <c r="L97" t="str">
        <f t="shared" si="6"/>
        <v/>
      </c>
      <c r="M97">
        <v>7</v>
      </c>
      <c r="N97" t="str">
        <f t="shared" si="7"/>
        <v>OUTLIER</v>
      </c>
      <c r="O97">
        <v>14</v>
      </c>
      <c r="P97" s="11">
        <v>0.2</v>
      </c>
      <c r="Q97" s="11">
        <v>2.2222222222222199E-2</v>
      </c>
      <c r="R97" s="12">
        <v>44.145714285714199</v>
      </c>
      <c r="S97" t="s">
        <v>22</v>
      </c>
      <c r="T97">
        <v>0</v>
      </c>
      <c r="U97">
        <f t="shared" si="8"/>
        <v>5</v>
      </c>
      <c r="V97">
        <f t="shared" si="9"/>
        <v>3</v>
      </c>
      <c r="W97">
        <f t="shared" si="10"/>
        <v>4</v>
      </c>
      <c r="X97" t="str">
        <f t="shared" si="11"/>
        <v>534</v>
      </c>
      <c r="Y97" t="str">
        <f>IF(Table1[[#This Row],[RFM_Score]]="555","Champion", IF(AND(J97&gt;=4,V97&gt;=4),"Loyal", IF(U97&lt;=2,"At Risk", IF(W97&gt;=4,"Potential Loyalist","Others"))))</f>
        <v>Potential Loyalist</v>
      </c>
    </row>
    <row r="98" spans="1:25">
      <c r="A98" t="s">
        <v>6925</v>
      </c>
      <c r="B98">
        <v>27</v>
      </c>
      <c r="C98" t="s">
        <v>24</v>
      </c>
      <c r="D98" t="s">
        <v>41</v>
      </c>
      <c r="E98" s="6" t="s">
        <v>12168</v>
      </c>
      <c r="F98" t="s">
        <v>37</v>
      </c>
      <c r="G98">
        <v>1</v>
      </c>
      <c r="H98">
        <v>0</v>
      </c>
      <c r="I98">
        <v>54</v>
      </c>
      <c r="J98">
        <v>2</v>
      </c>
      <c r="K98">
        <v>307.85000000000002</v>
      </c>
      <c r="L98" t="str">
        <f t="shared" si="6"/>
        <v/>
      </c>
      <c r="M98">
        <v>7</v>
      </c>
      <c r="N98" t="str">
        <f t="shared" si="7"/>
        <v>OUTLIER</v>
      </c>
      <c r="O98">
        <v>24</v>
      </c>
      <c r="P98" s="11">
        <v>0</v>
      </c>
      <c r="Q98" s="11">
        <v>3.7037037037037E-2</v>
      </c>
      <c r="R98" s="12">
        <v>43.978571428571399</v>
      </c>
      <c r="S98" t="s">
        <v>22</v>
      </c>
      <c r="T98">
        <v>0</v>
      </c>
      <c r="U98">
        <f t="shared" si="8"/>
        <v>4</v>
      </c>
      <c r="V98">
        <f t="shared" si="9"/>
        <v>3</v>
      </c>
      <c r="W98">
        <f t="shared" si="10"/>
        <v>4</v>
      </c>
      <c r="X98" t="str">
        <f t="shared" si="11"/>
        <v>434</v>
      </c>
      <c r="Y98" t="str">
        <f>IF(Table1[[#This Row],[RFM_Score]]="555","Champion", IF(AND(J98&gt;=4,V98&gt;=4),"Loyal", IF(U98&lt;=2,"At Risk", IF(W98&gt;=4,"Potential Loyalist","Others"))))</f>
        <v>Potential Loyalist</v>
      </c>
    </row>
    <row r="99" spans="1:25">
      <c r="A99" t="s">
        <v>2791</v>
      </c>
      <c r="B99">
        <v>34</v>
      </c>
      <c r="C99" t="s">
        <v>19</v>
      </c>
      <c r="D99" t="s">
        <v>29</v>
      </c>
      <c r="E99" s="6" t="s">
        <v>12169</v>
      </c>
      <c r="F99" t="s">
        <v>26</v>
      </c>
      <c r="G99">
        <v>0</v>
      </c>
      <c r="H99">
        <v>0</v>
      </c>
      <c r="I99">
        <v>53</v>
      </c>
      <c r="J99">
        <v>2</v>
      </c>
      <c r="K99">
        <v>307.27</v>
      </c>
      <c r="L99" t="str">
        <f t="shared" si="6"/>
        <v/>
      </c>
      <c r="M99">
        <v>7</v>
      </c>
      <c r="N99" t="str">
        <f t="shared" si="7"/>
        <v>OUTLIER</v>
      </c>
      <c r="O99">
        <v>0</v>
      </c>
      <c r="P99" s="11">
        <v>0</v>
      </c>
      <c r="Q99" s="11">
        <v>3.7735849056603703E-2</v>
      </c>
      <c r="R99" s="12">
        <v>43.895714285714199</v>
      </c>
      <c r="S99" t="s">
        <v>22</v>
      </c>
      <c r="T99">
        <v>0</v>
      </c>
      <c r="U99">
        <f t="shared" si="8"/>
        <v>5</v>
      </c>
      <c r="V99">
        <f t="shared" si="9"/>
        <v>3</v>
      </c>
      <c r="W99">
        <f t="shared" si="10"/>
        <v>4</v>
      </c>
      <c r="X99" t="str">
        <f t="shared" si="11"/>
        <v>534</v>
      </c>
      <c r="Y99" t="str">
        <f>IF(Table1[[#This Row],[RFM_Score]]="555","Champion", IF(AND(J99&gt;=4,V99&gt;=4),"Loyal", IF(U99&lt;=2,"At Risk", IF(W99&gt;=4,"Potential Loyalist","Others"))))</f>
        <v>Potential Loyalist</v>
      </c>
    </row>
    <row r="100" spans="1:25">
      <c r="A100" t="s">
        <v>2042</v>
      </c>
      <c r="B100">
        <v>37</v>
      </c>
      <c r="C100" t="s">
        <v>24</v>
      </c>
      <c r="D100" t="s">
        <v>25</v>
      </c>
      <c r="E100" s="6" t="s">
        <v>12170</v>
      </c>
      <c r="F100" t="s">
        <v>30</v>
      </c>
      <c r="G100">
        <v>4</v>
      </c>
      <c r="H100">
        <v>3</v>
      </c>
      <c r="I100">
        <v>47</v>
      </c>
      <c r="J100">
        <v>1</v>
      </c>
      <c r="K100">
        <v>296.73</v>
      </c>
      <c r="L100" t="str">
        <f t="shared" si="6"/>
        <v/>
      </c>
      <c r="M100">
        <v>7</v>
      </c>
      <c r="N100" t="str">
        <f t="shared" si="7"/>
        <v>OUTLIER</v>
      </c>
      <c r="O100">
        <v>1</v>
      </c>
      <c r="P100" s="11">
        <v>0.75</v>
      </c>
      <c r="Q100" s="11">
        <v>2.1276595744680799E-2</v>
      </c>
      <c r="R100" s="12">
        <v>42.39</v>
      </c>
      <c r="S100" t="s">
        <v>22</v>
      </c>
      <c r="T100">
        <v>0</v>
      </c>
      <c r="U100">
        <f t="shared" si="8"/>
        <v>5</v>
      </c>
      <c r="V100">
        <f t="shared" si="9"/>
        <v>3</v>
      </c>
      <c r="W100">
        <f t="shared" si="10"/>
        <v>3</v>
      </c>
      <c r="X100" t="str">
        <f t="shared" si="11"/>
        <v>533</v>
      </c>
      <c r="Y100" t="str">
        <f>IF(Table1[[#This Row],[RFM_Score]]="555","Champion", IF(AND(J100&gt;=4,V100&gt;=4),"Loyal", IF(U100&lt;=2,"At Risk", IF(W100&gt;=4,"Potential Loyalist","Others"))))</f>
        <v>Others</v>
      </c>
    </row>
    <row r="101" spans="1:25">
      <c r="A101" t="s">
        <v>7331</v>
      </c>
      <c r="B101">
        <v>36</v>
      </c>
      <c r="C101" t="s">
        <v>19</v>
      </c>
      <c r="D101" t="s">
        <v>35</v>
      </c>
      <c r="E101" s="6" t="s">
        <v>12171</v>
      </c>
      <c r="F101" t="s">
        <v>21</v>
      </c>
      <c r="G101">
        <v>4</v>
      </c>
      <c r="H101">
        <v>0</v>
      </c>
      <c r="I101">
        <v>50</v>
      </c>
      <c r="J101">
        <v>6</v>
      </c>
      <c r="K101">
        <v>288.22000000000003</v>
      </c>
      <c r="L101" t="str">
        <f t="shared" si="6"/>
        <v/>
      </c>
      <c r="M101">
        <v>7</v>
      </c>
      <c r="N101" t="str">
        <f t="shared" si="7"/>
        <v>OUTLIER</v>
      </c>
      <c r="O101">
        <v>14</v>
      </c>
      <c r="P101" s="11">
        <v>0</v>
      </c>
      <c r="Q101" s="11">
        <v>0.12</v>
      </c>
      <c r="R101" s="12">
        <v>41.174285714285702</v>
      </c>
      <c r="S101" t="s">
        <v>22</v>
      </c>
      <c r="T101">
        <v>1</v>
      </c>
      <c r="U101">
        <f t="shared" si="8"/>
        <v>5</v>
      </c>
      <c r="V101">
        <f t="shared" si="9"/>
        <v>3</v>
      </c>
      <c r="W101">
        <f t="shared" si="10"/>
        <v>3</v>
      </c>
      <c r="X101" t="str">
        <f t="shared" si="11"/>
        <v>533</v>
      </c>
      <c r="Y101" t="str">
        <f>IF(Table1[[#This Row],[RFM_Score]]="555","Champion", IF(AND(J101&gt;=4,V101&gt;=4),"Loyal", IF(U101&lt;=2,"At Risk", IF(W101&gt;=4,"Potential Loyalist","Others"))))</f>
        <v>Others</v>
      </c>
    </row>
    <row r="102" spans="1:25">
      <c r="A102" t="s">
        <v>1408</v>
      </c>
      <c r="B102">
        <v>55</v>
      </c>
      <c r="C102" t="s">
        <v>33</v>
      </c>
      <c r="D102" t="s">
        <v>49</v>
      </c>
      <c r="E102" s="6" t="s">
        <v>12172</v>
      </c>
      <c r="F102" t="s">
        <v>21</v>
      </c>
      <c r="G102">
        <v>5</v>
      </c>
      <c r="H102">
        <v>1</v>
      </c>
      <c r="I102">
        <v>51</v>
      </c>
      <c r="J102">
        <v>5</v>
      </c>
      <c r="K102">
        <v>287.69</v>
      </c>
      <c r="L102" t="str">
        <f t="shared" si="6"/>
        <v/>
      </c>
      <c r="M102">
        <v>7</v>
      </c>
      <c r="N102" t="str">
        <f t="shared" si="7"/>
        <v>OUTLIER</v>
      </c>
      <c r="O102">
        <v>5</v>
      </c>
      <c r="P102" s="11">
        <v>0.2</v>
      </c>
      <c r="Q102" s="11">
        <v>9.8039215686274495E-2</v>
      </c>
      <c r="R102" s="12">
        <v>41.098571428571397</v>
      </c>
      <c r="S102" t="s">
        <v>22</v>
      </c>
      <c r="T102">
        <v>0</v>
      </c>
      <c r="U102">
        <f t="shared" si="8"/>
        <v>5</v>
      </c>
      <c r="V102">
        <f t="shared" si="9"/>
        <v>3</v>
      </c>
      <c r="W102">
        <f t="shared" si="10"/>
        <v>3</v>
      </c>
      <c r="X102" t="str">
        <f t="shared" si="11"/>
        <v>533</v>
      </c>
      <c r="Y102" t="str">
        <f>IF(Table1[[#This Row],[RFM_Score]]="555","Champion", IF(AND(J102&gt;=4,V102&gt;=4),"Loyal", IF(U102&lt;=2,"At Risk", IF(W102&gt;=4,"Potential Loyalist","Others"))))</f>
        <v>Others</v>
      </c>
    </row>
    <row r="103" spans="1:25">
      <c r="A103" t="s">
        <v>1167</v>
      </c>
      <c r="B103">
        <v>38</v>
      </c>
      <c r="C103" t="s">
        <v>24</v>
      </c>
      <c r="D103" t="s">
        <v>29</v>
      </c>
      <c r="E103" s="6" t="s">
        <v>12173</v>
      </c>
      <c r="F103" t="s">
        <v>37</v>
      </c>
      <c r="G103">
        <v>0</v>
      </c>
      <c r="H103">
        <v>0</v>
      </c>
      <c r="I103">
        <v>48</v>
      </c>
      <c r="J103">
        <v>2</v>
      </c>
      <c r="K103">
        <v>287.58</v>
      </c>
      <c r="L103" t="str">
        <f t="shared" si="6"/>
        <v/>
      </c>
      <c r="M103">
        <v>7</v>
      </c>
      <c r="N103" t="str">
        <f t="shared" si="7"/>
        <v>OUTLIER</v>
      </c>
      <c r="O103">
        <v>80</v>
      </c>
      <c r="P103" s="11">
        <v>0</v>
      </c>
      <c r="Q103" s="11">
        <v>4.1666666666666602E-2</v>
      </c>
      <c r="R103" s="12">
        <v>41.082857142857101</v>
      </c>
      <c r="S103" t="s">
        <v>22</v>
      </c>
      <c r="T103">
        <v>0</v>
      </c>
      <c r="U103">
        <f t="shared" si="8"/>
        <v>2</v>
      </c>
      <c r="V103">
        <f t="shared" si="9"/>
        <v>3</v>
      </c>
      <c r="W103">
        <f t="shared" si="10"/>
        <v>3</v>
      </c>
      <c r="X103" t="str">
        <f t="shared" si="11"/>
        <v>233</v>
      </c>
      <c r="Y103" t="str">
        <f>IF(Table1[[#This Row],[RFM_Score]]="555","Champion", IF(AND(J103&gt;=4,V103&gt;=4),"Loyal", IF(U103&lt;=2,"At Risk", IF(W103&gt;=4,"Potential Loyalist","Others"))))</f>
        <v>At Risk</v>
      </c>
    </row>
    <row r="104" spans="1:25">
      <c r="A104" t="s">
        <v>2249</v>
      </c>
      <c r="B104">
        <v>45</v>
      </c>
      <c r="C104" t="s">
        <v>19</v>
      </c>
      <c r="D104" t="s">
        <v>25</v>
      </c>
      <c r="E104" s="6" t="s">
        <v>12174</v>
      </c>
      <c r="F104" t="s">
        <v>37</v>
      </c>
      <c r="G104">
        <v>2</v>
      </c>
      <c r="H104">
        <v>0</v>
      </c>
      <c r="I104">
        <v>41</v>
      </c>
      <c r="J104">
        <v>0</v>
      </c>
      <c r="K104">
        <v>279.62</v>
      </c>
      <c r="L104" t="str">
        <f t="shared" si="6"/>
        <v/>
      </c>
      <c r="M104">
        <v>7</v>
      </c>
      <c r="N104" t="str">
        <f t="shared" si="7"/>
        <v>OUTLIER</v>
      </c>
      <c r="O104">
        <v>51</v>
      </c>
      <c r="P104" s="11">
        <v>0</v>
      </c>
      <c r="Q104" s="11">
        <v>0</v>
      </c>
      <c r="R104" s="12">
        <v>39.945714285714203</v>
      </c>
      <c r="S104" t="s">
        <v>22</v>
      </c>
      <c r="T104">
        <v>0</v>
      </c>
      <c r="U104">
        <f t="shared" si="8"/>
        <v>3</v>
      </c>
      <c r="V104">
        <f t="shared" si="9"/>
        <v>3</v>
      </c>
      <c r="W104">
        <f t="shared" si="10"/>
        <v>3</v>
      </c>
      <c r="X104" t="str">
        <f t="shared" si="11"/>
        <v>333</v>
      </c>
      <c r="Y104" t="str">
        <f>IF(Table1[[#This Row],[RFM_Score]]="555","Champion", IF(AND(J104&gt;=4,V104&gt;=4),"Loyal", IF(U104&lt;=2,"At Risk", IF(W104&gt;=4,"Potential Loyalist","Others"))))</f>
        <v>Others</v>
      </c>
    </row>
    <row r="105" spans="1:25">
      <c r="A105" t="s">
        <v>10090</v>
      </c>
      <c r="B105">
        <v>21</v>
      </c>
      <c r="C105" t="s">
        <v>19</v>
      </c>
      <c r="D105" t="s">
        <v>25</v>
      </c>
      <c r="E105" s="6" t="s">
        <v>12175</v>
      </c>
      <c r="F105" t="s">
        <v>21</v>
      </c>
      <c r="G105">
        <v>2</v>
      </c>
      <c r="H105">
        <v>0</v>
      </c>
      <c r="I105">
        <v>43</v>
      </c>
      <c r="J105">
        <v>3</v>
      </c>
      <c r="K105">
        <v>270.64</v>
      </c>
      <c r="L105" t="str">
        <f t="shared" si="6"/>
        <v/>
      </c>
      <c r="M105">
        <v>7</v>
      </c>
      <c r="N105" t="str">
        <f t="shared" si="7"/>
        <v>OUTLIER</v>
      </c>
      <c r="O105">
        <v>17</v>
      </c>
      <c r="P105" s="11">
        <v>0</v>
      </c>
      <c r="Q105" s="11">
        <v>6.9767441860465101E-2</v>
      </c>
      <c r="R105" s="12">
        <v>38.662857142857099</v>
      </c>
      <c r="S105" t="s">
        <v>22</v>
      </c>
      <c r="T105">
        <v>0</v>
      </c>
      <c r="U105">
        <f t="shared" si="8"/>
        <v>5</v>
      </c>
      <c r="V105">
        <f t="shared" si="9"/>
        <v>3</v>
      </c>
      <c r="W105">
        <f t="shared" si="10"/>
        <v>3</v>
      </c>
      <c r="X105" t="str">
        <f t="shared" si="11"/>
        <v>533</v>
      </c>
      <c r="Y105" t="str">
        <f>IF(Table1[[#This Row],[RFM_Score]]="555","Champion", IF(AND(J105&gt;=4,V105&gt;=4),"Loyal", IF(U105&lt;=2,"At Risk", IF(W105&gt;=4,"Potential Loyalist","Others"))))</f>
        <v>Others</v>
      </c>
    </row>
    <row r="106" spans="1:25">
      <c r="A106" t="s">
        <v>1175</v>
      </c>
      <c r="B106">
        <v>42</v>
      </c>
      <c r="C106" t="s">
        <v>19</v>
      </c>
      <c r="D106" t="s">
        <v>25</v>
      </c>
      <c r="E106" s="6" t="s">
        <v>12176</v>
      </c>
      <c r="F106" t="s">
        <v>21</v>
      </c>
      <c r="G106">
        <v>5</v>
      </c>
      <c r="H106">
        <v>2</v>
      </c>
      <c r="I106">
        <v>42</v>
      </c>
      <c r="J106">
        <v>1</v>
      </c>
      <c r="K106">
        <v>263.18</v>
      </c>
      <c r="L106" t="str">
        <f t="shared" si="6"/>
        <v/>
      </c>
      <c r="M106">
        <v>7</v>
      </c>
      <c r="N106" t="str">
        <f t="shared" si="7"/>
        <v>OUTLIER</v>
      </c>
      <c r="O106">
        <v>10</v>
      </c>
      <c r="P106" s="11">
        <v>0.4</v>
      </c>
      <c r="Q106" s="11">
        <v>2.3809523809523801E-2</v>
      </c>
      <c r="R106" s="12">
        <v>37.597142857142799</v>
      </c>
      <c r="S106" t="s">
        <v>22</v>
      </c>
      <c r="T106">
        <v>0</v>
      </c>
      <c r="U106">
        <f t="shared" si="8"/>
        <v>5</v>
      </c>
      <c r="V106">
        <f t="shared" si="9"/>
        <v>3</v>
      </c>
      <c r="W106">
        <f t="shared" si="10"/>
        <v>3</v>
      </c>
      <c r="X106" t="str">
        <f t="shared" si="11"/>
        <v>533</v>
      </c>
      <c r="Y106" t="str">
        <f>IF(Table1[[#This Row],[RFM_Score]]="555","Champion", IF(AND(J106&gt;=4,V106&gt;=4),"Loyal", IF(U106&lt;=2,"At Risk", IF(W106&gt;=4,"Potential Loyalist","Others"))))</f>
        <v>Others</v>
      </c>
    </row>
    <row r="107" spans="1:25">
      <c r="A107" t="s">
        <v>1062</v>
      </c>
      <c r="B107">
        <v>40</v>
      </c>
      <c r="C107" t="s">
        <v>24</v>
      </c>
      <c r="D107" t="s">
        <v>25</v>
      </c>
      <c r="E107" s="6" t="s">
        <v>12177</v>
      </c>
      <c r="F107" t="s">
        <v>30</v>
      </c>
      <c r="G107">
        <v>5</v>
      </c>
      <c r="H107">
        <v>2</v>
      </c>
      <c r="I107">
        <v>43</v>
      </c>
      <c r="J107">
        <v>1</v>
      </c>
      <c r="K107">
        <v>244.47</v>
      </c>
      <c r="L107" t="str">
        <f t="shared" si="6"/>
        <v/>
      </c>
      <c r="M107">
        <v>7</v>
      </c>
      <c r="N107" t="str">
        <f t="shared" si="7"/>
        <v>OUTLIER</v>
      </c>
      <c r="O107">
        <v>45</v>
      </c>
      <c r="P107" s="11">
        <v>0.4</v>
      </c>
      <c r="Q107" s="11">
        <v>2.3255813953488299E-2</v>
      </c>
      <c r="R107" s="12">
        <v>34.924285714285702</v>
      </c>
      <c r="S107" t="s">
        <v>22</v>
      </c>
      <c r="T107">
        <v>0</v>
      </c>
      <c r="U107">
        <f t="shared" si="8"/>
        <v>3</v>
      </c>
      <c r="V107">
        <f t="shared" si="9"/>
        <v>3</v>
      </c>
      <c r="W107">
        <f t="shared" si="10"/>
        <v>3</v>
      </c>
      <c r="X107" t="str">
        <f t="shared" si="11"/>
        <v>333</v>
      </c>
      <c r="Y107" t="str">
        <f>IF(Table1[[#This Row],[RFM_Score]]="555","Champion", IF(AND(J107&gt;=4,V107&gt;=4),"Loyal", IF(U107&lt;=2,"At Risk", IF(W107&gt;=4,"Potential Loyalist","Others"))))</f>
        <v>Others</v>
      </c>
    </row>
    <row r="108" spans="1:25">
      <c r="A108" t="s">
        <v>11562</v>
      </c>
      <c r="B108">
        <v>39</v>
      </c>
      <c r="C108" t="s">
        <v>19</v>
      </c>
      <c r="D108" t="s">
        <v>25</v>
      </c>
      <c r="E108" s="6" t="s">
        <v>12178</v>
      </c>
      <c r="F108" t="s">
        <v>30</v>
      </c>
      <c r="G108">
        <v>4</v>
      </c>
      <c r="H108">
        <v>1</v>
      </c>
      <c r="I108">
        <v>50</v>
      </c>
      <c r="J108">
        <v>2</v>
      </c>
      <c r="K108">
        <v>238.14</v>
      </c>
      <c r="L108" t="str">
        <f t="shared" si="6"/>
        <v/>
      </c>
      <c r="M108">
        <v>7</v>
      </c>
      <c r="N108" t="str">
        <f t="shared" si="7"/>
        <v>OUTLIER</v>
      </c>
      <c r="O108">
        <v>59</v>
      </c>
      <c r="P108" s="11">
        <v>0.25</v>
      </c>
      <c r="Q108" s="11">
        <v>0.04</v>
      </c>
      <c r="R108" s="12">
        <v>34.019999999999897</v>
      </c>
      <c r="S108" t="s">
        <v>22</v>
      </c>
      <c r="T108">
        <v>0</v>
      </c>
      <c r="U108">
        <f t="shared" si="8"/>
        <v>3</v>
      </c>
      <c r="V108">
        <f t="shared" si="9"/>
        <v>3</v>
      </c>
      <c r="W108">
        <f t="shared" si="10"/>
        <v>3</v>
      </c>
      <c r="X108" t="str">
        <f t="shared" si="11"/>
        <v>333</v>
      </c>
      <c r="Y108" t="str">
        <f>IF(Table1[[#This Row],[RFM_Score]]="555","Champion", IF(AND(J108&gt;=4,V108&gt;=4),"Loyal", IF(U108&lt;=2,"At Risk", IF(W108&gt;=4,"Potential Loyalist","Others"))))</f>
        <v>Others</v>
      </c>
    </row>
    <row r="109" spans="1:25">
      <c r="A109" t="s">
        <v>8509</v>
      </c>
      <c r="B109">
        <v>27</v>
      </c>
      <c r="C109" t="s">
        <v>19</v>
      </c>
      <c r="D109" t="s">
        <v>20</v>
      </c>
      <c r="E109" s="6" t="s">
        <v>12179</v>
      </c>
      <c r="F109" t="s">
        <v>60</v>
      </c>
      <c r="G109">
        <v>3</v>
      </c>
      <c r="H109">
        <v>2</v>
      </c>
      <c r="I109">
        <v>41</v>
      </c>
      <c r="J109">
        <v>2</v>
      </c>
      <c r="K109">
        <v>237.34</v>
      </c>
      <c r="L109" t="str">
        <f t="shared" si="6"/>
        <v/>
      </c>
      <c r="M109">
        <v>7</v>
      </c>
      <c r="N109" t="str">
        <f t="shared" si="7"/>
        <v>OUTLIER</v>
      </c>
      <c r="O109">
        <v>51</v>
      </c>
      <c r="P109" s="11">
        <v>0.66666666666666596</v>
      </c>
      <c r="Q109" s="11">
        <v>4.8780487804878002E-2</v>
      </c>
      <c r="R109" s="12">
        <v>33.905714285714197</v>
      </c>
      <c r="S109" t="s">
        <v>22</v>
      </c>
      <c r="T109">
        <v>1</v>
      </c>
      <c r="U109">
        <f t="shared" si="8"/>
        <v>3</v>
      </c>
      <c r="V109">
        <f t="shared" si="9"/>
        <v>3</v>
      </c>
      <c r="W109">
        <f t="shared" si="10"/>
        <v>3</v>
      </c>
      <c r="X109" t="str">
        <f t="shared" si="11"/>
        <v>333</v>
      </c>
      <c r="Y109" t="str">
        <f>IF(Table1[[#This Row],[RFM_Score]]="555","Champion", IF(AND(J109&gt;=4,V109&gt;=4),"Loyal", IF(U109&lt;=2,"At Risk", IF(W109&gt;=4,"Potential Loyalist","Others"))))</f>
        <v>Others</v>
      </c>
    </row>
    <row r="110" spans="1:25">
      <c r="A110" t="s">
        <v>1067</v>
      </c>
      <c r="B110">
        <v>31</v>
      </c>
      <c r="C110" t="s">
        <v>24</v>
      </c>
      <c r="D110" t="s">
        <v>29</v>
      </c>
      <c r="E110" s="6" t="s">
        <v>12180</v>
      </c>
      <c r="F110" t="s">
        <v>62</v>
      </c>
      <c r="G110">
        <v>5</v>
      </c>
      <c r="H110">
        <v>1</v>
      </c>
      <c r="I110">
        <v>52</v>
      </c>
      <c r="J110">
        <v>2</v>
      </c>
      <c r="K110">
        <v>215.92</v>
      </c>
      <c r="L110" t="str">
        <f t="shared" si="6"/>
        <v/>
      </c>
      <c r="M110">
        <v>7</v>
      </c>
      <c r="N110" t="str">
        <f t="shared" si="7"/>
        <v>OUTLIER</v>
      </c>
      <c r="O110">
        <v>30</v>
      </c>
      <c r="P110" s="11">
        <v>0.2</v>
      </c>
      <c r="Q110" s="11">
        <v>3.8461538461538401E-2</v>
      </c>
      <c r="R110" s="12">
        <v>30.845714285714202</v>
      </c>
      <c r="S110" t="s">
        <v>22</v>
      </c>
      <c r="T110">
        <v>1</v>
      </c>
      <c r="U110">
        <f t="shared" si="8"/>
        <v>4</v>
      </c>
      <c r="V110">
        <f t="shared" si="9"/>
        <v>3</v>
      </c>
      <c r="W110">
        <f t="shared" si="10"/>
        <v>3</v>
      </c>
      <c r="X110" t="str">
        <f t="shared" si="11"/>
        <v>433</v>
      </c>
      <c r="Y110" t="str">
        <f>IF(Table1[[#This Row],[RFM_Score]]="555","Champion", IF(AND(J110&gt;=4,V110&gt;=4),"Loyal", IF(U110&lt;=2,"At Risk", IF(W110&gt;=4,"Potential Loyalist","Others"))))</f>
        <v>Others</v>
      </c>
    </row>
    <row r="111" spans="1:25">
      <c r="A111" t="s">
        <v>6816</v>
      </c>
      <c r="B111">
        <v>33</v>
      </c>
      <c r="C111" t="s">
        <v>24</v>
      </c>
      <c r="D111" t="s">
        <v>29</v>
      </c>
      <c r="E111" s="6" t="s">
        <v>12181</v>
      </c>
      <c r="F111" t="s">
        <v>21</v>
      </c>
      <c r="G111">
        <v>1</v>
      </c>
      <c r="H111">
        <v>0</v>
      </c>
      <c r="I111">
        <v>46</v>
      </c>
      <c r="J111">
        <v>2</v>
      </c>
      <c r="K111">
        <v>208.21</v>
      </c>
      <c r="L111" t="str">
        <f t="shared" si="6"/>
        <v/>
      </c>
      <c r="M111">
        <v>7</v>
      </c>
      <c r="N111" t="str">
        <f t="shared" si="7"/>
        <v>OUTLIER</v>
      </c>
      <c r="O111">
        <v>59</v>
      </c>
      <c r="P111" s="11">
        <v>0</v>
      </c>
      <c r="Q111" s="11">
        <v>4.3478260869565202E-2</v>
      </c>
      <c r="R111" s="12">
        <v>29.744285714285699</v>
      </c>
      <c r="S111" t="s">
        <v>22</v>
      </c>
      <c r="T111">
        <v>0</v>
      </c>
      <c r="U111">
        <f t="shared" si="8"/>
        <v>3</v>
      </c>
      <c r="V111">
        <f t="shared" si="9"/>
        <v>3</v>
      </c>
      <c r="W111">
        <f t="shared" si="10"/>
        <v>3</v>
      </c>
      <c r="X111" t="str">
        <f t="shared" si="11"/>
        <v>333</v>
      </c>
      <c r="Y111" t="str">
        <f>IF(Table1[[#This Row],[RFM_Score]]="555","Champion", IF(AND(J111&gt;=4,V111&gt;=4),"Loyal", IF(U111&lt;=2,"At Risk", IF(W111&gt;=4,"Potential Loyalist","Others"))))</f>
        <v>Others</v>
      </c>
    </row>
    <row r="112" spans="1:25">
      <c r="A112" t="s">
        <v>11349</v>
      </c>
      <c r="B112">
        <v>24</v>
      </c>
      <c r="C112" t="s">
        <v>24</v>
      </c>
      <c r="D112" t="s">
        <v>35</v>
      </c>
      <c r="E112" s="6" t="s">
        <v>12182</v>
      </c>
      <c r="F112" t="s">
        <v>21</v>
      </c>
      <c r="G112">
        <v>7</v>
      </c>
      <c r="H112">
        <v>2</v>
      </c>
      <c r="I112">
        <v>49</v>
      </c>
      <c r="J112">
        <v>3</v>
      </c>
      <c r="K112">
        <v>205.79</v>
      </c>
      <c r="L112" t="str">
        <f t="shared" si="6"/>
        <v/>
      </c>
      <c r="M112">
        <v>7</v>
      </c>
      <c r="N112" t="str">
        <f t="shared" si="7"/>
        <v>OUTLIER</v>
      </c>
      <c r="O112">
        <v>3</v>
      </c>
      <c r="P112" s="11">
        <v>0.28571428571428498</v>
      </c>
      <c r="Q112" s="11">
        <v>6.1224489795918297E-2</v>
      </c>
      <c r="R112" s="12">
        <v>29.398571428571401</v>
      </c>
      <c r="S112" t="s">
        <v>22</v>
      </c>
      <c r="T112">
        <v>0</v>
      </c>
      <c r="U112">
        <f t="shared" si="8"/>
        <v>5</v>
      </c>
      <c r="V112">
        <f t="shared" si="9"/>
        <v>3</v>
      </c>
      <c r="W112">
        <f t="shared" si="10"/>
        <v>3</v>
      </c>
      <c r="X112" t="str">
        <f t="shared" si="11"/>
        <v>533</v>
      </c>
      <c r="Y112" t="str">
        <f>IF(Table1[[#This Row],[RFM_Score]]="555","Champion", IF(AND(J112&gt;=4,V112&gt;=4),"Loyal", IF(U112&lt;=2,"At Risk", IF(W112&gt;=4,"Potential Loyalist","Others"))))</f>
        <v>Others</v>
      </c>
    </row>
    <row r="113" spans="1:25">
      <c r="A113" t="s">
        <v>8802</v>
      </c>
      <c r="B113">
        <v>29</v>
      </c>
      <c r="C113" t="s">
        <v>19</v>
      </c>
      <c r="D113" t="s">
        <v>20</v>
      </c>
      <c r="E113" s="6" t="s">
        <v>12183</v>
      </c>
      <c r="F113" t="s">
        <v>21</v>
      </c>
      <c r="G113">
        <v>4</v>
      </c>
      <c r="H113">
        <v>3</v>
      </c>
      <c r="I113">
        <v>58</v>
      </c>
      <c r="J113">
        <v>2</v>
      </c>
      <c r="K113">
        <v>202.1</v>
      </c>
      <c r="L113" t="str">
        <f t="shared" si="6"/>
        <v/>
      </c>
      <c r="M113">
        <v>7</v>
      </c>
      <c r="N113" t="str">
        <f t="shared" si="7"/>
        <v>OUTLIER</v>
      </c>
      <c r="O113">
        <v>38</v>
      </c>
      <c r="P113" s="11">
        <v>0.75</v>
      </c>
      <c r="Q113" s="11">
        <v>3.4482758620689599E-2</v>
      </c>
      <c r="R113" s="12">
        <v>28.871428571428499</v>
      </c>
      <c r="S113" t="s">
        <v>22</v>
      </c>
      <c r="T113">
        <v>0</v>
      </c>
      <c r="U113">
        <f t="shared" si="8"/>
        <v>4</v>
      </c>
      <c r="V113">
        <f t="shared" si="9"/>
        <v>3</v>
      </c>
      <c r="W113">
        <f t="shared" si="10"/>
        <v>3</v>
      </c>
      <c r="X113" t="str">
        <f t="shared" si="11"/>
        <v>433</v>
      </c>
      <c r="Y113" t="str">
        <f>IF(Table1[[#This Row],[RFM_Score]]="555","Champion", IF(AND(J113&gt;=4,V113&gt;=4),"Loyal", IF(U113&lt;=2,"At Risk", IF(W113&gt;=4,"Potential Loyalist","Others"))))</f>
        <v>Others</v>
      </c>
    </row>
    <row r="114" spans="1:25">
      <c r="A114" t="s">
        <v>7210</v>
      </c>
      <c r="B114">
        <v>42</v>
      </c>
      <c r="C114" t="s">
        <v>24</v>
      </c>
      <c r="D114" t="s">
        <v>25</v>
      </c>
      <c r="E114" s="6" t="s">
        <v>12184</v>
      </c>
      <c r="F114" t="s">
        <v>21</v>
      </c>
      <c r="G114">
        <v>5</v>
      </c>
      <c r="H114">
        <v>2</v>
      </c>
      <c r="I114">
        <v>49</v>
      </c>
      <c r="J114">
        <v>1</v>
      </c>
      <c r="K114">
        <v>202.06</v>
      </c>
      <c r="L114" t="str">
        <f t="shared" si="6"/>
        <v/>
      </c>
      <c r="M114">
        <v>7</v>
      </c>
      <c r="N114" t="str">
        <f t="shared" si="7"/>
        <v>OUTLIER</v>
      </c>
      <c r="O114">
        <v>11</v>
      </c>
      <c r="P114" s="11">
        <v>0.4</v>
      </c>
      <c r="Q114" s="11">
        <v>2.04081632653061E-2</v>
      </c>
      <c r="R114" s="12">
        <v>28.865714285714201</v>
      </c>
      <c r="S114" t="s">
        <v>22</v>
      </c>
      <c r="T114">
        <v>0</v>
      </c>
      <c r="U114">
        <f t="shared" si="8"/>
        <v>5</v>
      </c>
      <c r="V114">
        <f t="shared" si="9"/>
        <v>3</v>
      </c>
      <c r="W114">
        <f t="shared" si="10"/>
        <v>3</v>
      </c>
      <c r="X114" t="str">
        <f t="shared" si="11"/>
        <v>533</v>
      </c>
      <c r="Y114" t="str">
        <f>IF(Table1[[#This Row],[RFM_Score]]="555","Champion", IF(AND(J114&gt;=4,V114&gt;=4),"Loyal", IF(U114&lt;=2,"At Risk", IF(W114&gt;=4,"Potential Loyalist","Others"))))</f>
        <v>Others</v>
      </c>
    </row>
    <row r="115" spans="1:25">
      <c r="A115" t="s">
        <v>7089</v>
      </c>
      <c r="B115">
        <v>47</v>
      </c>
      <c r="C115" t="s">
        <v>24</v>
      </c>
      <c r="D115" t="s">
        <v>25</v>
      </c>
      <c r="E115" s="6" t="s">
        <v>12185</v>
      </c>
      <c r="F115" t="s">
        <v>21</v>
      </c>
      <c r="G115">
        <v>3</v>
      </c>
      <c r="H115">
        <v>0</v>
      </c>
      <c r="I115">
        <v>45</v>
      </c>
      <c r="J115">
        <v>1</v>
      </c>
      <c r="K115">
        <v>197.16</v>
      </c>
      <c r="L115" t="str">
        <f t="shared" si="6"/>
        <v/>
      </c>
      <c r="M115">
        <v>7</v>
      </c>
      <c r="N115" t="str">
        <f t="shared" si="7"/>
        <v>OUTLIER</v>
      </c>
      <c r="O115">
        <v>11</v>
      </c>
      <c r="P115" s="11">
        <v>0</v>
      </c>
      <c r="Q115" s="11">
        <v>2.2222222222222199E-2</v>
      </c>
      <c r="R115" s="12">
        <v>28.165714285714198</v>
      </c>
      <c r="S115" t="s">
        <v>22</v>
      </c>
      <c r="T115">
        <v>1</v>
      </c>
      <c r="U115">
        <f t="shared" si="8"/>
        <v>5</v>
      </c>
      <c r="V115">
        <f t="shared" si="9"/>
        <v>3</v>
      </c>
      <c r="W115">
        <f t="shared" si="10"/>
        <v>3</v>
      </c>
      <c r="X115" t="str">
        <f t="shared" si="11"/>
        <v>533</v>
      </c>
      <c r="Y115" t="str">
        <f>IF(Table1[[#This Row],[RFM_Score]]="555","Champion", IF(AND(J115&gt;=4,V115&gt;=4),"Loyal", IF(U115&lt;=2,"At Risk", IF(W115&gt;=4,"Potential Loyalist","Others"))))</f>
        <v>Others</v>
      </c>
    </row>
    <row r="116" spans="1:25">
      <c r="A116" t="s">
        <v>1632</v>
      </c>
      <c r="B116">
        <v>22</v>
      </c>
      <c r="C116" t="s">
        <v>19</v>
      </c>
      <c r="D116" t="s">
        <v>25</v>
      </c>
      <c r="E116" s="6" t="s">
        <v>12186</v>
      </c>
      <c r="F116" t="s">
        <v>21</v>
      </c>
      <c r="G116">
        <v>3</v>
      </c>
      <c r="H116">
        <v>1</v>
      </c>
      <c r="I116">
        <v>38</v>
      </c>
      <c r="J116">
        <v>2</v>
      </c>
      <c r="K116">
        <v>188.52</v>
      </c>
      <c r="L116" t="str">
        <f t="shared" si="6"/>
        <v/>
      </c>
      <c r="M116">
        <v>7</v>
      </c>
      <c r="N116" t="str">
        <f t="shared" si="7"/>
        <v>OUTLIER</v>
      </c>
      <c r="O116">
        <v>16</v>
      </c>
      <c r="P116" s="11">
        <v>0.33333333333333298</v>
      </c>
      <c r="Q116" s="11">
        <v>5.2631578947368397E-2</v>
      </c>
      <c r="R116" s="12">
        <v>26.931428571428501</v>
      </c>
      <c r="S116" t="s">
        <v>22</v>
      </c>
      <c r="T116">
        <v>1</v>
      </c>
      <c r="U116">
        <f t="shared" si="8"/>
        <v>5</v>
      </c>
      <c r="V116">
        <f t="shared" si="9"/>
        <v>3</v>
      </c>
      <c r="W116">
        <f t="shared" si="10"/>
        <v>3</v>
      </c>
      <c r="X116" t="str">
        <f t="shared" si="11"/>
        <v>533</v>
      </c>
      <c r="Y116" t="str">
        <f>IF(Table1[[#This Row],[RFM_Score]]="555","Champion", IF(AND(J116&gt;=4,V116&gt;=4),"Loyal", IF(U116&lt;=2,"At Risk", IF(W116&gt;=4,"Potential Loyalist","Others"))))</f>
        <v>Others</v>
      </c>
    </row>
    <row r="117" spans="1:25">
      <c r="A117" t="s">
        <v>10149</v>
      </c>
      <c r="B117">
        <v>26</v>
      </c>
      <c r="C117" t="s">
        <v>19</v>
      </c>
      <c r="D117" t="s">
        <v>35</v>
      </c>
      <c r="E117" s="6" t="s">
        <v>12187</v>
      </c>
      <c r="F117" t="s">
        <v>21</v>
      </c>
      <c r="G117">
        <v>4</v>
      </c>
      <c r="H117">
        <v>1</v>
      </c>
      <c r="I117">
        <v>64</v>
      </c>
      <c r="J117">
        <v>5</v>
      </c>
      <c r="K117">
        <v>187.01</v>
      </c>
      <c r="L117" t="str">
        <f t="shared" si="6"/>
        <v/>
      </c>
      <c r="M117">
        <v>7</v>
      </c>
      <c r="N117" t="str">
        <f t="shared" si="7"/>
        <v>OUTLIER</v>
      </c>
      <c r="O117">
        <v>6</v>
      </c>
      <c r="P117" s="11">
        <v>0.25</v>
      </c>
      <c r="Q117" s="11">
        <v>7.8125E-2</v>
      </c>
      <c r="R117" s="12">
        <v>26.715714285714199</v>
      </c>
      <c r="S117" t="s">
        <v>22</v>
      </c>
      <c r="T117">
        <v>0</v>
      </c>
      <c r="U117">
        <f t="shared" si="8"/>
        <v>5</v>
      </c>
      <c r="V117">
        <f t="shared" si="9"/>
        <v>3</v>
      </c>
      <c r="W117">
        <f t="shared" si="10"/>
        <v>3</v>
      </c>
      <c r="X117" t="str">
        <f t="shared" si="11"/>
        <v>533</v>
      </c>
      <c r="Y117" t="str">
        <f>IF(Table1[[#This Row],[RFM_Score]]="555","Champion", IF(AND(J117&gt;=4,V117&gt;=4),"Loyal", IF(U117&lt;=2,"At Risk", IF(W117&gt;=4,"Potential Loyalist","Others"))))</f>
        <v>Others</v>
      </c>
    </row>
    <row r="118" spans="1:25">
      <c r="A118" t="s">
        <v>3201</v>
      </c>
      <c r="B118">
        <v>21</v>
      </c>
      <c r="C118" t="s">
        <v>24</v>
      </c>
      <c r="D118" t="s">
        <v>35</v>
      </c>
      <c r="E118" s="6" t="s">
        <v>12188</v>
      </c>
      <c r="F118" t="s">
        <v>30</v>
      </c>
      <c r="G118">
        <v>3</v>
      </c>
      <c r="H118">
        <v>1</v>
      </c>
      <c r="I118">
        <v>40</v>
      </c>
      <c r="J118">
        <v>2</v>
      </c>
      <c r="K118">
        <v>186.96</v>
      </c>
      <c r="L118" t="str">
        <f t="shared" si="6"/>
        <v/>
      </c>
      <c r="M118">
        <v>7</v>
      </c>
      <c r="N118" t="str">
        <f t="shared" si="7"/>
        <v>OUTLIER</v>
      </c>
      <c r="O118">
        <v>69</v>
      </c>
      <c r="P118" s="11">
        <v>0.33333333333333298</v>
      </c>
      <c r="Q118" s="11">
        <v>0.05</v>
      </c>
      <c r="R118" s="12">
        <v>26.7085714285714</v>
      </c>
      <c r="S118" t="s">
        <v>22</v>
      </c>
      <c r="T118">
        <v>1</v>
      </c>
      <c r="U118">
        <f t="shared" si="8"/>
        <v>3</v>
      </c>
      <c r="V118">
        <f t="shared" si="9"/>
        <v>3</v>
      </c>
      <c r="W118">
        <f t="shared" si="10"/>
        <v>3</v>
      </c>
      <c r="X118" t="str">
        <f t="shared" si="11"/>
        <v>333</v>
      </c>
      <c r="Y118" t="str">
        <f>IF(Table1[[#This Row],[RFM_Score]]="555","Champion", IF(AND(J118&gt;=4,V118&gt;=4),"Loyal", IF(U118&lt;=2,"At Risk", IF(W118&gt;=4,"Potential Loyalist","Others"))))</f>
        <v>Others</v>
      </c>
    </row>
    <row r="119" spans="1:25">
      <c r="A119" t="s">
        <v>5735</v>
      </c>
      <c r="B119">
        <v>33</v>
      </c>
      <c r="C119" t="s">
        <v>19</v>
      </c>
      <c r="D119" t="s">
        <v>41</v>
      </c>
      <c r="E119" s="6" t="s">
        <v>12189</v>
      </c>
      <c r="F119" t="s">
        <v>26</v>
      </c>
      <c r="G119">
        <v>4</v>
      </c>
      <c r="H119">
        <v>0</v>
      </c>
      <c r="I119">
        <v>40</v>
      </c>
      <c r="J119">
        <v>2</v>
      </c>
      <c r="K119">
        <v>186.41</v>
      </c>
      <c r="L119" t="str">
        <f t="shared" si="6"/>
        <v/>
      </c>
      <c r="M119">
        <v>7</v>
      </c>
      <c r="N119" t="str">
        <f t="shared" si="7"/>
        <v>OUTLIER</v>
      </c>
      <c r="O119">
        <v>80</v>
      </c>
      <c r="P119" s="11">
        <v>0</v>
      </c>
      <c r="Q119" s="11">
        <v>0.05</v>
      </c>
      <c r="R119" s="12">
        <v>26.63</v>
      </c>
      <c r="S119" t="s">
        <v>22</v>
      </c>
      <c r="T119">
        <v>0</v>
      </c>
      <c r="U119">
        <f t="shared" si="8"/>
        <v>2</v>
      </c>
      <c r="V119">
        <f t="shared" si="9"/>
        <v>3</v>
      </c>
      <c r="W119">
        <f t="shared" si="10"/>
        <v>3</v>
      </c>
      <c r="X119" t="str">
        <f t="shared" si="11"/>
        <v>233</v>
      </c>
      <c r="Y119" t="str">
        <f>IF(Table1[[#This Row],[RFM_Score]]="555","Champion", IF(AND(J119&gt;=4,V119&gt;=4),"Loyal", IF(U119&lt;=2,"At Risk", IF(W119&gt;=4,"Potential Loyalist","Others"))))</f>
        <v>At Risk</v>
      </c>
    </row>
    <row r="120" spans="1:25">
      <c r="A120" t="s">
        <v>6036</v>
      </c>
      <c r="B120">
        <v>20</v>
      </c>
      <c r="C120" t="s">
        <v>19</v>
      </c>
      <c r="D120" t="s">
        <v>25</v>
      </c>
      <c r="E120" s="6" t="s">
        <v>12190</v>
      </c>
      <c r="F120" t="s">
        <v>60</v>
      </c>
      <c r="G120">
        <v>4</v>
      </c>
      <c r="H120">
        <v>2</v>
      </c>
      <c r="I120">
        <v>51</v>
      </c>
      <c r="J120">
        <v>3</v>
      </c>
      <c r="K120">
        <v>185.7</v>
      </c>
      <c r="L120" t="str">
        <f t="shared" si="6"/>
        <v/>
      </c>
      <c r="M120">
        <v>7</v>
      </c>
      <c r="N120" t="str">
        <f t="shared" si="7"/>
        <v>OUTLIER</v>
      </c>
      <c r="O120">
        <v>30</v>
      </c>
      <c r="P120" s="11">
        <v>0.5</v>
      </c>
      <c r="Q120" s="11">
        <v>5.8823529411764698E-2</v>
      </c>
      <c r="R120" s="12">
        <v>26.5285714285714</v>
      </c>
      <c r="S120" t="s">
        <v>22</v>
      </c>
      <c r="T120">
        <v>1</v>
      </c>
      <c r="U120">
        <f t="shared" si="8"/>
        <v>4</v>
      </c>
      <c r="V120">
        <f t="shared" si="9"/>
        <v>3</v>
      </c>
      <c r="W120">
        <f t="shared" si="10"/>
        <v>3</v>
      </c>
      <c r="X120" t="str">
        <f t="shared" si="11"/>
        <v>433</v>
      </c>
      <c r="Y120" t="str">
        <f>IF(Table1[[#This Row],[RFM_Score]]="555","Champion", IF(AND(J120&gt;=4,V120&gt;=4),"Loyal", IF(U120&lt;=2,"At Risk", IF(W120&gt;=4,"Potential Loyalist","Others"))))</f>
        <v>Others</v>
      </c>
    </row>
    <row r="121" spans="1:25">
      <c r="A121" t="s">
        <v>1365</v>
      </c>
      <c r="B121">
        <v>20</v>
      </c>
      <c r="C121" t="s">
        <v>24</v>
      </c>
      <c r="D121" t="s">
        <v>29</v>
      </c>
      <c r="E121" s="6" t="s">
        <v>12191</v>
      </c>
      <c r="F121" t="s">
        <v>37</v>
      </c>
      <c r="G121">
        <v>1</v>
      </c>
      <c r="H121">
        <v>1</v>
      </c>
      <c r="I121">
        <v>51</v>
      </c>
      <c r="J121">
        <v>3</v>
      </c>
      <c r="K121">
        <v>173.54</v>
      </c>
      <c r="L121" t="str">
        <f t="shared" si="6"/>
        <v/>
      </c>
      <c r="M121">
        <v>7</v>
      </c>
      <c r="N121" t="str">
        <f t="shared" si="7"/>
        <v>OUTLIER</v>
      </c>
      <c r="O121">
        <v>24</v>
      </c>
      <c r="P121" s="11">
        <v>1</v>
      </c>
      <c r="Q121" s="11">
        <v>5.8823529411764698E-2</v>
      </c>
      <c r="R121" s="12">
        <v>24.791428571428501</v>
      </c>
      <c r="S121" t="s">
        <v>22</v>
      </c>
      <c r="T121">
        <v>0</v>
      </c>
      <c r="U121">
        <f t="shared" si="8"/>
        <v>4</v>
      </c>
      <c r="V121">
        <f t="shared" si="9"/>
        <v>3</v>
      </c>
      <c r="W121">
        <f t="shared" si="10"/>
        <v>3</v>
      </c>
      <c r="X121" t="str">
        <f t="shared" si="11"/>
        <v>433</v>
      </c>
      <c r="Y121" t="str">
        <f>IF(Table1[[#This Row],[RFM_Score]]="555","Champion", IF(AND(J121&gt;=4,V121&gt;=4),"Loyal", IF(U121&lt;=2,"At Risk", IF(W121&gt;=4,"Potential Loyalist","Others"))))</f>
        <v>Others</v>
      </c>
    </row>
    <row r="122" spans="1:25">
      <c r="A122" t="s">
        <v>7828</v>
      </c>
      <c r="B122">
        <v>25</v>
      </c>
      <c r="C122" t="s">
        <v>24</v>
      </c>
      <c r="D122" t="s">
        <v>25</v>
      </c>
      <c r="E122" s="6" t="s">
        <v>12192</v>
      </c>
      <c r="F122" t="s">
        <v>30</v>
      </c>
      <c r="G122">
        <v>1</v>
      </c>
      <c r="H122">
        <v>0</v>
      </c>
      <c r="I122">
        <v>52</v>
      </c>
      <c r="J122">
        <v>7</v>
      </c>
      <c r="K122">
        <v>171.95</v>
      </c>
      <c r="L122" t="str">
        <f t="shared" si="6"/>
        <v/>
      </c>
      <c r="M122">
        <v>7</v>
      </c>
      <c r="N122" t="str">
        <f t="shared" si="7"/>
        <v>OUTLIER</v>
      </c>
      <c r="O122">
        <v>6</v>
      </c>
      <c r="P122" s="11">
        <v>0</v>
      </c>
      <c r="Q122" s="11">
        <v>0.134615384615384</v>
      </c>
      <c r="R122" s="12">
        <v>24.564285714285699</v>
      </c>
      <c r="S122" t="s">
        <v>22</v>
      </c>
      <c r="T122">
        <v>0</v>
      </c>
      <c r="U122">
        <f t="shared" si="8"/>
        <v>5</v>
      </c>
      <c r="V122">
        <f t="shared" si="9"/>
        <v>3</v>
      </c>
      <c r="W122">
        <f t="shared" si="10"/>
        <v>3</v>
      </c>
      <c r="X122" t="str">
        <f t="shared" si="11"/>
        <v>533</v>
      </c>
      <c r="Y122" t="str">
        <f>IF(Table1[[#This Row],[RFM_Score]]="555","Champion", IF(AND(J122&gt;=4,V122&gt;=4),"Loyal", IF(U122&lt;=2,"At Risk", IF(W122&gt;=4,"Potential Loyalist","Others"))))</f>
        <v>Others</v>
      </c>
    </row>
    <row r="123" spans="1:25">
      <c r="A123" t="s">
        <v>9316</v>
      </c>
      <c r="B123">
        <v>31</v>
      </c>
      <c r="C123" t="s">
        <v>19</v>
      </c>
      <c r="D123" t="s">
        <v>25</v>
      </c>
      <c r="E123" s="6" t="s">
        <v>12193</v>
      </c>
      <c r="F123" t="s">
        <v>21</v>
      </c>
      <c r="G123">
        <v>3</v>
      </c>
      <c r="H123">
        <v>2</v>
      </c>
      <c r="I123">
        <v>53</v>
      </c>
      <c r="J123">
        <v>0</v>
      </c>
      <c r="K123">
        <v>167.15</v>
      </c>
      <c r="L123" t="str">
        <f t="shared" si="6"/>
        <v/>
      </c>
      <c r="M123">
        <v>7</v>
      </c>
      <c r="N123" t="str">
        <f t="shared" si="7"/>
        <v>OUTLIER</v>
      </c>
      <c r="O123">
        <v>19</v>
      </c>
      <c r="P123" s="11">
        <v>0.66666666666666596</v>
      </c>
      <c r="Q123" s="11">
        <v>0</v>
      </c>
      <c r="R123" s="12">
        <v>23.878571428571401</v>
      </c>
      <c r="S123" t="s">
        <v>22</v>
      </c>
      <c r="T123">
        <v>0</v>
      </c>
      <c r="U123">
        <f t="shared" si="8"/>
        <v>5</v>
      </c>
      <c r="V123">
        <f t="shared" si="9"/>
        <v>3</v>
      </c>
      <c r="W123">
        <f t="shared" si="10"/>
        <v>3</v>
      </c>
      <c r="X123" t="str">
        <f t="shared" si="11"/>
        <v>533</v>
      </c>
      <c r="Y123" t="str">
        <f>IF(Table1[[#This Row],[RFM_Score]]="555","Champion", IF(AND(J123&gt;=4,V123&gt;=4),"Loyal", IF(U123&lt;=2,"At Risk", IF(W123&gt;=4,"Potential Loyalist","Others"))))</f>
        <v>Others</v>
      </c>
    </row>
    <row r="124" spans="1:25">
      <c r="A124" t="s">
        <v>10256</v>
      </c>
      <c r="B124">
        <v>41</v>
      </c>
      <c r="C124" t="s">
        <v>19</v>
      </c>
      <c r="D124" t="s">
        <v>46</v>
      </c>
      <c r="E124" s="6" t="s">
        <v>12194</v>
      </c>
      <c r="F124" t="s">
        <v>60</v>
      </c>
      <c r="G124">
        <v>1</v>
      </c>
      <c r="H124">
        <v>1</v>
      </c>
      <c r="I124">
        <v>57</v>
      </c>
      <c r="J124">
        <v>2</v>
      </c>
      <c r="K124">
        <v>164.76</v>
      </c>
      <c r="L124" t="str">
        <f t="shared" si="6"/>
        <v/>
      </c>
      <c r="M124">
        <v>7</v>
      </c>
      <c r="N124" t="str">
        <f t="shared" si="7"/>
        <v>OUTLIER</v>
      </c>
      <c r="O124">
        <v>30</v>
      </c>
      <c r="P124" s="11">
        <v>1</v>
      </c>
      <c r="Q124" s="11">
        <v>3.5087719298245598E-2</v>
      </c>
      <c r="R124" s="12">
        <v>23.537142857142801</v>
      </c>
      <c r="S124" t="s">
        <v>22</v>
      </c>
      <c r="T124">
        <v>0</v>
      </c>
      <c r="U124">
        <f t="shared" si="8"/>
        <v>4</v>
      </c>
      <c r="V124">
        <f t="shared" si="9"/>
        <v>3</v>
      </c>
      <c r="W124">
        <f t="shared" si="10"/>
        <v>3</v>
      </c>
      <c r="X124" t="str">
        <f t="shared" si="11"/>
        <v>433</v>
      </c>
      <c r="Y124" t="str">
        <f>IF(Table1[[#This Row],[RFM_Score]]="555","Champion", IF(AND(J124&gt;=4,V124&gt;=4),"Loyal", IF(U124&lt;=2,"At Risk", IF(W124&gt;=4,"Potential Loyalist","Others"))))</f>
        <v>Others</v>
      </c>
    </row>
    <row r="125" spans="1:25">
      <c r="A125" t="s">
        <v>6044</v>
      </c>
      <c r="B125">
        <v>18</v>
      </c>
      <c r="C125" t="s">
        <v>19</v>
      </c>
      <c r="D125" t="s">
        <v>25</v>
      </c>
      <c r="E125" s="6" t="s">
        <v>12195</v>
      </c>
      <c r="F125" t="s">
        <v>60</v>
      </c>
      <c r="G125">
        <v>4</v>
      </c>
      <c r="H125">
        <v>2</v>
      </c>
      <c r="I125">
        <v>55</v>
      </c>
      <c r="J125">
        <v>1</v>
      </c>
      <c r="K125">
        <v>158.19</v>
      </c>
      <c r="L125" t="str">
        <f t="shared" si="6"/>
        <v/>
      </c>
      <c r="M125">
        <v>7</v>
      </c>
      <c r="N125" t="str">
        <f t="shared" si="7"/>
        <v>OUTLIER</v>
      </c>
      <c r="O125">
        <v>10</v>
      </c>
      <c r="P125" s="11">
        <v>0.5</v>
      </c>
      <c r="Q125" s="11">
        <v>1.8181818181818101E-2</v>
      </c>
      <c r="R125" s="12">
        <v>22.5985714285714</v>
      </c>
      <c r="S125" t="s">
        <v>22</v>
      </c>
      <c r="T125">
        <v>0</v>
      </c>
      <c r="U125">
        <f t="shared" si="8"/>
        <v>5</v>
      </c>
      <c r="V125">
        <f t="shared" si="9"/>
        <v>3</v>
      </c>
      <c r="W125">
        <f t="shared" si="10"/>
        <v>3</v>
      </c>
      <c r="X125" t="str">
        <f t="shared" si="11"/>
        <v>533</v>
      </c>
      <c r="Y125" t="str">
        <f>IF(Table1[[#This Row],[RFM_Score]]="555","Champion", IF(AND(J125&gt;=4,V125&gt;=4),"Loyal", IF(U125&lt;=2,"At Risk", IF(W125&gt;=4,"Potential Loyalist","Others"))))</f>
        <v>Others</v>
      </c>
    </row>
    <row r="126" spans="1:25">
      <c r="A126" t="s">
        <v>2697</v>
      </c>
      <c r="B126">
        <v>20</v>
      </c>
      <c r="C126" t="s">
        <v>19</v>
      </c>
      <c r="D126" t="s">
        <v>25</v>
      </c>
      <c r="E126" s="6" t="s">
        <v>12196</v>
      </c>
      <c r="F126" t="s">
        <v>30</v>
      </c>
      <c r="G126">
        <v>3</v>
      </c>
      <c r="H126">
        <v>1</v>
      </c>
      <c r="I126">
        <v>45</v>
      </c>
      <c r="J126">
        <v>1</v>
      </c>
      <c r="K126">
        <v>158.02000000000001</v>
      </c>
      <c r="L126" t="str">
        <f t="shared" si="6"/>
        <v/>
      </c>
      <c r="M126">
        <v>7</v>
      </c>
      <c r="N126" t="str">
        <f t="shared" si="7"/>
        <v>OUTLIER</v>
      </c>
      <c r="O126">
        <v>4</v>
      </c>
      <c r="P126" s="11">
        <v>0.33333333333333298</v>
      </c>
      <c r="Q126" s="11">
        <v>2.2222222222222199E-2</v>
      </c>
      <c r="R126" s="12">
        <v>22.574285714285701</v>
      </c>
      <c r="S126" t="s">
        <v>22</v>
      </c>
      <c r="T126">
        <v>0</v>
      </c>
      <c r="U126">
        <f t="shared" si="8"/>
        <v>5</v>
      </c>
      <c r="V126">
        <f t="shared" si="9"/>
        <v>3</v>
      </c>
      <c r="W126">
        <f t="shared" si="10"/>
        <v>3</v>
      </c>
      <c r="X126" t="str">
        <f t="shared" si="11"/>
        <v>533</v>
      </c>
      <c r="Y126" t="str">
        <f>IF(Table1[[#This Row],[RFM_Score]]="555","Champion", IF(AND(J126&gt;=4,V126&gt;=4),"Loyal", IF(U126&lt;=2,"At Risk", IF(W126&gt;=4,"Potential Loyalist","Others"))))</f>
        <v>Others</v>
      </c>
    </row>
    <row r="127" spans="1:25">
      <c r="A127" t="s">
        <v>3649</v>
      </c>
      <c r="B127">
        <v>32</v>
      </c>
      <c r="C127" t="s">
        <v>33</v>
      </c>
      <c r="D127" t="s">
        <v>25</v>
      </c>
      <c r="E127" s="6" t="s">
        <v>12197</v>
      </c>
      <c r="F127" t="s">
        <v>30</v>
      </c>
      <c r="G127">
        <v>5</v>
      </c>
      <c r="H127">
        <v>0</v>
      </c>
      <c r="I127">
        <v>46</v>
      </c>
      <c r="J127">
        <v>4</v>
      </c>
      <c r="K127">
        <v>151.41</v>
      </c>
      <c r="L127" t="str">
        <f t="shared" si="6"/>
        <v/>
      </c>
      <c r="M127">
        <v>7</v>
      </c>
      <c r="N127" t="str">
        <f t="shared" si="7"/>
        <v>OUTLIER</v>
      </c>
      <c r="O127">
        <v>43</v>
      </c>
      <c r="P127" s="11">
        <v>0</v>
      </c>
      <c r="Q127" s="11">
        <v>8.6956521739130405E-2</v>
      </c>
      <c r="R127" s="12">
        <v>21.63</v>
      </c>
      <c r="S127" t="s">
        <v>22</v>
      </c>
      <c r="T127">
        <v>0</v>
      </c>
      <c r="U127">
        <f t="shared" si="8"/>
        <v>3</v>
      </c>
      <c r="V127">
        <f t="shared" si="9"/>
        <v>3</v>
      </c>
      <c r="W127">
        <f t="shared" si="10"/>
        <v>3</v>
      </c>
      <c r="X127" t="str">
        <f t="shared" si="11"/>
        <v>333</v>
      </c>
      <c r="Y127" t="str">
        <f>IF(Table1[[#This Row],[RFM_Score]]="555","Champion", IF(AND(J127&gt;=4,V127&gt;=4),"Loyal", IF(U127&lt;=2,"At Risk", IF(W127&gt;=4,"Potential Loyalist","Others"))))</f>
        <v>Others</v>
      </c>
    </row>
    <row r="128" spans="1:25">
      <c r="A128" t="s">
        <v>1447</v>
      </c>
      <c r="B128">
        <v>50</v>
      </c>
      <c r="C128" t="s">
        <v>24</v>
      </c>
      <c r="D128" t="s">
        <v>46</v>
      </c>
      <c r="E128" s="6" t="s">
        <v>12198</v>
      </c>
      <c r="F128" t="s">
        <v>26</v>
      </c>
      <c r="G128">
        <v>4</v>
      </c>
      <c r="H128">
        <v>2</v>
      </c>
      <c r="I128">
        <v>50</v>
      </c>
      <c r="J128">
        <v>4</v>
      </c>
      <c r="K128">
        <v>144.37</v>
      </c>
      <c r="L128" t="str">
        <f t="shared" si="6"/>
        <v/>
      </c>
      <c r="M128">
        <v>7</v>
      </c>
      <c r="N128" t="str">
        <f t="shared" si="7"/>
        <v>OUTLIER</v>
      </c>
      <c r="O128">
        <v>2</v>
      </c>
      <c r="P128" s="11">
        <v>0.5</v>
      </c>
      <c r="Q128" s="11">
        <v>0.08</v>
      </c>
      <c r="R128" s="12">
        <v>20.624285714285701</v>
      </c>
      <c r="S128" t="s">
        <v>22</v>
      </c>
      <c r="T128">
        <v>0</v>
      </c>
      <c r="U128">
        <f t="shared" si="8"/>
        <v>5</v>
      </c>
      <c r="V128">
        <f t="shared" si="9"/>
        <v>3</v>
      </c>
      <c r="W128">
        <f t="shared" si="10"/>
        <v>2</v>
      </c>
      <c r="X128" t="str">
        <f t="shared" si="11"/>
        <v>532</v>
      </c>
      <c r="Y128" t="str">
        <f>IF(Table1[[#This Row],[RFM_Score]]="555","Champion", IF(AND(J128&gt;=4,V128&gt;=4),"Loyal", IF(U128&lt;=2,"At Risk", IF(W128&gt;=4,"Potential Loyalist","Others"))))</f>
        <v>Others</v>
      </c>
    </row>
    <row r="129" spans="1:25">
      <c r="A129" t="s">
        <v>3161</v>
      </c>
      <c r="B129">
        <v>33</v>
      </c>
      <c r="C129" t="s">
        <v>19</v>
      </c>
      <c r="D129" t="s">
        <v>49</v>
      </c>
      <c r="E129" s="6" t="s">
        <v>12199</v>
      </c>
      <c r="F129" t="s">
        <v>30</v>
      </c>
      <c r="G129">
        <v>4</v>
      </c>
      <c r="H129">
        <v>0</v>
      </c>
      <c r="I129">
        <v>62</v>
      </c>
      <c r="J129">
        <v>4</v>
      </c>
      <c r="K129">
        <v>143.78</v>
      </c>
      <c r="L129" t="str">
        <f t="shared" si="6"/>
        <v/>
      </c>
      <c r="M129">
        <v>7</v>
      </c>
      <c r="N129" t="str">
        <f t="shared" si="7"/>
        <v>OUTLIER</v>
      </c>
      <c r="O129">
        <v>11</v>
      </c>
      <c r="P129" s="11">
        <v>0</v>
      </c>
      <c r="Q129" s="11">
        <v>6.4516129032257993E-2</v>
      </c>
      <c r="R129" s="12">
        <v>20.54</v>
      </c>
      <c r="S129" t="s">
        <v>22</v>
      </c>
      <c r="T129">
        <v>0</v>
      </c>
      <c r="U129">
        <f t="shared" si="8"/>
        <v>5</v>
      </c>
      <c r="V129">
        <f t="shared" si="9"/>
        <v>3</v>
      </c>
      <c r="W129">
        <f t="shared" si="10"/>
        <v>2</v>
      </c>
      <c r="X129" t="str">
        <f t="shared" si="11"/>
        <v>532</v>
      </c>
      <c r="Y129" t="str">
        <f>IF(Table1[[#This Row],[RFM_Score]]="555","Champion", IF(AND(J129&gt;=4,V129&gt;=4),"Loyal", IF(U129&lt;=2,"At Risk", IF(W129&gt;=4,"Potential Loyalist","Others"))))</f>
        <v>Others</v>
      </c>
    </row>
    <row r="130" spans="1:25">
      <c r="A130" t="s">
        <v>11115</v>
      </c>
      <c r="B130">
        <v>20</v>
      </c>
      <c r="C130" t="s">
        <v>24</v>
      </c>
      <c r="D130" t="s">
        <v>25</v>
      </c>
      <c r="E130" s="6" t="s">
        <v>12200</v>
      </c>
      <c r="F130" t="s">
        <v>26</v>
      </c>
      <c r="G130">
        <v>3</v>
      </c>
      <c r="H130">
        <v>0</v>
      </c>
      <c r="I130">
        <v>43</v>
      </c>
      <c r="J130">
        <v>3</v>
      </c>
      <c r="K130">
        <v>128.36000000000001</v>
      </c>
      <c r="L130" t="str">
        <f t="shared" ref="L130:L193" si="12">IF(OR(K130&lt;$AC$10, K130&gt;$AC$11), "OUTLIER", "")</f>
        <v/>
      </c>
      <c r="M130">
        <v>7</v>
      </c>
      <c r="N130" t="str">
        <f t="shared" ref="N130:N193" si="13">IF(OR(M130&lt;$AC$16, M130&gt;$AC$17), "OUTLIER", "")</f>
        <v>OUTLIER</v>
      </c>
      <c r="O130">
        <v>36</v>
      </c>
      <c r="P130" s="11">
        <v>0</v>
      </c>
      <c r="Q130" s="11">
        <v>6.9767441860465101E-2</v>
      </c>
      <c r="R130" s="12">
        <v>18.337142857142801</v>
      </c>
      <c r="S130" t="s">
        <v>22</v>
      </c>
      <c r="T130">
        <v>0</v>
      </c>
      <c r="U130">
        <f t="shared" ref="U130:U193" si="14">IF(O130&lt;=20,5,IF(O130&lt;=40,4,IF(O130&lt;=70,3,IF(O130&lt;=100,2,1))))</f>
        <v>4</v>
      </c>
      <c r="V130">
        <f t="shared" ref="V130:V193" si="15">IF(M130&gt;=11,5,IF(M130&gt;=9,4,IF(M130&gt;=7,3,IF(M130&gt;=5,2,1))))</f>
        <v>3</v>
      </c>
      <c r="W130">
        <f t="shared" ref="W130:W193" si="16">IF(K130&gt;=500,5,IF(K130&gt;=300,4,IF(K130&gt;=150,3,IF(K130&gt;=50,2,1))))</f>
        <v>2</v>
      </c>
      <c r="X130" t="str">
        <f t="shared" ref="X130:X193" si="17">U130 &amp; V130 &amp; W130</f>
        <v>432</v>
      </c>
      <c r="Y130" t="str">
        <f>IF(Table1[[#This Row],[RFM_Score]]="555","Champion", IF(AND(J130&gt;=4,V130&gt;=4),"Loyal", IF(U130&lt;=2,"At Risk", IF(W130&gt;=4,"Potential Loyalist","Others"))))</f>
        <v>Others</v>
      </c>
    </row>
    <row r="131" spans="1:25">
      <c r="A131" t="s">
        <v>2617</v>
      </c>
      <c r="B131">
        <v>39</v>
      </c>
      <c r="C131" t="s">
        <v>19</v>
      </c>
      <c r="D131" t="s">
        <v>25</v>
      </c>
      <c r="E131" s="6" t="s">
        <v>12201</v>
      </c>
      <c r="F131" t="s">
        <v>60</v>
      </c>
      <c r="G131">
        <v>4</v>
      </c>
      <c r="H131">
        <v>1</v>
      </c>
      <c r="I131">
        <v>55</v>
      </c>
      <c r="J131">
        <v>2</v>
      </c>
      <c r="K131">
        <v>128.28</v>
      </c>
      <c r="L131" t="str">
        <f t="shared" si="12"/>
        <v/>
      </c>
      <c r="M131">
        <v>7</v>
      </c>
      <c r="N131" t="str">
        <f t="shared" si="13"/>
        <v>OUTLIER</v>
      </c>
      <c r="O131">
        <v>35</v>
      </c>
      <c r="P131" s="11">
        <v>0.25</v>
      </c>
      <c r="Q131" s="11">
        <v>3.6363636363636299E-2</v>
      </c>
      <c r="R131" s="12">
        <v>18.325714285714199</v>
      </c>
      <c r="S131" t="s">
        <v>22</v>
      </c>
      <c r="T131">
        <v>0</v>
      </c>
      <c r="U131">
        <f t="shared" si="14"/>
        <v>4</v>
      </c>
      <c r="V131">
        <f t="shared" si="15"/>
        <v>3</v>
      </c>
      <c r="W131">
        <f t="shared" si="16"/>
        <v>2</v>
      </c>
      <c r="X131" t="str">
        <f t="shared" si="17"/>
        <v>432</v>
      </c>
      <c r="Y131" t="str">
        <f>IF(Table1[[#This Row],[RFM_Score]]="555","Champion", IF(AND(J131&gt;=4,V131&gt;=4),"Loyal", IF(U131&lt;=2,"At Risk", IF(W131&gt;=4,"Potential Loyalist","Others"))))</f>
        <v>Others</v>
      </c>
    </row>
    <row r="132" spans="1:25">
      <c r="A132" t="s">
        <v>6429</v>
      </c>
      <c r="B132">
        <v>18</v>
      </c>
      <c r="C132" t="s">
        <v>24</v>
      </c>
      <c r="D132" t="s">
        <v>35</v>
      </c>
      <c r="E132" s="6" t="s">
        <v>12202</v>
      </c>
      <c r="F132" t="s">
        <v>21</v>
      </c>
      <c r="G132">
        <v>6</v>
      </c>
      <c r="H132">
        <v>1</v>
      </c>
      <c r="I132">
        <v>58</v>
      </c>
      <c r="J132">
        <v>2</v>
      </c>
      <c r="K132">
        <v>125.87</v>
      </c>
      <c r="L132" t="str">
        <f t="shared" si="12"/>
        <v/>
      </c>
      <c r="M132">
        <v>7</v>
      </c>
      <c r="N132" t="str">
        <f t="shared" si="13"/>
        <v>OUTLIER</v>
      </c>
      <c r="O132">
        <v>21</v>
      </c>
      <c r="P132" s="11">
        <v>0.16666666666666599</v>
      </c>
      <c r="Q132" s="11">
        <v>3.4482758620689599E-2</v>
      </c>
      <c r="R132" s="12">
        <v>17.981428571428498</v>
      </c>
      <c r="S132" t="s">
        <v>22</v>
      </c>
      <c r="T132">
        <v>0</v>
      </c>
      <c r="U132">
        <f t="shared" si="14"/>
        <v>4</v>
      </c>
      <c r="V132">
        <f t="shared" si="15"/>
        <v>3</v>
      </c>
      <c r="W132">
        <f t="shared" si="16"/>
        <v>2</v>
      </c>
      <c r="X132" t="str">
        <f t="shared" si="17"/>
        <v>432</v>
      </c>
      <c r="Y132" t="str">
        <f>IF(Table1[[#This Row],[RFM_Score]]="555","Champion", IF(AND(J132&gt;=4,V132&gt;=4),"Loyal", IF(U132&lt;=2,"At Risk", IF(W132&gt;=4,"Potential Loyalist","Others"))))</f>
        <v>Others</v>
      </c>
    </row>
    <row r="133" spans="1:25">
      <c r="A133" t="s">
        <v>2279</v>
      </c>
      <c r="B133">
        <v>58</v>
      </c>
      <c r="C133" t="s">
        <v>24</v>
      </c>
      <c r="D133" t="s">
        <v>25</v>
      </c>
      <c r="E133" s="6" t="s">
        <v>12203</v>
      </c>
      <c r="F133" t="s">
        <v>30</v>
      </c>
      <c r="G133">
        <v>3</v>
      </c>
      <c r="H133">
        <v>1</v>
      </c>
      <c r="I133">
        <v>42</v>
      </c>
      <c r="J133">
        <v>0</v>
      </c>
      <c r="K133">
        <v>119.76</v>
      </c>
      <c r="L133" t="str">
        <f t="shared" si="12"/>
        <v/>
      </c>
      <c r="M133">
        <v>7</v>
      </c>
      <c r="N133" t="str">
        <f t="shared" si="13"/>
        <v>OUTLIER</v>
      </c>
      <c r="O133">
        <v>19</v>
      </c>
      <c r="P133" s="11">
        <v>0.33333333333333298</v>
      </c>
      <c r="Q133" s="11">
        <v>0</v>
      </c>
      <c r="R133" s="12">
        <v>17.108571428571398</v>
      </c>
      <c r="S133" t="s">
        <v>22</v>
      </c>
      <c r="T133">
        <v>0</v>
      </c>
      <c r="U133">
        <f t="shared" si="14"/>
        <v>5</v>
      </c>
      <c r="V133">
        <f t="shared" si="15"/>
        <v>3</v>
      </c>
      <c r="W133">
        <f t="shared" si="16"/>
        <v>2</v>
      </c>
      <c r="X133" t="str">
        <f t="shared" si="17"/>
        <v>532</v>
      </c>
      <c r="Y133" t="str">
        <f>IF(Table1[[#This Row],[RFM_Score]]="555","Champion", IF(AND(J133&gt;=4,V133&gt;=4),"Loyal", IF(U133&lt;=2,"At Risk", IF(W133&gt;=4,"Potential Loyalist","Others"))))</f>
        <v>Others</v>
      </c>
    </row>
    <row r="134" spans="1:25">
      <c r="A134" t="s">
        <v>8025</v>
      </c>
      <c r="B134">
        <v>38</v>
      </c>
      <c r="C134" t="s">
        <v>19</v>
      </c>
      <c r="D134" t="s">
        <v>29</v>
      </c>
      <c r="E134" s="6" t="s">
        <v>12204</v>
      </c>
      <c r="F134" t="s">
        <v>21</v>
      </c>
      <c r="G134">
        <v>1</v>
      </c>
      <c r="H134">
        <v>0</v>
      </c>
      <c r="I134">
        <v>50</v>
      </c>
      <c r="J134">
        <v>1</v>
      </c>
      <c r="K134">
        <v>114.74</v>
      </c>
      <c r="L134" t="str">
        <f t="shared" si="12"/>
        <v/>
      </c>
      <c r="M134">
        <v>7</v>
      </c>
      <c r="N134" t="str">
        <f t="shared" si="13"/>
        <v>OUTLIER</v>
      </c>
      <c r="O134">
        <v>34</v>
      </c>
      <c r="P134" s="11">
        <v>0</v>
      </c>
      <c r="Q134" s="11">
        <v>0.02</v>
      </c>
      <c r="R134" s="12">
        <v>16.391428571428499</v>
      </c>
      <c r="S134" t="s">
        <v>22</v>
      </c>
      <c r="T134">
        <v>0</v>
      </c>
      <c r="U134">
        <f t="shared" si="14"/>
        <v>4</v>
      </c>
      <c r="V134">
        <f t="shared" si="15"/>
        <v>3</v>
      </c>
      <c r="W134">
        <f t="shared" si="16"/>
        <v>2</v>
      </c>
      <c r="X134" t="str">
        <f t="shared" si="17"/>
        <v>432</v>
      </c>
      <c r="Y134" t="str">
        <f>IF(Table1[[#This Row],[RFM_Score]]="555","Champion", IF(AND(J134&gt;=4,V134&gt;=4),"Loyal", IF(U134&lt;=2,"At Risk", IF(W134&gt;=4,"Potential Loyalist","Others"))))</f>
        <v>Others</v>
      </c>
    </row>
    <row r="135" spans="1:25">
      <c r="A135" t="s">
        <v>1630</v>
      </c>
      <c r="B135">
        <v>45</v>
      </c>
      <c r="C135" t="s">
        <v>24</v>
      </c>
      <c r="D135" t="s">
        <v>25</v>
      </c>
      <c r="E135" s="6" t="s">
        <v>12205</v>
      </c>
      <c r="F135" t="s">
        <v>26</v>
      </c>
      <c r="G135">
        <v>1</v>
      </c>
      <c r="H135">
        <v>1</v>
      </c>
      <c r="I135">
        <v>54</v>
      </c>
      <c r="J135">
        <v>2</v>
      </c>
      <c r="K135">
        <v>112.61</v>
      </c>
      <c r="L135" t="str">
        <f t="shared" si="12"/>
        <v/>
      </c>
      <c r="M135">
        <v>7</v>
      </c>
      <c r="N135" t="str">
        <f t="shared" si="13"/>
        <v>OUTLIER</v>
      </c>
      <c r="O135">
        <v>7</v>
      </c>
      <c r="P135" s="11">
        <v>1</v>
      </c>
      <c r="Q135" s="11">
        <v>3.7037037037037E-2</v>
      </c>
      <c r="R135" s="12">
        <v>16.087142857142801</v>
      </c>
      <c r="S135" t="s">
        <v>22</v>
      </c>
      <c r="T135">
        <v>1</v>
      </c>
      <c r="U135">
        <f t="shared" si="14"/>
        <v>5</v>
      </c>
      <c r="V135">
        <f t="shared" si="15"/>
        <v>3</v>
      </c>
      <c r="W135">
        <f t="shared" si="16"/>
        <v>2</v>
      </c>
      <c r="X135" t="str">
        <f t="shared" si="17"/>
        <v>532</v>
      </c>
      <c r="Y135" t="str">
        <f>IF(Table1[[#This Row],[RFM_Score]]="555","Champion", IF(AND(J135&gt;=4,V135&gt;=4),"Loyal", IF(U135&lt;=2,"At Risk", IF(W135&gt;=4,"Potential Loyalist","Others"))))</f>
        <v>Others</v>
      </c>
    </row>
    <row r="136" spans="1:25">
      <c r="A136" t="s">
        <v>1576</v>
      </c>
      <c r="B136">
        <v>18</v>
      </c>
      <c r="C136" t="s">
        <v>19</v>
      </c>
      <c r="D136" t="s">
        <v>46</v>
      </c>
      <c r="E136" s="6" t="s">
        <v>12206</v>
      </c>
      <c r="F136" t="s">
        <v>62</v>
      </c>
      <c r="G136">
        <v>3</v>
      </c>
      <c r="H136">
        <v>0</v>
      </c>
      <c r="I136">
        <v>59</v>
      </c>
      <c r="J136">
        <v>5</v>
      </c>
      <c r="K136">
        <v>110.77</v>
      </c>
      <c r="L136" t="str">
        <f t="shared" si="12"/>
        <v/>
      </c>
      <c r="M136">
        <v>7</v>
      </c>
      <c r="N136" t="str">
        <f t="shared" si="13"/>
        <v>OUTLIER</v>
      </c>
      <c r="O136">
        <v>14</v>
      </c>
      <c r="P136" s="11">
        <v>0</v>
      </c>
      <c r="Q136" s="11">
        <v>8.4745762711864403E-2</v>
      </c>
      <c r="R136" s="12">
        <v>15.824285714285701</v>
      </c>
      <c r="S136" t="s">
        <v>22</v>
      </c>
      <c r="T136">
        <v>0</v>
      </c>
      <c r="U136">
        <f t="shared" si="14"/>
        <v>5</v>
      </c>
      <c r="V136">
        <f t="shared" si="15"/>
        <v>3</v>
      </c>
      <c r="W136">
        <f t="shared" si="16"/>
        <v>2</v>
      </c>
      <c r="X136" t="str">
        <f t="shared" si="17"/>
        <v>532</v>
      </c>
      <c r="Y136" t="str">
        <f>IF(Table1[[#This Row],[RFM_Score]]="555","Champion", IF(AND(J136&gt;=4,V136&gt;=4),"Loyal", IF(U136&lt;=2,"At Risk", IF(W136&gt;=4,"Potential Loyalist","Others"))))</f>
        <v>Others</v>
      </c>
    </row>
    <row r="137" spans="1:25">
      <c r="A137" t="s">
        <v>5892</v>
      </c>
      <c r="B137">
        <v>18</v>
      </c>
      <c r="C137" t="s">
        <v>19</v>
      </c>
      <c r="D137" t="s">
        <v>25</v>
      </c>
      <c r="E137" s="6" t="s">
        <v>12207</v>
      </c>
      <c r="F137" t="s">
        <v>21</v>
      </c>
      <c r="G137">
        <v>2</v>
      </c>
      <c r="H137">
        <v>1</v>
      </c>
      <c r="I137">
        <v>53</v>
      </c>
      <c r="J137">
        <v>0</v>
      </c>
      <c r="K137">
        <v>108.22</v>
      </c>
      <c r="L137" t="str">
        <f t="shared" si="12"/>
        <v/>
      </c>
      <c r="M137">
        <v>7</v>
      </c>
      <c r="N137" t="str">
        <f t="shared" si="13"/>
        <v>OUTLIER</v>
      </c>
      <c r="O137">
        <v>23</v>
      </c>
      <c r="P137" s="11">
        <v>0.5</v>
      </c>
      <c r="Q137" s="11">
        <v>0</v>
      </c>
      <c r="R137" s="12">
        <v>15.4599999999999</v>
      </c>
      <c r="S137" t="s">
        <v>22</v>
      </c>
      <c r="T137">
        <v>0</v>
      </c>
      <c r="U137">
        <f t="shared" si="14"/>
        <v>4</v>
      </c>
      <c r="V137">
        <f t="shared" si="15"/>
        <v>3</v>
      </c>
      <c r="W137">
        <f t="shared" si="16"/>
        <v>2</v>
      </c>
      <c r="X137" t="str">
        <f t="shared" si="17"/>
        <v>432</v>
      </c>
      <c r="Y137" t="str">
        <f>IF(Table1[[#This Row],[RFM_Score]]="555","Champion", IF(AND(J137&gt;=4,V137&gt;=4),"Loyal", IF(U137&lt;=2,"At Risk", IF(W137&gt;=4,"Potential Loyalist","Others"))))</f>
        <v>Others</v>
      </c>
    </row>
    <row r="138" spans="1:25">
      <c r="A138" t="s">
        <v>5340</v>
      </c>
      <c r="B138">
        <v>41</v>
      </c>
      <c r="C138" t="s">
        <v>24</v>
      </c>
      <c r="D138" t="s">
        <v>35</v>
      </c>
      <c r="E138" s="6" t="s">
        <v>12208</v>
      </c>
      <c r="F138" t="s">
        <v>26</v>
      </c>
      <c r="G138">
        <v>4</v>
      </c>
      <c r="H138">
        <v>2</v>
      </c>
      <c r="I138">
        <v>47</v>
      </c>
      <c r="J138">
        <v>4</v>
      </c>
      <c r="K138">
        <v>105.57</v>
      </c>
      <c r="L138" t="str">
        <f t="shared" si="12"/>
        <v/>
      </c>
      <c r="M138">
        <v>7</v>
      </c>
      <c r="N138" t="str">
        <f t="shared" si="13"/>
        <v>OUTLIER</v>
      </c>
      <c r="O138">
        <v>28</v>
      </c>
      <c r="P138" s="11">
        <v>0.5</v>
      </c>
      <c r="Q138" s="11">
        <v>8.5106382978723402E-2</v>
      </c>
      <c r="R138" s="12">
        <v>15.0814285714285</v>
      </c>
      <c r="S138" t="s">
        <v>22</v>
      </c>
      <c r="T138">
        <v>0</v>
      </c>
      <c r="U138">
        <f t="shared" si="14"/>
        <v>4</v>
      </c>
      <c r="V138">
        <f t="shared" si="15"/>
        <v>3</v>
      </c>
      <c r="W138">
        <f t="shared" si="16"/>
        <v>2</v>
      </c>
      <c r="X138" t="str">
        <f t="shared" si="17"/>
        <v>432</v>
      </c>
      <c r="Y138" t="str">
        <f>IF(Table1[[#This Row],[RFM_Score]]="555","Champion", IF(AND(J138&gt;=4,V138&gt;=4),"Loyal", IF(U138&lt;=2,"At Risk", IF(W138&gt;=4,"Potential Loyalist","Others"))))</f>
        <v>Others</v>
      </c>
    </row>
    <row r="139" spans="1:25">
      <c r="A139" t="s">
        <v>8470</v>
      </c>
      <c r="B139">
        <v>43</v>
      </c>
      <c r="C139" t="s">
        <v>24</v>
      </c>
      <c r="D139" t="s">
        <v>41</v>
      </c>
      <c r="E139" s="6" t="s">
        <v>12209</v>
      </c>
      <c r="F139" t="s">
        <v>21</v>
      </c>
      <c r="G139">
        <v>3</v>
      </c>
      <c r="H139">
        <v>0</v>
      </c>
      <c r="I139">
        <v>58</v>
      </c>
      <c r="J139">
        <v>2</v>
      </c>
      <c r="K139">
        <v>101.42</v>
      </c>
      <c r="L139" t="str">
        <f t="shared" si="12"/>
        <v/>
      </c>
      <c r="M139">
        <v>7</v>
      </c>
      <c r="N139" t="str">
        <f t="shared" si="13"/>
        <v>OUTLIER</v>
      </c>
      <c r="O139">
        <v>5</v>
      </c>
      <c r="P139" s="11">
        <v>0</v>
      </c>
      <c r="Q139" s="11">
        <v>3.4482758620689599E-2</v>
      </c>
      <c r="R139" s="12">
        <v>14.488571428571399</v>
      </c>
      <c r="S139" t="s">
        <v>22</v>
      </c>
      <c r="T139">
        <v>1</v>
      </c>
      <c r="U139">
        <f t="shared" si="14"/>
        <v>5</v>
      </c>
      <c r="V139">
        <f t="shared" si="15"/>
        <v>3</v>
      </c>
      <c r="W139">
        <f t="shared" si="16"/>
        <v>2</v>
      </c>
      <c r="X139" t="str">
        <f t="shared" si="17"/>
        <v>532</v>
      </c>
      <c r="Y139" t="str">
        <f>IF(Table1[[#This Row],[RFM_Score]]="555","Champion", IF(AND(J139&gt;=4,V139&gt;=4),"Loyal", IF(U139&lt;=2,"At Risk", IF(W139&gt;=4,"Potential Loyalist","Others"))))</f>
        <v>Others</v>
      </c>
    </row>
    <row r="140" spans="1:25">
      <c r="A140" t="s">
        <v>9344</v>
      </c>
      <c r="B140">
        <v>39</v>
      </c>
      <c r="C140" t="s">
        <v>24</v>
      </c>
      <c r="D140" t="s">
        <v>25</v>
      </c>
      <c r="E140" s="6" t="s">
        <v>12210</v>
      </c>
      <c r="F140" t="s">
        <v>62</v>
      </c>
      <c r="G140">
        <v>3</v>
      </c>
      <c r="H140">
        <v>0</v>
      </c>
      <c r="I140">
        <v>54</v>
      </c>
      <c r="J140">
        <v>1</v>
      </c>
      <c r="K140">
        <v>100.95</v>
      </c>
      <c r="L140" t="str">
        <f t="shared" si="12"/>
        <v/>
      </c>
      <c r="M140">
        <v>7</v>
      </c>
      <c r="N140" t="str">
        <f t="shared" si="13"/>
        <v>OUTLIER</v>
      </c>
      <c r="O140">
        <v>61</v>
      </c>
      <c r="P140" s="11">
        <v>0</v>
      </c>
      <c r="Q140" s="11">
        <v>1.85185185185185E-2</v>
      </c>
      <c r="R140" s="12">
        <v>14.4214285714285</v>
      </c>
      <c r="S140" t="s">
        <v>22</v>
      </c>
      <c r="T140">
        <v>0</v>
      </c>
      <c r="U140">
        <f t="shared" si="14"/>
        <v>3</v>
      </c>
      <c r="V140">
        <f t="shared" si="15"/>
        <v>3</v>
      </c>
      <c r="W140">
        <f t="shared" si="16"/>
        <v>2</v>
      </c>
      <c r="X140" t="str">
        <f t="shared" si="17"/>
        <v>332</v>
      </c>
      <c r="Y140" t="str">
        <f>IF(Table1[[#This Row],[RFM_Score]]="555","Champion", IF(AND(J140&gt;=4,V140&gt;=4),"Loyal", IF(U140&lt;=2,"At Risk", IF(W140&gt;=4,"Potential Loyalist","Others"))))</f>
        <v>Others</v>
      </c>
    </row>
    <row r="141" spans="1:25">
      <c r="A141" t="s">
        <v>1559</v>
      </c>
      <c r="B141">
        <v>32</v>
      </c>
      <c r="C141" t="s">
        <v>24</v>
      </c>
      <c r="D141" t="s">
        <v>29</v>
      </c>
      <c r="E141" s="6" t="s">
        <v>12211</v>
      </c>
      <c r="F141" t="s">
        <v>62</v>
      </c>
      <c r="G141">
        <v>4</v>
      </c>
      <c r="H141">
        <v>1</v>
      </c>
      <c r="I141">
        <v>58</v>
      </c>
      <c r="J141">
        <v>2</v>
      </c>
      <c r="K141">
        <v>99.74</v>
      </c>
      <c r="L141" t="str">
        <f t="shared" si="12"/>
        <v/>
      </c>
      <c r="M141">
        <v>7</v>
      </c>
      <c r="N141" t="str">
        <f t="shared" si="13"/>
        <v>OUTLIER</v>
      </c>
      <c r="O141">
        <v>54</v>
      </c>
      <c r="P141" s="11">
        <v>0.25</v>
      </c>
      <c r="Q141" s="11">
        <v>3.4482758620689599E-2</v>
      </c>
      <c r="R141" s="12">
        <v>14.248571428571401</v>
      </c>
      <c r="S141" t="s">
        <v>27</v>
      </c>
      <c r="T141">
        <v>0</v>
      </c>
      <c r="U141">
        <f t="shared" si="14"/>
        <v>3</v>
      </c>
      <c r="V141">
        <f t="shared" si="15"/>
        <v>3</v>
      </c>
      <c r="W141">
        <f t="shared" si="16"/>
        <v>2</v>
      </c>
      <c r="X141" t="str">
        <f t="shared" si="17"/>
        <v>332</v>
      </c>
      <c r="Y141" t="str">
        <f>IF(Table1[[#This Row],[RFM_Score]]="555","Champion", IF(AND(J141&gt;=4,V141&gt;=4),"Loyal", IF(U141&lt;=2,"At Risk", IF(W141&gt;=4,"Potential Loyalist","Others"))))</f>
        <v>Others</v>
      </c>
    </row>
    <row r="142" spans="1:25">
      <c r="A142" t="s">
        <v>11622</v>
      </c>
      <c r="B142">
        <v>47</v>
      </c>
      <c r="C142" t="s">
        <v>24</v>
      </c>
      <c r="D142" t="s">
        <v>25</v>
      </c>
      <c r="E142" s="6" t="s">
        <v>12212</v>
      </c>
      <c r="F142" t="s">
        <v>26</v>
      </c>
      <c r="G142">
        <v>2</v>
      </c>
      <c r="H142">
        <v>1</v>
      </c>
      <c r="I142">
        <v>41</v>
      </c>
      <c r="J142">
        <v>3</v>
      </c>
      <c r="K142">
        <v>96.28</v>
      </c>
      <c r="L142" t="str">
        <f t="shared" si="12"/>
        <v/>
      </c>
      <c r="M142">
        <v>7</v>
      </c>
      <c r="N142" t="str">
        <f t="shared" si="13"/>
        <v>OUTLIER</v>
      </c>
      <c r="O142">
        <v>49</v>
      </c>
      <c r="P142" s="11">
        <v>0.5</v>
      </c>
      <c r="Q142" s="11">
        <v>7.3170731707316999E-2</v>
      </c>
      <c r="R142" s="12">
        <v>13.7542857142857</v>
      </c>
      <c r="S142" t="s">
        <v>27</v>
      </c>
      <c r="T142">
        <v>0</v>
      </c>
      <c r="U142">
        <f t="shared" si="14"/>
        <v>3</v>
      </c>
      <c r="V142">
        <f t="shared" si="15"/>
        <v>3</v>
      </c>
      <c r="W142">
        <f t="shared" si="16"/>
        <v>2</v>
      </c>
      <c r="X142" t="str">
        <f t="shared" si="17"/>
        <v>332</v>
      </c>
      <c r="Y142" t="str">
        <f>IF(Table1[[#This Row],[RFM_Score]]="555","Champion", IF(AND(J142&gt;=4,V142&gt;=4),"Loyal", IF(U142&lt;=2,"At Risk", IF(W142&gt;=4,"Potential Loyalist","Others"))))</f>
        <v>Others</v>
      </c>
    </row>
    <row r="143" spans="1:25">
      <c r="A143" t="s">
        <v>2285</v>
      </c>
      <c r="B143">
        <v>32</v>
      </c>
      <c r="C143" t="s">
        <v>24</v>
      </c>
      <c r="D143" t="s">
        <v>25</v>
      </c>
      <c r="E143" s="6" t="s">
        <v>12213</v>
      </c>
      <c r="F143" t="s">
        <v>26</v>
      </c>
      <c r="G143">
        <v>4</v>
      </c>
      <c r="H143">
        <v>2</v>
      </c>
      <c r="I143">
        <v>46</v>
      </c>
      <c r="J143">
        <v>2</v>
      </c>
      <c r="K143">
        <v>95.83</v>
      </c>
      <c r="L143" t="str">
        <f t="shared" si="12"/>
        <v/>
      </c>
      <c r="M143">
        <v>7</v>
      </c>
      <c r="N143" t="str">
        <f t="shared" si="13"/>
        <v>OUTLIER</v>
      </c>
      <c r="O143">
        <v>41</v>
      </c>
      <c r="P143" s="11">
        <v>0.5</v>
      </c>
      <c r="Q143" s="11">
        <v>4.3478260869565202E-2</v>
      </c>
      <c r="R143" s="12">
        <v>13.69</v>
      </c>
      <c r="S143" t="s">
        <v>27</v>
      </c>
      <c r="T143">
        <v>0</v>
      </c>
      <c r="U143">
        <f t="shared" si="14"/>
        <v>3</v>
      </c>
      <c r="V143">
        <f t="shared" si="15"/>
        <v>3</v>
      </c>
      <c r="W143">
        <f t="shared" si="16"/>
        <v>2</v>
      </c>
      <c r="X143" t="str">
        <f t="shared" si="17"/>
        <v>332</v>
      </c>
      <c r="Y143" t="str">
        <f>IF(Table1[[#This Row],[RFM_Score]]="555","Champion", IF(AND(J143&gt;=4,V143&gt;=4),"Loyal", IF(U143&lt;=2,"At Risk", IF(W143&gt;=4,"Potential Loyalist","Others"))))</f>
        <v>Others</v>
      </c>
    </row>
    <row r="144" spans="1:25">
      <c r="A144" t="s">
        <v>5136</v>
      </c>
      <c r="B144">
        <v>35</v>
      </c>
      <c r="C144" t="s">
        <v>19</v>
      </c>
      <c r="D144" t="s">
        <v>20</v>
      </c>
      <c r="E144" s="6" t="s">
        <v>12214</v>
      </c>
      <c r="F144" t="s">
        <v>26</v>
      </c>
      <c r="G144">
        <v>6</v>
      </c>
      <c r="H144">
        <v>1</v>
      </c>
      <c r="I144">
        <v>47</v>
      </c>
      <c r="J144">
        <v>3</v>
      </c>
      <c r="K144">
        <v>91.57</v>
      </c>
      <c r="L144" t="str">
        <f t="shared" si="12"/>
        <v/>
      </c>
      <c r="M144">
        <v>7</v>
      </c>
      <c r="N144" t="str">
        <f t="shared" si="13"/>
        <v>OUTLIER</v>
      </c>
      <c r="O144">
        <v>43</v>
      </c>
      <c r="P144" s="11">
        <v>0.16666666666666599</v>
      </c>
      <c r="Q144" s="11">
        <v>6.3829787234042507E-2</v>
      </c>
      <c r="R144" s="12">
        <v>13.0814285714285</v>
      </c>
      <c r="S144" t="s">
        <v>27</v>
      </c>
      <c r="T144">
        <v>0</v>
      </c>
      <c r="U144">
        <f t="shared" si="14"/>
        <v>3</v>
      </c>
      <c r="V144">
        <f t="shared" si="15"/>
        <v>3</v>
      </c>
      <c r="W144">
        <f t="shared" si="16"/>
        <v>2</v>
      </c>
      <c r="X144" t="str">
        <f t="shared" si="17"/>
        <v>332</v>
      </c>
      <c r="Y144" t="str">
        <f>IF(Table1[[#This Row],[RFM_Score]]="555","Champion", IF(AND(J144&gt;=4,V144&gt;=4),"Loyal", IF(U144&lt;=2,"At Risk", IF(W144&gt;=4,"Potential Loyalist","Others"))))</f>
        <v>Others</v>
      </c>
    </row>
    <row r="145" spans="1:25">
      <c r="A145" t="s">
        <v>7984</v>
      </c>
      <c r="B145">
        <v>44</v>
      </c>
      <c r="C145" t="s">
        <v>19</v>
      </c>
      <c r="D145" t="s">
        <v>46</v>
      </c>
      <c r="E145" s="6" t="s">
        <v>12215</v>
      </c>
      <c r="F145" t="s">
        <v>21</v>
      </c>
      <c r="G145">
        <v>1</v>
      </c>
      <c r="H145">
        <v>0</v>
      </c>
      <c r="I145">
        <v>57</v>
      </c>
      <c r="J145">
        <v>5</v>
      </c>
      <c r="K145">
        <v>90.16</v>
      </c>
      <c r="L145" t="str">
        <f t="shared" si="12"/>
        <v/>
      </c>
      <c r="M145">
        <v>7</v>
      </c>
      <c r="N145" t="str">
        <f t="shared" si="13"/>
        <v>OUTLIER</v>
      </c>
      <c r="O145">
        <v>9</v>
      </c>
      <c r="P145" s="11">
        <v>0</v>
      </c>
      <c r="Q145" s="11">
        <v>8.7719298245614002E-2</v>
      </c>
      <c r="R145" s="12">
        <v>12.8799999999999</v>
      </c>
      <c r="S145" t="s">
        <v>27</v>
      </c>
      <c r="T145">
        <v>0</v>
      </c>
      <c r="U145">
        <f t="shared" si="14"/>
        <v>5</v>
      </c>
      <c r="V145">
        <f t="shared" si="15"/>
        <v>3</v>
      </c>
      <c r="W145">
        <f t="shared" si="16"/>
        <v>2</v>
      </c>
      <c r="X145" t="str">
        <f t="shared" si="17"/>
        <v>532</v>
      </c>
      <c r="Y145" t="str">
        <f>IF(Table1[[#This Row],[RFM_Score]]="555","Champion", IF(AND(J145&gt;=4,V145&gt;=4),"Loyal", IF(U145&lt;=2,"At Risk", IF(W145&gt;=4,"Potential Loyalist","Others"))))</f>
        <v>Others</v>
      </c>
    </row>
    <row r="146" spans="1:25">
      <c r="A146" t="s">
        <v>8175</v>
      </c>
      <c r="B146">
        <v>18</v>
      </c>
      <c r="C146" t="s">
        <v>19</v>
      </c>
      <c r="D146" t="s">
        <v>25</v>
      </c>
      <c r="E146" s="6" t="s">
        <v>12216</v>
      </c>
      <c r="F146" t="s">
        <v>30</v>
      </c>
      <c r="G146">
        <v>6</v>
      </c>
      <c r="H146">
        <v>2</v>
      </c>
      <c r="I146">
        <v>55</v>
      </c>
      <c r="J146">
        <v>0</v>
      </c>
      <c r="K146">
        <v>84.69</v>
      </c>
      <c r="L146" t="str">
        <f t="shared" si="12"/>
        <v/>
      </c>
      <c r="M146">
        <v>7</v>
      </c>
      <c r="N146" t="str">
        <f t="shared" si="13"/>
        <v>OUTLIER</v>
      </c>
      <c r="O146">
        <v>4</v>
      </c>
      <c r="P146" s="11">
        <v>0.33333333333333298</v>
      </c>
      <c r="Q146" s="11">
        <v>0</v>
      </c>
      <c r="R146" s="12">
        <v>12.0985714285714</v>
      </c>
      <c r="S146" t="s">
        <v>27</v>
      </c>
      <c r="T146">
        <v>0</v>
      </c>
      <c r="U146">
        <f t="shared" si="14"/>
        <v>5</v>
      </c>
      <c r="V146">
        <f t="shared" si="15"/>
        <v>3</v>
      </c>
      <c r="W146">
        <f t="shared" si="16"/>
        <v>2</v>
      </c>
      <c r="X146" t="str">
        <f t="shared" si="17"/>
        <v>532</v>
      </c>
      <c r="Y146" t="str">
        <f>IF(Table1[[#This Row],[RFM_Score]]="555","Champion", IF(AND(J146&gt;=4,V146&gt;=4),"Loyal", IF(U146&lt;=2,"At Risk", IF(W146&gt;=4,"Potential Loyalist","Others"))))</f>
        <v>Others</v>
      </c>
    </row>
    <row r="147" spans="1:25">
      <c r="A147" t="s">
        <v>10606</v>
      </c>
      <c r="B147">
        <v>54</v>
      </c>
      <c r="C147" t="s">
        <v>19</v>
      </c>
      <c r="D147" t="s">
        <v>25</v>
      </c>
      <c r="E147" s="6" t="s">
        <v>12217</v>
      </c>
      <c r="F147" t="s">
        <v>62</v>
      </c>
      <c r="G147">
        <v>1</v>
      </c>
      <c r="H147">
        <v>0</v>
      </c>
      <c r="I147">
        <v>49</v>
      </c>
      <c r="J147">
        <v>2</v>
      </c>
      <c r="K147">
        <v>82.98</v>
      </c>
      <c r="L147" t="str">
        <f t="shared" si="12"/>
        <v/>
      </c>
      <c r="M147">
        <v>7</v>
      </c>
      <c r="N147" t="str">
        <f t="shared" si="13"/>
        <v>OUTLIER</v>
      </c>
      <c r="O147">
        <v>31</v>
      </c>
      <c r="P147" s="11">
        <v>0</v>
      </c>
      <c r="Q147" s="11">
        <v>4.08163265306122E-2</v>
      </c>
      <c r="R147" s="12">
        <v>11.8542857142857</v>
      </c>
      <c r="S147" t="s">
        <v>27</v>
      </c>
      <c r="T147">
        <v>0</v>
      </c>
      <c r="U147">
        <f t="shared" si="14"/>
        <v>4</v>
      </c>
      <c r="V147">
        <f t="shared" si="15"/>
        <v>3</v>
      </c>
      <c r="W147">
        <f t="shared" si="16"/>
        <v>2</v>
      </c>
      <c r="X147" t="str">
        <f t="shared" si="17"/>
        <v>432</v>
      </c>
      <c r="Y147" t="str">
        <f>IF(Table1[[#This Row],[RFM_Score]]="555","Champion", IF(AND(J147&gt;=4,V147&gt;=4),"Loyal", IF(U147&lt;=2,"At Risk", IF(W147&gt;=4,"Potential Loyalist","Others"))))</f>
        <v>Others</v>
      </c>
    </row>
    <row r="148" spans="1:25">
      <c r="A148" t="s">
        <v>4136</v>
      </c>
      <c r="B148">
        <v>35</v>
      </c>
      <c r="C148" t="s">
        <v>24</v>
      </c>
      <c r="D148" t="s">
        <v>25</v>
      </c>
      <c r="E148" s="6" t="s">
        <v>12218</v>
      </c>
      <c r="F148" t="s">
        <v>37</v>
      </c>
      <c r="G148">
        <v>1</v>
      </c>
      <c r="H148">
        <v>0</v>
      </c>
      <c r="I148">
        <v>45</v>
      </c>
      <c r="J148">
        <v>2</v>
      </c>
      <c r="K148">
        <v>82.01</v>
      </c>
      <c r="L148" t="str">
        <f t="shared" si="12"/>
        <v/>
      </c>
      <c r="M148">
        <v>7</v>
      </c>
      <c r="N148" t="str">
        <f t="shared" si="13"/>
        <v>OUTLIER</v>
      </c>
      <c r="O148">
        <v>3</v>
      </c>
      <c r="P148" s="11">
        <v>0</v>
      </c>
      <c r="Q148" s="11">
        <v>4.4444444444444398E-2</v>
      </c>
      <c r="R148" s="12">
        <v>11.715714285714199</v>
      </c>
      <c r="S148" t="s">
        <v>27</v>
      </c>
      <c r="T148">
        <v>0</v>
      </c>
      <c r="U148">
        <f t="shared" si="14"/>
        <v>5</v>
      </c>
      <c r="V148">
        <f t="shared" si="15"/>
        <v>3</v>
      </c>
      <c r="W148">
        <f t="shared" si="16"/>
        <v>2</v>
      </c>
      <c r="X148" t="str">
        <f t="shared" si="17"/>
        <v>532</v>
      </c>
      <c r="Y148" t="str">
        <f>IF(Table1[[#This Row],[RFM_Score]]="555","Champion", IF(AND(J148&gt;=4,V148&gt;=4),"Loyal", IF(U148&lt;=2,"At Risk", IF(W148&gt;=4,"Potential Loyalist","Others"))))</f>
        <v>Others</v>
      </c>
    </row>
    <row r="149" spans="1:25">
      <c r="A149" t="s">
        <v>7406</v>
      </c>
      <c r="B149">
        <v>28</v>
      </c>
      <c r="C149" t="s">
        <v>24</v>
      </c>
      <c r="D149" t="s">
        <v>25</v>
      </c>
      <c r="E149" s="6" t="s">
        <v>12219</v>
      </c>
      <c r="F149" t="s">
        <v>62</v>
      </c>
      <c r="G149">
        <v>1</v>
      </c>
      <c r="H149">
        <v>1</v>
      </c>
      <c r="I149">
        <v>48</v>
      </c>
      <c r="J149">
        <v>3</v>
      </c>
      <c r="K149">
        <v>78.69</v>
      </c>
      <c r="L149" t="str">
        <f t="shared" si="12"/>
        <v/>
      </c>
      <c r="M149">
        <v>7</v>
      </c>
      <c r="N149" t="str">
        <f t="shared" si="13"/>
        <v>OUTLIER</v>
      </c>
      <c r="O149">
        <v>40</v>
      </c>
      <c r="P149" s="11">
        <v>1</v>
      </c>
      <c r="Q149" s="11">
        <v>6.25E-2</v>
      </c>
      <c r="R149" s="12">
        <v>11.2414285714285</v>
      </c>
      <c r="S149" t="s">
        <v>27</v>
      </c>
      <c r="T149">
        <v>0</v>
      </c>
      <c r="U149">
        <f t="shared" si="14"/>
        <v>4</v>
      </c>
      <c r="V149">
        <f t="shared" si="15"/>
        <v>3</v>
      </c>
      <c r="W149">
        <f t="shared" si="16"/>
        <v>2</v>
      </c>
      <c r="X149" t="str">
        <f t="shared" si="17"/>
        <v>432</v>
      </c>
      <c r="Y149" t="str">
        <f>IF(Table1[[#This Row],[RFM_Score]]="555","Champion", IF(AND(J149&gt;=4,V149&gt;=4),"Loyal", IF(U149&lt;=2,"At Risk", IF(W149&gt;=4,"Potential Loyalist","Others"))))</f>
        <v>Others</v>
      </c>
    </row>
    <row r="150" spans="1:25">
      <c r="A150" t="s">
        <v>1806</v>
      </c>
      <c r="B150">
        <v>41</v>
      </c>
      <c r="C150" t="s">
        <v>24</v>
      </c>
      <c r="D150" t="s">
        <v>49</v>
      </c>
      <c r="E150" s="6" t="s">
        <v>12220</v>
      </c>
      <c r="F150" t="s">
        <v>60</v>
      </c>
      <c r="G150">
        <v>2</v>
      </c>
      <c r="H150">
        <v>0</v>
      </c>
      <c r="I150">
        <v>63</v>
      </c>
      <c r="J150">
        <v>2</v>
      </c>
      <c r="K150">
        <v>77.27</v>
      </c>
      <c r="L150" t="str">
        <f t="shared" si="12"/>
        <v/>
      </c>
      <c r="M150">
        <v>7</v>
      </c>
      <c r="N150" t="str">
        <f t="shared" si="13"/>
        <v>OUTLIER</v>
      </c>
      <c r="O150">
        <v>42</v>
      </c>
      <c r="P150" s="11">
        <v>0</v>
      </c>
      <c r="Q150" s="11">
        <v>3.1746031746031703E-2</v>
      </c>
      <c r="R150" s="12">
        <v>11.0385714285714</v>
      </c>
      <c r="S150" t="s">
        <v>27</v>
      </c>
      <c r="T150">
        <v>0</v>
      </c>
      <c r="U150">
        <f t="shared" si="14"/>
        <v>3</v>
      </c>
      <c r="V150">
        <f t="shared" si="15"/>
        <v>3</v>
      </c>
      <c r="W150">
        <f t="shared" si="16"/>
        <v>2</v>
      </c>
      <c r="X150" t="str">
        <f t="shared" si="17"/>
        <v>332</v>
      </c>
      <c r="Y150" t="str">
        <f>IF(Table1[[#This Row],[RFM_Score]]="555","Champion", IF(AND(J150&gt;=4,V150&gt;=4),"Loyal", IF(U150&lt;=2,"At Risk", IF(W150&gt;=4,"Potential Loyalist","Others"))))</f>
        <v>Others</v>
      </c>
    </row>
    <row r="151" spans="1:25">
      <c r="A151" t="s">
        <v>1695</v>
      </c>
      <c r="B151">
        <v>22</v>
      </c>
      <c r="C151" t="s">
        <v>24</v>
      </c>
      <c r="D151" t="s">
        <v>49</v>
      </c>
      <c r="E151" s="6" t="s">
        <v>12221</v>
      </c>
      <c r="F151" t="s">
        <v>30</v>
      </c>
      <c r="G151">
        <v>4</v>
      </c>
      <c r="H151">
        <v>1</v>
      </c>
      <c r="I151">
        <v>53</v>
      </c>
      <c r="J151">
        <v>4</v>
      </c>
      <c r="K151">
        <v>76.709999999999994</v>
      </c>
      <c r="L151" t="str">
        <f t="shared" si="12"/>
        <v/>
      </c>
      <c r="M151">
        <v>7</v>
      </c>
      <c r="N151" t="str">
        <f t="shared" si="13"/>
        <v>OUTLIER</v>
      </c>
      <c r="O151">
        <v>3</v>
      </c>
      <c r="P151" s="11">
        <v>0.25</v>
      </c>
      <c r="Q151" s="11">
        <v>7.5471698113207503E-2</v>
      </c>
      <c r="R151" s="12">
        <v>10.9585714285714</v>
      </c>
      <c r="S151" t="s">
        <v>27</v>
      </c>
      <c r="T151">
        <v>0</v>
      </c>
      <c r="U151">
        <f t="shared" si="14"/>
        <v>5</v>
      </c>
      <c r="V151">
        <f t="shared" si="15"/>
        <v>3</v>
      </c>
      <c r="W151">
        <f t="shared" si="16"/>
        <v>2</v>
      </c>
      <c r="X151" t="str">
        <f t="shared" si="17"/>
        <v>532</v>
      </c>
      <c r="Y151" t="str">
        <f>IF(Table1[[#This Row],[RFM_Score]]="555","Champion", IF(AND(J151&gt;=4,V151&gt;=4),"Loyal", IF(U151&lt;=2,"At Risk", IF(W151&gt;=4,"Potential Loyalist","Others"))))</f>
        <v>Others</v>
      </c>
    </row>
    <row r="152" spans="1:25">
      <c r="A152" t="s">
        <v>222</v>
      </c>
      <c r="B152">
        <v>43</v>
      </c>
      <c r="C152" t="s">
        <v>24</v>
      </c>
      <c r="D152" t="s">
        <v>29</v>
      </c>
      <c r="E152" s="6" t="s">
        <v>12222</v>
      </c>
      <c r="F152" t="s">
        <v>26</v>
      </c>
      <c r="G152">
        <v>5</v>
      </c>
      <c r="H152">
        <v>1</v>
      </c>
      <c r="I152">
        <v>39</v>
      </c>
      <c r="J152">
        <v>0</v>
      </c>
      <c r="K152">
        <v>74.88</v>
      </c>
      <c r="L152" t="str">
        <f t="shared" si="12"/>
        <v/>
      </c>
      <c r="M152">
        <v>7</v>
      </c>
      <c r="N152" t="str">
        <f t="shared" si="13"/>
        <v>OUTLIER</v>
      </c>
      <c r="O152">
        <v>11</v>
      </c>
      <c r="P152" s="11">
        <v>0.2</v>
      </c>
      <c r="Q152" s="11">
        <v>0</v>
      </c>
      <c r="R152" s="12">
        <v>10.697142857142801</v>
      </c>
      <c r="S152" t="s">
        <v>27</v>
      </c>
      <c r="T152">
        <v>0</v>
      </c>
      <c r="U152">
        <f t="shared" si="14"/>
        <v>5</v>
      </c>
      <c r="V152">
        <f t="shared" si="15"/>
        <v>3</v>
      </c>
      <c r="W152">
        <f t="shared" si="16"/>
        <v>2</v>
      </c>
      <c r="X152" t="str">
        <f t="shared" si="17"/>
        <v>532</v>
      </c>
      <c r="Y152" t="str">
        <f>IF(Table1[[#This Row],[RFM_Score]]="555","Champion", IF(AND(J152&gt;=4,V152&gt;=4),"Loyal", IF(U152&lt;=2,"At Risk", IF(W152&gt;=4,"Potential Loyalist","Others"))))</f>
        <v>Others</v>
      </c>
    </row>
    <row r="153" spans="1:25">
      <c r="A153" t="s">
        <v>4038</v>
      </c>
      <c r="B153">
        <v>34</v>
      </c>
      <c r="C153" t="s">
        <v>19</v>
      </c>
      <c r="D153" t="s">
        <v>25</v>
      </c>
      <c r="E153" s="6" t="s">
        <v>12223</v>
      </c>
      <c r="F153" t="s">
        <v>62</v>
      </c>
      <c r="G153">
        <v>2</v>
      </c>
      <c r="H153">
        <v>1</v>
      </c>
      <c r="I153">
        <v>47</v>
      </c>
      <c r="J153">
        <v>1</v>
      </c>
      <c r="K153">
        <v>74.5</v>
      </c>
      <c r="L153" t="str">
        <f t="shared" si="12"/>
        <v/>
      </c>
      <c r="M153">
        <v>7</v>
      </c>
      <c r="N153" t="str">
        <f t="shared" si="13"/>
        <v>OUTLIER</v>
      </c>
      <c r="O153">
        <v>41</v>
      </c>
      <c r="P153" s="11">
        <v>0.5</v>
      </c>
      <c r="Q153" s="11">
        <v>2.1276595744680799E-2</v>
      </c>
      <c r="R153" s="12">
        <v>10.6428571428571</v>
      </c>
      <c r="S153" t="s">
        <v>27</v>
      </c>
      <c r="T153">
        <v>0</v>
      </c>
      <c r="U153">
        <f t="shared" si="14"/>
        <v>3</v>
      </c>
      <c r="V153">
        <f t="shared" si="15"/>
        <v>3</v>
      </c>
      <c r="W153">
        <f t="shared" si="16"/>
        <v>2</v>
      </c>
      <c r="X153" t="str">
        <f t="shared" si="17"/>
        <v>332</v>
      </c>
      <c r="Y153" t="str">
        <f>IF(Table1[[#This Row],[RFM_Score]]="555","Champion", IF(AND(J153&gt;=4,V153&gt;=4),"Loyal", IF(U153&lt;=2,"At Risk", IF(W153&gt;=4,"Potential Loyalist","Others"))))</f>
        <v>Others</v>
      </c>
    </row>
    <row r="154" spans="1:25">
      <c r="A154" t="s">
        <v>4305</v>
      </c>
      <c r="B154">
        <v>21</v>
      </c>
      <c r="C154" t="s">
        <v>19</v>
      </c>
      <c r="D154" t="s">
        <v>20</v>
      </c>
      <c r="E154" s="6" t="s">
        <v>12224</v>
      </c>
      <c r="F154" t="s">
        <v>30</v>
      </c>
      <c r="G154">
        <v>3</v>
      </c>
      <c r="H154">
        <v>1</v>
      </c>
      <c r="I154">
        <v>47</v>
      </c>
      <c r="J154">
        <v>0</v>
      </c>
      <c r="K154">
        <v>65.040000000000006</v>
      </c>
      <c r="L154" t="str">
        <f t="shared" si="12"/>
        <v/>
      </c>
      <c r="M154">
        <v>7</v>
      </c>
      <c r="N154" t="str">
        <f t="shared" si="13"/>
        <v>OUTLIER</v>
      </c>
      <c r="O154">
        <v>16</v>
      </c>
      <c r="P154" s="11">
        <v>0.33333333333333298</v>
      </c>
      <c r="Q154" s="11">
        <v>0</v>
      </c>
      <c r="R154" s="12">
        <v>9.29142857142857</v>
      </c>
      <c r="S154" t="s">
        <v>27</v>
      </c>
      <c r="T154">
        <v>0</v>
      </c>
      <c r="U154">
        <f t="shared" si="14"/>
        <v>5</v>
      </c>
      <c r="V154">
        <f t="shared" si="15"/>
        <v>3</v>
      </c>
      <c r="W154">
        <f t="shared" si="16"/>
        <v>2</v>
      </c>
      <c r="X154" t="str">
        <f t="shared" si="17"/>
        <v>532</v>
      </c>
      <c r="Y154" t="str">
        <f>IF(Table1[[#This Row],[RFM_Score]]="555","Champion", IF(AND(J154&gt;=4,V154&gt;=4),"Loyal", IF(U154&lt;=2,"At Risk", IF(W154&gt;=4,"Potential Loyalist","Others"))))</f>
        <v>Others</v>
      </c>
    </row>
    <row r="155" spans="1:25">
      <c r="A155" t="s">
        <v>6986</v>
      </c>
      <c r="B155">
        <v>43</v>
      </c>
      <c r="C155" t="s">
        <v>19</v>
      </c>
      <c r="D155" t="s">
        <v>35</v>
      </c>
      <c r="E155" s="6" t="s">
        <v>12225</v>
      </c>
      <c r="F155" t="s">
        <v>62</v>
      </c>
      <c r="G155">
        <v>0</v>
      </c>
      <c r="H155">
        <v>0</v>
      </c>
      <c r="I155">
        <v>52</v>
      </c>
      <c r="J155">
        <v>3</v>
      </c>
      <c r="K155">
        <v>64.84</v>
      </c>
      <c r="L155" t="str">
        <f t="shared" si="12"/>
        <v/>
      </c>
      <c r="M155">
        <v>7</v>
      </c>
      <c r="N155" t="str">
        <f t="shared" si="13"/>
        <v>OUTLIER</v>
      </c>
      <c r="O155">
        <v>8</v>
      </c>
      <c r="P155" s="11">
        <v>0</v>
      </c>
      <c r="Q155" s="11">
        <v>5.7692307692307598E-2</v>
      </c>
      <c r="R155" s="12">
        <v>9.2628571428571398</v>
      </c>
      <c r="S155" t="s">
        <v>27</v>
      </c>
      <c r="T155">
        <v>0</v>
      </c>
      <c r="U155">
        <f t="shared" si="14"/>
        <v>5</v>
      </c>
      <c r="V155">
        <f t="shared" si="15"/>
        <v>3</v>
      </c>
      <c r="W155">
        <f t="shared" si="16"/>
        <v>2</v>
      </c>
      <c r="X155" t="str">
        <f t="shared" si="17"/>
        <v>532</v>
      </c>
      <c r="Y155" t="str">
        <f>IF(Table1[[#This Row],[RFM_Score]]="555","Champion", IF(AND(J155&gt;=4,V155&gt;=4),"Loyal", IF(U155&lt;=2,"At Risk", IF(W155&gt;=4,"Potential Loyalist","Others"))))</f>
        <v>Others</v>
      </c>
    </row>
    <row r="156" spans="1:25">
      <c r="A156" t="s">
        <v>2272</v>
      </c>
      <c r="B156">
        <v>43</v>
      </c>
      <c r="C156" t="s">
        <v>19</v>
      </c>
      <c r="D156" t="s">
        <v>46</v>
      </c>
      <c r="E156" s="6" t="s">
        <v>12226</v>
      </c>
      <c r="F156" t="s">
        <v>37</v>
      </c>
      <c r="G156">
        <v>4</v>
      </c>
      <c r="H156">
        <v>1</v>
      </c>
      <c r="I156">
        <v>43</v>
      </c>
      <c r="J156">
        <v>2</v>
      </c>
      <c r="K156">
        <v>59.02</v>
      </c>
      <c r="L156" t="str">
        <f t="shared" si="12"/>
        <v/>
      </c>
      <c r="M156">
        <v>7</v>
      </c>
      <c r="N156" t="str">
        <f t="shared" si="13"/>
        <v>OUTLIER</v>
      </c>
      <c r="O156">
        <v>39</v>
      </c>
      <c r="P156" s="11">
        <v>0.25</v>
      </c>
      <c r="Q156" s="11">
        <v>4.6511627906976702E-2</v>
      </c>
      <c r="R156" s="12">
        <v>8.4314285714285706</v>
      </c>
      <c r="S156" t="s">
        <v>27</v>
      </c>
      <c r="T156">
        <v>0</v>
      </c>
      <c r="U156">
        <f t="shared" si="14"/>
        <v>4</v>
      </c>
      <c r="V156">
        <f t="shared" si="15"/>
        <v>3</v>
      </c>
      <c r="W156">
        <f t="shared" si="16"/>
        <v>2</v>
      </c>
      <c r="X156" t="str">
        <f t="shared" si="17"/>
        <v>432</v>
      </c>
      <c r="Y156" t="str">
        <f>IF(Table1[[#This Row],[RFM_Score]]="555","Champion", IF(AND(J156&gt;=4,V156&gt;=4),"Loyal", IF(U156&lt;=2,"At Risk", IF(W156&gt;=4,"Potential Loyalist","Others"))))</f>
        <v>Others</v>
      </c>
    </row>
    <row r="157" spans="1:25">
      <c r="A157" t="s">
        <v>10822</v>
      </c>
      <c r="B157">
        <v>45</v>
      </c>
      <c r="C157" t="s">
        <v>24</v>
      </c>
      <c r="D157" t="s">
        <v>29</v>
      </c>
      <c r="E157" s="6" t="s">
        <v>12227</v>
      </c>
      <c r="F157" t="s">
        <v>30</v>
      </c>
      <c r="G157">
        <v>2</v>
      </c>
      <c r="H157">
        <v>1</v>
      </c>
      <c r="I157">
        <v>49</v>
      </c>
      <c r="J157">
        <v>4</v>
      </c>
      <c r="K157">
        <v>56.39</v>
      </c>
      <c r="L157" t="str">
        <f t="shared" si="12"/>
        <v/>
      </c>
      <c r="M157">
        <v>7</v>
      </c>
      <c r="N157" t="str">
        <f t="shared" si="13"/>
        <v>OUTLIER</v>
      </c>
      <c r="O157">
        <v>28</v>
      </c>
      <c r="P157" s="11">
        <v>0.5</v>
      </c>
      <c r="Q157" s="11">
        <v>8.16326530612244E-2</v>
      </c>
      <c r="R157" s="12">
        <v>8.0557142857142807</v>
      </c>
      <c r="S157" t="s">
        <v>27</v>
      </c>
      <c r="T157">
        <v>0</v>
      </c>
      <c r="U157">
        <f t="shared" si="14"/>
        <v>4</v>
      </c>
      <c r="V157">
        <f t="shared" si="15"/>
        <v>3</v>
      </c>
      <c r="W157">
        <f t="shared" si="16"/>
        <v>2</v>
      </c>
      <c r="X157" t="str">
        <f t="shared" si="17"/>
        <v>432</v>
      </c>
      <c r="Y157" t="str">
        <f>IF(Table1[[#This Row],[RFM_Score]]="555","Champion", IF(AND(J157&gt;=4,V157&gt;=4),"Loyal", IF(U157&lt;=2,"At Risk", IF(W157&gt;=4,"Potential Loyalist","Others"))))</f>
        <v>Others</v>
      </c>
    </row>
    <row r="158" spans="1:25">
      <c r="A158" t="s">
        <v>8421</v>
      </c>
      <c r="B158">
        <v>36</v>
      </c>
      <c r="C158" t="s">
        <v>24</v>
      </c>
      <c r="D158" t="s">
        <v>41</v>
      </c>
      <c r="E158" s="6" t="s">
        <v>12228</v>
      </c>
      <c r="F158" t="s">
        <v>30</v>
      </c>
      <c r="G158">
        <v>0</v>
      </c>
      <c r="H158">
        <v>0</v>
      </c>
      <c r="I158">
        <v>43</v>
      </c>
      <c r="J158">
        <v>2</v>
      </c>
      <c r="K158">
        <v>52.8</v>
      </c>
      <c r="L158" t="str">
        <f t="shared" si="12"/>
        <v/>
      </c>
      <c r="M158">
        <v>7</v>
      </c>
      <c r="N158" t="str">
        <f t="shared" si="13"/>
        <v>OUTLIER</v>
      </c>
      <c r="O158">
        <v>3</v>
      </c>
      <c r="P158" s="11">
        <v>0</v>
      </c>
      <c r="Q158" s="11">
        <v>4.6511627906976702E-2</v>
      </c>
      <c r="R158" s="12">
        <v>7.54285714285714</v>
      </c>
      <c r="S158" t="s">
        <v>27</v>
      </c>
      <c r="T158">
        <v>0</v>
      </c>
      <c r="U158">
        <f t="shared" si="14"/>
        <v>5</v>
      </c>
      <c r="V158">
        <f t="shared" si="15"/>
        <v>3</v>
      </c>
      <c r="W158">
        <f t="shared" si="16"/>
        <v>2</v>
      </c>
      <c r="X158" t="str">
        <f t="shared" si="17"/>
        <v>532</v>
      </c>
      <c r="Y158" t="str">
        <f>IF(Table1[[#This Row],[RFM_Score]]="555","Champion", IF(AND(J158&gt;=4,V158&gt;=4),"Loyal", IF(U158&lt;=2,"At Risk", IF(W158&gt;=4,"Potential Loyalist","Others"))))</f>
        <v>Others</v>
      </c>
    </row>
    <row r="159" spans="1:25">
      <c r="A159" t="s">
        <v>11133</v>
      </c>
      <c r="B159">
        <v>19</v>
      </c>
      <c r="C159" t="s">
        <v>19</v>
      </c>
      <c r="D159" t="s">
        <v>20</v>
      </c>
      <c r="E159" s="6" t="s">
        <v>12229</v>
      </c>
      <c r="F159" t="s">
        <v>21</v>
      </c>
      <c r="G159">
        <v>2</v>
      </c>
      <c r="H159">
        <v>1</v>
      </c>
      <c r="I159">
        <v>49</v>
      </c>
      <c r="J159">
        <v>3</v>
      </c>
      <c r="K159">
        <v>52.68</v>
      </c>
      <c r="L159" t="str">
        <f t="shared" si="12"/>
        <v/>
      </c>
      <c r="M159">
        <v>7</v>
      </c>
      <c r="N159" t="str">
        <f t="shared" si="13"/>
        <v>OUTLIER</v>
      </c>
      <c r="O159">
        <v>10</v>
      </c>
      <c r="P159" s="11">
        <v>0.5</v>
      </c>
      <c r="Q159" s="11">
        <v>6.1224489795918297E-2</v>
      </c>
      <c r="R159" s="12">
        <v>7.5257142857142796</v>
      </c>
      <c r="S159" t="s">
        <v>27</v>
      </c>
      <c r="T159">
        <v>0</v>
      </c>
      <c r="U159">
        <f t="shared" si="14"/>
        <v>5</v>
      </c>
      <c r="V159">
        <f t="shared" si="15"/>
        <v>3</v>
      </c>
      <c r="W159">
        <f t="shared" si="16"/>
        <v>2</v>
      </c>
      <c r="X159" t="str">
        <f t="shared" si="17"/>
        <v>532</v>
      </c>
      <c r="Y159" t="str">
        <f>IF(Table1[[#This Row],[RFM_Score]]="555","Champion", IF(AND(J159&gt;=4,V159&gt;=4),"Loyal", IF(U159&lt;=2,"At Risk", IF(W159&gt;=4,"Potential Loyalist","Others"))))</f>
        <v>Others</v>
      </c>
    </row>
    <row r="160" spans="1:25">
      <c r="A160" t="s">
        <v>6635</v>
      </c>
      <c r="B160">
        <v>18</v>
      </c>
      <c r="C160" t="s">
        <v>24</v>
      </c>
      <c r="D160" t="s">
        <v>29</v>
      </c>
      <c r="E160" s="6" t="s">
        <v>12230</v>
      </c>
      <c r="F160" t="s">
        <v>30</v>
      </c>
      <c r="G160">
        <v>2</v>
      </c>
      <c r="H160">
        <v>0</v>
      </c>
      <c r="I160">
        <v>45</v>
      </c>
      <c r="J160">
        <v>1</v>
      </c>
      <c r="K160">
        <v>49.87</v>
      </c>
      <c r="L160" t="str">
        <f t="shared" si="12"/>
        <v/>
      </c>
      <c r="M160">
        <v>7</v>
      </c>
      <c r="N160" t="str">
        <f t="shared" si="13"/>
        <v>OUTLIER</v>
      </c>
      <c r="O160">
        <v>24</v>
      </c>
      <c r="P160" s="11">
        <v>0</v>
      </c>
      <c r="Q160" s="11">
        <v>2.2222222222222199E-2</v>
      </c>
      <c r="R160" s="12">
        <v>7.1242857142857101</v>
      </c>
      <c r="S160" t="s">
        <v>27</v>
      </c>
      <c r="T160">
        <v>0</v>
      </c>
      <c r="U160">
        <f t="shared" si="14"/>
        <v>4</v>
      </c>
      <c r="V160">
        <f t="shared" si="15"/>
        <v>3</v>
      </c>
      <c r="W160">
        <f t="shared" si="16"/>
        <v>1</v>
      </c>
      <c r="X160" t="str">
        <f t="shared" si="17"/>
        <v>431</v>
      </c>
      <c r="Y160" t="str">
        <f>IF(Table1[[#This Row],[RFM_Score]]="555","Champion", IF(AND(J160&gt;=4,V160&gt;=4),"Loyal", IF(U160&lt;=2,"At Risk", IF(W160&gt;=4,"Potential Loyalist","Others"))))</f>
        <v>Others</v>
      </c>
    </row>
    <row r="161" spans="1:25">
      <c r="A161" t="s">
        <v>7708</v>
      </c>
      <c r="B161">
        <v>18</v>
      </c>
      <c r="C161" t="s">
        <v>24</v>
      </c>
      <c r="D161" t="s">
        <v>25</v>
      </c>
      <c r="E161" s="6" t="s">
        <v>12231</v>
      </c>
      <c r="F161" t="s">
        <v>62</v>
      </c>
      <c r="G161">
        <v>4</v>
      </c>
      <c r="H161">
        <v>0</v>
      </c>
      <c r="I161">
        <v>45</v>
      </c>
      <c r="J161">
        <v>4</v>
      </c>
      <c r="K161">
        <v>49.11</v>
      </c>
      <c r="L161" t="str">
        <f t="shared" si="12"/>
        <v/>
      </c>
      <c r="M161">
        <v>7</v>
      </c>
      <c r="N161" t="str">
        <f t="shared" si="13"/>
        <v>OUTLIER</v>
      </c>
      <c r="O161">
        <v>2</v>
      </c>
      <c r="P161" s="11">
        <v>0</v>
      </c>
      <c r="Q161" s="11">
        <v>8.8888888888888795E-2</v>
      </c>
      <c r="R161" s="12">
        <v>7.0157142857142798</v>
      </c>
      <c r="S161" t="s">
        <v>27</v>
      </c>
      <c r="T161">
        <v>0</v>
      </c>
      <c r="U161">
        <f t="shared" si="14"/>
        <v>5</v>
      </c>
      <c r="V161">
        <f t="shared" si="15"/>
        <v>3</v>
      </c>
      <c r="W161">
        <f t="shared" si="16"/>
        <v>1</v>
      </c>
      <c r="X161" t="str">
        <f t="shared" si="17"/>
        <v>531</v>
      </c>
      <c r="Y161" t="str">
        <f>IF(Table1[[#This Row],[RFM_Score]]="555","Champion", IF(AND(J161&gt;=4,V161&gt;=4),"Loyal", IF(U161&lt;=2,"At Risk", IF(W161&gt;=4,"Potential Loyalist","Others"))))</f>
        <v>Others</v>
      </c>
    </row>
    <row r="162" spans="1:25">
      <c r="A162" t="s">
        <v>9518</v>
      </c>
      <c r="B162">
        <v>29</v>
      </c>
      <c r="C162" t="s">
        <v>24</v>
      </c>
      <c r="D162" t="s">
        <v>20</v>
      </c>
      <c r="E162" s="6" t="s">
        <v>12232</v>
      </c>
      <c r="F162" t="s">
        <v>26</v>
      </c>
      <c r="G162">
        <v>4</v>
      </c>
      <c r="H162">
        <v>1</v>
      </c>
      <c r="I162">
        <v>48</v>
      </c>
      <c r="J162">
        <v>2</v>
      </c>
      <c r="K162">
        <v>45.52</v>
      </c>
      <c r="L162" t="str">
        <f t="shared" si="12"/>
        <v/>
      </c>
      <c r="M162">
        <v>7</v>
      </c>
      <c r="N162" t="str">
        <f t="shared" si="13"/>
        <v>OUTLIER</v>
      </c>
      <c r="O162">
        <v>13</v>
      </c>
      <c r="P162" s="11">
        <v>0.25</v>
      </c>
      <c r="Q162" s="11">
        <v>4.1666666666666602E-2</v>
      </c>
      <c r="R162" s="12">
        <v>6.50285714285714</v>
      </c>
      <c r="S162" t="s">
        <v>27</v>
      </c>
      <c r="T162">
        <v>0</v>
      </c>
      <c r="U162">
        <f t="shared" si="14"/>
        <v>5</v>
      </c>
      <c r="V162">
        <f t="shared" si="15"/>
        <v>3</v>
      </c>
      <c r="W162">
        <f t="shared" si="16"/>
        <v>1</v>
      </c>
      <c r="X162" t="str">
        <f t="shared" si="17"/>
        <v>531</v>
      </c>
      <c r="Y162" t="str">
        <f>IF(Table1[[#This Row],[RFM_Score]]="555","Champion", IF(AND(J162&gt;=4,V162&gt;=4),"Loyal", IF(U162&lt;=2,"At Risk", IF(W162&gt;=4,"Potential Loyalist","Others"))))</f>
        <v>Others</v>
      </c>
    </row>
    <row r="163" spans="1:25">
      <c r="A163" t="s">
        <v>2262</v>
      </c>
      <c r="B163">
        <v>50</v>
      </c>
      <c r="C163" t="s">
        <v>19</v>
      </c>
      <c r="D163" t="s">
        <v>25</v>
      </c>
      <c r="E163" s="6" t="s">
        <v>12233</v>
      </c>
      <c r="F163" t="s">
        <v>21</v>
      </c>
      <c r="G163">
        <v>1</v>
      </c>
      <c r="H163">
        <v>0</v>
      </c>
      <c r="I163">
        <v>53</v>
      </c>
      <c r="J163">
        <v>3</v>
      </c>
      <c r="K163">
        <v>42.4</v>
      </c>
      <c r="L163" t="str">
        <f t="shared" si="12"/>
        <v/>
      </c>
      <c r="M163">
        <v>7</v>
      </c>
      <c r="N163" t="str">
        <f t="shared" si="13"/>
        <v>OUTLIER</v>
      </c>
      <c r="O163">
        <v>63</v>
      </c>
      <c r="P163" s="11">
        <v>0</v>
      </c>
      <c r="Q163" s="11">
        <v>5.6603773584905599E-2</v>
      </c>
      <c r="R163" s="12">
        <v>6.0571428571428498</v>
      </c>
      <c r="S163" t="s">
        <v>27</v>
      </c>
      <c r="T163">
        <v>0</v>
      </c>
      <c r="U163">
        <f t="shared" si="14"/>
        <v>3</v>
      </c>
      <c r="V163">
        <f t="shared" si="15"/>
        <v>3</v>
      </c>
      <c r="W163">
        <f t="shared" si="16"/>
        <v>1</v>
      </c>
      <c r="X163" t="str">
        <f t="shared" si="17"/>
        <v>331</v>
      </c>
      <c r="Y163" t="str">
        <f>IF(Table1[[#This Row],[RFM_Score]]="555","Champion", IF(AND(J163&gt;=4,V163&gt;=4),"Loyal", IF(U163&lt;=2,"At Risk", IF(W163&gt;=4,"Potential Loyalist","Others"))))</f>
        <v>Others</v>
      </c>
    </row>
    <row r="164" spans="1:25">
      <c r="A164" t="s">
        <v>9633</v>
      </c>
      <c r="B164">
        <v>23</v>
      </c>
      <c r="C164" t="s">
        <v>24</v>
      </c>
      <c r="D164" t="s">
        <v>25</v>
      </c>
      <c r="E164" s="6" t="s">
        <v>12234</v>
      </c>
      <c r="F164" t="s">
        <v>37</v>
      </c>
      <c r="G164">
        <v>0</v>
      </c>
      <c r="H164">
        <v>0</v>
      </c>
      <c r="I164">
        <v>54</v>
      </c>
      <c r="J164">
        <v>1</v>
      </c>
      <c r="K164">
        <v>41.72</v>
      </c>
      <c r="L164" t="str">
        <f t="shared" si="12"/>
        <v/>
      </c>
      <c r="M164">
        <v>7</v>
      </c>
      <c r="N164" t="str">
        <f t="shared" si="13"/>
        <v>OUTLIER</v>
      </c>
      <c r="O164">
        <v>21</v>
      </c>
      <c r="P164" s="11">
        <v>0</v>
      </c>
      <c r="Q164" s="11">
        <v>1.85185185185185E-2</v>
      </c>
      <c r="R164" s="12">
        <v>5.96</v>
      </c>
      <c r="S164" t="s">
        <v>27</v>
      </c>
      <c r="T164">
        <v>0</v>
      </c>
      <c r="U164">
        <f t="shared" si="14"/>
        <v>4</v>
      </c>
      <c r="V164">
        <f t="shared" si="15"/>
        <v>3</v>
      </c>
      <c r="W164">
        <f t="shared" si="16"/>
        <v>1</v>
      </c>
      <c r="X164" t="str">
        <f t="shared" si="17"/>
        <v>431</v>
      </c>
      <c r="Y164" t="str">
        <f>IF(Table1[[#This Row],[RFM_Score]]="555","Champion", IF(AND(J164&gt;=4,V164&gt;=4),"Loyal", IF(U164&lt;=2,"At Risk", IF(W164&gt;=4,"Potential Loyalist","Others"))))</f>
        <v>Others</v>
      </c>
    </row>
    <row r="165" spans="1:25">
      <c r="A165" t="s">
        <v>914</v>
      </c>
      <c r="B165">
        <v>37</v>
      </c>
      <c r="C165" t="s">
        <v>33</v>
      </c>
      <c r="D165" t="s">
        <v>20</v>
      </c>
      <c r="E165" s="6" t="s">
        <v>12235</v>
      </c>
      <c r="F165" t="s">
        <v>30</v>
      </c>
      <c r="G165">
        <v>2</v>
      </c>
      <c r="H165">
        <v>1</v>
      </c>
      <c r="I165">
        <v>50</v>
      </c>
      <c r="J165">
        <v>2</v>
      </c>
      <c r="K165">
        <v>41.06</v>
      </c>
      <c r="L165" t="str">
        <f t="shared" si="12"/>
        <v/>
      </c>
      <c r="M165">
        <v>7</v>
      </c>
      <c r="N165" t="str">
        <f t="shared" si="13"/>
        <v>OUTLIER</v>
      </c>
      <c r="O165">
        <v>6</v>
      </c>
      <c r="P165" s="11">
        <v>0.5</v>
      </c>
      <c r="Q165" s="11">
        <v>0.04</v>
      </c>
      <c r="R165" s="12">
        <v>5.8657142857142803</v>
      </c>
      <c r="S165" t="s">
        <v>27</v>
      </c>
      <c r="T165">
        <v>0</v>
      </c>
      <c r="U165">
        <f t="shared" si="14"/>
        <v>5</v>
      </c>
      <c r="V165">
        <f t="shared" si="15"/>
        <v>3</v>
      </c>
      <c r="W165">
        <f t="shared" si="16"/>
        <v>1</v>
      </c>
      <c r="X165" t="str">
        <f t="shared" si="17"/>
        <v>531</v>
      </c>
      <c r="Y165" t="str">
        <f>IF(Table1[[#This Row],[RFM_Score]]="555","Champion", IF(AND(J165&gt;=4,V165&gt;=4),"Loyal", IF(U165&lt;=2,"At Risk", IF(W165&gt;=4,"Potential Loyalist","Others"))))</f>
        <v>Others</v>
      </c>
    </row>
    <row r="166" spans="1:25">
      <c r="A166" t="s">
        <v>6637</v>
      </c>
      <c r="B166">
        <v>19</v>
      </c>
      <c r="C166" t="s">
        <v>24</v>
      </c>
      <c r="D166" t="s">
        <v>25</v>
      </c>
      <c r="E166" s="6" t="s">
        <v>12236</v>
      </c>
      <c r="F166" t="s">
        <v>26</v>
      </c>
      <c r="G166">
        <v>3</v>
      </c>
      <c r="H166">
        <v>2</v>
      </c>
      <c r="I166">
        <v>47</v>
      </c>
      <c r="J166">
        <v>4</v>
      </c>
      <c r="K166">
        <v>35.31</v>
      </c>
      <c r="L166" t="str">
        <f t="shared" si="12"/>
        <v/>
      </c>
      <c r="M166">
        <v>7</v>
      </c>
      <c r="N166" t="str">
        <f t="shared" si="13"/>
        <v>OUTLIER</v>
      </c>
      <c r="O166">
        <v>91</v>
      </c>
      <c r="P166" s="11">
        <v>0.66666666666666596</v>
      </c>
      <c r="Q166" s="11">
        <v>8.5106382978723402E-2</v>
      </c>
      <c r="R166" s="12">
        <v>5.04428571428571</v>
      </c>
      <c r="S166" t="s">
        <v>27</v>
      </c>
      <c r="T166">
        <v>1</v>
      </c>
      <c r="U166">
        <f t="shared" si="14"/>
        <v>2</v>
      </c>
      <c r="V166">
        <f t="shared" si="15"/>
        <v>3</v>
      </c>
      <c r="W166">
        <f t="shared" si="16"/>
        <v>1</v>
      </c>
      <c r="X166" t="str">
        <f t="shared" si="17"/>
        <v>231</v>
      </c>
      <c r="Y166" t="str">
        <f>IF(Table1[[#This Row],[RFM_Score]]="555","Champion", IF(AND(J166&gt;=4,V166&gt;=4),"Loyal", IF(U166&lt;=2,"At Risk", IF(W166&gt;=4,"Potential Loyalist","Others"))))</f>
        <v>At Risk</v>
      </c>
    </row>
    <row r="167" spans="1:25">
      <c r="A167" t="s">
        <v>6365</v>
      </c>
      <c r="B167">
        <v>51</v>
      </c>
      <c r="C167" t="s">
        <v>19</v>
      </c>
      <c r="D167" t="s">
        <v>41</v>
      </c>
      <c r="E167" s="6" t="s">
        <v>12237</v>
      </c>
      <c r="F167" t="s">
        <v>37</v>
      </c>
      <c r="G167">
        <v>2</v>
      </c>
      <c r="H167">
        <v>0</v>
      </c>
      <c r="I167">
        <v>48</v>
      </c>
      <c r="J167">
        <v>3</v>
      </c>
      <c r="K167">
        <v>34.729999999999997</v>
      </c>
      <c r="L167" t="str">
        <f t="shared" si="12"/>
        <v/>
      </c>
      <c r="M167">
        <v>7</v>
      </c>
      <c r="N167" t="str">
        <f t="shared" si="13"/>
        <v>OUTLIER</v>
      </c>
      <c r="O167">
        <v>53</v>
      </c>
      <c r="P167" s="11">
        <v>0</v>
      </c>
      <c r="Q167" s="11">
        <v>6.25E-2</v>
      </c>
      <c r="R167" s="12">
        <v>4.96142857142857</v>
      </c>
      <c r="S167" t="s">
        <v>27</v>
      </c>
      <c r="T167">
        <v>0</v>
      </c>
      <c r="U167">
        <f t="shared" si="14"/>
        <v>3</v>
      </c>
      <c r="V167">
        <f t="shared" si="15"/>
        <v>3</v>
      </c>
      <c r="W167">
        <f t="shared" si="16"/>
        <v>1</v>
      </c>
      <c r="X167" t="str">
        <f t="shared" si="17"/>
        <v>331</v>
      </c>
      <c r="Y167" t="str">
        <f>IF(Table1[[#This Row],[RFM_Score]]="555","Champion", IF(AND(J167&gt;=4,V167&gt;=4),"Loyal", IF(U167&lt;=2,"At Risk", IF(W167&gt;=4,"Potential Loyalist","Others"))))</f>
        <v>Others</v>
      </c>
    </row>
    <row r="168" spans="1:25">
      <c r="A168" t="s">
        <v>390</v>
      </c>
      <c r="B168">
        <v>33</v>
      </c>
      <c r="C168" t="s">
        <v>19</v>
      </c>
      <c r="D168" t="s">
        <v>35</v>
      </c>
      <c r="E168" s="6" t="s">
        <v>12238</v>
      </c>
      <c r="F168" t="s">
        <v>62</v>
      </c>
      <c r="G168">
        <v>1</v>
      </c>
      <c r="H168">
        <v>0</v>
      </c>
      <c r="I168">
        <v>51</v>
      </c>
      <c r="J168">
        <v>4</v>
      </c>
      <c r="K168">
        <v>29.18</v>
      </c>
      <c r="L168" t="str">
        <f t="shared" si="12"/>
        <v/>
      </c>
      <c r="M168">
        <v>7</v>
      </c>
      <c r="N168" t="str">
        <f t="shared" si="13"/>
        <v>OUTLIER</v>
      </c>
      <c r="O168">
        <v>79</v>
      </c>
      <c r="P168" s="11">
        <v>0</v>
      </c>
      <c r="Q168" s="11">
        <v>7.8431372549019607E-2</v>
      </c>
      <c r="R168" s="12">
        <v>4.1685714285714202</v>
      </c>
      <c r="S168" t="s">
        <v>27</v>
      </c>
      <c r="T168">
        <v>0</v>
      </c>
      <c r="U168">
        <f t="shared" si="14"/>
        <v>2</v>
      </c>
      <c r="V168">
        <f t="shared" si="15"/>
        <v>3</v>
      </c>
      <c r="W168">
        <f t="shared" si="16"/>
        <v>1</v>
      </c>
      <c r="X168" t="str">
        <f t="shared" si="17"/>
        <v>231</v>
      </c>
      <c r="Y168" t="str">
        <f>IF(Table1[[#This Row],[RFM_Score]]="555","Champion", IF(AND(J168&gt;=4,V168&gt;=4),"Loyal", IF(U168&lt;=2,"At Risk", IF(W168&gt;=4,"Potential Loyalist","Others"))))</f>
        <v>At Risk</v>
      </c>
    </row>
    <row r="169" spans="1:25">
      <c r="A169" t="s">
        <v>11728</v>
      </c>
      <c r="B169">
        <v>56</v>
      </c>
      <c r="C169" t="s">
        <v>19</v>
      </c>
      <c r="D169" t="s">
        <v>25</v>
      </c>
      <c r="E169" s="6" t="s">
        <v>12239</v>
      </c>
      <c r="F169" t="s">
        <v>30</v>
      </c>
      <c r="G169">
        <v>4</v>
      </c>
      <c r="H169">
        <v>3</v>
      </c>
      <c r="I169">
        <v>54</v>
      </c>
      <c r="J169">
        <v>2</v>
      </c>
      <c r="K169">
        <v>26.39</v>
      </c>
      <c r="L169" t="str">
        <f t="shared" si="12"/>
        <v/>
      </c>
      <c r="M169">
        <v>7</v>
      </c>
      <c r="N169" t="str">
        <f t="shared" si="13"/>
        <v>OUTLIER</v>
      </c>
      <c r="O169">
        <v>33</v>
      </c>
      <c r="P169" s="11">
        <v>0.75</v>
      </c>
      <c r="Q169" s="11">
        <v>3.7037037037037E-2</v>
      </c>
      <c r="R169" s="12">
        <v>3.77</v>
      </c>
      <c r="S169" t="s">
        <v>27</v>
      </c>
      <c r="T169">
        <v>0</v>
      </c>
      <c r="U169">
        <f t="shared" si="14"/>
        <v>4</v>
      </c>
      <c r="V169">
        <f t="shared" si="15"/>
        <v>3</v>
      </c>
      <c r="W169">
        <f t="shared" si="16"/>
        <v>1</v>
      </c>
      <c r="X169" t="str">
        <f t="shared" si="17"/>
        <v>431</v>
      </c>
      <c r="Y169" t="str">
        <f>IF(Table1[[#This Row],[RFM_Score]]="555","Champion", IF(AND(J169&gt;=4,V169&gt;=4),"Loyal", IF(U169&lt;=2,"At Risk", IF(W169&gt;=4,"Potential Loyalist","Others"))))</f>
        <v>Others</v>
      </c>
    </row>
    <row r="170" spans="1:25">
      <c r="A170" t="s">
        <v>11282</v>
      </c>
      <c r="B170">
        <v>34</v>
      </c>
      <c r="C170" t="s">
        <v>24</v>
      </c>
      <c r="D170" t="s">
        <v>25</v>
      </c>
      <c r="E170" s="6" t="s">
        <v>12240</v>
      </c>
      <c r="F170" t="s">
        <v>21</v>
      </c>
      <c r="G170">
        <v>5</v>
      </c>
      <c r="H170">
        <v>2</v>
      </c>
      <c r="I170">
        <v>54</v>
      </c>
      <c r="J170">
        <v>3</v>
      </c>
      <c r="K170">
        <v>25.45</v>
      </c>
      <c r="L170" t="str">
        <f t="shared" si="12"/>
        <v/>
      </c>
      <c r="M170">
        <v>7</v>
      </c>
      <c r="N170" t="str">
        <f t="shared" si="13"/>
        <v>OUTLIER</v>
      </c>
      <c r="O170">
        <v>29</v>
      </c>
      <c r="P170" s="11">
        <v>0.4</v>
      </c>
      <c r="Q170" s="11">
        <v>5.5555555555555497E-2</v>
      </c>
      <c r="R170" s="12">
        <v>3.6357142857142799</v>
      </c>
      <c r="S170" t="s">
        <v>27</v>
      </c>
      <c r="T170">
        <v>1</v>
      </c>
      <c r="U170">
        <f t="shared" si="14"/>
        <v>4</v>
      </c>
      <c r="V170">
        <f t="shared" si="15"/>
        <v>3</v>
      </c>
      <c r="W170">
        <f t="shared" si="16"/>
        <v>1</v>
      </c>
      <c r="X170" t="str">
        <f t="shared" si="17"/>
        <v>431</v>
      </c>
      <c r="Y170" t="str">
        <f>IF(Table1[[#This Row],[RFM_Score]]="555","Champion", IF(AND(J170&gt;=4,V170&gt;=4),"Loyal", IF(U170&lt;=2,"At Risk", IF(W170&gt;=4,"Potential Loyalist","Others"))))</f>
        <v>Others</v>
      </c>
    </row>
    <row r="171" spans="1:25">
      <c r="A171" t="s">
        <v>7929</v>
      </c>
      <c r="B171">
        <v>20</v>
      </c>
      <c r="C171" t="s">
        <v>24</v>
      </c>
      <c r="D171" t="s">
        <v>41</v>
      </c>
      <c r="E171" s="6" t="s">
        <v>12241</v>
      </c>
      <c r="F171" t="s">
        <v>26</v>
      </c>
      <c r="G171">
        <v>3</v>
      </c>
      <c r="H171">
        <v>2</v>
      </c>
      <c r="I171">
        <v>48</v>
      </c>
      <c r="J171">
        <v>3</v>
      </c>
      <c r="K171">
        <v>24.95</v>
      </c>
      <c r="L171" t="str">
        <f t="shared" si="12"/>
        <v/>
      </c>
      <c r="M171">
        <v>7</v>
      </c>
      <c r="N171" t="str">
        <f t="shared" si="13"/>
        <v>OUTLIER</v>
      </c>
      <c r="O171">
        <v>12</v>
      </c>
      <c r="P171" s="11">
        <v>0.66666666666666596</v>
      </c>
      <c r="Q171" s="11">
        <v>6.25E-2</v>
      </c>
      <c r="R171" s="12">
        <v>3.5642857142857101</v>
      </c>
      <c r="S171" t="s">
        <v>27</v>
      </c>
      <c r="T171">
        <v>0</v>
      </c>
      <c r="U171">
        <f t="shared" si="14"/>
        <v>5</v>
      </c>
      <c r="V171">
        <f t="shared" si="15"/>
        <v>3</v>
      </c>
      <c r="W171">
        <f t="shared" si="16"/>
        <v>1</v>
      </c>
      <c r="X171" t="str">
        <f t="shared" si="17"/>
        <v>531</v>
      </c>
      <c r="Y171" t="str">
        <f>IF(Table1[[#This Row],[RFM_Score]]="555","Champion", IF(AND(J171&gt;=4,V171&gt;=4),"Loyal", IF(U171&lt;=2,"At Risk", IF(W171&gt;=4,"Potential Loyalist","Others"))))</f>
        <v>Others</v>
      </c>
    </row>
    <row r="172" spans="1:25">
      <c r="A172" t="s">
        <v>4123</v>
      </c>
      <c r="B172">
        <v>45</v>
      </c>
      <c r="C172" t="s">
        <v>19</v>
      </c>
      <c r="D172" t="s">
        <v>29</v>
      </c>
      <c r="E172" s="6" t="s">
        <v>12242</v>
      </c>
      <c r="F172" t="s">
        <v>30</v>
      </c>
      <c r="G172">
        <v>5</v>
      </c>
      <c r="H172">
        <v>2</v>
      </c>
      <c r="I172">
        <v>40</v>
      </c>
      <c r="J172">
        <v>3</v>
      </c>
      <c r="K172">
        <v>24.47</v>
      </c>
      <c r="L172" t="str">
        <f t="shared" si="12"/>
        <v/>
      </c>
      <c r="M172">
        <v>7</v>
      </c>
      <c r="N172" t="str">
        <f t="shared" si="13"/>
        <v>OUTLIER</v>
      </c>
      <c r="O172">
        <v>82</v>
      </c>
      <c r="P172" s="11">
        <v>0.4</v>
      </c>
      <c r="Q172" s="11">
        <v>7.4999999999999997E-2</v>
      </c>
      <c r="R172" s="12">
        <v>3.4957142857142798</v>
      </c>
      <c r="S172" t="s">
        <v>27</v>
      </c>
      <c r="T172">
        <v>0</v>
      </c>
      <c r="U172">
        <f t="shared" si="14"/>
        <v>2</v>
      </c>
      <c r="V172">
        <f t="shared" si="15"/>
        <v>3</v>
      </c>
      <c r="W172">
        <f t="shared" si="16"/>
        <v>1</v>
      </c>
      <c r="X172" t="str">
        <f t="shared" si="17"/>
        <v>231</v>
      </c>
      <c r="Y172" t="str">
        <f>IF(Table1[[#This Row],[RFM_Score]]="555","Champion", IF(AND(J172&gt;=4,V172&gt;=4),"Loyal", IF(U172&lt;=2,"At Risk", IF(W172&gt;=4,"Potential Loyalist","Others"))))</f>
        <v>At Risk</v>
      </c>
    </row>
    <row r="173" spans="1:25">
      <c r="A173" t="s">
        <v>5018</v>
      </c>
      <c r="B173">
        <v>45</v>
      </c>
      <c r="C173" t="s">
        <v>19</v>
      </c>
      <c r="D173" t="s">
        <v>49</v>
      </c>
      <c r="E173" s="6" t="s">
        <v>12243</v>
      </c>
      <c r="F173" t="s">
        <v>37</v>
      </c>
      <c r="G173">
        <v>3</v>
      </c>
      <c r="H173">
        <v>0</v>
      </c>
      <c r="I173">
        <v>42</v>
      </c>
      <c r="J173">
        <v>3</v>
      </c>
      <c r="K173">
        <v>22.39</v>
      </c>
      <c r="L173" t="str">
        <f t="shared" si="12"/>
        <v/>
      </c>
      <c r="M173">
        <v>7</v>
      </c>
      <c r="N173" t="str">
        <f t="shared" si="13"/>
        <v>OUTLIER</v>
      </c>
      <c r="O173">
        <v>7</v>
      </c>
      <c r="P173" s="11">
        <v>0</v>
      </c>
      <c r="Q173" s="11">
        <v>7.1428571428571397E-2</v>
      </c>
      <c r="R173" s="12">
        <v>3.19857142857142</v>
      </c>
      <c r="S173" t="s">
        <v>27</v>
      </c>
      <c r="T173">
        <v>0</v>
      </c>
      <c r="U173">
        <f t="shared" si="14"/>
        <v>5</v>
      </c>
      <c r="V173">
        <f t="shared" si="15"/>
        <v>3</v>
      </c>
      <c r="W173">
        <f t="shared" si="16"/>
        <v>1</v>
      </c>
      <c r="X173" t="str">
        <f t="shared" si="17"/>
        <v>531</v>
      </c>
      <c r="Y173" t="str">
        <f>IF(Table1[[#This Row],[RFM_Score]]="555","Champion", IF(AND(J173&gt;=4,V173&gt;=4),"Loyal", IF(U173&lt;=2,"At Risk", IF(W173&gt;=4,"Potential Loyalist","Others"))))</f>
        <v>Others</v>
      </c>
    </row>
    <row r="174" spans="1:25">
      <c r="A174" t="s">
        <v>8152</v>
      </c>
      <c r="B174">
        <v>33</v>
      </c>
      <c r="C174" t="s">
        <v>24</v>
      </c>
      <c r="D174" t="s">
        <v>25</v>
      </c>
      <c r="E174" s="6" t="s">
        <v>12244</v>
      </c>
      <c r="F174" t="s">
        <v>26</v>
      </c>
      <c r="G174">
        <v>3</v>
      </c>
      <c r="H174">
        <v>1</v>
      </c>
      <c r="I174">
        <v>43</v>
      </c>
      <c r="J174">
        <v>2</v>
      </c>
      <c r="K174">
        <v>21.05</v>
      </c>
      <c r="L174" t="str">
        <f t="shared" si="12"/>
        <v/>
      </c>
      <c r="M174">
        <v>7</v>
      </c>
      <c r="N174" t="str">
        <f t="shared" si="13"/>
        <v>OUTLIER</v>
      </c>
      <c r="O174">
        <v>38</v>
      </c>
      <c r="P174" s="11">
        <v>0.33333333333333298</v>
      </c>
      <c r="Q174" s="11">
        <v>4.6511627906976702E-2</v>
      </c>
      <c r="R174" s="12">
        <v>3.00714285714285</v>
      </c>
      <c r="S174" t="s">
        <v>27</v>
      </c>
      <c r="T174">
        <v>0</v>
      </c>
      <c r="U174">
        <f t="shared" si="14"/>
        <v>4</v>
      </c>
      <c r="V174">
        <f t="shared" si="15"/>
        <v>3</v>
      </c>
      <c r="W174">
        <f t="shared" si="16"/>
        <v>1</v>
      </c>
      <c r="X174" t="str">
        <f t="shared" si="17"/>
        <v>431</v>
      </c>
      <c r="Y174" t="str">
        <f>IF(Table1[[#This Row],[RFM_Score]]="555","Champion", IF(AND(J174&gt;=4,V174&gt;=4),"Loyal", IF(U174&lt;=2,"At Risk", IF(W174&gt;=4,"Potential Loyalist","Others"))))</f>
        <v>Others</v>
      </c>
    </row>
    <row r="175" spans="1:25">
      <c r="A175" t="s">
        <v>878</v>
      </c>
      <c r="B175">
        <v>43</v>
      </c>
      <c r="C175" t="s">
        <v>19</v>
      </c>
      <c r="D175" t="s">
        <v>25</v>
      </c>
      <c r="E175" s="6" t="s">
        <v>12245</v>
      </c>
      <c r="F175" t="s">
        <v>62</v>
      </c>
      <c r="G175">
        <v>2</v>
      </c>
      <c r="H175">
        <v>0</v>
      </c>
      <c r="I175">
        <v>42</v>
      </c>
      <c r="J175">
        <v>1</v>
      </c>
      <c r="K175">
        <v>20.64</v>
      </c>
      <c r="L175" t="str">
        <f t="shared" si="12"/>
        <v/>
      </c>
      <c r="M175">
        <v>7</v>
      </c>
      <c r="N175" t="str">
        <f t="shared" si="13"/>
        <v>OUTLIER</v>
      </c>
      <c r="O175">
        <v>88</v>
      </c>
      <c r="P175" s="11">
        <v>0</v>
      </c>
      <c r="Q175" s="11">
        <v>2.3809523809523801E-2</v>
      </c>
      <c r="R175" s="12">
        <v>2.94857142857142</v>
      </c>
      <c r="S175" t="s">
        <v>27</v>
      </c>
      <c r="T175">
        <v>1</v>
      </c>
      <c r="U175">
        <f t="shared" si="14"/>
        <v>2</v>
      </c>
      <c r="V175">
        <f t="shared" si="15"/>
        <v>3</v>
      </c>
      <c r="W175">
        <f t="shared" si="16"/>
        <v>1</v>
      </c>
      <c r="X175" t="str">
        <f t="shared" si="17"/>
        <v>231</v>
      </c>
      <c r="Y175" t="str">
        <f>IF(Table1[[#This Row],[RFM_Score]]="555","Champion", IF(AND(J175&gt;=4,V175&gt;=4),"Loyal", IF(U175&lt;=2,"At Risk", IF(W175&gt;=4,"Potential Loyalist","Others"))))</f>
        <v>At Risk</v>
      </c>
    </row>
    <row r="176" spans="1:25">
      <c r="A176" t="s">
        <v>3947</v>
      </c>
      <c r="B176">
        <v>18</v>
      </c>
      <c r="C176" t="s">
        <v>19</v>
      </c>
      <c r="D176" t="s">
        <v>35</v>
      </c>
      <c r="E176" s="6" t="s">
        <v>12246</v>
      </c>
      <c r="F176" t="s">
        <v>21</v>
      </c>
      <c r="G176">
        <v>5</v>
      </c>
      <c r="H176">
        <v>1</v>
      </c>
      <c r="I176">
        <v>52</v>
      </c>
      <c r="J176">
        <v>3</v>
      </c>
      <c r="K176">
        <v>19.23</v>
      </c>
      <c r="L176" t="str">
        <f t="shared" si="12"/>
        <v/>
      </c>
      <c r="M176">
        <v>7</v>
      </c>
      <c r="N176" t="str">
        <f t="shared" si="13"/>
        <v>OUTLIER</v>
      </c>
      <c r="O176">
        <v>130</v>
      </c>
      <c r="P176" s="11">
        <v>0.2</v>
      </c>
      <c r="Q176" s="11">
        <v>5.7692307692307598E-2</v>
      </c>
      <c r="R176" s="12">
        <v>2.7471428571428498</v>
      </c>
      <c r="S176" t="s">
        <v>27</v>
      </c>
      <c r="T176">
        <v>1</v>
      </c>
      <c r="U176">
        <f t="shared" si="14"/>
        <v>1</v>
      </c>
      <c r="V176">
        <f t="shared" si="15"/>
        <v>3</v>
      </c>
      <c r="W176">
        <f t="shared" si="16"/>
        <v>1</v>
      </c>
      <c r="X176" t="str">
        <f t="shared" si="17"/>
        <v>131</v>
      </c>
      <c r="Y176" t="str">
        <f>IF(Table1[[#This Row],[RFM_Score]]="555","Champion", IF(AND(J176&gt;=4,V176&gt;=4),"Loyal", IF(U176&lt;=2,"At Risk", IF(W176&gt;=4,"Potential Loyalist","Others"))))</f>
        <v>At Risk</v>
      </c>
    </row>
    <row r="177" spans="1:25">
      <c r="A177" t="s">
        <v>8993</v>
      </c>
      <c r="B177">
        <v>21</v>
      </c>
      <c r="C177" t="s">
        <v>19</v>
      </c>
      <c r="D177" t="s">
        <v>41</v>
      </c>
      <c r="E177" s="6" t="s">
        <v>12247</v>
      </c>
      <c r="F177" t="s">
        <v>30</v>
      </c>
      <c r="G177">
        <v>4</v>
      </c>
      <c r="H177">
        <v>0</v>
      </c>
      <c r="I177">
        <v>65</v>
      </c>
      <c r="J177">
        <v>6</v>
      </c>
      <c r="K177">
        <v>18.48</v>
      </c>
      <c r="L177" t="str">
        <f t="shared" si="12"/>
        <v/>
      </c>
      <c r="M177">
        <v>7</v>
      </c>
      <c r="N177" t="str">
        <f t="shared" si="13"/>
        <v>OUTLIER</v>
      </c>
      <c r="O177">
        <v>5</v>
      </c>
      <c r="P177" s="11">
        <v>0</v>
      </c>
      <c r="Q177" s="11">
        <v>9.2307692307692299E-2</v>
      </c>
      <c r="R177" s="12">
        <v>2.64</v>
      </c>
      <c r="S177" t="s">
        <v>27</v>
      </c>
      <c r="T177">
        <v>0</v>
      </c>
      <c r="U177">
        <f t="shared" si="14"/>
        <v>5</v>
      </c>
      <c r="V177">
        <f t="shared" si="15"/>
        <v>3</v>
      </c>
      <c r="W177">
        <f t="shared" si="16"/>
        <v>1</v>
      </c>
      <c r="X177" t="str">
        <f t="shared" si="17"/>
        <v>531</v>
      </c>
      <c r="Y177" t="str">
        <f>IF(Table1[[#This Row],[RFM_Score]]="555","Champion", IF(AND(J177&gt;=4,V177&gt;=4),"Loyal", IF(U177&lt;=2,"At Risk", IF(W177&gt;=4,"Potential Loyalist","Others"))))</f>
        <v>Others</v>
      </c>
    </row>
    <row r="178" spans="1:25">
      <c r="A178" t="s">
        <v>6798</v>
      </c>
      <c r="B178">
        <v>32</v>
      </c>
      <c r="C178" t="s">
        <v>24</v>
      </c>
      <c r="D178" t="s">
        <v>25</v>
      </c>
      <c r="E178" s="6" t="s">
        <v>12248</v>
      </c>
      <c r="F178" t="s">
        <v>26</v>
      </c>
      <c r="G178">
        <v>1</v>
      </c>
      <c r="H178">
        <v>0</v>
      </c>
      <c r="I178">
        <v>45</v>
      </c>
      <c r="J178">
        <v>3</v>
      </c>
      <c r="K178">
        <v>13.42</v>
      </c>
      <c r="L178" t="str">
        <f t="shared" si="12"/>
        <v/>
      </c>
      <c r="M178">
        <v>7</v>
      </c>
      <c r="N178" t="str">
        <f t="shared" si="13"/>
        <v>OUTLIER</v>
      </c>
      <c r="O178">
        <v>8</v>
      </c>
      <c r="P178" s="11">
        <v>0</v>
      </c>
      <c r="Q178" s="11">
        <v>6.6666666666666596E-2</v>
      </c>
      <c r="R178" s="12">
        <v>1.9171428571428499</v>
      </c>
      <c r="S178" t="s">
        <v>27</v>
      </c>
      <c r="T178">
        <v>0</v>
      </c>
      <c r="U178">
        <f t="shared" si="14"/>
        <v>5</v>
      </c>
      <c r="V178">
        <f t="shared" si="15"/>
        <v>3</v>
      </c>
      <c r="W178">
        <f t="shared" si="16"/>
        <v>1</v>
      </c>
      <c r="X178" t="str">
        <f t="shared" si="17"/>
        <v>531</v>
      </c>
      <c r="Y178" t="str">
        <f>IF(Table1[[#This Row],[RFM_Score]]="555","Champion", IF(AND(J178&gt;=4,V178&gt;=4),"Loyal", IF(U178&lt;=2,"At Risk", IF(W178&gt;=4,"Potential Loyalist","Others"))))</f>
        <v>Others</v>
      </c>
    </row>
    <row r="179" spans="1:25">
      <c r="A179" t="s">
        <v>11337</v>
      </c>
      <c r="B179">
        <v>37</v>
      </c>
      <c r="C179" t="s">
        <v>19</v>
      </c>
      <c r="D179" t="s">
        <v>25</v>
      </c>
      <c r="E179" s="6" t="s">
        <v>12249</v>
      </c>
      <c r="F179" t="s">
        <v>26</v>
      </c>
      <c r="G179">
        <v>6</v>
      </c>
      <c r="H179">
        <v>3</v>
      </c>
      <c r="I179">
        <v>42</v>
      </c>
      <c r="J179">
        <v>3</v>
      </c>
      <c r="K179">
        <v>12.08</v>
      </c>
      <c r="L179" t="str">
        <f t="shared" si="12"/>
        <v/>
      </c>
      <c r="M179">
        <v>7</v>
      </c>
      <c r="N179" t="str">
        <f t="shared" si="13"/>
        <v>OUTLIER</v>
      </c>
      <c r="O179">
        <v>101</v>
      </c>
      <c r="P179" s="11">
        <v>0.5</v>
      </c>
      <c r="Q179" s="11">
        <v>7.1428571428571397E-2</v>
      </c>
      <c r="R179" s="12">
        <v>1.72571428571428</v>
      </c>
      <c r="S179" t="s">
        <v>27</v>
      </c>
      <c r="T179">
        <v>1</v>
      </c>
      <c r="U179">
        <f t="shared" si="14"/>
        <v>1</v>
      </c>
      <c r="V179">
        <f t="shared" si="15"/>
        <v>3</v>
      </c>
      <c r="W179">
        <f t="shared" si="16"/>
        <v>1</v>
      </c>
      <c r="X179" t="str">
        <f t="shared" si="17"/>
        <v>131</v>
      </c>
      <c r="Y179" t="str">
        <f>IF(Table1[[#This Row],[RFM_Score]]="555","Champion", IF(AND(J179&gt;=4,V179&gt;=4),"Loyal", IF(U179&lt;=2,"At Risk", IF(W179&gt;=4,"Potential Loyalist","Others"))))</f>
        <v>At Risk</v>
      </c>
    </row>
    <row r="180" spans="1:25">
      <c r="A180" t="s">
        <v>1940</v>
      </c>
      <c r="B180">
        <v>39</v>
      </c>
      <c r="C180" t="s">
        <v>24</v>
      </c>
      <c r="D180" t="s">
        <v>41</v>
      </c>
      <c r="E180" s="6" t="s">
        <v>12250</v>
      </c>
      <c r="F180" t="s">
        <v>26</v>
      </c>
      <c r="G180">
        <v>6</v>
      </c>
      <c r="H180">
        <v>1</v>
      </c>
      <c r="I180">
        <v>37</v>
      </c>
      <c r="J180">
        <v>3</v>
      </c>
      <c r="K180">
        <v>11.22</v>
      </c>
      <c r="L180" t="str">
        <f t="shared" si="12"/>
        <v/>
      </c>
      <c r="M180">
        <v>7</v>
      </c>
      <c r="N180" t="str">
        <f t="shared" si="13"/>
        <v>OUTLIER</v>
      </c>
      <c r="O180">
        <v>22</v>
      </c>
      <c r="P180" s="11">
        <v>0.16666666666666599</v>
      </c>
      <c r="Q180" s="11">
        <v>8.1081081081081002E-2</v>
      </c>
      <c r="R180" s="12">
        <v>1.6028571428571401</v>
      </c>
      <c r="S180" t="s">
        <v>27</v>
      </c>
      <c r="T180">
        <v>0</v>
      </c>
      <c r="U180">
        <f t="shared" si="14"/>
        <v>4</v>
      </c>
      <c r="V180">
        <f t="shared" si="15"/>
        <v>3</v>
      </c>
      <c r="W180">
        <f t="shared" si="16"/>
        <v>1</v>
      </c>
      <c r="X180" t="str">
        <f t="shared" si="17"/>
        <v>431</v>
      </c>
      <c r="Y180" t="str">
        <f>IF(Table1[[#This Row],[RFM_Score]]="555","Champion", IF(AND(J180&gt;=4,V180&gt;=4),"Loyal", IF(U180&lt;=2,"At Risk", IF(W180&gt;=4,"Potential Loyalist","Others"))))</f>
        <v>Others</v>
      </c>
    </row>
    <row r="181" spans="1:25">
      <c r="A181" t="s">
        <v>5209</v>
      </c>
      <c r="B181">
        <v>30</v>
      </c>
      <c r="C181" t="s">
        <v>24</v>
      </c>
      <c r="D181" t="s">
        <v>41</v>
      </c>
      <c r="E181" s="6" t="s">
        <v>12251</v>
      </c>
      <c r="F181" t="s">
        <v>26</v>
      </c>
      <c r="G181">
        <v>2</v>
      </c>
      <c r="H181">
        <v>2</v>
      </c>
      <c r="I181">
        <v>52</v>
      </c>
      <c r="J181">
        <v>3</v>
      </c>
      <c r="K181">
        <v>9.14</v>
      </c>
      <c r="L181" t="str">
        <f t="shared" si="12"/>
        <v/>
      </c>
      <c r="M181">
        <v>7</v>
      </c>
      <c r="N181" t="str">
        <f t="shared" si="13"/>
        <v>OUTLIER</v>
      </c>
      <c r="O181">
        <v>16</v>
      </c>
      <c r="P181" s="11">
        <v>1</v>
      </c>
      <c r="Q181" s="11">
        <v>5.7692307692307598E-2</v>
      </c>
      <c r="R181" s="12">
        <v>1.3057142857142801</v>
      </c>
      <c r="S181" t="s">
        <v>27</v>
      </c>
      <c r="T181">
        <v>0</v>
      </c>
      <c r="U181">
        <f t="shared" si="14"/>
        <v>5</v>
      </c>
      <c r="V181">
        <f t="shared" si="15"/>
        <v>3</v>
      </c>
      <c r="W181">
        <f t="shared" si="16"/>
        <v>1</v>
      </c>
      <c r="X181" t="str">
        <f t="shared" si="17"/>
        <v>531</v>
      </c>
      <c r="Y181" t="str">
        <f>IF(Table1[[#This Row],[RFM_Score]]="555","Champion", IF(AND(J181&gt;=4,V181&gt;=4),"Loyal", IF(U181&lt;=2,"At Risk", IF(W181&gt;=4,"Potential Loyalist","Others"))))</f>
        <v>Others</v>
      </c>
    </row>
    <row r="182" spans="1:25">
      <c r="A182" t="s">
        <v>6650</v>
      </c>
      <c r="B182">
        <v>61</v>
      </c>
      <c r="C182" t="s">
        <v>24</v>
      </c>
      <c r="D182" t="s">
        <v>20</v>
      </c>
      <c r="E182" s="6" t="s">
        <v>12252</v>
      </c>
      <c r="F182" t="s">
        <v>30</v>
      </c>
      <c r="G182">
        <v>4</v>
      </c>
      <c r="H182">
        <v>2</v>
      </c>
      <c r="I182">
        <v>44</v>
      </c>
      <c r="J182">
        <v>4</v>
      </c>
      <c r="K182">
        <v>8.91</v>
      </c>
      <c r="L182" t="str">
        <f t="shared" si="12"/>
        <v/>
      </c>
      <c r="M182">
        <v>7</v>
      </c>
      <c r="N182" t="str">
        <f t="shared" si="13"/>
        <v>OUTLIER</v>
      </c>
      <c r="O182">
        <v>26</v>
      </c>
      <c r="P182" s="11">
        <v>0.5</v>
      </c>
      <c r="Q182" s="11">
        <v>9.0909090909090898E-2</v>
      </c>
      <c r="R182" s="12">
        <v>1.27285714285714</v>
      </c>
      <c r="S182" t="s">
        <v>27</v>
      </c>
      <c r="T182">
        <v>0</v>
      </c>
      <c r="U182">
        <f t="shared" si="14"/>
        <v>4</v>
      </c>
      <c r="V182">
        <f t="shared" si="15"/>
        <v>3</v>
      </c>
      <c r="W182">
        <f t="shared" si="16"/>
        <v>1</v>
      </c>
      <c r="X182" t="str">
        <f t="shared" si="17"/>
        <v>431</v>
      </c>
      <c r="Y182" t="str">
        <f>IF(Table1[[#This Row],[RFM_Score]]="555","Champion", IF(AND(J182&gt;=4,V182&gt;=4),"Loyal", IF(U182&lt;=2,"At Risk", IF(W182&gt;=4,"Potential Loyalist","Others"))))</f>
        <v>Others</v>
      </c>
    </row>
    <row r="183" spans="1:25">
      <c r="A183" t="s">
        <v>5763</v>
      </c>
      <c r="B183">
        <v>18</v>
      </c>
      <c r="C183" t="s">
        <v>24</v>
      </c>
      <c r="D183" t="s">
        <v>49</v>
      </c>
      <c r="E183" s="6" t="s">
        <v>12253</v>
      </c>
      <c r="F183" t="s">
        <v>26</v>
      </c>
      <c r="G183">
        <v>6</v>
      </c>
      <c r="H183">
        <v>2</v>
      </c>
      <c r="I183">
        <v>44</v>
      </c>
      <c r="J183">
        <v>0</v>
      </c>
      <c r="K183">
        <v>7.36</v>
      </c>
      <c r="L183" t="str">
        <f t="shared" si="12"/>
        <v/>
      </c>
      <c r="M183">
        <v>7</v>
      </c>
      <c r="N183" t="str">
        <f t="shared" si="13"/>
        <v>OUTLIER</v>
      </c>
      <c r="O183">
        <v>10</v>
      </c>
      <c r="P183" s="11">
        <v>0.33333333333333298</v>
      </c>
      <c r="Q183" s="11">
        <v>0</v>
      </c>
      <c r="R183" s="12">
        <v>1.05142857142857</v>
      </c>
      <c r="S183" t="s">
        <v>27</v>
      </c>
      <c r="T183">
        <v>1</v>
      </c>
      <c r="U183">
        <f t="shared" si="14"/>
        <v>5</v>
      </c>
      <c r="V183">
        <f t="shared" si="15"/>
        <v>3</v>
      </c>
      <c r="W183">
        <f t="shared" si="16"/>
        <v>1</v>
      </c>
      <c r="X183" t="str">
        <f t="shared" si="17"/>
        <v>531</v>
      </c>
      <c r="Y183" t="str">
        <f>IF(Table1[[#This Row],[RFM_Score]]="555","Champion", IF(AND(J183&gt;=4,V183&gt;=4),"Loyal", IF(U183&lt;=2,"At Risk", IF(W183&gt;=4,"Potential Loyalist","Others"))))</f>
        <v>Others</v>
      </c>
    </row>
    <row r="184" spans="1:25">
      <c r="A184" t="s">
        <v>8820</v>
      </c>
      <c r="B184">
        <v>21</v>
      </c>
      <c r="C184" t="s">
        <v>19</v>
      </c>
      <c r="D184" t="s">
        <v>25</v>
      </c>
      <c r="E184" s="6" t="s">
        <v>12254</v>
      </c>
      <c r="F184" t="s">
        <v>26</v>
      </c>
      <c r="G184">
        <v>5</v>
      </c>
      <c r="H184">
        <v>3</v>
      </c>
      <c r="I184">
        <v>48</v>
      </c>
      <c r="J184">
        <v>4</v>
      </c>
      <c r="K184">
        <v>3.25</v>
      </c>
      <c r="L184" t="str">
        <f t="shared" si="12"/>
        <v/>
      </c>
      <c r="M184">
        <v>7</v>
      </c>
      <c r="N184" t="str">
        <f t="shared" si="13"/>
        <v>OUTLIER</v>
      </c>
      <c r="O184">
        <v>76</v>
      </c>
      <c r="P184" s="11">
        <v>0.6</v>
      </c>
      <c r="Q184" s="11">
        <v>8.3333333333333301E-2</v>
      </c>
      <c r="R184" s="12">
        <v>0.46428571428571402</v>
      </c>
      <c r="S184" t="s">
        <v>27</v>
      </c>
      <c r="T184">
        <v>0</v>
      </c>
      <c r="U184">
        <f t="shared" si="14"/>
        <v>2</v>
      </c>
      <c r="V184">
        <f t="shared" si="15"/>
        <v>3</v>
      </c>
      <c r="W184">
        <f t="shared" si="16"/>
        <v>1</v>
      </c>
      <c r="X184" t="str">
        <f t="shared" si="17"/>
        <v>231</v>
      </c>
      <c r="Y184" t="str">
        <f>IF(Table1[[#This Row],[RFM_Score]]="555","Champion", IF(AND(J184&gt;=4,V184&gt;=4),"Loyal", IF(U184&lt;=2,"At Risk", IF(W184&gt;=4,"Potential Loyalist","Others"))))</f>
        <v>At Risk</v>
      </c>
    </row>
    <row r="185" spans="1:25">
      <c r="A185" t="s">
        <v>6706</v>
      </c>
      <c r="B185">
        <v>43</v>
      </c>
      <c r="C185" t="s">
        <v>24</v>
      </c>
      <c r="D185" t="s">
        <v>29</v>
      </c>
      <c r="E185" s="6" t="s">
        <v>12255</v>
      </c>
      <c r="F185" t="s">
        <v>62</v>
      </c>
      <c r="G185">
        <v>6</v>
      </c>
      <c r="H185">
        <v>1</v>
      </c>
      <c r="I185">
        <v>50</v>
      </c>
      <c r="J185">
        <v>5</v>
      </c>
      <c r="K185">
        <v>2.65</v>
      </c>
      <c r="L185" t="str">
        <f t="shared" si="12"/>
        <v/>
      </c>
      <c r="M185">
        <v>7</v>
      </c>
      <c r="N185" t="str">
        <f t="shared" si="13"/>
        <v>OUTLIER</v>
      </c>
      <c r="O185">
        <v>54</v>
      </c>
      <c r="P185" s="11">
        <v>0.16666666666666599</v>
      </c>
      <c r="Q185" s="11">
        <v>0.1</v>
      </c>
      <c r="R185" s="12">
        <v>0.378571428571428</v>
      </c>
      <c r="S185" t="s">
        <v>27</v>
      </c>
      <c r="T185">
        <v>0</v>
      </c>
      <c r="U185">
        <f t="shared" si="14"/>
        <v>3</v>
      </c>
      <c r="V185">
        <f t="shared" si="15"/>
        <v>3</v>
      </c>
      <c r="W185">
        <f t="shared" si="16"/>
        <v>1</v>
      </c>
      <c r="X185" t="str">
        <f t="shared" si="17"/>
        <v>331</v>
      </c>
      <c r="Y185" t="str">
        <f>IF(Table1[[#This Row],[RFM_Score]]="555","Champion", IF(AND(J185&gt;=4,V185&gt;=4),"Loyal", IF(U185&lt;=2,"At Risk", IF(W185&gt;=4,"Potential Loyalist","Others"))))</f>
        <v>Others</v>
      </c>
    </row>
    <row r="186" spans="1:25">
      <c r="A186" t="s">
        <v>5791</v>
      </c>
      <c r="B186">
        <v>32</v>
      </c>
      <c r="C186" t="s">
        <v>24</v>
      </c>
      <c r="D186" t="s">
        <v>29</v>
      </c>
      <c r="E186" s="6" t="s">
        <v>12256</v>
      </c>
      <c r="F186" t="s">
        <v>21</v>
      </c>
      <c r="G186">
        <v>3</v>
      </c>
      <c r="H186">
        <v>1</v>
      </c>
      <c r="I186">
        <v>49</v>
      </c>
      <c r="J186">
        <v>5</v>
      </c>
      <c r="K186">
        <v>1322.08</v>
      </c>
      <c r="L186" t="str">
        <f t="shared" si="12"/>
        <v>OUTLIER</v>
      </c>
      <c r="M186">
        <v>6</v>
      </c>
      <c r="N186" t="str">
        <f t="shared" si="13"/>
        <v/>
      </c>
      <c r="O186">
        <v>12</v>
      </c>
      <c r="P186" s="11">
        <v>0.33333333333333298</v>
      </c>
      <c r="Q186" s="11">
        <v>0.10204081632653</v>
      </c>
      <c r="R186" s="12">
        <v>220.34666666666601</v>
      </c>
      <c r="S186" t="s">
        <v>57</v>
      </c>
      <c r="T186">
        <v>0</v>
      </c>
      <c r="U186">
        <f t="shared" si="14"/>
        <v>5</v>
      </c>
      <c r="V186">
        <f t="shared" si="15"/>
        <v>2</v>
      </c>
      <c r="W186">
        <f t="shared" si="16"/>
        <v>5</v>
      </c>
      <c r="X186" t="str">
        <f t="shared" si="17"/>
        <v>525</v>
      </c>
      <c r="Y186" t="str">
        <f>IF(Table1[[#This Row],[RFM_Score]]="555","Champion", IF(AND(J186&gt;=4,V186&gt;=4),"Loyal", IF(U186&lt;=2,"At Risk", IF(W186&gt;=4,"Potential Loyalist","Others"))))</f>
        <v>Potential Loyalist</v>
      </c>
    </row>
    <row r="187" spans="1:25">
      <c r="A187" t="s">
        <v>3929</v>
      </c>
      <c r="B187">
        <v>25</v>
      </c>
      <c r="C187" t="s">
        <v>33</v>
      </c>
      <c r="D187" t="s">
        <v>25</v>
      </c>
      <c r="E187" s="6" t="s">
        <v>12257</v>
      </c>
      <c r="F187" t="s">
        <v>60</v>
      </c>
      <c r="G187">
        <v>3</v>
      </c>
      <c r="H187">
        <v>1</v>
      </c>
      <c r="I187">
        <v>53</v>
      </c>
      <c r="J187">
        <v>1</v>
      </c>
      <c r="K187">
        <v>937.79</v>
      </c>
      <c r="L187" t="str">
        <f t="shared" si="12"/>
        <v>OUTLIER</v>
      </c>
      <c r="M187">
        <v>6</v>
      </c>
      <c r="N187" t="str">
        <f t="shared" si="13"/>
        <v/>
      </c>
      <c r="O187">
        <v>15</v>
      </c>
      <c r="P187" s="11">
        <v>0.33333333333333298</v>
      </c>
      <c r="Q187" s="11">
        <v>1.8867924528301799E-2</v>
      </c>
      <c r="R187" s="12">
        <v>156.29833333333301</v>
      </c>
      <c r="S187" t="s">
        <v>57</v>
      </c>
      <c r="T187">
        <v>0</v>
      </c>
      <c r="U187">
        <f t="shared" si="14"/>
        <v>5</v>
      </c>
      <c r="V187">
        <f t="shared" si="15"/>
        <v>2</v>
      </c>
      <c r="W187">
        <f t="shared" si="16"/>
        <v>5</v>
      </c>
      <c r="X187" t="str">
        <f t="shared" si="17"/>
        <v>525</v>
      </c>
      <c r="Y187" t="str">
        <f>IF(Table1[[#This Row],[RFM_Score]]="555","Champion", IF(AND(J187&gt;=4,V187&gt;=4),"Loyal", IF(U187&lt;=2,"At Risk", IF(W187&gt;=4,"Potential Loyalist","Others"))))</f>
        <v>Potential Loyalist</v>
      </c>
    </row>
    <row r="188" spans="1:25">
      <c r="A188" t="s">
        <v>1385</v>
      </c>
      <c r="B188">
        <v>18</v>
      </c>
      <c r="C188" t="s">
        <v>19</v>
      </c>
      <c r="D188" t="s">
        <v>41</v>
      </c>
      <c r="E188" s="6" t="s">
        <v>12258</v>
      </c>
      <c r="F188" t="s">
        <v>26</v>
      </c>
      <c r="G188">
        <v>7</v>
      </c>
      <c r="H188">
        <v>1</v>
      </c>
      <c r="I188">
        <v>52</v>
      </c>
      <c r="J188">
        <v>0</v>
      </c>
      <c r="K188">
        <v>823.51</v>
      </c>
      <c r="L188" t="str">
        <f t="shared" si="12"/>
        <v>OUTLIER</v>
      </c>
      <c r="M188">
        <v>6</v>
      </c>
      <c r="N188" t="str">
        <f t="shared" si="13"/>
        <v/>
      </c>
      <c r="O188">
        <v>25</v>
      </c>
      <c r="P188" s="11">
        <v>0.14285714285714199</v>
      </c>
      <c r="Q188" s="11">
        <v>0</v>
      </c>
      <c r="R188" s="12">
        <v>137.25166666666601</v>
      </c>
      <c r="S188" t="s">
        <v>57</v>
      </c>
      <c r="T188">
        <v>0</v>
      </c>
      <c r="U188">
        <f t="shared" si="14"/>
        <v>4</v>
      </c>
      <c r="V188">
        <f t="shared" si="15"/>
        <v>2</v>
      </c>
      <c r="W188">
        <f t="shared" si="16"/>
        <v>5</v>
      </c>
      <c r="X188" t="str">
        <f t="shared" si="17"/>
        <v>425</v>
      </c>
      <c r="Y188" t="str">
        <f>IF(Table1[[#This Row],[RFM_Score]]="555","Champion", IF(AND(J188&gt;=4,V188&gt;=4),"Loyal", IF(U188&lt;=2,"At Risk", IF(W188&gt;=4,"Potential Loyalist","Others"))))</f>
        <v>Potential Loyalist</v>
      </c>
    </row>
    <row r="189" spans="1:25">
      <c r="A189" t="s">
        <v>3418</v>
      </c>
      <c r="B189">
        <v>49</v>
      </c>
      <c r="C189" t="s">
        <v>24</v>
      </c>
      <c r="D189" t="s">
        <v>25</v>
      </c>
      <c r="E189" s="6" t="s">
        <v>12259</v>
      </c>
      <c r="F189" t="s">
        <v>21</v>
      </c>
      <c r="G189">
        <v>2</v>
      </c>
      <c r="H189">
        <v>1</v>
      </c>
      <c r="I189">
        <v>57</v>
      </c>
      <c r="J189">
        <v>3</v>
      </c>
      <c r="K189">
        <v>814.31</v>
      </c>
      <c r="L189" t="str">
        <f t="shared" si="12"/>
        <v>OUTLIER</v>
      </c>
      <c r="M189">
        <v>6</v>
      </c>
      <c r="N189" t="str">
        <f t="shared" si="13"/>
        <v/>
      </c>
      <c r="O189">
        <v>46</v>
      </c>
      <c r="P189" s="11">
        <v>0.5</v>
      </c>
      <c r="Q189" s="11">
        <v>5.2631578947368397E-2</v>
      </c>
      <c r="R189" s="12">
        <v>135.71833333333299</v>
      </c>
      <c r="S189" t="s">
        <v>57</v>
      </c>
      <c r="T189">
        <v>0</v>
      </c>
      <c r="U189">
        <f t="shared" si="14"/>
        <v>3</v>
      </c>
      <c r="V189">
        <f t="shared" si="15"/>
        <v>2</v>
      </c>
      <c r="W189">
        <f t="shared" si="16"/>
        <v>5</v>
      </c>
      <c r="X189" t="str">
        <f t="shared" si="17"/>
        <v>325</v>
      </c>
      <c r="Y189" t="str">
        <f>IF(Table1[[#This Row],[RFM_Score]]="555","Champion", IF(AND(J189&gt;=4,V189&gt;=4),"Loyal", IF(U189&lt;=2,"At Risk", IF(W189&gt;=4,"Potential Loyalist","Others"))))</f>
        <v>Potential Loyalist</v>
      </c>
    </row>
    <row r="190" spans="1:25">
      <c r="A190" t="s">
        <v>3727</v>
      </c>
      <c r="B190">
        <v>41</v>
      </c>
      <c r="C190" t="s">
        <v>24</v>
      </c>
      <c r="D190" t="s">
        <v>20</v>
      </c>
      <c r="E190" s="6" t="s">
        <v>12260</v>
      </c>
      <c r="F190" t="s">
        <v>62</v>
      </c>
      <c r="G190">
        <v>3</v>
      </c>
      <c r="H190">
        <v>0</v>
      </c>
      <c r="I190">
        <v>41</v>
      </c>
      <c r="J190">
        <v>3</v>
      </c>
      <c r="K190">
        <v>800.54</v>
      </c>
      <c r="L190" t="str">
        <f t="shared" si="12"/>
        <v>OUTLIER</v>
      </c>
      <c r="M190">
        <v>6</v>
      </c>
      <c r="N190" t="str">
        <f t="shared" si="13"/>
        <v/>
      </c>
      <c r="O190">
        <v>35</v>
      </c>
      <c r="P190" s="11">
        <v>0</v>
      </c>
      <c r="Q190" s="11">
        <v>7.3170731707316999E-2</v>
      </c>
      <c r="R190" s="12">
        <v>133.42333333333301</v>
      </c>
      <c r="S190" t="s">
        <v>57</v>
      </c>
      <c r="T190">
        <v>0</v>
      </c>
      <c r="U190">
        <f t="shared" si="14"/>
        <v>4</v>
      </c>
      <c r="V190">
        <f t="shared" si="15"/>
        <v>2</v>
      </c>
      <c r="W190">
        <f t="shared" si="16"/>
        <v>5</v>
      </c>
      <c r="X190" t="str">
        <f t="shared" si="17"/>
        <v>425</v>
      </c>
      <c r="Y190" t="str">
        <f>IF(Table1[[#This Row],[RFM_Score]]="555","Champion", IF(AND(J190&gt;=4,V190&gt;=4),"Loyal", IF(U190&lt;=2,"At Risk", IF(W190&gt;=4,"Potential Loyalist","Others"))))</f>
        <v>Potential Loyalist</v>
      </c>
    </row>
    <row r="191" spans="1:25">
      <c r="A191" t="s">
        <v>1668</v>
      </c>
      <c r="B191">
        <v>24</v>
      </c>
      <c r="C191" t="s">
        <v>19</v>
      </c>
      <c r="D191" t="s">
        <v>20</v>
      </c>
      <c r="E191" s="6" t="s">
        <v>12261</v>
      </c>
      <c r="F191" t="s">
        <v>62</v>
      </c>
      <c r="G191">
        <v>1</v>
      </c>
      <c r="H191">
        <v>1</v>
      </c>
      <c r="I191">
        <v>63</v>
      </c>
      <c r="J191">
        <v>1</v>
      </c>
      <c r="K191">
        <v>772.58</v>
      </c>
      <c r="L191" t="str">
        <f t="shared" si="12"/>
        <v>OUTLIER</v>
      </c>
      <c r="M191">
        <v>6</v>
      </c>
      <c r="N191" t="str">
        <f t="shared" si="13"/>
        <v/>
      </c>
      <c r="O191">
        <v>18</v>
      </c>
      <c r="P191" s="11">
        <v>1</v>
      </c>
      <c r="Q191" s="11">
        <v>1.5873015873015799E-2</v>
      </c>
      <c r="R191" s="12">
        <v>128.76333333333301</v>
      </c>
      <c r="S191" t="s">
        <v>57</v>
      </c>
      <c r="T191">
        <v>1</v>
      </c>
      <c r="U191">
        <f t="shared" si="14"/>
        <v>5</v>
      </c>
      <c r="V191">
        <f t="shared" si="15"/>
        <v>2</v>
      </c>
      <c r="W191">
        <f t="shared" si="16"/>
        <v>5</v>
      </c>
      <c r="X191" t="str">
        <f t="shared" si="17"/>
        <v>525</v>
      </c>
      <c r="Y191" t="str">
        <f>IF(Table1[[#This Row],[RFM_Score]]="555","Champion", IF(AND(J191&gt;=4,V191&gt;=4),"Loyal", IF(U191&lt;=2,"At Risk", IF(W191&gt;=4,"Potential Loyalist","Others"))))</f>
        <v>Potential Loyalist</v>
      </c>
    </row>
    <row r="192" spans="1:25">
      <c r="A192" t="s">
        <v>2429</v>
      </c>
      <c r="B192">
        <v>18</v>
      </c>
      <c r="C192" t="s">
        <v>24</v>
      </c>
      <c r="D192" t="s">
        <v>25</v>
      </c>
      <c r="E192" s="6" t="s">
        <v>12262</v>
      </c>
      <c r="F192" t="s">
        <v>37</v>
      </c>
      <c r="G192">
        <v>4</v>
      </c>
      <c r="H192">
        <v>2</v>
      </c>
      <c r="I192">
        <v>54</v>
      </c>
      <c r="J192">
        <v>3</v>
      </c>
      <c r="K192">
        <v>766.72</v>
      </c>
      <c r="L192" t="str">
        <f t="shared" si="12"/>
        <v>OUTLIER</v>
      </c>
      <c r="M192">
        <v>6</v>
      </c>
      <c r="N192" t="str">
        <f t="shared" si="13"/>
        <v/>
      </c>
      <c r="O192">
        <v>9</v>
      </c>
      <c r="P192" s="11">
        <v>0.5</v>
      </c>
      <c r="Q192" s="11">
        <v>5.5555555555555497E-2</v>
      </c>
      <c r="R192" s="12">
        <v>127.78666666666599</v>
      </c>
      <c r="S192" t="s">
        <v>57</v>
      </c>
      <c r="T192">
        <v>0</v>
      </c>
      <c r="U192">
        <f t="shared" si="14"/>
        <v>5</v>
      </c>
      <c r="V192">
        <f t="shared" si="15"/>
        <v>2</v>
      </c>
      <c r="W192">
        <f t="shared" si="16"/>
        <v>5</v>
      </c>
      <c r="X192" t="str">
        <f t="shared" si="17"/>
        <v>525</v>
      </c>
      <c r="Y192" t="str">
        <f>IF(Table1[[#This Row],[RFM_Score]]="555","Champion", IF(AND(J192&gt;=4,V192&gt;=4),"Loyal", IF(U192&lt;=2,"At Risk", IF(W192&gt;=4,"Potential Loyalist","Others"))))</f>
        <v>Potential Loyalist</v>
      </c>
    </row>
    <row r="193" spans="1:25">
      <c r="A193" t="s">
        <v>5589</v>
      </c>
      <c r="B193">
        <v>32</v>
      </c>
      <c r="C193" t="s">
        <v>19</v>
      </c>
      <c r="D193" t="s">
        <v>41</v>
      </c>
      <c r="E193" s="6" t="s">
        <v>12263</v>
      </c>
      <c r="F193" t="s">
        <v>30</v>
      </c>
      <c r="G193">
        <v>4</v>
      </c>
      <c r="H193">
        <v>0</v>
      </c>
      <c r="I193">
        <v>44</v>
      </c>
      <c r="J193">
        <v>3</v>
      </c>
      <c r="K193">
        <v>730.99</v>
      </c>
      <c r="L193" t="str">
        <f t="shared" si="12"/>
        <v>OUTLIER</v>
      </c>
      <c r="M193">
        <v>6</v>
      </c>
      <c r="N193" t="str">
        <f t="shared" si="13"/>
        <v/>
      </c>
      <c r="O193">
        <v>26</v>
      </c>
      <c r="P193" s="11">
        <v>0</v>
      </c>
      <c r="Q193" s="11">
        <v>6.8181818181818094E-2</v>
      </c>
      <c r="R193" s="12">
        <v>121.831666666666</v>
      </c>
      <c r="S193" t="s">
        <v>57</v>
      </c>
      <c r="T193">
        <v>0</v>
      </c>
      <c r="U193">
        <f t="shared" si="14"/>
        <v>4</v>
      </c>
      <c r="V193">
        <f t="shared" si="15"/>
        <v>2</v>
      </c>
      <c r="W193">
        <f t="shared" si="16"/>
        <v>5</v>
      </c>
      <c r="X193" t="str">
        <f t="shared" si="17"/>
        <v>425</v>
      </c>
      <c r="Y193" t="str">
        <f>IF(Table1[[#This Row],[RFM_Score]]="555","Champion", IF(AND(J193&gt;=4,V193&gt;=4),"Loyal", IF(U193&lt;=2,"At Risk", IF(W193&gt;=4,"Potential Loyalist","Others"))))</f>
        <v>Potential Loyalist</v>
      </c>
    </row>
    <row r="194" spans="1:25">
      <c r="A194" t="s">
        <v>2960</v>
      </c>
      <c r="B194">
        <v>34</v>
      </c>
      <c r="C194" t="s">
        <v>24</v>
      </c>
      <c r="D194" t="s">
        <v>29</v>
      </c>
      <c r="E194" s="6" t="s">
        <v>12264</v>
      </c>
      <c r="F194" t="s">
        <v>30</v>
      </c>
      <c r="G194">
        <v>2</v>
      </c>
      <c r="H194">
        <v>0</v>
      </c>
      <c r="I194">
        <v>73</v>
      </c>
      <c r="J194">
        <v>3</v>
      </c>
      <c r="K194">
        <v>728.41</v>
      </c>
      <c r="L194" t="str">
        <f t="shared" ref="L194:L257" si="18">IF(OR(K194&lt;$AC$10, K194&gt;$AC$11), "OUTLIER", "")</f>
        <v>OUTLIER</v>
      </c>
      <c r="M194">
        <v>6</v>
      </c>
      <c r="N194" t="str">
        <f t="shared" ref="N194:N257" si="19">IF(OR(M194&lt;$AC$16, M194&gt;$AC$17), "OUTLIER", "")</f>
        <v/>
      </c>
      <c r="O194">
        <v>50</v>
      </c>
      <c r="P194" s="11">
        <v>0</v>
      </c>
      <c r="Q194" s="11">
        <v>4.1095890410958902E-2</v>
      </c>
      <c r="R194" s="12">
        <v>121.401666666666</v>
      </c>
      <c r="S194" t="s">
        <v>57</v>
      </c>
      <c r="T194">
        <v>0</v>
      </c>
      <c r="U194">
        <f t="shared" ref="U194:U257" si="20">IF(O194&lt;=20,5,IF(O194&lt;=40,4,IF(O194&lt;=70,3,IF(O194&lt;=100,2,1))))</f>
        <v>3</v>
      </c>
      <c r="V194">
        <f t="shared" ref="V194:V257" si="21">IF(M194&gt;=11,5,IF(M194&gt;=9,4,IF(M194&gt;=7,3,IF(M194&gt;=5,2,1))))</f>
        <v>2</v>
      </c>
      <c r="W194">
        <f t="shared" ref="W194:W257" si="22">IF(K194&gt;=500,5,IF(K194&gt;=300,4,IF(K194&gt;=150,3,IF(K194&gt;=50,2,1))))</f>
        <v>5</v>
      </c>
      <c r="X194" t="str">
        <f t="shared" ref="X194:X257" si="23">U194 &amp; V194 &amp; W194</f>
        <v>325</v>
      </c>
      <c r="Y194" t="str">
        <f>IF(Table1[[#This Row],[RFM_Score]]="555","Champion", IF(AND(J194&gt;=4,V194&gt;=4),"Loyal", IF(U194&lt;=2,"At Risk", IF(W194&gt;=4,"Potential Loyalist","Others"))))</f>
        <v>Potential Loyalist</v>
      </c>
    </row>
    <row r="195" spans="1:25">
      <c r="A195" t="s">
        <v>10347</v>
      </c>
      <c r="B195">
        <v>36</v>
      </c>
      <c r="C195" t="s">
        <v>19</v>
      </c>
      <c r="D195" t="s">
        <v>25</v>
      </c>
      <c r="E195" s="6" t="s">
        <v>12265</v>
      </c>
      <c r="F195" t="s">
        <v>26</v>
      </c>
      <c r="G195">
        <v>5</v>
      </c>
      <c r="H195">
        <v>1</v>
      </c>
      <c r="I195">
        <v>44</v>
      </c>
      <c r="J195">
        <v>5</v>
      </c>
      <c r="K195">
        <v>701.2</v>
      </c>
      <c r="L195" t="str">
        <f t="shared" si="18"/>
        <v>OUTLIER</v>
      </c>
      <c r="M195">
        <v>6</v>
      </c>
      <c r="N195" t="str">
        <f t="shared" si="19"/>
        <v/>
      </c>
      <c r="O195">
        <v>0</v>
      </c>
      <c r="P195" s="11">
        <v>0.2</v>
      </c>
      <c r="Q195" s="11">
        <v>0.11363636363636299</v>
      </c>
      <c r="R195" s="12">
        <v>116.86666666666601</v>
      </c>
      <c r="S195" t="s">
        <v>57</v>
      </c>
      <c r="T195">
        <v>1</v>
      </c>
      <c r="U195">
        <f t="shared" si="20"/>
        <v>5</v>
      </c>
      <c r="V195">
        <f t="shared" si="21"/>
        <v>2</v>
      </c>
      <c r="W195">
        <f t="shared" si="22"/>
        <v>5</v>
      </c>
      <c r="X195" t="str">
        <f t="shared" si="23"/>
        <v>525</v>
      </c>
      <c r="Y195" t="str">
        <f>IF(Table1[[#This Row],[RFM_Score]]="555","Champion", IF(AND(J195&gt;=4,V195&gt;=4),"Loyal", IF(U195&lt;=2,"At Risk", IF(W195&gt;=4,"Potential Loyalist","Others"))))</f>
        <v>Potential Loyalist</v>
      </c>
    </row>
    <row r="196" spans="1:25">
      <c r="A196" t="s">
        <v>5320</v>
      </c>
      <c r="B196">
        <v>42</v>
      </c>
      <c r="C196" t="s">
        <v>24</v>
      </c>
      <c r="D196" t="s">
        <v>29</v>
      </c>
      <c r="E196" s="6" t="s">
        <v>12266</v>
      </c>
      <c r="F196" t="s">
        <v>26</v>
      </c>
      <c r="G196">
        <v>1</v>
      </c>
      <c r="H196">
        <v>0</v>
      </c>
      <c r="I196">
        <v>43</v>
      </c>
      <c r="J196">
        <v>2</v>
      </c>
      <c r="K196">
        <v>681.78</v>
      </c>
      <c r="L196" t="str">
        <f t="shared" si="18"/>
        <v>OUTLIER</v>
      </c>
      <c r="M196">
        <v>6</v>
      </c>
      <c r="N196" t="str">
        <f t="shared" si="19"/>
        <v/>
      </c>
      <c r="O196">
        <v>8</v>
      </c>
      <c r="P196" s="11">
        <v>0</v>
      </c>
      <c r="Q196" s="11">
        <v>4.6511627906976702E-2</v>
      </c>
      <c r="R196" s="12">
        <v>113.63</v>
      </c>
      <c r="S196" t="s">
        <v>57</v>
      </c>
      <c r="T196">
        <v>0</v>
      </c>
      <c r="U196">
        <f t="shared" si="20"/>
        <v>5</v>
      </c>
      <c r="V196">
        <f t="shared" si="21"/>
        <v>2</v>
      </c>
      <c r="W196">
        <f t="shared" si="22"/>
        <v>5</v>
      </c>
      <c r="X196" t="str">
        <f t="shared" si="23"/>
        <v>525</v>
      </c>
      <c r="Y196" t="str">
        <f>IF(Table1[[#This Row],[RFM_Score]]="555","Champion", IF(AND(J196&gt;=4,V196&gt;=4),"Loyal", IF(U196&lt;=2,"At Risk", IF(W196&gt;=4,"Potential Loyalist","Others"))))</f>
        <v>Potential Loyalist</v>
      </c>
    </row>
    <row r="197" spans="1:25">
      <c r="A197" t="s">
        <v>7518</v>
      </c>
      <c r="B197">
        <v>38</v>
      </c>
      <c r="C197" t="s">
        <v>19</v>
      </c>
      <c r="D197" t="s">
        <v>49</v>
      </c>
      <c r="E197" s="6" t="s">
        <v>12267</v>
      </c>
      <c r="F197" t="s">
        <v>60</v>
      </c>
      <c r="G197">
        <v>5</v>
      </c>
      <c r="H197">
        <v>1</v>
      </c>
      <c r="I197">
        <v>44</v>
      </c>
      <c r="J197">
        <v>1</v>
      </c>
      <c r="K197">
        <v>674.91</v>
      </c>
      <c r="L197" t="str">
        <f t="shared" si="18"/>
        <v>OUTLIER</v>
      </c>
      <c r="M197">
        <v>6</v>
      </c>
      <c r="N197" t="str">
        <f t="shared" si="19"/>
        <v/>
      </c>
      <c r="O197">
        <v>25</v>
      </c>
      <c r="P197" s="11">
        <v>0.2</v>
      </c>
      <c r="Q197" s="11">
        <v>2.27272727272727E-2</v>
      </c>
      <c r="R197" s="12">
        <v>112.485</v>
      </c>
      <c r="S197" t="s">
        <v>57</v>
      </c>
      <c r="T197">
        <v>0</v>
      </c>
      <c r="U197">
        <f t="shared" si="20"/>
        <v>4</v>
      </c>
      <c r="V197">
        <f t="shared" si="21"/>
        <v>2</v>
      </c>
      <c r="W197">
        <f t="shared" si="22"/>
        <v>5</v>
      </c>
      <c r="X197" t="str">
        <f t="shared" si="23"/>
        <v>425</v>
      </c>
      <c r="Y197" t="str">
        <f>IF(Table1[[#This Row],[RFM_Score]]="555","Champion", IF(AND(J197&gt;=4,V197&gt;=4),"Loyal", IF(U197&lt;=2,"At Risk", IF(W197&gt;=4,"Potential Loyalist","Others"))))</f>
        <v>Potential Loyalist</v>
      </c>
    </row>
    <row r="198" spans="1:25">
      <c r="A198" t="s">
        <v>3636</v>
      </c>
      <c r="B198">
        <v>32</v>
      </c>
      <c r="C198" t="s">
        <v>24</v>
      </c>
      <c r="D198" t="s">
        <v>25</v>
      </c>
      <c r="E198" s="6" t="s">
        <v>12268</v>
      </c>
      <c r="F198" t="s">
        <v>30</v>
      </c>
      <c r="G198">
        <v>1</v>
      </c>
      <c r="H198">
        <v>0</v>
      </c>
      <c r="I198">
        <v>51</v>
      </c>
      <c r="J198">
        <v>1</v>
      </c>
      <c r="K198">
        <v>661.93</v>
      </c>
      <c r="L198" t="str">
        <f t="shared" si="18"/>
        <v>OUTLIER</v>
      </c>
      <c r="M198">
        <v>6</v>
      </c>
      <c r="N198" t="str">
        <f t="shared" si="19"/>
        <v/>
      </c>
      <c r="O198">
        <v>45</v>
      </c>
      <c r="P198" s="11">
        <v>0</v>
      </c>
      <c r="Q198" s="11">
        <v>1.9607843137254902E-2</v>
      </c>
      <c r="R198" s="12">
        <v>110.321666666666</v>
      </c>
      <c r="S198" t="s">
        <v>57</v>
      </c>
      <c r="T198">
        <v>0</v>
      </c>
      <c r="U198">
        <f t="shared" si="20"/>
        <v>3</v>
      </c>
      <c r="V198">
        <f t="shared" si="21"/>
        <v>2</v>
      </c>
      <c r="W198">
        <f t="shared" si="22"/>
        <v>5</v>
      </c>
      <c r="X198" t="str">
        <f t="shared" si="23"/>
        <v>325</v>
      </c>
      <c r="Y198" t="str">
        <f>IF(Table1[[#This Row],[RFM_Score]]="555","Champion", IF(AND(J198&gt;=4,V198&gt;=4),"Loyal", IF(U198&lt;=2,"At Risk", IF(W198&gt;=4,"Potential Loyalist","Others"))))</f>
        <v>Potential Loyalist</v>
      </c>
    </row>
    <row r="199" spans="1:25">
      <c r="A199" t="s">
        <v>5806</v>
      </c>
      <c r="B199">
        <v>18</v>
      </c>
      <c r="C199" t="s">
        <v>24</v>
      </c>
      <c r="D199" t="s">
        <v>20</v>
      </c>
      <c r="E199" s="6" t="s">
        <v>12269</v>
      </c>
      <c r="F199" t="s">
        <v>30</v>
      </c>
      <c r="G199">
        <v>3</v>
      </c>
      <c r="H199">
        <v>3</v>
      </c>
      <c r="I199">
        <v>39</v>
      </c>
      <c r="J199">
        <v>3</v>
      </c>
      <c r="K199">
        <v>652.5</v>
      </c>
      <c r="L199" t="str">
        <f t="shared" si="18"/>
        <v>OUTLIER</v>
      </c>
      <c r="M199">
        <v>6</v>
      </c>
      <c r="N199" t="str">
        <f t="shared" si="19"/>
        <v/>
      </c>
      <c r="O199">
        <v>144</v>
      </c>
      <c r="P199" s="11">
        <v>1</v>
      </c>
      <c r="Q199" s="11">
        <v>7.69230769230769E-2</v>
      </c>
      <c r="R199" s="12">
        <v>108.75</v>
      </c>
      <c r="S199" t="s">
        <v>57</v>
      </c>
      <c r="T199">
        <v>1</v>
      </c>
      <c r="U199">
        <f t="shared" si="20"/>
        <v>1</v>
      </c>
      <c r="V199">
        <f t="shared" si="21"/>
        <v>2</v>
      </c>
      <c r="W199">
        <f t="shared" si="22"/>
        <v>5</v>
      </c>
      <c r="X199" t="str">
        <f t="shared" si="23"/>
        <v>125</v>
      </c>
      <c r="Y199" t="str">
        <f>IF(Table1[[#This Row],[RFM_Score]]="555","Champion", IF(AND(J199&gt;=4,V199&gt;=4),"Loyal", IF(U199&lt;=2,"At Risk", IF(W199&gt;=4,"Potential Loyalist","Others"))))</f>
        <v>At Risk</v>
      </c>
    </row>
    <row r="200" spans="1:25">
      <c r="A200" t="s">
        <v>6604</v>
      </c>
      <c r="B200">
        <v>32</v>
      </c>
      <c r="C200" t="s">
        <v>24</v>
      </c>
      <c r="D200" t="s">
        <v>41</v>
      </c>
      <c r="E200" s="6" t="s">
        <v>12270</v>
      </c>
      <c r="F200" t="s">
        <v>37</v>
      </c>
      <c r="G200">
        <v>3</v>
      </c>
      <c r="H200">
        <v>0</v>
      </c>
      <c r="I200">
        <v>50</v>
      </c>
      <c r="J200">
        <v>2</v>
      </c>
      <c r="K200">
        <v>644.4</v>
      </c>
      <c r="L200" t="str">
        <f t="shared" si="18"/>
        <v>OUTLIER</v>
      </c>
      <c r="M200">
        <v>6</v>
      </c>
      <c r="N200" t="str">
        <f t="shared" si="19"/>
        <v/>
      </c>
      <c r="O200">
        <v>5</v>
      </c>
      <c r="P200" s="11">
        <v>0</v>
      </c>
      <c r="Q200" s="11">
        <v>0.04</v>
      </c>
      <c r="R200" s="12">
        <v>107.399999999999</v>
      </c>
      <c r="S200" t="s">
        <v>57</v>
      </c>
      <c r="T200">
        <v>0</v>
      </c>
      <c r="U200">
        <f t="shared" si="20"/>
        <v>5</v>
      </c>
      <c r="V200">
        <f t="shared" si="21"/>
        <v>2</v>
      </c>
      <c r="W200">
        <f t="shared" si="22"/>
        <v>5</v>
      </c>
      <c r="X200" t="str">
        <f t="shared" si="23"/>
        <v>525</v>
      </c>
      <c r="Y200" t="str">
        <f>IF(Table1[[#This Row],[RFM_Score]]="555","Champion", IF(AND(J200&gt;=4,V200&gt;=4),"Loyal", IF(U200&lt;=2,"At Risk", IF(W200&gt;=4,"Potential Loyalist","Others"))))</f>
        <v>Potential Loyalist</v>
      </c>
    </row>
    <row r="201" spans="1:25">
      <c r="A201" t="s">
        <v>1744</v>
      </c>
      <c r="B201">
        <v>57</v>
      </c>
      <c r="C201" t="s">
        <v>19</v>
      </c>
      <c r="D201" t="s">
        <v>41</v>
      </c>
      <c r="E201" s="6" t="s">
        <v>12271</v>
      </c>
      <c r="F201" t="s">
        <v>26</v>
      </c>
      <c r="G201">
        <v>1</v>
      </c>
      <c r="H201">
        <v>0</v>
      </c>
      <c r="I201">
        <v>49</v>
      </c>
      <c r="J201">
        <v>1</v>
      </c>
      <c r="K201">
        <v>635.4</v>
      </c>
      <c r="L201" t="str">
        <f t="shared" si="18"/>
        <v>OUTLIER</v>
      </c>
      <c r="M201">
        <v>6</v>
      </c>
      <c r="N201" t="str">
        <f t="shared" si="19"/>
        <v/>
      </c>
      <c r="O201">
        <v>18</v>
      </c>
      <c r="P201" s="11">
        <v>0</v>
      </c>
      <c r="Q201" s="11">
        <v>2.04081632653061E-2</v>
      </c>
      <c r="R201" s="12">
        <v>105.899999999999</v>
      </c>
      <c r="S201" t="s">
        <v>57</v>
      </c>
      <c r="T201">
        <v>0</v>
      </c>
      <c r="U201">
        <f t="shared" si="20"/>
        <v>5</v>
      </c>
      <c r="V201">
        <f t="shared" si="21"/>
        <v>2</v>
      </c>
      <c r="W201">
        <f t="shared" si="22"/>
        <v>5</v>
      </c>
      <c r="X201" t="str">
        <f t="shared" si="23"/>
        <v>525</v>
      </c>
      <c r="Y201" t="str">
        <f>IF(Table1[[#This Row],[RFM_Score]]="555","Champion", IF(AND(J201&gt;=4,V201&gt;=4),"Loyal", IF(U201&lt;=2,"At Risk", IF(W201&gt;=4,"Potential Loyalist","Others"))))</f>
        <v>Potential Loyalist</v>
      </c>
    </row>
    <row r="202" spans="1:25">
      <c r="A202" t="s">
        <v>11289</v>
      </c>
      <c r="B202">
        <v>24</v>
      </c>
      <c r="C202" t="s">
        <v>19</v>
      </c>
      <c r="D202" t="s">
        <v>41</v>
      </c>
      <c r="E202" s="6" t="s">
        <v>12272</v>
      </c>
      <c r="F202" t="s">
        <v>26</v>
      </c>
      <c r="G202">
        <v>2</v>
      </c>
      <c r="H202">
        <v>2</v>
      </c>
      <c r="I202">
        <v>45</v>
      </c>
      <c r="J202">
        <v>1</v>
      </c>
      <c r="K202">
        <v>627.75</v>
      </c>
      <c r="L202" t="str">
        <f t="shared" si="18"/>
        <v>OUTLIER</v>
      </c>
      <c r="M202">
        <v>6</v>
      </c>
      <c r="N202" t="str">
        <f t="shared" si="19"/>
        <v/>
      </c>
      <c r="O202">
        <v>17</v>
      </c>
      <c r="P202" s="11">
        <v>1</v>
      </c>
      <c r="Q202" s="11">
        <v>2.2222222222222199E-2</v>
      </c>
      <c r="R202" s="12">
        <v>104.625</v>
      </c>
      <c r="S202" t="s">
        <v>57</v>
      </c>
      <c r="T202">
        <v>0</v>
      </c>
      <c r="U202">
        <f t="shared" si="20"/>
        <v>5</v>
      </c>
      <c r="V202">
        <f t="shared" si="21"/>
        <v>2</v>
      </c>
      <c r="W202">
        <f t="shared" si="22"/>
        <v>5</v>
      </c>
      <c r="X202" t="str">
        <f t="shared" si="23"/>
        <v>525</v>
      </c>
      <c r="Y202" t="str">
        <f>IF(Table1[[#This Row],[RFM_Score]]="555","Champion", IF(AND(J202&gt;=4,V202&gt;=4),"Loyal", IF(U202&lt;=2,"At Risk", IF(W202&gt;=4,"Potential Loyalist","Others"))))</f>
        <v>Potential Loyalist</v>
      </c>
    </row>
    <row r="203" spans="1:25">
      <c r="A203" t="s">
        <v>8082</v>
      </c>
      <c r="B203">
        <v>44</v>
      </c>
      <c r="C203" t="s">
        <v>19</v>
      </c>
      <c r="D203" t="s">
        <v>41</v>
      </c>
      <c r="E203" s="6" t="s">
        <v>12273</v>
      </c>
      <c r="F203" t="s">
        <v>21</v>
      </c>
      <c r="G203">
        <v>4</v>
      </c>
      <c r="H203">
        <v>1</v>
      </c>
      <c r="I203">
        <v>50</v>
      </c>
      <c r="J203">
        <v>2</v>
      </c>
      <c r="K203">
        <v>554.70000000000005</v>
      </c>
      <c r="L203" t="str">
        <f t="shared" si="18"/>
        <v/>
      </c>
      <c r="M203">
        <v>6</v>
      </c>
      <c r="N203" t="str">
        <f t="shared" si="19"/>
        <v/>
      </c>
      <c r="O203">
        <v>57</v>
      </c>
      <c r="P203" s="11">
        <v>0.25</v>
      </c>
      <c r="Q203" s="11">
        <v>0.04</v>
      </c>
      <c r="R203" s="12">
        <v>92.45</v>
      </c>
      <c r="S203" t="s">
        <v>57</v>
      </c>
      <c r="T203">
        <v>0</v>
      </c>
      <c r="U203">
        <f t="shared" si="20"/>
        <v>3</v>
      </c>
      <c r="V203">
        <f t="shared" si="21"/>
        <v>2</v>
      </c>
      <c r="W203">
        <f t="shared" si="22"/>
        <v>5</v>
      </c>
      <c r="X203" t="str">
        <f t="shared" si="23"/>
        <v>325</v>
      </c>
      <c r="Y203" t="str">
        <f>IF(Table1[[#This Row],[RFM_Score]]="555","Champion", IF(AND(J203&gt;=4,V203&gt;=4),"Loyal", IF(U203&lt;=2,"At Risk", IF(W203&gt;=4,"Potential Loyalist","Others"))))</f>
        <v>Potential Loyalist</v>
      </c>
    </row>
    <row r="204" spans="1:25">
      <c r="A204" t="s">
        <v>4208</v>
      </c>
      <c r="B204">
        <v>33</v>
      </c>
      <c r="C204" t="s">
        <v>19</v>
      </c>
      <c r="D204" t="s">
        <v>41</v>
      </c>
      <c r="E204" s="6" t="s">
        <v>12274</v>
      </c>
      <c r="F204" t="s">
        <v>30</v>
      </c>
      <c r="G204">
        <v>1</v>
      </c>
      <c r="H204">
        <v>1</v>
      </c>
      <c r="I204">
        <v>58</v>
      </c>
      <c r="J204">
        <v>1</v>
      </c>
      <c r="K204">
        <v>526.08000000000004</v>
      </c>
      <c r="L204" t="str">
        <f t="shared" si="18"/>
        <v/>
      </c>
      <c r="M204">
        <v>6</v>
      </c>
      <c r="N204" t="str">
        <f t="shared" si="19"/>
        <v/>
      </c>
      <c r="O204">
        <v>96</v>
      </c>
      <c r="P204" s="11">
        <v>1</v>
      </c>
      <c r="Q204" s="11">
        <v>1.72413793103448E-2</v>
      </c>
      <c r="R204" s="12">
        <v>87.68</v>
      </c>
      <c r="S204" t="s">
        <v>57</v>
      </c>
      <c r="T204">
        <v>0</v>
      </c>
      <c r="U204">
        <f t="shared" si="20"/>
        <v>2</v>
      </c>
      <c r="V204">
        <f t="shared" si="21"/>
        <v>2</v>
      </c>
      <c r="W204">
        <f t="shared" si="22"/>
        <v>5</v>
      </c>
      <c r="X204" t="str">
        <f t="shared" si="23"/>
        <v>225</v>
      </c>
      <c r="Y204" t="str">
        <f>IF(Table1[[#This Row],[RFM_Score]]="555","Champion", IF(AND(J204&gt;=4,V204&gt;=4),"Loyal", IF(U204&lt;=2,"At Risk", IF(W204&gt;=4,"Potential Loyalist","Others"))))</f>
        <v>At Risk</v>
      </c>
    </row>
    <row r="205" spans="1:25">
      <c r="A205" t="s">
        <v>826</v>
      </c>
      <c r="B205">
        <v>18</v>
      </c>
      <c r="C205" t="s">
        <v>24</v>
      </c>
      <c r="D205" t="s">
        <v>46</v>
      </c>
      <c r="E205" s="6" t="s">
        <v>12275</v>
      </c>
      <c r="F205" t="s">
        <v>37</v>
      </c>
      <c r="G205">
        <v>4</v>
      </c>
      <c r="H205">
        <v>2</v>
      </c>
      <c r="I205">
        <v>42</v>
      </c>
      <c r="J205">
        <v>3</v>
      </c>
      <c r="K205">
        <v>519.69000000000005</v>
      </c>
      <c r="L205" t="str">
        <f t="shared" si="18"/>
        <v/>
      </c>
      <c r="M205">
        <v>6</v>
      </c>
      <c r="N205" t="str">
        <f t="shared" si="19"/>
        <v/>
      </c>
      <c r="O205">
        <v>7</v>
      </c>
      <c r="P205" s="11">
        <v>0.5</v>
      </c>
      <c r="Q205" s="11">
        <v>7.1428571428571397E-2</v>
      </c>
      <c r="R205" s="12">
        <v>86.614999999999995</v>
      </c>
      <c r="S205" t="s">
        <v>57</v>
      </c>
      <c r="T205">
        <v>0</v>
      </c>
      <c r="U205">
        <f t="shared" si="20"/>
        <v>5</v>
      </c>
      <c r="V205">
        <f t="shared" si="21"/>
        <v>2</v>
      </c>
      <c r="W205">
        <f t="shared" si="22"/>
        <v>5</v>
      </c>
      <c r="X205" t="str">
        <f t="shared" si="23"/>
        <v>525</v>
      </c>
      <c r="Y205" t="str">
        <f>IF(Table1[[#This Row],[RFM_Score]]="555","Champion", IF(AND(J205&gt;=4,V205&gt;=4),"Loyal", IF(U205&lt;=2,"At Risk", IF(W205&gt;=4,"Potential Loyalist","Others"))))</f>
        <v>Potential Loyalist</v>
      </c>
    </row>
    <row r="206" spans="1:25">
      <c r="A206" t="s">
        <v>5924</v>
      </c>
      <c r="B206">
        <v>24</v>
      </c>
      <c r="C206" t="s">
        <v>24</v>
      </c>
      <c r="D206" t="s">
        <v>41</v>
      </c>
      <c r="E206" s="6" t="s">
        <v>12276</v>
      </c>
      <c r="F206" t="s">
        <v>62</v>
      </c>
      <c r="G206">
        <v>4</v>
      </c>
      <c r="H206">
        <v>0</v>
      </c>
      <c r="I206">
        <v>56</v>
      </c>
      <c r="J206">
        <v>3</v>
      </c>
      <c r="K206">
        <v>515.65</v>
      </c>
      <c r="L206" t="str">
        <f t="shared" si="18"/>
        <v/>
      </c>
      <c r="M206">
        <v>6</v>
      </c>
      <c r="N206" t="str">
        <f t="shared" si="19"/>
        <v/>
      </c>
      <c r="O206">
        <v>17</v>
      </c>
      <c r="P206" s="11">
        <v>0</v>
      </c>
      <c r="Q206" s="11">
        <v>5.3571428571428499E-2</v>
      </c>
      <c r="R206" s="12">
        <v>85.941666666666606</v>
      </c>
      <c r="S206" t="s">
        <v>57</v>
      </c>
      <c r="T206">
        <v>0</v>
      </c>
      <c r="U206">
        <f t="shared" si="20"/>
        <v>5</v>
      </c>
      <c r="V206">
        <f t="shared" si="21"/>
        <v>2</v>
      </c>
      <c r="W206">
        <f t="shared" si="22"/>
        <v>5</v>
      </c>
      <c r="X206" t="str">
        <f t="shared" si="23"/>
        <v>525</v>
      </c>
      <c r="Y206" t="str">
        <f>IF(Table1[[#This Row],[RFM_Score]]="555","Champion", IF(AND(J206&gt;=4,V206&gt;=4),"Loyal", IF(U206&lt;=2,"At Risk", IF(W206&gt;=4,"Potential Loyalist","Others"))))</f>
        <v>Potential Loyalist</v>
      </c>
    </row>
    <row r="207" spans="1:25">
      <c r="A207" t="s">
        <v>4177</v>
      </c>
      <c r="B207">
        <v>42</v>
      </c>
      <c r="C207" t="s">
        <v>24</v>
      </c>
      <c r="D207" t="s">
        <v>35</v>
      </c>
      <c r="E207" s="6" t="s">
        <v>12277</v>
      </c>
      <c r="F207" t="s">
        <v>30</v>
      </c>
      <c r="G207">
        <v>2</v>
      </c>
      <c r="H207">
        <v>1</v>
      </c>
      <c r="I207">
        <v>51</v>
      </c>
      <c r="J207">
        <v>2</v>
      </c>
      <c r="K207">
        <v>508.55</v>
      </c>
      <c r="L207" t="str">
        <f t="shared" si="18"/>
        <v/>
      </c>
      <c r="M207">
        <v>6</v>
      </c>
      <c r="N207" t="str">
        <f t="shared" si="19"/>
        <v/>
      </c>
      <c r="O207">
        <v>39</v>
      </c>
      <c r="P207" s="11">
        <v>0.5</v>
      </c>
      <c r="Q207" s="11">
        <v>3.9215686274509803E-2</v>
      </c>
      <c r="R207" s="12">
        <v>84.758333333333297</v>
      </c>
      <c r="S207" t="s">
        <v>57</v>
      </c>
      <c r="T207">
        <v>0</v>
      </c>
      <c r="U207">
        <f t="shared" si="20"/>
        <v>4</v>
      </c>
      <c r="V207">
        <f t="shared" si="21"/>
        <v>2</v>
      </c>
      <c r="W207">
        <f t="shared" si="22"/>
        <v>5</v>
      </c>
      <c r="X207" t="str">
        <f t="shared" si="23"/>
        <v>425</v>
      </c>
      <c r="Y207" t="str">
        <f>IF(Table1[[#This Row],[RFM_Score]]="555","Champion", IF(AND(J207&gt;=4,V207&gt;=4),"Loyal", IF(U207&lt;=2,"At Risk", IF(W207&gt;=4,"Potential Loyalist","Others"))))</f>
        <v>Potential Loyalist</v>
      </c>
    </row>
    <row r="208" spans="1:25">
      <c r="A208" t="s">
        <v>4293</v>
      </c>
      <c r="B208">
        <v>24</v>
      </c>
      <c r="C208" t="s">
        <v>24</v>
      </c>
      <c r="D208" t="s">
        <v>29</v>
      </c>
      <c r="E208" s="6" t="s">
        <v>12278</v>
      </c>
      <c r="F208" t="s">
        <v>62</v>
      </c>
      <c r="G208">
        <v>5</v>
      </c>
      <c r="H208">
        <v>0</v>
      </c>
      <c r="I208">
        <v>69</v>
      </c>
      <c r="J208">
        <v>0</v>
      </c>
      <c r="K208">
        <v>507.26</v>
      </c>
      <c r="L208" t="str">
        <f t="shared" si="18"/>
        <v/>
      </c>
      <c r="M208">
        <v>6</v>
      </c>
      <c r="N208" t="str">
        <f t="shared" si="19"/>
        <v/>
      </c>
      <c r="O208">
        <v>2</v>
      </c>
      <c r="P208" s="11">
        <v>0</v>
      </c>
      <c r="Q208" s="11">
        <v>0</v>
      </c>
      <c r="R208" s="12">
        <v>84.543333333333294</v>
      </c>
      <c r="S208" t="s">
        <v>57</v>
      </c>
      <c r="T208">
        <v>1</v>
      </c>
      <c r="U208">
        <f t="shared" si="20"/>
        <v>5</v>
      </c>
      <c r="V208">
        <f t="shared" si="21"/>
        <v>2</v>
      </c>
      <c r="W208">
        <f t="shared" si="22"/>
        <v>5</v>
      </c>
      <c r="X208" t="str">
        <f t="shared" si="23"/>
        <v>525</v>
      </c>
      <c r="Y208" t="str">
        <f>IF(Table1[[#This Row],[RFM_Score]]="555","Champion", IF(AND(J208&gt;=4,V208&gt;=4),"Loyal", IF(U208&lt;=2,"At Risk", IF(W208&gt;=4,"Potential Loyalist","Others"))))</f>
        <v>Potential Loyalist</v>
      </c>
    </row>
    <row r="209" spans="1:25">
      <c r="A209" t="s">
        <v>9107</v>
      </c>
      <c r="B209">
        <v>46</v>
      </c>
      <c r="C209" t="s">
        <v>19</v>
      </c>
      <c r="D209" t="s">
        <v>25</v>
      </c>
      <c r="E209" s="6" t="s">
        <v>12279</v>
      </c>
      <c r="F209" t="s">
        <v>30</v>
      </c>
      <c r="G209">
        <v>3</v>
      </c>
      <c r="H209">
        <v>0</v>
      </c>
      <c r="I209">
        <v>54</v>
      </c>
      <c r="J209">
        <v>1</v>
      </c>
      <c r="K209">
        <v>498.22</v>
      </c>
      <c r="L209" t="str">
        <f t="shared" si="18"/>
        <v/>
      </c>
      <c r="M209">
        <v>6</v>
      </c>
      <c r="N209" t="str">
        <f t="shared" si="19"/>
        <v/>
      </c>
      <c r="O209">
        <v>40</v>
      </c>
      <c r="P209" s="11">
        <v>0</v>
      </c>
      <c r="Q209" s="11">
        <v>1.85185185185185E-2</v>
      </c>
      <c r="R209" s="12">
        <v>83.036666666666605</v>
      </c>
      <c r="S209" t="s">
        <v>22</v>
      </c>
      <c r="T209">
        <v>0</v>
      </c>
      <c r="U209">
        <f t="shared" si="20"/>
        <v>4</v>
      </c>
      <c r="V209">
        <f t="shared" si="21"/>
        <v>2</v>
      </c>
      <c r="W209">
        <f t="shared" si="22"/>
        <v>4</v>
      </c>
      <c r="X209" t="str">
        <f t="shared" si="23"/>
        <v>424</v>
      </c>
      <c r="Y209" t="str">
        <f>IF(Table1[[#This Row],[RFM_Score]]="555","Champion", IF(AND(J209&gt;=4,V209&gt;=4),"Loyal", IF(U209&lt;=2,"At Risk", IF(W209&gt;=4,"Potential Loyalist","Others"))))</f>
        <v>Potential Loyalist</v>
      </c>
    </row>
    <row r="210" spans="1:25">
      <c r="A210" t="s">
        <v>3289</v>
      </c>
      <c r="B210">
        <v>42</v>
      </c>
      <c r="C210" t="s">
        <v>24</v>
      </c>
      <c r="D210" t="s">
        <v>25</v>
      </c>
      <c r="E210" s="6" t="s">
        <v>12280</v>
      </c>
      <c r="F210" t="s">
        <v>62</v>
      </c>
      <c r="G210">
        <v>3</v>
      </c>
      <c r="H210">
        <v>0</v>
      </c>
      <c r="I210">
        <v>44</v>
      </c>
      <c r="J210">
        <v>5</v>
      </c>
      <c r="K210">
        <v>497.09</v>
      </c>
      <c r="L210" t="str">
        <f t="shared" si="18"/>
        <v/>
      </c>
      <c r="M210">
        <v>6</v>
      </c>
      <c r="N210" t="str">
        <f t="shared" si="19"/>
        <v/>
      </c>
      <c r="O210">
        <v>1</v>
      </c>
      <c r="P210" s="11">
        <v>0</v>
      </c>
      <c r="Q210" s="11">
        <v>0.11363636363636299</v>
      </c>
      <c r="R210" s="12">
        <v>82.848333333333301</v>
      </c>
      <c r="S210" t="s">
        <v>22</v>
      </c>
      <c r="T210">
        <v>0</v>
      </c>
      <c r="U210">
        <f t="shared" si="20"/>
        <v>5</v>
      </c>
      <c r="V210">
        <f t="shared" si="21"/>
        <v>2</v>
      </c>
      <c r="W210">
        <f t="shared" si="22"/>
        <v>4</v>
      </c>
      <c r="X210" t="str">
        <f t="shared" si="23"/>
        <v>524</v>
      </c>
      <c r="Y210" t="str">
        <f>IF(Table1[[#This Row],[RFM_Score]]="555","Champion", IF(AND(J210&gt;=4,V210&gt;=4),"Loyal", IF(U210&lt;=2,"At Risk", IF(W210&gt;=4,"Potential Loyalist","Others"))))</f>
        <v>Potential Loyalist</v>
      </c>
    </row>
    <row r="211" spans="1:25">
      <c r="A211" t="s">
        <v>3894</v>
      </c>
      <c r="B211">
        <v>42</v>
      </c>
      <c r="C211" t="s">
        <v>19</v>
      </c>
      <c r="D211" t="s">
        <v>25</v>
      </c>
      <c r="E211" s="6" t="s">
        <v>12281</v>
      </c>
      <c r="F211" t="s">
        <v>21</v>
      </c>
      <c r="G211">
        <v>0</v>
      </c>
      <c r="H211">
        <v>0</v>
      </c>
      <c r="I211">
        <v>43</v>
      </c>
      <c r="J211">
        <v>3</v>
      </c>
      <c r="K211">
        <v>493.39</v>
      </c>
      <c r="L211" t="str">
        <f t="shared" si="18"/>
        <v/>
      </c>
      <c r="M211">
        <v>6</v>
      </c>
      <c r="N211" t="str">
        <f t="shared" si="19"/>
        <v/>
      </c>
      <c r="O211">
        <v>6</v>
      </c>
      <c r="P211" s="11">
        <v>0</v>
      </c>
      <c r="Q211" s="11">
        <v>6.9767441860465101E-2</v>
      </c>
      <c r="R211" s="12">
        <v>82.231666666666598</v>
      </c>
      <c r="S211" t="s">
        <v>22</v>
      </c>
      <c r="T211">
        <v>1</v>
      </c>
      <c r="U211">
        <f t="shared" si="20"/>
        <v>5</v>
      </c>
      <c r="V211">
        <f t="shared" si="21"/>
        <v>2</v>
      </c>
      <c r="W211">
        <f t="shared" si="22"/>
        <v>4</v>
      </c>
      <c r="X211" t="str">
        <f t="shared" si="23"/>
        <v>524</v>
      </c>
      <c r="Y211" t="str">
        <f>IF(Table1[[#This Row],[RFM_Score]]="555","Champion", IF(AND(J211&gt;=4,V211&gt;=4),"Loyal", IF(U211&lt;=2,"At Risk", IF(W211&gt;=4,"Potential Loyalist","Others"))))</f>
        <v>Potential Loyalist</v>
      </c>
    </row>
    <row r="212" spans="1:25">
      <c r="A212" t="s">
        <v>9662</v>
      </c>
      <c r="B212">
        <v>26</v>
      </c>
      <c r="C212" t="s">
        <v>24</v>
      </c>
      <c r="D212" t="s">
        <v>25</v>
      </c>
      <c r="E212" s="6" t="s">
        <v>12282</v>
      </c>
      <c r="F212" t="s">
        <v>26</v>
      </c>
      <c r="G212">
        <v>4</v>
      </c>
      <c r="H212">
        <v>2</v>
      </c>
      <c r="I212">
        <v>53</v>
      </c>
      <c r="J212">
        <v>2</v>
      </c>
      <c r="K212">
        <v>472.09</v>
      </c>
      <c r="L212" t="str">
        <f t="shared" si="18"/>
        <v/>
      </c>
      <c r="M212">
        <v>6</v>
      </c>
      <c r="N212" t="str">
        <f t="shared" si="19"/>
        <v/>
      </c>
      <c r="O212">
        <v>19</v>
      </c>
      <c r="P212" s="11">
        <v>0.5</v>
      </c>
      <c r="Q212" s="11">
        <v>3.7735849056603703E-2</v>
      </c>
      <c r="R212" s="12">
        <v>78.681666666666601</v>
      </c>
      <c r="S212" t="s">
        <v>22</v>
      </c>
      <c r="T212">
        <v>0</v>
      </c>
      <c r="U212">
        <f t="shared" si="20"/>
        <v>5</v>
      </c>
      <c r="V212">
        <f t="shared" si="21"/>
        <v>2</v>
      </c>
      <c r="W212">
        <f t="shared" si="22"/>
        <v>4</v>
      </c>
      <c r="X212" t="str">
        <f t="shared" si="23"/>
        <v>524</v>
      </c>
      <c r="Y212" t="str">
        <f>IF(Table1[[#This Row],[RFM_Score]]="555","Champion", IF(AND(J212&gt;=4,V212&gt;=4),"Loyal", IF(U212&lt;=2,"At Risk", IF(W212&gt;=4,"Potential Loyalist","Others"))))</f>
        <v>Potential Loyalist</v>
      </c>
    </row>
    <row r="213" spans="1:25">
      <c r="A213" t="s">
        <v>3356</v>
      </c>
      <c r="B213">
        <v>62</v>
      </c>
      <c r="C213" t="s">
        <v>33</v>
      </c>
      <c r="D213" t="s">
        <v>29</v>
      </c>
      <c r="E213" s="6" t="s">
        <v>12283</v>
      </c>
      <c r="F213" t="s">
        <v>30</v>
      </c>
      <c r="G213">
        <v>4</v>
      </c>
      <c r="H213">
        <v>3</v>
      </c>
      <c r="I213">
        <v>45</v>
      </c>
      <c r="J213">
        <v>3</v>
      </c>
      <c r="K213">
        <v>469.49</v>
      </c>
      <c r="L213" t="str">
        <f t="shared" si="18"/>
        <v/>
      </c>
      <c r="M213">
        <v>6</v>
      </c>
      <c r="N213" t="str">
        <f t="shared" si="19"/>
        <v/>
      </c>
      <c r="O213">
        <v>10</v>
      </c>
      <c r="P213" s="11">
        <v>0.75</v>
      </c>
      <c r="Q213" s="11">
        <v>6.6666666666666596E-2</v>
      </c>
      <c r="R213" s="12">
        <v>78.248333333333306</v>
      </c>
      <c r="S213" t="s">
        <v>22</v>
      </c>
      <c r="T213">
        <v>0</v>
      </c>
      <c r="U213">
        <f t="shared" si="20"/>
        <v>5</v>
      </c>
      <c r="V213">
        <f t="shared" si="21"/>
        <v>2</v>
      </c>
      <c r="W213">
        <f t="shared" si="22"/>
        <v>4</v>
      </c>
      <c r="X213" t="str">
        <f t="shared" si="23"/>
        <v>524</v>
      </c>
      <c r="Y213" t="str">
        <f>IF(Table1[[#This Row],[RFM_Score]]="555","Champion", IF(AND(J213&gt;=4,V213&gt;=4),"Loyal", IF(U213&lt;=2,"At Risk", IF(W213&gt;=4,"Potential Loyalist","Others"))))</f>
        <v>Potential Loyalist</v>
      </c>
    </row>
    <row r="214" spans="1:25">
      <c r="A214" t="s">
        <v>10768</v>
      </c>
      <c r="B214">
        <v>39</v>
      </c>
      <c r="C214" t="s">
        <v>24</v>
      </c>
      <c r="D214" t="s">
        <v>20</v>
      </c>
      <c r="E214" s="6" t="s">
        <v>12284</v>
      </c>
      <c r="F214" t="s">
        <v>26</v>
      </c>
      <c r="G214">
        <v>1</v>
      </c>
      <c r="H214">
        <v>0</v>
      </c>
      <c r="I214">
        <v>46</v>
      </c>
      <c r="J214">
        <v>3</v>
      </c>
      <c r="K214">
        <v>466.51</v>
      </c>
      <c r="L214" t="str">
        <f t="shared" si="18"/>
        <v/>
      </c>
      <c r="M214">
        <v>6</v>
      </c>
      <c r="N214" t="str">
        <f t="shared" si="19"/>
        <v/>
      </c>
      <c r="O214">
        <v>62</v>
      </c>
      <c r="P214" s="11">
        <v>0</v>
      </c>
      <c r="Q214" s="11">
        <v>6.5217391304347797E-2</v>
      </c>
      <c r="R214" s="12">
        <v>77.751666666666594</v>
      </c>
      <c r="S214" t="s">
        <v>22</v>
      </c>
      <c r="T214">
        <v>0</v>
      </c>
      <c r="U214">
        <f t="shared" si="20"/>
        <v>3</v>
      </c>
      <c r="V214">
        <f t="shared" si="21"/>
        <v>2</v>
      </c>
      <c r="W214">
        <f t="shared" si="22"/>
        <v>4</v>
      </c>
      <c r="X214" t="str">
        <f t="shared" si="23"/>
        <v>324</v>
      </c>
      <c r="Y214" t="str">
        <f>IF(Table1[[#This Row],[RFM_Score]]="555","Champion", IF(AND(J214&gt;=4,V214&gt;=4),"Loyal", IF(U214&lt;=2,"At Risk", IF(W214&gt;=4,"Potential Loyalist","Others"))))</f>
        <v>Potential Loyalist</v>
      </c>
    </row>
    <row r="215" spans="1:25">
      <c r="A215" t="s">
        <v>6803</v>
      </c>
      <c r="B215">
        <v>60</v>
      </c>
      <c r="C215" t="s">
        <v>19</v>
      </c>
      <c r="D215" t="s">
        <v>49</v>
      </c>
      <c r="E215" s="6" t="s">
        <v>12285</v>
      </c>
      <c r="F215" t="s">
        <v>26</v>
      </c>
      <c r="G215">
        <v>5</v>
      </c>
      <c r="H215">
        <v>3</v>
      </c>
      <c r="I215">
        <v>48</v>
      </c>
      <c r="J215">
        <v>2</v>
      </c>
      <c r="K215">
        <v>464.92</v>
      </c>
      <c r="L215" t="str">
        <f t="shared" si="18"/>
        <v/>
      </c>
      <c r="M215">
        <v>6</v>
      </c>
      <c r="N215" t="str">
        <f t="shared" si="19"/>
        <v/>
      </c>
      <c r="O215">
        <v>59</v>
      </c>
      <c r="P215" s="11">
        <v>0.6</v>
      </c>
      <c r="Q215" s="11">
        <v>4.1666666666666602E-2</v>
      </c>
      <c r="R215" s="12">
        <v>77.486666666666594</v>
      </c>
      <c r="S215" t="s">
        <v>22</v>
      </c>
      <c r="T215">
        <v>0</v>
      </c>
      <c r="U215">
        <f t="shared" si="20"/>
        <v>3</v>
      </c>
      <c r="V215">
        <f t="shared" si="21"/>
        <v>2</v>
      </c>
      <c r="W215">
        <f t="shared" si="22"/>
        <v>4</v>
      </c>
      <c r="X215" t="str">
        <f t="shared" si="23"/>
        <v>324</v>
      </c>
      <c r="Y215" t="str">
        <f>IF(Table1[[#This Row],[RFM_Score]]="555","Champion", IF(AND(J215&gt;=4,V215&gt;=4),"Loyal", IF(U215&lt;=2,"At Risk", IF(W215&gt;=4,"Potential Loyalist","Others"))))</f>
        <v>Potential Loyalist</v>
      </c>
    </row>
    <row r="216" spans="1:25">
      <c r="A216" t="s">
        <v>3583</v>
      </c>
      <c r="B216">
        <v>43</v>
      </c>
      <c r="C216" t="s">
        <v>19</v>
      </c>
      <c r="D216" t="s">
        <v>25</v>
      </c>
      <c r="E216" s="6" t="s">
        <v>12286</v>
      </c>
      <c r="F216" t="s">
        <v>30</v>
      </c>
      <c r="G216">
        <v>8</v>
      </c>
      <c r="H216">
        <v>3</v>
      </c>
      <c r="I216">
        <v>50</v>
      </c>
      <c r="J216">
        <v>5</v>
      </c>
      <c r="K216">
        <v>464.15</v>
      </c>
      <c r="L216" t="str">
        <f t="shared" si="18"/>
        <v/>
      </c>
      <c r="M216">
        <v>6</v>
      </c>
      <c r="N216" t="str">
        <f t="shared" si="19"/>
        <v/>
      </c>
      <c r="O216">
        <v>93</v>
      </c>
      <c r="P216" s="11">
        <v>0.375</v>
      </c>
      <c r="Q216" s="11">
        <v>0.1</v>
      </c>
      <c r="R216" s="12">
        <v>77.358333333333306</v>
      </c>
      <c r="S216" t="s">
        <v>22</v>
      </c>
      <c r="T216">
        <v>0</v>
      </c>
      <c r="U216">
        <f t="shared" si="20"/>
        <v>2</v>
      </c>
      <c r="V216">
        <f t="shared" si="21"/>
        <v>2</v>
      </c>
      <c r="W216">
        <f t="shared" si="22"/>
        <v>4</v>
      </c>
      <c r="X216" t="str">
        <f t="shared" si="23"/>
        <v>224</v>
      </c>
      <c r="Y216" t="str">
        <f>IF(Table1[[#This Row],[RFM_Score]]="555","Champion", IF(AND(J216&gt;=4,V216&gt;=4),"Loyal", IF(U216&lt;=2,"At Risk", IF(W216&gt;=4,"Potential Loyalist","Others"))))</f>
        <v>At Risk</v>
      </c>
    </row>
    <row r="217" spans="1:25">
      <c r="A217" t="s">
        <v>2244</v>
      </c>
      <c r="B217">
        <v>39</v>
      </c>
      <c r="C217" t="s">
        <v>19</v>
      </c>
      <c r="D217" t="s">
        <v>41</v>
      </c>
      <c r="E217" s="6" t="s">
        <v>12287</v>
      </c>
      <c r="F217" t="s">
        <v>21</v>
      </c>
      <c r="G217">
        <v>2</v>
      </c>
      <c r="H217">
        <v>0</v>
      </c>
      <c r="I217">
        <v>42</v>
      </c>
      <c r="J217">
        <v>1</v>
      </c>
      <c r="K217">
        <v>458.27</v>
      </c>
      <c r="L217" t="str">
        <f t="shared" si="18"/>
        <v/>
      </c>
      <c r="M217">
        <v>6</v>
      </c>
      <c r="N217" t="str">
        <f t="shared" si="19"/>
        <v/>
      </c>
      <c r="O217">
        <v>6</v>
      </c>
      <c r="P217" s="11">
        <v>0</v>
      </c>
      <c r="Q217" s="11">
        <v>2.3809523809523801E-2</v>
      </c>
      <c r="R217" s="12">
        <v>76.378333333333302</v>
      </c>
      <c r="S217" t="s">
        <v>22</v>
      </c>
      <c r="T217">
        <v>0</v>
      </c>
      <c r="U217">
        <f t="shared" si="20"/>
        <v>5</v>
      </c>
      <c r="V217">
        <f t="shared" si="21"/>
        <v>2</v>
      </c>
      <c r="W217">
        <f t="shared" si="22"/>
        <v>4</v>
      </c>
      <c r="X217" t="str">
        <f t="shared" si="23"/>
        <v>524</v>
      </c>
      <c r="Y217" t="str">
        <f>IF(Table1[[#This Row],[RFM_Score]]="555","Champion", IF(AND(J217&gt;=4,V217&gt;=4),"Loyal", IF(U217&lt;=2,"At Risk", IF(W217&gt;=4,"Potential Loyalist","Others"))))</f>
        <v>Potential Loyalist</v>
      </c>
    </row>
    <row r="218" spans="1:25">
      <c r="A218" t="s">
        <v>1628</v>
      </c>
      <c r="B218">
        <v>18</v>
      </c>
      <c r="C218" t="s">
        <v>19</v>
      </c>
      <c r="D218" t="s">
        <v>35</v>
      </c>
      <c r="E218" s="6" t="s">
        <v>12288</v>
      </c>
      <c r="F218" t="s">
        <v>37</v>
      </c>
      <c r="G218">
        <v>4</v>
      </c>
      <c r="H218">
        <v>2</v>
      </c>
      <c r="I218">
        <v>48</v>
      </c>
      <c r="J218">
        <v>1</v>
      </c>
      <c r="K218">
        <v>432.01</v>
      </c>
      <c r="L218" t="str">
        <f t="shared" si="18"/>
        <v/>
      </c>
      <c r="M218">
        <v>6</v>
      </c>
      <c r="N218" t="str">
        <f t="shared" si="19"/>
        <v/>
      </c>
      <c r="O218">
        <v>77</v>
      </c>
      <c r="P218" s="11">
        <v>0.5</v>
      </c>
      <c r="Q218" s="11">
        <v>2.0833333333333301E-2</v>
      </c>
      <c r="R218" s="12">
        <v>72.001666666666594</v>
      </c>
      <c r="S218" t="s">
        <v>22</v>
      </c>
      <c r="T218">
        <v>0</v>
      </c>
      <c r="U218">
        <f t="shared" si="20"/>
        <v>2</v>
      </c>
      <c r="V218">
        <f t="shared" si="21"/>
        <v>2</v>
      </c>
      <c r="W218">
        <f t="shared" si="22"/>
        <v>4</v>
      </c>
      <c r="X218" t="str">
        <f t="shared" si="23"/>
        <v>224</v>
      </c>
      <c r="Y218" t="str">
        <f>IF(Table1[[#This Row],[RFM_Score]]="555","Champion", IF(AND(J218&gt;=4,V218&gt;=4),"Loyal", IF(U218&lt;=2,"At Risk", IF(W218&gt;=4,"Potential Loyalist","Others"))))</f>
        <v>At Risk</v>
      </c>
    </row>
    <row r="219" spans="1:25">
      <c r="A219" t="s">
        <v>779</v>
      </c>
      <c r="B219">
        <v>27</v>
      </c>
      <c r="C219" t="s">
        <v>19</v>
      </c>
      <c r="D219" t="s">
        <v>25</v>
      </c>
      <c r="E219" s="6" t="s">
        <v>12289</v>
      </c>
      <c r="F219" t="s">
        <v>60</v>
      </c>
      <c r="G219">
        <v>1</v>
      </c>
      <c r="H219">
        <v>1</v>
      </c>
      <c r="I219">
        <v>48</v>
      </c>
      <c r="J219">
        <v>0</v>
      </c>
      <c r="K219">
        <v>425.62</v>
      </c>
      <c r="L219" t="str">
        <f t="shared" si="18"/>
        <v/>
      </c>
      <c r="M219">
        <v>6</v>
      </c>
      <c r="N219" t="str">
        <f t="shared" si="19"/>
        <v/>
      </c>
      <c r="O219">
        <v>2</v>
      </c>
      <c r="P219" s="11">
        <v>1</v>
      </c>
      <c r="Q219" s="11">
        <v>0</v>
      </c>
      <c r="R219" s="12">
        <v>70.936666666666596</v>
      </c>
      <c r="S219" t="s">
        <v>22</v>
      </c>
      <c r="T219">
        <v>0</v>
      </c>
      <c r="U219">
        <f t="shared" si="20"/>
        <v>5</v>
      </c>
      <c r="V219">
        <f t="shared" si="21"/>
        <v>2</v>
      </c>
      <c r="W219">
        <f t="shared" si="22"/>
        <v>4</v>
      </c>
      <c r="X219" t="str">
        <f t="shared" si="23"/>
        <v>524</v>
      </c>
      <c r="Y219" t="str">
        <f>IF(Table1[[#This Row],[RFM_Score]]="555","Champion", IF(AND(J219&gt;=4,V219&gt;=4),"Loyal", IF(U219&lt;=2,"At Risk", IF(W219&gt;=4,"Potential Loyalist","Others"))))</f>
        <v>Potential Loyalist</v>
      </c>
    </row>
    <row r="220" spans="1:25">
      <c r="A220" t="s">
        <v>5346</v>
      </c>
      <c r="B220">
        <v>23</v>
      </c>
      <c r="C220" t="s">
        <v>24</v>
      </c>
      <c r="D220" t="s">
        <v>25</v>
      </c>
      <c r="E220" s="6" t="s">
        <v>12290</v>
      </c>
      <c r="F220" t="s">
        <v>62</v>
      </c>
      <c r="G220">
        <v>4</v>
      </c>
      <c r="H220">
        <v>2</v>
      </c>
      <c r="I220">
        <v>59</v>
      </c>
      <c r="J220">
        <v>6</v>
      </c>
      <c r="K220">
        <v>424.42</v>
      </c>
      <c r="L220" t="str">
        <f t="shared" si="18"/>
        <v/>
      </c>
      <c r="M220">
        <v>6</v>
      </c>
      <c r="N220" t="str">
        <f t="shared" si="19"/>
        <v/>
      </c>
      <c r="O220">
        <v>16</v>
      </c>
      <c r="P220" s="11">
        <v>0.5</v>
      </c>
      <c r="Q220" s="11">
        <v>0.101694915254237</v>
      </c>
      <c r="R220" s="12">
        <v>70.736666666666594</v>
      </c>
      <c r="S220" t="s">
        <v>22</v>
      </c>
      <c r="T220">
        <v>0</v>
      </c>
      <c r="U220">
        <f t="shared" si="20"/>
        <v>5</v>
      </c>
      <c r="V220">
        <f t="shared" si="21"/>
        <v>2</v>
      </c>
      <c r="W220">
        <f t="shared" si="22"/>
        <v>4</v>
      </c>
      <c r="X220" t="str">
        <f t="shared" si="23"/>
        <v>524</v>
      </c>
      <c r="Y220" t="str">
        <f>IF(Table1[[#This Row],[RFM_Score]]="555","Champion", IF(AND(J220&gt;=4,V220&gt;=4),"Loyal", IF(U220&lt;=2,"At Risk", IF(W220&gt;=4,"Potential Loyalist","Others"))))</f>
        <v>Potential Loyalist</v>
      </c>
    </row>
    <row r="221" spans="1:25">
      <c r="A221" t="s">
        <v>2894</v>
      </c>
      <c r="B221">
        <v>32</v>
      </c>
      <c r="C221" t="s">
        <v>19</v>
      </c>
      <c r="D221" t="s">
        <v>41</v>
      </c>
      <c r="E221" s="6" t="s">
        <v>12291</v>
      </c>
      <c r="F221" t="s">
        <v>30</v>
      </c>
      <c r="G221">
        <v>4</v>
      </c>
      <c r="H221">
        <v>2</v>
      </c>
      <c r="I221">
        <v>56</v>
      </c>
      <c r="J221">
        <v>2</v>
      </c>
      <c r="K221">
        <v>413.52</v>
      </c>
      <c r="L221" t="str">
        <f t="shared" si="18"/>
        <v/>
      </c>
      <c r="M221">
        <v>6</v>
      </c>
      <c r="N221" t="str">
        <f t="shared" si="19"/>
        <v/>
      </c>
      <c r="O221">
        <v>64</v>
      </c>
      <c r="P221" s="11">
        <v>0.5</v>
      </c>
      <c r="Q221" s="11">
        <v>3.5714285714285698E-2</v>
      </c>
      <c r="R221" s="12">
        <v>68.92</v>
      </c>
      <c r="S221" t="s">
        <v>22</v>
      </c>
      <c r="T221">
        <v>0</v>
      </c>
      <c r="U221">
        <f t="shared" si="20"/>
        <v>3</v>
      </c>
      <c r="V221">
        <f t="shared" si="21"/>
        <v>2</v>
      </c>
      <c r="W221">
        <f t="shared" si="22"/>
        <v>4</v>
      </c>
      <c r="X221" t="str">
        <f t="shared" si="23"/>
        <v>324</v>
      </c>
      <c r="Y221" t="str">
        <f>IF(Table1[[#This Row],[RFM_Score]]="555","Champion", IF(AND(J221&gt;=4,V221&gt;=4),"Loyal", IF(U221&lt;=2,"At Risk", IF(W221&gt;=4,"Potential Loyalist","Others"))))</f>
        <v>Potential Loyalist</v>
      </c>
    </row>
    <row r="222" spans="1:25">
      <c r="A222" t="s">
        <v>4710</v>
      </c>
      <c r="B222">
        <v>22</v>
      </c>
      <c r="C222" t="s">
        <v>24</v>
      </c>
      <c r="D222" t="s">
        <v>25</v>
      </c>
      <c r="E222" s="6" t="s">
        <v>12292</v>
      </c>
      <c r="F222" t="s">
        <v>26</v>
      </c>
      <c r="G222">
        <v>2</v>
      </c>
      <c r="H222">
        <v>0</v>
      </c>
      <c r="I222">
        <v>58</v>
      </c>
      <c r="J222">
        <v>3</v>
      </c>
      <c r="K222">
        <v>412.71</v>
      </c>
      <c r="L222" t="str">
        <f t="shared" si="18"/>
        <v/>
      </c>
      <c r="M222">
        <v>6</v>
      </c>
      <c r="N222" t="str">
        <f t="shared" si="19"/>
        <v/>
      </c>
      <c r="O222">
        <v>37</v>
      </c>
      <c r="P222" s="11">
        <v>0</v>
      </c>
      <c r="Q222" s="11">
        <v>5.1724137931034399E-2</v>
      </c>
      <c r="R222" s="12">
        <v>68.784999999999997</v>
      </c>
      <c r="S222" t="s">
        <v>22</v>
      </c>
      <c r="T222">
        <v>0</v>
      </c>
      <c r="U222">
        <f t="shared" si="20"/>
        <v>4</v>
      </c>
      <c r="V222">
        <f t="shared" si="21"/>
        <v>2</v>
      </c>
      <c r="W222">
        <f t="shared" si="22"/>
        <v>4</v>
      </c>
      <c r="X222" t="str">
        <f t="shared" si="23"/>
        <v>424</v>
      </c>
      <c r="Y222" t="str">
        <f>IF(Table1[[#This Row],[RFM_Score]]="555","Champion", IF(AND(J222&gt;=4,V222&gt;=4),"Loyal", IF(U222&lt;=2,"At Risk", IF(W222&gt;=4,"Potential Loyalist","Others"))))</f>
        <v>Potential Loyalist</v>
      </c>
    </row>
    <row r="223" spans="1:25">
      <c r="A223" t="s">
        <v>8151</v>
      </c>
      <c r="B223">
        <v>24</v>
      </c>
      <c r="C223" t="s">
        <v>19</v>
      </c>
      <c r="D223" t="s">
        <v>41</v>
      </c>
      <c r="E223" s="6" t="s">
        <v>12293</v>
      </c>
      <c r="F223" t="s">
        <v>26</v>
      </c>
      <c r="G223">
        <v>2</v>
      </c>
      <c r="H223">
        <v>0</v>
      </c>
      <c r="I223">
        <v>72</v>
      </c>
      <c r="J223">
        <v>0</v>
      </c>
      <c r="K223">
        <v>394.09</v>
      </c>
      <c r="L223" t="str">
        <f t="shared" si="18"/>
        <v/>
      </c>
      <c r="M223">
        <v>6</v>
      </c>
      <c r="N223" t="str">
        <f t="shared" si="19"/>
        <v/>
      </c>
      <c r="O223">
        <v>1</v>
      </c>
      <c r="P223" s="11">
        <v>0</v>
      </c>
      <c r="Q223" s="11">
        <v>0</v>
      </c>
      <c r="R223" s="12">
        <v>65.681666666666601</v>
      </c>
      <c r="S223" t="s">
        <v>22</v>
      </c>
      <c r="T223">
        <v>0</v>
      </c>
      <c r="U223">
        <f t="shared" si="20"/>
        <v>5</v>
      </c>
      <c r="V223">
        <f t="shared" si="21"/>
        <v>2</v>
      </c>
      <c r="W223">
        <f t="shared" si="22"/>
        <v>4</v>
      </c>
      <c r="X223" t="str">
        <f t="shared" si="23"/>
        <v>524</v>
      </c>
      <c r="Y223" t="str">
        <f>IF(Table1[[#This Row],[RFM_Score]]="555","Champion", IF(AND(J223&gt;=4,V223&gt;=4),"Loyal", IF(U223&lt;=2,"At Risk", IF(W223&gt;=4,"Potential Loyalist","Others"))))</f>
        <v>Potential Loyalist</v>
      </c>
    </row>
    <row r="224" spans="1:25">
      <c r="A224" t="s">
        <v>5705</v>
      </c>
      <c r="B224">
        <v>18</v>
      </c>
      <c r="C224" t="s">
        <v>24</v>
      </c>
      <c r="D224" t="s">
        <v>41</v>
      </c>
      <c r="E224" s="6" t="s">
        <v>12294</v>
      </c>
      <c r="F224" t="s">
        <v>26</v>
      </c>
      <c r="G224">
        <v>1</v>
      </c>
      <c r="H224">
        <v>1</v>
      </c>
      <c r="I224">
        <v>46</v>
      </c>
      <c r="J224">
        <v>2</v>
      </c>
      <c r="K224">
        <v>385.87</v>
      </c>
      <c r="L224" t="str">
        <f t="shared" si="18"/>
        <v/>
      </c>
      <c r="M224">
        <v>6</v>
      </c>
      <c r="N224" t="str">
        <f t="shared" si="19"/>
        <v/>
      </c>
      <c r="O224">
        <v>47</v>
      </c>
      <c r="P224" s="11">
        <v>1</v>
      </c>
      <c r="Q224" s="11">
        <v>4.3478260869565202E-2</v>
      </c>
      <c r="R224" s="12">
        <v>64.311666666666596</v>
      </c>
      <c r="S224" t="s">
        <v>22</v>
      </c>
      <c r="T224">
        <v>0</v>
      </c>
      <c r="U224">
        <f t="shared" si="20"/>
        <v>3</v>
      </c>
      <c r="V224">
        <f t="shared" si="21"/>
        <v>2</v>
      </c>
      <c r="W224">
        <f t="shared" si="22"/>
        <v>4</v>
      </c>
      <c r="X224" t="str">
        <f t="shared" si="23"/>
        <v>324</v>
      </c>
      <c r="Y224" t="str">
        <f>IF(Table1[[#This Row],[RFM_Score]]="555","Champion", IF(AND(J224&gt;=4,V224&gt;=4),"Loyal", IF(U224&lt;=2,"At Risk", IF(W224&gt;=4,"Potential Loyalist","Others"))))</f>
        <v>Potential Loyalist</v>
      </c>
    </row>
    <row r="225" spans="1:25">
      <c r="A225" t="s">
        <v>1449</v>
      </c>
      <c r="B225">
        <v>40</v>
      </c>
      <c r="C225" t="s">
        <v>19</v>
      </c>
      <c r="D225" t="s">
        <v>49</v>
      </c>
      <c r="E225" s="6" t="s">
        <v>12295</v>
      </c>
      <c r="F225" t="s">
        <v>21</v>
      </c>
      <c r="G225">
        <v>1</v>
      </c>
      <c r="H225">
        <v>0</v>
      </c>
      <c r="I225">
        <v>68</v>
      </c>
      <c r="J225">
        <v>3</v>
      </c>
      <c r="K225">
        <v>384.61</v>
      </c>
      <c r="L225" t="str">
        <f t="shared" si="18"/>
        <v/>
      </c>
      <c r="M225">
        <v>6</v>
      </c>
      <c r="N225" t="str">
        <f t="shared" si="19"/>
        <v/>
      </c>
      <c r="O225">
        <v>5</v>
      </c>
      <c r="P225" s="11">
        <v>0</v>
      </c>
      <c r="Q225" s="11">
        <v>4.4117647058823498E-2</v>
      </c>
      <c r="R225" s="12">
        <v>64.101666666666603</v>
      </c>
      <c r="S225" t="s">
        <v>22</v>
      </c>
      <c r="T225">
        <v>0</v>
      </c>
      <c r="U225">
        <f t="shared" si="20"/>
        <v>5</v>
      </c>
      <c r="V225">
        <f t="shared" si="21"/>
        <v>2</v>
      </c>
      <c r="W225">
        <f t="shared" si="22"/>
        <v>4</v>
      </c>
      <c r="X225" t="str">
        <f t="shared" si="23"/>
        <v>524</v>
      </c>
      <c r="Y225" t="str">
        <f>IF(Table1[[#This Row],[RFM_Score]]="555","Champion", IF(AND(J225&gt;=4,V225&gt;=4),"Loyal", IF(U225&lt;=2,"At Risk", IF(W225&gt;=4,"Potential Loyalist","Others"))))</f>
        <v>Potential Loyalist</v>
      </c>
    </row>
    <row r="226" spans="1:25">
      <c r="A226" t="s">
        <v>252</v>
      </c>
      <c r="B226">
        <v>44</v>
      </c>
      <c r="C226" t="s">
        <v>19</v>
      </c>
      <c r="D226" t="s">
        <v>25</v>
      </c>
      <c r="E226" s="6" t="s">
        <v>12296</v>
      </c>
      <c r="F226" t="s">
        <v>60</v>
      </c>
      <c r="G226">
        <v>3</v>
      </c>
      <c r="H226">
        <v>1</v>
      </c>
      <c r="I226">
        <v>49</v>
      </c>
      <c r="J226">
        <v>2</v>
      </c>
      <c r="K226">
        <v>381.54</v>
      </c>
      <c r="L226" t="str">
        <f t="shared" si="18"/>
        <v/>
      </c>
      <c r="M226">
        <v>6</v>
      </c>
      <c r="N226" t="str">
        <f t="shared" si="19"/>
        <v/>
      </c>
      <c r="O226">
        <v>17</v>
      </c>
      <c r="P226" s="11">
        <v>0.33333333333333298</v>
      </c>
      <c r="Q226" s="11">
        <v>4.08163265306122E-2</v>
      </c>
      <c r="R226" s="12">
        <v>63.59</v>
      </c>
      <c r="S226" t="s">
        <v>22</v>
      </c>
      <c r="T226">
        <v>0</v>
      </c>
      <c r="U226">
        <f t="shared" si="20"/>
        <v>5</v>
      </c>
      <c r="V226">
        <f t="shared" si="21"/>
        <v>2</v>
      </c>
      <c r="W226">
        <f t="shared" si="22"/>
        <v>4</v>
      </c>
      <c r="X226" t="str">
        <f t="shared" si="23"/>
        <v>524</v>
      </c>
      <c r="Y226" t="str">
        <f>IF(Table1[[#This Row],[RFM_Score]]="555","Champion", IF(AND(J226&gt;=4,V226&gt;=4),"Loyal", IF(U226&lt;=2,"At Risk", IF(W226&gt;=4,"Potential Loyalist","Others"))))</f>
        <v>Potential Loyalist</v>
      </c>
    </row>
    <row r="227" spans="1:25">
      <c r="A227" t="s">
        <v>1726</v>
      </c>
      <c r="B227">
        <v>31</v>
      </c>
      <c r="C227" t="s">
        <v>24</v>
      </c>
      <c r="D227" t="s">
        <v>46</v>
      </c>
      <c r="E227" s="6" t="s">
        <v>12297</v>
      </c>
      <c r="F227" t="s">
        <v>30</v>
      </c>
      <c r="G227">
        <v>5</v>
      </c>
      <c r="H227">
        <v>2</v>
      </c>
      <c r="I227">
        <v>50</v>
      </c>
      <c r="J227">
        <v>5</v>
      </c>
      <c r="K227">
        <v>370.22</v>
      </c>
      <c r="L227" t="str">
        <f t="shared" si="18"/>
        <v/>
      </c>
      <c r="M227">
        <v>6</v>
      </c>
      <c r="N227" t="str">
        <f t="shared" si="19"/>
        <v/>
      </c>
      <c r="O227">
        <v>5</v>
      </c>
      <c r="P227" s="11">
        <v>0.4</v>
      </c>
      <c r="Q227" s="11">
        <v>0.1</v>
      </c>
      <c r="R227" s="12">
        <v>61.703333333333298</v>
      </c>
      <c r="S227" t="s">
        <v>22</v>
      </c>
      <c r="T227">
        <v>0</v>
      </c>
      <c r="U227">
        <f t="shared" si="20"/>
        <v>5</v>
      </c>
      <c r="V227">
        <f t="shared" si="21"/>
        <v>2</v>
      </c>
      <c r="W227">
        <f t="shared" si="22"/>
        <v>4</v>
      </c>
      <c r="X227" t="str">
        <f t="shared" si="23"/>
        <v>524</v>
      </c>
      <c r="Y227" t="str">
        <f>IF(Table1[[#This Row],[RFM_Score]]="555","Champion", IF(AND(J227&gt;=4,V227&gt;=4),"Loyal", IF(U227&lt;=2,"At Risk", IF(W227&gt;=4,"Potential Loyalist","Others"))))</f>
        <v>Potential Loyalist</v>
      </c>
    </row>
    <row r="228" spans="1:25">
      <c r="A228" t="s">
        <v>9600</v>
      </c>
      <c r="B228">
        <v>51</v>
      </c>
      <c r="C228" t="s">
        <v>24</v>
      </c>
      <c r="D228" t="s">
        <v>25</v>
      </c>
      <c r="E228" s="6" t="s">
        <v>12298</v>
      </c>
      <c r="F228" t="s">
        <v>30</v>
      </c>
      <c r="G228">
        <v>2</v>
      </c>
      <c r="H228">
        <v>1</v>
      </c>
      <c r="I228">
        <v>40</v>
      </c>
      <c r="J228">
        <v>2</v>
      </c>
      <c r="K228">
        <v>364.8</v>
      </c>
      <c r="L228" t="str">
        <f t="shared" si="18"/>
        <v/>
      </c>
      <c r="M228">
        <v>6</v>
      </c>
      <c r="N228" t="str">
        <f t="shared" si="19"/>
        <v/>
      </c>
      <c r="O228">
        <v>64</v>
      </c>
      <c r="P228" s="11">
        <v>0.5</v>
      </c>
      <c r="Q228" s="11">
        <v>0.05</v>
      </c>
      <c r="R228" s="12">
        <v>60.8</v>
      </c>
      <c r="S228" t="s">
        <v>22</v>
      </c>
      <c r="T228">
        <v>0</v>
      </c>
      <c r="U228">
        <f t="shared" si="20"/>
        <v>3</v>
      </c>
      <c r="V228">
        <f t="shared" si="21"/>
        <v>2</v>
      </c>
      <c r="W228">
        <f t="shared" si="22"/>
        <v>4</v>
      </c>
      <c r="X228" t="str">
        <f t="shared" si="23"/>
        <v>324</v>
      </c>
      <c r="Y228" t="str">
        <f>IF(Table1[[#This Row],[RFM_Score]]="555","Champion", IF(AND(J228&gt;=4,V228&gt;=4),"Loyal", IF(U228&lt;=2,"At Risk", IF(W228&gt;=4,"Potential Loyalist","Others"))))</f>
        <v>Potential Loyalist</v>
      </c>
    </row>
    <row r="229" spans="1:25">
      <c r="A229" t="s">
        <v>4561</v>
      </c>
      <c r="B229">
        <v>49</v>
      </c>
      <c r="C229" t="s">
        <v>24</v>
      </c>
      <c r="D229" t="s">
        <v>35</v>
      </c>
      <c r="E229" s="6" t="s">
        <v>12299</v>
      </c>
      <c r="F229" t="s">
        <v>21</v>
      </c>
      <c r="G229">
        <v>8</v>
      </c>
      <c r="H229">
        <v>5</v>
      </c>
      <c r="I229">
        <v>54</v>
      </c>
      <c r="J229">
        <v>1</v>
      </c>
      <c r="K229">
        <v>361.77</v>
      </c>
      <c r="L229" t="str">
        <f t="shared" si="18"/>
        <v/>
      </c>
      <c r="M229">
        <v>6</v>
      </c>
      <c r="N229" t="str">
        <f t="shared" si="19"/>
        <v/>
      </c>
      <c r="O229">
        <v>50</v>
      </c>
      <c r="P229" s="11">
        <v>0.625</v>
      </c>
      <c r="Q229" s="11">
        <v>1.85185185185185E-2</v>
      </c>
      <c r="R229" s="12">
        <v>60.294999999999902</v>
      </c>
      <c r="S229" t="s">
        <v>22</v>
      </c>
      <c r="T229">
        <v>0</v>
      </c>
      <c r="U229">
        <f t="shared" si="20"/>
        <v>3</v>
      </c>
      <c r="V229">
        <f t="shared" si="21"/>
        <v>2</v>
      </c>
      <c r="W229">
        <f t="shared" si="22"/>
        <v>4</v>
      </c>
      <c r="X229" t="str">
        <f t="shared" si="23"/>
        <v>324</v>
      </c>
      <c r="Y229" t="str">
        <f>IF(Table1[[#This Row],[RFM_Score]]="555","Champion", IF(AND(J229&gt;=4,V229&gt;=4),"Loyal", IF(U229&lt;=2,"At Risk", IF(W229&gt;=4,"Potential Loyalist","Others"))))</f>
        <v>Potential Loyalist</v>
      </c>
    </row>
    <row r="230" spans="1:25">
      <c r="A230" t="s">
        <v>5413</v>
      </c>
      <c r="B230">
        <v>65</v>
      </c>
      <c r="C230" t="s">
        <v>24</v>
      </c>
      <c r="D230" t="s">
        <v>25</v>
      </c>
      <c r="E230" s="6" t="s">
        <v>12300</v>
      </c>
      <c r="F230" t="s">
        <v>26</v>
      </c>
      <c r="G230">
        <v>3</v>
      </c>
      <c r="H230">
        <v>0</v>
      </c>
      <c r="I230">
        <v>42</v>
      </c>
      <c r="J230">
        <v>3</v>
      </c>
      <c r="K230">
        <v>361.71</v>
      </c>
      <c r="L230" t="str">
        <f t="shared" si="18"/>
        <v/>
      </c>
      <c r="M230">
        <v>6</v>
      </c>
      <c r="N230" t="str">
        <f t="shared" si="19"/>
        <v/>
      </c>
      <c r="O230">
        <v>86</v>
      </c>
      <c r="P230" s="11">
        <v>0</v>
      </c>
      <c r="Q230" s="11">
        <v>7.1428571428571397E-2</v>
      </c>
      <c r="R230" s="12">
        <v>60.284999999999997</v>
      </c>
      <c r="S230" t="s">
        <v>22</v>
      </c>
      <c r="T230">
        <v>0</v>
      </c>
      <c r="U230">
        <f t="shared" si="20"/>
        <v>2</v>
      </c>
      <c r="V230">
        <f t="shared" si="21"/>
        <v>2</v>
      </c>
      <c r="W230">
        <f t="shared" si="22"/>
        <v>4</v>
      </c>
      <c r="X230" t="str">
        <f t="shared" si="23"/>
        <v>224</v>
      </c>
      <c r="Y230" t="str">
        <f>IF(Table1[[#This Row],[RFM_Score]]="555","Champion", IF(AND(J230&gt;=4,V230&gt;=4),"Loyal", IF(U230&lt;=2,"At Risk", IF(W230&gt;=4,"Potential Loyalist","Others"))))</f>
        <v>At Risk</v>
      </c>
    </row>
    <row r="231" spans="1:25">
      <c r="A231" t="s">
        <v>7382</v>
      </c>
      <c r="B231">
        <v>22</v>
      </c>
      <c r="C231" t="s">
        <v>24</v>
      </c>
      <c r="D231" t="s">
        <v>25</v>
      </c>
      <c r="E231" s="6" t="s">
        <v>12301</v>
      </c>
      <c r="F231" t="s">
        <v>30</v>
      </c>
      <c r="G231">
        <v>1</v>
      </c>
      <c r="H231">
        <v>0</v>
      </c>
      <c r="I231">
        <v>41</v>
      </c>
      <c r="J231">
        <v>4</v>
      </c>
      <c r="K231">
        <v>359.99</v>
      </c>
      <c r="L231" t="str">
        <f t="shared" si="18"/>
        <v/>
      </c>
      <c r="M231">
        <v>6</v>
      </c>
      <c r="N231" t="str">
        <f t="shared" si="19"/>
        <v/>
      </c>
      <c r="O231">
        <v>2</v>
      </c>
      <c r="P231" s="11">
        <v>0</v>
      </c>
      <c r="Q231" s="11">
        <v>9.7560975609756101E-2</v>
      </c>
      <c r="R231" s="12">
        <v>59.998333333333299</v>
      </c>
      <c r="S231" t="s">
        <v>22</v>
      </c>
      <c r="T231">
        <v>0</v>
      </c>
      <c r="U231">
        <f t="shared" si="20"/>
        <v>5</v>
      </c>
      <c r="V231">
        <f t="shared" si="21"/>
        <v>2</v>
      </c>
      <c r="W231">
        <f t="shared" si="22"/>
        <v>4</v>
      </c>
      <c r="X231" t="str">
        <f t="shared" si="23"/>
        <v>524</v>
      </c>
      <c r="Y231" t="str">
        <f>IF(Table1[[#This Row],[RFM_Score]]="555","Champion", IF(AND(J231&gt;=4,V231&gt;=4),"Loyal", IF(U231&lt;=2,"At Risk", IF(W231&gt;=4,"Potential Loyalist","Others"))))</f>
        <v>Potential Loyalist</v>
      </c>
    </row>
    <row r="232" spans="1:25">
      <c r="A232" t="s">
        <v>9361</v>
      </c>
      <c r="B232">
        <v>18</v>
      </c>
      <c r="C232" t="s">
        <v>24</v>
      </c>
      <c r="D232" t="s">
        <v>25</v>
      </c>
      <c r="E232" s="6" t="s">
        <v>12302</v>
      </c>
      <c r="F232" t="s">
        <v>37</v>
      </c>
      <c r="G232">
        <v>3</v>
      </c>
      <c r="H232">
        <v>1</v>
      </c>
      <c r="I232">
        <v>51</v>
      </c>
      <c r="J232">
        <v>1</v>
      </c>
      <c r="K232">
        <v>352.95</v>
      </c>
      <c r="L232" t="str">
        <f t="shared" si="18"/>
        <v/>
      </c>
      <c r="M232">
        <v>6</v>
      </c>
      <c r="N232" t="str">
        <f t="shared" si="19"/>
        <v/>
      </c>
      <c r="O232">
        <v>4</v>
      </c>
      <c r="P232" s="11">
        <v>0.33333333333333298</v>
      </c>
      <c r="Q232" s="11">
        <v>1.9607843137254902E-2</v>
      </c>
      <c r="R232" s="12">
        <v>58.824999999999903</v>
      </c>
      <c r="S232" t="s">
        <v>22</v>
      </c>
      <c r="T232">
        <v>0</v>
      </c>
      <c r="U232">
        <f t="shared" si="20"/>
        <v>5</v>
      </c>
      <c r="V232">
        <f t="shared" si="21"/>
        <v>2</v>
      </c>
      <c r="W232">
        <f t="shared" si="22"/>
        <v>4</v>
      </c>
      <c r="X232" t="str">
        <f t="shared" si="23"/>
        <v>524</v>
      </c>
      <c r="Y232" t="str">
        <f>IF(Table1[[#This Row],[RFM_Score]]="555","Champion", IF(AND(J232&gt;=4,V232&gt;=4),"Loyal", IF(U232&lt;=2,"At Risk", IF(W232&gt;=4,"Potential Loyalist","Others"))))</f>
        <v>Potential Loyalist</v>
      </c>
    </row>
    <row r="233" spans="1:25">
      <c r="A233" t="s">
        <v>1905</v>
      </c>
      <c r="B233">
        <v>21</v>
      </c>
      <c r="C233" t="s">
        <v>19</v>
      </c>
      <c r="D233" t="s">
        <v>35</v>
      </c>
      <c r="E233" s="6" t="s">
        <v>12303</v>
      </c>
      <c r="F233" t="s">
        <v>21</v>
      </c>
      <c r="G233">
        <v>3</v>
      </c>
      <c r="H233">
        <v>1</v>
      </c>
      <c r="I233">
        <v>57</v>
      </c>
      <c r="J233">
        <v>1</v>
      </c>
      <c r="K233">
        <v>340.09</v>
      </c>
      <c r="L233" t="str">
        <f t="shared" si="18"/>
        <v/>
      </c>
      <c r="M233">
        <v>6</v>
      </c>
      <c r="N233" t="str">
        <f t="shared" si="19"/>
        <v/>
      </c>
      <c r="O233">
        <v>138</v>
      </c>
      <c r="P233" s="11">
        <v>0.33333333333333298</v>
      </c>
      <c r="Q233" s="11">
        <v>1.7543859649122799E-2</v>
      </c>
      <c r="R233" s="12">
        <v>56.681666666666601</v>
      </c>
      <c r="S233" t="s">
        <v>22</v>
      </c>
      <c r="T233">
        <v>1</v>
      </c>
      <c r="U233">
        <f t="shared" si="20"/>
        <v>1</v>
      </c>
      <c r="V233">
        <f t="shared" si="21"/>
        <v>2</v>
      </c>
      <c r="W233">
        <f t="shared" si="22"/>
        <v>4</v>
      </c>
      <c r="X233" t="str">
        <f t="shared" si="23"/>
        <v>124</v>
      </c>
      <c r="Y233" t="str">
        <f>IF(Table1[[#This Row],[RFM_Score]]="555","Champion", IF(AND(J233&gt;=4,V233&gt;=4),"Loyal", IF(U233&lt;=2,"At Risk", IF(W233&gt;=4,"Potential Loyalist","Others"))))</f>
        <v>At Risk</v>
      </c>
    </row>
    <row r="234" spans="1:25">
      <c r="A234" t="s">
        <v>2532</v>
      </c>
      <c r="B234">
        <v>44</v>
      </c>
      <c r="C234" t="s">
        <v>24</v>
      </c>
      <c r="D234" t="s">
        <v>25</v>
      </c>
      <c r="E234" s="6" t="s">
        <v>12304</v>
      </c>
      <c r="F234" t="s">
        <v>26</v>
      </c>
      <c r="G234">
        <v>5</v>
      </c>
      <c r="H234">
        <v>2</v>
      </c>
      <c r="I234">
        <v>51</v>
      </c>
      <c r="J234">
        <v>3</v>
      </c>
      <c r="K234">
        <v>335.89</v>
      </c>
      <c r="L234" t="str">
        <f t="shared" si="18"/>
        <v/>
      </c>
      <c r="M234">
        <v>6</v>
      </c>
      <c r="N234" t="str">
        <f t="shared" si="19"/>
        <v/>
      </c>
      <c r="O234">
        <v>8</v>
      </c>
      <c r="P234" s="11">
        <v>0.4</v>
      </c>
      <c r="Q234" s="11">
        <v>5.8823529411764698E-2</v>
      </c>
      <c r="R234" s="12">
        <v>55.981666666666598</v>
      </c>
      <c r="S234" t="s">
        <v>22</v>
      </c>
      <c r="T234">
        <v>0</v>
      </c>
      <c r="U234">
        <f t="shared" si="20"/>
        <v>5</v>
      </c>
      <c r="V234">
        <f t="shared" si="21"/>
        <v>2</v>
      </c>
      <c r="W234">
        <f t="shared" si="22"/>
        <v>4</v>
      </c>
      <c r="X234" t="str">
        <f t="shared" si="23"/>
        <v>524</v>
      </c>
      <c r="Y234" t="str">
        <f>IF(Table1[[#This Row],[RFM_Score]]="555","Champion", IF(AND(J234&gt;=4,V234&gt;=4),"Loyal", IF(U234&lt;=2,"At Risk", IF(W234&gt;=4,"Potential Loyalist","Others"))))</f>
        <v>Potential Loyalist</v>
      </c>
    </row>
    <row r="235" spans="1:25">
      <c r="A235" t="s">
        <v>4013</v>
      </c>
      <c r="B235">
        <v>41</v>
      </c>
      <c r="C235" t="s">
        <v>24</v>
      </c>
      <c r="D235" t="s">
        <v>49</v>
      </c>
      <c r="E235" s="6" t="s">
        <v>12305</v>
      </c>
      <c r="F235" t="s">
        <v>26</v>
      </c>
      <c r="G235">
        <v>2</v>
      </c>
      <c r="H235">
        <v>0</v>
      </c>
      <c r="I235">
        <v>51</v>
      </c>
      <c r="J235">
        <v>2</v>
      </c>
      <c r="K235">
        <v>334.01</v>
      </c>
      <c r="L235" t="str">
        <f t="shared" si="18"/>
        <v/>
      </c>
      <c r="M235">
        <v>6</v>
      </c>
      <c r="N235" t="str">
        <f t="shared" si="19"/>
        <v/>
      </c>
      <c r="O235">
        <v>16</v>
      </c>
      <c r="P235" s="11">
        <v>0</v>
      </c>
      <c r="Q235" s="11">
        <v>3.9215686274509803E-2</v>
      </c>
      <c r="R235" s="12">
        <v>55.668333333333301</v>
      </c>
      <c r="S235" t="s">
        <v>22</v>
      </c>
      <c r="T235">
        <v>0</v>
      </c>
      <c r="U235">
        <f t="shared" si="20"/>
        <v>5</v>
      </c>
      <c r="V235">
        <f t="shared" si="21"/>
        <v>2</v>
      </c>
      <c r="W235">
        <f t="shared" si="22"/>
        <v>4</v>
      </c>
      <c r="X235" t="str">
        <f t="shared" si="23"/>
        <v>524</v>
      </c>
      <c r="Y235" t="str">
        <f>IF(Table1[[#This Row],[RFM_Score]]="555","Champion", IF(AND(J235&gt;=4,V235&gt;=4),"Loyal", IF(U235&lt;=2,"At Risk", IF(W235&gt;=4,"Potential Loyalist","Others"))))</f>
        <v>Potential Loyalist</v>
      </c>
    </row>
    <row r="236" spans="1:25">
      <c r="A236" t="s">
        <v>11790</v>
      </c>
      <c r="B236">
        <v>31</v>
      </c>
      <c r="C236" t="s">
        <v>24</v>
      </c>
      <c r="D236" t="s">
        <v>25</v>
      </c>
      <c r="E236" s="6" t="s">
        <v>12306</v>
      </c>
      <c r="F236" t="s">
        <v>26</v>
      </c>
      <c r="G236">
        <v>2</v>
      </c>
      <c r="H236">
        <v>1</v>
      </c>
      <c r="I236">
        <v>61</v>
      </c>
      <c r="J236">
        <v>3</v>
      </c>
      <c r="K236">
        <v>333.06</v>
      </c>
      <c r="L236" t="str">
        <f t="shared" si="18"/>
        <v/>
      </c>
      <c r="M236">
        <v>6</v>
      </c>
      <c r="N236" t="str">
        <f t="shared" si="19"/>
        <v/>
      </c>
      <c r="O236">
        <v>0</v>
      </c>
      <c r="P236" s="11">
        <v>0.5</v>
      </c>
      <c r="Q236" s="11">
        <v>4.9180327868852403E-2</v>
      </c>
      <c r="R236" s="12">
        <v>55.51</v>
      </c>
      <c r="S236" t="s">
        <v>22</v>
      </c>
      <c r="T236">
        <v>0</v>
      </c>
      <c r="U236">
        <f t="shared" si="20"/>
        <v>5</v>
      </c>
      <c r="V236">
        <f t="shared" si="21"/>
        <v>2</v>
      </c>
      <c r="W236">
        <f t="shared" si="22"/>
        <v>4</v>
      </c>
      <c r="X236" t="str">
        <f t="shared" si="23"/>
        <v>524</v>
      </c>
      <c r="Y236" t="str">
        <f>IF(Table1[[#This Row],[RFM_Score]]="555","Champion", IF(AND(J236&gt;=4,V236&gt;=4),"Loyal", IF(U236&lt;=2,"At Risk", IF(W236&gt;=4,"Potential Loyalist","Others"))))</f>
        <v>Potential Loyalist</v>
      </c>
    </row>
    <row r="237" spans="1:25">
      <c r="A237" t="s">
        <v>8997</v>
      </c>
      <c r="B237">
        <v>40</v>
      </c>
      <c r="C237" t="s">
        <v>24</v>
      </c>
      <c r="D237" t="s">
        <v>25</v>
      </c>
      <c r="E237" s="6" t="s">
        <v>12307</v>
      </c>
      <c r="F237" t="s">
        <v>30</v>
      </c>
      <c r="G237">
        <v>1</v>
      </c>
      <c r="H237">
        <v>0</v>
      </c>
      <c r="I237">
        <v>43</v>
      </c>
      <c r="J237">
        <v>4</v>
      </c>
      <c r="K237">
        <v>327.56</v>
      </c>
      <c r="L237" t="str">
        <f t="shared" si="18"/>
        <v/>
      </c>
      <c r="M237">
        <v>6</v>
      </c>
      <c r="N237" t="str">
        <f t="shared" si="19"/>
        <v/>
      </c>
      <c r="O237">
        <v>20</v>
      </c>
      <c r="P237" s="11">
        <v>0</v>
      </c>
      <c r="Q237" s="11">
        <v>9.3023255813953404E-2</v>
      </c>
      <c r="R237" s="12">
        <v>54.593333333333298</v>
      </c>
      <c r="S237" t="s">
        <v>22</v>
      </c>
      <c r="T237">
        <v>0</v>
      </c>
      <c r="U237">
        <f t="shared" si="20"/>
        <v>5</v>
      </c>
      <c r="V237">
        <f t="shared" si="21"/>
        <v>2</v>
      </c>
      <c r="W237">
        <f t="shared" si="22"/>
        <v>4</v>
      </c>
      <c r="X237" t="str">
        <f t="shared" si="23"/>
        <v>524</v>
      </c>
      <c r="Y237" t="str">
        <f>IF(Table1[[#This Row],[RFM_Score]]="555","Champion", IF(AND(J237&gt;=4,V237&gt;=4),"Loyal", IF(U237&lt;=2,"At Risk", IF(W237&gt;=4,"Potential Loyalist","Others"))))</f>
        <v>Potential Loyalist</v>
      </c>
    </row>
    <row r="238" spans="1:25">
      <c r="A238" t="s">
        <v>6801</v>
      </c>
      <c r="B238">
        <v>18</v>
      </c>
      <c r="C238" t="s">
        <v>24</v>
      </c>
      <c r="D238" t="s">
        <v>29</v>
      </c>
      <c r="E238" s="6" t="s">
        <v>12308</v>
      </c>
      <c r="F238" t="s">
        <v>21</v>
      </c>
      <c r="G238">
        <v>4</v>
      </c>
      <c r="H238">
        <v>1</v>
      </c>
      <c r="I238">
        <v>52</v>
      </c>
      <c r="J238">
        <v>1</v>
      </c>
      <c r="K238">
        <v>325.58</v>
      </c>
      <c r="L238" t="str">
        <f t="shared" si="18"/>
        <v/>
      </c>
      <c r="M238">
        <v>6</v>
      </c>
      <c r="N238" t="str">
        <f t="shared" si="19"/>
        <v/>
      </c>
      <c r="O238">
        <v>10</v>
      </c>
      <c r="P238" s="11">
        <v>0.25</v>
      </c>
      <c r="Q238" s="11">
        <v>1.9230769230769201E-2</v>
      </c>
      <c r="R238" s="12">
        <v>54.2633333333333</v>
      </c>
      <c r="S238" t="s">
        <v>22</v>
      </c>
      <c r="T238">
        <v>0</v>
      </c>
      <c r="U238">
        <f t="shared" si="20"/>
        <v>5</v>
      </c>
      <c r="V238">
        <f t="shared" si="21"/>
        <v>2</v>
      </c>
      <c r="W238">
        <f t="shared" si="22"/>
        <v>4</v>
      </c>
      <c r="X238" t="str">
        <f t="shared" si="23"/>
        <v>524</v>
      </c>
      <c r="Y238" t="str">
        <f>IF(Table1[[#This Row],[RFM_Score]]="555","Champion", IF(AND(J238&gt;=4,V238&gt;=4),"Loyal", IF(U238&lt;=2,"At Risk", IF(W238&gt;=4,"Potential Loyalist","Others"))))</f>
        <v>Potential Loyalist</v>
      </c>
    </row>
    <row r="239" spans="1:25">
      <c r="A239" t="s">
        <v>11279</v>
      </c>
      <c r="B239">
        <v>30</v>
      </c>
      <c r="C239" t="s">
        <v>24</v>
      </c>
      <c r="D239" t="s">
        <v>29</v>
      </c>
      <c r="E239" s="6" t="s">
        <v>12309</v>
      </c>
      <c r="F239" t="s">
        <v>26</v>
      </c>
      <c r="G239">
        <v>1</v>
      </c>
      <c r="H239">
        <v>0</v>
      </c>
      <c r="I239">
        <v>44</v>
      </c>
      <c r="J239">
        <v>2</v>
      </c>
      <c r="K239">
        <v>325.08999999999997</v>
      </c>
      <c r="L239" t="str">
        <f t="shared" si="18"/>
        <v/>
      </c>
      <c r="M239">
        <v>6</v>
      </c>
      <c r="N239" t="str">
        <f t="shared" si="19"/>
        <v/>
      </c>
      <c r="O239">
        <v>3</v>
      </c>
      <c r="P239" s="11">
        <v>0</v>
      </c>
      <c r="Q239" s="11">
        <v>4.54545454545454E-2</v>
      </c>
      <c r="R239" s="12">
        <v>54.181666666666601</v>
      </c>
      <c r="S239" t="s">
        <v>22</v>
      </c>
      <c r="T239">
        <v>0</v>
      </c>
      <c r="U239">
        <f t="shared" si="20"/>
        <v>5</v>
      </c>
      <c r="V239">
        <f t="shared" si="21"/>
        <v>2</v>
      </c>
      <c r="W239">
        <f t="shared" si="22"/>
        <v>4</v>
      </c>
      <c r="X239" t="str">
        <f t="shared" si="23"/>
        <v>524</v>
      </c>
      <c r="Y239" t="str">
        <f>IF(Table1[[#This Row],[RFM_Score]]="555","Champion", IF(AND(J239&gt;=4,V239&gt;=4),"Loyal", IF(U239&lt;=2,"At Risk", IF(W239&gt;=4,"Potential Loyalist","Others"))))</f>
        <v>Potential Loyalist</v>
      </c>
    </row>
    <row r="240" spans="1:25">
      <c r="A240" t="s">
        <v>2880</v>
      </c>
      <c r="B240">
        <v>20</v>
      </c>
      <c r="C240" t="s">
        <v>24</v>
      </c>
      <c r="D240" t="s">
        <v>25</v>
      </c>
      <c r="E240" s="6" t="s">
        <v>12310</v>
      </c>
      <c r="F240" t="s">
        <v>26</v>
      </c>
      <c r="G240">
        <v>7</v>
      </c>
      <c r="H240">
        <v>2</v>
      </c>
      <c r="I240">
        <v>50</v>
      </c>
      <c r="J240">
        <v>3</v>
      </c>
      <c r="K240">
        <v>319.91000000000003</v>
      </c>
      <c r="L240" t="str">
        <f t="shared" si="18"/>
        <v/>
      </c>
      <c r="M240">
        <v>6</v>
      </c>
      <c r="N240" t="str">
        <f t="shared" si="19"/>
        <v/>
      </c>
      <c r="O240">
        <v>9</v>
      </c>
      <c r="P240" s="11">
        <v>0.28571428571428498</v>
      </c>
      <c r="Q240" s="11">
        <v>0.06</v>
      </c>
      <c r="R240" s="12">
        <v>53.3183333333333</v>
      </c>
      <c r="S240" t="s">
        <v>22</v>
      </c>
      <c r="T240">
        <v>0</v>
      </c>
      <c r="U240">
        <f t="shared" si="20"/>
        <v>5</v>
      </c>
      <c r="V240">
        <f t="shared" si="21"/>
        <v>2</v>
      </c>
      <c r="W240">
        <f t="shared" si="22"/>
        <v>4</v>
      </c>
      <c r="X240" t="str">
        <f t="shared" si="23"/>
        <v>524</v>
      </c>
      <c r="Y240" t="str">
        <f>IF(Table1[[#This Row],[RFM_Score]]="555","Champion", IF(AND(J240&gt;=4,V240&gt;=4),"Loyal", IF(U240&lt;=2,"At Risk", IF(W240&gt;=4,"Potential Loyalist","Others"))))</f>
        <v>Potential Loyalist</v>
      </c>
    </row>
    <row r="241" spans="1:25">
      <c r="A241" t="s">
        <v>3975</v>
      </c>
      <c r="B241">
        <v>30</v>
      </c>
      <c r="C241" t="s">
        <v>19</v>
      </c>
      <c r="D241" t="s">
        <v>25</v>
      </c>
      <c r="E241" s="6" t="s">
        <v>12311</v>
      </c>
      <c r="F241" t="s">
        <v>62</v>
      </c>
      <c r="G241">
        <v>3</v>
      </c>
      <c r="H241">
        <v>1</v>
      </c>
      <c r="I241">
        <v>45</v>
      </c>
      <c r="J241">
        <v>2</v>
      </c>
      <c r="K241">
        <v>318.51</v>
      </c>
      <c r="L241" t="str">
        <f t="shared" si="18"/>
        <v/>
      </c>
      <c r="M241">
        <v>6</v>
      </c>
      <c r="N241" t="str">
        <f t="shared" si="19"/>
        <v/>
      </c>
      <c r="O241">
        <v>18</v>
      </c>
      <c r="P241" s="11">
        <v>0.33333333333333298</v>
      </c>
      <c r="Q241" s="11">
        <v>4.4444444444444398E-2</v>
      </c>
      <c r="R241" s="12">
        <v>53.085000000000001</v>
      </c>
      <c r="S241" t="s">
        <v>22</v>
      </c>
      <c r="T241">
        <v>1</v>
      </c>
      <c r="U241">
        <f t="shared" si="20"/>
        <v>5</v>
      </c>
      <c r="V241">
        <f t="shared" si="21"/>
        <v>2</v>
      </c>
      <c r="W241">
        <f t="shared" si="22"/>
        <v>4</v>
      </c>
      <c r="X241" t="str">
        <f t="shared" si="23"/>
        <v>524</v>
      </c>
      <c r="Y241" t="str">
        <f>IF(Table1[[#This Row],[RFM_Score]]="555","Champion", IF(AND(J241&gt;=4,V241&gt;=4),"Loyal", IF(U241&lt;=2,"At Risk", IF(W241&gt;=4,"Potential Loyalist","Others"))))</f>
        <v>Potential Loyalist</v>
      </c>
    </row>
    <row r="242" spans="1:25">
      <c r="A242" t="s">
        <v>2807</v>
      </c>
      <c r="B242">
        <v>32</v>
      </c>
      <c r="C242" t="s">
        <v>19</v>
      </c>
      <c r="D242" t="s">
        <v>46</v>
      </c>
      <c r="E242" s="6" t="s">
        <v>12312</v>
      </c>
      <c r="F242" t="s">
        <v>60</v>
      </c>
      <c r="G242">
        <v>3</v>
      </c>
      <c r="H242">
        <v>0</v>
      </c>
      <c r="I242">
        <v>58</v>
      </c>
      <c r="J242">
        <v>1</v>
      </c>
      <c r="K242">
        <v>318.47000000000003</v>
      </c>
      <c r="L242" t="str">
        <f t="shared" si="18"/>
        <v/>
      </c>
      <c r="M242">
        <v>6</v>
      </c>
      <c r="N242" t="str">
        <f t="shared" si="19"/>
        <v/>
      </c>
      <c r="O242">
        <v>27</v>
      </c>
      <c r="P242" s="11">
        <v>0</v>
      </c>
      <c r="Q242" s="11">
        <v>1.72413793103448E-2</v>
      </c>
      <c r="R242" s="12">
        <v>53.078333333333298</v>
      </c>
      <c r="S242" t="s">
        <v>22</v>
      </c>
      <c r="T242">
        <v>0</v>
      </c>
      <c r="U242">
        <f t="shared" si="20"/>
        <v>4</v>
      </c>
      <c r="V242">
        <f t="shared" si="21"/>
        <v>2</v>
      </c>
      <c r="W242">
        <f t="shared" si="22"/>
        <v>4</v>
      </c>
      <c r="X242" t="str">
        <f t="shared" si="23"/>
        <v>424</v>
      </c>
      <c r="Y242" t="str">
        <f>IF(Table1[[#This Row],[RFM_Score]]="555","Champion", IF(AND(J242&gt;=4,V242&gt;=4),"Loyal", IF(U242&lt;=2,"At Risk", IF(W242&gt;=4,"Potential Loyalist","Others"))))</f>
        <v>Potential Loyalist</v>
      </c>
    </row>
    <row r="243" spans="1:25">
      <c r="A243" t="s">
        <v>2795</v>
      </c>
      <c r="B243">
        <v>21</v>
      </c>
      <c r="C243" t="s">
        <v>24</v>
      </c>
      <c r="D243" t="s">
        <v>25</v>
      </c>
      <c r="E243" s="6" t="s">
        <v>12313</v>
      </c>
      <c r="F243" t="s">
        <v>21</v>
      </c>
      <c r="G243">
        <v>4</v>
      </c>
      <c r="H243">
        <v>0</v>
      </c>
      <c r="I243">
        <v>32</v>
      </c>
      <c r="J243">
        <v>0</v>
      </c>
      <c r="K243">
        <v>313.62</v>
      </c>
      <c r="L243" t="str">
        <f t="shared" si="18"/>
        <v/>
      </c>
      <c r="M243">
        <v>6</v>
      </c>
      <c r="N243" t="str">
        <f t="shared" si="19"/>
        <v/>
      </c>
      <c r="O243">
        <v>7</v>
      </c>
      <c r="P243" s="11">
        <v>0</v>
      </c>
      <c r="Q243" s="11">
        <v>0</v>
      </c>
      <c r="R243" s="12">
        <v>52.27</v>
      </c>
      <c r="S243" t="s">
        <v>22</v>
      </c>
      <c r="T243">
        <v>0</v>
      </c>
      <c r="U243">
        <f t="shared" si="20"/>
        <v>5</v>
      </c>
      <c r="V243">
        <f t="shared" si="21"/>
        <v>2</v>
      </c>
      <c r="W243">
        <f t="shared" si="22"/>
        <v>4</v>
      </c>
      <c r="X243" t="str">
        <f t="shared" si="23"/>
        <v>524</v>
      </c>
      <c r="Y243" t="str">
        <f>IF(Table1[[#This Row],[RFM_Score]]="555","Champion", IF(AND(J243&gt;=4,V243&gt;=4),"Loyal", IF(U243&lt;=2,"At Risk", IF(W243&gt;=4,"Potential Loyalist","Others"))))</f>
        <v>Potential Loyalist</v>
      </c>
    </row>
    <row r="244" spans="1:25">
      <c r="A244" t="s">
        <v>3686</v>
      </c>
      <c r="B244">
        <v>29</v>
      </c>
      <c r="C244" t="s">
        <v>24</v>
      </c>
      <c r="D244" t="s">
        <v>29</v>
      </c>
      <c r="E244" s="6" t="s">
        <v>12314</v>
      </c>
      <c r="F244" t="s">
        <v>60</v>
      </c>
      <c r="G244">
        <v>4</v>
      </c>
      <c r="H244">
        <v>0</v>
      </c>
      <c r="I244">
        <v>47</v>
      </c>
      <c r="J244">
        <v>1</v>
      </c>
      <c r="K244">
        <v>310.33</v>
      </c>
      <c r="L244" t="str">
        <f t="shared" si="18"/>
        <v/>
      </c>
      <c r="M244">
        <v>6</v>
      </c>
      <c r="N244" t="str">
        <f t="shared" si="19"/>
        <v/>
      </c>
      <c r="O244">
        <v>37</v>
      </c>
      <c r="P244" s="11">
        <v>0</v>
      </c>
      <c r="Q244" s="11">
        <v>2.1276595744680799E-2</v>
      </c>
      <c r="R244" s="12">
        <v>51.7216666666666</v>
      </c>
      <c r="S244" t="s">
        <v>22</v>
      </c>
      <c r="T244">
        <v>0</v>
      </c>
      <c r="U244">
        <f t="shared" si="20"/>
        <v>4</v>
      </c>
      <c r="V244">
        <f t="shared" si="21"/>
        <v>2</v>
      </c>
      <c r="W244">
        <f t="shared" si="22"/>
        <v>4</v>
      </c>
      <c r="X244" t="str">
        <f t="shared" si="23"/>
        <v>424</v>
      </c>
      <c r="Y244" t="str">
        <f>IF(Table1[[#This Row],[RFM_Score]]="555","Champion", IF(AND(J244&gt;=4,V244&gt;=4),"Loyal", IF(U244&lt;=2,"At Risk", IF(W244&gt;=4,"Potential Loyalist","Others"))))</f>
        <v>Potential Loyalist</v>
      </c>
    </row>
    <row r="245" spans="1:25">
      <c r="A245" t="s">
        <v>10178</v>
      </c>
      <c r="B245">
        <v>44</v>
      </c>
      <c r="C245" t="s">
        <v>24</v>
      </c>
      <c r="D245" t="s">
        <v>29</v>
      </c>
      <c r="E245" s="6" t="s">
        <v>12315</v>
      </c>
      <c r="F245" t="s">
        <v>60</v>
      </c>
      <c r="G245">
        <v>1</v>
      </c>
      <c r="H245">
        <v>0</v>
      </c>
      <c r="I245">
        <v>40</v>
      </c>
      <c r="J245">
        <v>2</v>
      </c>
      <c r="K245">
        <v>303.89</v>
      </c>
      <c r="L245" t="str">
        <f t="shared" si="18"/>
        <v/>
      </c>
      <c r="M245">
        <v>6</v>
      </c>
      <c r="N245" t="str">
        <f t="shared" si="19"/>
        <v/>
      </c>
      <c r="O245">
        <v>11</v>
      </c>
      <c r="P245" s="11">
        <v>0</v>
      </c>
      <c r="Q245" s="11">
        <v>0.05</v>
      </c>
      <c r="R245" s="12">
        <v>50.648333333333298</v>
      </c>
      <c r="S245" t="s">
        <v>22</v>
      </c>
      <c r="T245">
        <v>0</v>
      </c>
      <c r="U245">
        <f t="shared" si="20"/>
        <v>5</v>
      </c>
      <c r="V245">
        <f t="shared" si="21"/>
        <v>2</v>
      </c>
      <c r="W245">
        <f t="shared" si="22"/>
        <v>4</v>
      </c>
      <c r="X245" t="str">
        <f t="shared" si="23"/>
        <v>524</v>
      </c>
      <c r="Y245" t="str">
        <f>IF(Table1[[#This Row],[RFM_Score]]="555","Champion", IF(AND(J245&gt;=4,V245&gt;=4),"Loyal", IF(U245&lt;=2,"At Risk", IF(W245&gt;=4,"Potential Loyalist","Others"))))</f>
        <v>Potential Loyalist</v>
      </c>
    </row>
    <row r="246" spans="1:25">
      <c r="A246" t="s">
        <v>4503</v>
      </c>
      <c r="B246">
        <v>45</v>
      </c>
      <c r="C246" t="s">
        <v>19</v>
      </c>
      <c r="D246" t="s">
        <v>25</v>
      </c>
      <c r="E246" s="6" t="s">
        <v>12316</v>
      </c>
      <c r="F246" t="s">
        <v>26</v>
      </c>
      <c r="G246">
        <v>3</v>
      </c>
      <c r="H246">
        <v>2</v>
      </c>
      <c r="I246">
        <v>52</v>
      </c>
      <c r="J246">
        <v>2</v>
      </c>
      <c r="K246">
        <v>302.06</v>
      </c>
      <c r="L246" t="str">
        <f t="shared" si="18"/>
        <v/>
      </c>
      <c r="M246">
        <v>6</v>
      </c>
      <c r="N246" t="str">
        <f t="shared" si="19"/>
        <v/>
      </c>
      <c r="O246">
        <v>17</v>
      </c>
      <c r="P246" s="11">
        <v>0.66666666666666596</v>
      </c>
      <c r="Q246" s="11">
        <v>3.8461538461538401E-2</v>
      </c>
      <c r="R246" s="12">
        <v>50.343333333333298</v>
      </c>
      <c r="S246" t="s">
        <v>22</v>
      </c>
      <c r="T246">
        <v>0</v>
      </c>
      <c r="U246">
        <f t="shared" si="20"/>
        <v>5</v>
      </c>
      <c r="V246">
        <f t="shared" si="21"/>
        <v>2</v>
      </c>
      <c r="W246">
        <f t="shared" si="22"/>
        <v>4</v>
      </c>
      <c r="X246" t="str">
        <f t="shared" si="23"/>
        <v>524</v>
      </c>
      <c r="Y246" t="str">
        <f>IF(Table1[[#This Row],[RFM_Score]]="555","Champion", IF(AND(J246&gt;=4,V246&gt;=4),"Loyal", IF(U246&lt;=2,"At Risk", IF(W246&gt;=4,"Potential Loyalist","Others"))))</f>
        <v>Potential Loyalist</v>
      </c>
    </row>
    <row r="247" spans="1:25">
      <c r="A247" t="s">
        <v>1639</v>
      </c>
      <c r="B247">
        <v>27</v>
      </c>
      <c r="C247" t="s">
        <v>19</v>
      </c>
      <c r="D247" t="s">
        <v>29</v>
      </c>
      <c r="E247" s="6" t="s">
        <v>12317</v>
      </c>
      <c r="F247" t="s">
        <v>37</v>
      </c>
      <c r="G247">
        <v>3</v>
      </c>
      <c r="H247">
        <v>1</v>
      </c>
      <c r="I247">
        <v>57</v>
      </c>
      <c r="J247">
        <v>0</v>
      </c>
      <c r="K247">
        <v>299.76</v>
      </c>
      <c r="L247" t="str">
        <f t="shared" si="18"/>
        <v/>
      </c>
      <c r="M247">
        <v>6</v>
      </c>
      <c r="N247" t="str">
        <f t="shared" si="19"/>
        <v/>
      </c>
      <c r="O247">
        <v>29</v>
      </c>
      <c r="P247" s="11">
        <v>0.33333333333333298</v>
      </c>
      <c r="Q247" s="11">
        <v>0</v>
      </c>
      <c r="R247" s="12">
        <v>49.96</v>
      </c>
      <c r="S247" t="s">
        <v>22</v>
      </c>
      <c r="T247">
        <v>0</v>
      </c>
      <c r="U247">
        <f t="shared" si="20"/>
        <v>4</v>
      </c>
      <c r="V247">
        <f t="shared" si="21"/>
        <v>2</v>
      </c>
      <c r="W247">
        <f t="shared" si="22"/>
        <v>3</v>
      </c>
      <c r="X247" t="str">
        <f t="shared" si="23"/>
        <v>423</v>
      </c>
      <c r="Y247" t="str">
        <f>IF(Table1[[#This Row],[RFM_Score]]="555","Champion", IF(AND(J247&gt;=4,V247&gt;=4),"Loyal", IF(U247&lt;=2,"At Risk", IF(W247&gt;=4,"Potential Loyalist","Others"))))</f>
        <v>Others</v>
      </c>
    </row>
    <row r="248" spans="1:25">
      <c r="A248" t="s">
        <v>8819</v>
      </c>
      <c r="B248">
        <v>49</v>
      </c>
      <c r="C248" t="s">
        <v>19</v>
      </c>
      <c r="D248" t="s">
        <v>35</v>
      </c>
      <c r="E248" s="6" t="s">
        <v>12318</v>
      </c>
      <c r="F248" t="s">
        <v>26</v>
      </c>
      <c r="G248">
        <v>6</v>
      </c>
      <c r="H248">
        <v>0</v>
      </c>
      <c r="I248">
        <v>52</v>
      </c>
      <c r="J248">
        <v>1</v>
      </c>
      <c r="K248">
        <v>296.61</v>
      </c>
      <c r="L248" t="str">
        <f t="shared" si="18"/>
        <v/>
      </c>
      <c r="M248">
        <v>6</v>
      </c>
      <c r="N248" t="str">
        <f t="shared" si="19"/>
        <v/>
      </c>
      <c r="O248">
        <v>71</v>
      </c>
      <c r="P248" s="11">
        <v>0</v>
      </c>
      <c r="Q248" s="11">
        <v>1.9230769230769201E-2</v>
      </c>
      <c r="R248" s="12">
        <v>49.435000000000002</v>
      </c>
      <c r="S248" t="s">
        <v>22</v>
      </c>
      <c r="T248">
        <v>0</v>
      </c>
      <c r="U248">
        <f t="shared" si="20"/>
        <v>2</v>
      </c>
      <c r="V248">
        <f t="shared" si="21"/>
        <v>2</v>
      </c>
      <c r="W248">
        <f t="shared" si="22"/>
        <v>3</v>
      </c>
      <c r="X248" t="str">
        <f t="shared" si="23"/>
        <v>223</v>
      </c>
      <c r="Y248" t="str">
        <f>IF(Table1[[#This Row],[RFM_Score]]="555","Champion", IF(AND(J248&gt;=4,V248&gt;=4),"Loyal", IF(U248&lt;=2,"At Risk", IF(W248&gt;=4,"Potential Loyalist","Others"))))</f>
        <v>At Risk</v>
      </c>
    </row>
    <row r="249" spans="1:25">
      <c r="A249" t="s">
        <v>4516</v>
      </c>
      <c r="B249">
        <v>47</v>
      </c>
      <c r="C249" t="s">
        <v>19</v>
      </c>
      <c r="D249" t="s">
        <v>25</v>
      </c>
      <c r="E249" s="6" t="s">
        <v>12319</v>
      </c>
      <c r="F249" t="s">
        <v>37</v>
      </c>
      <c r="G249">
        <v>6</v>
      </c>
      <c r="H249">
        <v>1</v>
      </c>
      <c r="I249">
        <v>52</v>
      </c>
      <c r="J249">
        <v>5</v>
      </c>
      <c r="K249">
        <v>294.58999999999997</v>
      </c>
      <c r="L249" t="str">
        <f t="shared" si="18"/>
        <v/>
      </c>
      <c r="M249">
        <v>6</v>
      </c>
      <c r="N249" t="str">
        <f t="shared" si="19"/>
        <v/>
      </c>
      <c r="O249">
        <v>12</v>
      </c>
      <c r="P249" s="11">
        <v>0.16666666666666599</v>
      </c>
      <c r="Q249" s="11">
        <v>9.6153846153846104E-2</v>
      </c>
      <c r="R249" s="12">
        <v>49.098333333333301</v>
      </c>
      <c r="S249" t="s">
        <v>22</v>
      </c>
      <c r="T249">
        <v>0</v>
      </c>
      <c r="U249">
        <f t="shared" si="20"/>
        <v>5</v>
      </c>
      <c r="V249">
        <f t="shared" si="21"/>
        <v>2</v>
      </c>
      <c r="W249">
        <f t="shared" si="22"/>
        <v>3</v>
      </c>
      <c r="X249" t="str">
        <f t="shared" si="23"/>
        <v>523</v>
      </c>
      <c r="Y249" t="str">
        <f>IF(Table1[[#This Row],[RFM_Score]]="555","Champion", IF(AND(J249&gt;=4,V249&gt;=4),"Loyal", IF(U249&lt;=2,"At Risk", IF(W249&gt;=4,"Potential Loyalist","Others"))))</f>
        <v>Others</v>
      </c>
    </row>
    <row r="250" spans="1:25">
      <c r="A250" t="s">
        <v>10260</v>
      </c>
      <c r="B250">
        <v>40</v>
      </c>
      <c r="C250" t="s">
        <v>24</v>
      </c>
      <c r="D250" t="s">
        <v>35</v>
      </c>
      <c r="E250" s="6" t="s">
        <v>12320</v>
      </c>
      <c r="F250" t="s">
        <v>26</v>
      </c>
      <c r="G250">
        <v>2</v>
      </c>
      <c r="H250">
        <v>0</v>
      </c>
      <c r="I250">
        <v>49</v>
      </c>
      <c r="J250">
        <v>5</v>
      </c>
      <c r="K250">
        <v>290.55</v>
      </c>
      <c r="L250" t="str">
        <f t="shared" si="18"/>
        <v/>
      </c>
      <c r="M250">
        <v>6</v>
      </c>
      <c r="N250" t="str">
        <f t="shared" si="19"/>
        <v/>
      </c>
      <c r="O250">
        <v>81</v>
      </c>
      <c r="P250" s="11">
        <v>0</v>
      </c>
      <c r="Q250" s="11">
        <v>0.10204081632653</v>
      </c>
      <c r="R250" s="12">
        <v>48.424999999999997</v>
      </c>
      <c r="S250" t="s">
        <v>22</v>
      </c>
      <c r="T250">
        <v>0</v>
      </c>
      <c r="U250">
        <f t="shared" si="20"/>
        <v>2</v>
      </c>
      <c r="V250">
        <f t="shared" si="21"/>
        <v>2</v>
      </c>
      <c r="W250">
        <f t="shared" si="22"/>
        <v>3</v>
      </c>
      <c r="X250" t="str">
        <f t="shared" si="23"/>
        <v>223</v>
      </c>
      <c r="Y250" t="str">
        <f>IF(Table1[[#This Row],[RFM_Score]]="555","Champion", IF(AND(J250&gt;=4,V250&gt;=4),"Loyal", IF(U250&lt;=2,"At Risk", IF(W250&gt;=4,"Potential Loyalist","Others"))))</f>
        <v>At Risk</v>
      </c>
    </row>
    <row r="251" spans="1:25">
      <c r="A251" t="s">
        <v>389</v>
      </c>
      <c r="B251">
        <v>45</v>
      </c>
      <c r="C251" t="s">
        <v>19</v>
      </c>
      <c r="D251" t="s">
        <v>35</v>
      </c>
      <c r="E251" s="6" t="s">
        <v>12321</v>
      </c>
      <c r="F251" t="s">
        <v>37</v>
      </c>
      <c r="G251">
        <v>4</v>
      </c>
      <c r="H251">
        <v>1</v>
      </c>
      <c r="I251">
        <v>58</v>
      </c>
      <c r="J251">
        <v>6</v>
      </c>
      <c r="K251">
        <v>286.57</v>
      </c>
      <c r="L251" t="str">
        <f t="shared" si="18"/>
        <v/>
      </c>
      <c r="M251">
        <v>6</v>
      </c>
      <c r="N251" t="str">
        <f t="shared" si="19"/>
        <v/>
      </c>
      <c r="O251">
        <v>3</v>
      </c>
      <c r="P251" s="11">
        <v>0.25</v>
      </c>
      <c r="Q251" s="11">
        <v>0.10344827586206801</v>
      </c>
      <c r="R251" s="12">
        <v>47.761666666666599</v>
      </c>
      <c r="S251" t="s">
        <v>22</v>
      </c>
      <c r="T251">
        <v>0</v>
      </c>
      <c r="U251">
        <f t="shared" si="20"/>
        <v>5</v>
      </c>
      <c r="V251">
        <f t="shared" si="21"/>
        <v>2</v>
      </c>
      <c r="W251">
        <f t="shared" si="22"/>
        <v>3</v>
      </c>
      <c r="X251" t="str">
        <f t="shared" si="23"/>
        <v>523</v>
      </c>
      <c r="Y251" t="str">
        <f>IF(Table1[[#This Row],[RFM_Score]]="555","Champion", IF(AND(J251&gt;=4,V251&gt;=4),"Loyal", IF(U251&lt;=2,"At Risk", IF(W251&gt;=4,"Potential Loyalist","Others"))))</f>
        <v>Others</v>
      </c>
    </row>
    <row r="252" spans="1:25">
      <c r="A252" t="s">
        <v>4949</v>
      </c>
      <c r="B252">
        <v>44</v>
      </c>
      <c r="C252" t="s">
        <v>24</v>
      </c>
      <c r="D252" t="s">
        <v>25</v>
      </c>
      <c r="E252" s="6" t="s">
        <v>12322</v>
      </c>
      <c r="F252" t="s">
        <v>62</v>
      </c>
      <c r="G252">
        <v>4</v>
      </c>
      <c r="H252">
        <v>1</v>
      </c>
      <c r="I252">
        <v>43</v>
      </c>
      <c r="J252">
        <v>4</v>
      </c>
      <c r="K252">
        <v>280.33</v>
      </c>
      <c r="L252" t="str">
        <f t="shared" si="18"/>
        <v/>
      </c>
      <c r="M252">
        <v>6</v>
      </c>
      <c r="N252" t="str">
        <f t="shared" si="19"/>
        <v/>
      </c>
      <c r="O252">
        <v>48</v>
      </c>
      <c r="P252" s="11">
        <v>0.25</v>
      </c>
      <c r="Q252" s="11">
        <v>9.3023255813953404E-2</v>
      </c>
      <c r="R252" s="12">
        <v>46.7216666666666</v>
      </c>
      <c r="S252" t="s">
        <v>22</v>
      </c>
      <c r="T252">
        <v>0</v>
      </c>
      <c r="U252">
        <f t="shared" si="20"/>
        <v>3</v>
      </c>
      <c r="V252">
        <f t="shared" si="21"/>
        <v>2</v>
      </c>
      <c r="W252">
        <f t="shared" si="22"/>
        <v>3</v>
      </c>
      <c r="X252" t="str">
        <f t="shared" si="23"/>
        <v>323</v>
      </c>
      <c r="Y252" t="str">
        <f>IF(Table1[[#This Row],[RFM_Score]]="555","Champion", IF(AND(J252&gt;=4,V252&gt;=4),"Loyal", IF(U252&lt;=2,"At Risk", IF(W252&gt;=4,"Potential Loyalist","Others"))))</f>
        <v>Others</v>
      </c>
    </row>
    <row r="253" spans="1:25">
      <c r="A253" t="s">
        <v>5247</v>
      </c>
      <c r="B253">
        <v>36</v>
      </c>
      <c r="C253" t="s">
        <v>19</v>
      </c>
      <c r="D253" t="s">
        <v>25</v>
      </c>
      <c r="E253" s="6" t="s">
        <v>12323</v>
      </c>
      <c r="F253" t="s">
        <v>21</v>
      </c>
      <c r="G253">
        <v>0</v>
      </c>
      <c r="H253">
        <v>0</v>
      </c>
      <c r="I253">
        <v>57</v>
      </c>
      <c r="J253">
        <v>3</v>
      </c>
      <c r="K253">
        <v>276.13</v>
      </c>
      <c r="L253" t="str">
        <f t="shared" si="18"/>
        <v/>
      </c>
      <c r="M253">
        <v>6</v>
      </c>
      <c r="N253" t="str">
        <f t="shared" si="19"/>
        <v/>
      </c>
      <c r="O253">
        <v>18</v>
      </c>
      <c r="P253" s="11">
        <v>0</v>
      </c>
      <c r="Q253" s="11">
        <v>5.2631578947368397E-2</v>
      </c>
      <c r="R253" s="12">
        <v>46.021666666666597</v>
      </c>
      <c r="S253" t="s">
        <v>22</v>
      </c>
      <c r="T253">
        <v>1</v>
      </c>
      <c r="U253">
        <f t="shared" si="20"/>
        <v>5</v>
      </c>
      <c r="V253">
        <f t="shared" si="21"/>
        <v>2</v>
      </c>
      <c r="W253">
        <f t="shared" si="22"/>
        <v>3</v>
      </c>
      <c r="X253" t="str">
        <f t="shared" si="23"/>
        <v>523</v>
      </c>
      <c r="Y253" t="str">
        <f>IF(Table1[[#This Row],[RFM_Score]]="555","Champion", IF(AND(J253&gt;=4,V253&gt;=4),"Loyal", IF(U253&lt;=2,"At Risk", IF(W253&gt;=4,"Potential Loyalist","Others"))))</f>
        <v>Others</v>
      </c>
    </row>
    <row r="254" spans="1:25">
      <c r="A254" t="s">
        <v>5263</v>
      </c>
      <c r="B254">
        <v>29</v>
      </c>
      <c r="C254" t="s">
        <v>19</v>
      </c>
      <c r="D254" t="s">
        <v>25</v>
      </c>
      <c r="E254" s="6" t="s">
        <v>12324</v>
      </c>
      <c r="F254" t="s">
        <v>37</v>
      </c>
      <c r="G254">
        <v>2</v>
      </c>
      <c r="H254">
        <v>0</v>
      </c>
      <c r="I254">
        <v>51</v>
      </c>
      <c r="J254">
        <v>1</v>
      </c>
      <c r="K254">
        <v>271.45999999999998</v>
      </c>
      <c r="L254" t="str">
        <f t="shared" si="18"/>
        <v/>
      </c>
      <c r="M254">
        <v>6</v>
      </c>
      <c r="N254" t="str">
        <f t="shared" si="19"/>
        <v/>
      </c>
      <c r="O254">
        <v>34</v>
      </c>
      <c r="P254" s="11">
        <v>0</v>
      </c>
      <c r="Q254" s="11">
        <v>1.9607843137254902E-2</v>
      </c>
      <c r="R254" s="12">
        <v>45.243333333333297</v>
      </c>
      <c r="S254" t="s">
        <v>22</v>
      </c>
      <c r="T254">
        <v>1</v>
      </c>
      <c r="U254">
        <f t="shared" si="20"/>
        <v>4</v>
      </c>
      <c r="V254">
        <f t="shared" si="21"/>
        <v>2</v>
      </c>
      <c r="W254">
        <f t="shared" si="22"/>
        <v>3</v>
      </c>
      <c r="X254" t="str">
        <f t="shared" si="23"/>
        <v>423</v>
      </c>
      <c r="Y254" t="str">
        <f>IF(Table1[[#This Row],[RFM_Score]]="555","Champion", IF(AND(J254&gt;=4,V254&gt;=4),"Loyal", IF(U254&lt;=2,"At Risk", IF(W254&gt;=4,"Potential Loyalist","Others"))))</f>
        <v>Others</v>
      </c>
    </row>
    <row r="255" spans="1:25">
      <c r="A255" t="s">
        <v>9062</v>
      </c>
      <c r="B255">
        <v>43</v>
      </c>
      <c r="C255" t="s">
        <v>19</v>
      </c>
      <c r="D255" t="s">
        <v>49</v>
      </c>
      <c r="E255" s="6" t="s">
        <v>12325</v>
      </c>
      <c r="F255" t="s">
        <v>21</v>
      </c>
      <c r="G255">
        <v>0</v>
      </c>
      <c r="H255">
        <v>0</v>
      </c>
      <c r="I255">
        <v>44</v>
      </c>
      <c r="J255">
        <v>3</v>
      </c>
      <c r="K255">
        <v>266.75</v>
      </c>
      <c r="L255" t="str">
        <f t="shared" si="18"/>
        <v/>
      </c>
      <c r="M255">
        <v>6</v>
      </c>
      <c r="N255" t="str">
        <f t="shared" si="19"/>
        <v/>
      </c>
      <c r="O255">
        <v>5</v>
      </c>
      <c r="P255" s="11">
        <v>0</v>
      </c>
      <c r="Q255" s="11">
        <v>6.8181818181818094E-2</v>
      </c>
      <c r="R255" s="12">
        <v>44.4583333333333</v>
      </c>
      <c r="S255" t="s">
        <v>22</v>
      </c>
      <c r="T255">
        <v>0</v>
      </c>
      <c r="U255">
        <f t="shared" si="20"/>
        <v>5</v>
      </c>
      <c r="V255">
        <f t="shared" si="21"/>
        <v>2</v>
      </c>
      <c r="W255">
        <f t="shared" si="22"/>
        <v>3</v>
      </c>
      <c r="X255" t="str">
        <f t="shared" si="23"/>
        <v>523</v>
      </c>
      <c r="Y255" t="str">
        <f>IF(Table1[[#This Row],[RFM_Score]]="555","Champion", IF(AND(J255&gt;=4,V255&gt;=4),"Loyal", IF(U255&lt;=2,"At Risk", IF(W255&gt;=4,"Potential Loyalist","Others"))))</f>
        <v>Others</v>
      </c>
    </row>
    <row r="256" spans="1:25">
      <c r="A256" t="s">
        <v>1205</v>
      </c>
      <c r="B256">
        <v>42</v>
      </c>
      <c r="C256" t="s">
        <v>24</v>
      </c>
      <c r="D256" t="s">
        <v>29</v>
      </c>
      <c r="E256" s="6" t="s">
        <v>12326</v>
      </c>
      <c r="F256" t="s">
        <v>30</v>
      </c>
      <c r="G256">
        <v>7</v>
      </c>
      <c r="H256">
        <v>1</v>
      </c>
      <c r="I256">
        <v>50</v>
      </c>
      <c r="J256">
        <v>2</v>
      </c>
      <c r="K256">
        <v>265.74</v>
      </c>
      <c r="L256" t="str">
        <f t="shared" si="18"/>
        <v/>
      </c>
      <c r="M256">
        <v>6</v>
      </c>
      <c r="N256" t="str">
        <f t="shared" si="19"/>
        <v/>
      </c>
      <c r="O256">
        <v>3</v>
      </c>
      <c r="P256" s="11">
        <v>0.14285714285714199</v>
      </c>
      <c r="Q256" s="11">
        <v>0.04</v>
      </c>
      <c r="R256" s="12">
        <v>44.29</v>
      </c>
      <c r="S256" t="s">
        <v>22</v>
      </c>
      <c r="T256">
        <v>0</v>
      </c>
      <c r="U256">
        <f t="shared" si="20"/>
        <v>5</v>
      </c>
      <c r="V256">
        <f t="shared" si="21"/>
        <v>2</v>
      </c>
      <c r="W256">
        <f t="shared" si="22"/>
        <v>3</v>
      </c>
      <c r="X256" t="str">
        <f t="shared" si="23"/>
        <v>523</v>
      </c>
      <c r="Y256" t="str">
        <f>IF(Table1[[#This Row],[RFM_Score]]="555","Champion", IF(AND(J256&gt;=4,V256&gt;=4),"Loyal", IF(U256&lt;=2,"At Risk", IF(W256&gt;=4,"Potential Loyalist","Others"))))</f>
        <v>Others</v>
      </c>
    </row>
    <row r="257" spans="1:25">
      <c r="A257" t="s">
        <v>1649</v>
      </c>
      <c r="B257">
        <v>45</v>
      </c>
      <c r="C257" t="s">
        <v>19</v>
      </c>
      <c r="D257" t="s">
        <v>25</v>
      </c>
      <c r="E257" s="6" t="s">
        <v>12327</v>
      </c>
      <c r="F257" t="s">
        <v>30</v>
      </c>
      <c r="G257">
        <v>1</v>
      </c>
      <c r="H257">
        <v>0</v>
      </c>
      <c r="I257">
        <v>44</v>
      </c>
      <c r="J257">
        <v>6</v>
      </c>
      <c r="K257">
        <v>264.81</v>
      </c>
      <c r="L257" t="str">
        <f t="shared" si="18"/>
        <v/>
      </c>
      <c r="M257">
        <v>6</v>
      </c>
      <c r="N257" t="str">
        <f t="shared" si="19"/>
        <v/>
      </c>
      <c r="O257">
        <v>13</v>
      </c>
      <c r="P257" s="11">
        <v>0</v>
      </c>
      <c r="Q257" s="11">
        <v>0.13636363636363599</v>
      </c>
      <c r="R257" s="12">
        <v>44.134999999999998</v>
      </c>
      <c r="S257" t="s">
        <v>22</v>
      </c>
      <c r="T257">
        <v>0</v>
      </c>
      <c r="U257">
        <f t="shared" si="20"/>
        <v>5</v>
      </c>
      <c r="V257">
        <f t="shared" si="21"/>
        <v>2</v>
      </c>
      <c r="W257">
        <f t="shared" si="22"/>
        <v>3</v>
      </c>
      <c r="X257" t="str">
        <f t="shared" si="23"/>
        <v>523</v>
      </c>
      <c r="Y257" t="str">
        <f>IF(Table1[[#This Row],[RFM_Score]]="555","Champion", IF(AND(J257&gt;=4,V257&gt;=4),"Loyal", IF(U257&lt;=2,"At Risk", IF(W257&gt;=4,"Potential Loyalist","Others"))))</f>
        <v>Others</v>
      </c>
    </row>
    <row r="258" spans="1:25">
      <c r="A258" t="s">
        <v>6488</v>
      </c>
      <c r="B258">
        <v>46</v>
      </c>
      <c r="C258" t="s">
        <v>24</v>
      </c>
      <c r="D258" t="s">
        <v>25</v>
      </c>
      <c r="E258" s="6" t="s">
        <v>12328</v>
      </c>
      <c r="F258" t="s">
        <v>26</v>
      </c>
      <c r="G258">
        <v>2</v>
      </c>
      <c r="H258">
        <v>1</v>
      </c>
      <c r="I258">
        <v>59</v>
      </c>
      <c r="J258">
        <v>5</v>
      </c>
      <c r="K258">
        <v>263.72000000000003</v>
      </c>
      <c r="L258" t="str">
        <f t="shared" ref="L258:L321" si="24">IF(OR(K258&lt;$AC$10, K258&gt;$AC$11), "OUTLIER", "")</f>
        <v/>
      </c>
      <c r="M258">
        <v>6</v>
      </c>
      <c r="N258" t="str">
        <f t="shared" ref="N258:N321" si="25">IF(OR(M258&lt;$AC$16, M258&gt;$AC$17), "OUTLIER", "")</f>
        <v/>
      </c>
      <c r="O258">
        <v>16</v>
      </c>
      <c r="P258" s="11">
        <v>0.5</v>
      </c>
      <c r="Q258" s="11">
        <v>8.4745762711864403E-2</v>
      </c>
      <c r="R258" s="12">
        <v>43.953333333333298</v>
      </c>
      <c r="S258" t="s">
        <v>22</v>
      </c>
      <c r="T258">
        <v>0</v>
      </c>
      <c r="U258">
        <f t="shared" ref="U258:U321" si="26">IF(O258&lt;=20,5,IF(O258&lt;=40,4,IF(O258&lt;=70,3,IF(O258&lt;=100,2,1))))</f>
        <v>5</v>
      </c>
      <c r="V258">
        <f t="shared" ref="V258:V321" si="27">IF(M258&gt;=11,5,IF(M258&gt;=9,4,IF(M258&gt;=7,3,IF(M258&gt;=5,2,1))))</f>
        <v>2</v>
      </c>
      <c r="W258">
        <f t="shared" ref="W258:W321" si="28">IF(K258&gt;=500,5,IF(K258&gt;=300,4,IF(K258&gt;=150,3,IF(K258&gt;=50,2,1))))</f>
        <v>3</v>
      </c>
      <c r="X258" t="str">
        <f t="shared" ref="X258:X321" si="29">U258 &amp; V258 &amp; W258</f>
        <v>523</v>
      </c>
      <c r="Y258" t="str">
        <f>IF(Table1[[#This Row],[RFM_Score]]="555","Champion", IF(AND(J258&gt;=4,V258&gt;=4),"Loyal", IF(U258&lt;=2,"At Risk", IF(W258&gt;=4,"Potential Loyalist","Others"))))</f>
        <v>Others</v>
      </c>
    </row>
    <row r="259" spans="1:25">
      <c r="A259" t="s">
        <v>1769</v>
      </c>
      <c r="B259">
        <v>34</v>
      </c>
      <c r="C259" t="s">
        <v>24</v>
      </c>
      <c r="D259" t="s">
        <v>25</v>
      </c>
      <c r="E259" s="6" t="s">
        <v>12329</v>
      </c>
      <c r="F259" t="s">
        <v>60</v>
      </c>
      <c r="G259">
        <v>3</v>
      </c>
      <c r="H259">
        <v>3</v>
      </c>
      <c r="I259">
        <v>54</v>
      </c>
      <c r="J259">
        <v>1</v>
      </c>
      <c r="K259">
        <v>263.25</v>
      </c>
      <c r="L259" t="str">
        <f t="shared" si="24"/>
        <v/>
      </c>
      <c r="M259">
        <v>6</v>
      </c>
      <c r="N259" t="str">
        <f t="shared" si="25"/>
        <v/>
      </c>
      <c r="O259">
        <v>53</v>
      </c>
      <c r="P259" s="11">
        <v>1</v>
      </c>
      <c r="Q259" s="11">
        <v>1.85185185185185E-2</v>
      </c>
      <c r="R259" s="12">
        <v>43.875</v>
      </c>
      <c r="S259" t="s">
        <v>22</v>
      </c>
      <c r="T259">
        <v>0</v>
      </c>
      <c r="U259">
        <f t="shared" si="26"/>
        <v>3</v>
      </c>
      <c r="V259">
        <f t="shared" si="27"/>
        <v>2</v>
      </c>
      <c r="W259">
        <f t="shared" si="28"/>
        <v>3</v>
      </c>
      <c r="X259" t="str">
        <f t="shared" si="29"/>
        <v>323</v>
      </c>
      <c r="Y259" t="str">
        <f>IF(Table1[[#This Row],[RFM_Score]]="555","Champion", IF(AND(J259&gt;=4,V259&gt;=4),"Loyal", IF(U259&lt;=2,"At Risk", IF(W259&gt;=4,"Potential Loyalist","Others"))))</f>
        <v>Others</v>
      </c>
    </row>
    <row r="260" spans="1:25">
      <c r="A260" t="s">
        <v>5743</v>
      </c>
      <c r="B260">
        <v>46</v>
      </c>
      <c r="C260" t="s">
        <v>24</v>
      </c>
      <c r="D260" t="s">
        <v>46</v>
      </c>
      <c r="E260" s="6" t="s">
        <v>12330</v>
      </c>
      <c r="F260" t="s">
        <v>37</v>
      </c>
      <c r="G260">
        <v>3</v>
      </c>
      <c r="H260">
        <v>0</v>
      </c>
      <c r="I260">
        <v>51</v>
      </c>
      <c r="J260">
        <v>3</v>
      </c>
      <c r="K260">
        <v>255.73</v>
      </c>
      <c r="L260" t="str">
        <f t="shared" si="24"/>
        <v/>
      </c>
      <c r="M260">
        <v>6</v>
      </c>
      <c r="N260" t="str">
        <f t="shared" si="25"/>
        <v/>
      </c>
      <c r="O260">
        <v>1</v>
      </c>
      <c r="P260" s="11">
        <v>0</v>
      </c>
      <c r="Q260" s="11">
        <v>5.8823529411764698E-2</v>
      </c>
      <c r="R260" s="12">
        <v>42.621666666666599</v>
      </c>
      <c r="S260" t="s">
        <v>22</v>
      </c>
      <c r="T260">
        <v>0</v>
      </c>
      <c r="U260">
        <f t="shared" si="26"/>
        <v>5</v>
      </c>
      <c r="V260">
        <f t="shared" si="27"/>
        <v>2</v>
      </c>
      <c r="W260">
        <f t="shared" si="28"/>
        <v>3</v>
      </c>
      <c r="X260" t="str">
        <f t="shared" si="29"/>
        <v>523</v>
      </c>
      <c r="Y260" t="str">
        <f>IF(Table1[[#This Row],[RFM_Score]]="555","Champion", IF(AND(J260&gt;=4,V260&gt;=4),"Loyal", IF(U260&lt;=2,"At Risk", IF(W260&gt;=4,"Potential Loyalist","Others"))))</f>
        <v>Others</v>
      </c>
    </row>
    <row r="261" spans="1:25">
      <c r="A261" t="s">
        <v>7470</v>
      </c>
      <c r="B261">
        <v>23</v>
      </c>
      <c r="C261" t="s">
        <v>19</v>
      </c>
      <c r="D261" t="s">
        <v>35</v>
      </c>
      <c r="E261" s="6" t="s">
        <v>12331</v>
      </c>
      <c r="F261" t="s">
        <v>60</v>
      </c>
      <c r="G261">
        <v>5</v>
      </c>
      <c r="H261">
        <v>3</v>
      </c>
      <c r="I261">
        <v>59</v>
      </c>
      <c r="J261">
        <v>3</v>
      </c>
      <c r="K261">
        <v>253.89</v>
      </c>
      <c r="L261" t="str">
        <f t="shared" si="24"/>
        <v/>
      </c>
      <c r="M261">
        <v>6</v>
      </c>
      <c r="N261" t="str">
        <f t="shared" si="25"/>
        <v/>
      </c>
      <c r="O261">
        <v>104</v>
      </c>
      <c r="P261" s="11">
        <v>0.6</v>
      </c>
      <c r="Q261" s="11">
        <v>5.0847457627118599E-2</v>
      </c>
      <c r="R261" s="12">
        <v>42.314999999999998</v>
      </c>
      <c r="S261" t="s">
        <v>22</v>
      </c>
      <c r="T261">
        <v>0</v>
      </c>
      <c r="U261">
        <f t="shared" si="26"/>
        <v>1</v>
      </c>
      <c r="V261">
        <f t="shared" si="27"/>
        <v>2</v>
      </c>
      <c r="W261">
        <f t="shared" si="28"/>
        <v>3</v>
      </c>
      <c r="X261" t="str">
        <f t="shared" si="29"/>
        <v>123</v>
      </c>
      <c r="Y261" t="str">
        <f>IF(Table1[[#This Row],[RFM_Score]]="555","Champion", IF(AND(J261&gt;=4,V261&gt;=4),"Loyal", IF(U261&lt;=2,"At Risk", IF(W261&gt;=4,"Potential Loyalist","Others"))))</f>
        <v>At Risk</v>
      </c>
    </row>
    <row r="262" spans="1:25">
      <c r="A262" t="s">
        <v>1244</v>
      </c>
      <c r="B262">
        <v>27</v>
      </c>
      <c r="C262" t="s">
        <v>24</v>
      </c>
      <c r="D262" t="s">
        <v>41</v>
      </c>
      <c r="E262" s="6" t="s">
        <v>12332</v>
      </c>
      <c r="F262" t="s">
        <v>62</v>
      </c>
      <c r="G262">
        <v>1</v>
      </c>
      <c r="H262">
        <v>1</v>
      </c>
      <c r="I262">
        <v>50</v>
      </c>
      <c r="J262">
        <v>3</v>
      </c>
      <c r="K262">
        <v>252.48</v>
      </c>
      <c r="L262" t="str">
        <f t="shared" si="24"/>
        <v/>
      </c>
      <c r="M262">
        <v>6</v>
      </c>
      <c r="N262" t="str">
        <f t="shared" si="25"/>
        <v/>
      </c>
      <c r="O262">
        <v>10</v>
      </c>
      <c r="P262" s="11">
        <v>1</v>
      </c>
      <c r="Q262" s="11">
        <v>0.06</v>
      </c>
      <c r="R262" s="12">
        <v>42.08</v>
      </c>
      <c r="S262" t="s">
        <v>22</v>
      </c>
      <c r="T262">
        <v>0</v>
      </c>
      <c r="U262">
        <f t="shared" si="26"/>
        <v>5</v>
      </c>
      <c r="V262">
        <f t="shared" si="27"/>
        <v>2</v>
      </c>
      <c r="W262">
        <f t="shared" si="28"/>
        <v>3</v>
      </c>
      <c r="X262" t="str">
        <f t="shared" si="29"/>
        <v>523</v>
      </c>
      <c r="Y262" t="str">
        <f>IF(Table1[[#This Row],[RFM_Score]]="555","Champion", IF(AND(J262&gt;=4,V262&gt;=4),"Loyal", IF(U262&lt;=2,"At Risk", IF(W262&gt;=4,"Potential Loyalist","Others"))))</f>
        <v>Others</v>
      </c>
    </row>
    <row r="263" spans="1:25">
      <c r="A263" t="s">
        <v>12016</v>
      </c>
      <c r="B263">
        <v>61</v>
      </c>
      <c r="C263" t="s">
        <v>24</v>
      </c>
      <c r="D263" t="s">
        <v>25</v>
      </c>
      <c r="E263" s="6" t="s">
        <v>12333</v>
      </c>
      <c r="F263" t="s">
        <v>30</v>
      </c>
      <c r="G263">
        <v>5</v>
      </c>
      <c r="H263">
        <v>2</v>
      </c>
      <c r="I263">
        <v>49</v>
      </c>
      <c r="J263">
        <v>1</v>
      </c>
      <c r="K263">
        <v>252.46</v>
      </c>
      <c r="L263" t="str">
        <f t="shared" si="24"/>
        <v/>
      </c>
      <c r="M263">
        <v>6</v>
      </c>
      <c r="N263" t="str">
        <f t="shared" si="25"/>
        <v/>
      </c>
      <c r="O263">
        <v>25</v>
      </c>
      <c r="P263" s="11">
        <v>0.4</v>
      </c>
      <c r="Q263" s="11">
        <v>2.04081632653061E-2</v>
      </c>
      <c r="R263" s="12">
        <v>42.076666666666597</v>
      </c>
      <c r="S263" t="s">
        <v>22</v>
      </c>
      <c r="T263">
        <v>0</v>
      </c>
      <c r="U263">
        <f t="shared" si="26"/>
        <v>4</v>
      </c>
      <c r="V263">
        <f t="shared" si="27"/>
        <v>2</v>
      </c>
      <c r="W263">
        <f t="shared" si="28"/>
        <v>3</v>
      </c>
      <c r="X263" t="str">
        <f t="shared" si="29"/>
        <v>423</v>
      </c>
      <c r="Y263" t="str">
        <f>IF(Table1[[#This Row],[RFM_Score]]="555","Champion", IF(AND(J263&gt;=4,V263&gt;=4),"Loyal", IF(U263&lt;=2,"At Risk", IF(W263&gt;=4,"Potential Loyalist","Others"))))</f>
        <v>Others</v>
      </c>
    </row>
    <row r="264" spans="1:25">
      <c r="A264" t="s">
        <v>2652</v>
      </c>
      <c r="B264">
        <v>43</v>
      </c>
      <c r="C264" t="s">
        <v>33</v>
      </c>
      <c r="D264" t="s">
        <v>25</v>
      </c>
      <c r="E264" s="6" t="s">
        <v>12334</v>
      </c>
      <c r="F264" t="s">
        <v>26</v>
      </c>
      <c r="G264">
        <v>1</v>
      </c>
      <c r="H264">
        <v>1</v>
      </c>
      <c r="I264">
        <v>53</v>
      </c>
      <c r="J264">
        <v>3</v>
      </c>
      <c r="K264">
        <v>242.5</v>
      </c>
      <c r="L264" t="str">
        <f t="shared" si="24"/>
        <v/>
      </c>
      <c r="M264">
        <v>6</v>
      </c>
      <c r="N264" t="str">
        <f t="shared" si="25"/>
        <v/>
      </c>
      <c r="O264">
        <v>7</v>
      </c>
      <c r="P264" s="11">
        <v>1</v>
      </c>
      <c r="Q264" s="11">
        <v>5.6603773584905599E-2</v>
      </c>
      <c r="R264" s="12">
        <v>40.4166666666666</v>
      </c>
      <c r="S264" t="s">
        <v>22</v>
      </c>
      <c r="T264">
        <v>0</v>
      </c>
      <c r="U264">
        <f t="shared" si="26"/>
        <v>5</v>
      </c>
      <c r="V264">
        <f t="shared" si="27"/>
        <v>2</v>
      </c>
      <c r="W264">
        <f t="shared" si="28"/>
        <v>3</v>
      </c>
      <c r="X264" t="str">
        <f t="shared" si="29"/>
        <v>523</v>
      </c>
      <c r="Y264" t="str">
        <f>IF(Table1[[#This Row],[RFM_Score]]="555","Champion", IF(AND(J264&gt;=4,V264&gt;=4),"Loyal", IF(U264&lt;=2,"At Risk", IF(W264&gt;=4,"Potential Loyalist","Others"))))</f>
        <v>Others</v>
      </c>
    </row>
    <row r="265" spans="1:25">
      <c r="A265" t="s">
        <v>1799</v>
      </c>
      <c r="B265">
        <v>35</v>
      </c>
      <c r="C265" t="s">
        <v>24</v>
      </c>
      <c r="D265" t="s">
        <v>25</v>
      </c>
      <c r="E265" s="6" t="s">
        <v>12335</v>
      </c>
      <c r="F265" t="s">
        <v>26</v>
      </c>
      <c r="G265">
        <v>4</v>
      </c>
      <c r="H265">
        <v>2</v>
      </c>
      <c r="I265">
        <v>50</v>
      </c>
      <c r="J265">
        <v>4</v>
      </c>
      <c r="K265">
        <v>239.1</v>
      </c>
      <c r="L265" t="str">
        <f t="shared" si="24"/>
        <v/>
      </c>
      <c r="M265">
        <v>6</v>
      </c>
      <c r="N265" t="str">
        <f t="shared" si="25"/>
        <v/>
      </c>
      <c r="O265">
        <v>12</v>
      </c>
      <c r="P265" s="11">
        <v>0.5</v>
      </c>
      <c r="Q265" s="11">
        <v>0.08</v>
      </c>
      <c r="R265" s="12">
        <v>39.85</v>
      </c>
      <c r="S265" t="s">
        <v>22</v>
      </c>
      <c r="T265">
        <v>0</v>
      </c>
      <c r="U265">
        <f t="shared" si="26"/>
        <v>5</v>
      </c>
      <c r="V265">
        <f t="shared" si="27"/>
        <v>2</v>
      </c>
      <c r="W265">
        <f t="shared" si="28"/>
        <v>3</v>
      </c>
      <c r="X265" t="str">
        <f t="shared" si="29"/>
        <v>523</v>
      </c>
      <c r="Y265" t="str">
        <f>IF(Table1[[#This Row],[RFM_Score]]="555","Champion", IF(AND(J265&gt;=4,V265&gt;=4),"Loyal", IF(U265&lt;=2,"At Risk", IF(W265&gt;=4,"Potential Loyalist","Others"))))</f>
        <v>Others</v>
      </c>
    </row>
    <row r="266" spans="1:25">
      <c r="A266" t="s">
        <v>1246</v>
      </c>
      <c r="B266">
        <v>55</v>
      </c>
      <c r="C266" t="s">
        <v>24</v>
      </c>
      <c r="D266" t="s">
        <v>25</v>
      </c>
      <c r="E266" s="6" t="s">
        <v>12336</v>
      </c>
      <c r="F266" t="s">
        <v>37</v>
      </c>
      <c r="G266">
        <v>2</v>
      </c>
      <c r="H266">
        <v>0</v>
      </c>
      <c r="I266">
        <v>48</v>
      </c>
      <c r="J266">
        <v>4</v>
      </c>
      <c r="K266">
        <v>238.17</v>
      </c>
      <c r="L266" t="str">
        <f t="shared" si="24"/>
        <v/>
      </c>
      <c r="M266">
        <v>6</v>
      </c>
      <c r="N266" t="str">
        <f t="shared" si="25"/>
        <v/>
      </c>
      <c r="O266">
        <v>10</v>
      </c>
      <c r="P266" s="11">
        <v>0</v>
      </c>
      <c r="Q266" s="11">
        <v>8.3333333333333301E-2</v>
      </c>
      <c r="R266" s="12">
        <v>39.695</v>
      </c>
      <c r="S266" t="s">
        <v>22</v>
      </c>
      <c r="T266">
        <v>0</v>
      </c>
      <c r="U266">
        <f t="shared" si="26"/>
        <v>5</v>
      </c>
      <c r="V266">
        <f t="shared" si="27"/>
        <v>2</v>
      </c>
      <c r="W266">
        <f t="shared" si="28"/>
        <v>3</v>
      </c>
      <c r="X266" t="str">
        <f t="shared" si="29"/>
        <v>523</v>
      </c>
      <c r="Y266" t="str">
        <f>IF(Table1[[#This Row],[RFM_Score]]="555","Champion", IF(AND(J266&gt;=4,V266&gt;=4),"Loyal", IF(U266&lt;=2,"At Risk", IF(W266&gt;=4,"Potential Loyalist","Others"))))</f>
        <v>Others</v>
      </c>
    </row>
    <row r="267" spans="1:25">
      <c r="A267" t="s">
        <v>2368</v>
      </c>
      <c r="B267">
        <v>34</v>
      </c>
      <c r="C267" t="s">
        <v>24</v>
      </c>
      <c r="D267" t="s">
        <v>25</v>
      </c>
      <c r="E267" s="6" t="s">
        <v>12337</v>
      </c>
      <c r="F267" t="s">
        <v>30</v>
      </c>
      <c r="G267">
        <v>2</v>
      </c>
      <c r="H267">
        <v>1</v>
      </c>
      <c r="I267">
        <v>54</v>
      </c>
      <c r="J267">
        <v>3</v>
      </c>
      <c r="K267">
        <v>237.12</v>
      </c>
      <c r="L267" t="str">
        <f t="shared" si="24"/>
        <v/>
      </c>
      <c r="M267">
        <v>6</v>
      </c>
      <c r="N267" t="str">
        <f t="shared" si="25"/>
        <v/>
      </c>
      <c r="O267">
        <v>24</v>
      </c>
      <c r="P267" s="11">
        <v>0.5</v>
      </c>
      <c r="Q267" s="11">
        <v>5.5555555555555497E-2</v>
      </c>
      <c r="R267" s="12">
        <v>39.520000000000003</v>
      </c>
      <c r="S267" t="s">
        <v>22</v>
      </c>
      <c r="T267">
        <v>0</v>
      </c>
      <c r="U267">
        <f t="shared" si="26"/>
        <v>4</v>
      </c>
      <c r="V267">
        <f t="shared" si="27"/>
        <v>2</v>
      </c>
      <c r="W267">
        <f t="shared" si="28"/>
        <v>3</v>
      </c>
      <c r="X267" t="str">
        <f t="shared" si="29"/>
        <v>423</v>
      </c>
      <c r="Y267" t="str">
        <f>IF(Table1[[#This Row],[RFM_Score]]="555","Champion", IF(AND(J267&gt;=4,V267&gt;=4),"Loyal", IF(U267&lt;=2,"At Risk", IF(W267&gt;=4,"Potential Loyalist","Others"))))</f>
        <v>Others</v>
      </c>
    </row>
    <row r="268" spans="1:25">
      <c r="A268" t="s">
        <v>3976</v>
      </c>
      <c r="B268">
        <v>25</v>
      </c>
      <c r="C268" t="s">
        <v>19</v>
      </c>
      <c r="D268" t="s">
        <v>25</v>
      </c>
      <c r="E268" s="6" t="s">
        <v>12338</v>
      </c>
      <c r="F268" t="s">
        <v>26</v>
      </c>
      <c r="G268">
        <v>3</v>
      </c>
      <c r="H268">
        <v>1</v>
      </c>
      <c r="I268">
        <v>32</v>
      </c>
      <c r="J268">
        <v>3</v>
      </c>
      <c r="K268">
        <v>234.27</v>
      </c>
      <c r="L268" t="str">
        <f t="shared" si="24"/>
        <v/>
      </c>
      <c r="M268">
        <v>6</v>
      </c>
      <c r="N268" t="str">
        <f t="shared" si="25"/>
        <v/>
      </c>
      <c r="O268">
        <v>7</v>
      </c>
      <c r="P268" s="11">
        <v>0.33333333333333298</v>
      </c>
      <c r="Q268" s="11">
        <v>9.375E-2</v>
      </c>
      <c r="R268" s="12">
        <v>39.045000000000002</v>
      </c>
      <c r="S268" t="s">
        <v>22</v>
      </c>
      <c r="T268">
        <v>0</v>
      </c>
      <c r="U268">
        <f t="shared" si="26"/>
        <v>5</v>
      </c>
      <c r="V268">
        <f t="shared" si="27"/>
        <v>2</v>
      </c>
      <c r="W268">
        <f t="shared" si="28"/>
        <v>3</v>
      </c>
      <c r="X268" t="str">
        <f t="shared" si="29"/>
        <v>523</v>
      </c>
      <c r="Y268" t="str">
        <f>IF(Table1[[#This Row],[RFM_Score]]="555","Champion", IF(AND(J268&gt;=4,V268&gt;=4),"Loyal", IF(U268&lt;=2,"At Risk", IF(W268&gt;=4,"Potential Loyalist","Others"))))</f>
        <v>Others</v>
      </c>
    </row>
    <row r="269" spans="1:25">
      <c r="A269" t="s">
        <v>10335</v>
      </c>
      <c r="B269">
        <v>48</v>
      </c>
      <c r="C269" t="s">
        <v>24</v>
      </c>
      <c r="D269" t="s">
        <v>25</v>
      </c>
      <c r="E269" s="6" t="s">
        <v>12339</v>
      </c>
      <c r="F269" t="s">
        <v>26</v>
      </c>
      <c r="G269">
        <v>3</v>
      </c>
      <c r="H269">
        <v>2</v>
      </c>
      <c r="I269">
        <v>55</v>
      </c>
      <c r="J269">
        <v>3</v>
      </c>
      <c r="K269">
        <v>232.52</v>
      </c>
      <c r="L269" t="str">
        <f t="shared" si="24"/>
        <v/>
      </c>
      <c r="M269">
        <v>6</v>
      </c>
      <c r="N269" t="str">
        <f t="shared" si="25"/>
        <v/>
      </c>
      <c r="O269">
        <v>80</v>
      </c>
      <c r="P269" s="11">
        <v>0.66666666666666596</v>
      </c>
      <c r="Q269" s="11">
        <v>5.4545454545454501E-2</v>
      </c>
      <c r="R269" s="12">
        <v>38.753333333333302</v>
      </c>
      <c r="S269" t="s">
        <v>22</v>
      </c>
      <c r="T269">
        <v>0</v>
      </c>
      <c r="U269">
        <f t="shared" si="26"/>
        <v>2</v>
      </c>
      <c r="V269">
        <f t="shared" si="27"/>
        <v>2</v>
      </c>
      <c r="W269">
        <f t="shared" si="28"/>
        <v>3</v>
      </c>
      <c r="X269" t="str">
        <f t="shared" si="29"/>
        <v>223</v>
      </c>
      <c r="Y269" t="str">
        <f>IF(Table1[[#This Row],[RFM_Score]]="555","Champion", IF(AND(J269&gt;=4,V269&gt;=4),"Loyal", IF(U269&lt;=2,"At Risk", IF(W269&gt;=4,"Potential Loyalist","Others"))))</f>
        <v>At Risk</v>
      </c>
    </row>
    <row r="270" spans="1:25">
      <c r="A270" t="s">
        <v>7265</v>
      </c>
      <c r="B270">
        <v>36</v>
      </c>
      <c r="C270" t="s">
        <v>24</v>
      </c>
      <c r="D270" t="s">
        <v>49</v>
      </c>
      <c r="E270" s="6" t="s">
        <v>12340</v>
      </c>
      <c r="F270" t="s">
        <v>30</v>
      </c>
      <c r="G270">
        <v>4</v>
      </c>
      <c r="H270">
        <v>1</v>
      </c>
      <c r="I270">
        <v>41</v>
      </c>
      <c r="J270">
        <v>0</v>
      </c>
      <c r="K270">
        <v>231.62</v>
      </c>
      <c r="L270" t="str">
        <f t="shared" si="24"/>
        <v/>
      </c>
      <c r="M270">
        <v>6</v>
      </c>
      <c r="N270" t="str">
        <f t="shared" si="25"/>
        <v/>
      </c>
      <c r="O270">
        <v>64</v>
      </c>
      <c r="P270" s="11">
        <v>0.25</v>
      </c>
      <c r="Q270" s="11">
        <v>0</v>
      </c>
      <c r="R270" s="12">
        <v>38.603333333333303</v>
      </c>
      <c r="S270" t="s">
        <v>22</v>
      </c>
      <c r="T270">
        <v>0</v>
      </c>
      <c r="U270">
        <f t="shared" si="26"/>
        <v>3</v>
      </c>
      <c r="V270">
        <f t="shared" si="27"/>
        <v>2</v>
      </c>
      <c r="W270">
        <f t="shared" si="28"/>
        <v>3</v>
      </c>
      <c r="X270" t="str">
        <f t="shared" si="29"/>
        <v>323</v>
      </c>
      <c r="Y270" t="str">
        <f>IF(Table1[[#This Row],[RFM_Score]]="555","Champion", IF(AND(J270&gt;=4,V270&gt;=4),"Loyal", IF(U270&lt;=2,"At Risk", IF(W270&gt;=4,"Potential Loyalist","Others"))))</f>
        <v>Others</v>
      </c>
    </row>
    <row r="271" spans="1:25">
      <c r="A271" t="s">
        <v>9668</v>
      </c>
      <c r="B271">
        <v>33</v>
      </c>
      <c r="C271" t="s">
        <v>33</v>
      </c>
      <c r="D271" t="s">
        <v>25</v>
      </c>
      <c r="E271" s="6" t="s">
        <v>12341</v>
      </c>
      <c r="F271" t="s">
        <v>21</v>
      </c>
      <c r="G271">
        <v>2</v>
      </c>
      <c r="H271">
        <v>1</v>
      </c>
      <c r="I271">
        <v>51</v>
      </c>
      <c r="J271">
        <v>4</v>
      </c>
      <c r="K271">
        <v>231.57</v>
      </c>
      <c r="L271" t="str">
        <f t="shared" si="24"/>
        <v/>
      </c>
      <c r="M271">
        <v>6</v>
      </c>
      <c r="N271" t="str">
        <f t="shared" si="25"/>
        <v/>
      </c>
      <c r="O271">
        <v>4</v>
      </c>
      <c r="P271" s="11">
        <v>0.5</v>
      </c>
      <c r="Q271" s="11">
        <v>7.8431372549019607E-2</v>
      </c>
      <c r="R271" s="12">
        <v>38.594999999999999</v>
      </c>
      <c r="S271" t="s">
        <v>22</v>
      </c>
      <c r="T271">
        <v>0</v>
      </c>
      <c r="U271">
        <f t="shared" si="26"/>
        <v>5</v>
      </c>
      <c r="V271">
        <f t="shared" si="27"/>
        <v>2</v>
      </c>
      <c r="W271">
        <f t="shared" si="28"/>
        <v>3</v>
      </c>
      <c r="X271" t="str">
        <f t="shared" si="29"/>
        <v>523</v>
      </c>
      <c r="Y271" t="str">
        <f>IF(Table1[[#This Row],[RFM_Score]]="555","Champion", IF(AND(J271&gt;=4,V271&gt;=4),"Loyal", IF(U271&lt;=2,"At Risk", IF(W271&gt;=4,"Potential Loyalist","Others"))))</f>
        <v>Others</v>
      </c>
    </row>
    <row r="272" spans="1:25">
      <c r="A272" t="s">
        <v>6169</v>
      </c>
      <c r="B272">
        <v>57</v>
      </c>
      <c r="C272" t="s">
        <v>24</v>
      </c>
      <c r="D272" t="s">
        <v>41</v>
      </c>
      <c r="E272" s="6" t="s">
        <v>12342</v>
      </c>
      <c r="F272" t="s">
        <v>30</v>
      </c>
      <c r="G272">
        <v>4</v>
      </c>
      <c r="H272">
        <v>1</v>
      </c>
      <c r="I272">
        <v>45</v>
      </c>
      <c r="J272">
        <v>4</v>
      </c>
      <c r="K272">
        <v>230.96</v>
      </c>
      <c r="L272" t="str">
        <f t="shared" si="24"/>
        <v/>
      </c>
      <c r="M272">
        <v>6</v>
      </c>
      <c r="N272" t="str">
        <f t="shared" si="25"/>
        <v/>
      </c>
      <c r="O272">
        <v>0</v>
      </c>
      <c r="P272" s="11">
        <v>0.25</v>
      </c>
      <c r="Q272" s="11">
        <v>8.8888888888888795E-2</v>
      </c>
      <c r="R272" s="12">
        <v>38.493333333333297</v>
      </c>
      <c r="S272" t="s">
        <v>22</v>
      </c>
      <c r="T272">
        <v>0</v>
      </c>
      <c r="U272">
        <f t="shared" si="26"/>
        <v>5</v>
      </c>
      <c r="V272">
        <f t="shared" si="27"/>
        <v>2</v>
      </c>
      <c r="W272">
        <f t="shared" si="28"/>
        <v>3</v>
      </c>
      <c r="X272" t="str">
        <f t="shared" si="29"/>
        <v>523</v>
      </c>
      <c r="Y272" t="str">
        <f>IF(Table1[[#This Row],[RFM_Score]]="555","Champion", IF(AND(J272&gt;=4,V272&gt;=4),"Loyal", IF(U272&lt;=2,"At Risk", IF(W272&gt;=4,"Potential Loyalist","Others"))))</f>
        <v>Others</v>
      </c>
    </row>
    <row r="273" spans="1:25">
      <c r="A273" t="s">
        <v>11361</v>
      </c>
      <c r="B273">
        <v>40</v>
      </c>
      <c r="C273" t="s">
        <v>19</v>
      </c>
      <c r="D273" t="s">
        <v>25</v>
      </c>
      <c r="E273" s="6" t="s">
        <v>12343</v>
      </c>
      <c r="F273" t="s">
        <v>60</v>
      </c>
      <c r="G273">
        <v>4</v>
      </c>
      <c r="H273">
        <v>0</v>
      </c>
      <c r="I273">
        <v>53</v>
      </c>
      <c r="J273">
        <v>3</v>
      </c>
      <c r="K273">
        <v>230.42</v>
      </c>
      <c r="L273" t="str">
        <f t="shared" si="24"/>
        <v/>
      </c>
      <c r="M273">
        <v>6</v>
      </c>
      <c r="N273" t="str">
        <f t="shared" si="25"/>
        <v/>
      </c>
      <c r="O273">
        <v>1</v>
      </c>
      <c r="P273" s="11">
        <v>0</v>
      </c>
      <c r="Q273" s="11">
        <v>5.6603773584905599E-2</v>
      </c>
      <c r="R273" s="12">
        <v>38.4033333333333</v>
      </c>
      <c r="S273" t="s">
        <v>22</v>
      </c>
      <c r="T273">
        <v>0</v>
      </c>
      <c r="U273">
        <f t="shared" si="26"/>
        <v>5</v>
      </c>
      <c r="V273">
        <f t="shared" si="27"/>
        <v>2</v>
      </c>
      <c r="W273">
        <f t="shared" si="28"/>
        <v>3</v>
      </c>
      <c r="X273" t="str">
        <f t="shared" si="29"/>
        <v>523</v>
      </c>
      <c r="Y273" t="str">
        <f>IF(Table1[[#This Row],[RFM_Score]]="555","Champion", IF(AND(J273&gt;=4,V273&gt;=4),"Loyal", IF(U273&lt;=2,"At Risk", IF(W273&gt;=4,"Potential Loyalist","Others"))))</f>
        <v>Others</v>
      </c>
    </row>
    <row r="274" spans="1:25">
      <c r="A274" t="s">
        <v>7654</v>
      </c>
      <c r="B274">
        <v>52</v>
      </c>
      <c r="C274" t="s">
        <v>24</v>
      </c>
      <c r="D274" t="s">
        <v>41</v>
      </c>
      <c r="E274" s="6" t="s">
        <v>12344</v>
      </c>
      <c r="F274" t="s">
        <v>37</v>
      </c>
      <c r="G274">
        <v>1</v>
      </c>
      <c r="H274">
        <v>0</v>
      </c>
      <c r="I274">
        <v>36</v>
      </c>
      <c r="J274">
        <v>1</v>
      </c>
      <c r="K274">
        <v>226.19</v>
      </c>
      <c r="L274" t="str">
        <f t="shared" si="24"/>
        <v/>
      </c>
      <c r="M274">
        <v>6</v>
      </c>
      <c r="N274" t="str">
        <f t="shared" si="25"/>
        <v/>
      </c>
      <c r="O274">
        <v>13</v>
      </c>
      <c r="P274" s="11">
        <v>0</v>
      </c>
      <c r="Q274" s="11">
        <v>2.77777777777777E-2</v>
      </c>
      <c r="R274" s="12">
        <v>37.698333333333302</v>
      </c>
      <c r="S274" t="s">
        <v>22</v>
      </c>
      <c r="T274">
        <v>0</v>
      </c>
      <c r="U274">
        <f t="shared" si="26"/>
        <v>5</v>
      </c>
      <c r="V274">
        <f t="shared" si="27"/>
        <v>2</v>
      </c>
      <c r="W274">
        <f t="shared" si="28"/>
        <v>3</v>
      </c>
      <c r="X274" t="str">
        <f t="shared" si="29"/>
        <v>523</v>
      </c>
      <c r="Y274" t="str">
        <f>IF(Table1[[#This Row],[RFM_Score]]="555","Champion", IF(AND(J274&gt;=4,V274&gt;=4),"Loyal", IF(U274&lt;=2,"At Risk", IF(W274&gt;=4,"Potential Loyalist","Others"))))</f>
        <v>Others</v>
      </c>
    </row>
    <row r="275" spans="1:25">
      <c r="A275" t="s">
        <v>3971</v>
      </c>
      <c r="B275">
        <v>35</v>
      </c>
      <c r="C275" t="s">
        <v>24</v>
      </c>
      <c r="D275" t="s">
        <v>25</v>
      </c>
      <c r="E275" s="6" t="s">
        <v>12345</v>
      </c>
      <c r="F275" t="s">
        <v>62</v>
      </c>
      <c r="G275">
        <v>1</v>
      </c>
      <c r="H275">
        <v>0</v>
      </c>
      <c r="I275">
        <v>37</v>
      </c>
      <c r="J275">
        <v>2</v>
      </c>
      <c r="K275">
        <v>225.48</v>
      </c>
      <c r="L275" t="str">
        <f t="shared" si="24"/>
        <v/>
      </c>
      <c r="M275">
        <v>6</v>
      </c>
      <c r="N275" t="str">
        <f t="shared" si="25"/>
        <v/>
      </c>
      <c r="O275">
        <v>54</v>
      </c>
      <c r="P275" s="11">
        <v>0</v>
      </c>
      <c r="Q275" s="11">
        <v>5.4054054054054002E-2</v>
      </c>
      <c r="R275" s="12">
        <v>37.58</v>
      </c>
      <c r="S275" t="s">
        <v>22</v>
      </c>
      <c r="T275">
        <v>0</v>
      </c>
      <c r="U275">
        <f t="shared" si="26"/>
        <v>3</v>
      </c>
      <c r="V275">
        <f t="shared" si="27"/>
        <v>2</v>
      </c>
      <c r="W275">
        <f t="shared" si="28"/>
        <v>3</v>
      </c>
      <c r="X275" t="str">
        <f t="shared" si="29"/>
        <v>323</v>
      </c>
      <c r="Y275" t="str">
        <f>IF(Table1[[#This Row],[RFM_Score]]="555","Champion", IF(AND(J275&gt;=4,V275&gt;=4),"Loyal", IF(U275&lt;=2,"At Risk", IF(W275&gt;=4,"Potential Loyalist","Others"))))</f>
        <v>Others</v>
      </c>
    </row>
    <row r="276" spans="1:25">
      <c r="A276" t="s">
        <v>6268</v>
      </c>
      <c r="B276">
        <v>30</v>
      </c>
      <c r="C276" t="s">
        <v>19</v>
      </c>
      <c r="D276" t="s">
        <v>25</v>
      </c>
      <c r="E276" s="6" t="s">
        <v>12346</v>
      </c>
      <c r="F276" t="s">
        <v>21</v>
      </c>
      <c r="G276">
        <v>3</v>
      </c>
      <c r="H276">
        <v>0</v>
      </c>
      <c r="I276">
        <v>46</v>
      </c>
      <c r="J276">
        <v>3</v>
      </c>
      <c r="K276">
        <v>225.21</v>
      </c>
      <c r="L276" t="str">
        <f t="shared" si="24"/>
        <v/>
      </c>
      <c r="M276">
        <v>6</v>
      </c>
      <c r="N276" t="str">
        <f t="shared" si="25"/>
        <v/>
      </c>
      <c r="O276">
        <v>5</v>
      </c>
      <c r="P276" s="11">
        <v>0</v>
      </c>
      <c r="Q276" s="11">
        <v>6.5217391304347797E-2</v>
      </c>
      <c r="R276" s="12">
        <v>37.534999999999997</v>
      </c>
      <c r="S276" t="s">
        <v>22</v>
      </c>
      <c r="T276">
        <v>0</v>
      </c>
      <c r="U276">
        <f t="shared" si="26"/>
        <v>5</v>
      </c>
      <c r="V276">
        <f t="shared" si="27"/>
        <v>2</v>
      </c>
      <c r="W276">
        <f t="shared" si="28"/>
        <v>3</v>
      </c>
      <c r="X276" t="str">
        <f t="shared" si="29"/>
        <v>523</v>
      </c>
      <c r="Y276" t="str">
        <f>IF(Table1[[#This Row],[RFM_Score]]="555","Champion", IF(AND(J276&gt;=4,V276&gt;=4),"Loyal", IF(U276&lt;=2,"At Risk", IF(W276&gt;=4,"Potential Loyalist","Others"))))</f>
        <v>Others</v>
      </c>
    </row>
    <row r="277" spans="1:25">
      <c r="A277" t="s">
        <v>226</v>
      </c>
      <c r="B277">
        <v>18</v>
      </c>
      <c r="C277" t="s">
        <v>24</v>
      </c>
      <c r="D277" t="s">
        <v>25</v>
      </c>
      <c r="E277" s="6" t="s">
        <v>12347</v>
      </c>
      <c r="F277" t="s">
        <v>26</v>
      </c>
      <c r="G277">
        <v>5</v>
      </c>
      <c r="H277">
        <v>3</v>
      </c>
      <c r="I277">
        <v>48</v>
      </c>
      <c r="J277">
        <v>1</v>
      </c>
      <c r="K277">
        <v>224.3</v>
      </c>
      <c r="L277" t="str">
        <f t="shared" si="24"/>
        <v/>
      </c>
      <c r="M277">
        <v>6</v>
      </c>
      <c r="N277" t="str">
        <f t="shared" si="25"/>
        <v/>
      </c>
      <c r="O277">
        <v>44</v>
      </c>
      <c r="P277" s="11">
        <v>0.6</v>
      </c>
      <c r="Q277" s="11">
        <v>2.0833333333333301E-2</v>
      </c>
      <c r="R277" s="12">
        <v>37.383333333333297</v>
      </c>
      <c r="S277" t="s">
        <v>22</v>
      </c>
      <c r="T277">
        <v>0</v>
      </c>
      <c r="U277">
        <f t="shared" si="26"/>
        <v>3</v>
      </c>
      <c r="V277">
        <f t="shared" si="27"/>
        <v>2</v>
      </c>
      <c r="W277">
        <f t="shared" si="28"/>
        <v>3</v>
      </c>
      <c r="X277" t="str">
        <f t="shared" si="29"/>
        <v>323</v>
      </c>
      <c r="Y277" t="str">
        <f>IF(Table1[[#This Row],[RFM_Score]]="555","Champion", IF(AND(J277&gt;=4,V277&gt;=4),"Loyal", IF(U277&lt;=2,"At Risk", IF(W277&gt;=4,"Potential Loyalist","Others"))))</f>
        <v>Others</v>
      </c>
    </row>
    <row r="278" spans="1:25">
      <c r="A278" t="s">
        <v>7066</v>
      </c>
      <c r="B278">
        <v>38</v>
      </c>
      <c r="C278" t="s">
        <v>24</v>
      </c>
      <c r="D278" t="s">
        <v>25</v>
      </c>
      <c r="E278" s="6" t="s">
        <v>12348</v>
      </c>
      <c r="F278" t="s">
        <v>30</v>
      </c>
      <c r="G278">
        <v>5</v>
      </c>
      <c r="H278">
        <v>1</v>
      </c>
      <c r="I278">
        <v>49</v>
      </c>
      <c r="J278">
        <v>1</v>
      </c>
      <c r="K278">
        <v>222.06</v>
      </c>
      <c r="L278" t="str">
        <f t="shared" si="24"/>
        <v/>
      </c>
      <c r="M278">
        <v>6</v>
      </c>
      <c r="N278" t="str">
        <f t="shared" si="25"/>
        <v/>
      </c>
      <c r="O278">
        <v>32</v>
      </c>
      <c r="P278" s="11">
        <v>0.2</v>
      </c>
      <c r="Q278" s="11">
        <v>2.04081632653061E-2</v>
      </c>
      <c r="R278" s="12">
        <v>37.01</v>
      </c>
      <c r="S278" t="s">
        <v>22</v>
      </c>
      <c r="T278">
        <v>0</v>
      </c>
      <c r="U278">
        <f t="shared" si="26"/>
        <v>4</v>
      </c>
      <c r="V278">
        <f t="shared" si="27"/>
        <v>2</v>
      </c>
      <c r="W278">
        <f t="shared" si="28"/>
        <v>3</v>
      </c>
      <c r="X278" t="str">
        <f t="shared" si="29"/>
        <v>423</v>
      </c>
      <c r="Y278" t="str">
        <f>IF(Table1[[#This Row],[RFM_Score]]="555","Champion", IF(AND(J278&gt;=4,V278&gt;=4),"Loyal", IF(U278&lt;=2,"At Risk", IF(W278&gt;=4,"Potential Loyalist","Others"))))</f>
        <v>Others</v>
      </c>
    </row>
    <row r="279" spans="1:25">
      <c r="A279" t="s">
        <v>55</v>
      </c>
      <c r="B279">
        <v>32</v>
      </c>
      <c r="C279" t="s">
        <v>19</v>
      </c>
      <c r="D279" t="s">
        <v>25</v>
      </c>
      <c r="E279" s="6" t="s">
        <v>12349</v>
      </c>
      <c r="F279" t="s">
        <v>26</v>
      </c>
      <c r="G279">
        <v>0</v>
      </c>
      <c r="H279">
        <v>0</v>
      </c>
      <c r="I279">
        <v>58</v>
      </c>
      <c r="J279">
        <v>4</v>
      </c>
      <c r="K279">
        <v>220.55</v>
      </c>
      <c r="L279" t="str">
        <f t="shared" si="24"/>
        <v/>
      </c>
      <c r="M279">
        <v>6</v>
      </c>
      <c r="N279" t="str">
        <f t="shared" si="25"/>
        <v/>
      </c>
      <c r="O279">
        <v>5</v>
      </c>
      <c r="P279" s="11">
        <v>0</v>
      </c>
      <c r="Q279" s="11">
        <v>6.8965517241379296E-2</v>
      </c>
      <c r="R279" s="12">
        <v>36.758333333333297</v>
      </c>
      <c r="S279" t="s">
        <v>22</v>
      </c>
      <c r="T279">
        <v>0</v>
      </c>
      <c r="U279">
        <f t="shared" si="26"/>
        <v>5</v>
      </c>
      <c r="V279">
        <f t="shared" si="27"/>
        <v>2</v>
      </c>
      <c r="W279">
        <f t="shared" si="28"/>
        <v>3</v>
      </c>
      <c r="X279" t="str">
        <f t="shared" si="29"/>
        <v>523</v>
      </c>
      <c r="Y279" t="str">
        <f>IF(Table1[[#This Row],[RFM_Score]]="555","Champion", IF(AND(J279&gt;=4,V279&gt;=4),"Loyal", IF(U279&lt;=2,"At Risk", IF(W279&gt;=4,"Potential Loyalist","Others"))))</f>
        <v>Others</v>
      </c>
    </row>
    <row r="280" spans="1:25">
      <c r="A280" t="s">
        <v>4054</v>
      </c>
      <c r="B280">
        <v>43</v>
      </c>
      <c r="C280" t="s">
        <v>19</v>
      </c>
      <c r="D280" t="s">
        <v>29</v>
      </c>
      <c r="E280" s="6" t="s">
        <v>12350</v>
      </c>
      <c r="F280" t="s">
        <v>60</v>
      </c>
      <c r="G280">
        <v>1</v>
      </c>
      <c r="H280">
        <v>0</v>
      </c>
      <c r="I280">
        <v>51</v>
      </c>
      <c r="J280">
        <v>4</v>
      </c>
      <c r="K280">
        <v>219.58</v>
      </c>
      <c r="L280" t="str">
        <f t="shared" si="24"/>
        <v/>
      </c>
      <c r="M280">
        <v>6</v>
      </c>
      <c r="N280" t="str">
        <f t="shared" si="25"/>
        <v/>
      </c>
      <c r="O280">
        <v>7</v>
      </c>
      <c r="P280" s="11">
        <v>0</v>
      </c>
      <c r="Q280" s="11">
        <v>7.8431372549019607E-2</v>
      </c>
      <c r="R280" s="12">
        <v>36.5966666666666</v>
      </c>
      <c r="S280" t="s">
        <v>22</v>
      </c>
      <c r="T280">
        <v>0</v>
      </c>
      <c r="U280">
        <f t="shared" si="26"/>
        <v>5</v>
      </c>
      <c r="V280">
        <f t="shared" si="27"/>
        <v>2</v>
      </c>
      <c r="W280">
        <f t="shared" si="28"/>
        <v>3</v>
      </c>
      <c r="X280" t="str">
        <f t="shared" si="29"/>
        <v>523</v>
      </c>
      <c r="Y280" t="str">
        <f>IF(Table1[[#This Row],[RFM_Score]]="555","Champion", IF(AND(J280&gt;=4,V280&gt;=4),"Loyal", IF(U280&lt;=2,"At Risk", IF(W280&gt;=4,"Potential Loyalist","Others"))))</f>
        <v>Others</v>
      </c>
    </row>
    <row r="281" spans="1:25">
      <c r="A281" t="s">
        <v>8732</v>
      </c>
      <c r="B281">
        <v>45</v>
      </c>
      <c r="C281" t="s">
        <v>19</v>
      </c>
      <c r="D281" t="s">
        <v>25</v>
      </c>
      <c r="E281" s="6" t="s">
        <v>12351</v>
      </c>
      <c r="F281" t="s">
        <v>26</v>
      </c>
      <c r="G281">
        <v>8</v>
      </c>
      <c r="H281">
        <v>3</v>
      </c>
      <c r="I281">
        <v>57</v>
      </c>
      <c r="J281">
        <v>1</v>
      </c>
      <c r="K281">
        <v>218.65</v>
      </c>
      <c r="L281" t="str">
        <f t="shared" si="24"/>
        <v/>
      </c>
      <c r="M281">
        <v>6</v>
      </c>
      <c r="N281" t="str">
        <f t="shared" si="25"/>
        <v/>
      </c>
      <c r="O281">
        <v>16</v>
      </c>
      <c r="P281" s="11">
        <v>0.375</v>
      </c>
      <c r="Q281" s="11">
        <v>1.7543859649122799E-2</v>
      </c>
      <c r="R281" s="12">
        <v>36.441666666666599</v>
      </c>
      <c r="S281" t="s">
        <v>22</v>
      </c>
      <c r="T281">
        <v>0</v>
      </c>
      <c r="U281">
        <f t="shared" si="26"/>
        <v>5</v>
      </c>
      <c r="V281">
        <f t="shared" si="27"/>
        <v>2</v>
      </c>
      <c r="W281">
        <f t="shared" si="28"/>
        <v>3</v>
      </c>
      <c r="X281" t="str">
        <f t="shared" si="29"/>
        <v>523</v>
      </c>
      <c r="Y281" t="str">
        <f>IF(Table1[[#This Row],[RFM_Score]]="555","Champion", IF(AND(J281&gt;=4,V281&gt;=4),"Loyal", IF(U281&lt;=2,"At Risk", IF(W281&gt;=4,"Potential Loyalist","Others"))))</f>
        <v>Others</v>
      </c>
    </row>
    <row r="282" spans="1:25">
      <c r="A282" t="s">
        <v>5382</v>
      </c>
      <c r="B282">
        <v>55</v>
      </c>
      <c r="C282" t="s">
        <v>19</v>
      </c>
      <c r="D282" t="s">
        <v>25</v>
      </c>
      <c r="E282" s="6" t="s">
        <v>12352</v>
      </c>
      <c r="F282" t="s">
        <v>62</v>
      </c>
      <c r="G282">
        <v>4</v>
      </c>
      <c r="H282">
        <v>1</v>
      </c>
      <c r="I282">
        <v>53</v>
      </c>
      <c r="J282">
        <v>4</v>
      </c>
      <c r="K282">
        <v>216.33</v>
      </c>
      <c r="L282" t="str">
        <f t="shared" si="24"/>
        <v/>
      </c>
      <c r="M282">
        <v>6</v>
      </c>
      <c r="N282" t="str">
        <f t="shared" si="25"/>
        <v/>
      </c>
      <c r="O282">
        <v>18</v>
      </c>
      <c r="P282" s="11">
        <v>0.25</v>
      </c>
      <c r="Q282" s="11">
        <v>7.5471698113207503E-2</v>
      </c>
      <c r="R282" s="12">
        <v>36.055</v>
      </c>
      <c r="S282" t="s">
        <v>22</v>
      </c>
      <c r="T282">
        <v>1</v>
      </c>
      <c r="U282">
        <f t="shared" si="26"/>
        <v>5</v>
      </c>
      <c r="V282">
        <f t="shared" si="27"/>
        <v>2</v>
      </c>
      <c r="W282">
        <f t="shared" si="28"/>
        <v>3</v>
      </c>
      <c r="X282" t="str">
        <f t="shared" si="29"/>
        <v>523</v>
      </c>
      <c r="Y282" t="str">
        <f>IF(Table1[[#This Row],[RFM_Score]]="555","Champion", IF(AND(J282&gt;=4,V282&gt;=4),"Loyal", IF(U282&lt;=2,"At Risk", IF(W282&gt;=4,"Potential Loyalist","Others"))))</f>
        <v>Others</v>
      </c>
    </row>
    <row r="283" spans="1:25">
      <c r="A283" t="s">
        <v>9443</v>
      </c>
      <c r="B283">
        <v>20</v>
      </c>
      <c r="C283" t="s">
        <v>19</v>
      </c>
      <c r="D283" t="s">
        <v>49</v>
      </c>
      <c r="E283" s="6" t="s">
        <v>12353</v>
      </c>
      <c r="F283" t="s">
        <v>30</v>
      </c>
      <c r="G283">
        <v>2</v>
      </c>
      <c r="H283">
        <v>0</v>
      </c>
      <c r="I283">
        <v>51</v>
      </c>
      <c r="J283">
        <v>4</v>
      </c>
      <c r="K283">
        <v>211.5</v>
      </c>
      <c r="L283" t="str">
        <f t="shared" si="24"/>
        <v/>
      </c>
      <c r="M283">
        <v>6</v>
      </c>
      <c r="N283" t="str">
        <f t="shared" si="25"/>
        <v/>
      </c>
      <c r="O283">
        <v>46</v>
      </c>
      <c r="P283" s="11">
        <v>0</v>
      </c>
      <c r="Q283" s="11">
        <v>7.8431372549019607E-2</v>
      </c>
      <c r="R283" s="12">
        <v>35.25</v>
      </c>
      <c r="S283" t="s">
        <v>22</v>
      </c>
      <c r="T283">
        <v>0</v>
      </c>
      <c r="U283">
        <f t="shared" si="26"/>
        <v>3</v>
      </c>
      <c r="V283">
        <f t="shared" si="27"/>
        <v>2</v>
      </c>
      <c r="W283">
        <f t="shared" si="28"/>
        <v>3</v>
      </c>
      <c r="X283" t="str">
        <f t="shared" si="29"/>
        <v>323</v>
      </c>
      <c r="Y283" t="str">
        <f>IF(Table1[[#This Row],[RFM_Score]]="555","Champion", IF(AND(J283&gt;=4,V283&gt;=4),"Loyal", IF(U283&lt;=2,"At Risk", IF(W283&gt;=4,"Potential Loyalist","Others"))))</f>
        <v>Others</v>
      </c>
    </row>
    <row r="284" spans="1:25">
      <c r="A284" t="s">
        <v>3892</v>
      </c>
      <c r="B284">
        <v>33</v>
      </c>
      <c r="C284" t="s">
        <v>24</v>
      </c>
      <c r="D284" t="s">
        <v>46</v>
      </c>
      <c r="E284" s="6" t="s">
        <v>12354</v>
      </c>
      <c r="F284" t="s">
        <v>21</v>
      </c>
      <c r="G284">
        <v>3</v>
      </c>
      <c r="H284">
        <v>0</v>
      </c>
      <c r="I284">
        <v>46</v>
      </c>
      <c r="J284">
        <v>3</v>
      </c>
      <c r="K284">
        <v>210.84</v>
      </c>
      <c r="L284" t="str">
        <f t="shared" si="24"/>
        <v/>
      </c>
      <c r="M284">
        <v>6</v>
      </c>
      <c r="N284" t="str">
        <f t="shared" si="25"/>
        <v/>
      </c>
      <c r="O284">
        <v>11</v>
      </c>
      <c r="P284" s="11">
        <v>0</v>
      </c>
      <c r="Q284" s="11">
        <v>6.5217391304347797E-2</v>
      </c>
      <c r="R284" s="12">
        <v>35.14</v>
      </c>
      <c r="S284" t="s">
        <v>22</v>
      </c>
      <c r="T284">
        <v>0</v>
      </c>
      <c r="U284">
        <f t="shared" si="26"/>
        <v>5</v>
      </c>
      <c r="V284">
        <f t="shared" si="27"/>
        <v>2</v>
      </c>
      <c r="W284">
        <f t="shared" si="28"/>
        <v>3</v>
      </c>
      <c r="X284" t="str">
        <f t="shared" si="29"/>
        <v>523</v>
      </c>
      <c r="Y284" t="str">
        <f>IF(Table1[[#This Row],[RFM_Score]]="555","Champion", IF(AND(J284&gt;=4,V284&gt;=4),"Loyal", IF(U284&lt;=2,"At Risk", IF(W284&gt;=4,"Potential Loyalist","Others"))))</f>
        <v>Others</v>
      </c>
    </row>
    <row r="285" spans="1:25">
      <c r="A285" t="s">
        <v>8918</v>
      </c>
      <c r="B285">
        <v>30</v>
      </c>
      <c r="C285" t="s">
        <v>24</v>
      </c>
      <c r="D285" t="s">
        <v>41</v>
      </c>
      <c r="E285" s="6" t="s">
        <v>12355</v>
      </c>
      <c r="F285" t="s">
        <v>26</v>
      </c>
      <c r="G285">
        <v>2</v>
      </c>
      <c r="H285">
        <v>1</v>
      </c>
      <c r="I285">
        <v>70</v>
      </c>
      <c r="J285">
        <v>7</v>
      </c>
      <c r="K285">
        <v>209.17</v>
      </c>
      <c r="L285" t="str">
        <f t="shared" si="24"/>
        <v/>
      </c>
      <c r="M285">
        <v>6</v>
      </c>
      <c r="N285" t="str">
        <f t="shared" si="25"/>
        <v/>
      </c>
      <c r="O285">
        <v>15</v>
      </c>
      <c r="P285" s="11">
        <v>0.5</v>
      </c>
      <c r="Q285" s="11">
        <v>0.1</v>
      </c>
      <c r="R285" s="12">
        <v>34.861666666666601</v>
      </c>
      <c r="S285" t="s">
        <v>22</v>
      </c>
      <c r="T285">
        <v>0</v>
      </c>
      <c r="U285">
        <f t="shared" si="26"/>
        <v>5</v>
      </c>
      <c r="V285">
        <f t="shared" si="27"/>
        <v>2</v>
      </c>
      <c r="W285">
        <f t="shared" si="28"/>
        <v>3</v>
      </c>
      <c r="X285" t="str">
        <f t="shared" si="29"/>
        <v>523</v>
      </c>
      <c r="Y285" t="str">
        <f>IF(Table1[[#This Row],[RFM_Score]]="555","Champion", IF(AND(J285&gt;=4,V285&gt;=4),"Loyal", IF(U285&lt;=2,"At Risk", IF(W285&gt;=4,"Potential Loyalist","Others"))))</f>
        <v>Others</v>
      </c>
    </row>
    <row r="286" spans="1:25">
      <c r="A286" t="s">
        <v>10358</v>
      </c>
      <c r="B286">
        <v>42</v>
      </c>
      <c r="C286" t="s">
        <v>19</v>
      </c>
      <c r="D286" t="s">
        <v>25</v>
      </c>
      <c r="E286" s="6" t="s">
        <v>12356</v>
      </c>
      <c r="F286" t="s">
        <v>21</v>
      </c>
      <c r="G286">
        <v>3</v>
      </c>
      <c r="H286">
        <v>2</v>
      </c>
      <c r="I286">
        <v>38</v>
      </c>
      <c r="J286">
        <v>3</v>
      </c>
      <c r="K286">
        <v>206.18</v>
      </c>
      <c r="L286" t="str">
        <f t="shared" si="24"/>
        <v/>
      </c>
      <c r="M286">
        <v>6</v>
      </c>
      <c r="N286" t="str">
        <f t="shared" si="25"/>
        <v/>
      </c>
      <c r="O286">
        <v>10</v>
      </c>
      <c r="P286" s="11">
        <v>0.66666666666666596</v>
      </c>
      <c r="Q286" s="11">
        <v>7.8947368421052599E-2</v>
      </c>
      <c r="R286" s="12">
        <v>34.363333333333301</v>
      </c>
      <c r="S286" t="s">
        <v>22</v>
      </c>
      <c r="T286">
        <v>1</v>
      </c>
      <c r="U286">
        <f t="shared" si="26"/>
        <v>5</v>
      </c>
      <c r="V286">
        <f t="shared" si="27"/>
        <v>2</v>
      </c>
      <c r="W286">
        <f t="shared" si="28"/>
        <v>3</v>
      </c>
      <c r="X286" t="str">
        <f t="shared" si="29"/>
        <v>523</v>
      </c>
      <c r="Y286" t="str">
        <f>IF(Table1[[#This Row],[RFM_Score]]="555","Champion", IF(AND(J286&gt;=4,V286&gt;=4),"Loyal", IF(U286&lt;=2,"At Risk", IF(W286&gt;=4,"Potential Loyalist","Others"))))</f>
        <v>Others</v>
      </c>
    </row>
    <row r="287" spans="1:25">
      <c r="A287" t="s">
        <v>2089</v>
      </c>
      <c r="B287">
        <v>27</v>
      </c>
      <c r="C287" t="s">
        <v>24</v>
      </c>
      <c r="D287" t="s">
        <v>41</v>
      </c>
      <c r="E287" s="6" t="s">
        <v>12357</v>
      </c>
      <c r="F287" t="s">
        <v>62</v>
      </c>
      <c r="G287">
        <v>3</v>
      </c>
      <c r="H287">
        <v>1</v>
      </c>
      <c r="I287">
        <v>49</v>
      </c>
      <c r="J287">
        <v>0</v>
      </c>
      <c r="K287">
        <v>203.22</v>
      </c>
      <c r="L287" t="str">
        <f t="shared" si="24"/>
        <v/>
      </c>
      <c r="M287">
        <v>6</v>
      </c>
      <c r="N287" t="str">
        <f t="shared" si="25"/>
        <v/>
      </c>
      <c r="O287">
        <v>66</v>
      </c>
      <c r="P287" s="11">
        <v>0.33333333333333298</v>
      </c>
      <c r="Q287" s="11">
        <v>0</v>
      </c>
      <c r="R287" s="12">
        <v>33.869999999999997</v>
      </c>
      <c r="S287" t="s">
        <v>22</v>
      </c>
      <c r="T287">
        <v>1</v>
      </c>
      <c r="U287">
        <f t="shared" si="26"/>
        <v>3</v>
      </c>
      <c r="V287">
        <f t="shared" si="27"/>
        <v>2</v>
      </c>
      <c r="W287">
        <f t="shared" si="28"/>
        <v>3</v>
      </c>
      <c r="X287" t="str">
        <f t="shared" si="29"/>
        <v>323</v>
      </c>
      <c r="Y287" t="str">
        <f>IF(Table1[[#This Row],[RFM_Score]]="555","Champion", IF(AND(J287&gt;=4,V287&gt;=4),"Loyal", IF(U287&lt;=2,"At Risk", IF(W287&gt;=4,"Potential Loyalist","Others"))))</f>
        <v>Others</v>
      </c>
    </row>
    <row r="288" spans="1:25">
      <c r="A288" t="s">
        <v>6090</v>
      </c>
      <c r="B288">
        <v>45</v>
      </c>
      <c r="C288" t="s">
        <v>19</v>
      </c>
      <c r="D288" t="s">
        <v>25</v>
      </c>
      <c r="E288" s="6" t="s">
        <v>12358</v>
      </c>
      <c r="F288" t="s">
        <v>62</v>
      </c>
      <c r="G288">
        <v>2</v>
      </c>
      <c r="H288">
        <v>0</v>
      </c>
      <c r="I288">
        <v>53</v>
      </c>
      <c r="J288">
        <v>3</v>
      </c>
      <c r="K288">
        <v>202.78</v>
      </c>
      <c r="L288" t="str">
        <f t="shared" si="24"/>
        <v/>
      </c>
      <c r="M288">
        <v>6</v>
      </c>
      <c r="N288" t="str">
        <f t="shared" si="25"/>
        <v/>
      </c>
      <c r="O288">
        <v>37</v>
      </c>
      <c r="P288" s="11">
        <v>0</v>
      </c>
      <c r="Q288" s="11">
        <v>5.6603773584905599E-2</v>
      </c>
      <c r="R288" s="12">
        <v>33.796666666666603</v>
      </c>
      <c r="S288" t="s">
        <v>22</v>
      </c>
      <c r="T288">
        <v>0</v>
      </c>
      <c r="U288">
        <f t="shared" si="26"/>
        <v>4</v>
      </c>
      <c r="V288">
        <f t="shared" si="27"/>
        <v>2</v>
      </c>
      <c r="W288">
        <f t="shared" si="28"/>
        <v>3</v>
      </c>
      <c r="X288" t="str">
        <f t="shared" si="29"/>
        <v>423</v>
      </c>
      <c r="Y288" t="str">
        <f>IF(Table1[[#This Row],[RFM_Score]]="555","Champion", IF(AND(J288&gt;=4,V288&gt;=4),"Loyal", IF(U288&lt;=2,"At Risk", IF(W288&gt;=4,"Potential Loyalist","Others"))))</f>
        <v>Others</v>
      </c>
    </row>
    <row r="289" spans="1:25">
      <c r="A289" t="s">
        <v>11696</v>
      </c>
      <c r="B289">
        <v>29</v>
      </c>
      <c r="C289" t="s">
        <v>19</v>
      </c>
      <c r="D289" t="s">
        <v>29</v>
      </c>
      <c r="E289" s="6" t="s">
        <v>12359</v>
      </c>
      <c r="F289" t="s">
        <v>26</v>
      </c>
      <c r="G289">
        <v>3</v>
      </c>
      <c r="H289">
        <v>1</v>
      </c>
      <c r="I289">
        <v>58</v>
      </c>
      <c r="J289">
        <v>1</v>
      </c>
      <c r="K289">
        <v>201.22</v>
      </c>
      <c r="L289" t="str">
        <f t="shared" si="24"/>
        <v/>
      </c>
      <c r="M289">
        <v>6</v>
      </c>
      <c r="N289" t="str">
        <f t="shared" si="25"/>
        <v/>
      </c>
      <c r="O289">
        <v>17</v>
      </c>
      <c r="P289" s="11">
        <v>0.33333333333333298</v>
      </c>
      <c r="Q289" s="11">
        <v>1.72413793103448E-2</v>
      </c>
      <c r="R289" s="12">
        <v>33.536666666666598</v>
      </c>
      <c r="S289" t="s">
        <v>22</v>
      </c>
      <c r="T289">
        <v>0</v>
      </c>
      <c r="U289">
        <f t="shared" si="26"/>
        <v>5</v>
      </c>
      <c r="V289">
        <f t="shared" si="27"/>
        <v>2</v>
      </c>
      <c r="W289">
        <f t="shared" si="28"/>
        <v>3</v>
      </c>
      <c r="X289" t="str">
        <f t="shared" si="29"/>
        <v>523</v>
      </c>
      <c r="Y289" t="str">
        <f>IF(Table1[[#This Row],[RFM_Score]]="555","Champion", IF(AND(J289&gt;=4,V289&gt;=4),"Loyal", IF(U289&lt;=2,"At Risk", IF(W289&gt;=4,"Potential Loyalist","Others"))))</f>
        <v>Others</v>
      </c>
    </row>
    <row r="290" spans="1:25">
      <c r="A290" t="s">
        <v>7872</v>
      </c>
      <c r="B290">
        <v>25</v>
      </c>
      <c r="C290" t="s">
        <v>19</v>
      </c>
      <c r="D290" t="s">
        <v>29</v>
      </c>
      <c r="E290" s="6" t="s">
        <v>12360</v>
      </c>
      <c r="F290" t="s">
        <v>30</v>
      </c>
      <c r="G290">
        <v>4</v>
      </c>
      <c r="H290">
        <v>3</v>
      </c>
      <c r="I290">
        <v>43</v>
      </c>
      <c r="J290">
        <v>1</v>
      </c>
      <c r="K290">
        <v>200.01</v>
      </c>
      <c r="L290" t="str">
        <f t="shared" si="24"/>
        <v/>
      </c>
      <c r="M290">
        <v>6</v>
      </c>
      <c r="N290" t="str">
        <f t="shared" si="25"/>
        <v/>
      </c>
      <c r="O290">
        <v>80</v>
      </c>
      <c r="P290" s="11">
        <v>0.75</v>
      </c>
      <c r="Q290" s="11">
        <v>2.3255813953488299E-2</v>
      </c>
      <c r="R290" s="12">
        <v>33.335000000000001</v>
      </c>
      <c r="S290" t="s">
        <v>22</v>
      </c>
      <c r="T290">
        <v>0</v>
      </c>
      <c r="U290">
        <f t="shared" si="26"/>
        <v>2</v>
      </c>
      <c r="V290">
        <f t="shared" si="27"/>
        <v>2</v>
      </c>
      <c r="W290">
        <f t="shared" si="28"/>
        <v>3</v>
      </c>
      <c r="X290" t="str">
        <f t="shared" si="29"/>
        <v>223</v>
      </c>
      <c r="Y290" t="str">
        <f>IF(Table1[[#This Row],[RFM_Score]]="555","Champion", IF(AND(J290&gt;=4,V290&gt;=4),"Loyal", IF(U290&lt;=2,"At Risk", IF(W290&gt;=4,"Potential Loyalist","Others"))))</f>
        <v>At Risk</v>
      </c>
    </row>
    <row r="291" spans="1:25">
      <c r="A291" t="s">
        <v>7739</v>
      </c>
      <c r="B291">
        <v>27</v>
      </c>
      <c r="C291" t="s">
        <v>19</v>
      </c>
      <c r="D291" t="s">
        <v>25</v>
      </c>
      <c r="E291" s="6" t="s">
        <v>12361</v>
      </c>
      <c r="F291" t="s">
        <v>26</v>
      </c>
      <c r="G291">
        <v>4</v>
      </c>
      <c r="H291">
        <v>1</v>
      </c>
      <c r="I291">
        <v>53</v>
      </c>
      <c r="J291">
        <v>5</v>
      </c>
      <c r="K291">
        <v>198.8</v>
      </c>
      <c r="L291" t="str">
        <f t="shared" si="24"/>
        <v/>
      </c>
      <c r="M291">
        <v>6</v>
      </c>
      <c r="N291" t="str">
        <f t="shared" si="25"/>
        <v/>
      </c>
      <c r="O291">
        <v>5</v>
      </c>
      <c r="P291" s="11">
        <v>0.25</v>
      </c>
      <c r="Q291" s="11">
        <v>9.4339622641509399E-2</v>
      </c>
      <c r="R291" s="12">
        <v>33.133333333333297</v>
      </c>
      <c r="S291" t="s">
        <v>22</v>
      </c>
      <c r="T291">
        <v>0</v>
      </c>
      <c r="U291">
        <f t="shared" si="26"/>
        <v>5</v>
      </c>
      <c r="V291">
        <f t="shared" si="27"/>
        <v>2</v>
      </c>
      <c r="W291">
        <f t="shared" si="28"/>
        <v>3</v>
      </c>
      <c r="X291" t="str">
        <f t="shared" si="29"/>
        <v>523</v>
      </c>
      <c r="Y291" t="str">
        <f>IF(Table1[[#This Row],[RFM_Score]]="555","Champion", IF(AND(J291&gt;=4,V291&gt;=4),"Loyal", IF(U291&lt;=2,"At Risk", IF(W291&gt;=4,"Potential Loyalist","Others"))))</f>
        <v>Others</v>
      </c>
    </row>
    <row r="292" spans="1:25">
      <c r="A292" t="s">
        <v>6652</v>
      </c>
      <c r="B292">
        <v>34</v>
      </c>
      <c r="C292" t="s">
        <v>19</v>
      </c>
      <c r="D292" t="s">
        <v>20</v>
      </c>
      <c r="E292" s="6" t="s">
        <v>12362</v>
      </c>
      <c r="F292" t="s">
        <v>30</v>
      </c>
      <c r="G292">
        <v>5</v>
      </c>
      <c r="H292">
        <v>2</v>
      </c>
      <c r="I292">
        <v>52</v>
      </c>
      <c r="J292">
        <v>3</v>
      </c>
      <c r="K292">
        <v>197.43</v>
      </c>
      <c r="L292" t="str">
        <f t="shared" si="24"/>
        <v/>
      </c>
      <c r="M292">
        <v>6</v>
      </c>
      <c r="N292" t="str">
        <f t="shared" si="25"/>
        <v/>
      </c>
      <c r="O292">
        <v>57</v>
      </c>
      <c r="P292" s="11">
        <v>0.4</v>
      </c>
      <c r="Q292" s="11">
        <v>5.7692307692307598E-2</v>
      </c>
      <c r="R292" s="12">
        <v>32.905000000000001</v>
      </c>
      <c r="S292" t="s">
        <v>22</v>
      </c>
      <c r="T292">
        <v>0</v>
      </c>
      <c r="U292">
        <f t="shared" si="26"/>
        <v>3</v>
      </c>
      <c r="V292">
        <f t="shared" si="27"/>
        <v>2</v>
      </c>
      <c r="W292">
        <f t="shared" si="28"/>
        <v>3</v>
      </c>
      <c r="X292" t="str">
        <f t="shared" si="29"/>
        <v>323</v>
      </c>
      <c r="Y292" t="str">
        <f>IF(Table1[[#This Row],[RFM_Score]]="555","Champion", IF(AND(J292&gt;=4,V292&gt;=4),"Loyal", IF(U292&lt;=2,"At Risk", IF(W292&gt;=4,"Potential Loyalist","Others"))))</f>
        <v>Others</v>
      </c>
    </row>
    <row r="293" spans="1:25">
      <c r="A293" t="s">
        <v>4899</v>
      </c>
      <c r="B293">
        <v>26</v>
      </c>
      <c r="C293" t="s">
        <v>24</v>
      </c>
      <c r="D293" t="s">
        <v>29</v>
      </c>
      <c r="E293" s="6" t="s">
        <v>12363</v>
      </c>
      <c r="F293" t="s">
        <v>26</v>
      </c>
      <c r="G293">
        <v>2</v>
      </c>
      <c r="H293">
        <v>0</v>
      </c>
      <c r="I293">
        <v>44</v>
      </c>
      <c r="J293">
        <v>1</v>
      </c>
      <c r="K293">
        <v>196.74</v>
      </c>
      <c r="L293" t="str">
        <f t="shared" si="24"/>
        <v/>
      </c>
      <c r="M293">
        <v>6</v>
      </c>
      <c r="N293" t="str">
        <f t="shared" si="25"/>
        <v/>
      </c>
      <c r="O293">
        <v>71</v>
      </c>
      <c r="P293" s="11">
        <v>0</v>
      </c>
      <c r="Q293" s="11">
        <v>2.27272727272727E-2</v>
      </c>
      <c r="R293" s="12">
        <v>32.79</v>
      </c>
      <c r="S293" t="s">
        <v>22</v>
      </c>
      <c r="T293">
        <v>0</v>
      </c>
      <c r="U293">
        <f t="shared" si="26"/>
        <v>2</v>
      </c>
      <c r="V293">
        <f t="shared" si="27"/>
        <v>2</v>
      </c>
      <c r="W293">
        <f t="shared" si="28"/>
        <v>3</v>
      </c>
      <c r="X293" t="str">
        <f t="shared" si="29"/>
        <v>223</v>
      </c>
      <c r="Y293" t="str">
        <f>IF(Table1[[#This Row],[RFM_Score]]="555","Champion", IF(AND(J293&gt;=4,V293&gt;=4),"Loyal", IF(U293&lt;=2,"At Risk", IF(W293&gt;=4,"Potential Loyalist","Others"))))</f>
        <v>At Risk</v>
      </c>
    </row>
    <row r="294" spans="1:25">
      <c r="A294" t="s">
        <v>6599</v>
      </c>
      <c r="B294">
        <v>32</v>
      </c>
      <c r="C294" t="s">
        <v>24</v>
      </c>
      <c r="D294" t="s">
        <v>25</v>
      </c>
      <c r="E294" s="6" t="s">
        <v>12364</v>
      </c>
      <c r="F294" t="s">
        <v>62</v>
      </c>
      <c r="G294">
        <v>4</v>
      </c>
      <c r="H294">
        <v>1</v>
      </c>
      <c r="I294">
        <v>48</v>
      </c>
      <c r="J294">
        <v>1</v>
      </c>
      <c r="K294">
        <v>192.09</v>
      </c>
      <c r="L294" t="str">
        <f t="shared" si="24"/>
        <v/>
      </c>
      <c r="M294">
        <v>6</v>
      </c>
      <c r="N294" t="str">
        <f t="shared" si="25"/>
        <v/>
      </c>
      <c r="O294">
        <v>5</v>
      </c>
      <c r="P294" s="11">
        <v>0.25</v>
      </c>
      <c r="Q294" s="11">
        <v>2.0833333333333301E-2</v>
      </c>
      <c r="R294" s="12">
        <v>32.015000000000001</v>
      </c>
      <c r="S294" t="s">
        <v>22</v>
      </c>
      <c r="T294">
        <v>0</v>
      </c>
      <c r="U294">
        <f t="shared" si="26"/>
        <v>5</v>
      </c>
      <c r="V294">
        <f t="shared" si="27"/>
        <v>2</v>
      </c>
      <c r="W294">
        <f t="shared" si="28"/>
        <v>3</v>
      </c>
      <c r="X294" t="str">
        <f t="shared" si="29"/>
        <v>523</v>
      </c>
      <c r="Y294" t="str">
        <f>IF(Table1[[#This Row],[RFM_Score]]="555","Champion", IF(AND(J294&gt;=4,V294&gt;=4),"Loyal", IF(U294&lt;=2,"At Risk", IF(W294&gt;=4,"Potential Loyalist","Others"))))</f>
        <v>Others</v>
      </c>
    </row>
    <row r="295" spans="1:25">
      <c r="A295" t="s">
        <v>461</v>
      </c>
      <c r="B295">
        <v>42</v>
      </c>
      <c r="C295" t="s">
        <v>19</v>
      </c>
      <c r="D295" t="s">
        <v>25</v>
      </c>
      <c r="E295" s="6" t="s">
        <v>12365</v>
      </c>
      <c r="F295" t="s">
        <v>60</v>
      </c>
      <c r="G295">
        <v>2</v>
      </c>
      <c r="H295">
        <v>0</v>
      </c>
      <c r="I295">
        <v>38</v>
      </c>
      <c r="J295">
        <v>1</v>
      </c>
      <c r="K295">
        <v>181.9</v>
      </c>
      <c r="L295" t="str">
        <f t="shared" si="24"/>
        <v/>
      </c>
      <c r="M295">
        <v>6</v>
      </c>
      <c r="N295" t="str">
        <f t="shared" si="25"/>
        <v/>
      </c>
      <c r="O295">
        <v>45</v>
      </c>
      <c r="P295" s="11">
        <v>0</v>
      </c>
      <c r="Q295" s="11">
        <v>2.6315789473684199E-2</v>
      </c>
      <c r="R295" s="12">
        <v>30.316666666666599</v>
      </c>
      <c r="S295" t="s">
        <v>22</v>
      </c>
      <c r="T295">
        <v>1</v>
      </c>
      <c r="U295">
        <f t="shared" si="26"/>
        <v>3</v>
      </c>
      <c r="V295">
        <f t="shared" si="27"/>
        <v>2</v>
      </c>
      <c r="W295">
        <f t="shared" si="28"/>
        <v>3</v>
      </c>
      <c r="X295" t="str">
        <f t="shared" si="29"/>
        <v>323</v>
      </c>
      <c r="Y295" t="str">
        <f>IF(Table1[[#This Row],[RFM_Score]]="555","Champion", IF(AND(J295&gt;=4,V295&gt;=4),"Loyal", IF(U295&lt;=2,"At Risk", IF(W295&gt;=4,"Potential Loyalist","Others"))))</f>
        <v>Others</v>
      </c>
    </row>
    <row r="296" spans="1:25">
      <c r="A296" t="s">
        <v>5640</v>
      </c>
      <c r="B296">
        <v>46</v>
      </c>
      <c r="C296" t="s">
        <v>24</v>
      </c>
      <c r="D296" t="s">
        <v>49</v>
      </c>
      <c r="E296" s="6" t="s">
        <v>12366</v>
      </c>
      <c r="F296" t="s">
        <v>30</v>
      </c>
      <c r="G296">
        <v>6</v>
      </c>
      <c r="H296">
        <v>1</v>
      </c>
      <c r="I296">
        <v>61</v>
      </c>
      <c r="J296">
        <v>5</v>
      </c>
      <c r="K296">
        <v>181.58</v>
      </c>
      <c r="L296" t="str">
        <f t="shared" si="24"/>
        <v/>
      </c>
      <c r="M296">
        <v>6</v>
      </c>
      <c r="N296" t="str">
        <f t="shared" si="25"/>
        <v/>
      </c>
      <c r="O296">
        <v>39</v>
      </c>
      <c r="P296" s="11">
        <v>0.16666666666666599</v>
      </c>
      <c r="Q296" s="11">
        <v>8.1967213114753995E-2</v>
      </c>
      <c r="R296" s="12">
        <v>30.2633333333333</v>
      </c>
      <c r="S296" t="s">
        <v>22</v>
      </c>
      <c r="T296">
        <v>0</v>
      </c>
      <c r="U296">
        <f t="shared" si="26"/>
        <v>4</v>
      </c>
      <c r="V296">
        <f t="shared" si="27"/>
        <v>2</v>
      </c>
      <c r="W296">
        <f t="shared" si="28"/>
        <v>3</v>
      </c>
      <c r="X296" t="str">
        <f t="shared" si="29"/>
        <v>423</v>
      </c>
      <c r="Y296" t="str">
        <f>IF(Table1[[#This Row],[RFM_Score]]="555","Champion", IF(AND(J296&gt;=4,V296&gt;=4),"Loyal", IF(U296&lt;=2,"At Risk", IF(W296&gt;=4,"Potential Loyalist","Others"))))</f>
        <v>Others</v>
      </c>
    </row>
    <row r="297" spans="1:25">
      <c r="A297" t="s">
        <v>9415</v>
      </c>
      <c r="B297">
        <v>30</v>
      </c>
      <c r="C297" t="s">
        <v>24</v>
      </c>
      <c r="D297" t="s">
        <v>41</v>
      </c>
      <c r="E297" s="6" t="s">
        <v>12367</v>
      </c>
      <c r="F297" t="s">
        <v>30</v>
      </c>
      <c r="G297">
        <v>0</v>
      </c>
      <c r="H297">
        <v>0</v>
      </c>
      <c r="I297">
        <v>66</v>
      </c>
      <c r="J297">
        <v>2</v>
      </c>
      <c r="K297">
        <v>179.75</v>
      </c>
      <c r="L297" t="str">
        <f t="shared" si="24"/>
        <v/>
      </c>
      <c r="M297">
        <v>6</v>
      </c>
      <c r="N297" t="str">
        <f t="shared" si="25"/>
        <v/>
      </c>
      <c r="O297">
        <v>3</v>
      </c>
      <c r="P297" s="11">
        <v>0</v>
      </c>
      <c r="Q297" s="11">
        <v>3.03030303030303E-2</v>
      </c>
      <c r="R297" s="12">
        <v>29.9583333333333</v>
      </c>
      <c r="S297" t="s">
        <v>22</v>
      </c>
      <c r="T297">
        <v>0</v>
      </c>
      <c r="U297">
        <f t="shared" si="26"/>
        <v>5</v>
      </c>
      <c r="V297">
        <f t="shared" si="27"/>
        <v>2</v>
      </c>
      <c r="W297">
        <f t="shared" si="28"/>
        <v>3</v>
      </c>
      <c r="X297" t="str">
        <f t="shared" si="29"/>
        <v>523</v>
      </c>
      <c r="Y297" t="str">
        <f>IF(Table1[[#This Row],[RFM_Score]]="555","Champion", IF(AND(J297&gt;=4,V297&gt;=4),"Loyal", IF(U297&lt;=2,"At Risk", IF(W297&gt;=4,"Potential Loyalist","Others"))))</f>
        <v>Others</v>
      </c>
    </row>
    <row r="298" spans="1:25">
      <c r="A298" t="s">
        <v>157</v>
      </c>
      <c r="B298">
        <v>44</v>
      </c>
      <c r="C298" t="s">
        <v>24</v>
      </c>
      <c r="D298" t="s">
        <v>49</v>
      </c>
      <c r="E298" s="6" t="s">
        <v>12368</v>
      </c>
      <c r="F298" t="s">
        <v>21</v>
      </c>
      <c r="G298">
        <v>2</v>
      </c>
      <c r="H298">
        <v>0</v>
      </c>
      <c r="I298">
        <v>38</v>
      </c>
      <c r="J298">
        <v>4</v>
      </c>
      <c r="K298">
        <v>179.24</v>
      </c>
      <c r="L298" t="str">
        <f t="shared" si="24"/>
        <v/>
      </c>
      <c r="M298">
        <v>6</v>
      </c>
      <c r="N298" t="str">
        <f t="shared" si="25"/>
        <v/>
      </c>
      <c r="O298">
        <v>19</v>
      </c>
      <c r="P298" s="11">
        <v>0</v>
      </c>
      <c r="Q298" s="11">
        <v>0.105263157894736</v>
      </c>
      <c r="R298" s="12">
        <v>29.873333333333299</v>
      </c>
      <c r="S298" t="s">
        <v>22</v>
      </c>
      <c r="T298">
        <v>0</v>
      </c>
      <c r="U298">
        <f t="shared" si="26"/>
        <v>5</v>
      </c>
      <c r="V298">
        <f t="shared" si="27"/>
        <v>2</v>
      </c>
      <c r="W298">
        <f t="shared" si="28"/>
        <v>3</v>
      </c>
      <c r="X298" t="str">
        <f t="shared" si="29"/>
        <v>523</v>
      </c>
      <c r="Y298" t="str">
        <f>IF(Table1[[#This Row],[RFM_Score]]="555","Champion", IF(AND(J298&gt;=4,V298&gt;=4),"Loyal", IF(U298&lt;=2,"At Risk", IF(W298&gt;=4,"Potential Loyalist","Others"))))</f>
        <v>Others</v>
      </c>
    </row>
    <row r="299" spans="1:25">
      <c r="A299" t="s">
        <v>800</v>
      </c>
      <c r="B299">
        <v>33</v>
      </c>
      <c r="C299" t="s">
        <v>24</v>
      </c>
      <c r="D299" t="s">
        <v>25</v>
      </c>
      <c r="E299" s="6" t="s">
        <v>12369</v>
      </c>
      <c r="F299" t="s">
        <v>37</v>
      </c>
      <c r="G299">
        <v>7</v>
      </c>
      <c r="H299">
        <v>2</v>
      </c>
      <c r="I299">
        <v>47</v>
      </c>
      <c r="J299">
        <v>2</v>
      </c>
      <c r="K299">
        <v>178.47</v>
      </c>
      <c r="L299" t="str">
        <f t="shared" si="24"/>
        <v/>
      </c>
      <c r="M299">
        <v>6</v>
      </c>
      <c r="N299" t="str">
        <f t="shared" si="25"/>
        <v/>
      </c>
      <c r="O299">
        <v>52</v>
      </c>
      <c r="P299" s="11">
        <v>0.28571428571428498</v>
      </c>
      <c r="Q299" s="11">
        <v>4.2553191489361701E-2</v>
      </c>
      <c r="R299" s="12">
        <v>29.745000000000001</v>
      </c>
      <c r="S299" t="s">
        <v>22</v>
      </c>
      <c r="T299">
        <v>0</v>
      </c>
      <c r="U299">
        <f t="shared" si="26"/>
        <v>3</v>
      </c>
      <c r="V299">
        <f t="shared" si="27"/>
        <v>2</v>
      </c>
      <c r="W299">
        <f t="shared" si="28"/>
        <v>3</v>
      </c>
      <c r="X299" t="str">
        <f t="shared" si="29"/>
        <v>323</v>
      </c>
      <c r="Y299" t="str">
        <f>IF(Table1[[#This Row],[RFM_Score]]="555","Champion", IF(AND(J299&gt;=4,V299&gt;=4),"Loyal", IF(U299&lt;=2,"At Risk", IF(W299&gt;=4,"Potential Loyalist","Others"))))</f>
        <v>Others</v>
      </c>
    </row>
    <row r="300" spans="1:25">
      <c r="A300" t="s">
        <v>11251</v>
      </c>
      <c r="B300">
        <v>41</v>
      </c>
      <c r="C300" t="s">
        <v>19</v>
      </c>
      <c r="D300" t="s">
        <v>41</v>
      </c>
      <c r="E300" s="6" t="s">
        <v>12370</v>
      </c>
      <c r="F300" t="s">
        <v>30</v>
      </c>
      <c r="G300">
        <v>1</v>
      </c>
      <c r="H300">
        <v>0</v>
      </c>
      <c r="I300">
        <v>52</v>
      </c>
      <c r="J300">
        <v>1</v>
      </c>
      <c r="K300">
        <v>176.67</v>
      </c>
      <c r="L300" t="str">
        <f t="shared" si="24"/>
        <v/>
      </c>
      <c r="M300">
        <v>6</v>
      </c>
      <c r="N300" t="str">
        <f t="shared" si="25"/>
        <v/>
      </c>
      <c r="O300">
        <v>45</v>
      </c>
      <c r="P300" s="11">
        <v>0</v>
      </c>
      <c r="Q300" s="11">
        <v>1.9230769230769201E-2</v>
      </c>
      <c r="R300" s="12">
        <v>29.444999999999901</v>
      </c>
      <c r="S300" t="s">
        <v>22</v>
      </c>
      <c r="T300">
        <v>0</v>
      </c>
      <c r="U300">
        <f t="shared" si="26"/>
        <v>3</v>
      </c>
      <c r="V300">
        <f t="shared" si="27"/>
        <v>2</v>
      </c>
      <c r="W300">
        <f t="shared" si="28"/>
        <v>3</v>
      </c>
      <c r="X300" t="str">
        <f t="shared" si="29"/>
        <v>323</v>
      </c>
      <c r="Y300" t="str">
        <f>IF(Table1[[#This Row],[RFM_Score]]="555","Champion", IF(AND(J300&gt;=4,V300&gt;=4),"Loyal", IF(U300&lt;=2,"At Risk", IF(W300&gt;=4,"Potential Loyalist","Others"))))</f>
        <v>Others</v>
      </c>
    </row>
    <row r="301" spans="1:25">
      <c r="A301" t="s">
        <v>4278</v>
      </c>
      <c r="B301">
        <v>45</v>
      </c>
      <c r="C301" t="s">
        <v>19</v>
      </c>
      <c r="D301" t="s">
        <v>25</v>
      </c>
      <c r="E301" s="6" t="s">
        <v>12371</v>
      </c>
      <c r="F301" t="s">
        <v>26</v>
      </c>
      <c r="G301">
        <v>3</v>
      </c>
      <c r="H301">
        <v>1</v>
      </c>
      <c r="I301">
        <v>46</v>
      </c>
      <c r="J301">
        <v>0</v>
      </c>
      <c r="K301">
        <v>176.63</v>
      </c>
      <c r="L301" t="str">
        <f t="shared" si="24"/>
        <v/>
      </c>
      <c r="M301">
        <v>6</v>
      </c>
      <c r="N301" t="str">
        <f t="shared" si="25"/>
        <v/>
      </c>
      <c r="O301">
        <v>2</v>
      </c>
      <c r="P301" s="11">
        <v>0.33333333333333298</v>
      </c>
      <c r="Q301" s="11">
        <v>0</v>
      </c>
      <c r="R301" s="12">
        <v>29.438333333333301</v>
      </c>
      <c r="S301" t="s">
        <v>22</v>
      </c>
      <c r="T301">
        <v>0</v>
      </c>
      <c r="U301">
        <f t="shared" si="26"/>
        <v>5</v>
      </c>
      <c r="V301">
        <f t="shared" si="27"/>
        <v>2</v>
      </c>
      <c r="W301">
        <f t="shared" si="28"/>
        <v>3</v>
      </c>
      <c r="X301" t="str">
        <f t="shared" si="29"/>
        <v>523</v>
      </c>
      <c r="Y301" t="str">
        <f>IF(Table1[[#This Row],[RFM_Score]]="555","Champion", IF(AND(J301&gt;=4,V301&gt;=4),"Loyal", IF(U301&lt;=2,"At Risk", IF(W301&gt;=4,"Potential Loyalist","Others"))))</f>
        <v>Others</v>
      </c>
    </row>
    <row r="302" spans="1:25">
      <c r="A302" t="s">
        <v>6859</v>
      </c>
      <c r="B302">
        <v>24</v>
      </c>
      <c r="C302" t="s">
        <v>19</v>
      </c>
      <c r="D302" t="s">
        <v>46</v>
      </c>
      <c r="E302" s="6" t="s">
        <v>12372</v>
      </c>
      <c r="F302" t="s">
        <v>37</v>
      </c>
      <c r="G302">
        <v>4</v>
      </c>
      <c r="H302">
        <v>3</v>
      </c>
      <c r="I302">
        <v>53</v>
      </c>
      <c r="J302">
        <v>6</v>
      </c>
      <c r="K302">
        <v>176.02</v>
      </c>
      <c r="L302" t="str">
        <f t="shared" si="24"/>
        <v/>
      </c>
      <c r="M302">
        <v>6</v>
      </c>
      <c r="N302" t="str">
        <f t="shared" si="25"/>
        <v/>
      </c>
      <c r="O302">
        <v>10</v>
      </c>
      <c r="P302" s="11">
        <v>0.75</v>
      </c>
      <c r="Q302" s="11">
        <v>0.113207547169811</v>
      </c>
      <c r="R302" s="12">
        <v>29.336666666666599</v>
      </c>
      <c r="S302" t="s">
        <v>22</v>
      </c>
      <c r="T302">
        <v>0</v>
      </c>
      <c r="U302">
        <f t="shared" si="26"/>
        <v>5</v>
      </c>
      <c r="V302">
        <f t="shared" si="27"/>
        <v>2</v>
      </c>
      <c r="W302">
        <f t="shared" si="28"/>
        <v>3</v>
      </c>
      <c r="X302" t="str">
        <f t="shared" si="29"/>
        <v>523</v>
      </c>
      <c r="Y302" t="str">
        <f>IF(Table1[[#This Row],[RFM_Score]]="555","Champion", IF(AND(J302&gt;=4,V302&gt;=4),"Loyal", IF(U302&lt;=2,"At Risk", IF(W302&gt;=4,"Potential Loyalist","Others"))))</f>
        <v>Others</v>
      </c>
    </row>
    <row r="303" spans="1:25">
      <c r="A303" t="s">
        <v>11451</v>
      </c>
      <c r="B303">
        <v>35</v>
      </c>
      <c r="C303" t="s">
        <v>24</v>
      </c>
      <c r="D303" t="s">
        <v>25</v>
      </c>
      <c r="E303" s="6" t="s">
        <v>12373</v>
      </c>
      <c r="F303" t="s">
        <v>30</v>
      </c>
      <c r="G303">
        <v>3</v>
      </c>
      <c r="H303">
        <v>2</v>
      </c>
      <c r="I303">
        <v>62</v>
      </c>
      <c r="J303">
        <v>6</v>
      </c>
      <c r="K303">
        <v>175.67</v>
      </c>
      <c r="L303" t="str">
        <f t="shared" si="24"/>
        <v/>
      </c>
      <c r="M303">
        <v>6</v>
      </c>
      <c r="N303" t="str">
        <f t="shared" si="25"/>
        <v/>
      </c>
      <c r="O303">
        <v>31</v>
      </c>
      <c r="P303" s="11">
        <v>0.66666666666666596</v>
      </c>
      <c r="Q303" s="11">
        <v>9.6774193548387094E-2</v>
      </c>
      <c r="R303" s="12">
        <v>29.2783333333333</v>
      </c>
      <c r="S303" t="s">
        <v>22</v>
      </c>
      <c r="T303">
        <v>0</v>
      </c>
      <c r="U303">
        <f t="shared" si="26"/>
        <v>4</v>
      </c>
      <c r="V303">
        <f t="shared" si="27"/>
        <v>2</v>
      </c>
      <c r="W303">
        <f t="shared" si="28"/>
        <v>3</v>
      </c>
      <c r="X303" t="str">
        <f t="shared" si="29"/>
        <v>423</v>
      </c>
      <c r="Y303" t="str">
        <f>IF(Table1[[#This Row],[RFM_Score]]="555","Champion", IF(AND(J303&gt;=4,V303&gt;=4),"Loyal", IF(U303&lt;=2,"At Risk", IF(W303&gt;=4,"Potential Loyalist","Others"))))</f>
        <v>Others</v>
      </c>
    </row>
    <row r="304" spans="1:25">
      <c r="A304" t="s">
        <v>8995</v>
      </c>
      <c r="B304">
        <v>46</v>
      </c>
      <c r="C304" t="s">
        <v>24</v>
      </c>
      <c r="D304" t="s">
        <v>46</v>
      </c>
      <c r="E304" s="6" t="s">
        <v>12374</v>
      </c>
      <c r="F304" t="s">
        <v>37</v>
      </c>
      <c r="G304">
        <v>2</v>
      </c>
      <c r="H304">
        <v>0</v>
      </c>
      <c r="I304">
        <v>45</v>
      </c>
      <c r="J304">
        <v>2</v>
      </c>
      <c r="K304">
        <v>175.4</v>
      </c>
      <c r="L304" t="str">
        <f t="shared" si="24"/>
        <v/>
      </c>
      <c r="M304">
        <v>6</v>
      </c>
      <c r="N304" t="str">
        <f t="shared" si="25"/>
        <v/>
      </c>
      <c r="O304">
        <v>136</v>
      </c>
      <c r="P304" s="11">
        <v>0</v>
      </c>
      <c r="Q304" s="11">
        <v>4.4444444444444398E-2</v>
      </c>
      <c r="R304" s="12">
        <v>29.233333333333299</v>
      </c>
      <c r="S304" t="s">
        <v>22</v>
      </c>
      <c r="T304">
        <v>1</v>
      </c>
      <c r="U304">
        <f t="shared" si="26"/>
        <v>1</v>
      </c>
      <c r="V304">
        <f t="shared" si="27"/>
        <v>2</v>
      </c>
      <c r="W304">
        <f t="shared" si="28"/>
        <v>3</v>
      </c>
      <c r="X304" t="str">
        <f t="shared" si="29"/>
        <v>123</v>
      </c>
      <c r="Y304" t="str">
        <f>IF(Table1[[#This Row],[RFM_Score]]="555","Champion", IF(AND(J304&gt;=4,V304&gt;=4),"Loyal", IF(U304&lt;=2,"At Risk", IF(W304&gt;=4,"Potential Loyalist","Others"))))</f>
        <v>At Risk</v>
      </c>
    </row>
    <row r="305" spans="1:25">
      <c r="A305" t="s">
        <v>11413</v>
      </c>
      <c r="B305">
        <v>34</v>
      </c>
      <c r="C305" t="s">
        <v>24</v>
      </c>
      <c r="D305" t="s">
        <v>41</v>
      </c>
      <c r="E305" s="6" t="s">
        <v>12375</v>
      </c>
      <c r="F305" t="s">
        <v>30</v>
      </c>
      <c r="G305">
        <v>0</v>
      </c>
      <c r="H305">
        <v>0</v>
      </c>
      <c r="I305">
        <v>39</v>
      </c>
      <c r="J305">
        <v>5</v>
      </c>
      <c r="K305">
        <v>174.17</v>
      </c>
      <c r="L305" t="str">
        <f t="shared" si="24"/>
        <v/>
      </c>
      <c r="M305">
        <v>6</v>
      </c>
      <c r="N305" t="str">
        <f t="shared" si="25"/>
        <v/>
      </c>
      <c r="O305">
        <v>18</v>
      </c>
      <c r="P305" s="11">
        <v>0</v>
      </c>
      <c r="Q305" s="11">
        <v>0.128205128205128</v>
      </c>
      <c r="R305" s="12">
        <v>29.0283333333333</v>
      </c>
      <c r="S305" t="s">
        <v>22</v>
      </c>
      <c r="T305">
        <v>0</v>
      </c>
      <c r="U305">
        <f t="shared" si="26"/>
        <v>5</v>
      </c>
      <c r="V305">
        <f t="shared" si="27"/>
        <v>2</v>
      </c>
      <c r="W305">
        <f t="shared" si="28"/>
        <v>3</v>
      </c>
      <c r="X305" t="str">
        <f t="shared" si="29"/>
        <v>523</v>
      </c>
      <c r="Y305" t="str">
        <f>IF(Table1[[#This Row],[RFM_Score]]="555","Champion", IF(AND(J305&gt;=4,V305&gt;=4),"Loyal", IF(U305&lt;=2,"At Risk", IF(W305&gt;=4,"Potential Loyalist","Others"))))</f>
        <v>Others</v>
      </c>
    </row>
    <row r="306" spans="1:25">
      <c r="A306" t="s">
        <v>4756</v>
      </c>
      <c r="B306">
        <v>36</v>
      </c>
      <c r="C306" t="s">
        <v>33</v>
      </c>
      <c r="D306" t="s">
        <v>29</v>
      </c>
      <c r="E306" s="6" t="s">
        <v>12376</v>
      </c>
      <c r="F306" t="s">
        <v>60</v>
      </c>
      <c r="G306">
        <v>4</v>
      </c>
      <c r="H306">
        <v>1</v>
      </c>
      <c r="I306">
        <v>31</v>
      </c>
      <c r="J306">
        <v>1</v>
      </c>
      <c r="K306">
        <v>173.78</v>
      </c>
      <c r="L306" t="str">
        <f t="shared" si="24"/>
        <v/>
      </c>
      <c r="M306">
        <v>6</v>
      </c>
      <c r="N306" t="str">
        <f t="shared" si="25"/>
        <v/>
      </c>
      <c r="O306">
        <v>69</v>
      </c>
      <c r="P306" s="11">
        <v>0.25</v>
      </c>
      <c r="Q306" s="11">
        <v>3.2258064516128997E-2</v>
      </c>
      <c r="R306" s="12">
        <v>28.963333333333299</v>
      </c>
      <c r="S306" t="s">
        <v>22</v>
      </c>
      <c r="T306">
        <v>0</v>
      </c>
      <c r="U306">
        <f t="shared" si="26"/>
        <v>3</v>
      </c>
      <c r="V306">
        <f t="shared" si="27"/>
        <v>2</v>
      </c>
      <c r="W306">
        <f t="shared" si="28"/>
        <v>3</v>
      </c>
      <c r="X306" t="str">
        <f t="shared" si="29"/>
        <v>323</v>
      </c>
      <c r="Y306" t="str">
        <f>IF(Table1[[#This Row],[RFM_Score]]="555","Champion", IF(AND(J306&gt;=4,V306&gt;=4),"Loyal", IF(U306&lt;=2,"At Risk", IF(W306&gt;=4,"Potential Loyalist","Others"))))</f>
        <v>Others</v>
      </c>
    </row>
    <row r="307" spans="1:25">
      <c r="A307" t="s">
        <v>8630</v>
      </c>
      <c r="B307">
        <v>36</v>
      </c>
      <c r="C307" t="s">
        <v>24</v>
      </c>
      <c r="D307" t="s">
        <v>25</v>
      </c>
      <c r="E307" s="6" t="s">
        <v>12377</v>
      </c>
      <c r="F307" t="s">
        <v>37</v>
      </c>
      <c r="G307">
        <v>6</v>
      </c>
      <c r="H307">
        <v>1</v>
      </c>
      <c r="I307">
        <v>44</v>
      </c>
      <c r="J307">
        <v>1</v>
      </c>
      <c r="K307">
        <v>172.21</v>
      </c>
      <c r="L307" t="str">
        <f t="shared" si="24"/>
        <v/>
      </c>
      <c r="M307">
        <v>6</v>
      </c>
      <c r="N307" t="str">
        <f t="shared" si="25"/>
        <v/>
      </c>
      <c r="O307">
        <v>32</v>
      </c>
      <c r="P307" s="11">
        <v>0.16666666666666599</v>
      </c>
      <c r="Q307" s="11">
        <v>2.27272727272727E-2</v>
      </c>
      <c r="R307" s="12">
        <v>28.7016666666666</v>
      </c>
      <c r="S307" t="s">
        <v>22</v>
      </c>
      <c r="T307">
        <v>0</v>
      </c>
      <c r="U307">
        <f t="shared" si="26"/>
        <v>4</v>
      </c>
      <c r="V307">
        <f t="shared" si="27"/>
        <v>2</v>
      </c>
      <c r="W307">
        <f t="shared" si="28"/>
        <v>3</v>
      </c>
      <c r="X307" t="str">
        <f t="shared" si="29"/>
        <v>423</v>
      </c>
      <c r="Y307" t="str">
        <f>IF(Table1[[#This Row],[RFM_Score]]="555","Champion", IF(AND(J307&gt;=4,V307&gt;=4),"Loyal", IF(U307&lt;=2,"At Risk", IF(W307&gt;=4,"Potential Loyalist","Others"))))</f>
        <v>Others</v>
      </c>
    </row>
    <row r="308" spans="1:25">
      <c r="A308" t="s">
        <v>6335</v>
      </c>
      <c r="B308">
        <v>30</v>
      </c>
      <c r="C308" t="s">
        <v>19</v>
      </c>
      <c r="D308" t="s">
        <v>25</v>
      </c>
      <c r="E308" s="6" t="s">
        <v>12378</v>
      </c>
      <c r="F308" t="s">
        <v>62</v>
      </c>
      <c r="G308">
        <v>2</v>
      </c>
      <c r="H308">
        <v>1</v>
      </c>
      <c r="I308">
        <v>46</v>
      </c>
      <c r="J308">
        <v>3</v>
      </c>
      <c r="K308">
        <v>171.87</v>
      </c>
      <c r="L308" t="str">
        <f t="shared" si="24"/>
        <v/>
      </c>
      <c r="M308">
        <v>6</v>
      </c>
      <c r="N308" t="str">
        <f t="shared" si="25"/>
        <v/>
      </c>
      <c r="O308">
        <v>21</v>
      </c>
      <c r="P308" s="11">
        <v>0.5</v>
      </c>
      <c r="Q308" s="11">
        <v>6.5217391304347797E-2</v>
      </c>
      <c r="R308" s="12">
        <v>28.645</v>
      </c>
      <c r="S308" t="s">
        <v>22</v>
      </c>
      <c r="T308">
        <v>0</v>
      </c>
      <c r="U308">
        <f t="shared" si="26"/>
        <v>4</v>
      </c>
      <c r="V308">
        <f t="shared" si="27"/>
        <v>2</v>
      </c>
      <c r="W308">
        <f t="shared" si="28"/>
        <v>3</v>
      </c>
      <c r="X308" t="str">
        <f t="shared" si="29"/>
        <v>423</v>
      </c>
      <c r="Y308" t="str">
        <f>IF(Table1[[#This Row],[RFM_Score]]="555","Champion", IF(AND(J308&gt;=4,V308&gt;=4),"Loyal", IF(U308&lt;=2,"At Risk", IF(W308&gt;=4,"Potential Loyalist","Others"))))</f>
        <v>Others</v>
      </c>
    </row>
    <row r="309" spans="1:25">
      <c r="A309" t="s">
        <v>2191</v>
      </c>
      <c r="B309">
        <v>19</v>
      </c>
      <c r="C309" t="s">
        <v>24</v>
      </c>
      <c r="D309" t="s">
        <v>25</v>
      </c>
      <c r="E309" s="6" t="s">
        <v>12379</v>
      </c>
      <c r="F309" t="s">
        <v>26</v>
      </c>
      <c r="G309">
        <v>2</v>
      </c>
      <c r="H309">
        <v>0</v>
      </c>
      <c r="I309">
        <v>57</v>
      </c>
      <c r="J309">
        <v>3</v>
      </c>
      <c r="K309">
        <v>171.17</v>
      </c>
      <c r="L309" t="str">
        <f t="shared" si="24"/>
        <v/>
      </c>
      <c r="M309">
        <v>6</v>
      </c>
      <c r="N309" t="str">
        <f t="shared" si="25"/>
        <v/>
      </c>
      <c r="O309">
        <v>26</v>
      </c>
      <c r="P309" s="11">
        <v>0</v>
      </c>
      <c r="Q309" s="11">
        <v>5.2631578947368397E-2</v>
      </c>
      <c r="R309" s="12">
        <v>28.5283333333333</v>
      </c>
      <c r="S309" t="s">
        <v>22</v>
      </c>
      <c r="T309">
        <v>0</v>
      </c>
      <c r="U309">
        <f t="shared" si="26"/>
        <v>4</v>
      </c>
      <c r="V309">
        <f t="shared" si="27"/>
        <v>2</v>
      </c>
      <c r="W309">
        <f t="shared" si="28"/>
        <v>3</v>
      </c>
      <c r="X309" t="str">
        <f t="shared" si="29"/>
        <v>423</v>
      </c>
      <c r="Y309" t="str">
        <f>IF(Table1[[#This Row],[RFM_Score]]="555","Champion", IF(AND(J309&gt;=4,V309&gt;=4),"Loyal", IF(U309&lt;=2,"At Risk", IF(W309&gt;=4,"Potential Loyalist","Others"))))</f>
        <v>Others</v>
      </c>
    </row>
    <row r="310" spans="1:25">
      <c r="A310" t="s">
        <v>4905</v>
      </c>
      <c r="B310">
        <v>36</v>
      </c>
      <c r="C310" t="s">
        <v>24</v>
      </c>
      <c r="D310" t="s">
        <v>25</v>
      </c>
      <c r="E310" s="6" t="s">
        <v>12380</v>
      </c>
      <c r="F310" t="s">
        <v>21</v>
      </c>
      <c r="G310">
        <v>6</v>
      </c>
      <c r="H310">
        <v>4</v>
      </c>
      <c r="I310">
        <v>48</v>
      </c>
      <c r="J310">
        <v>1</v>
      </c>
      <c r="K310">
        <v>170.92</v>
      </c>
      <c r="L310" t="str">
        <f t="shared" si="24"/>
        <v/>
      </c>
      <c r="M310">
        <v>6</v>
      </c>
      <c r="N310" t="str">
        <f t="shared" si="25"/>
        <v/>
      </c>
      <c r="O310">
        <v>35</v>
      </c>
      <c r="P310" s="11">
        <v>0.66666666666666596</v>
      </c>
      <c r="Q310" s="11">
        <v>2.0833333333333301E-2</v>
      </c>
      <c r="R310" s="12">
        <v>28.486666666666601</v>
      </c>
      <c r="S310" t="s">
        <v>22</v>
      </c>
      <c r="T310">
        <v>0</v>
      </c>
      <c r="U310">
        <f t="shared" si="26"/>
        <v>4</v>
      </c>
      <c r="V310">
        <f t="shared" si="27"/>
        <v>2</v>
      </c>
      <c r="W310">
        <f t="shared" si="28"/>
        <v>3</v>
      </c>
      <c r="X310" t="str">
        <f t="shared" si="29"/>
        <v>423</v>
      </c>
      <c r="Y310" t="str">
        <f>IF(Table1[[#This Row],[RFM_Score]]="555","Champion", IF(AND(J310&gt;=4,V310&gt;=4),"Loyal", IF(U310&lt;=2,"At Risk", IF(W310&gt;=4,"Potential Loyalist","Others"))))</f>
        <v>Others</v>
      </c>
    </row>
    <row r="311" spans="1:25">
      <c r="A311" t="s">
        <v>9474</v>
      </c>
      <c r="B311">
        <v>33</v>
      </c>
      <c r="C311" t="s">
        <v>24</v>
      </c>
      <c r="D311" t="s">
        <v>20</v>
      </c>
      <c r="E311" s="6" t="s">
        <v>12381</v>
      </c>
      <c r="F311" t="s">
        <v>26</v>
      </c>
      <c r="G311">
        <v>4</v>
      </c>
      <c r="H311">
        <v>1</v>
      </c>
      <c r="I311">
        <v>48</v>
      </c>
      <c r="J311">
        <v>2</v>
      </c>
      <c r="K311">
        <v>170.88</v>
      </c>
      <c r="L311" t="str">
        <f t="shared" si="24"/>
        <v/>
      </c>
      <c r="M311">
        <v>6</v>
      </c>
      <c r="N311" t="str">
        <f t="shared" si="25"/>
        <v/>
      </c>
      <c r="O311">
        <v>2</v>
      </c>
      <c r="P311" s="11">
        <v>0.25</v>
      </c>
      <c r="Q311" s="11">
        <v>4.1666666666666602E-2</v>
      </c>
      <c r="R311" s="12">
        <v>28.48</v>
      </c>
      <c r="S311" t="s">
        <v>22</v>
      </c>
      <c r="T311">
        <v>0</v>
      </c>
      <c r="U311">
        <f t="shared" si="26"/>
        <v>5</v>
      </c>
      <c r="V311">
        <f t="shared" si="27"/>
        <v>2</v>
      </c>
      <c r="W311">
        <f t="shared" si="28"/>
        <v>3</v>
      </c>
      <c r="X311" t="str">
        <f t="shared" si="29"/>
        <v>523</v>
      </c>
      <c r="Y311" t="str">
        <f>IF(Table1[[#This Row],[RFM_Score]]="555","Champion", IF(AND(J311&gt;=4,V311&gt;=4),"Loyal", IF(U311&lt;=2,"At Risk", IF(W311&gt;=4,"Potential Loyalist","Others"))))</f>
        <v>Others</v>
      </c>
    </row>
    <row r="312" spans="1:25">
      <c r="A312" t="s">
        <v>1809</v>
      </c>
      <c r="B312">
        <v>27</v>
      </c>
      <c r="C312" t="s">
        <v>24</v>
      </c>
      <c r="D312" t="s">
        <v>25</v>
      </c>
      <c r="E312" s="6" t="s">
        <v>12382</v>
      </c>
      <c r="F312" t="s">
        <v>30</v>
      </c>
      <c r="G312">
        <v>0</v>
      </c>
      <c r="H312">
        <v>0</v>
      </c>
      <c r="I312">
        <v>45</v>
      </c>
      <c r="J312">
        <v>2</v>
      </c>
      <c r="K312">
        <v>168.11</v>
      </c>
      <c r="L312" t="str">
        <f t="shared" si="24"/>
        <v/>
      </c>
      <c r="M312">
        <v>6</v>
      </c>
      <c r="N312" t="str">
        <f t="shared" si="25"/>
        <v/>
      </c>
      <c r="O312">
        <v>20</v>
      </c>
      <c r="P312" s="11">
        <v>0</v>
      </c>
      <c r="Q312" s="11">
        <v>4.4444444444444398E-2</v>
      </c>
      <c r="R312" s="12">
        <v>28.018333333333299</v>
      </c>
      <c r="S312" t="s">
        <v>22</v>
      </c>
      <c r="T312">
        <v>0</v>
      </c>
      <c r="U312">
        <f t="shared" si="26"/>
        <v>5</v>
      </c>
      <c r="V312">
        <f t="shared" si="27"/>
        <v>2</v>
      </c>
      <c r="W312">
        <f t="shared" si="28"/>
        <v>3</v>
      </c>
      <c r="X312" t="str">
        <f t="shared" si="29"/>
        <v>523</v>
      </c>
      <c r="Y312" t="str">
        <f>IF(Table1[[#This Row],[RFM_Score]]="555","Champion", IF(AND(J312&gt;=4,V312&gt;=4),"Loyal", IF(U312&lt;=2,"At Risk", IF(W312&gt;=4,"Potential Loyalist","Others"))))</f>
        <v>Others</v>
      </c>
    </row>
    <row r="313" spans="1:25">
      <c r="A313" t="s">
        <v>7505</v>
      </c>
      <c r="B313">
        <v>29</v>
      </c>
      <c r="C313" t="s">
        <v>24</v>
      </c>
      <c r="D313" t="s">
        <v>25</v>
      </c>
      <c r="E313" s="6" t="s">
        <v>12383</v>
      </c>
      <c r="F313" t="s">
        <v>21</v>
      </c>
      <c r="G313">
        <v>2</v>
      </c>
      <c r="H313">
        <v>0</v>
      </c>
      <c r="I313">
        <v>68</v>
      </c>
      <c r="J313">
        <v>4</v>
      </c>
      <c r="K313">
        <v>167.81</v>
      </c>
      <c r="L313" t="str">
        <f t="shared" si="24"/>
        <v/>
      </c>
      <c r="M313">
        <v>6</v>
      </c>
      <c r="N313" t="str">
        <f t="shared" si="25"/>
        <v/>
      </c>
      <c r="O313">
        <v>204</v>
      </c>
      <c r="P313" s="11">
        <v>0</v>
      </c>
      <c r="Q313" s="11">
        <v>5.8823529411764698E-2</v>
      </c>
      <c r="R313" s="12">
        <v>27.968333333333302</v>
      </c>
      <c r="S313" t="s">
        <v>22</v>
      </c>
      <c r="T313">
        <v>1</v>
      </c>
      <c r="U313">
        <f t="shared" si="26"/>
        <v>1</v>
      </c>
      <c r="V313">
        <f t="shared" si="27"/>
        <v>2</v>
      </c>
      <c r="W313">
        <f t="shared" si="28"/>
        <v>3</v>
      </c>
      <c r="X313" t="str">
        <f t="shared" si="29"/>
        <v>123</v>
      </c>
      <c r="Y313" t="str">
        <f>IF(Table1[[#This Row],[RFM_Score]]="555","Champion", IF(AND(J313&gt;=4,V313&gt;=4),"Loyal", IF(U313&lt;=2,"At Risk", IF(W313&gt;=4,"Potential Loyalist","Others"))))</f>
        <v>At Risk</v>
      </c>
    </row>
    <row r="314" spans="1:25">
      <c r="A314" t="s">
        <v>4725</v>
      </c>
      <c r="B314">
        <v>18</v>
      </c>
      <c r="C314" t="s">
        <v>19</v>
      </c>
      <c r="D314" t="s">
        <v>25</v>
      </c>
      <c r="E314" s="6" t="s">
        <v>12384</v>
      </c>
      <c r="F314" t="s">
        <v>30</v>
      </c>
      <c r="G314">
        <v>3</v>
      </c>
      <c r="H314">
        <v>1</v>
      </c>
      <c r="I314">
        <v>47</v>
      </c>
      <c r="J314">
        <v>2</v>
      </c>
      <c r="K314">
        <v>167.59</v>
      </c>
      <c r="L314" t="str">
        <f t="shared" si="24"/>
        <v/>
      </c>
      <c r="M314">
        <v>6</v>
      </c>
      <c r="N314" t="str">
        <f t="shared" si="25"/>
        <v/>
      </c>
      <c r="O314">
        <v>8</v>
      </c>
      <c r="P314" s="11">
        <v>0.33333333333333298</v>
      </c>
      <c r="Q314" s="11">
        <v>4.2553191489361701E-2</v>
      </c>
      <c r="R314" s="12">
        <v>27.931666666666601</v>
      </c>
      <c r="S314" t="s">
        <v>22</v>
      </c>
      <c r="T314">
        <v>0</v>
      </c>
      <c r="U314">
        <f t="shared" si="26"/>
        <v>5</v>
      </c>
      <c r="V314">
        <f t="shared" si="27"/>
        <v>2</v>
      </c>
      <c r="W314">
        <f t="shared" si="28"/>
        <v>3</v>
      </c>
      <c r="X314" t="str">
        <f t="shared" si="29"/>
        <v>523</v>
      </c>
      <c r="Y314" t="str">
        <f>IF(Table1[[#This Row],[RFM_Score]]="555","Champion", IF(AND(J314&gt;=4,V314&gt;=4),"Loyal", IF(U314&lt;=2,"At Risk", IF(W314&gt;=4,"Potential Loyalist","Others"))))</f>
        <v>Others</v>
      </c>
    </row>
    <row r="315" spans="1:25">
      <c r="A315" t="s">
        <v>7410</v>
      </c>
      <c r="B315">
        <v>18</v>
      </c>
      <c r="C315" t="s">
        <v>19</v>
      </c>
      <c r="D315" t="s">
        <v>41</v>
      </c>
      <c r="E315" s="6" t="s">
        <v>12385</v>
      </c>
      <c r="F315" t="s">
        <v>30</v>
      </c>
      <c r="G315">
        <v>8</v>
      </c>
      <c r="H315">
        <v>3</v>
      </c>
      <c r="I315">
        <v>46</v>
      </c>
      <c r="J315">
        <v>1</v>
      </c>
      <c r="K315">
        <v>162.83000000000001</v>
      </c>
      <c r="L315" t="str">
        <f t="shared" si="24"/>
        <v/>
      </c>
      <c r="M315">
        <v>6</v>
      </c>
      <c r="N315" t="str">
        <f t="shared" si="25"/>
        <v/>
      </c>
      <c r="O315">
        <v>9</v>
      </c>
      <c r="P315" s="11">
        <v>0.375</v>
      </c>
      <c r="Q315" s="11">
        <v>2.1739130434782601E-2</v>
      </c>
      <c r="R315" s="12">
        <v>27.1383333333333</v>
      </c>
      <c r="S315" t="s">
        <v>22</v>
      </c>
      <c r="T315">
        <v>0</v>
      </c>
      <c r="U315">
        <f t="shared" si="26"/>
        <v>5</v>
      </c>
      <c r="V315">
        <f t="shared" si="27"/>
        <v>2</v>
      </c>
      <c r="W315">
        <f t="shared" si="28"/>
        <v>3</v>
      </c>
      <c r="X315" t="str">
        <f t="shared" si="29"/>
        <v>523</v>
      </c>
      <c r="Y315" t="str">
        <f>IF(Table1[[#This Row],[RFM_Score]]="555","Champion", IF(AND(J315&gt;=4,V315&gt;=4),"Loyal", IF(U315&lt;=2,"At Risk", IF(W315&gt;=4,"Potential Loyalist","Others"))))</f>
        <v>Others</v>
      </c>
    </row>
    <row r="316" spans="1:25">
      <c r="A316" t="s">
        <v>6419</v>
      </c>
      <c r="B316">
        <v>28</v>
      </c>
      <c r="C316" t="s">
        <v>19</v>
      </c>
      <c r="D316" t="s">
        <v>29</v>
      </c>
      <c r="E316" s="6" t="s">
        <v>12386</v>
      </c>
      <c r="F316" t="s">
        <v>21</v>
      </c>
      <c r="G316">
        <v>1</v>
      </c>
      <c r="H316">
        <v>0</v>
      </c>
      <c r="I316">
        <v>52</v>
      </c>
      <c r="J316">
        <v>5</v>
      </c>
      <c r="K316">
        <v>161.88999999999999</v>
      </c>
      <c r="L316" t="str">
        <f t="shared" si="24"/>
        <v/>
      </c>
      <c r="M316">
        <v>6</v>
      </c>
      <c r="N316" t="str">
        <f t="shared" si="25"/>
        <v/>
      </c>
      <c r="O316">
        <v>18</v>
      </c>
      <c r="P316" s="11">
        <v>0</v>
      </c>
      <c r="Q316" s="11">
        <v>9.6153846153846104E-2</v>
      </c>
      <c r="R316" s="12">
        <v>26.981666666666602</v>
      </c>
      <c r="S316" t="s">
        <v>22</v>
      </c>
      <c r="T316">
        <v>0</v>
      </c>
      <c r="U316">
        <f t="shared" si="26"/>
        <v>5</v>
      </c>
      <c r="V316">
        <f t="shared" si="27"/>
        <v>2</v>
      </c>
      <c r="W316">
        <f t="shared" si="28"/>
        <v>3</v>
      </c>
      <c r="X316" t="str">
        <f t="shared" si="29"/>
        <v>523</v>
      </c>
      <c r="Y316" t="str">
        <f>IF(Table1[[#This Row],[RFM_Score]]="555","Champion", IF(AND(J316&gt;=4,V316&gt;=4),"Loyal", IF(U316&lt;=2,"At Risk", IF(W316&gt;=4,"Potential Loyalist","Others"))))</f>
        <v>Others</v>
      </c>
    </row>
    <row r="317" spans="1:25">
      <c r="A317" t="s">
        <v>4264</v>
      </c>
      <c r="B317">
        <v>40</v>
      </c>
      <c r="C317" t="s">
        <v>24</v>
      </c>
      <c r="D317" t="s">
        <v>29</v>
      </c>
      <c r="E317" s="6" t="s">
        <v>12387</v>
      </c>
      <c r="F317" t="s">
        <v>37</v>
      </c>
      <c r="G317">
        <v>3</v>
      </c>
      <c r="H317">
        <v>2</v>
      </c>
      <c r="I317">
        <v>45</v>
      </c>
      <c r="J317">
        <v>1</v>
      </c>
      <c r="K317">
        <v>161.19999999999999</v>
      </c>
      <c r="L317" t="str">
        <f t="shared" si="24"/>
        <v/>
      </c>
      <c r="M317">
        <v>6</v>
      </c>
      <c r="N317" t="str">
        <f t="shared" si="25"/>
        <v/>
      </c>
      <c r="O317">
        <v>24</v>
      </c>
      <c r="P317" s="11">
        <v>0.66666666666666596</v>
      </c>
      <c r="Q317" s="11">
        <v>2.2222222222222199E-2</v>
      </c>
      <c r="R317" s="12">
        <v>26.8666666666666</v>
      </c>
      <c r="S317" t="s">
        <v>22</v>
      </c>
      <c r="T317">
        <v>1</v>
      </c>
      <c r="U317">
        <f t="shared" si="26"/>
        <v>4</v>
      </c>
      <c r="V317">
        <f t="shared" si="27"/>
        <v>2</v>
      </c>
      <c r="W317">
        <f t="shared" si="28"/>
        <v>3</v>
      </c>
      <c r="X317" t="str">
        <f t="shared" si="29"/>
        <v>423</v>
      </c>
      <c r="Y317" t="str">
        <f>IF(Table1[[#This Row],[RFM_Score]]="555","Champion", IF(AND(J317&gt;=4,V317&gt;=4),"Loyal", IF(U317&lt;=2,"At Risk", IF(W317&gt;=4,"Potential Loyalist","Others"))))</f>
        <v>Others</v>
      </c>
    </row>
    <row r="318" spans="1:25">
      <c r="A318" t="s">
        <v>1612</v>
      </c>
      <c r="B318">
        <v>34</v>
      </c>
      <c r="C318" t="s">
        <v>24</v>
      </c>
      <c r="D318" t="s">
        <v>25</v>
      </c>
      <c r="E318" s="6" t="s">
        <v>12388</v>
      </c>
      <c r="F318" t="s">
        <v>30</v>
      </c>
      <c r="G318">
        <v>2</v>
      </c>
      <c r="H318">
        <v>0</v>
      </c>
      <c r="I318">
        <v>53</v>
      </c>
      <c r="J318">
        <v>0</v>
      </c>
      <c r="K318">
        <v>158.72999999999999</v>
      </c>
      <c r="L318" t="str">
        <f t="shared" si="24"/>
        <v/>
      </c>
      <c r="M318">
        <v>6</v>
      </c>
      <c r="N318" t="str">
        <f t="shared" si="25"/>
        <v/>
      </c>
      <c r="O318">
        <v>42</v>
      </c>
      <c r="P318" s="11">
        <v>0</v>
      </c>
      <c r="Q318" s="11">
        <v>0</v>
      </c>
      <c r="R318" s="12">
        <v>26.454999999999998</v>
      </c>
      <c r="S318" t="s">
        <v>22</v>
      </c>
      <c r="T318">
        <v>0</v>
      </c>
      <c r="U318">
        <f t="shared" si="26"/>
        <v>3</v>
      </c>
      <c r="V318">
        <f t="shared" si="27"/>
        <v>2</v>
      </c>
      <c r="W318">
        <f t="shared" si="28"/>
        <v>3</v>
      </c>
      <c r="X318" t="str">
        <f t="shared" si="29"/>
        <v>323</v>
      </c>
      <c r="Y318" t="str">
        <f>IF(Table1[[#This Row],[RFM_Score]]="555","Champion", IF(AND(J318&gt;=4,V318&gt;=4),"Loyal", IF(U318&lt;=2,"At Risk", IF(W318&gt;=4,"Potential Loyalist","Others"))))</f>
        <v>Others</v>
      </c>
    </row>
    <row r="319" spans="1:25">
      <c r="A319" t="s">
        <v>8978</v>
      </c>
      <c r="B319">
        <v>57</v>
      </c>
      <c r="C319" t="s">
        <v>24</v>
      </c>
      <c r="D319" t="s">
        <v>41</v>
      </c>
      <c r="E319" s="6" t="s">
        <v>12389</v>
      </c>
      <c r="F319" t="s">
        <v>30</v>
      </c>
      <c r="G319">
        <v>5</v>
      </c>
      <c r="H319">
        <v>2</v>
      </c>
      <c r="I319">
        <v>63</v>
      </c>
      <c r="J319">
        <v>1</v>
      </c>
      <c r="K319">
        <v>158.07</v>
      </c>
      <c r="L319" t="str">
        <f t="shared" si="24"/>
        <v/>
      </c>
      <c r="M319">
        <v>6</v>
      </c>
      <c r="N319" t="str">
        <f t="shared" si="25"/>
        <v/>
      </c>
      <c r="O319">
        <v>33</v>
      </c>
      <c r="P319" s="11">
        <v>0.4</v>
      </c>
      <c r="Q319" s="11">
        <v>1.5873015873015799E-2</v>
      </c>
      <c r="R319" s="12">
        <v>26.344999999999999</v>
      </c>
      <c r="S319" t="s">
        <v>22</v>
      </c>
      <c r="T319">
        <v>0</v>
      </c>
      <c r="U319">
        <f t="shared" si="26"/>
        <v>4</v>
      </c>
      <c r="V319">
        <f t="shared" si="27"/>
        <v>2</v>
      </c>
      <c r="W319">
        <f t="shared" si="28"/>
        <v>3</v>
      </c>
      <c r="X319" t="str">
        <f t="shared" si="29"/>
        <v>423</v>
      </c>
      <c r="Y319" t="str">
        <f>IF(Table1[[#This Row],[RFM_Score]]="555","Champion", IF(AND(J319&gt;=4,V319&gt;=4),"Loyal", IF(U319&lt;=2,"At Risk", IF(W319&gt;=4,"Potential Loyalist","Others"))))</f>
        <v>Others</v>
      </c>
    </row>
    <row r="320" spans="1:25">
      <c r="A320" t="s">
        <v>3918</v>
      </c>
      <c r="B320">
        <v>37</v>
      </c>
      <c r="C320" t="s">
        <v>19</v>
      </c>
      <c r="D320" t="s">
        <v>46</v>
      </c>
      <c r="E320" s="6" t="s">
        <v>12390</v>
      </c>
      <c r="F320" t="s">
        <v>37</v>
      </c>
      <c r="G320">
        <v>2</v>
      </c>
      <c r="H320">
        <v>0</v>
      </c>
      <c r="I320">
        <v>52</v>
      </c>
      <c r="J320">
        <v>4</v>
      </c>
      <c r="K320">
        <v>156.29</v>
      </c>
      <c r="L320" t="str">
        <f t="shared" si="24"/>
        <v/>
      </c>
      <c r="M320">
        <v>6</v>
      </c>
      <c r="N320" t="str">
        <f t="shared" si="25"/>
        <v/>
      </c>
      <c r="O320">
        <v>8</v>
      </c>
      <c r="P320" s="11">
        <v>0</v>
      </c>
      <c r="Q320" s="11">
        <v>7.69230769230769E-2</v>
      </c>
      <c r="R320" s="12">
        <v>26.0483333333333</v>
      </c>
      <c r="S320" t="s">
        <v>22</v>
      </c>
      <c r="T320">
        <v>0</v>
      </c>
      <c r="U320">
        <f t="shared" si="26"/>
        <v>5</v>
      </c>
      <c r="V320">
        <f t="shared" si="27"/>
        <v>2</v>
      </c>
      <c r="W320">
        <f t="shared" si="28"/>
        <v>3</v>
      </c>
      <c r="X320" t="str">
        <f t="shared" si="29"/>
        <v>523</v>
      </c>
      <c r="Y320" t="str">
        <f>IF(Table1[[#This Row],[RFM_Score]]="555","Champion", IF(AND(J320&gt;=4,V320&gt;=4),"Loyal", IF(U320&lt;=2,"At Risk", IF(W320&gt;=4,"Potential Loyalist","Others"))))</f>
        <v>Others</v>
      </c>
    </row>
    <row r="321" spans="1:25">
      <c r="A321" t="s">
        <v>10773</v>
      </c>
      <c r="B321">
        <v>53</v>
      </c>
      <c r="C321" t="s">
        <v>19</v>
      </c>
      <c r="D321" t="s">
        <v>46</v>
      </c>
      <c r="E321" s="6" t="s">
        <v>12391</v>
      </c>
      <c r="F321" t="s">
        <v>37</v>
      </c>
      <c r="G321">
        <v>6</v>
      </c>
      <c r="H321">
        <v>0</v>
      </c>
      <c r="I321">
        <v>46</v>
      </c>
      <c r="J321">
        <v>1</v>
      </c>
      <c r="K321">
        <v>156.09</v>
      </c>
      <c r="L321" t="str">
        <f t="shared" si="24"/>
        <v/>
      </c>
      <c r="M321">
        <v>6</v>
      </c>
      <c r="N321" t="str">
        <f t="shared" si="25"/>
        <v/>
      </c>
      <c r="O321">
        <v>11</v>
      </c>
      <c r="P321" s="11">
        <v>0</v>
      </c>
      <c r="Q321" s="11">
        <v>2.1739130434782601E-2</v>
      </c>
      <c r="R321" s="12">
        <v>26.015000000000001</v>
      </c>
      <c r="S321" t="s">
        <v>22</v>
      </c>
      <c r="T321">
        <v>0</v>
      </c>
      <c r="U321">
        <f t="shared" si="26"/>
        <v>5</v>
      </c>
      <c r="V321">
        <f t="shared" si="27"/>
        <v>2</v>
      </c>
      <c r="W321">
        <f t="shared" si="28"/>
        <v>3</v>
      </c>
      <c r="X321" t="str">
        <f t="shared" si="29"/>
        <v>523</v>
      </c>
      <c r="Y321" t="str">
        <f>IF(Table1[[#This Row],[RFM_Score]]="555","Champion", IF(AND(J321&gt;=4,V321&gt;=4),"Loyal", IF(U321&lt;=2,"At Risk", IF(W321&gt;=4,"Potential Loyalist","Others"))))</f>
        <v>Others</v>
      </c>
    </row>
    <row r="322" spans="1:25">
      <c r="A322" t="s">
        <v>9449</v>
      </c>
      <c r="B322">
        <v>41</v>
      </c>
      <c r="C322" t="s">
        <v>24</v>
      </c>
      <c r="D322" t="s">
        <v>29</v>
      </c>
      <c r="E322" s="6" t="s">
        <v>12392</v>
      </c>
      <c r="F322" t="s">
        <v>37</v>
      </c>
      <c r="G322">
        <v>1</v>
      </c>
      <c r="H322">
        <v>0</v>
      </c>
      <c r="I322">
        <v>40</v>
      </c>
      <c r="J322">
        <v>1</v>
      </c>
      <c r="K322">
        <v>154.88</v>
      </c>
      <c r="L322" t="str">
        <f t="shared" ref="L322:L385" si="30">IF(OR(K322&lt;$AC$10, K322&gt;$AC$11), "OUTLIER", "")</f>
        <v/>
      </c>
      <c r="M322">
        <v>6</v>
      </c>
      <c r="N322" t="str">
        <f t="shared" ref="N322:N385" si="31">IF(OR(M322&lt;$AC$16, M322&gt;$AC$17), "OUTLIER", "")</f>
        <v/>
      </c>
      <c r="O322">
        <v>11</v>
      </c>
      <c r="P322" s="11">
        <v>0</v>
      </c>
      <c r="Q322" s="11">
        <v>2.5000000000000001E-2</v>
      </c>
      <c r="R322" s="12">
        <v>25.813333333333301</v>
      </c>
      <c r="S322" t="s">
        <v>22</v>
      </c>
      <c r="T322">
        <v>1</v>
      </c>
      <c r="U322">
        <f t="shared" ref="U322:U385" si="32">IF(O322&lt;=20,5,IF(O322&lt;=40,4,IF(O322&lt;=70,3,IF(O322&lt;=100,2,1))))</f>
        <v>5</v>
      </c>
      <c r="V322">
        <f t="shared" ref="V322:V385" si="33">IF(M322&gt;=11,5,IF(M322&gt;=9,4,IF(M322&gt;=7,3,IF(M322&gt;=5,2,1))))</f>
        <v>2</v>
      </c>
      <c r="W322">
        <f t="shared" ref="W322:W385" si="34">IF(K322&gt;=500,5,IF(K322&gt;=300,4,IF(K322&gt;=150,3,IF(K322&gt;=50,2,1))))</f>
        <v>3</v>
      </c>
      <c r="X322" t="str">
        <f t="shared" ref="X322:X385" si="35">U322 &amp; V322 &amp; W322</f>
        <v>523</v>
      </c>
      <c r="Y322" t="str">
        <f>IF(Table1[[#This Row],[RFM_Score]]="555","Champion", IF(AND(J322&gt;=4,V322&gt;=4),"Loyal", IF(U322&lt;=2,"At Risk", IF(W322&gt;=4,"Potential Loyalist","Others"))))</f>
        <v>Others</v>
      </c>
    </row>
    <row r="323" spans="1:25">
      <c r="A323" t="s">
        <v>9454</v>
      </c>
      <c r="B323">
        <v>39</v>
      </c>
      <c r="C323" t="s">
        <v>24</v>
      </c>
      <c r="D323" t="s">
        <v>20</v>
      </c>
      <c r="E323" s="6" t="s">
        <v>12393</v>
      </c>
      <c r="F323" t="s">
        <v>60</v>
      </c>
      <c r="G323">
        <v>2</v>
      </c>
      <c r="H323">
        <v>1</v>
      </c>
      <c r="I323">
        <v>55</v>
      </c>
      <c r="J323">
        <v>3</v>
      </c>
      <c r="K323">
        <v>154.82</v>
      </c>
      <c r="L323" t="str">
        <f t="shared" si="30"/>
        <v/>
      </c>
      <c r="M323">
        <v>6</v>
      </c>
      <c r="N323" t="str">
        <f t="shared" si="31"/>
        <v/>
      </c>
      <c r="O323">
        <v>26</v>
      </c>
      <c r="P323" s="11">
        <v>0.5</v>
      </c>
      <c r="Q323" s="11">
        <v>5.4545454545454501E-2</v>
      </c>
      <c r="R323" s="12">
        <v>25.803333333333299</v>
      </c>
      <c r="S323" t="s">
        <v>22</v>
      </c>
      <c r="T323">
        <v>0</v>
      </c>
      <c r="U323">
        <f t="shared" si="32"/>
        <v>4</v>
      </c>
      <c r="V323">
        <f t="shared" si="33"/>
        <v>2</v>
      </c>
      <c r="W323">
        <f t="shared" si="34"/>
        <v>3</v>
      </c>
      <c r="X323" t="str">
        <f t="shared" si="35"/>
        <v>423</v>
      </c>
      <c r="Y323" t="str">
        <f>IF(Table1[[#This Row],[RFM_Score]]="555","Champion", IF(AND(J323&gt;=4,V323&gt;=4),"Loyal", IF(U323&lt;=2,"At Risk", IF(W323&gt;=4,"Potential Loyalist","Others"))))</f>
        <v>Others</v>
      </c>
    </row>
    <row r="324" spans="1:25">
      <c r="A324" t="s">
        <v>9976</v>
      </c>
      <c r="B324">
        <v>18</v>
      </c>
      <c r="C324" t="s">
        <v>24</v>
      </c>
      <c r="D324" t="s">
        <v>25</v>
      </c>
      <c r="E324" s="6" t="s">
        <v>12394</v>
      </c>
      <c r="F324" t="s">
        <v>60</v>
      </c>
      <c r="G324">
        <v>5</v>
      </c>
      <c r="H324">
        <v>1</v>
      </c>
      <c r="I324">
        <v>41</v>
      </c>
      <c r="J324">
        <v>2</v>
      </c>
      <c r="K324">
        <v>153.80000000000001</v>
      </c>
      <c r="L324" t="str">
        <f t="shared" si="30"/>
        <v/>
      </c>
      <c r="M324">
        <v>6</v>
      </c>
      <c r="N324" t="str">
        <f t="shared" si="31"/>
        <v/>
      </c>
      <c r="O324">
        <v>136</v>
      </c>
      <c r="P324" s="11">
        <v>0.2</v>
      </c>
      <c r="Q324" s="11">
        <v>4.8780487804878002E-2</v>
      </c>
      <c r="R324" s="12">
        <v>25.633333333333301</v>
      </c>
      <c r="S324" t="s">
        <v>22</v>
      </c>
      <c r="T324">
        <v>0</v>
      </c>
      <c r="U324">
        <f t="shared" si="32"/>
        <v>1</v>
      </c>
      <c r="V324">
        <f t="shared" si="33"/>
        <v>2</v>
      </c>
      <c r="W324">
        <f t="shared" si="34"/>
        <v>3</v>
      </c>
      <c r="X324" t="str">
        <f t="shared" si="35"/>
        <v>123</v>
      </c>
      <c r="Y324" t="str">
        <f>IF(Table1[[#This Row],[RFM_Score]]="555","Champion", IF(AND(J324&gt;=4,V324&gt;=4),"Loyal", IF(U324&lt;=2,"At Risk", IF(W324&gt;=4,"Potential Loyalist","Others"))))</f>
        <v>At Risk</v>
      </c>
    </row>
    <row r="325" spans="1:25">
      <c r="A325" t="s">
        <v>9649</v>
      </c>
      <c r="B325">
        <v>29</v>
      </c>
      <c r="C325" t="s">
        <v>19</v>
      </c>
      <c r="D325" t="s">
        <v>20</v>
      </c>
      <c r="E325" s="6" t="s">
        <v>12395</v>
      </c>
      <c r="F325" t="s">
        <v>37</v>
      </c>
      <c r="G325">
        <v>2</v>
      </c>
      <c r="H325">
        <v>2</v>
      </c>
      <c r="I325">
        <v>55</v>
      </c>
      <c r="J325">
        <v>2</v>
      </c>
      <c r="K325">
        <v>150.9</v>
      </c>
      <c r="L325" t="str">
        <f t="shared" si="30"/>
        <v/>
      </c>
      <c r="M325">
        <v>6</v>
      </c>
      <c r="N325" t="str">
        <f t="shared" si="31"/>
        <v/>
      </c>
      <c r="O325">
        <v>19</v>
      </c>
      <c r="P325" s="11">
        <v>1</v>
      </c>
      <c r="Q325" s="11">
        <v>3.6363636363636299E-2</v>
      </c>
      <c r="R325" s="12">
        <v>25.15</v>
      </c>
      <c r="S325" t="s">
        <v>22</v>
      </c>
      <c r="T325">
        <v>0</v>
      </c>
      <c r="U325">
        <f t="shared" si="32"/>
        <v>5</v>
      </c>
      <c r="V325">
        <f t="shared" si="33"/>
        <v>2</v>
      </c>
      <c r="W325">
        <f t="shared" si="34"/>
        <v>3</v>
      </c>
      <c r="X325" t="str">
        <f t="shared" si="35"/>
        <v>523</v>
      </c>
      <c r="Y325" t="str">
        <f>IF(Table1[[#This Row],[RFM_Score]]="555","Champion", IF(AND(J325&gt;=4,V325&gt;=4),"Loyal", IF(U325&lt;=2,"At Risk", IF(W325&gt;=4,"Potential Loyalist","Others"))))</f>
        <v>Others</v>
      </c>
    </row>
    <row r="326" spans="1:25">
      <c r="A326" t="s">
        <v>7221</v>
      </c>
      <c r="B326">
        <v>35</v>
      </c>
      <c r="C326" t="s">
        <v>19</v>
      </c>
      <c r="D326" t="s">
        <v>25</v>
      </c>
      <c r="E326" s="6" t="s">
        <v>12396</v>
      </c>
      <c r="F326" t="s">
        <v>26</v>
      </c>
      <c r="G326">
        <v>2</v>
      </c>
      <c r="H326">
        <v>0</v>
      </c>
      <c r="I326">
        <v>47</v>
      </c>
      <c r="J326">
        <v>3</v>
      </c>
      <c r="K326">
        <v>145.06</v>
      </c>
      <c r="L326" t="str">
        <f t="shared" si="30"/>
        <v/>
      </c>
      <c r="M326">
        <v>6</v>
      </c>
      <c r="N326" t="str">
        <f t="shared" si="31"/>
        <v/>
      </c>
      <c r="O326">
        <v>4</v>
      </c>
      <c r="P326" s="11">
        <v>0</v>
      </c>
      <c r="Q326" s="11">
        <v>6.3829787234042507E-2</v>
      </c>
      <c r="R326" s="12">
        <v>24.176666666666598</v>
      </c>
      <c r="S326" t="s">
        <v>22</v>
      </c>
      <c r="T326">
        <v>0</v>
      </c>
      <c r="U326">
        <f t="shared" si="32"/>
        <v>5</v>
      </c>
      <c r="V326">
        <f t="shared" si="33"/>
        <v>2</v>
      </c>
      <c r="W326">
        <f t="shared" si="34"/>
        <v>2</v>
      </c>
      <c r="X326" t="str">
        <f t="shared" si="35"/>
        <v>522</v>
      </c>
      <c r="Y326" t="str">
        <f>IF(Table1[[#This Row],[RFM_Score]]="555","Champion", IF(AND(J326&gt;=4,V326&gt;=4),"Loyal", IF(U326&lt;=2,"At Risk", IF(W326&gt;=4,"Potential Loyalist","Others"))))</f>
        <v>Others</v>
      </c>
    </row>
    <row r="327" spans="1:25">
      <c r="A327" t="s">
        <v>8534</v>
      </c>
      <c r="B327">
        <v>49</v>
      </c>
      <c r="C327" t="s">
        <v>24</v>
      </c>
      <c r="D327" t="s">
        <v>49</v>
      </c>
      <c r="E327" s="6" t="s">
        <v>12397</v>
      </c>
      <c r="F327" t="s">
        <v>26</v>
      </c>
      <c r="G327">
        <v>5</v>
      </c>
      <c r="H327">
        <v>1</v>
      </c>
      <c r="I327">
        <v>40</v>
      </c>
      <c r="J327">
        <v>2</v>
      </c>
      <c r="K327">
        <v>144.97999999999999</v>
      </c>
      <c r="L327" t="str">
        <f t="shared" si="30"/>
        <v/>
      </c>
      <c r="M327">
        <v>6</v>
      </c>
      <c r="N327" t="str">
        <f t="shared" si="31"/>
        <v/>
      </c>
      <c r="O327">
        <v>3</v>
      </c>
      <c r="P327" s="11">
        <v>0.2</v>
      </c>
      <c r="Q327" s="11">
        <v>0.05</v>
      </c>
      <c r="R327" s="12">
        <v>24.163333333333298</v>
      </c>
      <c r="S327" t="s">
        <v>22</v>
      </c>
      <c r="T327">
        <v>0</v>
      </c>
      <c r="U327">
        <f t="shared" si="32"/>
        <v>5</v>
      </c>
      <c r="V327">
        <f t="shared" si="33"/>
        <v>2</v>
      </c>
      <c r="W327">
        <f t="shared" si="34"/>
        <v>2</v>
      </c>
      <c r="X327" t="str">
        <f t="shared" si="35"/>
        <v>522</v>
      </c>
      <c r="Y327" t="str">
        <f>IF(Table1[[#This Row],[RFM_Score]]="555","Champion", IF(AND(J327&gt;=4,V327&gt;=4),"Loyal", IF(U327&lt;=2,"At Risk", IF(W327&gt;=4,"Potential Loyalist","Others"))))</f>
        <v>Others</v>
      </c>
    </row>
    <row r="328" spans="1:25">
      <c r="A328" t="s">
        <v>11660</v>
      </c>
      <c r="B328">
        <v>23</v>
      </c>
      <c r="C328" t="s">
        <v>24</v>
      </c>
      <c r="D328" t="s">
        <v>25</v>
      </c>
      <c r="E328" s="6" t="s">
        <v>12398</v>
      </c>
      <c r="F328" t="s">
        <v>26</v>
      </c>
      <c r="G328">
        <v>4</v>
      </c>
      <c r="H328">
        <v>2</v>
      </c>
      <c r="I328">
        <v>41</v>
      </c>
      <c r="J328">
        <v>3</v>
      </c>
      <c r="K328">
        <v>144.87</v>
      </c>
      <c r="L328" t="str">
        <f t="shared" si="30"/>
        <v/>
      </c>
      <c r="M328">
        <v>6</v>
      </c>
      <c r="N328" t="str">
        <f t="shared" si="31"/>
        <v/>
      </c>
      <c r="O328">
        <v>23</v>
      </c>
      <c r="P328" s="11">
        <v>0.5</v>
      </c>
      <c r="Q328" s="11">
        <v>7.3170731707316999E-2</v>
      </c>
      <c r="R328" s="12">
        <v>24.145</v>
      </c>
      <c r="S328" t="s">
        <v>22</v>
      </c>
      <c r="T328">
        <v>0</v>
      </c>
      <c r="U328">
        <f t="shared" si="32"/>
        <v>4</v>
      </c>
      <c r="V328">
        <f t="shared" si="33"/>
        <v>2</v>
      </c>
      <c r="W328">
        <f t="shared" si="34"/>
        <v>2</v>
      </c>
      <c r="X328" t="str">
        <f t="shared" si="35"/>
        <v>422</v>
      </c>
      <c r="Y328" t="str">
        <f>IF(Table1[[#This Row],[RFM_Score]]="555","Champion", IF(AND(J328&gt;=4,V328&gt;=4),"Loyal", IF(U328&lt;=2,"At Risk", IF(W328&gt;=4,"Potential Loyalist","Others"))))</f>
        <v>Others</v>
      </c>
    </row>
    <row r="329" spans="1:25">
      <c r="A329" t="s">
        <v>10062</v>
      </c>
      <c r="B329">
        <v>52</v>
      </c>
      <c r="C329" t="s">
        <v>19</v>
      </c>
      <c r="D329" t="s">
        <v>46</v>
      </c>
      <c r="E329" s="6" t="s">
        <v>12399</v>
      </c>
      <c r="F329" t="s">
        <v>21</v>
      </c>
      <c r="G329">
        <v>2</v>
      </c>
      <c r="H329">
        <v>1</v>
      </c>
      <c r="I329">
        <v>46</v>
      </c>
      <c r="J329">
        <v>1</v>
      </c>
      <c r="K329">
        <v>144.80000000000001</v>
      </c>
      <c r="L329" t="str">
        <f t="shared" si="30"/>
        <v/>
      </c>
      <c r="M329">
        <v>6</v>
      </c>
      <c r="N329" t="str">
        <f t="shared" si="31"/>
        <v/>
      </c>
      <c r="O329">
        <v>31</v>
      </c>
      <c r="P329" s="11">
        <v>0.5</v>
      </c>
      <c r="Q329" s="11">
        <v>2.1739130434782601E-2</v>
      </c>
      <c r="R329" s="12">
        <v>24.133333333333301</v>
      </c>
      <c r="S329" t="s">
        <v>22</v>
      </c>
      <c r="T329">
        <v>1</v>
      </c>
      <c r="U329">
        <f t="shared" si="32"/>
        <v>4</v>
      </c>
      <c r="V329">
        <f t="shared" si="33"/>
        <v>2</v>
      </c>
      <c r="W329">
        <f t="shared" si="34"/>
        <v>2</v>
      </c>
      <c r="X329" t="str">
        <f t="shared" si="35"/>
        <v>422</v>
      </c>
      <c r="Y329" t="str">
        <f>IF(Table1[[#This Row],[RFM_Score]]="555","Champion", IF(AND(J329&gt;=4,V329&gt;=4),"Loyal", IF(U329&lt;=2,"At Risk", IF(W329&gt;=4,"Potential Loyalist","Others"))))</f>
        <v>Others</v>
      </c>
    </row>
    <row r="330" spans="1:25">
      <c r="A330" t="s">
        <v>1910</v>
      </c>
      <c r="B330">
        <v>44</v>
      </c>
      <c r="C330" t="s">
        <v>24</v>
      </c>
      <c r="D330" t="s">
        <v>25</v>
      </c>
      <c r="E330" s="6" t="s">
        <v>12400</v>
      </c>
      <c r="F330" t="s">
        <v>62</v>
      </c>
      <c r="G330">
        <v>3</v>
      </c>
      <c r="H330">
        <v>0</v>
      </c>
      <c r="I330">
        <v>58</v>
      </c>
      <c r="J330">
        <v>4</v>
      </c>
      <c r="K330">
        <v>144.72999999999999</v>
      </c>
      <c r="L330" t="str">
        <f t="shared" si="30"/>
        <v/>
      </c>
      <c r="M330">
        <v>6</v>
      </c>
      <c r="N330" t="str">
        <f t="shared" si="31"/>
        <v/>
      </c>
      <c r="O330">
        <v>12</v>
      </c>
      <c r="P330" s="11">
        <v>0</v>
      </c>
      <c r="Q330" s="11">
        <v>6.8965517241379296E-2</v>
      </c>
      <c r="R330" s="12">
        <v>24.121666666666599</v>
      </c>
      <c r="S330" t="s">
        <v>22</v>
      </c>
      <c r="T330">
        <v>0</v>
      </c>
      <c r="U330">
        <f t="shared" si="32"/>
        <v>5</v>
      </c>
      <c r="V330">
        <f t="shared" si="33"/>
        <v>2</v>
      </c>
      <c r="W330">
        <f t="shared" si="34"/>
        <v>2</v>
      </c>
      <c r="X330" t="str">
        <f t="shared" si="35"/>
        <v>522</v>
      </c>
      <c r="Y330" t="str">
        <f>IF(Table1[[#This Row],[RFM_Score]]="555","Champion", IF(AND(J330&gt;=4,V330&gt;=4),"Loyal", IF(U330&lt;=2,"At Risk", IF(W330&gt;=4,"Potential Loyalist","Others"))))</f>
        <v>Others</v>
      </c>
    </row>
    <row r="331" spans="1:25">
      <c r="A331" t="s">
        <v>11939</v>
      </c>
      <c r="B331">
        <v>18</v>
      </c>
      <c r="C331" t="s">
        <v>19</v>
      </c>
      <c r="D331" t="s">
        <v>25</v>
      </c>
      <c r="E331" s="6" t="s">
        <v>12401</v>
      </c>
      <c r="F331" t="s">
        <v>37</v>
      </c>
      <c r="G331">
        <v>3</v>
      </c>
      <c r="H331">
        <v>2</v>
      </c>
      <c r="I331">
        <v>28</v>
      </c>
      <c r="J331">
        <v>1</v>
      </c>
      <c r="K331">
        <v>143.9</v>
      </c>
      <c r="L331" t="str">
        <f t="shared" si="30"/>
        <v/>
      </c>
      <c r="M331">
        <v>6</v>
      </c>
      <c r="N331" t="str">
        <f t="shared" si="31"/>
        <v/>
      </c>
      <c r="O331">
        <v>9</v>
      </c>
      <c r="P331" s="11">
        <v>0.66666666666666596</v>
      </c>
      <c r="Q331" s="11">
        <v>3.5714285714285698E-2</v>
      </c>
      <c r="R331" s="12">
        <v>23.983333333333299</v>
      </c>
      <c r="S331" t="s">
        <v>22</v>
      </c>
      <c r="T331">
        <v>0</v>
      </c>
      <c r="U331">
        <f t="shared" si="32"/>
        <v>5</v>
      </c>
      <c r="V331">
        <f t="shared" si="33"/>
        <v>2</v>
      </c>
      <c r="W331">
        <f t="shared" si="34"/>
        <v>2</v>
      </c>
      <c r="X331" t="str">
        <f t="shared" si="35"/>
        <v>522</v>
      </c>
      <c r="Y331" t="str">
        <f>IF(Table1[[#This Row],[RFM_Score]]="555","Champion", IF(AND(J331&gt;=4,V331&gt;=4),"Loyal", IF(U331&lt;=2,"At Risk", IF(W331&gt;=4,"Potential Loyalist","Others"))))</f>
        <v>Others</v>
      </c>
    </row>
    <row r="332" spans="1:25">
      <c r="A332" t="s">
        <v>9599</v>
      </c>
      <c r="B332">
        <v>41</v>
      </c>
      <c r="C332" t="s">
        <v>24</v>
      </c>
      <c r="D332" t="s">
        <v>25</v>
      </c>
      <c r="E332" s="6" t="s">
        <v>12402</v>
      </c>
      <c r="F332" t="s">
        <v>21</v>
      </c>
      <c r="G332">
        <v>3</v>
      </c>
      <c r="H332">
        <v>0</v>
      </c>
      <c r="I332">
        <v>46</v>
      </c>
      <c r="J332">
        <v>0</v>
      </c>
      <c r="K332">
        <v>142.87</v>
      </c>
      <c r="L332" t="str">
        <f t="shared" si="30"/>
        <v/>
      </c>
      <c r="M332">
        <v>6</v>
      </c>
      <c r="N332" t="str">
        <f t="shared" si="31"/>
        <v/>
      </c>
      <c r="O332">
        <v>1</v>
      </c>
      <c r="P332" s="11">
        <v>0</v>
      </c>
      <c r="Q332" s="11">
        <v>0</v>
      </c>
      <c r="R332" s="12">
        <v>23.8116666666666</v>
      </c>
      <c r="S332" t="s">
        <v>22</v>
      </c>
      <c r="T332">
        <v>0</v>
      </c>
      <c r="U332">
        <f t="shared" si="32"/>
        <v>5</v>
      </c>
      <c r="V332">
        <f t="shared" si="33"/>
        <v>2</v>
      </c>
      <c r="W332">
        <f t="shared" si="34"/>
        <v>2</v>
      </c>
      <c r="X332" t="str">
        <f t="shared" si="35"/>
        <v>522</v>
      </c>
      <c r="Y332" t="str">
        <f>IF(Table1[[#This Row],[RFM_Score]]="555","Champion", IF(AND(J332&gt;=4,V332&gt;=4),"Loyal", IF(U332&lt;=2,"At Risk", IF(W332&gt;=4,"Potential Loyalist","Others"))))</f>
        <v>Others</v>
      </c>
    </row>
    <row r="333" spans="1:25">
      <c r="A333" t="s">
        <v>2999</v>
      </c>
      <c r="B333">
        <v>28</v>
      </c>
      <c r="C333" t="s">
        <v>24</v>
      </c>
      <c r="D333" t="s">
        <v>35</v>
      </c>
      <c r="E333" s="6" t="s">
        <v>12403</v>
      </c>
      <c r="F333" t="s">
        <v>60</v>
      </c>
      <c r="G333">
        <v>6</v>
      </c>
      <c r="H333">
        <v>1</v>
      </c>
      <c r="I333">
        <v>42</v>
      </c>
      <c r="J333">
        <v>2</v>
      </c>
      <c r="K333">
        <v>141.31</v>
      </c>
      <c r="L333" t="str">
        <f t="shared" si="30"/>
        <v/>
      </c>
      <c r="M333">
        <v>6</v>
      </c>
      <c r="N333" t="str">
        <f t="shared" si="31"/>
        <v/>
      </c>
      <c r="O333">
        <v>0</v>
      </c>
      <c r="P333" s="11">
        <v>0.16666666666666599</v>
      </c>
      <c r="Q333" s="11">
        <v>4.7619047619047603E-2</v>
      </c>
      <c r="R333" s="12">
        <v>23.551666666666598</v>
      </c>
      <c r="S333" t="s">
        <v>22</v>
      </c>
      <c r="T333">
        <v>1</v>
      </c>
      <c r="U333">
        <f t="shared" si="32"/>
        <v>5</v>
      </c>
      <c r="V333">
        <f t="shared" si="33"/>
        <v>2</v>
      </c>
      <c r="W333">
        <f t="shared" si="34"/>
        <v>2</v>
      </c>
      <c r="X333" t="str">
        <f t="shared" si="35"/>
        <v>522</v>
      </c>
      <c r="Y333" t="str">
        <f>IF(Table1[[#This Row],[RFM_Score]]="555","Champion", IF(AND(J333&gt;=4,V333&gt;=4),"Loyal", IF(U333&lt;=2,"At Risk", IF(W333&gt;=4,"Potential Loyalist","Others"))))</f>
        <v>Others</v>
      </c>
    </row>
    <row r="334" spans="1:25">
      <c r="A334" t="s">
        <v>11623</v>
      </c>
      <c r="B334">
        <v>27</v>
      </c>
      <c r="C334" t="s">
        <v>24</v>
      </c>
      <c r="D334" t="s">
        <v>46</v>
      </c>
      <c r="E334" s="6" t="s">
        <v>12404</v>
      </c>
      <c r="F334" t="s">
        <v>37</v>
      </c>
      <c r="G334">
        <v>4</v>
      </c>
      <c r="H334">
        <v>0</v>
      </c>
      <c r="I334">
        <v>47</v>
      </c>
      <c r="J334">
        <v>2</v>
      </c>
      <c r="K334">
        <v>140.77000000000001</v>
      </c>
      <c r="L334" t="str">
        <f t="shared" si="30"/>
        <v/>
      </c>
      <c r="M334">
        <v>6</v>
      </c>
      <c r="N334" t="str">
        <f t="shared" si="31"/>
        <v/>
      </c>
      <c r="O334">
        <v>3</v>
      </c>
      <c r="P334" s="11">
        <v>0</v>
      </c>
      <c r="Q334" s="11">
        <v>4.2553191489361701E-2</v>
      </c>
      <c r="R334" s="12">
        <v>23.461666666666599</v>
      </c>
      <c r="S334" t="s">
        <v>22</v>
      </c>
      <c r="T334">
        <v>0</v>
      </c>
      <c r="U334">
        <f t="shared" si="32"/>
        <v>5</v>
      </c>
      <c r="V334">
        <f t="shared" si="33"/>
        <v>2</v>
      </c>
      <c r="W334">
        <f t="shared" si="34"/>
        <v>2</v>
      </c>
      <c r="X334" t="str">
        <f t="shared" si="35"/>
        <v>522</v>
      </c>
      <c r="Y334" t="str">
        <f>IF(Table1[[#This Row],[RFM_Score]]="555","Champion", IF(AND(J334&gt;=4,V334&gt;=4),"Loyal", IF(U334&lt;=2,"At Risk", IF(W334&gt;=4,"Potential Loyalist","Others"))))</f>
        <v>Others</v>
      </c>
    </row>
    <row r="335" spans="1:25">
      <c r="A335" t="s">
        <v>1584</v>
      </c>
      <c r="B335">
        <v>38</v>
      </c>
      <c r="C335" t="s">
        <v>24</v>
      </c>
      <c r="D335" t="s">
        <v>29</v>
      </c>
      <c r="E335" s="6" t="s">
        <v>12405</v>
      </c>
      <c r="F335" t="s">
        <v>37</v>
      </c>
      <c r="G335">
        <v>1</v>
      </c>
      <c r="H335">
        <v>1</v>
      </c>
      <c r="I335">
        <v>46</v>
      </c>
      <c r="J335">
        <v>1</v>
      </c>
      <c r="K335">
        <v>137.31</v>
      </c>
      <c r="L335" t="str">
        <f t="shared" si="30"/>
        <v/>
      </c>
      <c r="M335">
        <v>6</v>
      </c>
      <c r="N335" t="str">
        <f t="shared" si="31"/>
        <v/>
      </c>
      <c r="O335">
        <v>9</v>
      </c>
      <c r="P335" s="11">
        <v>1</v>
      </c>
      <c r="Q335" s="11">
        <v>2.1739130434782601E-2</v>
      </c>
      <c r="R335" s="12">
        <v>22.885000000000002</v>
      </c>
      <c r="S335" t="s">
        <v>22</v>
      </c>
      <c r="T335">
        <v>0</v>
      </c>
      <c r="U335">
        <f t="shared" si="32"/>
        <v>5</v>
      </c>
      <c r="V335">
        <f t="shared" si="33"/>
        <v>2</v>
      </c>
      <c r="W335">
        <f t="shared" si="34"/>
        <v>2</v>
      </c>
      <c r="X335" t="str">
        <f t="shared" si="35"/>
        <v>522</v>
      </c>
      <c r="Y335" t="str">
        <f>IF(Table1[[#This Row],[RFM_Score]]="555","Champion", IF(AND(J335&gt;=4,V335&gt;=4),"Loyal", IF(U335&lt;=2,"At Risk", IF(W335&gt;=4,"Potential Loyalist","Others"))))</f>
        <v>Others</v>
      </c>
    </row>
    <row r="336" spans="1:25">
      <c r="A336" t="s">
        <v>7811</v>
      </c>
      <c r="B336">
        <v>44</v>
      </c>
      <c r="C336" t="s">
        <v>33</v>
      </c>
      <c r="D336" t="s">
        <v>41</v>
      </c>
      <c r="E336" s="6" t="s">
        <v>12406</v>
      </c>
      <c r="F336" t="s">
        <v>21</v>
      </c>
      <c r="G336">
        <v>4</v>
      </c>
      <c r="H336">
        <v>1</v>
      </c>
      <c r="I336">
        <v>54</v>
      </c>
      <c r="J336">
        <v>4</v>
      </c>
      <c r="K336">
        <v>135.46</v>
      </c>
      <c r="L336" t="str">
        <f t="shared" si="30"/>
        <v/>
      </c>
      <c r="M336">
        <v>6</v>
      </c>
      <c r="N336" t="str">
        <f t="shared" si="31"/>
        <v/>
      </c>
      <c r="O336">
        <v>23</v>
      </c>
      <c r="P336" s="11">
        <v>0.25</v>
      </c>
      <c r="Q336" s="11">
        <v>7.4074074074074001E-2</v>
      </c>
      <c r="R336" s="12">
        <v>22.5766666666666</v>
      </c>
      <c r="S336" t="s">
        <v>22</v>
      </c>
      <c r="T336">
        <v>0</v>
      </c>
      <c r="U336">
        <f t="shared" si="32"/>
        <v>4</v>
      </c>
      <c r="V336">
        <f t="shared" si="33"/>
        <v>2</v>
      </c>
      <c r="W336">
        <f t="shared" si="34"/>
        <v>2</v>
      </c>
      <c r="X336" t="str">
        <f t="shared" si="35"/>
        <v>422</v>
      </c>
      <c r="Y336" t="str">
        <f>IF(Table1[[#This Row],[RFM_Score]]="555","Champion", IF(AND(J336&gt;=4,V336&gt;=4),"Loyal", IF(U336&lt;=2,"At Risk", IF(W336&gt;=4,"Potential Loyalist","Others"))))</f>
        <v>Others</v>
      </c>
    </row>
    <row r="337" spans="1:25">
      <c r="A337" t="s">
        <v>1743</v>
      </c>
      <c r="B337">
        <v>43</v>
      </c>
      <c r="C337" t="s">
        <v>19</v>
      </c>
      <c r="D337" t="s">
        <v>49</v>
      </c>
      <c r="E337" s="6" t="s">
        <v>12407</v>
      </c>
      <c r="F337" t="s">
        <v>30</v>
      </c>
      <c r="G337">
        <v>5</v>
      </c>
      <c r="H337">
        <v>2</v>
      </c>
      <c r="I337">
        <v>51</v>
      </c>
      <c r="J337">
        <v>0</v>
      </c>
      <c r="K337">
        <v>135.27000000000001</v>
      </c>
      <c r="L337" t="str">
        <f t="shared" si="30"/>
        <v/>
      </c>
      <c r="M337">
        <v>6</v>
      </c>
      <c r="N337" t="str">
        <f t="shared" si="31"/>
        <v/>
      </c>
      <c r="O337">
        <v>20</v>
      </c>
      <c r="P337" s="11">
        <v>0.4</v>
      </c>
      <c r="Q337" s="11">
        <v>0</v>
      </c>
      <c r="R337" s="12">
        <v>22.545000000000002</v>
      </c>
      <c r="S337" t="s">
        <v>22</v>
      </c>
      <c r="T337">
        <v>0</v>
      </c>
      <c r="U337">
        <f t="shared" si="32"/>
        <v>5</v>
      </c>
      <c r="V337">
        <f t="shared" si="33"/>
        <v>2</v>
      </c>
      <c r="W337">
        <f t="shared" si="34"/>
        <v>2</v>
      </c>
      <c r="X337" t="str">
        <f t="shared" si="35"/>
        <v>522</v>
      </c>
      <c r="Y337" t="str">
        <f>IF(Table1[[#This Row],[RFM_Score]]="555","Champion", IF(AND(J337&gt;=4,V337&gt;=4),"Loyal", IF(U337&lt;=2,"At Risk", IF(W337&gt;=4,"Potential Loyalist","Others"))))</f>
        <v>Others</v>
      </c>
    </row>
    <row r="338" spans="1:25">
      <c r="A338" t="s">
        <v>11052</v>
      </c>
      <c r="B338">
        <v>35</v>
      </c>
      <c r="C338" t="s">
        <v>24</v>
      </c>
      <c r="D338" t="s">
        <v>35</v>
      </c>
      <c r="E338" s="6" t="s">
        <v>12408</v>
      </c>
      <c r="F338" t="s">
        <v>30</v>
      </c>
      <c r="G338">
        <v>6</v>
      </c>
      <c r="H338">
        <v>0</v>
      </c>
      <c r="I338">
        <v>49</v>
      </c>
      <c r="J338">
        <v>3</v>
      </c>
      <c r="K338">
        <v>134.01</v>
      </c>
      <c r="L338" t="str">
        <f t="shared" si="30"/>
        <v/>
      </c>
      <c r="M338">
        <v>6</v>
      </c>
      <c r="N338" t="str">
        <f t="shared" si="31"/>
        <v/>
      </c>
      <c r="O338">
        <v>7</v>
      </c>
      <c r="P338" s="11">
        <v>0</v>
      </c>
      <c r="Q338" s="11">
        <v>6.1224489795918297E-2</v>
      </c>
      <c r="R338" s="12">
        <v>22.334999999999901</v>
      </c>
      <c r="S338" t="s">
        <v>22</v>
      </c>
      <c r="T338">
        <v>0</v>
      </c>
      <c r="U338">
        <f t="shared" si="32"/>
        <v>5</v>
      </c>
      <c r="V338">
        <f t="shared" si="33"/>
        <v>2</v>
      </c>
      <c r="W338">
        <f t="shared" si="34"/>
        <v>2</v>
      </c>
      <c r="X338" t="str">
        <f t="shared" si="35"/>
        <v>522</v>
      </c>
      <c r="Y338" t="str">
        <f>IF(Table1[[#This Row],[RFM_Score]]="555","Champion", IF(AND(J338&gt;=4,V338&gt;=4),"Loyal", IF(U338&lt;=2,"At Risk", IF(W338&gt;=4,"Potential Loyalist","Others"))))</f>
        <v>Others</v>
      </c>
    </row>
    <row r="339" spans="1:25">
      <c r="A339" t="s">
        <v>4411</v>
      </c>
      <c r="B339">
        <v>46</v>
      </c>
      <c r="C339" t="s">
        <v>19</v>
      </c>
      <c r="D339" t="s">
        <v>41</v>
      </c>
      <c r="E339" s="6" t="s">
        <v>12409</v>
      </c>
      <c r="F339" t="s">
        <v>26</v>
      </c>
      <c r="G339">
        <v>7</v>
      </c>
      <c r="H339">
        <v>1</v>
      </c>
      <c r="I339">
        <v>38</v>
      </c>
      <c r="J339">
        <v>2</v>
      </c>
      <c r="K339">
        <v>131.74</v>
      </c>
      <c r="L339" t="str">
        <f t="shared" si="30"/>
        <v/>
      </c>
      <c r="M339">
        <v>6</v>
      </c>
      <c r="N339" t="str">
        <f t="shared" si="31"/>
        <v/>
      </c>
      <c r="O339">
        <v>41</v>
      </c>
      <c r="P339" s="11">
        <v>0.14285714285714199</v>
      </c>
      <c r="Q339" s="11">
        <v>5.2631578947368397E-2</v>
      </c>
      <c r="R339" s="12">
        <v>21.956666666666599</v>
      </c>
      <c r="S339" t="s">
        <v>22</v>
      </c>
      <c r="T339">
        <v>1</v>
      </c>
      <c r="U339">
        <f t="shared" si="32"/>
        <v>3</v>
      </c>
      <c r="V339">
        <f t="shared" si="33"/>
        <v>2</v>
      </c>
      <c r="W339">
        <f t="shared" si="34"/>
        <v>2</v>
      </c>
      <c r="X339" t="str">
        <f t="shared" si="35"/>
        <v>322</v>
      </c>
      <c r="Y339" t="str">
        <f>IF(Table1[[#This Row],[RFM_Score]]="555","Champion", IF(AND(J339&gt;=4,V339&gt;=4),"Loyal", IF(U339&lt;=2,"At Risk", IF(W339&gt;=4,"Potential Loyalist","Others"))))</f>
        <v>Others</v>
      </c>
    </row>
    <row r="340" spans="1:25">
      <c r="A340" t="s">
        <v>6129</v>
      </c>
      <c r="B340">
        <v>33</v>
      </c>
      <c r="C340" t="s">
        <v>24</v>
      </c>
      <c r="D340" t="s">
        <v>29</v>
      </c>
      <c r="E340" s="6" t="s">
        <v>12410</v>
      </c>
      <c r="F340" t="s">
        <v>37</v>
      </c>
      <c r="G340">
        <v>4</v>
      </c>
      <c r="H340">
        <v>1</v>
      </c>
      <c r="I340">
        <v>52</v>
      </c>
      <c r="J340">
        <v>4</v>
      </c>
      <c r="K340">
        <v>130.76</v>
      </c>
      <c r="L340" t="str">
        <f t="shared" si="30"/>
        <v/>
      </c>
      <c r="M340">
        <v>6</v>
      </c>
      <c r="N340" t="str">
        <f t="shared" si="31"/>
        <v/>
      </c>
      <c r="O340">
        <v>6</v>
      </c>
      <c r="P340" s="11">
        <v>0.25</v>
      </c>
      <c r="Q340" s="11">
        <v>7.69230769230769E-2</v>
      </c>
      <c r="R340" s="12">
        <v>21.793333333333301</v>
      </c>
      <c r="S340" t="s">
        <v>22</v>
      </c>
      <c r="T340">
        <v>0</v>
      </c>
      <c r="U340">
        <f t="shared" si="32"/>
        <v>5</v>
      </c>
      <c r="V340">
        <f t="shared" si="33"/>
        <v>2</v>
      </c>
      <c r="W340">
        <f t="shared" si="34"/>
        <v>2</v>
      </c>
      <c r="X340" t="str">
        <f t="shared" si="35"/>
        <v>522</v>
      </c>
      <c r="Y340" t="str">
        <f>IF(Table1[[#This Row],[RFM_Score]]="555","Champion", IF(AND(J340&gt;=4,V340&gt;=4),"Loyal", IF(U340&lt;=2,"At Risk", IF(W340&gt;=4,"Potential Loyalist","Others"))))</f>
        <v>Others</v>
      </c>
    </row>
    <row r="341" spans="1:25">
      <c r="A341" t="s">
        <v>10704</v>
      </c>
      <c r="B341">
        <v>45</v>
      </c>
      <c r="C341" t="s">
        <v>19</v>
      </c>
      <c r="D341" t="s">
        <v>25</v>
      </c>
      <c r="E341" s="6" t="s">
        <v>12411</v>
      </c>
      <c r="F341" t="s">
        <v>30</v>
      </c>
      <c r="G341">
        <v>2</v>
      </c>
      <c r="H341">
        <v>0</v>
      </c>
      <c r="I341">
        <v>47</v>
      </c>
      <c r="J341">
        <v>2</v>
      </c>
      <c r="K341">
        <v>129.83000000000001</v>
      </c>
      <c r="L341" t="str">
        <f t="shared" si="30"/>
        <v/>
      </c>
      <c r="M341">
        <v>6</v>
      </c>
      <c r="N341" t="str">
        <f t="shared" si="31"/>
        <v/>
      </c>
      <c r="O341">
        <v>6</v>
      </c>
      <c r="P341" s="11">
        <v>0</v>
      </c>
      <c r="Q341" s="11">
        <v>4.2553191489361701E-2</v>
      </c>
      <c r="R341" s="12">
        <v>21.6383333333333</v>
      </c>
      <c r="S341" t="s">
        <v>22</v>
      </c>
      <c r="T341">
        <v>0</v>
      </c>
      <c r="U341">
        <f t="shared" si="32"/>
        <v>5</v>
      </c>
      <c r="V341">
        <f t="shared" si="33"/>
        <v>2</v>
      </c>
      <c r="W341">
        <f t="shared" si="34"/>
        <v>2</v>
      </c>
      <c r="X341" t="str">
        <f t="shared" si="35"/>
        <v>522</v>
      </c>
      <c r="Y341" t="str">
        <f>IF(Table1[[#This Row],[RFM_Score]]="555","Champion", IF(AND(J341&gt;=4,V341&gt;=4),"Loyal", IF(U341&lt;=2,"At Risk", IF(W341&gt;=4,"Potential Loyalist","Others"))))</f>
        <v>Others</v>
      </c>
    </row>
    <row r="342" spans="1:25">
      <c r="A342" t="s">
        <v>3946</v>
      </c>
      <c r="B342">
        <v>26</v>
      </c>
      <c r="C342" t="s">
        <v>19</v>
      </c>
      <c r="D342" t="s">
        <v>25</v>
      </c>
      <c r="E342" s="6" t="s">
        <v>12412</v>
      </c>
      <c r="F342" t="s">
        <v>21</v>
      </c>
      <c r="G342">
        <v>2</v>
      </c>
      <c r="H342">
        <v>0</v>
      </c>
      <c r="I342">
        <v>68</v>
      </c>
      <c r="J342">
        <v>6</v>
      </c>
      <c r="K342">
        <v>129.24</v>
      </c>
      <c r="L342" t="str">
        <f t="shared" si="30"/>
        <v/>
      </c>
      <c r="M342">
        <v>6</v>
      </c>
      <c r="N342" t="str">
        <f t="shared" si="31"/>
        <v/>
      </c>
      <c r="O342">
        <v>17</v>
      </c>
      <c r="P342" s="11">
        <v>0</v>
      </c>
      <c r="Q342" s="11">
        <v>8.8235294117646995E-2</v>
      </c>
      <c r="R342" s="12">
        <v>21.54</v>
      </c>
      <c r="S342" t="s">
        <v>22</v>
      </c>
      <c r="T342">
        <v>0</v>
      </c>
      <c r="U342">
        <f t="shared" si="32"/>
        <v>5</v>
      </c>
      <c r="V342">
        <f t="shared" si="33"/>
        <v>2</v>
      </c>
      <c r="W342">
        <f t="shared" si="34"/>
        <v>2</v>
      </c>
      <c r="X342" t="str">
        <f t="shared" si="35"/>
        <v>522</v>
      </c>
      <c r="Y342" t="str">
        <f>IF(Table1[[#This Row],[RFM_Score]]="555","Champion", IF(AND(J342&gt;=4,V342&gt;=4),"Loyal", IF(U342&lt;=2,"At Risk", IF(W342&gt;=4,"Potential Loyalist","Others"))))</f>
        <v>Others</v>
      </c>
    </row>
    <row r="343" spans="1:25">
      <c r="A343" t="s">
        <v>4055</v>
      </c>
      <c r="B343">
        <v>28</v>
      </c>
      <c r="C343" t="s">
        <v>19</v>
      </c>
      <c r="D343" t="s">
        <v>29</v>
      </c>
      <c r="E343" s="6" t="s">
        <v>12413</v>
      </c>
      <c r="F343" t="s">
        <v>21</v>
      </c>
      <c r="G343">
        <v>5</v>
      </c>
      <c r="H343">
        <v>0</v>
      </c>
      <c r="I343">
        <v>54</v>
      </c>
      <c r="J343">
        <v>3</v>
      </c>
      <c r="K343">
        <v>128.29</v>
      </c>
      <c r="L343" t="str">
        <f t="shared" si="30"/>
        <v/>
      </c>
      <c r="M343">
        <v>6</v>
      </c>
      <c r="N343" t="str">
        <f t="shared" si="31"/>
        <v/>
      </c>
      <c r="O343">
        <v>17</v>
      </c>
      <c r="P343" s="11">
        <v>0</v>
      </c>
      <c r="Q343" s="11">
        <v>5.5555555555555497E-2</v>
      </c>
      <c r="R343" s="12">
        <v>21.3816666666666</v>
      </c>
      <c r="S343" t="s">
        <v>22</v>
      </c>
      <c r="T343">
        <v>1</v>
      </c>
      <c r="U343">
        <f t="shared" si="32"/>
        <v>5</v>
      </c>
      <c r="V343">
        <f t="shared" si="33"/>
        <v>2</v>
      </c>
      <c r="W343">
        <f t="shared" si="34"/>
        <v>2</v>
      </c>
      <c r="X343" t="str">
        <f t="shared" si="35"/>
        <v>522</v>
      </c>
      <c r="Y343" t="str">
        <f>IF(Table1[[#This Row],[RFM_Score]]="555","Champion", IF(AND(J343&gt;=4,V343&gt;=4),"Loyal", IF(U343&lt;=2,"At Risk", IF(W343&gt;=4,"Potential Loyalist","Others"))))</f>
        <v>Others</v>
      </c>
    </row>
    <row r="344" spans="1:25">
      <c r="A344" t="s">
        <v>1068</v>
      </c>
      <c r="B344">
        <v>18</v>
      </c>
      <c r="C344" t="s">
        <v>24</v>
      </c>
      <c r="D344" t="s">
        <v>25</v>
      </c>
      <c r="E344" s="6" t="s">
        <v>12414</v>
      </c>
      <c r="F344" t="s">
        <v>62</v>
      </c>
      <c r="G344">
        <v>4</v>
      </c>
      <c r="H344">
        <v>1</v>
      </c>
      <c r="I344">
        <v>41</v>
      </c>
      <c r="J344">
        <v>4</v>
      </c>
      <c r="K344">
        <v>128.05000000000001</v>
      </c>
      <c r="L344" t="str">
        <f t="shared" si="30"/>
        <v/>
      </c>
      <c r="M344">
        <v>6</v>
      </c>
      <c r="N344" t="str">
        <f t="shared" si="31"/>
        <v/>
      </c>
      <c r="O344">
        <v>41</v>
      </c>
      <c r="P344" s="11">
        <v>0.25</v>
      </c>
      <c r="Q344" s="11">
        <v>9.7560975609756101E-2</v>
      </c>
      <c r="R344" s="12">
        <v>21.341666666666601</v>
      </c>
      <c r="S344" t="s">
        <v>22</v>
      </c>
      <c r="T344">
        <v>0</v>
      </c>
      <c r="U344">
        <f t="shared" si="32"/>
        <v>3</v>
      </c>
      <c r="V344">
        <f t="shared" si="33"/>
        <v>2</v>
      </c>
      <c r="W344">
        <f t="shared" si="34"/>
        <v>2</v>
      </c>
      <c r="X344" t="str">
        <f t="shared" si="35"/>
        <v>322</v>
      </c>
      <c r="Y344" t="str">
        <f>IF(Table1[[#This Row],[RFM_Score]]="555","Champion", IF(AND(J344&gt;=4,V344&gt;=4),"Loyal", IF(U344&lt;=2,"At Risk", IF(W344&gt;=4,"Potential Loyalist","Others"))))</f>
        <v>Others</v>
      </c>
    </row>
    <row r="345" spans="1:25">
      <c r="A345" t="s">
        <v>1191</v>
      </c>
      <c r="B345">
        <v>54</v>
      </c>
      <c r="C345" t="s">
        <v>19</v>
      </c>
      <c r="D345" t="s">
        <v>25</v>
      </c>
      <c r="E345" s="6" t="s">
        <v>12415</v>
      </c>
      <c r="F345" t="s">
        <v>26</v>
      </c>
      <c r="G345">
        <v>2</v>
      </c>
      <c r="H345">
        <v>1</v>
      </c>
      <c r="I345">
        <v>55</v>
      </c>
      <c r="J345">
        <v>3</v>
      </c>
      <c r="K345">
        <v>125.19</v>
      </c>
      <c r="L345" t="str">
        <f t="shared" si="30"/>
        <v/>
      </c>
      <c r="M345">
        <v>6</v>
      </c>
      <c r="N345" t="str">
        <f t="shared" si="31"/>
        <v/>
      </c>
      <c r="O345">
        <v>5</v>
      </c>
      <c r="P345" s="11">
        <v>0.5</v>
      </c>
      <c r="Q345" s="11">
        <v>5.4545454545454501E-2</v>
      </c>
      <c r="R345" s="12">
        <v>20.864999999999998</v>
      </c>
      <c r="S345" t="s">
        <v>22</v>
      </c>
      <c r="T345">
        <v>0</v>
      </c>
      <c r="U345">
        <f t="shared" si="32"/>
        <v>5</v>
      </c>
      <c r="V345">
        <f t="shared" si="33"/>
        <v>2</v>
      </c>
      <c r="W345">
        <f t="shared" si="34"/>
        <v>2</v>
      </c>
      <c r="X345" t="str">
        <f t="shared" si="35"/>
        <v>522</v>
      </c>
      <c r="Y345" t="str">
        <f>IF(Table1[[#This Row],[RFM_Score]]="555","Champion", IF(AND(J345&gt;=4,V345&gt;=4),"Loyal", IF(U345&lt;=2,"At Risk", IF(W345&gt;=4,"Potential Loyalist","Others"))))</f>
        <v>Others</v>
      </c>
    </row>
    <row r="346" spans="1:25">
      <c r="A346" t="s">
        <v>4244</v>
      </c>
      <c r="B346">
        <v>18</v>
      </c>
      <c r="C346" t="s">
        <v>19</v>
      </c>
      <c r="D346" t="s">
        <v>49</v>
      </c>
      <c r="E346" s="6" t="s">
        <v>12416</v>
      </c>
      <c r="F346" t="s">
        <v>37</v>
      </c>
      <c r="G346">
        <v>4</v>
      </c>
      <c r="H346">
        <v>2</v>
      </c>
      <c r="I346">
        <v>42</v>
      </c>
      <c r="J346">
        <v>4</v>
      </c>
      <c r="K346">
        <v>122.65</v>
      </c>
      <c r="L346" t="str">
        <f t="shared" si="30"/>
        <v/>
      </c>
      <c r="M346">
        <v>6</v>
      </c>
      <c r="N346" t="str">
        <f t="shared" si="31"/>
        <v/>
      </c>
      <c r="O346">
        <v>22</v>
      </c>
      <c r="P346" s="11">
        <v>0.5</v>
      </c>
      <c r="Q346" s="11">
        <v>9.5238095238095205E-2</v>
      </c>
      <c r="R346" s="12">
        <v>20.441666666666599</v>
      </c>
      <c r="S346" t="s">
        <v>22</v>
      </c>
      <c r="T346">
        <v>0</v>
      </c>
      <c r="U346">
        <f t="shared" si="32"/>
        <v>4</v>
      </c>
      <c r="V346">
        <f t="shared" si="33"/>
        <v>2</v>
      </c>
      <c r="W346">
        <f t="shared" si="34"/>
        <v>2</v>
      </c>
      <c r="X346" t="str">
        <f t="shared" si="35"/>
        <v>422</v>
      </c>
      <c r="Y346" t="str">
        <f>IF(Table1[[#This Row],[RFM_Score]]="555","Champion", IF(AND(J346&gt;=4,V346&gt;=4),"Loyal", IF(U346&lt;=2,"At Risk", IF(W346&gt;=4,"Potential Loyalist","Others"))))</f>
        <v>Others</v>
      </c>
    </row>
    <row r="347" spans="1:25">
      <c r="A347" t="s">
        <v>10806</v>
      </c>
      <c r="B347">
        <v>59</v>
      </c>
      <c r="C347" t="s">
        <v>24</v>
      </c>
      <c r="D347" t="s">
        <v>49</v>
      </c>
      <c r="E347" s="6" t="s">
        <v>12417</v>
      </c>
      <c r="F347" t="s">
        <v>37</v>
      </c>
      <c r="G347">
        <v>3</v>
      </c>
      <c r="H347">
        <v>2</v>
      </c>
      <c r="I347">
        <v>47</v>
      </c>
      <c r="J347">
        <v>2</v>
      </c>
      <c r="K347">
        <v>122.64</v>
      </c>
      <c r="L347" t="str">
        <f t="shared" si="30"/>
        <v/>
      </c>
      <c r="M347">
        <v>6</v>
      </c>
      <c r="N347" t="str">
        <f t="shared" si="31"/>
        <v/>
      </c>
      <c r="O347">
        <v>25</v>
      </c>
      <c r="P347" s="11">
        <v>0.66666666666666596</v>
      </c>
      <c r="Q347" s="11">
        <v>4.2553191489361701E-2</v>
      </c>
      <c r="R347" s="12">
        <v>20.440000000000001</v>
      </c>
      <c r="S347" t="s">
        <v>22</v>
      </c>
      <c r="T347">
        <v>0</v>
      </c>
      <c r="U347">
        <f t="shared" si="32"/>
        <v>4</v>
      </c>
      <c r="V347">
        <f t="shared" si="33"/>
        <v>2</v>
      </c>
      <c r="W347">
        <f t="shared" si="34"/>
        <v>2</v>
      </c>
      <c r="X347" t="str">
        <f t="shared" si="35"/>
        <v>422</v>
      </c>
      <c r="Y347" t="str">
        <f>IF(Table1[[#This Row],[RFM_Score]]="555","Champion", IF(AND(J347&gt;=4,V347&gt;=4),"Loyal", IF(U347&lt;=2,"At Risk", IF(W347&gt;=4,"Potential Loyalist","Others"))))</f>
        <v>Others</v>
      </c>
    </row>
    <row r="348" spans="1:25">
      <c r="A348" t="s">
        <v>3159</v>
      </c>
      <c r="B348">
        <v>40</v>
      </c>
      <c r="C348" t="s">
        <v>19</v>
      </c>
      <c r="D348" t="s">
        <v>46</v>
      </c>
      <c r="E348" s="6" t="s">
        <v>12418</v>
      </c>
      <c r="F348" t="s">
        <v>30</v>
      </c>
      <c r="G348">
        <v>0</v>
      </c>
      <c r="H348">
        <v>0</v>
      </c>
      <c r="I348">
        <v>49</v>
      </c>
      <c r="J348">
        <v>3</v>
      </c>
      <c r="K348">
        <v>122.2</v>
      </c>
      <c r="L348" t="str">
        <f t="shared" si="30"/>
        <v/>
      </c>
      <c r="M348">
        <v>6</v>
      </c>
      <c r="N348" t="str">
        <f t="shared" si="31"/>
        <v/>
      </c>
      <c r="O348">
        <v>9</v>
      </c>
      <c r="P348" s="11">
        <v>0</v>
      </c>
      <c r="Q348" s="11">
        <v>6.1224489795918297E-2</v>
      </c>
      <c r="R348" s="12">
        <v>20.3666666666666</v>
      </c>
      <c r="S348" t="s">
        <v>22</v>
      </c>
      <c r="T348">
        <v>0</v>
      </c>
      <c r="U348">
        <f t="shared" si="32"/>
        <v>5</v>
      </c>
      <c r="V348">
        <f t="shared" si="33"/>
        <v>2</v>
      </c>
      <c r="W348">
        <f t="shared" si="34"/>
        <v>2</v>
      </c>
      <c r="X348" t="str">
        <f t="shared" si="35"/>
        <v>522</v>
      </c>
      <c r="Y348" t="str">
        <f>IF(Table1[[#This Row],[RFM_Score]]="555","Champion", IF(AND(J348&gt;=4,V348&gt;=4),"Loyal", IF(U348&lt;=2,"At Risk", IF(W348&gt;=4,"Potential Loyalist","Others"))))</f>
        <v>Others</v>
      </c>
    </row>
    <row r="349" spans="1:25">
      <c r="A349" t="s">
        <v>10006</v>
      </c>
      <c r="B349">
        <v>26</v>
      </c>
      <c r="C349" t="s">
        <v>19</v>
      </c>
      <c r="D349" t="s">
        <v>35</v>
      </c>
      <c r="E349" s="6" t="s">
        <v>12419</v>
      </c>
      <c r="F349" t="s">
        <v>26</v>
      </c>
      <c r="G349">
        <v>4</v>
      </c>
      <c r="H349">
        <v>1</v>
      </c>
      <c r="I349">
        <v>53</v>
      </c>
      <c r="J349">
        <v>4</v>
      </c>
      <c r="K349">
        <v>122.03</v>
      </c>
      <c r="L349" t="str">
        <f t="shared" si="30"/>
        <v/>
      </c>
      <c r="M349">
        <v>6</v>
      </c>
      <c r="N349" t="str">
        <f t="shared" si="31"/>
        <v/>
      </c>
      <c r="O349">
        <v>37</v>
      </c>
      <c r="P349" s="11">
        <v>0.25</v>
      </c>
      <c r="Q349" s="11">
        <v>7.5471698113207503E-2</v>
      </c>
      <c r="R349" s="12">
        <v>20.338333333333299</v>
      </c>
      <c r="S349" t="s">
        <v>22</v>
      </c>
      <c r="T349">
        <v>0</v>
      </c>
      <c r="U349">
        <f t="shared" si="32"/>
        <v>4</v>
      </c>
      <c r="V349">
        <f t="shared" si="33"/>
        <v>2</v>
      </c>
      <c r="W349">
        <f t="shared" si="34"/>
        <v>2</v>
      </c>
      <c r="X349" t="str">
        <f t="shared" si="35"/>
        <v>422</v>
      </c>
      <c r="Y349" t="str">
        <f>IF(Table1[[#This Row],[RFM_Score]]="555","Champion", IF(AND(J349&gt;=4,V349&gt;=4),"Loyal", IF(U349&lt;=2,"At Risk", IF(W349&gt;=4,"Potential Loyalist","Others"))))</f>
        <v>Others</v>
      </c>
    </row>
    <row r="350" spans="1:25">
      <c r="A350" t="s">
        <v>3398</v>
      </c>
      <c r="B350">
        <v>18</v>
      </c>
      <c r="C350" t="s">
        <v>19</v>
      </c>
      <c r="D350" t="s">
        <v>46</v>
      </c>
      <c r="E350" s="6" t="s">
        <v>12420</v>
      </c>
      <c r="F350" t="s">
        <v>21</v>
      </c>
      <c r="G350">
        <v>4</v>
      </c>
      <c r="H350">
        <v>0</v>
      </c>
      <c r="I350">
        <v>50</v>
      </c>
      <c r="J350">
        <v>3</v>
      </c>
      <c r="K350">
        <v>122.01</v>
      </c>
      <c r="L350" t="str">
        <f t="shared" si="30"/>
        <v/>
      </c>
      <c r="M350">
        <v>6</v>
      </c>
      <c r="N350" t="str">
        <f t="shared" si="31"/>
        <v/>
      </c>
      <c r="O350">
        <v>10</v>
      </c>
      <c r="P350" s="11">
        <v>0</v>
      </c>
      <c r="Q350" s="11">
        <v>0.06</v>
      </c>
      <c r="R350" s="12">
        <v>20.335000000000001</v>
      </c>
      <c r="S350" t="s">
        <v>22</v>
      </c>
      <c r="T350">
        <v>1</v>
      </c>
      <c r="U350">
        <f t="shared" si="32"/>
        <v>5</v>
      </c>
      <c r="V350">
        <f t="shared" si="33"/>
        <v>2</v>
      </c>
      <c r="W350">
        <f t="shared" si="34"/>
        <v>2</v>
      </c>
      <c r="X350" t="str">
        <f t="shared" si="35"/>
        <v>522</v>
      </c>
      <c r="Y350" t="str">
        <f>IF(Table1[[#This Row],[RFM_Score]]="555","Champion", IF(AND(J350&gt;=4,V350&gt;=4),"Loyal", IF(U350&lt;=2,"At Risk", IF(W350&gt;=4,"Potential Loyalist","Others"))))</f>
        <v>Others</v>
      </c>
    </row>
    <row r="351" spans="1:25">
      <c r="A351" t="s">
        <v>3640</v>
      </c>
      <c r="B351">
        <v>35</v>
      </c>
      <c r="C351" t="s">
        <v>19</v>
      </c>
      <c r="D351" t="s">
        <v>29</v>
      </c>
      <c r="E351" s="6" t="s">
        <v>12421</v>
      </c>
      <c r="F351" t="s">
        <v>37</v>
      </c>
      <c r="G351">
        <v>4</v>
      </c>
      <c r="H351">
        <v>0</v>
      </c>
      <c r="I351">
        <v>39</v>
      </c>
      <c r="J351">
        <v>2</v>
      </c>
      <c r="K351">
        <v>121.58</v>
      </c>
      <c r="L351" t="str">
        <f t="shared" si="30"/>
        <v/>
      </c>
      <c r="M351">
        <v>6</v>
      </c>
      <c r="N351" t="str">
        <f t="shared" si="31"/>
        <v/>
      </c>
      <c r="O351">
        <v>9</v>
      </c>
      <c r="P351" s="11">
        <v>0</v>
      </c>
      <c r="Q351" s="11">
        <v>5.1282051282051197E-2</v>
      </c>
      <c r="R351" s="12">
        <v>20.2633333333333</v>
      </c>
      <c r="S351" t="s">
        <v>22</v>
      </c>
      <c r="T351">
        <v>0</v>
      </c>
      <c r="U351">
        <f t="shared" si="32"/>
        <v>5</v>
      </c>
      <c r="V351">
        <f t="shared" si="33"/>
        <v>2</v>
      </c>
      <c r="W351">
        <f t="shared" si="34"/>
        <v>2</v>
      </c>
      <c r="X351" t="str">
        <f t="shared" si="35"/>
        <v>522</v>
      </c>
      <c r="Y351" t="str">
        <f>IF(Table1[[#This Row],[RFM_Score]]="555","Champion", IF(AND(J351&gt;=4,V351&gt;=4),"Loyal", IF(U351&lt;=2,"At Risk", IF(W351&gt;=4,"Potential Loyalist","Others"))))</f>
        <v>Others</v>
      </c>
    </row>
    <row r="352" spans="1:25">
      <c r="A352" t="s">
        <v>8948</v>
      </c>
      <c r="B352">
        <v>25</v>
      </c>
      <c r="C352" t="s">
        <v>19</v>
      </c>
      <c r="D352" t="s">
        <v>25</v>
      </c>
      <c r="E352" s="6" t="s">
        <v>12422</v>
      </c>
      <c r="F352" t="s">
        <v>62</v>
      </c>
      <c r="G352">
        <v>2</v>
      </c>
      <c r="H352">
        <v>0</v>
      </c>
      <c r="I352">
        <v>50</v>
      </c>
      <c r="J352">
        <v>4</v>
      </c>
      <c r="K352">
        <v>120.95</v>
      </c>
      <c r="L352" t="str">
        <f t="shared" si="30"/>
        <v/>
      </c>
      <c r="M352">
        <v>6</v>
      </c>
      <c r="N352" t="str">
        <f t="shared" si="31"/>
        <v/>
      </c>
      <c r="O352">
        <v>15</v>
      </c>
      <c r="P352" s="11">
        <v>0</v>
      </c>
      <c r="Q352" s="11">
        <v>0.08</v>
      </c>
      <c r="R352" s="12">
        <v>20.158333333333299</v>
      </c>
      <c r="S352" t="s">
        <v>22</v>
      </c>
      <c r="T352">
        <v>0</v>
      </c>
      <c r="U352">
        <f t="shared" si="32"/>
        <v>5</v>
      </c>
      <c r="V352">
        <f t="shared" si="33"/>
        <v>2</v>
      </c>
      <c r="W352">
        <f t="shared" si="34"/>
        <v>2</v>
      </c>
      <c r="X352" t="str">
        <f t="shared" si="35"/>
        <v>522</v>
      </c>
      <c r="Y352" t="str">
        <f>IF(Table1[[#This Row],[RFM_Score]]="555","Champion", IF(AND(J352&gt;=4,V352&gt;=4),"Loyal", IF(U352&lt;=2,"At Risk", IF(W352&gt;=4,"Potential Loyalist","Others"))))</f>
        <v>Others</v>
      </c>
    </row>
    <row r="353" spans="1:25">
      <c r="A353" t="s">
        <v>5334</v>
      </c>
      <c r="B353">
        <v>44</v>
      </c>
      <c r="C353" t="s">
        <v>19</v>
      </c>
      <c r="D353" t="s">
        <v>20</v>
      </c>
      <c r="E353" s="6" t="s">
        <v>12423</v>
      </c>
      <c r="F353" t="s">
        <v>21</v>
      </c>
      <c r="G353">
        <v>1</v>
      </c>
      <c r="H353">
        <v>1</v>
      </c>
      <c r="I353">
        <v>41</v>
      </c>
      <c r="J353">
        <v>0</v>
      </c>
      <c r="K353">
        <v>119.17</v>
      </c>
      <c r="L353" t="str">
        <f t="shared" si="30"/>
        <v/>
      </c>
      <c r="M353">
        <v>6</v>
      </c>
      <c r="N353" t="str">
        <f t="shared" si="31"/>
        <v/>
      </c>
      <c r="O353">
        <v>19</v>
      </c>
      <c r="P353" s="11">
        <v>1</v>
      </c>
      <c r="Q353" s="11">
        <v>0</v>
      </c>
      <c r="R353" s="12">
        <v>19.861666666666601</v>
      </c>
      <c r="S353" t="s">
        <v>22</v>
      </c>
      <c r="T353">
        <v>1</v>
      </c>
      <c r="U353">
        <f t="shared" si="32"/>
        <v>5</v>
      </c>
      <c r="V353">
        <f t="shared" si="33"/>
        <v>2</v>
      </c>
      <c r="W353">
        <f t="shared" si="34"/>
        <v>2</v>
      </c>
      <c r="X353" t="str">
        <f t="shared" si="35"/>
        <v>522</v>
      </c>
      <c r="Y353" t="str">
        <f>IF(Table1[[#This Row],[RFM_Score]]="555","Champion", IF(AND(J353&gt;=4,V353&gt;=4),"Loyal", IF(U353&lt;=2,"At Risk", IF(W353&gt;=4,"Potential Loyalist","Others"))))</f>
        <v>Others</v>
      </c>
    </row>
    <row r="354" spans="1:25">
      <c r="A354" t="s">
        <v>6291</v>
      </c>
      <c r="B354">
        <v>30</v>
      </c>
      <c r="C354" t="s">
        <v>24</v>
      </c>
      <c r="D354" t="s">
        <v>25</v>
      </c>
      <c r="E354" s="6" t="s">
        <v>12424</v>
      </c>
      <c r="F354" t="s">
        <v>60</v>
      </c>
      <c r="G354">
        <v>3</v>
      </c>
      <c r="H354">
        <v>2</v>
      </c>
      <c r="I354">
        <v>51</v>
      </c>
      <c r="J354">
        <v>2</v>
      </c>
      <c r="K354">
        <v>117.13</v>
      </c>
      <c r="L354" t="str">
        <f t="shared" si="30"/>
        <v/>
      </c>
      <c r="M354">
        <v>6</v>
      </c>
      <c r="N354" t="str">
        <f t="shared" si="31"/>
        <v/>
      </c>
      <c r="O354">
        <v>19</v>
      </c>
      <c r="P354" s="11">
        <v>0.66666666666666596</v>
      </c>
      <c r="Q354" s="11">
        <v>3.9215686274509803E-2</v>
      </c>
      <c r="R354" s="12">
        <v>19.521666666666601</v>
      </c>
      <c r="S354" t="s">
        <v>22</v>
      </c>
      <c r="T354">
        <v>0</v>
      </c>
      <c r="U354">
        <f t="shared" si="32"/>
        <v>5</v>
      </c>
      <c r="V354">
        <f t="shared" si="33"/>
        <v>2</v>
      </c>
      <c r="W354">
        <f t="shared" si="34"/>
        <v>2</v>
      </c>
      <c r="X354" t="str">
        <f t="shared" si="35"/>
        <v>522</v>
      </c>
      <c r="Y354" t="str">
        <f>IF(Table1[[#This Row],[RFM_Score]]="555","Champion", IF(AND(J354&gt;=4,V354&gt;=4),"Loyal", IF(U354&lt;=2,"At Risk", IF(W354&gt;=4,"Potential Loyalist","Others"))))</f>
        <v>Others</v>
      </c>
    </row>
    <row r="355" spans="1:25">
      <c r="A355" t="s">
        <v>737</v>
      </c>
      <c r="B355">
        <v>28</v>
      </c>
      <c r="C355" t="s">
        <v>19</v>
      </c>
      <c r="D355" t="s">
        <v>35</v>
      </c>
      <c r="E355" s="6" t="s">
        <v>12425</v>
      </c>
      <c r="F355" t="s">
        <v>30</v>
      </c>
      <c r="G355">
        <v>4</v>
      </c>
      <c r="H355">
        <v>2</v>
      </c>
      <c r="I355">
        <v>58</v>
      </c>
      <c r="J355">
        <v>3</v>
      </c>
      <c r="K355">
        <v>116.47</v>
      </c>
      <c r="L355" t="str">
        <f t="shared" si="30"/>
        <v/>
      </c>
      <c r="M355">
        <v>6</v>
      </c>
      <c r="N355" t="str">
        <f t="shared" si="31"/>
        <v/>
      </c>
      <c r="O355">
        <v>35</v>
      </c>
      <c r="P355" s="11">
        <v>0.5</v>
      </c>
      <c r="Q355" s="11">
        <v>5.1724137931034399E-2</v>
      </c>
      <c r="R355" s="12">
        <v>19.411666666666601</v>
      </c>
      <c r="S355" t="s">
        <v>22</v>
      </c>
      <c r="T355">
        <v>0</v>
      </c>
      <c r="U355">
        <f t="shared" si="32"/>
        <v>4</v>
      </c>
      <c r="V355">
        <f t="shared" si="33"/>
        <v>2</v>
      </c>
      <c r="W355">
        <f t="shared" si="34"/>
        <v>2</v>
      </c>
      <c r="X355" t="str">
        <f t="shared" si="35"/>
        <v>422</v>
      </c>
      <c r="Y355" t="str">
        <f>IF(Table1[[#This Row],[RFM_Score]]="555","Champion", IF(AND(J355&gt;=4,V355&gt;=4),"Loyal", IF(U355&lt;=2,"At Risk", IF(W355&gt;=4,"Potential Loyalist","Others"))))</f>
        <v>Others</v>
      </c>
    </row>
    <row r="356" spans="1:25">
      <c r="A356" t="s">
        <v>8459</v>
      </c>
      <c r="B356">
        <v>27</v>
      </c>
      <c r="C356" t="s">
        <v>24</v>
      </c>
      <c r="D356" t="s">
        <v>25</v>
      </c>
      <c r="E356" s="6" t="s">
        <v>12426</v>
      </c>
      <c r="F356" t="s">
        <v>21</v>
      </c>
      <c r="G356">
        <v>3</v>
      </c>
      <c r="H356">
        <v>2</v>
      </c>
      <c r="I356">
        <v>52</v>
      </c>
      <c r="J356">
        <v>3</v>
      </c>
      <c r="K356">
        <v>115.88</v>
      </c>
      <c r="L356" t="str">
        <f t="shared" si="30"/>
        <v/>
      </c>
      <c r="M356">
        <v>6</v>
      </c>
      <c r="N356" t="str">
        <f t="shared" si="31"/>
        <v/>
      </c>
      <c r="O356">
        <v>18</v>
      </c>
      <c r="P356" s="11">
        <v>0.66666666666666596</v>
      </c>
      <c r="Q356" s="11">
        <v>5.7692307692307598E-2</v>
      </c>
      <c r="R356" s="12">
        <v>19.313333333333301</v>
      </c>
      <c r="S356" t="s">
        <v>22</v>
      </c>
      <c r="T356">
        <v>0</v>
      </c>
      <c r="U356">
        <f t="shared" si="32"/>
        <v>5</v>
      </c>
      <c r="V356">
        <f t="shared" si="33"/>
        <v>2</v>
      </c>
      <c r="W356">
        <f t="shared" si="34"/>
        <v>2</v>
      </c>
      <c r="X356" t="str">
        <f t="shared" si="35"/>
        <v>522</v>
      </c>
      <c r="Y356" t="str">
        <f>IF(Table1[[#This Row],[RFM_Score]]="555","Champion", IF(AND(J356&gt;=4,V356&gt;=4),"Loyal", IF(U356&lt;=2,"At Risk", IF(W356&gt;=4,"Potential Loyalist","Others"))))</f>
        <v>Others</v>
      </c>
    </row>
    <row r="357" spans="1:25">
      <c r="A357" t="s">
        <v>7002</v>
      </c>
      <c r="B357">
        <v>41</v>
      </c>
      <c r="C357" t="s">
        <v>19</v>
      </c>
      <c r="D357" t="s">
        <v>41</v>
      </c>
      <c r="E357" s="6" t="s">
        <v>12427</v>
      </c>
      <c r="F357" t="s">
        <v>26</v>
      </c>
      <c r="G357">
        <v>3</v>
      </c>
      <c r="H357">
        <v>2</v>
      </c>
      <c r="I357">
        <v>52</v>
      </c>
      <c r="J357">
        <v>1</v>
      </c>
      <c r="K357">
        <v>115.36</v>
      </c>
      <c r="L357" t="str">
        <f t="shared" si="30"/>
        <v/>
      </c>
      <c r="M357">
        <v>6</v>
      </c>
      <c r="N357" t="str">
        <f t="shared" si="31"/>
        <v/>
      </c>
      <c r="O357">
        <v>62</v>
      </c>
      <c r="P357" s="11">
        <v>0.66666666666666596</v>
      </c>
      <c r="Q357" s="11">
        <v>1.9230769230769201E-2</v>
      </c>
      <c r="R357" s="12">
        <v>19.226666666666599</v>
      </c>
      <c r="S357" t="s">
        <v>22</v>
      </c>
      <c r="T357">
        <v>0</v>
      </c>
      <c r="U357">
        <f t="shared" si="32"/>
        <v>3</v>
      </c>
      <c r="V357">
        <f t="shared" si="33"/>
        <v>2</v>
      </c>
      <c r="W357">
        <f t="shared" si="34"/>
        <v>2</v>
      </c>
      <c r="X357" t="str">
        <f t="shared" si="35"/>
        <v>322</v>
      </c>
      <c r="Y357" t="str">
        <f>IF(Table1[[#This Row],[RFM_Score]]="555","Champion", IF(AND(J357&gt;=4,V357&gt;=4),"Loyal", IF(U357&lt;=2,"At Risk", IF(W357&gt;=4,"Potential Loyalist","Others"))))</f>
        <v>Others</v>
      </c>
    </row>
    <row r="358" spans="1:25">
      <c r="A358" t="s">
        <v>7437</v>
      </c>
      <c r="B358">
        <v>27</v>
      </c>
      <c r="C358" t="s">
        <v>24</v>
      </c>
      <c r="D358" t="s">
        <v>25</v>
      </c>
      <c r="E358" s="6" t="s">
        <v>12428</v>
      </c>
      <c r="F358" t="s">
        <v>21</v>
      </c>
      <c r="G358">
        <v>1</v>
      </c>
      <c r="H358">
        <v>0</v>
      </c>
      <c r="I358">
        <v>58</v>
      </c>
      <c r="J358">
        <v>3</v>
      </c>
      <c r="K358">
        <v>115.02</v>
      </c>
      <c r="L358" t="str">
        <f t="shared" si="30"/>
        <v/>
      </c>
      <c r="M358">
        <v>6</v>
      </c>
      <c r="N358" t="str">
        <f t="shared" si="31"/>
        <v/>
      </c>
      <c r="O358">
        <v>93</v>
      </c>
      <c r="P358" s="11">
        <v>0</v>
      </c>
      <c r="Q358" s="11">
        <v>5.1724137931034399E-2</v>
      </c>
      <c r="R358" s="12">
        <v>19.169999999999899</v>
      </c>
      <c r="S358" t="s">
        <v>22</v>
      </c>
      <c r="T358">
        <v>0</v>
      </c>
      <c r="U358">
        <f t="shared" si="32"/>
        <v>2</v>
      </c>
      <c r="V358">
        <f t="shared" si="33"/>
        <v>2</v>
      </c>
      <c r="W358">
        <f t="shared" si="34"/>
        <v>2</v>
      </c>
      <c r="X358" t="str">
        <f t="shared" si="35"/>
        <v>222</v>
      </c>
      <c r="Y358" t="str">
        <f>IF(Table1[[#This Row],[RFM_Score]]="555","Champion", IF(AND(J358&gt;=4,V358&gt;=4),"Loyal", IF(U358&lt;=2,"At Risk", IF(W358&gt;=4,"Potential Loyalist","Others"))))</f>
        <v>At Risk</v>
      </c>
    </row>
    <row r="359" spans="1:25">
      <c r="A359" t="s">
        <v>9550</v>
      </c>
      <c r="B359">
        <v>32</v>
      </c>
      <c r="C359" t="s">
        <v>24</v>
      </c>
      <c r="D359" t="s">
        <v>20</v>
      </c>
      <c r="E359" s="6" t="s">
        <v>12429</v>
      </c>
      <c r="F359" t="s">
        <v>60</v>
      </c>
      <c r="G359">
        <v>2</v>
      </c>
      <c r="H359">
        <v>1</v>
      </c>
      <c r="I359">
        <v>56</v>
      </c>
      <c r="J359">
        <v>4</v>
      </c>
      <c r="K359">
        <v>114.34</v>
      </c>
      <c r="L359" t="str">
        <f t="shared" si="30"/>
        <v/>
      </c>
      <c r="M359">
        <v>6</v>
      </c>
      <c r="N359" t="str">
        <f t="shared" si="31"/>
        <v/>
      </c>
      <c r="O359">
        <v>90</v>
      </c>
      <c r="P359" s="11">
        <v>0.5</v>
      </c>
      <c r="Q359" s="11">
        <v>7.1428571428571397E-2</v>
      </c>
      <c r="R359" s="12">
        <v>19.056666666666601</v>
      </c>
      <c r="S359" t="s">
        <v>22</v>
      </c>
      <c r="T359">
        <v>0</v>
      </c>
      <c r="U359">
        <f t="shared" si="32"/>
        <v>2</v>
      </c>
      <c r="V359">
        <f t="shared" si="33"/>
        <v>2</v>
      </c>
      <c r="W359">
        <f t="shared" si="34"/>
        <v>2</v>
      </c>
      <c r="X359" t="str">
        <f t="shared" si="35"/>
        <v>222</v>
      </c>
      <c r="Y359" t="str">
        <f>IF(Table1[[#This Row],[RFM_Score]]="555","Champion", IF(AND(J359&gt;=4,V359&gt;=4),"Loyal", IF(U359&lt;=2,"At Risk", IF(W359&gt;=4,"Potential Loyalist","Others"))))</f>
        <v>At Risk</v>
      </c>
    </row>
    <row r="360" spans="1:25">
      <c r="A360" t="s">
        <v>567</v>
      </c>
      <c r="B360">
        <v>42</v>
      </c>
      <c r="C360" t="s">
        <v>24</v>
      </c>
      <c r="D360" t="s">
        <v>25</v>
      </c>
      <c r="E360" s="6" t="s">
        <v>12430</v>
      </c>
      <c r="F360" t="s">
        <v>62</v>
      </c>
      <c r="G360">
        <v>3</v>
      </c>
      <c r="H360">
        <v>0</v>
      </c>
      <c r="I360">
        <v>55</v>
      </c>
      <c r="J360">
        <v>1</v>
      </c>
      <c r="K360">
        <v>114.05</v>
      </c>
      <c r="L360" t="str">
        <f t="shared" si="30"/>
        <v/>
      </c>
      <c r="M360">
        <v>6</v>
      </c>
      <c r="N360" t="str">
        <f t="shared" si="31"/>
        <v/>
      </c>
      <c r="O360">
        <v>16</v>
      </c>
      <c r="P360" s="11">
        <v>0</v>
      </c>
      <c r="Q360" s="11">
        <v>1.8181818181818101E-2</v>
      </c>
      <c r="R360" s="12">
        <v>19.008333333333301</v>
      </c>
      <c r="S360" t="s">
        <v>22</v>
      </c>
      <c r="T360">
        <v>0</v>
      </c>
      <c r="U360">
        <f t="shared" si="32"/>
        <v>5</v>
      </c>
      <c r="V360">
        <f t="shared" si="33"/>
        <v>2</v>
      </c>
      <c r="W360">
        <f t="shared" si="34"/>
        <v>2</v>
      </c>
      <c r="X360" t="str">
        <f t="shared" si="35"/>
        <v>522</v>
      </c>
      <c r="Y360" t="str">
        <f>IF(Table1[[#This Row],[RFM_Score]]="555","Champion", IF(AND(J360&gt;=4,V360&gt;=4),"Loyal", IF(U360&lt;=2,"At Risk", IF(W360&gt;=4,"Potential Loyalist","Others"))))</f>
        <v>Others</v>
      </c>
    </row>
    <row r="361" spans="1:25">
      <c r="A361" t="s">
        <v>4427</v>
      </c>
      <c r="B361">
        <v>41</v>
      </c>
      <c r="C361" t="s">
        <v>19</v>
      </c>
      <c r="D361" t="s">
        <v>25</v>
      </c>
      <c r="E361" s="6" t="s">
        <v>12431</v>
      </c>
      <c r="F361" t="s">
        <v>62</v>
      </c>
      <c r="G361">
        <v>5</v>
      </c>
      <c r="H361">
        <v>0</v>
      </c>
      <c r="I361">
        <v>40</v>
      </c>
      <c r="J361">
        <v>1</v>
      </c>
      <c r="K361">
        <v>114.01</v>
      </c>
      <c r="L361" t="str">
        <f t="shared" si="30"/>
        <v/>
      </c>
      <c r="M361">
        <v>6</v>
      </c>
      <c r="N361" t="str">
        <f t="shared" si="31"/>
        <v/>
      </c>
      <c r="O361">
        <v>11</v>
      </c>
      <c r="P361" s="11">
        <v>0</v>
      </c>
      <c r="Q361" s="11">
        <v>2.5000000000000001E-2</v>
      </c>
      <c r="R361" s="12">
        <v>19.001666666666601</v>
      </c>
      <c r="S361" t="s">
        <v>22</v>
      </c>
      <c r="T361">
        <v>0</v>
      </c>
      <c r="U361">
        <f t="shared" si="32"/>
        <v>5</v>
      </c>
      <c r="V361">
        <f t="shared" si="33"/>
        <v>2</v>
      </c>
      <c r="W361">
        <f t="shared" si="34"/>
        <v>2</v>
      </c>
      <c r="X361" t="str">
        <f t="shared" si="35"/>
        <v>522</v>
      </c>
      <c r="Y361" t="str">
        <f>IF(Table1[[#This Row],[RFM_Score]]="555","Champion", IF(AND(J361&gt;=4,V361&gt;=4),"Loyal", IF(U361&lt;=2,"At Risk", IF(W361&gt;=4,"Potential Loyalist","Others"))))</f>
        <v>Others</v>
      </c>
    </row>
    <row r="362" spans="1:25">
      <c r="A362" t="s">
        <v>10968</v>
      </c>
      <c r="B362">
        <v>57</v>
      </c>
      <c r="C362" t="s">
        <v>19</v>
      </c>
      <c r="D362" t="s">
        <v>29</v>
      </c>
      <c r="E362" s="6" t="s">
        <v>12432</v>
      </c>
      <c r="F362" t="s">
        <v>30</v>
      </c>
      <c r="G362">
        <v>4</v>
      </c>
      <c r="H362">
        <v>0</v>
      </c>
      <c r="I362">
        <v>54</v>
      </c>
      <c r="J362">
        <v>3</v>
      </c>
      <c r="K362">
        <v>113.55</v>
      </c>
      <c r="L362" t="str">
        <f t="shared" si="30"/>
        <v/>
      </c>
      <c r="M362">
        <v>6</v>
      </c>
      <c r="N362" t="str">
        <f t="shared" si="31"/>
        <v/>
      </c>
      <c r="O362">
        <v>56</v>
      </c>
      <c r="P362" s="11">
        <v>0</v>
      </c>
      <c r="Q362" s="11">
        <v>5.5555555555555497E-2</v>
      </c>
      <c r="R362" s="12">
        <v>18.925000000000001</v>
      </c>
      <c r="S362" t="s">
        <v>22</v>
      </c>
      <c r="T362">
        <v>0</v>
      </c>
      <c r="U362">
        <f t="shared" si="32"/>
        <v>3</v>
      </c>
      <c r="V362">
        <f t="shared" si="33"/>
        <v>2</v>
      </c>
      <c r="W362">
        <f t="shared" si="34"/>
        <v>2</v>
      </c>
      <c r="X362" t="str">
        <f t="shared" si="35"/>
        <v>322</v>
      </c>
      <c r="Y362" t="str">
        <f>IF(Table1[[#This Row],[RFM_Score]]="555","Champion", IF(AND(J362&gt;=4,V362&gt;=4),"Loyal", IF(U362&lt;=2,"At Risk", IF(W362&gt;=4,"Potential Loyalist","Others"))))</f>
        <v>Others</v>
      </c>
    </row>
    <row r="363" spans="1:25">
      <c r="A363" t="s">
        <v>6147</v>
      </c>
      <c r="B363">
        <v>47</v>
      </c>
      <c r="C363" t="s">
        <v>24</v>
      </c>
      <c r="D363" t="s">
        <v>25</v>
      </c>
      <c r="E363" s="6" t="s">
        <v>12433</v>
      </c>
      <c r="F363" t="s">
        <v>60</v>
      </c>
      <c r="G363">
        <v>2</v>
      </c>
      <c r="H363">
        <v>0</v>
      </c>
      <c r="I363">
        <v>55</v>
      </c>
      <c r="J363">
        <v>4</v>
      </c>
      <c r="K363">
        <v>108.25</v>
      </c>
      <c r="L363" t="str">
        <f t="shared" si="30"/>
        <v/>
      </c>
      <c r="M363">
        <v>6</v>
      </c>
      <c r="N363" t="str">
        <f t="shared" si="31"/>
        <v/>
      </c>
      <c r="O363">
        <v>25</v>
      </c>
      <c r="P363" s="11">
        <v>0</v>
      </c>
      <c r="Q363" s="11">
        <v>7.2727272727272696E-2</v>
      </c>
      <c r="R363" s="12">
        <v>18.0416666666666</v>
      </c>
      <c r="S363" t="s">
        <v>22</v>
      </c>
      <c r="T363">
        <v>0</v>
      </c>
      <c r="U363">
        <f t="shared" si="32"/>
        <v>4</v>
      </c>
      <c r="V363">
        <f t="shared" si="33"/>
        <v>2</v>
      </c>
      <c r="W363">
        <f t="shared" si="34"/>
        <v>2</v>
      </c>
      <c r="X363" t="str">
        <f t="shared" si="35"/>
        <v>422</v>
      </c>
      <c r="Y363" t="str">
        <f>IF(Table1[[#This Row],[RFM_Score]]="555","Champion", IF(AND(J363&gt;=4,V363&gt;=4),"Loyal", IF(U363&lt;=2,"At Risk", IF(W363&gt;=4,"Potential Loyalist","Others"))))</f>
        <v>Others</v>
      </c>
    </row>
    <row r="364" spans="1:25">
      <c r="A364" t="s">
        <v>10521</v>
      </c>
      <c r="B364">
        <v>41</v>
      </c>
      <c r="C364" t="s">
        <v>19</v>
      </c>
      <c r="D364" t="s">
        <v>29</v>
      </c>
      <c r="E364" s="6" t="s">
        <v>12434</v>
      </c>
      <c r="F364" t="s">
        <v>30</v>
      </c>
      <c r="G364">
        <v>2</v>
      </c>
      <c r="H364">
        <v>0</v>
      </c>
      <c r="I364">
        <v>49</v>
      </c>
      <c r="J364">
        <v>4</v>
      </c>
      <c r="K364">
        <v>105.57</v>
      </c>
      <c r="L364" t="str">
        <f t="shared" si="30"/>
        <v/>
      </c>
      <c r="M364">
        <v>6</v>
      </c>
      <c r="N364" t="str">
        <f t="shared" si="31"/>
        <v/>
      </c>
      <c r="O364">
        <v>13</v>
      </c>
      <c r="P364" s="11">
        <v>0</v>
      </c>
      <c r="Q364" s="11">
        <v>8.16326530612244E-2</v>
      </c>
      <c r="R364" s="12">
        <v>17.594999999999999</v>
      </c>
      <c r="S364" t="s">
        <v>22</v>
      </c>
      <c r="T364">
        <v>0</v>
      </c>
      <c r="U364">
        <f t="shared" si="32"/>
        <v>5</v>
      </c>
      <c r="V364">
        <f t="shared" si="33"/>
        <v>2</v>
      </c>
      <c r="W364">
        <f t="shared" si="34"/>
        <v>2</v>
      </c>
      <c r="X364" t="str">
        <f t="shared" si="35"/>
        <v>522</v>
      </c>
      <c r="Y364" t="str">
        <f>IF(Table1[[#This Row],[RFM_Score]]="555","Champion", IF(AND(J364&gt;=4,V364&gt;=4),"Loyal", IF(U364&lt;=2,"At Risk", IF(W364&gt;=4,"Potential Loyalist","Others"))))</f>
        <v>Others</v>
      </c>
    </row>
    <row r="365" spans="1:25">
      <c r="A365" t="s">
        <v>10257</v>
      </c>
      <c r="B365">
        <v>50</v>
      </c>
      <c r="C365" t="s">
        <v>24</v>
      </c>
      <c r="D365" t="s">
        <v>25</v>
      </c>
      <c r="E365" s="6" t="s">
        <v>12435</v>
      </c>
      <c r="F365" t="s">
        <v>30</v>
      </c>
      <c r="G365">
        <v>3</v>
      </c>
      <c r="H365">
        <v>1</v>
      </c>
      <c r="I365">
        <v>57</v>
      </c>
      <c r="J365">
        <v>3</v>
      </c>
      <c r="K365">
        <v>104.26</v>
      </c>
      <c r="L365" t="str">
        <f t="shared" si="30"/>
        <v/>
      </c>
      <c r="M365">
        <v>6</v>
      </c>
      <c r="N365" t="str">
        <f t="shared" si="31"/>
        <v/>
      </c>
      <c r="O365">
        <v>0</v>
      </c>
      <c r="P365" s="11">
        <v>0.33333333333333298</v>
      </c>
      <c r="Q365" s="11">
        <v>5.2631578947368397E-2</v>
      </c>
      <c r="R365" s="12">
        <v>17.376666666666601</v>
      </c>
      <c r="S365" t="s">
        <v>22</v>
      </c>
      <c r="T365">
        <v>0</v>
      </c>
      <c r="U365">
        <f t="shared" si="32"/>
        <v>5</v>
      </c>
      <c r="V365">
        <f t="shared" si="33"/>
        <v>2</v>
      </c>
      <c r="W365">
        <f t="shared" si="34"/>
        <v>2</v>
      </c>
      <c r="X365" t="str">
        <f t="shared" si="35"/>
        <v>522</v>
      </c>
      <c r="Y365" t="str">
        <f>IF(Table1[[#This Row],[RFM_Score]]="555","Champion", IF(AND(J365&gt;=4,V365&gt;=4),"Loyal", IF(U365&lt;=2,"At Risk", IF(W365&gt;=4,"Potential Loyalist","Others"))))</f>
        <v>Others</v>
      </c>
    </row>
    <row r="366" spans="1:25">
      <c r="A366" t="s">
        <v>10656</v>
      </c>
      <c r="B366">
        <v>18</v>
      </c>
      <c r="C366" t="s">
        <v>19</v>
      </c>
      <c r="D366" t="s">
        <v>46</v>
      </c>
      <c r="E366" s="6" t="s">
        <v>12436</v>
      </c>
      <c r="F366" t="s">
        <v>60</v>
      </c>
      <c r="G366">
        <v>3</v>
      </c>
      <c r="H366">
        <v>2</v>
      </c>
      <c r="I366">
        <v>45</v>
      </c>
      <c r="J366">
        <v>3</v>
      </c>
      <c r="K366">
        <v>102.84</v>
      </c>
      <c r="L366" t="str">
        <f t="shared" si="30"/>
        <v/>
      </c>
      <c r="M366">
        <v>6</v>
      </c>
      <c r="N366" t="str">
        <f t="shared" si="31"/>
        <v/>
      </c>
      <c r="O366">
        <v>9</v>
      </c>
      <c r="P366" s="11">
        <v>0.66666666666666596</v>
      </c>
      <c r="Q366" s="11">
        <v>6.6666666666666596E-2</v>
      </c>
      <c r="R366" s="12">
        <v>17.14</v>
      </c>
      <c r="S366" t="s">
        <v>22</v>
      </c>
      <c r="T366">
        <v>0</v>
      </c>
      <c r="U366">
        <f t="shared" si="32"/>
        <v>5</v>
      </c>
      <c r="V366">
        <f t="shared" si="33"/>
        <v>2</v>
      </c>
      <c r="W366">
        <f t="shared" si="34"/>
        <v>2</v>
      </c>
      <c r="X366" t="str">
        <f t="shared" si="35"/>
        <v>522</v>
      </c>
      <c r="Y366" t="str">
        <f>IF(Table1[[#This Row],[RFM_Score]]="555","Champion", IF(AND(J366&gt;=4,V366&gt;=4),"Loyal", IF(U366&lt;=2,"At Risk", IF(W366&gt;=4,"Potential Loyalist","Others"))))</f>
        <v>Others</v>
      </c>
    </row>
    <row r="367" spans="1:25">
      <c r="A367" t="s">
        <v>2578</v>
      </c>
      <c r="B367">
        <v>19</v>
      </c>
      <c r="C367" t="s">
        <v>19</v>
      </c>
      <c r="D367" t="s">
        <v>49</v>
      </c>
      <c r="E367" s="6" t="s">
        <v>12437</v>
      </c>
      <c r="F367" t="s">
        <v>26</v>
      </c>
      <c r="G367">
        <v>2</v>
      </c>
      <c r="H367">
        <v>0</v>
      </c>
      <c r="I367">
        <v>40</v>
      </c>
      <c r="J367">
        <v>3</v>
      </c>
      <c r="K367">
        <v>100.23</v>
      </c>
      <c r="L367" t="str">
        <f t="shared" si="30"/>
        <v/>
      </c>
      <c r="M367">
        <v>6</v>
      </c>
      <c r="N367" t="str">
        <f t="shared" si="31"/>
        <v/>
      </c>
      <c r="O367">
        <v>10</v>
      </c>
      <c r="P367" s="11">
        <v>0</v>
      </c>
      <c r="Q367" s="11">
        <v>7.4999999999999997E-2</v>
      </c>
      <c r="R367" s="12">
        <v>16.704999999999998</v>
      </c>
      <c r="S367" t="s">
        <v>22</v>
      </c>
      <c r="T367">
        <v>0</v>
      </c>
      <c r="U367">
        <f t="shared" si="32"/>
        <v>5</v>
      </c>
      <c r="V367">
        <f t="shared" si="33"/>
        <v>2</v>
      </c>
      <c r="W367">
        <f t="shared" si="34"/>
        <v>2</v>
      </c>
      <c r="X367" t="str">
        <f t="shared" si="35"/>
        <v>522</v>
      </c>
      <c r="Y367" t="str">
        <f>IF(Table1[[#This Row],[RFM_Score]]="555","Champion", IF(AND(J367&gt;=4,V367&gt;=4),"Loyal", IF(U367&lt;=2,"At Risk", IF(W367&gt;=4,"Potential Loyalist","Others"))))</f>
        <v>Others</v>
      </c>
    </row>
    <row r="368" spans="1:25">
      <c r="A368" t="s">
        <v>5288</v>
      </c>
      <c r="B368">
        <v>28</v>
      </c>
      <c r="C368" t="s">
        <v>24</v>
      </c>
      <c r="D368" t="s">
        <v>29</v>
      </c>
      <c r="E368" s="6" t="s">
        <v>12438</v>
      </c>
      <c r="F368" t="s">
        <v>62</v>
      </c>
      <c r="G368">
        <v>3</v>
      </c>
      <c r="H368">
        <v>1</v>
      </c>
      <c r="I368">
        <v>51</v>
      </c>
      <c r="J368">
        <v>7</v>
      </c>
      <c r="K368">
        <v>100.06</v>
      </c>
      <c r="L368" t="str">
        <f t="shared" si="30"/>
        <v/>
      </c>
      <c r="M368">
        <v>6</v>
      </c>
      <c r="N368" t="str">
        <f t="shared" si="31"/>
        <v/>
      </c>
      <c r="O368">
        <v>9</v>
      </c>
      <c r="P368" s="11">
        <v>0.33333333333333298</v>
      </c>
      <c r="Q368" s="11">
        <v>0.13725490196078399</v>
      </c>
      <c r="R368" s="12">
        <v>16.676666666666598</v>
      </c>
      <c r="S368" t="s">
        <v>22</v>
      </c>
      <c r="T368">
        <v>0</v>
      </c>
      <c r="U368">
        <f t="shared" si="32"/>
        <v>5</v>
      </c>
      <c r="V368">
        <f t="shared" si="33"/>
        <v>2</v>
      </c>
      <c r="W368">
        <f t="shared" si="34"/>
        <v>2</v>
      </c>
      <c r="X368" t="str">
        <f t="shared" si="35"/>
        <v>522</v>
      </c>
      <c r="Y368" t="str">
        <f>IF(Table1[[#This Row],[RFM_Score]]="555","Champion", IF(AND(J368&gt;=4,V368&gt;=4),"Loyal", IF(U368&lt;=2,"At Risk", IF(W368&gt;=4,"Potential Loyalist","Others"))))</f>
        <v>Others</v>
      </c>
    </row>
    <row r="369" spans="1:25">
      <c r="A369" t="s">
        <v>10451</v>
      </c>
      <c r="B369">
        <v>35</v>
      </c>
      <c r="C369" t="s">
        <v>19</v>
      </c>
      <c r="D369" t="s">
        <v>25</v>
      </c>
      <c r="E369" s="6" t="s">
        <v>12439</v>
      </c>
      <c r="F369" t="s">
        <v>30</v>
      </c>
      <c r="G369">
        <v>5</v>
      </c>
      <c r="H369">
        <v>0</v>
      </c>
      <c r="I369">
        <v>48</v>
      </c>
      <c r="J369">
        <v>3</v>
      </c>
      <c r="K369">
        <v>99.1</v>
      </c>
      <c r="L369" t="str">
        <f t="shared" si="30"/>
        <v/>
      </c>
      <c r="M369">
        <v>6</v>
      </c>
      <c r="N369" t="str">
        <f t="shared" si="31"/>
        <v/>
      </c>
      <c r="O369">
        <v>25</v>
      </c>
      <c r="P369" s="11">
        <v>0</v>
      </c>
      <c r="Q369" s="11">
        <v>6.25E-2</v>
      </c>
      <c r="R369" s="12">
        <v>16.516666666666602</v>
      </c>
      <c r="S369" t="s">
        <v>27</v>
      </c>
      <c r="T369">
        <v>0</v>
      </c>
      <c r="U369">
        <f t="shared" si="32"/>
        <v>4</v>
      </c>
      <c r="V369">
        <f t="shared" si="33"/>
        <v>2</v>
      </c>
      <c r="W369">
        <f t="shared" si="34"/>
        <v>2</v>
      </c>
      <c r="X369" t="str">
        <f t="shared" si="35"/>
        <v>422</v>
      </c>
      <c r="Y369" t="str">
        <f>IF(Table1[[#This Row],[RFM_Score]]="555","Champion", IF(AND(J369&gt;=4,V369&gt;=4),"Loyal", IF(U369&lt;=2,"At Risk", IF(W369&gt;=4,"Potential Loyalist","Others"))))</f>
        <v>Others</v>
      </c>
    </row>
    <row r="370" spans="1:25">
      <c r="A370" t="s">
        <v>469</v>
      </c>
      <c r="B370">
        <v>31</v>
      </c>
      <c r="C370" t="s">
        <v>24</v>
      </c>
      <c r="D370" t="s">
        <v>25</v>
      </c>
      <c r="E370" s="6" t="s">
        <v>12440</v>
      </c>
      <c r="F370" t="s">
        <v>60</v>
      </c>
      <c r="G370">
        <v>4</v>
      </c>
      <c r="H370">
        <v>1</v>
      </c>
      <c r="I370">
        <v>55</v>
      </c>
      <c r="J370">
        <v>4</v>
      </c>
      <c r="K370">
        <v>98.48</v>
      </c>
      <c r="L370" t="str">
        <f t="shared" si="30"/>
        <v/>
      </c>
      <c r="M370">
        <v>6</v>
      </c>
      <c r="N370" t="str">
        <f t="shared" si="31"/>
        <v/>
      </c>
      <c r="O370">
        <v>7</v>
      </c>
      <c r="P370" s="11">
        <v>0.25</v>
      </c>
      <c r="Q370" s="11">
        <v>7.2727272727272696E-2</v>
      </c>
      <c r="R370" s="12">
        <v>16.413333333333298</v>
      </c>
      <c r="S370" t="s">
        <v>27</v>
      </c>
      <c r="T370">
        <v>0</v>
      </c>
      <c r="U370">
        <f t="shared" si="32"/>
        <v>5</v>
      </c>
      <c r="V370">
        <f t="shared" si="33"/>
        <v>2</v>
      </c>
      <c r="W370">
        <f t="shared" si="34"/>
        <v>2</v>
      </c>
      <c r="X370" t="str">
        <f t="shared" si="35"/>
        <v>522</v>
      </c>
      <c r="Y370" t="str">
        <f>IF(Table1[[#This Row],[RFM_Score]]="555","Champion", IF(AND(J370&gt;=4,V370&gt;=4),"Loyal", IF(U370&lt;=2,"At Risk", IF(W370&gt;=4,"Potential Loyalist","Others"))))</f>
        <v>Others</v>
      </c>
    </row>
    <row r="371" spans="1:25">
      <c r="A371" t="s">
        <v>5687</v>
      </c>
      <c r="B371">
        <v>32</v>
      </c>
      <c r="C371" t="s">
        <v>24</v>
      </c>
      <c r="D371" t="s">
        <v>41</v>
      </c>
      <c r="E371" s="6" t="s">
        <v>12441</v>
      </c>
      <c r="F371" t="s">
        <v>37</v>
      </c>
      <c r="G371">
        <v>2</v>
      </c>
      <c r="H371">
        <v>0</v>
      </c>
      <c r="I371">
        <v>43</v>
      </c>
      <c r="J371">
        <v>3</v>
      </c>
      <c r="K371">
        <v>97.85</v>
      </c>
      <c r="L371" t="str">
        <f t="shared" si="30"/>
        <v/>
      </c>
      <c r="M371">
        <v>6</v>
      </c>
      <c r="N371" t="str">
        <f t="shared" si="31"/>
        <v/>
      </c>
      <c r="O371">
        <v>12</v>
      </c>
      <c r="P371" s="11">
        <v>0</v>
      </c>
      <c r="Q371" s="11">
        <v>6.9767441860465101E-2</v>
      </c>
      <c r="R371" s="12">
        <v>16.308333333333302</v>
      </c>
      <c r="S371" t="s">
        <v>27</v>
      </c>
      <c r="T371">
        <v>0</v>
      </c>
      <c r="U371">
        <f t="shared" si="32"/>
        <v>5</v>
      </c>
      <c r="V371">
        <f t="shared" si="33"/>
        <v>2</v>
      </c>
      <c r="W371">
        <f t="shared" si="34"/>
        <v>2</v>
      </c>
      <c r="X371" t="str">
        <f t="shared" si="35"/>
        <v>522</v>
      </c>
      <c r="Y371" t="str">
        <f>IF(Table1[[#This Row],[RFM_Score]]="555","Champion", IF(AND(J371&gt;=4,V371&gt;=4),"Loyal", IF(U371&lt;=2,"At Risk", IF(W371&gt;=4,"Potential Loyalist","Others"))))</f>
        <v>Others</v>
      </c>
    </row>
    <row r="372" spans="1:25">
      <c r="A372" t="s">
        <v>4029</v>
      </c>
      <c r="B372">
        <v>18</v>
      </c>
      <c r="C372" t="s">
        <v>19</v>
      </c>
      <c r="D372" t="s">
        <v>20</v>
      </c>
      <c r="E372" s="6" t="s">
        <v>12442</v>
      </c>
      <c r="F372" t="s">
        <v>30</v>
      </c>
      <c r="G372">
        <v>1</v>
      </c>
      <c r="H372">
        <v>0</v>
      </c>
      <c r="I372">
        <v>55</v>
      </c>
      <c r="J372">
        <v>1</v>
      </c>
      <c r="K372">
        <v>97.1</v>
      </c>
      <c r="L372" t="str">
        <f t="shared" si="30"/>
        <v/>
      </c>
      <c r="M372">
        <v>6</v>
      </c>
      <c r="N372" t="str">
        <f t="shared" si="31"/>
        <v/>
      </c>
      <c r="O372">
        <v>122</v>
      </c>
      <c r="P372" s="11">
        <v>0</v>
      </c>
      <c r="Q372" s="11">
        <v>1.8181818181818101E-2</v>
      </c>
      <c r="R372" s="12">
        <v>16.183333333333302</v>
      </c>
      <c r="S372" t="s">
        <v>27</v>
      </c>
      <c r="T372">
        <v>0</v>
      </c>
      <c r="U372">
        <f t="shared" si="32"/>
        <v>1</v>
      </c>
      <c r="V372">
        <f t="shared" si="33"/>
        <v>2</v>
      </c>
      <c r="W372">
        <f t="shared" si="34"/>
        <v>2</v>
      </c>
      <c r="X372" t="str">
        <f t="shared" si="35"/>
        <v>122</v>
      </c>
      <c r="Y372" t="str">
        <f>IF(Table1[[#This Row],[RFM_Score]]="555","Champion", IF(AND(J372&gt;=4,V372&gt;=4),"Loyal", IF(U372&lt;=2,"At Risk", IF(W372&gt;=4,"Potential Loyalist","Others"))))</f>
        <v>At Risk</v>
      </c>
    </row>
    <row r="373" spans="1:25">
      <c r="A373" t="s">
        <v>607</v>
      </c>
      <c r="B373">
        <v>35</v>
      </c>
      <c r="C373" t="s">
        <v>19</v>
      </c>
      <c r="D373" t="s">
        <v>25</v>
      </c>
      <c r="E373" s="6" t="s">
        <v>12443</v>
      </c>
      <c r="F373" t="s">
        <v>37</v>
      </c>
      <c r="G373">
        <v>1</v>
      </c>
      <c r="H373">
        <v>0</v>
      </c>
      <c r="I373">
        <v>45</v>
      </c>
      <c r="J373">
        <v>1</v>
      </c>
      <c r="K373">
        <v>96.1</v>
      </c>
      <c r="L373" t="str">
        <f t="shared" si="30"/>
        <v/>
      </c>
      <c r="M373">
        <v>6</v>
      </c>
      <c r="N373" t="str">
        <f t="shared" si="31"/>
        <v/>
      </c>
      <c r="O373">
        <v>7</v>
      </c>
      <c r="P373" s="11">
        <v>0</v>
      </c>
      <c r="Q373" s="11">
        <v>2.2222222222222199E-2</v>
      </c>
      <c r="R373" s="12">
        <v>16.016666666666602</v>
      </c>
      <c r="S373" t="s">
        <v>27</v>
      </c>
      <c r="T373">
        <v>0</v>
      </c>
      <c r="U373">
        <f t="shared" si="32"/>
        <v>5</v>
      </c>
      <c r="V373">
        <f t="shared" si="33"/>
        <v>2</v>
      </c>
      <c r="W373">
        <f t="shared" si="34"/>
        <v>2</v>
      </c>
      <c r="X373" t="str">
        <f t="shared" si="35"/>
        <v>522</v>
      </c>
      <c r="Y373" t="str">
        <f>IF(Table1[[#This Row],[RFM_Score]]="555","Champion", IF(AND(J373&gt;=4,V373&gt;=4),"Loyal", IF(U373&lt;=2,"At Risk", IF(W373&gt;=4,"Potential Loyalist","Others"))))</f>
        <v>Others</v>
      </c>
    </row>
    <row r="374" spans="1:25">
      <c r="A374" t="s">
        <v>7733</v>
      </c>
      <c r="B374">
        <v>47</v>
      </c>
      <c r="C374" t="s">
        <v>24</v>
      </c>
      <c r="D374" t="s">
        <v>25</v>
      </c>
      <c r="E374" s="6" t="s">
        <v>12444</v>
      </c>
      <c r="F374" t="s">
        <v>30</v>
      </c>
      <c r="G374">
        <v>3</v>
      </c>
      <c r="H374">
        <v>1</v>
      </c>
      <c r="I374">
        <v>59</v>
      </c>
      <c r="J374">
        <v>7</v>
      </c>
      <c r="K374">
        <v>95.44</v>
      </c>
      <c r="L374" t="str">
        <f t="shared" si="30"/>
        <v/>
      </c>
      <c r="M374">
        <v>6</v>
      </c>
      <c r="N374" t="str">
        <f t="shared" si="31"/>
        <v/>
      </c>
      <c r="O374">
        <v>4</v>
      </c>
      <c r="P374" s="11">
        <v>0.33333333333333298</v>
      </c>
      <c r="Q374" s="11">
        <v>0.11864406779661001</v>
      </c>
      <c r="R374" s="12">
        <v>15.906666666666601</v>
      </c>
      <c r="S374" t="s">
        <v>27</v>
      </c>
      <c r="T374">
        <v>1</v>
      </c>
      <c r="U374">
        <f t="shared" si="32"/>
        <v>5</v>
      </c>
      <c r="V374">
        <f t="shared" si="33"/>
        <v>2</v>
      </c>
      <c r="W374">
        <f t="shared" si="34"/>
        <v>2</v>
      </c>
      <c r="X374" t="str">
        <f t="shared" si="35"/>
        <v>522</v>
      </c>
      <c r="Y374" t="str">
        <f>IF(Table1[[#This Row],[RFM_Score]]="555","Champion", IF(AND(J374&gt;=4,V374&gt;=4),"Loyal", IF(U374&lt;=2,"At Risk", IF(W374&gt;=4,"Potential Loyalist","Others"))))</f>
        <v>Others</v>
      </c>
    </row>
    <row r="375" spans="1:25">
      <c r="A375" t="s">
        <v>7698</v>
      </c>
      <c r="B375">
        <v>36</v>
      </c>
      <c r="C375" t="s">
        <v>19</v>
      </c>
      <c r="D375" t="s">
        <v>29</v>
      </c>
      <c r="E375" s="6" t="s">
        <v>12445</v>
      </c>
      <c r="F375" t="s">
        <v>30</v>
      </c>
      <c r="G375">
        <v>3</v>
      </c>
      <c r="H375">
        <v>0</v>
      </c>
      <c r="I375">
        <v>54</v>
      </c>
      <c r="J375">
        <v>2</v>
      </c>
      <c r="K375">
        <v>95.24</v>
      </c>
      <c r="L375" t="str">
        <f t="shared" si="30"/>
        <v/>
      </c>
      <c r="M375">
        <v>6</v>
      </c>
      <c r="N375" t="str">
        <f t="shared" si="31"/>
        <v/>
      </c>
      <c r="O375">
        <v>40</v>
      </c>
      <c r="P375" s="11">
        <v>0</v>
      </c>
      <c r="Q375" s="11">
        <v>3.7037037037037E-2</v>
      </c>
      <c r="R375" s="12">
        <v>15.873333333333299</v>
      </c>
      <c r="S375" t="s">
        <v>27</v>
      </c>
      <c r="T375">
        <v>0</v>
      </c>
      <c r="U375">
        <f t="shared" si="32"/>
        <v>4</v>
      </c>
      <c r="V375">
        <f t="shared" si="33"/>
        <v>2</v>
      </c>
      <c r="W375">
        <f t="shared" si="34"/>
        <v>2</v>
      </c>
      <c r="X375" t="str">
        <f t="shared" si="35"/>
        <v>422</v>
      </c>
      <c r="Y375" t="str">
        <f>IF(Table1[[#This Row],[RFM_Score]]="555","Champion", IF(AND(J375&gt;=4,V375&gt;=4),"Loyal", IF(U375&lt;=2,"At Risk", IF(W375&gt;=4,"Potential Loyalist","Others"))))</f>
        <v>Others</v>
      </c>
    </row>
    <row r="376" spans="1:25">
      <c r="A376" t="s">
        <v>2232</v>
      </c>
      <c r="B376">
        <v>27</v>
      </c>
      <c r="C376" t="s">
        <v>33</v>
      </c>
      <c r="D376" t="s">
        <v>20</v>
      </c>
      <c r="E376" s="6" t="s">
        <v>12446</v>
      </c>
      <c r="F376" t="s">
        <v>37</v>
      </c>
      <c r="G376">
        <v>2</v>
      </c>
      <c r="H376">
        <v>0</v>
      </c>
      <c r="I376">
        <v>36</v>
      </c>
      <c r="J376">
        <v>2</v>
      </c>
      <c r="K376">
        <v>94.44</v>
      </c>
      <c r="L376" t="str">
        <f t="shared" si="30"/>
        <v/>
      </c>
      <c r="M376">
        <v>6</v>
      </c>
      <c r="N376" t="str">
        <f t="shared" si="31"/>
        <v/>
      </c>
      <c r="O376">
        <v>48</v>
      </c>
      <c r="P376" s="11">
        <v>0</v>
      </c>
      <c r="Q376" s="11">
        <v>5.5555555555555497E-2</v>
      </c>
      <c r="R376" s="12">
        <v>15.74</v>
      </c>
      <c r="S376" t="s">
        <v>27</v>
      </c>
      <c r="T376">
        <v>0</v>
      </c>
      <c r="U376">
        <f t="shared" si="32"/>
        <v>3</v>
      </c>
      <c r="V376">
        <f t="shared" si="33"/>
        <v>2</v>
      </c>
      <c r="W376">
        <f t="shared" si="34"/>
        <v>2</v>
      </c>
      <c r="X376" t="str">
        <f t="shared" si="35"/>
        <v>322</v>
      </c>
      <c r="Y376" t="str">
        <f>IF(Table1[[#This Row],[RFM_Score]]="555","Champion", IF(AND(J376&gt;=4,V376&gt;=4),"Loyal", IF(U376&lt;=2,"At Risk", IF(W376&gt;=4,"Potential Loyalist","Others"))))</f>
        <v>Others</v>
      </c>
    </row>
    <row r="377" spans="1:25">
      <c r="A377" t="s">
        <v>7159</v>
      </c>
      <c r="B377">
        <v>29</v>
      </c>
      <c r="C377" t="s">
        <v>33</v>
      </c>
      <c r="D377" t="s">
        <v>29</v>
      </c>
      <c r="E377" s="6" t="s">
        <v>12447</v>
      </c>
      <c r="F377" t="s">
        <v>62</v>
      </c>
      <c r="G377">
        <v>3</v>
      </c>
      <c r="H377">
        <v>1</v>
      </c>
      <c r="I377">
        <v>65</v>
      </c>
      <c r="J377">
        <v>1</v>
      </c>
      <c r="K377">
        <v>94.41</v>
      </c>
      <c r="L377" t="str">
        <f t="shared" si="30"/>
        <v/>
      </c>
      <c r="M377">
        <v>6</v>
      </c>
      <c r="N377" t="str">
        <f t="shared" si="31"/>
        <v/>
      </c>
      <c r="O377">
        <v>11</v>
      </c>
      <c r="P377" s="11">
        <v>0.33333333333333298</v>
      </c>
      <c r="Q377" s="11">
        <v>1.53846153846153E-2</v>
      </c>
      <c r="R377" s="12">
        <v>15.734999999999999</v>
      </c>
      <c r="S377" t="s">
        <v>27</v>
      </c>
      <c r="T377">
        <v>0</v>
      </c>
      <c r="U377">
        <f t="shared" si="32"/>
        <v>5</v>
      </c>
      <c r="V377">
        <f t="shared" si="33"/>
        <v>2</v>
      </c>
      <c r="W377">
        <f t="shared" si="34"/>
        <v>2</v>
      </c>
      <c r="X377" t="str">
        <f t="shared" si="35"/>
        <v>522</v>
      </c>
      <c r="Y377" t="str">
        <f>IF(Table1[[#This Row],[RFM_Score]]="555","Champion", IF(AND(J377&gt;=4,V377&gt;=4),"Loyal", IF(U377&lt;=2,"At Risk", IF(W377&gt;=4,"Potential Loyalist","Others"))))</f>
        <v>Others</v>
      </c>
    </row>
    <row r="378" spans="1:25">
      <c r="A378" t="s">
        <v>8637</v>
      </c>
      <c r="B378">
        <v>30</v>
      </c>
      <c r="C378" t="s">
        <v>19</v>
      </c>
      <c r="D378" t="s">
        <v>35</v>
      </c>
      <c r="E378" s="6" t="s">
        <v>12448</v>
      </c>
      <c r="F378" t="s">
        <v>30</v>
      </c>
      <c r="G378">
        <v>0</v>
      </c>
      <c r="H378">
        <v>0</v>
      </c>
      <c r="I378">
        <v>48</v>
      </c>
      <c r="J378">
        <v>2</v>
      </c>
      <c r="K378">
        <v>92.37</v>
      </c>
      <c r="L378" t="str">
        <f t="shared" si="30"/>
        <v/>
      </c>
      <c r="M378">
        <v>6</v>
      </c>
      <c r="N378" t="str">
        <f t="shared" si="31"/>
        <v/>
      </c>
      <c r="O378">
        <v>2</v>
      </c>
      <c r="P378" s="11">
        <v>0</v>
      </c>
      <c r="Q378" s="11">
        <v>4.1666666666666602E-2</v>
      </c>
      <c r="R378" s="12">
        <v>15.395</v>
      </c>
      <c r="S378" t="s">
        <v>27</v>
      </c>
      <c r="T378">
        <v>0</v>
      </c>
      <c r="U378">
        <f t="shared" si="32"/>
        <v>5</v>
      </c>
      <c r="V378">
        <f t="shared" si="33"/>
        <v>2</v>
      </c>
      <c r="W378">
        <f t="shared" si="34"/>
        <v>2</v>
      </c>
      <c r="X378" t="str">
        <f t="shared" si="35"/>
        <v>522</v>
      </c>
      <c r="Y378" t="str">
        <f>IF(Table1[[#This Row],[RFM_Score]]="555","Champion", IF(AND(J378&gt;=4,V378&gt;=4),"Loyal", IF(U378&lt;=2,"At Risk", IF(W378&gt;=4,"Potential Loyalist","Others"))))</f>
        <v>Others</v>
      </c>
    </row>
    <row r="379" spans="1:25">
      <c r="A379" t="s">
        <v>39</v>
      </c>
      <c r="B379">
        <v>29</v>
      </c>
      <c r="C379" t="s">
        <v>19</v>
      </c>
      <c r="D379" t="s">
        <v>25</v>
      </c>
      <c r="E379" s="6" t="s">
        <v>12449</v>
      </c>
      <c r="F379" t="s">
        <v>26</v>
      </c>
      <c r="G379">
        <v>4</v>
      </c>
      <c r="H379">
        <v>1</v>
      </c>
      <c r="I379">
        <v>50</v>
      </c>
      <c r="J379">
        <v>4</v>
      </c>
      <c r="K379">
        <v>91.98</v>
      </c>
      <c r="L379" t="str">
        <f t="shared" si="30"/>
        <v/>
      </c>
      <c r="M379">
        <v>6</v>
      </c>
      <c r="N379" t="str">
        <f t="shared" si="31"/>
        <v/>
      </c>
      <c r="O379">
        <v>14</v>
      </c>
      <c r="P379" s="11">
        <v>0.25</v>
      </c>
      <c r="Q379" s="11">
        <v>0.08</v>
      </c>
      <c r="R379" s="12">
        <v>15.33</v>
      </c>
      <c r="S379" t="s">
        <v>27</v>
      </c>
      <c r="T379">
        <v>0</v>
      </c>
      <c r="U379">
        <f t="shared" si="32"/>
        <v>5</v>
      </c>
      <c r="V379">
        <f t="shared" si="33"/>
        <v>2</v>
      </c>
      <c r="W379">
        <f t="shared" si="34"/>
        <v>2</v>
      </c>
      <c r="X379" t="str">
        <f t="shared" si="35"/>
        <v>522</v>
      </c>
      <c r="Y379" t="str">
        <f>IF(Table1[[#This Row],[RFM_Score]]="555","Champion", IF(AND(J379&gt;=4,V379&gt;=4),"Loyal", IF(U379&lt;=2,"At Risk", IF(W379&gt;=4,"Potential Loyalist","Others"))))</f>
        <v>Others</v>
      </c>
    </row>
    <row r="380" spans="1:25">
      <c r="A380" t="s">
        <v>6460</v>
      </c>
      <c r="B380">
        <v>36</v>
      </c>
      <c r="C380" t="s">
        <v>24</v>
      </c>
      <c r="D380" t="s">
        <v>20</v>
      </c>
      <c r="E380" s="6" t="s">
        <v>12450</v>
      </c>
      <c r="F380" t="s">
        <v>37</v>
      </c>
      <c r="G380">
        <v>0</v>
      </c>
      <c r="H380">
        <v>0</v>
      </c>
      <c r="I380">
        <v>54</v>
      </c>
      <c r="J380">
        <v>2</v>
      </c>
      <c r="K380">
        <v>91.98</v>
      </c>
      <c r="L380" t="str">
        <f t="shared" si="30"/>
        <v/>
      </c>
      <c r="M380">
        <v>6</v>
      </c>
      <c r="N380" t="str">
        <f t="shared" si="31"/>
        <v/>
      </c>
      <c r="O380">
        <v>46</v>
      </c>
      <c r="P380" s="11">
        <v>0</v>
      </c>
      <c r="Q380" s="11">
        <v>3.7037037037037E-2</v>
      </c>
      <c r="R380" s="12">
        <v>15.33</v>
      </c>
      <c r="S380" t="s">
        <v>27</v>
      </c>
      <c r="T380">
        <v>0</v>
      </c>
      <c r="U380">
        <f t="shared" si="32"/>
        <v>3</v>
      </c>
      <c r="V380">
        <f t="shared" si="33"/>
        <v>2</v>
      </c>
      <c r="W380">
        <f t="shared" si="34"/>
        <v>2</v>
      </c>
      <c r="X380" t="str">
        <f t="shared" si="35"/>
        <v>322</v>
      </c>
      <c r="Y380" t="str">
        <f>IF(Table1[[#This Row],[RFM_Score]]="555","Champion", IF(AND(J380&gt;=4,V380&gt;=4),"Loyal", IF(U380&lt;=2,"At Risk", IF(W380&gt;=4,"Potential Loyalist","Others"))))</f>
        <v>Others</v>
      </c>
    </row>
    <row r="381" spans="1:25">
      <c r="A381" t="s">
        <v>9966</v>
      </c>
      <c r="B381">
        <v>41</v>
      </c>
      <c r="C381" t="s">
        <v>24</v>
      </c>
      <c r="D381" t="s">
        <v>29</v>
      </c>
      <c r="E381" s="6" t="s">
        <v>12451</v>
      </c>
      <c r="F381" t="s">
        <v>37</v>
      </c>
      <c r="G381">
        <v>3</v>
      </c>
      <c r="H381">
        <v>1</v>
      </c>
      <c r="I381">
        <v>47</v>
      </c>
      <c r="J381">
        <v>2</v>
      </c>
      <c r="K381">
        <v>91.41</v>
      </c>
      <c r="L381" t="str">
        <f t="shared" si="30"/>
        <v/>
      </c>
      <c r="M381">
        <v>6</v>
      </c>
      <c r="N381" t="str">
        <f t="shared" si="31"/>
        <v/>
      </c>
      <c r="O381">
        <v>16</v>
      </c>
      <c r="P381" s="11">
        <v>0.33333333333333298</v>
      </c>
      <c r="Q381" s="11">
        <v>4.2553191489361701E-2</v>
      </c>
      <c r="R381" s="12">
        <v>15.234999999999999</v>
      </c>
      <c r="S381" t="s">
        <v>27</v>
      </c>
      <c r="T381">
        <v>0</v>
      </c>
      <c r="U381">
        <f t="shared" si="32"/>
        <v>5</v>
      </c>
      <c r="V381">
        <f t="shared" si="33"/>
        <v>2</v>
      </c>
      <c r="W381">
        <f t="shared" si="34"/>
        <v>2</v>
      </c>
      <c r="X381" t="str">
        <f t="shared" si="35"/>
        <v>522</v>
      </c>
      <c r="Y381" t="str">
        <f>IF(Table1[[#This Row],[RFM_Score]]="555","Champion", IF(AND(J381&gt;=4,V381&gt;=4),"Loyal", IF(U381&lt;=2,"At Risk", IF(W381&gt;=4,"Potential Loyalist","Others"))))</f>
        <v>Others</v>
      </c>
    </row>
    <row r="382" spans="1:25">
      <c r="A382" t="s">
        <v>11669</v>
      </c>
      <c r="B382">
        <v>64</v>
      </c>
      <c r="C382" t="s">
        <v>24</v>
      </c>
      <c r="D382" t="s">
        <v>35</v>
      </c>
      <c r="E382" s="6" t="s">
        <v>12452</v>
      </c>
      <c r="F382" t="s">
        <v>21</v>
      </c>
      <c r="G382">
        <v>1</v>
      </c>
      <c r="H382">
        <v>1</v>
      </c>
      <c r="I382">
        <v>52</v>
      </c>
      <c r="J382">
        <v>3</v>
      </c>
      <c r="K382">
        <v>90.53</v>
      </c>
      <c r="L382" t="str">
        <f t="shared" si="30"/>
        <v/>
      </c>
      <c r="M382">
        <v>6</v>
      </c>
      <c r="N382" t="str">
        <f t="shared" si="31"/>
        <v/>
      </c>
      <c r="O382">
        <v>77</v>
      </c>
      <c r="P382" s="11">
        <v>1</v>
      </c>
      <c r="Q382" s="11">
        <v>5.7692307692307598E-2</v>
      </c>
      <c r="R382" s="12">
        <v>15.088333333333299</v>
      </c>
      <c r="S382" t="s">
        <v>27</v>
      </c>
      <c r="T382">
        <v>0</v>
      </c>
      <c r="U382">
        <f t="shared" si="32"/>
        <v>2</v>
      </c>
      <c r="V382">
        <f t="shared" si="33"/>
        <v>2</v>
      </c>
      <c r="W382">
        <f t="shared" si="34"/>
        <v>2</v>
      </c>
      <c r="X382" t="str">
        <f t="shared" si="35"/>
        <v>222</v>
      </c>
      <c r="Y382" t="str">
        <f>IF(Table1[[#This Row],[RFM_Score]]="555","Champion", IF(AND(J382&gt;=4,V382&gt;=4),"Loyal", IF(U382&lt;=2,"At Risk", IF(W382&gt;=4,"Potential Loyalist","Others"))))</f>
        <v>At Risk</v>
      </c>
    </row>
    <row r="383" spans="1:25">
      <c r="A383" t="s">
        <v>5220</v>
      </c>
      <c r="B383">
        <v>39</v>
      </c>
      <c r="C383" t="s">
        <v>19</v>
      </c>
      <c r="D383" t="s">
        <v>29</v>
      </c>
      <c r="E383" s="6" t="s">
        <v>12453</v>
      </c>
      <c r="F383" t="s">
        <v>60</v>
      </c>
      <c r="G383">
        <v>1</v>
      </c>
      <c r="H383">
        <v>0</v>
      </c>
      <c r="I383">
        <v>52</v>
      </c>
      <c r="J383">
        <v>1</v>
      </c>
      <c r="K383">
        <v>89.49</v>
      </c>
      <c r="L383" t="str">
        <f t="shared" si="30"/>
        <v/>
      </c>
      <c r="M383">
        <v>6</v>
      </c>
      <c r="N383" t="str">
        <f t="shared" si="31"/>
        <v/>
      </c>
      <c r="O383">
        <v>5</v>
      </c>
      <c r="P383" s="11">
        <v>0</v>
      </c>
      <c r="Q383" s="11">
        <v>1.9230769230769201E-2</v>
      </c>
      <c r="R383" s="12">
        <v>14.914999999999999</v>
      </c>
      <c r="S383" t="s">
        <v>27</v>
      </c>
      <c r="T383">
        <v>1</v>
      </c>
      <c r="U383">
        <f t="shared" si="32"/>
        <v>5</v>
      </c>
      <c r="V383">
        <f t="shared" si="33"/>
        <v>2</v>
      </c>
      <c r="W383">
        <f t="shared" si="34"/>
        <v>2</v>
      </c>
      <c r="X383" t="str">
        <f t="shared" si="35"/>
        <v>522</v>
      </c>
      <c r="Y383" t="str">
        <f>IF(Table1[[#This Row],[RFM_Score]]="555","Champion", IF(AND(J383&gt;=4,V383&gt;=4),"Loyal", IF(U383&lt;=2,"At Risk", IF(W383&gt;=4,"Potential Loyalist","Others"))))</f>
        <v>Others</v>
      </c>
    </row>
    <row r="384" spans="1:25">
      <c r="A384" t="s">
        <v>4568</v>
      </c>
      <c r="B384">
        <v>46</v>
      </c>
      <c r="C384" t="s">
        <v>19</v>
      </c>
      <c r="D384" t="s">
        <v>25</v>
      </c>
      <c r="E384" s="6" t="s">
        <v>12454</v>
      </c>
      <c r="F384" t="s">
        <v>26</v>
      </c>
      <c r="G384">
        <v>2</v>
      </c>
      <c r="H384">
        <v>2</v>
      </c>
      <c r="I384">
        <v>56</v>
      </c>
      <c r="J384">
        <v>3</v>
      </c>
      <c r="K384">
        <v>88.65</v>
      </c>
      <c r="L384" t="str">
        <f t="shared" si="30"/>
        <v/>
      </c>
      <c r="M384">
        <v>6</v>
      </c>
      <c r="N384" t="str">
        <f t="shared" si="31"/>
        <v/>
      </c>
      <c r="O384">
        <v>0</v>
      </c>
      <c r="P384" s="11">
        <v>1</v>
      </c>
      <c r="Q384" s="11">
        <v>5.3571428571428499E-2</v>
      </c>
      <c r="R384" s="12">
        <v>14.775</v>
      </c>
      <c r="S384" t="s">
        <v>27</v>
      </c>
      <c r="T384">
        <v>0</v>
      </c>
      <c r="U384">
        <f t="shared" si="32"/>
        <v>5</v>
      </c>
      <c r="V384">
        <f t="shared" si="33"/>
        <v>2</v>
      </c>
      <c r="W384">
        <f t="shared" si="34"/>
        <v>2</v>
      </c>
      <c r="X384" t="str">
        <f t="shared" si="35"/>
        <v>522</v>
      </c>
      <c r="Y384" t="str">
        <f>IF(Table1[[#This Row],[RFM_Score]]="555","Champion", IF(AND(J384&gt;=4,V384&gt;=4),"Loyal", IF(U384&lt;=2,"At Risk", IF(W384&gt;=4,"Potential Loyalist","Others"))))</f>
        <v>Others</v>
      </c>
    </row>
    <row r="385" spans="1:25">
      <c r="A385" t="s">
        <v>6519</v>
      </c>
      <c r="B385">
        <v>24</v>
      </c>
      <c r="C385" t="s">
        <v>19</v>
      </c>
      <c r="D385" t="s">
        <v>25</v>
      </c>
      <c r="E385" s="6" t="s">
        <v>12455</v>
      </c>
      <c r="F385" t="s">
        <v>30</v>
      </c>
      <c r="G385">
        <v>5</v>
      </c>
      <c r="H385">
        <v>0</v>
      </c>
      <c r="I385">
        <v>45</v>
      </c>
      <c r="J385">
        <v>7</v>
      </c>
      <c r="K385">
        <v>87.04</v>
      </c>
      <c r="L385" t="str">
        <f t="shared" si="30"/>
        <v/>
      </c>
      <c r="M385">
        <v>6</v>
      </c>
      <c r="N385" t="str">
        <f t="shared" si="31"/>
        <v/>
      </c>
      <c r="O385">
        <v>15</v>
      </c>
      <c r="P385" s="11">
        <v>0</v>
      </c>
      <c r="Q385" s="11">
        <v>0.155555555555555</v>
      </c>
      <c r="R385" s="12">
        <v>14.5066666666666</v>
      </c>
      <c r="S385" t="s">
        <v>27</v>
      </c>
      <c r="T385">
        <v>0</v>
      </c>
      <c r="U385">
        <f t="shared" si="32"/>
        <v>5</v>
      </c>
      <c r="V385">
        <f t="shared" si="33"/>
        <v>2</v>
      </c>
      <c r="W385">
        <f t="shared" si="34"/>
        <v>2</v>
      </c>
      <c r="X385" t="str">
        <f t="shared" si="35"/>
        <v>522</v>
      </c>
      <c r="Y385" t="str">
        <f>IF(Table1[[#This Row],[RFM_Score]]="555","Champion", IF(AND(J385&gt;=4,V385&gt;=4),"Loyal", IF(U385&lt;=2,"At Risk", IF(W385&gt;=4,"Potential Loyalist","Others"))))</f>
        <v>Others</v>
      </c>
    </row>
    <row r="386" spans="1:25">
      <c r="A386" t="s">
        <v>2702</v>
      </c>
      <c r="B386">
        <v>18</v>
      </c>
      <c r="C386" t="s">
        <v>19</v>
      </c>
      <c r="D386" t="s">
        <v>41</v>
      </c>
      <c r="E386" s="6" t="s">
        <v>12456</v>
      </c>
      <c r="F386" t="s">
        <v>21</v>
      </c>
      <c r="G386">
        <v>1</v>
      </c>
      <c r="H386">
        <v>1</v>
      </c>
      <c r="I386">
        <v>55</v>
      </c>
      <c r="J386">
        <v>3</v>
      </c>
      <c r="K386">
        <v>86.76</v>
      </c>
      <c r="L386" t="str">
        <f t="shared" ref="L386:L449" si="36">IF(OR(K386&lt;$AC$10, K386&gt;$AC$11), "OUTLIER", "")</f>
        <v/>
      </c>
      <c r="M386">
        <v>6</v>
      </c>
      <c r="N386" t="str">
        <f t="shared" ref="N386:N449" si="37">IF(OR(M386&lt;$AC$16, M386&gt;$AC$17), "OUTLIER", "")</f>
        <v/>
      </c>
      <c r="O386">
        <v>5</v>
      </c>
      <c r="P386" s="11">
        <v>1</v>
      </c>
      <c r="Q386" s="11">
        <v>5.4545454545454501E-2</v>
      </c>
      <c r="R386" s="12">
        <v>14.46</v>
      </c>
      <c r="S386" t="s">
        <v>27</v>
      </c>
      <c r="T386">
        <v>0</v>
      </c>
      <c r="U386">
        <f t="shared" ref="U386:U449" si="38">IF(O386&lt;=20,5,IF(O386&lt;=40,4,IF(O386&lt;=70,3,IF(O386&lt;=100,2,1))))</f>
        <v>5</v>
      </c>
      <c r="V386">
        <f t="shared" ref="V386:V449" si="39">IF(M386&gt;=11,5,IF(M386&gt;=9,4,IF(M386&gt;=7,3,IF(M386&gt;=5,2,1))))</f>
        <v>2</v>
      </c>
      <c r="W386">
        <f t="shared" ref="W386:W449" si="40">IF(K386&gt;=500,5,IF(K386&gt;=300,4,IF(K386&gt;=150,3,IF(K386&gt;=50,2,1))))</f>
        <v>2</v>
      </c>
      <c r="X386" t="str">
        <f t="shared" ref="X386:X449" si="41">U386 &amp; V386 &amp; W386</f>
        <v>522</v>
      </c>
      <c r="Y386" t="str">
        <f>IF(Table1[[#This Row],[RFM_Score]]="555","Champion", IF(AND(J386&gt;=4,V386&gt;=4),"Loyal", IF(U386&lt;=2,"At Risk", IF(W386&gt;=4,"Potential Loyalist","Others"))))</f>
        <v>Others</v>
      </c>
    </row>
    <row r="387" spans="1:25">
      <c r="A387" t="s">
        <v>6682</v>
      </c>
      <c r="B387">
        <v>56</v>
      </c>
      <c r="C387" t="s">
        <v>24</v>
      </c>
      <c r="D387" t="s">
        <v>25</v>
      </c>
      <c r="E387" s="6" t="s">
        <v>12457</v>
      </c>
      <c r="F387" t="s">
        <v>26</v>
      </c>
      <c r="G387">
        <v>2</v>
      </c>
      <c r="H387">
        <v>1</v>
      </c>
      <c r="I387">
        <v>50</v>
      </c>
      <c r="J387">
        <v>2</v>
      </c>
      <c r="K387">
        <v>86.22</v>
      </c>
      <c r="L387" t="str">
        <f t="shared" si="36"/>
        <v/>
      </c>
      <c r="M387">
        <v>6</v>
      </c>
      <c r="N387" t="str">
        <f t="shared" si="37"/>
        <v/>
      </c>
      <c r="O387">
        <v>10</v>
      </c>
      <c r="P387" s="11">
        <v>0.5</v>
      </c>
      <c r="Q387" s="11">
        <v>0.04</v>
      </c>
      <c r="R387" s="12">
        <v>14.37</v>
      </c>
      <c r="S387" t="s">
        <v>27</v>
      </c>
      <c r="T387">
        <v>0</v>
      </c>
      <c r="U387">
        <f t="shared" si="38"/>
        <v>5</v>
      </c>
      <c r="V387">
        <f t="shared" si="39"/>
        <v>2</v>
      </c>
      <c r="W387">
        <f t="shared" si="40"/>
        <v>2</v>
      </c>
      <c r="X387" t="str">
        <f t="shared" si="41"/>
        <v>522</v>
      </c>
      <c r="Y387" t="str">
        <f>IF(Table1[[#This Row],[RFM_Score]]="555","Champion", IF(AND(J387&gt;=4,V387&gt;=4),"Loyal", IF(U387&lt;=2,"At Risk", IF(W387&gt;=4,"Potential Loyalist","Others"))))</f>
        <v>Others</v>
      </c>
    </row>
    <row r="388" spans="1:25">
      <c r="A388" t="s">
        <v>2471</v>
      </c>
      <c r="B388">
        <v>37</v>
      </c>
      <c r="C388" t="s">
        <v>19</v>
      </c>
      <c r="D388" t="s">
        <v>46</v>
      </c>
      <c r="E388" s="6" t="s">
        <v>12458</v>
      </c>
      <c r="F388" t="s">
        <v>37</v>
      </c>
      <c r="G388">
        <v>2</v>
      </c>
      <c r="H388">
        <v>1</v>
      </c>
      <c r="I388">
        <v>53</v>
      </c>
      <c r="J388">
        <v>2</v>
      </c>
      <c r="K388">
        <v>85.59</v>
      </c>
      <c r="L388" t="str">
        <f t="shared" si="36"/>
        <v/>
      </c>
      <c r="M388">
        <v>6</v>
      </c>
      <c r="N388" t="str">
        <f t="shared" si="37"/>
        <v/>
      </c>
      <c r="O388">
        <v>47</v>
      </c>
      <c r="P388" s="11">
        <v>0.5</v>
      </c>
      <c r="Q388" s="11">
        <v>3.7735849056603703E-2</v>
      </c>
      <c r="R388" s="12">
        <v>14.265000000000001</v>
      </c>
      <c r="S388" t="s">
        <v>27</v>
      </c>
      <c r="T388">
        <v>0</v>
      </c>
      <c r="U388">
        <f t="shared" si="38"/>
        <v>3</v>
      </c>
      <c r="V388">
        <f t="shared" si="39"/>
        <v>2</v>
      </c>
      <c r="W388">
        <f t="shared" si="40"/>
        <v>2</v>
      </c>
      <c r="X388" t="str">
        <f t="shared" si="41"/>
        <v>322</v>
      </c>
      <c r="Y388" t="str">
        <f>IF(Table1[[#This Row],[RFM_Score]]="555","Champion", IF(AND(J388&gt;=4,V388&gt;=4),"Loyal", IF(U388&lt;=2,"At Risk", IF(W388&gt;=4,"Potential Loyalist","Others"))))</f>
        <v>Others</v>
      </c>
    </row>
    <row r="389" spans="1:25">
      <c r="A389" t="s">
        <v>7978</v>
      </c>
      <c r="B389">
        <v>38</v>
      </c>
      <c r="C389" t="s">
        <v>19</v>
      </c>
      <c r="D389" t="s">
        <v>41</v>
      </c>
      <c r="E389" s="6" t="s">
        <v>12459</v>
      </c>
      <c r="F389" t="s">
        <v>21</v>
      </c>
      <c r="G389">
        <v>1</v>
      </c>
      <c r="H389">
        <v>0</v>
      </c>
      <c r="I389">
        <v>58</v>
      </c>
      <c r="J389">
        <v>5</v>
      </c>
      <c r="K389">
        <v>83.18</v>
      </c>
      <c r="L389" t="str">
        <f t="shared" si="36"/>
        <v/>
      </c>
      <c r="M389">
        <v>6</v>
      </c>
      <c r="N389" t="str">
        <f t="shared" si="37"/>
        <v/>
      </c>
      <c r="O389">
        <v>34</v>
      </c>
      <c r="P389" s="11">
        <v>0</v>
      </c>
      <c r="Q389" s="11">
        <v>8.6206896551724102E-2</v>
      </c>
      <c r="R389" s="12">
        <v>13.8633333333333</v>
      </c>
      <c r="S389" t="s">
        <v>27</v>
      </c>
      <c r="T389">
        <v>0</v>
      </c>
      <c r="U389">
        <f t="shared" si="38"/>
        <v>4</v>
      </c>
      <c r="V389">
        <f t="shared" si="39"/>
        <v>2</v>
      </c>
      <c r="W389">
        <f t="shared" si="40"/>
        <v>2</v>
      </c>
      <c r="X389" t="str">
        <f t="shared" si="41"/>
        <v>422</v>
      </c>
      <c r="Y389" t="str">
        <f>IF(Table1[[#This Row],[RFM_Score]]="555","Champion", IF(AND(J389&gt;=4,V389&gt;=4),"Loyal", IF(U389&lt;=2,"At Risk", IF(W389&gt;=4,"Potential Loyalist","Others"))))</f>
        <v>Others</v>
      </c>
    </row>
    <row r="390" spans="1:25">
      <c r="A390" t="s">
        <v>8225</v>
      </c>
      <c r="B390">
        <v>43</v>
      </c>
      <c r="C390" t="s">
        <v>24</v>
      </c>
      <c r="D390" t="s">
        <v>35</v>
      </c>
      <c r="E390" s="6" t="s">
        <v>12460</v>
      </c>
      <c r="F390" t="s">
        <v>60</v>
      </c>
      <c r="G390">
        <v>4</v>
      </c>
      <c r="H390">
        <v>1</v>
      </c>
      <c r="I390">
        <v>45</v>
      </c>
      <c r="J390">
        <v>2</v>
      </c>
      <c r="K390">
        <v>82.31</v>
      </c>
      <c r="L390" t="str">
        <f t="shared" si="36"/>
        <v/>
      </c>
      <c r="M390">
        <v>6</v>
      </c>
      <c r="N390" t="str">
        <f t="shared" si="37"/>
        <v/>
      </c>
      <c r="O390">
        <v>27</v>
      </c>
      <c r="P390" s="11">
        <v>0.25</v>
      </c>
      <c r="Q390" s="11">
        <v>4.4444444444444398E-2</v>
      </c>
      <c r="R390" s="12">
        <v>13.7183333333333</v>
      </c>
      <c r="S390" t="s">
        <v>27</v>
      </c>
      <c r="T390">
        <v>1</v>
      </c>
      <c r="U390">
        <f t="shared" si="38"/>
        <v>4</v>
      </c>
      <c r="V390">
        <f t="shared" si="39"/>
        <v>2</v>
      </c>
      <c r="W390">
        <f t="shared" si="40"/>
        <v>2</v>
      </c>
      <c r="X390" t="str">
        <f t="shared" si="41"/>
        <v>422</v>
      </c>
      <c r="Y390" t="str">
        <f>IF(Table1[[#This Row],[RFM_Score]]="555","Champion", IF(AND(J390&gt;=4,V390&gt;=4),"Loyal", IF(U390&lt;=2,"At Risk", IF(W390&gt;=4,"Potential Loyalist","Others"))))</f>
        <v>Others</v>
      </c>
    </row>
    <row r="391" spans="1:25">
      <c r="A391" t="s">
        <v>2595</v>
      </c>
      <c r="B391">
        <v>38</v>
      </c>
      <c r="C391" t="s">
        <v>24</v>
      </c>
      <c r="D391" t="s">
        <v>35</v>
      </c>
      <c r="E391" s="6" t="s">
        <v>12461</v>
      </c>
      <c r="F391" t="s">
        <v>60</v>
      </c>
      <c r="G391">
        <v>3</v>
      </c>
      <c r="H391">
        <v>0</v>
      </c>
      <c r="I391">
        <v>38</v>
      </c>
      <c r="J391">
        <v>5</v>
      </c>
      <c r="K391">
        <v>82.05</v>
      </c>
      <c r="L391" t="str">
        <f t="shared" si="36"/>
        <v/>
      </c>
      <c r="M391">
        <v>6</v>
      </c>
      <c r="N391" t="str">
        <f t="shared" si="37"/>
        <v/>
      </c>
      <c r="O391">
        <v>37</v>
      </c>
      <c r="P391" s="11">
        <v>0</v>
      </c>
      <c r="Q391" s="11">
        <v>0.13157894736842099</v>
      </c>
      <c r="R391" s="12">
        <v>13.674999999999899</v>
      </c>
      <c r="S391" t="s">
        <v>27</v>
      </c>
      <c r="T391">
        <v>0</v>
      </c>
      <c r="U391">
        <f t="shared" si="38"/>
        <v>4</v>
      </c>
      <c r="V391">
        <f t="shared" si="39"/>
        <v>2</v>
      </c>
      <c r="W391">
        <f t="shared" si="40"/>
        <v>2</v>
      </c>
      <c r="X391" t="str">
        <f t="shared" si="41"/>
        <v>422</v>
      </c>
      <c r="Y391" t="str">
        <f>IF(Table1[[#This Row],[RFM_Score]]="555","Champion", IF(AND(J391&gt;=4,V391&gt;=4),"Loyal", IF(U391&lt;=2,"At Risk", IF(W391&gt;=4,"Potential Loyalist","Others"))))</f>
        <v>Others</v>
      </c>
    </row>
    <row r="392" spans="1:25">
      <c r="A392" t="s">
        <v>1723</v>
      </c>
      <c r="B392">
        <v>29</v>
      </c>
      <c r="C392" t="s">
        <v>24</v>
      </c>
      <c r="D392" t="s">
        <v>29</v>
      </c>
      <c r="E392" s="6" t="s">
        <v>12462</v>
      </c>
      <c r="F392" t="s">
        <v>37</v>
      </c>
      <c r="G392">
        <v>3</v>
      </c>
      <c r="H392">
        <v>0</v>
      </c>
      <c r="I392">
        <v>50</v>
      </c>
      <c r="J392">
        <v>2</v>
      </c>
      <c r="K392">
        <v>78.83</v>
      </c>
      <c r="L392" t="str">
        <f t="shared" si="36"/>
        <v/>
      </c>
      <c r="M392">
        <v>6</v>
      </c>
      <c r="N392" t="str">
        <f t="shared" si="37"/>
        <v/>
      </c>
      <c r="O392">
        <v>55</v>
      </c>
      <c r="P392" s="11">
        <v>0</v>
      </c>
      <c r="Q392" s="11">
        <v>0.04</v>
      </c>
      <c r="R392" s="12">
        <v>13.1383333333333</v>
      </c>
      <c r="S392" t="s">
        <v>27</v>
      </c>
      <c r="T392">
        <v>0</v>
      </c>
      <c r="U392">
        <f t="shared" si="38"/>
        <v>3</v>
      </c>
      <c r="V392">
        <f t="shared" si="39"/>
        <v>2</v>
      </c>
      <c r="W392">
        <f t="shared" si="40"/>
        <v>2</v>
      </c>
      <c r="X392" t="str">
        <f t="shared" si="41"/>
        <v>322</v>
      </c>
      <c r="Y392" t="str">
        <f>IF(Table1[[#This Row],[RFM_Score]]="555","Champion", IF(AND(J392&gt;=4,V392&gt;=4),"Loyal", IF(U392&lt;=2,"At Risk", IF(W392&gt;=4,"Potential Loyalist","Others"))))</f>
        <v>Others</v>
      </c>
    </row>
    <row r="393" spans="1:25">
      <c r="A393" t="s">
        <v>1557</v>
      </c>
      <c r="B393">
        <v>49</v>
      </c>
      <c r="C393" t="s">
        <v>19</v>
      </c>
      <c r="D393" t="s">
        <v>25</v>
      </c>
      <c r="E393" s="6" t="s">
        <v>12463</v>
      </c>
      <c r="F393" t="s">
        <v>60</v>
      </c>
      <c r="G393">
        <v>2</v>
      </c>
      <c r="H393">
        <v>1</v>
      </c>
      <c r="I393">
        <v>46</v>
      </c>
      <c r="J393">
        <v>1</v>
      </c>
      <c r="K393">
        <v>78.099999999999994</v>
      </c>
      <c r="L393" t="str">
        <f t="shared" si="36"/>
        <v/>
      </c>
      <c r="M393">
        <v>6</v>
      </c>
      <c r="N393" t="str">
        <f t="shared" si="37"/>
        <v/>
      </c>
      <c r="O393">
        <v>17</v>
      </c>
      <c r="P393" s="11">
        <v>0.5</v>
      </c>
      <c r="Q393" s="11">
        <v>2.1739130434782601E-2</v>
      </c>
      <c r="R393" s="12">
        <v>13.0166666666666</v>
      </c>
      <c r="S393" t="s">
        <v>27</v>
      </c>
      <c r="T393">
        <v>0</v>
      </c>
      <c r="U393">
        <f t="shared" si="38"/>
        <v>5</v>
      </c>
      <c r="V393">
        <f t="shared" si="39"/>
        <v>2</v>
      </c>
      <c r="W393">
        <f t="shared" si="40"/>
        <v>2</v>
      </c>
      <c r="X393" t="str">
        <f t="shared" si="41"/>
        <v>522</v>
      </c>
      <c r="Y393" t="str">
        <f>IF(Table1[[#This Row],[RFM_Score]]="555","Champion", IF(AND(J393&gt;=4,V393&gt;=4),"Loyal", IF(U393&lt;=2,"At Risk", IF(W393&gt;=4,"Potential Loyalist","Others"))))</f>
        <v>Others</v>
      </c>
    </row>
    <row r="394" spans="1:25">
      <c r="A394" t="s">
        <v>2552</v>
      </c>
      <c r="B394">
        <v>38</v>
      </c>
      <c r="C394" t="s">
        <v>19</v>
      </c>
      <c r="D394" t="s">
        <v>25</v>
      </c>
      <c r="E394" s="6" t="s">
        <v>12464</v>
      </c>
      <c r="F394" t="s">
        <v>26</v>
      </c>
      <c r="G394">
        <v>2</v>
      </c>
      <c r="H394">
        <v>2</v>
      </c>
      <c r="I394">
        <v>55</v>
      </c>
      <c r="J394">
        <v>1</v>
      </c>
      <c r="K394">
        <v>76.78</v>
      </c>
      <c r="L394" t="str">
        <f t="shared" si="36"/>
        <v/>
      </c>
      <c r="M394">
        <v>6</v>
      </c>
      <c r="N394" t="str">
        <f t="shared" si="37"/>
        <v/>
      </c>
      <c r="O394">
        <v>37</v>
      </c>
      <c r="P394" s="11">
        <v>1</v>
      </c>
      <c r="Q394" s="11">
        <v>1.8181818181818101E-2</v>
      </c>
      <c r="R394" s="12">
        <v>12.796666666666599</v>
      </c>
      <c r="S394" t="s">
        <v>27</v>
      </c>
      <c r="T394">
        <v>0</v>
      </c>
      <c r="U394">
        <f t="shared" si="38"/>
        <v>4</v>
      </c>
      <c r="V394">
        <f t="shared" si="39"/>
        <v>2</v>
      </c>
      <c r="W394">
        <f t="shared" si="40"/>
        <v>2</v>
      </c>
      <c r="X394" t="str">
        <f t="shared" si="41"/>
        <v>422</v>
      </c>
      <c r="Y394" t="str">
        <f>IF(Table1[[#This Row],[RFM_Score]]="555","Champion", IF(AND(J394&gt;=4,V394&gt;=4),"Loyal", IF(U394&lt;=2,"At Risk", IF(W394&gt;=4,"Potential Loyalist","Others"))))</f>
        <v>Others</v>
      </c>
    </row>
    <row r="395" spans="1:25">
      <c r="A395" t="s">
        <v>8316</v>
      </c>
      <c r="B395">
        <v>48</v>
      </c>
      <c r="C395" t="s">
        <v>24</v>
      </c>
      <c r="D395" t="s">
        <v>46</v>
      </c>
      <c r="E395" s="6" t="s">
        <v>12465</v>
      </c>
      <c r="F395" t="s">
        <v>62</v>
      </c>
      <c r="G395">
        <v>2</v>
      </c>
      <c r="H395">
        <v>0</v>
      </c>
      <c r="I395">
        <v>41</v>
      </c>
      <c r="J395">
        <v>1</v>
      </c>
      <c r="K395">
        <v>74.400000000000006</v>
      </c>
      <c r="L395" t="str">
        <f t="shared" si="36"/>
        <v/>
      </c>
      <c r="M395">
        <v>6</v>
      </c>
      <c r="N395" t="str">
        <f t="shared" si="37"/>
        <v/>
      </c>
      <c r="O395">
        <v>5</v>
      </c>
      <c r="P395" s="11">
        <v>0</v>
      </c>
      <c r="Q395" s="11">
        <v>2.4390243902439001E-2</v>
      </c>
      <c r="R395" s="12">
        <v>12.4</v>
      </c>
      <c r="S395" t="s">
        <v>27</v>
      </c>
      <c r="T395">
        <v>0</v>
      </c>
      <c r="U395">
        <f t="shared" si="38"/>
        <v>5</v>
      </c>
      <c r="V395">
        <f t="shared" si="39"/>
        <v>2</v>
      </c>
      <c r="W395">
        <f t="shared" si="40"/>
        <v>2</v>
      </c>
      <c r="X395" t="str">
        <f t="shared" si="41"/>
        <v>522</v>
      </c>
      <c r="Y395" t="str">
        <f>IF(Table1[[#This Row],[RFM_Score]]="555","Champion", IF(AND(J395&gt;=4,V395&gt;=4),"Loyal", IF(U395&lt;=2,"At Risk", IF(W395&gt;=4,"Potential Loyalist","Others"))))</f>
        <v>Others</v>
      </c>
    </row>
    <row r="396" spans="1:25">
      <c r="A396" t="s">
        <v>1151</v>
      </c>
      <c r="B396">
        <v>36</v>
      </c>
      <c r="C396" t="s">
        <v>19</v>
      </c>
      <c r="D396" t="s">
        <v>20</v>
      </c>
      <c r="E396" s="6" t="s">
        <v>12466</v>
      </c>
      <c r="F396" t="s">
        <v>30</v>
      </c>
      <c r="G396">
        <v>1</v>
      </c>
      <c r="H396">
        <v>1</v>
      </c>
      <c r="I396">
        <v>46</v>
      </c>
      <c r="J396">
        <v>0</v>
      </c>
      <c r="K396">
        <v>73.459999999999994</v>
      </c>
      <c r="L396" t="str">
        <f t="shared" si="36"/>
        <v/>
      </c>
      <c r="M396">
        <v>6</v>
      </c>
      <c r="N396" t="str">
        <f t="shared" si="37"/>
        <v/>
      </c>
      <c r="O396">
        <v>3</v>
      </c>
      <c r="P396" s="11">
        <v>1</v>
      </c>
      <c r="Q396" s="11">
        <v>0</v>
      </c>
      <c r="R396" s="12">
        <v>12.2433333333333</v>
      </c>
      <c r="S396" t="s">
        <v>27</v>
      </c>
      <c r="T396">
        <v>0</v>
      </c>
      <c r="U396">
        <f t="shared" si="38"/>
        <v>5</v>
      </c>
      <c r="V396">
        <f t="shared" si="39"/>
        <v>2</v>
      </c>
      <c r="W396">
        <f t="shared" si="40"/>
        <v>2</v>
      </c>
      <c r="X396" t="str">
        <f t="shared" si="41"/>
        <v>522</v>
      </c>
      <c r="Y396" t="str">
        <f>IF(Table1[[#This Row],[RFM_Score]]="555","Champion", IF(AND(J396&gt;=4,V396&gt;=4),"Loyal", IF(U396&lt;=2,"At Risk", IF(W396&gt;=4,"Potential Loyalist","Others"))))</f>
        <v>Others</v>
      </c>
    </row>
    <row r="397" spans="1:25">
      <c r="A397" t="s">
        <v>4959</v>
      </c>
      <c r="B397">
        <v>42</v>
      </c>
      <c r="C397" t="s">
        <v>19</v>
      </c>
      <c r="D397" t="s">
        <v>29</v>
      </c>
      <c r="E397" s="6" t="s">
        <v>12467</v>
      </c>
      <c r="F397" t="s">
        <v>30</v>
      </c>
      <c r="G397">
        <v>0</v>
      </c>
      <c r="H397">
        <v>0</v>
      </c>
      <c r="I397">
        <v>45</v>
      </c>
      <c r="J397">
        <v>3</v>
      </c>
      <c r="K397">
        <v>72.510000000000005</v>
      </c>
      <c r="L397" t="str">
        <f t="shared" si="36"/>
        <v/>
      </c>
      <c r="M397">
        <v>6</v>
      </c>
      <c r="N397" t="str">
        <f t="shared" si="37"/>
        <v/>
      </c>
      <c r="O397">
        <v>8</v>
      </c>
      <c r="P397" s="11">
        <v>0</v>
      </c>
      <c r="Q397" s="11">
        <v>6.6666666666666596E-2</v>
      </c>
      <c r="R397" s="12">
        <v>12.085000000000001</v>
      </c>
      <c r="S397" t="s">
        <v>27</v>
      </c>
      <c r="T397">
        <v>0</v>
      </c>
      <c r="U397">
        <f t="shared" si="38"/>
        <v>5</v>
      </c>
      <c r="V397">
        <f t="shared" si="39"/>
        <v>2</v>
      </c>
      <c r="W397">
        <f t="shared" si="40"/>
        <v>2</v>
      </c>
      <c r="X397" t="str">
        <f t="shared" si="41"/>
        <v>522</v>
      </c>
      <c r="Y397" t="str">
        <f>IF(Table1[[#This Row],[RFM_Score]]="555","Champion", IF(AND(J397&gt;=4,V397&gt;=4),"Loyal", IF(U397&lt;=2,"At Risk", IF(W397&gt;=4,"Potential Loyalist","Others"))))</f>
        <v>Others</v>
      </c>
    </row>
    <row r="398" spans="1:25">
      <c r="A398" t="s">
        <v>4486</v>
      </c>
      <c r="B398">
        <v>52</v>
      </c>
      <c r="C398" t="s">
        <v>24</v>
      </c>
      <c r="D398" t="s">
        <v>29</v>
      </c>
      <c r="E398" s="6" t="s">
        <v>12468</v>
      </c>
      <c r="F398" t="s">
        <v>62</v>
      </c>
      <c r="G398">
        <v>5</v>
      </c>
      <c r="H398">
        <v>3</v>
      </c>
      <c r="I398">
        <v>51</v>
      </c>
      <c r="J398">
        <v>3</v>
      </c>
      <c r="K398">
        <v>71.16</v>
      </c>
      <c r="L398" t="str">
        <f t="shared" si="36"/>
        <v/>
      </c>
      <c r="M398">
        <v>6</v>
      </c>
      <c r="N398" t="str">
        <f t="shared" si="37"/>
        <v/>
      </c>
      <c r="O398">
        <v>44</v>
      </c>
      <c r="P398" s="11">
        <v>0.6</v>
      </c>
      <c r="Q398" s="11">
        <v>5.8823529411764698E-2</v>
      </c>
      <c r="R398" s="12">
        <v>11.86</v>
      </c>
      <c r="S398" t="s">
        <v>27</v>
      </c>
      <c r="T398">
        <v>0</v>
      </c>
      <c r="U398">
        <f t="shared" si="38"/>
        <v>3</v>
      </c>
      <c r="V398">
        <f t="shared" si="39"/>
        <v>2</v>
      </c>
      <c r="W398">
        <f t="shared" si="40"/>
        <v>2</v>
      </c>
      <c r="X398" t="str">
        <f t="shared" si="41"/>
        <v>322</v>
      </c>
      <c r="Y398" t="str">
        <f>IF(Table1[[#This Row],[RFM_Score]]="555","Champion", IF(AND(J398&gt;=4,V398&gt;=4),"Loyal", IF(U398&lt;=2,"At Risk", IF(W398&gt;=4,"Potential Loyalist","Others"))))</f>
        <v>Others</v>
      </c>
    </row>
    <row r="399" spans="1:25">
      <c r="A399" t="s">
        <v>7878</v>
      </c>
      <c r="B399">
        <v>29</v>
      </c>
      <c r="C399" t="s">
        <v>24</v>
      </c>
      <c r="D399" t="s">
        <v>25</v>
      </c>
      <c r="E399" s="6" t="s">
        <v>12469</v>
      </c>
      <c r="F399" t="s">
        <v>60</v>
      </c>
      <c r="G399">
        <v>1</v>
      </c>
      <c r="H399">
        <v>0</v>
      </c>
      <c r="I399">
        <v>51</v>
      </c>
      <c r="J399">
        <v>5</v>
      </c>
      <c r="K399">
        <v>69.489999999999995</v>
      </c>
      <c r="L399" t="str">
        <f t="shared" si="36"/>
        <v/>
      </c>
      <c r="M399">
        <v>6</v>
      </c>
      <c r="N399" t="str">
        <f t="shared" si="37"/>
        <v/>
      </c>
      <c r="O399">
        <v>9</v>
      </c>
      <c r="P399" s="11">
        <v>0</v>
      </c>
      <c r="Q399" s="11">
        <v>9.8039215686274495E-2</v>
      </c>
      <c r="R399" s="12">
        <v>11.581666666666599</v>
      </c>
      <c r="S399" t="s">
        <v>27</v>
      </c>
      <c r="T399">
        <v>0</v>
      </c>
      <c r="U399">
        <f t="shared" si="38"/>
        <v>5</v>
      </c>
      <c r="V399">
        <f t="shared" si="39"/>
        <v>2</v>
      </c>
      <c r="W399">
        <f t="shared" si="40"/>
        <v>2</v>
      </c>
      <c r="X399" t="str">
        <f t="shared" si="41"/>
        <v>522</v>
      </c>
      <c r="Y399" t="str">
        <f>IF(Table1[[#This Row],[RFM_Score]]="555","Champion", IF(AND(J399&gt;=4,V399&gt;=4),"Loyal", IF(U399&lt;=2,"At Risk", IF(W399&gt;=4,"Potential Loyalist","Others"))))</f>
        <v>Others</v>
      </c>
    </row>
    <row r="400" spans="1:25">
      <c r="A400" t="s">
        <v>4694</v>
      </c>
      <c r="B400">
        <v>23</v>
      </c>
      <c r="C400" t="s">
        <v>19</v>
      </c>
      <c r="D400" t="s">
        <v>20</v>
      </c>
      <c r="E400" s="6" t="s">
        <v>12470</v>
      </c>
      <c r="F400" t="s">
        <v>60</v>
      </c>
      <c r="G400">
        <v>2</v>
      </c>
      <c r="H400">
        <v>1</v>
      </c>
      <c r="I400">
        <v>53</v>
      </c>
      <c r="J400">
        <v>2</v>
      </c>
      <c r="K400">
        <v>68.790000000000006</v>
      </c>
      <c r="L400" t="str">
        <f t="shared" si="36"/>
        <v/>
      </c>
      <c r="M400">
        <v>6</v>
      </c>
      <c r="N400" t="str">
        <f t="shared" si="37"/>
        <v/>
      </c>
      <c r="O400">
        <v>2</v>
      </c>
      <c r="P400" s="11">
        <v>0.5</v>
      </c>
      <c r="Q400" s="11">
        <v>3.7735849056603703E-2</v>
      </c>
      <c r="R400" s="12">
        <v>11.465</v>
      </c>
      <c r="S400" t="s">
        <v>27</v>
      </c>
      <c r="T400">
        <v>0</v>
      </c>
      <c r="U400">
        <f t="shared" si="38"/>
        <v>5</v>
      </c>
      <c r="V400">
        <f t="shared" si="39"/>
        <v>2</v>
      </c>
      <c r="W400">
        <f t="shared" si="40"/>
        <v>2</v>
      </c>
      <c r="X400" t="str">
        <f t="shared" si="41"/>
        <v>522</v>
      </c>
      <c r="Y400" t="str">
        <f>IF(Table1[[#This Row],[RFM_Score]]="555","Champion", IF(AND(J400&gt;=4,V400&gt;=4),"Loyal", IF(U400&lt;=2,"At Risk", IF(W400&gt;=4,"Potential Loyalist","Others"))))</f>
        <v>Others</v>
      </c>
    </row>
    <row r="401" spans="1:25">
      <c r="A401" t="s">
        <v>5001</v>
      </c>
      <c r="B401">
        <v>27</v>
      </c>
      <c r="C401" t="s">
        <v>19</v>
      </c>
      <c r="D401" t="s">
        <v>35</v>
      </c>
      <c r="E401" s="6" t="s">
        <v>12471</v>
      </c>
      <c r="F401" t="s">
        <v>21</v>
      </c>
      <c r="G401">
        <v>2</v>
      </c>
      <c r="H401">
        <v>0</v>
      </c>
      <c r="I401">
        <v>50</v>
      </c>
      <c r="J401">
        <v>3</v>
      </c>
      <c r="K401">
        <v>68.209999999999994</v>
      </c>
      <c r="L401" t="str">
        <f t="shared" si="36"/>
        <v/>
      </c>
      <c r="M401">
        <v>6</v>
      </c>
      <c r="N401" t="str">
        <f t="shared" si="37"/>
        <v/>
      </c>
      <c r="O401">
        <v>83</v>
      </c>
      <c r="P401" s="11">
        <v>0</v>
      </c>
      <c r="Q401" s="11">
        <v>0.06</v>
      </c>
      <c r="R401" s="12">
        <v>11.3683333333333</v>
      </c>
      <c r="S401" t="s">
        <v>27</v>
      </c>
      <c r="T401">
        <v>1</v>
      </c>
      <c r="U401">
        <f t="shared" si="38"/>
        <v>2</v>
      </c>
      <c r="V401">
        <f t="shared" si="39"/>
        <v>2</v>
      </c>
      <c r="W401">
        <f t="shared" si="40"/>
        <v>2</v>
      </c>
      <c r="X401" t="str">
        <f t="shared" si="41"/>
        <v>222</v>
      </c>
      <c r="Y401" t="str">
        <f>IF(Table1[[#This Row],[RFM_Score]]="555","Champion", IF(AND(J401&gt;=4,V401&gt;=4),"Loyal", IF(U401&lt;=2,"At Risk", IF(W401&gt;=4,"Potential Loyalist","Others"))))</f>
        <v>At Risk</v>
      </c>
    </row>
    <row r="402" spans="1:25">
      <c r="A402" t="s">
        <v>11752</v>
      </c>
      <c r="B402">
        <v>18</v>
      </c>
      <c r="C402" t="s">
        <v>24</v>
      </c>
      <c r="D402" t="s">
        <v>20</v>
      </c>
      <c r="E402" s="6" t="s">
        <v>12472</v>
      </c>
      <c r="F402" t="s">
        <v>21</v>
      </c>
      <c r="G402">
        <v>1</v>
      </c>
      <c r="H402">
        <v>0</v>
      </c>
      <c r="I402">
        <v>49</v>
      </c>
      <c r="J402">
        <v>2</v>
      </c>
      <c r="K402">
        <v>66.790000000000006</v>
      </c>
      <c r="L402" t="str">
        <f t="shared" si="36"/>
        <v/>
      </c>
      <c r="M402">
        <v>6</v>
      </c>
      <c r="N402" t="str">
        <f t="shared" si="37"/>
        <v/>
      </c>
      <c r="O402">
        <v>4</v>
      </c>
      <c r="P402" s="11">
        <v>0</v>
      </c>
      <c r="Q402" s="11">
        <v>4.08163265306122E-2</v>
      </c>
      <c r="R402" s="12">
        <v>11.1316666666666</v>
      </c>
      <c r="S402" t="s">
        <v>27</v>
      </c>
      <c r="T402">
        <v>1</v>
      </c>
      <c r="U402">
        <f t="shared" si="38"/>
        <v>5</v>
      </c>
      <c r="V402">
        <f t="shared" si="39"/>
        <v>2</v>
      </c>
      <c r="W402">
        <f t="shared" si="40"/>
        <v>2</v>
      </c>
      <c r="X402" t="str">
        <f t="shared" si="41"/>
        <v>522</v>
      </c>
      <c r="Y402" t="str">
        <f>IF(Table1[[#This Row],[RFM_Score]]="555","Champion", IF(AND(J402&gt;=4,V402&gt;=4),"Loyal", IF(U402&lt;=2,"At Risk", IF(W402&gt;=4,"Potential Loyalist","Others"))))</f>
        <v>Others</v>
      </c>
    </row>
    <row r="403" spans="1:25">
      <c r="A403" t="s">
        <v>9153</v>
      </c>
      <c r="B403">
        <v>54</v>
      </c>
      <c r="C403" t="s">
        <v>24</v>
      </c>
      <c r="D403" t="s">
        <v>41</v>
      </c>
      <c r="E403" s="6" t="s">
        <v>12473</v>
      </c>
      <c r="F403" t="s">
        <v>26</v>
      </c>
      <c r="G403">
        <v>2</v>
      </c>
      <c r="H403">
        <v>1</v>
      </c>
      <c r="I403">
        <v>47</v>
      </c>
      <c r="J403">
        <v>3</v>
      </c>
      <c r="K403">
        <v>66.510000000000005</v>
      </c>
      <c r="L403" t="str">
        <f t="shared" si="36"/>
        <v/>
      </c>
      <c r="M403">
        <v>6</v>
      </c>
      <c r="N403" t="str">
        <f t="shared" si="37"/>
        <v/>
      </c>
      <c r="O403">
        <v>5</v>
      </c>
      <c r="P403" s="11">
        <v>0.5</v>
      </c>
      <c r="Q403" s="11">
        <v>6.3829787234042507E-2</v>
      </c>
      <c r="R403" s="12">
        <v>11.085000000000001</v>
      </c>
      <c r="S403" t="s">
        <v>27</v>
      </c>
      <c r="T403">
        <v>0</v>
      </c>
      <c r="U403">
        <f t="shared" si="38"/>
        <v>5</v>
      </c>
      <c r="V403">
        <f t="shared" si="39"/>
        <v>2</v>
      </c>
      <c r="W403">
        <f t="shared" si="40"/>
        <v>2</v>
      </c>
      <c r="X403" t="str">
        <f t="shared" si="41"/>
        <v>522</v>
      </c>
      <c r="Y403" t="str">
        <f>IF(Table1[[#This Row],[RFM_Score]]="555","Champion", IF(AND(J403&gt;=4,V403&gt;=4),"Loyal", IF(U403&lt;=2,"At Risk", IF(W403&gt;=4,"Potential Loyalist","Others"))))</f>
        <v>Others</v>
      </c>
    </row>
    <row r="404" spans="1:25">
      <c r="A404" t="s">
        <v>11508</v>
      </c>
      <c r="B404">
        <v>33</v>
      </c>
      <c r="C404" t="s">
        <v>19</v>
      </c>
      <c r="D404" t="s">
        <v>35</v>
      </c>
      <c r="E404" s="6" t="s">
        <v>12474</v>
      </c>
      <c r="F404" t="s">
        <v>30</v>
      </c>
      <c r="G404">
        <v>5</v>
      </c>
      <c r="H404">
        <v>3</v>
      </c>
      <c r="I404">
        <v>46</v>
      </c>
      <c r="J404">
        <v>3</v>
      </c>
      <c r="K404">
        <v>65.489999999999995</v>
      </c>
      <c r="L404" t="str">
        <f t="shared" si="36"/>
        <v/>
      </c>
      <c r="M404">
        <v>6</v>
      </c>
      <c r="N404" t="str">
        <f t="shared" si="37"/>
        <v/>
      </c>
      <c r="O404">
        <v>14</v>
      </c>
      <c r="P404" s="11">
        <v>0.6</v>
      </c>
      <c r="Q404" s="11">
        <v>6.5217391304347797E-2</v>
      </c>
      <c r="R404" s="12">
        <v>10.914999999999999</v>
      </c>
      <c r="S404" t="s">
        <v>27</v>
      </c>
      <c r="T404">
        <v>0</v>
      </c>
      <c r="U404">
        <f t="shared" si="38"/>
        <v>5</v>
      </c>
      <c r="V404">
        <f t="shared" si="39"/>
        <v>2</v>
      </c>
      <c r="W404">
        <f t="shared" si="40"/>
        <v>2</v>
      </c>
      <c r="X404" t="str">
        <f t="shared" si="41"/>
        <v>522</v>
      </c>
      <c r="Y404" t="str">
        <f>IF(Table1[[#This Row],[RFM_Score]]="555","Champion", IF(AND(J404&gt;=4,V404&gt;=4),"Loyal", IF(U404&lt;=2,"At Risk", IF(W404&gt;=4,"Potential Loyalist","Others"))))</f>
        <v>Others</v>
      </c>
    </row>
    <row r="405" spans="1:25">
      <c r="A405" t="s">
        <v>2422</v>
      </c>
      <c r="B405">
        <v>25</v>
      </c>
      <c r="C405" t="s">
        <v>24</v>
      </c>
      <c r="D405" t="s">
        <v>46</v>
      </c>
      <c r="E405" s="6" t="s">
        <v>12475</v>
      </c>
      <c r="F405" t="s">
        <v>26</v>
      </c>
      <c r="G405">
        <v>0</v>
      </c>
      <c r="H405">
        <v>0</v>
      </c>
      <c r="I405">
        <v>57</v>
      </c>
      <c r="J405">
        <v>2</v>
      </c>
      <c r="K405">
        <v>65.239999999999995</v>
      </c>
      <c r="L405" t="str">
        <f t="shared" si="36"/>
        <v/>
      </c>
      <c r="M405">
        <v>6</v>
      </c>
      <c r="N405" t="str">
        <f t="shared" si="37"/>
        <v/>
      </c>
      <c r="O405">
        <v>6</v>
      </c>
      <c r="P405" s="11">
        <v>0</v>
      </c>
      <c r="Q405" s="11">
        <v>3.5087719298245598E-2</v>
      </c>
      <c r="R405" s="12">
        <v>10.873333333333299</v>
      </c>
      <c r="S405" t="s">
        <v>27</v>
      </c>
      <c r="T405">
        <v>0</v>
      </c>
      <c r="U405">
        <f t="shared" si="38"/>
        <v>5</v>
      </c>
      <c r="V405">
        <f t="shared" si="39"/>
        <v>2</v>
      </c>
      <c r="W405">
        <f t="shared" si="40"/>
        <v>2</v>
      </c>
      <c r="X405" t="str">
        <f t="shared" si="41"/>
        <v>522</v>
      </c>
      <c r="Y405" t="str">
        <f>IF(Table1[[#This Row],[RFM_Score]]="555","Champion", IF(AND(J405&gt;=4,V405&gt;=4),"Loyal", IF(U405&lt;=2,"At Risk", IF(W405&gt;=4,"Potential Loyalist","Others"))))</f>
        <v>Others</v>
      </c>
    </row>
    <row r="406" spans="1:25">
      <c r="A406" t="s">
        <v>9222</v>
      </c>
      <c r="B406">
        <v>34</v>
      </c>
      <c r="C406" t="s">
        <v>24</v>
      </c>
      <c r="D406" t="s">
        <v>41</v>
      </c>
      <c r="E406" s="6" t="s">
        <v>12476</v>
      </c>
      <c r="F406" t="s">
        <v>26</v>
      </c>
      <c r="G406">
        <v>1</v>
      </c>
      <c r="H406">
        <v>1</v>
      </c>
      <c r="I406">
        <v>48</v>
      </c>
      <c r="J406">
        <v>0</v>
      </c>
      <c r="K406">
        <v>65.010000000000005</v>
      </c>
      <c r="L406" t="str">
        <f t="shared" si="36"/>
        <v/>
      </c>
      <c r="M406">
        <v>6</v>
      </c>
      <c r="N406" t="str">
        <f t="shared" si="37"/>
        <v/>
      </c>
      <c r="O406">
        <v>5</v>
      </c>
      <c r="P406" s="11">
        <v>1</v>
      </c>
      <c r="Q406" s="11">
        <v>0</v>
      </c>
      <c r="R406" s="12">
        <v>10.835000000000001</v>
      </c>
      <c r="S406" t="s">
        <v>27</v>
      </c>
      <c r="T406">
        <v>0</v>
      </c>
      <c r="U406">
        <f t="shared" si="38"/>
        <v>5</v>
      </c>
      <c r="V406">
        <f t="shared" si="39"/>
        <v>2</v>
      </c>
      <c r="W406">
        <f t="shared" si="40"/>
        <v>2</v>
      </c>
      <c r="X406" t="str">
        <f t="shared" si="41"/>
        <v>522</v>
      </c>
      <c r="Y406" t="str">
        <f>IF(Table1[[#This Row],[RFM_Score]]="555","Champion", IF(AND(J406&gt;=4,V406&gt;=4),"Loyal", IF(U406&lt;=2,"At Risk", IF(W406&gt;=4,"Potential Loyalist","Others"))))</f>
        <v>Others</v>
      </c>
    </row>
    <row r="407" spans="1:25">
      <c r="A407" t="s">
        <v>4812</v>
      </c>
      <c r="B407">
        <v>44</v>
      </c>
      <c r="C407" t="s">
        <v>19</v>
      </c>
      <c r="D407" t="s">
        <v>25</v>
      </c>
      <c r="E407" s="6" t="s">
        <v>12477</v>
      </c>
      <c r="F407" t="s">
        <v>26</v>
      </c>
      <c r="G407">
        <v>5</v>
      </c>
      <c r="H407">
        <v>4</v>
      </c>
      <c r="I407">
        <v>48</v>
      </c>
      <c r="J407">
        <v>6</v>
      </c>
      <c r="K407">
        <v>64.84</v>
      </c>
      <c r="L407" t="str">
        <f t="shared" si="36"/>
        <v/>
      </c>
      <c r="M407">
        <v>6</v>
      </c>
      <c r="N407" t="str">
        <f t="shared" si="37"/>
        <v/>
      </c>
      <c r="O407">
        <v>30</v>
      </c>
      <c r="P407" s="11">
        <v>0.8</v>
      </c>
      <c r="Q407" s="11">
        <v>0.125</v>
      </c>
      <c r="R407" s="12">
        <v>10.806666666666599</v>
      </c>
      <c r="S407" t="s">
        <v>27</v>
      </c>
      <c r="T407">
        <v>0</v>
      </c>
      <c r="U407">
        <f t="shared" si="38"/>
        <v>4</v>
      </c>
      <c r="V407">
        <f t="shared" si="39"/>
        <v>2</v>
      </c>
      <c r="W407">
        <f t="shared" si="40"/>
        <v>2</v>
      </c>
      <c r="X407" t="str">
        <f t="shared" si="41"/>
        <v>422</v>
      </c>
      <c r="Y407" t="str">
        <f>IF(Table1[[#This Row],[RFM_Score]]="555","Champion", IF(AND(J407&gt;=4,V407&gt;=4),"Loyal", IF(U407&lt;=2,"At Risk", IF(W407&gt;=4,"Potential Loyalist","Others"))))</f>
        <v>Others</v>
      </c>
    </row>
    <row r="408" spans="1:25">
      <c r="A408" t="s">
        <v>1398</v>
      </c>
      <c r="B408">
        <v>41</v>
      </c>
      <c r="C408" t="s">
        <v>24</v>
      </c>
      <c r="D408" t="s">
        <v>49</v>
      </c>
      <c r="E408" s="6" t="s">
        <v>12478</v>
      </c>
      <c r="F408" t="s">
        <v>21</v>
      </c>
      <c r="G408">
        <v>4</v>
      </c>
      <c r="H408">
        <v>2</v>
      </c>
      <c r="I408">
        <v>49</v>
      </c>
      <c r="J408">
        <v>2</v>
      </c>
      <c r="K408">
        <v>62.46</v>
      </c>
      <c r="L408" t="str">
        <f t="shared" si="36"/>
        <v/>
      </c>
      <c r="M408">
        <v>6</v>
      </c>
      <c r="N408" t="str">
        <f t="shared" si="37"/>
        <v/>
      </c>
      <c r="O408">
        <v>19</v>
      </c>
      <c r="P408" s="11">
        <v>0.5</v>
      </c>
      <c r="Q408" s="11">
        <v>4.08163265306122E-2</v>
      </c>
      <c r="R408" s="12">
        <v>10.41</v>
      </c>
      <c r="S408" t="s">
        <v>27</v>
      </c>
      <c r="T408">
        <v>0</v>
      </c>
      <c r="U408">
        <f t="shared" si="38"/>
        <v>5</v>
      </c>
      <c r="V408">
        <f t="shared" si="39"/>
        <v>2</v>
      </c>
      <c r="W408">
        <f t="shared" si="40"/>
        <v>2</v>
      </c>
      <c r="X408" t="str">
        <f t="shared" si="41"/>
        <v>522</v>
      </c>
      <c r="Y408" t="str">
        <f>IF(Table1[[#This Row],[RFM_Score]]="555","Champion", IF(AND(J408&gt;=4,V408&gt;=4),"Loyal", IF(U408&lt;=2,"At Risk", IF(W408&gt;=4,"Potential Loyalist","Others"))))</f>
        <v>Others</v>
      </c>
    </row>
    <row r="409" spans="1:25">
      <c r="A409" t="s">
        <v>10054</v>
      </c>
      <c r="B409">
        <v>40</v>
      </c>
      <c r="C409" t="s">
        <v>24</v>
      </c>
      <c r="D409" t="s">
        <v>46</v>
      </c>
      <c r="E409" s="6" t="s">
        <v>12479</v>
      </c>
      <c r="F409" t="s">
        <v>37</v>
      </c>
      <c r="G409">
        <v>5</v>
      </c>
      <c r="H409">
        <v>1</v>
      </c>
      <c r="I409">
        <v>55</v>
      </c>
      <c r="J409">
        <v>2</v>
      </c>
      <c r="K409">
        <v>62.3</v>
      </c>
      <c r="L409" t="str">
        <f t="shared" si="36"/>
        <v/>
      </c>
      <c r="M409">
        <v>6</v>
      </c>
      <c r="N409" t="str">
        <f t="shared" si="37"/>
        <v/>
      </c>
      <c r="O409">
        <v>63</v>
      </c>
      <c r="P409" s="11">
        <v>0.2</v>
      </c>
      <c r="Q409" s="11">
        <v>3.6363636363636299E-2</v>
      </c>
      <c r="R409" s="12">
        <v>10.383333333333301</v>
      </c>
      <c r="S409" t="s">
        <v>27</v>
      </c>
      <c r="T409">
        <v>0</v>
      </c>
      <c r="U409">
        <f t="shared" si="38"/>
        <v>3</v>
      </c>
      <c r="V409">
        <f t="shared" si="39"/>
        <v>2</v>
      </c>
      <c r="W409">
        <f t="shared" si="40"/>
        <v>2</v>
      </c>
      <c r="X409" t="str">
        <f t="shared" si="41"/>
        <v>322</v>
      </c>
      <c r="Y409" t="str">
        <f>IF(Table1[[#This Row],[RFM_Score]]="555","Champion", IF(AND(J409&gt;=4,V409&gt;=4),"Loyal", IF(U409&lt;=2,"At Risk", IF(W409&gt;=4,"Potential Loyalist","Others"))))</f>
        <v>Others</v>
      </c>
    </row>
    <row r="410" spans="1:25">
      <c r="A410" t="s">
        <v>11719</v>
      </c>
      <c r="B410">
        <v>58</v>
      </c>
      <c r="C410" t="s">
        <v>24</v>
      </c>
      <c r="D410" t="s">
        <v>25</v>
      </c>
      <c r="E410" s="6" t="s">
        <v>12480</v>
      </c>
      <c r="F410" t="s">
        <v>26</v>
      </c>
      <c r="G410">
        <v>6</v>
      </c>
      <c r="H410">
        <v>1</v>
      </c>
      <c r="I410">
        <v>46</v>
      </c>
      <c r="J410">
        <v>3</v>
      </c>
      <c r="K410">
        <v>60.97</v>
      </c>
      <c r="L410" t="str">
        <f t="shared" si="36"/>
        <v/>
      </c>
      <c r="M410">
        <v>6</v>
      </c>
      <c r="N410" t="str">
        <f t="shared" si="37"/>
        <v/>
      </c>
      <c r="O410">
        <v>13</v>
      </c>
      <c r="P410" s="11">
        <v>0.16666666666666599</v>
      </c>
      <c r="Q410" s="11">
        <v>6.5217391304347797E-2</v>
      </c>
      <c r="R410" s="12">
        <v>10.1616666666666</v>
      </c>
      <c r="S410" t="s">
        <v>27</v>
      </c>
      <c r="T410">
        <v>0</v>
      </c>
      <c r="U410">
        <f t="shared" si="38"/>
        <v>5</v>
      </c>
      <c r="V410">
        <f t="shared" si="39"/>
        <v>2</v>
      </c>
      <c r="W410">
        <f t="shared" si="40"/>
        <v>2</v>
      </c>
      <c r="X410" t="str">
        <f t="shared" si="41"/>
        <v>522</v>
      </c>
      <c r="Y410" t="str">
        <f>IF(Table1[[#This Row],[RFM_Score]]="555","Champion", IF(AND(J410&gt;=4,V410&gt;=4),"Loyal", IF(U410&lt;=2,"At Risk", IF(W410&gt;=4,"Potential Loyalist","Others"))))</f>
        <v>Others</v>
      </c>
    </row>
    <row r="411" spans="1:25">
      <c r="A411" t="s">
        <v>7440</v>
      </c>
      <c r="B411">
        <v>32</v>
      </c>
      <c r="C411" t="s">
        <v>19</v>
      </c>
      <c r="D411" t="s">
        <v>49</v>
      </c>
      <c r="E411" s="6" t="s">
        <v>12481</v>
      </c>
      <c r="F411" t="s">
        <v>21</v>
      </c>
      <c r="G411">
        <v>3</v>
      </c>
      <c r="H411">
        <v>2</v>
      </c>
      <c r="I411">
        <v>47</v>
      </c>
      <c r="J411">
        <v>3</v>
      </c>
      <c r="K411">
        <v>59.61</v>
      </c>
      <c r="L411" t="str">
        <f t="shared" si="36"/>
        <v/>
      </c>
      <c r="M411">
        <v>6</v>
      </c>
      <c r="N411" t="str">
        <f t="shared" si="37"/>
        <v/>
      </c>
      <c r="O411">
        <v>27</v>
      </c>
      <c r="P411" s="11">
        <v>0.66666666666666596</v>
      </c>
      <c r="Q411" s="11">
        <v>6.3829787234042507E-2</v>
      </c>
      <c r="R411" s="12">
        <v>9.9350000000000005</v>
      </c>
      <c r="S411" t="s">
        <v>27</v>
      </c>
      <c r="T411">
        <v>1</v>
      </c>
      <c r="U411">
        <f t="shared" si="38"/>
        <v>4</v>
      </c>
      <c r="V411">
        <f t="shared" si="39"/>
        <v>2</v>
      </c>
      <c r="W411">
        <f t="shared" si="40"/>
        <v>2</v>
      </c>
      <c r="X411" t="str">
        <f t="shared" si="41"/>
        <v>422</v>
      </c>
      <c r="Y411" t="str">
        <f>IF(Table1[[#This Row],[RFM_Score]]="555","Champion", IF(AND(J411&gt;=4,V411&gt;=4),"Loyal", IF(U411&lt;=2,"At Risk", IF(W411&gt;=4,"Potential Loyalist","Others"))))</f>
        <v>Others</v>
      </c>
    </row>
    <row r="412" spans="1:25">
      <c r="A412" t="s">
        <v>7602</v>
      </c>
      <c r="B412">
        <v>18</v>
      </c>
      <c r="C412" t="s">
        <v>24</v>
      </c>
      <c r="D412" t="s">
        <v>41</v>
      </c>
      <c r="E412" s="6" t="s">
        <v>12482</v>
      </c>
      <c r="F412" t="s">
        <v>26</v>
      </c>
      <c r="G412">
        <v>8</v>
      </c>
      <c r="H412">
        <v>4</v>
      </c>
      <c r="I412">
        <v>49</v>
      </c>
      <c r="J412">
        <v>4</v>
      </c>
      <c r="K412">
        <v>54.84</v>
      </c>
      <c r="L412" t="str">
        <f t="shared" si="36"/>
        <v/>
      </c>
      <c r="M412">
        <v>6</v>
      </c>
      <c r="N412" t="str">
        <f t="shared" si="37"/>
        <v/>
      </c>
      <c r="O412">
        <v>7</v>
      </c>
      <c r="P412" s="11">
        <v>0.5</v>
      </c>
      <c r="Q412" s="11">
        <v>8.16326530612244E-2</v>
      </c>
      <c r="R412" s="12">
        <v>9.14</v>
      </c>
      <c r="S412" t="s">
        <v>27</v>
      </c>
      <c r="T412">
        <v>0</v>
      </c>
      <c r="U412">
        <f t="shared" si="38"/>
        <v>5</v>
      </c>
      <c r="V412">
        <f t="shared" si="39"/>
        <v>2</v>
      </c>
      <c r="W412">
        <f t="shared" si="40"/>
        <v>2</v>
      </c>
      <c r="X412" t="str">
        <f t="shared" si="41"/>
        <v>522</v>
      </c>
      <c r="Y412" t="str">
        <f>IF(Table1[[#This Row],[RFM_Score]]="555","Champion", IF(AND(J412&gt;=4,V412&gt;=4),"Loyal", IF(U412&lt;=2,"At Risk", IF(W412&gt;=4,"Potential Loyalist","Others"))))</f>
        <v>Others</v>
      </c>
    </row>
    <row r="413" spans="1:25">
      <c r="A413" t="s">
        <v>5780</v>
      </c>
      <c r="B413">
        <v>18</v>
      </c>
      <c r="C413" t="s">
        <v>19</v>
      </c>
      <c r="D413" t="s">
        <v>29</v>
      </c>
      <c r="E413" s="6" t="s">
        <v>12483</v>
      </c>
      <c r="F413" t="s">
        <v>26</v>
      </c>
      <c r="G413">
        <v>2</v>
      </c>
      <c r="H413">
        <v>0</v>
      </c>
      <c r="I413">
        <v>53</v>
      </c>
      <c r="J413">
        <v>3</v>
      </c>
      <c r="K413">
        <v>54.68</v>
      </c>
      <c r="L413" t="str">
        <f t="shared" si="36"/>
        <v/>
      </c>
      <c r="M413">
        <v>6</v>
      </c>
      <c r="N413" t="str">
        <f t="shared" si="37"/>
        <v/>
      </c>
      <c r="O413">
        <v>27</v>
      </c>
      <c r="P413" s="11">
        <v>0</v>
      </c>
      <c r="Q413" s="11">
        <v>5.6603773584905599E-2</v>
      </c>
      <c r="R413" s="12">
        <v>9.1133333333333297</v>
      </c>
      <c r="S413" t="s">
        <v>27</v>
      </c>
      <c r="T413">
        <v>0</v>
      </c>
      <c r="U413">
        <f t="shared" si="38"/>
        <v>4</v>
      </c>
      <c r="V413">
        <f t="shared" si="39"/>
        <v>2</v>
      </c>
      <c r="W413">
        <f t="shared" si="40"/>
        <v>2</v>
      </c>
      <c r="X413" t="str">
        <f t="shared" si="41"/>
        <v>422</v>
      </c>
      <c r="Y413" t="str">
        <f>IF(Table1[[#This Row],[RFM_Score]]="555","Champion", IF(AND(J413&gt;=4,V413&gt;=4),"Loyal", IF(U413&lt;=2,"At Risk", IF(W413&gt;=4,"Potential Loyalist","Others"))))</f>
        <v>Others</v>
      </c>
    </row>
    <row r="414" spans="1:25">
      <c r="A414" t="s">
        <v>494</v>
      </c>
      <c r="B414">
        <v>22</v>
      </c>
      <c r="C414" t="s">
        <v>19</v>
      </c>
      <c r="D414" t="s">
        <v>25</v>
      </c>
      <c r="E414" s="6" t="s">
        <v>12484</v>
      </c>
      <c r="F414" t="s">
        <v>30</v>
      </c>
      <c r="G414">
        <v>3</v>
      </c>
      <c r="H414">
        <v>0</v>
      </c>
      <c r="I414">
        <v>50</v>
      </c>
      <c r="J414">
        <v>0</v>
      </c>
      <c r="K414">
        <v>54.27</v>
      </c>
      <c r="L414" t="str">
        <f t="shared" si="36"/>
        <v/>
      </c>
      <c r="M414">
        <v>6</v>
      </c>
      <c r="N414" t="str">
        <f t="shared" si="37"/>
        <v/>
      </c>
      <c r="O414">
        <v>23</v>
      </c>
      <c r="P414" s="11">
        <v>0</v>
      </c>
      <c r="Q414" s="11">
        <v>0</v>
      </c>
      <c r="R414" s="12">
        <v>9.0449999999999999</v>
      </c>
      <c r="S414" t="s">
        <v>27</v>
      </c>
      <c r="T414">
        <v>0</v>
      </c>
      <c r="U414">
        <f t="shared" si="38"/>
        <v>4</v>
      </c>
      <c r="V414">
        <f t="shared" si="39"/>
        <v>2</v>
      </c>
      <c r="W414">
        <f t="shared" si="40"/>
        <v>2</v>
      </c>
      <c r="X414" t="str">
        <f t="shared" si="41"/>
        <v>422</v>
      </c>
      <c r="Y414" t="str">
        <f>IF(Table1[[#This Row],[RFM_Score]]="555","Champion", IF(AND(J414&gt;=4,V414&gt;=4),"Loyal", IF(U414&lt;=2,"At Risk", IF(W414&gt;=4,"Potential Loyalist","Others"))))</f>
        <v>Others</v>
      </c>
    </row>
    <row r="415" spans="1:25">
      <c r="A415" t="s">
        <v>6765</v>
      </c>
      <c r="B415">
        <v>22</v>
      </c>
      <c r="C415" t="s">
        <v>24</v>
      </c>
      <c r="D415" t="s">
        <v>20</v>
      </c>
      <c r="E415" s="6" t="s">
        <v>12485</v>
      </c>
      <c r="F415" t="s">
        <v>37</v>
      </c>
      <c r="G415">
        <v>4</v>
      </c>
      <c r="H415">
        <v>1</v>
      </c>
      <c r="I415">
        <v>62</v>
      </c>
      <c r="J415">
        <v>5</v>
      </c>
      <c r="K415">
        <v>52</v>
      </c>
      <c r="L415" t="str">
        <f t="shared" si="36"/>
        <v/>
      </c>
      <c r="M415">
        <v>6</v>
      </c>
      <c r="N415" t="str">
        <f t="shared" si="37"/>
        <v/>
      </c>
      <c r="O415">
        <v>2</v>
      </c>
      <c r="P415" s="11">
        <v>0.25</v>
      </c>
      <c r="Q415" s="11">
        <v>8.0645161290322495E-2</v>
      </c>
      <c r="R415" s="12">
        <v>8.6666666666666607</v>
      </c>
      <c r="S415" t="s">
        <v>27</v>
      </c>
      <c r="T415">
        <v>0</v>
      </c>
      <c r="U415">
        <f t="shared" si="38"/>
        <v>5</v>
      </c>
      <c r="V415">
        <f t="shared" si="39"/>
        <v>2</v>
      </c>
      <c r="W415">
        <f t="shared" si="40"/>
        <v>2</v>
      </c>
      <c r="X415" t="str">
        <f t="shared" si="41"/>
        <v>522</v>
      </c>
      <c r="Y415" t="str">
        <f>IF(Table1[[#This Row],[RFM_Score]]="555","Champion", IF(AND(J415&gt;=4,V415&gt;=4),"Loyal", IF(U415&lt;=2,"At Risk", IF(W415&gt;=4,"Potential Loyalist","Others"))))</f>
        <v>Others</v>
      </c>
    </row>
    <row r="416" spans="1:25">
      <c r="A416" t="s">
        <v>1943</v>
      </c>
      <c r="B416">
        <v>18</v>
      </c>
      <c r="C416" t="s">
        <v>24</v>
      </c>
      <c r="D416" t="s">
        <v>46</v>
      </c>
      <c r="E416" s="6" t="s">
        <v>12486</v>
      </c>
      <c r="F416" t="s">
        <v>26</v>
      </c>
      <c r="G416">
        <v>2</v>
      </c>
      <c r="H416">
        <v>0</v>
      </c>
      <c r="I416">
        <v>56</v>
      </c>
      <c r="J416">
        <v>3</v>
      </c>
      <c r="K416">
        <v>49.55</v>
      </c>
      <c r="L416" t="str">
        <f t="shared" si="36"/>
        <v/>
      </c>
      <c r="M416">
        <v>6</v>
      </c>
      <c r="N416" t="str">
        <f t="shared" si="37"/>
        <v/>
      </c>
      <c r="O416">
        <v>0</v>
      </c>
      <c r="P416" s="11">
        <v>0</v>
      </c>
      <c r="Q416" s="11">
        <v>5.3571428571428499E-2</v>
      </c>
      <c r="R416" s="12">
        <v>8.2583333333333293</v>
      </c>
      <c r="S416" t="s">
        <v>27</v>
      </c>
      <c r="T416">
        <v>0</v>
      </c>
      <c r="U416">
        <f t="shared" si="38"/>
        <v>5</v>
      </c>
      <c r="V416">
        <f t="shared" si="39"/>
        <v>2</v>
      </c>
      <c r="W416">
        <f t="shared" si="40"/>
        <v>1</v>
      </c>
      <c r="X416" t="str">
        <f t="shared" si="41"/>
        <v>521</v>
      </c>
      <c r="Y416" t="str">
        <f>IF(Table1[[#This Row],[RFM_Score]]="555","Champion", IF(AND(J416&gt;=4,V416&gt;=4),"Loyal", IF(U416&lt;=2,"At Risk", IF(W416&gt;=4,"Potential Loyalist","Others"))))</f>
        <v>Others</v>
      </c>
    </row>
    <row r="417" spans="1:25">
      <c r="A417" t="s">
        <v>1466</v>
      </c>
      <c r="B417">
        <v>31</v>
      </c>
      <c r="C417" t="s">
        <v>19</v>
      </c>
      <c r="D417" t="s">
        <v>25</v>
      </c>
      <c r="E417" s="6" t="s">
        <v>12487</v>
      </c>
      <c r="F417" t="s">
        <v>60</v>
      </c>
      <c r="G417">
        <v>1</v>
      </c>
      <c r="H417">
        <v>0</v>
      </c>
      <c r="I417">
        <v>63</v>
      </c>
      <c r="J417">
        <v>3</v>
      </c>
      <c r="K417">
        <v>49.48</v>
      </c>
      <c r="L417" t="str">
        <f t="shared" si="36"/>
        <v/>
      </c>
      <c r="M417">
        <v>6</v>
      </c>
      <c r="N417" t="str">
        <f t="shared" si="37"/>
        <v/>
      </c>
      <c r="O417">
        <v>37</v>
      </c>
      <c r="P417" s="11">
        <v>0</v>
      </c>
      <c r="Q417" s="11">
        <v>4.7619047619047603E-2</v>
      </c>
      <c r="R417" s="12">
        <v>8.2466666666666608</v>
      </c>
      <c r="S417" t="s">
        <v>27</v>
      </c>
      <c r="T417">
        <v>0</v>
      </c>
      <c r="U417">
        <f t="shared" si="38"/>
        <v>4</v>
      </c>
      <c r="V417">
        <f t="shared" si="39"/>
        <v>2</v>
      </c>
      <c r="W417">
        <f t="shared" si="40"/>
        <v>1</v>
      </c>
      <c r="X417" t="str">
        <f t="shared" si="41"/>
        <v>421</v>
      </c>
      <c r="Y417" t="str">
        <f>IF(Table1[[#This Row],[RFM_Score]]="555","Champion", IF(AND(J417&gt;=4,V417&gt;=4),"Loyal", IF(U417&lt;=2,"At Risk", IF(W417&gt;=4,"Potential Loyalist","Others"))))</f>
        <v>Others</v>
      </c>
    </row>
    <row r="418" spans="1:25">
      <c r="A418" t="s">
        <v>11154</v>
      </c>
      <c r="B418">
        <v>34</v>
      </c>
      <c r="C418" t="s">
        <v>24</v>
      </c>
      <c r="D418" t="s">
        <v>25</v>
      </c>
      <c r="E418" s="6" t="s">
        <v>12488</v>
      </c>
      <c r="F418" t="s">
        <v>60</v>
      </c>
      <c r="G418">
        <v>2</v>
      </c>
      <c r="H418">
        <v>0</v>
      </c>
      <c r="I418">
        <v>50</v>
      </c>
      <c r="J418">
        <v>3</v>
      </c>
      <c r="K418">
        <v>49.27</v>
      </c>
      <c r="L418" t="str">
        <f t="shared" si="36"/>
        <v/>
      </c>
      <c r="M418">
        <v>6</v>
      </c>
      <c r="N418" t="str">
        <f t="shared" si="37"/>
        <v/>
      </c>
      <c r="O418">
        <v>52</v>
      </c>
      <c r="P418" s="11">
        <v>0</v>
      </c>
      <c r="Q418" s="11">
        <v>0.06</v>
      </c>
      <c r="R418" s="12">
        <v>8.2116666666666607</v>
      </c>
      <c r="S418" t="s">
        <v>27</v>
      </c>
      <c r="T418">
        <v>0</v>
      </c>
      <c r="U418">
        <f t="shared" si="38"/>
        <v>3</v>
      </c>
      <c r="V418">
        <f t="shared" si="39"/>
        <v>2</v>
      </c>
      <c r="W418">
        <f t="shared" si="40"/>
        <v>1</v>
      </c>
      <c r="X418" t="str">
        <f t="shared" si="41"/>
        <v>321</v>
      </c>
      <c r="Y418" t="str">
        <f>IF(Table1[[#This Row],[RFM_Score]]="555","Champion", IF(AND(J418&gt;=4,V418&gt;=4),"Loyal", IF(U418&lt;=2,"At Risk", IF(W418&gt;=4,"Potential Loyalist","Others"))))</f>
        <v>Others</v>
      </c>
    </row>
    <row r="419" spans="1:25">
      <c r="A419" t="s">
        <v>2156</v>
      </c>
      <c r="B419">
        <v>32</v>
      </c>
      <c r="C419" t="s">
        <v>19</v>
      </c>
      <c r="D419" t="s">
        <v>20</v>
      </c>
      <c r="E419" s="6" t="s">
        <v>12489</v>
      </c>
      <c r="F419" t="s">
        <v>60</v>
      </c>
      <c r="G419">
        <v>2</v>
      </c>
      <c r="H419">
        <v>1</v>
      </c>
      <c r="I419">
        <v>53</v>
      </c>
      <c r="J419">
        <v>1</v>
      </c>
      <c r="K419">
        <v>48.59</v>
      </c>
      <c r="L419" t="str">
        <f t="shared" si="36"/>
        <v/>
      </c>
      <c r="M419">
        <v>6</v>
      </c>
      <c r="N419" t="str">
        <f t="shared" si="37"/>
        <v/>
      </c>
      <c r="O419">
        <v>31</v>
      </c>
      <c r="P419" s="11">
        <v>0.5</v>
      </c>
      <c r="Q419" s="11">
        <v>1.8867924528301799E-2</v>
      </c>
      <c r="R419" s="12">
        <v>8.0983333333333292</v>
      </c>
      <c r="S419" t="s">
        <v>27</v>
      </c>
      <c r="T419">
        <v>1</v>
      </c>
      <c r="U419">
        <f t="shared" si="38"/>
        <v>4</v>
      </c>
      <c r="V419">
        <f t="shared" si="39"/>
        <v>2</v>
      </c>
      <c r="W419">
        <f t="shared" si="40"/>
        <v>1</v>
      </c>
      <c r="X419" t="str">
        <f t="shared" si="41"/>
        <v>421</v>
      </c>
      <c r="Y419" t="str">
        <f>IF(Table1[[#This Row],[RFM_Score]]="555","Champion", IF(AND(J419&gt;=4,V419&gt;=4),"Loyal", IF(U419&lt;=2,"At Risk", IF(W419&gt;=4,"Potential Loyalist","Others"))))</f>
        <v>Others</v>
      </c>
    </row>
    <row r="420" spans="1:25">
      <c r="A420" t="s">
        <v>6641</v>
      </c>
      <c r="B420">
        <v>34</v>
      </c>
      <c r="C420" t="s">
        <v>19</v>
      </c>
      <c r="D420" t="s">
        <v>25</v>
      </c>
      <c r="E420" s="6" t="s">
        <v>12490</v>
      </c>
      <c r="F420" t="s">
        <v>26</v>
      </c>
      <c r="G420">
        <v>2</v>
      </c>
      <c r="H420">
        <v>0</v>
      </c>
      <c r="I420">
        <v>54</v>
      </c>
      <c r="J420">
        <v>3</v>
      </c>
      <c r="K420">
        <v>47.95</v>
      </c>
      <c r="L420" t="str">
        <f t="shared" si="36"/>
        <v/>
      </c>
      <c r="M420">
        <v>6</v>
      </c>
      <c r="N420" t="str">
        <f t="shared" si="37"/>
        <v/>
      </c>
      <c r="O420">
        <v>20</v>
      </c>
      <c r="P420" s="11">
        <v>0</v>
      </c>
      <c r="Q420" s="11">
        <v>5.5555555555555497E-2</v>
      </c>
      <c r="R420" s="12">
        <v>7.99166666666666</v>
      </c>
      <c r="S420" t="s">
        <v>27</v>
      </c>
      <c r="T420">
        <v>0</v>
      </c>
      <c r="U420">
        <f t="shared" si="38"/>
        <v>5</v>
      </c>
      <c r="V420">
        <f t="shared" si="39"/>
        <v>2</v>
      </c>
      <c r="W420">
        <f t="shared" si="40"/>
        <v>1</v>
      </c>
      <c r="X420" t="str">
        <f t="shared" si="41"/>
        <v>521</v>
      </c>
      <c r="Y420" t="str">
        <f>IF(Table1[[#This Row],[RFM_Score]]="555","Champion", IF(AND(J420&gt;=4,V420&gt;=4),"Loyal", IF(U420&lt;=2,"At Risk", IF(W420&gt;=4,"Potential Loyalist","Others"))))</f>
        <v>Others</v>
      </c>
    </row>
    <row r="421" spans="1:25">
      <c r="A421" t="s">
        <v>11849</v>
      </c>
      <c r="B421">
        <v>31</v>
      </c>
      <c r="C421" t="s">
        <v>24</v>
      </c>
      <c r="D421" t="s">
        <v>49</v>
      </c>
      <c r="E421" s="6" t="s">
        <v>12491</v>
      </c>
      <c r="F421" t="s">
        <v>30</v>
      </c>
      <c r="G421">
        <v>4</v>
      </c>
      <c r="H421">
        <v>0</v>
      </c>
      <c r="I421">
        <v>44</v>
      </c>
      <c r="J421">
        <v>1</v>
      </c>
      <c r="K421">
        <v>47.7</v>
      </c>
      <c r="L421" t="str">
        <f t="shared" si="36"/>
        <v/>
      </c>
      <c r="M421">
        <v>6</v>
      </c>
      <c r="N421" t="str">
        <f t="shared" si="37"/>
        <v/>
      </c>
      <c r="O421">
        <v>31</v>
      </c>
      <c r="P421" s="11">
        <v>0</v>
      </c>
      <c r="Q421" s="11">
        <v>2.27272727272727E-2</v>
      </c>
      <c r="R421" s="12">
        <v>7.95</v>
      </c>
      <c r="S421" t="s">
        <v>27</v>
      </c>
      <c r="T421">
        <v>0</v>
      </c>
      <c r="U421">
        <f t="shared" si="38"/>
        <v>4</v>
      </c>
      <c r="V421">
        <f t="shared" si="39"/>
        <v>2</v>
      </c>
      <c r="W421">
        <f t="shared" si="40"/>
        <v>1</v>
      </c>
      <c r="X421" t="str">
        <f t="shared" si="41"/>
        <v>421</v>
      </c>
      <c r="Y421" t="str">
        <f>IF(Table1[[#This Row],[RFM_Score]]="555","Champion", IF(AND(J421&gt;=4,V421&gt;=4),"Loyal", IF(U421&lt;=2,"At Risk", IF(W421&gt;=4,"Potential Loyalist","Others"))))</f>
        <v>Others</v>
      </c>
    </row>
    <row r="422" spans="1:25">
      <c r="A422" t="s">
        <v>7608</v>
      </c>
      <c r="B422">
        <v>35</v>
      </c>
      <c r="C422" t="s">
        <v>19</v>
      </c>
      <c r="D422" t="s">
        <v>29</v>
      </c>
      <c r="E422" s="6" t="s">
        <v>12492</v>
      </c>
      <c r="F422" t="s">
        <v>37</v>
      </c>
      <c r="G422">
        <v>4</v>
      </c>
      <c r="H422">
        <v>2</v>
      </c>
      <c r="I422">
        <v>61</v>
      </c>
      <c r="J422">
        <v>1</v>
      </c>
      <c r="K422">
        <v>47.53</v>
      </c>
      <c r="L422" t="str">
        <f t="shared" si="36"/>
        <v/>
      </c>
      <c r="M422">
        <v>6</v>
      </c>
      <c r="N422" t="str">
        <f t="shared" si="37"/>
        <v/>
      </c>
      <c r="O422">
        <v>0</v>
      </c>
      <c r="P422" s="11">
        <v>0.5</v>
      </c>
      <c r="Q422" s="11">
        <v>1.63934426229508E-2</v>
      </c>
      <c r="R422" s="12">
        <v>7.9216666666666598</v>
      </c>
      <c r="S422" t="s">
        <v>27</v>
      </c>
      <c r="T422">
        <v>0</v>
      </c>
      <c r="U422">
        <f t="shared" si="38"/>
        <v>5</v>
      </c>
      <c r="V422">
        <f t="shared" si="39"/>
        <v>2</v>
      </c>
      <c r="W422">
        <f t="shared" si="40"/>
        <v>1</v>
      </c>
      <c r="X422" t="str">
        <f t="shared" si="41"/>
        <v>521</v>
      </c>
      <c r="Y422" t="str">
        <f>IF(Table1[[#This Row],[RFM_Score]]="555","Champion", IF(AND(J422&gt;=4,V422&gt;=4),"Loyal", IF(U422&lt;=2,"At Risk", IF(W422&gt;=4,"Potential Loyalist","Others"))))</f>
        <v>Others</v>
      </c>
    </row>
    <row r="423" spans="1:25">
      <c r="A423" t="s">
        <v>11668</v>
      </c>
      <c r="B423">
        <v>31</v>
      </c>
      <c r="C423" t="s">
        <v>19</v>
      </c>
      <c r="D423" t="s">
        <v>25</v>
      </c>
      <c r="E423" s="6" t="s">
        <v>12493</v>
      </c>
      <c r="F423" t="s">
        <v>26</v>
      </c>
      <c r="G423">
        <v>4</v>
      </c>
      <c r="H423">
        <v>0</v>
      </c>
      <c r="I423">
        <v>55</v>
      </c>
      <c r="J423">
        <v>1</v>
      </c>
      <c r="K423">
        <v>46.31</v>
      </c>
      <c r="L423" t="str">
        <f t="shared" si="36"/>
        <v/>
      </c>
      <c r="M423">
        <v>6</v>
      </c>
      <c r="N423" t="str">
        <f t="shared" si="37"/>
        <v/>
      </c>
      <c r="O423">
        <v>4</v>
      </c>
      <c r="P423" s="11">
        <v>0</v>
      </c>
      <c r="Q423" s="11">
        <v>1.8181818181818101E-2</v>
      </c>
      <c r="R423" s="12">
        <v>7.7183333333333302</v>
      </c>
      <c r="S423" t="s">
        <v>27</v>
      </c>
      <c r="T423">
        <v>0</v>
      </c>
      <c r="U423">
        <f t="shared" si="38"/>
        <v>5</v>
      </c>
      <c r="V423">
        <f t="shared" si="39"/>
        <v>2</v>
      </c>
      <c r="W423">
        <f t="shared" si="40"/>
        <v>1</v>
      </c>
      <c r="X423" t="str">
        <f t="shared" si="41"/>
        <v>521</v>
      </c>
      <c r="Y423" t="str">
        <f>IF(Table1[[#This Row],[RFM_Score]]="555","Champion", IF(AND(J423&gt;=4,V423&gt;=4),"Loyal", IF(U423&lt;=2,"At Risk", IF(W423&gt;=4,"Potential Loyalist","Others"))))</f>
        <v>Others</v>
      </c>
    </row>
    <row r="424" spans="1:25">
      <c r="A424" t="s">
        <v>12036</v>
      </c>
      <c r="B424">
        <v>23</v>
      </c>
      <c r="C424" t="s">
        <v>19</v>
      </c>
      <c r="D424" t="s">
        <v>49</v>
      </c>
      <c r="E424" s="6" t="s">
        <v>12494</v>
      </c>
      <c r="F424" t="s">
        <v>30</v>
      </c>
      <c r="G424">
        <v>0</v>
      </c>
      <c r="H424">
        <v>0</v>
      </c>
      <c r="I424">
        <v>40</v>
      </c>
      <c r="J424">
        <v>2</v>
      </c>
      <c r="K424">
        <v>46</v>
      </c>
      <c r="L424" t="str">
        <f t="shared" si="36"/>
        <v/>
      </c>
      <c r="M424">
        <v>6</v>
      </c>
      <c r="N424" t="str">
        <f t="shared" si="37"/>
        <v/>
      </c>
      <c r="O424">
        <v>24</v>
      </c>
      <c r="P424" s="11">
        <v>0</v>
      </c>
      <c r="Q424" s="11">
        <v>0.05</v>
      </c>
      <c r="R424" s="12">
        <v>7.6666666666666599</v>
      </c>
      <c r="S424" t="s">
        <v>27</v>
      </c>
      <c r="T424">
        <v>0</v>
      </c>
      <c r="U424">
        <f t="shared" si="38"/>
        <v>4</v>
      </c>
      <c r="V424">
        <f t="shared" si="39"/>
        <v>2</v>
      </c>
      <c r="W424">
        <f t="shared" si="40"/>
        <v>1</v>
      </c>
      <c r="X424" t="str">
        <f t="shared" si="41"/>
        <v>421</v>
      </c>
      <c r="Y424" t="str">
        <f>IF(Table1[[#This Row],[RFM_Score]]="555","Champion", IF(AND(J424&gt;=4,V424&gt;=4),"Loyal", IF(U424&lt;=2,"At Risk", IF(W424&gt;=4,"Potential Loyalist","Others"))))</f>
        <v>Others</v>
      </c>
    </row>
    <row r="425" spans="1:25">
      <c r="A425" t="s">
        <v>337</v>
      </c>
      <c r="B425">
        <v>25</v>
      </c>
      <c r="C425" t="s">
        <v>19</v>
      </c>
      <c r="D425" t="s">
        <v>20</v>
      </c>
      <c r="E425" s="6" t="s">
        <v>12495</v>
      </c>
      <c r="F425" t="s">
        <v>37</v>
      </c>
      <c r="G425">
        <v>4</v>
      </c>
      <c r="H425">
        <v>0</v>
      </c>
      <c r="I425">
        <v>46</v>
      </c>
      <c r="J425">
        <v>3</v>
      </c>
      <c r="K425">
        <v>43.86</v>
      </c>
      <c r="L425" t="str">
        <f t="shared" si="36"/>
        <v/>
      </c>
      <c r="M425">
        <v>6</v>
      </c>
      <c r="N425" t="str">
        <f t="shared" si="37"/>
        <v/>
      </c>
      <c r="O425">
        <v>14</v>
      </c>
      <c r="P425" s="11">
        <v>0</v>
      </c>
      <c r="Q425" s="11">
        <v>6.5217391304347797E-2</v>
      </c>
      <c r="R425" s="12">
        <v>7.31</v>
      </c>
      <c r="S425" t="s">
        <v>27</v>
      </c>
      <c r="T425">
        <v>0</v>
      </c>
      <c r="U425">
        <f t="shared" si="38"/>
        <v>5</v>
      </c>
      <c r="V425">
        <f t="shared" si="39"/>
        <v>2</v>
      </c>
      <c r="W425">
        <f t="shared" si="40"/>
        <v>1</v>
      </c>
      <c r="X425" t="str">
        <f t="shared" si="41"/>
        <v>521</v>
      </c>
      <c r="Y425" t="str">
        <f>IF(Table1[[#This Row],[RFM_Score]]="555","Champion", IF(AND(J425&gt;=4,V425&gt;=4),"Loyal", IF(U425&lt;=2,"At Risk", IF(W425&gt;=4,"Potential Loyalist","Others"))))</f>
        <v>Others</v>
      </c>
    </row>
    <row r="426" spans="1:25">
      <c r="A426" t="s">
        <v>4787</v>
      </c>
      <c r="B426">
        <v>48</v>
      </c>
      <c r="C426" t="s">
        <v>19</v>
      </c>
      <c r="D426" t="s">
        <v>20</v>
      </c>
      <c r="E426" s="6" t="s">
        <v>12496</v>
      </c>
      <c r="F426" t="s">
        <v>21</v>
      </c>
      <c r="G426">
        <v>2</v>
      </c>
      <c r="H426">
        <v>1</v>
      </c>
      <c r="I426">
        <v>46</v>
      </c>
      <c r="J426">
        <v>4</v>
      </c>
      <c r="K426">
        <v>42.43</v>
      </c>
      <c r="L426" t="str">
        <f t="shared" si="36"/>
        <v/>
      </c>
      <c r="M426">
        <v>6</v>
      </c>
      <c r="N426" t="str">
        <f t="shared" si="37"/>
        <v/>
      </c>
      <c r="O426">
        <v>5</v>
      </c>
      <c r="P426" s="11">
        <v>0.5</v>
      </c>
      <c r="Q426" s="11">
        <v>8.6956521739130405E-2</v>
      </c>
      <c r="R426" s="12">
        <v>7.0716666666666601</v>
      </c>
      <c r="S426" t="s">
        <v>27</v>
      </c>
      <c r="T426">
        <v>0</v>
      </c>
      <c r="U426">
        <f t="shared" si="38"/>
        <v>5</v>
      </c>
      <c r="V426">
        <f t="shared" si="39"/>
        <v>2</v>
      </c>
      <c r="W426">
        <f t="shared" si="40"/>
        <v>1</v>
      </c>
      <c r="X426" t="str">
        <f t="shared" si="41"/>
        <v>521</v>
      </c>
      <c r="Y426" t="str">
        <f>IF(Table1[[#This Row],[RFM_Score]]="555","Champion", IF(AND(J426&gt;=4,V426&gt;=4),"Loyal", IF(U426&lt;=2,"At Risk", IF(W426&gt;=4,"Potential Loyalist","Others"))))</f>
        <v>Others</v>
      </c>
    </row>
    <row r="427" spans="1:25">
      <c r="A427" t="s">
        <v>9240</v>
      </c>
      <c r="B427">
        <v>31</v>
      </c>
      <c r="C427" t="s">
        <v>19</v>
      </c>
      <c r="D427" t="s">
        <v>25</v>
      </c>
      <c r="E427" s="6" t="s">
        <v>12497</v>
      </c>
      <c r="F427" t="s">
        <v>62</v>
      </c>
      <c r="G427">
        <v>2</v>
      </c>
      <c r="H427">
        <v>0</v>
      </c>
      <c r="I427">
        <v>55</v>
      </c>
      <c r="J427">
        <v>4</v>
      </c>
      <c r="K427">
        <v>41.82</v>
      </c>
      <c r="L427" t="str">
        <f t="shared" si="36"/>
        <v/>
      </c>
      <c r="M427">
        <v>6</v>
      </c>
      <c r="N427" t="str">
        <f t="shared" si="37"/>
        <v/>
      </c>
      <c r="O427">
        <v>18</v>
      </c>
      <c r="P427" s="11">
        <v>0</v>
      </c>
      <c r="Q427" s="11">
        <v>7.2727272727272696E-2</v>
      </c>
      <c r="R427" s="12">
        <v>6.97</v>
      </c>
      <c r="S427" t="s">
        <v>27</v>
      </c>
      <c r="T427">
        <v>0</v>
      </c>
      <c r="U427">
        <f t="shared" si="38"/>
        <v>5</v>
      </c>
      <c r="V427">
        <f t="shared" si="39"/>
        <v>2</v>
      </c>
      <c r="W427">
        <f t="shared" si="40"/>
        <v>1</v>
      </c>
      <c r="X427" t="str">
        <f t="shared" si="41"/>
        <v>521</v>
      </c>
      <c r="Y427" t="str">
        <f>IF(Table1[[#This Row],[RFM_Score]]="555","Champion", IF(AND(J427&gt;=4,V427&gt;=4),"Loyal", IF(U427&lt;=2,"At Risk", IF(W427&gt;=4,"Potential Loyalist","Others"))))</f>
        <v>Others</v>
      </c>
    </row>
    <row r="428" spans="1:25">
      <c r="A428" t="s">
        <v>1113</v>
      </c>
      <c r="B428">
        <v>18</v>
      </c>
      <c r="C428" t="s">
        <v>19</v>
      </c>
      <c r="D428" t="s">
        <v>41</v>
      </c>
      <c r="E428" s="6" t="s">
        <v>12498</v>
      </c>
      <c r="F428" t="s">
        <v>37</v>
      </c>
      <c r="G428">
        <v>2</v>
      </c>
      <c r="H428">
        <v>0</v>
      </c>
      <c r="I428">
        <v>52</v>
      </c>
      <c r="J428">
        <v>4</v>
      </c>
      <c r="K428">
        <v>41.75</v>
      </c>
      <c r="L428" t="str">
        <f t="shared" si="36"/>
        <v/>
      </c>
      <c r="M428">
        <v>6</v>
      </c>
      <c r="N428" t="str">
        <f t="shared" si="37"/>
        <v/>
      </c>
      <c r="O428">
        <v>2</v>
      </c>
      <c r="P428" s="11">
        <v>0</v>
      </c>
      <c r="Q428" s="11">
        <v>7.69230769230769E-2</v>
      </c>
      <c r="R428" s="12">
        <v>6.9583333333333304</v>
      </c>
      <c r="S428" t="s">
        <v>27</v>
      </c>
      <c r="T428">
        <v>0</v>
      </c>
      <c r="U428">
        <f t="shared" si="38"/>
        <v>5</v>
      </c>
      <c r="V428">
        <f t="shared" si="39"/>
        <v>2</v>
      </c>
      <c r="W428">
        <f t="shared" si="40"/>
        <v>1</v>
      </c>
      <c r="X428" t="str">
        <f t="shared" si="41"/>
        <v>521</v>
      </c>
      <c r="Y428" t="str">
        <f>IF(Table1[[#This Row],[RFM_Score]]="555","Champion", IF(AND(J428&gt;=4,V428&gt;=4),"Loyal", IF(U428&lt;=2,"At Risk", IF(W428&gt;=4,"Potential Loyalist","Others"))))</f>
        <v>Others</v>
      </c>
    </row>
    <row r="429" spans="1:25">
      <c r="A429" t="s">
        <v>1251</v>
      </c>
      <c r="B429">
        <v>31</v>
      </c>
      <c r="C429" t="s">
        <v>24</v>
      </c>
      <c r="D429" t="s">
        <v>25</v>
      </c>
      <c r="E429" s="6" t="s">
        <v>12499</v>
      </c>
      <c r="F429" t="s">
        <v>21</v>
      </c>
      <c r="G429">
        <v>1</v>
      </c>
      <c r="H429">
        <v>0</v>
      </c>
      <c r="I429">
        <v>43</v>
      </c>
      <c r="J429">
        <v>1</v>
      </c>
      <c r="K429">
        <v>41.35</v>
      </c>
      <c r="L429" t="str">
        <f t="shared" si="36"/>
        <v/>
      </c>
      <c r="M429">
        <v>6</v>
      </c>
      <c r="N429" t="str">
        <f t="shared" si="37"/>
        <v/>
      </c>
      <c r="O429">
        <v>17</v>
      </c>
      <c r="P429" s="11">
        <v>0</v>
      </c>
      <c r="Q429" s="11">
        <v>2.3255813953488299E-2</v>
      </c>
      <c r="R429" s="12">
        <v>6.8916666666666604</v>
      </c>
      <c r="S429" t="s">
        <v>27</v>
      </c>
      <c r="T429">
        <v>0</v>
      </c>
      <c r="U429">
        <f t="shared" si="38"/>
        <v>5</v>
      </c>
      <c r="V429">
        <f t="shared" si="39"/>
        <v>2</v>
      </c>
      <c r="W429">
        <f t="shared" si="40"/>
        <v>1</v>
      </c>
      <c r="X429" t="str">
        <f t="shared" si="41"/>
        <v>521</v>
      </c>
      <c r="Y429" t="str">
        <f>IF(Table1[[#This Row],[RFM_Score]]="555","Champion", IF(AND(J429&gt;=4,V429&gt;=4),"Loyal", IF(U429&lt;=2,"At Risk", IF(W429&gt;=4,"Potential Loyalist","Others"))))</f>
        <v>Others</v>
      </c>
    </row>
    <row r="430" spans="1:25">
      <c r="A430" t="s">
        <v>9411</v>
      </c>
      <c r="B430">
        <v>25</v>
      </c>
      <c r="C430" t="s">
        <v>24</v>
      </c>
      <c r="D430" t="s">
        <v>25</v>
      </c>
      <c r="E430" s="6" t="s">
        <v>12500</v>
      </c>
      <c r="F430" t="s">
        <v>37</v>
      </c>
      <c r="G430">
        <v>3</v>
      </c>
      <c r="H430">
        <v>0</v>
      </c>
      <c r="I430">
        <v>53</v>
      </c>
      <c r="J430">
        <v>3</v>
      </c>
      <c r="K430">
        <v>40.81</v>
      </c>
      <c r="L430" t="str">
        <f t="shared" si="36"/>
        <v/>
      </c>
      <c r="M430">
        <v>6</v>
      </c>
      <c r="N430" t="str">
        <f t="shared" si="37"/>
        <v/>
      </c>
      <c r="O430">
        <v>17</v>
      </c>
      <c r="P430" s="11">
        <v>0</v>
      </c>
      <c r="Q430" s="11">
        <v>5.6603773584905599E-2</v>
      </c>
      <c r="R430" s="12">
        <v>6.8016666666666596</v>
      </c>
      <c r="S430" t="s">
        <v>27</v>
      </c>
      <c r="T430">
        <v>0</v>
      </c>
      <c r="U430">
        <f t="shared" si="38"/>
        <v>5</v>
      </c>
      <c r="V430">
        <f t="shared" si="39"/>
        <v>2</v>
      </c>
      <c r="W430">
        <f t="shared" si="40"/>
        <v>1</v>
      </c>
      <c r="X430" t="str">
        <f t="shared" si="41"/>
        <v>521</v>
      </c>
      <c r="Y430" t="str">
        <f>IF(Table1[[#This Row],[RFM_Score]]="555","Champion", IF(AND(J430&gt;=4,V430&gt;=4),"Loyal", IF(U430&lt;=2,"At Risk", IF(W430&gt;=4,"Potential Loyalist","Others"))))</f>
        <v>Others</v>
      </c>
    </row>
    <row r="431" spans="1:25">
      <c r="A431" t="s">
        <v>401</v>
      </c>
      <c r="B431">
        <v>43</v>
      </c>
      <c r="C431" t="s">
        <v>19</v>
      </c>
      <c r="D431" t="s">
        <v>25</v>
      </c>
      <c r="E431" s="6" t="s">
        <v>12501</v>
      </c>
      <c r="F431" t="s">
        <v>21</v>
      </c>
      <c r="G431">
        <v>3</v>
      </c>
      <c r="H431">
        <v>0</v>
      </c>
      <c r="I431">
        <v>54</v>
      </c>
      <c r="J431">
        <v>1</v>
      </c>
      <c r="K431">
        <v>39.92</v>
      </c>
      <c r="L431" t="str">
        <f t="shared" si="36"/>
        <v/>
      </c>
      <c r="M431">
        <v>6</v>
      </c>
      <c r="N431" t="str">
        <f t="shared" si="37"/>
        <v/>
      </c>
      <c r="O431">
        <v>38</v>
      </c>
      <c r="P431" s="11">
        <v>0</v>
      </c>
      <c r="Q431" s="11">
        <v>1.85185185185185E-2</v>
      </c>
      <c r="R431" s="12">
        <v>6.6533333333333298</v>
      </c>
      <c r="S431" t="s">
        <v>27</v>
      </c>
      <c r="T431">
        <v>0</v>
      </c>
      <c r="U431">
        <f t="shared" si="38"/>
        <v>4</v>
      </c>
      <c r="V431">
        <f t="shared" si="39"/>
        <v>2</v>
      </c>
      <c r="W431">
        <f t="shared" si="40"/>
        <v>1</v>
      </c>
      <c r="X431" t="str">
        <f t="shared" si="41"/>
        <v>421</v>
      </c>
      <c r="Y431" t="str">
        <f>IF(Table1[[#This Row],[RFM_Score]]="555","Champion", IF(AND(J431&gt;=4,V431&gt;=4),"Loyal", IF(U431&lt;=2,"At Risk", IF(W431&gt;=4,"Potential Loyalist","Others"))))</f>
        <v>Others</v>
      </c>
    </row>
    <row r="432" spans="1:25">
      <c r="A432" t="s">
        <v>1178</v>
      </c>
      <c r="B432">
        <v>51</v>
      </c>
      <c r="C432" t="s">
        <v>24</v>
      </c>
      <c r="D432" t="s">
        <v>20</v>
      </c>
      <c r="E432" s="6" t="s">
        <v>12502</v>
      </c>
      <c r="F432" t="s">
        <v>30</v>
      </c>
      <c r="G432">
        <v>2</v>
      </c>
      <c r="H432">
        <v>0</v>
      </c>
      <c r="I432">
        <v>57</v>
      </c>
      <c r="J432">
        <v>2</v>
      </c>
      <c r="K432">
        <v>37.840000000000003</v>
      </c>
      <c r="L432" t="str">
        <f t="shared" si="36"/>
        <v/>
      </c>
      <c r="M432">
        <v>6</v>
      </c>
      <c r="N432" t="str">
        <f t="shared" si="37"/>
        <v/>
      </c>
      <c r="O432">
        <v>7</v>
      </c>
      <c r="P432" s="11">
        <v>0</v>
      </c>
      <c r="Q432" s="11">
        <v>3.5087719298245598E-2</v>
      </c>
      <c r="R432" s="12">
        <v>6.3066666666666604</v>
      </c>
      <c r="S432" t="s">
        <v>27</v>
      </c>
      <c r="T432">
        <v>0</v>
      </c>
      <c r="U432">
        <f t="shared" si="38"/>
        <v>5</v>
      </c>
      <c r="V432">
        <f t="shared" si="39"/>
        <v>2</v>
      </c>
      <c r="W432">
        <f t="shared" si="40"/>
        <v>1</v>
      </c>
      <c r="X432" t="str">
        <f t="shared" si="41"/>
        <v>521</v>
      </c>
      <c r="Y432" t="str">
        <f>IF(Table1[[#This Row],[RFM_Score]]="555","Champion", IF(AND(J432&gt;=4,V432&gt;=4),"Loyal", IF(U432&lt;=2,"At Risk", IF(W432&gt;=4,"Potential Loyalist","Others"))))</f>
        <v>Others</v>
      </c>
    </row>
    <row r="433" spans="1:25">
      <c r="A433" t="s">
        <v>9877</v>
      </c>
      <c r="B433">
        <v>21</v>
      </c>
      <c r="C433" t="s">
        <v>33</v>
      </c>
      <c r="D433" t="s">
        <v>25</v>
      </c>
      <c r="E433" s="6" t="s">
        <v>12503</v>
      </c>
      <c r="F433" t="s">
        <v>26</v>
      </c>
      <c r="G433">
        <v>1</v>
      </c>
      <c r="H433">
        <v>1</v>
      </c>
      <c r="I433">
        <v>42</v>
      </c>
      <c r="J433">
        <v>2</v>
      </c>
      <c r="K433">
        <v>36.76</v>
      </c>
      <c r="L433" t="str">
        <f t="shared" si="36"/>
        <v/>
      </c>
      <c r="M433">
        <v>6</v>
      </c>
      <c r="N433" t="str">
        <f t="shared" si="37"/>
        <v/>
      </c>
      <c r="O433">
        <v>1</v>
      </c>
      <c r="P433" s="11">
        <v>1</v>
      </c>
      <c r="Q433" s="11">
        <v>4.7619047619047603E-2</v>
      </c>
      <c r="R433" s="12">
        <v>6.1266666666666598</v>
      </c>
      <c r="S433" t="s">
        <v>27</v>
      </c>
      <c r="T433">
        <v>0</v>
      </c>
      <c r="U433">
        <f t="shared" si="38"/>
        <v>5</v>
      </c>
      <c r="V433">
        <f t="shared" si="39"/>
        <v>2</v>
      </c>
      <c r="W433">
        <f t="shared" si="40"/>
        <v>1</v>
      </c>
      <c r="X433" t="str">
        <f t="shared" si="41"/>
        <v>521</v>
      </c>
      <c r="Y433" t="str">
        <f>IF(Table1[[#This Row],[RFM_Score]]="555","Champion", IF(AND(J433&gt;=4,V433&gt;=4),"Loyal", IF(U433&lt;=2,"At Risk", IF(W433&gt;=4,"Potential Loyalist","Others"))))</f>
        <v>Others</v>
      </c>
    </row>
    <row r="434" spans="1:25">
      <c r="A434" t="s">
        <v>405</v>
      </c>
      <c r="B434">
        <v>36</v>
      </c>
      <c r="C434" t="s">
        <v>19</v>
      </c>
      <c r="D434" t="s">
        <v>35</v>
      </c>
      <c r="E434" s="6" t="s">
        <v>12504</v>
      </c>
      <c r="F434" t="s">
        <v>21</v>
      </c>
      <c r="G434">
        <v>4</v>
      </c>
      <c r="H434">
        <v>1</v>
      </c>
      <c r="I434">
        <v>48</v>
      </c>
      <c r="J434">
        <v>2</v>
      </c>
      <c r="K434">
        <v>34.14</v>
      </c>
      <c r="L434" t="str">
        <f t="shared" si="36"/>
        <v/>
      </c>
      <c r="M434">
        <v>6</v>
      </c>
      <c r="N434" t="str">
        <f t="shared" si="37"/>
        <v/>
      </c>
      <c r="O434">
        <v>30</v>
      </c>
      <c r="P434" s="11">
        <v>0.25</v>
      </c>
      <c r="Q434" s="11">
        <v>4.1666666666666602E-2</v>
      </c>
      <c r="R434" s="12">
        <v>5.69</v>
      </c>
      <c r="S434" t="s">
        <v>27</v>
      </c>
      <c r="T434">
        <v>0</v>
      </c>
      <c r="U434">
        <f t="shared" si="38"/>
        <v>4</v>
      </c>
      <c r="V434">
        <f t="shared" si="39"/>
        <v>2</v>
      </c>
      <c r="W434">
        <f t="shared" si="40"/>
        <v>1</v>
      </c>
      <c r="X434" t="str">
        <f t="shared" si="41"/>
        <v>421</v>
      </c>
      <c r="Y434" t="str">
        <f>IF(Table1[[#This Row],[RFM_Score]]="555","Champion", IF(AND(J434&gt;=4,V434&gt;=4),"Loyal", IF(U434&lt;=2,"At Risk", IF(W434&gt;=4,"Potential Loyalist","Others"))))</f>
        <v>Others</v>
      </c>
    </row>
    <row r="435" spans="1:25">
      <c r="A435" t="s">
        <v>4147</v>
      </c>
      <c r="B435">
        <v>48</v>
      </c>
      <c r="C435" t="s">
        <v>19</v>
      </c>
      <c r="D435" t="s">
        <v>25</v>
      </c>
      <c r="E435" s="6" t="s">
        <v>12505</v>
      </c>
      <c r="F435" t="s">
        <v>37</v>
      </c>
      <c r="G435">
        <v>5</v>
      </c>
      <c r="H435">
        <v>1</v>
      </c>
      <c r="I435">
        <v>61</v>
      </c>
      <c r="J435">
        <v>6</v>
      </c>
      <c r="K435">
        <v>33.44</v>
      </c>
      <c r="L435" t="str">
        <f t="shared" si="36"/>
        <v/>
      </c>
      <c r="M435">
        <v>6</v>
      </c>
      <c r="N435" t="str">
        <f t="shared" si="37"/>
        <v/>
      </c>
      <c r="O435">
        <v>64</v>
      </c>
      <c r="P435" s="11">
        <v>0.2</v>
      </c>
      <c r="Q435" s="11">
        <v>9.8360655737704902E-2</v>
      </c>
      <c r="R435" s="12">
        <v>5.5733333333333297</v>
      </c>
      <c r="S435" t="s">
        <v>27</v>
      </c>
      <c r="T435">
        <v>0</v>
      </c>
      <c r="U435">
        <f t="shared" si="38"/>
        <v>3</v>
      </c>
      <c r="V435">
        <f t="shared" si="39"/>
        <v>2</v>
      </c>
      <c r="W435">
        <f t="shared" si="40"/>
        <v>1</v>
      </c>
      <c r="X435" t="str">
        <f t="shared" si="41"/>
        <v>321</v>
      </c>
      <c r="Y435" t="str">
        <f>IF(Table1[[#This Row],[RFM_Score]]="555","Champion", IF(AND(J435&gt;=4,V435&gt;=4),"Loyal", IF(U435&lt;=2,"At Risk", IF(W435&gt;=4,"Potential Loyalist","Others"))))</f>
        <v>Others</v>
      </c>
    </row>
    <row r="436" spans="1:25">
      <c r="A436" t="s">
        <v>7448</v>
      </c>
      <c r="B436">
        <v>36</v>
      </c>
      <c r="C436" t="s">
        <v>19</v>
      </c>
      <c r="D436" t="s">
        <v>25</v>
      </c>
      <c r="E436" s="6" t="s">
        <v>12506</v>
      </c>
      <c r="F436" t="s">
        <v>21</v>
      </c>
      <c r="G436">
        <v>5</v>
      </c>
      <c r="H436">
        <v>1</v>
      </c>
      <c r="I436">
        <v>56</v>
      </c>
      <c r="J436">
        <v>2</v>
      </c>
      <c r="K436">
        <v>32.14</v>
      </c>
      <c r="L436" t="str">
        <f t="shared" si="36"/>
        <v/>
      </c>
      <c r="M436">
        <v>6</v>
      </c>
      <c r="N436" t="str">
        <f t="shared" si="37"/>
        <v/>
      </c>
      <c r="O436">
        <v>0</v>
      </c>
      <c r="P436" s="11">
        <v>0.2</v>
      </c>
      <c r="Q436" s="11">
        <v>3.5714285714285698E-2</v>
      </c>
      <c r="R436" s="12">
        <v>5.3566666666666602</v>
      </c>
      <c r="S436" t="s">
        <v>27</v>
      </c>
      <c r="T436">
        <v>0</v>
      </c>
      <c r="U436">
        <f t="shared" si="38"/>
        <v>5</v>
      </c>
      <c r="V436">
        <f t="shared" si="39"/>
        <v>2</v>
      </c>
      <c r="W436">
        <f t="shared" si="40"/>
        <v>1</v>
      </c>
      <c r="X436" t="str">
        <f t="shared" si="41"/>
        <v>521</v>
      </c>
      <c r="Y436" t="str">
        <f>IF(Table1[[#This Row],[RFM_Score]]="555","Champion", IF(AND(J436&gt;=4,V436&gt;=4),"Loyal", IF(U436&lt;=2,"At Risk", IF(W436&gt;=4,"Potential Loyalist","Others"))))</f>
        <v>Others</v>
      </c>
    </row>
    <row r="437" spans="1:25">
      <c r="A437" t="s">
        <v>7996</v>
      </c>
      <c r="B437">
        <v>30</v>
      </c>
      <c r="C437" t="s">
        <v>19</v>
      </c>
      <c r="D437" t="s">
        <v>25</v>
      </c>
      <c r="E437" s="6" t="s">
        <v>12507</v>
      </c>
      <c r="F437" t="s">
        <v>62</v>
      </c>
      <c r="G437">
        <v>1</v>
      </c>
      <c r="H437">
        <v>1</v>
      </c>
      <c r="I437">
        <v>56</v>
      </c>
      <c r="J437">
        <v>3</v>
      </c>
      <c r="K437">
        <v>32.07</v>
      </c>
      <c r="L437" t="str">
        <f t="shared" si="36"/>
        <v/>
      </c>
      <c r="M437">
        <v>6</v>
      </c>
      <c r="N437" t="str">
        <f t="shared" si="37"/>
        <v/>
      </c>
      <c r="O437">
        <v>1</v>
      </c>
      <c r="P437" s="11">
        <v>1</v>
      </c>
      <c r="Q437" s="11">
        <v>5.3571428571428499E-2</v>
      </c>
      <c r="R437" s="12">
        <v>5.3449999999999998</v>
      </c>
      <c r="S437" t="s">
        <v>27</v>
      </c>
      <c r="T437">
        <v>0</v>
      </c>
      <c r="U437">
        <f t="shared" si="38"/>
        <v>5</v>
      </c>
      <c r="V437">
        <f t="shared" si="39"/>
        <v>2</v>
      </c>
      <c r="W437">
        <f t="shared" si="40"/>
        <v>1</v>
      </c>
      <c r="X437" t="str">
        <f t="shared" si="41"/>
        <v>521</v>
      </c>
      <c r="Y437" t="str">
        <f>IF(Table1[[#This Row],[RFM_Score]]="555","Champion", IF(AND(J437&gt;=4,V437&gt;=4),"Loyal", IF(U437&lt;=2,"At Risk", IF(W437&gt;=4,"Potential Loyalist","Others"))))</f>
        <v>Others</v>
      </c>
    </row>
    <row r="438" spans="1:25">
      <c r="A438" t="s">
        <v>6950</v>
      </c>
      <c r="B438">
        <v>48</v>
      </c>
      <c r="C438" t="s">
        <v>19</v>
      </c>
      <c r="D438" t="s">
        <v>25</v>
      </c>
      <c r="E438" s="6" t="s">
        <v>12508</v>
      </c>
      <c r="F438" t="s">
        <v>26</v>
      </c>
      <c r="G438">
        <v>4</v>
      </c>
      <c r="H438">
        <v>2</v>
      </c>
      <c r="I438">
        <v>36</v>
      </c>
      <c r="J438">
        <v>4</v>
      </c>
      <c r="K438">
        <v>31.59</v>
      </c>
      <c r="L438" t="str">
        <f t="shared" si="36"/>
        <v/>
      </c>
      <c r="M438">
        <v>6</v>
      </c>
      <c r="N438" t="str">
        <f t="shared" si="37"/>
        <v/>
      </c>
      <c r="O438">
        <v>35</v>
      </c>
      <c r="P438" s="11">
        <v>0.5</v>
      </c>
      <c r="Q438" s="11">
        <v>0.11111111111111099</v>
      </c>
      <c r="R438" s="12">
        <v>5.2649999999999997</v>
      </c>
      <c r="S438" t="s">
        <v>27</v>
      </c>
      <c r="T438">
        <v>0</v>
      </c>
      <c r="U438">
        <f t="shared" si="38"/>
        <v>4</v>
      </c>
      <c r="V438">
        <f t="shared" si="39"/>
        <v>2</v>
      </c>
      <c r="W438">
        <f t="shared" si="40"/>
        <v>1</v>
      </c>
      <c r="X438" t="str">
        <f t="shared" si="41"/>
        <v>421</v>
      </c>
      <c r="Y438" t="str">
        <f>IF(Table1[[#This Row],[RFM_Score]]="555","Champion", IF(AND(J438&gt;=4,V438&gt;=4),"Loyal", IF(U438&lt;=2,"At Risk", IF(W438&gt;=4,"Potential Loyalist","Others"))))</f>
        <v>Others</v>
      </c>
    </row>
    <row r="439" spans="1:25">
      <c r="A439" t="s">
        <v>3315</v>
      </c>
      <c r="B439">
        <v>35</v>
      </c>
      <c r="C439" t="s">
        <v>24</v>
      </c>
      <c r="D439" t="s">
        <v>29</v>
      </c>
      <c r="E439" s="6" t="s">
        <v>12509</v>
      </c>
      <c r="F439" t="s">
        <v>60</v>
      </c>
      <c r="G439">
        <v>3</v>
      </c>
      <c r="H439">
        <v>1</v>
      </c>
      <c r="I439">
        <v>43</v>
      </c>
      <c r="J439">
        <v>2</v>
      </c>
      <c r="K439">
        <v>31.25</v>
      </c>
      <c r="L439" t="str">
        <f t="shared" si="36"/>
        <v/>
      </c>
      <c r="M439">
        <v>6</v>
      </c>
      <c r="N439" t="str">
        <f t="shared" si="37"/>
        <v/>
      </c>
      <c r="O439">
        <v>118</v>
      </c>
      <c r="P439" s="11">
        <v>0.33333333333333298</v>
      </c>
      <c r="Q439" s="11">
        <v>4.6511627906976702E-2</v>
      </c>
      <c r="R439" s="12">
        <v>5.2083333333333304</v>
      </c>
      <c r="S439" t="s">
        <v>27</v>
      </c>
      <c r="T439">
        <v>1</v>
      </c>
      <c r="U439">
        <f t="shared" si="38"/>
        <v>1</v>
      </c>
      <c r="V439">
        <f t="shared" si="39"/>
        <v>2</v>
      </c>
      <c r="W439">
        <f t="shared" si="40"/>
        <v>1</v>
      </c>
      <c r="X439" t="str">
        <f t="shared" si="41"/>
        <v>121</v>
      </c>
      <c r="Y439" t="str">
        <f>IF(Table1[[#This Row],[RFM_Score]]="555","Champion", IF(AND(J439&gt;=4,V439&gt;=4),"Loyal", IF(U439&lt;=2,"At Risk", IF(W439&gt;=4,"Potential Loyalist","Others"))))</f>
        <v>At Risk</v>
      </c>
    </row>
    <row r="440" spans="1:25">
      <c r="A440" t="s">
        <v>8488</v>
      </c>
      <c r="B440">
        <v>40</v>
      </c>
      <c r="C440" t="s">
        <v>19</v>
      </c>
      <c r="D440" t="s">
        <v>25</v>
      </c>
      <c r="E440" s="6" t="s">
        <v>12510</v>
      </c>
      <c r="F440" t="s">
        <v>21</v>
      </c>
      <c r="G440">
        <v>3</v>
      </c>
      <c r="H440">
        <v>0</v>
      </c>
      <c r="I440">
        <v>54</v>
      </c>
      <c r="J440">
        <v>1</v>
      </c>
      <c r="K440">
        <v>31.04</v>
      </c>
      <c r="L440" t="str">
        <f t="shared" si="36"/>
        <v/>
      </c>
      <c r="M440">
        <v>6</v>
      </c>
      <c r="N440" t="str">
        <f t="shared" si="37"/>
        <v/>
      </c>
      <c r="O440">
        <v>13</v>
      </c>
      <c r="P440" s="11">
        <v>0</v>
      </c>
      <c r="Q440" s="11">
        <v>1.85185185185185E-2</v>
      </c>
      <c r="R440" s="12">
        <v>5.1733333333333302</v>
      </c>
      <c r="S440" t="s">
        <v>27</v>
      </c>
      <c r="T440">
        <v>0</v>
      </c>
      <c r="U440">
        <f t="shared" si="38"/>
        <v>5</v>
      </c>
      <c r="V440">
        <f t="shared" si="39"/>
        <v>2</v>
      </c>
      <c r="W440">
        <f t="shared" si="40"/>
        <v>1</v>
      </c>
      <c r="X440" t="str">
        <f t="shared" si="41"/>
        <v>521</v>
      </c>
      <c r="Y440" t="str">
        <f>IF(Table1[[#This Row],[RFM_Score]]="555","Champion", IF(AND(J440&gt;=4,V440&gt;=4),"Loyal", IF(U440&lt;=2,"At Risk", IF(W440&gt;=4,"Potential Loyalist","Others"))))</f>
        <v>Others</v>
      </c>
    </row>
    <row r="441" spans="1:25">
      <c r="A441" t="s">
        <v>1145</v>
      </c>
      <c r="B441">
        <v>27</v>
      </c>
      <c r="C441" t="s">
        <v>19</v>
      </c>
      <c r="D441" t="s">
        <v>41</v>
      </c>
      <c r="E441" s="6" t="s">
        <v>12511</v>
      </c>
      <c r="F441" t="s">
        <v>21</v>
      </c>
      <c r="G441">
        <v>1</v>
      </c>
      <c r="H441">
        <v>0</v>
      </c>
      <c r="I441">
        <v>59</v>
      </c>
      <c r="J441">
        <v>5</v>
      </c>
      <c r="K441">
        <v>30.86</v>
      </c>
      <c r="L441" t="str">
        <f t="shared" si="36"/>
        <v/>
      </c>
      <c r="M441">
        <v>6</v>
      </c>
      <c r="N441" t="str">
        <f t="shared" si="37"/>
        <v/>
      </c>
      <c r="O441">
        <v>90</v>
      </c>
      <c r="P441" s="11">
        <v>0</v>
      </c>
      <c r="Q441" s="11">
        <v>8.4745762711864403E-2</v>
      </c>
      <c r="R441" s="12">
        <v>5.14333333333333</v>
      </c>
      <c r="S441" t="s">
        <v>27</v>
      </c>
      <c r="T441">
        <v>0</v>
      </c>
      <c r="U441">
        <f t="shared" si="38"/>
        <v>2</v>
      </c>
      <c r="V441">
        <f t="shared" si="39"/>
        <v>2</v>
      </c>
      <c r="W441">
        <f t="shared" si="40"/>
        <v>1</v>
      </c>
      <c r="X441" t="str">
        <f t="shared" si="41"/>
        <v>221</v>
      </c>
      <c r="Y441" t="str">
        <f>IF(Table1[[#This Row],[RFM_Score]]="555","Champion", IF(AND(J441&gt;=4,V441&gt;=4),"Loyal", IF(U441&lt;=2,"At Risk", IF(W441&gt;=4,"Potential Loyalist","Others"))))</f>
        <v>At Risk</v>
      </c>
    </row>
    <row r="442" spans="1:25">
      <c r="A442" t="s">
        <v>3262</v>
      </c>
      <c r="B442">
        <v>23</v>
      </c>
      <c r="C442" t="s">
        <v>24</v>
      </c>
      <c r="D442" t="s">
        <v>25</v>
      </c>
      <c r="E442" s="6" t="s">
        <v>12512</v>
      </c>
      <c r="F442" t="s">
        <v>30</v>
      </c>
      <c r="G442">
        <v>2</v>
      </c>
      <c r="H442">
        <v>0</v>
      </c>
      <c r="I442">
        <v>46</v>
      </c>
      <c r="J442">
        <v>2</v>
      </c>
      <c r="K442">
        <v>30.61</v>
      </c>
      <c r="L442" t="str">
        <f t="shared" si="36"/>
        <v/>
      </c>
      <c r="M442">
        <v>6</v>
      </c>
      <c r="N442" t="str">
        <f t="shared" si="37"/>
        <v/>
      </c>
      <c r="O442">
        <v>75</v>
      </c>
      <c r="P442" s="11">
        <v>0</v>
      </c>
      <c r="Q442" s="11">
        <v>4.3478260869565202E-2</v>
      </c>
      <c r="R442" s="12">
        <v>5.1016666666666604</v>
      </c>
      <c r="S442" t="s">
        <v>27</v>
      </c>
      <c r="T442">
        <v>0</v>
      </c>
      <c r="U442">
        <f t="shared" si="38"/>
        <v>2</v>
      </c>
      <c r="V442">
        <f t="shared" si="39"/>
        <v>2</v>
      </c>
      <c r="W442">
        <f t="shared" si="40"/>
        <v>1</v>
      </c>
      <c r="X442" t="str">
        <f t="shared" si="41"/>
        <v>221</v>
      </c>
      <c r="Y442" t="str">
        <f>IF(Table1[[#This Row],[RFM_Score]]="555","Champion", IF(AND(J442&gt;=4,V442&gt;=4),"Loyal", IF(U442&lt;=2,"At Risk", IF(W442&gt;=4,"Potential Loyalist","Others"))))</f>
        <v>At Risk</v>
      </c>
    </row>
    <row r="443" spans="1:25">
      <c r="A443" t="s">
        <v>2693</v>
      </c>
      <c r="B443">
        <v>21</v>
      </c>
      <c r="C443" t="s">
        <v>24</v>
      </c>
      <c r="D443" t="s">
        <v>29</v>
      </c>
      <c r="E443" s="6" t="s">
        <v>12513</v>
      </c>
      <c r="F443" t="s">
        <v>30</v>
      </c>
      <c r="G443">
        <v>5</v>
      </c>
      <c r="H443">
        <v>1</v>
      </c>
      <c r="I443">
        <v>54</v>
      </c>
      <c r="J443">
        <v>2</v>
      </c>
      <c r="K443">
        <v>30.38</v>
      </c>
      <c r="L443" t="str">
        <f t="shared" si="36"/>
        <v/>
      </c>
      <c r="M443">
        <v>6</v>
      </c>
      <c r="N443" t="str">
        <f t="shared" si="37"/>
        <v/>
      </c>
      <c r="O443">
        <v>29</v>
      </c>
      <c r="P443" s="11">
        <v>0.2</v>
      </c>
      <c r="Q443" s="11">
        <v>3.7037037037037E-2</v>
      </c>
      <c r="R443" s="12">
        <v>5.0633333333333299</v>
      </c>
      <c r="S443" t="s">
        <v>27</v>
      </c>
      <c r="T443">
        <v>0</v>
      </c>
      <c r="U443">
        <f t="shared" si="38"/>
        <v>4</v>
      </c>
      <c r="V443">
        <f t="shared" si="39"/>
        <v>2</v>
      </c>
      <c r="W443">
        <f t="shared" si="40"/>
        <v>1</v>
      </c>
      <c r="X443" t="str">
        <f t="shared" si="41"/>
        <v>421</v>
      </c>
      <c r="Y443" t="str">
        <f>IF(Table1[[#This Row],[RFM_Score]]="555","Champion", IF(AND(J443&gt;=4,V443&gt;=4),"Loyal", IF(U443&lt;=2,"At Risk", IF(W443&gt;=4,"Potential Loyalist","Others"))))</f>
        <v>Others</v>
      </c>
    </row>
    <row r="444" spans="1:25">
      <c r="A444" t="s">
        <v>10870</v>
      </c>
      <c r="B444">
        <v>31</v>
      </c>
      <c r="C444" t="s">
        <v>24</v>
      </c>
      <c r="D444" t="s">
        <v>49</v>
      </c>
      <c r="E444" s="6" t="s">
        <v>12514</v>
      </c>
      <c r="F444" t="s">
        <v>60</v>
      </c>
      <c r="G444">
        <v>1</v>
      </c>
      <c r="H444">
        <v>0</v>
      </c>
      <c r="I444">
        <v>56</v>
      </c>
      <c r="J444">
        <v>1</v>
      </c>
      <c r="K444">
        <v>30.16</v>
      </c>
      <c r="L444" t="str">
        <f t="shared" si="36"/>
        <v/>
      </c>
      <c r="M444">
        <v>6</v>
      </c>
      <c r="N444" t="str">
        <f t="shared" si="37"/>
        <v/>
      </c>
      <c r="O444">
        <v>103</v>
      </c>
      <c r="P444" s="11">
        <v>0</v>
      </c>
      <c r="Q444" s="11">
        <v>1.7857142857142801E-2</v>
      </c>
      <c r="R444" s="12">
        <v>5.0266666666666602</v>
      </c>
      <c r="S444" t="s">
        <v>27</v>
      </c>
      <c r="T444">
        <v>0</v>
      </c>
      <c r="U444">
        <f t="shared" si="38"/>
        <v>1</v>
      </c>
      <c r="V444">
        <f t="shared" si="39"/>
        <v>2</v>
      </c>
      <c r="W444">
        <f t="shared" si="40"/>
        <v>1</v>
      </c>
      <c r="X444" t="str">
        <f t="shared" si="41"/>
        <v>121</v>
      </c>
      <c r="Y444" t="str">
        <f>IF(Table1[[#This Row],[RFM_Score]]="555","Champion", IF(AND(J444&gt;=4,V444&gt;=4),"Loyal", IF(U444&lt;=2,"At Risk", IF(W444&gt;=4,"Potential Loyalist","Others"))))</f>
        <v>At Risk</v>
      </c>
    </row>
    <row r="445" spans="1:25">
      <c r="A445" t="s">
        <v>1134</v>
      </c>
      <c r="B445">
        <v>18</v>
      </c>
      <c r="C445" t="s">
        <v>24</v>
      </c>
      <c r="D445" t="s">
        <v>25</v>
      </c>
      <c r="E445" s="6" t="s">
        <v>12515</v>
      </c>
      <c r="F445" t="s">
        <v>30</v>
      </c>
      <c r="G445">
        <v>3</v>
      </c>
      <c r="H445">
        <v>2</v>
      </c>
      <c r="I445">
        <v>59</v>
      </c>
      <c r="J445">
        <v>2</v>
      </c>
      <c r="K445">
        <v>28.44</v>
      </c>
      <c r="L445" t="str">
        <f t="shared" si="36"/>
        <v/>
      </c>
      <c r="M445">
        <v>6</v>
      </c>
      <c r="N445" t="str">
        <f t="shared" si="37"/>
        <v/>
      </c>
      <c r="O445">
        <v>14</v>
      </c>
      <c r="P445" s="11">
        <v>0.66666666666666596</v>
      </c>
      <c r="Q445" s="11">
        <v>3.38983050847457E-2</v>
      </c>
      <c r="R445" s="12">
        <v>4.74</v>
      </c>
      <c r="S445" t="s">
        <v>27</v>
      </c>
      <c r="T445">
        <v>0</v>
      </c>
      <c r="U445">
        <f t="shared" si="38"/>
        <v>5</v>
      </c>
      <c r="V445">
        <f t="shared" si="39"/>
        <v>2</v>
      </c>
      <c r="W445">
        <f t="shared" si="40"/>
        <v>1</v>
      </c>
      <c r="X445" t="str">
        <f t="shared" si="41"/>
        <v>521</v>
      </c>
      <c r="Y445" t="str">
        <f>IF(Table1[[#This Row],[RFM_Score]]="555","Champion", IF(AND(J445&gt;=4,V445&gt;=4),"Loyal", IF(U445&lt;=2,"At Risk", IF(W445&gt;=4,"Potential Loyalist","Others"))))</f>
        <v>Others</v>
      </c>
    </row>
    <row r="446" spans="1:25">
      <c r="A446" t="s">
        <v>4468</v>
      </c>
      <c r="B446">
        <v>18</v>
      </c>
      <c r="C446" t="s">
        <v>19</v>
      </c>
      <c r="D446" t="s">
        <v>20</v>
      </c>
      <c r="E446" s="6" t="s">
        <v>12516</v>
      </c>
      <c r="F446" t="s">
        <v>26</v>
      </c>
      <c r="G446">
        <v>2</v>
      </c>
      <c r="H446">
        <v>1</v>
      </c>
      <c r="I446">
        <v>36</v>
      </c>
      <c r="J446">
        <v>2</v>
      </c>
      <c r="K446">
        <v>27.76</v>
      </c>
      <c r="L446" t="str">
        <f t="shared" si="36"/>
        <v/>
      </c>
      <c r="M446">
        <v>6</v>
      </c>
      <c r="N446" t="str">
        <f t="shared" si="37"/>
        <v/>
      </c>
      <c r="O446">
        <v>6</v>
      </c>
      <c r="P446" s="11">
        <v>0.5</v>
      </c>
      <c r="Q446" s="11">
        <v>5.5555555555555497E-2</v>
      </c>
      <c r="R446" s="12">
        <v>4.6266666666666598</v>
      </c>
      <c r="S446" t="s">
        <v>27</v>
      </c>
      <c r="T446">
        <v>0</v>
      </c>
      <c r="U446">
        <f t="shared" si="38"/>
        <v>5</v>
      </c>
      <c r="V446">
        <f t="shared" si="39"/>
        <v>2</v>
      </c>
      <c r="W446">
        <f t="shared" si="40"/>
        <v>1</v>
      </c>
      <c r="X446" t="str">
        <f t="shared" si="41"/>
        <v>521</v>
      </c>
      <c r="Y446" t="str">
        <f>IF(Table1[[#This Row],[RFM_Score]]="555","Champion", IF(AND(J446&gt;=4,V446&gt;=4),"Loyal", IF(U446&lt;=2,"At Risk", IF(W446&gt;=4,"Potential Loyalist","Others"))))</f>
        <v>Others</v>
      </c>
    </row>
    <row r="447" spans="1:25">
      <c r="A447" t="s">
        <v>10699</v>
      </c>
      <c r="B447">
        <v>46</v>
      </c>
      <c r="C447" t="s">
        <v>19</v>
      </c>
      <c r="D447" t="s">
        <v>25</v>
      </c>
      <c r="E447" s="6" t="s">
        <v>12517</v>
      </c>
      <c r="F447" t="s">
        <v>21</v>
      </c>
      <c r="G447">
        <v>4</v>
      </c>
      <c r="H447">
        <v>1</v>
      </c>
      <c r="I447">
        <v>62</v>
      </c>
      <c r="J447">
        <v>5</v>
      </c>
      <c r="K447">
        <v>27.62</v>
      </c>
      <c r="L447" t="str">
        <f t="shared" si="36"/>
        <v/>
      </c>
      <c r="M447">
        <v>6</v>
      </c>
      <c r="N447" t="str">
        <f t="shared" si="37"/>
        <v/>
      </c>
      <c r="O447">
        <v>4</v>
      </c>
      <c r="P447" s="11">
        <v>0.25</v>
      </c>
      <c r="Q447" s="11">
        <v>8.0645161290322495E-2</v>
      </c>
      <c r="R447" s="12">
        <v>4.6033333333333299</v>
      </c>
      <c r="S447" t="s">
        <v>27</v>
      </c>
      <c r="T447">
        <v>0</v>
      </c>
      <c r="U447">
        <f t="shared" si="38"/>
        <v>5</v>
      </c>
      <c r="V447">
        <f t="shared" si="39"/>
        <v>2</v>
      </c>
      <c r="W447">
        <f t="shared" si="40"/>
        <v>1</v>
      </c>
      <c r="X447" t="str">
        <f t="shared" si="41"/>
        <v>521</v>
      </c>
      <c r="Y447" t="str">
        <f>IF(Table1[[#This Row],[RFM_Score]]="555","Champion", IF(AND(J447&gt;=4,V447&gt;=4),"Loyal", IF(U447&lt;=2,"At Risk", IF(W447&gt;=4,"Potential Loyalist","Others"))))</f>
        <v>Others</v>
      </c>
    </row>
    <row r="448" spans="1:25">
      <c r="A448" t="s">
        <v>10584</v>
      </c>
      <c r="B448">
        <v>45</v>
      </c>
      <c r="C448" t="s">
        <v>24</v>
      </c>
      <c r="D448" t="s">
        <v>25</v>
      </c>
      <c r="E448" s="6" t="s">
        <v>12518</v>
      </c>
      <c r="F448" t="s">
        <v>26</v>
      </c>
      <c r="G448">
        <v>0</v>
      </c>
      <c r="H448">
        <v>0</v>
      </c>
      <c r="I448">
        <v>54</v>
      </c>
      <c r="J448">
        <v>3</v>
      </c>
      <c r="K448">
        <v>27.12</v>
      </c>
      <c r="L448" t="str">
        <f t="shared" si="36"/>
        <v/>
      </c>
      <c r="M448">
        <v>6</v>
      </c>
      <c r="N448" t="str">
        <f t="shared" si="37"/>
        <v/>
      </c>
      <c r="O448">
        <v>30</v>
      </c>
      <c r="P448" s="11">
        <v>0</v>
      </c>
      <c r="Q448" s="11">
        <v>5.5555555555555497E-2</v>
      </c>
      <c r="R448" s="12">
        <v>4.5199999999999996</v>
      </c>
      <c r="S448" t="s">
        <v>27</v>
      </c>
      <c r="T448">
        <v>0</v>
      </c>
      <c r="U448">
        <f t="shared" si="38"/>
        <v>4</v>
      </c>
      <c r="V448">
        <f t="shared" si="39"/>
        <v>2</v>
      </c>
      <c r="W448">
        <f t="shared" si="40"/>
        <v>1</v>
      </c>
      <c r="X448" t="str">
        <f t="shared" si="41"/>
        <v>421</v>
      </c>
      <c r="Y448" t="str">
        <f>IF(Table1[[#This Row],[RFM_Score]]="555","Champion", IF(AND(J448&gt;=4,V448&gt;=4),"Loyal", IF(U448&lt;=2,"At Risk", IF(W448&gt;=4,"Potential Loyalist","Others"))))</f>
        <v>Others</v>
      </c>
    </row>
    <row r="449" spans="1:25">
      <c r="A449" t="s">
        <v>2470</v>
      </c>
      <c r="B449">
        <v>32</v>
      </c>
      <c r="C449" t="s">
        <v>24</v>
      </c>
      <c r="D449" t="s">
        <v>25</v>
      </c>
      <c r="E449" s="6" t="s">
        <v>12519</v>
      </c>
      <c r="F449" t="s">
        <v>30</v>
      </c>
      <c r="G449">
        <v>1</v>
      </c>
      <c r="H449">
        <v>0</v>
      </c>
      <c r="I449">
        <v>36</v>
      </c>
      <c r="J449">
        <v>2</v>
      </c>
      <c r="K449">
        <v>26.79</v>
      </c>
      <c r="L449" t="str">
        <f t="shared" si="36"/>
        <v/>
      </c>
      <c r="M449">
        <v>6</v>
      </c>
      <c r="N449" t="str">
        <f t="shared" si="37"/>
        <v/>
      </c>
      <c r="O449">
        <v>51</v>
      </c>
      <c r="P449" s="11">
        <v>0</v>
      </c>
      <c r="Q449" s="11">
        <v>5.5555555555555497E-2</v>
      </c>
      <c r="R449" s="12">
        <v>4.4649999999999999</v>
      </c>
      <c r="S449" t="s">
        <v>27</v>
      </c>
      <c r="T449">
        <v>0</v>
      </c>
      <c r="U449">
        <f t="shared" si="38"/>
        <v>3</v>
      </c>
      <c r="V449">
        <f t="shared" si="39"/>
        <v>2</v>
      </c>
      <c r="W449">
        <f t="shared" si="40"/>
        <v>1</v>
      </c>
      <c r="X449" t="str">
        <f t="shared" si="41"/>
        <v>321</v>
      </c>
      <c r="Y449" t="str">
        <f>IF(Table1[[#This Row],[RFM_Score]]="555","Champion", IF(AND(J449&gt;=4,V449&gt;=4),"Loyal", IF(U449&lt;=2,"At Risk", IF(W449&gt;=4,"Potential Loyalist","Others"))))</f>
        <v>Others</v>
      </c>
    </row>
    <row r="450" spans="1:25">
      <c r="A450" t="s">
        <v>3436</v>
      </c>
      <c r="B450">
        <v>30</v>
      </c>
      <c r="C450" t="s">
        <v>24</v>
      </c>
      <c r="D450" t="s">
        <v>35</v>
      </c>
      <c r="E450" s="6" t="s">
        <v>12520</v>
      </c>
      <c r="F450" t="s">
        <v>60</v>
      </c>
      <c r="G450">
        <v>3</v>
      </c>
      <c r="H450">
        <v>0</v>
      </c>
      <c r="I450">
        <v>54</v>
      </c>
      <c r="J450">
        <v>3</v>
      </c>
      <c r="K450">
        <v>25.91</v>
      </c>
      <c r="L450" t="str">
        <f t="shared" ref="L450:L513" si="42">IF(OR(K450&lt;$AC$10, K450&gt;$AC$11), "OUTLIER", "")</f>
        <v/>
      </c>
      <c r="M450">
        <v>6</v>
      </c>
      <c r="N450" t="str">
        <f t="shared" ref="N450:N513" si="43">IF(OR(M450&lt;$AC$16, M450&gt;$AC$17), "OUTLIER", "")</f>
        <v/>
      </c>
      <c r="O450">
        <v>8</v>
      </c>
      <c r="P450" s="11">
        <v>0</v>
      </c>
      <c r="Q450" s="11">
        <v>5.5555555555555497E-2</v>
      </c>
      <c r="R450" s="12">
        <v>4.3183333333333298</v>
      </c>
      <c r="S450" t="s">
        <v>27</v>
      </c>
      <c r="T450">
        <v>0</v>
      </c>
      <c r="U450">
        <f t="shared" ref="U450:U513" si="44">IF(O450&lt;=20,5,IF(O450&lt;=40,4,IF(O450&lt;=70,3,IF(O450&lt;=100,2,1))))</f>
        <v>5</v>
      </c>
      <c r="V450">
        <f t="shared" ref="V450:V513" si="45">IF(M450&gt;=11,5,IF(M450&gt;=9,4,IF(M450&gt;=7,3,IF(M450&gt;=5,2,1))))</f>
        <v>2</v>
      </c>
      <c r="W450">
        <f t="shared" ref="W450:W513" si="46">IF(K450&gt;=500,5,IF(K450&gt;=300,4,IF(K450&gt;=150,3,IF(K450&gt;=50,2,1))))</f>
        <v>1</v>
      </c>
      <c r="X450" t="str">
        <f t="shared" ref="X450:X513" si="47">U450 &amp; V450 &amp; W450</f>
        <v>521</v>
      </c>
      <c r="Y450" t="str">
        <f>IF(Table1[[#This Row],[RFM_Score]]="555","Champion", IF(AND(J450&gt;=4,V450&gt;=4),"Loyal", IF(U450&lt;=2,"At Risk", IF(W450&gt;=4,"Potential Loyalist","Others"))))</f>
        <v>Others</v>
      </c>
    </row>
    <row r="451" spans="1:25">
      <c r="A451" t="s">
        <v>11950</v>
      </c>
      <c r="B451">
        <v>26</v>
      </c>
      <c r="C451" t="s">
        <v>24</v>
      </c>
      <c r="D451" t="s">
        <v>35</v>
      </c>
      <c r="E451" s="6" t="s">
        <v>12521</v>
      </c>
      <c r="F451" t="s">
        <v>30</v>
      </c>
      <c r="G451">
        <v>1</v>
      </c>
      <c r="H451">
        <v>0</v>
      </c>
      <c r="I451">
        <v>54</v>
      </c>
      <c r="J451">
        <v>1</v>
      </c>
      <c r="K451">
        <v>25.6</v>
      </c>
      <c r="L451" t="str">
        <f t="shared" si="42"/>
        <v/>
      </c>
      <c r="M451">
        <v>6</v>
      </c>
      <c r="N451" t="str">
        <f t="shared" si="43"/>
        <v/>
      </c>
      <c r="O451">
        <v>16</v>
      </c>
      <c r="P451" s="11">
        <v>0</v>
      </c>
      <c r="Q451" s="11">
        <v>1.85185185185185E-2</v>
      </c>
      <c r="R451" s="12">
        <v>4.2666666666666604</v>
      </c>
      <c r="S451" t="s">
        <v>27</v>
      </c>
      <c r="T451">
        <v>0</v>
      </c>
      <c r="U451">
        <f t="shared" si="44"/>
        <v>5</v>
      </c>
      <c r="V451">
        <f t="shared" si="45"/>
        <v>2</v>
      </c>
      <c r="W451">
        <f t="shared" si="46"/>
        <v>1</v>
      </c>
      <c r="X451" t="str">
        <f t="shared" si="47"/>
        <v>521</v>
      </c>
      <c r="Y451" t="str">
        <f>IF(Table1[[#This Row],[RFM_Score]]="555","Champion", IF(AND(J451&gt;=4,V451&gt;=4),"Loyal", IF(U451&lt;=2,"At Risk", IF(W451&gt;=4,"Potential Loyalist","Others"))))</f>
        <v>Others</v>
      </c>
    </row>
    <row r="452" spans="1:25">
      <c r="A452" t="s">
        <v>3457</v>
      </c>
      <c r="B452">
        <v>27</v>
      </c>
      <c r="C452" t="s">
        <v>24</v>
      </c>
      <c r="D452" t="s">
        <v>29</v>
      </c>
      <c r="E452" s="6" t="s">
        <v>12522</v>
      </c>
      <c r="F452" t="s">
        <v>30</v>
      </c>
      <c r="G452">
        <v>2</v>
      </c>
      <c r="H452">
        <v>0</v>
      </c>
      <c r="I452">
        <v>47</v>
      </c>
      <c r="J452">
        <v>2</v>
      </c>
      <c r="K452">
        <v>25.11</v>
      </c>
      <c r="L452" t="str">
        <f t="shared" si="42"/>
        <v/>
      </c>
      <c r="M452">
        <v>6</v>
      </c>
      <c r="N452" t="str">
        <f t="shared" si="43"/>
        <v/>
      </c>
      <c r="O452">
        <v>71</v>
      </c>
      <c r="P452" s="11">
        <v>0</v>
      </c>
      <c r="Q452" s="11">
        <v>4.2553191489361701E-2</v>
      </c>
      <c r="R452" s="12">
        <v>4.1849999999999996</v>
      </c>
      <c r="S452" t="s">
        <v>27</v>
      </c>
      <c r="T452">
        <v>0</v>
      </c>
      <c r="U452">
        <f t="shared" si="44"/>
        <v>2</v>
      </c>
      <c r="V452">
        <f t="shared" si="45"/>
        <v>2</v>
      </c>
      <c r="W452">
        <f t="shared" si="46"/>
        <v>1</v>
      </c>
      <c r="X452" t="str">
        <f t="shared" si="47"/>
        <v>221</v>
      </c>
      <c r="Y452" t="str">
        <f>IF(Table1[[#This Row],[RFM_Score]]="555","Champion", IF(AND(J452&gt;=4,V452&gt;=4),"Loyal", IF(U452&lt;=2,"At Risk", IF(W452&gt;=4,"Potential Loyalist","Others"))))</f>
        <v>At Risk</v>
      </c>
    </row>
    <row r="453" spans="1:25">
      <c r="A453" t="s">
        <v>9054</v>
      </c>
      <c r="B453">
        <v>26</v>
      </c>
      <c r="C453" t="s">
        <v>24</v>
      </c>
      <c r="D453" t="s">
        <v>35</v>
      </c>
      <c r="E453" s="6" t="s">
        <v>12523</v>
      </c>
      <c r="F453" t="s">
        <v>26</v>
      </c>
      <c r="G453">
        <v>1</v>
      </c>
      <c r="H453">
        <v>0</v>
      </c>
      <c r="I453">
        <v>56</v>
      </c>
      <c r="J453">
        <v>2</v>
      </c>
      <c r="K453">
        <v>24.61</v>
      </c>
      <c r="L453" t="str">
        <f t="shared" si="42"/>
        <v/>
      </c>
      <c r="M453">
        <v>6</v>
      </c>
      <c r="N453" t="str">
        <f t="shared" si="43"/>
        <v/>
      </c>
      <c r="O453">
        <v>0</v>
      </c>
      <c r="P453" s="11">
        <v>0</v>
      </c>
      <c r="Q453" s="11">
        <v>3.5714285714285698E-2</v>
      </c>
      <c r="R453" s="12">
        <v>4.1016666666666604</v>
      </c>
      <c r="S453" t="s">
        <v>27</v>
      </c>
      <c r="T453">
        <v>0</v>
      </c>
      <c r="U453">
        <f t="shared" si="44"/>
        <v>5</v>
      </c>
      <c r="V453">
        <f t="shared" si="45"/>
        <v>2</v>
      </c>
      <c r="W453">
        <f t="shared" si="46"/>
        <v>1</v>
      </c>
      <c r="X453" t="str">
        <f t="shared" si="47"/>
        <v>521</v>
      </c>
      <c r="Y453" t="str">
        <f>IF(Table1[[#This Row],[RFM_Score]]="555","Champion", IF(AND(J453&gt;=4,V453&gt;=4),"Loyal", IF(U453&lt;=2,"At Risk", IF(W453&gt;=4,"Potential Loyalist","Others"))))</f>
        <v>Others</v>
      </c>
    </row>
    <row r="454" spans="1:25">
      <c r="A454" t="s">
        <v>592</v>
      </c>
      <c r="B454">
        <v>30</v>
      </c>
      <c r="C454" t="s">
        <v>19</v>
      </c>
      <c r="D454" t="s">
        <v>35</v>
      </c>
      <c r="E454" s="6" t="s">
        <v>12524</v>
      </c>
      <c r="F454" t="s">
        <v>21</v>
      </c>
      <c r="G454">
        <v>1</v>
      </c>
      <c r="H454">
        <v>1</v>
      </c>
      <c r="I454">
        <v>49</v>
      </c>
      <c r="J454">
        <v>2</v>
      </c>
      <c r="K454">
        <v>23.37</v>
      </c>
      <c r="L454" t="str">
        <f t="shared" si="42"/>
        <v/>
      </c>
      <c r="M454">
        <v>6</v>
      </c>
      <c r="N454" t="str">
        <f t="shared" si="43"/>
        <v/>
      </c>
      <c r="O454">
        <v>34</v>
      </c>
      <c r="P454" s="11">
        <v>1</v>
      </c>
      <c r="Q454" s="11">
        <v>4.08163265306122E-2</v>
      </c>
      <c r="R454" s="12">
        <v>3.895</v>
      </c>
      <c r="S454" t="s">
        <v>27</v>
      </c>
      <c r="T454">
        <v>0</v>
      </c>
      <c r="U454">
        <f t="shared" si="44"/>
        <v>4</v>
      </c>
      <c r="V454">
        <f t="shared" si="45"/>
        <v>2</v>
      </c>
      <c r="W454">
        <f t="shared" si="46"/>
        <v>1</v>
      </c>
      <c r="X454" t="str">
        <f t="shared" si="47"/>
        <v>421</v>
      </c>
      <c r="Y454" t="str">
        <f>IF(Table1[[#This Row],[RFM_Score]]="555","Champion", IF(AND(J454&gt;=4,V454&gt;=4),"Loyal", IF(U454&lt;=2,"At Risk", IF(W454&gt;=4,"Potential Loyalist","Others"))))</f>
        <v>Others</v>
      </c>
    </row>
    <row r="455" spans="1:25">
      <c r="A455" t="s">
        <v>11088</v>
      </c>
      <c r="B455">
        <v>18</v>
      </c>
      <c r="C455" t="s">
        <v>24</v>
      </c>
      <c r="D455" t="s">
        <v>25</v>
      </c>
      <c r="E455" s="6" t="s">
        <v>12525</v>
      </c>
      <c r="F455" t="s">
        <v>37</v>
      </c>
      <c r="G455">
        <v>3</v>
      </c>
      <c r="H455">
        <v>2</v>
      </c>
      <c r="I455">
        <v>49</v>
      </c>
      <c r="J455">
        <v>3</v>
      </c>
      <c r="K455">
        <v>22.36</v>
      </c>
      <c r="L455" t="str">
        <f t="shared" si="42"/>
        <v/>
      </c>
      <c r="M455">
        <v>6</v>
      </c>
      <c r="N455" t="str">
        <f t="shared" si="43"/>
        <v/>
      </c>
      <c r="O455">
        <v>22</v>
      </c>
      <c r="P455" s="11">
        <v>0.66666666666666596</v>
      </c>
      <c r="Q455" s="11">
        <v>6.1224489795918297E-2</v>
      </c>
      <c r="R455" s="12">
        <v>3.7266666666666599</v>
      </c>
      <c r="S455" t="s">
        <v>27</v>
      </c>
      <c r="T455">
        <v>0</v>
      </c>
      <c r="U455">
        <f t="shared" si="44"/>
        <v>4</v>
      </c>
      <c r="V455">
        <f t="shared" si="45"/>
        <v>2</v>
      </c>
      <c r="W455">
        <f t="shared" si="46"/>
        <v>1</v>
      </c>
      <c r="X455" t="str">
        <f t="shared" si="47"/>
        <v>421</v>
      </c>
      <c r="Y455" t="str">
        <f>IF(Table1[[#This Row],[RFM_Score]]="555","Champion", IF(AND(J455&gt;=4,V455&gt;=4),"Loyal", IF(U455&lt;=2,"At Risk", IF(W455&gt;=4,"Potential Loyalist","Others"))))</f>
        <v>Others</v>
      </c>
    </row>
    <row r="456" spans="1:25">
      <c r="A456" t="s">
        <v>2809</v>
      </c>
      <c r="B456">
        <v>32</v>
      </c>
      <c r="C456" t="s">
        <v>24</v>
      </c>
      <c r="D456" t="s">
        <v>49</v>
      </c>
      <c r="E456" s="6" t="s">
        <v>12526</v>
      </c>
      <c r="F456" t="s">
        <v>26</v>
      </c>
      <c r="G456">
        <v>2</v>
      </c>
      <c r="H456">
        <v>1</v>
      </c>
      <c r="I456">
        <v>40</v>
      </c>
      <c r="J456">
        <v>3</v>
      </c>
      <c r="K456">
        <v>21.44</v>
      </c>
      <c r="L456" t="str">
        <f t="shared" si="42"/>
        <v/>
      </c>
      <c r="M456">
        <v>6</v>
      </c>
      <c r="N456" t="str">
        <f t="shared" si="43"/>
        <v/>
      </c>
      <c r="O456">
        <v>6</v>
      </c>
      <c r="P456" s="11">
        <v>0.5</v>
      </c>
      <c r="Q456" s="11">
        <v>7.4999999999999997E-2</v>
      </c>
      <c r="R456" s="12">
        <v>3.5733333333333301</v>
      </c>
      <c r="S456" t="s">
        <v>27</v>
      </c>
      <c r="T456">
        <v>0</v>
      </c>
      <c r="U456">
        <f t="shared" si="44"/>
        <v>5</v>
      </c>
      <c r="V456">
        <f t="shared" si="45"/>
        <v>2</v>
      </c>
      <c r="W456">
        <f t="shared" si="46"/>
        <v>1</v>
      </c>
      <c r="X456" t="str">
        <f t="shared" si="47"/>
        <v>521</v>
      </c>
      <c r="Y456" t="str">
        <f>IF(Table1[[#This Row],[RFM_Score]]="555","Champion", IF(AND(J456&gt;=4,V456&gt;=4),"Loyal", IF(U456&lt;=2,"At Risk", IF(W456&gt;=4,"Potential Loyalist","Others"))))</f>
        <v>Others</v>
      </c>
    </row>
    <row r="457" spans="1:25">
      <c r="A457" t="s">
        <v>4033</v>
      </c>
      <c r="B457">
        <v>18</v>
      </c>
      <c r="C457" t="s">
        <v>19</v>
      </c>
      <c r="D457" t="s">
        <v>25</v>
      </c>
      <c r="E457" s="6" t="s">
        <v>12527</v>
      </c>
      <c r="F457" t="s">
        <v>26</v>
      </c>
      <c r="G457">
        <v>1</v>
      </c>
      <c r="H457">
        <v>0</v>
      </c>
      <c r="I457">
        <v>56</v>
      </c>
      <c r="J457">
        <v>5</v>
      </c>
      <c r="K457">
        <v>21.24</v>
      </c>
      <c r="L457" t="str">
        <f t="shared" si="42"/>
        <v/>
      </c>
      <c r="M457">
        <v>6</v>
      </c>
      <c r="N457" t="str">
        <f t="shared" si="43"/>
        <v/>
      </c>
      <c r="O457">
        <v>55</v>
      </c>
      <c r="P457" s="11">
        <v>0</v>
      </c>
      <c r="Q457" s="11">
        <v>8.9285714285714204E-2</v>
      </c>
      <c r="R457" s="12">
        <v>3.5399999999999898</v>
      </c>
      <c r="S457" t="s">
        <v>27</v>
      </c>
      <c r="T457">
        <v>0</v>
      </c>
      <c r="U457">
        <f t="shared" si="44"/>
        <v>3</v>
      </c>
      <c r="V457">
        <f t="shared" si="45"/>
        <v>2</v>
      </c>
      <c r="W457">
        <f t="shared" si="46"/>
        <v>1</v>
      </c>
      <c r="X457" t="str">
        <f t="shared" si="47"/>
        <v>321</v>
      </c>
      <c r="Y457" t="str">
        <f>IF(Table1[[#This Row],[RFM_Score]]="555","Champion", IF(AND(J457&gt;=4,V457&gt;=4),"Loyal", IF(U457&lt;=2,"At Risk", IF(W457&gt;=4,"Potential Loyalist","Others"))))</f>
        <v>Others</v>
      </c>
    </row>
    <row r="458" spans="1:25">
      <c r="A458" t="s">
        <v>9886</v>
      </c>
      <c r="B458">
        <v>43</v>
      </c>
      <c r="C458" t="s">
        <v>24</v>
      </c>
      <c r="D458" t="s">
        <v>25</v>
      </c>
      <c r="E458" s="6" t="s">
        <v>12528</v>
      </c>
      <c r="F458" t="s">
        <v>62</v>
      </c>
      <c r="G458">
        <v>5</v>
      </c>
      <c r="H458">
        <v>1</v>
      </c>
      <c r="I458">
        <v>52</v>
      </c>
      <c r="J458">
        <v>1</v>
      </c>
      <c r="K458">
        <v>19.760000000000002</v>
      </c>
      <c r="L458" t="str">
        <f t="shared" si="42"/>
        <v/>
      </c>
      <c r="M458">
        <v>6</v>
      </c>
      <c r="N458" t="str">
        <f t="shared" si="43"/>
        <v/>
      </c>
      <c r="O458">
        <v>32</v>
      </c>
      <c r="P458" s="11">
        <v>0.2</v>
      </c>
      <c r="Q458" s="11">
        <v>1.9230769230769201E-2</v>
      </c>
      <c r="R458" s="12">
        <v>3.2933333333333299</v>
      </c>
      <c r="S458" t="s">
        <v>27</v>
      </c>
      <c r="T458">
        <v>0</v>
      </c>
      <c r="U458">
        <f t="shared" si="44"/>
        <v>4</v>
      </c>
      <c r="V458">
        <f t="shared" si="45"/>
        <v>2</v>
      </c>
      <c r="W458">
        <f t="shared" si="46"/>
        <v>1</v>
      </c>
      <c r="X458" t="str">
        <f t="shared" si="47"/>
        <v>421</v>
      </c>
      <c r="Y458" t="str">
        <f>IF(Table1[[#This Row],[RFM_Score]]="555","Champion", IF(AND(J458&gt;=4,V458&gt;=4),"Loyal", IF(U458&lt;=2,"At Risk", IF(W458&gt;=4,"Potential Loyalist","Others"))))</f>
        <v>Others</v>
      </c>
    </row>
    <row r="459" spans="1:25">
      <c r="A459" t="s">
        <v>11067</v>
      </c>
      <c r="B459">
        <v>27</v>
      </c>
      <c r="C459" t="s">
        <v>19</v>
      </c>
      <c r="D459" t="s">
        <v>49</v>
      </c>
      <c r="E459" s="6" t="s">
        <v>12529</v>
      </c>
      <c r="F459" t="s">
        <v>26</v>
      </c>
      <c r="G459">
        <v>4</v>
      </c>
      <c r="H459">
        <v>1</v>
      </c>
      <c r="I459">
        <v>51</v>
      </c>
      <c r="J459">
        <v>1</v>
      </c>
      <c r="K459">
        <v>19.55</v>
      </c>
      <c r="L459" t="str">
        <f t="shared" si="42"/>
        <v/>
      </c>
      <c r="M459">
        <v>6</v>
      </c>
      <c r="N459" t="str">
        <f t="shared" si="43"/>
        <v/>
      </c>
      <c r="O459">
        <v>9</v>
      </c>
      <c r="P459" s="11">
        <v>0.25</v>
      </c>
      <c r="Q459" s="11">
        <v>1.9607843137254902E-2</v>
      </c>
      <c r="R459" s="12">
        <v>3.2583333333333302</v>
      </c>
      <c r="S459" t="s">
        <v>27</v>
      </c>
      <c r="T459">
        <v>0</v>
      </c>
      <c r="U459">
        <f t="shared" si="44"/>
        <v>5</v>
      </c>
      <c r="V459">
        <f t="shared" si="45"/>
        <v>2</v>
      </c>
      <c r="W459">
        <f t="shared" si="46"/>
        <v>1</v>
      </c>
      <c r="X459" t="str">
        <f t="shared" si="47"/>
        <v>521</v>
      </c>
      <c r="Y459" t="str">
        <f>IF(Table1[[#This Row],[RFM_Score]]="555","Champion", IF(AND(J459&gt;=4,V459&gt;=4),"Loyal", IF(U459&lt;=2,"At Risk", IF(W459&gt;=4,"Potential Loyalist","Others"))))</f>
        <v>Others</v>
      </c>
    </row>
    <row r="460" spans="1:25">
      <c r="A460" t="s">
        <v>2719</v>
      </c>
      <c r="B460">
        <v>31</v>
      </c>
      <c r="C460" t="s">
        <v>19</v>
      </c>
      <c r="D460" t="s">
        <v>41</v>
      </c>
      <c r="E460" s="6" t="s">
        <v>12530</v>
      </c>
      <c r="F460" t="s">
        <v>26</v>
      </c>
      <c r="G460">
        <v>2</v>
      </c>
      <c r="H460">
        <v>1</v>
      </c>
      <c r="I460">
        <v>49</v>
      </c>
      <c r="J460">
        <v>3</v>
      </c>
      <c r="K460">
        <v>19.239999999999998</v>
      </c>
      <c r="L460" t="str">
        <f t="shared" si="42"/>
        <v/>
      </c>
      <c r="M460">
        <v>6</v>
      </c>
      <c r="N460" t="str">
        <f t="shared" si="43"/>
        <v/>
      </c>
      <c r="O460">
        <v>25</v>
      </c>
      <c r="P460" s="11">
        <v>0.5</v>
      </c>
      <c r="Q460" s="11">
        <v>6.1224489795918297E-2</v>
      </c>
      <c r="R460" s="12">
        <v>3.2066666666666599</v>
      </c>
      <c r="S460" t="s">
        <v>27</v>
      </c>
      <c r="T460">
        <v>0</v>
      </c>
      <c r="U460">
        <f t="shared" si="44"/>
        <v>4</v>
      </c>
      <c r="V460">
        <f t="shared" si="45"/>
        <v>2</v>
      </c>
      <c r="W460">
        <f t="shared" si="46"/>
        <v>1</v>
      </c>
      <c r="X460" t="str">
        <f t="shared" si="47"/>
        <v>421</v>
      </c>
      <c r="Y460" t="str">
        <f>IF(Table1[[#This Row],[RFM_Score]]="555","Champion", IF(AND(J460&gt;=4,V460&gt;=4),"Loyal", IF(U460&lt;=2,"At Risk", IF(W460&gt;=4,"Potential Loyalist","Others"))))</f>
        <v>Others</v>
      </c>
    </row>
    <row r="461" spans="1:25">
      <c r="A461" t="s">
        <v>5971</v>
      </c>
      <c r="B461">
        <v>55</v>
      </c>
      <c r="C461" t="s">
        <v>24</v>
      </c>
      <c r="D461" t="s">
        <v>46</v>
      </c>
      <c r="E461" s="6" t="s">
        <v>12531</v>
      </c>
      <c r="F461" t="s">
        <v>21</v>
      </c>
      <c r="G461">
        <v>2</v>
      </c>
      <c r="H461">
        <v>0</v>
      </c>
      <c r="I461">
        <v>39</v>
      </c>
      <c r="J461">
        <v>2</v>
      </c>
      <c r="K461">
        <v>19.05</v>
      </c>
      <c r="L461" t="str">
        <f t="shared" si="42"/>
        <v/>
      </c>
      <c r="M461">
        <v>6</v>
      </c>
      <c r="N461" t="str">
        <f t="shared" si="43"/>
        <v/>
      </c>
      <c r="O461">
        <v>75</v>
      </c>
      <c r="P461" s="11">
        <v>0</v>
      </c>
      <c r="Q461" s="11">
        <v>5.1282051282051197E-2</v>
      </c>
      <c r="R461" s="12">
        <v>3.1749999999999998</v>
      </c>
      <c r="S461" t="s">
        <v>27</v>
      </c>
      <c r="T461">
        <v>0</v>
      </c>
      <c r="U461">
        <f t="shared" si="44"/>
        <v>2</v>
      </c>
      <c r="V461">
        <f t="shared" si="45"/>
        <v>2</v>
      </c>
      <c r="W461">
        <f t="shared" si="46"/>
        <v>1</v>
      </c>
      <c r="X461" t="str">
        <f t="shared" si="47"/>
        <v>221</v>
      </c>
      <c r="Y461" t="str">
        <f>IF(Table1[[#This Row],[RFM_Score]]="555","Champion", IF(AND(J461&gt;=4,V461&gt;=4),"Loyal", IF(U461&lt;=2,"At Risk", IF(W461&gt;=4,"Potential Loyalist","Others"))))</f>
        <v>At Risk</v>
      </c>
    </row>
    <row r="462" spans="1:25">
      <c r="A462" t="s">
        <v>7694</v>
      </c>
      <c r="B462">
        <v>18</v>
      </c>
      <c r="C462" t="s">
        <v>19</v>
      </c>
      <c r="D462" t="s">
        <v>41</v>
      </c>
      <c r="E462" s="6" t="s">
        <v>12532</v>
      </c>
      <c r="F462" t="s">
        <v>26</v>
      </c>
      <c r="G462">
        <v>3</v>
      </c>
      <c r="H462">
        <v>1</v>
      </c>
      <c r="I462">
        <v>40</v>
      </c>
      <c r="J462">
        <v>1</v>
      </c>
      <c r="K462">
        <v>18.77</v>
      </c>
      <c r="L462" t="str">
        <f t="shared" si="42"/>
        <v/>
      </c>
      <c r="M462">
        <v>6</v>
      </c>
      <c r="N462" t="str">
        <f t="shared" si="43"/>
        <v/>
      </c>
      <c r="O462">
        <v>126</v>
      </c>
      <c r="P462" s="11">
        <v>0.33333333333333298</v>
      </c>
      <c r="Q462" s="11">
        <v>2.5000000000000001E-2</v>
      </c>
      <c r="R462" s="12">
        <v>3.1283333333333299</v>
      </c>
      <c r="S462" t="s">
        <v>27</v>
      </c>
      <c r="T462">
        <v>1</v>
      </c>
      <c r="U462">
        <f t="shared" si="44"/>
        <v>1</v>
      </c>
      <c r="V462">
        <f t="shared" si="45"/>
        <v>2</v>
      </c>
      <c r="W462">
        <f t="shared" si="46"/>
        <v>1</v>
      </c>
      <c r="X462" t="str">
        <f t="shared" si="47"/>
        <v>121</v>
      </c>
      <c r="Y462" t="str">
        <f>IF(Table1[[#This Row],[RFM_Score]]="555","Champion", IF(AND(J462&gt;=4,V462&gt;=4),"Loyal", IF(U462&lt;=2,"At Risk", IF(W462&gt;=4,"Potential Loyalist","Others"))))</f>
        <v>At Risk</v>
      </c>
    </row>
    <row r="463" spans="1:25">
      <c r="A463" t="s">
        <v>5746</v>
      </c>
      <c r="B463">
        <v>57</v>
      </c>
      <c r="C463" t="s">
        <v>19</v>
      </c>
      <c r="D463" t="s">
        <v>49</v>
      </c>
      <c r="E463" s="6" t="s">
        <v>12533</v>
      </c>
      <c r="F463" t="s">
        <v>21</v>
      </c>
      <c r="G463">
        <v>4</v>
      </c>
      <c r="H463">
        <v>1</v>
      </c>
      <c r="I463">
        <v>42</v>
      </c>
      <c r="J463">
        <v>0</v>
      </c>
      <c r="K463">
        <v>18.5</v>
      </c>
      <c r="L463" t="str">
        <f t="shared" si="42"/>
        <v/>
      </c>
      <c r="M463">
        <v>6</v>
      </c>
      <c r="N463" t="str">
        <f t="shared" si="43"/>
        <v/>
      </c>
      <c r="O463">
        <v>6</v>
      </c>
      <c r="P463" s="11">
        <v>0.25</v>
      </c>
      <c r="Q463" s="11">
        <v>0</v>
      </c>
      <c r="R463" s="12">
        <v>3.0833333333333299</v>
      </c>
      <c r="S463" t="s">
        <v>27</v>
      </c>
      <c r="T463">
        <v>0</v>
      </c>
      <c r="U463">
        <f t="shared" si="44"/>
        <v>5</v>
      </c>
      <c r="V463">
        <f t="shared" si="45"/>
        <v>2</v>
      </c>
      <c r="W463">
        <f t="shared" si="46"/>
        <v>1</v>
      </c>
      <c r="X463" t="str">
        <f t="shared" si="47"/>
        <v>521</v>
      </c>
      <c r="Y463" t="str">
        <f>IF(Table1[[#This Row],[RFM_Score]]="555","Champion", IF(AND(J463&gt;=4,V463&gt;=4),"Loyal", IF(U463&lt;=2,"At Risk", IF(W463&gt;=4,"Potential Loyalist","Others"))))</f>
        <v>Others</v>
      </c>
    </row>
    <row r="464" spans="1:25">
      <c r="A464" t="s">
        <v>4763</v>
      </c>
      <c r="B464">
        <v>37</v>
      </c>
      <c r="C464" t="s">
        <v>24</v>
      </c>
      <c r="D464" t="s">
        <v>49</v>
      </c>
      <c r="E464" s="6" t="s">
        <v>12534</v>
      </c>
      <c r="F464" t="s">
        <v>37</v>
      </c>
      <c r="G464">
        <v>3</v>
      </c>
      <c r="H464">
        <v>1</v>
      </c>
      <c r="I464">
        <v>57</v>
      </c>
      <c r="J464">
        <v>2</v>
      </c>
      <c r="K464">
        <v>17.600000000000001</v>
      </c>
      <c r="L464" t="str">
        <f t="shared" si="42"/>
        <v/>
      </c>
      <c r="M464">
        <v>6</v>
      </c>
      <c r="N464" t="str">
        <f t="shared" si="43"/>
        <v/>
      </c>
      <c r="O464">
        <v>15</v>
      </c>
      <c r="P464" s="11">
        <v>0.33333333333333298</v>
      </c>
      <c r="Q464" s="11">
        <v>3.5087719298245598E-2</v>
      </c>
      <c r="R464" s="12">
        <v>2.93333333333333</v>
      </c>
      <c r="S464" t="s">
        <v>27</v>
      </c>
      <c r="T464">
        <v>1</v>
      </c>
      <c r="U464">
        <f t="shared" si="44"/>
        <v>5</v>
      </c>
      <c r="V464">
        <f t="shared" si="45"/>
        <v>2</v>
      </c>
      <c r="W464">
        <f t="shared" si="46"/>
        <v>1</v>
      </c>
      <c r="X464" t="str">
        <f t="shared" si="47"/>
        <v>521</v>
      </c>
      <c r="Y464" t="str">
        <f>IF(Table1[[#This Row],[RFM_Score]]="555","Champion", IF(AND(J464&gt;=4,V464&gt;=4),"Loyal", IF(U464&lt;=2,"At Risk", IF(W464&gt;=4,"Potential Loyalist","Others"))))</f>
        <v>Others</v>
      </c>
    </row>
    <row r="465" spans="1:25">
      <c r="A465" t="s">
        <v>4851</v>
      </c>
      <c r="B465">
        <v>38</v>
      </c>
      <c r="C465" t="s">
        <v>19</v>
      </c>
      <c r="D465" t="s">
        <v>49</v>
      </c>
      <c r="E465" s="6" t="s">
        <v>12535</v>
      </c>
      <c r="F465" t="s">
        <v>26</v>
      </c>
      <c r="G465">
        <v>0</v>
      </c>
      <c r="H465">
        <v>0</v>
      </c>
      <c r="I465">
        <v>34</v>
      </c>
      <c r="J465">
        <v>1</v>
      </c>
      <c r="K465">
        <v>17.190000000000001</v>
      </c>
      <c r="L465" t="str">
        <f t="shared" si="42"/>
        <v/>
      </c>
      <c r="M465">
        <v>6</v>
      </c>
      <c r="N465" t="str">
        <f t="shared" si="43"/>
        <v/>
      </c>
      <c r="O465">
        <v>4</v>
      </c>
      <c r="P465" s="11">
        <v>0</v>
      </c>
      <c r="Q465" s="11">
        <v>2.94117647058823E-2</v>
      </c>
      <c r="R465" s="12">
        <v>2.8650000000000002</v>
      </c>
      <c r="S465" t="s">
        <v>27</v>
      </c>
      <c r="T465">
        <v>0</v>
      </c>
      <c r="U465">
        <f t="shared" si="44"/>
        <v>5</v>
      </c>
      <c r="V465">
        <f t="shared" si="45"/>
        <v>2</v>
      </c>
      <c r="W465">
        <f t="shared" si="46"/>
        <v>1</v>
      </c>
      <c r="X465" t="str">
        <f t="shared" si="47"/>
        <v>521</v>
      </c>
      <c r="Y465" t="str">
        <f>IF(Table1[[#This Row],[RFM_Score]]="555","Champion", IF(AND(J465&gt;=4,V465&gt;=4),"Loyal", IF(U465&lt;=2,"At Risk", IF(W465&gt;=4,"Potential Loyalist","Others"))))</f>
        <v>Others</v>
      </c>
    </row>
    <row r="466" spans="1:25">
      <c r="A466" t="s">
        <v>162</v>
      </c>
      <c r="B466">
        <v>61</v>
      </c>
      <c r="C466" t="s">
        <v>19</v>
      </c>
      <c r="D466" t="s">
        <v>25</v>
      </c>
      <c r="E466" s="6" t="s">
        <v>12536</v>
      </c>
      <c r="F466" t="s">
        <v>60</v>
      </c>
      <c r="G466">
        <v>4</v>
      </c>
      <c r="H466">
        <v>0</v>
      </c>
      <c r="I466">
        <v>45</v>
      </c>
      <c r="J466">
        <v>0</v>
      </c>
      <c r="K466">
        <v>16.190000000000001</v>
      </c>
      <c r="L466" t="str">
        <f t="shared" si="42"/>
        <v/>
      </c>
      <c r="M466">
        <v>6</v>
      </c>
      <c r="N466" t="str">
        <f t="shared" si="43"/>
        <v/>
      </c>
      <c r="O466">
        <v>1</v>
      </c>
      <c r="P466" s="11">
        <v>0</v>
      </c>
      <c r="Q466" s="11">
        <v>0</v>
      </c>
      <c r="R466" s="12">
        <v>2.6983333333333301</v>
      </c>
      <c r="S466" t="s">
        <v>27</v>
      </c>
      <c r="T466">
        <v>1</v>
      </c>
      <c r="U466">
        <f t="shared" si="44"/>
        <v>5</v>
      </c>
      <c r="V466">
        <f t="shared" si="45"/>
        <v>2</v>
      </c>
      <c r="W466">
        <f t="shared" si="46"/>
        <v>1</v>
      </c>
      <c r="X466" t="str">
        <f t="shared" si="47"/>
        <v>521</v>
      </c>
      <c r="Y466" t="str">
        <f>IF(Table1[[#This Row],[RFM_Score]]="555","Champion", IF(AND(J466&gt;=4,V466&gt;=4),"Loyal", IF(U466&lt;=2,"At Risk", IF(W466&gt;=4,"Potential Loyalist","Others"))))</f>
        <v>Others</v>
      </c>
    </row>
    <row r="467" spans="1:25">
      <c r="A467" t="s">
        <v>4796</v>
      </c>
      <c r="B467">
        <v>43</v>
      </c>
      <c r="C467" t="s">
        <v>24</v>
      </c>
      <c r="D467" t="s">
        <v>41</v>
      </c>
      <c r="E467" s="6" t="s">
        <v>12537</v>
      </c>
      <c r="F467" t="s">
        <v>37</v>
      </c>
      <c r="G467">
        <v>4</v>
      </c>
      <c r="H467">
        <v>4</v>
      </c>
      <c r="I467">
        <v>49</v>
      </c>
      <c r="J467">
        <v>4</v>
      </c>
      <c r="K467">
        <v>16.11</v>
      </c>
      <c r="L467" t="str">
        <f t="shared" si="42"/>
        <v/>
      </c>
      <c r="M467">
        <v>6</v>
      </c>
      <c r="N467" t="str">
        <f t="shared" si="43"/>
        <v/>
      </c>
      <c r="O467">
        <v>27</v>
      </c>
      <c r="P467" s="11">
        <v>1</v>
      </c>
      <c r="Q467" s="11">
        <v>8.16326530612244E-2</v>
      </c>
      <c r="R467" s="12">
        <v>2.6850000000000001</v>
      </c>
      <c r="S467" t="s">
        <v>27</v>
      </c>
      <c r="T467">
        <v>0</v>
      </c>
      <c r="U467">
        <f t="shared" si="44"/>
        <v>4</v>
      </c>
      <c r="V467">
        <f t="shared" si="45"/>
        <v>2</v>
      </c>
      <c r="W467">
        <f t="shared" si="46"/>
        <v>1</v>
      </c>
      <c r="X467" t="str">
        <f t="shared" si="47"/>
        <v>421</v>
      </c>
      <c r="Y467" t="str">
        <f>IF(Table1[[#This Row],[RFM_Score]]="555","Champion", IF(AND(J467&gt;=4,V467&gt;=4),"Loyal", IF(U467&lt;=2,"At Risk", IF(W467&gt;=4,"Potential Loyalist","Others"))))</f>
        <v>Others</v>
      </c>
    </row>
    <row r="468" spans="1:25">
      <c r="A468" t="s">
        <v>5542</v>
      </c>
      <c r="B468">
        <v>45</v>
      </c>
      <c r="C468" t="s">
        <v>24</v>
      </c>
      <c r="D468" t="s">
        <v>25</v>
      </c>
      <c r="E468" s="6" t="s">
        <v>12538</v>
      </c>
      <c r="F468" t="s">
        <v>26</v>
      </c>
      <c r="G468">
        <v>4</v>
      </c>
      <c r="H468">
        <v>0</v>
      </c>
      <c r="I468">
        <v>42</v>
      </c>
      <c r="J468">
        <v>7</v>
      </c>
      <c r="K468">
        <v>14.48</v>
      </c>
      <c r="L468" t="str">
        <f t="shared" si="42"/>
        <v/>
      </c>
      <c r="M468">
        <v>6</v>
      </c>
      <c r="N468" t="str">
        <f t="shared" si="43"/>
        <v/>
      </c>
      <c r="O468">
        <v>34</v>
      </c>
      <c r="P468" s="11">
        <v>0</v>
      </c>
      <c r="Q468" s="11">
        <v>0.16666666666666599</v>
      </c>
      <c r="R468" s="12">
        <v>2.41333333333333</v>
      </c>
      <c r="S468" t="s">
        <v>27</v>
      </c>
      <c r="T468">
        <v>1</v>
      </c>
      <c r="U468">
        <f t="shared" si="44"/>
        <v>4</v>
      </c>
      <c r="V468">
        <f t="shared" si="45"/>
        <v>2</v>
      </c>
      <c r="W468">
        <f t="shared" si="46"/>
        <v>1</v>
      </c>
      <c r="X468" t="str">
        <f t="shared" si="47"/>
        <v>421</v>
      </c>
      <c r="Y468" t="str">
        <f>IF(Table1[[#This Row],[RFM_Score]]="555","Champion", IF(AND(J468&gt;=4,V468&gt;=4),"Loyal", IF(U468&lt;=2,"At Risk", IF(W468&gt;=4,"Potential Loyalist","Others"))))</f>
        <v>Others</v>
      </c>
    </row>
    <row r="469" spans="1:25">
      <c r="A469" t="s">
        <v>10373</v>
      </c>
      <c r="B469">
        <v>25</v>
      </c>
      <c r="C469" t="s">
        <v>19</v>
      </c>
      <c r="D469" t="s">
        <v>29</v>
      </c>
      <c r="E469" s="6" t="s">
        <v>12539</v>
      </c>
      <c r="F469" t="s">
        <v>62</v>
      </c>
      <c r="G469">
        <v>3</v>
      </c>
      <c r="H469">
        <v>0</v>
      </c>
      <c r="I469">
        <v>43</v>
      </c>
      <c r="J469">
        <v>3</v>
      </c>
      <c r="K469">
        <v>14.03</v>
      </c>
      <c r="L469" t="str">
        <f t="shared" si="42"/>
        <v/>
      </c>
      <c r="M469">
        <v>6</v>
      </c>
      <c r="N469" t="str">
        <f t="shared" si="43"/>
        <v/>
      </c>
      <c r="O469">
        <v>7</v>
      </c>
      <c r="P469" s="11">
        <v>0</v>
      </c>
      <c r="Q469" s="11">
        <v>6.9767441860465101E-2</v>
      </c>
      <c r="R469" s="12">
        <v>2.3383333333333298</v>
      </c>
      <c r="S469" t="s">
        <v>27</v>
      </c>
      <c r="T469">
        <v>0</v>
      </c>
      <c r="U469">
        <f t="shared" si="44"/>
        <v>5</v>
      </c>
      <c r="V469">
        <f t="shared" si="45"/>
        <v>2</v>
      </c>
      <c r="W469">
        <f t="shared" si="46"/>
        <v>1</v>
      </c>
      <c r="X469" t="str">
        <f t="shared" si="47"/>
        <v>521</v>
      </c>
      <c r="Y469" t="str">
        <f>IF(Table1[[#This Row],[RFM_Score]]="555","Champion", IF(AND(J469&gt;=4,V469&gt;=4),"Loyal", IF(U469&lt;=2,"At Risk", IF(W469&gt;=4,"Potential Loyalist","Others"))))</f>
        <v>Others</v>
      </c>
    </row>
    <row r="470" spans="1:25">
      <c r="A470" t="s">
        <v>4150</v>
      </c>
      <c r="B470">
        <v>18</v>
      </c>
      <c r="C470" t="s">
        <v>33</v>
      </c>
      <c r="D470" t="s">
        <v>49</v>
      </c>
      <c r="E470" s="6" t="s">
        <v>12540</v>
      </c>
      <c r="F470" t="s">
        <v>26</v>
      </c>
      <c r="G470">
        <v>5</v>
      </c>
      <c r="H470">
        <v>1</v>
      </c>
      <c r="I470">
        <v>54</v>
      </c>
      <c r="J470">
        <v>2</v>
      </c>
      <c r="K470">
        <v>14</v>
      </c>
      <c r="L470" t="str">
        <f t="shared" si="42"/>
        <v/>
      </c>
      <c r="M470">
        <v>6</v>
      </c>
      <c r="N470" t="str">
        <f t="shared" si="43"/>
        <v/>
      </c>
      <c r="O470">
        <v>53</v>
      </c>
      <c r="P470" s="11">
        <v>0.2</v>
      </c>
      <c r="Q470" s="11">
        <v>3.7037037037037E-2</v>
      </c>
      <c r="R470" s="12">
        <v>2.3333333333333299</v>
      </c>
      <c r="S470" t="s">
        <v>27</v>
      </c>
      <c r="T470">
        <v>0</v>
      </c>
      <c r="U470">
        <f t="shared" si="44"/>
        <v>3</v>
      </c>
      <c r="V470">
        <f t="shared" si="45"/>
        <v>2</v>
      </c>
      <c r="W470">
        <f t="shared" si="46"/>
        <v>1</v>
      </c>
      <c r="X470" t="str">
        <f t="shared" si="47"/>
        <v>321</v>
      </c>
      <c r="Y470" t="str">
        <f>IF(Table1[[#This Row],[RFM_Score]]="555","Champion", IF(AND(J470&gt;=4,V470&gt;=4),"Loyal", IF(U470&lt;=2,"At Risk", IF(W470&gt;=4,"Potential Loyalist","Others"))))</f>
        <v>Others</v>
      </c>
    </row>
    <row r="471" spans="1:25">
      <c r="A471" t="s">
        <v>3471</v>
      </c>
      <c r="B471">
        <v>62</v>
      </c>
      <c r="C471" t="s">
        <v>19</v>
      </c>
      <c r="D471" t="s">
        <v>25</v>
      </c>
      <c r="E471" s="6" t="s">
        <v>12541</v>
      </c>
      <c r="F471" t="s">
        <v>21</v>
      </c>
      <c r="G471">
        <v>6</v>
      </c>
      <c r="H471">
        <v>3</v>
      </c>
      <c r="I471">
        <v>52</v>
      </c>
      <c r="J471">
        <v>3</v>
      </c>
      <c r="K471">
        <v>13.52</v>
      </c>
      <c r="L471" t="str">
        <f t="shared" si="42"/>
        <v/>
      </c>
      <c r="M471">
        <v>6</v>
      </c>
      <c r="N471" t="str">
        <f t="shared" si="43"/>
        <v/>
      </c>
      <c r="O471">
        <v>1</v>
      </c>
      <c r="P471" s="11">
        <v>0.5</v>
      </c>
      <c r="Q471" s="11">
        <v>5.7692307692307598E-2</v>
      </c>
      <c r="R471" s="12">
        <v>2.2533333333333299</v>
      </c>
      <c r="S471" t="s">
        <v>27</v>
      </c>
      <c r="T471">
        <v>0</v>
      </c>
      <c r="U471">
        <f t="shared" si="44"/>
        <v>5</v>
      </c>
      <c r="V471">
        <f t="shared" si="45"/>
        <v>2</v>
      </c>
      <c r="W471">
        <f t="shared" si="46"/>
        <v>1</v>
      </c>
      <c r="X471" t="str">
        <f t="shared" si="47"/>
        <v>521</v>
      </c>
      <c r="Y471" t="str">
        <f>IF(Table1[[#This Row],[RFM_Score]]="555","Champion", IF(AND(J471&gt;=4,V471&gt;=4),"Loyal", IF(U471&lt;=2,"At Risk", IF(W471&gt;=4,"Potential Loyalist","Others"))))</f>
        <v>Others</v>
      </c>
    </row>
    <row r="472" spans="1:25">
      <c r="A472" t="s">
        <v>4111</v>
      </c>
      <c r="B472">
        <v>29</v>
      </c>
      <c r="C472" t="s">
        <v>24</v>
      </c>
      <c r="D472" t="s">
        <v>46</v>
      </c>
      <c r="E472" s="6" t="s">
        <v>12542</v>
      </c>
      <c r="F472" t="s">
        <v>30</v>
      </c>
      <c r="G472">
        <v>2</v>
      </c>
      <c r="H472">
        <v>1</v>
      </c>
      <c r="I472">
        <v>62</v>
      </c>
      <c r="J472">
        <v>0</v>
      </c>
      <c r="K472">
        <v>13.51</v>
      </c>
      <c r="L472" t="str">
        <f t="shared" si="42"/>
        <v/>
      </c>
      <c r="M472">
        <v>6</v>
      </c>
      <c r="N472" t="str">
        <f t="shared" si="43"/>
        <v/>
      </c>
      <c r="O472">
        <v>94</v>
      </c>
      <c r="P472" s="11">
        <v>0.5</v>
      </c>
      <c r="Q472" s="11">
        <v>0</v>
      </c>
      <c r="R472" s="12">
        <v>2.2516666666666598</v>
      </c>
      <c r="S472" t="s">
        <v>27</v>
      </c>
      <c r="T472">
        <v>1</v>
      </c>
      <c r="U472">
        <f t="shared" si="44"/>
        <v>2</v>
      </c>
      <c r="V472">
        <f t="shared" si="45"/>
        <v>2</v>
      </c>
      <c r="W472">
        <f t="shared" si="46"/>
        <v>1</v>
      </c>
      <c r="X472" t="str">
        <f t="shared" si="47"/>
        <v>221</v>
      </c>
      <c r="Y472" t="str">
        <f>IF(Table1[[#This Row],[RFM_Score]]="555","Champion", IF(AND(J472&gt;=4,V472&gt;=4),"Loyal", IF(U472&lt;=2,"At Risk", IF(W472&gt;=4,"Potential Loyalist","Others"))))</f>
        <v>At Risk</v>
      </c>
    </row>
    <row r="473" spans="1:25">
      <c r="A473" t="s">
        <v>8261</v>
      </c>
      <c r="B473">
        <v>46</v>
      </c>
      <c r="C473" t="s">
        <v>24</v>
      </c>
      <c r="D473" t="s">
        <v>25</v>
      </c>
      <c r="E473" s="6" t="s">
        <v>12543</v>
      </c>
      <c r="F473" t="s">
        <v>37</v>
      </c>
      <c r="G473">
        <v>1</v>
      </c>
      <c r="H473">
        <v>0</v>
      </c>
      <c r="I473">
        <v>44</v>
      </c>
      <c r="J473">
        <v>3</v>
      </c>
      <c r="K473">
        <v>13.1</v>
      </c>
      <c r="L473" t="str">
        <f t="shared" si="42"/>
        <v/>
      </c>
      <c r="M473">
        <v>6</v>
      </c>
      <c r="N473" t="str">
        <f t="shared" si="43"/>
        <v/>
      </c>
      <c r="O473">
        <v>40</v>
      </c>
      <c r="P473" s="11">
        <v>0</v>
      </c>
      <c r="Q473" s="11">
        <v>6.8181818181818094E-2</v>
      </c>
      <c r="R473" s="12">
        <v>2.18333333333333</v>
      </c>
      <c r="S473" t="s">
        <v>27</v>
      </c>
      <c r="T473">
        <v>1</v>
      </c>
      <c r="U473">
        <f t="shared" si="44"/>
        <v>4</v>
      </c>
      <c r="V473">
        <f t="shared" si="45"/>
        <v>2</v>
      </c>
      <c r="W473">
        <f t="shared" si="46"/>
        <v>1</v>
      </c>
      <c r="X473" t="str">
        <f t="shared" si="47"/>
        <v>421</v>
      </c>
      <c r="Y473" t="str">
        <f>IF(Table1[[#This Row],[RFM_Score]]="555","Champion", IF(AND(J473&gt;=4,V473&gt;=4),"Loyal", IF(U473&lt;=2,"At Risk", IF(W473&gt;=4,"Potential Loyalist","Others"))))</f>
        <v>Others</v>
      </c>
    </row>
    <row r="474" spans="1:25">
      <c r="A474" t="s">
        <v>636</v>
      </c>
      <c r="B474">
        <v>39</v>
      </c>
      <c r="C474" t="s">
        <v>24</v>
      </c>
      <c r="D474" t="s">
        <v>49</v>
      </c>
      <c r="E474" s="6" t="s">
        <v>12544</v>
      </c>
      <c r="F474" t="s">
        <v>21</v>
      </c>
      <c r="G474">
        <v>3</v>
      </c>
      <c r="H474">
        <v>1</v>
      </c>
      <c r="I474">
        <v>50</v>
      </c>
      <c r="J474">
        <v>8</v>
      </c>
      <c r="K474">
        <v>12.28</v>
      </c>
      <c r="L474" t="str">
        <f t="shared" si="42"/>
        <v/>
      </c>
      <c r="M474">
        <v>6</v>
      </c>
      <c r="N474" t="str">
        <f t="shared" si="43"/>
        <v/>
      </c>
      <c r="O474">
        <v>81</v>
      </c>
      <c r="P474" s="11">
        <v>0.33333333333333298</v>
      </c>
      <c r="Q474" s="11">
        <v>0.16</v>
      </c>
      <c r="R474" s="12">
        <v>2.0466666666666602</v>
      </c>
      <c r="S474" t="s">
        <v>27</v>
      </c>
      <c r="T474">
        <v>0</v>
      </c>
      <c r="U474">
        <f t="shared" si="44"/>
        <v>2</v>
      </c>
      <c r="V474">
        <f t="shared" si="45"/>
        <v>2</v>
      </c>
      <c r="W474">
        <f t="shared" si="46"/>
        <v>1</v>
      </c>
      <c r="X474" t="str">
        <f t="shared" si="47"/>
        <v>221</v>
      </c>
      <c r="Y474" t="str">
        <f>IF(Table1[[#This Row],[RFM_Score]]="555","Champion", IF(AND(J474&gt;=4,V474&gt;=4),"Loyal", IF(U474&lt;=2,"At Risk", IF(W474&gt;=4,"Potential Loyalist","Others"))))</f>
        <v>At Risk</v>
      </c>
    </row>
    <row r="475" spans="1:25">
      <c r="A475" t="s">
        <v>11953</v>
      </c>
      <c r="B475">
        <v>44</v>
      </c>
      <c r="C475" t="s">
        <v>19</v>
      </c>
      <c r="D475" t="s">
        <v>25</v>
      </c>
      <c r="E475" s="6" t="s">
        <v>12545</v>
      </c>
      <c r="F475" t="s">
        <v>30</v>
      </c>
      <c r="G475">
        <v>2</v>
      </c>
      <c r="H475">
        <v>1</v>
      </c>
      <c r="I475">
        <v>56</v>
      </c>
      <c r="J475">
        <v>1</v>
      </c>
      <c r="K475">
        <v>11.62</v>
      </c>
      <c r="L475" t="str">
        <f t="shared" si="42"/>
        <v/>
      </c>
      <c r="M475">
        <v>6</v>
      </c>
      <c r="N475" t="str">
        <f t="shared" si="43"/>
        <v/>
      </c>
      <c r="O475">
        <v>49</v>
      </c>
      <c r="P475" s="11">
        <v>0.5</v>
      </c>
      <c r="Q475" s="11">
        <v>1.7857142857142801E-2</v>
      </c>
      <c r="R475" s="12">
        <v>1.9366666666666601</v>
      </c>
      <c r="S475" t="s">
        <v>27</v>
      </c>
      <c r="T475">
        <v>0</v>
      </c>
      <c r="U475">
        <f t="shared" si="44"/>
        <v>3</v>
      </c>
      <c r="V475">
        <f t="shared" si="45"/>
        <v>2</v>
      </c>
      <c r="W475">
        <f t="shared" si="46"/>
        <v>1</v>
      </c>
      <c r="X475" t="str">
        <f t="shared" si="47"/>
        <v>321</v>
      </c>
      <c r="Y475" t="str">
        <f>IF(Table1[[#This Row],[RFM_Score]]="555","Champion", IF(AND(J475&gt;=4,V475&gt;=4),"Loyal", IF(U475&lt;=2,"At Risk", IF(W475&gt;=4,"Potential Loyalist","Others"))))</f>
        <v>Others</v>
      </c>
    </row>
    <row r="476" spans="1:25">
      <c r="A476" t="s">
        <v>1418</v>
      </c>
      <c r="B476">
        <v>29</v>
      </c>
      <c r="C476" t="s">
        <v>19</v>
      </c>
      <c r="D476" t="s">
        <v>46</v>
      </c>
      <c r="E476" s="6" t="s">
        <v>12546</v>
      </c>
      <c r="F476" t="s">
        <v>30</v>
      </c>
      <c r="G476">
        <v>4</v>
      </c>
      <c r="H476">
        <v>0</v>
      </c>
      <c r="I476">
        <v>49</v>
      </c>
      <c r="J476">
        <v>4</v>
      </c>
      <c r="K476">
        <v>11.5</v>
      </c>
      <c r="L476" t="str">
        <f t="shared" si="42"/>
        <v/>
      </c>
      <c r="M476">
        <v>6</v>
      </c>
      <c r="N476" t="str">
        <f t="shared" si="43"/>
        <v/>
      </c>
      <c r="O476">
        <v>17</v>
      </c>
      <c r="P476" s="11">
        <v>0</v>
      </c>
      <c r="Q476" s="11">
        <v>8.16326530612244E-2</v>
      </c>
      <c r="R476" s="12">
        <v>1.9166666666666601</v>
      </c>
      <c r="S476" t="s">
        <v>27</v>
      </c>
      <c r="T476">
        <v>0</v>
      </c>
      <c r="U476">
        <f t="shared" si="44"/>
        <v>5</v>
      </c>
      <c r="V476">
        <f t="shared" si="45"/>
        <v>2</v>
      </c>
      <c r="W476">
        <f t="shared" si="46"/>
        <v>1</v>
      </c>
      <c r="X476" t="str">
        <f t="shared" si="47"/>
        <v>521</v>
      </c>
      <c r="Y476" t="str">
        <f>IF(Table1[[#This Row],[RFM_Score]]="555","Champion", IF(AND(J476&gt;=4,V476&gt;=4),"Loyal", IF(U476&lt;=2,"At Risk", IF(W476&gt;=4,"Potential Loyalist","Others"))))</f>
        <v>Others</v>
      </c>
    </row>
    <row r="477" spans="1:25">
      <c r="A477" t="s">
        <v>8160</v>
      </c>
      <c r="B477">
        <v>34</v>
      </c>
      <c r="C477" t="s">
        <v>33</v>
      </c>
      <c r="D477" t="s">
        <v>25</v>
      </c>
      <c r="E477" s="6" t="s">
        <v>12547</v>
      </c>
      <c r="F477" t="s">
        <v>30</v>
      </c>
      <c r="G477">
        <v>3</v>
      </c>
      <c r="H477">
        <v>1</v>
      </c>
      <c r="I477">
        <v>53</v>
      </c>
      <c r="J477">
        <v>2</v>
      </c>
      <c r="K477">
        <v>11.04</v>
      </c>
      <c r="L477" t="str">
        <f t="shared" si="42"/>
        <v/>
      </c>
      <c r="M477">
        <v>6</v>
      </c>
      <c r="N477" t="str">
        <f t="shared" si="43"/>
        <v/>
      </c>
      <c r="O477">
        <v>31</v>
      </c>
      <c r="P477" s="11">
        <v>0.33333333333333298</v>
      </c>
      <c r="Q477" s="11">
        <v>3.7735849056603703E-2</v>
      </c>
      <c r="R477" s="12">
        <v>1.8399999999999901</v>
      </c>
      <c r="S477" t="s">
        <v>27</v>
      </c>
      <c r="T477">
        <v>0</v>
      </c>
      <c r="U477">
        <f t="shared" si="44"/>
        <v>4</v>
      </c>
      <c r="V477">
        <f t="shared" si="45"/>
        <v>2</v>
      </c>
      <c r="W477">
        <f t="shared" si="46"/>
        <v>1</v>
      </c>
      <c r="X477" t="str">
        <f t="shared" si="47"/>
        <v>421</v>
      </c>
      <c r="Y477" t="str">
        <f>IF(Table1[[#This Row],[RFM_Score]]="555","Champion", IF(AND(J477&gt;=4,V477&gt;=4),"Loyal", IF(U477&lt;=2,"At Risk", IF(W477&gt;=4,"Potential Loyalist","Others"))))</f>
        <v>Others</v>
      </c>
    </row>
    <row r="478" spans="1:25">
      <c r="A478" t="s">
        <v>5905</v>
      </c>
      <c r="B478">
        <v>27</v>
      </c>
      <c r="C478" t="s">
        <v>19</v>
      </c>
      <c r="D478" t="s">
        <v>41</v>
      </c>
      <c r="E478" s="6" t="s">
        <v>12548</v>
      </c>
      <c r="F478" t="s">
        <v>21</v>
      </c>
      <c r="G478">
        <v>2</v>
      </c>
      <c r="H478">
        <v>1</v>
      </c>
      <c r="I478">
        <v>34</v>
      </c>
      <c r="J478">
        <v>1</v>
      </c>
      <c r="K478">
        <v>10.99</v>
      </c>
      <c r="L478" t="str">
        <f t="shared" si="42"/>
        <v/>
      </c>
      <c r="M478">
        <v>6</v>
      </c>
      <c r="N478" t="str">
        <f t="shared" si="43"/>
        <v/>
      </c>
      <c r="O478">
        <v>1</v>
      </c>
      <c r="P478" s="11">
        <v>0.5</v>
      </c>
      <c r="Q478" s="11">
        <v>2.94117647058823E-2</v>
      </c>
      <c r="R478" s="12">
        <v>1.8316666666666599</v>
      </c>
      <c r="S478" t="s">
        <v>27</v>
      </c>
      <c r="T478">
        <v>0</v>
      </c>
      <c r="U478">
        <f t="shared" si="44"/>
        <v>5</v>
      </c>
      <c r="V478">
        <f t="shared" si="45"/>
        <v>2</v>
      </c>
      <c r="W478">
        <f t="shared" si="46"/>
        <v>1</v>
      </c>
      <c r="X478" t="str">
        <f t="shared" si="47"/>
        <v>521</v>
      </c>
      <c r="Y478" t="str">
        <f>IF(Table1[[#This Row],[RFM_Score]]="555","Champion", IF(AND(J478&gt;=4,V478&gt;=4),"Loyal", IF(U478&lt;=2,"At Risk", IF(W478&gt;=4,"Potential Loyalist","Others"))))</f>
        <v>Others</v>
      </c>
    </row>
    <row r="479" spans="1:25">
      <c r="A479" t="s">
        <v>3105</v>
      </c>
      <c r="B479">
        <v>37</v>
      </c>
      <c r="C479" t="s">
        <v>19</v>
      </c>
      <c r="D479" t="s">
        <v>46</v>
      </c>
      <c r="E479" s="6" t="s">
        <v>12549</v>
      </c>
      <c r="F479" t="s">
        <v>21</v>
      </c>
      <c r="G479">
        <v>7</v>
      </c>
      <c r="H479">
        <v>4</v>
      </c>
      <c r="I479">
        <v>55</v>
      </c>
      <c r="J479">
        <v>2</v>
      </c>
      <c r="K479">
        <v>10.58</v>
      </c>
      <c r="L479" t="str">
        <f t="shared" si="42"/>
        <v/>
      </c>
      <c r="M479">
        <v>6</v>
      </c>
      <c r="N479" t="str">
        <f t="shared" si="43"/>
        <v/>
      </c>
      <c r="O479">
        <v>16</v>
      </c>
      <c r="P479" s="11">
        <v>0.57142857142857095</v>
      </c>
      <c r="Q479" s="11">
        <v>3.6363636363636299E-2</v>
      </c>
      <c r="R479" s="12">
        <v>1.7633333333333301</v>
      </c>
      <c r="S479" t="s">
        <v>27</v>
      </c>
      <c r="T479">
        <v>1</v>
      </c>
      <c r="U479">
        <f t="shared" si="44"/>
        <v>5</v>
      </c>
      <c r="V479">
        <f t="shared" si="45"/>
        <v>2</v>
      </c>
      <c r="W479">
        <f t="shared" si="46"/>
        <v>1</v>
      </c>
      <c r="X479" t="str">
        <f t="shared" si="47"/>
        <v>521</v>
      </c>
      <c r="Y479" t="str">
        <f>IF(Table1[[#This Row],[RFM_Score]]="555","Champion", IF(AND(J479&gt;=4,V479&gt;=4),"Loyal", IF(U479&lt;=2,"At Risk", IF(W479&gt;=4,"Potential Loyalist","Others"))))</f>
        <v>Others</v>
      </c>
    </row>
    <row r="480" spans="1:25">
      <c r="A480" t="s">
        <v>11502</v>
      </c>
      <c r="B480">
        <v>33</v>
      </c>
      <c r="C480" t="s">
        <v>19</v>
      </c>
      <c r="D480" t="s">
        <v>35</v>
      </c>
      <c r="E480" s="6" t="s">
        <v>12550</v>
      </c>
      <c r="F480" t="s">
        <v>30</v>
      </c>
      <c r="G480">
        <v>4</v>
      </c>
      <c r="H480">
        <v>0</v>
      </c>
      <c r="I480">
        <v>55</v>
      </c>
      <c r="J480">
        <v>3</v>
      </c>
      <c r="K480">
        <v>9.2799999999999994</v>
      </c>
      <c r="L480" t="str">
        <f t="shared" si="42"/>
        <v/>
      </c>
      <c r="M480">
        <v>6</v>
      </c>
      <c r="N480" t="str">
        <f t="shared" si="43"/>
        <v/>
      </c>
      <c r="O480">
        <v>20</v>
      </c>
      <c r="P480" s="11">
        <v>0</v>
      </c>
      <c r="Q480" s="11">
        <v>5.4545454545454501E-2</v>
      </c>
      <c r="R480" s="12">
        <v>1.54666666666666</v>
      </c>
      <c r="S480" t="s">
        <v>27</v>
      </c>
      <c r="T480">
        <v>0</v>
      </c>
      <c r="U480">
        <f t="shared" si="44"/>
        <v>5</v>
      </c>
      <c r="V480">
        <f t="shared" si="45"/>
        <v>2</v>
      </c>
      <c r="W480">
        <f t="shared" si="46"/>
        <v>1</v>
      </c>
      <c r="X480" t="str">
        <f t="shared" si="47"/>
        <v>521</v>
      </c>
      <c r="Y480" t="str">
        <f>IF(Table1[[#This Row],[RFM_Score]]="555","Champion", IF(AND(J480&gt;=4,V480&gt;=4),"Loyal", IF(U480&lt;=2,"At Risk", IF(W480&gt;=4,"Potential Loyalist","Others"))))</f>
        <v>Others</v>
      </c>
    </row>
    <row r="481" spans="1:25">
      <c r="A481" t="s">
        <v>1308</v>
      </c>
      <c r="B481">
        <v>42</v>
      </c>
      <c r="C481" t="s">
        <v>19</v>
      </c>
      <c r="D481" t="s">
        <v>25</v>
      </c>
      <c r="E481" s="6" t="s">
        <v>12551</v>
      </c>
      <c r="F481" t="s">
        <v>37</v>
      </c>
      <c r="G481">
        <v>2</v>
      </c>
      <c r="H481">
        <v>1</v>
      </c>
      <c r="I481">
        <v>40</v>
      </c>
      <c r="J481">
        <v>3</v>
      </c>
      <c r="K481">
        <v>9.1</v>
      </c>
      <c r="L481" t="str">
        <f t="shared" si="42"/>
        <v/>
      </c>
      <c r="M481">
        <v>6</v>
      </c>
      <c r="N481" t="str">
        <f t="shared" si="43"/>
        <v/>
      </c>
      <c r="O481">
        <v>0</v>
      </c>
      <c r="P481" s="11">
        <v>0.5</v>
      </c>
      <c r="Q481" s="11">
        <v>7.4999999999999997E-2</v>
      </c>
      <c r="R481" s="12">
        <v>1.5166666666666599</v>
      </c>
      <c r="S481" t="s">
        <v>27</v>
      </c>
      <c r="T481">
        <v>0</v>
      </c>
      <c r="U481">
        <f t="shared" si="44"/>
        <v>5</v>
      </c>
      <c r="V481">
        <f t="shared" si="45"/>
        <v>2</v>
      </c>
      <c r="W481">
        <f t="shared" si="46"/>
        <v>1</v>
      </c>
      <c r="X481" t="str">
        <f t="shared" si="47"/>
        <v>521</v>
      </c>
      <c r="Y481" t="str">
        <f>IF(Table1[[#This Row],[RFM_Score]]="555","Champion", IF(AND(J481&gt;=4,V481&gt;=4),"Loyal", IF(U481&lt;=2,"At Risk", IF(W481&gt;=4,"Potential Loyalist","Others"))))</f>
        <v>Others</v>
      </c>
    </row>
    <row r="482" spans="1:25">
      <c r="A482" t="s">
        <v>5034</v>
      </c>
      <c r="B482">
        <v>70</v>
      </c>
      <c r="C482" t="s">
        <v>24</v>
      </c>
      <c r="D482" t="s">
        <v>25</v>
      </c>
      <c r="E482" s="6" t="s">
        <v>12552</v>
      </c>
      <c r="F482" t="s">
        <v>62</v>
      </c>
      <c r="G482">
        <v>2</v>
      </c>
      <c r="H482">
        <v>0</v>
      </c>
      <c r="I482">
        <v>56</v>
      </c>
      <c r="J482">
        <v>1</v>
      </c>
      <c r="K482">
        <v>8.86</v>
      </c>
      <c r="L482" t="str">
        <f t="shared" si="42"/>
        <v/>
      </c>
      <c r="M482">
        <v>6</v>
      </c>
      <c r="N482" t="str">
        <f t="shared" si="43"/>
        <v/>
      </c>
      <c r="O482">
        <v>8</v>
      </c>
      <c r="P482" s="11">
        <v>0</v>
      </c>
      <c r="Q482" s="11">
        <v>1.7857142857142801E-2</v>
      </c>
      <c r="R482" s="12">
        <v>1.4766666666666599</v>
      </c>
      <c r="S482" t="s">
        <v>27</v>
      </c>
      <c r="T482">
        <v>0</v>
      </c>
      <c r="U482">
        <f t="shared" si="44"/>
        <v>5</v>
      </c>
      <c r="V482">
        <f t="shared" si="45"/>
        <v>2</v>
      </c>
      <c r="W482">
        <f t="shared" si="46"/>
        <v>1</v>
      </c>
      <c r="X482" t="str">
        <f t="shared" si="47"/>
        <v>521</v>
      </c>
      <c r="Y482" t="str">
        <f>IF(Table1[[#This Row],[RFM_Score]]="555","Champion", IF(AND(J482&gt;=4,V482&gt;=4),"Loyal", IF(U482&lt;=2,"At Risk", IF(W482&gt;=4,"Potential Loyalist","Others"))))</f>
        <v>Others</v>
      </c>
    </row>
    <row r="483" spans="1:25">
      <c r="A483" t="s">
        <v>4454</v>
      </c>
      <c r="B483">
        <v>18</v>
      </c>
      <c r="C483" t="s">
        <v>19</v>
      </c>
      <c r="D483" t="s">
        <v>49</v>
      </c>
      <c r="E483" s="6" t="s">
        <v>12553</v>
      </c>
      <c r="F483" t="s">
        <v>60</v>
      </c>
      <c r="G483">
        <v>2</v>
      </c>
      <c r="H483">
        <v>1</v>
      </c>
      <c r="I483">
        <v>58</v>
      </c>
      <c r="J483">
        <v>4</v>
      </c>
      <c r="K483">
        <v>8.75</v>
      </c>
      <c r="L483" t="str">
        <f t="shared" si="42"/>
        <v/>
      </c>
      <c r="M483">
        <v>6</v>
      </c>
      <c r="N483" t="str">
        <f t="shared" si="43"/>
        <v/>
      </c>
      <c r="O483">
        <v>13</v>
      </c>
      <c r="P483" s="11">
        <v>0.5</v>
      </c>
      <c r="Q483" s="11">
        <v>6.8965517241379296E-2</v>
      </c>
      <c r="R483" s="12">
        <v>1.4583333333333299</v>
      </c>
      <c r="S483" t="s">
        <v>27</v>
      </c>
      <c r="T483">
        <v>1</v>
      </c>
      <c r="U483">
        <f t="shared" si="44"/>
        <v>5</v>
      </c>
      <c r="V483">
        <f t="shared" si="45"/>
        <v>2</v>
      </c>
      <c r="W483">
        <f t="shared" si="46"/>
        <v>1</v>
      </c>
      <c r="X483" t="str">
        <f t="shared" si="47"/>
        <v>521</v>
      </c>
      <c r="Y483" t="str">
        <f>IF(Table1[[#This Row],[RFM_Score]]="555","Champion", IF(AND(J483&gt;=4,V483&gt;=4),"Loyal", IF(U483&lt;=2,"At Risk", IF(W483&gt;=4,"Potential Loyalist","Others"))))</f>
        <v>Others</v>
      </c>
    </row>
    <row r="484" spans="1:25">
      <c r="A484" t="s">
        <v>8224</v>
      </c>
      <c r="B484">
        <v>42</v>
      </c>
      <c r="C484" t="s">
        <v>24</v>
      </c>
      <c r="D484" t="s">
        <v>29</v>
      </c>
      <c r="E484" s="6" t="s">
        <v>12554</v>
      </c>
      <c r="F484" t="s">
        <v>37</v>
      </c>
      <c r="G484">
        <v>5</v>
      </c>
      <c r="H484">
        <v>3</v>
      </c>
      <c r="I484">
        <v>50</v>
      </c>
      <c r="J484">
        <v>2</v>
      </c>
      <c r="K484">
        <v>8.06</v>
      </c>
      <c r="L484" t="str">
        <f t="shared" si="42"/>
        <v/>
      </c>
      <c r="M484">
        <v>6</v>
      </c>
      <c r="N484" t="str">
        <f t="shared" si="43"/>
        <v/>
      </c>
      <c r="O484">
        <v>12</v>
      </c>
      <c r="P484" s="11">
        <v>0.6</v>
      </c>
      <c r="Q484" s="11">
        <v>0.04</v>
      </c>
      <c r="R484" s="12">
        <v>1.3433333333333299</v>
      </c>
      <c r="S484" t="s">
        <v>27</v>
      </c>
      <c r="T484">
        <v>0</v>
      </c>
      <c r="U484">
        <f t="shared" si="44"/>
        <v>5</v>
      </c>
      <c r="V484">
        <f t="shared" si="45"/>
        <v>2</v>
      </c>
      <c r="W484">
        <f t="shared" si="46"/>
        <v>1</v>
      </c>
      <c r="X484" t="str">
        <f t="shared" si="47"/>
        <v>521</v>
      </c>
      <c r="Y484" t="str">
        <f>IF(Table1[[#This Row],[RFM_Score]]="555","Champion", IF(AND(J484&gt;=4,V484&gt;=4),"Loyal", IF(U484&lt;=2,"At Risk", IF(W484&gt;=4,"Potential Loyalist","Others"))))</f>
        <v>Others</v>
      </c>
    </row>
    <row r="485" spans="1:25">
      <c r="A485" t="s">
        <v>7531</v>
      </c>
      <c r="B485">
        <v>22</v>
      </c>
      <c r="C485" t="s">
        <v>19</v>
      </c>
      <c r="D485" t="s">
        <v>46</v>
      </c>
      <c r="E485" s="6" t="s">
        <v>12555</v>
      </c>
      <c r="F485" t="s">
        <v>30</v>
      </c>
      <c r="G485">
        <v>3</v>
      </c>
      <c r="H485">
        <v>0</v>
      </c>
      <c r="I485">
        <v>36</v>
      </c>
      <c r="J485">
        <v>3</v>
      </c>
      <c r="K485">
        <v>7.78</v>
      </c>
      <c r="L485" t="str">
        <f t="shared" si="42"/>
        <v/>
      </c>
      <c r="M485">
        <v>6</v>
      </c>
      <c r="N485" t="str">
        <f t="shared" si="43"/>
        <v/>
      </c>
      <c r="O485">
        <v>40</v>
      </c>
      <c r="P485" s="11">
        <v>0</v>
      </c>
      <c r="Q485" s="11">
        <v>8.3333333333333301E-2</v>
      </c>
      <c r="R485" s="12">
        <v>1.29666666666666</v>
      </c>
      <c r="S485" t="s">
        <v>27</v>
      </c>
      <c r="T485">
        <v>0</v>
      </c>
      <c r="U485">
        <f t="shared" si="44"/>
        <v>4</v>
      </c>
      <c r="V485">
        <f t="shared" si="45"/>
        <v>2</v>
      </c>
      <c r="W485">
        <f t="shared" si="46"/>
        <v>1</v>
      </c>
      <c r="X485" t="str">
        <f t="shared" si="47"/>
        <v>421</v>
      </c>
      <c r="Y485" t="str">
        <f>IF(Table1[[#This Row],[RFM_Score]]="555","Champion", IF(AND(J485&gt;=4,V485&gt;=4),"Loyal", IF(U485&lt;=2,"At Risk", IF(W485&gt;=4,"Potential Loyalist","Others"))))</f>
        <v>Others</v>
      </c>
    </row>
    <row r="486" spans="1:25">
      <c r="A486" t="s">
        <v>4191</v>
      </c>
      <c r="B486">
        <v>46</v>
      </c>
      <c r="C486" t="s">
        <v>24</v>
      </c>
      <c r="D486" t="s">
        <v>29</v>
      </c>
      <c r="E486" s="6" t="s">
        <v>12556</v>
      </c>
      <c r="F486" t="s">
        <v>62</v>
      </c>
      <c r="G486">
        <v>2</v>
      </c>
      <c r="H486">
        <v>0</v>
      </c>
      <c r="I486">
        <v>39</v>
      </c>
      <c r="J486">
        <v>3</v>
      </c>
      <c r="K486">
        <v>7.58</v>
      </c>
      <c r="L486" t="str">
        <f t="shared" si="42"/>
        <v/>
      </c>
      <c r="M486">
        <v>6</v>
      </c>
      <c r="N486" t="str">
        <f t="shared" si="43"/>
        <v/>
      </c>
      <c r="O486">
        <v>26</v>
      </c>
      <c r="P486" s="11">
        <v>0</v>
      </c>
      <c r="Q486" s="11">
        <v>7.69230769230769E-2</v>
      </c>
      <c r="R486" s="12">
        <v>1.2633333333333301</v>
      </c>
      <c r="S486" t="s">
        <v>27</v>
      </c>
      <c r="T486">
        <v>0</v>
      </c>
      <c r="U486">
        <f t="shared" si="44"/>
        <v>4</v>
      </c>
      <c r="V486">
        <f t="shared" si="45"/>
        <v>2</v>
      </c>
      <c r="W486">
        <f t="shared" si="46"/>
        <v>1</v>
      </c>
      <c r="X486" t="str">
        <f t="shared" si="47"/>
        <v>421</v>
      </c>
      <c r="Y486" t="str">
        <f>IF(Table1[[#This Row],[RFM_Score]]="555","Champion", IF(AND(J486&gt;=4,V486&gt;=4),"Loyal", IF(U486&lt;=2,"At Risk", IF(W486&gt;=4,"Potential Loyalist","Others"))))</f>
        <v>Others</v>
      </c>
    </row>
    <row r="487" spans="1:25">
      <c r="A487" t="s">
        <v>486</v>
      </c>
      <c r="B487">
        <v>22</v>
      </c>
      <c r="C487" t="s">
        <v>24</v>
      </c>
      <c r="D487" t="s">
        <v>25</v>
      </c>
      <c r="E487" s="6" t="s">
        <v>12557</v>
      </c>
      <c r="F487" t="s">
        <v>37</v>
      </c>
      <c r="G487">
        <v>2</v>
      </c>
      <c r="H487">
        <v>0</v>
      </c>
      <c r="I487">
        <v>42</v>
      </c>
      <c r="J487">
        <v>2</v>
      </c>
      <c r="K487">
        <v>6.49</v>
      </c>
      <c r="L487" t="str">
        <f t="shared" si="42"/>
        <v/>
      </c>
      <c r="M487">
        <v>6</v>
      </c>
      <c r="N487" t="str">
        <f t="shared" si="43"/>
        <v/>
      </c>
      <c r="O487">
        <v>0</v>
      </c>
      <c r="P487" s="11">
        <v>0</v>
      </c>
      <c r="Q487" s="11">
        <v>4.7619047619047603E-2</v>
      </c>
      <c r="R487" s="12">
        <v>1.0816666666666599</v>
      </c>
      <c r="S487" t="s">
        <v>27</v>
      </c>
      <c r="T487">
        <v>0</v>
      </c>
      <c r="U487">
        <f t="shared" si="44"/>
        <v>5</v>
      </c>
      <c r="V487">
        <f t="shared" si="45"/>
        <v>2</v>
      </c>
      <c r="W487">
        <f t="shared" si="46"/>
        <v>1</v>
      </c>
      <c r="X487" t="str">
        <f t="shared" si="47"/>
        <v>521</v>
      </c>
      <c r="Y487" t="str">
        <f>IF(Table1[[#This Row],[RFM_Score]]="555","Champion", IF(AND(J487&gt;=4,V487&gt;=4),"Loyal", IF(U487&lt;=2,"At Risk", IF(W487&gt;=4,"Potential Loyalist","Others"))))</f>
        <v>Others</v>
      </c>
    </row>
    <row r="488" spans="1:25">
      <c r="A488" t="s">
        <v>9400</v>
      </c>
      <c r="B488">
        <v>36</v>
      </c>
      <c r="C488" t="s">
        <v>19</v>
      </c>
      <c r="D488" t="s">
        <v>29</v>
      </c>
      <c r="E488" s="6" t="s">
        <v>12558</v>
      </c>
      <c r="F488" t="s">
        <v>30</v>
      </c>
      <c r="G488">
        <v>7</v>
      </c>
      <c r="H488">
        <v>3</v>
      </c>
      <c r="I488">
        <v>59</v>
      </c>
      <c r="J488">
        <v>1</v>
      </c>
      <c r="K488">
        <v>6.45</v>
      </c>
      <c r="L488" t="str">
        <f t="shared" si="42"/>
        <v/>
      </c>
      <c r="M488">
        <v>6</v>
      </c>
      <c r="N488" t="str">
        <f t="shared" si="43"/>
        <v/>
      </c>
      <c r="O488">
        <v>2</v>
      </c>
      <c r="P488" s="11">
        <v>0.42857142857142799</v>
      </c>
      <c r="Q488" s="11">
        <v>1.6949152542372801E-2</v>
      </c>
      <c r="R488" s="12">
        <v>1.075</v>
      </c>
      <c r="S488" t="s">
        <v>27</v>
      </c>
      <c r="T488">
        <v>0</v>
      </c>
      <c r="U488">
        <f t="shared" si="44"/>
        <v>5</v>
      </c>
      <c r="V488">
        <f t="shared" si="45"/>
        <v>2</v>
      </c>
      <c r="W488">
        <f t="shared" si="46"/>
        <v>1</v>
      </c>
      <c r="X488" t="str">
        <f t="shared" si="47"/>
        <v>521</v>
      </c>
      <c r="Y488" t="str">
        <f>IF(Table1[[#This Row],[RFM_Score]]="555","Champion", IF(AND(J488&gt;=4,V488&gt;=4),"Loyal", IF(U488&lt;=2,"At Risk", IF(W488&gt;=4,"Potential Loyalist","Others"))))</f>
        <v>Others</v>
      </c>
    </row>
    <row r="489" spans="1:25">
      <c r="A489" t="s">
        <v>10861</v>
      </c>
      <c r="B489">
        <v>21</v>
      </c>
      <c r="C489" t="s">
        <v>19</v>
      </c>
      <c r="D489" t="s">
        <v>29</v>
      </c>
      <c r="E489" s="6" t="s">
        <v>12559</v>
      </c>
      <c r="F489" t="s">
        <v>21</v>
      </c>
      <c r="G489">
        <v>2</v>
      </c>
      <c r="H489">
        <v>0</v>
      </c>
      <c r="I489">
        <v>51</v>
      </c>
      <c r="J489">
        <v>2</v>
      </c>
      <c r="K489">
        <v>6.33</v>
      </c>
      <c r="L489" t="str">
        <f t="shared" si="42"/>
        <v/>
      </c>
      <c r="M489">
        <v>6</v>
      </c>
      <c r="N489" t="str">
        <f t="shared" si="43"/>
        <v/>
      </c>
      <c r="O489">
        <v>18</v>
      </c>
      <c r="P489" s="11">
        <v>0</v>
      </c>
      <c r="Q489" s="11">
        <v>3.9215686274509803E-2</v>
      </c>
      <c r="R489" s="12">
        <v>1.0549999999999999</v>
      </c>
      <c r="S489" t="s">
        <v>27</v>
      </c>
      <c r="T489">
        <v>0</v>
      </c>
      <c r="U489">
        <f t="shared" si="44"/>
        <v>5</v>
      </c>
      <c r="V489">
        <f t="shared" si="45"/>
        <v>2</v>
      </c>
      <c r="W489">
        <f t="shared" si="46"/>
        <v>1</v>
      </c>
      <c r="X489" t="str">
        <f t="shared" si="47"/>
        <v>521</v>
      </c>
      <c r="Y489" t="str">
        <f>IF(Table1[[#This Row],[RFM_Score]]="555","Champion", IF(AND(J489&gt;=4,V489&gt;=4),"Loyal", IF(U489&lt;=2,"At Risk", IF(W489&gt;=4,"Potential Loyalist","Others"))))</f>
        <v>Others</v>
      </c>
    </row>
    <row r="490" spans="1:25">
      <c r="A490" t="s">
        <v>7308</v>
      </c>
      <c r="B490">
        <v>37</v>
      </c>
      <c r="C490" t="s">
        <v>24</v>
      </c>
      <c r="D490" t="s">
        <v>35</v>
      </c>
      <c r="E490" s="6" t="s">
        <v>12560</v>
      </c>
      <c r="F490" t="s">
        <v>30</v>
      </c>
      <c r="G490">
        <v>3</v>
      </c>
      <c r="H490">
        <v>0</v>
      </c>
      <c r="I490">
        <v>44</v>
      </c>
      <c r="J490">
        <v>3</v>
      </c>
      <c r="K490">
        <v>5.29</v>
      </c>
      <c r="L490" t="str">
        <f t="shared" si="42"/>
        <v/>
      </c>
      <c r="M490">
        <v>6</v>
      </c>
      <c r="N490" t="str">
        <f t="shared" si="43"/>
        <v/>
      </c>
      <c r="O490">
        <v>8</v>
      </c>
      <c r="P490" s="11">
        <v>0</v>
      </c>
      <c r="Q490" s="11">
        <v>6.8181818181818094E-2</v>
      </c>
      <c r="R490" s="12">
        <v>0.88166666666666604</v>
      </c>
      <c r="S490" t="s">
        <v>27</v>
      </c>
      <c r="T490">
        <v>0</v>
      </c>
      <c r="U490">
        <f t="shared" si="44"/>
        <v>5</v>
      </c>
      <c r="V490">
        <f t="shared" si="45"/>
        <v>2</v>
      </c>
      <c r="W490">
        <f t="shared" si="46"/>
        <v>1</v>
      </c>
      <c r="X490" t="str">
        <f t="shared" si="47"/>
        <v>521</v>
      </c>
      <c r="Y490" t="str">
        <f>IF(Table1[[#This Row],[RFM_Score]]="555","Champion", IF(AND(J490&gt;=4,V490&gt;=4),"Loyal", IF(U490&lt;=2,"At Risk", IF(W490&gt;=4,"Potential Loyalist","Others"))))</f>
        <v>Others</v>
      </c>
    </row>
    <row r="491" spans="1:25">
      <c r="A491" t="s">
        <v>4919</v>
      </c>
      <c r="B491">
        <v>24</v>
      </c>
      <c r="C491" t="s">
        <v>19</v>
      </c>
      <c r="D491" t="s">
        <v>29</v>
      </c>
      <c r="E491" s="6" t="s">
        <v>12561</v>
      </c>
      <c r="F491" t="s">
        <v>30</v>
      </c>
      <c r="G491">
        <v>7</v>
      </c>
      <c r="H491">
        <v>0</v>
      </c>
      <c r="I491">
        <v>57</v>
      </c>
      <c r="J491">
        <v>4</v>
      </c>
      <c r="K491">
        <v>5.01</v>
      </c>
      <c r="L491" t="str">
        <f t="shared" si="42"/>
        <v/>
      </c>
      <c r="M491">
        <v>6</v>
      </c>
      <c r="N491" t="str">
        <f t="shared" si="43"/>
        <v/>
      </c>
      <c r="O491">
        <v>9</v>
      </c>
      <c r="P491" s="11">
        <v>0</v>
      </c>
      <c r="Q491" s="11">
        <v>7.0175438596491196E-2</v>
      </c>
      <c r="R491" s="12">
        <v>0.83499999999999996</v>
      </c>
      <c r="S491" t="s">
        <v>27</v>
      </c>
      <c r="T491">
        <v>0</v>
      </c>
      <c r="U491">
        <f t="shared" si="44"/>
        <v>5</v>
      </c>
      <c r="V491">
        <f t="shared" si="45"/>
        <v>2</v>
      </c>
      <c r="W491">
        <f t="shared" si="46"/>
        <v>1</v>
      </c>
      <c r="X491" t="str">
        <f t="shared" si="47"/>
        <v>521</v>
      </c>
      <c r="Y491" t="str">
        <f>IF(Table1[[#This Row],[RFM_Score]]="555","Champion", IF(AND(J491&gt;=4,V491&gt;=4),"Loyal", IF(U491&lt;=2,"At Risk", IF(W491&gt;=4,"Potential Loyalist","Others"))))</f>
        <v>Others</v>
      </c>
    </row>
    <row r="492" spans="1:25">
      <c r="A492" t="s">
        <v>5308</v>
      </c>
      <c r="B492">
        <v>66</v>
      </c>
      <c r="C492" t="s">
        <v>19</v>
      </c>
      <c r="D492" t="s">
        <v>49</v>
      </c>
      <c r="E492" s="6" t="s">
        <v>12562</v>
      </c>
      <c r="F492" t="s">
        <v>26</v>
      </c>
      <c r="G492">
        <v>0</v>
      </c>
      <c r="H492">
        <v>0</v>
      </c>
      <c r="I492">
        <v>48</v>
      </c>
      <c r="J492">
        <v>3</v>
      </c>
      <c r="K492">
        <v>4.21</v>
      </c>
      <c r="L492" t="str">
        <f t="shared" si="42"/>
        <v/>
      </c>
      <c r="M492">
        <v>6</v>
      </c>
      <c r="N492" t="str">
        <f t="shared" si="43"/>
        <v/>
      </c>
      <c r="O492">
        <v>35</v>
      </c>
      <c r="P492" s="11">
        <v>0</v>
      </c>
      <c r="Q492" s="11">
        <v>6.25E-2</v>
      </c>
      <c r="R492" s="12">
        <v>0.70166666666666599</v>
      </c>
      <c r="S492" t="s">
        <v>27</v>
      </c>
      <c r="T492">
        <v>0</v>
      </c>
      <c r="U492">
        <f t="shared" si="44"/>
        <v>4</v>
      </c>
      <c r="V492">
        <f t="shared" si="45"/>
        <v>2</v>
      </c>
      <c r="W492">
        <f t="shared" si="46"/>
        <v>1</v>
      </c>
      <c r="X492" t="str">
        <f t="shared" si="47"/>
        <v>421</v>
      </c>
      <c r="Y492" t="str">
        <f>IF(Table1[[#This Row],[RFM_Score]]="555","Champion", IF(AND(J492&gt;=4,V492&gt;=4),"Loyal", IF(U492&lt;=2,"At Risk", IF(W492&gt;=4,"Potential Loyalist","Others"))))</f>
        <v>Others</v>
      </c>
    </row>
    <row r="493" spans="1:25">
      <c r="A493" t="s">
        <v>7047</v>
      </c>
      <c r="B493">
        <v>38</v>
      </c>
      <c r="C493" t="s">
        <v>24</v>
      </c>
      <c r="D493" t="s">
        <v>41</v>
      </c>
      <c r="E493" s="6" t="s">
        <v>12563</v>
      </c>
      <c r="F493" t="s">
        <v>21</v>
      </c>
      <c r="G493">
        <v>6</v>
      </c>
      <c r="H493">
        <v>2</v>
      </c>
      <c r="I493">
        <v>47</v>
      </c>
      <c r="J493">
        <v>1</v>
      </c>
      <c r="K493">
        <v>3.55</v>
      </c>
      <c r="L493" t="str">
        <f t="shared" si="42"/>
        <v/>
      </c>
      <c r="M493">
        <v>6</v>
      </c>
      <c r="N493" t="str">
        <f t="shared" si="43"/>
        <v/>
      </c>
      <c r="O493">
        <v>23</v>
      </c>
      <c r="P493" s="11">
        <v>0.33333333333333298</v>
      </c>
      <c r="Q493" s="11">
        <v>2.1276595744680799E-2</v>
      </c>
      <c r="R493" s="12">
        <v>0.59166666666666601</v>
      </c>
      <c r="S493" t="s">
        <v>27</v>
      </c>
      <c r="T493">
        <v>0</v>
      </c>
      <c r="U493">
        <f t="shared" si="44"/>
        <v>4</v>
      </c>
      <c r="V493">
        <f t="shared" si="45"/>
        <v>2</v>
      </c>
      <c r="W493">
        <f t="shared" si="46"/>
        <v>1</v>
      </c>
      <c r="X493" t="str">
        <f t="shared" si="47"/>
        <v>421</v>
      </c>
      <c r="Y493" t="str">
        <f>IF(Table1[[#This Row],[RFM_Score]]="555","Champion", IF(AND(J493&gt;=4,V493&gt;=4),"Loyal", IF(U493&lt;=2,"At Risk", IF(W493&gt;=4,"Potential Loyalist","Others"))))</f>
        <v>Others</v>
      </c>
    </row>
    <row r="494" spans="1:25">
      <c r="A494" t="s">
        <v>825</v>
      </c>
      <c r="B494">
        <v>34</v>
      </c>
      <c r="C494" t="s">
        <v>24</v>
      </c>
      <c r="D494" t="s">
        <v>35</v>
      </c>
      <c r="E494" s="6" t="s">
        <v>12564</v>
      </c>
      <c r="F494" t="s">
        <v>26</v>
      </c>
      <c r="G494">
        <v>3</v>
      </c>
      <c r="H494">
        <v>1</v>
      </c>
      <c r="I494">
        <v>63</v>
      </c>
      <c r="J494">
        <v>4</v>
      </c>
      <c r="K494">
        <v>2.57</v>
      </c>
      <c r="L494" t="str">
        <f t="shared" si="42"/>
        <v/>
      </c>
      <c r="M494">
        <v>6</v>
      </c>
      <c r="N494" t="str">
        <f t="shared" si="43"/>
        <v/>
      </c>
      <c r="O494">
        <v>18</v>
      </c>
      <c r="P494" s="11">
        <v>0.33333333333333298</v>
      </c>
      <c r="Q494" s="11">
        <v>6.3492063492063405E-2</v>
      </c>
      <c r="R494" s="12">
        <v>0.42833333333333301</v>
      </c>
      <c r="S494" t="s">
        <v>27</v>
      </c>
      <c r="T494">
        <v>0</v>
      </c>
      <c r="U494">
        <f t="shared" si="44"/>
        <v>5</v>
      </c>
      <c r="V494">
        <f t="shared" si="45"/>
        <v>2</v>
      </c>
      <c r="W494">
        <f t="shared" si="46"/>
        <v>1</v>
      </c>
      <c r="X494" t="str">
        <f t="shared" si="47"/>
        <v>521</v>
      </c>
      <c r="Y494" t="str">
        <f>IF(Table1[[#This Row],[RFM_Score]]="555","Champion", IF(AND(J494&gt;=4,V494&gt;=4),"Loyal", IF(U494&lt;=2,"At Risk", IF(W494&gt;=4,"Potential Loyalist","Others"))))</f>
        <v>Others</v>
      </c>
    </row>
    <row r="495" spans="1:25">
      <c r="A495" t="s">
        <v>2714</v>
      </c>
      <c r="B495">
        <v>18</v>
      </c>
      <c r="C495" t="s">
        <v>24</v>
      </c>
      <c r="D495" t="s">
        <v>41</v>
      </c>
      <c r="E495" s="6" t="s">
        <v>12565</v>
      </c>
      <c r="F495" t="s">
        <v>30</v>
      </c>
      <c r="G495">
        <v>6</v>
      </c>
      <c r="H495">
        <v>2</v>
      </c>
      <c r="I495">
        <v>55</v>
      </c>
      <c r="J495">
        <v>2</v>
      </c>
      <c r="K495">
        <v>2.02</v>
      </c>
      <c r="L495" t="str">
        <f t="shared" si="42"/>
        <v/>
      </c>
      <c r="M495">
        <v>6</v>
      </c>
      <c r="N495" t="str">
        <f t="shared" si="43"/>
        <v/>
      </c>
      <c r="O495">
        <v>9</v>
      </c>
      <c r="P495" s="11">
        <v>0.33333333333333298</v>
      </c>
      <c r="Q495" s="11">
        <v>3.6363636363636299E-2</v>
      </c>
      <c r="R495" s="12">
        <v>0.336666666666666</v>
      </c>
      <c r="S495" t="s">
        <v>27</v>
      </c>
      <c r="T495">
        <v>0</v>
      </c>
      <c r="U495">
        <f t="shared" si="44"/>
        <v>5</v>
      </c>
      <c r="V495">
        <f t="shared" si="45"/>
        <v>2</v>
      </c>
      <c r="W495">
        <f t="shared" si="46"/>
        <v>1</v>
      </c>
      <c r="X495" t="str">
        <f t="shared" si="47"/>
        <v>521</v>
      </c>
      <c r="Y495" t="str">
        <f>IF(Table1[[#This Row],[RFM_Score]]="555","Champion", IF(AND(J495&gt;=4,V495&gt;=4),"Loyal", IF(U495&lt;=2,"At Risk", IF(W495&gt;=4,"Potential Loyalist","Others"))))</f>
        <v>Others</v>
      </c>
    </row>
    <row r="496" spans="1:25">
      <c r="A496" t="s">
        <v>10580</v>
      </c>
      <c r="B496">
        <v>18</v>
      </c>
      <c r="C496" t="s">
        <v>19</v>
      </c>
      <c r="D496" t="s">
        <v>46</v>
      </c>
      <c r="E496" s="6" t="s">
        <v>12566</v>
      </c>
      <c r="F496" t="s">
        <v>30</v>
      </c>
      <c r="G496">
        <v>2</v>
      </c>
      <c r="H496">
        <v>0</v>
      </c>
      <c r="I496">
        <v>49</v>
      </c>
      <c r="J496">
        <v>5</v>
      </c>
      <c r="K496">
        <v>1.78</v>
      </c>
      <c r="L496" t="str">
        <f t="shared" si="42"/>
        <v/>
      </c>
      <c r="M496">
        <v>6</v>
      </c>
      <c r="N496" t="str">
        <f t="shared" si="43"/>
        <v/>
      </c>
      <c r="O496">
        <v>9</v>
      </c>
      <c r="P496" s="11">
        <v>0</v>
      </c>
      <c r="Q496" s="11">
        <v>0.10204081632653</v>
      </c>
      <c r="R496" s="12">
        <v>0.29666666666666602</v>
      </c>
      <c r="S496" t="s">
        <v>27</v>
      </c>
      <c r="T496">
        <v>0</v>
      </c>
      <c r="U496">
        <f t="shared" si="44"/>
        <v>5</v>
      </c>
      <c r="V496">
        <f t="shared" si="45"/>
        <v>2</v>
      </c>
      <c r="W496">
        <f t="shared" si="46"/>
        <v>1</v>
      </c>
      <c r="X496" t="str">
        <f t="shared" si="47"/>
        <v>521</v>
      </c>
      <c r="Y496" t="str">
        <f>IF(Table1[[#This Row],[RFM_Score]]="555","Champion", IF(AND(J496&gt;=4,V496&gt;=4),"Loyal", IF(U496&lt;=2,"At Risk", IF(W496&gt;=4,"Potential Loyalist","Others"))))</f>
        <v>Others</v>
      </c>
    </row>
    <row r="497" spans="1:25">
      <c r="A497" t="s">
        <v>9184</v>
      </c>
      <c r="B497">
        <v>29</v>
      </c>
      <c r="C497" t="s">
        <v>24</v>
      </c>
      <c r="D497" t="s">
        <v>25</v>
      </c>
      <c r="E497" s="6" t="s">
        <v>12567</v>
      </c>
      <c r="F497" t="s">
        <v>26</v>
      </c>
      <c r="G497">
        <v>2</v>
      </c>
      <c r="H497">
        <v>1</v>
      </c>
      <c r="I497">
        <v>44</v>
      </c>
      <c r="J497">
        <v>3</v>
      </c>
      <c r="K497">
        <v>0.8</v>
      </c>
      <c r="L497" t="str">
        <f t="shared" si="42"/>
        <v/>
      </c>
      <c r="M497">
        <v>6</v>
      </c>
      <c r="N497" t="str">
        <f t="shared" si="43"/>
        <v/>
      </c>
      <c r="O497">
        <v>38</v>
      </c>
      <c r="P497" s="11">
        <v>0.5</v>
      </c>
      <c r="Q497" s="11">
        <v>6.8181818181818094E-2</v>
      </c>
      <c r="R497" s="12">
        <v>0.133333333333333</v>
      </c>
      <c r="S497" t="s">
        <v>27</v>
      </c>
      <c r="T497">
        <v>1</v>
      </c>
      <c r="U497">
        <f t="shared" si="44"/>
        <v>4</v>
      </c>
      <c r="V497">
        <f t="shared" si="45"/>
        <v>2</v>
      </c>
      <c r="W497">
        <f t="shared" si="46"/>
        <v>1</v>
      </c>
      <c r="X497" t="str">
        <f t="shared" si="47"/>
        <v>421</v>
      </c>
      <c r="Y497" t="str">
        <f>IF(Table1[[#This Row],[RFM_Score]]="555","Champion", IF(AND(J497&gt;=4,V497&gt;=4),"Loyal", IF(U497&lt;=2,"At Risk", IF(W497&gt;=4,"Potential Loyalist","Others"))))</f>
        <v>Others</v>
      </c>
    </row>
    <row r="498" spans="1:25">
      <c r="A498" t="s">
        <v>3012</v>
      </c>
      <c r="B498">
        <v>36</v>
      </c>
      <c r="C498" t="s">
        <v>19</v>
      </c>
      <c r="D498" t="s">
        <v>25</v>
      </c>
      <c r="E498" s="6" t="s">
        <v>12568</v>
      </c>
      <c r="F498" t="s">
        <v>21</v>
      </c>
      <c r="G498">
        <v>2</v>
      </c>
      <c r="H498">
        <v>0</v>
      </c>
      <c r="I498">
        <v>49</v>
      </c>
      <c r="J498">
        <v>4</v>
      </c>
      <c r="K498">
        <v>0.3</v>
      </c>
      <c r="L498" t="str">
        <f t="shared" si="42"/>
        <v/>
      </c>
      <c r="M498">
        <v>6</v>
      </c>
      <c r="N498" t="str">
        <f t="shared" si="43"/>
        <v/>
      </c>
      <c r="O498">
        <v>11</v>
      </c>
      <c r="P498" s="11">
        <v>0</v>
      </c>
      <c r="Q498" s="11">
        <v>8.16326530612244E-2</v>
      </c>
      <c r="R498" s="12">
        <v>4.9999999999999899E-2</v>
      </c>
      <c r="S498" t="s">
        <v>27</v>
      </c>
      <c r="T498">
        <v>0</v>
      </c>
      <c r="U498">
        <f t="shared" si="44"/>
        <v>5</v>
      </c>
      <c r="V498">
        <f t="shared" si="45"/>
        <v>2</v>
      </c>
      <c r="W498">
        <f t="shared" si="46"/>
        <v>1</v>
      </c>
      <c r="X498" t="str">
        <f t="shared" si="47"/>
        <v>521</v>
      </c>
      <c r="Y498" t="str">
        <f>IF(Table1[[#This Row],[RFM_Score]]="555","Champion", IF(AND(J498&gt;=4,V498&gt;=4),"Loyal", IF(U498&lt;=2,"At Risk", IF(W498&gt;=4,"Potential Loyalist","Others"))))</f>
        <v>Others</v>
      </c>
    </row>
    <row r="499" spans="1:25">
      <c r="A499" t="s">
        <v>6728</v>
      </c>
      <c r="B499">
        <v>26</v>
      </c>
      <c r="C499" t="s">
        <v>24</v>
      </c>
      <c r="D499" t="s">
        <v>49</v>
      </c>
      <c r="E499" s="6" t="s">
        <v>12569</v>
      </c>
      <c r="F499" t="s">
        <v>26</v>
      </c>
      <c r="G499">
        <v>2</v>
      </c>
      <c r="H499">
        <v>0</v>
      </c>
      <c r="I499">
        <v>46</v>
      </c>
      <c r="J499">
        <v>3</v>
      </c>
      <c r="K499">
        <v>1502.14</v>
      </c>
      <c r="L499" t="str">
        <f t="shared" si="42"/>
        <v>OUTLIER</v>
      </c>
      <c r="M499">
        <v>5</v>
      </c>
      <c r="N499" t="str">
        <f t="shared" si="43"/>
        <v/>
      </c>
      <c r="O499">
        <v>58</v>
      </c>
      <c r="P499" s="11">
        <v>0</v>
      </c>
      <c r="Q499" s="11">
        <v>6.5217391304347797E-2</v>
      </c>
      <c r="R499" s="12">
        <v>300.428</v>
      </c>
      <c r="S499" t="s">
        <v>57</v>
      </c>
      <c r="T499">
        <v>0</v>
      </c>
      <c r="U499">
        <f t="shared" si="44"/>
        <v>3</v>
      </c>
      <c r="V499">
        <f t="shared" si="45"/>
        <v>2</v>
      </c>
      <c r="W499">
        <f t="shared" si="46"/>
        <v>5</v>
      </c>
      <c r="X499" t="str">
        <f t="shared" si="47"/>
        <v>325</v>
      </c>
      <c r="Y499" t="str">
        <f>IF(Table1[[#This Row],[RFM_Score]]="555","Champion", IF(AND(J499&gt;=4,V499&gt;=4),"Loyal", IF(U499&lt;=2,"At Risk", IF(W499&gt;=4,"Potential Loyalist","Others"))))</f>
        <v>Potential Loyalist</v>
      </c>
    </row>
    <row r="500" spans="1:25">
      <c r="A500" t="s">
        <v>11132</v>
      </c>
      <c r="B500">
        <v>42</v>
      </c>
      <c r="C500" t="s">
        <v>19</v>
      </c>
      <c r="D500" t="s">
        <v>35</v>
      </c>
      <c r="E500" s="6" t="s">
        <v>12570</v>
      </c>
      <c r="F500" t="s">
        <v>60</v>
      </c>
      <c r="G500">
        <v>4</v>
      </c>
      <c r="H500">
        <v>2</v>
      </c>
      <c r="I500">
        <v>45</v>
      </c>
      <c r="J500">
        <v>1</v>
      </c>
      <c r="K500">
        <v>1318.15</v>
      </c>
      <c r="L500" t="str">
        <f t="shared" si="42"/>
        <v>OUTLIER</v>
      </c>
      <c r="M500">
        <v>5</v>
      </c>
      <c r="N500" t="str">
        <f t="shared" si="43"/>
        <v/>
      </c>
      <c r="O500">
        <v>29</v>
      </c>
      <c r="P500" s="11">
        <v>0.5</v>
      </c>
      <c r="Q500" s="11">
        <v>2.2222222222222199E-2</v>
      </c>
      <c r="R500" s="12">
        <v>263.63</v>
      </c>
      <c r="S500" t="s">
        <v>57</v>
      </c>
      <c r="T500">
        <v>0</v>
      </c>
      <c r="U500">
        <f t="shared" si="44"/>
        <v>4</v>
      </c>
      <c r="V500">
        <f t="shared" si="45"/>
        <v>2</v>
      </c>
      <c r="W500">
        <f t="shared" si="46"/>
        <v>5</v>
      </c>
      <c r="X500" t="str">
        <f t="shared" si="47"/>
        <v>425</v>
      </c>
      <c r="Y500" t="str">
        <f>IF(Table1[[#This Row],[RFM_Score]]="555","Champion", IF(AND(J500&gt;=4,V500&gt;=4),"Loyal", IF(U500&lt;=2,"At Risk", IF(W500&gt;=4,"Potential Loyalist","Others"))))</f>
        <v>Potential Loyalist</v>
      </c>
    </row>
    <row r="501" spans="1:25">
      <c r="A501" t="s">
        <v>10238</v>
      </c>
      <c r="B501">
        <v>37</v>
      </c>
      <c r="C501" t="s">
        <v>19</v>
      </c>
      <c r="D501" t="s">
        <v>29</v>
      </c>
      <c r="E501" s="6" t="s">
        <v>12571</v>
      </c>
      <c r="F501" t="s">
        <v>60</v>
      </c>
      <c r="G501">
        <v>2</v>
      </c>
      <c r="H501">
        <v>0</v>
      </c>
      <c r="I501">
        <v>60</v>
      </c>
      <c r="J501">
        <v>2</v>
      </c>
      <c r="K501">
        <v>1268.3499999999999</v>
      </c>
      <c r="L501" t="str">
        <f t="shared" si="42"/>
        <v>OUTLIER</v>
      </c>
      <c r="M501">
        <v>5</v>
      </c>
      <c r="N501" t="str">
        <f t="shared" si="43"/>
        <v/>
      </c>
      <c r="O501">
        <v>34</v>
      </c>
      <c r="P501" s="11">
        <v>0</v>
      </c>
      <c r="Q501" s="11">
        <v>3.3333333333333298E-2</v>
      </c>
      <c r="R501" s="12">
        <v>253.67</v>
      </c>
      <c r="S501" t="s">
        <v>57</v>
      </c>
      <c r="T501">
        <v>0</v>
      </c>
      <c r="U501">
        <f t="shared" si="44"/>
        <v>4</v>
      </c>
      <c r="V501">
        <f t="shared" si="45"/>
        <v>2</v>
      </c>
      <c r="W501">
        <f t="shared" si="46"/>
        <v>5</v>
      </c>
      <c r="X501" t="str">
        <f t="shared" si="47"/>
        <v>425</v>
      </c>
      <c r="Y501" t="str">
        <f>IF(Table1[[#This Row],[RFM_Score]]="555","Champion", IF(AND(J501&gt;=4,V501&gt;=4),"Loyal", IF(U501&lt;=2,"At Risk", IF(W501&gt;=4,"Potential Loyalist","Others"))))</f>
        <v>Potential Loyalist</v>
      </c>
    </row>
    <row r="502" spans="1:25">
      <c r="A502" t="s">
        <v>529</v>
      </c>
      <c r="B502">
        <v>35</v>
      </c>
      <c r="C502" t="s">
        <v>19</v>
      </c>
      <c r="D502" t="s">
        <v>25</v>
      </c>
      <c r="E502" s="6" t="s">
        <v>12572</v>
      </c>
      <c r="F502" t="s">
        <v>26</v>
      </c>
      <c r="G502">
        <v>3</v>
      </c>
      <c r="H502">
        <v>0</v>
      </c>
      <c r="I502">
        <v>52</v>
      </c>
      <c r="J502">
        <v>2</v>
      </c>
      <c r="K502">
        <v>1253.3900000000001</v>
      </c>
      <c r="L502" t="str">
        <f t="shared" si="42"/>
        <v>OUTLIER</v>
      </c>
      <c r="M502">
        <v>5</v>
      </c>
      <c r="N502" t="str">
        <f t="shared" si="43"/>
        <v/>
      </c>
      <c r="O502">
        <v>144</v>
      </c>
      <c r="P502" s="11">
        <v>0</v>
      </c>
      <c r="Q502" s="11">
        <v>3.8461538461538401E-2</v>
      </c>
      <c r="R502" s="12">
        <v>250.678</v>
      </c>
      <c r="S502" t="s">
        <v>57</v>
      </c>
      <c r="T502">
        <v>1</v>
      </c>
      <c r="U502">
        <f t="shared" si="44"/>
        <v>1</v>
      </c>
      <c r="V502">
        <f t="shared" si="45"/>
        <v>2</v>
      </c>
      <c r="W502">
        <f t="shared" si="46"/>
        <v>5</v>
      </c>
      <c r="X502" t="str">
        <f t="shared" si="47"/>
        <v>125</v>
      </c>
      <c r="Y502" t="str">
        <f>IF(Table1[[#This Row],[RFM_Score]]="555","Champion", IF(AND(J502&gt;=4,V502&gt;=4),"Loyal", IF(U502&lt;=2,"At Risk", IF(W502&gt;=4,"Potential Loyalist","Others"))))</f>
        <v>At Risk</v>
      </c>
    </row>
    <row r="503" spans="1:25">
      <c r="A503" t="s">
        <v>6991</v>
      </c>
      <c r="B503">
        <v>23</v>
      </c>
      <c r="C503" t="s">
        <v>19</v>
      </c>
      <c r="D503" t="s">
        <v>41</v>
      </c>
      <c r="E503" s="6" t="s">
        <v>12573</v>
      </c>
      <c r="F503" t="s">
        <v>30</v>
      </c>
      <c r="G503">
        <v>2</v>
      </c>
      <c r="H503">
        <v>0</v>
      </c>
      <c r="I503">
        <v>57</v>
      </c>
      <c r="J503">
        <v>0</v>
      </c>
      <c r="K503">
        <v>1234.29</v>
      </c>
      <c r="L503" t="str">
        <f t="shared" si="42"/>
        <v>OUTLIER</v>
      </c>
      <c r="M503">
        <v>5</v>
      </c>
      <c r="N503" t="str">
        <f t="shared" si="43"/>
        <v/>
      </c>
      <c r="O503">
        <v>40</v>
      </c>
      <c r="P503" s="11">
        <v>0</v>
      </c>
      <c r="Q503" s="11">
        <v>0</v>
      </c>
      <c r="R503" s="12">
        <v>246.858</v>
      </c>
      <c r="S503" t="s">
        <v>57</v>
      </c>
      <c r="T503">
        <v>0</v>
      </c>
      <c r="U503">
        <f t="shared" si="44"/>
        <v>4</v>
      </c>
      <c r="V503">
        <f t="shared" si="45"/>
        <v>2</v>
      </c>
      <c r="W503">
        <f t="shared" si="46"/>
        <v>5</v>
      </c>
      <c r="X503" t="str">
        <f t="shared" si="47"/>
        <v>425</v>
      </c>
      <c r="Y503" t="str">
        <f>IF(Table1[[#This Row],[RFM_Score]]="555","Champion", IF(AND(J503&gt;=4,V503&gt;=4),"Loyal", IF(U503&lt;=2,"At Risk", IF(W503&gt;=4,"Potential Loyalist","Others"))))</f>
        <v>Potential Loyalist</v>
      </c>
    </row>
    <row r="504" spans="1:25">
      <c r="A504" t="s">
        <v>2056</v>
      </c>
      <c r="B504">
        <v>20</v>
      </c>
      <c r="C504" t="s">
        <v>24</v>
      </c>
      <c r="D504" t="s">
        <v>20</v>
      </c>
      <c r="E504" s="6" t="s">
        <v>12574</v>
      </c>
      <c r="F504" t="s">
        <v>62</v>
      </c>
      <c r="G504">
        <v>3</v>
      </c>
      <c r="H504">
        <v>1</v>
      </c>
      <c r="I504">
        <v>31</v>
      </c>
      <c r="J504">
        <v>2</v>
      </c>
      <c r="K504">
        <v>1187.67</v>
      </c>
      <c r="L504" t="str">
        <f t="shared" si="42"/>
        <v>OUTLIER</v>
      </c>
      <c r="M504">
        <v>5</v>
      </c>
      <c r="N504" t="str">
        <f t="shared" si="43"/>
        <v/>
      </c>
      <c r="O504">
        <v>11</v>
      </c>
      <c r="P504" s="11">
        <v>0.33333333333333298</v>
      </c>
      <c r="Q504" s="11">
        <v>6.4516129032257993E-2</v>
      </c>
      <c r="R504" s="12">
        <v>237.53399999999999</v>
      </c>
      <c r="S504" t="s">
        <v>57</v>
      </c>
      <c r="T504">
        <v>0</v>
      </c>
      <c r="U504">
        <f t="shared" si="44"/>
        <v>5</v>
      </c>
      <c r="V504">
        <f t="shared" si="45"/>
        <v>2</v>
      </c>
      <c r="W504">
        <f t="shared" si="46"/>
        <v>5</v>
      </c>
      <c r="X504" t="str">
        <f t="shared" si="47"/>
        <v>525</v>
      </c>
      <c r="Y504" t="str">
        <f>IF(Table1[[#This Row],[RFM_Score]]="555","Champion", IF(AND(J504&gt;=4,V504&gt;=4),"Loyal", IF(U504&lt;=2,"At Risk", IF(W504&gt;=4,"Potential Loyalist","Others"))))</f>
        <v>Potential Loyalist</v>
      </c>
    </row>
    <row r="505" spans="1:25">
      <c r="A505" t="s">
        <v>375</v>
      </c>
      <c r="B505">
        <v>39</v>
      </c>
      <c r="C505" t="s">
        <v>19</v>
      </c>
      <c r="D505" t="s">
        <v>49</v>
      </c>
      <c r="E505" s="6" t="s">
        <v>12575</v>
      </c>
      <c r="F505" t="s">
        <v>30</v>
      </c>
      <c r="G505">
        <v>4</v>
      </c>
      <c r="H505">
        <v>0</v>
      </c>
      <c r="I505">
        <v>43</v>
      </c>
      <c r="J505">
        <v>2</v>
      </c>
      <c r="K505">
        <v>1118.19</v>
      </c>
      <c r="L505" t="str">
        <f t="shared" si="42"/>
        <v>OUTLIER</v>
      </c>
      <c r="M505">
        <v>5</v>
      </c>
      <c r="N505" t="str">
        <f t="shared" si="43"/>
        <v/>
      </c>
      <c r="O505">
        <v>87</v>
      </c>
      <c r="P505" s="11">
        <v>0</v>
      </c>
      <c r="Q505" s="11">
        <v>4.6511627906976702E-2</v>
      </c>
      <c r="R505" s="12">
        <v>223.63800000000001</v>
      </c>
      <c r="S505" t="s">
        <v>57</v>
      </c>
      <c r="T505">
        <v>0</v>
      </c>
      <c r="U505">
        <f t="shared" si="44"/>
        <v>2</v>
      </c>
      <c r="V505">
        <f t="shared" si="45"/>
        <v>2</v>
      </c>
      <c r="W505">
        <f t="shared" si="46"/>
        <v>5</v>
      </c>
      <c r="X505" t="str">
        <f t="shared" si="47"/>
        <v>225</v>
      </c>
      <c r="Y505" t="str">
        <f>IF(Table1[[#This Row],[RFM_Score]]="555","Champion", IF(AND(J505&gt;=4,V505&gt;=4),"Loyal", IF(U505&lt;=2,"At Risk", IF(W505&gt;=4,"Potential Loyalist","Others"))))</f>
        <v>At Risk</v>
      </c>
    </row>
    <row r="506" spans="1:25">
      <c r="A506" t="s">
        <v>6293</v>
      </c>
      <c r="B506">
        <v>51</v>
      </c>
      <c r="C506" t="s">
        <v>24</v>
      </c>
      <c r="D506" t="s">
        <v>25</v>
      </c>
      <c r="E506" s="6" t="s">
        <v>12576</v>
      </c>
      <c r="F506" t="s">
        <v>60</v>
      </c>
      <c r="G506">
        <v>1</v>
      </c>
      <c r="H506">
        <v>0</v>
      </c>
      <c r="I506">
        <v>51</v>
      </c>
      <c r="J506">
        <v>6</v>
      </c>
      <c r="K506">
        <v>1112.47</v>
      </c>
      <c r="L506" t="str">
        <f t="shared" si="42"/>
        <v>OUTLIER</v>
      </c>
      <c r="M506">
        <v>5</v>
      </c>
      <c r="N506" t="str">
        <f t="shared" si="43"/>
        <v/>
      </c>
      <c r="O506">
        <v>2</v>
      </c>
      <c r="P506" s="11">
        <v>0</v>
      </c>
      <c r="Q506" s="11">
        <v>0.11764705882352899</v>
      </c>
      <c r="R506" s="12">
        <v>222.494</v>
      </c>
      <c r="S506" t="s">
        <v>57</v>
      </c>
      <c r="T506">
        <v>0</v>
      </c>
      <c r="U506">
        <f t="shared" si="44"/>
        <v>5</v>
      </c>
      <c r="V506">
        <f t="shared" si="45"/>
        <v>2</v>
      </c>
      <c r="W506">
        <f t="shared" si="46"/>
        <v>5</v>
      </c>
      <c r="X506" t="str">
        <f t="shared" si="47"/>
        <v>525</v>
      </c>
      <c r="Y506" t="str">
        <f>IF(Table1[[#This Row],[RFM_Score]]="555","Champion", IF(AND(J506&gt;=4,V506&gt;=4),"Loyal", IF(U506&lt;=2,"At Risk", IF(W506&gt;=4,"Potential Loyalist","Others"))))</f>
        <v>Potential Loyalist</v>
      </c>
    </row>
    <row r="507" spans="1:25">
      <c r="A507" t="s">
        <v>9938</v>
      </c>
      <c r="B507">
        <v>39</v>
      </c>
      <c r="C507" t="s">
        <v>24</v>
      </c>
      <c r="D507" t="s">
        <v>41</v>
      </c>
      <c r="E507" s="6" t="s">
        <v>12577</v>
      </c>
      <c r="F507" t="s">
        <v>62</v>
      </c>
      <c r="G507">
        <v>7</v>
      </c>
      <c r="H507">
        <v>3</v>
      </c>
      <c r="I507">
        <v>49</v>
      </c>
      <c r="J507">
        <v>2</v>
      </c>
      <c r="K507">
        <v>1089.0999999999999</v>
      </c>
      <c r="L507" t="str">
        <f t="shared" si="42"/>
        <v>OUTLIER</v>
      </c>
      <c r="M507">
        <v>5</v>
      </c>
      <c r="N507" t="str">
        <f t="shared" si="43"/>
        <v/>
      </c>
      <c r="O507">
        <v>12</v>
      </c>
      <c r="P507" s="11">
        <v>0.42857142857142799</v>
      </c>
      <c r="Q507" s="11">
        <v>4.08163265306122E-2</v>
      </c>
      <c r="R507" s="12">
        <v>217.82</v>
      </c>
      <c r="S507" t="s">
        <v>57</v>
      </c>
      <c r="T507">
        <v>0</v>
      </c>
      <c r="U507">
        <f t="shared" si="44"/>
        <v>5</v>
      </c>
      <c r="V507">
        <f t="shared" si="45"/>
        <v>2</v>
      </c>
      <c r="W507">
        <f t="shared" si="46"/>
        <v>5</v>
      </c>
      <c r="X507" t="str">
        <f t="shared" si="47"/>
        <v>525</v>
      </c>
      <c r="Y507" t="str">
        <f>IF(Table1[[#This Row],[RFM_Score]]="555","Champion", IF(AND(J507&gt;=4,V507&gt;=4),"Loyal", IF(U507&lt;=2,"At Risk", IF(W507&gt;=4,"Potential Loyalist","Others"))))</f>
        <v>Potential Loyalist</v>
      </c>
    </row>
    <row r="508" spans="1:25">
      <c r="A508" t="s">
        <v>3801</v>
      </c>
      <c r="B508">
        <v>37</v>
      </c>
      <c r="C508" t="s">
        <v>19</v>
      </c>
      <c r="D508" t="s">
        <v>25</v>
      </c>
      <c r="E508" s="6" t="s">
        <v>12578</v>
      </c>
      <c r="F508" t="s">
        <v>26</v>
      </c>
      <c r="G508">
        <v>7</v>
      </c>
      <c r="H508">
        <v>3</v>
      </c>
      <c r="I508">
        <v>44</v>
      </c>
      <c r="J508">
        <v>0</v>
      </c>
      <c r="K508">
        <v>1038.28</v>
      </c>
      <c r="L508" t="str">
        <f t="shared" si="42"/>
        <v>OUTLIER</v>
      </c>
      <c r="M508">
        <v>5</v>
      </c>
      <c r="N508" t="str">
        <f t="shared" si="43"/>
        <v/>
      </c>
      <c r="O508">
        <v>58</v>
      </c>
      <c r="P508" s="11">
        <v>0.42857142857142799</v>
      </c>
      <c r="Q508" s="11">
        <v>0</v>
      </c>
      <c r="R508" s="12">
        <v>207.65600000000001</v>
      </c>
      <c r="S508" t="s">
        <v>57</v>
      </c>
      <c r="T508">
        <v>0</v>
      </c>
      <c r="U508">
        <f t="shared" si="44"/>
        <v>3</v>
      </c>
      <c r="V508">
        <f t="shared" si="45"/>
        <v>2</v>
      </c>
      <c r="W508">
        <f t="shared" si="46"/>
        <v>5</v>
      </c>
      <c r="X508" t="str">
        <f t="shared" si="47"/>
        <v>325</v>
      </c>
      <c r="Y508" t="str">
        <f>IF(Table1[[#This Row],[RFM_Score]]="555","Champion", IF(AND(J508&gt;=4,V508&gt;=4),"Loyal", IF(U508&lt;=2,"At Risk", IF(W508&gt;=4,"Potential Loyalist","Others"))))</f>
        <v>Potential Loyalist</v>
      </c>
    </row>
    <row r="509" spans="1:25">
      <c r="A509" t="s">
        <v>6254</v>
      </c>
      <c r="B509">
        <v>20</v>
      </c>
      <c r="C509" t="s">
        <v>24</v>
      </c>
      <c r="D509" t="s">
        <v>46</v>
      </c>
      <c r="E509" s="6" t="s">
        <v>12579</v>
      </c>
      <c r="F509" t="s">
        <v>60</v>
      </c>
      <c r="G509">
        <v>4</v>
      </c>
      <c r="H509">
        <v>1</v>
      </c>
      <c r="I509">
        <v>57</v>
      </c>
      <c r="J509">
        <v>4</v>
      </c>
      <c r="K509">
        <v>1008.79</v>
      </c>
      <c r="L509" t="str">
        <f t="shared" si="42"/>
        <v>OUTLIER</v>
      </c>
      <c r="M509">
        <v>5</v>
      </c>
      <c r="N509" t="str">
        <f t="shared" si="43"/>
        <v/>
      </c>
      <c r="O509">
        <v>78</v>
      </c>
      <c r="P509" s="11">
        <v>0.25</v>
      </c>
      <c r="Q509" s="11">
        <v>7.0175438596491196E-2</v>
      </c>
      <c r="R509" s="12">
        <v>201.75799999999899</v>
      </c>
      <c r="S509" t="s">
        <v>57</v>
      </c>
      <c r="T509">
        <v>0</v>
      </c>
      <c r="U509">
        <f t="shared" si="44"/>
        <v>2</v>
      </c>
      <c r="V509">
        <f t="shared" si="45"/>
        <v>2</v>
      </c>
      <c r="W509">
        <f t="shared" si="46"/>
        <v>5</v>
      </c>
      <c r="X509" t="str">
        <f t="shared" si="47"/>
        <v>225</v>
      </c>
      <c r="Y509" t="str">
        <f>IF(Table1[[#This Row],[RFM_Score]]="555","Champion", IF(AND(J509&gt;=4,V509&gt;=4),"Loyal", IF(U509&lt;=2,"At Risk", IF(W509&gt;=4,"Potential Loyalist","Others"))))</f>
        <v>At Risk</v>
      </c>
    </row>
    <row r="510" spans="1:25">
      <c r="A510" t="s">
        <v>5439</v>
      </c>
      <c r="B510">
        <v>41</v>
      </c>
      <c r="C510" t="s">
        <v>24</v>
      </c>
      <c r="D510" t="s">
        <v>41</v>
      </c>
      <c r="E510" s="6" t="s">
        <v>12580</v>
      </c>
      <c r="F510" t="s">
        <v>62</v>
      </c>
      <c r="G510">
        <v>0</v>
      </c>
      <c r="H510">
        <v>0</v>
      </c>
      <c r="I510">
        <v>52</v>
      </c>
      <c r="J510">
        <v>2</v>
      </c>
      <c r="K510">
        <v>987.59</v>
      </c>
      <c r="L510" t="str">
        <f t="shared" si="42"/>
        <v>OUTLIER</v>
      </c>
      <c r="M510">
        <v>5</v>
      </c>
      <c r="N510" t="str">
        <f t="shared" si="43"/>
        <v/>
      </c>
      <c r="O510">
        <v>53</v>
      </c>
      <c r="P510" s="11">
        <v>0</v>
      </c>
      <c r="Q510" s="11">
        <v>3.8461538461538401E-2</v>
      </c>
      <c r="R510" s="12">
        <v>197.518</v>
      </c>
      <c r="S510" t="s">
        <v>57</v>
      </c>
      <c r="T510">
        <v>0</v>
      </c>
      <c r="U510">
        <f t="shared" si="44"/>
        <v>3</v>
      </c>
      <c r="V510">
        <f t="shared" si="45"/>
        <v>2</v>
      </c>
      <c r="W510">
        <f t="shared" si="46"/>
        <v>5</v>
      </c>
      <c r="X510" t="str">
        <f t="shared" si="47"/>
        <v>325</v>
      </c>
      <c r="Y510" t="str">
        <f>IF(Table1[[#This Row],[RFM_Score]]="555","Champion", IF(AND(J510&gt;=4,V510&gt;=4),"Loyal", IF(U510&lt;=2,"At Risk", IF(W510&gt;=4,"Potential Loyalist","Others"))))</f>
        <v>Potential Loyalist</v>
      </c>
    </row>
    <row r="511" spans="1:25">
      <c r="A511" t="s">
        <v>11617</v>
      </c>
      <c r="B511">
        <v>33</v>
      </c>
      <c r="C511" t="s">
        <v>24</v>
      </c>
      <c r="D511" t="s">
        <v>41</v>
      </c>
      <c r="E511" s="6" t="s">
        <v>12581</v>
      </c>
      <c r="F511" t="s">
        <v>21</v>
      </c>
      <c r="G511">
        <v>6</v>
      </c>
      <c r="H511">
        <v>2</v>
      </c>
      <c r="I511">
        <v>57</v>
      </c>
      <c r="J511">
        <v>3</v>
      </c>
      <c r="K511">
        <v>979.86</v>
      </c>
      <c r="L511" t="str">
        <f t="shared" si="42"/>
        <v>OUTLIER</v>
      </c>
      <c r="M511">
        <v>5</v>
      </c>
      <c r="N511" t="str">
        <f t="shared" si="43"/>
        <v/>
      </c>
      <c r="O511">
        <v>22</v>
      </c>
      <c r="P511" s="11">
        <v>0.33333333333333298</v>
      </c>
      <c r="Q511" s="11">
        <v>5.2631578947368397E-2</v>
      </c>
      <c r="R511" s="12">
        <v>195.97200000000001</v>
      </c>
      <c r="S511" t="s">
        <v>57</v>
      </c>
      <c r="T511">
        <v>0</v>
      </c>
      <c r="U511">
        <f t="shared" si="44"/>
        <v>4</v>
      </c>
      <c r="V511">
        <f t="shared" si="45"/>
        <v>2</v>
      </c>
      <c r="W511">
        <f t="shared" si="46"/>
        <v>5</v>
      </c>
      <c r="X511" t="str">
        <f t="shared" si="47"/>
        <v>425</v>
      </c>
      <c r="Y511" t="str">
        <f>IF(Table1[[#This Row],[RFM_Score]]="555","Champion", IF(AND(J511&gt;=4,V511&gt;=4),"Loyal", IF(U511&lt;=2,"At Risk", IF(W511&gt;=4,"Potential Loyalist","Others"))))</f>
        <v>Potential Loyalist</v>
      </c>
    </row>
    <row r="512" spans="1:25">
      <c r="A512" t="s">
        <v>5224</v>
      </c>
      <c r="B512">
        <v>37</v>
      </c>
      <c r="C512" t="s">
        <v>24</v>
      </c>
      <c r="D512" t="s">
        <v>20</v>
      </c>
      <c r="E512" s="6" t="s">
        <v>12582</v>
      </c>
      <c r="F512" t="s">
        <v>21</v>
      </c>
      <c r="G512">
        <v>2</v>
      </c>
      <c r="H512">
        <v>0</v>
      </c>
      <c r="I512">
        <v>51</v>
      </c>
      <c r="J512">
        <v>4</v>
      </c>
      <c r="K512">
        <v>956.75</v>
      </c>
      <c r="L512" t="str">
        <f t="shared" si="42"/>
        <v>OUTLIER</v>
      </c>
      <c r="M512">
        <v>5</v>
      </c>
      <c r="N512" t="str">
        <f t="shared" si="43"/>
        <v/>
      </c>
      <c r="O512">
        <v>14</v>
      </c>
      <c r="P512" s="11">
        <v>0</v>
      </c>
      <c r="Q512" s="11">
        <v>7.8431372549019607E-2</v>
      </c>
      <c r="R512" s="12">
        <v>191.35</v>
      </c>
      <c r="S512" t="s">
        <v>57</v>
      </c>
      <c r="T512">
        <v>0</v>
      </c>
      <c r="U512">
        <f t="shared" si="44"/>
        <v>5</v>
      </c>
      <c r="V512">
        <f t="shared" si="45"/>
        <v>2</v>
      </c>
      <c r="W512">
        <f t="shared" si="46"/>
        <v>5</v>
      </c>
      <c r="X512" t="str">
        <f t="shared" si="47"/>
        <v>525</v>
      </c>
      <c r="Y512" t="str">
        <f>IF(Table1[[#This Row],[RFM_Score]]="555","Champion", IF(AND(J512&gt;=4,V512&gt;=4),"Loyal", IF(U512&lt;=2,"At Risk", IF(W512&gt;=4,"Potential Loyalist","Others"))))</f>
        <v>Potential Loyalist</v>
      </c>
    </row>
    <row r="513" spans="1:25">
      <c r="A513" t="s">
        <v>2528</v>
      </c>
      <c r="B513">
        <v>26</v>
      </c>
      <c r="C513" t="s">
        <v>19</v>
      </c>
      <c r="D513" t="s">
        <v>25</v>
      </c>
      <c r="E513" s="6" t="s">
        <v>12583</v>
      </c>
      <c r="F513" t="s">
        <v>21</v>
      </c>
      <c r="G513">
        <v>3</v>
      </c>
      <c r="H513">
        <v>1</v>
      </c>
      <c r="I513">
        <v>51</v>
      </c>
      <c r="J513">
        <v>6</v>
      </c>
      <c r="K513">
        <v>956.19</v>
      </c>
      <c r="L513" t="str">
        <f t="shared" si="42"/>
        <v>OUTLIER</v>
      </c>
      <c r="M513">
        <v>5</v>
      </c>
      <c r="N513" t="str">
        <f t="shared" si="43"/>
        <v/>
      </c>
      <c r="O513">
        <v>19</v>
      </c>
      <c r="P513" s="11">
        <v>0.33333333333333298</v>
      </c>
      <c r="Q513" s="11">
        <v>0.11764705882352899</v>
      </c>
      <c r="R513" s="12">
        <v>191.238</v>
      </c>
      <c r="S513" t="s">
        <v>57</v>
      </c>
      <c r="T513">
        <v>0</v>
      </c>
      <c r="U513">
        <f t="shared" si="44"/>
        <v>5</v>
      </c>
      <c r="V513">
        <f t="shared" si="45"/>
        <v>2</v>
      </c>
      <c r="W513">
        <f t="shared" si="46"/>
        <v>5</v>
      </c>
      <c r="X513" t="str">
        <f t="shared" si="47"/>
        <v>525</v>
      </c>
      <c r="Y513" t="str">
        <f>IF(Table1[[#This Row],[RFM_Score]]="555","Champion", IF(AND(J513&gt;=4,V513&gt;=4),"Loyal", IF(U513&lt;=2,"At Risk", IF(W513&gt;=4,"Potential Loyalist","Others"))))</f>
        <v>Potential Loyalist</v>
      </c>
    </row>
    <row r="514" spans="1:25">
      <c r="A514" t="s">
        <v>724</v>
      </c>
      <c r="B514">
        <v>30</v>
      </c>
      <c r="C514" t="s">
        <v>19</v>
      </c>
      <c r="D514" t="s">
        <v>29</v>
      </c>
      <c r="E514" s="6" t="s">
        <v>12584</v>
      </c>
      <c r="F514" t="s">
        <v>26</v>
      </c>
      <c r="G514">
        <v>6</v>
      </c>
      <c r="H514">
        <v>2</v>
      </c>
      <c r="I514">
        <v>56</v>
      </c>
      <c r="J514">
        <v>1</v>
      </c>
      <c r="K514">
        <v>872.35</v>
      </c>
      <c r="L514" t="str">
        <f t="shared" ref="L514:L577" si="48">IF(OR(K514&lt;$AC$10, K514&gt;$AC$11), "OUTLIER", "")</f>
        <v>OUTLIER</v>
      </c>
      <c r="M514">
        <v>5</v>
      </c>
      <c r="N514" t="str">
        <f t="shared" ref="N514:N577" si="49">IF(OR(M514&lt;$AC$16, M514&gt;$AC$17), "OUTLIER", "")</f>
        <v/>
      </c>
      <c r="O514">
        <v>7</v>
      </c>
      <c r="P514" s="11">
        <v>0.33333333333333298</v>
      </c>
      <c r="Q514" s="11">
        <v>1.7857142857142801E-2</v>
      </c>
      <c r="R514" s="12">
        <v>174.47</v>
      </c>
      <c r="S514" t="s">
        <v>57</v>
      </c>
      <c r="T514">
        <v>0</v>
      </c>
      <c r="U514">
        <f t="shared" ref="U514:U577" si="50">IF(O514&lt;=20,5,IF(O514&lt;=40,4,IF(O514&lt;=70,3,IF(O514&lt;=100,2,1))))</f>
        <v>5</v>
      </c>
      <c r="V514">
        <f t="shared" ref="V514:V577" si="51">IF(M514&gt;=11,5,IF(M514&gt;=9,4,IF(M514&gt;=7,3,IF(M514&gt;=5,2,1))))</f>
        <v>2</v>
      </c>
      <c r="W514">
        <f t="shared" ref="W514:W577" si="52">IF(K514&gt;=500,5,IF(K514&gt;=300,4,IF(K514&gt;=150,3,IF(K514&gt;=50,2,1))))</f>
        <v>5</v>
      </c>
      <c r="X514" t="str">
        <f t="shared" ref="X514:X577" si="53">U514 &amp; V514 &amp; W514</f>
        <v>525</v>
      </c>
      <c r="Y514" t="str">
        <f>IF(Table1[[#This Row],[RFM_Score]]="555","Champion", IF(AND(J514&gt;=4,V514&gt;=4),"Loyal", IF(U514&lt;=2,"At Risk", IF(W514&gt;=4,"Potential Loyalist","Others"))))</f>
        <v>Potential Loyalist</v>
      </c>
    </row>
    <row r="515" spans="1:25">
      <c r="A515" t="s">
        <v>7125</v>
      </c>
      <c r="B515">
        <v>35</v>
      </c>
      <c r="C515" t="s">
        <v>24</v>
      </c>
      <c r="D515" t="s">
        <v>29</v>
      </c>
      <c r="E515" s="6" t="s">
        <v>12585</v>
      </c>
      <c r="F515" t="s">
        <v>37</v>
      </c>
      <c r="G515">
        <v>2</v>
      </c>
      <c r="H515">
        <v>1</v>
      </c>
      <c r="I515">
        <v>39</v>
      </c>
      <c r="J515">
        <v>3</v>
      </c>
      <c r="K515">
        <v>846.73</v>
      </c>
      <c r="L515" t="str">
        <f t="shared" si="48"/>
        <v>OUTLIER</v>
      </c>
      <c r="M515">
        <v>5</v>
      </c>
      <c r="N515" t="str">
        <f t="shared" si="49"/>
        <v/>
      </c>
      <c r="O515">
        <v>64</v>
      </c>
      <c r="P515" s="11">
        <v>0.5</v>
      </c>
      <c r="Q515" s="11">
        <v>7.69230769230769E-2</v>
      </c>
      <c r="R515" s="12">
        <v>169.346</v>
      </c>
      <c r="S515" t="s">
        <v>57</v>
      </c>
      <c r="T515">
        <v>0</v>
      </c>
      <c r="U515">
        <f t="shared" si="50"/>
        <v>3</v>
      </c>
      <c r="V515">
        <f t="shared" si="51"/>
        <v>2</v>
      </c>
      <c r="W515">
        <f t="shared" si="52"/>
        <v>5</v>
      </c>
      <c r="X515" t="str">
        <f t="shared" si="53"/>
        <v>325</v>
      </c>
      <c r="Y515" t="str">
        <f>IF(Table1[[#This Row],[RFM_Score]]="555","Champion", IF(AND(J515&gt;=4,V515&gt;=4),"Loyal", IF(U515&lt;=2,"At Risk", IF(W515&gt;=4,"Potential Loyalist","Others"))))</f>
        <v>Potential Loyalist</v>
      </c>
    </row>
    <row r="516" spans="1:25">
      <c r="A516" t="s">
        <v>11893</v>
      </c>
      <c r="B516">
        <v>32</v>
      </c>
      <c r="C516" t="s">
        <v>24</v>
      </c>
      <c r="D516" t="s">
        <v>46</v>
      </c>
      <c r="E516" s="6" t="s">
        <v>12586</v>
      </c>
      <c r="F516" t="s">
        <v>26</v>
      </c>
      <c r="G516">
        <v>2</v>
      </c>
      <c r="H516">
        <v>1</v>
      </c>
      <c r="I516">
        <v>40</v>
      </c>
      <c r="J516">
        <v>4</v>
      </c>
      <c r="K516">
        <v>821.17</v>
      </c>
      <c r="L516" t="str">
        <f t="shared" si="48"/>
        <v>OUTLIER</v>
      </c>
      <c r="M516">
        <v>5</v>
      </c>
      <c r="N516" t="str">
        <f t="shared" si="49"/>
        <v/>
      </c>
      <c r="O516">
        <v>61</v>
      </c>
      <c r="P516" s="11">
        <v>0.5</v>
      </c>
      <c r="Q516" s="11">
        <v>0.1</v>
      </c>
      <c r="R516" s="12">
        <v>164.23399999999901</v>
      </c>
      <c r="S516" t="s">
        <v>57</v>
      </c>
      <c r="T516">
        <v>0</v>
      </c>
      <c r="U516">
        <f t="shared" si="50"/>
        <v>3</v>
      </c>
      <c r="V516">
        <f t="shared" si="51"/>
        <v>2</v>
      </c>
      <c r="W516">
        <f t="shared" si="52"/>
        <v>5</v>
      </c>
      <c r="X516" t="str">
        <f t="shared" si="53"/>
        <v>325</v>
      </c>
      <c r="Y516" t="str">
        <f>IF(Table1[[#This Row],[RFM_Score]]="555","Champion", IF(AND(J516&gt;=4,V516&gt;=4),"Loyal", IF(U516&lt;=2,"At Risk", IF(W516&gt;=4,"Potential Loyalist","Others"))))</f>
        <v>Potential Loyalist</v>
      </c>
    </row>
    <row r="517" spans="1:25">
      <c r="A517" t="s">
        <v>4406</v>
      </c>
      <c r="B517">
        <v>37</v>
      </c>
      <c r="C517" t="s">
        <v>19</v>
      </c>
      <c r="D517" t="s">
        <v>35</v>
      </c>
      <c r="E517" s="6" t="s">
        <v>12587</v>
      </c>
      <c r="F517" t="s">
        <v>62</v>
      </c>
      <c r="G517">
        <v>0</v>
      </c>
      <c r="H517">
        <v>0</v>
      </c>
      <c r="I517">
        <v>53</v>
      </c>
      <c r="J517">
        <v>4</v>
      </c>
      <c r="K517">
        <v>812.88</v>
      </c>
      <c r="L517" t="str">
        <f t="shared" si="48"/>
        <v>OUTLIER</v>
      </c>
      <c r="M517">
        <v>5</v>
      </c>
      <c r="N517" t="str">
        <f t="shared" si="49"/>
        <v/>
      </c>
      <c r="O517">
        <v>9</v>
      </c>
      <c r="P517" s="11">
        <v>0</v>
      </c>
      <c r="Q517" s="11">
        <v>7.5471698113207503E-2</v>
      </c>
      <c r="R517" s="12">
        <v>162.57599999999999</v>
      </c>
      <c r="S517" t="s">
        <v>57</v>
      </c>
      <c r="T517">
        <v>0</v>
      </c>
      <c r="U517">
        <f t="shared" si="50"/>
        <v>5</v>
      </c>
      <c r="V517">
        <f t="shared" si="51"/>
        <v>2</v>
      </c>
      <c r="W517">
        <f t="shared" si="52"/>
        <v>5</v>
      </c>
      <c r="X517" t="str">
        <f t="shared" si="53"/>
        <v>525</v>
      </c>
      <c r="Y517" t="str">
        <f>IF(Table1[[#This Row],[RFM_Score]]="555","Champion", IF(AND(J517&gt;=4,V517&gt;=4),"Loyal", IF(U517&lt;=2,"At Risk", IF(W517&gt;=4,"Potential Loyalist","Others"))))</f>
        <v>Potential Loyalist</v>
      </c>
    </row>
    <row r="518" spans="1:25">
      <c r="A518" t="s">
        <v>2347</v>
      </c>
      <c r="B518">
        <v>31</v>
      </c>
      <c r="C518" t="s">
        <v>24</v>
      </c>
      <c r="D518" t="s">
        <v>25</v>
      </c>
      <c r="E518" s="6" t="s">
        <v>12588</v>
      </c>
      <c r="F518" t="s">
        <v>37</v>
      </c>
      <c r="G518">
        <v>1</v>
      </c>
      <c r="H518">
        <v>0</v>
      </c>
      <c r="I518">
        <v>42</v>
      </c>
      <c r="J518">
        <v>1</v>
      </c>
      <c r="K518">
        <v>767.13</v>
      </c>
      <c r="L518" t="str">
        <f t="shared" si="48"/>
        <v>OUTLIER</v>
      </c>
      <c r="M518">
        <v>5</v>
      </c>
      <c r="N518" t="str">
        <f t="shared" si="49"/>
        <v/>
      </c>
      <c r="O518">
        <v>63</v>
      </c>
      <c r="P518" s="11">
        <v>0</v>
      </c>
      <c r="Q518" s="11">
        <v>2.3809523809523801E-2</v>
      </c>
      <c r="R518" s="12">
        <v>153.42599999999999</v>
      </c>
      <c r="S518" t="s">
        <v>57</v>
      </c>
      <c r="T518">
        <v>1</v>
      </c>
      <c r="U518">
        <f t="shared" si="50"/>
        <v>3</v>
      </c>
      <c r="V518">
        <f t="shared" si="51"/>
        <v>2</v>
      </c>
      <c r="W518">
        <f t="shared" si="52"/>
        <v>5</v>
      </c>
      <c r="X518" t="str">
        <f t="shared" si="53"/>
        <v>325</v>
      </c>
      <c r="Y518" t="str">
        <f>IF(Table1[[#This Row],[RFM_Score]]="555","Champion", IF(AND(J518&gt;=4,V518&gt;=4),"Loyal", IF(U518&lt;=2,"At Risk", IF(W518&gt;=4,"Potential Loyalist","Others"))))</f>
        <v>Potential Loyalist</v>
      </c>
    </row>
    <row r="519" spans="1:25">
      <c r="A519" t="s">
        <v>3235</v>
      </c>
      <c r="B519">
        <v>30</v>
      </c>
      <c r="C519" t="s">
        <v>24</v>
      </c>
      <c r="D519" t="s">
        <v>35</v>
      </c>
      <c r="E519" s="6" t="s">
        <v>12589</v>
      </c>
      <c r="F519" t="s">
        <v>26</v>
      </c>
      <c r="G519">
        <v>2</v>
      </c>
      <c r="H519">
        <v>0</v>
      </c>
      <c r="I519">
        <v>50</v>
      </c>
      <c r="J519">
        <v>3</v>
      </c>
      <c r="K519">
        <v>766.18</v>
      </c>
      <c r="L519" t="str">
        <f t="shared" si="48"/>
        <v>OUTLIER</v>
      </c>
      <c r="M519">
        <v>5</v>
      </c>
      <c r="N519" t="str">
        <f t="shared" si="49"/>
        <v/>
      </c>
      <c r="O519">
        <v>109</v>
      </c>
      <c r="P519" s="11">
        <v>0</v>
      </c>
      <c r="Q519" s="11">
        <v>0.06</v>
      </c>
      <c r="R519" s="12">
        <v>153.23599999999999</v>
      </c>
      <c r="S519" t="s">
        <v>57</v>
      </c>
      <c r="T519">
        <v>0</v>
      </c>
      <c r="U519">
        <f t="shared" si="50"/>
        <v>1</v>
      </c>
      <c r="V519">
        <f t="shared" si="51"/>
        <v>2</v>
      </c>
      <c r="W519">
        <f t="shared" si="52"/>
        <v>5</v>
      </c>
      <c r="X519" t="str">
        <f t="shared" si="53"/>
        <v>125</v>
      </c>
      <c r="Y519" t="str">
        <f>IF(Table1[[#This Row],[RFM_Score]]="555","Champion", IF(AND(J519&gt;=4,V519&gt;=4),"Loyal", IF(U519&lt;=2,"At Risk", IF(W519&gt;=4,"Potential Loyalist","Others"))))</f>
        <v>At Risk</v>
      </c>
    </row>
    <row r="520" spans="1:25">
      <c r="A520" t="s">
        <v>2789</v>
      </c>
      <c r="B520">
        <v>29</v>
      </c>
      <c r="C520" t="s">
        <v>24</v>
      </c>
      <c r="D520" t="s">
        <v>29</v>
      </c>
      <c r="E520" s="6" t="s">
        <v>12590</v>
      </c>
      <c r="F520" t="s">
        <v>26</v>
      </c>
      <c r="G520">
        <v>4</v>
      </c>
      <c r="H520">
        <v>0</v>
      </c>
      <c r="I520">
        <v>45</v>
      </c>
      <c r="J520">
        <v>0</v>
      </c>
      <c r="K520">
        <v>735.53</v>
      </c>
      <c r="L520" t="str">
        <f t="shared" si="48"/>
        <v>OUTLIER</v>
      </c>
      <c r="M520">
        <v>5</v>
      </c>
      <c r="N520" t="str">
        <f t="shared" si="49"/>
        <v/>
      </c>
      <c r="O520">
        <v>47</v>
      </c>
      <c r="P520" s="11">
        <v>0</v>
      </c>
      <c r="Q520" s="11">
        <v>0</v>
      </c>
      <c r="R520" s="12">
        <v>147.10599999999999</v>
      </c>
      <c r="S520" t="s">
        <v>57</v>
      </c>
      <c r="T520">
        <v>0</v>
      </c>
      <c r="U520">
        <f t="shared" si="50"/>
        <v>3</v>
      </c>
      <c r="V520">
        <f t="shared" si="51"/>
        <v>2</v>
      </c>
      <c r="W520">
        <f t="shared" si="52"/>
        <v>5</v>
      </c>
      <c r="X520" t="str">
        <f t="shared" si="53"/>
        <v>325</v>
      </c>
      <c r="Y520" t="str">
        <f>IF(Table1[[#This Row],[RFM_Score]]="555","Champion", IF(AND(J520&gt;=4,V520&gt;=4),"Loyal", IF(U520&lt;=2,"At Risk", IF(W520&gt;=4,"Potential Loyalist","Others"))))</f>
        <v>Potential Loyalist</v>
      </c>
    </row>
    <row r="521" spans="1:25">
      <c r="A521" t="s">
        <v>920</v>
      </c>
      <c r="B521">
        <v>47</v>
      </c>
      <c r="C521" t="s">
        <v>19</v>
      </c>
      <c r="D521" t="s">
        <v>41</v>
      </c>
      <c r="E521" s="6" t="s">
        <v>12591</v>
      </c>
      <c r="F521" t="s">
        <v>60</v>
      </c>
      <c r="G521">
        <v>5</v>
      </c>
      <c r="H521">
        <v>2</v>
      </c>
      <c r="I521">
        <v>50</v>
      </c>
      <c r="J521">
        <v>4</v>
      </c>
      <c r="K521">
        <v>727.6</v>
      </c>
      <c r="L521" t="str">
        <f t="shared" si="48"/>
        <v>OUTLIER</v>
      </c>
      <c r="M521">
        <v>5</v>
      </c>
      <c r="N521" t="str">
        <f t="shared" si="49"/>
        <v/>
      </c>
      <c r="O521">
        <v>27</v>
      </c>
      <c r="P521" s="11">
        <v>0.4</v>
      </c>
      <c r="Q521" s="11">
        <v>0.08</v>
      </c>
      <c r="R521" s="12">
        <v>145.52000000000001</v>
      </c>
      <c r="S521" t="s">
        <v>57</v>
      </c>
      <c r="T521">
        <v>0</v>
      </c>
      <c r="U521">
        <f t="shared" si="50"/>
        <v>4</v>
      </c>
      <c r="V521">
        <f t="shared" si="51"/>
        <v>2</v>
      </c>
      <c r="W521">
        <f t="shared" si="52"/>
        <v>5</v>
      </c>
      <c r="X521" t="str">
        <f t="shared" si="53"/>
        <v>425</v>
      </c>
      <c r="Y521" t="str">
        <f>IF(Table1[[#This Row],[RFM_Score]]="555","Champion", IF(AND(J521&gt;=4,V521&gt;=4),"Loyal", IF(U521&lt;=2,"At Risk", IF(W521&gt;=4,"Potential Loyalist","Others"))))</f>
        <v>Potential Loyalist</v>
      </c>
    </row>
    <row r="522" spans="1:25">
      <c r="A522" t="s">
        <v>2660</v>
      </c>
      <c r="B522">
        <v>51</v>
      </c>
      <c r="C522" t="s">
        <v>24</v>
      </c>
      <c r="D522" t="s">
        <v>25</v>
      </c>
      <c r="E522" s="6" t="s">
        <v>12592</v>
      </c>
      <c r="F522" t="s">
        <v>30</v>
      </c>
      <c r="G522">
        <v>4</v>
      </c>
      <c r="H522">
        <v>1</v>
      </c>
      <c r="I522">
        <v>50</v>
      </c>
      <c r="J522">
        <v>2</v>
      </c>
      <c r="K522">
        <v>725.57</v>
      </c>
      <c r="L522" t="str">
        <f t="shared" si="48"/>
        <v>OUTLIER</v>
      </c>
      <c r="M522">
        <v>5</v>
      </c>
      <c r="N522" t="str">
        <f t="shared" si="49"/>
        <v/>
      </c>
      <c r="O522">
        <v>64</v>
      </c>
      <c r="P522" s="11">
        <v>0.25</v>
      </c>
      <c r="Q522" s="11">
        <v>0.04</v>
      </c>
      <c r="R522" s="12">
        <v>145.114</v>
      </c>
      <c r="S522" t="s">
        <v>57</v>
      </c>
      <c r="T522">
        <v>0</v>
      </c>
      <c r="U522">
        <f t="shared" si="50"/>
        <v>3</v>
      </c>
      <c r="V522">
        <f t="shared" si="51"/>
        <v>2</v>
      </c>
      <c r="W522">
        <f t="shared" si="52"/>
        <v>5</v>
      </c>
      <c r="X522" t="str">
        <f t="shared" si="53"/>
        <v>325</v>
      </c>
      <c r="Y522" t="str">
        <f>IF(Table1[[#This Row],[RFM_Score]]="555","Champion", IF(AND(J522&gt;=4,V522&gt;=4),"Loyal", IF(U522&lt;=2,"At Risk", IF(W522&gt;=4,"Potential Loyalist","Others"))))</f>
        <v>Potential Loyalist</v>
      </c>
    </row>
    <row r="523" spans="1:25">
      <c r="A523" t="s">
        <v>1852</v>
      </c>
      <c r="B523">
        <v>24</v>
      </c>
      <c r="C523" t="s">
        <v>19</v>
      </c>
      <c r="D523" t="s">
        <v>25</v>
      </c>
      <c r="E523" s="6" t="s">
        <v>12593</v>
      </c>
      <c r="F523" t="s">
        <v>26</v>
      </c>
      <c r="G523">
        <v>0</v>
      </c>
      <c r="H523">
        <v>0</v>
      </c>
      <c r="I523">
        <v>49</v>
      </c>
      <c r="J523">
        <v>2</v>
      </c>
      <c r="K523">
        <v>715.06</v>
      </c>
      <c r="L523" t="str">
        <f t="shared" si="48"/>
        <v>OUTLIER</v>
      </c>
      <c r="M523">
        <v>5</v>
      </c>
      <c r="N523" t="str">
        <f t="shared" si="49"/>
        <v/>
      </c>
      <c r="O523">
        <v>105</v>
      </c>
      <c r="P523" s="11">
        <v>0</v>
      </c>
      <c r="Q523" s="11">
        <v>4.08163265306122E-2</v>
      </c>
      <c r="R523" s="12">
        <v>143.012</v>
      </c>
      <c r="S523" t="s">
        <v>57</v>
      </c>
      <c r="T523">
        <v>1</v>
      </c>
      <c r="U523">
        <f t="shared" si="50"/>
        <v>1</v>
      </c>
      <c r="V523">
        <f t="shared" si="51"/>
        <v>2</v>
      </c>
      <c r="W523">
        <f t="shared" si="52"/>
        <v>5</v>
      </c>
      <c r="X523" t="str">
        <f t="shared" si="53"/>
        <v>125</v>
      </c>
      <c r="Y523" t="str">
        <f>IF(Table1[[#This Row],[RFM_Score]]="555","Champion", IF(AND(J523&gt;=4,V523&gt;=4),"Loyal", IF(U523&lt;=2,"At Risk", IF(W523&gt;=4,"Potential Loyalist","Others"))))</f>
        <v>At Risk</v>
      </c>
    </row>
    <row r="524" spans="1:25">
      <c r="A524" t="s">
        <v>8778</v>
      </c>
      <c r="B524">
        <v>53</v>
      </c>
      <c r="C524" t="s">
        <v>33</v>
      </c>
      <c r="D524" t="s">
        <v>25</v>
      </c>
      <c r="E524" s="6" t="s">
        <v>12594</v>
      </c>
      <c r="F524" t="s">
        <v>60</v>
      </c>
      <c r="G524">
        <v>4</v>
      </c>
      <c r="H524">
        <v>1</v>
      </c>
      <c r="I524">
        <v>50</v>
      </c>
      <c r="J524">
        <v>4</v>
      </c>
      <c r="K524">
        <v>709.51</v>
      </c>
      <c r="L524" t="str">
        <f t="shared" si="48"/>
        <v>OUTLIER</v>
      </c>
      <c r="M524">
        <v>5</v>
      </c>
      <c r="N524" t="str">
        <f t="shared" si="49"/>
        <v/>
      </c>
      <c r="O524">
        <v>7</v>
      </c>
      <c r="P524" s="11">
        <v>0.25</v>
      </c>
      <c r="Q524" s="11">
        <v>0.08</v>
      </c>
      <c r="R524" s="12">
        <v>141.90199999999999</v>
      </c>
      <c r="S524" t="s">
        <v>57</v>
      </c>
      <c r="T524">
        <v>0</v>
      </c>
      <c r="U524">
        <f t="shared" si="50"/>
        <v>5</v>
      </c>
      <c r="V524">
        <f t="shared" si="51"/>
        <v>2</v>
      </c>
      <c r="W524">
        <f t="shared" si="52"/>
        <v>5</v>
      </c>
      <c r="X524" t="str">
        <f t="shared" si="53"/>
        <v>525</v>
      </c>
      <c r="Y524" t="str">
        <f>IF(Table1[[#This Row],[RFM_Score]]="555","Champion", IF(AND(J524&gt;=4,V524&gt;=4),"Loyal", IF(U524&lt;=2,"At Risk", IF(W524&gt;=4,"Potential Loyalist","Others"))))</f>
        <v>Potential Loyalist</v>
      </c>
    </row>
    <row r="525" spans="1:25">
      <c r="A525" t="s">
        <v>2349</v>
      </c>
      <c r="B525">
        <v>37</v>
      </c>
      <c r="C525" t="s">
        <v>24</v>
      </c>
      <c r="D525" t="s">
        <v>25</v>
      </c>
      <c r="E525" s="6" t="s">
        <v>12595</v>
      </c>
      <c r="F525" t="s">
        <v>62</v>
      </c>
      <c r="G525">
        <v>1</v>
      </c>
      <c r="H525">
        <v>0</v>
      </c>
      <c r="I525">
        <v>52</v>
      </c>
      <c r="J525">
        <v>4</v>
      </c>
      <c r="K525">
        <v>699.33</v>
      </c>
      <c r="L525" t="str">
        <f t="shared" si="48"/>
        <v>OUTLIER</v>
      </c>
      <c r="M525">
        <v>5</v>
      </c>
      <c r="N525" t="str">
        <f t="shared" si="49"/>
        <v/>
      </c>
      <c r="O525">
        <v>42</v>
      </c>
      <c r="P525" s="11">
        <v>0</v>
      </c>
      <c r="Q525" s="11">
        <v>7.69230769230769E-2</v>
      </c>
      <c r="R525" s="12">
        <v>139.86600000000001</v>
      </c>
      <c r="S525" t="s">
        <v>57</v>
      </c>
      <c r="T525">
        <v>0</v>
      </c>
      <c r="U525">
        <f t="shared" si="50"/>
        <v>3</v>
      </c>
      <c r="V525">
        <f t="shared" si="51"/>
        <v>2</v>
      </c>
      <c r="W525">
        <f t="shared" si="52"/>
        <v>5</v>
      </c>
      <c r="X525" t="str">
        <f t="shared" si="53"/>
        <v>325</v>
      </c>
      <c r="Y525" t="str">
        <f>IF(Table1[[#This Row],[RFM_Score]]="555","Champion", IF(AND(J525&gt;=4,V525&gt;=4),"Loyal", IF(U525&lt;=2,"At Risk", IF(W525&gt;=4,"Potential Loyalist","Others"))))</f>
        <v>Potential Loyalist</v>
      </c>
    </row>
    <row r="526" spans="1:25">
      <c r="A526" t="s">
        <v>10880</v>
      </c>
      <c r="B526">
        <v>42</v>
      </c>
      <c r="C526" t="s">
        <v>24</v>
      </c>
      <c r="D526" t="s">
        <v>29</v>
      </c>
      <c r="E526" s="6" t="s">
        <v>12596</v>
      </c>
      <c r="F526" t="s">
        <v>60</v>
      </c>
      <c r="G526">
        <v>7</v>
      </c>
      <c r="H526">
        <v>0</v>
      </c>
      <c r="I526">
        <v>65</v>
      </c>
      <c r="J526">
        <v>7</v>
      </c>
      <c r="K526">
        <v>694.28</v>
      </c>
      <c r="L526" t="str">
        <f t="shared" si="48"/>
        <v>OUTLIER</v>
      </c>
      <c r="M526">
        <v>5</v>
      </c>
      <c r="N526" t="str">
        <f t="shared" si="49"/>
        <v/>
      </c>
      <c r="O526">
        <v>15</v>
      </c>
      <c r="P526" s="11">
        <v>0</v>
      </c>
      <c r="Q526" s="11">
        <v>0.107692307692307</v>
      </c>
      <c r="R526" s="12">
        <v>138.85599999999999</v>
      </c>
      <c r="S526" t="s">
        <v>57</v>
      </c>
      <c r="T526">
        <v>0</v>
      </c>
      <c r="U526">
        <f t="shared" si="50"/>
        <v>5</v>
      </c>
      <c r="V526">
        <f t="shared" si="51"/>
        <v>2</v>
      </c>
      <c r="W526">
        <f t="shared" si="52"/>
        <v>5</v>
      </c>
      <c r="X526" t="str">
        <f t="shared" si="53"/>
        <v>525</v>
      </c>
      <c r="Y526" t="str">
        <f>IF(Table1[[#This Row],[RFM_Score]]="555","Champion", IF(AND(J526&gt;=4,V526&gt;=4),"Loyal", IF(U526&lt;=2,"At Risk", IF(W526&gt;=4,"Potential Loyalist","Others"))))</f>
        <v>Potential Loyalist</v>
      </c>
    </row>
    <row r="527" spans="1:25">
      <c r="A527" t="s">
        <v>3861</v>
      </c>
      <c r="B527">
        <v>26</v>
      </c>
      <c r="C527" t="s">
        <v>24</v>
      </c>
      <c r="D527" t="s">
        <v>25</v>
      </c>
      <c r="E527" s="6" t="s">
        <v>12597</v>
      </c>
      <c r="F527" t="s">
        <v>30</v>
      </c>
      <c r="G527">
        <v>0</v>
      </c>
      <c r="H527">
        <v>0</v>
      </c>
      <c r="I527">
        <v>39</v>
      </c>
      <c r="J527">
        <v>5</v>
      </c>
      <c r="K527">
        <v>692.61</v>
      </c>
      <c r="L527" t="str">
        <f t="shared" si="48"/>
        <v>OUTLIER</v>
      </c>
      <c r="M527">
        <v>5</v>
      </c>
      <c r="N527" t="str">
        <f t="shared" si="49"/>
        <v/>
      </c>
      <c r="O527">
        <v>12</v>
      </c>
      <c r="P527" s="11">
        <v>0</v>
      </c>
      <c r="Q527" s="11">
        <v>0.128205128205128</v>
      </c>
      <c r="R527" s="12">
        <v>138.52199999999999</v>
      </c>
      <c r="S527" t="s">
        <v>57</v>
      </c>
      <c r="T527">
        <v>0</v>
      </c>
      <c r="U527">
        <f t="shared" si="50"/>
        <v>5</v>
      </c>
      <c r="V527">
        <f t="shared" si="51"/>
        <v>2</v>
      </c>
      <c r="W527">
        <f t="shared" si="52"/>
        <v>5</v>
      </c>
      <c r="X527" t="str">
        <f t="shared" si="53"/>
        <v>525</v>
      </c>
      <c r="Y527" t="str">
        <f>IF(Table1[[#This Row],[RFM_Score]]="555","Champion", IF(AND(J527&gt;=4,V527&gt;=4),"Loyal", IF(U527&lt;=2,"At Risk", IF(W527&gt;=4,"Potential Loyalist","Others"))))</f>
        <v>Potential Loyalist</v>
      </c>
    </row>
    <row r="528" spans="1:25">
      <c r="A528" t="s">
        <v>7880</v>
      </c>
      <c r="B528">
        <v>30</v>
      </c>
      <c r="C528" t="s">
        <v>24</v>
      </c>
      <c r="D528" t="s">
        <v>25</v>
      </c>
      <c r="E528" s="6" t="s">
        <v>12598</v>
      </c>
      <c r="F528" t="s">
        <v>30</v>
      </c>
      <c r="G528">
        <v>6</v>
      </c>
      <c r="H528">
        <v>2</v>
      </c>
      <c r="I528">
        <v>56</v>
      </c>
      <c r="J528">
        <v>2</v>
      </c>
      <c r="K528">
        <v>687.3</v>
      </c>
      <c r="L528" t="str">
        <f t="shared" si="48"/>
        <v>OUTLIER</v>
      </c>
      <c r="M528">
        <v>5</v>
      </c>
      <c r="N528" t="str">
        <f t="shared" si="49"/>
        <v/>
      </c>
      <c r="O528">
        <v>21</v>
      </c>
      <c r="P528" s="11">
        <v>0.33333333333333298</v>
      </c>
      <c r="Q528" s="11">
        <v>3.5714285714285698E-2</v>
      </c>
      <c r="R528" s="12">
        <v>137.45999999999901</v>
      </c>
      <c r="S528" t="s">
        <v>57</v>
      </c>
      <c r="T528">
        <v>1</v>
      </c>
      <c r="U528">
        <f t="shared" si="50"/>
        <v>4</v>
      </c>
      <c r="V528">
        <f t="shared" si="51"/>
        <v>2</v>
      </c>
      <c r="W528">
        <f t="shared" si="52"/>
        <v>5</v>
      </c>
      <c r="X528" t="str">
        <f t="shared" si="53"/>
        <v>425</v>
      </c>
      <c r="Y528" t="str">
        <f>IF(Table1[[#This Row],[RFM_Score]]="555","Champion", IF(AND(J528&gt;=4,V528&gt;=4),"Loyal", IF(U528&lt;=2,"At Risk", IF(W528&gt;=4,"Potential Loyalist","Others"))))</f>
        <v>Potential Loyalist</v>
      </c>
    </row>
    <row r="529" spans="1:25">
      <c r="A529" t="s">
        <v>4234</v>
      </c>
      <c r="B529">
        <v>18</v>
      </c>
      <c r="C529" t="s">
        <v>19</v>
      </c>
      <c r="D529" t="s">
        <v>25</v>
      </c>
      <c r="E529" s="6" t="s">
        <v>12599</v>
      </c>
      <c r="F529" t="s">
        <v>21</v>
      </c>
      <c r="G529">
        <v>2</v>
      </c>
      <c r="H529">
        <v>0</v>
      </c>
      <c r="I529">
        <v>47</v>
      </c>
      <c r="J529">
        <v>6</v>
      </c>
      <c r="K529">
        <v>673.77</v>
      </c>
      <c r="L529" t="str">
        <f t="shared" si="48"/>
        <v>OUTLIER</v>
      </c>
      <c r="M529">
        <v>5</v>
      </c>
      <c r="N529" t="str">
        <f t="shared" si="49"/>
        <v/>
      </c>
      <c r="O529">
        <v>24</v>
      </c>
      <c r="P529" s="11">
        <v>0</v>
      </c>
      <c r="Q529" s="11">
        <v>0.12765957446808501</v>
      </c>
      <c r="R529" s="12">
        <v>134.75399999999999</v>
      </c>
      <c r="S529" t="s">
        <v>57</v>
      </c>
      <c r="T529">
        <v>0</v>
      </c>
      <c r="U529">
        <f t="shared" si="50"/>
        <v>4</v>
      </c>
      <c r="V529">
        <f t="shared" si="51"/>
        <v>2</v>
      </c>
      <c r="W529">
        <f t="shared" si="52"/>
        <v>5</v>
      </c>
      <c r="X529" t="str">
        <f t="shared" si="53"/>
        <v>425</v>
      </c>
      <c r="Y529" t="str">
        <f>IF(Table1[[#This Row],[RFM_Score]]="555","Champion", IF(AND(J529&gt;=4,V529&gt;=4),"Loyal", IF(U529&lt;=2,"At Risk", IF(W529&gt;=4,"Potential Loyalist","Others"))))</f>
        <v>Potential Loyalist</v>
      </c>
    </row>
    <row r="530" spans="1:25">
      <c r="A530" t="s">
        <v>8755</v>
      </c>
      <c r="B530">
        <v>41</v>
      </c>
      <c r="C530" t="s">
        <v>24</v>
      </c>
      <c r="D530" t="s">
        <v>35</v>
      </c>
      <c r="E530" s="6" t="s">
        <v>12600</v>
      </c>
      <c r="F530" t="s">
        <v>21</v>
      </c>
      <c r="G530">
        <v>0</v>
      </c>
      <c r="H530">
        <v>0</v>
      </c>
      <c r="I530">
        <v>48</v>
      </c>
      <c r="J530">
        <v>2</v>
      </c>
      <c r="K530">
        <v>666.09</v>
      </c>
      <c r="L530" t="str">
        <f t="shared" si="48"/>
        <v>OUTLIER</v>
      </c>
      <c r="M530">
        <v>5</v>
      </c>
      <c r="N530" t="str">
        <f t="shared" si="49"/>
        <v/>
      </c>
      <c r="O530">
        <v>27</v>
      </c>
      <c r="P530" s="11">
        <v>0</v>
      </c>
      <c r="Q530" s="11">
        <v>4.1666666666666602E-2</v>
      </c>
      <c r="R530" s="12">
        <v>133.21799999999999</v>
      </c>
      <c r="S530" t="s">
        <v>57</v>
      </c>
      <c r="T530">
        <v>0</v>
      </c>
      <c r="U530">
        <f t="shared" si="50"/>
        <v>4</v>
      </c>
      <c r="V530">
        <f t="shared" si="51"/>
        <v>2</v>
      </c>
      <c r="W530">
        <f t="shared" si="52"/>
        <v>5</v>
      </c>
      <c r="X530" t="str">
        <f t="shared" si="53"/>
        <v>425</v>
      </c>
      <c r="Y530" t="str">
        <f>IF(Table1[[#This Row],[RFM_Score]]="555","Champion", IF(AND(J530&gt;=4,V530&gt;=4),"Loyal", IF(U530&lt;=2,"At Risk", IF(W530&gt;=4,"Potential Loyalist","Others"))))</f>
        <v>Potential Loyalist</v>
      </c>
    </row>
    <row r="531" spans="1:25">
      <c r="A531" t="s">
        <v>309</v>
      </c>
      <c r="B531">
        <v>48</v>
      </c>
      <c r="C531" t="s">
        <v>19</v>
      </c>
      <c r="D531" t="s">
        <v>29</v>
      </c>
      <c r="E531" s="6" t="s">
        <v>12601</v>
      </c>
      <c r="F531" t="s">
        <v>26</v>
      </c>
      <c r="G531">
        <v>5</v>
      </c>
      <c r="H531">
        <v>3</v>
      </c>
      <c r="I531">
        <v>53</v>
      </c>
      <c r="J531">
        <v>3</v>
      </c>
      <c r="K531">
        <v>661.14</v>
      </c>
      <c r="L531" t="str">
        <f t="shared" si="48"/>
        <v>OUTLIER</v>
      </c>
      <c r="M531">
        <v>5</v>
      </c>
      <c r="N531" t="str">
        <f t="shared" si="49"/>
        <v/>
      </c>
      <c r="O531">
        <v>9</v>
      </c>
      <c r="P531" s="11">
        <v>0.6</v>
      </c>
      <c r="Q531" s="11">
        <v>5.6603773584905599E-2</v>
      </c>
      <c r="R531" s="12">
        <v>132.22800000000001</v>
      </c>
      <c r="S531" t="s">
        <v>57</v>
      </c>
      <c r="T531">
        <v>0</v>
      </c>
      <c r="U531">
        <f t="shared" si="50"/>
        <v>5</v>
      </c>
      <c r="V531">
        <f t="shared" si="51"/>
        <v>2</v>
      </c>
      <c r="W531">
        <f t="shared" si="52"/>
        <v>5</v>
      </c>
      <c r="X531" t="str">
        <f t="shared" si="53"/>
        <v>525</v>
      </c>
      <c r="Y531" t="str">
        <f>IF(Table1[[#This Row],[RFM_Score]]="555","Champion", IF(AND(J531&gt;=4,V531&gt;=4),"Loyal", IF(U531&lt;=2,"At Risk", IF(W531&gt;=4,"Potential Loyalist","Others"))))</f>
        <v>Potential Loyalist</v>
      </c>
    </row>
    <row r="532" spans="1:25">
      <c r="A532" t="s">
        <v>5411</v>
      </c>
      <c r="B532">
        <v>40</v>
      </c>
      <c r="C532" t="s">
        <v>19</v>
      </c>
      <c r="D532" t="s">
        <v>25</v>
      </c>
      <c r="E532" s="6" t="s">
        <v>12602</v>
      </c>
      <c r="F532" t="s">
        <v>30</v>
      </c>
      <c r="G532">
        <v>3</v>
      </c>
      <c r="H532">
        <v>1</v>
      </c>
      <c r="I532">
        <v>60</v>
      </c>
      <c r="J532">
        <v>3</v>
      </c>
      <c r="K532">
        <v>650.21</v>
      </c>
      <c r="L532" t="str">
        <f t="shared" si="48"/>
        <v>OUTLIER</v>
      </c>
      <c r="M532">
        <v>5</v>
      </c>
      <c r="N532" t="str">
        <f t="shared" si="49"/>
        <v/>
      </c>
      <c r="O532">
        <v>1</v>
      </c>
      <c r="P532" s="11">
        <v>0.33333333333333298</v>
      </c>
      <c r="Q532" s="11">
        <v>0.05</v>
      </c>
      <c r="R532" s="12">
        <v>130.042</v>
      </c>
      <c r="S532" t="s">
        <v>57</v>
      </c>
      <c r="T532">
        <v>0</v>
      </c>
      <c r="U532">
        <f t="shared" si="50"/>
        <v>5</v>
      </c>
      <c r="V532">
        <f t="shared" si="51"/>
        <v>2</v>
      </c>
      <c r="W532">
        <f t="shared" si="52"/>
        <v>5</v>
      </c>
      <c r="X532" t="str">
        <f t="shared" si="53"/>
        <v>525</v>
      </c>
      <c r="Y532" t="str">
        <f>IF(Table1[[#This Row],[RFM_Score]]="555","Champion", IF(AND(J532&gt;=4,V532&gt;=4),"Loyal", IF(U532&lt;=2,"At Risk", IF(W532&gt;=4,"Potential Loyalist","Others"))))</f>
        <v>Potential Loyalist</v>
      </c>
    </row>
    <row r="533" spans="1:25">
      <c r="A533" t="s">
        <v>2858</v>
      </c>
      <c r="B533">
        <v>45</v>
      </c>
      <c r="C533" t="s">
        <v>19</v>
      </c>
      <c r="D533" t="s">
        <v>25</v>
      </c>
      <c r="E533" s="6" t="s">
        <v>12603</v>
      </c>
      <c r="F533" t="s">
        <v>26</v>
      </c>
      <c r="G533">
        <v>3</v>
      </c>
      <c r="H533">
        <v>2</v>
      </c>
      <c r="I533">
        <v>57</v>
      </c>
      <c r="J533">
        <v>5</v>
      </c>
      <c r="K533">
        <v>639.20000000000005</v>
      </c>
      <c r="L533" t="str">
        <f t="shared" si="48"/>
        <v>OUTLIER</v>
      </c>
      <c r="M533">
        <v>5</v>
      </c>
      <c r="N533" t="str">
        <f t="shared" si="49"/>
        <v/>
      </c>
      <c r="O533">
        <v>30</v>
      </c>
      <c r="P533" s="11">
        <v>0.66666666666666596</v>
      </c>
      <c r="Q533" s="11">
        <v>8.7719298245614002E-2</v>
      </c>
      <c r="R533" s="12">
        <v>127.84</v>
      </c>
      <c r="S533" t="s">
        <v>57</v>
      </c>
      <c r="T533">
        <v>0</v>
      </c>
      <c r="U533">
        <f t="shared" si="50"/>
        <v>4</v>
      </c>
      <c r="V533">
        <f t="shared" si="51"/>
        <v>2</v>
      </c>
      <c r="W533">
        <f t="shared" si="52"/>
        <v>5</v>
      </c>
      <c r="X533" t="str">
        <f t="shared" si="53"/>
        <v>425</v>
      </c>
      <c r="Y533" t="str">
        <f>IF(Table1[[#This Row],[RFM_Score]]="555","Champion", IF(AND(J533&gt;=4,V533&gt;=4),"Loyal", IF(U533&lt;=2,"At Risk", IF(W533&gt;=4,"Potential Loyalist","Others"))))</f>
        <v>Potential Loyalist</v>
      </c>
    </row>
    <row r="534" spans="1:25">
      <c r="A534" t="s">
        <v>4839</v>
      </c>
      <c r="B534">
        <v>18</v>
      </c>
      <c r="C534" t="s">
        <v>24</v>
      </c>
      <c r="D534" t="s">
        <v>25</v>
      </c>
      <c r="E534" s="6" t="s">
        <v>12604</v>
      </c>
      <c r="F534" t="s">
        <v>62</v>
      </c>
      <c r="G534">
        <v>3</v>
      </c>
      <c r="H534">
        <v>0</v>
      </c>
      <c r="I534">
        <v>48</v>
      </c>
      <c r="J534">
        <v>2</v>
      </c>
      <c r="K534">
        <v>637.97</v>
      </c>
      <c r="L534" t="str">
        <f t="shared" si="48"/>
        <v>OUTLIER</v>
      </c>
      <c r="M534">
        <v>5</v>
      </c>
      <c r="N534" t="str">
        <f t="shared" si="49"/>
        <v/>
      </c>
      <c r="O534">
        <v>13</v>
      </c>
      <c r="P534" s="11">
        <v>0</v>
      </c>
      <c r="Q534" s="11">
        <v>4.1666666666666602E-2</v>
      </c>
      <c r="R534" s="12">
        <v>127.59399999999999</v>
      </c>
      <c r="S534" t="s">
        <v>57</v>
      </c>
      <c r="T534">
        <v>0</v>
      </c>
      <c r="U534">
        <f t="shared" si="50"/>
        <v>5</v>
      </c>
      <c r="V534">
        <f t="shared" si="51"/>
        <v>2</v>
      </c>
      <c r="W534">
        <f t="shared" si="52"/>
        <v>5</v>
      </c>
      <c r="X534" t="str">
        <f t="shared" si="53"/>
        <v>525</v>
      </c>
      <c r="Y534" t="str">
        <f>IF(Table1[[#This Row],[RFM_Score]]="555","Champion", IF(AND(J534&gt;=4,V534&gt;=4),"Loyal", IF(U534&lt;=2,"At Risk", IF(W534&gt;=4,"Potential Loyalist","Others"))))</f>
        <v>Potential Loyalist</v>
      </c>
    </row>
    <row r="535" spans="1:25">
      <c r="A535" t="s">
        <v>7206</v>
      </c>
      <c r="B535">
        <v>35</v>
      </c>
      <c r="C535" t="s">
        <v>19</v>
      </c>
      <c r="D535" t="s">
        <v>29</v>
      </c>
      <c r="E535" s="6" t="s">
        <v>12605</v>
      </c>
      <c r="F535" t="s">
        <v>21</v>
      </c>
      <c r="G535">
        <v>1</v>
      </c>
      <c r="H535">
        <v>1</v>
      </c>
      <c r="I535">
        <v>43</v>
      </c>
      <c r="J535">
        <v>4</v>
      </c>
      <c r="K535">
        <v>627.16</v>
      </c>
      <c r="L535" t="str">
        <f t="shared" si="48"/>
        <v>OUTLIER</v>
      </c>
      <c r="M535">
        <v>5</v>
      </c>
      <c r="N535" t="str">
        <f t="shared" si="49"/>
        <v/>
      </c>
      <c r="O535">
        <v>49</v>
      </c>
      <c r="P535" s="11">
        <v>1</v>
      </c>
      <c r="Q535" s="11">
        <v>9.3023255813953404E-2</v>
      </c>
      <c r="R535" s="12">
        <v>125.43199999999899</v>
      </c>
      <c r="S535" t="s">
        <v>57</v>
      </c>
      <c r="T535">
        <v>0</v>
      </c>
      <c r="U535">
        <f t="shared" si="50"/>
        <v>3</v>
      </c>
      <c r="V535">
        <f t="shared" si="51"/>
        <v>2</v>
      </c>
      <c r="W535">
        <f t="shared" si="52"/>
        <v>5</v>
      </c>
      <c r="X535" t="str">
        <f t="shared" si="53"/>
        <v>325</v>
      </c>
      <c r="Y535" t="str">
        <f>IF(Table1[[#This Row],[RFM_Score]]="555","Champion", IF(AND(J535&gt;=4,V535&gt;=4),"Loyal", IF(U535&lt;=2,"At Risk", IF(W535&gt;=4,"Potential Loyalist","Others"))))</f>
        <v>Potential Loyalist</v>
      </c>
    </row>
    <row r="536" spans="1:25">
      <c r="A536" t="s">
        <v>9274</v>
      </c>
      <c r="B536">
        <v>18</v>
      </c>
      <c r="C536" t="s">
        <v>19</v>
      </c>
      <c r="D536" t="s">
        <v>41</v>
      </c>
      <c r="E536" s="6" t="s">
        <v>12606</v>
      </c>
      <c r="F536" t="s">
        <v>37</v>
      </c>
      <c r="G536">
        <v>3</v>
      </c>
      <c r="H536">
        <v>0</v>
      </c>
      <c r="I536">
        <v>58</v>
      </c>
      <c r="J536">
        <v>2</v>
      </c>
      <c r="K536">
        <v>588.44000000000005</v>
      </c>
      <c r="L536" t="str">
        <f t="shared" si="48"/>
        <v/>
      </c>
      <c r="M536">
        <v>5</v>
      </c>
      <c r="N536" t="str">
        <f t="shared" si="49"/>
        <v/>
      </c>
      <c r="O536">
        <v>84</v>
      </c>
      <c r="P536" s="11">
        <v>0</v>
      </c>
      <c r="Q536" s="11">
        <v>3.4482758620689599E-2</v>
      </c>
      <c r="R536" s="12">
        <v>117.688</v>
      </c>
      <c r="S536" t="s">
        <v>57</v>
      </c>
      <c r="T536">
        <v>0</v>
      </c>
      <c r="U536">
        <f t="shared" si="50"/>
        <v>2</v>
      </c>
      <c r="V536">
        <f t="shared" si="51"/>
        <v>2</v>
      </c>
      <c r="W536">
        <f t="shared" si="52"/>
        <v>5</v>
      </c>
      <c r="X536" t="str">
        <f t="shared" si="53"/>
        <v>225</v>
      </c>
      <c r="Y536" t="str">
        <f>IF(Table1[[#This Row],[RFM_Score]]="555","Champion", IF(AND(J536&gt;=4,V536&gt;=4),"Loyal", IF(U536&lt;=2,"At Risk", IF(W536&gt;=4,"Potential Loyalist","Others"))))</f>
        <v>At Risk</v>
      </c>
    </row>
    <row r="537" spans="1:25">
      <c r="A537" t="s">
        <v>11760</v>
      </c>
      <c r="B537">
        <v>19</v>
      </c>
      <c r="C537" t="s">
        <v>19</v>
      </c>
      <c r="D537" t="s">
        <v>46</v>
      </c>
      <c r="E537" s="6" t="s">
        <v>12607</v>
      </c>
      <c r="F537" t="s">
        <v>60</v>
      </c>
      <c r="G537">
        <v>2</v>
      </c>
      <c r="H537">
        <v>2</v>
      </c>
      <c r="I537">
        <v>56</v>
      </c>
      <c r="J537">
        <v>2</v>
      </c>
      <c r="K537">
        <v>581.33000000000004</v>
      </c>
      <c r="L537" t="str">
        <f t="shared" si="48"/>
        <v/>
      </c>
      <c r="M537">
        <v>5</v>
      </c>
      <c r="N537" t="str">
        <f t="shared" si="49"/>
        <v/>
      </c>
      <c r="O537">
        <v>54</v>
      </c>
      <c r="P537" s="11">
        <v>1</v>
      </c>
      <c r="Q537" s="11">
        <v>3.5714285714285698E-2</v>
      </c>
      <c r="R537" s="12">
        <v>116.26600000000001</v>
      </c>
      <c r="S537" t="s">
        <v>57</v>
      </c>
      <c r="T537">
        <v>0</v>
      </c>
      <c r="U537">
        <f t="shared" si="50"/>
        <v>3</v>
      </c>
      <c r="V537">
        <f t="shared" si="51"/>
        <v>2</v>
      </c>
      <c r="W537">
        <f t="shared" si="52"/>
        <v>5</v>
      </c>
      <c r="X537" t="str">
        <f t="shared" si="53"/>
        <v>325</v>
      </c>
      <c r="Y537" t="str">
        <f>IF(Table1[[#This Row],[RFM_Score]]="555","Champion", IF(AND(J537&gt;=4,V537&gt;=4),"Loyal", IF(U537&lt;=2,"At Risk", IF(W537&gt;=4,"Potential Loyalist","Others"))))</f>
        <v>Potential Loyalist</v>
      </c>
    </row>
    <row r="538" spans="1:25">
      <c r="A538" t="s">
        <v>10588</v>
      </c>
      <c r="B538">
        <v>18</v>
      </c>
      <c r="C538" t="s">
        <v>19</v>
      </c>
      <c r="D538" t="s">
        <v>25</v>
      </c>
      <c r="E538" s="6" t="s">
        <v>12608</v>
      </c>
      <c r="F538" t="s">
        <v>60</v>
      </c>
      <c r="G538">
        <v>3</v>
      </c>
      <c r="H538">
        <v>1</v>
      </c>
      <c r="I538">
        <v>42</v>
      </c>
      <c r="J538">
        <v>2</v>
      </c>
      <c r="K538">
        <v>580.83000000000004</v>
      </c>
      <c r="L538" t="str">
        <f t="shared" si="48"/>
        <v/>
      </c>
      <c r="M538">
        <v>5</v>
      </c>
      <c r="N538" t="str">
        <f t="shared" si="49"/>
        <v/>
      </c>
      <c r="O538">
        <v>33</v>
      </c>
      <c r="P538" s="11">
        <v>0.33333333333333298</v>
      </c>
      <c r="Q538" s="11">
        <v>4.7619047619047603E-2</v>
      </c>
      <c r="R538" s="12">
        <v>116.166</v>
      </c>
      <c r="S538" t="s">
        <v>57</v>
      </c>
      <c r="T538">
        <v>0</v>
      </c>
      <c r="U538">
        <f t="shared" si="50"/>
        <v>4</v>
      </c>
      <c r="V538">
        <f t="shared" si="51"/>
        <v>2</v>
      </c>
      <c r="W538">
        <f t="shared" si="52"/>
        <v>5</v>
      </c>
      <c r="X538" t="str">
        <f t="shared" si="53"/>
        <v>425</v>
      </c>
      <c r="Y538" t="str">
        <f>IF(Table1[[#This Row],[RFM_Score]]="555","Champion", IF(AND(J538&gt;=4,V538&gt;=4),"Loyal", IF(U538&lt;=2,"At Risk", IF(W538&gt;=4,"Potential Loyalist","Others"))))</f>
        <v>Potential Loyalist</v>
      </c>
    </row>
    <row r="539" spans="1:25">
      <c r="A539" t="s">
        <v>7586</v>
      </c>
      <c r="B539">
        <v>55</v>
      </c>
      <c r="C539" t="s">
        <v>19</v>
      </c>
      <c r="D539" t="s">
        <v>29</v>
      </c>
      <c r="E539" s="6" t="s">
        <v>12609</v>
      </c>
      <c r="F539" t="s">
        <v>21</v>
      </c>
      <c r="G539">
        <v>1</v>
      </c>
      <c r="H539">
        <v>0</v>
      </c>
      <c r="I539">
        <v>45</v>
      </c>
      <c r="J539">
        <v>0</v>
      </c>
      <c r="K539">
        <v>575.32000000000005</v>
      </c>
      <c r="L539" t="str">
        <f t="shared" si="48"/>
        <v/>
      </c>
      <c r="M539">
        <v>5</v>
      </c>
      <c r="N539" t="str">
        <f t="shared" si="49"/>
        <v/>
      </c>
      <c r="O539">
        <v>1</v>
      </c>
      <c r="P539" s="11">
        <v>0</v>
      </c>
      <c r="Q539" s="11">
        <v>0</v>
      </c>
      <c r="R539" s="12">
        <v>115.06399999999999</v>
      </c>
      <c r="S539" t="s">
        <v>57</v>
      </c>
      <c r="T539">
        <v>0</v>
      </c>
      <c r="U539">
        <f t="shared" si="50"/>
        <v>5</v>
      </c>
      <c r="V539">
        <f t="shared" si="51"/>
        <v>2</v>
      </c>
      <c r="W539">
        <f t="shared" si="52"/>
        <v>5</v>
      </c>
      <c r="X539" t="str">
        <f t="shared" si="53"/>
        <v>525</v>
      </c>
      <c r="Y539" t="str">
        <f>IF(Table1[[#This Row],[RFM_Score]]="555","Champion", IF(AND(J539&gt;=4,V539&gt;=4),"Loyal", IF(U539&lt;=2,"At Risk", IF(W539&gt;=4,"Potential Loyalist","Others"))))</f>
        <v>Potential Loyalist</v>
      </c>
    </row>
    <row r="540" spans="1:25">
      <c r="A540" t="s">
        <v>4286</v>
      </c>
      <c r="B540">
        <v>34</v>
      </c>
      <c r="C540" t="s">
        <v>19</v>
      </c>
      <c r="D540" t="s">
        <v>25</v>
      </c>
      <c r="E540" s="6" t="s">
        <v>12610</v>
      </c>
      <c r="F540" t="s">
        <v>30</v>
      </c>
      <c r="G540">
        <v>2</v>
      </c>
      <c r="H540">
        <v>1</v>
      </c>
      <c r="I540">
        <v>58</v>
      </c>
      <c r="J540">
        <v>2</v>
      </c>
      <c r="K540">
        <v>573.11</v>
      </c>
      <c r="L540" t="str">
        <f t="shared" si="48"/>
        <v/>
      </c>
      <c r="M540">
        <v>5</v>
      </c>
      <c r="N540" t="str">
        <f t="shared" si="49"/>
        <v/>
      </c>
      <c r="O540">
        <v>27</v>
      </c>
      <c r="P540" s="11">
        <v>0.5</v>
      </c>
      <c r="Q540" s="11">
        <v>3.4482758620689599E-2</v>
      </c>
      <c r="R540" s="12">
        <v>114.622</v>
      </c>
      <c r="S540" t="s">
        <v>57</v>
      </c>
      <c r="T540">
        <v>0</v>
      </c>
      <c r="U540">
        <f t="shared" si="50"/>
        <v>4</v>
      </c>
      <c r="V540">
        <f t="shared" si="51"/>
        <v>2</v>
      </c>
      <c r="W540">
        <f t="shared" si="52"/>
        <v>5</v>
      </c>
      <c r="X540" t="str">
        <f t="shared" si="53"/>
        <v>425</v>
      </c>
      <c r="Y540" t="str">
        <f>IF(Table1[[#This Row],[RFM_Score]]="555","Champion", IF(AND(J540&gt;=4,V540&gt;=4),"Loyal", IF(U540&lt;=2,"At Risk", IF(W540&gt;=4,"Potential Loyalist","Others"))))</f>
        <v>Potential Loyalist</v>
      </c>
    </row>
    <row r="541" spans="1:25">
      <c r="A541" t="s">
        <v>2060</v>
      </c>
      <c r="B541">
        <v>19</v>
      </c>
      <c r="C541" t="s">
        <v>24</v>
      </c>
      <c r="D541" t="s">
        <v>49</v>
      </c>
      <c r="E541" s="6" t="s">
        <v>12611</v>
      </c>
      <c r="F541" t="s">
        <v>21</v>
      </c>
      <c r="G541">
        <v>4</v>
      </c>
      <c r="H541">
        <v>1</v>
      </c>
      <c r="I541">
        <v>45</v>
      </c>
      <c r="J541">
        <v>5</v>
      </c>
      <c r="K541">
        <v>568.86</v>
      </c>
      <c r="L541" t="str">
        <f t="shared" si="48"/>
        <v/>
      </c>
      <c r="M541">
        <v>5</v>
      </c>
      <c r="N541" t="str">
        <f t="shared" si="49"/>
        <v/>
      </c>
      <c r="O541">
        <v>17</v>
      </c>
      <c r="P541" s="11">
        <v>0.25</v>
      </c>
      <c r="Q541" s="11">
        <v>0.11111111111111099</v>
      </c>
      <c r="R541" s="12">
        <v>113.77200000000001</v>
      </c>
      <c r="S541" t="s">
        <v>57</v>
      </c>
      <c r="T541">
        <v>0</v>
      </c>
      <c r="U541">
        <f t="shared" si="50"/>
        <v>5</v>
      </c>
      <c r="V541">
        <f t="shared" si="51"/>
        <v>2</v>
      </c>
      <c r="W541">
        <f t="shared" si="52"/>
        <v>5</v>
      </c>
      <c r="X541" t="str">
        <f t="shared" si="53"/>
        <v>525</v>
      </c>
      <c r="Y541" t="str">
        <f>IF(Table1[[#This Row],[RFM_Score]]="555","Champion", IF(AND(J541&gt;=4,V541&gt;=4),"Loyal", IF(U541&lt;=2,"At Risk", IF(W541&gt;=4,"Potential Loyalist","Others"))))</f>
        <v>Potential Loyalist</v>
      </c>
    </row>
    <row r="542" spans="1:25">
      <c r="A542" t="s">
        <v>786</v>
      </c>
      <c r="B542">
        <v>18</v>
      </c>
      <c r="C542" t="s">
        <v>19</v>
      </c>
      <c r="D542" t="s">
        <v>29</v>
      </c>
      <c r="E542" s="6" t="s">
        <v>12612</v>
      </c>
      <c r="F542" t="s">
        <v>30</v>
      </c>
      <c r="G542">
        <v>1</v>
      </c>
      <c r="H542">
        <v>0</v>
      </c>
      <c r="I542">
        <v>50</v>
      </c>
      <c r="J542">
        <v>1</v>
      </c>
      <c r="K542">
        <v>566.02</v>
      </c>
      <c r="L542" t="str">
        <f t="shared" si="48"/>
        <v/>
      </c>
      <c r="M542">
        <v>5</v>
      </c>
      <c r="N542" t="str">
        <f t="shared" si="49"/>
        <v/>
      </c>
      <c r="O542">
        <v>5</v>
      </c>
      <c r="P542" s="11">
        <v>0</v>
      </c>
      <c r="Q542" s="11">
        <v>0.02</v>
      </c>
      <c r="R542" s="12">
        <v>113.20399999999999</v>
      </c>
      <c r="S542" t="s">
        <v>57</v>
      </c>
      <c r="T542">
        <v>0</v>
      </c>
      <c r="U542">
        <f t="shared" si="50"/>
        <v>5</v>
      </c>
      <c r="V542">
        <f t="shared" si="51"/>
        <v>2</v>
      </c>
      <c r="W542">
        <f t="shared" si="52"/>
        <v>5</v>
      </c>
      <c r="X542" t="str">
        <f t="shared" si="53"/>
        <v>525</v>
      </c>
      <c r="Y542" t="str">
        <f>IF(Table1[[#This Row],[RFM_Score]]="555","Champion", IF(AND(J542&gt;=4,V542&gt;=4),"Loyal", IF(U542&lt;=2,"At Risk", IF(W542&gt;=4,"Potential Loyalist","Others"))))</f>
        <v>Potential Loyalist</v>
      </c>
    </row>
    <row r="543" spans="1:25">
      <c r="A543" t="s">
        <v>7452</v>
      </c>
      <c r="B543">
        <v>18</v>
      </c>
      <c r="C543" t="s">
        <v>19</v>
      </c>
      <c r="D543" t="s">
        <v>49</v>
      </c>
      <c r="E543" s="6" t="s">
        <v>12613</v>
      </c>
      <c r="F543" t="s">
        <v>26</v>
      </c>
      <c r="G543">
        <v>3</v>
      </c>
      <c r="H543">
        <v>1</v>
      </c>
      <c r="I543">
        <v>58</v>
      </c>
      <c r="J543">
        <v>2</v>
      </c>
      <c r="K543">
        <v>564.86</v>
      </c>
      <c r="L543" t="str">
        <f t="shared" si="48"/>
        <v/>
      </c>
      <c r="M543">
        <v>5</v>
      </c>
      <c r="N543" t="str">
        <f t="shared" si="49"/>
        <v/>
      </c>
      <c r="O543">
        <v>11</v>
      </c>
      <c r="P543" s="11">
        <v>0.33333333333333298</v>
      </c>
      <c r="Q543" s="11">
        <v>3.4482758620689599E-2</v>
      </c>
      <c r="R543" s="12">
        <v>112.97199999999999</v>
      </c>
      <c r="S543" t="s">
        <v>57</v>
      </c>
      <c r="T543">
        <v>0</v>
      </c>
      <c r="U543">
        <f t="shared" si="50"/>
        <v>5</v>
      </c>
      <c r="V543">
        <f t="shared" si="51"/>
        <v>2</v>
      </c>
      <c r="W543">
        <f t="shared" si="52"/>
        <v>5</v>
      </c>
      <c r="X543" t="str">
        <f t="shared" si="53"/>
        <v>525</v>
      </c>
      <c r="Y543" t="str">
        <f>IF(Table1[[#This Row],[RFM_Score]]="555","Champion", IF(AND(J543&gt;=4,V543&gt;=4),"Loyal", IF(U543&lt;=2,"At Risk", IF(W543&gt;=4,"Potential Loyalist","Others"))))</f>
        <v>Potential Loyalist</v>
      </c>
    </row>
    <row r="544" spans="1:25">
      <c r="A544" t="s">
        <v>9257</v>
      </c>
      <c r="B544">
        <v>38</v>
      </c>
      <c r="C544" t="s">
        <v>24</v>
      </c>
      <c r="D544" t="s">
        <v>25</v>
      </c>
      <c r="E544" s="6" t="s">
        <v>12614</v>
      </c>
      <c r="F544" t="s">
        <v>21</v>
      </c>
      <c r="G544">
        <v>1</v>
      </c>
      <c r="H544">
        <v>1</v>
      </c>
      <c r="I544">
        <v>40</v>
      </c>
      <c r="J544">
        <v>1</v>
      </c>
      <c r="K544">
        <v>562.41</v>
      </c>
      <c r="L544" t="str">
        <f t="shared" si="48"/>
        <v/>
      </c>
      <c r="M544">
        <v>5</v>
      </c>
      <c r="N544" t="str">
        <f t="shared" si="49"/>
        <v/>
      </c>
      <c r="O544">
        <v>16</v>
      </c>
      <c r="P544" s="11">
        <v>1</v>
      </c>
      <c r="Q544" s="11">
        <v>2.5000000000000001E-2</v>
      </c>
      <c r="R544" s="12">
        <v>112.482</v>
      </c>
      <c r="S544" t="s">
        <v>57</v>
      </c>
      <c r="T544">
        <v>0</v>
      </c>
      <c r="U544">
        <f t="shared" si="50"/>
        <v>5</v>
      </c>
      <c r="V544">
        <f t="shared" si="51"/>
        <v>2</v>
      </c>
      <c r="W544">
        <f t="shared" si="52"/>
        <v>5</v>
      </c>
      <c r="X544" t="str">
        <f t="shared" si="53"/>
        <v>525</v>
      </c>
      <c r="Y544" t="str">
        <f>IF(Table1[[#This Row],[RFM_Score]]="555","Champion", IF(AND(J544&gt;=4,V544&gt;=4),"Loyal", IF(U544&lt;=2,"At Risk", IF(W544&gt;=4,"Potential Loyalist","Others"))))</f>
        <v>Potential Loyalist</v>
      </c>
    </row>
    <row r="545" spans="1:25">
      <c r="A545" t="s">
        <v>6843</v>
      </c>
      <c r="B545">
        <v>24</v>
      </c>
      <c r="C545" t="s">
        <v>24</v>
      </c>
      <c r="D545" t="s">
        <v>46</v>
      </c>
      <c r="E545" s="6" t="s">
        <v>12615</v>
      </c>
      <c r="F545" t="s">
        <v>26</v>
      </c>
      <c r="G545">
        <v>1</v>
      </c>
      <c r="H545">
        <v>0</v>
      </c>
      <c r="I545">
        <v>46</v>
      </c>
      <c r="J545">
        <v>0</v>
      </c>
      <c r="K545">
        <v>561.11</v>
      </c>
      <c r="L545" t="str">
        <f t="shared" si="48"/>
        <v/>
      </c>
      <c r="M545">
        <v>5</v>
      </c>
      <c r="N545" t="str">
        <f t="shared" si="49"/>
        <v/>
      </c>
      <c r="O545">
        <v>2</v>
      </c>
      <c r="P545" s="11">
        <v>0</v>
      </c>
      <c r="Q545" s="11">
        <v>0</v>
      </c>
      <c r="R545" s="12">
        <v>112.22199999999999</v>
      </c>
      <c r="S545" t="s">
        <v>57</v>
      </c>
      <c r="T545">
        <v>0</v>
      </c>
      <c r="U545">
        <f t="shared" si="50"/>
        <v>5</v>
      </c>
      <c r="V545">
        <f t="shared" si="51"/>
        <v>2</v>
      </c>
      <c r="W545">
        <f t="shared" si="52"/>
        <v>5</v>
      </c>
      <c r="X545" t="str">
        <f t="shared" si="53"/>
        <v>525</v>
      </c>
      <c r="Y545" t="str">
        <f>IF(Table1[[#This Row],[RFM_Score]]="555","Champion", IF(AND(J545&gt;=4,V545&gt;=4),"Loyal", IF(U545&lt;=2,"At Risk", IF(W545&gt;=4,"Potential Loyalist","Others"))))</f>
        <v>Potential Loyalist</v>
      </c>
    </row>
    <row r="546" spans="1:25">
      <c r="A546" t="s">
        <v>5605</v>
      </c>
      <c r="B546">
        <v>38</v>
      </c>
      <c r="C546" t="s">
        <v>24</v>
      </c>
      <c r="D546" t="s">
        <v>25</v>
      </c>
      <c r="E546" s="6" t="s">
        <v>12616</v>
      </c>
      <c r="F546" t="s">
        <v>30</v>
      </c>
      <c r="G546">
        <v>3</v>
      </c>
      <c r="H546">
        <v>1</v>
      </c>
      <c r="I546">
        <v>42</v>
      </c>
      <c r="J546">
        <v>2</v>
      </c>
      <c r="K546">
        <v>560.61</v>
      </c>
      <c r="L546" t="str">
        <f t="shared" si="48"/>
        <v/>
      </c>
      <c r="M546">
        <v>5</v>
      </c>
      <c r="N546" t="str">
        <f t="shared" si="49"/>
        <v/>
      </c>
      <c r="O546">
        <v>6</v>
      </c>
      <c r="P546" s="11">
        <v>0.33333333333333298</v>
      </c>
      <c r="Q546" s="11">
        <v>4.7619047619047603E-2</v>
      </c>
      <c r="R546" s="12">
        <v>112.122</v>
      </c>
      <c r="S546" t="s">
        <v>57</v>
      </c>
      <c r="T546">
        <v>1</v>
      </c>
      <c r="U546">
        <f t="shared" si="50"/>
        <v>5</v>
      </c>
      <c r="V546">
        <f t="shared" si="51"/>
        <v>2</v>
      </c>
      <c r="W546">
        <f t="shared" si="52"/>
        <v>5</v>
      </c>
      <c r="X546" t="str">
        <f t="shared" si="53"/>
        <v>525</v>
      </c>
      <c r="Y546" t="str">
        <f>IF(Table1[[#This Row],[RFM_Score]]="555","Champion", IF(AND(J546&gt;=4,V546&gt;=4),"Loyal", IF(U546&lt;=2,"At Risk", IF(W546&gt;=4,"Potential Loyalist","Others"))))</f>
        <v>Potential Loyalist</v>
      </c>
    </row>
    <row r="547" spans="1:25">
      <c r="A547" t="s">
        <v>6161</v>
      </c>
      <c r="B547">
        <v>53</v>
      </c>
      <c r="C547" t="s">
        <v>24</v>
      </c>
      <c r="D547" t="s">
        <v>25</v>
      </c>
      <c r="E547" s="6" t="s">
        <v>12617</v>
      </c>
      <c r="F547" t="s">
        <v>62</v>
      </c>
      <c r="G547">
        <v>1</v>
      </c>
      <c r="H547">
        <v>0</v>
      </c>
      <c r="I547">
        <v>48</v>
      </c>
      <c r="J547">
        <v>2</v>
      </c>
      <c r="K547">
        <v>556.80999999999995</v>
      </c>
      <c r="L547" t="str">
        <f t="shared" si="48"/>
        <v/>
      </c>
      <c r="M547">
        <v>5</v>
      </c>
      <c r="N547" t="str">
        <f t="shared" si="49"/>
        <v/>
      </c>
      <c r="O547">
        <v>20</v>
      </c>
      <c r="P547" s="11">
        <v>0</v>
      </c>
      <c r="Q547" s="11">
        <v>4.1666666666666602E-2</v>
      </c>
      <c r="R547" s="12">
        <v>111.36199999999999</v>
      </c>
      <c r="S547" t="s">
        <v>57</v>
      </c>
      <c r="T547">
        <v>0</v>
      </c>
      <c r="U547">
        <f t="shared" si="50"/>
        <v>5</v>
      </c>
      <c r="V547">
        <f t="shared" si="51"/>
        <v>2</v>
      </c>
      <c r="W547">
        <f t="shared" si="52"/>
        <v>5</v>
      </c>
      <c r="X547" t="str">
        <f t="shared" si="53"/>
        <v>525</v>
      </c>
      <c r="Y547" t="str">
        <f>IF(Table1[[#This Row],[RFM_Score]]="555","Champion", IF(AND(J547&gt;=4,V547&gt;=4),"Loyal", IF(U547&lt;=2,"At Risk", IF(W547&gt;=4,"Potential Loyalist","Others"))))</f>
        <v>Potential Loyalist</v>
      </c>
    </row>
    <row r="548" spans="1:25">
      <c r="A548" t="s">
        <v>6742</v>
      </c>
      <c r="B548">
        <v>21</v>
      </c>
      <c r="C548" t="s">
        <v>24</v>
      </c>
      <c r="D548" t="s">
        <v>35</v>
      </c>
      <c r="E548" s="6" t="s">
        <v>12618</v>
      </c>
      <c r="F548" t="s">
        <v>62</v>
      </c>
      <c r="G548">
        <v>1</v>
      </c>
      <c r="H548">
        <v>0</v>
      </c>
      <c r="I548">
        <v>51</v>
      </c>
      <c r="J548">
        <v>1</v>
      </c>
      <c r="K548">
        <v>544.69000000000005</v>
      </c>
      <c r="L548" t="str">
        <f t="shared" si="48"/>
        <v/>
      </c>
      <c r="M548">
        <v>5</v>
      </c>
      <c r="N548" t="str">
        <f t="shared" si="49"/>
        <v/>
      </c>
      <c r="O548">
        <v>116</v>
      </c>
      <c r="P548" s="11">
        <v>0</v>
      </c>
      <c r="Q548" s="11">
        <v>1.9607843137254902E-2</v>
      </c>
      <c r="R548" s="12">
        <v>108.938</v>
      </c>
      <c r="S548" t="s">
        <v>57</v>
      </c>
      <c r="T548">
        <v>1</v>
      </c>
      <c r="U548">
        <f t="shared" si="50"/>
        <v>1</v>
      </c>
      <c r="V548">
        <f t="shared" si="51"/>
        <v>2</v>
      </c>
      <c r="W548">
        <f t="shared" si="52"/>
        <v>5</v>
      </c>
      <c r="X548" t="str">
        <f t="shared" si="53"/>
        <v>125</v>
      </c>
      <c r="Y548" t="str">
        <f>IF(Table1[[#This Row],[RFM_Score]]="555","Champion", IF(AND(J548&gt;=4,V548&gt;=4),"Loyal", IF(U548&lt;=2,"At Risk", IF(W548&gt;=4,"Potential Loyalist","Others"))))</f>
        <v>At Risk</v>
      </c>
    </row>
    <row r="549" spans="1:25">
      <c r="A549" t="s">
        <v>10408</v>
      </c>
      <c r="B549">
        <v>32</v>
      </c>
      <c r="C549" t="s">
        <v>24</v>
      </c>
      <c r="D549" t="s">
        <v>25</v>
      </c>
      <c r="E549" s="6" t="s">
        <v>12619</v>
      </c>
      <c r="F549" t="s">
        <v>26</v>
      </c>
      <c r="G549">
        <v>8</v>
      </c>
      <c r="H549">
        <v>3</v>
      </c>
      <c r="I549">
        <v>39</v>
      </c>
      <c r="J549">
        <v>2</v>
      </c>
      <c r="K549">
        <v>543.35</v>
      </c>
      <c r="L549" t="str">
        <f t="shared" si="48"/>
        <v/>
      </c>
      <c r="M549">
        <v>5</v>
      </c>
      <c r="N549" t="str">
        <f t="shared" si="49"/>
        <v/>
      </c>
      <c r="O549">
        <v>7</v>
      </c>
      <c r="P549" s="11">
        <v>0.375</v>
      </c>
      <c r="Q549" s="11">
        <v>5.1282051282051197E-2</v>
      </c>
      <c r="R549" s="12">
        <v>108.67</v>
      </c>
      <c r="S549" t="s">
        <v>57</v>
      </c>
      <c r="T549">
        <v>0</v>
      </c>
      <c r="U549">
        <f t="shared" si="50"/>
        <v>5</v>
      </c>
      <c r="V549">
        <f t="shared" si="51"/>
        <v>2</v>
      </c>
      <c r="W549">
        <f t="shared" si="52"/>
        <v>5</v>
      </c>
      <c r="X549" t="str">
        <f t="shared" si="53"/>
        <v>525</v>
      </c>
      <c r="Y549" t="str">
        <f>IF(Table1[[#This Row],[RFM_Score]]="555","Champion", IF(AND(J549&gt;=4,V549&gt;=4),"Loyal", IF(U549&lt;=2,"At Risk", IF(W549&gt;=4,"Potential Loyalist","Others"))))</f>
        <v>Potential Loyalist</v>
      </c>
    </row>
    <row r="550" spans="1:25">
      <c r="A550" t="s">
        <v>5727</v>
      </c>
      <c r="B550">
        <v>35</v>
      </c>
      <c r="C550" t="s">
        <v>19</v>
      </c>
      <c r="D550" t="s">
        <v>35</v>
      </c>
      <c r="E550" s="6" t="s">
        <v>12620</v>
      </c>
      <c r="F550" t="s">
        <v>21</v>
      </c>
      <c r="G550">
        <v>2</v>
      </c>
      <c r="H550">
        <v>1</v>
      </c>
      <c r="I550">
        <v>58</v>
      </c>
      <c r="J550">
        <v>5</v>
      </c>
      <c r="K550">
        <v>543.07000000000005</v>
      </c>
      <c r="L550" t="str">
        <f t="shared" si="48"/>
        <v/>
      </c>
      <c r="M550">
        <v>5</v>
      </c>
      <c r="N550" t="str">
        <f t="shared" si="49"/>
        <v/>
      </c>
      <c r="O550">
        <v>19</v>
      </c>
      <c r="P550" s="11">
        <v>0.5</v>
      </c>
      <c r="Q550" s="11">
        <v>8.6206896551724102E-2</v>
      </c>
      <c r="R550" s="12">
        <v>108.614</v>
      </c>
      <c r="S550" t="s">
        <v>57</v>
      </c>
      <c r="T550">
        <v>0</v>
      </c>
      <c r="U550">
        <f t="shared" si="50"/>
        <v>5</v>
      </c>
      <c r="V550">
        <f t="shared" si="51"/>
        <v>2</v>
      </c>
      <c r="W550">
        <f t="shared" si="52"/>
        <v>5</v>
      </c>
      <c r="X550" t="str">
        <f t="shared" si="53"/>
        <v>525</v>
      </c>
      <c r="Y550" t="str">
        <f>IF(Table1[[#This Row],[RFM_Score]]="555","Champion", IF(AND(J550&gt;=4,V550&gt;=4),"Loyal", IF(U550&lt;=2,"At Risk", IF(W550&gt;=4,"Potential Loyalist","Others"))))</f>
        <v>Potential Loyalist</v>
      </c>
    </row>
    <row r="551" spans="1:25">
      <c r="A551" t="s">
        <v>1230</v>
      </c>
      <c r="B551">
        <v>38</v>
      </c>
      <c r="C551" t="s">
        <v>24</v>
      </c>
      <c r="D551" t="s">
        <v>49</v>
      </c>
      <c r="E551" s="6" t="s">
        <v>12621</v>
      </c>
      <c r="F551" t="s">
        <v>30</v>
      </c>
      <c r="G551">
        <v>3</v>
      </c>
      <c r="H551">
        <v>1</v>
      </c>
      <c r="I551">
        <v>42</v>
      </c>
      <c r="J551">
        <v>2</v>
      </c>
      <c r="K551">
        <v>538.83000000000004</v>
      </c>
      <c r="L551" t="str">
        <f t="shared" si="48"/>
        <v/>
      </c>
      <c r="M551">
        <v>5</v>
      </c>
      <c r="N551" t="str">
        <f t="shared" si="49"/>
        <v/>
      </c>
      <c r="O551">
        <v>59</v>
      </c>
      <c r="P551" s="11">
        <v>0.33333333333333298</v>
      </c>
      <c r="Q551" s="11">
        <v>4.7619047619047603E-2</v>
      </c>
      <c r="R551" s="12">
        <v>107.76600000000001</v>
      </c>
      <c r="S551" t="s">
        <v>57</v>
      </c>
      <c r="T551">
        <v>0</v>
      </c>
      <c r="U551">
        <f t="shared" si="50"/>
        <v>3</v>
      </c>
      <c r="V551">
        <f t="shared" si="51"/>
        <v>2</v>
      </c>
      <c r="W551">
        <f t="shared" si="52"/>
        <v>5</v>
      </c>
      <c r="X551" t="str">
        <f t="shared" si="53"/>
        <v>325</v>
      </c>
      <c r="Y551" t="str">
        <f>IF(Table1[[#This Row],[RFM_Score]]="555","Champion", IF(AND(J551&gt;=4,V551&gt;=4),"Loyal", IF(U551&lt;=2,"At Risk", IF(W551&gt;=4,"Potential Loyalist","Others"))))</f>
        <v>Potential Loyalist</v>
      </c>
    </row>
    <row r="552" spans="1:25">
      <c r="A552" t="s">
        <v>2879</v>
      </c>
      <c r="B552">
        <v>52</v>
      </c>
      <c r="C552" t="s">
        <v>19</v>
      </c>
      <c r="D552" t="s">
        <v>29</v>
      </c>
      <c r="E552" s="6" t="s">
        <v>12622</v>
      </c>
      <c r="F552" t="s">
        <v>62</v>
      </c>
      <c r="G552">
        <v>3</v>
      </c>
      <c r="H552">
        <v>1</v>
      </c>
      <c r="I552">
        <v>45</v>
      </c>
      <c r="J552">
        <v>3</v>
      </c>
      <c r="K552">
        <v>535.38</v>
      </c>
      <c r="L552" t="str">
        <f t="shared" si="48"/>
        <v/>
      </c>
      <c r="M552">
        <v>5</v>
      </c>
      <c r="N552" t="str">
        <f t="shared" si="49"/>
        <v/>
      </c>
      <c r="O552">
        <v>35</v>
      </c>
      <c r="P552" s="11">
        <v>0.33333333333333298</v>
      </c>
      <c r="Q552" s="11">
        <v>6.6666666666666596E-2</v>
      </c>
      <c r="R552" s="12">
        <v>107.07599999999999</v>
      </c>
      <c r="S552" t="s">
        <v>57</v>
      </c>
      <c r="T552">
        <v>1</v>
      </c>
      <c r="U552">
        <f t="shared" si="50"/>
        <v>4</v>
      </c>
      <c r="V552">
        <f t="shared" si="51"/>
        <v>2</v>
      </c>
      <c r="W552">
        <f t="shared" si="52"/>
        <v>5</v>
      </c>
      <c r="X552" t="str">
        <f t="shared" si="53"/>
        <v>425</v>
      </c>
      <c r="Y552" t="str">
        <f>IF(Table1[[#This Row],[RFM_Score]]="555","Champion", IF(AND(J552&gt;=4,V552&gt;=4),"Loyal", IF(U552&lt;=2,"At Risk", IF(W552&gt;=4,"Potential Loyalist","Others"))))</f>
        <v>Potential Loyalist</v>
      </c>
    </row>
    <row r="553" spans="1:25">
      <c r="A553" t="s">
        <v>1566</v>
      </c>
      <c r="B553">
        <v>21</v>
      </c>
      <c r="C553" t="s">
        <v>19</v>
      </c>
      <c r="D553" t="s">
        <v>25</v>
      </c>
      <c r="E553" s="6" t="s">
        <v>12623</v>
      </c>
      <c r="F553" t="s">
        <v>37</v>
      </c>
      <c r="G553">
        <v>2</v>
      </c>
      <c r="H553">
        <v>0</v>
      </c>
      <c r="I553">
        <v>49</v>
      </c>
      <c r="J553">
        <v>2</v>
      </c>
      <c r="K553">
        <v>531.26</v>
      </c>
      <c r="L553" t="str">
        <f t="shared" si="48"/>
        <v/>
      </c>
      <c r="M553">
        <v>5</v>
      </c>
      <c r="N553" t="str">
        <f t="shared" si="49"/>
        <v/>
      </c>
      <c r="O553">
        <v>48</v>
      </c>
      <c r="P553" s="11">
        <v>0</v>
      </c>
      <c r="Q553" s="11">
        <v>4.08163265306122E-2</v>
      </c>
      <c r="R553" s="12">
        <v>106.252</v>
      </c>
      <c r="S553" t="s">
        <v>57</v>
      </c>
      <c r="T553">
        <v>0</v>
      </c>
      <c r="U553">
        <f t="shared" si="50"/>
        <v>3</v>
      </c>
      <c r="V553">
        <f t="shared" si="51"/>
        <v>2</v>
      </c>
      <c r="W553">
        <f t="shared" si="52"/>
        <v>5</v>
      </c>
      <c r="X553" t="str">
        <f t="shared" si="53"/>
        <v>325</v>
      </c>
      <c r="Y553" t="str">
        <f>IF(Table1[[#This Row],[RFM_Score]]="555","Champion", IF(AND(J553&gt;=4,V553&gt;=4),"Loyal", IF(U553&lt;=2,"At Risk", IF(W553&gt;=4,"Potential Loyalist","Others"))))</f>
        <v>Potential Loyalist</v>
      </c>
    </row>
    <row r="554" spans="1:25">
      <c r="A554" t="s">
        <v>3076</v>
      </c>
      <c r="B554">
        <v>32</v>
      </c>
      <c r="C554" t="s">
        <v>24</v>
      </c>
      <c r="D554" t="s">
        <v>20</v>
      </c>
      <c r="E554" s="6" t="s">
        <v>12624</v>
      </c>
      <c r="F554" t="s">
        <v>26</v>
      </c>
      <c r="G554">
        <v>2</v>
      </c>
      <c r="H554">
        <v>1</v>
      </c>
      <c r="I554">
        <v>48</v>
      </c>
      <c r="J554">
        <v>1</v>
      </c>
      <c r="K554">
        <v>530.35</v>
      </c>
      <c r="L554" t="str">
        <f t="shared" si="48"/>
        <v/>
      </c>
      <c r="M554">
        <v>5</v>
      </c>
      <c r="N554" t="str">
        <f t="shared" si="49"/>
        <v/>
      </c>
      <c r="O554">
        <v>105</v>
      </c>
      <c r="P554" s="11">
        <v>0.5</v>
      </c>
      <c r="Q554" s="11">
        <v>2.0833333333333301E-2</v>
      </c>
      <c r="R554" s="12">
        <v>106.07</v>
      </c>
      <c r="S554" t="s">
        <v>57</v>
      </c>
      <c r="T554">
        <v>0</v>
      </c>
      <c r="U554">
        <f t="shared" si="50"/>
        <v>1</v>
      </c>
      <c r="V554">
        <f t="shared" si="51"/>
        <v>2</v>
      </c>
      <c r="W554">
        <f t="shared" si="52"/>
        <v>5</v>
      </c>
      <c r="X554" t="str">
        <f t="shared" si="53"/>
        <v>125</v>
      </c>
      <c r="Y554" t="str">
        <f>IF(Table1[[#This Row],[RFM_Score]]="555","Champion", IF(AND(J554&gt;=4,V554&gt;=4),"Loyal", IF(U554&lt;=2,"At Risk", IF(W554&gt;=4,"Potential Loyalist","Others"))))</f>
        <v>At Risk</v>
      </c>
    </row>
    <row r="555" spans="1:25">
      <c r="A555" t="s">
        <v>8817</v>
      </c>
      <c r="B555">
        <v>26</v>
      </c>
      <c r="C555" t="s">
        <v>19</v>
      </c>
      <c r="D555" t="s">
        <v>20</v>
      </c>
      <c r="E555" s="6" t="s">
        <v>12625</v>
      </c>
      <c r="F555" t="s">
        <v>21</v>
      </c>
      <c r="G555">
        <v>3</v>
      </c>
      <c r="H555">
        <v>1</v>
      </c>
      <c r="I555">
        <v>48</v>
      </c>
      <c r="J555">
        <v>3</v>
      </c>
      <c r="K555">
        <v>528.32000000000005</v>
      </c>
      <c r="L555" t="str">
        <f t="shared" si="48"/>
        <v/>
      </c>
      <c r="M555">
        <v>5</v>
      </c>
      <c r="N555" t="str">
        <f t="shared" si="49"/>
        <v/>
      </c>
      <c r="O555">
        <v>26</v>
      </c>
      <c r="P555" s="11">
        <v>0.33333333333333298</v>
      </c>
      <c r="Q555" s="11">
        <v>6.25E-2</v>
      </c>
      <c r="R555" s="12">
        <v>105.664</v>
      </c>
      <c r="S555" t="s">
        <v>57</v>
      </c>
      <c r="T555">
        <v>0</v>
      </c>
      <c r="U555">
        <f t="shared" si="50"/>
        <v>4</v>
      </c>
      <c r="V555">
        <f t="shared" si="51"/>
        <v>2</v>
      </c>
      <c r="W555">
        <f t="shared" si="52"/>
        <v>5</v>
      </c>
      <c r="X555" t="str">
        <f t="shared" si="53"/>
        <v>425</v>
      </c>
      <c r="Y555" t="str">
        <f>IF(Table1[[#This Row],[RFM_Score]]="555","Champion", IF(AND(J555&gt;=4,V555&gt;=4),"Loyal", IF(U555&lt;=2,"At Risk", IF(W555&gt;=4,"Potential Loyalist","Others"))))</f>
        <v>Potential Loyalist</v>
      </c>
    </row>
    <row r="556" spans="1:25">
      <c r="A556" t="s">
        <v>11040</v>
      </c>
      <c r="B556">
        <v>44</v>
      </c>
      <c r="C556" t="s">
        <v>24</v>
      </c>
      <c r="D556" t="s">
        <v>29</v>
      </c>
      <c r="E556" s="6" t="s">
        <v>12626</v>
      </c>
      <c r="F556" t="s">
        <v>26</v>
      </c>
      <c r="G556">
        <v>2</v>
      </c>
      <c r="H556">
        <v>2</v>
      </c>
      <c r="I556">
        <v>55</v>
      </c>
      <c r="J556">
        <v>3</v>
      </c>
      <c r="K556">
        <v>528.21</v>
      </c>
      <c r="L556" t="str">
        <f t="shared" si="48"/>
        <v/>
      </c>
      <c r="M556">
        <v>5</v>
      </c>
      <c r="N556" t="str">
        <f t="shared" si="49"/>
        <v/>
      </c>
      <c r="O556">
        <v>23</v>
      </c>
      <c r="P556" s="11">
        <v>1</v>
      </c>
      <c r="Q556" s="11">
        <v>5.4545454545454501E-2</v>
      </c>
      <c r="R556" s="12">
        <v>105.642</v>
      </c>
      <c r="S556" t="s">
        <v>57</v>
      </c>
      <c r="T556">
        <v>0</v>
      </c>
      <c r="U556">
        <f t="shared" si="50"/>
        <v>4</v>
      </c>
      <c r="V556">
        <f t="shared" si="51"/>
        <v>2</v>
      </c>
      <c r="W556">
        <f t="shared" si="52"/>
        <v>5</v>
      </c>
      <c r="X556" t="str">
        <f t="shared" si="53"/>
        <v>425</v>
      </c>
      <c r="Y556" t="str">
        <f>IF(Table1[[#This Row],[RFM_Score]]="555","Champion", IF(AND(J556&gt;=4,V556&gt;=4),"Loyal", IF(U556&lt;=2,"At Risk", IF(W556&gt;=4,"Potential Loyalist","Others"))))</f>
        <v>Potential Loyalist</v>
      </c>
    </row>
    <row r="557" spans="1:25">
      <c r="A557" t="s">
        <v>9219</v>
      </c>
      <c r="B557">
        <v>32</v>
      </c>
      <c r="C557" t="s">
        <v>24</v>
      </c>
      <c r="D557" t="s">
        <v>25</v>
      </c>
      <c r="E557" s="6" t="s">
        <v>12627</v>
      </c>
      <c r="F557" t="s">
        <v>26</v>
      </c>
      <c r="G557">
        <v>1</v>
      </c>
      <c r="H557">
        <v>1</v>
      </c>
      <c r="I557">
        <v>40</v>
      </c>
      <c r="J557">
        <v>3</v>
      </c>
      <c r="K557">
        <v>527.35</v>
      </c>
      <c r="L557" t="str">
        <f t="shared" si="48"/>
        <v/>
      </c>
      <c r="M557">
        <v>5</v>
      </c>
      <c r="N557" t="str">
        <f t="shared" si="49"/>
        <v/>
      </c>
      <c r="O557">
        <v>19</v>
      </c>
      <c r="P557" s="11">
        <v>1</v>
      </c>
      <c r="Q557" s="11">
        <v>7.4999999999999997E-2</v>
      </c>
      <c r="R557" s="12">
        <v>105.47</v>
      </c>
      <c r="S557" t="s">
        <v>57</v>
      </c>
      <c r="T557">
        <v>0</v>
      </c>
      <c r="U557">
        <f t="shared" si="50"/>
        <v>5</v>
      </c>
      <c r="V557">
        <f t="shared" si="51"/>
        <v>2</v>
      </c>
      <c r="W557">
        <f t="shared" si="52"/>
        <v>5</v>
      </c>
      <c r="X557" t="str">
        <f t="shared" si="53"/>
        <v>525</v>
      </c>
      <c r="Y557" t="str">
        <f>IF(Table1[[#This Row],[RFM_Score]]="555","Champion", IF(AND(J557&gt;=4,V557&gt;=4),"Loyal", IF(U557&lt;=2,"At Risk", IF(W557&gt;=4,"Potential Loyalist","Others"))))</f>
        <v>Potential Loyalist</v>
      </c>
    </row>
    <row r="558" spans="1:25">
      <c r="A558" t="s">
        <v>1210</v>
      </c>
      <c r="B558">
        <v>34</v>
      </c>
      <c r="C558" t="s">
        <v>24</v>
      </c>
      <c r="D558" t="s">
        <v>46</v>
      </c>
      <c r="E558" s="6" t="s">
        <v>12628</v>
      </c>
      <c r="F558" t="s">
        <v>21</v>
      </c>
      <c r="G558">
        <v>7</v>
      </c>
      <c r="H558">
        <v>1</v>
      </c>
      <c r="I558">
        <v>57</v>
      </c>
      <c r="J558">
        <v>3</v>
      </c>
      <c r="K558">
        <v>519.63</v>
      </c>
      <c r="L558" t="str">
        <f t="shared" si="48"/>
        <v/>
      </c>
      <c r="M558">
        <v>5</v>
      </c>
      <c r="N558" t="str">
        <f t="shared" si="49"/>
        <v/>
      </c>
      <c r="O558">
        <v>32</v>
      </c>
      <c r="P558" s="11">
        <v>0.14285714285714199</v>
      </c>
      <c r="Q558" s="11">
        <v>5.2631578947368397E-2</v>
      </c>
      <c r="R558" s="12">
        <v>103.926</v>
      </c>
      <c r="S558" t="s">
        <v>57</v>
      </c>
      <c r="T558">
        <v>0</v>
      </c>
      <c r="U558">
        <f t="shared" si="50"/>
        <v>4</v>
      </c>
      <c r="V558">
        <f t="shared" si="51"/>
        <v>2</v>
      </c>
      <c r="W558">
        <f t="shared" si="52"/>
        <v>5</v>
      </c>
      <c r="X558" t="str">
        <f t="shared" si="53"/>
        <v>425</v>
      </c>
      <c r="Y558" t="str">
        <f>IF(Table1[[#This Row],[RFM_Score]]="555","Champion", IF(AND(J558&gt;=4,V558&gt;=4),"Loyal", IF(U558&lt;=2,"At Risk", IF(W558&gt;=4,"Potential Loyalist","Others"))))</f>
        <v>Potential Loyalist</v>
      </c>
    </row>
    <row r="559" spans="1:25">
      <c r="A559" t="s">
        <v>4273</v>
      </c>
      <c r="B559">
        <v>52</v>
      </c>
      <c r="C559" t="s">
        <v>19</v>
      </c>
      <c r="D559" t="s">
        <v>29</v>
      </c>
      <c r="E559" s="6" t="s">
        <v>12629</v>
      </c>
      <c r="F559" t="s">
        <v>26</v>
      </c>
      <c r="G559">
        <v>5</v>
      </c>
      <c r="H559">
        <v>2</v>
      </c>
      <c r="I559">
        <v>46</v>
      </c>
      <c r="J559">
        <v>0</v>
      </c>
      <c r="K559">
        <v>514.34</v>
      </c>
      <c r="L559" t="str">
        <f t="shared" si="48"/>
        <v/>
      </c>
      <c r="M559">
        <v>5</v>
      </c>
      <c r="N559" t="str">
        <f t="shared" si="49"/>
        <v/>
      </c>
      <c r="O559">
        <v>94</v>
      </c>
      <c r="P559" s="11">
        <v>0.4</v>
      </c>
      <c r="Q559" s="11">
        <v>0</v>
      </c>
      <c r="R559" s="12">
        <v>102.86799999999999</v>
      </c>
      <c r="S559" t="s">
        <v>57</v>
      </c>
      <c r="T559">
        <v>0</v>
      </c>
      <c r="U559">
        <f t="shared" si="50"/>
        <v>2</v>
      </c>
      <c r="V559">
        <f t="shared" si="51"/>
        <v>2</v>
      </c>
      <c r="W559">
        <f t="shared" si="52"/>
        <v>5</v>
      </c>
      <c r="X559" t="str">
        <f t="shared" si="53"/>
        <v>225</v>
      </c>
      <c r="Y559" t="str">
        <f>IF(Table1[[#This Row],[RFM_Score]]="555","Champion", IF(AND(J559&gt;=4,V559&gt;=4),"Loyal", IF(U559&lt;=2,"At Risk", IF(W559&gt;=4,"Potential Loyalist","Others"))))</f>
        <v>At Risk</v>
      </c>
    </row>
    <row r="560" spans="1:25">
      <c r="A560" t="s">
        <v>2855</v>
      </c>
      <c r="B560">
        <v>39</v>
      </c>
      <c r="C560" t="s">
        <v>19</v>
      </c>
      <c r="D560" t="s">
        <v>25</v>
      </c>
      <c r="E560" s="6" t="s">
        <v>12630</v>
      </c>
      <c r="F560" t="s">
        <v>26</v>
      </c>
      <c r="G560">
        <v>5</v>
      </c>
      <c r="H560">
        <v>2</v>
      </c>
      <c r="I560">
        <v>52</v>
      </c>
      <c r="J560">
        <v>1</v>
      </c>
      <c r="K560">
        <v>512.58000000000004</v>
      </c>
      <c r="L560" t="str">
        <f t="shared" si="48"/>
        <v/>
      </c>
      <c r="M560">
        <v>5</v>
      </c>
      <c r="N560" t="str">
        <f t="shared" si="49"/>
        <v/>
      </c>
      <c r="O560">
        <v>47</v>
      </c>
      <c r="P560" s="11">
        <v>0.4</v>
      </c>
      <c r="Q560" s="11">
        <v>1.9230769230769201E-2</v>
      </c>
      <c r="R560" s="12">
        <v>102.51600000000001</v>
      </c>
      <c r="S560" t="s">
        <v>57</v>
      </c>
      <c r="T560">
        <v>0</v>
      </c>
      <c r="U560">
        <f t="shared" si="50"/>
        <v>3</v>
      </c>
      <c r="V560">
        <f t="shared" si="51"/>
        <v>2</v>
      </c>
      <c r="W560">
        <f t="shared" si="52"/>
        <v>5</v>
      </c>
      <c r="X560" t="str">
        <f t="shared" si="53"/>
        <v>325</v>
      </c>
      <c r="Y560" t="str">
        <f>IF(Table1[[#This Row],[RFM_Score]]="555","Champion", IF(AND(J560&gt;=4,V560&gt;=4),"Loyal", IF(U560&lt;=2,"At Risk", IF(W560&gt;=4,"Potential Loyalist","Others"))))</f>
        <v>Potential Loyalist</v>
      </c>
    </row>
    <row r="561" spans="1:25">
      <c r="A561" t="s">
        <v>4137</v>
      </c>
      <c r="B561">
        <v>18</v>
      </c>
      <c r="C561" t="s">
        <v>24</v>
      </c>
      <c r="D561" t="s">
        <v>25</v>
      </c>
      <c r="E561" s="6" t="s">
        <v>12631</v>
      </c>
      <c r="F561" t="s">
        <v>37</v>
      </c>
      <c r="G561">
        <v>3</v>
      </c>
      <c r="H561">
        <v>1</v>
      </c>
      <c r="I561">
        <v>58</v>
      </c>
      <c r="J561">
        <v>1</v>
      </c>
      <c r="K561">
        <v>504.22</v>
      </c>
      <c r="L561" t="str">
        <f t="shared" si="48"/>
        <v/>
      </c>
      <c r="M561">
        <v>5</v>
      </c>
      <c r="N561" t="str">
        <f t="shared" si="49"/>
        <v/>
      </c>
      <c r="O561">
        <v>77</v>
      </c>
      <c r="P561" s="11">
        <v>0.33333333333333298</v>
      </c>
      <c r="Q561" s="11">
        <v>1.72413793103448E-2</v>
      </c>
      <c r="R561" s="12">
        <v>100.84399999999999</v>
      </c>
      <c r="S561" t="s">
        <v>57</v>
      </c>
      <c r="T561">
        <v>0</v>
      </c>
      <c r="U561">
        <f t="shared" si="50"/>
        <v>2</v>
      </c>
      <c r="V561">
        <f t="shared" si="51"/>
        <v>2</v>
      </c>
      <c r="W561">
        <f t="shared" si="52"/>
        <v>5</v>
      </c>
      <c r="X561" t="str">
        <f t="shared" si="53"/>
        <v>225</v>
      </c>
      <c r="Y561" t="str">
        <f>IF(Table1[[#This Row],[RFM_Score]]="555","Champion", IF(AND(J561&gt;=4,V561&gt;=4),"Loyal", IF(U561&lt;=2,"At Risk", IF(W561&gt;=4,"Potential Loyalist","Others"))))</f>
        <v>At Risk</v>
      </c>
    </row>
    <row r="562" spans="1:25">
      <c r="A562" t="s">
        <v>9611</v>
      </c>
      <c r="B562">
        <v>39</v>
      </c>
      <c r="C562" t="s">
        <v>19</v>
      </c>
      <c r="D562" t="s">
        <v>49</v>
      </c>
      <c r="E562" s="6" t="s">
        <v>12632</v>
      </c>
      <c r="F562" t="s">
        <v>21</v>
      </c>
      <c r="G562">
        <v>5</v>
      </c>
      <c r="H562">
        <v>1</v>
      </c>
      <c r="I562">
        <v>53</v>
      </c>
      <c r="J562">
        <v>4</v>
      </c>
      <c r="K562">
        <v>503.76</v>
      </c>
      <c r="L562" t="str">
        <f t="shared" si="48"/>
        <v/>
      </c>
      <c r="M562">
        <v>5</v>
      </c>
      <c r="N562" t="str">
        <f t="shared" si="49"/>
        <v/>
      </c>
      <c r="O562">
        <v>15</v>
      </c>
      <c r="P562" s="11">
        <v>0.2</v>
      </c>
      <c r="Q562" s="11">
        <v>7.5471698113207503E-2</v>
      </c>
      <c r="R562" s="12">
        <v>100.752</v>
      </c>
      <c r="S562" t="s">
        <v>57</v>
      </c>
      <c r="T562">
        <v>0</v>
      </c>
      <c r="U562">
        <f t="shared" si="50"/>
        <v>5</v>
      </c>
      <c r="V562">
        <f t="shared" si="51"/>
        <v>2</v>
      </c>
      <c r="W562">
        <f t="shared" si="52"/>
        <v>5</v>
      </c>
      <c r="X562" t="str">
        <f t="shared" si="53"/>
        <v>525</v>
      </c>
      <c r="Y562" t="str">
        <f>IF(Table1[[#This Row],[RFM_Score]]="555","Champion", IF(AND(J562&gt;=4,V562&gt;=4),"Loyal", IF(U562&lt;=2,"At Risk", IF(W562&gt;=4,"Potential Loyalist","Others"))))</f>
        <v>Potential Loyalist</v>
      </c>
    </row>
    <row r="563" spans="1:25">
      <c r="A563" t="s">
        <v>9200</v>
      </c>
      <c r="B563">
        <v>47</v>
      </c>
      <c r="C563" t="s">
        <v>24</v>
      </c>
      <c r="D563" t="s">
        <v>49</v>
      </c>
      <c r="E563" s="6" t="s">
        <v>12633</v>
      </c>
      <c r="F563" t="s">
        <v>26</v>
      </c>
      <c r="G563">
        <v>3</v>
      </c>
      <c r="H563">
        <v>0</v>
      </c>
      <c r="I563">
        <v>48</v>
      </c>
      <c r="J563">
        <v>2</v>
      </c>
      <c r="K563">
        <v>503.26</v>
      </c>
      <c r="L563" t="str">
        <f t="shared" si="48"/>
        <v/>
      </c>
      <c r="M563">
        <v>5</v>
      </c>
      <c r="N563" t="str">
        <f t="shared" si="49"/>
        <v/>
      </c>
      <c r="O563">
        <v>11</v>
      </c>
      <c r="P563" s="11">
        <v>0</v>
      </c>
      <c r="Q563" s="11">
        <v>4.1666666666666602E-2</v>
      </c>
      <c r="R563" s="12">
        <v>100.652</v>
      </c>
      <c r="S563" t="s">
        <v>57</v>
      </c>
      <c r="T563">
        <v>0</v>
      </c>
      <c r="U563">
        <f t="shared" si="50"/>
        <v>5</v>
      </c>
      <c r="V563">
        <f t="shared" si="51"/>
        <v>2</v>
      </c>
      <c r="W563">
        <f t="shared" si="52"/>
        <v>5</v>
      </c>
      <c r="X563" t="str">
        <f t="shared" si="53"/>
        <v>525</v>
      </c>
      <c r="Y563" t="str">
        <f>IF(Table1[[#This Row],[RFM_Score]]="555","Champion", IF(AND(J563&gt;=4,V563&gt;=4),"Loyal", IF(U563&lt;=2,"At Risk", IF(W563&gt;=4,"Potential Loyalist","Others"))))</f>
        <v>Potential Loyalist</v>
      </c>
    </row>
    <row r="564" spans="1:25">
      <c r="A564" t="s">
        <v>996</v>
      </c>
      <c r="B564">
        <v>40</v>
      </c>
      <c r="C564" t="s">
        <v>24</v>
      </c>
      <c r="D564" t="s">
        <v>25</v>
      </c>
      <c r="E564" s="6" t="s">
        <v>12634</v>
      </c>
      <c r="F564" t="s">
        <v>30</v>
      </c>
      <c r="G564">
        <v>2</v>
      </c>
      <c r="H564">
        <v>0</v>
      </c>
      <c r="I564">
        <v>55</v>
      </c>
      <c r="J564">
        <v>3</v>
      </c>
      <c r="K564">
        <v>502.28</v>
      </c>
      <c r="L564" t="str">
        <f t="shared" si="48"/>
        <v/>
      </c>
      <c r="M564">
        <v>5</v>
      </c>
      <c r="N564" t="str">
        <f t="shared" si="49"/>
        <v/>
      </c>
      <c r="O564">
        <v>22</v>
      </c>
      <c r="P564" s="11">
        <v>0</v>
      </c>
      <c r="Q564" s="11">
        <v>5.4545454545454501E-2</v>
      </c>
      <c r="R564" s="12">
        <v>100.45599999999899</v>
      </c>
      <c r="S564" t="s">
        <v>57</v>
      </c>
      <c r="T564">
        <v>0</v>
      </c>
      <c r="U564">
        <f t="shared" si="50"/>
        <v>4</v>
      </c>
      <c r="V564">
        <f t="shared" si="51"/>
        <v>2</v>
      </c>
      <c r="W564">
        <f t="shared" si="52"/>
        <v>5</v>
      </c>
      <c r="X564" t="str">
        <f t="shared" si="53"/>
        <v>425</v>
      </c>
      <c r="Y564" t="str">
        <f>IF(Table1[[#This Row],[RFM_Score]]="555","Champion", IF(AND(J564&gt;=4,V564&gt;=4),"Loyal", IF(U564&lt;=2,"At Risk", IF(W564&gt;=4,"Potential Loyalist","Others"))))</f>
        <v>Potential Loyalist</v>
      </c>
    </row>
    <row r="565" spans="1:25">
      <c r="A565" t="s">
        <v>4249</v>
      </c>
      <c r="B565">
        <v>44</v>
      </c>
      <c r="C565" t="s">
        <v>19</v>
      </c>
      <c r="D565" t="s">
        <v>29</v>
      </c>
      <c r="E565" s="6" t="s">
        <v>12635</v>
      </c>
      <c r="F565" t="s">
        <v>26</v>
      </c>
      <c r="G565">
        <v>3</v>
      </c>
      <c r="H565">
        <v>1</v>
      </c>
      <c r="I565">
        <v>58</v>
      </c>
      <c r="J565">
        <v>3</v>
      </c>
      <c r="K565">
        <v>499.93</v>
      </c>
      <c r="L565" t="str">
        <f t="shared" si="48"/>
        <v/>
      </c>
      <c r="M565">
        <v>5</v>
      </c>
      <c r="N565" t="str">
        <f t="shared" si="49"/>
        <v/>
      </c>
      <c r="O565">
        <v>7</v>
      </c>
      <c r="P565" s="11">
        <v>0.33333333333333298</v>
      </c>
      <c r="Q565" s="11">
        <v>5.1724137931034399E-2</v>
      </c>
      <c r="R565" s="12">
        <v>99.986000000000004</v>
      </c>
      <c r="S565" t="s">
        <v>22</v>
      </c>
      <c r="T565">
        <v>0</v>
      </c>
      <c r="U565">
        <f t="shared" si="50"/>
        <v>5</v>
      </c>
      <c r="V565">
        <f t="shared" si="51"/>
        <v>2</v>
      </c>
      <c r="W565">
        <f t="shared" si="52"/>
        <v>4</v>
      </c>
      <c r="X565" t="str">
        <f t="shared" si="53"/>
        <v>524</v>
      </c>
      <c r="Y565" t="str">
        <f>IF(Table1[[#This Row],[RFM_Score]]="555","Champion", IF(AND(J565&gt;=4,V565&gt;=4),"Loyal", IF(U565&lt;=2,"At Risk", IF(W565&gt;=4,"Potential Loyalist","Others"))))</f>
        <v>Potential Loyalist</v>
      </c>
    </row>
    <row r="566" spans="1:25">
      <c r="A566" t="s">
        <v>8680</v>
      </c>
      <c r="B566">
        <v>37</v>
      </c>
      <c r="C566" t="s">
        <v>24</v>
      </c>
      <c r="D566" t="s">
        <v>35</v>
      </c>
      <c r="E566" s="6" t="s">
        <v>12636</v>
      </c>
      <c r="F566" t="s">
        <v>30</v>
      </c>
      <c r="G566">
        <v>5</v>
      </c>
      <c r="H566">
        <v>0</v>
      </c>
      <c r="I566">
        <v>57</v>
      </c>
      <c r="J566">
        <v>1</v>
      </c>
      <c r="K566">
        <v>498.28</v>
      </c>
      <c r="L566" t="str">
        <f t="shared" si="48"/>
        <v/>
      </c>
      <c r="M566">
        <v>5</v>
      </c>
      <c r="N566" t="str">
        <f t="shared" si="49"/>
        <v/>
      </c>
      <c r="O566">
        <v>14</v>
      </c>
      <c r="P566" s="11">
        <v>0</v>
      </c>
      <c r="Q566" s="11">
        <v>1.7543859649122799E-2</v>
      </c>
      <c r="R566" s="12">
        <v>99.655999999999906</v>
      </c>
      <c r="S566" t="s">
        <v>22</v>
      </c>
      <c r="T566">
        <v>0</v>
      </c>
      <c r="U566">
        <f t="shared" si="50"/>
        <v>5</v>
      </c>
      <c r="V566">
        <f t="shared" si="51"/>
        <v>2</v>
      </c>
      <c r="W566">
        <f t="shared" si="52"/>
        <v>4</v>
      </c>
      <c r="X566" t="str">
        <f t="shared" si="53"/>
        <v>524</v>
      </c>
      <c r="Y566" t="str">
        <f>IF(Table1[[#This Row],[RFM_Score]]="555","Champion", IF(AND(J566&gt;=4,V566&gt;=4),"Loyal", IF(U566&lt;=2,"At Risk", IF(W566&gt;=4,"Potential Loyalist","Others"))))</f>
        <v>Potential Loyalist</v>
      </c>
    </row>
    <row r="567" spans="1:25">
      <c r="A567" t="s">
        <v>4586</v>
      </c>
      <c r="B567">
        <v>32</v>
      </c>
      <c r="C567" t="s">
        <v>24</v>
      </c>
      <c r="D567" t="s">
        <v>20</v>
      </c>
      <c r="E567" s="6" t="s">
        <v>12637</v>
      </c>
      <c r="F567" t="s">
        <v>62</v>
      </c>
      <c r="G567">
        <v>5</v>
      </c>
      <c r="H567">
        <v>1</v>
      </c>
      <c r="I567">
        <v>40</v>
      </c>
      <c r="J567">
        <v>2</v>
      </c>
      <c r="K567">
        <v>497.81</v>
      </c>
      <c r="L567" t="str">
        <f t="shared" si="48"/>
        <v/>
      </c>
      <c r="M567">
        <v>5</v>
      </c>
      <c r="N567" t="str">
        <f t="shared" si="49"/>
        <v/>
      </c>
      <c r="O567">
        <v>22</v>
      </c>
      <c r="P567" s="11">
        <v>0.2</v>
      </c>
      <c r="Q567" s="11">
        <v>0.05</v>
      </c>
      <c r="R567" s="12">
        <v>99.561999999999998</v>
      </c>
      <c r="S567" t="s">
        <v>22</v>
      </c>
      <c r="T567">
        <v>0</v>
      </c>
      <c r="U567">
        <f t="shared" si="50"/>
        <v>4</v>
      </c>
      <c r="V567">
        <f t="shared" si="51"/>
        <v>2</v>
      </c>
      <c r="W567">
        <f t="shared" si="52"/>
        <v>4</v>
      </c>
      <c r="X567" t="str">
        <f t="shared" si="53"/>
        <v>424</v>
      </c>
      <c r="Y567" t="str">
        <f>IF(Table1[[#This Row],[RFM_Score]]="555","Champion", IF(AND(J567&gt;=4,V567&gt;=4),"Loyal", IF(U567&lt;=2,"At Risk", IF(W567&gt;=4,"Potential Loyalist","Others"))))</f>
        <v>Potential Loyalist</v>
      </c>
    </row>
    <row r="568" spans="1:25">
      <c r="A568" t="s">
        <v>7443</v>
      </c>
      <c r="B568">
        <v>30</v>
      </c>
      <c r="C568" t="s">
        <v>19</v>
      </c>
      <c r="D568" t="s">
        <v>29</v>
      </c>
      <c r="E568" s="6" t="s">
        <v>12638</v>
      </c>
      <c r="F568" t="s">
        <v>37</v>
      </c>
      <c r="G568">
        <v>4</v>
      </c>
      <c r="H568">
        <v>0</v>
      </c>
      <c r="I568">
        <v>41</v>
      </c>
      <c r="J568">
        <v>1</v>
      </c>
      <c r="K568">
        <v>497.56</v>
      </c>
      <c r="L568" t="str">
        <f t="shared" si="48"/>
        <v/>
      </c>
      <c r="M568">
        <v>5</v>
      </c>
      <c r="N568" t="str">
        <f t="shared" si="49"/>
        <v/>
      </c>
      <c r="O568">
        <v>7</v>
      </c>
      <c r="P568" s="11">
        <v>0</v>
      </c>
      <c r="Q568" s="11">
        <v>2.4390243902439001E-2</v>
      </c>
      <c r="R568" s="12">
        <v>99.512</v>
      </c>
      <c r="S568" t="s">
        <v>22</v>
      </c>
      <c r="T568">
        <v>0</v>
      </c>
      <c r="U568">
        <f t="shared" si="50"/>
        <v>5</v>
      </c>
      <c r="V568">
        <f t="shared" si="51"/>
        <v>2</v>
      </c>
      <c r="W568">
        <f t="shared" si="52"/>
        <v>4</v>
      </c>
      <c r="X568" t="str">
        <f t="shared" si="53"/>
        <v>524</v>
      </c>
      <c r="Y568" t="str">
        <f>IF(Table1[[#This Row],[RFM_Score]]="555","Champion", IF(AND(J568&gt;=4,V568&gt;=4),"Loyal", IF(U568&lt;=2,"At Risk", IF(W568&gt;=4,"Potential Loyalist","Others"))))</f>
        <v>Potential Loyalist</v>
      </c>
    </row>
    <row r="569" spans="1:25">
      <c r="A569" t="s">
        <v>2434</v>
      </c>
      <c r="B569">
        <v>22</v>
      </c>
      <c r="C569" t="s">
        <v>24</v>
      </c>
      <c r="D569" t="s">
        <v>41</v>
      </c>
      <c r="E569" s="6" t="s">
        <v>12639</v>
      </c>
      <c r="F569" t="s">
        <v>62</v>
      </c>
      <c r="G569">
        <v>4</v>
      </c>
      <c r="H569">
        <v>1</v>
      </c>
      <c r="I569">
        <v>47</v>
      </c>
      <c r="J569">
        <v>2</v>
      </c>
      <c r="K569">
        <v>496.96</v>
      </c>
      <c r="L569" t="str">
        <f t="shared" si="48"/>
        <v/>
      </c>
      <c r="M569">
        <v>5</v>
      </c>
      <c r="N569" t="str">
        <f t="shared" si="49"/>
        <v/>
      </c>
      <c r="O569">
        <v>39</v>
      </c>
      <c r="P569" s="11">
        <v>0.25</v>
      </c>
      <c r="Q569" s="11">
        <v>4.2553191489361701E-2</v>
      </c>
      <c r="R569" s="12">
        <v>99.391999999999996</v>
      </c>
      <c r="S569" t="s">
        <v>22</v>
      </c>
      <c r="T569">
        <v>0</v>
      </c>
      <c r="U569">
        <f t="shared" si="50"/>
        <v>4</v>
      </c>
      <c r="V569">
        <f t="shared" si="51"/>
        <v>2</v>
      </c>
      <c r="W569">
        <f t="shared" si="52"/>
        <v>4</v>
      </c>
      <c r="X569" t="str">
        <f t="shared" si="53"/>
        <v>424</v>
      </c>
      <c r="Y569" t="str">
        <f>IF(Table1[[#This Row],[RFM_Score]]="555","Champion", IF(AND(J569&gt;=4,V569&gt;=4),"Loyal", IF(U569&lt;=2,"At Risk", IF(W569&gt;=4,"Potential Loyalist","Others"))))</f>
        <v>Potential Loyalist</v>
      </c>
    </row>
    <row r="570" spans="1:25">
      <c r="A570" t="s">
        <v>1911</v>
      </c>
      <c r="B570">
        <v>50</v>
      </c>
      <c r="C570" t="s">
        <v>24</v>
      </c>
      <c r="D570" t="s">
        <v>25</v>
      </c>
      <c r="E570" s="6" t="s">
        <v>12640</v>
      </c>
      <c r="F570" t="s">
        <v>26</v>
      </c>
      <c r="G570">
        <v>2</v>
      </c>
      <c r="H570">
        <v>1</v>
      </c>
      <c r="I570">
        <v>51</v>
      </c>
      <c r="J570">
        <v>4</v>
      </c>
      <c r="K570">
        <v>487.54</v>
      </c>
      <c r="L570" t="str">
        <f t="shared" si="48"/>
        <v/>
      </c>
      <c r="M570">
        <v>5</v>
      </c>
      <c r="N570" t="str">
        <f t="shared" si="49"/>
        <v/>
      </c>
      <c r="O570">
        <v>5</v>
      </c>
      <c r="P570" s="11">
        <v>0.5</v>
      </c>
      <c r="Q570" s="11">
        <v>7.8431372549019607E-2</v>
      </c>
      <c r="R570" s="12">
        <v>97.507999999999996</v>
      </c>
      <c r="S570" t="s">
        <v>22</v>
      </c>
      <c r="T570">
        <v>0</v>
      </c>
      <c r="U570">
        <f t="shared" si="50"/>
        <v>5</v>
      </c>
      <c r="V570">
        <f t="shared" si="51"/>
        <v>2</v>
      </c>
      <c r="W570">
        <f t="shared" si="52"/>
        <v>4</v>
      </c>
      <c r="X570" t="str">
        <f t="shared" si="53"/>
        <v>524</v>
      </c>
      <c r="Y570" t="str">
        <f>IF(Table1[[#This Row],[RFM_Score]]="555","Champion", IF(AND(J570&gt;=4,V570&gt;=4),"Loyal", IF(U570&lt;=2,"At Risk", IF(W570&gt;=4,"Potential Loyalist","Others"))))</f>
        <v>Potential Loyalist</v>
      </c>
    </row>
    <row r="571" spans="1:25">
      <c r="A571" t="s">
        <v>4393</v>
      </c>
      <c r="B571">
        <v>37</v>
      </c>
      <c r="C571" t="s">
        <v>19</v>
      </c>
      <c r="D571" t="s">
        <v>49</v>
      </c>
      <c r="E571" s="6" t="s">
        <v>12641</v>
      </c>
      <c r="F571" t="s">
        <v>37</v>
      </c>
      <c r="G571">
        <v>6</v>
      </c>
      <c r="H571">
        <v>2</v>
      </c>
      <c r="I571">
        <v>51</v>
      </c>
      <c r="J571">
        <v>2</v>
      </c>
      <c r="K571">
        <v>486.97</v>
      </c>
      <c r="L571" t="str">
        <f t="shared" si="48"/>
        <v/>
      </c>
      <c r="M571">
        <v>5</v>
      </c>
      <c r="N571" t="str">
        <f t="shared" si="49"/>
        <v/>
      </c>
      <c r="O571">
        <v>23</v>
      </c>
      <c r="P571" s="11">
        <v>0.33333333333333298</v>
      </c>
      <c r="Q571" s="11">
        <v>3.9215686274509803E-2</v>
      </c>
      <c r="R571" s="12">
        <v>97.394000000000005</v>
      </c>
      <c r="S571" t="s">
        <v>22</v>
      </c>
      <c r="T571">
        <v>0</v>
      </c>
      <c r="U571">
        <f t="shared" si="50"/>
        <v>4</v>
      </c>
      <c r="V571">
        <f t="shared" si="51"/>
        <v>2</v>
      </c>
      <c r="W571">
        <f t="shared" si="52"/>
        <v>4</v>
      </c>
      <c r="X571" t="str">
        <f t="shared" si="53"/>
        <v>424</v>
      </c>
      <c r="Y571" t="str">
        <f>IF(Table1[[#This Row],[RFM_Score]]="555","Champion", IF(AND(J571&gt;=4,V571&gt;=4),"Loyal", IF(U571&lt;=2,"At Risk", IF(W571&gt;=4,"Potential Loyalist","Others"))))</f>
        <v>Potential Loyalist</v>
      </c>
    </row>
    <row r="572" spans="1:25">
      <c r="A572" t="s">
        <v>10659</v>
      </c>
      <c r="B572">
        <v>40</v>
      </c>
      <c r="C572" t="s">
        <v>24</v>
      </c>
      <c r="D572" t="s">
        <v>20</v>
      </c>
      <c r="E572" s="6" t="s">
        <v>12642</v>
      </c>
      <c r="F572" t="s">
        <v>37</v>
      </c>
      <c r="G572">
        <v>3</v>
      </c>
      <c r="H572">
        <v>0</v>
      </c>
      <c r="I572">
        <v>42</v>
      </c>
      <c r="J572">
        <v>4</v>
      </c>
      <c r="K572">
        <v>486.29</v>
      </c>
      <c r="L572" t="str">
        <f t="shared" si="48"/>
        <v/>
      </c>
      <c r="M572">
        <v>5</v>
      </c>
      <c r="N572" t="str">
        <f t="shared" si="49"/>
        <v/>
      </c>
      <c r="O572">
        <v>33</v>
      </c>
      <c r="P572" s="11">
        <v>0</v>
      </c>
      <c r="Q572" s="11">
        <v>9.5238095238095205E-2</v>
      </c>
      <c r="R572" s="12">
        <v>97.257999999999996</v>
      </c>
      <c r="S572" t="s">
        <v>22</v>
      </c>
      <c r="T572">
        <v>0</v>
      </c>
      <c r="U572">
        <f t="shared" si="50"/>
        <v>4</v>
      </c>
      <c r="V572">
        <f t="shared" si="51"/>
        <v>2</v>
      </c>
      <c r="W572">
        <f t="shared" si="52"/>
        <v>4</v>
      </c>
      <c r="X572" t="str">
        <f t="shared" si="53"/>
        <v>424</v>
      </c>
      <c r="Y572" t="str">
        <f>IF(Table1[[#This Row],[RFM_Score]]="555","Champion", IF(AND(J572&gt;=4,V572&gt;=4),"Loyal", IF(U572&lt;=2,"At Risk", IF(W572&gt;=4,"Potential Loyalist","Others"))))</f>
        <v>Potential Loyalist</v>
      </c>
    </row>
    <row r="573" spans="1:25">
      <c r="A573" t="s">
        <v>681</v>
      </c>
      <c r="B573">
        <v>32</v>
      </c>
      <c r="C573" t="s">
        <v>19</v>
      </c>
      <c r="D573" t="s">
        <v>25</v>
      </c>
      <c r="E573" s="6" t="s">
        <v>12643</v>
      </c>
      <c r="F573" t="s">
        <v>26</v>
      </c>
      <c r="G573">
        <v>3</v>
      </c>
      <c r="H573">
        <v>0</v>
      </c>
      <c r="I573">
        <v>64</v>
      </c>
      <c r="J573">
        <v>5</v>
      </c>
      <c r="K573">
        <v>486.12</v>
      </c>
      <c r="L573" t="str">
        <f t="shared" si="48"/>
        <v/>
      </c>
      <c r="M573">
        <v>5</v>
      </c>
      <c r="N573" t="str">
        <f t="shared" si="49"/>
        <v/>
      </c>
      <c r="O573">
        <v>14</v>
      </c>
      <c r="P573" s="11">
        <v>0</v>
      </c>
      <c r="Q573" s="11">
        <v>7.8125E-2</v>
      </c>
      <c r="R573" s="12">
        <v>97.224000000000004</v>
      </c>
      <c r="S573" t="s">
        <v>22</v>
      </c>
      <c r="T573">
        <v>0</v>
      </c>
      <c r="U573">
        <f t="shared" si="50"/>
        <v>5</v>
      </c>
      <c r="V573">
        <f t="shared" si="51"/>
        <v>2</v>
      </c>
      <c r="W573">
        <f t="shared" si="52"/>
        <v>4</v>
      </c>
      <c r="X573" t="str">
        <f t="shared" si="53"/>
        <v>524</v>
      </c>
      <c r="Y573" t="str">
        <f>IF(Table1[[#This Row],[RFM_Score]]="555","Champion", IF(AND(J573&gt;=4,V573&gt;=4),"Loyal", IF(U573&lt;=2,"At Risk", IF(W573&gt;=4,"Potential Loyalist","Others"))))</f>
        <v>Potential Loyalist</v>
      </c>
    </row>
    <row r="574" spans="1:25">
      <c r="A574" t="s">
        <v>5331</v>
      </c>
      <c r="B574">
        <v>50</v>
      </c>
      <c r="C574" t="s">
        <v>19</v>
      </c>
      <c r="D574" t="s">
        <v>41</v>
      </c>
      <c r="E574" s="6" t="s">
        <v>12644</v>
      </c>
      <c r="F574" t="s">
        <v>30</v>
      </c>
      <c r="G574">
        <v>2</v>
      </c>
      <c r="H574">
        <v>1</v>
      </c>
      <c r="I574">
        <v>41</v>
      </c>
      <c r="J574">
        <v>2</v>
      </c>
      <c r="K574">
        <v>485.48</v>
      </c>
      <c r="L574" t="str">
        <f t="shared" si="48"/>
        <v/>
      </c>
      <c r="M574">
        <v>5</v>
      </c>
      <c r="N574" t="str">
        <f t="shared" si="49"/>
        <v/>
      </c>
      <c r="O574">
        <v>8</v>
      </c>
      <c r="P574" s="11">
        <v>0.5</v>
      </c>
      <c r="Q574" s="11">
        <v>4.8780487804878002E-2</v>
      </c>
      <c r="R574" s="12">
        <v>97.096000000000004</v>
      </c>
      <c r="S574" t="s">
        <v>22</v>
      </c>
      <c r="T574">
        <v>0</v>
      </c>
      <c r="U574">
        <f t="shared" si="50"/>
        <v>5</v>
      </c>
      <c r="V574">
        <f t="shared" si="51"/>
        <v>2</v>
      </c>
      <c r="W574">
        <f t="shared" si="52"/>
        <v>4</v>
      </c>
      <c r="X574" t="str">
        <f t="shared" si="53"/>
        <v>524</v>
      </c>
      <c r="Y574" t="str">
        <f>IF(Table1[[#This Row],[RFM_Score]]="555","Champion", IF(AND(J574&gt;=4,V574&gt;=4),"Loyal", IF(U574&lt;=2,"At Risk", IF(W574&gt;=4,"Potential Loyalist","Others"))))</f>
        <v>Potential Loyalist</v>
      </c>
    </row>
    <row r="575" spans="1:25">
      <c r="A575" t="s">
        <v>6522</v>
      </c>
      <c r="B575">
        <v>64</v>
      </c>
      <c r="C575" t="s">
        <v>19</v>
      </c>
      <c r="D575" t="s">
        <v>49</v>
      </c>
      <c r="E575" s="6" t="s">
        <v>12645</v>
      </c>
      <c r="F575" t="s">
        <v>60</v>
      </c>
      <c r="G575">
        <v>1</v>
      </c>
      <c r="H575">
        <v>1</v>
      </c>
      <c r="I575">
        <v>60</v>
      </c>
      <c r="J575">
        <v>2</v>
      </c>
      <c r="K575">
        <v>478.85</v>
      </c>
      <c r="L575" t="str">
        <f t="shared" si="48"/>
        <v/>
      </c>
      <c r="M575">
        <v>5</v>
      </c>
      <c r="N575" t="str">
        <f t="shared" si="49"/>
        <v/>
      </c>
      <c r="O575">
        <v>38</v>
      </c>
      <c r="P575" s="11">
        <v>1</v>
      </c>
      <c r="Q575" s="11">
        <v>3.3333333333333298E-2</v>
      </c>
      <c r="R575" s="12">
        <v>95.77</v>
      </c>
      <c r="S575" t="s">
        <v>22</v>
      </c>
      <c r="T575">
        <v>0</v>
      </c>
      <c r="U575">
        <f t="shared" si="50"/>
        <v>4</v>
      </c>
      <c r="V575">
        <f t="shared" si="51"/>
        <v>2</v>
      </c>
      <c r="W575">
        <f t="shared" si="52"/>
        <v>4</v>
      </c>
      <c r="X575" t="str">
        <f t="shared" si="53"/>
        <v>424</v>
      </c>
      <c r="Y575" t="str">
        <f>IF(Table1[[#This Row],[RFM_Score]]="555","Champion", IF(AND(J575&gt;=4,V575&gt;=4),"Loyal", IF(U575&lt;=2,"At Risk", IF(W575&gt;=4,"Potential Loyalist","Others"))))</f>
        <v>Potential Loyalist</v>
      </c>
    </row>
    <row r="576" spans="1:25">
      <c r="A576" t="s">
        <v>589</v>
      </c>
      <c r="B576">
        <v>49</v>
      </c>
      <c r="C576" t="s">
        <v>19</v>
      </c>
      <c r="D576" t="s">
        <v>49</v>
      </c>
      <c r="E576" s="6" t="s">
        <v>12646</v>
      </c>
      <c r="F576" t="s">
        <v>26</v>
      </c>
      <c r="G576">
        <v>2</v>
      </c>
      <c r="H576">
        <v>1</v>
      </c>
      <c r="I576">
        <v>50</v>
      </c>
      <c r="J576">
        <v>3</v>
      </c>
      <c r="K576">
        <v>465.85</v>
      </c>
      <c r="L576" t="str">
        <f t="shared" si="48"/>
        <v/>
      </c>
      <c r="M576">
        <v>5</v>
      </c>
      <c r="N576" t="str">
        <f t="shared" si="49"/>
        <v/>
      </c>
      <c r="O576">
        <v>26</v>
      </c>
      <c r="P576" s="11">
        <v>0.5</v>
      </c>
      <c r="Q576" s="11">
        <v>0.06</v>
      </c>
      <c r="R576" s="12">
        <v>93.17</v>
      </c>
      <c r="S576" t="s">
        <v>22</v>
      </c>
      <c r="T576">
        <v>0</v>
      </c>
      <c r="U576">
        <f t="shared" si="50"/>
        <v>4</v>
      </c>
      <c r="V576">
        <f t="shared" si="51"/>
        <v>2</v>
      </c>
      <c r="W576">
        <f t="shared" si="52"/>
        <v>4</v>
      </c>
      <c r="X576" t="str">
        <f t="shared" si="53"/>
        <v>424</v>
      </c>
      <c r="Y576" t="str">
        <f>IF(Table1[[#This Row],[RFM_Score]]="555","Champion", IF(AND(J576&gt;=4,V576&gt;=4),"Loyal", IF(U576&lt;=2,"At Risk", IF(W576&gt;=4,"Potential Loyalist","Others"))))</f>
        <v>Potential Loyalist</v>
      </c>
    </row>
    <row r="577" spans="1:25">
      <c r="A577" t="s">
        <v>5450</v>
      </c>
      <c r="B577">
        <v>45</v>
      </c>
      <c r="C577" t="s">
        <v>24</v>
      </c>
      <c r="D577" t="s">
        <v>25</v>
      </c>
      <c r="E577" s="6" t="s">
        <v>12647</v>
      </c>
      <c r="F577" t="s">
        <v>21</v>
      </c>
      <c r="G577">
        <v>1</v>
      </c>
      <c r="H577">
        <v>0</v>
      </c>
      <c r="I577">
        <v>62</v>
      </c>
      <c r="J577">
        <v>6</v>
      </c>
      <c r="K577">
        <v>465.05</v>
      </c>
      <c r="L577" t="str">
        <f t="shared" si="48"/>
        <v/>
      </c>
      <c r="M577">
        <v>5</v>
      </c>
      <c r="N577" t="str">
        <f t="shared" si="49"/>
        <v/>
      </c>
      <c r="O577">
        <v>24</v>
      </c>
      <c r="P577" s="11">
        <v>0</v>
      </c>
      <c r="Q577" s="11">
        <v>9.6774193548387094E-2</v>
      </c>
      <c r="R577" s="12">
        <v>93.01</v>
      </c>
      <c r="S577" t="s">
        <v>22</v>
      </c>
      <c r="T577">
        <v>0</v>
      </c>
      <c r="U577">
        <f t="shared" si="50"/>
        <v>4</v>
      </c>
      <c r="V577">
        <f t="shared" si="51"/>
        <v>2</v>
      </c>
      <c r="W577">
        <f t="shared" si="52"/>
        <v>4</v>
      </c>
      <c r="X577" t="str">
        <f t="shared" si="53"/>
        <v>424</v>
      </c>
      <c r="Y577" t="str">
        <f>IF(Table1[[#This Row],[RFM_Score]]="555","Champion", IF(AND(J577&gt;=4,V577&gt;=4),"Loyal", IF(U577&lt;=2,"At Risk", IF(W577&gt;=4,"Potential Loyalist","Others"))))</f>
        <v>Potential Loyalist</v>
      </c>
    </row>
    <row r="578" spans="1:25">
      <c r="A578" t="s">
        <v>2755</v>
      </c>
      <c r="B578">
        <v>27</v>
      </c>
      <c r="C578" t="s">
        <v>24</v>
      </c>
      <c r="D578" t="s">
        <v>49</v>
      </c>
      <c r="E578" s="6" t="s">
        <v>12648</v>
      </c>
      <c r="F578" t="s">
        <v>62</v>
      </c>
      <c r="G578">
        <v>3</v>
      </c>
      <c r="H578">
        <v>0</v>
      </c>
      <c r="I578">
        <v>50</v>
      </c>
      <c r="J578">
        <v>2</v>
      </c>
      <c r="K578">
        <v>457.37</v>
      </c>
      <c r="L578" t="str">
        <f t="shared" ref="L578:L641" si="54">IF(OR(K578&lt;$AC$10, K578&gt;$AC$11), "OUTLIER", "")</f>
        <v/>
      </c>
      <c r="M578">
        <v>5</v>
      </c>
      <c r="N578" t="str">
        <f t="shared" ref="N578:N641" si="55">IF(OR(M578&lt;$AC$16, M578&gt;$AC$17), "OUTLIER", "")</f>
        <v/>
      </c>
      <c r="O578">
        <v>58</v>
      </c>
      <c r="P578" s="11">
        <v>0</v>
      </c>
      <c r="Q578" s="11">
        <v>0.04</v>
      </c>
      <c r="R578" s="12">
        <v>91.474000000000004</v>
      </c>
      <c r="S578" t="s">
        <v>22</v>
      </c>
      <c r="T578">
        <v>0</v>
      </c>
      <c r="U578">
        <f t="shared" ref="U578:U641" si="56">IF(O578&lt;=20,5,IF(O578&lt;=40,4,IF(O578&lt;=70,3,IF(O578&lt;=100,2,1))))</f>
        <v>3</v>
      </c>
      <c r="V578">
        <f t="shared" ref="V578:V641" si="57">IF(M578&gt;=11,5,IF(M578&gt;=9,4,IF(M578&gt;=7,3,IF(M578&gt;=5,2,1))))</f>
        <v>2</v>
      </c>
      <c r="W578">
        <f t="shared" ref="W578:W641" si="58">IF(K578&gt;=500,5,IF(K578&gt;=300,4,IF(K578&gt;=150,3,IF(K578&gt;=50,2,1))))</f>
        <v>4</v>
      </c>
      <c r="X578" t="str">
        <f t="shared" ref="X578:X641" si="59">U578 &amp; V578 &amp; W578</f>
        <v>324</v>
      </c>
      <c r="Y578" t="str">
        <f>IF(Table1[[#This Row],[RFM_Score]]="555","Champion", IF(AND(J578&gt;=4,V578&gt;=4),"Loyal", IF(U578&lt;=2,"At Risk", IF(W578&gt;=4,"Potential Loyalist","Others"))))</f>
        <v>Potential Loyalist</v>
      </c>
    </row>
    <row r="579" spans="1:25">
      <c r="A579" t="s">
        <v>1540</v>
      </c>
      <c r="B579">
        <v>34</v>
      </c>
      <c r="C579" t="s">
        <v>24</v>
      </c>
      <c r="D579" t="s">
        <v>41</v>
      </c>
      <c r="E579" s="6" t="s">
        <v>12649</v>
      </c>
      <c r="F579" t="s">
        <v>26</v>
      </c>
      <c r="G579">
        <v>6</v>
      </c>
      <c r="H579">
        <v>2</v>
      </c>
      <c r="I579">
        <v>59</v>
      </c>
      <c r="J579">
        <v>1</v>
      </c>
      <c r="K579">
        <v>456.15</v>
      </c>
      <c r="L579" t="str">
        <f t="shared" si="54"/>
        <v/>
      </c>
      <c r="M579">
        <v>5</v>
      </c>
      <c r="N579" t="str">
        <f t="shared" si="55"/>
        <v/>
      </c>
      <c r="O579">
        <v>16</v>
      </c>
      <c r="P579" s="11">
        <v>0.33333333333333298</v>
      </c>
      <c r="Q579" s="11">
        <v>1.6949152542372801E-2</v>
      </c>
      <c r="R579" s="12">
        <v>91.229999999999905</v>
      </c>
      <c r="S579" t="s">
        <v>22</v>
      </c>
      <c r="T579">
        <v>0</v>
      </c>
      <c r="U579">
        <f t="shared" si="56"/>
        <v>5</v>
      </c>
      <c r="V579">
        <f t="shared" si="57"/>
        <v>2</v>
      </c>
      <c r="W579">
        <f t="shared" si="58"/>
        <v>4</v>
      </c>
      <c r="X579" t="str">
        <f t="shared" si="59"/>
        <v>524</v>
      </c>
      <c r="Y579" t="str">
        <f>IF(Table1[[#This Row],[RFM_Score]]="555","Champion", IF(AND(J579&gt;=4,V579&gt;=4),"Loyal", IF(U579&lt;=2,"At Risk", IF(W579&gt;=4,"Potential Loyalist","Others"))))</f>
        <v>Potential Loyalist</v>
      </c>
    </row>
    <row r="580" spans="1:25">
      <c r="A580" t="s">
        <v>11879</v>
      </c>
      <c r="B580">
        <v>44</v>
      </c>
      <c r="C580" t="s">
        <v>19</v>
      </c>
      <c r="D580" t="s">
        <v>25</v>
      </c>
      <c r="E580" s="6" t="s">
        <v>12650</v>
      </c>
      <c r="F580" t="s">
        <v>26</v>
      </c>
      <c r="G580">
        <v>3</v>
      </c>
      <c r="H580">
        <v>2</v>
      </c>
      <c r="I580">
        <v>52</v>
      </c>
      <c r="J580">
        <v>1</v>
      </c>
      <c r="K580">
        <v>448.92</v>
      </c>
      <c r="L580" t="str">
        <f t="shared" si="54"/>
        <v/>
      </c>
      <c r="M580">
        <v>5</v>
      </c>
      <c r="N580" t="str">
        <f t="shared" si="55"/>
        <v/>
      </c>
      <c r="O580">
        <v>33</v>
      </c>
      <c r="P580" s="11">
        <v>0.66666666666666596</v>
      </c>
      <c r="Q580" s="11">
        <v>1.9230769230769201E-2</v>
      </c>
      <c r="R580" s="12">
        <v>89.784000000000006</v>
      </c>
      <c r="S580" t="s">
        <v>22</v>
      </c>
      <c r="T580">
        <v>0</v>
      </c>
      <c r="U580">
        <f t="shared" si="56"/>
        <v>4</v>
      </c>
      <c r="V580">
        <f t="shared" si="57"/>
        <v>2</v>
      </c>
      <c r="W580">
        <f t="shared" si="58"/>
        <v>4</v>
      </c>
      <c r="X580" t="str">
        <f t="shared" si="59"/>
        <v>424</v>
      </c>
      <c r="Y580" t="str">
        <f>IF(Table1[[#This Row],[RFM_Score]]="555","Champion", IF(AND(J580&gt;=4,V580&gt;=4),"Loyal", IF(U580&lt;=2,"At Risk", IF(W580&gt;=4,"Potential Loyalist","Others"))))</f>
        <v>Potential Loyalist</v>
      </c>
    </row>
    <row r="581" spans="1:25">
      <c r="A581" t="s">
        <v>11802</v>
      </c>
      <c r="B581">
        <v>43</v>
      </c>
      <c r="C581" t="s">
        <v>19</v>
      </c>
      <c r="D581" t="s">
        <v>25</v>
      </c>
      <c r="E581" s="6" t="s">
        <v>12651</v>
      </c>
      <c r="F581" t="s">
        <v>30</v>
      </c>
      <c r="G581">
        <v>3</v>
      </c>
      <c r="H581">
        <v>3</v>
      </c>
      <c r="I581">
        <v>44</v>
      </c>
      <c r="J581">
        <v>5</v>
      </c>
      <c r="K581">
        <v>448.88</v>
      </c>
      <c r="L581" t="str">
        <f t="shared" si="54"/>
        <v/>
      </c>
      <c r="M581">
        <v>5</v>
      </c>
      <c r="N581" t="str">
        <f t="shared" si="55"/>
        <v/>
      </c>
      <c r="O581">
        <v>122</v>
      </c>
      <c r="P581" s="11">
        <v>1</v>
      </c>
      <c r="Q581" s="11">
        <v>0.11363636363636299</v>
      </c>
      <c r="R581" s="12">
        <v>89.775999999999996</v>
      </c>
      <c r="S581" t="s">
        <v>22</v>
      </c>
      <c r="T581">
        <v>1</v>
      </c>
      <c r="U581">
        <f t="shared" si="56"/>
        <v>1</v>
      </c>
      <c r="V581">
        <f t="shared" si="57"/>
        <v>2</v>
      </c>
      <c r="W581">
        <f t="shared" si="58"/>
        <v>4</v>
      </c>
      <c r="X581" t="str">
        <f t="shared" si="59"/>
        <v>124</v>
      </c>
      <c r="Y581" t="str">
        <f>IF(Table1[[#This Row],[RFM_Score]]="555","Champion", IF(AND(J581&gt;=4,V581&gt;=4),"Loyal", IF(U581&lt;=2,"At Risk", IF(W581&gt;=4,"Potential Loyalist","Others"))))</f>
        <v>At Risk</v>
      </c>
    </row>
    <row r="582" spans="1:25">
      <c r="A582" t="s">
        <v>3331</v>
      </c>
      <c r="B582">
        <v>20</v>
      </c>
      <c r="C582" t="s">
        <v>19</v>
      </c>
      <c r="D582" t="s">
        <v>46</v>
      </c>
      <c r="E582" s="6" t="s">
        <v>12652</v>
      </c>
      <c r="F582" t="s">
        <v>26</v>
      </c>
      <c r="G582">
        <v>4</v>
      </c>
      <c r="H582">
        <v>1</v>
      </c>
      <c r="I582">
        <v>63</v>
      </c>
      <c r="J582">
        <v>2</v>
      </c>
      <c r="K582">
        <v>448.01</v>
      </c>
      <c r="L582" t="str">
        <f t="shared" si="54"/>
        <v/>
      </c>
      <c r="M582">
        <v>5</v>
      </c>
      <c r="N582" t="str">
        <f t="shared" si="55"/>
        <v/>
      </c>
      <c r="O582">
        <v>3</v>
      </c>
      <c r="P582" s="11">
        <v>0.25</v>
      </c>
      <c r="Q582" s="11">
        <v>3.1746031746031703E-2</v>
      </c>
      <c r="R582" s="12">
        <v>89.602000000000004</v>
      </c>
      <c r="S582" t="s">
        <v>22</v>
      </c>
      <c r="T582">
        <v>0</v>
      </c>
      <c r="U582">
        <f t="shared" si="56"/>
        <v>5</v>
      </c>
      <c r="V582">
        <f t="shared" si="57"/>
        <v>2</v>
      </c>
      <c r="W582">
        <f t="shared" si="58"/>
        <v>4</v>
      </c>
      <c r="X582" t="str">
        <f t="shared" si="59"/>
        <v>524</v>
      </c>
      <c r="Y582" t="str">
        <f>IF(Table1[[#This Row],[RFM_Score]]="555","Champion", IF(AND(J582&gt;=4,V582&gt;=4),"Loyal", IF(U582&lt;=2,"At Risk", IF(W582&gt;=4,"Potential Loyalist","Others"))))</f>
        <v>Potential Loyalist</v>
      </c>
    </row>
    <row r="583" spans="1:25">
      <c r="A583" t="s">
        <v>10677</v>
      </c>
      <c r="B583">
        <v>38</v>
      </c>
      <c r="C583" t="s">
        <v>24</v>
      </c>
      <c r="D583" t="s">
        <v>25</v>
      </c>
      <c r="E583" s="6" t="s">
        <v>12653</v>
      </c>
      <c r="F583" t="s">
        <v>30</v>
      </c>
      <c r="G583">
        <v>4</v>
      </c>
      <c r="H583">
        <v>1</v>
      </c>
      <c r="I583">
        <v>55</v>
      </c>
      <c r="J583">
        <v>1</v>
      </c>
      <c r="K583">
        <v>447.11</v>
      </c>
      <c r="L583" t="str">
        <f t="shared" si="54"/>
        <v/>
      </c>
      <c r="M583">
        <v>5</v>
      </c>
      <c r="N583" t="str">
        <f t="shared" si="55"/>
        <v/>
      </c>
      <c r="O583">
        <v>11</v>
      </c>
      <c r="P583" s="11">
        <v>0.25</v>
      </c>
      <c r="Q583" s="11">
        <v>1.8181818181818101E-2</v>
      </c>
      <c r="R583" s="12">
        <v>89.421999999999997</v>
      </c>
      <c r="S583" t="s">
        <v>22</v>
      </c>
      <c r="T583">
        <v>0</v>
      </c>
      <c r="U583">
        <f t="shared" si="56"/>
        <v>5</v>
      </c>
      <c r="V583">
        <f t="shared" si="57"/>
        <v>2</v>
      </c>
      <c r="W583">
        <f t="shared" si="58"/>
        <v>4</v>
      </c>
      <c r="X583" t="str">
        <f t="shared" si="59"/>
        <v>524</v>
      </c>
      <c r="Y583" t="str">
        <f>IF(Table1[[#This Row],[RFM_Score]]="555","Champion", IF(AND(J583&gt;=4,V583&gt;=4),"Loyal", IF(U583&lt;=2,"At Risk", IF(W583&gt;=4,"Potential Loyalist","Others"))))</f>
        <v>Potential Loyalist</v>
      </c>
    </row>
    <row r="584" spans="1:25">
      <c r="A584" t="s">
        <v>7288</v>
      </c>
      <c r="B584">
        <v>26</v>
      </c>
      <c r="C584" t="s">
        <v>24</v>
      </c>
      <c r="D584" t="s">
        <v>41</v>
      </c>
      <c r="E584" s="6" t="s">
        <v>12654</v>
      </c>
      <c r="F584" t="s">
        <v>30</v>
      </c>
      <c r="G584">
        <v>4</v>
      </c>
      <c r="H584">
        <v>1</v>
      </c>
      <c r="I584">
        <v>46</v>
      </c>
      <c r="J584">
        <v>3</v>
      </c>
      <c r="K584">
        <v>435.17</v>
      </c>
      <c r="L584" t="str">
        <f t="shared" si="54"/>
        <v/>
      </c>
      <c r="M584">
        <v>5</v>
      </c>
      <c r="N584" t="str">
        <f t="shared" si="55"/>
        <v/>
      </c>
      <c r="O584">
        <v>24</v>
      </c>
      <c r="P584" s="11">
        <v>0.25</v>
      </c>
      <c r="Q584" s="11">
        <v>6.5217391304347797E-2</v>
      </c>
      <c r="R584" s="12">
        <v>87.034000000000006</v>
      </c>
      <c r="S584" t="s">
        <v>22</v>
      </c>
      <c r="T584">
        <v>0</v>
      </c>
      <c r="U584">
        <f t="shared" si="56"/>
        <v>4</v>
      </c>
      <c r="V584">
        <f t="shared" si="57"/>
        <v>2</v>
      </c>
      <c r="W584">
        <f t="shared" si="58"/>
        <v>4</v>
      </c>
      <c r="X584" t="str">
        <f t="shared" si="59"/>
        <v>424</v>
      </c>
      <c r="Y584" t="str">
        <f>IF(Table1[[#This Row],[RFM_Score]]="555","Champion", IF(AND(J584&gt;=4,V584&gt;=4),"Loyal", IF(U584&lt;=2,"At Risk", IF(W584&gt;=4,"Potential Loyalist","Others"))))</f>
        <v>Potential Loyalist</v>
      </c>
    </row>
    <row r="585" spans="1:25">
      <c r="A585" t="s">
        <v>9536</v>
      </c>
      <c r="B585">
        <v>54</v>
      </c>
      <c r="C585" t="s">
        <v>19</v>
      </c>
      <c r="D585" t="s">
        <v>25</v>
      </c>
      <c r="E585" s="6" t="s">
        <v>12655</v>
      </c>
      <c r="F585" t="s">
        <v>62</v>
      </c>
      <c r="G585">
        <v>2</v>
      </c>
      <c r="H585">
        <v>1</v>
      </c>
      <c r="I585">
        <v>47</v>
      </c>
      <c r="J585">
        <v>4</v>
      </c>
      <c r="K585">
        <v>432.23</v>
      </c>
      <c r="L585" t="str">
        <f t="shared" si="54"/>
        <v/>
      </c>
      <c r="M585">
        <v>5</v>
      </c>
      <c r="N585" t="str">
        <f t="shared" si="55"/>
        <v/>
      </c>
      <c r="O585">
        <v>9</v>
      </c>
      <c r="P585" s="11">
        <v>0.5</v>
      </c>
      <c r="Q585" s="11">
        <v>8.5106382978723402E-2</v>
      </c>
      <c r="R585" s="12">
        <v>86.445999999999998</v>
      </c>
      <c r="S585" t="s">
        <v>22</v>
      </c>
      <c r="T585">
        <v>0</v>
      </c>
      <c r="U585">
        <f t="shared" si="56"/>
        <v>5</v>
      </c>
      <c r="V585">
        <f t="shared" si="57"/>
        <v>2</v>
      </c>
      <c r="W585">
        <f t="shared" si="58"/>
        <v>4</v>
      </c>
      <c r="X585" t="str">
        <f t="shared" si="59"/>
        <v>524</v>
      </c>
      <c r="Y585" t="str">
        <f>IF(Table1[[#This Row],[RFM_Score]]="555","Champion", IF(AND(J585&gt;=4,V585&gt;=4),"Loyal", IF(U585&lt;=2,"At Risk", IF(W585&gt;=4,"Potential Loyalist","Others"))))</f>
        <v>Potential Loyalist</v>
      </c>
    </row>
    <row r="586" spans="1:25">
      <c r="A586" t="s">
        <v>9465</v>
      </c>
      <c r="B586">
        <v>18</v>
      </c>
      <c r="C586" t="s">
        <v>19</v>
      </c>
      <c r="D586" t="s">
        <v>25</v>
      </c>
      <c r="E586" s="6" t="s">
        <v>12656</v>
      </c>
      <c r="F586" t="s">
        <v>26</v>
      </c>
      <c r="G586">
        <v>4</v>
      </c>
      <c r="H586">
        <v>2</v>
      </c>
      <c r="I586">
        <v>51</v>
      </c>
      <c r="J586">
        <v>1</v>
      </c>
      <c r="K586">
        <v>430.38</v>
      </c>
      <c r="L586" t="str">
        <f t="shared" si="54"/>
        <v/>
      </c>
      <c r="M586">
        <v>5</v>
      </c>
      <c r="N586" t="str">
        <f t="shared" si="55"/>
        <v/>
      </c>
      <c r="O586">
        <v>46</v>
      </c>
      <c r="P586" s="11">
        <v>0.5</v>
      </c>
      <c r="Q586" s="11">
        <v>1.9607843137254902E-2</v>
      </c>
      <c r="R586" s="12">
        <v>86.075999999999993</v>
      </c>
      <c r="S586" t="s">
        <v>22</v>
      </c>
      <c r="T586">
        <v>0</v>
      </c>
      <c r="U586">
        <f t="shared" si="56"/>
        <v>3</v>
      </c>
      <c r="V586">
        <f t="shared" si="57"/>
        <v>2</v>
      </c>
      <c r="W586">
        <f t="shared" si="58"/>
        <v>4</v>
      </c>
      <c r="X586" t="str">
        <f t="shared" si="59"/>
        <v>324</v>
      </c>
      <c r="Y586" t="str">
        <f>IF(Table1[[#This Row],[RFM_Score]]="555","Champion", IF(AND(J586&gt;=4,V586&gt;=4),"Loyal", IF(U586&lt;=2,"At Risk", IF(W586&gt;=4,"Potential Loyalist","Others"))))</f>
        <v>Potential Loyalist</v>
      </c>
    </row>
    <row r="587" spans="1:25">
      <c r="A587" t="s">
        <v>9647</v>
      </c>
      <c r="B587">
        <v>36</v>
      </c>
      <c r="C587" t="s">
        <v>24</v>
      </c>
      <c r="D587" t="s">
        <v>25</v>
      </c>
      <c r="E587" s="6" t="s">
        <v>12657</v>
      </c>
      <c r="F587" t="s">
        <v>26</v>
      </c>
      <c r="G587">
        <v>2</v>
      </c>
      <c r="H587">
        <v>0</v>
      </c>
      <c r="I587">
        <v>54</v>
      </c>
      <c r="J587">
        <v>1</v>
      </c>
      <c r="K587">
        <v>428.68</v>
      </c>
      <c r="L587" t="str">
        <f t="shared" si="54"/>
        <v/>
      </c>
      <c r="M587">
        <v>5</v>
      </c>
      <c r="N587" t="str">
        <f t="shared" si="55"/>
        <v/>
      </c>
      <c r="O587">
        <v>9</v>
      </c>
      <c r="P587" s="11">
        <v>0</v>
      </c>
      <c r="Q587" s="11">
        <v>1.85185185185185E-2</v>
      </c>
      <c r="R587" s="12">
        <v>85.736000000000004</v>
      </c>
      <c r="S587" t="s">
        <v>22</v>
      </c>
      <c r="T587">
        <v>1</v>
      </c>
      <c r="U587">
        <f t="shared" si="56"/>
        <v>5</v>
      </c>
      <c r="V587">
        <f t="shared" si="57"/>
        <v>2</v>
      </c>
      <c r="W587">
        <f t="shared" si="58"/>
        <v>4</v>
      </c>
      <c r="X587" t="str">
        <f t="shared" si="59"/>
        <v>524</v>
      </c>
      <c r="Y587" t="str">
        <f>IF(Table1[[#This Row],[RFM_Score]]="555","Champion", IF(AND(J587&gt;=4,V587&gt;=4),"Loyal", IF(U587&lt;=2,"At Risk", IF(W587&gt;=4,"Potential Loyalist","Others"))))</f>
        <v>Potential Loyalist</v>
      </c>
    </row>
    <row r="588" spans="1:25">
      <c r="A588" t="s">
        <v>8242</v>
      </c>
      <c r="B588">
        <v>29</v>
      </c>
      <c r="C588" t="s">
        <v>24</v>
      </c>
      <c r="D588" t="s">
        <v>35</v>
      </c>
      <c r="E588" s="6" t="s">
        <v>12658</v>
      </c>
      <c r="F588" t="s">
        <v>30</v>
      </c>
      <c r="G588">
        <v>0</v>
      </c>
      <c r="H588">
        <v>0</v>
      </c>
      <c r="I588">
        <v>51</v>
      </c>
      <c r="J588">
        <v>2</v>
      </c>
      <c r="K588">
        <v>428.3</v>
      </c>
      <c r="L588" t="str">
        <f t="shared" si="54"/>
        <v/>
      </c>
      <c r="M588">
        <v>5</v>
      </c>
      <c r="N588" t="str">
        <f t="shared" si="55"/>
        <v/>
      </c>
      <c r="O588">
        <v>16</v>
      </c>
      <c r="P588" s="11">
        <v>0</v>
      </c>
      <c r="Q588" s="11">
        <v>3.9215686274509803E-2</v>
      </c>
      <c r="R588" s="12">
        <v>85.66</v>
      </c>
      <c r="S588" t="s">
        <v>22</v>
      </c>
      <c r="T588">
        <v>0</v>
      </c>
      <c r="U588">
        <f t="shared" si="56"/>
        <v>5</v>
      </c>
      <c r="V588">
        <f t="shared" si="57"/>
        <v>2</v>
      </c>
      <c r="W588">
        <f t="shared" si="58"/>
        <v>4</v>
      </c>
      <c r="X588" t="str">
        <f t="shared" si="59"/>
        <v>524</v>
      </c>
      <c r="Y588" t="str">
        <f>IF(Table1[[#This Row],[RFM_Score]]="555","Champion", IF(AND(J588&gt;=4,V588&gt;=4),"Loyal", IF(U588&lt;=2,"At Risk", IF(W588&gt;=4,"Potential Loyalist","Others"))))</f>
        <v>Potential Loyalist</v>
      </c>
    </row>
    <row r="589" spans="1:25">
      <c r="A589" t="s">
        <v>1796</v>
      </c>
      <c r="B589">
        <v>50</v>
      </c>
      <c r="C589" t="s">
        <v>19</v>
      </c>
      <c r="D589" t="s">
        <v>41</v>
      </c>
      <c r="E589" s="6" t="s">
        <v>12659</v>
      </c>
      <c r="F589" t="s">
        <v>21</v>
      </c>
      <c r="G589">
        <v>6</v>
      </c>
      <c r="H589">
        <v>1</v>
      </c>
      <c r="I589">
        <v>49</v>
      </c>
      <c r="J589">
        <v>0</v>
      </c>
      <c r="K589">
        <v>425.49</v>
      </c>
      <c r="L589" t="str">
        <f t="shared" si="54"/>
        <v/>
      </c>
      <c r="M589">
        <v>5</v>
      </c>
      <c r="N589" t="str">
        <f t="shared" si="55"/>
        <v/>
      </c>
      <c r="O589">
        <v>1</v>
      </c>
      <c r="P589" s="11">
        <v>0.16666666666666599</v>
      </c>
      <c r="Q589" s="11">
        <v>0</v>
      </c>
      <c r="R589" s="12">
        <v>85.097999999999999</v>
      </c>
      <c r="S589" t="s">
        <v>22</v>
      </c>
      <c r="T589">
        <v>0</v>
      </c>
      <c r="U589">
        <f t="shared" si="56"/>
        <v>5</v>
      </c>
      <c r="V589">
        <f t="shared" si="57"/>
        <v>2</v>
      </c>
      <c r="W589">
        <f t="shared" si="58"/>
        <v>4</v>
      </c>
      <c r="X589" t="str">
        <f t="shared" si="59"/>
        <v>524</v>
      </c>
      <c r="Y589" t="str">
        <f>IF(Table1[[#This Row],[RFM_Score]]="555","Champion", IF(AND(J589&gt;=4,V589&gt;=4),"Loyal", IF(U589&lt;=2,"At Risk", IF(W589&gt;=4,"Potential Loyalist","Others"))))</f>
        <v>Potential Loyalist</v>
      </c>
    </row>
    <row r="590" spans="1:25">
      <c r="A590" t="s">
        <v>7318</v>
      </c>
      <c r="B590">
        <v>51</v>
      </c>
      <c r="C590" t="s">
        <v>24</v>
      </c>
      <c r="D590" t="s">
        <v>29</v>
      </c>
      <c r="E590" s="6" t="s">
        <v>12660</v>
      </c>
      <c r="F590" t="s">
        <v>60</v>
      </c>
      <c r="G590">
        <v>4</v>
      </c>
      <c r="H590">
        <v>0</v>
      </c>
      <c r="I590">
        <v>58</v>
      </c>
      <c r="J590">
        <v>2</v>
      </c>
      <c r="K590">
        <v>419.86</v>
      </c>
      <c r="L590" t="str">
        <f t="shared" si="54"/>
        <v/>
      </c>
      <c r="M590">
        <v>5</v>
      </c>
      <c r="N590" t="str">
        <f t="shared" si="55"/>
        <v/>
      </c>
      <c r="O590">
        <v>19</v>
      </c>
      <c r="P590" s="11">
        <v>0</v>
      </c>
      <c r="Q590" s="11">
        <v>3.4482758620689599E-2</v>
      </c>
      <c r="R590" s="12">
        <v>83.971999999999994</v>
      </c>
      <c r="S590" t="s">
        <v>22</v>
      </c>
      <c r="T590">
        <v>0</v>
      </c>
      <c r="U590">
        <f t="shared" si="56"/>
        <v>5</v>
      </c>
      <c r="V590">
        <f t="shared" si="57"/>
        <v>2</v>
      </c>
      <c r="W590">
        <f t="shared" si="58"/>
        <v>4</v>
      </c>
      <c r="X590" t="str">
        <f t="shared" si="59"/>
        <v>524</v>
      </c>
      <c r="Y590" t="str">
        <f>IF(Table1[[#This Row],[RFM_Score]]="555","Champion", IF(AND(J590&gt;=4,V590&gt;=4),"Loyal", IF(U590&lt;=2,"At Risk", IF(W590&gt;=4,"Potential Loyalist","Others"))))</f>
        <v>Potential Loyalist</v>
      </c>
    </row>
    <row r="591" spans="1:25">
      <c r="A591" t="s">
        <v>9459</v>
      </c>
      <c r="B591">
        <v>38</v>
      </c>
      <c r="C591" t="s">
        <v>19</v>
      </c>
      <c r="D591" t="s">
        <v>41</v>
      </c>
      <c r="E591" s="6" t="s">
        <v>12661</v>
      </c>
      <c r="F591" t="s">
        <v>26</v>
      </c>
      <c r="G591">
        <v>4</v>
      </c>
      <c r="H591">
        <v>3</v>
      </c>
      <c r="I591">
        <v>54</v>
      </c>
      <c r="J591">
        <v>2</v>
      </c>
      <c r="K591">
        <v>412.75</v>
      </c>
      <c r="L591" t="str">
        <f t="shared" si="54"/>
        <v/>
      </c>
      <c r="M591">
        <v>5</v>
      </c>
      <c r="N591" t="str">
        <f t="shared" si="55"/>
        <v/>
      </c>
      <c r="O591">
        <v>7</v>
      </c>
      <c r="P591" s="11">
        <v>0.75</v>
      </c>
      <c r="Q591" s="11">
        <v>3.7037037037037E-2</v>
      </c>
      <c r="R591" s="12">
        <v>82.55</v>
      </c>
      <c r="S591" t="s">
        <v>22</v>
      </c>
      <c r="T591">
        <v>0</v>
      </c>
      <c r="U591">
        <f t="shared" si="56"/>
        <v>5</v>
      </c>
      <c r="V591">
        <f t="shared" si="57"/>
        <v>2</v>
      </c>
      <c r="W591">
        <f t="shared" si="58"/>
        <v>4</v>
      </c>
      <c r="X591" t="str">
        <f t="shared" si="59"/>
        <v>524</v>
      </c>
      <c r="Y591" t="str">
        <f>IF(Table1[[#This Row],[RFM_Score]]="555","Champion", IF(AND(J591&gt;=4,V591&gt;=4),"Loyal", IF(U591&lt;=2,"At Risk", IF(W591&gt;=4,"Potential Loyalist","Others"))))</f>
        <v>Potential Loyalist</v>
      </c>
    </row>
    <row r="592" spans="1:25">
      <c r="A592" t="s">
        <v>10604</v>
      </c>
      <c r="B592">
        <v>42</v>
      </c>
      <c r="C592" t="s">
        <v>24</v>
      </c>
      <c r="D592" t="s">
        <v>25</v>
      </c>
      <c r="E592" s="6" t="s">
        <v>12662</v>
      </c>
      <c r="F592" t="s">
        <v>21</v>
      </c>
      <c r="G592">
        <v>3</v>
      </c>
      <c r="H592">
        <v>1</v>
      </c>
      <c r="I592">
        <v>48</v>
      </c>
      <c r="J592">
        <v>4</v>
      </c>
      <c r="K592">
        <v>411.63</v>
      </c>
      <c r="L592" t="str">
        <f t="shared" si="54"/>
        <v/>
      </c>
      <c r="M592">
        <v>5</v>
      </c>
      <c r="N592" t="str">
        <f t="shared" si="55"/>
        <v/>
      </c>
      <c r="O592">
        <v>1</v>
      </c>
      <c r="P592" s="11">
        <v>0.33333333333333298</v>
      </c>
      <c r="Q592" s="11">
        <v>8.3333333333333301E-2</v>
      </c>
      <c r="R592" s="12">
        <v>82.325999999999993</v>
      </c>
      <c r="S592" t="s">
        <v>22</v>
      </c>
      <c r="T592">
        <v>0</v>
      </c>
      <c r="U592">
        <f t="shared" si="56"/>
        <v>5</v>
      </c>
      <c r="V592">
        <f t="shared" si="57"/>
        <v>2</v>
      </c>
      <c r="W592">
        <f t="shared" si="58"/>
        <v>4</v>
      </c>
      <c r="X592" t="str">
        <f t="shared" si="59"/>
        <v>524</v>
      </c>
      <c r="Y592" t="str">
        <f>IF(Table1[[#This Row],[RFM_Score]]="555","Champion", IF(AND(J592&gt;=4,V592&gt;=4),"Loyal", IF(U592&lt;=2,"At Risk", IF(W592&gt;=4,"Potential Loyalist","Others"))))</f>
        <v>Potential Loyalist</v>
      </c>
    </row>
    <row r="593" spans="1:25">
      <c r="A593" t="s">
        <v>1179</v>
      </c>
      <c r="B593">
        <v>33</v>
      </c>
      <c r="C593" t="s">
        <v>24</v>
      </c>
      <c r="D593" t="s">
        <v>41</v>
      </c>
      <c r="E593" s="6" t="s">
        <v>12663</v>
      </c>
      <c r="F593" t="s">
        <v>21</v>
      </c>
      <c r="G593">
        <v>1</v>
      </c>
      <c r="H593">
        <v>0</v>
      </c>
      <c r="I593">
        <v>55</v>
      </c>
      <c r="J593">
        <v>4</v>
      </c>
      <c r="K593">
        <v>410.13</v>
      </c>
      <c r="L593" t="str">
        <f t="shared" si="54"/>
        <v/>
      </c>
      <c r="M593">
        <v>5</v>
      </c>
      <c r="N593" t="str">
        <f t="shared" si="55"/>
        <v/>
      </c>
      <c r="O593">
        <v>21</v>
      </c>
      <c r="P593" s="11">
        <v>0</v>
      </c>
      <c r="Q593" s="11">
        <v>7.2727272727272696E-2</v>
      </c>
      <c r="R593" s="12">
        <v>82.025999999999996</v>
      </c>
      <c r="S593" t="s">
        <v>22</v>
      </c>
      <c r="T593">
        <v>0</v>
      </c>
      <c r="U593">
        <f t="shared" si="56"/>
        <v>4</v>
      </c>
      <c r="V593">
        <f t="shared" si="57"/>
        <v>2</v>
      </c>
      <c r="W593">
        <f t="shared" si="58"/>
        <v>4</v>
      </c>
      <c r="X593" t="str">
        <f t="shared" si="59"/>
        <v>424</v>
      </c>
      <c r="Y593" t="str">
        <f>IF(Table1[[#This Row],[RFM_Score]]="555","Champion", IF(AND(J593&gt;=4,V593&gt;=4),"Loyal", IF(U593&lt;=2,"At Risk", IF(W593&gt;=4,"Potential Loyalist","Others"))))</f>
        <v>Potential Loyalist</v>
      </c>
    </row>
    <row r="594" spans="1:25">
      <c r="A594" t="s">
        <v>10359</v>
      </c>
      <c r="B594">
        <v>47</v>
      </c>
      <c r="C594" t="s">
        <v>24</v>
      </c>
      <c r="D594" t="s">
        <v>29</v>
      </c>
      <c r="E594" s="6" t="s">
        <v>12664</v>
      </c>
      <c r="F594" t="s">
        <v>26</v>
      </c>
      <c r="G594">
        <v>3</v>
      </c>
      <c r="H594">
        <v>1</v>
      </c>
      <c r="I594">
        <v>59</v>
      </c>
      <c r="J594">
        <v>1</v>
      </c>
      <c r="K594">
        <v>408.74</v>
      </c>
      <c r="L594" t="str">
        <f t="shared" si="54"/>
        <v/>
      </c>
      <c r="M594">
        <v>5</v>
      </c>
      <c r="N594" t="str">
        <f t="shared" si="55"/>
        <v/>
      </c>
      <c r="O594">
        <v>16</v>
      </c>
      <c r="P594" s="11">
        <v>0.33333333333333298</v>
      </c>
      <c r="Q594" s="11">
        <v>1.6949152542372801E-2</v>
      </c>
      <c r="R594" s="12">
        <v>81.748000000000005</v>
      </c>
      <c r="S594" t="s">
        <v>22</v>
      </c>
      <c r="T594">
        <v>0</v>
      </c>
      <c r="U594">
        <f t="shared" si="56"/>
        <v>5</v>
      </c>
      <c r="V594">
        <f t="shared" si="57"/>
        <v>2</v>
      </c>
      <c r="W594">
        <f t="shared" si="58"/>
        <v>4</v>
      </c>
      <c r="X594" t="str">
        <f t="shared" si="59"/>
        <v>524</v>
      </c>
      <c r="Y594" t="str">
        <f>IF(Table1[[#This Row],[RFM_Score]]="555","Champion", IF(AND(J594&gt;=4,V594&gt;=4),"Loyal", IF(U594&lt;=2,"At Risk", IF(W594&gt;=4,"Potential Loyalist","Others"))))</f>
        <v>Potential Loyalist</v>
      </c>
    </row>
    <row r="595" spans="1:25">
      <c r="A595" t="s">
        <v>7831</v>
      </c>
      <c r="B595">
        <v>35</v>
      </c>
      <c r="C595" t="s">
        <v>19</v>
      </c>
      <c r="D595" t="s">
        <v>46</v>
      </c>
      <c r="E595" s="6" t="s">
        <v>12665</v>
      </c>
      <c r="F595" t="s">
        <v>26</v>
      </c>
      <c r="G595">
        <v>2</v>
      </c>
      <c r="H595">
        <v>1</v>
      </c>
      <c r="I595">
        <v>58</v>
      </c>
      <c r="J595">
        <v>1</v>
      </c>
      <c r="K595">
        <v>407.02</v>
      </c>
      <c r="L595" t="str">
        <f t="shared" si="54"/>
        <v/>
      </c>
      <c r="M595">
        <v>5</v>
      </c>
      <c r="N595" t="str">
        <f t="shared" si="55"/>
        <v/>
      </c>
      <c r="O595">
        <v>26</v>
      </c>
      <c r="P595" s="11">
        <v>0.5</v>
      </c>
      <c r="Q595" s="11">
        <v>1.72413793103448E-2</v>
      </c>
      <c r="R595" s="12">
        <v>81.403999999999996</v>
      </c>
      <c r="S595" t="s">
        <v>22</v>
      </c>
      <c r="T595">
        <v>0</v>
      </c>
      <c r="U595">
        <f t="shared" si="56"/>
        <v>4</v>
      </c>
      <c r="V595">
        <f t="shared" si="57"/>
        <v>2</v>
      </c>
      <c r="W595">
        <f t="shared" si="58"/>
        <v>4</v>
      </c>
      <c r="X595" t="str">
        <f t="shared" si="59"/>
        <v>424</v>
      </c>
      <c r="Y595" t="str">
        <f>IF(Table1[[#This Row],[RFM_Score]]="555","Champion", IF(AND(J595&gt;=4,V595&gt;=4),"Loyal", IF(U595&lt;=2,"At Risk", IF(W595&gt;=4,"Potential Loyalist","Others"))))</f>
        <v>Potential Loyalist</v>
      </c>
    </row>
    <row r="596" spans="1:25">
      <c r="A596" t="s">
        <v>8506</v>
      </c>
      <c r="B596">
        <v>28</v>
      </c>
      <c r="C596" t="s">
        <v>24</v>
      </c>
      <c r="D596" t="s">
        <v>29</v>
      </c>
      <c r="E596" s="6" t="s">
        <v>12666</v>
      </c>
      <c r="F596" t="s">
        <v>37</v>
      </c>
      <c r="G596">
        <v>3</v>
      </c>
      <c r="H596">
        <v>0</v>
      </c>
      <c r="I596">
        <v>53</v>
      </c>
      <c r="J596">
        <v>6</v>
      </c>
      <c r="K596">
        <v>403.18</v>
      </c>
      <c r="L596" t="str">
        <f t="shared" si="54"/>
        <v/>
      </c>
      <c r="M596">
        <v>5</v>
      </c>
      <c r="N596" t="str">
        <f t="shared" si="55"/>
        <v/>
      </c>
      <c r="O596">
        <v>8</v>
      </c>
      <c r="P596" s="11">
        <v>0</v>
      </c>
      <c r="Q596" s="11">
        <v>0.113207547169811</v>
      </c>
      <c r="R596" s="12">
        <v>80.635999999999996</v>
      </c>
      <c r="S596" t="s">
        <v>22</v>
      </c>
      <c r="T596">
        <v>0</v>
      </c>
      <c r="U596">
        <f t="shared" si="56"/>
        <v>5</v>
      </c>
      <c r="V596">
        <f t="shared" si="57"/>
        <v>2</v>
      </c>
      <c r="W596">
        <f t="shared" si="58"/>
        <v>4</v>
      </c>
      <c r="X596" t="str">
        <f t="shared" si="59"/>
        <v>524</v>
      </c>
      <c r="Y596" t="str">
        <f>IF(Table1[[#This Row],[RFM_Score]]="555","Champion", IF(AND(J596&gt;=4,V596&gt;=4),"Loyal", IF(U596&lt;=2,"At Risk", IF(W596&gt;=4,"Potential Loyalist","Others"))))</f>
        <v>Potential Loyalist</v>
      </c>
    </row>
    <row r="597" spans="1:25">
      <c r="A597" t="s">
        <v>5896</v>
      </c>
      <c r="B597">
        <v>27</v>
      </c>
      <c r="C597" t="s">
        <v>19</v>
      </c>
      <c r="D597" t="s">
        <v>20</v>
      </c>
      <c r="E597" s="6" t="s">
        <v>12667</v>
      </c>
      <c r="F597" t="s">
        <v>26</v>
      </c>
      <c r="G597">
        <v>1</v>
      </c>
      <c r="H597">
        <v>0</v>
      </c>
      <c r="I597">
        <v>46</v>
      </c>
      <c r="J597">
        <v>1</v>
      </c>
      <c r="K597">
        <v>400.42</v>
      </c>
      <c r="L597" t="str">
        <f t="shared" si="54"/>
        <v/>
      </c>
      <c r="M597">
        <v>5</v>
      </c>
      <c r="N597" t="str">
        <f t="shared" si="55"/>
        <v/>
      </c>
      <c r="O597">
        <v>43</v>
      </c>
      <c r="P597" s="11">
        <v>0</v>
      </c>
      <c r="Q597" s="11">
        <v>2.1739130434782601E-2</v>
      </c>
      <c r="R597" s="12">
        <v>80.084000000000003</v>
      </c>
      <c r="S597" t="s">
        <v>22</v>
      </c>
      <c r="T597">
        <v>0</v>
      </c>
      <c r="U597">
        <f t="shared" si="56"/>
        <v>3</v>
      </c>
      <c r="V597">
        <f t="shared" si="57"/>
        <v>2</v>
      </c>
      <c r="W597">
        <f t="shared" si="58"/>
        <v>4</v>
      </c>
      <c r="X597" t="str">
        <f t="shared" si="59"/>
        <v>324</v>
      </c>
      <c r="Y597" t="str">
        <f>IF(Table1[[#This Row],[RFM_Score]]="555","Champion", IF(AND(J597&gt;=4,V597&gt;=4),"Loyal", IF(U597&lt;=2,"At Risk", IF(W597&gt;=4,"Potential Loyalist","Others"))))</f>
        <v>Potential Loyalist</v>
      </c>
    </row>
    <row r="598" spans="1:25">
      <c r="A598" t="s">
        <v>4331</v>
      </c>
      <c r="B598">
        <v>49</v>
      </c>
      <c r="C598" t="s">
        <v>24</v>
      </c>
      <c r="D598" t="s">
        <v>25</v>
      </c>
      <c r="E598" s="6" t="s">
        <v>12668</v>
      </c>
      <c r="F598" t="s">
        <v>30</v>
      </c>
      <c r="G598">
        <v>5</v>
      </c>
      <c r="H598">
        <v>1</v>
      </c>
      <c r="I598">
        <v>55</v>
      </c>
      <c r="J598">
        <v>5</v>
      </c>
      <c r="K598">
        <v>399.04</v>
      </c>
      <c r="L598" t="str">
        <f t="shared" si="54"/>
        <v/>
      </c>
      <c r="M598">
        <v>5</v>
      </c>
      <c r="N598" t="str">
        <f t="shared" si="55"/>
        <v/>
      </c>
      <c r="O598">
        <v>1</v>
      </c>
      <c r="P598" s="11">
        <v>0.2</v>
      </c>
      <c r="Q598" s="11">
        <v>9.0909090909090898E-2</v>
      </c>
      <c r="R598" s="12">
        <v>79.808000000000007</v>
      </c>
      <c r="S598" t="s">
        <v>22</v>
      </c>
      <c r="T598">
        <v>0</v>
      </c>
      <c r="U598">
        <f t="shared" si="56"/>
        <v>5</v>
      </c>
      <c r="V598">
        <f t="shared" si="57"/>
        <v>2</v>
      </c>
      <c r="W598">
        <f t="shared" si="58"/>
        <v>4</v>
      </c>
      <c r="X598" t="str">
        <f t="shared" si="59"/>
        <v>524</v>
      </c>
      <c r="Y598" t="str">
        <f>IF(Table1[[#This Row],[RFM_Score]]="555","Champion", IF(AND(J598&gt;=4,V598&gt;=4),"Loyal", IF(U598&lt;=2,"At Risk", IF(W598&gt;=4,"Potential Loyalist","Others"))))</f>
        <v>Potential Loyalist</v>
      </c>
    </row>
    <row r="599" spans="1:25">
      <c r="A599" t="s">
        <v>11003</v>
      </c>
      <c r="B599">
        <v>42</v>
      </c>
      <c r="C599" t="s">
        <v>24</v>
      </c>
      <c r="D599" t="s">
        <v>29</v>
      </c>
      <c r="E599" s="6" t="s">
        <v>12669</v>
      </c>
      <c r="F599" t="s">
        <v>26</v>
      </c>
      <c r="G599">
        <v>5</v>
      </c>
      <c r="H599">
        <v>1</v>
      </c>
      <c r="I599">
        <v>55</v>
      </c>
      <c r="J599">
        <v>5</v>
      </c>
      <c r="K599">
        <v>398.87</v>
      </c>
      <c r="L599" t="str">
        <f t="shared" si="54"/>
        <v/>
      </c>
      <c r="M599">
        <v>5</v>
      </c>
      <c r="N599" t="str">
        <f t="shared" si="55"/>
        <v/>
      </c>
      <c r="O599">
        <v>48</v>
      </c>
      <c r="P599" s="11">
        <v>0.2</v>
      </c>
      <c r="Q599" s="11">
        <v>9.0909090909090898E-2</v>
      </c>
      <c r="R599" s="12">
        <v>79.774000000000001</v>
      </c>
      <c r="S599" t="s">
        <v>22</v>
      </c>
      <c r="T599">
        <v>0</v>
      </c>
      <c r="U599">
        <f t="shared" si="56"/>
        <v>3</v>
      </c>
      <c r="V599">
        <f t="shared" si="57"/>
        <v>2</v>
      </c>
      <c r="W599">
        <f t="shared" si="58"/>
        <v>4</v>
      </c>
      <c r="X599" t="str">
        <f t="shared" si="59"/>
        <v>324</v>
      </c>
      <c r="Y599" t="str">
        <f>IF(Table1[[#This Row],[RFM_Score]]="555","Champion", IF(AND(J599&gt;=4,V599&gt;=4),"Loyal", IF(U599&lt;=2,"At Risk", IF(W599&gt;=4,"Potential Loyalist","Others"))))</f>
        <v>Potential Loyalist</v>
      </c>
    </row>
    <row r="600" spans="1:25">
      <c r="A600" t="s">
        <v>2798</v>
      </c>
      <c r="B600">
        <v>25</v>
      </c>
      <c r="C600" t="s">
        <v>24</v>
      </c>
      <c r="D600" t="s">
        <v>25</v>
      </c>
      <c r="E600" s="6" t="s">
        <v>12670</v>
      </c>
      <c r="F600" t="s">
        <v>37</v>
      </c>
      <c r="G600">
        <v>2</v>
      </c>
      <c r="H600">
        <v>0</v>
      </c>
      <c r="I600">
        <v>43</v>
      </c>
      <c r="J600">
        <v>4</v>
      </c>
      <c r="K600">
        <v>396.77</v>
      </c>
      <c r="L600" t="str">
        <f t="shared" si="54"/>
        <v/>
      </c>
      <c r="M600">
        <v>5</v>
      </c>
      <c r="N600" t="str">
        <f t="shared" si="55"/>
        <v/>
      </c>
      <c r="O600">
        <v>53</v>
      </c>
      <c r="P600" s="11">
        <v>0</v>
      </c>
      <c r="Q600" s="11">
        <v>9.3023255813953404E-2</v>
      </c>
      <c r="R600" s="12">
        <v>79.353999999999999</v>
      </c>
      <c r="S600" t="s">
        <v>22</v>
      </c>
      <c r="T600">
        <v>0</v>
      </c>
      <c r="U600">
        <f t="shared" si="56"/>
        <v>3</v>
      </c>
      <c r="V600">
        <f t="shared" si="57"/>
        <v>2</v>
      </c>
      <c r="W600">
        <f t="shared" si="58"/>
        <v>4</v>
      </c>
      <c r="X600" t="str">
        <f t="shared" si="59"/>
        <v>324</v>
      </c>
      <c r="Y600" t="str">
        <f>IF(Table1[[#This Row],[RFM_Score]]="555","Champion", IF(AND(J600&gt;=4,V600&gt;=4),"Loyal", IF(U600&lt;=2,"At Risk", IF(W600&gt;=4,"Potential Loyalist","Others"))))</f>
        <v>Potential Loyalist</v>
      </c>
    </row>
    <row r="601" spans="1:25">
      <c r="A601" t="s">
        <v>9764</v>
      </c>
      <c r="B601">
        <v>18</v>
      </c>
      <c r="C601" t="s">
        <v>24</v>
      </c>
      <c r="D601" t="s">
        <v>41</v>
      </c>
      <c r="E601" s="6" t="s">
        <v>12671</v>
      </c>
      <c r="F601" t="s">
        <v>30</v>
      </c>
      <c r="G601">
        <v>4</v>
      </c>
      <c r="H601">
        <v>1</v>
      </c>
      <c r="I601">
        <v>54</v>
      </c>
      <c r="J601">
        <v>2</v>
      </c>
      <c r="K601">
        <v>396.58</v>
      </c>
      <c r="L601" t="str">
        <f t="shared" si="54"/>
        <v/>
      </c>
      <c r="M601">
        <v>5</v>
      </c>
      <c r="N601" t="str">
        <f t="shared" si="55"/>
        <v/>
      </c>
      <c r="O601">
        <v>15</v>
      </c>
      <c r="P601" s="11">
        <v>0.25</v>
      </c>
      <c r="Q601" s="11">
        <v>3.7037037037037E-2</v>
      </c>
      <c r="R601" s="12">
        <v>79.316000000000003</v>
      </c>
      <c r="S601" t="s">
        <v>22</v>
      </c>
      <c r="T601">
        <v>0</v>
      </c>
      <c r="U601">
        <f t="shared" si="56"/>
        <v>5</v>
      </c>
      <c r="V601">
        <f t="shared" si="57"/>
        <v>2</v>
      </c>
      <c r="W601">
        <f t="shared" si="58"/>
        <v>4</v>
      </c>
      <c r="X601" t="str">
        <f t="shared" si="59"/>
        <v>524</v>
      </c>
      <c r="Y601" t="str">
        <f>IF(Table1[[#This Row],[RFM_Score]]="555","Champion", IF(AND(J601&gt;=4,V601&gt;=4),"Loyal", IF(U601&lt;=2,"At Risk", IF(W601&gt;=4,"Potential Loyalist","Others"))))</f>
        <v>Potential Loyalist</v>
      </c>
    </row>
    <row r="602" spans="1:25">
      <c r="A602" t="s">
        <v>4068</v>
      </c>
      <c r="B602">
        <v>18</v>
      </c>
      <c r="C602" t="s">
        <v>24</v>
      </c>
      <c r="D602" t="s">
        <v>29</v>
      </c>
      <c r="E602" s="6" t="s">
        <v>12672</v>
      </c>
      <c r="F602" t="s">
        <v>21</v>
      </c>
      <c r="G602">
        <v>3</v>
      </c>
      <c r="H602">
        <v>0</v>
      </c>
      <c r="I602">
        <v>49</v>
      </c>
      <c r="J602">
        <v>2</v>
      </c>
      <c r="K602">
        <v>395.9</v>
      </c>
      <c r="L602" t="str">
        <f t="shared" si="54"/>
        <v/>
      </c>
      <c r="M602">
        <v>5</v>
      </c>
      <c r="N602" t="str">
        <f t="shared" si="55"/>
        <v/>
      </c>
      <c r="O602">
        <v>40</v>
      </c>
      <c r="P602" s="11">
        <v>0</v>
      </c>
      <c r="Q602" s="11">
        <v>4.08163265306122E-2</v>
      </c>
      <c r="R602" s="12">
        <v>79.179999999999893</v>
      </c>
      <c r="S602" t="s">
        <v>22</v>
      </c>
      <c r="T602">
        <v>0</v>
      </c>
      <c r="U602">
        <f t="shared" si="56"/>
        <v>4</v>
      </c>
      <c r="V602">
        <f t="shared" si="57"/>
        <v>2</v>
      </c>
      <c r="W602">
        <f t="shared" si="58"/>
        <v>4</v>
      </c>
      <c r="X602" t="str">
        <f t="shared" si="59"/>
        <v>424</v>
      </c>
      <c r="Y602" t="str">
        <f>IF(Table1[[#This Row],[RFM_Score]]="555","Champion", IF(AND(J602&gt;=4,V602&gt;=4),"Loyal", IF(U602&lt;=2,"At Risk", IF(W602&gt;=4,"Potential Loyalist","Others"))))</f>
        <v>Potential Loyalist</v>
      </c>
    </row>
    <row r="603" spans="1:25">
      <c r="A603" t="s">
        <v>4206</v>
      </c>
      <c r="B603">
        <v>26</v>
      </c>
      <c r="C603" t="s">
        <v>19</v>
      </c>
      <c r="D603" t="s">
        <v>29</v>
      </c>
      <c r="E603" s="6" t="s">
        <v>12673</v>
      </c>
      <c r="F603" t="s">
        <v>30</v>
      </c>
      <c r="G603">
        <v>5</v>
      </c>
      <c r="H603">
        <v>1</v>
      </c>
      <c r="I603">
        <v>53</v>
      </c>
      <c r="J603">
        <v>0</v>
      </c>
      <c r="K603">
        <v>393.05</v>
      </c>
      <c r="L603" t="str">
        <f t="shared" si="54"/>
        <v/>
      </c>
      <c r="M603">
        <v>5</v>
      </c>
      <c r="N603" t="str">
        <f t="shared" si="55"/>
        <v/>
      </c>
      <c r="O603">
        <v>45</v>
      </c>
      <c r="P603" s="11">
        <v>0.2</v>
      </c>
      <c r="Q603" s="11">
        <v>0</v>
      </c>
      <c r="R603" s="12">
        <v>78.61</v>
      </c>
      <c r="S603" t="s">
        <v>22</v>
      </c>
      <c r="T603">
        <v>0</v>
      </c>
      <c r="U603">
        <f t="shared" si="56"/>
        <v>3</v>
      </c>
      <c r="V603">
        <f t="shared" si="57"/>
        <v>2</v>
      </c>
      <c r="W603">
        <f t="shared" si="58"/>
        <v>4</v>
      </c>
      <c r="X603" t="str">
        <f t="shared" si="59"/>
        <v>324</v>
      </c>
      <c r="Y603" t="str">
        <f>IF(Table1[[#This Row],[RFM_Score]]="555","Champion", IF(AND(J603&gt;=4,V603&gt;=4),"Loyal", IF(U603&lt;=2,"At Risk", IF(W603&gt;=4,"Potential Loyalist","Others"))))</f>
        <v>Potential Loyalist</v>
      </c>
    </row>
    <row r="604" spans="1:25">
      <c r="A604" t="s">
        <v>9748</v>
      </c>
      <c r="B604">
        <v>43</v>
      </c>
      <c r="C604" t="s">
        <v>24</v>
      </c>
      <c r="D604" t="s">
        <v>25</v>
      </c>
      <c r="E604" s="6" t="s">
        <v>12674</v>
      </c>
      <c r="F604" t="s">
        <v>37</v>
      </c>
      <c r="G604">
        <v>2</v>
      </c>
      <c r="H604">
        <v>0</v>
      </c>
      <c r="I604">
        <v>41</v>
      </c>
      <c r="J604">
        <v>4</v>
      </c>
      <c r="K604">
        <v>389.62</v>
      </c>
      <c r="L604" t="str">
        <f t="shared" si="54"/>
        <v/>
      </c>
      <c r="M604">
        <v>5</v>
      </c>
      <c r="N604" t="str">
        <f t="shared" si="55"/>
        <v/>
      </c>
      <c r="O604">
        <v>9</v>
      </c>
      <c r="P604" s="11">
        <v>0</v>
      </c>
      <c r="Q604" s="11">
        <v>9.7560975609756101E-2</v>
      </c>
      <c r="R604" s="12">
        <v>77.924000000000007</v>
      </c>
      <c r="S604" t="s">
        <v>22</v>
      </c>
      <c r="T604">
        <v>0</v>
      </c>
      <c r="U604">
        <f t="shared" si="56"/>
        <v>5</v>
      </c>
      <c r="V604">
        <f t="shared" si="57"/>
        <v>2</v>
      </c>
      <c r="W604">
        <f t="shared" si="58"/>
        <v>4</v>
      </c>
      <c r="X604" t="str">
        <f t="shared" si="59"/>
        <v>524</v>
      </c>
      <c r="Y604" t="str">
        <f>IF(Table1[[#This Row],[RFM_Score]]="555","Champion", IF(AND(J604&gt;=4,V604&gt;=4),"Loyal", IF(U604&lt;=2,"At Risk", IF(W604&gt;=4,"Potential Loyalist","Others"))))</f>
        <v>Potential Loyalist</v>
      </c>
    </row>
    <row r="605" spans="1:25">
      <c r="A605" t="s">
        <v>245</v>
      </c>
      <c r="B605">
        <v>41</v>
      </c>
      <c r="C605" t="s">
        <v>19</v>
      </c>
      <c r="D605" t="s">
        <v>41</v>
      </c>
      <c r="E605" s="6" t="s">
        <v>12675</v>
      </c>
      <c r="F605" t="s">
        <v>21</v>
      </c>
      <c r="G605">
        <v>4</v>
      </c>
      <c r="H605">
        <v>2</v>
      </c>
      <c r="I605">
        <v>38</v>
      </c>
      <c r="J605">
        <v>3</v>
      </c>
      <c r="K605">
        <v>388.96</v>
      </c>
      <c r="L605" t="str">
        <f t="shared" si="54"/>
        <v/>
      </c>
      <c r="M605">
        <v>5</v>
      </c>
      <c r="N605" t="str">
        <f t="shared" si="55"/>
        <v/>
      </c>
      <c r="O605">
        <v>25</v>
      </c>
      <c r="P605" s="11">
        <v>0.5</v>
      </c>
      <c r="Q605" s="11">
        <v>7.8947368421052599E-2</v>
      </c>
      <c r="R605" s="12">
        <v>77.792000000000002</v>
      </c>
      <c r="S605" t="s">
        <v>22</v>
      </c>
      <c r="T605">
        <v>0</v>
      </c>
      <c r="U605">
        <f t="shared" si="56"/>
        <v>4</v>
      </c>
      <c r="V605">
        <f t="shared" si="57"/>
        <v>2</v>
      </c>
      <c r="W605">
        <f t="shared" si="58"/>
        <v>4</v>
      </c>
      <c r="X605" t="str">
        <f t="shared" si="59"/>
        <v>424</v>
      </c>
      <c r="Y605" t="str">
        <f>IF(Table1[[#This Row],[RFM_Score]]="555","Champion", IF(AND(J605&gt;=4,V605&gt;=4),"Loyal", IF(U605&lt;=2,"At Risk", IF(W605&gt;=4,"Potential Loyalist","Others"))))</f>
        <v>Potential Loyalist</v>
      </c>
    </row>
    <row r="606" spans="1:25">
      <c r="A606" t="s">
        <v>7461</v>
      </c>
      <c r="B606">
        <v>18</v>
      </c>
      <c r="C606" t="s">
        <v>33</v>
      </c>
      <c r="D606" t="s">
        <v>41</v>
      </c>
      <c r="E606" s="6" t="s">
        <v>12676</v>
      </c>
      <c r="F606" t="s">
        <v>26</v>
      </c>
      <c r="G606">
        <v>1</v>
      </c>
      <c r="H606">
        <v>0</v>
      </c>
      <c r="I606">
        <v>35</v>
      </c>
      <c r="J606">
        <v>1</v>
      </c>
      <c r="K606">
        <v>387.88</v>
      </c>
      <c r="L606" t="str">
        <f t="shared" si="54"/>
        <v/>
      </c>
      <c r="M606">
        <v>5</v>
      </c>
      <c r="N606" t="str">
        <f t="shared" si="55"/>
        <v/>
      </c>
      <c r="O606">
        <v>71</v>
      </c>
      <c r="P606" s="11">
        <v>0</v>
      </c>
      <c r="Q606" s="11">
        <v>2.8571428571428501E-2</v>
      </c>
      <c r="R606" s="12">
        <v>77.575999999999993</v>
      </c>
      <c r="S606" t="s">
        <v>22</v>
      </c>
      <c r="T606">
        <v>0</v>
      </c>
      <c r="U606">
        <f t="shared" si="56"/>
        <v>2</v>
      </c>
      <c r="V606">
        <f t="shared" si="57"/>
        <v>2</v>
      </c>
      <c r="W606">
        <f t="shared" si="58"/>
        <v>4</v>
      </c>
      <c r="X606" t="str">
        <f t="shared" si="59"/>
        <v>224</v>
      </c>
      <c r="Y606" t="str">
        <f>IF(Table1[[#This Row],[RFM_Score]]="555","Champion", IF(AND(J606&gt;=4,V606&gt;=4),"Loyal", IF(U606&lt;=2,"At Risk", IF(W606&gt;=4,"Potential Loyalist","Others"))))</f>
        <v>At Risk</v>
      </c>
    </row>
    <row r="607" spans="1:25">
      <c r="A607" t="s">
        <v>1564</v>
      </c>
      <c r="B607">
        <v>53</v>
      </c>
      <c r="C607" t="s">
        <v>24</v>
      </c>
      <c r="D607" t="s">
        <v>46</v>
      </c>
      <c r="E607" s="6" t="s">
        <v>12677</v>
      </c>
      <c r="F607" t="s">
        <v>30</v>
      </c>
      <c r="G607">
        <v>0</v>
      </c>
      <c r="H607">
        <v>0</v>
      </c>
      <c r="I607">
        <v>50</v>
      </c>
      <c r="J607">
        <v>3</v>
      </c>
      <c r="K607">
        <v>387.52</v>
      </c>
      <c r="L607" t="str">
        <f t="shared" si="54"/>
        <v/>
      </c>
      <c r="M607">
        <v>5</v>
      </c>
      <c r="N607" t="str">
        <f t="shared" si="55"/>
        <v/>
      </c>
      <c r="O607">
        <v>14</v>
      </c>
      <c r="P607" s="11">
        <v>0</v>
      </c>
      <c r="Q607" s="11">
        <v>0.06</v>
      </c>
      <c r="R607" s="12">
        <v>77.503999999999905</v>
      </c>
      <c r="S607" t="s">
        <v>22</v>
      </c>
      <c r="T607">
        <v>0</v>
      </c>
      <c r="U607">
        <f t="shared" si="56"/>
        <v>5</v>
      </c>
      <c r="V607">
        <f t="shared" si="57"/>
        <v>2</v>
      </c>
      <c r="W607">
        <f t="shared" si="58"/>
        <v>4</v>
      </c>
      <c r="X607" t="str">
        <f t="shared" si="59"/>
        <v>524</v>
      </c>
      <c r="Y607" t="str">
        <f>IF(Table1[[#This Row],[RFM_Score]]="555","Champion", IF(AND(J607&gt;=4,V607&gt;=4),"Loyal", IF(U607&lt;=2,"At Risk", IF(W607&gt;=4,"Potential Loyalist","Others"))))</f>
        <v>Potential Loyalist</v>
      </c>
    </row>
    <row r="608" spans="1:25">
      <c r="A608" t="s">
        <v>1012</v>
      </c>
      <c r="B608">
        <v>18</v>
      </c>
      <c r="C608" t="s">
        <v>19</v>
      </c>
      <c r="D608" t="s">
        <v>25</v>
      </c>
      <c r="E608" s="6" t="s">
        <v>12678</v>
      </c>
      <c r="F608" t="s">
        <v>30</v>
      </c>
      <c r="G608">
        <v>4</v>
      </c>
      <c r="H608">
        <v>0</v>
      </c>
      <c r="I608">
        <v>42</v>
      </c>
      <c r="J608">
        <v>2</v>
      </c>
      <c r="K608">
        <v>387.4</v>
      </c>
      <c r="L608" t="str">
        <f t="shared" si="54"/>
        <v/>
      </c>
      <c r="M608">
        <v>5</v>
      </c>
      <c r="N608" t="str">
        <f t="shared" si="55"/>
        <v/>
      </c>
      <c r="O608">
        <v>18</v>
      </c>
      <c r="P608" s="11">
        <v>0</v>
      </c>
      <c r="Q608" s="11">
        <v>4.7619047619047603E-2</v>
      </c>
      <c r="R608" s="12">
        <v>77.479999999999905</v>
      </c>
      <c r="S608" t="s">
        <v>22</v>
      </c>
      <c r="T608">
        <v>0</v>
      </c>
      <c r="U608">
        <f t="shared" si="56"/>
        <v>5</v>
      </c>
      <c r="V608">
        <f t="shared" si="57"/>
        <v>2</v>
      </c>
      <c r="W608">
        <f t="shared" si="58"/>
        <v>4</v>
      </c>
      <c r="X608" t="str">
        <f t="shared" si="59"/>
        <v>524</v>
      </c>
      <c r="Y608" t="str">
        <f>IF(Table1[[#This Row],[RFM_Score]]="555","Champion", IF(AND(J608&gt;=4,V608&gt;=4),"Loyal", IF(U608&lt;=2,"At Risk", IF(W608&gt;=4,"Potential Loyalist","Others"))))</f>
        <v>Potential Loyalist</v>
      </c>
    </row>
    <row r="609" spans="1:25">
      <c r="A609" t="s">
        <v>2934</v>
      </c>
      <c r="B609">
        <v>55</v>
      </c>
      <c r="C609" t="s">
        <v>24</v>
      </c>
      <c r="D609" t="s">
        <v>25</v>
      </c>
      <c r="E609" s="6" t="s">
        <v>12679</v>
      </c>
      <c r="F609" t="s">
        <v>26</v>
      </c>
      <c r="G609">
        <v>3</v>
      </c>
      <c r="H609">
        <v>2</v>
      </c>
      <c r="I609">
        <v>51</v>
      </c>
      <c r="J609">
        <v>3</v>
      </c>
      <c r="K609">
        <v>387.31</v>
      </c>
      <c r="L609" t="str">
        <f t="shared" si="54"/>
        <v/>
      </c>
      <c r="M609">
        <v>5</v>
      </c>
      <c r="N609" t="str">
        <f t="shared" si="55"/>
        <v/>
      </c>
      <c r="O609">
        <v>10</v>
      </c>
      <c r="P609" s="11">
        <v>0.66666666666666596</v>
      </c>
      <c r="Q609" s="11">
        <v>5.8823529411764698E-2</v>
      </c>
      <c r="R609" s="12">
        <v>77.462000000000003</v>
      </c>
      <c r="S609" t="s">
        <v>22</v>
      </c>
      <c r="T609">
        <v>0</v>
      </c>
      <c r="U609">
        <f t="shared" si="56"/>
        <v>5</v>
      </c>
      <c r="V609">
        <f t="shared" si="57"/>
        <v>2</v>
      </c>
      <c r="W609">
        <f t="shared" si="58"/>
        <v>4</v>
      </c>
      <c r="X609" t="str">
        <f t="shared" si="59"/>
        <v>524</v>
      </c>
      <c r="Y609" t="str">
        <f>IF(Table1[[#This Row],[RFM_Score]]="555","Champion", IF(AND(J609&gt;=4,V609&gt;=4),"Loyal", IF(U609&lt;=2,"At Risk", IF(W609&gt;=4,"Potential Loyalist","Others"))))</f>
        <v>Potential Loyalist</v>
      </c>
    </row>
    <row r="610" spans="1:25">
      <c r="A610" t="s">
        <v>2962</v>
      </c>
      <c r="B610">
        <v>38</v>
      </c>
      <c r="C610" t="s">
        <v>24</v>
      </c>
      <c r="D610" t="s">
        <v>29</v>
      </c>
      <c r="E610" s="6" t="s">
        <v>12680</v>
      </c>
      <c r="F610" t="s">
        <v>21</v>
      </c>
      <c r="G610">
        <v>6</v>
      </c>
      <c r="H610">
        <v>3</v>
      </c>
      <c r="I610">
        <v>40</v>
      </c>
      <c r="J610">
        <v>0</v>
      </c>
      <c r="K610">
        <v>385.71</v>
      </c>
      <c r="L610" t="str">
        <f t="shared" si="54"/>
        <v/>
      </c>
      <c r="M610">
        <v>5</v>
      </c>
      <c r="N610" t="str">
        <f t="shared" si="55"/>
        <v/>
      </c>
      <c r="O610">
        <v>15</v>
      </c>
      <c r="P610" s="11">
        <v>0.5</v>
      </c>
      <c r="Q610" s="11">
        <v>0</v>
      </c>
      <c r="R610" s="12">
        <v>77.141999999999996</v>
      </c>
      <c r="S610" t="s">
        <v>22</v>
      </c>
      <c r="T610">
        <v>0</v>
      </c>
      <c r="U610">
        <f t="shared" si="56"/>
        <v>5</v>
      </c>
      <c r="V610">
        <f t="shared" si="57"/>
        <v>2</v>
      </c>
      <c r="W610">
        <f t="shared" si="58"/>
        <v>4</v>
      </c>
      <c r="X610" t="str">
        <f t="shared" si="59"/>
        <v>524</v>
      </c>
      <c r="Y610" t="str">
        <f>IF(Table1[[#This Row],[RFM_Score]]="555","Champion", IF(AND(J610&gt;=4,V610&gt;=4),"Loyal", IF(U610&lt;=2,"At Risk", IF(W610&gt;=4,"Potential Loyalist","Others"))))</f>
        <v>Potential Loyalist</v>
      </c>
    </row>
    <row r="611" spans="1:25">
      <c r="A611" t="s">
        <v>8593</v>
      </c>
      <c r="B611">
        <v>30</v>
      </c>
      <c r="C611" t="s">
        <v>19</v>
      </c>
      <c r="D611" t="s">
        <v>25</v>
      </c>
      <c r="E611" s="6" t="s">
        <v>12681</v>
      </c>
      <c r="F611" t="s">
        <v>26</v>
      </c>
      <c r="G611">
        <v>2</v>
      </c>
      <c r="H611">
        <v>0</v>
      </c>
      <c r="I611">
        <v>42</v>
      </c>
      <c r="J611">
        <v>3</v>
      </c>
      <c r="K611">
        <v>385.46</v>
      </c>
      <c r="L611" t="str">
        <f t="shared" si="54"/>
        <v/>
      </c>
      <c r="M611">
        <v>5</v>
      </c>
      <c r="N611" t="str">
        <f t="shared" si="55"/>
        <v/>
      </c>
      <c r="O611">
        <v>28</v>
      </c>
      <c r="P611" s="11">
        <v>0</v>
      </c>
      <c r="Q611" s="11">
        <v>7.1428571428571397E-2</v>
      </c>
      <c r="R611" s="12">
        <v>77.091999999999999</v>
      </c>
      <c r="S611" t="s">
        <v>22</v>
      </c>
      <c r="T611">
        <v>0</v>
      </c>
      <c r="U611">
        <f t="shared" si="56"/>
        <v>4</v>
      </c>
      <c r="V611">
        <f t="shared" si="57"/>
        <v>2</v>
      </c>
      <c r="W611">
        <f t="shared" si="58"/>
        <v>4</v>
      </c>
      <c r="X611" t="str">
        <f t="shared" si="59"/>
        <v>424</v>
      </c>
      <c r="Y611" t="str">
        <f>IF(Table1[[#This Row],[RFM_Score]]="555","Champion", IF(AND(J611&gt;=4,V611&gt;=4),"Loyal", IF(U611&lt;=2,"At Risk", IF(W611&gt;=4,"Potential Loyalist","Others"))))</f>
        <v>Potential Loyalist</v>
      </c>
    </row>
    <row r="612" spans="1:25">
      <c r="A612" t="s">
        <v>3136</v>
      </c>
      <c r="B612">
        <v>41</v>
      </c>
      <c r="C612" t="s">
        <v>24</v>
      </c>
      <c r="D612" t="s">
        <v>25</v>
      </c>
      <c r="E612" s="6" t="s">
        <v>12682</v>
      </c>
      <c r="F612" t="s">
        <v>26</v>
      </c>
      <c r="G612">
        <v>0</v>
      </c>
      <c r="H612">
        <v>0</v>
      </c>
      <c r="I612">
        <v>59</v>
      </c>
      <c r="J612">
        <v>3</v>
      </c>
      <c r="K612">
        <v>384.95</v>
      </c>
      <c r="L612" t="str">
        <f t="shared" si="54"/>
        <v/>
      </c>
      <c r="M612">
        <v>5</v>
      </c>
      <c r="N612" t="str">
        <f t="shared" si="55"/>
        <v/>
      </c>
      <c r="O612">
        <v>2</v>
      </c>
      <c r="P612" s="11">
        <v>0</v>
      </c>
      <c r="Q612" s="11">
        <v>5.0847457627118599E-2</v>
      </c>
      <c r="R612" s="12">
        <v>76.989999999999995</v>
      </c>
      <c r="S612" t="s">
        <v>22</v>
      </c>
      <c r="T612">
        <v>0</v>
      </c>
      <c r="U612">
        <f t="shared" si="56"/>
        <v>5</v>
      </c>
      <c r="V612">
        <f t="shared" si="57"/>
        <v>2</v>
      </c>
      <c r="W612">
        <f t="shared" si="58"/>
        <v>4</v>
      </c>
      <c r="X612" t="str">
        <f t="shared" si="59"/>
        <v>524</v>
      </c>
      <c r="Y612" t="str">
        <f>IF(Table1[[#This Row],[RFM_Score]]="555","Champion", IF(AND(J612&gt;=4,V612&gt;=4),"Loyal", IF(U612&lt;=2,"At Risk", IF(W612&gt;=4,"Potential Loyalist","Others"))))</f>
        <v>Potential Loyalist</v>
      </c>
    </row>
    <row r="613" spans="1:25">
      <c r="A613" t="s">
        <v>2058</v>
      </c>
      <c r="B613">
        <v>38</v>
      </c>
      <c r="C613" t="s">
        <v>24</v>
      </c>
      <c r="D613" t="s">
        <v>49</v>
      </c>
      <c r="E613" s="6" t="s">
        <v>12683</v>
      </c>
      <c r="F613" t="s">
        <v>62</v>
      </c>
      <c r="G613">
        <v>1</v>
      </c>
      <c r="H613">
        <v>0</v>
      </c>
      <c r="I613">
        <v>46</v>
      </c>
      <c r="J613">
        <v>3</v>
      </c>
      <c r="K613">
        <v>383.35</v>
      </c>
      <c r="L613" t="str">
        <f t="shared" si="54"/>
        <v/>
      </c>
      <c r="M613">
        <v>5</v>
      </c>
      <c r="N613" t="str">
        <f t="shared" si="55"/>
        <v/>
      </c>
      <c r="O613">
        <v>68</v>
      </c>
      <c r="P613" s="11">
        <v>0</v>
      </c>
      <c r="Q613" s="11">
        <v>6.5217391304347797E-2</v>
      </c>
      <c r="R613" s="12">
        <v>76.67</v>
      </c>
      <c r="S613" t="s">
        <v>22</v>
      </c>
      <c r="T613">
        <v>0</v>
      </c>
      <c r="U613">
        <f t="shared" si="56"/>
        <v>3</v>
      </c>
      <c r="V613">
        <f t="shared" si="57"/>
        <v>2</v>
      </c>
      <c r="W613">
        <f t="shared" si="58"/>
        <v>4</v>
      </c>
      <c r="X613" t="str">
        <f t="shared" si="59"/>
        <v>324</v>
      </c>
      <c r="Y613" t="str">
        <f>IF(Table1[[#This Row],[RFM_Score]]="555","Champion", IF(AND(J613&gt;=4,V613&gt;=4),"Loyal", IF(U613&lt;=2,"At Risk", IF(W613&gt;=4,"Potential Loyalist","Others"))))</f>
        <v>Potential Loyalist</v>
      </c>
    </row>
    <row r="614" spans="1:25">
      <c r="A614" t="s">
        <v>6224</v>
      </c>
      <c r="B614">
        <v>49</v>
      </c>
      <c r="C614" t="s">
        <v>24</v>
      </c>
      <c r="D614" t="s">
        <v>29</v>
      </c>
      <c r="E614" s="6" t="s">
        <v>12684</v>
      </c>
      <c r="F614" t="s">
        <v>26</v>
      </c>
      <c r="G614">
        <v>4</v>
      </c>
      <c r="H614">
        <v>2</v>
      </c>
      <c r="I614">
        <v>53</v>
      </c>
      <c r="J614">
        <v>3</v>
      </c>
      <c r="K614">
        <v>383.04</v>
      </c>
      <c r="L614" t="str">
        <f t="shared" si="54"/>
        <v/>
      </c>
      <c r="M614">
        <v>5</v>
      </c>
      <c r="N614" t="str">
        <f t="shared" si="55"/>
        <v/>
      </c>
      <c r="O614">
        <v>37</v>
      </c>
      <c r="P614" s="11">
        <v>0.5</v>
      </c>
      <c r="Q614" s="11">
        <v>5.6603773584905599E-2</v>
      </c>
      <c r="R614" s="12">
        <v>76.608000000000004</v>
      </c>
      <c r="S614" t="s">
        <v>22</v>
      </c>
      <c r="T614">
        <v>0</v>
      </c>
      <c r="U614">
        <f t="shared" si="56"/>
        <v>4</v>
      </c>
      <c r="V614">
        <f t="shared" si="57"/>
        <v>2</v>
      </c>
      <c r="W614">
        <f t="shared" si="58"/>
        <v>4</v>
      </c>
      <c r="X614" t="str">
        <f t="shared" si="59"/>
        <v>424</v>
      </c>
      <c r="Y614" t="str">
        <f>IF(Table1[[#This Row],[RFM_Score]]="555","Champion", IF(AND(J614&gt;=4,V614&gt;=4),"Loyal", IF(U614&lt;=2,"At Risk", IF(W614&gt;=4,"Potential Loyalist","Others"))))</f>
        <v>Potential Loyalist</v>
      </c>
    </row>
    <row r="615" spans="1:25">
      <c r="A615" t="s">
        <v>1288</v>
      </c>
      <c r="B615">
        <v>45</v>
      </c>
      <c r="C615" t="s">
        <v>24</v>
      </c>
      <c r="D615" t="s">
        <v>29</v>
      </c>
      <c r="E615" s="6" t="s">
        <v>12685</v>
      </c>
      <c r="F615" t="s">
        <v>21</v>
      </c>
      <c r="G615">
        <v>3</v>
      </c>
      <c r="H615">
        <v>1</v>
      </c>
      <c r="I615">
        <v>49</v>
      </c>
      <c r="J615">
        <v>3</v>
      </c>
      <c r="K615">
        <v>379.81</v>
      </c>
      <c r="L615" t="str">
        <f t="shared" si="54"/>
        <v/>
      </c>
      <c r="M615">
        <v>5</v>
      </c>
      <c r="N615" t="str">
        <f t="shared" si="55"/>
        <v/>
      </c>
      <c r="O615">
        <v>75</v>
      </c>
      <c r="P615" s="11">
        <v>0.33333333333333298</v>
      </c>
      <c r="Q615" s="11">
        <v>6.1224489795918297E-2</v>
      </c>
      <c r="R615" s="12">
        <v>75.962000000000003</v>
      </c>
      <c r="S615" t="s">
        <v>22</v>
      </c>
      <c r="T615">
        <v>0</v>
      </c>
      <c r="U615">
        <f t="shared" si="56"/>
        <v>2</v>
      </c>
      <c r="V615">
        <f t="shared" si="57"/>
        <v>2</v>
      </c>
      <c r="W615">
        <f t="shared" si="58"/>
        <v>4</v>
      </c>
      <c r="X615" t="str">
        <f t="shared" si="59"/>
        <v>224</v>
      </c>
      <c r="Y615" t="str">
        <f>IF(Table1[[#This Row],[RFM_Score]]="555","Champion", IF(AND(J615&gt;=4,V615&gt;=4),"Loyal", IF(U615&lt;=2,"At Risk", IF(W615&gt;=4,"Potential Loyalist","Others"))))</f>
        <v>At Risk</v>
      </c>
    </row>
    <row r="616" spans="1:25">
      <c r="A616" t="s">
        <v>5489</v>
      </c>
      <c r="B616">
        <v>55</v>
      </c>
      <c r="C616" t="s">
        <v>24</v>
      </c>
      <c r="D616" t="s">
        <v>25</v>
      </c>
      <c r="E616" s="6" t="s">
        <v>12686</v>
      </c>
      <c r="F616" t="s">
        <v>30</v>
      </c>
      <c r="G616">
        <v>2</v>
      </c>
      <c r="H616">
        <v>1</v>
      </c>
      <c r="I616">
        <v>38</v>
      </c>
      <c r="J616">
        <v>2</v>
      </c>
      <c r="K616">
        <v>379.77</v>
      </c>
      <c r="L616" t="str">
        <f t="shared" si="54"/>
        <v/>
      </c>
      <c r="M616">
        <v>5</v>
      </c>
      <c r="N616" t="str">
        <f t="shared" si="55"/>
        <v/>
      </c>
      <c r="O616">
        <v>37</v>
      </c>
      <c r="P616" s="11">
        <v>0.5</v>
      </c>
      <c r="Q616" s="11">
        <v>5.2631578947368397E-2</v>
      </c>
      <c r="R616" s="12">
        <v>75.953999999999994</v>
      </c>
      <c r="S616" t="s">
        <v>22</v>
      </c>
      <c r="T616">
        <v>0</v>
      </c>
      <c r="U616">
        <f t="shared" si="56"/>
        <v>4</v>
      </c>
      <c r="V616">
        <f t="shared" si="57"/>
        <v>2</v>
      </c>
      <c r="W616">
        <f t="shared" si="58"/>
        <v>4</v>
      </c>
      <c r="X616" t="str">
        <f t="shared" si="59"/>
        <v>424</v>
      </c>
      <c r="Y616" t="str">
        <f>IF(Table1[[#This Row],[RFM_Score]]="555","Champion", IF(AND(J616&gt;=4,V616&gt;=4),"Loyal", IF(U616&lt;=2,"At Risk", IF(W616&gt;=4,"Potential Loyalist","Others"))))</f>
        <v>Potential Loyalist</v>
      </c>
    </row>
    <row r="617" spans="1:25">
      <c r="A617" t="s">
        <v>1171</v>
      </c>
      <c r="B617">
        <v>32</v>
      </c>
      <c r="C617" t="s">
        <v>24</v>
      </c>
      <c r="D617" t="s">
        <v>25</v>
      </c>
      <c r="E617" s="6" t="s">
        <v>12687</v>
      </c>
      <c r="F617" t="s">
        <v>37</v>
      </c>
      <c r="G617">
        <v>2</v>
      </c>
      <c r="H617">
        <v>1</v>
      </c>
      <c r="I617">
        <v>47</v>
      </c>
      <c r="J617">
        <v>2</v>
      </c>
      <c r="K617">
        <v>379.47</v>
      </c>
      <c r="L617" t="str">
        <f t="shared" si="54"/>
        <v/>
      </c>
      <c r="M617">
        <v>5</v>
      </c>
      <c r="N617" t="str">
        <f t="shared" si="55"/>
        <v/>
      </c>
      <c r="O617">
        <v>3</v>
      </c>
      <c r="P617" s="11">
        <v>0.5</v>
      </c>
      <c r="Q617" s="11">
        <v>4.2553191489361701E-2</v>
      </c>
      <c r="R617" s="12">
        <v>75.894000000000005</v>
      </c>
      <c r="S617" t="s">
        <v>22</v>
      </c>
      <c r="T617">
        <v>0</v>
      </c>
      <c r="U617">
        <f t="shared" si="56"/>
        <v>5</v>
      </c>
      <c r="V617">
        <f t="shared" si="57"/>
        <v>2</v>
      </c>
      <c r="W617">
        <f t="shared" si="58"/>
        <v>4</v>
      </c>
      <c r="X617" t="str">
        <f t="shared" si="59"/>
        <v>524</v>
      </c>
      <c r="Y617" t="str">
        <f>IF(Table1[[#This Row],[RFM_Score]]="555","Champion", IF(AND(J617&gt;=4,V617&gt;=4),"Loyal", IF(U617&lt;=2,"At Risk", IF(W617&gt;=4,"Potential Loyalist","Others"))))</f>
        <v>Potential Loyalist</v>
      </c>
    </row>
    <row r="618" spans="1:25">
      <c r="A618" t="s">
        <v>7129</v>
      </c>
      <c r="B618">
        <v>18</v>
      </c>
      <c r="C618" t="s">
        <v>19</v>
      </c>
      <c r="D618" t="s">
        <v>20</v>
      </c>
      <c r="E618" s="6" t="s">
        <v>12688</v>
      </c>
      <c r="F618" t="s">
        <v>30</v>
      </c>
      <c r="G618">
        <v>7</v>
      </c>
      <c r="H618">
        <v>2</v>
      </c>
      <c r="I618">
        <v>55</v>
      </c>
      <c r="J618">
        <v>1</v>
      </c>
      <c r="K618">
        <v>376.49</v>
      </c>
      <c r="L618" t="str">
        <f t="shared" si="54"/>
        <v/>
      </c>
      <c r="M618">
        <v>5</v>
      </c>
      <c r="N618" t="str">
        <f t="shared" si="55"/>
        <v/>
      </c>
      <c r="O618">
        <v>39</v>
      </c>
      <c r="P618" s="11">
        <v>0.28571428571428498</v>
      </c>
      <c r="Q618" s="11">
        <v>1.8181818181818101E-2</v>
      </c>
      <c r="R618" s="12">
        <v>75.298000000000002</v>
      </c>
      <c r="S618" t="s">
        <v>22</v>
      </c>
      <c r="T618">
        <v>0</v>
      </c>
      <c r="U618">
        <f t="shared" si="56"/>
        <v>4</v>
      </c>
      <c r="V618">
        <f t="shared" si="57"/>
        <v>2</v>
      </c>
      <c r="W618">
        <f t="shared" si="58"/>
        <v>4</v>
      </c>
      <c r="X618" t="str">
        <f t="shared" si="59"/>
        <v>424</v>
      </c>
      <c r="Y618" t="str">
        <f>IF(Table1[[#This Row],[RFM_Score]]="555","Champion", IF(AND(J618&gt;=4,V618&gt;=4),"Loyal", IF(U618&lt;=2,"At Risk", IF(W618&gt;=4,"Potential Loyalist","Others"))))</f>
        <v>Potential Loyalist</v>
      </c>
    </row>
    <row r="619" spans="1:25">
      <c r="A619" t="s">
        <v>5448</v>
      </c>
      <c r="B619">
        <v>28</v>
      </c>
      <c r="C619" t="s">
        <v>19</v>
      </c>
      <c r="D619" t="s">
        <v>25</v>
      </c>
      <c r="E619" s="6" t="s">
        <v>12689</v>
      </c>
      <c r="F619" t="s">
        <v>26</v>
      </c>
      <c r="G619">
        <v>1</v>
      </c>
      <c r="H619">
        <v>0</v>
      </c>
      <c r="I619">
        <v>45</v>
      </c>
      <c r="J619">
        <v>2</v>
      </c>
      <c r="K619">
        <v>373.26</v>
      </c>
      <c r="L619" t="str">
        <f t="shared" si="54"/>
        <v/>
      </c>
      <c r="M619">
        <v>5</v>
      </c>
      <c r="N619" t="str">
        <f t="shared" si="55"/>
        <v/>
      </c>
      <c r="O619">
        <v>16</v>
      </c>
      <c r="P619" s="11">
        <v>0</v>
      </c>
      <c r="Q619" s="11">
        <v>4.4444444444444398E-2</v>
      </c>
      <c r="R619" s="12">
        <v>74.652000000000001</v>
      </c>
      <c r="S619" t="s">
        <v>22</v>
      </c>
      <c r="T619">
        <v>0</v>
      </c>
      <c r="U619">
        <f t="shared" si="56"/>
        <v>5</v>
      </c>
      <c r="V619">
        <f t="shared" si="57"/>
        <v>2</v>
      </c>
      <c r="W619">
        <f t="shared" si="58"/>
        <v>4</v>
      </c>
      <c r="X619" t="str">
        <f t="shared" si="59"/>
        <v>524</v>
      </c>
      <c r="Y619" t="str">
        <f>IF(Table1[[#This Row],[RFM_Score]]="555","Champion", IF(AND(J619&gt;=4,V619&gt;=4),"Loyal", IF(U619&lt;=2,"At Risk", IF(W619&gt;=4,"Potential Loyalist","Others"))))</f>
        <v>Potential Loyalist</v>
      </c>
    </row>
    <row r="620" spans="1:25">
      <c r="A620" t="s">
        <v>9298</v>
      </c>
      <c r="B620">
        <v>52</v>
      </c>
      <c r="C620" t="s">
        <v>24</v>
      </c>
      <c r="D620" t="s">
        <v>25</v>
      </c>
      <c r="E620" s="6" t="s">
        <v>12690</v>
      </c>
      <c r="F620" t="s">
        <v>21</v>
      </c>
      <c r="G620">
        <v>4</v>
      </c>
      <c r="H620">
        <v>0</v>
      </c>
      <c r="I620">
        <v>48</v>
      </c>
      <c r="J620">
        <v>2</v>
      </c>
      <c r="K620">
        <v>370.57</v>
      </c>
      <c r="L620" t="str">
        <f t="shared" si="54"/>
        <v/>
      </c>
      <c r="M620">
        <v>5</v>
      </c>
      <c r="N620" t="str">
        <f t="shared" si="55"/>
        <v/>
      </c>
      <c r="O620">
        <v>21</v>
      </c>
      <c r="P620" s="11">
        <v>0</v>
      </c>
      <c r="Q620" s="11">
        <v>4.1666666666666602E-2</v>
      </c>
      <c r="R620" s="12">
        <v>74.114000000000004</v>
      </c>
      <c r="S620" t="s">
        <v>22</v>
      </c>
      <c r="T620">
        <v>0</v>
      </c>
      <c r="U620">
        <f t="shared" si="56"/>
        <v>4</v>
      </c>
      <c r="V620">
        <f t="shared" si="57"/>
        <v>2</v>
      </c>
      <c r="W620">
        <f t="shared" si="58"/>
        <v>4</v>
      </c>
      <c r="X620" t="str">
        <f t="shared" si="59"/>
        <v>424</v>
      </c>
      <c r="Y620" t="str">
        <f>IF(Table1[[#This Row],[RFM_Score]]="555","Champion", IF(AND(J620&gt;=4,V620&gt;=4),"Loyal", IF(U620&lt;=2,"At Risk", IF(W620&gt;=4,"Potential Loyalist","Others"))))</f>
        <v>Potential Loyalist</v>
      </c>
    </row>
    <row r="621" spans="1:25">
      <c r="A621" t="s">
        <v>11829</v>
      </c>
      <c r="B621">
        <v>53</v>
      </c>
      <c r="C621" t="s">
        <v>33</v>
      </c>
      <c r="D621" t="s">
        <v>20</v>
      </c>
      <c r="E621" s="6" t="s">
        <v>12691</v>
      </c>
      <c r="F621" t="s">
        <v>26</v>
      </c>
      <c r="G621">
        <v>2</v>
      </c>
      <c r="H621">
        <v>1</v>
      </c>
      <c r="I621">
        <v>53</v>
      </c>
      <c r="J621">
        <v>0</v>
      </c>
      <c r="K621">
        <v>370.29</v>
      </c>
      <c r="L621" t="str">
        <f t="shared" si="54"/>
        <v/>
      </c>
      <c r="M621">
        <v>5</v>
      </c>
      <c r="N621" t="str">
        <f t="shared" si="55"/>
        <v/>
      </c>
      <c r="O621">
        <v>41</v>
      </c>
      <c r="P621" s="11">
        <v>0.5</v>
      </c>
      <c r="Q621" s="11">
        <v>0</v>
      </c>
      <c r="R621" s="12">
        <v>74.058000000000007</v>
      </c>
      <c r="S621" t="s">
        <v>22</v>
      </c>
      <c r="T621">
        <v>0</v>
      </c>
      <c r="U621">
        <f t="shared" si="56"/>
        <v>3</v>
      </c>
      <c r="V621">
        <f t="shared" si="57"/>
        <v>2</v>
      </c>
      <c r="W621">
        <f t="shared" si="58"/>
        <v>4</v>
      </c>
      <c r="X621" t="str">
        <f t="shared" si="59"/>
        <v>324</v>
      </c>
      <c r="Y621" t="str">
        <f>IF(Table1[[#This Row],[RFM_Score]]="555","Champion", IF(AND(J621&gt;=4,V621&gt;=4),"Loyal", IF(U621&lt;=2,"At Risk", IF(W621&gt;=4,"Potential Loyalist","Others"))))</f>
        <v>Potential Loyalist</v>
      </c>
    </row>
    <row r="622" spans="1:25">
      <c r="A622" t="s">
        <v>11239</v>
      </c>
      <c r="B622">
        <v>27</v>
      </c>
      <c r="C622" t="s">
        <v>24</v>
      </c>
      <c r="D622" t="s">
        <v>46</v>
      </c>
      <c r="E622" s="6" t="s">
        <v>12692</v>
      </c>
      <c r="F622" t="s">
        <v>60</v>
      </c>
      <c r="G622">
        <v>2</v>
      </c>
      <c r="H622">
        <v>0</v>
      </c>
      <c r="I622">
        <v>44</v>
      </c>
      <c r="J622">
        <v>4</v>
      </c>
      <c r="K622">
        <v>369.5</v>
      </c>
      <c r="L622" t="str">
        <f t="shared" si="54"/>
        <v/>
      </c>
      <c r="M622">
        <v>5</v>
      </c>
      <c r="N622" t="str">
        <f t="shared" si="55"/>
        <v/>
      </c>
      <c r="O622">
        <v>51</v>
      </c>
      <c r="P622" s="11">
        <v>0</v>
      </c>
      <c r="Q622" s="11">
        <v>9.0909090909090898E-2</v>
      </c>
      <c r="R622" s="12">
        <v>73.900000000000006</v>
      </c>
      <c r="S622" t="s">
        <v>22</v>
      </c>
      <c r="T622">
        <v>0</v>
      </c>
      <c r="U622">
        <f t="shared" si="56"/>
        <v>3</v>
      </c>
      <c r="V622">
        <f t="shared" si="57"/>
        <v>2</v>
      </c>
      <c r="W622">
        <f t="shared" si="58"/>
        <v>4</v>
      </c>
      <c r="X622" t="str">
        <f t="shared" si="59"/>
        <v>324</v>
      </c>
      <c r="Y622" t="str">
        <f>IF(Table1[[#This Row],[RFM_Score]]="555","Champion", IF(AND(J622&gt;=4,V622&gt;=4),"Loyal", IF(U622&lt;=2,"At Risk", IF(W622&gt;=4,"Potential Loyalist","Others"))))</f>
        <v>Potential Loyalist</v>
      </c>
    </row>
    <row r="623" spans="1:25">
      <c r="A623" t="s">
        <v>2200</v>
      </c>
      <c r="B623">
        <v>48</v>
      </c>
      <c r="C623" t="s">
        <v>33</v>
      </c>
      <c r="D623" t="s">
        <v>29</v>
      </c>
      <c r="E623" s="6" t="s">
        <v>12693</v>
      </c>
      <c r="F623" t="s">
        <v>26</v>
      </c>
      <c r="G623">
        <v>3</v>
      </c>
      <c r="H623">
        <v>1</v>
      </c>
      <c r="I623">
        <v>51</v>
      </c>
      <c r="J623">
        <v>2</v>
      </c>
      <c r="K623">
        <v>365.81</v>
      </c>
      <c r="L623" t="str">
        <f t="shared" si="54"/>
        <v/>
      </c>
      <c r="M623">
        <v>5</v>
      </c>
      <c r="N623" t="str">
        <f t="shared" si="55"/>
        <v/>
      </c>
      <c r="O623">
        <v>15</v>
      </c>
      <c r="P623" s="11">
        <v>0.33333333333333298</v>
      </c>
      <c r="Q623" s="11">
        <v>3.9215686274509803E-2</v>
      </c>
      <c r="R623" s="12">
        <v>73.162000000000006</v>
      </c>
      <c r="S623" t="s">
        <v>22</v>
      </c>
      <c r="T623">
        <v>0</v>
      </c>
      <c r="U623">
        <f t="shared" si="56"/>
        <v>5</v>
      </c>
      <c r="V623">
        <f t="shared" si="57"/>
        <v>2</v>
      </c>
      <c r="W623">
        <f t="shared" si="58"/>
        <v>4</v>
      </c>
      <c r="X623" t="str">
        <f t="shared" si="59"/>
        <v>524</v>
      </c>
      <c r="Y623" t="str">
        <f>IF(Table1[[#This Row],[RFM_Score]]="555","Champion", IF(AND(J623&gt;=4,V623&gt;=4),"Loyal", IF(U623&lt;=2,"At Risk", IF(W623&gt;=4,"Potential Loyalist","Others"))))</f>
        <v>Potential Loyalist</v>
      </c>
    </row>
    <row r="624" spans="1:25">
      <c r="A624" t="s">
        <v>7228</v>
      </c>
      <c r="B624">
        <v>35</v>
      </c>
      <c r="C624" t="s">
        <v>24</v>
      </c>
      <c r="D624" t="s">
        <v>49</v>
      </c>
      <c r="E624" s="6" t="s">
        <v>12694</v>
      </c>
      <c r="F624" t="s">
        <v>26</v>
      </c>
      <c r="G624">
        <v>2</v>
      </c>
      <c r="H624">
        <v>0</v>
      </c>
      <c r="I624">
        <v>49</v>
      </c>
      <c r="J624">
        <v>2</v>
      </c>
      <c r="K624">
        <v>364.8</v>
      </c>
      <c r="L624" t="str">
        <f t="shared" si="54"/>
        <v/>
      </c>
      <c r="M624">
        <v>5</v>
      </c>
      <c r="N624" t="str">
        <f t="shared" si="55"/>
        <v/>
      </c>
      <c r="O624">
        <v>1</v>
      </c>
      <c r="P624" s="11">
        <v>0</v>
      </c>
      <c r="Q624" s="11">
        <v>4.08163265306122E-2</v>
      </c>
      <c r="R624" s="12">
        <v>72.959999999999994</v>
      </c>
      <c r="S624" t="s">
        <v>22</v>
      </c>
      <c r="T624">
        <v>0</v>
      </c>
      <c r="U624">
        <f t="shared" si="56"/>
        <v>5</v>
      </c>
      <c r="V624">
        <f t="shared" si="57"/>
        <v>2</v>
      </c>
      <c r="W624">
        <f t="shared" si="58"/>
        <v>4</v>
      </c>
      <c r="X624" t="str">
        <f t="shared" si="59"/>
        <v>524</v>
      </c>
      <c r="Y624" t="str">
        <f>IF(Table1[[#This Row],[RFM_Score]]="555","Champion", IF(AND(J624&gt;=4,V624&gt;=4),"Loyal", IF(U624&lt;=2,"At Risk", IF(W624&gt;=4,"Potential Loyalist","Others"))))</f>
        <v>Potential Loyalist</v>
      </c>
    </row>
    <row r="625" spans="1:25">
      <c r="A625" t="s">
        <v>1011</v>
      </c>
      <c r="B625">
        <v>29</v>
      </c>
      <c r="C625" t="s">
        <v>24</v>
      </c>
      <c r="D625" t="s">
        <v>25</v>
      </c>
      <c r="E625" s="6" t="s">
        <v>12695</v>
      </c>
      <c r="F625" t="s">
        <v>62</v>
      </c>
      <c r="G625">
        <v>2</v>
      </c>
      <c r="H625">
        <v>0</v>
      </c>
      <c r="I625">
        <v>54</v>
      </c>
      <c r="J625">
        <v>3</v>
      </c>
      <c r="K625">
        <v>364.56</v>
      </c>
      <c r="L625" t="str">
        <f t="shared" si="54"/>
        <v/>
      </c>
      <c r="M625">
        <v>5</v>
      </c>
      <c r="N625" t="str">
        <f t="shared" si="55"/>
        <v/>
      </c>
      <c r="O625">
        <v>6</v>
      </c>
      <c r="P625" s="11">
        <v>0</v>
      </c>
      <c r="Q625" s="11">
        <v>5.5555555555555497E-2</v>
      </c>
      <c r="R625" s="12">
        <v>72.912000000000006</v>
      </c>
      <c r="S625" t="s">
        <v>22</v>
      </c>
      <c r="T625">
        <v>0</v>
      </c>
      <c r="U625">
        <f t="shared" si="56"/>
        <v>5</v>
      </c>
      <c r="V625">
        <f t="shared" si="57"/>
        <v>2</v>
      </c>
      <c r="W625">
        <f t="shared" si="58"/>
        <v>4</v>
      </c>
      <c r="X625" t="str">
        <f t="shared" si="59"/>
        <v>524</v>
      </c>
      <c r="Y625" t="str">
        <f>IF(Table1[[#This Row],[RFM_Score]]="555","Champion", IF(AND(J625&gt;=4,V625&gt;=4),"Loyal", IF(U625&lt;=2,"At Risk", IF(W625&gt;=4,"Potential Loyalist","Others"))))</f>
        <v>Potential Loyalist</v>
      </c>
    </row>
    <row r="626" spans="1:25">
      <c r="A626" t="s">
        <v>5633</v>
      </c>
      <c r="B626">
        <v>39</v>
      </c>
      <c r="C626" t="s">
        <v>33</v>
      </c>
      <c r="D626" t="s">
        <v>29</v>
      </c>
      <c r="E626" s="6" t="s">
        <v>12696</v>
      </c>
      <c r="F626" t="s">
        <v>37</v>
      </c>
      <c r="G626">
        <v>1</v>
      </c>
      <c r="H626">
        <v>0</v>
      </c>
      <c r="I626">
        <v>58</v>
      </c>
      <c r="J626">
        <v>3</v>
      </c>
      <c r="K626">
        <v>362.59</v>
      </c>
      <c r="L626" t="str">
        <f t="shared" si="54"/>
        <v/>
      </c>
      <c r="M626">
        <v>5</v>
      </c>
      <c r="N626" t="str">
        <f t="shared" si="55"/>
        <v/>
      </c>
      <c r="O626">
        <v>12</v>
      </c>
      <c r="P626" s="11">
        <v>0</v>
      </c>
      <c r="Q626" s="11">
        <v>5.1724137931034399E-2</v>
      </c>
      <c r="R626" s="12">
        <v>72.518000000000001</v>
      </c>
      <c r="S626" t="s">
        <v>22</v>
      </c>
      <c r="T626">
        <v>0</v>
      </c>
      <c r="U626">
        <f t="shared" si="56"/>
        <v>5</v>
      </c>
      <c r="V626">
        <f t="shared" si="57"/>
        <v>2</v>
      </c>
      <c r="W626">
        <f t="shared" si="58"/>
        <v>4</v>
      </c>
      <c r="X626" t="str">
        <f t="shared" si="59"/>
        <v>524</v>
      </c>
      <c r="Y626" t="str">
        <f>IF(Table1[[#This Row],[RFM_Score]]="555","Champion", IF(AND(J626&gt;=4,V626&gt;=4),"Loyal", IF(U626&lt;=2,"At Risk", IF(W626&gt;=4,"Potential Loyalist","Others"))))</f>
        <v>Potential Loyalist</v>
      </c>
    </row>
    <row r="627" spans="1:25">
      <c r="A627" t="s">
        <v>3257</v>
      </c>
      <c r="B627">
        <v>22</v>
      </c>
      <c r="C627" t="s">
        <v>19</v>
      </c>
      <c r="D627" t="s">
        <v>25</v>
      </c>
      <c r="E627" s="6" t="s">
        <v>12697</v>
      </c>
      <c r="F627" t="s">
        <v>60</v>
      </c>
      <c r="G627">
        <v>3</v>
      </c>
      <c r="H627">
        <v>1</v>
      </c>
      <c r="I627">
        <v>47</v>
      </c>
      <c r="J627">
        <v>1</v>
      </c>
      <c r="K627">
        <v>362.08</v>
      </c>
      <c r="L627" t="str">
        <f t="shared" si="54"/>
        <v/>
      </c>
      <c r="M627">
        <v>5</v>
      </c>
      <c r="N627" t="str">
        <f t="shared" si="55"/>
        <v/>
      </c>
      <c r="O627">
        <v>18</v>
      </c>
      <c r="P627" s="11">
        <v>0.33333333333333298</v>
      </c>
      <c r="Q627" s="11">
        <v>2.1276595744680799E-2</v>
      </c>
      <c r="R627" s="12">
        <v>72.415999999999997</v>
      </c>
      <c r="S627" t="s">
        <v>22</v>
      </c>
      <c r="T627">
        <v>0</v>
      </c>
      <c r="U627">
        <f t="shared" si="56"/>
        <v>5</v>
      </c>
      <c r="V627">
        <f t="shared" si="57"/>
        <v>2</v>
      </c>
      <c r="W627">
        <f t="shared" si="58"/>
        <v>4</v>
      </c>
      <c r="X627" t="str">
        <f t="shared" si="59"/>
        <v>524</v>
      </c>
      <c r="Y627" t="str">
        <f>IF(Table1[[#This Row],[RFM_Score]]="555","Champion", IF(AND(J627&gt;=4,V627&gt;=4),"Loyal", IF(U627&lt;=2,"At Risk", IF(W627&gt;=4,"Potential Loyalist","Others"))))</f>
        <v>Potential Loyalist</v>
      </c>
    </row>
    <row r="628" spans="1:25">
      <c r="A628" t="s">
        <v>9135</v>
      </c>
      <c r="B628">
        <v>36</v>
      </c>
      <c r="C628" t="s">
        <v>24</v>
      </c>
      <c r="D628" t="s">
        <v>25</v>
      </c>
      <c r="E628" s="6" t="s">
        <v>12698</v>
      </c>
      <c r="F628" t="s">
        <v>62</v>
      </c>
      <c r="G628">
        <v>3</v>
      </c>
      <c r="H628">
        <v>1</v>
      </c>
      <c r="I628">
        <v>52</v>
      </c>
      <c r="J628">
        <v>2</v>
      </c>
      <c r="K628">
        <v>360.19</v>
      </c>
      <c r="L628" t="str">
        <f t="shared" si="54"/>
        <v/>
      </c>
      <c r="M628">
        <v>5</v>
      </c>
      <c r="N628" t="str">
        <f t="shared" si="55"/>
        <v/>
      </c>
      <c r="O628">
        <v>20</v>
      </c>
      <c r="P628" s="11">
        <v>0.33333333333333298</v>
      </c>
      <c r="Q628" s="11">
        <v>3.8461538461538401E-2</v>
      </c>
      <c r="R628" s="12">
        <v>72.037999999999997</v>
      </c>
      <c r="S628" t="s">
        <v>22</v>
      </c>
      <c r="T628">
        <v>0</v>
      </c>
      <c r="U628">
        <f t="shared" si="56"/>
        <v>5</v>
      </c>
      <c r="V628">
        <f t="shared" si="57"/>
        <v>2</v>
      </c>
      <c r="W628">
        <f t="shared" si="58"/>
        <v>4</v>
      </c>
      <c r="X628" t="str">
        <f t="shared" si="59"/>
        <v>524</v>
      </c>
      <c r="Y628" t="str">
        <f>IF(Table1[[#This Row],[RFM_Score]]="555","Champion", IF(AND(J628&gt;=4,V628&gt;=4),"Loyal", IF(U628&lt;=2,"At Risk", IF(W628&gt;=4,"Potential Loyalist","Others"))))</f>
        <v>Potential Loyalist</v>
      </c>
    </row>
    <row r="629" spans="1:25">
      <c r="A629" t="s">
        <v>525</v>
      </c>
      <c r="B629">
        <v>55</v>
      </c>
      <c r="C629" t="s">
        <v>24</v>
      </c>
      <c r="D629" t="s">
        <v>46</v>
      </c>
      <c r="E629" s="6" t="s">
        <v>12699</v>
      </c>
      <c r="F629" t="s">
        <v>21</v>
      </c>
      <c r="G629">
        <v>3</v>
      </c>
      <c r="H629">
        <v>1</v>
      </c>
      <c r="I629">
        <v>51</v>
      </c>
      <c r="J629">
        <v>1</v>
      </c>
      <c r="K629">
        <v>359.88</v>
      </c>
      <c r="L629" t="str">
        <f t="shared" si="54"/>
        <v/>
      </c>
      <c r="M629">
        <v>5</v>
      </c>
      <c r="N629" t="str">
        <f t="shared" si="55"/>
        <v/>
      </c>
      <c r="O629">
        <v>32</v>
      </c>
      <c r="P629" s="11">
        <v>0.33333333333333298</v>
      </c>
      <c r="Q629" s="11">
        <v>1.9607843137254902E-2</v>
      </c>
      <c r="R629" s="12">
        <v>71.975999999999999</v>
      </c>
      <c r="S629" t="s">
        <v>22</v>
      </c>
      <c r="T629">
        <v>0</v>
      </c>
      <c r="U629">
        <f t="shared" si="56"/>
        <v>4</v>
      </c>
      <c r="V629">
        <f t="shared" si="57"/>
        <v>2</v>
      </c>
      <c r="W629">
        <f t="shared" si="58"/>
        <v>4</v>
      </c>
      <c r="X629" t="str">
        <f t="shared" si="59"/>
        <v>424</v>
      </c>
      <c r="Y629" t="str">
        <f>IF(Table1[[#This Row],[RFM_Score]]="555","Champion", IF(AND(J629&gt;=4,V629&gt;=4),"Loyal", IF(U629&lt;=2,"At Risk", IF(W629&gt;=4,"Potential Loyalist","Others"))))</f>
        <v>Potential Loyalist</v>
      </c>
    </row>
    <row r="630" spans="1:25">
      <c r="A630" t="s">
        <v>9513</v>
      </c>
      <c r="B630">
        <v>38</v>
      </c>
      <c r="C630" t="s">
        <v>24</v>
      </c>
      <c r="D630" t="s">
        <v>29</v>
      </c>
      <c r="E630" s="6" t="s">
        <v>12700</v>
      </c>
      <c r="F630" t="s">
        <v>37</v>
      </c>
      <c r="G630">
        <v>2</v>
      </c>
      <c r="H630">
        <v>0</v>
      </c>
      <c r="I630">
        <v>53</v>
      </c>
      <c r="J630">
        <v>2</v>
      </c>
      <c r="K630">
        <v>359.57</v>
      </c>
      <c r="L630" t="str">
        <f t="shared" si="54"/>
        <v/>
      </c>
      <c r="M630">
        <v>5</v>
      </c>
      <c r="N630" t="str">
        <f t="shared" si="55"/>
        <v/>
      </c>
      <c r="O630">
        <v>26</v>
      </c>
      <c r="P630" s="11">
        <v>0</v>
      </c>
      <c r="Q630" s="11">
        <v>3.7735849056603703E-2</v>
      </c>
      <c r="R630" s="12">
        <v>71.914000000000001</v>
      </c>
      <c r="S630" t="s">
        <v>22</v>
      </c>
      <c r="T630">
        <v>0</v>
      </c>
      <c r="U630">
        <f t="shared" si="56"/>
        <v>4</v>
      </c>
      <c r="V630">
        <f t="shared" si="57"/>
        <v>2</v>
      </c>
      <c r="W630">
        <f t="shared" si="58"/>
        <v>4</v>
      </c>
      <c r="X630" t="str">
        <f t="shared" si="59"/>
        <v>424</v>
      </c>
      <c r="Y630" t="str">
        <f>IF(Table1[[#This Row],[RFM_Score]]="555","Champion", IF(AND(J630&gt;=4,V630&gt;=4),"Loyal", IF(U630&lt;=2,"At Risk", IF(W630&gt;=4,"Potential Loyalist","Others"))))</f>
        <v>Potential Loyalist</v>
      </c>
    </row>
    <row r="631" spans="1:25">
      <c r="A631" t="s">
        <v>3393</v>
      </c>
      <c r="B631">
        <v>35</v>
      </c>
      <c r="C631" t="s">
        <v>19</v>
      </c>
      <c r="D631" t="s">
        <v>25</v>
      </c>
      <c r="E631" s="6" t="s">
        <v>12701</v>
      </c>
      <c r="F631" t="s">
        <v>62</v>
      </c>
      <c r="G631">
        <v>3</v>
      </c>
      <c r="H631">
        <v>1</v>
      </c>
      <c r="I631">
        <v>55</v>
      </c>
      <c r="J631">
        <v>3</v>
      </c>
      <c r="K631">
        <v>357.74</v>
      </c>
      <c r="L631" t="str">
        <f t="shared" si="54"/>
        <v/>
      </c>
      <c r="M631">
        <v>5</v>
      </c>
      <c r="N631" t="str">
        <f t="shared" si="55"/>
        <v/>
      </c>
      <c r="O631">
        <v>40</v>
      </c>
      <c r="P631" s="11">
        <v>0.33333333333333298</v>
      </c>
      <c r="Q631" s="11">
        <v>5.4545454545454501E-2</v>
      </c>
      <c r="R631" s="12">
        <v>71.548000000000002</v>
      </c>
      <c r="S631" t="s">
        <v>22</v>
      </c>
      <c r="T631">
        <v>0</v>
      </c>
      <c r="U631">
        <f t="shared" si="56"/>
        <v>4</v>
      </c>
      <c r="V631">
        <f t="shared" si="57"/>
        <v>2</v>
      </c>
      <c r="W631">
        <f t="shared" si="58"/>
        <v>4</v>
      </c>
      <c r="X631" t="str">
        <f t="shared" si="59"/>
        <v>424</v>
      </c>
      <c r="Y631" t="str">
        <f>IF(Table1[[#This Row],[RFM_Score]]="555","Champion", IF(AND(J631&gt;=4,V631&gt;=4),"Loyal", IF(U631&lt;=2,"At Risk", IF(W631&gt;=4,"Potential Loyalist","Others"))))</f>
        <v>Potential Loyalist</v>
      </c>
    </row>
    <row r="632" spans="1:25">
      <c r="A632" t="s">
        <v>10360</v>
      </c>
      <c r="B632">
        <v>31</v>
      </c>
      <c r="C632" t="s">
        <v>24</v>
      </c>
      <c r="D632" t="s">
        <v>41</v>
      </c>
      <c r="E632" s="6" t="s">
        <v>12702</v>
      </c>
      <c r="F632" t="s">
        <v>30</v>
      </c>
      <c r="G632">
        <v>6</v>
      </c>
      <c r="H632">
        <v>2</v>
      </c>
      <c r="I632">
        <v>56</v>
      </c>
      <c r="J632">
        <v>2</v>
      </c>
      <c r="K632">
        <v>356.93</v>
      </c>
      <c r="L632" t="str">
        <f t="shared" si="54"/>
        <v/>
      </c>
      <c r="M632">
        <v>5</v>
      </c>
      <c r="N632" t="str">
        <f t="shared" si="55"/>
        <v/>
      </c>
      <c r="O632">
        <v>12</v>
      </c>
      <c r="P632" s="11">
        <v>0.33333333333333298</v>
      </c>
      <c r="Q632" s="11">
        <v>3.5714285714285698E-2</v>
      </c>
      <c r="R632" s="12">
        <v>71.385999999999996</v>
      </c>
      <c r="S632" t="s">
        <v>22</v>
      </c>
      <c r="T632">
        <v>0</v>
      </c>
      <c r="U632">
        <f t="shared" si="56"/>
        <v>5</v>
      </c>
      <c r="V632">
        <f t="shared" si="57"/>
        <v>2</v>
      </c>
      <c r="W632">
        <f t="shared" si="58"/>
        <v>4</v>
      </c>
      <c r="X632" t="str">
        <f t="shared" si="59"/>
        <v>524</v>
      </c>
      <c r="Y632" t="str">
        <f>IF(Table1[[#This Row],[RFM_Score]]="555","Champion", IF(AND(J632&gt;=4,V632&gt;=4),"Loyal", IF(U632&lt;=2,"At Risk", IF(W632&gt;=4,"Potential Loyalist","Others"))))</f>
        <v>Potential Loyalist</v>
      </c>
    </row>
    <row r="633" spans="1:25">
      <c r="A633" t="s">
        <v>4097</v>
      </c>
      <c r="B633">
        <v>43</v>
      </c>
      <c r="C633" t="s">
        <v>24</v>
      </c>
      <c r="D633" t="s">
        <v>25</v>
      </c>
      <c r="E633" s="6" t="s">
        <v>12703</v>
      </c>
      <c r="F633" t="s">
        <v>62</v>
      </c>
      <c r="G633">
        <v>2</v>
      </c>
      <c r="H633">
        <v>0</v>
      </c>
      <c r="I633">
        <v>52</v>
      </c>
      <c r="J633">
        <v>2</v>
      </c>
      <c r="K633">
        <v>354.27</v>
      </c>
      <c r="L633" t="str">
        <f t="shared" si="54"/>
        <v/>
      </c>
      <c r="M633">
        <v>5</v>
      </c>
      <c r="N633" t="str">
        <f t="shared" si="55"/>
        <v/>
      </c>
      <c r="O633">
        <v>20</v>
      </c>
      <c r="P633" s="11">
        <v>0</v>
      </c>
      <c r="Q633" s="11">
        <v>3.8461538461538401E-2</v>
      </c>
      <c r="R633" s="12">
        <v>70.853999999999999</v>
      </c>
      <c r="S633" t="s">
        <v>22</v>
      </c>
      <c r="T633">
        <v>0</v>
      </c>
      <c r="U633">
        <f t="shared" si="56"/>
        <v>5</v>
      </c>
      <c r="V633">
        <f t="shared" si="57"/>
        <v>2</v>
      </c>
      <c r="W633">
        <f t="shared" si="58"/>
        <v>4</v>
      </c>
      <c r="X633" t="str">
        <f t="shared" si="59"/>
        <v>524</v>
      </c>
      <c r="Y633" t="str">
        <f>IF(Table1[[#This Row],[RFM_Score]]="555","Champion", IF(AND(J633&gt;=4,V633&gt;=4),"Loyal", IF(U633&lt;=2,"At Risk", IF(W633&gt;=4,"Potential Loyalist","Others"))))</f>
        <v>Potential Loyalist</v>
      </c>
    </row>
    <row r="634" spans="1:25">
      <c r="A634" t="s">
        <v>5726</v>
      </c>
      <c r="B634">
        <v>32</v>
      </c>
      <c r="C634" t="s">
        <v>24</v>
      </c>
      <c r="D634" t="s">
        <v>29</v>
      </c>
      <c r="E634" s="6" t="s">
        <v>12704</v>
      </c>
      <c r="F634" t="s">
        <v>62</v>
      </c>
      <c r="G634">
        <v>4</v>
      </c>
      <c r="H634">
        <v>1</v>
      </c>
      <c r="I634">
        <v>47</v>
      </c>
      <c r="J634">
        <v>4</v>
      </c>
      <c r="K634">
        <v>353.01</v>
      </c>
      <c r="L634" t="str">
        <f t="shared" si="54"/>
        <v/>
      </c>
      <c r="M634">
        <v>5</v>
      </c>
      <c r="N634" t="str">
        <f t="shared" si="55"/>
        <v/>
      </c>
      <c r="O634">
        <v>1</v>
      </c>
      <c r="P634" s="11">
        <v>0.25</v>
      </c>
      <c r="Q634" s="11">
        <v>8.5106382978723402E-2</v>
      </c>
      <c r="R634" s="12">
        <v>70.602000000000004</v>
      </c>
      <c r="S634" t="s">
        <v>22</v>
      </c>
      <c r="T634">
        <v>0</v>
      </c>
      <c r="U634">
        <f t="shared" si="56"/>
        <v>5</v>
      </c>
      <c r="V634">
        <f t="shared" si="57"/>
        <v>2</v>
      </c>
      <c r="W634">
        <f t="shared" si="58"/>
        <v>4</v>
      </c>
      <c r="X634" t="str">
        <f t="shared" si="59"/>
        <v>524</v>
      </c>
      <c r="Y634" t="str">
        <f>IF(Table1[[#This Row],[RFM_Score]]="555","Champion", IF(AND(J634&gt;=4,V634&gt;=4),"Loyal", IF(U634&lt;=2,"At Risk", IF(W634&gt;=4,"Potential Loyalist","Others"))))</f>
        <v>Potential Loyalist</v>
      </c>
    </row>
    <row r="635" spans="1:25">
      <c r="A635" t="s">
        <v>6280</v>
      </c>
      <c r="B635">
        <v>46</v>
      </c>
      <c r="C635" t="s">
        <v>19</v>
      </c>
      <c r="D635" t="s">
        <v>35</v>
      </c>
      <c r="E635" s="6" t="s">
        <v>12705</v>
      </c>
      <c r="F635" t="s">
        <v>62</v>
      </c>
      <c r="G635">
        <v>5</v>
      </c>
      <c r="H635">
        <v>1</v>
      </c>
      <c r="I635">
        <v>42</v>
      </c>
      <c r="J635">
        <v>1</v>
      </c>
      <c r="K635">
        <v>351.46</v>
      </c>
      <c r="L635" t="str">
        <f t="shared" si="54"/>
        <v/>
      </c>
      <c r="M635">
        <v>5</v>
      </c>
      <c r="N635" t="str">
        <f t="shared" si="55"/>
        <v/>
      </c>
      <c r="O635">
        <v>5</v>
      </c>
      <c r="P635" s="11">
        <v>0.2</v>
      </c>
      <c r="Q635" s="11">
        <v>2.3809523809523801E-2</v>
      </c>
      <c r="R635" s="12">
        <v>70.292000000000002</v>
      </c>
      <c r="S635" t="s">
        <v>22</v>
      </c>
      <c r="T635">
        <v>1</v>
      </c>
      <c r="U635">
        <f t="shared" si="56"/>
        <v>5</v>
      </c>
      <c r="V635">
        <f t="shared" si="57"/>
        <v>2</v>
      </c>
      <c r="W635">
        <f t="shared" si="58"/>
        <v>4</v>
      </c>
      <c r="X635" t="str">
        <f t="shared" si="59"/>
        <v>524</v>
      </c>
      <c r="Y635" t="str">
        <f>IF(Table1[[#This Row],[RFM_Score]]="555","Champion", IF(AND(J635&gt;=4,V635&gt;=4),"Loyal", IF(U635&lt;=2,"At Risk", IF(W635&gt;=4,"Potential Loyalist","Others"))))</f>
        <v>Potential Loyalist</v>
      </c>
    </row>
    <row r="636" spans="1:25">
      <c r="A636" t="s">
        <v>5974</v>
      </c>
      <c r="B636">
        <v>18</v>
      </c>
      <c r="C636" t="s">
        <v>19</v>
      </c>
      <c r="D636" t="s">
        <v>25</v>
      </c>
      <c r="E636" s="6" t="s">
        <v>12706</v>
      </c>
      <c r="F636" t="s">
        <v>62</v>
      </c>
      <c r="G636">
        <v>2</v>
      </c>
      <c r="H636">
        <v>0</v>
      </c>
      <c r="I636">
        <v>54</v>
      </c>
      <c r="J636">
        <v>1</v>
      </c>
      <c r="K636">
        <v>349.78</v>
      </c>
      <c r="L636" t="str">
        <f t="shared" si="54"/>
        <v/>
      </c>
      <c r="M636">
        <v>5</v>
      </c>
      <c r="N636" t="str">
        <f t="shared" si="55"/>
        <v/>
      </c>
      <c r="O636">
        <v>6</v>
      </c>
      <c r="P636" s="11">
        <v>0</v>
      </c>
      <c r="Q636" s="11">
        <v>1.85185185185185E-2</v>
      </c>
      <c r="R636" s="12">
        <v>69.955999999999904</v>
      </c>
      <c r="S636" t="s">
        <v>22</v>
      </c>
      <c r="T636">
        <v>0</v>
      </c>
      <c r="U636">
        <f t="shared" si="56"/>
        <v>5</v>
      </c>
      <c r="V636">
        <f t="shared" si="57"/>
        <v>2</v>
      </c>
      <c r="W636">
        <f t="shared" si="58"/>
        <v>4</v>
      </c>
      <c r="X636" t="str">
        <f t="shared" si="59"/>
        <v>524</v>
      </c>
      <c r="Y636" t="str">
        <f>IF(Table1[[#This Row],[RFM_Score]]="555","Champion", IF(AND(J636&gt;=4,V636&gt;=4),"Loyal", IF(U636&lt;=2,"At Risk", IF(W636&gt;=4,"Potential Loyalist","Others"))))</f>
        <v>Potential Loyalist</v>
      </c>
    </row>
    <row r="637" spans="1:25">
      <c r="A637" t="s">
        <v>6715</v>
      </c>
      <c r="B637">
        <v>27</v>
      </c>
      <c r="C637" t="s">
        <v>24</v>
      </c>
      <c r="D637" t="s">
        <v>25</v>
      </c>
      <c r="E637" s="6" t="s">
        <v>12707</v>
      </c>
      <c r="F637" t="s">
        <v>26</v>
      </c>
      <c r="G637">
        <v>2</v>
      </c>
      <c r="H637">
        <v>0</v>
      </c>
      <c r="I637">
        <v>53</v>
      </c>
      <c r="J637">
        <v>2</v>
      </c>
      <c r="K637">
        <v>349.65</v>
      </c>
      <c r="L637" t="str">
        <f t="shared" si="54"/>
        <v/>
      </c>
      <c r="M637">
        <v>5</v>
      </c>
      <c r="N637" t="str">
        <f t="shared" si="55"/>
        <v/>
      </c>
      <c r="O637">
        <v>42</v>
      </c>
      <c r="P637" s="11">
        <v>0</v>
      </c>
      <c r="Q637" s="11">
        <v>3.7735849056603703E-2</v>
      </c>
      <c r="R637" s="12">
        <v>69.929999999999893</v>
      </c>
      <c r="S637" t="s">
        <v>22</v>
      </c>
      <c r="T637">
        <v>0</v>
      </c>
      <c r="U637">
        <f t="shared" si="56"/>
        <v>3</v>
      </c>
      <c r="V637">
        <f t="shared" si="57"/>
        <v>2</v>
      </c>
      <c r="W637">
        <f t="shared" si="58"/>
        <v>4</v>
      </c>
      <c r="X637" t="str">
        <f t="shared" si="59"/>
        <v>324</v>
      </c>
      <c r="Y637" t="str">
        <f>IF(Table1[[#This Row],[RFM_Score]]="555","Champion", IF(AND(J637&gt;=4,V637&gt;=4),"Loyal", IF(U637&lt;=2,"At Risk", IF(W637&gt;=4,"Potential Loyalist","Others"))))</f>
        <v>Potential Loyalist</v>
      </c>
    </row>
    <row r="638" spans="1:25">
      <c r="A638" t="s">
        <v>3254</v>
      </c>
      <c r="B638">
        <v>28</v>
      </c>
      <c r="C638" t="s">
        <v>19</v>
      </c>
      <c r="D638" t="s">
        <v>20</v>
      </c>
      <c r="E638" s="6" t="s">
        <v>12708</v>
      </c>
      <c r="F638" t="s">
        <v>26</v>
      </c>
      <c r="G638">
        <v>4</v>
      </c>
      <c r="H638">
        <v>0</v>
      </c>
      <c r="I638">
        <v>46</v>
      </c>
      <c r="J638">
        <v>6</v>
      </c>
      <c r="K638">
        <v>342.09</v>
      </c>
      <c r="L638" t="str">
        <f t="shared" si="54"/>
        <v/>
      </c>
      <c r="M638">
        <v>5</v>
      </c>
      <c r="N638" t="str">
        <f t="shared" si="55"/>
        <v/>
      </c>
      <c r="O638">
        <v>30</v>
      </c>
      <c r="P638" s="11">
        <v>0</v>
      </c>
      <c r="Q638" s="11">
        <v>0.13043478260869501</v>
      </c>
      <c r="R638" s="12">
        <v>68.417999999999907</v>
      </c>
      <c r="S638" t="s">
        <v>22</v>
      </c>
      <c r="T638">
        <v>0</v>
      </c>
      <c r="U638">
        <f t="shared" si="56"/>
        <v>4</v>
      </c>
      <c r="V638">
        <f t="shared" si="57"/>
        <v>2</v>
      </c>
      <c r="W638">
        <f t="shared" si="58"/>
        <v>4</v>
      </c>
      <c r="X638" t="str">
        <f t="shared" si="59"/>
        <v>424</v>
      </c>
      <c r="Y638" t="str">
        <f>IF(Table1[[#This Row],[RFM_Score]]="555","Champion", IF(AND(J638&gt;=4,V638&gt;=4),"Loyal", IF(U638&lt;=2,"At Risk", IF(W638&gt;=4,"Potential Loyalist","Others"))))</f>
        <v>Potential Loyalist</v>
      </c>
    </row>
    <row r="639" spans="1:25">
      <c r="A639" t="s">
        <v>11667</v>
      </c>
      <c r="B639">
        <v>52</v>
      </c>
      <c r="C639" t="s">
        <v>24</v>
      </c>
      <c r="D639" t="s">
        <v>20</v>
      </c>
      <c r="E639" s="6" t="s">
        <v>12709</v>
      </c>
      <c r="F639" t="s">
        <v>62</v>
      </c>
      <c r="G639">
        <v>4</v>
      </c>
      <c r="H639">
        <v>2</v>
      </c>
      <c r="I639">
        <v>46</v>
      </c>
      <c r="J639">
        <v>2</v>
      </c>
      <c r="K639">
        <v>342.09</v>
      </c>
      <c r="L639" t="str">
        <f t="shared" si="54"/>
        <v/>
      </c>
      <c r="M639">
        <v>5</v>
      </c>
      <c r="N639" t="str">
        <f t="shared" si="55"/>
        <v/>
      </c>
      <c r="O639">
        <v>58</v>
      </c>
      <c r="P639" s="11">
        <v>0.5</v>
      </c>
      <c r="Q639" s="11">
        <v>4.3478260869565202E-2</v>
      </c>
      <c r="R639" s="12">
        <v>68.417999999999907</v>
      </c>
      <c r="S639" t="s">
        <v>22</v>
      </c>
      <c r="T639">
        <v>0</v>
      </c>
      <c r="U639">
        <f t="shared" si="56"/>
        <v>3</v>
      </c>
      <c r="V639">
        <f t="shared" si="57"/>
        <v>2</v>
      </c>
      <c r="W639">
        <f t="shared" si="58"/>
        <v>4</v>
      </c>
      <c r="X639" t="str">
        <f t="shared" si="59"/>
        <v>324</v>
      </c>
      <c r="Y639" t="str">
        <f>IF(Table1[[#This Row],[RFM_Score]]="555","Champion", IF(AND(J639&gt;=4,V639&gt;=4),"Loyal", IF(U639&lt;=2,"At Risk", IF(W639&gt;=4,"Potential Loyalist","Others"))))</f>
        <v>Potential Loyalist</v>
      </c>
    </row>
    <row r="640" spans="1:25">
      <c r="A640" t="s">
        <v>5495</v>
      </c>
      <c r="B640">
        <v>22</v>
      </c>
      <c r="C640" t="s">
        <v>24</v>
      </c>
      <c r="D640" t="s">
        <v>41</v>
      </c>
      <c r="E640" s="6" t="s">
        <v>12710</v>
      </c>
      <c r="F640" t="s">
        <v>62</v>
      </c>
      <c r="G640">
        <v>5</v>
      </c>
      <c r="H640">
        <v>1</v>
      </c>
      <c r="I640">
        <v>57</v>
      </c>
      <c r="J640">
        <v>4</v>
      </c>
      <c r="K640">
        <v>339.59</v>
      </c>
      <c r="L640" t="str">
        <f t="shared" si="54"/>
        <v/>
      </c>
      <c r="M640">
        <v>5</v>
      </c>
      <c r="N640" t="str">
        <f t="shared" si="55"/>
        <v/>
      </c>
      <c r="O640">
        <v>0</v>
      </c>
      <c r="P640" s="11">
        <v>0.2</v>
      </c>
      <c r="Q640" s="11">
        <v>7.0175438596491196E-2</v>
      </c>
      <c r="R640" s="12">
        <v>67.917999999999907</v>
      </c>
      <c r="S640" t="s">
        <v>22</v>
      </c>
      <c r="T640">
        <v>0</v>
      </c>
      <c r="U640">
        <f t="shared" si="56"/>
        <v>5</v>
      </c>
      <c r="V640">
        <f t="shared" si="57"/>
        <v>2</v>
      </c>
      <c r="W640">
        <f t="shared" si="58"/>
        <v>4</v>
      </c>
      <c r="X640" t="str">
        <f t="shared" si="59"/>
        <v>524</v>
      </c>
      <c r="Y640" t="str">
        <f>IF(Table1[[#This Row],[RFM_Score]]="555","Champion", IF(AND(J640&gt;=4,V640&gt;=4),"Loyal", IF(U640&lt;=2,"At Risk", IF(W640&gt;=4,"Potential Loyalist","Others"))))</f>
        <v>Potential Loyalist</v>
      </c>
    </row>
    <row r="641" spans="1:25">
      <c r="A641" t="s">
        <v>8111</v>
      </c>
      <c r="B641">
        <v>18</v>
      </c>
      <c r="C641" t="s">
        <v>19</v>
      </c>
      <c r="D641" t="s">
        <v>25</v>
      </c>
      <c r="E641" s="6" t="s">
        <v>12711</v>
      </c>
      <c r="F641" t="s">
        <v>26</v>
      </c>
      <c r="G641">
        <v>4</v>
      </c>
      <c r="H641">
        <v>1</v>
      </c>
      <c r="I641">
        <v>50</v>
      </c>
      <c r="J641">
        <v>3</v>
      </c>
      <c r="K641">
        <v>337.48</v>
      </c>
      <c r="L641" t="str">
        <f t="shared" si="54"/>
        <v/>
      </c>
      <c r="M641">
        <v>5</v>
      </c>
      <c r="N641" t="str">
        <f t="shared" si="55"/>
        <v/>
      </c>
      <c r="O641">
        <v>11</v>
      </c>
      <c r="P641" s="11">
        <v>0.25</v>
      </c>
      <c r="Q641" s="11">
        <v>0.06</v>
      </c>
      <c r="R641" s="12">
        <v>67.495999999999995</v>
      </c>
      <c r="S641" t="s">
        <v>22</v>
      </c>
      <c r="T641">
        <v>0</v>
      </c>
      <c r="U641">
        <f t="shared" si="56"/>
        <v>5</v>
      </c>
      <c r="V641">
        <f t="shared" si="57"/>
        <v>2</v>
      </c>
      <c r="W641">
        <f t="shared" si="58"/>
        <v>4</v>
      </c>
      <c r="X641" t="str">
        <f t="shared" si="59"/>
        <v>524</v>
      </c>
      <c r="Y641" t="str">
        <f>IF(Table1[[#This Row],[RFM_Score]]="555","Champion", IF(AND(J641&gt;=4,V641&gt;=4),"Loyal", IF(U641&lt;=2,"At Risk", IF(W641&gt;=4,"Potential Loyalist","Others"))))</f>
        <v>Potential Loyalist</v>
      </c>
    </row>
    <row r="642" spans="1:25">
      <c r="A642" t="s">
        <v>5326</v>
      </c>
      <c r="B642">
        <v>45</v>
      </c>
      <c r="C642" t="s">
        <v>19</v>
      </c>
      <c r="D642" t="s">
        <v>35</v>
      </c>
      <c r="E642" s="6" t="s">
        <v>12712</v>
      </c>
      <c r="F642" t="s">
        <v>21</v>
      </c>
      <c r="G642">
        <v>1</v>
      </c>
      <c r="H642">
        <v>0</v>
      </c>
      <c r="I642">
        <v>57</v>
      </c>
      <c r="J642">
        <v>1</v>
      </c>
      <c r="K642">
        <v>337.46</v>
      </c>
      <c r="L642" t="str">
        <f t="shared" ref="L642:L705" si="60">IF(OR(K642&lt;$AC$10, K642&gt;$AC$11), "OUTLIER", "")</f>
        <v/>
      </c>
      <c r="M642">
        <v>5</v>
      </c>
      <c r="N642" t="str">
        <f t="shared" ref="N642:N705" si="61">IF(OR(M642&lt;$AC$16, M642&gt;$AC$17), "OUTLIER", "")</f>
        <v/>
      </c>
      <c r="O642">
        <v>45</v>
      </c>
      <c r="P642" s="11">
        <v>0</v>
      </c>
      <c r="Q642" s="11">
        <v>1.7543859649122799E-2</v>
      </c>
      <c r="R642" s="12">
        <v>67.491999999999905</v>
      </c>
      <c r="S642" t="s">
        <v>22</v>
      </c>
      <c r="T642">
        <v>1</v>
      </c>
      <c r="U642">
        <f t="shared" ref="U642:U705" si="62">IF(O642&lt;=20,5,IF(O642&lt;=40,4,IF(O642&lt;=70,3,IF(O642&lt;=100,2,1))))</f>
        <v>3</v>
      </c>
      <c r="V642">
        <f t="shared" ref="V642:V705" si="63">IF(M642&gt;=11,5,IF(M642&gt;=9,4,IF(M642&gt;=7,3,IF(M642&gt;=5,2,1))))</f>
        <v>2</v>
      </c>
      <c r="W642">
        <f t="shared" ref="W642:W705" si="64">IF(K642&gt;=500,5,IF(K642&gt;=300,4,IF(K642&gt;=150,3,IF(K642&gt;=50,2,1))))</f>
        <v>4</v>
      </c>
      <c r="X642" t="str">
        <f t="shared" ref="X642:X705" si="65">U642 &amp; V642 &amp; W642</f>
        <v>324</v>
      </c>
      <c r="Y642" t="str">
        <f>IF(Table1[[#This Row],[RFM_Score]]="555","Champion", IF(AND(J642&gt;=4,V642&gt;=4),"Loyal", IF(U642&lt;=2,"At Risk", IF(W642&gt;=4,"Potential Loyalist","Others"))))</f>
        <v>Potential Loyalist</v>
      </c>
    </row>
    <row r="643" spans="1:25">
      <c r="A643" t="s">
        <v>708</v>
      </c>
      <c r="B643">
        <v>18</v>
      </c>
      <c r="C643" t="s">
        <v>19</v>
      </c>
      <c r="D643" t="s">
        <v>25</v>
      </c>
      <c r="E643" s="6" t="s">
        <v>12713</v>
      </c>
      <c r="F643" t="s">
        <v>37</v>
      </c>
      <c r="G643">
        <v>5</v>
      </c>
      <c r="H643">
        <v>0</v>
      </c>
      <c r="I643">
        <v>47</v>
      </c>
      <c r="J643">
        <v>2</v>
      </c>
      <c r="K643">
        <v>335.96</v>
      </c>
      <c r="L643" t="str">
        <f t="shared" si="60"/>
        <v/>
      </c>
      <c r="M643">
        <v>5</v>
      </c>
      <c r="N643" t="str">
        <f t="shared" si="61"/>
        <v/>
      </c>
      <c r="O643">
        <v>25</v>
      </c>
      <c r="P643" s="11">
        <v>0</v>
      </c>
      <c r="Q643" s="11">
        <v>4.2553191489361701E-2</v>
      </c>
      <c r="R643" s="12">
        <v>67.191999999999993</v>
      </c>
      <c r="S643" t="s">
        <v>22</v>
      </c>
      <c r="T643">
        <v>0</v>
      </c>
      <c r="U643">
        <f t="shared" si="62"/>
        <v>4</v>
      </c>
      <c r="V643">
        <f t="shared" si="63"/>
        <v>2</v>
      </c>
      <c r="W643">
        <f t="shared" si="64"/>
        <v>4</v>
      </c>
      <c r="X643" t="str">
        <f t="shared" si="65"/>
        <v>424</v>
      </c>
      <c r="Y643" t="str">
        <f>IF(Table1[[#This Row],[RFM_Score]]="555","Champion", IF(AND(J643&gt;=4,V643&gt;=4),"Loyal", IF(U643&lt;=2,"At Risk", IF(W643&gt;=4,"Potential Loyalist","Others"))))</f>
        <v>Potential Loyalist</v>
      </c>
    </row>
    <row r="644" spans="1:25">
      <c r="A644" t="s">
        <v>8466</v>
      </c>
      <c r="B644">
        <v>28</v>
      </c>
      <c r="C644" t="s">
        <v>24</v>
      </c>
      <c r="D644" t="s">
        <v>29</v>
      </c>
      <c r="E644" s="6" t="s">
        <v>12714</v>
      </c>
      <c r="F644" t="s">
        <v>21</v>
      </c>
      <c r="G644">
        <v>5</v>
      </c>
      <c r="H644">
        <v>1</v>
      </c>
      <c r="I644">
        <v>39</v>
      </c>
      <c r="J644">
        <v>0</v>
      </c>
      <c r="K644">
        <v>335.04</v>
      </c>
      <c r="L644" t="str">
        <f t="shared" si="60"/>
        <v/>
      </c>
      <c r="M644">
        <v>5</v>
      </c>
      <c r="N644" t="str">
        <f t="shared" si="61"/>
        <v/>
      </c>
      <c r="O644">
        <v>8</v>
      </c>
      <c r="P644" s="11">
        <v>0.2</v>
      </c>
      <c r="Q644" s="11">
        <v>0</v>
      </c>
      <c r="R644" s="12">
        <v>67.007999999999996</v>
      </c>
      <c r="S644" t="s">
        <v>22</v>
      </c>
      <c r="T644">
        <v>0</v>
      </c>
      <c r="U644">
        <f t="shared" si="62"/>
        <v>5</v>
      </c>
      <c r="V644">
        <f t="shared" si="63"/>
        <v>2</v>
      </c>
      <c r="W644">
        <f t="shared" si="64"/>
        <v>4</v>
      </c>
      <c r="X644" t="str">
        <f t="shared" si="65"/>
        <v>524</v>
      </c>
      <c r="Y644" t="str">
        <f>IF(Table1[[#This Row],[RFM_Score]]="555","Champion", IF(AND(J644&gt;=4,V644&gt;=4),"Loyal", IF(U644&lt;=2,"At Risk", IF(W644&gt;=4,"Potential Loyalist","Others"))))</f>
        <v>Potential Loyalist</v>
      </c>
    </row>
    <row r="645" spans="1:25">
      <c r="A645" t="s">
        <v>7883</v>
      </c>
      <c r="B645">
        <v>24</v>
      </c>
      <c r="C645" t="s">
        <v>24</v>
      </c>
      <c r="D645" t="s">
        <v>49</v>
      </c>
      <c r="E645" s="6" t="s">
        <v>12715</v>
      </c>
      <c r="F645" t="s">
        <v>21</v>
      </c>
      <c r="G645">
        <v>1</v>
      </c>
      <c r="H645">
        <v>0</v>
      </c>
      <c r="I645">
        <v>54</v>
      </c>
      <c r="J645">
        <v>2</v>
      </c>
      <c r="K645">
        <v>334.62</v>
      </c>
      <c r="L645" t="str">
        <f t="shared" si="60"/>
        <v/>
      </c>
      <c r="M645">
        <v>5</v>
      </c>
      <c r="N645" t="str">
        <f t="shared" si="61"/>
        <v/>
      </c>
      <c r="O645">
        <v>22</v>
      </c>
      <c r="P645" s="11">
        <v>0</v>
      </c>
      <c r="Q645" s="11">
        <v>3.7037037037037E-2</v>
      </c>
      <c r="R645" s="12">
        <v>66.924000000000007</v>
      </c>
      <c r="S645" t="s">
        <v>22</v>
      </c>
      <c r="T645">
        <v>0</v>
      </c>
      <c r="U645">
        <f t="shared" si="62"/>
        <v>4</v>
      </c>
      <c r="V645">
        <f t="shared" si="63"/>
        <v>2</v>
      </c>
      <c r="W645">
        <f t="shared" si="64"/>
        <v>4</v>
      </c>
      <c r="X645" t="str">
        <f t="shared" si="65"/>
        <v>424</v>
      </c>
      <c r="Y645" t="str">
        <f>IF(Table1[[#This Row],[RFM_Score]]="555","Champion", IF(AND(J645&gt;=4,V645&gt;=4),"Loyal", IF(U645&lt;=2,"At Risk", IF(W645&gt;=4,"Potential Loyalist","Others"))))</f>
        <v>Potential Loyalist</v>
      </c>
    </row>
    <row r="646" spans="1:25">
      <c r="A646" t="s">
        <v>7083</v>
      </c>
      <c r="B646">
        <v>35</v>
      </c>
      <c r="C646" t="s">
        <v>24</v>
      </c>
      <c r="D646" t="s">
        <v>49</v>
      </c>
      <c r="E646" s="6" t="s">
        <v>12716</v>
      </c>
      <c r="F646" t="s">
        <v>30</v>
      </c>
      <c r="G646">
        <v>3</v>
      </c>
      <c r="H646">
        <v>1</v>
      </c>
      <c r="I646">
        <v>53</v>
      </c>
      <c r="J646">
        <v>3</v>
      </c>
      <c r="K646">
        <v>332.82</v>
      </c>
      <c r="L646" t="str">
        <f t="shared" si="60"/>
        <v/>
      </c>
      <c r="M646">
        <v>5</v>
      </c>
      <c r="N646" t="str">
        <f t="shared" si="61"/>
        <v/>
      </c>
      <c r="O646">
        <v>21</v>
      </c>
      <c r="P646" s="11">
        <v>0.33333333333333298</v>
      </c>
      <c r="Q646" s="11">
        <v>5.6603773584905599E-2</v>
      </c>
      <c r="R646" s="12">
        <v>66.563999999999993</v>
      </c>
      <c r="S646" t="s">
        <v>22</v>
      </c>
      <c r="T646">
        <v>0</v>
      </c>
      <c r="U646">
        <f t="shared" si="62"/>
        <v>4</v>
      </c>
      <c r="V646">
        <f t="shared" si="63"/>
        <v>2</v>
      </c>
      <c r="W646">
        <f t="shared" si="64"/>
        <v>4</v>
      </c>
      <c r="X646" t="str">
        <f t="shared" si="65"/>
        <v>424</v>
      </c>
      <c r="Y646" t="str">
        <f>IF(Table1[[#This Row],[RFM_Score]]="555","Champion", IF(AND(J646&gt;=4,V646&gt;=4),"Loyal", IF(U646&lt;=2,"At Risk", IF(W646&gt;=4,"Potential Loyalist","Others"))))</f>
        <v>Potential Loyalist</v>
      </c>
    </row>
    <row r="647" spans="1:25">
      <c r="A647" t="s">
        <v>1436</v>
      </c>
      <c r="B647">
        <v>27</v>
      </c>
      <c r="C647" t="s">
        <v>24</v>
      </c>
      <c r="D647" t="s">
        <v>46</v>
      </c>
      <c r="E647" s="6" t="s">
        <v>12717</v>
      </c>
      <c r="F647" t="s">
        <v>21</v>
      </c>
      <c r="G647">
        <v>4</v>
      </c>
      <c r="H647">
        <v>1</v>
      </c>
      <c r="I647">
        <v>39</v>
      </c>
      <c r="J647">
        <v>4</v>
      </c>
      <c r="K647">
        <v>332.51</v>
      </c>
      <c r="L647" t="str">
        <f t="shared" si="60"/>
        <v/>
      </c>
      <c r="M647">
        <v>5</v>
      </c>
      <c r="N647" t="str">
        <f t="shared" si="61"/>
        <v/>
      </c>
      <c r="O647">
        <v>21</v>
      </c>
      <c r="P647" s="11">
        <v>0.25</v>
      </c>
      <c r="Q647" s="11">
        <v>0.10256410256410201</v>
      </c>
      <c r="R647" s="12">
        <v>66.501999999999995</v>
      </c>
      <c r="S647" t="s">
        <v>22</v>
      </c>
      <c r="T647">
        <v>0</v>
      </c>
      <c r="U647">
        <f t="shared" si="62"/>
        <v>4</v>
      </c>
      <c r="V647">
        <f t="shared" si="63"/>
        <v>2</v>
      </c>
      <c r="W647">
        <f t="shared" si="64"/>
        <v>4</v>
      </c>
      <c r="X647" t="str">
        <f t="shared" si="65"/>
        <v>424</v>
      </c>
      <c r="Y647" t="str">
        <f>IF(Table1[[#This Row],[RFM_Score]]="555","Champion", IF(AND(J647&gt;=4,V647&gt;=4),"Loyal", IF(U647&lt;=2,"At Risk", IF(W647&gt;=4,"Potential Loyalist","Others"))))</f>
        <v>Potential Loyalist</v>
      </c>
    </row>
    <row r="648" spans="1:25">
      <c r="A648" t="s">
        <v>3130</v>
      </c>
      <c r="B648">
        <v>40</v>
      </c>
      <c r="C648" t="s">
        <v>24</v>
      </c>
      <c r="D648" t="s">
        <v>25</v>
      </c>
      <c r="E648" s="6" t="s">
        <v>12718</v>
      </c>
      <c r="F648" t="s">
        <v>62</v>
      </c>
      <c r="G648">
        <v>2</v>
      </c>
      <c r="H648">
        <v>1</v>
      </c>
      <c r="I648">
        <v>44</v>
      </c>
      <c r="J648">
        <v>1</v>
      </c>
      <c r="K648">
        <v>332.42</v>
      </c>
      <c r="L648" t="str">
        <f t="shared" si="60"/>
        <v/>
      </c>
      <c r="M648">
        <v>5</v>
      </c>
      <c r="N648" t="str">
        <f t="shared" si="61"/>
        <v/>
      </c>
      <c r="O648">
        <v>2</v>
      </c>
      <c r="P648" s="11">
        <v>0.5</v>
      </c>
      <c r="Q648" s="11">
        <v>2.27272727272727E-2</v>
      </c>
      <c r="R648" s="12">
        <v>66.483999999999995</v>
      </c>
      <c r="S648" t="s">
        <v>22</v>
      </c>
      <c r="T648">
        <v>0</v>
      </c>
      <c r="U648">
        <f t="shared" si="62"/>
        <v>5</v>
      </c>
      <c r="V648">
        <f t="shared" si="63"/>
        <v>2</v>
      </c>
      <c r="W648">
        <f t="shared" si="64"/>
        <v>4</v>
      </c>
      <c r="X648" t="str">
        <f t="shared" si="65"/>
        <v>524</v>
      </c>
      <c r="Y648" t="str">
        <f>IF(Table1[[#This Row],[RFM_Score]]="555","Champion", IF(AND(J648&gt;=4,V648&gt;=4),"Loyal", IF(U648&lt;=2,"At Risk", IF(W648&gt;=4,"Potential Loyalist","Others"))))</f>
        <v>Potential Loyalist</v>
      </c>
    </row>
    <row r="649" spans="1:25">
      <c r="A649" t="s">
        <v>11796</v>
      </c>
      <c r="B649">
        <v>37</v>
      </c>
      <c r="C649" t="s">
        <v>19</v>
      </c>
      <c r="D649" t="s">
        <v>25</v>
      </c>
      <c r="E649" s="6" t="s">
        <v>12719</v>
      </c>
      <c r="F649" t="s">
        <v>21</v>
      </c>
      <c r="G649">
        <v>1</v>
      </c>
      <c r="H649">
        <v>1</v>
      </c>
      <c r="I649">
        <v>49</v>
      </c>
      <c r="J649">
        <v>3</v>
      </c>
      <c r="K649">
        <v>331.05</v>
      </c>
      <c r="L649" t="str">
        <f t="shared" si="60"/>
        <v/>
      </c>
      <c r="M649">
        <v>5</v>
      </c>
      <c r="N649" t="str">
        <f t="shared" si="61"/>
        <v/>
      </c>
      <c r="O649">
        <v>19</v>
      </c>
      <c r="P649" s="11">
        <v>1</v>
      </c>
      <c r="Q649" s="11">
        <v>6.1224489795918297E-2</v>
      </c>
      <c r="R649" s="12">
        <v>66.209999999999994</v>
      </c>
      <c r="S649" t="s">
        <v>22</v>
      </c>
      <c r="T649">
        <v>0</v>
      </c>
      <c r="U649">
        <f t="shared" si="62"/>
        <v>5</v>
      </c>
      <c r="V649">
        <f t="shared" si="63"/>
        <v>2</v>
      </c>
      <c r="W649">
        <f t="shared" si="64"/>
        <v>4</v>
      </c>
      <c r="X649" t="str">
        <f t="shared" si="65"/>
        <v>524</v>
      </c>
      <c r="Y649" t="str">
        <f>IF(Table1[[#This Row],[RFM_Score]]="555","Champion", IF(AND(J649&gt;=4,V649&gt;=4),"Loyal", IF(U649&lt;=2,"At Risk", IF(W649&gt;=4,"Potential Loyalist","Others"))))</f>
        <v>Potential Loyalist</v>
      </c>
    </row>
    <row r="650" spans="1:25">
      <c r="A650" t="s">
        <v>11461</v>
      </c>
      <c r="B650">
        <v>21</v>
      </c>
      <c r="C650" t="s">
        <v>33</v>
      </c>
      <c r="D650" t="s">
        <v>35</v>
      </c>
      <c r="E650" s="6" t="s">
        <v>12720</v>
      </c>
      <c r="F650" t="s">
        <v>30</v>
      </c>
      <c r="G650">
        <v>4</v>
      </c>
      <c r="H650">
        <v>1</v>
      </c>
      <c r="I650">
        <v>58</v>
      </c>
      <c r="J650">
        <v>3</v>
      </c>
      <c r="K650">
        <v>330.83</v>
      </c>
      <c r="L650" t="str">
        <f t="shared" si="60"/>
        <v/>
      </c>
      <c r="M650">
        <v>5</v>
      </c>
      <c r="N650" t="str">
        <f t="shared" si="61"/>
        <v/>
      </c>
      <c r="O650">
        <v>43</v>
      </c>
      <c r="P650" s="11">
        <v>0.25</v>
      </c>
      <c r="Q650" s="11">
        <v>5.1724137931034399E-2</v>
      </c>
      <c r="R650" s="12">
        <v>66.165999999999997</v>
      </c>
      <c r="S650" t="s">
        <v>22</v>
      </c>
      <c r="T650">
        <v>0</v>
      </c>
      <c r="U650">
        <f t="shared" si="62"/>
        <v>3</v>
      </c>
      <c r="V650">
        <f t="shared" si="63"/>
        <v>2</v>
      </c>
      <c r="W650">
        <f t="shared" si="64"/>
        <v>4</v>
      </c>
      <c r="X650" t="str">
        <f t="shared" si="65"/>
        <v>324</v>
      </c>
      <c r="Y650" t="str">
        <f>IF(Table1[[#This Row],[RFM_Score]]="555","Champion", IF(AND(J650&gt;=4,V650&gt;=4),"Loyal", IF(U650&lt;=2,"At Risk", IF(W650&gt;=4,"Potential Loyalist","Others"))))</f>
        <v>Potential Loyalist</v>
      </c>
    </row>
    <row r="651" spans="1:25">
      <c r="A651" t="s">
        <v>11750</v>
      </c>
      <c r="B651">
        <v>38</v>
      </c>
      <c r="C651" t="s">
        <v>19</v>
      </c>
      <c r="D651" t="s">
        <v>25</v>
      </c>
      <c r="E651" s="6" t="s">
        <v>12721</v>
      </c>
      <c r="F651" t="s">
        <v>26</v>
      </c>
      <c r="G651">
        <v>1</v>
      </c>
      <c r="H651">
        <v>1</v>
      </c>
      <c r="I651">
        <v>49</v>
      </c>
      <c r="J651">
        <v>2</v>
      </c>
      <c r="K651">
        <v>329</v>
      </c>
      <c r="L651" t="str">
        <f t="shared" si="60"/>
        <v/>
      </c>
      <c r="M651">
        <v>5</v>
      </c>
      <c r="N651" t="str">
        <f t="shared" si="61"/>
        <v/>
      </c>
      <c r="O651">
        <v>10</v>
      </c>
      <c r="P651" s="11">
        <v>1</v>
      </c>
      <c r="Q651" s="11">
        <v>4.08163265306122E-2</v>
      </c>
      <c r="R651" s="12">
        <v>65.8</v>
      </c>
      <c r="S651" t="s">
        <v>22</v>
      </c>
      <c r="T651">
        <v>0</v>
      </c>
      <c r="U651">
        <f t="shared" si="62"/>
        <v>5</v>
      </c>
      <c r="V651">
        <f t="shared" si="63"/>
        <v>2</v>
      </c>
      <c r="W651">
        <f t="shared" si="64"/>
        <v>4</v>
      </c>
      <c r="X651" t="str">
        <f t="shared" si="65"/>
        <v>524</v>
      </c>
      <c r="Y651" t="str">
        <f>IF(Table1[[#This Row],[RFM_Score]]="555","Champion", IF(AND(J651&gt;=4,V651&gt;=4),"Loyal", IF(U651&lt;=2,"At Risk", IF(W651&gt;=4,"Potential Loyalist","Others"))))</f>
        <v>Potential Loyalist</v>
      </c>
    </row>
    <row r="652" spans="1:25">
      <c r="A652" t="s">
        <v>2410</v>
      </c>
      <c r="B652">
        <v>41</v>
      </c>
      <c r="C652" t="s">
        <v>19</v>
      </c>
      <c r="D652" t="s">
        <v>49</v>
      </c>
      <c r="E652" s="6" t="s">
        <v>12722</v>
      </c>
      <c r="F652" t="s">
        <v>37</v>
      </c>
      <c r="G652">
        <v>3</v>
      </c>
      <c r="H652">
        <v>2</v>
      </c>
      <c r="I652">
        <v>57</v>
      </c>
      <c r="J652">
        <v>2</v>
      </c>
      <c r="K652">
        <v>328.43</v>
      </c>
      <c r="L652" t="str">
        <f t="shared" si="60"/>
        <v/>
      </c>
      <c r="M652">
        <v>5</v>
      </c>
      <c r="N652" t="str">
        <f t="shared" si="61"/>
        <v/>
      </c>
      <c r="O652">
        <v>52</v>
      </c>
      <c r="P652" s="11">
        <v>0.66666666666666596</v>
      </c>
      <c r="Q652" s="11">
        <v>3.5087719298245598E-2</v>
      </c>
      <c r="R652" s="12">
        <v>65.686000000000007</v>
      </c>
      <c r="S652" t="s">
        <v>22</v>
      </c>
      <c r="T652">
        <v>0</v>
      </c>
      <c r="U652">
        <f t="shared" si="62"/>
        <v>3</v>
      </c>
      <c r="V652">
        <f t="shared" si="63"/>
        <v>2</v>
      </c>
      <c r="W652">
        <f t="shared" si="64"/>
        <v>4</v>
      </c>
      <c r="X652" t="str">
        <f t="shared" si="65"/>
        <v>324</v>
      </c>
      <c r="Y652" t="str">
        <f>IF(Table1[[#This Row],[RFM_Score]]="555","Champion", IF(AND(J652&gt;=4,V652&gt;=4),"Loyal", IF(U652&lt;=2,"At Risk", IF(W652&gt;=4,"Potential Loyalist","Others"))))</f>
        <v>Potential Loyalist</v>
      </c>
    </row>
    <row r="653" spans="1:25">
      <c r="A653" t="s">
        <v>5200</v>
      </c>
      <c r="B653">
        <v>35</v>
      </c>
      <c r="C653" t="s">
        <v>24</v>
      </c>
      <c r="D653" t="s">
        <v>25</v>
      </c>
      <c r="E653" s="6" t="s">
        <v>12723</v>
      </c>
      <c r="F653" t="s">
        <v>60</v>
      </c>
      <c r="G653">
        <v>7</v>
      </c>
      <c r="H653">
        <v>3</v>
      </c>
      <c r="I653">
        <v>53</v>
      </c>
      <c r="J653">
        <v>2</v>
      </c>
      <c r="K653">
        <v>327.76</v>
      </c>
      <c r="L653" t="str">
        <f t="shared" si="60"/>
        <v/>
      </c>
      <c r="M653">
        <v>5</v>
      </c>
      <c r="N653" t="str">
        <f t="shared" si="61"/>
        <v/>
      </c>
      <c r="O653">
        <v>11</v>
      </c>
      <c r="P653" s="11">
        <v>0.42857142857142799</v>
      </c>
      <c r="Q653" s="11">
        <v>3.7735849056603703E-2</v>
      </c>
      <c r="R653" s="12">
        <v>65.551999999999893</v>
      </c>
      <c r="S653" t="s">
        <v>22</v>
      </c>
      <c r="T653">
        <v>0</v>
      </c>
      <c r="U653">
        <f t="shared" si="62"/>
        <v>5</v>
      </c>
      <c r="V653">
        <f t="shared" si="63"/>
        <v>2</v>
      </c>
      <c r="W653">
        <f t="shared" si="64"/>
        <v>4</v>
      </c>
      <c r="X653" t="str">
        <f t="shared" si="65"/>
        <v>524</v>
      </c>
      <c r="Y653" t="str">
        <f>IF(Table1[[#This Row],[RFM_Score]]="555","Champion", IF(AND(J653&gt;=4,V653&gt;=4),"Loyal", IF(U653&lt;=2,"At Risk", IF(W653&gt;=4,"Potential Loyalist","Others"))))</f>
        <v>Potential Loyalist</v>
      </c>
    </row>
    <row r="654" spans="1:25">
      <c r="A654" t="s">
        <v>11056</v>
      </c>
      <c r="B654">
        <v>50</v>
      </c>
      <c r="C654" t="s">
        <v>19</v>
      </c>
      <c r="D654" t="s">
        <v>20</v>
      </c>
      <c r="E654" s="6" t="s">
        <v>12724</v>
      </c>
      <c r="F654" t="s">
        <v>30</v>
      </c>
      <c r="G654">
        <v>2</v>
      </c>
      <c r="H654">
        <v>2</v>
      </c>
      <c r="I654">
        <v>42</v>
      </c>
      <c r="J654">
        <v>4</v>
      </c>
      <c r="K654">
        <v>326.77999999999997</v>
      </c>
      <c r="L654" t="str">
        <f t="shared" si="60"/>
        <v/>
      </c>
      <c r="M654">
        <v>5</v>
      </c>
      <c r="N654" t="str">
        <f t="shared" si="61"/>
        <v/>
      </c>
      <c r="O654">
        <v>60</v>
      </c>
      <c r="P654" s="11">
        <v>1</v>
      </c>
      <c r="Q654" s="11">
        <v>9.5238095238095205E-2</v>
      </c>
      <c r="R654" s="12">
        <v>65.355999999999995</v>
      </c>
      <c r="S654" t="s">
        <v>22</v>
      </c>
      <c r="T654">
        <v>0</v>
      </c>
      <c r="U654">
        <f t="shared" si="62"/>
        <v>3</v>
      </c>
      <c r="V654">
        <f t="shared" si="63"/>
        <v>2</v>
      </c>
      <c r="W654">
        <f t="shared" si="64"/>
        <v>4</v>
      </c>
      <c r="X654" t="str">
        <f t="shared" si="65"/>
        <v>324</v>
      </c>
      <c r="Y654" t="str">
        <f>IF(Table1[[#This Row],[RFM_Score]]="555","Champion", IF(AND(J654&gt;=4,V654&gt;=4),"Loyal", IF(U654&lt;=2,"At Risk", IF(W654&gt;=4,"Potential Loyalist","Others"))))</f>
        <v>Potential Loyalist</v>
      </c>
    </row>
    <row r="655" spans="1:25">
      <c r="A655" t="s">
        <v>3094</v>
      </c>
      <c r="B655">
        <v>37</v>
      </c>
      <c r="C655" t="s">
        <v>19</v>
      </c>
      <c r="D655" t="s">
        <v>35</v>
      </c>
      <c r="E655" s="6" t="s">
        <v>12725</v>
      </c>
      <c r="F655" t="s">
        <v>30</v>
      </c>
      <c r="G655">
        <v>3</v>
      </c>
      <c r="H655">
        <v>2</v>
      </c>
      <c r="I655">
        <v>48</v>
      </c>
      <c r="J655">
        <v>3</v>
      </c>
      <c r="K655">
        <v>326.06</v>
      </c>
      <c r="L655" t="str">
        <f t="shared" si="60"/>
        <v/>
      </c>
      <c r="M655">
        <v>5</v>
      </c>
      <c r="N655" t="str">
        <f t="shared" si="61"/>
        <v/>
      </c>
      <c r="O655">
        <v>30</v>
      </c>
      <c r="P655" s="11">
        <v>0.66666666666666596</v>
      </c>
      <c r="Q655" s="11">
        <v>6.25E-2</v>
      </c>
      <c r="R655" s="12">
        <v>65.212000000000003</v>
      </c>
      <c r="S655" t="s">
        <v>22</v>
      </c>
      <c r="T655">
        <v>0</v>
      </c>
      <c r="U655">
        <f t="shared" si="62"/>
        <v>4</v>
      </c>
      <c r="V655">
        <f t="shared" si="63"/>
        <v>2</v>
      </c>
      <c r="W655">
        <f t="shared" si="64"/>
        <v>4</v>
      </c>
      <c r="X655" t="str">
        <f t="shared" si="65"/>
        <v>424</v>
      </c>
      <c r="Y655" t="str">
        <f>IF(Table1[[#This Row],[RFM_Score]]="555","Champion", IF(AND(J655&gt;=4,V655&gt;=4),"Loyal", IF(U655&lt;=2,"At Risk", IF(W655&gt;=4,"Potential Loyalist","Others"))))</f>
        <v>Potential Loyalist</v>
      </c>
    </row>
    <row r="656" spans="1:25">
      <c r="A656" t="s">
        <v>6603</v>
      </c>
      <c r="B656">
        <v>52</v>
      </c>
      <c r="C656" t="s">
        <v>19</v>
      </c>
      <c r="D656" t="s">
        <v>25</v>
      </c>
      <c r="E656" s="6" t="s">
        <v>12726</v>
      </c>
      <c r="F656" t="s">
        <v>26</v>
      </c>
      <c r="G656">
        <v>2</v>
      </c>
      <c r="H656">
        <v>0</v>
      </c>
      <c r="I656">
        <v>41</v>
      </c>
      <c r="J656">
        <v>1</v>
      </c>
      <c r="K656">
        <v>325.64</v>
      </c>
      <c r="L656" t="str">
        <f t="shared" si="60"/>
        <v/>
      </c>
      <c r="M656">
        <v>5</v>
      </c>
      <c r="N656" t="str">
        <f t="shared" si="61"/>
        <v/>
      </c>
      <c r="O656">
        <v>6</v>
      </c>
      <c r="P656" s="11">
        <v>0</v>
      </c>
      <c r="Q656" s="11">
        <v>2.4390243902439001E-2</v>
      </c>
      <c r="R656" s="12">
        <v>65.128</v>
      </c>
      <c r="S656" t="s">
        <v>22</v>
      </c>
      <c r="T656">
        <v>1</v>
      </c>
      <c r="U656">
        <f t="shared" si="62"/>
        <v>5</v>
      </c>
      <c r="V656">
        <f t="shared" si="63"/>
        <v>2</v>
      </c>
      <c r="W656">
        <f t="shared" si="64"/>
        <v>4</v>
      </c>
      <c r="X656" t="str">
        <f t="shared" si="65"/>
        <v>524</v>
      </c>
      <c r="Y656" t="str">
        <f>IF(Table1[[#This Row],[RFM_Score]]="555","Champion", IF(AND(J656&gt;=4,V656&gt;=4),"Loyal", IF(U656&lt;=2,"At Risk", IF(W656&gt;=4,"Potential Loyalist","Others"))))</f>
        <v>Potential Loyalist</v>
      </c>
    </row>
    <row r="657" spans="1:25">
      <c r="A657" t="s">
        <v>8023</v>
      </c>
      <c r="B657">
        <v>37</v>
      </c>
      <c r="C657" t="s">
        <v>19</v>
      </c>
      <c r="D657" t="s">
        <v>20</v>
      </c>
      <c r="E657" s="6" t="s">
        <v>12727</v>
      </c>
      <c r="F657" t="s">
        <v>37</v>
      </c>
      <c r="G657">
        <v>3</v>
      </c>
      <c r="H657">
        <v>1</v>
      </c>
      <c r="I657">
        <v>41</v>
      </c>
      <c r="J657">
        <v>5</v>
      </c>
      <c r="K657">
        <v>323.61</v>
      </c>
      <c r="L657" t="str">
        <f t="shared" si="60"/>
        <v/>
      </c>
      <c r="M657">
        <v>5</v>
      </c>
      <c r="N657" t="str">
        <f t="shared" si="61"/>
        <v/>
      </c>
      <c r="O657">
        <v>16</v>
      </c>
      <c r="P657" s="11">
        <v>0.33333333333333298</v>
      </c>
      <c r="Q657" s="11">
        <v>0.12195121951219499</v>
      </c>
      <c r="R657" s="12">
        <v>64.721999999999994</v>
      </c>
      <c r="S657" t="s">
        <v>22</v>
      </c>
      <c r="T657">
        <v>0</v>
      </c>
      <c r="U657">
        <f t="shared" si="62"/>
        <v>5</v>
      </c>
      <c r="V657">
        <f t="shared" si="63"/>
        <v>2</v>
      </c>
      <c r="W657">
        <f t="shared" si="64"/>
        <v>4</v>
      </c>
      <c r="X657" t="str">
        <f t="shared" si="65"/>
        <v>524</v>
      </c>
      <c r="Y657" t="str">
        <f>IF(Table1[[#This Row],[RFM_Score]]="555","Champion", IF(AND(J657&gt;=4,V657&gt;=4),"Loyal", IF(U657&lt;=2,"At Risk", IF(W657&gt;=4,"Potential Loyalist","Others"))))</f>
        <v>Potential Loyalist</v>
      </c>
    </row>
    <row r="658" spans="1:25">
      <c r="A658" t="s">
        <v>4928</v>
      </c>
      <c r="B658">
        <v>20</v>
      </c>
      <c r="C658" t="s">
        <v>19</v>
      </c>
      <c r="D658" t="s">
        <v>25</v>
      </c>
      <c r="E658" s="6" t="s">
        <v>12728</v>
      </c>
      <c r="F658" t="s">
        <v>62</v>
      </c>
      <c r="G658">
        <v>3</v>
      </c>
      <c r="H658">
        <v>1</v>
      </c>
      <c r="I658">
        <v>64</v>
      </c>
      <c r="J658">
        <v>0</v>
      </c>
      <c r="K658">
        <v>322.12</v>
      </c>
      <c r="L658" t="str">
        <f t="shared" si="60"/>
        <v/>
      </c>
      <c r="M658">
        <v>5</v>
      </c>
      <c r="N658" t="str">
        <f t="shared" si="61"/>
        <v/>
      </c>
      <c r="O658">
        <v>73</v>
      </c>
      <c r="P658" s="11">
        <v>0.33333333333333298</v>
      </c>
      <c r="Q658" s="11">
        <v>0</v>
      </c>
      <c r="R658" s="12">
        <v>64.424000000000007</v>
      </c>
      <c r="S658" t="s">
        <v>22</v>
      </c>
      <c r="T658">
        <v>0</v>
      </c>
      <c r="U658">
        <f t="shared" si="62"/>
        <v>2</v>
      </c>
      <c r="V658">
        <f t="shared" si="63"/>
        <v>2</v>
      </c>
      <c r="W658">
        <f t="shared" si="64"/>
        <v>4</v>
      </c>
      <c r="X658" t="str">
        <f t="shared" si="65"/>
        <v>224</v>
      </c>
      <c r="Y658" t="str">
        <f>IF(Table1[[#This Row],[RFM_Score]]="555","Champion", IF(AND(J658&gt;=4,V658&gt;=4),"Loyal", IF(U658&lt;=2,"At Risk", IF(W658&gt;=4,"Potential Loyalist","Others"))))</f>
        <v>At Risk</v>
      </c>
    </row>
    <row r="659" spans="1:25">
      <c r="A659" t="s">
        <v>8094</v>
      </c>
      <c r="B659">
        <v>31</v>
      </c>
      <c r="C659" t="s">
        <v>24</v>
      </c>
      <c r="D659" t="s">
        <v>25</v>
      </c>
      <c r="E659" s="6" t="s">
        <v>12729</v>
      </c>
      <c r="F659" t="s">
        <v>21</v>
      </c>
      <c r="G659">
        <v>1</v>
      </c>
      <c r="H659">
        <v>1</v>
      </c>
      <c r="I659">
        <v>56</v>
      </c>
      <c r="J659">
        <v>3</v>
      </c>
      <c r="K659">
        <v>321.89999999999998</v>
      </c>
      <c r="L659" t="str">
        <f t="shared" si="60"/>
        <v/>
      </c>
      <c r="M659">
        <v>5</v>
      </c>
      <c r="N659" t="str">
        <f t="shared" si="61"/>
        <v/>
      </c>
      <c r="O659">
        <v>33</v>
      </c>
      <c r="P659" s="11">
        <v>1</v>
      </c>
      <c r="Q659" s="11">
        <v>5.3571428571428499E-2</v>
      </c>
      <c r="R659" s="12">
        <v>64.38</v>
      </c>
      <c r="S659" t="s">
        <v>22</v>
      </c>
      <c r="T659">
        <v>0</v>
      </c>
      <c r="U659">
        <f t="shared" si="62"/>
        <v>4</v>
      </c>
      <c r="V659">
        <f t="shared" si="63"/>
        <v>2</v>
      </c>
      <c r="W659">
        <f t="shared" si="64"/>
        <v>4</v>
      </c>
      <c r="X659" t="str">
        <f t="shared" si="65"/>
        <v>424</v>
      </c>
      <c r="Y659" t="str">
        <f>IF(Table1[[#This Row],[RFM_Score]]="555","Champion", IF(AND(J659&gt;=4,V659&gt;=4),"Loyal", IF(U659&lt;=2,"At Risk", IF(W659&gt;=4,"Potential Loyalist","Others"))))</f>
        <v>Potential Loyalist</v>
      </c>
    </row>
    <row r="660" spans="1:25">
      <c r="A660" t="s">
        <v>2420</v>
      </c>
      <c r="B660">
        <v>34</v>
      </c>
      <c r="C660" t="s">
        <v>19</v>
      </c>
      <c r="D660" t="s">
        <v>29</v>
      </c>
      <c r="E660" s="6" t="s">
        <v>12730</v>
      </c>
      <c r="F660" t="s">
        <v>21</v>
      </c>
      <c r="G660">
        <v>1</v>
      </c>
      <c r="H660">
        <v>1</v>
      </c>
      <c r="I660">
        <v>55</v>
      </c>
      <c r="J660">
        <v>5</v>
      </c>
      <c r="K660">
        <v>320.88</v>
      </c>
      <c r="L660" t="str">
        <f t="shared" si="60"/>
        <v/>
      </c>
      <c r="M660">
        <v>5</v>
      </c>
      <c r="N660" t="str">
        <f t="shared" si="61"/>
        <v/>
      </c>
      <c r="O660">
        <v>53</v>
      </c>
      <c r="P660" s="11">
        <v>1</v>
      </c>
      <c r="Q660" s="11">
        <v>9.0909090909090898E-2</v>
      </c>
      <c r="R660" s="12">
        <v>64.176000000000002</v>
      </c>
      <c r="S660" t="s">
        <v>22</v>
      </c>
      <c r="T660">
        <v>0</v>
      </c>
      <c r="U660">
        <f t="shared" si="62"/>
        <v>3</v>
      </c>
      <c r="V660">
        <f t="shared" si="63"/>
        <v>2</v>
      </c>
      <c r="W660">
        <f t="shared" si="64"/>
        <v>4</v>
      </c>
      <c r="X660" t="str">
        <f t="shared" si="65"/>
        <v>324</v>
      </c>
      <c r="Y660" t="str">
        <f>IF(Table1[[#This Row],[RFM_Score]]="555","Champion", IF(AND(J660&gt;=4,V660&gt;=4),"Loyal", IF(U660&lt;=2,"At Risk", IF(W660&gt;=4,"Potential Loyalist","Others"))))</f>
        <v>Potential Loyalist</v>
      </c>
    </row>
    <row r="661" spans="1:25">
      <c r="A661" t="s">
        <v>2207</v>
      </c>
      <c r="B661">
        <v>46</v>
      </c>
      <c r="C661" t="s">
        <v>19</v>
      </c>
      <c r="D661" t="s">
        <v>25</v>
      </c>
      <c r="E661" s="6" t="s">
        <v>12731</v>
      </c>
      <c r="F661" t="s">
        <v>21</v>
      </c>
      <c r="G661">
        <v>4</v>
      </c>
      <c r="H661">
        <v>1</v>
      </c>
      <c r="I661">
        <v>51</v>
      </c>
      <c r="J661">
        <v>5</v>
      </c>
      <c r="K661">
        <v>320.64999999999998</v>
      </c>
      <c r="L661" t="str">
        <f t="shared" si="60"/>
        <v/>
      </c>
      <c r="M661">
        <v>5</v>
      </c>
      <c r="N661" t="str">
        <f t="shared" si="61"/>
        <v/>
      </c>
      <c r="O661">
        <v>9</v>
      </c>
      <c r="P661" s="11">
        <v>0.25</v>
      </c>
      <c r="Q661" s="11">
        <v>9.8039215686274495E-2</v>
      </c>
      <c r="R661" s="12">
        <v>64.13</v>
      </c>
      <c r="S661" t="s">
        <v>22</v>
      </c>
      <c r="T661">
        <v>0</v>
      </c>
      <c r="U661">
        <f t="shared" si="62"/>
        <v>5</v>
      </c>
      <c r="V661">
        <f t="shared" si="63"/>
        <v>2</v>
      </c>
      <c r="W661">
        <f t="shared" si="64"/>
        <v>4</v>
      </c>
      <c r="X661" t="str">
        <f t="shared" si="65"/>
        <v>524</v>
      </c>
      <c r="Y661" t="str">
        <f>IF(Table1[[#This Row],[RFM_Score]]="555","Champion", IF(AND(J661&gt;=4,V661&gt;=4),"Loyal", IF(U661&lt;=2,"At Risk", IF(W661&gt;=4,"Potential Loyalist","Others"))))</f>
        <v>Potential Loyalist</v>
      </c>
    </row>
    <row r="662" spans="1:25">
      <c r="A662" t="s">
        <v>4356</v>
      </c>
      <c r="B662">
        <v>30</v>
      </c>
      <c r="C662" t="s">
        <v>24</v>
      </c>
      <c r="D662" t="s">
        <v>29</v>
      </c>
      <c r="E662" s="6" t="s">
        <v>12732</v>
      </c>
      <c r="F662" t="s">
        <v>62</v>
      </c>
      <c r="G662">
        <v>4</v>
      </c>
      <c r="H662">
        <v>1</v>
      </c>
      <c r="I662">
        <v>39</v>
      </c>
      <c r="J662">
        <v>1</v>
      </c>
      <c r="K662">
        <v>319.10000000000002</v>
      </c>
      <c r="L662" t="str">
        <f t="shared" si="60"/>
        <v/>
      </c>
      <c r="M662">
        <v>5</v>
      </c>
      <c r="N662" t="str">
        <f t="shared" si="61"/>
        <v/>
      </c>
      <c r="O662">
        <v>36</v>
      </c>
      <c r="P662" s="11">
        <v>0.25</v>
      </c>
      <c r="Q662" s="11">
        <v>2.5641025641025599E-2</v>
      </c>
      <c r="R662" s="12">
        <v>63.82</v>
      </c>
      <c r="S662" t="s">
        <v>22</v>
      </c>
      <c r="T662">
        <v>0</v>
      </c>
      <c r="U662">
        <f t="shared" si="62"/>
        <v>4</v>
      </c>
      <c r="V662">
        <f t="shared" si="63"/>
        <v>2</v>
      </c>
      <c r="W662">
        <f t="shared" si="64"/>
        <v>4</v>
      </c>
      <c r="X662" t="str">
        <f t="shared" si="65"/>
        <v>424</v>
      </c>
      <c r="Y662" t="str">
        <f>IF(Table1[[#This Row],[RFM_Score]]="555","Champion", IF(AND(J662&gt;=4,V662&gt;=4),"Loyal", IF(U662&lt;=2,"At Risk", IF(W662&gt;=4,"Potential Loyalist","Others"))))</f>
        <v>Potential Loyalist</v>
      </c>
    </row>
    <row r="663" spans="1:25">
      <c r="A663" t="s">
        <v>8192</v>
      </c>
      <c r="B663">
        <v>30</v>
      </c>
      <c r="C663" t="s">
        <v>19</v>
      </c>
      <c r="D663" t="s">
        <v>35</v>
      </c>
      <c r="E663" s="6" t="s">
        <v>12733</v>
      </c>
      <c r="F663" t="s">
        <v>21</v>
      </c>
      <c r="G663">
        <v>4</v>
      </c>
      <c r="H663">
        <v>1</v>
      </c>
      <c r="I663">
        <v>45</v>
      </c>
      <c r="J663">
        <v>1</v>
      </c>
      <c r="K663">
        <v>319</v>
      </c>
      <c r="L663" t="str">
        <f t="shared" si="60"/>
        <v/>
      </c>
      <c r="M663">
        <v>5</v>
      </c>
      <c r="N663" t="str">
        <f t="shared" si="61"/>
        <v/>
      </c>
      <c r="O663">
        <v>31</v>
      </c>
      <c r="P663" s="11">
        <v>0.25</v>
      </c>
      <c r="Q663" s="11">
        <v>2.2222222222222199E-2</v>
      </c>
      <c r="R663" s="12">
        <v>63.8</v>
      </c>
      <c r="S663" t="s">
        <v>22</v>
      </c>
      <c r="T663">
        <v>0</v>
      </c>
      <c r="U663">
        <f t="shared" si="62"/>
        <v>4</v>
      </c>
      <c r="V663">
        <f t="shared" si="63"/>
        <v>2</v>
      </c>
      <c r="W663">
        <f t="shared" si="64"/>
        <v>4</v>
      </c>
      <c r="X663" t="str">
        <f t="shared" si="65"/>
        <v>424</v>
      </c>
      <c r="Y663" t="str">
        <f>IF(Table1[[#This Row],[RFM_Score]]="555","Champion", IF(AND(J663&gt;=4,V663&gt;=4),"Loyal", IF(U663&lt;=2,"At Risk", IF(W663&gt;=4,"Potential Loyalist","Others"))))</f>
        <v>Potential Loyalist</v>
      </c>
    </row>
    <row r="664" spans="1:25">
      <c r="A664" t="s">
        <v>4183</v>
      </c>
      <c r="B664">
        <v>39</v>
      </c>
      <c r="C664" t="s">
        <v>24</v>
      </c>
      <c r="D664" t="s">
        <v>46</v>
      </c>
      <c r="E664" s="6" t="s">
        <v>12734</v>
      </c>
      <c r="F664" t="s">
        <v>21</v>
      </c>
      <c r="G664">
        <v>8</v>
      </c>
      <c r="H664">
        <v>0</v>
      </c>
      <c r="I664">
        <v>52</v>
      </c>
      <c r="J664">
        <v>4</v>
      </c>
      <c r="K664">
        <v>317.08</v>
      </c>
      <c r="L664" t="str">
        <f t="shared" si="60"/>
        <v/>
      </c>
      <c r="M664">
        <v>5</v>
      </c>
      <c r="N664" t="str">
        <f t="shared" si="61"/>
        <v/>
      </c>
      <c r="O664">
        <v>38</v>
      </c>
      <c r="P664" s="11">
        <v>0</v>
      </c>
      <c r="Q664" s="11">
        <v>7.69230769230769E-2</v>
      </c>
      <c r="R664" s="12">
        <v>63.415999999999997</v>
      </c>
      <c r="S664" t="s">
        <v>22</v>
      </c>
      <c r="T664">
        <v>0</v>
      </c>
      <c r="U664">
        <f t="shared" si="62"/>
        <v>4</v>
      </c>
      <c r="V664">
        <f t="shared" si="63"/>
        <v>2</v>
      </c>
      <c r="W664">
        <f t="shared" si="64"/>
        <v>4</v>
      </c>
      <c r="X664" t="str">
        <f t="shared" si="65"/>
        <v>424</v>
      </c>
      <c r="Y664" t="str">
        <f>IF(Table1[[#This Row],[RFM_Score]]="555","Champion", IF(AND(J664&gt;=4,V664&gt;=4),"Loyal", IF(U664&lt;=2,"At Risk", IF(W664&gt;=4,"Potential Loyalist","Others"))))</f>
        <v>Potential Loyalist</v>
      </c>
    </row>
    <row r="665" spans="1:25">
      <c r="A665" t="s">
        <v>3008</v>
      </c>
      <c r="B665">
        <v>34</v>
      </c>
      <c r="C665" t="s">
        <v>24</v>
      </c>
      <c r="D665" t="s">
        <v>46</v>
      </c>
      <c r="E665" s="6" t="s">
        <v>12735</v>
      </c>
      <c r="F665" t="s">
        <v>37</v>
      </c>
      <c r="G665">
        <v>3</v>
      </c>
      <c r="H665">
        <v>0</v>
      </c>
      <c r="I665">
        <v>39</v>
      </c>
      <c r="J665">
        <v>1</v>
      </c>
      <c r="K665">
        <v>312.60000000000002</v>
      </c>
      <c r="L665" t="str">
        <f t="shared" si="60"/>
        <v/>
      </c>
      <c r="M665">
        <v>5</v>
      </c>
      <c r="N665" t="str">
        <f t="shared" si="61"/>
        <v/>
      </c>
      <c r="O665">
        <v>19</v>
      </c>
      <c r="P665" s="11">
        <v>0</v>
      </c>
      <c r="Q665" s="11">
        <v>2.5641025641025599E-2</v>
      </c>
      <c r="R665" s="12">
        <v>62.52</v>
      </c>
      <c r="S665" t="s">
        <v>22</v>
      </c>
      <c r="T665">
        <v>0</v>
      </c>
      <c r="U665">
        <f t="shared" si="62"/>
        <v>5</v>
      </c>
      <c r="V665">
        <f t="shared" si="63"/>
        <v>2</v>
      </c>
      <c r="W665">
        <f t="shared" si="64"/>
        <v>4</v>
      </c>
      <c r="X665" t="str">
        <f t="shared" si="65"/>
        <v>524</v>
      </c>
      <c r="Y665" t="str">
        <f>IF(Table1[[#This Row],[RFM_Score]]="555","Champion", IF(AND(J665&gt;=4,V665&gt;=4),"Loyal", IF(U665&lt;=2,"At Risk", IF(W665&gt;=4,"Potential Loyalist","Others"))))</f>
        <v>Potential Loyalist</v>
      </c>
    </row>
    <row r="666" spans="1:25">
      <c r="A666" t="s">
        <v>7672</v>
      </c>
      <c r="B666">
        <v>29</v>
      </c>
      <c r="C666" t="s">
        <v>24</v>
      </c>
      <c r="D666" t="s">
        <v>25</v>
      </c>
      <c r="E666" s="6" t="s">
        <v>12736</v>
      </c>
      <c r="F666" t="s">
        <v>26</v>
      </c>
      <c r="G666">
        <v>3</v>
      </c>
      <c r="H666">
        <v>0</v>
      </c>
      <c r="I666">
        <v>43</v>
      </c>
      <c r="J666">
        <v>3</v>
      </c>
      <c r="K666">
        <v>311.64999999999998</v>
      </c>
      <c r="L666" t="str">
        <f t="shared" si="60"/>
        <v/>
      </c>
      <c r="M666">
        <v>5</v>
      </c>
      <c r="N666" t="str">
        <f t="shared" si="61"/>
        <v/>
      </c>
      <c r="O666">
        <v>27</v>
      </c>
      <c r="P666" s="11">
        <v>0</v>
      </c>
      <c r="Q666" s="11">
        <v>6.9767441860465101E-2</v>
      </c>
      <c r="R666" s="12">
        <v>62.33</v>
      </c>
      <c r="S666" t="s">
        <v>22</v>
      </c>
      <c r="T666">
        <v>0</v>
      </c>
      <c r="U666">
        <f t="shared" si="62"/>
        <v>4</v>
      </c>
      <c r="V666">
        <f t="shared" si="63"/>
        <v>2</v>
      </c>
      <c r="W666">
        <f t="shared" si="64"/>
        <v>4</v>
      </c>
      <c r="X666" t="str">
        <f t="shared" si="65"/>
        <v>424</v>
      </c>
      <c r="Y666" t="str">
        <f>IF(Table1[[#This Row],[RFM_Score]]="555","Champion", IF(AND(J666&gt;=4,V666&gt;=4),"Loyal", IF(U666&lt;=2,"At Risk", IF(W666&gt;=4,"Potential Loyalist","Others"))))</f>
        <v>Potential Loyalist</v>
      </c>
    </row>
    <row r="667" spans="1:25">
      <c r="A667" t="s">
        <v>7024</v>
      </c>
      <c r="B667">
        <v>60</v>
      </c>
      <c r="C667" t="s">
        <v>24</v>
      </c>
      <c r="D667" t="s">
        <v>25</v>
      </c>
      <c r="E667" s="6" t="s">
        <v>12737</v>
      </c>
      <c r="F667" t="s">
        <v>26</v>
      </c>
      <c r="G667">
        <v>2</v>
      </c>
      <c r="H667">
        <v>0</v>
      </c>
      <c r="I667">
        <v>47</v>
      </c>
      <c r="J667">
        <v>3</v>
      </c>
      <c r="K667">
        <v>308.05</v>
      </c>
      <c r="L667" t="str">
        <f t="shared" si="60"/>
        <v/>
      </c>
      <c r="M667">
        <v>5</v>
      </c>
      <c r="N667" t="str">
        <f t="shared" si="61"/>
        <v/>
      </c>
      <c r="O667">
        <v>78</v>
      </c>
      <c r="P667" s="11">
        <v>0</v>
      </c>
      <c r="Q667" s="11">
        <v>6.3829787234042507E-2</v>
      </c>
      <c r="R667" s="12">
        <v>61.61</v>
      </c>
      <c r="S667" t="s">
        <v>22</v>
      </c>
      <c r="T667">
        <v>0</v>
      </c>
      <c r="U667">
        <f t="shared" si="62"/>
        <v>2</v>
      </c>
      <c r="V667">
        <f t="shared" si="63"/>
        <v>2</v>
      </c>
      <c r="W667">
        <f t="shared" si="64"/>
        <v>4</v>
      </c>
      <c r="X667" t="str">
        <f t="shared" si="65"/>
        <v>224</v>
      </c>
      <c r="Y667" t="str">
        <f>IF(Table1[[#This Row],[RFM_Score]]="555","Champion", IF(AND(J667&gt;=4,V667&gt;=4),"Loyal", IF(U667&lt;=2,"At Risk", IF(W667&gt;=4,"Potential Loyalist","Others"))))</f>
        <v>At Risk</v>
      </c>
    </row>
    <row r="668" spans="1:25">
      <c r="A668" t="s">
        <v>11736</v>
      </c>
      <c r="B668">
        <v>18</v>
      </c>
      <c r="C668" t="s">
        <v>24</v>
      </c>
      <c r="D668" t="s">
        <v>49</v>
      </c>
      <c r="E668" s="6" t="s">
        <v>12738</v>
      </c>
      <c r="F668" t="s">
        <v>30</v>
      </c>
      <c r="G668">
        <v>3</v>
      </c>
      <c r="H668">
        <v>2</v>
      </c>
      <c r="I668">
        <v>44</v>
      </c>
      <c r="J668">
        <v>1</v>
      </c>
      <c r="K668">
        <v>307.35000000000002</v>
      </c>
      <c r="L668" t="str">
        <f t="shared" si="60"/>
        <v/>
      </c>
      <c r="M668">
        <v>5</v>
      </c>
      <c r="N668" t="str">
        <f t="shared" si="61"/>
        <v/>
      </c>
      <c r="O668">
        <v>62</v>
      </c>
      <c r="P668" s="11">
        <v>0.66666666666666596</v>
      </c>
      <c r="Q668" s="11">
        <v>2.27272727272727E-2</v>
      </c>
      <c r="R668" s="12">
        <v>61.47</v>
      </c>
      <c r="S668" t="s">
        <v>22</v>
      </c>
      <c r="T668">
        <v>0</v>
      </c>
      <c r="U668">
        <f t="shared" si="62"/>
        <v>3</v>
      </c>
      <c r="V668">
        <f t="shared" si="63"/>
        <v>2</v>
      </c>
      <c r="W668">
        <f t="shared" si="64"/>
        <v>4</v>
      </c>
      <c r="X668" t="str">
        <f t="shared" si="65"/>
        <v>324</v>
      </c>
      <c r="Y668" t="str">
        <f>IF(Table1[[#This Row],[RFM_Score]]="555","Champion", IF(AND(J668&gt;=4,V668&gt;=4),"Loyal", IF(U668&lt;=2,"At Risk", IF(W668&gt;=4,"Potential Loyalist","Others"))))</f>
        <v>Potential Loyalist</v>
      </c>
    </row>
    <row r="669" spans="1:25">
      <c r="A669" t="s">
        <v>11332</v>
      </c>
      <c r="B669">
        <v>20</v>
      </c>
      <c r="C669" t="s">
        <v>19</v>
      </c>
      <c r="D669" t="s">
        <v>25</v>
      </c>
      <c r="E669" s="6" t="s">
        <v>12739</v>
      </c>
      <c r="F669" t="s">
        <v>30</v>
      </c>
      <c r="G669">
        <v>1</v>
      </c>
      <c r="H669">
        <v>0</v>
      </c>
      <c r="I669">
        <v>55</v>
      </c>
      <c r="J669">
        <v>2</v>
      </c>
      <c r="K669">
        <v>306.64999999999998</v>
      </c>
      <c r="L669" t="str">
        <f t="shared" si="60"/>
        <v/>
      </c>
      <c r="M669">
        <v>5</v>
      </c>
      <c r="N669" t="str">
        <f t="shared" si="61"/>
        <v/>
      </c>
      <c r="O669">
        <v>69</v>
      </c>
      <c r="P669" s="11">
        <v>0</v>
      </c>
      <c r="Q669" s="11">
        <v>3.6363636363636299E-2</v>
      </c>
      <c r="R669" s="12">
        <v>61.33</v>
      </c>
      <c r="S669" t="s">
        <v>22</v>
      </c>
      <c r="T669">
        <v>0</v>
      </c>
      <c r="U669">
        <f t="shared" si="62"/>
        <v>3</v>
      </c>
      <c r="V669">
        <f t="shared" si="63"/>
        <v>2</v>
      </c>
      <c r="W669">
        <f t="shared" si="64"/>
        <v>4</v>
      </c>
      <c r="X669" t="str">
        <f t="shared" si="65"/>
        <v>324</v>
      </c>
      <c r="Y669" t="str">
        <f>IF(Table1[[#This Row],[RFM_Score]]="555","Champion", IF(AND(J669&gt;=4,V669&gt;=4),"Loyal", IF(U669&lt;=2,"At Risk", IF(W669&gt;=4,"Potential Loyalist","Others"))))</f>
        <v>Potential Loyalist</v>
      </c>
    </row>
    <row r="670" spans="1:25">
      <c r="A670" t="s">
        <v>8994</v>
      </c>
      <c r="B670">
        <v>30</v>
      </c>
      <c r="C670" t="s">
        <v>19</v>
      </c>
      <c r="D670" t="s">
        <v>29</v>
      </c>
      <c r="E670" s="6" t="s">
        <v>12740</v>
      </c>
      <c r="F670" t="s">
        <v>21</v>
      </c>
      <c r="G670">
        <v>2</v>
      </c>
      <c r="H670">
        <v>1</v>
      </c>
      <c r="I670">
        <v>56</v>
      </c>
      <c r="J670">
        <v>3</v>
      </c>
      <c r="K670">
        <v>305.13</v>
      </c>
      <c r="L670" t="str">
        <f t="shared" si="60"/>
        <v/>
      </c>
      <c r="M670">
        <v>5</v>
      </c>
      <c r="N670" t="str">
        <f t="shared" si="61"/>
        <v/>
      </c>
      <c r="O670">
        <v>14</v>
      </c>
      <c r="P670" s="11">
        <v>0.5</v>
      </c>
      <c r="Q670" s="11">
        <v>5.3571428571428499E-2</v>
      </c>
      <c r="R670" s="12">
        <v>61.025999999999897</v>
      </c>
      <c r="S670" t="s">
        <v>22</v>
      </c>
      <c r="T670">
        <v>0</v>
      </c>
      <c r="U670">
        <f t="shared" si="62"/>
        <v>5</v>
      </c>
      <c r="V670">
        <f t="shared" si="63"/>
        <v>2</v>
      </c>
      <c r="W670">
        <f t="shared" si="64"/>
        <v>4</v>
      </c>
      <c r="X670" t="str">
        <f t="shared" si="65"/>
        <v>524</v>
      </c>
      <c r="Y670" t="str">
        <f>IF(Table1[[#This Row],[RFM_Score]]="555","Champion", IF(AND(J670&gt;=4,V670&gt;=4),"Loyal", IF(U670&lt;=2,"At Risk", IF(W670&gt;=4,"Potential Loyalist","Others"))))</f>
        <v>Potential Loyalist</v>
      </c>
    </row>
    <row r="671" spans="1:25">
      <c r="A671" t="s">
        <v>7017</v>
      </c>
      <c r="B671">
        <v>19</v>
      </c>
      <c r="C671" t="s">
        <v>19</v>
      </c>
      <c r="D671" t="s">
        <v>25</v>
      </c>
      <c r="E671" s="6" t="s">
        <v>12741</v>
      </c>
      <c r="F671" t="s">
        <v>21</v>
      </c>
      <c r="G671">
        <v>3</v>
      </c>
      <c r="H671">
        <v>2</v>
      </c>
      <c r="I671">
        <v>50</v>
      </c>
      <c r="J671">
        <v>1</v>
      </c>
      <c r="K671">
        <v>301.26</v>
      </c>
      <c r="L671" t="str">
        <f t="shared" si="60"/>
        <v/>
      </c>
      <c r="M671">
        <v>5</v>
      </c>
      <c r="N671" t="str">
        <f t="shared" si="61"/>
        <v/>
      </c>
      <c r="O671">
        <v>8</v>
      </c>
      <c r="P671" s="11">
        <v>0.66666666666666596</v>
      </c>
      <c r="Q671" s="11">
        <v>0.02</v>
      </c>
      <c r="R671" s="12">
        <v>60.251999999999903</v>
      </c>
      <c r="S671" t="s">
        <v>22</v>
      </c>
      <c r="T671">
        <v>0</v>
      </c>
      <c r="U671">
        <f t="shared" si="62"/>
        <v>5</v>
      </c>
      <c r="V671">
        <f t="shared" si="63"/>
        <v>2</v>
      </c>
      <c r="W671">
        <f t="shared" si="64"/>
        <v>4</v>
      </c>
      <c r="X671" t="str">
        <f t="shared" si="65"/>
        <v>524</v>
      </c>
      <c r="Y671" t="str">
        <f>IF(Table1[[#This Row],[RFM_Score]]="555","Champion", IF(AND(J671&gt;=4,V671&gt;=4),"Loyal", IF(U671&lt;=2,"At Risk", IF(W671&gt;=4,"Potential Loyalist","Others"))))</f>
        <v>Potential Loyalist</v>
      </c>
    </row>
    <row r="672" spans="1:25">
      <c r="A672" t="s">
        <v>9254</v>
      </c>
      <c r="B672">
        <v>38</v>
      </c>
      <c r="C672" t="s">
        <v>19</v>
      </c>
      <c r="D672" t="s">
        <v>49</v>
      </c>
      <c r="E672" s="6" t="s">
        <v>12742</v>
      </c>
      <c r="F672" t="s">
        <v>62</v>
      </c>
      <c r="G672">
        <v>5</v>
      </c>
      <c r="H672">
        <v>0</v>
      </c>
      <c r="I672">
        <v>51</v>
      </c>
      <c r="J672">
        <v>3</v>
      </c>
      <c r="K672">
        <v>300.24</v>
      </c>
      <c r="L672" t="str">
        <f t="shared" si="60"/>
        <v/>
      </c>
      <c r="M672">
        <v>5</v>
      </c>
      <c r="N672" t="str">
        <f t="shared" si="61"/>
        <v/>
      </c>
      <c r="O672">
        <v>16</v>
      </c>
      <c r="P672" s="11">
        <v>0</v>
      </c>
      <c r="Q672" s="11">
        <v>5.8823529411764698E-2</v>
      </c>
      <c r="R672" s="12">
        <v>60.048000000000002</v>
      </c>
      <c r="S672" t="s">
        <v>22</v>
      </c>
      <c r="T672">
        <v>0</v>
      </c>
      <c r="U672">
        <f t="shared" si="62"/>
        <v>5</v>
      </c>
      <c r="V672">
        <f t="shared" si="63"/>
        <v>2</v>
      </c>
      <c r="W672">
        <f t="shared" si="64"/>
        <v>4</v>
      </c>
      <c r="X672" t="str">
        <f t="shared" si="65"/>
        <v>524</v>
      </c>
      <c r="Y672" t="str">
        <f>IF(Table1[[#This Row],[RFM_Score]]="555","Champion", IF(AND(J672&gt;=4,V672&gt;=4),"Loyal", IF(U672&lt;=2,"At Risk", IF(W672&gt;=4,"Potential Loyalist","Others"))))</f>
        <v>Potential Loyalist</v>
      </c>
    </row>
    <row r="673" spans="1:25">
      <c r="A673" t="s">
        <v>9209</v>
      </c>
      <c r="B673">
        <v>42</v>
      </c>
      <c r="C673" t="s">
        <v>19</v>
      </c>
      <c r="D673" t="s">
        <v>49</v>
      </c>
      <c r="E673" s="6" t="s">
        <v>12743</v>
      </c>
      <c r="F673" t="s">
        <v>62</v>
      </c>
      <c r="G673">
        <v>0</v>
      </c>
      <c r="H673">
        <v>0</v>
      </c>
      <c r="I673">
        <v>51</v>
      </c>
      <c r="J673">
        <v>2</v>
      </c>
      <c r="K673">
        <v>299.76</v>
      </c>
      <c r="L673" t="str">
        <f t="shared" si="60"/>
        <v/>
      </c>
      <c r="M673">
        <v>5</v>
      </c>
      <c r="N673" t="str">
        <f t="shared" si="61"/>
        <v/>
      </c>
      <c r="O673">
        <v>80</v>
      </c>
      <c r="P673" s="11">
        <v>0</v>
      </c>
      <c r="Q673" s="11">
        <v>3.9215686274509803E-2</v>
      </c>
      <c r="R673" s="12">
        <v>59.951999999999998</v>
      </c>
      <c r="S673" t="s">
        <v>22</v>
      </c>
      <c r="T673">
        <v>0</v>
      </c>
      <c r="U673">
        <f t="shared" si="62"/>
        <v>2</v>
      </c>
      <c r="V673">
        <f t="shared" si="63"/>
        <v>2</v>
      </c>
      <c r="W673">
        <f t="shared" si="64"/>
        <v>3</v>
      </c>
      <c r="X673" t="str">
        <f t="shared" si="65"/>
        <v>223</v>
      </c>
      <c r="Y673" t="str">
        <f>IF(Table1[[#This Row],[RFM_Score]]="555","Champion", IF(AND(J673&gt;=4,V673&gt;=4),"Loyal", IF(U673&lt;=2,"At Risk", IF(W673&gt;=4,"Potential Loyalist","Others"))))</f>
        <v>At Risk</v>
      </c>
    </row>
    <row r="674" spans="1:25">
      <c r="A674" t="s">
        <v>9879</v>
      </c>
      <c r="B674">
        <v>28</v>
      </c>
      <c r="C674" t="s">
        <v>19</v>
      </c>
      <c r="D674" t="s">
        <v>49</v>
      </c>
      <c r="E674" s="6" t="s">
        <v>12744</v>
      </c>
      <c r="F674" t="s">
        <v>30</v>
      </c>
      <c r="G674">
        <v>4</v>
      </c>
      <c r="H674">
        <v>2</v>
      </c>
      <c r="I674">
        <v>50</v>
      </c>
      <c r="J674">
        <v>4</v>
      </c>
      <c r="K674">
        <v>299.75</v>
      </c>
      <c r="L674" t="str">
        <f t="shared" si="60"/>
        <v/>
      </c>
      <c r="M674">
        <v>5</v>
      </c>
      <c r="N674" t="str">
        <f t="shared" si="61"/>
        <v/>
      </c>
      <c r="O674">
        <v>0</v>
      </c>
      <c r="P674" s="11">
        <v>0.5</v>
      </c>
      <c r="Q674" s="11">
        <v>0.08</v>
      </c>
      <c r="R674" s="12">
        <v>59.95</v>
      </c>
      <c r="S674" t="s">
        <v>22</v>
      </c>
      <c r="T674">
        <v>0</v>
      </c>
      <c r="U674">
        <f t="shared" si="62"/>
        <v>5</v>
      </c>
      <c r="V674">
        <f t="shared" si="63"/>
        <v>2</v>
      </c>
      <c r="W674">
        <f t="shared" si="64"/>
        <v>3</v>
      </c>
      <c r="X674" t="str">
        <f t="shared" si="65"/>
        <v>523</v>
      </c>
      <c r="Y674" t="str">
        <f>IF(Table1[[#This Row],[RFM_Score]]="555","Champion", IF(AND(J674&gt;=4,V674&gt;=4),"Loyal", IF(U674&lt;=2,"At Risk", IF(W674&gt;=4,"Potential Loyalist","Others"))))</f>
        <v>Others</v>
      </c>
    </row>
    <row r="675" spans="1:25">
      <c r="A675" t="s">
        <v>890</v>
      </c>
      <c r="B675">
        <v>49</v>
      </c>
      <c r="C675" t="s">
        <v>24</v>
      </c>
      <c r="D675" t="s">
        <v>49</v>
      </c>
      <c r="E675" s="6" t="s">
        <v>12745</v>
      </c>
      <c r="F675" t="s">
        <v>30</v>
      </c>
      <c r="G675">
        <v>1</v>
      </c>
      <c r="H675">
        <v>0</v>
      </c>
      <c r="I675">
        <v>49</v>
      </c>
      <c r="J675">
        <v>3</v>
      </c>
      <c r="K675">
        <v>299.52</v>
      </c>
      <c r="L675" t="str">
        <f t="shared" si="60"/>
        <v/>
      </c>
      <c r="M675">
        <v>5</v>
      </c>
      <c r="N675" t="str">
        <f t="shared" si="61"/>
        <v/>
      </c>
      <c r="O675">
        <v>38</v>
      </c>
      <c r="P675" s="11">
        <v>0</v>
      </c>
      <c r="Q675" s="11">
        <v>6.1224489795918297E-2</v>
      </c>
      <c r="R675" s="12">
        <v>59.903999999999897</v>
      </c>
      <c r="S675" t="s">
        <v>22</v>
      </c>
      <c r="T675">
        <v>0</v>
      </c>
      <c r="U675">
        <f t="shared" si="62"/>
        <v>4</v>
      </c>
      <c r="V675">
        <f t="shared" si="63"/>
        <v>2</v>
      </c>
      <c r="W675">
        <f t="shared" si="64"/>
        <v>3</v>
      </c>
      <c r="X675" t="str">
        <f t="shared" si="65"/>
        <v>423</v>
      </c>
      <c r="Y675" t="str">
        <f>IF(Table1[[#This Row],[RFM_Score]]="555","Champion", IF(AND(J675&gt;=4,V675&gt;=4),"Loyal", IF(U675&lt;=2,"At Risk", IF(W675&gt;=4,"Potential Loyalist","Others"))))</f>
        <v>Others</v>
      </c>
    </row>
    <row r="676" spans="1:25">
      <c r="A676" t="s">
        <v>8394</v>
      </c>
      <c r="B676">
        <v>24</v>
      </c>
      <c r="C676" t="s">
        <v>19</v>
      </c>
      <c r="D676" t="s">
        <v>25</v>
      </c>
      <c r="E676" s="6" t="s">
        <v>12746</v>
      </c>
      <c r="F676" t="s">
        <v>37</v>
      </c>
      <c r="G676">
        <v>3</v>
      </c>
      <c r="H676">
        <v>1</v>
      </c>
      <c r="I676">
        <v>50</v>
      </c>
      <c r="J676">
        <v>3</v>
      </c>
      <c r="K676">
        <v>296.97000000000003</v>
      </c>
      <c r="L676" t="str">
        <f t="shared" si="60"/>
        <v/>
      </c>
      <c r="M676">
        <v>5</v>
      </c>
      <c r="N676" t="str">
        <f t="shared" si="61"/>
        <v/>
      </c>
      <c r="O676">
        <v>14</v>
      </c>
      <c r="P676" s="11">
        <v>0.33333333333333298</v>
      </c>
      <c r="Q676" s="11">
        <v>0.06</v>
      </c>
      <c r="R676" s="12">
        <v>59.393999999999998</v>
      </c>
      <c r="S676" t="s">
        <v>22</v>
      </c>
      <c r="T676">
        <v>0</v>
      </c>
      <c r="U676">
        <f t="shared" si="62"/>
        <v>5</v>
      </c>
      <c r="V676">
        <f t="shared" si="63"/>
        <v>2</v>
      </c>
      <c r="W676">
        <f t="shared" si="64"/>
        <v>3</v>
      </c>
      <c r="X676" t="str">
        <f t="shared" si="65"/>
        <v>523</v>
      </c>
      <c r="Y676" t="str">
        <f>IF(Table1[[#This Row],[RFM_Score]]="555","Champion", IF(AND(J676&gt;=4,V676&gt;=4),"Loyal", IF(U676&lt;=2,"At Risk", IF(W676&gt;=4,"Potential Loyalist","Others"))))</f>
        <v>Others</v>
      </c>
    </row>
    <row r="677" spans="1:25">
      <c r="A677" t="s">
        <v>8543</v>
      </c>
      <c r="B677">
        <v>47</v>
      </c>
      <c r="C677" t="s">
        <v>19</v>
      </c>
      <c r="D677" t="s">
        <v>20</v>
      </c>
      <c r="E677" s="6" t="s">
        <v>12747</v>
      </c>
      <c r="F677" t="s">
        <v>26</v>
      </c>
      <c r="G677">
        <v>0</v>
      </c>
      <c r="H677">
        <v>0</v>
      </c>
      <c r="I677">
        <v>55</v>
      </c>
      <c r="J677">
        <v>2</v>
      </c>
      <c r="K677">
        <v>289.56</v>
      </c>
      <c r="L677" t="str">
        <f t="shared" si="60"/>
        <v/>
      </c>
      <c r="M677">
        <v>5</v>
      </c>
      <c r="N677" t="str">
        <f t="shared" si="61"/>
        <v/>
      </c>
      <c r="O677">
        <v>7</v>
      </c>
      <c r="P677" s="11">
        <v>0</v>
      </c>
      <c r="Q677" s="11">
        <v>3.6363636363636299E-2</v>
      </c>
      <c r="R677" s="12">
        <v>57.911999999999999</v>
      </c>
      <c r="S677" t="s">
        <v>22</v>
      </c>
      <c r="T677">
        <v>0</v>
      </c>
      <c r="U677">
        <f t="shared" si="62"/>
        <v>5</v>
      </c>
      <c r="V677">
        <f t="shared" si="63"/>
        <v>2</v>
      </c>
      <c r="W677">
        <f t="shared" si="64"/>
        <v>3</v>
      </c>
      <c r="X677" t="str">
        <f t="shared" si="65"/>
        <v>523</v>
      </c>
      <c r="Y677" t="str">
        <f>IF(Table1[[#This Row],[RFM_Score]]="555","Champion", IF(AND(J677&gt;=4,V677&gt;=4),"Loyal", IF(U677&lt;=2,"At Risk", IF(W677&gt;=4,"Potential Loyalist","Others"))))</f>
        <v>Others</v>
      </c>
    </row>
    <row r="678" spans="1:25">
      <c r="A678" t="s">
        <v>5041</v>
      </c>
      <c r="B678">
        <v>43</v>
      </c>
      <c r="C678" t="s">
        <v>19</v>
      </c>
      <c r="D678" t="s">
        <v>41</v>
      </c>
      <c r="E678" s="6" t="s">
        <v>12748</v>
      </c>
      <c r="F678" t="s">
        <v>26</v>
      </c>
      <c r="G678">
        <v>0</v>
      </c>
      <c r="H678">
        <v>0</v>
      </c>
      <c r="I678">
        <v>52</v>
      </c>
      <c r="J678">
        <v>1</v>
      </c>
      <c r="K678">
        <v>289.48</v>
      </c>
      <c r="L678" t="str">
        <f t="shared" si="60"/>
        <v/>
      </c>
      <c r="M678">
        <v>5</v>
      </c>
      <c r="N678" t="str">
        <f t="shared" si="61"/>
        <v/>
      </c>
      <c r="O678">
        <v>0</v>
      </c>
      <c r="P678" s="11">
        <v>0</v>
      </c>
      <c r="Q678" s="11">
        <v>1.9230769230769201E-2</v>
      </c>
      <c r="R678" s="12">
        <v>57.896000000000001</v>
      </c>
      <c r="S678" t="s">
        <v>22</v>
      </c>
      <c r="T678">
        <v>0</v>
      </c>
      <c r="U678">
        <f t="shared" si="62"/>
        <v>5</v>
      </c>
      <c r="V678">
        <f t="shared" si="63"/>
        <v>2</v>
      </c>
      <c r="W678">
        <f t="shared" si="64"/>
        <v>3</v>
      </c>
      <c r="X678" t="str">
        <f t="shared" si="65"/>
        <v>523</v>
      </c>
      <c r="Y678" t="str">
        <f>IF(Table1[[#This Row],[RFM_Score]]="555","Champion", IF(AND(J678&gt;=4,V678&gt;=4),"Loyal", IF(U678&lt;=2,"At Risk", IF(W678&gt;=4,"Potential Loyalist","Others"))))</f>
        <v>Others</v>
      </c>
    </row>
    <row r="679" spans="1:25">
      <c r="A679" t="s">
        <v>533</v>
      </c>
      <c r="B679">
        <v>22</v>
      </c>
      <c r="C679" t="s">
        <v>24</v>
      </c>
      <c r="D679" t="s">
        <v>46</v>
      </c>
      <c r="E679" s="6" t="s">
        <v>12749</v>
      </c>
      <c r="F679" t="s">
        <v>60</v>
      </c>
      <c r="G679">
        <v>3</v>
      </c>
      <c r="H679">
        <v>0</v>
      </c>
      <c r="I679">
        <v>61</v>
      </c>
      <c r="J679">
        <v>1</v>
      </c>
      <c r="K679">
        <v>288.95999999999998</v>
      </c>
      <c r="L679" t="str">
        <f t="shared" si="60"/>
        <v/>
      </c>
      <c r="M679">
        <v>5</v>
      </c>
      <c r="N679" t="str">
        <f t="shared" si="61"/>
        <v/>
      </c>
      <c r="O679">
        <v>38</v>
      </c>
      <c r="P679" s="11">
        <v>0</v>
      </c>
      <c r="Q679" s="11">
        <v>1.63934426229508E-2</v>
      </c>
      <c r="R679" s="12">
        <v>57.791999999999902</v>
      </c>
      <c r="S679" t="s">
        <v>22</v>
      </c>
      <c r="T679">
        <v>0</v>
      </c>
      <c r="U679">
        <f t="shared" si="62"/>
        <v>4</v>
      </c>
      <c r="V679">
        <f t="shared" si="63"/>
        <v>2</v>
      </c>
      <c r="W679">
        <f t="shared" si="64"/>
        <v>3</v>
      </c>
      <c r="X679" t="str">
        <f t="shared" si="65"/>
        <v>423</v>
      </c>
      <c r="Y679" t="str">
        <f>IF(Table1[[#This Row],[RFM_Score]]="555","Champion", IF(AND(J679&gt;=4,V679&gt;=4),"Loyal", IF(U679&lt;=2,"At Risk", IF(W679&gt;=4,"Potential Loyalist","Others"))))</f>
        <v>Others</v>
      </c>
    </row>
    <row r="680" spans="1:25">
      <c r="A680" t="s">
        <v>11835</v>
      </c>
      <c r="B680">
        <v>55</v>
      </c>
      <c r="C680" t="s">
        <v>19</v>
      </c>
      <c r="D680" t="s">
        <v>29</v>
      </c>
      <c r="E680" s="6" t="s">
        <v>12750</v>
      </c>
      <c r="F680" t="s">
        <v>60</v>
      </c>
      <c r="G680">
        <v>2</v>
      </c>
      <c r="H680">
        <v>0</v>
      </c>
      <c r="I680">
        <v>55</v>
      </c>
      <c r="J680">
        <v>3</v>
      </c>
      <c r="K680">
        <v>288.77</v>
      </c>
      <c r="L680" t="str">
        <f t="shared" si="60"/>
        <v/>
      </c>
      <c r="M680">
        <v>5</v>
      </c>
      <c r="N680" t="str">
        <f t="shared" si="61"/>
        <v/>
      </c>
      <c r="O680">
        <v>34</v>
      </c>
      <c r="P680" s="11">
        <v>0</v>
      </c>
      <c r="Q680" s="11">
        <v>5.4545454545454501E-2</v>
      </c>
      <c r="R680" s="12">
        <v>57.753999999999998</v>
      </c>
      <c r="S680" t="s">
        <v>22</v>
      </c>
      <c r="T680">
        <v>0</v>
      </c>
      <c r="U680">
        <f t="shared" si="62"/>
        <v>4</v>
      </c>
      <c r="V680">
        <f t="shared" si="63"/>
        <v>2</v>
      </c>
      <c r="W680">
        <f t="shared" si="64"/>
        <v>3</v>
      </c>
      <c r="X680" t="str">
        <f t="shared" si="65"/>
        <v>423</v>
      </c>
      <c r="Y680" t="str">
        <f>IF(Table1[[#This Row],[RFM_Score]]="555","Champion", IF(AND(J680&gt;=4,V680&gt;=4),"Loyal", IF(U680&lt;=2,"At Risk", IF(W680&gt;=4,"Potential Loyalist","Others"))))</f>
        <v>Others</v>
      </c>
    </row>
    <row r="681" spans="1:25">
      <c r="A681" t="s">
        <v>3269</v>
      </c>
      <c r="B681">
        <v>22</v>
      </c>
      <c r="C681" t="s">
        <v>19</v>
      </c>
      <c r="D681" t="s">
        <v>25</v>
      </c>
      <c r="E681" s="6" t="s">
        <v>12751</v>
      </c>
      <c r="F681" t="s">
        <v>62</v>
      </c>
      <c r="G681">
        <v>4</v>
      </c>
      <c r="H681">
        <v>2</v>
      </c>
      <c r="I681">
        <v>42</v>
      </c>
      <c r="J681">
        <v>1</v>
      </c>
      <c r="K681">
        <v>288.62</v>
      </c>
      <c r="L681" t="str">
        <f t="shared" si="60"/>
        <v/>
      </c>
      <c r="M681">
        <v>5</v>
      </c>
      <c r="N681" t="str">
        <f t="shared" si="61"/>
        <v/>
      </c>
      <c r="O681">
        <v>118</v>
      </c>
      <c r="P681" s="11">
        <v>0.5</v>
      </c>
      <c r="Q681" s="11">
        <v>2.3809523809523801E-2</v>
      </c>
      <c r="R681" s="12">
        <v>57.723999999999997</v>
      </c>
      <c r="S681" t="s">
        <v>22</v>
      </c>
      <c r="T681">
        <v>0</v>
      </c>
      <c r="U681">
        <f t="shared" si="62"/>
        <v>1</v>
      </c>
      <c r="V681">
        <f t="shared" si="63"/>
        <v>2</v>
      </c>
      <c r="W681">
        <f t="shared" si="64"/>
        <v>3</v>
      </c>
      <c r="X681" t="str">
        <f t="shared" si="65"/>
        <v>123</v>
      </c>
      <c r="Y681" t="str">
        <f>IF(Table1[[#This Row],[RFM_Score]]="555","Champion", IF(AND(J681&gt;=4,V681&gt;=4),"Loyal", IF(U681&lt;=2,"At Risk", IF(W681&gt;=4,"Potential Loyalist","Others"))))</f>
        <v>At Risk</v>
      </c>
    </row>
    <row r="682" spans="1:25">
      <c r="A682" t="s">
        <v>1037</v>
      </c>
      <c r="B682">
        <v>51</v>
      </c>
      <c r="C682" t="s">
        <v>19</v>
      </c>
      <c r="D682" t="s">
        <v>20</v>
      </c>
      <c r="E682" s="6" t="s">
        <v>12752</v>
      </c>
      <c r="F682" t="s">
        <v>26</v>
      </c>
      <c r="G682">
        <v>3</v>
      </c>
      <c r="H682">
        <v>1</v>
      </c>
      <c r="I682">
        <v>63</v>
      </c>
      <c r="J682">
        <v>2</v>
      </c>
      <c r="K682">
        <v>288.38</v>
      </c>
      <c r="L682" t="str">
        <f t="shared" si="60"/>
        <v/>
      </c>
      <c r="M682">
        <v>5</v>
      </c>
      <c r="N682" t="str">
        <f t="shared" si="61"/>
        <v/>
      </c>
      <c r="O682">
        <v>7</v>
      </c>
      <c r="P682" s="11">
        <v>0.33333333333333298</v>
      </c>
      <c r="Q682" s="11">
        <v>3.1746031746031703E-2</v>
      </c>
      <c r="R682" s="12">
        <v>57.676000000000002</v>
      </c>
      <c r="S682" t="s">
        <v>22</v>
      </c>
      <c r="T682">
        <v>0</v>
      </c>
      <c r="U682">
        <f t="shared" si="62"/>
        <v>5</v>
      </c>
      <c r="V682">
        <f t="shared" si="63"/>
        <v>2</v>
      </c>
      <c r="W682">
        <f t="shared" si="64"/>
        <v>3</v>
      </c>
      <c r="X682" t="str">
        <f t="shared" si="65"/>
        <v>523</v>
      </c>
      <c r="Y682" t="str">
        <f>IF(Table1[[#This Row],[RFM_Score]]="555","Champion", IF(AND(J682&gt;=4,V682&gt;=4),"Loyal", IF(U682&lt;=2,"At Risk", IF(W682&gt;=4,"Potential Loyalist","Others"))))</f>
        <v>Others</v>
      </c>
    </row>
    <row r="683" spans="1:25">
      <c r="A683" t="s">
        <v>8789</v>
      </c>
      <c r="B683">
        <v>42</v>
      </c>
      <c r="C683" t="s">
        <v>19</v>
      </c>
      <c r="D683" t="s">
        <v>29</v>
      </c>
      <c r="E683" s="6" t="s">
        <v>12753</v>
      </c>
      <c r="F683" t="s">
        <v>21</v>
      </c>
      <c r="G683">
        <v>2</v>
      </c>
      <c r="H683">
        <v>1</v>
      </c>
      <c r="I683">
        <v>55</v>
      </c>
      <c r="J683">
        <v>7</v>
      </c>
      <c r="K683">
        <v>287.95999999999998</v>
      </c>
      <c r="L683" t="str">
        <f t="shared" si="60"/>
        <v/>
      </c>
      <c r="M683">
        <v>5</v>
      </c>
      <c r="N683" t="str">
        <f t="shared" si="61"/>
        <v/>
      </c>
      <c r="O683">
        <v>8</v>
      </c>
      <c r="P683" s="11">
        <v>0.5</v>
      </c>
      <c r="Q683" s="11">
        <v>0.12727272727272701</v>
      </c>
      <c r="R683" s="12">
        <v>57.591999999999999</v>
      </c>
      <c r="S683" t="s">
        <v>22</v>
      </c>
      <c r="T683">
        <v>0</v>
      </c>
      <c r="U683">
        <f t="shared" si="62"/>
        <v>5</v>
      </c>
      <c r="V683">
        <f t="shared" si="63"/>
        <v>2</v>
      </c>
      <c r="W683">
        <f t="shared" si="64"/>
        <v>3</v>
      </c>
      <c r="X683" t="str">
        <f t="shared" si="65"/>
        <v>523</v>
      </c>
      <c r="Y683" t="str">
        <f>IF(Table1[[#This Row],[RFM_Score]]="555","Champion", IF(AND(J683&gt;=4,V683&gt;=4),"Loyal", IF(U683&lt;=2,"At Risk", IF(W683&gt;=4,"Potential Loyalist","Others"))))</f>
        <v>Others</v>
      </c>
    </row>
    <row r="684" spans="1:25">
      <c r="A684" t="s">
        <v>910</v>
      </c>
      <c r="B684">
        <v>26</v>
      </c>
      <c r="C684" t="s">
        <v>19</v>
      </c>
      <c r="D684" t="s">
        <v>25</v>
      </c>
      <c r="E684" s="6" t="s">
        <v>12754</v>
      </c>
      <c r="F684" t="s">
        <v>60</v>
      </c>
      <c r="G684">
        <v>5</v>
      </c>
      <c r="H684">
        <v>2</v>
      </c>
      <c r="I684">
        <v>55</v>
      </c>
      <c r="J684">
        <v>3</v>
      </c>
      <c r="K684">
        <v>287.27</v>
      </c>
      <c r="L684" t="str">
        <f t="shared" si="60"/>
        <v/>
      </c>
      <c r="M684">
        <v>5</v>
      </c>
      <c r="N684" t="str">
        <f t="shared" si="61"/>
        <v/>
      </c>
      <c r="O684">
        <v>1</v>
      </c>
      <c r="P684" s="11">
        <v>0.4</v>
      </c>
      <c r="Q684" s="11">
        <v>5.4545454545454501E-2</v>
      </c>
      <c r="R684" s="12">
        <v>57.453999999999901</v>
      </c>
      <c r="S684" t="s">
        <v>22</v>
      </c>
      <c r="T684">
        <v>0</v>
      </c>
      <c r="U684">
        <f t="shared" si="62"/>
        <v>5</v>
      </c>
      <c r="V684">
        <f t="shared" si="63"/>
        <v>2</v>
      </c>
      <c r="W684">
        <f t="shared" si="64"/>
        <v>3</v>
      </c>
      <c r="X684" t="str">
        <f t="shared" si="65"/>
        <v>523</v>
      </c>
      <c r="Y684" t="str">
        <f>IF(Table1[[#This Row],[RFM_Score]]="555","Champion", IF(AND(J684&gt;=4,V684&gt;=4),"Loyal", IF(U684&lt;=2,"At Risk", IF(W684&gt;=4,"Potential Loyalist","Others"))))</f>
        <v>Others</v>
      </c>
    </row>
    <row r="685" spans="1:25">
      <c r="A685" t="s">
        <v>5920</v>
      </c>
      <c r="B685">
        <v>18</v>
      </c>
      <c r="C685" t="s">
        <v>24</v>
      </c>
      <c r="D685" t="s">
        <v>49</v>
      </c>
      <c r="E685" s="6" t="s">
        <v>12755</v>
      </c>
      <c r="F685" t="s">
        <v>30</v>
      </c>
      <c r="G685">
        <v>3</v>
      </c>
      <c r="H685">
        <v>1</v>
      </c>
      <c r="I685">
        <v>38</v>
      </c>
      <c r="J685">
        <v>1</v>
      </c>
      <c r="K685">
        <v>286.67</v>
      </c>
      <c r="L685" t="str">
        <f t="shared" si="60"/>
        <v/>
      </c>
      <c r="M685">
        <v>5</v>
      </c>
      <c r="N685" t="str">
        <f t="shared" si="61"/>
        <v/>
      </c>
      <c r="O685">
        <v>43</v>
      </c>
      <c r="P685" s="11">
        <v>0.33333333333333298</v>
      </c>
      <c r="Q685" s="11">
        <v>2.6315789473684199E-2</v>
      </c>
      <c r="R685" s="12">
        <v>57.334000000000003</v>
      </c>
      <c r="S685" t="s">
        <v>22</v>
      </c>
      <c r="T685">
        <v>0</v>
      </c>
      <c r="U685">
        <f t="shared" si="62"/>
        <v>3</v>
      </c>
      <c r="V685">
        <f t="shared" si="63"/>
        <v>2</v>
      </c>
      <c r="W685">
        <f t="shared" si="64"/>
        <v>3</v>
      </c>
      <c r="X685" t="str">
        <f t="shared" si="65"/>
        <v>323</v>
      </c>
      <c r="Y685" t="str">
        <f>IF(Table1[[#This Row],[RFM_Score]]="555","Champion", IF(AND(J685&gt;=4,V685&gt;=4),"Loyal", IF(U685&lt;=2,"At Risk", IF(W685&gt;=4,"Potential Loyalist","Others"))))</f>
        <v>Others</v>
      </c>
    </row>
    <row r="686" spans="1:25">
      <c r="A686" t="s">
        <v>11960</v>
      </c>
      <c r="B686">
        <v>27</v>
      </c>
      <c r="C686" t="s">
        <v>19</v>
      </c>
      <c r="D686" t="s">
        <v>25</v>
      </c>
      <c r="E686" s="6" t="s">
        <v>12756</v>
      </c>
      <c r="F686" t="s">
        <v>37</v>
      </c>
      <c r="G686">
        <v>2</v>
      </c>
      <c r="H686">
        <v>1</v>
      </c>
      <c r="I686">
        <v>41</v>
      </c>
      <c r="J686">
        <v>3</v>
      </c>
      <c r="K686">
        <v>286.45999999999998</v>
      </c>
      <c r="L686" t="str">
        <f t="shared" si="60"/>
        <v/>
      </c>
      <c r="M686">
        <v>5</v>
      </c>
      <c r="N686" t="str">
        <f t="shared" si="61"/>
        <v/>
      </c>
      <c r="O686">
        <v>39</v>
      </c>
      <c r="P686" s="11">
        <v>0.5</v>
      </c>
      <c r="Q686" s="11">
        <v>7.3170731707316999E-2</v>
      </c>
      <c r="R686" s="12">
        <v>57.291999999999902</v>
      </c>
      <c r="S686" t="s">
        <v>22</v>
      </c>
      <c r="T686">
        <v>0</v>
      </c>
      <c r="U686">
        <f t="shared" si="62"/>
        <v>4</v>
      </c>
      <c r="V686">
        <f t="shared" si="63"/>
        <v>2</v>
      </c>
      <c r="W686">
        <f t="shared" si="64"/>
        <v>3</v>
      </c>
      <c r="X686" t="str">
        <f t="shared" si="65"/>
        <v>423</v>
      </c>
      <c r="Y686" t="str">
        <f>IF(Table1[[#This Row],[RFM_Score]]="555","Champion", IF(AND(J686&gt;=4,V686&gt;=4),"Loyal", IF(U686&lt;=2,"At Risk", IF(W686&gt;=4,"Potential Loyalist","Others"))))</f>
        <v>Others</v>
      </c>
    </row>
    <row r="687" spans="1:25">
      <c r="A687" t="s">
        <v>2584</v>
      </c>
      <c r="B687">
        <v>28</v>
      </c>
      <c r="C687" t="s">
        <v>19</v>
      </c>
      <c r="D687" t="s">
        <v>29</v>
      </c>
      <c r="E687" s="6" t="s">
        <v>12757</v>
      </c>
      <c r="F687" t="s">
        <v>26</v>
      </c>
      <c r="G687">
        <v>1</v>
      </c>
      <c r="H687">
        <v>0</v>
      </c>
      <c r="I687">
        <v>58</v>
      </c>
      <c r="J687">
        <v>3</v>
      </c>
      <c r="K687">
        <v>286.07</v>
      </c>
      <c r="L687" t="str">
        <f t="shared" si="60"/>
        <v/>
      </c>
      <c r="M687">
        <v>5</v>
      </c>
      <c r="N687" t="str">
        <f t="shared" si="61"/>
        <v/>
      </c>
      <c r="O687">
        <v>32</v>
      </c>
      <c r="P687" s="11">
        <v>0</v>
      </c>
      <c r="Q687" s="11">
        <v>5.1724137931034399E-2</v>
      </c>
      <c r="R687" s="12">
        <v>57.213999999999999</v>
      </c>
      <c r="S687" t="s">
        <v>22</v>
      </c>
      <c r="T687">
        <v>0</v>
      </c>
      <c r="U687">
        <f t="shared" si="62"/>
        <v>4</v>
      </c>
      <c r="V687">
        <f t="shared" si="63"/>
        <v>2</v>
      </c>
      <c r="W687">
        <f t="shared" si="64"/>
        <v>3</v>
      </c>
      <c r="X687" t="str">
        <f t="shared" si="65"/>
        <v>423</v>
      </c>
      <c r="Y687" t="str">
        <f>IF(Table1[[#This Row],[RFM_Score]]="555","Champion", IF(AND(J687&gt;=4,V687&gt;=4),"Loyal", IF(U687&lt;=2,"At Risk", IF(W687&gt;=4,"Potential Loyalist","Others"))))</f>
        <v>Others</v>
      </c>
    </row>
    <row r="688" spans="1:25">
      <c r="A688" t="s">
        <v>3846</v>
      </c>
      <c r="B688">
        <v>44</v>
      </c>
      <c r="C688" t="s">
        <v>19</v>
      </c>
      <c r="D688" t="s">
        <v>49</v>
      </c>
      <c r="E688" s="6" t="s">
        <v>12758</v>
      </c>
      <c r="F688" t="s">
        <v>37</v>
      </c>
      <c r="G688">
        <v>4</v>
      </c>
      <c r="H688">
        <v>1</v>
      </c>
      <c r="I688">
        <v>54</v>
      </c>
      <c r="J688">
        <v>1</v>
      </c>
      <c r="K688">
        <v>284.32</v>
      </c>
      <c r="L688" t="str">
        <f t="shared" si="60"/>
        <v/>
      </c>
      <c r="M688">
        <v>5</v>
      </c>
      <c r="N688" t="str">
        <f t="shared" si="61"/>
        <v/>
      </c>
      <c r="O688">
        <v>0</v>
      </c>
      <c r="P688" s="11">
        <v>0.25</v>
      </c>
      <c r="Q688" s="11">
        <v>1.85185185185185E-2</v>
      </c>
      <c r="R688" s="12">
        <v>56.863999999999997</v>
      </c>
      <c r="S688" t="s">
        <v>22</v>
      </c>
      <c r="T688">
        <v>0</v>
      </c>
      <c r="U688">
        <f t="shared" si="62"/>
        <v>5</v>
      </c>
      <c r="V688">
        <f t="shared" si="63"/>
        <v>2</v>
      </c>
      <c r="W688">
        <f t="shared" si="64"/>
        <v>3</v>
      </c>
      <c r="X688" t="str">
        <f t="shared" si="65"/>
        <v>523</v>
      </c>
      <c r="Y688" t="str">
        <f>IF(Table1[[#This Row],[RFM_Score]]="555","Champion", IF(AND(J688&gt;=4,V688&gt;=4),"Loyal", IF(U688&lt;=2,"At Risk", IF(W688&gt;=4,"Potential Loyalist","Others"))))</f>
        <v>Others</v>
      </c>
    </row>
    <row r="689" spans="1:25">
      <c r="A689" t="s">
        <v>9093</v>
      </c>
      <c r="B689">
        <v>32</v>
      </c>
      <c r="C689" t="s">
        <v>24</v>
      </c>
      <c r="D689" t="s">
        <v>25</v>
      </c>
      <c r="E689" s="6" t="s">
        <v>12759</v>
      </c>
      <c r="F689" t="s">
        <v>26</v>
      </c>
      <c r="G689">
        <v>3</v>
      </c>
      <c r="H689">
        <v>2</v>
      </c>
      <c r="I689">
        <v>48</v>
      </c>
      <c r="J689">
        <v>3</v>
      </c>
      <c r="K689">
        <v>284.14</v>
      </c>
      <c r="L689" t="str">
        <f t="shared" si="60"/>
        <v/>
      </c>
      <c r="M689">
        <v>5</v>
      </c>
      <c r="N689" t="str">
        <f t="shared" si="61"/>
        <v/>
      </c>
      <c r="O689">
        <v>32</v>
      </c>
      <c r="P689" s="11">
        <v>0.66666666666666596</v>
      </c>
      <c r="Q689" s="11">
        <v>6.25E-2</v>
      </c>
      <c r="R689" s="12">
        <v>56.827999999999903</v>
      </c>
      <c r="S689" t="s">
        <v>22</v>
      </c>
      <c r="T689">
        <v>0</v>
      </c>
      <c r="U689">
        <f t="shared" si="62"/>
        <v>4</v>
      </c>
      <c r="V689">
        <f t="shared" si="63"/>
        <v>2</v>
      </c>
      <c r="W689">
        <f t="shared" si="64"/>
        <v>3</v>
      </c>
      <c r="X689" t="str">
        <f t="shared" si="65"/>
        <v>423</v>
      </c>
      <c r="Y689" t="str">
        <f>IF(Table1[[#This Row],[RFM_Score]]="555","Champion", IF(AND(J689&gt;=4,V689&gt;=4),"Loyal", IF(U689&lt;=2,"At Risk", IF(W689&gt;=4,"Potential Loyalist","Others"))))</f>
        <v>Others</v>
      </c>
    </row>
    <row r="690" spans="1:25">
      <c r="A690" t="s">
        <v>1841</v>
      </c>
      <c r="B690">
        <v>18</v>
      </c>
      <c r="C690" t="s">
        <v>24</v>
      </c>
      <c r="D690" t="s">
        <v>46</v>
      </c>
      <c r="E690" s="6" t="s">
        <v>12760</v>
      </c>
      <c r="F690" t="s">
        <v>37</v>
      </c>
      <c r="G690">
        <v>2</v>
      </c>
      <c r="H690">
        <v>1</v>
      </c>
      <c r="I690">
        <v>52</v>
      </c>
      <c r="J690">
        <v>4</v>
      </c>
      <c r="K690">
        <v>283.83</v>
      </c>
      <c r="L690" t="str">
        <f t="shared" si="60"/>
        <v/>
      </c>
      <c r="M690">
        <v>5</v>
      </c>
      <c r="N690" t="str">
        <f t="shared" si="61"/>
        <v/>
      </c>
      <c r="O690">
        <v>2</v>
      </c>
      <c r="P690" s="11">
        <v>0.5</v>
      </c>
      <c r="Q690" s="11">
        <v>7.69230769230769E-2</v>
      </c>
      <c r="R690" s="12">
        <v>56.765999999999998</v>
      </c>
      <c r="S690" t="s">
        <v>22</v>
      </c>
      <c r="T690">
        <v>0</v>
      </c>
      <c r="U690">
        <f t="shared" si="62"/>
        <v>5</v>
      </c>
      <c r="V690">
        <f t="shared" si="63"/>
        <v>2</v>
      </c>
      <c r="W690">
        <f t="shared" si="64"/>
        <v>3</v>
      </c>
      <c r="X690" t="str">
        <f t="shared" si="65"/>
        <v>523</v>
      </c>
      <c r="Y690" t="str">
        <f>IF(Table1[[#This Row],[RFM_Score]]="555","Champion", IF(AND(J690&gt;=4,V690&gt;=4),"Loyal", IF(U690&lt;=2,"At Risk", IF(W690&gt;=4,"Potential Loyalist","Others"))))</f>
        <v>Others</v>
      </c>
    </row>
    <row r="691" spans="1:25">
      <c r="A691" t="s">
        <v>11428</v>
      </c>
      <c r="B691">
        <v>39</v>
      </c>
      <c r="C691" t="s">
        <v>24</v>
      </c>
      <c r="D691" t="s">
        <v>25</v>
      </c>
      <c r="E691" s="6" t="s">
        <v>12761</v>
      </c>
      <c r="F691" t="s">
        <v>26</v>
      </c>
      <c r="G691">
        <v>2</v>
      </c>
      <c r="H691">
        <v>1</v>
      </c>
      <c r="I691">
        <v>48</v>
      </c>
      <c r="J691">
        <v>1</v>
      </c>
      <c r="K691">
        <v>283.05</v>
      </c>
      <c r="L691" t="str">
        <f t="shared" si="60"/>
        <v/>
      </c>
      <c r="M691">
        <v>5</v>
      </c>
      <c r="N691" t="str">
        <f t="shared" si="61"/>
        <v/>
      </c>
      <c r="O691">
        <v>18</v>
      </c>
      <c r="P691" s="11">
        <v>0.5</v>
      </c>
      <c r="Q691" s="11">
        <v>2.0833333333333301E-2</v>
      </c>
      <c r="R691" s="12">
        <v>56.61</v>
      </c>
      <c r="S691" t="s">
        <v>22</v>
      </c>
      <c r="T691">
        <v>0</v>
      </c>
      <c r="U691">
        <f t="shared" si="62"/>
        <v>5</v>
      </c>
      <c r="V691">
        <f t="shared" si="63"/>
        <v>2</v>
      </c>
      <c r="W691">
        <f t="shared" si="64"/>
        <v>3</v>
      </c>
      <c r="X691" t="str">
        <f t="shared" si="65"/>
        <v>523</v>
      </c>
      <c r="Y691" t="str">
        <f>IF(Table1[[#This Row],[RFM_Score]]="555","Champion", IF(AND(J691&gt;=4,V691&gt;=4),"Loyal", IF(U691&lt;=2,"At Risk", IF(W691&gt;=4,"Potential Loyalist","Others"))))</f>
        <v>Others</v>
      </c>
    </row>
    <row r="692" spans="1:25">
      <c r="A692" t="s">
        <v>11908</v>
      </c>
      <c r="B692">
        <v>32</v>
      </c>
      <c r="C692" t="s">
        <v>24</v>
      </c>
      <c r="D692" t="s">
        <v>25</v>
      </c>
      <c r="E692" s="6" t="s">
        <v>12762</v>
      </c>
      <c r="F692" t="s">
        <v>21</v>
      </c>
      <c r="G692">
        <v>7</v>
      </c>
      <c r="H692">
        <v>0</v>
      </c>
      <c r="I692">
        <v>49</v>
      </c>
      <c r="J692">
        <v>0</v>
      </c>
      <c r="K692">
        <v>281.49</v>
      </c>
      <c r="L692" t="str">
        <f t="shared" si="60"/>
        <v/>
      </c>
      <c r="M692">
        <v>5</v>
      </c>
      <c r="N692" t="str">
        <f t="shared" si="61"/>
        <v/>
      </c>
      <c r="O692">
        <v>87</v>
      </c>
      <c r="P692" s="11">
        <v>0</v>
      </c>
      <c r="Q692" s="11">
        <v>0</v>
      </c>
      <c r="R692" s="12">
        <v>56.298000000000002</v>
      </c>
      <c r="S692" t="s">
        <v>22</v>
      </c>
      <c r="T692">
        <v>0</v>
      </c>
      <c r="U692">
        <f t="shared" si="62"/>
        <v>2</v>
      </c>
      <c r="V692">
        <f t="shared" si="63"/>
        <v>2</v>
      </c>
      <c r="W692">
        <f t="shared" si="64"/>
        <v>3</v>
      </c>
      <c r="X692" t="str">
        <f t="shared" si="65"/>
        <v>223</v>
      </c>
      <c r="Y692" t="str">
        <f>IF(Table1[[#This Row],[RFM_Score]]="555","Champion", IF(AND(J692&gt;=4,V692&gt;=4),"Loyal", IF(U692&lt;=2,"At Risk", IF(W692&gt;=4,"Potential Loyalist","Others"))))</f>
        <v>At Risk</v>
      </c>
    </row>
    <row r="693" spans="1:25">
      <c r="A693" t="s">
        <v>573</v>
      </c>
      <c r="B693">
        <v>24</v>
      </c>
      <c r="C693" t="s">
        <v>19</v>
      </c>
      <c r="D693" t="s">
        <v>29</v>
      </c>
      <c r="E693" s="6" t="s">
        <v>12763</v>
      </c>
      <c r="F693" t="s">
        <v>26</v>
      </c>
      <c r="G693">
        <v>3</v>
      </c>
      <c r="H693">
        <v>1</v>
      </c>
      <c r="I693">
        <v>57</v>
      </c>
      <c r="J693">
        <v>1</v>
      </c>
      <c r="K693">
        <v>278.29000000000002</v>
      </c>
      <c r="L693" t="str">
        <f t="shared" si="60"/>
        <v/>
      </c>
      <c r="M693">
        <v>5</v>
      </c>
      <c r="N693" t="str">
        <f t="shared" si="61"/>
        <v/>
      </c>
      <c r="O693">
        <v>56</v>
      </c>
      <c r="P693" s="11">
        <v>0.33333333333333298</v>
      </c>
      <c r="Q693" s="11">
        <v>1.7543859649122799E-2</v>
      </c>
      <c r="R693" s="12">
        <v>55.658000000000001</v>
      </c>
      <c r="S693" t="s">
        <v>22</v>
      </c>
      <c r="T693">
        <v>0</v>
      </c>
      <c r="U693">
        <f t="shared" si="62"/>
        <v>3</v>
      </c>
      <c r="V693">
        <f t="shared" si="63"/>
        <v>2</v>
      </c>
      <c r="W693">
        <f t="shared" si="64"/>
        <v>3</v>
      </c>
      <c r="X693" t="str">
        <f t="shared" si="65"/>
        <v>323</v>
      </c>
      <c r="Y693" t="str">
        <f>IF(Table1[[#This Row],[RFM_Score]]="555","Champion", IF(AND(J693&gt;=4,V693&gt;=4),"Loyal", IF(U693&lt;=2,"At Risk", IF(W693&gt;=4,"Potential Loyalist","Others"))))</f>
        <v>Others</v>
      </c>
    </row>
    <row r="694" spans="1:25">
      <c r="A694" t="s">
        <v>8791</v>
      </c>
      <c r="B694">
        <v>27</v>
      </c>
      <c r="C694" t="s">
        <v>19</v>
      </c>
      <c r="D694" t="s">
        <v>35</v>
      </c>
      <c r="E694" s="6" t="s">
        <v>12764</v>
      </c>
      <c r="F694" t="s">
        <v>30</v>
      </c>
      <c r="G694">
        <v>3</v>
      </c>
      <c r="H694">
        <v>1</v>
      </c>
      <c r="I694">
        <v>58</v>
      </c>
      <c r="J694">
        <v>5</v>
      </c>
      <c r="K694">
        <v>277.52</v>
      </c>
      <c r="L694" t="str">
        <f t="shared" si="60"/>
        <v/>
      </c>
      <c r="M694">
        <v>5</v>
      </c>
      <c r="N694" t="str">
        <f t="shared" si="61"/>
        <v/>
      </c>
      <c r="O694">
        <v>21</v>
      </c>
      <c r="P694" s="11">
        <v>0.33333333333333298</v>
      </c>
      <c r="Q694" s="11">
        <v>8.6206896551724102E-2</v>
      </c>
      <c r="R694" s="12">
        <v>55.503999999999998</v>
      </c>
      <c r="S694" t="s">
        <v>22</v>
      </c>
      <c r="T694">
        <v>0</v>
      </c>
      <c r="U694">
        <f t="shared" si="62"/>
        <v>4</v>
      </c>
      <c r="V694">
        <f t="shared" si="63"/>
        <v>2</v>
      </c>
      <c r="W694">
        <f t="shared" si="64"/>
        <v>3</v>
      </c>
      <c r="X694" t="str">
        <f t="shared" si="65"/>
        <v>423</v>
      </c>
      <c r="Y694" t="str">
        <f>IF(Table1[[#This Row],[RFM_Score]]="555","Champion", IF(AND(J694&gt;=4,V694&gt;=4),"Loyal", IF(U694&lt;=2,"At Risk", IF(W694&gt;=4,"Potential Loyalist","Others"))))</f>
        <v>Others</v>
      </c>
    </row>
    <row r="695" spans="1:25">
      <c r="A695" t="s">
        <v>2280</v>
      </c>
      <c r="B695">
        <v>18</v>
      </c>
      <c r="C695" t="s">
        <v>19</v>
      </c>
      <c r="D695" t="s">
        <v>49</v>
      </c>
      <c r="E695" s="6" t="s">
        <v>12765</v>
      </c>
      <c r="F695" t="s">
        <v>26</v>
      </c>
      <c r="G695">
        <v>3</v>
      </c>
      <c r="H695">
        <v>1</v>
      </c>
      <c r="I695">
        <v>59</v>
      </c>
      <c r="J695">
        <v>2</v>
      </c>
      <c r="K695">
        <v>276.45</v>
      </c>
      <c r="L695" t="str">
        <f t="shared" si="60"/>
        <v/>
      </c>
      <c r="M695">
        <v>5</v>
      </c>
      <c r="N695" t="str">
        <f t="shared" si="61"/>
        <v/>
      </c>
      <c r="O695">
        <v>18</v>
      </c>
      <c r="P695" s="11">
        <v>0.33333333333333298</v>
      </c>
      <c r="Q695" s="11">
        <v>3.38983050847457E-2</v>
      </c>
      <c r="R695" s="12">
        <v>55.29</v>
      </c>
      <c r="S695" t="s">
        <v>22</v>
      </c>
      <c r="T695">
        <v>0</v>
      </c>
      <c r="U695">
        <f t="shared" si="62"/>
        <v>5</v>
      </c>
      <c r="V695">
        <f t="shared" si="63"/>
        <v>2</v>
      </c>
      <c r="W695">
        <f t="shared" si="64"/>
        <v>3</v>
      </c>
      <c r="X695" t="str">
        <f t="shared" si="65"/>
        <v>523</v>
      </c>
      <c r="Y695" t="str">
        <f>IF(Table1[[#This Row],[RFM_Score]]="555","Champion", IF(AND(J695&gt;=4,V695&gt;=4),"Loyal", IF(U695&lt;=2,"At Risk", IF(W695&gt;=4,"Potential Loyalist","Others"))))</f>
        <v>Others</v>
      </c>
    </row>
    <row r="696" spans="1:25">
      <c r="A696" t="s">
        <v>4793</v>
      </c>
      <c r="B696">
        <v>18</v>
      </c>
      <c r="C696" t="s">
        <v>19</v>
      </c>
      <c r="D696" t="s">
        <v>41</v>
      </c>
      <c r="E696" s="6" t="s">
        <v>12766</v>
      </c>
      <c r="F696" t="s">
        <v>37</v>
      </c>
      <c r="G696">
        <v>1</v>
      </c>
      <c r="H696">
        <v>0</v>
      </c>
      <c r="I696">
        <v>56</v>
      </c>
      <c r="J696">
        <v>6</v>
      </c>
      <c r="K696">
        <v>275.85000000000002</v>
      </c>
      <c r="L696" t="str">
        <f t="shared" si="60"/>
        <v/>
      </c>
      <c r="M696">
        <v>5</v>
      </c>
      <c r="N696" t="str">
        <f t="shared" si="61"/>
        <v/>
      </c>
      <c r="O696">
        <v>8</v>
      </c>
      <c r="P696" s="11">
        <v>0</v>
      </c>
      <c r="Q696" s="11">
        <v>0.107142857142857</v>
      </c>
      <c r="R696" s="12">
        <v>55.17</v>
      </c>
      <c r="S696" t="s">
        <v>22</v>
      </c>
      <c r="T696">
        <v>0</v>
      </c>
      <c r="U696">
        <f t="shared" si="62"/>
        <v>5</v>
      </c>
      <c r="V696">
        <f t="shared" si="63"/>
        <v>2</v>
      </c>
      <c r="W696">
        <f t="shared" si="64"/>
        <v>3</v>
      </c>
      <c r="X696" t="str">
        <f t="shared" si="65"/>
        <v>523</v>
      </c>
      <c r="Y696" t="str">
        <f>IF(Table1[[#This Row],[RFM_Score]]="555","Champion", IF(AND(J696&gt;=4,V696&gt;=4),"Loyal", IF(U696&lt;=2,"At Risk", IF(W696&gt;=4,"Potential Loyalist","Others"))))</f>
        <v>Others</v>
      </c>
    </row>
    <row r="697" spans="1:25">
      <c r="A697" t="s">
        <v>7457</v>
      </c>
      <c r="B697">
        <v>29</v>
      </c>
      <c r="C697" t="s">
        <v>19</v>
      </c>
      <c r="D697" t="s">
        <v>25</v>
      </c>
      <c r="E697" s="6" t="s">
        <v>12767</v>
      </c>
      <c r="F697" t="s">
        <v>30</v>
      </c>
      <c r="G697">
        <v>5</v>
      </c>
      <c r="H697">
        <v>1</v>
      </c>
      <c r="I697">
        <v>43</v>
      </c>
      <c r="J697">
        <v>1</v>
      </c>
      <c r="K697">
        <v>273.02999999999997</v>
      </c>
      <c r="L697" t="str">
        <f t="shared" si="60"/>
        <v/>
      </c>
      <c r="M697">
        <v>5</v>
      </c>
      <c r="N697" t="str">
        <f t="shared" si="61"/>
        <v/>
      </c>
      <c r="O697">
        <v>69</v>
      </c>
      <c r="P697" s="11">
        <v>0.2</v>
      </c>
      <c r="Q697" s="11">
        <v>2.3255813953488299E-2</v>
      </c>
      <c r="R697" s="12">
        <v>54.605999999999902</v>
      </c>
      <c r="S697" t="s">
        <v>22</v>
      </c>
      <c r="T697">
        <v>0</v>
      </c>
      <c r="U697">
        <f t="shared" si="62"/>
        <v>3</v>
      </c>
      <c r="V697">
        <f t="shared" si="63"/>
        <v>2</v>
      </c>
      <c r="W697">
        <f t="shared" si="64"/>
        <v>3</v>
      </c>
      <c r="X697" t="str">
        <f t="shared" si="65"/>
        <v>323</v>
      </c>
      <c r="Y697" t="str">
        <f>IF(Table1[[#This Row],[RFM_Score]]="555","Champion", IF(AND(J697&gt;=4,V697&gt;=4),"Loyal", IF(U697&lt;=2,"At Risk", IF(W697&gt;=4,"Potential Loyalist","Others"))))</f>
        <v>Others</v>
      </c>
    </row>
    <row r="698" spans="1:25">
      <c r="A698" t="s">
        <v>237</v>
      </c>
      <c r="B698">
        <v>39</v>
      </c>
      <c r="C698" t="s">
        <v>24</v>
      </c>
      <c r="D698" t="s">
        <v>46</v>
      </c>
      <c r="E698" s="6" t="s">
        <v>12768</v>
      </c>
      <c r="F698" t="s">
        <v>60</v>
      </c>
      <c r="G698">
        <v>5</v>
      </c>
      <c r="H698">
        <v>2</v>
      </c>
      <c r="I698">
        <v>58</v>
      </c>
      <c r="J698">
        <v>1</v>
      </c>
      <c r="K698">
        <v>271.05</v>
      </c>
      <c r="L698" t="str">
        <f t="shared" si="60"/>
        <v/>
      </c>
      <c r="M698">
        <v>5</v>
      </c>
      <c r="N698" t="str">
        <f t="shared" si="61"/>
        <v/>
      </c>
      <c r="O698">
        <v>31</v>
      </c>
      <c r="P698" s="11">
        <v>0.4</v>
      </c>
      <c r="Q698" s="11">
        <v>1.72413793103448E-2</v>
      </c>
      <c r="R698" s="12">
        <v>54.21</v>
      </c>
      <c r="S698" t="s">
        <v>22</v>
      </c>
      <c r="T698">
        <v>1</v>
      </c>
      <c r="U698">
        <f t="shared" si="62"/>
        <v>4</v>
      </c>
      <c r="V698">
        <f t="shared" si="63"/>
        <v>2</v>
      </c>
      <c r="W698">
        <f t="shared" si="64"/>
        <v>3</v>
      </c>
      <c r="X698" t="str">
        <f t="shared" si="65"/>
        <v>423</v>
      </c>
      <c r="Y698" t="str">
        <f>IF(Table1[[#This Row],[RFM_Score]]="555","Champion", IF(AND(J698&gt;=4,V698&gt;=4),"Loyal", IF(U698&lt;=2,"At Risk", IF(W698&gt;=4,"Potential Loyalist","Others"))))</f>
        <v>Others</v>
      </c>
    </row>
    <row r="699" spans="1:25">
      <c r="A699" t="s">
        <v>5259</v>
      </c>
      <c r="B699">
        <v>32</v>
      </c>
      <c r="C699" t="s">
        <v>19</v>
      </c>
      <c r="D699" t="s">
        <v>49</v>
      </c>
      <c r="E699" s="6" t="s">
        <v>12769</v>
      </c>
      <c r="F699" t="s">
        <v>37</v>
      </c>
      <c r="G699">
        <v>2</v>
      </c>
      <c r="H699">
        <v>0</v>
      </c>
      <c r="I699">
        <v>54</v>
      </c>
      <c r="J699">
        <v>4</v>
      </c>
      <c r="K699">
        <v>271.01</v>
      </c>
      <c r="L699" t="str">
        <f t="shared" si="60"/>
        <v/>
      </c>
      <c r="M699">
        <v>5</v>
      </c>
      <c r="N699" t="str">
        <f t="shared" si="61"/>
        <v/>
      </c>
      <c r="O699">
        <v>24</v>
      </c>
      <c r="P699" s="11">
        <v>0</v>
      </c>
      <c r="Q699" s="11">
        <v>7.4074074074074001E-2</v>
      </c>
      <c r="R699" s="12">
        <v>54.201999999999998</v>
      </c>
      <c r="S699" t="s">
        <v>22</v>
      </c>
      <c r="T699">
        <v>0</v>
      </c>
      <c r="U699">
        <f t="shared" si="62"/>
        <v>4</v>
      </c>
      <c r="V699">
        <f t="shared" si="63"/>
        <v>2</v>
      </c>
      <c r="W699">
        <f t="shared" si="64"/>
        <v>3</v>
      </c>
      <c r="X699" t="str">
        <f t="shared" si="65"/>
        <v>423</v>
      </c>
      <c r="Y699" t="str">
        <f>IF(Table1[[#This Row],[RFM_Score]]="555","Champion", IF(AND(J699&gt;=4,V699&gt;=4),"Loyal", IF(U699&lt;=2,"At Risk", IF(W699&gt;=4,"Potential Loyalist","Others"))))</f>
        <v>Others</v>
      </c>
    </row>
    <row r="700" spans="1:25">
      <c r="A700" t="s">
        <v>4720</v>
      </c>
      <c r="B700">
        <v>26</v>
      </c>
      <c r="C700" t="s">
        <v>24</v>
      </c>
      <c r="D700" t="s">
        <v>20</v>
      </c>
      <c r="E700" s="6" t="s">
        <v>12770</v>
      </c>
      <c r="F700" t="s">
        <v>62</v>
      </c>
      <c r="G700">
        <v>6</v>
      </c>
      <c r="H700">
        <v>3</v>
      </c>
      <c r="I700">
        <v>50</v>
      </c>
      <c r="J700">
        <v>1</v>
      </c>
      <c r="K700">
        <v>270.86</v>
      </c>
      <c r="L700" t="str">
        <f t="shared" si="60"/>
        <v/>
      </c>
      <c r="M700">
        <v>5</v>
      </c>
      <c r="N700" t="str">
        <f t="shared" si="61"/>
        <v/>
      </c>
      <c r="O700">
        <v>1</v>
      </c>
      <c r="P700" s="11">
        <v>0.5</v>
      </c>
      <c r="Q700" s="11">
        <v>0.02</v>
      </c>
      <c r="R700" s="12">
        <v>54.171999999999997</v>
      </c>
      <c r="S700" t="s">
        <v>22</v>
      </c>
      <c r="T700">
        <v>0</v>
      </c>
      <c r="U700">
        <f t="shared" si="62"/>
        <v>5</v>
      </c>
      <c r="V700">
        <f t="shared" si="63"/>
        <v>2</v>
      </c>
      <c r="W700">
        <f t="shared" si="64"/>
        <v>3</v>
      </c>
      <c r="X700" t="str">
        <f t="shared" si="65"/>
        <v>523</v>
      </c>
      <c r="Y700" t="str">
        <f>IF(Table1[[#This Row],[RFM_Score]]="555","Champion", IF(AND(J700&gt;=4,V700&gt;=4),"Loyal", IF(U700&lt;=2,"At Risk", IF(W700&gt;=4,"Potential Loyalist","Others"))))</f>
        <v>Others</v>
      </c>
    </row>
    <row r="701" spans="1:25">
      <c r="A701" t="s">
        <v>6452</v>
      </c>
      <c r="B701">
        <v>26</v>
      </c>
      <c r="C701" t="s">
        <v>24</v>
      </c>
      <c r="D701" t="s">
        <v>25</v>
      </c>
      <c r="E701" s="6" t="s">
        <v>12771</v>
      </c>
      <c r="F701" t="s">
        <v>62</v>
      </c>
      <c r="G701">
        <v>4</v>
      </c>
      <c r="H701">
        <v>2</v>
      </c>
      <c r="I701">
        <v>58</v>
      </c>
      <c r="J701">
        <v>5</v>
      </c>
      <c r="K701">
        <v>269.58999999999997</v>
      </c>
      <c r="L701" t="str">
        <f t="shared" si="60"/>
        <v/>
      </c>
      <c r="M701">
        <v>5</v>
      </c>
      <c r="N701" t="str">
        <f t="shared" si="61"/>
        <v/>
      </c>
      <c r="O701">
        <v>41</v>
      </c>
      <c r="P701" s="11">
        <v>0.5</v>
      </c>
      <c r="Q701" s="11">
        <v>8.6206896551724102E-2</v>
      </c>
      <c r="R701" s="12">
        <v>53.9179999999999</v>
      </c>
      <c r="S701" t="s">
        <v>22</v>
      </c>
      <c r="T701">
        <v>0</v>
      </c>
      <c r="U701">
        <f t="shared" si="62"/>
        <v>3</v>
      </c>
      <c r="V701">
        <f t="shared" si="63"/>
        <v>2</v>
      </c>
      <c r="W701">
        <f t="shared" si="64"/>
        <v>3</v>
      </c>
      <c r="X701" t="str">
        <f t="shared" si="65"/>
        <v>323</v>
      </c>
      <c r="Y701" t="str">
        <f>IF(Table1[[#This Row],[RFM_Score]]="555","Champion", IF(AND(J701&gt;=4,V701&gt;=4),"Loyal", IF(U701&lt;=2,"At Risk", IF(W701&gt;=4,"Potential Loyalist","Others"))))</f>
        <v>Others</v>
      </c>
    </row>
    <row r="702" spans="1:25">
      <c r="A702" t="s">
        <v>118</v>
      </c>
      <c r="B702">
        <v>39</v>
      </c>
      <c r="C702" t="s">
        <v>19</v>
      </c>
      <c r="D702" t="s">
        <v>41</v>
      </c>
      <c r="E702" s="6" t="s">
        <v>12772</v>
      </c>
      <c r="F702" t="s">
        <v>21</v>
      </c>
      <c r="G702">
        <v>4</v>
      </c>
      <c r="H702">
        <v>2</v>
      </c>
      <c r="I702">
        <v>55</v>
      </c>
      <c r="J702">
        <v>3</v>
      </c>
      <c r="K702">
        <v>268.52999999999997</v>
      </c>
      <c r="L702" t="str">
        <f t="shared" si="60"/>
        <v/>
      </c>
      <c r="M702">
        <v>5</v>
      </c>
      <c r="N702" t="str">
        <f t="shared" si="61"/>
        <v/>
      </c>
      <c r="O702">
        <v>19</v>
      </c>
      <c r="P702" s="11">
        <v>0.5</v>
      </c>
      <c r="Q702" s="11">
        <v>5.4545454545454501E-2</v>
      </c>
      <c r="R702" s="12">
        <v>53.705999999999896</v>
      </c>
      <c r="S702" t="s">
        <v>22</v>
      </c>
      <c r="T702">
        <v>0</v>
      </c>
      <c r="U702">
        <f t="shared" si="62"/>
        <v>5</v>
      </c>
      <c r="V702">
        <f t="shared" si="63"/>
        <v>2</v>
      </c>
      <c r="W702">
        <f t="shared" si="64"/>
        <v>3</v>
      </c>
      <c r="X702" t="str">
        <f t="shared" si="65"/>
        <v>523</v>
      </c>
      <c r="Y702" t="str">
        <f>IF(Table1[[#This Row],[RFM_Score]]="555","Champion", IF(AND(J702&gt;=4,V702&gt;=4),"Loyal", IF(U702&lt;=2,"At Risk", IF(W702&gt;=4,"Potential Loyalist","Others"))))</f>
        <v>Others</v>
      </c>
    </row>
    <row r="703" spans="1:25">
      <c r="A703" t="s">
        <v>10088</v>
      </c>
      <c r="B703">
        <v>42</v>
      </c>
      <c r="C703" t="s">
        <v>24</v>
      </c>
      <c r="D703" t="s">
        <v>41</v>
      </c>
      <c r="E703" s="6" t="s">
        <v>12773</v>
      </c>
      <c r="F703" t="s">
        <v>26</v>
      </c>
      <c r="G703">
        <v>4</v>
      </c>
      <c r="H703">
        <v>0</v>
      </c>
      <c r="I703">
        <v>43</v>
      </c>
      <c r="J703">
        <v>1</v>
      </c>
      <c r="K703">
        <v>268.33</v>
      </c>
      <c r="L703" t="str">
        <f t="shared" si="60"/>
        <v/>
      </c>
      <c r="M703">
        <v>5</v>
      </c>
      <c r="N703" t="str">
        <f t="shared" si="61"/>
        <v/>
      </c>
      <c r="O703">
        <v>23</v>
      </c>
      <c r="P703" s="11">
        <v>0</v>
      </c>
      <c r="Q703" s="11">
        <v>2.3255813953488299E-2</v>
      </c>
      <c r="R703" s="12">
        <v>53.665999999999997</v>
      </c>
      <c r="S703" t="s">
        <v>22</v>
      </c>
      <c r="T703">
        <v>0</v>
      </c>
      <c r="U703">
        <f t="shared" si="62"/>
        <v>4</v>
      </c>
      <c r="V703">
        <f t="shared" si="63"/>
        <v>2</v>
      </c>
      <c r="W703">
        <f t="shared" si="64"/>
        <v>3</v>
      </c>
      <c r="X703" t="str">
        <f t="shared" si="65"/>
        <v>423</v>
      </c>
      <c r="Y703" t="str">
        <f>IF(Table1[[#This Row],[RFM_Score]]="555","Champion", IF(AND(J703&gt;=4,V703&gt;=4),"Loyal", IF(U703&lt;=2,"At Risk", IF(W703&gt;=4,"Potential Loyalist","Others"))))</f>
        <v>Others</v>
      </c>
    </row>
    <row r="704" spans="1:25">
      <c r="A704" t="s">
        <v>11100</v>
      </c>
      <c r="B704">
        <v>47</v>
      </c>
      <c r="C704" t="s">
        <v>19</v>
      </c>
      <c r="D704" t="s">
        <v>29</v>
      </c>
      <c r="E704" s="6" t="s">
        <v>12774</v>
      </c>
      <c r="F704" t="s">
        <v>37</v>
      </c>
      <c r="G704">
        <v>2</v>
      </c>
      <c r="H704">
        <v>1</v>
      </c>
      <c r="I704">
        <v>38</v>
      </c>
      <c r="J704">
        <v>7</v>
      </c>
      <c r="K704">
        <v>268.19</v>
      </c>
      <c r="L704" t="str">
        <f t="shared" si="60"/>
        <v/>
      </c>
      <c r="M704">
        <v>5</v>
      </c>
      <c r="N704" t="str">
        <f t="shared" si="61"/>
        <v/>
      </c>
      <c r="O704">
        <v>25</v>
      </c>
      <c r="P704" s="11">
        <v>0.5</v>
      </c>
      <c r="Q704" s="11">
        <v>0.18421052631578899</v>
      </c>
      <c r="R704" s="12">
        <v>53.637999999999998</v>
      </c>
      <c r="S704" t="s">
        <v>22</v>
      </c>
      <c r="T704">
        <v>0</v>
      </c>
      <c r="U704">
        <f t="shared" si="62"/>
        <v>4</v>
      </c>
      <c r="V704">
        <f t="shared" si="63"/>
        <v>2</v>
      </c>
      <c r="W704">
        <f t="shared" si="64"/>
        <v>3</v>
      </c>
      <c r="X704" t="str">
        <f t="shared" si="65"/>
        <v>423</v>
      </c>
      <c r="Y704" t="str">
        <f>IF(Table1[[#This Row],[RFM_Score]]="555","Champion", IF(AND(J704&gt;=4,V704&gt;=4),"Loyal", IF(U704&lt;=2,"At Risk", IF(W704&gt;=4,"Potential Loyalist","Others"))))</f>
        <v>Others</v>
      </c>
    </row>
    <row r="705" spans="1:25">
      <c r="A705" t="s">
        <v>7166</v>
      </c>
      <c r="B705">
        <v>50</v>
      </c>
      <c r="C705" t="s">
        <v>19</v>
      </c>
      <c r="D705" t="s">
        <v>29</v>
      </c>
      <c r="E705" s="6" t="s">
        <v>12775</v>
      </c>
      <c r="F705" t="s">
        <v>21</v>
      </c>
      <c r="G705">
        <v>5</v>
      </c>
      <c r="H705">
        <v>3</v>
      </c>
      <c r="I705">
        <v>58</v>
      </c>
      <c r="J705">
        <v>0</v>
      </c>
      <c r="K705">
        <v>268.08</v>
      </c>
      <c r="L705" t="str">
        <f t="shared" si="60"/>
        <v/>
      </c>
      <c r="M705">
        <v>5</v>
      </c>
      <c r="N705" t="str">
        <f t="shared" si="61"/>
        <v/>
      </c>
      <c r="O705">
        <v>2</v>
      </c>
      <c r="P705" s="11">
        <v>0.6</v>
      </c>
      <c r="Q705" s="11">
        <v>0</v>
      </c>
      <c r="R705" s="12">
        <v>53.616</v>
      </c>
      <c r="S705" t="s">
        <v>22</v>
      </c>
      <c r="T705">
        <v>0</v>
      </c>
      <c r="U705">
        <f t="shared" si="62"/>
        <v>5</v>
      </c>
      <c r="V705">
        <f t="shared" si="63"/>
        <v>2</v>
      </c>
      <c r="W705">
        <f t="shared" si="64"/>
        <v>3</v>
      </c>
      <c r="X705" t="str">
        <f t="shared" si="65"/>
        <v>523</v>
      </c>
      <c r="Y705" t="str">
        <f>IF(Table1[[#This Row],[RFM_Score]]="555","Champion", IF(AND(J705&gt;=4,V705&gt;=4),"Loyal", IF(U705&lt;=2,"At Risk", IF(W705&gt;=4,"Potential Loyalist","Others"))))</f>
        <v>Others</v>
      </c>
    </row>
    <row r="706" spans="1:25">
      <c r="A706" t="s">
        <v>5283</v>
      </c>
      <c r="B706">
        <v>27</v>
      </c>
      <c r="C706" t="s">
        <v>24</v>
      </c>
      <c r="D706" t="s">
        <v>25</v>
      </c>
      <c r="E706" s="6" t="s">
        <v>12776</v>
      </c>
      <c r="F706" t="s">
        <v>26</v>
      </c>
      <c r="G706">
        <v>1</v>
      </c>
      <c r="H706">
        <v>1</v>
      </c>
      <c r="I706">
        <v>49</v>
      </c>
      <c r="J706">
        <v>4</v>
      </c>
      <c r="K706">
        <v>266.05</v>
      </c>
      <c r="L706" t="str">
        <f t="shared" ref="L706:L769" si="66">IF(OR(K706&lt;$AC$10, K706&gt;$AC$11), "OUTLIER", "")</f>
        <v/>
      </c>
      <c r="M706">
        <v>5</v>
      </c>
      <c r="N706" t="str">
        <f t="shared" ref="N706:N769" si="67">IF(OR(M706&lt;$AC$16, M706&gt;$AC$17), "OUTLIER", "")</f>
        <v/>
      </c>
      <c r="O706">
        <v>1</v>
      </c>
      <c r="P706" s="11">
        <v>1</v>
      </c>
      <c r="Q706" s="11">
        <v>8.16326530612244E-2</v>
      </c>
      <c r="R706" s="12">
        <v>53.21</v>
      </c>
      <c r="S706" t="s">
        <v>22</v>
      </c>
      <c r="T706">
        <v>0</v>
      </c>
      <c r="U706">
        <f t="shared" ref="U706:U769" si="68">IF(O706&lt;=20,5,IF(O706&lt;=40,4,IF(O706&lt;=70,3,IF(O706&lt;=100,2,1))))</f>
        <v>5</v>
      </c>
      <c r="V706">
        <f t="shared" ref="V706:V769" si="69">IF(M706&gt;=11,5,IF(M706&gt;=9,4,IF(M706&gt;=7,3,IF(M706&gt;=5,2,1))))</f>
        <v>2</v>
      </c>
      <c r="W706">
        <f t="shared" ref="W706:W769" si="70">IF(K706&gt;=500,5,IF(K706&gt;=300,4,IF(K706&gt;=150,3,IF(K706&gt;=50,2,1))))</f>
        <v>3</v>
      </c>
      <c r="X706" t="str">
        <f t="shared" ref="X706:X769" si="71">U706 &amp; V706 &amp; W706</f>
        <v>523</v>
      </c>
      <c r="Y706" t="str">
        <f>IF(Table1[[#This Row],[RFM_Score]]="555","Champion", IF(AND(J706&gt;=4,V706&gt;=4),"Loyal", IF(U706&lt;=2,"At Risk", IF(W706&gt;=4,"Potential Loyalist","Others"))))</f>
        <v>Others</v>
      </c>
    </row>
    <row r="707" spans="1:25">
      <c r="A707" t="s">
        <v>3512</v>
      </c>
      <c r="B707">
        <v>19</v>
      </c>
      <c r="C707" t="s">
        <v>24</v>
      </c>
      <c r="D707" t="s">
        <v>25</v>
      </c>
      <c r="E707" s="6" t="s">
        <v>12777</v>
      </c>
      <c r="F707" t="s">
        <v>60</v>
      </c>
      <c r="G707">
        <v>3</v>
      </c>
      <c r="H707">
        <v>0</v>
      </c>
      <c r="I707">
        <v>54</v>
      </c>
      <c r="J707">
        <v>4</v>
      </c>
      <c r="K707">
        <v>265.64999999999998</v>
      </c>
      <c r="L707" t="str">
        <f t="shared" si="66"/>
        <v/>
      </c>
      <c r="M707">
        <v>5</v>
      </c>
      <c r="N707" t="str">
        <f t="shared" si="67"/>
        <v/>
      </c>
      <c r="O707">
        <v>24</v>
      </c>
      <c r="P707" s="11">
        <v>0</v>
      </c>
      <c r="Q707" s="11">
        <v>7.4074074074074001E-2</v>
      </c>
      <c r="R707" s="12">
        <v>53.129999999999903</v>
      </c>
      <c r="S707" t="s">
        <v>22</v>
      </c>
      <c r="T707">
        <v>0</v>
      </c>
      <c r="U707">
        <f t="shared" si="68"/>
        <v>4</v>
      </c>
      <c r="V707">
        <f t="shared" si="69"/>
        <v>2</v>
      </c>
      <c r="W707">
        <f t="shared" si="70"/>
        <v>3</v>
      </c>
      <c r="X707" t="str">
        <f t="shared" si="71"/>
        <v>423</v>
      </c>
      <c r="Y707" t="str">
        <f>IF(Table1[[#This Row],[RFM_Score]]="555","Champion", IF(AND(J707&gt;=4,V707&gt;=4),"Loyal", IF(U707&lt;=2,"At Risk", IF(W707&gt;=4,"Potential Loyalist","Others"))))</f>
        <v>Others</v>
      </c>
    </row>
    <row r="708" spans="1:25">
      <c r="A708" t="s">
        <v>1419</v>
      </c>
      <c r="B708">
        <v>60</v>
      </c>
      <c r="C708" t="s">
        <v>19</v>
      </c>
      <c r="D708" t="s">
        <v>29</v>
      </c>
      <c r="E708" s="6" t="s">
        <v>12778</v>
      </c>
      <c r="F708" t="s">
        <v>37</v>
      </c>
      <c r="G708">
        <v>6</v>
      </c>
      <c r="H708">
        <v>1</v>
      </c>
      <c r="I708">
        <v>61</v>
      </c>
      <c r="J708">
        <v>1</v>
      </c>
      <c r="K708">
        <v>264.63</v>
      </c>
      <c r="L708" t="str">
        <f t="shared" si="66"/>
        <v/>
      </c>
      <c r="M708">
        <v>5</v>
      </c>
      <c r="N708" t="str">
        <f t="shared" si="67"/>
        <v/>
      </c>
      <c r="O708">
        <v>36</v>
      </c>
      <c r="P708" s="11">
        <v>0.16666666666666599</v>
      </c>
      <c r="Q708" s="11">
        <v>1.63934426229508E-2</v>
      </c>
      <c r="R708" s="12">
        <v>52.926000000000002</v>
      </c>
      <c r="S708" t="s">
        <v>22</v>
      </c>
      <c r="T708">
        <v>0</v>
      </c>
      <c r="U708">
        <f t="shared" si="68"/>
        <v>4</v>
      </c>
      <c r="V708">
        <f t="shared" si="69"/>
        <v>2</v>
      </c>
      <c r="W708">
        <f t="shared" si="70"/>
        <v>3</v>
      </c>
      <c r="X708" t="str">
        <f t="shared" si="71"/>
        <v>423</v>
      </c>
      <c r="Y708" t="str">
        <f>IF(Table1[[#This Row],[RFM_Score]]="555","Champion", IF(AND(J708&gt;=4,V708&gt;=4),"Loyal", IF(U708&lt;=2,"At Risk", IF(W708&gt;=4,"Potential Loyalist","Others"))))</f>
        <v>Others</v>
      </c>
    </row>
    <row r="709" spans="1:25">
      <c r="A709" t="s">
        <v>9729</v>
      </c>
      <c r="B709">
        <v>65</v>
      </c>
      <c r="C709" t="s">
        <v>24</v>
      </c>
      <c r="D709" t="s">
        <v>41</v>
      </c>
      <c r="E709" s="6" t="s">
        <v>12779</v>
      </c>
      <c r="F709" t="s">
        <v>37</v>
      </c>
      <c r="G709">
        <v>4</v>
      </c>
      <c r="H709">
        <v>1</v>
      </c>
      <c r="I709">
        <v>49</v>
      </c>
      <c r="J709">
        <v>2</v>
      </c>
      <c r="K709">
        <v>262.8</v>
      </c>
      <c r="L709" t="str">
        <f t="shared" si="66"/>
        <v/>
      </c>
      <c r="M709">
        <v>5</v>
      </c>
      <c r="N709" t="str">
        <f t="shared" si="67"/>
        <v/>
      </c>
      <c r="O709">
        <v>19</v>
      </c>
      <c r="P709" s="11">
        <v>0.25</v>
      </c>
      <c r="Q709" s="11">
        <v>4.08163265306122E-2</v>
      </c>
      <c r="R709" s="12">
        <v>52.56</v>
      </c>
      <c r="S709" t="s">
        <v>22</v>
      </c>
      <c r="T709">
        <v>1</v>
      </c>
      <c r="U709">
        <f t="shared" si="68"/>
        <v>5</v>
      </c>
      <c r="V709">
        <f t="shared" si="69"/>
        <v>2</v>
      </c>
      <c r="W709">
        <f t="shared" si="70"/>
        <v>3</v>
      </c>
      <c r="X709" t="str">
        <f t="shared" si="71"/>
        <v>523</v>
      </c>
      <c r="Y709" t="str">
        <f>IF(Table1[[#This Row],[RFM_Score]]="555","Champion", IF(AND(J709&gt;=4,V709&gt;=4),"Loyal", IF(U709&lt;=2,"At Risk", IF(W709&gt;=4,"Potential Loyalist","Others"))))</f>
        <v>Others</v>
      </c>
    </row>
    <row r="710" spans="1:25">
      <c r="A710" t="s">
        <v>10647</v>
      </c>
      <c r="B710">
        <v>32</v>
      </c>
      <c r="C710" t="s">
        <v>24</v>
      </c>
      <c r="D710" t="s">
        <v>29</v>
      </c>
      <c r="E710" s="6" t="s">
        <v>12780</v>
      </c>
      <c r="F710" t="s">
        <v>26</v>
      </c>
      <c r="G710">
        <v>4</v>
      </c>
      <c r="H710">
        <v>1</v>
      </c>
      <c r="I710">
        <v>47</v>
      </c>
      <c r="J710">
        <v>6</v>
      </c>
      <c r="K710">
        <v>261.75</v>
      </c>
      <c r="L710" t="str">
        <f t="shared" si="66"/>
        <v/>
      </c>
      <c r="M710">
        <v>5</v>
      </c>
      <c r="N710" t="str">
        <f t="shared" si="67"/>
        <v/>
      </c>
      <c r="O710">
        <v>0</v>
      </c>
      <c r="P710" s="11">
        <v>0.25</v>
      </c>
      <c r="Q710" s="11">
        <v>0.12765957446808501</v>
      </c>
      <c r="R710" s="12">
        <v>52.35</v>
      </c>
      <c r="S710" t="s">
        <v>22</v>
      </c>
      <c r="T710">
        <v>1</v>
      </c>
      <c r="U710">
        <f t="shared" si="68"/>
        <v>5</v>
      </c>
      <c r="V710">
        <f t="shared" si="69"/>
        <v>2</v>
      </c>
      <c r="W710">
        <f t="shared" si="70"/>
        <v>3</v>
      </c>
      <c r="X710" t="str">
        <f t="shared" si="71"/>
        <v>523</v>
      </c>
      <c r="Y710" t="str">
        <f>IF(Table1[[#This Row],[RFM_Score]]="555","Champion", IF(AND(J710&gt;=4,V710&gt;=4),"Loyal", IF(U710&lt;=2,"At Risk", IF(W710&gt;=4,"Potential Loyalist","Others"))))</f>
        <v>Others</v>
      </c>
    </row>
    <row r="711" spans="1:25">
      <c r="A711" t="s">
        <v>127</v>
      </c>
      <c r="B711">
        <v>36</v>
      </c>
      <c r="C711" t="s">
        <v>24</v>
      </c>
      <c r="D711" t="s">
        <v>29</v>
      </c>
      <c r="E711" s="6" t="s">
        <v>12781</v>
      </c>
      <c r="F711" t="s">
        <v>30</v>
      </c>
      <c r="G711">
        <v>1</v>
      </c>
      <c r="H711">
        <v>1</v>
      </c>
      <c r="I711">
        <v>55</v>
      </c>
      <c r="J711">
        <v>2</v>
      </c>
      <c r="K711">
        <v>261.41000000000003</v>
      </c>
      <c r="L711" t="str">
        <f t="shared" si="66"/>
        <v/>
      </c>
      <c r="M711">
        <v>5</v>
      </c>
      <c r="N711" t="str">
        <f t="shared" si="67"/>
        <v/>
      </c>
      <c r="O711">
        <v>24</v>
      </c>
      <c r="P711" s="11">
        <v>1</v>
      </c>
      <c r="Q711" s="11">
        <v>3.6363636363636299E-2</v>
      </c>
      <c r="R711" s="12">
        <v>52.281999999999996</v>
      </c>
      <c r="S711" t="s">
        <v>22</v>
      </c>
      <c r="T711">
        <v>0</v>
      </c>
      <c r="U711">
        <f t="shared" si="68"/>
        <v>4</v>
      </c>
      <c r="V711">
        <f t="shared" si="69"/>
        <v>2</v>
      </c>
      <c r="W711">
        <f t="shared" si="70"/>
        <v>3</v>
      </c>
      <c r="X711" t="str">
        <f t="shared" si="71"/>
        <v>423</v>
      </c>
      <c r="Y711" t="str">
        <f>IF(Table1[[#This Row],[RFM_Score]]="555","Champion", IF(AND(J711&gt;=4,V711&gt;=4),"Loyal", IF(U711&lt;=2,"At Risk", IF(W711&gt;=4,"Potential Loyalist","Others"))))</f>
        <v>Others</v>
      </c>
    </row>
    <row r="712" spans="1:25">
      <c r="A712" t="s">
        <v>2160</v>
      </c>
      <c r="B712">
        <v>31</v>
      </c>
      <c r="C712" t="s">
        <v>24</v>
      </c>
      <c r="D712" t="s">
        <v>49</v>
      </c>
      <c r="E712" s="6" t="s">
        <v>12782</v>
      </c>
      <c r="F712" t="s">
        <v>30</v>
      </c>
      <c r="G712">
        <v>4</v>
      </c>
      <c r="H712">
        <v>1</v>
      </c>
      <c r="I712">
        <v>48</v>
      </c>
      <c r="J712">
        <v>4</v>
      </c>
      <c r="K712">
        <v>260.02</v>
      </c>
      <c r="L712" t="str">
        <f t="shared" si="66"/>
        <v/>
      </c>
      <c r="M712">
        <v>5</v>
      </c>
      <c r="N712" t="str">
        <f t="shared" si="67"/>
        <v/>
      </c>
      <c r="O712">
        <v>91</v>
      </c>
      <c r="P712" s="11">
        <v>0.25</v>
      </c>
      <c r="Q712" s="11">
        <v>8.3333333333333301E-2</v>
      </c>
      <c r="R712" s="12">
        <v>52.003999999999998</v>
      </c>
      <c r="S712" t="s">
        <v>22</v>
      </c>
      <c r="T712">
        <v>1</v>
      </c>
      <c r="U712">
        <f t="shared" si="68"/>
        <v>2</v>
      </c>
      <c r="V712">
        <f t="shared" si="69"/>
        <v>2</v>
      </c>
      <c r="W712">
        <f t="shared" si="70"/>
        <v>3</v>
      </c>
      <c r="X712" t="str">
        <f t="shared" si="71"/>
        <v>223</v>
      </c>
      <c r="Y712" t="str">
        <f>IF(Table1[[#This Row],[RFM_Score]]="555","Champion", IF(AND(J712&gt;=4,V712&gt;=4),"Loyal", IF(U712&lt;=2,"At Risk", IF(W712&gt;=4,"Potential Loyalist","Others"))))</f>
        <v>At Risk</v>
      </c>
    </row>
    <row r="713" spans="1:25">
      <c r="A713" t="s">
        <v>11152</v>
      </c>
      <c r="B713">
        <v>40</v>
      </c>
      <c r="C713" t="s">
        <v>24</v>
      </c>
      <c r="D713" t="s">
        <v>41</v>
      </c>
      <c r="E713" s="6" t="s">
        <v>12783</v>
      </c>
      <c r="F713" t="s">
        <v>26</v>
      </c>
      <c r="G713">
        <v>3</v>
      </c>
      <c r="H713">
        <v>0</v>
      </c>
      <c r="I713">
        <v>47</v>
      </c>
      <c r="J713">
        <v>2</v>
      </c>
      <c r="K713">
        <v>259.8</v>
      </c>
      <c r="L713" t="str">
        <f t="shared" si="66"/>
        <v/>
      </c>
      <c r="M713">
        <v>5</v>
      </c>
      <c r="N713" t="str">
        <f t="shared" si="67"/>
        <v/>
      </c>
      <c r="O713">
        <v>111</v>
      </c>
      <c r="P713" s="11">
        <v>0</v>
      </c>
      <c r="Q713" s="11">
        <v>4.2553191489361701E-2</v>
      </c>
      <c r="R713" s="12">
        <v>51.96</v>
      </c>
      <c r="S713" t="s">
        <v>22</v>
      </c>
      <c r="T713">
        <v>1</v>
      </c>
      <c r="U713">
        <f t="shared" si="68"/>
        <v>1</v>
      </c>
      <c r="V713">
        <f t="shared" si="69"/>
        <v>2</v>
      </c>
      <c r="W713">
        <f t="shared" si="70"/>
        <v>3</v>
      </c>
      <c r="X713" t="str">
        <f t="shared" si="71"/>
        <v>123</v>
      </c>
      <c r="Y713" t="str">
        <f>IF(Table1[[#This Row],[RFM_Score]]="555","Champion", IF(AND(J713&gt;=4,V713&gt;=4),"Loyal", IF(U713&lt;=2,"At Risk", IF(W713&gt;=4,"Potential Loyalist","Others"))))</f>
        <v>At Risk</v>
      </c>
    </row>
    <row r="714" spans="1:25">
      <c r="A714" t="s">
        <v>9501</v>
      </c>
      <c r="B714">
        <v>41</v>
      </c>
      <c r="C714" t="s">
        <v>24</v>
      </c>
      <c r="D714" t="s">
        <v>25</v>
      </c>
      <c r="E714" s="6" t="s">
        <v>12784</v>
      </c>
      <c r="F714" t="s">
        <v>30</v>
      </c>
      <c r="G714">
        <v>2</v>
      </c>
      <c r="H714">
        <v>1</v>
      </c>
      <c r="I714">
        <v>59</v>
      </c>
      <c r="J714">
        <v>4</v>
      </c>
      <c r="K714">
        <v>259.52</v>
      </c>
      <c r="L714" t="str">
        <f t="shared" si="66"/>
        <v/>
      </c>
      <c r="M714">
        <v>5</v>
      </c>
      <c r="N714" t="str">
        <f t="shared" si="67"/>
        <v/>
      </c>
      <c r="O714">
        <v>16</v>
      </c>
      <c r="P714" s="11">
        <v>0.5</v>
      </c>
      <c r="Q714" s="11">
        <v>6.7796610169491497E-2</v>
      </c>
      <c r="R714" s="12">
        <v>51.903999999999897</v>
      </c>
      <c r="S714" t="s">
        <v>22</v>
      </c>
      <c r="T714">
        <v>0</v>
      </c>
      <c r="U714">
        <f t="shared" si="68"/>
        <v>5</v>
      </c>
      <c r="V714">
        <f t="shared" si="69"/>
        <v>2</v>
      </c>
      <c r="W714">
        <f t="shared" si="70"/>
        <v>3</v>
      </c>
      <c r="X714" t="str">
        <f t="shared" si="71"/>
        <v>523</v>
      </c>
      <c r="Y714" t="str">
        <f>IF(Table1[[#This Row],[RFM_Score]]="555","Champion", IF(AND(J714&gt;=4,V714&gt;=4),"Loyal", IF(U714&lt;=2,"At Risk", IF(W714&gt;=4,"Potential Loyalist","Others"))))</f>
        <v>Others</v>
      </c>
    </row>
    <row r="715" spans="1:25">
      <c r="A715" t="s">
        <v>3757</v>
      </c>
      <c r="B715">
        <v>46</v>
      </c>
      <c r="C715" t="s">
        <v>19</v>
      </c>
      <c r="D715" t="s">
        <v>25</v>
      </c>
      <c r="E715" s="6" t="s">
        <v>12785</v>
      </c>
      <c r="F715" t="s">
        <v>21</v>
      </c>
      <c r="G715">
        <v>3</v>
      </c>
      <c r="H715">
        <v>1</v>
      </c>
      <c r="I715">
        <v>53</v>
      </c>
      <c r="J715">
        <v>1</v>
      </c>
      <c r="K715">
        <v>259.49</v>
      </c>
      <c r="L715" t="str">
        <f t="shared" si="66"/>
        <v/>
      </c>
      <c r="M715">
        <v>5</v>
      </c>
      <c r="N715" t="str">
        <f t="shared" si="67"/>
        <v/>
      </c>
      <c r="O715">
        <v>77</v>
      </c>
      <c r="P715" s="11">
        <v>0.33333333333333298</v>
      </c>
      <c r="Q715" s="11">
        <v>1.8867924528301799E-2</v>
      </c>
      <c r="R715" s="12">
        <v>51.898000000000003</v>
      </c>
      <c r="S715" t="s">
        <v>22</v>
      </c>
      <c r="T715">
        <v>0</v>
      </c>
      <c r="U715">
        <f t="shared" si="68"/>
        <v>2</v>
      </c>
      <c r="V715">
        <f t="shared" si="69"/>
        <v>2</v>
      </c>
      <c r="W715">
        <f t="shared" si="70"/>
        <v>3</v>
      </c>
      <c r="X715" t="str">
        <f t="shared" si="71"/>
        <v>223</v>
      </c>
      <c r="Y715" t="str">
        <f>IF(Table1[[#This Row],[RFM_Score]]="555","Champion", IF(AND(J715&gt;=4,V715&gt;=4),"Loyal", IF(U715&lt;=2,"At Risk", IF(W715&gt;=4,"Potential Loyalist","Others"))))</f>
        <v>At Risk</v>
      </c>
    </row>
    <row r="716" spans="1:25">
      <c r="A716" t="s">
        <v>4761</v>
      </c>
      <c r="B716">
        <v>34</v>
      </c>
      <c r="C716" t="s">
        <v>24</v>
      </c>
      <c r="D716" t="s">
        <v>35</v>
      </c>
      <c r="E716" s="6" t="s">
        <v>12786</v>
      </c>
      <c r="F716" t="s">
        <v>26</v>
      </c>
      <c r="G716">
        <v>3</v>
      </c>
      <c r="H716">
        <v>1</v>
      </c>
      <c r="I716">
        <v>45</v>
      </c>
      <c r="J716">
        <v>1</v>
      </c>
      <c r="K716">
        <v>258.61</v>
      </c>
      <c r="L716" t="str">
        <f t="shared" si="66"/>
        <v/>
      </c>
      <c r="M716">
        <v>5</v>
      </c>
      <c r="N716" t="str">
        <f t="shared" si="67"/>
        <v/>
      </c>
      <c r="O716">
        <v>2</v>
      </c>
      <c r="P716" s="11">
        <v>0.33333333333333298</v>
      </c>
      <c r="Q716" s="11">
        <v>2.2222222222222199E-2</v>
      </c>
      <c r="R716" s="12">
        <v>51.722000000000001</v>
      </c>
      <c r="S716" t="s">
        <v>22</v>
      </c>
      <c r="T716">
        <v>0</v>
      </c>
      <c r="U716">
        <f t="shared" si="68"/>
        <v>5</v>
      </c>
      <c r="V716">
        <f t="shared" si="69"/>
        <v>2</v>
      </c>
      <c r="W716">
        <f t="shared" si="70"/>
        <v>3</v>
      </c>
      <c r="X716" t="str">
        <f t="shared" si="71"/>
        <v>523</v>
      </c>
      <c r="Y716" t="str">
        <f>IF(Table1[[#This Row],[RFM_Score]]="555","Champion", IF(AND(J716&gt;=4,V716&gt;=4),"Loyal", IF(U716&lt;=2,"At Risk", IF(W716&gt;=4,"Potential Loyalist","Others"))))</f>
        <v>Others</v>
      </c>
    </row>
    <row r="717" spans="1:25">
      <c r="A717" t="s">
        <v>2885</v>
      </c>
      <c r="B717">
        <v>27</v>
      </c>
      <c r="C717" t="s">
        <v>24</v>
      </c>
      <c r="D717" t="s">
        <v>29</v>
      </c>
      <c r="E717" s="6" t="s">
        <v>12787</v>
      </c>
      <c r="F717" t="s">
        <v>62</v>
      </c>
      <c r="G717">
        <v>3</v>
      </c>
      <c r="H717">
        <v>0</v>
      </c>
      <c r="I717">
        <v>41</v>
      </c>
      <c r="J717">
        <v>4</v>
      </c>
      <c r="K717">
        <v>257.91000000000003</v>
      </c>
      <c r="L717" t="str">
        <f t="shared" si="66"/>
        <v/>
      </c>
      <c r="M717">
        <v>5</v>
      </c>
      <c r="N717" t="str">
        <f t="shared" si="67"/>
        <v/>
      </c>
      <c r="O717">
        <v>10</v>
      </c>
      <c r="P717" s="11">
        <v>0</v>
      </c>
      <c r="Q717" s="11">
        <v>9.7560975609756101E-2</v>
      </c>
      <c r="R717" s="12">
        <v>51.582000000000001</v>
      </c>
      <c r="S717" t="s">
        <v>22</v>
      </c>
      <c r="T717">
        <v>0</v>
      </c>
      <c r="U717">
        <f t="shared" si="68"/>
        <v>5</v>
      </c>
      <c r="V717">
        <f t="shared" si="69"/>
        <v>2</v>
      </c>
      <c r="W717">
        <f t="shared" si="70"/>
        <v>3</v>
      </c>
      <c r="X717" t="str">
        <f t="shared" si="71"/>
        <v>523</v>
      </c>
      <c r="Y717" t="str">
        <f>IF(Table1[[#This Row],[RFM_Score]]="555","Champion", IF(AND(J717&gt;=4,V717&gt;=4),"Loyal", IF(U717&lt;=2,"At Risk", IF(W717&gt;=4,"Potential Loyalist","Others"))))</f>
        <v>Others</v>
      </c>
    </row>
    <row r="718" spans="1:25">
      <c r="A718" t="s">
        <v>11023</v>
      </c>
      <c r="B718">
        <v>54</v>
      </c>
      <c r="C718" t="s">
        <v>24</v>
      </c>
      <c r="D718" t="s">
        <v>41</v>
      </c>
      <c r="E718" s="6" t="s">
        <v>12788</v>
      </c>
      <c r="F718" t="s">
        <v>62</v>
      </c>
      <c r="G718">
        <v>5</v>
      </c>
      <c r="H718">
        <v>1</v>
      </c>
      <c r="I718">
        <v>31</v>
      </c>
      <c r="J718">
        <v>4</v>
      </c>
      <c r="K718">
        <v>255.48</v>
      </c>
      <c r="L718" t="str">
        <f t="shared" si="66"/>
        <v/>
      </c>
      <c r="M718">
        <v>5</v>
      </c>
      <c r="N718" t="str">
        <f t="shared" si="67"/>
        <v/>
      </c>
      <c r="O718">
        <v>83</v>
      </c>
      <c r="P718" s="11">
        <v>0.2</v>
      </c>
      <c r="Q718" s="11">
        <v>0.12903225806451599</v>
      </c>
      <c r="R718" s="12">
        <v>51.095999999999997</v>
      </c>
      <c r="S718" t="s">
        <v>22</v>
      </c>
      <c r="T718">
        <v>0</v>
      </c>
      <c r="U718">
        <f t="shared" si="68"/>
        <v>2</v>
      </c>
      <c r="V718">
        <f t="shared" si="69"/>
        <v>2</v>
      </c>
      <c r="W718">
        <f t="shared" si="70"/>
        <v>3</v>
      </c>
      <c r="X718" t="str">
        <f t="shared" si="71"/>
        <v>223</v>
      </c>
      <c r="Y718" t="str">
        <f>IF(Table1[[#This Row],[RFM_Score]]="555","Champion", IF(AND(J718&gt;=4,V718&gt;=4),"Loyal", IF(U718&lt;=2,"At Risk", IF(W718&gt;=4,"Potential Loyalist","Others"))))</f>
        <v>At Risk</v>
      </c>
    </row>
    <row r="719" spans="1:25">
      <c r="A719" t="s">
        <v>11651</v>
      </c>
      <c r="B719">
        <v>30</v>
      </c>
      <c r="C719" t="s">
        <v>24</v>
      </c>
      <c r="D719" t="s">
        <v>25</v>
      </c>
      <c r="E719" s="6" t="s">
        <v>12789</v>
      </c>
      <c r="F719" t="s">
        <v>26</v>
      </c>
      <c r="G719">
        <v>5</v>
      </c>
      <c r="H719">
        <v>0</v>
      </c>
      <c r="I719">
        <v>56</v>
      </c>
      <c r="J719">
        <v>6</v>
      </c>
      <c r="K719">
        <v>255.4</v>
      </c>
      <c r="L719" t="str">
        <f t="shared" si="66"/>
        <v/>
      </c>
      <c r="M719">
        <v>5</v>
      </c>
      <c r="N719" t="str">
        <f t="shared" si="67"/>
        <v/>
      </c>
      <c r="O719">
        <v>30</v>
      </c>
      <c r="P719" s="11">
        <v>0</v>
      </c>
      <c r="Q719" s="11">
        <v>0.107142857142857</v>
      </c>
      <c r="R719" s="12">
        <v>51.08</v>
      </c>
      <c r="S719" t="s">
        <v>22</v>
      </c>
      <c r="T719">
        <v>1</v>
      </c>
      <c r="U719">
        <f t="shared" si="68"/>
        <v>4</v>
      </c>
      <c r="V719">
        <f t="shared" si="69"/>
        <v>2</v>
      </c>
      <c r="W719">
        <f t="shared" si="70"/>
        <v>3</v>
      </c>
      <c r="X719" t="str">
        <f t="shared" si="71"/>
        <v>423</v>
      </c>
      <c r="Y719" t="str">
        <f>IF(Table1[[#This Row],[RFM_Score]]="555","Champion", IF(AND(J719&gt;=4,V719&gt;=4),"Loyal", IF(U719&lt;=2,"At Risk", IF(W719&gt;=4,"Potential Loyalist","Others"))))</f>
        <v>Others</v>
      </c>
    </row>
    <row r="720" spans="1:25">
      <c r="A720" t="s">
        <v>7599</v>
      </c>
      <c r="B720">
        <v>46</v>
      </c>
      <c r="C720" t="s">
        <v>24</v>
      </c>
      <c r="D720" t="s">
        <v>35</v>
      </c>
      <c r="E720" s="6" t="s">
        <v>12790</v>
      </c>
      <c r="F720" t="s">
        <v>30</v>
      </c>
      <c r="G720">
        <v>5</v>
      </c>
      <c r="H720">
        <v>1</v>
      </c>
      <c r="I720">
        <v>57</v>
      </c>
      <c r="J720">
        <v>2</v>
      </c>
      <c r="K720">
        <v>254.27</v>
      </c>
      <c r="L720" t="str">
        <f t="shared" si="66"/>
        <v/>
      </c>
      <c r="M720">
        <v>5</v>
      </c>
      <c r="N720" t="str">
        <f t="shared" si="67"/>
        <v/>
      </c>
      <c r="O720">
        <v>8</v>
      </c>
      <c r="P720" s="11">
        <v>0.2</v>
      </c>
      <c r="Q720" s="11">
        <v>3.5087719298245598E-2</v>
      </c>
      <c r="R720" s="12">
        <v>50.853999999999999</v>
      </c>
      <c r="S720" t="s">
        <v>22</v>
      </c>
      <c r="T720">
        <v>0</v>
      </c>
      <c r="U720">
        <f t="shared" si="68"/>
        <v>5</v>
      </c>
      <c r="V720">
        <f t="shared" si="69"/>
        <v>2</v>
      </c>
      <c r="W720">
        <f t="shared" si="70"/>
        <v>3</v>
      </c>
      <c r="X720" t="str">
        <f t="shared" si="71"/>
        <v>523</v>
      </c>
      <c r="Y720" t="str">
        <f>IF(Table1[[#This Row],[RFM_Score]]="555","Champion", IF(AND(J720&gt;=4,V720&gt;=4),"Loyal", IF(U720&lt;=2,"At Risk", IF(W720&gt;=4,"Potential Loyalist","Others"))))</f>
        <v>Others</v>
      </c>
    </row>
    <row r="721" spans="1:25">
      <c r="A721" t="s">
        <v>3320</v>
      </c>
      <c r="B721">
        <v>45</v>
      </c>
      <c r="C721" t="s">
        <v>19</v>
      </c>
      <c r="D721" t="s">
        <v>25</v>
      </c>
      <c r="E721" s="6" t="s">
        <v>12791</v>
      </c>
      <c r="F721" t="s">
        <v>21</v>
      </c>
      <c r="G721">
        <v>3</v>
      </c>
      <c r="H721">
        <v>0</v>
      </c>
      <c r="I721">
        <v>59</v>
      </c>
      <c r="J721">
        <v>2</v>
      </c>
      <c r="K721">
        <v>250.41</v>
      </c>
      <c r="L721" t="str">
        <f t="shared" si="66"/>
        <v/>
      </c>
      <c r="M721">
        <v>5</v>
      </c>
      <c r="N721" t="str">
        <f t="shared" si="67"/>
        <v/>
      </c>
      <c r="O721">
        <v>38</v>
      </c>
      <c r="P721" s="11">
        <v>0</v>
      </c>
      <c r="Q721" s="11">
        <v>3.38983050847457E-2</v>
      </c>
      <c r="R721" s="12">
        <v>50.082000000000001</v>
      </c>
      <c r="S721" t="s">
        <v>22</v>
      </c>
      <c r="T721">
        <v>0</v>
      </c>
      <c r="U721">
        <f t="shared" si="68"/>
        <v>4</v>
      </c>
      <c r="V721">
        <f t="shared" si="69"/>
        <v>2</v>
      </c>
      <c r="W721">
        <f t="shared" si="70"/>
        <v>3</v>
      </c>
      <c r="X721" t="str">
        <f t="shared" si="71"/>
        <v>423</v>
      </c>
      <c r="Y721" t="str">
        <f>IF(Table1[[#This Row],[RFM_Score]]="555","Champion", IF(AND(J721&gt;=4,V721&gt;=4),"Loyal", IF(U721&lt;=2,"At Risk", IF(W721&gt;=4,"Potential Loyalist","Others"))))</f>
        <v>Others</v>
      </c>
    </row>
    <row r="722" spans="1:25">
      <c r="A722" t="s">
        <v>8930</v>
      </c>
      <c r="B722">
        <v>22</v>
      </c>
      <c r="C722" t="s">
        <v>33</v>
      </c>
      <c r="D722" t="s">
        <v>25</v>
      </c>
      <c r="E722" s="6" t="s">
        <v>12792</v>
      </c>
      <c r="F722" t="s">
        <v>26</v>
      </c>
      <c r="G722">
        <v>4</v>
      </c>
      <c r="H722">
        <v>2</v>
      </c>
      <c r="I722">
        <v>47</v>
      </c>
      <c r="J722">
        <v>2</v>
      </c>
      <c r="K722">
        <v>249.74</v>
      </c>
      <c r="L722" t="str">
        <f t="shared" si="66"/>
        <v/>
      </c>
      <c r="M722">
        <v>5</v>
      </c>
      <c r="N722" t="str">
        <f t="shared" si="67"/>
        <v/>
      </c>
      <c r="O722">
        <v>29</v>
      </c>
      <c r="P722" s="11">
        <v>0.5</v>
      </c>
      <c r="Q722" s="11">
        <v>4.2553191489361701E-2</v>
      </c>
      <c r="R722" s="12">
        <v>49.948</v>
      </c>
      <c r="S722" t="s">
        <v>22</v>
      </c>
      <c r="T722">
        <v>0</v>
      </c>
      <c r="U722">
        <f t="shared" si="68"/>
        <v>4</v>
      </c>
      <c r="V722">
        <f t="shared" si="69"/>
        <v>2</v>
      </c>
      <c r="W722">
        <f t="shared" si="70"/>
        <v>3</v>
      </c>
      <c r="X722" t="str">
        <f t="shared" si="71"/>
        <v>423</v>
      </c>
      <c r="Y722" t="str">
        <f>IF(Table1[[#This Row],[RFM_Score]]="555","Champion", IF(AND(J722&gt;=4,V722&gt;=4),"Loyal", IF(U722&lt;=2,"At Risk", IF(W722&gt;=4,"Potential Loyalist","Others"))))</f>
        <v>Others</v>
      </c>
    </row>
    <row r="723" spans="1:25">
      <c r="A723" t="s">
        <v>8266</v>
      </c>
      <c r="B723">
        <v>43</v>
      </c>
      <c r="C723" t="s">
        <v>19</v>
      </c>
      <c r="D723" t="s">
        <v>29</v>
      </c>
      <c r="E723" s="6" t="s">
        <v>12793</v>
      </c>
      <c r="F723" t="s">
        <v>37</v>
      </c>
      <c r="G723">
        <v>3</v>
      </c>
      <c r="H723">
        <v>1</v>
      </c>
      <c r="I723">
        <v>46</v>
      </c>
      <c r="J723">
        <v>5</v>
      </c>
      <c r="K723">
        <v>248.26</v>
      </c>
      <c r="L723" t="str">
        <f t="shared" si="66"/>
        <v/>
      </c>
      <c r="M723">
        <v>5</v>
      </c>
      <c r="N723" t="str">
        <f t="shared" si="67"/>
        <v/>
      </c>
      <c r="O723">
        <v>32</v>
      </c>
      <c r="P723" s="11">
        <v>0.33333333333333298</v>
      </c>
      <c r="Q723" s="11">
        <v>0.108695652173913</v>
      </c>
      <c r="R723" s="12">
        <v>49.652000000000001</v>
      </c>
      <c r="S723" t="s">
        <v>22</v>
      </c>
      <c r="T723">
        <v>1</v>
      </c>
      <c r="U723">
        <f t="shared" si="68"/>
        <v>4</v>
      </c>
      <c r="V723">
        <f t="shared" si="69"/>
        <v>2</v>
      </c>
      <c r="W723">
        <f t="shared" si="70"/>
        <v>3</v>
      </c>
      <c r="X723" t="str">
        <f t="shared" si="71"/>
        <v>423</v>
      </c>
      <c r="Y723" t="str">
        <f>IF(Table1[[#This Row],[RFM_Score]]="555","Champion", IF(AND(J723&gt;=4,V723&gt;=4),"Loyal", IF(U723&lt;=2,"At Risk", IF(W723&gt;=4,"Potential Loyalist","Others"))))</f>
        <v>Others</v>
      </c>
    </row>
    <row r="724" spans="1:25">
      <c r="A724" t="s">
        <v>5199</v>
      </c>
      <c r="B724">
        <v>33</v>
      </c>
      <c r="C724" t="s">
        <v>24</v>
      </c>
      <c r="D724" t="s">
        <v>25</v>
      </c>
      <c r="E724" s="6" t="s">
        <v>12794</v>
      </c>
      <c r="F724" t="s">
        <v>37</v>
      </c>
      <c r="G724">
        <v>4</v>
      </c>
      <c r="H724">
        <v>2</v>
      </c>
      <c r="I724">
        <v>48</v>
      </c>
      <c r="J724">
        <v>4</v>
      </c>
      <c r="K724">
        <v>247.05</v>
      </c>
      <c r="L724" t="str">
        <f t="shared" si="66"/>
        <v/>
      </c>
      <c r="M724">
        <v>5</v>
      </c>
      <c r="N724" t="str">
        <f t="shared" si="67"/>
        <v/>
      </c>
      <c r="O724">
        <v>24</v>
      </c>
      <c r="P724" s="11">
        <v>0.5</v>
      </c>
      <c r="Q724" s="11">
        <v>8.3333333333333301E-2</v>
      </c>
      <c r="R724" s="12">
        <v>49.41</v>
      </c>
      <c r="S724" t="s">
        <v>22</v>
      </c>
      <c r="T724">
        <v>0</v>
      </c>
      <c r="U724">
        <f t="shared" si="68"/>
        <v>4</v>
      </c>
      <c r="V724">
        <f t="shared" si="69"/>
        <v>2</v>
      </c>
      <c r="W724">
        <f t="shared" si="70"/>
        <v>3</v>
      </c>
      <c r="X724" t="str">
        <f t="shared" si="71"/>
        <v>423</v>
      </c>
      <c r="Y724" t="str">
        <f>IF(Table1[[#This Row],[RFM_Score]]="555","Champion", IF(AND(J724&gt;=4,V724&gt;=4),"Loyal", IF(U724&lt;=2,"At Risk", IF(W724&gt;=4,"Potential Loyalist","Others"))))</f>
        <v>Others</v>
      </c>
    </row>
    <row r="725" spans="1:25">
      <c r="A725" t="s">
        <v>1517</v>
      </c>
      <c r="B725">
        <v>43</v>
      </c>
      <c r="C725" t="s">
        <v>19</v>
      </c>
      <c r="D725" t="s">
        <v>49</v>
      </c>
      <c r="E725" s="6" t="s">
        <v>12795</v>
      </c>
      <c r="F725" t="s">
        <v>26</v>
      </c>
      <c r="G725">
        <v>1</v>
      </c>
      <c r="H725">
        <v>1</v>
      </c>
      <c r="I725">
        <v>51</v>
      </c>
      <c r="J725">
        <v>4</v>
      </c>
      <c r="K725">
        <v>247.02</v>
      </c>
      <c r="L725" t="str">
        <f t="shared" si="66"/>
        <v/>
      </c>
      <c r="M725">
        <v>5</v>
      </c>
      <c r="N725" t="str">
        <f t="shared" si="67"/>
        <v/>
      </c>
      <c r="O725">
        <v>11</v>
      </c>
      <c r="P725" s="11">
        <v>1</v>
      </c>
      <c r="Q725" s="11">
        <v>7.8431372549019607E-2</v>
      </c>
      <c r="R725" s="12">
        <v>49.404000000000003</v>
      </c>
      <c r="S725" t="s">
        <v>22</v>
      </c>
      <c r="T725">
        <v>0</v>
      </c>
      <c r="U725">
        <f t="shared" si="68"/>
        <v>5</v>
      </c>
      <c r="V725">
        <f t="shared" si="69"/>
        <v>2</v>
      </c>
      <c r="W725">
        <f t="shared" si="70"/>
        <v>3</v>
      </c>
      <c r="X725" t="str">
        <f t="shared" si="71"/>
        <v>523</v>
      </c>
      <c r="Y725" t="str">
        <f>IF(Table1[[#This Row],[RFM_Score]]="555","Champion", IF(AND(J725&gt;=4,V725&gt;=4),"Loyal", IF(U725&lt;=2,"At Risk", IF(W725&gt;=4,"Potential Loyalist","Others"))))</f>
        <v>Others</v>
      </c>
    </row>
    <row r="726" spans="1:25">
      <c r="A726" t="s">
        <v>11845</v>
      </c>
      <c r="B726">
        <v>47</v>
      </c>
      <c r="C726" t="s">
        <v>24</v>
      </c>
      <c r="D726" t="s">
        <v>35</v>
      </c>
      <c r="E726" s="6" t="s">
        <v>12796</v>
      </c>
      <c r="F726" t="s">
        <v>26</v>
      </c>
      <c r="G726">
        <v>2</v>
      </c>
      <c r="H726">
        <v>1</v>
      </c>
      <c r="I726">
        <v>49</v>
      </c>
      <c r="J726">
        <v>4</v>
      </c>
      <c r="K726">
        <v>245.98</v>
      </c>
      <c r="L726" t="str">
        <f t="shared" si="66"/>
        <v/>
      </c>
      <c r="M726">
        <v>5</v>
      </c>
      <c r="N726" t="str">
        <f t="shared" si="67"/>
        <v/>
      </c>
      <c r="O726">
        <v>25</v>
      </c>
      <c r="P726" s="11">
        <v>0.5</v>
      </c>
      <c r="Q726" s="11">
        <v>8.16326530612244E-2</v>
      </c>
      <c r="R726" s="12">
        <v>49.195999999999998</v>
      </c>
      <c r="S726" t="s">
        <v>22</v>
      </c>
      <c r="T726">
        <v>0</v>
      </c>
      <c r="U726">
        <f t="shared" si="68"/>
        <v>4</v>
      </c>
      <c r="V726">
        <f t="shared" si="69"/>
        <v>2</v>
      </c>
      <c r="W726">
        <f t="shared" si="70"/>
        <v>3</v>
      </c>
      <c r="X726" t="str">
        <f t="shared" si="71"/>
        <v>423</v>
      </c>
      <c r="Y726" t="str">
        <f>IF(Table1[[#This Row],[RFM_Score]]="555","Champion", IF(AND(J726&gt;=4,V726&gt;=4),"Loyal", IF(U726&lt;=2,"At Risk", IF(W726&gt;=4,"Potential Loyalist","Others"))))</f>
        <v>Others</v>
      </c>
    </row>
    <row r="727" spans="1:25">
      <c r="A727" t="s">
        <v>11171</v>
      </c>
      <c r="B727">
        <v>37</v>
      </c>
      <c r="C727" t="s">
        <v>19</v>
      </c>
      <c r="D727" t="s">
        <v>25</v>
      </c>
      <c r="E727" s="6" t="s">
        <v>12797</v>
      </c>
      <c r="F727" t="s">
        <v>21</v>
      </c>
      <c r="G727">
        <v>3</v>
      </c>
      <c r="H727">
        <v>1</v>
      </c>
      <c r="I727">
        <v>54</v>
      </c>
      <c r="J727">
        <v>4</v>
      </c>
      <c r="K727">
        <v>245.42</v>
      </c>
      <c r="L727" t="str">
        <f t="shared" si="66"/>
        <v/>
      </c>
      <c r="M727">
        <v>5</v>
      </c>
      <c r="N727" t="str">
        <f t="shared" si="67"/>
        <v/>
      </c>
      <c r="O727">
        <v>3</v>
      </c>
      <c r="P727" s="11">
        <v>0.33333333333333298</v>
      </c>
      <c r="Q727" s="11">
        <v>7.4074074074074001E-2</v>
      </c>
      <c r="R727" s="12">
        <v>49.083999999999897</v>
      </c>
      <c r="S727" t="s">
        <v>22</v>
      </c>
      <c r="T727">
        <v>0</v>
      </c>
      <c r="U727">
        <f t="shared" si="68"/>
        <v>5</v>
      </c>
      <c r="V727">
        <f t="shared" si="69"/>
        <v>2</v>
      </c>
      <c r="W727">
        <f t="shared" si="70"/>
        <v>3</v>
      </c>
      <c r="X727" t="str">
        <f t="shared" si="71"/>
        <v>523</v>
      </c>
      <c r="Y727" t="str">
        <f>IF(Table1[[#This Row],[RFM_Score]]="555","Champion", IF(AND(J727&gt;=4,V727&gt;=4),"Loyal", IF(U727&lt;=2,"At Risk", IF(W727&gt;=4,"Potential Loyalist","Others"))))</f>
        <v>Others</v>
      </c>
    </row>
    <row r="728" spans="1:25">
      <c r="A728" t="s">
        <v>9756</v>
      </c>
      <c r="B728">
        <v>27</v>
      </c>
      <c r="C728" t="s">
        <v>19</v>
      </c>
      <c r="D728" t="s">
        <v>46</v>
      </c>
      <c r="E728" s="6" t="s">
        <v>12798</v>
      </c>
      <c r="F728" t="s">
        <v>21</v>
      </c>
      <c r="G728">
        <v>4</v>
      </c>
      <c r="H728">
        <v>1</v>
      </c>
      <c r="I728">
        <v>47</v>
      </c>
      <c r="J728">
        <v>0</v>
      </c>
      <c r="K728">
        <v>245.12</v>
      </c>
      <c r="L728" t="str">
        <f t="shared" si="66"/>
        <v/>
      </c>
      <c r="M728">
        <v>5</v>
      </c>
      <c r="N728" t="str">
        <f t="shared" si="67"/>
        <v/>
      </c>
      <c r="O728">
        <v>1</v>
      </c>
      <c r="P728" s="11">
        <v>0.25</v>
      </c>
      <c r="Q728" s="11">
        <v>0</v>
      </c>
      <c r="R728" s="12">
        <v>49.024000000000001</v>
      </c>
      <c r="S728" t="s">
        <v>22</v>
      </c>
      <c r="T728">
        <v>0</v>
      </c>
      <c r="U728">
        <f t="shared" si="68"/>
        <v>5</v>
      </c>
      <c r="V728">
        <f t="shared" si="69"/>
        <v>2</v>
      </c>
      <c r="W728">
        <f t="shared" si="70"/>
        <v>3</v>
      </c>
      <c r="X728" t="str">
        <f t="shared" si="71"/>
        <v>523</v>
      </c>
      <c r="Y728" t="str">
        <f>IF(Table1[[#This Row],[RFM_Score]]="555","Champion", IF(AND(J728&gt;=4,V728&gt;=4),"Loyal", IF(U728&lt;=2,"At Risk", IF(W728&gt;=4,"Potential Loyalist","Others"))))</f>
        <v>Others</v>
      </c>
    </row>
    <row r="729" spans="1:25">
      <c r="A729" t="s">
        <v>3368</v>
      </c>
      <c r="B729">
        <v>18</v>
      </c>
      <c r="C729" t="s">
        <v>24</v>
      </c>
      <c r="D729" t="s">
        <v>25</v>
      </c>
      <c r="E729" s="6" t="s">
        <v>12799</v>
      </c>
      <c r="F729" t="s">
        <v>60</v>
      </c>
      <c r="G729">
        <v>1</v>
      </c>
      <c r="H729">
        <v>0</v>
      </c>
      <c r="I729">
        <v>50</v>
      </c>
      <c r="J729">
        <v>7</v>
      </c>
      <c r="K729">
        <v>244.19</v>
      </c>
      <c r="L729" t="str">
        <f t="shared" si="66"/>
        <v/>
      </c>
      <c r="M729">
        <v>5</v>
      </c>
      <c r="N729" t="str">
        <f t="shared" si="67"/>
        <v/>
      </c>
      <c r="O729">
        <v>19</v>
      </c>
      <c r="P729" s="11">
        <v>0</v>
      </c>
      <c r="Q729" s="11">
        <v>0.14000000000000001</v>
      </c>
      <c r="R729" s="12">
        <v>48.838000000000001</v>
      </c>
      <c r="S729" t="s">
        <v>22</v>
      </c>
      <c r="T729">
        <v>0</v>
      </c>
      <c r="U729">
        <f t="shared" si="68"/>
        <v>5</v>
      </c>
      <c r="V729">
        <f t="shared" si="69"/>
        <v>2</v>
      </c>
      <c r="W729">
        <f t="shared" si="70"/>
        <v>3</v>
      </c>
      <c r="X729" t="str">
        <f t="shared" si="71"/>
        <v>523</v>
      </c>
      <c r="Y729" t="str">
        <f>IF(Table1[[#This Row],[RFM_Score]]="555","Champion", IF(AND(J729&gt;=4,V729&gt;=4),"Loyal", IF(U729&lt;=2,"At Risk", IF(W729&gt;=4,"Potential Loyalist","Others"))))</f>
        <v>Others</v>
      </c>
    </row>
    <row r="730" spans="1:25">
      <c r="A730" t="s">
        <v>403</v>
      </c>
      <c r="B730">
        <v>37</v>
      </c>
      <c r="C730" t="s">
        <v>24</v>
      </c>
      <c r="D730" t="s">
        <v>25</v>
      </c>
      <c r="E730" s="6" t="s">
        <v>12800</v>
      </c>
      <c r="F730" t="s">
        <v>30</v>
      </c>
      <c r="G730">
        <v>1</v>
      </c>
      <c r="H730">
        <v>0</v>
      </c>
      <c r="I730">
        <v>59</v>
      </c>
      <c r="J730">
        <v>3</v>
      </c>
      <c r="K730">
        <v>243.11</v>
      </c>
      <c r="L730" t="str">
        <f t="shared" si="66"/>
        <v/>
      </c>
      <c r="M730">
        <v>5</v>
      </c>
      <c r="N730" t="str">
        <f t="shared" si="67"/>
        <v/>
      </c>
      <c r="O730">
        <v>11</v>
      </c>
      <c r="P730" s="11">
        <v>0</v>
      </c>
      <c r="Q730" s="11">
        <v>5.0847457627118599E-2</v>
      </c>
      <c r="R730" s="12">
        <v>48.622</v>
      </c>
      <c r="S730" t="s">
        <v>22</v>
      </c>
      <c r="T730">
        <v>1</v>
      </c>
      <c r="U730">
        <f t="shared" si="68"/>
        <v>5</v>
      </c>
      <c r="V730">
        <f t="shared" si="69"/>
        <v>2</v>
      </c>
      <c r="W730">
        <f t="shared" si="70"/>
        <v>3</v>
      </c>
      <c r="X730" t="str">
        <f t="shared" si="71"/>
        <v>523</v>
      </c>
      <c r="Y730" t="str">
        <f>IF(Table1[[#This Row],[RFM_Score]]="555","Champion", IF(AND(J730&gt;=4,V730&gt;=4),"Loyal", IF(U730&lt;=2,"At Risk", IF(W730&gt;=4,"Potential Loyalist","Others"))))</f>
        <v>Others</v>
      </c>
    </row>
    <row r="731" spans="1:25">
      <c r="A731" t="s">
        <v>7555</v>
      </c>
      <c r="B731">
        <v>18</v>
      </c>
      <c r="C731" t="s">
        <v>33</v>
      </c>
      <c r="D731" t="s">
        <v>29</v>
      </c>
      <c r="E731" s="6" t="s">
        <v>12801</v>
      </c>
      <c r="F731" t="s">
        <v>30</v>
      </c>
      <c r="G731">
        <v>6</v>
      </c>
      <c r="H731">
        <v>2</v>
      </c>
      <c r="I731">
        <v>48</v>
      </c>
      <c r="J731">
        <v>3</v>
      </c>
      <c r="K731">
        <v>242.57</v>
      </c>
      <c r="L731" t="str">
        <f t="shared" si="66"/>
        <v/>
      </c>
      <c r="M731">
        <v>5</v>
      </c>
      <c r="N731" t="str">
        <f t="shared" si="67"/>
        <v/>
      </c>
      <c r="O731">
        <v>21</v>
      </c>
      <c r="P731" s="11">
        <v>0.33333333333333298</v>
      </c>
      <c r="Q731" s="11">
        <v>6.25E-2</v>
      </c>
      <c r="R731" s="12">
        <v>48.513999999999903</v>
      </c>
      <c r="S731" t="s">
        <v>22</v>
      </c>
      <c r="T731">
        <v>0</v>
      </c>
      <c r="U731">
        <f t="shared" si="68"/>
        <v>4</v>
      </c>
      <c r="V731">
        <f t="shared" si="69"/>
        <v>2</v>
      </c>
      <c r="W731">
        <f t="shared" si="70"/>
        <v>3</v>
      </c>
      <c r="X731" t="str">
        <f t="shared" si="71"/>
        <v>423</v>
      </c>
      <c r="Y731" t="str">
        <f>IF(Table1[[#This Row],[RFM_Score]]="555","Champion", IF(AND(J731&gt;=4,V731&gt;=4),"Loyal", IF(U731&lt;=2,"At Risk", IF(W731&gt;=4,"Potential Loyalist","Others"))))</f>
        <v>Others</v>
      </c>
    </row>
    <row r="732" spans="1:25">
      <c r="A732" t="s">
        <v>10150</v>
      </c>
      <c r="B732">
        <v>36</v>
      </c>
      <c r="C732" t="s">
        <v>19</v>
      </c>
      <c r="D732" t="s">
        <v>41</v>
      </c>
      <c r="E732" s="6" t="s">
        <v>12802</v>
      </c>
      <c r="F732" t="s">
        <v>60</v>
      </c>
      <c r="G732">
        <v>0</v>
      </c>
      <c r="H732">
        <v>0</v>
      </c>
      <c r="I732">
        <v>41</v>
      </c>
      <c r="J732">
        <v>1</v>
      </c>
      <c r="K732">
        <v>241.98</v>
      </c>
      <c r="L732" t="str">
        <f t="shared" si="66"/>
        <v/>
      </c>
      <c r="M732">
        <v>5</v>
      </c>
      <c r="N732" t="str">
        <f t="shared" si="67"/>
        <v/>
      </c>
      <c r="O732">
        <v>22</v>
      </c>
      <c r="P732" s="11">
        <v>0</v>
      </c>
      <c r="Q732" s="11">
        <v>2.4390243902439001E-2</v>
      </c>
      <c r="R732" s="12">
        <v>48.396000000000001</v>
      </c>
      <c r="S732" t="s">
        <v>22</v>
      </c>
      <c r="T732">
        <v>0</v>
      </c>
      <c r="U732">
        <f t="shared" si="68"/>
        <v>4</v>
      </c>
      <c r="V732">
        <f t="shared" si="69"/>
        <v>2</v>
      </c>
      <c r="W732">
        <f t="shared" si="70"/>
        <v>3</v>
      </c>
      <c r="X732" t="str">
        <f t="shared" si="71"/>
        <v>423</v>
      </c>
      <c r="Y732" t="str">
        <f>IF(Table1[[#This Row],[RFM_Score]]="555","Champion", IF(AND(J732&gt;=4,V732&gt;=4),"Loyal", IF(U732&lt;=2,"At Risk", IF(W732&gt;=4,"Potential Loyalist","Others"))))</f>
        <v>Others</v>
      </c>
    </row>
    <row r="733" spans="1:25">
      <c r="A733" t="s">
        <v>8478</v>
      </c>
      <c r="B733">
        <v>51</v>
      </c>
      <c r="C733" t="s">
        <v>19</v>
      </c>
      <c r="D733" t="s">
        <v>25</v>
      </c>
      <c r="E733" s="6" t="s">
        <v>12803</v>
      </c>
      <c r="F733" t="s">
        <v>21</v>
      </c>
      <c r="G733">
        <v>5</v>
      </c>
      <c r="H733">
        <v>2</v>
      </c>
      <c r="I733">
        <v>32</v>
      </c>
      <c r="J733">
        <v>2</v>
      </c>
      <c r="K733">
        <v>241.34</v>
      </c>
      <c r="L733" t="str">
        <f t="shared" si="66"/>
        <v/>
      </c>
      <c r="M733">
        <v>5</v>
      </c>
      <c r="N733" t="str">
        <f t="shared" si="67"/>
        <v/>
      </c>
      <c r="O733">
        <v>6</v>
      </c>
      <c r="P733" s="11">
        <v>0.4</v>
      </c>
      <c r="Q733" s="11">
        <v>6.25E-2</v>
      </c>
      <c r="R733" s="12">
        <v>48.268000000000001</v>
      </c>
      <c r="S733" t="s">
        <v>22</v>
      </c>
      <c r="T733">
        <v>0</v>
      </c>
      <c r="U733">
        <f t="shared" si="68"/>
        <v>5</v>
      </c>
      <c r="V733">
        <f t="shared" si="69"/>
        <v>2</v>
      </c>
      <c r="W733">
        <f t="shared" si="70"/>
        <v>3</v>
      </c>
      <c r="X733" t="str">
        <f t="shared" si="71"/>
        <v>523</v>
      </c>
      <c r="Y733" t="str">
        <f>IF(Table1[[#This Row],[RFM_Score]]="555","Champion", IF(AND(J733&gt;=4,V733&gt;=4),"Loyal", IF(U733&lt;=2,"At Risk", IF(W733&gt;=4,"Potential Loyalist","Others"))))</f>
        <v>Others</v>
      </c>
    </row>
    <row r="734" spans="1:25">
      <c r="A734" t="s">
        <v>1579</v>
      </c>
      <c r="B734">
        <v>54</v>
      </c>
      <c r="C734" t="s">
        <v>19</v>
      </c>
      <c r="D734" t="s">
        <v>35</v>
      </c>
      <c r="E734" s="6" t="s">
        <v>12804</v>
      </c>
      <c r="F734" t="s">
        <v>62</v>
      </c>
      <c r="G734">
        <v>4</v>
      </c>
      <c r="H734">
        <v>0</v>
      </c>
      <c r="I734">
        <v>52</v>
      </c>
      <c r="J734">
        <v>4</v>
      </c>
      <c r="K734">
        <v>241.19</v>
      </c>
      <c r="L734" t="str">
        <f t="shared" si="66"/>
        <v/>
      </c>
      <c r="M734">
        <v>5</v>
      </c>
      <c r="N734" t="str">
        <f t="shared" si="67"/>
        <v/>
      </c>
      <c r="O734">
        <v>30</v>
      </c>
      <c r="P734" s="11">
        <v>0</v>
      </c>
      <c r="Q734" s="11">
        <v>7.69230769230769E-2</v>
      </c>
      <c r="R734" s="12">
        <v>48.238</v>
      </c>
      <c r="S734" t="s">
        <v>22</v>
      </c>
      <c r="T734">
        <v>1</v>
      </c>
      <c r="U734">
        <f t="shared" si="68"/>
        <v>4</v>
      </c>
      <c r="V734">
        <f t="shared" si="69"/>
        <v>2</v>
      </c>
      <c r="W734">
        <f t="shared" si="70"/>
        <v>3</v>
      </c>
      <c r="X734" t="str">
        <f t="shared" si="71"/>
        <v>423</v>
      </c>
      <c r="Y734" t="str">
        <f>IF(Table1[[#This Row],[RFM_Score]]="555","Champion", IF(AND(J734&gt;=4,V734&gt;=4),"Loyal", IF(U734&lt;=2,"At Risk", IF(W734&gt;=4,"Potential Loyalist","Others"))))</f>
        <v>Others</v>
      </c>
    </row>
    <row r="735" spans="1:25">
      <c r="A735" t="s">
        <v>3362</v>
      </c>
      <c r="B735">
        <v>40</v>
      </c>
      <c r="C735" t="s">
        <v>24</v>
      </c>
      <c r="D735" t="s">
        <v>25</v>
      </c>
      <c r="E735" s="6" t="s">
        <v>12805</v>
      </c>
      <c r="F735" t="s">
        <v>26</v>
      </c>
      <c r="G735">
        <v>1</v>
      </c>
      <c r="H735">
        <v>0</v>
      </c>
      <c r="I735">
        <v>43</v>
      </c>
      <c r="J735">
        <v>1</v>
      </c>
      <c r="K735">
        <v>241.08</v>
      </c>
      <c r="L735" t="str">
        <f t="shared" si="66"/>
        <v/>
      </c>
      <c r="M735">
        <v>5</v>
      </c>
      <c r="N735" t="str">
        <f t="shared" si="67"/>
        <v/>
      </c>
      <c r="O735">
        <v>20</v>
      </c>
      <c r="P735" s="11">
        <v>0</v>
      </c>
      <c r="Q735" s="11">
        <v>2.3255813953488299E-2</v>
      </c>
      <c r="R735" s="12">
        <v>48.216000000000001</v>
      </c>
      <c r="S735" t="s">
        <v>22</v>
      </c>
      <c r="T735">
        <v>0</v>
      </c>
      <c r="U735">
        <f t="shared" si="68"/>
        <v>5</v>
      </c>
      <c r="V735">
        <f t="shared" si="69"/>
        <v>2</v>
      </c>
      <c r="W735">
        <f t="shared" si="70"/>
        <v>3</v>
      </c>
      <c r="X735" t="str">
        <f t="shared" si="71"/>
        <v>523</v>
      </c>
      <c r="Y735" t="str">
        <f>IF(Table1[[#This Row],[RFM_Score]]="555","Champion", IF(AND(J735&gt;=4,V735&gt;=4),"Loyal", IF(U735&lt;=2,"At Risk", IF(W735&gt;=4,"Potential Loyalist","Others"))))</f>
        <v>Others</v>
      </c>
    </row>
    <row r="736" spans="1:25">
      <c r="A736" t="s">
        <v>7168</v>
      </c>
      <c r="B736">
        <v>32</v>
      </c>
      <c r="C736" t="s">
        <v>19</v>
      </c>
      <c r="D736" t="s">
        <v>25</v>
      </c>
      <c r="E736" s="6" t="s">
        <v>12806</v>
      </c>
      <c r="F736" t="s">
        <v>62</v>
      </c>
      <c r="G736">
        <v>3</v>
      </c>
      <c r="H736">
        <v>0</v>
      </c>
      <c r="I736">
        <v>56</v>
      </c>
      <c r="J736">
        <v>2</v>
      </c>
      <c r="K736">
        <v>238.33</v>
      </c>
      <c r="L736" t="str">
        <f t="shared" si="66"/>
        <v/>
      </c>
      <c r="M736">
        <v>5</v>
      </c>
      <c r="N736" t="str">
        <f t="shared" si="67"/>
        <v/>
      </c>
      <c r="O736">
        <v>4</v>
      </c>
      <c r="P736" s="11">
        <v>0</v>
      </c>
      <c r="Q736" s="11">
        <v>3.5714285714285698E-2</v>
      </c>
      <c r="R736" s="12">
        <v>47.665999999999997</v>
      </c>
      <c r="S736" t="s">
        <v>22</v>
      </c>
      <c r="T736">
        <v>1</v>
      </c>
      <c r="U736">
        <f t="shared" si="68"/>
        <v>5</v>
      </c>
      <c r="V736">
        <f t="shared" si="69"/>
        <v>2</v>
      </c>
      <c r="W736">
        <f t="shared" si="70"/>
        <v>3</v>
      </c>
      <c r="X736" t="str">
        <f t="shared" si="71"/>
        <v>523</v>
      </c>
      <c r="Y736" t="str">
        <f>IF(Table1[[#This Row],[RFM_Score]]="555","Champion", IF(AND(J736&gt;=4,V736&gt;=4),"Loyal", IF(U736&lt;=2,"At Risk", IF(W736&gt;=4,"Potential Loyalist","Others"))))</f>
        <v>Others</v>
      </c>
    </row>
    <row r="737" spans="1:25">
      <c r="A737" t="s">
        <v>11131</v>
      </c>
      <c r="B737">
        <v>27</v>
      </c>
      <c r="C737" t="s">
        <v>24</v>
      </c>
      <c r="D737" t="s">
        <v>20</v>
      </c>
      <c r="E737" s="6" t="s">
        <v>12807</v>
      </c>
      <c r="F737" t="s">
        <v>37</v>
      </c>
      <c r="G737">
        <v>4</v>
      </c>
      <c r="H737">
        <v>1</v>
      </c>
      <c r="I737">
        <v>46</v>
      </c>
      <c r="J737">
        <v>0</v>
      </c>
      <c r="K737">
        <v>237.94</v>
      </c>
      <c r="L737" t="str">
        <f t="shared" si="66"/>
        <v/>
      </c>
      <c r="M737">
        <v>5</v>
      </c>
      <c r="N737" t="str">
        <f t="shared" si="67"/>
        <v/>
      </c>
      <c r="O737">
        <v>12</v>
      </c>
      <c r="P737" s="11">
        <v>0.25</v>
      </c>
      <c r="Q737" s="11">
        <v>0</v>
      </c>
      <c r="R737" s="12">
        <v>47.588000000000001</v>
      </c>
      <c r="S737" t="s">
        <v>22</v>
      </c>
      <c r="T737">
        <v>0</v>
      </c>
      <c r="U737">
        <f t="shared" si="68"/>
        <v>5</v>
      </c>
      <c r="V737">
        <f t="shared" si="69"/>
        <v>2</v>
      </c>
      <c r="W737">
        <f t="shared" si="70"/>
        <v>3</v>
      </c>
      <c r="X737" t="str">
        <f t="shared" si="71"/>
        <v>523</v>
      </c>
      <c r="Y737" t="str">
        <f>IF(Table1[[#This Row],[RFM_Score]]="555","Champion", IF(AND(J737&gt;=4,V737&gt;=4),"Loyal", IF(U737&lt;=2,"At Risk", IF(W737&gt;=4,"Potential Loyalist","Others"))))</f>
        <v>Others</v>
      </c>
    </row>
    <row r="738" spans="1:25">
      <c r="A738" t="s">
        <v>5627</v>
      </c>
      <c r="B738">
        <v>28</v>
      </c>
      <c r="C738" t="s">
        <v>24</v>
      </c>
      <c r="D738" t="s">
        <v>41</v>
      </c>
      <c r="E738" s="6" t="s">
        <v>12808</v>
      </c>
      <c r="F738" t="s">
        <v>30</v>
      </c>
      <c r="G738">
        <v>1</v>
      </c>
      <c r="H738">
        <v>1</v>
      </c>
      <c r="I738">
        <v>48</v>
      </c>
      <c r="J738">
        <v>1</v>
      </c>
      <c r="K738">
        <v>237.58</v>
      </c>
      <c r="L738" t="str">
        <f t="shared" si="66"/>
        <v/>
      </c>
      <c r="M738">
        <v>5</v>
      </c>
      <c r="N738" t="str">
        <f t="shared" si="67"/>
        <v/>
      </c>
      <c r="O738">
        <v>5</v>
      </c>
      <c r="P738" s="11">
        <v>1</v>
      </c>
      <c r="Q738" s="11">
        <v>2.0833333333333301E-2</v>
      </c>
      <c r="R738" s="12">
        <v>47.515999999999998</v>
      </c>
      <c r="S738" t="s">
        <v>22</v>
      </c>
      <c r="T738">
        <v>0</v>
      </c>
      <c r="U738">
        <f t="shared" si="68"/>
        <v>5</v>
      </c>
      <c r="V738">
        <f t="shared" si="69"/>
        <v>2</v>
      </c>
      <c r="W738">
        <f t="shared" si="70"/>
        <v>3</v>
      </c>
      <c r="X738" t="str">
        <f t="shared" si="71"/>
        <v>523</v>
      </c>
      <c r="Y738" t="str">
        <f>IF(Table1[[#This Row],[RFM_Score]]="555","Champion", IF(AND(J738&gt;=4,V738&gt;=4),"Loyal", IF(U738&lt;=2,"At Risk", IF(W738&gt;=4,"Potential Loyalist","Others"))))</f>
        <v>Others</v>
      </c>
    </row>
    <row r="739" spans="1:25">
      <c r="A739" t="s">
        <v>11723</v>
      </c>
      <c r="B739">
        <v>48</v>
      </c>
      <c r="C739" t="s">
        <v>19</v>
      </c>
      <c r="D739" t="s">
        <v>29</v>
      </c>
      <c r="E739" s="6" t="s">
        <v>12809</v>
      </c>
      <c r="F739" t="s">
        <v>60</v>
      </c>
      <c r="G739">
        <v>4</v>
      </c>
      <c r="H739">
        <v>3</v>
      </c>
      <c r="I739">
        <v>54</v>
      </c>
      <c r="J739">
        <v>4</v>
      </c>
      <c r="K739">
        <v>237.43</v>
      </c>
      <c r="L739" t="str">
        <f t="shared" si="66"/>
        <v/>
      </c>
      <c r="M739">
        <v>5</v>
      </c>
      <c r="N739" t="str">
        <f t="shared" si="67"/>
        <v/>
      </c>
      <c r="O739">
        <v>117</v>
      </c>
      <c r="P739" s="11">
        <v>0.75</v>
      </c>
      <c r="Q739" s="11">
        <v>7.4074074074074001E-2</v>
      </c>
      <c r="R739" s="12">
        <v>47.485999999999997</v>
      </c>
      <c r="S739" t="s">
        <v>22</v>
      </c>
      <c r="T739">
        <v>1</v>
      </c>
      <c r="U739">
        <f t="shared" si="68"/>
        <v>1</v>
      </c>
      <c r="V739">
        <f t="shared" si="69"/>
        <v>2</v>
      </c>
      <c r="W739">
        <f t="shared" si="70"/>
        <v>3</v>
      </c>
      <c r="X739" t="str">
        <f t="shared" si="71"/>
        <v>123</v>
      </c>
      <c r="Y739" t="str">
        <f>IF(Table1[[#This Row],[RFM_Score]]="555","Champion", IF(AND(J739&gt;=4,V739&gt;=4),"Loyal", IF(U739&lt;=2,"At Risk", IF(W739&gt;=4,"Potential Loyalist","Others"))))</f>
        <v>At Risk</v>
      </c>
    </row>
    <row r="740" spans="1:25">
      <c r="A740" t="s">
        <v>7442</v>
      </c>
      <c r="B740">
        <v>54</v>
      </c>
      <c r="C740" t="s">
        <v>24</v>
      </c>
      <c r="D740" t="s">
        <v>35</v>
      </c>
      <c r="E740" s="6" t="s">
        <v>12810</v>
      </c>
      <c r="F740" t="s">
        <v>21</v>
      </c>
      <c r="G740">
        <v>6</v>
      </c>
      <c r="H740">
        <v>3</v>
      </c>
      <c r="I740">
        <v>58</v>
      </c>
      <c r="J740">
        <v>2</v>
      </c>
      <c r="K740">
        <v>237.24</v>
      </c>
      <c r="L740" t="str">
        <f t="shared" si="66"/>
        <v/>
      </c>
      <c r="M740">
        <v>5</v>
      </c>
      <c r="N740" t="str">
        <f t="shared" si="67"/>
        <v/>
      </c>
      <c r="O740">
        <v>2</v>
      </c>
      <c r="P740" s="11">
        <v>0.5</v>
      </c>
      <c r="Q740" s="11">
        <v>3.4482758620689599E-2</v>
      </c>
      <c r="R740" s="12">
        <v>47.448</v>
      </c>
      <c r="S740" t="s">
        <v>22</v>
      </c>
      <c r="T740">
        <v>0</v>
      </c>
      <c r="U740">
        <f t="shared" si="68"/>
        <v>5</v>
      </c>
      <c r="V740">
        <f t="shared" si="69"/>
        <v>2</v>
      </c>
      <c r="W740">
        <f t="shared" si="70"/>
        <v>3</v>
      </c>
      <c r="X740" t="str">
        <f t="shared" si="71"/>
        <v>523</v>
      </c>
      <c r="Y740" t="str">
        <f>IF(Table1[[#This Row],[RFM_Score]]="555","Champion", IF(AND(J740&gt;=4,V740&gt;=4),"Loyal", IF(U740&lt;=2,"At Risk", IF(W740&gt;=4,"Potential Loyalist","Others"))))</f>
        <v>Others</v>
      </c>
    </row>
    <row r="741" spans="1:25">
      <c r="A741" t="s">
        <v>3581</v>
      </c>
      <c r="B741">
        <v>51</v>
      </c>
      <c r="C741" t="s">
        <v>19</v>
      </c>
      <c r="D741" t="s">
        <v>25</v>
      </c>
      <c r="E741" s="6" t="s">
        <v>12811</v>
      </c>
      <c r="F741" t="s">
        <v>62</v>
      </c>
      <c r="G741">
        <v>0</v>
      </c>
      <c r="H741">
        <v>0</v>
      </c>
      <c r="I741">
        <v>37</v>
      </c>
      <c r="J741">
        <v>2</v>
      </c>
      <c r="K741">
        <v>237.2</v>
      </c>
      <c r="L741" t="str">
        <f t="shared" si="66"/>
        <v/>
      </c>
      <c r="M741">
        <v>5</v>
      </c>
      <c r="N741" t="str">
        <f t="shared" si="67"/>
        <v/>
      </c>
      <c r="O741">
        <v>50</v>
      </c>
      <c r="P741" s="11">
        <v>0</v>
      </c>
      <c r="Q741" s="11">
        <v>5.4054054054054002E-2</v>
      </c>
      <c r="R741" s="12">
        <v>47.44</v>
      </c>
      <c r="S741" t="s">
        <v>22</v>
      </c>
      <c r="T741">
        <v>0</v>
      </c>
      <c r="U741">
        <f t="shared" si="68"/>
        <v>3</v>
      </c>
      <c r="V741">
        <f t="shared" si="69"/>
        <v>2</v>
      </c>
      <c r="W741">
        <f t="shared" si="70"/>
        <v>3</v>
      </c>
      <c r="X741" t="str">
        <f t="shared" si="71"/>
        <v>323</v>
      </c>
      <c r="Y741" t="str">
        <f>IF(Table1[[#This Row],[RFM_Score]]="555","Champion", IF(AND(J741&gt;=4,V741&gt;=4),"Loyal", IF(U741&lt;=2,"At Risk", IF(W741&gt;=4,"Potential Loyalist","Others"))))</f>
        <v>Others</v>
      </c>
    </row>
    <row r="742" spans="1:25">
      <c r="A742" t="s">
        <v>6439</v>
      </c>
      <c r="B742">
        <v>30</v>
      </c>
      <c r="C742" t="s">
        <v>24</v>
      </c>
      <c r="D742" t="s">
        <v>25</v>
      </c>
      <c r="E742" s="6" t="s">
        <v>12812</v>
      </c>
      <c r="F742" t="s">
        <v>26</v>
      </c>
      <c r="G742">
        <v>7</v>
      </c>
      <c r="H742">
        <v>1</v>
      </c>
      <c r="I742">
        <v>47</v>
      </c>
      <c r="J742">
        <v>2</v>
      </c>
      <c r="K742">
        <v>232.92</v>
      </c>
      <c r="L742" t="str">
        <f t="shared" si="66"/>
        <v/>
      </c>
      <c r="M742">
        <v>5</v>
      </c>
      <c r="N742" t="str">
        <f t="shared" si="67"/>
        <v/>
      </c>
      <c r="O742">
        <v>56</v>
      </c>
      <c r="P742" s="11">
        <v>0.14285714285714199</v>
      </c>
      <c r="Q742" s="11">
        <v>4.2553191489361701E-2</v>
      </c>
      <c r="R742" s="12">
        <v>46.583999999999897</v>
      </c>
      <c r="S742" t="s">
        <v>22</v>
      </c>
      <c r="T742">
        <v>0</v>
      </c>
      <c r="U742">
        <f t="shared" si="68"/>
        <v>3</v>
      </c>
      <c r="V742">
        <f t="shared" si="69"/>
        <v>2</v>
      </c>
      <c r="W742">
        <f t="shared" si="70"/>
        <v>3</v>
      </c>
      <c r="X742" t="str">
        <f t="shared" si="71"/>
        <v>323</v>
      </c>
      <c r="Y742" t="str">
        <f>IF(Table1[[#This Row],[RFM_Score]]="555","Champion", IF(AND(J742&gt;=4,V742&gt;=4),"Loyal", IF(U742&lt;=2,"At Risk", IF(W742&gt;=4,"Potential Loyalist","Others"))))</f>
        <v>Others</v>
      </c>
    </row>
    <row r="743" spans="1:25">
      <c r="A743" t="s">
        <v>7616</v>
      </c>
      <c r="B743">
        <v>18</v>
      </c>
      <c r="C743" t="s">
        <v>24</v>
      </c>
      <c r="D743" t="s">
        <v>25</v>
      </c>
      <c r="E743" s="6" t="s">
        <v>12813</v>
      </c>
      <c r="F743" t="s">
        <v>21</v>
      </c>
      <c r="G743">
        <v>4</v>
      </c>
      <c r="H743">
        <v>2</v>
      </c>
      <c r="I743">
        <v>57</v>
      </c>
      <c r="J743">
        <v>0</v>
      </c>
      <c r="K743">
        <v>232.83</v>
      </c>
      <c r="L743" t="str">
        <f t="shared" si="66"/>
        <v/>
      </c>
      <c r="M743">
        <v>5</v>
      </c>
      <c r="N743" t="str">
        <f t="shared" si="67"/>
        <v/>
      </c>
      <c r="O743">
        <v>1</v>
      </c>
      <c r="P743" s="11">
        <v>0.5</v>
      </c>
      <c r="Q743" s="11">
        <v>0</v>
      </c>
      <c r="R743" s="12">
        <v>46.566000000000003</v>
      </c>
      <c r="S743" t="s">
        <v>22</v>
      </c>
      <c r="T743">
        <v>0</v>
      </c>
      <c r="U743">
        <f t="shared" si="68"/>
        <v>5</v>
      </c>
      <c r="V743">
        <f t="shared" si="69"/>
        <v>2</v>
      </c>
      <c r="W743">
        <f t="shared" si="70"/>
        <v>3</v>
      </c>
      <c r="X743" t="str">
        <f t="shared" si="71"/>
        <v>523</v>
      </c>
      <c r="Y743" t="str">
        <f>IF(Table1[[#This Row],[RFM_Score]]="555","Champion", IF(AND(J743&gt;=4,V743&gt;=4),"Loyal", IF(U743&lt;=2,"At Risk", IF(W743&gt;=4,"Potential Loyalist","Others"))))</f>
        <v>Others</v>
      </c>
    </row>
    <row r="744" spans="1:25">
      <c r="A744" t="s">
        <v>11221</v>
      </c>
      <c r="B744">
        <v>29</v>
      </c>
      <c r="C744" t="s">
        <v>19</v>
      </c>
      <c r="D744" t="s">
        <v>35</v>
      </c>
      <c r="E744" s="6" t="s">
        <v>12814</v>
      </c>
      <c r="F744" t="s">
        <v>37</v>
      </c>
      <c r="G744">
        <v>2</v>
      </c>
      <c r="H744">
        <v>0</v>
      </c>
      <c r="I744">
        <v>41</v>
      </c>
      <c r="J744">
        <v>4</v>
      </c>
      <c r="K744">
        <v>232.42</v>
      </c>
      <c r="L744" t="str">
        <f t="shared" si="66"/>
        <v/>
      </c>
      <c r="M744">
        <v>5</v>
      </c>
      <c r="N744" t="str">
        <f t="shared" si="67"/>
        <v/>
      </c>
      <c r="O744">
        <v>14</v>
      </c>
      <c r="P744" s="11">
        <v>0</v>
      </c>
      <c r="Q744" s="11">
        <v>9.7560975609756101E-2</v>
      </c>
      <c r="R744" s="12">
        <v>46.483999999999902</v>
      </c>
      <c r="S744" t="s">
        <v>22</v>
      </c>
      <c r="T744">
        <v>0</v>
      </c>
      <c r="U744">
        <f t="shared" si="68"/>
        <v>5</v>
      </c>
      <c r="V744">
        <f t="shared" si="69"/>
        <v>2</v>
      </c>
      <c r="W744">
        <f t="shared" si="70"/>
        <v>3</v>
      </c>
      <c r="X744" t="str">
        <f t="shared" si="71"/>
        <v>523</v>
      </c>
      <c r="Y744" t="str">
        <f>IF(Table1[[#This Row],[RFM_Score]]="555","Champion", IF(AND(J744&gt;=4,V744&gt;=4),"Loyal", IF(U744&lt;=2,"At Risk", IF(W744&gt;=4,"Potential Loyalist","Others"))))</f>
        <v>Others</v>
      </c>
    </row>
    <row r="745" spans="1:25">
      <c r="A745" t="s">
        <v>2292</v>
      </c>
      <c r="B745">
        <v>39</v>
      </c>
      <c r="C745" t="s">
        <v>19</v>
      </c>
      <c r="D745" t="s">
        <v>49</v>
      </c>
      <c r="E745" s="6" t="s">
        <v>12815</v>
      </c>
      <c r="F745" t="s">
        <v>37</v>
      </c>
      <c r="G745">
        <v>0</v>
      </c>
      <c r="H745">
        <v>0</v>
      </c>
      <c r="I745">
        <v>45</v>
      </c>
      <c r="J745">
        <v>4</v>
      </c>
      <c r="K745">
        <v>232.35</v>
      </c>
      <c r="L745" t="str">
        <f t="shared" si="66"/>
        <v/>
      </c>
      <c r="M745">
        <v>5</v>
      </c>
      <c r="N745" t="str">
        <f t="shared" si="67"/>
        <v/>
      </c>
      <c r="O745">
        <v>12</v>
      </c>
      <c r="P745" s="11">
        <v>0</v>
      </c>
      <c r="Q745" s="11">
        <v>8.8888888888888795E-2</v>
      </c>
      <c r="R745" s="12">
        <v>46.47</v>
      </c>
      <c r="S745" t="s">
        <v>22</v>
      </c>
      <c r="T745">
        <v>0</v>
      </c>
      <c r="U745">
        <f t="shared" si="68"/>
        <v>5</v>
      </c>
      <c r="V745">
        <f t="shared" si="69"/>
        <v>2</v>
      </c>
      <c r="W745">
        <f t="shared" si="70"/>
        <v>3</v>
      </c>
      <c r="X745" t="str">
        <f t="shared" si="71"/>
        <v>523</v>
      </c>
      <c r="Y745" t="str">
        <f>IF(Table1[[#This Row],[RFM_Score]]="555","Champion", IF(AND(J745&gt;=4,V745&gt;=4),"Loyal", IF(U745&lt;=2,"At Risk", IF(W745&gt;=4,"Potential Loyalist","Others"))))</f>
        <v>Others</v>
      </c>
    </row>
    <row r="746" spans="1:25">
      <c r="A746" t="s">
        <v>5868</v>
      </c>
      <c r="B746">
        <v>33</v>
      </c>
      <c r="C746" t="s">
        <v>19</v>
      </c>
      <c r="D746" t="s">
        <v>41</v>
      </c>
      <c r="E746" s="6" t="s">
        <v>12816</v>
      </c>
      <c r="F746" t="s">
        <v>21</v>
      </c>
      <c r="G746">
        <v>2</v>
      </c>
      <c r="H746">
        <v>1</v>
      </c>
      <c r="I746">
        <v>47</v>
      </c>
      <c r="J746">
        <v>1</v>
      </c>
      <c r="K746">
        <v>230.52</v>
      </c>
      <c r="L746" t="str">
        <f t="shared" si="66"/>
        <v/>
      </c>
      <c r="M746">
        <v>5</v>
      </c>
      <c r="N746" t="str">
        <f t="shared" si="67"/>
        <v/>
      </c>
      <c r="O746">
        <v>1</v>
      </c>
      <c r="P746" s="11">
        <v>0.5</v>
      </c>
      <c r="Q746" s="11">
        <v>2.1276595744680799E-2</v>
      </c>
      <c r="R746" s="12">
        <v>46.103999999999999</v>
      </c>
      <c r="S746" t="s">
        <v>22</v>
      </c>
      <c r="T746">
        <v>1</v>
      </c>
      <c r="U746">
        <f t="shared" si="68"/>
        <v>5</v>
      </c>
      <c r="V746">
        <f t="shared" si="69"/>
        <v>2</v>
      </c>
      <c r="W746">
        <f t="shared" si="70"/>
        <v>3</v>
      </c>
      <c r="X746" t="str">
        <f t="shared" si="71"/>
        <v>523</v>
      </c>
      <c r="Y746" t="str">
        <f>IF(Table1[[#This Row],[RFM_Score]]="555","Champion", IF(AND(J746&gt;=4,V746&gt;=4),"Loyal", IF(U746&lt;=2,"At Risk", IF(W746&gt;=4,"Potential Loyalist","Others"))))</f>
        <v>Others</v>
      </c>
    </row>
    <row r="747" spans="1:25">
      <c r="A747" t="s">
        <v>5435</v>
      </c>
      <c r="B747">
        <v>18</v>
      </c>
      <c r="C747" t="s">
        <v>19</v>
      </c>
      <c r="D747" t="s">
        <v>25</v>
      </c>
      <c r="E747" s="6" t="s">
        <v>12817</v>
      </c>
      <c r="F747" t="s">
        <v>26</v>
      </c>
      <c r="G747">
        <v>7</v>
      </c>
      <c r="H747">
        <v>1</v>
      </c>
      <c r="I747">
        <v>39</v>
      </c>
      <c r="J747">
        <v>1</v>
      </c>
      <c r="K747">
        <v>229.02</v>
      </c>
      <c r="L747" t="str">
        <f t="shared" si="66"/>
        <v/>
      </c>
      <c r="M747">
        <v>5</v>
      </c>
      <c r="N747" t="str">
        <f t="shared" si="67"/>
        <v/>
      </c>
      <c r="O747">
        <v>79</v>
      </c>
      <c r="P747" s="11">
        <v>0.14285714285714199</v>
      </c>
      <c r="Q747" s="11">
        <v>2.5641025641025599E-2</v>
      </c>
      <c r="R747" s="12">
        <v>45.804000000000002</v>
      </c>
      <c r="S747" t="s">
        <v>22</v>
      </c>
      <c r="T747">
        <v>0</v>
      </c>
      <c r="U747">
        <f t="shared" si="68"/>
        <v>2</v>
      </c>
      <c r="V747">
        <f t="shared" si="69"/>
        <v>2</v>
      </c>
      <c r="W747">
        <f t="shared" si="70"/>
        <v>3</v>
      </c>
      <c r="X747" t="str">
        <f t="shared" si="71"/>
        <v>223</v>
      </c>
      <c r="Y747" t="str">
        <f>IF(Table1[[#This Row],[RFM_Score]]="555","Champion", IF(AND(J747&gt;=4,V747&gt;=4),"Loyal", IF(U747&lt;=2,"At Risk", IF(W747&gt;=4,"Potential Loyalist","Others"))))</f>
        <v>At Risk</v>
      </c>
    </row>
    <row r="748" spans="1:25">
      <c r="A748" t="s">
        <v>3764</v>
      </c>
      <c r="B748">
        <v>47</v>
      </c>
      <c r="C748" t="s">
        <v>19</v>
      </c>
      <c r="D748" t="s">
        <v>25</v>
      </c>
      <c r="E748" s="6" t="s">
        <v>12818</v>
      </c>
      <c r="F748" t="s">
        <v>26</v>
      </c>
      <c r="G748">
        <v>5</v>
      </c>
      <c r="H748">
        <v>2</v>
      </c>
      <c r="I748">
        <v>51</v>
      </c>
      <c r="J748">
        <v>0</v>
      </c>
      <c r="K748">
        <v>228.97</v>
      </c>
      <c r="L748" t="str">
        <f t="shared" si="66"/>
        <v/>
      </c>
      <c r="M748">
        <v>5</v>
      </c>
      <c r="N748" t="str">
        <f t="shared" si="67"/>
        <v/>
      </c>
      <c r="O748">
        <v>1</v>
      </c>
      <c r="P748" s="11">
        <v>0.4</v>
      </c>
      <c r="Q748" s="11">
        <v>0</v>
      </c>
      <c r="R748" s="12">
        <v>45.793999999999997</v>
      </c>
      <c r="S748" t="s">
        <v>22</v>
      </c>
      <c r="T748">
        <v>0</v>
      </c>
      <c r="U748">
        <f t="shared" si="68"/>
        <v>5</v>
      </c>
      <c r="V748">
        <f t="shared" si="69"/>
        <v>2</v>
      </c>
      <c r="W748">
        <f t="shared" si="70"/>
        <v>3</v>
      </c>
      <c r="X748" t="str">
        <f t="shared" si="71"/>
        <v>523</v>
      </c>
      <c r="Y748" t="str">
        <f>IF(Table1[[#This Row],[RFM_Score]]="555","Champion", IF(AND(J748&gt;=4,V748&gt;=4),"Loyal", IF(U748&lt;=2,"At Risk", IF(W748&gt;=4,"Potential Loyalist","Others"))))</f>
        <v>Others</v>
      </c>
    </row>
    <row r="749" spans="1:25">
      <c r="A749" t="s">
        <v>3705</v>
      </c>
      <c r="B749">
        <v>33</v>
      </c>
      <c r="C749" t="s">
        <v>19</v>
      </c>
      <c r="D749" t="s">
        <v>35</v>
      </c>
      <c r="E749" s="6" t="s">
        <v>12819</v>
      </c>
      <c r="F749" t="s">
        <v>21</v>
      </c>
      <c r="G749">
        <v>6</v>
      </c>
      <c r="H749">
        <v>2</v>
      </c>
      <c r="I749">
        <v>43</v>
      </c>
      <c r="J749">
        <v>3</v>
      </c>
      <c r="K749">
        <v>228.49</v>
      </c>
      <c r="L749" t="str">
        <f t="shared" si="66"/>
        <v/>
      </c>
      <c r="M749">
        <v>5</v>
      </c>
      <c r="N749" t="str">
        <f t="shared" si="67"/>
        <v/>
      </c>
      <c r="O749">
        <v>15</v>
      </c>
      <c r="P749" s="11">
        <v>0.33333333333333298</v>
      </c>
      <c r="Q749" s="11">
        <v>6.9767441860465101E-2</v>
      </c>
      <c r="R749" s="12">
        <v>45.698</v>
      </c>
      <c r="S749" t="s">
        <v>22</v>
      </c>
      <c r="T749">
        <v>1</v>
      </c>
      <c r="U749">
        <f t="shared" si="68"/>
        <v>5</v>
      </c>
      <c r="V749">
        <f t="shared" si="69"/>
        <v>2</v>
      </c>
      <c r="W749">
        <f t="shared" si="70"/>
        <v>3</v>
      </c>
      <c r="X749" t="str">
        <f t="shared" si="71"/>
        <v>523</v>
      </c>
      <c r="Y749" t="str">
        <f>IF(Table1[[#This Row],[RFM_Score]]="555","Champion", IF(AND(J749&gt;=4,V749&gt;=4),"Loyal", IF(U749&lt;=2,"At Risk", IF(W749&gt;=4,"Potential Loyalist","Others"))))</f>
        <v>Others</v>
      </c>
    </row>
    <row r="750" spans="1:25">
      <c r="A750" t="s">
        <v>8628</v>
      </c>
      <c r="B750">
        <v>18</v>
      </c>
      <c r="C750" t="s">
        <v>24</v>
      </c>
      <c r="D750" t="s">
        <v>25</v>
      </c>
      <c r="E750" s="6" t="s">
        <v>12820</v>
      </c>
      <c r="F750" t="s">
        <v>26</v>
      </c>
      <c r="G750">
        <v>2</v>
      </c>
      <c r="H750">
        <v>1</v>
      </c>
      <c r="I750">
        <v>54</v>
      </c>
      <c r="J750">
        <v>1</v>
      </c>
      <c r="K750">
        <v>228.35</v>
      </c>
      <c r="L750" t="str">
        <f t="shared" si="66"/>
        <v/>
      </c>
      <c r="M750">
        <v>5</v>
      </c>
      <c r="N750" t="str">
        <f t="shared" si="67"/>
        <v/>
      </c>
      <c r="O750">
        <v>48</v>
      </c>
      <c r="P750" s="11">
        <v>0.5</v>
      </c>
      <c r="Q750" s="11">
        <v>1.85185185185185E-2</v>
      </c>
      <c r="R750" s="12">
        <v>45.67</v>
      </c>
      <c r="S750" t="s">
        <v>22</v>
      </c>
      <c r="T750">
        <v>0</v>
      </c>
      <c r="U750">
        <f t="shared" si="68"/>
        <v>3</v>
      </c>
      <c r="V750">
        <f t="shared" si="69"/>
        <v>2</v>
      </c>
      <c r="W750">
        <f t="shared" si="70"/>
        <v>3</v>
      </c>
      <c r="X750" t="str">
        <f t="shared" si="71"/>
        <v>323</v>
      </c>
      <c r="Y750" t="str">
        <f>IF(Table1[[#This Row],[RFM_Score]]="555","Champion", IF(AND(J750&gt;=4,V750&gt;=4),"Loyal", IF(U750&lt;=2,"At Risk", IF(W750&gt;=4,"Potential Loyalist","Others"))))</f>
        <v>Others</v>
      </c>
    </row>
    <row r="751" spans="1:25">
      <c r="A751" t="s">
        <v>9981</v>
      </c>
      <c r="B751">
        <v>32</v>
      </c>
      <c r="C751" t="s">
        <v>24</v>
      </c>
      <c r="D751" t="s">
        <v>25</v>
      </c>
      <c r="E751" s="6" t="s">
        <v>12821</v>
      </c>
      <c r="F751" t="s">
        <v>21</v>
      </c>
      <c r="G751">
        <v>4</v>
      </c>
      <c r="H751">
        <v>0</v>
      </c>
      <c r="I751">
        <v>59</v>
      </c>
      <c r="J751">
        <v>2</v>
      </c>
      <c r="K751">
        <v>226.37</v>
      </c>
      <c r="L751" t="str">
        <f t="shared" si="66"/>
        <v/>
      </c>
      <c r="M751">
        <v>5</v>
      </c>
      <c r="N751" t="str">
        <f t="shared" si="67"/>
        <v/>
      </c>
      <c r="O751">
        <v>54</v>
      </c>
      <c r="P751" s="11">
        <v>0</v>
      </c>
      <c r="Q751" s="11">
        <v>3.38983050847457E-2</v>
      </c>
      <c r="R751" s="12">
        <v>45.274000000000001</v>
      </c>
      <c r="S751" t="s">
        <v>22</v>
      </c>
      <c r="T751">
        <v>0</v>
      </c>
      <c r="U751">
        <f t="shared" si="68"/>
        <v>3</v>
      </c>
      <c r="V751">
        <f t="shared" si="69"/>
        <v>2</v>
      </c>
      <c r="W751">
        <f t="shared" si="70"/>
        <v>3</v>
      </c>
      <c r="X751" t="str">
        <f t="shared" si="71"/>
        <v>323</v>
      </c>
      <c r="Y751" t="str">
        <f>IF(Table1[[#This Row],[RFM_Score]]="555","Champion", IF(AND(J751&gt;=4,V751&gt;=4),"Loyal", IF(U751&lt;=2,"At Risk", IF(W751&gt;=4,"Potential Loyalist","Others"))))</f>
        <v>Others</v>
      </c>
    </row>
    <row r="752" spans="1:25">
      <c r="A752" t="s">
        <v>6974</v>
      </c>
      <c r="B752">
        <v>29</v>
      </c>
      <c r="C752" t="s">
        <v>19</v>
      </c>
      <c r="D752" t="s">
        <v>49</v>
      </c>
      <c r="E752" s="6" t="s">
        <v>12822</v>
      </c>
      <c r="F752" t="s">
        <v>37</v>
      </c>
      <c r="G752">
        <v>1</v>
      </c>
      <c r="H752">
        <v>1</v>
      </c>
      <c r="I752">
        <v>44</v>
      </c>
      <c r="J752">
        <v>1</v>
      </c>
      <c r="K752">
        <v>225.31</v>
      </c>
      <c r="L752" t="str">
        <f t="shared" si="66"/>
        <v/>
      </c>
      <c r="M752">
        <v>5</v>
      </c>
      <c r="N752" t="str">
        <f t="shared" si="67"/>
        <v/>
      </c>
      <c r="O752">
        <v>28</v>
      </c>
      <c r="P752" s="11">
        <v>1</v>
      </c>
      <c r="Q752" s="11">
        <v>2.27272727272727E-2</v>
      </c>
      <c r="R752" s="12">
        <v>45.061999999999998</v>
      </c>
      <c r="S752" t="s">
        <v>22</v>
      </c>
      <c r="T752">
        <v>0</v>
      </c>
      <c r="U752">
        <f t="shared" si="68"/>
        <v>4</v>
      </c>
      <c r="V752">
        <f t="shared" si="69"/>
        <v>2</v>
      </c>
      <c r="W752">
        <f t="shared" si="70"/>
        <v>3</v>
      </c>
      <c r="X752" t="str">
        <f t="shared" si="71"/>
        <v>423</v>
      </c>
      <c r="Y752" t="str">
        <f>IF(Table1[[#This Row],[RFM_Score]]="555","Champion", IF(AND(J752&gt;=4,V752&gt;=4),"Loyal", IF(U752&lt;=2,"At Risk", IF(W752&gt;=4,"Potential Loyalist","Others"))))</f>
        <v>Others</v>
      </c>
    </row>
    <row r="753" spans="1:25">
      <c r="A753" t="s">
        <v>5740</v>
      </c>
      <c r="B753">
        <v>27</v>
      </c>
      <c r="C753" t="s">
        <v>24</v>
      </c>
      <c r="D753" t="s">
        <v>29</v>
      </c>
      <c r="E753" s="6" t="s">
        <v>12823</v>
      </c>
      <c r="F753" t="s">
        <v>30</v>
      </c>
      <c r="G753">
        <v>4</v>
      </c>
      <c r="H753">
        <v>0</v>
      </c>
      <c r="I753">
        <v>42</v>
      </c>
      <c r="J753">
        <v>0</v>
      </c>
      <c r="K753">
        <v>224.8</v>
      </c>
      <c r="L753" t="str">
        <f t="shared" si="66"/>
        <v/>
      </c>
      <c r="M753">
        <v>5</v>
      </c>
      <c r="N753" t="str">
        <f t="shared" si="67"/>
        <v/>
      </c>
      <c r="O753">
        <v>51</v>
      </c>
      <c r="P753" s="11">
        <v>0</v>
      </c>
      <c r="Q753" s="11">
        <v>0</v>
      </c>
      <c r="R753" s="12">
        <v>44.96</v>
      </c>
      <c r="S753" t="s">
        <v>22</v>
      </c>
      <c r="T753">
        <v>0</v>
      </c>
      <c r="U753">
        <f t="shared" si="68"/>
        <v>3</v>
      </c>
      <c r="V753">
        <f t="shared" si="69"/>
        <v>2</v>
      </c>
      <c r="W753">
        <f t="shared" si="70"/>
        <v>3</v>
      </c>
      <c r="X753" t="str">
        <f t="shared" si="71"/>
        <v>323</v>
      </c>
      <c r="Y753" t="str">
        <f>IF(Table1[[#This Row],[RFM_Score]]="555","Champion", IF(AND(J753&gt;=4,V753&gt;=4),"Loyal", IF(U753&lt;=2,"At Risk", IF(W753&gt;=4,"Potential Loyalist","Others"))))</f>
        <v>Others</v>
      </c>
    </row>
    <row r="754" spans="1:25">
      <c r="A754" t="s">
        <v>8872</v>
      </c>
      <c r="B754">
        <v>34</v>
      </c>
      <c r="C754" t="s">
        <v>19</v>
      </c>
      <c r="D754" t="s">
        <v>25</v>
      </c>
      <c r="E754" s="6" t="s">
        <v>12824</v>
      </c>
      <c r="F754" t="s">
        <v>26</v>
      </c>
      <c r="G754">
        <v>2</v>
      </c>
      <c r="H754">
        <v>2</v>
      </c>
      <c r="I754">
        <v>51</v>
      </c>
      <c r="J754">
        <v>8</v>
      </c>
      <c r="K754">
        <v>224.75</v>
      </c>
      <c r="L754" t="str">
        <f t="shared" si="66"/>
        <v/>
      </c>
      <c r="M754">
        <v>5</v>
      </c>
      <c r="N754" t="str">
        <f t="shared" si="67"/>
        <v/>
      </c>
      <c r="O754">
        <v>6</v>
      </c>
      <c r="P754" s="11">
        <v>1</v>
      </c>
      <c r="Q754" s="11">
        <v>0.15686274509803899</v>
      </c>
      <c r="R754" s="12">
        <v>44.95</v>
      </c>
      <c r="S754" t="s">
        <v>22</v>
      </c>
      <c r="T754">
        <v>0</v>
      </c>
      <c r="U754">
        <f t="shared" si="68"/>
        <v>5</v>
      </c>
      <c r="V754">
        <f t="shared" si="69"/>
        <v>2</v>
      </c>
      <c r="W754">
        <f t="shared" si="70"/>
        <v>3</v>
      </c>
      <c r="X754" t="str">
        <f t="shared" si="71"/>
        <v>523</v>
      </c>
      <c r="Y754" t="str">
        <f>IF(Table1[[#This Row],[RFM_Score]]="555","Champion", IF(AND(J754&gt;=4,V754&gt;=4),"Loyal", IF(U754&lt;=2,"At Risk", IF(W754&gt;=4,"Potential Loyalist","Others"))))</f>
        <v>Others</v>
      </c>
    </row>
    <row r="755" spans="1:25">
      <c r="A755" t="s">
        <v>1900</v>
      </c>
      <c r="B755">
        <v>18</v>
      </c>
      <c r="C755" t="s">
        <v>19</v>
      </c>
      <c r="D755" t="s">
        <v>29</v>
      </c>
      <c r="E755" s="6" t="s">
        <v>12825</v>
      </c>
      <c r="F755" t="s">
        <v>37</v>
      </c>
      <c r="G755">
        <v>1</v>
      </c>
      <c r="H755">
        <v>0</v>
      </c>
      <c r="I755">
        <v>56</v>
      </c>
      <c r="J755">
        <v>0</v>
      </c>
      <c r="K755">
        <v>224.26</v>
      </c>
      <c r="L755" t="str">
        <f t="shared" si="66"/>
        <v/>
      </c>
      <c r="M755">
        <v>5</v>
      </c>
      <c r="N755" t="str">
        <f t="shared" si="67"/>
        <v/>
      </c>
      <c r="O755">
        <v>13</v>
      </c>
      <c r="P755" s="11">
        <v>0</v>
      </c>
      <c r="Q755" s="11">
        <v>0</v>
      </c>
      <c r="R755" s="12">
        <v>44.851999999999997</v>
      </c>
      <c r="S755" t="s">
        <v>22</v>
      </c>
      <c r="T755">
        <v>1</v>
      </c>
      <c r="U755">
        <f t="shared" si="68"/>
        <v>5</v>
      </c>
      <c r="V755">
        <f t="shared" si="69"/>
        <v>2</v>
      </c>
      <c r="W755">
        <f t="shared" si="70"/>
        <v>3</v>
      </c>
      <c r="X755" t="str">
        <f t="shared" si="71"/>
        <v>523</v>
      </c>
      <c r="Y755" t="str">
        <f>IF(Table1[[#This Row],[RFM_Score]]="555","Champion", IF(AND(J755&gt;=4,V755&gt;=4),"Loyal", IF(U755&lt;=2,"At Risk", IF(W755&gt;=4,"Potential Loyalist","Others"))))</f>
        <v>Others</v>
      </c>
    </row>
    <row r="756" spans="1:25">
      <c r="A756" t="s">
        <v>11322</v>
      </c>
      <c r="B756">
        <v>26</v>
      </c>
      <c r="C756" t="s">
        <v>24</v>
      </c>
      <c r="D756" t="s">
        <v>41</v>
      </c>
      <c r="E756" s="6" t="s">
        <v>12826</v>
      </c>
      <c r="F756" t="s">
        <v>21</v>
      </c>
      <c r="G756">
        <v>4</v>
      </c>
      <c r="H756">
        <v>1</v>
      </c>
      <c r="I756">
        <v>41</v>
      </c>
      <c r="J756">
        <v>1</v>
      </c>
      <c r="K756">
        <v>222.27</v>
      </c>
      <c r="L756" t="str">
        <f t="shared" si="66"/>
        <v/>
      </c>
      <c r="M756">
        <v>5</v>
      </c>
      <c r="N756" t="str">
        <f t="shared" si="67"/>
        <v/>
      </c>
      <c r="O756">
        <v>9</v>
      </c>
      <c r="P756" s="11">
        <v>0.25</v>
      </c>
      <c r="Q756" s="11">
        <v>2.4390243902439001E-2</v>
      </c>
      <c r="R756" s="12">
        <v>44.454000000000001</v>
      </c>
      <c r="S756" t="s">
        <v>22</v>
      </c>
      <c r="T756">
        <v>0</v>
      </c>
      <c r="U756">
        <f t="shared" si="68"/>
        <v>5</v>
      </c>
      <c r="V756">
        <f t="shared" si="69"/>
        <v>2</v>
      </c>
      <c r="W756">
        <f t="shared" si="70"/>
        <v>3</v>
      </c>
      <c r="X756" t="str">
        <f t="shared" si="71"/>
        <v>523</v>
      </c>
      <c r="Y756" t="str">
        <f>IF(Table1[[#This Row],[RFM_Score]]="555","Champion", IF(AND(J756&gt;=4,V756&gt;=4),"Loyal", IF(U756&lt;=2,"At Risk", IF(W756&gt;=4,"Potential Loyalist","Others"))))</f>
        <v>Others</v>
      </c>
    </row>
    <row r="757" spans="1:25">
      <c r="A757" t="s">
        <v>10250</v>
      </c>
      <c r="B757">
        <v>33</v>
      </c>
      <c r="C757" t="s">
        <v>33</v>
      </c>
      <c r="D757" t="s">
        <v>25</v>
      </c>
      <c r="E757" s="6" t="s">
        <v>12827</v>
      </c>
      <c r="F757" t="s">
        <v>26</v>
      </c>
      <c r="G757">
        <v>2</v>
      </c>
      <c r="H757">
        <v>0</v>
      </c>
      <c r="I757">
        <v>42</v>
      </c>
      <c r="J757">
        <v>1</v>
      </c>
      <c r="K757">
        <v>222.2</v>
      </c>
      <c r="L757" t="str">
        <f t="shared" si="66"/>
        <v/>
      </c>
      <c r="M757">
        <v>5</v>
      </c>
      <c r="N757" t="str">
        <f t="shared" si="67"/>
        <v/>
      </c>
      <c r="O757">
        <v>46</v>
      </c>
      <c r="P757" s="11">
        <v>0</v>
      </c>
      <c r="Q757" s="11">
        <v>2.3809523809523801E-2</v>
      </c>
      <c r="R757" s="12">
        <v>44.44</v>
      </c>
      <c r="S757" t="s">
        <v>22</v>
      </c>
      <c r="T757">
        <v>0</v>
      </c>
      <c r="U757">
        <f t="shared" si="68"/>
        <v>3</v>
      </c>
      <c r="V757">
        <f t="shared" si="69"/>
        <v>2</v>
      </c>
      <c r="W757">
        <f t="shared" si="70"/>
        <v>3</v>
      </c>
      <c r="X757" t="str">
        <f t="shared" si="71"/>
        <v>323</v>
      </c>
      <c r="Y757" t="str">
        <f>IF(Table1[[#This Row],[RFM_Score]]="555","Champion", IF(AND(J757&gt;=4,V757&gt;=4),"Loyal", IF(U757&lt;=2,"At Risk", IF(W757&gt;=4,"Potential Loyalist","Others"))))</f>
        <v>Others</v>
      </c>
    </row>
    <row r="758" spans="1:25">
      <c r="A758" t="s">
        <v>11938</v>
      </c>
      <c r="B758">
        <v>20</v>
      </c>
      <c r="C758" t="s">
        <v>24</v>
      </c>
      <c r="D758" t="s">
        <v>25</v>
      </c>
      <c r="E758" s="6" t="s">
        <v>12828</v>
      </c>
      <c r="F758" t="s">
        <v>60</v>
      </c>
      <c r="G758">
        <v>6</v>
      </c>
      <c r="H758">
        <v>2</v>
      </c>
      <c r="I758">
        <v>49</v>
      </c>
      <c r="J758">
        <v>1</v>
      </c>
      <c r="K758">
        <v>219.88</v>
      </c>
      <c r="L758" t="str">
        <f t="shared" si="66"/>
        <v/>
      </c>
      <c r="M758">
        <v>5</v>
      </c>
      <c r="N758" t="str">
        <f t="shared" si="67"/>
        <v/>
      </c>
      <c r="O758">
        <v>35</v>
      </c>
      <c r="P758" s="11">
        <v>0.33333333333333298</v>
      </c>
      <c r="Q758" s="11">
        <v>2.04081632653061E-2</v>
      </c>
      <c r="R758" s="12">
        <v>43.975999999999999</v>
      </c>
      <c r="S758" t="s">
        <v>22</v>
      </c>
      <c r="T758">
        <v>1</v>
      </c>
      <c r="U758">
        <f t="shared" si="68"/>
        <v>4</v>
      </c>
      <c r="V758">
        <f t="shared" si="69"/>
        <v>2</v>
      </c>
      <c r="W758">
        <f t="shared" si="70"/>
        <v>3</v>
      </c>
      <c r="X758" t="str">
        <f t="shared" si="71"/>
        <v>423</v>
      </c>
      <c r="Y758" t="str">
        <f>IF(Table1[[#This Row],[RFM_Score]]="555","Champion", IF(AND(J758&gt;=4,V758&gt;=4),"Loyal", IF(U758&lt;=2,"At Risk", IF(W758&gt;=4,"Potential Loyalist","Others"))))</f>
        <v>Others</v>
      </c>
    </row>
    <row r="759" spans="1:25">
      <c r="A759" t="s">
        <v>1373</v>
      </c>
      <c r="B759">
        <v>27</v>
      </c>
      <c r="C759" t="s">
        <v>24</v>
      </c>
      <c r="D759" t="s">
        <v>41</v>
      </c>
      <c r="E759" s="6" t="s">
        <v>12829</v>
      </c>
      <c r="F759" t="s">
        <v>26</v>
      </c>
      <c r="G759">
        <v>1</v>
      </c>
      <c r="H759">
        <v>0</v>
      </c>
      <c r="I759">
        <v>49</v>
      </c>
      <c r="J759">
        <v>2</v>
      </c>
      <c r="K759">
        <v>218.91</v>
      </c>
      <c r="L759" t="str">
        <f t="shared" si="66"/>
        <v/>
      </c>
      <c r="M759">
        <v>5</v>
      </c>
      <c r="N759" t="str">
        <f t="shared" si="67"/>
        <v/>
      </c>
      <c r="O759">
        <v>64</v>
      </c>
      <c r="P759" s="11">
        <v>0</v>
      </c>
      <c r="Q759" s="11">
        <v>4.08163265306122E-2</v>
      </c>
      <c r="R759" s="12">
        <v>43.781999999999996</v>
      </c>
      <c r="S759" t="s">
        <v>22</v>
      </c>
      <c r="T759">
        <v>0</v>
      </c>
      <c r="U759">
        <f t="shared" si="68"/>
        <v>3</v>
      </c>
      <c r="V759">
        <f t="shared" si="69"/>
        <v>2</v>
      </c>
      <c r="W759">
        <f t="shared" si="70"/>
        <v>3</v>
      </c>
      <c r="X759" t="str">
        <f t="shared" si="71"/>
        <v>323</v>
      </c>
      <c r="Y759" t="str">
        <f>IF(Table1[[#This Row],[RFM_Score]]="555","Champion", IF(AND(J759&gt;=4,V759&gt;=4),"Loyal", IF(U759&lt;=2,"At Risk", IF(W759&gt;=4,"Potential Loyalist","Others"))))</f>
        <v>Others</v>
      </c>
    </row>
    <row r="760" spans="1:25">
      <c r="A760" t="s">
        <v>4004</v>
      </c>
      <c r="B760">
        <v>18</v>
      </c>
      <c r="C760" t="s">
        <v>19</v>
      </c>
      <c r="D760" t="s">
        <v>20</v>
      </c>
      <c r="E760" s="6" t="s">
        <v>12830</v>
      </c>
      <c r="F760" t="s">
        <v>60</v>
      </c>
      <c r="G760">
        <v>3</v>
      </c>
      <c r="H760">
        <v>2</v>
      </c>
      <c r="I760">
        <v>53</v>
      </c>
      <c r="J760">
        <v>3</v>
      </c>
      <c r="K760">
        <v>217.98</v>
      </c>
      <c r="L760" t="str">
        <f t="shared" si="66"/>
        <v/>
      </c>
      <c r="M760">
        <v>5</v>
      </c>
      <c r="N760" t="str">
        <f t="shared" si="67"/>
        <v/>
      </c>
      <c r="O760">
        <v>6</v>
      </c>
      <c r="P760" s="11">
        <v>0.66666666666666596</v>
      </c>
      <c r="Q760" s="11">
        <v>5.6603773584905599E-2</v>
      </c>
      <c r="R760" s="12">
        <v>43.595999999999997</v>
      </c>
      <c r="S760" t="s">
        <v>22</v>
      </c>
      <c r="T760">
        <v>1</v>
      </c>
      <c r="U760">
        <f t="shared" si="68"/>
        <v>5</v>
      </c>
      <c r="V760">
        <f t="shared" si="69"/>
        <v>2</v>
      </c>
      <c r="W760">
        <f t="shared" si="70"/>
        <v>3</v>
      </c>
      <c r="X760" t="str">
        <f t="shared" si="71"/>
        <v>523</v>
      </c>
      <c r="Y760" t="str">
        <f>IF(Table1[[#This Row],[RFM_Score]]="555","Champion", IF(AND(J760&gt;=4,V760&gt;=4),"Loyal", IF(U760&lt;=2,"At Risk", IF(W760&gt;=4,"Potential Loyalist","Others"))))</f>
        <v>Others</v>
      </c>
    </row>
    <row r="761" spans="1:25">
      <c r="A761" t="s">
        <v>7859</v>
      </c>
      <c r="B761">
        <v>29</v>
      </c>
      <c r="C761" t="s">
        <v>19</v>
      </c>
      <c r="D761" t="s">
        <v>49</v>
      </c>
      <c r="E761" s="6" t="s">
        <v>12831</v>
      </c>
      <c r="F761" t="s">
        <v>37</v>
      </c>
      <c r="G761">
        <v>2</v>
      </c>
      <c r="H761">
        <v>1</v>
      </c>
      <c r="I761">
        <v>40</v>
      </c>
      <c r="J761">
        <v>1</v>
      </c>
      <c r="K761">
        <v>217.14</v>
      </c>
      <c r="L761" t="str">
        <f t="shared" si="66"/>
        <v/>
      </c>
      <c r="M761">
        <v>5</v>
      </c>
      <c r="N761" t="str">
        <f t="shared" si="67"/>
        <v/>
      </c>
      <c r="O761">
        <v>67</v>
      </c>
      <c r="P761" s="11">
        <v>0.5</v>
      </c>
      <c r="Q761" s="11">
        <v>2.5000000000000001E-2</v>
      </c>
      <c r="R761" s="12">
        <v>43.427999999999997</v>
      </c>
      <c r="S761" t="s">
        <v>22</v>
      </c>
      <c r="T761">
        <v>0</v>
      </c>
      <c r="U761">
        <f t="shared" si="68"/>
        <v>3</v>
      </c>
      <c r="V761">
        <f t="shared" si="69"/>
        <v>2</v>
      </c>
      <c r="W761">
        <f t="shared" si="70"/>
        <v>3</v>
      </c>
      <c r="X761" t="str">
        <f t="shared" si="71"/>
        <v>323</v>
      </c>
      <c r="Y761" t="str">
        <f>IF(Table1[[#This Row],[RFM_Score]]="555","Champion", IF(AND(J761&gt;=4,V761&gt;=4),"Loyal", IF(U761&lt;=2,"At Risk", IF(W761&gt;=4,"Potential Loyalist","Others"))))</f>
        <v>Others</v>
      </c>
    </row>
    <row r="762" spans="1:25">
      <c r="A762" t="s">
        <v>8535</v>
      </c>
      <c r="B762">
        <v>18</v>
      </c>
      <c r="C762" t="s">
        <v>24</v>
      </c>
      <c r="D762" t="s">
        <v>46</v>
      </c>
      <c r="E762" s="6" t="s">
        <v>12832</v>
      </c>
      <c r="F762" t="s">
        <v>62</v>
      </c>
      <c r="G762">
        <v>1</v>
      </c>
      <c r="H762">
        <v>0</v>
      </c>
      <c r="I762">
        <v>57</v>
      </c>
      <c r="J762">
        <v>3</v>
      </c>
      <c r="K762">
        <v>216.57</v>
      </c>
      <c r="L762" t="str">
        <f t="shared" si="66"/>
        <v/>
      </c>
      <c r="M762">
        <v>5</v>
      </c>
      <c r="N762" t="str">
        <f t="shared" si="67"/>
        <v/>
      </c>
      <c r="O762">
        <v>56</v>
      </c>
      <c r="P762" s="11">
        <v>0</v>
      </c>
      <c r="Q762" s="11">
        <v>5.2631578947368397E-2</v>
      </c>
      <c r="R762" s="12">
        <v>43.314</v>
      </c>
      <c r="S762" t="s">
        <v>22</v>
      </c>
      <c r="T762">
        <v>0</v>
      </c>
      <c r="U762">
        <f t="shared" si="68"/>
        <v>3</v>
      </c>
      <c r="V762">
        <f t="shared" si="69"/>
        <v>2</v>
      </c>
      <c r="W762">
        <f t="shared" si="70"/>
        <v>3</v>
      </c>
      <c r="X762" t="str">
        <f t="shared" si="71"/>
        <v>323</v>
      </c>
      <c r="Y762" t="str">
        <f>IF(Table1[[#This Row],[RFM_Score]]="555","Champion", IF(AND(J762&gt;=4,V762&gt;=4),"Loyal", IF(U762&lt;=2,"At Risk", IF(W762&gt;=4,"Potential Loyalist","Others"))))</f>
        <v>Others</v>
      </c>
    </row>
    <row r="763" spans="1:25">
      <c r="A763" t="s">
        <v>6122</v>
      </c>
      <c r="B763">
        <v>31</v>
      </c>
      <c r="C763" t="s">
        <v>19</v>
      </c>
      <c r="D763" t="s">
        <v>29</v>
      </c>
      <c r="E763" s="6" t="s">
        <v>12833</v>
      </c>
      <c r="F763" t="s">
        <v>21</v>
      </c>
      <c r="G763">
        <v>3</v>
      </c>
      <c r="H763">
        <v>0</v>
      </c>
      <c r="I763">
        <v>58</v>
      </c>
      <c r="J763">
        <v>4</v>
      </c>
      <c r="K763">
        <v>216.46</v>
      </c>
      <c r="L763" t="str">
        <f t="shared" si="66"/>
        <v/>
      </c>
      <c r="M763">
        <v>5</v>
      </c>
      <c r="N763" t="str">
        <f t="shared" si="67"/>
        <v/>
      </c>
      <c r="O763">
        <v>44</v>
      </c>
      <c r="P763" s="11">
        <v>0</v>
      </c>
      <c r="Q763" s="11">
        <v>6.8965517241379296E-2</v>
      </c>
      <c r="R763" s="12">
        <v>43.292000000000002</v>
      </c>
      <c r="S763" t="s">
        <v>22</v>
      </c>
      <c r="T763">
        <v>0</v>
      </c>
      <c r="U763">
        <f t="shared" si="68"/>
        <v>3</v>
      </c>
      <c r="V763">
        <f t="shared" si="69"/>
        <v>2</v>
      </c>
      <c r="W763">
        <f t="shared" si="70"/>
        <v>3</v>
      </c>
      <c r="X763" t="str">
        <f t="shared" si="71"/>
        <v>323</v>
      </c>
      <c r="Y763" t="str">
        <f>IF(Table1[[#This Row],[RFM_Score]]="555","Champion", IF(AND(J763&gt;=4,V763&gt;=4),"Loyal", IF(U763&lt;=2,"At Risk", IF(W763&gt;=4,"Potential Loyalist","Others"))))</f>
        <v>Others</v>
      </c>
    </row>
    <row r="764" spans="1:25">
      <c r="A764" t="s">
        <v>4332</v>
      </c>
      <c r="B764">
        <v>18</v>
      </c>
      <c r="C764" t="s">
        <v>19</v>
      </c>
      <c r="D764" t="s">
        <v>29</v>
      </c>
      <c r="E764" s="6" t="s">
        <v>12834</v>
      </c>
      <c r="F764" t="s">
        <v>37</v>
      </c>
      <c r="G764">
        <v>4</v>
      </c>
      <c r="H764">
        <v>1</v>
      </c>
      <c r="I764">
        <v>51</v>
      </c>
      <c r="J764">
        <v>3</v>
      </c>
      <c r="K764">
        <v>215.43</v>
      </c>
      <c r="L764" t="str">
        <f t="shared" si="66"/>
        <v/>
      </c>
      <c r="M764">
        <v>5</v>
      </c>
      <c r="N764" t="str">
        <f t="shared" si="67"/>
        <v/>
      </c>
      <c r="O764">
        <v>32</v>
      </c>
      <c r="P764" s="11">
        <v>0.25</v>
      </c>
      <c r="Q764" s="11">
        <v>5.8823529411764698E-2</v>
      </c>
      <c r="R764" s="12">
        <v>43.085999999999999</v>
      </c>
      <c r="S764" t="s">
        <v>22</v>
      </c>
      <c r="T764">
        <v>0</v>
      </c>
      <c r="U764">
        <f t="shared" si="68"/>
        <v>4</v>
      </c>
      <c r="V764">
        <f t="shared" si="69"/>
        <v>2</v>
      </c>
      <c r="W764">
        <f t="shared" si="70"/>
        <v>3</v>
      </c>
      <c r="X764" t="str">
        <f t="shared" si="71"/>
        <v>423</v>
      </c>
      <c r="Y764" t="str">
        <f>IF(Table1[[#This Row],[RFM_Score]]="555","Champion", IF(AND(J764&gt;=4,V764&gt;=4),"Loyal", IF(U764&lt;=2,"At Risk", IF(W764&gt;=4,"Potential Loyalist","Others"))))</f>
        <v>Others</v>
      </c>
    </row>
    <row r="765" spans="1:25">
      <c r="A765" t="s">
        <v>4961</v>
      </c>
      <c r="B765">
        <v>40</v>
      </c>
      <c r="C765" t="s">
        <v>24</v>
      </c>
      <c r="D765" t="s">
        <v>29</v>
      </c>
      <c r="E765" s="6" t="s">
        <v>12835</v>
      </c>
      <c r="F765" t="s">
        <v>30</v>
      </c>
      <c r="G765">
        <v>2</v>
      </c>
      <c r="H765">
        <v>1</v>
      </c>
      <c r="I765">
        <v>52</v>
      </c>
      <c r="J765">
        <v>1</v>
      </c>
      <c r="K765">
        <v>214.05</v>
      </c>
      <c r="L765" t="str">
        <f t="shared" si="66"/>
        <v/>
      </c>
      <c r="M765">
        <v>5</v>
      </c>
      <c r="N765" t="str">
        <f t="shared" si="67"/>
        <v/>
      </c>
      <c r="O765">
        <v>27</v>
      </c>
      <c r="P765" s="11">
        <v>0.5</v>
      </c>
      <c r="Q765" s="11">
        <v>1.9230769230769201E-2</v>
      </c>
      <c r="R765" s="12">
        <v>42.81</v>
      </c>
      <c r="S765" t="s">
        <v>22</v>
      </c>
      <c r="T765">
        <v>0</v>
      </c>
      <c r="U765">
        <f t="shared" si="68"/>
        <v>4</v>
      </c>
      <c r="V765">
        <f t="shared" si="69"/>
        <v>2</v>
      </c>
      <c r="W765">
        <f t="shared" si="70"/>
        <v>3</v>
      </c>
      <c r="X765" t="str">
        <f t="shared" si="71"/>
        <v>423</v>
      </c>
      <c r="Y765" t="str">
        <f>IF(Table1[[#This Row],[RFM_Score]]="555","Champion", IF(AND(J765&gt;=4,V765&gt;=4),"Loyal", IF(U765&lt;=2,"At Risk", IF(W765&gt;=4,"Potential Loyalist","Others"))))</f>
        <v>Others</v>
      </c>
    </row>
    <row r="766" spans="1:25">
      <c r="A766" t="s">
        <v>5464</v>
      </c>
      <c r="B766">
        <v>34</v>
      </c>
      <c r="C766" t="s">
        <v>19</v>
      </c>
      <c r="D766" t="s">
        <v>25</v>
      </c>
      <c r="E766" s="6" t="s">
        <v>12836</v>
      </c>
      <c r="F766" t="s">
        <v>37</v>
      </c>
      <c r="G766">
        <v>4</v>
      </c>
      <c r="H766">
        <v>2</v>
      </c>
      <c r="I766">
        <v>55</v>
      </c>
      <c r="J766">
        <v>4</v>
      </c>
      <c r="K766">
        <v>213.4</v>
      </c>
      <c r="L766" t="str">
        <f t="shared" si="66"/>
        <v/>
      </c>
      <c r="M766">
        <v>5</v>
      </c>
      <c r="N766" t="str">
        <f t="shared" si="67"/>
        <v/>
      </c>
      <c r="O766">
        <v>35</v>
      </c>
      <c r="P766" s="11">
        <v>0.5</v>
      </c>
      <c r="Q766" s="11">
        <v>7.2727272727272696E-2</v>
      </c>
      <c r="R766" s="12">
        <v>42.68</v>
      </c>
      <c r="S766" t="s">
        <v>22</v>
      </c>
      <c r="T766">
        <v>0</v>
      </c>
      <c r="U766">
        <f t="shared" si="68"/>
        <v>4</v>
      </c>
      <c r="V766">
        <f t="shared" si="69"/>
        <v>2</v>
      </c>
      <c r="W766">
        <f t="shared" si="70"/>
        <v>3</v>
      </c>
      <c r="X766" t="str">
        <f t="shared" si="71"/>
        <v>423</v>
      </c>
      <c r="Y766" t="str">
        <f>IF(Table1[[#This Row],[RFM_Score]]="555","Champion", IF(AND(J766&gt;=4,V766&gt;=4),"Loyal", IF(U766&lt;=2,"At Risk", IF(W766&gt;=4,"Potential Loyalist","Others"))))</f>
        <v>Others</v>
      </c>
    </row>
    <row r="767" spans="1:25">
      <c r="A767" t="s">
        <v>4860</v>
      </c>
      <c r="B767">
        <v>34</v>
      </c>
      <c r="C767" t="s">
        <v>24</v>
      </c>
      <c r="D767" t="s">
        <v>25</v>
      </c>
      <c r="E767" s="6" t="s">
        <v>12837</v>
      </c>
      <c r="F767" t="s">
        <v>21</v>
      </c>
      <c r="G767">
        <v>6</v>
      </c>
      <c r="H767">
        <v>2</v>
      </c>
      <c r="I767">
        <v>51</v>
      </c>
      <c r="J767">
        <v>2</v>
      </c>
      <c r="K767">
        <v>213.11</v>
      </c>
      <c r="L767" t="str">
        <f t="shared" si="66"/>
        <v/>
      </c>
      <c r="M767">
        <v>5</v>
      </c>
      <c r="N767" t="str">
        <f t="shared" si="67"/>
        <v/>
      </c>
      <c r="O767">
        <v>102</v>
      </c>
      <c r="P767" s="11">
        <v>0.33333333333333298</v>
      </c>
      <c r="Q767" s="11">
        <v>3.9215686274509803E-2</v>
      </c>
      <c r="R767" s="12">
        <v>42.622</v>
      </c>
      <c r="S767" t="s">
        <v>22</v>
      </c>
      <c r="T767">
        <v>0</v>
      </c>
      <c r="U767">
        <f t="shared" si="68"/>
        <v>1</v>
      </c>
      <c r="V767">
        <f t="shared" si="69"/>
        <v>2</v>
      </c>
      <c r="W767">
        <f t="shared" si="70"/>
        <v>3</v>
      </c>
      <c r="X767" t="str">
        <f t="shared" si="71"/>
        <v>123</v>
      </c>
      <c r="Y767" t="str">
        <f>IF(Table1[[#This Row],[RFM_Score]]="555","Champion", IF(AND(J767&gt;=4,V767&gt;=4),"Loyal", IF(U767&lt;=2,"At Risk", IF(W767&gt;=4,"Potential Loyalist","Others"))))</f>
        <v>At Risk</v>
      </c>
    </row>
    <row r="768" spans="1:25">
      <c r="A768" t="s">
        <v>2336</v>
      </c>
      <c r="B768">
        <v>18</v>
      </c>
      <c r="C768" t="s">
        <v>24</v>
      </c>
      <c r="D768" t="s">
        <v>46</v>
      </c>
      <c r="E768" s="6" t="s">
        <v>12838</v>
      </c>
      <c r="F768" t="s">
        <v>37</v>
      </c>
      <c r="G768">
        <v>4</v>
      </c>
      <c r="H768">
        <v>2</v>
      </c>
      <c r="I768">
        <v>43</v>
      </c>
      <c r="J768">
        <v>0</v>
      </c>
      <c r="K768">
        <v>212.07</v>
      </c>
      <c r="L768" t="str">
        <f t="shared" si="66"/>
        <v/>
      </c>
      <c r="M768">
        <v>5</v>
      </c>
      <c r="N768" t="str">
        <f t="shared" si="67"/>
        <v/>
      </c>
      <c r="O768">
        <v>30</v>
      </c>
      <c r="P768" s="11">
        <v>0.5</v>
      </c>
      <c r="Q768" s="11">
        <v>0</v>
      </c>
      <c r="R768" s="12">
        <v>42.414000000000001</v>
      </c>
      <c r="S768" t="s">
        <v>22</v>
      </c>
      <c r="T768">
        <v>0</v>
      </c>
      <c r="U768">
        <f t="shared" si="68"/>
        <v>4</v>
      </c>
      <c r="V768">
        <f t="shared" si="69"/>
        <v>2</v>
      </c>
      <c r="W768">
        <f t="shared" si="70"/>
        <v>3</v>
      </c>
      <c r="X768" t="str">
        <f t="shared" si="71"/>
        <v>423</v>
      </c>
      <c r="Y768" t="str">
        <f>IF(Table1[[#This Row],[RFM_Score]]="555","Champion", IF(AND(J768&gt;=4,V768&gt;=4),"Loyal", IF(U768&lt;=2,"At Risk", IF(W768&gt;=4,"Potential Loyalist","Others"))))</f>
        <v>Others</v>
      </c>
    </row>
    <row r="769" spans="1:25">
      <c r="A769" t="s">
        <v>8659</v>
      </c>
      <c r="B769">
        <v>31</v>
      </c>
      <c r="C769" t="s">
        <v>19</v>
      </c>
      <c r="D769" t="s">
        <v>20</v>
      </c>
      <c r="E769" s="6" t="s">
        <v>12839</v>
      </c>
      <c r="F769" t="s">
        <v>26</v>
      </c>
      <c r="G769">
        <v>6</v>
      </c>
      <c r="H769">
        <v>0</v>
      </c>
      <c r="I769">
        <v>58</v>
      </c>
      <c r="J769">
        <v>3</v>
      </c>
      <c r="K769">
        <v>209.5</v>
      </c>
      <c r="L769" t="str">
        <f t="shared" si="66"/>
        <v/>
      </c>
      <c r="M769">
        <v>5</v>
      </c>
      <c r="N769" t="str">
        <f t="shared" si="67"/>
        <v/>
      </c>
      <c r="O769">
        <v>1</v>
      </c>
      <c r="P769" s="11">
        <v>0</v>
      </c>
      <c r="Q769" s="11">
        <v>5.1724137931034399E-2</v>
      </c>
      <c r="R769" s="12">
        <v>41.9</v>
      </c>
      <c r="S769" t="s">
        <v>22</v>
      </c>
      <c r="T769">
        <v>0</v>
      </c>
      <c r="U769">
        <f t="shared" si="68"/>
        <v>5</v>
      </c>
      <c r="V769">
        <f t="shared" si="69"/>
        <v>2</v>
      </c>
      <c r="W769">
        <f t="shared" si="70"/>
        <v>3</v>
      </c>
      <c r="X769" t="str">
        <f t="shared" si="71"/>
        <v>523</v>
      </c>
      <c r="Y769" t="str">
        <f>IF(Table1[[#This Row],[RFM_Score]]="555","Champion", IF(AND(J769&gt;=4,V769&gt;=4),"Loyal", IF(U769&lt;=2,"At Risk", IF(W769&gt;=4,"Potential Loyalist","Others"))))</f>
        <v>Others</v>
      </c>
    </row>
    <row r="770" spans="1:25">
      <c r="A770" t="s">
        <v>709</v>
      </c>
      <c r="B770">
        <v>30</v>
      </c>
      <c r="C770" t="s">
        <v>19</v>
      </c>
      <c r="D770" t="s">
        <v>41</v>
      </c>
      <c r="E770" s="6" t="s">
        <v>12840</v>
      </c>
      <c r="F770" t="s">
        <v>30</v>
      </c>
      <c r="G770">
        <v>2</v>
      </c>
      <c r="H770">
        <v>1</v>
      </c>
      <c r="I770">
        <v>49</v>
      </c>
      <c r="J770">
        <v>2</v>
      </c>
      <c r="K770">
        <v>208.76</v>
      </c>
      <c r="L770" t="str">
        <f t="shared" ref="L770:L833" si="72">IF(OR(K770&lt;$AC$10, K770&gt;$AC$11), "OUTLIER", "")</f>
        <v/>
      </c>
      <c r="M770">
        <v>5</v>
      </c>
      <c r="N770" t="str">
        <f t="shared" ref="N770:N833" si="73">IF(OR(M770&lt;$AC$16, M770&gt;$AC$17), "OUTLIER", "")</f>
        <v/>
      </c>
      <c r="O770">
        <v>23</v>
      </c>
      <c r="P770" s="11">
        <v>0.5</v>
      </c>
      <c r="Q770" s="11">
        <v>4.08163265306122E-2</v>
      </c>
      <c r="R770" s="12">
        <v>41.751999999999903</v>
      </c>
      <c r="S770" t="s">
        <v>22</v>
      </c>
      <c r="T770">
        <v>0</v>
      </c>
      <c r="U770">
        <f t="shared" ref="U770:U833" si="74">IF(O770&lt;=20,5,IF(O770&lt;=40,4,IF(O770&lt;=70,3,IF(O770&lt;=100,2,1))))</f>
        <v>4</v>
      </c>
      <c r="V770">
        <f t="shared" ref="V770:V833" si="75">IF(M770&gt;=11,5,IF(M770&gt;=9,4,IF(M770&gt;=7,3,IF(M770&gt;=5,2,1))))</f>
        <v>2</v>
      </c>
      <c r="W770">
        <f t="shared" ref="W770:W833" si="76">IF(K770&gt;=500,5,IF(K770&gt;=300,4,IF(K770&gt;=150,3,IF(K770&gt;=50,2,1))))</f>
        <v>3</v>
      </c>
      <c r="X770" t="str">
        <f t="shared" ref="X770:X833" si="77">U770 &amp; V770 &amp; W770</f>
        <v>423</v>
      </c>
      <c r="Y770" t="str">
        <f>IF(Table1[[#This Row],[RFM_Score]]="555","Champion", IF(AND(J770&gt;=4,V770&gt;=4),"Loyal", IF(U770&lt;=2,"At Risk", IF(W770&gt;=4,"Potential Loyalist","Others"))))</f>
        <v>Others</v>
      </c>
    </row>
    <row r="771" spans="1:25">
      <c r="A771" t="s">
        <v>8178</v>
      </c>
      <c r="B771">
        <v>26</v>
      </c>
      <c r="C771" t="s">
        <v>24</v>
      </c>
      <c r="D771" t="s">
        <v>29</v>
      </c>
      <c r="E771" s="6" t="s">
        <v>12841</v>
      </c>
      <c r="F771" t="s">
        <v>26</v>
      </c>
      <c r="G771">
        <v>4</v>
      </c>
      <c r="H771">
        <v>2</v>
      </c>
      <c r="I771">
        <v>50</v>
      </c>
      <c r="J771">
        <v>3</v>
      </c>
      <c r="K771">
        <v>207.01</v>
      </c>
      <c r="L771" t="str">
        <f t="shared" si="72"/>
        <v/>
      </c>
      <c r="M771">
        <v>5</v>
      </c>
      <c r="N771" t="str">
        <f t="shared" si="73"/>
        <v/>
      </c>
      <c r="O771">
        <v>18</v>
      </c>
      <c r="P771" s="11">
        <v>0.5</v>
      </c>
      <c r="Q771" s="11">
        <v>0.06</v>
      </c>
      <c r="R771" s="12">
        <v>41.402000000000001</v>
      </c>
      <c r="S771" t="s">
        <v>22</v>
      </c>
      <c r="T771">
        <v>0</v>
      </c>
      <c r="U771">
        <f t="shared" si="74"/>
        <v>5</v>
      </c>
      <c r="V771">
        <f t="shared" si="75"/>
        <v>2</v>
      </c>
      <c r="W771">
        <f t="shared" si="76"/>
        <v>3</v>
      </c>
      <c r="X771" t="str">
        <f t="shared" si="77"/>
        <v>523</v>
      </c>
      <c r="Y771" t="str">
        <f>IF(Table1[[#This Row],[RFM_Score]]="555","Champion", IF(AND(J771&gt;=4,V771&gt;=4),"Loyal", IF(U771&lt;=2,"At Risk", IF(W771&gt;=4,"Potential Loyalist","Others"))))</f>
        <v>Others</v>
      </c>
    </row>
    <row r="772" spans="1:25">
      <c r="A772" t="s">
        <v>8833</v>
      </c>
      <c r="B772">
        <v>28</v>
      </c>
      <c r="C772" t="s">
        <v>19</v>
      </c>
      <c r="D772" t="s">
        <v>25</v>
      </c>
      <c r="E772" s="6" t="s">
        <v>12842</v>
      </c>
      <c r="F772" t="s">
        <v>37</v>
      </c>
      <c r="G772">
        <v>1</v>
      </c>
      <c r="H772">
        <v>0</v>
      </c>
      <c r="I772">
        <v>45</v>
      </c>
      <c r="J772">
        <v>3</v>
      </c>
      <c r="K772">
        <v>206.84</v>
      </c>
      <c r="L772" t="str">
        <f t="shared" si="72"/>
        <v/>
      </c>
      <c r="M772">
        <v>5</v>
      </c>
      <c r="N772" t="str">
        <f t="shared" si="73"/>
        <v/>
      </c>
      <c r="O772">
        <v>62</v>
      </c>
      <c r="P772" s="11">
        <v>0</v>
      </c>
      <c r="Q772" s="11">
        <v>6.6666666666666596E-2</v>
      </c>
      <c r="R772" s="12">
        <v>41.368000000000002</v>
      </c>
      <c r="S772" t="s">
        <v>22</v>
      </c>
      <c r="T772">
        <v>0</v>
      </c>
      <c r="U772">
        <f t="shared" si="74"/>
        <v>3</v>
      </c>
      <c r="V772">
        <f t="shared" si="75"/>
        <v>2</v>
      </c>
      <c r="W772">
        <f t="shared" si="76"/>
        <v>3</v>
      </c>
      <c r="X772" t="str">
        <f t="shared" si="77"/>
        <v>323</v>
      </c>
      <c r="Y772" t="str">
        <f>IF(Table1[[#This Row],[RFM_Score]]="555","Champion", IF(AND(J772&gt;=4,V772&gt;=4),"Loyal", IF(U772&lt;=2,"At Risk", IF(W772&gt;=4,"Potential Loyalist","Others"))))</f>
        <v>Others</v>
      </c>
    </row>
    <row r="773" spans="1:25">
      <c r="A773" t="s">
        <v>11081</v>
      </c>
      <c r="B773">
        <v>34</v>
      </c>
      <c r="C773" t="s">
        <v>24</v>
      </c>
      <c r="D773" t="s">
        <v>25</v>
      </c>
      <c r="E773" s="6" t="s">
        <v>12843</v>
      </c>
      <c r="F773" t="s">
        <v>37</v>
      </c>
      <c r="G773">
        <v>2</v>
      </c>
      <c r="H773">
        <v>0</v>
      </c>
      <c r="I773">
        <v>58</v>
      </c>
      <c r="J773">
        <v>2</v>
      </c>
      <c r="K773">
        <v>206.63</v>
      </c>
      <c r="L773" t="str">
        <f t="shared" si="72"/>
        <v/>
      </c>
      <c r="M773">
        <v>5</v>
      </c>
      <c r="N773" t="str">
        <f t="shared" si="73"/>
        <v/>
      </c>
      <c r="O773">
        <v>18</v>
      </c>
      <c r="P773" s="11">
        <v>0</v>
      </c>
      <c r="Q773" s="11">
        <v>3.4482758620689599E-2</v>
      </c>
      <c r="R773" s="12">
        <v>41.326000000000001</v>
      </c>
      <c r="S773" t="s">
        <v>22</v>
      </c>
      <c r="T773">
        <v>0</v>
      </c>
      <c r="U773">
        <f t="shared" si="74"/>
        <v>5</v>
      </c>
      <c r="V773">
        <f t="shared" si="75"/>
        <v>2</v>
      </c>
      <c r="W773">
        <f t="shared" si="76"/>
        <v>3</v>
      </c>
      <c r="X773" t="str">
        <f t="shared" si="77"/>
        <v>523</v>
      </c>
      <c r="Y773" t="str">
        <f>IF(Table1[[#This Row],[RFM_Score]]="555","Champion", IF(AND(J773&gt;=4,V773&gt;=4),"Loyal", IF(U773&lt;=2,"At Risk", IF(W773&gt;=4,"Potential Loyalist","Others"))))</f>
        <v>Others</v>
      </c>
    </row>
    <row r="774" spans="1:25">
      <c r="A774" t="s">
        <v>3813</v>
      </c>
      <c r="B774">
        <v>18</v>
      </c>
      <c r="C774" t="s">
        <v>19</v>
      </c>
      <c r="D774" t="s">
        <v>25</v>
      </c>
      <c r="E774" s="6" t="s">
        <v>12844</v>
      </c>
      <c r="F774" t="s">
        <v>37</v>
      </c>
      <c r="G774">
        <v>2</v>
      </c>
      <c r="H774">
        <v>1</v>
      </c>
      <c r="I774">
        <v>52</v>
      </c>
      <c r="J774">
        <v>3</v>
      </c>
      <c r="K774">
        <v>204.55</v>
      </c>
      <c r="L774" t="str">
        <f t="shared" si="72"/>
        <v/>
      </c>
      <c r="M774">
        <v>5</v>
      </c>
      <c r="N774" t="str">
        <f t="shared" si="73"/>
        <v/>
      </c>
      <c r="O774">
        <v>47</v>
      </c>
      <c r="P774" s="11">
        <v>0.5</v>
      </c>
      <c r="Q774" s="11">
        <v>5.7692307692307598E-2</v>
      </c>
      <c r="R774" s="12">
        <v>40.909999999999997</v>
      </c>
      <c r="S774" t="s">
        <v>22</v>
      </c>
      <c r="T774">
        <v>0</v>
      </c>
      <c r="U774">
        <f t="shared" si="74"/>
        <v>3</v>
      </c>
      <c r="V774">
        <f t="shared" si="75"/>
        <v>2</v>
      </c>
      <c r="W774">
        <f t="shared" si="76"/>
        <v>3</v>
      </c>
      <c r="X774" t="str">
        <f t="shared" si="77"/>
        <v>323</v>
      </c>
      <c r="Y774" t="str">
        <f>IF(Table1[[#This Row],[RFM_Score]]="555","Champion", IF(AND(J774&gt;=4,V774&gt;=4),"Loyal", IF(U774&lt;=2,"At Risk", IF(W774&gt;=4,"Potential Loyalist","Others"))))</f>
        <v>Others</v>
      </c>
    </row>
    <row r="775" spans="1:25">
      <c r="A775" t="s">
        <v>3628</v>
      </c>
      <c r="B775">
        <v>42</v>
      </c>
      <c r="C775" t="s">
        <v>24</v>
      </c>
      <c r="D775" t="s">
        <v>20</v>
      </c>
      <c r="E775" s="6" t="s">
        <v>12845</v>
      </c>
      <c r="F775" t="s">
        <v>26</v>
      </c>
      <c r="G775">
        <v>5</v>
      </c>
      <c r="H775">
        <v>2</v>
      </c>
      <c r="I775">
        <v>44</v>
      </c>
      <c r="J775">
        <v>3</v>
      </c>
      <c r="K775">
        <v>204.06</v>
      </c>
      <c r="L775" t="str">
        <f t="shared" si="72"/>
        <v/>
      </c>
      <c r="M775">
        <v>5</v>
      </c>
      <c r="N775" t="str">
        <f t="shared" si="73"/>
        <v/>
      </c>
      <c r="O775">
        <v>84</v>
      </c>
      <c r="P775" s="11">
        <v>0.4</v>
      </c>
      <c r="Q775" s="11">
        <v>6.8181818181818094E-2</v>
      </c>
      <c r="R775" s="12">
        <v>40.811999999999998</v>
      </c>
      <c r="S775" t="s">
        <v>22</v>
      </c>
      <c r="T775">
        <v>0</v>
      </c>
      <c r="U775">
        <f t="shared" si="74"/>
        <v>2</v>
      </c>
      <c r="V775">
        <f t="shared" si="75"/>
        <v>2</v>
      </c>
      <c r="W775">
        <f t="shared" si="76"/>
        <v>3</v>
      </c>
      <c r="X775" t="str">
        <f t="shared" si="77"/>
        <v>223</v>
      </c>
      <c r="Y775" t="str">
        <f>IF(Table1[[#This Row],[RFM_Score]]="555","Champion", IF(AND(J775&gt;=4,V775&gt;=4),"Loyal", IF(U775&lt;=2,"At Risk", IF(W775&gt;=4,"Potential Loyalist","Others"))))</f>
        <v>At Risk</v>
      </c>
    </row>
    <row r="776" spans="1:25">
      <c r="A776" t="s">
        <v>8167</v>
      </c>
      <c r="B776">
        <v>31</v>
      </c>
      <c r="C776" t="s">
        <v>19</v>
      </c>
      <c r="D776" t="s">
        <v>25</v>
      </c>
      <c r="E776" s="6" t="s">
        <v>12846</v>
      </c>
      <c r="F776" t="s">
        <v>26</v>
      </c>
      <c r="G776">
        <v>2</v>
      </c>
      <c r="H776">
        <v>1</v>
      </c>
      <c r="I776">
        <v>61</v>
      </c>
      <c r="J776">
        <v>2</v>
      </c>
      <c r="K776">
        <v>203.39</v>
      </c>
      <c r="L776" t="str">
        <f t="shared" si="72"/>
        <v/>
      </c>
      <c r="M776">
        <v>5</v>
      </c>
      <c r="N776" t="str">
        <f t="shared" si="73"/>
        <v/>
      </c>
      <c r="O776">
        <v>4</v>
      </c>
      <c r="P776" s="11">
        <v>0.5</v>
      </c>
      <c r="Q776" s="11">
        <v>3.2786885245901599E-2</v>
      </c>
      <c r="R776" s="12">
        <v>40.677999999999997</v>
      </c>
      <c r="S776" t="s">
        <v>22</v>
      </c>
      <c r="T776">
        <v>0</v>
      </c>
      <c r="U776">
        <f t="shared" si="74"/>
        <v>5</v>
      </c>
      <c r="V776">
        <f t="shared" si="75"/>
        <v>2</v>
      </c>
      <c r="W776">
        <f t="shared" si="76"/>
        <v>3</v>
      </c>
      <c r="X776" t="str">
        <f t="shared" si="77"/>
        <v>523</v>
      </c>
      <c r="Y776" t="str">
        <f>IF(Table1[[#This Row],[RFM_Score]]="555","Champion", IF(AND(J776&gt;=4,V776&gt;=4),"Loyal", IF(U776&lt;=2,"At Risk", IF(W776&gt;=4,"Potential Loyalist","Others"))))</f>
        <v>Others</v>
      </c>
    </row>
    <row r="777" spans="1:25">
      <c r="A777" t="s">
        <v>5380</v>
      </c>
      <c r="B777">
        <v>28</v>
      </c>
      <c r="C777" t="s">
        <v>24</v>
      </c>
      <c r="D777" t="s">
        <v>41</v>
      </c>
      <c r="E777" s="6" t="s">
        <v>12847</v>
      </c>
      <c r="F777" t="s">
        <v>37</v>
      </c>
      <c r="G777">
        <v>2</v>
      </c>
      <c r="H777">
        <v>0</v>
      </c>
      <c r="I777">
        <v>40</v>
      </c>
      <c r="J777">
        <v>1</v>
      </c>
      <c r="K777">
        <v>202.72</v>
      </c>
      <c r="L777" t="str">
        <f t="shared" si="72"/>
        <v/>
      </c>
      <c r="M777">
        <v>5</v>
      </c>
      <c r="N777" t="str">
        <f t="shared" si="73"/>
        <v/>
      </c>
      <c r="O777">
        <v>17</v>
      </c>
      <c r="P777" s="11">
        <v>0</v>
      </c>
      <c r="Q777" s="11">
        <v>2.5000000000000001E-2</v>
      </c>
      <c r="R777" s="12">
        <v>40.543999999999997</v>
      </c>
      <c r="S777" t="s">
        <v>22</v>
      </c>
      <c r="T777">
        <v>0</v>
      </c>
      <c r="U777">
        <f t="shared" si="74"/>
        <v>5</v>
      </c>
      <c r="V777">
        <f t="shared" si="75"/>
        <v>2</v>
      </c>
      <c r="W777">
        <f t="shared" si="76"/>
        <v>3</v>
      </c>
      <c r="X777" t="str">
        <f t="shared" si="77"/>
        <v>523</v>
      </c>
      <c r="Y777" t="str">
        <f>IF(Table1[[#This Row],[RFM_Score]]="555","Champion", IF(AND(J777&gt;=4,V777&gt;=4),"Loyal", IF(U777&lt;=2,"At Risk", IF(W777&gt;=4,"Potential Loyalist","Others"))))</f>
        <v>Others</v>
      </c>
    </row>
    <row r="778" spans="1:25">
      <c r="A778" t="s">
        <v>10780</v>
      </c>
      <c r="B778">
        <v>30</v>
      </c>
      <c r="C778" t="s">
        <v>24</v>
      </c>
      <c r="D778" t="s">
        <v>29</v>
      </c>
      <c r="E778" s="6" t="s">
        <v>12848</v>
      </c>
      <c r="F778" t="s">
        <v>30</v>
      </c>
      <c r="G778">
        <v>2</v>
      </c>
      <c r="H778">
        <v>1</v>
      </c>
      <c r="I778">
        <v>46</v>
      </c>
      <c r="J778">
        <v>4</v>
      </c>
      <c r="K778">
        <v>201.28</v>
      </c>
      <c r="L778" t="str">
        <f t="shared" si="72"/>
        <v/>
      </c>
      <c r="M778">
        <v>5</v>
      </c>
      <c r="N778" t="str">
        <f t="shared" si="73"/>
        <v/>
      </c>
      <c r="O778">
        <v>2</v>
      </c>
      <c r="P778" s="11">
        <v>0.5</v>
      </c>
      <c r="Q778" s="11">
        <v>8.6956521739130405E-2</v>
      </c>
      <c r="R778" s="12">
        <v>40.256</v>
      </c>
      <c r="S778" t="s">
        <v>22</v>
      </c>
      <c r="T778">
        <v>0</v>
      </c>
      <c r="U778">
        <f t="shared" si="74"/>
        <v>5</v>
      </c>
      <c r="V778">
        <f t="shared" si="75"/>
        <v>2</v>
      </c>
      <c r="W778">
        <f t="shared" si="76"/>
        <v>3</v>
      </c>
      <c r="X778" t="str">
        <f t="shared" si="77"/>
        <v>523</v>
      </c>
      <c r="Y778" t="str">
        <f>IF(Table1[[#This Row],[RFM_Score]]="555","Champion", IF(AND(J778&gt;=4,V778&gt;=4),"Loyal", IF(U778&lt;=2,"At Risk", IF(W778&gt;=4,"Potential Loyalist","Others"))))</f>
        <v>Others</v>
      </c>
    </row>
    <row r="779" spans="1:25">
      <c r="A779" t="s">
        <v>6911</v>
      </c>
      <c r="B779">
        <v>18</v>
      </c>
      <c r="C779" t="s">
        <v>19</v>
      </c>
      <c r="D779" t="s">
        <v>29</v>
      </c>
      <c r="E779" s="6" t="s">
        <v>12849</v>
      </c>
      <c r="F779" t="s">
        <v>26</v>
      </c>
      <c r="G779">
        <v>4</v>
      </c>
      <c r="H779">
        <v>0</v>
      </c>
      <c r="I779">
        <v>53</v>
      </c>
      <c r="J779">
        <v>2</v>
      </c>
      <c r="K779">
        <v>200.85</v>
      </c>
      <c r="L779" t="str">
        <f t="shared" si="72"/>
        <v/>
      </c>
      <c r="M779">
        <v>5</v>
      </c>
      <c r="N779" t="str">
        <f t="shared" si="73"/>
        <v/>
      </c>
      <c r="O779">
        <v>5</v>
      </c>
      <c r="P779" s="11">
        <v>0</v>
      </c>
      <c r="Q779" s="11">
        <v>3.7735849056603703E-2</v>
      </c>
      <c r="R779" s="12">
        <v>40.17</v>
      </c>
      <c r="S779" t="s">
        <v>22</v>
      </c>
      <c r="T779">
        <v>0</v>
      </c>
      <c r="U779">
        <f t="shared" si="74"/>
        <v>5</v>
      </c>
      <c r="V779">
        <f t="shared" si="75"/>
        <v>2</v>
      </c>
      <c r="W779">
        <f t="shared" si="76"/>
        <v>3</v>
      </c>
      <c r="X779" t="str">
        <f t="shared" si="77"/>
        <v>523</v>
      </c>
      <c r="Y779" t="str">
        <f>IF(Table1[[#This Row],[RFM_Score]]="555","Champion", IF(AND(J779&gt;=4,V779&gt;=4),"Loyal", IF(U779&lt;=2,"At Risk", IF(W779&gt;=4,"Potential Loyalist","Others"))))</f>
        <v>Others</v>
      </c>
    </row>
    <row r="780" spans="1:25">
      <c r="A780" t="s">
        <v>361</v>
      </c>
      <c r="B780">
        <v>22</v>
      </c>
      <c r="C780" t="s">
        <v>24</v>
      </c>
      <c r="D780" t="s">
        <v>25</v>
      </c>
      <c r="E780" s="6" t="s">
        <v>12850</v>
      </c>
      <c r="F780" t="s">
        <v>30</v>
      </c>
      <c r="G780">
        <v>6</v>
      </c>
      <c r="H780">
        <v>1</v>
      </c>
      <c r="I780">
        <v>44</v>
      </c>
      <c r="J780">
        <v>0</v>
      </c>
      <c r="K780">
        <v>200.53</v>
      </c>
      <c r="L780" t="str">
        <f t="shared" si="72"/>
        <v/>
      </c>
      <c r="M780">
        <v>5</v>
      </c>
      <c r="N780" t="str">
        <f t="shared" si="73"/>
        <v/>
      </c>
      <c r="O780">
        <v>12</v>
      </c>
      <c r="P780" s="11">
        <v>0.16666666666666599</v>
      </c>
      <c r="Q780" s="11">
        <v>0</v>
      </c>
      <c r="R780" s="12">
        <v>40.106000000000002</v>
      </c>
      <c r="S780" t="s">
        <v>22</v>
      </c>
      <c r="T780">
        <v>0</v>
      </c>
      <c r="U780">
        <f t="shared" si="74"/>
        <v>5</v>
      </c>
      <c r="V780">
        <f t="shared" si="75"/>
        <v>2</v>
      </c>
      <c r="W780">
        <f t="shared" si="76"/>
        <v>3</v>
      </c>
      <c r="X780" t="str">
        <f t="shared" si="77"/>
        <v>523</v>
      </c>
      <c r="Y780" t="str">
        <f>IF(Table1[[#This Row],[RFM_Score]]="555","Champion", IF(AND(J780&gt;=4,V780&gt;=4),"Loyal", IF(U780&lt;=2,"At Risk", IF(W780&gt;=4,"Potential Loyalist","Others"))))</f>
        <v>Others</v>
      </c>
    </row>
    <row r="781" spans="1:25">
      <c r="A781" t="s">
        <v>4213</v>
      </c>
      <c r="B781">
        <v>34</v>
      </c>
      <c r="C781" t="s">
        <v>24</v>
      </c>
      <c r="D781" t="s">
        <v>25</v>
      </c>
      <c r="E781" s="6" t="s">
        <v>12851</v>
      </c>
      <c r="F781" t="s">
        <v>62</v>
      </c>
      <c r="G781">
        <v>2</v>
      </c>
      <c r="H781">
        <v>2</v>
      </c>
      <c r="I781">
        <v>47</v>
      </c>
      <c r="J781">
        <v>3</v>
      </c>
      <c r="K781">
        <v>197.29</v>
      </c>
      <c r="L781" t="str">
        <f t="shared" si="72"/>
        <v/>
      </c>
      <c r="M781">
        <v>5</v>
      </c>
      <c r="N781" t="str">
        <f t="shared" si="73"/>
        <v/>
      </c>
      <c r="O781">
        <v>0</v>
      </c>
      <c r="P781" s="11">
        <v>1</v>
      </c>
      <c r="Q781" s="11">
        <v>6.3829787234042507E-2</v>
      </c>
      <c r="R781" s="12">
        <v>39.457999999999998</v>
      </c>
      <c r="S781" t="s">
        <v>22</v>
      </c>
      <c r="T781">
        <v>0</v>
      </c>
      <c r="U781">
        <f t="shared" si="74"/>
        <v>5</v>
      </c>
      <c r="V781">
        <f t="shared" si="75"/>
        <v>2</v>
      </c>
      <c r="W781">
        <f t="shared" si="76"/>
        <v>3</v>
      </c>
      <c r="X781" t="str">
        <f t="shared" si="77"/>
        <v>523</v>
      </c>
      <c r="Y781" t="str">
        <f>IF(Table1[[#This Row],[RFM_Score]]="555","Champion", IF(AND(J781&gt;=4,V781&gt;=4),"Loyal", IF(U781&lt;=2,"At Risk", IF(W781&gt;=4,"Potential Loyalist","Others"))))</f>
        <v>Others</v>
      </c>
    </row>
    <row r="782" spans="1:25">
      <c r="A782" t="s">
        <v>5636</v>
      </c>
      <c r="B782">
        <v>40</v>
      </c>
      <c r="C782" t="s">
        <v>19</v>
      </c>
      <c r="D782" t="s">
        <v>29</v>
      </c>
      <c r="E782" s="6" t="s">
        <v>12852</v>
      </c>
      <c r="F782" t="s">
        <v>26</v>
      </c>
      <c r="G782">
        <v>1</v>
      </c>
      <c r="H782">
        <v>0</v>
      </c>
      <c r="I782">
        <v>54</v>
      </c>
      <c r="J782">
        <v>3</v>
      </c>
      <c r="K782">
        <v>196.96</v>
      </c>
      <c r="L782" t="str">
        <f t="shared" si="72"/>
        <v/>
      </c>
      <c r="M782">
        <v>5</v>
      </c>
      <c r="N782" t="str">
        <f t="shared" si="73"/>
        <v/>
      </c>
      <c r="O782">
        <v>0</v>
      </c>
      <c r="P782" s="11">
        <v>0</v>
      </c>
      <c r="Q782" s="11">
        <v>5.5555555555555497E-2</v>
      </c>
      <c r="R782" s="12">
        <v>39.392000000000003</v>
      </c>
      <c r="S782" t="s">
        <v>22</v>
      </c>
      <c r="T782">
        <v>1</v>
      </c>
      <c r="U782">
        <f t="shared" si="74"/>
        <v>5</v>
      </c>
      <c r="V782">
        <f t="shared" si="75"/>
        <v>2</v>
      </c>
      <c r="W782">
        <f t="shared" si="76"/>
        <v>3</v>
      </c>
      <c r="X782" t="str">
        <f t="shared" si="77"/>
        <v>523</v>
      </c>
      <c r="Y782" t="str">
        <f>IF(Table1[[#This Row],[RFM_Score]]="555","Champion", IF(AND(J782&gt;=4,V782&gt;=4),"Loyal", IF(U782&lt;=2,"At Risk", IF(W782&gt;=4,"Potential Loyalist","Others"))))</f>
        <v>Others</v>
      </c>
    </row>
    <row r="783" spans="1:25">
      <c r="A783" t="s">
        <v>8397</v>
      </c>
      <c r="B783">
        <v>42</v>
      </c>
      <c r="C783" t="s">
        <v>19</v>
      </c>
      <c r="D783" t="s">
        <v>25</v>
      </c>
      <c r="E783" s="6" t="s">
        <v>12853</v>
      </c>
      <c r="F783" t="s">
        <v>62</v>
      </c>
      <c r="G783">
        <v>3</v>
      </c>
      <c r="H783">
        <v>0</v>
      </c>
      <c r="I783">
        <v>60</v>
      </c>
      <c r="J783">
        <v>5</v>
      </c>
      <c r="K783">
        <v>196.2</v>
      </c>
      <c r="L783" t="str">
        <f t="shared" si="72"/>
        <v/>
      </c>
      <c r="M783">
        <v>5</v>
      </c>
      <c r="N783" t="str">
        <f t="shared" si="73"/>
        <v/>
      </c>
      <c r="O783">
        <v>12</v>
      </c>
      <c r="P783" s="11">
        <v>0</v>
      </c>
      <c r="Q783" s="11">
        <v>8.3333333333333301E-2</v>
      </c>
      <c r="R783" s="12">
        <v>39.239999999999903</v>
      </c>
      <c r="S783" t="s">
        <v>22</v>
      </c>
      <c r="T783">
        <v>0</v>
      </c>
      <c r="U783">
        <f t="shared" si="74"/>
        <v>5</v>
      </c>
      <c r="V783">
        <f t="shared" si="75"/>
        <v>2</v>
      </c>
      <c r="W783">
        <f t="shared" si="76"/>
        <v>3</v>
      </c>
      <c r="X783" t="str">
        <f t="shared" si="77"/>
        <v>523</v>
      </c>
      <c r="Y783" t="str">
        <f>IF(Table1[[#This Row],[RFM_Score]]="555","Champion", IF(AND(J783&gt;=4,V783&gt;=4),"Loyal", IF(U783&lt;=2,"At Risk", IF(W783&gt;=4,"Potential Loyalist","Others"))))</f>
        <v>Others</v>
      </c>
    </row>
    <row r="784" spans="1:25">
      <c r="A784" t="s">
        <v>10202</v>
      </c>
      <c r="B784">
        <v>41</v>
      </c>
      <c r="C784" t="s">
        <v>24</v>
      </c>
      <c r="D784" t="s">
        <v>25</v>
      </c>
      <c r="E784" s="6" t="s">
        <v>12854</v>
      </c>
      <c r="F784" t="s">
        <v>21</v>
      </c>
      <c r="G784">
        <v>1</v>
      </c>
      <c r="H784">
        <v>1</v>
      </c>
      <c r="I784">
        <v>57</v>
      </c>
      <c r="J784">
        <v>2</v>
      </c>
      <c r="K784">
        <v>195.69</v>
      </c>
      <c r="L784" t="str">
        <f t="shared" si="72"/>
        <v/>
      </c>
      <c r="M784">
        <v>5</v>
      </c>
      <c r="N784" t="str">
        <f t="shared" si="73"/>
        <v/>
      </c>
      <c r="O784">
        <v>30</v>
      </c>
      <c r="P784" s="11">
        <v>1</v>
      </c>
      <c r="Q784" s="11">
        <v>3.5087719298245598E-2</v>
      </c>
      <c r="R784" s="12">
        <v>39.137999999999998</v>
      </c>
      <c r="S784" t="s">
        <v>22</v>
      </c>
      <c r="T784">
        <v>0</v>
      </c>
      <c r="U784">
        <f t="shared" si="74"/>
        <v>4</v>
      </c>
      <c r="V784">
        <f t="shared" si="75"/>
        <v>2</v>
      </c>
      <c r="W784">
        <f t="shared" si="76"/>
        <v>3</v>
      </c>
      <c r="X784" t="str">
        <f t="shared" si="77"/>
        <v>423</v>
      </c>
      <c r="Y784" t="str">
        <f>IF(Table1[[#This Row],[RFM_Score]]="555","Champion", IF(AND(J784&gt;=4,V784&gt;=4),"Loyal", IF(U784&lt;=2,"At Risk", IF(W784&gt;=4,"Potential Loyalist","Others"))))</f>
        <v>Others</v>
      </c>
    </row>
    <row r="785" spans="1:25">
      <c r="A785" t="s">
        <v>4677</v>
      </c>
      <c r="B785">
        <v>44</v>
      </c>
      <c r="C785" t="s">
        <v>19</v>
      </c>
      <c r="D785" t="s">
        <v>49</v>
      </c>
      <c r="E785" s="6" t="s">
        <v>12855</v>
      </c>
      <c r="F785" t="s">
        <v>26</v>
      </c>
      <c r="G785">
        <v>2</v>
      </c>
      <c r="H785">
        <v>0</v>
      </c>
      <c r="I785">
        <v>49</v>
      </c>
      <c r="J785">
        <v>2</v>
      </c>
      <c r="K785">
        <v>195.6</v>
      </c>
      <c r="L785" t="str">
        <f t="shared" si="72"/>
        <v/>
      </c>
      <c r="M785">
        <v>5</v>
      </c>
      <c r="N785" t="str">
        <f t="shared" si="73"/>
        <v/>
      </c>
      <c r="O785">
        <v>1</v>
      </c>
      <c r="P785" s="11">
        <v>0</v>
      </c>
      <c r="Q785" s="11">
        <v>4.08163265306122E-2</v>
      </c>
      <c r="R785" s="12">
        <v>39.119999999999997</v>
      </c>
      <c r="S785" t="s">
        <v>22</v>
      </c>
      <c r="T785">
        <v>0</v>
      </c>
      <c r="U785">
        <f t="shared" si="74"/>
        <v>5</v>
      </c>
      <c r="V785">
        <f t="shared" si="75"/>
        <v>2</v>
      </c>
      <c r="W785">
        <f t="shared" si="76"/>
        <v>3</v>
      </c>
      <c r="X785" t="str">
        <f t="shared" si="77"/>
        <v>523</v>
      </c>
      <c r="Y785" t="str">
        <f>IF(Table1[[#This Row],[RFM_Score]]="555","Champion", IF(AND(J785&gt;=4,V785&gt;=4),"Loyal", IF(U785&lt;=2,"At Risk", IF(W785&gt;=4,"Potential Loyalist","Others"))))</f>
        <v>Others</v>
      </c>
    </row>
    <row r="786" spans="1:25">
      <c r="A786" t="s">
        <v>8532</v>
      </c>
      <c r="B786">
        <v>43</v>
      </c>
      <c r="C786" t="s">
        <v>19</v>
      </c>
      <c r="D786" t="s">
        <v>25</v>
      </c>
      <c r="E786" s="6" t="s">
        <v>12856</v>
      </c>
      <c r="F786" t="s">
        <v>21</v>
      </c>
      <c r="G786">
        <v>1</v>
      </c>
      <c r="H786">
        <v>0</v>
      </c>
      <c r="I786">
        <v>57</v>
      </c>
      <c r="J786">
        <v>1</v>
      </c>
      <c r="K786">
        <v>195.4</v>
      </c>
      <c r="L786" t="str">
        <f t="shared" si="72"/>
        <v/>
      </c>
      <c r="M786">
        <v>5</v>
      </c>
      <c r="N786" t="str">
        <f t="shared" si="73"/>
        <v/>
      </c>
      <c r="O786">
        <v>39</v>
      </c>
      <c r="P786" s="11">
        <v>0</v>
      </c>
      <c r="Q786" s="11">
        <v>1.7543859649122799E-2</v>
      </c>
      <c r="R786" s="12">
        <v>39.08</v>
      </c>
      <c r="S786" t="s">
        <v>22</v>
      </c>
      <c r="T786">
        <v>0</v>
      </c>
      <c r="U786">
        <f t="shared" si="74"/>
        <v>4</v>
      </c>
      <c r="V786">
        <f t="shared" si="75"/>
        <v>2</v>
      </c>
      <c r="W786">
        <f t="shared" si="76"/>
        <v>3</v>
      </c>
      <c r="X786" t="str">
        <f t="shared" si="77"/>
        <v>423</v>
      </c>
      <c r="Y786" t="str">
        <f>IF(Table1[[#This Row],[RFM_Score]]="555","Champion", IF(AND(J786&gt;=4,V786&gt;=4),"Loyal", IF(U786&lt;=2,"At Risk", IF(W786&gt;=4,"Potential Loyalist","Others"))))</f>
        <v>Others</v>
      </c>
    </row>
    <row r="787" spans="1:25">
      <c r="A787" t="s">
        <v>5020</v>
      </c>
      <c r="B787">
        <v>33</v>
      </c>
      <c r="C787" t="s">
        <v>24</v>
      </c>
      <c r="D787" t="s">
        <v>25</v>
      </c>
      <c r="E787" s="6" t="s">
        <v>12857</v>
      </c>
      <c r="F787" t="s">
        <v>26</v>
      </c>
      <c r="G787">
        <v>0</v>
      </c>
      <c r="H787">
        <v>0</v>
      </c>
      <c r="I787">
        <v>54</v>
      </c>
      <c r="J787">
        <v>4</v>
      </c>
      <c r="K787">
        <v>194.15</v>
      </c>
      <c r="L787" t="str">
        <f t="shared" si="72"/>
        <v/>
      </c>
      <c r="M787">
        <v>5</v>
      </c>
      <c r="N787" t="str">
        <f t="shared" si="73"/>
        <v/>
      </c>
      <c r="O787">
        <v>114</v>
      </c>
      <c r="P787" s="11">
        <v>0</v>
      </c>
      <c r="Q787" s="11">
        <v>7.4074074074074001E-2</v>
      </c>
      <c r="R787" s="12">
        <v>38.83</v>
      </c>
      <c r="S787" t="s">
        <v>22</v>
      </c>
      <c r="T787">
        <v>1</v>
      </c>
      <c r="U787">
        <f t="shared" si="74"/>
        <v>1</v>
      </c>
      <c r="V787">
        <f t="shared" si="75"/>
        <v>2</v>
      </c>
      <c r="W787">
        <f t="shared" si="76"/>
        <v>3</v>
      </c>
      <c r="X787" t="str">
        <f t="shared" si="77"/>
        <v>123</v>
      </c>
      <c r="Y787" t="str">
        <f>IF(Table1[[#This Row],[RFM_Score]]="555","Champion", IF(AND(J787&gt;=4,V787&gt;=4),"Loyal", IF(U787&lt;=2,"At Risk", IF(W787&gt;=4,"Potential Loyalist","Others"))))</f>
        <v>At Risk</v>
      </c>
    </row>
    <row r="788" spans="1:25">
      <c r="A788" t="s">
        <v>5717</v>
      </c>
      <c r="B788">
        <v>23</v>
      </c>
      <c r="C788" t="s">
        <v>24</v>
      </c>
      <c r="D788" t="s">
        <v>25</v>
      </c>
      <c r="E788" s="6" t="s">
        <v>12858</v>
      </c>
      <c r="F788" t="s">
        <v>26</v>
      </c>
      <c r="G788">
        <v>2</v>
      </c>
      <c r="H788">
        <v>1</v>
      </c>
      <c r="I788">
        <v>41</v>
      </c>
      <c r="J788">
        <v>0</v>
      </c>
      <c r="K788">
        <v>194.1</v>
      </c>
      <c r="L788" t="str">
        <f t="shared" si="72"/>
        <v/>
      </c>
      <c r="M788">
        <v>5</v>
      </c>
      <c r="N788" t="str">
        <f t="shared" si="73"/>
        <v/>
      </c>
      <c r="O788">
        <v>14</v>
      </c>
      <c r="P788" s="11">
        <v>0.5</v>
      </c>
      <c r="Q788" s="11">
        <v>0</v>
      </c>
      <c r="R788" s="12">
        <v>38.82</v>
      </c>
      <c r="S788" t="s">
        <v>22</v>
      </c>
      <c r="T788">
        <v>0</v>
      </c>
      <c r="U788">
        <f t="shared" si="74"/>
        <v>5</v>
      </c>
      <c r="V788">
        <f t="shared" si="75"/>
        <v>2</v>
      </c>
      <c r="W788">
        <f t="shared" si="76"/>
        <v>3</v>
      </c>
      <c r="X788" t="str">
        <f t="shared" si="77"/>
        <v>523</v>
      </c>
      <c r="Y788" t="str">
        <f>IF(Table1[[#This Row],[RFM_Score]]="555","Champion", IF(AND(J788&gt;=4,V788&gt;=4),"Loyal", IF(U788&lt;=2,"At Risk", IF(W788&gt;=4,"Potential Loyalist","Others"))))</f>
        <v>Others</v>
      </c>
    </row>
    <row r="789" spans="1:25">
      <c r="A789" t="s">
        <v>2486</v>
      </c>
      <c r="B789">
        <v>26</v>
      </c>
      <c r="C789" t="s">
        <v>24</v>
      </c>
      <c r="D789" t="s">
        <v>25</v>
      </c>
      <c r="E789" s="6" t="s">
        <v>12859</v>
      </c>
      <c r="F789" t="s">
        <v>30</v>
      </c>
      <c r="G789">
        <v>6</v>
      </c>
      <c r="H789">
        <v>2</v>
      </c>
      <c r="I789">
        <v>35</v>
      </c>
      <c r="J789">
        <v>0</v>
      </c>
      <c r="K789">
        <v>193.66</v>
      </c>
      <c r="L789" t="str">
        <f t="shared" si="72"/>
        <v/>
      </c>
      <c r="M789">
        <v>5</v>
      </c>
      <c r="N789" t="str">
        <f t="shared" si="73"/>
        <v/>
      </c>
      <c r="O789">
        <v>5</v>
      </c>
      <c r="P789" s="11">
        <v>0.33333333333333298</v>
      </c>
      <c r="Q789" s="11">
        <v>0</v>
      </c>
      <c r="R789" s="12">
        <v>38.731999999999999</v>
      </c>
      <c r="S789" t="s">
        <v>22</v>
      </c>
      <c r="T789">
        <v>0</v>
      </c>
      <c r="U789">
        <f t="shared" si="74"/>
        <v>5</v>
      </c>
      <c r="V789">
        <f t="shared" si="75"/>
        <v>2</v>
      </c>
      <c r="W789">
        <f t="shared" si="76"/>
        <v>3</v>
      </c>
      <c r="X789" t="str">
        <f t="shared" si="77"/>
        <v>523</v>
      </c>
      <c r="Y789" t="str">
        <f>IF(Table1[[#This Row],[RFM_Score]]="555","Champion", IF(AND(J789&gt;=4,V789&gt;=4),"Loyal", IF(U789&lt;=2,"At Risk", IF(W789&gt;=4,"Potential Loyalist","Others"))))</f>
        <v>Others</v>
      </c>
    </row>
    <row r="790" spans="1:25">
      <c r="A790" t="s">
        <v>10648</v>
      </c>
      <c r="B790">
        <v>48</v>
      </c>
      <c r="C790" t="s">
        <v>19</v>
      </c>
      <c r="D790" t="s">
        <v>25</v>
      </c>
      <c r="E790" s="6" t="s">
        <v>12860</v>
      </c>
      <c r="F790" t="s">
        <v>30</v>
      </c>
      <c r="G790">
        <v>2</v>
      </c>
      <c r="H790">
        <v>1</v>
      </c>
      <c r="I790">
        <v>48</v>
      </c>
      <c r="J790">
        <v>1</v>
      </c>
      <c r="K790">
        <v>193.64</v>
      </c>
      <c r="L790" t="str">
        <f t="shared" si="72"/>
        <v/>
      </c>
      <c r="M790">
        <v>5</v>
      </c>
      <c r="N790" t="str">
        <f t="shared" si="73"/>
        <v/>
      </c>
      <c r="O790">
        <v>35</v>
      </c>
      <c r="P790" s="11">
        <v>0.5</v>
      </c>
      <c r="Q790" s="11">
        <v>2.0833333333333301E-2</v>
      </c>
      <c r="R790" s="12">
        <v>38.727999999999902</v>
      </c>
      <c r="S790" t="s">
        <v>22</v>
      </c>
      <c r="T790">
        <v>0</v>
      </c>
      <c r="U790">
        <f t="shared" si="74"/>
        <v>4</v>
      </c>
      <c r="V790">
        <f t="shared" si="75"/>
        <v>2</v>
      </c>
      <c r="W790">
        <f t="shared" si="76"/>
        <v>3</v>
      </c>
      <c r="X790" t="str">
        <f t="shared" si="77"/>
        <v>423</v>
      </c>
      <c r="Y790" t="str">
        <f>IF(Table1[[#This Row],[RFM_Score]]="555","Champion", IF(AND(J790&gt;=4,V790&gt;=4),"Loyal", IF(U790&lt;=2,"At Risk", IF(W790&gt;=4,"Potential Loyalist","Others"))))</f>
        <v>Others</v>
      </c>
    </row>
    <row r="791" spans="1:25">
      <c r="A791" t="s">
        <v>8921</v>
      </c>
      <c r="B791">
        <v>55</v>
      </c>
      <c r="C791" t="s">
        <v>19</v>
      </c>
      <c r="D791" t="s">
        <v>25</v>
      </c>
      <c r="E791" s="6" t="s">
        <v>12861</v>
      </c>
      <c r="F791" t="s">
        <v>60</v>
      </c>
      <c r="G791">
        <v>3</v>
      </c>
      <c r="H791">
        <v>0</v>
      </c>
      <c r="I791">
        <v>48</v>
      </c>
      <c r="J791">
        <v>4</v>
      </c>
      <c r="K791">
        <v>193.02</v>
      </c>
      <c r="L791" t="str">
        <f t="shared" si="72"/>
        <v/>
      </c>
      <c r="M791">
        <v>5</v>
      </c>
      <c r="N791" t="str">
        <f t="shared" si="73"/>
        <v/>
      </c>
      <c r="O791">
        <v>95</v>
      </c>
      <c r="P791" s="11">
        <v>0</v>
      </c>
      <c r="Q791" s="11">
        <v>8.3333333333333301E-2</v>
      </c>
      <c r="R791" s="12">
        <v>38.603999999999999</v>
      </c>
      <c r="S791" t="s">
        <v>22</v>
      </c>
      <c r="T791">
        <v>1</v>
      </c>
      <c r="U791">
        <f t="shared" si="74"/>
        <v>2</v>
      </c>
      <c r="V791">
        <f t="shared" si="75"/>
        <v>2</v>
      </c>
      <c r="W791">
        <f t="shared" si="76"/>
        <v>3</v>
      </c>
      <c r="X791" t="str">
        <f t="shared" si="77"/>
        <v>223</v>
      </c>
      <c r="Y791" t="str">
        <f>IF(Table1[[#This Row],[RFM_Score]]="555","Champion", IF(AND(J791&gt;=4,V791&gt;=4),"Loyal", IF(U791&lt;=2,"At Risk", IF(W791&gt;=4,"Potential Loyalist","Others"))))</f>
        <v>At Risk</v>
      </c>
    </row>
    <row r="792" spans="1:25">
      <c r="A792" t="s">
        <v>8243</v>
      </c>
      <c r="B792">
        <v>42</v>
      </c>
      <c r="C792" t="s">
        <v>24</v>
      </c>
      <c r="D792" t="s">
        <v>41</v>
      </c>
      <c r="E792" s="6" t="s">
        <v>12862</v>
      </c>
      <c r="F792" t="s">
        <v>37</v>
      </c>
      <c r="G792">
        <v>2</v>
      </c>
      <c r="H792">
        <v>1</v>
      </c>
      <c r="I792">
        <v>54</v>
      </c>
      <c r="J792">
        <v>2</v>
      </c>
      <c r="K792">
        <v>192.89</v>
      </c>
      <c r="L792" t="str">
        <f t="shared" si="72"/>
        <v/>
      </c>
      <c r="M792">
        <v>5</v>
      </c>
      <c r="N792" t="str">
        <f t="shared" si="73"/>
        <v/>
      </c>
      <c r="O792">
        <v>1</v>
      </c>
      <c r="P792" s="11">
        <v>0.5</v>
      </c>
      <c r="Q792" s="11">
        <v>3.7037037037037E-2</v>
      </c>
      <c r="R792" s="12">
        <v>38.577999999999903</v>
      </c>
      <c r="S792" t="s">
        <v>22</v>
      </c>
      <c r="T792">
        <v>0</v>
      </c>
      <c r="U792">
        <f t="shared" si="74"/>
        <v>5</v>
      </c>
      <c r="V792">
        <f t="shared" si="75"/>
        <v>2</v>
      </c>
      <c r="W792">
        <f t="shared" si="76"/>
        <v>3</v>
      </c>
      <c r="X792" t="str">
        <f t="shared" si="77"/>
        <v>523</v>
      </c>
      <c r="Y792" t="str">
        <f>IF(Table1[[#This Row],[RFM_Score]]="555","Champion", IF(AND(J792&gt;=4,V792&gt;=4),"Loyal", IF(U792&lt;=2,"At Risk", IF(W792&gt;=4,"Potential Loyalist","Others"))))</f>
        <v>Others</v>
      </c>
    </row>
    <row r="793" spans="1:25">
      <c r="A793" t="s">
        <v>9233</v>
      </c>
      <c r="B793">
        <v>53</v>
      </c>
      <c r="C793" t="s">
        <v>19</v>
      </c>
      <c r="D793" t="s">
        <v>29</v>
      </c>
      <c r="E793" s="6" t="s">
        <v>12863</v>
      </c>
      <c r="F793" t="s">
        <v>60</v>
      </c>
      <c r="G793">
        <v>2</v>
      </c>
      <c r="H793">
        <v>1</v>
      </c>
      <c r="I793">
        <v>63</v>
      </c>
      <c r="J793">
        <v>3</v>
      </c>
      <c r="K793">
        <v>192.79</v>
      </c>
      <c r="L793" t="str">
        <f t="shared" si="72"/>
        <v/>
      </c>
      <c r="M793">
        <v>5</v>
      </c>
      <c r="N793" t="str">
        <f t="shared" si="73"/>
        <v/>
      </c>
      <c r="O793">
        <v>6</v>
      </c>
      <c r="P793" s="11">
        <v>0.5</v>
      </c>
      <c r="Q793" s="11">
        <v>4.7619047619047603E-2</v>
      </c>
      <c r="R793" s="12">
        <v>38.558</v>
      </c>
      <c r="S793" t="s">
        <v>22</v>
      </c>
      <c r="T793">
        <v>1</v>
      </c>
      <c r="U793">
        <f t="shared" si="74"/>
        <v>5</v>
      </c>
      <c r="V793">
        <f t="shared" si="75"/>
        <v>2</v>
      </c>
      <c r="W793">
        <f t="shared" si="76"/>
        <v>3</v>
      </c>
      <c r="X793" t="str">
        <f t="shared" si="77"/>
        <v>523</v>
      </c>
      <c r="Y793" t="str">
        <f>IF(Table1[[#This Row],[RFM_Score]]="555","Champion", IF(AND(J793&gt;=4,V793&gt;=4),"Loyal", IF(U793&lt;=2,"At Risk", IF(W793&gt;=4,"Potential Loyalist","Others"))))</f>
        <v>Others</v>
      </c>
    </row>
    <row r="794" spans="1:25">
      <c r="A794" t="s">
        <v>8841</v>
      </c>
      <c r="B794">
        <v>39</v>
      </c>
      <c r="C794" t="s">
        <v>19</v>
      </c>
      <c r="D794" t="s">
        <v>35</v>
      </c>
      <c r="E794" s="6" t="s">
        <v>12864</v>
      </c>
      <c r="F794" t="s">
        <v>26</v>
      </c>
      <c r="G794">
        <v>5</v>
      </c>
      <c r="H794">
        <v>1</v>
      </c>
      <c r="I794">
        <v>68</v>
      </c>
      <c r="J794">
        <v>1</v>
      </c>
      <c r="K794">
        <v>192.32</v>
      </c>
      <c r="L794" t="str">
        <f t="shared" si="72"/>
        <v/>
      </c>
      <c r="M794">
        <v>5</v>
      </c>
      <c r="N794" t="str">
        <f t="shared" si="73"/>
        <v/>
      </c>
      <c r="O794">
        <v>82</v>
      </c>
      <c r="P794" s="11">
        <v>0.2</v>
      </c>
      <c r="Q794" s="11">
        <v>1.47058823529411E-2</v>
      </c>
      <c r="R794" s="12">
        <v>38.463999999999999</v>
      </c>
      <c r="S794" t="s">
        <v>22</v>
      </c>
      <c r="T794">
        <v>0</v>
      </c>
      <c r="U794">
        <f t="shared" si="74"/>
        <v>2</v>
      </c>
      <c r="V794">
        <f t="shared" si="75"/>
        <v>2</v>
      </c>
      <c r="W794">
        <f t="shared" si="76"/>
        <v>3</v>
      </c>
      <c r="X794" t="str">
        <f t="shared" si="77"/>
        <v>223</v>
      </c>
      <c r="Y794" t="str">
        <f>IF(Table1[[#This Row],[RFM_Score]]="555","Champion", IF(AND(J794&gt;=4,V794&gt;=4),"Loyal", IF(U794&lt;=2,"At Risk", IF(W794&gt;=4,"Potential Loyalist","Others"))))</f>
        <v>At Risk</v>
      </c>
    </row>
    <row r="795" spans="1:25">
      <c r="A795" t="s">
        <v>2813</v>
      </c>
      <c r="B795">
        <v>31</v>
      </c>
      <c r="C795" t="s">
        <v>24</v>
      </c>
      <c r="D795" t="s">
        <v>20</v>
      </c>
      <c r="E795" s="6" t="s">
        <v>12865</v>
      </c>
      <c r="F795" t="s">
        <v>21</v>
      </c>
      <c r="G795">
        <v>3</v>
      </c>
      <c r="H795">
        <v>0</v>
      </c>
      <c r="I795">
        <v>51</v>
      </c>
      <c r="J795">
        <v>3</v>
      </c>
      <c r="K795">
        <v>191.69</v>
      </c>
      <c r="L795" t="str">
        <f t="shared" si="72"/>
        <v/>
      </c>
      <c r="M795">
        <v>5</v>
      </c>
      <c r="N795" t="str">
        <f t="shared" si="73"/>
        <v/>
      </c>
      <c r="O795">
        <v>53</v>
      </c>
      <c r="P795" s="11">
        <v>0</v>
      </c>
      <c r="Q795" s="11">
        <v>5.8823529411764698E-2</v>
      </c>
      <c r="R795" s="12">
        <v>38.338000000000001</v>
      </c>
      <c r="S795" t="s">
        <v>22</v>
      </c>
      <c r="T795">
        <v>0</v>
      </c>
      <c r="U795">
        <f t="shared" si="74"/>
        <v>3</v>
      </c>
      <c r="V795">
        <f t="shared" si="75"/>
        <v>2</v>
      </c>
      <c r="W795">
        <f t="shared" si="76"/>
        <v>3</v>
      </c>
      <c r="X795" t="str">
        <f t="shared" si="77"/>
        <v>323</v>
      </c>
      <c r="Y795" t="str">
        <f>IF(Table1[[#This Row],[RFM_Score]]="555","Champion", IF(AND(J795&gt;=4,V795&gt;=4),"Loyal", IF(U795&lt;=2,"At Risk", IF(W795&gt;=4,"Potential Loyalist","Others"))))</f>
        <v>Others</v>
      </c>
    </row>
    <row r="796" spans="1:25">
      <c r="A796" t="s">
        <v>11082</v>
      </c>
      <c r="B796">
        <v>45</v>
      </c>
      <c r="C796" t="s">
        <v>19</v>
      </c>
      <c r="D796" t="s">
        <v>20</v>
      </c>
      <c r="E796" s="6" t="s">
        <v>12866</v>
      </c>
      <c r="F796" t="s">
        <v>26</v>
      </c>
      <c r="G796">
        <v>1</v>
      </c>
      <c r="H796">
        <v>1</v>
      </c>
      <c r="I796">
        <v>66</v>
      </c>
      <c r="J796">
        <v>4</v>
      </c>
      <c r="K796">
        <v>191.32</v>
      </c>
      <c r="L796" t="str">
        <f t="shared" si="72"/>
        <v/>
      </c>
      <c r="M796">
        <v>5</v>
      </c>
      <c r="N796" t="str">
        <f t="shared" si="73"/>
        <v/>
      </c>
      <c r="O796">
        <v>29</v>
      </c>
      <c r="P796" s="11">
        <v>1</v>
      </c>
      <c r="Q796" s="11">
        <v>6.0606060606060601E-2</v>
      </c>
      <c r="R796" s="12">
        <v>38.263999999999903</v>
      </c>
      <c r="S796" t="s">
        <v>22</v>
      </c>
      <c r="T796">
        <v>0</v>
      </c>
      <c r="U796">
        <f t="shared" si="74"/>
        <v>4</v>
      </c>
      <c r="V796">
        <f t="shared" si="75"/>
        <v>2</v>
      </c>
      <c r="W796">
        <f t="shared" si="76"/>
        <v>3</v>
      </c>
      <c r="X796" t="str">
        <f t="shared" si="77"/>
        <v>423</v>
      </c>
      <c r="Y796" t="str">
        <f>IF(Table1[[#This Row],[RFM_Score]]="555","Champion", IF(AND(J796&gt;=4,V796&gt;=4),"Loyal", IF(U796&lt;=2,"At Risk", IF(W796&gt;=4,"Potential Loyalist","Others"))))</f>
        <v>Others</v>
      </c>
    </row>
    <row r="797" spans="1:25">
      <c r="A797" t="s">
        <v>4832</v>
      </c>
      <c r="B797">
        <v>19</v>
      </c>
      <c r="C797" t="s">
        <v>19</v>
      </c>
      <c r="D797" t="s">
        <v>20</v>
      </c>
      <c r="E797" s="6" t="s">
        <v>12867</v>
      </c>
      <c r="F797" t="s">
        <v>37</v>
      </c>
      <c r="G797">
        <v>1</v>
      </c>
      <c r="H797">
        <v>0</v>
      </c>
      <c r="I797">
        <v>49</v>
      </c>
      <c r="J797">
        <v>1</v>
      </c>
      <c r="K797">
        <v>189.83</v>
      </c>
      <c r="L797" t="str">
        <f t="shared" si="72"/>
        <v/>
      </c>
      <c r="M797">
        <v>5</v>
      </c>
      <c r="N797" t="str">
        <f t="shared" si="73"/>
        <v/>
      </c>
      <c r="O797">
        <v>5</v>
      </c>
      <c r="P797" s="11">
        <v>0</v>
      </c>
      <c r="Q797" s="11">
        <v>2.04081632653061E-2</v>
      </c>
      <c r="R797" s="12">
        <v>37.966000000000001</v>
      </c>
      <c r="S797" t="s">
        <v>22</v>
      </c>
      <c r="T797">
        <v>0</v>
      </c>
      <c r="U797">
        <f t="shared" si="74"/>
        <v>5</v>
      </c>
      <c r="V797">
        <f t="shared" si="75"/>
        <v>2</v>
      </c>
      <c r="W797">
        <f t="shared" si="76"/>
        <v>3</v>
      </c>
      <c r="X797" t="str">
        <f t="shared" si="77"/>
        <v>523</v>
      </c>
      <c r="Y797" t="str">
        <f>IF(Table1[[#This Row],[RFM_Score]]="555","Champion", IF(AND(J797&gt;=4,V797&gt;=4),"Loyal", IF(U797&lt;=2,"At Risk", IF(W797&gt;=4,"Potential Loyalist","Others"))))</f>
        <v>Others</v>
      </c>
    </row>
    <row r="798" spans="1:25">
      <c r="A798" t="s">
        <v>8386</v>
      </c>
      <c r="B798">
        <v>50</v>
      </c>
      <c r="C798" t="s">
        <v>19</v>
      </c>
      <c r="D798" t="s">
        <v>46</v>
      </c>
      <c r="E798" s="6" t="s">
        <v>12868</v>
      </c>
      <c r="F798" t="s">
        <v>26</v>
      </c>
      <c r="G798">
        <v>3</v>
      </c>
      <c r="H798">
        <v>0</v>
      </c>
      <c r="I798">
        <v>48</v>
      </c>
      <c r="J798">
        <v>2</v>
      </c>
      <c r="K798">
        <v>188.68</v>
      </c>
      <c r="L798" t="str">
        <f t="shared" si="72"/>
        <v/>
      </c>
      <c r="M798">
        <v>5</v>
      </c>
      <c r="N798" t="str">
        <f t="shared" si="73"/>
        <v/>
      </c>
      <c r="O798">
        <v>4</v>
      </c>
      <c r="P798" s="11">
        <v>0</v>
      </c>
      <c r="Q798" s="11">
        <v>4.1666666666666602E-2</v>
      </c>
      <c r="R798" s="12">
        <v>37.735999999999997</v>
      </c>
      <c r="S798" t="s">
        <v>22</v>
      </c>
      <c r="T798">
        <v>0</v>
      </c>
      <c r="U798">
        <f t="shared" si="74"/>
        <v>5</v>
      </c>
      <c r="V798">
        <f t="shared" si="75"/>
        <v>2</v>
      </c>
      <c r="W798">
        <f t="shared" si="76"/>
        <v>3</v>
      </c>
      <c r="X798" t="str">
        <f t="shared" si="77"/>
        <v>523</v>
      </c>
      <c r="Y798" t="str">
        <f>IF(Table1[[#This Row],[RFM_Score]]="555","Champion", IF(AND(J798&gt;=4,V798&gt;=4),"Loyal", IF(U798&lt;=2,"At Risk", IF(W798&gt;=4,"Potential Loyalist","Others"))))</f>
        <v>Others</v>
      </c>
    </row>
    <row r="799" spans="1:25">
      <c r="A799" t="s">
        <v>6825</v>
      </c>
      <c r="B799">
        <v>21</v>
      </c>
      <c r="C799" t="s">
        <v>19</v>
      </c>
      <c r="D799" t="s">
        <v>49</v>
      </c>
      <c r="E799" s="6" t="s">
        <v>12869</v>
      </c>
      <c r="F799" t="s">
        <v>26</v>
      </c>
      <c r="G799">
        <v>1</v>
      </c>
      <c r="H799">
        <v>0</v>
      </c>
      <c r="I799">
        <v>54</v>
      </c>
      <c r="J799">
        <v>0</v>
      </c>
      <c r="K799">
        <v>188.36</v>
      </c>
      <c r="L799" t="str">
        <f t="shared" si="72"/>
        <v/>
      </c>
      <c r="M799">
        <v>5</v>
      </c>
      <c r="N799" t="str">
        <f t="shared" si="73"/>
        <v/>
      </c>
      <c r="O799">
        <v>61</v>
      </c>
      <c r="P799" s="11">
        <v>0</v>
      </c>
      <c r="Q799" s="11">
        <v>0</v>
      </c>
      <c r="R799" s="12">
        <v>37.671999999999997</v>
      </c>
      <c r="S799" t="s">
        <v>22</v>
      </c>
      <c r="T799">
        <v>0</v>
      </c>
      <c r="U799">
        <f t="shared" si="74"/>
        <v>3</v>
      </c>
      <c r="V799">
        <f t="shared" si="75"/>
        <v>2</v>
      </c>
      <c r="W799">
        <f t="shared" si="76"/>
        <v>3</v>
      </c>
      <c r="X799" t="str">
        <f t="shared" si="77"/>
        <v>323</v>
      </c>
      <c r="Y799" t="str">
        <f>IF(Table1[[#This Row],[RFM_Score]]="555","Champion", IF(AND(J799&gt;=4,V799&gt;=4),"Loyal", IF(U799&lt;=2,"At Risk", IF(W799&gt;=4,"Potential Loyalist","Others"))))</f>
        <v>Others</v>
      </c>
    </row>
    <row r="800" spans="1:25">
      <c r="A800" t="s">
        <v>8987</v>
      </c>
      <c r="B800">
        <v>37</v>
      </c>
      <c r="C800" t="s">
        <v>19</v>
      </c>
      <c r="D800" t="s">
        <v>20</v>
      </c>
      <c r="E800" s="6" t="s">
        <v>12870</v>
      </c>
      <c r="F800" t="s">
        <v>30</v>
      </c>
      <c r="G800">
        <v>1</v>
      </c>
      <c r="H800">
        <v>0</v>
      </c>
      <c r="I800">
        <v>40</v>
      </c>
      <c r="J800">
        <v>2</v>
      </c>
      <c r="K800">
        <v>188.15</v>
      </c>
      <c r="L800" t="str">
        <f t="shared" si="72"/>
        <v/>
      </c>
      <c r="M800">
        <v>5</v>
      </c>
      <c r="N800" t="str">
        <f t="shared" si="73"/>
        <v/>
      </c>
      <c r="O800">
        <v>25</v>
      </c>
      <c r="P800" s="11">
        <v>0</v>
      </c>
      <c r="Q800" s="11">
        <v>0.05</v>
      </c>
      <c r="R800" s="12">
        <v>37.630000000000003</v>
      </c>
      <c r="S800" t="s">
        <v>22</v>
      </c>
      <c r="T800">
        <v>1</v>
      </c>
      <c r="U800">
        <f t="shared" si="74"/>
        <v>4</v>
      </c>
      <c r="V800">
        <f t="shared" si="75"/>
        <v>2</v>
      </c>
      <c r="W800">
        <f t="shared" si="76"/>
        <v>3</v>
      </c>
      <c r="X800" t="str">
        <f t="shared" si="77"/>
        <v>423</v>
      </c>
      <c r="Y800" t="str">
        <f>IF(Table1[[#This Row],[RFM_Score]]="555","Champion", IF(AND(J800&gt;=4,V800&gt;=4),"Loyal", IF(U800&lt;=2,"At Risk", IF(W800&gt;=4,"Potential Loyalist","Others"))))</f>
        <v>Others</v>
      </c>
    </row>
    <row r="801" spans="1:25">
      <c r="A801" t="s">
        <v>4983</v>
      </c>
      <c r="B801">
        <v>26</v>
      </c>
      <c r="C801" t="s">
        <v>24</v>
      </c>
      <c r="D801" t="s">
        <v>41</v>
      </c>
      <c r="E801" s="6" t="s">
        <v>12871</v>
      </c>
      <c r="F801" t="s">
        <v>62</v>
      </c>
      <c r="G801">
        <v>5</v>
      </c>
      <c r="H801">
        <v>2</v>
      </c>
      <c r="I801">
        <v>47</v>
      </c>
      <c r="J801">
        <v>3</v>
      </c>
      <c r="K801">
        <v>187.68</v>
      </c>
      <c r="L801" t="str">
        <f t="shared" si="72"/>
        <v/>
      </c>
      <c r="M801">
        <v>5</v>
      </c>
      <c r="N801" t="str">
        <f t="shared" si="73"/>
        <v/>
      </c>
      <c r="O801">
        <v>24</v>
      </c>
      <c r="P801" s="11">
        <v>0.4</v>
      </c>
      <c r="Q801" s="11">
        <v>6.3829787234042507E-2</v>
      </c>
      <c r="R801" s="12">
        <v>37.536000000000001</v>
      </c>
      <c r="S801" t="s">
        <v>22</v>
      </c>
      <c r="T801">
        <v>0</v>
      </c>
      <c r="U801">
        <f t="shared" si="74"/>
        <v>4</v>
      </c>
      <c r="V801">
        <f t="shared" si="75"/>
        <v>2</v>
      </c>
      <c r="W801">
        <f t="shared" si="76"/>
        <v>3</v>
      </c>
      <c r="X801" t="str">
        <f t="shared" si="77"/>
        <v>423</v>
      </c>
      <c r="Y801" t="str">
        <f>IF(Table1[[#This Row],[RFM_Score]]="555","Champion", IF(AND(J801&gt;=4,V801&gt;=4),"Loyal", IF(U801&lt;=2,"At Risk", IF(W801&gt;=4,"Potential Loyalist","Others"))))</f>
        <v>Others</v>
      </c>
    </row>
    <row r="802" spans="1:25">
      <c r="A802" t="s">
        <v>11886</v>
      </c>
      <c r="B802">
        <v>32</v>
      </c>
      <c r="C802" t="s">
        <v>19</v>
      </c>
      <c r="D802" t="s">
        <v>25</v>
      </c>
      <c r="E802" s="6" t="s">
        <v>12872</v>
      </c>
      <c r="F802" t="s">
        <v>62</v>
      </c>
      <c r="G802">
        <v>3</v>
      </c>
      <c r="H802">
        <v>0</v>
      </c>
      <c r="I802">
        <v>60</v>
      </c>
      <c r="J802">
        <v>6</v>
      </c>
      <c r="K802">
        <v>186.83</v>
      </c>
      <c r="L802" t="str">
        <f t="shared" si="72"/>
        <v/>
      </c>
      <c r="M802">
        <v>5</v>
      </c>
      <c r="N802" t="str">
        <f t="shared" si="73"/>
        <v/>
      </c>
      <c r="O802">
        <v>4</v>
      </c>
      <c r="P802" s="11">
        <v>0</v>
      </c>
      <c r="Q802" s="11">
        <v>0.1</v>
      </c>
      <c r="R802" s="12">
        <v>37.366</v>
      </c>
      <c r="S802" t="s">
        <v>22</v>
      </c>
      <c r="T802">
        <v>0</v>
      </c>
      <c r="U802">
        <f t="shared" si="74"/>
        <v>5</v>
      </c>
      <c r="V802">
        <f t="shared" si="75"/>
        <v>2</v>
      </c>
      <c r="W802">
        <f t="shared" si="76"/>
        <v>3</v>
      </c>
      <c r="X802" t="str">
        <f t="shared" si="77"/>
        <v>523</v>
      </c>
      <c r="Y802" t="str">
        <f>IF(Table1[[#This Row],[RFM_Score]]="555","Champion", IF(AND(J802&gt;=4,V802&gt;=4),"Loyal", IF(U802&lt;=2,"At Risk", IF(W802&gt;=4,"Potential Loyalist","Others"))))</f>
        <v>Others</v>
      </c>
    </row>
    <row r="803" spans="1:25">
      <c r="A803" t="s">
        <v>4695</v>
      </c>
      <c r="B803">
        <v>37</v>
      </c>
      <c r="C803" t="s">
        <v>19</v>
      </c>
      <c r="D803" t="s">
        <v>20</v>
      </c>
      <c r="E803" s="6" t="s">
        <v>12873</v>
      </c>
      <c r="F803" t="s">
        <v>60</v>
      </c>
      <c r="G803">
        <v>2</v>
      </c>
      <c r="H803">
        <v>1</v>
      </c>
      <c r="I803">
        <v>46</v>
      </c>
      <c r="J803">
        <v>4</v>
      </c>
      <c r="K803">
        <v>185.79</v>
      </c>
      <c r="L803" t="str">
        <f t="shared" si="72"/>
        <v/>
      </c>
      <c r="M803">
        <v>5</v>
      </c>
      <c r="N803" t="str">
        <f t="shared" si="73"/>
        <v/>
      </c>
      <c r="O803">
        <v>3</v>
      </c>
      <c r="P803" s="11">
        <v>0.5</v>
      </c>
      <c r="Q803" s="11">
        <v>8.6956521739130405E-2</v>
      </c>
      <c r="R803" s="12">
        <v>37.158000000000001</v>
      </c>
      <c r="S803" t="s">
        <v>22</v>
      </c>
      <c r="T803">
        <v>0</v>
      </c>
      <c r="U803">
        <f t="shared" si="74"/>
        <v>5</v>
      </c>
      <c r="V803">
        <f t="shared" si="75"/>
        <v>2</v>
      </c>
      <c r="W803">
        <f t="shared" si="76"/>
        <v>3</v>
      </c>
      <c r="X803" t="str">
        <f t="shared" si="77"/>
        <v>523</v>
      </c>
      <c r="Y803" t="str">
        <f>IF(Table1[[#This Row],[RFM_Score]]="555","Champion", IF(AND(J803&gt;=4,V803&gt;=4),"Loyal", IF(U803&lt;=2,"At Risk", IF(W803&gt;=4,"Potential Loyalist","Others"))))</f>
        <v>Others</v>
      </c>
    </row>
    <row r="804" spans="1:25">
      <c r="A804" t="s">
        <v>4806</v>
      </c>
      <c r="B804">
        <v>44</v>
      </c>
      <c r="C804" t="s">
        <v>24</v>
      </c>
      <c r="D804" t="s">
        <v>25</v>
      </c>
      <c r="E804" s="6" t="s">
        <v>12874</v>
      </c>
      <c r="F804" t="s">
        <v>21</v>
      </c>
      <c r="G804">
        <v>2</v>
      </c>
      <c r="H804">
        <v>0</v>
      </c>
      <c r="I804">
        <v>50</v>
      </c>
      <c r="J804">
        <v>2</v>
      </c>
      <c r="K804">
        <v>185.22</v>
      </c>
      <c r="L804" t="str">
        <f t="shared" si="72"/>
        <v/>
      </c>
      <c r="M804">
        <v>5</v>
      </c>
      <c r="N804" t="str">
        <f t="shared" si="73"/>
        <v/>
      </c>
      <c r="O804">
        <v>25</v>
      </c>
      <c r="P804" s="11">
        <v>0</v>
      </c>
      <c r="Q804" s="11">
        <v>0.04</v>
      </c>
      <c r="R804" s="12">
        <v>37.043999999999997</v>
      </c>
      <c r="S804" t="s">
        <v>22</v>
      </c>
      <c r="T804">
        <v>0</v>
      </c>
      <c r="U804">
        <f t="shared" si="74"/>
        <v>4</v>
      </c>
      <c r="V804">
        <f t="shared" si="75"/>
        <v>2</v>
      </c>
      <c r="W804">
        <f t="shared" si="76"/>
        <v>3</v>
      </c>
      <c r="X804" t="str">
        <f t="shared" si="77"/>
        <v>423</v>
      </c>
      <c r="Y804" t="str">
        <f>IF(Table1[[#This Row],[RFM_Score]]="555","Champion", IF(AND(J804&gt;=4,V804&gt;=4),"Loyal", IF(U804&lt;=2,"At Risk", IF(W804&gt;=4,"Potential Loyalist","Others"))))</f>
        <v>Others</v>
      </c>
    </row>
    <row r="805" spans="1:25">
      <c r="A805" t="s">
        <v>9593</v>
      </c>
      <c r="B805">
        <v>18</v>
      </c>
      <c r="C805" t="s">
        <v>24</v>
      </c>
      <c r="D805" t="s">
        <v>25</v>
      </c>
      <c r="E805" s="6" t="s">
        <v>12875</v>
      </c>
      <c r="F805" t="s">
        <v>62</v>
      </c>
      <c r="G805">
        <v>4</v>
      </c>
      <c r="H805">
        <v>0</v>
      </c>
      <c r="I805">
        <v>44</v>
      </c>
      <c r="J805">
        <v>0</v>
      </c>
      <c r="K805">
        <v>184.87</v>
      </c>
      <c r="L805" t="str">
        <f t="shared" si="72"/>
        <v/>
      </c>
      <c r="M805">
        <v>5</v>
      </c>
      <c r="N805" t="str">
        <f t="shared" si="73"/>
        <v/>
      </c>
      <c r="O805">
        <v>33</v>
      </c>
      <c r="P805" s="11">
        <v>0</v>
      </c>
      <c r="Q805" s="11">
        <v>0</v>
      </c>
      <c r="R805" s="12">
        <v>36.973999999999997</v>
      </c>
      <c r="S805" t="s">
        <v>22</v>
      </c>
      <c r="T805">
        <v>0</v>
      </c>
      <c r="U805">
        <f t="shared" si="74"/>
        <v>4</v>
      </c>
      <c r="V805">
        <f t="shared" si="75"/>
        <v>2</v>
      </c>
      <c r="W805">
        <f t="shared" si="76"/>
        <v>3</v>
      </c>
      <c r="X805" t="str">
        <f t="shared" si="77"/>
        <v>423</v>
      </c>
      <c r="Y805" t="str">
        <f>IF(Table1[[#This Row],[RFM_Score]]="555","Champion", IF(AND(J805&gt;=4,V805&gt;=4),"Loyal", IF(U805&lt;=2,"At Risk", IF(W805&gt;=4,"Potential Loyalist","Others"))))</f>
        <v>Others</v>
      </c>
    </row>
    <row r="806" spans="1:25">
      <c r="A806" t="s">
        <v>11240</v>
      </c>
      <c r="B806">
        <v>33</v>
      </c>
      <c r="C806" t="s">
        <v>24</v>
      </c>
      <c r="D806" t="s">
        <v>25</v>
      </c>
      <c r="E806" s="6" t="s">
        <v>12876</v>
      </c>
      <c r="F806" t="s">
        <v>60</v>
      </c>
      <c r="G806">
        <v>3</v>
      </c>
      <c r="H806">
        <v>1</v>
      </c>
      <c r="I806">
        <v>39</v>
      </c>
      <c r="J806">
        <v>0</v>
      </c>
      <c r="K806">
        <v>184.48</v>
      </c>
      <c r="L806" t="str">
        <f t="shared" si="72"/>
        <v/>
      </c>
      <c r="M806">
        <v>5</v>
      </c>
      <c r="N806" t="str">
        <f t="shared" si="73"/>
        <v/>
      </c>
      <c r="O806">
        <v>48</v>
      </c>
      <c r="P806" s="11">
        <v>0.33333333333333298</v>
      </c>
      <c r="Q806" s="11">
        <v>0</v>
      </c>
      <c r="R806" s="12">
        <v>36.896000000000001</v>
      </c>
      <c r="S806" t="s">
        <v>22</v>
      </c>
      <c r="T806">
        <v>1</v>
      </c>
      <c r="U806">
        <f t="shared" si="74"/>
        <v>3</v>
      </c>
      <c r="V806">
        <f t="shared" si="75"/>
        <v>2</v>
      </c>
      <c r="W806">
        <f t="shared" si="76"/>
        <v>3</v>
      </c>
      <c r="X806" t="str">
        <f t="shared" si="77"/>
        <v>323</v>
      </c>
      <c r="Y806" t="str">
        <f>IF(Table1[[#This Row],[RFM_Score]]="555","Champion", IF(AND(J806&gt;=4,V806&gt;=4),"Loyal", IF(U806&lt;=2,"At Risk", IF(W806&gt;=4,"Potential Loyalist","Others"))))</f>
        <v>Others</v>
      </c>
    </row>
    <row r="807" spans="1:25">
      <c r="A807" t="s">
        <v>1166</v>
      </c>
      <c r="B807">
        <v>38</v>
      </c>
      <c r="C807" t="s">
        <v>19</v>
      </c>
      <c r="D807" t="s">
        <v>41</v>
      </c>
      <c r="E807" s="6" t="s">
        <v>12877</v>
      </c>
      <c r="F807" t="s">
        <v>30</v>
      </c>
      <c r="G807">
        <v>1</v>
      </c>
      <c r="H807">
        <v>0</v>
      </c>
      <c r="I807">
        <v>50</v>
      </c>
      <c r="J807">
        <v>3</v>
      </c>
      <c r="K807">
        <v>182.98</v>
      </c>
      <c r="L807" t="str">
        <f t="shared" si="72"/>
        <v/>
      </c>
      <c r="M807">
        <v>5</v>
      </c>
      <c r="N807" t="str">
        <f t="shared" si="73"/>
        <v/>
      </c>
      <c r="O807">
        <v>51</v>
      </c>
      <c r="P807" s="11">
        <v>0</v>
      </c>
      <c r="Q807" s="11">
        <v>0.06</v>
      </c>
      <c r="R807" s="12">
        <v>36.595999999999997</v>
      </c>
      <c r="S807" t="s">
        <v>22</v>
      </c>
      <c r="T807">
        <v>0</v>
      </c>
      <c r="U807">
        <f t="shared" si="74"/>
        <v>3</v>
      </c>
      <c r="V807">
        <f t="shared" si="75"/>
        <v>2</v>
      </c>
      <c r="W807">
        <f t="shared" si="76"/>
        <v>3</v>
      </c>
      <c r="X807" t="str">
        <f t="shared" si="77"/>
        <v>323</v>
      </c>
      <c r="Y807" t="str">
        <f>IF(Table1[[#This Row],[RFM_Score]]="555","Champion", IF(AND(J807&gt;=4,V807&gt;=4),"Loyal", IF(U807&lt;=2,"At Risk", IF(W807&gt;=4,"Potential Loyalist","Others"))))</f>
        <v>Others</v>
      </c>
    </row>
    <row r="808" spans="1:25">
      <c r="A808" t="s">
        <v>7908</v>
      </c>
      <c r="B808">
        <v>57</v>
      </c>
      <c r="C808" t="s">
        <v>24</v>
      </c>
      <c r="D808" t="s">
        <v>49</v>
      </c>
      <c r="E808" s="6" t="s">
        <v>12878</v>
      </c>
      <c r="F808" t="s">
        <v>26</v>
      </c>
      <c r="G808">
        <v>3</v>
      </c>
      <c r="H808">
        <v>1</v>
      </c>
      <c r="I808">
        <v>40</v>
      </c>
      <c r="J808">
        <v>4</v>
      </c>
      <c r="K808">
        <v>182.96</v>
      </c>
      <c r="L808" t="str">
        <f t="shared" si="72"/>
        <v/>
      </c>
      <c r="M808">
        <v>5</v>
      </c>
      <c r="N808" t="str">
        <f t="shared" si="73"/>
        <v/>
      </c>
      <c r="O808">
        <v>12</v>
      </c>
      <c r="P808" s="11">
        <v>0.33333333333333298</v>
      </c>
      <c r="Q808" s="11">
        <v>0.1</v>
      </c>
      <c r="R808" s="12">
        <v>36.591999999999999</v>
      </c>
      <c r="S808" t="s">
        <v>22</v>
      </c>
      <c r="T808">
        <v>0</v>
      </c>
      <c r="U808">
        <f t="shared" si="74"/>
        <v>5</v>
      </c>
      <c r="V808">
        <f t="shared" si="75"/>
        <v>2</v>
      </c>
      <c r="W808">
        <f t="shared" si="76"/>
        <v>3</v>
      </c>
      <c r="X808" t="str">
        <f t="shared" si="77"/>
        <v>523</v>
      </c>
      <c r="Y808" t="str">
        <f>IF(Table1[[#This Row],[RFM_Score]]="555","Champion", IF(AND(J808&gt;=4,V808&gt;=4),"Loyal", IF(U808&lt;=2,"At Risk", IF(W808&gt;=4,"Potential Loyalist","Others"))))</f>
        <v>Others</v>
      </c>
    </row>
    <row r="809" spans="1:25">
      <c r="A809" t="s">
        <v>11335</v>
      </c>
      <c r="B809">
        <v>31</v>
      </c>
      <c r="C809" t="s">
        <v>24</v>
      </c>
      <c r="D809" t="s">
        <v>20</v>
      </c>
      <c r="E809" s="6" t="s">
        <v>12879</v>
      </c>
      <c r="F809" t="s">
        <v>26</v>
      </c>
      <c r="G809">
        <v>3</v>
      </c>
      <c r="H809">
        <v>1</v>
      </c>
      <c r="I809">
        <v>49</v>
      </c>
      <c r="J809">
        <v>3</v>
      </c>
      <c r="K809">
        <v>182.66</v>
      </c>
      <c r="L809" t="str">
        <f t="shared" si="72"/>
        <v/>
      </c>
      <c r="M809">
        <v>5</v>
      </c>
      <c r="N809" t="str">
        <f t="shared" si="73"/>
        <v/>
      </c>
      <c r="O809">
        <v>10</v>
      </c>
      <c r="P809" s="11">
        <v>0.33333333333333298</v>
      </c>
      <c r="Q809" s="11">
        <v>6.1224489795918297E-2</v>
      </c>
      <c r="R809" s="12">
        <v>36.531999999999996</v>
      </c>
      <c r="S809" t="s">
        <v>22</v>
      </c>
      <c r="T809">
        <v>0</v>
      </c>
      <c r="U809">
        <f t="shared" si="74"/>
        <v>5</v>
      </c>
      <c r="V809">
        <f t="shared" si="75"/>
        <v>2</v>
      </c>
      <c r="W809">
        <f t="shared" si="76"/>
        <v>3</v>
      </c>
      <c r="X809" t="str">
        <f t="shared" si="77"/>
        <v>523</v>
      </c>
      <c r="Y809" t="str">
        <f>IF(Table1[[#This Row],[RFM_Score]]="555","Champion", IF(AND(J809&gt;=4,V809&gt;=4),"Loyal", IF(U809&lt;=2,"At Risk", IF(W809&gt;=4,"Potential Loyalist","Others"))))</f>
        <v>Others</v>
      </c>
    </row>
    <row r="810" spans="1:25">
      <c r="A810" t="s">
        <v>3794</v>
      </c>
      <c r="B810">
        <v>59</v>
      </c>
      <c r="C810" t="s">
        <v>24</v>
      </c>
      <c r="D810" t="s">
        <v>35</v>
      </c>
      <c r="E810" s="6" t="s">
        <v>12880</v>
      </c>
      <c r="F810" t="s">
        <v>37</v>
      </c>
      <c r="G810">
        <v>4</v>
      </c>
      <c r="H810">
        <v>0</v>
      </c>
      <c r="I810">
        <v>36</v>
      </c>
      <c r="J810">
        <v>3</v>
      </c>
      <c r="K810">
        <v>182.23</v>
      </c>
      <c r="L810" t="str">
        <f t="shared" si="72"/>
        <v/>
      </c>
      <c r="M810">
        <v>5</v>
      </c>
      <c r="N810" t="str">
        <f t="shared" si="73"/>
        <v/>
      </c>
      <c r="O810">
        <v>32</v>
      </c>
      <c r="P810" s="11">
        <v>0</v>
      </c>
      <c r="Q810" s="11">
        <v>8.3333333333333301E-2</v>
      </c>
      <c r="R810" s="12">
        <v>36.445999999999998</v>
      </c>
      <c r="S810" t="s">
        <v>22</v>
      </c>
      <c r="T810">
        <v>1</v>
      </c>
      <c r="U810">
        <f t="shared" si="74"/>
        <v>4</v>
      </c>
      <c r="V810">
        <f t="shared" si="75"/>
        <v>2</v>
      </c>
      <c r="W810">
        <f t="shared" si="76"/>
        <v>3</v>
      </c>
      <c r="X810" t="str">
        <f t="shared" si="77"/>
        <v>423</v>
      </c>
      <c r="Y810" t="str">
        <f>IF(Table1[[#This Row],[RFM_Score]]="555","Champion", IF(AND(J810&gt;=4,V810&gt;=4),"Loyal", IF(U810&lt;=2,"At Risk", IF(W810&gt;=4,"Potential Loyalist","Others"))))</f>
        <v>Others</v>
      </c>
    </row>
    <row r="811" spans="1:25">
      <c r="A811" t="s">
        <v>9906</v>
      </c>
      <c r="B811">
        <v>31</v>
      </c>
      <c r="C811" t="s">
        <v>24</v>
      </c>
      <c r="D811" t="s">
        <v>25</v>
      </c>
      <c r="E811" s="6" t="s">
        <v>12881</v>
      </c>
      <c r="F811" t="s">
        <v>37</v>
      </c>
      <c r="G811">
        <v>3</v>
      </c>
      <c r="H811">
        <v>2</v>
      </c>
      <c r="I811">
        <v>58</v>
      </c>
      <c r="J811">
        <v>5</v>
      </c>
      <c r="K811">
        <v>181.45</v>
      </c>
      <c r="L811" t="str">
        <f t="shared" si="72"/>
        <v/>
      </c>
      <c r="M811">
        <v>5</v>
      </c>
      <c r="N811" t="str">
        <f t="shared" si="73"/>
        <v/>
      </c>
      <c r="O811">
        <v>71</v>
      </c>
      <c r="P811" s="11">
        <v>0.66666666666666596</v>
      </c>
      <c r="Q811" s="11">
        <v>8.6206896551724102E-2</v>
      </c>
      <c r="R811" s="12">
        <v>36.29</v>
      </c>
      <c r="S811" t="s">
        <v>22</v>
      </c>
      <c r="T811">
        <v>0</v>
      </c>
      <c r="U811">
        <f t="shared" si="74"/>
        <v>2</v>
      </c>
      <c r="V811">
        <f t="shared" si="75"/>
        <v>2</v>
      </c>
      <c r="W811">
        <f t="shared" si="76"/>
        <v>3</v>
      </c>
      <c r="X811" t="str">
        <f t="shared" si="77"/>
        <v>223</v>
      </c>
      <c r="Y811" t="str">
        <f>IF(Table1[[#This Row],[RFM_Score]]="555","Champion", IF(AND(J811&gt;=4,V811&gt;=4),"Loyal", IF(U811&lt;=2,"At Risk", IF(W811&gt;=4,"Potential Loyalist","Others"))))</f>
        <v>At Risk</v>
      </c>
    </row>
    <row r="812" spans="1:25">
      <c r="A812" t="s">
        <v>3961</v>
      </c>
      <c r="B812">
        <v>31</v>
      </c>
      <c r="C812" t="s">
        <v>24</v>
      </c>
      <c r="D812" t="s">
        <v>25</v>
      </c>
      <c r="E812" s="6" t="s">
        <v>12882</v>
      </c>
      <c r="F812" t="s">
        <v>30</v>
      </c>
      <c r="G812">
        <v>3</v>
      </c>
      <c r="H812">
        <v>0</v>
      </c>
      <c r="I812">
        <v>57</v>
      </c>
      <c r="J812">
        <v>3</v>
      </c>
      <c r="K812">
        <v>180.69</v>
      </c>
      <c r="L812" t="str">
        <f t="shared" si="72"/>
        <v/>
      </c>
      <c r="M812">
        <v>5</v>
      </c>
      <c r="N812" t="str">
        <f t="shared" si="73"/>
        <v/>
      </c>
      <c r="O812">
        <v>14</v>
      </c>
      <c r="P812" s="11">
        <v>0</v>
      </c>
      <c r="Q812" s="11">
        <v>5.2631578947368397E-2</v>
      </c>
      <c r="R812" s="12">
        <v>36.137999999999998</v>
      </c>
      <c r="S812" t="s">
        <v>22</v>
      </c>
      <c r="T812">
        <v>0</v>
      </c>
      <c r="U812">
        <f t="shared" si="74"/>
        <v>5</v>
      </c>
      <c r="V812">
        <f t="shared" si="75"/>
        <v>2</v>
      </c>
      <c r="W812">
        <f t="shared" si="76"/>
        <v>3</v>
      </c>
      <c r="X812" t="str">
        <f t="shared" si="77"/>
        <v>523</v>
      </c>
      <c r="Y812" t="str">
        <f>IF(Table1[[#This Row],[RFM_Score]]="555","Champion", IF(AND(J812&gt;=4,V812&gt;=4),"Loyal", IF(U812&lt;=2,"At Risk", IF(W812&gt;=4,"Potential Loyalist","Others"))))</f>
        <v>Others</v>
      </c>
    </row>
    <row r="813" spans="1:25">
      <c r="A813" t="s">
        <v>5401</v>
      </c>
      <c r="B813">
        <v>32</v>
      </c>
      <c r="C813" t="s">
        <v>24</v>
      </c>
      <c r="D813" t="s">
        <v>46</v>
      </c>
      <c r="E813" s="6" t="s">
        <v>12883</v>
      </c>
      <c r="F813" t="s">
        <v>60</v>
      </c>
      <c r="G813">
        <v>4</v>
      </c>
      <c r="H813">
        <v>1</v>
      </c>
      <c r="I813">
        <v>57</v>
      </c>
      <c r="J813">
        <v>1</v>
      </c>
      <c r="K813">
        <v>180.68</v>
      </c>
      <c r="L813" t="str">
        <f t="shared" si="72"/>
        <v/>
      </c>
      <c r="M813">
        <v>5</v>
      </c>
      <c r="N813" t="str">
        <f t="shared" si="73"/>
        <v/>
      </c>
      <c r="O813">
        <v>5</v>
      </c>
      <c r="P813" s="11">
        <v>0.25</v>
      </c>
      <c r="Q813" s="11">
        <v>1.7543859649122799E-2</v>
      </c>
      <c r="R813" s="12">
        <v>36.136000000000003</v>
      </c>
      <c r="S813" t="s">
        <v>22</v>
      </c>
      <c r="T813">
        <v>0</v>
      </c>
      <c r="U813">
        <f t="shared" si="74"/>
        <v>5</v>
      </c>
      <c r="V813">
        <f t="shared" si="75"/>
        <v>2</v>
      </c>
      <c r="W813">
        <f t="shared" si="76"/>
        <v>3</v>
      </c>
      <c r="X813" t="str">
        <f t="shared" si="77"/>
        <v>523</v>
      </c>
      <c r="Y813" t="str">
        <f>IF(Table1[[#This Row],[RFM_Score]]="555","Champion", IF(AND(J813&gt;=4,V813&gt;=4),"Loyal", IF(U813&lt;=2,"At Risk", IF(W813&gt;=4,"Potential Loyalist","Others"))))</f>
        <v>Others</v>
      </c>
    </row>
    <row r="814" spans="1:25">
      <c r="A814" t="s">
        <v>1327</v>
      </c>
      <c r="B814">
        <v>39</v>
      </c>
      <c r="C814" t="s">
        <v>19</v>
      </c>
      <c r="D814" t="s">
        <v>25</v>
      </c>
      <c r="E814" s="6" t="s">
        <v>12884</v>
      </c>
      <c r="F814" t="s">
        <v>30</v>
      </c>
      <c r="G814">
        <v>4</v>
      </c>
      <c r="H814">
        <v>1</v>
      </c>
      <c r="I814">
        <v>59</v>
      </c>
      <c r="J814">
        <v>2</v>
      </c>
      <c r="K814">
        <v>180.34</v>
      </c>
      <c r="L814" t="str">
        <f t="shared" si="72"/>
        <v/>
      </c>
      <c r="M814">
        <v>5</v>
      </c>
      <c r="N814" t="str">
        <f t="shared" si="73"/>
        <v/>
      </c>
      <c r="O814">
        <v>7</v>
      </c>
      <c r="P814" s="11">
        <v>0.25</v>
      </c>
      <c r="Q814" s="11">
        <v>3.38983050847457E-2</v>
      </c>
      <c r="R814" s="12">
        <v>36.067999999999998</v>
      </c>
      <c r="S814" t="s">
        <v>22</v>
      </c>
      <c r="T814">
        <v>0</v>
      </c>
      <c r="U814">
        <f t="shared" si="74"/>
        <v>5</v>
      </c>
      <c r="V814">
        <f t="shared" si="75"/>
        <v>2</v>
      </c>
      <c r="W814">
        <f t="shared" si="76"/>
        <v>3</v>
      </c>
      <c r="X814" t="str">
        <f t="shared" si="77"/>
        <v>523</v>
      </c>
      <c r="Y814" t="str">
        <f>IF(Table1[[#This Row],[RFM_Score]]="555","Champion", IF(AND(J814&gt;=4,V814&gt;=4),"Loyal", IF(U814&lt;=2,"At Risk", IF(W814&gt;=4,"Potential Loyalist","Others"))))</f>
        <v>Others</v>
      </c>
    </row>
    <row r="815" spans="1:25">
      <c r="A815" t="s">
        <v>1405</v>
      </c>
      <c r="B815">
        <v>29</v>
      </c>
      <c r="C815" t="s">
        <v>19</v>
      </c>
      <c r="D815" t="s">
        <v>35</v>
      </c>
      <c r="E815" s="6" t="s">
        <v>12885</v>
      </c>
      <c r="F815" t="s">
        <v>21</v>
      </c>
      <c r="G815">
        <v>3</v>
      </c>
      <c r="H815">
        <v>2</v>
      </c>
      <c r="I815">
        <v>49</v>
      </c>
      <c r="J815">
        <v>1</v>
      </c>
      <c r="K815">
        <v>180.01</v>
      </c>
      <c r="L815" t="str">
        <f t="shared" si="72"/>
        <v/>
      </c>
      <c r="M815">
        <v>5</v>
      </c>
      <c r="N815" t="str">
        <f t="shared" si="73"/>
        <v/>
      </c>
      <c r="O815">
        <v>0</v>
      </c>
      <c r="P815" s="11">
        <v>0.66666666666666596</v>
      </c>
      <c r="Q815" s="11">
        <v>2.04081632653061E-2</v>
      </c>
      <c r="R815" s="12">
        <v>36.001999999999903</v>
      </c>
      <c r="S815" t="s">
        <v>22</v>
      </c>
      <c r="T815">
        <v>0</v>
      </c>
      <c r="U815">
        <f t="shared" si="74"/>
        <v>5</v>
      </c>
      <c r="V815">
        <f t="shared" si="75"/>
        <v>2</v>
      </c>
      <c r="W815">
        <f t="shared" si="76"/>
        <v>3</v>
      </c>
      <c r="X815" t="str">
        <f t="shared" si="77"/>
        <v>523</v>
      </c>
      <c r="Y815" t="str">
        <f>IF(Table1[[#This Row],[RFM_Score]]="555","Champion", IF(AND(J815&gt;=4,V815&gt;=4),"Loyal", IF(U815&lt;=2,"At Risk", IF(W815&gt;=4,"Potential Loyalist","Others"))))</f>
        <v>Others</v>
      </c>
    </row>
    <row r="816" spans="1:25">
      <c r="A816" t="s">
        <v>9287</v>
      </c>
      <c r="B816">
        <v>25</v>
      </c>
      <c r="C816" t="s">
        <v>19</v>
      </c>
      <c r="D816" t="s">
        <v>41</v>
      </c>
      <c r="E816" s="6" t="s">
        <v>12886</v>
      </c>
      <c r="F816" t="s">
        <v>21</v>
      </c>
      <c r="G816">
        <v>2</v>
      </c>
      <c r="H816">
        <v>1</v>
      </c>
      <c r="I816">
        <v>63</v>
      </c>
      <c r="J816">
        <v>3</v>
      </c>
      <c r="K816">
        <v>179.61</v>
      </c>
      <c r="L816" t="str">
        <f t="shared" si="72"/>
        <v/>
      </c>
      <c r="M816">
        <v>5</v>
      </c>
      <c r="N816" t="str">
        <f t="shared" si="73"/>
        <v/>
      </c>
      <c r="O816">
        <v>2</v>
      </c>
      <c r="P816" s="11">
        <v>0.5</v>
      </c>
      <c r="Q816" s="11">
        <v>4.7619047619047603E-2</v>
      </c>
      <c r="R816" s="12">
        <v>35.921999999999997</v>
      </c>
      <c r="S816" t="s">
        <v>22</v>
      </c>
      <c r="T816">
        <v>0</v>
      </c>
      <c r="U816">
        <f t="shared" si="74"/>
        <v>5</v>
      </c>
      <c r="V816">
        <f t="shared" si="75"/>
        <v>2</v>
      </c>
      <c r="W816">
        <f t="shared" si="76"/>
        <v>3</v>
      </c>
      <c r="X816" t="str">
        <f t="shared" si="77"/>
        <v>523</v>
      </c>
      <c r="Y816" t="str">
        <f>IF(Table1[[#This Row],[RFM_Score]]="555","Champion", IF(AND(J816&gt;=4,V816&gt;=4),"Loyal", IF(U816&lt;=2,"At Risk", IF(W816&gt;=4,"Potential Loyalist","Others"))))</f>
        <v>Others</v>
      </c>
    </row>
    <row r="817" spans="1:25">
      <c r="A817" t="s">
        <v>8272</v>
      </c>
      <c r="B817">
        <v>44</v>
      </c>
      <c r="C817" t="s">
        <v>24</v>
      </c>
      <c r="D817" t="s">
        <v>29</v>
      </c>
      <c r="E817" s="6" t="s">
        <v>12887</v>
      </c>
      <c r="F817" t="s">
        <v>37</v>
      </c>
      <c r="G817">
        <v>3</v>
      </c>
      <c r="H817">
        <v>1</v>
      </c>
      <c r="I817">
        <v>52</v>
      </c>
      <c r="J817">
        <v>3</v>
      </c>
      <c r="K817">
        <v>178.66</v>
      </c>
      <c r="L817" t="str">
        <f t="shared" si="72"/>
        <v/>
      </c>
      <c r="M817">
        <v>5</v>
      </c>
      <c r="N817" t="str">
        <f t="shared" si="73"/>
        <v/>
      </c>
      <c r="O817">
        <v>94</v>
      </c>
      <c r="P817" s="11">
        <v>0.33333333333333298</v>
      </c>
      <c r="Q817" s="11">
        <v>5.7692307692307598E-2</v>
      </c>
      <c r="R817" s="12">
        <v>35.731999999999999</v>
      </c>
      <c r="S817" t="s">
        <v>22</v>
      </c>
      <c r="T817">
        <v>1</v>
      </c>
      <c r="U817">
        <f t="shared" si="74"/>
        <v>2</v>
      </c>
      <c r="V817">
        <f t="shared" si="75"/>
        <v>2</v>
      </c>
      <c r="W817">
        <f t="shared" si="76"/>
        <v>3</v>
      </c>
      <c r="X817" t="str">
        <f t="shared" si="77"/>
        <v>223</v>
      </c>
      <c r="Y817" t="str">
        <f>IF(Table1[[#This Row],[RFM_Score]]="555","Champion", IF(AND(J817&gt;=4,V817&gt;=4),"Loyal", IF(U817&lt;=2,"At Risk", IF(W817&gt;=4,"Potential Loyalist","Others"))))</f>
        <v>At Risk</v>
      </c>
    </row>
    <row r="818" spans="1:25">
      <c r="A818" t="s">
        <v>9129</v>
      </c>
      <c r="B818">
        <v>21</v>
      </c>
      <c r="C818" t="s">
        <v>24</v>
      </c>
      <c r="D818" t="s">
        <v>41</v>
      </c>
      <c r="E818" s="6" t="s">
        <v>12888</v>
      </c>
      <c r="F818" t="s">
        <v>26</v>
      </c>
      <c r="G818">
        <v>2</v>
      </c>
      <c r="H818">
        <v>1</v>
      </c>
      <c r="I818">
        <v>55</v>
      </c>
      <c r="J818">
        <v>2</v>
      </c>
      <c r="K818">
        <v>178.57</v>
      </c>
      <c r="L818" t="str">
        <f t="shared" si="72"/>
        <v/>
      </c>
      <c r="M818">
        <v>5</v>
      </c>
      <c r="N818" t="str">
        <f t="shared" si="73"/>
        <v/>
      </c>
      <c r="O818">
        <v>52</v>
      </c>
      <c r="P818" s="11">
        <v>0.5</v>
      </c>
      <c r="Q818" s="11">
        <v>3.6363636363636299E-2</v>
      </c>
      <c r="R818" s="12">
        <v>35.713999999999999</v>
      </c>
      <c r="S818" t="s">
        <v>22</v>
      </c>
      <c r="T818">
        <v>0</v>
      </c>
      <c r="U818">
        <f t="shared" si="74"/>
        <v>3</v>
      </c>
      <c r="V818">
        <f t="shared" si="75"/>
        <v>2</v>
      </c>
      <c r="W818">
        <f t="shared" si="76"/>
        <v>3</v>
      </c>
      <c r="X818" t="str">
        <f t="shared" si="77"/>
        <v>323</v>
      </c>
      <c r="Y818" t="str">
        <f>IF(Table1[[#This Row],[RFM_Score]]="555","Champion", IF(AND(J818&gt;=4,V818&gt;=4),"Loyal", IF(U818&lt;=2,"At Risk", IF(W818&gt;=4,"Potential Loyalist","Others"))))</f>
        <v>Others</v>
      </c>
    </row>
    <row r="819" spans="1:25">
      <c r="A819" t="s">
        <v>8370</v>
      </c>
      <c r="B819">
        <v>43</v>
      </c>
      <c r="C819" t="s">
        <v>19</v>
      </c>
      <c r="D819" t="s">
        <v>35</v>
      </c>
      <c r="E819" s="6" t="s">
        <v>12889</v>
      </c>
      <c r="F819" t="s">
        <v>26</v>
      </c>
      <c r="G819">
        <v>3</v>
      </c>
      <c r="H819">
        <v>0</v>
      </c>
      <c r="I819">
        <v>63</v>
      </c>
      <c r="J819">
        <v>1</v>
      </c>
      <c r="K819">
        <v>178.44</v>
      </c>
      <c r="L819" t="str">
        <f t="shared" si="72"/>
        <v/>
      </c>
      <c r="M819">
        <v>5</v>
      </c>
      <c r="N819" t="str">
        <f t="shared" si="73"/>
        <v/>
      </c>
      <c r="O819">
        <v>8</v>
      </c>
      <c r="P819" s="11">
        <v>0</v>
      </c>
      <c r="Q819" s="11">
        <v>1.5873015873015799E-2</v>
      </c>
      <c r="R819" s="12">
        <v>35.688000000000002</v>
      </c>
      <c r="S819" t="s">
        <v>22</v>
      </c>
      <c r="T819">
        <v>0</v>
      </c>
      <c r="U819">
        <f t="shared" si="74"/>
        <v>5</v>
      </c>
      <c r="V819">
        <f t="shared" si="75"/>
        <v>2</v>
      </c>
      <c r="W819">
        <f t="shared" si="76"/>
        <v>3</v>
      </c>
      <c r="X819" t="str">
        <f t="shared" si="77"/>
        <v>523</v>
      </c>
      <c r="Y819" t="str">
        <f>IF(Table1[[#This Row],[RFM_Score]]="555","Champion", IF(AND(J819&gt;=4,V819&gt;=4),"Loyal", IF(U819&lt;=2,"At Risk", IF(W819&gt;=4,"Potential Loyalist","Others"))))</f>
        <v>Others</v>
      </c>
    </row>
    <row r="820" spans="1:25">
      <c r="A820" t="s">
        <v>10445</v>
      </c>
      <c r="B820">
        <v>48</v>
      </c>
      <c r="C820" t="s">
        <v>24</v>
      </c>
      <c r="D820" t="s">
        <v>25</v>
      </c>
      <c r="E820" s="6" t="s">
        <v>12890</v>
      </c>
      <c r="F820" t="s">
        <v>30</v>
      </c>
      <c r="G820">
        <v>4</v>
      </c>
      <c r="H820">
        <v>1</v>
      </c>
      <c r="I820">
        <v>50</v>
      </c>
      <c r="J820">
        <v>2</v>
      </c>
      <c r="K820">
        <v>177.98</v>
      </c>
      <c r="L820" t="str">
        <f t="shared" si="72"/>
        <v/>
      </c>
      <c r="M820">
        <v>5</v>
      </c>
      <c r="N820" t="str">
        <f t="shared" si="73"/>
        <v/>
      </c>
      <c r="O820">
        <v>10</v>
      </c>
      <c r="P820" s="11">
        <v>0.25</v>
      </c>
      <c r="Q820" s="11">
        <v>0.04</v>
      </c>
      <c r="R820" s="12">
        <v>35.595999999999997</v>
      </c>
      <c r="S820" t="s">
        <v>22</v>
      </c>
      <c r="T820">
        <v>0</v>
      </c>
      <c r="U820">
        <f t="shared" si="74"/>
        <v>5</v>
      </c>
      <c r="V820">
        <f t="shared" si="75"/>
        <v>2</v>
      </c>
      <c r="W820">
        <f t="shared" si="76"/>
        <v>3</v>
      </c>
      <c r="X820" t="str">
        <f t="shared" si="77"/>
        <v>523</v>
      </c>
      <c r="Y820" t="str">
        <f>IF(Table1[[#This Row],[RFM_Score]]="555","Champion", IF(AND(J820&gt;=4,V820&gt;=4),"Loyal", IF(U820&lt;=2,"At Risk", IF(W820&gt;=4,"Potential Loyalist","Others"))))</f>
        <v>Others</v>
      </c>
    </row>
    <row r="821" spans="1:25">
      <c r="A821" t="s">
        <v>191</v>
      </c>
      <c r="B821">
        <v>38</v>
      </c>
      <c r="C821" t="s">
        <v>19</v>
      </c>
      <c r="D821" t="s">
        <v>29</v>
      </c>
      <c r="E821" s="6" t="s">
        <v>12891</v>
      </c>
      <c r="F821" t="s">
        <v>26</v>
      </c>
      <c r="G821">
        <v>1</v>
      </c>
      <c r="H821">
        <v>0</v>
      </c>
      <c r="I821">
        <v>63</v>
      </c>
      <c r="J821">
        <v>4</v>
      </c>
      <c r="K821">
        <v>177.88</v>
      </c>
      <c r="L821" t="str">
        <f t="shared" si="72"/>
        <v/>
      </c>
      <c r="M821">
        <v>5</v>
      </c>
      <c r="N821" t="str">
        <f t="shared" si="73"/>
        <v/>
      </c>
      <c r="O821">
        <v>65</v>
      </c>
      <c r="P821" s="11">
        <v>0</v>
      </c>
      <c r="Q821" s="11">
        <v>6.3492063492063405E-2</v>
      </c>
      <c r="R821" s="12">
        <v>35.576000000000001</v>
      </c>
      <c r="S821" t="s">
        <v>22</v>
      </c>
      <c r="T821">
        <v>0</v>
      </c>
      <c r="U821">
        <f t="shared" si="74"/>
        <v>3</v>
      </c>
      <c r="V821">
        <f t="shared" si="75"/>
        <v>2</v>
      </c>
      <c r="W821">
        <f t="shared" si="76"/>
        <v>3</v>
      </c>
      <c r="X821" t="str">
        <f t="shared" si="77"/>
        <v>323</v>
      </c>
      <c r="Y821" t="str">
        <f>IF(Table1[[#This Row],[RFM_Score]]="555","Champion", IF(AND(J821&gt;=4,V821&gt;=4),"Loyal", IF(U821&lt;=2,"At Risk", IF(W821&gt;=4,"Potential Loyalist","Others"))))</f>
        <v>Others</v>
      </c>
    </row>
    <row r="822" spans="1:25">
      <c r="A822" t="s">
        <v>11548</v>
      </c>
      <c r="B822">
        <v>36</v>
      </c>
      <c r="C822" t="s">
        <v>33</v>
      </c>
      <c r="D822" t="s">
        <v>20</v>
      </c>
      <c r="E822" s="6" t="s">
        <v>12892</v>
      </c>
      <c r="F822" t="s">
        <v>37</v>
      </c>
      <c r="G822">
        <v>5</v>
      </c>
      <c r="H822">
        <v>2</v>
      </c>
      <c r="I822">
        <v>45</v>
      </c>
      <c r="J822">
        <v>2</v>
      </c>
      <c r="K822">
        <v>177.15</v>
      </c>
      <c r="L822" t="str">
        <f t="shared" si="72"/>
        <v/>
      </c>
      <c r="M822">
        <v>5</v>
      </c>
      <c r="N822" t="str">
        <f t="shared" si="73"/>
        <v/>
      </c>
      <c r="O822">
        <v>41</v>
      </c>
      <c r="P822" s="11">
        <v>0.4</v>
      </c>
      <c r="Q822" s="11">
        <v>4.4444444444444398E-2</v>
      </c>
      <c r="R822" s="12">
        <v>35.43</v>
      </c>
      <c r="S822" t="s">
        <v>22</v>
      </c>
      <c r="T822">
        <v>0</v>
      </c>
      <c r="U822">
        <f t="shared" si="74"/>
        <v>3</v>
      </c>
      <c r="V822">
        <f t="shared" si="75"/>
        <v>2</v>
      </c>
      <c r="W822">
        <f t="shared" si="76"/>
        <v>3</v>
      </c>
      <c r="X822" t="str">
        <f t="shared" si="77"/>
        <v>323</v>
      </c>
      <c r="Y822" t="str">
        <f>IF(Table1[[#This Row],[RFM_Score]]="555","Champion", IF(AND(J822&gt;=4,V822&gt;=4),"Loyal", IF(U822&lt;=2,"At Risk", IF(W822&gt;=4,"Potential Loyalist","Others"))))</f>
        <v>Others</v>
      </c>
    </row>
    <row r="823" spans="1:25">
      <c r="A823" t="s">
        <v>7748</v>
      </c>
      <c r="B823">
        <v>19</v>
      </c>
      <c r="C823" t="s">
        <v>19</v>
      </c>
      <c r="D823" t="s">
        <v>29</v>
      </c>
      <c r="E823" s="6" t="s">
        <v>12893</v>
      </c>
      <c r="F823" t="s">
        <v>21</v>
      </c>
      <c r="G823">
        <v>3</v>
      </c>
      <c r="H823">
        <v>1</v>
      </c>
      <c r="I823">
        <v>35</v>
      </c>
      <c r="J823">
        <v>3</v>
      </c>
      <c r="K823">
        <v>176.91</v>
      </c>
      <c r="L823" t="str">
        <f t="shared" si="72"/>
        <v/>
      </c>
      <c r="M823">
        <v>5</v>
      </c>
      <c r="N823" t="str">
        <f t="shared" si="73"/>
        <v/>
      </c>
      <c r="O823">
        <v>18</v>
      </c>
      <c r="P823" s="11">
        <v>0.33333333333333298</v>
      </c>
      <c r="Q823" s="11">
        <v>8.5714285714285701E-2</v>
      </c>
      <c r="R823" s="12">
        <v>35.381999999999998</v>
      </c>
      <c r="S823" t="s">
        <v>22</v>
      </c>
      <c r="T823">
        <v>0</v>
      </c>
      <c r="U823">
        <f t="shared" si="74"/>
        <v>5</v>
      </c>
      <c r="V823">
        <f t="shared" si="75"/>
        <v>2</v>
      </c>
      <c r="W823">
        <f t="shared" si="76"/>
        <v>3</v>
      </c>
      <c r="X823" t="str">
        <f t="shared" si="77"/>
        <v>523</v>
      </c>
      <c r="Y823" t="str">
        <f>IF(Table1[[#This Row],[RFM_Score]]="555","Champion", IF(AND(J823&gt;=4,V823&gt;=4),"Loyal", IF(U823&lt;=2,"At Risk", IF(W823&gt;=4,"Potential Loyalist","Others"))))</f>
        <v>Others</v>
      </c>
    </row>
    <row r="824" spans="1:25">
      <c r="A824" t="s">
        <v>5221</v>
      </c>
      <c r="B824">
        <v>47</v>
      </c>
      <c r="C824" t="s">
        <v>19</v>
      </c>
      <c r="D824" t="s">
        <v>41</v>
      </c>
      <c r="E824" s="6" t="s">
        <v>12894</v>
      </c>
      <c r="F824" t="s">
        <v>26</v>
      </c>
      <c r="G824">
        <v>3</v>
      </c>
      <c r="H824">
        <v>0</v>
      </c>
      <c r="I824">
        <v>47</v>
      </c>
      <c r="J824">
        <v>2</v>
      </c>
      <c r="K824">
        <v>176.75</v>
      </c>
      <c r="L824" t="str">
        <f t="shared" si="72"/>
        <v/>
      </c>
      <c r="M824">
        <v>5</v>
      </c>
      <c r="N824" t="str">
        <f t="shared" si="73"/>
        <v/>
      </c>
      <c r="O824">
        <v>16</v>
      </c>
      <c r="P824" s="11">
        <v>0</v>
      </c>
      <c r="Q824" s="11">
        <v>4.2553191489361701E-2</v>
      </c>
      <c r="R824" s="12">
        <v>35.35</v>
      </c>
      <c r="S824" t="s">
        <v>22</v>
      </c>
      <c r="T824">
        <v>1</v>
      </c>
      <c r="U824">
        <f t="shared" si="74"/>
        <v>5</v>
      </c>
      <c r="V824">
        <f t="shared" si="75"/>
        <v>2</v>
      </c>
      <c r="W824">
        <f t="shared" si="76"/>
        <v>3</v>
      </c>
      <c r="X824" t="str">
        <f t="shared" si="77"/>
        <v>523</v>
      </c>
      <c r="Y824" t="str">
        <f>IF(Table1[[#This Row],[RFM_Score]]="555","Champion", IF(AND(J824&gt;=4,V824&gt;=4),"Loyal", IF(U824&lt;=2,"At Risk", IF(W824&gt;=4,"Potential Loyalist","Others"))))</f>
        <v>Others</v>
      </c>
    </row>
    <row r="825" spans="1:25">
      <c r="A825" t="s">
        <v>11348</v>
      </c>
      <c r="B825">
        <v>22</v>
      </c>
      <c r="C825" t="s">
        <v>24</v>
      </c>
      <c r="D825" t="s">
        <v>49</v>
      </c>
      <c r="E825" s="6" t="s">
        <v>12895</v>
      </c>
      <c r="F825" t="s">
        <v>37</v>
      </c>
      <c r="G825">
        <v>5</v>
      </c>
      <c r="H825">
        <v>3</v>
      </c>
      <c r="I825">
        <v>50</v>
      </c>
      <c r="J825">
        <v>3</v>
      </c>
      <c r="K825">
        <v>174.66</v>
      </c>
      <c r="L825" t="str">
        <f t="shared" si="72"/>
        <v/>
      </c>
      <c r="M825">
        <v>5</v>
      </c>
      <c r="N825" t="str">
        <f t="shared" si="73"/>
        <v/>
      </c>
      <c r="O825">
        <v>12</v>
      </c>
      <c r="P825" s="11">
        <v>0.6</v>
      </c>
      <c r="Q825" s="11">
        <v>0.06</v>
      </c>
      <c r="R825" s="12">
        <v>34.932000000000002</v>
      </c>
      <c r="S825" t="s">
        <v>22</v>
      </c>
      <c r="T825">
        <v>0</v>
      </c>
      <c r="U825">
        <f t="shared" si="74"/>
        <v>5</v>
      </c>
      <c r="V825">
        <f t="shared" si="75"/>
        <v>2</v>
      </c>
      <c r="W825">
        <f t="shared" si="76"/>
        <v>3</v>
      </c>
      <c r="X825" t="str">
        <f t="shared" si="77"/>
        <v>523</v>
      </c>
      <c r="Y825" t="str">
        <f>IF(Table1[[#This Row],[RFM_Score]]="555","Champion", IF(AND(J825&gt;=4,V825&gt;=4),"Loyal", IF(U825&lt;=2,"At Risk", IF(W825&gt;=4,"Potential Loyalist","Others"))))</f>
        <v>Others</v>
      </c>
    </row>
    <row r="826" spans="1:25">
      <c r="A826" t="s">
        <v>220</v>
      </c>
      <c r="B826">
        <v>40</v>
      </c>
      <c r="C826" t="s">
        <v>19</v>
      </c>
      <c r="D826" t="s">
        <v>20</v>
      </c>
      <c r="E826" s="6" t="s">
        <v>12896</v>
      </c>
      <c r="F826" t="s">
        <v>21</v>
      </c>
      <c r="G826">
        <v>0</v>
      </c>
      <c r="H826">
        <v>0</v>
      </c>
      <c r="I826">
        <v>49</v>
      </c>
      <c r="J826">
        <v>0</v>
      </c>
      <c r="K826">
        <v>174.19</v>
      </c>
      <c r="L826" t="str">
        <f t="shared" si="72"/>
        <v/>
      </c>
      <c r="M826">
        <v>5</v>
      </c>
      <c r="N826" t="str">
        <f t="shared" si="73"/>
        <v/>
      </c>
      <c r="O826">
        <v>15</v>
      </c>
      <c r="P826" s="11">
        <v>0</v>
      </c>
      <c r="Q826" s="11">
        <v>0</v>
      </c>
      <c r="R826" s="12">
        <v>34.838000000000001</v>
      </c>
      <c r="S826" t="s">
        <v>22</v>
      </c>
      <c r="T826">
        <v>0</v>
      </c>
      <c r="U826">
        <f t="shared" si="74"/>
        <v>5</v>
      </c>
      <c r="V826">
        <f t="shared" si="75"/>
        <v>2</v>
      </c>
      <c r="W826">
        <f t="shared" si="76"/>
        <v>3</v>
      </c>
      <c r="X826" t="str">
        <f t="shared" si="77"/>
        <v>523</v>
      </c>
      <c r="Y826" t="str">
        <f>IF(Table1[[#This Row],[RFM_Score]]="555","Champion", IF(AND(J826&gt;=4,V826&gt;=4),"Loyal", IF(U826&lt;=2,"At Risk", IF(W826&gt;=4,"Potential Loyalist","Others"))))</f>
        <v>Others</v>
      </c>
    </row>
    <row r="827" spans="1:25">
      <c r="A827" t="s">
        <v>2003</v>
      </c>
      <c r="B827">
        <v>32</v>
      </c>
      <c r="C827" t="s">
        <v>19</v>
      </c>
      <c r="D827" t="s">
        <v>25</v>
      </c>
      <c r="E827" s="6" t="s">
        <v>12897</v>
      </c>
      <c r="F827" t="s">
        <v>30</v>
      </c>
      <c r="G827">
        <v>3</v>
      </c>
      <c r="H827">
        <v>0</v>
      </c>
      <c r="I827">
        <v>57</v>
      </c>
      <c r="J827">
        <v>2</v>
      </c>
      <c r="K827">
        <v>173.84</v>
      </c>
      <c r="L827" t="str">
        <f t="shared" si="72"/>
        <v/>
      </c>
      <c r="M827">
        <v>5</v>
      </c>
      <c r="N827" t="str">
        <f t="shared" si="73"/>
        <v/>
      </c>
      <c r="O827">
        <v>75</v>
      </c>
      <c r="P827" s="11">
        <v>0</v>
      </c>
      <c r="Q827" s="11">
        <v>3.5087719298245598E-2</v>
      </c>
      <c r="R827" s="12">
        <v>34.768000000000001</v>
      </c>
      <c r="S827" t="s">
        <v>22</v>
      </c>
      <c r="T827">
        <v>0</v>
      </c>
      <c r="U827">
        <f t="shared" si="74"/>
        <v>2</v>
      </c>
      <c r="V827">
        <f t="shared" si="75"/>
        <v>2</v>
      </c>
      <c r="W827">
        <f t="shared" si="76"/>
        <v>3</v>
      </c>
      <c r="X827" t="str">
        <f t="shared" si="77"/>
        <v>223</v>
      </c>
      <c r="Y827" t="str">
        <f>IF(Table1[[#This Row],[RFM_Score]]="555","Champion", IF(AND(J827&gt;=4,V827&gt;=4),"Loyal", IF(U827&lt;=2,"At Risk", IF(W827&gt;=4,"Potential Loyalist","Others"))))</f>
        <v>At Risk</v>
      </c>
    </row>
    <row r="828" spans="1:25">
      <c r="A828" t="s">
        <v>7882</v>
      </c>
      <c r="B828">
        <v>52</v>
      </c>
      <c r="C828" t="s">
        <v>24</v>
      </c>
      <c r="D828" t="s">
        <v>25</v>
      </c>
      <c r="E828" s="6" t="s">
        <v>12898</v>
      </c>
      <c r="F828" t="s">
        <v>21</v>
      </c>
      <c r="G828">
        <v>0</v>
      </c>
      <c r="H828">
        <v>0</v>
      </c>
      <c r="I828">
        <v>52</v>
      </c>
      <c r="J828">
        <v>4</v>
      </c>
      <c r="K828">
        <v>173.72</v>
      </c>
      <c r="L828" t="str">
        <f t="shared" si="72"/>
        <v/>
      </c>
      <c r="M828">
        <v>5</v>
      </c>
      <c r="N828" t="str">
        <f t="shared" si="73"/>
        <v/>
      </c>
      <c r="O828">
        <v>12</v>
      </c>
      <c r="P828" s="11">
        <v>0</v>
      </c>
      <c r="Q828" s="11">
        <v>7.69230769230769E-2</v>
      </c>
      <c r="R828" s="12">
        <v>34.744</v>
      </c>
      <c r="S828" t="s">
        <v>22</v>
      </c>
      <c r="T828">
        <v>0</v>
      </c>
      <c r="U828">
        <f t="shared" si="74"/>
        <v>5</v>
      </c>
      <c r="V828">
        <f t="shared" si="75"/>
        <v>2</v>
      </c>
      <c r="W828">
        <f t="shared" si="76"/>
        <v>3</v>
      </c>
      <c r="X828" t="str">
        <f t="shared" si="77"/>
        <v>523</v>
      </c>
      <c r="Y828" t="str">
        <f>IF(Table1[[#This Row],[RFM_Score]]="555","Champion", IF(AND(J828&gt;=4,V828&gt;=4),"Loyal", IF(U828&lt;=2,"At Risk", IF(W828&gt;=4,"Potential Loyalist","Others"))))</f>
        <v>Others</v>
      </c>
    </row>
    <row r="829" spans="1:25">
      <c r="A829" t="s">
        <v>3093</v>
      </c>
      <c r="B829">
        <v>28</v>
      </c>
      <c r="C829" t="s">
        <v>19</v>
      </c>
      <c r="D829" t="s">
        <v>25</v>
      </c>
      <c r="E829" s="6" t="s">
        <v>12899</v>
      </c>
      <c r="F829" t="s">
        <v>30</v>
      </c>
      <c r="G829">
        <v>5</v>
      </c>
      <c r="H829">
        <v>2</v>
      </c>
      <c r="I829">
        <v>53</v>
      </c>
      <c r="J829">
        <v>2</v>
      </c>
      <c r="K829">
        <v>173.15</v>
      </c>
      <c r="L829" t="str">
        <f t="shared" si="72"/>
        <v/>
      </c>
      <c r="M829">
        <v>5</v>
      </c>
      <c r="N829" t="str">
        <f t="shared" si="73"/>
        <v/>
      </c>
      <c r="O829">
        <v>10</v>
      </c>
      <c r="P829" s="11">
        <v>0.4</v>
      </c>
      <c r="Q829" s="11">
        <v>3.7735849056603703E-2</v>
      </c>
      <c r="R829" s="12">
        <v>34.630000000000003</v>
      </c>
      <c r="S829" t="s">
        <v>22</v>
      </c>
      <c r="T829">
        <v>0</v>
      </c>
      <c r="U829">
        <f t="shared" si="74"/>
        <v>5</v>
      </c>
      <c r="V829">
        <f t="shared" si="75"/>
        <v>2</v>
      </c>
      <c r="W829">
        <f t="shared" si="76"/>
        <v>3</v>
      </c>
      <c r="X829" t="str">
        <f t="shared" si="77"/>
        <v>523</v>
      </c>
      <c r="Y829" t="str">
        <f>IF(Table1[[#This Row],[RFM_Score]]="555","Champion", IF(AND(J829&gt;=4,V829&gt;=4),"Loyal", IF(U829&lt;=2,"At Risk", IF(W829&gt;=4,"Potential Loyalist","Others"))))</f>
        <v>Others</v>
      </c>
    </row>
    <row r="830" spans="1:25">
      <c r="A830" t="s">
        <v>4145</v>
      </c>
      <c r="B830">
        <v>32</v>
      </c>
      <c r="C830" t="s">
        <v>19</v>
      </c>
      <c r="D830" t="s">
        <v>25</v>
      </c>
      <c r="E830" s="6" t="s">
        <v>12900</v>
      </c>
      <c r="F830" t="s">
        <v>26</v>
      </c>
      <c r="G830">
        <v>1</v>
      </c>
      <c r="H830">
        <v>0</v>
      </c>
      <c r="I830">
        <v>58</v>
      </c>
      <c r="J830">
        <v>3</v>
      </c>
      <c r="K830">
        <v>173</v>
      </c>
      <c r="L830" t="str">
        <f t="shared" si="72"/>
        <v/>
      </c>
      <c r="M830">
        <v>5</v>
      </c>
      <c r="N830" t="str">
        <f t="shared" si="73"/>
        <v/>
      </c>
      <c r="O830">
        <v>159</v>
      </c>
      <c r="P830" s="11">
        <v>0</v>
      </c>
      <c r="Q830" s="11">
        <v>5.1724137931034399E-2</v>
      </c>
      <c r="R830" s="12">
        <v>34.6</v>
      </c>
      <c r="S830" t="s">
        <v>22</v>
      </c>
      <c r="T830">
        <v>0</v>
      </c>
      <c r="U830">
        <f t="shared" si="74"/>
        <v>1</v>
      </c>
      <c r="V830">
        <f t="shared" si="75"/>
        <v>2</v>
      </c>
      <c r="W830">
        <f t="shared" si="76"/>
        <v>3</v>
      </c>
      <c r="X830" t="str">
        <f t="shared" si="77"/>
        <v>123</v>
      </c>
      <c r="Y830" t="str">
        <f>IF(Table1[[#This Row],[RFM_Score]]="555","Champion", IF(AND(J830&gt;=4,V830&gt;=4),"Loyal", IF(U830&lt;=2,"At Risk", IF(W830&gt;=4,"Potential Loyalist","Others"))))</f>
        <v>At Risk</v>
      </c>
    </row>
    <row r="831" spans="1:25">
      <c r="A831" t="s">
        <v>4480</v>
      </c>
      <c r="B831">
        <v>43</v>
      </c>
      <c r="C831" t="s">
        <v>24</v>
      </c>
      <c r="D831" t="s">
        <v>49</v>
      </c>
      <c r="E831" s="6" t="s">
        <v>12901</v>
      </c>
      <c r="F831" t="s">
        <v>26</v>
      </c>
      <c r="G831">
        <v>3</v>
      </c>
      <c r="H831">
        <v>0</v>
      </c>
      <c r="I831">
        <v>32</v>
      </c>
      <c r="J831">
        <v>0</v>
      </c>
      <c r="K831">
        <v>172.96</v>
      </c>
      <c r="L831" t="str">
        <f t="shared" si="72"/>
        <v/>
      </c>
      <c r="M831">
        <v>5</v>
      </c>
      <c r="N831" t="str">
        <f t="shared" si="73"/>
        <v/>
      </c>
      <c r="O831">
        <v>51</v>
      </c>
      <c r="P831" s="11">
        <v>0</v>
      </c>
      <c r="Q831" s="11">
        <v>0</v>
      </c>
      <c r="R831" s="12">
        <v>34.591999999999999</v>
      </c>
      <c r="S831" t="s">
        <v>22</v>
      </c>
      <c r="T831">
        <v>0</v>
      </c>
      <c r="U831">
        <f t="shared" si="74"/>
        <v>3</v>
      </c>
      <c r="V831">
        <f t="shared" si="75"/>
        <v>2</v>
      </c>
      <c r="W831">
        <f t="shared" si="76"/>
        <v>3</v>
      </c>
      <c r="X831" t="str">
        <f t="shared" si="77"/>
        <v>323</v>
      </c>
      <c r="Y831" t="str">
        <f>IF(Table1[[#This Row],[RFM_Score]]="555","Champion", IF(AND(J831&gt;=4,V831&gt;=4),"Loyal", IF(U831&lt;=2,"At Risk", IF(W831&gt;=4,"Potential Loyalist","Others"))))</f>
        <v>Others</v>
      </c>
    </row>
    <row r="832" spans="1:25">
      <c r="A832" t="s">
        <v>454</v>
      </c>
      <c r="B832">
        <v>36</v>
      </c>
      <c r="C832" t="s">
        <v>19</v>
      </c>
      <c r="D832" t="s">
        <v>49</v>
      </c>
      <c r="E832" s="6" t="s">
        <v>12902</v>
      </c>
      <c r="F832" t="s">
        <v>26</v>
      </c>
      <c r="G832">
        <v>5</v>
      </c>
      <c r="H832">
        <v>2</v>
      </c>
      <c r="I832">
        <v>48</v>
      </c>
      <c r="J832">
        <v>3</v>
      </c>
      <c r="K832">
        <v>171.43</v>
      </c>
      <c r="L832" t="str">
        <f t="shared" si="72"/>
        <v/>
      </c>
      <c r="M832">
        <v>5</v>
      </c>
      <c r="N832" t="str">
        <f t="shared" si="73"/>
        <v/>
      </c>
      <c r="O832">
        <v>1</v>
      </c>
      <c r="P832" s="11">
        <v>0.4</v>
      </c>
      <c r="Q832" s="11">
        <v>6.25E-2</v>
      </c>
      <c r="R832" s="12">
        <v>34.286000000000001</v>
      </c>
      <c r="S832" t="s">
        <v>22</v>
      </c>
      <c r="T832">
        <v>0</v>
      </c>
      <c r="U832">
        <f t="shared" si="74"/>
        <v>5</v>
      </c>
      <c r="V832">
        <f t="shared" si="75"/>
        <v>2</v>
      </c>
      <c r="W832">
        <f t="shared" si="76"/>
        <v>3</v>
      </c>
      <c r="X832" t="str">
        <f t="shared" si="77"/>
        <v>523</v>
      </c>
      <c r="Y832" t="str">
        <f>IF(Table1[[#This Row],[RFM_Score]]="555","Champion", IF(AND(J832&gt;=4,V832&gt;=4),"Loyal", IF(U832&lt;=2,"At Risk", IF(W832&gt;=4,"Potential Loyalist","Others"))))</f>
        <v>Others</v>
      </c>
    </row>
    <row r="833" spans="1:25">
      <c r="A833" t="s">
        <v>8066</v>
      </c>
      <c r="B833">
        <v>35</v>
      </c>
      <c r="C833" t="s">
        <v>19</v>
      </c>
      <c r="D833" t="s">
        <v>25</v>
      </c>
      <c r="E833" s="6" t="s">
        <v>12903</v>
      </c>
      <c r="F833" t="s">
        <v>26</v>
      </c>
      <c r="G833">
        <v>4</v>
      </c>
      <c r="H833">
        <v>2</v>
      </c>
      <c r="I833">
        <v>48</v>
      </c>
      <c r="J833">
        <v>1</v>
      </c>
      <c r="K833">
        <v>171.42</v>
      </c>
      <c r="L833" t="str">
        <f t="shared" si="72"/>
        <v/>
      </c>
      <c r="M833">
        <v>5</v>
      </c>
      <c r="N833" t="str">
        <f t="shared" si="73"/>
        <v/>
      </c>
      <c r="O833">
        <v>5</v>
      </c>
      <c r="P833" s="11">
        <v>0.5</v>
      </c>
      <c r="Q833" s="11">
        <v>2.0833333333333301E-2</v>
      </c>
      <c r="R833" s="12">
        <v>34.283999999999999</v>
      </c>
      <c r="S833" t="s">
        <v>22</v>
      </c>
      <c r="T833">
        <v>0</v>
      </c>
      <c r="U833">
        <f t="shared" si="74"/>
        <v>5</v>
      </c>
      <c r="V833">
        <f t="shared" si="75"/>
        <v>2</v>
      </c>
      <c r="W833">
        <f t="shared" si="76"/>
        <v>3</v>
      </c>
      <c r="X833" t="str">
        <f t="shared" si="77"/>
        <v>523</v>
      </c>
      <c r="Y833" t="str">
        <f>IF(Table1[[#This Row],[RFM_Score]]="555","Champion", IF(AND(J833&gt;=4,V833&gt;=4),"Loyal", IF(U833&lt;=2,"At Risk", IF(W833&gt;=4,"Potential Loyalist","Others"))))</f>
        <v>Others</v>
      </c>
    </row>
    <row r="834" spans="1:25">
      <c r="A834" t="s">
        <v>11297</v>
      </c>
      <c r="B834">
        <v>28</v>
      </c>
      <c r="C834" t="s">
        <v>19</v>
      </c>
      <c r="D834" t="s">
        <v>25</v>
      </c>
      <c r="E834" s="6" t="s">
        <v>12904</v>
      </c>
      <c r="F834" t="s">
        <v>26</v>
      </c>
      <c r="G834">
        <v>2</v>
      </c>
      <c r="H834">
        <v>1</v>
      </c>
      <c r="I834">
        <v>39</v>
      </c>
      <c r="J834">
        <v>3</v>
      </c>
      <c r="K834">
        <v>171.25</v>
      </c>
      <c r="L834" t="str">
        <f t="shared" ref="L834:L897" si="78">IF(OR(K834&lt;$AC$10, K834&gt;$AC$11), "OUTLIER", "")</f>
        <v/>
      </c>
      <c r="M834">
        <v>5</v>
      </c>
      <c r="N834" t="str">
        <f t="shared" ref="N834:N897" si="79">IF(OR(M834&lt;$AC$16, M834&gt;$AC$17), "OUTLIER", "")</f>
        <v/>
      </c>
      <c r="O834">
        <v>49</v>
      </c>
      <c r="P834" s="11">
        <v>0.5</v>
      </c>
      <c r="Q834" s="11">
        <v>7.69230769230769E-2</v>
      </c>
      <c r="R834" s="12">
        <v>34.25</v>
      </c>
      <c r="S834" t="s">
        <v>22</v>
      </c>
      <c r="T834">
        <v>0</v>
      </c>
      <c r="U834">
        <f t="shared" ref="U834:U897" si="80">IF(O834&lt;=20,5,IF(O834&lt;=40,4,IF(O834&lt;=70,3,IF(O834&lt;=100,2,1))))</f>
        <v>3</v>
      </c>
      <c r="V834">
        <f t="shared" ref="V834:V897" si="81">IF(M834&gt;=11,5,IF(M834&gt;=9,4,IF(M834&gt;=7,3,IF(M834&gt;=5,2,1))))</f>
        <v>2</v>
      </c>
      <c r="W834">
        <f t="shared" ref="W834:W897" si="82">IF(K834&gt;=500,5,IF(K834&gt;=300,4,IF(K834&gt;=150,3,IF(K834&gt;=50,2,1))))</f>
        <v>3</v>
      </c>
      <c r="X834" t="str">
        <f t="shared" ref="X834:X897" si="83">U834 &amp; V834 &amp; W834</f>
        <v>323</v>
      </c>
      <c r="Y834" t="str">
        <f>IF(Table1[[#This Row],[RFM_Score]]="555","Champion", IF(AND(J834&gt;=4,V834&gt;=4),"Loyal", IF(U834&lt;=2,"At Risk", IF(W834&gt;=4,"Potential Loyalist","Others"))))</f>
        <v>Others</v>
      </c>
    </row>
    <row r="835" spans="1:25">
      <c r="A835" t="s">
        <v>4477</v>
      </c>
      <c r="B835">
        <v>18</v>
      </c>
      <c r="C835" t="s">
        <v>24</v>
      </c>
      <c r="D835" t="s">
        <v>25</v>
      </c>
      <c r="E835" s="6" t="s">
        <v>12905</v>
      </c>
      <c r="F835" t="s">
        <v>60</v>
      </c>
      <c r="G835">
        <v>3</v>
      </c>
      <c r="H835">
        <v>0</v>
      </c>
      <c r="I835">
        <v>44</v>
      </c>
      <c r="J835">
        <v>3</v>
      </c>
      <c r="K835">
        <v>170.19</v>
      </c>
      <c r="L835" t="str">
        <f t="shared" si="78"/>
        <v/>
      </c>
      <c r="M835">
        <v>5</v>
      </c>
      <c r="N835" t="str">
        <f t="shared" si="79"/>
        <v/>
      </c>
      <c r="O835">
        <v>38</v>
      </c>
      <c r="P835" s="11">
        <v>0</v>
      </c>
      <c r="Q835" s="11">
        <v>6.8181818181818094E-2</v>
      </c>
      <c r="R835" s="12">
        <v>34.037999999999997</v>
      </c>
      <c r="S835" t="s">
        <v>22</v>
      </c>
      <c r="T835">
        <v>0</v>
      </c>
      <c r="U835">
        <f t="shared" si="80"/>
        <v>4</v>
      </c>
      <c r="V835">
        <f t="shared" si="81"/>
        <v>2</v>
      </c>
      <c r="W835">
        <f t="shared" si="82"/>
        <v>3</v>
      </c>
      <c r="X835" t="str">
        <f t="shared" si="83"/>
        <v>423</v>
      </c>
      <c r="Y835" t="str">
        <f>IF(Table1[[#This Row],[RFM_Score]]="555","Champion", IF(AND(J835&gt;=4,V835&gt;=4),"Loyal", IF(U835&lt;=2,"At Risk", IF(W835&gt;=4,"Potential Loyalist","Others"))))</f>
        <v>Others</v>
      </c>
    </row>
    <row r="836" spans="1:25">
      <c r="A836" t="s">
        <v>5952</v>
      </c>
      <c r="B836">
        <v>24</v>
      </c>
      <c r="C836" t="s">
        <v>24</v>
      </c>
      <c r="D836" t="s">
        <v>25</v>
      </c>
      <c r="E836" s="6" t="s">
        <v>12906</v>
      </c>
      <c r="F836" t="s">
        <v>21</v>
      </c>
      <c r="G836">
        <v>3</v>
      </c>
      <c r="H836">
        <v>1</v>
      </c>
      <c r="I836">
        <v>54</v>
      </c>
      <c r="J836">
        <v>2</v>
      </c>
      <c r="K836">
        <v>168.33</v>
      </c>
      <c r="L836" t="str">
        <f t="shared" si="78"/>
        <v/>
      </c>
      <c r="M836">
        <v>5</v>
      </c>
      <c r="N836" t="str">
        <f t="shared" si="79"/>
        <v/>
      </c>
      <c r="O836">
        <v>59</v>
      </c>
      <c r="P836" s="11">
        <v>0.33333333333333298</v>
      </c>
      <c r="Q836" s="11">
        <v>3.7037037037037E-2</v>
      </c>
      <c r="R836" s="12">
        <v>33.665999999999997</v>
      </c>
      <c r="S836" t="s">
        <v>22</v>
      </c>
      <c r="T836">
        <v>0</v>
      </c>
      <c r="U836">
        <f t="shared" si="80"/>
        <v>3</v>
      </c>
      <c r="V836">
        <f t="shared" si="81"/>
        <v>2</v>
      </c>
      <c r="W836">
        <f t="shared" si="82"/>
        <v>3</v>
      </c>
      <c r="X836" t="str">
        <f t="shared" si="83"/>
        <v>323</v>
      </c>
      <c r="Y836" t="str">
        <f>IF(Table1[[#This Row],[RFM_Score]]="555","Champion", IF(AND(J836&gt;=4,V836&gt;=4),"Loyal", IF(U836&lt;=2,"At Risk", IF(W836&gt;=4,"Potential Loyalist","Others"))))</f>
        <v>Others</v>
      </c>
    </row>
    <row r="837" spans="1:25">
      <c r="A837" t="s">
        <v>10015</v>
      </c>
      <c r="B837">
        <v>22</v>
      </c>
      <c r="C837" t="s">
        <v>19</v>
      </c>
      <c r="D837" t="s">
        <v>29</v>
      </c>
      <c r="E837" s="6" t="s">
        <v>12907</v>
      </c>
      <c r="F837" t="s">
        <v>30</v>
      </c>
      <c r="G837">
        <v>2</v>
      </c>
      <c r="H837">
        <v>1</v>
      </c>
      <c r="I837">
        <v>56</v>
      </c>
      <c r="J837">
        <v>7</v>
      </c>
      <c r="K837">
        <v>167.65</v>
      </c>
      <c r="L837" t="str">
        <f t="shared" si="78"/>
        <v/>
      </c>
      <c r="M837">
        <v>5</v>
      </c>
      <c r="N837" t="str">
        <f t="shared" si="79"/>
        <v/>
      </c>
      <c r="O837">
        <v>42</v>
      </c>
      <c r="P837" s="11">
        <v>0.5</v>
      </c>
      <c r="Q837" s="11">
        <v>0.125</v>
      </c>
      <c r="R837" s="12">
        <v>33.53</v>
      </c>
      <c r="S837" t="s">
        <v>22</v>
      </c>
      <c r="T837">
        <v>0</v>
      </c>
      <c r="U837">
        <f t="shared" si="80"/>
        <v>3</v>
      </c>
      <c r="V837">
        <f t="shared" si="81"/>
        <v>2</v>
      </c>
      <c r="W837">
        <f t="shared" si="82"/>
        <v>3</v>
      </c>
      <c r="X837" t="str">
        <f t="shared" si="83"/>
        <v>323</v>
      </c>
      <c r="Y837" t="str">
        <f>IF(Table1[[#This Row],[RFM_Score]]="555","Champion", IF(AND(J837&gt;=4,V837&gt;=4),"Loyal", IF(U837&lt;=2,"At Risk", IF(W837&gt;=4,"Potential Loyalist","Others"))))</f>
        <v>Others</v>
      </c>
    </row>
    <row r="838" spans="1:25">
      <c r="A838" t="s">
        <v>10542</v>
      </c>
      <c r="B838">
        <v>44</v>
      </c>
      <c r="C838" t="s">
        <v>24</v>
      </c>
      <c r="D838" t="s">
        <v>35</v>
      </c>
      <c r="E838" s="6" t="s">
        <v>12908</v>
      </c>
      <c r="F838" t="s">
        <v>26</v>
      </c>
      <c r="G838">
        <v>2</v>
      </c>
      <c r="H838">
        <v>0</v>
      </c>
      <c r="I838">
        <v>43</v>
      </c>
      <c r="J838">
        <v>4</v>
      </c>
      <c r="K838">
        <v>165.71</v>
      </c>
      <c r="L838" t="str">
        <f t="shared" si="78"/>
        <v/>
      </c>
      <c r="M838">
        <v>5</v>
      </c>
      <c r="N838" t="str">
        <f t="shared" si="79"/>
        <v/>
      </c>
      <c r="O838">
        <v>13</v>
      </c>
      <c r="P838" s="11">
        <v>0</v>
      </c>
      <c r="Q838" s="11">
        <v>9.3023255813953404E-2</v>
      </c>
      <c r="R838" s="12">
        <v>33.142000000000003</v>
      </c>
      <c r="S838" t="s">
        <v>22</v>
      </c>
      <c r="T838">
        <v>0</v>
      </c>
      <c r="U838">
        <f t="shared" si="80"/>
        <v>5</v>
      </c>
      <c r="V838">
        <f t="shared" si="81"/>
        <v>2</v>
      </c>
      <c r="W838">
        <f t="shared" si="82"/>
        <v>3</v>
      </c>
      <c r="X838" t="str">
        <f t="shared" si="83"/>
        <v>523</v>
      </c>
      <c r="Y838" t="str">
        <f>IF(Table1[[#This Row],[RFM_Score]]="555","Champion", IF(AND(J838&gt;=4,V838&gt;=4),"Loyal", IF(U838&lt;=2,"At Risk", IF(W838&gt;=4,"Potential Loyalist","Others"))))</f>
        <v>Others</v>
      </c>
    </row>
    <row r="839" spans="1:25">
      <c r="A839" t="s">
        <v>8090</v>
      </c>
      <c r="B839">
        <v>29</v>
      </c>
      <c r="C839" t="s">
        <v>19</v>
      </c>
      <c r="D839" t="s">
        <v>41</v>
      </c>
      <c r="E839" s="6" t="s">
        <v>12909</v>
      </c>
      <c r="F839" t="s">
        <v>62</v>
      </c>
      <c r="G839">
        <v>1</v>
      </c>
      <c r="H839">
        <v>0</v>
      </c>
      <c r="I839">
        <v>36</v>
      </c>
      <c r="J839">
        <v>1</v>
      </c>
      <c r="K839">
        <v>165.69</v>
      </c>
      <c r="L839" t="str">
        <f t="shared" si="78"/>
        <v/>
      </c>
      <c r="M839">
        <v>5</v>
      </c>
      <c r="N839" t="str">
        <f t="shared" si="79"/>
        <v/>
      </c>
      <c r="O839">
        <v>36</v>
      </c>
      <c r="P839" s="11">
        <v>0</v>
      </c>
      <c r="Q839" s="11">
        <v>2.77777777777777E-2</v>
      </c>
      <c r="R839" s="12">
        <v>33.137999999999998</v>
      </c>
      <c r="S839" t="s">
        <v>22</v>
      </c>
      <c r="T839">
        <v>0</v>
      </c>
      <c r="U839">
        <f t="shared" si="80"/>
        <v>4</v>
      </c>
      <c r="V839">
        <f t="shared" si="81"/>
        <v>2</v>
      </c>
      <c r="W839">
        <f t="shared" si="82"/>
        <v>3</v>
      </c>
      <c r="X839" t="str">
        <f t="shared" si="83"/>
        <v>423</v>
      </c>
      <c r="Y839" t="str">
        <f>IF(Table1[[#This Row],[RFM_Score]]="555","Champion", IF(AND(J839&gt;=4,V839&gt;=4),"Loyal", IF(U839&lt;=2,"At Risk", IF(W839&gt;=4,"Potential Loyalist","Others"))))</f>
        <v>Others</v>
      </c>
    </row>
    <row r="840" spans="1:25">
      <c r="A840" t="s">
        <v>1840</v>
      </c>
      <c r="B840">
        <v>18</v>
      </c>
      <c r="C840" t="s">
        <v>24</v>
      </c>
      <c r="D840" t="s">
        <v>29</v>
      </c>
      <c r="E840" s="6" t="s">
        <v>12910</v>
      </c>
      <c r="F840" t="s">
        <v>21</v>
      </c>
      <c r="G840">
        <v>0</v>
      </c>
      <c r="H840">
        <v>0</v>
      </c>
      <c r="I840">
        <v>44</v>
      </c>
      <c r="J840">
        <v>4</v>
      </c>
      <c r="K840">
        <v>164.51</v>
      </c>
      <c r="L840" t="str">
        <f t="shared" si="78"/>
        <v/>
      </c>
      <c r="M840">
        <v>5</v>
      </c>
      <c r="N840" t="str">
        <f t="shared" si="79"/>
        <v/>
      </c>
      <c r="O840">
        <v>62</v>
      </c>
      <c r="P840" s="11">
        <v>0</v>
      </c>
      <c r="Q840" s="11">
        <v>9.0909090909090898E-2</v>
      </c>
      <c r="R840" s="12">
        <v>32.902000000000001</v>
      </c>
      <c r="S840" t="s">
        <v>22</v>
      </c>
      <c r="T840">
        <v>0</v>
      </c>
      <c r="U840">
        <f t="shared" si="80"/>
        <v>3</v>
      </c>
      <c r="V840">
        <f t="shared" si="81"/>
        <v>2</v>
      </c>
      <c r="W840">
        <f t="shared" si="82"/>
        <v>3</v>
      </c>
      <c r="X840" t="str">
        <f t="shared" si="83"/>
        <v>323</v>
      </c>
      <c r="Y840" t="str">
        <f>IF(Table1[[#This Row],[RFM_Score]]="555","Champion", IF(AND(J840&gt;=4,V840&gt;=4),"Loyal", IF(U840&lt;=2,"At Risk", IF(W840&gt;=4,"Potential Loyalist","Others"))))</f>
        <v>Others</v>
      </c>
    </row>
    <row r="841" spans="1:25">
      <c r="A841" t="s">
        <v>9201</v>
      </c>
      <c r="B841">
        <v>46</v>
      </c>
      <c r="C841" t="s">
        <v>24</v>
      </c>
      <c r="D841" t="s">
        <v>29</v>
      </c>
      <c r="E841" s="6" t="s">
        <v>12911</v>
      </c>
      <c r="F841" t="s">
        <v>21</v>
      </c>
      <c r="G841">
        <v>3</v>
      </c>
      <c r="H841">
        <v>0</v>
      </c>
      <c r="I841">
        <v>46</v>
      </c>
      <c r="J841">
        <v>3</v>
      </c>
      <c r="K841">
        <v>164.46</v>
      </c>
      <c r="L841" t="str">
        <f t="shared" si="78"/>
        <v/>
      </c>
      <c r="M841">
        <v>5</v>
      </c>
      <c r="N841" t="str">
        <f t="shared" si="79"/>
        <v/>
      </c>
      <c r="O841">
        <v>91</v>
      </c>
      <c r="P841" s="11">
        <v>0</v>
      </c>
      <c r="Q841" s="11">
        <v>6.5217391304347797E-2</v>
      </c>
      <c r="R841" s="12">
        <v>32.892000000000003</v>
      </c>
      <c r="S841" t="s">
        <v>22</v>
      </c>
      <c r="T841">
        <v>1</v>
      </c>
      <c r="U841">
        <f t="shared" si="80"/>
        <v>2</v>
      </c>
      <c r="V841">
        <f t="shared" si="81"/>
        <v>2</v>
      </c>
      <c r="W841">
        <f t="shared" si="82"/>
        <v>3</v>
      </c>
      <c r="X841" t="str">
        <f t="shared" si="83"/>
        <v>223</v>
      </c>
      <c r="Y841" t="str">
        <f>IF(Table1[[#This Row],[RFM_Score]]="555","Champion", IF(AND(J841&gt;=4,V841&gt;=4),"Loyal", IF(U841&lt;=2,"At Risk", IF(W841&gt;=4,"Potential Loyalist","Others"))))</f>
        <v>At Risk</v>
      </c>
    </row>
    <row r="842" spans="1:25">
      <c r="A842" t="s">
        <v>9784</v>
      </c>
      <c r="B842">
        <v>21</v>
      </c>
      <c r="C842" t="s">
        <v>24</v>
      </c>
      <c r="D842" t="s">
        <v>41</v>
      </c>
      <c r="E842" s="6" t="s">
        <v>12912</v>
      </c>
      <c r="F842" t="s">
        <v>37</v>
      </c>
      <c r="G842">
        <v>1</v>
      </c>
      <c r="H842">
        <v>0</v>
      </c>
      <c r="I842">
        <v>46</v>
      </c>
      <c r="J842">
        <v>4</v>
      </c>
      <c r="K842">
        <v>162.44999999999999</v>
      </c>
      <c r="L842" t="str">
        <f t="shared" si="78"/>
        <v/>
      </c>
      <c r="M842">
        <v>5</v>
      </c>
      <c r="N842" t="str">
        <f t="shared" si="79"/>
        <v/>
      </c>
      <c r="O842">
        <v>2</v>
      </c>
      <c r="P842" s="11">
        <v>0</v>
      </c>
      <c r="Q842" s="11">
        <v>8.6956521739130405E-2</v>
      </c>
      <c r="R842" s="12">
        <v>32.489999999999903</v>
      </c>
      <c r="S842" t="s">
        <v>22</v>
      </c>
      <c r="T842">
        <v>0</v>
      </c>
      <c r="U842">
        <f t="shared" si="80"/>
        <v>5</v>
      </c>
      <c r="V842">
        <f t="shared" si="81"/>
        <v>2</v>
      </c>
      <c r="W842">
        <f t="shared" si="82"/>
        <v>3</v>
      </c>
      <c r="X842" t="str">
        <f t="shared" si="83"/>
        <v>523</v>
      </c>
      <c r="Y842" t="str">
        <f>IF(Table1[[#This Row],[RFM_Score]]="555","Champion", IF(AND(J842&gt;=4,V842&gt;=4),"Loyal", IF(U842&lt;=2,"At Risk", IF(W842&gt;=4,"Potential Loyalist","Others"))))</f>
        <v>Others</v>
      </c>
    </row>
    <row r="843" spans="1:25">
      <c r="A843" t="s">
        <v>1659</v>
      </c>
      <c r="B843">
        <v>46</v>
      </c>
      <c r="C843" t="s">
        <v>24</v>
      </c>
      <c r="D843" t="s">
        <v>25</v>
      </c>
      <c r="E843" s="6" t="s">
        <v>12913</v>
      </c>
      <c r="F843" t="s">
        <v>30</v>
      </c>
      <c r="G843">
        <v>4</v>
      </c>
      <c r="H843">
        <v>0</v>
      </c>
      <c r="I843">
        <v>45</v>
      </c>
      <c r="J843">
        <v>3</v>
      </c>
      <c r="K843">
        <v>162.43</v>
      </c>
      <c r="L843" t="str">
        <f t="shared" si="78"/>
        <v/>
      </c>
      <c r="M843">
        <v>5</v>
      </c>
      <c r="N843" t="str">
        <f t="shared" si="79"/>
        <v/>
      </c>
      <c r="O843">
        <v>16</v>
      </c>
      <c r="P843" s="11">
        <v>0</v>
      </c>
      <c r="Q843" s="11">
        <v>6.6666666666666596E-2</v>
      </c>
      <c r="R843" s="12">
        <v>32.485999999999997</v>
      </c>
      <c r="S843" t="s">
        <v>22</v>
      </c>
      <c r="T843">
        <v>0</v>
      </c>
      <c r="U843">
        <f t="shared" si="80"/>
        <v>5</v>
      </c>
      <c r="V843">
        <f t="shared" si="81"/>
        <v>2</v>
      </c>
      <c r="W843">
        <f t="shared" si="82"/>
        <v>3</v>
      </c>
      <c r="X843" t="str">
        <f t="shared" si="83"/>
        <v>523</v>
      </c>
      <c r="Y843" t="str">
        <f>IF(Table1[[#This Row],[RFM_Score]]="555","Champion", IF(AND(J843&gt;=4,V843&gt;=4),"Loyal", IF(U843&lt;=2,"At Risk", IF(W843&gt;=4,"Potential Loyalist","Others"))))</f>
        <v>Others</v>
      </c>
    </row>
    <row r="844" spans="1:25">
      <c r="A844" t="s">
        <v>4766</v>
      </c>
      <c r="B844">
        <v>35</v>
      </c>
      <c r="C844" t="s">
        <v>19</v>
      </c>
      <c r="D844" t="s">
        <v>29</v>
      </c>
      <c r="E844" s="6" t="s">
        <v>12914</v>
      </c>
      <c r="F844" t="s">
        <v>62</v>
      </c>
      <c r="G844">
        <v>2</v>
      </c>
      <c r="H844">
        <v>0</v>
      </c>
      <c r="I844">
        <v>58</v>
      </c>
      <c r="J844">
        <v>3</v>
      </c>
      <c r="K844">
        <v>161.6</v>
      </c>
      <c r="L844" t="str">
        <f t="shared" si="78"/>
        <v/>
      </c>
      <c r="M844">
        <v>5</v>
      </c>
      <c r="N844" t="str">
        <f t="shared" si="79"/>
        <v/>
      </c>
      <c r="O844">
        <v>29</v>
      </c>
      <c r="P844" s="11">
        <v>0</v>
      </c>
      <c r="Q844" s="11">
        <v>5.1724137931034399E-2</v>
      </c>
      <c r="R844" s="12">
        <v>32.32</v>
      </c>
      <c r="S844" t="s">
        <v>22</v>
      </c>
      <c r="T844">
        <v>0</v>
      </c>
      <c r="U844">
        <f t="shared" si="80"/>
        <v>4</v>
      </c>
      <c r="V844">
        <f t="shared" si="81"/>
        <v>2</v>
      </c>
      <c r="W844">
        <f t="shared" si="82"/>
        <v>3</v>
      </c>
      <c r="X844" t="str">
        <f t="shared" si="83"/>
        <v>423</v>
      </c>
      <c r="Y844" t="str">
        <f>IF(Table1[[#This Row],[RFM_Score]]="555","Champion", IF(AND(J844&gt;=4,V844&gt;=4),"Loyal", IF(U844&lt;=2,"At Risk", IF(W844&gt;=4,"Potential Loyalist","Others"))))</f>
        <v>Others</v>
      </c>
    </row>
    <row r="845" spans="1:25">
      <c r="A845" t="s">
        <v>2971</v>
      </c>
      <c r="B845">
        <v>45</v>
      </c>
      <c r="C845" t="s">
        <v>24</v>
      </c>
      <c r="D845" t="s">
        <v>35</v>
      </c>
      <c r="E845" s="6" t="s">
        <v>12915</v>
      </c>
      <c r="F845" t="s">
        <v>26</v>
      </c>
      <c r="G845">
        <v>5</v>
      </c>
      <c r="H845">
        <v>1</v>
      </c>
      <c r="I845">
        <v>62</v>
      </c>
      <c r="J845">
        <v>3</v>
      </c>
      <c r="K845">
        <v>160.97</v>
      </c>
      <c r="L845" t="str">
        <f t="shared" si="78"/>
        <v/>
      </c>
      <c r="M845">
        <v>5</v>
      </c>
      <c r="N845" t="str">
        <f t="shared" si="79"/>
        <v/>
      </c>
      <c r="O845">
        <v>18</v>
      </c>
      <c r="P845" s="11">
        <v>0.2</v>
      </c>
      <c r="Q845" s="11">
        <v>4.8387096774193498E-2</v>
      </c>
      <c r="R845" s="12">
        <v>32.194000000000003</v>
      </c>
      <c r="S845" t="s">
        <v>22</v>
      </c>
      <c r="T845">
        <v>0</v>
      </c>
      <c r="U845">
        <f t="shared" si="80"/>
        <v>5</v>
      </c>
      <c r="V845">
        <f t="shared" si="81"/>
        <v>2</v>
      </c>
      <c r="W845">
        <f t="shared" si="82"/>
        <v>3</v>
      </c>
      <c r="X845" t="str">
        <f t="shared" si="83"/>
        <v>523</v>
      </c>
      <c r="Y845" t="str">
        <f>IF(Table1[[#This Row],[RFM_Score]]="555","Champion", IF(AND(J845&gt;=4,V845&gt;=4),"Loyal", IF(U845&lt;=2,"At Risk", IF(W845&gt;=4,"Potential Loyalist","Others"))))</f>
        <v>Others</v>
      </c>
    </row>
    <row r="846" spans="1:25">
      <c r="A846" t="s">
        <v>9710</v>
      </c>
      <c r="B846">
        <v>18</v>
      </c>
      <c r="C846" t="s">
        <v>19</v>
      </c>
      <c r="D846" t="s">
        <v>49</v>
      </c>
      <c r="E846" s="6" t="s">
        <v>12916</v>
      </c>
      <c r="F846" t="s">
        <v>37</v>
      </c>
      <c r="G846">
        <v>4</v>
      </c>
      <c r="H846">
        <v>0</v>
      </c>
      <c r="I846">
        <v>50</v>
      </c>
      <c r="J846">
        <v>2</v>
      </c>
      <c r="K846">
        <v>160.71</v>
      </c>
      <c r="L846" t="str">
        <f t="shared" si="78"/>
        <v/>
      </c>
      <c r="M846">
        <v>5</v>
      </c>
      <c r="N846" t="str">
        <f t="shared" si="79"/>
        <v/>
      </c>
      <c r="O846">
        <v>60</v>
      </c>
      <c r="P846" s="11">
        <v>0</v>
      </c>
      <c r="Q846" s="11">
        <v>0.04</v>
      </c>
      <c r="R846" s="12">
        <v>32.142000000000003</v>
      </c>
      <c r="S846" t="s">
        <v>22</v>
      </c>
      <c r="T846">
        <v>0</v>
      </c>
      <c r="U846">
        <f t="shared" si="80"/>
        <v>3</v>
      </c>
      <c r="V846">
        <f t="shared" si="81"/>
        <v>2</v>
      </c>
      <c r="W846">
        <f t="shared" si="82"/>
        <v>3</v>
      </c>
      <c r="X846" t="str">
        <f t="shared" si="83"/>
        <v>323</v>
      </c>
      <c r="Y846" t="str">
        <f>IF(Table1[[#This Row],[RFM_Score]]="555","Champion", IF(AND(J846&gt;=4,V846&gt;=4),"Loyal", IF(U846&lt;=2,"At Risk", IF(W846&gt;=4,"Potential Loyalist","Others"))))</f>
        <v>Others</v>
      </c>
    </row>
    <row r="847" spans="1:25">
      <c r="A847" t="s">
        <v>2346</v>
      </c>
      <c r="B847">
        <v>45</v>
      </c>
      <c r="C847" t="s">
        <v>24</v>
      </c>
      <c r="D847" t="s">
        <v>25</v>
      </c>
      <c r="E847" s="6" t="s">
        <v>12917</v>
      </c>
      <c r="F847" t="s">
        <v>62</v>
      </c>
      <c r="G847">
        <v>2</v>
      </c>
      <c r="H847">
        <v>2</v>
      </c>
      <c r="I847">
        <v>54</v>
      </c>
      <c r="J847">
        <v>2</v>
      </c>
      <c r="K847">
        <v>160.52000000000001</v>
      </c>
      <c r="L847" t="str">
        <f t="shared" si="78"/>
        <v/>
      </c>
      <c r="M847">
        <v>5</v>
      </c>
      <c r="N847" t="str">
        <f t="shared" si="79"/>
        <v/>
      </c>
      <c r="O847">
        <v>76</v>
      </c>
      <c r="P847" s="11">
        <v>1</v>
      </c>
      <c r="Q847" s="11">
        <v>3.7037037037037E-2</v>
      </c>
      <c r="R847" s="12">
        <v>32.103999999999999</v>
      </c>
      <c r="S847" t="s">
        <v>22</v>
      </c>
      <c r="T847">
        <v>0</v>
      </c>
      <c r="U847">
        <f t="shared" si="80"/>
        <v>2</v>
      </c>
      <c r="V847">
        <f t="shared" si="81"/>
        <v>2</v>
      </c>
      <c r="W847">
        <f t="shared" si="82"/>
        <v>3</v>
      </c>
      <c r="X847" t="str">
        <f t="shared" si="83"/>
        <v>223</v>
      </c>
      <c r="Y847" t="str">
        <f>IF(Table1[[#This Row],[RFM_Score]]="555","Champion", IF(AND(J847&gt;=4,V847&gt;=4),"Loyal", IF(U847&lt;=2,"At Risk", IF(W847&gt;=4,"Potential Loyalist","Others"))))</f>
        <v>At Risk</v>
      </c>
    </row>
    <row r="848" spans="1:25">
      <c r="A848" t="s">
        <v>9068</v>
      </c>
      <c r="B848">
        <v>32</v>
      </c>
      <c r="C848" t="s">
        <v>24</v>
      </c>
      <c r="D848" t="s">
        <v>49</v>
      </c>
      <c r="E848" s="6" t="s">
        <v>12918</v>
      </c>
      <c r="F848" t="s">
        <v>62</v>
      </c>
      <c r="G848">
        <v>3</v>
      </c>
      <c r="H848">
        <v>2</v>
      </c>
      <c r="I848">
        <v>59</v>
      </c>
      <c r="J848">
        <v>2</v>
      </c>
      <c r="K848">
        <v>159.68</v>
      </c>
      <c r="L848" t="str">
        <f t="shared" si="78"/>
        <v/>
      </c>
      <c r="M848">
        <v>5</v>
      </c>
      <c r="N848" t="str">
        <f t="shared" si="79"/>
        <v/>
      </c>
      <c r="O848">
        <v>50</v>
      </c>
      <c r="P848" s="11">
        <v>0.66666666666666596</v>
      </c>
      <c r="Q848" s="11">
        <v>3.38983050847457E-2</v>
      </c>
      <c r="R848" s="12">
        <v>31.936</v>
      </c>
      <c r="S848" t="s">
        <v>22</v>
      </c>
      <c r="T848">
        <v>1</v>
      </c>
      <c r="U848">
        <f t="shared" si="80"/>
        <v>3</v>
      </c>
      <c r="V848">
        <f t="shared" si="81"/>
        <v>2</v>
      </c>
      <c r="W848">
        <f t="shared" si="82"/>
        <v>3</v>
      </c>
      <c r="X848" t="str">
        <f t="shared" si="83"/>
        <v>323</v>
      </c>
      <c r="Y848" t="str">
        <f>IF(Table1[[#This Row],[RFM_Score]]="555","Champion", IF(AND(J848&gt;=4,V848&gt;=4),"Loyal", IF(U848&lt;=2,"At Risk", IF(W848&gt;=4,"Potential Loyalist","Others"))))</f>
        <v>Others</v>
      </c>
    </row>
    <row r="849" spans="1:25">
      <c r="A849" t="s">
        <v>493</v>
      </c>
      <c r="B849">
        <v>33</v>
      </c>
      <c r="C849" t="s">
        <v>24</v>
      </c>
      <c r="D849" t="s">
        <v>41</v>
      </c>
      <c r="E849" s="6" t="s">
        <v>12919</v>
      </c>
      <c r="F849" t="s">
        <v>30</v>
      </c>
      <c r="G849">
        <v>5</v>
      </c>
      <c r="H849">
        <v>1</v>
      </c>
      <c r="I849">
        <v>53</v>
      </c>
      <c r="J849">
        <v>4</v>
      </c>
      <c r="K849">
        <v>158.91999999999999</v>
      </c>
      <c r="L849" t="str">
        <f t="shared" si="78"/>
        <v/>
      </c>
      <c r="M849">
        <v>5</v>
      </c>
      <c r="N849" t="str">
        <f t="shared" si="79"/>
        <v/>
      </c>
      <c r="O849">
        <v>0</v>
      </c>
      <c r="P849" s="11">
        <v>0.2</v>
      </c>
      <c r="Q849" s="11">
        <v>7.5471698113207503E-2</v>
      </c>
      <c r="R849" s="12">
        <v>31.783999999999999</v>
      </c>
      <c r="S849" t="s">
        <v>22</v>
      </c>
      <c r="T849">
        <v>0</v>
      </c>
      <c r="U849">
        <f t="shared" si="80"/>
        <v>5</v>
      </c>
      <c r="V849">
        <f t="shared" si="81"/>
        <v>2</v>
      </c>
      <c r="W849">
        <f t="shared" si="82"/>
        <v>3</v>
      </c>
      <c r="X849" t="str">
        <f t="shared" si="83"/>
        <v>523</v>
      </c>
      <c r="Y849" t="str">
        <f>IF(Table1[[#This Row],[RFM_Score]]="555","Champion", IF(AND(J849&gt;=4,V849&gt;=4),"Loyal", IF(U849&lt;=2,"At Risk", IF(W849&gt;=4,"Potential Loyalist","Others"))))</f>
        <v>Others</v>
      </c>
    </row>
    <row r="850" spans="1:25">
      <c r="A850" t="s">
        <v>202</v>
      </c>
      <c r="B850">
        <v>39</v>
      </c>
      <c r="C850" t="s">
        <v>19</v>
      </c>
      <c r="D850" t="s">
        <v>29</v>
      </c>
      <c r="E850" s="6" t="s">
        <v>12920</v>
      </c>
      <c r="F850" t="s">
        <v>30</v>
      </c>
      <c r="G850">
        <v>5</v>
      </c>
      <c r="H850">
        <v>2</v>
      </c>
      <c r="I850">
        <v>62</v>
      </c>
      <c r="J850">
        <v>4</v>
      </c>
      <c r="K850">
        <v>158.87</v>
      </c>
      <c r="L850" t="str">
        <f t="shared" si="78"/>
        <v/>
      </c>
      <c r="M850">
        <v>5</v>
      </c>
      <c r="N850" t="str">
        <f t="shared" si="79"/>
        <v/>
      </c>
      <c r="O850">
        <v>0</v>
      </c>
      <c r="P850" s="11">
        <v>0.4</v>
      </c>
      <c r="Q850" s="11">
        <v>6.4516129032257993E-2</v>
      </c>
      <c r="R850" s="12">
        <v>31.774000000000001</v>
      </c>
      <c r="S850" t="s">
        <v>22</v>
      </c>
      <c r="T850">
        <v>0</v>
      </c>
      <c r="U850">
        <f t="shared" si="80"/>
        <v>5</v>
      </c>
      <c r="V850">
        <f t="shared" si="81"/>
        <v>2</v>
      </c>
      <c r="W850">
        <f t="shared" si="82"/>
        <v>3</v>
      </c>
      <c r="X850" t="str">
        <f t="shared" si="83"/>
        <v>523</v>
      </c>
      <c r="Y850" t="str">
        <f>IF(Table1[[#This Row],[RFM_Score]]="555","Champion", IF(AND(J850&gt;=4,V850&gt;=4),"Loyal", IF(U850&lt;=2,"At Risk", IF(W850&gt;=4,"Potential Loyalist","Others"))))</f>
        <v>Others</v>
      </c>
    </row>
    <row r="851" spans="1:25">
      <c r="A851" t="s">
        <v>4057</v>
      </c>
      <c r="B851">
        <v>61</v>
      </c>
      <c r="C851" t="s">
        <v>24</v>
      </c>
      <c r="D851" t="s">
        <v>35</v>
      </c>
      <c r="E851" s="6" t="s">
        <v>12921</v>
      </c>
      <c r="F851" t="s">
        <v>26</v>
      </c>
      <c r="G851">
        <v>7</v>
      </c>
      <c r="H851">
        <v>4</v>
      </c>
      <c r="I851">
        <v>40</v>
      </c>
      <c r="J851">
        <v>2</v>
      </c>
      <c r="K851">
        <v>158.28</v>
      </c>
      <c r="L851" t="str">
        <f t="shared" si="78"/>
        <v/>
      </c>
      <c r="M851">
        <v>5</v>
      </c>
      <c r="N851" t="str">
        <f t="shared" si="79"/>
        <v/>
      </c>
      <c r="O851">
        <v>78</v>
      </c>
      <c r="P851" s="11">
        <v>0.57142857142857095</v>
      </c>
      <c r="Q851" s="11">
        <v>0.05</v>
      </c>
      <c r="R851" s="12">
        <v>31.655999999999999</v>
      </c>
      <c r="S851" t="s">
        <v>22</v>
      </c>
      <c r="T851">
        <v>1</v>
      </c>
      <c r="U851">
        <f t="shared" si="80"/>
        <v>2</v>
      </c>
      <c r="V851">
        <f t="shared" si="81"/>
        <v>2</v>
      </c>
      <c r="W851">
        <f t="shared" si="82"/>
        <v>3</v>
      </c>
      <c r="X851" t="str">
        <f t="shared" si="83"/>
        <v>223</v>
      </c>
      <c r="Y851" t="str">
        <f>IF(Table1[[#This Row],[RFM_Score]]="555","Champion", IF(AND(J851&gt;=4,V851&gt;=4),"Loyal", IF(U851&lt;=2,"At Risk", IF(W851&gt;=4,"Potential Loyalist","Others"))))</f>
        <v>At Risk</v>
      </c>
    </row>
    <row r="852" spans="1:25">
      <c r="A852" t="s">
        <v>508</v>
      </c>
      <c r="B852">
        <v>18</v>
      </c>
      <c r="C852" t="s">
        <v>19</v>
      </c>
      <c r="D852" t="s">
        <v>49</v>
      </c>
      <c r="E852" s="6" t="s">
        <v>12922</v>
      </c>
      <c r="F852" t="s">
        <v>21</v>
      </c>
      <c r="G852">
        <v>3</v>
      </c>
      <c r="H852">
        <v>1</v>
      </c>
      <c r="I852">
        <v>46</v>
      </c>
      <c r="J852">
        <v>4</v>
      </c>
      <c r="K852">
        <v>158.07</v>
      </c>
      <c r="L852" t="str">
        <f t="shared" si="78"/>
        <v/>
      </c>
      <c r="M852">
        <v>5</v>
      </c>
      <c r="N852" t="str">
        <f t="shared" si="79"/>
        <v/>
      </c>
      <c r="O852">
        <v>22</v>
      </c>
      <c r="P852" s="11">
        <v>0.33333333333333298</v>
      </c>
      <c r="Q852" s="11">
        <v>8.6956521739130405E-2</v>
      </c>
      <c r="R852" s="12">
        <v>31.613999999999901</v>
      </c>
      <c r="S852" t="s">
        <v>22</v>
      </c>
      <c r="T852">
        <v>0</v>
      </c>
      <c r="U852">
        <f t="shared" si="80"/>
        <v>4</v>
      </c>
      <c r="V852">
        <f t="shared" si="81"/>
        <v>2</v>
      </c>
      <c r="W852">
        <f t="shared" si="82"/>
        <v>3</v>
      </c>
      <c r="X852" t="str">
        <f t="shared" si="83"/>
        <v>423</v>
      </c>
      <c r="Y852" t="str">
        <f>IF(Table1[[#This Row],[RFM_Score]]="555","Champion", IF(AND(J852&gt;=4,V852&gt;=4),"Loyal", IF(U852&lt;=2,"At Risk", IF(W852&gt;=4,"Potential Loyalist","Others"))))</f>
        <v>Others</v>
      </c>
    </row>
    <row r="853" spans="1:25">
      <c r="A853" t="s">
        <v>7157</v>
      </c>
      <c r="B853">
        <v>29</v>
      </c>
      <c r="C853" t="s">
        <v>19</v>
      </c>
      <c r="D853" t="s">
        <v>49</v>
      </c>
      <c r="E853" s="6" t="s">
        <v>12923</v>
      </c>
      <c r="F853" t="s">
        <v>26</v>
      </c>
      <c r="G853">
        <v>3</v>
      </c>
      <c r="H853">
        <v>1</v>
      </c>
      <c r="I853">
        <v>59</v>
      </c>
      <c r="J853">
        <v>5</v>
      </c>
      <c r="K853">
        <v>158.03</v>
      </c>
      <c r="L853" t="str">
        <f t="shared" si="78"/>
        <v/>
      </c>
      <c r="M853">
        <v>5</v>
      </c>
      <c r="N853" t="str">
        <f t="shared" si="79"/>
        <v/>
      </c>
      <c r="O853">
        <v>46</v>
      </c>
      <c r="P853" s="11">
        <v>0.33333333333333298</v>
      </c>
      <c r="Q853" s="11">
        <v>8.4745762711864403E-2</v>
      </c>
      <c r="R853" s="12">
        <v>31.606000000000002</v>
      </c>
      <c r="S853" t="s">
        <v>22</v>
      </c>
      <c r="T853">
        <v>0</v>
      </c>
      <c r="U853">
        <f t="shared" si="80"/>
        <v>3</v>
      </c>
      <c r="V853">
        <f t="shared" si="81"/>
        <v>2</v>
      </c>
      <c r="W853">
        <f t="shared" si="82"/>
        <v>3</v>
      </c>
      <c r="X853" t="str">
        <f t="shared" si="83"/>
        <v>323</v>
      </c>
      <c r="Y853" t="str">
        <f>IF(Table1[[#This Row],[RFM_Score]]="555","Champion", IF(AND(J853&gt;=4,V853&gt;=4),"Loyal", IF(U853&lt;=2,"At Risk", IF(W853&gt;=4,"Potential Loyalist","Others"))))</f>
        <v>Others</v>
      </c>
    </row>
    <row r="854" spans="1:25">
      <c r="A854" t="s">
        <v>5642</v>
      </c>
      <c r="B854">
        <v>37</v>
      </c>
      <c r="C854" t="s">
        <v>24</v>
      </c>
      <c r="D854" t="s">
        <v>25</v>
      </c>
      <c r="E854" s="6" t="s">
        <v>12924</v>
      </c>
      <c r="F854" t="s">
        <v>21</v>
      </c>
      <c r="G854">
        <v>3</v>
      </c>
      <c r="H854">
        <v>0</v>
      </c>
      <c r="I854">
        <v>58</v>
      </c>
      <c r="J854">
        <v>2</v>
      </c>
      <c r="K854">
        <v>157.94999999999999</v>
      </c>
      <c r="L854" t="str">
        <f t="shared" si="78"/>
        <v/>
      </c>
      <c r="M854">
        <v>5</v>
      </c>
      <c r="N854" t="str">
        <f t="shared" si="79"/>
        <v/>
      </c>
      <c r="O854">
        <v>34</v>
      </c>
      <c r="P854" s="11">
        <v>0</v>
      </c>
      <c r="Q854" s="11">
        <v>3.4482758620689599E-2</v>
      </c>
      <c r="R854" s="12">
        <v>31.5899999999999</v>
      </c>
      <c r="S854" t="s">
        <v>22</v>
      </c>
      <c r="T854">
        <v>0</v>
      </c>
      <c r="U854">
        <f t="shared" si="80"/>
        <v>4</v>
      </c>
      <c r="V854">
        <f t="shared" si="81"/>
        <v>2</v>
      </c>
      <c r="W854">
        <f t="shared" si="82"/>
        <v>3</v>
      </c>
      <c r="X854" t="str">
        <f t="shared" si="83"/>
        <v>423</v>
      </c>
      <c r="Y854" t="str">
        <f>IF(Table1[[#This Row],[RFM_Score]]="555","Champion", IF(AND(J854&gt;=4,V854&gt;=4),"Loyal", IF(U854&lt;=2,"At Risk", IF(W854&gt;=4,"Potential Loyalist","Others"))))</f>
        <v>Others</v>
      </c>
    </row>
    <row r="855" spans="1:25">
      <c r="A855" t="s">
        <v>4718</v>
      </c>
      <c r="B855">
        <v>28</v>
      </c>
      <c r="C855" t="s">
        <v>19</v>
      </c>
      <c r="D855" t="s">
        <v>25</v>
      </c>
      <c r="E855" s="6" t="s">
        <v>12925</v>
      </c>
      <c r="F855" t="s">
        <v>37</v>
      </c>
      <c r="G855">
        <v>4</v>
      </c>
      <c r="H855">
        <v>0</v>
      </c>
      <c r="I855">
        <v>49</v>
      </c>
      <c r="J855">
        <v>1</v>
      </c>
      <c r="K855">
        <v>156.63</v>
      </c>
      <c r="L855" t="str">
        <f t="shared" si="78"/>
        <v/>
      </c>
      <c r="M855">
        <v>5</v>
      </c>
      <c r="N855" t="str">
        <f t="shared" si="79"/>
        <v/>
      </c>
      <c r="O855">
        <v>4</v>
      </c>
      <c r="P855" s="11">
        <v>0</v>
      </c>
      <c r="Q855" s="11">
        <v>2.04081632653061E-2</v>
      </c>
      <c r="R855" s="12">
        <v>31.326000000000001</v>
      </c>
      <c r="S855" t="s">
        <v>22</v>
      </c>
      <c r="T855">
        <v>0</v>
      </c>
      <c r="U855">
        <f t="shared" si="80"/>
        <v>5</v>
      </c>
      <c r="V855">
        <f t="shared" si="81"/>
        <v>2</v>
      </c>
      <c r="W855">
        <f t="shared" si="82"/>
        <v>3</v>
      </c>
      <c r="X855" t="str">
        <f t="shared" si="83"/>
        <v>523</v>
      </c>
      <c r="Y855" t="str">
        <f>IF(Table1[[#This Row],[RFM_Score]]="555","Champion", IF(AND(J855&gt;=4,V855&gt;=4),"Loyal", IF(U855&lt;=2,"At Risk", IF(W855&gt;=4,"Potential Loyalist","Others"))))</f>
        <v>Others</v>
      </c>
    </row>
    <row r="856" spans="1:25">
      <c r="A856" t="s">
        <v>5456</v>
      </c>
      <c r="B856">
        <v>20</v>
      </c>
      <c r="C856" t="s">
        <v>24</v>
      </c>
      <c r="D856" t="s">
        <v>20</v>
      </c>
      <c r="E856" s="6" t="s">
        <v>12926</v>
      </c>
      <c r="F856" t="s">
        <v>62</v>
      </c>
      <c r="G856">
        <v>2</v>
      </c>
      <c r="H856">
        <v>0</v>
      </c>
      <c r="I856">
        <v>42</v>
      </c>
      <c r="J856">
        <v>3</v>
      </c>
      <c r="K856">
        <v>155.82</v>
      </c>
      <c r="L856" t="str">
        <f t="shared" si="78"/>
        <v/>
      </c>
      <c r="M856">
        <v>5</v>
      </c>
      <c r="N856" t="str">
        <f t="shared" si="79"/>
        <v/>
      </c>
      <c r="O856">
        <v>36</v>
      </c>
      <c r="P856" s="11">
        <v>0</v>
      </c>
      <c r="Q856" s="11">
        <v>7.1428571428571397E-2</v>
      </c>
      <c r="R856" s="12">
        <v>31.163999999999898</v>
      </c>
      <c r="S856" t="s">
        <v>22</v>
      </c>
      <c r="T856">
        <v>0</v>
      </c>
      <c r="U856">
        <f t="shared" si="80"/>
        <v>4</v>
      </c>
      <c r="V856">
        <f t="shared" si="81"/>
        <v>2</v>
      </c>
      <c r="W856">
        <f t="shared" si="82"/>
        <v>3</v>
      </c>
      <c r="X856" t="str">
        <f t="shared" si="83"/>
        <v>423</v>
      </c>
      <c r="Y856" t="str">
        <f>IF(Table1[[#This Row],[RFM_Score]]="555","Champion", IF(AND(J856&gt;=4,V856&gt;=4),"Loyal", IF(U856&lt;=2,"At Risk", IF(W856&gt;=4,"Potential Loyalist","Others"))))</f>
        <v>Others</v>
      </c>
    </row>
    <row r="857" spans="1:25">
      <c r="A857" t="s">
        <v>11758</v>
      </c>
      <c r="B857">
        <v>22</v>
      </c>
      <c r="C857" t="s">
        <v>24</v>
      </c>
      <c r="D857" t="s">
        <v>35</v>
      </c>
      <c r="E857" s="6" t="s">
        <v>12927</v>
      </c>
      <c r="F857" t="s">
        <v>21</v>
      </c>
      <c r="G857">
        <v>5</v>
      </c>
      <c r="H857">
        <v>3</v>
      </c>
      <c r="I857">
        <v>54</v>
      </c>
      <c r="J857">
        <v>1</v>
      </c>
      <c r="K857">
        <v>155.58000000000001</v>
      </c>
      <c r="L857" t="str">
        <f t="shared" si="78"/>
        <v/>
      </c>
      <c r="M857">
        <v>5</v>
      </c>
      <c r="N857" t="str">
        <f t="shared" si="79"/>
        <v/>
      </c>
      <c r="O857">
        <v>50</v>
      </c>
      <c r="P857" s="11">
        <v>0.6</v>
      </c>
      <c r="Q857" s="11">
        <v>1.85185185185185E-2</v>
      </c>
      <c r="R857" s="12">
        <v>31.116</v>
      </c>
      <c r="S857" t="s">
        <v>22</v>
      </c>
      <c r="T857">
        <v>0</v>
      </c>
      <c r="U857">
        <f t="shared" si="80"/>
        <v>3</v>
      </c>
      <c r="V857">
        <f t="shared" si="81"/>
        <v>2</v>
      </c>
      <c r="W857">
        <f t="shared" si="82"/>
        <v>3</v>
      </c>
      <c r="X857" t="str">
        <f t="shared" si="83"/>
        <v>323</v>
      </c>
      <c r="Y857" t="str">
        <f>IF(Table1[[#This Row],[RFM_Score]]="555","Champion", IF(AND(J857&gt;=4,V857&gt;=4),"Loyal", IF(U857&lt;=2,"At Risk", IF(W857&gt;=4,"Potential Loyalist","Others"))))</f>
        <v>Others</v>
      </c>
    </row>
    <row r="858" spans="1:25">
      <c r="A858" t="s">
        <v>3179</v>
      </c>
      <c r="B858">
        <v>33</v>
      </c>
      <c r="C858" t="s">
        <v>24</v>
      </c>
      <c r="D858" t="s">
        <v>29</v>
      </c>
      <c r="E858" s="6" t="s">
        <v>12928</v>
      </c>
      <c r="F858" t="s">
        <v>30</v>
      </c>
      <c r="G858">
        <v>3</v>
      </c>
      <c r="H858">
        <v>1</v>
      </c>
      <c r="I858">
        <v>56</v>
      </c>
      <c r="J858">
        <v>3</v>
      </c>
      <c r="K858">
        <v>155.19999999999999</v>
      </c>
      <c r="L858" t="str">
        <f t="shared" si="78"/>
        <v/>
      </c>
      <c r="M858">
        <v>5</v>
      </c>
      <c r="N858" t="str">
        <f t="shared" si="79"/>
        <v/>
      </c>
      <c r="O858">
        <v>7</v>
      </c>
      <c r="P858" s="11">
        <v>0.33333333333333298</v>
      </c>
      <c r="Q858" s="11">
        <v>5.3571428571428499E-2</v>
      </c>
      <c r="R858" s="12">
        <v>31.04</v>
      </c>
      <c r="S858" t="s">
        <v>22</v>
      </c>
      <c r="T858">
        <v>0</v>
      </c>
      <c r="U858">
        <f t="shared" si="80"/>
        <v>5</v>
      </c>
      <c r="V858">
        <f t="shared" si="81"/>
        <v>2</v>
      </c>
      <c r="W858">
        <f t="shared" si="82"/>
        <v>3</v>
      </c>
      <c r="X858" t="str">
        <f t="shared" si="83"/>
        <v>523</v>
      </c>
      <c r="Y858" t="str">
        <f>IF(Table1[[#This Row],[RFM_Score]]="555","Champion", IF(AND(J858&gt;=4,V858&gt;=4),"Loyal", IF(U858&lt;=2,"At Risk", IF(W858&gt;=4,"Potential Loyalist","Others"))))</f>
        <v>Others</v>
      </c>
    </row>
    <row r="859" spans="1:25">
      <c r="A859" t="s">
        <v>8610</v>
      </c>
      <c r="B859">
        <v>49</v>
      </c>
      <c r="C859" t="s">
        <v>19</v>
      </c>
      <c r="D859" t="s">
        <v>41</v>
      </c>
      <c r="E859" s="6" t="s">
        <v>12929</v>
      </c>
      <c r="F859" t="s">
        <v>30</v>
      </c>
      <c r="G859">
        <v>7</v>
      </c>
      <c r="H859">
        <v>3</v>
      </c>
      <c r="I859">
        <v>56</v>
      </c>
      <c r="J859">
        <v>1</v>
      </c>
      <c r="K859">
        <v>155.16999999999999</v>
      </c>
      <c r="L859" t="str">
        <f t="shared" si="78"/>
        <v/>
      </c>
      <c r="M859">
        <v>5</v>
      </c>
      <c r="N859" t="str">
        <f t="shared" si="79"/>
        <v/>
      </c>
      <c r="O859">
        <v>8</v>
      </c>
      <c r="P859" s="11">
        <v>0.42857142857142799</v>
      </c>
      <c r="Q859" s="11">
        <v>1.7857142857142801E-2</v>
      </c>
      <c r="R859" s="12">
        <v>31.033999999999999</v>
      </c>
      <c r="S859" t="s">
        <v>22</v>
      </c>
      <c r="T859">
        <v>1</v>
      </c>
      <c r="U859">
        <f t="shared" si="80"/>
        <v>5</v>
      </c>
      <c r="V859">
        <f t="shared" si="81"/>
        <v>2</v>
      </c>
      <c r="W859">
        <f t="shared" si="82"/>
        <v>3</v>
      </c>
      <c r="X859" t="str">
        <f t="shared" si="83"/>
        <v>523</v>
      </c>
      <c r="Y859" t="str">
        <f>IF(Table1[[#This Row],[RFM_Score]]="555","Champion", IF(AND(J859&gt;=4,V859&gt;=4),"Loyal", IF(U859&lt;=2,"At Risk", IF(W859&gt;=4,"Potential Loyalist","Others"))))</f>
        <v>Others</v>
      </c>
    </row>
    <row r="860" spans="1:25">
      <c r="A860" t="s">
        <v>2255</v>
      </c>
      <c r="B860">
        <v>60</v>
      </c>
      <c r="C860" t="s">
        <v>19</v>
      </c>
      <c r="D860" t="s">
        <v>49</v>
      </c>
      <c r="E860" s="6" t="s">
        <v>12930</v>
      </c>
      <c r="F860" t="s">
        <v>60</v>
      </c>
      <c r="G860">
        <v>3</v>
      </c>
      <c r="H860">
        <v>1</v>
      </c>
      <c r="I860">
        <v>39</v>
      </c>
      <c r="J860">
        <v>1</v>
      </c>
      <c r="K860">
        <v>155.12</v>
      </c>
      <c r="L860" t="str">
        <f t="shared" si="78"/>
        <v/>
      </c>
      <c r="M860">
        <v>5</v>
      </c>
      <c r="N860" t="str">
        <f t="shared" si="79"/>
        <v/>
      </c>
      <c r="O860">
        <v>30</v>
      </c>
      <c r="P860" s="11">
        <v>0.33333333333333298</v>
      </c>
      <c r="Q860" s="11">
        <v>2.5641025641025599E-2</v>
      </c>
      <c r="R860" s="12">
        <v>31.024000000000001</v>
      </c>
      <c r="S860" t="s">
        <v>22</v>
      </c>
      <c r="T860">
        <v>0</v>
      </c>
      <c r="U860">
        <f t="shared" si="80"/>
        <v>4</v>
      </c>
      <c r="V860">
        <f t="shared" si="81"/>
        <v>2</v>
      </c>
      <c r="W860">
        <f t="shared" si="82"/>
        <v>3</v>
      </c>
      <c r="X860" t="str">
        <f t="shared" si="83"/>
        <v>423</v>
      </c>
      <c r="Y860" t="str">
        <f>IF(Table1[[#This Row],[RFM_Score]]="555","Champion", IF(AND(J860&gt;=4,V860&gt;=4),"Loyal", IF(U860&lt;=2,"At Risk", IF(W860&gt;=4,"Potential Loyalist","Others"))))</f>
        <v>Others</v>
      </c>
    </row>
    <row r="861" spans="1:25">
      <c r="A861" t="s">
        <v>5591</v>
      </c>
      <c r="B861">
        <v>34</v>
      </c>
      <c r="C861" t="s">
        <v>19</v>
      </c>
      <c r="D861" t="s">
        <v>25</v>
      </c>
      <c r="E861" s="6" t="s">
        <v>12931</v>
      </c>
      <c r="F861" t="s">
        <v>30</v>
      </c>
      <c r="G861">
        <v>3</v>
      </c>
      <c r="H861">
        <v>1</v>
      </c>
      <c r="I861">
        <v>54</v>
      </c>
      <c r="J861">
        <v>1</v>
      </c>
      <c r="K861">
        <v>155.05000000000001</v>
      </c>
      <c r="L861" t="str">
        <f t="shared" si="78"/>
        <v/>
      </c>
      <c r="M861">
        <v>5</v>
      </c>
      <c r="N861" t="str">
        <f t="shared" si="79"/>
        <v/>
      </c>
      <c r="O861">
        <v>14</v>
      </c>
      <c r="P861" s="11">
        <v>0.33333333333333298</v>
      </c>
      <c r="Q861" s="11">
        <v>1.85185185185185E-2</v>
      </c>
      <c r="R861" s="12">
        <v>31.01</v>
      </c>
      <c r="S861" t="s">
        <v>22</v>
      </c>
      <c r="T861">
        <v>0</v>
      </c>
      <c r="U861">
        <f t="shared" si="80"/>
        <v>5</v>
      </c>
      <c r="V861">
        <f t="shared" si="81"/>
        <v>2</v>
      </c>
      <c r="W861">
        <f t="shared" si="82"/>
        <v>3</v>
      </c>
      <c r="X861" t="str">
        <f t="shared" si="83"/>
        <v>523</v>
      </c>
      <c r="Y861" t="str">
        <f>IF(Table1[[#This Row],[RFM_Score]]="555","Champion", IF(AND(J861&gt;=4,V861&gt;=4),"Loyal", IF(U861&lt;=2,"At Risk", IF(W861&gt;=4,"Potential Loyalist","Others"))))</f>
        <v>Others</v>
      </c>
    </row>
    <row r="862" spans="1:25">
      <c r="A862" t="s">
        <v>9636</v>
      </c>
      <c r="B862">
        <v>31</v>
      </c>
      <c r="C862" t="s">
        <v>19</v>
      </c>
      <c r="D862" t="s">
        <v>49</v>
      </c>
      <c r="E862" s="6" t="s">
        <v>12932</v>
      </c>
      <c r="F862" t="s">
        <v>30</v>
      </c>
      <c r="G862">
        <v>6</v>
      </c>
      <c r="H862">
        <v>1</v>
      </c>
      <c r="I862">
        <v>50</v>
      </c>
      <c r="J862">
        <v>3</v>
      </c>
      <c r="K862">
        <v>154.91</v>
      </c>
      <c r="L862" t="str">
        <f t="shared" si="78"/>
        <v/>
      </c>
      <c r="M862">
        <v>5</v>
      </c>
      <c r="N862" t="str">
        <f t="shared" si="79"/>
        <v/>
      </c>
      <c r="O862">
        <v>3</v>
      </c>
      <c r="P862" s="11">
        <v>0.16666666666666599</v>
      </c>
      <c r="Q862" s="11">
        <v>0.06</v>
      </c>
      <c r="R862" s="12">
        <v>30.981999999999999</v>
      </c>
      <c r="S862" t="s">
        <v>22</v>
      </c>
      <c r="T862">
        <v>0</v>
      </c>
      <c r="U862">
        <f t="shared" si="80"/>
        <v>5</v>
      </c>
      <c r="V862">
        <f t="shared" si="81"/>
        <v>2</v>
      </c>
      <c r="W862">
        <f t="shared" si="82"/>
        <v>3</v>
      </c>
      <c r="X862" t="str">
        <f t="shared" si="83"/>
        <v>523</v>
      </c>
      <c r="Y862" t="str">
        <f>IF(Table1[[#This Row],[RFM_Score]]="555","Champion", IF(AND(J862&gt;=4,V862&gt;=4),"Loyal", IF(U862&lt;=2,"At Risk", IF(W862&gt;=4,"Potential Loyalist","Others"))))</f>
        <v>Others</v>
      </c>
    </row>
    <row r="863" spans="1:25">
      <c r="A863" t="s">
        <v>6964</v>
      </c>
      <c r="B863">
        <v>21</v>
      </c>
      <c r="C863" t="s">
        <v>24</v>
      </c>
      <c r="D863" t="s">
        <v>41</v>
      </c>
      <c r="E863" s="6" t="s">
        <v>12933</v>
      </c>
      <c r="F863" t="s">
        <v>21</v>
      </c>
      <c r="G863">
        <v>2</v>
      </c>
      <c r="H863">
        <v>0</v>
      </c>
      <c r="I863">
        <v>68</v>
      </c>
      <c r="J863">
        <v>5</v>
      </c>
      <c r="K863">
        <v>154.34</v>
      </c>
      <c r="L863" t="str">
        <f t="shared" si="78"/>
        <v/>
      </c>
      <c r="M863">
        <v>5</v>
      </c>
      <c r="N863" t="str">
        <f t="shared" si="79"/>
        <v/>
      </c>
      <c r="O863">
        <v>30</v>
      </c>
      <c r="P863" s="11">
        <v>0</v>
      </c>
      <c r="Q863" s="11">
        <v>7.3529411764705802E-2</v>
      </c>
      <c r="R863" s="12">
        <v>30.867999999999999</v>
      </c>
      <c r="S863" t="s">
        <v>22</v>
      </c>
      <c r="T863">
        <v>0</v>
      </c>
      <c r="U863">
        <f t="shared" si="80"/>
        <v>4</v>
      </c>
      <c r="V863">
        <f t="shared" si="81"/>
        <v>2</v>
      </c>
      <c r="W863">
        <f t="shared" si="82"/>
        <v>3</v>
      </c>
      <c r="X863" t="str">
        <f t="shared" si="83"/>
        <v>423</v>
      </c>
      <c r="Y863" t="str">
        <f>IF(Table1[[#This Row],[RFM_Score]]="555","Champion", IF(AND(J863&gt;=4,V863&gt;=4),"Loyal", IF(U863&lt;=2,"At Risk", IF(W863&gt;=4,"Potential Loyalist","Others"))))</f>
        <v>Others</v>
      </c>
    </row>
    <row r="864" spans="1:25">
      <c r="A864" t="s">
        <v>6438</v>
      </c>
      <c r="B864">
        <v>25</v>
      </c>
      <c r="C864" t="s">
        <v>19</v>
      </c>
      <c r="D864" t="s">
        <v>35</v>
      </c>
      <c r="E864" s="6" t="s">
        <v>12934</v>
      </c>
      <c r="F864" t="s">
        <v>26</v>
      </c>
      <c r="G864">
        <v>4</v>
      </c>
      <c r="H864">
        <v>1</v>
      </c>
      <c r="I864">
        <v>45</v>
      </c>
      <c r="J864">
        <v>3</v>
      </c>
      <c r="K864">
        <v>153.80000000000001</v>
      </c>
      <c r="L864" t="str">
        <f t="shared" si="78"/>
        <v/>
      </c>
      <c r="M864">
        <v>5</v>
      </c>
      <c r="N864" t="str">
        <f t="shared" si="79"/>
        <v/>
      </c>
      <c r="O864">
        <v>39</v>
      </c>
      <c r="P864" s="11">
        <v>0.25</v>
      </c>
      <c r="Q864" s="11">
        <v>6.6666666666666596E-2</v>
      </c>
      <c r="R864" s="12">
        <v>30.76</v>
      </c>
      <c r="S864" t="s">
        <v>22</v>
      </c>
      <c r="T864">
        <v>0</v>
      </c>
      <c r="U864">
        <f t="shared" si="80"/>
        <v>4</v>
      </c>
      <c r="V864">
        <f t="shared" si="81"/>
        <v>2</v>
      </c>
      <c r="W864">
        <f t="shared" si="82"/>
        <v>3</v>
      </c>
      <c r="X864" t="str">
        <f t="shared" si="83"/>
        <v>423</v>
      </c>
      <c r="Y864" t="str">
        <f>IF(Table1[[#This Row],[RFM_Score]]="555","Champion", IF(AND(J864&gt;=4,V864&gt;=4),"Loyal", IF(U864&lt;=2,"At Risk", IF(W864&gt;=4,"Potential Loyalist","Others"))))</f>
        <v>Others</v>
      </c>
    </row>
    <row r="865" spans="1:25">
      <c r="A865" t="s">
        <v>3919</v>
      </c>
      <c r="B865">
        <v>18</v>
      </c>
      <c r="C865" t="s">
        <v>24</v>
      </c>
      <c r="D865" t="s">
        <v>29</v>
      </c>
      <c r="E865" s="6" t="s">
        <v>12935</v>
      </c>
      <c r="F865" t="s">
        <v>60</v>
      </c>
      <c r="G865">
        <v>6</v>
      </c>
      <c r="H865">
        <v>3</v>
      </c>
      <c r="I865">
        <v>49</v>
      </c>
      <c r="J865">
        <v>0</v>
      </c>
      <c r="K865">
        <v>153.76</v>
      </c>
      <c r="L865" t="str">
        <f t="shared" si="78"/>
        <v/>
      </c>
      <c r="M865">
        <v>5</v>
      </c>
      <c r="N865" t="str">
        <f t="shared" si="79"/>
        <v/>
      </c>
      <c r="O865">
        <v>75</v>
      </c>
      <c r="P865" s="11">
        <v>0.5</v>
      </c>
      <c r="Q865" s="11">
        <v>0</v>
      </c>
      <c r="R865" s="12">
        <v>30.751999999999999</v>
      </c>
      <c r="S865" t="s">
        <v>22</v>
      </c>
      <c r="T865">
        <v>0</v>
      </c>
      <c r="U865">
        <f t="shared" si="80"/>
        <v>2</v>
      </c>
      <c r="V865">
        <f t="shared" si="81"/>
        <v>2</v>
      </c>
      <c r="W865">
        <f t="shared" si="82"/>
        <v>3</v>
      </c>
      <c r="X865" t="str">
        <f t="shared" si="83"/>
        <v>223</v>
      </c>
      <c r="Y865" t="str">
        <f>IF(Table1[[#This Row],[RFM_Score]]="555","Champion", IF(AND(J865&gt;=4,V865&gt;=4),"Loyal", IF(U865&lt;=2,"At Risk", IF(W865&gt;=4,"Potential Loyalist","Others"))))</f>
        <v>At Risk</v>
      </c>
    </row>
    <row r="866" spans="1:25">
      <c r="A866" t="s">
        <v>8673</v>
      </c>
      <c r="B866">
        <v>50</v>
      </c>
      <c r="C866" t="s">
        <v>24</v>
      </c>
      <c r="D866" t="s">
        <v>35</v>
      </c>
      <c r="E866" s="6" t="s">
        <v>12936</v>
      </c>
      <c r="F866" t="s">
        <v>30</v>
      </c>
      <c r="G866">
        <v>3</v>
      </c>
      <c r="H866">
        <v>2</v>
      </c>
      <c r="I866">
        <v>30</v>
      </c>
      <c r="J866">
        <v>0</v>
      </c>
      <c r="K866">
        <v>153.69</v>
      </c>
      <c r="L866" t="str">
        <f t="shared" si="78"/>
        <v/>
      </c>
      <c r="M866">
        <v>5</v>
      </c>
      <c r="N866" t="str">
        <f t="shared" si="79"/>
        <v/>
      </c>
      <c r="O866">
        <v>198</v>
      </c>
      <c r="P866" s="11">
        <v>0.66666666666666596</v>
      </c>
      <c r="Q866" s="11">
        <v>0</v>
      </c>
      <c r="R866" s="12">
        <v>30.738</v>
      </c>
      <c r="S866" t="s">
        <v>22</v>
      </c>
      <c r="T866">
        <v>1</v>
      </c>
      <c r="U866">
        <f t="shared" si="80"/>
        <v>1</v>
      </c>
      <c r="V866">
        <f t="shared" si="81"/>
        <v>2</v>
      </c>
      <c r="W866">
        <f t="shared" si="82"/>
        <v>3</v>
      </c>
      <c r="X866" t="str">
        <f t="shared" si="83"/>
        <v>123</v>
      </c>
      <c r="Y866" t="str">
        <f>IF(Table1[[#This Row],[RFM_Score]]="555","Champion", IF(AND(J866&gt;=4,V866&gt;=4),"Loyal", IF(U866&lt;=2,"At Risk", IF(W866&gt;=4,"Potential Loyalist","Others"))))</f>
        <v>At Risk</v>
      </c>
    </row>
    <row r="867" spans="1:25">
      <c r="A867" t="s">
        <v>10673</v>
      </c>
      <c r="B867">
        <v>25</v>
      </c>
      <c r="C867" t="s">
        <v>24</v>
      </c>
      <c r="D867" t="s">
        <v>41</v>
      </c>
      <c r="E867" s="6" t="s">
        <v>12937</v>
      </c>
      <c r="F867" t="s">
        <v>26</v>
      </c>
      <c r="G867">
        <v>2</v>
      </c>
      <c r="H867">
        <v>0</v>
      </c>
      <c r="I867">
        <v>53</v>
      </c>
      <c r="J867">
        <v>5</v>
      </c>
      <c r="K867">
        <v>152.99</v>
      </c>
      <c r="L867" t="str">
        <f t="shared" si="78"/>
        <v/>
      </c>
      <c r="M867">
        <v>5</v>
      </c>
      <c r="N867" t="str">
        <f t="shared" si="79"/>
        <v/>
      </c>
      <c r="O867">
        <v>8</v>
      </c>
      <c r="P867" s="11">
        <v>0</v>
      </c>
      <c r="Q867" s="11">
        <v>9.4339622641509399E-2</v>
      </c>
      <c r="R867" s="12">
        <v>30.597999999999999</v>
      </c>
      <c r="S867" t="s">
        <v>22</v>
      </c>
      <c r="T867">
        <v>0</v>
      </c>
      <c r="U867">
        <f t="shared" si="80"/>
        <v>5</v>
      </c>
      <c r="V867">
        <f t="shared" si="81"/>
        <v>2</v>
      </c>
      <c r="W867">
        <f t="shared" si="82"/>
        <v>3</v>
      </c>
      <c r="X867" t="str">
        <f t="shared" si="83"/>
        <v>523</v>
      </c>
      <c r="Y867" t="str">
        <f>IF(Table1[[#This Row],[RFM_Score]]="555","Champion", IF(AND(J867&gt;=4,V867&gt;=4),"Loyal", IF(U867&lt;=2,"At Risk", IF(W867&gt;=4,"Potential Loyalist","Others"))))</f>
        <v>Others</v>
      </c>
    </row>
    <row r="868" spans="1:25">
      <c r="A868" t="s">
        <v>267</v>
      </c>
      <c r="B868">
        <v>26</v>
      </c>
      <c r="C868" t="s">
        <v>24</v>
      </c>
      <c r="D868" t="s">
        <v>25</v>
      </c>
      <c r="E868" s="6" t="s">
        <v>12938</v>
      </c>
      <c r="F868" t="s">
        <v>30</v>
      </c>
      <c r="G868">
        <v>2</v>
      </c>
      <c r="H868">
        <v>1</v>
      </c>
      <c r="I868">
        <v>41</v>
      </c>
      <c r="J868">
        <v>4</v>
      </c>
      <c r="K868">
        <v>152.69999999999999</v>
      </c>
      <c r="L868" t="str">
        <f t="shared" si="78"/>
        <v/>
      </c>
      <c r="M868">
        <v>5</v>
      </c>
      <c r="N868" t="str">
        <f t="shared" si="79"/>
        <v/>
      </c>
      <c r="O868">
        <v>54</v>
      </c>
      <c r="P868" s="11">
        <v>0.5</v>
      </c>
      <c r="Q868" s="11">
        <v>9.7560975609756101E-2</v>
      </c>
      <c r="R868" s="12">
        <v>30.54</v>
      </c>
      <c r="S868" t="s">
        <v>22</v>
      </c>
      <c r="T868">
        <v>0</v>
      </c>
      <c r="U868">
        <f t="shared" si="80"/>
        <v>3</v>
      </c>
      <c r="V868">
        <f t="shared" si="81"/>
        <v>2</v>
      </c>
      <c r="W868">
        <f t="shared" si="82"/>
        <v>3</v>
      </c>
      <c r="X868" t="str">
        <f t="shared" si="83"/>
        <v>323</v>
      </c>
      <c r="Y868" t="str">
        <f>IF(Table1[[#This Row],[RFM_Score]]="555","Champion", IF(AND(J868&gt;=4,V868&gt;=4),"Loyal", IF(U868&lt;=2,"At Risk", IF(W868&gt;=4,"Potential Loyalist","Others"))))</f>
        <v>Others</v>
      </c>
    </row>
    <row r="869" spans="1:25">
      <c r="A869" t="s">
        <v>2284</v>
      </c>
      <c r="B869">
        <v>19</v>
      </c>
      <c r="C869" t="s">
        <v>19</v>
      </c>
      <c r="D869" t="s">
        <v>49</v>
      </c>
      <c r="E869" s="6" t="s">
        <v>12939</v>
      </c>
      <c r="F869" t="s">
        <v>60</v>
      </c>
      <c r="G869">
        <v>2</v>
      </c>
      <c r="H869">
        <v>0</v>
      </c>
      <c r="I869">
        <v>52</v>
      </c>
      <c r="J869">
        <v>4</v>
      </c>
      <c r="K869">
        <v>152.37</v>
      </c>
      <c r="L869" t="str">
        <f t="shared" si="78"/>
        <v/>
      </c>
      <c r="M869">
        <v>5</v>
      </c>
      <c r="N869" t="str">
        <f t="shared" si="79"/>
        <v/>
      </c>
      <c r="O869">
        <v>0</v>
      </c>
      <c r="P869" s="11">
        <v>0</v>
      </c>
      <c r="Q869" s="11">
        <v>7.69230769230769E-2</v>
      </c>
      <c r="R869" s="12">
        <v>30.474</v>
      </c>
      <c r="S869" t="s">
        <v>22</v>
      </c>
      <c r="T869">
        <v>0</v>
      </c>
      <c r="U869">
        <f t="shared" si="80"/>
        <v>5</v>
      </c>
      <c r="V869">
        <f t="shared" si="81"/>
        <v>2</v>
      </c>
      <c r="W869">
        <f t="shared" si="82"/>
        <v>3</v>
      </c>
      <c r="X869" t="str">
        <f t="shared" si="83"/>
        <v>523</v>
      </c>
      <c r="Y869" t="str">
        <f>IF(Table1[[#This Row],[RFM_Score]]="555","Champion", IF(AND(J869&gt;=4,V869&gt;=4),"Loyal", IF(U869&lt;=2,"At Risk", IF(W869&gt;=4,"Potential Loyalist","Others"))))</f>
        <v>Others</v>
      </c>
    </row>
    <row r="870" spans="1:25">
      <c r="A870" t="s">
        <v>8033</v>
      </c>
      <c r="B870">
        <v>38</v>
      </c>
      <c r="C870" t="s">
        <v>24</v>
      </c>
      <c r="D870" t="s">
        <v>25</v>
      </c>
      <c r="E870" s="6" t="s">
        <v>12940</v>
      </c>
      <c r="F870" t="s">
        <v>37</v>
      </c>
      <c r="G870">
        <v>6</v>
      </c>
      <c r="H870">
        <v>3</v>
      </c>
      <c r="I870">
        <v>47</v>
      </c>
      <c r="J870">
        <v>2</v>
      </c>
      <c r="K870">
        <v>151.18</v>
      </c>
      <c r="L870" t="str">
        <f t="shared" si="78"/>
        <v/>
      </c>
      <c r="M870">
        <v>5</v>
      </c>
      <c r="N870" t="str">
        <f t="shared" si="79"/>
        <v/>
      </c>
      <c r="O870">
        <v>5</v>
      </c>
      <c r="P870" s="11">
        <v>0.5</v>
      </c>
      <c r="Q870" s="11">
        <v>4.2553191489361701E-2</v>
      </c>
      <c r="R870" s="12">
        <v>30.236000000000001</v>
      </c>
      <c r="S870" t="s">
        <v>22</v>
      </c>
      <c r="T870">
        <v>0</v>
      </c>
      <c r="U870">
        <f t="shared" si="80"/>
        <v>5</v>
      </c>
      <c r="V870">
        <f t="shared" si="81"/>
        <v>2</v>
      </c>
      <c r="W870">
        <f t="shared" si="82"/>
        <v>3</v>
      </c>
      <c r="X870" t="str">
        <f t="shared" si="83"/>
        <v>523</v>
      </c>
      <c r="Y870" t="str">
        <f>IF(Table1[[#This Row],[RFM_Score]]="555","Champion", IF(AND(J870&gt;=4,V870&gt;=4),"Loyal", IF(U870&lt;=2,"At Risk", IF(W870&gt;=4,"Potential Loyalist","Others"))))</f>
        <v>Others</v>
      </c>
    </row>
    <row r="871" spans="1:25">
      <c r="A871" t="s">
        <v>6386</v>
      </c>
      <c r="B871">
        <v>26</v>
      </c>
      <c r="C871" t="s">
        <v>19</v>
      </c>
      <c r="D871" t="s">
        <v>41</v>
      </c>
      <c r="E871" s="6" t="s">
        <v>12941</v>
      </c>
      <c r="F871" t="s">
        <v>26</v>
      </c>
      <c r="G871">
        <v>2</v>
      </c>
      <c r="H871">
        <v>1</v>
      </c>
      <c r="I871">
        <v>51</v>
      </c>
      <c r="J871">
        <v>2</v>
      </c>
      <c r="K871">
        <v>150.99</v>
      </c>
      <c r="L871" t="str">
        <f t="shared" si="78"/>
        <v/>
      </c>
      <c r="M871">
        <v>5</v>
      </c>
      <c r="N871" t="str">
        <f t="shared" si="79"/>
        <v/>
      </c>
      <c r="O871">
        <v>3</v>
      </c>
      <c r="P871" s="11">
        <v>0.5</v>
      </c>
      <c r="Q871" s="11">
        <v>3.9215686274509803E-2</v>
      </c>
      <c r="R871" s="12">
        <v>30.198</v>
      </c>
      <c r="S871" t="s">
        <v>22</v>
      </c>
      <c r="T871">
        <v>0</v>
      </c>
      <c r="U871">
        <f t="shared" si="80"/>
        <v>5</v>
      </c>
      <c r="V871">
        <f t="shared" si="81"/>
        <v>2</v>
      </c>
      <c r="W871">
        <f t="shared" si="82"/>
        <v>3</v>
      </c>
      <c r="X871" t="str">
        <f t="shared" si="83"/>
        <v>523</v>
      </c>
      <c r="Y871" t="str">
        <f>IF(Table1[[#This Row],[RFM_Score]]="555","Champion", IF(AND(J871&gt;=4,V871&gt;=4),"Loyal", IF(U871&lt;=2,"At Risk", IF(W871&gt;=4,"Potential Loyalist","Others"))))</f>
        <v>Others</v>
      </c>
    </row>
    <row r="872" spans="1:25">
      <c r="A872" t="s">
        <v>8284</v>
      </c>
      <c r="B872">
        <v>30</v>
      </c>
      <c r="C872" t="s">
        <v>24</v>
      </c>
      <c r="D872" t="s">
        <v>49</v>
      </c>
      <c r="E872" s="6" t="s">
        <v>12942</v>
      </c>
      <c r="F872" t="s">
        <v>37</v>
      </c>
      <c r="G872">
        <v>5</v>
      </c>
      <c r="H872">
        <v>1</v>
      </c>
      <c r="I872">
        <v>61</v>
      </c>
      <c r="J872">
        <v>5</v>
      </c>
      <c r="K872">
        <v>149.01</v>
      </c>
      <c r="L872" t="str">
        <f t="shared" si="78"/>
        <v/>
      </c>
      <c r="M872">
        <v>5</v>
      </c>
      <c r="N872" t="str">
        <f t="shared" si="79"/>
        <v/>
      </c>
      <c r="O872">
        <v>2</v>
      </c>
      <c r="P872" s="11">
        <v>0.2</v>
      </c>
      <c r="Q872" s="11">
        <v>8.1967213114753995E-2</v>
      </c>
      <c r="R872" s="12">
        <v>29.802</v>
      </c>
      <c r="S872" t="s">
        <v>22</v>
      </c>
      <c r="T872">
        <v>0</v>
      </c>
      <c r="U872">
        <f t="shared" si="80"/>
        <v>5</v>
      </c>
      <c r="V872">
        <f t="shared" si="81"/>
        <v>2</v>
      </c>
      <c r="W872">
        <f t="shared" si="82"/>
        <v>2</v>
      </c>
      <c r="X872" t="str">
        <f t="shared" si="83"/>
        <v>522</v>
      </c>
      <c r="Y872" t="str">
        <f>IF(Table1[[#This Row],[RFM_Score]]="555","Champion", IF(AND(J872&gt;=4,V872&gt;=4),"Loyal", IF(U872&lt;=2,"At Risk", IF(W872&gt;=4,"Potential Loyalist","Others"))))</f>
        <v>Others</v>
      </c>
    </row>
    <row r="873" spans="1:25">
      <c r="A873" t="s">
        <v>411</v>
      </c>
      <c r="B873">
        <v>60</v>
      </c>
      <c r="C873" t="s">
        <v>24</v>
      </c>
      <c r="D873" t="s">
        <v>49</v>
      </c>
      <c r="E873" s="6" t="s">
        <v>12943</v>
      </c>
      <c r="F873" t="s">
        <v>37</v>
      </c>
      <c r="G873">
        <v>2</v>
      </c>
      <c r="H873">
        <v>0</v>
      </c>
      <c r="I873">
        <v>36</v>
      </c>
      <c r="J873">
        <v>1</v>
      </c>
      <c r="K873">
        <v>148.26</v>
      </c>
      <c r="L873" t="str">
        <f t="shared" si="78"/>
        <v/>
      </c>
      <c r="M873">
        <v>5</v>
      </c>
      <c r="N873" t="str">
        <f t="shared" si="79"/>
        <v/>
      </c>
      <c r="O873">
        <v>69</v>
      </c>
      <c r="P873" s="11">
        <v>0</v>
      </c>
      <c r="Q873" s="11">
        <v>2.77777777777777E-2</v>
      </c>
      <c r="R873" s="12">
        <v>29.651999999999902</v>
      </c>
      <c r="S873" t="s">
        <v>22</v>
      </c>
      <c r="T873">
        <v>0</v>
      </c>
      <c r="U873">
        <f t="shared" si="80"/>
        <v>3</v>
      </c>
      <c r="V873">
        <f t="shared" si="81"/>
        <v>2</v>
      </c>
      <c r="W873">
        <f t="shared" si="82"/>
        <v>2</v>
      </c>
      <c r="X873" t="str">
        <f t="shared" si="83"/>
        <v>322</v>
      </c>
      <c r="Y873" t="str">
        <f>IF(Table1[[#This Row],[RFM_Score]]="555","Champion", IF(AND(J873&gt;=4,V873&gt;=4),"Loyal", IF(U873&lt;=2,"At Risk", IF(W873&gt;=4,"Potential Loyalist","Others"))))</f>
        <v>Others</v>
      </c>
    </row>
    <row r="874" spans="1:25">
      <c r="A874" t="s">
        <v>6011</v>
      </c>
      <c r="B874">
        <v>40</v>
      </c>
      <c r="C874" t="s">
        <v>19</v>
      </c>
      <c r="D874" t="s">
        <v>25</v>
      </c>
      <c r="E874" s="6" t="s">
        <v>12944</v>
      </c>
      <c r="F874" t="s">
        <v>26</v>
      </c>
      <c r="G874">
        <v>4</v>
      </c>
      <c r="H874">
        <v>2</v>
      </c>
      <c r="I874">
        <v>44</v>
      </c>
      <c r="J874">
        <v>3</v>
      </c>
      <c r="K874">
        <v>147.91999999999999</v>
      </c>
      <c r="L874" t="str">
        <f t="shared" si="78"/>
        <v/>
      </c>
      <c r="M874">
        <v>5</v>
      </c>
      <c r="N874" t="str">
        <f t="shared" si="79"/>
        <v/>
      </c>
      <c r="O874">
        <v>23</v>
      </c>
      <c r="P874" s="11">
        <v>0.5</v>
      </c>
      <c r="Q874" s="11">
        <v>6.8181818181818094E-2</v>
      </c>
      <c r="R874" s="12">
        <v>29.5839999999999</v>
      </c>
      <c r="S874" t="s">
        <v>22</v>
      </c>
      <c r="T874">
        <v>0</v>
      </c>
      <c r="U874">
        <f t="shared" si="80"/>
        <v>4</v>
      </c>
      <c r="V874">
        <f t="shared" si="81"/>
        <v>2</v>
      </c>
      <c r="W874">
        <f t="shared" si="82"/>
        <v>2</v>
      </c>
      <c r="X874" t="str">
        <f t="shared" si="83"/>
        <v>422</v>
      </c>
      <c r="Y874" t="str">
        <f>IF(Table1[[#This Row],[RFM_Score]]="555","Champion", IF(AND(J874&gt;=4,V874&gt;=4),"Loyal", IF(U874&lt;=2,"At Risk", IF(W874&gt;=4,"Potential Loyalist","Others"))))</f>
        <v>Others</v>
      </c>
    </row>
    <row r="875" spans="1:25">
      <c r="A875" t="s">
        <v>9271</v>
      </c>
      <c r="B875">
        <v>49</v>
      </c>
      <c r="C875" t="s">
        <v>19</v>
      </c>
      <c r="D875" t="s">
        <v>25</v>
      </c>
      <c r="E875" s="6" t="s">
        <v>12945</v>
      </c>
      <c r="F875" t="s">
        <v>60</v>
      </c>
      <c r="G875">
        <v>4</v>
      </c>
      <c r="H875">
        <v>1</v>
      </c>
      <c r="I875">
        <v>38</v>
      </c>
      <c r="J875">
        <v>3</v>
      </c>
      <c r="K875">
        <v>147.78</v>
      </c>
      <c r="L875" t="str">
        <f t="shared" si="78"/>
        <v/>
      </c>
      <c r="M875">
        <v>5</v>
      </c>
      <c r="N875" t="str">
        <f t="shared" si="79"/>
        <v/>
      </c>
      <c r="O875">
        <v>10</v>
      </c>
      <c r="P875" s="11">
        <v>0.25</v>
      </c>
      <c r="Q875" s="11">
        <v>7.8947368421052599E-2</v>
      </c>
      <c r="R875" s="12">
        <v>29.556000000000001</v>
      </c>
      <c r="S875" t="s">
        <v>22</v>
      </c>
      <c r="T875">
        <v>0</v>
      </c>
      <c r="U875">
        <f t="shared" si="80"/>
        <v>5</v>
      </c>
      <c r="V875">
        <f t="shared" si="81"/>
        <v>2</v>
      </c>
      <c r="W875">
        <f t="shared" si="82"/>
        <v>2</v>
      </c>
      <c r="X875" t="str">
        <f t="shared" si="83"/>
        <v>522</v>
      </c>
      <c r="Y875" t="str">
        <f>IF(Table1[[#This Row],[RFM_Score]]="555","Champion", IF(AND(J875&gt;=4,V875&gt;=4),"Loyal", IF(U875&lt;=2,"At Risk", IF(W875&gt;=4,"Potential Loyalist","Others"))))</f>
        <v>Others</v>
      </c>
    </row>
    <row r="876" spans="1:25">
      <c r="A876" t="s">
        <v>6406</v>
      </c>
      <c r="B876">
        <v>29</v>
      </c>
      <c r="C876" t="s">
        <v>24</v>
      </c>
      <c r="D876" t="s">
        <v>29</v>
      </c>
      <c r="E876" s="6" t="s">
        <v>12946</v>
      </c>
      <c r="F876" t="s">
        <v>26</v>
      </c>
      <c r="G876">
        <v>3</v>
      </c>
      <c r="H876">
        <v>1</v>
      </c>
      <c r="I876">
        <v>57</v>
      </c>
      <c r="J876">
        <v>1</v>
      </c>
      <c r="K876">
        <v>147.58000000000001</v>
      </c>
      <c r="L876" t="str">
        <f t="shared" si="78"/>
        <v/>
      </c>
      <c r="M876">
        <v>5</v>
      </c>
      <c r="N876" t="str">
        <f t="shared" si="79"/>
        <v/>
      </c>
      <c r="O876">
        <v>0</v>
      </c>
      <c r="P876" s="11">
        <v>0.33333333333333298</v>
      </c>
      <c r="Q876" s="11">
        <v>1.7543859649122799E-2</v>
      </c>
      <c r="R876" s="12">
        <v>29.515999999999998</v>
      </c>
      <c r="S876" t="s">
        <v>22</v>
      </c>
      <c r="T876">
        <v>0</v>
      </c>
      <c r="U876">
        <f t="shared" si="80"/>
        <v>5</v>
      </c>
      <c r="V876">
        <f t="shared" si="81"/>
        <v>2</v>
      </c>
      <c r="W876">
        <f t="shared" si="82"/>
        <v>2</v>
      </c>
      <c r="X876" t="str">
        <f t="shared" si="83"/>
        <v>522</v>
      </c>
      <c r="Y876" t="str">
        <f>IF(Table1[[#This Row],[RFM_Score]]="555","Champion", IF(AND(J876&gt;=4,V876&gt;=4),"Loyal", IF(U876&lt;=2,"At Risk", IF(W876&gt;=4,"Potential Loyalist","Others"))))</f>
        <v>Others</v>
      </c>
    </row>
    <row r="877" spans="1:25">
      <c r="A877" t="s">
        <v>11378</v>
      </c>
      <c r="B877">
        <v>28</v>
      </c>
      <c r="C877" t="s">
        <v>19</v>
      </c>
      <c r="D877" t="s">
        <v>41</v>
      </c>
      <c r="E877" s="6" t="s">
        <v>12947</v>
      </c>
      <c r="F877" t="s">
        <v>37</v>
      </c>
      <c r="G877">
        <v>7</v>
      </c>
      <c r="H877">
        <v>2</v>
      </c>
      <c r="I877">
        <v>52</v>
      </c>
      <c r="J877">
        <v>1</v>
      </c>
      <c r="K877">
        <v>147.57</v>
      </c>
      <c r="L877" t="str">
        <f t="shared" si="78"/>
        <v/>
      </c>
      <c r="M877">
        <v>5</v>
      </c>
      <c r="N877" t="str">
        <f t="shared" si="79"/>
        <v/>
      </c>
      <c r="O877">
        <v>56</v>
      </c>
      <c r="P877" s="11">
        <v>0.28571428571428498</v>
      </c>
      <c r="Q877" s="11">
        <v>1.9230769230769201E-2</v>
      </c>
      <c r="R877" s="12">
        <v>29.513999999999999</v>
      </c>
      <c r="S877" t="s">
        <v>22</v>
      </c>
      <c r="T877">
        <v>0</v>
      </c>
      <c r="U877">
        <f t="shared" si="80"/>
        <v>3</v>
      </c>
      <c r="V877">
        <f t="shared" si="81"/>
        <v>2</v>
      </c>
      <c r="W877">
        <f t="shared" si="82"/>
        <v>2</v>
      </c>
      <c r="X877" t="str">
        <f t="shared" si="83"/>
        <v>322</v>
      </c>
      <c r="Y877" t="str">
        <f>IF(Table1[[#This Row],[RFM_Score]]="555","Champion", IF(AND(J877&gt;=4,V877&gt;=4),"Loyal", IF(U877&lt;=2,"At Risk", IF(W877&gt;=4,"Potential Loyalist","Others"))))</f>
        <v>Others</v>
      </c>
    </row>
    <row r="878" spans="1:25">
      <c r="A878" t="s">
        <v>4397</v>
      </c>
      <c r="B878">
        <v>38</v>
      </c>
      <c r="C878" t="s">
        <v>33</v>
      </c>
      <c r="D878" t="s">
        <v>25</v>
      </c>
      <c r="E878" s="6" t="s">
        <v>12948</v>
      </c>
      <c r="F878" t="s">
        <v>26</v>
      </c>
      <c r="G878">
        <v>2</v>
      </c>
      <c r="H878">
        <v>2</v>
      </c>
      <c r="I878">
        <v>50</v>
      </c>
      <c r="J878">
        <v>4</v>
      </c>
      <c r="K878">
        <v>147.47999999999999</v>
      </c>
      <c r="L878" t="str">
        <f t="shared" si="78"/>
        <v/>
      </c>
      <c r="M878">
        <v>5</v>
      </c>
      <c r="N878" t="str">
        <f t="shared" si="79"/>
        <v/>
      </c>
      <c r="O878">
        <v>15</v>
      </c>
      <c r="P878" s="11">
        <v>1</v>
      </c>
      <c r="Q878" s="11">
        <v>0.08</v>
      </c>
      <c r="R878" s="12">
        <v>29.495999999999999</v>
      </c>
      <c r="S878" t="s">
        <v>22</v>
      </c>
      <c r="T878">
        <v>0</v>
      </c>
      <c r="U878">
        <f t="shared" si="80"/>
        <v>5</v>
      </c>
      <c r="V878">
        <f t="shared" si="81"/>
        <v>2</v>
      </c>
      <c r="W878">
        <f t="shared" si="82"/>
        <v>2</v>
      </c>
      <c r="X878" t="str">
        <f t="shared" si="83"/>
        <v>522</v>
      </c>
      <c r="Y878" t="str">
        <f>IF(Table1[[#This Row],[RFM_Score]]="555","Champion", IF(AND(J878&gt;=4,V878&gt;=4),"Loyal", IF(U878&lt;=2,"At Risk", IF(W878&gt;=4,"Potential Loyalist","Others"))))</f>
        <v>Others</v>
      </c>
    </row>
    <row r="879" spans="1:25">
      <c r="A879" t="s">
        <v>5551</v>
      </c>
      <c r="B879">
        <v>49</v>
      </c>
      <c r="C879" t="s">
        <v>24</v>
      </c>
      <c r="D879" t="s">
        <v>25</v>
      </c>
      <c r="E879" s="6" t="s">
        <v>12949</v>
      </c>
      <c r="F879" t="s">
        <v>37</v>
      </c>
      <c r="G879">
        <v>7</v>
      </c>
      <c r="H879">
        <v>2</v>
      </c>
      <c r="I879">
        <v>49</v>
      </c>
      <c r="J879">
        <v>3</v>
      </c>
      <c r="K879">
        <v>146.57</v>
      </c>
      <c r="L879" t="str">
        <f t="shared" si="78"/>
        <v/>
      </c>
      <c r="M879">
        <v>5</v>
      </c>
      <c r="N879" t="str">
        <f t="shared" si="79"/>
        <v/>
      </c>
      <c r="O879">
        <v>31</v>
      </c>
      <c r="P879" s="11">
        <v>0.28571428571428498</v>
      </c>
      <c r="Q879" s="11">
        <v>6.1224489795918297E-2</v>
      </c>
      <c r="R879" s="12">
        <v>29.314</v>
      </c>
      <c r="S879" t="s">
        <v>22</v>
      </c>
      <c r="T879">
        <v>0</v>
      </c>
      <c r="U879">
        <f t="shared" si="80"/>
        <v>4</v>
      </c>
      <c r="V879">
        <f t="shared" si="81"/>
        <v>2</v>
      </c>
      <c r="W879">
        <f t="shared" si="82"/>
        <v>2</v>
      </c>
      <c r="X879" t="str">
        <f t="shared" si="83"/>
        <v>422</v>
      </c>
      <c r="Y879" t="str">
        <f>IF(Table1[[#This Row],[RFM_Score]]="555","Champion", IF(AND(J879&gt;=4,V879&gt;=4),"Loyal", IF(U879&lt;=2,"At Risk", IF(W879&gt;=4,"Potential Loyalist","Others"))))</f>
        <v>Others</v>
      </c>
    </row>
    <row r="880" spans="1:25">
      <c r="A880" t="s">
        <v>11437</v>
      </c>
      <c r="B880">
        <v>33</v>
      </c>
      <c r="C880" t="s">
        <v>24</v>
      </c>
      <c r="D880" t="s">
        <v>29</v>
      </c>
      <c r="E880" s="6" t="s">
        <v>12950</v>
      </c>
      <c r="F880" t="s">
        <v>26</v>
      </c>
      <c r="G880">
        <v>3</v>
      </c>
      <c r="H880">
        <v>1</v>
      </c>
      <c r="I880">
        <v>55</v>
      </c>
      <c r="J880">
        <v>2</v>
      </c>
      <c r="K880">
        <v>146.55000000000001</v>
      </c>
      <c r="L880" t="str">
        <f t="shared" si="78"/>
        <v/>
      </c>
      <c r="M880">
        <v>5</v>
      </c>
      <c r="N880" t="str">
        <f t="shared" si="79"/>
        <v/>
      </c>
      <c r="O880">
        <v>0</v>
      </c>
      <c r="P880" s="11">
        <v>0.33333333333333298</v>
      </c>
      <c r="Q880" s="11">
        <v>3.6363636363636299E-2</v>
      </c>
      <c r="R880" s="12">
        <v>29.31</v>
      </c>
      <c r="S880" t="s">
        <v>22</v>
      </c>
      <c r="T880">
        <v>0</v>
      </c>
      <c r="U880">
        <f t="shared" si="80"/>
        <v>5</v>
      </c>
      <c r="V880">
        <f t="shared" si="81"/>
        <v>2</v>
      </c>
      <c r="W880">
        <f t="shared" si="82"/>
        <v>2</v>
      </c>
      <c r="X880" t="str">
        <f t="shared" si="83"/>
        <v>522</v>
      </c>
      <c r="Y880" t="str">
        <f>IF(Table1[[#This Row],[RFM_Score]]="555","Champion", IF(AND(J880&gt;=4,V880&gt;=4),"Loyal", IF(U880&lt;=2,"At Risk", IF(W880&gt;=4,"Potential Loyalist","Others"))))</f>
        <v>Others</v>
      </c>
    </row>
    <row r="881" spans="1:25">
      <c r="A881" t="s">
        <v>3882</v>
      </c>
      <c r="B881">
        <v>44</v>
      </c>
      <c r="C881" t="s">
        <v>24</v>
      </c>
      <c r="D881" t="s">
        <v>41</v>
      </c>
      <c r="E881" s="6" t="s">
        <v>12951</v>
      </c>
      <c r="F881" t="s">
        <v>30</v>
      </c>
      <c r="G881">
        <v>1</v>
      </c>
      <c r="H881">
        <v>1</v>
      </c>
      <c r="I881">
        <v>42</v>
      </c>
      <c r="J881">
        <v>3</v>
      </c>
      <c r="K881">
        <v>146.34</v>
      </c>
      <c r="L881" t="str">
        <f t="shared" si="78"/>
        <v/>
      </c>
      <c r="M881">
        <v>5</v>
      </c>
      <c r="N881" t="str">
        <f t="shared" si="79"/>
        <v/>
      </c>
      <c r="O881">
        <v>25</v>
      </c>
      <c r="P881" s="11">
        <v>1</v>
      </c>
      <c r="Q881" s="11">
        <v>7.1428571428571397E-2</v>
      </c>
      <c r="R881" s="12">
        <v>29.268000000000001</v>
      </c>
      <c r="S881" t="s">
        <v>22</v>
      </c>
      <c r="T881">
        <v>0</v>
      </c>
      <c r="U881">
        <f t="shared" si="80"/>
        <v>4</v>
      </c>
      <c r="V881">
        <f t="shared" si="81"/>
        <v>2</v>
      </c>
      <c r="W881">
        <f t="shared" si="82"/>
        <v>2</v>
      </c>
      <c r="X881" t="str">
        <f t="shared" si="83"/>
        <v>422</v>
      </c>
      <c r="Y881" t="str">
        <f>IF(Table1[[#This Row],[RFM_Score]]="555","Champion", IF(AND(J881&gt;=4,V881&gt;=4),"Loyal", IF(U881&lt;=2,"At Risk", IF(W881&gt;=4,"Potential Loyalist","Others"))))</f>
        <v>Others</v>
      </c>
    </row>
    <row r="882" spans="1:25">
      <c r="A882" t="s">
        <v>11720</v>
      </c>
      <c r="B882">
        <v>35</v>
      </c>
      <c r="C882" t="s">
        <v>24</v>
      </c>
      <c r="D882" t="s">
        <v>25</v>
      </c>
      <c r="E882" s="6" t="s">
        <v>12952</v>
      </c>
      <c r="F882" t="s">
        <v>21</v>
      </c>
      <c r="G882">
        <v>3</v>
      </c>
      <c r="H882">
        <v>0</v>
      </c>
      <c r="I882">
        <v>60</v>
      </c>
      <c r="J882">
        <v>8</v>
      </c>
      <c r="K882">
        <v>146.19</v>
      </c>
      <c r="L882" t="str">
        <f t="shared" si="78"/>
        <v/>
      </c>
      <c r="M882">
        <v>5</v>
      </c>
      <c r="N882" t="str">
        <f t="shared" si="79"/>
        <v/>
      </c>
      <c r="O882">
        <v>30</v>
      </c>
      <c r="P882" s="11">
        <v>0</v>
      </c>
      <c r="Q882" s="11">
        <v>0.133333333333333</v>
      </c>
      <c r="R882" s="12">
        <v>29.238</v>
      </c>
      <c r="S882" t="s">
        <v>22</v>
      </c>
      <c r="T882">
        <v>0</v>
      </c>
      <c r="U882">
        <f t="shared" si="80"/>
        <v>4</v>
      </c>
      <c r="V882">
        <f t="shared" si="81"/>
        <v>2</v>
      </c>
      <c r="W882">
        <f t="shared" si="82"/>
        <v>2</v>
      </c>
      <c r="X882" t="str">
        <f t="shared" si="83"/>
        <v>422</v>
      </c>
      <c r="Y882" t="str">
        <f>IF(Table1[[#This Row],[RFM_Score]]="555","Champion", IF(AND(J882&gt;=4,V882&gt;=4),"Loyal", IF(U882&lt;=2,"At Risk", IF(W882&gt;=4,"Potential Loyalist","Others"))))</f>
        <v>Others</v>
      </c>
    </row>
    <row r="883" spans="1:25">
      <c r="A883" t="s">
        <v>8617</v>
      </c>
      <c r="B883">
        <v>37</v>
      </c>
      <c r="C883" t="s">
        <v>19</v>
      </c>
      <c r="D883" t="s">
        <v>25</v>
      </c>
      <c r="E883" s="6" t="s">
        <v>12953</v>
      </c>
      <c r="F883" t="s">
        <v>21</v>
      </c>
      <c r="G883">
        <v>4</v>
      </c>
      <c r="H883">
        <v>1</v>
      </c>
      <c r="I883">
        <v>57</v>
      </c>
      <c r="J883">
        <v>3</v>
      </c>
      <c r="K883">
        <v>145.97999999999999</v>
      </c>
      <c r="L883" t="str">
        <f t="shared" si="78"/>
        <v/>
      </c>
      <c r="M883">
        <v>5</v>
      </c>
      <c r="N883" t="str">
        <f t="shared" si="79"/>
        <v/>
      </c>
      <c r="O883">
        <v>11</v>
      </c>
      <c r="P883" s="11">
        <v>0.25</v>
      </c>
      <c r="Q883" s="11">
        <v>5.2631578947368397E-2</v>
      </c>
      <c r="R883" s="12">
        <v>29.195999999999898</v>
      </c>
      <c r="S883" t="s">
        <v>22</v>
      </c>
      <c r="T883">
        <v>0</v>
      </c>
      <c r="U883">
        <f t="shared" si="80"/>
        <v>5</v>
      </c>
      <c r="V883">
        <f t="shared" si="81"/>
        <v>2</v>
      </c>
      <c r="W883">
        <f t="shared" si="82"/>
        <v>2</v>
      </c>
      <c r="X883" t="str">
        <f t="shared" si="83"/>
        <v>522</v>
      </c>
      <c r="Y883" t="str">
        <f>IF(Table1[[#This Row],[RFM_Score]]="555","Champion", IF(AND(J883&gt;=4,V883&gt;=4),"Loyal", IF(U883&lt;=2,"At Risk", IF(W883&gt;=4,"Potential Loyalist","Others"))))</f>
        <v>Others</v>
      </c>
    </row>
    <row r="884" spans="1:25">
      <c r="A884" t="s">
        <v>11576</v>
      </c>
      <c r="B884">
        <v>51</v>
      </c>
      <c r="C884" t="s">
        <v>24</v>
      </c>
      <c r="D884" t="s">
        <v>29</v>
      </c>
      <c r="E884" s="6" t="s">
        <v>12954</v>
      </c>
      <c r="F884" t="s">
        <v>21</v>
      </c>
      <c r="G884">
        <v>3</v>
      </c>
      <c r="H884">
        <v>1</v>
      </c>
      <c r="I884">
        <v>53</v>
      </c>
      <c r="J884">
        <v>4</v>
      </c>
      <c r="K884">
        <v>145.44</v>
      </c>
      <c r="L884" t="str">
        <f t="shared" si="78"/>
        <v/>
      </c>
      <c r="M884">
        <v>5</v>
      </c>
      <c r="N884" t="str">
        <f t="shared" si="79"/>
        <v/>
      </c>
      <c r="O884">
        <v>138</v>
      </c>
      <c r="P884" s="11">
        <v>0.33333333333333298</v>
      </c>
      <c r="Q884" s="11">
        <v>7.5471698113207503E-2</v>
      </c>
      <c r="R884" s="12">
        <v>29.088000000000001</v>
      </c>
      <c r="S884" t="s">
        <v>22</v>
      </c>
      <c r="T884">
        <v>0</v>
      </c>
      <c r="U884">
        <f t="shared" si="80"/>
        <v>1</v>
      </c>
      <c r="V884">
        <f t="shared" si="81"/>
        <v>2</v>
      </c>
      <c r="W884">
        <f t="shared" si="82"/>
        <v>2</v>
      </c>
      <c r="X884" t="str">
        <f t="shared" si="83"/>
        <v>122</v>
      </c>
      <c r="Y884" t="str">
        <f>IF(Table1[[#This Row],[RFM_Score]]="555","Champion", IF(AND(J884&gt;=4,V884&gt;=4),"Loyal", IF(U884&lt;=2,"At Risk", IF(W884&gt;=4,"Potential Loyalist","Others"))))</f>
        <v>At Risk</v>
      </c>
    </row>
    <row r="885" spans="1:25">
      <c r="A885" t="s">
        <v>424</v>
      </c>
      <c r="B885">
        <v>57</v>
      </c>
      <c r="C885" t="s">
        <v>24</v>
      </c>
      <c r="D885" t="s">
        <v>25</v>
      </c>
      <c r="E885" s="6" t="s">
        <v>12955</v>
      </c>
      <c r="F885" t="s">
        <v>62</v>
      </c>
      <c r="G885">
        <v>1</v>
      </c>
      <c r="H885">
        <v>1</v>
      </c>
      <c r="I885">
        <v>46</v>
      </c>
      <c r="J885">
        <v>2</v>
      </c>
      <c r="K885">
        <v>145.31</v>
      </c>
      <c r="L885" t="str">
        <f t="shared" si="78"/>
        <v/>
      </c>
      <c r="M885">
        <v>5</v>
      </c>
      <c r="N885" t="str">
        <f t="shared" si="79"/>
        <v/>
      </c>
      <c r="O885">
        <v>0</v>
      </c>
      <c r="P885" s="11">
        <v>1</v>
      </c>
      <c r="Q885" s="11">
        <v>4.3478260869565202E-2</v>
      </c>
      <c r="R885" s="12">
        <v>29.062000000000001</v>
      </c>
      <c r="S885" t="s">
        <v>22</v>
      </c>
      <c r="T885">
        <v>0</v>
      </c>
      <c r="U885">
        <f t="shared" si="80"/>
        <v>5</v>
      </c>
      <c r="V885">
        <f t="shared" si="81"/>
        <v>2</v>
      </c>
      <c r="W885">
        <f t="shared" si="82"/>
        <v>2</v>
      </c>
      <c r="X885" t="str">
        <f t="shared" si="83"/>
        <v>522</v>
      </c>
      <c r="Y885" t="str">
        <f>IF(Table1[[#This Row],[RFM_Score]]="555","Champion", IF(AND(J885&gt;=4,V885&gt;=4),"Loyal", IF(U885&lt;=2,"At Risk", IF(W885&gt;=4,"Potential Loyalist","Others"))))</f>
        <v>Others</v>
      </c>
    </row>
    <row r="886" spans="1:25">
      <c r="A886" t="s">
        <v>4594</v>
      </c>
      <c r="B886">
        <v>39</v>
      </c>
      <c r="C886" t="s">
        <v>19</v>
      </c>
      <c r="D886" t="s">
        <v>25</v>
      </c>
      <c r="E886" s="6" t="s">
        <v>12956</v>
      </c>
      <c r="F886" t="s">
        <v>21</v>
      </c>
      <c r="G886">
        <v>2</v>
      </c>
      <c r="H886">
        <v>0</v>
      </c>
      <c r="I886">
        <v>47</v>
      </c>
      <c r="J886">
        <v>5</v>
      </c>
      <c r="K886">
        <v>144.1</v>
      </c>
      <c r="L886" t="str">
        <f t="shared" si="78"/>
        <v/>
      </c>
      <c r="M886">
        <v>5</v>
      </c>
      <c r="N886" t="str">
        <f t="shared" si="79"/>
        <v/>
      </c>
      <c r="O886">
        <v>0</v>
      </c>
      <c r="P886" s="11">
        <v>0</v>
      </c>
      <c r="Q886" s="11">
        <v>0.10638297872340401</v>
      </c>
      <c r="R886" s="12">
        <v>28.82</v>
      </c>
      <c r="S886" t="s">
        <v>22</v>
      </c>
      <c r="T886">
        <v>0</v>
      </c>
      <c r="U886">
        <f t="shared" si="80"/>
        <v>5</v>
      </c>
      <c r="V886">
        <f t="shared" si="81"/>
        <v>2</v>
      </c>
      <c r="W886">
        <f t="shared" si="82"/>
        <v>2</v>
      </c>
      <c r="X886" t="str">
        <f t="shared" si="83"/>
        <v>522</v>
      </c>
      <c r="Y886" t="str">
        <f>IF(Table1[[#This Row],[RFM_Score]]="555","Champion", IF(AND(J886&gt;=4,V886&gt;=4),"Loyal", IF(U886&lt;=2,"At Risk", IF(W886&gt;=4,"Potential Loyalist","Others"))))</f>
        <v>Others</v>
      </c>
    </row>
    <row r="887" spans="1:25">
      <c r="A887" t="s">
        <v>3557</v>
      </c>
      <c r="B887">
        <v>41</v>
      </c>
      <c r="C887" t="s">
        <v>19</v>
      </c>
      <c r="D887" t="s">
        <v>49</v>
      </c>
      <c r="E887" s="6" t="s">
        <v>12957</v>
      </c>
      <c r="F887" t="s">
        <v>62</v>
      </c>
      <c r="G887">
        <v>2</v>
      </c>
      <c r="H887">
        <v>0</v>
      </c>
      <c r="I887">
        <v>46</v>
      </c>
      <c r="J887">
        <v>3</v>
      </c>
      <c r="K887">
        <v>144.07</v>
      </c>
      <c r="L887" t="str">
        <f t="shared" si="78"/>
        <v/>
      </c>
      <c r="M887">
        <v>5</v>
      </c>
      <c r="N887" t="str">
        <f t="shared" si="79"/>
        <v/>
      </c>
      <c r="O887">
        <v>22</v>
      </c>
      <c r="P887" s="11">
        <v>0</v>
      </c>
      <c r="Q887" s="11">
        <v>6.5217391304347797E-2</v>
      </c>
      <c r="R887" s="12">
        <v>28.814</v>
      </c>
      <c r="S887" t="s">
        <v>22</v>
      </c>
      <c r="T887">
        <v>0</v>
      </c>
      <c r="U887">
        <f t="shared" si="80"/>
        <v>4</v>
      </c>
      <c r="V887">
        <f t="shared" si="81"/>
        <v>2</v>
      </c>
      <c r="W887">
        <f t="shared" si="82"/>
        <v>2</v>
      </c>
      <c r="X887" t="str">
        <f t="shared" si="83"/>
        <v>422</v>
      </c>
      <c r="Y887" t="str">
        <f>IF(Table1[[#This Row],[RFM_Score]]="555","Champion", IF(AND(J887&gt;=4,V887&gt;=4),"Loyal", IF(U887&lt;=2,"At Risk", IF(W887&gt;=4,"Potential Loyalist","Others"))))</f>
        <v>Others</v>
      </c>
    </row>
    <row r="888" spans="1:25">
      <c r="A888" t="s">
        <v>8001</v>
      </c>
      <c r="B888">
        <v>28</v>
      </c>
      <c r="C888" t="s">
        <v>24</v>
      </c>
      <c r="D888" t="s">
        <v>46</v>
      </c>
      <c r="E888" s="6" t="s">
        <v>12958</v>
      </c>
      <c r="F888" t="s">
        <v>26</v>
      </c>
      <c r="G888">
        <v>1</v>
      </c>
      <c r="H888">
        <v>0</v>
      </c>
      <c r="I888">
        <v>60</v>
      </c>
      <c r="J888">
        <v>4</v>
      </c>
      <c r="K888">
        <v>143.38999999999999</v>
      </c>
      <c r="L888" t="str">
        <f t="shared" si="78"/>
        <v/>
      </c>
      <c r="M888">
        <v>5</v>
      </c>
      <c r="N888" t="str">
        <f t="shared" si="79"/>
        <v/>
      </c>
      <c r="O888">
        <v>40</v>
      </c>
      <c r="P888" s="11">
        <v>0</v>
      </c>
      <c r="Q888" s="11">
        <v>6.6666666666666596E-2</v>
      </c>
      <c r="R888" s="12">
        <v>28.677999999999901</v>
      </c>
      <c r="S888" t="s">
        <v>22</v>
      </c>
      <c r="T888">
        <v>0</v>
      </c>
      <c r="U888">
        <f t="shared" si="80"/>
        <v>4</v>
      </c>
      <c r="V888">
        <f t="shared" si="81"/>
        <v>2</v>
      </c>
      <c r="W888">
        <f t="shared" si="82"/>
        <v>2</v>
      </c>
      <c r="X888" t="str">
        <f t="shared" si="83"/>
        <v>422</v>
      </c>
      <c r="Y888" t="str">
        <f>IF(Table1[[#This Row],[RFM_Score]]="555","Champion", IF(AND(J888&gt;=4,V888&gt;=4),"Loyal", IF(U888&lt;=2,"At Risk", IF(W888&gt;=4,"Potential Loyalist","Others"))))</f>
        <v>Others</v>
      </c>
    </row>
    <row r="889" spans="1:25">
      <c r="A889" t="s">
        <v>8114</v>
      </c>
      <c r="B889">
        <v>48</v>
      </c>
      <c r="C889" t="s">
        <v>19</v>
      </c>
      <c r="D889" t="s">
        <v>25</v>
      </c>
      <c r="E889" s="6" t="s">
        <v>12959</v>
      </c>
      <c r="F889" t="s">
        <v>26</v>
      </c>
      <c r="G889">
        <v>2</v>
      </c>
      <c r="H889">
        <v>1</v>
      </c>
      <c r="I889">
        <v>50</v>
      </c>
      <c r="J889">
        <v>3</v>
      </c>
      <c r="K889">
        <v>143.27000000000001</v>
      </c>
      <c r="L889" t="str">
        <f t="shared" si="78"/>
        <v/>
      </c>
      <c r="M889">
        <v>5</v>
      </c>
      <c r="N889" t="str">
        <f t="shared" si="79"/>
        <v/>
      </c>
      <c r="O889">
        <v>1</v>
      </c>
      <c r="P889" s="11">
        <v>0.5</v>
      </c>
      <c r="Q889" s="11">
        <v>0.06</v>
      </c>
      <c r="R889" s="12">
        <v>28.654</v>
      </c>
      <c r="S889" t="s">
        <v>22</v>
      </c>
      <c r="T889">
        <v>0</v>
      </c>
      <c r="U889">
        <f t="shared" si="80"/>
        <v>5</v>
      </c>
      <c r="V889">
        <f t="shared" si="81"/>
        <v>2</v>
      </c>
      <c r="W889">
        <f t="shared" si="82"/>
        <v>2</v>
      </c>
      <c r="X889" t="str">
        <f t="shared" si="83"/>
        <v>522</v>
      </c>
      <c r="Y889" t="str">
        <f>IF(Table1[[#This Row],[RFM_Score]]="555","Champion", IF(AND(J889&gt;=4,V889&gt;=4),"Loyal", IF(U889&lt;=2,"At Risk", IF(W889&gt;=4,"Potential Loyalist","Others"))))</f>
        <v>Others</v>
      </c>
    </row>
    <row r="890" spans="1:25">
      <c r="A890" t="s">
        <v>7990</v>
      </c>
      <c r="B890">
        <v>18</v>
      </c>
      <c r="C890" t="s">
        <v>19</v>
      </c>
      <c r="D890" t="s">
        <v>46</v>
      </c>
      <c r="E890" s="6" t="s">
        <v>12960</v>
      </c>
      <c r="F890" t="s">
        <v>37</v>
      </c>
      <c r="G890">
        <v>6</v>
      </c>
      <c r="H890">
        <v>3</v>
      </c>
      <c r="I890">
        <v>51</v>
      </c>
      <c r="J890">
        <v>3</v>
      </c>
      <c r="K890">
        <v>143.24</v>
      </c>
      <c r="L890" t="str">
        <f t="shared" si="78"/>
        <v/>
      </c>
      <c r="M890">
        <v>5</v>
      </c>
      <c r="N890" t="str">
        <f t="shared" si="79"/>
        <v/>
      </c>
      <c r="O890">
        <v>5</v>
      </c>
      <c r="P890" s="11">
        <v>0.5</v>
      </c>
      <c r="Q890" s="11">
        <v>5.8823529411764698E-2</v>
      </c>
      <c r="R890" s="12">
        <v>28.648</v>
      </c>
      <c r="S890" t="s">
        <v>22</v>
      </c>
      <c r="T890">
        <v>0</v>
      </c>
      <c r="U890">
        <f t="shared" si="80"/>
        <v>5</v>
      </c>
      <c r="V890">
        <f t="shared" si="81"/>
        <v>2</v>
      </c>
      <c r="W890">
        <f t="shared" si="82"/>
        <v>2</v>
      </c>
      <c r="X890" t="str">
        <f t="shared" si="83"/>
        <v>522</v>
      </c>
      <c r="Y890" t="str">
        <f>IF(Table1[[#This Row],[RFM_Score]]="555","Champion", IF(AND(J890&gt;=4,V890&gt;=4),"Loyal", IF(U890&lt;=2,"At Risk", IF(W890&gt;=4,"Potential Loyalist","Others"))))</f>
        <v>Others</v>
      </c>
    </row>
    <row r="891" spans="1:25">
      <c r="A891" t="s">
        <v>2654</v>
      </c>
      <c r="B891">
        <v>35</v>
      </c>
      <c r="C891" t="s">
        <v>19</v>
      </c>
      <c r="D891" t="s">
        <v>25</v>
      </c>
      <c r="E891" s="6" t="s">
        <v>12961</v>
      </c>
      <c r="F891" t="s">
        <v>62</v>
      </c>
      <c r="G891">
        <v>5</v>
      </c>
      <c r="H891">
        <v>3</v>
      </c>
      <c r="I891">
        <v>47</v>
      </c>
      <c r="J891">
        <v>3</v>
      </c>
      <c r="K891">
        <v>142.74</v>
      </c>
      <c r="L891" t="str">
        <f t="shared" si="78"/>
        <v/>
      </c>
      <c r="M891">
        <v>5</v>
      </c>
      <c r="N891" t="str">
        <f t="shared" si="79"/>
        <v/>
      </c>
      <c r="O891">
        <v>15</v>
      </c>
      <c r="P891" s="11">
        <v>0.6</v>
      </c>
      <c r="Q891" s="11">
        <v>6.3829787234042507E-2</v>
      </c>
      <c r="R891" s="12">
        <v>28.547999999999998</v>
      </c>
      <c r="S891" t="s">
        <v>22</v>
      </c>
      <c r="T891">
        <v>0</v>
      </c>
      <c r="U891">
        <f t="shared" si="80"/>
        <v>5</v>
      </c>
      <c r="V891">
        <f t="shared" si="81"/>
        <v>2</v>
      </c>
      <c r="W891">
        <f t="shared" si="82"/>
        <v>2</v>
      </c>
      <c r="X891" t="str">
        <f t="shared" si="83"/>
        <v>522</v>
      </c>
      <c r="Y891" t="str">
        <f>IF(Table1[[#This Row],[RFM_Score]]="555","Champion", IF(AND(J891&gt;=4,V891&gt;=4),"Loyal", IF(U891&lt;=2,"At Risk", IF(W891&gt;=4,"Potential Loyalist","Others"))))</f>
        <v>Others</v>
      </c>
    </row>
    <row r="892" spans="1:25">
      <c r="A892" t="s">
        <v>3400</v>
      </c>
      <c r="B892">
        <v>18</v>
      </c>
      <c r="C892" t="s">
        <v>19</v>
      </c>
      <c r="D892" t="s">
        <v>25</v>
      </c>
      <c r="E892" s="6" t="s">
        <v>12962</v>
      </c>
      <c r="F892" t="s">
        <v>37</v>
      </c>
      <c r="G892">
        <v>3</v>
      </c>
      <c r="H892">
        <v>0</v>
      </c>
      <c r="I892">
        <v>45</v>
      </c>
      <c r="J892">
        <v>1</v>
      </c>
      <c r="K892">
        <v>142.38</v>
      </c>
      <c r="L892" t="str">
        <f t="shared" si="78"/>
        <v/>
      </c>
      <c r="M892">
        <v>5</v>
      </c>
      <c r="N892" t="str">
        <f t="shared" si="79"/>
        <v/>
      </c>
      <c r="O892">
        <v>74</v>
      </c>
      <c r="P892" s="11">
        <v>0</v>
      </c>
      <c r="Q892" s="11">
        <v>2.2222222222222199E-2</v>
      </c>
      <c r="R892" s="12">
        <v>28.475999999999999</v>
      </c>
      <c r="S892" t="s">
        <v>22</v>
      </c>
      <c r="T892">
        <v>0</v>
      </c>
      <c r="U892">
        <f t="shared" si="80"/>
        <v>2</v>
      </c>
      <c r="V892">
        <f t="shared" si="81"/>
        <v>2</v>
      </c>
      <c r="W892">
        <f t="shared" si="82"/>
        <v>2</v>
      </c>
      <c r="X892" t="str">
        <f t="shared" si="83"/>
        <v>222</v>
      </c>
      <c r="Y892" t="str">
        <f>IF(Table1[[#This Row],[RFM_Score]]="555","Champion", IF(AND(J892&gt;=4,V892&gt;=4),"Loyal", IF(U892&lt;=2,"At Risk", IF(W892&gt;=4,"Potential Loyalist","Others"))))</f>
        <v>At Risk</v>
      </c>
    </row>
    <row r="893" spans="1:25">
      <c r="A893" t="s">
        <v>9656</v>
      </c>
      <c r="B893">
        <v>27</v>
      </c>
      <c r="C893" t="s">
        <v>19</v>
      </c>
      <c r="D893" t="s">
        <v>29</v>
      </c>
      <c r="E893" s="6" t="s">
        <v>12963</v>
      </c>
      <c r="F893" t="s">
        <v>21</v>
      </c>
      <c r="G893">
        <v>3</v>
      </c>
      <c r="H893">
        <v>0</v>
      </c>
      <c r="I893">
        <v>65</v>
      </c>
      <c r="J893">
        <v>1</v>
      </c>
      <c r="K893">
        <v>141.82</v>
      </c>
      <c r="L893" t="str">
        <f t="shared" si="78"/>
        <v/>
      </c>
      <c r="M893">
        <v>5</v>
      </c>
      <c r="N893" t="str">
        <f t="shared" si="79"/>
        <v/>
      </c>
      <c r="O893">
        <v>192</v>
      </c>
      <c r="P893" s="11">
        <v>0</v>
      </c>
      <c r="Q893" s="11">
        <v>1.53846153846153E-2</v>
      </c>
      <c r="R893" s="12">
        <v>28.363999999999901</v>
      </c>
      <c r="S893" t="s">
        <v>22</v>
      </c>
      <c r="T893">
        <v>1</v>
      </c>
      <c r="U893">
        <f t="shared" si="80"/>
        <v>1</v>
      </c>
      <c r="V893">
        <f t="shared" si="81"/>
        <v>2</v>
      </c>
      <c r="W893">
        <f t="shared" si="82"/>
        <v>2</v>
      </c>
      <c r="X893" t="str">
        <f t="shared" si="83"/>
        <v>122</v>
      </c>
      <c r="Y893" t="str">
        <f>IF(Table1[[#This Row],[RFM_Score]]="555","Champion", IF(AND(J893&gt;=4,V893&gt;=4),"Loyal", IF(U893&lt;=2,"At Risk", IF(W893&gt;=4,"Potential Loyalist","Others"))))</f>
        <v>At Risk</v>
      </c>
    </row>
    <row r="894" spans="1:25">
      <c r="A894" t="s">
        <v>7214</v>
      </c>
      <c r="B894">
        <v>23</v>
      </c>
      <c r="C894" t="s">
        <v>24</v>
      </c>
      <c r="D894" t="s">
        <v>35</v>
      </c>
      <c r="E894" s="6" t="s">
        <v>12964</v>
      </c>
      <c r="F894" t="s">
        <v>26</v>
      </c>
      <c r="G894">
        <v>3</v>
      </c>
      <c r="H894">
        <v>1</v>
      </c>
      <c r="I894">
        <v>53</v>
      </c>
      <c r="J894">
        <v>4</v>
      </c>
      <c r="K894">
        <v>141.19999999999999</v>
      </c>
      <c r="L894" t="str">
        <f t="shared" si="78"/>
        <v/>
      </c>
      <c r="M894">
        <v>5</v>
      </c>
      <c r="N894" t="str">
        <f t="shared" si="79"/>
        <v/>
      </c>
      <c r="O894">
        <v>11</v>
      </c>
      <c r="P894" s="11">
        <v>0.33333333333333298</v>
      </c>
      <c r="Q894" s="11">
        <v>7.5471698113207503E-2</v>
      </c>
      <c r="R894" s="12">
        <v>28.24</v>
      </c>
      <c r="S894" t="s">
        <v>22</v>
      </c>
      <c r="T894">
        <v>0</v>
      </c>
      <c r="U894">
        <f t="shared" si="80"/>
        <v>5</v>
      </c>
      <c r="V894">
        <f t="shared" si="81"/>
        <v>2</v>
      </c>
      <c r="W894">
        <f t="shared" si="82"/>
        <v>2</v>
      </c>
      <c r="X894" t="str">
        <f t="shared" si="83"/>
        <v>522</v>
      </c>
      <c r="Y894" t="str">
        <f>IF(Table1[[#This Row],[RFM_Score]]="555","Champion", IF(AND(J894&gt;=4,V894&gt;=4),"Loyal", IF(U894&lt;=2,"At Risk", IF(W894&gt;=4,"Potential Loyalist","Others"))))</f>
        <v>Others</v>
      </c>
    </row>
    <row r="895" spans="1:25">
      <c r="A895" t="s">
        <v>8363</v>
      </c>
      <c r="B895">
        <v>33</v>
      </c>
      <c r="C895" t="s">
        <v>19</v>
      </c>
      <c r="D895" t="s">
        <v>46</v>
      </c>
      <c r="E895" s="6" t="s">
        <v>12965</v>
      </c>
      <c r="F895" t="s">
        <v>26</v>
      </c>
      <c r="G895">
        <v>2</v>
      </c>
      <c r="H895">
        <v>0</v>
      </c>
      <c r="I895">
        <v>45</v>
      </c>
      <c r="J895">
        <v>2</v>
      </c>
      <c r="K895">
        <v>139.66999999999999</v>
      </c>
      <c r="L895" t="str">
        <f t="shared" si="78"/>
        <v/>
      </c>
      <c r="M895">
        <v>5</v>
      </c>
      <c r="N895" t="str">
        <f t="shared" si="79"/>
        <v/>
      </c>
      <c r="O895">
        <v>8</v>
      </c>
      <c r="P895" s="11">
        <v>0</v>
      </c>
      <c r="Q895" s="11">
        <v>4.4444444444444398E-2</v>
      </c>
      <c r="R895" s="12">
        <v>27.933999999999902</v>
      </c>
      <c r="S895" t="s">
        <v>22</v>
      </c>
      <c r="T895">
        <v>0</v>
      </c>
      <c r="U895">
        <f t="shared" si="80"/>
        <v>5</v>
      </c>
      <c r="V895">
        <f t="shared" si="81"/>
        <v>2</v>
      </c>
      <c r="W895">
        <f t="shared" si="82"/>
        <v>2</v>
      </c>
      <c r="X895" t="str">
        <f t="shared" si="83"/>
        <v>522</v>
      </c>
      <c r="Y895" t="str">
        <f>IF(Table1[[#This Row],[RFM_Score]]="555","Champion", IF(AND(J895&gt;=4,V895&gt;=4),"Loyal", IF(U895&lt;=2,"At Risk", IF(W895&gt;=4,"Potential Loyalist","Others"))))</f>
        <v>Others</v>
      </c>
    </row>
    <row r="896" spans="1:25">
      <c r="A896" t="s">
        <v>9173</v>
      </c>
      <c r="B896">
        <v>32</v>
      </c>
      <c r="C896" t="s">
        <v>19</v>
      </c>
      <c r="D896" t="s">
        <v>20</v>
      </c>
      <c r="E896" s="6" t="s">
        <v>12966</v>
      </c>
      <c r="F896" t="s">
        <v>26</v>
      </c>
      <c r="G896">
        <v>2</v>
      </c>
      <c r="H896">
        <v>1</v>
      </c>
      <c r="I896">
        <v>33</v>
      </c>
      <c r="J896">
        <v>2</v>
      </c>
      <c r="K896">
        <v>138.87</v>
      </c>
      <c r="L896" t="str">
        <f t="shared" si="78"/>
        <v/>
      </c>
      <c r="M896">
        <v>5</v>
      </c>
      <c r="N896" t="str">
        <f t="shared" si="79"/>
        <v/>
      </c>
      <c r="O896">
        <v>33</v>
      </c>
      <c r="P896" s="11">
        <v>0.5</v>
      </c>
      <c r="Q896" s="11">
        <v>6.0606060606060601E-2</v>
      </c>
      <c r="R896" s="12">
        <v>27.774000000000001</v>
      </c>
      <c r="S896" t="s">
        <v>22</v>
      </c>
      <c r="T896">
        <v>0</v>
      </c>
      <c r="U896">
        <f t="shared" si="80"/>
        <v>4</v>
      </c>
      <c r="V896">
        <f t="shared" si="81"/>
        <v>2</v>
      </c>
      <c r="W896">
        <f t="shared" si="82"/>
        <v>2</v>
      </c>
      <c r="X896" t="str">
        <f t="shared" si="83"/>
        <v>422</v>
      </c>
      <c r="Y896" t="str">
        <f>IF(Table1[[#This Row],[RFM_Score]]="555","Champion", IF(AND(J896&gt;=4,V896&gt;=4),"Loyal", IF(U896&lt;=2,"At Risk", IF(W896&gt;=4,"Potential Loyalist","Others"))))</f>
        <v>Others</v>
      </c>
    </row>
    <row r="897" spans="1:25">
      <c r="A897" t="s">
        <v>12029</v>
      </c>
      <c r="B897">
        <v>30</v>
      </c>
      <c r="C897" t="s">
        <v>24</v>
      </c>
      <c r="D897" t="s">
        <v>25</v>
      </c>
      <c r="E897" s="6" t="s">
        <v>12967</v>
      </c>
      <c r="F897" t="s">
        <v>21</v>
      </c>
      <c r="G897">
        <v>4</v>
      </c>
      <c r="H897">
        <v>1</v>
      </c>
      <c r="I897">
        <v>51</v>
      </c>
      <c r="J897">
        <v>2</v>
      </c>
      <c r="K897">
        <v>137.96</v>
      </c>
      <c r="L897" t="str">
        <f t="shared" si="78"/>
        <v/>
      </c>
      <c r="M897">
        <v>5</v>
      </c>
      <c r="N897" t="str">
        <f t="shared" si="79"/>
        <v/>
      </c>
      <c r="O897">
        <v>27</v>
      </c>
      <c r="P897" s="11">
        <v>0.25</v>
      </c>
      <c r="Q897" s="11">
        <v>3.9215686274509803E-2</v>
      </c>
      <c r="R897" s="12">
        <v>27.591999999999999</v>
      </c>
      <c r="S897" t="s">
        <v>22</v>
      </c>
      <c r="T897">
        <v>0</v>
      </c>
      <c r="U897">
        <f t="shared" si="80"/>
        <v>4</v>
      </c>
      <c r="V897">
        <f t="shared" si="81"/>
        <v>2</v>
      </c>
      <c r="W897">
        <f t="shared" si="82"/>
        <v>2</v>
      </c>
      <c r="X897" t="str">
        <f t="shared" si="83"/>
        <v>422</v>
      </c>
      <c r="Y897" t="str">
        <f>IF(Table1[[#This Row],[RFM_Score]]="555","Champion", IF(AND(J897&gt;=4,V897&gt;=4),"Loyal", IF(U897&lt;=2,"At Risk", IF(W897&gt;=4,"Potential Loyalist","Others"))))</f>
        <v>Others</v>
      </c>
    </row>
    <row r="898" spans="1:25">
      <c r="A898" t="s">
        <v>11811</v>
      </c>
      <c r="B898">
        <v>50</v>
      </c>
      <c r="C898" t="s">
        <v>19</v>
      </c>
      <c r="D898" t="s">
        <v>29</v>
      </c>
      <c r="E898" s="6" t="s">
        <v>12968</v>
      </c>
      <c r="F898" t="s">
        <v>60</v>
      </c>
      <c r="G898">
        <v>2</v>
      </c>
      <c r="H898">
        <v>1</v>
      </c>
      <c r="I898">
        <v>52</v>
      </c>
      <c r="J898">
        <v>4</v>
      </c>
      <c r="K898">
        <v>137.38</v>
      </c>
      <c r="L898" t="str">
        <f t="shared" ref="L898:L961" si="84">IF(OR(K898&lt;$AC$10, K898&gt;$AC$11), "OUTLIER", "")</f>
        <v/>
      </c>
      <c r="M898">
        <v>5</v>
      </c>
      <c r="N898" t="str">
        <f t="shared" ref="N898:N961" si="85">IF(OR(M898&lt;$AC$16, M898&gt;$AC$17), "OUTLIER", "")</f>
        <v/>
      </c>
      <c r="O898">
        <v>64</v>
      </c>
      <c r="P898" s="11">
        <v>0.5</v>
      </c>
      <c r="Q898" s="11">
        <v>7.69230769230769E-2</v>
      </c>
      <c r="R898" s="12">
        <v>27.475999999999999</v>
      </c>
      <c r="S898" t="s">
        <v>22</v>
      </c>
      <c r="T898">
        <v>0</v>
      </c>
      <c r="U898">
        <f t="shared" ref="U898:U961" si="86">IF(O898&lt;=20,5,IF(O898&lt;=40,4,IF(O898&lt;=70,3,IF(O898&lt;=100,2,1))))</f>
        <v>3</v>
      </c>
      <c r="V898">
        <f t="shared" ref="V898:V961" si="87">IF(M898&gt;=11,5,IF(M898&gt;=9,4,IF(M898&gt;=7,3,IF(M898&gt;=5,2,1))))</f>
        <v>2</v>
      </c>
      <c r="W898">
        <f t="shared" ref="W898:W961" si="88">IF(K898&gt;=500,5,IF(K898&gt;=300,4,IF(K898&gt;=150,3,IF(K898&gt;=50,2,1))))</f>
        <v>2</v>
      </c>
      <c r="X898" t="str">
        <f t="shared" ref="X898:X961" si="89">U898 &amp; V898 &amp; W898</f>
        <v>322</v>
      </c>
      <c r="Y898" t="str">
        <f>IF(Table1[[#This Row],[RFM_Score]]="555","Champion", IF(AND(J898&gt;=4,V898&gt;=4),"Loyal", IF(U898&lt;=2,"At Risk", IF(W898&gt;=4,"Potential Loyalist","Others"))))</f>
        <v>Others</v>
      </c>
    </row>
    <row r="899" spans="1:25">
      <c r="A899" t="s">
        <v>10490</v>
      </c>
      <c r="B899">
        <v>49</v>
      </c>
      <c r="C899" t="s">
        <v>19</v>
      </c>
      <c r="D899" t="s">
        <v>25</v>
      </c>
      <c r="E899" s="6" t="s">
        <v>12969</v>
      </c>
      <c r="F899" t="s">
        <v>30</v>
      </c>
      <c r="G899">
        <v>4</v>
      </c>
      <c r="H899">
        <v>2</v>
      </c>
      <c r="I899">
        <v>64</v>
      </c>
      <c r="J899">
        <v>5</v>
      </c>
      <c r="K899">
        <v>136.99</v>
      </c>
      <c r="L899" t="str">
        <f t="shared" si="84"/>
        <v/>
      </c>
      <c r="M899">
        <v>5</v>
      </c>
      <c r="N899" t="str">
        <f t="shared" si="85"/>
        <v/>
      </c>
      <c r="O899">
        <v>80</v>
      </c>
      <c r="P899" s="11">
        <v>0.5</v>
      </c>
      <c r="Q899" s="11">
        <v>7.8125E-2</v>
      </c>
      <c r="R899" s="12">
        <v>27.398</v>
      </c>
      <c r="S899" t="s">
        <v>22</v>
      </c>
      <c r="T899">
        <v>1</v>
      </c>
      <c r="U899">
        <f t="shared" si="86"/>
        <v>2</v>
      </c>
      <c r="V899">
        <f t="shared" si="87"/>
        <v>2</v>
      </c>
      <c r="W899">
        <f t="shared" si="88"/>
        <v>2</v>
      </c>
      <c r="X899" t="str">
        <f t="shared" si="89"/>
        <v>222</v>
      </c>
      <c r="Y899" t="str">
        <f>IF(Table1[[#This Row],[RFM_Score]]="555","Champion", IF(AND(J899&gt;=4,V899&gt;=4),"Loyal", IF(U899&lt;=2,"At Risk", IF(W899&gt;=4,"Potential Loyalist","Others"))))</f>
        <v>At Risk</v>
      </c>
    </row>
    <row r="900" spans="1:25">
      <c r="A900" t="s">
        <v>3388</v>
      </c>
      <c r="B900">
        <v>30</v>
      </c>
      <c r="C900" t="s">
        <v>24</v>
      </c>
      <c r="D900" t="s">
        <v>41</v>
      </c>
      <c r="E900" s="6" t="s">
        <v>12970</v>
      </c>
      <c r="F900" t="s">
        <v>21</v>
      </c>
      <c r="G900">
        <v>2</v>
      </c>
      <c r="H900">
        <v>0</v>
      </c>
      <c r="I900">
        <v>53</v>
      </c>
      <c r="J900">
        <v>3</v>
      </c>
      <c r="K900">
        <v>136.65</v>
      </c>
      <c r="L900" t="str">
        <f t="shared" si="84"/>
        <v/>
      </c>
      <c r="M900">
        <v>5</v>
      </c>
      <c r="N900" t="str">
        <f t="shared" si="85"/>
        <v/>
      </c>
      <c r="O900">
        <v>13</v>
      </c>
      <c r="P900" s="11">
        <v>0</v>
      </c>
      <c r="Q900" s="11">
        <v>5.6603773584905599E-2</v>
      </c>
      <c r="R900" s="12">
        <v>27.33</v>
      </c>
      <c r="S900" t="s">
        <v>22</v>
      </c>
      <c r="T900">
        <v>1</v>
      </c>
      <c r="U900">
        <f t="shared" si="86"/>
        <v>5</v>
      </c>
      <c r="V900">
        <f t="shared" si="87"/>
        <v>2</v>
      </c>
      <c r="W900">
        <f t="shared" si="88"/>
        <v>2</v>
      </c>
      <c r="X900" t="str">
        <f t="shared" si="89"/>
        <v>522</v>
      </c>
      <c r="Y900" t="str">
        <f>IF(Table1[[#This Row],[RFM_Score]]="555","Champion", IF(AND(J900&gt;=4,V900&gt;=4),"Loyal", IF(U900&lt;=2,"At Risk", IF(W900&gt;=4,"Potential Loyalist","Others"))))</f>
        <v>Others</v>
      </c>
    </row>
    <row r="901" spans="1:25">
      <c r="A901" t="s">
        <v>2041</v>
      </c>
      <c r="B901">
        <v>18</v>
      </c>
      <c r="C901" t="s">
        <v>19</v>
      </c>
      <c r="D901" t="s">
        <v>29</v>
      </c>
      <c r="E901" s="6" t="s">
        <v>12971</v>
      </c>
      <c r="F901" t="s">
        <v>62</v>
      </c>
      <c r="G901">
        <v>2</v>
      </c>
      <c r="H901">
        <v>1</v>
      </c>
      <c r="I901">
        <v>56</v>
      </c>
      <c r="J901">
        <v>1</v>
      </c>
      <c r="K901">
        <v>135.80000000000001</v>
      </c>
      <c r="L901" t="str">
        <f t="shared" si="84"/>
        <v/>
      </c>
      <c r="M901">
        <v>5</v>
      </c>
      <c r="N901" t="str">
        <f t="shared" si="85"/>
        <v/>
      </c>
      <c r="O901">
        <v>18</v>
      </c>
      <c r="P901" s="11">
        <v>0.5</v>
      </c>
      <c r="Q901" s="11">
        <v>1.7857142857142801E-2</v>
      </c>
      <c r="R901" s="12">
        <v>27.16</v>
      </c>
      <c r="S901" t="s">
        <v>22</v>
      </c>
      <c r="T901">
        <v>0</v>
      </c>
      <c r="U901">
        <f t="shared" si="86"/>
        <v>5</v>
      </c>
      <c r="V901">
        <f t="shared" si="87"/>
        <v>2</v>
      </c>
      <c r="W901">
        <f t="shared" si="88"/>
        <v>2</v>
      </c>
      <c r="X901" t="str">
        <f t="shared" si="89"/>
        <v>522</v>
      </c>
      <c r="Y901" t="str">
        <f>IF(Table1[[#This Row],[RFM_Score]]="555","Champion", IF(AND(J901&gt;=4,V901&gt;=4),"Loyal", IF(U901&lt;=2,"At Risk", IF(W901&gt;=4,"Potential Loyalist","Others"))))</f>
        <v>Others</v>
      </c>
    </row>
    <row r="902" spans="1:25">
      <c r="A902" t="s">
        <v>3346</v>
      </c>
      <c r="B902">
        <v>34</v>
      </c>
      <c r="C902" t="s">
        <v>24</v>
      </c>
      <c r="D902" t="s">
        <v>25</v>
      </c>
      <c r="E902" s="6" t="s">
        <v>12972</v>
      </c>
      <c r="F902" t="s">
        <v>30</v>
      </c>
      <c r="G902">
        <v>3</v>
      </c>
      <c r="H902">
        <v>1</v>
      </c>
      <c r="I902">
        <v>52</v>
      </c>
      <c r="J902">
        <v>3</v>
      </c>
      <c r="K902">
        <v>135.57</v>
      </c>
      <c r="L902" t="str">
        <f t="shared" si="84"/>
        <v/>
      </c>
      <c r="M902">
        <v>5</v>
      </c>
      <c r="N902" t="str">
        <f t="shared" si="85"/>
        <v/>
      </c>
      <c r="O902">
        <v>4</v>
      </c>
      <c r="P902" s="11">
        <v>0.33333333333333298</v>
      </c>
      <c r="Q902" s="11">
        <v>5.7692307692307598E-2</v>
      </c>
      <c r="R902" s="12">
        <v>27.113999999999901</v>
      </c>
      <c r="S902" t="s">
        <v>22</v>
      </c>
      <c r="T902">
        <v>0</v>
      </c>
      <c r="U902">
        <f t="shared" si="86"/>
        <v>5</v>
      </c>
      <c r="V902">
        <f t="shared" si="87"/>
        <v>2</v>
      </c>
      <c r="W902">
        <f t="shared" si="88"/>
        <v>2</v>
      </c>
      <c r="X902" t="str">
        <f t="shared" si="89"/>
        <v>522</v>
      </c>
      <c r="Y902" t="str">
        <f>IF(Table1[[#This Row],[RFM_Score]]="555","Champion", IF(AND(J902&gt;=4,V902&gt;=4),"Loyal", IF(U902&lt;=2,"At Risk", IF(W902&gt;=4,"Potential Loyalist","Others"))))</f>
        <v>Others</v>
      </c>
    </row>
    <row r="903" spans="1:25">
      <c r="A903" t="s">
        <v>2817</v>
      </c>
      <c r="B903">
        <v>45</v>
      </c>
      <c r="C903" t="s">
        <v>24</v>
      </c>
      <c r="D903" t="s">
        <v>25</v>
      </c>
      <c r="E903" s="6" t="s">
        <v>12973</v>
      </c>
      <c r="F903" t="s">
        <v>37</v>
      </c>
      <c r="G903">
        <v>3</v>
      </c>
      <c r="H903">
        <v>0</v>
      </c>
      <c r="I903">
        <v>56</v>
      </c>
      <c r="J903">
        <v>2</v>
      </c>
      <c r="K903">
        <v>134.63999999999999</v>
      </c>
      <c r="L903" t="str">
        <f t="shared" si="84"/>
        <v/>
      </c>
      <c r="M903">
        <v>5</v>
      </c>
      <c r="N903" t="str">
        <f t="shared" si="85"/>
        <v/>
      </c>
      <c r="O903">
        <v>37</v>
      </c>
      <c r="P903" s="11">
        <v>0</v>
      </c>
      <c r="Q903" s="11">
        <v>3.5714285714285698E-2</v>
      </c>
      <c r="R903" s="12">
        <v>26.927999999999901</v>
      </c>
      <c r="S903" t="s">
        <v>22</v>
      </c>
      <c r="T903">
        <v>0</v>
      </c>
      <c r="U903">
        <f t="shared" si="86"/>
        <v>4</v>
      </c>
      <c r="V903">
        <f t="shared" si="87"/>
        <v>2</v>
      </c>
      <c r="W903">
        <f t="shared" si="88"/>
        <v>2</v>
      </c>
      <c r="X903" t="str">
        <f t="shared" si="89"/>
        <v>422</v>
      </c>
      <c r="Y903" t="str">
        <f>IF(Table1[[#This Row],[RFM_Score]]="555","Champion", IF(AND(J903&gt;=4,V903&gt;=4),"Loyal", IF(U903&lt;=2,"At Risk", IF(W903&gt;=4,"Potential Loyalist","Others"))))</f>
        <v>Others</v>
      </c>
    </row>
    <row r="904" spans="1:25">
      <c r="A904" t="s">
        <v>7681</v>
      </c>
      <c r="B904">
        <v>46</v>
      </c>
      <c r="C904" t="s">
        <v>24</v>
      </c>
      <c r="D904" t="s">
        <v>35</v>
      </c>
      <c r="E904" s="6" t="s">
        <v>12974</v>
      </c>
      <c r="F904" t="s">
        <v>60</v>
      </c>
      <c r="G904">
        <v>2</v>
      </c>
      <c r="H904">
        <v>1</v>
      </c>
      <c r="I904">
        <v>50</v>
      </c>
      <c r="J904">
        <v>2</v>
      </c>
      <c r="K904">
        <v>134.63999999999999</v>
      </c>
      <c r="L904" t="str">
        <f t="shared" si="84"/>
        <v/>
      </c>
      <c r="M904">
        <v>5</v>
      </c>
      <c r="N904" t="str">
        <f t="shared" si="85"/>
        <v/>
      </c>
      <c r="O904">
        <v>31</v>
      </c>
      <c r="P904" s="11">
        <v>0.5</v>
      </c>
      <c r="Q904" s="11">
        <v>0.04</v>
      </c>
      <c r="R904" s="12">
        <v>26.927999999999901</v>
      </c>
      <c r="S904" t="s">
        <v>22</v>
      </c>
      <c r="T904">
        <v>0</v>
      </c>
      <c r="U904">
        <f t="shared" si="86"/>
        <v>4</v>
      </c>
      <c r="V904">
        <f t="shared" si="87"/>
        <v>2</v>
      </c>
      <c r="W904">
        <f t="shared" si="88"/>
        <v>2</v>
      </c>
      <c r="X904" t="str">
        <f t="shared" si="89"/>
        <v>422</v>
      </c>
      <c r="Y904" t="str">
        <f>IF(Table1[[#This Row],[RFM_Score]]="555","Champion", IF(AND(J904&gt;=4,V904&gt;=4),"Loyal", IF(U904&lt;=2,"At Risk", IF(W904&gt;=4,"Potential Loyalist","Others"))))</f>
        <v>Others</v>
      </c>
    </row>
    <row r="905" spans="1:25">
      <c r="A905" t="s">
        <v>7668</v>
      </c>
      <c r="B905">
        <v>24</v>
      </c>
      <c r="C905" t="s">
        <v>24</v>
      </c>
      <c r="D905" t="s">
        <v>25</v>
      </c>
      <c r="E905" s="6" t="s">
        <v>12975</v>
      </c>
      <c r="F905" t="s">
        <v>62</v>
      </c>
      <c r="G905">
        <v>3</v>
      </c>
      <c r="H905">
        <v>0</v>
      </c>
      <c r="I905">
        <v>48</v>
      </c>
      <c r="J905">
        <v>1</v>
      </c>
      <c r="K905">
        <v>134.52000000000001</v>
      </c>
      <c r="L905" t="str">
        <f t="shared" si="84"/>
        <v/>
      </c>
      <c r="M905">
        <v>5</v>
      </c>
      <c r="N905" t="str">
        <f t="shared" si="85"/>
        <v/>
      </c>
      <c r="O905">
        <v>35</v>
      </c>
      <c r="P905" s="11">
        <v>0</v>
      </c>
      <c r="Q905" s="11">
        <v>2.0833333333333301E-2</v>
      </c>
      <c r="R905" s="12">
        <v>26.904</v>
      </c>
      <c r="S905" t="s">
        <v>22</v>
      </c>
      <c r="T905">
        <v>0</v>
      </c>
      <c r="U905">
        <f t="shared" si="86"/>
        <v>4</v>
      </c>
      <c r="V905">
        <f t="shared" si="87"/>
        <v>2</v>
      </c>
      <c r="W905">
        <f t="shared" si="88"/>
        <v>2</v>
      </c>
      <c r="X905" t="str">
        <f t="shared" si="89"/>
        <v>422</v>
      </c>
      <c r="Y905" t="str">
        <f>IF(Table1[[#This Row],[RFM_Score]]="555","Champion", IF(AND(J905&gt;=4,V905&gt;=4),"Loyal", IF(U905&lt;=2,"At Risk", IF(W905&gt;=4,"Potential Loyalist","Others"))))</f>
        <v>Others</v>
      </c>
    </row>
    <row r="906" spans="1:25">
      <c r="A906" t="s">
        <v>620</v>
      </c>
      <c r="B906">
        <v>62</v>
      </c>
      <c r="C906" t="s">
        <v>19</v>
      </c>
      <c r="D906" t="s">
        <v>41</v>
      </c>
      <c r="E906" s="6" t="s">
        <v>12976</v>
      </c>
      <c r="F906" t="s">
        <v>26</v>
      </c>
      <c r="G906">
        <v>2</v>
      </c>
      <c r="H906">
        <v>0</v>
      </c>
      <c r="I906">
        <v>50</v>
      </c>
      <c r="J906">
        <v>0</v>
      </c>
      <c r="K906">
        <v>134.03</v>
      </c>
      <c r="L906" t="str">
        <f t="shared" si="84"/>
        <v/>
      </c>
      <c r="M906">
        <v>5</v>
      </c>
      <c r="N906" t="str">
        <f t="shared" si="85"/>
        <v/>
      </c>
      <c r="O906">
        <v>1</v>
      </c>
      <c r="P906" s="11">
        <v>0</v>
      </c>
      <c r="Q906" s="11">
        <v>0</v>
      </c>
      <c r="R906" s="12">
        <v>26.806000000000001</v>
      </c>
      <c r="S906" t="s">
        <v>22</v>
      </c>
      <c r="T906">
        <v>0</v>
      </c>
      <c r="U906">
        <f t="shared" si="86"/>
        <v>5</v>
      </c>
      <c r="V906">
        <f t="shared" si="87"/>
        <v>2</v>
      </c>
      <c r="W906">
        <f t="shared" si="88"/>
        <v>2</v>
      </c>
      <c r="X906" t="str">
        <f t="shared" si="89"/>
        <v>522</v>
      </c>
      <c r="Y906" t="str">
        <f>IF(Table1[[#This Row],[RFM_Score]]="555","Champion", IF(AND(J906&gt;=4,V906&gt;=4),"Loyal", IF(U906&lt;=2,"At Risk", IF(W906&gt;=4,"Potential Loyalist","Others"))))</f>
        <v>Others</v>
      </c>
    </row>
    <row r="907" spans="1:25">
      <c r="A907" t="s">
        <v>10948</v>
      </c>
      <c r="B907">
        <v>39</v>
      </c>
      <c r="C907" t="s">
        <v>19</v>
      </c>
      <c r="D907" t="s">
        <v>46</v>
      </c>
      <c r="E907" s="6" t="s">
        <v>12977</v>
      </c>
      <c r="F907" t="s">
        <v>30</v>
      </c>
      <c r="G907">
        <v>3</v>
      </c>
      <c r="H907">
        <v>0</v>
      </c>
      <c r="I907">
        <v>45</v>
      </c>
      <c r="J907">
        <v>2</v>
      </c>
      <c r="K907">
        <v>133.41</v>
      </c>
      <c r="L907" t="str">
        <f t="shared" si="84"/>
        <v/>
      </c>
      <c r="M907">
        <v>5</v>
      </c>
      <c r="N907" t="str">
        <f t="shared" si="85"/>
        <v/>
      </c>
      <c r="O907">
        <v>19</v>
      </c>
      <c r="P907" s="11">
        <v>0</v>
      </c>
      <c r="Q907" s="11">
        <v>4.4444444444444398E-2</v>
      </c>
      <c r="R907" s="12">
        <v>26.681999999999999</v>
      </c>
      <c r="S907" t="s">
        <v>22</v>
      </c>
      <c r="T907">
        <v>0</v>
      </c>
      <c r="U907">
        <f t="shared" si="86"/>
        <v>5</v>
      </c>
      <c r="V907">
        <f t="shared" si="87"/>
        <v>2</v>
      </c>
      <c r="W907">
        <f t="shared" si="88"/>
        <v>2</v>
      </c>
      <c r="X907" t="str">
        <f t="shared" si="89"/>
        <v>522</v>
      </c>
      <c r="Y907" t="str">
        <f>IF(Table1[[#This Row],[RFM_Score]]="555","Champion", IF(AND(J907&gt;=4,V907&gt;=4),"Loyal", IF(U907&lt;=2,"At Risk", IF(W907&gt;=4,"Potential Loyalist","Others"))))</f>
        <v>Others</v>
      </c>
    </row>
    <row r="908" spans="1:25">
      <c r="A908" t="s">
        <v>8011</v>
      </c>
      <c r="B908">
        <v>35</v>
      </c>
      <c r="C908" t="s">
        <v>19</v>
      </c>
      <c r="D908" t="s">
        <v>25</v>
      </c>
      <c r="E908" s="6" t="s">
        <v>12978</v>
      </c>
      <c r="F908" t="s">
        <v>30</v>
      </c>
      <c r="G908">
        <v>1</v>
      </c>
      <c r="H908">
        <v>1</v>
      </c>
      <c r="I908">
        <v>51</v>
      </c>
      <c r="J908">
        <v>5</v>
      </c>
      <c r="K908">
        <v>133.37</v>
      </c>
      <c r="L908" t="str">
        <f t="shared" si="84"/>
        <v/>
      </c>
      <c r="M908">
        <v>5</v>
      </c>
      <c r="N908" t="str">
        <f t="shared" si="85"/>
        <v/>
      </c>
      <c r="O908">
        <v>2</v>
      </c>
      <c r="P908" s="11">
        <v>1</v>
      </c>
      <c r="Q908" s="11">
        <v>9.8039215686274495E-2</v>
      </c>
      <c r="R908" s="12">
        <v>26.673999999999999</v>
      </c>
      <c r="S908" t="s">
        <v>22</v>
      </c>
      <c r="T908">
        <v>0</v>
      </c>
      <c r="U908">
        <f t="shared" si="86"/>
        <v>5</v>
      </c>
      <c r="V908">
        <f t="shared" si="87"/>
        <v>2</v>
      </c>
      <c r="W908">
        <f t="shared" si="88"/>
        <v>2</v>
      </c>
      <c r="X908" t="str">
        <f t="shared" si="89"/>
        <v>522</v>
      </c>
      <c r="Y908" t="str">
        <f>IF(Table1[[#This Row],[RFM_Score]]="555","Champion", IF(AND(J908&gt;=4,V908&gt;=4),"Loyal", IF(U908&lt;=2,"At Risk", IF(W908&gt;=4,"Potential Loyalist","Others"))))</f>
        <v>Others</v>
      </c>
    </row>
    <row r="909" spans="1:25">
      <c r="A909" t="s">
        <v>9975</v>
      </c>
      <c r="B909">
        <v>19</v>
      </c>
      <c r="C909" t="s">
        <v>24</v>
      </c>
      <c r="D909" t="s">
        <v>35</v>
      </c>
      <c r="E909" s="6" t="s">
        <v>12979</v>
      </c>
      <c r="F909" t="s">
        <v>30</v>
      </c>
      <c r="G909">
        <v>1</v>
      </c>
      <c r="H909">
        <v>0</v>
      </c>
      <c r="I909">
        <v>61</v>
      </c>
      <c r="J909">
        <v>0</v>
      </c>
      <c r="K909">
        <v>132.51</v>
      </c>
      <c r="L909" t="str">
        <f t="shared" si="84"/>
        <v/>
      </c>
      <c r="M909">
        <v>5</v>
      </c>
      <c r="N909" t="str">
        <f t="shared" si="85"/>
        <v/>
      </c>
      <c r="O909">
        <v>15</v>
      </c>
      <c r="P909" s="11">
        <v>0</v>
      </c>
      <c r="Q909" s="11">
        <v>0</v>
      </c>
      <c r="R909" s="12">
        <v>26.501999999999999</v>
      </c>
      <c r="S909" t="s">
        <v>22</v>
      </c>
      <c r="T909">
        <v>0</v>
      </c>
      <c r="U909">
        <f t="shared" si="86"/>
        <v>5</v>
      </c>
      <c r="V909">
        <f t="shared" si="87"/>
        <v>2</v>
      </c>
      <c r="W909">
        <f t="shared" si="88"/>
        <v>2</v>
      </c>
      <c r="X909" t="str">
        <f t="shared" si="89"/>
        <v>522</v>
      </c>
      <c r="Y909" t="str">
        <f>IF(Table1[[#This Row],[RFM_Score]]="555","Champion", IF(AND(J909&gt;=4,V909&gt;=4),"Loyal", IF(U909&lt;=2,"At Risk", IF(W909&gt;=4,"Potential Loyalist","Others"))))</f>
        <v>Others</v>
      </c>
    </row>
    <row r="910" spans="1:25">
      <c r="A910" t="s">
        <v>5300</v>
      </c>
      <c r="B910">
        <v>40</v>
      </c>
      <c r="C910" t="s">
        <v>19</v>
      </c>
      <c r="D910" t="s">
        <v>29</v>
      </c>
      <c r="E910" s="6" t="s">
        <v>12980</v>
      </c>
      <c r="F910" t="s">
        <v>26</v>
      </c>
      <c r="G910">
        <v>2</v>
      </c>
      <c r="H910">
        <v>0</v>
      </c>
      <c r="I910">
        <v>52</v>
      </c>
      <c r="J910">
        <v>2</v>
      </c>
      <c r="K910">
        <v>132.37</v>
      </c>
      <c r="L910" t="str">
        <f t="shared" si="84"/>
        <v/>
      </c>
      <c r="M910">
        <v>5</v>
      </c>
      <c r="N910" t="str">
        <f t="shared" si="85"/>
        <v/>
      </c>
      <c r="O910">
        <v>16</v>
      </c>
      <c r="P910" s="11">
        <v>0</v>
      </c>
      <c r="Q910" s="11">
        <v>3.8461538461538401E-2</v>
      </c>
      <c r="R910" s="12">
        <v>26.474</v>
      </c>
      <c r="S910" t="s">
        <v>22</v>
      </c>
      <c r="T910">
        <v>0</v>
      </c>
      <c r="U910">
        <f t="shared" si="86"/>
        <v>5</v>
      </c>
      <c r="V910">
        <f t="shared" si="87"/>
        <v>2</v>
      </c>
      <c r="W910">
        <f t="shared" si="88"/>
        <v>2</v>
      </c>
      <c r="X910" t="str">
        <f t="shared" si="89"/>
        <v>522</v>
      </c>
      <c r="Y910" t="str">
        <f>IF(Table1[[#This Row],[RFM_Score]]="555","Champion", IF(AND(J910&gt;=4,V910&gt;=4),"Loyal", IF(U910&lt;=2,"At Risk", IF(W910&gt;=4,"Potential Loyalist","Others"))))</f>
        <v>Others</v>
      </c>
    </row>
    <row r="911" spans="1:25">
      <c r="A911" t="s">
        <v>3386</v>
      </c>
      <c r="B911">
        <v>33</v>
      </c>
      <c r="C911" t="s">
        <v>19</v>
      </c>
      <c r="D911" t="s">
        <v>29</v>
      </c>
      <c r="E911" s="6" t="s">
        <v>12981</v>
      </c>
      <c r="F911" t="s">
        <v>26</v>
      </c>
      <c r="G911">
        <v>1</v>
      </c>
      <c r="H911">
        <v>1</v>
      </c>
      <c r="I911">
        <v>53</v>
      </c>
      <c r="J911">
        <v>0</v>
      </c>
      <c r="K911">
        <v>129.12</v>
      </c>
      <c r="L911" t="str">
        <f t="shared" si="84"/>
        <v/>
      </c>
      <c r="M911">
        <v>5</v>
      </c>
      <c r="N911" t="str">
        <f t="shared" si="85"/>
        <v/>
      </c>
      <c r="O911">
        <v>81</v>
      </c>
      <c r="P911" s="11">
        <v>1</v>
      </c>
      <c r="Q911" s="11">
        <v>0</v>
      </c>
      <c r="R911" s="12">
        <v>25.824000000000002</v>
      </c>
      <c r="S911" t="s">
        <v>22</v>
      </c>
      <c r="T911">
        <v>0</v>
      </c>
      <c r="U911">
        <f t="shared" si="86"/>
        <v>2</v>
      </c>
      <c r="V911">
        <f t="shared" si="87"/>
        <v>2</v>
      </c>
      <c r="W911">
        <f t="shared" si="88"/>
        <v>2</v>
      </c>
      <c r="X911" t="str">
        <f t="shared" si="89"/>
        <v>222</v>
      </c>
      <c r="Y911" t="str">
        <f>IF(Table1[[#This Row],[RFM_Score]]="555","Champion", IF(AND(J911&gt;=4,V911&gt;=4),"Loyal", IF(U911&lt;=2,"At Risk", IF(W911&gt;=4,"Potential Loyalist","Others"))))</f>
        <v>At Risk</v>
      </c>
    </row>
    <row r="912" spans="1:25">
      <c r="A912" t="s">
        <v>8360</v>
      </c>
      <c r="B912">
        <v>54</v>
      </c>
      <c r="C912" t="s">
        <v>19</v>
      </c>
      <c r="D912" t="s">
        <v>46</v>
      </c>
      <c r="E912" s="6" t="s">
        <v>12982</v>
      </c>
      <c r="F912" t="s">
        <v>26</v>
      </c>
      <c r="G912">
        <v>2</v>
      </c>
      <c r="H912">
        <v>0</v>
      </c>
      <c r="I912">
        <v>43</v>
      </c>
      <c r="J912">
        <v>3</v>
      </c>
      <c r="K912">
        <v>129.06</v>
      </c>
      <c r="L912" t="str">
        <f t="shared" si="84"/>
        <v/>
      </c>
      <c r="M912">
        <v>5</v>
      </c>
      <c r="N912" t="str">
        <f t="shared" si="85"/>
        <v/>
      </c>
      <c r="O912">
        <v>44</v>
      </c>
      <c r="P912" s="11">
        <v>0</v>
      </c>
      <c r="Q912" s="11">
        <v>6.9767441860465101E-2</v>
      </c>
      <c r="R912" s="12">
        <v>25.812000000000001</v>
      </c>
      <c r="S912" t="s">
        <v>22</v>
      </c>
      <c r="T912">
        <v>0</v>
      </c>
      <c r="U912">
        <f t="shared" si="86"/>
        <v>3</v>
      </c>
      <c r="V912">
        <f t="shared" si="87"/>
        <v>2</v>
      </c>
      <c r="W912">
        <f t="shared" si="88"/>
        <v>2</v>
      </c>
      <c r="X912" t="str">
        <f t="shared" si="89"/>
        <v>322</v>
      </c>
      <c r="Y912" t="str">
        <f>IF(Table1[[#This Row],[RFM_Score]]="555","Champion", IF(AND(J912&gt;=4,V912&gt;=4),"Loyal", IF(U912&lt;=2,"At Risk", IF(W912&gt;=4,"Potential Loyalist","Others"))))</f>
        <v>Others</v>
      </c>
    </row>
    <row r="913" spans="1:25">
      <c r="A913" t="s">
        <v>2503</v>
      </c>
      <c r="B913">
        <v>25</v>
      </c>
      <c r="C913" t="s">
        <v>19</v>
      </c>
      <c r="D913" t="s">
        <v>29</v>
      </c>
      <c r="E913" s="6" t="s">
        <v>12983</v>
      </c>
      <c r="F913" t="s">
        <v>30</v>
      </c>
      <c r="G913">
        <v>5</v>
      </c>
      <c r="H913">
        <v>2</v>
      </c>
      <c r="I913">
        <v>55</v>
      </c>
      <c r="J913">
        <v>3</v>
      </c>
      <c r="K913">
        <v>128.19</v>
      </c>
      <c r="L913" t="str">
        <f t="shared" si="84"/>
        <v/>
      </c>
      <c r="M913">
        <v>5</v>
      </c>
      <c r="N913" t="str">
        <f t="shared" si="85"/>
        <v/>
      </c>
      <c r="O913">
        <v>26</v>
      </c>
      <c r="P913" s="11">
        <v>0.4</v>
      </c>
      <c r="Q913" s="11">
        <v>5.4545454545454501E-2</v>
      </c>
      <c r="R913" s="12">
        <v>25.637999999999899</v>
      </c>
      <c r="S913" t="s">
        <v>22</v>
      </c>
      <c r="T913">
        <v>0</v>
      </c>
      <c r="U913">
        <f t="shared" si="86"/>
        <v>4</v>
      </c>
      <c r="V913">
        <f t="shared" si="87"/>
        <v>2</v>
      </c>
      <c r="W913">
        <f t="shared" si="88"/>
        <v>2</v>
      </c>
      <c r="X913" t="str">
        <f t="shared" si="89"/>
        <v>422</v>
      </c>
      <c r="Y913" t="str">
        <f>IF(Table1[[#This Row],[RFM_Score]]="555","Champion", IF(AND(J913&gt;=4,V913&gt;=4),"Loyal", IF(U913&lt;=2,"At Risk", IF(W913&gt;=4,"Potential Loyalist","Others"))))</f>
        <v>Others</v>
      </c>
    </row>
    <row r="914" spans="1:25">
      <c r="A914" t="s">
        <v>10873</v>
      </c>
      <c r="B914">
        <v>26</v>
      </c>
      <c r="C914" t="s">
        <v>19</v>
      </c>
      <c r="D914" t="s">
        <v>29</v>
      </c>
      <c r="E914" s="6" t="s">
        <v>12984</v>
      </c>
      <c r="F914" t="s">
        <v>60</v>
      </c>
      <c r="G914">
        <v>2</v>
      </c>
      <c r="H914">
        <v>1</v>
      </c>
      <c r="I914">
        <v>48</v>
      </c>
      <c r="J914">
        <v>0</v>
      </c>
      <c r="K914">
        <v>127.25</v>
      </c>
      <c r="L914" t="str">
        <f t="shared" si="84"/>
        <v/>
      </c>
      <c r="M914">
        <v>5</v>
      </c>
      <c r="N914" t="str">
        <f t="shared" si="85"/>
        <v/>
      </c>
      <c r="O914">
        <v>6</v>
      </c>
      <c r="P914" s="11">
        <v>0.5</v>
      </c>
      <c r="Q914" s="11">
        <v>0</v>
      </c>
      <c r="R914" s="12">
        <v>25.45</v>
      </c>
      <c r="S914" t="s">
        <v>22</v>
      </c>
      <c r="T914">
        <v>0</v>
      </c>
      <c r="U914">
        <f t="shared" si="86"/>
        <v>5</v>
      </c>
      <c r="V914">
        <f t="shared" si="87"/>
        <v>2</v>
      </c>
      <c r="W914">
        <f t="shared" si="88"/>
        <v>2</v>
      </c>
      <c r="X914" t="str">
        <f t="shared" si="89"/>
        <v>522</v>
      </c>
      <c r="Y914" t="str">
        <f>IF(Table1[[#This Row],[RFM_Score]]="555","Champion", IF(AND(J914&gt;=4,V914&gt;=4),"Loyal", IF(U914&lt;=2,"At Risk", IF(W914&gt;=4,"Potential Loyalist","Others"))))</f>
        <v>Others</v>
      </c>
    </row>
    <row r="915" spans="1:25">
      <c r="A915" t="s">
        <v>9783</v>
      </c>
      <c r="B915">
        <v>33</v>
      </c>
      <c r="C915" t="s">
        <v>24</v>
      </c>
      <c r="D915" t="s">
        <v>25</v>
      </c>
      <c r="E915" s="6" t="s">
        <v>12985</v>
      </c>
      <c r="F915" t="s">
        <v>26</v>
      </c>
      <c r="G915">
        <v>2</v>
      </c>
      <c r="H915">
        <v>0</v>
      </c>
      <c r="I915">
        <v>45</v>
      </c>
      <c r="J915">
        <v>4</v>
      </c>
      <c r="K915">
        <v>126.81</v>
      </c>
      <c r="L915" t="str">
        <f t="shared" si="84"/>
        <v/>
      </c>
      <c r="M915">
        <v>5</v>
      </c>
      <c r="N915" t="str">
        <f t="shared" si="85"/>
        <v/>
      </c>
      <c r="O915">
        <v>4</v>
      </c>
      <c r="P915" s="11">
        <v>0</v>
      </c>
      <c r="Q915" s="11">
        <v>8.8888888888888795E-2</v>
      </c>
      <c r="R915" s="12">
        <v>25.361999999999998</v>
      </c>
      <c r="S915" t="s">
        <v>22</v>
      </c>
      <c r="T915">
        <v>0</v>
      </c>
      <c r="U915">
        <f t="shared" si="86"/>
        <v>5</v>
      </c>
      <c r="V915">
        <f t="shared" si="87"/>
        <v>2</v>
      </c>
      <c r="W915">
        <f t="shared" si="88"/>
        <v>2</v>
      </c>
      <c r="X915" t="str">
        <f t="shared" si="89"/>
        <v>522</v>
      </c>
      <c r="Y915" t="str">
        <f>IF(Table1[[#This Row],[RFM_Score]]="555","Champion", IF(AND(J915&gt;=4,V915&gt;=4),"Loyal", IF(U915&lt;=2,"At Risk", IF(W915&gt;=4,"Potential Loyalist","Others"))))</f>
        <v>Others</v>
      </c>
    </row>
    <row r="916" spans="1:25">
      <c r="A916" t="s">
        <v>2332</v>
      </c>
      <c r="B916">
        <v>41</v>
      </c>
      <c r="C916" t="s">
        <v>19</v>
      </c>
      <c r="D916" t="s">
        <v>25</v>
      </c>
      <c r="E916" s="6" t="s">
        <v>12986</v>
      </c>
      <c r="F916" t="s">
        <v>30</v>
      </c>
      <c r="G916">
        <v>2</v>
      </c>
      <c r="H916">
        <v>2</v>
      </c>
      <c r="I916">
        <v>42</v>
      </c>
      <c r="J916">
        <v>3</v>
      </c>
      <c r="K916">
        <v>126.78</v>
      </c>
      <c r="L916" t="str">
        <f t="shared" si="84"/>
        <v/>
      </c>
      <c r="M916">
        <v>5</v>
      </c>
      <c r="N916" t="str">
        <f t="shared" si="85"/>
        <v/>
      </c>
      <c r="O916">
        <v>10</v>
      </c>
      <c r="P916" s="11">
        <v>1</v>
      </c>
      <c r="Q916" s="11">
        <v>7.1428571428571397E-2</v>
      </c>
      <c r="R916" s="12">
        <v>25.356000000000002</v>
      </c>
      <c r="S916" t="s">
        <v>22</v>
      </c>
      <c r="T916">
        <v>0</v>
      </c>
      <c r="U916">
        <f t="shared" si="86"/>
        <v>5</v>
      </c>
      <c r="V916">
        <f t="shared" si="87"/>
        <v>2</v>
      </c>
      <c r="W916">
        <f t="shared" si="88"/>
        <v>2</v>
      </c>
      <c r="X916" t="str">
        <f t="shared" si="89"/>
        <v>522</v>
      </c>
      <c r="Y916" t="str">
        <f>IF(Table1[[#This Row],[RFM_Score]]="555","Champion", IF(AND(J916&gt;=4,V916&gt;=4),"Loyal", IF(U916&lt;=2,"At Risk", IF(W916&gt;=4,"Potential Loyalist","Others"))))</f>
        <v>Others</v>
      </c>
    </row>
    <row r="917" spans="1:25">
      <c r="A917" t="s">
        <v>6669</v>
      </c>
      <c r="B917">
        <v>30</v>
      </c>
      <c r="C917" t="s">
        <v>19</v>
      </c>
      <c r="D917" t="s">
        <v>41</v>
      </c>
      <c r="E917" s="6" t="s">
        <v>12987</v>
      </c>
      <c r="F917" t="s">
        <v>26</v>
      </c>
      <c r="G917">
        <v>2</v>
      </c>
      <c r="H917">
        <v>1</v>
      </c>
      <c r="I917">
        <v>56</v>
      </c>
      <c r="J917">
        <v>6</v>
      </c>
      <c r="K917">
        <v>126.66</v>
      </c>
      <c r="L917" t="str">
        <f t="shared" si="84"/>
        <v/>
      </c>
      <c r="M917">
        <v>5</v>
      </c>
      <c r="N917" t="str">
        <f t="shared" si="85"/>
        <v/>
      </c>
      <c r="O917">
        <v>20</v>
      </c>
      <c r="P917" s="11">
        <v>0.5</v>
      </c>
      <c r="Q917" s="11">
        <v>0.107142857142857</v>
      </c>
      <c r="R917" s="12">
        <v>25.332000000000001</v>
      </c>
      <c r="S917" t="s">
        <v>22</v>
      </c>
      <c r="T917">
        <v>0</v>
      </c>
      <c r="U917">
        <f t="shared" si="86"/>
        <v>5</v>
      </c>
      <c r="V917">
        <f t="shared" si="87"/>
        <v>2</v>
      </c>
      <c r="W917">
        <f t="shared" si="88"/>
        <v>2</v>
      </c>
      <c r="X917" t="str">
        <f t="shared" si="89"/>
        <v>522</v>
      </c>
      <c r="Y917" t="str">
        <f>IF(Table1[[#This Row],[RFM_Score]]="555","Champion", IF(AND(J917&gt;=4,V917&gt;=4),"Loyal", IF(U917&lt;=2,"At Risk", IF(W917&gt;=4,"Potential Loyalist","Others"))))</f>
        <v>Others</v>
      </c>
    </row>
    <row r="918" spans="1:25">
      <c r="A918" t="s">
        <v>8142</v>
      </c>
      <c r="B918">
        <v>18</v>
      </c>
      <c r="C918" t="s">
        <v>24</v>
      </c>
      <c r="D918" t="s">
        <v>20</v>
      </c>
      <c r="E918" s="6" t="s">
        <v>12988</v>
      </c>
      <c r="F918" t="s">
        <v>37</v>
      </c>
      <c r="G918">
        <v>6</v>
      </c>
      <c r="H918">
        <v>2</v>
      </c>
      <c r="I918">
        <v>46</v>
      </c>
      <c r="J918">
        <v>6</v>
      </c>
      <c r="K918">
        <v>126.31</v>
      </c>
      <c r="L918" t="str">
        <f t="shared" si="84"/>
        <v/>
      </c>
      <c r="M918">
        <v>5</v>
      </c>
      <c r="N918" t="str">
        <f t="shared" si="85"/>
        <v/>
      </c>
      <c r="O918">
        <v>12</v>
      </c>
      <c r="P918" s="11">
        <v>0.33333333333333298</v>
      </c>
      <c r="Q918" s="11">
        <v>0.13043478260869501</v>
      </c>
      <c r="R918" s="12">
        <v>25.262</v>
      </c>
      <c r="S918" t="s">
        <v>22</v>
      </c>
      <c r="T918">
        <v>0</v>
      </c>
      <c r="U918">
        <f t="shared" si="86"/>
        <v>5</v>
      </c>
      <c r="V918">
        <f t="shared" si="87"/>
        <v>2</v>
      </c>
      <c r="W918">
        <f t="shared" si="88"/>
        <v>2</v>
      </c>
      <c r="X918" t="str">
        <f t="shared" si="89"/>
        <v>522</v>
      </c>
      <c r="Y918" t="str">
        <f>IF(Table1[[#This Row],[RFM_Score]]="555","Champion", IF(AND(J918&gt;=4,V918&gt;=4),"Loyal", IF(U918&lt;=2,"At Risk", IF(W918&gt;=4,"Potential Loyalist","Others"))))</f>
        <v>Others</v>
      </c>
    </row>
    <row r="919" spans="1:25">
      <c r="A919" t="s">
        <v>5051</v>
      </c>
      <c r="B919">
        <v>35</v>
      </c>
      <c r="C919" t="s">
        <v>24</v>
      </c>
      <c r="D919" t="s">
        <v>25</v>
      </c>
      <c r="E919" s="6" t="s">
        <v>12989</v>
      </c>
      <c r="F919" t="s">
        <v>26</v>
      </c>
      <c r="G919">
        <v>1</v>
      </c>
      <c r="H919">
        <v>1</v>
      </c>
      <c r="I919">
        <v>48</v>
      </c>
      <c r="J919">
        <v>4</v>
      </c>
      <c r="K919">
        <v>126.13</v>
      </c>
      <c r="L919" t="str">
        <f t="shared" si="84"/>
        <v/>
      </c>
      <c r="M919">
        <v>5</v>
      </c>
      <c r="N919" t="str">
        <f t="shared" si="85"/>
        <v/>
      </c>
      <c r="O919">
        <v>94</v>
      </c>
      <c r="P919" s="11">
        <v>1</v>
      </c>
      <c r="Q919" s="11">
        <v>8.3333333333333301E-2</v>
      </c>
      <c r="R919" s="12">
        <v>25.225999999999999</v>
      </c>
      <c r="S919" t="s">
        <v>22</v>
      </c>
      <c r="T919">
        <v>1</v>
      </c>
      <c r="U919">
        <f t="shared" si="86"/>
        <v>2</v>
      </c>
      <c r="V919">
        <f t="shared" si="87"/>
        <v>2</v>
      </c>
      <c r="W919">
        <f t="shared" si="88"/>
        <v>2</v>
      </c>
      <c r="X919" t="str">
        <f t="shared" si="89"/>
        <v>222</v>
      </c>
      <c r="Y919" t="str">
        <f>IF(Table1[[#This Row],[RFM_Score]]="555","Champion", IF(AND(J919&gt;=4,V919&gt;=4),"Loyal", IF(U919&lt;=2,"At Risk", IF(W919&gt;=4,"Potential Loyalist","Others"))))</f>
        <v>At Risk</v>
      </c>
    </row>
    <row r="920" spans="1:25">
      <c r="A920" t="s">
        <v>11068</v>
      </c>
      <c r="B920">
        <v>41</v>
      </c>
      <c r="C920" t="s">
        <v>24</v>
      </c>
      <c r="D920" t="s">
        <v>35</v>
      </c>
      <c r="E920" s="6" t="s">
        <v>12990</v>
      </c>
      <c r="F920" t="s">
        <v>30</v>
      </c>
      <c r="G920">
        <v>2</v>
      </c>
      <c r="H920">
        <v>1</v>
      </c>
      <c r="I920">
        <v>43</v>
      </c>
      <c r="J920">
        <v>1</v>
      </c>
      <c r="K920">
        <v>125.48</v>
      </c>
      <c r="L920" t="str">
        <f t="shared" si="84"/>
        <v/>
      </c>
      <c r="M920">
        <v>5</v>
      </c>
      <c r="N920" t="str">
        <f t="shared" si="85"/>
        <v/>
      </c>
      <c r="O920">
        <v>11</v>
      </c>
      <c r="P920" s="11">
        <v>0.5</v>
      </c>
      <c r="Q920" s="11">
        <v>2.3255813953488299E-2</v>
      </c>
      <c r="R920" s="12">
        <v>25.096</v>
      </c>
      <c r="S920" t="s">
        <v>22</v>
      </c>
      <c r="T920">
        <v>0</v>
      </c>
      <c r="U920">
        <f t="shared" si="86"/>
        <v>5</v>
      </c>
      <c r="V920">
        <f t="shared" si="87"/>
        <v>2</v>
      </c>
      <c r="W920">
        <f t="shared" si="88"/>
        <v>2</v>
      </c>
      <c r="X920" t="str">
        <f t="shared" si="89"/>
        <v>522</v>
      </c>
      <c r="Y920" t="str">
        <f>IF(Table1[[#This Row],[RFM_Score]]="555","Champion", IF(AND(J920&gt;=4,V920&gt;=4),"Loyal", IF(U920&lt;=2,"At Risk", IF(W920&gt;=4,"Potential Loyalist","Others"))))</f>
        <v>Others</v>
      </c>
    </row>
    <row r="921" spans="1:25">
      <c r="A921" t="s">
        <v>952</v>
      </c>
      <c r="B921">
        <v>38</v>
      </c>
      <c r="C921" t="s">
        <v>24</v>
      </c>
      <c r="D921" t="s">
        <v>29</v>
      </c>
      <c r="E921" s="6" t="s">
        <v>12991</v>
      </c>
      <c r="F921" t="s">
        <v>26</v>
      </c>
      <c r="G921">
        <v>4</v>
      </c>
      <c r="H921">
        <v>1</v>
      </c>
      <c r="I921">
        <v>41</v>
      </c>
      <c r="J921">
        <v>1</v>
      </c>
      <c r="K921">
        <v>124.92</v>
      </c>
      <c r="L921" t="str">
        <f t="shared" si="84"/>
        <v/>
      </c>
      <c r="M921">
        <v>5</v>
      </c>
      <c r="N921" t="str">
        <f t="shared" si="85"/>
        <v/>
      </c>
      <c r="O921">
        <v>28</v>
      </c>
      <c r="P921" s="11">
        <v>0.25</v>
      </c>
      <c r="Q921" s="11">
        <v>2.4390243902439001E-2</v>
      </c>
      <c r="R921" s="12">
        <v>24.984000000000002</v>
      </c>
      <c r="S921" t="s">
        <v>22</v>
      </c>
      <c r="T921">
        <v>0</v>
      </c>
      <c r="U921">
        <f t="shared" si="86"/>
        <v>4</v>
      </c>
      <c r="V921">
        <f t="shared" si="87"/>
        <v>2</v>
      </c>
      <c r="W921">
        <f t="shared" si="88"/>
        <v>2</v>
      </c>
      <c r="X921" t="str">
        <f t="shared" si="89"/>
        <v>422</v>
      </c>
      <c r="Y921" t="str">
        <f>IF(Table1[[#This Row],[RFM_Score]]="555","Champion", IF(AND(J921&gt;=4,V921&gt;=4),"Loyal", IF(U921&lt;=2,"At Risk", IF(W921&gt;=4,"Potential Loyalist","Others"))))</f>
        <v>Others</v>
      </c>
    </row>
    <row r="922" spans="1:25">
      <c r="A922" t="s">
        <v>6278</v>
      </c>
      <c r="B922">
        <v>23</v>
      </c>
      <c r="C922" t="s">
        <v>19</v>
      </c>
      <c r="D922" t="s">
        <v>25</v>
      </c>
      <c r="E922" s="6" t="s">
        <v>12992</v>
      </c>
      <c r="F922" t="s">
        <v>37</v>
      </c>
      <c r="G922">
        <v>4</v>
      </c>
      <c r="H922">
        <v>2</v>
      </c>
      <c r="I922">
        <v>65</v>
      </c>
      <c r="J922">
        <v>2</v>
      </c>
      <c r="K922">
        <v>124.28</v>
      </c>
      <c r="L922" t="str">
        <f t="shared" si="84"/>
        <v/>
      </c>
      <c r="M922">
        <v>5</v>
      </c>
      <c r="N922" t="str">
        <f t="shared" si="85"/>
        <v/>
      </c>
      <c r="O922">
        <v>41</v>
      </c>
      <c r="P922" s="11">
        <v>0.5</v>
      </c>
      <c r="Q922" s="11">
        <v>3.0769230769230702E-2</v>
      </c>
      <c r="R922" s="12">
        <v>24.856000000000002</v>
      </c>
      <c r="S922" t="s">
        <v>22</v>
      </c>
      <c r="T922">
        <v>1</v>
      </c>
      <c r="U922">
        <f t="shared" si="86"/>
        <v>3</v>
      </c>
      <c r="V922">
        <f t="shared" si="87"/>
        <v>2</v>
      </c>
      <c r="W922">
        <f t="shared" si="88"/>
        <v>2</v>
      </c>
      <c r="X922" t="str">
        <f t="shared" si="89"/>
        <v>322</v>
      </c>
      <c r="Y922" t="str">
        <f>IF(Table1[[#This Row],[RFM_Score]]="555","Champion", IF(AND(J922&gt;=4,V922&gt;=4),"Loyal", IF(U922&lt;=2,"At Risk", IF(W922&gt;=4,"Potential Loyalist","Others"))))</f>
        <v>Others</v>
      </c>
    </row>
    <row r="923" spans="1:25">
      <c r="A923" t="s">
        <v>8287</v>
      </c>
      <c r="B923">
        <v>30</v>
      </c>
      <c r="C923" t="s">
        <v>19</v>
      </c>
      <c r="D923" t="s">
        <v>25</v>
      </c>
      <c r="E923" s="6" t="s">
        <v>12993</v>
      </c>
      <c r="F923" t="s">
        <v>30</v>
      </c>
      <c r="G923">
        <v>1</v>
      </c>
      <c r="H923">
        <v>0</v>
      </c>
      <c r="I923">
        <v>57</v>
      </c>
      <c r="J923">
        <v>4</v>
      </c>
      <c r="K923">
        <v>124.2</v>
      </c>
      <c r="L923" t="str">
        <f t="shared" si="84"/>
        <v/>
      </c>
      <c r="M923">
        <v>5</v>
      </c>
      <c r="N923" t="str">
        <f t="shared" si="85"/>
        <v/>
      </c>
      <c r="O923">
        <v>16</v>
      </c>
      <c r="P923" s="11">
        <v>0</v>
      </c>
      <c r="Q923" s="11">
        <v>7.0175438596491196E-2</v>
      </c>
      <c r="R923" s="12">
        <v>24.84</v>
      </c>
      <c r="S923" t="s">
        <v>22</v>
      </c>
      <c r="T923">
        <v>0</v>
      </c>
      <c r="U923">
        <f t="shared" si="86"/>
        <v>5</v>
      </c>
      <c r="V923">
        <f t="shared" si="87"/>
        <v>2</v>
      </c>
      <c r="W923">
        <f t="shared" si="88"/>
        <v>2</v>
      </c>
      <c r="X923" t="str">
        <f t="shared" si="89"/>
        <v>522</v>
      </c>
      <c r="Y923" t="str">
        <f>IF(Table1[[#This Row],[RFM_Score]]="555","Champion", IF(AND(J923&gt;=4,V923&gt;=4),"Loyal", IF(U923&lt;=2,"At Risk", IF(W923&gt;=4,"Potential Loyalist","Others"))))</f>
        <v>Others</v>
      </c>
    </row>
    <row r="924" spans="1:25">
      <c r="A924" t="s">
        <v>2132</v>
      </c>
      <c r="B924">
        <v>34</v>
      </c>
      <c r="C924" t="s">
        <v>24</v>
      </c>
      <c r="D924" t="s">
        <v>25</v>
      </c>
      <c r="E924" s="6" t="s">
        <v>12994</v>
      </c>
      <c r="F924" t="s">
        <v>26</v>
      </c>
      <c r="G924">
        <v>4</v>
      </c>
      <c r="H924">
        <v>1</v>
      </c>
      <c r="I924">
        <v>56</v>
      </c>
      <c r="J924">
        <v>2</v>
      </c>
      <c r="K924">
        <v>123.99</v>
      </c>
      <c r="L924" t="str">
        <f t="shared" si="84"/>
        <v/>
      </c>
      <c r="M924">
        <v>5</v>
      </c>
      <c r="N924" t="str">
        <f t="shared" si="85"/>
        <v/>
      </c>
      <c r="O924">
        <v>57</v>
      </c>
      <c r="P924" s="11">
        <v>0.25</v>
      </c>
      <c r="Q924" s="11">
        <v>3.5714285714285698E-2</v>
      </c>
      <c r="R924" s="12">
        <v>24.797999999999998</v>
      </c>
      <c r="S924" t="s">
        <v>22</v>
      </c>
      <c r="T924">
        <v>0</v>
      </c>
      <c r="U924">
        <f t="shared" si="86"/>
        <v>3</v>
      </c>
      <c r="V924">
        <f t="shared" si="87"/>
        <v>2</v>
      </c>
      <c r="W924">
        <f t="shared" si="88"/>
        <v>2</v>
      </c>
      <c r="X924" t="str">
        <f t="shared" si="89"/>
        <v>322</v>
      </c>
      <c r="Y924" t="str">
        <f>IF(Table1[[#This Row],[RFM_Score]]="555","Champion", IF(AND(J924&gt;=4,V924&gt;=4),"Loyal", IF(U924&lt;=2,"At Risk", IF(W924&gt;=4,"Potential Loyalist","Others"))))</f>
        <v>Others</v>
      </c>
    </row>
    <row r="925" spans="1:25">
      <c r="A925" t="s">
        <v>6222</v>
      </c>
      <c r="B925">
        <v>26</v>
      </c>
      <c r="C925" t="s">
        <v>19</v>
      </c>
      <c r="D925" t="s">
        <v>25</v>
      </c>
      <c r="E925" s="6" t="s">
        <v>12995</v>
      </c>
      <c r="F925" t="s">
        <v>60</v>
      </c>
      <c r="G925">
        <v>3</v>
      </c>
      <c r="H925">
        <v>0</v>
      </c>
      <c r="I925">
        <v>50</v>
      </c>
      <c r="J925">
        <v>2</v>
      </c>
      <c r="K925">
        <v>123.21</v>
      </c>
      <c r="L925" t="str">
        <f t="shared" si="84"/>
        <v/>
      </c>
      <c r="M925">
        <v>5</v>
      </c>
      <c r="N925" t="str">
        <f t="shared" si="85"/>
        <v/>
      </c>
      <c r="O925">
        <v>12</v>
      </c>
      <c r="P925" s="11">
        <v>0</v>
      </c>
      <c r="Q925" s="11">
        <v>0.04</v>
      </c>
      <c r="R925" s="12">
        <v>24.641999999999999</v>
      </c>
      <c r="S925" t="s">
        <v>22</v>
      </c>
      <c r="T925">
        <v>1</v>
      </c>
      <c r="U925">
        <f t="shared" si="86"/>
        <v>5</v>
      </c>
      <c r="V925">
        <f t="shared" si="87"/>
        <v>2</v>
      </c>
      <c r="W925">
        <f t="shared" si="88"/>
        <v>2</v>
      </c>
      <c r="X925" t="str">
        <f t="shared" si="89"/>
        <v>522</v>
      </c>
      <c r="Y925" t="str">
        <f>IF(Table1[[#This Row],[RFM_Score]]="555","Champion", IF(AND(J925&gt;=4,V925&gt;=4),"Loyal", IF(U925&lt;=2,"At Risk", IF(W925&gt;=4,"Potential Loyalist","Others"))))</f>
        <v>Others</v>
      </c>
    </row>
    <row r="926" spans="1:25">
      <c r="A926" t="s">
        <v>11249</v>
      </c>
      <c r="B926">
        <v>43</v>
      </c>
      <c r="C926" t="s">
        <v>19</v>
      </c>
      <c r="D926" t="s">
        <v>25</v>
      </c>
      <c r="E926" s="6" t="s">
        <v>12996</v>
      </c>
      <c r="F926" t="s">
        <v>26</v>
      </c>
      <c r="G926">
        <v>3</v>
      </c>
      <c r="H926">
        <v>2</v>
      </c>
      <c r="I926">
        <v>46</v>
      </c>
      <c r="J926">
        <v>2</v>
      </c>
      <c r="K926">
        <v>122.69</v>
      </c>
      <c r="L926" t="str">
        <f t="shared" si="84"/>
        <v/>
      </c>
      <c r="M926">
        <v>5</v>
      </c>
      <c r="N926" t="str">
        <f t="shared" si="85"/>
        <v/>
      </c>
      <c r="O926">
        <v>6</v>
      </c>
      <c r="P926" s="11">
        <v>0.66666666666666596</v>
      </c>
      <c r="Q926" s="11">
        <v>4.3478260869565202E-2</v>
      </c>
      <c r="R926" s="12">
        <v>24.538</v>
      </c>
      <c r="S926" t="s">
        <v>22</v>
      </c>
      <c r="T926">
        <v>0</v>
      </c>
      <c r="U926">
        <f t="shared" si="86"/>
        <v>5</v>
      </c>
      <c r="V926">
        <f t="shared" si="87"/>
        <v>2</v>
      </c>
      <c r="W926">
        <f t="shared" si="88"/>
        <v>2</v>
      </c>
      <c r="X926" t="str">
        <f t="shared" si="89"/>
        <v>522</v>
      </c>
      <c r="Y926" t="str">
        <f>IF(Table1[[#This Row],[RFM_Score]]="555","Champion", IF(AND(J926&gt;=4,V926&gt;=4),"Loyal", IF(U926&lt;=2,"At Risk", IF(W926&gt;=4,"Potential Loyalist","Others"))))</f>
        <v>Others</v>
      </c>
    </row>
    <row r="927" spans="1:25">
      <c r="A927" t="s">
        <v>4193</v>
      </c>
      <c r="B927">
        <v>41</v>
      </c>
      <c r="C927" t="s">
        <v>19</v>
      </c>
      <c r="D927" t="s">
        <v>41</v>
      </c>
      <c r="E927" s="6" t="s">
        <v>12997</v>
      </c>
      <c r="F927" t="s">
        <v>62</v>
      </c>
      <c r="G927">
        <v>3</v>
      </c>
      <c r="H927">
        <v>0</v>
      </c>
      <c r="I927">
        <v>51</v>
      </c>
      <c r="J927">
        <v>2</v>
      </c>
      <c r="K927">
        <v>121.81</v>
      </c>
      <c r="L927" t="str">
        <f t="shared" si="84"/>
        <v/>
      </c>
      <c r="M927">
        <v>5</v>
      </c>
      <c r="N927" t="str">
        <f t="shared" si="85"/>
        <v/>
      </c>
      <c r="O927">
        <v>56</v>
      </c>
      <c r="P927" s="11">
        <v>0</v>
      </c>
      <c r="Q927" s="11">
        <v>3.9215686274509803E-2</v>
      </c>
      <c r="R927" s="12">
        <v>24.361999999999998</v>
      </c>
      <c r="S927" t="s">
        <v>22</v>
      </c>
      <c r="T927">
        <v>0</v>
      </c>
      <c r="U927">
        <f t="shared" si="86"/>
        <v>3</v>
      </c>
      <c r="V927">
        <f t="shared" si="87"/>
        <v>2</v>
      </c>
      <c r="W927">
        <f t="shared" si="88"/>
        <v>2</v>
      </c>
      <c r="X927" t="str">
        <f t="shared" si="89"/>
        <v>322</v>
      </c>
      <c r="Y927" t="str">
        <f>IF(Table1[[#This Row],[RFM_Score]]="555","Champion", IF(AND(J927&gt;=4,V927&gt;=4),"Loyal", IF(U927&lt;=2,"At Risk", IF(W927&gt;=4,"Potential Loyalist","Others"))))</f>
        <v>Others</v>
      </c>
    </row>
    <row r="928" spans="1:25">
      <c r="A928" t="s">
        <v>7686</v>
      </c>
      <c r="B928">
        <v>22</v>
      </c>
      <c r="C928" t="s">
        <v>24</v>
      </c>
      <c r="D928" t="s">
        <v>49</v>
      </c>
      <c r="E928" s="6" t="s">
        <v>12998</v>
      </c>
      <c r="F928" t="s">
        <v>30</v>
      </c>
      <c r="G928">
        <v>4</v>
      </c>
      <c r="H928">
        <v>0</v>
      </c>
      <c r="I928">
        <v>51</v>
      </c>
      <c r="J928">
        <v>6</v>
      </c>
      <c r="K928">
        <v>121.78</v>
      </c>
      <c r="L928" t="str">
        <f t="shared" si="84"/>
        <v/>
      </c>
      <c r="M928">
        <v>5</v>
      </c>
      <c r="N928" t="str">
        <f t="shared" si="85"/>
        <v/>
      </c>
      <c r="O928">
        <v>14</v>
      </c>
      <c r="P928" s="11">
        <v>0</v>
      </c>
      <c r="Q928" s="11">
        <v>0.11764705882352899</v>
      </c>
      <c r="R928" s="12">
        <v>24.356000000000002</v>
      </c>
      <c r="S928" t="s">
        <v>22</v>
      </c>
      <c r="T928">
        <v>0</v>
      </c>
      <c r="U928">
        <f t="shared" si="86"/>
        <v>5</v>
      </c>
      <c r="V928">
        <f t="shared" si="87"/>
        <v>2</v>
      </c>
      <c r="W928">
        <f t="shared" si="88"/>
        <v>2</v>
      </c>
      <c r="X928" t="str">
        <f t="shared" si="89"/>
        <v>522</v>
      </c>
      <c r="Y928" t="str">
        <f>IF(Table1[[#This Row],[RFM_Score]]="555","Champion", IF(AND(J928&gt;=4,V928&gt;=4),"Loyal", IF(U928&lt;=2,"At Risk", IF(W928&gt;=4,"Potential Loyalist","Others"))))</f>
        <v>Others</v>
      </c>
    </row>
    <row r="929" spans="1:25">
      <c r="A929" t="s">
        <v>4882</v>
      </c>
      <c r="B929">
        <v>41</v>
      </c>
      <c r="C929" t="s">
        <v>24</v>
      </c>
      <c r="D929" t="s">
        <v>20</v>
      </c>
      <c r="E929" s="6" t="s">
        <v>12999</v>
      </c>
      <c r="F929" t="s">
        <v>21</v>
      </c>
      <c r="G929">
        <v>6</v>
      </c>
      <c r="H929">
        <v>1</v>
      </c>
      <c r="I929">
        <v>55</v>
      </c>
      <c r="J929">
        <v>4</v>
      </c>
      <c r="K929">
        <v>121.51</v>
      </c>
      <c r="L929" t="str">
        <f t="shared" si="84"/>
        <v/>
      </c>
      <c r="M929">
        <v>5</v>
      </c>
      <c r="N929" t="str">
        <f t="shared" si="85"/>
        <v/>
      </c>
      <c r="O929">
        <v>65</v>
      </c>
      <c r="P929" s="11">
        <v>0.16666666666666599</v>
      </c>
      <c r="Q929" s="11">
        <v>7.2727272727272696E-2</v>
      </c>
      <c r="R929" s="12">
        <v>24.302</v>
      </c>
      <c r="S929" t="s">
        <v>22</v>
      </c>
      <c r="T929">
        <v>0</v>
      </c>
      <c r="U929">
        <f t="shared" si="86"/>
        <v>3</v>
      </c>
      <c r="V929">
        <f t="shared" si="87"/>
        <v>2</v>
      </c>
      <c r="W929">
        <f t="shared" si="88"/>
        <v>2</v>
      </c>
      <c r="X929" t="str">
        <f t="shared" si="89"/>
        <v>322</v>
      </c>
      <c r="Y929" t="str">
        <f>IF(Table1[[#This Row],[RFM_Score]]="555","Champion", IF(AND(J929&gt;=4,V929&gt;=4),"Loyal", IF(U929&lt;=2,"At Risk", IF(W929&gt;=4,"Potential Loyalist","Others"))))</f>
        <v>Others</v>
      </c>
    </row>
    <row r="930" spans="1:25">
      <c r="A930" t="s">
        <v>5587</v>
      </c>
      <c r="B930">
        <v>23</v>
      </c>
      <c r="C930" t="s">
        <v>24</v>
      </c>
      <c r="D930" t="s">
        <v>29</v>
      </c>
      <c r="E930" s="6" t="s">
        <v>13000</v>
      </c>
      <c r="F930" t="s">
        <v>30</v>
      </c>
      <c r="G930">
        <v>2</v>
      </c>
      <c r="H930">
        <v>0</v>
      </c>
      <c r="I930">
        <v>61</v>
      </c>
      <c r="J930">
        <v>2</v>
      </c>
      <c r="K930">
        <v>121.46</v>
      </c>
      <c r="L930" t="str">
        <f t="shared" si="84"/>
        <v/>
      </c>
      <c r="M930">
        <v>5</v>
      </c>
      <c r="N930" t="str">
        <f t="shared" si="85"/>
        <v/>
      </c>
      <c r="O930">
        <v>2</v>
      </c>
      <c r="P930" s="11">
        <v>0</v>
      </c>
      <c r="Q930" s="11">
        <v>3.2786885245901599E-2</v>
      </c>
      <c r="R930" s="12">
        <v>24.291999999999899</v>
      </c>
      <c r="S930" t="s">
        <v>22</v>
      </c>
      <c r="T930">
        <v>0</v>
      </c>
      <c r="U930">
        <f t="shared" si="86"/>
        <v>5</v>
      </c>
      <c r="V930">
        <f t="shared" si="87"/>
        <v>2</v>
      </c>
      <c r="W930">
        <f t="shared" si="88"/>
        <v>2</v>
      </c>
      <c r="X930" t="str">
        <f t="shared" si="89"/>
        <v>522</v>
      </c>
      <c r="Y930" t="str">
        <f>IF(Table1[[#This Row],[RFM_Score]]="555","Champion", IF(AND(J930&gt;=4,V930&gt;=4),"Loyal", IF(U930&lt;=2,"At Risk", IF(W930&gt;=4,"Potential Loyalist","Others"))))</f>
        <v>Others</v>
      </c>
    </row>
    <row r="931" spans="1:25">
      <c r="A931" t="s">
        <v>10025</v>
      </c>
      <c r="B931">
        <v>23</v>
      </c>
      <c r="C931" t="s">
        <v>24</v>
      </c>
      <c r="D931" t="s">
        <v>25</v>
      </c>
      <c r="E931" s="6" t="s">
        <v>13001</v>
      </c>
      <c r="F931" t="s">
        <v>62</v>
      </c>
      <c r="G931">
        <v>6</v>
      </c>
      <c r="H931">
        <v>0</v>
      </c>
      <c r="I931">
        <v>48</v>
      </c>
      <c r="J931">
        <v>5</v>
      </c>
      <c r="K931">
        <v>121.27</v>
      </c>
      <c r="L931" t="str">
        <f t="shared" si="84"/>
        <v/>
      </c>
      <c r="M931">
        <v>5</v>
      </c>
      <c r="N931" t="str">
        <f t="shared" si="85"/>
        <v/>
      </c>
      <c r="O931">
        <v>53</v>
      </c>
      <c r="P931" s="11">
        <v>0</v>
      </c>
      <c r="Q931" s="11">
        <v>0.10416666666666601</v>
      </c>
      <c r="R931" s="12">
        <v>24.253999999999898</v>
      </c>
      <c r="S931" t="s">
        <v>22</v>
      </c>
      <c r="T931">
        <v>0</v>
      </c>
      <c r="U931">
        <f t="shared" si="86"/>
        <v>3</v>
      </c>
      <c r="V931">
        <f t="shared" si="87"/>
        <v>2</v>
      </c>
      <c r="W931">
        <f t="shared" si="88"/>
        <v>2</v>
      </c>
      <c r="X931" t="str">
        <f t="shared" si="89"/>
        <v>322</v>
      </c>
      <c r="Y931" t="str">
        <f>IF(Table1[[#This Row],[RFM_Score]]="555","Champion", IF(AND(J931&gt;=4,V931&gt;=4),"Loyal", IF(U931&lt;=2,"At Risk", IF(W931&gt;=4,"Potential Loyalist","Others"))))</f>
        <v>Others</v>
      </c>
    </row>
    <row r="932" spans="1:25">
      <c r="A932" t="s">
        <v>7102</v>
      </c>
      <c r="B932">
        <v>23</v>
      </c>
      <c r="C932" t="s">
        <v>24</v>
      </c>
      <c r="D932" t="s">
        <v>25</v>
      </c>
      <c r="E932" s="6" t="s">
        <v>13002</v>
      </c>
      <c r="F932" t="s">
        <v>21</v>
      </c>
      <c r="G932">
        <v>0</v>
      </c>
      <c r="H932">
        <v>0</v>
      </c>
      <c r="I932">
        <v>50</v>
      </c>
      <c r="J932">
        <v>2</v>
      </c>
      <c r="K932">
        <v>120.7</v>
      </c>
      <c r="L932" t="str">
        <f t="shared" si="84"/>
        <v/>
      </c>
      <c r="M932">
        <v>5</v>
      </c>
      <c r="N932" t="str">
        <f t="shared" si="85"/>
        <v/>
      </c>
      <c r="O932">
        <v>38</v>
      </c>
      <c r="P932" s="11">
        <v>0</v>
      </c>
      <c r="Q932" s="11">
        <v>0.04</v>
      </c>
      <c r="R932" s="12">
        <v>24.14</v>
      </c>
      <c r="S932" t="s">
        <v>22</v>
      </c>
      <c r="T932">
        <v>0</v>
      </c>
      <c r="U932">
        <f t="shared" si="86"/>
        <v>4</v>
      </c>
      <c r="V932">
        <f t="shared" si="87"/>
        <v>2</v>
      </c>
      <c r="W932">
        <f t="shared" si="88"/>
        <v>2</v>
      </c>
      <c r="X932" t="str">
        <f t="shared" si="89"/>
        <v>422</v>
      </c>
      <c r="Y932" t="str">
        <f>IF(Table1[[#This Row],[RFM_Score]]="555","Champion", IF(AND(J932&gt;=4,V932&gt;=4),"Loyal", IF(U932&lt;=2,"At Risk", IF(W932&gt;=4,"Potential Loyalist","Others"))))</f>
        <v>Others</v>
      </c>
    </row>
    <row r="933" spans="1:25">
      <c r="A933" t="s">
        <v>1651</v>
      </c>
      <c r="B933">
        <v>32</v>
      </c>
      <c r="C933" t="s">
        <v>24</v>
      </c>
      <c r="D933" t="s">
        <v>41</v>
      </c>
      <c r="E933" s="6" t="s">
        <v>13003</v>
      </c>
      <c r="F933" t="s">
        <v>26</v>
      </c>
      <c r="G933">
        <v>3</v>
      </c>
      <c r="H933">
        <v>2</v>
      </c>
      <c r="I933">
        <v>44</v>
      </c>
      <c r="J933">
        <v>6</v>
      </c>
      <c r="K933">
        <v>119.95</v>
      </c>
      <c r="L933" t="str">
        <f t="shared" si="84"/>
        <v/>
      </c>
      <c r="M933">
        <v>5</v>
      </c>
      <c r="N933" t="str">
        <f t="shared" si="85"/>
        <v/>
      </c>
      <c r="O933">
        <v>45</v>
      </c>
      <c r="P933" s="11">
        <v>0.66666666666666596</v>
      </c>
      <c r="Q933" s="11">
        <v>0.13636363636363599</v>
      </c>
      <c r="R933" s="12">
        <v>23.99</v>
      </c>
      <c r="S933" t="s">
        <v>22</v>
      </c>
      <c r="T933">
        <v>0</v>
      </c>
      <c r="U933">
        <f t="shared" si="86"/>
        <v>3</v>
      </c>
      <c r="V933">
        <f t="shared" si="87"/>
        <v>2</v>
      </c>
      <c r="W933">
        <f t="shared" si="88"/>
        <v>2</v>
      </c>
      <c r="X933" t="str">
        <f t="shared" si="89"/>
        <v>322</v>
      </c>
      <c r="Y933" t="str">
        <f>IF(Table1[[#This Row],[RFM_Score]]="555","Champion", IF(AND(J933&gt;=4,V933&gt;=4),"Loyal", IF(U933&lt;=2,"At Risk", IF(W933&gt;=4,"Potential Loyalist","Others"))))</f>
        <v>Others</v>
      </c>
    </row>
    <row r="934" spans="1:25">
      <c r="A934" t="s">
        <v>5824</v>
      </c>
      <c r="B934">
        <v>58</v>
      </c>
      <c r="C934" t="s">
        <v>19</v>
      </c>
      <c r="D934" t="s">
        <v>25</v>
      </c>
      <c r="E934" s="6" t="s">
        <v>13004</v>
      </c>
      <c r="F934" t="s">
        <v>26</v>
      </c>
      <c r="G934">
        <v>2</v>
      </c>
      <c r="H934">
        <v>1</v>
      </c>
      <c r="I934">
        <v>45</v>
      </c>
      <c r="J934">
        <v>4</v>
      </c>
      <c r="K934">
        <v>119.34</v>
      </c>
      <c r="L934" t="str">
        <f t="shared" si="84"/>
        <v/>
      </c>
      <c r="M934">
        <v>5</v>
      </c>
      <c r="N934" t="str">
        <f t="shared" si="85"/>
        <v/>
      </c>
      <c r="O934">
        <v>19</v>
      </c>
      <c r="P934" s="11">
        <v>0.5</v>
      </c>
      <c r="Q934" s="11">
        <v>8.8888888888888795E-2</v>
      </c>
      <c r="R934" s="12">
        <v>23.867999999999999</v>
      </c>
      <c r="S934" t="s">
        <v>22</v>
      </c>
      <c r="T934">
        <v>0</v>
      </c>
      <c r="U934">
        <f t="shared" si="86"/>
        <v>5</v>
      </c>
      <c r="V934">
        <f t="shared" si="87"/>
        <v>2</v>
      </c>
      <c r="W934">
        <f t="shared" si="88"/>
        <v>2</v>
      </c>
      <c r="X934" t="str">
        <f t="shared" si="89"/>
        <v>522</v>
      </c>
      <c r="Y934" t="str">
        <f>IF(Table1[[#This Row],[RFM_Score]]="555","Champion", IF(AND(J934&gt;=4,V934&gt;=4),"Loyal", IF(U934&lt;=2,"At Risk", IF(W934&gt;=4,"Potential Loyalist","Others"))))</f>
        <v>Others</v>
      </c>
    </row>
    <row r="935" spans="1:25">
      <c r="A935" t="s">
        <v>11889</v>
      </c>
      <c r="B935">
        <v>49</v>
      </c>
      <c r="C935" t="s">
        <v>19</v>
      </c>
      <c r="D935" t="s">
        <v>41</v>
      </c>
      <c r="E935" s="6" t="s">
        <v>13005</v>
      </c>
      <c r="F935" t="s">
        <v>21</v>
      </c>
      <c r="G935">
        <v>2</v>
      </c>
      <c r="H935">
        <v>0</v>
      </c>
      <c r="I935">
        <v>52</v>
      </c>
      <c r="J935">
        <v>3</v>
      </c>
      <c r="K935">
        <v>118.67</v>
      </c>
      <c r="L935" t="str">
        <f t="shared" si="84"/>
        <v/>
      </c>
      <c r="M935">
        <v>5</v>
      </c>
      <c r="N935" t="str">
        <f t="shared" si="85"/>
        <v/>
      </c>
      <c r="O935">
        <v>0</v>
      </c>
      <c r="P935" s="11">
        <v>0</v>
      </c>
      <c r="Q935" s="11">
        <v>5.7692307692307598E-2</v>
      </c>
      <c r="R935" s="12">
        <v>23.734000000000002</v>
      </c>
      <c r="S935" t="s">
        <v>22</v>
      </c>
      <c r="T935">
        <v>0</v>
      </c>
      <c r="U935">
        <f t="shared" si="86"/>
        <v>5</v>
      </c>
      <c r="V935">
        <f t="shared" si="87"/>
        <v>2</v>
      </c>
      <c r="W935">
        <f t="shared" si="88"/>
        <v>2</v>
      </c>
      <c r="X935" t="str">
        <f t="shared" si="89"/>
        <v>522</v>
      </c>
      <c r="Y935" t="str">
        <f>IF(Table1[[#This Row],[RFM_Score]]="555","Champion", IF(AND(J935&gt;=4,V935&gt;=4),"Loyal", IF(U935&lt;=2,"At Risk", IF(W935&gt;=4,"Potential Loyalist","Others"))))</f>
        <v>Others</v>
      </c>
    </row>
    <row r="936" spans="1:25">
      <c r="A936" t="s">
        <v>11605</v>
      </c>
      <c r="B936">
        <v>41</v>
      </c>
      <c r="C936" t="s">
        <v>24</v>
      </c>
      <c r="D936" t="s">
        <v>41</v>
      </c>
      <c r="E936" s="6" t="s">
        <v>13006</v>
      </c>
      <c r="F936" t="s">
        <v>30</v>
      </c>
      <c r="G936">
        <v>3</v>
      </c>
      <c r="H936">
        <v>1</v>
      </c>
      <c r="I936">
        <v>66</v>
      </c>
      <c r="J936">
        <v>2</v>
      </c>
      <c r="K936">
        <v>117.99</v>
      </c>
      <c r="L936" t="str">
        <f t="shared" si="84"/>
        <v/>
      </c>
      <c r="M936">
        <v>5</v>
      </c>
      <c r="N936" t="str">
        <f t="shared" si="85"/>
        <v/>
      </c>
      <c r="O936">
        <v>32</v>
      </c>
      <c r="P936" s="11">
        <v>0.33333333333333298</v>
      </c>
      <c r="Q936" s="11">
        <v>3.03030303030303E-2</v>
      </c>
      <c r="R936" s="12">
        <v>23.597999999999999</v>
      </c>
      <c r="S936" t="s">
        <v>22</v>
      </c>
      <c r="T936">
        <v>0</v>
      </c>
      <c r="U936">
        <f t="shared" si="86"/>
        <v>4</v>
      </c>
      <c r="V936">
        <f t="shared" si="87"/>
        <v>2</v>
      </c>
      <c r="W936">
        <f t="shared" si="88"/>
        <v>2</v>
      </c>
      <c r="X936" t="str">
        <f t="shared" si="89"/>
        <v>422</v>
      </c>
      <c r="Y936" t="str">
        <f>IF(Table1[[#This Row],[RFM_Score]]="555","Champion", IF(AND(J936&gt;=4,V936&gt;=4),"Loyal", IF(U936&lt;=2,"At Risk", IF(W936&gt;=4,"Potential Loyalist","Others"))))</f>
        <v>Others</v>
      </c>
    </row>
    <row r="937" spans="1:25">
      <c r="A937" t="s">
        <v>8304</v>
      </c>
      <c r="B937">
        <v>22</v>
      </c>
      <c r="C937" t="s">
        <v>24</v>
      </c>
      <c r="D937" t="s">
        <v>25</v>
      </c>
      <c r="E937" s="6" t="s">
        <v>13007</v>
      </c>
      <c r="F937" t="s">
        <v>30</v>
      </c>
      <c r="G937">
        <v>6</v>
      </c>
      <c r="H937">
        <v>2</v>
      </c>
      <c r="I937">
        <v>50</v>
      </c>
      <c r="J937">
        <v>3</v>
      </c>
      <c r="K937">
        <v>117.03</v>
      </c>
      <c r="L937" t="str">
        <f t="shared" si="84"/>
        <v/>
      </c>
      <c r="M937">
        <v>5</v>
      </c>
      <c r="N937" t="str">
        <f t="shared" si="85"/>
        <v/>
      </c>
      <c r="O937">
        <v>35</v>
      </c>
      <c r="P937" s="11">
        <v>0.33333333333333298</v>
      </c>
      <c r="Q937" s="11">
        <v>0.06</v>
      </c>
      <c r="R937" s="12">
        <v>23.405999999999999</v>
      </c>
      <c r="S937" t="s">
        <v>22</v>
      </c>
      <c r="T937">
        <v>0</v>
      </c>
      <c r="U937">
        <f t="shared" si="86"/>
        <v>4</v>
      </c>
      <c r="V937">
        <f t="shared" si="87"/>
        <v>2</v>
      </c>
      <c r="W937">
        <f t="shared" si="88"/>
        <v>2</v>
      </c>
      <c r="X937" t="str">
        <f t="shared" si="89"/>
        <v>422</v>
      </c>
      <c r="Y937" t="str">
        <f>IF(Table1[[#This Row],[RFM_Score]]="555","Champion", IF(AND(J937&gt;=4,V937&gt;=4),"Loyal", IF(U937&lt;=2,"At Risk", IF(W937&gt;=4,"Potential Loyalist","Others"))))</f>
        <v>Others</v>
      </c>
    </row>
    <row r="938" spans="1:25">
      <c r="A938" t="s">
        <v>6516</v>
      </c>
      <c r="B938">
        <v>38</v>
      </c>
      <c r="C938" t="s">
        <v>19</v>
      </c>
      <c r="D938" t="s">
        <v>41</v>
      </c>
      <c r="E938" s="6" t="s">
        <v>13008</v>
      </c>
      <c r="F938" t="s">
        <v>60</v>
      </c>
      <c r="G938">
        <v>3</v>
      </c>
      <c r="H938">
        <v>2</v>
      </c>
      <c r="I938">
        <v>51</v>
      </c>
      <c r="J938">
        <v>3</v>
      </c>
      <c r="K938">
        <v>116.97</v>
      </c>
      <c r="L938" t="str">
        <f t="shared" si="84"/>
        <v/>
      </c>
      <c r="M938">
        <v>5</v>
      </c>
      <c r="N938" t="str">
        <f t="shared" si="85"/>
        <v/>
      </c>
      <c r="O938">
        <v>21</v>
      </c>
      <c r="P938" s="11">
        <v>0.66666666666666596</v>
      </c>
      <c r="Q938" s="11">
        <v>5.8823529411764698E-2</v>
      </c>
      <c r="R938" s="12">
        <v>23.393999999999998</v>
      </c>
      <c r="S938" t="s">
        <v>22</v>
      </c>
      <c r="T938">
        <v>0</v>
      </c>
      <c r="U938">
        <f t="shared" si="86"/>
        <v>4</v>
      </c>
      <c r="V938">
        <f t="shared" si="87"/>
        <v>2</v>
      </c>
      <c r="W938">
        <f t="shared" si="88"/>
        <v>2</v>
      </c>
      <c r="X938" t="str">
        <f t="shared" si="89"/>
        <v>422</v>
      </c>
      <c r="Y938" t="str">
        <f>IF(Table1[[#This Row],[RFM_Score]]="555","Champion", IF(AND(J938&gt;=4,V938&gt;=4),"Loyal", IF(U938&lt;=2,"At Risk", IF(W938&gt;=4,"Potential Loyalist","Others"))))</f>
        <v>Others</v>
      </c>
    </row>
    <row r="939" spans="1:25">
      <c r="A939" t="s">
        <v>3370</v>
      </c>
      <c r="B939">
        <v>41</v>
      </c>
      <c r="C939" t="s">
        <v>24</v>
      </c>
      <c r="D939" t="s">
        <v>49</v>
      </c>
      <c r="E939" s="6" t="s">
        <v>13009</v>
      </c>
      <c r="F939" t="s">
        <v>60</v>
      </c>
      <c r="G939">
        <v>1</v>
      </c>
      <c r="H939">
        <v>0</v>
      </c>
      <c r="I939">
        <v>36</v>
      </c>
      <c r="J939">
        <v>0</v>
      </c>
      <c r="K939">
        <v>114.6</v>
      </c>
      <c r="L939" t="str">
        <f t="shared" si="84"/>
        <v/>
      </c>
      <c r="M939">
        <v>5</v>
      </c>
      <c r="N939" t="str">
        <f t="shared" si="85"/>
        <v/>
      </c>
      <c r="O939">
        <v>8</v>
      </c>
      <c r="P939" s="11">
        <v>0</v>
      </c>
      <c r="Q939" s="11">
        <v>0</v>
      </c>
      <c r="R939" s="12">
        <v>22.919999999999899</v>
      </c>
      <c r="S939" t="s">
        <v>22</v>
      </c>
      <c r="T939">
        <v>0</v>
      </c>
      <c r="U939">
        <f t="shared" si="86"/>
        <v>5</v>
      </c>
      <c r="V939">
        <f t="shared" si="87"/>
        <v>2</v>
      </c>
      <c r="W939">
        <f t="shared" si="88"/>
        <v>2</v>
      </c>
      <c r="X939" t="str">
        <f t="shared" si="89"/>
        <v>522</v>
      </c>
      <c r="Y939" t="str">
        <f>IF(Table1[[#This Row],[RFM_Score]]="555","Champion", IF(AND(J939&gt;=4,V939&gt;=4),"Loyal", IF(U939&lt;=2,"At Risk", IF(W939&gt;=4,"Potential Loyalist","Others"))))</f>
        <v>Others</v>
      </c>
    </row>
    <row r="940" spans="1:25">
      <c r="A940" t="s">
        <v>10413</v>
      </c>
      <c r="B940">
        <v>46</v>
      </c>
      <c r="C940" t="s">
        <v>19</v>
      </c>
      <c r="D940" t="s">
        <v>35</v>
      </c>
      <c r="E940" s="6" t="s">
        <v>13010</v>
      </c>
      <c r="F940" t="s">
        <v>60</v>
      </c>
      <c r="G940">
        <v>5</v>
      </c>
      <c r="H940">
        <v>1</v>
      </c>
      <c r="I940">
        <v>41</v>
      </c>
      <c r="J940">
        <v>2</v>
      </c>
      <c r="K940">
        <v>114.59</v>
      </c>
      <c r="L940" t="str">
        <f t="shared" si="84"/>
        <v/>
      </c>
      <c r="M940">
        <v>5</v>
      </c>
      <c r="N940" t="str">
        <f t="shared" si="85"/>
        <v/>
      </c>
      <c r="O940">
        <v>18</v>
      </c>
      <c r="P940" s="11">
        <v>0.2</v>
      </c>
      <c r="Q940" s="11">
        <v>4.8780487804878002E-2</v>
      </c>
      <c r="R940" s="12">
        <v>22.917999999999999</v>
      </c>
      <c r="S940" t="s">
        <v>22</v>
      </c>
      <c r="T940">
        <v>0</v>
      </c>
      <c r="U940">
        <f t="shared" si="86"/>
        <v>5</v>
      </c>
      <c r="V940">
        <f t="shared" si="87"/>
        <v>2</v>
      </c>
      <c r="W940">
        <f t="shared" si="88"/>
        <v>2</v>
      </c>
      <c r="X940" t="str">
        <f t="shared" si="89"/>
        <v>522</v>
      </c>
      <c r="Y940" t="str">
        <f>IF(Table1[[#This Row],[RFM_Score]]="555","Champion", IF(AND(J940&gt;=4,V940&gt;=4),"Loyal", IF(U940&lt;=2,"At Risk", IF(W940&gt;=4,"Potential Loyalist","Others"))))</f>
        <v>Others</v>
      </c>
    </row>
    <row r="941" spans="1:25">
      <c r="A941" t="s">
        <v>8010</v>
      </c>
      <c r="B941">
        <v>28</v>
      </c>
      <c r="C941" t="s">
        <v>24</v>
      </c>
      <c r="D941" t="s">
        <v>29</v>
      </c>
      <c r="E941" s="6" t="s">
        <v>13011</v>
      </c>
      <c r="F941" t="s">
        <v>62</v>
      </c>
      <c r="G941">
        <v>1</v>
      </c>
      <c r="H941">
        <v>0</v>
      </c>
      <c r="I941">
        <v>50</v>
      </c>
      <c r="J941">
        <v>1</v>
      </c>
      <c r="K941">
        <v>113.71</v>
      </c>
      <c r="L941" t="str">
        <f t="shared" si="84"/>
        <v/>
      </c>
      <c r="M941">
        <v>5</v>
      </c>
      <c r="N941" t="str">
        <f t="shared" si="85"/>
        <v/>
      </c>
      <c r="O941">
        <v>39</v>
      </c>
      <c r="P941" s="11">
        <v>0</v>
      </c>
      <c r="Q941" s="11">
        <v>0.02</v>
      </c>
      <c r="R941" s="12">
        <v>22.741999999999901</v>
      </c>
      <c r="S941" t="s">
        <v>22</v>
      </c>
      <c r="T941">
        <v>0</v>
      </c>
      <c r="U941">
        <f t="shared" si="86"/>
        <v>4</v>
      </c>
      <c r="V941">
        <f t="shared" si="87"/>
        <v>2</v>
      </c>
      <c r="W941">
        <f t="shared" si="88"/>
        <v>2</v>
      </c>
      <c r="X941" t="str">
        <f t="shared" si="89"/>
        <v>422</v>
      </c>
      <c r="Y941" t="str">
        <f>IF(Table1[[#This Row],[RFM_Score]]="555","Champion", IF(AND(J941&gt;=4,V941&gt;=4),"Loyal", IF(U941&lt;=2,"At Risk", IF(W941&gt;=4,"Potential Loyalist","Others"))))</f>
        <v>Others</v>
      </c>
    </row>
    <row r="942" spans="1:25">
      <c r="A942" t="s">
        <v>10514</v>
      </c>
      <c r="B942">
        <v>48</v>
      </c>
      <c r="C942" t="s">
        <v>19</v>
      </c>
      <c r="D942" t="s">
        <v>25</v>
      </c>
      <c r="E942" s="6" t="s">
        <v>13012</v>
      </c>
      <c r="F942" t="s">
        <v>30</v>
      </c>
      <c r="G942">
        <v>0</v>
      </c>
      <c r="H942">
        <v>0</v>
      </c>
      <c r="I942">
        <v>51</v>
      </c>
      <c r="J942">
        <v>3</v>
      </c>
      <c r="K942">
        <v>113.61</v>
      </c>
      <c r="L942" t="str">
        <f t="shared" si="84"/>
        <v/>
      </c>
      <c r="M942">
        <v>5</v>
      </c>
      <c r="N942" t="str">
        <f t="shared" si="85"/>
        <v/>
      </c>
      <c r="O942">
        <v>32</v>
      </c>
      <c r="P942" s="11">
        <v>0</v>
      </c>
      <c r="Q942" s="11">
        <v>5.8823529411764698E-2</v>
      </c>
      <c r="R942" s="12">
        <v>22.722000000000001</v>
      </c>
      <c r="S942" t="s">
        <v>22</v>
      </c>
      <c r="T942">
        <v>0</v>
      </c>
      <c r="U942">
        <f t="shared" si="86"/>
        <v>4</v>
      </c>
      <c r="V942">
        <f t="shared" si="87"/>
        <v>2</v>
      </c>
      <c r="W942">
        <f t="shared" si="88"/>
        <v>2</v>
      </c>
      <c r="X942" t="str">
        <f t="shared" si="89"/>
        <v>422</v>
      </c>
      <c r="Y942" t="str">
        <f>IF(Table1[[#This Row],[RFM_Score]]="555","Champion", IF(AND(J942&gt;=4,V942&gt;=4),"Loyal", IF(U942&lt;=2,"At Risk", IF(W942&gt;=4,"Potential Loyalist","Others"))))</f>
        <v>Others</v>
      </c>
    </row>
    <row r="943" spans="1:25">
      <c r="A943" t="s">
        <v>10643</v>
      </c>
      <c r="B943">
        <v>40</v>
      </c>
      <c r="C943" t="s">
        <v>24</v>
      </c>
      <c r="D943" t="s">
        <v>46</v>
      </c>
      <c r="E943" s="6" t="s">
        <v>13013</v>
      </c>
      <c r="F943" t="s">
        <v>30</v>
      </c>
      <c r="G943">
        <v>2</v>
      </c>
      <c r="H943">
        <v>1</v>
      </c>
      <c r="I943">
        <v>48</v>
      </c>
      <c r="J943">
        <v>3</v>
      </c>
      <c r="K943">
        <v>113.54</v>
      </c>
      <c r="L943" t="str">
        <f t="shared" si="84"/>
        <v/>
      </c>
      <c r="M943">
        <v>5</v>
      </c>
      <c r="N943" t="str">
        <f t="shared" si="85"/>
        <v/>
      </c>
      <c r="O943">
        <v>18</v>
      </c>
      <c r="P943" s="11">
        <v>0.5</v>
      </c>
      <c r="Q943" s="11">
        <v>6.25E-2</v>
      </c>
      <c r="R943" s="12">
        <v>22.707999999999998</v>
      </c>
      <c r="S943" t="s">
        <v>22</v>
      </c>
      <c r="T943">
        <v>0</v>
      </c>
      <c r="U943">
        <f t="shared" si="86"/>
        <v>5</v>
      </c>
      <c r="V943">
        <f t="shared" si="87"/>
        <v>2</v>
      </c>
      <c r="W943">
        <f t="shared" si="88"/>
        <v>2</v>
      </c>
      <c r="X943" t="str">
        <f t="shared" si="89"/>
        <v>522</v>
      </c>
      <c r="Y943" t="str">
        <f>IF(Table1[[#This Row],[RFM_Score]]="555","Champion", IF(AND(J943&gt;=4,V943&gt;=4),"Loyal", IF(U943&lt;=2,"At Risk", IF(W943&gt;=4,"Potential Loyalist","Others"))))</f>
        <v>Others</v>
      </c>
    </row>
    <row r="944" spans="1:25">
      <c r="A944" t="s">
        <v>12023</v>
      </c>
      <c r="B944">
        <v>35</v>
      </c>
      <c r="C944" t="s">
        <v>24</v>
      </c>
      <c r="D944" t="s">
        <v>41</v>
      </c>
      <c r="E944" s="6" t="s">
        <v>13014</v>
      </c>
      <c r="F944" t="s">
        <v>62</v>
      </c>
      <c r="G944">
        <v>4</v>
      </c>
      <c r="H944">
        <v>0</v>
      </c>
      <c r="I944">
        <v>37</v>
      </c>
      <c r="J944">
        <v>2</v>
      </c>
      <c r="K944">
        <v>113.22</v>
      </c>
      <c r="L944" t="str">
        <f t="shared" si="84"/>
        <v/>
      </c>
      <c r="M944">
        <v>5</v>
      </c>
      <c r="N944" t="str">
        <f t="shared" si="85"/>
        <v/>
      </c>
      <c r="O944">
        <v>35</v>
      </c>
      <c r="P944" s="11">
        <v>0</v>
      </c>
      <c r="Q944" s="11">
        <v>5.4054054054054002E-2</v>
      </c>
      <c r="R944" s="12">
        <v>22.643999999999998</v>
      </c>
      <c r="S944" t="s">
        <v>22</v>
      </c>
      <c r="T944">
        <v>0</v>
      </c>
      <c r="U944">
        <f t="shared" si="86"/>
        <v>4</v>
      </c>
      <c r="V944">
        <f t="shared" si="87"/>
        <v>2</v>
      </c>
      <c r="W944">
        <f t="shared" si="88"/>
        <v>2</v>
      </c>
      <c r="X944" t="str">
        <f t="shared" si="89"/>
        <v>422</v>
      </c>
      <c r="Y944" t="str">
        <f>IF(Table1[[#This Row],[RFM_Score]]="555","Champion", IF(AND(J944&gt;=4,V944&gt;=4),"Loyal", IF(U944&lt;=2,"At Risk", IF(W944&gt;=4,"Potential Loyalist","Others"))))</f>
        <v>Others</v>
      </c>
    </row>
    <row r="945" spans="1:25">
      <c r="A945" t="s">
        <v>3389</v>
      </c>
      <c r="B945">
        <v>40</v>
      </c>
      <c r="C945" t="s">
        <v>24</v>
      </c>
      <c r="D945" t="s">
        <v>46</v>
      </c>
      <c r="E945" s="6" t="s">
        <v>13015</v>
      </c>
      <c r="F945" t="s">
        <v>37</v>
      </c>
      <c r="G945">
        <v>1</v>
      </c>
      <c r="H945">
        <v>0</v>
      </c>
      <c r="I945">
        <v>40</v>
      </c>
      <c r="J945">
        <v>4</v>
      </c>
      <c r="K945">
        <v>112.7</v>
      </c>
      <c r="L945" t="str">
        <f t="shared" si="84"/>
        <v/>
      </c>
      <c r="M945">
        <v>5</v>
      </c>
      <c r="N945" t="str">
        <f t="shared" si="85"/>
        <v/>
      </c>
      <c r="O945">
        <v>3</v>
      </c>
      <c r="P945" s="11">
        <v>0</v>
      </c>
      <c r="Q945" s="11">
        <v>0.1</v>
      </c>
      <c r="R945" s="12">
        <v>22.54</v>
      </c>
      <c r="S945" t="s">
        <v>22</v>
      </c>
      <c r="T945">
        <v>0</v>
      </c>
      <c r="U945">
        <f t="shared" si="86"/>
        <v>5</v>
      </c>
      <c r="V945">
        <f t="shared" si="87"/>
        <v>2</v>
      </c>
      <c r="W945">
        <f t="shared" si="88"/>
        <v>2</v>
      </c>
      <c r="X945" t="str">
        <f t="shared" si="89"/>
        <v>522</v>
      </c>
      <c r="Y945" t="str">
        <f>IF(Table1[[#This Row],[RFM_Score]]="555","Champion", IF(AND(J945&gt;=4,V945&gt;=4),"Loyal", IF(U945&lt;=2,"At Risk", IF(W945&gt;=4,"Potential Loyalist","Others"))))</f>
        <v>Others</v>
      </c>
    </row>
    <row r="946" spans="1:25">
      <c r="A946" t="s">
        <v>9319</v>
      </c>
      <c r="B946">
        <v>24</v>
      </c>
      <c r="C946" t="s">
        <v>24</v>
      </c>
      <c r="D946" t="s">
        <v>25</v>
      </c>
      <c r="E946" s="6" t="s">
        <v>13016</v>
      </c>
      <c r="F946" t="s">
        <v>30</v>
      </c>
      <c r="G946">
        <v>6</v>
      </c>
      <c r="H946">
        <v>4</v>
      </c>
      <c r="I946">
        <v>51</v>
      </c>
      <c r="J946">
        <v>1</v>
      </c>
      <c r="K946">
        <v>112.28</v>
      </c>
      <c r="L946" t="str">
        <f t="shared" si="84"/>
        <v/>
      </c>
      <c r="M946">
        <v>5</v>
      </c>
      <c r="N946" t="str">
        <f t="shared" si="85"/>
        <v/>
      </c>
      <c r="O946">
        <v>33</v>
      </c>
      <c r="P946" s="11">
        <v>0.66666666666666596</v>
      </c>
      <c r="Q946" s="11">
        <v>1.9607843137254902E-2</v>
      </c>
      <c r="R946" s="12">
        <v>22.456</v>
      </c>
      <c r="S946" t="s">
        <v>22</v>
      </c>
      <c r="T946">
        <v>1</v>
      </c>
      <c r="U946">
        <f t="shared" si="86"/>
        <v>4</v>
      </c>
      <c r="V946">
        <f t="shared" si="87"/>
        <v>2</v>
      </c>
      <c r="W946">
        <f t="shared" si="88"/>
        <v>2</v>
      </c>
      <c r="X946" t="str">
        <f t="shared" si="89"/>
        <v>422</v>
      </c>
      <c r="Y946" t="str">
        <f>IF(Table1[[#This Row],[RFM_Score]]="555","Champion", IF(AND(J946&gt;=4,V946&gt;=4),"Loyal", IF(U946&lt;=2,"At Risk", IF(W946&gt;=4,"Potential Loyalist","Others"))))</f>
        <v>Others</v>
      </c>
    </row>
    <row r="947" spans="1:25">
      <c r="A947" t="s">
        <v>3858</v>
      </c>
      <c r="B947">
        <v>38</v>
      </c>
      <c r="C947" t="s">
        <v>19</v>
      </c>
      <c r="D947" t="s">
        <v>49</v>
      </c>
      <c r="E947" s="6" t="s">
        <v>13017</v>
      </c>
      <c r="F947" t="s">
        <v>62</v>
      </c>
      <c r="G947">
        <v>3</v>
      </c>
      <c r="H947">
        <v>0</v>
      </c>
      <c r="I947">
        <v>55</v>
      </c>
      <c r="J947">
        <v>5</v>
      </c>
      <c r="K947">
        <v>112.25</v>
      </c>
      <c r="L947" t="str">
        <f t="shared" si="84"/>
        <v/>
      </c>
      <c r="M947">
        <v>5</v>
      </c>
      <c r="N947" t="str">
        <f t="shared" si="85"/>
        <v/>
      </c>
      <c r="O947">
        <v>59</v>
      </c>
      <c r="P947" s="11">
        <v>0</v>
      </c>
      <c r="Q947" s="11">
        <v>9.0909090909090898E-2</v>
      </c>
      <c r="R947" s="12">
        <v>22.45</v>
      </c>
      <c r="S947" t="s">
        <v>22</v>
      </c>
      <c r="T947">
        <v>0</v>
      </c>
      <c r="U947">
        <f t="shared" si="86"/>
        <v>3</v>
      </c>
      <c r="V947">
        <f t="shared" si="87"/>
        <v>2</v>
      </c>
      <c r="W947">
        <f t="shared" si="88"/>
        <v>2</v>
      </c>
      <c r="X947" t="str">
        <f t="shared" si="89"/>
        <v>322</v>
      </c>
      <c r="Y947" t="str">
        <f>IF(Table1[[#This Row],[RFM_Score]]="555","Champion", IF(AND(J947&gt;=4,V947&gt;=4),"Loyal", IF(U947&lt;=2,"At Risk", IF(W947&gt;=4,"Potential Loyalist","Others"))))</f>
        <v>Others</v>
      </c>
    </row>
    <row r="948" spans="1:25">
      <c r="A948" t="s">
        <v>11567</v>
      </c>
      <c r="B948">
        <v>20</v>
      </c>
      <c r="C948" t="s">
        <v>19</v>
      </c>
      <c r="D948" t="s">
        <v>29</v>
      </c>
      <c r="E948" s="6" t="s">
        <v>13018</v>
      </c>
      <c r="F948" t="s">
        <v>37</v>
      </c>
      <c r="G948">
        <v>3</v>
      </c>
      <c r="H948">
        <v>0</v>
      </c>
      <c r="I948">
        <v>45</v>
      </c>
      <c r="J948">
        <v>0</v>
      </c>
      <c r="K948">
        <v>111.7</v>
      </c>
      <c r="L948" t="str">
        <f t="shared" si="84"/>
        <v/>
      </c>
      <c r="M948">
        <v>5</v>
      </c>
      <c r="N948" t="str">
        <f t="shared" si="85"/>
        <v/>
      </c>
      <c r="O948">
        <v>47</v>
      </c>
      <c r="P948" s="11">
        <v>0</v>
      </c>
      <c r="Q948" s="11">
        <v>0</v>
      </c>
      <c r="R948" s="12">
        <v>22.34</v>
      </c>
      <c r="S948" t="s">
        <v>22</v>
      </c>
      <c r="T948">
        <v>0</v>
      </c>
      <c r="U948">
        <f t="shared" si="86"/>
        <v>3</v>
      </c>
      <c r="V948">
        <f t="shared" si="87"/>
        <v>2</v>
      </c>
      <c r="W948">
        <f t="shared" si="88"/>
        <v>2</v>
      </c>
      <c r="X948" t="str">
        <f t="shared" si="89"/>
        <v>322</v>
      </c>
      <c r="Y948" t="str">
        <f>IF(Table1[[#This Row],[RFM_Score]]="555","Champion", IF(AND(J948&gt;=4,V948&gt;=4),"Loyal", IF(U948&lt;=2,"At Risk", IF(W948&gt;=4,"Potential Loyalist","Others"))))</f>
        <v>Others</v>
      </c>
    </row>
    <row r="949" spans="1:25">
      <c r="A949" t="s">
        <v>9909</v>
      </c>
      <c r="B949">
        <v>31</v>
      </c>
      <c r="C949" t="s">
        <v>24</v>
      </c>
      <c r="D949" t="s">
        <v>35</v>
      </c>
      <c r="E949" s="6" t="s">
        <v>13019</v>
      </c>
      <c r="F949" t="s">
        <v>62</v>
      </c>
      <c r="G949">
        <v>3</v>
      </c>
      <c r="H949">
        <v>0</v>
      </c>
      <c r="I949">
        <v>44</v>
      </c>
      <c r="J949">
        <v>2</v>
      </c>
      <c r="K949">
        <v>111.24</v>
      </c>
      <c r="L949" t="str">
        <f t="shared" si="84"/>
        <v/>
      </c>
      <c r="M949">
        <v>5</v>
      </c>
      <c r="N949" t="str">
        <f t="shared" si="85"/>
        <v/>
      </c>
      <c r="O949">
        <v>2</v>
      </c>
      <c r="P949" s="11">
        <v>0</v>
      </c>
      <c r="Q949" s="11">
        <v>4.54545454545454E-2</v>
      </c>
      <c r="R949" s="12">
        <v>22.247999999999902</v>
      </c>
      <c r="S949" t="s">
        <v>22</v>
      </c>
      <c r="T949">
        <v>0</v>
      </c>
      <c r="U949">
        <f t="shared" si="86"/>
        <v>5</v>
      </c>
      <c r="V949">
        <f t="shared" si="87"/>
        <v>2</v>
      </c>
      <c r="W949">
        <f t="shared" si="88"/>
        <v>2</v>
      </c>
      <c r="X949" t="str">
        <f t="shared" si="89"/>
        <v>522</v>
      </c>
      <c r="Y949" t="str">
        <f>IF(Table1[[#This Row],[RFM_Score]]="555","Champion", IF(AND(J949&gt;=4,V949&gt;=4),"Loyal", IF(U949&lt;=2,"At Risk", IF(W949&gt;=4,"Potential Loyalist","Others"))))</f>
        <v>Others</v>
      </c>
    </row>
    <row r="950" spans="1:25">
      <c r="A950" t="s">
        <v>4235</v>
      </c>
      <c r="B950">
        <v>18</v>
      </c>
      <c r="C950" t="s">
        <v>19</v>
      </c>
      <c r="D950" t="s">
        <v>29</v>
      </c>
      <c r="E950" s="6" t="s">
        <v>13020</v>
      </c>
      <c r="F950" t="s">
        <v>60</v>
      </c>
      <c r="G950">
        <v>3</v>
      </c>
      <c r="H950">
        <v>1</v>
      </c>
      <c r="I950">
        <v>64</v>
      </c>
      <c r="J950">
        <v>3</v>
      </c>
      <c r="K950">
        <v>111.06</v>
      </c>
      <c r="L950" t="str">
        <f t="shared" si="84"/>
        <v/>
      </c>
      <c r="M950">
        <v>5</v>
      </c>
      <c r="N950" t="str">
        <f t="shared" si="85"/>
        <v/>
      </c>
      <c r="O950">
        <v>30</v>
      </c>
      <c r="P950" s="11">
        <v>0.33333333333333298</v>
      </c>
      <c r="Q950" s="11">
        <v>4.6875E-2</v>
      </c>
      <c r="R950" s="12">
        <v>22.212</v>
      </c>
      <c r="S950" t="s">
        <v>22</v>
      </c>
      <c r="T950">
        <v>0</v>
      </c>
      <c r="U950">
        <f t="shared" si="86"/>
        <v>4</v>
      </c>
      <c r="V950">
        <f t="shared" si="87"/>
        <v>2</v>
      </c>
      <c r="W950">
        <f t="shared" si="88"/>
        <v>2</v>
      </c>
      <c r="X950" t="str">
        <f t="shared" si="89"/>
        <v>422</v>
      </c>
      <c r="Y950" t="str">
        <f>IF(Table1[[#This Row],[RFM_Score]]="555","Champion", IF(AND(J950&gt;=4,V950&gt;=4),"Loyal", IF(U950&lt;=2,"At Risk", IF(W950&gt;=4,"Potential Loyalist","Others"))))</f>
        <v>Others</v>
      </c>
    </row>
    <row r="951" spans="1:25">
      <c r="A951" t="s">
        <v>1306</v>
      </c>
      <c r="B951">
        <v>49</v>
      </c>
      <c r="C951" t="s">
        <v>19</v>
      </c>
      <c r="D951" t="s">
        <v>25</v>
      </c>
      <c r="E951" s="6" t="s">
        <v>13021</v>
      </c>
      <c r="F951" t="s">
        <v>60</v>
      </c>
      <c r="G951">
        <v>2</v>
      </c>
      <c r="H951">
        <v>0</v>
      </c>
      <c r="I951">
        <v>57</v>
      </c>
      <c r="J951">
        <v>1</v>
      </c>
      <c r="K951">
        <v>110.96</v>
      </c>
      <c r="L951" t="str">
        <f t="shared" si="84"/>
        <v/>
      </c>
      <c r="M951">
        <v>5</v>
      </c>
      <c r="N951" t="str">
        <f t="shared" si="85"/>
        <v/>
      </c>
      <c r="O951">
        <v>26</v>
      </c>
      <c r="P951" s="11">
        <v>0</v>
      </c>
      <c r="Q951" s="11">
        <v>1.7543859649122799E-2</v>
      </c>
      <c r="R951" s="12">
        <v>22.192</v>
      </c>
      <c r="S951" t="s">
        <v>22</v>
      </c>
      <c r="T951">
        <v>0</v>
      </c>
      <c r="U951">
        <f t="shared" si="86"/>
        <v>4</v>
      </c>
      <c r="V951">
        <f t="shared" si="87"/>
        <v>2</v>
      </c>
      <c r="W951">
        <f t="shared" si="88"/>
        <v>2</v>
      </c>
      <c r="X951" t="str">
        <f t="shared" si="89"/>
        <v>422</v>
      </c>
      <c r="Y951" t="str">
        <f>IF(Table1[[#This Row],[RFM_Score]]="555","Champion", IF(AND(J951&gt;=4,V951&gt;=4),"Loyal", IF(U951&lt;=2,"At Risk", IF(W951&gt;=4,"Potential Loyalist","Others"))))</f>
        <v>Others</v>
      </c>
    </row>
    <row r="952" spans="1:25">
      <c r="A952" t="s">
        <v>9963</v>
      </c>
      <c r="B952">
        <v>24</v>
      </c>
      <c r="C952" t="s">
        <v>19</v>
      </c>
      <c r="D952" t="s">
        <v>46</v>
      </c>
      <c r="E952" s="6" t="s">
        <v>13022</v>
      </c>
      <c r="F952" t="s">
        <v>62</v>
      </c>
      <c r="G952">
        <v>1</v>
      </c>
      <c r="H952">
        <v>1</v>
      </c>
      <c r="I952">
        <v>39</v>
      </c>
      <c r="J952">
        <v>2</v>
      </c>
      <c r="K952">
        <v>110.62</v>
      </c>
      <c r="L952" t="str">
        <f t="shared" si="84"/>
        <v/>
      </c>
      <c r="M952">
        <v>5</v>
      </c>
      <c r="N952" t="str">
        <f t="shared" si="85"/>
        <v/>
      </c>
      <c r="O952">
        <v>53</v>
      </c>
      <c r="P952" s="11">
        <v>1</v>
      </c>
      <c r="Q952" s="11">
        <v>5.1282051282051197E-2</v>
      </c>
      <c r="R952" s="12">
        <v>22.123999999999999</v>
      </c>
      <c r="S952" t="s">
        <v>22</v>
      </c>
      <c r="T952">
        <v>0</v>
      </c>
      <c r="U952">
        <f t="shared" si="86"/>
        <v>3</v>
      </c>
      <c r="V952">
        <f t="shared" si="87"/>
        <v>2</v>
      </c>
      <c r="W952">
        <f t="shared" si="88"/>
        <v>2</v>
      </c>
      <c r="X952" t="str">
        <f t="shared" si="89"/>
        <v>322</v>
      </c>
      <c r="Y952" t="str">
        <f>IF(Table1[[#This Row],[RFM_Score]]="555","Champion", IF(AND(J952&gt;=4,V952&gt;=4),"Loyal", IF(U952&lt;=2,"At Risk", IF(W952&gt;=4,"Potential Loyalist","Others"))))</f>
        <v>Others</v>
      </c>
    </row>
    <row r="953" spans="1:25">
      <c r="A953" t="s">
        <v>655</v>
      </c>
      <c r="B953">
        <v>40</v>
      </c>
      <c r="C953" t="s">
        <v>19</v>
      </c>
      <c r="D953" t="s">
        <v>20</v>
      </c>
      <c r="E953" s="6" t="s">
        <v>13023</v>
      </c>
      <c r="F953" t="s">
        <v>26</v>
      </c>
      <c r="G953">
        <v>4</v>
      </c>
      <c r="H953">
        <v>1</v>
      </c>
      <c r="I953">
        <v>49</v>
      </c>
      <c r="J953">
        <v>1</v>
      </c>
      <c r="K953">
        <v>110.58</v>
      </c>
      <c r="L953" t="str">
        <f t="shared" si="84"/>
        <v/>
      </c>
      <c r="M953">
        <v>5</v>
      </c>
      <c r="N953" t="str">
        <f t="shared" si="85"/>
        <v/>
      </c>
      <c r="O953">
        <v>12</v>
      </c>
      <c r="P953" s="11">
        <v>0.25</v>
      </c>
      <c r="Q953" s="11">
        <v>2.04081632653061E-2</v>
      </c>
      <c r="R953" s="12">
        <v>22.116</v>
      </c>
      <c r="S953" t="s">
        <v>22</v>
      </c>
      <c r="T953">
        <v>0</v>
      </c>
      <c r="U953">
        <f t="shared" si="86"/>
        <v>5</v>
      </c>
      <c r="V953">
        <f t="shared" si="87"/>
        <v>2</v>
      </c>
      <c r="W953">
        <f t="shared" si="88"/>
        <v>2</v>
      </c>
      <c r="X953" t="str">
        <f t="shared" si="89"/>
        <v>522</v>
      </c>
      <c r="Y953" t="str">
        <f>IF(Table1[[#This Row],[RFM_Score]]="555","Champion", IF(AND(J953&gt;=4,V953&gt;=4),"Loyal", IF(U953&lt;=2,"At Risk", IF(W953&gt;=4,"Potential Loyalist","Others"))))</f>
        <v>Others</v>
      </c>
    </row>
    <row r="954" spans="1:25">
      <c r="A954" t="s">
        <v>8991</v>
      </c>
      <c r="B954">
        <v>31</v>
      </c>
      <c r="C954" t="s">
        <v>24</v>
      </c>
      <c r="D954" t="s">
        <v>25</v>
      </c>
      <c r="E954" s="6" t="s">
        <v>13024</v>
      </c>
      <c r="F954" t="s">
        <v>62</v>
      </c>
      <c r="G954">
        <v>2</v>
      </c>
      <c r="H954">
        <v>1</v>
      </c>
      <c r="I954">
        <v>46</v>
      </c>
      <c r="J954">
        <v>7</v>
      </c>
      <c r="K954">
        <v>110.39</v>
      </c>
      <c r="L954" t="str">
        <f t="shared" si="84"/>
        <v/>
      </c>
      <c r="M954">
        <v>5</v>
      </c>
      <c r="N954" t="str">
        <f t="shared" si="85"/>
        <v/>
      </c>
      <c r="O954">
        <v>84</v>
      </c>
      <c r="P954" s="11">
        <v>0.5</v>
      </c>
      <c r="Q954" s="11">
        <v>0.15217391304347799</v>
      </c>
      <c r="R954" s="12">
        <v>22.077999999999999</v>
      </c>
      <c r="S954" t="s">
        <v>22</v>
      </c>
      <c r="T954">
        <v>0</v>
      </c>
      <c r="U954">
        <f t="shared" si="86"/>
        <v>2</v>
      </c>
      <c r="V954">
        <f t="shared" si="87"/>
        <v>2</v>
      </c>
      <c r="W954">
        <f t="shared" si="88"/>
        <v>2</v>
      </c>
      <c r="X954" t="str">
        <f t="shared" si="89"/>
        <v>222</v>
      </c>
      <c r="Y954" t="str">
        <f>IF(Table1[[#This Row],[RFM_Score]]="555","Champion", IF(AND(J954&gt;=4,V954&gt;=4),"Loyal", IF(U954&lt;=2,"At Risk", IF(W954&gt;=4,"Potential Loyalist","Others"))))</f>
        <v>At Risk</v>
      </c>
    </row>
    <row r="955" spans="1:25">
      <c r="A955" t="s">
        <v>4207</v>
      </c>
      <c r="B955">
        <v>18</v>
      </c>
      <c r="C955" t="s">
        <v>19</v>
      </c>
      <c r="D955" t="s">
        <v>25</v>
      </c>
      <c r="E955" s="6" t="s">
        <v>13025</v>
      </c>
      <c r="F955" t="s">
        <v>21</v>
      </c>
      <c r="G955">
        <v>2</v>
      </c>
      <c r="H955">
        <v>1</v>
      </c>
      <c r="I955">
        <v>53</v>
      </c>
      <c r="J955">
        <v>4</v>
      </c>
      <c r="K955">
        <v>110.31</v>
      </c>
      <c r="L955" t="str">
        <f t="shared" si="84"/>
        <v/>
      </c>
      <c r="M955">
        <v>5</v>
      </c>
      <c r="N955" t="str">
        <f t="shared" si="85"/>
        <v/>
      </c>
      <c r="O955">
        <v>6</v>
      </c>
      <c r="P955" s="11">
        <v>0.5</v>
      </c>
      <c r="Q955" s="11">
        <v>7.5471698113207503E-2</v>
      </c>
      <c r="R955" s="12">
        <v>22.062000000000001</v>
      </c>
      <c r="S955" t="s">
        <v>22</v>
      </c>
      <c r="T955">
        <v>0</v>
      </c>
      <c r="U955">
        <f t="shared" si="86"/>
        <v>5</v>
      </c>
      <c r="V955">
        <f t="shared" si="87"/>
        <v>2</v>
      </c>
      <c r="W955">
        <f t="shared" si="88"/>
        <v>2</v>
      </c>
      <c r="X955" t="str">
        <f t="shared" si="89"/>
        <v>522</v>
      </c>
      <c r="Y955" t="str">
        <f>IF(Table1[[#This Row],[RFM_Score]]="555","Champion", IF(AND(J955&gt;=4,V955&gt;=4),"Loyal", IF(U955&lt;=2,"At Risk", IF(W955&gt;=4,"Potential Loyalist","Others"))))</f>
        <v>Others</v>
      </c>
    </row>
    <row r="956" spans="1:25">
      <c r="A956" t="s">
        <v>2848</v>
      </c>
      <c r="B956">
        <v>27</v>
      </c>
      <c r="C956" t="s">
        <v>19</v>
      </c>
      <c r="D956" t="s">
        <v>49</v>
      </c>
      <c r="E956" s="6" t="s">
        <v>13026</v>
      </c>
      <c r="F956" t="s">
        <v>60</v>
      </c>
      <c r="G956">
        <v>0</v>
      </c>
      <c r="H956">
        <v>0</v>
      </c>
      <c r="I956">
        <v>42</v>
      </c>
      <c r="J956">
        <v>6</v>
      </c>
      <c r="K956">
        <v>110.19</v>
      </c>
      <c r="L956" t="str">
        <f t="shared" si="84"/>
        <v/>
      </c>
      <c r="M956">
        <v>5</v>
      </c>
      <c r="N956" t="str">
        <f t="shared" si="85"/>
        <v/>
      </c>
      <c r="O956">
        <v>97</v>
      </c>
      <c r="P956" s="11">
        <v>0</v>
      </c>
      <c r="Q956" s="11">
        <v>0.14285714285714199</v>
      </c>
      <c r="R956" s="12">
        <v>22.038</v>
      </c>
      <c r="S956" t="s">
        <v>22</v>
      </c>
      <c r="T956">
        <v>0</v>
      </c>
      <c r="U956">
        <f t="shared" si="86"/>
        <v>2</v>
      </c>
      <c r="V956">
        <f t="shared" si="87"/>
        <v>2</v>
      </c>
      <c r="W956">
        <f t="shared" si="88"/>
        <v>2</v>
      </c>
      <c r="X956" t="str">
        <f t="shared" si="89"/>
        <v>222</v>
      </c>
      <c r="Y956" t="str">
        <f>IF(Table1[[#This Row],[RFM_Score]]="555","Champion", IF(AND(J956&gt;=4,V956&gt;=4),"Loyal", IF(U956&lt;=2,"At Risk", IF(W956&gt;=4,"Potential Loyalist","Others"))))</f>
        <v>At Risk</v>
      </c>
    </row>
    <row r="957" spans="1:25">
      <c r="A957" t="s">
        <v>11544</v>
      </c>
      <c r="B957">
        <v>30</v>
      </c>
      <c r="C957" t="s">
        <v>24</v>
      </c>
      <c r="D957" t="s">
        <v>35</v>
      </c>
      <c r="E957" s="6" t="s">
        <v>13027</v>
      </c>
      <c r="F957" t="s">
        <v>30</v>
      </c>
      <c r="G957">
        <v>2</v>
      </c>
      <c r="H957">
        <v>1</v>
      </c>
      <c r="I957">
        <v>50</v>
      </c>
      <c r="J957">
        <v>3</v>
      </c>
      <c r="K957">
        <v>108.25</v>
      </c>
      <c r="L957" t="str">
        <f t="shared" si="84"/>
        <v/>
      </c>
      <c r="M957">
        <v>5</v>
      </c>
      <c r="N957" t="str">
        <f t="shared" si="85"/>
        <v/>
      </c>
      <c r="O957">
        <v>5</v>
      </c>
      <c r="P957" s="11">
        <v>0.5</v>
      </c>
      <c r="Q957" s="11">
        <v>0.06</v>
      </c>
      <c r="R957" s="12">
        <v>21.65</v>
      </c>
      <c r="S957" t="s">
        <v>22</v>
      </c>
      <c r="T957">
        <v>0</v>
      </c>
      <c r="U957">
        <f t="shared" si="86"/>
        <v>5</v>
      </c>
      <c r="V957">
        <f t="shared" si="87"/>
        <v>2</v>
      </c>
      <c r="W957">
        <f t="shared" si="88"/>
        <v>2</v>
      </c>
      <c r="X957" t="str">
        <f t="shared" si="89"/>
        <v>522</v>
      </c>
      <c r="Y957" t="str">
        <f>IF(Table1[[#This Row],[RFM_Score]]="555","Champion", IF(AND(J957&gt;=4,V957&gt;=4),"Loyal", IF(U957&lt;=2,"At Risk", IF(W957&gt;=4,"Potential Loyalist","Others"))))</f>
        <v>Others</v>
      </c>
    </row>
    <row r="958" spans="1:25">
      <c r="A958" t="s">
        <v>8462</v>
      </c>
      <c r="B958">
        <v>34</v>
      </c>
      <c r="C958" t="s">
        <v>19</v>
      </c>
      <c r="D958" t="s">
        <v>25</v>
      </c>
      <c r="E958" s="6" t="s">
        <v>13028</v>
      </c>
      <c r="F958" t="s">
        <v>21</v>
      </c>
      <c r="G958">
        <v>2</v>
      </c>
      <c r="H958">
        <v>0</v>
      </c>
      <c r="I958">
        <v>57</v>
      </c>
      <c r="J958">
        <v>6</v>
      </c>
      <c r="K958">
        <v>107.38</v>
      </c>
      <c r="L958" t="str">
        <f t="shared" si="84"/>
        <v/>
      </c>
      <c r="M958">
        <v>5</v>
      </c>
      <c r="N958" t="str">
        <f t="shared" si="85"/>
        <v/>
      </c>
      <c r="O958">
        <v>54</v>
      </c>
      <c r="P958" s="11">
        <v>0</v>
      </c>
      <c r="Q958" s="11">
        <v>0.105263157894736</v>
      </c>
      <c r="R958" s="12">
        <v>21.475999999999999</v>
      </c>
      <c r="S958" t="s">
        <v>22</v>
      </c>
      <c r="T958">
        <v>1</v>
      </c>
      <c r="U958">
        <f t="shared" si="86"/>
        <v>3</v>
      </c>
      <c r="V958">
        <f t="shared" si="87"/>
        <v>2</v>
      </c>
      <c r="W958">
        <f t="shared" si="88"/>
        <v>2</v>
      </c>
      <c r="X958" t="str">
        <f t="shared" si="89"/>
        <v>322</v>
      </c>
      <c r="Y958" t="str">
        <f>IF(Table1[[#This Row],[RFM_Score]]="555","Champion", IF(AND(J958&gt;=4,V958&gt;=4),"Loyal", IF(U958&lt;=2,"At Risk", IF(W958&gt;=4,"Potential Loyalist","Others"))))</f>
        <v>Others</v>
      </c>
    </row>
    <row r="959" spans="1:25">
      <c r="A959" t="s">
        <v>705</v>
      </c>
      <c r="B959">
        <v>18</v>
      </c>
      <c r="C959" t="s">
        <v>19</v>
      </c>
      <c r="D959" t="s">
        <v>25</v>
      </c>
      <c r="E959" s="6" t="s">
        <v>13029</v>
      </c>
      <c r="F959" t="s">
        <v>37</v>
      </c>
      <c r="G959">
        <v>2</v>
      </c>
      <c r="H959">
        <v>2</v>
      </c>
      <c r="I959">
        <v>49</v>
      </c>
      <c r="J959">
        <v>2</v>
      </c>
      <c r="K959">
        <v>107.37</v>
      </c>
      <c r="L959" t="str">
        <f t="shared" si="84"/>
        <v/>
      </c>
      <c r="M959">
        <v>5</v>
      </c>
      <c r="N959" t="str">
        <f t="shared" si="85"/>
        <v/>
      </c>
      <c r="O959">
        <v>17</v>
      </c>
      <c r="P959" s="11">
        <v>1</v>
      </c>
      <c r="Q959" s="11">
        <v>4.08163265306122E-2</v>
      </c>
      <c r="R959" s="12">
        <v>21.474</v>
      </c>
      <c r="S959" t="s">
        <v>22</v>
      </c>
      <c r="T959">
        <v>0</v>
      </c>
      <c r="U959">
        <f t="shared" si="86"/>
        <v>5</v>
      </c>
      <c r="V959">
        <f t="shared" si="87"/>
        <v>2</v>
      </c>
      <c r="W959">
        <f t="shared" si="88"/>
        <v>2</v>
      </c>
      <c r="X959" t="str">
        <f t="shared" si="89"/>
        <v>522</v>
      </c>
      <c r="Y959" t="str">
        <f>IF(Table1[[#This Row],[RFM_Score]]="555","Champion", IF(AND(J959&gt;=4,V959&gt;=4),"Loyal", IF(U959&lt;=2,"At Risk", IF(W959&gt;=4,"Potential Loyalist","Others"))))</f>
        <v>Others</v>
      </c>
    </row>
    <row r="960" spans="1:25">
      <c r="A960" t="s">
        <v>8843</v>
      </c>
      <c r="B960">
        <v>24</v>
      </c>
      <c r="C960" t="s">
        <v>33</v>
      </c>
      <c r="D960" t="s">
        <v>25</v>
      </c>
      <c r="E960" s="6" t="s">
        <v>13030</v>
      </c>
      <c r="F960" t="s">
        <v>62</v>
      </c>
      <c r="G960">
        <v>2</v>
      </c>
      <c r="H960">
        <v>1</v>
      </c>
      <c r="I960">
        <v>57</v>
      </c>
      <c r="J960">
        <v>2</v>
      </c>
      <c r="K960">
        <v>107.24</v>
      </c>
      <c r="L960" t="str">
        <f t="shared" si="84"/>
        <v/>
      </c>
      <c r="M960">
        <v>5</v>
      </c>
      <c r="N960" t="str">
        <f t="shared" si="85"/>
        <v/>
      </c>
      <c r="O960">
        <v>44</v>
      </c>
      <c r="P960" s="11">
        <v>0.5</v>
      </c>
      <c r="Q960" s="11">
        <v>3.5087719298245598E-2</v>
      </c>
      <c r="R960" s="12">
        <v>21.448</v>
      </c>
      <c r="S960" t="s">
        <v>22</v>
      </c>
      <c r="T960">
        <v>1</v>
      </c>
      <c r="U960">
        <f t="shared" si="86"/>
        <v>3</v>
      </c>
      <c r="V960">
        <f t="shared" si="87"/>
        <v>2</v>
      </c>
      <c r="W960">
        <f t="shared" si="88"/>
        <v>2</v>
      </c>
      <c r="X960" t="str">
        <f t="shared" si="89"/>
        <v>322</v>
      </c>
      <c r="Y960" t="str">
        <f>IF(Table1[[#This Row],[RFM_Score]]="555","Champion", IF(AND(J960&gt;=4,V960&gt;=4),"Loyal", IF(U960&lt;=2,"At Risk", IF(W960&gt;=4,"Potential Loyalist","Others"))))</f>
        <v>Others</v>
      </c>
    </row>
    <row r="961" spans="1:25">
      <c r="A961" t="s">
        <v>6339</v>
      </c>
      <c r="B961">
        <v>46</v>
      </c>
      <c r="C961" t="s">
        <v>19</v>
      </c>
      <c r="D961" t="s">
        <v>29</v>
      </c>
      <c r="E961" s="6" t="s">
        <v>13031</v>
      </c>
      <c r="F961" t="s">
        <v>21</v>
      </c>
      <c r="G961">
        <v>1</v>
      </c>
      <c r="H961">
        <v>0</v>
      </c>
      <c r="I961">
        <v>59</v>
      </c>
      <c r="J961">
        <v>1</v>
      </c>
      <c r="K961">
        <v>107.05</v>
      </c>
      <c r="L961" t="str">
        <f t="shared" si="84"/>
        <v/>
      </c>
      <c r="M961">
        <v>5</v>
      </c>
      <c r="N961" t="str">
        <f t="shared" si="85"/>
        <v/>
      </c>
      <c r="O961">
        <v>5</v>
      </c>
      <c r="P961" s="11">
        <v>0</v>
      </c>
      <c r="Q961" s="11">
        <v>1.6949152542372801E-2</v>
      </c>
      <c r="R961" s="12">
        <v>21.41</v>
      </c>
      <c r="S961" t="s">
        <v>22</v>
      </c>
      <c r="T961">
        <v>0</v>
      </c>
      <c r="U961">
        <f t="shared" si="86"/>
        <v>5</v>
      </c>
      <c r="V961">
        <f t="shared" si="87"/>
        <v>2</v>
      </c>
      <c r="W961">
        <f t="shared" si="88"/>
        <v>2</v>
      </c>
      <c r="X961" t="str">
        <f t="shared" si="89"/>
        <v>522</v>
      </c>
      <c r="Y961" t="str">
        <f>IF(Table1[[#This Row],[RFM_Score]]="555","Champion", IF(AND(J961&gt;=4,V961&gt;=4),"Loyal", IF(U961&lt;=2,"At Risk", IF(W961&gt;=4,"Potential Loyalist","Others"))))</f>
        <v>Others</v>
      </c>
    </row>
    <row r="962" spans="1:25">
      <c r="A962" t="s">
        <v>6841</v>
      </c>
      <c r="B962">
        <v>24</v>
      </c>
      <c r="C962" t="s">
        <v>24</v>
      </c>
      <c r="D962" t="s">
        <v>49</v>
      </c>
      <c r="E962" s="6" t="s">
        <v>13032</v>
      </c>
      <c r="F962" t="s">
        <v>30</v>
      </c>
      <c r="G962">
        <v>3</v>
      </c>
      <c r="H962">
        <v>0</v>
      </c>
      <c r="I962">
        <v>47</v>
      </c>
      <c r="J962">
        <v>2</v>
      </c>
      <c r="K962">
        <v>107.02</v>
      </c>
      <c r="L962" t="str">
        <f t="shared" ref="L962:L1025" si="90">IF(OR(K962&lt;$AC$10, K962&gt;$AC$11), "OUTLIER", "")</f>
        <v/>
      </c>
      <c r="M962">
        <v>5</v>
      </c>
      <c r="N962" t="str">
        <f t="shared" ref="N962:N1025" si="91">IF(OR(M962&lt;$AC$16, M962&gt;$AC$17), "OUTLIER", "")</f>
        <v/>
      </c>
      <c r="O962">
        <v>10</v>
      </c>
      <c r="P962" s="11">
        <v>0</v>
      </c>
      <c r="Q962" s="11">
        <v>4.2553191489361701E-2</v>
      </c>
      <c r="R962" s="12">
        <v>21.404</v>
      </c>
      <c r="S962" t="s">
        <v>22</v>
      </c>
      <c r="T962">
        <v>0</v>
      </c>
      <c r="U962">
        <f t="shared" ref="U962:U1025" si="92">IF(O962&lt;=20,5,IF(O962&lt;=40,4,IF(O962&lt;=70,3,IF(O962&lt;=100,2,1))))</f>
        <v>5</v>
      </c>
      <c r="V962">
        <f t="shared" ref="V962:V1025" si="93">IF(M962&gt;=11,5,IF(M962&gt;=9,4,IF(M962&gt;=7,3,IF(M962&gt;=5,2,1))))</f>
        <v>2</v>
      </c>
      <c r="W962">
        <f t="shared" ref="W962:W1025" si="94">IF(K962&gt;=500,5,IF(K962&gt;=300,4,IF(K962&gt;=150,3,IF(K962&gt;=50,2,1))))</f>
        <v>2</v>
      </c>
      <c r="X962" t="str">
        <f t="shared" ref="X962:X1025" si="95">U962 &amp; V962 &amp; W962</f>
        <v>522</v>
      </c>
      <c r="Y962" t="str">
        <f>IF(Table1[[#This Row],[RFM_Score]]="555","Champion", IF(AND(J962&gt;=4,V962&gt;=4),"Loyal", IF(U962&lt;=2,"At Risk", IF(W962&gt;=4,"Potential Loyalist","Others"))))</f>
        <v>Others</v>
      </c>
    </row>
    <row r="963" spans="1:25">
      <c r="A963" t="s">
        <v>9618</v>
      </c>
      <c r="B963">
        <v>18</v>
      </c>
      <c r="C963" t="s">
        <v>19</v>
      </c>
      <c r="D963" t="s">
        <v>25</v>
      </c>
      <c r="E963" s="6" t="s">
        <v>13033</v>
      </c>
      <c r="F963" t="s">
        <v>21</v>
      </c>
      <c r="G963">
        <v>3</v>
      </c>
      <c r="H963">
        <v>0</v>
      </c>
      <c r="I963">
        <v>60</v>
      </c>
      <c r="J963">
        <v>2</v>
      </c>
      <c r="K963">
        <v>106.81</v>
      </c>
      <c r="L963" t="str">
        <f t="shared" si="90"/>
        <v/>
      </c>
      <c r="M963">
        <v>5</v>
      </c>
      <c r="N963" t="str">
        <f t="shared" si="91"/>
        <v/>
      </c>
      <c r="O963">
        <v>39</v>
      </c>
      <c r="P963" s="11">
        <v>0</v>
      </c>
      <c r="Q963" s="11">
        <v>3.3333333333333298E-2</v>
      </c>
      <c r="R963" s="12">
        <v>21.361999999999998</v>
      </c>
      <c r="S963" t="s">
        <v>22</v>
      </c>
      <c r="T963">
        <v>1</v>
      </c>
      <c r="U963">
        <f t="shared" si="92"/>
        <v>4</v>
      </c>
      <c r="V963">
        <f t="shared" si="93"/>
        <v>2</v>
      </c>
      <c r="W963">
        <f t="shared" si="94"/>
        <v>2</v>
      </c>
      <c r="X963" t="str">
        <f t="shared" si="95"/>
        <v>422</v>
      </c>
      <c r="Y963" t="str">
        <f>IF(Table1[[#This Row],[RFM_Score]]="555","Champion", IF(AND(J963&gt;=4,V963&gt;=4),"Loyal", IF(U963&lt;=2,"At Risk", IF(W963&gt;=4,"Potential Loyalist","Others"))))</f>
        <v>Others</v>
      </c>
    </row>
    <row r="964" spans="1:25">
      <c r="A964" t="s">
        <v>8878</v>
      </c>
      <c r="B964">
        <v>43</v>
      </c>
      <c r="C964" t="s">
        <v>19</v>
      </c>
      <c r="D964" t="s">
        <v>25</v>
      </c>
      <c r="E964" s="6" t="s">
        <v>13034</v>
      </c>
      <c r="F964" t="s">
        <v>26</v>
      </c>
      <c r="G964">
        <v>4</v>
      </c>
      <c r="H964">
        <v>1</v>
      </c>
      <c r="I964">
        <v>47</v>
      </c>
      <c r="J964">
        <v>6</v>
      </c>
      <c r="K964">
        <v>106.75</v>
      </c>
      <c r="L964" t="str">
        <f t="shared" si="90"/>
        <v/>
      </c>
      <c r="M964">
        <v>5</v>
      </c>
      <c r="N964" t="str">
        <f t="shared" si="91"/>
        <v/>
      </c>
      <c r="O964">
        <v>34</v>
      </c>
      <c r="P964" s="11">
        <v>0.25</v>
      </c>
      <c r="Q964" s="11">
        <v>0.12765957446808501</v>
      </c>
      <c r="R964" s="12">
        <v>21.35</v>
      </c>
      <c r="S964" t="s">
        <v>22</v>
      </c>
      <c r="T964">
        <v>1</v>
      </c>
      <c r="U964">
        <f t="shared" si="92"/>
        <v>4</v>
      </c>
      <c r="V964">
        <f t="shared" si="93"/>
        <v>2</v>
      </c>
      <c r="W964">
        <f t="shared" si="94"/>
        <v>2</v>
      </c>
      <c r="X964" t="str">
        <f t="shared" si="95"/>
        <v>422</v>
      </c>
      <c r="Y964" t="str">
        <f>IF(Table1[[#This Row],[RFM_Score]]="555","Champion", IF(AND(J964&gt;=4,V964&gt;=4),"Loyal", IF(U964&lt;=2,"At Risk", IF(W964&gt;=4,"Potential Loyalist","Others"))))</f>
        <v>Others</v>
      </c>
    </row>
    <row r="965" spans="1:25">
      <c r="A965" t="s">
        <v>5962</v>
      </c>
      <c r="B965">
        <v>24</v>
      </c>
      <c r="C965" t="s">
        <v>19</v>
      </c>
      <c r="D965" t="s">
        <v>29</v>
      </c>
      <c r="E965" s="6" t="s">
        <v>13035</v>
      </c>
      <c r="F965" t="s">
        <v>60</v>
      </c>
      <c r="G965">
        <v>4</v>
      </c>
      <c r="H965">
        <v>0</v>
      </c>
      <c r="I965">
        <v>45</v>
      </c>
      <c r="J965">
        <v>6</v>
      </c>
      <c r="K965">
        <v>106.66</v>
      </c>
      <c r="L965" t="str">
        <f t="shared" si="90"/>
        <v/>
      </c>
      <c r="M965">
        <v>5</v>
      </c>
      <c r="N965" t="str">
        <f t="shared" si="91"/>
        <v/>
      </c>
      <c r="O965">
        <v>18</v>
      </c>
      <c r="P965" s="11">
        <v>0</v>
      </c>
      <c r="Q965" s="11">
        <v>0.133333333333333</v>
      </c>
      <c r="R965" s="12">
        <v>21.332000000000001</v>
      </c>
      <c r="S965" t="s">
        <v>22</v>
      </c>
      <c r="T965">
        <v>0</v>
      </c>
      <c r="U965">
        <f t="shared" si="92"/>
        <v>5</v>
      </c>
      <c r="V965">
        <f t="shared" si="93"/>
        <v>2</v>
      </c>
      <c r="W965">
        <f t="shared" si="94"/>
        <v>2</v>
      </c>
      <c r="X965" t="str">
        <f t="shared" si="95"/>
        <v>522</v>
      </c>
      <c r="Y965" t="str">
        <f>IF(Table1[[#This Row],[RFM_Score]]="555","Champion", IF(AND(J965&gt;=4,V965&gt;=4),"Loyal", IF(U965&lt;=2,"At Risk", IF(W965&gt;=4,"Potential Loyalist","Others"))))</f>
        <v>Others</v>
      </c>
    </row>
    <row r="966" spans="1:25">
      <c r="A966" t="s">
        <v>4116</v>
      </c>
      <c r="B966">
        <v>31</v>
      </c>
      <c r="C966" t="s">
        <v>24</v>
      </c>
      <c r="D966" t="s">
        <v>49</v>
      </c>
      <c r="E966" s="6" t="s">
        <v>13036</v>
      </c>
      <c r="F966" t="s">
        <v>62</v>
      </c>
      <c r="G966">
        <v>1</v>
      </c>
      <c r="H966">
        <v>1</v>
      </c>
      <c r="I966">
        <v>48</v>
      </c>
      <c r="J966">
        <v>2</v>
      </c>
      <c r="K966">
        <v>106.32</v>
      </c>
      <c r="L966" t="str">
        <f t="shared" si="90"/>
        <v/>
      </c>
      <c r="M966">
        <v>5</v>
      </c>
      <c r="N966" t="str">
        <f t="shared" si="91"/>
        <v/>
      </c>
      <c r="O966">
        <v>13</v>
      </c>
      <c r="P966" s="11">
        <v>1</v>
      </c>
      <c r="Q966" s="11">
        <v>4.1666666666666602E-2</v>
      </c>
      <c r="R966" s="12">
        <v>21.263999999999999</v>
      </c>
      <c r="S966" t="s">
        <v>22</v>
      </c>
      <c r="T966">
        <v>0</v>
      </c>
      <c r="U966">
        <f t="shared" si="92"/>
        <v>5</v>
      </c>
      <c r="V966">
        <f t="shared" si="93"/>
        <v>2</v>
      </c>
      <c r="W966">
        <f t="shared" si="94"/>
        <v>2</v>
      </c>
      <c r="X966" t="str">
        <f t="shared" si="95"/>
        <v>522</v>
      </c>
      <c r="Y966" t="str">
        <f>IF(Table1[[#This Row],[RFM_Score]]="555","Champion", IF(AND(J966&gt;=4,V966&gt;=4),"Loyal", IF(U966&lt;=2,"At Risk", IF(W966&gt;=4,"Potential Loyalist","Others"))))</f>
        <v>Others</v>
      </c>
    </row>
    <row r="967" spans="1:25">
      <c r="A967" t="s">
        <v>6157</v>
      </c>
      <c r="B967">
        <v>33</v>
      </c>
      <c r="C967" t="s">
        <v>24</v>
      </c>
      <c r="D967" t="s">
        <v>25</v>
      </c>
      <c r="E967" s="6" t="s">
        <v>13037</v>
      </c>
      <c r="F967" t="s">
        <v>26</v>
      </c>
      <c r="G967">
        <v>1</v>
      </c>
      <c r="H967">
        <v>1</v>
      </c>
      <c r="I967">
        <v>54</v>
      </c>
      <c r="J967">
        <v>2</v>
      </c>
      <c r="K967">
        <v>105.1</v>
      </c>
      <c r="L967" t="str">
        <f t="shared" si="90"/>
        <v/>
      </c>
      <c r="M967">
        <v>5</v>
      </c>
      <c r="N967" t="str">
        <f t="shared" si="91"/>
        <v/>
      </c>
      <c r="O967">
        <v>0</v>
      </c>
      <c r="P967" s="11">
        <v>1</v>
      </c>
      <c r="Q967" s="11">
        <v>3.7037037037037E-2</v>
      </c>
      <c r="R967" s="12">
        <v>21.02</v>
      </c>
      <c r="S967" t="s">
        <v>22</v>
      </c>
      <c r="T967">
        <v>0</v>
      </c>
      <c r="U967">
        <f t="shared" si="92"/>
        <v>5</v>
      </c>
      <c r="V967">
        <f t="shared" si="93"/>
        <v>2</v>
      </c>
      <c r="W967">
        <f t="shared" si="94"/>
        <v>2</v>
      </c>
      <c r="X967" t="str">
        <f t="shared" si="95"/>
        <v>522</v>
      </c>
      <c r="Y967" t="str">
        <f>IF(Table1[[#This Row],[RFM_Score]]="555","Champion", IF(AND(J967&gt;=4,V967&gt;=4),"Loyal", IF(U967&lt;=2,"At Risk", IF(W967&gt;=4,"Potential Loyalist","Others"))))</f>
        <v>Others</v>
      </c>
    </row>
    <row r="968" spans="1:25">
      <c r="A968" t="s">
        <v>7568</v>
      </c>
      <c r="B968">
        <v>42</v>
      </c>
      <c r="C968" t="s">
        <v>19</v>
      </c>
      <c r="D968" t="s">
        <v>41</v>
      </c>
      <c r="E968" s="6" t="s">
        <v>13038</v>
      </c>
      <c r="F968" t="s">
        <v>62</v>
      </c>
      <c r="G968">
        <v>2</v>
      </c>
      <c r="H968">
        <v>1</v>
      </c>
      <c r="I968">
        <v>53</v>
      </c>
      <c r="J968">
        <v>4</v>
      </c>
      <c r="K968">
        <v>104.65</v>
      </c>
      <c r="L968" t="str">
        <f t="shared" si="90"/>
        <v/>
      </c>
      <c r="M968">
        <v>5</v>
      </c>
      <c r="N968" t="str">
        <f t="shared" si="91"/>
        <v/>
      </c>
      <c r="O968">
        <v>15</v>
      </c>
      <c r="P968" s="11">
        <v>0.5</v>
      </c>
      <c r="Q968" s="11">
        <v>7.5471698113207503E-2</v>
      </c>
      <c r="R968" s="12">
        <v>20.93</v>
      </c>
      <c r="S968" t="s">
        <v>22</v>
      </c>
      <c r="T968">
        <v>1</v>
      </c>
      <c r="U968">
        <f t="shared" si="92"/>
        <v>5</v>
      </c>
      <c r="V968">
        <f t="shared" si="93"/>
        <v>2</v>
      </c>
      <c r="W968">
        <f t="shared" si="94"/>
        <v>2</v>
      </c>
      <c r="X968" t="str">
        <f t="shared" si="95"/>
        <v>522</v>
      </c>
      <c r="Y968" t="str">
        <f>IF(Table1[[#This Row],[RFM_Score]]="555","Champion", IF(AND(J968&gt;=4,V968&gt;=4),"Loyal", IF(U968&lt;=2,"At Risk", IF(W968&gt;=4,"Potential Loyalist","Others"))))</f>
        <v>Others</v>
      </c>
    </row>
    <row r="969" spans="1:25">
      <c r="A969" t="s">
        <v>2081</v>
      </c>
      <c r="B969">
        <v>25</v>
      </c>
      <c r="C969" t="s">
        <v>19</v>
      </c>
      <c r="D969" t="s">
        <v>25</v>
      </c>
      <c r="E969" s="6" t="s">
        <v>13039</v>
      </c>
      <c r="F969" t="s">
        <v>60</v>
      </c>
      <c r="G969">
        <v>4</v>
      </c>
      <c r="H969">
        <v>1</v>
      </c>
      <c r="I969">
        <v>47</v>
      </c>
      <c r="J969">
        <v>2</v>
      </c>
      <c r="K969">
        <v>104.27</v>
      </c>
      <c r="L969" t="str">
        <f t="shared" si="90"/>
        <v/>
      </c>
      <c r="M969">
        <v>5</v>
      </c>
      <c r="N969" t="str">
        <f t="shared" si="91"/>
        <v/>
      </c>
      <c r="O969">
        <v>19</v>
      </c>
      <c r="P969" s="11">
        <v>0.25</v>
      </c>
      <c r="Q969" s="11">
        <v>4.2553191489361701E-2</v>
      </c>
      <c r="R969" s="12">
        <v>20.853999999999999</v>
      </c>
      <c r="S969" t="s">
        <v>22</v>
      </c>
      <c r="T969">
        <v>0</v>
      </c>
      <c r="U969">
        <f t="shared" si="92"/>
        <v>5</v>
      </c>
      <c r="V969">
        <f t="shared" si="93"/>
        <v>2</v>
      </c>
      <c r="W969">
        <f t="shared" si="94"/>
        <v>2</v>
      </c>
      <c r="X969" t="str">
        <f t="shared" si="95"/>
        <v>522</v>
      </c>
      <c r="Y969" t="str">
        <f>IF(Table1[[#This Row],[RFM_Score]]="555","Champion", IF(AND(J969&gt;=4,V969&gt;=4),"Loyal", IF(U969&lt;=2,"At Risk", IF(W969&gt;=4,"Potential Loyalist","Others"))))</f>
        <v>Others</v>
      </c>
    </row>
    <row r="970" spans="1:25">
      <c r="A970" t="s">
        <v>2140</v>
      </c>
      <c r="B970">
        <v>48</v>
      </c>
      <c r="C970" t="s">
        <v>19</v>
      </c>
      <c r="D970" t="s">
        <v>49</v>
      </c>
      <c r="E970" s="6" t="s">
        <v>13040</v>
      </c>
      <c r="F970" t="s">
        <v>21</v>
      </c>
      <c r="G970">
        <v>5</v>
      </c>
      <c r="H970">
        <v>1</v>
      </c>
      <c r="I970">
        <v>56</v>
      </c>
      <c r="J970">
        <v>7</v>
      </c>
      <c r="K970">
        <v>103.69</v>
      </c>
      <c r="L970" t="str">
        <f t="shared" si="90"/>
        <v/>
      </c>
      <c r="M970">
        <v>5</v>
      </c>
      <c r="N970" t="str">
        <f t="shared" si="91"/>
        <v/>
      </c>
      <c r="O970">
        <v>11</v>
      </c>
      <c r="P970" s="11">
        <v>0.2</v>
      </c>
      <c r="Q970" s="11">
        <v>0.125</v>
      </c>
      <c r="R970" s="12">
        <v>20.738</v>
      </c>
      <c r="S970" t="s">
        <v>22</v>
      </c>
      <c r="T970">
        <v>0</v>
      </c>
      <c r="U970">
        <f t="shared" si="92"/>
        <v>5</v>
      </c>
      <c r="V970">
        <f t="shared" si="93"/>
        <v>2</v>
      </c>
      <c r="W970">
        <f t="shared" si="94"/>
        <v>2</v>
      </c>
      <c r="X970" t="str">
        <f t="shared" si="95"/>
        <v>522</v>
      </c>
      <c r="Y970" t="str">
        <f>IF(Table1[[#This Row],[RFM_Score]]="555","Champion", IF(AND(J970&gt;=4,V970&gt;=4),"Loyal", IF(U970&lt;=2,"At Risk", IF(W970&gt;=4,"Potential Loyalist","Others"))))</f>
        <v>Others</v>
      </c>
    </row>
    <row r="971" spans="1:25">
      <c r="A971" t="s">
        <v>2183</v>
      </c>
      <c r="B971">
        <v>18</v>
      </c>
      <c r="C971" t="s">
        <v>19</v>
      </c>
      <c r="D971" t="s">
        <v>20</v>
      </c>
      <c r="E971" s="6" t="s">
        <v>13041</v>
      </c>
      <c r="F971" t="s">
        <v>21</v>
      </c>
      <c r="G971">
        <v>4</v>
      </c>
      <c r="H971">
        <v>1</v>
      </c>
      <c r="I971">
        <v>47</v>
      </c>
      <c r="J971">
        <v>4</v>
      </c>
      <c r="K971">
        <v>101.99</v>
      </c>
      <c r="L971" t="str">
        <f t="shared" si="90"/>
        <v/>
      </c>
      <c r="M971">
        <v>5</v>
      </c>
      <c r="N971" t="str">
        <f t="shared" si="91"/>
        <v/>
      </c>
      <c r="O971">
        <v>125</v>
      </c>
      <c r="P971" s="11">
        <v>0.25</v>
      </c>
      <c r="Q971" s="11">
        <v>8.5106382978723402E-2</v>
      </c>
      <c r="R971" s="12">
        <v>20.398</v>
      </c>
      <c r="S971" t="s">
        <v>22</v>
      </c>
      <c r="T971">
        <v>0</v>
      </c>
      <c r="U971">
        <f t="shared" si="92"/>
        <v>1</v>
      </c>
      <c r="V971">
        <f t="shared" si="93"/>
        <v>2</v>
      </c>
      <c r="W971">
        <f t="shared" si="94"/>
        <v>2</v>
      </c>
      <c r="X971" t="str">
        <f t="shared" si="95"/>
        <v>122</v>
      </c>
      <c r="Y971" t="str">
        <f>IF(Table1[[#This Row],[RFM_Score]]="555","Champion", IF(AND(J971&gt;=4,V971&gt;=4),"Loyal", IF(U971&lt;=2,"At Risk", IF(W971&gt;=4,"Potential Loyalist","Others"))))</f>
        <v>At Risk</v>
      </c>
    </row>
    <row r="972" spans="1:25">
      <c r="A972" t="s">
        <v>2059</v>
      </c>
      <c r="B972">
        <v>51</v>
      </c>
      <c r="C972" t="s">
        <v>24</v>
      </c>
      <c r="D972" t="s">
        <v>25</v>
      </c>
      <c r="E972" s="6" t="s">
        <v>13042</v>
      </c>
      <c r="F972" t="s">
        <v>30</v>
      </c>
      <c r="G972">
        <v>1</v>
      </c>
      <c r="H972">
        <v>0</v>
      </c>
      <c r="I972">
        <v>48</v>
      </c>
      <c r="J972">
        <v>4</v>
      </c>
      <c r="K972">
        <v>101.73</v>
      </c>
      <c r="L972" t="str">
        <f t="shared" si="90"/>
        <v/>
      </c>
      <c r="M972">
        <v>5</v>
      </c>
      <c r="N972" t="str">
        <f t="shared" si="91"/>
        <v/>
      </c>
      <c r="O972">
        <v>73</v>
      </c>
      <c r="P972" s="11">
        <v>0</v>
      </c>
      <c r="Q972" s="11">
        <v>8.3333333333333301E-2</v>
      </c>
      <c r="R972" s="12">
        <v>20.346</v>
      </c>
      <c r="S972" t="s">
        <v>22</v>
      </c>
      <c r="T972">
        <v>0</v>
      </c>
      <c r="U972">
        <f t="shared" si="92"/>
        <v>2</v>
      </c>
      <c r="V972">
        <f t="shared" si="93"/>
        <v>2</v>
      </c>
      <c r="W972">
        <f t="shared" si="94"/>
        <v>2</v>
      </c>
      <c r="X972" t="str">
        <f t="shared" si="95"/>
        <v>222</v>
      </c>
      <c r="Y972" t="str">
        <f>IF(Table1[[#This Row],[RFM_Score]]="555","Champion", IF(AND(J972&gt;=4,V972&gt;=4),"Loyal", IF(U972&lt;=2,"At Risk", IF(W972&gt;=4,"Potential Loyalist","Others"))))</f>
        <v>At Risk</v>
      </c>
    </row>
    <row r="973" spans="1:25">
      <c r="A973" t="s">
        <v>7622</v>
      </c>
      <c r="B973">
        <v>25</v>
      </c>
      <c r="C973" t="s">
        <v>24</v>
      </c>
      <c r="D973" t="s">
        <v>25</v>
      </c>
      <c r="E973" s="6" t="s">
        <v>13043</v>
      </c>
      <c r="F973" t="s">
        <v>37</v>
      </c>
      <c r="G973">
        <v>5</v>
      </c>
      <c r="H973">
        <v>0</v>
      </c>
      <c r="I973">
        <v>56</v>
      </c>
      <c r="J973">
        <v>2</v>
      </c>
      <c r="K973">
        <v>101.64</v>
      </c>
      <c r="L973" t="str">
        <f t="shared" si="90"/>
        <v/>
      </c>
      <c r="M973">
        <v>5</v>
      </c>
      <c r="N973" t="str">
        <f t="shared" si="91"/>
        <v/>
      </c>
      <c r="O973">
        <v>3</v>
      </c>
      <c r="P973" s="11">
        <v>0</v>
      </c>
      <c r="Q973" s="11">
        <v>3.5714285714285698E-2</v>
      </c>
      <c r="R973" s="12">
        <v>20.327999999999999</v>
      </c>
      <c r="S973" t="s">
        <v>22</v>
      </c>
      <c r="T973">
        <v>0</v>
      </c>
      <c r="U973">
        <f t="shared" si="92"/>
        <v>5</v>
      </c>
      <c r="V973">
        <f t="shared" si="93"/>
        <v>2</v>
      </c>
      <c r="W973">
        <f t="shared" si="94"/>
        <v>2</v>
      </c>
      <c r="X973" t="str">
        <f t="shared" si="95"/>
        <v>522</v>
      </c>
      <c r="Y973" t="str">
        <f>IF(Table1[[#This Row],[RFM_Score]]="555","Champion", IF(AND(J973&gt;=4,V973&gt;=4),"Loyal", IF(U973&lt;=2,"At Risk", IF(W973&gt;=4,"Potential Loyalist","Others"))))</f>
        <v>Others</v>
      </c>
    </row>
    <row r="974" spans="1:25">
      <c r="A974" t="s">
        <v>3538</v>
      </c>
      <c r="B974">
        <v>27</v>
      </c>
      <c r="C974" t="s">
        <v>19</v>
      </c>
      <c r="D974" t="s">
        <v>25</v>
      </c>
      <c r="E974" s="6" t="s">
        <v>13044</v>
      </c>
      <c r="F974" t="s">
        <v>30</v>
      </c>
      <c r="G974">
        <v>2</v>
      </c>
      <c r="H974">
        <v>1</v>
      </c>
      <c r="I974">
        <v>45</v>
      </c>
      <c r="J974">
        <v>2</v>
      </c>
      <c r="K974">
        <v>100.67</v>
      </c>
      <c r="L974" t="str">
        <f t="shared" si="90"/>
        <v/>
      </c>
      <c r="M974">
        <v>5</v>
      </c>
      <c r="N974" t="str">
        <f t="shared" si="91"/>
        <v/>
      </c>
      <c r="O974">
        <v>1</v>
      </c>
      <c r="P974" s="11">
        <v>0.5</v>
      </c>
      <c r="Q974" s="11">
        <v>4.4444444444444398E-2</v>
      </c>
      <c r="R974" s="12">
        <v>20.134</v>
      </c>
      <c r="S974" t="s">
        <v>22</v>
      </c>
      <c r="T974">
        <v>0</v>
      </c>
      <c r="U974">
        <f t="shared" si="92"/>
        <v>5</v>
      </c>
      <c r="V974">
        <f t="shared" si="93"/>
        <v>2</v>
      </c>
      <c r="W974">
        <f t="shared" si="94"/>
        <v>2</v>
      </c>
      <c r="X974" t="str">
        <f t="shared" si="95"/>
        <v>522</v>
      </c>
      <c r="Y974" t="str">
        <f>IF(Table1[[#This Row],[RFM_Score]]="555","Champion", IF(AND(J974&gt;=4,V974&gt;=4),"Loyal", IF(U974&lt;=2,"At Risk", IF(W974&gt;=4,"Potential Loyalist","Others"))))</f>
        <v>Others</v>
      </c>
    </row>
    <row r="975" spans="1:25">
      <c r="A975" t="s">
        <v>10799</v>
      </c>
      <c r="B975">
        <v>31</v>
      </c>
      <c r="C975" t="s">
        <v>24</v>
      </c>
      <c r="D975" t="s">
        <v>49</v>
      </c>
      <c r="E975" s="6" t="s">
        <v>13045</v>
      </c>
      <c r="F975" t="s">
        <v>37</v>
      </c>
      <c r="G975">
        <v>2</v>
      </c>
      <c r="H975">
        <v>0</v>
      </c>
      <c r="I975">
        <v>40</v>
      </c>
      <c r="J975">
        <v>0</v>
      </c>
      <c r="K975">
        <v>100.2</v>
      </c>
      <c r="L975" t="str">
        <f t="shared" si="90"/>
        <v/>
      </c>
      <c r="M975">
        <v>5</v>
      </c>
      <c r="N975" t="str">
        <f t="shared" si="91"/>
        <v/>
      </c>
      <c r="O975">
        <v>66</v>
      </c>
      <c r="P975" s="11">
        <v>0</v>
      </c>
      <c r="Q975" s="11">
        <v>0</v>
      </c>
      <c r="R975" s="12">
        <v>20.04</v>
      </c>
      <c r="S975" t="s">
        <v>22</v>
      </c>
      <c r="T975">
        <v>0</v>
      </c>
      <c r="U975">
        <f t="shared" si="92"/>
        <v>3</v>
      </c>
      <c r="V975">
        <f t="shared" si="93"/>
        <v>2</v>
      </c>
      <c r="W975">
        <f t="shared" si="94"/>
        <v>2</v>
      </c>
      <c r="X975" t="str">
        <f t="shared" si="95"/>
        <v>322</v>
      </c>
      <c r="Y975" t="str">
        <f>IF(Table1[[#This Row],[RFM_Score]]="555","Champion", IF(AND(J975&gt;=4,V975&gt;=4),"Loyal", IF(U975&lt;=2,"At Risk", IF(W975&gt;=4,"Potential Loyalist","Others"))))</f>
        <v>Others</v>
      </c>
    </row>
    <row r="976" spans="1:25">
      <c r="A976" t="s">
        <v>1899</v>
      </c>
      <c r="B976">
        <v>44</v>
      </c>
      <c r="C976" t="s">
        <v>19</v>
      </c>
      <c r="D976" t="s">
        <v>25</v>
      </c>
      <c r="E976" s="6" t="s">
        <v>13046</v>
      </c>
      <c r="F976" t="s">
        <v>37</v>
      </c>
      <c r="G976">
        <v>4</v>
      </c>
      <c r="H976">
        <v>0</v>
      </c>
      <c r="I976">
        <v>41</v>
      </c>
      <c r="J976">
        <v>3</v>
      </c>
      <c r="K976">
        <v>99.92</v>
      </c>
      <c r="L976" t="str">
        <f t="shared" si="90"/>
        <v/>
      </c>
      <c r="M976">
        <v>5</v>
      </c>
      <c r="N976" t="str">
        <f t="shared" si="91"/>
        <v/>
      </c>
      <c r="O976">
        <v>4</v>
      </c>
      <c r="P976" s="11">
        <v>0</v>
      </c>
      <c r="Q976" s="11">
        <v>7.3170731707316999E-2</v>
      </c>
      <c r="R976" s="12">
        <v>19.984000000000002</v>
      </c>
      <c r="S976" t="s">
        <v>27</v>
      </c>
      <c r="T976">
        <v>0</v>
      </c>
      <c r="U976">
        <f t="shared" si="92"/>
        <v>5</v>
      </c>
      <c r="V976">
        <f t="shared" si="93"/>
        <v>2</v>
      </c>
      <c r="W976">
        <f t="shared" si="94"/>
        <v>2</v>
      </c>
      <c r="X976" t="str">
        <f t="shared" si="95"/>
        <v>522</v>
      </c>
      <c r="Y976" t="str">
        <f>IF(Table1[[#This Row],[RFM_Score]]="555","Champion", IF(AND(J976&gt;=4,V976&gt;=4),"Loyal", IF(U976&lt;=2,"At Risk", IF(W976&gt;=4,"Potential Loyalist","Others"))))</f>
        <v>Others</v>
      </c>
    </row>
    <row r="977" spans="1:25">
      <c r="A977" t="s">
        <v>11924</v>
      </c>
      <c r="B977">
        <v>30</v>
      </c>
      <c r="C977" t="s">
        <v>24</v>
      </c>
      <c r="D977" t="s">
        <v>29</v>
      </c>
      <c r="E977" s="6" t="s">
        <v>13047</v>
      </c>
      <c r="F977" t="s">
        <v>30</v>
      </c>
      <c r="G977">
        <v>4</v>
      </c>
      <c r="H977">
        <v>1</v>
      </c>
      <c r="I977">
        <v>49</v>
      </c>
      <c r="J977">
        <v>2</v>
      </c>
      <c r="K977">
        <v>99.89</v>
      </c>
      <c r="L977" t="str">
        <f t="shared" si="90"/>
        <v/>
      </c>
      <c r="M977">
        <v>5</v>
      </c>
      <c r="N977" t="str">
        <f t="shared" si="91"/>
        <v/>
      </c>
      <c r="O977">
        <v>2</v>
      </c>
      <c r="P977" s="11">
        <v>0.25</v>
      </c>
      <c r="Q977" s="11">
        <v>4.08163265306122E-2</v>
      </c>
      <c r="R977" s="12">
        <v>19.978000000000002</v>
      </c>
      <c r="S977" t="s">
        <v>27</v>
      </c>
      <c r="T977">
        <v>1</v>
      </c>
      <c r="U977">
        <f t="shared" si="92"/>
        <v>5</v>
      </c>
      <c r="V977">
        <f t="shared" si="93"/>
        <v>2</v>
      </c>
      <c r="W977">
        <f t="shared" si="94"/>
        <v>2</v>
      </c>
      <c r="X977" t="str">
        <f t="shared" si="95"/>
        <v>522</v>
      </c>
      <c r="Y977" t="str">
        <f>IF(Table1[[#This Row],[RFM_Score]]="555","Champion", IF(AND(J977&gt;=4,V977&gt;=4),"Loyal", IF(U977&lt;=2,"At Risk", IF(W977&gt;=4,"Potential Loyalist","Others"))))</f>
        <v>Others</v>
      </c>
    </row>
    <row r="978" spans="1:25">
      <c r="A978" t="s">
        <v>2049</v>
      </c>
      <c r="B978">
        <v>25</v>
      </c>
      <c r="C978" t="s">
        <v>24</v>
      </c>
      <c r="D978" t="s">
        <v>25</v>
      </c>
      <c r="E978" s="6" t="s">
        <v>13048</v>
      </c>
      <c r="F978" t="s">
        <v>60</v>
      </c>
      <c r="G978">
        <v>2</v>
      </c>
      <c r="H978">
        <v>1</v>
      </c>
      <c r="I978">
        <v>59</v>
      </c>
      <c r="J978">
        <v>2</v>
      </c>
      <c r="K978">
        <v>99.69</v>
      </c>
      <c r="L978" t="str">
        <f t="shared" si="90"/>
        <v/>
      </c>
      <c r="M978">
        <v>5</v>
      </c>
      <c r="N978" t="str">
        <f t="shared" si="91"/>
        <v/>
      </c>
      <c r="O978">
        <v>24</v>
      </c>
      <c r="P978" s="11">
        <v>0.5</v>
      </c>
      <c r="Q978" s="11">
        <v>3.38983050847457E-2</v>
      </c>
      <c r="R978" s="12">
        <v>19.937999999999999</v>
      </c>
      <c r="S978" t="s">
        <v>27</v>
      </c>
      <c r="T978">
        <v>0</v>
      </c>
      <c r="U978">
        <f t="shared" si="92"/>
        <v>4</v>
      </c>
      <c r="V978">
        <f t="shared" si="93"/>
        <v>2</v>
      </c>
      <c r="W978">
        <f t="shared" si="94"/>
        <v>2</v>
      </c>
      <c r="X978" t="str">
        <f t="shared" si="95"/>
        <v>422</v>
      </c>
      <c r="Y978" t="str">
        <f>IF(Table1[[#This Row],[RFM_Score]]="555","Champion", IF(AND(J978&gt;=4,V978&gt;=4),"Loyal", IF(U978&lt;=2,"At Risk", IF(W978&gt;=4,"Potential Loyalist","Others"))))</f>
        <v>Others</v>
      </c>
    </row>
    <row r="979" spans="1:25">
      <c r="A979" t="s">
        <v>3856</v>
      </c>
      <c r="B979">
        <v>20</v>
      </c>
      <c r="C979" t="s">
        <v>33</v>
      </c>
      <c r="D979" t="s">
        <v>20</v>
      </c>
      <c r="E979" s="6" t="s">
        <v>13049</v>
      </c>
      <c r="F979" t="s">
        <v>30</v>
      </c>
      <c r="G979">
        <v>4</v>
      </c>
      <c r="H979">
        <v>3</v>
      </c>
      <c r="I979">
        <v>54</v>
      </c>
      <c r="J979">
        <v>3</v>
      </c>
      <c r="K979">
        <v>99.42</v>
      </c>
      <c r="L979" t="str">
        <f t="shared" si="90"/>
        <v/>
      </c>
      <c r="M979">
        <v>5</v>
      </c>
      <c r="N979" t="str">
        <f t="shared" si="91"/>
        <v/>
      </c>
      <c r="O979">
        <v>11</v>
      </c>
      <c r="P979" s="11">
        <v>0.75</v>
      </c>
      <c r="Q979" s="11">
        <v>5.5555555555555497E-2</v>
      </c>
      <c r="R979" s="12">
        <v>19.884</v>
      </c>
      <c r="S979" t="s">
        <v>27</v>
      </c>
      <c r="T979">
        <v>0</v>
      </c>
      <c r="U979">
        <f t="shared" si="92"/>
        <v>5</v>
      </c>
      <c r="V979">
        <f t="shared" si="93"/>
        <v>2</v>
      </c>
      <c r="W979">
        <f t="shared" si="94"/>
        <v>2</v>
      </c>
      <c r="X979" t="str">
        <f t="shared" si="95"/>
        <v>522</v>
      </c>
      <c r="Y979" t="str">
        <f>IF(Table1[[#This Row],[RFM_Score]]="555","Champion", IF(AND(J979&gt;=4,V979&gt;=4),"Loyal", IF(U979&lt;=2,"At Risk", IF(W979&gt;=4,"Potential Loyalist","Others"))))</f>
        <v>Others</v>
      </c>
    </row>
    <row r="980" spans="1:25">
      <c r="A980" t="s">
        <v>11542</v>
      </c>
      <c r="B980">
        <v>36</v>
      </c>
      <c r="C980" t="s">
        <v>19</v>
      </c>
      <c r="D980" t="s">
        <v>25</v>
      </c>
      <c r="E980" s="6" t="s">
        <v>13050</v>
      </c>
      <c r="F980" t="s">
        <v>62</v>
      </c>
      <c r="G980">
        <v>4</v>
      </c>
      <c r="H980">
        <v>0</v>
      </c>
      <c r="I980">
        <v>59</v>
      </c>
      <c r="J980">
        <v>2</v>
      </c>
      <c r="K980">
        <v>98.66</v>
      </c>
      <c r="L980" t="str">
        <f t="shared" si="90"/>
        <v/>
      </c>
      <c r="M980">
        <v>5</v>
      </c>
      <c r="N980" t="str">
        <f t="shared" si="91"/>
        <v/>
      </c>
      <c r="O980">
        <v>1</v>
      </c>
      <c r="P980" s="11">
        <v>0</v>
      </c>
      <c r="Q980" s="11">
        <v>3.38983050847457E-2</v>
      </c>
      <c r="R980" s="12">
        <v>19.731999999999999</v>
      </c>
      <c r="S980" t="s">
        <v>27</v>
      </c>
      <c r="T980">
        <v>0</v>
      </c>
      <c r="U980">
        <f t="shared" si="92"/>
        <v>5</v>
      </c>
      <c r="V980">
        <f t="shared" si="93"/>
        <v>2</v>
      </c>
      <c r="W980">
        <f t="shared" si="94"/>
        <v>2</v>
      </c>
      <c r="X980" t="str">
        <f t="shared" si="95"/>
        <v>522</v>
      </c>
      <c r="Y980" t="str">
        <f>IF(Table1[[#This Row],[RFM_Score]]="555","Champion", IF(AND(J980&gt;=4,V980&gt;=4),"Loyal", IF(U980&lt;=2,"At Risk", IF(W980&gt;=4,"Potential Loyalist","Others"))))</f>
        <v>Others</v>
      </c>
    </row>
    <row r="981" spans="1:25">
      <c r="A981" t="s">
        <v>9617</v>
      </c>
      <c r="B981">
        <v>52</v>
      </c>
      <c r="C981" t="s">
        <v>24</v>
      </c>
      <c r="D981" t="s">
        <v>25</v>
      </c>
      <c r="E981" s="6" t="s">
        <v>13051</v>
      </c>
      <c r="F981" t="s">
        <v>26</v>
      </c>
      <c r="G981">
        <v>5</v>
      </c>
      <c r="H981">
        <v>1</v>
      </c>
      <c r="I981">
        <v>47</v>
      </c>
      <c r="J981">
        <v>4</v>
      </c>
      <c r="K981">
        <v>98.47</v>
      </c>
      <c r="L981" t="str">
        <f t="shared" si="90"/>
        <v/>
      </c>
      <c r="M981">
        <v>5</v>
      </c>
      <c r="N981" t="str">
        <f t="shared" si="91"/>
        <v/>
      </c>
      <c r="O981">
        <v>10</v>
      </c>
      <c r="P981" s="11">
        <v>0.2</v>
      </c>
      <c r="Q981" s="11">
        <v>8.5106382978723402E-2</v>
      </c>
      <c r="R981" s="12">
        <v>19.693999999999999</v>
      </c>
      <c r="S981" t="s">
        <v>27</v>
      </c>
      <c r="T981">
        <v>0</v>
      </c>
      <c r="U981">
        <f t="shared" si="92"/>
        <v>5</v>
      </c>
      <c r="V981">
        <f t="shared" si="93"/>
        <v>2</v>
      </c>
      <c r="W981">
        <f t="shared" si="94"/>
        <v>2</v>
      </c>
      <c r="X981" t="str">
        <f t="shared" si="95"/>
        <v>522</v>
      </c>
      <c r="Y981" t="str">
        <f>IF(Table1[[#This Row],[RFM_Score]]="555","Champion", IF(AND(J981&gt;=4,V981&gt;=4),"Loyal", IF(U981&lt;=2,"At Risk", IF(W981&gt;=4,"Potential Loyalist","Others"))))</f>
        <v>Others</v>
      </c>
    </row>
    <row r="982" spans="1:25">
      <c r="A982" t="s">
        <v>8567</v>
      </c>
      <c r="B982">
        <v>24</v>
      </c>
      <c r="C982" t="s">
        <v>24</v>
      </c>
      <c r="D982" t="s">
        <v>46</v>
      </c>
      <c r="E982" s="6" t="s">
        <v>13052</v>
      </c>
      <c r="F982" t="s">
        <v>62</v>
      </c>
      <c r="G982">
        <v>5</v>
      </c>
      <c r="H982">
        <v>1</v>
      </c>
      <c r="I982">
        <v>49</v>
      </c>
      <c r="J982">
        <v>2</v>
      </c>
      <c r="K982">
        <v>98.27</v>
      </c>
      <c r="L982" t="str">
        <f t="shared" si="90"/>
        <v/>
      </c>
      <c r="M982">
        <v>5</v>
      </c>
      <c r="N982" t="str">
        <f t="shared" si="91"/>
        <v/>
      </c>
      <c r="O982">
        <v>3</v>
      </c>
      <c r="P982" s="11">
        <v>0.2</v>
      </c>
      <c r="Q982" s="11">
        <v>4.08163265306122E-2</v>
      </c>
      <c r="R982" s="12">
        <v>19.654</v>
      </c>
      <c r="S982" t="s">
        <v>27</v>
      </c>
      <c r="T982">
        <v>0</v>
      </c>
      <c r="U982">
        <f t="shared" si="92"/>
        <v>5</v>
      </c>
      <c r="V982">
        <f t="shared" si="93"/>
        <v>2</v>
      </c>
      <c r="W982">
        <f t="shared" si="94"/>
        <v>2</v>
      </c>
      <c r="X982" t="str">
        <f t="shared" si="95"/>
        <v>522</v>
      </c>
      <c r="Y982" t="str">
        <f>IF(Table1[[#This Row],[RFM_Score]]="555","Champion", IF(AND(J982&gt;=4,V982&gt;=4),"Loyal", IF(U982&lt;=2,"At Risk", IF(W982&gt;=4,"Potential Loyalist","Others"))))</f>
        <v>Others</v>
      </c>
    </row>
    <row r="983" spans="1:25">
      <c r="A983" t="s">
        <v>5138</v>
      </c>
      <c r="B983">
        <v>41</v>
      </c>
      <c r="C983" t="s">
        <v>19</v>
      </c>
      <c r="D983" t="s">
        <v>46</v>
      </c>
      <c r="E983" s="6" t="s">
        <v>13053</v>
      </c>
      <c r="F983" t="s">
        <v>21</v>
      </c>
      <c r="G983">
        <v>2</v>
      </c>
      <c r="H983">
        <v>1</v>
      </c>
      <c r="I983">
        <v>47</v>
      </c>
      <c r="J983">
        <v>2</v>
      </c>
      <c r="K983">
        <v>98.02</v>
      </c>
      <c r="L983" t="str">
        <f t="shared" si="90"/>
        <v/>
      </c>
      <c r="M983">
        <v>5</v>
      </c>
      <c r="N983" t="str">
        <f t="shared" si="91"/>
        <v/>
      </c>
      <c r="O983">
        <v>36</v>
      </c>
      <c r="P983" s="11">
        <v>0.5</v>
      </c>
      <c r="Q983" s="11">
        <v>4.2553191489361701E-2</v>
      </c>
      <c r="R983" s="12">
        <v>19.603999999999999</v>
      </c>
      <c r="S983" t="s">
        <v>27</v>
      </c>
      <c r="T983">
        <v>0</v>
      </c>
      <c r="U983">
        <f t="shared" si="92"/>
        <v>4</v>
      </c>
      <c r="V983">
        <f t="shared" si="93"/>
        <v>2</v>
      </c>
      <c r="W983">
        <f t="shared" si="94"/>
        <v>2</v>
      </c>
      <c r="X983" t="str">
        <f t="shared" si="95"/>
        <v>422</v>
      </c>
      <c r="Y983" t="str">
        <f>IF(Table1[[#This Row],[RFM_Score]]="555","Champion", IF(AND(J983&gt;=4,V983&gt;=4),"Loyal", IF(U983&lt;=2,"At Risk", IF(W983&gt;=4,"Potential Loyalist","Others"))))</f>
        <v>Others</v>
      </c>
    </row>
    <row r="984" spans="1:25">
      <c r="A984" t="s">
        <v>1898</v>
      </c>
      <c r="B984">
        <v>44</v>
      </c>
      <c r="C984" t="s">
        <v>19</v>
      </c>
      <c r="D984" t="s">
        <v>29</v>
      </c>
      <c r="E984" s="6" t="s">
        <v>13054</v>
      </c>
      <c r="F984" t="s">
        <v>37</v>
      </c>
      <c r="G984">
        <v>1</v>
      </c>
      <c r="H984">
        <v>0</v>
      </c>
      <c r="I984">
        <v>50</v>
      </c>
      <c r="J984">
        <v>1</v>
      </c>
      <c r="K984">
        <v>97.87</v>
      </c>
      <c r="L984" t="str">
        <f t="shared" si="90"/>
        <v/>
      </c>
      <c r="M984">
        <v>5</v>
      </c>
      <c r="N984" t="str">
        <f t="shared" si="91"/>
        <v/>
      </c>
      <c r="O984">
        <v>16</v>
      </c>
      <c r="P984" s="11">
        <v>0</v>
      </c>
      <c r="Q984" s="11">
        <v>0.02</v>
      </c>
      <c r="R984" s="12">
        <v>19.574000000000002</v>
      </c>
      <c r="S984" t="s">
        <v>27</v>
      </c>
      <c r="T984">
        <v>0</v>
      </c>
      <c r="U984">
        <f t="shared" si="92"/>
        <v>5</v>
      </c>
      <c r="V984">
        <f t="shared" si="93"/>
        <v>2</v>
      </c>
      <c r="W984">
        <f t="shared" si="94"/>
        <v>2</v>
      </c>
      <c r="X984" t="str">
        <f t="shared" si="95"/>
        <v>522</v>
      </c>
      <c r="Y984" t="str">
        <f>IF(Table1[[#This Row],[RFM_Score]]="555","Champion", IF(AND(J984&gt;=4,V984&gt;=4),"Loyal", IF(U984&lt;=2,"At Risk", IF(W984&gt;=4,"Potential Loyalist","Others"))))</f>
        <v>Others</v>
      </c>
    </row>
    <row r="985" spans="1:25">
      <c r="A985" t="s">
        <v>8263</v>
      </c>
      <c r="B985">
        <v>29</v>
      </c>
      <c r="C985" t="s">
        <v>19</v>
      </c>
      <c r="D985" t="s">
        <v>20</v>
      </c>
      <c r="E985" s="6" t="s">
        <v>13055</v>
      </c>
      <c r="F985" t="s">
        <v>62</v>
      </c>
      <c r="G985">
        <v>2</v>
      </c>
      <c r="H985">
        <v>0</v>
      </c>
      <c r="I985">
        <v>55</v>
      </c>
      <c r="J985">
        <v>2</v>
      </c>
      <c r="K985">
        <v>97.77</v>
      </c>
      <c r="L985" t="str">
        <f t="shared" si="90"/>
        <v/>
      </c>
      <c r="M985">
        <v>5</v>
      </c>
      <c r="N985" t="str">
        <f t="shared" si="91"/>
        <v/>
      </c>
      <c r="O985">
        <v>108</v>
      </c>
      <c r="P985" s="11">
        <v>0</v>
      </c>
      <c r="Q985" s="11">
        <v>3.6363636363636299E-2</v>
      </c>
      <c r="R985" s="12">
        <v>19.553999999999998</v>
      </c>
      <c r="S985" t="s">
        <v>27</v>
      </c>
      <c r="T985">
        <v>1</v>
      </c>
      <c r="U985">
        <f t="shared" si="92"/>
        <v>1</v>
      </c>
      <c r="V985">
        <f t="shared" si="93"/>
        <v>2</v>
      </c>
      <c r="W985">
        <f t="shared" si="94"/>
        <v>2</v>
      </c>
      <c r="X985" t="str">
        <f t="shared" si="95"/>
        <v>122</v>
      </c>
      <c r="Y985" t="str">
        <f>IF(Table1[[#This Row],[RFM_Score]]="555","Champion", IF(AND(J985&gt;=4,V985&gt;=4),"Loyal", IF(U985&lt;=2,"At Risk", IF(W985&gt;=4,"Potential Loyalist","Others"))))</f>
        <v>At Risk</v>
      </c>
    </row>
    <row r="986" spans="1:25">
      <c r="A986" t="s">
        <v>11799</v>
      </c>
      <c r="B986">
        <v>18</v>
      </c>
      <c r="C986" t="s">
        <v>19</v>
      </c>
      <c r="D986" t="s">
        <v>25</v>
      </c>
      <c r="E986" s="6" t="s">
        <v>13056</v>
      </c>
      <c r="F986" t="s">
        <v>37</v>
      </c>
      <c r="G986">
        <v>1</v>
      </c>
      <c r="H986">
        <v>0</v>
      </c>
      <c r="I986">
        <v>41</v>
      </c>
      <c r="J986">
        <v>2</v>
      </c>
      <c r="K986">
        <v>97</v>
      </c>
      <c r="L986" t="str">
        <f t="shared" si="90"/>
        <v/>
      </c>
      <c r="M986">
        <v>5</v>
      </c>
      <c r="N986" t="str">
        <f t="shared" si="91"/>
        <v/>
      </c>
      <c r="O986">
        <v>135</v>
      </c>
      <c r="P986" s="11">
        <v>0</v>
      </c>
      <c r="Q986" s="11">
        <v>4.8780487804878002E-2</v>
      </c>
      <c r="R986" s="12">
        <v>19.399999999999999</v>
      </c>
      <c r="S986" t="s">
        <v>27</v>
      </c>
      <c r="T986">
        <v>1</v>
      </c>
      <c r="U986">
        <f t="shared" si="92"/>
        <v>1</v>
      </c>
      <c r="V986">
        <f t="shared" si="93"/>
        <v>2</v>
      </c>
      <c r="W986">
        <f t="shared" si="94"/>
        <v>2</v>
      </c>
      <c r="X986" t="str">
        <f t="shared" si="95"/>
        <v>122</v>
      </c>
      <c r="Y986" t="str">
        <f>IF(Table1[[#This Row],[RFM_Score]]="555","Champion", IF(AND(J986&gt;=4,V986&gt;=4),"Loyal", IF(U986&lt;=2,"At Risk", IF(W986&gt;=4,"Potential Loyalist","Others"))))</f>
        <v>At Risk</v>
      </c>
    </row>
    <row r="987" spans="1:25">
      <c r="A987" t="s">
        <v>10394</v>
      </c>
      <c r="B987">
        <v>18</v>
      </c>
      <c r="C987" t="s">
        <v>24</v>
      </c>
      <c r="D987" t="s">
        <v>20</v>
      </c>
      <c r="E987" s="6" t="s">
        <v>13057</v>
      </c>
      <c r="F987" t="s">
        <v>62</v>
      </c>
      <c r="G987">
        <v>3</v>
      </c>
      <c r="H987">
        <v>3</v>
      </c>
      <c r="I987">
        <v>58</v>
      </c>
      <c r="J987">
        <v>6</v>
      </c>
      <c r="K987">
        <v>96.94</v>
      </c>
      <c r="L987" t="str">
        <f t="shared" si="90"/>
        <v/>
      </c>
      <c r="M987">
        <v>5</v>
      </c>
      <c r="N987" t="str">
        <f t="shared" si="91"/>
        <v/>
      </c>
      <c r="O987">
        <v>0</v>
      </c>
      <c r="P987" s="11">
        <v>1</v>
      </c>
      <c r="Q987" s="11">
        <v>0.10344827586206801</v>
      </c>
      <c r="R987" s="12">
        <v>19.387999999999899</v>
      </c>
      <c r="S987" t="s">
        <v>27</v>
      </c>
      <c r="T987">
        <v>0</v>
      </c>
      <c r="U987">
        <f t="shared" si="92"/>
        <v>5</v>
      </c>
      <c r="V987">
        <f t="shared" si="93"/>
        <v>2</v>
      </c>
      <c r="W987">
        <f t="shared" si="94"/>
        <v>2</v>
      </c>
      <c r="X987" t="str">
        <f t="shared" si="95"/>
        <v>522</v>
      </c>
      <c r="Y987" t="str">
        <f>IF(Table1[[#This Row],[RFM_Score]]="555","Champion", IF(AND(J987&gt;=4,V987&gt;=4),"Loyal", IF(U987&lt;=2,"At Risk", IF(W987&gt;=4,"Potential Loyalist","Others"))))</f>
        <v>Others</v>
      </c>
    </row>
    <row r="988" spans="1:25">
      <c r="A988" t="s">
        <v>11633</v>
      </c>
      <c r="B988">
        <v>18</v>
      </c>
      <c r="C988" t="s">
        <v>19</v>
      </c>
      <c r="D988" t="s">
        <v>25</v>
      </c>
      <c r="E988" s="6" t="s">
        <v>13058</v>
      </c>
      <c r="F988" t="s">
        <v>21</v>
      </c>
      <c r="G988">
        <v>0</v>
      </c>
      <c r="H988">
        <v>0</v>
      </c>
      <c r="I988">
        <v>59</v>
      </c>
      <c r="J988">
        <v>1</v>
      </c>
      <c r="K988">
        <v>96.89</v>
      </c>
      <c r="L988" t="str">
        <f t="shared" si="90"/>
        <v/>
      </c>
      <c r="M988">
        <v>5</v>
      </c>
      <c r="N988" t="str">
        <f t="shared" si="91"/>
        <v/>
      </c>
      <c r="O988">
        <v>5</v>
      </c>
      <c r="P988" s="11">
        <v>0</v>
      </c>
      <c r="Q988" s="11">
        <v>1.6949152542372801E-2</v>
      </c>
      <c r="R988" s="12">
        <v>19.378</v>
      </c>
      <c r="S988" t="s">
        <v>27</v>
      </c>
      <c r="T988">
        <v>0</v>
      </c>
      <c r="U988">
        <f t="shared" si="92"/>
        <v>5</v>
      </c>
      <c r="V988">
        <f t="shared" si="93"/>
        <v>2</v>
      </c>
      <c r="W988">
        <f t="shared" si="94"/>
        <v>2</v>
      </c>
      <c r="X988" t="str">
        <f t="shared" si="95"/>
        <v>522</v>
      </c>
      <c r="Y988" t="str">
        <f>IF(Table1[[#This Row],[RFM_Score]]="555","Champion", IF(AND(J988&gt;=4,V988&gt;=4),"Loyal", IF(U988&lt;=2,"At Risk", IF(W988&gt;=4,"Potential Loyalist","Others"))))</f>
        <v>Others</v>
      </c>
    </row>
    <row r="989" spans="1:25">
      <c r="A989" t="s">
        <v>3403</v>
      </c>
      <c r="B989">
        <v>28</v>
      </c>
      <c r="C989" t="s">
        <v>19</v>
      </c>
      <c r="D989" t="s">
        <v>46</v>
      </c>
      <c r="E989" s="6" t="s">
        <v>13059</v>
      </c>
      <c r="F989" t="s">
        <v>60</v>
      </c>
      <c r="G989">
        <v>2</v>
      </c>
      <c r="H989">
        <v>0</v>
      </c>
      <c r="I989">
        <v>42</v>
      </c>
      <c r="J989">
        <v>1</v>
      </c>
      <c r="K989">
        <v>96.83</v>
      </c>
      <c r="L989" t="str">
        <f t="shared" si="90"/>
        <v/>
      </c>
      <c r="M989">
        <v>5</v>
      </c>
      <c r="N989" t="str">
        <f t="shared" si="91"/>
        <v/>
      </c>
      <c r="O989">
        <v>15</v>
      </c>
      <c r="P989" s="11">
        <v>0</v>
      </c>
      <c r="Q989" s="11">
        <v>2.3809523809523801E-2</v>
      </c>
      <c r="R989" s="12">
        <v>19.366</v>
      </c>
      <c r="S989" t="s">
        <v>27</v>
      </c>
      <c r="T989">
        <v>0</v>
      </c>
      <c r="U989">
        <f t="shared" si="92"/>
        <v>5</v>
      </c>
      <c r="V989">
        <f t="shared" si="93"/>
        <v>2</v>
      </c>
      <c r="W989">
        <f t="shared" si="94"/>
        <v>2</v>
      </c>
      <c r="X989" t="str">
        <f t="shared" si="95"/>
        <v>522</v>
      </c>
      <c r="Y989" t="str">
        <f>IF(Table1[[#This Row],[RFM_Score]]="555","Champion", IF(AND(J989&gt;=4,V989&gt;=4),"Loyal", IF(U989&lt;=2,"At Risk", IF(W989&gt;=4,"Potential Loyalist","Others"))))</f>
        <v>Others</v>
      </c>
    </row>
    <row r="990" spans="1:25">
      <c r="A990" t="s">
        <v>1818</v>
      </c>
      <c r="B990">
        <v>34</v>
      </c>
      <c r="C990" t="s">
        <v>19</v>
      </c>
      <c r="D990" t="s">
        <v>29</v>
      </c>
      <c r="E990" s="6" t="s">
        <v>13060</v>
      </c>
      <c r="F990" t="s">
        <v>26</v>
      </c>
      <c r="G990">
        <v>4</v>
      </c>
      <c r="H990">
        <v>1</v>
      </c>
      <c r="I990">
        <v>58</v>
      </c>
      <c r="J990">
        <v>3</v>
      </c>
      <c r="K990">
        <v>96.3</v>
      </c>
      <c r="L990" t="str">
        <f t="shared" si="90"/>
        <v/>
      </c>
      <c r="M990">
        <v>5</v>
      </c>
      <c r="N990" t="str">
        <f t="shared" si="91"/>
        <v/>
      </c>
      <c r="O990">
        <v>16</v>
      </c>
      <c r="P990" s="11">
        <v>0.25</v>
      </c>
      <c r="Q990" s="11">
        <v>5.1724137931034399E-2</v>
      </c>
      <c r="R990" s="12">
        <v>19.259999999999899</v>
      </c>
      <c r="S990" t="s">
        <v>27</v>
      </c>
      <c r="T990">
        <v>0</v>
      </c>
      <c r="U990">
        <f t="shared" si="92"/>
        <v>5</v>
      </c>
      <c r="V990">
        <f t="shared" si="93"/>
        <v>2</v>
      </c>
      <c r="W990">
        <f t="shared" si="94"/>
        <v>2</v>
      </c>
      <c r="X990" t="str">
        <f t="shared" si="95"/>
        <v>522</v>
      </c>
      <c r="Y990" t="str">
        <f>IF(Table1[[#This Row],[RFM_Score]]="555","Champion", IF(AND(J990&gt;=4,V990&gt;=4),"Loyal", IF(U990&lt;=2,"At Risk", IF(W990&gt;=4,"Potential Loyalist","Others"))))</f>
        <v>Others</v>
      </c>
    </row>
    <row r="991" spans="1:25">
      <c r="A991" t="s">
        <v>8540</v>
      </c>
      <c r="B991">
        <v>31</v>
      </c>
      <c r="C991" t="s">
        <v>24</v>
      </c>
      <c r="D991" t="s">
        <v>46</v>
      </c>
      <c r="E991" s="6" t="s">
        <v>13061</v>
      </c>
      <c r="F991" t="s">
        <v>62</v>
      </c>
      <c r="G991">
        <v>5</v>
      </c>
      <c r="H991">
        <v>1</v>
      </c>
      <c r="I991">
        <v>46</v>
      </c>
      <c r="J991">
        <v>1</v>
      </c>
      <c r="K991">
        <v>96.18</v>
      </c>
      <c r="L991" t="str">
        <f t="shared" si="90"/>
        <v/>
      </c>
      <c r="M991">
        <v>5</v>
      </c>
      <c r="N991" t="str">
        <f t="shared" si="91"/>
        <v/>
      </c>
      <c r="O991">
        <v>48</v>
      </c>
      <c r="P991" s="11">
        <v>0.2</v>
      </c>
      <c r="Q991" s="11">
        <v>2.1739130434782601E-2</v>
      </c>
      <c r="R991" s="12">
        <v>19.236000000000001</v>
      </c>
      <c r="S991" t="s">
        <v>27</v>
      </c>
      <c r="T991">
        <v>0</v>
      </c>
      <c r="U991">
        <f t="shared" si="92"/>
        <v>3</v>
      </c>
      <c r="V991">
        <f t="shared" si="93"/>
        <v>2</v>
      </c>
      <c r="W991">
        <f t="shared" si="94"/>
        <v>2</v>
      </c>
      <c r="X991" t="str">
        <f t="shared" si="95"/>
        <v>322</v>
      </c>
      <c r="Y991" t="str">
        <f>IF(Table1[[#This Row],[RFM_Score]]="555","Champion", IF(AND(J991&gt;=4,V991&gt;=4),"Loyal", IF(U991&lt;=2,"At Risk", IF(W991&gt;=4,"Potential Loyalist","Others"))))</f>
        <v>Others</v>
      </c>
    </row>
    <row r="992" spans="1:25">
      <c r="A992" t="s">
        <v>6653</v>
      </c>
      <c r="B992">
        <v>48</v>
      </c>
      <c r="C992" t="s">
        <v>24</v>
      </c>
      <c r="D992" t="s">
        <v>29</v>
      </c>
      <c r="E992" s="6" t="s">
        <v>13062</v>
      </c>
      <c r="F992" t="s">
        <v>21</v>
      </c>
      <c r="G992">
        <v>1</v>
      </c>
      <c r="H992">
        <v>0</v>
      </c>
      <c r="I992">
        <v>48</v>
      </c>
      <c r="J992">
        <v>1</v>
      </c>
      <c r="K992">
        <v>95.73</v>
      </c>
      <c r="L992" t="str">
        <f t="shared" si="90"/>
        <v/>
      </c>
      <c r="M992">
        <v>5</v>
      </c>
      <c r="N992" t="str">
        <f t="shared" si="91"/>
        <v/>
      </c>
      <c r="O992">
        <v>19</v>
      </c>
      <c r="P992" s="11">
        <v>0</v>
      </c>
      <c r="Q992" s="11">
        <v>2.0833333333333301E-2</v>
      </c>
      <c r="R992" s="12">
        <v>19.146000000000001</v>
      </c>
      <c r="S992" t="s">
        <v>27</v>
      </c>
      <c r="T992">
        <v>0</v>
      </c>
      <c r="U992">
        <f t="shared" si="92"/>
        <v>5</v>
      </c>
      <c r="V992">
        <f t="shared" si="93"/>
        <v>2</v>
      </c>
      <c r="W992">
        <f t="shared" si="94"/>
        <v>2</v>
      </c>
      <c r="X992" t="str">
        <f t="shared" si="95"/>
        <v>522</v>
      </c>
      <c r="Y992" t="str">
        <f>IF(Table1[[#This Row],[RFM_Score]]="555","Champion", IF(AND(J992&gt;=4,V992&gt;=4),"Loyal", IF(U992&lt;=2,"At Risk", IF(W992&gt;=4,"Potential Loyalist","Others"))))</f>
        <v>Others</v>
      </c>
    </row>
    <row r="993" spans="1:25">
      <c r="A993" t="s">
        <v>349</v>
      </c>
      <c r="B993">
        <v>44</v>
      </c>
      <c r="C993" t="s">
        <v>19</v>
      </c>
      <c r="D993" t="s">
        <v>41</v>
      </c>
      <c r="E993" s="6" t="s">
        <v>13063</v>
      </c>
      <c r="F993" t="s">
        <v>26</v>
      </c>
      <c r="G993">
        <v>2</v>
      </c>
      <c r="H993">
        <v>1</v>
      </c>
      <c r="I993">
        <v>46</v>
      </c>
      <c r="J993">
        <v>2</v>
      </c>
      <c r="K993">
        <v>95.34</v>
      </c>
      <c r="L993" t="str">
        <f t="shared" si="90"/>
        <v/>
      </c>
      <c r="M993">
        <v>5</v>
      </c>
      <c r="N993" t="str">
        <f t="shared" si="91"/>
        <v/>
      </c>
      <c r="O993">
        <v>23</v>
      </c>
      <c r="P993" s="11">
        <v>0.5</v>
      </c>
      <c r="Q993" s="11">
        <v>4.3478260869565202E-2</v>
      </c>
      <c r="R993" s="12">
        <v>19.068000000000001</v>
      </c>
      <c r="S993" t="s">
        <v>27</v>
      </c>
      <c r="T993">
        <v>0</v>
      </c>
      <c r="U993">
        <f t="shared" si="92"/>
        <v>4</v>
      </c>
      <c r="V993">
        <f t="shared" si="93"/>
        <v>2</v>
      </c>
      <c r="W993">
        <f t="shared" si="94"/>
        <v>2</v>
      </c>
      <c r="X993" t="str">
        <f t="shared" si="95"/>
        <v>422</v>
      </c>
      <c r="Y993" t="str">
        <f>IF(Table1[[#This Row],[RFM_Score]]="555","Champion", IF(AND(J993&gt;=4,V993&gt;=4),"Loyal", IF(U993&lt;=2,"At Risk", IF(W993&gt;=4,"Potential Loyalist","Others"))))</f>
        <v>Others</v>
      </c>
    </row>
    <row r="994" spans="1:25">
      <c r="A994" t="s">
        <v>3047</v>
      </c>
      <c r="B994">
        <v>33</v>
      </c>
      <c r="C994" t="s">
        <v>19</v>
      </c>
      <c r="D994" t="s">
        <v>35</v>
      </c>
      <c r="E994" s="6" t="s">
        <v>13064</v>
      </c>
      <c r="F994" t="s">
        <v>37</v>
      </c>
      <c r="G994">
        <v>1</v>
      </c>
      <c r="H994">
        <v>0</v>
      </c>
      <c r="I994">
        <v>48</v>
      </c>
      <c r="J994">
        <v>4</v>
      </c>
      <c r="K994">
        <v>95.02</v>
      </c>
      <c r="L994" t="str">
        <f t="shared" si="90"/>
        <v/>
      </c>
      <c r="M994">
        <v>5</v>
      </c>
      <c r="N994" t="str">
        <f t="shared" si="91"/>
        <v/>
      </c>
      <c r="O994">
        <v>25</v>
      </c>
      <c r="P994" s="11">
        <v>0</v>
      </c>
      <c r="Q994" s="11">
        <v>8.3333333333333301E-2</v>
      </c>
      <c r="R994" s="12">
        <v>19.003999999999898</v>
      </c>
      <c r="S994" t="s">
        <v>27</v>
      </c>
      <c r="T994">
        <v>0</v>
      </c>
      <c r="U994">
        <f t="shared" si="92"/>
        <v>4</v>
      </c>
      <c r="V994">
        <f t="shared" si="93"/>
        <v>2</v>
      </c>
      <c r="W994">
        <f t="shared" si="94"/>
        <v>2</v>
      </c>
      <c r="X994" t="str">
        <f t="shared" si="95"/>
        <v>422</v>
      </c>
      <c r="Y994" t="str">
        <f>IF(Table1[[#This Row],[RFM_Score]]="555","Champion", IF(AND(J994&gt;=4,V994&gt;=4),"Loyal", IF(U994&lt;=2,"At Risk", IF(W994&gt;=4,"Potential Loyalist","Others"))))</f>
        <v>Others</v>
      </c>
    </row>
    <row r="995" spans="1:25">
      <c r="A995" t="s">
        <v>10167</v>
      </c>
      <c r="B995">
        <v>38</v>
      </c>
      <c r="C995" t="s">
        <v>33</v>
      </c>
      <c r="D995" t="s">
        <v>20</v>
      </c>
      <c r="E995" s="6" t="s">
        <v>13065</v>
      </c>
      <c r="F995" t="s">
        <v>37</v>
      </c>
      <c r="G995">
        <v>1</v>
      </c>
      <c r="H995">
        <v>1</v>
      </c>
      <c r="I995">
        <v>37</v>
      </c>
      <c r="J995">
        <v>4</v>
      </c>
      <c r="K995">
        <v>94.97</v>
      </c>
      <c r="L995" t="str">
        <f t="shared" si="90"/>
        <v/>
      </c>
      <c r="M995">
        <v>5</v>
      </c>
      <c r="N995" t="str">
        <f t="shared" si="91"/>
        <v/>
      </c>
      <c r="O995">
        <v>33</v>
      </c>
      <c r="P995" s="11">
        <v>1</v>
      </c>
      <c r="Q995" s="11">
        <v>0.108108108108108</v>
      </c>
      <c r="R995" s="12">
        <v>18.994</v>
      </c>
      <c r="S995" t="s">
        <v>27</v>
      </c>
      <c r="T995">
        <v>0</v>
      </c>
      <c r="U995">
        <f t="shared" si="92"/>
        <v>4</v>
      </c>
      <c r="V995">
        <f t="shared" si="93"/>
        <v>2</v>
      </c>
      <c r="W995">
        <f t="shared" si="94"/>
        <v>2</v>
      </c>
      <c r="X995" t="str">
        <f t="shared" si="95"/>
        <v>422</v>
      </c>
      <c r="Y995" t="str">
        <f>IF(Table1[[#This Row],[RFM_Score]]="555","Champion", IF(AND(J995&gt;=4,V995&gt;=4),"Loyal", IF(U995&lt;=2,"At Risk", IF(W995&gt;=4,"Potential Loyalist","Others"))))</f>
        <v>Others</v>
      </c>
    </row>
    <row r="996" spans="1:25">
      <c r="A996" t="s">
        <v>8075</v>
      </c>
      <c r="B996">
        <v>33</v>
      </c>
      <c r="C996" t="s">
        <v>19</v>
      </c>
      <c r="D996" t="s">
        <v>25</v>
      </c>
      <c r="E996" s="6" t="s">
        <v>13066</v>
      </c>
      <c r="F996" t="s">
        <v>30</v>
      </c>
      <c r="G996">
        <v>7</v>
      </c>
      <c r="H996">
        <v>2</v>
      </c>
      <c r="I996">
        <v>44</v>
      </c>
      <c r="J996">
        <v>1</v>
      </c>
      <c r="K996">
        <v>94.39</v>
      </c>
      <c r="L996" t="str">
        <f t="shared" si="90"/>
        <v/>
      </c>
      <c r="M996">
        <v>5</v>
      </c>
      <c r="N996" t="str">
        <f t="shared" si="91"/>
        <v/>
      </c>
      <c r="O996">
        <v>50</v>
      </c>
      <c r="P996" s="11">
        <v>0.28571428571428498</v>
      </c>
      <c r="Q996" s="11">
        <v>2.27272727272727E-2</v>
      </c>
      <c r="R996" s="12">
        <v>18.878</v>
      </c>
      <c r="S996" t="s">
        <v>27</v>
      </c>
      <c r="T996">
        <v>0</v>
      </c>
      <c r="U996">
        <f t="shared" si="92"/>
        <v>3</v>
      </c>
      <c r="V996">
        <f t="shared" si="93"/>
        <v>2</v>
      </c>
      <c r="W996">
        <f t="shared" si="94"/>
        <v>2</v>
      </c>
      <c r="X996" t="str">
        <f t="shared" si="95"/>
        <v>322</v>
      </c>
      <c r="Y996" t="str">
        <f>IF(Table1[[#This Row],[RFM_Score]]="555","Champion", IF(AND(J996&gt;=4,V996&gt;=4),"Loyal", IF(U996&lt;=2,"At Risk", IF(W996&gt;=4,"Potential Loyalist","Others"))))</f>
        <v>Others</v>
      </c>
    </row>
    <row r="997" spans="1:25">
      <c r="A997" t="s">
        <v>4683</v>
      </c>
      <c r="B997">
        <v>18</v>
      </c>
      <c r="C997" t="s">
        <v>24</v>
      </c>
      <c r="D997" t="s">
        <v>25</v>
      </c>
      <c r="E997" s="6" t="s">
        <v>13067</v>
      </c>
      <c r="F997" t="s">
        <v>21</v>
      </c>
      <c r="G997">
        <v>5</v>
      </c>
      <c r="H997">
        <v>3</v>
      </c>
      <c r="I997">
        <v>49</v>
      </c>
      <c r="J997">
        <v>3</v>
      </c>
      <c r="K997">
        <v>94.2</v>
      </c>
      <c r="L997" t="str">
        <f t="shared" si="90"/>
        <v/>
      </c>
      <c r="M997">
        <v>5</v>
      </c>
      <c r="N997" t="str">
        <f t="shared" si="91"/>
        <v/>
      </c>
      <c r="O997">
        <v>106</v>
      </c>
      <c r="P997" s="11">
        <v>0.6</v>
      </c>
      <c r="Q997" s="11">
        <v>6.1224489795918297E-2</v>
      </c>
      <c r="R997" s="12">
        <v>18.84</v>
      </c>
      <c r="S997" t="s">
        <v>27</v>
      </c>
      <c r="T997">
        <v>1</v>
      </c>
      <c r="U997">
        <f t="shared" si="92"/>
        <v>1</v>
      </c>
      <c r="V997">
        <f t="shared" si="93"/>
        <v>2</v>
      </c>
      <c r="W997">
        <f t="shared" si="94"/>
        <v>2</v>
      </c>
      <c r="X997" t="str">
        <f t="shared" si="95"/>
        <v>122</v>
      </c>
      <c r="Y997" t="str">
        <f>IF(Table1[[#This Row],[RFM_Score]]="555","Champion", IF(AND(J997&gt;=4,V997&gt;=4),"Loyal", IF(U997&lt;=2,"At Risk", IF(W997&gt;=4,"Potential Loyalist","Others"))))</f>
        <v>At Risk</v>
      </c>
    </row>
    <row r="998" spans="1:25">
      <c r="A998" t="s">
        <v>4383</v>
      </c>
      <c r="B998">
        <v>34</v>
      </c>
      <c r="C998" t="s">
        <v>24</v>
      </c>
      <c r="D998" t="s">
        <v>29</v>
      </c>
      <c r="E998" s="6" t="s">
        <v>13068</v>
      </c>
      <c r="F998" t="s">
        <v>21</v>
      </c>
      <c r="G998">
        <v>2</v>
      </c>
      <c r="H998">
        <v>0</v>
      </c>
      <c r="I998">
        <v>47</v>
      </c>
      <c r="J998">
        <v>5</v>
      </c>
      <c r="K998">
        <v>93.54</v>
      </c>
      <c r="L998" t="str">
        <f t="shared" si="90"/>
        <v/>
      </c>
      <c r="M998">
        <v>5</v>
      </c>
      <c r="N998" t="str">
        <f t="shared" si="91"/>
        <v/>
      </c>
      <c r="O998">
        <v>83</v>
      </c>
      <c r="P998" s="11">
        <v>0</v>
      </c>
      <c r="Q998" s="11">
        <v>0.10638297872340401</v>
      </c>
      <c r="R998" s="12">
        <v>18.707999999999998</v>
      </c>
      <c r="S998" t="s">
        <v>27</v>
      </c>
      <c r="T998">
        <v>0</v>
      </c>
      <c r="U998">
        <f t="shared" si="92"/>
        <v>2</v>
      </c>
      <c r="V998">
        <f t="shared" si="93"/>
        <v>2</v>
      </c>
      <c r="W998">
        <f t="shared" si="94"/>
        <v>2</v>
      </c>
      <c r="X998" t="str">
        <f t="shared" si="95"/>
        <v>222</v>
      </c>
      <c r="Y998" t="str">
        <f>IF(Table1[[#This Row],[RFM_Score]]="555","Champion", IF(AND(J998&gt;=4,V998&gt;=4),"Loyal", IF(U998&lt;=2,"At Risk", IF(W998&gt;=4,"Potential Loyalist","Others"))))</f>
        <v>At Risk</v>
      </c>
    </row>
    <row r="999" spans="1:25">
      <c r="A999" t="s">
        <v>3015</v>
      </c>
      <c r="B999">
        <v>41</v>
      </c>
      <c r="C999" t="s">
        <v>24</v>
      </c>
      <c r="D999" t="s">
        <v>29</v>
      </c>
      <c r="E999" s="6" t="s">
        <v>13069</v>
      </c>
      <c r="F999" t="s">
        <v>30</v>
      </c>
      <c r="G999">
        <v>1</v>
      </c>
      <c r="H999">
        <v>1</v>
      </c>
      <c r="I999">
        <v>52</v>
      </c>
      <c r="J999">
        <v>1</v>
      </c>
      <c r="K999">
        <v>93.11</v>
      </c>
      <c r="L999" t="str">
        <f t="shared" si="90"/>
        <v/>
      </c>
      <c r="M999">
        <v>5</v>
      </c>
      <c r="N999" t="str">
        <f t="shared" si="91"/>
        <v/>
      </c>
      <c r="O999">
        <v>31</v>
      </c>
      <c r="P999" s="11">
        <v>1</v>
      </c>
      <c r="Q999" s="11">
        <v>1.9230769230769201E-2</v>
      </c>
      <c r="R999" s="12">
        <v>18.622</v>
      </c>
      <c r="S999" t="s">
        <v>27</v>
      </c>
      <c r="T999">
        <v>0</v>
      </c>
      <c r="U999">
        <f t="shared" si="92"/>
        <v>4</v>
      </c>
      <c r="V999">
        <f t="shared" si="93"/>
        <v>2</v>
      </c>
      <c r="W999">
        <f t="shared" si="94"/>
        <v>2</v>
      </c>
      <c r="X999" t="str">
        <f t="shared" si="95"/>
        <v>422</v>
      </c>
      <c r="Y999" t="str">
        <f>IF(Table1[[#This Row],[RFM_Score]]="555","Champion", IF(AND(J999&gt;=4,V999&gt;=4),"Loyal", IF(U999&lt;=2,"At Risk", IF(W999&gt;=4,"Potential Loyalist","Others"))))</f>
        <v>Others</v>
      </c>
    </row>
    <row r="1000" spans="1:25">
      <c r="A1000" t="s">
        <v>10059</v>
      </c>
      <c r="B1000">
        <v>51</v>
      </c>
      <c r="C1000" t="s">
        <v>19</v>
      </c>
      <c r="D1000" t="s">
        <v>29</v>
      </c>
      <c r="E1000" s="6" t="s">
        <v>13070</v>
      </c>
      <c r="F1000" t="s">
        <v>21</v>
      </c>
      <c r="G1000">
        <v>2</v>
      </c>
      <c r="H1000">
        <v>2</v>
      </c>
      <c r="I1000">
        <v>57</v>
      </c>
      <c r="J1000">
        <v>1</v>
      </c>
      <c r="K1000">
        <v>92.63</v>
      </c>
      <c r="L1000" t="str">
        <f t="shared" si="90"/>
        <v/>
      </c>
      <c r="M1000">
        <v>5</v>
      </c>
      <c r="N1000" t="str">
        <f t="shared" si="91"/>
        <v/>
      </c>
      <c r="O1000">
        <v>66</v>
      </c>
      <c r="P1000" s="11">
        <v>1</v>
      </c>
      <c r="Q1000" s="11">
        <v>1.7543859649122799E-2</v>
      </c>
      <c r="R1000" s="12">
        <v>18.526</v>
      </c>
      <c r="S1000" t="s">
        <v>27</v>
      </c>
      <c r="T1000">
        <v>0</v>
      </c>
      <c r="U1000">
        <f t="shared" si="92"/>
        <v>3</v>
      </c>
      <c r="V1000">
        <f t="shared" si="93"/>
        <v>2</v>
      </c>
      <c r="W1000">
        <f t="shared" si="94"/>
        <v>2</v>
      </c>
      <c r="X1000" t="str">
        <f t="shared" si="95"/>
        <v>322</v>
      </c>
      <c r="Y1000" t="str">
        <f>IF(Table1[[#This Row],[RFM_Score]]="555","Champion", IF(AND(J1000&gt;=4,V1000&gt;=4),"Loyal", IF(U1000&lt;=2,"At Risk", IF(W1000&gt;=4,"Potential Loyalist","Others"))))</f>
        <v>Others</v>
      </c>
    </row>
    <row r="1001" spans="1:25">
      <c r="A1001" t="s">
        <v>7711</v>
      </c>
      <c r="B1001">
        <v>24</v>
      </c>
      <c r="C1001" t="s">
        <v>19</v>
      </c>
      <c r="D1001" t="s">
        <v>41</v>
      </c>
      <c r="E1001" s="6" t="s">
        <v>13071</v>
      </c>
      <c r="F1001" t="s">
        <v>21</v>
      </c>
      <c r="G1001">
        <v>2</v>
      </c>
      <c r="H1001">
        <v>0</v>
      </c>
      <c r="I1001">
        <v>61</v>
      </c>
      <c r="J1001">
        <v>3</v>
      </c>
      <c r="K1001">
        <v>92.4</v>
      </c>
      <c r="L1001" t="str">
        <f t="shared" si="90"/>
        <v/>
      </c>
      <c r="M1001">
        <v>5</v>
      </c>
      <c r="N1001" t="str">
        <f t="shared" si="91"/>
        <v/>
      </c>
      <c r="O1001">
        <v>4</v>
      </c>
      <c r="P1001" s="11">
        <v>0</v>
      </c>
      <c r="Q1001" s="11">
        <v>4.9180327868852403E-2</v>
      </c>
      <c r="R1001" s="12">
        <v>18.48</v>
      </c>
      <c r="S1001" t="s">
        <v>27</v>
      </c>
      <c r="T1001">
        <v>0</v>
      </c>
      <c r="U1001">
        <f t="shared" si="92"/>
        <v>5</v>
      </c>
      <c r="V1001">
        <f t="shared" si="93"/>
        <v>2</v>
      </c>
      <c r="W1001">
        <f t="shared" si="94"/>
        <v>2</v>
      </c>
      <c r="X1001" t="str">
        <f t="shared" si="95"/>
        <v>522</v>
      </c>
      <c r="Y1001" t="str">
        <f>IF(Table1[[#This Row],[RFM_Score]]="555","Champion", IF(AND(J1001&gt;=4,V1001&gt;=4),"Loyal", IF(U1001&lt;=2,"At Risk", IF(W1001&gt;=4,"Potential Loyalist","Others"))))</f>
        <v>Others</v>
      </c>
    </row>
    <row r="1002" spans="1:25">
      <c r="A1002" t="s">
        <v>5402</v>
      </c>
      <c r="B1002">
        <v>18</v>
      </c>
      <c r="C1002" t="s">
        <v>19</v>
      </c>
      <c r="D1002" t="s">
        <v>41</v>
      </c>
      <c r="E1002" s="6" t="s">
        <v>13072</v>
      </c>
      <c r="F1002" t="s">
        <v>30</v>
      </c>
      <c r="G1002">
        <v>4</v>
      </c>
      <c r="H1002">
        <v>0</v>
      </c>
      <c r="I1002">
        <v>53</v>
      </c>
      <c r="J1002">
        <v>3</v>
      </c>
      <c r="K1002">
        <v>91.51</v>
      </c>
      <c r="L1002" t="str">
        <f t="shared" si="90"/>
        <v/>
      </c>
      <c r="M1002">
        <v>5</v>
      </c>
      <c r="N1002" t="str">
        <f t="shared" si="91"/>
        <v/>
      </c>
      <c r="O1002">
        <v>95</v>
      </c>
      <c r="P1002" s="11">
        <v>0</v>
      </c>
      <c r="Q1002" s="11">
        <v>5.6603773584905599E-2</v>
      </c>
      <c r="R1002" s="12">
        <v>18.302</v>
      </c>
      <c r="S1002" t="s">
        <v>27</v>
      </c>
      <c r="T1002">
        <v>0</v>
      </c>
      <c r="U1002">
        <f t="shared" si="92"/>
        <v>2</v>
      </c>
      <c r="V1002">
        <f t="shared" si="93"/>
        <v>2</v>
      </c>
      <c r="W1002">
        <f t="shared" si="94"/>
        <v>2</v>
      </c>
      <c r="X1002" t="str">
        <f t="shared" si="95"/>
        <v>222</v>
      </c>
      <c r="Y1002" t="str">
        <f>IF(Table1[[#This Row],[RFM_Score]]="555","Champion", IF(AND(J1002&gt;=4,V1002&gt;=4),"Loyal", IF(U1002&lt;=2,"At Risk", IF(W1002&gt;=4,"Potential Loyalist","Others"))))</f>
        <v>At Risk</v>
      </c>
    </row>
    <row r="1003" spans="1:25">
      <c r="A1003" t="s">
        <v>6944</v>
      </c>
      <c r="B1003">
        <v>30</v>
      </c>
      <c r="C1003" t="s">
        <v>24</v>
      </c>
      <c r="D1003" t="s">
        <v>41</v>
      </c>
      <c r="E1003" s="6" t="s">
        <v>13073</v>
      </c>
      <c r="F1003" t="s">
        <v>62</v>
      </c>
      <c r="G1003">
        <v>5</v>
      </c>
      <c r="H1003">
        <v>2</v>
      </c>
      <c r="I1003">
        <v>49</v>
      </c>
      <c r="J1003">
        <v>0</v>
      </c>
      <c r="K1003">
        <v>91.06</v>
      </c>
      <c r="L1003" t="str">
        <f t="shared" si="90"/>
        <v/>
      </c>
      <c r="M1003">
        <v>5</v>
      </c>
      <c r="N1003" t="str">
        <f t="shared" si="91"/>
        <v/>
      </c>
      <c r="O1003">
        <v>23</v>
      </c>
      <c r="P1003" s="11">
        <v>0.4</v>
      </c>
      <c r="Q1003" s="11">
        <v>0</v>
      </c>
      <c r="R1003" s="12">
        <v>18.212</v>
      </c>
      <c r="S1003" t="s">
        <v>27</v>
      </c>
      <c r="T1003">
        <v>1</v>
      </c>
      <c r="U1003">
        <f t="shared" si="92"/>
        <v>4</v>
      </c>
      <c r="V1003">
        <f t="shared" si="93"/>
        <v>2</v>
      </c>
      <c r="W1003">
        <f t="shared" si="94"/>
        <v>2</v>
      </c>
      <c r="X1003" t="str">
        <f t="shared" si="95"/>
        <v>422</v>
      </c>
      <c r="Y1003" t="str">
        <f>IF(Table1[[#This Row],[RFM_Score]]="555","Champion", IF(AND(J1003&gt;=4,V1003&gt;=4),"Loyal", IF(U1003&lt;=2,"At Risk", IF(W1003&gt;=4,"Potential Loyalist","Others"))))</f>
        <v>Others</v>
      </c>
    </row>
    <row r="1004" spans="1:25">
      <c r="A1004" t="s">
        <v>6320</v>
      </c>
      <c r="B1004">
        <v>47</v>
      </c>
      <c r="C1004" t="s">
        <v>24</v>
      </c>
      <c r="D1004" t="s">
        <v>35</v>
      </c>
      <c r="E1004" s="6" t="s">
        <v>13074</v>
      </c>
      <c r="F1004" t="s">
        <v>30</v>
      </c>
      <c r="G1004">
        <v>1</v>
      </c>
      <c r="H1004">
        <v>0</v>
      </c>
      <c r="I1004">
        <v>44</v>
      </c>
      <c r="J1004">
        <v>1</v>
      </c>
      <c r="K1004">
        <v>90.82</v>
      </c>
      <c r="L1004" t="str">
        <f t="shared" si="90"/>
        <v/>
      </c>
      <c r="M1004">
        <v>5</v>
      </c>
      <c r="N1004" t="str">
        <f t="shared" si="91"/>
        <v/>
      </c>
      <c r="O1004">
        <v>69</v>
      </c>
      <c r="P1004" s="11">
        <v>0</v>
      </c>
      <c r="Q1004" s="11">
        <v>2.27272727272727E-2</v>
      </c>
      <c r="R1004" s="12">
        <v>18.163999999999898</v>
      </c>
      <c r="S1004" t="s">
        <v>27</v>
      </c>
      <c r="T1004">
        <v>0</v>
      </c>
      <c r="U1004">
        <f t="shared" si="92"/>
        <v>3</v>
      </c>
      <c r="V1004">
        <f t="shared" si="93"/>
        <v>2</v>
      </c>
      <c r="W1004">
        <f t="shared" si="94"/>
        <v>2</v>
      </c>
      <c r="X1004" t="str">
        <f t="shared" si="95"/>
        <v>322</v>
      </c>
      <c r="Y1004" t="str">
        <f>IF(Table1[[#This Row],[RFM_Score]]="555","Champion", IF(AND(J1004&gt;=4,V1004&gt;=4),"Loyal", IF(U1004&lt;=2,"At Risk", IF(W1004&gt;=4,"Potential Loyalist","Others"))))</f>
        <v>Others</v>
      </c>
    </row>
    <row r="1005" spans="1:25">
      <c r="A1005" t="s">
        <v>1932</v>
      </c>
      <c r="B1005">
        <v>30</v>
      </c>
      <c r="C1005" t="s">
        <v>19</v>
      </c>
      <c r="D1005" t="s">
        <v>20</v>
      </c>
      <c r="E1005" s="6" t="s">
        <v>13075</v>
      </c>
      <c r="F1005" t="s">
        <v>21</v>
      </c>
      <c r="G1005">
        <v>1</v>
      </c>
      <c r="H1005">
        <v>0</v>
      </c>
      <c r="I1005">
        <v>53</v>
      </c>
      <c r="J1005">
        <v>5</v>
      </c>
      <c r="K1005">
        <v>90.43</v>
      </c>
      <c r="L1005" t="str">
        <f t="shared" si="90"/>
        <v/>
      </c>
      <c r="M1005">
        <v>5</v>
      </c>
      <c r="N1005" t="str">
        <f t="shared" si="91"/>
        <v/>
      </c>
      <c r="O1005">
        <v>5</v>
      </c>
      <c r="P1005" s="11">
        <v>0</v>
      </c>
      <c r="Q1005" s="11">
        <v>9.4339622641509399E-2</v>
      </c>
      <c r="R1005" s="12">
        <v>18.085999999999999</v>
      </c>
      <c r="S1005" t="s">
        <v>27</v>
      </c>
      <c r="T1005">
        <v>1</v>
      </c>
      <c r="U1005">
        <f t="shared" si="92"/>
        <v>5</v>
      </c>
      <c r="V1005">
        <f t="shared" si="93"/>
        <v>2</v>
      </c>
      <c r="W1005">
        <f t="shared" si="94"/>
        <v>2</v>
      </c>
      <c r="X1005" t="str">
        <f t="shared" si="95"/>
        <v>522</v>
      </c>
      <c r="Y1005" t="str">
        <f>IF(Table1[[#This Row],[RFM_Score]]="555","Champion", IF(AND(J1005&gt;=4,V1005&gt;=4),"Loyal", IF(U1005&lt;=2,"At Risk", IF(W1005&gt;=4,"Potential Loyalist","Others"))))</f>
        <v>Others</v>
      </c>
    </row>
    <row r="1006" spans="1:25">
      <c r="A1006" t="s">
        <v>4795</v>
      </c>
      <c r="B1006">
        <v>27</v>
      </c>
      <c r="C1006" t="s">
        <v>24</v>
      </c>
      <c r="D1006" t="s">
        <v>29</v>
      </c>
      <c r="E1006" s="6" t="s">
        <v>13076</v>
      </c>
      <c r="F1006" t="s">
        <v>60</v>
      </c>
      <c r="G1006">
        <v>6</v>
      </c>
      <c r="H1006">
        <v>2</v>
      </c>
      <c r="I1006">
        <v>57</v>
      </c>
      <c r="J1006">
        <v>4</v>
      </c>
      <c r="K1006">
        <v>90.42</v>
      </c>
      <c r="L1006" t="str">
        <f t="shared" si="90"/>
        <v/>
      </c>
      <c r="M1006">
        <v>5</v>
      </c>
      <c r="N1006" t="str">
        <f t="shared" si="91"/>
        <v/>
      </c>
      <c r="O1006">
        <v>59</v>
      </c>
      <c r="P1006" s="11">
        <v>0.33333333333333298</v>
      </c>
      <c r="Q1006" s="11">
        <v>7.0175438596491196E-2</v>
      </c>
      <c r="R1006" s="12">
        <v>18.084</v>
      </c>
      <c r="S1006" t="s">
        <v>27</v>
      </c>
      <c r="T1006">
        <v>1</v>
      </c>
      <c r="U1006">
        <f t="shared" si="92"/>
        <v>3</v>
      </c>
      <c r="V1006">
        <f t="shared" si="93"/>
        <v>2</v>
      </c>
      <c r="W1006">
        <f t="shared" si="94"/>
        <v>2</v>
      </c>
      <c r="X1006" t="str">
        <f t="shared" si="95"/>
        <v>322</v>
      </c>
      <c r="Y1006" t="str">
        <f>IF(Table1[[#This Row],[RFM_Score]]="555","Champion", IF(AND(J1006&gt;=4,V1006&gt;=4),"Loyal", IF(U1006&lt;=2,"At Risk", IF(W1006&gt;=4,"Potential Loyalist","Others"))))</f>
        <v>Others</v>
      </c>
    </row>
    <row r="1007" spans="1:25">
      <c r="A1007" t="s">
        <v>1871</v>
      </c>
      <c r="B1007">
        <v>27</v>
      </c>
      <c r="C1007" t="s">
        <v>19</v>
      </c>
      <c r="D1007" t="s">
        <v>49</v>
      </c>
      <c r="E1007" s="6" t="s">
        <v>13077</v>
      </c>
      <c r="F1007" t="s">
        <v>60</v>
      </c>
      <c r="G1007">
        <v>2</v>
      </c>
      <c r="H1007">
        <v>1</v>
      </c>
      <c r="I1007">
        <v>63</v>
      </c>
      <c r="J1007">
        <v>6</v>
      </c>
      <c r="K1007">
        <v>90.21</v>
      </c>
      <c r="L1007" t="str">
        <f t="shared" si="90"/>
        <v/>
      </c>
      <c r="M1007">
        <v>5</v>
      </c>
      <c r="N1007" t="str">
        <f t="shared" si="91"/>
        <v/>
      </c>
      <c r="O1007">
        <v>56</v>
      </c>
      <c r="P1007" s="11">
        <v>0.5</v>
      </c>
      <c r="Q1007" s="11">
        <v>9.5238095238095205E-2</v>
      </c>
      <c r="R1007" s="12">
        <v>18.041999999999899</v>
      </c>
      <c r="S1007" t="s">
        <v>27</v>
      </c>
      <c r="T1007">
        <v>0</v>
      </c>
      <c r="U1007">
        <f t="shared" si="92"/>
        <v>3</v>
      </c>
      <c r="V1007">
        <f t="shared" si="93"/>
        <v>2</v>
      </c>
      <c r="W1007">
        <f t="shared" si="94"/>
        <v>2</v>
      </c>
      <c r="X1007" t="str">
        <f t="shared" si="95"/>
        <v>322</v>
      </c>
      <c r="Y1007" t="str">
        <f>IF(Table1[[#This Row],[RFM_Score]]="555","Champion", IF(AND(J1007&gt;=4,V1007&gt;=4),"Loyal", IF(U1007&lt;=2,"At Risk", IF(W1007&gt;=4,"Potential Loyalist","Others"))))</f>
        <v>Others</v>
      </c>
    </row>
    <row r="1008" spans="1:25">
      <c r="A1008" t="s">
        <v>8003</v>
      </c>
      <c r="B1008">
        <v>47</v>
      </c>
      <c r="C1008" t="s">
        <v>24</v>
      </c>
      <c r="D1008" t="s">
        <v>25</v>
      </c>
      <c r="E1008" s="6" t="s">
        <v>13078</v>
      </c>
      <c r="F1008" t="s">
        <v>26</v>
      </c>
      <c r="G1008">
        <v>2</v>
      </c>
      <c r="H1008">
        <v>0</v>
      </c>
      <c r="I1008">
        <v>72</v>
      </c>
      <c r="J1008">
        <v>5</v>
      </c>
      <c r="K1008">
        <v>89.49</v>
      </c>
      <c r="L1008" t="str">
        <f t="shared" si="90"/>
        <v/>
      </c>
      <c r="M1008">
        <v>5</v>
      </c>
      <c r="N1008" t="str">
        <f t="shared" si="91"/>
        <v/>
      </c>
      <c r="O1008">
        <v>10</v>
      </c>
      <c r="P1008" s="11">
        <v>0</v>
      </c>
      <c r="Q1008" s="11">
        <v>6.9444444444444406E-2</v>
      </c>
      <c r="R1008" s="12">
        <v>17.898</v>
      </c>
      <c r="S1008" t="s">
        <v>27</v>
      </c>
      <c r="T1008">
        <v>0</v>
      </c>
      <c r="U1008">
        <f t="shared" si="92"/>
        <v>5</v>
      </c>
      <c r="V1008">
        <f t="shared" si="93"/>
        <v>2</v>
      </c>
      <c r="W1008">
        <f t="shared" si="94"/>
        <v>2</v>
      </c>
      <c r="X1008" t="str">
        <f t="shared" si="95"/>
        <v>522</v>
      </c>
      <c r="Y1008" t="str">
        <f>IF(Table1[[#This Row],[RFM_Score]]="555","Champion", IF(AND(J1008&gt;=4,V1008&gt;=4),"Loyal", IF(U1008&lt;=2,"At Risk", IF(W1008&gt;=4,"Potential Loyalist","Others"))))</f>
        <v>Others</v>
      </c>
    </row>
    <row r="1009" spans="1:25">
      <c r="A1009" t="s">
        <v>8883</v>
      </c>
      <c r="B1009">
        <v>30</v>
      </c>
      <c r="C1009" t="s">
        <v>19</v>
      </c>
      <c r="D1009" t="s">
        <v>25</v>
      </c>
      <c r="E1009" s="6" t="s">
        <v>13079</v>
      </c>
      <c r="F1009" t="s">
        <v>26</v>
      </c>
      <c r="G1009">
        <v>1</v>
      </c>
      <c r="H1009">
        <v>0</v>
      </c>
      <c r="I1009">
        <v>48</v>
      </c>
      <c r="J1009">
        <v>1</v>
      </c>
      <c r="K1009">
        <v>89.24</v>
      </c>
      <c r="L1009" t="str">
        <f t="shared" si="90"/>
        <v/>
      </c>
      <c r="M1009">
        <v>5</v>
      </c>
      <c r="N1009" t="str">
        <f t="shared" si="91"/>
        <v/>
      </c>
      <c r="O1009">
        <v>19</v>
      </c>
      <c r="P1009" s="11">
        <v>0</v>
      </c>
      <c r="Q1009" s="11">
        <v>2.0833333333333301E-2</v>
      </c>
      <c r="R1009" s="12">
        <v>17.847999999999999</v>
      </c>
      <c r="S1009" t="s">
        <v>27</v>
      </c>
      <c r="T1009">
        <v>0</v>
      </c>
      <c r="U1009">
        <f t="shared" si="92"/>
        <v>5</v>
      </c>
      <c r="V1009">
        <f t="shared" si="93"/>
        <v>2</v>
      </c>
      <c r="W1009">
        <f t="shared" si="94"/>
        <v>2</v>
      </c>
      <c r="X1009" t="str">
        <f t="shared" si="95"/>
        <v>522</v>
      </c>
      <c r="Y1009" t="str">
        <f>IF(Table1[[#This Row],[RFM_Score]]="555","Champion", IF(AND(J1009&gt;=4,V1009&gt;=4),"Loyal", IF(U1009&lt;=2,"At Risk", IF(W1009&gt;=4,"Potential Loyalist","Others"))))</f>
        <v>Others</v>
      </c>
    </row>
    <row r="1010" spans="1:25">
      <c r="A1010" t="s">
        <v>255</v>
      </c>
      <c r="B1010">
        <v>29</v>
      </c>
      <c r="C1010" t="s">
        <v>19</v>
      </c>
      <c r="D1010" t="s">
        <v>25</v>
      </c>
      <c r="E1010" s="6" t="s">
        <v>13080</v>
      </c>
      <c r="F1010" t="s">
        <v>26</v>
      </c>
      <c r="G1010">
        <v>4</v>
      </c>
      <c r="H1010">
        <v>2</v>
      </c>
      <c r="I1010">
        <v>41</v>
      </c>
      <c r="J1010">
        <v>3</v>
      </c>
      <c r="K1010">
        <v>89.07</v>
      </c>
      <c r="L1010" t="str">
        <f t="shared" si="90"/>
        <v/>
      </c>
      <c r="M1010">
        <v>5</v>
      </c>
      <c r="N1010" t="str">
        <f t="shared" si="91"/>
        <v/>
      </c>
      <c r="O1010">
        <v>42</v>
      </c>
      <c r="P1010" s="11">
        <v>0.5</v>
      </c>
      <c r="Q1010" s="11">
        <v>7.3170731707316999E-2</v>
      </c>
      <c r="R1010" s="12">
        <v>17.814</v>
      </c>
      <c r="S1010" t="s">
        <v>27</v>
      </c>
      <c r="T1010">
        <v>1</v>
      </c>
      <c r="U1010">
        <f t="shared" si="92"/>
        <v>3</v>
      </c>
      <c r="V1010">
        <f t="shared" si="93"/>
        <v>2</v>
      </c>
      <c r="W1010">
        <f t="shared" si="94"/>
        <v>2</v>
      </c>
      <c r="X1010" t="str">
        <f t="shared" si="95"/>
        <v>322</v>
      </c>
      <c r="Y1010" t="str">
        <f>IF(Table1[[#This Row],[RFM_Score]]="555","Champion", IF(AND(J1010&gt;=4,V1010&gt;=4),"Loyal", IF(U1010&lt;=2,"At Risk", IF(W1010&gt;=4,"Potential Loyalist","Others"))))</f>
        <v>Others</v>
      </c>
    </row>
    <row r="1011" spans="1:25">
      <c r="A1011" t="s">
        <v>4988</v>
      </c>
      <c r="B1011">
        <v>50</v>
      </c>
      <c r="C1011" t="s">
        <v>19</v>
      </c>
      <c r="D1011" t="s">
        <v>35</v>
      </c>
      <c r="E1011" s="6" t="s">
        <v>13081</v>
      </c>
      <c r="F1011" t="s">
        <v>37</v>
      </c>
      <c r="G1011">
        <v>1</v>
      </c>
      <c r="H1011">
        <v>0</v>
      </c>
      <c r="I1011">
        <v>35</v>
      </c>
      <c r="J1011">
        <v>1</v>
      </c>
      <c r="K1011">
        <v>88.41</v>
      </c>
      <c r="L1011" t="str">
        <f t="shared" si="90"/>
        <v/>
      </c>
      <c r="M1011">
        <v>5</v>
      </c>
      <c r="N1011" t="str">
        <f t="shared" si="91"/>
        <v/>
      </c>
      <c r="O1011">
        <v>0</v>
      </c>
      <c r="P1011" s="11">
        <v>0</v>
      </c>
      <c r="Q1011" s="11">
        <v>2.8571428571428501E-2</v>
      </c>
      <c r="R1011" s="12">
        <v>17.681999999999999</v>
      </c>
      <c r="S1011" t="s">
        <v>27</v>
      </c>
      <c r="T1011">
        <v>0</v>
      </c>
      <c r="U1011">
        <f t="shared" si="92"/>
        <v>5</v>
      </c>
      <c r="V1011">
        <f t="shared" si="93"/>
        <v>2</v>
      </c>
      <c r="W1011">
        <f t="shared" si="94"/>
        <v>2</v>
      </c>
      <c r="X1011" t="str">
        <f t="shared" si="95"/>
        <v>522</v>
      </c>
      <c r="Y1011" t="str">
        <f>IF(Table1[[#This Row],[RFM_Score]]="555","Champion", IF(AND(J1011&gt;=4,V1011&gt;=4),"Loyal", IF(U1011&lt;=2,"At Risk", IF(W1011&gt;=4,"Potential Loyalist","Others"))))</f>
        <v>Others</v>
      </c>
    </row>
    <row r="1012" spans="1:25">
      <c r="A1012" t="s">
        <v>11926</v>
      </c>
      <c r="B1012">
        <v>26</v>
      </c>
      <c r="C1012" t="s">
        <v>19</v>
      </c>
      <c r="D1012" t="s">
        <v>25</v>
      </c>
      <c r="E1012" s="6" t="s">
        <v>13082</v>
      </c>
      <c r="F1012" t="s">
        <v>21</v>
      </c>
      <c r="G1012">
        <v>7</v>
      </c>
      <c r="H1012">
        <v>2</v>
      </c>
      <c r="I1012">
        <v>56</v>
      </c>
      <c r="J1012">
        <v>4</v>
      </c>
      <c r="K1012">
        <v>87.87</v>
      </c>
      <c r="L1012" t="str">
        <f t="shared" si="90"/>
        <v/>
      </c>
      <c r="M1012">
        <v>5</v>
      </c>
      <c r="N1012" t="str">
        <f t="shared" si="91"/>
        <v/>
      </c>
      <c r="O1012">
        <v>66</v>
      </c>
      <c r="P1012" s="11">
        <v>0.28571428571428498</v>
      </c>
      <c r="Q1012" s="11">
        <v>7.1428571428571397E-2</v>
      </c>
      <c r="R1012" s="12">
        <v>17.574000000000002</v>
      </c>
      <c r="S1012" t="s">
        <v>27</v>
      </c>
      <c r="T1012">
        <v>0</v>
      </c>
      <c r="U1012">
        <f t="shared" si="92"/>
        <v>3</v>
      </c>
      <c r="V1012">
        <f t="shared" si="93"/>
        <v>2</v>
      </c>
      <c r="W1012">
        <f t="shared" si="94"/>
        <v>2</v>
      </c>
      <c r="X1012" t="str">
        <f t="shared" si="95"/>
        <v>322</v>
      </c>
      <c r="Y1012" t="str">
        <f>IF(Table1[[#This Row],[RFM_Score]]="555","Champion", IF(AND(J1012&gt;=4,V1012&gt;=4),"Loyal", IF(U1012&lt;=2,"At Risk", IF(W1012&gt;=4,"Potential Loyalist","Others"))))</f>
        <v>Others</v>
      </c>
    </row>
    <row r="1013" spans="1:25">
      <c r="A1013" t="s">
        <v>78</v>
      </c>
      <c r="B1013">
        <v>37</v>
      </c>
      <c r="C1013" t="s">
        <v>24</v>
      </c>
      <c r="D1013" t="s">
        <v>29</v>
      </c>
      <c r="E1013" s="6" t="s">
        <v>13083</v>
      </c>
      <c r="F1013" t="s">
        <v>21</v>
      </c>
      <c r="G1013">
        <v>3</v>
      </c>
      <c r="H1013">
        <v>0</v>
      </c>
      <c r="I1013">
        <v>59</v>
      </c>
      <c r="J1013">
        <v>3</v>
      </c>
      <c r="K1013">
        <v>87.75</v>
      </c>
      <c r="L1013" t="str">
        <f t="shared" si="90"/>
        <v/>
      </c>
      <c r="M1013">
        <v>5</v>
      </c>
      <c r="N1013" t="str">
        <f t="shared" si="91"/>
        <v/>
      </c>
      <c r="O1013">
        <v>12</v>
      </c>
      <c r="P1013" s="11">
        <v>0</v>
      </c>
      <c r="Q1013" s="11">
        <v>5.0847457627118599E-2</v>
      </c>
      <c r="R1013" s="12">
        <v>17.55</v>
      </c>
      <c r="S1013" t="s">
        <v>27</v>
      </c>
      <c r="T1013">
        <v>1</v>
      </c>
      <c r="U1013">
        <f t="shared" si="92"/>
        <v>5</v>
      </c>
      <c r="V1013">
        <f t="shared" si="93"/>
        <v>2</v>
      </c>
      <c r="W1013">
        <f t="shared" si="94"/>
        <v>2</v>
      </c>
      <c r="X1013" t="str">
        <f t="shared" si="95"/>
        <v>522</v>
      </c>
      <c r="Y1013" t="str">
        <f>IF(Table1[[#This Row],[RFM_Score]]="555","Champion", IF(AND(J1013&gt;=4,V1013&gt;=4),"Loyal", IF(U1013&lt;=2,"At Risk", IF(W1013&gt;=4,"Potential Loyalist","Others"))))</f>
        <v>Others</v>
      </c>
    </row>
    <row r="1014" spans="1:25">
      <c r="A1014" t="s">
        <v>3682</v>
      </c>
      <c r="B1014">
        <v>21</v>
      </c>
      <c r="C1014" t="s">
        <v>19</v>
      </c>
      <c r="D1014" t="s">
        <v>20</v>
      </c>
      <c r="E1014" s="6" t="s">
        <v>13084</v>
      </c>
      <c r="F1014" t="s">
        <v>30</v>
      </c>
      <c r="G1014">
        <v>3</v>
      </c>
      <c r="H1014">
        <v>2</v>
      </c>
      <c r="I1014">
        <v>53</v>
      </c>
      <c r="J1014">
        <v>1</v>
      </c>
      <c r="K1014">
        <v>87.14</v>
      </c>
      <c r="L1014" t="str">
        <f t="shared" si="90"/>
        <v/>
      </c>
      <c r="M1014">
        <v>5</v>
      </c>
      <c r="N1014" t="str">
        <f t="shared" si="91"/>
        <v/>
      </c>
      <c r="O1014">
        <v>6</v>
      </c>
      <c r="P1014" s="11">
        <v>0.66666666666666596</v>
      </c>
      <c r="Q1014" s="11">
        <v>1.8867924528301799E-2</v>
      </c>
      <c r="R1014" s="12">
        <v>17.428000000000001</v>
      </c>
      <c r="S1014" t="s">
        <v>27</v>
      </c>
      <c r="T1014">
        <v>0</v>
      </c>
      <c r="U1014">
        <f t="shared" si="92"/>
        <v>5</v>
      </c>
      <c r="V1014">
        <f t="shared" si="93"/>
        <v>2</v>
      </c>
      <c r="W1014">
        <f t="shared" si="94"/>
        <v>2</v>
      </c>
      <c r="X1014" t="str">
        <f t="shared" si="95"/>
        <v>522</v>
      </c>
      <c r="Y1014" t="str">
        <f>IF(Table1[[#This Row],[RFM_Score]]="555","Champion", IF(AND(J1014&gt;=4,V1014&gt;=4),"Loyal", IF(U1014&lt;=2,"At Risk", IF(W1014&gt;=4,"Potential Loyalist","Others"))))</f>
        <v>Others</v>
      </c>
    </row>
    <row r="1015" spans="1:25">
      <c r="A1015" t="s">
        <v>9467</v>
      </c>
      <c r="B1015">
        <v>45</v>
      </c>
      <c r="C1015" t="s">
        <v>24</v>
      </c>
      <c r="D1015" t="s">
        <v>25</v>
      </c>
      <c r="E1015" s="6" t="s">
        <v>13085</v>
      </c>
      <c r="F1015" t="s">
        <v>21</v>
      </c>
      <c r="G1015">
        <v>3</v>
      </c>
      <c r="H1015">
        <v>0</v>
      </c>
      <c r="I1015">
        <v>50</v>
      </c>
      <c r="J1015">
        <v>3</v>
      </c>
      <c r="K1015">
        <v>86.45</v>
      </c>
      <c r="L1015" t="str">
        <f t="shared" si="90"/>
        <v/>
      </c>
      <c r="M1015">
        <v>5</v>
      </c>
      <c r="N1015" t="str">
        <f t="shared" si="91"/>
        <v/>
      </c>
      <c r="O1015">
        <v>24</v>
      </c>
      <c r="P1015" s="11">
        <v>0</v>
      </c>
      <c r="Q1015" s="11">
        <v>0.06</v>
      </c>
      <c r="R1015" s="12">
        <v>17.29</v>
      </c>
      <c r="S1015" t="s">
        <v>27</v>
      </c>
      <c r="T1015">
        <v>0</v>
      </c>
      <c r="U1015">
        <f t="shared" si="92"/>
        <v>4</v>
      </c>
      <c r="V1015">
        <f t="shared" si="93"/>
        <v>2</v>
      </c>
      <c r="W1015">
        <f t="shared" si="94"/>
        <v>2</v>
      </c>
      <c r="X1015" t="str">
        <f t="shared" si="95"/>
        <v>422</v>
      </c>
      <c r="Y1015" t="str">
        <f>IF(Table1[[#This Row],[RFM_Score]]="555","Champion", IF(AND(J1015&gt;=4,V1015&gt;=4),"Loyal", IF(U1015&lt;=2,"At Risk", IF(W1015&gt;=4,"Potential Loyalist","Others"))))</f>
        <v>Others</v>
      </c>
    </row>
    <row r="1016" spans="1:25">
      <c r="A1016" t="s">
        <v>3556</v>
      </c>
      <c r="B1016">
        <v>18</v>
      </c>
      <c r="C1016" t="s">
        <v>19</v>
      </c>
      <c r="D1016" t="s">
        <v>35</v>
      </c>
      <c r="E1016" s="6" t="s">
        <v>13086</v>
      </c>
      <c r="F1016" t="s">
        <v>60</v>
      </c>
      <c r="G1016">
        <v>2</v>
      </c>
      <c r="H1016">
        <v>0</v>
      </c>
      <c r="I1016">
        <v>56</v>
      </c>
      <c r="J1016">
        <v>5</v>
      </c>
      <c r="K1016">
        <v>86.21</v>
      </c>
      <c r="L1016" t="str">
        <f t="shared" si="90"/>
        <v/>
      </c>
      <c r="M1016">
        <v>5</v>
      </c>
      <c r="N1016" t="str">
        <f t="shared" si="91"/>
        <v/>
      </c>
      <c r="O1016">
        <v>6</v>
      </c>
      <c r="P1016" s="11">
        <v>0</v>
      </c>
      <c r="Q1016" s="11">
        <v>8.9285714285714204E-2</v>
      </c>
      <c r="R1016" s="12">
        <v>17.241999999999901</v>
      </c>
      <c r="S1016" t="s">
        <v>27</v>
      </c>
      <c r="T1016">
        <v>0</v>
      </c>
      <c r="U1016">
        <f t="shared" si="92"/>
        <v>5</v>
      </c>
      <c r="V1016">
        <f t="shared" si="93"/>
        <v>2</v>
      </c>
      <c r="W1016">
        <f t="shared" si="94"/>
        <v>2</v>
      </c>
      <c r="X1016" t="str">
        <f t="shared" si="95"/>
        <v>522</v>
      </c>
      <c r="Y1016" t="str">
        <f>IF(Table1[[#This Row],[RFM_Score]]="555","Champion", IF(AND(J1016&gt;=4,V1016&gt;=4),"Loyal", IF(U1016&lt;=2,"At Risk", IF(W1016&gt;=4,"Potential Loyalist","Others"))))</f>
        <v>Others</v>
      </c>
    </row>
    <row r="1017" spans="1:25">
      <c r="A1017" t="s">
        <v>5785</v>
      </c>
      <c r="B1017">
        <v>34</v>
      </c>
      <c r="C1017" t="s">
        <v>24</v>
      </c>
      <c r="D1017" t="s">
        <v>41</v>
      </c>
      <c r="E1017" s="6" t="s">
        <v>13087</v>
      </c>
      <c r="F1017" t="s">
        <v>26</v>
      </c>
      <c r="G1017">
        <v>4</v>
      </c>
      <c r="H1017">
        <v>2</v>
      </c>
      <c r="I1017">
        <v>54</v>
      </c>
      <c r="J1017">
        <v>2</v>
      </c>
      <c r="K1017">
        <v>86.09</v>
      </c>
      <c r="L1017" t="str">
        <f t="shared" si="90"/>
        <v/>
      </c>
      <c r="M1017">
        <v>5</v>
      </c>
      <c r="N1017" t="str">
        <f t="shared" si="91"/>
        <v/>
      </c>
      <c r="O1017">
        <v>56</v>
      </c>
      <c r="P1017" s="11">
        <v>0.5</v>
      </c>
      <c r="Q1017" s="11">
        <v>3.7037037037037E-2</v>
      </c>
      <c r="R1017" s="12">
        <v>17.218</v>
      </c>
      <c r="S1017" t="s">
        <v>27</v>
      </c>
      <c r="T1017">
        <v>0</v>
      </c>
      <c r="U1017">
        <f t="shared" si="92"/>
        <v>3</v>
      </c>
      <c r="V1017">
        <f t="shared" si="93"/>
        <v>2</v>
      </c>
      <c r="W1017">
        <f t="shared" si="94"/>
        <v>2</v>
      </c>
      <c r="X1017" t="str">
        <f t="shared" si="95"/>
        <v>322</v>
      </c>
      <c r="Y1017" t="str">
        <f>IF(Table1[[#This Row],[RFM_Score]]="555","Champion", IF(AND(J1017&gt;=4,V1017&gt;=4),"Loyal", IF(U1017&lt;=2,"At Risk", IF(W1017&gt;=4,"Potential Loyalist","Others"))))</f>
        <v>Others</v>
      </c>
    </row>
    <row r="1018" spans="1:25">
      <c r="A1018" t="s">
        <v>1991</v>
      </c>
      <c r="B1018">
        <v>27</v>
      </c>
      <c r="C1018" t="s">
        <v>19</v>
      </c>
      <c r="D1018" t="s">
        <v>41</v>
      </c>
      <c r="E1018" s="6" t="s">
        <v>13088</v>
      </c>
      <c r="F1018" t="s">
        <v>26</v>
      </c>
      <c r="G1018">
        <v>3</v>
      </c>
      <c r="H1018">
        <v>1</v>
      </c>
      <c r="I1018">
        <v>39</v>
      </c>
      <c r="J1018">
        <v>0</v>
      </c>
      <c r="K1018">
        <v>85.65</v>
      </c>
      <c r="L1018" t="str">
        <f t="shared" si="90"/>
        <v/>
      </c>
      <c r="M1018">
        <v>5</v>
      </c>
      <c r="N1018" t="str">
        <f t="shared" si="91"/>
        <v/>
      </c>
      <c r="O1018">
        <v>0</v>
      </c>
      <c r="P1018" s="11">
        <v>0.33333333333333298</v>
      </c>
      <c r="Q1018" s="11">
        <v>0</v>
      </c>
      <c r="R1018" s="12">
        <v>17.13</v>
      </c>
      <c r="S1018" t="s">
        <v>27</v>
      </c>
      <c r="T1018">
        <v>0</v>
      </c>
      <c r="U1018">
        <f t="shared" si="92"/>
        <v>5</v>
      </c>
      <c r="V1018">
        <f t="shared" si="93"/>
        <v>2</v>
      </c>
      <c r="W1018">
        <f t="shared" si="94"/>
        <v>2</v>
      </c>
      <c r="X1018" t="str">
        <f t="shared" si="95"/>
        <v>522</v>
      </c>
      <c r="Y1018" t="str">
        <f>IF(Table1[[#This Row],[RFM_Score]]="555","Champion", IF(AND(J1018&gt;=4,V1018&gt;=4),"Loyal", IF(U1018&lt;=2,"At Risk", IF(W1018&gt;=4,"Potential Loyalist","Others"))))</f>
        <v>Others</v>
      </c>
    </row>
    <row r="1019" spans="1:25">
      <c r="A1019" t="s">
        <v>7980</v>
      </c>
      <c r="B1019">
        <v>40</v>
      </c>
      <c r="C1019" t="s">
        <v>19</v>
      </c>
      <c r="D1019" t="s">
        <v>35</v>
      </c>
      <c r="E1019" s="6" t="s">
        <v>13089</v>
      </c>
      <c r="F1019" t="s">
        <v>30</v>
      </c>
      <c r="G1019">
        <v>3</v>
      </c>
      <c r="H1019">
        <v>1</v>
      </c>
      <c r="I1019">
        <v>46</v>
      </c>
      <c r="J1019">
        <v>0</v>
      </c>
      <c r="K1019">
        <v>84.56</v>
      </c>
      <c r="L1019" t="str">
        <f t="shared" si="90"/>
        <v/>
      </c>
      <c r="M1019">
        <v>5</v>
      </c>
      <c r="N1019" t="str">
        <f t="shared" si="91"/>
        <v/>
      </c>
      <c r="O1019">
        <v>57</v>
      </c>
      <c r="P1019" s="11">
        <v>0.33333333333333298</v>
      </c>
      <c r="Q1019" s="11">
        <v>0</v>
      </c>
      <c r="R1019" s="12">
        <v>16.911999999999999</v>
      </c>
      <c r="S1019" t="s">
        <v>27</v>
      </c>
      <c r="T1019">
        <v>0</v>
      </c>
      <c r="U1019">
        <f t="shared" si="92"/>
        <v>3</v>
      </c>
      <c r="V1019">
        <f t="shared" si="93"/>
        <v>2</v>
      </c>
      <c r="W1019">
        <f t="shared" si="94"/>
        <v>2</v>
      </c>
      <c r="X1019" t="str">
        <f t="shared" si="95"/>
        <v>322</v>
      </c>
      <c r="Y1019" t="str">
        <f>IF(Table1[[#This Row],[RFM_Score]]="555","Champion", IF(AND(J1019&gt;=4,V1019&gt;=4),"Loyal", IF(U1019&lt;=2,"At Risk", IF(W1019&gt;=4,"Potential Loyalist","Others"))))</f>
        <v>Others</v>
      </c>
    </row>
    <row r="1020" spans="1:25">
      <c r="A1020" t="s">
        <v>5090</v>
      </c>
      <c r="B1020">
        <v>31</v>
      </c>
      <c r="C1020" t="s">
        <v>24</v>
      </c>
      <c r="D1020" t="s">
        <v>20</v>
      </c>
      <c r="E1020" s="6" t="s">
        <v>13090</v>
      </c>
      <c r="F1020" t="s">
        <v>26</v>
      </c>
      <c r="G1020">
        <v>3</v>
      </c>
      <c r="H1020">
        <v>1</v>
      </c>
      <c r="I1020">
        <v>31</v>
      </c>
      <c r="J1020">
        <v>0</v>
      </c>
      <c r="K1020">
        <v>84.28</v>
      </c>
      <c r="L1020" t="str">
        <f t="shared" si="90"/>
        <v/>
      </c>
      <c r="M1020">
        <v>5</v>
      </c>
      <c r="N1020" t="str">
        <f t="shared" si="91"/>
        <v/>
      </c>
      <c r="O1020">
        <v>13</v>
      </c>
      <c r="P1020" s="11">
        <v>0.33333333333333298</v>
      </c>
      <c r="Q1020" s="11">
        <v>0</v>
      </c>
      <c r="R1020" s="12">
        <v>16.856000000000002</v>
      </c>
      <c r="S1020" t="s">
        <v>27</v>
      </c>
      <c r="T1020">
        <v>0</v>
      </c>
      <c r="U1020">
        <f t="shared" si="92"/>
        <v>5</v>
      </c>
      <c r="V1020">
        <f t="shared" si="93"/>
        <v>2</v>
      </c>
      <c r="W1020">
        <f t="shared" si="94"/>
        <v>2</v>
      </c>
      <c r="X1020" t="str">
        <f t="shared" si="95"/>
        <v>522</v>
      </c>
      <c r="Y1020" t="str">
        <f>IF(Table1[[#This Row],[RFM_Score]]="555","Champion", IF(AND(J1020&gt;=4,V1020&gt;=4),"Loyal", IF(U1020&lt;=2,"At Risk", IF(W1020&gt;=4,"Potential Loyalist","Others"))))</f>
        <v>Others</v>
      </c>
    </row>
    <row r="1021" spans="1:25">
      <c r="A1021" t="s">
        <v>1607</v>
      </c>
      <c r="B1021">
        <v>44</v>
      </c>
      <c r="C1021" t="s">
        <v>19</v>
      </c>
      <c r="D1021" t="s">
        <v>41</v>
      </c>
      <c r="E1021" s="6" t="s">
        <v>13091</v>
      </c>
      <c r="F1021" t="s">
        <v>30</v>
      </c>
      <c r="G1021">
        <v>1</v>
      </c>
      <c r="H1021">
        <v>0</v>
      </c>
      <c r="I1021">
        <v>62</v>
      </c>
      <c r="J1021">
        <v>3</v>
      </c>
      <c r="K1021">
        <v>84.18</v>
      </c>
      <c r="L1021" t="str">
        <f t="shared" si="90"/>
        <v/>
      </c>
      <c r="M1021">
        <v>5</v>
      </c>
      <c r="N1021" t="str">
        <f t="shared" si="91"/>
        <v/>
      </c>
      <c r="O1021">
        <v>18</v>
      </c>
      <c r="P1021" s="11">
        <v>0</v>
      </c>
      <c r="Q1021" s="11">
        <v>4.8387096774193498E-2</v>
      </c>
      <c r="R1021" s="12">
        <v>16.835999999999999</v>
      </c>
      <c r="S1021" t="s">
        <v>27</v>
      </c>
      <c r="T1021">
        <v>0</v>
      </c>
      <c r="U1021">
        <f t="shared" si="92"/>
        <v>5</v>
      </c>
      <c r="V1021">
        <f t="shared" si="93"/>
        <v>2</v>
      </c>
      <c r="W1021">
        <f t="shared" si="94"/>
        <v>2</v>
      </c>
      <c r="X1021" t="str">
        <f t="shared" si="95"/>
        <v>522</v>
      </c>
      <c r="Y1021" t="str">
        <f>IF(Table1[[#This Row],[RFM_Score]]="555","Champion", IF(AND(J1021&gt;=4,V1021&gt;=4),"Loyal", IF(U1021&lt;=2,"At Risk", IF(W1021&gt;=4,"Potential Loyalist","Others"))))</f>
        <v>Others</v>
      </c>
    </row>
    <row r="1022" spans="1:25">
      <c r="A1022" t="s">
        <v>6137</v>
      </c>
      <c r="B1022">
        <v>27</v>
      </c>
      <c r="C1022" t="s">
        <v>24</v>
      </c>
      <c r="D1022" t="s">
        <v>29</v>
      </c>
      <c r="E1022" s="6" t="s">
        <v>13092</v>
      </c>
      <c r="F1022" t="s">
        <v>26</v>
      </c>
      <c r="G1022">
        <v>2</v>
      </c>
      <c r="H1022">
        <v>0</v>
      </c>
      <c r="I1022">
        <v>54</v>
      </c>
      <c r="J1022">
        <v>2</v>
      </c>
      <c r="K1022">
        <v>83.41</v>
      </c>
      <c r="L1022" t="str">
        <f t="shared" si="90"/>
        <v/>
      </c>
      <c r="M1022">
        <v>5</v>
      </c>
      <c r="N1022" t="str">
        <f t="shared" si="91"/>
        <v/>
      </c>
      <c r="O1022">
        <v>8</v>
      </c>
      <c r="P1022" s="11">
        <v>0</v>
      </c>
      <c r="Q1022" s="11">
        <v>3.7037037037037E-2</v>
      </c>
      <c r="R1022" s="12">
        <v>16.681999999999999</v>
      </c>
      <c r="S1022" t="s">
        <v>27</v>
      </c>
      <c r="T1022">
        <v>0</v>
      </c>
      <c r="U1022">
        <f t="shared" si="92"/>
        <v>5</v>
      </c>
      <c r="V1022">
        <f t="shared" si="93"/>
        <v>2</v>
      </c>
      <c r="W1022">
        <f t="shared" si="94"/>
        <v>2</v>
      </c>
      <c r="X1022" t="str">
        <f t="shared" si="95"/>
        <v>522</v>
      </c>
      <c r="Y1022" t="str">
        <f>IF(Table1[[#This Row],[RFM_Score]]="555","Champion", IF(AND(J1022&gt;=4,V1022&gt;=4),"Loyal", IF(U1022&lt;=2,"At Risk", IF(W1022&gt;=4,"Potential Loyalist","Others"))))</f>
        <v>Others</v>
      </c>
    </row>
    <row r="1023" spans="1:25">
      <c r="A1023" t="s">
        <v>2933</v>
      </c>
      <c r="B1023">
        <v>18</v>
      </c>
      <c r="C1023" t="s">
        <v>19</v>
      </c>
      <c r="D1023" t="s">
        <v>20</v>
      </c>
      <c r="E1023" s="6" t="s">
        <v>13093</v>
      </c>
      <c r="F1023" t="s">
        <v>21</v>
      </c>
      <c r="G1023">
        <v>5</v>
      </c>
      <c r="H1023">
        <v>0</v>
      </c>
      <c r="I1023">
        <v>39</v>
      </c>
      <c r="J1023">
        <v>3</v>
      </c>
      <c r="K1023">
        <v>82.76</v>
      </c>
      <c r="L1023" t="str">
        <f t="shared" si="90"/>
        <v/>
      </c>
      <c r="M1023">
        <v>5</v>
      </c>
      <c r="N1023" t="str">
        <f t="shared" si="91"/>
        <v/>
      </c>
      <c r="O1023">
        <v>74</v>
      </c>
      <c r="P1023" s="11">
        <v>0</v>
      </c>
      <c r="Q1023" s="11">
        <v>7.69230769230769E-2</v>
      </c>
      <c r="R1023" s="12">
        <v>16.552</v>
      </c>
      <c r="S1023" t="s">
        <v>27</v>
      </c>
      <c r="T1023">
        <v>0</v>
      </c>
      <c r="U1023">
        <f t="shared" si="92"/>
        <v>2</v>
      </c>
      <c r="V1023">
        <f t="shared" si="93"/>
        <v>2</v>
      </c>
      <c r="W1023">
        <f t="shared" si="94"/>
        <v>2</v>
      </c>
      <c r="X1023" t="str">
        <f t="shared" si="95"/>
        <v>222</v>
      </c>
      <c r="Y1023" t="str">
        <f>IF(Table1[[#This Row],[RFM_Score]]="555","Champion", IF(AND(J1023&gt;=4,V1023&gt;=4),"Loyal", IF(U1023&lt;=2,"At Risk", IF(W1023&gt;=4,"Potential Loyalist","Others"))))</f>
        <v>At Risk</v>
      </c>
    </row>
    <row r="1024" spans="1:25">
      <c r="A1024" t="s">
        <v>8329</v>
      </c>
      <c r="B1024">
        <v>44</v>
      </c>
      <c r="C1024" t="s">
        <v>19</v>
      </c>
      <c r="D1024" t="s">
        <v>29</v>
      </c>
      <c r="E1024" s="6" t="s">
        <v>13094</v>
      </c>
      <c r="F1024" t="s">
        <v>30</v>
      </c>
      <c r="G1024">
        <v>3</v>
      </c>
      <c r="H1024">
        <v>0</v>
      </c>
      <c r="I1024">
        <v>44</v>
      </c>
      <c r="J1024">
        <v>3</v>
      </c>
      <c r="K1024">
        <v>81.42</v>
      </c>
      <c r="L1024" t="str">
        <f t="shared" si="90"/>
        <v/>
      </c>
      <c r="M1024">
        <v>5</v>
      </c>
      <c r="N1024" t="str">
        <f t="shared" si="91"/>
        <v/>
      </c>
      <c r="O1024">
        <v>157</v>
      </c>
      <c r="P1024" s="11">
        <v>0</v>
      </c>
      <c r="Q1024" s="11">
        <v>6.8181818181818094E-2</v>
      </c>
      <c r="R1024" s="12">
        <v>16.283999999999999</v>
      </c>
      <c r="S1024" t="s">
        <v>27</v>
      </c>
      <c r="T1024">
        <v>0</v>
      </c>
      <c r="U1024">
        <f t="shared" si="92"/>
        <v>1</v>
      </c>
      <c r="V1024">
        <f t="shared" si="93"/>
        <v>2</v>
      </c>
      <c r="W1024">
        <f t="shared" si="94"/>
        <v>2</v>
      </c>
      <c r="X1024" t="str">
        <f t="shared" si="95"/>
        <v>122</v>
      </c>
      <c r="Y1024" t="str">
        <f>IF(Table1[[#This Row],[RFM_Score]]="555","Champion", IF(AND(J1024&gt;=4,V1024&gt;=4),"Loyal", IF(U1024&lt;=2,"At Risk", IF(W1024&gt;=4,"Potential Loyalist","Others"))))</f>
        <v>At Risk</v>
      </c>
    </row>
    <row r="1025" spans="1:25">
      <c r="A1025" t="s">
        <v>7688</v>
      </c>
      <c r="B1025">
        <v>30</v>
      </c>
      <c r="C1025" t="s">
        <v>19</v>
      </c>
      <c r="D1025" t="s">
        <v>41</v>
      </c>
      <c r="E1025" s="6" t="s">
        <v>13095</v>
      </c>
      <c r="F1025" t="s">
        <v>26</v>
      </c>
      <c r="G1025">
        <v>2</v>
      </c>
      <c r="H1025">
        <v>2</v>
      </c>
      <c r="I1025">
        <v>45</v>
      </c>
      <c r="J1025">
        <v>3</v>
      </c>
      <c r="K1025">
        <v>81.180000000000007</v>
      </c>
      <c r="L1025" t="str">
        <f t="shared" si="90"/>
        <v/>
      </c>
      <c r="M1025">
        <v>5</v>
      </c>
      <c r="N1025" t="str">
        <f t="shared" si="91"/>
        <v/>
      </c>
      <c r="O1025">
        <v>20</v>
      </c>
      <c r="P1025" s="11">
        <v>1</v>
      </c>
      <c r="Q1025" s="11">
        <v>6.6666666666666596E-2</v>
      </c>
      <c r="R1025" s="12">
        <v>16.236000000000001</v>
      </c>
      <c r="S1025" t="s">
        <v>27</v>
      </c>
      <c r="T1025">
        <v>0</v>
      </c>
      <c r="U1025">
        <f t="shared" si="92"/>
        <v>5</v>
      </c>
      <c r="V1025">
        <f t="shared" si="93"/>
        <v>2</v>
      </c>
      <c r="W1025">
        <f t="shared" si="94"/>
        <v>2</v>
      </c>
      <c r="X1025" t="str">
        <f t="shared" si="95"/>
        <v>522</v>
      </c>
      <c r="Y1025" t="str">
        <f>IF(Table1[[#This Row],[RFM_Score]]="555","Champion", IF(AND(J1025&gt;=4,V1025&gt;=4),"Loyal", IF(U1025&lt;=2,"At Risk", IF(W1025&gt;=4,"Potential Loyalist","Others"))))</f>
        <v>Others</v>
      </c>
    </row>
    <row r="1026" spans="1:25">
      <c r="A1026" t="s">
        <v>8241</v>
      </c>
      <c r="B1026">
        <v>30</v>
      </c>
      <c r="C1026" t="s">
        <v>24</v>
      </c>
      <c r="D1026" t="s">
        <v>46</v>
      </c>
      <c r="E1026" s="6" t="s">
        <v>13096</v>
      </c>
      <c r="F1026" t="s">
        <v>21</v>
      </c>
      <c r="G1026">
        <v>2</v>
      </c>
      <c r="H1026">
        <v>0</v>
      </c>
      <c r="I1026">
        <v>39</v>
      </c>
      <c r="J1026">
        <v>1</v>
      </c>
      <c r="K1026">
        <v>81.12</v>
      </c>
      <c r="L1026" t="str">
        <f t="shared" ref="L1026:L1089" si="96">IF(OR(K1026&lt;$AC$10, K1026&gt;$AC$11), "OUTLIER", "")</f>
        <v/>
      </c>
      <c r="M1026">
        <v>5</v>
      </c>
      <c r="N1026" t="str">
        <f t="shared" ref="N1026:N1089" si="97">IF(OR(M1026&lt;$AC$16, M1026&gt;$AC$17), "OUTLIER", "")</f>
        <v/>
      </c>
      <c r="O1026">
        <v>61</v>
      </c>
      <c r="P1026" s="11">
        <v>0</v>
      </c>
      <c r="Q1026" s="11">
        <v>2.5641025641025599E-2</v>
      </c>
      <c r="R1026" s="12">
        <v>16.224</v>
      </c>
      <c r="S1026" t="s">
        <v>27</v>
      </c>
      <c r="T1026">
        <v>0</v>
      </c>
      <c r="U1026">
        <f t="shared" ref="U1026:U1089" si="98">IF(O1026&lt;=20,5,IF(O1026&lt;=40,4,IF(O1026&lt;=70,3,IF(O1026&lt;=100,2,1))))</f>
        <v>3</v>
      </c>
      <c r="V1026">
        <f t="shared" ref="V1026:V1089" si="99">IF(M1026&gt;=11,5,IF(M1026&gt;=9,4,IF(M1026&gt;=7,3,IF(M1026&gt;=5,2,1))))</f>
        <v>2</v>
      </c>
      <c r="W1026">
        <f t="shared" ref="W1026:W1089" si="100">IF(K1026&gt;=500,5,IF(K1026&gt;=300,4,IF(K1026&gt;=150,3,IF(K1026&gt;=50,2,1))))</f>
        <v>2</v>
      </c>
      <c r="X1026" t="str">
        <f t="shared" ref="X1026:X1089" si="101">U1026 &amp; V1026 &amp; W1026</f>
        <v>322</v>
      </c>
      <c r="Y1026" t="str">
        <f>IF(Table1[[#This Row],[RFM_Score]]="555","Champion", IF(AND(J1026&gt;=4,V1026&gt;=4),"Loyal", IF(U1026&lt;=2,"At Risk", IF(W1026&gt;=4,"Potential Loyalist","Others"))))</f>
        <v>Others</v>
      </c>
    </row>
    <row r="1027" spans="1:25">
      <c r="A1027" t="s">
        <v>3177</v>
      </c>
      <c r="B1027">
        <v>45</v>
      </c>
      <c r="C1027" t="s">
        <v>24</v>
      </c>
      <c r="D1027" t="s">
        <v>25</v>
      </c>
      <c r="E1027" s="6" t="s">
        <v>13097</v>
      </c>
      <c r="F1027" t="s">
        <v>60</v>
      </c>
      <c r="G1027">
        <v>1</v>
      </c>
      <c r="H1027">
        <v>0</v>
      </c>
      <c r="I1027">
        <v>62</v>
      </c>
      <c r="J1027">
        <v>4</v>
      </c>
      <c r="K1027">
        <v>80.930000000000007</v>
      </c>
      <c r="L1027" t="str">
        <f t="shared" si="96"/>
        <v/>
      </c>
      <c r="M1027">
        <v>5</v>
      </c>
      <c r="N1027" t="str">
        <f t="shared" si="97"/>
        <v/>
      </c>
      <c r="O1027">
        <v>11</v>
      </c>
      <c r="P1027" s="11">
        <v>0</v>
      </c>
      <c r="Q1027" s="11">
        <v>6.4516129032257993E-2</v>
      </c>
      <c r="R1027" s="12">
        <v>16.186</v>
      </c>
      <c r="S1027" t="s">
        <v>27</v>
      </c>
      <c r="T1027">
        <v>0</v>
      </c>
      <c r="U1027">
        <f t="shared" si="98"/>
        <v>5</v>
      </c>
      <c r="V1027">
        <f t="shared" si="99"/>
        <v>2</v>
      </c>
      <c r="W1027">
        <f t="shared" si="100"/>
        <v>2</v>
      </c>
      <c r="X1027" t="str">
        <f t="shared" si="101"/>
        <v>522</v>
      </c>
      <c r="Y1027" t="str">
        <f>IF(Table1[[#This Row],[RFM_Score]]="555","Champion", IF(AND(J1027&gt;=4,V1027&gt;=4),"Loyal", IF(U1027&lt;=2,"At Risk", IF(W1027&gt;=4,"Potential Loyalist","Others"))))</f>
        <v>Others</v>
      </c>
    </row>
    <row r="1028" spans="1:25">
      <c r="A1028" t="s">
        <v>4276</v>
      </c>
      <c r="B1028">
        <v>34</v>
      </c>
      <c r="C1028" t="s">
        <v>19</v>
      </c>
      <c r="D1028" t="s">
        <v>25</v>
      </c>
      <c r="E1028" s="6" t="s">
        <v>13098</v>
      </c>
      <c r="F1028" t="s">
        <v>21</v>
      </c>
      <c r="G1028">
        <v>2</v>
      </c>
      <c r="H1028">
        <v>1</v>
      </c>
      <c r="I1028">
        <v>45</v>
      </c>
      <c r="J1028">
        <v>2</v>
      </c>
      <c r="K1028">
        <v>80.77</v>
      </c>
      <c r="L1028" t="str">
        <f t="shared" si="96"/>
        <v/>
      </c>
      <c r="M1028">
        <v>5</v>
      </c>
      <c r="N1028" t="str">
        <f t="shared" si="97"/>
        <v/>
      </c>
      <c r="O1028">
        <v>38</v>
      </c>
      <c r="P1028" s="11">
        <v>0.5</v>
      </c>
      <c r="Q1028" s="11">
        <v>4.4444444444444398E-2</v>
      </c>
      <c r="R1028" s="12">
        <v>16.154</v>
      </c>
      <c r="S1028" t="s">
        <v>27</v>
      </c>
      <c r="T1028">
        <v>0</v>
      </c>
      <c r="U1028">
        <f t="shared" si="98"/>
        <v>4</v>
      </c>
      <c r="V1028">
        <f t="shared" si="99"/>
        <v>2</v>
      </c>
      <c r="W1028">
        <f t="shared" si="100"/>
        <v>2</v>
      </c>
      <c r="X1028" t="str">
        <f t="shared" si="101"/>
        <v>422</v>
      </c>
      <c r="Y1028" t="str">
        <f>IF(Table1[[#This Row],[RFM_Score]]="555","Champion", IF(AND(J1028&gt;=4,V1028&gt;=4),"Loyal", IF(U1028&lt;=2,"At Risk", IF(W1028&gt;=4,"Potential Loyalist","Others"))))</f>
        <v>Others</v>
      </c>
    </row>
    <row r="1029" spans="1:25">
      <c r="A1029" t="s">
        <v>6277</v>
      </c>
      <c r="B1029">
        <v>32</v>
      </c>
      <c r="C1029" t="s">
        <v>19</v>
      </c>
      <c r="D1029" t="s">
        <v>25</v>
      </c>
      <c r="E1029" s="6" t="s">
        <v>13099</v>
      </c>
      <c r="F1029" t="s">
        <v>37</v>
      </c>
      <c r="G1029">
        <v>2</v>
      </c>
      <c r="H1029">
        <v>0</v>
      </c>
      <c r="I1029">
        <v>52</v>
      </c>
      <c r="J1029">
        <v>2</v>
      </c>
      <c r="K1029">
        <v>80.599999999999994</v>
      </c>
      <c r="L1029" t="str">
        <f t="shared" si="96"/>
        <v/>
      </c>
      <c r="M1029">
        <v>5</v>
      </c>
      <c r="N1029" t="str">
        <f t="shared" si="97"/>
        <v/>
      </c>
      <c r="O1029">
        <v>50</v>
      </c>
      <c r="P1029" s="11">
        <v>0</v>
      </c>
      <c r="Q1029" s="11">
        <v>3.8461538461538401E-2</v>
      </c>
      <c r="R1029" s="12">
        <v>16.119999999999902</v>
      </c>
      <c r="S1029" t="s">
        <v>27</v>
      </c>
      <c r="T1029">
        <v>0</v>
      </c>
      <c r="U1029">
        <f t="shared" si="98"/>
        <v>3</v>
      </c>
      <c r="V1029">
        <f t="shared" si="99"/>
        <v>2</v>
      </c>
      <c r="W1029">
        <f t="shared" si="100"/>
        <v>2</v>
      </c>
      <c r="X1029" t="str">
        <f t="shared" si="101"/>
        <v>322</v>
      </c>
      <c r="Y1029" t="str">
        <f>IF(Table1[[#This Row],[RFM_Score]]="555","Champion", IF(AND(J1029&gt;=4,V1029&gt;=4),"Loyal", IF(U1029&lt;=2,"At Risk", IF(W1029&gt;=4,"Potential Loyalist","Others"))))</f>
        <v>Others</v>
      </c>
    </row>
    <row r="1030" spans="1:25">
      <c r="A1030" t="s">
        <v>9111</v>
      </c>
      <c r="B1030">
        <v>59</v>
      </c>
      <c r="C1030" t="s">
        <v>24</v>
      </c>
      <c r="D1030" t="s">
        <v>41</v>
      </c>
      <c r="E1030" s="6" t="s">
        <v>13100</v>
      </c>
      <c r="F1030" t="s">
        <v>60</v>
      </c>
      <c r="G1030">
        <v>7</v>
      </c>
      <c r="H1030">
        <v>5</v>
      </c>
      <c r="I1030">
        <v>46</v>
      </c>
      <c r="J1030">
        <v>1</v>
      </c>
      <c r="K1030">
        <v>80.23</v>
      </c>
      <c r="L1030" t="str">
        <f t="shared" si="96"/>
        <v/>
      </c>
      <c r="M1030">
        <v>5</v>
      </c>
      <c r="N1030" t="str">
        <f t="shared" si="97"/>
        <v/>
      </c>
      <c r="O1030">
        <v>10</v>
      </c>
      <c r="P1030" s="11">
        <v>0.71428571428571397</v>
      </c>
      <c r="Q1030" s="11">
        <v>2.1739130434782601E-2</v>
      </c>
      <c r="R1030" s="12">
        <v>16.045999999999999</v>
      </c>
      <c r="S1030" t="s">
        <v>27</v>
      </c>
      <c r="T1030">
        <v>0</v>
      </c>
      <c r="U1030">
        <f t="shared" si="98"/>
        <v>5</v>
      </c>
      <c r="V1030">
        <f t="shared" si="99"/>
        <v>2</v>
      </c>
      <c r="W1030">
        <f t="shared" si="100"/>
        <v>2</v>
      </c>
      <c r="X1030" t="str">
        <f t="shared" si="101"/>
        <v>522</v>
      </c>
      <c r="Y1030" t="str">
        <f>IF(Table1[[#This Row],[RFM_Score]]="555","Champion", IF(AND(J1030&gt;=4,V1030&gt;=4),"Loyal", IF(U1030&lt;=2,"At Risk", IF(W1030&gt;=4,"Potential Loyalist","Others"))))</f>
        <v>Others</v>
      </c>
    </row>
    <row r="1031" spans="1:25">
      <c r="A1031" t="s">
        <v>7787</v>
      </c>
      <c r="B1031">
        <v>35</v>
      </c>
      <c r="C1031" t="s">
        <v>19</v>
      </c>
      <c r="D1031" t="s">
        <v>25</v>
      </c>
      <c r="E1031" s="6" t="s">
        <v>13101</v>
      </c>
      <c r="F1031" t="s">
        <v>30</v>
      </c>
      <c r="G1031">
        <v>5</v>
      </c>
      <c r="H1031">
        <v>1</v>
      </c>
      <c r="I1031">
        <v>47</v>
      </c>
      <c r="J1031">
        <v>3</v>
      </c>
      <c r="K1031">
        <v>79.97</v>
      </c>
      <c r="L1031" t="str">
        <f t="shared" si="96"/>
        <v/>
      </c>
      <c r="M1031">
        <v>5</v>
      </c>
      <c r="N1031" t="str">
        <f t="shared" si="97"/>
        <v/>
      </c>
      <c r="O1031">
        <v>32</v>
      </c>
      <c r="P1031" s="11">
        <v>0.2</v>
      </c>
      <c r="Q1031" s="11">
        <v>6.3829787234042507E-2</v>
      </c>
      <c r="R1031" s="12">
        <v>15.994</v>
      </c>
      <c r="S1031" t="s">
        <v>27</v>
      </c>
      <c r="T1031">
        <v>0</v>
      </c>
      <c r="U1031">
        <f t="shared" si="98"/>
        <v>4</v>
      </c>
      <c r="V1031">
        <f t="shared" si="99"/>
        <v>2</v>
      </c>
      <c r="W1031">
        <f t="shared" si="100"/>
        <v>2</v>
      </c>
      <c r="X1031" t="str">
        <f t="shared" si="101"/>
        <v>422</v>
      </c>
      <c r="Y1031" t="str">
        <f>IF(Table1[[#This Row],[RFM_Score]]="555","Champion", IF(AND(J1031&gt;=4,V1031&gt;=4),"Loyal", IF(U1031&lt;=2,"At Risk", IF(W1031&gt;=4,"Potential Loyalist","Others"))))</f>
        <v>Others</v>
      </c>
    </row>
    <row r="1032" spans="1:25">
      <c r="A1032" t="s">
        <v>3153</v>
      </c>
      <c r="B1032">
        <v>32</v>
      </c>
      <c r="C1032" t="s">
        <v>24</v>
      </c>
      <c r="D1032" t="s">
        <v>46</v>
      </c>
      <c r="E1032" s="6" t="s">
        <v>13102</v>
      </c>
      <c r="F1032" t="s">
        <v>26</v>
      </c>
      <c r="G1032">
        <v>3</v>
      </c>
      <c r="H1032">
        <v>2</v>
      </c>
      <c r="I1032">
        <v>57</v>
      </c>
      <c r="J1032">
        <v>3</v>
      </c>
      <c r="K1032">
        <v>79.83</v>
      </c>
      <c r="L1032" t="str">
        <f t="shared" si="96"/>
        <v/>
      </c>
      <c r="M1032">
        <v>5</v>
      </c>
      <c r="N1032" t="str">
        <f t="shared" si="97"/>
        <v/>
      </c>
      <c r="O1032">
        <v>10</v>
      </c>
      <c r="P1032" s="11">
        <v>0.66666666666666596</v>
      </c>
      <c r="Q1032" s="11">
        <v>5.2631578947368397E-2</v>
      </c>
      <c r="R1032" s="12">
        <v>15.965999999999999</v>
      </c>
      <c r="S1032" t="s">
        <v>27</v>
      </c>
      <c r="T1032">
        <v>0</v>
      </c>
      <c r="U1032">
        <f t="shared" si="98"/>
        <v>5</v>
      </c>
      <c r="V1032">
        <f t="shared" si="99"/>
        <v>2</v>
      </c>
      <c r="W1032">
        <f t="shared" si="100"/>
        <v>2</v>
      </c>
      <c r="X1032" t="str">
        <f t="shared" si="101"/>
        <v>522</v>
      </c>
      <c r="Y1032" t="str">
        <f>IF(Table1[[#This Row],[RFM_Score]]="555","Champion", IF(AND(J1032&gt;=4,V1032&gt;=4),"Loyal", IF(U1032&lt;=2,"At Risk", IF(W1032&gt;=4,"Potential Loyalist","Others"))))</f>
        <v>Others</v>
      </c>
    </row>
    <row r="1033" spans="1:25">
      <c r="A1033" t="s">
        <v>5691</v>
      </c>
      <c r="B1033">
        <v>24</v>
      </c>
      <c r="C1033" t="s">
        <v>24</v>
      </c>
      <c r="D1033" t="s">
        <v>25</v>
      </c>
      <c r="E1033" s="6" t="s">
        <v>13103</v>
      </c>
      <c r="F1033" t="s">
        <v>37</v>
      </c>
      <c r="G1033">
        <v>2</v>
      </c>
      <c r="H1033">
        <v>0</v>
      </c>
      <c r="I1033">
        <v>50</v>
      </c>
      <c r="J1033">
        <v>2</v>
      </c>
      <c r="K1033">
        <v>79.180000000000007</v>
      </c>
      <c r="L1033" t="str">
        <f t="shared" si="96"/>
        <v/>
      </c>
      <c r="M1033">
        <v>5</v>
      </c>
      <c r="N1033" t="str">
        <f t="shared" si="97"/>
        <v/>
      </c>
      <c r="O1033">
        <v>27</v>
      </c>
      <c r="P1033" s="11">
        <v>0</v>
      </c>
      <c r="Q1033" s="11">
        <v>0.04</v>
      </c>
      <c r="R1033" s="12">
        <v>15.836</v>
      </c>
      <c r="S1033" t="s">
        <v>27</v>
      </c>
      <c r="T1033">
        <v>0</v>
      </c>
      <c r="U1033">
        <f t="shared" si="98"/>
        <v>4</v>
      </c>
      <c r="V1033">
        <f t="shared" si="99"/>
        <v>2</v>
      </c>
      <c r="W1033">
        <f t="shared" si="100"/>
        <v>2</v>
      </c>
      <c r="X1033" t="str">
        <f t="shared" si="101"/>
        <v>422</v>
      </c>
      <c r="Y1033" t="str">
        <f>IF(Table1[[#This Row],[RFM_Score]]="555","Champion", IF(AND(J1033&gt;=4,V1033&gt;=4),"Loyal", IF(U1033&lt;=2,"At Risk", IF(W1033&gt;=4,"Potential Loyalist","Others"))))</f>
        <v>Others</v>
      </c>
    </row>
    <row r="1034" spans="1:25">
      <c r="A1034" t="s">
        <v>6884</v>
      </c>
      <c r="B1034">
        <v>40</v>
      </c>
      <c r="C1034" t="s">
        <v>19</v>
      </c>
      <c r="D1034" t="s">
        <v>35</v>
      </c>
      <c r="E1034" s="6" t="s">
        <v>13104</v>
      </c>
      <c r="F1034" t="s">
        <v>30</v>
      </c>
      <c r="G1034">
        <v>1</v>
      </c>
      <c r="H1034">
        <v>0</v>
      </c>
      <c r="I1034">
        <v>54</v>
      </c>
      <c r="J1034">
        <v>5</v>
      </c>
      <c r="K1034">
        <v>79.03</v>
      </c>
      <c r="L1034" t="str">
        <f t="shared" si="96"/>
        <v/>
      </c>
      <c r="M1034">
        <v>5</v>
      </c>
      <c r="N1034" t="str">
        <f t="shared" si="97"/>
        <v/>
      </c>
      <c r="O1034">
        <v>40</v>
      </c>
      <c r="P1034" s="11">
        <v>0</v>
      </c>
      <c r="Q1034" s="11">
        <v>9.2592592592592504E-2</v>
      </c>
      <c r="R1034" s="12">
        <v>15.805999999999999</v>
      </c>
      <c r="S1034" t="s">
        <v>27</v>
      </c>
      <c r="T1034">
        <v>1</v>
      </c>
      <c r="U1034">
        <f t="shared" si="98"/>
        <v>4</v>
      </c>
      <c r="V1034">
        <f t="shared" si="99"/>
        <v>2</v>
      </c>
      <c r="W1034">
        <f t="shared" si="100"/>
        <v>2</v>
      </c>
      <c r="X1034" t="str">
        <f t="shared" si="101"/>
        <v>422</v>
      </c>
      <c r="Y1034" t="str">
        <f>IF(Table1[[#This Row],[RFM_Score]]="555","Champion", IF(AND(J1034&gt;=4,V1034&gt;=4),"Loyal", IF(U1034&lt;=2,"At Risk", IF(W1034&gt;=4,"Potential Loyalist","Others"))))</f>
        <v>Others</v>
      </c>
    </row>
    <row r="1035" spans="1:25">
      <c r="A1035" t="s">
        <v>9995</v>
      </c>
      <c r="B1035">
        <v>42</v>
      </c>
      <c r="C1035" t="s">
        <v>24</v>
      </c>
      <c r="D1035" t="s">
        <v>25</v>
      </c>
      <c r="E1035" s="6" t="s">
        <v>13105</v>
      </c>
      <c r="F1035" t="s">
        <v>60</v>
      </c>
      <c r="G1035">
        <v>3</v>
      </c>
      <c r="H1035">
        <v>0</v>
      </c>
      <c r="I1035">
        <v>41</v>
      </c>
      <c r="J1035">
        <v>1</v>
      </c>
      <c r="K1035">
        <v>78.739999999999995</v>
      </c>
      <c r="L1035" t="str">
        <f t="shared" si="96"/>
        <v/>
      </c>
      <c r="M1035">
        <v>5</v>
      </c>
      <c r="N1035" t="str">
        <f t="shared" si="97"/>
        <v/>
      </c>
      <c r="O1035">
        <v>18</v>
      </c>
      <c r="P1035" s="11">
        <v>0</v>
      </c>
      <c r="Q1035" s="11">
        <v>2.4390243902439001E-2</v>
      </c>
      <c r="R1035" s="12">
        <v>15.747999999999999</v>
      </c>
      <c r="S1035" t="s">
        <v>27</v>
      </c>
      <c r="T1035">
        <v>0</v>
      </c>
      <c r="U1035">
        <f t="shared" si="98"/>
        <v>5</v>
      </c>
      <c r="V1035">
        <f t="shared" si="99"/>
        <v>2</v>
      </c>
      <c r="W1035">
        <f t="shared" si="100"/>
        <v>2</v>
      </c>
      <c r="X1035" t="str">
        <f t="shared" si="101"/>
        <v>522</v>
      </c>
      <c r="Y1035" t="str">
        <f>IF(Table1[[#This Row],[RFM_Score]]="555","Champion", IF(AND(J1035&gt;=4,V1035&gt;=4),"Loyal", IF(U1035&lt;=2,"At Risk", IF(W1035&gt;=4,"Potential Loyalist","Others"))))</f>
        <v>Others</v>
      </c>
    </row>
    <row r="1036" spans="1:25">
      <c r="A1036" t="s">
        <v>7945</v>
      </c>
      <c r="B1036">
        <v>44</v>
      </c>
      <c r="C1036" t="s">
        <v>24</v>
      </c>
      <c r="D1036" t="s">
        <v>25</v>
      </c>
      <c r="E1036" s="6" t="s">
        <v>13106</v>
      </c>
      <c r="F1036" t="s">
        <v>26</v>
      </c>
      <c r="G1036">
        <v>5</v>
      </c>
      <c r="H1036">
        <v>1</v>
      </c>
      <c r="I1036">
        <v>58</v>
      </c>
      <c r="J1036">
        <v>2</v>
      </c>
      <c r="K1036">
        <v>78.5</v>
      </c>
      <c r="L1036" t="str">
        <f t="shared" si="96"/>
        <v/>
      </c>
      <c r="M1036">
        <v>5</v>
      </c>
      <c r="N1036" t="str">
        <f t="shared" si="97"/>
        <v/>
      </c>
      <c r="O1036">
        <v>5</v>
      </c>
      <c r="P1036" s="11">
        <v>0.2</v>
      </c>
      <c r="Q1036" s="11">
        <v>3.4482758620689599E-2</v>
      </c>
      <c r="R1036" s="12">
        <v>15.7</v>
      </c>
      <c r="S1036" t="s">
        <v>27</v>
      </c>
      <c r="T1036">
        <v>0</v>
      </c>
      <c r="U1036">
        <f t="shared" si="98"/>
        <v>5</v>
      </c>
      <c r="V1036">
        <f t="shared" si="99"/>
        <v>2</v>
      </c>
      <c r="W1036">
        <f t="shared" si="100"/>
        <v>2</v>
      </c>
      <c r="X1036" t="str">
        <f t="shared" si="101"/>
        <v>522</v>
      </c>
      <c r="Y1036" t="str">
        <f>IF(Table1[[#This Row],[RFM_Score]]="555","Champion", IF(AND(J1036&gt;=4,V1036&gt;=4),"Loyal", IF(U1036&lt;=2,"At Risk", IF(W1036&gt;=4,"Potential Loyalist","Others"))))</f>
        <v>Others</v>
      </c>
    </row>
    <row r="1037" spans="1:25">
      <c r="A1037" t="s">
        <v>5150</v>
      </c>
      <c r="B1037">
        <v>18</v>
      </c>
      <c r="C1037" t="s">
        <v>24</v>
      </c>
      <c r="D1037" t="s">
        <v>25</v>
      </c>
      <c r="E1037" s="6" t="s">
        <v>13107</v>
      </c>
      <c r="F1037" t="s">
        <v>21</v>
      </c>
      <c r="G1037">
        <v>2</v>
      </c>
      <c r="H1037">
        <v>1</v>
      </c>
      <c r="I1037">
        <v>52</v>
      </c>
      <c r="J1037">
        <v>2</v>
      </c>
      <c r="K1037">
        <v>77.900000000000006</v>
      </c>
      <c r="L1037" t="str">
        <f t="shared" si="96"/>
        <v/>
      </c>
      <c r="M1037">
        <v>5</v>
      </c>
      <c r="N1037" t="str">
        <f t="shared" si="97"/>
        <v/>
      </c>
      <c r="O1037">
        <v>36</v>
      </c>
      <c r="P1037" s="11">
        <v>0.5</v>
      </c>
      <c r="Q1037" s="11">
        <v>3.8461538461538401E-2</v>
      </c>
      <c r="R1037" s="12">
        <v>15.58</v>
      </c>
      <c r="S1037" t="s">
        <v>27</v>
      </c>
      <c r="T1037">
        <v>0</v>
      </c>
      <c r="U1037">
        <f t="shared" si="98"/>
        <v>4</v>
      </c>
      <c r="V1037">
        <f t="shared" si="99"/>
        <v>2</v>
      </c>
      <c r="W1037">
        <f t="shared" si="100"/>
        <v>2</v>
      </c>
      <c r="X1037" t="str">
        <f t="shared" si="101"/>
        <v>422</v>
      </c>
      <c r="Y1037" t="str">
        <f>IF(Table1[[#This Row],[RFM_Score]]="555","Champion", IF(AND(J1037&gt;=4,V1037&gt;=4),"Loyal", IF(U1037&lt;=2,"At Risk", IF(W1037&gt;=4,"Potential Loyalist","Others"))))</f>
        <v>Others</v>
      </c>
    </row>
    <row r="1038" spans="1:25">
      <c r="A1038" t="s">
        <v>8250</v>
      </c>
      <c r="B1038">
        <v>23</v>
      </c>
      <c r="C1038" t="s">
        <v>19</v>
      </c>
      <c r="D1038" t="s">
        <v>49</v>
      </c>
      <c r="E1038" s="6" t="s">
        <v>13108</v>
      </c>
      <c r="F1038" t="s">
        <v>37</v>
      </c>
      <c r="G1038">
        <v>3</v>
      </c>
      <c r="H1038">
        <v>0</v>
      </c>
      <c r="I1038">
        <v>44</v>
      </c>
      <c r="J1038">
        <v>3</v>
      </c>
      <c r="K1038">
        <v>77.37</v>
      </c>
      <c r="L1038" t="str">
        <f t="shared" si="96"/>
        <v/>
      </c>
      <c r="M1038">
        <v>5</v>
      </c>
      <c r="N1038" t="str">
        <f t="shared" si="97"/>
        <v/>
      </c>
      <c r="O1038">
        <v>28</v>
      </c>
      <c r="P1038" s="11">
        <v>0</v>
      </c>
      <c r="Q1038" s="11">
        <v>6.8181818181818094E-2</v>
      </c>
      <c r="R1038" s="12">
        <v>15.474</v>
      </c>
      <c r="S1038" t="s">
        <v>27</v>
      </c>
      <c r="T1038">
        <v>0</v>
      </c>
      <c r="U1038">
        <f t="shared" si="98"/>
        <v>4</v>
      </c>
      <c r="V1038">
        <f t="shared" si="99"/>
        <v>2</v>
      </c>
      <c r="W1038">
        <f t="shared" si="100"/>
        <v>2</v>
      </c>
      <c r="X1038" t="str">
        <f t="shared" si="101"/>
        <v>422</v>
      </c>
      <c r="Y1038" t="str">
        <f>IF(Table1[[#This Row],[RFM_Score]]="555","Champion", IF(AND(J1038&gt;=4,V1038&gt;=4),"Loyal", IF(U1038&lt;=2,"At Risk", IF(W1038&gt;=4,"Potential Loyalist","Others"))))</f>
        <v>Others</v>
      </c>
    </row>
    <row r="1039" spans="1:25">
      <c r="A1039" t="s">
        <v>3518</v>
      </c>
      <c r="B1039">
        <v>18</v>
      </c>
      <c r="C1039" t="s">
        <v>19</v>
      </c>
      <c r="D1039" t="s">
        <v>25</v>
      </c>
      <c r="E1039" s="6" t="s">
        <v>13109</v>
      </c>
      <c r="F1039" t="s">
        <v>37</v>
      </c>
      <c r="G1039">
        <v>6</v>
      </c>
      <c r="H1039">
        <v>2</v>
      </c>
      <c r="I1039">
        <v>43</v>
      </c>
      <c r="J1039">
        <v>4</v>
      </c>
      <c r="K1039">
        <v>77.290000000000006</v>
      </c>
      <c r="L1039" t="str">
        <f t="shared" si="96"/>
        <v/>
      </c>
      <c r="M1039">
        <v>5</v>
      </c>
      <c r="N1039" t="str">
        <f t="shared" si="97"/>
        <v/>
      </c>
      <c r="O1039">
        <v>0</v>
      </c>
      <c r="P1039" s="11">
        <v>0.33333333333333298</v>
      </c>
      <c r="Q1039" s="11">
        <v>9.3023255813953404E-2</v>
      </c>
      <c r="R1039" s="12">
        <v>15.458</v>
      </c>
      <c r="S1039" t="s">
        <v>27</v>
      </c>
      <c r="T1039">
        <v>0</v>
      </c>
      <c r="U1039">
        <f t="shared" si="98"/>
        <v>5</v>
      </c>
      <c r="V1039">
        <f t="shared" si="99"/>
        <v>2</v>
      </c>
      <c r="W1039">
        <f t="shared" si="100"/>
        <v>2</v>
      </c>
      <c r="X1039" t="str">
        <f t="shared" si="101"/>
        <v>522</v>
      </c>
      <c r="Y1039" t="str">
        <f>IF(Table1[[#This Row],[RFM_Score]]="555","Champion", IF(AND(J1039&gt;=4,V1039&gt;=4),"Loyal", IF(U1039&lt;=2,"At Risk", IF(W1039&gt;=4,"Potential Loyalist","Others"))))</f>
        <v>Others</v>
      </c>
    </row>
    <row r="1040" spans="1:25">
      <c r="A1040" t="s">
        <v>1755</v>
      </c>
      <c r="B1040">
        <v>43</v>
      </c>
      <c r="C1040" t="s">
        <v>24</v>
      </c>
      <c r="D1040" t="s">
        <v>41</v>
      </c>
      <c r="E1040" s="6" t="s">
        <v>13110</v>
      </c>
      <c r="F1040" t="s">
        <v>60</v>
      </c>
      <c r="G1040">
        <v>4</v>
      </c>
      <c r="H1040">
        <v>1</v>
      </c>
      <c r="I1040">
        <v>40</v>
      </c>
      <c r="J1040">
        <v>1</v>
      </c>
      <c r="K1040">
        <v>77.209999999999994</v>
      </c>
      <c r="L1040" t="str">
        <f t="shared" si="96"/>
        <v/>
      </c>
      <c r="M1040">
        <v>5</v>
      </c>
      <c r="N1040" t="str">
        <f t="shared" si="97"/>
        <v/>
      </c>
      <c r="O1040">
        <v>5</v>
      </c>
      <c r="P1040" s="11">
        <v>0.25</v>
      </c>
      <c r="Q1040" s="11">
        <v>2.5000000000000001E-2</v>
      </c>
      <c r="R1040" s="12">
        <v>15.441999999999901</v>
      </c>
      <c r="S1040" t="s">
        <v>27</v>
      </c>
      <c r="T1040">
        <v>0</v>
      </c>
      <c r="U1040">
        <f t="shared" si="98"/>
        <v>5</v>
      </c>
      <c r="V1040">
        <f t="shared" si="99"/>
        <v>2</v>
      </c>
      <c r="W1040">
        <f t="shared" si="100"/>
        <v>2</v>
      </c>
      <c r="X1040" t="str">
        <f t="shared" si="101"/>
        <v>522</v>
      </c>
      <c r="Y1040" t="str">
        <f>IF(Table1[[#This Row],[RFM_Score]]="555","Champion", IF(AND(J1040&gt;=4,V1040&gt;=4),"Loyal", IF(U1040&lt;=2,"At Risk", IF(W1040&gt;=4,"Potential Loyalist","Others"))))</f>
        <v>Others</v>
      </c>
    </row>
    <row r="1041" spans="1:25">
      <c r="A1041" t="s">
        <v>5175</v>
      </c>
      <c r="B1041">
        <v>26</v>
      </c>
      <c r="C1041" t="s">
        <v>19</v>
      </c>
      <c r="D1041" t="s">
        <v>35</v>
      </c>
      <c r="E1041" s="6" t="s">
        <v>13111</v>
      </c>
      <c r="F1041" t="s">
        <v>30</v>
      </c>
      <c r="G1041">
        <v>0</v>
      </c>
      <c r="H1041">
        <v>0</v>
      </c>
      <c r="I1041">
        <v>50</v>
      </c>
      <c r="J1041">
        <v>5</v>
      </c>
      <c r="K1041">
        <v>76.8</v>
      </c>
      <c r="L1041" t="str">
        <f t="shared" si="96"/>
        <v/>
      </c>
      <c r="M1041">
        <v>5</v>
      </c>
      <c r="N1041" t="str">
        <f t="shared" si="97"/>
        <v/>
      </c>
      <c r="O1041">
        <v>8</v>
      </c>
      <c r="P1041" s="11">
        <v>0</v>
      </c>
      <c r="Q1041" s="11">
        <v>0.1</v>
      </c>
      <c r="R1041" s="12">
        <v>15.36</v>
      </c>
      <c r="S1041" t="s">
        <v>27</v>
      </c>
      <c r="T1041">
        <v>0</v>
      </c>
      <c r="U1041">
        <f t="shared" si="98"/>
        <v>5</v>
      </c>
      <c r="V1041">
        <f t="shared" si="99"/>
        <v>2</v>
      </c>
      <c r="W1041">
        <f t="shared" si="100"/>
        <v>2</v>
      </c>
      <c r="X1041" t="str">
        <f t="shared" si="101"/>
        <v>522</v>
      </c>
      <c r="Y1041" t="str">
        <f>IF(Table1[[#This Row],[RFM_Score]]="555","Champion", IF(AND(J1041&gt;=4,V1041&gt;=4),"Loyal", IF(U1041&lt;=2,"At Risk", IF(W1041&gt;=4,"Potential Loyalist","Others"))))</f>
        <v>Others</v>
      </c>
    </row>
    <row r="1042" spans="1:25">
      <c r="A1042" t="s">
        <v>3540</v>
      </c>
      <c r="B1042">
        <v>35</v>
      </c>
      <c r="C1042" t="s">
        <v>19</v>
      </c>
      <c r="D1042" t="s">
        <v>41</v>
      </c>
      <c r="E1042" s="6" t="s">
        <v>13112</v>
      </c>
      <c r="F1042" t="s">
        <v>21</v>
      </c>
      <c r="G1042">
        <v>4</v>
      </c>
      <c r="H1042">
        <v>1</v>
      </c>
      <c r="I1042">
        <v>49</v>
      </c>
      <c r="J1042">
        <v>2</v>
      </c>
      <c r="K1042">
        <v>76.78</v>
      </c>
      <c r="L1042" t="str">
        <f t="shared" si="96"/>
        <v/>
      </c>
      <c r="M1042">
        <v>5</v>
      </c>
      <c r="N1042" t="str">
        <f t="shared" si="97"/>
        <v/>
      </c>
      <c r="O1042">
        <v>5</v>
      </c>
      <c r="P1042" s="11">
        <v>0.25</v>
      </c>
      <c r="Q1042" s="11">
        <v>4.08163265306122E-2</v>
      </c>
      <c r="R1042" s="12">
        <v>15.356</v>
      </c>
      <c r="S1042" t="s">
        <v>27</v>
      </c>
      <c r="T1042">
        <v>0</v>
      </c>
      <c r="U1042">
        <f t="shared" si="98"/>
        <v>5</v>
      </c>
      <c r="V1042">
        <f t="shared" si="99"/>
        <v>2</v>
      </c>
      <c r="W1042">
        <f t="shared" si="100"/>
        <v>2</v>
      </c>
      <c r="X1042" t="str">
        <f t="shared" si="101"/>
        <v>522</v>
      </c>
      <c r="Y1042" t="str">
        <f>IF(Table1[[#This Row],[RFM_Score]]="555","Champion", IF(AND(J1042&gt;=4,V1042&gt;=4),"Loyal", IF(U1042&lt;=2,"At Risk", IF(W1042&gt;=4,"Potential Loyalist","Others"))))</f>
        <v>Others</v>
      </c>
    </row>
    <row r="1043" spans="1:25">
      <c r="A1043" t="s">
        <v>9900</v>
      </c>
      <c r="B1043">
        <v>22</v>
      </c>
      <c r="C1043" t="s">
        <v>24</v>
      </c>
      <c r="D1043" t="s">
        <v>35</v>
      </c>
      <c r="E1043" s="6" t="s">
        <v>13113</v>
      </c>
      <c r="F1043" t="s">
        <v>26</v>
      </c>
      <c r="G1043">
        <v>2</v>
      </c>
      <c r="H1043">
        <v>0</v>
      </c>
      <c r="I1043">
        <v>51</v>
      </c>
      <c r="J1043">
        <v>3</v>
      </c>
      <c r="K1043">
        <v>76.36</v>
      </c>
      <c r="L1043" t="str">
        <f t="shared" si="96"/>
        <v/>
      </c>
      <c r="M1043">
        <v>5</v>
      </c>
      <c r="N1043" t="str">
        <f t="shared" si="97"/>
        <v/>
      </c>
      <c r="O1043">
        <v>90</v>
      </c>
      <c r="P1043" s="11">
        <v>0</v>
      </c>
      <c r="Q1043" s="11">
        <v>5.8823529411764698E-2</v>
      </c>
      <c r="R1043" s="12">
        <v>15.272</v>
      </c>
      <c r="S1043" t="s">
        <v>27</v>
      </c>
      <c r="T1043">
        <v>0</v>
      </c>
      <c r="U1043">
        <f t="shared" si="98"/>
        <v>2</v>
      </c>
      <c r="V1043">
        <f t="shared" si="99"/>
        <v>2</v>
      </c>
      <c r="W1043">
        <f t="shared" si="100"/>
        <v>2</v>
      </c>
      <c r="X1043" t="str">
        <f t="shared" si="101"/>
        <v>222</v>
      </c>
      <c r="Y1043" t="str">
        <f>IF(Table1[[#This Row],[RFM_Score]]="555","Champion", IF(AND(J1043&gt;=4,V1043&gt;=4),"Loyal", IF(U1043&lt;=2,"At Risk", IF(W1043&gt;=4,"Potential Loyalist","Others"))))</f>
        <v>At Risk</v>
      </c>
    </row>
    <row r="1044" spans="1:25">
      <c r="A1044" t="s">
        <v>5173</v>
      </c>
      <c r="B1044">
        <v>40</v>
      </c>
      <c r="C1044" t="s">
        <v>24</v>
      </c>
      <c r="D1044" t="s">
        <v>20</v>
      </c>
      <c r="E1044" s="6" t="s">
        <v>13114</v>
      </c>
      <c r="F1044" t="s">
        <v>30</v>
      </c>
      <c r="G1044">
        <v>2</v>
      </c>
      <c r="H1044">
        <v>1</v>
      </c>
      <c r="I1044">
        <v>47</v>
      </c>
      <c r="J1044">
        <v>3</v>
      </c>
      <c r="K1044">
        <v>75.959999999999994</v>
      </c>
      <c r="L1044" t="str">
        <f t="shared" si="96"/>
        <v/>
      </c>
      <c r="M1044">
        <v>5</v>
      </c>
      <c r="N1044" t="str">
        <f t="shared" si="97"/>
        <v/>
      </c>
      <c r="O1044">
        <v>51</v>
      </c>
      <c r="P1044" s="11">
        <v>0.5</v>
      </c>
      <c r="Q1044" s="11">
        <v>6.3829787234042507E-2</v>
      </c>
      <c r="R1044" s="12">
        <v>15.191999999999901</v>
      </c>
      <c r="S1044" t="s">
        <v>27</v>
      </c>
      <c r="T1044">
        <v>0</v>
      </c>
      <c r="U1044">
        <f t="shared" si="98"/>
        <v>3</v>
      </c>
      <c r="V1044">
        <f t="shared" si="99"/>
        <v>2</v>
      </c>
      <c r="W1044">
        <f t="shared" si="100"/>
        <v>2</v>
      </c>
      <c r="X1044" t="str">
        <f t="shared" si="101"/>
        <v>322</v>
      </c>
      <c r="Y1044" t="str">
        <f>IF(Table1[[#This Row],[RFM_Score]]="555","Champion", IF(AND(J1044&gt;=4,V1044&gt;=4),"Loyal", IF(U1044&lt;=2,"At Risk", IF(W1044&gt;=4,"Potential Loyalist","Others"))))</f>
        <v>Others</v>
      </c>
    </row>
    <row r="1045" spans="1:25">
      <c r="A1045" t="s">
        <v>3227</v>
      </c>
      <c r="B1045">
        <v>30</v>
      </c>
      <c r="C1045" t="s">
        <v>24</v>
      </c>
      <c r="D1045" t="s">
        <v>20</v>
      </c>
      <c r="E1045" s="6" t="s">
        <v>13115</v>
      </c>
      <c r="F1045" t="s">
        <v>30</v>
      </c>
      <c r="G1045">
        <v>2</v>
      </c>
      <c r="H1045">
        <v>1</v>
      </c>
      <c r="I1045">
        <v>51</v>
      </c>
      <c r="J1045">
        <v>1</v>
      </c>
      <c r="K1045">
        <v>75.61</v>
      </c>
      <c r="L1045" t="str">
        <f t="shared" si="96"/>
        <v/>
      </c>
      <c r="M1045">
        <v>5</v>
      </c>
      <c r="N1045" t="str">
        <f t="shared" si="97"/>
        <v/>
      </c>
      <c r="O1045">
        <v>18</v>
      </c>
      <c r="P1045" s="11">
        <v>0.5</v>
      </c>
      <c r="Q1045" s="11">
        <v>1.9607843137254902E-2</v>
      </c>
      <c r="R1045" s="12">
        <v>15.122</v>
      </c>
      <c r="S1045" t="s">
        <v>27</v>
      </c>
      <c r="T1045">
        <v>0</v>
      </c>
      <c r="U1045">
        <f t="shared" si="98"/>
        <v>5</v>
      </c>
      <c r="V1045">
        <f t="shared" si="99"/>
        <v>2</v>
      </c>
      <c r="W1045">
        <f t="shared" si="100"/>
        <v>2</v>
      </c>
      <c r="X1045" t="str">
        <f t="shared" si="101"/>
        <v>522</v>
      </c>
      <c r="Y1045" t="str">
        <f>IF(Table1[[#This Row],[RFM_Score]]="555","Champion", IF(AND(J1045&gt;=4,V1045&gt;=4),"Loyal", IF(U1045&lt;=2,"At Risk", IF(W1045&gt;=4,"Potential Loyalist","Others"))))</f>
        <v>Others</v>
      </c>
    </row>
    <row r="1046" spans="1:25">
      <c r="A1046" t="s">
        <v>7498</v>
      </c>
      <c r="B1046">
        <v>34</v>
      </c>
      <c r="C1046" t="s">
        <v>24</v>
      </c>
      <c r="D1046" t="s">
        <v>41</v>
      </c>
      <c r="E1046" s="6" t="s">
        <v>13116</v>
      </c>
      <c r="F1046" t="s">
        <v>62</v>
      </c>
      <c r="G1046">
        <v>5</v>
      </c>
      <c r="H1046">
        <v>2</v>
      </c>
      <c r="I1046">
        <v>36</v>
      </c>
      <c r="J1046">
        <v>1</v>
      </c>
      <c r="K1046">
        <v>75.349999999999994</v>
      </c>
      <c r="L1046" t="str">
        <f t="shared" si="96"/>
        <v/>
      </c>
      <c r="M1046">
        <v>5</v>
      </c>
      <c r="N1046" t="str">
        <f t="shared" si="97"/>
        <v/>
      </c>
      <c r="O1046">
        <v>20</v>
      </c>
      <c r="P1046" s="11">
        <v>0.4</v>
      </c>
      <c r="Q1046" s="11">
        <v>2.77777777777777E-2</v>
      </c>
      <c r="R1046" s="12">
        <v>15.069999999999901</v>
      </c>
      <c r="S1046" t="s">
        <v>27</v>
      </c>
      <c r="T1046">
        <v>0</v>
      </c>
      <c r="U1046">
        <f t="shared" si="98"/>
        <v>5</v>
      </c>
      <c r="V1046">
        <f t="shared" si="99"/>
        <v>2</v>
      </c>
      <c r="W1046">
        <f t="shared" si="100"/>
        <v>2</v>
      </c>
      <c r="X1046" t="str">
        <f t="shared" si="101"/>
        <v>522</v>
      </c>
      <c r="Y1046" t="str">
        <f>IF(Table1[[#This Row],[RFM_Score]]="555","Champion", IF(AND(J1046&gt;=4,V1046&gt;=4),"Loyal", IF(U1046&lt;=2,"At Risk", IF(W1046&gt;=4,"Potential Loyalist","Others"))))</f>
        <v>Others</v>
      </c>
    </row>
    <row r="1047" spans="1:25">
      <c r="A1047" t="s">
        <v>9627</v>
      </c>
      <c r="B1047">
        <v>45</v>
      </c>
      <c r="C1047" t="s">
        <v>19</v>
      </c>
      <c r="D1047" t="s">
        <v>20</v>
      </c>
      <c r="E1047" s="6" t="s">
        <v>13117</v>
      </c>
      <c r="F1047" t="s">
        <v>26</v>
      </c>
      <c r="G1047">
        <v>0</v>
      </c>
      <c r="H1047">
        <v>0</v>
      </c>
      <c r="I1047">
        <v>49</v>
      </c>
      <c r="J1047">
        <v>3</v>
      </c>
      <c r="K1047">
        <v>75.02</v>
      </c>
      <c r="L1047" t="str">
        <f t="shared" si="96"/>
        <v/>
      </c>
      <c r="M1047">
        <v>5</v>
      </c>
      <c r="N1047" t="str">
        <f t="shared" si="97"/>
        <v/>
      </c>
      <c r="O1047">
        <v>21</v>
      </c>
      <c r="P1047" s="11">
        <v>0</v>
      </c>
      <c r="Q1047" s="11">
        <v>6.1224489795918297E-2</v>
      </c>
      <c r="R1047" s="12">
        <v>15.004</v>
      </c>
      <c r="S1047" t="s">
        <v>27</v>
      </c>
      <c r="T1047">
        <v>0</v>
      </c>
      <c r="U1047">
        <f t="shared" si="98"/>
        <v>4</v>
      </c>
      <c r="V1047">
        <f t="shared" si="99"/>
        <v>2</v>
      </c>
      <c r="W1047">
        <f t="shared" si="100"/>
        <v>2</v>
      </c>
      <c r="X1047" t="str">
        <f t="shared" si="101"/>
        <v>422</v>
      </c>
      <c r="Y1047" t="str">
        <f>IF(Table1[[#This Row],[RFM_Score]]="555","Champion", IF(AND(J1047&gt;=4,V1047&gt;=4),"Loyal", IF(U1047&lt;=2,"At Risk", IF(W1047&gt;=4,"Potential Loyalist","Others"))))</f>
        <v>Others</v>
      </c>
    </row>
    <row r="1048" spans="1:25">
      <c r="A1048" t="s">
        <v>8482</v>
      </c>
      <c r="B1048">
        <v>24</v>
      </c>
      <c r="C1048" t="s">
        <v>33</v>
      </c>
      <c r="D1048" t="s">
        <v>29</v>
      </c>
      <c r="E1048" s="6" t="s">
        <v>13118</v>
      </c>
      <c r="F1048" t="s">
        <v>62</v>
      </c>
      <c r="G1048">
        <v>2</v>
      </c>
      <c r="H1048">
        <v>0</v>
      </c>
      <c r="I1048">
        <v>54</v>
      </c>
      <c r="J1048">
        <v>2</v>
      </c>
      <c r="K1048">
        <v>74.92</v>
      </c>
      <c r="L1048" t="str">
        <f t="shared" si="96"/>
        <v/>
      </c>
      <c r="M1048">
        <v>5</v>
      </c>
      <c r="N1048" t="str">
        <f t="shared" si="97"/>
        <v/>
      </c>
      <c r="O1048">
        <v>74</v>
      </c>
      <c r="P1048" s="11">
        <v>0</v>
      </c>
      <c r="Q1048" s="11">
        <v>3.7037037037037E-2</v>
      </c>
      <c r="R1048" s="12">
        <v>14.984</v>
      </c>
      <c r="S1048" t="s">
        <v>27</v>
      </c>
      <c r="T1048">
        <v>0</v>
      </c>
      <c r="U1048">
        <f t="shared" si="98"/>
        <v>2</v>
      </c>
      <c r="V1048">
        <f t="shared" si="99"/>
        <v>2</v>
      </c>
      <c r="W1048">
        <f t="shared" si="100"/>
        <v>2</v>
      </c>
      <c r="X1048" t="str">
        <f t="shared" si="101"/>
        <v>222</v>
      </c>
      <c r="Y1048" t="str">
        <f>IF(Table1[[#This Row],[RFM_Score]]="555","Champion", IF(AND(J1048&gt;=4,V1048&gt;=4),"Loyal", IF(U1048&lt;=2,"At Risk", IF(W1048&gt;=4,"Potential Loyalist","Others"))))</f>
        <v>At Risk</v>
      </c>
    </row>
    <row r="1049" spans="1:25">
      <c r="A1049" t="s">
        <v>11157</v>
      </c>
      <c r="B1049">
        <v>39</v>
      </c>
      <c r="C1049" t="s">
        <v>19</v>
      </c>
      <c r="D1049" t="s">
        <v>20</v>
      </c>
      <c r="E1049" s="6" t="s">
        <v>13119</v>
      </c>
      <c r="F1049" t="s">
        <v>21</v>
      </c>
      <c r="G1049">
        <v>1</v>
      </c>
      <c r="H1049">
        <v>1</v>
      </c>
      <c r="I1049">
        <v>47</v>
      </c>
      <c r="J1049">
        <v>4</v>
      </c>
      <c r="K1049">
        <v>74.61</v>
      </c>
      <c r="L1049" t="str">
        <f t="shared" si="96"/>
        <v/>
      </c>
      <c r="M1049">
        <v>5</v>
      </c>
      <c r="N1049" t="str">
        <f t="shared" si="97"/>
        <v/>
      </c>
      <c r="O1049">
        <v>1</v>
      </c>
      <c r="P1049" s="11">
        <v>1</v>
      </c>
      <c r="Q1049" s="11">
        <v>8.5106382978723402E-2</v>
      </c>
      <c r="R1049" s="12">
        <v>14.922000000000001</v>
      </c>
      <c r="S1049" t="s">
        <v>27</v>
      </c>
      <c r="T1049">
        <v>0</v>
      </c>
      <c r="U1049">
        <f t="shared" si="98"/>
        <v>5</v>
      </c>
      <c r="V1049">
        <f t="shared" si="99"/>
        <v>2</v>
      </c>
      <c r="W1049">
        <f t="shared" si="100"/>
        <v>2</v>
      </c>
      <c r="X1049" t="str">
        <f t="shared" si="101"/>
        <v>522</v>
      </c>
      <c r="Y1049" t="str">
        <f>IF(Table1[[#This Row],[RFM_Score]]="555","Champion", IF(AND(J1049&gt;=4,V1049&gt;=4),"Loyal", IF(U1049&lt;=2,"At Risk", IF(W1049&gt;=4,"Potential Loyalist","Others"))))</f>
        <v>Others</v>
      </c>
    </row>
    <row r="1050" spans="1:25">
      <c r="A1050" t="s">
        <v>1426</v>
      </c>
      <c r="B1050">
        <v>25</v>
      </c>
      <c r="C1050" t="s">
        <v>24</v>
      </c>
      <c r="D1050" t="s">
        <v>25</v>
      </c>
      <c r="E1050" s="6" t="s">
        <v>13120</v>
      </c>
      <c r="F1050" t="s">
        <v>62</v>
      </c>
      <c r="G1050">
        <v>2</v>
      </c>
      <c r="H1050">
        <v>0</v>
      </c>
      <c r="I1050">
        <v>46</v>
      </c>
      <c r="J1050">
        <v>2</v>
      </c>
      <c r="K1050">
        <v>73.56</v>
      </c>
      <c r="L1050" t="str">
        <f t="shared" si="96"/>
        <v/>
      </c>
      <c r="M1050">
        <v>5</v>
      </c>
      <c r="N1050" t="str">
        <f t="shared" si="97"/>
        <v/>
      </c>
      <c r="O1050">
        <v>1</v>
      </c>
      <c r="P1050" s="11">
        <v>0</v>
      </c>
      <c r="Q1050" s="11">
        <v>4.3478260869565202E-2</v>
      </c>
      <c r="R1050" s="12">
        <v>14.712</v>
      </c>
      <c r="S1050" t="s">
        <v>27</v>
      </c>
      <c r="T1050">
        <v>0</v>
      </c>
      <c r="U1050">
        <f t="shared" si="98"/>
        <v>5</v>
      </c>
      <c r="V1050">
        <f t="shared" si="99"/>
        <v>2</v>
      </c>
      <c r="W1050">
        <f t="shared" si="100"/>
        <v>2</v>
      </c>
      <c r="X1050" t="str">
        <f t="shared" si="101"/>
        <v>522</v>
      </c>
      <c r="Y1050" t="str">
        <f>IF(Table1[[#This Row],[RFM_Score]]="555","Champion", IF(AND(J1050&gt;=4,V1050&gt;=4),"Loyal", IF(U1050&lt;=2,"At Risk", IF(W1050&gt;=4,"Potential Loyalist","Others"))))</f>
        <v>Others</v>
      </c>
    </row>
    <row r="1051" spans="1:25">
      <c r="A1051" t="s">
        <v>2227</v>
      </c>
      <c r="B1051">
        <v>18</v>
      </c>
      <c r="C1051" t="s">
        <v>19</v>
      </c>
      <c r="D1051" t="s">
        <v>25</v>
      </c>
      <c r="E1051" s="6" t="s">
        <v>13121</v>
      </c>
      <c r="F1051" t="s">
        <v>62</v>
      </c>
      <c r="G1051">
        <v>3</v>
      </c>
      <c r="H1051">
        <v>1</v>
      </c>
      <c r="I1051">
        <v>57</v>
      </c>
      <c r="J1051">
        <v>2</v>
      </c>
      <c r="K1051">
        <v>73.459999999999994</v>
      </c>
      <c r="L1051" t="str">
        <f t="shared" si="96"/>
        <v/>
      </c>
      <c r="M1051">
        <v>5</v>
      </c>
      <c r="N1051" t="str">
        <f t="shared" si="97"/>
        <v/>
      </c>
      <c r="O1051">
        <v>2</v>
      </c>
      <c r="P1051" s="11">
        <v>0.33333333333333298</v>
      </c>
      <c r="Q1051" s="11">
        <v>3.5087719298245598E-2</v>
      </c>
      <c r="R1051" s="12">
        <v>14.691999999999901</v>
      </c>
      <c r="S1051" t="s">
        <v>27</v>
      </c>
      <c r="T1051">
        <v>0</v>
      </c>
      <c r="U1051">
        <f t="shared" si="98"/>
        <v>5</v>
      </c>
      <c r="V1051">
        <f t="shared" si="99"/>
        <v>2</v>
      </c>
      <c r="W1051">
        <f t="shared" si="100"/>
        <v>2</v>
      </c>
      <c r="X1051" t="str">
        <f t="shared" si="101"/>
        <v>522</v>
      </c>
      <c r="Y1051" t="str">
        <f>IF(Table1[[#This Row],[RFM_Score]]="555","Champion", IF(AND(J1051&gt;=4,V1051&gt;=4),"Loyal", IF(U1051&lt;=2,"At Risk", IF(W1051&gt;=4,"Potential Loyalist","Others"))))</f>
        <v>Others</v>
      </c>
    </row>
    <row r="1052" spans="1:25">
      <c r="A1052" t="s">
        <v>7520</v>
      </c>
      <c r="B1052">
        <v>31</v>
      </c>
      <c r="C1052" t="s">
        <v>19</v>
      </c>
      <c r="D1052" t="s">
        <v>29</v>
      </c>
      <c r="E1052" s="6" t="s">
        <v>13122</v>
      </c>
      <c r="F1052" t="s">
        <v>37</v>
      </c>
      <c r="G1052">
        <v>5</v>
      </c>
      <c r="H1052">
        <v>2</v>
      </c>
      <c r="I1052">
        <v>45</v>
      </c>
      <c r="J1052">
        <v>1</v>
      </c>
      <c r="K1052">
        <v>73.37</v>
      </c>
      <c r="L1052" t="str">
        <f t="shared" si="96"/>
        <v/>
      </c>
      <c r="M1052">
        <v>5</v>
      </c>
      <c r="N1052" t="str">
        <f t="shared" si="97"/>
        <v/>
      </c>
      <c r="O1052">
        <v>9</v>
      </c>
      <c r="P1052" s="11">
        <v>0.4</v>
      </c>
      <c r="Q1052" s="11">
        <v>2.2222222222222199E-2</v>
      </c>
      <c r="R1052" s="12">
        <v>14.673999999999999</v>
      </c>
      <c r="S1052" t="s">
        <v>27</v>
      </c>
      <c r="T1052">
        <v>1</v>
      </c>
      <c r="U1052">
        <f t="shared" si="98"/>
        <v>5</v>
      </c>
      <c r="V1052">
        <f t="shared" si="99"/>
        <v>2</v>
      </c>
      <c r="W1052">
        <f t="shared" si="100"/>
        <v>2</v>
      </c>
      <c r="X1052" t="str">
        <f t="shared" si="101"/>
        <v>522</v>
      </c>
      <c r="Y1052" t="str">
        <f>IF(Table1[[#This Row],[RFM_Score]]="555","Champion", IF(AND(J1052&gt;=4,V1052&gt;=4),"Loyal", IF(U1052&lt;=2,"At Risk", IF(W1052&gt;=4,"Potential Loyalist","Others"))))</f>
        <v>Others</v>
      </c>
    </row>
    <row r="1053" spans="1:25">
      <c r="A1053" t="s">
        <v>743</v>
      </c>
      <c r="B1053">
        <v>19</v>
      </c>
      <c r="C1053" t="s">
        <v>24</v>
      </c>
      <c r="D1053" t="s">
        <v>49</v>
      </c>
      <c r="E1053" s="6" t="s">
        <v>13123</v>
      </c>
      <c r="F1053" t="s">
        <v>62</v>
      </c>
      <c r="G1053">
        <v>3</v>
      </c>
      <c r="H1053">
        <v>0</v>
      </c>
      <c r="I1053">
        <v>45</v>
      </c>
      <c r="J1053">
        <v>3</v>
      </c>
      <c r="K1053">
        <v>72.72</v>
      </c>
      <c r="L1053" t="str">
        <f t="shared" si="96"/>
        <v/>
      </c>
      <c r="M1053">
        <v>5</v>
      </c>
      <c r="N1053" t="str">
        <f t="shared" si="97"/>
        <v/>
      </c>
      <c r="O1053">
        <v>18</v>
      </c>
      <c r="P1053" s="11">
        <v>0</v>
      </c>
      <c r="Q1053" s="11">
        <v>6.6666666666666596E-2</v>
      </c>
      <c r="R1053" s="12">
        <v>14.544</v>
      </c>
      <c r="S1053" t="s">
        <v>27</v>
      </c>
      <c r="T1053">
        <v>0</v>
      </c>
      <c r="U1053">
        <f t="shared" si="98"/>
        <v>5</v>
      </c>
      <c r="V1053">
        <f t="shared" si="99"/>
        <v>2</v>
      </c>
      <c r="W1053">
        <f t="shared" si="100"/>
        <v>2</v>
      </c>
      <c r="X1053" t="str">
        <f t="shared" si="101"/>
        <v>522</v>
      </c>
      <c r="Y1053" t="str">
        <f>IF(Table1[[#This Row],[RFM_Score]]="555","Champion", IF(AND(J1053&gt;=4,V1053&gt;=4),"Loyal", IF(U1053&lt;=2,"At Risk", IF(W1053&gt;=4,"Potential Loyalist","Others"))))</f>
        <v>Others</v>
      </c>
    </row>
    <row r="1054" spans="1:25">
      <c r="A1054" t="s">
        <v>11109</v>
      </c>
      <c r="B1054">
        <v>21</v>
      </c>
      <c r="C1054" t="s">
        <v>19</v>
      </c>
      <c r="D1054" t="s">
        <v>35</v>
      </c>
      <c r="E1054" s="6" t="s">
        <v>13124</v>
      </c>
      <c r="F1054" t="s">
        <v>21</v>
      </c>
      <c r="G1054">
        <v>2</v>
      </c>
      <c r="H1054">
        <v>1</v>
      </c>
      <c r="I1054">
        <v>40</v>
      </c>
      <c r="J1054">
        <v>3</v>
      </c>
      <c r="K1054">
        <v>72.569999999999993</v>
      </c>
      <c r="L1054" t="str">
        <f t="shared" si="96"/>
        <v/>
      </c>
      <c r="M1054">
        <v>5</v>
      </c>
      <c r="N1054" t="str">
        <f t="shared" si="97"/>
        <v/>
      </c>
      <c r="O1054">
        <v>72</v>
      </c>
      <c r="P1054" s="11">
        <v>0.5</v>
      </c>
      <c r="Q1054" s="11">
        <v>7.4999999999999997E-2</v>
      </c>
      <c r="R1054" s="12">
        <v>14.513999999999999</v>
      </c>
      <c r="S1054" t="s">
        <v>27</v>
      </c>
      <c r="T1054">
        <v>0</v>
      </c>
      <c r="U1054">
        <f t="shared" si="98"/>
        <v>2</v>
      </c>
      <c r="V1054">
        <f t="shared" si="99"/>
        <v>2</v>
      </c>
      <c r="W1054">
        <f t="shared" si="100"/>
        <v>2</v>
      </c>
      <c r="X1054" t="str">
        <f t="shared" si="101"/>
        <v>222</v>
      </c>
      <c r="Y1054" t="str">
        <f>IF(Table1[[#This Row],[RFM_Score]]="555","Champion", IF(AND(J1054&gt;=4,V1054&gt;=4),"Loyal", IF(U1054&lt;=2,"At Risk", IF(W1054&gt;=4,"Potential Loyalist","Others"))))</f>
        <v>At Risk</v>
      </c>
    </row>
    <row r="1055" spans="1:25">
      <c r="A1055" t="s">
        <v>9583</v>
      </c>
      <c r="B1055">
        <v>43</v>
      </c>
      <c r="C1055" t="s">
        <v>24</v>
      </c>
      <c r="D1055" t="s">
        <v>41</v>
      </c>
      <c r="E1055" s="6" t="s">
        <v>13125</v>
      </c>
      <c r="F1055" t="s">
        <v>26</v>
      </c>
      <c r="G1055">
        <v>2</v>
      </c>
      <c r="H1055">
        <v>1</v>
      </c>
      <c r="I1055">
        <v>44</v>
      </c>
      <c r="J1055">
        <v>3</v>
      </c>
      <c r="K1055">
        <v>72.33</v>
      </c>
      <c r="L1055" t="str">
        <f t="shared" si="96"/>
        <v/>
      </c>
      <c r="M1055">
        <v>5</v>
      </c>
      <c r="N1055" t="str">
        <f t="shared" si="97"/>
        <v/>
      </c>
      <c r="O1055">
        <v>29</v>
      </c>
      <c r="P1055" s="11">
        <v>0.5</v>
      </c>
      <c r="Q1055" s="11">
        <v>6.8181818181818094E-2</v>
      </c>
      <c r="R1055" s="12">
        <v>14.465999999999999</v>
      </c>
      <c r="S1055" t="s">
        <v>27</v>
      </c>
      <c r="T1055">
        <v>0</v>
      </c>
      <c r="U1055">
        <f t="shared" si="98"/>
        <v>4</v>
      </c>
      <c r="V1055">
        <f t="shared" si="99"/>
        <v>2</v>
      </c>
      <c r="W1055">
        <f t="shared" si="100"/>
        <v>2</v>
      </c>
      <c r="X1055" t="str">
        <f t="shared" si="101"/>
        <v>422</v>
      </c>
      <c r="Y1055" t="str">
        <f>IF(Table1[[#This Row],[RFM_Score]]="555","Champion", IF(AND(J1055&gt;=4,V1055&gt;=4),"Loyal", IF(U1055&lt;=2,"At Risk", IF(W1055&gt;=4,"Potential Loyalist","Others"))))</f>
        <v>Others</v>
      </c>
    </row>
    <row r="1056" spans="1:25">
      <c r="A1056" t="s">
        <v>2831</v>
      </c>
      <c r="B1056">
        <v>34</v>
      </c>
      <c r="C1056" t="s">
        <v>24</v>
      </c>
      <c r="D1056" t="s">
        <v>41</v>
      </c>
      <c r="E1056" s="6" t="s">
        <v>13126</v>
      </c>
      <c r="F1056" t="s">
        <v>60</v>
      </c>
      <c r="G1056">
        <v>1</v>
      </c>
      <c r="H1056">
        <v>0</v>
      </c>
      <c r="I1056">
        <v>36</v>
      </c>
      <c r="J1056">
        <v>4</v>
      </c>
      <c r="K1056">
        <v>72.290000000000006</v>
      </c>
      <c r="L1056" t="str">
        <f t="shared" si="96"/>
        <v/>
      </c>
      <c r="M1056">
        <v>5</v>
      </c>
      <c r="N1056" t="str">
        <f t="shared" si="97"/>
        <v/>
      </c>
      <c r="O1056">
        <v>109</v>
      </c>
      <c r="P1056" s="11">
        <v>0</v>
      </c>
      <c r="Q1056" s="11">
        <v>0.11111111111111099</v>
      </c>
      <c r="R1056" s="12">
        <v>14.458</v>
      </c>
      <c r="S1056" t="s">
        <v>27</v>
      </c>
      <c r="T1056">
        <v>1</v>
      </c>
      <c r="U1056">
        <f t="shared" si="98"/>
        <v>1</v>
      </c>
      <c r="V1056">
        <f t="shared" si="99"/>
        <v>2</v>
      </c>
      <c r="W1056">
        <f t="shared" si="100"/>
        <v>2</v>
      </c>
      <c r="X1056" t="str">
        <f t="shared" si="101"/>
        <v>122</v>
      </c>
      <c r="Y1056" t="str">
        <f>IF(Table1[[#This Row],[RFM_Score]]="555","Champion", IF(AND(J1056&gt;=4,V1056&gt;=4),"Loyal", IF(U1056&lt;=2,"At Risk", IF(W1056&gt;=4,"Potential Loyalist","Others"))))</f>
        <v>At Risk</v>
      </c>
    </row>
    <row r="1057" spans="1:25">
      <c r="A1057" t="s">
        <v>4963</v>
      </c>
      <c r="B1057">
        <v>29</v>
      </c>
      <c r="C1057" t="s">
        <v>24</v>
      </c>
      <c r="D1057" t="s">
        <v>29</v>
      </c>
      <c r="E1057" s="6" t="s">
        <v>13127</v>
      </c>
      <c r="F1057" t="s">
        <v>37</v>
      </c>
      <c r="G1057">
        <v>3</v>
      </c>
      <c r="H1057">
        <v>0</v>
      </c>
      <c r="I1057">
        <v>60</v>
      </c>
      <c r="J1057">
        <v>3</v>
      </c>
      <c r="K1057">
        <v>72.19</v>
      </c>
      <c r="L1057" t="str">
        <f t="shared" si="96"/>
        <v/>
      </c>
      <c r="M1057">
        <v>5</v>
      </c>
      <c r="N1057" t="str">
        <f t="shared" si="97"/>
        <v/>
      </c>
      <c r="O1057">
        <v>37</v>
      </c>
      <c r="P1057" s="11">
        <v>0</v>
      </c>
      <c r="Q1057" s="11">
        <v>0.05</v>
      </c>
      <c r="R1057" s="12">
        <v>14.437999999999899</v>
      </c>
      <c r="S1057" t="s">
        <v>27</v>
      </c>
      <c r="T1057">
        <v>0</v>
      </c>
      <c r="U1057">
        <f t="shared" si="98"/>
        <v>4</v>
      </c>
      <c r="V1057">
        <f t="shared" si="99"/>
        <v>2</v>
      </c>
      <c r="W1057">
        <f t="shared" si="100"/>
        <v>2</v>
      </c>
      <c r="X1057" t="str">
        <f t="shared" si="101"/>
        <v>422</v>
      </c>
      <c r="Y1057" t="str">
        <f>IF(Table1[[#This Row],[RFM_Score]]="555","Champion", IF(AND(J1057&gt;=4,V1057&gt;=4),"Loyal", IF(U1057&lt;=2,"At Risk", IF(W1057&gt;=4,"Potential Loyalist","Others"))))</f>
        <v>Others</v>
      </c>
    </row>
    <row r="1058" spans="1:25">
      <c r="A1058" t="s">
        <v>7925</v>
      </c>
      <c r="B1058">
        <v>42</v>
      </c>
      <c r="C1058" t="s">
        <v>19</v>
      </c>
      <c r="D1058" t="s">
        <v>25</v>
      </c>
      <c r="E1058" s="6" t="s">
        <v>13128</v>
      </c>
      <c r="F1058" t="s">
        <v>26</v>
      </c>
      <c r="G1058">
        <v>0</v>
      </c>
      <c r="H1058">
        <v>0</v>
      </c>
      <c r="I1058">
        <v>49</v>
      </c>
      <c r="J1058">
        <v>4</v>
      </c>
      <c r="K1058">
        <v>71.97</v>
      </c>
      <c r="L1058" t="str">
        <f t="shared" si="96"/>
        <v/>
      </c>
      <c r="M1058">
        <v>5</v>
      </c>
      <c r="N1058" t="str">
        <f t="shared" si="97"/>
        <v/>
      </c>
      <c r="O1058">
        <v>18</v>
      </c>
      <c r="P1058" s="11">
        <v>0</v>
      </c>
      <c r="Q1058" s="11">
        <v>8.16326530612244E-2</v>
      </c>
      <c r="R1058" s="12">
        <v>14.394</v>
      </c>
      <c r="S1058" t="s">
        <v>27</v>
      </c>
      <c r="T1058">
        <v>0</v>
      </c>
      <c r="U1058">
        <f t="shared" si="98"/>
        <v>5</v>
      </c>
      <c r="V1058">
        <f t="shared" si="99"/>
        <v>2</v>
      </c>
      <c r="W1058">
        <f t="shared" si="100"/>
        <v>2</v>
      </c>
      <c r="X1058" t="str">
        <f t="shared" si="101"/>
        <v>522</v>
      </c>
      <c r="Y1058" t="str">
        <f>IF(Table1[[#This Row],[RFM_Score]]="555","Champion", IF(AND(J1058&gt;=4,V1058&gt;=4),"Loyal", IF(U1058&lt;=2,"At Risk", IF(W1058&gt;=4,"Potential Loyalist","Others"))))</f>
        <v>Others</v>
      </c>
    </row>
    <row r="1059" spans="1:25">
      <c r="A1059" t="s">
        <v>5490</v>
      </c>
      <c r="B1059">
        <v>21</v>
      </c>
      <c r="C1059" t="s">
        <v>24</v>
      </c>
      <c r="D1059" t="s">
        <v>46</v>
      </c>
      <c r="E1059" s="6" t="s">
        <v>13129</v>
      </c>
      <c r="F1059" t="s">
        <v>21</v>
      </c>
      <c r="G1059">
        <v>1</v>
      </c>
      <c r="H1059">
        <v>1</v>
      </c>
      <c r="I1059">
        <v>45</v>
      </c>
      <c r="J1059">
        <v>2</v>
      </c>
      <c r="K1059">
        <v>71.94</v>
      </c>
      <c r="L1059" t="str">
        <f t="shared" si="96"/>
        <v/>
      </c>
      <c r="M1059">
        <v>5</v>
      </c>
      <c r="N1059" t="str">
        <f t="shared" si="97"/>
        <v/>
      </c>
      <c r="O1059">
        <v>12</v>
      </c>
      <c r="P1059" s="11">
        <v>1</v>
      </c>
      <c r="Q1059" s="11">
        <v>4.4444444444444398E-2</v>
      </c>
      <c r="R1059" s="12">
        <v>14.388</v>
      </c>
      <c r="S1059" t="s">
        <v>27</v>
      </c>
      <c r="T1059">
        <v>0</v>
      </c>
      <c r="U1059">
        <f t="shared" si="98"/>
        <v>5</v>
      </c>
      <c r="V1059">
        <f t="shared" si="99"/>
        <v>2</v>
      </c>
      <c r="W1059">
        <f t="shared" si="100"/>
        <v>2</v>
      </c>
      <c r="X1059" t="str">
        <f t="shared" si="101"/>
        <v>522</v>
      </c>
      <c r="Y1059" t="str">
        <f>IF(Table1[[#This Row],[RFM_Score]]="555","Champion", IF(AND(J1059&gt;=4,V1059&gt;=4),"Loyal", IF(U1059&lt;=2,"At Risk", IF(W1059&gt;=4,"Potential Loyalist","Others"))))</f>
        <v>Others</v>
      </c>
    </row>
    <row r="1060" spans="1:25">
      <c r="A1060" t="s">
        <v>6776</v>
      </c>
      <c r="B1060">
        <v>22</v>
      </c>
      <c r="C1060" t="s">
        <v>24</v>
      </c>
      <c r="D1060" t="s">
        <v>20</v>
      </c>
      <c r="E1060" s="6" t="s">
        <v>13130</v>
      </c>
      <c r="F1060" t="s">
        <v>62</v>
      </c>
      <c r="G1060">
        <v>5</v>
      </c>
      <c r="H1060">
        <v>3</v>
      </c>
      <c r="I1060">
        <v>54</v>
      </c>
      <c r="J1060">
        <v>2</v>
      </c>
      <c r="K1060">
        <v>70.599999999999994</v>
      </c>
      <c r="L1060" t="str">
        <f t="shared" si="96"/>
        <v/>
      </c>
      <c r="M1060">
        <v>5</v>
      </c>
      <c r="N1060" t="str">
        <f t="shared" si="97"/>
        <v/>
      </c>
      <c r="O1060">
        <v>2</v>
      </c>
      <c r="P1060" s="11">
        <v>0.6</v>
      </c>
      <c r="Q1060" s="11">
        <v>3.7037037037037E-2</v>
      </c>
      <c r="R1060" s="12">
        <v>14.12</v>
      </c>
      <c r="S1060" t="s">
        <v>27</v>
      </c>
      <c r="T1060">
        <v>0</v>
      </c>
      <c r="U1060">
        <f t="shared" si="98"/>
        <v>5</v>
      </c>
      <c r="V1060">
        <f t="shared" si="99"/>
        <v>2</v>
      </c>
      <c r="W1060">
        <f t="shared" si="100"/>
        <v>2</v>
      </c>
      <c r="X1060" t="str">
        <f t="shared" si="101"/>
        <v>522</v>
      </c>
      <c r="Y1060" t="str">
        <f>IF(Table1[[#This Row],[RFM_Score]]="555","Champion", IF(AND(J1060&gt;=4,V1060&gt;=4),"Loyal", IF(U1060&lt;=2,"At Risk", IF(W1060&gt;=4,"Potential Loyalist","Others"))))</f>
        <v>Others</v>
      </c>
    </row>
    <row r="1061" spans="1:25">
      <c r="A1061" t="s">
        <v>8981</v>
      </c>
      <c r="B1061">
        <v>23</v>
      </c>
      <c r="C1061" t="s">
        <v>19</v>
      </c>
      <c r="D1061" t="s">
        <v>49</v>
      </c>
      <c r="E1061" s="6" t="s">
        <v>13131</v>
      </c>
      <c r="F1061" t="s">
        <v>37</v>
      </c>
      <c r="G1061">
        <v>1</v>
      </c>
      <c r="H1061">
        <v>1</v>
      </c>
      <c r="I1061">
        <v>52</v>
      </c>
      <c r="J1061">
        <v>2</v>
      </c>
      <c r="K1061">
        <v>70.39</v>
      </c>
      <c r="L1061" t="str">
        <f t="shared" si="96"/>
        <v/>
      </c>
      <c r="M1061">
        <v>5</v>
      </c>
      <c r="N1061" t="str">
        <f t="shared" si="97"/>
        <v/>
      </c>
      <c r="O1061">
        <v>37</v>
      </c>
      <c r="P1061" s="11">
        <v>1</v>
      </c>
      <c r="Q1061" s="11">
        <v>3.8461538461538401E-2</v>
      </c>
      <c r="R1061" s="12">
        <v>14.077999999999999</v>
      </c>
      <c r="S1061" t="s">
        <v>27</v>
      </c>
      <c r="T1061">
        <v>0</v>
      </c>
      <c r="U1061">
        <f t="shared" si="98"/>
        <v>4</v>
      </c>
      <c r="V1061">
        <f t="shared" si="99"/>
        <v>2</v>
      </c>
      <c r="W1061">
        <f t="shared" si="100"/>
        <v>2</v>
      </c>
      <c r="X1061" t="str">
        <f t="shared" si="101"/>
        <v>422</v>
      </c>
      <c r="Y1061" t="str">
        <f>IF(Table1[[#This Row],[RFM_Score]]="555","Champion", IF(AND(J1061&gt;=4,V1061&gt;=4),"Loyal", IF(U1061&lt;=2,"At Risk", IF(W1061&gt;=4,"Potential Loyalist","Others"))))</f>
        <v>Others</v>
      </c>
    </row>
    <row r="1062" spans="1:25">
      <c r="A1062" t="s">
        <v>8236</v>
      </c>
      <c r="B1062">
        <v>35</v>
      </c>
      <c r="C1062" t="s">
        <v>24</v>
      </c>
      <c r="D1062" t="s">
        <v>20</v>
      </c>
      <c r="E1062" s="6" t="s">
        <v>13132</v>
      </c>
      <c r="F1062" t="s">
        <v>26</v>
      </c>
      <c r="G1062">
        <v>5</v>
      </c>
      <c r="H1062">
        <v>1</v>
      </c>
      <c r="I1062">
        <v>64</v>
      </c>
      <c r="J1062">
        <v>2</v>
      </c>
      <c r="K1062">
        <v>70.11</v>
      </c>
      <c r="L1062" t="str">
        <f t="shared" si="96"/>
        <v/>
      </c>
      <c r="M1062">
        <v>5</v>
      </c>
      <c r="N1062" t="str">
        <f t="shared" si="97"/>
        <v/>
      </c>
      <c r="O1062">
        <v>9</v>
      </c>
      <c r="P1062" s="11">
        <v>0.2</v>
      </c>
      <c r="Q1062" s="11">
        <v>3.125E-2</v>
      </c>
      <c r="R1062" s="12">
        <v>14.022</v>
      </c>
      <c r="S1062" t="s">
        <v>27</v>
      </c>
      <c r="T1062">
        <v>0</v>
      </c>
      <c r="U1062">
        <f t="shared" si="98"/>
        <v>5</v>
      </c>
      <c r="V1062">
        <f t="shared" si="99"/>
        <v>2</v>
      </c>
      <c r="W1062">
        <f t="shared" si="100"/>
        <v>2</v>
      </c>
      <c r="X1062" t="str">
        <f t="shared" si="101"/>
        <v>522</v>
      </c>
      <c r="Y1062" t="str">
        <f>IF(Table1[[#This Row],[RFM_Score]]="555","Champion", IF(AND(J1062&gt;=4,V1062&gt;=4),"Loyal", IF(U1062&lt;=2,"At Risk", IF(W1062&gt;=4,"Potential Loyalist","Others"))))</f>
        <v>Others</v>
      </c>
    </row>
    <row r="1063" spans="1:25">
      <c r="A1063" t="s">
        <v>10538</v>
      </c>
      <c r="B1063">
        <v>51</v>
      </c>
      <c r="C1063" t="s">
        <v>19</v>
      </c>
      <c r="D1063" t="s">
        <v>25</v>
      </c>
      <c r="E1063" s="6" t="s">
        <v>13133</v>
      </c>
      <c r="F1063" t="s">
        <v>21</v>
      </c>
      <c r="G1063">
        <v>2</v>
      </c>
      <c r="H1063">
        <v>1</v>
      </c>
      <c r="I1063">
        <v>51</v>
      </c>
      <c r="J1063">
        <v>1</v>
      </c>
      <c r="K1063">
        <v>69.39</v>
      </c>
      <c r="L1063" t="str">
        <f t="shared" si="96"/>
        <v/>
      </c>
      <c r="M1063">
        <v>5</v>
      </c>
      <c r="N1063" t="str">
        <f t="shared" si="97"/>
        <v/>
      </c>
      <c r="O1063">
        <v>14</v>
      </c>
      <c r="P1063" s="11">
        <v>0.5</v>
      </c>
      <c r="Q1063" s="11">
        <v>1.9607843137254902E-2</v>
      </c>
      <c r="R1063" s="12">
        <v>13.878</v>
      </c>
      <c r="S1063" t="s">
        <v>27</v>
      </c>
      <c r="T1063">
        <v>0</v>
      </c>
      <c r="U1063">
        <f t="shared" si="98"/>
        <v>5</v>
      </c>
      <c r="V1063">
        <f t="shared" si="99"/>
        <v>2</v>
      </c>
      <c r="W1063">
        <f t="shared" si="100"/>
        <v>2</v>
      </c>
      <c r="X1063" t="str">
        <f t="shared" si="101"/>
        <v>522</v>
      </c>
      <c r="Y1063" t="str">
        <f>IF(Table1[[#This Row],[RFM_Score]]="555","Champion", IF(AND(J1063&gt;=4,V1063&gt;=4),"Loyal", IF(U1063&lt;=2,"At Risk", IF(W1063&gt;=4,"Potential Loyalist","Others"))))</f>
        <v>Others</v>
      </c>
    </row>
    <row r="1064" spans="1:25">
      <c r="A1064" t="s">
        <v>2102</v>
      </c>
      <c r="B1064">
        <v>28</v>
      </c>
      <c r="C1064" t="s">
        <v>24</v>
      </c>
      <c r="D1064" t="s">
        <v>25</v>
      </c>
      <c r="E1064" s="6" t="s">
        <v>13134</v>
      </c>
      <c r="F1064" t="s">
        <v>37</v>
      </c>
      <c r="G1064">
        <v>1</v>
      </c>
      <c r="H1064">
        <v>1</v>
      </c>
      <c r="I1064">
        <v>46</v>
      </c>
      <c r="J1064">
        <v>3</v>
      </c>
      <c r="K1064">
        <v>69.38</v>
      </c>
      <c r="L1064" t="str">
        <f t="shared" si="96"/>
        <v/>
      </c>
      <c r="M1064">
        <v>5</v>
      </c>
      <c r="N1064" t="str">
        <f t="shared" si="97"/>
        <v/>
      </c>
      <c r="O1064">
        <v>44</v>
      </c>
      <c r="P1064" s="11">
        <v>1</v>
      </c>
      <c r="Q1064" s="11">
        <v>6.5217391304347797E-2</v>
      </c>
      <c r="R1064" s="12">
        <v>13.875999999999999</v>
      </c>
      <c r="S1064" t="s">
        <v>27</v>
      </c>
      <c r="T1064">
        <v>0</v>
      </c>
      <c r="U1064">
        <f t="shared" si="98"/>
        <v>3</v>
      </c>
      <c r="V1064">
        <f t="shared" si="99"/>
        <v>2</v>
      </c>
      <c r="W1064">
        <f t="shared" si="100"/>
        <v>2</v>
      </c>
      <c r="X1064" t="str">
        <f t="shared" si="101"/>
        <v>322</v>
      </c>
      <c r="Y1064" t="str">
        <f>IF(Table1[[#This Row],[RFM_Score]]="555","Champion", IF(AND(J1064&gt;=4,V1064&gt;=4),"Loyal", IF(U1064&lt;=2,"At Risk", IF(W1064&gt;=4,"Potential Loyalist","Others"))))</f>
        <v>Others</v>
      </c>
    </row>
    <row r="1065" spans="1:25">
      <c r="A1065" t="s">
        <v>8136</v>
      </c>
      <c r="B1065">
        <v>36</v>
      </c>
      <c r="C1065" t="s">
        <v>24</v>
      </c>
      <c r="D1065" t="s">
        <v>41</v>
      </c>
      <c r="E1065" s="6" t="s">
        <v>13135</v>
      </c>
      <c r="F1065" t="s">
        <v>26</v>
      </c>
      <c r="G1065">
        <v>2</v>
      </c>
      <c r="H1065">
        <v>2</v>
      </c>
      <c r="I1065">
        <v>49</v>
      </c>
      <c r="J1065">
        <v>2</v>
      </c>
      <c r="K1065">
        <v>68.69</v>
      </c>
      <c r="L1065" t="str">
        <f t="shared" si="96"/>
        <v/>
      </c>
      <c r="M1065">
        <v>5</v>
      </c>
      <c r="N1065" t="str">
        <f t="shared" si="97"/>
        <v/>
      </c>
      <c r="O1065">
        <v>4</v>
      </c>
      <c r="P1065" s="11">
        <v>1</v>
      </c>
      <c r="Q1065" s="11">
        <v>4.08163265306122E-2</v>
      </c>
      <c r="R1065" s="12">
        <v>13.738</v>
      </c>
      <c r="S1065" t="s">
        <v>27</v>
      </c>
      <c r="T1065">
        <v>1</v>
      </c>
      <c r="U1065">
        <f t="shared" si="98"/>
        <v>5</v>
      </c>
      <c r="V1065">
        <f t="shared" si="99"/>
        <v>2</v>
      </c>
      <c r="W1065">
        <f t="shared" si="100"/>
        <v>2</v>
      </c>
      <c r="X1065" t="str">
        <f t="shared" si="101"/>
        <v>522</v>
      </c>
      <c r="Y1065" t="str">
        <f>IF(Table1[[#This Row],[RFM_Score]]="555","Champion", IF(AND(J1065&gt;=4,V1065&gt;=4),"Loyal", IF(U1065&lt;=2,"At Risk", IF(W1065&gt;=4,"Potential Loyalist","Others"))))</f>
        <v>Others</v>
      </c>
    </row>
    <row r="1066" spans="1:25">
      <c r="A1066" t="s">
        <v>7907</v>
      </c>
      <c r="B1066">
        <v>53</v>
      </c>
      <c r="C1066" t="s">
        <v>24</v>
      </c>
      <c r="D1066" t="s">
        <v>20</v>
      </c>
      <c r="E1066" s="6" t="s">
        <v>13136</v>
      </c>
      <c r="F1066" t="s">
        <v>26</v>
      </c>
      <c r="G1066">
        <v>2</v>
      </c>
      <c r="H1066">
        <v>1</v>
      </c>
      <c r="I1066">
        <v>48</v>
      </c>
      <c r="J1066">
        <v>2</v>
      </c>
      <c r="K1066">
        <v>68.55</v>
      </c>
      <c r="L1066" t="str">
        <f t="shared" si="96"/>
        <v/>
      </c>
      <c r="M1066">
        <v>5</v>
      </c>
      <c r="N1066" t="str">
        <f t="shared" si="97"/>
        <v/>
      </c>
      <c r="O1066">
        <v>10</v>
      </c>
      <c r="P1066" s="11">
        <v>0.5</v>
      </c>
      <c r="Q1066" s="11">
        <v>4.1666666666666602E-2</v>
      </c>
      <c r="R1066" s="12">
        <v>13.7099999999999</v>
      </c>
      <c r="S1066" t="s">
        <v>27</v>
      </c>
      <c r="T1066">
        <v>0</v>
      </c>
      <c r="U1066">
        <f t="shared" si="98"/>
        <v>5</v>
      </c>
      <c r="V1066">
        <f t="shared" si="99"/>
        <v>2</v>
      </c>
      <c r="W1066">
        <f t="shared" si="100"/>
        <v>2</v>
      </c>
      <c r="X1066" t="str">
        <f t="shared" si="101"/>
        <v>522</v>
      </c>
      <c r="Y1066" t="str">
        <f>IF(Table1[[#This Row],[RFM_Score]]="555","Champion", IF(AND(J1066&gt;=4,V1066&gt;=4),"Loyal", IF(U1066&lt;=2,"At Risk", IF(W1066&gt;=4,"Potential Loyalist","Others"))))</f>
        <v>Others</v>
      </c>
    </row>
    <row r="1067" spans="1:25">
      <c r="A1067" t="s">
        <v>7423</v>
      </c>
      <c r="B1067">
        <v>31</v>
      </c>
      <c r="C1067" t="s">
        <v>19</v>
      </c>
      <c r="D1067" t="s">
        <v>49</v>
      </c>
      <c r="E1067" s="6" t="s">
        <v>13137</v>
      </c>
      <c r="F1067" t="s">
        <v>62</v>
      </c>
      <c r="G1067">
        <v>5</v>
      </c>
      <c r="H1067">
        <v>1</v>
      </c>
      <c r="I1067">
        <v>40</v>
      </c>
      <c r="J1067">
        <v>2</v>
      </c>
      <c r="K1067">
        <v>68.47</v>
      </c>
      <c r="L1067" t="str">
        <f t="shared" si="96"/>
        <v/>
      </c>
      <c r="M1067">
        <v>5</v>
      </c>
      <c r="N1067" t="str">
        <f t="shared" si="97"/>
        <v/>
      </c>
      <c r="O1067">
        <v>42</v>
      </c>
      <c r="P1067" s="11">
        <v>0.2</v>
      </c>
      <c r="Q1067" s="11">
        <v>0.05</v>
      </c>
      <c r="R1067" s="12">
        <v>13.6939999999999</v>
      </c>
      <c r="S1067" t="s">
        <v>27</v>
      </c>
      <c r="T1067">
        <v>0</v>
      </c>
      <c r="U1067">
        <f t="shared" si="98"/>
        <v>3</v>
      </c>
      <c r="V1067">
        <f t="shared" si="99"/>
        <v>2</v>
      </c>
      <c r="W1067">
        <f t="shared" si="100"/>
        <v>2</v>
      </c>
      <c r="X1067" t="str">
        <f t="shared" si="101"/>
        <v>322</v>
      </c>
      <c r="Y1067" t="str">
        <f>IF(Table1[[#This Row],[RFM_Score]]="555","Champion", IF(AND(J1067&gt;=4,V1067&gt;=4),"Loyal", IF(U1067&lt;=2,"At Risk", IF(W1067&gt;=4,"Potential Loyalist","Others"))))</f>
        <v>Others</v>
      </c>
    </row>
    <row r="1068" spans="1:25">
      <c r="A1068" t="s">
        <v>4330</v>
      </c>
      <c r="B1068">
        <v>32</v>
      </c>
      <c r="C1068" t="s">
        <v>24</v>
      </c>
      <c r="D1068" t="s">
        <v>25</v>
      </c>
      <c r="E1068" s="6" t="s">
        <v>13138</v>
      </c>
      <c r="F1068" t="s">
        <v>26</v>
      </c>
      <c r="G1068">
        <v>0</v>
      </c>
      <c r="H1068">
        <v>0</v>
      </c>
      <c r="I1068">
        <v>33</v>
      </c>
      <c r="J1068">
        <v>0</v>
      </c>
      <c r="K1068">
        <v>67.98</v>
      </c>
      <c r="L1068" t="str">
        <f t="shared" si="96"/>
        <v/>
      </c>
      <c r="M1068">
        <v>5</v>
      </c>
      <c r="N1068" t="str">
        <f t="shared" si="97"/>
        <v/>
      </c>
      <c r="O1068">
        <v>14</v>
      </c>
      <c r="P1068" s="11">
        <v>0</v>
      </c>
      <c r="Q1068" s="11">
        <v>0</v>
      </c>
      <c r="R1068" s="12">
        <v>13.596</v>
      </c>
      <c r="S1068" t="s">
        <v>27</v>
      </c>
      <c r="T1068">
        <v>0</v>
      </c>
      <c r="U1068">
        <f t="shared" si="98"/>
        <v>5</v>
      </c>
      <c r="V1068">
        <f t="shared" si="99"/>
        <v>2</v>
      </c>
      <c r="W1068">
        <f t="shared" si="100"/>
        <v>2</v>
      </c>
      <c r="X1068" t="str">
        <f t="shared" si="101"/>
        <v>522</v>
      </c>
      <c r="Y1068" t="str">
        <f>IF(Table1[[#This Row],[RFM_Score]]="555","Champion", IF(AND(J1068&gt;=4,V1068&gt;=4),"Loyal", IF(U1068&lt;=2,"At Risk", IF(W1068&gt;=4,"Potential Loyalist","Others"))))</f>
        <v>Others</v>
      </c>
    </row>
    <row r="1069" spans="1:25">
      <c r="A1069" t="s">
        <v>11743</v>
      </c>
      <c r="B1069">
        <v>25</v>
      </c>
      <c r="C1069" t="s">
        <v>19</v>
      </c>
      <c r="D1069" t="s">
        <v>25</v>
      </c>
      <c r="E1069" s="6" t="s">
        <v>13139</v>
      </c>
      <c r="F1069" t="s">
        <v>26</v>
      </c>
      <c r="G1069">
        <v>1</v>
      </c>
      <c r="H1069">
        <v>0</v>
      </c>
      <c r="I1069">
        <v>44</v>
      </c>
      <c r="J1069">
        <v>2</v>
      </c>
      <c r="K1069">
        <v>67.81</v>
      </c>
      <c r="L1069" t="str">
        <f t="shared" si="96"/>
        <v/>
      </c>
      <c r="M1069">
        <v>5</v>
      </c>
      <c r="N1069" t="str">
        <f t="shared" si="97"/>
        <v/>
      </c>
      <c r="O1069">
        <v>21</v>
      </c>
      <c r="P1069" s="11">
        <v>0</v>
      </c>
      <c r="Q1069" s="11">
        <v>4.54545454545454E-2</v>
      </c>
      <c r="R1069" s="12">
        <v>13.561999999999999</v>
      </c>
      <c r="S1069" t="s">
        <v>27</v>
      </c>
      <c r="T1069">
        <v>0</v>
      </c>
      <c r="U1069">
        <f t="shared" si="98"/>
        <v>4</v>
      </c>
      <c r="V1069">
        <f t="shared" si="99"/>
        <v>2</v>
      </c>
      <c r="W1069">
        <f t="shared" si="100"/>
        <v>2</v>
      </c>
      <c r="X1069" t="str">
        <f t="shared" si="101"/>
        <v>422</v>
      </c>
      <c r="Y1069" t="str">
        <f>IF(Table1[[#This Row],[RFM_Score]]="555","Champion", IF(AND(J1069&gt;=4,V1069&gt;=4),"Loyal", IF(U1069&lt;=2,"At Risk", IF(W1069&gt;=4,"Potential Loyalist","Others"))))</f>
        <v>Others</v>
      </c>
    </row>
    <row r="1070" spans="1:25">
      <c r="A1070" t="s">
        <v>3472</v>
      </c>
      <c r="B1070">
        <v>45</v>
      </c>
      <c r="C1070" t="s">
        <v>33</v>
      </c>
      <c r="D1070" t="s">
        <v>41</v>
      </c>
      <c r="E1070" s="6" t="s">
        <v>13140</v>
      </c>
      <c r="F1070" t="s">
        <v>26</v>
      </c>
      <c r="G1070">
        <v>6</v>
      </c>
      <c r="H1070">
        <v>0</v>
      </c>
      <c r="I1070">
        <v>53</v>
      </c>
      <c r="J1070">
        <v>0</v>
      </c>
      <c r="K1070">
        <v>67.62</v>
      </c>
      <c r="L1070" t="str">
        <f t="shared" si="96"/>
        <v/>
      </c>
      <c r="M1070">
        <v>5</v>
      </c>
      <c r="N1070" t="str">
        <f t="shared" si="97"/>
        <v/>
      </c>
      <c r="O1070">
        <v>2</v>
      </c>
      <c r="P1070" s="11">
        <v>0</v>
      </c>
      <c r="Q1070" s="11">
        <v>0</v>
      </c>
      <c r="R1070" s="12">
        <v>13.523999999999999</v>
      </c>
      <c r="S1070" t="s">
        <v>27</v>
      </c>
      <c r="T1070">
        <v>0</v>
      </c>
      <c r="U1070">
        <f t="shared" si="98"/>
        <v>5</v>
      </c>
      <c r="V1070">
        <f t="shared" si="99"/>
        <v>2</v>
      </c>
      <c r="W1070">
        <f t="shared" si="100"/>
        <v>2</v>
      </c>
      <c r="X1070" t="str">
        <f t="shared" si="101"/>
        <v>522</v>
      </c>
      <c r="Y1070" t="str">
        <f>IF(Table1[[#This Row],[RFM_Score]]="555","Champion", IF(AND(J1070&gt;=4,V1070&gt;=4),"Loyal", IF(U1070&lt;=2,"At Risk", IF(W1070&gt;=4,"Potential Loyalist","Others"))))</f>
        <v>Others</v>
      </c>
    </row>
    <row r="1071" spans="1:25">
      <c r="A1071" t="s">
        <v>6587</v>
      </c>
      <c r="B1071">
        <v>34</v>
      </c>
      <c r="C1071" t="s">
        <v>24</v>
      </c>
      <c r="D1071" t="s">
        <v>20</v>
      </c>
      <c r="E1071" s="6" t="s">
        <v>13141</v>
      </c>
      <c r="F1071" t="s">
        <v>26</v>
      </c>
      <c r="G1071">
        <v>5</v>
      </c>
      <c r="H1071">
        <v>4</v>
      </c>
      <c r="I1071">
        <v>59</v>
      </c>
      <c r="J1071">
        <v>3</v>
      </c>
      <c r="K1071">
        <v>67.58</v>
      </c>
      <c r="L1071" t="str">
        <f t="shared" si="96"/>
        <v/>
      </c>
      <c r="M1071">
        <v>5</v>
      </c>
      <c r="N1071" t="str">
        <f t="shared" si="97"/>
        <v/>
      </c>
      <c r="O1071">
        <v>45</v>
      </c>
      <c r="P1071" s="11">
        <v>0.8</v>
      </c>
      <c r="Q1071" s="11">
        <v>5.0847457627118599E-2</v>
      </c>
      <c r="R1071" s="12">
        <v>13.516</v>
      </c>
      <c r="S1071" t="s">
        <v>27</v>
      </c>
      <c r="T1071">
        <v>1</v>
      </c>
      <c r="U1071">
        <f t="shared" si="98"/>
        <v>3</v>
      </c>
      <c r="V1071">
        <f t="shared" si="99"/>
        <v>2</v>
      </c>
      <c r="W1071">
        <f t="shared" si="100"/>
        <v>2</v>
      </c>
      <c r="X1071" t="str">
        <f t="shared" si="101"/>
        <v>322</v>
      </c>
      <c r="Y1071" t="str">
        <f>IF(Table1[[#This Row],[RFM_Score]]="555","Champion", IF(AND(J1071&gt;=4,V1071&gt;=4),"Loyal", IF(U1071&lt;=2,"At Risk", IF(W1071&gt;=4,"Potential Loyalist","Others"))))</f>
        <v>Others</v>
      </c>
    </row>
    <row r="1072" spans="1:25">
      <c r="A1072" t="s">
        <v>8602</v>
      </c>
      <c r="B1072">
        <v>35</v>
      </c>
      <c r="C1072" t="s">
        <v>19</v>
      </c>
      <c r="D1072" t="s">
        <v>25</v>
      </c>
      <c r="E1072" s="6" t="s">
        <v>13142</v>
      </c>
      <c r="F1072" t="s">
        <v>26</v>
      </c>
      <c r="G1072">
        <v>3</v>
      </c>
      <c r="H1072">
        <v>0</v>
      </c>
      <c r="I1072">
        <v>49</v>
      </c>
      <c r="J1072">
        <v>3</v>
      </c>
      <c r="K1072">
        <v>67.569999999999993</v>
      </c>
      <c r="L1072" t="str">
        <f t="shared" si="96"/>
        <v/>
      </c>
      <c r="M1072">
        <v>5</v>
      </c>
      <c r="N1072" t="str">
        <f t="shared" si="97"/>
        <v/>
      </c>
      <c r="O1072">
        <v>111</v>
      </c>
      <c r="P1072" s="11">
        <v>0</v>
      </c>
      <c r="Q1072" s="11">
        <v>6.1224489795918297E-2</v>
      </c>
      <c r="R1072" s="12">
        <v>13.513999999999999</v>
      </c>
      <c r="S1072" t="s">
        <v>27</v>
      </c>
      <c r="T1072">
        <v>1</v>
      </c>
      <c r="U1072">
        <f t="shared" si="98"/>
        <v>1</v>
      </c>
      <c r="V1072">
        <f t="shared" si="99"/>
        <v>2</v>
      </c>
      <c r="W1072">
        <f t="shared" si="100"/>
        <v>2</v>
      </c>
      <c r="X1072" t="str">
        <f t="shared" si="101"/>
        <v>122</v>
      </c>
      <c r="Y1072" t="str">
        <f>IF(Table1[[#This Row],[RFM_Score]]="555","Champion", IF(AND(J1072&gt;=4,V1072&gt;=4),"Loyal", IF(U1072&lt;=2,"At Risk", IF(W1072&gt;=4,"Potential Loyalist","Others"))))</f>
        <v>At Risk</v>
      </c>
    </row>
    <row r="1073" spans="1:25">
      <c r="A1073" t="s">
        <v>6766</v>
      </c>
      <c r="B1073">
        <v>56</v>
      </c>
      <c r="C1073" t="s">
        <v>24</v>
      </c>
      <c r="D1073" t="s">
        <v>35</v>
      </c>
      <c r="E1073" s="6" t="s">
        <v>13143</v>
      </c>
      <c r="F1073" t="s">
        <v>30</v>
      </c>
      <c r="G1073">
        <v>3</v>
      </c>
      <c r="H1073">
        <v>1</v>
      </c>
      <c r="I1073">
        <v>45</v>
      </c>
      <c r="J1073">
        <v>7</v>
      </c>
      <c r="K1073">
        <v>67</v>
      </c>
      <c r="L1073" t="str">
        <f t="shared" si="96"/>
        <v/>
      </c>
      <c r="M1073">
        <v>5</v>
      </c>
      <c r="N1073" t="str">
        <f t="shared" si="97"/>
        <v/>
      </c>
      <c r="O1073">
        <v>80</v>
      </c>
      <c r="P1073" s="11">
        <v>0.33333333333333298</v>
      </c>
      <c r="Q1073" s="11">
        <v>0.155555555555555</v>
      </c>
      <c r="R1073" s="12">
        <v>13.4</v>
      </c>
      <c r="S1073" t="s">
        <v>27</v>
      </c>
      <c r="T1073">
        <v>0</v>
      </c>
      <c r="U1073">
        <f t="shared" si="98"/>
        <v>2</v>
      </c>
      <c r="V1073">
        <f t="shared" si="99"/>
        <v>2</v>
      </c>
      <c r="W1073">
        <f t="shared" si="100"/>
        <v>2</v>
      </c>
      <c r="X1073" t="str">
        <f t="shared" si="101"/>
        <v>222</v>
      </c>
      <c r="Y1073" t="str">
        <f>IF(Table1[[#This Row],[RFM_Score]]="555","Champion", IF(AND(J1073&gt;=4,V1073&gt;=4),"Loyal", IF(U1073&lt;=2,"At Risk", IF(W1073&gt;=4,"Potential Loyalist","Others"))))</f>
        <v>At Risk</v>
      </c>
    </row>
    <row r="1074" spans="1:25">
      <c r="A1074" t="s">
        <v>5243</v>
      </c>
      <c r="B1074">
        <v>48</v>
      </c>
      <c r="C1074" t="s">
        <v>19</v>
      </c>
      <c r="D1074" t="s">
        <v>25</v>
      </c>
      <c r="E1074" s="6" t="s">
        <v>13144</v>
      </c>
      <c r="F1074" t="s">
        <v>21</v>
      </c>
      <c r="G1074">
        <v>3</v>
      </c>
      <c r="H1074">
        <v>2</v>
      </c>
      <c r="I1074">
        <v>49</v>
      </c>
      <c r="J1074">
        <v>1</v>
      </c>
      <c r="K1074">
        <v>66.930000000000007</v>
      </c>
      <c r="L1074" t="str">
        <f t="shared" si="96"/>
        <v/>
      </c>
      <c r="M1074">
        <v>5</v>
      </c>
      <c r="N1074" t="str">
        <f t="shared" si="97"/>
        <v/>
      </c>
      <c r="O1074">
        <v>54</v>
      </c>
      <c r="P1074" s="11">
        <v>0.66666666666666596</v>
      </c>
      <c r="Q1074" s="11">
        <v>2.04081632653061E-2</v>
      </c>
      <c r="R1074" s="12">
        <v>13.385999999999999</v>
      </c>
      <c r="S1074" t="s">
        <v>27</v>
      </c>
      <c r="T1074">
        <v>0</v>
      </c>
      <c r="U1074">
        <f t="shared" si="98"/>
        <v>3</v>
      </c>
      <c r="V1074">
        <f t="shared" si="99"/>
        <v>2</v>
      </c>
      <c r="W1074">
        <f t="shared" si="100"/>
        <v>2</v>
      </c>
      <c r="X1074" t="str">
        <f t="shared" si="101"/>
        <v>322</v>
      </c>
      <c r="Y1074" t="str">
        <f>IF(Table1[[#This Row],[RFM_Score]]="555","Champion", IF(AND(J1074&gt;=4,V1074&gt;=4),"Loyal", IF(U1074&lt;=2,"At Risk", IF(W1074&gt;=4,"Potential Loyalist","Others"))))</f>
        <v>Others</v>
      </c>
    </row>
    <row r="1075" spans="1:25">
      <c r="A1075" t="s">
        <v>11830</v>
      </c>
      <c r="B1075">
        <v>35</v>
      </c>
      <c r="C1075" t="s">
        <v>24</v>
      </c>
      <c r="D1075" t="s">
        <v>25</v>
      </c>
      <c r="E1075" s="6" t="s">
        <v>13145</v>
      </c>
      <c r="F1075" t="s">
        <v>30</v>
      </c>
      <c r="G1075">
        <v>3</v>
      </c>
      <c r="H1075">
        <v>0</v>
      </c>
      <c r="I1075">
        <v>51</v>
      </c>
      <c r="J1075">
        <v>3</v>
      </c>
      <c r="K1075">
        <v>66.650000000000006</v>
      </c>
      <c r="L1075" t="str">
        <f t="shared" si="96"/>
        <v/>
      </c>
      <c r="M1075">
        <v>5</v>
      </c>
      <c r="N1075" t="str">
        <f t="shared" si="97"/>
        <v/>
      </c>
      <c r="O1075">
        <v>1</v>
      </c>
      <c r="P1075" s="11">
        <v>0</v>
      </c>
      <c r="Q1075" s="11">
        <v>5.8823529411764698E-2</v>
      </c>
      <c r="R1075" s="12">
        <v>13.33</v>
      </c>
      <c r="S1075" t="s">
        <v>27</v>
      </c>
      <c r="T1075">
        <v>0</v>
      </c>
      <c r="U1075">
        <f t="shared" si="98"/>
        <v>5</v>
      </c>
      <c r="V1075">
        <f t="shared" si="99"/>
        <v>2</v>
      </c>
      <c r="W1075">
        <f t="shared" si="100"/>
        <v>2</v>
      </c>
      <c r="X1075" t="str">
        <f t="shared" si="101"/>
        <v>522</v>
      </c>
      <c r="Y1075" t="str">
        <f>IF(Table1[[#This Row],[RFM_Score]]="555","Champion", IF(AND(J1075&gt;=4,V1075&gt;=4),"Loyal", IF(U1075&lt;=2,"At Risk", IF(W1075&gt;=4,"Potential Loyalist","Others"))))</f>
        <v>Others</v>
      </c>
    </row>
    <row r="1076" spans="1:25">
      <c r="A1076" t="s">
        <v>8128</v>
      </c>
      <c r="B1076">
        <v>45</v>
      </c>
      <c r="C1076" t="s">
        <v>24</v>
      </c>
      <c r="D1076" t="s">
        <v>35</v>
      </c>
      <c r="E1076" s="6" t="s">
        <v>13146</v>
      </c>
      <c r="F1076" t="s">
        <v>62</v>
      </c>
      <c r="G1076">
        <v>0</v>
      </c>
      <c r="H1076">
        <v>0</v>
      </c>
      <c r="I1076">
        <v>58</v>
      </c>
      <c r="J1076">
        <v>5</v>
      </c>
      <c r="K1076">
        <v>66.209999999999994</v>
      </c>
      <c r="L1076" t="str">
        <f t="shared" si="96"/>
        <v/>
      </c>
      <c r="M1076">
        <v>5</v>
      </c>
      <c r="N1076" t="str">
        <f t="shared" si="97"/>
        <v/>
      </c>
      <c r="O1076">
        <v>62</v>
      </c>
      <c r="P1076" s="11">
        <v>0</v>
      </c>
      <c r="Q1076" s="11">
        <v>8.6206896551724102E-2</v>
      </c>
      <c r="R1076" s="12">
        <v>13.2419999999999</v>
      </c>
      <c r="S1076" t="s">
        <v>27</v>
      </c>
      <c r="T1076">
        <v>0</v>
      </c>
      <c r="U1076">
        <f t="shared" si="98"/>
        <v>3</v>
      </c>
      <c r="V1076">
        <f t="shared" si="99"/>
        <v>2</v>
      </c>
      <c r="W1076">
        <f t="shared" si="100"/>
        <v>2</v>
      </c>
      <c r="X1076" t="str">
        <f t="shared" si="101"/>
        <v>322</v>
      </c>
      <c r="Y1076" t="str">
        <f>IF(Table1[[#This Row],[RFM_Score]]="555","Champion", IF(AND(J1076&gt;=4,V1076&gt;=4),"Loyal", IF(U1076&lt;=2,"At Risk", IF(W1076&gt;=4,"Potential Loyalist","Others"))))</f>
        <v>Others</v>
      </c>
    </row>
    <row r="1077" spans="1:25">
      <c r="A1077" t="s">
        <v>8423</v>
      </c>
      <c r="B1077">
        <v>54</v>
      </c>
      <c r="C1077" t="s">
        <v>19</v>
      </c>
      <c r="D1077" t="s">
        <v>29</v>
      </c>
      <c r="E1077" s="6" t="s">
        <v>13147</v>
      </c>
      <c r="F1077" t="s">
        <v>21</v>
      </c>
      <c r="G1077">
        <v>4</v>
      </c>
      <c r="H1077">
        <v>3</v>
      </c>
      <c r="I1077">
        <v>48</v>
      </c>
      <c r="J1077">
        <v>2</v>
      </c>
      <c r="K1077">
        <v>65.25</v>
      </c>
      <c r="L1077" t="str">
        <f t="shared" si="96"/>
        <v/>
      </c>
      <c r="M1077">
        <v>5</v>
      </c>
      <c r="N1077" t="str">
        <f t="shared" si="97"/>
        <v/>
      </c>
      <c r="O1077">
        <v>20</v>
      </c>
      <c r="P1077" s="11">
        <v>0.75</v>
      </c>
      <c r="Q1077" s="11">
        <v>4.1666666666666602E-2</v>
      </c>
      <c r="R1077" s="12">
        <v>13.05</v>
      </c>
      <c r="S1077" t="s">
        <v>27</v>
      </c>
      <c r="T1077">
        <v>0</v>
      </c>
      <c r="U1077">
        <f t="shared" si="98"/>
        <v>5</v>
      </c>
      <c r="V1077">
        <f t="shared" si="99"/>
        <v>2</v>
      </c>
      <c r="W1077">
        <f t="shared" si="100"/>
        <v>2</v>
      </c>
      <c r="X1077" t="str">
        <f t="shared" si="101"/>
        <v>522</v>
      </c>
      <c r="Y1077" t="str">
        <f>IF(Table1[[#This Row],[RFM_Score]]="555","Champion", IF(AND(J1077&gt;=4,V1077&gt;=4),"Loyal", IF(U1077&lt;=2,"At Risk", IF(W1077&gt;=4,"Potential Loyalist","Others"))))</f>
        <v>Others</v>
      </c>
    </row>
    <row r="1078" spans="1:25">
      <c r="A1078" t="s">
        <v>7126</v>
      </c>
      <c r="B1078">
        <v>45</v>
      </c>
      <c r="C1078" t="s">
        <v>24</v>
      </c>
      <c r="D1078" t="s">
        <v>25</v>
      </c>
      <c r="E1078" s="6" t="s">
        <v>13148</v>
      </c>
      <c r="F1078" t="s">
        <v>37</v>
      </c>
      <c r="G1078">
        <v>2</v>
      </c>
      <c r="H1078">
        <v>1</v>
      </c>
      <c r="I1078">
        <v>47</v>
      </c>
      <c r="J1078">
        <v>3</v>
      </c>
      <c r="K1078">
        <v>65.2</v>
      </c>
      <c r="L1078" t="str">
        <f t="shared" si="96"/>
        <v/>
      </c>
      <c r="M1078">
        <v>5</v>
      </c>
      <c r="N1078" t="str">
        <f t="shared" si="97"/>
        <v/>
      </c>
      <c r="O1078">
        <v>56</v>
      </c>
      <c r="P1078" s="11">
        <v>0.5</v>
      </c>
      <c r="Q1078" s="11">
        <v>6.3829787234042507E-2</v>
      </c>
      <c r="R1078" s="12">
        <v>13.04</v>
      </c>
      <c r="S1078" t="s">
        <v>27</v>
      </c>
      <c r="T1078">
        <v>0</v>
      </c>
      <c r="U1078">
        <f t="shared" si="98"/>
        <v>3</v>
      </c>
      <c r="V1078">
        <f t="shared" si="99"/>
        <v>2</v>
      </c>
      <c r="W1078">
        <f t="shared" si="100"/>
        <v>2</v>
      </c>
      <c r="X1078" t="str">
        <f t="shared" si="101"/>
        <v>322</v>
      </c>
      <c r="Y1078" t="str">
        <f>IF(Table1[[#This Row],[RFM_Score]]="555","Champion", IF(AND(J1078&gt;=4,V1078&gt;=4),"Loyal", IF(U1078&lt;=2,"At Risk", IF(W1078&gt;=4,"Potential Loyalist","Others"))))</f>
        <v>Others</v>
      </c>
    </row>
    <row r="1079" spans="1:25">
      <c r="A1079" t="s">
        <v>10851</v>
      </c>
      <c r="B1079">
        <v>29</v>
      </c>
      <c r="C1079" t="s">
        <v>19</v>
      </c>
      <c r="D1079" t="s">
        <v>29</v>
      </c>
      <c r="E1079" s="6" t="s">
        <v>13149</v>
      </c>
      <c r="F1079" t="s">
        <v>21</v>
      </c>
      <c r="G1079">
        <v>5</v>
      </c>
      <c r="H1079">
        <v>1</v>
      </c>
      <c r="I1079">
        <v>49</v>
      </c>
      <c r="J1079">
        <v>3</v>
      </c>
      <c r="K1079">
        <v>64.89</v>
      </c>
      <c r="L1079" t="str">
        <f t="shared" si="96"/>
        <v/>
      </c>
      <c r="M1079">
        <v>5</v>
      </c>
      <c r="N1079" t="str">
        <f t="shared" si="97"/>
        <v/>
      </c>
      <c r="O1079">
        <v>131</v>
      </c>
      <c r="P1079" s="11">
        <v>0.2</v>
      </c>
      <c r="Q1079" s="11">
        <v>6.1224489795918297E-2</v>
      </c>
      <c r="R1079" s="12">
        <v>12.978</v>
      </c>
      <c r="S1079" t="s">
        <v>27</v>
      </c>
      <c r="T1079">
        <v>0</v>
      </c>
      <c r="U1079">
        <f t="shared" si="98"/>
        <v>1</v>
      </c>
      <c r="V1079">
        <f t="shared" si="99"/>
        <v>2</v>
      </c>
      <c r="W1079">
        <f t="shared" si="100"/>
        <v>2</v>
      </c>
      <c r="X1079" t="str">
        <f t="shared" si="101"/>
        <v>122</v>
      </c>
      <c r="Y1079" t="str">
        <f>IF(Table1[[#This Row],[RFM_Score]]="555","Champion", IF(AND(J1079&gt;=4,V1079&gt;=4),"Loyal", IF(U1079&lt;=2,"At Risk", IF(W1079&gt;=4,"Potential Loyalist","Others"))))</f>
        <v>At Risk</v>
      </c>
    </row>
    <row r="1080" spans="1:25">
      <c r="A1080" t="s">
        <v>6901</v>
      </c>
      <c r="B1080">
        <v>34</v>
      </c>
      <c r="C1080" t="s">
        <v>19</v>
      </c>
      <c r="D1080" t="s">
        <v>29</v>
      </c>
      <c r="E1080" s="6" t="s">
        <v>13150</v>
      </c>
      <c r="F1080" t="s">
        <v>21</v>
      </c>
      <c r="G1080">
        <v>1</v>
      </c>
      <c r="H1080">
        <v>0</v>
      </c>
      <c r="I1080">
        <v>46</v>
      </c>
      <c r="J1080">
        <v>3</v>
      </c>
      <c r="K1080">
        <v>64.349999999999994</v>
      </c>
      <c r="L1080" t="str">
        <f t="shared" si="96"/>
        <v/>
      </c>
      <c r="M1080">
        <v>5</v>
      </c>
      <c r="N1080" t="str">
        <f t="shared" si="97"/>
        <v/>
      </c>
      <c r="O1080">
        <v>15</v>
      </c>
      <c r="P1080" s="11">
        <v>0</v>
      </c>
      <c r="Q1080" s="11">
        <v>6.5217391304347797E-2</v>
      </c>
      <c r="R1080" s="12">
        <v>12.87</v>
      </c>
      <c r="S1080" t="s">
        <v>27</v>
      </c>
      <c r="T1080">
        <v>0</v>
      </c>
      <c r="U1080">
        <f t="shared" si="98"/>
        <v>5</v>
      </c>
      <c r="V1080">
        <f t="shared" si="99"/>
        <v>2</v>
      </c>
      <c r="W1080">
        <f t="shared" si="100"/>
        <v>2</v>
      </c>
      <c r="X1080" t="str">
        <f t="shared" si="101"/>
        <v>522</v>
      </c>
      <c r="Y1080" t="str">
        <f>IF(Table1[[#This Row],[RFM_Score]]="555","Champion", IF(AND(J1080&gt;=4,V1080&gt;=4),"Loyal", IF(U1080&lt;=2,"At Risk", IF(W1080&gt;=4,"Potential Loyalist","Others"))))</f>
        <v>Others</v>
      </c>
    </row>
    <row r="1081" spans="1:25">
      <c r="A1081" t="s">
        <v>10875</v>
      </c>
      <c r="B1081">
        <v>28</v>
      </c>
      <c r="C1081" t="s">
        <v>24</v>
      </c>
      <c r="D1081" t="s">
        <v>25</v>
      </c>
      <c r="E1081" s="6" t="s">
        <v>13151</v>
      </c>
      <c r="F1081" t="s">
        <v>26</v>
      </c>
      <c r="G1081">
        <v>4</v>
      </c>
      <c r="H1081">
        <v>1</v>
      </c>
      <c r="I1081">
        <v>36</v>
      </c>
      <c r="J1081">
        <v>0</v>
      </c>
      <c r="K1081">
        <v>64.2</v>
      </c>
      <c r="L1081" t="str">
        <f t="shared" si="96"/>
        <v/>
      </c>
      <c r="M1081">
        <v>5</v>
      </c>
      <c r="N1081" t="str">
        <f t="shared" si="97"/>
        <v/>
      </c>
      <c r="O1081">
        <v>63</v>
      </c>
      <c r="P1081" s="11">
        <v>0.25</v>
      </c>
      <c r="Q1081" s="11">
        <v>0</v>
      </c>
      <c r="R1081" s="12">
        <v>12.84</v>
      </c>
      <c r="S1081" t="s">
        <v>27</v>
      </c>
      <c r="T1081">
        <v>0</v>
      </c>
      <c r="U1081">
        <f t="shared" si="98"/>
        <v>3</v>
      </c>
      <c r="V1081">
        <f t="shared" si="99"/>
        <v>2</v>
      </c>
      <c r="W1081">
        <f t="shared" si="100"/>
        <v>2</v>
      </c>
      <c r="X1081" t="str">
        <f t="shared" si="101"/>
        <v>322</v>
      </c>
      <c r="Y1081" t="str">
        <f>IF(Table1[[#This Row],[RFM_Score]]="555","Champion", IF(AND(J1081&gt;=4,V1081&gt;=4),"Loyal", IF(U1081&lt;=2,"At Risk", IF(W1081&gt;=4,"Potential Loyalist","Others"))))</f>
        <v>Others</v>
      </c>
    </row>
    <row r="1082" spans="1:25">
      <c r="A1082" t="s">
        <v>306</v>
      </c>
      <c r="B1082">
        <v>36</v>
      </c>
      <c r="C1082" t="s">
        <v>24</v>
      </c>
      <c r="D1082" t="s">
        <v>25</v>
      </c>
      <c r="E1082" s="6" t="s">
        <v>13152</v>
      </c>
      <c r="F1082" t="s">
        <v>62</v>
      </c>
      <c r="G1082">
        <v>2</v>
      </c>
      <c r="H1082">
        <v>0</v>
      </c>
      <c r="I1082">
        <v>49</v>
      </c>
      <c r="J1082">
        <v>3</v>
      </c>
      <c r="K1082">
        <v>64.02</v>
      </c>
      <c r="L1082" t="str">
        <f t="shared" si="96"/>
        <v/>
      </c>
      <c r="M1082">
        <v>5</v>
      </c>
      <c r="N1082" t="str">
        <f t="shared" si="97"/>
        <v/>
      </c>
      <c r="O1082">
        <v>9</v>
      </c>
      <c r="P1082" s="11">
        <v>0</v>
      </c>
      <c r="Q1082" s="11">
        <v>6.1224489795918297E-2</v>
      </c>
      <c r="R1082" s="12">
        <v>12.803999999999901</v>
      </c>
      <c r="S1082" t="s">
        <v>27</v>
      </c>
      <c r="T1082">
        <v>0</v>
      </c>
      <c r="U1082">
        <f t="shared" si="98"/>
        <v>5</v>
      </c>
      <c r="V1082">
        <f t="shared" si="99"/>
        <v>2</v>
      </c>
      <c r="W1082">
        <f t="shared" si="100"/>
        <v>2</v>
      </c>
      <c r="X1082" t="str">
        <f t="shared" si="101"/>
        <v>522</v>
      </c>
      <c r="Y1082" t="str">
        <f>IF(Table1[[#This Row],[RFM_Score]]="555","Champion", IF(AND(J1082&gt;=4,V1082&gt;=4),"Loyal", IF(U1082&lt;=2,"At Risk", IF(W1082&gt;=4,"Potential Loyalist","Others"))))</f>
        <v>Others</v>
      </c>
    </row>
    <row r="1083" spans="1:25">
      <c r="A1083" t="s">
        <v>6247</v>
      </c>
      <c r="B1083">
        <v>46</v>
      </c>
      <c r="C1083" t="s">
        <v>24</v>
      </c>
      <c r="D1083" t="s">
        <v>25</v>
      </c>
      <c r="E1083" s="6" t="s">
        <v>13153</v>
      </c>
      <c r="F1083" t="s">
        <v>26</v>
      </c>
      <c r="G1083">
        <v>4</v>
      </c>
      <c r="H1083">
        <v>1</v>
      </c>
      <c r="I1083">
        <v>42</v>
      </c>
      <c r="J1083">
        <v>2</v>
      </c>
      <c r="K1083">
        <v>63.88</v>
      </c>
      <c r="L1083" t="str">
        <f t="shared" si="96"/>
        <v/>
      </c>
      <c r="M1083">
        <v>5</v>
      </c>
      <c r="N1083" t="str">
        <f t="shared" si="97"/>
        <v/>
      </c>
      <c r="O1083">
        <v>7</v>
      </c>
      <c r="P1083" s="11">
        <v>0.25</v>
      </c>
      <c r="Q1083" s="11">
        <v>4.7619047619047603E-2</v>
      </c>
      <c r="R1083" s="12">
        <v>12.776</v>
      </c>
      <c r="S1083" t="s">
        <v>27</v>
      </c>
      <c r="T1083">
        <v>0</v>
      </c>
      <c r="U1083">
        <f t="shared" si="98"/>
        <v>5</v>
      </c>
      <c r="V1083">
        <f t="shared" si="99"/>
        <v>2</v>
      </c>
      <c r="W1083">
        <f t="shared" si="100"/>
        <v>2</v>
      </c>
      <c r="X1083" t="str">
        <f t="shared" si="101"/>
        <v>522</v>
      </c>
      <c r="Y1083" t="str">
        <f>IF(Table1[[#This Row],[RFM_Score]]="555","Champion", IF(AND(J1083&gt;=4,V1083&gt;=4),"Loyal", IF(U1083&lt;=2,"At Risk", IF(W1083&gt;=4,"Potential Loyalist","Others"))))</f>
        <v>Others</v>
      </c>
    </row>
    <row r="1084" spans="1:25">
      <c r="A1084" t="s">
        <v>8302</v>
      </c>
      <c r="B1084">
        <v>32</v>
      </c>
      <c r="C1084" t="s">
        <v>24</v>
      </c>
      <c r="D1084" t="s">
        <v>25</v>
      </c>
      <c r="E1084" s="6" t="s">
        <v>13154</v>
      </c>
      <c r="F1084" t="s">
        <v>37</v>
      </c>
      <c r="G1084">
        <v>2</v>
      </c>
      <c r="H1084">
        <v>0</v>
      </c>
      <c r="I1084">
        <v>56</v>
      </c>
      <c r="J1084">
        <v>1</v>
      </c>
      <c r="K1084">
        <v>63.33</v>
      </c>
      <c r="L1084" t="str">
        <f t="shared" si="96"/>
        <v/>
      </c>
      <c r="M1084">
        <v>5</v>
      </c>
      <c r="N1084" t="str">
        <f t="shared" si="97"/>
        <v/>
      </c>
      <c r="O1084">
        <v>33</v>
      </c>
      <c r="P1084" s="11">
        <v>0</v>
      </c>
      <c r="Q1084" s="11">
        <v>1.7857142857142801E-2</v>
      </c>
      <c r="R1084" s="12">
        <v>12.666</v>
      </c>
      <c r="S1084" t="s">
        <v>27</v>
      </c>
      <c r="T1084">
        <v>0</v>
      </c>
      <c r="U1084">
        <f t="shared" si="98"/>
        <v>4</v>
      </c>
      <c r="V1084">
        <f t="shared" si="99"/>
        <v>2</v>
      </c>
      <c r="W1084">
        <f t="shared" si="100"/>
        <v>2</v>
      </c>
      <c r="X1084" t="str">
        <f t="shared" si="101"/>
        <v>422</v>
      </c>
      <c r="Y1084" t="str">
        <f>IF(Table1[[#This Row],[RFM_Score]]="555","Champion", IF(AND(J1084&gt;=4,V1084&gt;=4),"Loyal", IF(U1084&lt;=2,"At Risk", IF(W1084&gt;=4,"Potential Loyalist","Others"))))</f>
        <v>Others</v>
      </c>
    </row>
    <row r="1085" spans="1:25">
      <c r="A1085" t="s">
        <v>4798</v>
      </c>
      <c r="B1085">
        <v>43</v>
      </c>
      <c r="C1085" t="s">
        <v>19</v>
      </c>
      <c r="D1085" t="s">
        <v>49</v>
      </c>
      <c r="E1085" s="6" t="s">
        <v>13155</v>
      </c>
      <c r="F1085" t="s">
        <v>26</v>
      </c>
      <c r="G1085">
        <v>2</v>
      </c>
      <c r="H1085">
        <v>1</v>
      </c>
      <c r="I1085">
        <v>41</v>
      </c>
      <c r="J1085">
        <v>1</v>
      </c>
      <c r="K1085">
        <v>63.1</v>
      </c>
      <c r="L1085" t="str">
        <f t="shared" si="96"/>
        <v/>
      </c>
      <c r="M1085">
        <v>5</v>
      </c>
      <c r="N1085" t="str">
        <f t="shared" si="97"/>
        <v/>
      </c>
      <c r="O1085">
        <v>0</v>
      </c>
      <c r="P1085" s="11">
        <v>0.5</v>
      </c>
      <c r="Q1085" s="11">
        <v>2.4390243902439001E-2</v>
      </c>
      <c r="R1085" s="12">
        <v>12.62</v>
      </c>
      <c r="S1085" t="s">
        <v>27</v>
      </c>
      <c r="T1085">
        <v>0</v>
      </c>
      <c r="U1085">
        <f t="shared" si="98"/>
        <v>5</v>
      </c>
      <c r="V1085">
        <f t="shared" si="99"/>
        <v>2</v>
      </c>
      <c r="W1085">
        <f t="shared" si="100"/>
        <v>2</v>
      </c>
      <c r="X1085" t="str">
        <f t="shared" si="101"/>
        <v>522</v>
      </c>
      <c r="Y1085" t="str">
        <f>IF(Table1[[#This Row],[RFM_Score]]="555","Champion", IF(AND(J1085&gt;=4,V1085&gt;=4),"Loyal", IF(U1085&lt;=2,"At Risk", IF(W1085&gt;=4,"Potential Loyalist","Others"))))</f>
        <v>Others</v>
      </c>
    </row>
    <row r="1086" spans="1:25">
      <c r="A1086" t="s">
        <v>347</v>
      </c>
      <c r="B1086">
        <v>32</v>
      </c>
      <c r="C1086" t="s">
        <v>24</v>
      </c>
      <c r="D1086" t="s">
        <v>25</v>
      </c>
      <c r="E1086" s="6" t="s">
        <v>13156</v>
      </c>
      <c r="F1086" t="s">
        <v>62</v>
      </c>
      <c r="G1086">
        <v>1</v>
      </c>
      <c r="H1086">
        <v>1</v>
      </c>
      <c r="I1086">
        <v>66</v>
      </c>
      <c r="J1086">
        <v>3</v>
      </c>
      <c r="K1086">
        <v>62.81</v>
      </c>
      <c r="L1086" t="str">
        <f t="shared" si="96"/>
        <v/>
      </c>
      <c r="M1086">
        <v>5</v>
      </c>
      <c r="N1086" t="str">
        <f t="shared" si="97"/>
        <v/>
      </c>
      <c r="O1086">
        <v>8</v>
      </c>
      <c r="P1086" s="11">
        <v>1</v>
      </c>
      <c r="Q1086" s="11">
        <v>4.54545454545454E-2</v>
      </c>
      <c r="R1086" s="12">
        <v>12.561999999999999</v>
      </c>
      <c r="S1086" t="s">
        <v>27</v>
      </c>
      <c r="T1086">
        <v>0</v>
      </c>
      <c r="U1086">
        <f t="shared" si="98"/>
        <v>5</v>
      </c>
      <c r="V1086">
        <f t="shared" si="99"/>
        <v>2</v>
      </c>
      <c r="W1086">
        <f t="shared" si="100"/>
        <v>2</v>
      </c>
      <c r="X1086" t="str">
        <f t="shared" si="101"/>
        <v>522</v>
      </c>
      <c r="Y1086" t="str">
        <f>IF(Table1[[#This Row],[RFM_Score]]="555","Champion", IF(AND(J1086&gt;=4,V1086&gt;=4),"Loyal", IF(U1086&lt;=2,"At Risk", IF(W1086&gt;=4,"Potential Loyalist","Others"))))</f>
        <v>Others</v>
      </c>
    </row>
    <row r="1087" spans="1:25">
      <c r="A1087" t="s">
        <v>10628</v>
      </c>
      <c r="B1087">
        <v>30</v>
      </c>
      <c r="C1087" t="s">
        <v>24</v>
      </c>
      <c r="D1087" t="s">
        <v>41</v>
      </c>
      <c r="E1087" s="6" t="s">
        <v>13157</v>
      </c>
      <c r="F1087" t="s">
        <v>21</v>
      </c>
      <c r="G1087">
        <v>4</v>
      </c>
      <c r="H1087">
        <v>2</v>
      </c>
      <c r="I1087">
        <v>43</v>
      </c>
      <c r="J1087">
        <v>3</v>
      </c>
      <c r="K1087">
        <v>62.35</v>
      </c>
      <c r="L1087" t="str">
        <f t="shared" si="96"/>
        <v/>
      </c>
      <c r="M1087">
        <v>5</v>
      </c>
      <c r="N1087" t="str">
        <f t="shared" si="97"/>
        <v/>
      </c>
      <c r="O1087">
        <v>9</v>
      </c>
      <c r="P1087" s="11">
        <v>0.5</v>
      </c>
      <c r="Q1087" s="11">
        <v>6.9767441860465101E-2</v>
      </c>
      <c r="R1087" s="12">
        <v>12.47</v>
      </c>
      <c r="S1087" t="s">
        <v>27</v>
      </c>
      <c r="T1087">
        <v>0</v>
      </c>
      <c r="U1087">
        <f t="shared" si="98"/>
        <v>5</v>
      </c>
      <c r="V1087">
        <f t="shared" si="99"/>
        <v>2</v>
      </c>
      <c r="W1087">
        <f t="shared" si="100"/>
        <v>2</v>
      </c>
      <c r="X1087" t="str">
        <f t="shared" si="101"/>
        <v>522</v>
      </c>
      <c r="Y1087" t="str">
        <f>IF(Table1[[#This Row],[RFM_Score]]="555","Champion", IF(AND(J1087&gt;=4,V1087&gt;=4),"Loyal", IF(U1087&lt;=2,"At Risk", IF(W1087&gt;=4,"Potential Loyalist","Others"))))</f>
        <v>Others</v>
      </c>
    </row>
    <row r="1088" spans="1:25">
      <c r="A1088" t="s">
        <v>7393</v>
      </c>
      <c r="B1088">
        <v>38</v>
      </c>
      <c r="C1088" t="s">
        <v>24</v>
      </c>
      <c r="D1088" t="s">
        <v>49</v>
      </c>
      <c r="E1088" s="6" t="s">
        <v>13158</v>
      </c>
      <c r="F1088" t="s">
        <v>30</v>
      </c>
      <c r="G1088">
        <v>2</v>
      </c>
      <c r="H1088">
        <v>0</v>
      </c>
      <c r="I1088">
        <v>58</v>
      </c>
      <c r="J1088">
        <v>5</v>
      </c>
      <c r="K1088">
        <v>61.68</v>
      </c>
      <c r="L1088" t="str">
        <f t="shared" si="96"/>
        <v/>
      </c>
      <c r="M1088">
        <v>5</v>
      </c>
      <c r="N1088" t="str">
        <f t="shared" si="97"/>
        <v/>
      </c>
      <c r="O1088">
        <v>84</v>
      </c>
      <c r="P1088" s="11">
        <v>0</v>
      </c>
      <c r="Q1088" s="11">
        <v>8.6206896551724102E-2</v>
      </c>
      <c r="R1088" s="12">
        <v>12.336</v>
      </c>
      <c r="S1088" t="s">
        <v>27</v>
      </c>
      <c r="T1088">
        <v>0</v>
      </c>
      <c r="U1088">
        <f t="shared" si="98"/>
        <v>2</v>
      </c>
      <c r="V1088">
        <f t="shared" si="99"/>
        <v>2</v>
      </c>
      <c r="W1088">
        <f t="shared" si="100"/>
        <v>2</v>
      </c>
      <c r="X1088" t="str">
        <f t="shared" si="101"/>
        <v>222</v>
      </c>
      <c r="Y1088" t="str">
        <f>IF(Table1[[#This Row],[RFM_Score]]="555","Champion", IF(AND(J1088&gt;=4,V1088&gt;=4),"Loyal", IF(U1088&lt;=2,"At Risk", IF(W1088&gt;=4,"Potential Loyalist","Others"))))</f>
        <v>At Risk</v>
      </c>
    </row>
    <row r="1089" spans="1:25">
      <c r="A1089" t="s">
        <v>9012</v>
      </c>
      <c r="B1089">
        <v>24</v>
      </c>
      <c r="C1089" t="s">
        <v>24</v>
      </c>
      <c r="D1089" t="s">
        <v>25</v>
      </c>
      <c r="E1089" s="6" t="s">
        <v>13159</v>
      </c>
      <c r="F1089" t="s">
        <v>21</v>
      </c>
      <c r="G1089">
        <v>5</v>
      </c>
      <c r="H1089">
        <v>0</v>
      </c>
      <c r="I1089">
        <v>41</v>
      </c>
      <c r="J1089">
        <v>3</v>
      </c>
      <c r="K1089">
        <v>61.17</v>
      </c>
      <c r="L1089" t="str">
        <f t="shared" si="96"/>
        <v/>
      </c>
      <c r="M1089">
        <v>5</v>
      </c>
      <c r="N1089" t="str">
        <f t="shared" si="97"/>
        <v/>
      </c>
      <c r="O1089">
        <v>48</v>
      </c>
      <c r="P1089" s="11">
        <v>0</v>
      </c>
      <c r="Q1089" s="11">
        <v>7.3170731707316999E-2</v>
      </c>
      <c r="R1089" s="12">
        <v>12.234</v>
      </c>
      <c r="S1089" t="s">
        <v>27</v>
      </c>
      <c r="T1089">
        <v>0</v>
      </c>
      <c r="U1089">
        <f t="shared" si="98"/>
        <v>3</v>
      </c>
      <c r="V1089">
        <f t="shared" si="99"/>
        <v>2</v>
      </c>
      <c r="W1089">
        <f t="shared" si="100"/>
        <v>2</v>
      </c>
      <c r="X1089" t="str">
        <f t="shared" si="101"/>
        <v>322</v>
      </c>
      <c r="Y1089" t="str">
        <f>IF(Table1[[#This Row],[RFM_Score]]="555","Champion", IF(AND(J1089&gt;=4,V1089&gt;=4),"Loyal", IF(U1089&lt;=2,"At Risk", IF(W1089&gt;=4,"Potential Loyalist","Others"))))</f>
        <v>Others</v>
      </c>
    </row>
    <row r="1090" spans="1:25">
      <c r="A1090" t="s">
        <v>8979</v>
      </c>
      <c r="B1090">
        <v>33</v>
      </c>
      <c r="C1090" t="s">
        <v>24</v>
      </c>
      <c r="D1090" t="s">
        <v>35</v>
      </c>
      <c r="E1090" s="6" t="s">
        <v>13160</v>
      </c>
      <c r="F1090" t="s">
        <v>26</v>
      </c>
      <c r="G1090">
        <v>3</v>
      </c>
      <c r="H1090">
        <v>0</v>
      </c>
      <c r="I1090">
        <v>48</v>
      </c>
      <c r="J1090">
        <v>1</v>
      </c>
      <c r="K1090">
        <v>60.97</v>
      </c>
      <c r="L1090" t="str">
        <f t="shared" ref="L1090:L1153" si="102">IF(OR(K1090&lt;$AC$10, K1090&gt;$AC$11), "OUTLIER", "")</f>
        <v/>
      </c>
      <c r="M1090">
        <v>5</v>
      </c>
      <c r="N1090" t="str">
        <f t="shared" ref="N1090:N1153" si="103">IF(OR(M1090&lt;$AC$16, M1090&gt;$AC$17), "OUTLIER", "")</f>
        <v/>
      </c>
      <c r="O1090">
        <v>60</v>
      </c>
      <c r="P1090" s="11">
        <v>0</v>
      </c>
      <c r="Q1090" s="11">
        <v>2.0833333333333301E-2</v>
      </c>
      <c r="R1090" s="12">
        <v>12.1939999999999</v>
      </c>
      <c r="S1090" t="s">
        <v>27</v>
      </c>
      <c r="T1090">
        <v>0</v>
      </c>
      <c r="U1090">
        <f t="shared" ref="U1090:U1153" si="104">IF(O1090&lt;=20,5,IF(O1090&lt;=40,4,IF(O1090&lt;=70,3,IF(O1090&lt;=100,2,1))))</f>
        <v>3</v>
      </c>
      <c r="V1090">
        <f t="shared" ref="V1090:V1153" si="105">IF(M1090&gt;=11,5,IF(M1090&gt;=9,4,IF(M1090&gt;=7,3,IF(M1090&gt;=5,2,1))))</f>
        <v>2</v>
      </c>
      <c r="W1090">
        <f t="shared" ref="W1090:W1153" si="106">IF(K1090&gt;=500,5,IF(K1090&gt;=300,4,IF(K1090&gt;=150,3,IF(K1090&gt;=50,2,1))))</f>
        <v>2</v>
      </c>
      <c r="X1090" t="str">
        <f t="shared" ref="X1090:X1153" si="107">U1090 &amp; V1090 &amp; W1090</f>
        <v>322</v>
      </c>
      <c r="Y1090" t="str">
        <f>IF(Table1[[#This Row],[RFM_Score]]="555","Champion", IF(AND(J1090&gt;=4,V1090&gt;=4),"Loyal", IF(U1090&lt;=2,"At Risk", IF(W1090&gt;=4,"Potential Loyalist","Others"))))</f>
        <v>Others</v>
      </c>
    </row>
    <row r="1091" spans="1:25">
      <c r="A1091" t="s">
        <v>10685</v>
      </c>
      <c r="B1091">
        <v>30</v>
      </c>
      <c r="C1091" t="s">
        <v>19</v>
      </c>
      <c r="D1091" t="s">
        <v>25</v>
      </c>
      <c r="E1091" s="6" t="s">
        <v>13161</v>
      </c>
      <c r="F1091" t="s">
        <v>26</v>
      </c>
      <c r="G1091">
        <v>5</v>
      </c>
      <c r="H1091">
        <v>2</v>
      </c>
      <c r="I1091">
        <v>50</v>
      </c>
      <c r="J1091">
        <v>2</v>
      </c>
      <c r="K1091">
        <v>60.68</v>
      </c>
      <c r="L1091" t="str">
        <f t="shared" si="102"/>
        <v/>
      </c>
      <c r="M1091">
        <v>5</v>
      </c>
      <c r="N1091" t="str">
        <f t="shared" si="103"/>
        <v/>
      </c>
      <c r="O1091">
        <v>155</v>
      </c>
      <c r="P1091" s="11">
        <v>0.4</v>
      </c>
      <c r="Q1091" s="11">
        <v>0.04</v>
      </c>
      <c r="R1091" s="12">
        <v>12.135999999999999</v>
      </c>
      <c r="S1091" t="s">
        <v>27</v>
      </c>
      <c r="T1091">
        <v>1</v>
      </c>
      <c r="U1091">
        <f t="shared" si="104"/>
        <v>1</v>
      </c>
      <c r="V1091">
        <f t="shared" si="105"/>
        <v>2</v>
      </c>
      <c r="W1091">
        <f t="shared" si="106"/>
        <v>2</v>
      </c>
      <c r="X1091" t="str">
        <f t="shared" si="107"/>
        <v>122</v>
      </c>
      <c r="Y1091" t="str">
        <f>IF(Table1[[#This Row],[RFM_Score]]="555","Champion", IF(AND(J1091&gt;=4,V1091&gt;=4),"Loyal", IF(U1091&lt;=2,"At Risk", IF(W1091&gt;=4,"Potential Loyalist","Others"))))</f>
        <v>At Risk</v>
      </c>
    </row>
    <row r="1092" spans="1:25">
      <c r="A1092" t="s">
        <v>7299</v>
      </c>
      <c r="B1092">
        <v>39</v>
      </c>
      <c r="C1092" t="s">
        <v>24</v>
      </c>
      <c r="D1092" t="s">
        <v>41</v>
      </c>
      <c r="E1092" s="6" t="s">
        <v>13162</v>
      </c>
      <c r="F1092" t="s">
        <v>21</v>
      </c>
      <c r="G1092">
        <v>5</v>
      </c>
      <c r="H1092">
        <v>1</v>
      </c>
      <c r="I1092">
        <v>68</v>
      </c>
      <c r="J1092">
        <v>3</v>
      </c>
      <c r="K1092">
        <v>60.58</v>
      </c>
      <c r="L1092" t="str">
        <f t="shared" si="102"/>
        <v/>
      </c>
      <c r="M1092">
        <v>5</v>
      </c>
      <c r="N1092" t="str">
        <f t="shared" si="103"/>
        <v/>
      </c>
      <c r="O1092">
        <v>70</v>
      </c>
      <c r="P1092" s="11">
        <v>0.2</v>
      </c>
      <c r="Q1092" s="11">
        <v>4.4117647058823498E-2</v>
      </c>
      <c r="R1092" s="12">
        <v>12.116</v>
      </c>
      <c r="S1092" t="s">
        <v>27</v>
      </c>
      <c r="T1092">
        <v>0</v>
      </c>
      <c r="U1092">
        <f t="shared" si="104"/>
        <v>3</v>
      </c>
      <c r="V1092">
        <f t="shared" si="105"/>
        <v>2</v>
      </c>
      <c r="W1092">
        <f t="shared" si="106"/>
        <v>2</v>
      </c>
      <c r="X1092" t="str">
        <f t="shared" si="107"/>
        <v>322</v>
      </c>
      <c r="Y1092" t="str">
        <f>IF(Table1[[#This Row],[RFM_Score]]="555","Champion", IF(AND(J1092&gt;=4,V1092&gt;=4),"Loyal", IF(U1092&lt;=2,"At Risk", IF(W1092&gt;=4,"Potential Loyalist","Others"))))</f>
        <v>Others</v>
      </c>
    </row>
    <row r="1093" spans="1:25">
      <c r="A1093" t="s">
        <v>6393</v>
      </c>
      <c r="B1093">
        <v>60</v>
      </c>
      <c r="C1093" t="s">
        <v>24</v>
      </c>
      <c r="D1093" t="s">
        <v>25</v>
      </c>
      <c r="E1093" s="6" t="s">
        <v>13163</v>
      </c>
      <c r="F1093" t="s">
        <v>37</v>
      </c>
      <c r="G1093">
        <v>2</v>
      </c>
      <c r="H1093">
        <v>1</v>
      </c>
      <c r="I1093">
        <v>41</v>
      </c>
      <c r="J1093">
        <v>2</v>
      </c>
      <c r="K1093">
        <v>60.29</v>
      </c>
      <c r="L1093" t="str">
        <f t="shared" si="102"/>
        <v/>
      </c>
      <c r="M1093">
        <v>5</v>
      </c>
      <c r="N1093" t="str">
        <f t="shared" si="103"/>
        <v/>
      </c>
      <c r="O1093">
        <v>47</v>
      </c>
      <c r="P1093" s="11">
        <v>0.5</v>
      </c>
      <c r="Q1093" s="11">
        <v>4.8780487804878002E-2</v>
      </c>
      <c r="R1093" s="12">
        <v>12.058</v>
      </c>
      <c r="S1093" t="s">
        <v>27</v>
      </c>
      <c r="T1093">
        <v>0</v>
      </c>
      <c r="U1093">
        <f t="shared" si="104"/>
        <v>3</v>
      </c>
      <c r="V1093">
        <f t="shared" si="105"/>
        <v>2</v>
      </c>
      <c r="W1093">
        <f t="shared" si="106"/>
        <v>2</v>
      </c>
      <c r="X1093" t="str">
        <f t="shared" si="107"/>
        <v>322</v>
      </c>
      <c r="Y1093" t="str">
        <f>IF(Table1[[#This Row],[RFM_Score]]="555","Champion", IF(AND(J1093&gt;=4,V1093&gt;=4),"Loyal", IF(U1093&lt;=2,"At Risk", IF(W1093&gt;=4,"Potential Loyalist","Others"))))</f>
        <v>Others</v>
      </c>
    </row>
    <row r="1094" spans="1:25">
      <c r="A1094" t="s">
        <v>4442</v>
      </c>
      <c r="B1094">
        <v>45</v>
      </c>
      <c r="C1094" t="s">
        <v>24</v>
      </c>
      <c r="D1094" t="s">
        <v>25</v>
      </c>
      <c r="E1094" s="6" t="s">
        <v>13164</v>
      </c>
      <c r="F1094" t="s">
        <v>21</v>
      </c>
      <c r="G1094">
        <v>2</v>
      </c>
      <c r="H1094">
        <v>1</v>
      </c>
      <c r="I1094">
        <v>40</v>
      </c>
      <c r="J1094">
        <v>2</v>
      </c>
      <c r="K1094">
        <v>57.9</v>
      </c>
      <c r="L1094" t="str">
        <f t="shared" si="102"/>
        <v/>
      </c>
      <c r="M1094">
        <v>5</v>
      </c>
      <c r="N1094" t="str">
        <f t="shared" si="103"/>
        <v/>
      </c>
      <c r="O1094">
        <v>20</v>
      </c>
      <c r="P1094" s="11">
        <v>0.5</v>
      </c>
      <c r="Q1094" s="11">
        <v>0.05</v>
      </c>
      <c r="R1094" s="12">
        <v>11.58</v>
      </c>
      <c r="S1094" t="s">
        <v>27</v>
      </c>
      <c r="T1094">
        <v>0</v>
      </c>
      <c r="U1094">
        <f t="shared" si="104"/>
        <v>5</v>
      </c>
      <c r="V1094">
        <f t="shared" si="105"/>
        <v>2</v>
      </c>
      <c r="W1094">
        <f t="shared" si="106"/>
        <v>2</v>
      </c>
      <c r="X1094" t="str">
        <f t="shared" si="107"/>
        <v>522</v>
      </c>
      <c r="Y1094" t="str">
        <f>IF(Table1[[#This Row],[RFM_Score]]="555","Champion", IF(AND(J1094&gt;=4,V1094&gt;=4),"Loyal", IF(U1094&lt;=2,"At Risk", IF(W1094&gt;=4,"Potential Loyalist","Others"))))</f>
        <v>Others</v>
      </c>
    </row>
    <row r="1095" spans="1:25">
      <c r="A1095" t="s">
        <v>11687</v>
      </c>
      <c r="B1095">
        <v>52</v>
      </c>
      <c r="C1095" t="s">
        <v>19</v>
      </c>
      <c r="D1095" t="s">
        <v>20</v>
      </c>
      <c r="E1095" s="6" t="s">
        <v>13165</v>
      </c>
      <c r="F1095" t="s">
        <v>37</v>
      </c>
      <c r="G1095">
        <v>4</v>
      </c>
      <c r="H1095">
        <v>1</v>
      </c>
      <c r="I1095">
        <v>51</v>
      </c>
      <c r="J1095">
        <v>3</v>
      </c>
      <c r="K1095">
        <v>57.69</v>
      </c>
      <c r="L1095" t="str">
        <f t="shared" si="102"/>
        <v/>
      </c>
      <c r="M1095">
        <v>5</v>
      </c>
      <c r="N1095" t="str">
        <f t="shared" si="103"/>
        <v/>
      </c>
      <c r="O1095">
        <v>9</v>
      </c>
      <c r="P1095" s="11">
        <v>0.25</v>
      </c>
      <c r="Q1095" s="11">
        <v>5.8823529411764698E-2</v>
      </c>
      <c r="R1095" s="12">
        <v>11.538</v>
      </c>
      <c r="S1095" t="s">
        <v>27</v>
      </c>
      <c r="T1095">
        <v>1</v>
      </c>
      <c r="U1095">
        <f t="shared" si="104"/>
        <v>5</v>
      </c>
      <c r="V1095">
        <f t="shared" si="105"/>
        <v>2</v>
      </c>
      <c r="W1095">
        <f t="shared" si="106"/>
        <v>2</v>
      </c>
      <c r="X1095" t="str">
        <f t="shared" si="107"/>
        <v>522</v>
      </c>
      <c r="Y1095" t="str">
        <f>IF(Table1[[#This Row],[RFM_Score]]="555","Champion", IF(AND(J1095&gt;=4,V1095&gt;=4),"Loyal", IF(U1095&lt;=2,"At Risk", IF(W1095&gt;=4,"Potential Loyalist","Others"))))</f>
        <v>Others</v>
      </c>
    </row>
    <row r="1096" spans="1:25">
      <c r="A1096" t="s">
        <v>4075</v>
      </c>
      <c r="B1096">
        <v>34</v>
      </c>
      <c r="C1096" t="s">
        <v>19</v>
      </c>
      <c r="D1096" t="s">
        <v>46</v>
      </c>
      <c r="E1096" s="6" t="s">
        <v>13166</v>
      </c>
      <c r="F1096" t="s">
        <v>60</v>
      </c>
      <c r="G1096">
        <v>2</v>
      </c>
      <c r="H1096">
        <v>0</v>
      </c>
      <c r="I1096">
        <v>49</v>
      </c>
      <c r="J1096">
        <v>4</v>
      </c>
      <c r="K1096">
        <v>57.47</v>
      </c>
      <c r="L1096" t="str">
        <f t="shared" si="102"/>
        <v/>
      </c>
      <c r="M1096">
        <v>5</v>
      </c>
      <c r="N1096" t="str">
        <f t="shared" si="103"/>
        <v/>
      </c>
      <c r="O1096">
        <v>10</v>
      </c>
      <c r="P1096" s="11">
        <v>0</v>
      </c>
      <c r="Q1096" s="11">
        <v>8.16326530612244E-2</v>
      </c>
      <c r="R1096" s="12">
        <v>11.494</v>
      </c>
      <c r="S1096" t="s">
        <v>27</v>
      </c>
      <c r="T1096">
        <v>0</v>
      </c>
      <c r="U1096">
        <f t="shared" si="104"/>
        <v>5</v>
      </c>
      <c r="V1096">
        <f t="shared" si="105"/>
        <v>2</v>
      </c>
      <c r="W1096">
        <f t="shared" si="106"/>
        <v>2</v>
      </c>
      <c r="X1096" t="str">
        <f t="shared" si="107"/>
        <v>522</v>
      </c>
      <c r="Y1096" t="str">
        <f>IF(Table1[[#This Row],[RFM_Score]]="555","Champion", IF(AND(J1096&gt;=4,V1096&gt;=4),"Loyal", IF(U1096&lt;=2,"At Risk", IF(W1096&gt;=4,"Potential Loyalist","Others"))))</f>
        <v>Others</v>
      </c>
    </row>
    <row r="1097" spans="1:25">
      <c r="A1097" t="s">
        <v>11515</v>
      </c>
      <c r="B1097">
        <v>19</v>
      </c>
      <c r="C1097" t="s">
        <v>19</v>
      </c>
      <c r="D1097" t="s">
        <v>29</v>
      </c>
      <c r="E1097" s="6" t="s">
        <v>13167</v>
      </c>
      <c r="F1097" t="s">
        <v>37</v>
      </c>
      <c r="G1097">
        <v>2</v>
      </c>
      <c r="H1097">
        <v>1</v>
      </c>
      <c r="I1097">
        <v>45</v>
      </c>
      <c r="J1097">
        <v>2</v>
      </c>
      <c r="K1097">
        <v>57.07</v>
      </c>
      <c r="L1097" t="str">
        <f t="shared" si="102"/>
        <v/>
      </c>
      <c r="M1097">
        <v>5</v>
      </c>
      <c r="N1097" t="str">
        <f t="shared" si="103"/>
        <v/>
      </c>
      <c r="O1097">
        <v>35</v>
      </c>
      <c r="P1097" s="11">
        <v>0.5</v>
      </c>
      <c r="Q1097" s="11">
        <v>4.4444444444444398E-2</v>
      </c>
      <c r="R1097" s="12">
        <v>11.414</v>
      </c>
      <c r="S1097" t="s">
        <v>27</v>
      </c>
      <c r="T1097">
        <v>0</v>
      </c>
      <c r="U1097">
        <f t="shared" si="104"/>
        <v>4</v>
      </c>
      <c r="V1097">
        <f t="shared" si="105"/>
        <v>2</v>
      </c>
      <c r="W1097">
        <f t="shared" si="106"/>
        <v>2</v>
      </c>
      <c r="X1097" t="str">
        <f t="shared" si="107"/>
        <v>422</v>
      </c>
      <c r="Y1097" t="str">
        <f>IF(Table1[[#This Row],[RFM_Score]]="555","Champion", IF(AND(J1097&gt;=4,V1097&gt;=4),"Loyal", IF(U1097&lt;=2,"At Risk", IF(W1097&gt;=4,"Potential Loyalist","Others"))))</f>
        <v>Others</v>
      </c>
    </row>
    <row r="1098" spans="1:25">
      <c r="A1098" t="s">
        <v>6447</v>
      </c>
      <c r="B1098">
        <v>40</v>
      </c>
      <c r="C1098" t="s">
        <v>24</v>
      </c>
      <c r="D1098" t="s">
        <v>49</v>
      </c>
      <c r="E1098" s="6" t="s">
        <v>13168</v>
      </c>
      <c r="F1098" t="s">
        <v>37</v>
      </c>
      <c r="G1098">
        <v>2</v>
      </c>
      <c r="H1098">
        <v>0</v>
      </c>
      <c r="I1098">
        <v>51</v>
      </c>
      <c r="J1098">
        <v>1</v>
      </c>
      <c r="K1098">
        <v>56.87</v>
      </c>
      <c r="L1098" t="str">
        <f t="shared" si="102"/>
        <v/>
      </c>
      <c r="M1098">
        <v>5</v>
      </c>
      <c r="N1098" t="str">
        <f t="shared" si="103"/>
        <v/>
      </c>
      <c r="O1098">
        <v>1</v>
      </c>
      <c r="P1098" s="11">
        <v>0</v>
      </c>
      <c r="Q1098" s="11">
        <v>1.9607843137254902E-2</v>
      </c>
      <c r="R1098" s="12">
        <v>11.373999999999899</v>
      </c>
      <c r="S1098" t="s">
        <v>27</v>
      </c>
      <c r="T1098">
        <v>0</v>
      </c>
      <c r="U1098">
        <f t="shared" si="104"/>
        <v>5</v>
      </c>
      <c r="V1098">
        <f t="shared" si="105"/>
        <v>2</v>
      </c>
      <c r="W1098">
        <f t="shared" si="106"/>
        <v>2</v>
      </c>
      <c r="X1098" t="str">
        <f t="shared" si="107"/>
        <v>522</v>
      </c>
      <c r="Y1098" t="str">
        <f>IF(Table1[[#This Row],[RFM_Score]]="555","Champion", IF(AND(J1098&gt;=4,V1098&gt;=4),"Loyal", IF(U1098&lt;=2,"At Risk", IF(W1098&gt;=4,"Potential Loyalist","Others"))))</f>
        <v>Others</v>
      </c>
    </row>
    <row r="1099" spans="1:25">
      <c r="A1099" t="s">
        <v>2268</v>
      </c>
      <c r="B1099">
        <v>44</v>
      </c>
      <c r="C1099" t="s">
        <v>19</v>
      </c>
      <c r="D1099" t="s">
        <v>41</v>
      </c>
      <c r="E1099" s="6" t="s">
        <v>13169</v>
      </c>
      <c r="F1099" t="s">
        <v>30</v>
      </c>
      <c r="G1099">
        <v>5</v>
      </c>
      <c r="H1099">
        <v>1</v>
      </c>
      <c r="I1099">
        <v>57</v>
      </c>
      <c r="J1099">
        <v>1</v>
      </c>
      <c r="K1099">
        <v>56.36</v>
      </c>
      <c r="L1099" t="str">
        <f t="shared" si="102"/>
        <v/>
      </c>
      <c r="M1099">
        <v>5</v>
      </c>
      <c r="N1099" t="str">
        <f t="shared" si="103"/>
        <v/>
      </c>
      <c r="O1099">
        <v>3</v>
      </c>
      <c r="P1099" s="11">
        <v>0.2</v>
      </c>
      <c r="Q1099" s="11">
        <v>1.7543859649122799E-2</v>
      </c>
      <c r="R1099" s="12">
        <v>11.272</v>
      </c>
      <c r="S1099" t="s">
        <v>27</v>
      </c>
      <c r="T1099">
        <v>0</v>
      </c>
      <c r="U1099">
        <f t="shared" si="104"/>
        <v>5</v>
      </c>
      <c r="V1099">
        <f t="shared" si="105"/>
        <v>2</v>
      </c>
      <c r="W1099">
        <f t="shared" si="106"/>
        <v>2</v>
      </c>
      <c r="X1099" t="str">
        <f t="shared" si="107"/>
        <v>522</v>
      </c>
      <c r="Y1099" t="str">
        <f>IF(Table1[[#This Row],[RFM_Score]]="555","Champion", IF(AND(J1099&gt;=4,V1099&gt;=4),"Loyal", IF(U1099&lt;=2,"At Risk", IF(W1099&gt;=4,"Potential Loyalist","Others"))))</f>
        <v>Others</v>
      </c>
    </row>
    <row r="1100" spans="1:25">
      <c r="A1100" t="s">
        <v>182</v>
      </c>
      <c r="B1100">
        <v>44</v>
      </c>
      <c r="C1100" t="s">
        <v>19</v>
      </c>
      <c r="D1100" t="s">
        <v>41</v>
      </c>
      <c r="E1100" s="6" t="s">
        <v>13170</v>
      </c>
      <c r="F1100" t="s">
        <v>62</v>
      </c>
      <c r="G1100">
        <v>3</v>
      </c>
      <c r="H1100">
        <v>0</v>
      </c>
      <c r="I1100">
        <v>36</v>
      </c>
      <c r="J1100">
        <v>2</v>
      </c>
      <c r="K1100">
        <v>55.99</v>
      </c>
      <c r="L1100" t="str">
        <f t="shared" si="102"/>
        <v/>
      </c>
      <c r="M1100">
        <v>5</v>
      </c>
      <c r="N1100" t="str">
        <f t="shared" si="103"/>
        <v/>
      </c>
      <c r="O1100">
        <v>63</v>
      </c>
      <c r="P1100" s="11">
        <v>0</v>
      </c>
      <c r="Q1100" s="11">
        <v>5.5555555555555497E-2</v>
      </c>
      <c r="R1100" s="12">
        <v>11.198</v>
      </c>
      <c r="S1100" t="s">
        <v>27</v>
      </c>
      <c r="T1100">
        <v>0</v>
      </c>
      <c r="U1100">
        <f t="shared" si="104"/>
        <v>3</v>
      </c>
      <c r="V1100">
        <f t="shared" si="105"/>
        <v>2</v>
      </c>
      <c r="W1100">
        <f t="shared" si="106"/>
        <v>2</v>
      </c>
      <c r="X1100" t="str">
        <f t="shared" si="107"/>
        <v>322</v>
      </c>
      <c r="Y1100" t="str">
        <f>IF(Table1[[#This Row],[RFM_Score]]="555","Champion", IF(AND(J1100&gt;=4,V1100&gt;=4),"Loyal", IF(U1100&lt;=2,"At Risk", IF(W1100&gt;=4,"Potential Loyalist","Others"))))</f>
        <v>Others</v>
      </c>
    </row>
    <row r="1101" spans="1:25">
      <c r="A1101" t="s">
        <v>8374</v>
      </c>
      <c r="B1101">
        <v>18</v>
      </c>
      <c r="C1101" t="s">
        <v>19</v>
      </c>
      <c r="D1101" t="s">
        <v>29</v>
      </c>
      <c r="E1101" s="6" t="s">
        <v>13171</v>
      </c>
      <c r="F1101" t="s">
        <v>21</v>
      </c>
      <c r="G1101">
        <v>8</v>
      </c>
      <c r="H1101">
        <v>1</v>
      </c>
      <c r="I1101">
        <v>66</v>
      </c>
      <c r="J1101">
        <v>2</v>
      </c>
      <c r="K1101">
        <v>55.13</v>
      </c>
      <c r="L1101" t="str">
        <f t="shared" si="102"/>
        <v/>
      </c>
      <c r="M1101">
        <v>5</v>
      </c>
      <c r="N1101" t="str">
        <f t="shared" si="103"/>
        <v/>
      </c>
      <c r="O1101">
        <v>2</v>
      </c>
      <c r="P1101" s="11">
        <v>0.125</v>
      </c>
      <c r="Q1101" s="11">
        <v>3.03030303030303E-2</v>
      </c>
      <c r="R1101" s="12">
        <v>11.026</v>
      </c>
      <c r="S1101" t="s">
        <v>27</v>
      </c>
      <c r="T1101">
        <v>0</v>
      </c>
      <c r="U1101">
        <f t="shared" si="104"/>
        <v>5</v>
      </c>
      <c r="V1101">
        <f t="shared" si="105"/>
        <v>2</v>
      </c>
      <c r="W1101">
        <f t="shared" si="106"/>
        <v>2</v>
      </c>
      <c r="X1101" t="str">
        <f t="shared" si="107"/>
        <v>522</v>
      </c>
      <c r="Y1101" t="str">
        <f>IF(Table1[[#This Row],[RFM_Score]]="555","Champion", IF(AND(J1101&gt;=4,V1101&gt;=4),"Loyal", IF(U1101&lt;=2,"At Risk", IF(W1101&gt;=4,"Potential Loyalist","Others"))))</f>
        <v>Others</v>
      </c>
    </row>
    <row r="1102" spans="1:25">
      <c r="A1102" t="s">
        <v>1876</v>
      </c>
      <c r="B1102">
        <v>32</v>
      </c>
      <c r="C1102" t="s">
        <v>19</v>
      </c>
      <c r="D1102" t="s">
        <v>25</v>
      </c>
      <c r="E1102" s="6" t="s">
        <v>13172</v>
      </c>
      <c r="F1102" t="s">
        <v>21</v>
      </c>
      <c r="G1102">
        <v>5</v>
      </c>
      <c r="H1102">
        <v>1</v>
      </c>
      <c r="I1102">
        <v>53</v>
      </c>
      <c r="J1102">
        <v>3</v>
      </c>
      <c r="K1102">
        <v>55.05</v>
      </c>
      <c r="L1102" t="str">
        <f t="shared" si="102"/>
        <v/>
      </c>
      <c r="M1102">
        <v>5</v>
      </c>
      <c r="N1102" t="str">
        <f t="shared" si="103"/>
        <v/>
      </c>
      <c r="O1102">
        <v>9</v>
      </c>
      <c r="P1102" s="11">
        <v>0.2</v>
      </c>
      <c r="Q1102" s="11">
        <v>5.6603773584905599E-2</v>
      </c>
      <c r="R1102" s="12">
        <v>11.01</v>
      </c>
      <c r="S1102" t="s">
        <v>27</v>
      </c>
      <c r="T1102">
        <v>0</v>
      </c>
      <c r="U1102">
        <f t="shared" si="104"/>
        <v>5</v>
      </c>
      <c r="V1102">
        <f t="shared" si="105"/>
        <v>2</v>
      </c>
      <c r="W1102">
        <f t="shared" si="106"/>
        <v>2</v>
      </c>
      <c r="X1102" t="str">
        <f t="shared" si="107"/>
        <v>522</v>
      </c>
      <c r="Y1102" t="str">
        <f>IF(Table1[[#This Row],[RFM_Score]]="555","Champion", IF(AND(J1102&gt;=4,V1102&gt;=4),"Loyal", IF(U1102&lt;=2,"At Risk", IF(W1102&gt;=4,"Potential Loyalist","Others"))))</f>
        <v>Others</v>
      </c>
    </row>
    <row r="1103" spans="1:25">
      <c r="A1103" t="s">
        <v>5296</v>
      </c>
      <c r="B1103">
        <v>59</v>
      </c>
      <c r="C1103" t="s">
        <v>24</v>
      </c>
      <c r="D1103" t="s">
        <v>49</v>
      </c>
      <c r="E1103" s="6" t="s">
        <v>13173</v>
      </c>
      <c r="F1103" t="s">
        <v>62</v>
      </c>
      <c r="G1103">
        <v>5</v>
      </c>
      <c r="H1103">
        <v>2</v>
      </c>
      <c r="I1103">
        <v>57</v>
      </c>
      <c r="J1103">
        <v>4</v>
      </c>
      <c r="K1103">
        <v>54.95</v>
      </c>
      <c r="L1103" t="str">
        <f t="shared" si="102"/>
        <v/>
      </c>
      <c r="M1103">
        <v>5</v>
      </c>
      <c r="N1103" t="str">
        <f t="shared" si="103"/>
        <v/>
      </c>
      <c r="O1103">
        <v>11</v>
      </c>
      <c r="P1103" s="11">
        <v>0.4</v>
      </c>
      <c r="Q1103" s="11">
        <v>7.0175438596491196E-2</v>
      </c>
      <c r="R1103" s="12">
        <v>10.99</v>
      </c>
      <c r="S1103" t="s">
        <v>27</v>
      </c>
      <c r="T1103">
        <v>0</v>
      </c>
      <c r="U1103">
        <f t="shared" si="104"/>
        <v>5</v>
      </c>
      <c r="V1103">
        <f t="shared" si="105"/>
        <v>2</v>
      </c>
      <c r="W1103">
        <f t="shared" si="106"/>
        <v>2</v>
      </c>
      <c r="X1103" t="str">
        <f t="shared" si="107"/>
        <v>522</v>
      </c>
      <c r="Y1103" t="str">
        <f>IF(Table1[[#This Row],[RFM_Score]]="555","Champion", IF(AND(J1103&gt;=4,V1103&gt;=4),"Loyal", IF(U1103&lt;=2,"At Risk", IF(W1103&gt;=4,"Potential Loyalist","Others"))))</f>
        <v>Others</v>
      </c>
    </row>
    <row r="1104" spans="1:25">
      <c r="A1104" t="s">
        <v>11606</v>
      </c>
      <c r="B1104">
        <v>26</v>
      </c>
      <c r="C1104" t="s">
        <v>24</v>
      </c>
      <c r="D1104" t="s">
        <v>29</v>
      </c>
      <c r="E1104" s="6" t="s">
        <v>13174</v>
      </c>
      <c r="F1104" t="s">
        <v>30</v>
      </c>
      <c r="G1104">
        <v>3</v>
      </c>
      <c r="H1104">
        <v>1</v>
      </c>
      <c r="I1104">
        <v>43</v>
      </c>
      <c r="J1104">
        <v>4</v>
      </c>
      <c r="K1104">
        <v>54.54</v>
      </c>
      <c r="L1104" t="str">
        <f t="shared" si="102"/>
        <v/>
      </c>
      <c r="M1104">
        <v>5</v>
      </c>
      <c r="N1104" t="str">
        <f t="shared" si="103"/>
        <v/>
      </c>
      <c r="O1104">
        <v>1</v>
      </c>
      <c r="P1104" s="11">
        <v>0.33333333333333298</v>
      </c>
      <c r="Q1104" s="11">
        <v>9.3023255813953404E-2</v>
      </c>
      <c r="R1104" s="12">
        <v>10.907999999999999</v>
      </c>
      <c r="S1104" t="s">
        <v>27</v>
      </c>
      <c r="T1104">
        <v>0</v>
      </c>
      <c r="U1104">
        <f t="shared" si="104"/>
        <v>5</v>
      </c>
      <c r="V1104">
        <f t="shared" si="105"/>
        <v>2</v>
      </c>
      <c r="W1104">
        <f t="shared" si="106"/>
        <v>2</v>
      </c>
      <c r="X1104" t="str">
        <f t="shared" si="107"/>
        <v>522</v>
      </c>
      <c r="Y1104" t="str">
        <f>IF(Table1[[#This Row],[RFM_Score]]="555","Champion", IF(AND(J1104&gt;=4,V1104&gt;=4),"Loyal", IF(U1104&lt;=2,"At Risk", IF(W1104&gt;=4,"Potential Loyalist","Others"))))</f>
        <v>Others</v>
      </c>
    </row>
    <row r="1105" spans="1:25">
      <c r="A1105" t="s">
        <v>676</v>
      </c>
      <c r="B1105">
        <v>19</v>
      </c>
      <c r="C1105" t="s">
        <v>24</v>
      </c>
      <c r="D1105" t="s">
        <v>29</v>
      </c>
      <c r="E1105" s="6" t="s">
        <v>13175</v>
      </c>
      <c r="F1105" t="s">
        <v>60</v>
      </c>
      <c r="G1105">
        <v>7</v>
      </c>
      <c r="H1105">
        <v>4</v>
      </c>
      <c r="I1105">
        <v>44</v>
      </c>
      <c r="J1105">
        <v>1</v>
      </c>
      <c r="K1105">
        <v>54.48</v>
      </c>
      <c r="L1105" t="str">
        <f t="shared" si="102"/>
        <v/>
      </c>
      <c r="M1105">
        <v>5</v>
      </c>
      <c r="N1105" t="str">
        <f t="shared" si="103"/>
        <v/>
      </c>
      <c r="O1105">
        <v>27</v>
      </c>
      <c r="P1105" s="11">
        <v>0.57142857142857095</v>
      </c>
      <c r="Q1105" s="11">
        <v>2.27272727272727E-2</v>
      </c>
      <c r="R1105" s="12">
        <v>10.8959999999999</v>
      </c>
      <c r="S1105" t="s">
        <v>27</v>
      </c>
      <c r="T1105">
        <v>0</v>
      </c>
      <c r="U1105">
        <f t="shared" si="104"/>
        <v>4</v>
      </c>
      <c r="V1105">
        <f t="shared" si="105"/>
        <v>2</v>
      </c>
      <c r="W1105">
        <f t="shared" si="106"/>
        <v>2</v>
      </c>
      <c r="X1105" t="str">
        <f t="shared" si="107"/>
        <v>422</v>
      </c>
      <c r="Y1105" t="str">
        <f>IF(Table1[[#This Row],[RFM_Score]]="555","Champion", IF(AND(J1105&gt;=4,V1105&gt;=4),"Loyal", IF(U1105&lt;=2,"At Risk", IF(W1105&gt;=4,"Potential Loyalist","Others"))))</f>
        <v>Others</v>
      </c>
    </row>
    <row r="1106" spans="1:25">
      <c r="A1106" t="s">
        <v>2506</v>
      </c>
      <c r="B1106">
        <v>32</v>
      </c>
      <c r="C1106" t="s">
        <v>24</v>
      </c>
      <c r="D1106" t="s">
        <v>35</v>
      </c>
      <c r="E1106" s="6" t="s">
        <v>13176</v>
      </c>
      <c r="F1106" t="s">
        <v>62</v>
      </c>
      <c r="G1106">
        <v>4</v>
      </c>
      <c r="H1106">
        <v>2</v>
      </c>
      <c r="I1106">
        <v>66</v>
      </c>
      <c r="J1106">
        <v>4</v>
      </c>
      <c r="K1106">
        <v>54.4</v>
      </c>
      <c r="L1106" t="str">
        <f t="shared" si="102"/>
        <v/>
      </c>
      <c r="M1106">
        <v>5</v>
      </c>
      <c r="N1106" t="str">
        <f t="shared" si="103"/>
        <v/>
      </c>
      <c r="O1106">
        <v>24</v>
      </c>
      <c r="P1106" s="11">
        <v>0.5</v>
      </c>
      <c r="Q1106" s="11">
        <v>6.0606060606060601E-2</v>
      </c>
      <c r="R1106" s="12">
        <v>10.8799999999999</v>
      </c>
      <c r="S1106" t="s">
        <v>27</v>
      </c>
      <c r="T1106">
        <v>0</v>
      </c>
      <c r="U1106">
        <f t="shared" si="104"/>
        <v>4</v>
      </c>
      <c r="V1106">
        <f t="shared" si="105"/>
        <v>2</v>
      </c>
      <c r="W1106">
        <f t="shared" si="106"/>
        <v>2</v>
      </c>
      <c r="X1106" t="str">
        <f t="shared" si="107"/>
        <v>422</v>
      </c>
      <c r="Y1106" t="str">
        <f>IF(Table1[[#This Row],[RFM_Score]]="555","Champion", IF(AND(J1106&gt;=4,V1106&gt;=4),"Loyal", IF(U1106&lt;=2,"At Risk", IF(W1106&gt;=4,"Potential Loyalist","Others"))))</f>
        <v>Others</v>
      </c>
    </row>
    <row r="1107" spans="1:25">
      <c r="A1107" t="s">
        <v>6921</v>
      </c>
      <c r="B1107">
        <v>37</v>
      </c>
      <c r="C1107" t="s">
        <v>24</v>
      </c>
      <c r="D1107" t="s">
        <v>25</v>
      </c>
      <c r="E1107" s="6" t="s">
        <v>13177</v>
      </c>
      <c r="F1107" t="s">
        <v>30</v>
      </c>
      <c r="G1107">
        <v>6</v>
      </c>
      <c r="H1107">
        <v>2</v>
      </c>
      <c r="I1107">
        <v>44</v>
      </c>
      <c r="J1107">
        <v>0</v>
      </c>
      <c r="K1107">
        <v>54.26</v>
      </c>
      <c r="L1107" t="str">
        <f t="shared" si="102"/>
        <v/>
      </c>
      <c r="M1107">
        <v>5</v>
      </c>
      <c r="N1107" t="str">
        <f t="shared" si="103"/>
        <v/>
      </c>
      <c r="O1107">
        <v>24</v>
      </c>
      <c r="P1107" s="11">
        <v>0.33333333333333298</v>
      </c>
      <c r="Q1107" s="11">
        <v>0</v>
      </c>
      <c r="R1107" s="12">
        <v>10.852</v>
      </c>
      <c r="S1107" t="s">
        <v>27</v>
      </c>
      <c r="T1107">
        <v>0</v>
      </c>
      <c r="U1107">
        <f t="shared" si="104"/>
        <v>4</v>
      </c>
      <c r="V1107">
        <f t="shared" si="105"/>
        <v>2</v>
      </c>
      <c r="W1107">
        <f t="shared" si="106"/>
        <v>2</v>
      </c>
      <c r="X1107" t="str">
        <f t="shared" si="107"/>
        <v>422</v>
      </c>
      <c r="Y1107" t="str">
        <f>IF(Table1[[#This Row],[RFM_Score]]="555","Champion", IF(AND(J1107&gt;=4,V1107&gt;=4),"Loyal", IF(U1107&lt;=2,"At Risk", IF(W1107&gt;=4,"Potential Loyalist","Others"))))</f>
        <v>Others</v>
      </c>
    </row>
    <row r="1108" spans="1:25">
      <c r="A1108" t="s">
        <v>4841</v>
      </c>
      <c r="B1108">
        <v>31</v>
      </c>
      <c r="C1108" t="s">
        <v>19</v>
      </c>
      <c r="D1108" t="s">
        <v>25</v>
      </c>
      <c r="E1108" s="6" t="s">
        <v>13178</v>
      </c>
      <c r="F1108" t="s">
        <v>21</v>
      </c>
      <c r="G1108">
        <v>5</v>
      </c>
      <c r="H1108">
        <v>0</v>
      </c>
      <c r="I1108">
        <v>42</v>
      </c>
      <c r="J1108">
        <v>2</v>
      </c>
      <c r="K1108">
        <v>53.98</v>
      </c>
      <c r="L1108" t="str">
        <f t="shared" si="102"/>
        <v/>
      </c>
      <c r="M1108">
        <v>5</v>
      </c>
      <c r="N1108" t="str">
        <f t="shared" si="103"/>
        <v/>
      </c>
      <c r="O1108">
        <v>27</v>
      </c>
      <c r="P1108" s="11">
        <v>0</v>
      </c>
      <c r="Q1108" s="11">
        <v>4.7619047619047603E-2</v>
      </c>
      <c r="R1108" s="12">
        <v>10.795999999999999</v>
      </c>
      <c r="S1108" t="s">
        <v>27</v>
      </c>
      <c r="T1108">
        <v>0</v>
      </c>
      <c r="U1108">
        <f t="shared" si="104"/>
        <v>4</v>
      </c>
      <c r="V1108">
        <f t="shared" si="105"/>
        <v>2</v>
      </c>
      <c r="W1108">
        <f t="shared" si="106"/>
        <v>2</v>
      </c>
      <c r="X1108" t="str">
        <f t="shared" si="107"/>
        <v>422</v>
      </c>
      <c r="Y1108" t="str">
        <f>IF(Table1[[#This Row],[RFM_Score]]="555","Champion", IF(AND(J1108&gt;=4,V1108&gt;=4),"Loyal", IF(U1108&lt;=2,"At Risk", IF(W1108&gt;=4,"Potential Loyalist","Others"))))</f>
        <v>Others</v>
      </c>
    </row>
    <row r="1109" spans="1:25">
      <c r="A1109" t="s">
        <v>7947</v>
      </c>
      <c r="B1109">
        <v>39</v>
      </c>
      <c r="C1109" t="s">
        <v>19</v>
      </c>
      <c r="D1109" t="s">
        <v>35</v>
      </c>
      <c r="E1109" s="6" t="s">
        <v>13179</v>
      </c>
      <c r="F1109" t="s">
        <v>21</v>
      </c>
      <c r="G1109">
        <v>1</v>
      </c>
      <c r="H1109">
        <v>0</v>
      </c>
      <c r="I1109">
        <v>40</v>
      </c>
      <c r="J1109">
        <v>2</v>
      </c>
      <c r="K1109">
        <v>53.91</v>
      </c>
      <c r="L1109" t="str">
        <f t="shared" si="102"/>
        <v/>
      </c>
      <c r="M1109">
        <v>5</v>
      </c>
      <c r="N1109" t="str">
        <f t="shared" si="103"/>
        <v/>
      </c>
      <c r="O1109">
        <v>67</v>
      </c>
      <c r="P1109" s="11">
        <v>0</v>
      </c>
      <c r="Q1109" s="11">
        <v>0.05</v>
      </c>
      <c r="R1109" s="12">
        <v>10.782</v>
      </c>
      <c r="S1109" t="s">
        <v>27</v>
      </c>
      <c r="T1109">
        <v>0</v>
      </c>
      <c r="U1109">
        <f t="shared" si="104"/>
        <v>3</v>
      </c>
      <c r="V1109">
        <f t="shared" si="105"/>
        <v>2</v>
      </c>
      <c r="W1109">
        <f t="shared" si="106"/>
        <v>2</v>
      </c>
      <c r="X1109" t="str">
        <f t="shared" si="107"/>
        <v>322</v>
      </c>
      <c r="Y1109" t="str">
        <f>IF(Table1[[#This Row],[RFM_Score]]="555","Champion", IF(AND(J1109&gt;=4,V1109&gt;=4),"Loyal", IF(U1109&lt;=2,"At Risk", IF(W1109&gt;=4,"Potential Loyalist","Others"))))</f>
        <v>Others</v>
      </c>
    </row>
    <row r="1110" spans="1:25">
      <c r="A1110" t="s">
        <v>3535</v>
      </c>
      <c r="B1110">
        <v>32</v>
      </c>
      <c r="C1110" t="s">
        <v>24</v>
      </c>
      <c r="D1110" t="s">
        <v>46</v>
      </c>
      <c r="E1110" s="6" t="s">
        <v>13180</v>
      </c>
      <c r="F1110" t="s">
        <v>37</v>
      </c>
      <c r="G1110">
        <v>1</v>
      </c>
      <c r="H1110">
        <v>1</v>
      </c>
      <c r="I1110">
        <v>57</v>
      </c>
      <c r="J1110">
        <v>2</v>
      </c>
      <c r="K1110">
        <v>53.58</v>
      </c>
      <c r="L1110" t="str">
        <f t="shared" si="102"/>
        <v/>
      </c>
      <c r="M1110">
        <v>5</v>
      </c>
      <c r="N1110" t="str">
        <f t="shared" si="103"/>
        <v/>
      </c>
      <c r="O1110">
        <v>8</v>
      </c>
      <c r="P1110" s="11">
        <v>1</v>
      </c>
      <c r="Q1110" s="11">
        <v>3.5087719298245598E-2</v>
      </c>
      <c r="R1110" s="12">
        <v>10.715999999999999</v>
      </c>
      <c r="S1110" t="s">
        <v>27</v>
      </c>
      <c r="T1110">
        <v>0</v>
      </c>
      <c r="U1110">
        <f t="shared" si="104"/>
        <v>5</v>
      </c>
      <c r="V1110">
        <f t="shared" si="105"/>
        <v>2</v>
      </c>
      <c r="W1110">
        <f t="shared" si="106"/>
        <v>2</v>
      </c>
      <c r="X1110" t="str">
        <f t="shared" si="107"/>
        <v>522</v>
      </c>
      <c r="Y1110" t="str">
        <f>IF(Table1[[#This Row],[RFM_Score]]="555","Champion", IF(AND(J1110&gt;=4,V1110&gt;=4),"Loyal", IF(U1110&lt;=2,"At Risk", IF(W1110&gt;=4,"Potential Loyalist","Others"))))</f>
        <v>Others</v>
      </c>
    </row>
    <row r="1111" spans="1:25">
      <c r="A1111" t="s">
        <v>5350</v>
      </c>
      <c r="B1111">
        <v>37</v>
      </c>
      <c r="C1111" t="s">
        <v>24</v>
      </c>
      <c r="D1111" t="s">
        <v>49</v>
      </c>
      <c r="E1111" s="6" t="s">
        <v>13181</v>
      </c>
      <c r="F1111" t="s">
        <v>37</v>
      </c>
      <c r="G1111">
        <v>1</v>
      </c>
      <c r="H1111">
        <v>0</v>
      </c>
      <c r="I1111">
        <v>57</v>
      </c>
      <c r="J1111">
        <v>3</v>
      </c>
      <c r="K1111">
        <v>52.67</v>
      </c>
      <c r="L1111" t="str">
        <f t="shared" si="102"/>
        <v/>
      </c>
      <c r="M1111">
        <v>5</v>
      </c>
      <c r="N1111" t="str">
        <f t="shared" si="103"/>
        <v/>
      </c>
      <c r="O1111">
        <v>17</v>
      </c>
      <c r="P1111" s="11">
        <v>0</v>
      </c>
      <c r="Q1111" s="11">
        <v>5.2631578947368397E-2</v>
      </c>
      <c r="R1111" s="12">
        <v>10.534000000000001</v>
      </c>
      <c r="S1111" t="s">
        <v>27</v>
      </c>
      <c r="T1111">
        <v>0</v>
      </c>
      <c r="U1111">
        <f t="shared" si="104"/>
        <v>5</v>
      </c>
      <c r="V1111">
        <f t="shared" si="105"/>
        <v>2</v>
      </c>
      <c r="W1111">
        <f t="shared" si="106"/>
        <v>2</v>
      </c>
      <c r="X1111" t="str">
        <f t="shared" si="107"/>
        <v>522</v>
      </c>
      <c r="Y1111" t="str">
        <f>IF(Table1[[#This Row],[RFM_Score]]="555","Champion", IF(AND(J1111&gt;=4,V1111&gt;=4),"Loyal", IF(U1111&lt;=2,"At Risk", IF(W1111&gt;=4,"Potential Loyalist","Others"))))</f>
        <v>Others</v>
      </c>
    </row>
    <row r="1112" spans="1:25">
      <c r="A1112" t="s">
        <v>2842</v>
      </c>
      <c r="B1112">
        <v>18</v>
      </c>
      <c r="C1112" t="s">
        <v>24</v>
      </c>
      <c r="D1112" t="s">
        <v>25</v>
      </c>
      <c r="E1112" s="6" t="s">
        <v>13182</v>
      </c>
      <c r="F1112" t="s">
        <v>62</v>
      </c>
      <c r="G1112">
        <v>0</v>
      </c>
      <c r="H1112">
        <v>0</v>
      </c>
      <c r="I1112">
        <v>49</v>
      </c>
      <c r="J1112">
        <v>3</v>
      </c>
      <c r="K1112">
        <v>51.92</v>
      </c>
      <c r="L1112" t="str">
        <f t="shared" si="102"/>
        <v/>
      </c>
      <c r="M1112">
        <v>5</v>
      </c>
      <c r="N1112" t="str">
        <f t="shared" si="103"/>
        <v/>
      </c>
      <c r="O1112">
        <v>70</v>
      </c>
      <c r="P1112" s="11">
        <v>0</v>
      </c>
      <c r="Q1112" s="11">
        <v>6.1224489795918297E-2</v>
      </c>
      <c r="R1112" s="12">
        <v>10.384</v>
      </c>
      <c r="S1112" t="s">
        <v>27</v>
      </c>
      <c r="T1112">
        <v>1</v>
      </c>
      <c r="U1112">
        <f t="shared" si="104"/>
        <v>3</v>
      </c>
      <c r="V1112">
        <f t="shared" si="105"/>
        <v>2</v>
      </c>
      <c r="W1112">
        <f t="shared" si="106"/>
        <v>2</v>
      </c>
      <c r="X1112" t="str">
        <f t="shared" si="107"/>
        <v>322</v>
      </c>
      <c r="Y1112" t="str">
        <f>IF(Table1[[#This Row],[RFM_Score]]="555","Champion", IF(AND(J1112&gt;=4,V1112&gt;=4),"Loyal", IF(U1112&lt;=2,"At Risk", IF(W1112&gt;=4,"Potential Loyalist","Others"))))</f>
        <v>Others</v>
      </c>
    </row>
    <row r="1113" spans="1:25">
      <c r="A1113" t="s">
        <v>7936</v>
      </c>
      <c r="B1113">
        <v>29</v>
      </c>
      <c r="C1113" t="s">
        <v>24</v>
      </c>
      <c r="D1113" t="s">
        <v>49</v>
      </c>
      <c r="E1113" s="6" t="s">
        <v>13183</v>
      </c>
      <c r="F1113" t="s">
        <v>60</v>
      </c>
      <c r="G1113">
        <v>4</v>
      </c>
      <c r="H1113">
        <v>0</v>
      </c>
      <c r="I1113">
        <v>52</v>
      </c>
      <c r="J1113">
        <v>4</v>
      </c>
      <c r="K1113">
        <v>51.28</v>
      </c>
      <c r="L1113" t="str">
        <f t="shared" si="102"/>
        <v/>
      </c>
      <c r="M1113">
        <v>5</v>
      </c>
      <c r="N1113" t="str">
        <f t="shared" si="103"/>
        <v/>
      </c>
      <c r="O1113">
        <v>35</v>
      </c>
      <c r="P1113" s="11">
        <v>0</v>
      </c>
      <c r="Q1113" s="11">
        <v>7.69230769230769E-2</v>
      </c>
      <c r="R1113" s="12">
        <v>10.256</v>
      </c>
      <c r="S1113" t="s">
        <v>27</v>
      </c>
      <c r="T1113">
        <v>0</v>
      </c>
      <c r="U1113">
        <f t="shared" si="104"/>
        <v>4</v>
      </c>
      <c r="V1113">
        <f t="shared" si="105"/>
        <v>2</v>
      </c>
      <c r="W1113">
        <f t="shared" si="106"/>
        <v>2</v>
      </c>
      <c r="X1113" t="str">
        <f t="shared" si="107"/>
        <v>422</v>
      </c>
      <c r="Y1113" t="str">
        <f>IF(Table1[[#This Row],[RFM_Score]]="555","Champion", IF(AND(J1113&gt;=4,V1113&gt;=4),"Loyal", IF(U1113&lt;=2,"At Risk", IF(W1113&gt;=4,"Potential Loyalist","Others"))))</f>
        <v>Others</v>
      </c>
    </row>
    <row r="1114" spans="1:25">
      <c r="A1114" t="s">
        <v>7438</v>
      </c>
      <c r="B1114">
        <v>41</v>
      </c>
      <c r="C1114" t="s">
        <v>19</v>
      </c>
      <c r="D1114" t="s">
        <v>41</v>
      </c>
      <c r="E1114" s="6" t="s">
        <v>13184</v>
      </c>
      <c r="F1114" t="s">
        <v>37</v>
      </c>
      <c r="G1114">
        <v>6</v>
      </c>
      <c r="H1114">
        <v>1</v>
      </c>
      <c r="I1114">
        <v>50</v>
      </c>
      <c r="J1114">
        <v>1</v>
      </c>
      <c r="K1114">
        <v>50.76</v>
      </c>
      <c r="L1114" t="str">
        <f t="shared" si="102"/>
        <v/>
      </c>
      <c r="M1114">
        <v>5</v>
      </c>
      <c r="N1114" t="str">
        <f t="shared" si="103"/>
        <v/>
      </c>
      <c r="O1114">
        <v>0</v>
      </c>
      <c r="P1114" s="11">
        <v>0.16666666666666599</v>
      </c>
      <c r="Q1114" s="11">
        <v>0.02</v>
      </c>
      <c r="R1114" s="12">
        <v>10.151999999999999</v>
      </c>
      <c r="S1114" t="s">
        <v>27</v>
      </c>
      <c r="T1114">
        <v>0</v>
      </c>
      <c r="U1114">
        <f t="shared" si="104"/>
        <v>5</v>
      </c>
      <c r="V1114">
        <f t="shared" si="105"/>
        <v>2</v>
      </c>
      <c r="W1114">
        <f t="shared" si="106"/>
        <v>2</v>
      </c>
      <c r="X1114" t="str">
        <f t="shared" si="107"/>
        <v>522</v>
      </c>
      <c r="Y1114" t="str">
        <f>IF(Table1[[#This Row],[RFM_Score]]="555","Champion", IF(AND(J1114&gt;=4,V1114&gt;=4),"Loyal", IF(U1114&lt;=2,"At Risk", IF(W1114&gt;=4,"Potential Loyalist","Others"))))</f>
        <v>Others</v>
      </c>
    </row>
    <row r="1115" spans="1:25">
      <c r="A1115" t="s">
        <v>8092</v>
      </c>
      <c r="B1115">
        <v>40</v>
      </c>
      <c r="C1115" t="s">
        <v>19</v>
      </c>
      <c r="D1115" t="s">
        <v>49</v>
      </c>
      <c r="E1115" s="6" t="s">
        <v>13185</v>
      </c>
      <c r="F1115" t="s">
        <v>60</v>
      </c>
      <c r="G1115">
        <v>2</v>
      </c>
      <c r="H1115">
        <v>1</v>
      </c>
      <c r="I1115">
        <v>46</v>
      </c>
      <c r="J1115">
        <v>1</v>
      </c>
      <c r="K1115">
        <v>49.96</v>
      </c>
      <c r="L1115" t="str">
        <f t="shared" si="102"/>
        <v/>
      </c>
      <c r="M1115">
        <v>5</v>
      </c>
      <c r="N1115" t="str">
        <f t="shared" si="103"/>
        <v/>
      </c>
      <c r="O1115">
        <v>7</v>
      </c>
      <c r="P1115" s="11">
        <v>0.5</v>
      </c>
      <c r="Q1115" s="11">
        <v>2.1739130434782601E-2</v>
      </c>
      <c r="R1115" s="12">
        <v>9.9920000000000009</v>
      </c>
      <c r="S1115" t="s">
        <v>27</v>
      </c>
      <c r="T1115">
        <v>0</v>
      </c>
      <c r="U1115">
        <f t="shared" si="104"/>
        <v>5</v>
      </c>
      <c r="V1115">
        <f t="shared" si="105"/>
        <v>2</v>
      </c>
      <c r="W1115">
        <f t="shared" si="106"/>
        <v>1</v>
      </c>
      <c r="X1115" t="str">
        <f t="shared" si="107"/>
        <v>521</v>
      </c>
      <c r="Y1115" t="str">
        <f>IF(Table1[[#This Row],[RFM_Score]]="555","Champion", IF(AND(J1115&gt;=4,V1115&gt;=4),"Loyal", IF(U1115&lt;=2,"At Risk", IF(W1115&gt;=4,"Potential Loyalist","Others"))))</f>
        <v>Others</v>
      </c>
    </row>
    <row r="1116" spans="1:25">
      <c r="A1116" t="s">
        <v>1058</v>
      </c>
      <c r="B1116">
        <v>28</v>
      </c>
      <c r="C1116" t="s">
        <v>19</v>
      </c>
      <c r="D1116" t="s">
        <v>25</v>
      </c>
      <c r="E1116" s="6" t="s">
        <v>13186</v>
      </c>
      <c r="F1116" t="s">
        <v>30</v>
      </c>
      <c r="G1116">
        <v>1</v>
      </c>
      <c r="H1116">
        <v>1</v>
      </c>
      <c r="I1116">
        <v>55</v>
      </c>
      <c r="J1116">
        <v>3</v>
      </c>
      <c r="K1116">
        <v>49.86</v>
      </c>
      <c r="L1116" t="str">
        <f t="shared" si="102"/>
        <v/>
      </c>
      <c r="M1116">
        <v>5</v>
      </c>
      <c r="N1116" t="str">
        <f t="shared" si="103"/>
        <v/>
      </c>
      <c r="O1116">
        <v>8</v>
      </c>
      <c r="P1116" s="11">
        <v>1</v>
      </c>
      <c r="Q1116" s="11">
        <v>5.4545454545454501E-2</v>
      </c>
      <c r="R1116" s="12">
        <v>9.9719999999999995</v>
      </c>
      <c r="S1116" t="s">
        <v>27</v>
      </c>
      <c r="T1116">
        <v>0</v>
      </c>
      <c r="U1116">
        <f t="shared" si="104"/>
        <v>5</v>
      </c>
      <c r="V1116">
        <f t="shared" si="105"/>
        <v>2</v>
      </c>
      <c r="W1116">
        <f t="shared" si="106"/>
        <v>1</v>
      </c>
      <c r="X1116" t="str">
        <f t="shared" si="107"/>
        <v>521</v>
      </c>
      <c r="Y1116" t="str">
        <f>IF(Table1[[#This Row],[RFM_Score]]="555","Champion", IF(AND(J1116&gt;=4,V1116&gt;=4),"Loyal", IF(U1116&lt;=2,"At Risk", IF(W1116&gt;=4,"Potential Loyalist","Others"))))</f>
        <v>Others</v>
      </c>
    </row>
    <row r="1117" spans="1:25">
      <c r="A1117" t="s">
        <v>740</v>
      </c>
      <c r="B1117">
        <v>18</v>
      </c>
      <c r="C1117" t="s">
        <v>24</v>
      </c>
      <c r="D1117" t="s">
        <v>25</v>
      </c>
      <c r="E1117" s="6" t="s">
        <v>13187</v>
      </c>
      <c r="F1117" t="s">
        <v>62</v>
      </c>
      <c r="G1117">
        <v>3</v>
      </c>
      <c r="H1117">
        <v>0</v>
      </c>
      <c r="I1117">
        <v>45</v>
      </c>
      <c r="J1117">
        <v>2</v>
      </c>
      <c r="K1117">
        <v>49.54</v>
      </c>
      <c r="L1117" t="str">
        <f t="shared" si="102"/>
        <v/>
      </c>
      <c r="M1117">
        <v>5</v>
      </c>
      <c r="N1117" t="str">
        <f t="shared" si="103"/>
        <v/>
      </c>
      <c r="O1117">
        <v>19</v>
      </c>
      <c r="P1117" s="11">
        <v>0</v>
      </c>
      <c r="Q1117" s="11">
        <v>4.4444444444444398E-2</v>
      </c>
      <c r="R1117" s="12">
        <v>9.9079999999999995</v>
      </c>
      <c r="S1117" t="s">
        <v>27</v>
      </c>
      <c r="T1117">
        <v>0</v>
      </c>
      <c r="U1117">
        <f t="shared" si="104"/>
        <v>5</v>
      </c>
      <c r="V1117">
        <f t="shared" si="105"/>
        <v>2</v>
      </c>
      <c r="W1117">
        <f t="shared" si="106"/>
        <v>1</v>
      </c>
      <c r="X1117" t="str">
        <f t="shared" si="107"/>
        <v>521</v>
      </c>
      <c r="Y1117" t="str">
        <f>IF(Table1[[#This Row],[RFM_Score]]="555","Champion", IF(AND(J1117&gt;=4,V1117&gt;=4),"Loyal", IF(U1117&lt;=2,"At Risk", IF(W1117&gt;=4,"Potential Loyalist","Others"))))</f>
        <v>Others</v>
      </c>
    </row>
    <row r="1118" spans="1:25">
      <c r="A1118" t="s">
        <v>4673</v>
      </c>
      <c r="B1118">
        <v>41</v>
      </c>
      <c r="C1118" t="s">
        <v>19</v>
      </c>
      <c r="D1118" t="s">
        <v>46</v>
      </c>
      <c r="E1118" s="6" t="s">
        <v>13188</v>
      </c>
      <c r="F1118" t="s">
        <v>60</v>
      </c>
      <c r="G1118">
        <v>2</v>
      </c>
      <c r="H1118">
        <v>2</v>
      </c>
      <c r="I1118">
        <v>49</v>
      </c>
      <c r="J1118">
        <v>3</v>
      </c>
      <c r="K1118">
        <v>49.17</v>
      </c>
      <c r="L1118" t="str">
        <f t="shared" si="102"/>
        <v/>
      </c>
      <c r="M1118">
        <v>5</v>
      </c>
      <c r="N1118" t="str">
        <f t="shared" si="103"/>
        <v/>
      </c>
      <c r="O1118">
        <v>74</v>
      </c>
      <c r="P1118" s="11">
        <v>1</v>
      </c>
      <c r="Q1118" s="11">
        <v>6.1224489795918297E-2</v>
      </c>
      <c r="R1118" s="12">
        <v>9.8339999999999996</v>
      </c>
      <c r="S1118" t="s">
        <v>27</v>
      </c>
      <c r="T1118">
        <v>0</v>
      </c>
      <c r="U1118">
        <f t="shared" si="104"/>
        <v>2</v>
      </c>
      <c r="V1118">
        <f t="shared" si="105"/>
        <v>2</v>
      </c>
      <c r="W1118">
        <f t="shared" si="106"/>
        <v>1</v>
      </c>
      <c r="X1118" t="str">
        <f t="shared" si="107"/>
        <v>221</v>
      </c>
      <c r="Y1118" t="str">
        <f>IF(Table1[[#This Row],[RFM_Score]]="555","Champion", IF(AND(J1118&gt;=4,V1118&gt;=4),"Loyal", IF(U1118&lt;=2,"At Risk", IF(W1118&gt;=4,"Potential Loyalist","Others"))))</f>
        <v>At Risk</v>
      </c>
    </row>
    <row r="1119" spans="1:25">
      <c r="A1119" t="s">
        <v>3992</v>
      </c>
      <c r="B1119">
        <v>27</v>
      </c>
      <c r="C1119" t="s">
        <v>33</v>
      </c>
      <c r="D1119" t="s">
        <v>25</v>
      </c>
      <c r="E1119" s="6" t="s">
        <v>13189</v>
      </c>
      <c r="F1119" t="s">
        <v>26</v>
      </c>
      <c r="G1119">
        <v>1</v>
      </c>
      <c r="H1119">
        <v>0</v>
      </c>
      <c r="I1119">
        <v>48</v>
      </c>
      <c r="J1119">
        <v>1</v>
      </c>
      <c r="K1119">
        <v>48.27</v>
      </c>
      <c r="L1119" t="str">
        <f t="shared" si="102"/>
        <v/>
      </c>
      <c r="M1119">
        <v>5</v>
      </c>
      <c r="N1119" t="str">
        <f t="shared" si="103"/>
        <v/>
      </c>
      <c r="O1119">
        <v>54</v>
      </c>
      <c r="P1119" s="11">
        <v>0</v>
      </c>
      <c r="Q1119" s="11">
        <v>2.0833333333333301E-2</v>
      </c>
      <c r="R1119" s="12">
        <v>9.6539999999999999</v>
      </c>
      <c r="S1119" t="s">
        <v>27</v>
      </c>
      <c r="T1119">
        <v>0</v>
      </c>
      <c r="U1119">
        <f t="shared" si="104"/>
        <v>3</v>
      </c>
      <c r="V1119">
        <f t="shared" si="105"/>
        <v>2</v>
      </c>
      <c r="W1119">
        <f t="shared" si="106"/>
        <v>1</v>
      </c>
      <c r="X1119" t="str">
        <f t="shared" si="107"/>
        <v>321</v>
      </c>
      <c r="Y1119" t="str">
        <f>IF(Table1[[#This Row],[RFM_Score]]="555","Champion", IF(AND(J1119&gt;=4,V1119&gt;=4),"Loyal", IF(U1119&lt;=2,"At Risk", IF(W1119&gt;=4,"Potential Loyalist","Others"))))</f>
        <v>Others</v>
      </c>
    </row>
    <row r="1120" spans="1:25">
      <c r="A1120" t="s">
        <v>9874</v>
      </c>
      <c r="B1120">
        <v>49</v>
      </c>
      <c r="C1120" t="s">
        <v>19</v>
      </c>
      <c r="D1120" t="s">
        <v>49</v>
      </c>
      <c r="E1120" s="6" t="s">
        <v>13190</v>
      </c>
      <c r="F1120" t="s">
        <v>21</v>
      </c>
      <c r="G1120">
        <v>4</v>
      </c>
      <c r="H1120">
        <v>1</v>
      </c>
      <c r="I1120">
        <v>49</v>
      </c>
      <c r="J1120">
        <v>2</v>
      </c>
      <c r="K1120">
        <v>48.25</v>
      </c>
      <c r="L1120" t="str">
        <f t="shared" si="102"/>
        <v/>
      </c>
      <c r="M1120">
        <v>5</v>
      </c>
      <c r="N1120" t="str">
        <f t="shared" si="103"/>
        <v/>
      </c>
      <c r="O1120">
        <v>40</v>
      </c>
      <c r="P1120" s="11">
        <v>0.25</v>
      </c>
      <c r="Q1120" s="11">
        <v>4.08163265306122E-2</v>
      </c>
      <c r="R1120" s="12">
        <v>9.65</v>
      </c>
      <c r="S1120" t="s">
        <v>27</v>
      </c>
      <c r="T1120">
        <v>0</v>
      </c>
      <c r="U1120">
        <f t="shared" si="104"/>
        <v>4</v>
      </c>
      <c r="V1120">
        <f t="shared" si="105"/>
        <v>2</v>
      </c>
      <c r="W1120">
        <f t="shared" si="106"/>
        <v>1</v>
      </c>
      <c r="X1120" t="str">
        <f t="shared" si="107"/>
        <v>421</v>
      </c>
      <c r="Y1120" t="str">
        <f>IF(Table1[[#This Row],[RFM_Score]]="555","Champion", IF(AND(J1120&gt;=4,V1120&gt;=4),"Loyal", IF(U1120&lt;=2,"At Risk", IF(W1120&gt;=4,"Potential Loyalist","Others"))))</f>
        <v>Others</v>
      </c>
    </row>
    <row r="1121" spans="1:25">
      <c r="A1121" t="s">
        <v>7921</v>
      </c>
      <c r="B1121">
        <v>36</v>
      </c>
      <c r="C1121" t="s">
        <v>24</v>
      </c>
      <c r="D1121" t="s">
        <v>49</v>
      </c>
      <c r="E1121" s="6" t="s">
        <v>13191</v>
      </c>
      <c r="F1121" t="s">
        <v>21</v>
      </c>
      <c r="G1121">
        <v>2</v>
      </c>
      <c r="H1121">
        <v>0</v>
      </c>
      <c r="I1121">
        <v>39</v>
      </c>
      <c r="J1121">
        <v>1</v>
      </c>
      <c r="K1121">
        <v>47.87</v>
      </c>
      <c r="L1121" t="str">
        <f t="shared" si="102"/>
        <v/>
      </c>
      <c r="M1121">
        <v>5</v>
      </c>
      <c r="N1121" t="str">
        <f t="shared" si="103"/>
        <v/>
      </c>
      <c r="O1121">
        <v>48</v>
      </c>
      <c r="P1121" s="11">
        <v>0</v>
      </c>
      <c r="Q1121" s="11">
        <v>2.5641025641025599E-2</v>
      </c>
      <c r="R1121" s="12">
        <v>9.5739999999999998</v>
      </c>
      <c r="S1121" t="s">
        <v>27</v>
      </c>
      <c r="T1121">
        <v>0</v>
      </c>
      <c r="U1121">
        <f t="shared" si="104"/>
        <v>3</v>
      </c>
      <c r="V1121">
        <f t="shared" si="105"/>
        <v>2</v>
      </c>
      <c r="W1121">
        <f t="shared" si="106"/>
        <v>1</v>
      </c>
      <c r="X1121" t="str">
        <f t="shared" si="107"/>
        <v>321</v>
      </c>
      <c r="Y1121" t="str">
        <f>IF(Table1[[#This Row],[RFM_Score]]="555","Champion", IF(AND(J1121&gt;=4,V1121&gt;=4),"Loyal", IF(U1121&lt;=2,"At Risk", IF(W1121&gt;=4,"Potential Loyalist","Others"))))</f>
        <v>Others</v>
      </c>
    </row>
    <row r="1122" spans="1:25">
      <c r="A1122" t="s">
        <v>11608</v>
      </c>
      <c r="B1122">
        <v>31</v>
      </c>
      <c r="C1122" t="s">
        <v>19</v>
      </c>
      <c r="D1122" t="s">
        <v>35</v>
      </c>
      <c r="E1122" s="6" t="s">
        <v>13192</v>
      </c>
      <c r="F1122" t="s">
        <v>60</v>
      </c>
      <c r="G1122">
        <v>2</v>
      </c>
      <c r="H1122">
        <v>2</v>
      </c>
      <c r="I1122">
        <v>45</v>
      </c>
      <c r="J1122">
        <v>1</v>
      </c>
      <c r="K1122">
        <v>47.79</v>
      </c>
      <c r="L1122" t="str">
        <f t="shared" si="102"/>
        <v/>
      </c>
      <c r="M1122">
        <v>5</v>
      </c>
      <c r="N1122" t="str">
        <f t="shared" si="103"/>
        <v/>
      </c>
      <c r="O1122">
        <v>24</v>
      </c>
      <c r="P1122" s="11">
        <v>1</v>
      </c>
      <c r="Q1122" s="11">
        <v>2.2222222222222199E-2</v>
      </c>
      <c r="R1122" s="12">
        <v>9.5579999999999998</v>
      </c>
      <c r="S1122" t="s">
        <v>27</v>
      </c>
      <c r="T1122">
        <v>0</v>
      </c>
      <c r="U1122">
        <f t="shared" si="104"/>
        <v>4</v>
      </c>
      <c r="V1122">
        <f t="shared" si="105"/>
        <v>2</v>
      </c>
      <c r="W1122">
        <f t="shared" si="106"/>
        <v>1</v>
      </c>
      <c r="X1122" t="str">
        <f t="shared" si="107"/>
        <v>421</v>
      </c>
      <c r="Y1122" t="str">
        <f>IF(Table1[[#This Row],[RFM_Score]]="555","Champion", IF(AND(J1122&gt;=4,V1122&gt;=4),"Loyal", IF(U1122&lt;=2,"At Risk", IF(W1122&gt;=4,"Potential Loyalist","Others"))))</f>
        <v>Others</v>
      </c>
    </row>
    <row r="1123" spans="1:25">
      <c r="A1123" t="s">
        <v>3113</v>
      </c>
      <c r="B1123">
        <v>44</v>
      </c>
      <c r="C1123" t="s">
        <v>19</v>
      </c>
      <c r="D1123" t="s">
        <v>25</v>
      </c>
      <c r="E1123" s="6" t="s">
        <v>13193</v>
      </c>
      <c r="F1123" t="s">
        <v>30</v>
      </c>
      <c r="G1123">
        <v>4</v>
      </c>
      <c r="H1123">
        <v>1</v>
      </c>
      <c r="I1123">
        <v>59</v>
      </c>
      <c r="J1123">
        <v>2</v>
      </c>
      <c r="K1123">
        <v>47.52</v>
      </c>
      <c r="L1123" t="str">
        <f t="shared" si="102"/>
        <v/>
      </c>
      <c r="M1123">
        <v>5</v>
      </c>
      <c r="N1123" t="str">
        <f t="shared" si="103"/>
        <v/>
      </c>
      <c r="O1123">
        <v>4</v>
      </c>
      <c r="P1123" s="11">
        <v>0.25</v>
      </c>
      <c r="Q1123" s="11">
        <v>3.38983050847457E-2</v>
      </c>
      <c r="R1123" s="12">
        <v>9.5039999999999996</v>
      </c>
      <c r="S1123" t="s">
        <v>27</v>
      </c>
      <c r="T1123">
        <v>0</v>
      </c>
      <c r="U1123">
        <f t="shared" si="104"/>
        <v>5</v>
      </c>
      <c r="V1123">
        <f t="shared" si="105"/>
        <v>2</v>
      </c>
      <c r="W1123">
        <f t="shared" si="106"/>
        <v>1</v>
      </c>
      <c r="X1123" t="str">
        <f t="shared" si="107"/>
        <v>521</v>
      </c>
      <c r="Y1123" t="str">
        <f>IF(Table1[[#This Row],[RFM_Score]]="555","Champion", IF(AND(J1123&gt;=4,V1123&gt;=4),"Loyal", IF(U1123&lt;=2,"At Risk", IF(W1123&gt;=4,"Potential Loyalist","Others"))))</f>
        <v>Others</v>
      </c>
    </row>
    <row r="1124" spans="1:25">
      <c r="A1124" t="s">
        <v>1112</v>
      </c>
      <c r="B1124">
        <v>29</v>
      </c>
      <c r="C1124" t="s">
        <v>24</v>
      </c>
      <c r="D1124" t="s">
        <v>41</v>
      </c>
      <c r="E1124" s="6" t="s">
        <v>13194</v>
      </c>
      <c r="F1124" t="s">
        <v>60</v>
      </c>
      <c r="G1124">
        <v>1</v>
      </c>
      <c r="H1124">
        <v>1</v>
      </c>
      <c r="I1124">
        <v>52</v>
      </c>
      <c r="J1124">
        <v>4</v>
      </c>
      <c r="K1124">
        <v>47.44</v>
      </c>
      <c r="L1124" t="str">
        <f t="shared" si="102"/>
        <v/>
      </c>
      <c r="M1124">
        <v>5</v>
      </c>
      <c r="N1124" t="str">
        <f t="shared" si="103"/>
        <v/>
      </c>
      <c r="O1124">
        <v>3</v>
      </c>
      <c r="P1124" s="11">
        <v>1</v>
      </c>
      <c r="Q1124" s="11">
        <v>7.69230769230769E-2</v>
      </c>
      <c r="R1124" s="12">
        <v>9.4879999999999995</v>
      </c>
      <c r="S1124" t="s">
        <v>27</v>
      </c>
      <c r="T1124">
        <v>0</v>
      </c>
      <c r="U1124">
        <f t="shared" si="104"/>
        <v>5</v>
      </c>
      <c r="V1124">
        <f t="shared" si="105"/>
        <v>2</v>
      </c>
      <c r="W1124">
        <f t="shared" si="106"/>
        <v>1</v>
      </c>
      <c r="X1124" t="str">
        <f t="shared" si="107"/>
        <v>521</v>
      </c>
      <c r="Y1124" t="str">
        <f>IF(Table1[[#This Row],[RFM_Score]]="555","Champion", IF(AND(J1124&gt;=4,V1124&gt;=4),"Loyal", IF(U1124&lt;=2,"At Risk", IF(W1124&gt;=4,"Potential Loyalist","Others"))))</f>
        <v>Others</v>
      </c>
    </row>
    <row r="1125" spans="1:25">
      <c r="A1125" t="s">
        <v>9669</v>
      </c>
      <c r="B1125">
        <v>31</v>
      </c>
      <c r="C1125" t="s">
        <v>19</v>
      </c>
      <c r="D1125" t="s">
        <v>25</v>
      </c>
      <c r="E1125" s="6" t="s">
        <v>13195</v>
      </c>
      <c r="F1125" t="s">
        <v>30</v>
      </c>
      <c r="G1125">
        <v>2</v>
      </c>
      <c r="H1125">
        <v>1</v>
      </c>
      <c r="I1125">
        <v>36</v>
      </c>
      <c r="J1125">
        <v>3</v>
      </c>
      <c r="K1125">
        <v>47.36</v>
      </c>
      <c r="L1125" t="str">
        <f t="shared" si="102"/>
        <v/>
      </c>
      <c r="M1125">
        <v>5</v>
      </c>
      <c r="N1125" t="str">
        <f t="shared" si="103"/>
        <v/>
      </c>
      <c r="O1125">
        <v>16</v>
      </c>
      <c r="P1125" s="11">
        <v>0.5</v>
      </c>
      <c r="Q1125" s="11">
        <v>8.3333333333333301E-2</v>
      </c>
      <c r="R1125" s="12">
        <v>9.4719999999999995</v>
      </c>
      <c r="S1125" t="s">
        <v>27</v>
      </c>
      <c r="T1125">
        <v>0</v>
      </c>
      <c r="U1125">
        <f t="shared" si="104"/>
        <v>5</v>
      </c>
      <c r="V1125">
        <f t="shared" si="105"/>
        <v>2</v>
      </c>
      <c r="W1125">
        <f t="shared" si="106"/>
        <v>1</v>
      </c>
      <c r="X1125" t="str">
        <f t="shared" si="107"/>
        <v>521</v>
      </c>
      <c r="Y1125" t="str">
        <f>IF(Table1[[#This Row],[RFM_Score]]="555","Champion", IF(AND(J1125&gt;=4,V1125&gt;=4),"Loyal", IF(U1125&lt;=2,"At Risk", IF(W1125&gt;=4,"Potential Loyalist","Others"))))</f>
        <v>Others</v>
      </c>
    </row>
    <row r="1126" spans="1:25">
      <c r="A1126" t="s">
        <v>11563</v>
      </c>
      <c r="B1126">
        <v>38</v>
      </c>
      <c r="C1126" t="s">
        <v>24</v>
      </c>
      <c r="D1126" t="s">
        <v>25</v>
      </c>
      <c r="E1126" s="6" t="s">
        <v>13196</v>
      </c>
      <c r="F1126" t="s">
        <v>21</v>
      </c>
      <c r="G1126">
        <v>1</v>
      </c>
      <c r="H1126">
        <v>1</v>
      </c>
      <c r="I1126">
        <v>55</v>
      </c>
      <c r="J1126">
        <v>1</v>
      </c>
      <c r="K1126">
        <v>47.09</v>
      </c>
      <c r="L1126" t="str">
        <f t="shared" si="102"/>
        <v/>
      </c>
      <c r="M1126">
        <v>5</v>
      </c>
      <c r="N1126" t="str">
        <f t="shared" si="103"/>
        <v/>
      </c>
      <c r="O1126">
        <v>23</v>
      </c>
      <c r="P1126" s="11">
        <v>1</v>
      </c>
      <c r="Q1126" s="11">
        <v>1.8181818181818101E-2</v>
      </c>
      <c r="R1126" s="12">
        <v>9.4179999999999993</v>
      </c>
      <c r="S1126" t="s">
        <v>27</v>
      </c>
      <c r="T1126">
        <v>0</v>
      </c>
      <c r="U1126">
        <f t="shared" si="104"/>
        <v>4</v>
      </c>
      <c r="V1126">
        <f t="shared" si="105"/>
        <v>2</v>
      </c>
      <c r="W1126">
        <f t="shared" si="106"/>
        <v>1</v>
      </c>
      <c r="X1126" t="str">
        <f t="shared" si="107"/>
        <v>421</v>
      </c>
      <c r="Y1126" t="str">
        <f>IF(Table1[[#This Row],[RFM_Score]]="555","Champion", IF(AND(J1126&gt;=4,V1126&gt;=4),"Loyal", IF(U1126&lt;=2,"At Risk", IF(W1126&gt;=4,"Potential Loyalist","Others"))))</f>
        <v>Others</v>
      </c>
    </row>
    <row r="1127" spans="1:25">
      <c r="A1127" t="s">
        <v>8117</v>
      </c>
      <c r="B1127">
        <v>26</v>
      </c>
      <c r="C1127" t="s">
        <v>24</v>
      </c>
      <c r="D1127" t="s">
        <v>49</v>
      </c>
      <c r="E1127" s="6" t="s">
        <v>13197</v>
      </c>
      <c r="F1127" t="s">
        <v>30</v>
      </c>
      <c r="G1127">
        <v>4</v>
      </c>
      <c r="H1127">
        <v>3</v>
      </c>
      <c r="I1127">
        <v>42</v>
      </c>
      <c r="J1127">
        <v>2</v>
      </c>
      <c r="K1127">
        <v>46.83</v>
      </c>
      <c r="L1127" t="str">
        <f t="shared" si="102"/>
        <v/>
      </c>
      <c r="M1127">
        <v>5</v>
      </c>
      <c r="N1127" t="str">
        <f t="shared" si="103"/>
        <v/>
      </c>
      <c r="O1127">
        <v>55</v>
      </c>
      <c r="P1127" s="11">
        <v>0.75</v>
      </c>
      <c r="Q1127" s="11">
        <v>4.7619047619047603E-2</v>
      </c>
      <c r="R1127" s="12">
        <v>9.3659999999999997</v>
      </c>
      <c r="S1127" t="s">
        <v>27</v>
      </c>
      <c r="T1127">
        <v>0</v>
      </c>
      <c r="U1127">
        <f t="shared" si="104"/>
        <v>3</v>
      </c>
      <c r="V1127">
        <f t="shared" si="105"/>
        <v>2</v>
      </c>
      <c r="W1127">
        <f t="shared" si="106"/>
        <v>1</v>
      </c>
      <c r="X1127" t="str">
        <f t="shared" si="107"/>
        <v>321</v>
      </c>
      <c r="Y1127" t="str">
        <f>IF(Table1[[#This Row],[RFM_Score]]="555","Champion", IF(AND(J1127&gt;=4,V1127&gt;=4),"Loyal", IF(U1127&lt;=2,"At Risk", IF(W1127&gt;=4,"Potential Loyalist","Others"))))</f>
        <v>Others</v>
      </c>
    </row>
    <row r="1128" spans="1:25">
      <c r="A1128" t="s">
        <v>2270</v>
      </c>
      <c r="B1128">
        <v>45</v>
      </c>
      <c r="C1128" t="s">
        <v>19</v>
      </c>
      <c r="D1128" t="s">
        <v>25</v>
      </c>
      <c r="E1128" s="6" t="s">
        <v>13198</v>
      </c>
      <c r="F1128" t="s">
        <v>37</v>
      </c>
      <c r="G1128">
        <v>1</v>
      </c>
      <c r="H1128">
        <v>0</v>
      </c>
      <c r="I1128">
        <v>43</v>
      </c>
      <c r="J1128">
        <v>2</v>
      </c>
      <c r="K1128">
        <v>46.07</v>
      </c>
      <c r="L1128" t="str">
        <f t="shared" si="102"/>
        <v/>
      </c>
      <c r="M1128">
        <v>5</v>
      </c>
      <c r="N1128" t="str">
        <f t="shared" si="103"/>
        <v/>
      </c>
      <c r="O1128">
        <v>21</v>
      </c>
      <c r="P1128" s="11">
        <v>0</v>
      </c>
      <c r="Q1128" s="11">
        <v>4.6511627906976702E-2</v>
      </c>
      <c r="R1128" s="12">
        <v>9.2140000000000004</v>
      </c>
      <c r="S1128" t="s">
        <v>27</v>
      </c>
      <c r="T1128">
        <v>1</v>
      </c>
      <c r="U1128">
        <f t="shared" si="104"/>
        <v>4</v>
      </c>
      <c r="V1128">
        <f t="shared" si="105"/>
        <v>2</v>
      </c>
      <c r="W1128">
        <f t="shared" si="106"/>
        <v>1</v>
      </c>
      <c r="X1128" t="str">
        <f t="shared" si="107"/>
        <v>421</v>
      </c>
      <c r="Y1128" t="str">
        <f>IF(Table1[[#This Row],[RFM_Score]]="555","Champion", IF(AND(J1128&gt;=4,V1128&gt;=4),"Loyal", IF(U1128&lt;=2,"At Risk", IF(W1128&gt;=4,"Potential Loyalist","Others"))))</f>
        <v>Others</v>
      </c>
    </row>
    <row r="1129" spans="1:25">
      <c r="A1129" t="s">
        <v>6229</v>
      </c>
      <c r="B1129">
        <v>26</v>
      </c>
      <c r="C1129" t="s">
        <v>24</v>
      </c>
      <c r="D1129" t="s">
        <v>41</v>
      </c>
      <c r="E1129" s="6" t="s">
        <v>13199</v>
      </c>
      <c r="F1129" t="s">
        <v>26</v>
      </c>
      <c r="G1129">
        <v>5</v>
      </c>
      <c r="H1129">
        <v>3</v>
      </c>
      <c r="I1129">
        <v>54</v>
      </c>
      <c r="J1129">
        <v>3</v>
      </c>
      <c r="K1129">
        <v>46.05</v>
      </c>
      <c r="L1129" t="str">
        <f t="shared" si="102"/>
        <v/>
      </c>
      <c r="M1129">
        <v>5</v>
      </c>
      <c r="N1129" t="str">
        <f t="shared" si="103"/>
        <v/>
      </c>
      <c r="O1129">
        <v>40</v>
      </c>
      <c r="P1129" s="11">
        <v>0.6</v>
      </c>
      <c r="Q1129" s="11">
        <v>5.5555555555555497E-2</v>
      </c>
      <c r="R1129" s="12">
        <v>9.2099999999999902</v>
      </c>
      <c r="S1129" t="s">
        <v>27</v>
      </c>
      <c r="T1129">
        <v>1</v>
      </c>
      <c r="U1129">
        <f t="shared" si="104"/>
        <v>4</v>
      </c>
      <c r="V1129">
        <f t="shared" si="105"/>
        <v>2</v>
      </c>
      <c r="W1129">
        <f t="shared" si="106"/>
        <v>1</v>
      </c>
      <c r="X1129" t="str">
        <f t="shared" si="107"/>
        <v>421</v>
      </c>
      <c r="Y1129" t="str">
        <f>IF(Table1[[#This Row],[RFM_Score]]="555","Champion", IF(AND(J1129&gt;=4,V1129&gt;=4),"Loyal", IF(U1129&lt;=2,"At Risk", IF(W1129&gt;=4,"Potential Loyalist","Others"))))</f>
        <v>Others</v>
      </c>
    </row>
    <row r="1130" spans="1:25">
      <c r="A1130" t="s">
        <v>400</v>
      </c>
      <c r="B1130">
        <v>39</v>
      </c>
      <c r="C1130" t="s">
        <v>19</v>
      </c>
      <c r="D1130" t="s">
        <v>29</v>
      </c>
      <c r="E1130" s="6" t="s">
        <v>13200</v>
      </c>
      <c r="F1130" t="s">
        <v>62</v>
      </c>
      <c r="G1130">
        <v>5</v>
      </c>
      <c r="H1130">
        <v>2</v>
      </c>
      <c r="I1130">
        <v>49</v>
      </c>
      <c r="J1130">
        <v>2</v>
      </c>
      <c r="K1130">
        <v>46.01</v>
      </c>
      <c r="L1130" t="str">
        <f t="shared" si="102"/>
        <v/>
      </c>
      <c r="M1130">
        <v>5</v>
      </c>
      <c r="N1130" t="str">
        <f t="shared" si="103"/>
        <v/>
      </c>
      <c r="O1130">
        <v>26</v>
      </c>
      <c r="P1130" s="11">
        <v>0.4</v>
      </c>
      <c r="Q1130" s="11">
        <v>4.08163265306122E-2</v>
      </c>
      <c r="R1130" s="12">
        <v>9.202</v>
      </c>
      <c r="S1130" t="s">
        <v>27</v>
      </c>
      <c r="T1130">
        <v>0</v>
      </c>
      <c r="U1130">
        <f t="shared" si="104"/>
        <v>4</v>
      </c>
      <c r="V1130">
        <f t="shared" si="105"/>
        <v>2</v>
      </c>
      <c r="W1130">
        <f t="shared" si="106"/>
        <v>1</v>
      </c>
      <c r="X1130" t="str">
        <f t="shared" si="107"/>
        <v>421</v>
      </c>
      <c r="Y1130" t="str">
        <f>IF(Table1[[#This Row],[RFM_Score]]="555","Champion", IF(AND(J1130&gt;=4,V1130&gt;=4),"Loyal", IF(U1130&lt;=2,"At Risk", IF(W1130&gt;=4,"Potential Loyalist","Others"))))</f>
        <v>Others</v>
      </c>
    </row>
    <row r="1131" spans="1:25">
      <c r="A1131" t="s">
        <v>423</v>
      </c>
      <c r="B1131">
        <v>39</v>
      </c>
      <c r="C1131" t="s">
        <v>24</v>
      </c>
      <c r="D1131" t="s">
        <v>25</v>
      </c>
      <c r="E1131" s="6" t="s">
        <v>13201</v>
      </c>
      <c r="F1131" t="s">
        <v>21</v>
      </c>
      <c r="G1131">
        <v>2</v>
      </c>
      <c r="H1131">
        <v>1</v>
      </c>
      <c r="I1131">
        <v>45</v>
      </c>
      <c r="J1131">
        <v>4</v>
      </c>
      <c r="K1131">
        <v>45.73</v>
      </c>
      <c r="L1131" t="str">
        <f t="shared" si="102"/>
        <v/>
      </c>
      <c r="M1131">
        <v>5</v>
      </c>
      <c r="N1131" t="str">
        <f t="shared" si="103"/>
        <v/>
      </c>
      <c r="O1131">
        <v>11</v>
      </c>
      <c r="P1131" s="11">
        <v>0.5</v>
      </c>
      <c r="Q1131" s="11">
        <v>8.8888888888888795E-2</v>
      </c>
      <c r="R1131" s="12">
        <v>9.1459999999999901</v>
      </c>
      <c r="S1131" t="s">
        <v>27</v>
      </c>
      <c r="T1131">
        <v>0</v>
      </c>
      <c r="U1131">
        <f t="shared" si="104"/>
        <v>5</v>
      </c>
      <c r="V1131">
        <f t="shared" si="105"/>
        <v>2</v>
      </c>
      <c r="W1131">
        <f t="shared" si="106"/>
        <v>1</v>
      </c>
      <c r="X1131" t="str">
        <f t="shared" si="107"/>
        <v>521</v>
      </c>
      <c r="Y1131" t="str">
        <f>IF(Table1[[#This Row],[RFM_Score]]="555","Champion", IF(AND(J1131&gt;=4,V1131&gt;=4),"Loyal", IF(U1131&lt;=2,"At Risk", IF(W1131&gt;=4,"Potential Loyalist","Others"))))</f>
        <v>Others</v>
      </c>
    </row>
    <row r="1132" spans="1:25">
      <c r="A1132" t="s">
        <v>1347</v>
      </c>
      <c r="B1132">
        <v>34</v>
      </c>
      <c r="C1132" t="s">
        <v>33</v>
      </c>
      <c r="D1132" t="s">
        <v>35</v>
      </c>
      <c r="E1132" s="6" t="s">
        <v>13202</v>
      </c>
      <c r="F1132" t="s">
        <v>21</v>
      </c>
      <c r="G1132">
        <v>5</v>
      </c>
      <c r="H1132">
        <v>2</v>
      </c>
      <c r="I1132">
        <v>57</v>
      </c>
      <c r="J1132">
        <v>3</v>
      </c>
      <c r="K1132">
        <v>45.66</v>
      </c>
      <c r="L1132" t="str">
        <f t="shared" si="102"/>
        <v/>
      </c>
      <c r="M1132">
        <v>5</v>
      </c>
      <c r="N1132" t="str">
        <f t="shared" si="103"/>
        <v/>
      </c>
      <c r="O1132">
        <v>10</v>
      </c>
      <c r="P1132" s="11">
        <v>0.4</v>
      </c>
      <c r="Q1132" s="11">
        <v>5.2631578947368397E-2</v>
      </c>
      <c r="R1132" s="12">
        <v>9.1319999999999997</v>
      </c>
      <c r="S1132" t="s">
        <v>27</v>
      </c>
      <c r="T1132">
        <v>0</v>
      </c>
      <c r="U1132">
        <f t="shared" si="104"/>
        <v>5</v>
      </c>
      <c r="V1132">
        <f t="shared" si="105"/>
        <v>2</v>
      </c>
      <c r="W1132">
        <f t="shared" si="106"/>
        <v>1</v>
      </c>
      <c r="X1132" t="str">
        <f t="shared" si="107"/>
        <v>521</v>
      </c>
      <c r="Y1132" t="str">
        <f>IF(Table1[[#This Row],[RFM_Score]]="555","Champion", IF(AND(J1132&gt;=4,V1132&gt;=4),"Loyal", IF(U1132&lt;=2,"At Risk", IF(W1132&gt;=4,"Potential Loyalist","Others"))))</f>
        <v>Others</v>
      </c>
    </row>
    <row r="1133" spans="1:25">
      <c r="A1133" t="s">
        <v>6782</v>
      </c>
      <c r="B1133">
        <v>23</v>
      </c>
      <c r="C1133" t="s">
        <v>19</v>
      </c>
      <c r="D1133" t="s">
        <v>25</v>
      </c>
      <c r="E1133" s="6" t="s">
        <v>13203</v>
      </c>
      <c r="F1133" t="s">
        <v>26</v>
      </c>
      <c r="G1133">
        <v>2</v>
      </c>
      <c r="H1133">
        <v>0</v>
      </c>
      <c r="I1133">
        <v>30</v>
      </c>
      <c r="J1133">
        <v>0</v>
      </c>
      <c r="K1133">
        <v>45.46</v>
      </c>
      <c r="L1133" t="str">
        <f t="shared" si="102"/>
        <v/>
      </c>
      <c r="M1133">
        <v>5</v>
      </c>
      <c r="N1133" t="str">
        <f t="shared" si="103"/>
        <v/>
      </c>
      <c r="O1133">
        <v>25</v>
      </c>
      <c r="P1133" s="11">
        <v>0</v>
      </c>
      <c r="Q1133" s="11">
        <v>0</v>
      </c>
      <c r="R1133" s="12">
        <v>9.0920000000000005</v>
      </c>
      <c r="S1133" t="s">
        <v>27</v>
      </c>
      <c r="T1133">
        <v>0</v>
      </c>
      <c r="U1133">
        <f t="shared" si="104"/>
        <v>4</v>
      </c>
      <c r="V1133">
        <f t="shared" si="105"/>
        <v>2</v>
      </c>
      <c r="W1133">
        <f t="shared" si="106"/>
        <v>1</v>
      </c>
      <c r="X1133" t="str">
        <f t="shared" si="107"/>
        <v>421</v>
      </c>
      <c r="Y1133" t="str">
        <f>IF(Table1[[#This Row],[RFM_Score]]="555","Champion", IF(AND(J1133&gt;=4,V1133&gt;=4),"Loyal", IF(U1133&lt;=2,"At Risk", IF(W1133&gt;=4,"Potential Loyalist","Others"))))</f>
        <v>Others</v>
      </c>
    </row>
    <row r="1134" spans="1:25">
      <c r="A1134" t="s">
        <v>6116</v>
      </c>
      <c r="B1134">
        <v>51</v>
      </c>
      <c r="C1134" t="s">
        <v>24</v>
      </c>
      <c r="D1134" t="s">
        <v>25</v>
      </c>
      <c r="E1134" s="6" t="s">
        <v>13204</v>
      </c>
      <c r="F1134" t="s">
        <v>62</v>
      </c>
      <c r="G1134">
        <v>2</v>
      </c>
      <c r="H1134">
        <v>0</v>
      </c>
      <c r="I1134">
        <v>46</v>
      </c>
      <c r="J1134">
        <v>0</v>
      </c>
      <c r="K1134">
        <v>45.17</v>
      </c>
      <c r="L1134" t="str">
        <f t="shared" si="102"/>
        <v/>
      </c>
      <c r="M1134">
        <v>5</v>
      </c>
      <c r="N1134" t="str">
        <f t="shared" si="103"/>
        <v/>
      </c>
      <c r="O1134">
        <v>167</v>
      </c>
      <c r="P1134" s="11">
        <v>0</v>
      </c>
      <c r="Q1134" s="11">
        <v>0</v>
      </c>
      <c r="R1134" s="12">
        <v>9.0340000000000007</v>
      </c>
      <c r="S1134" t="s">
        <v>27</v>
      </c>
      <c r="T1134">
        <v>1</v>
      </c>
      <c r="U1134">
        <f t="shared" si="104"/>
        <v>1</v>
      </c>
      <c r="V1134">
        <f t="shared" si="105"/>
        <v>2</v>
      </c>
      <c r="W1134">
        <f t="shared" si="106"/>
        <v>1</v>
      </c>
      <c r="X1134" t="str">
        <f t="shared" si="107"/>
        <v>121</v>
      </c>
      <c r="Y1134" t="str">
        <f>IF(Table1[[#This Row],[RFM_Score]]="555","Champion", IF(AND(J1134&gt;=4,V1134&gt;=4),"Loyal", IF(U1134&lt;=2,"At Risk", IF(W1134&gt;=4,"Potential Loyalist","Others"))))</f>
        <v>At Risk</v>
      </c>
    </row>
    <row r="1135" spans="1:25">
      <c r="A1135" t="s">
        <v>10367</v>
      </c>
      <c r="B1135">
        <v>25</v>
      </c>
      <c r="C1135" t="s">
        <v>19</v>
      </c>
      <c r="D1135" t="s">
        <v>20</v>
      </c>
      <c r="E1135" s="6" t="s">
        <v>13205</v>
      </c>
      <c r="F1135" t="s">
        <v>37</v>
      </c>
      <c r="G1135">
        <v>2</v>
      </c>
      <c r="H1135">
        <v>1</v>
      </c>
      <c r="I1135">
        <v>56</v>
      </c>
      <c r="J1135">
        <v>2</v>
      </c>
      <c r="K1135">
        <v>44.87</v>
      </c>
      <c r="L1135" t="str">
        <f t="shared" si="102"/>
        <v/>
      </c>
      <c r="M1135">
        <v>5</v>
      </c>
      <c r="N1135" t="str">
        <f t="shared" si="103"/>
        <v/>
      </c>
      <c r="O1135">
        <v>8</v>
      </c>
      <c r="P1135" s="11">
        <v>0.5</v>
      </c>
      <c r="Q1135" s="11">
        <v>3.5714285714285698E-2</v>
      </c>
      <c r="R1135" s="12">
        <v>8.9740000000000002</v>
      </c>
      <c r="S1135" t="s">
        <v>27</v>
      </c>
      <c r="T1135">
        <v>0</v>
      </c>
      <c r="U1135">
        <f t="shared" si="104"/>
        <v>5</v>
      </c>
      <c r="V1135">
        <f t="shared" si="105"/>
        <v>2</v>
      </c>
      <c r="W1135">
        <f t="shared" si="106"/>
        <v>1</v>
      </c>
      <c r="X1135" t="str">
        <f t="shared" si="107"/>
        <v>521</v>
      </c>
      <c r="Y1135" t="str">
        <f>IF(Table1[[#This Row],[RFM_Score]]="555","Champion", IF(AND(J1135&gt;=4,V1135&gt;=4),"Loyal", IF(U1135&lt;=2,"At Risk", IF(W1135&gt;=4,"Potential Loyalist","Others"))))</f>
        <v>Others</v>
      </c>
    </row>
    <row r="1136" spans="1:25">
      <c r="A1136" t="s">
        <v>832</v>
      </c>
      <c r="B1136">
        <v>47</v>
      </c>
      <c r="C1136" t="s">
        <v>19</v>
      </c>
      <c r="D1136" t="s">
        <v>46</v>
      </c>
      <c r="E1136" s="6" t="s">
        <v>13206</v>
      </c>
      <c r="F1136" t="s">
        <v>62</v>
      </c>
      <c r="G1136">
        <v>7</v>
      </c>
      <c r="H1136">
        <v>3</v>
      </c>
      <c r="I1136">
        <v>46</v>
      </c>
      <c r="J1136">
        <v>2</v>
      </c>
      <c r="K1136">
        <v>44.51</v>
      </c>
      <c r="L1136" t="str">
        <f t="shared" si="102"/>
        <v/>
      </c>
      <c r="M1136">
        <v>5</v>
      </c>
      <c r="N1136" t="str">
        <f t="shared" si="103"/>
        <v/>
      </c>
      <c r="O1136">
        <v>37</v>
      </c>
      <c r="P1136" s="11">
        <v>0.42857142857142799</v>
      </c>
      <c r="Q1136" s="11">
        <v>4.3478260869565202E-2</v>
      </c>
      <c r="R1136" s="12">
        <v>8.9019999999999992</v>
      </c>
      <c r="S1136" t="s">
        <v>27</v>
      </c>
      <c r="T1136">
        <v>0</v>
      </c>
      <c r="U1136">
        <f t="shared" si="104"/>
        <v>4</v>
      </c>
      <c r="V1136">
        <f t="shared" si="105"/>
        <v>2</v>
      </c>
      <c r="W1136">
        <f t="shared" si="106"/>
        <v>1</v>
      </c>
      <c r="X1136" t="str">
        <f t="shared" si="107"/>
        <v>421</v>
      </c>
      <c r="Y1136" t="str">
        <f>IF(Table1[[#This Row],[RFM_Score]]="555","Champion", IF(AND(J1136&gt;=4,V1136&gt;=4),"Loyal", IF(U1136&lt;=2,"At Risk", IF(W1136&gt;=4,"Potential Loyalist","Others"))))</f>
        <v>Others</v>
      </c>
    </row>
    <row r="1137" spans="1:25">
      <c r="A1137" t="s">
        <v>4926</v>
      </c>
      <c r="B1137">
        <v>42</v>
      </c>
      <c r="C1137" t="s">
        <v>19</v>
      </c>
      <c r="D1137" t="s">
        <v>35</v>
      </c>
      <c r="E1137" s="6" t="s">
        <v>13207</v>
      </c>
      <c r="F1137" t="s">
        <v>60</v>
      </c>
      <c r="G1137">
        <v>0</v>
      </c>
      <c r="H1137">
        <v>0</v>
      </c>
      <c r="I1137">
        <v>44</v>
      </c>
      <c r="J1137">
        <v>4</v>
      </c>
      <c r="K1137">
        <v>44.49</v>
      </c>
      <c r="L1137" t="str">
        <f t="shared" si="102"/>
        <v/>
      </c>
      <c r="M1137">
        <v>5</v>
      </c>
      <c r="N1137" t="str">
        <f t="shared" si="103"/>
        <v/>
      </c>
      <c r="O1137">
        <v>9</v>
      </c>
      <c r="P1137" s="11">
        <v>0</v>
      </c>
      <c r="Q1137" s="11">
        <v>9.0909090909090898E-2</v>
      </c>
      <c r="R1137" s="12">
        <v>8.8979999999999997</v>
      </c>
      <c r="S1137" t="s">
        <v>27</v>
      </c>
      <c r="T1137">
        <v>0</v>
      </c>
      <c r="U1137">
        <f t="shared" si="104"/>
        <v>5</v>
      </c>
      <c r="V1137">
        <f t="shared" si="105"/>
        <v>2</v>
      </c>
      <c r="W1137">
        <f t="shared" si="106"/>
        <v>1</v>
      </c>
      <c r="X1137" t="str">
        <f t="shared" si="107"/>
        <v>521</v>
      </c>
      <c r="Y1137" t="str">
        <f>IF(Table1[[#This Row],[RFM_Score]]="555","Champion", IF(AND(J1137&gt;=4,V1137&gt;=4),"Loyal", IF(U1137&lt;=2,"At Risk", IF(W1137&gt;=4,"Potential Loyalist","Others"))))</f>
        <v>Others</v>
      </c>
    </row>
    <row r="1138" spans="1:25">
      <c r="A1138" t="s">
        <v>10072</v>
      </c>
      <c r="B1138">
        <v>29</v>
      </c>
      <c r="C1138" t="s">
        <v>19</v>
      </c>
      <c r="D1138" t="s">
        <v>25</v>
      </c>
      <c r="E1138" s="6" t="s">
        <v>13208</v>
      </c>
      <c r="F1138" t="s">
        <v>26</v>
      </c>
      <c r="G1138">
        <v>1</v>
      </c>
      <c r="H1138">
        <v>0</v>
      </c>
      <c r="I1138">
        <v>58</v>
      </c>
      <c r="J1138">
        <v>3</v>
      </c>
      <c r="K1138">
        <v>44.25</v>
      </c>
      <c r="L1138" t="str">
        <f t="shared" si="102"/>
        <v/>
      </c>
      <c r="M1138">
        <v>5</v>
      </c>
      <c r="N1138" t="str">
        <f t="shared" si="103"/>
        <v/>
      </c>
      <c r="O1138">
        <v>25</v>
      </c>
      <c r="P1138" s="11">
        <v>0</v>
      </c>
      <c r="Q1138" s="11">
        <v>5.1724137931034399E-2</v>
      </c>
      <c r="R1138" s="12">
        <v>8.85</v>
      </c>
      <c r="S1138" t="s">
        <v>27</v>
      </c>
      <c r="T1138">
        <v>0</v>
      </c>
      <c r="U1138">
        <f t="shared" si="104"/>
        <v>4</v>
      </c>
      <c r="V1138">
        <f t="shared" si="105"/>
        <v>2</v>
      </c>
      <c r="W1138">
        <f t="shared" si="106"/>
        <v>1</v>
      </c>
      <c r="X1138" t="str">
        <f t="shared" si="107"/>
        <v>421</v>
      </c>
      <c r="Y1138" t="str">
        <f>IF(Table1[[#This Row],[RFM_Score]]="555","Champion", IF(AND(J1138&gt;=4,V1138&gt;=4),"Loyal", IF(U1138&lt;=2,"At Risk", IF(W1138&gt;=4,"Potential Loyalist","Others"))))</f>
        <v>Others</v>
      </c>
    </row>
    <row r="1139" spans="1:25">
      <c r="A1139" t="s">
        <v>5309</v>
      </c>
      <c r="B1139">
        <v>20</v>
      </c>
      <c r="C1139" t="s">
        <v>19</v>
      </c>
      <c r="D1139" t="s">
        <v>29</v>
      </c>
      <c r="E1139" s="6" t="s">
        <v>13209</v>
      </c>
      <c r="F1139" t="s">
        <v>37</v>
      </c>
      <c r="G1139">
        <v>1</v>
      </c>
      <c r="H1139">
        <v>0</v>
      </c>
      <c r="I1139">
        <v>53</v>
      </c>
      <c r="J1139">
        <v>3</v>
      </c>
      <c r="K1139">
        <v>43.65</v>
      </c>
      <c r="L1139" t="str">
        <f t="shared" si="102"/>
        <v/>
      </c>
      <c r="M1139">
        <v>5</v>
      </c>
      <c r="N1139" t="str">
        <f t="shared" si="103"/>
        <v/>
      </c>
      <c r="O1139">
        <v>33</v>
      </c>
      <c r="P1139" s="11">
        <v>0</v>
      </c>
      <c r="Q1139" s="11">
        <v>5.6603773584905599E-2</v>
      </c>
      <c r="R1139" s="12">
        <v>8.73</v>
      </c>
      <c r="S1139" t="s">
        <v>27</v>
      </c>
      <c r="T1139">
        <v>0</v>
      </c>
      <c r="U1139">
        <f t="shared" si="104"/>
        <v>4</v>
      </c>
      <c r="V1139">
        <f t="shared" si="105"/>
        <v>2</v>
      </c>
      <c r="W1139">
        <f t="shared" si="106"/>
        <v>1</v>
      </c>
      <c r="X1139" t="str">
        <f t="shared" si="107"/>
        <v>421</v>
      </c>
      <c r="Y1139" t="str">
        <f>IF(Table1[[#This Row],[RFM_Score]]="555","Champion", IF(AND(J1139&gt;=4,V1139&gt;=4),"Loyal", IF(U1139&lt;=2,"At Risk", IF(W1139&gt;=4,"Potential Loyalist","Others"))))</f>
        <v>Others</v>
      </c>
    </row>
    <row r="1140" spans="1:25">
      <c r="A1140" t="s">
        <v>6416</v>
      </c>
      <c r="B1140">
        <v>35</v>
      </c>
      <c r="C1140" t="s">
        <v>19</v>
      </c>
      <c r="D1140" t="s">
        <v>29</v>
      </c>
      <c r="E1140" s="6" t="s">
        <v>13210</v>
      </c>
      <c r="F1140" t="s">
        <v>30</v>
      </c>
      <c r="G1140">
        <v>3</v>
      </c>
      <c r="H1140">
        <v>0</v>
      </c>
      <c r="I1140">
        <v>51</v>
      </c>
      <c r="J1140">
        <v>3</v>
      </c>
      <c r="K1140">
        <v>43.42</v>
      </c>
      <c r="L1140" t="str">
        <f t="shared" si="102"/>
        <v/>
      </c>
      <c r="M1140">
        <v>5</v>
      </c>
      <c r="N1140" t="str">
        <f t="shared" si="103"/>
        <v/>
      </c>
      <c r="O1140">
        <v>48</v>
      </c>
      <c r="P1140" s="11">
        <v>0</v>
      </c>
      <c r="Q1140" s="11">
        <v>5.8823529411764698E-2</v>
      </c>
      <c r="R1140" s="12">
        <v>8.6839999999999993</v>
      </c>
      <c r="S1140" t="s">
        <v>27</v>
      </c>
      <c r="T1140">
        <v>0</v>
      </c>
      <c r="U1140">
        <f t="shared" si="104"/>
        <v>3</v>
      </c>
      <c r="V1140">
        <f t="shared" si="105"/>
        <v>2</v>
      </c>
      <c r="W1140">
        <f t="shared" si="106"/>
        <v>1</v>
      </c>
      <c r="X1140" t="str">
        <f t="shared" si="107"/>
        <v>321</v>
      </c>
      <c r="Y1140" t="str">
        <f>IF(Table1[[#This Row],[RFM_Score]]="555","Champion", IF(AND(J1140&gt;=4,V1140&gt;=4),"Loyal", IF(U1140&lt;=2,"At Risk", IF(W1140&gt;=4,"Potential Loyalist","Others"))))</f>
        <v>Others</v>
      </c>
    </row>
    <row r="1141" spans="1:25">
      <c r="A1141" t="s">
        <v>3035</v>
      </c>
      <c r="B1141">
        <v>39</v>
      </c>
      <c r="C1141" t="s">
        <v>19</v>
      </c>
      <c r="D1141" t="s">
        <v>29</v>
      </c>
      <c r="E1141" s="6" t="s">
        <v>13211</v>
      </c>
      <c r="F1141" t="s">
        <v>37</v>
      </c>
      <c r="G1141">
        <v>3</v>
      </c>
      <c r="H1141">
        <v>1</v>
      </c>
      <c r="I1141">
        <v>47</v>
      </c>
      <c r="J1141">
        <v>3</v>
      </c>
      <c r="K1141">
        <v>42.15</v>
      </c>
      <c r="L1141" t="str">
        <f t="shared" si="102"/>
        <v/>
      </c>
      <c r="M1141">
        <v>5</v>
      </c>
      <c r="N1141" t="str">
        <f t="shared" si="103"/>
        <v/>
      </c>
      <c r="O1141">
        <v>59</v>
      </c>
      <c r="P1141" s="11">
        <v>0.33333333333333298</v>
      </c>
      <c r="Q1141" s="11">
        <v>6.3829787234042507E-2</v>
      </c>
      <c r="R1141" s="12">
        <v>8.43</v>
      </c>
      <c r="S1141" t="s">
        <v>27</v>
      </c>
      <c r="T1141">
        <v>0</v>
      </c>
      <c r="U1141">
        <f t="shared" si="104"/>
        <v>3</v>
      </c>
      <c r="V1141">
        <f t="shared" si="105"/>
        <v>2</v>
      </c>
      <c r="W1141">
        <f t="shared" si="106"/>
        <v>1</v>
      </c>
      <c r="X1141" t="str">
        <f t="shared" si="107"/>
        <v>321</v>
      </c>
      <c r="Y1141" t="str">
        <f>IF(Table1[[#This Row],[RFM_Score]]="555","Champion", IF(AND(J1141&gt;=4,V1141&gt;=4),"Loyal", IF(U1141&lt;=2,"At Risk", IF(W1141&gt;=4,"Potential Loyalist","Others"))))</f>
        <v>Others</v>
      </c>
    </row>
    <row r="1142" spans="1:25">
      <c r="A1142" t="s">
        <v>7207</v>
      </c>
      <c r="B1142">
        <v>29</v>
      </c>
      <c r="C1142" t="s">
        <v>24</v>
      </c>
      <c r="D1142" t="s">
        <v>29</v>
      </c>
      <c r="E1142" s="6" t="s">
        <v>13212</v>
      </c>
      <c r="F1142" t="s">
        <v>26</v>
      </c>
      <c r="G1142">
        <v>6</v>
      </c>
      <c r="H1142">
        <v>2</v>
      </c>
      <c r="I1142">
        <v>47</v>
      </c>
      <c r="J1142">
        <v>4</v>
      </c>
      <c r="K1142">
        <v>41.81</v>
      </c>
      <c r="L1142" t="str">
        <f t="shared" si="102"/>
        <v/>
      </c>
      <c r="M1142">
        <v>5</v>
      </c>
      <c r="N1142" t="str">
        <f t="shared" si="103"/>
        <v/>
      </c>
      <c r="O1142">
        <v>70</v>
      </c>
      <c r="P1142" s="11">
        <v>0.33333333333333298</v>
      </c>
      <c r="Q1142" s="11">
        <v>8.5106382978723402E-2</v>
      </c>
      <c r="R1142" s="12">
        <v>8.3620000000000001</v>
      </c>
      <c r="S1142" t="s">
        <v>27</v>
      </c>
      <c r="T1142">
        <v>0</v>
      </c>
      <c r="U1142">
        <f t="shared" si="104"/>
        <v>3</v>
      </c>
      <c r="V1142">
        <f t="shared" si="105"/>
        <v>2</v>
      </c>
      <c r="W1142">
        <f t="shared" si="106"/>
        <v>1</v>
      </c>
      <c r="X1142" t="str">
        <f t="shared" si="107"/>
        <v>321</v>
      </c>
      <c r="Y1142" t="str">
        <f>IF(Table1[[#This Row],[RFM_Score]]="555","Champion", IF(AND(J1142&gt;=4,V1142&gt;=4),"Loyal", IF(U1142&lt;=2,"At Risk", IF(W1142&gt;=4,"Potential Loyalist","Others"))))</f>
        <v>Others</v>
      </c>
    </row>
    <row r="1143" spans="1:25">
      <c r="A1143" t="s">
        <v>8220</v>
      </c>
      <c r="B1143">
        <v>36</v>
      </c>
      <c r="C1143" t="s">
        <v>24</v>
      </c>
      <c r="D1143" t="s">
        <v>25</v>
      </c>
      <c r="E1143" s="6" t="s">
        <v>13213</v>
      </c>
      <c r="F1143" t="s">
        <v>30</v>
      </c>
      <c r="G1143">
        <v>5</v>
      </c>
      <c r="H1143">
        <v>2</v>
      </c>
      <c r="I1143">
        <v>43</v>
      </c>
      <c r="J1143">
        <v>2</v>
      </c>
      <c r="K1143">
        <v>41.75</v>
      </c>
      <c r="L1143" t="str">
        <f t="shared" si="102"/>
        <v/>
      </c>
      <c r="M1143">
        <v>5</v>
      </c>
      <c r="N1143" t="str">
        <f t="shared" si="103"/>
        <v/>
      </c>
      <c r="O1143">
        <v>28</v>
      </c>
      <c r="P1143" s="11">
        <v>0.4</v>
      </c>
      <c r="Q1143" s="11">
        <v>4.6511627906976702E-2</v>
      </c>
      <c r="R1143" s="12">
        <v>8.35</v>
      </c>
      <c r="S1143" t="s">
        <v>27</v>
      </c>
      <c r="T1143">
        <v>0</v>
      </c>
      <c r="U1143">
        <f t="shared" si="104"/>
        <v>4</v>
      </c>
      <c r="V1143">
        <f t="shared" si="105"/>
        <v>2</v>
      </c>
      <c r="W1143">
        <f t="shared" si="106"/>
        <v>1</v>
      </c>
      <c r="X1143" t="str">
        <f t="shared" si="107"/>
        <v>421</v>
      </c>
      <c r="Y1143" t="str">
        <f>IF(Table1[[#This Row],[RFM_Score]]="555","Champion", IF(AND(J1143&gt;=4,V1143&gt;=4),"Loyal", IF(U1143&lt;=2,"At Risk", IF(W1143&gt;=4,"Potential Loyalist","Others"))))</f>
        <v>Others</v>
      </c>
    </row>
    <row r="1144" spans="1:25">
      <c r="A1144" t="s">
        <v>6341</v>
      </c>
      <c r="B1144">
        <v>18</v>
      </c>
      <c r="C1144" t="s">
        <v>24</v>
      </c>
      <c r="D1144" t="s">
        <v>41</v>
      </c>
      <c r="E1144" s="6" t="s">
        <v>13214</v>
      </c>
      <c r="F1144" t="s">
        <v>62</v>
      </c>
      <c r="G1144">
        <v>1</v>
      </c>
      <c r="H1144">
        <v>0</v>
      </c>
      <c r="I1144">
        <v>44</v>
      </c>
      <c r="J1144">
        <v>2</v>
      </c>
      <c r="K1144">
        <v>40.72</v>
      </c>
      <c r="L1144" t="str">
        <f t="shared" si="102"/>
        <v/>
      </c>
      <c r="M1144">
        <v>5</v>
      </c>
      <c r="N1144" t="str">
        <f t="shared" si="103"/>
        <v/>
      </c>
      <c r="O1144">
        <v>11</v>
      </c>
      <c r="P1144" s="11">
        <v>0</v>
      </c>
      <c r="Q1144" s="11">
        <v>4.54545454545454E-2</v>
      </c>
      <c r="R1144" s="12">
        <v>8.1440000000000001</v>
      </c>
      <c r="S1144" t="s">
        <v>27</v>
      </c>
      <c r="T1144">
        <v>0</v>
      </c>
      <c r="U1144">
        <f t="shared" si="104"/>
        <v>5</v>
      </c>
      <c r="V1144">
        <f t="shared" si="105"/>
        <v>2</v>
      </c>
      <c r="W1144">
        <f t="shared" si="106"/>
        <v>1</v>
      </c>
      <c r="X1144" t="str">
        <f t="shared" si="107"/>
        <v>521</v>
      </c>
      <c r="Y1144" t="str">
        <f>IF(Table1[[#This Row],[RFM_Score]]="555","Champion", IF(AND(J1144&gt;=4,V1144&gt;=4),"Loyal", IF(U1144&lt;=2,"At Risk", IF(W1144&gt;=4,"Potential Loyalist","Others"))))</f>
        <v>Others</v>
      </c>
    </row>
    <row r="1145" spans="1:25">
      <c r="A1145" t="s">
        <v>11649</v>
      </c>
      <c r="B1145">
        <v>40</v>
      </c>
      <c r="C1145" t="s">
        <v>19</v>
      </c>
      <c r="D1145" t="s">
        <v>41</v>
      </c>
      <c r="E1145" s="6" t="s">
        <v>13215</v>
      </c>
      <c r="F1145" t="s">
        <v>60</v>
      </c>
      <c r="G1145">
        <v>4</v>
      </c>
      <c r="H1145">
        <v>1</v>
      </c>
      <c r="I1145">
        <v>40</v>
      </c>
      <c r="J1145">
        <v>1</v>
      </c>
      <c r="K1145">
        <v>40.58</v>
      </c>
      <c r="L1145" t="str">
        <f t="shared" si="102"/>
        <v/>
      </c>
      <c r="M1145">
        <v>5</v>
      </c>
      <c r="N1145" t="str">
        <f t="shared" si="103"/>
        <v/>
      </c>
      <c r="O1145">
        <v>19</v>
      </c>
      <c r="P1145" s="11">
        <v>0.25</v>
      </c>
      <c r="Q1145" s="11">
        <v>2.5000000000000001E-2</v>
      </c>
      <c r="R1145" s="12">
        <v>8.1159999999999997</v>
      </c>
      <c r="S1145" t="s">
        <v>27</v>
      </c>
      <c r="T1145">
        <v>0</v>
      </c>
      <c r="U1145">
        <f t="shared" si="104"/>
        <v>5</v>
      </c>
      <c r="V1145">
        <f t="shared" si="105"/>
        <v>2</v>
      </c>
      <c r="W1145">
        <f t="shared" si="106"/>
        <v>1</v>
      </c>
      <c r="X1145" t="str">
        <f t="shared" si="107"/>
        <v>521</v>
      </c>
      <c r="Y1145" t="str">
        <f>IF(Table1[[#This Row],[RFM_Score]]="555","Champion", IF(AND(J1145&gt;=4,V1145&gt;=4),"Loyal", IF(U1145&lt;=2,"At Risk", IF(W1145&gt;=4,"Potential Loyalist","Others"))))</f>
        <v>Others</v>
      </c>
    </row>
    <row r="1146" spans="1:25">
      <c r="A1146" t="s">
        <v>2393</v>
      </c>
      <c r="B1146">
        <v>30</v>
      </c>
      <c r="C1146" t="s">
        <v>19</v>
      </c>
      <c r="D1146" t="s">
        <v>25</v>
      </c>
      <c r="E1146" s="6" t="s">
        <v>13216</v>
      </c>
      <c r="F1146" t="s">
        <v>37</v>
      </c>
      <c r="G1146">
        <v>3</v>
      </c>
      <c r="H1146">
        <v>2</v>
      </c>
      <c r="I1146">
        <v>48</v>
      </c>
      <c r="J1146">
        <v>3</v>
      </c>
      <c r="K1146">
        <v>40.54</v>
      </c>
      <c r="L1146" t="str">
        <f t="shared" si="102"/>
        <v/>
      </c>
      <c r="M1146">
        <v>5</v>
      </c>
      <c r="N1146" t="str">
        <f t="shared" si="103"/>
        <v/>
      </c>
      <c r="O1146">
        <v>16</v>
      </c>
      <c r="P1146" s="11">
        <v>0.66666666666666596</v>
      </c>
      <c r="Q1146" s="11">
        <v>6.25E-2</v>
      </c>
      <c r="R1146" s="12">
        <v>8.1080000000000005</v>
      </c>
      <c r="S1146" t="s">
        <v>27</v>
      </c>
      <c r="T1146">
        <v>0</v>
      </c>
      <c r="U1146">
        <f t="shared" si="104"/>
        <v>5</v>
      </c>
      <c r="V1146">
        <f t="shared" si="105"/>
        <v>2</v>
      </c>
      <c r="W1146">
        <f t="shared" si="106"/>
        <v>1</v>
      </c>
      <c r="X1146" t="str">
        <f t="shared" si="107"/>
        <v>521</v>
      </c>
      <c r="Y1146" t="str">
        <f>IF(Table1[[#This Row],[RFM_Score]]="555","Champion", IF(AND(J1146&gt;=4,V1146&gt;=4),"Loyal", IF(U1146&lt;=2,"At Risk", IF(W1146&gt;=4,"Potential Loyalist","Others"))))</f>
        <v>Others</v>
      </c>
    </row>
    <row r="1147" spans="1:25">
      <c r="A1147" t="s">
        <v>4534</v>
      </c>
      <c r="B1147">
        <v>47</v>
      </c>
      <c r="C1147" t="s">
        <v>19</v>
      </c>
      <c r="D1147" t="s">
        <v>20</v>
      </c>
      <c r="E1147" s="6" t="s">
        <v>13217</v>
      </c>
      <c r="F1147" t="s">
        <v>30</v>
      </c>
      <c r="G1147">
        <v>5</v>
      </c>
      <c r="H1147">
        <v>1</v>
      </c>
      <c r="I1147">
        <v>43</v>
      </c>
      <c r="J1147">
        <v>2</v>
      </c>
      <c r="K1147">
        <v>40.369999999999997</v>
      </c>
      <c r="L1147" t="str">
        <f t="shared" si="102"/>
        <v/>
      </c>
      <c r="M1147">
        <v>5</v>
      </c>
      <c r="N1147" t="str">
        <f t="shared" si="103"/>
        <v/>
      </c>
      <c r="O1147">
        <v>3</v>
      </c>
      <c r="P1147" s="11">
        <v>0.2</v>
      </c>
      <c r="Q1147" s="11">
        <v>4.6511627906976702E-2</v>
      </c>
      <c r="R1147" s="12">
        <v>8.0739999999999998</v>
      </c>
      <c r="S1147" t="s">
        <v>27</v>
      </c>
      <c r="T1147">
        <v>0</v>
      </c>
      <c r="U1147">
        <f t="shared" si="104"/>
        <v>5</v>
      </c>
      <c r="V1147">
        <f t="shared" si="105"/>
        <v>2</v>
      </c>
      <c r="W1147">
        <f t="shared" si="106"/>
        <v>1</v>
      </c>
      <c r="X1147" t="str">
        <f t="shared" si="107"/>
        <v>521</v>
      </c>
      <c r="Y1147" t="str">
        <f>IF(Table1[[#This Row],[RFM_Score]]="555","Champion", IF(AND(J1147&gt;=4,V1147&gt;=4),"Loyal", IF(U1147&lt;=2,"At Risk", IF(W1147&gt;=4,"Potential Loyalist","Others"))))</f>
        <v>Others</v>
      </c>
    </row>
    <row r="1148" spans="1:25">
      <c r="A1148" t="s">
        <v>4719</v>
      </c>
      <c r="B1148">
        <v>52</v>
      </c>
      <c r="C1148" t="s">
        <v>24</v>
      </c>
      <c r="D1148" t="s">
        <v>25</v>
      </c>
      <c r="E1148" s="6" t="s">
        <v>13218</v>
      </c>
      <c r="F1148" t="s">
        <v>26</v>
      </c>
      <c r="G1148">
        <v>6</v>
      </c>
      <c r="H1148">
        <v>2</v>
      </c>
      <c r="I1148">
        <v>50</v>
      </c>
      <c r="J1148">
        <v>3</v>
      </c>
      <c r="K1148">
        <v>39.369999999999997</v>
      </c>
      <c r="L1148" t="str">
        <f t="shared" si="102"/>
        <v/>
      </c>
      <c r="M1148">
        <v>5</v>
      </c>
      <c r="N1148" t="str">
        <f t="shared" si="103"/>
        <v/>
      </c>
      <c r="O1148">
        <v>46</v>
      </c>
      <c r="P1148" s="11">
        <v>0.33333333333333298</v>
      </c>
      <c r="Q1148" s="11">
        <v>0.06</v>
      </c>
      <c r="R1148" s="12">
        <v>7.8739999999999997</v>
      </c>
      <c r="S1148" t="s">
        <v>27</v>
      </c>
      <c r="T1148">
        <v>0</v>
      </c>
      <c r="U1148">
        <f t="shared" si="104"/>
        <v>3</v>
      </c>
      <c r="V1148">
        <f t="shared" si="105"/>
        <v>2</v>
      </c>
      <c r="W1148">
        <f t="shared" si="106"/>
        <v>1</v>
      </c>
      <c r="X1148" t="str">
        <f t="shared" si="107"/>
        <v>321</v>
      </c>
      <c r="Y1148" t="str">
        <f>IF(Table1[[#This Row],[RFM_Score]]="555","Champion", IF(AND(J1148&gt;=4,V1148&gt;=4),"Loyal", IF(U1148&lt;=2,"At Risk", IF(W1148&gt;=4,"Potential Loyalist","Others"))))</f>
        <v>Others</v>
      </c>
    </row>
    <row r="1149" spans="1:25">
      <c r="A1149" t="s">
        <v>4380</v>
      </c>
      <c r="B1149">
        <v>47</v>
      </c>
      <c r="C1149" t="s">
        <v>19</v>
      </c>
      <c r="D1149" t="s">
        <v>46</v>
      </c>
      <c r="E1149" s="6" t="s">
        <v>13219</v>
      </c>
      <c r="F1149" t="s">
        <v>21</v>
      </c>
      <c r="G1149">
        <v>5</v>
      </c>
      <c r="H1149">
        <v>3</v>
      </c>
      <c r="I1149">
        <v>54</v>
      </c>
      <c r="J1149">
        <v>1</v>
      </c>
      <c r="K1149">
        <v>37.92</v>
      </c>
      <c r="L1149" t="str">
        <f t="shared" si="102"/>
        <v/>
      </c>
      <c r="M1149">
        <v>5</v>
      </c>
      <c r="N1149" t="str">
        <f t="shared" si="103"/>
        <v/>
      </c>
      <c r="O1149">
        <v>1</v>
      </c>
      <c r="P1149" s="11">
        <v>0.6</v>
      </c>
      <c r="Q1149" s="11">
        <v>1.85185185185185E-2</v>
      </c>
      <c r="R1149" s="12">
        <v>7.5839999999999996</v>
      </c>
      <c r="S1149" t="s">
        <v>27</v>
      </c>
      <c r="T1149">
        <v>0</v>
      </c>
      <c r="U1149">
        <f t="shared" si="104"/>
        <v>5</v>
      </c>
      <c r="V1149">
        <f t="shared" si="105"/>
        <v>2</v>
      </c>
      <c r="W1149">
        <f t="shared" si="106"/>
        <v>1</v>
      </c>
      <c r="X1149" t="str">
        <f t="shared" si="107"/>
        <v>521</v>
      </c>
      <c r="Y1149" t="str">
        <f>IF(Table1[[#This Row],[RFM_Score]]="555","Champion", IF(AND(J1149&gt;=4,V1149&gt;=4),"Loyal", IF(U1149&lt;=2,"At Risk", IF(W1149&gt;=4,"Potential Loyalist","Others"))))</f>
        <v>Others</v>
      </c>
    </row>
    <row r="1150" spans="1:25">
      <c r="A1150" t="s">
        <v>7164</v>
      </c>
      <c r="B1150">
        <v>42</v>
      </c>
      <c r="C1150" t="s">
        <v>24</v>
      </c>
      <c r="D1150" t="s">
        <v>46</v>
      </c>
      <c r="E1150" s="6" t="s">
        <v>13220</v>
      </c>
      <c r="F1150" t="s">
        <v>60</v>
      </c>
      <c r="G1150">
        <v>1</v>
      </c>
      <c r="H1150">
        <v>0</v>
      </c>
      <c r="I1150">
        <v>44</v>
      </c>
      <c r="J1150">
        <v>3</v>
      </c>
      <c r="K1150">
        <v>37.299999999999997</v>
      </c>
      <c r="L1150" t="str">
        <f t="shared" si="102"/>
        <v/>
      </c>
      <c r="M1150">
        <v>5</v>
      </c>
      <c r="N1150" t="str">
        <f t="shared" si="103"/>
        <v/>
      </c>
      <c r="O1150">
        <v>133</v>
      </c>
      <c r="P1150" s="11">
        <v>0</v>
      </c>
      <c r="Q1150" s="11">
        <v>6.8181818181818094E-2</v>
      </c>
      <c r="R1150" s="12">
        <v>7.4599999999999902</v>
      </c>
      <c r="S1150" t="s">
        <v>27</v>
      </c>
      <c r="T1150">
        <v>1</v>
      </c>
      <c r="U1150">
        <f t="shared" si="104"/>
        <v>1</v>
      </c>
      <c r="V1150">
        <f t="shared" si="105"/>
        <v>2</v>
      </c>
      <c r="W1150">
        <f t="shared" si="106"/>
        <v>1</v>
      </c>
      <c r="X1150" t="str">
        <f t="shared" si="107"/>
        <v>121</v>
      </c>
      <c r="Y1150" t="str">
        <f>IF(Table1[[#This Row],[RFM_Score]]="555","Champion", IF(AND(J1150&gt;=4,V1150&gt;=4),"Loyal", IF(U1150&lt;=2,"At Risk", IF(W1150&gt;=4,"Potential Loyalist","Others"))))</f>
        <v>At Risk</v>
      </c>
    </row>
    <row r="1151" spans="1:25">
      <c r="A1151" t="s">
        <v>437</v>
      </c>
      <c r="B1151">
        <v>18</v>
      </c>
      <c r="C1151" t="s">
        <v>24</v>
      </c>
      <c r="D1151" t="s">
        <v>25</v>
      </c>
      <c r="E1151" s="6" t="s">
        <v>13221</v>
      </c>
      <c r="F1151" t="s">
        <v>21</v>
      </c>
      <c r="G1151">
        <v>2</v>
      </c>
      <c r="H1151">
        <v>2</v>
      </c>
      <c r="I1151">
        <v>48</v>
      </c>
      <c r="J1151">
        <v>1</v>
      </c>
      <c r="K1151">
        <v>36.799999999999997</v>
      </c>
      <c r="L1151" t="str">
        <f t="shared" si="102"/>
        <v/>
      </c>
      <c r="M1151">
        <v>5</v>
      </c>
      <c r="N1151" t="str">
        <f t="shared" si="103"/>
        <v/>
      </c>
      <c r="O1151">
        <v>18</v>
      </c>
      <c r="P1151" s="11">
        <v>1</v>
      </c>
      <c r="Q1151" s="11">
        <v>2.0833333333333301E-2</v>
      </c>
      <c r="R1151" s="12">
        <v>7.3599999999999897</v>
      </c>
      <c r="S1151" t="s">
        <v>27</v>
      </c>
      <c r="T1151">
        <v>0</v>
      </c>
      <c r="U1151">
        <f t="shared" si="104"/>
        <v>5</v>
      </c>
      <c r="V1151">
        <f t="shared" si="105"/>
        <v>2</v>
      </c>
      <c r="W1151">
        <f t="shared" si="106"/>
        <v>1</v>
      </c>
      <c r="X1151" t="str">
        <f t="shared" si="107"/>
        <v>521</v>
      </c>
      <c r="Y1151" t="str">
        <f>IF(Table1[[#This Row],[RFM_Score]]="555","Champion", IF(AND(J1151&gt;=4,V1151&gt;=4),"Loyal", IF(U1151&lt;=2,"At Risk", IF(W1151&gt;=4,"Potential Loyalist","Others"))))</f>
        <v>Others</v>
      </c>
    </row>
    <row r="1152" spans="1:25">
      <c r="A1152" t="s">
        <v>618</v>
      </c>
      <c r="B1152">
        <v>30</v>
      </c>
      <c r="C1152" t="s">
        <v>24</v>
      </c>
      <c r="D1152" t="s">
        <v>25</v>
      </c>
      <c r="E1152" s="6" t="s">
        <v>13222</v>
      </c>
      <c r="F1152" t="s">
        <v>30</v>
      </c>
      <c r="G1152">
        <v>3</v>
      </c>
      <c r="H1152">
        <v>1</v>
      </c>
      <c r="I1152">
        <v>28</v>
      </c>
      <c r="J1152">
        <v>1</v>
      </c>
      <c r="K1152">
        <v>35.6</v>
      </c>
      <c r="L1152" t="str">
        <f t="shared" si="102"/>
        <v/>
      </c>
      <c r="M1152">
        <v>5</v>
      </c>
      <c r="N1152" t="str">
        <f t="shared" si="103"/>
        <v/>
      </c>
      <c r="O1152">
        <v>16</v>
      </c>
      <c r="P1152" s="11">
        <v>0.33333333333333298</v>
      </c>
      <c r="Q1152" s="11">
        <v>3.5714285714285698E-2</v>
      </c>
      <c r="R1152" s="12">
        <v>7.12</v>
      </c>
      <c r="S1152" t="s">
        <v>27</v>
      </c>
      <c r="T1152">
        <v>0</v>
      </c>
      <c r="U1152">
        <f t="shared" si="104"/>
        <v>5</v>
      </c>
      <c r="V1152">
        <f t="shared" si="105"/>
        <v>2</v>
      </c>
      <c r="W1152">
        <f t="shared" si="106"/>
        <v>1</v>
      </c>
      <c r="X1152" t="str">
        <f t="shared" si="107"/>
        <v>521</v>
      </c>
      <c r="Y1152" t="str">
        <f>IF(Table1[[#This Row],[RFM_Score]]="555","Champion", IF(AND(J1152&gt;=4,V1152&gt;=4),"Loyal", IF(U1152&lt;=2,"At Risk", IF(W1152&gt;=4,"Potential Loyalist","Others"))))</f>
        <v>Others</v>
      </c>
    </row>
    <row r="1153" spans="1:25">
      <c r="A1153" t="s">
        <v>10761</v>
      </c>
      <c r="B1153">
        <v>42</v>
      </c>
      <c r="C1153" t="s">
        <v>24</v>
      </c>
      <c r="D1153" t="s">
        <v>41</v>
      </c>
      <c r="E1153" s="6" t="s">
        <v>13223</v>
      </c>
      <c r="F1153" t="s">
        <v>26</v>
      </c>
      <c r="G1153">
        <v>0</v>
      </c>
      <c r="H1153">
        <v>0</v>
      </c>
      <c r="I1153">
        <v>50</v>
      </c>
      <c r="J1153">
        <v>3</v>
      </c>
      <c r="K1153">
        <v>35.42</v>
      </c>
      <c r="L1153" t="str">
        <f t="shared" si="102"/>
        <v/>
      </c>
      <c r="M1153">
        <v>5</v>
      </c>
      <c r="N1153" t="str">
        <f t="shared" si="103"/>
        <v/>
      </c>
      <c r="O1153">
        <v>71</v>
      </c>
      <c r="P1153" s="11">
        <v>0</v>
      </c>
      <c r="Q1153" s="11">
        <v>0.06</v>
      </c>
      <c r="R1153" s="12">
        <v>7.0839999999999996</v>
      </c>
      <c r="S1153" t="s">
        <v>27</v>
      </c>
      <c r="T1153">
        <v>0</v>
      </c>
      <c r="U1153">
        <f t="shared" si="104"/>
        <v>2</v>
      </c>
      <c r="V1153">
        <f t="shared" si="105"/>
        <v>2</v>
      </c>
      <c r="W1153">
        <f t="shared" si="106"/>
        <v>1</v>
      </c>
      <c r="X1153" t="str">
        <f t="shared" si="107"/>
        <v>221</v>
      </c>
      <c r="Y1153" t="str">
        <f>IF(Table1[[#This Row],[RFM_Score]]="555","Champion", IF(AND(J1153&gt;=4,V1153&gt;=4),"Loyal", IF(U1153&lt;=2,"At Risk", IF(W1153&gt;=4,"Potential Loyalist","Others"))))</f>
        <v>At Risk</v>
      </c>
    </row>
    <row r="1154" spans="1:25">
      <c r="A1154" t="s">
        <v>9090</v>
      </c>
      <c r="B1154">
        <v>30</v>
      </c>
      <c r="C1154" t="s">
        <v>19</v>
      </c>
      <c r="D1154" t="s">
        <v>46</v>
      </c>
      <c r="E1154" s="6" t="s">
        <v>13224</v>
      </c>
      <c r="F1154" t="s">
        <v>26</v>
      </c>
      <c r="G1154">
        <v>1</v>
      </c>
      <c r="H1154">
        <v>0</v>
      </c>
      <c r="I1154">
        <v>48</v>
      </c>
      <c r="J1154">
        <v>4</v>
      </c>
      <c r="K1154">
        <v>34.94</v>
      </c>
      <c r="L1154" t="str">
        <f t="shared" ref="L1154:L1217" si="108">IF(OR(K1154&lt;$AC$10, K1154&gt;$AC$11), "OUTLIER", "")</f>
        <v/>
      </c>
      <c r="M1154">
        <v>5</v>
      </c>
      <c r="N1154" t="str">
        <f t="shared" ref="N1154:N1217" si="109">IF(OR(M1154&lt;$AC$16, M1154&gt;$AC$17), "OUTLIER", "")</f>
        <v/>
      </c>
      <c r="O1154">
        <v>36</v>
      </c>
      <c r="P1154" s="11">
        <v>0</v>
      </c>
      <c r="Q1154" s="11">
        <v>8.3333333333333301E-2</v>
      </c>
      <c r="R1154" s="12">
        <v>6.9879999999999898</v>
      </c>
      <c r="S1154" t="s">
        <v>27</v>
      </c>
      <c r="T1154">
        <v>0</v>
      </c>
      <c r="U1154">
        <f t="shared" ref="U1154:U1217" si="110">IF(O1154&lt;=20,5,IF(O1154&lt;=40,4,IF(O1154&lt;=70,3,IF(O1154&lt;=100,2,1))))</f>
        <v>4</v>
      </c>
      <c r="V1154">
        <f t="shared" ref="V1154:V1217" si="111">IF(M1154&gt;=11,5,IF(M1154&gt;=9,4,IF(M1154&gt;=7,3,IF(M1154&gt;=5,2,1))))</f>
        <v>2</v>
      </c>
      <c r="W1154">
        <f t="shared" ref="W1154:W1217" si="112">IF(K1154&gt;=500,5,IF(K1154&gt;=300,4,IF(K1154&gt;=150,3,IF(K1154&gt;=50,2,1))))</f>
        <v>1</v>
      </c>
      <c r="X1154" t="str">
        <f t="shared" ref="X1154:X1217" si="113">U1154 &amp; V1154 &amp; W1154</f>
        <v>421</v>
      </c>
      <c r="Y1154" t="str">
        <f>IF(Table1[[#This Row],[RFM_Score]]="555","Champion", IF(AND(J1154&gt;=4,V1154&gt;=4),"Loyal", IF(U1154&lt;=2,"At Risk", IF(W1154&gt;=4,"Potential Loyalist","Others"))))</f>
        <v>Others</v>
      </c>
    </row>
    <row r="1155" spans="1:25">
      <c r="A1155" t="s">
        <v>5643</v>
      </c>
      <c r="B1155">
        <v>19</v>
      </c>
      <c r="C1155" t="s">
        <v>19</v>
      </c>
      <c r="D1155" t="s">
        <v>49</v>
      </c>
      <c r="E1155" s="6" t="s">
        <v>13225</v>
      </c>
      <c r="F1155" t="s">
        <v>26</v>
      </c>
      <c r="G1155">
        <v>3</v>
      </c>
      <c r="H1155">
        <v>0</v>
      </c>
      <c r="I1155">
        <v>45</v>
      </c>
      <c r="J1155">
        <v>1</v>
      </c>
      <c r="K1155">
        <v>34.9</v>
      </c>
      <c r="L1155" t="str">
        <f t="shared" si="108"/>
        <v/>
      </c>
      <c r="M1155">
        <v>5</v>
      </c>
      <c r="N1155" t="str">
        <f t="shared" si="109"/>
        <v/>
      </c>
      <c r="O1155">
        <v>29</v>
      </c>
      <c r="P1155" s="11">
        <v>0</v>
      </c>
      <c r="Q1155" s="11">
        <v>2.2222222222222199E-2</v>
      </c>
      <c r="R1155" s="12">
        <v>6.9799999999999898</v>
      </c>
      <c r="S1155" t="s">
        <v>27</v>
      </c>
      <c r="T1155">
        <v>0</v>
      </c>
      <c r="U1155">
        <f t="shared" si="110"/>
        <v>4</v>
      </c>
      <c r="V1155">
        <f t="shared" si="111"/>
        <v>2</v>
      </c>
      <c r="W1155">
        <f t="shared" si="112"/>
        <v>1</v>
      </c>
      <c r="X1155" t="str">
        <f t="shared" si="113"/>
        <v>421</v>
      </c>
      <c r="Y1155" t="str">
        <f>IF(Table1[[#This Row],[RFM_Score]]="555","Champion", IF(AND(J1155&gt;=4,V1155&gt;=4),"Loyal", IF(U1155&lt;=2,"At Risk", IF(W1155&gt;=4,"Potential Loyalist","Others"))))</f>
        <v>Others</v>
      </c>
    </row>
    <row r="1156" spans="1:25">
      <c r="A1156" t="s">
        <v>3962</v>
      </c>
      <c r="B1156">
        <v>30</v>
      </c>
      <c r="C1156" t="s">
        <v>19</v>
      </c>
      <c r="D1156" t="s">
        <v>41</v>
      </c>
      <c r="E1156" s="6" t="s">
        <v>13226</v>
      </c>
      <c r="F1156" t="s">
        <v>37</v>
      </c>
      <c r="G1156">
        <v>8</v>
      </c>
      <c r="H1156">
        <v>2</v>
      </c>
      <c r="I1156">
        <v>55</v>
      </c>
      <c r="J1156">
        <v>2</v>
      </c>
      <c r="K1156">
        <v>33.79</v>
      </c>
      <c r="L1156" t="str">
        <f t="shared" si="108"/>
        <v/>
      </c>
      <c r="M1156">
        <v>5</v>
      </c>
      <c r="N1156" t="str">
        <f t="shared" si="109"/>
        <v/>
      </c>
      <c r="O1156">
        <v>132</v>
      </c>
      <c r="P1156" s="11">
        <v>0.25</v>
      </c>
      <c r="Q1156" s="11">
        <v>3.6363636363636299E-2</v>
      </c>
      <c r="R1156" s="12">
        <v>6.758</v>
      </c>
      <c r="S1156" t="s">
        <v>27</v>
      </c>
      <c r="T1156">
        <v>0</v>
      </c>
      <c r="U1156">
        <f t="shared" si="110"/>
        <v>1</v>
      </c>
      <c r="V1156">
        <f t="shared" si="111"/>
        <v>2</v>
      </c>
      <c r="W1156">
        <f t="shared" si="112"/>
        <v>1</v>
      </c>
      <c r="X1156" t="str">
        <f t="shared" si="113"/>
        <v>121</v>
      </c>
      <c r="Y1156" t="str">
        <f>IF(Table1[[#This Row],[RFM_Score]]="555","Champion", IF(AND(J1156&gt;=4,V1156&gt;=4),"Loyal", IF(U1156&lt;=2,"At Risk", IF(W1156&gt;=4,"Potential Loyalist","Others"))))</f>
        <v>At Risk</v>
      </c>
    </row>
    <row r="1157" spans="1:25">
      <c r="A1157" t="s">
        <v>5235</v>
      </c>
      <c r="B1157">
        <v>24</v>
      </c>
      <c r="C1157" t="s">
        <v>24</v>
      </c>
      <c r="D1157" t="s">
        <v>25</v>
      </c>
      <c r="E1157" s="6" t="s">
        <v>13227</v>
      </c>
      <c r="F1157" t="s">
        <v>26</v>
      </c>
      <c r="G1157">
        <v>3</v>
      </c>
      <c r="H1157">
        <v>0</v>
      </c>
      <c r="I1157">
        <v>39</v>
      </c>
      <c r="J1157">
        <v>3</v>
      </c>
      <c r="K1157">
        <v>33.65</v>
      </c>
      <c r="L1157" t="str">
        <f t="shared" si="108"/>
        <v/>
      </c>
      <c r="M1157">
        <v>5</v>
      </c>
      <c r="N1157" t="str">
        <f t="shared" si="109"/>
        <v/>
      </c>
      <c r="O1157">
        <v>7</v>
      </c>
      <c r="P1157" s="11">
        <v>0</v>
      </c>
      <c r="Q1157" s="11">
        <v>7.69230769230769E-2</v>
      </c>
      <c r="R1157" s="12">
        <v>6.7299999999999898</v>
      </c>
      <c r="S1157" t="s">
        <v>27</v>
      </c>
      <c r="T1157">
        <v>0</v>
      </c>
      <c r="U1157">
        <f t="shared" si="110"/>
        <v>5</v>
      </c>
      <c r="V1157">
        <f t="shared" si="111"/>
        <v>2</v>
      </c>
      <c r="W1157">
        <f t="shared" si="112"/>
        <v>1</v>
      </c>
      <c r="X1157" t="str">
        <f t="shared" si="113"/>
        <v>521</v>
      </c>
      <c r="Y1157" t="str">
        <f>IF(Table1[[#This Row],[RFM_Score]]="555","Champion", IF(AND(J1157&gt;=4,V1157&gt;=4),"Loyal", IF(U1157&lt;=2,"At Risk", IF(W1157&gt;=4,"Potential Loyalist","Others"))))</f>
        <v>Others</v>
      </c>
    </row>
    <row r="1158" spans="1:25">
      <c r="A1158" t="s">
        <v>3831</v>
      </c>
      <c r="B1158">
        <v>35</v>
      </c>
      <c r="C1158" t="s">
        <v>24</v>
      </c>
      <c r="D1158" t="s">
        <v>25</v>
      </c>
      <c r="E1158" s="6" t="s">
        <v>13228</v>
      </c>
      <c r="F1158" t="s">
        <v>21</v>
      </c>
      <c r="G1158">
        <v>1</v>
      </c>
      <c r="H1158">
        <v>0</v>
      </c>
      <c r="I1158">
        <v>47</v>
      </c>
      <c r="J1158">
        <v>2</v>
      </c>
      <c r="K1158">
        <v>33.520000000000003</v>
      </c>
      <c r="L1158" t="str">
        <f t="shared" si="108"/>
        <v/>
      </c>
      <c r="M1158">
        <v>5</v>
      </c>
      <c r="N1158" t="str">
        <f t="shared" si="109"/>
        <v/>
      </c>
      <c r="O1158">
        <v>26</v>
      </c>
      <c r="P1158" s="11">
        <v>0</v>
      </c>
      <c r="Q1158" s="11">
        <v>4.2553191489361701E-2</v>
      </c>
      <c r="R1158" s="12">
        <v>6.7039999999999997</v>
      </c>
      <c r="S1158" t="s">
        <v>27</v>
      </c>
      <c r="T1158">
        <v>0</v>
      </c>
      <c r="U1158">
        <f t="shared" si="110"/>
        <v>4</v>
      </c>
      <c r="V1158">
        <f t="shared" si="111"/>
        <v>2</v>
      </c>
      <c r="W1158">
        <f t="shared" si="112"/>
        <v>1</v>
      </c>
      <c r="X1158" t="str">
        <f t="shared" si="113"/>
        <v>421</v>
      </c>
      <c r="Y1158" t="str">
        <f>IF(Table1[[#This Row],[RFM_Score]]="555","Champion", IF(AND(J1158&gt;=4,V1158&gt;=4),"Loyal", IF(U1158&lt;=2,"At Risk", IF(W1158&gt;=4,"Potential Loyalist","Others"))))</f>
        <v>Others</v>
      </c>
    </row>
    <row r="1159" spans="1:25">
      <c r="A1159" t="s">
        <v>4423</v>
      </c>
      <c r="B1159">
        <v>26</v>
      </c>
      <c r="C1159" t="s">
        <v>19</v>
      </c>
      <c r="D1159" t="s">
        <v>29</v>
      </c>
      <c r="E1159" s="6" t="s">
        <v>13229</v>
      </c>
      <c r="F1159" t="s">
        <v>30</v>
      </c>
      <c r="G1159">
        <v>2</v>
      </c>
      <c r="H1159">
        <v>1</v>
      </c>
      <c r="I1159">
        <v>42</v>
      </c>
      <c r="J1159">
        <v>0</v>
      </c>
      <c r="K1159">
        <v>33.25</v>
      </c>
      <c r="L1159" t="str">
        <f t="shared" si="108"/>
        <v/>
      </c>
      <c r="M1159">
        <v>5</v>
      </c>
      <c r="N1159" t="str">
        <f t="shared" si="109"/>
        <v/>
      </c>
      <c r="O1159">
        <v>6</v>
      </c>
      <c r="P1159" s="11">
        <v>0.5</v>
      </c>
      <c r="Q1159" s="11">
        <v>0</v>
      </c>
      <c r="R1159" s="12">
        <v>6.65</v>
      </c>
      <c r="S1159" t="s">
        <v>27</v>
      </c>
      <c r="T1159">
        <v>0</v>
      </c>
      <c r="U1159">
        <f t="shared" si="110"/>
        <v>5</v>
      </c>
      <c r="V1159">
        <f t="shared" si="111"/>
        <v>2</v>
      </c>
      <c r="W1159">
        <f t="shared" si="112"/>
        <v>1</v>
      </c>
      <c r="X1159" t="str">
        <f t="shared" si="113"/>
        <v>521</v>
      </c>
      <c r="Y1159" t="str">
        <f>IF(Table1[[#This Row],[RFM_Score]]="555","Champion", IF(AND(J1159&gt;=4,V1159&gt;=4),"Loyal", IF(U1159&lt;=2,"At Risk", IF(W1159&gt;=4,"Potential Loyalist","Others"))))</f>
        <v>Others</v>
      </c>
    </row>
    <row r="1160" spans="1:25">
      <c r="A1160" t="s">
        <v>778</v>
      </c>
      <c r="B1160">
        <v>19</v>
      </c>
      <c r="C1160" t="s">
        <v>24</v>
      </c>
      <c r="D1160" t="s">
        <v>25</v>
      </c>
      <c r="E1160" s="6" t="s">
        <v>13230</v>
      </c>
      <c r="F1160" t="s">
        <v>62</v>
      </c>
      <c r="G1160">
        <v>2</v>
      </c>
      <c r="H1160">
        <v>1</v>
      </c>
      <c r="I1160">
        <v>51</v>
      </c>
      <c r="J1160">
        <v>2</v>
      </c>
      <c r="K1160">
        <v>32.89</v>
      </c>
      <c r="L1160" t="str">
        <f t="shared" si="108"/>
        <v/>
      </c>
      <c r="M1160">
        <v>5</v>
      </c>
      <c r="N1160" t="str">
        <f t="shared" si="109"/>
        <v/>
      </c>
      <c r="O1160">
        <v>25</v>
      </c>
      <c r="P1160" s="11">
        <v>0.5</v>
      </c>
      <c r="Q1160" s="11">
        <v>3.9215686274509803E-2</v>
      </c>
      <c r="R1160" s="12">
        <v>6.5780000000000003</v>
      </c>
      <c r="S1160" t="s">
        <v>27</v>
      </c>
      <c r="T1160">
        <v>0</v>
      </c>
      <c r="U1160">
        <f t="shared" si="110"/>
        <v>4</v>
      </c>
      <c r="V1160">
        <f t="shared" si="111"/>
        <v>2</v>
      </c>
      <c r="W1160">
        <f t="shared" si="112"/>
        <v>1</v>
      </c>
      <c r="X1160" t="str">
        <f t="shared" si="113"/>
        <v>421</v>
      </c>
      <c r="Y1160" t="str">
        <f>IF(Table1[[#This Row],[RFM_Score]]="555","Champion", IF(AND(J1160&gt;=4,V1160&gt;=4),"Loyal", IF(U1160&lt;=2,"At Risk", IF(W1160&gt;=4,"Potential Loyalist","Others"))))</f>
        <v>Others</v>
      </c>
    </row>
    <row r="1161" spans="1:25">
      <c r="A1161" t="s">
        <v>5666</v>
      </c>
      <c r="B1161">
        <v>39</v>
      </c>
      <c r="C1161" t="s">
        <v>19</v>
      </c>
      <c r="D1161" t="s">
        <v>25</v>
      </c>
      <c r="E1161" s="6" t="s">
        <v>13231</v>
      </c>
      <c r="F1161" t="s">
        <v>60</v>
      </c>
      <c r="G1161">
        <v>3</v>
      </c>
      <c r="H1161">
        <v>0</v>
      </c>
      <c r="I1161">
        <v>47</v>
      </c>
      <c r="J1161">
        <v>4</v>
      </c>
      <c r="K1161">
        <v>32.79</v>
      </c>
      <c r="L1161" t="str">
        <f t="shared" si="108"/>
        <v/>
      </c>
      <c r="M1161">
        <v>5</v>
      </c>
      <c r="N1161" t="str">
        <f t="shared" si="109"/>
        <v/>
      </c>
      <c r="O1161">
        <v>15</v>
      </c>
      <c r="P1161" s="11">
        <v>0</v>
      </c>
      <c r="Q1161" s="11">
        <v>8.5106382978723402E-2</v>
      </c>
      <c r="R1161" s="12">
        <v>6.5579999999999998</v>
      </c>
      <c r="S1161" t="s">
        <v>27</v>
      </c>
      <c r="T1161">
        <v>0</v>
      </c>
      <c r="U1161">
        <f t="shared" si="110"/>
        <v>5</v>
      </c>
      <c r="V1161">
        <f t="shared" si="111"/>
        <v>2</v>
      </c>
      <c r="W1161">
        <f t="shared" si="112"/>
        <v>1</v>
      </c>
      <c r="X1161" t="str">
        <f t="shared" si="113"/>
        <v>521</v>
      </c>
      <c r="Y1161" t="str">
        <f>IF(Table1[[#This Row],[RFM_Score]]="555","Champion", IF(AND(J1161&gt;=4,V1161&gt;=4),"Loyal", IF(U1161&lt;=2,"At Risk", IF(W1161&gt;=4,"Potential Loyalist","Others"))))</f>
        <v>Others</v>
      </c>
    </row>
    <row r="1162" spans="1:25">
      <c r="A1162" t="s">
        <v>4115</v>
      </c>
      <c r="B1162">
        <v>30</v>
      </c>
      <c r="C1162" t="s">
        <v>19</v>
      </c>
      <c r="D1162" t="s">
        <v>20</v>
      </c>
      <c r="E1162" s="6" t="s">
        <v>13232</v>
      </c>
      <c r="F1162" t="s">
        <v>21</v>
      </c>
      <c r="G1162">
        <v>3</v>
      </c>
      <c r="H1162">
        <v>0</v>
      </c>
      <c r="I1162">
        <v>44</v>
      </c>
      <c r="J1162">
        <v>1</v>
      </c>
      <c r="K1162">
        <v>32.15</v>
      </c>
      <c r="L1162" t="str">
        <f t="shared" si="108"/>
        <v/>
      </c>
      <c r="M1162">
        <v>5</v>
      </c>
      <c r="N1162" t="str">
        <f t="shared" si="109"/>
        <v/>
      </c>
      <c r="O1162">
        <v>40</v>
      </c>
      <c r="P1162" s="11">
        <v>0</v>
      </c>
      <c r="Q1162" s="11">
        <v>2.27272727272727E-2</v>
      </c>
      <c r="R1162" s="12">
        <v>6.43</v>
      </c>
      <c r="S1162" t="s">
        <v>27</v>
      </c>
      <c r="T1162">
        <v>0</v>
      </c>
      <c r="U1162">
        <f t="shared" si="110"/>
        <v>4</v>
      </c>
      <c r="V1162">
        <f t="shared" si="111"/>
        <v>2</v>
      </c>
      <c r="W1162">
        <f t="shared" si="112"/>
        <v>1</v>
      </c>
      <c r="X1162" t="str">
        <f t="shared" si="113"/>
        <v>421</v>
      </c>
      <c r="Y1162" t="str">
        <f>IF(Table1[[#This Row],[RFM_Score]]="555","Champion", IF(AND(J1162&gt;=4,V1162&gt;=4),"Loyal", IF(U1162&lt;=2,"At Risk", IF(W1162&gt;=4,"Potential Loyalist","Others"))))</f>
        <v>Others</v>
      </c>
    </row>
    <row r="1163" spans="1:25">
      <c r="A1163" t="s">
        <v>4641</v>
      </c>
      <c r="B1163">
        <v>21</v>
      </c>
      <c r="C1163" t="s">
        <v>33</v>
      </c>
      <c r="D1163" t="s">
        <v>25</v>
      </c>
      <c r="E1163" s="6" t="s">
        <v>13233</v>
      </c>
      <c r="F1163" t="s">
        <v>60</v>
      </c>
      <c r="G1163">
        <v>3</v>
      </c>
      <c r="H1163">
        <v>2</v>
      </c>
      <c r="I1163">
        <v>48</v>
      </c>
      <c r="J1163">
        <v>4</v>
      </c>
      <c r="K1163">
        <v>31.92</v>
      </c>
      <c r="L1163" t="str">
        <f t="shared" si="108"/>
        <v/>
      </c>
      <c r="M1163">
        <v>5</v>
      </c>
      <c r="N1163" t="str">
        <f t="shared" si="109"/>
        <v/>
      </c>
      <c r="O1163">
        <v>8</v>
      </c>
      <c r="P1163" s="11">
        <v>0.66666666666666596</v>
      </c>
      <c r="Q1163" s="11">
        <v>8.3333333333333301E-2</v>
      </c>
      <c r="R1163" s="12">
        <v>6.3840000000000003</v>
      </c>
      <c r="S1163" t="s">
        <v>27</v>
      </c>
      <c r="T1163">
        <v>1</v>
      </c>
      <c r="U1163">
        <f t="shared" si="110"/>
        <v>5</v>
      </c>
      <c r="V1163">
        <f t="shared" si="111"/>
        <v>2</v>
      </c>
      <c r="W1163">
        <f t="shared" si="112"/>
        <v>1</v>
      </c>
      <c r="X1163" t="str">
        <f t="shared" si="113"/>
        <v>521</v>
      </c>
      <c r="Y1163" t="str">
        <f>IF(Table1[[#This Row],[RFM_Score]]="555","Champion", IF(AND(J1163&gt;=4,V1163&gt;=4),"Loyal", IF(U1163&lt;=2,"At Risk", IF(W1163&gt;=4,"Potential Loyalist","Others"))))</f>
        <v>Others</v>
      </c>
    </row>
    <row r="1164" spans="1:25">
      <c r="A1164" t="s">
        <v>2396</v>
      </c>
      <c r="B1164">
        <v>39</v>
      </c>
      <c r="C1164" t="s">
        <v>24</v>
      </c>
      <c r="D1164" t="s">
        <v>25</v>
      </c>
      <c r="E1164" s="6" t="s">
        <v>13234</v>
      </c>
      <c r="F1164" t="s">
        <v>21</v>
      </c>
      <c r="G1164">
        <v>2</v>
      </c>
      <c r="H1164">
        <v>0</v>
      </c>
      <c r="I1164">
        <v>41</v>
      </c>
      <c r="J1164">
        <v>2</v>
      </c>
      <c r="K1164">
        <v>31.59</v>
      </c>
      <c r="L1164" t="str">
        <f t="shared" si="108"/>
        <v/>
      </c>
      <c r="M1164">
        <v>5</v>
      </c>
      <c r="N1164" t="str">
        <f t="shared" si="109"/>
        <v/>
      </c>
      <c r="O1164">
        <v>8</v>
      </c>
      <c r="P1164" s="11">
        <v>0</v>
      </c>
      <c r="Q1164" s="11">
        <v>4.8780487804878002E-2</v>
      </c>
      <c r="R1164" s="12">
        <v>6.3179999999999996</v>
      </c>
      <c r="S1164" t="s">
        <v>27</v>
      </c>
      <c r="T1164">
        <v>0</v>
      </c>
      <c r="U1164">
        <f t="shared" si="110"/>
        <v>5</v>
      </c>
      <c r="V1164">
        <f t="shared" si="111"/>
        <v>2</v>
      </c>
      <c r="W1164">
        <f t="shared" si="112"/>
        <v>1</v>
      </c>
      <c r="X1164" t="str">
        <f t="shared" si="113"/>
        <v>521</v>
      </c>
      <c r="Y1164" t="str">
        <f>IF(Table1[[#This Row],[RFM_Score]]="555","Champion", IF(AND(J1164&gt;=4,V1164&gt;=4),"Loyal", IF(U1164&lt;=2,"At Risk", IF(W1164&gt;=4,"Potential Loyalist","Others"))))</f>
        <v>Others</v>
      </c>
    </row>
    <row r="1165" spans="1:25">
      <c r="A1165" t="s">
        <v>1687</v>
      </c>
      <c r="B1165">
        <v>41</v>
      </c>
      <c r="C1165" t="s">
        <v>24</v>
      </c>
      <c r="D1165" t="s">
        <v>35</v>
      </c>
      <c r="E1165" s="6" t="s">
        <v>13235</v>
      </c>
      <c r="F1165" t="s">
        <v>37</v>
      </c>
      <c r="G1165">
        <v>2</v>
      </c>
      <c r="H1165">
        <v>0</v>
      </c>
      <c r="I1165">
        <v>47</v>
      </c>
      <c r="J1165">
        <v>1</v>
      </c>
      <c r="K1165">
        <v>31.24</v>
      </c>
      <c r="L1165" t="str">
        <f t="shared" si="108"/>
        <v/>
      </c>
      <c r="M1165">
        <v>5</v>
      </c>
      <c r="N1165" t="str">
        <f t="shared" si="109"/>
        <v/>
      </c>
      <c r="O1165">
        <v>97</v>
      </c>
      <c r="P1165" s="11">
        <v>0</v>
      </c>
      <c r="Q1165" s="11">
        <v>2.1276595744680799E-2</v>
      </c>
      <c r="R1165" s="12">
        <v>6.2479999999999896</v>
      </c>
      <c r="S1165" t="s">
        <v>27</v>
      </c>
      <c r="T1165">
        <v>0</v>
      </c>
      <c r="U1165">
        <f t="shared" si="110"/>
        <v>2</v>
      </c>
      <c r="V1165">
        <f t="shared" si="111"/>
        <v>2</v>
      </c>
      <c r="W1165">
        <f t="shared" si="112"/>
        <v>1</v>
      </c>
      <c r="X1165" t="str">
        <f t="shared" si="113"/>
        <v>221</v>
      </c>
      <c r="Y1165" t="str">
        <f>IF(Table1[[#This Row],[RFM_Score]]="555","Champion", IF(AND(J1165&gt;=4,V1165&gt;=4),"Loyal", IF(U1165&lt;=2,"At Risk", IF(W1165&gt;=4,"Potential Loyalist","Others"))))</f>
        <v>At Risk</v>
      </c>
    </row>
    <row r="1166" spans="1:25">
      <c r="A1166" t="s">
        <v>1135</v>
      </c>
      <c r="B1166">
        <v>45</v>
      </c>
      <c r="C1166" t="s">
        <v>24</v>
      </c>
      <c r="D1166" t="s">
        <v>25</v>
      </c>
      <c r="E1166" s="6" t="s">
        <v>13236</v>
      </c>
      <c r="F1166" t="s">
        <v>37</v>
      </c>
      <c r="G1166">
        <v>3</v>
      </c>
      <c r="H1166">
        <v>0</v>
      </c>
      <c r="I1166">
        <v>63</v>
      </c>
      <c r="J1166">
        <v>3</v>
      </c>
      <c r="K1166">
        <v>30.06</v>
      </c>
      <c r="L1166" t="str">
        <f t="shared" si="108"/>
        <v/>
      </c>
      <c r="M1166">
        <v>5</v>
      </c>
      <c r="N1166" t="str">
        <f t="shared" si="109"/>
        <v/>
      </c>
      <c r="O1166">
        <v>8</v>
      </c>
      <c r="P1166" s="11">
        <v>0</v>
      </c>
      <c r="Q1166" s="11">
        <v>4.7619047619047603E-2</v>
      </c>
      <c r="R1166" s="12">
        <v>6.0119999999999996</v>
      </c>
      <c r="S1166" t="s">
        <v>27</v>
      </c>
      <c r="T1166">
        <v>1</v>
      </c>
      <c r="U1166">
        <f t="shared" si="110"/>
        <v>5</v>
      </c>
      <c r="V1166">
        <f t="shared" si="111"/>
        <v>2</v>
      </c>
      <c r="W1166">
        <f t="shared" si="112"/>
        <v>1</v>
      </c>
      <c r="X1166" t="str">
        <f t="shared" si="113"/>
        <v>521</v>
      </c>
      <c r="Y1166" t="str">
        <f>IF(Table1[[#This Row],[RFM_Score]]="555","Champion", IF(AND(J1166&gt;=4,V1166&gt;=4),"Loyal", IF(U1166&lt;=2,"At Risk", IF(W1166&gt;=4,"Potential Loyalist","Others"))))</f>
        <v>Others</v>
      </c>
    </row>
    <row r="1167" spans="1:25">
      <c r="A1167" t="s">
        <v>1957</v>
      </c>
      <c r="B1167">
        <v>18</v>
      </c>
      <c r="C1167" t="s">
        <v>24</v>
      </c>
      <c r="D1167" t="s">
        <v>25</v>
      </c>
      <c r="E1167" s="6" t="s">
        <v>13237</v>
      </c>
      <c r="F1167" t="s">
        <v>37</v>
      </c>
      <c r="G1167">
        <v>5</v>
      </c>
      <c r="H1167">
        <v>1</v>
      </c>
      <c r="I1167">
        <v>62</v>
      </c>
      <c r="J1167">
        <v>3</v>
      </c>
      <c r="K1167">
        <v>30.06</v>
      </c>
      <c r="L1167" t="str">
        <f t="shared" si="108"/>
        <v/>
      </c>
      <c r="M1167">
        <v>5</v>
      </c>
      <c r="N1167" t="str">
        <f t="shared" si="109"/>
        <v/>
      </c>
      <c r="O1167">
        <v>9</v>
      </c>
      <c r="P1167" s="11">
        <v>0.2</v>
      </c>
      <c r="Q1167" s="11">
        <v>4.8387096774193498E-2</v>
      </c>
      <c r="R1167" s="12">
        <v>6.0119999999999996</v>
      </c>
      <c r="S1167" t="s">
        <v>27</v>
      </c>
      <c r="T1167">
        <v>0</v>
      </c>
      <c r="U1167">
        <f t="shared" si="110"/>
        <v>5</v>
      </c>
      <c r="V1167">
        <f t="shared" si="111"/>
        <v>2</v>
      </c>
      <c r="W1167">
        <f t="shared" si="112"/>
        <v>1</v>
      </c>
      <c r="X1167" t="str">
        <f t="shared" si="113"/>
        <v>521</v>
      </c>
      <c r="Y1167" t="str">
        <f>IF(Table1[[#This Row],[RFM_Score]]="555","Champion", IF(AND(J1167&gt;=4,V1167&gt;=4),"Loyal", IF(U1167&lt;=2,"At Risk", IF(W1167&gt;=4,"Potential Loyalist","Others"))))</f>
        <v>Others</v>
      </c>
    </row>
    <row r="1168" spans="1:25">
      <c r="A1168" t="s">
        <v>6610</v>
      </c>
      <c r="B1168">
        <v>29</v>
      </c>
      <c r="C1168" t="s">
        <v>19</v>
      </c>
      <c r="D1168" t="s">
        <v>29</v>
      </c>
      <c r="E1168" s="6" t="s">
        <v>13238</v>
      </c>
      <c r="F1168" t="s">
        <v>21</v>
      </c>
      <c r="G1168">
        <v>2</v>
      </c>
      <c r="H1168">
        <v>0</v>
      </c>
      <c r="I1168">
        <v>69</v>
      </c>
      <c r="J1168">
        <v>4</v>
      </c>
      <c r="K1168">
        <v>30.04</v>
      </c>
      <c r="L1168" t="str">
        <f t="shared" si="108"/>
        <v/>
      </c>
      <c r="M1168">
        <v>5</v>
      </c>
      <c r="N1168" t="str">
        <f t="shared" si="109"/>
        <v/>
      </c>
      <c r="O1168">
        <v>14</v>
      </c>
      <c r="P1168" s="11">
        <v>0</v>
      </c>
      <c r="Q1168" s="11">
        <v>5.7971014492753603E-2</v>
      </c>
      <c r="R1168" s="12">
        <v>6.008</v>
      </c>
      <c r="S1168" t="s">
        <v>27</v>
      </c>
      <c r="T1168">
        <v>0</v>
      </c>
      <c r="U1168">
        <f t="shared" si="110"/>
        <v>5</v>
      </c>
      <c r="V1168">
        <f t="shared" si="111"/>
        <v>2</v>
      </c>
      <c r="W1168">
        <f t="shared" si="112"/>
        <v>1</v>
      </c>
      <c r="X1168" t="str">
        <f t="shared" si="113"/>
        <v>521</v>
      </c>
      <c r="Y1168" t="str">
        <f>IF(Table1[[#This Row],[RFM_Score]]="555","Champion", IF(AND(J1168&gt;=4,V1168&gt;=4),"Loyal", IF(U1168&lt;=2,"At Risk", IF(W1168&gt;=4,"Potential Loyalist","Others"))))</f>
        <v>Others</v>
      </c>
    </row>
    <row r="1169" spans="1:25">
      <c r="A1169" t="s">
        <v>7974</v>
      </c>
      <c r="B1169">
        <v>64</v>
      </c>
      <c r="C1169" t="s">
        <v>24</v>
      </c>
      <c r="D1169" t="s">
        <v>25</v>
      </c>
      <c r="E1169" s="6" t="s">
        <v>13239</v>
      </c>
      <c r="F1169" t="s">
        <v>30</v>
      </c>
      <c r="G1169">
        <v>2</v>
      </c>
      <c r="H1169">
        <v>0</v>
      </c>
      <c r="I1169">
        <v>69</v>
      </c>
      <c r="J1169">
        <v>3</v>
      </c>
      <c r="K1169">
        <v>29.77</v>
      </c>
      <c r="L1169" t="str">
        <f t="shared" si="108"/>
        <v/>
      </c>
      <c r="M1169">
        <v>5</v>
      </c>
      <c r="N1169" t="str">
        <f t="shared" si="109"/>
        <v/>
      </c>
      <c r="O1169">
        <v>11</v>
      </c>
      <c r="P1169" s="11">
        <v>0</v>
      </c>
      <c r="Q1169" s="11">
        <v>4.3478260869565202E-2</v>
      </c>
      <c r="R1169" s="12">
        <v>5.9539999999999997</v>
      </c>
      <c r="S1169" t="s">
        <v>27</v>
      </c>
      <c r="T1169">
        <v>0</v>
      </c>
      <c r="U1169">
        <f t="shared" si="110"/>
        <v>5</v>
      </c>
      <c r="V1169">
        <f t="shared" si="111"/>
        <v>2</v>
      </c>
      <c r="W1169">
        <f t="shared" si="112"/>
        <v>1</v>
      </c>
      <c r="X1169" t="str">
        <f t="shared" si="113"/>
        <v>521</v>
      </c>
      <c r="Y1169" t="str">
        <f>IF(Table1[[#This Row],[RFM_Score]]="555","Champion", IF(AND(J1169&gt;=4,V1169&gt;=4),"Loyal", IF(U1169&lt;=2,"At Risk", IF(W1169&gt;=4,"Potential Loyalist","Others"))))</f>
        <v>Others</v>
      </c>
    </row>
    <row r="1170" spans="1:25">
      <c r="A1170" t="s">
        <v>8491</v>
      </c>
      <c r="B1170">
        <v>21</v>
      </c>
      <c r="C1170" t="s">
        <v>19</v>
      </c>
      <c r="D1170" t="s">
        <v>29</v>
      </c>
      <c r="E1170" s="6" t="s">
        <v>13240</v>
      </c>
      <c r="F1170" t="s">
        <v>62</v>
      </c>
      <c r="G1170">
        <v>5</v>
      </c>
      <c r="H1170">
        <v>0</v>
      </c>
      <c r="I1170">
        <v>45</v>
      </c>
      <c r="J1170">
        <v>5</v>
      </c>
      <c r="K1170">
        <v>29.61</v>
      </c>
      <c r="L1170" t="str">
        <f t="shared" si="108"/>
        <v/>
      </c>
      <c r="M1170">
        <v>5</v>
      </c>
      <c r="N1170" t="str">
        <f t="shared" si="109"/>
        <v/>
      </c>
      <c r="O1170">
        <v>4</v>
      </c>
      <c r="P1170" s="11">
        <v>0</v>
      </c>
      <c r="Q1170" s="11">
        <v>0.11111111111111099</v>
      </c>
      <c r="R1170" s="12">
        <v>5.9219999999999997</v>
      </c>
      <c r="S1170" t="s">
        <v>27</v>
      </c>
      <c r="T1170">
        <v>0</v>
      </c>
      <c r="U1170">
        <f t="shared" si="110"/>
        <v>5</v>
      </c>
      <c r="V1170">
        <f t="shared" si="111"/>
        <v>2</v>
      </c>
      <c r="W1170">
        <f t="shared" si="112"/>
        <v>1</v>
      </c>
      <c r="X1170" t="str">
        <f t="shared" si="113"/>
        <v>521</v>
      </c>
      <c r="Y1170" t="str">
        <f>IF(Table1[[#This Row],[RFM_Score]]="555","Champion", IF(AND(J1170&gt;=4,V1170&gt;=4),"Loyal", IF(U1170&lt;=2,"At Risk", IF(W1170&gt;=4,"Potential Loyalist","Others"))))</f>
        <v>Others</v>
      </c>
    </row>
    <row r="1171" spans="1:25">
      <c r="A1171" t="s">
        <v>2530</v>
      </c>
      <c r="B1171">
        <v>52</v>
      </c>
      <c r="C1171" t="s">
        <v>24</v>
      </c>
      <c r="D1171" t="s">
        <v>29</v>
      </c>
      <c r="E1171" s="6" t="s">
        <v>13241</v>
      </c>
      <c r="F1171" t="s">
        <v>26</v>
      </c>
      <c r="G1171">
        <v>3</v>
      </c>
      <c r="H1171">
        <v>1</v>
      </c>
      <c r="I1171">
        <v>46</v>
      </c>
      <c r="J1171">
        <v>3</v>
      </c>
      <c r="K1171">
        <v>29.6</v>
      </c>
      <c r="L1171" t="str">
        <f t="shared" si="108"/>
        <v/>
      </c>
      <c r="M1171">
        <v>5</v>
      </c>
      <c r="N1171" t="str">
        <f t="shared" si="109"/>
        <v/>
      </c>
      <c r="O1171">
        <v>37</v>
      </c>
      <c r="P1171" s="11">
        <v>0.33333333333333298</v>
      </c>
      <c r="Q1171" s="11">
        <v>6.5217391304347797E-2</v>
      </c>
      <c r="R1171" s="12">
        <v>5.92</v>
      </c>
      <c r="S1171" t="s">
        <v>27</v>
      </c>
      <c r="T1171">
        <v>0</v>
      </c>
      <c r="U1171">
        <f t="shared" si="110"/>
        <v>4</v>
      </c>
      <c r="V1171">
        <f t="shared" si="111"/>
        <v>2</v>
      </c>
      <c r="W1171">
        <f t="shared" si="112"/>
        <v>1</v>
      </c>
      <c r="X1171" t="str">
        <f t="shared" si="113"/>
        <v>421</v>
      </c>
      <c r="Y1171" t="str">
        <f>IF(Table1[[#This Row],[RFM_Score]]="555","Champion", IF(AND(J1171&gt;=4,V1171&gt;=4),"Loyal", IF(U1171&lt;=2,"At Risk", IF(W1171&gt;=4,"Potential Loyalist","Others"))))</f>
        <v>Others</v>
      </c>
    </row>
    <row r="1172" spans="1:25">
      <c r="A1172" t="s">
        <v>292</v>
      </c>
      <c r="B1172">
        <v>29</v>
      </c>
      <c r="C1172" t="s">
        <v>19</v>
      </c>
      <c r="D1172" t="s">
        <v>35</v>
      </c>
      <c r="E1172" s="6" t="s">
        <v>13242</v>
      </c>
      <c r="F1172" t="s">
        <v>26</v>
      </c>
      <c r="G1172">
        <v>3</v>
      </c>
      <c r="H1172">
        <v>0</v>
      </c>
      <c r="I1172">
        <v>39</v>
      </c>
      <c r="J1172">
        <v>3</v>
      </c>
      <c r="K1172">
        <v>29.5</v>
      </c>
      <c r="L1172" t="str">
        <f t="shared" si="108"/>
        <v/>
      </c>
      <c r="M1172">
        <v>5</v>
      </c>
      <c r="N1172" t="str">
        <f t="shared" si="109"/>
        <v/>
      </c>
      <c r="O1172">
        <v>13</v>
      </c>
      <c r="P1172" s="11">
        <v>0</v>
      </c>
      <c r="Q1172" s="11">
        <v>7.69230769230769E-2</v>
      </c>
      <c r="R1172" s="12">
        <v>5.9</v>
      </c>
      <c r="S1172" t="s">
        <v>27</v>
      </c>
      <c r="T1172">
        <v>0</v>
      </c>
      <c r="U1172">
        <f t="shared" si="110"/>
        <v>5</v>
      </c>
      <c r="V1172">
        <f t="shared" si="111"/>
        <v>2</v>
      </c>
      <c r="W1172">
        <f t="shared" si="112"/>
        <v>1</v>
      </c>
      <c r="X1172" t="str">
        <f t="shared" si="113"/>
        <v>521</v>
      </c>
      <c r="Y1172" t="str">
        <f>IF(Table1[[#This Row],[RFM_Score]]="555","Champion", IF(AND(J1172&gt;=4,V1172&gt;=4),"Loyal", IF(U1172&lt;=2,"At Risk", IF(W1172&gt;=4,"Potential Loyalist","Others"))))</f>
        <v>Others</v>
      </c>
    </row>
    <row r="1173" spans="1:25">
      <c r="A1173" t="s">
        <v>4873</v>
      </c>
      <c r="B1173">
        <v>29</v>
      </c>
      <c r="C1173" t="s">
        <v>19</v>
      </c>
      <c r="D1173" t="s">
        <v>29</v>
      </c>
      <c r="E1173" s="6" t="s">
        <v>13243</v>
      </c>
      <c r="F1173" t="s">
        <v>37</v>
      </c>
      <c r="G1173">
        <v>3</v>
      </c>
      <c r="H1173">
        <v>1</v>
      </c>
      <c r="I1173">
        <v>40</v>
      </c>
      <c r="J1173">
        <v>3</v>
      </c>
      <c r="K1173">
        <v>29.2</v>
      </c>
      <c r="L1173" t="str">
        <f t="shared" si="108"/>
        <v/>
      </c>
      <c r="M1173">
        <v>5</v>
      </c>
      <c r="N1173" t="str">
        <f t="shared" si="109"/>
        <v/>
      </c>
      <c r="O1173">
        <v>60</v>
      </c>
      <c r="P1173" s="11">
        <v>0.33333333333333298</v>
      </c>
      <c r="Q1173" s="11">
        <v>7.4999999999999997E-2</v>
      </c>
      <c r="R1173" s="12">
        <v>5.84</v>
      </c>
      <c r="S1173" t="s">
        <v>27</v>
      </c>
      <c r="T1173">
        <v>0</v>
      </c>
      <c r="U1173">
        <f t="shared" si="110"/>
        <v>3</v>
      </c>
      <c r="V1173">
        <f t="shared" si="111"/>
        <v>2</v>
      </c>
      <c r="W1173">
        <f t="shared" si="112"/>
        <v>1</v>
      </c>
      <c r="X1173" t="str">
        <f t="shared" si="113"/>
        <v>321</v>
      </c>
      <c r="Y1173" t="str">
        <f>IF(Table1[[#This Row],[RFM_Score]]="555","Champion", IF(AND(J1173&gt;=4,V1173&gt;=4),"Loyal", IF(U1173&lt;=2,"At Risk", IF(W1173&gt;=4,"Potential Loyalist","Others"))))</f>
        <v>Others</v>
      </c>
    </row>
    <row r="1174" spans="1:25">
      <c r="A1174" t="s">
        <v>4369</v>
      </c>
      <c r="B1174">
        <v>44</v>
      </c>
      <c r="C1174" t="s">
        <v>19</v>
      </c>
      <c r="D1174" t="s">
        <v>20</v>
      </c>
      <c r="E1174" s="6" t="s">
        <v>13244</v>
      </c>
      <c r="F1174" t="s">
        <v>60</v>
      </c>
      <c r="G1174">
        <v>4</v>
      </c>
      <c r="H1174">
        <v>2</v>
      </c>
      <c r="I1174">
        <v>46</v>
      </c>
      <c r="J1174">
        <v>0</v>
      </c>
      <c r="K1174">
        <v>29.09</v>
      </c>
      <c r="L1174" t="str">
        <f t="shared" si="108"/>
        <v/>
      </c>
      <c r="M1174">
        <v>5</v>
      </c>
      <c r="N1174" t="str">
        <f t="shared" si="109"/>
        <v/>
      </c>
      <c r="O1174">
        <v>5</v>
      </c>
      <c r="P1174" s="11">
        <v>0.5</v>
      </c>
      <c r="Q1174" s="11">
        <v>0</v>
      </c>
      <c r="R1174" s="12">
        <v>5.8179999999999996</v>
      </c>
      <c r="S1174" t="s">
        <v>27</v>
      </c>
      <c r="T1174">
        <v>0</v>
      </c>
      <c r="U1174">
        <f t="shared" si="110"/>
        <v>5</v>
      </c>
      <c r="V1174">
        <f t="shared" si="111"/>
        <v>2</v>
      </c>
      <c r="W1174">
        <f t="shared" si="112"/>
        <v>1</v>
      </c>
      <c r="X1174" t="str">
        <f t="shared" si="113"/>
        <v>521</v>
      </c>
      <c r="Y1174" t="str">
        <f>IF(Table1[[#This Row],[RFM_Score]]="555","Champion", IF(AND(J1174&gt;=4,V1174&gt;=4),"Loyal", IF(U1174&lt;=2,"At Risk", IF(W1174&gt;=4,"Potential Loyalist","Others"))))</f>
        <v>Others</v>
      </c>
    </row>
    <row r="1175" spans="1:25">
      <c r="A1175" t="s">
        <v>7211</v>
      </c>
      <c r="B1175">
        <v>51</v>
      </c>
      <c r="C1175" t="s">
        <v>24</v>
      </c>
      <c r="D1175" t="s">
        <v>41</v>
      </c>
      <c r="E1175" s="6" t="s">
        <v>13245</v>
      </c>
      <c r="F1175" t="s">
        <v>21</v>
      </c>
      <c r="G1175">
        <v>3</v>
      </c>
      <c r="H1175">
        <v>0</v>
      </c>
      <c r="I1175">
        <v>43</v>
      </c>
      <c r="J1175">
        <v>1</v>
      </c>
      <c r="K1175">
        <v>28.99</v>
      </c>
      <c r="L1175" t="str">
        <f t="shared" si="108"/>
        <v/>
      </c>
      <c r="M1175">
        <v>5</v>
      </c>
      <c r="N1175" t="str">
        <f t="shared" si="109"/>
        <v/>
      </c>
      <c r="O1175">
        <v>27</v>
      </c>
      <c r="P1175" s="11">
        <v>0</v>
      </c>
      <c r="Q1175" s="11">
        <v>2.3255813953488299E-2</v>
      </c>
      <c r="R1175" s="12">
        <v>5.798</v>
      </c>
      <c r="S1175" t="s">
        <v>27</v>
      </c>
      <c r="T1175">
        <v>0</v>
      </c>
      <c r="U1175">
        <f t="shared" si="110"/>
        <v>4</v>
      </c>
      <c r="V1175">
        <f t="shared" si="111"/>
        <v>2</v>
      </c>
      <c r="W1175">
        <f t="shared" si="112"/>
        <v>1</v>
      </c>
      <c r="X1175" t="str">
        <f t="shared" si="113"/>
        <v>421</v>
      </c>
      <c r="Y1175" t="str">
        <f>IF(Table1[[#This Row],[RFM_Score]]="555","Champion", IF(AND(J1175&gt;=4,V1175&gt;=4),"Loyal", IF(U1175&lt;=2,"At Risk", IF(W1175&gt;=4,"Potential Loyalist","Others"))))</f>
        <v>Others</v>
      </c>
    </row>
    <row r="1176" spans="1:25">
      <c r="A1176" t="s">
        <v>2353</v>
      </c>
      <c r="B1176">
        <v>45</v>
      </c>
      <c r="C1176" t="s">
        <v>19</v>
      </c>
      <c r="D1176" t="s">
        <v>25</v>
      </c>
      <c r="E1176" s="6" t="s">
        <v>13246</v>
      </c>
      <c r="F1176" t="s">
        <v>30</v>
      </c>
      <c r="G1176">
        <v>4</v>
      </c>
      <c r="H1176">
        <v>1</v>
      </c>
      <c r="I1176">
        <v>55</v>
      </c>
      <c r="J1176">
        <v>4</v>
      </c>
      <c r="K1176">
        <v>28.95</v>
      </c>
      <c r="L1176" t="str">
        <f t="shared" si="108"/>
        <v/>
      </c>
      <c r="M1176">
        <v>5</v>
      </c>
      <c r="N1176" t="str">
        <f t="shared" si="109"/>
        <v/>
      </c>
      <c r="O1176">
        <v>6</v>
      </c>
      <c r="P1176" s="11">
        <v>0.25</v>
      </c>
      <c r="Q1176" s="11">
        <v>7.2727272727272696E-2</v>
      </c>
      <c r="R1176" s="12">
        <v>5.79</v>
      </c>
      <c r="S1176" t="s">
        <v>27</v>
      </c>
      <c r="T1176">
        <v>1</v>
      </c>
      <c r="U1176">
        <f t="shared" si="110"/>
        <v>5</v>
      </c>
      <c r="V1176">
        <f t="shared" si="111"/>
        <v>2</v>
      </c>
      <c r="W1176">
        <f t="shared" si="112"/>
        <v>1</v>
      </c>
      <c r="X1176" t="str">
        <f t="shared" si="113"/>
        <v>521</v>
      </c>
      <c r="Y1176" t="str">
        <f>IF(Table1[[#This Row],[RFM_Score]]="555","Champion", IF(AND(J1176&gt;=4,V1176&gt;=4),"Loyal", IF(U1176&lt;=2,"At Risk", IF(W1176&gt;=4,"Potential Loyalist","Others"))))</f>
        <v>Others</v>
      </c>
    </row>
    <row r="1177" spans="1:25">
      <c r="A1177" t="s">
        <v>6139</v>
      </c>
      <c r="B1177">
        <v>21</v>
      </c>
      <c r="C1177" t="s">
        <v>19</v>
      </c>
      <c r="D1177" t="s">
        <v>29</v>
      </c>
      <c r="E1177" s="6" t="s">
        <v>13247</v>
      </c>
      <c r="F1177" t="s">
        <v>21</v>
      </c>
      <c r="G1177">
        <v>1</v>
      </c>
      <c r="H1177">
        <v>0</v>
      </c>
      <c r="I1177">
        <v>60</v>
      </c>
      <c r="J1177">
        <v>7</v>
      </c>
      <c r="K1177">
        <v>28.72</v>
      </c>
      <c r="L1177" t="str">
        <f t="shared" si="108"/>
        <v/>
      </c>
      <c r="M1177">
        <v>5</v>
      </c>
      <c r="N1177" t="str">
        <f t="shared" si="109"/>
        <v/>
      </c>
      <c r="O1177">
        <v>1</v>
      </c>
      <c r="P1177" s="11">
        <v>0</v>
      </c>
      <c r="Q1177" s="11">
        <v>0.116666666666666</v>
      </c>
      <c r="R1177" s="12">
        <v>5.7439999999999998</v>
      </c>
      <c r="S1177" t="s">
        <v>27</v>
      </c>
      <c r="T1177">
        <v>1</v>
      </c>
      <c r="U1177">
        <f t="shared" si="110"/>
        <v>5</v>
      </c>
      <c r="V1177">
        <f t="shared" si="111"/>
        <v>2</v>
      </c>
      <c r="W1177">
        <f t="shared" si="112"/>
        <v>1</v>
      </c>
      <c r="X1177" t="str">
        <f t="shared" si="113"/>
        <v>521</v>
      </c>
      <c r="Y1177" t="str">
        <f>IF(Table1[[#This Row],[RFM_Score]]="555","Champion", IF(AND(J1177&gt;=4,V1177&gt;=4),"Loyal", IF(U1177&lt;=2,"At Risk", IF(W1177&gt;=4,"Potential Loyalist","Others"))))</f>
        <v>Others</v>
      </c>
    </row>
    <row r="1178" spans="1:25">
      <c r="A1178" t="s">
        <v>1116</v>
      </c>
      <c r="B1178">
        <v>45</v>
      </c>
      <c r="C1178" t="s">
        <v>24</v>
      </c>
      <c r="D1178" t="s">
        <v>29</v>
      </c>
      <c r="E1178" s="6" t="s">
        <v>13248</v>
      </c>
      <c r="F1178" t="s">
        <v>37</v>
      </c>
      <c r="G1178">
        <v>3</v>
      </c>
      <c r="H1178">
        <v>2</v>
      </c>
      <c r="I1178">
        <v>44</v>
      </c>
      <c r="J1178">
        <v>1</v>
      </c>
      <c r="K1178">
        <v>27.62</v>
      </c>
      <c r="L1178" t="str">
        <f t="shared" si="108"/>
        <v/>
      </c>
      <c r="M1178">
        <v>5</v>
      </c>
      <c r="N1178" t="str">
        <f t="shared" si="109"/>
        <v/>
      </c>
      <c r="O1178">
        <v>15</v>
      </c>
      <c r="P1178" s="11">
        <v>0.66666666666666596</v>
      </c>
      <c r="Q1178" s="11">
        <v>2.27272727272727E-2</v>
      </c>
      <c r="R1178" s="12">
        <v>5.524</v>
      </c>
      <c r="S1178" t="s">
        <v>27</v>
      </c>
      <c r="T1178">
        <v>0</v>
      </c>
      <c r="U1178">
        <f t="shared" si="110"/>
        <v>5</v>
      </c>
      <c r="V1178">
        <f t="shared" si="111"/>
        <v>2</v>
      </c>
      <c r="W1178">
        <f t="shared" si="112"/>
        <v>1</v>
      </c>
      <c r="X1178" t="str">
        <f t="shared" si="113"/>
        <v>521</v>
      </c>
      <c r="Y1178" t="str">
        <f>IF(Table1[[#This Row],[RFM_Score]]="555","Champion", IF(AND(J1178&gt;=4,V1178&gt;=4),"Loyal", IF(U1178&lt;=2,"At Risk", IF(W1178&gt;=4,"Potential Loyalist","Others"))))</f>
        <v>Others</v>
      </c>
    </row>
    <row r="1179" spans="1:25">
      <c r="A1179" t="s">
        <v>453</v>
      </c>
      <c r="B1179">
        <v>53</v>
      </c>
      <c r="C1179" t="s">
        <v>24</v>
      </c>
      <c r="D1179" t="s">
        <v>29</v>
      </c>
      <c r="E1179" s="6" t="s">
        <v>13249</v>
      </c>
      <c r="F1179" t="s">
        <v>37</v>
      </c>
      <c r="G1179">
        <v>0</v>
      </c>
      <c r="H1179">
        <v>0</v>
      </c>
      <c r="I1179">
        <v>46</v>
      </c>
      <c r="J1179">
        <v>3</v>
      </c>
      <c r="K1179">
        <v>27.57</v>
      </c>
      <c r="L1179" t="str">
        <f t="shared" si="108"/>
        <v/>
      </c>
      <c r="M1179">
        <v>5</v>
      </c>
      <c r="N1179" t="str">
        <f t="shared" si="109"/>
        <v/>
      </c>
      <c r="O1179">
        <v>4</v>
      </c>
      <c r="P1179" s="11">
        <v>0</v>
      </c>
      <c r="Q1179" s="11">
        <v>6.5217391304347797E-2</v>
      </c>
      <c r="R1179" s="12">
        <v>5.5140000000000002</v>
      </c>
      <c r="S1179" t="s">
        <v>27</v>
      </c>
      <c r="T1179">
        <v>0</v>
      </c>
      <c r="U1179">
        <f t="shared" si="110"/>
        <v>5</v>
      </c>
      <c r="V1179">
        <f t="shared" si="111"/>
        <v>2</v>
      </c>
      <c r="W1179">
        <f t="shared" si="112"/>
        <v>1</v>
      </c>
      <c r="X1179" t="str">
        <f t="shared" si="113"/>
        <v>521</v>
      </c>
      <c r="Y1179" t="str">
        <f>IF(Table1[[#This Row],[RFM_Score]]="555","Champion", IF(AND(J1179&gt;=4,V1179&gt;=4),"Loyal", IF(U1179&lt;=2,"At Risk", IF(W1179&gt;=4,"Potential Loyalist","Others"))))</f>
        <v>Others</v>
      </c>
    </row>
    <row r="1180" spans="1:25">
      <c r="A1180" t="s">
        <v>8857</v>
      </c>
      <c r="B1180">
        <v>39</v>
      </c>
      <c r="C1180" t="s">
        <v>24</v>
      </c>
      <c r="D1180" t="s">
        <v>49</v>
      </c>
      <c r="E1180" s="6" t="s">
        <v>13250</v>
      </c>
      <c r="F1180" t="s">
        <v>26</v>
      </c>
      <c r="G1180">
        <v>3</v>
      </c>
      <c r="H1180">
        <v>1</v>
      </c>
      <c r="I1180">
        <v>64</v>
      </c>
      <c r="J1180">
        <v>4</v>
      </c>
      <c r="K1180">
        <v>27.18</v>
      </c>
      <c r="L1180" t="str">
        <f t="shared" si="108"/>
        <v/>
      </c>
      <c r="M1180">
        <v>5</v>
      </c>
      <c r="N1180" t="str">
        <f t="shared" si="109"/>
        <v/>
      </c>
      <c r="O1180">
        <v>22</v>
      </c>
      <c r="P1180" s="11">
        <v>0.33333333333333298</v>
      </c>
      <c r="Q1180" s="11">
        <v>6.25E-2</v>
      </c>
      <c r="R1180" s="12">
        <v>5.4359999999999999</v>
      </c>
      <c r="S1180" t="s">
        <v>27</v>
      </c>
      <c r="T1180">
        <v>0</v>
      </c>
      <c r="U1180">
        <f t="shared" si="110"/>
        <v>4</v>
      </c>
      <c r="V1180">
        <f t="shared" si="111"/>
        <v>2</v>
      </c>
      <c r="W1180">
        <f t="shared" si="112"/>
        <v>1</v>
      </c>
      <c r="X1180" t="str">
        <f t="shared" si="113"/>
        <v>421</v>
      </c>
      <c r="Y1180" t="str">
        <f>IF(Table1[[#This Row],[RFM_Score]]="555","Champion", IF(AND(J1180&gt;=4,V1180&gt;=4),"Loyal", IF(U1180&lt;=2,"At Risk", IF(W1180&gt;=4,"Potential Loyalist","Others"))))</f>
        <v>Others</v>
      </c>
    </row>
    <row r="1181" spans="1:25">
      <c r="A1181" t="s">
        <v>4517</v>
      </c>
      <c r="B1181">
        <v>20</v>
      </c>
      <c r="C1181" t="s">
        <v>19</v>
      </c>
      <c r="D1181" t="s">
        <v>29</v>
      </c>
      <c r="E1181" s="6" t="s">
        <v>13251</v>
      </c>
      <c r="F1181" t="s">
        <v>26</v>
      </c>
      <c r="G1181">
        <v>4</v>
      </c>
      <c r="H1181">
        <v>1</v>
      </c>
      <c r="I1181">
        <v>48</v>
      </c>
      <c r="J1181">
        <v>1</v>
      </c>
      <c r="K1181">
        <v>26.87</v>
      </c>
      <c r="L1181" t="str">
        <f t="shared" si="108"/>
        <v/>
      </c>
      <c r="M1181">
        <v>5</v>
      </c>
      <c r="N1181" t="str">
        <f t="shared" si="109"/>
        <v/>
      </c>
      <c r="O1181">
        <v>32</v>
      </c>
      <c r="P1181" s="11">
        <v>0.25</v>
      </c>
      <c r="Q1181" s="11">
        <v>2.0833333333333301E-2</v>
      </c>
      <c r="R1181" s="12">
        <v>5.3739999999999997</v>
      </c>
      <c r="S1181" t="s">
        <v>27</v>
      </c>
      <c r="T1181">
        <v>0</v>
      </c>
      <c r="U1181">
        <f t="shared" si="110"/>
        <v>4</v>
      </c>
      <c r="V1181">
        <f t="shared" si="111"/>
        <v>2</v>
      </c>
      <c r="W1181">
        <f t="shared" si="112"/>
        <v>1</v>
      </c>
      <c r="X1181" t="str">
        <f t="shared" si="113"/>
        <v>421</v>
      </c>
      <c r="Y1181" t="str">
        <f>IF(Table1[[#This Row],[RFM_Score]]="555","Champion", IF(AND(J1181&gt;=4,V1181&gt;=4),"Loyal", IF(U1181&lt;=2,"At Risk", IF(W1181&gt;=4,"Potential Loyalist","Others"))))</f>
        <v>Others</v>
      </c>
    </row>
    <row r="1182" spans="1:25">
      <c r="A1182" t="s">
        <v>10212</v>
      </c>
      <c r="B1182">
        <v>32</v>
      </c>
      <c r="C1182" t="s">
        <v>19</v>
      </c>
      <c r="D1182" t="s">
        <v>25</v>
      </c>
      <c r="E1182" s="6" t="s">
        <v>13252</v>
      </c>
      <c r="F1182" t="s">
        <v>37</v>
      </c>
      <c r="G1182">
        <v>3</v>
      </c>
      <c r="H1182">
        <v>0</v>
      </c>
      <c r="I1182">
        <v>50</v>
      </c>
      <c r="J1182">
        <v>4</v>
      </c>
      <c r="K1182">
        <v>26.68</v>
      </c>
      <c r="L1182" t="str">
        <f t="shared" si="108"/>
        <v/>
      </c>
      <c r="M1182">
        <v>5</v>
      </c>
      <c r="N1182" t="str">
        <f t="shared" si="109"/>
        <v/>
      </c>
      <c r="O1182">
        <v>33</v>
      </c>
      <c r="P1182" s="11">
        <v>0</v>
      </c>
      <c r="Q1182" s="11">
        <v>0.08</v>
      </c>
      <c r="R1182" s="12">
        <v>5.3360000000000003</v>
      </c>
      <c r="S1182" t="s">
        <v>27</v>
      </c>
      <c r="T1182">
        <v>0</v>
      </c>
      <c r="U1182">
        <f t="shared" si="110"/>
        <v>4</v>
      </c>
      <c r="V1182">
        <f t="shared" si="111"/>
        <v>2</v>
      </c>
      <c r="W1182">
        <f t="shared" si="112"/>
        <v>1</v>
      </c>
      <c r="X1182" t="str">
        <f t="shared" si="113"/>
        <v>421</v>
      </c>
      <c r="Y1182" t="str">
        <f>IF(Table1[[#This Row],[RFM_Score]]="555","Champion", IF(AND(J1182&gt;=4,V1182&gt;=4),"Loyal", IF(U1182&lt;=2,"At Risk", IF(W1182&gt;=4,"Potential Loyalist","Others"))))</f>
        <v>Others</v>
      </c>
    </row>
    <row r="1183" spans="1:25">
      <c r="A1183" t="s">
        <v>8969</v>
      </c>
      <c r="B1183">
        <v>35</v>
      </c>
      <c r="C1183" t="s">
        <v>24</v>
      </c>
      <c r="D1183" t="s">
        <v>29</v>
      </c>
      <c r="E1183" s="6" t="s">
        <v>13253</v>
      </c>
      <c r="F1183" t="s">
        <v>26</v>
      </c>
      <c r="G1183">
        <v>2</v>
      </c>
      <c r="H1183">
        <v>1</v>
      </c>
      <c r="I1183">
        <v>45</v>
      </c>
      <c r="J1183">
        <v>1</v>
      </c>
      <c r="K1183">
        <v>26.22</v>
      </c>
      <c r="L1183" t="str">
        <f t="shared" si="108"/>
        <v/>
      </c>
      <c r="M1183">
        <v>5</v>
      </c>
      <c r="N1183" t="str">
        <f t="shared" si="109"/>
        <v/>
      </c>
      <c r="O1183">
        <v>41</v>
      </c>
      <c r="P1183" s="11">
        <v>0.5</v>
      </c>
      <c r="Q1183" s="11">
        <v>2.2222222222222199E-2</v>
      </c>
      <c r="R1183" s="12">
        <v>5.2439999999999998</v>
      </c>
      <c r="S1183" t="s">
        <v>27</v>
      </c>
      <c r="T1183">
        <v>0</v>
      </c>
      <c r="U1183">
        <f t="shared" si="110"/>
        <v>3</v>
      </c>
      <c r="V1183">
        <f t="shared" si="111"/>
        <v>2</v>
      </c>
      <c r="W1183">
        <f t="shared" si="112"/>
        <v>1</v>
      </c>
      <c r="X1183" t="str">
        <f t="shared" si="113"/>
        <v>321</v>
      </c>
      <c r="Y1183" t="str">
        <f>IF(Table1[[#This Row],[RFM_Score]]="555","Champion", IF(AND(J1183&gt;=4,V1183&gt;=4),"Loyal", IF(U1183&lt;=2,"At Risk", IF(W1183&gt;=4,"Potential Loyalist","Others"))))</f>
        <v>Others</v>
      </c>
    </row>
    <row r="1184" spans="1:25">
      <c r="A1184" t="s">
        <v>10964</v>
      </c>
      <c r="B1184">
        <v>28</v>
      </c>
      <c r="C1184" t="s">
        <v>19</v>
      </c>
      <c r="D1184" t="s">
        <v>41</v>
      </c>
      <c r="E1184" s="6" t="s">
        <v>13254</v>
      </c>
      <c r="F1184" t="s">
        <v>26</v>
      </c>
      <c r="G1184">
        <v>1</v>
      </c>
      <c r="H1184">
        <v>1</v>
      </c>
      <c r="I1184">
        <v>39</v>
      </c>
      <c r="J1184">
        <v>4</v>
      </c>
      <c r="K1184">
        <v>25.65</v>
      </c>
      <c r="L1184" t="str">
        <f t="shared" si="108"/>
        <v/>
      </c>
      <c r="M1184">
        <v>5</v>
      </c>
      <c r="N1184" t="str">
        <f t="shared" si="109"/>
        <v/>
      </c>
      <c r="O1184">
        <v>37</v>
      </c>
      <c r="P1184" s="11">
        <v>1</v>
      </c>
      <c r="Q1184" s="11">
        <v>0.10256410256410201</v>
      </c>
      <c r="R1184" s="12">
        <v>5.13</v>
      </c>
      <c r="S1184" t="s">
        <v>27</v>
      </c>
      <c r="T1184">
        <v>0</v>
      </c>
      <c r="U1184">
        <f t="shared" si="110"/>
        <v>4</v>
      </c>
      <c r="V1184">
        <f t="shared" si="111"/>
        <v>2</v>
      </c>
      <c r="W1184">
        <f t="shared" si="112"/>
        <v>1</v>
      </c>
      <c r="X1184" t="str">
        <f t="shared" si="113"/>
        <v>421</v>
      </c>
      <c r="Y1184" t="str">
        <f>IF(Table1[[#This Row],[RFM_Score]]="555","Champion", IF(AND(J1184&gt;=4,V1184&gt;=4),"Loyal", IF(U1184&lt;=2,"At Risk", IF(W1184&gt;=4,"Potential Loyalist","Others"))))</f>
        <v>Others</v>
      </c>
    </row>
    <row r="1185" spans="1:25">
      <c r="A1185" t="s">
        <v>3207</v>
      </c>
      <c r="B1185">
        <v>23</v>
      </c>
      <c r="C1185" t="s">
        <v>24</v>
      </c>
      <c r="D1185" t="s">
        <v>25</v>
      </c>
      <c r="E1185" s="6" t="s">
        <v>13255</v>
      </c>
      <c r="F1185" t="s">
        <v>37</v>
      </c>
      <c r="G1185">
        <v>4</v>
      </c>
      <c r="H1185">
        <v>0</v>
      </c>
      <c r="I1185">
        <v>46</v>
      </c>
      <c r="J1185">
        <v>2</v>
      </c>
      <c r="K1185">
        <v>25.43</v>
      </c>
      <c r="L1185" t="str">
        <f t="shared" si="108"/>
        <v/>
      </c>
      <c r="M1185">
        <v>5</v>
      </c>
      <c r="N1185" t="str">
        <f t="shared" si="109"/>
        <v/>
      </c>
      <c r="O1185">
        <v>7</v>
      </c>
      <c r="P1185" s="11">
        <v>0</v>
      </c>
      <c r="Q1185" s="11">
        <v>4.3478260869565202E-2</v>
      </c>
      <c r="R1185" s="12">
        <v>5.0860000000000003</v>
      </c>
      <c r="S1185" t="s">
        <v>27</v>
      </c>
      <c r="T1185">
        <v>0</v>
      </c>
      <c r="U1185">
        <f t="shared" si="110"/>
        <v>5</v>
      </c>
      <c r="V1185">
        <f t="shared" si="111"/>
        <v>2</v>
      </c>
      <c r="W1185">
        <f t="shared" si="112"/>
        <v>1</v>
      </c>
      <c r="X1185" t="str">
        <f t="shared" si="113"/>
        <v>521</v>
      </c>
      <c r="Y1185" t="str">
        <f>IF(Table1[[#This Row],[RFM_Score]]="555","Champion", IF(AND(J1185&gt;=4,V1185&gt;=4),"Loyal", IF(U1185&lt;=2,"At Risk", IF(W1185&gt;=4,"Potential Loyalist","Others"))))</f>
        <v>Others</v>
      </c>
    </row>
    <row r="1186" spans="1:25">
      <c r="A1186" t="s">
        <v>7174</v>
      </c>
      <c r="B1186">
        <v>27</v>
      </c>
      <c r="C1186" t="s">
        <v>24</v>
      </c>
      <c r="D1186" t="s">
        <v>25</v>
      </c>
      <c r="E1186" s="6" t="s">
        <v>13256</v>
      </c>
      <c r="F1186" t="s">
        <v>30</v>
      </c>
      <c r="G1186">
        <v>5</v>
      </c>
      <c r="H1186">
        <v>1</v>
      </c>
      <c r="I1186">
        <v>44</v>
      </c>
      <c r="J1186">
        <v>2</v>
      </c>
      <c r="K1186">
        <v>25.02</v>
      </c>
      <c r="L1186" t="str">
        <f t="shared" si="108"/>
        <v/>
      </c>
      <c r="M1186">
        <v>5</v>
      </c>
      <c r="N1186" t="str">
        <f t="shared" si="109"/>
        <v/>
      </c>
      <c r="O1186">
        <v>10</v>
      </c>
      <c r="P1186" s="11">
        <v>0.2</v>
      </c>
      <c r="Q1186" s="11">
        <v>4.54545454545454E-2</v>
      </c>
      <c r="R1186" s="12">
        <v>5.0039999999999996</v>
      </c>
      <c r="S1186" t="s">
        <v>27</v>
      </c>
      <c r="T1186">
        <v>1</v>
      </c>
      <c r="U1186">
        <f t="shared" si="110"/>
        <v>5</v>
      </c>
      <c r="V1186">
        <f t="shared" si="111"/>
        <v>2</v>
      </c>
      <c r="W1186">
        <f t="shared" si="112"/>
        <v>1</v>
      </c>
      <c r="X1186" t="str">
        <f t="shared" si="113"/>
        <v>521</v>
      </c>
      <c r="Y1186" t="str">
        <f>IF(Table1[[#This Row],[RFM_Score]]="555","Champion", IF(AND(J1186&gt;=4,V1186&gt;=4),"Loyal", IF(U1186&lt;=2,"At Risk", IF(W1186&gt;=4,"Potential Loyalist","Others"))))</f>
        <v>Others</v>
      </c>
    </row>
    <row r="1187" spans="1:25">
      <c r="A1187" t="s">
        <v>8221</v>
      </c>
      <c r="B1187">
        <v>35</v>
      </c>
      <c r="C1187" t="s">
        <v>19</v>
      </c>
      <c r="D1187" t="s">
        <v>46</v>
      </c>
      <c r="E1187" s="6" t="s">
        <v>13257</v>
      </c>
      <c r="F1187" t="s">
        <v>21</v>
      </c>
      <c r="G1187">
        <v>1</v>
      </c>
      <c r="H1187">
        <v>1</v>
      </c>
      <c r="I1187">
        <v>46</v>
      </c>
      <c r="J1187">
        <v>1</v>
      </c>
      <c r="K1187">
        <v>24.81</v>
      </c>
      <c r="L1187" t="str">
        <f t="shared" si="108"/>
        <v/>
      </c>
      <c r="M1187">
        <v>5</v>
      </c>
      <c r="N1187" t="str">
        <f t="shared" si="109"/>
        <v/>
      </c>
      <c r="O1187">
        <v>36</v>
      </c>
      <c r="P1187" s="11">
        <v>1</v>
      </c>
      <c r="Q1187" s="11">
        <v>2.1739130434782601E-2</v>
      </c>
      <c r="R1187" s="12">
        <v>4.9619999999999997</v>
      </c>
      <c r="S1187" t="s">
        <v>27</v>
      </c>
      <c r="T1187">
        <v>0</v>
      </c>
      <c r="U1187">
        <f t="shared" si="110"/>
        <v>4</v>
      </c>
      <c r="V1187">
        <f t="shared" si="111"/>
        <v>2</v>
      </c>
      <c r="W1187">
        <f t="shared" si="112"/>
        <v>1</v>
      </c>
      <c r="X1187" t="str">
        <f t="shared" si="113"/>
        <v>421</v>
      </c>
      <c r="Y1187" t="str">
        <f>IF(Table1[[#This Row],[RFM_Score]]="555","Champion", IF(AND(J1187&gt;=4,V1187&gt;=4),"Loyal", IF(U1187&lt;=2,"At Risk", IF(W1187&gt;=4,"Potential Loyalist","Others"))))</f>
        <v>Others</v>
      </c>
    </row>
    <row r="1188" spans="1:25">
      <c r="A1188" t="s">
        <v>10709</v>
      </c>
      <c r="B1188">
        <v>24</v>
      </c>
      <c r="C1188" t="s">
        <v>24</v>
      </c>
      <c r="D1188" t="s">
        <v>20</v>
      </c>
      <c r="E1188" s="6" t="s">
        <v>13258</v>
      </c>
      <c r="F1188" t="s">
        <v>26</v>
      </c>
      <c r="G1188">
        <v>4</v>
      </c>
      <c r="H1188">
        <v>1</v>
      </c>
      <c r="I1188">
        <v>50</v>
      </c>
      <c r="J1188">
        <v>0</v>
      </c>
      <c r="K1188">
        <v>24.06</v>
      </c>
      <c r="L1188" t="str">
        <f t="shared" si="108"/>
        <v/>
      </c>
      <c r="M1188">
        <v>5</v>
      </c>
      <c r="N1188" t="str">
        <f t="shared" si="109"/>
        <v/>
      </c>
      <c r="O1188">
        <v>2</v>
      </c>
      <c r="P1188" s="11">
        <v>0.25</v>
      </c>
      <c r="Q1188" s="11">
        <v>0</v>
      </c>
      <c r="R1188" s="12">
        <v>4.8119999999999896</v>
      </c>
      <c r="S1188" t="s">
        <v>27</v>
      </c>
      <c r="T1188">
        <v>0</v>
      </c>
      <c r="U1188">
        <f t="shared" si="110"/>
        <v>5</v>
      </c>
      <c r="V1188">
        <f t="shared" si="111"/>
        <v>2</v>
      </c>
      <c r="W1188">
        <f t="shared" si="112"/>
        <v>1</v>
      </c>
      <c r="X1188" t="str">
        <f t="shared" si="113"/>
        <v>521</v>
      </c>
      <c r="Y1188" t="str">
        <f>IF(Table1[[#This Row],[RFM_Score]]="555","Champion", IF(AND(J1188&gt;=4,V1188&gt;=4),"Loyal", IF(U1188&lt;=2,"At Risk", IF(W1188&gt;=4,"Potential Loyalist","Others"))))</f>
        <v>Others</v>
      </c>
    </row>
    <row r="1189" spans="1:25">
      <c r="A1189" t="s">
        <v>1082</v>
      </c>
      <c r="B1189">
        <v>45</v>
      </c>
      <c r="C1189" t="s">
        <v>24</v>
      </c>
      <c r="D1189" t="s">
        <v>25</v>
      </c>
      <c r="E1189" s="6" t="s">
        <v>13259</v>
      </c>
      <c r="F1189" t="s">
        <v>21</v>
      </c>
      <c r="G1189">
        <v>3</v>
      </c>
      <c r="H1189">
        <v>2</v>
      </c>
      <c r="I1189">
        <v>55</v>
      </c>
      <c r="J1189">
        <v>2</v>
      </c>
      <c r="K1189">
        <v>23.68</v>
      </c>
      <c r="L1189" t="str">
        <f t="shared" si="108"/>
        <v/>
      </c>
      <c r="M1189">
        <v>5</v>
      </c>
      <c r="N1189" t="str">
        <f t="shared" si="109"/>
        <v/>
      </c>
      <c r="O1189">
        <v>48</v>
      </c>
      <c r="P1189" s="11">
        <v>0.66666666666666596</v>
      </c>
      <c r="Q1189" s="11">
        <v>3.6363636363636299E-2</v>
      </c>
      <c r="R1189" s="12">
        <v>4.7359999999999998</v>
      </c>
      <c r="S1189" t="s">
        <v>27</v>
      </c>
      <c r="T1189">
        <v>0</v>
      </c>
      <c r="U1189">
        <f t="shared" si="110"/>
        <v>3</v>
      </c>
      <c r="V1189">
        <f t="shared" si="111"/>
        <v>2</v>
      </c>
      <c r="W1189">
        <f t="shared" si="112"/>
        <v>1</v>
      </c>
      <c r="X1189" t="str">
        <f t="shared" si="113"/>
        <v>321</v>
      </c>
      <c r="Y1189" t="str">
        <f>IF(Table1[[#This Row],[RFM_Score]]="555","Champion", IF(AND(J1189&gt;=4,V1189&gt;=4),"Loyal", IF(U1189&lt;=2,"At Risk", IF(W1189&gt;=4,"Potential Loyalist","Others"))))</f>
        <v>Others</v>
      </c>
    </row>
    <row r="1190" spans="1:25">
      <c r="A1190" t="s">
        <v>4565</v>
      </c>
      <c r="B1190">
        <v>34</v>
      </c>
      <c r="C1190" t="s">
        <v>19</v>
      </c>
      <c r="D1190" t="s">
        <v>49</v>
      </c>
      <c r="E1190" s="6" t="s">
        <v>13260</v>
      </c>
      <c r="F1190" t="s">
        <v>62</v>
      </c>
      <c r="G1190">
        <v>1</v>
      </c>
      <c r="H1190">
        <v>0</v>
      </c>
      <c r="I1190">
        <v>55</v>
      </c>
      <c r="J1190">
        <v>3</v>
      </c>
      <c r="K1190">
        <v>23.34</v>
      </c>
      <c r="L1190" t="str">
        <f t="shared" si="108"/>
        <v/>
      </c>
      <c r="M1190">
        <v>5</v>
      </c>
      <c r="N1190" t="str">
        <f t="shared" si="109"/>
        <v/>
      </c>
      <c r="O1190">
        <v>1</v>
      </c>
      <c r="P1190" s="11">
        <v>0</v>
      </c>
      <c r="Q1190" s="11">
        <v>5.4545454545454501E-2</v>
      </c>
      <c r="R1190" s="12">
        <v>4.6680000000000001</v>
      </c>
      <c r="S1190" t="s">
        <v>27</v>
      </c>
      <c r="T1190">
        <v>0</v>
      </c>
      <c r="U1190">
        <f t="shared" si="110"/>
        <v>5</v>
      </c>
      <c r="V1190">
        <f t="shared" si="111"/>
        <v>2</v>
      </c>
      <c r="W1190">
        <f t="shared" si="112"/>
        <v>1</v>
      </c>
      <c r="X1190" t="str">
        <f t="shared" si="113"/>
        <v>521</v>
      </c>
      <c r="Y1190" t="str">
        <f>IF(Table1[[#This Row],[RFM_Score]]="555","Champion", IF(AND(J1190&gt;=4,V1190&gt;=4),"Loyal", IF(U1190&lt;=2,"At Risk", IF(W1190&gt;=4,"Potential Loyalist","Others"))))</f>
        <v>Others</v>
      </c>
    </row>
    <row r="1191" spans="1:25">
      <c r="A1191" t="s">
        <v>2741</v>
      </c>
      <c r="B1191">
        <v>37</v>
      </c>
      <c r="C1191" t="s">
        <v>24</v>
      </c>
      <c r="D1191" t="s">
        <v>46</v>
      </c>
      <c r="E1191" s="6" t="s">
        <v>13261</v>
      </c>
      <c r="F1191" t="s">
        <v>30</v>
      </c>
      <c r="G1191">
        <v>3</v>
      </c>
      <c r="H1191">
        <v>0</v>
      </c>
      <c r="I1191">
        <v>43</v>
      </c>
      <c r="J1191">
        <v>2</v>
      </c>
      <c r="K1191">
        <v>22.84</v>
      </c>
      <c r="L1191" t="str">
        <f t="shared" si="108"/>
        <v/>
      </c>
      <c r="M1191">
        <v>5</v>
      </c>
      <c r="N1191" t="str">
        <f t="shared" si="109"/>
        <v/>
      </c>
      <c r="O1191">
        <v>0</v>
      </c>
      <c r="P1191" s="11">
        <v>0</v>
      </c>
      <c r="Q1191" s="11">
        <v>4.6511627906976702E-2</v>
      </c>
      <c r="R1191" s="12">
        <v>4.5679999999999996</v>
      </c>
      <c r="S1191" t="s">
        <v>27</v>
      </c>
      <c r="T1191">
        <v>0</v>
      </c>
      <c r="U1191">
        <f t="shared" si="110"/>
        <v>5</v>
      </c>
      <c r="V1191">
        <f t="shared" si="111"/>
        <v>2</v>
      </c>
      <c r="W1191">
        <f t="shared" si="112"/>
        <v>1</v>
      </c>
      <c r="X1191" t="str">
        <f t="shared" si="113"/>
        <v>521</v>
      </c>
      <c r="Y1191" t="str">
        <f>IF(Table1[[#This Row],[RFM_Score]]="555","Champion", IF(AND(J1191&gt;=4,V1191&gt;=4),"Loyal", IF(U1191&lt;=2,"At Risk", IF(W1191&gt;=4,"Potential Loyalist","Others"))))</f>
        <v>Others</v>
      </c>
    </row>
    <row r="1192" spans="1:25">
      <c r="A1192" t="s">
        <v>229</v>
      </c>
      <c r="B1192">
        <v>37</v>
      </c>
      <c r="C1192" t="s">
        <v>24</v>
      </c>
      <c r="D1192" t="s">
        <v>49</v>
      </c>
      <c r="E1192" s="6" t="s">
        <v>13262</v>
      </c>
      <c r="F1192" t="s">
        <v>26</v>
      </c>
      <c r="G1192">
        <v>1</v>
      </c>
      <c r="H1192">
        <v>0</v>
      </c>
      <c r="I1192">
        <v>41</v>
      </c>
      <c r="J1192">
        <v>2</v>
      </c>
      <c r="K1192">
        <v>22.03</v>
      </c>
      <c r="L1192" t="str">
        <f t="shared" si="108"/>
        <v/>
      </c>
      <c r="M1192">
        <v>5</v>
      </c>
      <c r="N1192" t="str">
        <f t="shared" si="109"/>
        <v/>
      </c>
      <c r="O1192">
        <v>8</v>
      </c>
      <c r="P1192" s="11">
        <v>0</v>
      </c>
      <c r="Q1192" s="11">
        <v>4.8780487804878002E-2</v>
      </c>
      <c r="R1192" s="12">
        <v>4.4059999999999997</v>
      </c>
      <c r="S1192" t="s">
        <v>27</v>
      </c>
      <c r="T1192">
        <v>0</v>
      </c>
      <c r="U1192">
        <f t="shared" si="110"/>
        <v>5</v>
      </c>
      <c r="V1192">
        <f t="shared" si="111"/>
        <v>2</v>
      </c>
      <c r="W1192">
        <f t="shared" si="112"/>
        <v>1</v>
      </c>
      <c r="X1192" t="str">
        <f t="shared" si="113"/>
        <v>521</v>
      </c>
      <c r="Y1192" t="str">
        <f>IF(Table1[[#This Row],[RFM_Score]]="555","Champion", IF(AND(J1192&gt;=4,V1192&gt;=4),"Loyal", IF(U1192&lt;=2,"At Risk", IF(W1192&gt;=4,"Potential Loyalist","Others"))))</f>
        <v>Others</v>
      </c>
    </row>
    <row r="1193" spans="1:25">
      <c r="A1193" t="s">
        <v>6959</v>
      </c>
      <c r="B1193">
        <v>40</v>
      </c>
      <c r="C1193" t="s">
        <v>24</v>
      </c>
      <c r="D1193" t="s">
        <v>25</v>
      </c>
      <c r="E1193" s="6" t="s">
        <v>13263</v>
      </c>
      <c r="F1193" t="s">
        <v>26</v>
      </c>
      <c r="G1193">
        <v>4</v>
      </c>
      <c r="H1193">
        <v>4</v>
      </c>
      <c r="I1193">
        <v>40</v>
      </c>
      <c r="J1193">
        <v>1</v>
      </c>
      <c r="K1193">
        <v>21.67</v>
      </c>
      <c r="L1193" t="str">
        <f t="shared" si="108"/>
        <v/>
      </c>
      <c r="M1193">
        <v>5</v>
      </c>
      <c r="N1193" t="str">
        <f t="shared" si="109"/>
        <v/>
      </c>
      <c r="O1193">
        <v>25</v>
      </c>
      <c r="P1193" s="11">
        <v>1</v>
      </c>
      <c r="Q1193" s="11">
        <v>2.5000000000000001E-2</v>
      </c>
      <c r="R1193" s="12">
        <v>4.3339999999999996</v>
      </c>
      <c r="S1193" t="s">
        <v>27</v>
      </c>
      <c r="T1193">
        <v>0</v>
      </c>
      <c r="U1193">
        <f t="shared" si="110"/>
        <v>4</v>
      </c>
      <c r="V1193">
        <f t="shared" si="111"/>
        <v>2</v>
      </c>
      <c r="W1193">
        <f t="shared" si="112"/>
        <v>1</v>
      </c>
      <c r="X1193" t="str">
        <f t="shared" si="113"/>
        <v>421</v>
      </c>
      <c r="Y1193" t="str">
        <f>IF(Table1[[#This Row],[RFM_Score]]="555","Champion", IF(AND(J1193&gt;=4,V1193&gt;=4),"Loyal", IF(U1193&lt;=2,"At Risk", IF(W1193&gt;=4,"Potential Loyalist","Others"))))</f>
        <v>Others</v>
      </c>
    </row>
    <row r="1194" spans="1:25">
      <c r="A1194" t="s">
        <v>5143</v>
      </c>
      <c r="B1194">
        <v>22</v>
      </c>
      <c r="C1194" t="s">
        <v>19</v>
      </c>
      <c r="D1194" t="s">
        <v>25</v>
      </c>
      <c r="E1194" s="6" t="s">
        <v>13264</v>
      </c>
      <c r="F1194" t="s">
        <v>62</v>
      </c>
      <c r="G1194">
        <v>6</v>
      </c>
      <c r="H1194">
        <v>1</v>
      </c>
      <c r="I1194">
        <v>43</v>
      </c>
      <c r="J1194">
        <v>1</v>
      </c>
      <c r="K1194">
        <v>21.17</v>
      </c>
      <c r="L1194" t="str">
        <f t="shared" si="108"/>
        <v/>
      </c>
      <c r="M1194">
        <v>5</v>
      </c>
      <c r="N1194" t="str">
        <f t="shared" si="109"/>
        <v/>
      </c>
      <c r="O1194">
        <v>12</v>
      </c>
      <c r="P1194" s="11">
        <v>0.16666666666666599</v>
      </c>
      <c r="Q1194" s="11">
        <v>2.3255813953488299E-2</v>
      </c>
      <c r="R1194" s="12">
        <v>4.234</v>
      </c>
      <c r="S1194" t="s">
        <v>27</v>
      </c>
      <c r="T1194">
        <v>1</v>
      </c>
      <c r="U1194">
        <f t="shared" si="110"/>
        <v>5</v>
      </c>
      <c r="V1194">
        <f t="shared" si="111"/>
        <v>2</v>
      </c>
      <c r="W1194">
        <f t="shared" si="112"/>
        <v>1</v>
      </c>
      <c r="X1194" t="str">
        <f t="shared" si="113"/>
        <v>521</v>
      </c>
      <c r="Y1194" t="str">
        <f>IF(Table1[[#This Row],[RFM_Score]]="555","Champion", IF(AND(J1194&gt;=4,V1194&gt;=4),"Loyal", IF(U1194&lt;=2,"At Risk", IF(W1194&gt;=4,"Potential Loyalist","Others"))))</f>
        <v>Others</v>
      </c>
    </row>
    <row r="1195" spans="1:25">
      <c r="A1195" t="s">
        <v>4230</v>
      </c>
      <c r="B1195">
        <v>18</v>
      </c>
      <c r="C1195" t="s">
        <v>24</v>
      </c>
      <c r="D1195" t="s">
        <v>25</v>
      </c>
      <c r="E1195" s="6" t="s">
        <v>13265</v>
      </c>
      <c r="F1195" t="s">
        <v>21</v>
      </c>
      <c r="G1195">
        <v>3</v>
      </c>
      <c r="H1195">
        <v>2</v>
      </c>
      <c r="I1195">
        <v>56</v>
      </c>
      <c r="J1195">
        <v>4</v>
      </c>
      <c r="K1195">
        <v>20.96</v>
      </c>
      <c r="L1195" t="str">
        <f t="shared" si="108"/>
        <v/>
      </c>
      <c r="M1195">
        <v>5</v>
      </c>
      <c r="N1195" t="str">
        <f t="shared" si="109"/>
        <v/>
      </c>
      <c r="O1195">
        <v>28</v>
      </c>
      <c r="P1195" s="11">
        <v>0.66666666666666596</v>
      </c>
      <c r="Q1195" s="11">
        <v>7.1428571428571397E-2</v>
      </c>
      <c r="R1195" s="12">
        <v>4.1920000000000002</v>
      </c>
      <c r="S1195" t="s">
        <v>27</v>
      </c>
      <c r="T1195">
        <v>0</v>
      </c>
      <c r="U1195">
        <f t="shared" si="110"/>
        <v>4</v>
      </c>
      <c r="V1195">
        <f t="shared" si="111"/>
        <v>2</v>
      </c>
      <c r="W1195">
        <f t="shared" si="112"/>
        <v>1</v>
      </c>
      <c r="X1195" t="str">
        <f t="shared" si="113"/>
        <v>421</v>
      </c>
      <c r="Y1195" t="str">
        <f>IF(Table1[[#This Row],[RFM_Score]]="555","Champion", IF(AND(J1195&gt;=4,V1195&gt;=4),"Loyal", IF(U1195&lt;=2,"At Risk", IF(W1195&gt;=4,"Potential Loyalist","Others"))))</f>
        <v>Others</v>
      </c>
    </row>
    <row r="1196" spans="1:25">
      <c r="A1196" t="s">
        <v>1064</v>
      </c>
      <c r="B1196">
        <v>36</v>
      </c>
      <c r="C1196" t="s">
        <v>24</v>
      </c>
      <c r="D1196" t="s">
        <v>25</v>
      </c>
      <c r="E1196" s="6" t="s">
        <v>13266</v>
      </c>
      <c r="F1196" t="s">
        <v>21</v>
      </c>
      <c r="G1196">
        <v>2</v>
      </c>
      <c r="H1196">
        <v>1</v>
      </c>
      <c r="I1196">
        <v>48</v>
      </c>
      <c r="J1196">
        <v>4</v>
      </c>
      <c r="K1196">
        <v>20.21</v>
      </c>
      <c r="L1196" t="str">
        <f t="shared" si="108"/>
        <v/>
      </c>
      <c r="M1196">
        <v>5</v>
      </c>
      <c r="N1196" t="str">
        <f t="shared" si="109"/>
        <v/>
      </c>
      <c r="O1196">
        <v>52</v>
      </c>
      <c r="P1196" s="11">
        <v>0.5</v>
      </c>
      <c r="Q1196" s="11">
        <v>8.3333333333333301E-2</v>
      </c>
      <c r="R1196" s="12">
        <v>4.0419999999999998</v>
      </c>
      <c r="S1196" t="s">
        <v>27</v>
      </c>
      <c r="T1196">
        <v>0</v>
      </c>
      <c r="U1196">
        <f t="shared" si="110"/>
        <v>3</v>
      </c>
      <c r="V1196">
        <f t="shared" si="111"/>
        <v>2</v>
      </c>
      <c r="W1196">
        <f t="shared" si="112"/>
        <v>1</v>
      </c>
      <c r="X1196" t="str">
        <f t="shared" si="113"/>
        <v>321</v>
      </c>
      <c r="Y1196" t="str">
        <f>IF(Table1[[#This Row],[RFM_Score]]="555","Champion", IF(AND(J1196&gt;=4,V1196&gt;=4),"Loyal", IF(U1196&lt;=2,"At Risk", IF(W1196&gt;=4,"Potential Loyalist","Others"))))</f>
        <v>Others</v>
      </c>
    </row>
    <row r="1197" spans="1:25">
      <c r="A1197" t="s">
        <v>11780</v>
      </c>
      <c r="B1197">
        <v>33</v>
      </c>
      <c r="C1197" t="s">
        <v>24</v>
      </c>
      <c r="D1197" t="s">
        <v>20</v>
      </c>
      <c r="E1197" s="6" t="s">
        <v>13267</v>
      </c>
      <c r="F1197" t="s">
        <v>60</v>
      </c>
      <c r="G1197">
        <v>0</v>
      </c>
      <c r="H1197">
        <v>0</v>
      </c>
      <c r="I1197">
        <v>50</v>
      </c>
      <c r="J1197">
        <v>2</v>
      </c>
      <c r="K1197">
        <v>19.97</v>
      </c>
      <c r="L1197" t="str">
        <f t="shared" si="108"/>
        <v/>
      </c>
      <c r="M1197">
        <v>5</v>
      </c>
      <c r="N1197" t="str">
        <f t="shared" si="109"/>
        <v/>
      </c>
      <c r="O1197">
        <v>59</v>
      </c>
      <c r="P1197" s="11">
        <v>0</v>
      </c>
      <c r="Q1197" s="11">
        <v>0.04</v>
      </c>
      <c r="R1197" s="12">
        <v>3.99399999999999</v>
      </c>
      <c r="S1197" t="s">
        <v>27</v>
      </c>
      <c r="T1197">
        <v>0</v>
      </c>
      <c r="U1197">
        <f t="shared" si="110"/>
        <v>3</v>
      </c>
      <c r="V1197">
        <f t="shared" si="111"/>
        <v>2</v>
      </c>
      <c r="W1197">
        <f t="shared" si="112"/>
        <v>1</v>
      </c>
      <c r="X1197" t="str">
        <f t="shared" si="113"/>
        <v>321</v>
      </c>
      <c r="Y1197" t="str">
        <f>IF(Table1[[#This Row],[RFM_Score]]="555","Champion", IF(AND(J1197&gt;=4,V1197&gt;=4),"Loyal", IF(U1197&lt;=2,"At Risk", IF(W1197&gt;=4,"Potential Loyalist","Others"))))</f>
        <v>Others</v>
      </c>
    </row>
    <row r="1198" spans="1:25">
      <c r="A1198" t="s">
        <v>9188</v>
      </c>
      <c r="B1198">
        <v>37</v>
      </c>
      <c r="C1198" t="s">
        <v>24</v>
      </c>
      <c r="D1198" t="s">
        <v>25</v>
      </c>
      <c r="E1198" s="6" t="s">
        <v>13268</v>
      </c>
      <c r="F1198" t="s">
        <v>37</v>
      </c>
      <c r="G1198">
        <v>4</v>
      </c>
      <c r="H1198">
        <v>3</v>
      </c>
      <c r="I1198">
        <v>51</v>
      </c>
      <c r="J1198">
        <v>3</v>
      </c>
      <c r="K1198">
        <v>19.63</v>
      </c>
      <c r="L1198" t="str">
        <f t="shared" si="108"/>
        <v/>
      </c>
      <c r="M1198">
        <v>5</v>
      </c>
      <c r="N1198" t="str">
        <f t="shared" si="109"/>
        <v/>
      </c>
      <c r="O1198">
        <v>2</v>
      </c>
      <c r="P1198" s="11">
        <v>0.75</v>
      </c>
      <c r="Q1198" s="11">
        <v>5.8823529411764698E-2</v>
      </c>
      <c r="R1198" s="12">
        <v>3.9259999999999899</v>
      </c>
      <c r="S1198" t="s">
        <v>27</v>
      </c>
      <c r="T1198">
        <v>0</v>
      </c>
      <c r="U1198">
        <f t="shared" si="110"/>
        <v>5</v>
      </c>
      <c r="V1198">
        <f t="shared" si="111"/>
        <v>2</v>
      </c>
      <c r="W1198">
        <f t="shared" si="112"/>
        <v>1</v>
      </c>
      <c r="X1198" t="str">
        <f t="shared" si="113"/>
        <v>521</v>
      </c>
      <c r="Y1198" t="str">
        <f>IF(Table1[[#This Row],[RFM_Score]]="555","Champion", IF(AND(J1198&gt;=4,V1198&gt;=4),"Loyal", IF(U1198&lt;=2,"At Risk", IF(W1198&gt;=4,"Potential Loyalist","Others"))))</f>
        <v>Others</v>
      </c>
    </row>
    <row r="1199" spans="1:25">
      <c r="A1199" t="s">
        <v>6966</v>
      </c>
      <c r="B1199">
        <v>22</v>
      </c>
      <c r="C1199" t="s">
        <v>24</v>
      </c>
      <c r="D1199" t="s">
        <v>25</v>
      </c>
      <c r="E1199" s="6" t="s">
        <v>13269</v>
      </c>
      <c r="F1199" t="s">
        <v>21</v>
      </c>
      <c r="G1199">
        <v>1</v>
      </c>
      <c r="H1199">
        <v>0</v>
      </c>
      <c r="I1199">
        <v>44</v>
      </c>
      <c r="J1199">
        <v>5</v>
      </c>
      <c r="K1199">
        <v>19.100000000000001</v>
      </c>
      <c r="L1199" t="str">
        <f t="shared" si="108"/>
        <v/>
      </c>
      <c r="M1199">
        <v>5</v>
      </c>
      <c r="N1199" t="str">
        <f t="shared" si="109"/>
        <v/>
      </c>
      <c r="O1199">
        <v>7</v>
      </c>
      <c r="P1199" s="11">
        <v>0</v>
      </c>
      <c r="Q1199" s="11">
        <v>0.11363636363636299</v>
      </c>
      <c r="R1199" s="12">
        <v>3.82</v>
      </c>
      <c r="S1199" t="s">
        <v>27</v>
      </c>
      <c r="T1199">
        <v>0</v>
      </c>
      <c r="U1199">
        <f t="shared" si="110"/>
        <v>5</v>
      </c>
      <c r="V1199">
        <f t="shared" si="111"/>
        <v>2</v>
      </c>
      <c r="W1199">
        <f t="shared" si="112"/>
        <v>1</v>
      </c>
      <c r="X1199" t="str">
        <f t="shared" si="113"/>
        <v>521</v>
      </c>
      <c r="Y1199" t="str">
        <f>IF(Table1[[#This Row],[RFM_Score]]="555","Champion", IF(AND(J1199&gt;=4,V1199&gt;=4),"Loyal", IF(U1199&lt;=2,"At Risk", IF(W1199&gt;=4,"Potential Loyalist","Others"))))</f>
        <v>Others</v>
      </c>
    </row>
    <row r="1200" spans="1:25">
      <c r="A1200" t="s">
        <v>9913</v>
      </c>
      <c r="B1200">
        <v>57</v>
      </c>
      <c r="C1200" t="s">
        <v>19</v>
      </c>
      <c r="D1200" t="s">
        <v>25</v>
      </c>
      <c r="E1200" s="6" t="s">
        <v>13270</v>
      </c>
      <c r="F1200" t="s">
        <v>62</v>
      </c>
      <c r="G1200">
        <v>1</v>
      </c>
      <c r="H1200">
        <v>0</v>
      </c>
      <c r="I1200">
        <v>47</v>
      </c>
      <c r="J1200">
        <v>4</v>
      </c>
      <c r="K1200">
        <v>18.66</v>
      </c>
      <c r="L1200" t="str">
        <f t="shared" si="108"/>
        <v/>
      </c>
      <c r="M1200">
        <v>5</v>
      </c>
      <c r="N1200" t="str">
        <f t="shared" si="109"/>
        <v/>
      </c>
      <c r="O1200">
        <v>34</v>
      </c>
      <c r="P1200" s="11">
        <v>0</v>
      </c>
      <c r="Q1200" s="11">
        <v>8.5106382978723402E-2</v>
      </c>
      <c r="R1200" s="12">
        <v>3.7320000000000002</v>
      </c>
      <c r="S1200" t="s">
        <v>27</v>
      </c>
      <c r="T1200">
        <v>0</v>
      </c>
      <c r="U1200">
        <f t="shared" si="110"/>
        <v>4</v>
      </c>
      <c r="V1200">
        <f t="shared" si="111"/>
        <v>2</v>
      </c>
      <c r="W1200">
        <f t="shared" si="112"/>
        <v>1</v>
      </c>
      <c r="X1200" t="str">
        <f t="shared" si="113"/>
        <v>421</v>
      </c>
      <c r="Y1200" t="str">
        <f>IF(Table1[[#This Row],[RFM_Score]]="555","Champion", IF(AND(J1200&gt;=4,V1200&gt;=4),"Loyal", IF(U1200&lt;=2,"At Risk", IF(W1200&gt;=4,"Potential Loyalist","Others"))))</f>
        <v>Others</v>
      </c>
    </row>
    <row r="1201" spans="1:25">
      <c r="A1201" t="s">
        <v>5275</v>
      </c>
      <c r="B1201">
        <v>37</v>
      </c>
      <c r="C1201" t="s">
        <v>19</v>
      </c>
      <c r="D1201" t="s">
        <v>46</v>
      </c>
      <c r="E1201" s="6" t="s">
        <v>13271</v>
      </c>
      <c r="F1201" t="s">
        <v>30</v>
      </c>
      <c r="G1201">
        <v>3</v>
      </c>
      <c r="H1201">
        <v>0</v>
      </c>
      <c r="I1201">
        <v>55</v>
      </c>
      <c r="J1201">
        <v>1</v>
      </c>
      <c r="K1201">
        <v>18.61</v>
      </c>
      <c r="L1201" t="str">
        <f t="shared" si="108"/>
        <v/>
      </c>
      <c r="M1201">
        <v>5</v>
      </c>
      <c r="N1201" t="str">
        <f t="shared" si="109"/>
        <v/>
      </c>
      <c r="O1201">
        <v>17</v>
      </c>
      <c r="P1201" s="11">
        <v>0</v>
      </c>
      <c r="Q1201" s="11">
        <v>1.8181818181818101E-2</v>
      </c>
      <c r="R1201" s="12">
        <v>3.722</v>
      </c>
      <c r="S1201" t="s">
        <v>27</v>
      </c>
      <c r="T1201">
        <v>0</v>
      </c>
      <c r="U1201">
        <f t="shared" si="110"/>
        <v>5</v>
      </c>
      <c r="V1201">
        <f t="shared" si="111"/>
        <v>2</v>
      </c>
      <c r="W1201">
        <f t="shared" si="112"/>
        <v>1</v>
      </c>
      <c r="X1201" t="str">
        <f t="shared" si="113"/>
        <v>521</v>
      </c>
      <c r="Y1201" t="str">
        <f>IF(Table1[[#This Row],[RFM_Score]]="555","Champion", IF(AND(J1201&gt;=4,V1201&gt;=4),"Loyal", IF(U1201&lt;=2,"At Risk", IF(W1201&gt;=4,"Potential Loyalist","Others"))))</f>
        <v>Others</v>
      </c>
    </row>
    <row r="1202" spans="1:25">
      <c r="A1202" t="s">
        <v>10171</v>
      </c>
      <c r="B1202">
        <v>22</v>
      </c>
      <c r="C1202" t="s">
        <v>24</v>
      </c>
      <c r="D1202" t="s">
        <v>35</v>
      </c>
      <c r="E1202" s="6" t="s">
        <v>13272</v>
      </c>
      <c r="F1202" t="s">
        <v>26</v>
      </c>
      <c r="G1202">
        <v>1</v>
      </c>
      <c r="H1202">
        <v>1</v>
      </c>
      <c r="I1202">
        <v>54</v>
      </c>
      <c r="J1202">
        <v>2</v>
      </c>
      <c r="K1202">
        <v>18.510000000000002</v>
      </c>
      <c r="L1202" t="str">
        <f t="shared" si="108"/>
        <v/>
      </c>
      <c r="M1202">
        <v>5</v>
      </c>
      <c r="N1202" t="str">
        <f t="shared" si="109"/>
        <v/>
      </c>
      <c r="O1202">
        <v>18</v>
      </c>
      <c r="P1202" s="11">
        <v>1</v>
      </c>
      <c r="Q1202" s="11">
        <v>3.7037037037037E-2</v>
      </c>
      <c r="R1202" s="12">
        <v>3.702</v>
      </c>
      <c r="S1202" t="s">
        <v>27</v>
      </c>
      <c r="T1202">
        <v>1</v>
      </c>
      <c r="U1202">
        <f t="shared" si="110"/>
        <v>5</v>
      </c>
      <c r="V1202">
        <f t="shared" si="111"/>
        <v>2</v>
      </c>
      <c r="W1202">
        <f t="shared" si="112"/>
        <v>1</v>
      </c>
      <c r="X1202" t="str">
        <f t="shared" si="113"/>
        <v>521</v>
      </c>
      <c r="Y1202" t="str">
        <f>IF(Table1[[#This Row],[RFM_Score]]="555","Champion", IF(AND(J1202&gt;=4,V1202&gt;=4),"Loyal", IF(U1202&lt;=2,"At Risk", IF(W1202&gt;=4,"Potential Loyalist","Others"))))</f>
        <v>Others</v>
      </c>
    </row>
    <row r="1203" spans="1:25">
      <c r="A1203" t="s">
        <v>2667</v>
      </c>
      <c r="B1203">
        <v>38</v>
      </c>
      <c r="C1203" t="s">
        <v>19</v>
      </c>
      <c r="D1203" t="s">
        <v>25</v>
      </c>
      <c r="E1203" s="6" t="s">
        <v>13273</v>
      </c>
      <c r="F1203" t="s">
        <v>30</v>
      </c>
      <c r="G1203">
        <v>0</v>
      </c>
      <c r="H1203">
        <v>0</v>
      </c>
      <c r="I1203">
        <v>51</v>
      </c>
      <c r="J1203">
        <v>3</v>
      </c>
      <c r="K1203">
        <v>18.38</v>
      </c>
      <c r="L1203" t="str">
        <f t="shared" si="108"/>
        <v/>
      </c>
      <c r="M1203">
        <v>5</v>
      </c>
      <c r="N1203" t="str">
        <f t="shared" si="109"/>
        <v/>
      </c>
      <c r="O1203">
        <v>4</v>
      </c>
      <c r="P1203" s="11">
        <v>0</v>
      </c>
      <c r="Q1203" s="11">
        <v>5.8823529411764698E-2</v>
      </c>
      <c r="R1203" s="12">
        <v>3.6759999999999899</v>
      </c>
      <c r="S1203" t="s">
        <v>27</v>
      </c>
      <c r="T1203">
        <v>0</v>
      </c>
      <c r="U1203">
        <f t="shared" si="110"/>
        <v>5</v>
      </c>
      <c r="V1203">
        <f t="shared" si="111"/>
        <v>2</v>
      </c>
      <c r="W1203">
        <f t="shared" si="112"/>
        <v>1</v>
      </c>
      <c r="X1203" t="str">
        <f t="shared" si="113"/>
        <v>521</v>
      </c>
      <c r="Y1203" t="str">
        <f>IF(Table1[[#This Row],[RFM_Score]]="555","Champion", IF(AND(J1203&gt;=4,V1203&gt;=4),"Loyal", IF(U1203&lt;=2,"At Risk", IF(W1203&gt;=4,"Potential Loyalist","Others"))))</f>
        <v>Others</v>
      </c>
    </row>
    <row r="1204" spans="1:25">
      <c r="A1204" t="s">
        <v>3534</v>
      </c>
      <c r="B1204">
        <v>34</v>
      </c>
      <c r="C1204" t="s">
        <v>24</v>
      </c>
      <c r="D1204" t="s">
        <v>29</v>
      </c>
      <c r="E1204" s="6" t="s">
        <v>13274</v>
      </c>
      <c r="F1204" t="s">
        <v>26</v>
      </c>
      <c r="G1204">
        <v>2</v>
      </c>
      <c r="H1204">
        <v>0</v>
      </c>
      <c r="I1204">
        <v>61</v>
      </c>
      <c r="J1204">
        <v>3</v>
      </c>
      <c r="K1204">
        <v>17.75</v>
      </c>
      <c r="L1204" t="str">
        <f t="shared" si="108"/>
        <v/>
      </c>
      <c r="M1204">
        <v>5</v>
      </c>
      <c r="N1204" t="str">
        <f t="shared" si="109"/>
        <v/>
      </c>
      <c r="O1204">
        <v>12</v>
      </c>
      <c r="P1204" s="11">
        <v>0</v>
      </c>
      <c r="Q1204" s="11">
        <v>4.9180327868852403E-2</v>
      </c>
      <c r="R1204" s="12">
        <v>3.55</v>
      </c>
      <c r="S1204" t="s">
        <v>27</v>
      </c>
      <c r="T1204">
        <v>0</v>
      </c>
      <c r="U1204">
        <f t="shared" si="110"/>
        <v>5</v>
      </c>
      <c r="V1204">
        <f t="shared" si="111"/>
        <v>2</v>
      </c>
      <c r="W1204">
        <f t="shared" si="112"/>
        <v>1</v>
      </c>
      <c r="X1204" t="str">
        <f t="shared" si="113"/>
        <v>521</v>
      </c>
      <c r="Y1204" t="str">
        <f>IF(Table1[[#This Row],[RFM_Score]]="555","Champion", IF(AND(J1204&gt;=4,V1204&gt;=4),"Loyal", IF(U1204&lt;=2,"At Risk", IF(W1204&gt;=4,"Potential Loyalist","Others"))))</f>
        <v>Others</v>
      </c>
    </row>
    <row r="1205" spans="1:25">
      <c r="A1205" t="s">
        <v>210</v>
      </c>
      <c r="B1205">
        <v>39</v>
      </c>
      <c r="C1205" t="s">
        <v>19</v>
      </c>
      <c r="D1205" t="s">
        <v>25</v>
      </c>
      <c r="E1205" s="6" t="s">
        <v>13275</v>
      </c>
      <c r="F1205" t="s">
        <v>30</v>
      </c>
      <c r="G1205">
        <v>5</v>
      </c>
      <c r="H1205">
        <v>1</v>
      </c>
      <c r="I1205">
        <v>44</v>
      </c>
      <c r="J1205">
        <v>1</v>
      </c>
      <c r="K1205">
        <v>17.3</v>
      </c>
      <c r="L1205" t="str">
        <f t="shared" si="108"/>
        <v/>
      </c>
      <c r="M1205">
        <v>5</v>
      </c>
      <c r="N1205" t="str">
        <f t="shared" si="109"/>
        <v/>
      </c>
      <c r="O1205">
        <v>23</v>
      </c>
      <c r="P1205" s="11">
        <v>0.2</v>
      </c>
      <c r="Q1205" s="11">
        <v>2.27272727272727E-2</v>
      </c>
      <c r="R1205" s="12">
        <v>3.46</v>
      </c>
      <c r="S1205" t="s">
        <v>27</v>
      </c>
      <c r="T1205">
        <v>0</v>
      </c>
      <c r="U1205">
        <f t="shared" si="110"/>
        <v>4</v>
      </c>
      <c r="V1205">
        <f t="shared" si="111"/>
        <v>2</v>
      </c>
      <c r="W1205">
        <f t="shared" si="112"/>
        <v>1</v>
      </c>
      <c r="X1205" t="str">
        <f t="shared" si="113"/>
        <v>421</v>
      </c>
      <c r="Y1205" t="str">
        <f>IF(Table1[[#This Row],[RFM_Score]]="555","Champion", IF(AND(J1205&gt;=4,V1205&gt;=4),"Loyal", IF(U1205&lt;=2,"At Risk", IF(W1205&gt;=4,"Potential Loyalist","Others"))))</f>
        <v>Others</v>
      </c>
    </row>
    <row r="1206" spans="1:25">
      <c r="A1206" t="s">
        <v>11979</v>
      </c>
      <c r="B1206">
        <v>44</v>
      </c>
      <c r="C1206" t="s">
        <v>19</v>
      </c>
      <c r="D1206" t="s">
        <v>25</v>
      </c>
      <c r="E1206" s="6" t="s">
        <v>13276</v>
      </c>
      <c r="F1206" t="s">
        <v>21</v>
      </c>
      <c r="G1206">
        <v>4</v>
      </c>
      <c r="H1206">
        <v>0</v>
      </c>
      <c r="I1206">
        <v>50</v>
      </c>
      <c r="J1206">
        <v>4</v>
      </c>
      <c r="K1206">
        <v>16.899999999999999</v>
      </c>
      <c r="L1206" t="str">
        <f t="shared" si="108"/>
        <v/>
      </c>
      <c r="M1206">
        <v>5</v>
      </c>
      <c r="N1206" t="str">
        <f t="shared" si="109"/>
        <v/>
      </c>
      <c r="O1206">
        <v>21</v>
      </c>
      <c r="P1206" s="11">
        <v>0</v>
      </c>
      <c r="Q1206" s="11">
        <v>0.08</v>
      </c>
      <c r="R1206" s="12">
        <v>3.38</v>
      </c>
      <c r="S1206" t="s">
        <v>27</v>
      </c>
      <c r="T1206">
        <v>0</v>
      </c>
      <c r="U1206">
        <f t="shared" si="110"/>
        <v>4</v>
      </c>
      <c r="V1206">
        <f t="shared" si="111"/>
        <v>2</v>
      </c>
      <c r="W1206">
        <f t="shared" si="112"/>
        <v>1</v>
      </c>
      <c r="X1206" t="str">
        <f t="shared" si="113"/>
        <v>421</v>
      </c>
      <c r="Y1206" t="str">
        <f>IF(Table1[[#This Row],[RFM_Score]]="555","Champion", IF(AND(J1206&gt;=4,V1206&gt;=4),"Loyal", IF(U1206&lt;=2,"At Risk", IF(W1206&gt;=4,"Potential Loyalist","Others"))))</f>
        <v>Others</v>
      </c>
    </row>
    <row r="1207" spans="1:25">
      <c r="A1207" t="s">
        <v>10055</v>
      </c>
      <c r="B1207">
        <v>26</v>
      </c>
      <c r="C1207" t="s">
        <v>19</v>
      </c>
      <c r="D1207" t="s">
        <v>46</v>
      </c>
      <c r="E1207" s="6" t="s">
        <v>13277</v>
      </c>
      <c r="F1207" t="s">
        <v>21</v>
      </c>
      <c r="G1207">
        <v>3</v>
      </c>
      <c r="H1207">
        <v>1</v>
      </c>
      <c r="I1207">
        <v>47</v>
      </c>
      <c r="J1207">
        <v>1</v>
      </c>
      <c r="K1207">
        <v>16.260000000000002</v>
      </c>
      <c r="L1207" t="str">
        <f t="shared" si="108"/>
        <v/>
      </c>
      <c r="M1207">
        <v>5</v>
      </c>
      <c r="N1207" t="str">
        <f t="shared" si="109"/>
        <v/>
      </c>
      <c r="O1207">
        <v>1</v>
      </c>
      <c r="P1207" s="11">
        <v>0.33333333333333298</v>
      </c>
      <c r="Q1207" s="11">
        <v>2.1276595744680799E-2</v>
      </c>
      <c r="R1207" s="12">
        <v>3.2519999999999998</v>
      </c>
      <c r="S1207" t="s">
        <v>27</v>
      </c>
      <c r="T1207">
        <v>0</v>
      </c>
      <c r="U1207">
        <f t="shared" si="110"/>
        <v>5</v>
      </c>
      <c r="V1207">
        <f t="shared" si="111"/>
        <v>2</v>
      </c>
      <c r="W1207">
        <f t="shared" si="112"/>
        <v>1</v>
      </c>
      <c r="X1207" t="str">
        <f t="shared" si="113"/>
        <v>521</v>
      </c>
      <c r="Y1207" t="str">
        <f>IF(Table1[[#This Row],[RFM_Score]]="555","Champion", IF(AND(J1207&gt;=4,V1207&gt;=4),"Loyal", IF(U1207&lt;=2,"At Risk", IF(W1207&gt;=4,"Potential Loyalist","Others"))))</f>
        <v>Others</v>
      </c>
    </row>
    <row r="1208" spans="1:25">
      <c r="A1208" t="s">
        <v>7771</v>
      </c>
      <c r="B1208">
        <v>36</v>
      </c>
      <c r="C1208" t="s">
        <v>24</v>
      </c>
      <c r="D1208" t="s">
        <v>20</v>
      </c>
      <c r="E1208" s="6" t="s">
        <v>13278</v>
      </c>
      <c r="F1208" t="s">
        <v>30</v>
      </c>
      <c r="G1208">
        <v>2</v>
      </c>
      <c r="H1208">
        <v>0</v>
      </c>
      <c r="I1208">
        <v>58</v>
      </c>
      <c r="J1208">
        <v>3</v>
      </c>
      <c r="K1208">
        <v>15.14</v>
      </c>
      <c r="L1208" t="str">
        <f t="shared" si="108"/>
        <v/>
      </c>
      <c r="M1208">
        <v>5</v>
      </c>
      <c r="N1208" t="str">
        <f t="shared" si="109"/>
        <v/>
      </c>
      <c r="O1208">
        <v>1</v>
      </c>
      <c r="P1208" s="11">
        <v>0</v>
      </c>
      <c r="Q1208" s="11">
        <v>5.1724137931034399E-2</v>
      </c>
      <c r="R1208" s="12">
        <v>3.028</v>
      </c>
      <c r="S1208" t="s">
        <v>27</v>
      </c>
      <c r="T1208">
        <v>0</v>
      </c>
      <c r="U1208">
        <f t="shared" si="110"/>
        <v>5</v>
      </c>
      <c r="V1208">
        <f t="shared" si="111"/>
        <v>2</v>
      </c>
      <c r="W1208">
        <f t="shared" si="112"/>
        <v>1</v>
      </c>
      <c r="X1208" t="str">
        <f t="shared" si="113"/>
        <v>521</v>
      </c>
      <c r="Y1208" t="str">
        <f>IF(Table1[[#This Row],[RFM_Score]]="555","Champion", IF(AND(J1208&gt;=4,V1208&gt;=4),"Loyal", IF(U1208&lt;=2,"At Risk", IF(W1208&gt;=4,"Potential Loyalist","Others"))))</f>
        <v>Others</v>
      </c>
    </row>
    <row r="1209" spans="1:25">
      <c r="A1209" t="s">
        <v>5332</v>
      </c>
      <c r="B1209">
        <v>32</v>
      </c>
      <c r="C1209" t="s">
        <v>24</v>
      </c>
      <c r="D1209" t="s">
        <v>25</v>
      </c>
      <c r="E1209" s="6" t="s">
        <v>13279</v>
      </c>
      <c r="F1209" t="s">
        <v>26</v>
      </c>
      <c r="G1209">
        <v>1</v>
      </c>
      <c r="H1209">
        <v>0</v>
      </c>
      <c r="I1209">
        <v>47</v>
      </c>
      <c r="J1209">
        <v>2</v>
      </c>
      <c r="K1209">
        <v>15.02</v>
      </c>
      <c r="L1209" t="str">
        <f t="shared" si="108"/>
        <v/>
      </c>
      <c r="M1209">
        <v>5</v>
      </c>
      <c r="N1209" t="str">
        <f t="shared" si="109"/>
        <v/>
      </c>
      <c r="O1209">
        <v>25</v>
      </c>
      <c r="P1209" s="11">
        <v>0</v>
      </c>
      <c r="Q1209" s="11">
        <v>4.2553191489361701E-2</v>
      </c>
      <c r="R1209" s="12">
        <v>3.004</v>
      </c>
      <c r="S1209" t="s">
        <v>27</v>
      </c>
      <c r="T1209">
        <v>0</v>
      </c>
      <c r="U1209">
        <f t="shared" si="110"/>
        <v>4</v>
      </c>
      <c r="V1209">
        <f t="shared" si="111"/>
        <v>2</v>
      </c>
      <c r="W1209">
        <f t="shared" si="112"/>
        <v>1</v>
      </c>
      <c r="X1209" t="str">
        <f t="shared" si="113"/>
        <v>421</v>
      </c>
      <c r="Y1209" t="str">
        <f>IF(Table1[[#This Row],[RFM_Score]]="555","Champion", IF(AND(J1209&gt;=4,V1209&gt;=4),"Loyal", IF(U1209&lt;=2,"At Risk", IF(W1209&gt;=4,"Potential Loyalist","Others"))))</f>
        <v>Others</v>
      </c>
    </row>
    <row r="1210" spans="1:25">
      <c r="A1210" t="s">
        <v>9482</v>
      </c>
      <c r="B1210">
        <v>18</v>
      </c>
      <c r="C1210" t="s">
        <v>33</v>
      </c>
      <c r="D1210" t="s">
        <v>25</v>
      </c>
      <c r="E1210" s="6" t="s">
        <v>13280</v>
      </c>
      <c r="F1210" t="s">
        <v>26</v>
      </c>
      <c r="G1210">
        <v>1</v>
      </c>
      <c r="H1210">
        <v>0</v>
      </c>
      <c r="I1210">
        <v>60</v>
      </c>
      <c r="J1210">
        <v>1</v>
      </c>
      <c r="K1210">
        <v>15.02</v>
      </c>
      <c r="L1210" t="str">
        <f t="shared" si="108"/>
        <v/>
      </c>
      <c r="M1210">
        <v>5</v>
      </c>
      <c r="N1210" t="str">
        <f t="shared" si="109"/>
        <v/>
      </c>
      <c r="O1210">
        <v>10</v>
      </c>
      <c r="P1210" s="11">
        <v>0</v>
      </c>
      <c r="Q1210" s="11">
        <v>1.6666666666666601E-2</v>
      </c>
      <c r="R1210" s="12">
        <v>3.004</v>
      </c>
      <c r="S1210" t="s">
        <v>27</v>
      </c>
      <c r="T1210">
        <v>0</v>
      </c>
      <c r="U1210">
        <f t="shared" si="110"/>
        <v>5</v>
      </c>
      <c r="V1210">
        <f t="shared" si="111"/>
        <v>2</v>
      </c>
      <c r="W1210">
        <f t="shared" si="112"/>
        <v>1</v>
      </c>
      <c r="X1210" t="str">
        <f t="shared" si="113"/>
        <v>521</v>
      </c>
      <c r="Y1210" t="str">
        <f>IF(Table1[[#This Row],[RFM_Score]]="555","Champion", IF(AND(J1210&gt;=4,V1210&gt;=4),"Loyal", IF(U1210&lt;=2,"At Risk", IF(W1210&gt;=4,"Potential Loyalist","Others"))))</f>
        <v>Others</v>
      </c>
    </row>
    <row r="1211" spans="1:25">
      <c r="A1211" t="s">
        <v>10328</v>
      </c>
      <c r="B1211">
        <v>18</v>
      </c>
      <c r="C1211" t="s">
        <v>24</v>
      </c>
      <c r="D1211" t="s">
        <v>29</v>
      </c>
      <c r="E1211" s="6" t="s">
        <v>13281</v>
      </c>
      <c r="F1211" t="s">
        <v>26</v>
      </c>
      <c r="G1211">
        <v>2</v>
      </c>
      <c r="H1211">
        <v>1</v>
      </c>
      <c r="I1211">
        <v>53</v>
      </c>
      <c r="J1211">
        <v>2</v>
      </c>
      <c r="K1211">
        <v>14.93</v>
      </c>
      <c r="L1211" t="str">
        <f t="shared" si="108"/>
        <v/>
      </c>
      <c r="M1211">
        <v>5</v>
      </c>
      <c r="N1211" t="str">
        <f t="shared" si="109"/>
        <v/>
      </c>
      <c r="O1211">
        <v>12</v>
      </c>
      <c r="P1211" s="11">
        <v>0.5</v>
      </c>
      <c r="Q1211" s="11">
        <v>3.7735849056603703E-2</v>
      </c>
      <c r="R1211" s="12">
        <v>2.98599999999999</v>
      </c>
      <c r="S1211" t="s">
        <v>27</v>
      </c>
      <c r="T1211">
        <v>0</v>
      </c>
      <c r="U1211">
        <f t="shared" si="110"/>
        <v>5</v>
      </c>
      <c r="V1211">
        <f t="shared" si="111"/>
        <v>2</v>
      </c>
      <c r="W1211">
        <f t="shared" si="112"/>
        <v>1</v>
      </c>
      <c r="X1211" t="str">
        <f t="shared" si="113"/>
        <v>521</v>
      </c>
      <c r="Y1211" t="str">
        <f>IF(Table1[[#This Row],[RFM_Score]]="555","Champion", IF(AND(J1211&gt;=4,V1211&gt;=4),"Loyal", IF(U1211&lt;=2,"At Risk", IF(W1211&gt;=4,"Potential Loyalist","Others"))))</f>
        <v>Others</v>
      </c>
    </row>
    <row r="1212" spans="1:25">
      <c r="A1212" t="s">
        <v>3074</v>
      </c>
      <c r="B1212">
        <v>37</v>
      </c>
      <c r="C1212" t="s">
        <v>24</v>
      </c>
      <c r="D1212" t="s">
        <v>35</v>
      </c>
      <c r="E1212" s="6" t="s">
        <v>13282</v>
      </c>
      <c r="F1212" t="s">
        <v>60</v>
      </c>
      <c r="G1212">
        <v>3</v>
      </c>
      <c r="H1212">
        <v>0</v>
      </c>
      <c r="I1212">
        <v>51</v>
      </c>
      <c r="J1212">
        <v>5</v>
      </c>
      <c r="K1212">
        <v>14.86</v>
      </c>
      <c r="L1212" t="str">
        <f t="shared" si="108"/>
        <v/>
      </c>
      <c r="M1212">
        <v>5</v>
      </c>
      <c r="N1212" t="str">
        <f t="shared" si="109"/>
        <v/>
      </c>
      <c r="O1212">
        <v>2</v>
      </c>
      <c r="P1212" s="11">
        <v>0</v>
      </c>
      <c r="Q1212" s="11">
        <v>9.8039215686274495E-2</v>
      </c>
      <c r="R1212" s="12">
        <v>2.972</v>
      </c>
      <c r="S1212" t="s">
        <v>27</v>
      </c>
      <c r="T1212">
        <v>0</v>
      </c>
      <c r="U1212">
        <f t="shared" si="110"/>
        <v>5</v>
      </c>
      <c r="V1212">
        <f t="shared" si="111"/>
        <v>2</v>
      </c>
      <c r="W1212">
        <f t="shared" si="112"/>
        <v>1</v>
      </c>
      <c r="X1212" t="str">
        <f t="shared" si="113"/>
        <v>521</v>
      </c>
      <c r="Y1212" t="str">
        <f>IF(Table1[[#This Row],[RFM_Score]]="555","Champion", IF(AND(J1212&gt;=4,V1212&gt;=4),"Loyal", IF(U1212&lt;=2,"At Risk", IF(W1212&gt;=4,"Potential Loyalist","Others"))))</f>
        <v>Others</v>
      </c>
    </row>
    <row r="1213" spans="1:25">
      <c r="A1213" t="s">
        <v>8804</v>
      </c>
      <c r="B1213">
        <v>37</v>
      </c>
      <c r="C1213" t="s">
        <v>24</v>
      </c>
      <c r="D1213" t="s">
        <v>25</v>
      </c>
      <c r="E1213" s="6" t="s">
        <v>13283</v>
      </c>
      <c r="F1213" t="s">
        <v>30</v>
      </c>
      <c r="G1213">
        <v>3</v>
      </c>
      <c r="H1213">
        <v>1</v>
      </c>
      <c r="I1213">
        <v>58</v>
      </c>
      <c r="J1213">
        <v>4</v>
      </c>
      <c r="K1213">
        <v>14.23</v>
      </c>
      <c r="L1213" t="str">
        <f t="shared" si="108"/>
        <v/>
      </c>
      <c r="M1213">
        <v>5</v>
      </c>
      <c r="N1213" t="str">
        <f t="shared" si="109"/>
        <v/>
      </c>
      <c r="O1213">
        <v>3</v>
      </c>
      <c r="P1213" s="11">
        <v>0.33333333333333298</v>
      </c>
      <c r="Q1213" s="11">
        <v>6.8965517241379296E-2</v>
      </c>
      <c r="R1213" s="12">
        <v>2.8460000000000001</v>
      </c>
      <c r="S1213" t="s">
        <v>27</v>
      </c>
      <c r="T1213">
        <v>0</v>
      </c>
      <c r="U1213">
        <f t="shared" si="110"/>
        <v>5</v>
      </c>
      <c r="V1213">
        <f t="shared" si="111"/>
        <v>2</v>
      </c>
      <c r="W1213">
        <f t="shared" si="112"/>
        <v>1</v>
      </c>
      <c r="X1213" t="str">
        <f t="shared" si="113"/>
        <v>521</v>
      </c>
      <c r="Y1213" t="str">
        <f>IF(Table1[[#This Row],[RFM_Score]]="555","Champion", IF(AND(J1213&gt;=4,V1213&gt;=4),"Loyal", IF(U1213&lt;=2,"At Risk", IF(W1213&gt;=4,"Potential Loyalist","Others"))))</f>
        <v>Others</v>
      </c>
    </row>
    <row r="1214" spans="1:25">
      <c r="A1214" t="s">
        <v>339</v>
      </c>
      <c r="B1214">
        <v>43</v>
      </c>
      <c r="C1214" t="s">
        <v>24</v>
      </c>
      <c r="D1214" t="s">
        <v>25</v>
      </c>
      <c r="E1214" s="6" t="s">
        <v>13284</v>
      </c>
      <c r="F1214" t="s">
        <v>30</v>
      </c>
      <c r="G1214">
        <v>3</v>
      </c>
      <c r="H1214">
        <v>0</v>
      </c>
      <c r="I1214">
        <v>50</v>
      </c>
      <c r="J1214">
        <v>3</v>
      </c>
      <c r="K1214">
        <v>13.95</v>
      </c>
      <c r="L1214" t="str">
        <f t="shared" si="108"/>
        <v/>
      </c>
      <c r="M1214">
        <v>5</v>
      </c>
      <c r="N1214" t="str">
        <f t="shared" si="109"/>
        <v/>
      </c>
      <c r="O1214">
        <v>56</v>
      </c>
      <c r="P1214" s="11">
        <v>0</v>
      </c>
      <c r="Q1214" s="11">
        <v>0.06</v>
      </c>
      <c r="R1214" s="12">
        <v>2.79</v>
      </c>
      <c r="S1214" t="s">
        <v>27</v>
      </c>
      <c r="T1214">
        <v>0</v>
      </c>
      <c r="U1214">
        <f t="shared" si="110"/>
        <v>3</v>
      </c>
      <c r="V1214">
        <f t="shared" si="111"/>
        <v>2</v>
      </c>
      <c r="W1214">
        <f t="shared" si="112"/>
        <v>1</v>
      </c>
      <c r="X1214" t="str">
        <f t="shared" si="113"/>
        <v>321</v>
      </c>
      <c r="Y1214" t="str">
        <f>IF(Table1[[#This Row],[RFM_Score]]="555","Champion", IF(AND(J1214&gt;=4,V1214&gt;=4),"Loyal", IF(U1214&lt;=2,"At Risk", IF(W1214&gt;=4,"Potential Loyalist","Others"))))</f>
        <v>Others</v>
      </c>
    </row>
    <row r="1215" spans="1:25">
      <c r="A1215" t="s">
        <v>1223</v>
      </c>
      <c r="B1215">
        <v>23</v>
      </c>
      <c r="C1215" t="s">
        <v>19</v>
      </c>
      <c r="D1215" t="s">
        <v>25</v>
      </c>
      <c r="E1215" s="6" t="s">
        <v>13285</v>
      </c>
      <c r="F1215" t="s">
        <v>30</v>
      </c>
      <c r="G1215">
        <v>2</v>
      </c>
      <c r="H1215">
        <v>0</v>
      </c>
      <c r="I1215">
        <v>49</v>
      </c>
      <c r="J1215">
        <v>3</v>
      </c>
      <c r="K1215">
        <v>13.58</v>
      </c>
      <c r="L1215" t="str">
        <f t="shared" si="108"/>
        <v/>
      </c>
      <c r="M1215">
        <v>5</v>
      </c>
      <c r="N1215" t="str">
        <f t="shared" si="109"/>
        <v/>
      </c>
      <c r="O1215">
        <v>42</v>
      </c>
      <c r="P1215" s="11">
        <v>0</v>
      </c>
      <c r="Q1215" s="11">
        <v>6.1224489795918297E-2</v>
      </c>
      <c r="R1215" s="12">
        <v>2.7160000000000002</v>
      </c>
      <c r="S1215" t="s">
        <v>27</v>
      </c>
      <c r="T1215">
        <v>0</v>
      </c>
      <c r="U1215">
        <f t="shared" si="110"/>
        <v>3</v>
      </c>
      <c r="V1215">
        <f t="shared" si="111"/>
        <v>2</v>
      </c>
      <c r="W1215">
        <f t="shared" si="112"/>
        <v>1</v>
      </c>
      <c r="X1215" t="str">
        <f t="shared" si="113"/>
        <v>321</v>
      </c>
      <c r="Y1215" t="str">
        <f>IF(Table1[[#This Row],[RFM_Score]]="555","Champion", IF(AND(J1215&gt;=4,V1215&gt;=4),"Loyal", IF(U1215&lt;=2,"At Risk", IF(W1215&gt;=4,"Potential Loyalist","Others"))))</f>
        <v>Others</v>
      </c>
    </row>
    <row r="1216" spans="1:25">
      <c r="A1216" t="s">
        <v>3938</v>
      </c>
      <c r="B1216">
        <v>33</v>
      </c>
      <c r="C1216" t="s">
        <v>19</v>
      </c>
      <c r="D1216" t="s">
        <v>35</v>
      </c>
      <c r="E1216" s="6" t="s">
        <v>13286</v>
      </c>
      <c r="F1216" t="s">
        <v>21</v>
      </c>
      <c r="G1216">
        <v>1</v>
      </c>
      <c r="H1216">
        <v>1</v>
      </c>
      <c r="I1216">
        <v>58</v>
      </c>
      <c r="J1216">
        <v>3</v>
      </c>
      <c r="K1216">
        <v>13.01</v>
      </c>
      <c r="L1216" t="str">
        <f t="shared" si="108"/>
        <v/>
      </c>
      <c r="M1216">
        <v>5</v>
      </c>
      <c r="N1216" t="str">
        <f t="shared" si="109"/>
        <v/>
      </c>
      <c r="O1216">
        <v>2</v>
      </c>
      <c r="P1216" s="11">
        <v>1</v>
      </c>
      <c r="Q1216" s="11">
        <v>5.1724137931034399E-2</v>
      </c>
      <c r="R1216" s="12">
        <v>2.6019999999999999</v>
      </c>
      <c r="S1216" t="s">
        <v>27</v>
      </c>
      <c r="T1216">
        <v>1</v>
      </c>
      <c r="U1216">
        <f t="shared" si="110"/>
        <v>5</v>
      </c>
      <c r="V1216">
        <f t="shared" si="111"/>
        <v>2</v>
      </c>
      <c r="W1216">
        <f t="shared" si="112"/>
        <v>1</v>
      </c>
      <c r="X1216" t="str">
        <f t="shared" si="113"/>
        <v>521</v>
      </c>
      <c r="Y1216" t="str">
        <f>IF(Table1[[#This Row],[RFM_Score]]="555","Champion", IF(AND(J1216&gt;=4,V1216&gt;=4),"Loyal", IF(U1216&lt;=2,"At Risk", IF(W1216&gt;=4,"Potential Loyalist","Others"))))</f>
        <v>Others</v>
      </c>
    </row>
    <row r="1217" spans="1:25">
      <c r="A1217" t="s">
        <v>6461</v>
      </c>
      <c r="B1217">
        <v>28</v>
      </c>
      <c r="C1217" t="s">
        <v>19</v>
      </c>
      <c r="D1217" t="s">
        <v>25</v>
      </c>
      <c r="E1217" s="6" t="s">
        <v>13287</v>
      </c>
      <c r="F1217" t="s">
        <v>26</v>
      </c>
      <c r="G1217">
        <v>0</v>
      </c>
      <c r="H1217">
        <v>0</v>
      </c>
      <c r="I1217">
        <v>49</v>
      </c>
      <c r="J1217">
        <v>3</v>
      </c>
      <c r="K1217">
        <v>11.99</v>
      </c>
      <c r="L1217" t="str">
        <f t="shared" si="108"/>
        <v/>
      </c>
      <c r="M1217">
        <v>5</v>
      </c>
      <c r="N1217" t="str">
        <f t="shared" si="109"/>
        <v/>
      </c>
      <c r="O1217">
        <v>45</v>
      </c>
      <c r="P1217" s="11">
        <v>0</v>
      </c>
      <c r="Q1217" s="11">
        <v>6.1224489795918297E-2</v>
      </c>
      <c r="R1217" s="12">
        <v>2.3980000000000001</v>
      </c>
      <c r="S1217" t="s">
        <v>27</v>
      </c>
      <c r="T1217">
        <v>0</v>
      </c>
      <c r="U1217">
        <f t="shared" si="110"/>
        <v>3</v>
      </c>
      <c r="V1217">
        <f t="shared" si="111"/>
        <v>2</v>
      </c>
      <c r="W1217">
        <f t="shared" si="112"/>
        <v>1</v>
      </c>
      <c r="X1217" t="str">
        <f t="shared" si="113"/>
        <v>321</v>
      </c>
      <c r="Y1217" t="str">
        <f>IF(Table1[[#This Row],[RFM_Score]]="555","Champion", IF(AND(J1217&gt;=4,V1217&gt;=4),"Loyal", IF(U1217&lt;=2,"At Risk", IF(W1217&gt;=4,"Potential Loyalist","Others"))))</f>
        <v>Others</v>
      </c>
    </row>
    <row r="1218" spans="1:25">
      <c r="A1218" t="s">
        <v>7957</v>
      </c>
      <c r="B1218">
        <v>50</v>
      </c>
      <c r="C1218" t="s">
        <v>24</v>
      </c>
      <c r="D1218" t="s">
        <v>49</v>
      </c>
      <c r="E1218" s="6" t="s">
        <v>13288</v>
      </c>
      <c r="F1218" t="s">
        <v>62</v>
      </c>
      <c r="G1218">
        <v>1</v>
      </c>
      <c r="H1218">
        <v>0</v>
      </c>
      <c r="I1218">
        <v>43</v>
      </c>
      <c r="J1218">
        <v>3</v>
      </c>
      <c r="K1218">
        <v>11.52</v>
      </c>
      <c r="L1218" t="str">
        <f t="shared" ref="L1218:L1281" si="114">IF(OR(K1218&lt;$AC$10, K1218&gt;$AC$11), "OUTLIER", "")</f>
        <v/>
      </c>
      <c r="M1218">
        <v>5</v>
      </c>
      <c r="N1218" t="str">
        <f t="shared" ref="N1218:N1281" si="115">IF(OR(M1218&lt;$AC$16, M1218&gt;$AC$17), "OUTLIER", "")</f>
        <v/>
      </c>
      <c r="O1218">
        <v>34</v>
      </c>
      <c r="P1218" s="11">
        <v>0</v>
      </c>
      <c r="Q1218" s="11">
        <v>6.9767441860465101E-2</v>
      </c>
      <c r="R1218" s="12">
        <v>2.3039999999999998</v>
      </c>
      <c r="S1218" t="s">
        <v>27</v>
      </c>
      <c r="T1218">
        <v>0</v>
      </c>
      <c r="U1218">
        <f t="shared" ref="U1218:U1281" si="116">IF(O1218&lt;=20,5,IF(O1218&lt;=40,4,IF(O1218&lt;=70,3,IF(O1218&lt;=100,2,1))))</f>
        <v>4</v>
      </c>
      <c r="V1218">
        <f t="shared" ref="V1218:V1281" si="117">IF(M1218&gt;=11,5,IF(M1218&gt;=9,4,IF(M1218&gt;=7,3,IF(M1218&gt;=5,2,1))))</f>
        <v>2</v>
      </c>
      <c r="W1218">
        <f t="shared" ref="W1218:W1281" si="118">IF(K1218&gt;=500,5,IF(K1218&gt;=300,4,IF(K1218&gt;=150,3,IF(K1218&gt;=50,2,1))))</f>
        <v>1</v>
      </c>
      <c r="X1218" t="str">
        <f t="shared" ref="X1218:X1281" si="119">U1218 &amp; V1218 &amp; W1218</f>
        <v>421</v>
      </c>
      <c r="Y1218" t="str">
        <f>IF(Table1[[#This Row],[RFM_Score]]="555","Champion", IF(AND(J1218&gt;=4,V1218&gt;=4),"Loyal", IF(U1218&lt;=2,"At Risk", IF(W1218&gt;=4,"Potential Loyalist","Others"))))</f>
        <v>Others</v>
      </c>
    </row>
    <row r="1219" spans="1:25">
      <c r="A1219" t="s">
        <v>6394</v>
      </c>
      <c r="B1219">
        <v>18</v>
      </c>
      <c r="C1219" t="s">
        <v>24</v>
      </c>
      <c r="D1219" t="s">
        <v>25</v>
      </c>
      <c r="E1219" s="6" t="s">
        <v>13289</v>
      </c>
      <c r="F1219" t="s">
        <v>21</v>
      </c>
      <c r="G1219">
        <v>3</v>
      </c>
      <c r="H1219">
        <v>1</v>
      </c>
      <c r="I1219">
        <v>44</v>
      </c>
      <c r="J1219">
        <v>2</v>
      </c>
      <c r="K1219">
        <v>11.26</v>
      </c>
      <c r="L1219" t="str">
        <f t="shared" si="114"/>
        <v/>
      </c>
      <c r="M1219">
        <v>5</v>
      </c>
      <c r="N1219" t="str">
        <f t="shared" si="115"/>
        <v/>
      </c>
      <c r="O1219">
        <v>18</v>
      </c>
      <c r="P1219" s="11">
        <v>0.33333333333333298</v>
      </c>
      <c r="Q1219" s="11">
        <v>4.54545454545454E-2</v>
      </c>
      <c r="R1219" s="12">
        <v>2.2519999999999998</v>
      </c>
      <c r="S1219" t="s">
        <v>27</v>
      </c>
      <c r="T1219">
        <v>0</v>
      </c>
      <c r="U1219">
        <f t="shared" si="116"/>
        <v>5</v>
      </c>
      <c r="V1219">
        <f t="shared" si="117"/>
        <v>2</v>
      </c>
      <c r="W1219">
        <f t="shared" si="118"/>
        <v>1</v>
      </c>
      <c r="X1219" t="str">
        <f t="shared" si="119"/>
        <v>521</v>
      </c>
      <c r="Y1219" t="str">
        <f>IF(Table1[[#This Row],[RFM_Score]]="555","Champion", IF(AND(J1219&gt;=4,V1219&gt;=4),"Loyal", IF(U1219&lt;=2,"At Risk", IF(W1219&gt;=4,"Potential Loyalist","Others"))))</f>
        <v>Others</v>
      </c>
    </row>
    <row r="1220" spans="1:25">
      <c r="A1220" t="s">
        <v>7615</v>
      </c>
      <c r="B1220">
        <v>28</v>
      </c>
      <c r="C1220" t="s">
        <v>19</v>
      </c>
      <c r="D1220" t="s">
        <v>49</v>
      </c>
      <c r="E1220" s="6" t="s">
        <v>13290</v>
      </c>
      <c r="F1220" t="s">
        <v>37</v>
      </c>
      <c r="G1220">
        <v>3</v>
      </c>
      <c r="H1220">
        <v>0</v>
      </c>
      <c r="I1220">
        <v>55</v>
      </c>
      <c r="J1220">
        <v>2</v>
      </c>
      <c r="K1220">
        <v>11.07</v>
      </c>
      <c r="L1220" t="str">
        <f t="shared" si="114"/>
        <v/>
      </c>
      <c r="M1220">
        <v>5</v>
      </c>
      <c r="N1220" t="str">
        <f t="shared" si="115"/>
        <v/>
      </c>
      <c r="O1220">
        <v>43</v>
      </c>
      <c r="P1220" s="11">
        <v>0</v>
      </c>
      <c r="Q1220" s="11">
        <v>3.6363636363636299E-2</v>
      </c>
      <c r="R1220" s="12">
        <v>2.214</v>
      </c>
      <c r="S1220" t="s">
        <v>27</v>
      </c>
      <c r="T1220">
        <v>0</v>
      </c>
      <c r="U1220">
        <f t="shared" si="116"/>
        <v>3</v>
      </c>
      <c r="V1220">
        <f t="shared" si="117"/>
        <v>2</v>
      </c>
      <c r="W1220">
        <f t="shared" si="118"/>
        <v>1</v>
      </c>
      <c r="X1220" t="str">
        <f t="shared" si="119"/>
        <v>321</v>
      </c>
      <c r="Y1220" t="str">
        <f>IF(Table1[[#This Row],[RFM_Score]]="555","Champion", IF(AND(J1220&gt;=4,V1220&gt;=4),"Loyal", IF(U1220&lt;=2,"At Risk", IF(W1220&gt;=4,"Potential Loyalist","Others"))))</f>
        <v>Others</v>
      </c>
    </row>
    <row r="1221" spans="1:25">
      <c r="A1221" t="s">
        <v>8008</v>
      </c>
      <c r="B1221">
        <v>42</v>
      </c>
      <c r="C1221" t="s">
        <v>24</v>
      </c>
      <c r="D1221" t="s">
        <v>29</v>
      </c>
      <c r="E1221" s="6" t="s">
        <v>13291</v>
      </c>
      <c r="F1221" t="s">
        <v>30</v>
      </c>
      <c r="G1221">
        <v>4</v>
      </c>
      <c r="H1221">
        <v>3</v>
      </c>
      <c r="I1221">
        <v>51</v>
      </c>
      <c r="J1221">
        <v>1</v>
      </c>
      <c r="K1221">
        <v>10.75</v>
      </c>
      <c r="L1221" t="str">
        <f t="shared" si="114"/>
        <v/>
      </c>
      <c r="M1221">
        <v>5</v>
      </c>
      <c r="N1221" t="str">
        <f t="shared" si="115"/>
        <v/>
      </c>
      <c r="O1221">
        <v>25</v>
      </c>
      <c r="P1221" s="11">
        <v>0.75</v>
      </c>
      <c r="Q1221" s="11">
        <v>1.9607843137254902E-2</v>
      </c>
      <c r="R1221" s="12">
        <v>2.15</v>
      </c>
      <c r="S1221" t="s">
        <v>27</v>
      </c>
      <c r="T1221">
        <v>0</v>
      </c>
      <c r="U1221">
        <f t="shared" si="116"/>
        <v>4</v>
      </c>
      <c r="V1221">
        <f t="shared" si="117"/>
        <v>2</v>
      </c>
      <c r="W1221">
        <f t="shared" si="118"/>
        <v>1</v>
      </c>
      <c r="X1221" t="str">
        <f t="shared" si="119"/>
        <v>421</v>
      </c>
      <c r="Y1221" t="str">
        <f>IF(Table1[[#This Row],[RFM_Score]]="555","Champion", IF(AND(J1221&gt;=4,V1221&gt;=4),"Loyal", IF(U1221&lt;=2,"At Risk", IF(W1221&gt;=4,"Potential Loyalist","Others"))))</f>
        <v>Others</v>
      </c>
    </row>
    <row r="1222" spans="1:25">
      <c r="A1222" t="s">
        <v>2768</v>
      </c>
      <c r="B1222">
        <v>55</v>
      </c>
      <c r="C1222" t="s">
        <v>19</v>
      </c>
      <c r="D1222" t="s">
        <v>35</v>
      </c>
      <c r="E1222" s="6" t="s">
        <v>13292</v>
      </c>
      <c r="F1222" t="s">
        <v>37</v>
      </c>
      <c r="G1222">
        <v>4</v>
      </c>
      <c r="H1222">
        <v>1</v>
      </c>
      <c r="I1222">
        <v>46</v>
      </c>
      <c r="J1222">
        <v>4</v>
      </c>
      <c r="K1222">
        <v>10.74</v>
      </c>
      <c r="L1222" t="str">
        <f t="shared" si="114"/>
        <v/>
      </c>
      <c r="M1222">
        <v>5</v>
      </c>
      <c r="N1222" t="str">
        <f t="shared" si="115"/>
        <v/>
      </c>
      <c r="O1222">
        <v>42</v>
      </c>
      <c r="P1222" s="11">
        <v>0.25</v>
      </c>
      <c r="Q1222" s="11">
        <v>8.6956521739130405E-2</v>
      </c>
      <c r="R1222" s="12">
        <v>2.1480000000000001</v>
      </c>
      <c r="S1222" t="s">
        <v>27</v>
      </c>
      <c r="T1222">
        <v>0</v>
      </c>
      <c r="U1222">
        <f t="shared" si="116"/>
        <v>3</v>
      </c>
      <c r="V1222">
        <f t="shared" si="117"/>
        <v>2</v>
      </c>
      <c r="W1222">
        <f t="shared" si="118"/>
        <v>1</v>
      </c>
      <c r="X1222" t="str">
        <f t="shared" si="119"/>
        <v>321</v>
      </c>
      <c r="Y1222" t="str">
        <f>IF(Table1[[#This Row],[RFM_Score]]="555","Champion", IF(AND(J1222&gt;=4,V1222&gt;=4),"Loyal", IF(U1222&lt;=2,"At Risk", IF(W1222&gt;=4,"Potential Loyalist","Others"))))</f>
        <v>Others</v>
      </c>
    </row>
    <row r="1223" spans="1:25">
      <c r="A1223" t="s">
        <v>9033</v>
      </c>
      <c r="B1223">
        <v>49</v>
      </c>
      <c r="C1223" t="s">
        <v>19</v>
      </c>
      <c r="D1223" t="s">
        <v>25</v>
      </c>
      <c r="E1223" s="6" t="s">
        <v>13293</v>
      </c>
      <c r="F1223" t="s">
        <v>26</v>
      </c>
      <c r="G1223">
        <v>7</v>
      </c>
      <c r="H1223">
        <v>3</v>
      </c>
      <c r="I1223">
        <v>49</v>
      </c>
      <c r="J1223">
        <v>3</v>
      </c>
      <c r="K1223">
        <v>10.1</v>
      </c>
      <c r="L1223" t="str">
        <f t="shared" si="114"/>
        <v/>
      </c>
      <c r="M1223">
        <v>5</v>
      </c>
      <c r="N1223" t="str">
        <f t="shared" si="115"/>
        <v/>
      </c>
      <c r="O1223">
        <v>57</v>
      </c>
      <c r="P1223" s="11">
        <v>0.42857142857142799</v>
      </c>
      <c r="Q1223" s="11">
        <v>6.1224489795918297E-2</v>
      </c>
      <c r="R1223" s="12">
        <v>2.02</v>
      </c>
      <c r="S1223" t="s">
        <v>27</v>
      </c>
      <c r="T1223">
        <v>0</v>
      </c>
      <c r="U1223">
        <f t="shared" si="116"/>
        <v>3</v>
      </c>
      <c r="V1223">
        <f t="shared" si="117"/>
        <v>2</v>
      </c>
      <c r="W1223">
        <f t="shared" si="118"/>
        <v>1</v>
      </c>
      <c r="X1223" t="str">
        <f t="shared" si="119"/>
        <v>321</v>
      </c>
      <c r="Y1223" t="str">
        <f>IF(Table1[[#This Row],[RFM_Score]]="555","Champion", IF(AND(J1223&gt;=4,V1223&gt;=4),"Loyal", IF(U1223&lt;=2,"At Risk", IF(W1223&gt;=4,"Potential Loyalist","Others"))))</f>
        <v>Others</v>
      </c>
    </row>
    <row r="1224" spans="1:25">
      <c r="A1224" t="s">
        <v>6961</v>
      </c>
      <c r="B1224">
        <v>18</v>
      </c>
      <c r="C1224" t="s">
        <v>19</v>
      </c>
      <c r="D1224" t="s">
        <v>35</v>
      </c>
      <c r="E1224" s="6" t="s">
        <v>13294</v>
      </c>
      <c r="F1224" t="s">
        <v>21</v>
      </c>
      <c r="G1224">
        <v>3</v>
      </c>
      <c r="H1224">
        <v>1</v>
      </c>
      <c r="I1224">
        <v>57</v>
      </c>
      <c r="J1224">
        <v>2</v>
      </c>
      <c r="K1224">
        <v>9.85</v>
      </c>
      <c r="L1224" t="str">
        <f t="shared" si="114"/>
        <v/>
      </c>
      <c r="M1224">
        <v>5</v>
      </c>
      <c r="N1224" t="str">
        <f t="shared" si="115"/>
        <v/>
      </c>
      <c r="O1224">
        <v>20</v>
      </c>
      <c r="P1224" s="11">
        <v>0.33333333333333298</v>
      </c>
      <c r="Q1224" s="11">
        <v>3.5087719298245598E-2</v>
      </c>
      <c r="R1224" s="12">
        <v>1.97</v>
      </c>
      <c r="S1224" t="s">
        <v>27</v>
      </c>
      <c r="T1224">
        <v>1</v>
      </c>
      <c r="U1224">
        <f t="shared" si="116"/>
        <v>5</v>
      </c>
      <c r="V1224">
        <f t="shared" si="117"/>
        <v>2</v>
      </c>
      <c r="W1224">
        <f t="shared" si="118"/>
        <v>1</v>
      </c>
      <c r="X1224" t="str">
        <f t="shared" si="119"/>
        <v>521</v>
      </c>
      <c r="Y1224" t="str">
        <f>IF(Table1[[#This Row],[RFM_Score]]="555","Champion", IF(AND(J1224&gt;=4,V1224&gt;=4),"Loyal", IF(U1224&lt;=2,"At Risk", IF(W1224&gt;=4,"Potential Loyalist","Others"))))</f>
        <v>Others</v>
      </c>
    </row>
    <row r="1225" spans="1:25">
      <c r="A1225" t="s">
        <v>8925</v>
      </c>
      <c r="B1225">
        <v>34</v>
      </c>
      <c r="C1225" t="s">
        <v>19</v>
      </c>
      <c r="D1225" t="s">
        <v>29</v>
      </c>
      <c r="E1225" s="6" t="s">
        <v>13295</v>
      </c>
      <c r="F1225" t="s">
        <v>37</v>
      </c>
      <c r="G1225">
        <v>1</v>
      </c>
      <c r="H1225">
        <v>1</v>
      </c>
      <c r="I1225">
        <v>52</v>
      </c>
      <c r="J1225">
        <v>1</v>
      </c>
      <c r="K1225">
        <v>9.81</v>
      </c>
      <c r="L1225" t="str">
        <f t="shared" si="114"/>
        <v/>
      </c>
      <c r="M1225">
        <v>5</v>
      </c>
      <c r="N1225" t="str">
        <f t="shared" si="115"/>
        <v/>
      </c>
      <c r="O1225">
        <v>18</v>
      </c>
      <c r="P1225" s="11">
        <v>1</v>
      </c>
      <c r="Q1225" s="11">
        <v>1.9230769230769201E-2</v>
      </c>
      <c r="R1225" s="12">
        <v>1.962</v>
      </c>
      <c r="S1225" t="s">
        <v>27</v>
      </c>
      <c r="T1225">
        <v>0</v>
      </c>
      <c r="U1225">
        <f t="shared" si="116"/>
        <v>5</v>
      </c>
      <c r="V1225">
        <f t="shared" si="117"/>
        <v>2</v>
      </c>
      <c r="W1225">
        <f t="shared" si="118"/>
        <v>1</v>
      </c>
      <c r="X1225" t="str">
        <f t="shared" si="119"/>
        <v>521</v>
      </c>
      <c r="Y1225" t="str">
        <f>IF(Table1[[#This Row],[RFM_Score]]="555","Champion", IF(AND(J1225&gt;=4,V1225&gt;=4),"Loyal", IF(U1225&lt;=2,"At Risk", IF(W1225&gt;=4,"Potential Loyalist","Others"))))</f>
        <v>Others</v>
      </c>
    </row>
    <row r="1226" spans="1:25">
      <c r="A1226" t="s">
        <v>8657</v>
      </c>
      <c r="B1226">
        <v>25</v>
      </c>
      <c r="C1226" t="s">
        <v>24</v>
      </c>
      <c r="D1226" t="s">
        <v>20</v>
      </c>
      <c r="E1226" s="6" t="s">
        <v>13296</v>
      </c>
      <c r="F1226" t="s">
        <v>21</v>
      </c>
      <c r="G1226">
        <v>1</v>
      </c>
      <c r="H1226">
        <v>1</v>
      </c>
      <c r="I1226">
        <v>50</v>
      </c>
      <c r="J1226">
        <v>5</v>
      </c>
      <c r="K1226">
        <v>9.69</v>
      </c>
      <c r="L1226" t="str">
        <f t="shared" si="114"/>
        <v/>
      </c>
      <c r="M1226">
        <v>5</v>
      </c>
      <c r="N1226" t="str">
        <f t="shared" si="115"/>
        <v/>
      </c>
      <c r="O1226">
        <v>75</v>
      </c>
      <c r="P1226" s="11">
        <v>1</v>
      </c>
      <c r="Q1226" s="11">
        <v>0.1</v>
      </c>
      <c r="R1226" s="12">
        <v>1.9379999999999999</v>
      </c>
      <c r="S1226" t="s">
        <v>27</v>
      </c>
      <c r="T1226">
        <v>0</v>
      </c>
      <c r="U1226">
        <f t="shared" si="116"/>
        <v>2</v>
      </c>
      <c r="V1226">
        <f t="shared" si="117"/>
        <v>2</v>
      </c>
      <c r="W1226">
        <f t="shared" si="118"/>
        <v>1</v>
      </c>
      <c r="X1226" t="str">
        <f t="shared" si="119"/>
        <v>221</v>
      </c>
      <c r="Y1226" t="str">
        <f>IF(Table1[[#This Row],[RFM_Score]]="555","Champion", IF(AND(J1226&gt;=4,V1226&gt;=4),"Loyal", IF(U1226&lt;=2,"At Risk", IF(W1226&gt;=4,"Potential Loyalist","Others"))))</f>
        <v>At Risk</v>
      </c>
    </row>
    <row r="1227" spans="1:25">
      <c r="A1227" t="s">
        <v>1305</v>
      </c>
      <c r="B1227">
        <v>26</v>
      </c>
      <c r="C1227" t="s">
        <v>19</v>
      </c>
      <c r="D1227" t="s">
        <v>25</v>
      </c>
      <c r="E1227" s="6" t="s">
        <v>13297</v>
      </c>
      <c r="F1227" t="s">
        <v>62</v>
      </c>
      <c r="G1227">
        <v>4</v>
      </c>
      <c r="H1227">
        <v>1</v>
      </c>
      <c r="I1227">
        <v>54</v>
      </c>
      <c r="J1227">
        <v>1</v>
      </c>
      <c r="K1227">
        <v>9.2799999999999994</v>
      </c>
      <c r="L1227" t="str">
        <f t="shared" si="114"/>
        <v/>
      </c>
      <c r="M1227">
        <v>5</v>
      </c>
      <c r="N1227" t="str">
        <f t="shared" si="115"/>
        <v/>
      </c>
      <c r="O1227">
        <v>15</v>
      </c>
      <c r="P1227" s="11">
        <v>0.25</v>
      </c>
      <c r="Q1227" s="11">
        <v>1.85185185185185E-2</v>
      </c>
      <c r="R1227" s="12">
        <v>1.8559999999999901</v>
      </c>
      <c r="S1227" t="s">
        <v>27</v>
      </c>
      <c r="T1227">
        <v>0</v>
      </c>
      <c r="U1227">
        <f t="shared" si="116"/>
        <v>5</v>
      </c>
      <c r="V1227">
        <f t="shared" si="117"/>
        <v>2</v>
      </c>
      <c r="W1227">
        <f t="shared" si="118"/>
        <v>1</v>
      </c>
      <c r="X1227" t="str">
        <f t="shared" si="119"/>
        <v>521</v>
      </c>
      <c r="Y1227" t="str">
        <f>IF(Table1[[#This Row],[RFM_Score]]="555","Champion", IF(AND(J1227&gt;=4,V1227&gt;=4),"Loyal", IF(U1227&lt;=2,"At Risk", IF(W1227&gt;=4,"Potential Loyalist","Others"))))</f>
        <v>Others</v>
      </c>
    </row>
    <row r="1228" spans="1:25">
      <c r="A1228" t="s">
        <v>3313</v>
      </c>
      <c r="B1228">
        <v>49</v>
      </c>
      <c r="C1228" t="s">
        <v>24</v>
      </c>
      <c r="D1228" t="s">
        <v>25</v>
      </c>
      <c r="E1228" s="6" t="s">
        <v>13298</v>
      </c>
      <c r="F1228" t="s">
        <v>37</v>
      </c>
      <c r="G1228">
        <v>2</v>
      </c>
      <c r="H1228">
        <v>0</v>
      </c>
      <c r="I1228">
        <v>45</v>
      </c>
      <c r="J1228">
        <v>2</v>
      </c>
      <c r="K1228">
        <v>9.26</v>
      </c>
      <c r="L1228" t="str">
        <f t="shared" si="114"/>
        <v/>
      </c>
      <c r="M1228">
        <v>5</v>
      </c>
      <c r="N1228" t="str">
        <f t="shared" si="115"/>
        <v/>
      </c>
      <c r="O1228">
        <v>8</v>
      </c>
      <c r="P1228" s="11">
        <v>0</v>
      </c>
      <c r="Q1228" s="11">
        <v>4.4444444444444398E-2</v>
      </c>
      <c r="R1228" s="12">
        <v>1.8519999999999901</v>
      </c>
      <c r="S1228" t="s">
        <v>27</v>
      </c>
      <c r="T1228">
        <v>0</v>
      </c>
      <c r="U1228">
        <f t="shared" si="116"/>
        <v>5</v>
      </c>
      <c r="V1228">
        <f t="shared" si="117"/>
        <v>2</v>
      </c>
      <c r="W1228">
        <f t="shared" si="118"/>
        <v>1</v>
      </c>
      <c r="X1228" t="str">
        <f t="shared" si="119"/>
        <v>521</v>
      </c>
      <c r="Y1228" t="str">
        <f>IF(Table1[[#This Row],[RFM_Score]]="555","Champion", IF(AND(J1228&gt;=4,V1228&gt;=4),"Loyal", IF(U1228&lt;=2,"At Risk", IF(W1228&gt;=4,"Potential Loyalist","Others"))))</f>
        <v>Others</v>
      </c>
    </row>
    <row r="1229" spans="1:25">
      <c r="A1229" t="s">
        <v>11027</v>
      </c>
      <c r="B1229">
        <v>33</v>
      </c>
      <c r="C1229" t="s">
        <v>24</v>
      </c>
      <c r="D1229" t="s">
        <v>20</v>
      </c>
      <c r="E1229" s="6" t="s">
        <v>13299</v>
      </c>
      <c r="F1229" t="s">
        <v>26</v>
      </c>
      <c r="G1229">
        <v>2</v>
      </c>
      <c r="H1229">
        <v>2</v>
      </c>
      <c r="I1229">
        <v>49</v>
      </c>
      <c r="J1229">
        <v>4</v>
      </c>
      <c r="K1229">
        <v>9.02</v>
      </c>
      <c r="L1229" t="str">
        <f t="shared" si="114"/>
        <v/>
      </c>
      <c r="M1229">
        <v>5</v>
      </c>
      <c r="N1229" t="str">
        <f t="shared" si="115"/>
        <v/>
      </c>
      <c r="O1229">
        <v>70</v>
      </c>
      <c r="P1229" s="11">
        <v>1</v>
      </c>
      <c r="Q1229" s="11">
        <v>8.16326530612244E-2</v>
      </c>
      <c r="R1229" s="12">
        <v>1.8039999999999901</v>
      </c>
      <c r="S1229" t="s">
        <v>27</v>
      </c>
      <c r="T1229">
        <v>0</v>
      </c>
      <c r="U1229">
        <f t="shared" si="116"/>
        <v>3</v>
      </c>
      <c r="V1229">
        <f t="shared" si="117"/>
        <v>2</v>
      </c>
      <c r="W1229">
        <f t="shared" si="118"/>
        <v>1</v>
      </c>
      <c r="X1229" t="str">
        <f t="shared" si="119"/>
        <v>321</v>
      </c>
      <c r="Y1229" t="str">
        <f>IF(Table1[[#This Row],[RFM_Score]]="555","Champion", IF(AND(J1229&gt;=4,V1229&gt;=4),"Loyal", IF(U1229&lt;=2,"At Risk", IF(W1229&gt;=4,"Potential Loyalist","Others"))))</f>
        <v>Others</v>
      </c>
    </row>
    <row r="1230" spans="1:25">
      <c r="A1230" t="s">
        <v>988</v>
      </c>
      <c r="B1230">
        <v>39</v>
      </c>
      <c r="C1230" t="s">
        <v>24</v>
      </c>
      <c r="D1230" t="s">
        <v>41</v>
      </c>
      <c r="E1230" s="6" t="s">
        <v>13300</v>
      </c>
      <c r="F1230" t="s">
        <v>62</v>
      </c>
      <c r="G1230">
        <v>4</v>
      </c>
      <c r="H1230">
        <v>1</v>
      </c>
      <c r="I1230">
        <v>59</v>
      </c>
      <c r="J1230">
        <v>1</v>
      </c>
      <c r="K1230">
        <v>8.98</v>
      </c>
      <c r="L1230" t="str">
        <f t="shared" si="114"/>
        <v/>
      </c>
      <c r="M1230">
        <v>5</v>
      </c>
      <c r="N1230" t="str">
        <f t="shared" si="115"/>
        <v/>
      </c>
      <c r="O1230">
        <v>17</v>
      </c>
      <c r="P1230" s="11">
        <v>0.25</v>
      </c>
      <c r="Q1230" s="11">
        <v>1.6949152542372801E-2</v>
      </c>
      <c r="R1230" s="12">
        <v>1.796</v>
      </c>
      <c r="S1230" t="s">
        <v>27</v>
      </c>
      <c r="T1230">
        <v>0</v>
      </c>
      <c r="U1230">
        <f t="shared" si="116"/>
        <v>5</v>
      </c>
      <c r="V1230">
        <f t="shared" si="117"/>
        <v>2</v>
      </c>
      <c r="W1230">
        <f t="shared" si="118"/>
        <v>1</v>
      </c>
      <c r="X1230" t="str">
        <f t="shared" si="119"/>
        <v>521</v>
      </c>
      <c r="Y1230" t="str">
        <f>IF(Table1[[#This Row],[RFM_Score]]="555","Champion", IF(AND(J1230&gt;=4,V1230&gt;=4),"Loyal", IF(U1230&lt;=2,"At Risk", IF(W1230&gt;=4,"Potential Loyalist","Others"))))</f>
        <v>Others</v>
      </c>
    </row>
    <row r="1231" spans="1:25">
      <c r="A1231" t="s">
        <v>2790</v>
      </c>
      <c r="B1231">
        <v>33</v>
      </c>
      <c r="C1231" t="s">
        <v>19</v>
      </c>
      <c r="D1231" t="s">
        <v>25</v>
      </c>
      <c r="E1231" s="6" t="s">
        <v>13301</v>
      </c>
      <c r="F1231" t="s">
        <v>62</v>
      </c>
      <c r="G1231">
        <v>5</v>
      </c>
      <c r="H1231">
        <v>1</v>
      </c>
      <c r="I1231">
        <v>35</v>
      </c>
      <c r="J1231">
        <v>1</v>
      </c>
      <c r="K1231">
        <v>8.36</v>
      </c>
      <c r="L1231" t="str">
        <f t="shared" si="114"/>
        <v/>
      </c>
      <c r="M1231">
        <v>5</v>
      </c>
      <c r="N1231" t="str">
        <f t="shared" si="115"/>
        <v/>
      </c>
      <c r="O1231">
        <v>69</v>
      </c>
      <c r="P1231" s="11">
        <v>0.2</v>
      </c>
      <c r="Q1231" s="11">
        <v>2.8571428571428501E-2</v>
      </c>
      <c r="R1231" s="12">
        <v>1.6719999999999999</v>
      </c>
      <c r="S1231" t="s">
        <v>27</v>
      </c>
      <c r="T1231">
        <v>0</v>
      </c>
      <c r="U1231">
        <f t="shared" si="116"/>
        <v>3</v>
      </c>
      <c r="V1231">
        <f t="shared" si="117"/>
        <v>2</v>
      </c>
      <c r="W1231">
        <f t="shared" si="118"/>
        <v>1</v>
      </c>
      <c r="X1231" t="str">
        <f t="shared" si="119"/>
        <v>321</v>
      </c>
      <c r="Y1231" t="str">
        <f>IF(Table1[[#This Row],[RFM_Score]]="555","Champion", IF(AND(J1231&gt;=4,V1231&gt;=4),"Loyal", IF(U1231&lt;=2,"At Risk", IF(W1231&gt;=4,"Potential Loyalist","Others"))))</f>
        <v>Others</v>
      </c>
    </row>
    <row r="1232" spans="1:25">
      <c r="A1232" t="s">
        <v>11436</v>
      </c>
      <c r="B1232">
        <v>32</v>
      </c>
      <c r="C1232" t="s">
        <v>24</v>
      </c>
      <c r="D1232" t="s">
        <v>25</v>
      </c>
      <c r="E1232" s="6" t="s">
        <v>13302</v>
      </c>
      <c r="F1232" t="s">
        <v>21</v>
      </c>
      <c r="G1232">
        <v>4</v>
      </c>
      <c r="H1232">
        <v>1</v>
      </c>
      <c r="I1232">
        <v>48</v>
      </c>
      <c r="J1232">
        <v>5</v>
      </c>
      <c r="K1232">
        <v>8.35</v>
      </c>
      <c r="L1232" t="str">
        <f t="shared" si="114"/>
        <v/>
      </c>
      <c r="M1232">
        <v>5</v>
      </c>
      <c r="N1232" t="str">
        <f t="shared" si="115"/>
        <v/>
      </c>
      <c r="O1232">
        <v>14</v>
      </c>
      <c r="P1232" s="11">
        <v>0.25</v>
      </c>
      <c r="Q1232" s="11">
        <v>0.10416666666666601</v>
      </c>
      <c r="R1232" s="12">
        <v>1.67</v>
      </c>
      <c r="S1232" t="s">
        <v>27</v>
      </c>
      <c r="T1232">
        <v>0</v>
      </c>
      <c r="U1232">
        <f t="shared" si="116"/>
        <v>5</v>
      </c>
      <c r="V1232">
        <f t="shared" si="117"/>
        <v>2</v>
      </c>
      <c r="W1232">
        <f t="shared" si="118"/>
        <v>1</v>
      </c>
      <c r="X1232" t="str">
        <f t="shared" si="119"/>
        <v>521</v>
      </c>
      <c r="Y1232" t="str">
        <f>IF(Table1[[#This Row],[RFM_Score]]="555","Champion", IF(AND(J1232&gt;=4,V1232&gt;=4),"Loyal", IF(U1232&lt;=2,"At Risk", IF(W1232&gt;=4,"Potential Loyalist","Others"))))</f>
        <v>Others</v>
      </c>
    </row>
    <row r="1233" spans="1:25">
      <c r="A1233" t="s">
        <v>5302</v>
      </c>
      <c r="B1233">
        <v>25</v>
      </c>
      <c r="C1233" t="s">
        <v>24</v>
      </c>
      <c r="D1233" t="s">
        <v>25</v>
      </c>
      <c r="E1233" s="6" t="s">
        <v>13303</v>
      </c>
      <c r="F1233" t="s">
        <v>21</v>
      </c>
      <c r="G1233">
        <v>2</v>
      </c>
      <c r="H1233">
        <v>0</v>
      </c>
      <c r="I1233">
        <v>51</v>
      </c>
      <c r="J1233">
        <v>2</v>
      </c>
      <c r="K1233">
        <v>7.61</v>
      </c>
      <c r="L1233" t="str">
        <f t="shared" si="114"/>
        <v/>
      </c>
      <c r="M1233">
        <v>5</v>
      </c>
      <c r="N1233" t="str">
        <f t="shared" si="115"/>
        <v/>
      </c>
      <c r="O1233">
        <v>23</v>
      </c>
      <c r="P1233" s="11">
        <v>0</v>
      </c>
      <c r="Q1233" s="11">
        <v>3.9215686274509803E-2</v>
      </c>
      <c r="R1233" s="12">
        <v>1.522</v>
      </c>
      <c r="S1233" t="s">
        <v>27</v>
      </c>
      <c r="T1233">
        <v>0</v>
      </c>
      <c r="U1233">
        <f t="shared" si="116"/>
        <v>4</v>
      </c>
      <c r="V1233">
        <f t="shared" si="117"/>
        <v>2</v>
      </c>
      <c r="W1233">
        <f t="shared" si="118"/>
        <v>1</v>
      </c>
      <c r="X1233" t="str">
        <f t="shared" si="119"/>
        <v>421</v>
      </c>
      <c r="Y1233" t="str">
        <f>IF(Table1[[#This Row],[RFM_Score]]="555","Champion", IF(AND(J1233&gt;=4,V1233&gt;=4),"Loyal", IF(U1233&lt;=2,"At Risk", IF(W1233&gt;=4,"Potential Loyalist","Others"))))</f>
        <v>Others</v>
      </c>
    </row>
    <row r="1234" spans="1:25">
      <c r="A1234" t="s">
        <v>10598</v>
      </c>
      <c r="B1234">
        <v>42</v>
      </c>
      <c r="C1234" t="s">
        <v>19</v>
      </c>
      <c r="D1234" t="s">
        <v>25</v>
      </c>
      <c r="E1234" s="6" t="s">
        <v>13304</v>
      </c>
      <c r="F1234" t="s">
        <v>30</v>
      </c>
      <c r="G1234">
        <v>1</v>
      </c>
      <c r="H1234">
        <v>1</v>
      </c>
      <c r="I1234">
        <v>37</v>
      </c>
      <c r="J1234">
        <v>0</v>
      </c>
      <c r="K1234">
        <v>7.3</v>
      </c>
      <c r="L1234" t="str">
        <f t="shared" si="114"/>
        <v/>
      </c>
      <c r="M1234">
        <v>5</v>
      </c>
      <c r="N1234" t="str">
        <f t="shared" si="115"/>
        <v/>
      </c>
      <c r="O1234">
        <v>11</v>
      </c>
      <c r="P1234" s="11">
        <v>1</v>
      </c>
      <c r="Q1234" s="11">
        <v>0</v>
      </c>
      <c r="R1234" s="12">
        <v>1.46</v>
      </c>
      <c r="S1234" t="s">
        <v>27</v>
      </c>
      <c r="T1234">
        <v>0</v>
      </c>
      <c r="U1234">
        <f t="shared" si="116"/>
        <v>5</v>
      </c>
      <c r="V1234">
        <f t="shared" si="117"/>
        <v>2</v>
      </c>
      <c r="W1234">
        <f t="shared" si="118"/>
        <v>1</v>
      </c>
      <c r="X1234" t="str">
        <f t="shared" si="119"/>
        <v>521</v>
      </c>
      <c r="Y1234" t="str">
        <f>IF(Table1[[#This Row],[RFM_Score]]="555","Champion", IF(AND(J1234&gt;=4,V1234&gt;=4),"Loyal", IF(U1234&lt;=2,"At Risk", IF(W1234&gt;=4,"Potential Loyalist","Others"))))</f>
        <v>Others</v>
      </c>
    </row>
    <row r="1235" spans="1:25">
      <c r="A1235" t="s">
        <v>4410</v>
      </c>
      <c r="B1235">
        <v>36</v>
      </c>
      <c r="C1235" t="s">
        <v>24</v>
      </c>
      <c r="D1235" t="s">
        <v>25</v>
      </c>
      <c r="E1235" s="6" t="s">
        <v>13305</v>
      </c>
      <c r="F1235" t="s">
        <v>26</v>
      </c>
      <c r="G1235">
        <v>3</v>
      </c>
      <c r="H1235">
        <v>1</v>
      </c>
      <c r="I1235">
        <v>46</v>
      </c>
      <c r="J1235">
        <v>0</v>
      </c>
      <c r="K1235">
        <v>7.23</v>
      </c>
      <c r="L1235" t="str">
        <f t="shared" si="114"/>
        <v/>
      </c>
      <c r="M1235">
        <v>5</v>
      </c>
      <c r="N1235" t="str">
        <f t="shared" si="115"/>
        <v/>
      </c>
      <c r="O1235">
        <v>44</v>
      </c>
      <c r="P1235" s="11">
        <v>0.33333333333333298</v>
      </c>
      <c r="Q1235" s="11">
        <v>0</v>
      </c>
      <c r="R1235" s="12">
        <v>1.446</v>
      </c>
      <c r="S1235" t="s">
        <v>27</v>
      </c>
      <c r="T1235">
        <v>0</v>
      </c>
      <c r="U1235">
        <f t="shared" si="116"/>
        <v>3</v>
      </c>
      <c r="V1235">
        <f t="shared" si="117"/>
        <v>2</v>
      </c>
      <c r="W1235">
        <f t="shared" si="118"/>
        <v>1</v>
      </c>
      <c r="X1235" t="str">
        <f t="shared" si="119"/>
        <v>321</v>
      </c>
      <c r="Y1235" t="str">
        <f>IF(Table1[[#This Row],[RFM_Score]]="555","Champion", IF(AND(J1235&gt;=4,V1235&gt;=4),"Loyal", IF(U1235&lt;=2,"At Risk", IF(W1235&gt;=4,"Potential Loyalist","Others"))))</f>
        <v>Others</v>
      </c>
    </row>
    <row r="1236" spans="1:25">
      <c r="A1236" t="s">
        <v>5738</v>
      </c>
      <c r="B1236">
        <v>32</v>
      </c>
      <c r="C1236" t="s">
        <v>19</v>
      </c>
      <c r="D1236" t="s">
        <v>46</v>
      </c>
      <c r="E1236" s="6" t="s">
        <v>13306</v>
      </c>
      <c r="F1236" t="s">
        <v>21</v>
      </c>
      <c r="G1236">
        <v>6</v>
      </c>
      <c r="H1236">
        <v>3</v>
      </c>
      <c r="I1236">
        <v>62</v>
      </c>
      <c r="J1236">
        <v>3</v>
      </c>
      <c r="K1236">
        <v>7.04</v>
      </c>
      <c r="L1236" t="str">
        <f t="shared" si="114"/>
        <v/>
      </c>
      <c r="M1236">
        <v>5</v>
      </c>
      <c r="N1236" t="str">
        <f t="shared" si="115"/>
        <v/>
      </c>
      <c r="O1236">
        <v>70</v>
      </c>
      <c r="P1236" s="11">
        <v>0.5</v>
      </c>
      <c r="Q1236" s="11">
        <v>4.8387096774193498E-2</v>
      </c>
      <c r="R1236" s="12">
        <v>1.4079999999999999</v>
      </c>
      <c r="S1236" t="s">
        <v>27</v>
      </c>
      <c r="T1236">
        <v>0</v>
      </c>
      <c r="U1236">
        <f t="shared" si="116"/>
        <v>3</v>
      </c>
      <c r="V1236">
        <f t="shared" si="117"/>
        <v>2</v>
      </c>
      <c r="W1236">
        <f t="shared" si="118"/>
        <v>1</v>
      </c>
      <c r="X1236" t="str">
        <f t="shared" si="119"/>
        <v>321</v>
      </c>
      <c r="Y1236" t="str">
        <f>IF(Table1[[#This Row],[RFM_Score]]="555","Champion", IF(AND(J1236&gt;=4,V1236&gt;=4),"Loyal", IF(U1236&lt;=2,"At Risk", IF(W1236&gt;=4,"Potential Loyalist","Others"))))</f>
        <v>Others</v>
      </c>
    </row>
    <row r="1237" spans="1:25">
      <c r="A1237" t="s">
        <v>1884</v>
      </c>
      <c r="B1237">
        <v>24</v>
      </c>
      <c r="C1237" t="s">
        <v>24</v>
      </c>
      <c r="D1237" t="s">
        <v>25</v>
      </c>
      <c r="E1237" s="6" t="s">
        <v>13307</v>
      </c>
      <c r="F1237" t="s">
        <v>26</v>
      </c>
      <c r="G1237">
        <v>4</v>
      </c>
      <c r="H1237">
        <v>0</v>
      </c>
      <c r="I1237">
        <v>46</v>
      </c>
      <c r="J1237">
        <v>5</v>
      </c>
      <c r="K1237">
        <v>6.65</v>
      </c>
      <c r="L1237" t="str">
        <f t="shared" si="114"/>
        <v/>
      </c>
      <c r="M1237">
        <v>5</v>
      </c>
      <c r="N1237" t="str">
        <f t="shared" si="115"/>
        <v/>
      </c>
      <c r="O1237">
        <v>42</v>
      </c>
      <c r="P1237" s="11">
        <v>0</v>
      </c>
      <c r="Q1237" s="11">
        <v>0.108695652173913</v>
      </c>
      <c r="R1237" s="12">
        <v>1.33</v>
      </c>
      <c r="S1237" t="s">
        <v>27</v>
      </c>
      <c r="T1237">
        <v>0</v>
      </c>
      <c r="U1237">
        <f t="shared" si="116"/>
        <v>3</v>
      </c>
      <c r="V1237">
        <f t="shared" si="117"/>
        <v>2</v>
      </c>
      <c r="W1237">
        <f t="shared" si="118"/>
        <v>1</v>
      </c>
      <c r="X1237" t="str">
        <f t="shared" si="119"/>
        <v>321</v>
      </c>
      <c r="Y1237" t="str">
        <f>IF(Table1[[#This Row],[RFM_Score]]="555","Champion", IF(AND(J1237&gt;=4,V1237&gt;=4),"Loyal", IF(U1237&lt;=2,"At Risk", IF(W1237&gt;=4,"Potential Loyalist","Others"))))</f>
        <v>Others</v>
      </c>
    </row>
    <row r="1238" spans="1:25">
      <c r="A1238" t="s">
        <v>10324</v>
      </c>
      <c r="B1238">
        <v>35</v>
      </c>
      <c r="C1238" t="s">
        <v>19</v>
      </c>
      <c r="D1238" t="s">
        <v>46</v>
      </c>
      <c r="E1238" s="6" t="s">
        <v>13308</v>
      </c>
      <c r="F1238" t="s">
        <v>26</v>
      </c>
      <c r="G1238">
        <v>8</v>
      </c>
      <c r="H1238">
        <v>4</v>
      </c>
      <c r="I1238">
        <v>54</v>
      </c>
      <c r="J1238">
        <v>5</v>
      </c>
      <c r="K1238">
        <v>6.22</v>
      </c>
      <c r="L1238" t="str">
        <f t="shared" si="114"/>
        <v/>
      </c>
      <c r="M1238">
        <v>5</v>
      </c>
      <c r="N1238" t="str">
        <f t="shared" si="115"/>
        <v/>
      </c>
      <c r="O1238">
        <v>0</v>
      </c>
      <c r="P1238" s="11">
        <v>0.5</v>
      </c>
      <c r="Q1238" s="11">
        <v>9.2592592592592504E-2</v>
      </c>
      <c r="R1238" s="12">
        <v>1.244</v>
      </c>
      <c r="S1238" t="s">
        <v>27</v>
      </c>
      <c r="T1238">
        <v>0</v>
      </c>
      <c r="U1238">
        <f t="shared" si="116"/>
        <v>5</v>
      </c>
      <c r="V1238">
        <f t="shared" si="117"/>
        <v>2</v>
      </c>
      <c r="W1238">
        <f t="shared" si="118"/>
        <v>1</v>
      </c>
      <c r="X1238" t="str">
        <f t="shared" si="119"/>
        <v>521</v>
      </c>
      <c r="Y1238" t="str">
        <f>IF(Table1[[#This Row],[RFM_Score]]="555","Champion", IF(AND(J1238&gt;=4,V1238&gt;=4),"Loyal", IF(U1238&lt;=2,"At Risk", IF(W1238&gt;=4,"Potential Loyalist","Others"))))</f>
        <v>Others</v>
      </c>
    </row>
    <row r="1239" spans="1:25">
      <c r="A1239" t="s">
        <v>5828</v>
      </c>
      <c r="B1239">
        <v>18</v>
      </c>
      <c r="C1239" t="s">
        <v>24</v>
      </c>
      <c r="D1239" t="s">
        <v>29</v>
      </c>
      <c r="E1239" s="6" t="s">
        <v>13309</v>
      </c>
      <c r="F1239" t="s">
        <v>30</v>
      </c>
      <c r="G1239">
        <v>0</v>
      </c>
      <c r="H1239">
        <v>0</v>
      </c>
      <c r="I1239">
        <v>59</v>
      </c>
      <c r="J1239">
        <v>4</v>
      </c>
      <c r="K1239">
        <v>6.01</v>
      </c>
      <c r="L1239" t="str">
        <f t="shared" si="114"/>
        <v/>
      </c>
      <c r="M1239">
        <v>5</v>
      </c>
      <c r="N1239" t="str">
        <f t="shared" si="115"/>
        <v/>
      </c>
      <c r="O1239">
        <v>28</v>
      </c>
      <c r="P1239" s="11">
        <v>0</v>
      </c>
      <c r="Q1239" s="11">
        <v>6.7796610169491497E-2</v>
      </c>
      <c r="R1239" s="12">
        <v>1.202</v>
      </c>
      <c r="S1239" t="s">
        <v>27</v>
      </c>
      <c r="T1239">
        <v>0</v>
      </c>
      <c r="U1239">
        <f t="shared" si="116"/>
        <v>4</v>
      </c>
      <c r="V1239">
        <f t="shared" si="117"/>
        <v>2</v>
      </c>
      <c r="W1239">
        <f t="shared" si="118"/>
        <v>1</v>
      </c>
      <c r="X1239" t="str">
        <f t="shared" si="119"/>
        <v>421</v>
      </c>
      <c r="Y1239" t="str">
        <f>IF(Table1[[#This Row],[RFM_Score]]="555","Champion", IF(AND(J1239&gt;=4,V1239&gt;=4),"Loyal", IF(U1239&lt;=2,"At Risk", IF(W1239&gt;=4,"Potential Loyalist","Others"))))</f>
        <v>Others</v>
      </c>
    </row>
    <row r="1240" spans="1:25">
      <c r="A1240" t="s">
        <v>9475</v>
      </c>
      <c r="B1240">
        <v>44</v>
      </c>
      <c r="C1240" t="s">
        <v>19</v>
      </c>
      <c r="D1240" t="s">
        <v>49</v>
      </c>
      <c r="E1240" s="6" t="s">
        <v>13310</v>
      </c>
      <c r="F1240" t="s">
        <v>30</v>
      </c>
      <c r="G1240">
        <v>1</v>
      </c>
      <c r="H1240">
        <v>1</v>
      </c>
      <c r="I1240">
        <v>55</v>
      </c>
      <c r="J1240">
        <v>1</v>
      </c>
      <c r="K1240">
        <v>5.61</v>
      </c>
      <c r="L1240" t="str">
        <f t="shared" si="114"/>
        <v/>
      </c>
      <c r="M1240">
        <v>5</v>
      </c>
      <c r="N1240" t="str">
        <f t="shared" si="115"/>
        <v/>
      </c>
      <c r="O1240">
        <v>25</v>
      </c>
      <c r="P1240" s="11">
        <v>1</v>
      </c>
      <c r="Q1240" s="11">
        <v>1.8181818181818101E-2</v>
      </c>
      <c r="R1240" s="12">
        <v>1.1220000000000001</v>
      </c>
      <c r="S1240" t="s">
        <v>27</v>
      </c>
      <c r="T1240">
        <v>0</v>
      </c>
      <c r="U1240">
        <f t="shared" si="116"/>
        <v>4</v>
      </c>
      <c r="V1240">
        <f t="shared" si="117"/>
        <v>2</v>
      </c>
      <c r="W1240">
        <f t="shared" si="118"/>
        <v>1</v>
      </c>
      <c r="X1240" t="str">
        <f t="shared" si="119"/>
        <v>421</v>
      </c>
      <c r="Y1240" t="str">
        <f>IF(Table1[[#This Row],[RFM_Score]]="555","Champion", IF(AND(J1240&gt;=4,V1240&gt;=4),"Loyal", IF(U1240&lt;=2,"At Risk", IF(W1240&gt;=4,"Potential Loyalist","Others"))))</f>
        <v>Others</v>
      </c>
    </row>
    <row r="1241" spans="1:25">
      <c r="A1241" t="s">
        <v>9889</v>
      </c>
      <c r="B1241">
        <v>43</v>
      </c>
      <c r="C1241" t="s">
        <v>24</v>
      </c>
      <c r="D1241" t="s">
        <v>25</v>
      </c>
      <c r="E1241" s="6" t="s">
        <v>13311</v>
      </c>
      <c r="F1241" t="s">
        <v>30</v>
      </c>
      <c r="G1241">
        <v>2</v>
      </c>
      <c r="H1241">
        <v>1</v>
      </c>
      <c r="I1241">
        <v>49</v>
      </c>
      <c r="J1241">
        <v>5</v>
      </c>
      <c r="K1241">
        <v>5.2</v>
      </c>
      <c r="L1241" t="str">
        <f t="shared" si="114"/>
        <v/>
      </c>
      <c r="M1241">
        <v>5</v>
      </c>
      <c r="N1241" t="str">
        <f t="shared" si="115"/>
        <v/>
      </c>
      <c r="O1241">
        <v>14</v>
      </c>
      <c r="P1241" s="11">
        <v>0.5</v>
      </c>
      <c r="Q1241" s="11">
        <v>0.10204081632653</v>
      </c>
      <c r="R1241" s="12">
        <v>1.04</v>
      </c>
      <c r="S1241" t="s">
        <v>27</v>
      </c>
      <c r="T1241">
        <v>0</v>
      </c>
      <c r="U1241">
        <f t="shared" si="116"/>
        <v>5</v>
      </c>
      <c r="V1241">
        <f t="shared" si="117"/>
        <v>2</v>
      </c>
      <c r="W1241">
        <f t="shared" si="118"/>
        <v>1</v>
      </c>
      <c r="X1241" t="str">
        <f t="shared" si="119"/>
        <v>521</v>
      </c>
      <c r="Y1241" t="str">
        <f>IF(Table1[[#This Row],[RFM_Score]]="555","Champion", IF(AND(J1241&gt;=4,V1241&gt;=4),"Loyal", IF(U1241&lt;=2,"At Risk", IF(W1241&gt;=4,"Potential Loyalist","Others"))))</f>
        <v>Others</v>
      </c>
    </row>
    <row r="1242" spans="1:25">
      <c r="A1242" t="s">
        <v>9311</v>
      </c>
      <c r="B1242">
        <v>27</v>
      </c>
      <c r="C1242" t="s">
        <v>19</v>
      </c>
      <c r="D1242" t="s">
        <v>25</v>
      </c>
      <c r="E1242" s="6" t="s">
        <v>13312</v>
      </c>
      <c r="F1242" t="s">
        <v>21</v>
      </c>
      <c r="G1242">
        <v>2</v>
      </c>
      <c r="H1242">
        <v>0</v>
      </c>
      <c r="I1242">
        <v>48</v>
      </c>
      <c r="J1242">
        <v>1</v>
      </c>
      <c r="K1242">
        <v>4.83</v>
      </c>
      <c r="L1242" t="str">
        <f t="shared" si="114"/>
        <v/>
      </c>
      <c r="M1242">
        <v>5</v>
      </c>
      <c r="N1242" t="str">
        <f t="shared" si="115"/>
        <v/>
      </c>
      <c r="O1242">
        <v>56</v>
      </c>
      <c r="P1242" s="11">
        <v>0</v>
      </c>
      <c r="Q1242" s="11">
        <v>2.0833333333333301E-2</v>
      </c>
      <c r="R1242" s="12">
        <v>0.96599999999999997</v>
      </c>
      <c r="S1242" t="s">
        <v>27</v>
      </c>
      <c r="T1242">
        <v>0</v>
      </c>
      <c r="U1242">
        <f t="shared" si="116"/>
        <v>3</v>
      </c>
      <c r="V1242">
        <f t="shared" si="117"/>
        <v>2</v>
      </c>
      <c r="W1242">
        <f t="shared" si="118"/>
        <v>1</v>
      </c>
      <c r="X1242" t="str">
        <f t="shared" si="119"/>
        <v>321</v>
      </c>
      <c r="Y1242" t="str">
        <f>IF(Table1[[#This Row],[RFM_Score]]="555","Champion", IF(AND(J1242&gt;=4,V1242&gt;=4),"Loyal", IF(U1242&lt;=2,"At Risk", IF(W1242&gt;=4,"Potential Loyalist","Others"))))</f>
        <v>Others</v>
      </c>
    </row>
    <row r="1243" spans="1:25">
      <c r="A1243" t="s">
        <v>11033</v>
      </c>
      <c r="B1243">
        <v>38</v>
      </c>
      <c r="C1243" t="s">
        <v>24</v>
      </c>
      <c r="D1243" t="s">
        <v>25</v>
      </c>
      <c r="E1243" s="6" t="s">
        <v>13313</v>
      </c>
      <c r="F1243" t="s">
        <v>26</v>
      </c>
      <c r="G1243">
        <v>4</v>
      </c>
      <c r="H1243">
        <v>3</v>
      </c>
      <c r="I1243">
        <v>41</v>
      </c>
      <c r="J1243">
        <v>1</v>
      </c>
      <c r="K1243">
        <v>3.97</v>
      </c>
      <c r="L1243" t="str">
        <f t="shared" si="114"/>
        <v/>
      </c>
      <c r="M1243">
        <v>5</v>
      </c>
      <c r="N1243" t="str">
        <f t="shared" si="115"/>
        <v/>
      </c>
      <c r="O1243">
        <v>47</v>
      </c>
      <c r="P1243" s="11">
        <v>0.75</v>
      </c>
      <c r="Q1243" s="11">
        <v>2.4390243902439001E-2</v>
      </c>
      <c r="R1243" s="12">
        <v>0.79400000000000004</v>
      </c>
      <c r="S1243" t="s">
        <v>27</v>
      </c>
      <c r="T1243">
        <v>0</v>
      </c>
      <c r="U1243">
        <f t="shared" si="116"/>
        <v>3</v>
      </c>
      <c r="V1243">
        <f t="shared" si="117"/>
        <v>2</v>
      </c>
      <c r="W1243">
        <f t="shared" si="118"/>
        <v>1</v>
      </c>
      <c r="X1243" t="str">
        <f t="shared" si="119"/>
        <v>321</v>
      </c>
      <c r="Y1243" t="str">
        <f>IF(Table1[[#This Row],[RFM_Score]]="555","Champion", IF(AND(J1243&gt;=4,V1243&gt;=4),"Loyal", IF(U1243&lt;=2,"At Risk", IF(W1243&gt;=4,"Potential Loyalist","Others"))))</f>
        <v>Others</v>
      </c>
    </row>
    <row r="1244" spans="1:25">
      <c r="A1244" t="s">
        <v>9672</v>
      </c>
      <c r="B1244">
        <v>18</v>
      </c>
      <c r="C1244" t="s">
        <v>24</v>
      </c>
      <c r="D1244" t="s">
        <v>35</v>
      </c>
      <c r="E1244" s="6" t="s">
        <v>13314</v>
      </c>
      <c r="F1244" t="s">
        <v>60</v>
      </c>
      <c r="G1244">
        <v>2</v>
      </c>
      <c r="H1244">
        <v>1</v>
      </c>
      <c r="I1244">
        <v>58</v>
      </c>
      <c r="J1244">
        <v>3</v>
      </c>
      <c r="K1244">
        <v>3.46</v>
      </c>
      <c r="L1244" t="str">
        <f t="shared" si="114"/>
        <v/>
      </c>
      <c r="M1244">
        <v>5</v>
      </c>
      <c r="N1244" t="str">
        <f t="shared" si="115"/>
        <v/>
      </c>
      <c r="O1244">
        <v>28</v>
      </c>
      <c r="P1244" s="11">
        <v>0.5</v>
      </c>
      <c r="Q1244" s="11">
        <v>5.1724137931034399E-2</v>
      </c>
      <c r="R1244" s="12">
        <v>0.69199999999999995</v>
      </c>
      <c r="S1244" t="s">
        <v>27</v>
      </c>
      <c r="T1244">
        <v>1</v>
      </c>
      <c r="U1244">
        <f t="shared" si="116"/>
        <v>4</v>
      </c>
      <c r="V1244">
        <f t="shared" si="117"/>
        <v>2</v>
      </c>
      <c r="W1244">
        <f t="shared" si="118"/>
        <v>1</v>
      </c>
      <c r="X1244" t="str">
        <f t="shared" si="119"/>
        <v>421</v>
      </c>
      <c r="Y1244" t="str">
        <f>IF(Table1[[#This Row],[RFM_Score]]="555","Champion", IF(AND(J1244&gt;=4,V1244&gt;=4),"Loyal", IF(U1244&lt;=2,"At Risk", IF(W1244&gt;=4,"Potential Loyalist","Others"))))</f>
        <v>Others</v>
      </c>
    </row>
    <row r="1245" spans="1:25">
      <c r="A1245" t="s">
        <v>6997</v>
      </c>
      <c r="B1245">
        <v>48</v>
      </c>
      <c r="C1245" t="s">
        <v>19</v>
      </c>
      <c r="D1245" t="s">
        <v>29</v>
      </c>
      <c r="E1245" s="6" t="s">
        <v>13315</v>
      </c>
      <c r="F1245" t="s">
        <v>60</v>
      </c>
      <c r="G1245">
        <v>1</v>
      </c>
      <c r="H1245">
        <v>0</v>
      </c>
      <c r="I1245">
        <v>42</v>
      </c>
      <c r="J1245">
        <v>0</v>
      </c>
      <c r="K1245">
        <v>2.1800000000000002</v>
      </c>
      <c r="L1245" t="str">
        <f t="shared" si="114"/>
        <v/>
      </c>
      <c r="M1245">
        <v>5</v>
      </c>
      <c r="N1245" t="str">
        <f t="shared" si="115"/>
        <v/>
      </c>
      <c r="O1245">
        <v>7</v>
      </c>
      <c r="P1245" s="11">
        <v>0</v>
      </c>
      <c r="Q1245" s="11">
        <v>0</v>
      </c>
      <c r="R1245" s="12">
        <v>0.436</v>
      </c>
      <c r="S1245" t="s">
        <v>27</v>
      </c>
      <c r="T1245">
        <v>0</v>
      </c>
      <c r="U1245">
        <f t="shared" si="116"/>
        <v>5</v>
      </c>
      <c r="V1245">
        <f t="shared" si="117"/>
        <v>2</v>
      </c>
      <c r="W1245">
        <f t="shared" si="118"/>
        <v>1</v>
      </c>
      <c r="X1245" t="str">
        <f t="shared" si="119"/>
        <v>521</v>
      </c>
      <c r="Y1245" t="str">
        <f>IF(Table1[[#This Row],[RFM_Score]]="555","Champion", IF(AND(J1245&gt;=4,V1245&gt;=4),"Loyal", IF(U1245&lt;=2,"At Risk", IF(W1245&gt;=4,"Potential Loyalist","Others"))))</f>
        <v>Others</v>
      </c>
    </row>
    <row r="1246" spans="1:25">
      <c r="A1246" t="s">
        <v>4496</v>
      </c>
      <c r="B1246">
        <v>42</v>
      </c>
      <c r="C1246" t="s">
        <v>19</v>
      </c>
      <c r="D1246" t="s">
        <v>29</v>
      </c>
      <c r="E1246" s="6" t="s">
        <v>13316</v>
      </c>
      <c r="F1246" t="s">
        <v>37</v>
      </c>
      <c r="G1246">
        <v>1</v>
      </c>
      <c r="H1246">
        <v>0</v>
      </c>
      <c r="I1246">
        <v>52</v>
      </c>
      <c r="J1246">
        <v>1</v>
      </c>
      <c r="K1246">
        <v>1.76</v>
      </c>
      <c r="L1246" t="str">
        <f t="shared" si="114"/>
        <v/>
      </c>
      <c r="M1246">
        <v>5</v>
      </c>
      <c r="N1246" t="str">
        <f t="shared" si="115"/>
        <v/>
      </c>
      <c r="O1246">
        <v>10</v>
      </c>
      <c r="P1246" s="11">
        <v>0</v>
      </c>
      <c r="Q1246" s="11">
        <v>1.9230769230769201E-2</v>
      </c>
      <c r="R1246" s="12">
        <v>0.35199999999999998</v>
      </c>
      <c r="S1246" t="s">
        <v>27</v>
      </c>
      <c r="T1246">
        <v>0</v>
      </c>
      <c r="U1246">
        <f t="shared" si="116"/>
        <v>5</v>
      </c>
      <c r="V1246">
        <f t="shared" si="117"/>
        <v>2</v>
      </c>
      <c r="W1246">
        <f t="shared" si="118"/>
        <v>1</v>
      </c>
      <c r="X1246" t="str">
        <f t="shared" si="119"/>
        <v>521</v>
      </c>
      <c r="Y1246" t="str">
        <f>IF(Table1[[#This Row],[RFM_Score]]="555","Champion", IF(AND(J1246&gt;=4,V1246&gt;=4),"Loyal", IF(U1246&lt;=2,"At Risk", IF(W1246&gt;=4,"Potential Loyalist","Others"))))</f>
        <v>Others</v>
      </c>
    </row>
    <row r="1247" spans="1:25">
      <c r="A1247" t="s">
        <v>7162</v>
      </c>
      <c r="B1247">
        <v>18</v>
      </c>
      <c r="C1247" t="s">
        <v>24</v>
      </c>
      <c r="D1247" t="s">
        <v>25</v>
      </c>
      <c r="E1247" s="6" t="s">
        <v>13317</v>
      </c>
      <c r="F1247" t="s">
        <v>37</v>
      </c>
      <c r="G1247">
        <v>2</v>
      </c>
      <c r="H1247">
        <v>0</v>
      </c>
      <c r="I1247">
        <v>46</v>
      </c>
      <c r="J1247">
        <v>1</v>
      </c>
      <c r="K1247">
        <v>1.23</v>
      </c>
      <c r="L1247" t="str">
        <f t="shared" si="114"/>
        <v/>
      </c>
      <c r="M1247">
        <v>5</v>
      </c>
      <c r="N1247" t="str">
        <f t="shared" si="115"/>
        <v/>
      </c>
      <c r="O1247">
        <v>69</v>
      </c>
      <c r="P1247" s="11">
        <v>0</v>
      </c>
      <c r="Q1247" s="11">
        <v>2.1739130434782601E-2</v>
      </c>
      <c r="R1247" s="12">
        <v>0.246</v>
      </c>
      <c r="S1247" t="s">
        <v>27</v>
      </c>
      <c r="T1247">
        <v>1</v>
      </c>
      <c r="U1247">
        <f t="shared" si="116"/>
        <v>3</v>
      </c>
      <c r="V1247">
        <f t="shared" si="117"/>
        <v>2</v>
      </c>
      <c r="W1247">
        <f t="shared" si="118"/>
        <v>1</v>
      </c>
      <c r="X1247" t="str">
        <f t="shared" si="119"/>
        <v>321</v>
      </c>
      <c r="Y1247" t="str">
        <f>IF(Table1[[#This Row],[RFM_Score]]="555","Champion", IF(AND(J1247&gt;=4,V1247&gt;=4),"Loyal", IF(U1247&lt;=2,"At Risk", IF(W1247&gt;=4,"Potential Loyalist","Others"))))</f>
        <v>Others</v>
      </c>
    </row>
    <row r="1248" spans="1:25">
      <c r="A1248" t="s">
        <v>6027</v>
      </c>
      <c r="B1248">
        <v>41</v>
      </c>
      <c r="C1248" t="s">
        <v>19</v>
      </c>
      <c r="D1248" t="s">
        <v>25</v>
      </c>
      <c r="E1248" s="6" t="s">
        <v>13318</v>
      </c>
      <c r="F1248" t="s">
        <v>30</v>
      </c>
      <c r="G1248">
        <v>7</v>
      </c>
      <c r="H1248">
        <v>5</v>
      </c>
      <c r="I1248">
        <v>61</v>
      </c>
      <c r="J1248">
        <v>1</v>
      </c>
      <c r="K1248">
        <v>0.63</v>
      </c>
      <c r="L1248" t="str">
        <f t="shared" si="114"/>
        <v/>
      </c>
      <c r="M1248">
        <v>5</v>
      </c>
      <c r="N1248" t="str">
        <f t="shared" si="115"/>
        <v/>
      </c>
      <c r="O1248">
        <v>60</v>
      </c>
      <c r="P1248" s="11">
        <v>0.71428571428571397</v>
      </c>
      <c r="Q1248" s="11">
        <v>1.63934426229508E-2</v>
      </c>
      <c r="R1248" s="12">
        <v>0.126</v>
      </c>
      <c r="S1248" t="s">
        <v>27</v>
      </c>
      <c r="T1248">
        <v>0</v>
      </c>
      <c r="U1248">
        <f t="shared" si="116"/>
        <v>3</v>
      </c>
      <c r="V1248">
        <f t="shared" si="117"/>
        <v>2</v>
      </c>
      <c r="W1248">
        <f t="shared" si="118"/>
        <v>1</v>
      </c>
      <c r="X1248" t="str">
        <f t="shared" si="119"/>
        <v>321</v>
      </c>
      <c r="Y1248" t="str">
        <f>IF(Table1[[#This Row],[RFM_Score]]="555","Champion", IF(AND(J1248&gt;=4,V1248&gt;=4),"Loyal", IF(U1248&lt;=2,"At Risk", IF(W1248&gt;=4,"Potential Loyalist","Others"))))</f>
        <v>Others</v>
      </c>
    </row>
    <row r="1249" spans="1:25">
      <c r="A1249" t="s">
        <v>8385</v>
      </c>
      <c r="B1249">
        <v>42</v>
      </c>
      <c r="C1249" t="s">
        <v>24</v>
      </c>
      <c r="D1249" t="s">
        <v>46</v>
      </c>
      <c r="E1249" s="6" t="s">
        <v>13319</v>
      </c>
      <c r="F1249" t="s">
        <v>26</v>
      </c>
      <c r="G1249">
        <v>3</v>
      </c>
      <c r="H1249">
        <v>0</v>
      </c>
      <c r="I1249">
        <v>55</v>
      </c>
      <c r="J1249">
        <v>1</v>
      </c>
      <c r="K1249">
        <v>0.34</v>
      </c>
      <c r="L1249" t="str">
        <f t="shared" si="114"/>
        <v/>
      </c>
      <c r="M1249">
        <v>5</v>
      </c>
      <c r="N1249" t="str">
        <f t="shared" si="115"/>
        <v/>
      </c>
      <c r="O1249">
        <v>6</v>
      </c>
      <c r="P1249" s="11">
        <v>0</v>
      </c>
      <c r="Q1249" s="11">
        <v>1.8181818181818101E-2</v>
      </c>
      <c r="R1249" s="12">
        <v>6.8000000000000005E-2</v>
      </c>
      <c r="S1249" t="s">
        <v>27</v>
      </c>
      <c r="T1249">
        <v>0</v>
      </c>
      <c r="U1249">
        <f t="shared" si="116"/>
        <v>5</v>
      </c>
      <c r="V1249">
        <f t="shared" si="117"/>
        <v>2</v>
      </c>
      <c r="W1249">
        <f t="shared" si="118"/>
        <v>1</v>
      </c>
      <c r="X1249" t="str">
        <f t="shared" si="119"/>
        <v>521</v>
      </c>
      <c r="Y1249" t="str">
        <f>IF(Table1[[#This Row],[RFM_Score]]="555","Champion", IF(AND(J1249&gt;=4,V1249&gt;=4),"Loyal", IF(U1249&lt;=2,"At Risk", IF(W1249&gt;=4,"Potential Loyalist","Others"))))</f>
        <v>Others</v>
      </c>
    </row>
    <row r="1250" spans="1:25">
      <c r="A1250" t="s">
        <v>5479</v>
      </c>
      <c r="B1250">
        <v>24</v>
      </c>
      <c r="C1250" t="s">
        <v>19</v>
      </c>
      <c r="D1250" t="s">
        <v>20</v>
      </c>
      <c r="E1250" s="6" t="s">
        <v>13320</v>
      </c>
      <c r="F1250" t="s">
        <v>30</v>
      </c>
      <c r="G1250">
        <v>2</v>
      </c>
      <c r="H1250">
        <v>0</v>
      </c>
      <c r="I1250">
        <v>47</v>
      </c>
      <c r="J1250">
        <v>1</v>
      </c>
      <c r="K1250">
        <v>0.06</v>
      </c>
      <c r="L1250" t="str">
        <f t="shared" si="114"/>
        <v/>
      </c>
      <c r="M1250">
        <v>5</v>
      </c>
      <c r="N1250" t="str">
        <f t="shared" si="115"/>
        <v/>
      </c>
      <c r="O1250">
        <v>59</v>
      </c>
      <c r="P1250" s="11">
        <v>0</v>
      </c>
      <c r="Q1250" s="11">
        <v>2.1276595744680799E-2</v>
      </c>
      <c r="R1250" s="12">
        <v>1.2E-2</v>
      </c>
      <c r="S1250" t="s">
        <v>27</v>
      </c>
      <c r="T1250">
        <v>0</v>
      </c>
      <c r="U1250">
        <f t="shared" si="116"/>
        <v>3</v>
      </c>
      <c r="V1250">
        <f t="shared" si="117"/>
        <v>2</v>
      </c>
      <c r="W1250">
        <f t="shared" si="118"/>
        <v>1</v>
      </c>
      <c r="X1250" t="str">
        <f t="shared" si="119"/>
        <v>321</v>
      </c>
      <c r="Y1250" t="str">
        <f>IF(Table1[[#This Row],[RFM_Score]]="555","Champion", IF(AND(J1250&gt;=4,V1250&gt;=4),"Loyal", IF(U1250&lt;=2,"At Risk", IF(W1250&gt;=4,"Potential Loyalist","Others"))))</f>
        <v>Others</v>
      </c>
    </row>
    <row r="1251" spans="1:25">
      <c r="A1251" t="s">
        <v>2303</v>
      </c>
      <c r="B1251">
        <v>18</v>
      </c>
      <c r="C1251" t="s">
        <v>24</v>
      </c>
      <c r="D1251" t="s">
        <v>29</v>
      </c>
      <c r="E1251" s="6" t="s">
        <v>13321</v>
      </c>
      <c r="F1251" t="s">
        <v>26</v>
      </c>
      <c r="G1251">
        <v>2</v>
      </c>
      <c r="H1251">
        <v>1</v>
      </c>
      <c r="I1251">
        <v>54</v>
      </c>
      <c r="J1251">
        <v>4</v>
      </c>
      <c r="K1251">
        <v>0</v>
      </c>
      <c r="L1251" t="str">
        <f t="shared" si="114"/>
        <v/>
      </c>
      <c r="M1251">
        <v>5</v>
      </c>
      <c r="N1251" t="str">
        <f t="shared" si="115"/>
        <v/>
      </c>
      <c r="O1251">
        <v>4</v>
      </c>
      <c r="P1251" s="11">
        <v>0.5</v>
      </c>
      <c r="Q1251" s="11">
        <v>7.4074074074074001E-2</v>
      </c>
      <c r="R1251" s="12">
        <v>0</v>
      </c>
      <c r="S1251" t="s">
        <v>27</v>
      </c>
      <c r="T1251">
        <v>0</v>
      </c>
      <c r="U1251">
        <f t="shared" si="116"/>
        <v>5</v>
      </c>
      <c r="V1251">
        <f t="shared" si="117"/>
        <v>2</v>
      </c>
      <c r="W1251">
        <f t="shared" si="118"/>
        <v>1</v>
      </c>
      <c r="X1251" t="str">
        <f t="shared" si="119"/>
        <v>521</v>
      </c>
      <c r="Y1251" t="str">
        <f>IF(Table1[[#This Row],[RFM_Score]]="555","Champion", IF(AND(J1251&gt;=4,V1251&gt;=4),"Loyal", IF(U1251&lt;=2,"At Risk", IF(W1251&gt;=4,"Potential Loyalist","Others"))))</f>
        <v>Others</v>
      </c>
    </row>
    <row r="1252" spans="1:25">
      <c r="A1252" t="s">
        <v>93</v>
      </c>
      <c r="B1252">
        <v>24</v>
      </c>
      <c r="C1252" t="s">
        <v>24</v>
      </c>
      <c r="D1252" t="s">
        <v>20</v>
      </c>
      <c r="E1252" s="6" t="s">
        <v>13322</v>
      </c>
      <c r="F1252" t="s">
        <v>30</v>
      </c>
      <c r="G1252">
        <v>6</v>
      </c>
      <c r="H1252">
        <v>3</v>
      </c>
      <c r="I1252">
        <v>54</v>
      </c>
      <c r="J1252">
        <v>2</v>
      </c>
      <c r="K1252">
        <v>1763.81</v>
      </c>
      <c r="L1252" t="str">
        <f t="shared" si="114"/>
        <v>OUTLIER</v>
      </c>
      <c r="M1252">
        <v>4</v>
      </c>
      <c r="N1252" t="str">
        <f t="shared" si="115"/>
        <v/>
      </c>
      <c r="O1252">
        <v>9</v>
      </c>
      <c r="P1252" s="11">
        <v>0.5</v>
      </c>
      <c r="Q1252" s="11">
        <v>3.7037037037037E-2</v>
      </c>
      <c r="R1252" s="12">
        <v>440.95249999999999</v>
      </c>
      <c r="S1252" t="s">
        <v>57</v>
      </c>
      <c r="T1252">
        <v>0</v>
      </c>
      <c r="U1252">
        <f t="shared" si="116"/>
        <v>5</v>
      </c>
      <c r="V1252">
        <f t="shared" si="117"/>
        <v>1</v>
      </c>
      <c r="W1252">
        <f t="shared" si="118"/>
        <v>5</v>
      </c>
      <c r="X1252" t="str">
        <f t="shared" si="119"/>
        <v>515</v>
      </c>
      <c r="Y1252" t="str">
        <f>IF(Table1[[#This Row],[RFM_Score]]="555","Champion", IF(AND(J1252&gt;=4,V1252&gt;=4),"Loyal", IF(U1252&lt;=2,"At Risk", IF(W1252&gt;=4,"Potential Loyalist","Others"))))</f>
        <v>Potential Loyalist</v>
      </c>
    </row>
    <row r="1253" spans="1:25">
      <c r="A1253" t="s">
        <v>7011</v>
      </c>
      <c r="B1253">
        <v>51</v>
      </c>
      <c r="C1253" t="s">
        <v>24</v>
      </c>
      <c r="D1253" t="s">
        <v>25</v>
      </c>
      <c r="E1253" s="6" t="s">
        <v>13323</v>
      </c>
      <c r="F1253" t="s">
        <v>60</v>
      </c>
      <c r="G1253">
        <v>3</v>
      </c>
      <c r="H1253">
        <v>1</v>
      </c>
      <c r="I1253">
        <v>49</v>
      </c>
      <c r="J1253">
        <v>1</v>
      </c>
      <c r="K1253">
        <v>1650.1</v>
      </c>
      <c r="L1253" t="str">
        <f t="shared" si="114"/>
        <v>OUTLIER</v>
      </c>
      <c r="M1253">
        <v>4</v>
      </c>
      <c r="N1253" t="str">
        <f t="shared" si="115"/>
        <v/>
      </c>
      <c r="O1253">
        <v>32</v>
      </c>
      <c r="P1253" s="11">
        <v>0.33333333333333298</v>
      </c>
      <c r="Q1253" s="11">
        <v>2.04081632653061E-2</v>
      </c>
      <c r="R1253" s="12">
        <v>412.52499999999998</v>
      </c>
      <c r="S1253" t="s">
        <v>57</v>
      </c>
      <c r="T1253">
        <v>0</v>
      </c>
      <c r="U1253">
        <f t="shared" si="116"/>
        <v>4</v>
      </c>
      <c r="V1253">
        <f t="shared" si="117"/>
        <v>1</v>
      </c>
      <c r="W1253">
        <f t="shared" si="118"/>
        <v>5</v>
      </c>
      <c r="X1253" t="str">
        <f t="shared" si="119"/>
        <v>415</v>
      </c>
      <c r="Y1253" t="str">
        <f>IF(Table1[[#This Row],[RFM_Score]]="555","Champion", IF(AND(J1253&gt;=4,V1253&gt;=4),"Loyal", IF(U1253&lt;=2,"At Risk", IF(W1253&gt;=4,"Potential Loyalist","Others"))))</f>
        <v>Potential Loyalist</v>
      </c>
    </row>
    <row r="1254" spans="1:25">
      <c r="A1254" t="s">
        <v>5580</v>
      </c>
      <c r="B1254">
        <v>32</v>
      </c>
      <c r="C1254" t="s">
        <v>24</v>
      </c>
      <c r="D1254" t="s">
        <v>20</v>
      </c>
      <c r="E1254" s="6" t="s">
        <v>13324</v>
      </c>
      <c r="F1254" t="s">
        <v>21</v>
      </c>
      <c r="G1254">
        <v>0</v>
      </c>
      <c r="H1254">
        <v>0</v>
      </c>
      <c r="I1254">
        <v>51</v>
      </c>
      <c r="J1254">
        <v>3</v>
      </c>
      <c r="K1254">
        <v>1519.56</v>
      </c>
      <c r="L1254" t="str">
        <f t="shared" si="114"/>
        <v>OUTLIER</v>
      </c>
      <c r="M1254">
        <v>4</v>
      </c>
      <c r="N1254" t="str">
        <f t="shared" si="115"/>
        <v/>
      </c>
      <c r="O1254">
        <v>1</v>
      </c>
      <c r="P1254" s="11">
        <v>0</v>
      </c>
      <c r="Q1254" s="11">
        <v>5.8823529411764698E-2</v>
      </c>
      <c r="R1254" s="12">
        <v>379.89</v>
      </c>
      <c r="S1254" t="s">
        <v>57</v>
      </c>
      <c r="T1254">
        <v>0</v>
      </c>
      <c r="U1254">
        <f t="shared" si="116"/>
        <v>5</v>
      </c>
      <c r="V1254">
        <f t="shared" si="117"/>
        <v>1</v>
      </c>
      <c r="W1254">
        <f t="shared" si="118"/>
        <v>5</v>
      </c>
      <c r="X1254" t="str">
        <f t="shared" si="119"/>
        <v>515</v>
      </c>
      <c r="Y1254" t="str">
        <f>IF(Table1[[#This Row],[RFM_Score]]="555","Champion", IF(AND(J1254&gt;=4,V1254&gt;=4),"Loyal", IF(U1254&lt;=2,"At Risk", IF(W1254&gt;=4,"Potential Loyalist","Others"))))</f>
        <v>Potential Loyalist</v>
      </c>
    </row>
    <row r="1255" spans="1:25">
      <c r="A1255" t="s">
        <v>7639</v>
      </c>
      <c r="B1255">
        <v>40</v>
      </c>
      <c r="C1255" t="s">
        <v>24</v>
      </c>
      <c r="D1255" t="s">
        <v>41</v>
      </c>
      <c r="E1255" s="6" t="s">
        <v>13325</v>
      </c>
      <c r="F1255" t="s">
        <v>21</v>
      </c>
      <c r="G1255">
        <v>0</v>
      </c>
      <c r="H1255">
        <v>0</v>
      </c>
      <c r="I1255">
        <v>50</v>
      </c>
      <c r="J1255">
        <v>2</v>
      </c>
      <c r="K1255">
        <v>1257.47</v>
      </c>
      <c r="L1255" t="str">
        <f t="shared" si="114"/>
        <v>OUTLIER</v>
      </c>
      <c r="M1255">
        <v>4</v>
      </c>
      <c r="N1255" t="str">
        <f t="shared" si="115"/>
        <v/>
      </c>
      <c r="O1255">
        <v>8</v>
      </c>
      <c r="P1255" s="11">
        <v>0</v>
      </c>
      <c r="Q1255" s="11">
        <v>0.04</v>
      </c>
      <c r="R1255" s="12">
        <v>314.36750000000001</v>
      </c>
      <c r="S1255" t="s">
        <v>57</v>
      </c>
      <c r="T1255">
        <v>0</v>
      </c>
      <c r="U1255">
        <f t="shared" si="116"/>
        <v>5</v>
      </c>
      <c r="V1255">
        <f t="shared" si="117"/>
        <v>1</v>
      </c>
      <c r="W1255">
        <f t="shared" si="118"/>
        <v>5</v>
      </c>
      <c r="X1255" t="str">
        <f t="shared" si="119"/>
        <v>515</v>
      </c>
      <c r="Y1255" t="str">
        <f>IF(Table1[[#This Row],[RFM_Score]]="555","Champion", IF(AND(J1255&gt;=4,V1255&gt;=4),"Loyal", IF(U1255&lt;=2,"At Risk", IF(W1255&gt;=4,"Potential Loyalist","Others"))))</f>
        <v>Potential Loyalist</v>
      </c>
    </row>
    <row r="1256" spans="1:25">
      <c r="A1256" t="s">
        <v>4438</v>
      </c>
      <c r="B1256">
        <v>47</v>
      </c>
      <c r="C1256" t="s">
        <v>19</v>
      </c>
      <c r="D1256" t="s">
        <v>25</v>
      </c>
      <c r="E1256" s="6" t="s">
        <v>13326</v>
      </c>
      <c r="F1256" t="s">
        <v>37</v>
      </c>
      <c r="G1256">
        <v>0</v>
      </c>
      <c r="H1256">
        <v>0</v>
      </c>
      <c r="I1256">
        <v>55</v>
      </c>
      <c r="J1256">
        <v>1</v>
      </c>
      <c r="K1256">
        <v>1202.9000000000001</v>
      </c>
      <c r="L1256" t="str">
        <f t="shared" si="114"/>
        <v>OUTLIER</v>
      </c>
      <c r="M1256">
        <v>4</v>
      </c>
      <c r="N1256" t="str">
        <f t="shared" si="115"/>
        <v/>
      </c>
      <c r="O1256">
        <v>49</v>
      </c>
      <c r="P1256" s="11">
        <v>0</v>
      </c>
      <c r="Q1256" s="11">
        <v>1.8181818181818101E-2</v>
      </c>
      <c r="R1256" s="12">
        <v>300.72500000000002</v>
      </c>
      <c r="S1256" t="s">
        <v>57</v>
      </c>
      <c r="T1256">
        <v>0</v>
      </c>
      <c r="U1256">
        <f t="shared" si="116"/>
        <v>3</v>
      </c>
      <c r="V1256">
        <f t="shared" si="117"/>
        <v>1</v>
      </c>
      <c r="W1256">
        <f t="shared" si="118"/>
        <v>5</v>
      </c>
      <c r="X1256" t="str">
        <f t="shared" si="119"/>
        <v>315</v>
      </c>
      <c r="Y1256" t="str">
        <f>IF(Table1[[#This Row],[RFM_Score]]="555","Champion", IF(AND(J1256&gt;=4,V1256&gt;=4),"Loyal", IF(U1256&lt;=2,"At Risk", IF(W1256&gt;=4,"Potential Loyalist","Others"))))</f>
        <v>Potential Loyalist</v>
      </c>
    </row>
    <row r="1257" spans="1:25">
      <c r="A1257" t="s">
        <v>2182</v>
      </c>
      <c r="B1257">
        <v>52</v>
      </c>
      <c r="C1257" t="s">
        <v>24</v>
      </c>
      <c r="D1257" t="s">
        <v>49</v>
      </c>
      <c r="E1257" s="6" t="s">
        <v>13327</v>
      </c>
      <c r="F1257" t="s">
        <v>26</v>
      </c>
      <c r="G1257">
        <v>3</v>
      </c>
      <c r="H1257">
        <v>1</v>
      </c>
      <c r="I1257">
        <v>45</v>
      </c>
      <c r="J1257">
        <v>2</v>
      </c>
      <c r="K1257">
        <v>1145.0899999999999</v>
      </c>
      <c r="L1257" t="str">
        <f t="shared" si="114"/>
        <v>OUTLIER</v>
      </c>
      <c r="M1257">
        <v>4</v>
      </c>
      <c r="N1257" t="str">
        <f t="shared" si="115"/>
        <v/>
      </c>
      <c r="O1257">
        <v>14</v>
      </c>
      <c r="P1257" s="11">
        <v>0.33333333333333298</v>
      </c>
      <c r="Q1257" s="11">
        <v>4.4444444444444398E-2</v>
      </c>
      <c r="R1257" s="12">
        <v>286.27249999999998</v>
      </c>
      <c r="S1257" t="s">
        <v>57</v>
      </c>
      <c r="T1257">
        <v>0</v>
      </c>
      <c r="U1257">
        <f t="shared" si="116"/>
        <v>5</v>
      </c>
      <c r="V1257">
        <f t="shared" si="117"/>
        <v>1</v>
      </c>
      <c r="W1257">
        <f t="shared" si="118"/>
        <v>5</v>
      </c>
      <c r="X1257" t="str">
        <f t="shared" si="119"/>
        <v>515</v>
      </c>
      <c r="Y1257" t="str">
        <f>IF(Table1[[#This Row],[RFM_Score]]="555","Champion", IF(AND(J1257&gt;=4,V1257&gt;=4),"Loyal", IF(U1257&lt;=2,"At Risk", IF(W1257&gt;=4,"Potential Loyalist","Others"))))</f>
        <v>Potential Loyalist</v>
      </c>
    </row>
    <row r="1258" spans="1:25">
      <c r="A1258" t="s">
        <v>1986</v>
      </c>
      <c r="B1258">
        <v>34</v>
      </c>
      <c r="C1258" t="s">
        <v>19</v>
      </c>
      <c r="D1258" t="s">
        <v>25</v>
      </c>
      <c r="E1258" s="6" t="s">
        <v>13328</v>
      </c>
      <c r="F1258" t="s">
        <v>37</v>
      </c>
      <c r="G1258">
        <v>5</v>
      </c>
      <c r="H1258">
        <v>0</v>
      </c>
      <c r="I1258">
        <v>42</v>
      </c>
      <c r="J1258">
        <v>1</v>
      </c>
      <c r="K1258">
        <v>1114.8399999999999</v>
      </c>
      <c r="L1258" t="str">
        <f t="shared" si="114"/>
        <v>OUTLIER</v>
      </c>
      <c r="M1258">
        <v>4</v>
      </c>
      <c r="N1258" t="str">
        <f t="shared" si="115"/>
        <v/>
      </c>
      <c r="O1258">
        <v>7</v>
      </c>
      <c r="P1258" s="11">
        <v>0</v>
      </c>
      <c r="Q1258" s="11">
        <v>2.3809523809523801E-2</v>
      </c>
      <c r="R1258" s="12">
        <v>278.70999999999998</v>
      </c>
      <c r="S1258" t="s">
        <v>57</v>
      </c>
      <c r="T1258">
        <v>1</v>
      </c>
      <c r="U1258">
        <f t="shared" si="116"/>
        <v>5</v>
      </c>
      <c r="V1258">
        <f t="shared" si="117"/>
        <v>1</v>
      </c>
      <c r="W1258">
        <f t="shared" si="118"/>
        <v>5</v>
      </c>
      <c r="X1258" t="str">
        <f t="shared" si="119"/>
        <v>515</v>
      </c>
      <c r="Y1258" t="str">
        <f>IF(Table1[[#This Row],[RFM_Score]]="555","Champion", IF(AND(J1258&gt;=4,V1258&gt;=4),"Loyal", IF(U1258&lt;=2,"At Risk", IF(W1258&gt;=4,"Potential Loyalist","Others"))))</f>
        <v>Potential Loyalist</v>
      </c>
    </row>
    <row r="1259" spans="1:25">
      <c r="A1259" t="s">
        <v>8190</v>
      </c>
      <c r="B1259">
        <v>18</v>
      </c>
      <c r="C1259" t="s">
        <v>19</v>
      </c>
      <c r="D1259" t="s">
        <v>46</v>
      </c>
      <c r="E1259" s="6" t="s">
        <v>13329</v>
      </c>
      <c r="F1259" t="s">
        <v>30</v>
      </c>
      <c r="G1259">
        <v>5</v>
      </c>
      <c r="H1259">
        <v>1</v>
      </c>
      <c r="I1259">
        <v>47</v>
      </c>
      <c r="J1259">
        <v>2</v>
      </c>
      <c r="K1259">
        <v>1081.46</v>
      </c>
      <c r="L1259" t="str">
        <f t="shared" si="114"/>
        <v>OUTLIER</v>
      </c>
      <c r="M1259">
        <v>4</v>
      </c>
      <c r="N1259" t="str">
        <f t="shared" si="115"/>
        <v/>
      </c>
      <c r="O1259">
        <v>6</v>
      </c>
      <c r="P1259" s="11">
        <v>0.2</v>
      </c>
      <c r="Q1259" s="11">
        <v>4.2553191489361701E-2</v>
      </c>
      <c r="R1259" s="12">
        <v>270.36500000000001</v>
      </c>
      <c r="S1259" t="s">
        <v>57</v>
      </c>
      <c r="T1259">
        <v>0</v>
      </c>
      <c r="U1259">
        <f t="shared" si="116"/>
        <v>5</v>
      </c>
      <c r="V1259">
        <f t="shared" si="117"/>
        <v>1</v>
      </c>
      <c r="W1259">
        <f t="shared" si="118"/>
        <v>5</v>
      </c>
      <c r="X1259" t="str">
        <f t="shared" si="119"/>
        <v>515</v>
      </c>
      <c r="Y1259" t="str">
        <f>IF(Table1[[#This Row],[RFM_Score]]="555","Champion", IF(AND(J1259&gt;=4,V1259&gt;=4),"Loyal", IF(U1259&lt;=2,"At Risk", IF(W1259&gt;=4,"Potential Loyalist","Others"))))</f>
        <v>Potential Loyalist</v>
      </c>
    </row>
    <row r="1260" spans="1:25">
      <c r="A1260" t="s">
        <v>7092</v>
      </c>
      <c r="B1260">
        <v>18</v>
      </c>
      <c r="C1260" t="s">
        <v>24</v>
      </c>
      <c r="D1260" t="s">
        <v>25</v>
      </c>
      <c r="E1260" s="6" t="s">
        <v>13330</v>
      </c>
      <c r="F1260" t="s">
        <v>26</v>
      </c>
      <c r="G1260">
        <v>3</v>
      </c>
      <c r="H1260">
        <v>0</v>
      </c>
      <c r="I1260">
        <v>56</v>
      </c>
      <c r="J1260">
        <v>4</v>
      </c>
      <c r="K1260">
        <v>1045.96</v>
      </c>
      <c r="L1260" t="str">
        <f t="shared" si="114"/>
        <v>OUTLIER</v>
      </c>
      <c r="M1260">
        <v>4</v>
      </c>
      <c r="N1260" t="str">
        <f t="shared" si="115"/>
        <v/>
      </c>
      <c r="O1260">
        <v>12</v>
      </c>
      <c r="P1260" s="11">
        <v>0</v>
      </c>
      <c r="Q1260" s="11">
        <v>7.1428571428571397E-2</v>
      </c>
      <c r="R1260" s="12">
        <v>261.49</v>
      </c>
      <c r="S1260" t="s">
        <v>57</v>
      </c>
      <c r="T1260">
        <v>0</v>
      </c>
      <c r="U1260">
        <f t="shared" si="116"/>
        <v>5</v>
      </c>
      <c r="V1260">
        <f t="shared" si="117"/>
        <v>1</v>
      </c>
      <c r="W1260">
        <f t="shared" si="118"/>
        <v>5</v>
      </c>
      <c r="X1260" t="str">
        <f t="shared" si="119"/>
        <v>515</v>
      </c>
      <c r="Y1260" t="str">
        <f>IF(Table1[[#This Row],[RFM_Score]]="555","Champion", IF(AND(J1260&gt;=4,V1260&gt;=4),"Loyal", IF(U1260&lt;=2,"At Risk", IF(W1260&gt;=4,"Potential Loyalist","Others"))))</f>
        <v>Potential Loyalist</v>
      </c>
    </row>
    <row r="1261" spans="1:25">
      <c r="A1261" t="s">
        <v>7209</v>
      </c>
      <c r="B1261">
        <v>32</v>
      </c>
      <c r="C1261" t="s">
        <v>19</v>
      </c>
      <c r="D1261" t="s">
        <v>25</v>
      </c>
      <c r="E1261" s="6" t="s">
        <v>13331</v>
      </c>
      <c r="F1261" t="s">
        <v>26</v>
      </c>
      <c r="G1261">
        <v>1</v>
      </c>
      <c r="H1261">
        <v>0</v>
      </c>
      <c r="I1261">
        <v>60</v>
      </c>
      <c r="J1261">
        <v>5</v>
      </c>
      <c r="K1261">
        <v>1032.68</v>
      </c>
      <c r="L1261" t="str">
        <f t="shared" si="114"/>
        <v>OUTLIER</v>
      </c>
      <c r="M1261">
        <v>4</v>
      </c>
      <c r="N1261" t="str">
        <f t="shared" si="115"/>
        <v/>
      </c>
      <c r="O1261">
        <v>7</v>
      </c>
      <c r="P1261" s="11">
        <v>0</v>
      </c>
      <c r="Q1261" s="11">
        <v>8.3333333333333301E-2</v>
      </c>
      <c r="R1261" s="12">
        <v>258.17</v>
      </c>
      <c r="S1261" t="s">
        <v>57</v>
      </c>
      <c r="T1261">
        <v>0</v>
      </c>
      <c r="U1261">
        <f t="shared" si="116"/>
        <v>5</v>
      </c>
      <c r="V1261">
        <f t="shared" si="117"/>
        <v>1</v>
      </c>
      <c r="W1261">
        <f t="shared" si="118"/>
        <v>5</v>
      </c>
      <c r="X1261" t="str">
        <f t="shared" si="119"/>
        <v>515</v>
      </c>
      <c r="Y1261" t="str">
        <f>IF(Table1[[#This Row],[RFM_Score]]="555","Champion", IF(AND(J1261&gt;=4,V1261&gt;=4),"Loyal", IF(U1261&lt;=2,"At Risk", IF(W1261&gt;=4,"Potential Loyalist","Others"))))</f>
        <v>Potential Loyalist</v>
      </c>
    </row>
    <row r="1262" spans="1:25">
      <c r="A1262" t="s">
        <v>11421</v>
      </c>
      <c r="B1262">
        <v>32</v>
      </c>
      <c r="C1262" t="s">
        <v>24</v>
      </c>
      <c r="D1262" t="s">
        <v>49</v>
      </c>
      <c r="E1262" s="6" t="s">
        <v>13332</v>
      </c>
      <c r="F1262" t="s">
        <v>60</v>
      </c>
      <c r="G1262">
        <v>6</v>
      </c>
      <c r="H1262">
        <v>2</v>
      </c>
      <c r="I1262">
        <v>63</v>
      </c>
      <c r="J1262">
        <v>2</v>
      </c>
      <c r="K1262">
        <v>1027.58</v>
      </c>
      <c r="L1262" t="str">
        <f t="shared" si="114"/>
        <v>OUTLIER</v>
      </c>
      <c r="M1262">
        <v>4</v>
      </c>
      <c r="N1262" t="str">
        <f t="shared" si="115"/>
        <v/>
      </c>
      <c r="O1262">
        <v>34</v>
      </c>
      <c r="P1262" s="11">
        <v>0.33333333333333298</v>
      </c>
      <c r="Q1262" s="11">
        <v>3.1746031746031703E-2</v>
      </c>
      <c r="R1262" s="12">
        <v>256.89499999999998</v>
      </c>
      <c r="S1262" t="s">
        <v>57</v>
      </c>
      <c r="T1262">
        <v>0</v>
      </c>
      <c r="U1262">
        <f t="shared" si="116"/>
        <v>4</v>
      </c>
      <c r="V1262">
        <f t="shared" si="117"/>
        <v>1</v>
      </c>
      <c r="W1262">
        <f t="shared" si="118"/>
        <v>5</v>
      </c>
      <c r="X1262" t="str">
        <f t="shared" si="119"/>
        <v>415</v>
      </c>
      <c r="Y1262" t="str">
        <f>IF(Table1[[#This Row],[RFM_Score]]="555","Champion", IF(AND(J1262&gt;=4,V1262&gt;=4),"Loyal", IF(U1262&lt;=2,"At Risk", IF(W1262&gt;=4,"Potential Loyalist","Others"))))</f>
        <v>Potential Loyalist</v>
      </c>
    </row>
    <row r="1263" spans="1:25">
      <c r="A1263" t="s">
        <v>4409</v>
      </c>
      <c r="B1263">
        <v>21</v>
      </c>
      <c r="C1263" t="s">
        <v>24</v>
      </c>
      <c r="D1263" t="s">
        <v>29</v>
      </c>
      <c r="E1263" s="6" t="s">
        <v>13333</v>
      </c>
      <c r="F1263" t="s">
        <v>37</v>
      </c>
      <c r="G1263">
        <v>1</v>
      </c>
      <c r="H1263">
        <v>0</v>
      </c>
      <c r="I1263">
        <v>43</v>
      </c>
      <c r="J1263">
        <v>1</v>
      </c>
      <c r="K1263">
        <v>1023.21</v>
      </c>
      <c r="L1263" t="str">
        <f t="shared" si="114"/>
        <v>OUTLIER</v>
      </c>
      <c r="M1263">
        <v>4</v>
      </c>
      <c r="N1263" t="str">
        <f t="shared" si="115"/>
        <v/>
      </c>
      <c r="O1263">
        <v>20</v>
      </c>
      <c r="P1263" s="11">
        <v>0</v>
      </c>
      <c r="Q1263" s="11">
        <v>2.3255813953488299E-2</v>
      </c>
      <c r="R1263" s="12">
        <v>255.80250000000001</v>
      </c>
      <c r="S1263" t="s">
        <v>57</v>
      </c>
      <c r="T1263">
        <v>0</v>
      </c>
      <c r="U1263">
        <f t="shared" si="116"/>
        <v>5</v>
      </c>
      <c r="V1263">
        <f t="shared" si="117"/>
        <v>1</v>
      </c>
      <c r="W1263">
        <f t="shared" si="118"/>
        <v>5</v>
      </c>
      <c r="X1263" t="str">
        <f t="shared" si="119"/>
        <v>515</v>
      </c>
      <c r="Y1263" t="str">
        <f>IF(Table1[[#This Row],[RFM_Score]]="555","Champion", IF(AND(J1263&gt;=4,V1263&gt;=4),"Loyal", IF(U1263&lt;=2,"At Risk", IF(W1263&gt;=4,"Potential Loyalist","Others"))))</f>
        <v>Potential Loyalist</v>
      </c>
    </row>
    <row r="1264" spans="1:25">
      <c r="A1264" t="s">
        <v>1907</v>
      </c>
      <c r="B1264">
        <v>21</v>
      </c>
      <c r="C1264" t="s">
        <v>24</v>
      </c>
      <c r="D1264" t="s">
        <v>41</v>
      </c>
      <c r="E1264" s="6" t="s">
        <v>13334</v>
      </c>
      <c r="F1264" t="s">
        <v>60</v>
      </c>
      <c r="G1264">
        <v>5</v>
      </c>
      <c r="H1264">
        <v>0</v>
      </c>
      <c r="I1264">
        <v>51</v>
      </c>
      <c r="J1264">
        <v>2</v>
      </c>
      <c r="K1264">
        <v>1010.07</v>
      </c>
      <c r="L1264" t="str">
        <f t="shared" si="114"/>
        <v>OUTLIER</v>
      </c>
      <c r="M1264">
        <v>4</v>
      </c>
      <c r="N1264" t="str">
        <f t="shared" si="115"/>
        <v/>
      </c>
      <c r="O1264">
        <v>12</v>
      </c>
      <c r="P1264" s="11">
        <v>0</v>
      </c>
      <c r="Q1264" s="11">
        <v>3.9215686274509803E-2</v>
      </c>
      <c r="R1264" s="12">
        <v>252.51750000000001</v>
      </c>
      <c r="S1264" t="s">
        <v>57</v>
      </c>
      <c r="T1264">
        <v>0</v>
      </c>
      <c r="U1264">
        <f t="shared" si="116"/>
        <v>5</v>
      </c>
      <c r="V1264">
        <f t="shared" si="117"/>
        <v>1</v>
      </c>
      <c r="W1264">
        <f t="shared" si="118"/>
        <v>5</v>
      </c>
      <c r="X1264" t="str">
        <f t="shared" si="119"/>
        <v>515</v>
      </c>
      <c r="Y1264" t="str">
        <f>IF(Table1[[#This Row],[RFM_Score]]="555","Champion", IF(AND(J1264&gt;=4,V1264&gt;=4),"Loyal", IF(U1264&lt;=2,"At Risk", IF(W1264&gt;=4,"Potential Loyalist","Others"))))</f>
        <v>Potential Loyalist</v>
      </c>
    </row>
    <row r="1265" spans="1:25">
      <c r="A1265" t="s">
        <v>4836</v>
      </c>
      <c r="B1265">
        <v>43</v>
      </c>
      <c r="C1265" t="s">
        <v>24</v>
      </c>
      <c r="D1265" t="s">
        <v>25</v>
      </c>
      <c r="E1265" s="6" t="s">
        <v>13335</v>
      </c>
      <c r="F1265" t="s">
        <v>21</v>
      </c>
      <c r="G1265">
        <v>1</v>
      </c>
      <c r="H1265">
        <v>1</v>
      </c>
      <c r="I1265">
        <v>55</v>
      </c>
      <c r="J1265">
        <v>1</v>
      </c>
      <c r="K1265">
        <v>1005.47</v>
      </c>
      <c r="L1265" t="str">
        <f t="shared" si="114"/>
        <v>OUTLIER</v>
      </c>
      <c r="M1265">
        <v>4</v>
      </c>
      <c r="N1265" t="str">
        <f t="shared" si="115"/>
        <v/>
      </c>
      <c r="O1265">
        <v>43</v>
      </c>
      <c r="P1265" s="11">
        <v>1</v>
      </c>
      <c r="Q1265" s="11">
        <v>1.8181818181818101E-2</v>
      </c>
      <c r="R1265" s="12">
        <v>251.36750000000001</v>
      </c>
      <c r="S1265" t="s">
        <v>57</v>
      </c>
      <c r="T1265">
        <v>0</v>
      </c>
      <c r="U1265">
        <f t="shared" si="116"/>
        <v>3</v>
      </c>
      <c r="V1265">
        <f t="shared" si="117"/>
        <v>1</v>
      </c>
      <c r="W1265">
        <f t="shared" si="118"/>
        <v>5</v>
      </c>
      <c r="X1265" t="str">
        <f t="shared" si="119"/>
        <v>315</v>
      </c>
      <c r="Y1265" t="str">
        <f>IF(Table1[[#This Row],[RFM_Score]]="555","Champion", IF(AND(J1265&gt;=4,V1265&gt;=4),"Loyal", IF(U1265&lt;=2,"At Risk", IF(W1265&gt;=4,"Potential Loyalist","Others"))))</f>
        <v>Potential Loyalist</v>
      </c>
    </row>
    <row r="1266" spans="1:25">
      <c r="A1266" t="s">
        <v>11504</v>
      </c>
      <c r="B1266">
        <v>36</v>
      </c>
      <c r="C1266" t="s">
        <v>19</v>
      </c>
      <c r="D1266" t="s">
        <v>25</v>
      </c>
      <c r="E1266" s="6" t="s">
        <v>13336</v>
      </c>
      <c r="F1266" t="s">
        <v>37</v>
      </c>
      <c r="G1266">
        <v>6</v>
      </c>
      <c r="H1266">
        <v>3</v>
      </c>
      <c r="I1266">
        <v>46</v>
      </c>
      <c r="J1266">
        <v>3</v>
      </c>
      <c r="K1266">
        <v>1000.13</v>
      </c>
      <c r="L1266" t="str">
        <f t="shared" si="114"/>
        <v>OUTLIER</v>
      </c>
      <c r="M1266">
        <v>4</v>
      </c>
      <c r="N1266" t="str">
        <f t="shared" si="115"/>
        <v/>
      </c>
      <c r="O1266">
        <v>9</v>
      </c>
      <c r="P1266" s="11">
        <v>0.5</v>
      </c>
      <c r="Q1266" s="11">
        <v>6.5217391304347797E-2</v>
      </c>
      <c r="R1266" s="12">
        <v>250.0325</v>
      </c>
      <c r="S1266" t="s">
        <v>57</v>
      </c>
      <c r="T1266">
        <v>0</v>
      </c>
      <c r="U1266">
        <f t="shared" si="116"/>
        <v>5</v>
      </c>
      <c r="V1266">
        <f t="shared" si="117"/>
        <v>1</v>
      </c>
      <c r="W1266">
        <f t="shared" si="118"/>
        <v>5</v>
      </c>
      <c r="X1266" t="str">
        <f t="shared" si="119"/>
        <v>515</v>
      </c>
      <c r="Y1266" t="str">
        <f>IF(Table1[[#This Row],[RFM_Score]]="555","Champion", IF(AND(J1266&gt;=4,V1266&gt;=4),"Loyal", IF(U1266&lt;=2,"At Risk", IF(W1266&gt;=4,"Potential Loyalist","Others"))))</f>
        <v>Potential Loyalist</v>
      </c>
    </row>
    <row r="1267" spans="1:25">
      <c r="A1267" t="s">
        <v>4095</v>
      </c>
      <c r="B1267">
        <v>46</v>
      </c>
      <c r="C1267" t="s">
        <v>24</v>
      </c>
      <c r="D1267" t="s">
        <v>25</v>
      </c>
      <c r="E1267" s="6" t="s">
        <v>13337</v>
      </c>
      <c r="F1267" t="s">
        <v>30</v>
      </c>
      <c r="G1267">
        <v>0</v>
      </c>
      <c r="H1267">
        <v>0</v>
      </c>
      <c r="I1267">
        <v>58</v>
      </c>
      <c r="J1267">
        <v>7</v>
      </c>
      <c r="K1267">
        <v>998.25</v>
      </c>
      <c r="L1267" t="str">
        <f t="shared" si="114"/>
        <v>OUTLIER</v>
      </c>
      <c r="M1267">
        <v>4</v>
      </c>
      <c r="N1267" t="str">
        <f t="shared" si="115"/>
        <v/>
      </c>
      <c r="O1267">
        <v>10</v>
      </c>
      <c r="P1267" s="11">
        <v>0</v>
      </c>
      <c r="Q1267" s="11">
        <v>0.12068965517241299</v>
      </c>
      <c r="R1267" s="12">
        <v>249.5625</v>
      </c>
      <c r="S1267" t="s">
        <v>57</v>
      </c>
      <c r="T1267">
        <v>0</v>
      </c>
      <c r="U1267">
        <f t="shared" si="116"/>
        <v>5</v>
      </c>
      <c r="V1267">
        <f t="shared" si="117"/>
        <v>1</v>
      </c>
      <c r="W1267">
        <f t="shared" si="118"/>
        <v>5</v>
      </c>
      <c r="X1267" t="str">
        <f t="shared" si="119"/>
        <v>515</v>
      </c>
      <c r="Y1267" t="str">
        <f>IF(Table1[[#This Row],[RFM_Score]]="555","Champion", IF(AND(J1267&gt;=4,V1267&gt;=4),"Loyal", IF(U1267&lt;=2,"At Risk", IF(W1267&gt;=4,"Potential Loyalist","Others"))))</f>
        <v>Potential Loyalist</v>
      </c>
    </row>
    <row r="1268" spans="1:25">
      <c r="A1268" t="s">
        <v>11648</v>
      </c>
      <c r="B1268">
        <v>66</v>
      </c>
      <c r="C1268" t="s">
        <v>24</v>
      </c>
      <c r="D1268" t="s">
        <v>25</v>
      </c>
      <c r="E1268" s="6" t="s">
        <v>13338</v>
      </c>
      <c r="F1268" t="s">
        <v>30</v>
      </c>
      <c r="G1268">
        <v>1</v>
      </c>
      <c r="H1268">
        <v>1</v>
      </c>
      <c r="I1268">
        <v>48</v>
      </c>
      <c r="J1268">
        <v>2</v>
      </c>
      <c r="K1268">
        <v>996.8</v>
      </c>
      <c r="L1268" t="str">
        <f t="shared" si="114"/>
        <v>OUTLIER</v>
      </c>
      <c r="M1268">
        <v>4</v>
      </c>
      <c r="N1268" t="str">
        <f t="shared" si="115"/>
        <v/>
      </c>
      <c r="O1268">
        <v>17</v>
      </c>
      <c r="P1268" s="11">
        <v>1</v>
      </c>
      <c r="Q1268" s="11">
        <v>4.1666666666666602E-2</v>
      </c>
      <c r="R1268" s="12">
        <v>249.2</v>
      </c>
      <c r="S1268" t="s">
        <v>57</v>
      </c>
      <c r="T1268">
        <v>0</v>
      </c>
      <c r="U1268">
        <f t="shared" si="116"/>
        <v>5</v>
      </c>
      <c r="V1268">
        <f t="shared" si="117"/>
        <v>1</v>
      </c>
      <c r="W1268">
        <f t="shared" si="118"/>
        <v>5</v>
      </c>
      <c r="X1268" t="str">
        <f t="shared" si="119"/>
        <v>515</v>
      </c>
      <c r="Y1268" t="str">
        <f>IF(Table1[[#This Row],[RFM_Score]]="555","Champion", IF(AND(J1268&gt;=4,V1268&gt;=4),"Loyal", IF(U1268&lt;=2,"At Risk", IF(W1268&gt;=4,"Potential Loyalist","Others"))))</f>
        <v>Potential Loyalist</v>
      </c>
    </row>
    <row r="1269" spans="1:25">
      <c r="A1269" t="s">
        <v>8823</v>
      </c>
      <c r="B1269">
        <v>42</v>
      </c>
      <c r="C1269" t="s">
        <v>24</v>
      </c>
      <c r="D1269" t="s">
        <v>25</v>
      </c>
      <c r="E1269" s="6" t="s">
        <v>13339</v>
      </c>
      <c r="F1269" t="s">
        <v>21</v>
      </c>
      <c r="G1269">
        <v>2</v>
      </c>
      <c r="H1269">
        <v>1</v>
      </c>
      <c r="I1269">
        <v>54</v>
      </c>
      <c r="J1269">
        <v>0</v>
      </c>
      <c r="K1269">
        <v>919.93</v>
      </c>
      <c r="L1269" t="str">
        <f t="shared" si="114"/>
        <v>OUTLIER</v>
      </c>
      <c r="M1269">
        <v>4</v>
      </c>
      <c r="N1269" t="str">
        <f t="shared" si="115"/>
        <v/>
      </c>
      <c r="O1269">
        <v>142</v>
      </c>
      <c r="P1269" s="11">
        <v>0.5</v>
      </c>
      <c r="Q1269" s="11">
        <v>0</v>
      </c>
      <c r="R1269" s="12">
        <v>229.98249999999999</v>
      </c>
      <c r="S1269" t="s">
        <v>57</v>
      </c>
      <c r="T1269">
        <v>1</v>
      </c>
      <c r="U1269">
        <f t="shared" si="116"/>
        <v>1</v>
      </c>
      <c r="V1269">
        <f t="shared" si="117"/>
        <v>1</v>
      </c>
      <c r="W1269">
        <f t="shared" si="118"/>
        <v>5</v>
      </c>
      <c r="X1269" t="str">
        <f t="shared" si="119"/>
        <v>115</v>
      </c>
      <c r="Y1269" t="str">
        <f>IF(Table1[[#This Row],[RFM_Score]]="555","Champion", IF(AND(J1269&gt;=4,V1269&gt;=4),"Loyal", IF(U1269&lt;=2,"At Risk", IF(W1269&gt;=4,"Potential Loyalist","Others"))))</f>
        <v>At Risk</v>
      </c>
    </row>
    <row r="1270" spans="1:25">
      <c r="A1270" t="s">
        <v>11016</v>
      </c>
      <c r="B1270">
        <v>39</v>
      </c>
      <c r="C1270" t="s">
        <v>19</v>
      </c>
      <c r="D1270" t="s">
        <v>25</v>
      </c>
      <c r="E1270" s="6" t="s">
        <v>13340</v>
      </c>
      <c r="F1270" t="s">
        <v>26</v>
      </c>
      <c r="G1270">
        <v>2</v>
      </c>
      <c r="H1270">
        <v>0</v>
      </c>
      <c r="I1270">
        <v>38</v>
      </c>
      <c r="J1270">
        <v>1</v>
      </c>
      <c r="K1270">
        <v>906.21</v>
      </c>
      <c r="L1270" t="str">
        <f t="shared" si="114"/>
        <v>OUTLIER</v>
      </c>
      <c r="M1270">
        <v>4</v>
      </c>
      <c r="N1270" t="str">
        <f t="shared" si="115"/>
        <v/>
      </c>
      <c r="O1270">
        <v>10</v>
      </c>
      <c r="P1270" s="11">
        <v>0</v>
      </c>
      <c r="Q1270" s="11">
        <v>2.6315789473684199E-2</v>
      </c>
      <c r="R1270" s="12">
        <v>226.55250000000001</v>
      </c>
      <c r="S1270" t="s">
        <v>57</v>
      </c>
      <c r="T1270">
        <v>0</v>
      </c>
      <c r="U1270">
        <f t="shared" si="116"/>
        <v>5</v>
      </c>
      <c r="V1270">
        <f t="shared" si="117"/>
        <v>1</v>
      </c>
      <c r="W1270">
        <f t="shared" si="118"/>
        <v>5</v>
      </c>
      <c r="X1270" t="str">
        <f t="shared" si="119"/>
        <v>515</v>
      </c>
      <c r="Y1270" t="str">
        <f>IF(Table1[[#This Row],[RFM_Score]]="555","Champion", IF(AND(J1270&gt;=4,V1270&gt;=4),"Loyal", IF(U1270&lt;=2,"At Risk", IF(W1270&gt;=4,"Potential Loyalist","Others"))))</f>
        <v>Potential Loyalist</v>
      </c>
    </row>
    <row r="1271" spans="1:25">
      <c r="A1271" t="s">
        <v>3790</v>
      </c>
      <c r="B1271">
        <v>29</v>
      </c>
      <c r="C1271" t="s">
        <v>19</v>
      </c>
      <c r="D1271" t="s">
        <v>35</v>
      </c>
      <c r="E1271" s="6" t="s">
        <v>13341</v>
      </c>
      <c r="F1271" t="s">
        <v>21</v>
      </c>
      <c r="G1271">
        <v>7</v>
      </c>
      <c r="H1271">
        <v>3</v>
      </c>
      <c r="I1271">
        <v>42</v>
      </c>
      <c r="J1271">
        <v>4</v>
      </c>
      <c r="K1271">
        <v>900.32</v>
      </c>
      <c r="L1271" t="str">
        <f t="shared" si="114"/>
        <v>OUTLIER</v>
      </c>
      <c r="M1271">
        <v>4</v>
      </c>
      <c r="N1271" t="str">
        <f t="shared" si="115"/>
        <v/>
      </c>
      <c r="O1271">
        <v>8</v>
      </c>
      <c r="P1271" s="11">
        <v>0.42857142857142799</v>
      </c>
      <c r="Q1271" s="11">
        <v>9.5238095238095205E-2</v>
      </c>
      <c r="R1271" s="12">
        <v>225.08</v>
      </c>
      <c r="S1271" t="s">
        <v>57</v>
      </c>
      <c r="T1271">
        <v>0</v>
      </c>
      <c r="U1271">
        <f t="shared" si="116"/>
        <v>5</v>
      </c>
      <c r="V1271">
        <f t="shared" si="117"/>
        <v>1</v>
      </c>
      <c r="W1271">
        <f t="shared" si="118"/>
        <v>5</v>
      </c>
      <c r="X1271" t="str">
        <f t="shared" si="119"/>
        <v>515</v>
      </c>
      <c r="Y1271" t="str">
        <f>IF(Table1[[#This Row],[RFM_Score]]="555","Champion", IF(AND(J1271&gt;=4,V1271&gt;=4),"Loyal", IF(U1271&lt;=2,"At Risk", IF(W1271&gt;=4,"Potential Loyalist","Others"))))</f>
        <v>Potential Loyalist</v>
      </c>
    </row>
    <row r="1272" spans="1:25">
      <c r="A1272" t="s">
        <v>2483</v>
      </c>
      <c r="B1272">
        <v>38</v>
      </c>
      <c r="C1272" t="s">
        <v>24</v>
      </c>
      <c r="D1272" t="s">
        <v>41</v>
      </c>
      <c r="E1272" s="6" t="s">
        <v>13342</v>
      </c>
      <c r="F1272" t="s">
        <v>26</v>
      </c>
      <c r="G1272">
        <v>4</v>
      </c>
      <c r="H1272">
        <v>1</v>
      </c>
      <c r="I1272">
        <v>51</v>
      </c>
      <c r="J1272">
        <v>2</v>
      </c>
      <c r="K1272">
        <v>883.14</v>
      </c>
      <c r="L1272" t="str">
        <f t="shared" si="114"/>
        <v>OUTLIER</v>
      </c>
      <c r="M1272">
        <v>4</v>
      </c>
      <c r="N1272" t="str">
        <f t="shared" si="115"/>
        <v/>
      </c>
      <c r="O1272">
        <v>40</v>
      </c>
      <c r="P1272" s="11">
        <v>0.25</v>
      </c>
      <c r="Q1272" s="11">
        <v>3.9215686274509803E-2</v>
      </c>
      <c r="R1272" s="12">
        <v>220.785</v>
      </c>
      <c r="S1272" t="s">
        <v>57</v>
      </c>
      <c r="T1272">
        <v>0</v>
      </c>
      <c r="U1272">
        <f t="shared" si="116"/>
        <v>4</v>
      </c>
      <c r="V1272">
        <f t="shared" si="117"/>
        <v>1</v>
      </c>
      <c r="W1272">
        <f t="shared" si="118"/>
        <v>5</v>
      </c>
      <c r="X1272" t="str">
        <f t="shared" si="119"/>
        <v>415</v>
      </c>
      <c r="Y1272" t="str">
        <f>IF(Table1[[#This Row],[RFM_Score]]="555","Champion", IF(AND(J1272&gt;=4,V1272&gt;=4),"Loyal", IF(U1272&lt;=2,"At Risk", IF(W1272&gt;=4,"Potential Loyalist","Others"))))</f>
        <v>Potential Loyalist</v>
      </c>
    </row>
    <row r="1273" spans="1:25">
      <c r="A1273" t="s">
        <v>8962</v>
      </c>
      <c r="B1273">
        <v>42</v>
      </c>
      <c r="C1273" t="s">
        <v>24</v>
      </c>
      <c r="D1273" t="s">
        <v>35</v>
      </c>
      <c r="E1273" s="6" t="s">
        <v>13343</v>
      </c>
      <c r="F1273" t="s">
        <v>26</v>
      </c>
      <c r="G1273">
        <v>7</v>
      </c>
      <c r="H1273">
        <v>2</v>
      </c>
      <c r="I1273">
        <v>69</v>
      </c>
      <c r="J1273">
        <v>4</v>
      </c>
      <c r="K1273">
        <v>876.19</v>
      </c>
      <c r="L1273" t="str">
        <f t="shared" si="114"/>
        <v>OUTLIER</v>
      </c>
      <c r="M1273">
        <v>4</v>
      </c>
      <c r="N1273" t="str">
        <f t="shared" si="115"/>
        <v/>
      </c>
      <c r="O1273">
        <v>10</v>
      </c>
      <c r="P1273" s="11">
        <v>0.28571428571428498</v>
      </c>
      <c r="Q1273" s="11">
        <v>5.7971014492753603E-2</v>
      </c>
      <c r="R1273" s="12">
        <v>219.04750000000001</v>
      </c>
      <c r="S1273" t="s">
        <v>57</v>
      </c>
      <c r="T1273">
        <v>0</v>
      </c>
      <c r="U1273">
        <f t="shared" si="116"/>
        <v>5</v>
      </c>
      <c r="V1273">
        <f t="shared" si="117"/>
        <v>1</v>
      </c>
      <c r="W1273">
        <f t="shared" si="118"/>
        <v>5</v>
      </c>
      <c r="X1273" t="str">
        <f t="shared" si="119"/>
        <v>515</v>
      </c>
      <c r="Y1273" t="str">
        <f>IF(Table1[[#This Row],[RFM_Score]]="555","Champion", IF(AND(J1273&gt;=4,V1273&gt;=4),"Loyal", IF(U1273&lt;=2,"At Risk", IF(W1273&gt;=4,"Potential Loyalist","Others"))))</f>
        <v>Potential Loyalist</v>
      </c>
    </row>
    <row r="1274" spans="1:25">
      <c r="A1274" t="s">
        <v>2563</v>
      </c>
      <c r="B1274">
        <v>40</v>
      </c>
      <c r="C1274" t="s">
        <v>19</v>
      </c>
      <c r="D1274" t="s">
        <v>49</v>
      </c>
      <c r="E1274" s="6" t="s">
        <v>13344</v>
      </c>
      <c r="F1274" t="s">
        <v>62</v>
      </c>
      <c r="G1274">
        <v>1</v>
      </c>
      <c r="H1274">
        <v>0</v>
      </c>
      <c r="I1274">
        <v>53</v>
      </c>
      <c r="J1274">
        <v>5</v>
      </c>
      <c r="K1274">
        <v>875.09</v>
      </c>
      <c r="L1274" t="str">
        <f t="shared" si="114"/>
        <v>OUTLIER</v>
      </c>
      <c r="M1274">
        <v>4</v>
      </c>
      <c r="N1274" t="str">
        <f t="shared" si="115"/>
        <v/>
      </c>
      <c r="O1274">
        <v>3</v>
      </c>
      <c r="P1274" s="11">
        <v>0</v>
      </c>
      <c r="Q1274" s="11">
        <v>9.4339622641509399E-2</v>
      </c>
      <c r="R1274" s="12">
        <v>218.77250000000001</v>
      </c>
      <c r="S1274" t="s">
        <v>57</v>
      </c>
      <c r="T1274">
        <v>0</v>
      </c>
      <c r="U1274">
        <f t="shared" si="116"/>
        <v>5</v>
      </c>
      <c r="V1274">
        <f t="shared" si="117"/>
        <v>1</v>
      </c>
      <c r="W1274">
        <f t="shared" si="118"/>
        <v>5</v>
      </c>
      <c r="X1274" t="str">
        <f t="shared" si="119"/>
        <v>515</v>
      </c>
      <c r="Y1274" t="str">
        <f>IF(Table1[[#This Row],[RFM_Score]]="555","Champion", IF(AND(J1274&gt;=4,V1274&gt;=4),"Loyal", IF(U1274&lt;=2,"At Risk", IF(W1274&gt;=4,"Potential Loyalist","Others"))))</f>
        <v>Potential Loyalist</v>
      </c>
    </row>
    <row r="1275" spans="1:25">
      <c r="A1275" t="s">
        <v>185</v>
      </c>
      <c r="B1275">
        <v>41</v>
      </c>
      <c r="C1275" t="s">
        <v>24</v>
      </c>
      <c r="D1275" t="s">
        <v>35</v>
      </c>
      <c r="E1275" s="6" t="s">
        <v>13345</v>
      </c>
      <c r="F1275" t="s">
        <v>62</v>
      </c>
      <c r="G1275">
        <v>4</v>
      </c>
      <c r="H1275">
        <v>2</v>
      </c>
      <c r="I1275">
        <v>53</v>
      </c>
      <c r="J1275">
        <v>3</v>
      </c>
      <c r="K1275">
        <v>861.54</v>
      </c>
      <c r="L1275" t="str">
        <f t="shared" si="114"/>
        <v>OUTLIER</v>
      </c>
      <c r="M1275">
        <v>4</v>
      </c>
      <c r="N1275" t="str">
        <f t="shared" si="115"/>
        <v/>
      </c>
      <c r="O1275">
        <v>4</v>
      </c>
      <c r="P1275" s="11">
        <v>0.5</v>
      </c>
      <c r="Q1275" s="11">
        <v>5.6603773584905599E-2</v>
      </c>
      <c r="R1275" s="12">
        <v>215.38499999999999</v>
      </c>
      <c r="S1275" t="s">
        <v>57</v>
      </c>
      <c r="T1275">
        <v>0</v>
      </c>
      <c r="U1275">
        <f t="shared" si="116"/>
        <v>5</v>
      </c>
      <c r="V1275">
        <f t="shared" si="117"/>
        <v>1</v>
      </c>
      <c r="W1275">
        <f t="shared" si="118"/>
        <v>5</v>
      </c>
      <c r="X1275" t="str">
        <f t="shared" si="119"/>
        <v>515</v>
      </c>
      <c r="Y1275" t="str">
        <f>IF(Table1[[#This Row],[RFM_Score]]="555","Champion", IF(AND(J1275&gt;=4,V1275&gt;=4),"Loyal", IF(U1275&lt;=2,"At Risk", IF(W1275&gt;=4,"Potential Loyalist","Others"))))</f>
        <v>Potential Loyalist</v>
      </c>
    </row>
    <row r="1276" spans="1:25">
      <c r="A1276" t="s">
        <v>7070</v>
      </c>
      <c r="B1276">
        <v>23</v>
      </c>
      <c r="C1276" t="s">
        <v>19</v>
      </c>
      <c r="D1276" t="s">
        <v>25</v>
      </c>
      <c r="E1276" s="6" t="s">
        <v>13346</v>
      </c>
      <c r="F1276" t="s">
        <v>21</v>
      </c>
      <c r="G1276">
        <v>4</v>
      </c>
      <c r="H1276">
        <v>0</v>
      </c>
      <c r="I1276">
        <v>56</v>
      </c>
      <c r="J1276">
        <v>0</v>
      </c>
      <c r="K1276">
        <v>860.36</v>
      </c>
      <c r="L1276" t="str">
        <f t="shared" si="114"/>
        <v>OUTLIER</v>
      </c>
      <c r="M1276">
        <v>4</v>
      </c>
      <c r="N1276" t="str">
        <f t="shared" si="115"/>
        <v/>
      </c>
      <c r="O1276">
        <v>33</v>
      </c>
      <c r="P1276" s="11">
        <v>0</v>
      </c>
      <c r="Q1276" s="11">
        <v>0</v>
      </c>
      <c r="R1276" s="12">
        <v>215.09</v>
      </c>
      <c r="S1276" t="s">
        <v>57</v>
      </c>
      <c r="T1276">
        <v>0</v>
      </c>
      <c r="U1276">
        <f t="shared" si="116"/>
        <v>4</v>
      </c>
      <c r="V1276">
        <f t="shared" si="117"/>
        <v>1</v>
      </c>
      <c r="W1276">
        <f t="shared" si="118"/>
        <v>5</v>
      </c>
      <c r="X1276" t="str">
        <f t="shared" si="119"/>
        <v>415</v>
      </c>
      <c r="Y1276" t="str">
        <f>IF(Table1[[#This Row],[RFM_Score]]="555","Champion", IF(AND(J1276&gt;=4,V1276&gt;=4),"Loyal", IF(U1276&lt;=2,"At Risk", IF(W1276&gt;=4,"Potential Loyalist","Others"))))</f>
        <v>Potential Loyalist</v>
      </c>
    </row>
    <row r="1277" spans="1:25">
      <c r="A1277" t="s">
        <v>3566</v>
      </c>
      <c r="B1277">
        <v>22</v>
      </c>
      <c r="C1277" t="s">
        <v>24</v>
      </c>
      <c r="D1277" t="s">
        <v>20</v>
      </c>
      <c r="E1277" s="6" t="s">
        <v>13347</v>
      </c>
      <c r="F1277" t="s">
        <v>30</v>
      </c>
      <c r="G1277">
        <v>5</v>
      </c>
      <c r="H1277">
        <v>0</v>
      </c>
      <c r="I1277">
        <v>57</v>
      </c>
      <c r="J1277">
        <v>5</v>
      </c>
      <c r="K1277">
        <v>859.8</v>
      </c>
      <c r="L1277" t="str">
        <f t="shared" si="114"/>
        <v>OUTLIER</v>
      </c>
      <c r="M1277">
        <v>4</v>
      </c>
      <c r="N1277" t="str">
        <f t="shared" si="115"/>
        <v/>
      </c>
      <c r="O1277">
        <v>7</v>
      </c>
      <c r="P1277" s="11">
        <v>0</v>
      </c>
      <c r="Q1277" s="11">
        <v>8.7719298245614002E-2</v>
      </c>
      <c r="R1277" s="12">
        <v>214.95</v>
      </c>
      <c r="S1277" t="s">
        <v>57</v>
      </c>
      <c r="T1277">
        <v>0</v>
      </c>
      <c r="U1277">
        <f t="shared" si="116"/>
        <v>5</v>
      </c>
      <c r="V1277">
        <f t="shared" si="117"/>
        <v>1</v>
      </c>
      <c r="W1277">
        <f t="shared" si="118"/>
        <v>5</v>
      </c>
      <c r="X1277" t="str">
        <f t="shared" si="119"/>
        <v>515</v>
      </c>
      <c r="Y1277" t="str">
        <f>IF(Table1[[#This Row],[RFM_Score]]="555","Champion", IF(AND(J1277&gt;=4,V1277&gt;=4),"Loyal", IF(U1277&lt;=2,"At Risk", IF(W1277&gt;=4,"Potential Loyalist","Others"))))</f>
        <v>Potential Loyalist</v>
      </c>
    </row>
    <row r="1278" spans="1:25">
      <c r="A1278" t="s">
        <v>7657</v>
      </c>
      <c r="B1278">
        <v>25</v>
      </c>
      <c r="C1278" t="s">
        <v>24</v>
      </c>
      <c r="D1278" t="s">
        <v>41</v>
      </c>
      <c r="E1278" s="6" t="s">
        <v>13348</v>
      </c>
      <c r="F1278" t="s">
        <v>21</v>
      </c>
      <c r="G1278">
        <v>3</v>
      </c>
      <c r="H1278">
        <v>2</v>
      </c>
      <c r="I1278">
        <v>47</v>
      </c>
      <c r="J1278">
        <v>2</v>
      </c>
      <c r="K1278">
        <v>855.6</v>
      </c>
      <c r="L1278" t="str">
        <f t="shared" si="114"/>
        <v>OUTLIER</v>
      </c>
      <c r="M1278">
        <v>4</v>
      </c>
      <c r="N1278" t="str">
        <f t="shared" si="115"/>
        <v/>
      </c>
      <c r="O1278">
        <v>68</v>
      </c>
      <c r="P1278" s="11">
        <v>0.66666666666666596</v>
      </c>
      <c r="Q1278" s="11">
        <v>4.2553191489361701E-2</v>
      </c>
      <c r="R1278" s="12">
        <v>213.9</v>
      </c>
      <c r="S1278" t="s">
        <v>57</v>
      </c>
      <c r="T1278">
        <v>0</v>
      </c>
      <c r="U1278">
        <f t="shared" si="116"/>
        <v>3</v>
      </c>
      <c r="V1278">
        <f t="shared" si="117"/>
        <v>1</v>
      </c>
      <c r="W1278">
        <f t="shared" si="118"/>
        <v>5</v>
      </c>
      <c r="X1278" t="str">
        <f t="shared" si="119"/>
        <v>315</v>
      </c>
      <c r="Y1278" t="str">
        <f>IF(Table1[[#This Row],[RFM_Score]]="555","Champion", IF(AND(J1278&gt;=4,V1278&gt;=4),"Loyal", IF(U1278&lt;=2,"At Risk", IF(W1278&gt;=4,"Potential Loyalist","Others"))))</f>
        <v>Potential Loyalist</v>
      </c>
    </row>
    <row r="1279" spans="1:25">
      <c r="A1279" t="s">
        <v>11839</v>
      </c>
      <c r="B1279">
        <v>28</v>
      </c>
      <c r="C1279" t="s">
        <v>19</v>
      </c>
      <c r="D1279" t="s">
        <v>49</v>
      </c>
      <c r="E1279" s="6" t="s">
        <v>13349</v>
      </c>
      <c r="F1279" t="s">
        <v>60</v>
      </c>
      <c r="G1279">
        <v>4</v>
      </c>
      <c r="H1279">
        <v>0</v>
      </c>
      <c r="I1279">
        <v>53</v>
      </c>
      <c r="J1279">
        <v>3</v>
      </c>
      <c r="K1279">
        <v>849.38</v>
      </c>
      <c r="L1279" t="str">
        <f t="shared" si="114"/>
        <v>OUTLIER</v>
      </c>
      <c r="M1279">
        <v>4</v>
      </c>
      <c r="N1279" t="str">
        <f t="shared" si="115"/>
        <v/>
      </c>
      <c r="O1279">
        <v>82</v>
      </c>
      <c r="P1279" s="11">
        <v>0</v>
      </c>
      <c r="Q1279" s="11">
        <v>5.6603773584905599E-2</v>
      </c>
      <c r="R1279" s="12">
        <v>212.345</v>
      </c>
      <c r="S1279" t="s">
        <v>57</v>
      </c>
      <c r="T1279">
        <v>0</v>
      </c>
      <c r="U1279">
        <f t="shared" si="116"/>
        <v>2</v>
      </c>
      <c r="V1279">
        <f t="shared" si="117"/>
        <v>1</v>
      </c>
      <c r="W1279">
        <f t="shared" si="118"/>
        <v>5</v>
      </c>
      <c r="X1279" t="str">
        <f t="shared" si="119"/>
        <v>215</v>
      </c>
      <c r="Y1279" t="str">
        <f>IF(Table1[[#This Row],[RFM_Score]]="555","Champion", IF(AND(J1279&gt;=4,V1279&gt;=4),"Loyal", IF(U1279&lt;=2,"At Risk", IF(W1279&gt;=4,"Potential Loyalist","Others"))))</f>
        <v>At Risk</v>
      </c>
    </row>
    <row r="1280" spans="1:25">
      <c r="A1280" t="s">
        <v>692</v>
      </c>
      <c r="B1280">
        <v>35</v>
      </c>
      <c r="C1280" t="s">
        <v>24</v>
      </c>
      <c r="D1280" t="s">
        <v>49</v>
      </c>
      <c r="E1280" s="6" t="s">
        <v>13350</v>
      </c>
      <c r="F1280" t="s">
        <v>26</v>
      </c>
      <c r="G1280">
        <v>0</v>
      </c>
      <c r="H1280">
        <v>0</v>
      </c>
      <c r="I1280">
        <v>48</v>
      </c>
      <c r="J1280">
        <v>1</v>
      </c>
      <c r="K1280">
        <v>845.07</v>
      </c>
      <c r="L1280" t="str">
        <f t="shared" si="114"/>
        <v>OUTLIER</v>
      </c>
      <c r="M1280">
        <v>4</v>
      </c>
      <c r="N1280" t="str">
        <f t="shared" si="115"/>
        <v/>
      </c>
      <c r="O1280">
        <v>21</v>
      </c>
      <c r="P1280" s="11">
        <v>0</v>
      </c>
      <c r="Q1280" s="11">
        <v>2.0833333333333301E-2</v>
      </c>
      <c r="R1280" s="12">
        <v>211.26750000000001</v>
      </c>
      <c r="S1280" t="s">
        <v>57</v>
      </c>
      <c r="T1280">
        <v>0</v>
      </c>
      <c r="U1280">
        <f t="shared" si="116"/>
        <v>4</v>
      </c>
      <c r="V1280">
        <f t="shared" si="117"/>
        <v>1</v>
      </c>
      <c r="W1280">
        <f t="shared" si="118"/>
        <v>5</v>
      </c>
      <c r="X1280" t="str">
        <f t="shared" si="119"/>
        <v>415</v>
      </c>
      <c r="Y1280" t="str">
        <f>IF(Table1[[#This Row],[RFM_Score]]="555","Champion", IF(AND(J1280&gt;=4,V1280&gt;=4),"Loyal", IF(U1280&lt;=2,"At Risk", IF(W1280&gt;=4,"Potential Loyalist","Others"))))</f>
        <v>Potential Loyalist</v>
      </c>
    </row>
    <row r="1281" spans="1:25">
      <c r="A1281" t="s">
        <v>7640</v>
      </c>
      <c r="B1281">
        <v>24</v>
      </c>
      <c r="C1281" t="s">
        <v>19</v>
      </c>
      <c r="D1281" t="s">
        <v>35</v>
      </c>
      <c r="E1281" s="6" t="s">
        <v>13351</v>
      </c>
      <c r="F1281" t="s">
        <v>37</v>
      </c>
      <c r="G1281">
        <v>3</v>
      </c>
      <c r="H1281">
        <v>0</v>
      </c>
      <c r="I1281">
        <v>52</v>
      </c>
      <c r="J1281">
        <v>2</v>
      </c>
      <c r="K1281">
        <v>841.53</v>
      </c>
      <c r="L1281" t="str">
        <f t="shared" si="114"/>
        <v>OUTLIER</v>
      </c>
      <c r="M1281">
        <v>4</v>
      </c>
      <c r="N1281" t="str">
        <f t="shared" si="115"/>
        <v/>
      </c>
      <c r="O1281">
        <v>20</v>
      </c>
      <c r="P1281" s="11">
        <v>0</v>
      </c>
      <c r="Q1281" s="11">
        <v>3.8461538461538401E-2</v>
      </c>
      <c r="R1281" s="12">
        <v>210.38249999999999</v>
      </c>
      <c r="S1281" t="s">
        <v>57</v>
      </c>
      <c r="T1281">
        <v>0</v>
      </c>
      <c r="U1281">
        <f t="shared" si="116"/>
        <v>5</v>
      </c>
      <c r="V1281">
        <f t="shared" si="117"/>
        <v>1</v>
      </c>
      <c r="W1281">
        <f t="shared" si="118"/>
        <v>5</v>
      </c>
      <c r="X1281" t="str">
        <f t="shared" si="119"/>
        <v>515</v>
      </c>
      <c r="Y1281" t="str">
        <f>IF(Table1[[#This Row],[RFM_Score]]="555","Champion", IF(AND(J1281&gt;=4,V1281&gt;=4),"Loyal", IF(U1281&lt;=2,"At Risk", IF(W1281&gt;=4,"Potential Loyalist","Others"))))</f>
        <v>Potential Loyalist</v>
      </c>
    </row>
    <row r="1282" spans="1:25">
      <c r="A1282" t="s">
        <v>2685</v>
      </c>
      <c r="B1282">
        <v>35</v>
      </c>
      <c r="C1282" t="s">
        <v>19</v>
      </c>
      <c r="D1282" t="s">
        <v>25</v>
      </c>
      <c r="E1282" s="6" t="s">
        <v>13352</v>
      </c>
      <c r="F1282" t="s">
        <v>62</v>
      </c>
      <c r="G1282">
        <v>4</v>
      </c>
      <c r="H1282">
        <v>3</v>
      </c>
      <c r="I1282">
        <v>57</v>
      </c>
      <c r="J1282">
        <v>4</v>
      </c>
      <c r="K1282">
        <v>823.23</v>
      </c>
      <c r="L1282" t="str">
        <f t="shared" ref="L1282:L1345" si="120">IF(OR(K1282&lt;$AC$10, K1282&gt;$AC$11), "OUTLIER", "")</f>
        <v>OUTLIER</v>
      </c>
      <c r="M1282">
        <v>4</v>
      </c>
      <c r="N1282" t="str">
        <f t="shared" ref="N1282:N1345" si="121">IF(OR(M1282&lt;$AC$16, M1282&gt;$AC$17), "OUTLIER", "")</f>
        <v/>
      </c>
      <c r="O1282">
        <v>21</v>
      </c>
      <c r="P1282" s="11">
        <v>0.75</v>
      </c>
      <c r="Q1282" s="11">
        <v>7.0175438596491196E-2</v>
      </c>
      <c r="R1282" s="12">
        <v>205.8075</v>
      </c>
      <c r="S1282" t="s">
        <v>57</v>
      </c>
      <c r="T1282">
        <v>0</v>
      </c>
      <c r="U1282">
        <f t="shared" ref="U1282:U1345" si="122">IF(O1282&lt;=20,5,IF(O1282&lt;=40,4,IF(O1282&lt;=70,3,IF(O1282&lt;=100,2,1))))</f>
        <v>4</v>
      </c>
      <c r="V1282">
        <f t="shared" ref="V1282:V1345" si="123">IF(M1282&gt;=11,5,IF(M1282&gt;=9,4,IF(M1282&gt;=7,3,IF(M1282&gt;=5,2,1))))</f>
        <v>1</v>
      </c>
      <c r="W1282">
        <f t="shared" ref="W1282:W1345" si="124">IF(K1282&gt;=500,5,IF(K1282&gt;=300,4,IF(K1282&gt;=150,3,IF(K1282&gt;=50,2,1))))</f>
        <v>5</v>
      </c>
      <c r="X1282" t="str">
        <f t="shared" ref="X1282:X1345" si="125">U1282 &amp; V1282 &amp; W1282</f>
        <v>415</v>
      </c>
      <c r="Y1282" t="str">
        <f>IF(Table1[[#This Row],[RFM_Score]]="555","Champion", IF(AND(J1282&gt;=4,V1282&gt;=4),"Loyal", IF(U1282&lt;=2,"At Risk", IF(W1282&gt;=4,"Potential Loyalist","Others"))))</f>
        <v>Potential Loyalist</v>
      </c>
    </row>
    <row r="1283" spans="1:25">
      <c r="A1283" t="s">
        <v>297</v>
      </c>
      <c r="B1283">
        <v>23</v>
      </c>
      <c r="C1283" t="s">
        <v>19</v>
      </c>
      <c r="D1283" t="s">
        <v>29</v>
      </c>
      <c r="E1283" s="6" t="s">
        <v>13353</v>
      </c>
      <c r="F1283" t="s">
        <v>26</v>
      </c>
      <c r="G1283">
        <v>7</v>
      </c>
      <c r="H1283">
        <v>1</v>
      </c>
      <c r="I1283">
        <v>42</v>
      </c>
      <c r="J1283">
        <v>3</v>
      </c>
      <c r="K1283">
        <v>820.59</v>
      </c>
      <c r="L1283" t="str">
        <f t="shared" si="120"/>
        <v>OUTLIER</v>
      </c>
      <c r="M1283">
        <v>4</v>
      </c>
      <c r="N1283" t="str">
        <f t="shared" si="121"/>
        <v/>
      </c>
      <c r="O1283">
        <v>20</v>
      </c>
      <c r="P1283" s="11">
        <v>0.14285714285714199</v>
      </c>
      <c r="Q1283" s="11">
        <v>7.1428571428571397E-2</v>
      </c>
      <c r="R1283" s="12">
        <v>205.14750000000001</v>
      </c>
      <c r="S1283" t="s">
        <v>57</v>
      </c>
      <c r="T1283">
        <v>0</v>
      </c>
      <c r="U1283">
        <f t="shared" si="122"/>
        <v>5</v>
      </c>
      <c r="V1283">
        <f t="shared" si="123"/>
        <v>1</v>
      </c>
      <c r="W1283">
        <f t="shared" si="124"/>
        <v>5</v>
      </c>
      <c r="X1283" t="str">
        <f t="shared" si="125"/>
        <v>515</v>
      </c>
      <c r="Y1283" t="str">
        <f>IF(Table1[[#This Row],[RFM_Score]]="555","Champion", IF(AND(J1283&gt;=4,V1283&gt;=4),"Loyal", IF(U1283&lt;=2,"At Risk", IF(W1283&gt;=4,"Potential Loyalist","Others"))))</f>
        <v>Potential Loyalist</v>
      </c>
    </row>
    <row r="1284" spans="1:25">
      <c r="A1284" t="s">
        <v>6166</v>
      </c>
      <c r="B1284">
        <v>18</v>
      </c>
      <c r="C1284" t="s">
        <v>19</v>
      </c>
      <c r="D1284" t="s">
        <v>25</v>
      </c>
      <c r="E1284" s="6" t="s">
        <v>13354</v>
      </c>
      <c r="F1284" t="s">
        <v>26</v>
      </c>
      <c r="G1284">
        <v>4</v>
      </c>
      <c r="H1284">
        <v>1</v>
      </c>
      <c r="I1284">
        <v>71</v>
      </c>
      <c r="J1284">
        <v>3</v>
      </c>
      <c r="K1284">
        <v>820.3</v>
      </c>
      <c r="L1284" t="str">
        <f t="shared" si="120"/>
        <v>OUTLIER</v>
      </c>
      <c r="M1284">
        <v>4</v>
      </c>
      <c r="N1284" t="str">
        <f t="shared" si="121"/>
        <v/>
      </c>
      <c r="O1284">
        <v>73</v>
      </c>
      <c r="P1284" s="11">
        <v>0.25</v>
      </c>
      <c r="Q1284" s="11">
        <v>4.22535211267605E-2</v>
      </c>
      <c r="R1284" s="12">
        <v>205.07499999999999</v>
      </c>
      <c r="S1284" t="s">
        <v>57</v>
      </c>
      <c r="T1284">
        <v>0</v>
      </c>
      <c r="U1284">
        <f t="shared" si="122"/>
        <v>2</v>
      </c>
      <c r="V1284">
        <f t="shared" si="123"/>
        <v>1</v>
      </c>
      <c r="W1284">
        <f t="shared" si="124"/>
        <v>5</v>
      </c>
      <c r="X1284" t="str">
        <f t="shared" si="125"/>
        <v>215</v>
      </c>
      <c r="Y1284" t="str">
        <f>IF(Table1[[#This Row],[RFM_Score]]="555","Champion", IF(AND(J1284&gt;=4,V1284&gt;=4),"Loyal", IF(U1284&lt;=2,"At Risk", IF(W1284&gt;=4,"Potential Loyalist","Others"))))</f>
        <v>At Risk</v>
      </c>
    </row>
    <row r="1285" spans="1:25">
      <c r="A1285" t="s">
        <v>144</v>
      </c>
      <c r="B1285">
        <v>37</v>
      </c>
      <c r="C1285" t="s">
        <v>19</v>
      </c>
      <c r="D1285" t="s">
        <v>35</v>
      </c>
      <c r="E1285" s="6" t="s">
        <v>13355</v>
      </c>
      <c r="F1285" t="s">
        <v>21</v>
      </c>
      <c r="G1285">
        <v>1</v>
      </c>
      <c r="H1285">
        <v>0</v>
      </c>
      <c r="I1285">
        <v>50</v>
      </c>
      <c r="J1285">
        <v>3</v>
      </c>
      <c r="K1285">
        <v>811.74</v>
      </c>
      <c r="L1285" t="str">
        <f t="shared" si="120"/>
        <v>OUTLIER</v>
      </c>
      <c r="M1285">
        <v>4</v>
      </c>
      <c r="N1285" t="str">
        <f t="shared" si="121"/>
        <v/>
      </c>
      <c r="O1285">
        <v>19</v>
      </c>
      <c r="P1285" s="11">
        <v>0</v>
      </c>
      <c r="Q1285" s="11">
        <v>0.06</v>
      </c>
      <c r="R1285" s="12">
        <v>202.935</v>
      </c>
      <c r="S1285" t="s">
        <v>57</v>
      </c>
      <c r="T1285">
        <v>0</v>
      </c>
      <c r="U1285">
        <f t="shared" si="122"/>
        <v>5</v>
      </c>
      <c r="V1285">
        <f t="shared" si="123"/>
        <v>1</v>
      </c>
      <c r="W1285">
        <f t="shared" si="124"/>
        <v>5</v>
      </c>
      <c r="X1285" t="str">
        <f t="shared" si="125"/>
        <v>515</v>
      </c>
      <c r="Y1285" t="str">
        <f>IF(Table1[[#This Row],[RFM_Score]]="555","Champion", IF(AND(J1285&gt;=4,V1285&gt;=4),"Loyal", IF(U1285&lt;=2,"At Risk", IF(W1285&gt;=4,"Potential Loyalist","Others"))))</f>
        <v>Potential Loyalist</v>
      </c>
    </row>
    <row r="1286" spans="1:25">
      <c r="A1286" t="s">
        <v>8861</v>
      </c>
      <c r="B1286">
        <v>45</v>
      </c>
      <c r="C1286" t="s">
        <v>24</v>
      </c>
      <c r="D1286" t="s">
        <v>41</v>
      </c>
      <c r="E1286" s="6" t="s">
        <v>13356</v>
      </c>
      <c r="F1286" t="s">
        <v>62</v>
      </c>
      <c r="G1286">
        <v>1</v>
      </c>
      <c r="H1286">
        <v>0</v>
      </c>
      <c r="I1286">
        <v>36</v>
      </c>
      <c r="J1286">
        <v>2</v>
      </c>
      <c r="K1286">
        <v>807.1</v>
      </c>
      <c r="L1286" t="str">
        <f t="shared" si="120"/>
        <v>OUTLIER</v>
      </c>
      <c r="M1286">
        <v>4</v>
      </c>
      <c r="N1286" t="str">
        <f t="shared" si="121"/>
        <v/>
      </c>
      <c r="O1286">
        <v>105</v>
      </c>
      <c r="P1286" s="11">
        <v>0</v>
      </c>
      <c r="Q1286" s="11">
        <v>5.5555555555555497E-2</v>
      </c>
      <c r="R1286" s="12">
        <v>201.77500000000001</v>
      </c>
      <c r="S1286" t="s">
        <v>57</v>
      </c>
      <c r="T1286">
        <v>1</v>
      </c>
      <c r="U1286">
        <f t="shared" si="122"/>
        <v>1</v>
      </c>
      <c r="V1286">
        <f t="shared" si="123"/>
        <v>1</v>
      </c>
      <c r="W1286">
        <f t="shared" si="124"/>
        <v>5</v>
      </c>
      <c r="X1286" t="str">
        <f t="shared" si="125"/>
        <v>115</v>
      </c>
      <c r="Y1286" t="str">
        <f>IF(Table1[[#This Row],[RFM_Score]]="555","Champion", IF(AND(J1286&gt;=4,V1286&gt;=4),"Loyal", IF(U1286&lt;=2,"At Risk", IF(W1286&gt;=4,"Potential Loyalist","Others"))))</f>
        <v>At Risk</v>
      </c>
    </row>
    <row r="1287" spans="1:25">
      <c r="A1287" t="s">
        <v>11637</v>
      </c>
      <c r="B1287">
        <v>18</v>
      </c>
      <c r="C1287" t="s">
        <v>19</v>
      </c>
      <c r="D1287" t="s">
        <v>29</v>
      </c>
      <c r="E1287" s="6" t="s">
        <v>13357</v>
      </c>
      <c r="F1287" t="s">
        <v>30</v>
      </c>
      <c r="G1287">
        <v>2</v>
      </c>
      <c r="H1287">
        <v>2</v>
      </c>
      <c r="I1287">
        <v>40</v>
      </c>
      <c r="J1287">
        <v>2</v>
      </c>
      <c r="K1287">
        <v>803.93</v>
      </c>
      <c r="L1287" t="str">
        <f t="shared" si="120"/>
        <v>OUTLIER</v>
      </c>
      <c r="M1287">
        <v>4</v>
      </c>
      <c r="N1287" t="str">
        <f t="shared" si="121"/>
        <v/>
      </c>
      <c r="O1287">
        <v>10</v>
      </c>
      <c r="P1287" s="11">
        <v>1</v>
      </c>
      <c r="Q1287" s="11">
        <v>0.05</v>
      </c>
      <c r="R1287" s="12">
        <v>200.98249999999999</v>
      </c>
      <c r="S1287" t="s">
        <v>57</v>
      </c>
      <c r="T1287">
        <v>0</v>
      </c>
      <c r="U1287">
        <f t="shared" si="122"/>
        <v>5</v>
      </c>
      <c r="V1287">
        <f t="shared" si="123"/>
        <v>1</v>
      </c>
      <c r="W1287">
        <f t="shared" si="124"/>
        <v>5</v>
      </c>
      <c r="X1287" t="str">
        <f t="shared" si="125"/>
        <v>515</v>
      </c>
      <c r="Y1287" t="str">
        <f>IF(Table1[[#This Row],[RFM_Score]]="555","Champion", IF(AND(J1287&gt;=4,V1287&gt;=4),"Loyal", IF(U1287&lt;=2,"At Risk", IF(W1287&gt;=4,"Potential Loyalist","Others"))))</f>
        <v>Potential Loyalist</v>
      </c>
    </row>
    <row r="1288" spans="1:25">
      <c r="A1288" t="s">
        <v>8412</v>
      </c>
      <c r="B1288">
        <v>32</v>
      </c>
      <c r="C1288" t="s">
        <v>24</v>
      </c>
      <c r="D1288" t="s">
        <v>25</v>
      </c>
      <c r="E1288" s="6" t="s">
        <v>13358</v>
      </c>
      <c r="F1288" t="s">
        <v>60</v>
      </c>
      <c r="G1288">
        <v>4</v>
      </c>
      <c r="H1288">
        <v>0</v>
      </c>
      <c r="I1288">
        <v>63</v>
      </c>
      <c r="J1288">
        <v>3</v>
      </c>
      <c r="K1288">
        <v>803.59</v>
      </c>
      <c r="L1288" t="str">
        <f t="shared" si="120"/>
        <v>OUTLIER</v>
      </c>
      <c r="M1288">
        <v>4</v>
      </c>
      <c r="N1288" t="str">
        <f t="shared" si="121"/>
        <v/>
      </c>
      <c r="O1288">
        <v>45</v>
      </c>
      <c r="P1288" s="11">
        <v>0</v>
      </c>
      <c r="Q1288" s="11">
        <v>4.7619047619047603E-2</v>
      </c>
      <c r="R1288" s="12">
        <v>200.89750000000001</v>
      </c>
      <c r="S1288" t="s">
        <v>57</v>
      </c>
      <c r="T1288">
        <v>1</v>
      </c>
      <c r="U1288">
        <f t="shared" si="122"/>
        <v>3</v>
      </c>
      <c r="V1288">
        <f t="shared" si="123"/>
        <v>1</v>
      </c>
      <c r="W1288">
        <f t="shared" si="124"/>
        <v>5</v>
      </c>
      <c r="X1288" t="str">
        <f t="shared" si="125"/>
        <v>315</v>
      </c>
      <c r="Y1288" t="str">
        <f>IF(Table1[[#This Row],[RFM_Score]]="555","Champion", IF(AND(J1288&gt;=4,V1288&gt;=4),"Loyal", IF(U1288&lt;=2,"At Risk", IF(W1288&gt;=4,"Potential Loyalist","Others"))))</f>
        <v>Potential Loyalist</v>
      </c>
    </row>
    <row r="1289" spans="1:25">
      <c r="A1289" t="s">
        <v>6648</v>
      </c>
      <c r="B1289">
        <v>46</v>
      </c>
      <c r="C1289" t="s">
        <v>24</v>
      </c>
      <c r="D1289" t="s">
        <v>25</v>
      </c>
      <c r="E1289" s="6" t="s">
        <v>13359</v>
      </c>
      <c r="F1289" t="s">
        <v>62</v>
      </c>
      <c r="G1289">
        <v>3</v>
      </c>
      <c r="H1289">
        <v>0</v>
      </c>
      <c r="I1289">
        <v>56</v>
      </c>
      <c r="J1289">
        <v>5</v>
      </c>
      <c r="K1289">
        <v>800.17</v>
      </c>
      <c r="L1289" t="str">
        <f t="shared" si="120"/>
        <v>OUTLIER</v>
      </c>
      <c r="M1289">
        <v>4</v>
      </c>
      <c r="N1289" t="str">
        <f t="shared" si="121"/>
        <v/>
      </c>
      <c r="O1289">
        <v>0</v>
      </c>
      <c r="P1289" s="11">
        <v>0</v>
      </c>
      <c r="Q1289" s="11">
        <v>8.9285714285714204E-2</v>
      </c>
      <c r="R1289" s="12">
        <v>200.04249999999999</v>
      </c>
      <c r="S1289" t="s">
        <v>57</v>
      </c>
      <c r="T1289">
        <v>1</v>
      </c>
      <c r="U1289">
        <f t="shared" si="122"/>
        <v>5</v>
      </c>
      <c r="V1289">
        <f t="shared" si="123"/>
        <v>1</v>
      </c>
      <c r="W1289">
        <f t="shared" si="124"/>
        <v>5</v>
      </c>
      <c r="X1289" t="str">
        <f t="shared" si="125"/>
        <v>515</v>
      </c>
      <c r="Y1289" t="str">
        <f>IF(Table1[[#This Row],[RFM_Score]]="555","Champion", IF(AND(J1289&gt;=4,V1289&gt;=4),"Loyal", IF(U1289&lt;=2,"At Risk", IF(W1289&gt;=4,"Potential Loyalist","Others"))))</f>
        <v>Potential Loyalist</v>
      </c>
    </row>
    <row r="1290" spans="1:25">
      <c r="A1290" t="s">
        <v>7642</v>
      </c>
      <c r="B1290">
        <v>26</v>
      </c>
      <c r="C1290" t="s">
        <v>24</v>
      </c>
      <c r="D1290" t="s">
        <v>25</v>
      </c>
      <c r="E1290" s="6" t="s">
        <v>13360</v>
      </c>
      <c r="F1290" t="s">
        <v>26</v>
      </c>
      <c r="G1290">
        <v>3</v>
      </c>
      <c r="H1290">
        <v>1</v>
      </c>
      <c r="I1290">
        <v>45</v>
      </c>
      <c r="J1290">
        <v>0</v>
      </c>
      <c r="K1290">
        <v>793.42</v>
      </c>
      <c r="L1290" t="str">
        <f t="shared" si="120"/>
        <v>OUTLIER</v>
      </c>
      <c r="M1290">
        <v>4</v>
      </c>
      <c r="N1290" t="str">
        <f t="shared" si="121"/>
        <v/>
      </c>
      <c r="O1290">
        <v>10</v>
      </c>
      <c r="P1290" s="11">
        <v>0.33333333333333298</v>
      </c>
      <c r="Q1290" s="11">
        <v>0</v>
      </c>
      <c r="R1290" s="12">
        <v>198.35499999999999</v>
      </c>
      <c r="S1290" t="s">
        <v>57</v>
      </c>
      <c r="T1290">
        <v>0</v>
      </c>
      <c r="U1290">
        <f t="shared" si="122"/>
        <v>5</v>
      </c>
      <c r="V1290">
        <f t="shared" si="123"/>
        <v>1</v>
      </c>
      <c r="W1290">
        <f t="shared" si="124"/>
        <v>5</v>
      </c>
      <c r="X1290" t="str">
        <f t="shared" si="125"/>
        <v>515</v>
      </c>
      <c r="Y1290" t="str">
        <f>IF(Table1[[#This Row],[RFM_Score]]="555","Champion", IF(AND(J1290&gt;=4,V1290&gt;=4),"Loyal", IF(U1290&lt;=2,"At Risk", IF(W1290&gt;=4,"Potential Loyalist","Others"))))</f>
        <v>Potential Loyalist</v>
      </c>
    </row>
    <row r="1291" spans="1:25">
      <c r="A1291" t="s">
        <v>7344</v>
      </c>
      <c r="B1291">
        <v>52</v>
      </c>
      <c r="C1291" t="s">
        <v>24</v>
      </c>
      <c r="D1291" t="s">
        <v>25</v>
      </c>
      <c r="E1291" s="6" t="s">
        <v>13361</v>
      </c>
      <c r="F1291" t="s">
        <v>60</v>
      </c>
      <c r="G1291">
        <v>1</v>
      </c>
      <c r="H1291">
        <v>1</v>
      </c>
      <c r="I1291">
        <v>59</v>
      </c>
      <c r="J1291">
        <v>2</v>
      </c>
      <c r="K1291">
        <v>777.92</v>
      </c>
      <c r="L1291" t="str">
        <f t="shared" si="120"/>
        <v>OUTLIER</v>
      </c>
      <c r="M1291">
        <v>4</v>
      </c>
      <c r="N1291" t="str">
        <f t="shared" si="121"/>
        <v/>
      </c>
      <c r="O1291">
        <v>24</v>
      </c>
      <c r="P1291" s="11">
        <v>1</v>
      </c>
      <c r="Q1291" s="11">
        <v>3.38983050847457E-2</v>
      </c>
      <c r="R1291" s="12">
        <v>194.48</v>
      </c>
      <c r="S1291" t="s">
        <v>57</v>
      </c>
      <c r="T1291">
        <v>0</v>
      </c>
      <c r="U1291">
        <f t="shared" si="122"/>
        <v>4</v>
      </c>
      <c r="V1291">
        <f t="shared" si="123"/>
        <v>1</v>
      </c>
      <c r="W1291">
        <f t="shared" si="124"/>
        <v>5</v>
      </c>
      <c r="X1291" t="str">
        <f t="shared" si="125"/>
        <v>415</v>
      </c>
      <c r="Y1291" t="str">
        <f>IF(Table1[[#This Row],[RFM_Score]]="555","Champion", IF(AND(J1291&gt;=4,V1291&gt;=4),"Loyal", IF(U1291&lt;=2,"At Risk", IF(W1291&gt;=4,"Potential Loyalist","Others"))))</f>
        <v>Potential Loyalist</v>
      </c>
    </row>
    <row r="1292" spans="1:25">
      <c r="A1292" t="s">
        <v>7551</v>
      </c>
      <c r="B1292">
        <v>20</v>
      </c>
      <c r="C1292" t="s">
        <v>24</v>
      </c>
      <c r="D1292" t="s">
        <v>29</v>
      </c>
      <c r="E1292" s="6" t="s">
        <v>13362</v>
      </c>
      <c r="F1292" t="s">
        <v>62</v>
      </c>
      <c r="G1292">
        <v>5</v>
      </c>
      <c r="H1292">
        <v>0</v>
      </c>
      <c r="I1292">
        <v>38</v>
      </c>
      <c r="J1292">
        <v>3</v>
      </c>
      <c r="K1292">
        <v>760.67</v>
      </c>
      <c r="L1292" t="str">
        <f t="shared" si="120"/>
        <v>OUTLIER</v>
      </c>
      <c r="M1292">
        <v>4</v>
      </c>
      <c r="N1292" t="str">
        <f t="shared" si="121"/>
        <v/>
      </c>
      <c r="O1292">
        <v>76</v>
      </c>
      <c r="P1292" s="11">
        <v>0</v>
      </c>
      <c r="Q1292" s="11">
        <v>7.8947368421052599E-2</v>
      </c>
      <c r="R1292" s="12">
        <v>190.16749999999999</v>
      </c>
      <c r="S1292" t="s">
        <v>57</v>
      </c>
      <c r="T1292">
        <v>0</v>
      </c>
      <c r="U1292">
        <f t="shared" si="122"/>
        <v>2</v>
      </c>
      <c r="V1292">
        <f t="shared" si="123"/>
        <v>1</v>
      </c>
      <c r="W1292">
        <f t="shared" si="124"/>
        <v>5</v>
      </c>
      <c r="X1292" t="str">
        <f t="shared" si="125"/>
        <v>215</v>
      </c>
      <c r="Y1292" t="str">
        <f>IF(Table1[[#This Row],[RFM_Score]]="555","Champion", IF(AND(J1292&gt;=4,V1292&gt;=4),"Loyal", IF(U1292&lt;=2,"At Risk", IF(W1292&gt;=4,"Potential Loyalist","Others"))))</f>
        <v>At Risk</v>
      </c>
    </row>
    <row r="1293" spans="1:25">
      <c r="A1293" t="s">
        <v>6496</v>
      </c>
      <c r="B1293">
        <v>36</v>
      </c>
      <c r="C1293" t="s">
        <v>24</v>
      </c>
      <c r="D1293" t="s">
        <v>41</v>
      </c>
      <c r="E1293" s="6" t="s">
        <v>13363</v>
      </c>
      <c r="F1293" t="s">
        <v>21</v>
      </c>
      <c r="G1293">
        <v>2</v>
      </c>
      <c r="H1293">
        <v>2</v>
      </c>
      <c r="I1293">
        <v>41</v>
      </c>
      <c r="J1293">
        <v>1</v>
      </c>
      <c r="K1293">
        <v>742.9</v>
      </c>
      <c r="L1293" t="str">
        <f t="shared" si="120"/>
        <v>OUTLIER</v>
      </c>
      <c r="M1293">
        <v>4</v>
      </c>
      <c r="N1293" t="str">
        <f t="shared" si="121"/>
        <v/>
      </c>
      <c r="O1293">
        <v>53</v>
      </c>
      <c r="P1293" s="11">
        <v>1</v>
      </c>
      <c r="Q1293" s="11">
        <v>2.4390243902439001E-2</v>
      </c>
      <c r="R1293" s="12">
        <v>185.72499999999999</v>
      </c>
      <c r="S1293" t="s">
        <v>57</v>
      </c>
      <c r="T1293">
        <v>0</v>
      </c>
      <c r="U1293">
        <f t="shared" si="122"/>
        <v>3</v>
      </c>
      <c r="V1293">
        <f t="shared" si="123"/>
        <v>1</v>
      </c>
      <c r="W1293">
        <f t="shared" si="124"/>
        <v>5</v>
      </c>
      <c r="X1293" t="str">
        <f t="shared" si="125"/>
        <v>315</v>
      </c>
      <c r="Y1293" t="str">
        <f>IF(Table1[[#This Row],[RFM_Score]]="555","Champion", IF(AND(J1293&gt;=4,V1293&gt;=4),"Loyal", IF(U1293&lt;=2,"At Risk", IF(W1293&gt;=4,"Potential Loyalist","Others"))))</f>
        <v>Potential Loyalist</v>
      </c>
    </row>
    <row r="1294" spans="1:25">
      <c r="A1294" t="s">
        <v>3236</v>
      </c>
      <c r="B1294">
        <v>40</v>
      </c>
      <c r="C1294" t="s">
        <v>19</v>
      </c>
      <c r="D1294" t="s">
        <v>35</v>
      </c>
      <c r="E1294" s="6" t="s">
        <v>13364</v>
      </c>
      <c r="F1294" t="s">
        <v>21</v>
      </c>
      <c r="G1294">
        <v>3</v>
      </c>
      <c r="H1294">
        <v>1</v>
      </c>
      <c r="I1294">
        <v>64</v>
      </c>
      <c r="J1294">
        <v>5</v>
      </c>
      <c r="K1294">
        <v>740.03</v>
      </c>
      <c r="L1294" t="str">
        <f t="shared" si="120"/>
        <v>OUTLIER</v>
      </c>
      <c r="M1294">
        <v>4</v>
      </c>
      <c r="N1294" t="str">
        <f t="shared" si="121"/>
        <v/>
      </c>
      <c r="O1294">
        <v>53</v>
      </c>
      <c r="P1294" s="11">
        <v>0.33333333333333298</v>
      </c>
      <c r="Q1294" s="11">
        <v>7.8125E-2</v>
      </c>
      <c r="R1294" s="12">
        <v>185.00749999999999</v>
      </c>
      <c r="S1294" t="s">
        <v>57</v>
      </c>
      <c r="T1294">
        <v>0</v>
      </c>
      <c r="U1294">
        <f t="shared" si="122"/>
        <v>3</v>
      </c>
      <c r="V1294">
        <f t="shared" si="123"/>
        <v>1</v>
      </c>
      <c r="W1294">
        <f t="shared" si="124"/>
        <v>5</v>
      </c>
      <c r="X1294" t="str">
        <f t="shared" si="125"/>
        <v>315</v>
      </c>
      <c r="Y1294" t="str">
        <f>IF(Table1[[#This Row],[RFM_Score]]="555","Champion", IF(AND(J1294&gt;=4,V1294&gt;=4),"Loyal", IF(U1294&lt;=2,"At Risk", IF(W1294&gt;=4,"Potential Loyalist","Others"))))</f>
        <v>Potential Loyalist</v>
      </c>
    </row>
    <row r="1295" spans="1:25">
      <c r="A1295" t="s">
        <v>2740</v>
      </c>
      <c r="B1295">
        <v>47</v>
      </c>
      <c r="C1295" t="s">
        <v>24</v>
      </c>
      <c r="D1295" t="s">
        <v>25</v>
      </c>
      <c r="E1295" s="6" t="s">
        <v>13365</v>
      </c>
      <c r="F1295" t="s">
        <v>37</v>
      </c>
      <c r="G1295">
        <v>2</v>
      </c>
      <c r="H1295">
        <v>0</v>
      </c>
      <c r="I1295">
        <v>54</v>
      </c>
      <c r="J1295">
        <v>2</v>
      </c>
      <c r="K1295">
        <v>726.7</v>
      </c>
      <c r="L1295" t="str">
        <f t="shared" si="120"/>
        <v>OUTLIER</v>
      </c>
      <c r="M1295">
        <v>4</v>
      </c>
      <c r="N1295" t="str">
        <f t="shared" si="121"/>
        <v/>
      </c>
      <c r="O1295">
        <v>41</v>
      </c>
      <c r="P1295" s="11">
        <v>0</v>
      </c>
      <c r="Q1295" s="11">
        <v>3.7037037037037E-2</v>
      </c>
      <c r="R1295" s="12">
        <v>181.67500000000001</v>
      </c>
      <c r="S1295" t="s">
        <v>57</v>
      </c>
      <c r="T1295">
        <v>1</v>
      </c>
      <c r="U1295">
        <f t="shared" si="122"/>
        <v>3</v>
      </c>
      <c r="V1295">
        <f t="shared" si="123"/>
        <v>1</v>
      </c>
      <c r="W1295">
        <f t="shared" si="124"/>
        <v>5</v>
      </c>
      <c r="X1295" t="str">
        <f t="shared" si="125"/>
        <v>315</v>
      </c>
      <c r="Y1295" t="str">
        <f>IF(Table1[[#This Row],[RFM_Score]]="555","Champion", IF(AND(J1295&gt;=4,V1295&gt;=4),"Loyal", IF(U1295&lt;=2,"At Risk", IF(W1295&gt;=4,"Potential Loyalist","Others"))))</f>
        <v>Potential Loyalist</v>
      </c>
    </row>
    <row r="1296" spans="1:25">
      <c r="A1296" t="s">
        <v>7330</v>
      </c>
      <c r="B1296">
        <v>23</v>
      </c>
      <c r="C1296" t="s">
        <v>24</v>
      </c>
      <c r="D1296" t="s">
        <v>25</v>
      </c>
      <c r="E1296" s="6" t="s">
        <v>13366</v>
      </c>
      <c r="F1296" t="s">
        <v>21</v>
      </c>
      <c r="G1296">
        <v>1</v>
      </c>
      <c r="H1296">
        <v>0</v>
      </c>
      <c r="I1296">
        <v>52</v>
      </c>
      <c r="J1296">
        <v>3</v>
      </c>
      <c r="K1296">
        <v>725.15</v>
      </c>
      <c r="L1296" t="str">
        <f t="shared" si="120"/>
        <v>OUTLIER</v>
      </c>
      <c r="M1296">
        <v>4</v>
      </c>
      <c r="N1296" t="str">
        <f t="shared" si="121"/>
        <v/>
      </c>
      <c r="O1296">
        <v>5</v>
      </c>
      <c r="P1296" s="11">
        <v>0</v>
      </c>
      <c r="Q1296" s="11">
        <v>5.7692307692307598E-2</v>
      </c>
      <c r="R1296" s="12">
        <v>181.28749999999999</v>
      </c>
      <c r="S1296" t="s">
        <v>57</v>
      </c>
      <c r="T1296">
        <v>0</v>
      </c>
      <c r="U1296">
        <f t="shared" si="122"/>
        <v>5</v>
      </c>
      <c r="V1296">
        <f t="shared" si="123"/>
        <v>1</v>
      </c>
      <c r="W1296">
        <f t="shared" si="124"/>
        <v>5</v>
      </c>
      <c r="X1296" t="str">
        <f t="shared" si="125"/>
        <v>515</v>
      </c>
      <c r="Y1296" t="str">
        <f>IF(Table1[[#This Row],[RFM_Score]]="555","Champion", IF(AND(J1296&gt;=4,V1296&gt;=4),"Loyal", IF(U1296&lt;=2,"At Risk", IF(W1296&gt;=4,"Potential Loyalist","Others"))))</f>
        <v>Potential Loyalist</v>
      </c>
    </row>
    <row r="1297" spans="1:25">
      <c r="A1297" t="s">
        <v>5937</v>
      </c>
      <c r="B1297">
        <v>34</v>
      </c>
      <c r="C1297" t="s">
        <v>24</v>
      </c>
      <c r="D1297" t="s">
        <v>29</v>
      </c>
      <c r="E1297" s="6" t="s">
        <v>13367</v>
      </c>
      <c r="F1297" t="s">
        <v>37</v>
      </c>
      <c r="G1297">
        <v>6</v>
      </c>
      <c r="H1297">
        <v>2</v>
      </c>
      <c r="I1297">
        <v>45</v>
      </c>
      <c r="J1297">
        <v>3</v>
      </c>
      <c r="K1297">
        <v>718.44</v>
      </c>
      <c r="L1297" t="str">
        <f t="shared" si="120"/>
        <v>OUTLIER</v>
      </c>
      <c r="M1297">
        <v>4</v>
      </c>
      <c r="N1297" t="str">
        <f t="shared" si="121"/>
        <v/>
      </c>
      <c r="O1297">
        <v>50</v>
      </c>
      <c r="P1297" s="11">
        <v>0.33333333333333298</v>
      </c>
      <c r="Q1297" s="11">
        <v>6.6666666666666596E-2</v>
      </c>
      <c r="R1297" s="12">
        <v>179.61</v>
      </c>
      <c r="S1297" t="s">
        <v>57</v>
      </c>
      <c r="T1297">
        <v>0</v>
      </c>
      <c r="U1297">
        <f t="shared" si="122"/>
        <v>3</v>
      </c>
      <c r="V1297">
        <f t="shared" si="123"/>
        <v>1</v>
      </c>
      <c r="W1297">
        <f t="shared" si="124"/>
        <v>5</v>
      </c>
      <c r="X1297" t="str">
        <f t="shared" si="125"/>
        <v>315</v>
      </c>
      <c r="Y1297" t="str">
        <f>IF(Table1[[#This Row],[RFM_Score]]="555","Champion", IF(AND(J1297&gt;=4,V1297&gt;=4),"Loyal", IF(U1297&lt;=2,"At Risk", IF(W1297&gt;=4,"Potential Loyalist","Others"))))</f>
        <v>Potential Loyalist</v>
      </c>
    </row>
    <row r="1298" spans="1:25">
      <c r="A1298" t="s">
        <v>419</v>
      </c>
      <c r="B1298">
        <v>18</v>
      </c>
      <c r="C1298" t="s">
        <v>33</v>
      </c>
      <c r="D1298" t="s">
        <v>25</v>
      </c>
      <c r="E1298" s="6" t="s">
        <v>13368</v>
      </c>
      <c r="F1298" t="s">
        <v>30</v>
      </c>
      <c r="G1298">
        <v>3</v>
      </c>
      <c r="H1298">
        <v>0</v>
      </c>
      <c r="I1298">
        <v>57</v>
      </c>
      <c r="J1298">
        <v>1</v>
      </c>
      <c r="K1298">
        <v>714.56</v>
      </c>
      <c r="L1298" t="str">
        <f t="shared" si="120"/>
        <v>OUTLIER</v>
      </c>
      <c r="M1298">
        <v>4</v>
      </c>
      <c r="N1298" t="str">
        <f t="shared" si="121"/>
        <v/>
      </c>
      <c r="O1298">
        <v>73</v>
      </c>
      <c r="P1298" s="11">
        <v>0</v>
      </c>
      <c r="Q1298" s="11">
        <v>1.7543859649122799E-2</v>
      </c>
      <c r="R1298" s="12">
        <v>178.64</v>
      </c>
      <c r="S1298" t="s">
        <v>57</v>
      </c>
      <c r="T1298">
        <v>0</v>
      </c>
      <c r="U1298">
        <f t="shared" si="122"/>
        <v>2</v>
      </c>
      <c r="V1298">
        <f t="shared" si="123"/>
        <v>1</v>
      </c>
      <c r="W1298">
        <f t="shared" si="124"/>
        <v>5</v>
      </c>
      <c r="X1298" t="str">
        <f t="shared" si="125"/>
        <v>215</v>
      </c>
      <c r="Y1298" t="str">
        <f>IF(Table1[[#This Row],[RFM_Score]]="555","Champion", IF(AND(J1298&gt;=4,V1298&gt;=4),"Loyal", IF(U1298&lt;=2,"At Risk", IF(W1298&gt;=4,"Potential Loyalist","Others"))))</f>
        <v>At Risk</v>
      </c>
    </row>
    <row r="1299" spans="1:25">
      <c r="A1299" t="s">
        <v>11034</v>
      </c>
      <c r="B1299">
        <v>49</v>
      </c>
      <c r="C1299" t="s">
        <v>24</v>
      </c>
      <c r="D1299" t="s">
        <v>20</v>
      </c>
      <c r="E1299" s="6" t="s">
        <v>13369</v>
      </c>
      <c r="F1299" t="s">
        <v>62</v>
      </c>
      <c r="G1299">
        <v>3</v>
      </c>
      <c r="H1299">
        <v>1</v>
      </c>
      <c r="I1299">
        <v>56</v>
      </c>
      <c r="J1299">
        <v>3</v>
      </c>
      <c r="K1299">
        <v>709.55</v>
      </c>
      <c r="L1299" t="str">
        <f t="shared" si="120"/>
        <v>OUTLIER</v>
      </c>
      <c r="M1299">
        <v>4</v>
      </c>
      <c r="N1299" t="str">
        <f t="shared" si="121"/>
        <v/>
      </c>
      <c r="O1299">
        <v>14</v>
      </c>
      <c r="P1299" s="11">
        <v>0.33333333333333298</v>
      </c>
      <c r="Q1299" s="11">
        <v>5.3571428571428499E-2</v>
      </c>
      <c r="R1299" s="12">
        <v>177.38749999999999</v>
      </c>
      <c r="S1299" t="s">
        <v>57</v>
      </c>
      <c r="T1299">
        <v>0</v>
      </c>
      <c r="U1299">
        <f t="shared" si="122"/>
        <v>5</v>
      </c>
      <c r="V1299">
        <f t="shared" si="123"/>
        <v>1</v>
      </c>
      <c r="W1299">
        <f t="shared" si="124"/>
        <v>5</v>
      </c>
      <c r="X1299" t="str">
        <f t="shared" si="125"/>
        <v>515</v>
      </c>
      <c r="Y1299" t="str">
        <f>IF(Table1[[#This Row],[RFM_Score]]="555","Champion", IF(AND(J1299&gt;=4,V1299&gt;=4),"Loyal", IF(U1299&lt;=2,"At Risk", IF(W1299&gt;=4,"Potential Loyalist","Others"))))</f>
        <v>Potential Loyalist</v>
      </c>
    </row>
    <row r="1300" spans="1:25">
      <c r="A1300" t="s">
        <v>4354</v>
      </c>
      <c r="B1300">
        <v>48</v>
      </c>
      <c r="C1300" t="s">
        <v>19</v>
      </c>
      <c r="D1300" t="s">
        <v>41</v>
      </c>
      <c r="E1300" s="6" t="s">
        <v>13370</v>
      </c>
      <c r="F1300" t="s">
        <v>30</v>
      </c>
      <c r="G1300">
        <v>3</v>
      </c>
      <c r="H1300">
        <v>0</v>
      </c>
      <c r="I1300">
        <v>53</v>
      </c>
      <c r="J1300">
        <v>1</v>
      </c>
      <c r="K1300">
        <v>703.37</v>
      </c>
      <c r="L1300" t="str">
        <f t="shared" si="120"/>
        <v>OUTLIER</v>
      </c>
      <c r="M1300">
        <v>4</v>
      </c>
      <c r="N1300" t="str">
        <f t="shared" si="121"/>
        <v/>
      </c>
      <c r="O1300">
        <v>57</v>
      </c>
      <c r="P1300" s="11">
        <v>0</v>
      </c>
      <c r="Q1300" s="11">
        <v>1.8867924528301799E-2</v>
      </c>
      <c r="R1300" s="12">
        <v>175.8425</v>
      </c>
      <c r="S1300" t="s">
        <v>57</v>
      </c>
      <c r="T1300">
        <v>0</v>
      </c>
      <c r="U1300">
        <f t="shared" si="122"/>
        <v>3</v>
      </c>
      <c r="V1300">
        <f t="shared" si="123"/>
        <v>1</v>
      </c>
      <c r="W1300">
        <f t="shared" si="124"/>
        <v>5</v>
      </c>
      <c r="X1300" t="str">
        <f t="shared" si="125"/>
        <v>315</v>
      </c>
      <c r="Y1300" t="str">
        <f>IF(Table1[[#This Row],[RFM_Score]]="555","Champion", IF(AND(J1300&gt;=4,V1300&gt;=4),"Loyal", IF(U1300&lt;=2,"At Risk", IF(W1300&gt;=4,"Potential Loyalist","Others"))))</f>
        <v>Potential Loyalist</v>
      </c>
    </row>
    <row r="1301" spans="1:25">
      <c r="A1301" t="s">
        <v>8379</v>
      </c>
      <c r="B1301">
        <v>66</v>
      </c>
      <c r="C1301" t="s">
        <v>24</v>
      </c>
      <c r="D1301" t="s">
        <v>29</v>
      </c>
      <c r="E1301" s="6" t="s">
        <v>13371</v>
      </c>
      <c r="F1301" t="s">
        <v>30</v>
      </c>
      <c r="G1301">
        <v>4</v>
      </c>
      <c r="H1301">
        <v>2</v>
      </c>
      <c r="I1301">
        <v>58</v>
      </c>
      <c r="J1301">
        <v>2</v>
      </c>
      <c r="K1301">
        <v>701.56</v>
      </c>
      <c r="L1301" t="str">
        <f t="shared" si="120"/>
        <v>OUTLIER</v>
      </c>
      <c r="M1301">
        <v>4</v>
      </c>
      <c r="N1301" t="str">
        <f t="shared" si="121"/>
        <v/>
      </c>
      <c r="O1301">
        <v>2</v>
      </c>
      <c r="P1301" s="11">
        <v>0.5</v>
      </c>
      <c r="Q1301" s="11">
        <v>3.4482758620689599E-2</v>
      </c>
      <c r="R1301" s="12">
        <v>175.39</v>
      </c>
      <c r="S1301" t="s">
        <v>57</v>
      </c>
      <c r="T1301">
        <v>1</v>
      </c>
      <c r="U1301">
        <f t="shared" si="122"/>
        <v>5</v>
      </c>
      <c r="V1301">
        <f t="shared" si="123"/>
        <v>1</v>
      </c>
      <c r="W1301">
        <f t="shared" si="124"/>
        <v>5</v>
      </c>
      <c r="X1301" t="str">
        <f t="shared" si="125"/>
        <v>515</v>
      </c>
      <c r="Y1301" t="str">
        <f>IF(Table1[[#This Row],[RFM_Score]]="555","Champion", IF(AND(J1301&gt;=4,V1301&gt;=4),"Loyal", IF(U1301&lt;=2,"At Risk", IF(W1301&gt;=4,"Potential Loyalist","Others"))))</f>
        <v>Potential Loyalist</v>
      </c>
    </row>
    <row r="1302" spans="1:25">
      <c r="A1302" t="s">
        <v>7110</v>
      </c>
      <c r="B1302">
        <v>49</v>
      </c>
      <c r="C1302" t="s">
        <v>24</v>
      </c>
      <c r="D1302" t="s">
        <v>29</v>
      </c>
      <c r="E1302" s="6" t="s">
        <v>13372</v>
      </c>
      <c r="F1302" t="s">
        <v>30</v>
      </c>
      <c r="G1302">
        <v>3</v>
      </c>
      <c r="H1302">
        <v>1</v>
      </c>
      <c r="I1302">
        <v>54</v>
      </c>
      <c r="J1302">
        <v>1</v>
      </c>
      <c r="K1302">
        <v>700.06</v>
      </c>
      <c r="L1302" t="str">
        <f t="shared" si="120"/>
        <v>OUTLIER</v>
      </c>
      <c r="M1302">
        <v>4</v>
      </c>
      <c r="N1302" t="str">
        <f t="shared" si="121"/>
        <v/>
      </c>
      <c r="O1302">
        <v>33</v>
      </c>
      <c r="P1302" s="11">
        <v>0.33333333333333298</v>
      </c>
      <c r="Q1302" s="11">
        <v>1.85185185185185E-2</v>
      </c>
      <c r="R1302" s="12">
        <v>175.01499999999999</v>
      </c>
      <c r="S1302" t="s">
        <v>57</v>
      </c>
      <c r="T1302">
        <v>0</v>
      </c>
      <c r="U1302">
        <f t="shared" si="122"/>
        <v>4</v>
      </c>
      <c r="V1302">
        <f t="shared" si="123"/>
        <v>1</v>
      </c>
      <c r="W1302">
        <f t="shared" si="124"/>
        <v>5</v>
      </c>
      <c r="X1302" t="str">
        <f t="shared" si="125"/>
        <v>415</v>
      </c>
      <c r="Y1302" t="str">
        <f>IF(Table1[[#This Row],[RFM_Score]]="555","Champion", IF(AND(J1302&gt;=4,V1302&gt;=4),"Loyal", IF(U1302&lt;=2,"At Risk", IF(W1302&gt;=4,"Potential Loyalist","Others"))))</f>
        <v>Potential Loyalist</v>
      </c>
    </row>
    <row r="1303" spans="1:25">
      <c r="A1303" t="s">
        <v>6907</v>
      </c>
      <c r="B1303">
        <v>39</v>
      </c>
      <c r="C1303" t="s">
        <v>19</v>
      </c>
      <c r="D1303" t="s">
        <v>20</v>
      </c>
      <c r="E1303" s="6" t="s">
        <v>13373</v>
      </c>
      <c r="F1303" t="s">
        <v>21</v>
      </c>
      <c r="G1303">
        <v>1</v>
      </c>
      <c r="H1303">
        <v>1</v>
      </c>
      <c r="I1303">
        <v>58</v>
      </c>
      <c r="J1303">
        <v>3</v>
      </c>
      <c r="K1303">
        <v>697.46</v>
      </c>
      <c r="L1303" t="str">
        <f t="shared" si="120"/>
        <v>OUTLIER</v>
      </c>
      <c r="M1303">
        <v>4</v>
      </c>
      <c r="N1303" t="str">
        <f t="shared" si="121"/>
        <v/>
      </c>
      <c r="O1303">
        <v>77</v>
      </c>
      <c r="P1303" s="11">
        <v>1</v>
      </c>
      <c r="Q1303" s="11">
        <v>5.1724137931034399E-2</v>
      </c>
      <c r="R1303" s="12">
        <v>174.36500000000001</v>
      </c>
      <c r="S1303" t="s">
        <v>57</v>
      </c>
      <c r="T1303">
        <v>0</v>
      </c>
      <c r="U1303">
        <f t="shared" si="122"/>
        <v>2</v>
      </c>
      <c r="V1303">
        <f t="shared" si="123"/>
        <v>1</v>
      </c>
      <c r="W1303">
        <f t="shared" si="124"/>
        <v>5</v>
      </c>
      <c r="X1303" t="str">
        <f t="shared" si="125"/>
        <v>215</v>
      </c>
      <c r="Y1303" t="str">
        <f>IF(Table1[[#This Row],[RFM_Score]]="555","Champion", IF(AND(J1303&gt;=4,V1303&gt;=4),"Loyal", IF(U1303&lt;=2,"At Risk", IF(W1303&gt;=4,"Potential Loyalist","Others"))))</f>
        <v>At Risk</v>
      </c>
    </row>
    <row r="1304" spans="1:25">
      <c r="A1304" t="s">
        <v>10955</v>
      </c>
      <c r="B1304">
        <v>22</v>
      </c>
      <c r="C1304" t="s">
        <v>19</v>
      </c>
      <c r="D1304" t="s">
        <v>25</v>
      </c>
      <c r="E1304" s="6" t="s">
        <v>13374</v>
      </c>
      <c r="F1304" t="s">
        <v>26</v>
      </c>
      <c r="G1304">
        <v>2</v>
      </c>
      <c r="H1304">
        <v>1</v>
      </c>
      <c r="I1304">
        <v>50</v>
      </c>
      <c r="J1304">
        <v>3</v>
      </c>
      <c r="K1304">
        <v>693.35</v>
      </c>
      <c r="L1304" t="str">
        <f t="shared" si="120"/>
        <v>OUTLIER</v>
      </c>
      <c r="M1304">
        <v>4</v>
      </c>
      <c r="N1304" t="str">
        <f t="shared" si="121"/>
        <v/>
      </c>
      <c r="O1304">
        <v>19</v>
      </c>
      <c r="P1304" s="11">
        <v>0.5</v>
      </c>
      <c r="Q1304" s="11">
        <v>0.06</v>
      </c>
      <c r="R1304" s="12">
        <v>173.33750000000001</v>
      </c>
      <c r="S1304" t="s">
        <v>57</v>
      </c>
      <c r="T1304">
        <v>1</v>
      </c>
      <c r="U1304">
        <f t="shared" si="122"/>
        <v>5</v>
      </c>
      <c r="V1304">
        <f t="shared" si="123"/>
        <v>1</v>
      </c>
      <c r="W1304">
        <f t="shared" si="124"/>
        <v>5</v>
      </c>
      <c r="X1304" t="str">
        <f t="shared" si="125"/>
        <v>515</v>
      </c>
      <c r="Y1304" t="str">
        <f>IF(Table1[[#This Row],[RFM_Score]]="555","Champion", IF(AND(J1304&gt;=4,V1304&gt;=4),"Loyal", IF(U1304&lt;=2,"At Risk", IF(W1304&gt;=4,"Potential Loyalist","Others"))))</f>
        <v>Potential Loyalist</v>
      </c>
    </row>
    <row r="1305" spans="1:25">
      <c r="A1305" t="s">
        <v>8946</v>
      </c>
      <c r="B1305">
        <v>43</v>
      </c>
      <c r="C1305" t="s">
        <v>19</v>
      </c>
      <c r="D1305" t="s">
        <v>46</v>
      </c>
      <c r="E1305" s="6" t="s">
        <v>13375</v>
      </c>
      <c r="F1305" t="s">
        <v>21</v>
      </c>
      <c r="G1305">
        <v>3</v>
      </c>
      <c r="H1305">
        <v>0</v>
      </c>
      <c r="I1305">
        <v>40</v>
      </c>
      <c r="J1305">
        <v>3</v>
      </c>
      <c r="K1305">
        <v>690.27</v>
      </c>
      <c r="L1305" t="str">
        <f t="shared" si="120"/>
        <v>OUTLIER</v>
      </c>
      <c r="M1305">
        <v>4</v>
      </c>
      <c r="N1305" t="str">
        <f t="shared" si="121"/>
        <v/>
      </c>
      <c r="O1305">
        <v>5</v>
      </c>
      <c r="P1305" s="11">
        <v>0</v>
      </c>
      <c r="Q1305" s="11">
        <v>7.4999999999999997E-2</v>
      </c>
      <c r="R1305" s="12">
        <v>172.5675</v>
      </c>
      <c r="S1305" t="s">
        <v>57</v>
      </c>
      <c r="T1305">
        <v>1</v>
      </c>
      <c r="U1305">
        <f t="shared" si="122"/>
        <v>5</v>
      </c>
      <c r="V1305">
        <f t="shared" si="123"/>
        <v>1</v>
      </c>
      <c r="W1305">
        <f t="shared" si="124"/>
        <v>5</v>
      </c>
      <c r="X1305" t="str">
        <f t="shared" si="125"/>
        <v>515</v>
      </c>
      <c r="Y1305" t="str">
        <f>IF(Table1[[#This Row],[RFM_Score]]="555","Champion", IF(AND(J1305&gt;=4,V1305&gt;=4),"Loyal", IF(U1305&lt;=2,"At Risk", IF(W1305&gt;=4,"Potential Loyalist","Others"))))</f>
        <v>Potential Loyalist</v>
      </c>
    </row>
    <row r="1306" spans="1:25">
      <c r="A1306" t="s">
        <v>10210</v>
      </c>
      <c r="B1306">
        <v>39</v>
      </c>
      <c r="C1306" t="s">
        <v>24</v>
      </c>
      <c r="D1306" t="s">
        <v>25</v>
      </c>
      <c r="E1306" s="6" t="s">
        <v>13376</v>
      </c>
      <c r="F1306" t="s">
        <v>21</v>
      </c>
      <c r="G1306">
        <v>2</v>
      </c>
      <c r="H1306">
        <v>0</v>
      </c>
      <c r="I1306">
        <v>33</v>
      </c>
      <c r="J1306">
        <v>2</v>
      </c>
      <c r="K1306">
        <v>688.12</v>
      </c>
      <c r="L1306" t="str">
        <f t="shared" si="120"/>
        <v>OUTLIER</v>
      </c>
      <c r="M1306">
        <v>4</v>
      </c>
      <c r="N1306" t="str">
        <f t="shared" si="121"/>
        <v/>
      </c>
      <c r="O1306">
        <v>75</v>
      </c>
      <c r="P1306" s="11">
        <v>0</v>
      </c>
      <c r="Q1306" s="11">
        <v>6.0606060606060601E-2</v>
      </c>
      <c r="R1306" s="12">
        <v>172.03</v>
      </c>
      <c r="S1306" t="s">
        <v>57</v>
      </c>
      <c r="T1306">
        <v>1</v>
      </c>
      <c r="U1306">
        <f t="shared" si="122"/>
        <v>2</v>
      </c>
      <c r="V1306">
        <f t="shared" si="123"/>
        <v>1</v>
      </c>
      <c r="W1306">
        <f t="shared" si="124"/>
        <v>5</v>
      </c>
      <c r="X1306" t="str">
        <f t="shared" si="125"/>
        <v>215</v>
      </c>
      <c r="Y1306" t="str">
        <f>IF(Table1[[#This Row],[RFM_Score]]="555","Champion", IF(AND(J1306&gt;=4,V1306&gt;=4),"Loyal", IF(U1306&lt;=2,"At Risk", IF(W1306&gt;=4,"Potential Loyalist","Others"))))</f>
        <v>At Risk</v>
      </c>
    </row>
    <row r="1307" spans="1:25">
      <c r="A1307" t="s">
        <v>9732</v>
      </c>
      <c r="B1307">
        <v>25</v>
      </c>
      <c r="C1307" t="s">
        <v>24</v>
      </c>
      <c r="D1307" t="s">
        <v>35</v>
      </c>
      <c r="E1307" s="6" t="s">
        <v>13377</v>
      </c>
      <c r="F1307" t="s">
        <v>21</v>
      </c>
      <c r="G1307">
        <v>1</v>
      </c>
      <c r="H1307">
        <v>1</v>
      </c>
      <c r="I1307">
        <v>49</v>
      </c>
      <c r="J1307">
        <v>1</v>
      </c>
      <c r="K1307">
        <v>684.7</v>
      </c>
      <c r="L1307" t="str">
        <f t="shared" si="120"/>
        <v>OUTLIER</v>
      </c>
      <c r="M1307">
        <v>4</v>
      </c>
      <c r="N1307" t="str">
        <f t="shared" si="121"/>
        <v/>
      </c>
      <c r="O1307">
        <v>16</v>
      </c>
      <c r="P1307" s="11">
        <v>1</v>
      </c>
      <c r="Q1307" s="11">
        <v>2.04081632653061E-2</v>
      </c>
      <c r="R1307" s="12">
        <v>171.17500000000001</v>
      </c>
      <c r="S1307" t="s">
        <v>57</v>
      </c>
      <c r="T1307">
        <v>0</v>
      </c>
      <c r="U1307">
        <f t="shared" si="122"/>
        <v>5</v>
      </c>
      <c r="V1307">
        <f t="shared" si="123"/>
        <v>1</v>
      </c>
      <c r="W1307">
        <f t="shared" si="124"/>
        <v>5</v>
      </c>
      <c r="X1307" t="str">
        <f t="shared" si="125"/>
        <v>515</v>
      </c>
      <c r="Y1307" t="str">
        <f>IF(Table1[[#This Row],[RFM_Score]]="555","Champion", IF(AND(J1307&gt;=4,V1307&gt;=4),"Loyal", IF(U1307&lt;=2,"At Risk", IF(W1307&gt;=4,"Potential Loyalist","Others"))))</f>
        <v>Potential Loyalist</v>
      </c>
    </row>
    <row r="1308" spans="1:25">
      <c r="A1308" t="s">
        <v>4318</v>
      </c>
      <c r="B1308">
        <v>18</v>
      </c>
      <c r="C1308" t="s">
        <v>19</v>
      </c>
      <c r="D1308" t="s">
        <v>25</v>
      </c>
      <c r="E1308" s="6" t="s">
        <v>13378</v>
      </c>
      <c r="F1308" t="s">
        <v>21</v>
      </c>
      <c r="G1308">
        <v>3</v>
      </c>
      <c r="H1308">
        <v>0</v>
      </c>
      <c r="I1308">
        <v>42</v>
      </c>
      <c r="J1308">
        <v>0</v>
      </c>
      <c r="K1308">
        <v>674.36</v>
      </c>
      <c r="L1308" t="str">
        <f t="shared" si="120"/>
        <v>OUTLIER</v>
      </c>
      <c r="M1308">
        <v>4</v>
      </c>
      <c r="N1308" t="str">
        <f t="shared" si="121"/>
        <v/>
      </c>
      <c r="O1308">
        <v>115</v>
      </c>
      <c r="P1308" s="11">
        <v>0</v>
      </c>
      <c r="Q1308" s="11">
        <v>0</v>
      </c>
      <c r="R1308" s="12">
        <v>168.59</v>
      </c>
      <c r="S1308" t="s">
        <v>57</v>
      </c>
      <c r="T1308">
        <v>1</v>
      </c>
      <c r="U1308">
        <f t="shared" si="122"/>
        <v>1</v>
      </c>
      <c r="V1308">
        <f t="shared" si="123"/>
        <v>1</v>
      </c>
      <c r="W1308">
        <f t="shared" si="124"/>
        <v>5</v>
      </c>
      <c r="X1308" t="str">
        <f t="shared" si="125"/>
        <v>115</v>
      </c>
      <c r="Y1308" t="str">
        <f>IF(Table1[[#This Row],[RFM_Score]]="555","Champion", IF(AND(J1308&gt;=4,V1308&gt;=4),"Loyal", IF(U1308&lt;=2,"At Risk", IF(W1308&gt;=4,"Potential Loyalist","Others"))))</f>
        <v>At Risk</v>
      </c>
    </row>
    <row r="1309" spans="1:25">
      <c r="A1309" t="s">
        <v>1610</v>
      </c>
      <c r="B1309">
        <v>18</v>
      </c>
      <c r="C1309" t="s">
        <v>19</v>
      </c>
      <c r="D1309" t="s">
        <v>20</v>
      </c>
      <c r="E1309" s="6" t="s">
        <v>13379</v>
      </c>
      <c r="F1309" t="s">
        <v>37</v>
      </c>
      <c r="G1309">
        <v>5</v>
      </c>
      <c r="H1309">
        <v>2</v>
      </c>
      <c r="I1309">
        <v>40</v>
      </c>
      <c r="J1309">
        <v>1</v>
      </c>
      <c r="K1309">
        <v>672.02</v>
      </c>
      <c r="L1309" t="str">
        <f t="shared" si="120"/>
        <v>OUTLIER</v>
      </c>
      <c r="M1309">
        <v>4</v>
      </c>
      <c r="N1309" t="str">
        <f t="shared" si="121"/>
        <v/>
      </c>
      <c r="O1309">
        <v>79</v>
      </c>
      <c r="P1309" s="11">
        <v>0.4</v>
      </c>
      <c r="Q1309" s="11">
        <v>2.5000000000000001E-2</v>
      </c>
      <c r="R1309" s="12">
        <v>168.005</v>
      </c>
      <c r="S1309" t="s">
        <v>57</v>
      </c>
      <c r="T1309">
        <v>0</v>
      </c>
      <c r="U1309">
        <f t="shared" si="122"/>
        <v>2</v>
      </c>
      <c r="V1309">
        <f t="shared" si="123"/>
        <v>1</v>
      </c>
      <c r="W1309">
        <f t="shared" si="124"/>
        <v>5</v>
      </c>
      <c r="X1309" t="str">
        <f t="shared" si="125"/>
        <v>215</v>
      </c>
      <c r="Y1309" t="str">
        <f>IF(Table1[[#This Row],[RFM_Score]]="555","Champion", IF(AND(J1309&gt;=4,V1309&gt;=4),"Loyal", IF(U1309&lt;=2,"At Risk", IF(W1309&gt;=4,"Potential Loyalist","Others"))))</f>
        <v>At Risk</v>
      </c>
    </row>
    <row r="1310" spans="1:25">
      <c r="A1310" t="s">
        <v>2076</v>
      </c>
      <c r="B1310">
        <v>18</v>
      </c>
      <c r="C1310" t="s">
        <v>19</v>
      </c>
      <c r="D1310" t="s">
        <v>49</v>
      </c>
      <c r="E1310" s="6" t="s">
        <v>13380</v>
      </c>
      <c r="F1310" t="s">
        <v>62</v>
      </c>
      <c r="G1310">
        <v>3</v>
      </c>
      <c r="H1310">
        <v>1</v>
      </c>
      <c r="I1310">
        <v>50</v>
      </c>
      <c r="J1310">
        <v>1</v>
      </c>
      <c r="K1310">
        <v>670.47</v>
      </c>
      <c r="L1310" t="str">
        <f t="shared" si="120"/>
        <v>OUTLIER</v>
      </c>
      <c r="M1310">
        <v>4</v>
      </c>
      <c r="N1310" t="str">
        <f t="shared" si="121"/>
        <v/>
      </c>
      <c r="O1310">
        <v>20</v>
      </c>
      <c r="P1310" s="11">
        <v>0.33333333333333298</v>
      </c>
      <c r="Q1310" s="11">
        <v>0.02</v>
      </c>
      <c r="R1310" s="12">
        <v>167.61750000000001</v>
      </c>
      <c r="S1310" t="s">
        <v>57</v>
      </c>
      <c r="T1310">
        <v>0</v>
      </c>
      <c r="U1310">
        <f t="shared" si="122"/>
        <v>5</v>
      </c>
      <c r="V1310">
        <f t="shared" si="123"/>
        <v>1</v>
      </c>
      <c r="W1310">
        <f t="shared" si="124"/>
        <v>5</v>
      </c>
      <c r="X1310" t="str">
        <f t="shared" si="125"/>
        <v>515</v>
      </c>
      <c r="Y1310" t="str">
        <f>IF(Table1[[#This Row],[RFM_Score]]="555","Champion", IF(AND(J1310&gt;=4,V1310&gt;=4),"Loyal", IF(U1310&lt;=2,"At Risk", IF(W1310&gt;=4,"Potential Loyalist","Others"))))</f>
        <v>Potential Loyalist</v>
      </c>
    </row>
    <row r="1311" spans="1:25">
      <c r="A1311" t="s">
        <v>9609</v>
      </c>
      <c r="B1311">
        <v>29</v>
      </c>
      <c r="C1311" t="s">
        <v>19</v>
      </c>
      <c r="D1311" t="s">
        <v>49</v>
      </c>
      <c r="E1311" s="6" t="s">
        <v>13381</v>
      </c>
      <c r="F1311" t="s">
        <v>60</v>
      </c>
      <c r="G1311">
        <v>3</v>
      </c>
      <c r="H1311">
        <v>1</v>
      </c>
      <c r="I1311">
        <v>56</v>
      </c>
      <c r="J1311">
        <v>3</v>
      </c>
      <c r="K1311">
        <v>665.37</v>
      </c>
      <c r="L1311" t="str">
        <f t="shared" si="120"/>
        <v>OUTLIER</v>
      </c>
      <c r="M1311">
        <v>4</v>
      </c>
      <c r="N1311" t="str">
        <f t="shared" si="121"/>
        <v/>
      </c>
      <c r="O1311">
        <v>56</v>
      </c>
      <c r="P1311" s="11">
        <v>0.33333333333333298</v>
      </c>
      <c r="Q1311" s="11">
        <v>5.3571428571428499E-2</v>
      </c>
      <c r="R1311" s="12">
        <v>166.3425</v>
      </c>
      <c r="S1311" t="s">
        <v>57</v>
      </c>
      <c r="T1311">
        <v>0</v>
      </c>
      <c r="U1311">
        <f t="shared" si="122"/>
        <v>3</v>
      </c>
      <c r="V1311">
        <f t="shared" si="123"/>
        <v>1</v>
      </c>
      <c r="W1311">
        <f t="shared" si="124"/>
        <v>5</v>
      </c>
      <c r="X1311" t="str">
        <f t="shared" si="125"/>
        <v>315</v>
      </c>
      <c r="Y1311" t="str">
        <f>IF(Table1[[#This Row],[RFM_Score]]="555","Champion", IF(AND(J1311&gt;=4,V1311&gt;=4),"Loyal", IF(U1311&lt;=2,"At Risk", IF(W1311&gt;=4,"Potential Loyalist","Others"))))</f>
        <v>Potential Loyalist</v>
      </c>
    </row>
    <row r="1312" spans="1:25">
      <c r="A1312" t="s">
        <v>3055</v>
      </c>
      <c r="B1312">
        <v>29</v>
      </c>
      <c r="C1312" t="s">
        <v>24</v>
      </c>
      <c r="D1312" t="s">
        <v>35</v>
      </c>
      <c r="E1312" s="6" t="s">
        <v>13382</v>
      </c>
      <c r="F1312" t="s">
        <v>21</v>
      </c>
      <c r="G1312">
        <v>3</v>
      </c>
      <c r="H1312">
        <v>2</v>
      </c>
      <c r="I1312">
        <v>53</v>
      </c>
      <c r="J1312">
        <v>5</v>
      </c>
      <c r="K1312">
        <v>661.33</v>
      </c>
      <c r="L1312" t="str">
        <f t="shared" si="120"/>
        <v>OUTLIER</v>
      </c>
      <c r="M1312">
        <v>4</v>
      </c>
      <c r="N1312" t="str">
        <f t="shared" si="121"/>
        <v/>
      </c>
      <c r="O1312">
        <v>52</v>
      </c>
      <c r="P1312" s="11">
        <v>0.66666666666666596</v>
      </c>
      <c r="Q1312" s="11">
        <v>9.4339622641509399E-2</v>
      </c>
      <c r="R1312" s="12">
        <v>165.33250000000001</v>
      </c>
      <c r="S1312" t="s">
        <v>57</v>
      </c>
      <c r="T1312">
        <v>0</v>
      </c>
      <c r="U1312">
        <f t="shared" si="122"/>
        <v>3</v>
      </c>
      <c r="V1312">
        <f t="shared" si="123"/>
        <v>1</v>
      </c>
      <c r="W1312">
        <f t="shared" si="124"/>
        <v>5</v>
      </c>
      <c r="X1312" t="str">
        <f t="shared" si="125"/>
        <v>315</v>
      </c>
      <c r="Y1312" t="str">
        <f>IF(Table1[[#This Row],[RFM_Score]]="555","Champion", IF(AND(J1312&gt;=4,V1312&gt;=4),"Loyal", IF(U1312&lt;=2,"At Risk", IF(W1312&gt;=4,"Potential Loyalist","Others"))))</f>
        <v>Potential Loyalist</v>
      </c>
    </row>
    <row r="1313" spans="1:25">
      <c r="A1313" t="s">
        <v>11183</v>
      </c>
      <c r="B1313">
        <v>26</v>
      </c>
      <c r="C1313" t="s">
        <v>24</v>
      </c>
      <c r="D1313" t="s">
        <v>25</v>
      </c>
      <c r="E1313" s="6" t="s">
        <v>13383</v>
      </c>
      <c r="F1313" t="s">
        <v>26</v>
      </c>
      <c r="G1313">
        <v>2</v>
      </c>
      <c r="H1313">
        <v>0</v>
      </c>
      <c r="I1313">
        <v>42</v>
      </c>
      <c r="J1313">
        <v>2</v>
      </c>
      <c r="K1313">
        <v>659.85</v>
      </c>
      <c r="L1313" t="str">
        <f t="shared" si="120"/>
        <v>OUTLIER</v>
      </c>
      <c r="M1313">
        <v>4</v>
      </c>
      <c r="N1313" t="str">
        <f t="shared" si="121"/>
        <v/>
      </c>
      <c r="O1313">
        <v>5</v>
      </c>
      <c r="P1313" s="11">
        <v>0</v>
      </c>
      <c r="Q1313" s="11">
        <v>4.7619047619047603E-2</v>
      </c>
      <c r="R1313" s="12">
        <v>164.96250000000001</v>
      </c>
      <c r="S1313" t="s">
        <v>57</v>
      </c>
      <c r="T1313">
        <v>0</v>
      </c>
      <c r="U1313">
        <f t="shared" si="122"/>
        <v>5</v>
      </c>
      <c r="V1313">
        <f t="shared" si="123"/>
        <v>1</v>
      </c>
      <c r="W1313">
        <f t="shared" si="124"/>
        <v>5</v>
      </c>
      <c r="X1313" t="str">
        <f t="shared" si="125"/>
        <v>515</v>
      </c>
      <c r="Y1313" t="str">
        <f>IF(Table1[[#This Row],[RFM_Score]]="555","Champion", IF(AND(J1313&gt;=4,V1313&gt;=4),"Loyal", IF(U1313&lt;=2,"At Risk", IF(W1313&gt;=4,"Potential Loyalist","Others"))))</f>
        <v>Potential Loyalist</v>
      </c>
    </row>
    <row r="1314" spans="1:25">
      <c r="A1314" t="s">
        <v>4340</v>
      </c>
      <c r="B1314">
        <v>43</v>
      </c>
      <c r="C1314" t="s">
        <v>19</v>
      </c>
      <c r="D1314" t="s">
        <v>29</v>
      </c>
      <c r="E1314" s="6" t="s">
        <v>13384</v>
      </c>
      <c r="F1314" t="s">
        <v>60</v>
      </c>
      <c r="G1314">
        <v>3</v>
      </c>
      <c r="H1314">
        <v>1</v>
      </c>
      <c r="I1314">
        <v>44</v>
      </c>
      <c r="J1314">
        <v>1</v>
      </c>
      <c r="K1314">
        <v>653.5</v>
      </c>
      <c r="L1314" t="str">
        <f t="shared" si="120"/>
        <v>OUTLIER</v>
      </c>
      <c r="M1314">
        <v>4</v>
      </c>
      <c r="N1314" t="str">
        <f t="shared" si="121"/>
        <v/>
      </c>
      <c r="O1314">
        <v>85</v>
      </c>
      <c r="P1314" s="11">
        <v>0.33333333333333298</v>
      </c>
      <c r="Q1314" s="11">
        <v>2.27272727272727E-2</v>
      </c>
      <c r="R1314" s="12">
        <v>163.375</v>
      </c>
      <c r="S1314" t="s">
        <v>57</v>
      </c>
      <c r="T1314">
        <v>0</v>
      </c>
      <c r="U1314">
        <f t="shared" si="122"/>
        <v>2</v>
      </c>
      <c r="V1314">
        <f t="shared" si="123"/>
        <v>1</v>
      </c>
      <c r="W1314">
        <f t="shared" si="124"/>
        <v>5</v>
      </c>
      <c r="X1314" t="str">
        <f t="shared" si="125"/>
        <v>215</v>
      </c>
      <c r="Y1314" t="str">
        <f>IF(Table1[[#This Row],[RFM_Score]]="555","Champion", IF(AND(J1314&gt;=4,V1314&gt;=4),"Loyal", IF(U1314&lt;=2,"At Risk", IF(W1314&gt;=4,"Potential Loyalist","Others"))))</f>
        <v>At Risk</v>
      </c>
    </row>
    <row r="1315" spans="1:25">
      <c r="A1315" t="s">
        <v>665</v>
      </c>
      <c r="B1315">
        <v>35</v>
      </c>
      <c r="C1315" t="s">
        <v>24</v>
      </c>
      <c r="D1315" t="s">
        <v>29</v>
      </c>
      <c r="E1315" s="6" t="s">
        <v>13385</v>
      </c>
      <c r="F1315" t="s">
        <v>60</v>
      </c>
      <c r="G1315">
        <v>1</v>
      </c>
      <c r="H1315">
        <v>1</v>
      </c>
      <c r="I1315">
        <v>48</v>
      </c>
      <c r="J1315">
        <v>2</v>
      </c>
      <c r="K1315">
        <v>650.55999999999995</v>
      </c>
      <c r="L1315" t="str">
        <f t="shared" si="120"/>
        <v>OUTLIER</v>
      </c>
      <c r="M1315">
        <v>4</v>
      </c>
      <c r="N1315" t="str">
        <f t="shared" si="121"/>
        <v/>
      </c>
      <c r="O1315">
        <v>52</v>
      </c>
      <c r="P1315" s="11">
        <v>1</v>
      </c>
      <c r="Q1315" s="11">
        <v>4.1666666666666602E-2</v>
      </c>
      <c r="R1315" s="12">
        <v>162.63999999999999</v>
      </c>
      <c r="S1315" t="s">
        <v>57</v>
      </c>
      <c r="T1315">
        <v>0</v>
      </c>
      <c r="U1315">
        <f t="shared" si="122"/>
        <v>3</v>
      </c>
      <c r="V1315">
        <f t="shared" si="123"/>
        <v>1</v>
      </c>
      <c r="W1315">
        <f t="shared" si="124"/>
        <v>5</v>
      </c>
      <c r="X1315" t="str">
        <f t="shared" si="125"/>
        <v>315</v>
      </c>
      <c r="Y1315" t="str">
        <f>IF(Table1[[#This Row],[RFM_Score]]="555","Champion", IF(AND(J1315&gt;=4,V1315&gt;=4),"Loyal", IF(U1315&lt;=2,"At Risk", IF(W1315&gt;=4,"Potential Loyalist","Others"))))</f>
        <v>Potential Loyalist</v>
      </c>
    </row>
    <row r="1316" spans="1:25">
      <c r="A1316" t="s">
        <v>5471</v>
      </c>
      <c r="B1316">
        <v>43</v>
      </c>
      <c r="C1316" t="s">
        <v>19</v>
      </c>
      <c r="D1316" t="s">
        <v>25</v>
      </c>
      <c r="E1316" s="6" t="s">
        <v>13386</v>
      </c>
      <c r="F1316" t="s">
        <v>21</v>
      </c>
      <c r="G1316">
        <v>3</v>
      </c>
      <c r="H1316">
        <v>2</v>
      </c>
      <c r="I1316">
        <v>42</v>
      </c>
      <c r="J1316">
        <v>3</v>
      </c>
      <c r="K1316">
        <v>633.85</v>
      </c>
      <c r="L1316" t="str">
        <f t="shared" si="120"/>
        <v>OUTLIER</v>
      </c>
      <c r="M1316">
        <v>4</v>
      </c>
      <c r="N1316" t="str">
        <f t="shared" si="121"/>
        <v/>
      </c>
      <c r="O1316">
        <v>10</v>
      </c>
      <c r="P1316" s="11">
        <v>0.66666666666666596</v>
      </c>
      <c r="Q1316" s="11">
        <v>7.1428571428571397E-2</v>
      </c>
      <c r="R1316" s="12">
        <v>158.46250000000001</v>
      </c>
      <c r="S1316" t="s">
        <v>57</v>
      </c>
      <c r="T1316">
        <v>0</v>
      </c>
      <c r="U1316">
        <f t="shared" si="122"/>
        <v>5</v>
      </c>
      <c r="V1316">
        <f t="shared" si="123"/>
        <v>1</v>
      </c>
      <c r="W1316">
        <f t="shared" si="124"/>
        <v>5</v>
      </c>
      <c r="X1316" t="str">
        <f t="shared" si="125"/>
        <v>515</v>
      </c>
      <c r="Y1316" t="str">
        <f>IF(Table1[[#This Row],[RFM_Score]]="555","Champion", IF(AND(J1316&gt;=4,V1316&gt;=4),"Loyal", IF(U1316&lt;=2,"At Risk", IF(W1316&gt;=4,"Potential Loyalist","Others"))))</f>
        <v>Potential Loyalist</v>
      </c>
    </row>
    <row r="1317" spans="1:25">
      <c r="A1317" t="s">
        <v>3663</v>
      </c>
      <c r="B1317">
        <v>24</v>
      </c>
      <c r="C1317" t="s">
        <v>19</v>
      </c>
      <c r="D1317" t="s">
        <v>25</v>
      </c>
      <c r="E1317" s="6" t="s">
        <v>13387</v>
      </c>
      <c r="F1317" t="s">
        <v>30</v>
      </c>
      <c r="G1317">
        <v>3</v>
      </c>
      <c r="H1317">
        <v>0</v>
      </c>
      <c r="I1317">
        <v>47</v>
      </c>
      <c r="J1317">
        <v>1</v>
      </c>
      <c r="K1317">
        <v>629.61</v>
      </c>
      <c r="L1317" t="str">
        <f t="shared" si="120"/>
        <v>OUTLIER</v>
      </c>
      <c r="M1317">
        <v>4</v>
      </c>
      <c r="N1317" t="str">
        <f t="shared" si="121"/>
        <v/>
      </c>
      <c r="O1317">
        <v>6</v>
      </c>
      <c r="P1317" s="11">
        <v>0</v>
      </c>
      <c r="Q1317" s="11">
        <v>2.1276595744680799E-2</v>
      </c>
      <c r="R1317" s="12">
        <v>157.4025</v>
      </c>
      <c r="S1317" t="s">
        <v>57</v>
      </c>
      <c r="T1317">
        <v>0</v>
      </c>
      <c r="U1317">
        <f t="shared" si="122"/>
        <v>5</v>
      </c>
      <c r="V1317">
        <f t="shared" si="123"/>
        <v>1</v>
      </c>
      <c r="W1317">
        <f t="shared" si="124"/>
        <v>5</v>
      </c>
      <c r="X1317" t="str">
        <f t="shared" si="125"/>
        <v>515</v>
      </c>
      <c r="Y1317" t="str">
        <f>IF(Table1[[#This Row],[RFM_Score]]="555","Champion", IF(AND(J1317&gt;=4,V1317&gt;=4),"Loyal", IF(U1317&lt;=2,"At Risk", IF(W1317&gt;=4,"Potential Loyalist","Others"))))</f>
        <v>Potential Loyalist</v>
      </c>
    </row>
    <row r="1318" spans="1:25">
      <c r="A1318" t="s">
        <v>2148</v>
      </c>
      <c r="B1318">
        <v>33</v>
      </c>
      <c r="C1318" t="s">
        <v>24</v>
      </c>
      <c r="D1318" t="s">
        <v>41</v>
      </c>
      <c r="E1318" s="6" t="s">
        <v>13388</v>
      </c>
      <c r="F1318" t="s">
        <v>30</v>
      </c>
      <c r="G1318">
        <v>1</v>
      </c>
      <c r="H1318">
        <v>0</v>
      </c>
      <c r="I1318">
        <v>53</v>
      </c>
      <c r="J1318">
        <v>3</v>
      </c>
      <c r="K1318">
        <v>625.32000000000005</v>
      </c>
      <c r="L1318" t="str">
        <f t="shared" si="120"/>
        <v>OUTLIER</v>
      </c>
      <c r="M1318">
        <v>4</v>
      </c>
      <c r="N1318" t="str">
        <f t="shared" si="121"/>
        <v/>
      </c>
      <c r="O1318">
        <v>17</v>
      </c>
      <c r="P1318" s="11">
        <v>0</v>
      </c>
      <c r="Q1318" s="11">
        <v>5.6603773584905599E-2</v>
      </c>
      <c r="R1318" s="12">
        <v>156.33000000000001</v>
      </c>
      <c r="S1318" t="s">
        <v>57</v>
      </c>
      <c r="T1318">
        <v>0</v>
      </c>
      <c r="U1318">
        <f t="shared" si="122"/>
        <v>5</v>
      </c>
      <c r="V1318">
        <f t="shared" si="123"/>
        <v>1</v>
      </c>
      <c r="W1318">
        <f t="shared" si="124"/>
        <v>5</v>
      </c>
      <c r="X1318" t="str">
        <f t="shared" si="125"/>
        <v>515</v>
      </c>
      <c r="Y1318" t="str">
        <f>IF(Table1[[#This Row],[RFM_Score]]="555","Champion", IF(AND(J1318&gt;=4,V1318&gt;=4),"Loyal", IF(U1318&lt;=2,"At Risk", IF(W1318&gt;=4,"Potential Loyalist","Others"))))</f>
        <v>Potential Loyalist</v>
      </c>
    </row>
    <row r="1319" spans="1:25">
      <c r="A1319" t="s">
        <v>10262</v>
      </c>
      <c r="B1319">
        <v>46</v>
      </c>
      <c r="C1319" t="s">
        <v>19</v>
      </c>
      <c r="D1319" t="s">
        <v>25</v>
      </c>
      <c r="E1319" s="6" t="s">
        <v>13389</v>
      </c>
      <c r="F1319" t="s">
        <v>26</v>
      </c>
      <c r="G1319">
        <v>4</v>
      </c>
      <c r="H1319">
        <v>2</v>
      </c>
      <c r="I1319">
        <v>41</v>
      </c>
      <c r="J1319">
        <v>1</v>
      </c>
      <c r="K1319">
        <v>620.4</v>
      </c>
      <c r="L1319" t="str">
        <f t="shared" si="120"/>
        <v>OUTLIER</v>
      </c>
      <c r="M1319">
        <v>4</v>
      </c>
      <c r="N1319" t="str">
        <f t="shared" si="121"/>
        <v/>
      </c>
      <c r="O1319">
        <v>98</v>
      </c>
      <c r="P1319" s="11">
        <v>0.5</v>
      </c>
      <c r="Q1319" s="11">
        <v>2.4390243902439001E-2</v>
      </c>
      <c r="R1319" s="12">
        <v>155.1</v>
      </c>
      <c r="S1319" t="s">
        <v>57</v>
      </c>
      <c r="T1319">
        <v>0</v>
      </c>
      <c r="U1319">
        <f t="shared" si="122"/>
        <v>2</v>
      </c>
      <c r="V1319">
        <f t="shared" si="123"/>
        <v>1</v>
      </c>
      <c r="W1319">
        <f t="shared" si="124"/>
        <v>5</v>
      </c>
      <c r="X1319" t="str">
        <f t="shared" si="125"/>
        <v>215</v>
      </c>
      <c r="Y1319" t="str">
        <f>IF(Table1[[#This Row],[RFM_Score]]="555","Champion", IF(AND(J1319&gt;=4,V1319&gt;=4),"Loyal", IF(U1319&lt;=2,"At Risk", IF(W1319&gt;=4,"Potential Loyalist","Others"))))</f>
        <v>At Risk</v>
      </c>
    </row>
    <row r="1320" spans="1:25">
      <c r="A1320" t="s">
        <v>8265</v>
      </c>
      <c r="B1320">
        <v>32</v>
      </c>
      <c r="C1320" t="s">
        <v>19</v>
      </c>
      <c r="D1320" t="s">
        <v>35</v>
      </c>
      <c r="E1320" s="6" t="s">
        <v>13390</v>
      </c>
      <c r="F1320" t="s">
        <v>26</v>
      </c>
      <c r="G1320">
        <v>3</v>
      </c>
      <c r="H1320">
        <v>1</v>
      </c>
      <c r="I1320">
        <v>43</v>
      </c>
      <c r="J1320">
        <v>1</v>
      </c>
      <c r="K1320">
        <v>617.92999999999995</v>
      </c>
      <c r="L1320" t="str">
        <f t="shared" si="120"/>
        <v>OUTLIER</v>
      </c>
      <c r="M1320">
        <v>4</v>
      </c>
      <c r="N1320" t="str">
        <f t="shared" si="121"/>
        <v/>
      </c>
      <c r="O1320">
        <v>22</v>
      </c>
      <c r="P1320" s="11">
        <v>0.33333333333333298</v>
      </c>
      <c r="Q1320" s="11">
        <v>2.3255813953488299E-2</v>
      </c>
      <c r="R1320" s="12">
        <v>154.48249999999999</v>
      </c>
      <c r="S1320" t="s">
        <v>57</v>
      </c>
      <c r="T1320">
        <v>0</v>
      </c>
      <c r="U1320">
        <f t="shared" si="122"/>
        <v>4</v>
      </c>
      <c r="V1320">
        <f t="shared" si="123"/>
        <v>1</v>
      </c>
      <c r="W1320">
        <f t="shared" si="124"/>
        <v>5</v>
      </c>
      <c r="X1320" t="str">
        <f t="shared" si="125"/>
        <v>415</v>
      </c>
      <c r="Y1320" t="str">
        <f>IF(Table1[[#This Row],[RFM_Score]]="555","Champion", IF(AND(J1320&gt;=4,V1320&gt;=4),"Loyal", IF(U1320&lt;=2,"At Risk", IF(W1320&gt;=4,"Potential Loyalist","Others"))))</f>
        <v>Potential Loyalist</v>
      </c>
    </row>
    <row r="1321" spans="1:25">
      <c r="A1321" t="s">
        <v>8269</v>
      </c>
      <c r="B1321">
        <v>18</v>
      </c>
      <c r="C1321" t="s">
        <v>24</v>
      </c>
      <c r="D1321" t="s">
        <v>49</v>
      </c>
      <c r="E1321" s="6" t="s">
        <v>13391</v>
      </c>
      <c r="F1321" t="s">
        <v>21</v>
      </c>
      <c r="G1321">
        <v>1</v>
      </c>
      <c r="H1321">
        <v>1</v>
      </c>
      <c r="I1321">
        <v>45</v>
      </c>
      <c r="J1321">
        <v>1</v>
      </c>
      <c r="K1321">
        <v>616.98</v>
      </c>
      <c r="L1321" t="str">
        <f t="shared" si="120"/>
        <v>OUTLIER</v>
      </c>
      <c r="M1321">
        <v>4</v>
      </c>
      <c r="N1321" t="str">
        <f t="shared" si="121"/>
        <v/>
      </c>
      <c r="O1321">
        <v>3</v>
      </c>
      <c r="P1321" s="11">
        <v>1</v>
      </c>
      <c r="Q1321" s="11">
        <v>2.2222222222222199E-2</v>
      </c>
      <c r="R1321" s="12">
        <v>154.245</v>
      </c>
      <c r="S1321" t="s">
        <v>57</v>
      </c>
      <c r="T1321">
        <v>0</v>
      </c>
      <c r="U1321">
        <f t="shared" si="122"/>
        <v>5</v>
      </c>
      <c r="V1321">
        <f t="shared" si="123"/>
        <v>1</v>
      </c>
      <c r="W1321">
        <f t="shared" si="124"/>
        <v>5</v>
      </c>
      <c r="X1321" t="str">
        <f t="shared" si="125"/>
        <v>515</v>
      </c>
      <c r="Y1321" t="str">
        <f>IF(Table1[[#This Row],[RFM_Score]]="555","Champion", IF(AND(J1321&gt;=4,V1321&gt;=4),"Loyal", IF(U1321&lt;=2,"At Risk", IF(W1321&gt;=4,"Potential Loyalist","Others"))))</f>
        <v>Potential Loyalist</v>
      </c>
    </row>
    <row r="1322" spans="1:25">
      <c r="A1322" t="s">
        <v>8477</v>
      </c>
      <c r="B1322">
        <v>25</v>
      </c>
      <c r="C1322" t="s">
        <v>19</v>
      </c>
      <c r="D1322" t="s">
        <v>25</v>
      </c>
      <c r="E1322" s="6" t="s">
        <v>13392</v>
      </c>
      <c r="F1322" t="s">
        <v>30</v>
      </c>
      <c r="G1322">
        <v>1</v>
      </c>
      <c r="H1322">
        <v>0</v>
      </c>
      <c r="I1322">
        <v>44</v>
      </c>
      <c r="J1322">
        <v>1</v>
      </c>
      <c r="K1322">
        <v>613.38</v>
      </c>
      <c r="L1322" t="str">
        <f t="shared" si="120"/>
        <v>OUTLIER</v>
      </c>
      <c r="M1322">
        <v>4</v>
      </c>
      <c r="N1322" t="str">
        <f t="shared" si="121"/>
        <v/>
      </c>
      <c r="O1322">
        <v>31</v>
      </c>
      <c r="P1322" s="11">
        <v>0</v>
      </c>
      <c r="Q1322" s="11">
        <v>2.27272727272727E-2</v>
      </c>
      <c r="R1322" s="12">
        <v>153.345</v>
      </c>
      <c r="S1322" t="s">
        <v>57</v>
      </c>
      <c r="T1322">
        <v>0</v>
      </c>
      <c r="U1322">
        <f t="shared" si="122"/>
        <v>4</v>
      </c>
      <c r="V1322">
        <f t="shared" si="123"/>
        <v>1</v>
      </c>
      <c r="W1322">
        <f t="shared" si="124"/>
        <v>5</v>
      </c>
      <c r="X1322" t="str">
        <f t="shared" si="125"/>
        <v>415</v>
      </c>
      <c r="Y1322" t="str">
        <f>IF(Table1[[#This Row],[RFM_Score]]="555","Champion", IF(AND(J1322&gt;=4,V1322&gt;=4),"Loyal", IF(U1322&lt;=2,"At Risk", IF(W1322&gt;=4,"Potential Loyalist","Others"))))</f>
        <v>Potential Loyalist</v>
      </c>
    </row>
    <row r="1323" spans="1:25">
      <c r="A1323" t="s">
        <v>6058</v>
      </c>
      <c r="B1323">
        <v>39</v>
      </c>
      <c r="C1323" t="s">
        <v>19</v>
      </c>
      <c r="D1323" t="s">
        <v>25</v>
      </c>
      <c r="E1323" s="6" t="s">
        <v>13393</v>
      </c>
      <c r="F1323" t="s">
        <v>37</v>
      </c>
      <c r="G1323">
        <v>4</v>
      </c>
      <c r="H1323">
        <v>0</v>
      </c>
      <c r="I1323">
        <v>47</v>
      </c>
      <c r="J1323">
        <v>2</v>
      </c>
      <c r="K1323">
        <v>610.55999999999995</v>
      </c>
      <c r="L1323" t="str">
        <f t="shared" si="120"/>
        <v>OUTLIER</v>
      </c>
      <c r="M1323">
        <v>4</v>
      </c>
      <c r="N1323" t="str">
        <f t="shared" si="121"/>
        <v/>
      </c>
      <c r="O1323">
        <v>76</v>
      </c>
      <c r="P1323" s="11">
        <v>0</v>
      </c>
      <c r="Q1323" s="11">
        <v>4.2553191489361701E-2</v>
      </c>
      <c r="R1323" s="12">
        <v>152.63999999999999</v>
      </c>
      <c r="S1323" t="s">
        <v>57</v>
      </c>
      <c r="T1323">
        <v>0</v>
      </c>
      <c r="U1323">
        <f t="shared" si="122"/>
        <v>2</v>
      </c>
      <c r="V1323">
        <f t="shared" si="123"/>
        <v>1</v>
      </c>
      <c r="W1323">
        <f t="shared" si="124"/>
        <v>5</v>
      </c>
      <c r="X1323" t="str">
        <f t="shared" si="125"/>
        <v>215</v>
      </c>
      <c r="Y1323" t="str">
        <f>IF(Table1[[#This Row],[RFM_Score]]="555","Champion", IF(AND(J1323&gt;=4,V1323&gt;=4),"Loyal", IF(U1323&lt;=2,"At Risk", IF(W1323&gt;=4,"Potential Loyalist","Others"))))</f>
        <v>At Risk</v>
      </c>
    </row>
    <row r="1324" spans="1:25">
      <c r="A1324" t="s">
        <v>1550</v>
      </c>
      <c r="B1324">
        <v>18</v>
      </c>
      <c r="C1324" t="s">
        <v>19</v>
      </c>
      <c r="D1324" t="s">
        <v>25</v>
      </c>
      <c r="E1324" s="6" t="s">
        <v>13394</v>
      </c>
      <c r="F1324" t="s">
        <v>37</v>
      </c>
      <c r="G1324">
        <v>1</v>
      </c>
      <c r="H1324">
        <v>0</v>
      </c>
      <c r="I1324">
        <v>52</v>
      </c>
      <c r="J1324">
        <v>3</v>
      </c>
      <c r="K1324">
        <v>610.12</v>
      </c>
      <c r="L1324" t="str">
        <f t="shared" si="120"/>
        <v>OUTLIER</v>
      </c>
      <c r="M1324">
        <v>4</v>
      </c>
      <c r="N1324" t="str">
        <f t="shared" si="121"/>
        <v/>
      </c>
      <c r="O1324">
        <v>13</v>
      </c>
      <c r="P1324" s="11">
        <v>0</v>
      </c>
      <c r="Q1324" s="11">
        <v>5.7692307692307598E-2</v>
      </c>
      <c r="R1324" s="12">
        <v>152.53</v>
      </c>
      <c r="S1324" t="s">
        <v>57</v>
      </c>
      <c r="T1324">
        <v>0</v>
      </c>
      <c r="U1324">
        <f t="shared" si="122"/>
        <v>5</v>
      </c>
      <c r="V1324">
        <f t="shared" si="123"/>
        <v>1</v>
      </c>
      <c r="W1324">
        <f t="shared" si="124"/>
        <v>5</v>
      </c>
      <c r="X1324" t="str">
        <f t="shared" si="125"/>
        <v>515</v>
      </c>
      <c r="Y1324" t="str">
        <f>IF(Table1[[#This Row],[RFM_Score]]="555","Champion", IF(AND(J1324&gt;=4,V1324&gt;=4),"Loyal", IF(U1324&lt;=2,"At Risk", IF(W1324&gt;=4,"Potential Loyalist","Others"))))</f>
        <v>Potential Loyalist</v>
      </c>
    </row>
    <row r="1325" spans="1:25">
      <c r="A1325" t="s">
        <v>9312</v>
      </c>
      <c r="B1325">
        <v>18</v>
      </c>
      <c r="C1325" t="s">
        <v>24</v>
      </c>
      <c r="D1325" t="s">
        <v>25</v>
      </c>
      <c r="E1325" s="6" t="s">
        <v>13395</v>
      </c>
      <c r="F1325" t="s">
        <v>26</v>
      </c>
      <c r="G1325">
        <v>5</v>
      </c>
      <c r="H1325">
        <v>2</v>
      </c>
      <c r="I1325">
        <v>45</v>
      </c>
      <c r="J1325">
        <v>1</v>
      </c>
      <c r="K1325">
        <v>609.42999999999995</v>
      </c>
      <c r="L1325" t="str">
        <f t="shared" si="120"/>
        <v>OUTLIER</v>
      </c>
      <c r="M1325">
        <v>4</v>
      </c>
      <c r="N1325" t="str">
        <f t="shared" si="121"/>
        <v/>
      </c>
      <c r="O1325">
        <v>4</v>
      </c>
      <c r="P1325" s="11">
        <v>0.4</v>
      </c>
      <c r="Q1325" s="11">
        <v>2.2222222222222199E-2</v>
      </c>
      <c r="R1325" s="12">
        <v>152.35749999999999</v>
      </c>
      <c r="S1325" t="s">
        <v>57</v>
      </c>
      <c r="T1325">
        <v>0</v>
      </c>
      <c r="U1325">
        <f t="shared" si="122"/>
        <v>5</v>
      </c>
      <c r="V1325">
        <f t="shared" si="123"/>
        <v>1</v>
      </c>
      <c r="W1325">
        <f t="shared" si="124"/>
        <v>5</v>
      </c>
      <c r="X1325" t="str">
        <f t="shared" si="125"/>
        <v>515</v>
      </c>
      <c r="Y1325" t="str">
        <f>IF(Table1[[#This Row],[RFM_Score]]="555","Champion", IF(AND(J1325&gt;=4,V1325&gt;=4),"Loyal", IF(U1325&lt;=2,"At Risk", IF(W1325&gt;=4,"Potential Loyalist","Others"))))</f>
        <v>Potential Loyalist</v>
      </c>
    </row>
    <row r="1326" spans="1:25">
      <c r="A1326" t="s">
        <v>10940</v>
      </c>
      <c r="B1326">
        <v>41</v>
      </c>
      <c r="C1326" t="s">
        <v>19</v>
      </c>
      <c r="D1326" t="s">
        <v>49</v>
      </c>
      <c r="E1326" s="6" t="s">
        <v>13396</v>
      </c>
      <c r="F1326" t="s">
        <v>60</v>
      </c>
      <c r="G1326">
        <v>0</v>
      </c>
      <c r="H1326">
        <v>0</v>
      </c>
      <c r="I1326">
        <v>57</v>
      </c>
      <c r="J1326">
        <v>3</v>
      </c>
      <c r="K1326">
        <v>609.16999999999996</v>
      </c>
      <c r="L1326" t="str">
        <f t="shared" si="120"/>
        <v>OUTLIER</v>
      </c>
      <c r="M1326">
        <v>4</v>
      </c>
      <c r="N1326" t="str">
        <f t="shared" si="121"/>
        <v/>
      </c>
      <c r="O1326">
        <v>14</v>
      </c>
      <c r="P1326" s="11">
        <v>0</v>
      </c>
      <c r="Q1326" s="11">
        <v>5.2631578947368397E-2</v>
      </c>
      <c r="R1326" s="12">
        <v>152.29249999999999</v>
      </c>
      <c r="S1326" t="s">
        <v>57</v>
      </c>
      <c r="T1326">
        <v>0</v>
      </c>
      <c r="U1326">
        <f t="shared" si="122"/>
        <v>5</v>
      </c>
      <c r="V1326">
        <f t="shared" si="123"/>
        <v>1</v>
      </c>
      <c r="W1326">
        <f t="shared" si="124"/>
        <v>5</v>
      </c>
      <c r="X1326" t="str">
        <f t="shared" si="125"/>
        <v>515</v>
      </c>
      <c r="Y1326" t="str">
        <f>IF(Table1[[#This Row],[RFM_Score]]="555","Champion", IF(AND(J1326&gt;=4,V1326&gt;=4),"Loyal", IF(U1326&lt;=2,"At Risk", IF(W1326&gt;=4,"Potential Loyalist","Others"))))</f>
        <v>Potential Loyalist</v>
      </c>
    </row>
    <row r="1327" spans="1:25">
      <c r="A1327" t="s">
        <v>9761</v>
      </c>
      <c r="B1327">
        <v>25</v>
      </c>
      <c r="C1327" t="s">
        <v>19</v>
      </c>
      <c r="D1327" t="s">
        <v>41</v>
      </c>
      <c r="E1327" s="6" t="s">
        <v>13397</v>
      </c>
      <c r="F1327" t="s">
        <v>37</v>
      </c>
      <c r="G1327">
        <v>2</v>
      </c>
      <c r="H1327">
        <v>1</v>
      </c>
      <c r="I1327">
        <v>53</v>
      </c>
      <c r="J1327">
        <v>4</v>
      </c>
      <c r="K1327">
        <v>609.14</v>
      </c>
      <c r="L1327" t="str">
        <f t="shared" si="120"/>
        <v>OUTLIER</v>
      </c>
      <c r="M1327">
        <v>4</v>
      </c>
      <c r="N1327" t="str">
        <f t="shared" si="121"/>
        <v/>
      </c>
      <c r="O1327">
        <v>87</v>
      </c>
      <c r="P1327" s="11">
        <v>0.5</v>
      </c>
      <c r="Q1327" s="11">
        <v>7.5471698113207503E-2</v>
      </c>
      <c r="R1327" s="12">
        <v>152.285</v>
      </c>
      <c r="S1327" t="s">
        <v>57</v>
      </c>
      <c r="T1327">
        <v>0</v>
      </c>
      <c r="U1327">
        <f t="shared" si="122"/>
        <v>2</v>
      </c>
      <c r="V1327">
        <f t="shared" si="123"/>
        <v>1</v>
      </c>
      <c r="W1327">
        <f t="shared" si="124"/>
        <v>5</v>
      </c>
      <c r="X1327" t="str">
        <f t="shared" si="125"/>
        <v>215</v>
      </c>
      <c r="Y1327" t="str">
        <f>IF(Table1[[#This Row],[RFM_Score]]="555","Champion", IF(AND(J1327&gt;=4,V1327&gt;=4),"Loyal", IF(U1327&lt;=2,"At Risk", IF(W1327&gt;=4,"Potential Loyalist","Others"))))</f>
        <v>At Risk</v>
      </c>
    </row>
    <row r="1328" spans="1:25">
      <c r="A1328" t="s">
        <v>5725</v>
      </c>
      <c r="B1328">
        <v>19</v>
      </c>
      <c r="C1328" t="s">
        <v>24</v>
      </c>
      <c r="D1328" t="s">
        <v>25</v>
      </c>
      <c r="E1328" s="6" t="s">
        <v>13398</v>
      </c>
      <c r="F1328" t="s">
        <v>60</v>
      </c>
      <c r="G1328">
        <v>4</v>
      </c>
      <c r="H1328">
        <v>1</v>
      </c>
      <c r="I1328">
        <v>57</v>
      </c>
      <c r="J1328">
        <v>2</v>
      </c>
      <c r="K1328">
        <v>606.84</v>
      </c>
      <c r="L1328" t="str">
        <f t="shared" si="120"/>
        <v>OUTLIER</v>
      </c>
      <c r="M1328">
        <v>4</v>
      </c>
      <c r="N1328" t="str">
        <f t="shared" si="121"/>
        <v/>
      </c>
      <c r="O1328">
        <v>8</v>
      </c>
      <c r="P1328" s="11">
        <v>0.25</v>
      </c>
      <c r="Q1328" s="11">
        <v>3.5087719298245598E-2</v>
      </c>
      <c r="R1328" s="12">
        <v>151.71</v>
      </c>
      <c r="S1328" t="s">
        <v>57</v>
      </c>
      <c r="T1328">
        <v>0</v>
      </c>
      <c r="U1328">
        <f t="shared" si="122"/>
        <v>5</v>
      </c>
      <c r="V1328">
        <f t="shared" si="123"/>
        <v>1</v>
      </c>
      <c r="W1328">
        <f t="shared" si="124"/>
        <v>5</v>
      </c>
      <c r="X1328" t="str">
        <f t="shared" si="125"/>
        <v>515</v>
      </c>
      <c r="Y1328" t="str">
        <f>IF(Table1[[#This Row],[RFM_Score]]="555","Champion", IF(AND(J1328&gt;=4,V1328&gt;=4),"Loyal", IF(U1328&lt;=2,"At Risk", IF(W1328&gt;=4,"Potential Loyalist","Others"))))</f>
        <v>Potential Loyalist</v>
      </c>
    </row>
    <row r="1329" spans="1:25">
      <c r="A1329" t="s">
        <v>7116</v>
      </c>
      <c r="B1329">
        <v>33</v>
      </c>
      <c r="C1329" t="s">
        <v>19</v>
      </c>
      <c r="D1329" t="s">
        <v>29</v>
      </c>
      <c r="E1329" s="6" t="s">
        <v>13399</v>
      </c>
      <c r="F1329" t="s">
        <v>26</v>
      </c>
      <c r="G1329">
        <v>3</v>
      </c>
      <c r="H1329">
        <v>1</v>
      </c>
      <c r="I1329">
        <v>48</v>
      </c>
      <c r="J1329">
        <v>3</v>
      </c>
      <c r="K1329">
        <v>603.57000000000005</v>
      </c>
      <c r="L1329" t="str">
        <f t="shared" si="120"/>
        <v/>
      </c>
      <c r="M1329">
        <v>4</v>
      </c>
      <c r="N1329" t="str">
        <f t="shared" si="121"/>
        <v/>
      </c>
      <c r="O1329">
        <v>3</v>
      </c>
      <c r="P1329" s="11">
        <v>0.33333333333333298</v>
      </c>
      <c r="Q1329" s="11">
        <v>6.25E-2</v>
      </c>
      <c r="R1329" s="12">
        <v>150.89250000000001</v>
      </c>
      <c r="S1329" t="s">
        <v>57</v>
      </c>
      <c r="T1329">
        <v>0</v>
      </c>
      <c r="U1329">
        <f t="shared" si="122"/>
        <v>5</v>
      </c>
      <c r="V1329">
        <f t="shared" si="123"/>
        <v>1</v>
      </c>
      <c r="W1329">
        <f t="shared" si="124"/>
        <v>5</v>
      </c>
      <c r="X1329" t="str">
        <f t="shared" si="125"/>
        <v>515</v>
      </c>
      <c r="Y1329" t="str">
        <f>IF(Table1[[#This Row],[RFM_Score]]="555","Champion", IF(AND(J1329&gt;=4,V1329&gt;=4),"Loyal", IF(U1329&lt;=2,"At Risk", IF(W1329&gt;=4,"Potential Loyalist","Others"))))</f>
        <v>Potential Loyalist</v>
      </c>
    </row>
    <row r="1330" spans="1:25">
      <c r="A1330" t="s">
        <v>10319</v>
      </c>
      <c r="B1330">
        <v>47</v>
      </c>
      <c r="C1330" t="s">
        <v>19</v>
      </c>
      <c r="D1330" t="s">
        <v>29</v>
      </c>
      <c r="E1330" s="6" t="s">
        <v>13400</v>
      </c>
      <c r="F1330" t="s">
        <v>21</v>
      </c>
      <c r="G1330">
        <v>4</v>
      </c>
      <c r="H1330">
        <v>1</v>
      </c>
      <c r="I1330">
        <v>54</v>
      </c>
      <c r="J1330">
        <v>4</v>
      </c>
      <c r="K1330">
        <v>599.41999999999996</v>
      </c>
      <c r="L1330" t="str">
        <f t="shared" si="120"/>
        <v/>
      </c>
      <c r="M1330">
        <v>4</v>
      </c>
      <c r="N1330" t="str">
        <f t="shared" si="121"/>
        <v/>
      </c>
      <c r="O1330">
        <v>29</v>
      </c>
      <c r="P1330" s="11">
        <v>0.25</v>
      </c>
      <c r="Q1330" s="11">
        <v>7.4074074074074001E-2</v>
      </c>
      <c r="R1330" s="12">
        <v>149.85499999999999</v>
      </c>
      <c r="S1330" t="s">
        <v>57</v>
      </c>
      <c r="T1330">
        <v>1</v>
      </c>
      <c r="U1330">
        <f t="shared" si="122"/>
        <v>4</v>
      </c>
      <c r="V1330">
        <f t="shared" si="123"/>
        <v>1</v>
      </c>
      <c r="W1330">
        <f t="shared" si="124"/>
        <v>5</v>
      </c>
      <c r="X1330" t="str">
        <f t="shared" si="125"/>
        <v>415</v>
      </c>
      <c r="Y1330" t="str">
        <f>IF(Table1[[#This Row],[RFM_Score]]="555","Champion", IF(AND(J1330&gt;=4,V1330&gt;=4),"Loyal", IF(U1330&lt;=2,"At Risk", IF(W1330&gt;=4,"Potential Loyalist","Others"))))</f>
        <v>Potential Loyalist</v>
      </c>
    </row>
    <row r="1331" spans="1:25">
      <c r="A1331" t="s">
        <v>9399</v>
      </c>
      <c r="B1331">
        <v>34</v>
      </c>
      <c r="C1331" t="s">
        <v>24</v>
      </c>
      <c r="D1331" t="s">
        <v>46</v>
      </c>
      <c r="E1331" s="6" t="s">
        <v>13401</v>
      </c>
      <c r="F1331" t="s">
        <v>60</v>
      </c>
      <c r="G1331">
        <v>8</v>
      </c>
      <c r="H1331">
        <v>3</v>
      </c>
      <c r="I1331">
        <v>53</v>
      </c>
      <c r="J1331">
        <v>2</v>
      </c>
      <c r="K1331">
        <v>597.21</v>
      </c>
      <c r="L1331" t="str">
        <f t="shared" si="120"/>
        <v/>
      </c>
      <c r="M1331">
        <v>4</v>
      </c>
      <c r="N1331" t="str">
        <f t="shared" si="121"/>
        <v/>
      </c>
      <c r="O1331">
        <v>1</v>
      </c>
      <c r="P1331" s="11">
        <v>0.375</v>
      </c>
      <c r="Q1331" s="11">
        <v>3.7735849056603703E-2</v>
      </c>
      <c r="R1331" s="12">
        <v>149.30250000000001</v>
      </c>
      <c r="S1331" t="s">
        <v>57</v>
      </c>
      <c r="T1331">
        <v>0</v>
      </c>
      <c r="U1331">
        <f t="shared" si="122"/>
        <v>5</v>
      </c>
      <c r="V1331">
        <f t="shared" si="123"/>
        <v>1</v>
      </c>
      <c r="W1331">
        <f t="shared" si="124"/>
        <v>5</v>
      </c>
      <c r="X1331" t="str">
        <f t="shared" si="125"/>
        <v>515</v>
      </c>
      <c r="Y1331" t="str">
        <f>IF(Table1[[#This Row],[RFM_Score]]="555","Champion", IF(AND(J1331&gt;=4,V1331&gt;=4),"Loyal", IF(U1331&lt;=2,"At Risk", IF(W1331&gt;=4,"Potential Loyalist","Others"))))</f>
        <v>Potential Loyalist</v>
      </c>
    </row>
    <row r="1332" spans="1:25">
      <c r="A1332" t="s">
        <v>9157</v>
      </c>
      <c r="B1332">
        <v>18</v>
      </c>
      <c r="C1332" t="s">
        <v>24</v>
      </c>
      <c r="D1332" t="s">
        <v>29</v>
      </c>
      <c r="E1332" s="6" t="s">
        <v>13402</v>
      </c>
      <c r="F1332" t="s">
        <v>37</v>
      </c>
      <c r="G1332">
        <v>4</v>
      </c>
      <c r="H1332">
        <v>1</v>
      </c>
      <c r="I1332">
        <v>48</v>
      </c>
      <c r="J1332">
        <v>3</v>
      </c>
      <c r="K1332">
        <v>596.86</v>
      </c>
      <c r="L1332" t="str">
        <f t="shared" si="120"/>
        <v/>
      </c>
      <c r="M1332">
        <v>4</v>
      </c>
      <c r="N1332" t="str">
        <f t="shared" si="121"/>
        <v/>
      </c>
      <c r="O1332">
        <v>93</v>
      </c>
      <c r="P1332" s="11">
        <v>0.25</v>
      </c>
      <c r="Q1332" s="11">
        <v>6.25E-2</v>
      </c>
      <c r="R1332" s="12">
        <v>149.215</v>
      </c>
      <c r="S1332" t="s">
        <v>57</v>
      </c>
      <c r="T1332">
        <v>1</v>
      </c>
      <c r="U1332">
        <f t="shared" si="122"/>
        <v>2</v>
      </c>
      <c r="V1332">
        <f t="shared" si="123"/>
        <v>1</v>
      </c>
      <c r="W1332">
        <f t="shared" si="124"/>
        <v>5</v>
      </c>
      <c r="X1332" t="str">
        <f t="shared" si="125"/>
        <v>215</v>
      </c>
      <c r="Y1332" t="str">
        <f>IF(Table1[[#This Row],[RFM_Score]]="555","Champion", IF(AND(J1332&gt;=4,V1332&gt;=4),"Loyal", IF(U1332&lt;=2,"At Risk", IF(W1332&gt;=4,"Potential Loyalist","Others"))))</f>
        <v>At Risk</v>
      </c>
    </row>
    <row r="1333" spans="1:25">
      <c r="A1333" t="s">
        <v>9418</v>
      </c>
      <c r="B1333">
        <v>22</v>
      </c>
      <c r="C1333" t="s">
        <v>19</v>
      </c>
      <c r="D1333" t="s">
        <v>35</v>
      </c>
      <c r="E1333" s="6" t="s">
        <v>13403</v>
      </c>
      <c r="F1333" t="s">
        <v>30</v>
      </c>
      <c r="G1333">
        <v>1</v>
      </c>
      <c r="H1333">
        <v>0</v>
      </c>
      <c r="I1333">
        <v>55</v>
      </c>
      <c r="J1333">
        <v>3</v>
      </c>
      <c r="K1333">
        <v>596.72</v>
      </c>
      <c r="L1333" t="str">
        <f t="shared" si="120"/>
        <v/>
      </c>
      <c r="M1333">
        <v>4</v>
      </c>
      <c r="N1333" t="str">
        <f t="shared" si="121"/>
        <v/>
      </c>
      <c r="O1333">
        <v>26</v>
      </c>
      <c r="P1333" s="11">
        <v>0</v>
      </c>
      <c r="Q1333" s="11">
        <v>5.4545454545454501E-2</v>
      </c>
      <c r="R1333" s="12">
        <v>149.18</v>
      </c>
      <c r="S1333" t="s">
        <v>57</v>
      </c>
      <c r="T1333">
        <v>0</v>
      </c>
      <c r="U1333">
        <f t="shared" si="122"/>
        <v>4</v>
      </c>
      <c r="V1333">
        <f t="shared" si="123"/>
        <v>1</v>
      </c>
      <c r="W1333">
        <f t="shared" si="124"/>
        <v>5</v>
      </c>
      <c r="X1333" t="str">
        <f t="shared" si="125"/>
        <v>415</v>
      </c>
      <c r="Y1333" t="str">
        <f>IF(Table1[[#This Row],[RFM_Score]]="555","Champion", IF(AND(J1333&gt;=4,V1333&gt;=4),"Loyal", IF(U1333&lt;=2,"At Risk", IF(W1333&gt;=4,"Potential Loyalist","Others"))))</f>
        <v>Potential Loyalist</v>
      </c>
    </row>
    <row r="1334" spans="1:25">
      <c r="A1334" t="s">
        <v>1931</v>
      </c>
      <c r="B1334">
        <v>33</v>
      </c>
      <c r="C1334" t="s">
        <v>24</v>
      </c>
      <c r="D1334" t="s">
        <v>35</v>
      </c>
      <c r="E1334" s="6" t="s">
        <v>13404</v>
      </c>
      <c r="F1334" t="s">
        <v>60</v>
      </c>
      <c r="G1334">
        <v>3</v>
      </c>
      <c r="H1334">
        <v>1</v>
      </c>
      <c r="I1334">
        <v>51</v>
      </c>
      <c r="J1334">
        <v>2</v>
      </c>
      <c r="K1334">
        <v>594.11</v>
      </c>
      <c r="L1334" t="str">
        <f t="shared" si="120"/>
        <v/>
      </c>
      <c r="M1334">
        <v>4</v>
      </c>
      <c r="N1334" t="str">
        <f t="shared" si="121"/>
        <v/>
      </c>
      <c r="O1334">
        <v>23</v>
      </c>
      <c r="P1334" s="11">
        <v>0.33333333333333298</v>
      </c>
      <c r="Q1334" s="11">
        <v>3.9215686274509803E-2</v>
      </c>
      <c r="R1334" s="12">
        <v>148.5275</v>
      </c>
      <c r="S1334" t="s">
        <v>57</v>
      </c>
      <c r="T1334">
        <v>0</v>
      </c>
      <c r="U1334">
        <f t="shared" si="122"/>
        <v>4</v>
      </c>
      <c r="V1334">
        <f t="shared" si="123"/>
        <v>1</v>
      </c>
      <c r="W1334">
        <f t="shared" si="124"/>
        <v>5</v>
      </c>
      <c r="X1334" t="str">
        <f t="shared" si="125"/>
        <v>415</v>
      </c>
      <c r="Y1334" t="str">
        <f>IF(Table1[[#This Row],[RFM_Score]]="555","Champion", IF(AND(J1334&gt;=4,V1334&gt;=4),"Loyal", IF(U1334&lt;=2,"At Risk", IF(W1334&gt;=4,"Potential Loyalist","Others"))))</f>
        <v>Potential Loyalist</v>
      </c>
    </row>
    <row r="1335" spans="1:25">
      <c r="A1335" t="s">
        <v>5081</v>
      </c>
      <c r="B1335">
        <v>44</v>
      </c>
      <c r="C1335" t="s">
        <v>19</v>
      </c>
      <c r="D1335" t="s">
        <v>25</v>
      </c>
      <c r="E1335" s="6" t="s">
        <v>13405</v>
      </c>
      <c r="F1335" t="s">
        <v>21</v>
      </c>
      <c r="G1335">
        <v>6</v>
      </c>
      <c r="H1335">
        <v>1</v>
      </c>
      <c r="I1335">
        <v>59</v>
      </c>
      <c r="J1335">
        <v>4</v>
      </c>
      <c r="K1335">
        <v>592.83000000000004</v>
      </c>
      <c r="L1335" t="str">
        <f t="shared" si="120"/>
        <v/>
      </c>
      <c r="M1335">
        <v>4</v>
      </c>
      <c r="N1335" t="str">
        <f t="shared" si="121"/>
        <v/>
      </c>
      <c r="O1335">
        <v>21</v>
      </c>
      <c r="P1335" s="11">
        <v>0.16666666666666599</v>
      </c>
      <c r="Q1335" s="11">
        <v>6.7796610169491497E-2</v>
      </c>
      <c r="R1335" s="12">
        <v>148.20750000000001</v>
      </c>
      <c r="S1335" t="s">
        <v>57</v>
      </c>
      <c r="T1335">
        <v>0</v>
      </c>
      <c r="U1335">
        <f t="shared" si="122"/>
        <v>4</v>
      </c>
      <c r="V1335">
        <f t="shared" si="123"/>
        <v>1</v>
      </c>
      <c r="W1335">
        <f t="shared" si="124"/>
        <v>5</v>
      </c>
      <c r="X1335" t="str">
        <f t="shared" si="125"/>
        <v>415</v>
      </c>
      <c r="Y1335" t="str">
        <f>IF(Table1[[#This Row],[RFM_Score]]="555","Champion", IF(AND(J1335&gt;=4,V1335&gt;=4),"Loyal", IF(U1335&lt;=2,"At Risk", IF(W1335&gt;=4,"Potential Loyalist","Others"))))</f>
        <v>Potential Loyalist</v>
      </c>
    </row>
    <row r="1336" spans="1:25">
      <c r="A1336" t="s">
        <v>8998</v>
      </c>
      <c r="B1336">
        <v>33</v>
      </c>
      <c r="C1336" t="s">
        <v>24</v>
      </c>
      <c r="D1336" t="s">
        <v>35</v>
      </c>
      <c r="E1336" s="6" t="s">
        <v>13406</v>
      </c>
      <c r="F1336" t="s">
        <v>37</v>
      </c>
      <c r="G1336">
        <v>1</v>
      </c>
      <c r="H1336">
        <v>0</v>
      </c>
      <c r="I1336">
        <v>45</v>
      </c>
      <c r="J1336">
        <v>3</v>
      </c>
      <c r="K1336">
        <v>591.25</v>
      </c>
      <c r="L1336" t="str">
        <f t="shared" si="120"/>
        <v/>
      </c>
      <c r="M1336">
        <v>4</v>
      </c>
      <c r="N1336" t="str">
        <f t="shared" si="121"/>
        <v/>
      </c>
      <c r="O1336">
        <v>17</v>
      </c>
      <c r="P1336" s="11">
        <v>0</v>
      </c>
      <c r="Q1336" s="11">
        <v>6.6666666666666596E-2</v>
      </c>
      <c r="R1336" s="12">
        <v>147.8125</v>
      </c>
      <c r="S1336" t="s">
        <v>57</v>
      </c>
      <c r="T1336">
        <v>0</v>
      </c>
      <c r="U1336">
        <f t="shared" si="122"/>
        <v>5</v>
      </c>
      <c r="V1336">
        <f t="shared" si="123"/>
        <v>1</v>
      </c>
      <c r="W1336">
        <f t="shared" si="124"/>
        <v>5</v>
      </c>
      <c r="X1336" t="str">
        <f t="shared" si="125"/>
        <v>515</v>
      </c>
      <c r="Y1336" t="str">
        <f>IF(Table1[[#This Row],[RFM_Score]]="555","Champion", IF(AND(J1336&gt;=4,V1336&gt;=4),"Loyal", IF(U1336&lt;=2,"At Risk", IF(W1336&gt;=4,"Potential Loyalist","Others"))))</f>
        <v>Potential Loyalist</v>
      </c>
    </row>
    <row r="1337" spans="1:25">
      <c r="A1337" t="s">
        <v>7494</v>
      </c>
      <c r="B1337">
        <v>44</v>
      </c>
      <c r="C1337" t="s">
        <v>24</v>
      </c>
      <c r="D1337" t="s">
        <v>46</v>
      </c>
      <c r="E1337" s="6" t="s">
        <v>13407</v>
      </c>
      <c r="F1337" t="s">
        <v>37</v>
      </c>
      <c r="G1337">
        <v>2</v>
      </c>
      <c r="H1337">
        <v>1</v>
      </c>
      <c r="I1337">
        <v>64</v>
      </c>
      <c r="J1337">
        <v>5</v>
      </c>
      <c r="K1337">
        <v>582.79999999999995</v>
      </c>
      <c r="L1337" t="str">
        <f t="shared" si="120"/>
        <v/>
      </c>
      <c r="M1337">
        <v>4</v>
      </c>
      <c r="N1337" t="str">
        <f t="shared" si="121"/>
        <v/>
      </c>
      <c r="O1337">
        <v>39</v>
      </c>
      <c r="P1337" s="11">
        <v>0.5</v>
      </c>
      <c r="Q1337" s="11">
        <v>7.8125E-2</v>
      </c>
      <c r="R1337" s="12">
        <v>145.69999999999999</v>
      </c>
      <c r="S1337" t="s">
        <v>57</v>
      </c>
      <c r="T1337">
        <v>0</v>
      </c>
      <c r="U1337">
        <f t="shared" si="122"/>
        <v>4</v>
      </c>
      <c r="V1337">
        <f t="shared" si="123"/>
        <v>1</v>
      </c>
      <c r="W1337">
        <f t="shared" si="124"/>
        <v>5</v>
      </c>
      <c r="X1337" t="str">
        <f t="shared" si="125"/>
        <v>415</v>
      </c>
      <c r="Y1337" t="str">
        <f>IF(Table1[[#This Row],[RFM_Score]]="555","Champion", IF(AND(J1337&gt;=4,V1337&gt;=4),"Loyal", IF(U1337&lt;=2,"At Risk", IF(W1337&gt;=4,"Potential Loyalist","Others"))))</f>
        <v>Potential Loyalist</v>
      </c>
    </row>
    <row r="1338" spans="1:25">
      <c r="A1338" t="s">
        <v>9992</v>
      </c>
      <c r="B1338">
        <v>43</v>
      </c>
      <c r="C1338" t="s">
        <v>24</v>
      </c>
      <c r="D1338" t="s">
        <v>25</v>
      </c>
      <c r="E1338" s="6" t="s">
        <v>13408</v>
      </c>
      <c r="F1338" t="s">
        <v>30</v>
      </c>
      <c r="G1338">
        <v>3</v>
      </c>
      <c r="H1338">
        <v>0</v>
      </c>
      <c r="I1338">
        <v>55</v>
      </c>
      <c r="J1338">
        <v>3</v>
      </c>
      <c r="K1338">
        <v>576.48</v>
      </c>
      <c r="L1338" t="str">
        <f t="shared" si="120"/>
        <v/>
      </c>
      <c r="M1338">
        <v>4</v>
      </c>
      <c r="N1338" t="str">
        <f t="shared" si="121"/>
        <v/>
      </c>
      <c r="O1338">
        <v>18</v>
      </c>
      <c r="P1338" s="11">
        <v>0</v>
      </c>
      <c r="Q1338" s="11">
        <v>5.4545454545454501E-2</v>
      </c>
      <c r="R1338" s="12">
        <v>144.12</v>
      </c>
      <c r="S1338" t="s">
        <v>57</v>
      </c>
      <c r="T1338">
        <v>0</v>
      </c>
      <c r="U1338">
        <f t="shared" si="122"/>
        <v>5</v>
      </c>
      <c r="V1338">
        <f t="shared" si="123"/>
        <v>1</v>
      </c>
      <c r="W1338">
        <f t="shared" si="124"/>
        <v>5</v>
      </c>
      <c r="X1338" t="str">
        <f t="shared" si="125"/>
        <v>515</v>
      </c>
      <c r="Y1338" t="str">
        <f>IF(Table1[[#This Row],[RFM_Score]]="555","Champion", IF(AND(J1338&gt;=4,V1338&gt;=4),"Loyal", IF(U1338&lt;=2,"At Risk", IF(W1338&gt;=4,"Potential Loyalist","Others"))))</f>
        <v>Potential Loyalist</v>
      </c>
    </row>
    <row r="1339" spans="1:25">
      <c r="A1339" t="s">
        <v>2357</v>
      </c>
      <c r="B1339">
        <v>40</v>
      </c>
      <c r="C1339" t="s">
        <v>19</v>
      </c>
      <c r="D1339" t="s">
        <v>49</v>
      </c>
      <c r="E1339" s="6" t="s">
        <v>13409</v>
      </c>
      <c r="F1339" t="s">
        <v>30</v>
      </c>
      <c r="G1339">
        <v>3</v>
      </c>
      <c r="H1339">
        <v>0</v>
      </c>
      <c r="I1339">
        <v>41</v>
      </c>
      <c r="J1339">
        <v>3</v>
      </c>
      <c r="K1339">
        <v>575.4</v>
      </c>
      <c r="L1339" t="str">
        <f t="shared" si="120"/>
        <v/>
      </c>
      <c r="M1339">
        <v>4</v>
      </c>
      <c r="N1339" t="str">
        <f t="shared" si="121"/>
        <v/>
      </c>
      <c r="O1339">
        <v>21</v>
      </c>
      <c r="P1339" s="11">
        <v>0</v>
      </c>
      <c r="Q1339" s="11">
        <v>7.3170731707316999E-2</v>
      </c>
      <c r="R1339" s="12">
        <v>143.85</v>
      </c>
      <c r="S1339" t="s">
        <v>57</v>
      </c>
      <c r="T1339">
        <v>0</v>
      </c>
      <c r="U1339">
        <f t="shared" si="122"/>
        <v>4</v>
      </c>
      <c r="V1339">
        <f t="shared" si="123"/>
        <v>1</v>
      </c>
      <c r="W1339">
        <f t="shared" si="124"/>
        <v>5</v>
      </c>
      <c r="X1339" t="str">
        <f t="shared" si="125"/>
        <v>415</v>
      </c>
      <c r="Y1339" t="str">
        <f>IF(Table1[[#This Row],[RFM_Score]]="555","Champion", IF(AND(J1339&gt;=4,V1339&gt;=4),"Loyal", IF(U1339&lt;=2,"At Risk", IF(W1339&gt;=4,"Potential Loyalist","Others"))))</f>
        <v>Potential Loyalist</v>
      </c>
    </row>
    <row r="1340" spans="1:25">
      <c r="A1340" t="s">
        <v>10288</v>
      </c>
      <c r="B1340">
        <v>46</v>
      </c>
      <c r="C1340" t="s">
        <v>19</v>
      </c>
      <c r="D1340" t="s">
        <v>46</v>
      </c>
      <c r="E1340" s="6" t="s">
        <v>13410</v>
      </c>
      <c r="F1340" t="s">
        <v>30</v>
      </c>
      <c r="G1340">
        <v>3</v>
      </c>
      <c r="H1340">
        <v>2</v>
      </c>
      <c r="I1340">
        <v>53</v>
      </c>
      <c r="J1340">
        <v>1</v>
      </c>
      <c r="K1340">
        <v>574.35</v>
      </c>
      <c r="L1340" t="str">
        <f t="shared" si="120"/>
        <v/>
      </c>
      <c r="M1340">
        <v>4</v>
      </c>
      <c r="N1340" t="str">
        <f t="shared" si="121"/>
        <v/>
      </c>
      <c r="O1340">
        <v>29</v>
      </c>
      <c r="P1340" s="11">
        <v>0.66666666666666596</v>
      </c>
      <c r="Q1340" s="11">
        <v>1.8867924528301799E-2</v>
      </c>
      <c r="R1340" s="12">
        <v>143.58750000000001</v>
      </c>
      <c r="S1340" t="s">
        <v>57</v>
      </c>
      <c r="T1340">
        <v>0</v>
      </c>
      <c r="U1340">
        <f t="shared" si="122"/>
        <v>4</v>
      </c>
      <c r="V1340">
        <f t="shared" si="123"/>
        <v>1</v>
      </c>
      <c r="W1340">
        <f t="shared" si="124"/>
        <v>5</v>
      </c>
      <c r="X1340" t="str">
        <f t="shared" si="125"/>
        <v>415</v>
      </c>
      <c r="Y1340" t="str">
        <f>IF(Table1[[#This Row],[RFM_Score]]="555","Champion", IF(AND(J1340&gt;=4,V1340&gt;=4),"Loyal", IF(U1340&lt;=2,"At Risk", IF(W1340&gt;=4,"Potential Loyalist","Others"))))</f>
        <v>Potential Loyalist</v>
      </c>
    </row>
    <row r="1341" spans="1:25">
      <c r="A1341" t="s">
        <v>6051</v>
      </c>
      <c r="B1341">
        <v>40</v>
      </c>
      <c r="C1341" t="s">
        <v>24</v>
      </c>
      <c r="D1341" t="s">
        <v>25</v>
      </c>
      <c r="E1341" s="6" t="s">
        <v>13411</v>
      </c>
      <c r="F1341" t="s">
        <v>30</v>
      </c>
      <c r="G1341">
        <v>1</v>
      </c>
      <c r="H1341">
        <v>0</v>
      </c>
      <c r="I1341">
        <v>43</v>
      </c>
      <c r="J1341">
        <v>0</v>
      </c>
      <c r="K1341">
        <v>570.16</v>
      </c>
      <c r="L1341" t="str">
        <f t="shared" si="120"/>
        <v/>
      </c>
      <c r="M1341">
        <v>4</v>
      </c>
      <c r="N1341" t="str">
        <f t="shared" si="121"/>
        <v/>
      </c>
      <c r="O1341">
        <v>76</v>
      </c>
      <c r="P1341" s="11">
        <v>0</v>
      </c>
      <c r="Q1341" s="11">
        <v>0</v>
      </c>
      <c r="R1341" s="12">
        <v>142.54</v>
      </c>
      <c r="S1341" t="s">
        <v>57</v>
      </c>
      <c r="T1341">
        <v>1</v>
      </c>
      <c r="U1341">
        <f t="shared" si="122"/>
        <v>2</v>
      </c>
      <c r="V1341">
        <f t="shared" si="123"/>
        <v>1</v>
      </c>
      <c r="W1341">
        <f t="shared" si="124"/>
        <v>5</v>
      </c>
      <c r="X1341" t="str">
        <f t="shared" si="125"/>
        <v>215</v>
      </c>
      <c r="Y1341" t="str">
        <f>IF(Table1[[#This Row],[RFM_Score]]="555","Champion", IF(AND(J1341&gt;=4,V1341&gt;=4),"Loyal", IF(U1341&lt;=2,"At Risk", IF(W1341&gt;=4,"Potential Loyalist","Others"))))</f>
        <v>At Risk</v>
      </c>
    </row>
    <row r="1342" spans="1:25">
      <c r="A1342" t="s">
        <v>9190</v>
      </c>
      <c r="B1342">
        <v>41</v>
      </c>
      <c r="C1342" t="s">
        <v>24</v>
      </c>
      <c r="D1342" t="s">
        <v>25</v>
      </c>
      <c r="E1342" s="6" t="s">
        <v>13412</v>
      </c>
      <c r="F1342" t="s">
        <v>60</v>
      </c>
      <c r="G1342">
        <v>2</v>
      </c>
      <c r="H1342">
        <v>1</v>
      </c>
      <c r="I1342">
        <v>45</v>
      </c>
      <c r="J1342">
        <v>3</v>
      </c>
      <c r="K1342">
        <v>568.46</v>
      </c>
      <c r="L1342" t="str">
        <f t="shared" si="120"/>
        <v/>
      </c>
      <c r="M1342">
        <v>4</v>
      </c>
      <c r="N1342" t="str">
        <f t="shared" si="121"/>
        <v/>
      </c>
      <c r="O1342">
        <v>71</v>
      </c>
      <c r="P1342" s="11">
        <v>0.5</v>
      </c>
      <c r="Q1342" s="11">
        <v>6.6666666666666596E-2</v>
      </c>
      <c r="R1342" s="12">
        <v>142.11500000000001</v>
      </c>
      <c r="S1342" t="s">
        <v>57</v>
      </c>
      <c r="T1342">
        <v>0</v>
      </c>
      <c r="U1342">
        <f t="shared" si="122"/>
        <v>2</v>
      </c>
      <c r="V1342">
        <f t="shared" si="123"/>
        <v>1</v>
      </c>
      <c r="W1342">
        <f t="shared" si="124"/>
        <v>5</v>
      </c>
      <c r="X1342" t="str">
        <f t="shared" si="125"/>
        <v>215</v>
      </c>
      <c r="Y1342" t="str">
        <f>IF(Table1[[#This Row],[RFM_Score]]="555","Champion", IF(AND(J1342&gt;=4,V1342&gt;=4),"Loyal", IF(U1342&lt;=2,"At Risk", IF(W1342&gt;=4,"Potential Loyalist","Others"))))</f>
        <v>At Risk</v>
      </c>
    </row>
    <row r="1343" spans="1:25">
      <c r="A1343" t="s">
        <v>8966</v>
      </c>
      <c r="B1343">
        <v>36</v>
      </c>
      <c r="C1343" t="s">
        <v>19</v>
      </c>
      <c r="D1343" t="s">
        <v>41</v>
      </c>
      <c r="E1343" s="6" t="s">
        <v>13413</v>
      </c>
      <c r="F1343" t="s">
        <v>60</v>
      </c>
      <c r="G1343">
        <v>3</v>
      </c>
      <c r="H1343">
        <v>0</v>
      </c>
      <c r="I1343">
        <v>50</v>
      </c>
      <c r="J1343">
        <v>3</v>
      </c>
      <c r="K1343">
        <v>563.66999999999996</v>
      </c>
      <c r="L1343" t="str">
        <f t="shared" si="120"/>
        <v/>
      </c>
      <c r="M1343">
        <v>4</v>
      </c>
      <c r="N1343" t="str">
        <f t="shared" si="121"/>
        <v/>
      </c>
      <c r="O1343">
        <v>9</v>
      </c>
      <c r="P1343" s="11">
        <v>0</v>
      </c>
      <c r="Q1343" s="11">
        <v>0.06</v>
      </c>
      <c r="R1343" s="12">
        <v>140.91749999999999</v>
      </c>
      <c r="S1343" t="s">
        <v>57</v>
      </c>
      <c r="T1343">
        <v>0</v>
      </c>
      <c r="U1343">
        <f t="shared" si="122"/>
        <v>5</v>
      </c>
      <c r="V1343">
        <f t="shared" si="123"/>
        <v>1</v>
      </c>
      <c r="W1343">
        <f t="shared" si="124"/>
        <v>5</v>
      </c>
      <c r="X1343" t="str">
        <f t="shared" si="125"/>
        <v>515</v>
      </c>
      <c r="Y1343" t="str">
        <f>IF(Table1[[#This Row],[RFM_Score]]="555","Champion", IF(AND(J1343&gt;=4,V1343&gt;=4),"Loyal", IF(U1343&lt;=2,"At Risk", IF(W1343&gt;=4,"Potential Loyalist","Others"))))</f>
        <v>Potential Loyalist</v>
      </c>
    </row>
    <row r="1344" spans="1:25">
      <c r="A1344" t="s">
        <v>7194</v>
      </c>
      <c r="B1344">
        <v>25</v>
      </c>
      <c r="C1344" t="s">
        <v>19</v>
      </c>
      <c r="D1344" t="s">
        <v>29</v>
      </c>
      <c r="E1344" s="6" t="s">
        <v>13414</v>
      </c>
      <c r="F1344" t="s">
        <v>26</v>
      </c>
      <c r="G1344">
        <v>3</v>
      </c>
      <c r="H1344">
        <v>3</v>
      </c>
      <c r="I1344">
        <v>46</v>
      </c>
      <c r="J1344">
        <v>1</v>
      </c>
      <c r="K1344">
        <v>562.27</v>
      </c>
      <c r="L1344" t="str">
        <f t="shared" si="120"/>
        <v/>
      </c>
      <c r="M1344">
        <v>4</v>
      </c>
      <c r="N1344" t="str">
        <f t="shared" si="121"/>
        <v/>
      </c>
      <c r="O1344">
        <v>30</v>
      </c>
      <c r="P1344" s="11">
        <v>1</v>
      </c>
      <c r="Q1344" s="11">
        <v>2.1739130434782601E-2</v>
      </c>
      <c r="R1344" s="12">
        <v>140.5675</v>
      </c>
      <c r="S1344" t="s">
        <v>57</v>
      </c>
      <c r="T1344">
        <v>0</v>
      </c>
      <c r="U1344">
        <f t="shared" si="122"/>
        <v>4</v>
      </c>
      <c r="V1344">
        <f t="shared" si="123"/>
        <v>1</v>
      </c>
      <c r="W1344">
        <f t="shared" si="124"/>
        <v>5</v>
      </c>
      <c r="X1344" t="str">
        <f t="shared" si="125"/>
        <v>415</v>
      </c>
      <c r="Y1344" t="str">
        <f>IF(Table1[[#This Row],[RFM_Score]]="555","Champion", IF(AND(J1344&gt;=4,V1344&gt;=4),"Loyal", IF(U1344&lt;=2,"At Risk", IF(W1344&gt;=4,"Potential Loyalist","Others"))))</f>
        <v>Potential Loyalist</v>
      </c>
    </row>
    <row r="1345" spans="1:25">
      <c r="A1345" t="s">
        <v>5414</v>
      </c>
      <c r="B1345">
        <v>18</v>
      </c>
      <c r="C1345" t="s">
        <v>24</v>
      </c>
      <c r="D1345" t="s">
        <v>25</v>
      </c>
      <c r="E1345" s="6" t="s">
        <v>13415</v>
      </c>
      <c r="F1345" t="s">
        <v>26</v>
      </c>
      <c r="G1345">
        <v>1</v>
      </c>
      <c r="H1345">
        <v>1</v>
      </c>
      <c r="I1345">
        <v>53</v>
      </c>
      <c r="J1345">
        <v>1</v>
      </c>
      <c r="K1345">
        <v>557.78</v>
      </c>
      <c r="L1345" t="str">
        <f t="shared" si="120"/>
        <v/>
      </c>
      <c r="M1345">
        <v>4</v>
      </c>
      <c r="N1345" t="str">
        <f t="shared" si="121"/>
        <v/>
      </c>
      <c r="O1345">
        <v>19</v>
      </c>
      <c r="P1345" s="11">
        <v>1</v>
      </c>
      <c r="Q1345" s="11">
        <v>1.8867924528301799E-2</v>
      </c>
      <c r="R1345" s="12">
        <v>139.44499999999999</v>
      </c>
      <c r="S1345" t="s">
        <v>57</v>
      </c>
      <c r="T1345">
        <v>1</v>
      </c>
      <c r="U1345">
        <f t="shared" si="122"/>
        <v>5</v>
      </c>
      <c r="V1345">
        <f t="shared" si="123"/>
        <v>1</v>
      </c>
      <c r="W1345">
        <f t="shared" si="124"/>
        <v>5</v>
      </c>
      <c r="X1345" t="str">
        <f t="shared" si="125"/>
        <v>515</v>
      </c>
      <c r="Y1345" t="str">
        <f>IF(Table1[[#This Row],[RFM_Score]]="555","Champion", IF(AND(J1345&gt;=4,V1345&gt;=4),"Loyal", IF(U1345&lt;=2,"At Risk", IF(W1345&gt;=4,"Potential Loyalist","Others"))))</f>
        <v>Potential Loyalist</v>
      </c>
    </row>
    <row r="1346" spans="1:25">
      <c r="A1346" t="s">
        <v>6575</v>
      </c>
      <c r="B1346">
        <v>28</v>
      </c>
      <c r="C1346" t="s">
        <v>19</v>
      </c>
      <c r="D1346" t="s">
        <v>25</v>
      </c>
      <c r="E1346" s="6" t="s">
        <v>13416</v>
      </c>
      <c r="F1346" t="s">
        <v>30</v>
      </c>
      <c r="G1346">
        <v>4</v>
      </c>
      <c r="H1346">
        <v>2</v>
      </c>
      <c r="I1346">
        <v>56</v>
      </c>
      <c r="J1346">
        <v>5</v>
      </c>
      <c r="K1346">
        <v>549.73</v>
      </c>
      <c r="L1346" t="str">
        <f t="shared" ref="L1346:L1409" si="126">IF(OR(K1346&lt;$AC$10, K1346&gt;$AC$11), "OUTLIER", "")</f>
        <v/>
      </c>
      <c r="M1346">
        <v>4</v>
      </c>
      <c r="N1346" t="str">
        <f t="shared" ref="N1346:N1409" si="127">IF(OR(M1346&lt;$AC$16, M1346&gt;$AC$17), "OUTLIER", "")</f>
        <v/>
      </c>
      <c r="O1346">
        <v>0</v>
      </c>
      <c r="P1346" s="11">
        <v>0.5</v>
      </c>
      <c r="Q1346" s="11">
        <v>8.9285714285714204E-2</v>
      </c>
      <c r="R1346" s="12">
        <v>137.4325</v>
      </c>
      <c r="S1346" t="s">
        <v>57</v>
      </c>
      <c r="T1346">
        <v>0</v>
      </c>
      <c r="U1346">
        <f t="shared" ref="U1346:U1409" si="128">IF(O1346&lt;=20,5,IF(O1346&lt;=40,4,IF(O1346&lt;=70,3,IF(O1346&lt;=100,2,1))))</f>
        <v>5</v>
      </c>
      <c r="V1346">
        <f t="shared" ref="V1346:V1409" si="129">IF(M1346&gt;=11,5,IF(M1346&gt;=9,4,IF(M1346&gt;=7,3,IF(M1346&gt;=5,2,1))))</f>
        <v>1</v>
      </c>
      <c r="W1346">
        <f t="shared" ref="W1346:W1409" si="130">IF(K1346&gt;=500,5,IF(K1346&gt;=300,4,IF(K1346&gt;=150,3,IF(K1346&gt;=50,2,1))))</f>
        <v>5</v>
      </c>
      <c r="X1346" t="str">
        <f t="shared" ref="X1346:X1409" si="131">U1346 &amp; V1346 &amp; W1346</f>
        <v>515</v>
      </c>
      <c r="Y1346" t="str">
        <f>IF(Table1[[#This Row],[RFM_Score]]="555","Champion", IF(AND(J1346&gt;=4,V1346&gt;=4),"Loyal", IF(U1346&lt;=2,"At Risk", IF(W1346&gt;=4,"Potential Loyalist","Others"))))</f>
        <v>Potential Loyalist</v>
      </c>
    </row>
    <row r="1347" spans="1:25">
      <c r="A1347" t="s">
        <v>4238</v>
      </c>
      <c r="B1347">
        <v>21</v>
      </c>
      <c r="C1347" t="s">
        <v>19</v>
      </c>
      <c r="D1347" t="s">
        <v>25</v>
      </c>
      <c r="E1347" s="6" t="s">
        <v>13417</v>
      </c>
      <c r="F1347" t="s">
        <v>60</v>
      </c>
      <c r="G1347">
        <v>1</v>
      </c>
      <c r="H1347">
        <v>1</v>
      </c>
      <c r="I1347">
        <v>38</v>
      </c>
      <c r="J1347">
        <v>2</v>
      </c>
      <c r="K1347">
        <v>548.01</v>
      </c>
      <c r="L1347" t="str">
        <f t="shared" si="126"/>
        <v/>
      </c>
      <c r="M1347">
        <v>4</v>
      </c>
      <c r="N1347" t="str">
        <f t="shared" si="127"/>
        <v/>
      </c>
      <c r="O1347">
        <v>21</v>
      </c>
      <c r="P1347" s="11">
        <v>1</v>
      </c>
      <c r="Q1347" s="11">
        <v>5.2631578947368397E-2</v>
      </c>
      <c r="R1347" s="12">
        <v>137.0025</v>
      </c>
      <c r="S1347" t="s">
        <v>57</v>
      </c>
      <c r="T1347">
        <v>0</v>
      </c>
      <c r="U1347">
        <f t="shared" si="128"/>
        <v>4</v>
      </c>
      <c r="V1347">
        <f t="shared" si="129"/>
        <v>1</v>
      </c>
      <c r="W1347">
        <f t="shared" si="130"/>
        <v>5</v>
      </c>
      <c r="X1347" t="str">
        <f t="shared" si="131"/>
        <v>415</v>
      </c>
      <c r="Y1347" t="str">
        <f>IF(Table1[[#This Row],[RFM_Score]]="555","Champion", IF(AND(J1347&gt;=4,V1347&gt;=4),"Loyal", IF(U1347&lt;=2,"At Risk", IF(W1347&gt;=4,"Potential Loyalist","Others"))))</f>
        <v>Potential Loyalist</v>
      </c>
    </row>
    <row r="1348" spans="1:25">
      <c r="A1348" t="s">
        <v>5696</v>
      </c>
      <c r="B1348">
        <v>26</v>
      </c>
      <c r="C1348" t="s">
        <v>19</v>
      </c>
      <c r="D1348" t="s">
        <v>29</v>
      </c>
      <c r="E1348" s="6" t="s">
        <v>13418</v>
      </c>
      <c r="F1348" t="s">
        <v>21</v>
      </c>
      <c r="G1348">
        <v>4</v>
      </c>
      <c r="H1348">
        <v>0</v>
      </c>
      <c r="I1348">
        <v>36</v>
      </c>
      <c r="J1348">
        <v>3</v>
      </c>
      <c r="K1348">
        <v>547.6</v>
      </c>
      <c r="L1348" t="str">
        <f t="shared" si="126"/>
        <v/>
      </c>
      <c r="M1348">
        <v>4</v>
      </c>
      <c r="N1348" t="str">
        <f t="shared" si="127"/>
        <v/>
      </c>
      <c r="O1348">
        <v>33</v>
      </c>
      <c r="P1348" s="11">
        <v>0</v>
      </c>
      <c r="Q1348" s="11">
        <v>8.3333333333333301E-2</v>
      </c>
      <c r="R1348" s="12">
        <v>136.9</v>
      </c>
      <c r="S1348" t="s">
        <v>57</v>
      </c>
      <c r="T1348">
        <v>0</v>
      </c>
      <c r="U1348">
        <f t="shared" si="128"/>
        <v>4</v>
      </c>
      <c r="V1348">
        <f t="shared" si="129"/>
        <v>1</v>
      </c>
      <c r="W1348">
        <f t="shared" si="130"/>
        <v>5</v>
      </c>
      <c r="X1348" t="str">
        <f t="shared" si="131"/>
        <v>415</v>
      </c>
      <c r="Y1348" t="str">
        <f>IF(Table1[[#This Row],[RFM_Score]]="555","Champion", IF(AND(J1348&gt;=4,V1348&gt;=4),"Loyal", IF(U1348&lt;=2,"At Risk", IF(W1348&gt;=4,"Potential Loyalist","Others"))))</f>
        <v>Potential Loyalist</v>
      </c>
    </row>
    <row r="1349" spans="1:25">
      <c r="A1349" t="s">
        <v>4769</v>
      </c>
      <c r="B1349">
        <v>22</v>
      </c>
      <c r="C1349" t="s">
        <v>24</v>
      </c>
      <c r="D1349" t="s">
        <v>35</v>
      </c>
      <c r="E1349" s="6" t="s">
        <v>13419</v>
      </c>
      <c r="F1349" t="s">
        <v>30</v>
      </c>
      <c r="G1349">
        <v>4</v>
      </c>
      <c r="H1349">
        <v>1</v>
      </c>
      <c r="I1349">
        <v>59</v>
      </c>
      <c r="J1349">
        <v>4</v>
      </c>
      <c r="K1349">
        <v>546.79</v>
      </c>
      <c r="L1349" t="str">
        <f t="shared" si="126"/>
        <v/>
      </c>
      <c r="M1349">
        <v>4</v>
      </c>
      <c r="N1349" t="str">
        <f t="shared" si="127"/>
        <v/>
      </c>
      <c r="O1349">
        <v>21</v>
      </c>
      <c r="P1349" s="11">
        <v>0.25</v>
      </c>
      <c r="Q1349" s="11">
        <v>6.7796610169491497E-2</v>
      </c>
      <c r="R1349" s="12">
        <v>136.69749999999999</v>
      </c>
      <c r="S1349" t="s">
        <v>57</v>
      </c>
      <c r="T1349">
        <v>0</v>
      </c>
      <c r="U1349">
        <f t="shared" si="128"/>
        <v>4</v>
      </c>
      <c r="V1349">
        <f t="shared" si="129"/>
        <v>1</v>
      </c>
      <c r="W1349">
        <f t="shared" si="130"/>
        <v>5</v>
      </c>
      <c r="X1349" t="str">
        <f t="shared" si="131"/>
        <v>415</v>
      </c>
      <c r="Y1349" t="str">
        <f>IF(Table1[[#This Row],[RFM_Score]]="555","Champion", IF(AND(J1349&gt;=4,V1349&gt;=4),"Loyal", IF(U1349&lt;=2,"At Risk", IF(W1349&gt;=4,"Potential Loyalist","Others"))))</f>
        <v>Potential Loyalist</v>
      </c>
    </row>
    <row r="1350" spans="1:25">
      <c r="A1350" t="s">
        <v>5406</v>
      </c>
      <c r="B1350">
        <v>54</v>
      </c>
      <c r="C1350" t="s">
        <v>24</v>
      </c>
      <c r="D1350" t="s">
        <v>29</v>
      </c>
      <c r="E1350" s="6" t="s">
        <v>13420</v>
      </c>
      <c r="F1350" t="s">
        <v>30</v>
      </c>
      <c r="G1350">
        <v>3</v>
      </c>
      <c r="H1350">
        <v>1</v>
      </c>
      <c r="I1350">
        <v>54</v>
      </c>
      <c r="J1350">
        <v>0</v>
      </c>
      <c r="K1350">
        <v>544.92999999999995</v>
      </c>
      <c r="L1350" t="str">
        <f t="shared" si="126"/>
        <v/>
      </c>
      <c r="M1350">
        <v>4</v>
      </c>
      <c r="N1350" t="str">
        <f t="shared" si="127"/>
        <v/>
      </c>
      <c r="O1350">
        <v>20</v>
      </c>
      <c r="P1350" s="11">
        <v>0.33333333333333298</v>
      </c>
      <c r="Q1350" s="11">
        <v>0</v>
      </c>
      <c r="R1350" s="12">
        <v>136.23249999999999</v>
      </c>
      <c r="S1350" t="s">
        <v>57</v>
      </c>
      <c r="T1350">
        <v>0</v>
      </c>
      <c r="U1350">
        <f t="shared" si="128"/>
        <v>5</v>
      </c>
      <c r="V1350">
        <f t="shared" si="129"/>
        <v>1</v>
      </c>
      <c r="W1350">
        <f t="shared" si="130"/>
        <v>5</v>
      </c>
      <c r="X1350" t="str">
        <f t="shared" si="131"/>
        <v>515</v>
      </c>
      <c r="Y1350" t="str">
        <f>IF(Table1[[#This Row],[RFM_Score]]="555","Champion", IF(AND(J1350&gt;=4,V1350&gt;=4),"Loyal", IF(U1350&lt;=2,"At Risk", IF(W1350&gt;=4,"Potential Loyalist","Others"))))</f>
        <v>Potential Loyalist</v>
      </c>
    </row>
    <row r="1351" spans="1:25">
      <c r="A1351" t="s">
        <v>4602</v>
      </c>
      <c r="B1351">
        <v>28</v>
      </c>
      <c r="C1351" t="s">
        <v>19</v>
      </c>
      <c r="D1351" t="s">
        <v>29</v>
      </c>
      <c r="E1351" s="6" t="s">
        <v>13421</v>
      </c>
      <c r="F1351" t="s">
        <v>26</v>
      </c>
      <c r="G1351">
        <v>5</v>
      </c>
      <c r="H1351">
        <v>4</v>
      </c>
      <c r="I1351">
        <v>42</v>
      </c>
      <c r="J1351">
        <v>2</v>
      </c>
      <c r="K1351">
        <v>544.36</v>
      </c>
      <c r="L1351" t="str">
        <f t="shared" si="126"/>
        <v/>
      </c>
      <c r="M1351">
        <v>4</v>
      </c>
      <c r="N1351" t="str">
        <f t="shared" si="127"/>
        <v/>
      </c>
      <c r="O1351">
        <v>28</v>
      </c>
      <c r="P1351" s="11">
        <v>0.8</v>
      </c>
      <c r="Q1351" s="11">
        <v>4.7619047619047603E-2</v>
      </c>
      <c r="R1351" s="12">
        <v>136.09</v>
      </c>
      <c r="S1351" t="s">
        <v>57</v>
      </c>
      <c r="T1351">
        <v>0</v>
      </c>
      <c r="U1351">
        <f t="shared" si="128"/>
        <v>4</v>
      </c>
      <c r="V1351">
        <f t="shared" si="129"/>
        <v>1</v>
      </c>
      <c r="W1351">
        <f t="shared" si="130"/>
        <v>5</v>
      </c>
      <c r="X1351" t="str">
        <f t="shared" si="131"/>
        <v>415</v>
      </c>
      <c r="Y1351" t="str">
        <f>IF(Table1[[#This Row],[RFM_Score]]="555","Champion", IF(AND(J1351&gt;=4,V1351&gt;=4),"Loyal", IF(U1351&lt;=2,"At Risk", IF(W1351&gt;=4,"Potential Loyalist","Others"))))</f>
        <v>Potential Loyalist</v>
      </c>
    </row>
    <row r="1352" spans="1:25">
      <c r="A1352" t="s">
        <v>7754</v>
      </c>
      <c r="B1352">
        <v>49</v>
      </c>
      <c r="C1352" t="s">
        <v>19</v>
      </c>
      <c r="D1352" t="s">
        <v>49</v>
      </c>
      <c r="E1352" s="6" t="s">
        <v>13422</v>
      </c>
      <c r="F1352" t="s">
        <v>30</v>
      </c>
      <c r="G1352">
        <v>1</v>
      </c>
      <c r="H1352">
        <v>1</v>
      </c>
      <c r="I1352">
        <v>46</v>
      </c>
      <c r="J1352">
        <v>1</v>
      </c>
      <c r="K1352">
        <v>542.76</v>
      </c>
      <c r="L1352" t="str">
        <f t="shared" si="126"/>
        <v/>
      </c>
      <c r="M1352">
        <v>4</v>
      </c>
      <c r="N1352" t="str">
        <f t="shared" si="127"/>
        <v/>
      </c>
      <c r="O1352">
        <v>7</v>
      </c>
      <c r="P1352" s="11">
        <v>1</v>
      </c>
      <c r="Q1352" s="11">
        <v>2.1739130434782601E-2</v>
      </c>
      <c r="R1352" s="12">
        <v>135.69</v>
      </c>
      <c r="S1352" t="s">
        <v>57</v>
      </c>
      <c r="T1352">
        <v>0</v>
      </c>
      <c r="U1352">
        <f t="shared" si="128"/>
        <v>5</v>
      </c>
      <c r="V1352">
        <f t="shared" si="129"/>
        <v>1</v>
      </c>
      <c r="W1352">
        <f t="shared" si="130"/>
        <v>5</v>
      </c>
      <c r="X1352" t="str">
        <f t="shared" si="131"/>
        <v>515</v>
      </c>
      <c r="Y1352" t="str">
        <f>IF(Table1[[#This Row],[RFM_Score]]="555","Champion", IF(AND(J1352&gt;=4,V1352&gt;=4),"Loyal", IF(U1352&lt;=2,"At Risk", IF(W1352&gt;=4,"Potential Loyalist","Others"))))</f>
        <v>Potential Loyalist</v>
      </c>
    </row>
    <row r="1353" spans="1:25">
      <c r="A1353" t="s">
        <v>9630</v>
      </c>
      <c r="B1353">
        <v>48</v>
      </c>
      <c r="C1353" t="s">
        <v>24</v>
      </c>
      <c r="D1353" t="s">
        <v>49</v>
      </c>
      <c r="E1353" s="6" t="s">
        <v>13423</v>
      </c>
      <c r="F1353" t="s">
        <v>60</v>
      </c>
      <c r="G1353">
        <v>3</v>
      </c>
      <c r="H1353">
        <v>1</v>
      </c>
      <c r="I1353">
        <v>49</v>
      </c>
      <c r="J1353">
        <v>3</v>
      </c>
      <c r="K1353">
        <v>542.05999999999995</v>
      </c>
      <c r="L1353" t="str">
        <f t="shared" si="126"/>
        <v/>
      </c>
      <c r="M1353">
        <v>4</v>
      </c>
      <c r="N1353" t="str">
        <f t="shared" si="127"/>
        <v/>
      </c>
      <c r="O1353">
        <v>6</v>
      </c>
      <c r="P1353" s="11">
        <v>0.33333333333333298</v>
      </c>
      <c r="Q1353" s="11">
        <v>6.1224489795918297E-2</v>
      </c>
      <c r="R1353" s="12">
        <v>135.51499999999999</v>
      </c>
      <c r="S1353" t="s">
        <v>57</v>
      </c>
      <c r="T1353">
        <v>0</v>
      </c>
      <c r="U1353">
        <f t="shared" si="128"/>
        <v>5</v>
      </c>
      <c r="V1353">
        <f t="shared" si="129"/>
        <v>1</v>
      </c>
      <c r="W1353">
        <f t="shared" si="130"/>
        <v>5</v>
      </c>
      <c r="X1353" t="str">
        <f t="shared" si="131"/>
        <v>515</v>
      </c>
      <c r="Y1353" t="str">
        <f>IF(Table1[[#This Row],[RFM_Score]]="555","Champion", IF(AND(J1353&gt;=4,V1353&gt;=4),"Loyal", IF(U1353&lt;=2,"At Risk", IF(W1353&gt;=4,"Potential Loyalist","Others"))))</f>
        <v>Potential Loyalist</v>
      </c>
    </row>
    <row r="1354" spans="1:25">
      <c r="A1354" t="s">
        <v>10045</v>
      </c>
      <c r="B1354">
        <v>24</v>
      </c>
      <c r="C1354" t="s">
        <v>19</v>
      </c>
      <c r="D1354" t="s">
        <v>25</v>
      </c>
      <c r="E1354" s="6" t="s">
        <v>13424</v>
      </c>
      <c r="F1354" t="s">
        <v>60</v>
      </c>
      <c r="G1354">
        <v>1</v>
      </c>
      <c r="H1354">
        <v>0</v>
      </c>
      <c r="I1354">
        <v>48</v>
      </c>
      <c r="J1354">
        <v>3</v>
      </c>
      <c r="K1354">
        <v>540.69000000000005</v>
      </c>
      <c r="L1354" t="str">
        <f t="shared" si="126"/>
        <v/>
      </c>
      <c r="M1354">
        <v>4</v>
      </c>
      <c r="N1354" t="str">
        <f t="shared" si="127"/>
        <v/>
      </c>
      <c r="O1354">
        <v>19</v>
      </c>
      <c r="P1354" s="11">
        <v>0</v>
      </c>
      <c r="Q1354" s="11">
        <v>6.25E-2</v>
      </c>
      <c r="R1354" s="12">
        <v>135.17250000000001</v>
      </c>
      <c r="S1354" t="s">
        <v>57</v>
      </c>
      <c r="T1354">
        <v>0</v>
      </c>
      <c r="U1354">
        <f t="shared" si="128"/>
        <v>5</v>
      </c>
      <c r="V1354">
        <f t="shared" si="129"/>
        <v>1</v>
      </c>
      <c r="W1354">
        <f t="shared" si="130"/>
        <v>5</v>
      </c>
      <c r="X1354" t="str">
        <f t="shared" si="131"/>
        <v>515</v>
      </c>
      <c r="Y1354" t="str">
        <f>IF(Table1[[#This Row],[RFM_Score]]="555","Champion", IF(AND(J1354&gt;=4,V1354&gt;=4),"Loyal", IF(U1354&lt;=2,"At Risk", IF(W1354&gt;=4,"Potential Loyalist","Others"))))</f>
        <v>Potential Loyalist</v>
      </c>
    </row>
    <row r="1355" spans="1:25">
      <c r="A1355" t="s">
        <v>9125</v>
      </c>
      <c r="B1355">
        <v>33</v>
      </c>
      <c r="C1355" t="s">
        <v>24</v>
      </c>
      <c r="D1355" t="s">
        <v>46</v>
      </c>
      <c r="E1355" s="6" t="s">
        <v>13425</v>
      </c>
      <c r="F1355" t="s">
        <v>30</v>
      </c>
      <c r="G1355">
        <v>4</v>
      </c>
      <c r="H1355">
        <v>1</v>
      </c>
      <c r="I1355">
        <v>46</v>
      </c>
      <c r="J1355">
        <v>2</v>
      </c>
      <c r="K1355">
        <v>535.96</v>
      </c>
      <c r="L1355" t="str">
        <f t="shared" si="126"/>
        <v/>
      </c>
      <c r="M1355">
        <v>4</v>
      </c>
      <c r="N1355" t="str">
        <f t="shared" si="127"/>
        <v/>
      </c>
      <c r="O1355">
        <v>31</v>
      </c>
      <c r="P1355" s="11">
        <v>0.25</v>
      </c>
      <c r="Q1355" s="11">
        <v>4.3478260869565202E-2</v>
      </c>
      <c r="R1355" s="12">
        <v>133.99</v>
      </c>
      <c r="S1355" t="s">
        <v>57</v>
      </c>
      <c r="T1355">
        <v>0</v>
      </c>
      <c r="U1355">
        <f t="shared" si="128"/>
        <v>4</v>
      </c>
      <c r="V1355">
        <f t="shared" si="129"/>
        <v>1</v>
      </c>
      <c r="W1355">
        <f t="shared" si="130"/>
        <v>5</v>
      </c>
      <c r="X1355" t="str">
        <f t="shared" si="131"/>
        <v>415</v>
      </c>
      <c r="Y1355" t="str">
        <f>IF(Table1[[#This Row],[RFM_Score]]="555","Champion", IF(AND(J1355&gt;=4,V1355&gt;=4),"Loyal", IF(U1355&lt;=2,"At Risk", IF(W1355&gt;=4,"Potential Loyalist","Others"))))</f>
        <v>Potential Loyalist</v>
      </c>
    </row>
    <row r="1356" spans="1:25">
      <c r="A1356" t="s">
        <v>6655</v>
      </c>
      <c r="B1356">
        <v>18</v>
      </c>
      <c r="C1356" t="s">
        <v>24</v>
      </c>
      <c r="D1356" t="s">
        <v>25</v>
      </c>
      <c r="E1356" s="6" t="s">
        <v>13426</v>
      </c>
      <c r="F1356" t="s">
        <v>62</v>
      </c>
      <c r="G1356">
        <v>3</v>
      </c>
      <c r="H1356">
        <v>1</v>
      </c>
      <c r="I1356">
        <v>51</v>
      </c>
      <c r="J1356">
        <v>6</v>
      </c>
      <c r="K1356">
        <v>535.91999999999996</v>
      </c>
      <c r="L1356" t="str">
        <f t="shared" si="126"/>
        <v/>
      </c>
      <c r="M1356">
        <v>4</v>
      </c>
      <c r="N1356" t="str">
        <f t="shared" si="127"/>
        <v/>
      </c>
      <c r="O1356">
        <v>30</v>
      </c>
      <c r="P1356" s="11">
        <v>0.33333333333333298</v>
      </c>
      <c r="Q1356" s="11">
        <v>0.11764705882352899</v>
      </c>
      <c r="R1356" s="12">
        <v>133.97999999999999</v>
      </c>
      <c r="S1356" t="s">
        <v>57</v>
      </c>
      <c r="T1356">
        <v>0</v>
      </c>
      <c r="U1356">
        <f t="shared" si="128"/>
        <v>4</v>
      </c>
      <c r="V1356">
        <f t="shared" si="129"/>
        <v>1</v>
      </c>
      <c r="W1356">
        <f t="shared" si="130"/>
        <v>5</v>
      </c>
      <c r="X1356" t="str">
        <f t="shared" si="131"/>
        <v>415</v>
      </c>
      <c r="Y1356" t="str">
        <f>IF(Table1[[#This Row],[RFM_Score]]="555","Champion", IF(AND(J1356&gt;=4,V1356&gt;=4),"Loyal", IF(U1356&lt;=2,"At Risk", IF(W1356&gt;=4,"Potential Loyalist","Others"))))</f>
        <v>Potential Loyalist</v>
      </c>
    </row>
    <row r="1357" spans="1:25">
      <c r="A1357" t="s">
        <v>2239</v>
      </c>
      <c r="B1357">
        <v>43</v>
      </c>
      <c r="C1357" t="s">
        <v>19</v>
      </c>
      <c r="D1357" t="s">
        <v>41</v>
      </c>
      <c r="E1357" s="6" t="s">
        <v>13427</v>
      </c>
      <c r="F1357" t="s">
        <v>26</v>
      </c>
      <c r="G1357">
        <v>6</v>
      </c>
      <c r="H1357">
        <v>1</v>
      </c>
      <c r="I1357">
        <v>50</v>
      </c>
      <c r="J1357">
        <v>2</v>
      </c>
      <c r="K1357">
        <v>533.80999999999995</v>
      </c>
      <c r="L1357" t="str">
        <f t="shared" si="126"/>
        <v/>
      </c>
      <c r="M1357">
        <v>4</v>
      </c>
      <c r="N1357" t="str">
        <f t="shared" si="127"/>
        <v/>
      </c>
      <c r="O1357">
        <v>33</v>
      </c>
      <c r="P1357" s="11">
        <v>0.16666666666666599</v>
      </c>
      <c r="Q1357" s="11">
        <v>0.04</v>
      </c>
      <c r="R1357" s="12">
        <v>133.45249999999999</v>
      </c>
      <c r="S1357" t="s">
        <v>57</v>
      </c>
      <c r="T1357">
        <v>1</v>
      </c>
      <c r="U1357">
        <f t="shared" si="128"/>
        <v>4</v>
      </c>
      <c r="V1357">
        <f t="shared" si="129"/>
        <v>1</v>
      </c>
      <c r="W1357">
        <f t="shared" si="130"/>
        <v>5</v>
      </c>
      <c r="X1357" t="str">
        <f t="shared" si="131"/>
        <v>415</v>
      </c>
      <c r="Y1357" t="str">
        <f>IF(Table1[[#This Row],[RFM_Score]]="555","Champion", IF(AND(J1357&gt;=4,V1357&gt;=4),"Loyal", IF(U1357&lt;=2,"At Risk", IF(W1357&gt;=4,"Potential Loyalist","Others"))))</f>
        <v>Potential Loyalist</v>
      </c>
    </row>
    <row r="1358" spans="1:25">
      <c r="A1358" t="s">
        <v>9681</v>
      </c>
      <c r="B1358">
        <v>32</v>
      </c>
      <c r="C1358" t="s">
        <v>24</v>
      </c>
      <c r="D1358" t="s">
        <v>25</v>
      </c>
      <c r="E1358" s="6" t="s">
        <v>13428</v>
      </c>
      <c r="F1358" t="s">
        <v>21</v>
      </c>
      <c r="G1358">
        <v>2</v>
      </c>
      <c r="H1358">
        <v>1</v>
      </c>
      <c r="I1358">
        <v>67</v>
      </c>
      <c r="J1358">
        <v>4</v>
      </c>
      <c r="K1358">
        <v>533.09</v>
      </c>
      <c r="L1358" t="str">
        <f t="shared" si="126"/>
        <v/>
      </c>
      <c r="M1358">
        <v>4</v>
      </c>
      <c r="N1358" t="str">
        <f t="shared" si="127"/>
        <v/>
      </c>
      <c r="O1358">
        <v>12</v>
      </c>
      <c r="P1358" s="11">
        <v>0.5</v>
      </c>
      <c r="Q1358" s="11">
        <v>5.9701492537313397E-2</v>
      </c>
      <c r="R1358" s="12">
        <v>133.27250000000001</v>
      </c>
      <c r="S1358" t="s">
        <v>57</v>
      </c>
      <c r="T1358">
        <v>0</v>
      </c>
      <c r="U1358">
        <f t="shared" si="128"/>
        <v>5</v>
      </c>
      <c r="V1358">
        <f t="shared" si="129"/>
        <v>1</v>
      </c>
      <c r="W1358">
        <f t="shared" si="130"/>
        <v>5</v>
      </c>
      <c r="X1358" t="str">
        <f t="shared" si="131"/>
        <v>515</v>
      </c>
      <c r="Y1358" t="str">
        <f>IF(Table1[[#This Row],[RFM_Score]]="555","Champion", IF(AND(J1358&gt;=4,V1358&gt;=4),"Loyal", IF(U1358&lt;=2,"At Risk", IF(W1358&gt;=4,"Potential Loyalist","Others"))))</f>
        <v>Potential Loyalist</v>
      </c>
    </row>
    <row r="1359" spans="1:25">
      <c r="A1359" t="s">
        <v>2981</v>
      </c>
      <c r="B1359">
        <v>38</v>
      </c>
      <c r="C1359" t="s">
        <v>24</v>
      </c>
      <c r="D1359" t="s">
        <v>25</v>
      </c>
      <c r="E1359" s="6" t="s">
        <v>13429</v>
      </c>
      <c r="F1359" t="s">
        <v>30</v>
      </c>
      <c r="G1359">
        <v>1</v>
      </c>
      <c r="H1359">
        <v>0</v>
      </c>
      <c r="I1359">
        <v>44</v>
      </c>
      <c r="J1359">
        <v>3</v>
      </c>
      <c r="K1359">
        <v>531.75</v>
      </c>
      <c r="L1359" t="str">
        <f t="shared" si="126"/>
        <v/>
      </c>
      <c r="M1359">
        <v>4</v>
      </c>
      <c r="N1359" t="str">
        <f t="shared" si="127"/>
        <v/>
      </c>
      <c r="O1359">
        <v>6</v>
      </c>
      <c r="P1359" s="11">
        <v>0</v>
      </c>
      <c r="Q1359" s="11">
        <v>6.8181818181818094E-2</v>
      </c>
      <c r="R1359" s="12">
        <v>132.9375</v>
      </c>
      <c r="S1359" t="s">
        <v>57</v>
      </c>
      <c r="T1359">
        <v>0</v>
      </c>
      <c r="U1359">
        <f t="shared" si="128"/>
        <v>5</v>
      </c>
      <c r="V1359">
        <f t="shared" si="129"/>
        <v>1</v>
      </c>
      <c r="W1359">
        <f t="shared" si="130"/>
        <v>5</v>
      </c>
      <c r="X1359" t="str">
        <f t="shared" si="131"/>
        <v>515</v>
      </c>
      <c r="Y1359" t="str">
        <f>IF(Table1[[#This Row],[RFM_Score]]="555","Champion", IF(AND(J1359&gt;=4,V1359&gt;=4),"Loyal", IF(U1359&lt;=2,"At Risk", IF(W1359&gt;=4,"Potential Loyalist","Others"))))</f>
        <v>Potential Loyalist</v>
      </c>
    </row>
    <row r="1360" spans="1:25">
      <c r="A1360" t="s">
        <v>1229</v>
      </c>
      <c r="B1360">
        <v>27</v>
      </c>
      <c r="C1360" t="s">
        <v>19</v>
      </c>
      <c r="D1360" t="s">
        <v>25</v>
      </c>
      <c r="E1360" s="6" t="s">
        <v>13430</v>
      </c>
      <c r="F1360" t="s">
        <v>37</v>
      </c>
      <c r="G1360">
        <v>9</v>
      </c>
      <c r="H1360">
        <v>2</v>
      </c>
      <c r="I1360">
        <v>35</v>
      </c>
      <c r="J1360">
        <v>3</v>
      </c>
      <c r="K1360">
        <v>529.95000000000005</v>
      </c>
      <c r="L1360" t="str">
        <f t="shared" si="126"/>
        <v/>
      </c>
      <c r="M1360">
        <v>4</v>
      </c>
      <c r="N1360" t="str">
        <f t="shared" si="127"/>
        <v/>
      </c>
      <c r="O1360">
        <v>18</v>
      </c>
      <c r="P1360" s="11">
        <v>0.22222222222222199</v>
      </c>
      <c r="Q1360" s="11">
        <v>8.5714285714285701E-2</v>
      </c>
      <c r="R1360" s="12">
        <v>132.48750000000001</v>
      </c>
      <c r="S1360" t="s">
        <v>57</v>
      </c>
      <c r="T1360">
        <v>0</v>
      </c>
      <c r="U1360">
        <f t="shared" si="128"/>
        <v>5</v>
      </c>
      <c r="V1360">
        <f t="shared" si="129"/>
        <v>1</v>
      </c>
      <c r="W1360">
        <f t="shared" si="130"/>
        <v>5</v>
      </c>
      <c r="X1360" t="str">
        <f t="shared" si="131"/>
        <v>515</v>
      </c>
      <c r="Y1360" t="str">
        <f>IF(Table1[[#This Row],[RFM_Score]]="555","Champion", IF(AND(J1360&gt;=4,V1360&gt;=4),"Loyal", IF(U1360&lt;=2,"At Risk", IF(W1360&gt;=4,"Potential Loyalist","Others"))))</f>
        <v>Potential Loyalist</v>
      </c>
    </row>
    <row r="1361" spans="1:25">
      <c r="A1361" t="s">
        <v>3864</v>
      </c>
      <c r="B1361">
        <v>40</v>
      </c>
      <c r="C1361" t="s">
        <v>19</v>
      </c>
      <c r="D1361" t="s">
        <v>41</v>
      </c>
      <c r="E1361" s="6" t="s">
        <v>13431</v>
      </c>
      <c r="F1361" t="s">
        <v>26</v>
      </c>
      <c r="G1361">
        <v>2</v>
      </c>
      <c r="H1361">
        <v>1</v>
      </c>
      <c r="I1361">
        <v>48</v>
      </c>
      <c r="J1361">
        <v>0</v>
      </c>
      <c r="K1361">
        <v>529.26</v>
      </c>
      <c r="L1361" t="str">
        <f t="shared" si="126"/>
        <v/>
      </c>
      <c r="M1361">
        <v>4</v>
      </c>
      <c r="N1361" t="str">
        <f t="shared" si="127"/>
        <v/>
      </c>
      <c r="O1361">
        <v>3</v>
      </c>
      <c r="P1361" s="11">
        <v>0.5</v>
      </c>
      <c r="Q1361" s="11">
        <v>0</v>
      </c>
      <c r="R1361" s="12">
        <v>132.315</v>
      </c>
      <c r="S1361" t="s">
        <v>57</v>
      </c>
      <c r="T1361">
        <v>0</v>
      </c>
      <c r="U1361">
        <f t="shared" si="128"/>
        <v>5</v>
      </c>
      <c r="V1361">
        <f t="shared" si="129"/>
        <v>1</v>
      </c>
      <c r="W1361">
        <f t="shared" si="130"/>
        <v>5</v>
      </c>
      <c r="X1361" t="str">
        <f t="shared" si="131"/>
        <v>515</v>
      </c>
      <c r="Y1361" t="str">
        <f>IF(Table1[[#This Row],[RFM_Score]]="555","Champion", IF(AND(J1361&gt;=4,V1361&gt;=4),"Loyal", IF(U1361&lt;=2,"At Risk", IF(W1361&gt;=4,"Potential Loyalist","Others"))))</f>
        <v>Potential Loyalist</v>
      </c>
    </row>
    <row r="1362" spans="1:25">
      <c r="A1362" t="s">
        <v>3792</v>
      </c>
      <c r="B1362">
        <v>18</v>
      </c>
      <c r="C1362" t="s">
        <v>19</v>
      </c>
      <c r="D1362" t="s">
        <v>20</v>
      </c>
      <c r="E1362" s="6" t="s">
        <v>13432</v>
      </c>
      <c r="F1362" t="s">
        <v>30</v>
      </c>
      <c r="G1362">
        <v>2</v>
      </c>
      <c r="H1362">
        <v>1</v>
      </c>
      <c r="I1362">
        <v>47</v>
      </c>
      <c r="J1362">
        <v>1</v>
      </c>
      <c r="K1362">
        <v>527.88</v>
      </c>
      <c r="L1362" t="str">
        <f t="shared" si="126"/>
        <v/>
      </c>
      <c r="M1362">
        <v>4</v>
      </c>
      <c r="N1362" t="str">
        <f t="shared" si="127"/>
        <v/>
      </c>
      <c r="O1362">
        <v>16</v>
      </c>
      <c r="P1362" s="11">
        <v>0.5</v>
      </c>
      <c r="Q1362" s="11">
        <v>2.1276595744680799E-2</v>
      </c>
      <c r="R1362" s="12">
        <v>131.97</v>
      </c>
      <c r="S1362" t="s">
        <v>57</v>
      </c>
      <c r="T1362">
        <v>0</v>
      </c>
      <c r="U1362">
        <f t="shared" si="128"/>
        <v>5</v>
      </c>
      <c r="V1362">
        <f t="shared" si="129"/>
        <v>1</v>
      </c>
      <c r="W1362">
        <f t="shared" si="130"/>
        <v>5</v>
      </c>
      <c r="X1362" t="str">
        <f t="shared" si="131"/>
        <v>515</v>
      </c>
      <c r="Y1362" t="str">
        <f>IF(Table1[[#This Row],[RFM_Score]]="555","Champion", IF(AND(J1362&gt;=4,V1362&gt;=4),"Loyal", IF(U1362&lt;=2,"At Risk", IF(W1362&gt;=4,"Potential Loyalist","Others"))))</f>
        <v>Potential Loyalist</v>
      </c>
    </row>
    <row r="1363" spans="1:25">
      <c r="A1363" t="s">
        <v>555</v>
      </c>
      <c r="B1363">
        <v>36</v>
      </c>
      <c r="C1363" t="s">
        <v>24</v>
      </c>
      <c r="D1363" t="s">
        <v>25</v>
      </c>
      <c r="E1363" s="6" t="s">
        <v>13433</v>
      </c>
      <c r="F1363" t="s">
        <v>26</v>
      </c>
      <c r="G1363">
        <v>5</v>
      </c>
      <c r="H1363">
        <v>0</v>
      </c>
      <c r="I1363">
        <v>52</v>
      </c>
      <c r="J1363">
        <v>1</v>
      </c>
      <c r="K1363">
        <v>524.01</v>
      </c>
      <c r="L1363" t="str">
        <f t="shared" si="126"/>
        <v/>
      </c>
      <c r="M1363">
        <v>4</v>
      </c>
      <c r="N1363" t="str">
        <f t="shared" si="127"/>
        <v/>
      </c>
      <c r="O1363">
        <v>14</v>
      </c>
      <c r="P1363" s="11">
        <v>0</v>
      </c>
      <c r="Q1363" s="11">
        <v>1.9230769230769201E-2</v>
      </c>
      <c r="R1363" s="12">
        <v>131.0025</v>
      </c>
      <c r="S1363" t="s">
        <v>57</v>
      </c>
      <c r="T1363">
        <v>0</v>
      </c>
      <c r="U1363">
        <f t="shared" si="128"/>
        <v>5</v>
      </c>
      <c r="V1363">
        <f t="shared" si="129"/>
        <v>1</v>
      </c>
      <c r="W1363">
        <f t="shared" si="130"/>
        <v>5</v>
      </c>
      <c r="X1363" t="str">
        <f t="shared" si="131"/>
        <v>515</v>
      </c>
      <c r="Y1363" t="str">
        <f>IF(Table1[[#This Row],[RFM_Score]]="555","Champion", IF(AND(J1363&gt;=4,V1363&gt;=4),"Loyal", IF(U1363&lt;=2,"At Risk", IF(W1363&gt;=4,"Potential Loyalist","Others"))))</f>
        <v>Potential Loyalist</v>
      </c>
    </row>
    <row r="1364" spans="1:25">
      <c r="A1364" t="s">
        <v>8413</v>
      </c>
      <c r="B1364">
        <v>18</v>
      </c>
      <c r="C1364" t="s">
        <v>24</v>
      </c>
      <c r="D1364" t="s">
        <v>25</v>
      </c>
      <c r="E1364" s="6" t="s">
        <v>13434</v>
      </c>
      <c r="F1364" t="s">
        <v>60</v>
      </c>
      <c r="G1364">
        <v>4</v>
      </c>
      <c r="H1364">
        <v>2</v>
      </c>
      <c r="I1364">
        <v>56</v>
      </c>
      <c r="J1364">
        <v>2</v>
      </c>
      <c r="K1364">
        <v>522.88</v>
      </c>
      <c r="L1364" t="str">
        <f t="shared" si="126"/>
        <v/>
      </c>
      <c r="M1364">
        <v>4</v>
      </c>
      <c r="N1364" t="str">
        <f t="shared" si="127"/>
        <v/>
      </c>
      <c r="O1364">
        <v>4</v>
      </c>
      <c r="P1364" s="11">
        <v>0.5</v>
      </c>
      <c r="Q1364" s="11">
        <v>3.5714285714285698E-2</v>
      </c>
      <c r="R1364" s="12">
        <v>130.72</v>
      </c>
      <c r="S1364" t="s">
        <v>57</v>
      </c>
      <c r="T1364">
        <v>0</v>
      </c>
      <c r="U1364">
        <f t="shared" si="128"/>
        <v>5</v>
      </c>
      <c r="V1364">
        <f t="shared" si="129"/>
        <v>1</v>
      </c>
      <c r="W1364">
        <f t="shared" si="130"/>
        <v>5</v>
      </c>
      <c r="X1364" t="str">
        <f t="shared" si="131"/>
        <v>515</v>
      </c>
      <c r="Y1364" t="str">
        <f>IF(Table1[[#This Row],[RFM_Score]]="555","Champion", IF(AND(J1364&gt;=4,V1364&gt;=4),"Loyal", IF(U1364&lt;=2,"At Risk", IF(W1364&gt;=4,"Potential Loyalist","Others"))))</f>
        <v>Potential Loyalist</v>
      </c>
    </row>
    <row r="1365" spans="1:25">
      <c r="A1365" t="s">
        <v>285</v>
      </c>
      <c r="B1365">
        <v>56</v>
      </c>
      <c r="C1365" t="s">
        <v>24</v>
      </c>
      <c r="D1365" t="s">
        <v>46</v>
      </c>
      <c r="E1365" s="6" t="s">
        <v>13435</v>
      </c>
      <c r="F1365" t="s">
        <v>26</v>
      </c>
      <c r="G1365">
        <v>0</v>
      </c>
      <c r="H1365">
        <v>0</v>
      </c>
      <c r="I1365">
        <v>51</v>
      </c>
      <c r="J1365">
        <v>2</v>
      </c>
      <c r="K1365">
        <v>521.20000000000005</v>
      </c>
      <c r="L1365" t="str">
        <f t="shared" si="126"/>
        <v/>
      </c>
      <c r="M1365">
        <v>4</v>
      </c>
      <c r="N1365" t="str">
        <f t="shared" si="127"/>
        <v/>
      </c>
      <c r="O1365">
        <v>33</v>
      </c>
      <c r="P1365" s="11">
        <v>0</v>
      </c>
      <c r="Q1365" s="11">
        <v>3.9215686274509803E-2</v>
      </c>
      <c r="R1365" s="12">
        <v>130.30000000000001</v>
      </c>
      <c r="S1365" t="s">
        <v>57</v>
      </c>
      <c r="T1365">
        <v>0</v>
      </c>
      <c r="U1365">
        <f t="shared" si="128"/>
        <v>4</v>
      </c>
      <c r="V1365">
        <f t="shared" si="129"/>
        <v>1</v>
      </c>
      <c r="W1365">
        <f t="shared" si="130"/>
        <v>5</v>
      </c>
      <c r="X1365" t="str">
        <f t="shared" si="131"/>
        <v>415</v>
      </c>
      <c r="Y1365" t="str">
        <f>IF(Table1[[#This Row],[RFM_Score]]="555","Champion", IF(AND(J1365&gt;=4,V1365&gt;=4),"Loyal", IF(U1365&lt;=2,"At Risk", IF(W1365&gt;=4,"Potential Loyalist","Others"))))</f>
        <v>Potential Loyalist</v>
      </c>
    </row>
    <row r="1366" spans="1:25">
      <c r="A1366" t="s">
        <v>56</v>
      </c>
      <c r="B1366">
        <v>35</v>
      </c>
      <c r="C1366" t="s">
        <v>24</v>
      </c>
      <c r="D1366" t="s">
        <v>41</v>
      </c>
      <c r="E1366" s="6" t="s">
        <v>13436</v>
      </c>
      <c r="F1366" t="s">
        <v>37</v>
      </c>
      <c r="G1366">
        <v>4</v>
      </c>
      <c r="H1366">
        <v>1</v>
      </c>
      <c r="I1366">
        <v>49</v>
      </c>
      <c r="J1366">
        <v>1</v>
      </c>
      <c r="K1366">
        <v>519.89</v>
      </c>
      <c r="L1366" t="str">
        <f t="shared" si="126"/>
        <v/>
      </c>
      <c r="M1366">
        <v>4</v>
      </c>
      <c r="N1366" t="str">
        <f t="shared" si="127"/>
        <v/>
      </c>
      <c r="O1366">
        <v>24</v>
      </c>
      <c r="P1366" s="11">
        <v>0.25</v>
      </c>
      <c r="Q1366" s="11">
        <v>2.04081632653061E-2</v>
      </c>
      <c r="R1366" s="12">
        <v>129.9725</v>
      </c>
      <c r="S1366" t="s">
        <v>57</v>
      </c>
      <c r="T1366">
        <v>0</v>
      </c>
      <c r="U1366">
        <f t="shared" si="128"/>
        <v>4</v>
      </c>
      <c r="V1366">
        <f t="shared" si="129"/>
        <v>1</v>
      </c>
      <c r="W1366">
        <f t="shared" si="130"/>
        <v>5</v>
      </c>
      <c r="X1366" t="str">
        <f t="shared" si="131"/>
        <v>415</v>
      </c>
      <c r="Y1366" t="str">
        <f>IF(Table1[[#This Row],[RFM_Score]]="555","Champion", IF(AND(J1366&gt;=4,V1366&gt;=4),"Loyal", IF(U1366&lt;=2,"At Risk", IF(W1366&gt;=4,"Potential Loyalist","Others"))))</f>
        <v>Potential Loyalist</v>
      </c>
    </row>
    <row r="1367" spans="1:25">
      <c r="A1367" t="s">
        <v>11710</v>
      </c>
      <c r="B1367">
        <v>60</v>
      </c>
      <c r="C1367" t="s">
        <v>24</v>
      </c>
      <c r="D1367" t="s">
        <v>25</v>
      </c>
      <c r="E1367" s="6" t="s">
        <v>13437</v>
      </c>
      <c r="F1367" t="s">
        <v>21</v>
      </c>
      <c r="G1367">
        <v>3</v>
      </c>
      <c r="H1367">
        <v>0</v>
      </c>
      <c r="I1367">
        <v>53</v>
      </c>
      <c r="J1367">
        <v>1</v>
      </c>
      <c r="K1367">
        <v>516.19000000000005</v>
      </c>
      <c r="L1367" t="str">
        <f t="shared" si="126"/>
        <v/>
      </c>
      <c r="M1367">
        <v>4</v>
      </c>
      <c r="N1367" t="str">
        <f t="shared" si="127"/>
        <v/>
      </c>
      <c r="O1367">
        <v>16</v>
      </c>
      <c r="P1367" s="11">
        <v>0</v>
      </c>
      <c r="Q1367" s="11">
        <v>1.8867924528301799E-2</v>
      </c>
      <c r="R1367" s="12">
        <v>129.04750000000001</v>
      </c>
      <c r="S1367" t="s">
        <v>57</v>
      </c>
      <c r="T1367">
        <v>0</v>
      </c>
      <c r="U1367">
        <f t="shared" si="128"/>
        <v>5</v>
      </c>
      <c r="V1367">
        <f t="shared" si="129"/>
        <v>1</v>
      </c>
      <c r="W1367">
        <f t="shared" si="130"/>
        <v>5</v>
      </c>
      <c r="X1367" t="str">
        <f t="shared" si="131"/>
        <v>515</v>
      </c>
      <c r="Y1367" t="str">
        <f>IF(Table1[[#This Row],[RFM_Score]]="555","Champion", IF(AND(J1367&gt;=4,V1367&gt;=4),"Loyal", IF(U1367&lt;=2,"At Risk", IF(W1367&gt;=4,"Potential Loyalist","Others"))))</f>
        <v>Potential Loyalist</v>
      </c>
    </row>
    <row r="1368" spans="1:25">
      <c r="A1368" t="s">
        <v>9832</v>
      </c>
      <c r="B1368">
        <v>49</v>
      </c>
      <c r="C1368" t="s">
        <v>24</v>
      </c>
      <c r="D1368" t="s">
        <v>29</v>
      </c>
      <c r="E1368" s="6" t="s">
        <v>13438</v>
      </c>
      <c r="F1368" t="s">
        <v>37</v>
      </c>
      <c r="G1368">
        <v>2</v>
      </c>
      <c r="H1368">
        <v>0</v>
      </c>
      <c r="I1368">
        <v>38</v>
      </c>
      <c r="J1368">
        <v>4</v>
      </c>
      <c r="K1368">
        <v>515.32000000000005</v>
      </c>
      <c r="L1368" t="str">
        <f t="shared" si="126"/>
        <v/>
      </c>
      <c r="M1368">
        <v>4</v>
      </c>
      <c r="N1368" t="str">
        <f t="shared" si="127"/>
        <v/>
      </c>
      <c r="O1368">
        <v>13</v>
      </c>
      <c r="P1368" s="11">
        <v>0</v>
      </c>
      <c r="Q1368" s="11">
        <v>0.105263157894736</v>
      </c>
      <c r="R1368" s="12">
        <v>128.83000000000001</v>
      </c>
      <c r="S1368" t="s">
        <v>57</v>
      </c>
      <c r="T1368">
        <v>0</v>
      </c>
      <c r="U1368">
        <f t="shared" si="128"/>
        <v>5</v>
      </c>
      <c r="V1368">
        <f t="shared" si="129"/>
        <v>1</v>
      </c>
      <c r="W1368">
        <f t="shared" si="130"/>
        <v>5</v>
      </c>
      <c r="X1368" t="str">
        <f t="shared" si="131"/>
        <v>515</v>
      </c>
      <c r="Y1368" t="str">
        <f>IF(Table1[[#This Row],[RFM_Score]]="555","Champion", IF(AND(J1368&gt;=4,V1368&gt;=4),"Loyal", IF(U1368&lt;=2,"At Risk", IF(W1368&gt;=4,"Potential Loyalist","Others"))))</f>
        <v>Potential Loyalist</v>
      </c>
    </row>
    <row r="1369" spans="1:25">
      <c r="A1369" t="s">
        <v>3844</v>
      </c>
      <c r="B1369">
        <v>18</v>
      </c>
      <c r="C1369" t="s">
        <v>24</v>
      </c>
      <c r="D1369" t="s">
        <v>41</v>
      </c>
      <c r="E1369" s="6" t="s">
        <v>13439</v>
      </c>
      <c r="F1369" t="s">
        <v>26</v>
      </c>
      <c r="G1369">
        <v>3</v>
      </c>
      <c r="H1369">
        <v>0</v>
      </c>
      <c r="I1369">
        <v>43</v>
      </c>
      <c r="J1369">
        <v>3</v>
      </c>
      <c r="K1369">
        <v>513.55999999999995</v>
      </c>
      <c r="L1369" t="str">
        <f t="shared" si="126"/>
        <v/>
      </c>
      <c r="M1369">
        <v>4</v>
      </c>
      <c r="N1369" t="str">
        <f t="shared" si="127"/>
        <v/>
      </c>
      <c r="O1369">
        <v>44</v>
      </c>
      <c r="P1369" s="11">
        <v>0</v>
      </c>
      <c r="Q1369" s="11">
        <v>6.9767441860465101E-2</v>
      </c>
      <c r="R1369" s="12">
        <v>128.38999999999999</v>
      </c>
      <c r="S1369" t="s">
        <v>57</v>
      </c>
      <c r="T1369">
        <v>0</v>
      </c>
      <c r="U1369">
        <f t="shared" si="128"/>
        <v>3</v>
      </c>
      <c r="V1369">
        <f t="shared" si="129"/>
        <v>1</v>
      </c>
      <c r="W1369">
        <f t="shared" si="130"/>
        <v>5</v>
      </c>
      <c r="X1369" t="str">
        <f t="shared" si="131"/>
        <v>315</v>
      </c>
      <c r="Y1369" t="str">
        <f>IF(Table1[[#This Row],[RFM_Score]]="555","Champion", IF(AND(J1369&gt;=4,V1369&gt;=4),"Loyal", IF(U1369&lt;=2,"At Risk", IF(W1369&gt;=4,"Potential Loyalist","Others"))))</f>
        <v>Potential Loyalist</v>
      </c>
    </row>
    <row r="1370" spans="1:25">
      <c r="A1370" t="s">
        <v>3824</v>
      </c>
      <c r="B1370">
        <v>24</v>
      </c>
      <c r="C1370" t="s">
        <v>24</v>
      </c>
      <c r="D1370" t="s">
        <v>35</v>
      </c>
      <c r="E1370" s="6" t="s">
        <v>13440</v>
      </c>
      <c r="F1370" t="s">
        <v>26</v>
      </c>
      <c r="G1370">
        <v>2</v>
      </c>
      <c r="H1370">
        <v>0</v>
      </c>
      <c r="I1370">
        <v>50</v>
      </c>
      <c r="J1370">
        <v>2</v>
      </c>
      <c r="K1370">
        <v>512.87</v>
      </c>
      <c r="L1370" t="str">
        <f t="shared" si="126"/>
        <v/>
      </c>
      <c r="M1370">
        <v>4</v>
      </c>
      <c r="N1370" t="str">
        <f t="shared" si="127"/>
        <v/>
      </c>
      <c r="O1370">
        <v>32</v>
      </c>
      <c r="P1370" s="11">
        <v>0</v>
      </c>
      <c r="Q1370" s="11">
        <v>0.04</v>
      </c>
      <c r="R1370" s="12">
        <v>128.2175</v>
      </c>
      <c r="S1370" t="s">
        <v>57</v>
      </c>
      <c r="T1370">
        <v>0</v>
      </c>
      <c r="U1370">
        <f t="shared" si="128"/>
        <v>4</v>
      </c>
      <c r="V1370">
        <f t="shared" si="129"/>
        <v>1</v>
      </c>
      <c r="W1370">
        <f t="shared" si="130"/>
        <v>5</v>
      </c>
      <c r="X1370" t="str">
        <f t="shared" si="131"/>
        <v>415</v>
      </c>
      <c r="Y1370" t="str">
        <f>IF(Table1[[#This Row],[RFM_Score]]="555","Champion", IF(AND(J1370&gt;=4,V1370&gt;=4),"Loyal", IF(U1370&lt;=2,"At Risk", IF(W1370&gt;=4,"Potential Loyalist","Others"))))</f>
        <v>Potential Loyalist</v>
      </c>
    </row>
    <row r="1371" spans="1:25">
      <c r="A1371" t="s">
        <v>6606</v>
      </c>
      <c r="B1371">
        <v>50</v>
      </c>
      <c r="C1371" t="s">
        <v>19</v>
      </c>
      <c r="D1371" t="s">
        <v>41</v>
      </c>
      <c r="E1371" s="6" t="s">
        <v>13441</v>
      </c>
      <c r="F1371" t="s">
        <v>30</v>
      </c>
      <c r="G1371">
        <v>3</v>
      </c>
      <c r="H1371">
        <v>0</v>
      </c>
      <c r="I1371">
        <v>42</v>
      </c>
      <c r="J1371">
        <v>0</v>
      </c>
      <c r="K1371">
        <v>511.18</v>
      </c>
      <c r="L1371" t="str">
        <f t="shared" si="126"/>
        <v/>
      </c>
      <c r="M1371">
        <v>4</v>
      </c>
      <c r="N1371" t="str">
        <f t="shared" si="127"/>
        <v/>
      </c>
      <c r="O1371">
        <v>45</v>
      </c>
      <c r="P1371" s="11">
        <v>0</v>
      </c>
      <c r="Q1371" s="11">
        <v>0</v>
      </c>
      <c r="R1371" s="12">
        <v>127.795</v>
      </c>
      <c r="S1371" t="s">
        <v>57</v>
      </c>
      <c r="T1371">
        <v>0</v>
      </c>
      <c r="U1371">
        <f t="shared" si="128"/>
        <v>3</v>
      </c>
      <c r="V1371">
        <f t="shared" si="129"/>
        <v>1</v>
      </c>
      <c r="W1371">
        <f t="shared" si="130"/>
        <v>5</v>
      </c>
      <c r="X1371" t="str">
        <f t="shared" si="131"/>
        <v>315</v>
      </c>
      <c r="Y1371" t="str">
        <f>IF(Table1[[#This Row],[RFM_Score]]="555","Champion", IF(AND(J1371&gt;=4,V1371&gt;=4),"Loyal", IF(U1371&lt;=2,"At Risk", IF(W1371&gt;=4,"Potential Loyalist","Others"))))</f>
        <v>Potential Loyalist</v>
      </c>
    </row>
    <row r="1372" spans="1:25">
      <c r="A1372" t="s">
        <v>4578</v>
      </c>
      <c r="B1372">
        <v>58</v>
      </c>
      <c r="C1372" t="s">
        <v>24</v>
      </c>
      <c r="D1372" t="s">
        <v>25</v>
      </c>
      <c r="E1372" s="6" t="s">
        <v>13442</v>
      </c>
      <c r="F1372" t="s">
        <v>21</v>
      </c>
      <c r="G1372">
        <v>2</v>
      </c>
      <c r="H1372">
        <v>0</v>
      </c>
      <c r="I1372">
        <v>48</v>
      </c>
      <c r="J1372">
        <v>2</v>
      </c>
      <c r="K1372">
        <v>511.07</v>
      </c>
      <c r="L1372" t="str">
        <f t="shared" si="126"/>
        <v/>
      </c>
      <c r="M1372">
        <v>4</v>
      </c>
      <c r="N1372" t="str">
        <f t="shared" si="127"/>
        <v/>
      </c>
      <c r="O1372">
        <v>11</v>
      </c>
      <c r="P1372" s="11">
        <v>0</v>
      </c>
      <c r="Q1372" s="11">
        <v>4.1666666666666602E-2</v>
      </c>
      <c r="R1372" s="12">
        <v>127.7675</v>
      </c>
      <c r="S1372" t="s">
        <v>57</v>
      </c>
      <c r="T1372">
        <v>0</v>
      </c>
      <c r="U1372">
        <f t="shared" si="128"/>
        <v>5</v>
      </c>
      <c r="V1372">
        <f t="shared" si="129"/>
        <v>1</v>
      </c>
      <c r="W1372">
        <f t="shared" si="130"/>
        <v>5</v>
      </c>
      <c r="X1372" t="str">
        <f t="shared" si="131"/>
        <v>515</v>
      </c>
      <c r="Y1372" t="str">
        <f>IF(Table1[[#This Row],[RFM_Score]]="555","Champion", IF(AND(J1372&gt;=4,V1372&gt;=4),"Loyal", IF(U1372&lt;=2,"At Risk", IF(W1372&gt;=4,"Potential Loyalist","Others"))))</f>
        <v>Potential Loyalist</v>
      </c>
    </row>
    <row r="1373" spans="1:25">
      <c r="A1373" t="s">
        <v>4248</v>
      </c>
      <c r="B1373">
        <v>28</v>
      </c>
      <c r="C1373" t="s">
        <v>24</v>
      </c>
      <c r="D1373" t="s">
        <v>35</v>
      </c>
      <c r="E1373" s="6" t="s">
        <v>13443</v>
      </c>
      <c r="F1373" t="s">
        <v>60</v>
      </c>
      <c r="G1373">
        <v>3</v>
      </c>
      <c r="H1373">
        <v>0</v>
      </c>
      <c r="I1373">
        <v>55</v>
      </c>
      <c r="J1373">
        <v>3</v>
      </c>
      <c r="K1373">
        <v>510.55</v>
      </c>
      <c r="L1373" t="str">
        <f t="shared" si="126"/>
        <v/>
      </c>
      <c r="M1373">
        <v>4</v>
      </c>
      <c r="N1373" t="str">
        <f t="shared" si="127"/>
        <v/>
      </c>
      <c r="O1373">
        <v>12</v>
      </c>
      <c r="P1373" s="11">
        <v>0</v>
      </c>
      <c r="Q1373" s="11">
        <v>5.4545454545454501E-2</v>
      </c>
      <c r="R1373" s="12">
        <v>127.6375</v>
      </c>
      <c r="S1373" t="s">
        <v>57</v>
      </c>
      <c r="T1373">
        <v>0</v>
      </c>
      <c r="U1373">
        <f t="shared" si="128"/>
        <v>5</v>
      </c>
      <c r="V1373">
        <f t="shared" si="129"/>
        <v>1</v>
      </c>
      <c r="W1373">
        <f t="shared" si="130"/>
        <v>5</v>
      </c>
      <c r="X1373" t="str">
        <f t="shared" si="131"/>
        <v>515</v>
      </c>
      <c r="Y1373" t="str">
        <f>IF(Table1[[#This Row],[RFM_Score]]="555","Champion", IF(AND(J1373&gt;=4,V1373&gt;=4),"Loyal", IF(U1373&lt;=2,"At Risk", IF(W1373&gt;=4,"Potential Loyalist","Others"))))</f>
        <v>Potential Loyalist</v>
      </c>
    </row>
    <row r="1374" spans="1:25">
      <c r="A1374" t="s">
        <v>5133</v>
      </c>
      <c r="B1374">
        <v>45</v>
      </c>
      <c r="C1374" t="s">
        <v>24</v>
      </c>
      <c r="D1374" t="s">
        <v>29</v>
      </c>
      <c r="E1374" s="6" t="s">
        <v>13444</v>
      </c>
      <c r="F1374" t="s">
        <v>30</v>
      </c>
      <c r="G1374">
        <v>5</v>
      </c>
      <c r="H1374">
        <v>2</v>
      </c>
      <c r="I1374">
        <v>33</v>
      </c>
      <c r="J1374">
        <v>2</v>
      </c>
      <c r="K1374">
        <v>509.51</v>
      </c>
      <c r="L1374" t="str">
        <f t="shared" si="126"/>
        <v/>
      </c>
      <c r="M1374">
        <v>4</v>
      </c>
      <c r="N1374" t="str">
        <f t="shared" si="127"/>
        <v/>
      </c>
      <c r="O1374">
        <v>11</v>
      </c>
      <c r="P1374" s="11">
        <v>0.4</v>
      </c>
      <c r="Q1374" s="11">
        <v>6.0606060606060601E-2</v>
      </c>
      <c r="R1374" s="12">
        <v>127.3775</v>
      </c>
      <c r="S1374" t="s">
        <v>57</v>
      </c>
      <c r="T1374">
        <v>0</v>
      </c>
      <c r="U1374">
        <f t="shared" si="128"/>
        <v>5</v>
      </c>
      <c r="V1374">
        <f t="shared" si="129"/>
        <v>1</v>
      </c>
      <c r="W1374">
        <f t="shared" si="130"/>
        <v>5</v>
      </c>
      <c r="X1374" t="str">
        <f t="shared" si="131"/>
        <v>515</v>
      </c>
      <c r="Y1374" t="str">
        <f>IF(Table1[[#This Row],[RFM_Score]]="555","Champion", IF(AND(J1374&gt;=4,V1374&gt;=4),"Loyal", IF(U1374&lt;=2,"At Risk", IF(W1374&gt;=4,"Potential Loyalist","Others"))))</f>
        <v>Potential Loyalist</v>
      </c>
    </row>
    <row r="1375" spans="1:25">
      <c r="A1375" t="s">
        <v>5132</v>
      </c>
      <c r="B1375">
        <v>30</v>
      </c>
      <c r="C1375" t="s">
        <v>24</v>
      </c>
      <c r="D1375" t="s">
        <v>35</v>
      </c>
      <c r="E1375" s="6" t="s">
        <v>13445</v>
      </c>
      <c r="F1375" t="s">
        <v>37</v>
      </c>
      <c r="G1375">
        <v>2</v>
      </c>
      <c r="H1375">
        <v>0</v>
      </c>
      <c r="I1375">
        <v>52</v>
      </c>
      <c r="J1375">
        <v>3</v>
      </c>
      <c r="K1375">
        <v>505.71</v>
      </c>
      <c r="L1375" t="str">
        <f t="shared" si="126"/>
        <v/>
      </c>
      <c r="M1375">
        <v>4</v>
      </c>
      <c r="N1375" t="str">
        <f t="shared" si="127"/>
        <v/>
      </c>
      <c r="O1375">
        <v>23</v>
      </c>
      <c r="P1375" s="11">
        <v>0</v>
      </c>
      <c r="Q1375" s="11">
        <v>5.7692307692307598E-2</v>
      </c>
      <c r="R1375" s="12">
        <v>126.42749999999999</v>
      </c>
      <c r="S1375" t="s">
        <v>57</v>
      </c>
      <c r="T1375">
        <v>0</v>
      </c>
      <c r="U1375">
        <f t="shared" si="128"/>
        <v>4</v>
      </c>
      <c r="V1375">
        <f t="shared" si="129"/>
        <v>1</v>
      </c>
      <c r="W1375">
        <f t="shared" si="130"/>
        <v>5</v>
      </c>
      <c r="X1375" t="str">
        <f t="shared" si="131"/>
        <v>415</v>
      </c>
      <c r="Y1375" t="str">
        <f>IF(Table1[[#This Row],[RFM_Score]]="555","Champion", IF(AND(J1375&gt;=4,V1375&gt;=4),"Loyal", IF(U1375&lt;=2,"At Risk", IF(W1375&gt;=4,"Potential Loyalist","Others"))))</f>
        <v>Potential Loyalist</v>
      </c>
    </row>
    <row r="1376" spans="1:25">
      <c r="A1376" t="s">
        <v>8738</v>
      </c>
      <c r="B1376">
        <v>27</v>
      </c>
      <c r="C1376" t="s">
        <v>19</v>
      </c>
      <c r="D1376" t="s">
        <v>25</v>
      </c>
      <c r="E1376" s="6" t="s">
        <v>13446</v>
      </c>
      <c r="F1376" t="s">
        <v>62</v>
      </c>
      <c r="G1376">
        <v>1</v>
      </c>
      <c r="H1376">
        <v>0</v>
      </c>
      <c r="I1376">
        <v>52</v>
      </c>
      <c r="J1376">
        <v>0</v>
      </c>
      <c r="K1376">
        <v>505.23</v>
      </c>
      <c r="L1376" t="str">
        <f t="shared" si="126"/>
        <v/>
      </c>
      <c r="M1376">
        <v>4</v>
      </c>
      <c r="N1376" t="str">
        <f t="shared" si="127"/>
        <v/>
      </c>
      <c r="O1376">
        <v>43</v>
      </c>
      <c r="P1376" s="11">
        <v>0</v>
      </c>
      <c r="Q1376" s="11">
        <v>0</v>
      </c>
      <c r="R1376" s="12">
        <v>126.3075</v>
      </c>
      <c r="S1376" t="s">
        <v>57</v>
      </c>
      <c r="T1376">
        <v>0</v>
      </c>
      <c r="U1376">
        <f t="shared" si="128"/>
        <v>3</v>
      </c>
      <c r="V1376">
        <f t="shared" si="129"/>
        <v>1</v>
      </c>
      <c r="W1376">
        <f t="shared" si="130"/>
        <v>5</v>
      </c>
      <c r="X1376" t="str">
        <f t="shared" si="131"/>
        <v>315</v>
      </c>
      <c r="Y1376" t="str">
        <f>IF(Table1[[#This Row],[RFM_Score]]="555","Champion", IF(AND(J1376&gt;=4,V1376&gt;=4),"Loyal", IF(U1376&lt;=2,"At Risk", IF(W1376&gt;=4,"Potential Loyalist","Others"))))</f>
        <v>Potential Loyalist</v>
      </c>
    </row>
    <row r="1377" spans="1:25">
      <c r="A1377" t="s">
        <v>564</v>
      </c>
      <c r="B1377">
        <v>35</v>
      </c>
      <c r="C1377" t="s">
        <v>19</v>
      </c>
      <c r="D1377" t="s">
        <v>25</v>
      </c>
      <c r="E1377" s="6" t="s">
        <v>13447</v>
      </c>
      <c r="F1377" t="s">
        <v>37</v>
      </c>
      <c r="G1377">
        <v>6</v>
      </c>
      <c r="H1377">
        <v>2</v>
      </c>
      <c r="I1377">
        <v>50</v>
      </c>
      <c r="J1377">
        <v>5</v>
      </c>
      <c r="K1377">
        <v>503.82</v>
      </c>
      <c r="L1377" t="str">
        <f t="shared" si="126"/>
        <v/>
      </c>
      <c r="M1377">
        <v>4</v>
      </c>
      <c r="N1377" t="str">
        <f t="shared" si="127"/>
        <v/>
      </c>
      <c r="O1377">
        <v>66</v>
      </c>
      <c r="P1377" s="11">
        <v>0.33333333333333298</v>
      </c>
      <c r="Q1377" s="11">
        <v>0.1</v>
      </c>
      <c r="R1377" s="12">
        <v>125.955</v>
      </c>
      <c r="S1377" t="s">
        <v>57</v>
      </c>
      <c r="T1377">
        <v>0</v>
      </c>
      <c r="U1377">
        <f t="shared" si="128"/>
        <v>3</v>
      </c>
      <c r="V1377">
        <f t="shared" si="129"/>
        <v>1</v>
      </c>
      <c r="W1377">
        <f t="shared" si="130"/>
        <v>5</v>
      </c>
      <c r="X1377" t="str">
        <f t="shared" si="131"/>
        <v>315</v>
      </c>
      <c r="Y1377" t="str">
        <f>IF(Table1[[#This Row],[RFM_Score]]="555","Champion", IF(AND(J1377&gt;=4,V1377&gt;=4),"Loyal", IF(U1377&lt;=2,"At Risk", IF(W1377&gt;=4,"Potential Loyalist","Others"))))</f>
        <v>Potential Loyalist</v>
      </c>
    </row>
    <row r="1378" spans="1:25">
      <c r="A1378" t="s">
        <v>637</v>
      </c>
      <c r="B1378">
        <v>44</v>
      </c>
      <c r="C1378" t="s">
        <v>24</v>
      </c>
      <c r="D1378" t="s">
        <v>25</v>
      </c>
      <c r="E1378" s="6" t="s">
        <v>13448</v>
      </c>
      <c r="F1378" t="s">
        <v>60</v>
      </c>
      <c r="G1378">
        <v>2</v>
      </c>
      <c r="H1378">
        <v>2</v>
      </c>
      <c r="I1378">
        <v>47</v>
      </c>
      <c r="J1378">
        <v>2</v>
      </c>
      <c r="K1378">
        <v>502.15</v>
      </c>
      <c r="L1378" t="str">
        <f t="shared" si="126"/>
        <v/>
      </c>
      <c r="M1378">
        <v>4</v>
      </c>
      <c r="N1378" t="str">
        <f t="shared" si="127"/>
        <v/>
      </c>
      <c r="O1378">
        <v>49</v>
      </c>
      <c r="P1378" s="11">
        <v>1</v>
      </c>
      <c r="Q1378" s="11">
        <v>4.2553191489361701E-2</v>
      </c>
      <c r="R1378" s="12">
        <v>125.53749999999999</v>
      </c>
      <c r="S1378" t="s">
        <v>57</v>
      </c>
      <c r="T1378">
        <v>0</v>
      </c>
      <c r="U1378">
        <f t="shared" si="128"/>
        <v>3</v>
      </c>
      <c r="V1378">
        <f t="shared" si="129"/>
        <v>1</v>
      </c>
      <c r="W1378">
        <f t="shared" si="130"/>
        <v>5</v>
      </c>
      <c r="X1378" t="str">
        <f t="shared" si="131"/>
        <v>315</v>
      </c>
      <c r="Y1378" t="str">
        <f>IF(Table1[[#This Row],[RFM_Score]]="555","Champion", IF(AND(J1378&gt;=4,V1378&gt;=4),"Loyal", IF(U1378&lt;=2,"At Risk", IF(W1378&gt;=4,"Potential Loyalist","Others"))))</f>
        <v>Potential Loyalist</v>
      </c>
    </row>
    <row r="1379" spans="1:25">
      <c r="A1379" t="s">
        <v>11500</v>
      </c>
      <c r="B1379">
        <v>18</v>
      </c>
      <c r="C1379" t="s">
        <v>19</v>
      </c>
      <c r="D1379" t="s">
        <v>25</v>
      </c>
      <c r="E1379" s="6" t="s">
        <v>13449</v>
      </c>
      <c r="F1379" t="s">
        <v>37</v>
      </c>
      <c r="G1379">
        <v>4</v>
      </c>
      <c r="H1379">
        <v>1</v>
      </c>
      <c r="I1379">
        <v>51</v>
      </c>
      <c r="J1379">
        <v>4</v>
      </c>
      <c r="K1379">
        <v>500.8</v>
      </c>
      <c r="L1379" t="str">
        <f t="shared" si="126"/>
        <v/>
      </c>
      <c r="M1379">
        <v>4</v>
      </c>
      <c r="N1379" t="str">
        <f t="shared" si="127"/>
        <v/>
      </c>
      <c r="O1379">
        <v>11</v>
      </c>
      <c r="P1379" s="11">
        <v>0.25</v>
      </c>
      <c r="Q1379" s="11">
        <v>7.8431372549019607E-2</v>
      </c>
      <c r="R1379" s="12">
        <v>125.2</v>
      </c>
      <c r="S1379" t="s">
        <v>57</v>
      </c>
      <c r="T1379">
        <v>0</v>
      </c>
      <c r="U1379">
        <f t="shared" si="128"/>
        <v>5</v>
      </c>
      <c r="V1379">
        <f t="shared" si="129"/>
        <v>1</v>
      </c>
      <c r="W1379">
        <f t="shared" si="130"/>
        <v>5</v>
      </c>
      <c r="X1379" t="str">
        <f t="shared" si="131"/>
        <v>515</v>
      </c>
      <c r="Y1379" t="str">
        <f>IF(Table1[[#This Row],[RFM_Score]]="555","Champion", IF(AND(J1379&gt;=4,V1379&gt;=4),"Loyal", IF(U1379&lt;=2,"At Risk", IF(W1379&gt;=4,"Potential Loyalist","Others"))))</f>
        <v>Potential Loyalist</v>
      </c>
    </row>
    <row r="1380" spans="1:25">
      <c r="A1380" t="s">
        <v>10414</v>
      </c>
      <c r="B1380">
        <v>44</v>
      </c>
      <c r="C1380" t="s">
        <v>19</v>
      </c>
      <c r="D1380" t="s">
        <v>25</v>
      </c>
      <c r="E1380" s="6" t="s">
        <v>13450</v>
      </c>
      <c r="F1380" t="s">
        <v>26</v>
      </c>
      <c r="G1380">
        <v>3</v>
      </c>
      <c r="H1380">
        <v>0</v>
      </c>
      <c r="I1380">
        <v>30</v>
      </c>
      <c r="J1380">
        <v>3</v>
      </c>
      <c r="K1380">
        <v>500.57</v>
      </c>
      <c r="L1380" t="str">
        <f t="shared" si="126"/>
        <v/>
      </c>
      <c r="M1380">
        <v>4</v>
      </c>
      <c r="N1380" t="str">
        <f t="shared" si="127"/>
        <v/>
      </c>
      <c r="O1380">
        <v>38</v>
      </c>
      <c r="P1380" s="11">
        <v>0</v>
      </c>
      <c r="Q1380" s="11">
        <v>0.1</v>
      </c>
      <c r="R1380" s="12">
        <v>125.1425</v>
      </c>
      <c r="S1380" t="s">
        <v>57</v>
      </c>
      <c r="T1380">
        <v>0</v>
      </c>
      <c r="U1380">
        <f t="shared" si="128"/>
        <v>4</v>
      </c>
      <c r="V1380">
        <f t="shared" si="129"/>
        <v>1</v>
      </c>
      <c r="W1380">
        <f t="shared" si="130"/>
        <v>5</v>
      </c>
      <c r="X1380" t="str">
        <f t="shared" si="131"/>
        <v>415</v>
      </c>
      <c r="Y1380" t="str">
        <f>IF(Table1[[#This Row],[RFM_Score]]="555","Champion", IF(AND(J1380&gt;=4,V1380&gt;=4),"Loyal", IF(U1380&lt;=2,"At Risk", IF(W1380&gt;=4,"Potential Loyalist","Others"))))</f>
        <v>Potential Loyalist</v>
      </c>
    </row>
    <row r="1381" spans="1:25">
      <c r="A1381" t="s">
        <v>10017</v>
      </c>
      <c r="B1381">
        <v>29</v>
      </c>
      <c r="C1381" t="s">
        <v>24</v>
      </c>
      <c r="D1381" t="s">
        <v>25</v>
      </c>
      <c r="E1381" s="6" t="s">
        <v>13451</v>
      </c>
      <c r="F1381" t="s">
        <v>37</v>
      </c>
      <c r="G1381">
        <v>2</v>
      </c>
      <c r="H1381">
        <v>0</v>
      </c>
      <c r="I1381">
        <v>67</v>
      </c>
      <c r="J1381">
        <v>2</v>
      </c>
      <c r="K1381">
        <v>500.32</v>
      </c>
      <c r="L1381" t="str">
        <f t="shared" si="126"/>
        <v/>
      </c>
      <c r="M1381">
        <v>4</v>
      </c>
      <c r="N1381" t="str">
        <f t="shared" si="127"/>
        <v/>
      </c>
      <c r="O1381">
        <v>2</v>
      </c>
      <c r="P1381" s="11">
        <v>0</v>
      </c>
      <c r="Q1381" s="11">
        <v>2.9850746268656699E-2</v>
      </c>
      <c r="R1381" s="12">
        <v>125.08</v>
      </c>
      <c r="S1381" t="s">
        <v>57</v>
      </c>
      <c r="T1381">
        <v>0</v>
      </c>
      <c r="U1381">
        <f t="shared" si="128"/>
        <v>5</v>
      </c>
      <c r="V1381">
        <f t="shared" si="129"/>
        <v>1</v>
      </c>
      <c r="W1381">
        <f t="shared" si="130"/>
        <v>5</v>
      </c>
      <c r="X1381" t="str">
        <f t="shared" si="131"/>
        <v>515</v>
      </c>
      <c r="Y1381" t="str">
        <f>IF(Table1[[#This Row],[RFM_Score]]="555","Champion", IF(AND(J1381&gt;=4,V1381&gt;=4),"Loyal", IF(U1381&lt;=2,"At Risk", IF(W1381&gt;=4,"Potential Loyalist","Others"))))</f>
        <v>Potential Loyalist</v>
      </c>
    </row>
    <row r="1382" spans="1:25">
      <c r="A1382" t="s">
        <v>5969</v>
      </c>
      <c r="B1382">
        <v>36</v>
      </c>
      <c r="C1382" t="s">
        <v>24</v>
      </c>
      <c r="D1382" t="s">
        <v>46</v>
      </c>
      <c r="E1382" s="6" t="s">
        <v>13452</v>
      </c>
      <c r="F1382" t="s">
        <v>62</v>
      </c>
      <c r="G1382">
        <v>3</v>
      </c>
      <c r="H1382">
        <v>1</v>
      </c>
      <c r="I1382">
        <v>47</v>
      </c>
      <c r="J1382">
        <v>4</v>
      </c>
      <c r="K1382">
        <v>499.56</v>
      </c>
      <c r="L1382" t="str">
        <f t="shared" si="126"/>
        <v/>
      </c>
      <c r="M1382">
        <v>4</v>
      </c>
      <c r="N1382" t="str">
        <f t="shared" si="127"/>
        <v/>
      </c>
      <c r="O1382">
        <v>20</v>
      </c>
      <c r="P1382" s="11">
        <v>0.33333333333333298</v>
      </c>
      <c r="Q1382" s="11">
        <v>8.5106382978723402E-2</v>
      </c>
      <c r="R1382" s="12">
        <v>124.89</v>
      </c>
      <c r="S1382" t="s">
        <v>22</v>
      </c>
      <c r="T1382">
        <v>0</v>
      </c>
      <c r="U1382">
        <f t="shared" si="128"/>
        <v>5</v>
      </c>
      <c r="V1382">
        <f t="shared" si="129"/>
        <v>1</v>
      </c>
      <c r="W1382">
        <f t="shared" si="130"/>
        <v>4</v>
      </c>
      <c r="X1382" t="str">
        <f t="shared" si="131"/>
        <v>514</v>
      </c>
      <c r="Y1382" t="str">
        <f>IF(Table1[[#This Row],[RFM_Score]]="555","Champion", IF(AND(J1382&gt;=4,V1382&gt;=4),"Loyal", IF(U1382&lt;=2,"At Risk", IF(W1382&gt;=4,"Potential Loyalist","Others"))))</f>
        <v>Potential Loyalist</v>
      </c>
    </row>
    <row r="1383" spans="1:25">
      <c r="A1383" t="s">
        <v>9610</v>
      </c>
      <c r="B1383">
        <v>18</v>
      </c>
      <c r="C1383" t="s">
        <v>24</v>
      </c>
      <c r="D1383" t="s">
        <v>25</v>
      </c>
      <c r="E1383" s="6" t="s">
        <v>13453</v>
      </c>
      <c r="F1383" t="s">
        <v>62</v>
      </c>
      <c r="G1383">
        <v>2</v>
      </c>
      <c r="H1383">
        <v>0</v>
      </c>
      <c r="I1383">
        <v>58</v>
      </c>
      <c r="J1383">
        <v>1</v>
      </c>
      <c r="K1383">
        <v>498.35</v>
      </c>
      <c r="L1383" t="str">
        <f t="shared" si="126"/>
        <v/>
      </c>
      <c r="M1383">
        <v>4</v>
      </c>
      <c r="N1383" t="str">
        <f t="shared" si="127"/>
        <v/>
      </c>
      <c r="O1383">
        <v>43</v>
      </c>
      <c r="P1383" s="11">
        <v>0</v>
      </c>
      <c r="Q1383" s="11">
        <v>1.72413793103448E-2</v>
      </c>
      <c r="R1383" s="12">
        <v>124.58750000000001</v>
      </c>
      <c r="S1383" t="s">
        <v>22</v>
      </c>
      <c r="T1383">
        <v>0</v>
      </c>
      <c r="U1383">
        <f t="shared" si="128"/>
        <v>3</v>
      </c>
      <c r="V1383">
        <f t="shared" si="129"/>
        <v>1</v>
      </c>
      <c r="W1383">
        <f t="shared" si="130"/>
        <v>4</v>
      </c>
      <c r="X1383" t="str">
        <f t="shared" si="131"/>
        <v>314</v>
      </c>
      <c r="Y1383" t="str">
        <f>IF(Table1[[#This Row],[RFM_Score]]="555","Champion", IF(AND(J1383&gt;=4,V1383&gt;=4),"Loyal", IF(U1383&lt;=2,"At Risk", IF(W1383&gt;=4,"Potential Loyalist","Others"))))</f>
        <v>Potential Loyalist</v>
      </c>
    </row>
    <row r="1384" spans="1:25">
      <c r="A1384" t="s">
        <v>11258</v>
      </c>
      <c r="B1384">
        <v>31</v>
      </c>
      <c r="C1384" t="s">
        <v>19</v>
      </c>
      <c r="D1384" t="s">
        <v>25</v>
      </c>
      <c r="E1384" s="6" t="s">
        <v>13454</v>
      </c>
      <c r="F1384" t="s">
        <v>26</v>
      </c>
      <c r="G1384">
        <v>6</v>
      </c>
      <c r="H1384">
        <v>1</v>
      </c>
      <c r="I1384">
        <v>49</v>
      </c>
      <c r="J1384">
        <v>5</v>
      </c>
      <c r="K1384">
        <v>497.76</v>
      </c>
      <c r="L1384" t="str">
        <f t="shared" si="126"/>
        <v/>
      </c>
      <c r="M1384">
        <v>4</v>
      </c>
      <c r="N1384" t="str">
        <f t="shared" si="127"/>
        <v/>
      </c>
      <c r="O1384">
        <v>65</v>
      </c>
      <c r="P1384" s="11">
        <v>0.16666666666666599</v>
      </c>
      <c r="Q1384" s="11">
        <v>0.10204081632653</v>
      </c>
      <c r="R1384" s="12">
        <v>124.44</v>
      </c>
      <c r="S1384" t="s">
        <v>22</v>
      </c>
      <c r="T1384">
        <v>0</v>
      </c>
      <c r="U1384">
        <f t="shared" si="128"/>
        <v>3</v>
      </c>
      <c r="V1384">
        <f t="shared" si="129"/>
        <v>1</v>
      </c>
      <c r="W1384">
        <f t="shared" si="130"/>
        <v>4</v>
      </c>
      <c r="X1384" t="str">
        <f t="shared" si="131"/>
        <v>314</v>
      </c>
      <c r="Y1384" t="str">
        <f>IF(Table1[[#This Row],[RFM_Score]]="555","Champion", IF(AND(J1384&gt;=4,V1384&gt;=4),"Loyal", IF(U1384&lt;=2,"At Risk", IF(W1384&gt;=4,"Potential Loyalist","Others"))))</f>
        <v>Potential Loyalist</v>
      </c>
    </row>
    <row r="1385" spans="1:25">
      <c r="A1385" t="s">
        <v>8653</v>
      </c>
      <c r="B1385">
        <v>18</v>
      </c>
      <c r="C1385" t="s">
        <v>19</v>
      </c>
      <c r="D1385" t="s">
        <v>20</v>
      </c>
      <c r="E1385" s="6" t="s">
        <v>13455</v>
      </c>
      <c r="F1385" t="s">
        <v>26</v>
      </c>
      <c r="G1385">
        <v>5</v>
      </c>
      <c r="H1385">
        <v>2</v>
      </c>
      <c r="I1385">
        <v>50</v>
      </c>
      <c r="J1385">
        <v>3</v>
      </c>
      <c r="K1385">
        <v>494.93</v>
      </c>
      <c r="L1385" t="str">
        <f t="shared" si="126"/>
        <v/>
      </c>
      <c r="M1385">
        <v>4</v>
      </c>
      <c r="N1385" t="str">
        <f t="shared" si="127"/>
        <v/>
      </c>
      <c r="O1385">
        <v>130</v>
      </c>
      <c r="P1385" s="11">
        <v>0.4</v>
      </c>
      <c r="Q1385" s="11">
        <v>0.06</v>
      </c>
      <c r="R1385" s="12">
        <v>123.7325</v>
      </c>
      <c r="S1385" t="s">
        <v>22</v>
      </c>
      <c r="T1385">
        <v>1</v>
      </c>
      <c r="U1385">
        <f t="shared" si="128"/>
        <v>1</v>
      </c>
      <c r="V1385">
        <f t="shared" si="129"/>
        <v>1</v>
      </c>
      <c r="W1385">
        <f t="shared" si="130"/>
        <v>4</v>
      </c>
      <c r="X1385" t="str">
        <f t="shared" si="131"/>
        <v>114</v>
      </c>
      <c r="Y1385" t="str">
        <f>IF(Table1[[#This Row],[RFM_Score]]="555","Champion", IF(AND(J1385&gt;=4,V1385&gt;=4),"Loyal", IF(U1385&lt;=2,"At Risk", IF(W1385&gt;=4,"Potential Loyalist","Others"))))</f>
        <v>At Risk</v>
      </c>
    </row>
    <row r="1386" spans="1:25">
      <c r="A1386" t="s">
        <v>8311</v>
      </c>
      <c r="B1386">
        <v>21</v>
      </c>
      <c r="C1386" t="s">
        <v>19</v>
      </c>
      <c r="D1386" t="s">
        <v>25</v>
      </c>
      <c r="E1386" s="6" t="s">
        <v>13456</v>
      </c>
      <c r="F1386" t="s">
        <v>21</v>
      </c>
      <c r="G1386">
        <v>3</v>
      </c>
      <c r="H1386">
        <v>1</v>
      </c>
      <c r="I1386">
        <v>46</v>
      </c>
      <c r="J1386">
        <v>1</v>
      </c>
      <c r="K1386">
        <v>491.73</v>
      </c>
      <c r="L1386" t="str">
        <f t="shared" si="126"/>
        <v/>
      </c>
      <c r="M1386">
        <v>4</v>
      </c>
      <c r="N1386" t="str">
        <f t="shared" si="127"/>
        <v/>
      </c>
      <c r="O1386">
        <v>18</v>
      </c>
      <c r="P1386" s="11">
        <v>0.33333333333333298</v>
      </c>
      <c r="Q1386" s="11">
        <v>2.1739130434782601E-2</v>
      </c>
      <c r="R1386" s="12">
        <v>122.9325</v>
      </c>
      <c r="S1386" t="s">
        <v>22</v>
      </c>
      <c r="T1386">
        <v>0</v>
      </c>
      <c r="U1386">
        <f t="shared" si="128"/>
        <v>5</v>
      </c>
      <c r="V1386">
        <f t="shared" si="129"/>
        <v>1</v>
      </c>
      <c r="W1386">
        <f t="shared" si="130"/>
        <v>4</v>
      </c>
      <c r="X1386" t="str">
        <f t="shared" si="131"/>
        <v>514</v>
      </c>
      <c r="Y1386" t="str">
        <f>IF(Table1[[#This Row],[RFM_Score]]="555","Champion", IF(AND(J1386&gt;=4,V1386&gt;=4),"Loyal", IF(U1386&lt;=2,"At Risk", IF(W1386&gt;=4,"Potential Loyalist","Others"))))</f>
        <v>Potential Loyalist</v>
      </c>
    </row>
    <row r="1387" spans="1:25">
      <c r="A1387" t="s">
        <v>7363</v>
      </c>
      <c r="B1387">
        <v>49</v>
      </c>
      <c r="C1387" t="s">
        <v>24</v>
      </c>
      <c r="D1387" t="s">
        <v>49</v>
      </c>
      <c r="E1387" s="6" t="s">
        <v>13457</v>
      </c>
      <c r="F1387" t="s">
        <v>26</v>
      </c>
      <c r="G1387">
        <v>4</v>
      </c>
      <c r="H1387">
        <v>3</v>
      </c>
      <c r="I1387">
        <v>34</v>
      </c>
      <c r="J1387">
        <v>1</v>
      </c>
      <c r="K1387">
        <v>491.06</v>
      </c>
      <c r="L1387" t="str">
        <f t="shared" si="126"/>
        <v/>
      </c>
      <c r="M1387">
        <v>4</v>
      </c>
      <c r="N1387" t="str">
        <f t="shared" si="127"/>
        <v/>
      </c>
      <c r="O1387">
        <v>2</v>
      </c>
      <c r="P1387" s="11">
        <v>0.75</v>
      </c>
      <c r="Q1387" s="11">
        <v>2.94117647058823E-2</v>
      </c>
      <c r="R1387" s="12">
        <v>122.765</v>
      </c>
      <c r="S1387" t="s">
        <v>22</v>
      </c>
      <c r="T1387">
        <v>0</v>
      </c>
      <c r="U1387">
        <f t="shared" si="128"/>
        <v>5</v>
      </c>
      <c r="V1387">
        <f t="shared" si="129"/>
        <v>1</v>
      </c>
      <c r="W1387">
        <f t="shared" si="130"/>
        <v>4</v>
      </c>
      <c r="X1387" t="str">
        <f t="shared" si="131"/>
        <v>514</v>
      </c>
      <c r="Y1387" t="str">
        <f>IF(Table1[[#This Row],[RFM_Score]]="555","Champion", IF(AND(J1387&gt;=4,V1387&gt;=4),"Loyal", IF(U1387&lt;=2,"At Risk", IF(W1387&gt;=4,"Potential Loyalist","Others"))))</f>
        <v>Potential Loyalist</v>
      </c>
    </row>
    <row r="1388" spans="1:25">
      <c r="A1388" t="s">
        <v>10434</v>
      </c>
      <c r="B1388">
        <v>52</v>
      </c>
      <c r="C1388" t="s">
        <v>19</v>
      </c>
      <c r="D1388" t="s">
        <v>25</v>
      </c>
      <c r="E1388" s="6" t="s">
        <v>13458</v>
      </c>
      <c r="F1388" t="s">
        <v>60</v>
      </c>
      <c r="G1388">
        <v>2</v>
      </c>
      <c r="H1388">
        <v>0</v>
      </c>
      <c r="I1388">
        <v>60</v>
      </c>
      <c r="J1388">
        <v>2</v>
      </c>
      <c r="K1388">
        <v>490.43</v>
      </c>
      <c r="L1388" t="str">
        <f t="shared" si="126"/>
        <v/>
      </c>
      <c r="M1388">
        <v>4</v>
      </c>
      <c r="N1388" t="str">
        <f t="shared" si="127"/>
        <v/>
      </c>
      <c r="O1388">
        <v>3</v>
      </c>
      <c r="P1388" s="11">
        <v>0</v>
      </c>
      <c r="Q1388" s="11">
        <v>3.3333333333333298E-2</v>
      </c>
      <c r="R1388" s="12">
        <v>122.6075</v>
      </c>
      <c r="S1388" t="s">
        <v>22</v>
      </c>
      <c r="T1388">
        <v>0</v>
      </c>
      <c r="U1388">
        <f t="shared" si="128"/>
        <v>5</v>
      </c>
      <c r="V1388">
        <f t="shared" si="129"/>
        <v>1</v>
      </c>
      <c r="W1388">
        <f t="shared" si="130"/>
        <v>4</v>
      </c>
      <c r="X1388" t="str">
        <f t="shared" si="131"/>
        <v>514</v>
      </c>
      <c r="Y1388" t="str">
        <f>IF(Table1[[#This Row],[RFM_Score]]="555","Champion", IF(AND(J1388&gt;=4,V1388&gt;=4),"Loyal", IF(U1388&lt;=2,"At Risk", IF(W1388&gt;=4,"Potential Loyalist","Others"))))</f>
        <v>Potential Loyalist</v>
      </c>
    </row>
    <row r="1389" spans="1:25">
      <c r="A1389" t="s">
        <v>8913</v>
      </c>
      <c r="B1389">
        <v>31</v>
      </c>
      <c r="C1389" t="s">
        <v>19</v>
      </c>
      <c r="D1389" t="s">
        <v>41</v>
      </c>
      <c r="E1389" s="6" t="s">
        <v>13459</v>
      </c>
      <c r="F1389" t="s">
        <v>30</v>
      </c>
      <c r="G1389">
        <v>4</v>
      </c>
      <c r="H1389">
        <v>1</v>
      </c>
      <c r="I1389">
        <v>51</v>
      </c>
      <c r="J1389">
        <v>4</v>
      </c>
      <c r="K1389">
        <v>489.03</v>
      </c>
      <c r="L1389" t="str">
        <f t="shared" si="126"/>
        <v/>
      </c>
      <c r="M1389">
        <v>4</v>
      </c>
      <c r="N1389" t="str">
        <f t="shared" si="127"/>
        <v/>
      </c>
      <c r="O1389">
        <v>16</v>
      </c>
      <c r="P1389" s="11">
        <v>0.25</v>
      </c>
      <c r="Q1389" s="11">
        <v>7.8431372549019607E-2</v>
      </c>
      <c r="R1389" s="12">
        <v>122.25749999999999</v>
      </c>
      <c r="S1389" t="s">
        <v>22</v>
      </c>
      <c r="T1389">
        <v>0</v>
      </c>
      <c r="U1389">
        <f t="shared" si="128"/>
        <v>5</v>
      </c>
      <c r="V1389">
        <f t="shared" si="129"/>
        <v>1</v>
      </c>
      <c r="W1389">
        <f t="shared" si="130"/>
        <v>4</v>
      </c>
      <c r="X1389" t="str">
        <f t="shared" si="131"/>
        <v>514</v>
      </c>
      <c r="Y1389" t="str">
        <f>IF(Table1[[#This Row],[RFM_Score]]="555","Champion", IF(AND(J1389&gt;=4,V1389&gt;=4),"Loyal", IF(U1389&lt;=2,"At Risk", IF(W1389&gt;=4,"Potential Loyalist","Others"))))</f>
        <v>Potential Loyalist</v>
      </c>
    </row>
    <row r="1390" spans="1:25">
      <c r="A1390" t="s">
        <v>3668</v>
      </c>
      <c r="B1390">
        <v>27</v>
      </c>
      <c r="C1390" t="s">
        <v>24</v>
      </c>
      <c r="D1390" t="s">
        <v>25</v>
      </c>
      <c r="E1390" s="6" t="s">
        <v>13460</v>
      </c>
      <c r="F1390" t="s">
        <v>26</v>
      </c>
      <c r="G1390">
        <v>3</v>
      </c>
      <c r="H1390">
        <v>0</v>
      </c>
      <c r="I1390">
        <v>52</v>
      </c>
      <c r="J1390">
        <v>4</v>
      </c>
      <c r="K1390">
        <v>488.93</v>
      </c>
      <c r="L1390" t="str">
        <f t="shared" si="126"/>
        <v/>
      </c>
      <c r="M1390">
        <v>4</v>
      </c>
      <c r="N1390" t="str">
        <f t="shared" si="127"/>
        <v/>
      </c>
      <c r="O1390">
        <v>21</v>
      </c>
      <c r="P1390" s="11">
        <v>0</v>
      </c>
      <c r="Q1390" s="11">
        <v>7.69230769230769E-2</v>
      </c>
      <c r="R1390" s="12">
        <v>122.2325</v>
      </c>
      <c r="S1390" t="s">
        <v>22</v>
      </c>
      <c r="T1390">
        <v>0</v>
      </c>
      <c r="U1390">
        <f t="shared" si="128"/>
        <v>4</v>
      </c>
      <c r="V1390">
        <f t="shared" si="129"/>
        <v>1</v>
      </c>
      <c r="W1390">
        <f t="shared" si="130"/>
        <v>4</v>
      </c>
      <c r="X1390" t="str">
        <f t="shared" si="131"/>
        <v>414</v>
      </c>
      <c r="Y1390" t="str">
        <f>IF(Table1[[#This Row],[RFM_Score]]="555","Champion", IF(AND(J1390&gt;=4,V1390&gt;=4),"Loyal", IF(U1390&lt;=2,"At Risk", IF(W1390&gt;=4,"Potential Loyalist","Others"))))</f>
        <v>Potential Loyalist</v>
      </c>
    </row>
    <row r="1391" spans="1:25">
      <c r="A1391" t="s">
        <v>5290</v>
      </c>
      <c r="B1391">
        <v>18</v>
      </c>
      <c r="C1391" t="s">
        <v>19</v>
      </c>
      <c r="D1391" t="s">
        <v>25</v>
      </c>
      <c r="E1391" s="6" t="s">
        <v>13461</v>
      </c>
      <c r="F1391" t="s">
        <v>26</v>
      </c>
      <c r="G1391">
        <v>1</v>
      </c>
      <c r="H1391">
        <v>1</v>
      </c>
      <c r="I1391">
        <v>41</v>
      </c>
      <c r="J1391">
        <v>4</v>
      </c>
      <c r="K1391">
        <v>487.75</v>
      </c>
      <c r="L1391" t="str">
        <f t="shared" si="126"/>
        <v/>
      </c>
      <c r="M1391">
        <v>4</v>
      </c>
      <c r="N1391" t="str">
        <f t="shared" si="127"/>
        <v/>
      </c>
      <c r="O1391">
        <v>14</v>
      </c>
      <c r="P1391" s="11">
        <v>1</v>
      </c>
      <c r="Q1391" s="11">
        <v>9.7560975609756101E-2</v>
      </c>
      <c r="R1391" s="12">
        <v>121.9375</v>
      </c>
      <c r="S1391" t="s">
        <v>22</v>
      </c>
      <c r="T1391">
        <v>0</v>
      </c>
      <c r="U1391">
        <f t="shared" si="128"/>
        <v>5</v>
      </c>
      <c r="V1391">
        <f t="shared" si="129"/>
        <v>1</v>
      </c>
      <c r="W1391">
        <f t="shared" si="130"/>
        <v>4</v>
      </c>
      <c r="X1391" t="str">
        <f t="shared" si="131"/>
        <v>514</v>
      </c>
      <c r="Y1391" t="str">
        <f>IF(Table1[[#This Row],[RFM_Score]]="555","Champion", IF(AND(J1391&gt;=4,V1391&gt;=4),"Loyal", IF(U1391&lt;=2,"At Risk", IF(W1391&gt;=4,"Potential Loyalist","Others"))))</f>
        <v>Potential Loyalist</v>
      </c>
    </row>
    <row r="1392" spans="1:25">
      <c r="A1392" t="s">
        <v>5419</v>
      </c>
      <c r="B1392">
        <v>24</v>
      </c>
      <c r="C1392" t="s">
        <v>19</v>
      </c>
      <c r="D1392" t="s">
        <v>25</v>
      </c>
      <c r="E1392" s="6" t="s">
        <v>13462</v>
      </c>
      <c r="F1392" t="s">
        <v>30</v>
      </c>
      <c r="G1392">
        <v>2</v>
      </c>
      <c r="H1392">
        <v>0</v>
      </c>
      <c r="I1392">
        <v>40</v>
      </c>
      <c r="J1392">
        <v>3</v>
      </c>
      <c r="K1392">
        <v>484.44</v>
      </c>
      <c r="L1392" t="str">
        <f t="shared" si="126"/>
        <v/>
      </c>
      <c r="M1392">
        <v>4</v>
      </c>
      <c r="N1392" t="str">
        <f t="shared" si="127"/>
        <v/>
      </c>
      <c r="O1392">
        <v>13</v>
      </c>
      <c r="P1392" s="11">
        <v>0</v>
      </c>
      <c r="Q1392" s="11">
        <v>7.4999999999999997E-2</v>
      </c>
      <c r="R1392" s="12">
        <v>121.11</v>
      </c>
      <c r="S1392" t="s">
        <v>22</v>
      </c>
      <c r="T1392">
        <v>0</v>
      </c>
      <c r="U1392">
        <f t="shared" si="128"/>
        <v>5</v>
      </c>
      <c r="V1392">
        <f t="shared" si="129"/>
        <v>1</v>
      </c>
      <c r="W1392">
        <f t="shared" si="130"/>
        <v>4</v>
      </c>
      <c r="X1392" t="str">
        <f t="shared" si="131"/>
        <v>514</v>
      </c>
      <c r="Y1392" t="str">
        <f>IF(Table1[[#This Row],[RFM_Score]]="555","Champion", IF(AND(J1392&gt;=4,V1392&gt;=4),"Loyal", IF(U1392&lt;=2,"At Risk", IF(W1392&gt;=4,"Potential Loyalist","Others"))))</f>
        <v>Potential Loyalist</v>
      </c>
    </row>
    <row r="1393" spans="1:25">
      <c r="A1393" t="s">
        <v>1777</v>
      </c>
      <c r="B1393">
        <v>33</v>
      </c>
      <c r="C1393" t="s">
        <v>19</v>
      </c>
      <c r="D1393" t="s">
        <v>25</v>
      </c>
      <c r="E1393" s="6" t="s">
        <v>13463</v>
      </c>
      <c r="F1393" t="s">
        <v>62</v>
      </c>
      <c r="G1393">
        <v>2</v>
      </c>
      <c r="H1393">
        <v>0</v>
      </c>
      <c r="I1393">
        <v>50</v>
      </c>
      <c r="J1393">
        <v>3</v>
      </c>
      <c r="K1393">
        <v>482.66</v>
      </c>
      <c r="L1393" t="str">
        <f t="shared" si="126"/>
        <v/>
      </c>
      <c r="M1393">
        <v>4</v>
      </c>
      <c r="N1393" t="str">
        <f t="shared" si="127"/>
        <v/>
      </c>
      <c r="O1393">
        <v>52</v>
      </c>
      <c r="P1393" s="11">
        <v>0</v>
      </c>
      <c r="Q1393" s="11">
        <v>0.06</v>
      </c>
      <c r="R1393" s="12">
        <v>120.66500000000001</v>
      </c>
      <c r="S1393" t="s">
        <v>22</v>
      </c>
      <c r="T1393">
        <v>0</v>
      </c>
      <c r="U1393">
        <f t="shared" si="128"/>
        <v>3</v>
      </c>
      <c r="V1393">
        <f t="shared" si="129"/>
        <v>1</v>
      </c>
      <c r="W1393">
        <f t="shared" si="130"/>
        <v>4</v>
      </c>
      <c r="X1393" t="str">
        <f t="shared" si="131"/>
        <v>314</v>
      </c>
      <c r="Y1393" t="str">
        <f>IF(Table1[[#This Row],[RFM_Score]]="555","Champion", IF(AND(J1393&gt;=4,V1393&gt;=4),"Loyal", IF(U1393&lt;=2,"At Risk", IF(W1393&gt;=4,"Potential Loyalist","Others"))))</f>
        <v>Potential Loyalist</v>
      </c>
    </row>
    <row r="1394" spans="1:25">
      <c r="A1394" t="s">
        <v>7123</v>
      </c>
      <c r="B1394">
        <v>36</v>
      </c>
      <c r="C1394" t="s">
        <v>19</v>
      </c>
      <c r="D1394" t="s">
        <v>49</v>
      </c>
      <c r="E1394" s="6" t="s">
        <v>13464</v>
      </c>
      <c r="F1394" t="s">
        <v>26</v>
      </c>
      <c r="G1394">
        <v>1</v>
      </c>
      <c r="H1394">
        <v>1</v>
      </c>
      <c r="I1394">
        <v>50</v>
      </c>
      <c r="J1394">
        <v>2</v>
      </c>
      <c r="K1394">
        <v>482.21</v>
      </c>
      <c r="L1394" t="str">
        <f t="shared" si="126"/>
        <v/>
      </c>
      <c r="M1394">
        <v>4</v>
      </c>
      <c r="N1394" t="str">
        <f t="shared" si="127"/>
        <v/>
      </c>
      <c r="O1394">
        <v>18</v>
      </c>
      <c r="P1394" s="11">
        <v>1</v>
      </c>
      <c r="Q1394" s="11">
        <v>0.04</v>
      </c>
      <c r="R1394" s="12">
        <v>120.55249999999999</v>
      </c>
      <c r="S1394" t="s">
        <v>22</v>
      </c>
      <c r="T1394">
        <v>0</v>
      </c>
      <c r="U1394">
        <f t="shared" si="128"/>
        <v>5</v>
      </c>
      <c r="V1394">
        <f t="shared" si="129"/>
        <v>1</v>
      </c>
      <c r="W1394">
        <f t="shared" si="130"/>
        <v>4</v>
      </c>
      <c r="X1394" t="str">
        <f t="shared" si="131"/>
        <v>514</v>
      </c>
      <c r="Y1394" t="str">
        <f>IF(Table1[[#This Row],[RFM_Score]]="555","Champion", IF(AND(J1394&gt;=4,V1394&gt;=4),"Loyal", IF(U1394&lt;=2,"At Risk", IF(W1394&gt;=4,"Potential Loyalist","Others"))))</f>
        <v>Potential Loyalist</v>
      </c>
    </row>
    <row r="1395" spans="1:25">
      <c r="A1395" t="s">
        <v>9143</v>
      </c>
      <c r="B1395">
        <v>44</v>
      </c>
      <c r="C1395" t="s">
        <v>24</v>
      </c>
      <c r="D1395" t="s">
        <v>25</v>
      </c>
      <c r="E1395" s="6" t="s">
        <v>13465</v>
      </c>
      <c r="F1395" t="s">
        <v>37</v>
      </c>
      <c r="G1395">
        <v>4</v>
      </c>
      <c r="H1395">
        <v>1</v>
      </c>
      <c r="I1395">
        <v>45</v>
      </c>
      <c r="J1395">
        <v>5</v>
      </c>
      <c r="K1395">
        <v>482.12</v>
      </c>
      <c r="L1395" t="str">
        <f t="shared" si="126"/>
        <v/>
      </c>
      <c r="M1395">
        <v>4</v>
      </c>
      <c r="N1395" t="str">
        <f t="shared" si="127"/>
        <v/>
      </c>
      <c r="O1395">
        <v>25</v>
      </c>
      <c r="P1395" s="11">
        <v>0.25</v>
      </c>
      <c r="Q1395" s="11">
        <v>0.11111111111111099</v>
      </c>
      <c r="R1395" s="12">
        <v>120.53</v>
      </c>
      <c r="S1395" t="s">
        <v>22</v>
      </c>
      <c r="T1395">
        <v>0</v>
      </c>
      <c r="U1395">
        <f t="shared" si="128"/>
        <v>4</v>
      </c>
      <c r="V1395">
        <f t="shared" si="129"/>
        <v>1</v>
      </c>
      <c r="W1395">
        <f t="shared" si="130"/>
        <v>4</v>
      </c>
      <c r="X1395" t="str">
        <f t="shared" si="131"/>
        <v>414</v>
      </c>
      <c r="Y1395" t="str">
        <f>IF(Table1[[#This Row],[RFM_Score]]="555","Champion", IF(AND(J1395&gt;=4,V1395&gt;=4),"Loyal", IF(U1395&lt;=2,"At Risk", IF(W1395&gt;=4,"Potential Loyalist","Others"))))</f>
        <v>Potential Loyalist</v>
      </c>
    </row>
    <row r="1396" spans="1:25">
      <c r="A1396" t="s">
        <v>7137</v>
      </c>
      <c r="B1396">
        <v>32</v>
      </c>
      <c r="C1396" t="s">
        <v>24</v>
      </c>
      <c r="D1396" t="s">
        <v>25</v>
      </c>
      <c r="E1396" s="6" t="s">
        <v>13466</v>
      </c>
      <c r="F1396" t="s">
        <v>60</v>
      </c>
      <c r="G1396">
        <v>4</v>
      </c>
      <c r="H1396">
        <v>0</v>
      </c>
      <c r="I1396">
        <v>50</v>
      </c>
      <c r="J1396">
        <v>2</v>
      </c>
      <c r="K1396">
        <v>479.91</v>
      </c>
      <c r="L1396" t="str">
        <f t="shared" si="126"/>
        <v/>
      </c>
      <c r="M1396">
        <v>4</v>
      </c>
      <c r="N1396" t="str">
        <f t="shared" si="127"/>
        <v/>
      </c>
      <c r="O1396">
        <v>21</v>
      </c>
      <c r="P1396" s="11">
        <v>0</v>
      </c>
      <c r="Q1396" s="11">
        <v>0.04</v>
      </c>
      <c r="R1396" s="12">
        <v>119.97750000000001</v>
      </c>
      <c r="S1396" t="s">
        <v>22</v>
      </c>
      <c r="T1396">
        <v>0</v>
      </c>
      <c r="U1396">
        <f t="shared" si="128"/>
        <v>4</v>
      </c>
      <c r="V1396">
        <f t="shared" si="129"/>
        <v>1</v>
      </c>
      <c r="W1396">
        <f t="shared" si="130"/>
        <v>4</v>
      </c>
      <c r="X1396" t="str">
        <f t="shared" si="131"/>
        <v>414</v>
      </c>
      <c r="Y1396" t="str">
        <f>IF(Table1[[#This Row],[RFM_Score]]="555","Champion", IF(AND(J1396&gt;=4,V1396&gt;=4),"Loyal", IF(U1396&lt;=2,"At Risk", IF(W1396&gt;=4,"Potential Loyalist","Others"))))</f>
        <v>Potential Loyalist</v>
      </c>
    </row>
    <row r="1397" spans="1:25">
      <c r="A1397" t="s">
        <v>6735</v>
      </c>
      <c r="B1397">
        <v>21</v>
      </c>
      <c r="C1397" t="s">
        <v>24</v>
      </c>
      <c r="D1397" t="s">
        <v>25</v>
      </c>
      <c r="E1397" s="6" t="s">
        <v>13467</v>
      </c>
      <c r="F1397" t="s">
        <v>21</v>
      </c>
      <c r="G1397">
        <v>3</v>
      </c>
      <c r="H1397">
        <v>1</v>
      </c>
      <c r="I1397">
        <v>41</v>
      </c>
      <c r="J1397">
        <v>2</v>
      </c>
      <c r="K1397">
        <v>476.45</v>
      </c>
      <c r="L1397" t="str">
        <f t="shared" si="126"/>
        <v/>
      </c>
      <c r="M1397">
        <v>4</v>
      </c>
      <c r="N1397" t="str">
        <f t="shared" si="127"/>
        <v/>
      </c>
      <c r="O1397">
        <v>82</v>
      </c>
      <c r="P1397" s="11">
        <v>0.33333333333333298</v>
      </c>
      <c r="Q1397" s="11">
        <v>4.8780487804878002E-2</v>
      </c>
      <c r="R1397" s="12">
        <v>119.1125</v>
      </c>
      <c r="S1397" t="s">
        <v>22</v>
      </c>
      <c r="T1397">
        <v>0</v>
      </c>
      <c r="U1397">
        <f t="shared" si="128"/>
        <v>2</v>
      </c>
      <c r="V1397">
        <f t="shared" si="129"/>
        <v>1</v>
      </c>
      <c r="W1397">
        <f t="shared" si="130"/>
        <v>4</v>
      </c>
      <c r="X1397" t="str">
        <f t="shared" si="131"/>
        <v>214</v>
      </c>
      <c r="Y1397" t="str">
        <f>IF(Table1[[#This Row],[RFM_Score]]="555","Champion", IF(AND(J1397&gt;=4,V1397&gt;=4),"Loyal", IF(U1397&lt;=2,"At Risk", IF(W1397&gt;=4,"Potential Loyalist","Others"))))</f>
        <v>At Risk</v>
      </c>
    </row>
    <row r="1398" spans="1:25">
      <c r="A1398" t="s">
        <v>5367</v>
      </c>
      <c r="B1398">
        <v>28</v>
      </c>
      <c r="C1398" t="s">
        <v>24</v>
      </c>
      <c r="D1398" t="s">
        <v>25</v>
      </c>
      <c r="E1398" s="6" t="s">
        <v>13468</v>
      </c>
      <c r="F1398" t="s">
        <v>26</v>
      </c>
      <c r="G1398">
        <v>1</v>
      </c>
      <c r="H1398">
        <v>0</v>
      </c>
      <c r="I1398">
        <v>53</v>
      </c>
      <c r="J1398">
        <v>3</v>
      </c>
      <c r="K1398">
        <v>475.62</v>
      </c>
      <c r="L1398" t="str">
        <f t="shared" si="126"/>
        <v/>
      </c>
      <c r="M1398">
        <v>4</v>
      </c>
      <c r="N1398" t="str">
        <f t="shared" si="127"/>
        <v/>
      </c>
      <c r="O1398">
        <v>5</v>
      </c>
      <c r="P1398" s="11">
        <v>0</v>
      </c>
      <c r="Q1398" s="11">
        <v>5.6603773584905599E-2</v>
      </c>
      <c r="R1398" s="12">
        <v>118.905</v>
      </c>
      <c r="S1398" t="s">
        <v>22</v>
      </c>
      <c r="T1398">
        <v>1</v>
      </c>
      <c r="U1398">
        <f t="shared" si="128"/>
        <v>5</v>
      </c>
      <c r="V1398">
        <f t="shared" si="129"/>
        <v>1</v>
      </c>
      <c r="W1398">
        <f t="shared" si="130"/>
        <v>4</v>
      </c>
      <c r="X1398" t="str">
        <f t="shared" si="131"/>
        <v>514</v>
      </c>
      <c r="Y1398" t="str">
        <f>IF(Table1[[#This Row],[RFM_Score]]="555","Champion", IF(AND(J1398&gt;=4,V1398&gt;=4),"Loyal", IF(U1398&lt;=2,"At Risk", IF(W1398&gt;=4,"Potential Loyalist","Others"))))</f>
        <v>Potential Loyalist</v>
      </c>
    </row>
    <row r="1399" spans="1:25">
      <c r="A1399" t="s">
        <v>9412</v>
      </c>
      <c r="B1399">
        <v>22</v>
      </c>
      <c r="C1399" t="s">
        <v>19</v>
      </c>
      <c r="D1399" t="s">
        <v>25</v>
      </c>
      <c r="E1399" s="6" t="s">
        <v>13469</v>
      </c>
      <c r="F1399" t="s">
        <v>30</v>
      </c>
      <c r="G1399">
        <v>4</v>
      </c>
      <c r="H1399">
        <v>2</v>
      </c>
      <c r="I1399">
        <v>51</v>
      </c>
      <c r="J1399">
        <v>3</v>
      </c>
      <c r="K1399">
        <v>473.99</v>
      </c>
      <c r="L1399" t="str">
        <f t="shared" si="126"/>
        <v/>
      </c>
      <c r="M1399">
        <v>4</v>
      </c>
      <c r="N1399" t="str">
        <f t="shared" si="127"/>
        <v/>
      </c>
      <c r="O1399">
        <v>130</v>
      </c>
      <c r="P1399" s="11">
        <v>0.5</v>
      </c>
      <c r="Q1399" s="11">
        <v>5.8823529411764698E-2</v>
      </c>
      <c r="R1399" s="12">
        <v>118.4975</v>
      </c>
      <c r="S1399" t="s">
        <v>22</v>
      </c>
      <c r="T1399">
        <v>1</v>
      </c>
      <c r="U1399">
        <f t="shared" si="128"/>
        <v>1</v>
      </c>
      <c r="V1399">
        <f t="shared" si="129"/>
        <v>1</v>
      </c>
      <c r="W1399">
        <f t="shared" si="130"/>
        <v>4</v>
      </c>
      <c r="X1399" t="str">
        <f t="shared" si="131"/>
        <v>114</v>
      </c>
      <c r="Y1399" t="str">
        <f>IF(Table1[[#This Row],[RFM_Score]]="555","Champion", IF(AND(J1399&gt;=4,V1399&gt;=4),"Loyal", IF(U1399&lt;=2,"At Risk", IF(W1399&gt;=4,"Potential Loyalist","Others"))))</f>
        <v>At Risk</v>
      </c>
    </row>
    <row r="1400" spans="1:25">
      <c r="A1400" t="s">
        <v>11487</v>
      </c>
      <c r="B1400">
        <v>28</v>
      </c>
      <c r="C1400" t="s">
        <v>33</v>
      </c>
      <c r="D1400" t="s">
        <v>25</v>
      </c>
      <c r="E1400" s="6" t="s">
        <v>13470</v>
      </c>
      <c r="F1400" t="s">
        <v>60</v>
      </c>
      <c r="G1400">
        <v>2</v>
      </c>
      <c r="H1400">
        <v>0</v>
      </c>
      <c r="I1400">
        <v>47</v>
      </c>
      <c r="J1400">
        <v>2</v>
      </c>
      <c r="K1400">
        <v>473.85</v>
      </c>
      <c r="L1400" t="str">
        <f t="shared" si="126"/>
        <v/>
      </c>
      <c r="M1400">
        <v>4</v>
      </c>
      <c r="N1400" t="str">
        <f t="shared" si="127"/>
        <v/>
      </c>
      <c r="O1400">
        <v>44</v>
      </c>
      <c r="P1400" s="11">
        <v>0</v>
      </c>
      <c r="Q1400" s="11">
        <v>4.2553191489361701E-2</v>
      </c>
      <c r="R1400" s="12">
        <v>118.46250000000001</v>
      </c>
      <c r="S1400" t="s">
        <v>22</v>
      </c>
      <c r="T1400">
        <v>0</v>
      </c>
      <c r="U1400">
        <f t="shared" si="128"/>
        <v>3</v>
      </c>
      <c r="V1400">
        <f t="shared" si="129"/>
        <v>1</v>
      </c>
      <c r="W1400">
        <f t="shared" si="130"/>
        <v>4</v>
      </c>
      <c r="X1400" t="str">
        <f t="shared" si="131"/>
        <v>314</v>
      </c>
      <c r="Y1400" t="str">
        <f>IF(Table1[[#This Row],[RFM_Score]]="555","Champion", IF(AND(J1400&gt;=4,V1400&gt;=4),"Loyal", IF(U1400&lt;=2,"At Risk", IF(W1400&gt;=4,"Potential Loyalist","Others"))))</f>
        <v>Potential Loyalist</v>
      </c>
    </row>
    <row r="1401" spans="1:25">
      <c r="A1401" t="s">
        <v>1311</v>
      </c>
      <c r="B1401">
        <v>49</v>
      </c>
      <c r="C1401" t="s">
        <v>24</v>
      </c>
      <c r="D1401" t="s">
        <v>29</v>
      </c>
      <c r="E1401" s="6" t="s">
        <v>13471</v>
      </c>
      <c r="F1401" t="s">
        <v>30</v>
      </c>
      <c r="G1401">
        <v>1</v>
      </c>
      <c r="H1401">
        <v>0</v>
      </c>
      <c r="I1401">
        <v>48</v>
      </c>
      <c r="J1401">
        <v>1</v>
      </c>
      <c r="K1401">
        <v>471.22</v>
      </c>
      <c r="L1401" t="str">
        <f t="shared" si="126"/>
        <v/>
      </c>
      <c r="M1401">
        <v>4</v>
      </c>
      <c r="N1401" t="str">
        <f t="shared" si="127"/>
        <v/>
      </c>
      <c r="O1401">
        <v>5</v>
      </c>
      <c r="P1401" s="11">
        <v>0</v>
      </c>
      <c r="Q1401" s="11">
        <v>2.0833333333333301E-2</v>
      </c>
      <c r="R1401" s="12">
        <v>117.80500000000001</v>
      </c>
      <c r="S1401" t="s">
        <v>22</v>
      </c>
      <c r="T1401">
        <v>0</v>
      </c>
      <c r="U1401">
        <f t="shared" si="128"/>
        <v>5</v>
      </c>
      <c r="V1401">
        <f t="shared" si="129"/>
        <v>1</v>
      </c>
      <c r="W1401">
        <f t="shared" si="130"/>
        <v>4</v>
      </c>
      <c r="X1401" t="str">
        <f t="shared" si="131"/>
        <v>514</v>
      </c>
      <c r="Y1401" t="str">
        <f>IF(Table1[[#This Row],[RFM_Score]]="555","Champion", IF(AND(J1401&gt;=4,V1401&gt;=4),"Loyal", IF(U1401&lt;=2,"At Risk", IF(W1401&gt;=4,"Potential Loyalist","Others"))))</f>
        <v>Potential Loyalist</v>
      </c>
    </row>
    <row r="1402" spans="1:25">
      <c r="A1402" t="s">
        <v>6962</v>
      </c>
      <c r="B1402">
        <v>19</v>
      </c>
      <c r="C1402" t="s">
        <v>19</v>
      </c>
      <c r="D1402" t="s">
        <v>35</v>
      </c>
      <c r="E1402" s="6" t="s">
        <v>13472</v>
      </c>
      <c r="F1402" t="s">
        <v>21</v>
      </c>
      <c r="G1402">
        <v>6</v>
      </c>
      <c r="H1402">
        <v>3</v>
      </c>
      <c r="I1402">
        <v>60</v>
      </c>
      <c r="J1402">
        <v>1</v>
      </c>
      <c r="K1402">
        <v>471.14</v>
      </c>
      <c r="L1402" t="str">
        <f t="shared" si="126"/>
        <v/>
      </c>
      <c r="M1402">
        <v>4</v>
      </c>
      <c r="N1402" t="str">
        <f t="shared" si="127"/>
        <v/>
      </c>
      <c r="O1402">
        <v>35</v>
      </c>
      <c r="P1402" s="11">
        <v>0.5</v>
      </c>
      <c r="Q1402" s="11">
        <v>1.6666666666666601E-2</v>
      </c>
      <c r="R1402" s="12">
        <v>117.785</v>
      </c>
      <c r="S1402" t="s">
        <v>22</v>
      </c>
      <c r="T1402">
        <v>0</v>
      </c>
      <c r="U1402">
        <f t="shared" si="128"/>
        <v>4</v>
      </c>
      <c r="V1402">
        <f t="shared" si="129"/>
        <v>1</v>
      </c>
      <c r="W1402">
        <f t="shared" si="130"/>
        <v>4</v>
      </c>
      <c r="X1402" t="str">
        <f t="shared" si="131"/>
        <v>414</v>
      </c>
      <c r="Y1402" t="str">
        <f>IF(Table1[[#This Row],[RFM_Score]]="555","Champion", IF(AND(J1402&gt;=4,V1402&gt;=4),"Loyal", IF(U1402&lt;=2,"At Risk", IF(W1402&gt;=4,"Potential Loyalist","Others"))))</f>
        <v>Potential Loyalist</v>
      </c>
    </row>
    <row r="1403" spans="1:25">
      <c r="A1403" t="s">
        <v>3901</v>
      </c>
      <c r="B1403">
        <v>30</v>
      </c>
      <c r="C1403" t="s">
        <v>24</v>
      </c>
      <c r="D1403" t="s">
        <v>25</v>
      </c>
      <c r="E1403" s="6" t="s">
        <v>13473</v>
      </c>
      <c r="F1403" t="s">
        <v>37</v>
      </c>
      <c r="G1403">
        <v>2</v>
      </c>
      <c r="H1403">
        <v>0</v>
      </c>
      <c r="I1403">
        <v>51</v>
      </c>
      <c r="J1403">
        <v>3</v>
      </c>
      <c r="K1403">
        <v>470.87</v>
      </c>
      <c r="L1403" t="str">
        <f t="shared" si="126"/>
        <v/>
      </c>
      <c r="M1403">
        <v>4</v>
      </c>
      <c r="N1403" t="str">
        <f t="shared" si="127"/>
        <v/>
      </c>
      <c r="O1403">
        <v>18</v>
      </c>
      <c r="P1403" s="11">
        <v>0</v>
      </c>
      <c r="Q1403" s="11">
        <v>5.8823529411764698E-2</v>
      </c>
      <c r="R1403" s="12">
        <v>117.7175</v>
      </c>
      <c r="S1403" t="s">
        <v>22</v>
      </c>
      <c r="T1403">
        <v>0</v>
      </c>
      <c r="U1403">
        <f t="shared" si="128"/>
        <v>5</v>
      </c>
      <c r="V1403">
        <f t="shared" si="129"/>
        <v>1</v>
      </c>
      <c r="W1403">
        <f t="shared" si="130"/>
        <v>4</v>
      </c>
      <c r="X1403" t="str">
        <f t="shared" si="131"/>
        <v>514</v>
      </c>
      <c r="Y1403" t="str">
        <f>IF(Table1[[#This Row],[RFM_Score]]="555","Champion", IF(AND(J1403&gt;=4,V1403&gt;=4),"Loyal", IF(U1403&lt;=2,"At Risk", IF(W1403&gt;=4,"Potential Loyalist","Others"))))</f>
        <v>Potential Loyalist</v>
      </c>
    </row>
    <row r="1404" spans="1:25">
      <c r="A1404" t="s">
        <v>495</v>
      </c>
      <c r="B1404">
        <v>28</v>
      </c>
      <c r="C1404" t="s">
        <v>19</v>
      </c>
      <c r="D1404" t="s">
        <v>25</v>
      </c>
      <c r="E1404" s="6" t="s">
        <v>13474</v>
      </c>
      <c r="F1404" t="s">
        <v>21</v>
      </c>
      <c r="G1404">
        <v>4</v>
      </c>
      <c r="H1404">
        <v>1</v>
      </c>
      <c r="I1404">
        <v>56</v>
      </c>
      <c r="J1404">
        <v>3</v>
      </c>
      <c r="K1404">
        <v>470.26</v>
      </c>
      <c r="L1404" t="str">
        <f t="shared" si="126"/>
        <v/>
      </c>
      <c r="M1404">
        <v>4</v>
      </c>
      <c r="N1404" t="str">
        <f t="shared" si="127"/>
        <v/>
      </c>
      <c r="O1404">
        <v>14</v>
      </c>
      <c r="P1404" s="11">
        <v>0.25</v>
      </c>
      <c r="Q1404" s="11">
        <v>5.3571428571428499E-2</v>
      </c>
      <c r="R1404" s="12">
        <v>117.565</v>
      </c>
      <c r="S1404" t="s">
        <v>22</v>
      </c>
      <c r="T1404">
        <v>0</v>
      </c>
      <c r="U1404">
        <f t="shared" si="128"/>
        <v>5</v>
      </c>
      <c r="V1404">
        <f t="shared" si="129"/>
        <v>1</v>
      </c>
      <c r="W1404">
        <f t="shared" si="130"/>
        <v>4</v>
      </c>
      <c r="X1404" t="str">
        <f t="shared" si="131"/>
        <v>514</v>
      </c>
      <c r="Y1404" t="str">
        <f>IF(Table1[[#This Row],[RFM_Score]]="555","Champion", IF(AND(J1404&gt;=4,V1404&gt;=4),"Loyal", IF(U1404&lt;=2,"At Risk", IF(W1404&gt;=4,"Potential Loyalist","Others"))))</f>
        <v>Potential Loyalist</v>
      </c>
    </row>
    <row r="1405" spans="1:25">
      <c r="A1405" t="s">
        <v>6808</v>
      </c>
      <c r="B1405">
        <v>35</v>
      </c>
      <c r="C1405" t="s">
        <v>24</v>
      </c>
      <c r="D1405" t="s">
        <v>25</v>
      </c>
      <c r="E1405" s="6" t="s">
        <v>13475</v>
      </c>
      <c r="F1405" t="s">
        <v>62</v>
      </c>
      <c r="G1405">
        <v>2</v>
      </c>
      <c r="H1405">
        <v>1</v>
      </c>
      <c r="I1405">
        <v>47</v>
      </c>
      <c r="J1405">
        <v>5</v>
      </c>
      <c r="K1405">
        <v>466.14</v>
      </c>
      <c r="L1405" t="str">
        <f t="shared" si="126"/>
        <v/>
      </c>
      <c r="M1405">
        <v>4</v>
      </c>
      <c r="N1405" t="str">
        <f t="shared" si="127"/>
        <v/>
      </c>
      <c r="O1405">
        <v>1</v>
      </c>
      <c r="P1405" s="11">
        <v>0.5</v>
      </c>
      <c r="Q1405" s="11">
        <v>0.10638297872340401</v>
      </c>
      <c r="R1405" s="12">
        <v>116.535</v>
      </c>
      <c r="S1405" t="s">
        <v>22</v>
      </c>
      <c r="T1405">
        <v>0</v>
      </c>
      <c r="U1405">
        <f t="shared" si="128"/>
        <v>5</v>
      </c>
      <c r="V1405">
        <f t="shared" si="129"/>
        <v>1</v>
      </c>
      <c r="W1405">
        <f t="shared" si="130"/>
        <v>4</v>
      </c>
      <c r="X1405" t="str">
        <f t="shared" si="131"/>
        <v>514</v>
      </c>
      <c r="Y1405" t="str">
        <f>IF(Table1[[#This Row],[RFM_Score]]="555","Champion", IF(AND(J1405&gt;=4,V1405&gt;=4),"Loyal", IF(U1405&lt;=2,"At Risk", IF(W1405&gt;=4,"Potential Loyalist","Others"))))</f>
        <v>Potential Loyalist</v>
      </c>
    </row>
    <row r="1406" spans="1:25">
      <c r="A1406" t="s">
        <v>10652</v>
      </c>
      <c r="B1406">
        <v>38</v>
      </c>
      <c r="C1406" t="s">
        <v>24</v>
      </c>
      <c r="D1406" t="s">
        <v>25</v>
      </c>
      <c r="E1406" s="6" t="s">
        <v>13476</v>
      </c>
      <c r="F1406" t="s">
        <v>37</v>
      </c>
      <c r="G1406">
        <v>3</v>
      </c>
      <c r="H1406">
        <v>0</v>
      </c>
      <c r="I1406">
        <v>38</v>
      </c>
      <c r="J1406">
        <v>0</v>
      </c>
      <c r="K1406">
        <v>464.56</v>
      </c>
      <c r="L1406" t="str">
        <f t="shared" si="126"/>
        <v/>
      </c>
      <c r="M1406">
        <v>4</v>
      </c>
      <c r="N1406" t="str">
        <f t="shared" si="127"/>
        <v/>
      </c>
      <c r="O1406">
        <v>22</v>
      </c>
      <c r="P1406" s="11">
        <v>0</v>
      </c>
      <c r="Q1406" s="11">
        <v>0</v>
      </c>
      <c r="R1406" s="12">
        <v>116.14</v>
      </c>
      <c r="S1406" t="s">
        <v>22</v>
      </c>
      <c r="T1406">
        <v>0</v>
      </c>
      <c r="U1406">
        <f t="shared" si="128"/>
        <v>4</v>
      </c>
      <c r="V1406">
        <f t="shared" si="129"/>
        <v>1</v>
      </c>
      <c r="W1406">
        <f t="shared" si="130"/>
        <v>4</v>
      </c>
      <c r="X1406" t="str">
        <f t="shared" si="131"/>
        <v>414</v>
      </c>
      <c r="Y1406" t="str">
        <f>IF(Table1[[#This Row],[RFM_Score]]="555","Champion", IF(AND(J1406&gt;=4,V1406&gt;=4),"Loyal", IF(U1406&lt;=2,"At Risk", IF(W1406&gt;=4,"Potential Loyalist","Others"))))</f>
        <v>Potential Loyalist</v>
      </c>
    </row>
    <row r="1407" spans="1:25">
      <c r="A1407" t="s">
        <v>10218</v>
      </c>
      <c r="B1407">
        <v>37</v>
      </c>
      <c r="C1407" t="s">
        <v>24</v>
      </c>
      <c r="D1407" t="s">
        <v>46</v>
      </c>
      <c r="E1407" s="6" t="s">
        <v>13477</v>
      </c>
      <c r="F1407" t="s">
        <v>30</v>
      </c>
      <c r="G1407">
        <v>3</v>
      </c>
      <c r="H1407">
        <v>0</v>
      </c>
      <c r="I1407">
        <v>44</v>
      </c>
      <c r="J1407">
        <v>1</v>
      </c>
      <c r="K1407">
        <v>461.69</v>
      </c>
      <c r="L1407" t="str">
        <f t="shared" si="126"/>
        <v/>
      </c>
      <c r="M1407">
        <v>4</v>
      </c>
      <c r="N1407" t="str">
        <f t="shared" si="127"/>
        <v/>
      </c>
      <c r="O1407">
        <v>62</v>
      </c>
      <c r="P1407" s="11">
        <v>0</v>
      </c>
      <c r="Q1407" s="11">
        <v>2.27272727272727E-2</v>
      </c>
      <c r="R1407" s="12">
        <v>115.4225</v>
      </c>
      <c r="S1407" t="s">
        <v>22</v>
      </c>
      <c r="T1407">
        <v>0</v>
      </c>
      <c r="U1407">
        <f t="shared" si="128"/>
        <v>3</v>
      </c>
      <c r="V1407">
        <f t="shared" si="129"/>
        <v>1</v>
      </c>
      <c r="W1407">
        <f t="shared" si="130"/>
        <v>4</v>
      </c>
      <c r="X1407" t="str">
        <f t="shared" si="131"/>
        <v>314</v>
      </c>
      <c r="Y1407" t="str">
        <f>IF(Table1[[#This Row],[RFM_Score]]="555","Champion", IF(AND(J1407&gt;=4,V1407&gt;=4),"Loyal", IF(U1407&lt;=2,"At Risk", IF(W1407&gt;=4,"Potential Loyalist","Others"))))</f>
        <v>Potential Loyalist</v>
      </c>
    </row>
    <row r="1408" spans="1:25">
      <c r="A1408" t="s">
        <v>10951</v>
      </c>
      <c r="B1408">
        <v>25</v>
      </c>
      <c r="C1408" t="s">
        <v>24</v>
      </c>
      <c r="D1408" t="s">
        <v>49</v>
      </c>
      <c r="E1408" s="6" t="s">
        <v>13478</v>
      </c>
      <c r="F1408" t="s">
        <v>26</v>
      </c>
      <c r="G1408">
        <v>1</v>
      </c>
      <c r="H1408">
        <v>0</v>
      </c>
      <c r="I1408">
        <v>58</v>
      </c>
      <c r="J1408">
        <v>2</v>
      </c>
      <c r="K1408">
        <v>460.07</v>
      </c>
      <c r="L1408" t="str">
        <f t="shared" si="126"/>
        <v/>
      </c>
      <c r="M1408">
        <v>4</v>
      </c>
      <c r="N1408" t="str">
        <f t="shared" si="127"/>
        <v/>
      </c>
      <c r="O1408">
        <v>38</v>
      </c>
      <c r="P1408" s="11">
        <v>0</v>
      </c>
      <c r="Q1408" s="11">
        <v>3.4482758620689599E-2</v>
      </c>
      <c r="R1408" s="12">
        <v>115.0175</v>
      </c>
      <c r="S1408" t="s">
        <v>22</v>
      </c>
      <c r="T1408">
        <v>0</v>
      </c>
      <c r="U1408">
        <f t="shared" si="128"/>
        <v>4</v>
      </c>
      <c r="V1408">
        <f t="shared" si="129"/>
        <v>1</v>
      </c>
      <c r="W1408">
        <f t="shared" si="130"/>
        <v>4</v>
      </c>
      <c r="X1408" t="str">
        <f t="shared" si="131"/>
        <v>414</v>
      </c>
      <c r="Y1408" t="str">
        <f>IF(Table1[[#This Row],[RFM_Score]]="555","Champion", IF(AND(J1408&gt;=4,V1408&gt;=4),"Loyal", IF(U1408&lt;=2,"At Risk", IF(W1408&gt;=4,"Potential Loyalist","Others"))))</f>
        <v>Potential Loyalist</v>
      </c>
    </row>
    <row r="1409" spans="1:25">
      <c r="A1409" t="s">
        <v>8319</v>
      </c>
      <c r="B1409">
        <v>44</v>
      </c>
      <c r="C1409" t="s">
        <v>24</v>
      </c>
      <c r="D1409" t="s">
        <v>29</v>
      </c>
      <c r="E1409" s="6" t="s">
        <v>13479</v>
      </c>
      <c r="F1409" t="s">
        <v>26</v>
      </c>
      <c r="G1409">
        <v>0</v>
      </c>
      <c r="H1409">
        <v>0</v>
      </c>
      <c r="I1409">
        <v>56</v>
      </c>
      <c r="J1409">
        <v>2</v>
      </c>
      <c r="K1409">
        <v>459.45</v>
      </c>
      <c r="L1409" t="str">
        <f t="shared" si="126"/>
        <v/>
      </c>
      <c r="M1409">
        <v>4</v>
      </c>
      <c r="N1409" t="str">
        <f t="shared" si="127"/>
        <v/>
      </c>
      <c r="O1409">
        <v>49</v>
      </c>
      <c r="P1409" s="11">
        <v>0</v>
      </c>
      <c r="Q1409" s="11">
        <v>3.5714285714285698E-2</v>
      </c>
      <c r="R1409" s="12">
        <v>114.8625</v>
      </c>
      <c r="S1409" t="s">
        <v>22</v>
      </c>
      <c r="T1409">
        <v>0</v>
      </c>
      <c r="U1409">
        <f t="shared" si="128"/>
        <v>3</v>
      </c>
      <c r="V1409">
        <f t="shared" si="129"/>
        <v>1</v>
      </c>
      <c r="W1409">
        <f t="shared" si="130"/>
        <v>4</v>
      </c>
      <c r="X1409" t="str">
        <f t="shared" si="131"/>
        <v>314</v>
      </c>
      <c r="Y1409" t="str">
        <f>IF(Table1[[#This Row],[RFM_Score]]="555","Champion", IF(AND(J1409&gt;=4,V1409&gt;=4),"Loyal", IF(U1409&lt;=2,"At Risk", IF(W1409&gt;=4,"Potential Loyalist","Others"))))</f>
        <v>Potential Loyalist</v>
      </c>
    </row>
    <row r="1410" spans="1:25">
      <c r="A1410" t="s">
        <v>9912</v>
      </c>
      <c r="B1410">
        <v>34</v>
      </c>
      <c r="C1410" t="s">
        <v>19</v>
      </c>
      <c r="D1410" t="s">
        <v>25</v>
      </c>
      <c r="E1410" s="6" t="s">
        <v>13480</v>
      </c>
      <c r="F1410" t="s">
        <v>21</v>
      </c>
      <c r="G1410">
        <v>3</v>
      </c>
      <c r="H1410">
        <v>0</v>
      </c>
      <c r="I1410">
        <v>38</v>
      </c>
      <c r="J1410">
        <v>4</v>
      </c>
      <c r="K1410">
        <v>455.23</v>
      </c>
      <c r="L1410" t="str">
        <f t="shared" ref="L1410:L1473" si="132">IF(OR(K1410&lt;$AC$10, K1410&gt;$AC$11), "OUTLIER", "")</f>
        <v/>
      </c>
      <c r="M1410">
        <v>4</v>
      </c>
      <c r="N1410" t="str">
        <f t="shared" ref="N1410:N1473" si="133">IF(OR(M1410&lt;$AC$16, M1410&gt;$AC$17), "OUTLIER", "")</f>
        <v/>
      </c>
      <c r="O1410">
        <v>30</v>
      </c>
      <c r="P1410" s="11">
        <v>0</v>
      </c>
      <c r="Q1410" s="11">
        <v>0.105263157894736</v>
      </c>
      <c r="R1410" s="12">
        <v>113.8075</v>
      </c>
      <c r="S1410" t="s">
        <v>22</v>
      </c>
      <c r="T1410">
        <v>0</v>
      </c>
      <c r="U1410">
        <f t="shared" ref="U1410:U1473" si="134">IF(O1410&lt;=20,5,IF(O1410&lt;=40,4,IF(O1410&lt;=70,3,IF(O1410&lt;=100,2,1))))</f>
        <v>4</v>
      </c>
      <c r="V1410">
        <f t="shared" ref="V1410:V1473" si="135">IF(M1410&gt;=11,5,IF(M1410&gt;=9,4,IF(M1410&gt;=7,3,IF(M1410&gt;=5,2,1))))</f>
        <v>1</v>
      </c>
      <c r="W1410">
        <f t="shared" ref="W1410:W1473" si="136">IF(K1410&gt;=500,5,IF(K1410&gt;=300,4,IF(K1410&gt;=150,3,IF(K1410&gt;=50,2,1))))</f>
        <v>4</v>
      </c>
      <c r="X1410" t="str">
        <f t="shared" ref="X1410:X1473" si="137">U1410 &amp; V1410 &amp; W1410</f>
        <v>414</v>
      </c>
      <c r="Y1410" t="str">
        <f>IF(Table1[[#This Row],[RFM_Score]]="555","Champion", IF(AND(J1410&gt;=4,V1410&gt;=4),"Loyal", IF(U1410&lt;=2,"At Risk", IF(W1410&gt;=4,"Potential Loyalist","Others"))))</f>
        <v>Potential Loyalist</v>
      </c>
    </row>
    <row r="1411" spans="1:25">
      <c r="A1411" t="s">
        <v>7890</v>
      </c>
      <c r="B1411">
        <v>41</v>
      </c>
      <c r="C1411" t="s">
        <v>24</v>
      </c>
      <c r="D1411" t="s">
        <v>41</v>
      </c>
      <c r="E1411" s="6" t="s">
        <v>13481</v>
      </c>
      <c r="F1411" t="s">
        <v>26</v>
      </c>
      <c r="G1411">
        <v>5</v>
      </c>
      <c r="H1411">
        <v>2</v>
      </c>
      <c r="I1411">
        <v>51</v>
      </c>
      <c r="J1411">
        <v>1</v>
      </c>
      <c r="K1411">
        <v>454.97</v>
      </c>
      <c r="L1411" t="str">
        <f t="shared" si="132"/>
        <v/>
      </c>
      <c r="M1411">
        <v>4</v>
      </c>
      <c r="N1411" t="str">
        <f t="shared" si="133"/>
        <v/>
      </c>
      <c r="O1411">
        <v>20</v>
      </c>
      <c r="P1411" s="11">
        <v>0.4</v>
      </c>
      <c r="Q1411" s="11">
        <v>1.9607843137254902E-2</v>
      </c>
      <c r="R1411" s="12">
        <v>113.74250000000001</v>
      </c>
      <c r="S1411" t="s">
        <v>22</v>
      </c>
      <c r="T1411">
        <v>0</v>
      </c>
      <c r="U1411">
        <f t="shared" si="134"/>
        <v>5</v>
      </c>
      <c r="V1411">
        <f t="shared" si="135"/>
        <v>1</v>
      </c>
      <c r="W1411">
        <f t="shared" si="136"/>
        <v>4</v>
      </c>
      <c r="X1411" t="str">
        <f t="shared" si="137"/>
        <v>514</v>
      </c>
      <c r="Y1411" t="str">
        <f>IF(Table1[[#This Row],[RFM_Score]]="555","Champion", IF(AND(J1411&gt;=4,V1411&gt;=4),"Loyal", IF(U1411&lt;=2,"At Risk", IF(W1411&gt;=4,"Potential Loyalist","Others"))))</f>
        <v>Potential Loyalist</v>
      </c>
    </row>
    <row r="1412" spans="1:25">
      <c r="A1412" t="s">
        <v>291</v>
      </c>
      <c r="B1412">
        <v>18</v>
      </c>
      <c r="C1412" t="s">
        <v>24</v>
      </c>
      <c r="D1412" t="s">
        <v>29</v>
      </c>
      <c r="E1412" s="6" t="s">
        <v>13482</v>
      </c>
      <c r="F1412" t="s">
        <v>60</v>
      </c>
      <c r="G1412">
        <v>0</v>
      </c>
      <c r="H1412">
        <v>0</v>
      </c>
      <c r="I1412">
        <v>40</v>
      </c>
      <c r="J1412">
        <v>2</v>
      </c>
      <c r="K1412">
        <v>454.85</v>
      </c>
      <c r="L1412" t="str">
        <f t="shared" si="132"/>
        <v/>
      </c>
      <c r="M1412">
        <v>4</v>
      </c>
      <c r="N1412" t="str">
        <f t="shared" si="133"/>
        <v/>
      </c>
      <c r="O1412">
        <v>9</v>
      </c>
      <c r="P1412" s="11">
        <v>0</v>
      </c>
      <c r="Q1412" s="11">
        <v>0.05</v>
      </c>
      <c r="R1412" s="12">
        <v>113.71250000000001</v>
      </c>
      <c r="S1412" t="s">
        <v>22</v>
      </c>
      <c r="T1412">
        <v>0</v>
      </c>
      <c r="U1412">
        <f t="shared" si="134"/>
        <v>5</v>
      </c>
      <c r="V1412">
        <f t="shared" si="135"/>
        <v>1</v>
      </c>
      <c r="W1412">
        <f t="shared" si="136"/>
        <v>4</v>
      </c>
      <c r="X1412" t="str">
        <f t="shared" si="137"/>
        <v>514</v>
      </c>
      <c r="Y1412" t="str">
        <f>IF(Table1[[#This Row],[RFM_Score]]="555","Champion", IF(AND(J1412&gt;=4,V1412&gt;=4),"Loyal", IF(U1412&lt;=2,"At Risk", IF(W1412&gt;=4,"Potential Loyalist","Others"))))</f>
        <v>Potential Loyalist</v>
      </c>
    </row>
    <row r="1413" spans="1:25">
      <c r="A1413" t="s">
        <v>7580</v>
      </c>
      <c r="B1413">
        <v>51</v>
      </c>
      <c r="C1413" t="s">
        <v>24</v>
      </c>
      <c r="D1413" t="s">
        <v>35</v>
      </c>
      <c r="E1413" s="6" t="s">
        <v>13483</v>
      </c>
      <c r="F1413" t="s">
        <v>30</v>
      </c>
      <c r="G1413">
        <v>0</v>
      </c>
      <c r="H1413">
        <v>0</v>
      </c>
      <c r="I1413">
        <v>48</v>
      </c>
      <c r="J1413">
        <v>2</v>
      </c>
      <c r="K1413">
        <v>454.1</v>
      </c>
      <c r="L1413" t="str">
        <f t="shared" si="132"/>
        <v/>
      </c>
      <c r="M1413">
        <v>4</v>
      </c>
      <c r="N1413" t="str">
        <f t="shared" si="133"/>
        <v/>
      </c>
      <c r="O1413">
        <v>3</v>
      </c>
      <c r="P1413" s="11">
        <v>0</v>
      </c>
      <c r="Q1413" s="11">
        <v>4.1666666666666602E-2</v>
      </c>
      <c r="R1413" s="12">
        <v>113.52500000000001</v>
      </c>
      <c r="S1413" t="s">
        <v>22</v>
      </c>
      <c r="T1413">
        <v>0</v>
      </c>
      <c r="U1413">
        <f t="shared" si="134"/>
        <v>5</v>
      </c>
      <c r="V1413">
        <f t="shared" si="135"/>
        <v>1</v>
      </c>
      <c r="W1413">
        <f t="shared" si="136"/>
        <v>4</v>
      </c>
      <c r="X1413" t="str">
        <f t="shared" si="137"/>
        <v>514</v>
      </c>
      <c r="Y1413" t="str">
        <f>IF(Table1[[#This Row],[RFM_Score]]="555","Champion", IF(AND(J1413&gt;=4,V1413&gt;=4),"Loyal", IF(U1413&lt;=2,"At Risk", IF(W1413&gt;=4,"Potential Loyalist","Others"))))</f>
        <v>Potential Loyalist</v>
      </c>
    </row>
    <row r="1414" spans="1:25">
      <c r="A1414" t="s">
        <v>2283</v>
      </c>
      <c r="B1414">
        <v>24</v>
      </c>
      <c r="C1414" t="s">
        <v>24</v>
      </c>
      <c r="D1414" t="s">
        <v>29</v>
      </c>
      <c r="E1414" s="6" t="s">
        <v>13484</v>
      </c>
      <c r="F1414" t="s">
        <v>26</v>
      </c>
      <c r="G1414">
        <v>6</v>
      </c>
      <c r="H1414">
        <v>4</v>
      </c>
      <c r="I1414">
        <v>53</v>
      </c>
      <c r="J1414">
        <v>4</v>
      </c>
      <c r="K1414">
        <v>453.32</v>
      </c>
      <c r="L1414" t="str">
        <f t="shared" si="132"/>
        <v/>
      </c>
      <c r="M1414">
        <v>4</v>
      </c>
      <c r="N1414" t="str">
        <f t="shared" si="133"/>
        <v/>
      </c>
      <c r="O1414">
        <v>48</v>
      </c>
      <c r="P1414" s="11">
        <v>0.66666666666666596</v>
      </c>
      <c r="Q1414" s="11">
        <v>7.5471698113207503E-2</v>
      </c>
      <c r="R1414" s="12">
        <v>113.33</v>
      </c>
      <c r="S1414" t="s">
        <v>22</v>
      </c>
      <c r="T1414">
        <v>1</v>
      </c>
      <c r="U1414">
        <f t="shared" si="134"/>
        <v>3</v>
      </c>
      <c r="V1414">
        <f t="shared" si="135"/>
        <v>1</v>
      </c>
      <c r="W1414">
        <f t="shared" si="136"/>
        <v>4</v>
      </c>
      <c r="X1414" t="str">
        <f t="shared" si="137"/>
        <v>314</v>
      </c>
      <c r="Y1414" t="str">
        <f>IF(Table1[[#This Row],[RFM_Score]]="555","Champion", IF(AND(J1414&gt;=4,V1414&gt;=4),"Loyal", IF(U1414&lt;=2,"At Risk", IF(W1414&gt;=4,"Potential Loyalist","Others"))))</f>
        <v>Potential Loyalist</v>
      </c>
    </row>
    <row r="1415" spans="1:25">
      <c r="A1415" t="s">
        <v>7707</v>
      </c>
      <c r="B1415">
        <v>43</v>
      </c>
      <c r="C1415" t="s">
        <v>19</v>
      </c>
      <c r="D1415" t="s">
        <v>46</v>
      </c>
      <c r="E1415" s="6" t="s">
        <v>13485</v>
      </c>
      <c r="F1415" t="s">
        <v>37</v>
      </c>
      <c r="G1415">
        <v>3</v>
      </c>
      <c r="H1415">
        <v>0</v>
      </c>
      <c r="I1415">
        <v>50</v>
      </c>
      <c r="J1415">
        <v>0</v>
      </c>
      <c r="K1415">
        <v>453.27</v>
      </c>
      <c r="L1415" t="str">
        <f t="shared" si="132"/>
        <v/>
      </c>
      <c r="M1415">
        <v>4</v>
      </c>
      <c r="N1415" t="str">
        <f t="shared" si="133"/>
        <v/>
      </c>
      <c r="O1415">
        <v>7</v>
      </c>
      <c r="P1415" s="11">
        <v>0</v>
      </c>
      <c r="Q1415" s="11">
        <v>0</v>
      </c>
      <c r="R1415" s="12">
        <v>113.3175</v>
      </c>
      <c r="S1415" t="s">
        <v>22</v>
      </c>
      <c r="T1415">
        <v>0</v>
      </c>
      <c r="U1415">
        <f t="shared" si="134"/>
        <v>5</v>
      </c>
      <c r="V1415">
        <f t="shared" si="135"/>
        <v>1</v>
      </c>
      <c r="W1415">
        <f t="shared" si="136"/>
        <v>4</v>
      </c>
      <c r="X1415" t="str">
        <f t="shared" si="137"/>
        <v>514</v>
      </c>
      <c r="Y1415" t="str">
        <f>IF(Table1[[#This Row],[RFM_Score]]="555","Champion", IF(AND(J1415&gt;=4,V1415&gt;=4),"Loyal", IF(U1415&lt;=2,"At Risk", IF(W1415&gt;=4,"Potential Loyalist","Others"))))</f>
        <v>Potential Loyalist</v>
      </c>
    </row>
    <row r="1416" spans="1:25">
      <c r="A1416" t="s">
        <v>5777</v>
      </c>
      <c r="B1416">
        <v>39</v>
      </c>
      <c r="C1416" t="s">
        <v>19</v>
      </c>
      <c r="D1416" t="s">
        <v>25</v>
      </c>
      <c r="E1416" s="6" t="s">
        <v>13486</v>
      </c>
      <c r="F1416" t="s">
        <v>21</v>
      </c>
      <c r="G1416">
        <v>3</v>
      </c>
      <c r="H1416">
        <v>0</v>
      </c>
      <c r="I1416">
        <v>46</v>
      </c>
      <c r="J1416">
        <v>2</v>
      </c>
      <c r="K1416">
        <v>451.59</v>
      </c>
      <c r="L1416" t="str">
        <f t="shared" si="132"/>
        <v/>
      </c>
      <c r="M1416">
        <v>4</v>
      </c>
      <c r="N1416" t="str">
        <f t="shared" si="133"/>
        <v/>
      </c>
      <c r="O1416">
        <v>4</v>
      </c>
      <c r="P1416" s="11">
        <v>0</v>
      </c>
      <c r="Q1416" s="11">
        <v>4.3478260869565202E-2</v>
      </c>
      <c r="R1416" s="12">
        <v>112.89749999999999</v>
      </c>
      <c r="S1416" t="s">
        <v>22</v>
      </c>
      <c r="T1416">
        <v>0</v>
      </c>
      <c r="U1416">
        <f t="shared" si="134"/>
        <v>5</v>
      </c>
      <c r="V1416">
        <f t="shared" si="135"/>
        <v>1</v>
      </c>
      <c r="W1416">
        <f t="shared" si="136"/>
        <v>4</v>
      </c>
      <c r="X1416" t="str">
        <f t="shared" si="137"/>
        <v>514</v>
      </c>
      <c r="Y1416" t="str">
        <f>IF(Table1[[#This Row],[RFM_Score]]="555","Champion", IF(AND(J1416&gt;=4,V1416&gt;=4),"Loyal", IF(U1416&lt;=2,"At Risk", IF(W1416&gt;=4,"Potential Loyalist","Others"))))</f>
        <v>Potential Loyalist</v>
      </c>
    </row>
    <row r="1417" spans="1:25">
      <c r="A1417" t="s">
        <v>9292</v>
      </c>
      <c r="B1417">
        <v>29</v>
      </c>
      <c r="C1417" t="s">
        <v>19</v>
      </c>
      <c r="D1417" t="s">
        <v>49</v>
      </c>
      <c r="E1417" s="6" t="s">
        <v>13487</v>
      </c>
      <c r="F1417" t="s">
        <v>26</v>
      </c>
      <c r="G1417">
        <v>4</v>
      </c>
      <c r="H1417">
        <v>0</v>
      </c>
      <c r="I1417">
        <v>53</v>
      </c>
      <c r="J1417">
        <v>3</v>
      </c>
      <c r="K1417">
        <v>450.29</v>
      </c>
      <c r="L1417" t="str">
        <f t="shared" si="132"/>
        <v/>
      </c>
      <c r="M1417">
        <v>4</v>
      </c>
      <c r="N1417" t="str">
        <f t="shared" si="133"/>
        <v/>
      </c>
      <c r="O1417">
        <v>47</v>
      </c>
      <c r="P1417" s="11">
        <v>0</v>
      </c>
      <c r="Q1417" s="11">
        <v>5.6603773584905599E-2</v>
      </c>
      <c r="R1417" s="12">
        <v>112.57250000000001</v>
      </c>
      <c r="S1417" t="s">
        <v>22</v>
      </c>
      <c r="T1417">
        <v>0</v>
      </c>
      <c r="U1417">
        <f t="shared" si="134"/>
        <v>3</v>
      </c>
      <c r="V1417">
        <f t="shared" si="135"/>
        <v>1</v>
      </c>
      <c r="W1417">
        <f t="shared" si="136"/>
        <v>4</v>
      </c>
      <c r="X1417" t="str">
        <f t="shared" si="137"/>
        <v>314</v>
      </c>
      <c r="Y1417" t="str">
        <f>IF(Table1[[#This Row],[RFM_Score]]="555","Champion", IF(AND(J1417&gt;=4,V1417&gt;=4),"Loyal", IF(U1417&lt;=2,"At Risk", IF(W1417&gt;=4,"Potential Loyalist","Others"))))</f>
        <v>Potential Loyalist</v>
      </c>
    </row>
    <row r="1418" spans="1:25">
      <c r="A1418" t="s">
        <v>11620</v>
      </c>
      <c r="B1418">
        <v>40</v>
      </c>
      <c r="C1418" t="s">
        <v>24</v>
      </c>
      <c r="D1418" t="s">
        <v>41</v>
      </c>
      <c r="E1418" s="6" t="s">
        <v>13488</v>
      </c>
      <c r="F1418" t="s">
        <v>21</v>
      </c>
      <c r="G1418">
        <v>0</v>
      </c>
      <c r="H1418">
        <v>0</v>
      </c>
      <c r="I1418">
        <v>50</v>
      </c>
      <c r="J1418">
        <v>2</v>
      </c>
      <c r="K1418">
        <v>450.15</v>
      </c>
      <c r="L1418" t="str">
        <f t="shared" si="132"/>
        <v/>
      </c>
      <c r="M1418">
        <v>4</v>
      </c>
      <c r="N1418" t="str">
        <f t="shared" si="133"/>
        <v/>
      </c>
      <c r="O1418">
        <v>17</v>
      </c>
      <c r="P1418" s="11">
        <v>0</v>
      </c>
      <c r="Q1418" s="11">
        <v>0.04</v>
      </c>
      <c r="R1418" s="12">
        <v>112.53749999999999</v>
      </c>
      <c r="S1418" t="s">
        <v>22</v>
      </c>
      <c r="T1418">
        <v>0</v>
      </c>
      <c r="U1418">
        <f t="shared" si="134"/>
        <v>5</v>
      </c>
      <c r="V1418">
        <f t="shared" si="135"/>
        <v>1</v>
      </c>
      <c r="W1418">
        <f t="shared" si="136"/>
        <v>4</v>
      </c>
      <c r="X1418" t="str">
        <f t="shared" si="137"/>
        <v>514</v>
      </c>
      <c r="Y1418" t="str">
        <f>IF(Table1[[#This Row],[RFM_Score]]="555","Champion", IF(AND(J1418&gt;=4,V1418&gt;=4),"Loyal", IF(U1418&lt;=2,"At Risk", IF(W1418&gt;=4,"Potential Loyalist","Others"))))</f>
        <v>Potential Loyalist</v>
      </c>
    </row>
    <row r="1419" spans="1:25">
      <c r="A1419" t="s">
        <v>8895</v>
      </c>
      <c r="B1419">
        <v>18</v>
      </c>
      <c r="C1419" t="s">
        <v>24</v>
      </c>
      <c r="D1419" t="s">
        <v>25</v>
      </c>
      <c r="E1419" s="6" t="s">
        <v>13489</v>
      </c>
      <c r="F1419" t="s">
        <v>26</v>
      </c>
      <c r="G1419">
        <v>3</v>
      </c>
      <c r="H1419">
        <v>2</v>
      </c>
      <c r="I1419">
        <v>46</v>
      </c>
      <c r="J1419">
        <v>3</v>
      </c>
      <c r="K1419">
        <v>450.1</v>
      </c>
      <c r="L1419" t="str">
        <f t="shared" si="132"/>
        <v/>
      </c>
      <c r="M1419">
        <v>4</v>
      </c>
      <c r="N1419" t="str">
        <f t="shared" si="133"/>
        <v/>
      </c>
      <c r="O1419">
        <v>47</v>
      </c>
      <c r="P1419" s="11">
        <v>0.66666666666666596</v>
      </c>
      <c r="Q1419" s="11">
        <v>6.5217391304347797E-2</v>
      </c>
      <c r="R1419" s="12">
        <v>112.52500000000001</v>
      </c>
      <c r="S1419" t="s">
        <v>22</v>
      </c>
      <c r="T1419">
        <v>0</v>
      </c>
      <c r="U1419">
        <f t="shared" si="134"/>
        <v>3</v>
      </c>
      <c r="V1419">
        <f t="shared" si="135"/>
        <v>1</v>
      </c>
      <c r="W1419">
        <f t="shared" si="136"/>
        <v>4</v>
      </c>
      <c r="X1419" t="str">
        <f t="shared" si="137"/>
        <v>314</v>
      </c>
      <c r="Y1419" t="str">
        <f>IF(Table1[[#This Row],[RFM_Score]]="555","Champion", IF(AND(J1419&gt;=4,V1419&gt;=4),"Loyal", IF(U1419&lt;=2,"At Risk", IF(W1419&gt;=4,"Potential Loyalist","Others"))))</f>
        <v>Potential Loyalist</v>
      </c>
    </row>
    <row r="1420" spans="1:25">
      <c r="A1420" t="s">
        <v>6164</v>
      </c>
      <c r="B1420">
        <v>52</v>
      </c>
      <c r="C1420" t="s">
        <v>19</v>
      </c>
      <c r="D1420" t="s">
        <v>20</v>
      </c>
      <c r="E1420" s="6" t="s">
        <v>13490</v>
      </c>
      <c r="F1420" t="s">
        <v>37</v>
      </c>
      <c r="G1420">
        <v>1</v>
      </c>
      <c r="H1420">
        <v>0</v>
      </c>
      <c r="I1420">
        <v>49</v>
      </c>
      <c r="J1420">
        <v>3</v>
      </c>
      <c r="K1420">
        <v>448.72</v>
      </c>
      <c r="L1420" t="str">
        <f t="shared" si="132"/>
        <v/>
      </c>
      <c r="M1420">
        <v>4</v>
      </c>
      <c r="N1420" t="str">
        <f t="shared" si="133"/>
        <v/>
      </c>
      <c r="O1420">
        <v>21</v>
      </c>
      <c r="P1420" s="11">
        <v>0</v>
      </c>
      <c r="Q1420" s="11">
        <v>6.1224489795918297E-2</v>
      </c>
      <c r="R1420" s="12">
        <v>112.18</v>
      </c>
      <c r="S1420" t="s">
        <v>22</v>
      </c>
      <c r="T1420">
        <v>0</v>
      </c>
      <c r="U1420">
        <f t="shared" si="134"/>
        <v>4</v>
      </c>
      <c r="V1420">
        <f t="shared" si="135"/>
        <v>1</v>
      </c>
      <c r="W1420">
        <f t="shared" si="136"/>
        <v>4</v>
      </c>
      <c r="X1420" t="str">
        <f t="shared" si="137"/>
        <v>414</v>
      </c>
      <c r="Y1420" t="str">
        <f>IF(Table1[[#This Row],[RFM_Score]]="555","Champion", IF(AND(J1420&gt;=4,V1420&gt;=4),"Loyal", IF(U1420&lt;=2,"At Risk", IF(W1420&gt;=4,"Potential Loyalist","Others"))))</f>
        <v>Potential Loyalist</v>
      </c>
    </row>
    <row r="1421" spans="1:25">
      <c r="A1421" t="s">
        <v>3046</v>
      </c>
      <c r="B1421">
        <v>29</v>
      </c>
      <c r="C1421" t="s">
        <v>24</v>
      </c>
      <c r="D1421" t="s">
        <v>35</v>
      </c>
      <c r="E1421" s="6" t="s">
        <v>13491</v>
      </c>
      <c r="F1421" t="s">
        <v>21</v>
      </c>
      <c r="G1421">
        <v>5</v>
      </c>
      <c r="H1421">
        <v>2</v>
      </c>
      <c r="I1421">
        <v>52</v>
      </c>
      <c r="J1421">
        <v>2</v>
      </c>
      <c r="K1421">
        <v>448.65</v>
      </c>
      <c r="L1421" t="str">
        <f t="shared" si="132"/>
        <v/>
      </c>
      <c r="M1421">
        <v>4</v>
      </c>
      <c r="N1421" t="str">
        <f t="shared" si="133"/>
        <v/>
      </c>
      <c r="O1421">
        <v>38</v>
      </c>
      <c r="P1421" s="11">
        <v>0.4</v>
      </c>
      <c r="Q1421" s="11">
        <v>3.8461538461538401E-2</v>
      </c>
      <c r="R1421" s="12">
        <v>112.16249999999999</v>
      </c>
      <c r="S1421" t="s">
        <v>22</v>
      </c>
      <c r="T1421">
        <v>0</v>
      </c>
      <c r="U1421">
        <f t="shared" si="134"/>
        <v>4</v>
      </c>
      <c r="V1421">
        <f t="shared" si="135"/>
        <v>1</v>
      </c>
      <c r="W1421">
        <f t="shared" si="136"/>
        <v>4</v>
      </c>
      <c r="X1421" t="str">
        <f t="shared" si="137"/>
        <v>414</v>
      </c>
      <c r="Y1421" t="str">
        <f>IF(Table1[[#This Row],[RFM_Score]]="555","Champion", IF(AND(J1421&gt;=4,V1421&gt;=4),"Loyal", IF(U1421&lt;=2,"At Risk", IF(W1421&gt;=4,"Potential Loyalist","Others"))))</f>
        <v>Potential Loyalist</v>
      </c>
    </row>
    <row r="1422" spans="1:25">
      <c r="A1422" t="s">
        <v>9620</v>
      </c>
      <c r="B1422">
        <v>38</v>
      </c>
      <c r="C1422" t="s">
        <v>19</v>
      </c>
      <c r="D1422" t="s">
        <v>41</v>
      </c>
      <c r="E1422" s="6" t="s">
        <v>13492</v>
      </c>
      <c r="F1422" t="s">
        <v>21</v>
      </c>
      <c r="G1422">
        <v>5</v>
      </c>
      <c r="H1422">
        <v>2</v>
      </c>
      <c r="I1422">
        <v>50</v>
      </c>
      <c r="J1422">
        <v>3</v>
      </c>
      <c r="K1422">
        <v>446.57</v>
      </c>
      <c r="L1422" t="str">
        <f t="shared" si="132"/>
        <v/>
      </c>
      <c r="M1422">
        <v>4</v>
      </c>
      <c r="N1422" t="str">
        <f t="shared" si="133"/>
        <v/>
      </c>
      <c r="O1422">
        <v>16</v>
      </c>
      <c r="P1422" s="11">
        <v>0.4</v>
      </c>
      <c r="Q1422" s="11">
        <v>0.06</v>
      </c>
      <c r="R1422" s="12">
        <v>111.6425</v>
      </c>
      <c r="S1422" t="s">
        <v>22</v>
      </c>
      <c r="T1422">
        <v>0</v>
      </c>
      <c r="U1422">
        <f t="shared" si="134"/>
        <v>5</v>
      </c>
      <c r="V1422">
        <f t="shared" si="135"/>
        <v>1</v>
      </c>
      <c r="W1422">
        <f t="shared" si="136"/>
        <v>4</v>
      </c>
      <c r="X1422" t="str">
        <f t="shared" si="137"/>
        <v>514</v>
      </c>
      <c r="Y1422" t="str">
        <f>IF(Table1[[#This Row],[RFM_Score]]="555","Champion", IF(AND(J1422&gt;=4,V1422&gt;=4),"Loyal", IF(U1422&lt;=2,"At Risk", IF(W1422&gt;=4,"Potential Loyalist","Others"))))</f>
        <v>Potential Loyalist</v>
      </c>
    </row>
    <row r="1423" spans="1:25">
      <c r="A1423" t="s">
        <v>8800</v>
      </c>
      <c r="B1423">
        <v>41</v>
      </c>
      <c r="C1423" t="s">
        <v>24</v>
      </c>
      <c r="D1423" t="s">
        <v>41</v>
      </c>
      <c r="E1423" s="6" t="s">
        <v>13493</v>
      </c>
      <c r="F1423" t="s">
        <v>21</v>
      </c>
      <c r="G1423">
        <v>2</v>
      </c>
      <c r="H1423">
        <v>0</v>
      </c>
      <c r="I1423">
        <v>42</v>
      </c>
      <c r="J1423">
        <v>3</v>
      </c>
      <c r="K1423">
        <v>444.97</v>
      </c>
      <c r="L1423" t="str">
        <f t="shared" si="132"/>
        <v/>
      </c>
      <c r="M1423">
        <v>4</v>
      </c>
      <c r="N1423" t="str">
        <f t="shared" si="133"/>
        <v/>
      </c>
      <c r="O1423">
        <v>22</v>
      </c>
      <c r="P1423" s="11">
        <v>0</v>
      </c>
      <c r="Q1423" s="11">
        <v>7.1428571428571397E-2</v>
      </c>
      <c r="R1423" s="12">
        <v>111.24250000000001</v>
      </c>
      <c r="S1423" t="s">
        <v>22</v>
      </c>
      <c r="T1423">
        <v>0</v>
      </c>
      <c r="U1423">
        <f t="shared" si="134"/>
        <v>4</v>
      </c>
      <c r="V1423">
        <f t="shared" si="135"/>
        <v>1</v>
      </c>
      <c r="W1423">
        <f t="shared" si="136"/>
        <v>4</v>
      </c>
      <c r="X1423" t="str">
        <f t="shared" si="137"/>
        <v>414</v>
      </c>
      <c r="Y1423" t="str">
        <f>IF(Table1[[#This Row],[RFM_Score]]="555","Champion", IF(AND(J1423&gt;=4,V1423&gt;=4),"Loyal", IF(U1423&lt;=2,"At Risk", IF(W1423&gt;=4,"Potential Loyalist","Others"))))</f>
        <v>Potential Loyalist</v>
      </c>
    </row>
    <row r="1424" spans="1:25">
      <c r="A1424" t="s">
        <v>6404</v>
      </c>
      <c r="B1424">
        <v>18</v>
      </c>
      <c r="C1424" t="s">
        <v>19</v>
      </c>
      <c r="D1424" t="s">
        <v>25</v>
      </c>
      <c r="E1424" s="6" t="s">
        <v>13494</v>
      </c>
      <c r="F1424" t="s">
        <v>21</v>
      </c>
      <c r="G1424">
        <v>1</v>
      </c>
      <c r="H1424">
        <v>0</v>
      </c>
      <c r="I1424">
        <v>54</v>
      </c>
      <c r="J1424">
        <v>3</v>
      </c>
      <c r="K1424">
        <v>442.36</v>
      </c>
      <c r="L1424" t="str">
        <f t="shared" si="132"/>
        <v/>
      </c>
      <c r="M1424">
        <v>4</v>
      </c>
      <c r="N1424" t="str">
        <f t="shared" si="133"/>
        <v/>
      </c>
      <c r="O1424">
        <v>30</v>
      </c>
      <c r="P1424" s="11">
        <v>0</v>
      </c>
      <c r="Q1424" s="11">
        <v>5.5555555555555497E-2</v>
      </c>
      <c r="R1424" s="12">
        <v>110.59</v>
      </c>
      <c r="S1424" t="s">
        <v>22</v>
      </c>
      <c r="T1424">
        <v>0</v>
      </c>
      <c r="U1424">
        <f t="shared" si="134"/>
        <v>4</v>
      </c>
      <c r="V1424">
        <f t="shared" si="135"/>
        <v>1</v>
      </c>
      <c r="W1424">
        <f t="shared" si="136"/>
        <v>4</v>
      </c>
      <c r="X1424" t="str">
        <f t="shared" si="137"/>
        <v>414</v>
      </c>
      <c r="Y1424" t="str">
        <f>IF(Table1[[#This Row],[RFM_Score]]="555","Champion", IF(AND(J1424&gt;=4,V1424&gt;=4),"Loyal", IF(U1424&lt;=2,"At Risk", IF(W1424&gt;=4,"Potential Loyalist","Others"))))</f>
        <v>Potential Loyalist</v>
      </c>
    </row>
    <row r="1425" spans="1:25">
      <c r="A1425" t="s">
        <v>7700</v>
      </c>
      <c r="B1425">
        <v>42</v>
      </c>
      <c r="C1425" t="s">
        <v>24</v>
      </c>
      <c r="D1425" t="s">
        <v>25</v>
      </c>
      <c r="E1425" s="6" t="s">
        <v>13495</v>
      </c>
      <c r="F1425" t="s">
        <v>26</v>
      </c>
      <c r="G1425">
        <v>1</v>
      </c>
      <c r="H1425">
        <v>0</v>
      </c>
      <c r="I1425">
        <v>43</v>
      </c>
      <c r="J1425">
        <v>3</v>
      </c>
      <c r="K1425">
        <v>439.77</v>
      </c>
      <c r="L1425" t="str">
        <f t="shared" si="132"/>
        <v/>
      </c>
      <c r="M1425">
        <v>4</v>
      </c>
      <c r="N1425" t="str">
        <f t="shared" si="133"/>
        <v/>
      </c>
      <c r="O1425">
        <v>80</v>
      </c>
      <c r="P1425" s="11">
        <v>0</v>
      </c>
      <c r="Q1425" s="11">
        <v>6.9767441860465101E-2</v>
      </c>
      <c r="R1425" s="12">
        <v>109.9425</v>
      </c>
      <c r="S1425" t="s">
        <v>22</v>
      </c>
      <c r="T1425">
        <v>0</v>
      </c>
      <c r="U1425">
        <f t="shared" si="134"/>
        <v>2</v>
      </c>
      <c r="V1425">
        <f t="shared" si="135"/>
        <v>1</v>
      </c>
      <c r="W1425">
        <f t="shared" si="136"/>
        <v>4</v>
      </c>
      <c r="X1425" t="str">
        <f t="shared" si="137"/>
        <v>214</v>
      </c>
      <c r="Y1425" t="str">
        <f>IF(Table1[[#This Row],[RFM_Score]]="555","Champion", IF(AND(J1425&gt;=4,V1425&gt;=4),"Loyal", IF(U1425&lt;=2,"At Risk", IF(W1425&gt;=4,"Potential Loyalist","Others"))))</f>
        <v>At Risk</v>
      </c>
    </row>
    <row r="1426" spans="1:25">
      <c r="A1426" t="s">
        <v>6722</v>
      </c>
      <c r="B1426">
        <v>36</v>
      </c>
      <c r="C1426" t="s">
        <v>24</v>
      </c>
      <c r="D1426" t="s">
        <v>25</v>
      </c>
      <c r="E1426" s="6" t="s">
        <v>13496</v>
      </c>
      <c r="F1426" t="s">
        <v>30</v>
      </c>
      <c r="G1426">
        <v>5</v>
      </c>
      <c r="H1426">
        <v>0</v>
      </c>
      <c r="I1426">
        <v>57</v>
      </c>
      <c r="J1426">
        <v>2</v>
      </c>
      <c r="K1426">
        <v>438.07</v>
      </c>
      <c r="L1426" t="str">
        <f t="shared" si="132"/>
        <v/>
      </c>
      <c r="M1426">
        <v>4</v>
      </c>
      <c r="N1426" t="str">
        <f t="shared" si="133"/>
        <v/>
      </c>
      <c r="O1426">
        <v>10</v>
      </c>
      <c r="P1426" s="11">
        <v>0</v>
      </c>
      <c r="Q1426" s="11">
        <v>3.5087719298245598E-2</v>
      </c>
      <c r="R1426" s="12">
        <v>109.5175</v>
      </c>
      <c r="S1426" t="s">
        <v>22</v>
      </c>
      <c r="T1426">
        <v>0</v>
      </c>
      <c r="U1426">
        <f t="shared" si="134"/>
        <v>5</v>
      </c>
      <c r="V1426">
        <f t="shared" si="135"/>
        <v>1</v>
      </c>
      <c r="W1426">
        <f t="shared" si="136"/>
        <v>4</v>
      </c>
      <c r="X1426" t="str">
        <f t="shared" si="137"/>
        <v>514</v>
      </c>
      <c r="Y1426" t="str">
        <f>IF(Table1[[#This Row],[RFM_Score]]="555","Champion", IF(AND(J1426&gt;=4,V1426&gt;=4),"Loyal", IF(U1426&lt;=2,"At Risk", IF(W1426&gt;=4,"Potential Loyalist","Others"))))</f>
        <v>Potential Loyalist</v>
      </c>
    </row>
    <row r="1427" spans="1:25">
      <c r="A1427" t="s">
        <v>7093</v>
      </c>
      <c r="B1427">
        <v>31</v>
      </c>
      <c r="C1427" t="s">
        <v>24</v>
      </c>
      <c r="D1427" t="s">
        <v>46</v>
      </c>
      <c r="E1427" s="6" t="s">
        <v>13497</v>
      </c>
      <c r="F1427" t="s">
        <v>37</v>
      </c>
      <c r="G1427">
        <v>0</v>
      </c>
      <c r="H1427">
        <v>0</v>
      </c>
      <c r="I1427">
        <v>43</v>
      </c>
      <c r="J1427">
        <v>1</v>
      </c>
      <c r="K1427">
        <v>437.38</v>
      </c>
      <c r="L1427" t="str">
        <f t="shared" si="132"/>
        <v/>
      </c>
      <c r="M1427">
        <v>4</v>
      </c>
      <c r="N1427" t="str">
        <f t="shared" si="133"/>
        <v/>
      </c>
      <c r="O1427">
        <v>6</v>
      </c>
      <c r="P1427" s="11">
        <v>0</v>
      </c>
      <c r="Q1427" s="11">
        <v>2.3255813953488299E-2</v>
      </c>
      <c r="R1427" s="12">
        <v>109.345</v>
      </c>
      <c r="S1427" t="s">
        <v>22</v>
      </c>
      <c r="T1427">
        <v>0</v>
      </c>
      <c r="U1427">
        <f t="shared" si="134"/>
        <v>5</v>
      </c>
      <c r="V1427">
        <f t="shared" si="135"/>
        <v>1</v>
      </c>
      <c r="W1427">
        <f t="shared" si="136"/>
        <v>4</v>
      </c>
      <c r="X1427" t="str">
        <f t="shared" si="137"/>
        <v>514</v>
      </c>
      <c r="Y1427" t="str">
        <f>IF(Table1[[#This Row],[RFM_Score]]="555","Champion", IF(AND(J1427&gt;=4,V1427&gt;=4),"Loyal", IF(U1427&lt;=2,"At Risk", IF(W1427&gt;=4,"Potential Loyalist","Others"))))</f>
        <v>Potential Loyalist</v>
      </c>
    </row>
    <row r="1428" spans="1:25">
      <c r="A1428" t="s">
        <v>10233</v>
      </c>
      <c r="B1428">
        <v>38</v>
      </c>
      <c r="C1428" t="s">
        <v>19</v>
      </c>
      <c r="D1428" t="s">
        <v>25</v>
      </c>
      <c r="E1428" s="6" t="s">
        <v>13498</v>
      </c>
      <c r="F1428" t="s">
        <v>21</v>
      </c>
      <c r="G1428">
        <v>6</v>
      </c>
      <c r="H1428">
        <v>3</v>
      </c>
      <c r="I1428">
        <v>50</v>
      </c>
      <c r="J1428">
        <v>3</v>
      </c>
      <c r="K1428">
        <v>434.48</v>
      </c>
      <c r="L1428" t="str">
        <f t="shared" si="132"/>
        <v/>
      </c>
      <c r="M1428">
        <v>4</v>
      </c>
      <c r="N1428" t="str">
        <f t="shared" si="133"/>
        <v/>
      </c>
      <c r="O1428">
        <v>13</v>
      </c>
      <c r="P1428" s="11">
        <v>0.5</v>
      </c>
      <c r="Q1428" s="11">
        <v>0.06</v>
      </c>
      <c r="R1428" s="12">
        <v>108.62</v>
      </c>
      <c r="S1428" t="s">
        <v>22</v>
      </c>
      <c r="T1428">
        <v>0</v>
      </c>
      <c r="U1428">
        <f t="shared" si="134"/>
        <v>5</v>
      </c>
      <c r="V1428">
        <f t="shared" si="135"/>
        <v>1</v>
      </c>
      <c r="W1428">
        <f t="shared" si="136"/>
        <v>4</v>
      </c>
      <c r="X1428" t="str">
        <f t="shared" si="137"/>
        <v>514</v>
      </c>
      <c r="Y1428" t="str">
        <f>IF(Table1[[#This Row],[RFM_Score]]="555","Champion", IF(AND(J1428&gt;=4,V1428&gt;=4),"Loyal", IF(U1428&lt;=2,"At Risk", IF(W1428&gt;=4,"Potential Loyalist","Others"))))</f>
        <v>Potential Loyalist</v>
      </c>
    </row>
    <row r="1429" spans="1:25">
      <c r="A1429" t="s">
        <v>9458</v>
      </c>
      <c r="B1429">
        <v>38</v>
      </c>
      <c r="C1429" t="s">
        <v>19</v>
      </c>
      <c r="D1429" t="s">
        <v>29</v>
      </c>
      <c r="E1429" s="6" t="s">
        <v>13499</v>
      </c>
      <c r="F1429" t="s">
        <v>37</v>
      </c>
      <c r="G1429">
        <v>4</v>
      </c>
      <c r="H1429">
        <v>0</v>
      </c>
      <c r="I1429">
        <v>53</v>
      </c>
      <c r="J1429">
        <v>3</v>
      </c>
      <c r="K1429">
        <v>434.26</v>
      </c>
      <c r="L1429" t="str">
        <f t="shared" si="132"/>
        <v/>
      </c>
      <c r="M1429">
        <v>4</v>
      </c>
      <c r="N1429" t="str">
        <f t="shared" si="133"/>
        <v/>
      </c>
      <c r="O1429">
        <v>7</v>
      </c>
      <c r="P1429" s="11">
        <v>0</v>
      </c>
      <c r="Q1429" s="11">
        <v>5.6603773584905599E-2</v>
      </c>
      <c r="R1429" s="12">
        <v>108.565</v>
      </c>
      <c r="S1429" t="s">
        <v>22</v>
      </c>
      <c r="T1429">
        <v>0</v>
      </c>
      <c r="U1429">
        <f t="shared" si="134"/>
        <v>5</v>
      </c>
      <c r="V1429">
        <f t="shared" si="135"/>
        <v>1</v>
      </c>
      <c r="W1429">
        <f t="shared" si="136"/>
        <v>4</v>
      </c>
      <c r="X1429" t="str">
        <f t="shared" si="137"/>
        <v>514</v>
      </c>
      <c r="Y1429" t="str">
        <f>IF(Table1[[#This Row],[RFM_Score]]="555","Champion", IF(AND(J1429&gt;=4,V1429&gt;=4),"Loyal", IF(U1429&lt;=2,"At Risk", IF(W1429&gt;=4,"Potential Loyalist","Others"))))</f>
        <v>Potential Loyalist</v>
      </c>
    </row>
    <row r="1430" spans="1:25">
      <c r="A1430" t="s">
        <v>2810</v>
      </c>
      <c r="B1430">
        <v>18</v>
      </c>
      <c r="C1430" t="s">
        <v>19</v>
      </c>
      <c r="D1430" t="s">
        <v>25</v>
      </c>
      <c r="E1430" s="6" t="s">
        <v>13500</v>
      </c>
      <c r="F1430" t="s">
        <v>21</v>
      </c>
      <c r="G1430">
        <v>2</v>
      </c>
      <c r="H1430">
        <v>0</v>
      </c>
      <c r="I1430">
        <v>45</v>
      </c>
      <c r="J1430">
        <v>4</v>
      </c>
      <c r="K1430">
        <v>429.71</v>
      </c>
      <c r="L1430" t="str">
        <f t="shared" si="132"/>
        <v/>
      </c>
      <c r="M1430">
        <v>4</v>
      </c>
      <c r="N1430" t="str">
        <f t="shared" si="133"/>
        <v/>
      </c>
      <c r="O1430">
        <v>7</v>
      </c>
      <c r="P1430" s="11">
        <v>0</v>
      </c>
      <c r="Q1430" s="11">
        <v>8.8888888888888795E-2</v>
      </c>
      <c r="R1430" s="12">
        <v>107.42749999999999</v>
      </c>
      <c r="S1430" t="s">
        <v>22</v>
      </c>
      <c r="T1430">
        <v>0</v>
      </c>
      <c r="U1430">
        <f t="shared" si="134"/>
        <v>5</v>
      </c>
      <c r="V1430">
        <f t="shared" si="135"/>
        <v>1</v>
      </c>
      <c r="W1430">
        <f t="shared" si="136"/>
        <v>4</v>
      </c>
      <c r="X1430" t="str">
        <f t="shared" si="137"/>
        <v>514</v>
      </c>
      <c r="Y1430" t="str">
        <f>IF(Table1[[#This Row],[RFM_Score]]="555","Champion", IF(AND(J1430&gt;=4,V1430&gt;=4),"Loyal", IF(U1430&lt;=2,"At Risk", IF(W1430&gt;=4,"Potential Loyalist","Others"))))</f>
        <v>Potential Loyalist</v>
      </c>
    </row>
    <row r="1431" spans="1:25">
      <c r="A1431" t="s">
        <v>8720</v>
      </c>
      <c r="B1431">
        <v>44</v>
      </c>
      <c r="C1431" t="s">
        <v>24</v>
      </c>
      <c r="D1431" t="s">
        <v>25</v>
      </c>
      <c r="E1431" s="6" t="s">
        <v>13501</v>
      </c>
      <c r="F1431" t="s">
        <v>21</v>
      </c>
      <c r="G1431">
        <v>1</v>
      </c>
      <c r="H1431">
        <v>1</v>
      </c>
      <c r="I1431">
        <v>60</v>
      </c>
      <c r="J1431">
        <v>1</v>
      </c>
      <c r="K1431">
        <v>428.31</v>
      </c>
      <c r="L1431" t="str">
        <f t="shared" si="132"/>
        <v/>
      </c>
      <c r="M1431">
        <v>4</v>
      </c>
      <c r="N1431" t="str">
        <f t="shared" si="133"/>
        <v/>
      </c>
      <c r="O1431">
        <v>20</v>
      </c>
      <c r="P1431" s="11">
        <v>1</v>
      </c>
      <c r="Q1431" s="11">
        <v>1.6666666666666601E-2</v>
      </c>
      <c r="R1431" s="12">
        <v>107.0775</v>
      </c>
      <c r="S1431" t="s">
        <v>22</v>
      </c>
      <c r="T1431">
        <v>0</v>
      </c>
      <c r="U1431">
        <f t="shared" si="134"/>
        <v>5</v>
      </c>
      <c r="V1431">
        <f t="shared" si="135"/>
        <v>1</v>
      </c>
      <c r="W1431">
        <f t="shared" si="136"/>
        <v>4</v>
      </c>
      <c r="X1431" t="str">
        <f t="shared" si="137"/>
        <v>514</v>
      </c>
      <c r="Y1431" t="str">
        <f>IF(Table1[[#This Row],[RFM_Score]]="555","Champion", IF(AND(J1431&gt;=4,V1431&gt;=4),"Loyal", IF(U1431&lt;=2,"At Risk", IF(W1431&gt;=4,"Potential Loyalist","Others"))))</f>
        <v>Potential Loyalist</v>
      </c>
    </row>
    <row r="1432" spans="1:25">
      <c r="A1432" t="s">
        <v>1086</v>
      </c>
      <c r="B1432">
        <v>51</v>
      </c>
      <c r="C1432" t="s">
        <v>24</v>
      </c>
      <c r="D1432" t="s">
        <v>20</v>
      </c>
      <c r="E1432" s="6" t="s">
        <v>13502</v>
      </c>
      <c r="F1432" t="s">
        <v>21</v>
      </c>
      <c r="G1432">
        <v>3</v>
      </c>
      <c r="H1432">
        <v>1</v>
      </c>
      <c r="I1432">
        <v>30</v>
      </c>
      <c r="J1432">
        <v>4</v>
      </c>
      <c r="K1432">
        <v>426.78</v>
      </c>
      <c r="L1432" t="str">
        <f t="shared" si="132"/>
        <v/>
      </c>
      <c r="M1432">
        <v>4</v>
      </c>
      <c r="N1432" t="str">
        <f t="shared" si="133"/>
        <v/>
      </c>
      <c r="O1432">
        <v>91</v>
      </c>
      <c r="P1432" s="11">
        <v>0.33333333333333298</v>
      </c>
      <c r="Q1432" s="11">
        <v>0.133333333333333</v>
      </c>
      <c r="R1432" s="12">
        <v>106.69499999999999</v>
      </c>
      <c r="S1432" t="s">
        <v>22</v>
      </c>
      <c r="T1432">
        <v>1</v>
      </c>
      <c r="U1432">
        <f t="shared" si="134"/>
        <v>2</v>
      </c>
      <c r="V1432">
        <f t="shared" si="135"/>
        <v>1</v>
      </c>
      <c r="W1432">
        <f t="shared" si="136"/>
        <v>4</v>
      </c>
      <c r="X1432" t="str">
        <f t="shared" si="137"/>
        <v>214</v>
      </c>
      <c r="Y1432" t="str">
        <f>IF(Table1[[#This Row],[RFM_Score]]="555","Champion", IF(AND(J1432&gt;=4,V1432&gt;=4),"Loyal", IF(U1432&lt;=2,"At Risk", IF(W1432&gt;=4,"Potential Loyalist","Others"))))</f>
        <v>At Risk</v>
      </c>
    </row>
    <row r="1433" spans="1:25">
      <c r="A1433" t="s">
        <v>3203</v>
      </c>
      <c r="B1433">
        <v>30</v>
      </c>
      <c r="C1433" t="s">
        <v>33</v>
      </c>
      <c r="D1433" t="s">
        <v>25</v>
      </c>
      <c r="E1433" s="6" t="s">
        <v>13503</v>
      </c>
      <c r="F1433" t="s">
        <v>37</v>
      </c>
      <c r="G1433">
        <v>3</v>
      </c>
      <c r="H1433">
        <v>0</v>
      </c>
      <c r="I1433">
        <v>31</v>
      </c>
      <c r="J1433">
        <v>0</v>
      </c>
      <c r="K1433">
        <v>424.9</v>
      </c>
      <c r="L1433" t="str">
        <f t="shared" si="132"/>
        <v/>
      </c>
      <c r="M1433">
        <v>4</v>
      </c>
      <c r="N1433" t="str">
        <f t="shared" si="133"/>
        <v/>
      </c>
      <c r="O1433">
        <v>68</v>
      </c>
      <c r="P1433" s="11">
        <v>0</v>
      </c>
      <c r="Q1433" s="11">
        <v>0</v>
      </c>
      <c r="R1433" s="12">
        <v>106.22499999999999</v>
      </c>
      <c r="S1433" t="s">
        <v>22</v>
      </c>
      <c r="T1433">
        <v>0</v>
      </c>
      <c r="U1433">
        <f t="shared" si="134"/>
        <v>3</v>
      </c>
      <c r="V1433">
        <f t="shared" si="135"/>
        <v>1</v>
      </c>
      <c r="W1433">
        <f t="shared" si="136"/>
        <v>4</v>
      </c>
      <c r="X1433" t="str">
        <f t="shared" si="137"/>
        <v>314</v>
      </c>
      <c r="Y1433" t="str">
        <f>IF(Table1[[#This Row],[RFM_Score]]="555","Champion", IF(AND(J1433&gt;=4,V1433&gt;=4),"Loyal", IF(U1433&lt;=2,"At Risk", IF(W1433&gt;=4,"Potential Loyalist","Others"))))</f>
        <v>Potential Loyalist</v>
      </c>
    </row>
    <row r="1434" spans="1:25">
      <c r="A1434" t="s">
        <v>7130</v>
      </c>
      <c r="B1434">
        <v>49</v>
      </c>
      <c r="C1434" t="s">
        <v>24</v>
      </c>
      <c r="D1434" t="s">
        <v>25</v>
      </c>
      <c r="E1434" s="6" t="s">
        <v>13504</v>
      </c>
      <c r="F1434" t="s">
        <v>21</v>
      </c>
      <c r="G1434">
        <v>1</v>
      </c>
      <c r="H1434">
        <v>1</v>
      </c>
      <c r="I1434">
        <v>44</v>
      </c>
      <c r="J1434">
        <v>2</v>
      </c>
      <c r="K1434">
        <v>424.76</v>
      </c>
      <c r="L1434" t="str">
        <f t="shared" si="132"/>
        <v/>
      </c>
      <c r="M1434">
        <v>4</v>
      </c>
      <c r="N1434" t="str">
        <f t="shared" si="133"/>
        <v/>
      </c>
      <c r="O1434">
        <v>57</v>
      </c>
      <c r="P1434" s="11">
        <v>1</v>
      </c>
      <c r="Q1434" s="11">
        <v>4.54545454545454E-2</v>
      </c>
      <c r="R1434" s="12">
        <v>106.19</v>
      </c>
      <c r="S1434" t="s">
        <v>22</v>
      </c>
      <c r="T1434">
        <v>0</v>
      </c>
      <c r="U1434">
        <f t="shared" si="134"/>
        <v>3</v>
      </c>
      <c r="V1434">
        <f t="shared" si="135"/>
        <v>1</v>
      </c>
      <c r="W1434">
        <f t="shared" si="136"/>
        <v>4</v>
      </c>
      <c r="X1434" t="str">
        <f t="shared" si="137"/>
        <v>314</v>
      </c>
      <c r="Y1434" t="str">
        <f>IF(Table1[[#This Row],[RFM_Score]]="555","Champion", IF(AND(J1434&gt;=4,V1434&gt;=4),"Loyal", IF(U1434&lt;=2,"At Risk", IF(W1434&gt;=4,"Potential Loyalist","Others"))))</f>
        <v>Potential Loyalist</v>
      </c>
    </row>
    <row r="1435" spans="1:25">
      <c r="A1435" t="s">
        <v>7051</v>
      </c>
      <c r="B1435">
        <v>31</v>
      </c>
      <c r="C1435" t="s">
        <v>24</v>
      </c>
      <c r="D1435" t="s">
        <v>29</v>
      </c>
      <c r="E1435" s="6" t="s">
        <v>13505</v>
      </c>
      <c r="F1435" t="s">
        <v>21</v>
      </c>
      <c r="G1435">
        <v>4</v>
      </c>
      <c r="H1435">
        <v>1</v>
      </c>
      <c r="I1435">
        <v>46</v>
      </c>
      <c r="J1435">
        <v>2</v>
      </c>
      <c r="K1435">
        <v>424.55</v>
      </c>
      <c r="L1435" t="str">
        <f t="shared" si="132"/>
        <v/>
      </c>
      <c r="M1435">
        <v>4</v>
      </c>
      <c r="N1435" t="str">
        <f t="shared" si="133"/>
        <v/>
      </c>
      <c r="O1435">
        <v>71</v>
      </c>
      <c r="P1435" s="11">
        <v>0.25</v>
      </c>
      <c r="Q1435" s="11">
        <v>4.3478260869565202E-2</v>
      </c>
      <c r="R1435" s="12">
        <v>106.1375</v>
      </c>
      <c r="S1435" t="s">
        <v>22</v>
      </c>
      <c r="T1435">
        <v>0</v>
      </c>
      <c r="U1435">
        <f t="shared" si="134"/>
        <v>2</v>
      </c>
      <c r="V1435">
        <f t="shared" si="135"/>
        <v>1</v>
      </c>
      <c r="W1435">
        <f t="shared" si="136"/>
        <v>4</v>
      </c>
      <c r="X1435" t="str">
        <f t="shared" si="137"/>
        <v>214</v>
      </c>
      <c r="Y1435" t="str">
        <f>IF(Table1[[#This Row],[RFM_Score]]="555","Champion", IF(AND(J1435&gt;=4,V1435&gt;=4),"Loyal", IF(U1435&lt;=2,"At Risk", IF(W1435&gt;=4,"Potential Loyalist","Others"))))</f>
        <v>At Risk</v>
      </c>
    </row>
    <row r="1436" spans="1:25">
      <c r="A1436" t="s">
        <v>5967</v>
      </c>
      <c r="B1436">
        <v>23</v>
      </c>
      <c r="C1436" t="s">
        <v>19</v>
      </c>
      <c r="D1436" t="s">
        <v>25</v>
      </c>
      <c r="E1436" s="6" t="s">
        <v>13506</v>
      </c>
      <c r="F1436" t="s">
        <v>30</v>
      </c>
      <c r="G1436">
        <v>6</v>
      </c>
      <c r="H1436">
        <v>1</v>
      </c>
      <c r="I1436">
        <v>47</v>
      </c>
      <c r="J1436">
        <v>3</v>
      </c>
      <c r="K1436">
        <v>423.94</v>
      </c>
      <c r="L1436" t="str">
        <f t="shared" si="132"/>
        <v/>
      </c>
      <c r="M1436">
        <v>4</v>
      </c>
      <c r="N1436" t="str">
        <f t="shared" si="133"/>
        <v/>
      </c>
      <c r="O1436">
        <v>24</v>
      </c>
      <c r="P1436" s="11">
        <v>0.16666666666666599</v>
      </c>
      <c r="Q1436" s="11">
        <v>6.3829787234042507E-2</v>
      </c>
      <c r="R1436" s="12">
        <v>105.985</v>
      </c>
      <c r="S1436" t="s">
        <v>22</v>
      </c>
      <c r="T1436">
        <v>0</v>
      </c>
      <c r="U1436">
        <f t="shared" si="134"/>
        <v>4</v>
      </c>
      <c r="V1436">
        <f t="shared" si="135"/>
        <v>1</v>
      </c>
      <c r="W1436">
        <f t="shared" si="136"/>
        <v>4</v>
      </c>
      <c r="X1436" t="str">
        <f t="shared" si="137"/>
        <v>414</v>
      </c>
      <c r="Y1436" t="str">
        <f>IF(Table1[[#This Row],[RFM_Score]]="555","Champion", IF(AND(J1436&gt;=4,V1436&gt;=4),"Loyal", IF(U1436&lt;=2,"At Risk", IF(W1436&gt;=4,"Potential Loyalist","Others"))))</f>
        <v>Potential Loyalist</v>
      </c>
    </row>
    <row r="1437" spans="1:25">
      <c r="A1437" t="s">
        <v>8207</v>
      </c>
      <c r="B1437">
        <v>28</v>
      </c>
      <c r="C1437" t="s">
        <v>24</v>
      </c>
      <c r="D1437" t="s">
        <v>29</v>
      </c>
      <c r="E1437" s="6" t="s">
        <v>13507</v>
      </c>
      <c r="F1437" t="s">
        <v>37</v>
      </c>
      <c r="G1437">
        <v>3</v>
      </c>
      <c r="H1437">
        <v>1</v>
      </c>
      <c r="I1437">
        <v>40</v>
      </c>
      <c r="J1437">
        <v>1</v>
      </c>
      <c r="K1437">
        <v>423.45</v>
      </c>
      <c r="L1437" t="str">
        <f t="shared" si="132"/>
        <v/>
      </c>
      <c r="M1437">
        <v>4</v>
      </c>
      <c r="N1437" t="str">
        <f t="shared" si="133"/>
        <v/>
      </c>
      <c r="O1437">
        <v>25</v>
      </c>
      <c r="P1437" s="11">
        <v>0.33333333333333298</v>
      </c>
      <c r="Q1437" s="11">
        <v>2.5000000000000001E-2</v>
      </c>
      <c r="R1437" s="12">
        <v>105.8625</v>
      </c>
      <c r="S1437" t="s">
        <v>22</v>
      </c>
      <c r="T1437">
        <v>0</v>
      </c>
      <c r="U1437">
        <f t="shared" si="134"/>
        <v>4</v>
      </c>
      <c r="V1437">
        <f t="shared" si="135"/>
        <v>1</v>
      </c>
      <c r="W1437">
        <f t="shared" si="136"/>
        <v>4</v>
      </c>
      <c r="X1437" t="str">
        <f t="shared" si="137"/>
        <v>414</v>
      </c>
      <c r="Y1437" t="str">
        <f>IF(Table1[[#This Row],[RFM_Score]]="555","Champion", IF(AND(J1437&gt;=4,V1437&gt;=4),"Loyal", IF(U1437&lt;=2,"At Risk", IF(W1437&gt;=4,"Potential Loyalist","Others"))))</f>
        <v>Potential Loyalist</v>
      </c>
    </row>
    <row r="1438" spans="1:25">
      <c r="A1438" t="s">
        <v>766</v>
      </c>
      <c r="B1438">
        <v>25</v>
      </c>
      <c r="C1438" t="s">
        <v>19</v>
      </c>
      <c r="D1438" t="s">
        <v>25</v>
      </c>
      <c r="E1438" s="6" t="s">
        <v>13508</v>
      </c>
      <c r="F1438" t="s">
        <v>26</v>
      </c>
      <c r="G1438">
        <v>3</v>
      </c>
      <c r="H1438">
        <v>0</v>
      </c>
      <c r="I1438">
        <v>63</v>
      </c>
      <c r="J1438">
        <v>5</v>
      </c>
      <c r="K1438">
        <v>422.73</v>
      </c>
      <c r="L1438" t="str">
        <f t="shared" si="132"/>
        <v/>
      </c>
      <c r="M1438">
        <v>4</v>
      </c>
      <c r="N1438" t="str">
        <f t="shared" si="133"/>
        <v/>
      </c>
      <c r="O1438">
        <v>19</v>
      </c>
      <c r="P1438" s="11">
        <v>0</v>
      </c>
      <c r="Q1438" s="11">
        <v>7.9365079365079305E-2</v>
      </c>
      <c r="R1438" s="12">
        <v>105.6825</v>
      </c>
      <c r="S1438" t="s">
        <v>22</v>
      </c>
      <c r="T1438">
        <v>0</v>
      </c>
      <c r="U1438">
        <f t="shared" si="134"/>
        <v>5</v>
      </c>
      <c r="V1438">
        <f t="shared" si="135"/>
        <v>1</v>
      </c>
      <c r="W1438">
        <f t="shared" si="136"/>
        <v>4</v>
      </c>
      <c r="X1438" t="str">
        <f t="shared" si="137"/>
        <v>514</v>
      </c>
      <c r="Y1438" t="str">
        <f>IF(Table1[[#This Row],[RFM_Score]]="555","Champion", IF(AND(J1438&gt;=4,V1438&gt;=4),"Loyal", IF(U1438&lt;=2,"At Risk", IF(W1438&gt;=4,"Potential Loyalist","Others"))))</f>
        <v>Potential Loyalist</v>
      </c>
    </row>
    <row r="1439" spans="1:25">
      <c r="A1439" t="s">
        <v>12002</v>
      </c>
      <c r="B1439">
        <v>35</v>
      </c>
      <c r="C1439" t="s">
        <v>19</v>
      </c>
      <c r="D1439" t="s">
        <v>46</v>
      </c>
      <c r="E1439" s="6" t="s">
        <v>13509</v>
      </c>
      <c r="F1439" t="s">
        <v>26</v>
      </c>
      <c r="G1439">
        <v>6</v>
      </c>
      <c r="H1439">
        <v>2</v>
      </c>
      <c r="I1439">
        <v>58</v>
      </c>
      <c r="J1439">
        <v>0</v>
      </c>
      <c r="K1439">
        <v>422.48</v>
      </c>
      <c r="L1439" t="str">
        <f t="shared" si="132"/>
        <v/>
      </c>
      <c r="M1439">
        <v>4</v>
      </c>
      <c r="N1439" t="str">
        <f t="shared" si="133"/>
        <v/>
      </c>
      <c r="O1439">
        <v>0</v>
      </c>
      <c r="P1439" s="11">
        <v>0.33333333333333298</v>
      </c>
      <c r="Q1439" s="11">
        <v>0</v>
      </c>
      <c r="R1439" s="12">
        <v>105.62</v>
      </c>
      <c r="S1439" t="s">
        <v>22</v>
      </c>
      <c r="T1439">
        <v>0</v>
      </c>
      <c r="U1439">
        <f t="shared" si="134"/>
        <v>5</v>
      </c>
      <c r="V1439">
        <f t="shared" si="135"/>
        <v>1</v>
      </c>
      <c r="W1439">
        <f t="shared" si="136"/>
        <v>4</v>
      </c>
      <c r="X1439" t="str">
        <f t="shared" si="137"/>
        <v>514</v>
      </c>
      <c r="Y1439" t="str">
        <f>IF(Table1[[#This Row],[RFM_Score]]="555","Champion", IF(AND(J1439&gt;=4,V1439&gt;=4),"Loyal", IF(U1439&lt;=2,"At Risk", IF(W1439&gt;=4,"Potential Loyalist","Others"))))</f>
        <v>Potential Loyalist</v>
      </c>
    </row>
    <row r="1440" spans="1:25">
      <c r="A1440" t="s">
        <v>3072</v>
      </c>
      <c r="B1440">
        <v>40</v>
      </c>
      <c r="C1440" t="s">
        <v>19</v>
      </c>
      <c r="D1440" t="s">
        <v>25</v>
      </c>
      <c r="E1440" s="6" t="s">
        <v>13510</v>
      </c>
      <c r="F1440" t="s">
        <v>37</v>
      </c>
      <c r="G1440">
        <v>2</v>
      </c>
      <c r="H1440">
        <v>1</v>
      </c>
      <c r="I1440">
        <v>63</v>
      </c>
      <c r="J1440">
        <v>5</v>
      </c>
      <c r="K1440">
        <v>419.45</v>
      </c>
      <c r="L1440" t="str">
        <f t="shared" si="132"/>
        <v/>
      </c>
      <c r="M1440">
        <v>4</v>
      </c>
      <c r="N1440" t="str">
        <f t="shared" si="133"/>
        <v/>
      </c>
      <c r="O1440">
        <v>3</v>
      </c>
      <c r="P1440" s="11">
        <v>0.5</v>
      </c>
      <c r="Q1440" s="11">
        <v>7.9365079365079305E-2</v>
      </c>
      <c r="R1440" s="12">
        <v>104.8625</v>
      </c>
      <c r="S1440" t="s">
        <v>22</v>
      </c>
      <c r="T1440">
        <v>0</v>
      </c>
      <c r="U1440">
        <f t="shared" si="134"/>
        <v>5</v>
      </c>
      <c r="V1440">
        <f t="shared" si="135"/>
        <v>1</v>
      </c>
      <c r="W1440">
        <f t="shared" si="136"/>
        <v>4</v>
      </c>
      <c r="X1440" t="str">
        <f t="shared" si="137"/>
        <v>514</v>
      </c>
      <c r="Y1440" t="str">
        <f>IF(Table1[[#This Row],[RFM_Score]]="555","Champion", IF(AND(J1440&gt;=4,V1440&gt;=4),"Loyal", IF(U1440&lt;=2,"At Risk", IF(W1440&gt;=4,"Potential Loyalist","Others"))))</f>
        <v>Potential Loyalist</v>
      </c>
    </row>
    <row r="1441" spans="1:25">
      <c r="A1441" t="s">
        <v>1440</v>
      </c>
      <c r="B1441">
        <v>43</v>
      </c>
      <c r="C1441" t="s">
        <v>24</v>
      </c>
      <c r="D1441" t="s">
        <v>25</v>
      </c>
      <c r="E1441" s="6" t="s">
        <v>13511</v>
      </c>
      <c r="F1441" t="s">
        <v>30</v>
      </c>
      <c r="G1441">
        <v>6</v>
      </c>
      <c r="H1441">
        <v>1</v>
      </c>
      <c r="I1441">
        <v>59</v>
      </c>
      <c r="J1441">
        <v>3</v>
      </c>
      <c r="K1441">
        <v>419.28</v>
      </c>
      <c r="L1441" t="str">
        <f t="shared" si="132"/>
        <v/>
      </c>
      <c r="M1441">
        <v>4</v>
      </c>
      <c r="N1441" t="str">
        <f t="shared" si="133"/>
        <v/>
      </c>
      <c r="O1441">
        <v>33</v>
      </c>
      <c r="P1441" s="11">
        <v>0.16666666666666599</v>
      </c>
      <c r="Q1441" s="11">
        <v>5.0847457627118599E-2</v>
      </c>
      <c r="R1441" s="12">
        <v>104.82</v>
      </c>
      <c r="S1441" t="s">
        <v>22</v>
      </c>
      <c r="T1441">
        <v>0</v>
      </c>
      <c r="U1441">
        <f t="shared" si="134"/>
        <v>4</v>
      </c>
      <c r="V1441">
        <f t="shared" si="135"/>
        <v>1</v>
      </c>
      <c r="W1441">
        <f t="shared" si="136"/>
        <v>4</v>
      </c>
      <c r="X1441" t="str">
        <f t="shared" si="137"/>
        <v>414</v>
      </c>
      <c r="Y1441" t="str">
        <f>IF(Table1[[#This Row],[RFM_Score]]="555","Champion", IF(AND(J1441&gt;=4,V1441&gt;=4),"Loyal", IF(U1441&lt;=2,"At Risk", IF(W1441&gt;=4,"Potential Loyalist","Others"))))</f>
        <v>Potential Loyalist</v>
      </c>
    </row>
    <row r="1442" spans="1:25">
      <c r="A1442" t="s">
        <v>10843</v>
      </c>
      <c r="B1442">
        <v>28</v>
      </c>
      <c r="C1442" t="s">
        <v>19</v>
      </c>
      <c r="D1442" t="s">
        <v>29</v>
      </c>
      <c r="E1442" s="6" t="s">
        <v>13512</v>
      </c>
      <c r="F1442" t="s">
        <v>26</v>
      </c>
      <c r="G1442">
        <v>2</v>
      </c>
      <c r="H1442">
        <v>0</v>
      </c>
      <c r="I1442">
        <v>58</v>
      </c>
      <c r="J1442">
        <v>4</v>
      </c>
      <c r="K1442">
        <v>418.47</v>
      </c>
      <c r="L1442" t="str">
        <f t="shared" si="132"/>
        <v/>
      </c>
      <c r="M1442">
        <v>4</v>
      </c>
      <c r="N1442" t="str">
        <f t="shared" si="133"/>
        <v/>
      </c>
      <c r="O1442">
        <v>109</v>
      </c>
      <c r="P1442" s="11">
        <v>0</v>
      </c>
      <c r="Q1442" s="11">
        <v>6.8965517241379296E-2</v>
      </c>
      <c r="R1442" s="12">
        <v>104.61750000000001</v>
      </c>
      <c r="S1442" t="s">
        <v>22</v>
      </c>
      <c r="T1442">
        <v>1</v>
      </c>
      <c r="U1442">
        <f t="shared" si="134"/>
        <v>1</v>
      </c>
      <c r="V1442">
        <f t="shared" si="135"/>
        <v>1</v>
      </c>
      <c r="W1442">
        <f t="shared" si="136"/>
        <v>4</v>
      </c>
      <c r="X1442" t="str">
        <f t="shared" si="137"/>
        <v>114</v>
      </c>
      <c r="Y1442" t="str">
        <f>IF(Table1[[#This Row],[RFM_Score]]="555","Champion", IF(AND(J1442&gt;=4,V1442&gt;=4),"Loyal", IF(U1442&lt;=2,"At Risk", IF(W1442&gt;=4,"Potential Loyalist","Others"))))</f>
        <v>At Risk</v>
      </c>
    </row>
    <row r="1443" spans="1:25">
      <c r="A1443" t="s">
        <v>6271</v>
      </c>
      <c r="B1443">
        <v>32</v>
      </c>
      <c r="C1443" t="s">
        <v>19</v>
      </c>
      <c r="D1443" t="s">
        <v>25</v>
      </c>
      <c r="E1443" s="6" t="s">
        <v>13513</v>
      </c>
      <c r="F1443" t="s">
        <v>60</v>
      </c>
      <c r="G1443">
        <v>1</v>
      </c>
      <c r="H1443">
        <v>0</v>
      </c>
      <c r="I1443">
        <v>33</v>
      </c>
      <c r="J1443">
        <v>0</v>
      </c>
      <c r="K1443">
        <v>417.91</v>
      </c>
      <c r="L1443" t="str">
        <f t="shared" si="132"/>
        <v/>
      </c>
      <c r="M1443">
        <v>4</v>
      </c>
      <c r="N1443" t="str">
        <f t="shared" si="133"/>
        <v/>
      </c>
      <c r="O1443">
        <v>30</v>
      </c>
      <c r="P1443" s="11">
        <v>0</v>
      </c>
      <c r="Q1443" s="11">
        <v>0</v>
      </c>
      <c r="R1443" s="12">
        <v>104.47750000000001</v>
      </c>
      <c r="S1443" t="s">
        <v>22</v>
      </c>
      <c r="T1443">
        <v>0</v>
      </c>
      <c r="U1443">
        <f t="shared" si="134"/>
        <v>4</v>
      </c>
      <c r="V1443">
        <f t="shared" si="135"/>
        <v>1</v>
      </c>
      <c r="W1443">
        <f t="shared" si="136"/>
        <v>4</v>
      </c>
      <c r="X1443" t="str">
        <f t="shared" si="137"/>
        <v>414</v>
      </c>
      <c r="Y1443" t="str">
        <f>IF(Table1[[#This Row],[RFM_Score]]="555","Champion", IF(AND(J1443&gt;=4,V1443&gt;=4),"Loyal", IF(U1443&lt;=2,"At Risk", IF(W1443&gt;=4,"Potential Loyalist","Others"))))</f>
        <v>Potential Loyalist</v>
      </c>
    </row>
    <row r="1444" spans="1:25">
      <c r="A1444" t="s">
        <v>5729</v>
      </c>
      <c r="B1444">
        <v>38</v>
      </c>
      <c r="C1444" t="s">
        <v>19</v>
      </c>
      <c r="D1444" t="s">
        <v>41</v>
      </c>
      <c r="E1444" s="6" t="s">
        <v>13514</v>
      </c>
      <c r="F1444" t="s">
        <v>37</v>
      </c>
      <c r="G1444">
        <v>2</v>
      </c>
      <c r="H1444">
        <v>1</v>
      </c>
      <c r="I1444">
        <v>47</v>
      </c>
      <c r="J1444">
        <v>3</v>
      </c>
      <c r="K1444">
        <v>417.16</v>
      </c>
      <c r="L1444" t="str">
        <f t="shared" si="132"/>
        <v/>
      </c>
      <c r="M1444">
        <v>4</v>
      </c>
      <c r="N1444" t="str">
        <f t="shared" si="133"/>
        <v/>
      </c>
      <c r="O1444">
        <v>15</v>
      </c>
      <c r="P1444" s="11">
        <v>0.5</v>
      </c>
      <c r="Q1444" s="11">
        <v>6.3829787234042507E-2</v>
      </c>
      <c r="R1444" s="12">
        <v>104.29</v>
      </c>
      <c r="S1444" t="s">
        <v>22</v>
      </c>
      <c r="T1444">
        <v>1</v>
      </c>
      <c r="U1444">
        <f t="shared" si="134"/>
        <v>5</v>
      </c>
      <c r="V1444">
        <f t="shared" si="135"/>
        <v>1</v>
      </c>
      <c r="W1444">
        <f t="shared" si="136"/>
        <v>4</v>
      </c>
      <c r="X1444" t="str">
        <f t="shared" si="137"/>
        <v>514</v>
      </c>
      <c r="Y1444" t="str">
        <f>IF(Table1[[#This Row],[RFM_Score]]="555","Champion", IF(AND(J1444&gt;=4,V1444&gt;=4),"Loyal", IF(U1444&lt;=2,"At Risk", IF(W1444&gt;=4,"Potential Loyalist","Others"))))</f>
        <v>Potential Loyalist</v>
      </c>
    </row>
    <row r="1445" spans="1:25">
      <c r="A1445" t="s">
        <v>4044</v>
      </c>
      <c r="B1445">
        <v>27</v>
      </c>
      <c r="C1445" t="s">
        <v>24</v>
      </c>
      <c r="D1445" t="s">
        <v>20</v>
      </c>
      <c r="E1445" s="6" t="s">
        <v>13515</v>
      </c>
      <c r="F1445" t="s">
        <v>26</v>
      </c>
      <c r="G1445">
        <v>1</v>
      </c>
      <c r="H1445">
        <v>0</v>
      </c>
      <c r="I1445">
        <v>38</v>
      </c>
      <c r="J1445">
        <v>3</v>
      </c>
      <c r="K1445">
        <v>416.05</v>
      </c>
      <c r="L1445" t="str">
        <f t="shared" si="132"/>
        <v/>
      </c>
      <c r="M1445">
        <v>4</v>
      </c>
      <c r="N1445" t="str">
        <f t="shared" si="133"/>
        <v/>
      </c>
      <c r="O1445">
        <v>19</v>
      </c>
      <c r="P1445" s="11">
        <v>0</v>
      </c>
      <c r="Q1445" s="11">
        <v>7.8947368421052599E-2</v>
      </c>
      <c r="R1445" s="12">
        <v>104.0125</v>
      </c>
      <c r="S1445" t="s">
        <v>22</v>
      </c>
      <c r="T1445">
        <v>0</v>
      </c>
      <c r="U1445">
        <f t="shared" si="134"/>
        <v>5</v>
      </c>
      <c r="V1445">
        <f t="shared" si="135"/>
        <v>1</v>
      </c>
      <c r="W1445">
        <f t="shared" si="136"/>
        <v>4</v>
      </c>
      <c r="X1445" t="str">
        <f t="shared" si="137"/>
        <v>514</v>
      </c>
      <c r="Y1445" t="str">
        <f>IF(Table1[[#This Row],[RFM_Score]]="555","Champion", IF(AND(J1445&gt;=4,V1445&gt;=4),"Loyal", IF(U1445&lt;=2,"At Risk", IF(W1445&gt;=4,"Potential Loyalist","Others"))))</f>
        <v>Potential Loyalist</v>
      </c>
    </row>
    <row r="1446" spans="1:25">
      <c r="A1446" t="s">
        <v>1752</v>
      </c>
      <c r="B1446">
        <v>33</v>
      </c>
      <c r="C1446" t="s">
        <v>19</v>
      </c>
      <c r="D1446" t="s">
        <v>49</v>
      </c>
      <c r="E1446" s="6" t="s">
        <v>13516</v>
      </c>
      <c r="F1446" t="s">
        <v>60</v>
      </c>
      <c r="G1446">
        <v>1</v>
      </c>
      <c r="H1446">
        <v>1</v>
      </c>
      <c r="I1446">
        <v>59</v>
      </c>
      <c r="J1446">
        <v>0</v>
      </c>
      <c r="K1446">
        <v>414.96</v>
      </c>
      <c r="L1446" t="str">
        <f t="shared" si="132"/>
        <v/>
      </c>
      <c r="M1446">
        <v>4</v>
      </c>
      <c r="N1446" t="str">
        <f t="shared" si="133"/>
        <v/>
      </c>
      <c r="O1446">
        <v>26</v>
      </c>
      <c r="P1446" s="11">
        <v>1</v>
      </c>
      <c r="Q1446" s="11">
        <v>0</v>
      </c>
      <c r="R1446" s="12">
        <v>103.74</v>
      </c>
      <c r="S1446" t="s">
        <v>22</v>
      </c>
      <c r="T1446">
        <v>0</v>
      </c>
      <c r="U1446">
        <f t="shared" si="134"/>
        <v>4</v>
      </c>
      <c r="V1446">
        <f t="shared" si="135"/>
        <v>1</v>
      </c>
      <c r="W1446">
        <f t="shared" si="136"/>
        <v>4</v>
      </c>
      <c r="X1446" t="str">
        <f t="shared" si="137"/>
        <v>414</v>
      </c>
      <c r="Y1446" t="str">
        <f>IF(Table1[[#This Row],[RFM_Score]]="555","Champion", IF(AND(J1446&gt;=4,V1446&gt;=4),"Loyal", IF(U1446&lt;=2,"At Risk", IF(W1446&gt;=4,"Potential Loyalist","Others"))))</f>
        <v>Potential Loyalist</v>
      </c>
    </row>
    <row r="1447" spans="1:25">
      <c r="A1447" t="s">
        <v>5061</v>
      </c>
      <c r="B1447">
        <v>62</v>
      </c>
      <c r="C1447" t="s">
        <v>24</v>
      </c>
      <c r="D1447" t="s">
        <v>29</v>
      </c>
      <c r="E1447" s="6" t="s">
        <v>13517</v>
      </c>
      <c r="F1447" t="s">
        <v>30</v>
      </c>
      <c r="G1447">
        <v>3</v>
      </c>
      <c r="H1447">
        <v>0</v>
      </c>
      <c r="I1447">
        <v>41</v>
      </c>
      <c r="J1447">
        <v>3</v>
      </c>
      <c r="K1447">
        <v>414.46</v>
      </c>
      <c r="L1447" t="str">
        <f t="shared" si="132"/>
        <v/>
      </c>
      <c r="M1447">
        <v>4</v>
      </c>
      <c r="N1447" t="str">
        <f t="shared" si="133"/>
        <v/>
      </c>
      <c r="O1447">
        <v>15</v>
      </c>
      <c r="P1447" s="11">
        <v>0</v>
      </c>
      <c r="Q1447" s="11">
        <v>7.3170731707316999E-2</v>
      </c>
      <c r="R1447" s="12">
        <v>103.61499999999999</v>
      </c>
      <c r="S1447" t="s">
        <v>22</v>
      </c>
      <c r="T1447">
        <v>0</v>
      </c>
      <c r="U1447">
        <f t="shared" si="134"/>
        <v>5</v>
      </c>
      <c r="V1447">
        <f t="shared" si="135"/>
        <v>1</v>
      </c>
      <c r="W1447">
        <f t="shared" si="136"/>
        <v>4</v>
      </c>
      <c r="X1447" t="str">
        <f t="shared" si="137"/>
        <v>514</v>
      </c>
      <c r="Y1447" t="str">
        <f>IF(Table1[[#This Row],[RFM_Score]]="555","Champion", IF(AND(J1447&gt;=4,V1447&gt;=4),"Loyal", IF(U1447&lt;=2,"At Risk", IF(W1447&gt;=4,"Potential Loyalist","Others"))))</f>
        <v>Potential Loyalist</v>
      </c>
    </row>
    <row r="1448" spans="1:25">
      <c r="A1448" t="s">
        <v>11290</v>
      </c>
      <c r="B1448">
        <v>43</v>
      </c>
      <c r="C1448" t="s">
        <v>24</v>
      </c>
      <c r="D1448" t="s">
        <v>20</v>
      </c>
      <c r="E1448" s="6" t="s">
        <v>13518</v>
      </c>
      <c r="F1448" t="s">
        <v>62</v>
      </c>
      <c r="G1448">
        <v>3</v>
      </c>
      <c r="H1448">
        <v>0</v>
      </c>
      <c r="I1448">
        <v>60</v>
      </c>
      <c r="J1448">
        <v>3</v>
      </c>
      <c r="K1448">
        <v>414.01</v>
      </c>
      <c r="L1448" t="str">
        <f t="shared" si="132"/>
        <v/>
      </c>
      <c r="M1448">
        <v>4</v>
      </c>
      <c r="N1448" t="str">
        <f t="shared" si="133"/>
        <v/>
      </c>
      <c r="O1448">
        <v>47</v>
      </c>
      <c r="P1448" s="11">
        <v>0</v>
      </c>
      <c r="Q1448" s="11">
        <v>0.05</v>
      </c>
      <c r="R1448" s="12">
        <v>103.5025</v>
      </c>
      <c r="S1448" t="s">
        <v>22</v>
      </c>
      <c r="T1448">
        <v>0</v>
      </c>
      <c r="U1448">
        <f t="shared" si="134"/>
        <v>3</v>
      </c>
      <c r="V1448">
        <f t="shared" si="135"/>
        <v>1</v>
      </c>
      <c r="W1448">
        <f t="shared" si="136"/>
        <v>4</v>
      </c>
      <c r="X1448" t="str">
        <f t="shared" si="137"/>
        <v>314</v>
      </c>
      <c r="Y1448" t="str">
        <f>IF(Table1[[#This Row],[RFM_Score]]="555","Champion", IF(AND(J1448&gt;=4,V1448&gt;=4),"Loyal", IF(U1448&lt;=2,"At Risk", IF(W1448&gt;=4,"Potential Loyalist","Others"))))</f>
        <v>Potential Loyalist</v>
      </c>
    </row>
    <row r="1449" spans="1:25">
      <c r="A1449" t="s">
        <v>4611</v>
      </c>
      <c r="B1449">
        <v>26</v>
      </c>
      <c r="C1449" t="s">
        <v>19</v>
      </c>
      <c r="D1449" t="s">
        <v>25</v>
      </c>
      <c r="E1449" s="6" t="s">
        <v>13519</v>
      </c>
      <c r="F1449" t="s">
        <v>26</v>
      </c>
      <c r="G1449">
        <v>1</v>
      </c>
      <c r="H1449">
        <v>0</v>
      </c>
      <c r="I1449">
        <v>50</v>
      </c>
      <c r="J1449">
        <v>1</v>
      </c>
      <c r="K1449">
        <v>413.18</v>
      </c>
      <c r="L1449" t="str">
        <f t="shared" si="132"/>
        <v/>
      </c>
      <c r="M1449">
        <v>4</v>
      </c>
      <c r="N1449" t="str">
        <f t="shared" si="133"/>
        <v/>
      </c>
      <c r="O1449">
        <v>3</v>
      </c>
      <c r="P1449" s="11">
        <v>0</v>
      </c>
      <c r="Q1449" s="11">
        <v>0.02</v>
      </c>
      <c r="R1449" s="12">
        <v>103.295</v>
      </c>
      <c r="S1449" t="s">
        <v>22</v>
      </c>
      <c r="T1449">
        <v>0</v>
      </c>
      <c r="U1449">
        <f t="shared" si="134"/>
        <v>5</v>
      </c>
      <c r="V1449">
        <f t="shared" si="135"/>
        <v>1</v>
      </c>
      <c r="W1449">
        <f t="shared" si="136"/>
        <v>4</v>
      </c>
      <c r="X1449" t="str">
        <f t="shared" si="137"/>
        <v>514</v>
      </c>
      <c r="Y1449" t="str">
        <f>IF(Table1[[#This Row],[RFM_Score]]="555","Champion", IF(AND(J1449&gt;=4,V1449&gt;=4),"Loyal", IF(U1449&lt;=2,"At Risk", IF(W1449&gt;=4,"Potential Loyalist","Others"))))</f>
        <v>Potential Loyalist</v>
      </c>
    </row>
    <row r="1450" spans="1:25">
      <c r="A1450" t="s">
        <v>11146</v>
      </c>
      <c r="B1450">
        <v>18</v>
      </c>
      <c r="C1450" t="s">
        <v>19</v>
      </c>
      <c r="D1450" t="s">
        <v>20</v>
      </c>
      <c r="E1450" s="6" t="s">
        <v>13520</v>
      </c>
      <c r="F1450" t="s">
        <v>26</v>
      </c>
      <c r="G1450">
        <v>2</v>
      </c>
      <c r="H1450">
        <v>1</v>
      </c>
      <c r="I1450">
        <v>54</v>
      </c>
      <c r="J1450">
        <v>4</v>
      </c>
      <c r="K1450">
        <v>411.79</v>
      </c>
      <c r="L1450" t="str">
        <f t="shared" si="132"/>
        <v/>
      </c>
      <c r="M1450">
        <v>4</v>
      </c>
      <c r="N1450" t="str">
        <f t="shared" si="133"/>
        <v/>
      </c>
      <c r="O1450">
        <v>138</v>
      </c>
      <c r="P1450" s="11">
        <v>0.5</v>
      </c>
      <c r="Q1450" s="11">
        <v>7.4074074074074001E-2</v>
      </c>
      <c r="R1450" s="12">
        <v>102.94750000000001</v>
      </c>
      <c r="S1450" t="s">
        <v>22</v>
      </c>
      <c r="T1450">
        <v>1</v>
      </c>
      <c r="U1450">
        <f t="shared" si="134"/>
        <v>1</v>
      </c>
      <c r="V1450">
        <f t="shared" si="135"/>
        <v>1</v>
      </c>
      <c r="W1450">
        <f t="shared" si="136"/>
        <v>4</v>
      </c>
      <c r="X1450" t="str">
        <f t="shared" si="137"/>
        <v>114</v>
      </c>
      <c r="Y1450" t="str">
        <f>IF(Table1[[#This Row],[RFM_Score]]="555","Champion", IF(AND(J1450&gt;=4,V1450&gt;=4),"Loyal", IF(U1450&lt;=2,"At Risk", IF(W1450&gt;=4,"Potential Loyalist","Others"))))</f>
        <v>At Risk</v>
      </c>
    </row>
    <row r="1451" spans="1:25">
      <c r="A1451" t="s">
        <v>11197</v>
      </c>
      <c r="B1451">
        <v>50</v>
      </c>
      <c r="C1451" t="s">
        <v>19</v>
      </c>
      <c r="D1451" t="s">
        <v>41</v>
      </c>
      <c r="E1451" s="6" t="s">
        <v>13521</v>
      </c>
      <c r="F1451" t="s">
        <v>21</v>
      </c>
      <c r="G1451">
        <v>1</v>
      </c>
      <c r="H1451">
        <v>0</v>
      </c>
      <c r="I1451">
        <v>46</v>
      </c>
      <c r="J1451">
        <v>1</v>
      </c>
      <c r="K1451">
        <v>410.32</v>
      </c>
      <c r="L1451" t="str">
        <f t="shared" si="132"/>
        <v/>
      </c>
      <c r="M1451">
        <v>4</v>
      </c>
      <c r="N1451" t="str">
        <f t="shared" si="133"/>
        <v/>
      </c>
      <c r="O1451">
        <v>28</v>
      </c>
      <c r="P1451" s="11">
        <v>0</v>
      </c>
      <c r="Q1451" s="11">
        <v>2.1739130434782601E-2</v>
      </c>
      <c r="R1451" s="12">
        <v>102.58</v>
      </c>
      <c r="S1451" t="s">
        <v>22</v>
      </c>
      <c r="T1451">
        <v>0</v>
      </c>
      <c r="U1451">
        <f t="shared" si="134"/>
        <v>4</v>
      </c>
      <c r="V1451">
        <f t="shared" si="135"/>
        <v>1</v>
      </c>
      <c r="W1451">
        <f t="shared" si="136"/>
        <v>4</v>
      </c>
      <c r="X1451" t="str">
        <f t="shared" si="137"/>
        <v>414</v>
      </c>
      <c r="Y1451" t="str">
        <f>IF(Table1[[#This Row],[RFM_Score]]="555","Champion", IF(AND(J1451&gt;=4,V1451&gt;=4),"Loyal", IF(U1451&lt;=2,"At Risk", IF(W1451&gt;=4,"Potential Loyalist","Others"))))</f>
        <v>Potential Loyalist</v>
      </c>
    </row>
    <row r="1452" spans="1:25">
      <c r="A1452" t="s">
        <v>9247</v>
      </c>
      <c r="B1452">
        <v>18</v>
      </c>
      <c r="C1452" t="s">
        <v>19</v>
      </c>
      <c r="D1452" t="s">
        <v>41</v>
      </c>
      <c r="E1452" s="6" t="s">
        <v>13522</v>
      </c>
      <c r="F1452" t="s">
        <v>30</v>
      </c>
      <c r="G1452">
        <v>6</v>
      </c>
      <c r="H1452">
        <v>1</v>
      </c>
      <c r="I1452">
        <v>60</v>
      </c>
      <c r="J1452">
        <v>3</v>
      </c>
      <c r="K1452">
        <v>409.97</v>
      </c>
      <c r="L1452" t="str">
        <f t="shared" si="132"/>
        <v/>
      </c>
      <c r="M1452">
        <v>4</v>
      </c>
      <c r="N1452" t="str">
        <f t="shared" si="133"/>
        <v/>
      </c>
      <c r="O1452">
        <v>15</v>
      </c>
      <c r="P1452" s="11">
        <v>0.16666666666666599</v>
      </c>
      <c r="Q1452" s="11">
        <v>0.05</v>
      </c>
      <c r="R1452" s="12">
        <v>102.49250000000001</v>
      </c>
      <c r="S1452" t="s">
        <v>22</v>
      </c>
      <c r="T1452">
        <v>0</v>
      </c>
      <c r="U1452">
        <f t="shared" si="134"/>
        <v>5</v>
      </c>
      <c r="V1452">
        <f t="shared" si="135"/>
        <v>1</v>
      </c>
      <c r="W1452">
        <f t="shared" si="136"/>
        <v>4</v>
      </c>
      <c r="X1452" t="str">
        <f t="shared" si="137"/>
        <v>514</v>
      </c>
      <c r="Y1452" t="str">
        <f>IF(Table1[[#This Row],[RFM_Score]]="555","Champion", IF(AND(J1452&gt;=4,V1452&gt;=4),"Loyal", IF(U1452&lt;=2,"At Risk", IF(W1452&gt;=4,"Potential Loyalist","Others"))))</f>
        <v>Potential Loyalist</v>
      </c>
    </row>
    <row r="1453" spans="1:25">
      <c r="A1453" t="s">
        <v>10755</v>
      </c>
      <c r="B1453">
        <v>52</v>
      </c>
      <c r="C1453" t="s">
        <v>19</v>
      </c>
      <c r="D1453" t="s">
        <v>29</v>
      </c>
      <c r="E1453" s="6" t="s">
        <v>13523</v>
      </c>
      <c r="F1453" t="s">
        <v>26</v>
      </c>
      <c r="G1453">
        <v>2</v>
      </c>
      <c r="H1453">
        <v>0</v>
      </c>
      <c r="I1453">
        <v>43</v>
      </c>
      <c r="J1453">
        <v>5</v>
      </c>
      <c r="K1453">
        <v>409.75</v>
      </c>
      <c r="L1453" t="str">
        <f t="shared" si="132"/>
        <v/>
      </c>
      <c r="M1453">
        <v>4</v>
      </c>
      <c r="N1453" t="str">
        <f t="shared" si="133"/>
        <v/>
      </c>
      <c r="O1453">
        <v>1</v>
      </c>
      <c r="P1453" s="11">
        <v>0</v>
      </c>
      <c r="Q1453" s="11">
        <v>0.116279069767441</v>
      </c>
      <c r="R1453" s="12">
        <v>102.4375</v>
      </c>
      <c r="S1453" t="s">
        <v>22</v>
      </c>
      <c r="T1453">
        <v>0</v>
      </c>
      <c r="U1453">
        <f t="shared" si="134"/>
        <v>5</v>
      </c>
      <c r="V1453">
        <f t="shared" si="135"/>
        <v>1</v>
      </c>
      <c r="W1453">
        <f t="shared" si="136"/>
        <v>4</v>
      </c>
      <c r="X1453" t="str">
        <f t="shared" si="137"/>
        <v>514</v>
      </c>
      <c r="Y1453" t="str">
        <f>IF(Table1[[#This Row],[RFM_Score]]="555","Champion", IF(AND(J1453&gt;=4,V1453&gt;=4),"Loyal", IF(U1453&lt;=2,"At Risk", IF(W1453&gt;=4,"Potential Loyalist","Others"))))</f>
        <v>Potential Loyalist</v>
      </c>
    </row>
    <row r="1454" spans="1:25">
      <c r="A1454" t="s">
        <v>10925</v>
      </c>
      <c r="B1454">
        <v>50</v>
      </c>
      <c r="C1454" t="s">
        <v>19</v>
      </c>
      <c r="D1454" t="s">
        <v>29</v>
      </c>
      <c r="E1454" s="6" t="s">
        <v>13524</v>
      </c>
      <c r="F1454" t="s">
        <v>21</v>
      </c>
      <c r="G1454">
        <v>5</v>
      </c>
      <c r="H1454">
        <v>0</v>
      </c>
      <c r="I1454">
        <v>53</v>
      </c>
      <c r="J1454">
        <v>1</v>
      </c>
      <c r="K1454">
        <v>407.64</v>
      </c>
      <c r="L1454" t="str">
        <f t="shared" si="132"/>
        <v/>
      </c>
      <c r="M1454">
        <v>4</v>
      </c>
      <c r="N1454" t="str">
        <f t="shared" si="133"/>
        <v/>
      </c>
      <c r="O1454">
        <v>48</v>
      </c>
      <c r="P1454" s="11">
        <v>0</v>
      </c>
      <c r="Q1454" s="11">
        <v>1.8867924528301799E-2</v>
      </c>
      <c r="R1454" s="12">
        <v>101.91</v>
      </c>
      <c r="S1454" t="s">
        <v>22</v>
      </c>
      <c r="T1454">
        <v>0</v>
      </c>
      <c r="U1454">
        <f t="shared" si="134"/>
        <v>3</v>
      </c>
      <c r="V1454">
        <f t="shared" si="135"/>
        <v>1</v>
      </c>
      <c r="W1454">
        <f t="shared" si="136"/>
        <v>4</v>
      </c>
      <c r="X1454" t="str">
        <f t="shared" si="137"/>
        <v>314</v>
      </c>
      <c r="Y1454" t="str">
        <f>IF(Table1[[#This Row],[RFM_Score]]="555","Champion", IF(AND(J1454&gt;=4,V1454&gt;=4),"Loyal", IF(U1454&lt;=2,"At Risk", IF(W1454&gt;=4,"Potential Loyalist","Others"))))</f>
        <v>Potential Loyalist</v>
      </c>
    </row>
    <row r="1455" spans="1:25">
      <c r="A1455" t="s">
        <v>429</v>
      </c>
      <c r="B1455">
        <v>19</v>
      </c>
      <c r="C1455" t="s">
        <v>24</v>
      </c>
      <c r="D1455" t="s">
        <v>25</v>
      </c>
      <c r="E1455" s="6" t="s">
        <v>13525</v>
      </c>
      <c r="F1455" t="s">
        <v>26</v>
      </c>
      <c r="G1455">
        <v>8</v>
      </c>
      <c r="H1455">
        <v>1</v>
      </c>
      <c r="I1455">
        <v>34</v>
      </c>
      <c r="J1455">
        <v>2</v>
      </c>
      <c r="K1455">
        <v>407.49</v>
      </c>
      <c r="L1455" t="str">
        <f t="shared" si="132"/>
        <v/>
      </c>
      <c r="M1455">
        <v>4</v>
      </c>
      <c r="N1455" t="str">
        <f t="shared" si="133"/>
        <v/>
      </c>
      <c r="O1455">
        <v>34</v>
      </c>
      <c r="P1455" s="11">
        <v>0.125</v>
      </c>
      <c r="Q1455" s="11">
        <v>5.8823529411764698E-2</v>
      </c>
      <c r="R1455" s="12">
        <v>101.8725</v>
      </c>
      <c r="S1455" t="s">
        <v>22</v>
      </c>
      <c r="T1455">
        <v>0</v>
      </c>
      <c r="U1455">
        <f t="shared" si="134"/>
        <v>4</v>
      </c>
      <c r="V1455">
        <f t="shared" si="135"/>
        <v>1</v>
      </c>
      <c r="W1455">
        <f t="shared" si="136"/>
        <v>4</v>
      </c>
      <c r="X1455" t="str">
        <f t="shared" si="137"/>
        <v>414</v>
      </c>
      <c r="Y1455" t="str">
        <f>IF(Table1[[#This Row],[RFM_Score]]="555","Champion", IF(AND(J1455&gt;=4,V1455&gt;=4),"Loyal", IF(U1455&lt;=2,"At Risk", IF(W1455&gt;=4,"Potential Loyalist","Others"))))</f>
        <v>Potential Loyalist</v>
      </c>
    </row>
    <row r="1456" spans="1:25">
      <c r="A1456" t="s">
        <v>4215</v>
      </c>
      <c r="B1456">
        <v>56</v>
      </c>
      <c r="C1456" t="s">
        <v>24</v>
      </c>
      <c r="D1456" t="s">
        <v>35</v>
      </c>
      <c r="E1456" s="6" t="s">
        <v>13526</v>
      </c>
      <c r="F1456" t="s">
        <v>21</v>
      </c>
      <c r="G1456">
        <v>4</v>
      </c>
      <c r="H1456">
        <v>2</v>
      </c>
      <c r="I1456">
        <v>55</v>
      </c>
      <c r="J1456">
        <v>5</v>
      </c>
      <c r="K1456">
        <v>406.16</v>
      </c>
      <c r="L1456" t="str">
        <f t="shared" si="132"/>
        <v/>
      </c>
      <c r="M1456">
        <v>4</v>
      </c>
      <c r="N1456" t="str">
        <f t="shared" si="133"/>
        <v/>
      </c>
      <c r="O1456">
        <v>16</v>
      </c>
      <c r="P1456" s="11">
        <v>0.5</v>
      </c>
      <c r="Q1456" s="11">
        <v>9.0909090909090898E-2</v>
      </c>
      <c r="R1456" s="12">
        <v>101.54</v>
      </c>
      <c r="S1456" t="s">
        <v>22</v>
      </c>
      <c r="T1456">
        <v>0</v>
      </c>
      <c r="U1456">
        <f t="shared" si="134"/>
        <v>5</v>
      </c>
      <c r="V1456">
        <f t="shared" si="135"/>
        <v>1</v>
      </c>
      <c r="W1456">
        <f t="shared" si="136"/>
        <v>4</v>
      </c>
      <c r="X1456" t="str">
        <f t="shared" si="137"/>
        <v>514</v>
      </c>
      <c r="Y1456" t="str">
        <f>IF(Table1[[#This Row],[RFM_Score]]="555","Champion", IF(AND(J1456&gt;=4,V1456&gt;=4),"Loyal", IF(U1456&lt;=2,"At Risk", IF(W1456&gt;=4,"Potential Loyalist","Others"))))</f>
        <v>Potential Loyalist</v>
      </c>
    </row>
    <row r="1457" spans="1:25">
      <c r="A1457" t="s">
        <v>7832</v>
      </c>
      <c r="B1457">
        <v>49</v>
      </c>
      <c r="C1457" t="s">
        <v>19</v>
      </c>
      <c r="D1457" t="s">
        <v>25</v>
      </c>
      <c r="E1457" s="6" t="s">
        <v>13527</v>
      </c>
      <c r="F1457" t="s">
        <v>26</v>
      </c>
      <c r="G1457">
        <v>6</v>
      </c>
      <c r="H1457">
        <v>5</v>
      </c>
      <c r="I1457">
        <v>42</v>
      </c>
      <c r="J1457">
        <v>1</v>
      </c>
      <c r="K1457">
        <v>404.95</v>
      </c>
      <c r="L1457" t="str">
        <f t="shared" si="132"/>
        <v/>
      </c>
      <c r="M1457">
        <v>4</v>
      </c>
      <c r="N1457" t="str">
        <f t="shared" si="133"/>
        <v/>
      </c>
      <c r="O1457">
        <v>26</v>
      </c>
      <c r="P1457" s="11">
        <v>0.83333333333333304</v>
      </c>
      <c r="Q1457" s="11">
        <v>2.3809523809523801E-2</v>
      </c>
      <c r="R1457" s="12">
        <v>101.2375</v>
      </c>
      <c r="S1457" t="s">
        <v>22</v>
      </c>
      <c r="T1457">
        <v>0</v>
      </c>
      <c r="U1457">
        <f t="shared" si="134"/>
        <v>4</v>
      </c>
      <c r="V1457">
        <f t="shared" si="135"/>
        <v>1</v>
      </c>
      <c r="W1457">
        <f t="shared" si="136"/>
        <v>4</v>
      </c>
      <c r="X1457" t="str">
        <f t="shared" si="137"/>
        <v>414</v>
      </c>
      <c r="Y1457" t="str">
        <f>IF(Table1[[#This Row],[RFM_Score]]="555","Champion", IF(AND(J1457&gt;=4,V1457&gt;=4),"Loyal", IF(U1457&lt;=2,"At Risk", IF(W1457&gt;=4,"Potential Loyalist","Others"))))</f>
        <v>Potential Loyalist</v>
      </c>
    </row>
    <row r="1458" spans="1:25">
      <c r="A1458" t="s">
        <v>7887</v>
      </c>
      <c r="B1458">
        <v>59</v>
      </c>
      <c r="C1458" t="s">
        <v>19</v>
      </c>
      <c r="D1458" t="s">
        <v>20</v>
      </c>
      <c r="E1458" s="6" t="s">
        <v>13528</v>
      </c>
      <c r="F1458" t="s">
        <v>26</v>
      </c>
      <c r="G1458">
        <v>3</v>
      </c>
      <c r="H1458">
        <v>0</v>
      </c>
      <c r="I1458">
        <v>60</v>
      </c>
      <c r="J1458">
        <v>5</v>
      </c>
      <c r="K1458">
        <v>404.85</v>
      </c>
      <c r="L1458" t="str">
        <f t="shared" si="132"/>
        <v/>
      </c>
      <c r="M1458">
        <v>4</v>
      </c>
      <c r="N1458" t="str">
        <f t="shared" si="133"/>
        <v/>
      </c>
      <c r="O1458">
        <v>24</v>
      </c>
      <c r="P1458" s="11">
        <v>0</v>
      </c>
      <c r="Q1458" s="11">
        <v>8.3333333333333301E-2</v>
      </c>
      <c r="R1458" s="12">
        <v>101.21250000000001</v>
      </c>
      <c r="S1458" t="s">
        <v>22</v>
      </c>
      <c r="T1458">
        <v>0</v>
      </c>
      <c r="U1458">
        <f t="shared" si="134"/>
        <v>4</v>
      </c>
      <c r="V1458">
        <f t="shared" si="135"/>
        <v>1</v>
      </c>
      <c r="W1458">
        <f t="shared" si="136"/>
        <v>4</v>
      </c>
      <c r="X1458" t="str">
        <f t="shared" si="137"/>
        <v>414</v>
      </c>
      <c r="Y1458" t="str">
        <f>IF(Table1[[#This Row],[RFM_Score]]="555","Champion", IF(AND(J1458&gt;=4,V1458&gt;=4),"Loyal", IF(U1458&lt;=2,"At Risk", IF(W1458&gt;=4,"Potential Loyalist","Others"))))</f>
        <v>Potential Loyalist</v>
      </c>
    </row>
    <row r="1459" spans="1:25">
      <c r="A1459" t="s">
        <v>8625</v>
      </c>
      <c r="B1459">
        <v>26</v>
      </c>
      <c r="C1459" t="s">
        <v>19</v>
      </c>
      <c r="D1459" t="s">
        <v>25</v>
      </c>
      <c r="E1459" s="6" t="s">
        <v>13529</v>
      </c>
      <c r="F1459" t="s">
        <v>30</v>
      </c>
      <c r="G1459">
        <v>2</v>
      </c>
      <c r="H1459">
        <v>0</v>
      </c>
      <c r="I1459">
        <v>56</v>
      </c>
      <c r="J1459">
        <v>2</v>
      </c>
      <c r="K1459">
        <v>404.56</v>
      </c>
      <c r="L1459" t="str">
        <f t="shared" si="132"/>
        <v/>
      </c>
      <c r="M1459">
        <v>4</v>
      </c>
      <c r="N1459" t="str">
        <f t="shared" si="133"/>
        <v/>
      </c>
      <c r="O1459">
        <v>12</v>
      </c>
      <c r="P1459" s="11">
        <v>0</v>
      </c>
      <c r="Q1459" s="11">
        <v>3.5714285714285698E-2</v>
      </c>
      <c r="R1459" s="12">
        <v>101.14</v>
      </c>
      <c r="S1459" t="s">
        <v>22</v>
      </c>
      <c r="T1459">
        <v>0</v>
      </c>
      <c r="U1459">
        <f t="shared" si="134"/>
        <v>5</v>
      </c>
      <c r="V1459">
        <f t="shared" si="135"/>
        <v>1</v>
      </c>
      <c r="W1459">
        <f t="shared" si="136"/>
        <v>4</v>
      </c>
      <c r="X1459" t="str">
        <f t="shared" si="137"/>
        <v>514</v>
      </c>
      <c r="Y1459" t="str">
        <f>IF(Table1[[#This Row],[RFM_Score]]="555","Champion", IF(AND(J1459&gt;=4,V1459&gt;=4),"Loyal", IF(U1459&lt;=2,"At Risk", IF(W1459&gt;=4,"Potential Loyalist","Others"))))</f>
        <v>Potential Loyalist</v>
      </c>
    </row>
    <row r="1460" spans="1:25">
      <c r="A1460" t="s">
        <v>9714</v>
      </c>
      <c r="B1460">
        <v>54</v>
      </c>
      <c r="C1460" t="s">
        <v>19</v>
      </c>
      <c r="D1460" t="s">
        <v>25</v>
      </c>
      <c r="E1460" s="6" t="s">
        <v>13530</v>
      </c>
      <c r="F1460" t="s">
        <v>30</v>
      </c>
      <c r="G1460">
        <v>3</v>
      </c>
      <c r="H1460">
        <v>1</v>
      </c>
      <c r="I1460">
        <v>44</v>
      </c>
      <c r="J1460">
        <v>1</v>
      </c>
      <c r="K1460">
        <v>404.54</v>
      </c>
      <c r="L1460" t="str">
        <f t="shared" si="132"/>
        <v/>
      </c>
      <c r="M1460">
        <v>4</v>
      </c>
      <c r="N1460" t="str">
        <f t="shared" si="133"/>
        <v/>
      </c>
      <c r="O1460">
        <v>79</v>
      </c>
      <c r="P1460" s="11">
        <v>0.33333333333333298</v>
      </c>
      <c r="Q1460" s="11">
        <v>2.27272727272727E-2</v>
      </c>
      <c r="R1460" s="12">
        <v>101.13500000000001</v>
      </c>
      <c r="S1460" t="s">
        <v>22</v>
      </c>
      <c r="T1460">
        <v>0</v>
      </c>
      <c r="U1460">
        <f t="shared" si="134"/>
        <v>2</v>
      </c>
      <c r="V1460">
        <f t="shared" si="135"/>
        <v>1</v>
      </c>
      <c r="W1460">
        <f t="shared" si="136"/>
        <v>4</v>
      </c>
      <c r="X1460" t="str">
        <f t="shared" si="137"/>
        <v>214</v>
      </c>
      <c r="Y1460" t="str">
        <f>IF(Table1[[#This Row],[RFM_Score]]="555","Champion", IF(AND(J1460&gt;=4,V1460&gt;=4),"Loyal", IF(U1460&lt;=2,"At Risk", IF(W1460&gt;=4,"Potential Loyalist","Others"))))</f>
        <v>At Risk</v>
      </c>
    </row>
    <row r="1461" spans="1:25">
      <c r="A1461" t="s">
        <v>4985</v>
      </c>
      <c r="B1461">
        <v>30</v>
      </c>
      <c r="C1461" t="s">
        <v>24</v>
      </c>
      <c r="D1461" t="s">
        <v>49</v>
      </c>
      <c r="E1461" s="6" t="s">
        <v>13531</v>
      </c>
      <c r="F1461" t="s">
        <v>26</v>
      </c>
      <c r="G1461">
        <v>5</v>
      </c>
      <c r="H1461">
        <v>2</v>
      </c>
      <c r="I1461">
        <v>55</v>
      </c>
      <c r="J1461">
        <v>4</v>
      </c>
      <c r="K1461">
        <v>404.42</v>
      </c>
      <c r="L1461" t="str">
        <f t="shared" si="132"/>
        <v/>
      </c>
      <c r="M1461">
        <v>4</v>
      </c>
      <c r="N1461" t="str">
        <f t="shared" si="133"/>
        <v/>
      </c>
      <c r="O1461">
        <v>3</v>
      </c>
      <c r="P1461" s="11">
        <v>0.4</v>
      </c>
      <c r="Q1461" s="11">
        <v>7.2727272727272696E-2</v>
      </c>
      <c r="R1461" s="12">
        <v>101.105</v>
      </c>
      <c r="S1461" t="s">
        <v>22</v>
      </c>
      <c r="T1461">
        <v>0</v>
      </c>
      <c r="U1461">
        <f t="shared" si="134"/>
        <v>5</v>
      </c>
      <c r="V1461">
        <f t="shared" si="135"/>
        <v>1</v>
      </c>
      <c r="W1461">
        <f t="shared" si="136"/>
        <v>4</v>
      </c>
      <c r="X1461" t="str">
        <f t="shared" si="137"/>
        <v>514</v>
      </c>
      <c r="Y1461" t="str">
        <f>IF(Table1[[#This Row],[RFM_Score]]="555","Champion", IF(AND(J1461&gt;=4,V1461&gt;=4),"Loyal", IF(U1461&lt;=2,"At Risk", IF(W1461&gt;=4,"Potential Loyalist","Others"))))</f>
        <v>Potential Loyalist</v>
      </c>
    </row>
    <row r="1462" spans="1:25">
      <c r="A1462" t="s">
        <v>12024</v>
      </c>
      <c r="B1462">
        <v>45</v>
      </c>
      <c r="C1462" t="s">
        <v>19</v>
      </c>
      <c r="D1462" t="s">
        <v>29</v>
      </c>
      <c r="E1462" s="6" t="s">
        <v>13532</v>
      </c>
      <c r="F1462" t="s">
        <v>21</v>
      </c>
      <c r="G1462">
        <v>2</v>
      </c>
      <c r="H1462">
        <v>0</v>
      </c>
      <c r="I1462">
        <v>50</v>
      </c>
      <c r="J1462">
        <v>2</v>
      </c>
      <c r="K1462">
        <v>404.08</v>
      </c>
      <c r="L1462" t="str">
        <f t="shared" si="132"/>
        <v/>
      </c>
      <c r="M1462">
        <v>4</v>
      </c>
      <c r="N1462" t="str">
        <f t="shared" si="133"/>
        <v/>
      </c>
      <c r="O1462">
        <v>98</v>
      </c>
      <c r="P1462" s="11">
        <v>0</v>
      </c>
      <c r="Q1462" s="11">
        <v>0.04</v>
      </c>
      <c r="R1462" s="12">
        <v>101.02</v>
      </c>
      <c r="S1462" t="s">
        <v>22</v>
      </c>
      <c r="T1462">
        <v>1</v>
      </c>
      <c r="U1462">
        <f t="shared" si="134"/>
        <v>2</v>
      </c>
      <c r="V1462">
        <f t="shared" si="135"/>
        <v>1</v>
      </c>
      <c r="W1462">
        <f t="shared" si="136"/>
        <v>4</v>
      </c>
      <c r="X1462" t="str">
        <f t="shared" si="137"/>
        <v>214</v>
      </c>
      <c r="Y1462" t="str">
        <f>IF(Table1[[#This Row],[RFM_Score]]="555","Champion", IF(AND(J1462&gt;=4,V1462&gt;=4),"Loyal", IF(U1462&lt;=2,"At Risk", IF(W1462&gt;=4,"Potential Loyalist","Others"))))</f>
        <v>At Risk</v>
      </c>
    </row>
    <row r="1463" spans="1:25">
      <c r="A1463" t="s">
        <v>3125</v>
      </c>
      <c r="B1463">
        <v>18</v>
      </c>
      <c r="C1463" t="s">
        <v>19</v>
      </c>
      <c r="D1463" t="s">
        <v>25</v>
      </c>
      <c r="E1463" s="6" t="s">
        <v>13533</v>
      </c>
      <c r="F1463" t="s">
        <v>21</v>
      </c>
      <c r="G1463">
        <v>1</v>
      </c>
      <c r="H1463">
        <v>0</v>
      </c>
      <c r="I1463">
        <v>43</v>
      </c>
      <c r="J1463">
        <v>1</v>
      </c>
      <c r="K1463">
        <v>402.97</v>
      </c>
      <c r="L1463" t="str">
        <f t="shared" si="132"/>
        <v/>
      </c>
      <c r="M1463">
        <v>4</v>
      </c>
      <c r="N1463" t="str">
        <f t="shared" si="133"/>
        <v/>
      </c>
      <c r="O1463">
        <v>29</v>
      </c>
      <c r="P1463" s="11">
        <v>0</v>
      </c>
      <c r="Q1463" s="11">
        <v>2.3255813953488299E-2</v>
      </c>
      <c r="R1463" s="12">
        <v>100.74250000000001</v>
      </c>
      <c r="S1463" t="s">
        <v>22</v>
      </c>
      <c r="T1463">
        <v>0</v>
      </c>
      <c r="U1463">
        <f t="shared" si="134"/>
        <v>4</v>
      </c>
      <c r="V1463">
        <f t="shared" si="135"/>
        <v>1</v>
      </c>
      <c r="W1463">
        <f t="shared" si="136"/>
        <v>4</v>
      </c>
      <c r="X1463" t="str">
        <f t="shared" si="137"/>
        <v>414</v>
      </c>
      <c r="Y1463" t="str">
        <f>IF(Table1[[#This Row],[RFM_Score]]="555","Champion", IF(AND(J1463&gt;=4,V1463&gt;=4),"Loyal", IF(U1463&lt;=2,"At Risk", IF(W1463&gt;=4,"Potential Loyalist","Others"))))</f>
        <v>Potential Loyalist</v>
      </c>
    </row>
    <row r="1464" spans="1:25">
      <c r="A1464" t="s">
        <v>982</v>
      </c>
      <c r="B1464">
        <v>22</v>
      </c>
      <c r="C1464" t="s">
        <v>24</v>
      </c>
      <c r="D1464" t="s">
        <v>35</v>
      </c>
      <c r="E1464" s="6" t="s">
        <v>13534</v>
      </c>
      <c r="F1464" t="s">
        <v>37</v>
      </c>
      <c r="G1464">
        <v>2</v>
      </c>
      <c r="H1464">
        <v>0</v>
      </c>
      <c r="I1464">
        <v>47</v>
      </c>
      <c r="J1464">
        <v>4</v>
      </c>
      <c r="K1464">
        <v>402.41</v>
      </c>
      <c r="L1464" t="str">
        <f t="shared" si="132"/>
        <v/>
      </c>
      <c r="M1464">
        <v>4</v>
      </c>
      <c r="N1464" t="str">
        <f t="shared" si="133"/>
        <v/>
      </c>
      <c r="O1464">
        <v>41</v>
      </c>
      <c r="P1464" s="11">
        <v>0</v>
      </c>
      <c r="Q1464" s="11">
        <v>8.5106382978723402E-2</v>
      </c>
      <c r="R1464" s="12">
        <v>100.60250000000001</v>
      </c>
      <c r="S1464" t="s">
        <v>22</v>
      </c>
      <c r="T1464">
        <v>0</v>
      </c>
      <c r="U1464">
        <f t="shared" si="134"/>
        <v>3</v>
      </c>
      <c r="V1464">
        <f t="shared" si="135"/>
        <v>1</v>
      </c>
      <c r="W1464">
        <f t="shared" si="136"/>
        <v>4</v>
      </c>
      <c r="X1464" t="str">
        <f t="shared" si="137"/>
        <v>314</v>
      </c>
      <c r="Y1464" t="str">
        <f>IF(Table1[[#This Row],[RFM_Score]]="555","Champion", IF(AND(J1464&gt;=4,V1464&gt;=4),"Loyal", IF(U1464&lt;=2,"At Risk", IF(W1464&gt;=4,"Potential Loyalist","Others"))))</f>
        <v>Potential Loyalist</v>
      </c>
    </row>
    <row r="1465" spans="1:25">
      <c r="A1465" t="s">
        <v>2978</v>
      </c>
      <c r="B1465">
        <v>29</v>
      </c>
      <c r="C1465" t="s">
        <v>19</v>
      </c>
      <c r="D1465" t="s">
        <v>41</v>
      </c>
      <c r="E1465" s="6" t="s">
        <v>13535</v>
      </c>
      <c r="F1465" t="s">
        <v>62</v>
      </c>
      <c r="G1465">
        <v>5</v>
      </c>
      <c r="H1465">
        <v>0</v>
      </c>
      <c r="I1465">
        <v>52</v>
      </c>
      <c r="J1465">
        <v>3</v>
      </c>
      <c r="K1465">
        <v>401.96</v>
      </c>
      <c r="L1465" t="str">
        <f t="shared" si="132"/>
        <v/>
      </c>
      <c r="M1465">
        <v>4</v>
      </c>
      <c r="N1465" t="str">
        <f t="shared" si="133"/>
        <v/>
      </c>
      <c r="O1465">
        <v>20</v>
      </c>
      <c r="P1465" s="11">
        <v>0</v>
      </c>
      <c r="Q1465" s="11">
        <v>5.7692307692307598E-2</v>
      </c>
      <c r="R1465" s="12">
        <v>100.49</v>
      </c>
      <c r="S1465" t="s">
        <v>22</v>
      </c>
      <c r="T1465">
        <v>0</v>
      </c>
      <c r="U1465">
        <f t="shared" si="134"/>
        <v>5</v>
      </c>
      <c r="V1465">
        <f t="shared" si="135"/>
        <v>1</v>
      </c>
      <c r="W1465">
        <f t="shared" si="136"/>
        <v>4</v>
      </c>
      <c r="X1465" t="str">
        <f t="shared" si="137"/>
        <v>514</v>
      </c>
      <c r="Y1465" t="str">
        <f>IF(Table1[[#This Row],[RFM_Score]]="555","Champion", IF(AND(J1465&gt;=4,V1465&gt;=4),"Loyal", IF(U1465&lt;=2,"At Risk", IF(W1465&gt;=4,"Potential Loyalist","Others"))))</f>
        <v>Potential Loyalist</v>
      </c>
    </row>
    <row r="1466" spans="1:25">
      <c r="A1466" t="s">
        <v>3449</v>
      </c>
      <c r="B1466">
        <v>58</v>
      </c>
      <c r="C1466" t="s">
        <v>19</v>
      </c>
      <c r="D1466" t="s">
        <v>25</v>
      </c>
      <c r="E1466" s="6" t="s">
        <v>13536</v>
      </c>
      <c r="F1466" t="s">
        <v>30</v>
      </c>
      <c r="G1466">
        <v>2</v>
      </c>
      <c r="H1466">
        <v>1</v>
      </c>
      <c r="I1466">
        <v>48</v>
      </c>
      <c r="J1466">
        <v>3</v>
      </c>
      <c r="K1466">
        <v>401.9</v>
      </c>
      <c r="L1466" t="str">
        <f t="shared" si="132"/>
        <v/>
      </c>
      <c r="M1466">
        <v>4</v>
      </c>
      <c r="N1466" t="str">
        <f t="shared" si="133"/>
        <v/>
      </c>
      <c r="O1466">
        <v>25</v>
      </c>
      <c r="P1466" s="11">
        <v>0.5</v>
      </c>
      <c r="Q1466" s="11">
        <v>6.25E-2</v>
      </c>
      <c r="R1466" s="12">
        <v>100.47499999999999</v>
      </c>
      <c r="S1466" t="s">
        <v>22</v>
      </c>
      <c r="T1466">
        <v>0</v>
      </c>
      <c r="U1466">
        <f t="shared" si="134"/>
        <v>4</v>
      </c>
      <c r="V1466">
        <f t="shared" si="135"/>
        <v>1</v>
      </c>
      <c r="W1466">
        <f t="shared" si="136"/>
        <v>4</v>
      </c>
      <c r="X1466" t="str">
        <f t="shared" si="137"/>
        <v>414</v>
      </c>
      <c r="Y1466" t="str">
        <f>IF(Table1[[#This Row],[RFM_Score]]="555","Champion", IF(AND(J1466&gt;=4,V1466&gt;=4),"Loyal", IF(U1466&lt;=2,"At Risk", IF(W1466&gt;=4,"Potential Loyalist","Others"))))</f>
        <v>Potential Loyalist</v>
      </c>
    </row>
    <row r="1467" spans="1:25">
      <c r="A1467" t="s">
        <v>10036</v>
      </c>
      <c r="B1467">
        <v>42</v>
      </c>
      <c r="C1467" t="s">
        <v>24</v>
      </c>
      <c r="D1467" t="s">
        <v>25</v>
      </c>
      <c r="E1467" s="6" t="s">
        <v>13537</v>
      </c>
      <c r="F1467" t="s">
        <v>26</v>
      </c>
      <c r="G1467">
        <v>2</v>
      </c>
      <c r="H1467">
        <v>0</v>
      </c>
      <c r="I1467">
        <v>54</v>
      </c>
      <c r="J1467">
        <v>2</v>
      </c>
      <c r="K1467">
        <v>400.79</v>
      </c>
      <c r="L1467" t="str">
        <f t="shared" si="132"/>
        <v/>
      </c>
      <c r="M1467">
        <v>4</v>
      </c>
      <c r="N1467" t="str">
        <f t="shared" si="133"/>
        <v/>
      </c>
      <c r="O1467">
        <v>73</v>
      </c>
      <c r="P1467" s="11">
        <v>0</v>
      </c>
      <c r="Q1467" s="11">
        <v>3.7037037037037E-2</v>
      </c>
      <c r="R1467" s="12">
        <v>100.19750000000001</v>
      </c>
      <c r="S1467" t="s">
        <v>22</v>
      </c>
      <c r="T1467">
        <v>0</v>
      </c>
      <c r="U1467">
        <f t="shared" si="134"/>
        <v>2</v>
      </c>
      <c r="V1467">
        <f t="shared" si="135"/>
        <v>1</v>
      </c>
      <c r="W1467">
        <f t="shared" si="136"/>
        <v>4</v>
      </c>
      <c r="X1467" t="str">
        <f t="shared" si="137"/>
        <v>214</v>
      </c>
      <c r="Y1467" t="str">
        <f>IF(Table1[[#This Row],[RFM_Score]]="555","Champion", IF(AND(J1467&gt;=4,V1467&gt;=4),"Loyal", IF(U1467&lt;=2,"At Risk", IF(W1467&gt;=4,"Potential Loyalist","Others"))))</f>
        <v>At Risk</v>
      </c>
    </row>
    <row r="1468" spans="1:25">
      <c r="A1468" t="s">
        <v>11424</v>
      </c>
      <c r="B1468">
        <v>44</v>
      </c>
      <c r="C1468" t="s">
        <v>19</v>
      </c>
      <c r="D1468" t="s">
        <v>25</v>
      </c>
      <c r="E1468" s="6" t="s">
        <v>13538</v>
      </c>
      <c r="F1468" t="s">
        <v>30</v>
      </c>
      <c r="G1468">
        <v>1</v>
      </c>
      <c r="H1468">
        <v>0</v>
      </c>
      <c r="I1468">
        <v>56</v>
      </c>
      <c r="J1468">
        <v>2</v>
      </c>
      <c r="K1468">
        <v>396.97</v>
      </c>
      <c r="L1468" t="str">
        <f t="shared" si="132"/>
        <v/>
      </c>
      <c r="M1468">
        <v>4</v>
      </c>
      <c r="N1468" t="str">
        <f t="shared" si="133"/>
        <v/>
      </c>
      <c r="O1468">
        <v>155</v>
      </c>
      <c r="P1468" s="11">
        <v>0</v>
      </c>
      <c r="Q1468" s="11">
        <v>3.5714285714285698E-2</v>
      </c>
      <c r="R1468" s="12">
        <v>99.242500000000007</v>
      </c>
      <c r="S1468" t="s">
        <v>22</v>
      </c>
      <c r="T1468">
        <v>1</v>
      </c>
      <c r="U1468">
        <f t="shared" si="134"/>
        <v>1</v>
      </c>
      <c r="V1468">
        <f t="shared" si="135"/>
        <v>1</v>
      </c>
      <c r="W1468">
        <f t="shared" si="136"/>
        <v>4</v>
      </c>
      <c r="X1468" t="str">
        <f t="shared" si="137"/>
        <v>114</v>
      </c>
      <c r="Y1468" t="str">
        <f>IF(Table1[[#This Row],[RFM_Score]]="555","Champion", IF(AND(J1468&gt;=4,V1468&gt;=4),"Loyal", IF(U1468&lt;=2,"At Risk", IF(W1468&gt;=4,"Potential Loyalist","Others"))))</f>
        <v>At Risk</v>
      </c>
    </row>
    <row r="1469" spans="1:25">
      <c r="A1469" t="s">
        <v>1157</v>
      </c>
      <c r="B1469">
        <v>48</v>
      </c>
      <c r="C1469" t="s">
        <v>19</v>
      </c>
      <c r="D1469" t="s">
        <v>25</v>
      </c>
      <c r="E1469" s="6" t="s">
        <v>13539</v>
      </c>
      <c r="F1469" t="s">
        <v>60</v>
      </c>
      <c r="G1469">
        <v>3</v>
      </c>
      <c r="H1469">
        <v>1</v>
      </c>
      <c r="I1469">
        <v>62</v>
      </c>
      <c r="J1469">
        <v>5</v>
      </c>
      <c r="K1469">
        <v>396.64</v>
      </c>
      <c r="L1469" t="str">
        <f t="shared" si="132"/>
        <v/>
      </c>
      <c r="M1469">
        <v>4</v>
      </c>
      <c r="N1469" t="str">
        <f t="shared" si="133"/>
        <v/>
      </c>
      <c r="O1469">
        <v>9</v>
      </c>
      <c r="P1469" s="11">
        <v>0.33333333333333298</v>
      </c>
      <c r="Q1469" s="11">
        <v>8.0645161290322495E-2</v>
      </c>
      <c r="R1469" s="12">
        <v>99.16</v>
      </c>
      <c r="S1469" t="s">
        <v>22</v>
      </c>
      <c r="T1469">
        <v>1</v>
      </c>
      <c r="U1469">
        <f t="shared" si="134"/>
        <v>5</v>
      </c>
      <c r="V1469">
        <f t="shared" si="135"/>
        <v>1</v>
      </c>
      <c r="W1469">
        <f t="shared" si="136"/>
        <v>4</v>
      </c>
      <c r="X1469" t="str">
        <f t="shared" si="137"/>
        <v>514</v>
      </c>
      <c r="Y1469" t="str">
        <f>IF(Table1[[#This Row],[RFM_Score]]="555","Champion", IF(AND(J1469&gt;=4,V1469&gt;=4),"Loyal", IF(U1469&lt;=2,"At Risk", IF(W1469&gt;=4,"Potential Loyalist","Others"))))</f>
        <v>Potential Loyalist</v>
      </c>
    </row>
    <row r="1470" spans="1:25">
      <c r="A1470" t="s">
        <v>4335</v>
      </c>
      <c r="B1470">
        <v>23</v>
      </c>
      <c r="C1470" t="s">
        <v>19</v>
      </c>
      <c r="D1470" t="s">
        <v>35</v>
      </c>
      <c r="E1470" s="6" t="s">
        <v>13540</v>
      </c>
      <c r="F1470" t="s">
        <v>21</v>
      </c>
      <c r="G1470">
        <v>3</v>
      </c>
      <c r="H1470">
        <v>0</v>
      </c>
      <c r="I1470">
        <v>43</v>
      </c>
      <c r="J1470">
        <v>2</v>
      </c>
      <c r="K1470">
        <v>394.87</v>
      </c>
      <c r="L1470" t="str">
        <f t="shared" si="132"/>
        <v/>
      </c>
      <c r="M1470">
        <v>4</v>
      </c>
      <c r="N1470" t="str">
        <f t="shared" si="133"/>
        <v/>
      </c>
      <c r="O1470">
        <v>28</v>
      </c>
      <c r="P1470" s="11">
        <v>0</v>
      </c>
      <c r="Q1470" s="11">
        <v>4.6511627906976702E-2</v>
      </c>
      <c r="R1470" s="12">
        <v>98.717500000000001</v>
      </c>
      <c r="S1470" t="s">
        <v>22</v>
      </c>
      <c r="T1470">
        <v>0</v>
      </c>
      <c r="U1470">
        <f t="shared" si="134"/>
        <v>4</v>
      </c>
      <c r="V1470">
        <f t="shared" si="135"/>
        <v>1</v>
      </c>
      <c r="W1470">
        <f t="shared" si="136"/>
        <v>4</v>
      </c>
      <c r="X1470" t="str">
        <f t="shared" si="137"/>
        <v>414</v>
      </c>
      <c r="Y1470" t="str">
        <f>IF(Table1[[#This Row],[RFM_Score]]="555","Champion", IF(AND(J1470&gt;=4,V1470&gt;=4),"Loyal", IF(U1470&lt;=2,"At Risk", IF(W1470&gt;=4,"Potential Loyalist","Others"))))</f>
        <v>Potential Loyalist</v>
      </c>
    </row>
    <row r="1471" spans="1:25">
      <c r="A1471" t="s">
        <v>4807</v>
      </c>
      <c r="B1471">
        <v>35</v>
      </c>
      <c r="C1471" t="s">
        <v>24</v>
      </c>
      <c r="D1471" t="s">
        <v>41</v>
      </c>
      <c r="E1471" s="6" t="s">
        <v>13541</v>
      </c>
      <c r="F1471" t="s">
        <v>21</v>
      </c>
      <c r="G1471">
        <v>4</v>
      </c>
      <c r="H1471">
        <v>2</v>
      </c>
      <c r="I1471">
        <v>46</v>
      </c>
      <c r="J1471">
        <v>3</v>
      </c>
      <c r="K1471">
        <v>394.56</v>
      </c>
      <c r="L1471" t="str">
        <f t="shared" si="132"/>
        <v/>
      </c>
      <c r="M1471">
        <v>4</v>
      </c>
      <c r="N1471" t="str">
        <f t="shared" si="133"/>
        <v/>
      </c>
      <c r="O1471">
        <v>42</v>
      </c>
      <c r="P1471" s="11">
        <v>0.5</v>
      </c>
      <c r="Q1471" s="11">
        <v>6.5217391304347797E-2</v>
      </c>
      <c r="R1471" s="12">
        <v>98.64</v>
      </c>
      <c r="S1471" t="s">
        <v>22</v>
      </c>
      <c r="T1471">
        <v>0</v>
      </c>
      <c r="U1471">
        <f t="shared" si="134"/>
        <v>3</v>
      </c>
      <c r="V1471">
        <f t="shared" si="135"/>
        <v>1</v>
      </c>
      <c r="W1471">
        <f t="shared" si="136"/>
        <v>4</v>
      </c>
      <c r="X1471" t="str">
        <f t="shared" si="137"/>
        <v>314</v>
      </c>
      <c r="Y1471" t="str">
        <f>IF(Table1[[#This Row],[RFM_Score]]="555","Champion", IF(AND(J1471&gt;=4,V1471&gt;=4),"Loyal", IF(U1471&lt;=2,"At Risk", IF(W1471&gt;=4,"Potential Loyalist","Others"))))</f>
        <v>Potential Loyalist</v>
      </c>
    </row>
    <row r="1472" spans="1:25">
      <c r="A1472" t="s">
        <v>11631</v>
      </c>
      <c r="B1472">
        <v>35</v>
      </c>
      <c r="C1472" t="s">
        <v>24</v>
      </c>
      <c r="D1472" t="s">
        <v>25</v>
      </c>
      <c r="E1472" s="6" t="s">
        <v>13542</v>
      </c>
      <c r="F1472" t="s">
        <v>37</v>
      </c>
      <c r="G1472">
        <v>3</v>
      </c>
      <c r="H1472">
        <v>1</v>
      </c>
      <c r="I1472">
        <v>41</v>
      </c>
      <c r="J1472">
        <v>1</v>
      </c>
      <c r="K1472">
        <v>392.59</v>
      </c>
      <c r="L1472" t="str">
        <f t="shared" si="132"/>
        <v/>
      </c>
      <c r="M1472">
        <v>4</v>
      </c>
      <c r="N1472" t="str">
        <f t="shared" si="133"/>
        <v/>
      </c>
      <c r="O1472">
        <v>90</v>
      </c>
      <c r="P1472" s="11">
        <v>0.33333333333333298</v>
      </c>
      <c r="Q1472" s="11">
        <v>2.4390243902439001E-2</v>
      </c>
      <c r="R1472" s="12">
        <v>98.147499999999994</v>
      </c>
      <c r="S1472" t="s">
        <v>22</v>
      </c>
      <c r="T1472">
        <v>0</v>
      </c>
      <c r="U1472">
        <f t="shared" si="134"/>
        <v>2</v>
      </c>
      <c r="V1472">
        <f t="shared" si="135"/>
        <v>1</v>
      </c>
      <c r="W1472">
        <f t="shared" si="136"/>
        <v>4</v>
      </c>
      <c r="X1472" t="str">
        <f t="shared" si="137"/>
        <v>214</v>
      </c>
      <c r="Y1472" t="str">
        <f>IF(Table1[[#This Row],[RFM_Score]]="555","Champion", IF(AND(J1472&gt;=4,V1472&gt;=4),"Loyal", IF(U1472&lt;=2,"At Risk", IF(W1472&gt;=4,"Potential Loyalist","Others"))))</f>
        <v>At Risk</v>
      </c>
    </row>
    <row r="1473" spans="1:25">
      <c r="A1473" t="s">
        <v>8027</v>
      </c>
      <c r="B1473">
        <v>49</v>
      </c>
      <c r="C1473" t="s">
        <v>19</v>
      </c>
      <c r="D1473" t="s">
        <v>35</v>
      </c>
      <c r="E1473" s="6" t="s">
        <v>13543</v>
      </c>
      <c r="F1473" t="s">
        <v>26</v>
      </c>
      <c r="G1473">
        <v>0</v>
      </c>
      <c r="H1473">
        <v>0</v>
      </c>
      <c r="I1473">
        <v>53</v>
      </c>
      <c r="J1473">
        <v>3</v>
      </c>
      <c r="K1473">
        <v>392.58</v>
      </c>
      <c r="L1473" t="str">
        <f t="shared" si="132"/>
        <v/>
      </c>
      <c r="M1473">
        <v>4</v>
      </c>
      <c r="N1473" t="str">
        <f t="shared" si="133"/>
        <v/>
      </c>
      <c r="O1473">
        <v>15</v>
      </c>
      <c r="P1473" s="11">
        <v>0</v>
      </c>
      <c r="Q1473" s="11">
        <v>5.6603773584905599E-2</v>
      </c>
      <c r="R1473" s="12">
        <v>98.144999999999996</v>
      </c>
      <c r="S1473" t="s">
        <v>22</v>
      </c>
      <c r="T1473">
        <v>0</v>
      </c>
      <c r="U1473">
        <f t="shared" si="134"/>
        <v>5</v>
      </c>
      <c r="V1473">
        <f t="shared" si="135"/>
        <v>1</v>
      </c>
      <c r="W1473">
        <f t="shared" si="136"/>
        <v>4</v>
      </c>
      <c r="X1473" t="str">
        <f t="shared" si="137"/>
        <v>514</v>
      </c>
      <c r="Y1473" t="str">
        <f>IF(Table1[[#This Row],[RFM_Score]]="555","Champion", IF(AND(J1473&gt;=4,V1473&gt;=4),"Loyal", IF(U1473&lt;=2,"At Risk", IF(W1473&gt;=4,"Potential Loyalist","Others"))))</f>
        <v>Potential Loyalist</v>
      </c>
    </row>
    <row r="1474" spans="1:25">
      <c r="A1474" t="s">
        <v>8879</v>
      </c>
      <c r="B1474">
        <v>34</v>
      </c>
      <c r="C1474" t="s">
        <v>24</v>
      </c>
      <c r="D1474" t="s">
        <v>29</v>
      </c>
      <c r="E1474" s="6" t="s">
        <v>13544</v>
      </c>
      <c r="F1474" t="s">
        <v>37</v>
      </c>
      <c r="G1474">
        <v>3</v>
      </c>
      <c r="H1474">
        <v>0</v>
      </c>
      <c r="I1474">
        <v>45</v>
      </c>
      <c r="J1474">
        <v>1</v>
      </c>
      <c r="K1474">
        <v>392.28</v>
      </c>
      <c r="L1474" t="str">
        <f t="shared" ref="L1474:L1537" si="138">IF(OR(K1474&lt;$AC$10, K1474&gt;$AC$11), "OUTLIER", "")</f>
        <v/>
      </c>
      <c r="M1474">
        <v>4</v>
      </c>
      <c r="N1474" t="str">
        <f t="shared" ref="N1474:N1537" si="139">IF(OR(M1474&lt;$AC$16, M1474&gt;$AC$17), "OUTLIER", "")</f>
        <v/>
      </c>
      <c r="O1474">
        <v>14</v>
      </c>
      <c r="P1474" s="11">
        <v>0</v>
      </c>
      <c r="Q1474" s="11">
        <v>2.2222222222222199E-2</v>
      </c>
      <c r="R1474" s="12">
        <v>98.07</v>
      </c>
      <c r="S1474" t="s">
        <v>22</v>
      </c>
      <c r="T1474">
        <v>0</v>
      </c>
      <c r="U1474">
        <f t="shared" ref="U1474:U1537" si="140">IF(O1474&lt;=20,5,IF(O1474&lt;=40,4,IF(O1474&lt;=70,3,IF(O1474&lt;=100,2,1))))</f>
        <v>5</v>
      </c>
      <c r="V1474">
        <f t="shared" ref="V1474:V1537" si="141">IF(M1474&gt;=11,5,IF(M1474&gt;=9,4,IF(M1474&gt;=7,3,IF(M1474&gt;=5,2,1))))</f>
        <v>1</v>
      </c>
      <c r="W1474">
        <f t="shared" ref="W1474:W1537" si="142">IF(K1474&gt;=500,5,IF(K1474&gt;=300,4,IF(K1474&gt;=150,3,IF(K1474&gt;=50,2,1))))</f>
        <v>4</v>
      </c>
      <c r="X1474" t="str">
        <f t="shared" ref="X1474:X1537" si="143">U1474 &amp; V1474 &amp; W1474</f>
        <v>514</v>
      </c>
      <c r="Y1474" t="str">
        <f>IF(Table1[[#This Row],[RFM_Score]]="555","Champion", IF(AND(J1474&gt;=4,V1474&gt;=4),"Loyal", IF(U1474&lt;=2,"At Risk", IF(W1474&gt;=4,"Potential Loyalist","Others"))))</f>
        <v>Potential Loyalist</v>
      </c>
    </row>
    <row r="1475" spans="1:25">
      <c r="A1475" t="s">
        <v>10286</v>
      </c>
      <c r="B1475">
        <v>35</v>
      </c>
      <c r="C1475" t="s">
        <v>24</v>
      </c>
      <c r="D1475" t="s">
        <v>29</v>
      </c>
      <c r="E1475" s="6" t="s">
        <v>13545</v>
      </c>
      <c r="F1475" t="s">
        <v>21</v>
      </c>
      <c r="G1475">
        <v>2</v>
      </c>
      <c r="H1475">
        <v>1</v>
      </c>
      <c r="I1475">
        <v>60</v>
      </c>
      <c r="J1475">
        <v>2</v>
      </c>
      <c r="K1475">
        <v>391.64</v>
      </c>
      <c r="L1475" t="str">
        <f t="shared" si="138"/>
        <v/>
      </c>
      <c r="M1475">
        <v>4</v>
      </c>
      <c r="N1475" t="str">
        <f t="shared" si="139"/>
        <v/>
      </c>
      <c r="O1475">
        <v>34</v>
      </c>
      <c r="P1475" s="11">
        <v>0.5</v>
      </c>
      <c r="Q1475" s="11">
        <v>3.3333333333333298E-2</v>
      </c>
      <c r="R1475" s="12">
        <v>97.91</v>
      </c>
      <c r="S1475" t="s">
        <v>22</v>
      </c>
      <c r="T1475">
        <v>0</v>
      </c>
      <c r="U1475">
        <f t="shared" si="140"/>
        <v>4</v>
      </c>
      <c r="V1475">
        <f t="shared" si="141"/>
        <v>1</v>
      </c>
      <c r="W1475">
        <f t="shared" si="142"/>
        <v>4</v>
      </c>
      <c r="X1475" t="str">
        <f t="shared" si="143"/>
        <v>414</v>
      </c>
      <c r="Y1475" t="str">
        <f>IF(Table1[[#This Row],[RFM_Score]]="555","Champion", IF(AND(J1475&gt;=4,V1475&gt;=4),"Loyal", IF(U1475&lt;=2,"At Risk", IF(W1475&gt;=4,"Potential Loyalist","Others"))))</f>
        <v>Potential Loyalist</v>
      </c>
    </row>
    <row r="1476" spans="1:25">
      <c r="A1476" t="s">
        <v>8246</v>
      </c>
      <c r="B1476">
        <v>39</v>
      </c>
      <c r="C1476" t="s">
        <v>24</v>
      </c>
      <c r="D1476" t="s">
        <v>20</v>
      </c>
      <c r="E1476" s="6" t="s">
        <v>13546</v>
      </c>
      <c r="F1476" t="s">
        <v>26</v>
      </c>
      <c r="G1476">
        <v>0</v>
      </c>
      <c r="H1476">
        <v>0</v>
      </c>
      <c r="I1476">
        <v>44</v>
      </c>
      <c r="J1476">
        <v>0</v>
      </c>
      <c r="K1476">
        <v>391.11</v>
      </c>
      <c r="L1476" t="str">
        <f t="shared" si="138"/>
        <v/>
      </c>
      <c r="M1476">
        <v>4</v>
      </c>
      <c r="N1476" t="str">
        <f t="shared" si="139"/>
        <v/>
      </c>
      <c r="O1476">
        <v>46</v>
      </c>
      <c r="P1476" s="11">
        <v>0</v>
      </c>
      <c r="Q1476" s="11">
        <v>0</v>
      </c>
      <c r="R1476" s="12">
        <v>97.777500000000003</v>
      </c>
      <c r="S1476" t="s">
        <v>22</v>
      </c>
      <c r="T1476">
        <v>0</v>
      </c>
      <c r="U1476">
        <f t="shared" si="140"/>
        <v>3</v>
      </c>
      <c r="V1476">
        <f t="shared" si="141"/>
        <v>1</v>
      </c>
      <c r="W1476">
        <f t="shared" si="142"/>
        <v>4</v>
      </c>
      <c r="X1476" t="str">
        <f t="shared" si="143"/>
        <v>314</v>
      </c>
      <c r="Y1476" t="str">
        <f>IF(Table1[[#This Row],[RFM_Score]]="555","Champion", IF(AND(J1476&gt;=4,V1476&gt;=4),"Loyal", IF(U1476&lt;=2,"At Risk", IF(W1476&gt;=4,"Potential Loyalist","Others"))))</f>
        <v>Potential Loyalist</v>
      </c>
    </row>
    <row r="1477" spans="1:25">
      <c r="A1477" t="s">
        <v>5507</v>
      </c>
      <c r="B1477">
        <v>53</v>
      </c>
      <c r="C1477" t="s">
        <v>24</v>
      </c>
      <c r="D1477" t="s">
        <v>20</v>
      </c>
      <c r="E1477" s="6" t="s">
        <v>13547</v>
      </c>
      <c r="F1477" t="s">
        <v>21</v>
      </c>
      <c r="G1477">
        <v>1</v>
      </c>
      <c r="H1477">
        <v>1</v>
      </c>
      <c r="I1477">
        <v>55</v>
      </c>
      <c r="J1477">
        <v>1</v>
      </c>
      <c r="K1477">
        <v>387.95</v>
      </c>
      <c r="L1477" t="str">
        <f t="shared" si="138"/>
        <v/>
      </c>
      <c r="M1477">
        <v>4</v>
      </c>
      <c r="N1477" t="str">
        <f t="shared" si="139"/>
        <v/>
      </c>
      <c r="O1477">
        <v>21</v>
      </c>
      <c r="P1477" s="11">
        <v>1</v>
      </c>
      <c r="Q1477" s="11">
        <v>1.8181818181818101E-2</v>
      </c>
      <c r="R1477" s="12">
        <v>96.987499999999997</v>
      </c>
      <c r="S1477" t="s">
        <v>22</v>
      </c>
      <c r="T1477">
        <v>1</v>
      </c>
      <c r="U1477">
        <f t="shared" si="140"/>
        <v>4</v>
      </c>
      <c r="V1477">
        <f t="shared" si="141"/>
        <v>1</v>
      </c>
      <c r="W1477">
        <f t="shared" si="142"/>
        <v>4</v>
      </c>
      <c r="X1477" t="str">
        <f t="shared" si="143"/>
        <v>414</v>
      </c>
      <c r="Y1477" t="str">
        <f>IF(Table1[[#This Row],[RFM_Score]]="555","Champion", IF(AND(J1477&gt;=4,V1477&gt;=4),"Loyal", IF(U1477&lt;=2,"At Risk", IF(W1477&gt;=4,"Potential Loyalist","Others"))))</f>
        <v>Potential Loyalist</v>
      </c>
    </row>
    <row r="1478" spans="1:25">
      <c r="A1478" t="s">
        <v>6200</v>
      </c>
      <c r="B1478">
        <v>18</v>
      </c>
      <c r="C1478" t="s">
        <v>24</v>
      </c>
      <c r="D1478" t="s">
        <v>35</v>
      </c>
      <c r="E1478" s="6" t="s">
        <v>13548</v>
      </c>
      <c r="F1478" t="s">
        <v>60</v>
      </c>
      <c r="G1478">
        <v>4</v>
      </c>
      <c r="H1478">
        <v>3</v>
      </c>
      <c r="I1478">
        <v>57</v>
      </c>
      <c r="J1478">
        <v>3</v>
      </c>
      <c r="K1478">
        <v>387.95</v>
      </c>
      <c r="L1478" t="str">
        <f t="shared" si="138"/>
        <v/>
      </c>
      <c r="M1478">
        <v>4</v>
      </c>
      <c r="N1478" t="str">
        <f t="shared" si="139"/>
        <v/>
      </c>
      <c r="O1478">
        <v>91</v>
      </c>
      <c r="P1478" s="11">
        <v>0.75</v>
      </c>
      <c r="Q1478" s="11">
        <v>5.2631578947368397E-2</v>
      </c>
      <c r="R1478" s="12">
        <v>96.987499999999997</v>
      </c>
      <c r="S1478" t="s">
        <v>22</v>
      </c>
      <c r="T1478">
        <v>1</v>
      </c>
      <c r="U1478">
        <f t="shared" si="140"/>
        <v>2</v>
      </c>
      <c r="V1478">
        <f t="shared" si="141"/>
        <v>1</v>
      </c>
      <c r="W1478">
        <f t="shared" si="142"/>
        <v>4</v>
      </c>
      <c r="X1478" t="str">
        <f t="shared" si="143"/>
        <v>214</v>
      </c>
      <c r="Y1478" t="str">
        <f>IF(Table1[[#This Row],[RFM_Score]]="555","Champion", IF(AND(J1478&gt;=4,V1478&gt;=4),"Loyal", IF(U1478&lt;=2,"At Risk", IF(W1478&gt;=4,"Potential Loyalist","Others"))))</f>
        <v>At Risk</v>
      </c>
    </row>
    <row r="1479" spans="1:25">
      <c r="A1479" t="s">
        <v>9218</v>
      </c>
      <c r="B1479">
        <v>30</v>
      </c>
      <c r="C1479" t="s">
        <v>24</v>
      </c>
      <c r="D1479" t="s">
        <v>35</v>
      </c>
      <c r="E1479" s="6" t="s">
        <v>13549</v>
      </c>
      <c r="F1479" t="s">
        <v>30</v>
      </c>
      <c r="G1479">
        <v>2</v>
      </c>
      <c r="H1479">
        <v>1</v>
      </c>
      <c r="I1479">
        <v>52</v>
      </c>
      <c r="J1479">
        <v>1</v>
      </c>
      <c r="K1479">
        <v>387.47</v>
      </c>
      <c r="L1479" t="str">
        <f t="shared" si="138"/>
        <v/>
      </c>
      <c r="M1479">
        <v>4</v>
      </c>
      <c r="N1479" t="str">
        <f t="shared" si="139"/>
        <v/>
      </c>
      <c r="O1479">
        <v>64</v>
      </c>
      <c r="P1479" s="11">
        <v>0.5</v>
      </c>
      <c r="Q1479" s="11">
        <v>1.9230769230769201E-2</v>
      </c>
      <c r="R1479" s="12">
        <v>96.867500000000007</v>
      </c>
      <c r="S1479" t="s">
        <v>22</v>
      </c>
      <c r="T1479">
        <v>0</v>
      </c>
      <c r="U1479">
        <f t="shared" si="140"/>
        <v>3</v>
      </c>
      <c r="V1479">
        <f t="shared" si="141"/>
        <v>1</v>
      </c>
      <c r="W1479">
        <f t="shared" si="142"/>
        <v>4</v>
      </c>
      <c r="X1479" t="str">
        <f t="shared" si="143"/>
        <v>314</v>
      </c>
      <c r="Y1479" t="str">
        <f>IF(Table1[[#This Row],[RFM_Score]]="555","Champion", IF(AND(J1479&gt;=4,V1479&gt;=4),"Loyal", IF(U1479&lt;=2,"At Risk", IF(W1479&gt;=4,"Potential Loyalist","Others"))))</f>
        <v>Potential Loyalist</v>
      </c>
    </row>
    <row r="1480" spans="1:25">
      <c r="A1480" t="s">
        <v>6000</v>
      </c>
      <c r="B1480">
        <v>18</v>
      </c>
      <c r="C1480" t="s">
        <v>19</v>
      </c>
      <c r="D1480" t="s">
        <v>20</v>
      </c>
      <c r="E1480" s="6" t="s">
        <v>13550</v>
      </c>
      <c r="F1480" t="s">
        <v>30</v>
      </c>
      <c r="G1480">
        <v>5</v>
      </c>
      <c r="H1480">
        <v>2</v>
      </c>
      <c r="I1480">
        <v>56</v>
      </c>
      <c r="J1480">
        <v>4</v>
      </c>
      <c r="K1480">
        <v>387.45</v>
      </c>
      <c r="L1480" t="str">
        <f t="shared" si="138"/>
        <v/>
      </c>
      <c r="M1480">
        <v>4</v>
      </c>
      <c r="N1480" t="str">
        <f t="shared" si="139"/>
        <v/>
      </c>
      <c r="O1480">
        <v>0</v>
      </c>
      <c r="P1480" s="11">
        <v>0.4</v>
      </c>
      <c r="Q1480" s="11">
        <v>7.1428571428571397E-2</v>
      </c>
      <c r="R1480" s="12">
        <v>96.862499999999997</v>
      </c>
      <c r="S1480" t="s">
        <v>22</v>
      </c>
      <c r="T1480">
        <v>0</v>
      </c>
      <c r="U1480">
        <f t="shared" si="140"/>
        <v>5</v>
      </c>
      <c r="V1480">
        <f t="shared" si="141"/>
        <v>1</v>
      </c>
      <c r="W1480">
        <f t="shared" si="142"/>
        <v>4</v>
      </c>
      <c r="X1480" t="str">
        <f t="shared" si="143"/>
        <v>514</v>
      </c>
      <c r="Y1480" t="str">
        <f>IF(Table1[[#This Row],[RFM_Score]]="555","Champion", IF(AND(J1480&gt;=4,V1480&gt;=4),"Loyal", IF(U1480&lt;=2,"At Risk", IF(W1480&gt;=4,"Potential Loyalist","Others"))))</f>
        <v>Potential Loyalist</v>
      </c>
    </row>
    <row r="1481" spans="1:25">
      <c r="A1481" t="s">
        <v>1293</v>
      </c>
      <c r="B1481">
        <v>55</v>
      </c>
      <c r="C1481" t="s">
        <v>19</v>
      </c>
      <c r="D1481" t="s">
        <v>41</v>
      </c>
      <c r="E1481" s="6" t="s">
        <v>13551</v>
      </c>
      <c r="F1481" t="s">
        <v>26</v>
      </c>
      <c r="G1481">
        <v>4</v>
      </c>
      <c r="H1481">
        <v>0</v>
      </c>
      <c r="I1481">
        <v>56</v>
      </c>
      <c r="J1481">
        <v>5</v>
      </c>
      <c r="K1481">
        <v>387.17</v>
      </c>
      <c r="L1481" t="str">
        <f t="shared" si="138"/>
        <v/>
      </c>
      <c r="M1481">
        <v>4</v>
      </c>
      <c r="N1481" t="str">
        <f t="shared" si="139"/>
        <v/>
      </c>
      <c r="O1481">
        <v>52</v>
      </c>
      <c r="P1481" s="11">
        <v>0</v>
      </c>
      <c r="Q1481" s="11">
        <v>8.9285714285714204E-2</v>
      </c>
      <c r="R1481" s="12">
        <v>96.792500000000004</v>
      </c>
      <c r="S1481" t="s">
        <v>22</v>
      </c>
      <c r="T1481">
        <v>0</v>
      </c>
      <c r="U1481">
        <f t="shared" si="140"/>
        <v>3</v>
      </c>
      <c r="V1481">
        <f t="shared" si="141"/>
        <v>1</v>
      </c>
      <c r="W1481">
        <f t="shared" si="142"/>
        <v>4</v>
      </c>
      <c r="X1481" t="str">
        <f t="shared" si="143"/>
        <v>314</v>
      </c>
      <c r="Y1481" t="str">
        <f>IF(Table1[[#This Row],[RFM_Score]]="555","Champion", IF(AND(J1481&gt;=4,V1481&gt;=4),"Loyal", IF(U1481&lt;=2,"At Risk", IF(W1481&gt;=4,"Potential Loyalist","Others"))))</f>
        <v>Potential Loyalist</v>
      </c>
    </row>
    <row r="1482" spans="1:25">
      <c r="A1482" t="s">
        <v>7200</v>
      </c>
      <c r="B1482">
        <v>18</v>
      </c>
      <c r="C1482" t="s">
        <v>24</v>
      </c>
      <c r="D1482" t="s">
        <v>25</v>
      </c>
      <c r="E1482" s="6" t="s">
        <v>13552</v>
      </c>
      <c r="F1482" t="s">
        <v>26</v>
      </c>
      <c r="G1482">
        <v>5</v>
      </c>
      <c r="H1482">
        <v>0</v>
      </c>
      <c r="I1482">
        <v>52</v>
      </c>
      <c r="J1482">
        <v>2</v>
      </c>
      <c r="K1482">
        <v>387.12</v>
      </c>
      <c r="L1482" t="str">
        <f t="shared" si="138"/>
        <v/>
      </c>
      <c r="M1482">
        <v>4</v>
      </c>
      <c r="N1482" t="str">
        <f t="shared" si="139"/>
        <v/>
      </c>
      <c r="O1482">
        <v>24</v>
      </c>
      <c r="P1482" s="11">
        <v>0</v>
      </c>
      <c r="Q1482" s="11">
        <v>3.8461538461538401E-2</v>
      </c>
      <c r="R1482" s="12">
        <v>96.78</v>
      </c>
      <c r="S1482" t="s">
        <v>22</v>
      </c>
      <c r="T1482">
        <v>1</v>
      </c>
      <c r="U1482">
        <f t="shared" si="140"/>
        <v>4</v>
      </c>
      <c r="V1482">
        <f t="shared" si="141"/>
        <v>1</v>
      </c>
      <c r="W1482">
        <f t="shared" si="142"/>
        <v>4</v>
      </c>
      <c r="X1482" t="str">
        <f t="shared" si="143"/>
        <v>414</v>
      </c>
      <c r="Y1482" t="str">
        <f>IF(Table1[[#This Row],[RFM_Score]]="555","Champion", IF(AND(J1482&gt;=4,V1482&gt;=4),"Loyal", IF(U1482&lt;=2,"At Risk", IF(W1482&gt;=4,"Potential Loyalist","Others"))))</f>
        <v>Potential Loyalist</v>
      </c>
    </row>
    <row r="1483" spans="1:25">
      <c r="A1483" t="s">
        <v>2672</v>
      </c>
      <c r="B1483">
        <v>47</v>
      </c>
      <c r="C1483" t="s">
        <v>24</v>
      </c>
      <c r="D1483" t="s">
        <v>25</v>
      </c>
      <c r="E1483" s="6" t="s">
        <v>13553</v>
      </c>
      <c r="F1483" t="s">
        <v>37</v>
      </c>
      <c r="G1483">
        <v>3</v>
      </c>
      <c r="H1483">
        <v>0</v>
      </c>
      <c r="I1483">
        <v>51</v>
      </c>
      <c r="J1483">
        <v>3</v>
      </c>
      <c r="K1483">
        <v>385.56</v>
      </c>
      <c r="L1483" t="str">
        <f t="shared" si="138"/>
        <v/>
      </c>
      <c r="M1483">
        <v>4</v>
      </c>
      <c r="N1483" t="str">
        <f t="shared" si="139"/>
        <v/>
      </c>
      <c r="O1483">
        <v>58</v>
      </c>
      <c r="P1483" s="11">
        <v>0</v>
      </c>
      <c r="Q1483" s="11">
        <v>5.8823529411764698E-2</v>
      </c>
      <c r="R1483" s="12">
        <v>96.39</v>
      </c>
      <c r="S1483" t="s">
        <v>22</v>
      </c>
      <c r="T1483">
        <v>0</v>
      </c>
      <c r="U1483">
        <f t="shared" si="140"/>
        <v>3</v>
      </c>
      <c r="V1483">
        <f t="shared" si="141"/>
        <v>1</v>
      </c>
      <c r="W1483">
        <f t="shared" si="142"/>
        <v>4</v>
      </c>
      <c r="X1483" t="str">
        <f t="shared" si="143"/>
        <v>314</v>
      </c>
      <c r="Y1483" t="str">
        <f>IF(Table1[[#This Row],[RFM_Score]]="555","Champion", IF(AND(J1483&gt;=4,V1483&gt;=4),"Loyal", IF(U1483&lt;=2,"At Risk", IF(W1483&gt;=4,"Potential Loyalist","Others"))))</f>
        <v>Potential Loyalist</v>
      </c>
    </row>
    <row r="1484" spans="1:25">
      <c r="A1484" t="s">
        <v>991</v>
      </c>
      <c r="B1484">
        <v>34</v>
      </c>
      <c r="C1484" t="s">
        <v>24</v>
      </c>
      <c r="D1484" t="s">
        <v>25</v>
      </c>
      <c r="E1484" s="6" t="s">
        <v>13554</v>
      </c>
      <c r="F1484" t="s">
        <v>21</v>
      </c>
      <c r="G1484">
        <v>3</v>
      </c>
      <c r="H1484">
        <v>1</v>
      </c>
      <c r="I1484">
        <v>41</v>
      </c>
      <c r="J1484">
        <v>2</v>
      </c>
      <c r="K1484">
        <v>384.74</v>
      </c>
      <c r="L1484" t="str">
        <f t="shared" si="138"/>
        <v/>
      </c>
      <c r="M1484">
        <v>4</v>
      </c>
      <c r="N1484" t="str">
        <f t="shared" si="139"/>
        <v/>
      </c>
      <c r="O1484">
        <v>0</v>
      </c>
      <c r="P1484" s="11">
        <v>0.33333333333333298</v>
      </c>
      <c r="Q1484" s="11">
        <v>4.8780487804878002E-2</v>
      </c>
      <c r="R1484" s="12">
        <v>96.185000000000002</v>
      </c>
      <c r="S1484" t="s">
        <v>22</v>
      </c>
      <c r="T1484">
        <v>0</v>
      </c>
      <c r="U1484">
        <f t="shared" si="140"/>
        <v>5</v>
      </c>
      <c r="V1484">
        <f t="shared" si="141"/>
        <v>1</v>
      </c>
      <c r="W1484">
        <f t="shared" si="142"/>
        <v>4</v>
      </c>
      <c r="X1484" t="str">
        <f t="shared" si="143"/>
        <v>514</v>
      </c>
      <c r="Y1484" t="str">
        <f>IF(Table1[[#This Row],[RFM_Score]]="555","Champion", IF(AND(J1484&gt;=4,V1484&gt;=4),"Loyal", IF(U1484&lt;=2,"At Risk", IF(W1484&gt;=4,"Potential Loyalist","Others"))))</f>
        <v>Potential Loyalist</v>
      </c>
    </row>
    <row r="1485" spans="1:25">
      <c r="A1485" t="s">
        <v>11020</v>
      </c>
      <c r="B1485">
        <v>41</v>
      </c>
      <c r="C1485" t="s">
        <v>24</v>
      </c>
      <c r="D1485" t="s">
        <v>41</v>
      </c>
      <c r="E1485" s="6" t="s">
        <v>13555</v>
      </c>
      <c r="F1485" t="s">
        <v>62</v>
      </c>
      <c r="G1485">
        <v>1</v>
      </c>
      <c r="H1485">
        <v>0</v>
      </c>
      <c r="I1485">
        <v>40</v>
      </c>
      <c r="J1485">
        <v>1</v>
      </c>
      <c r="K1485">
        <v>384.31</v>
      </c>
      <c r="L1485" t="str">
        <f t="shared" si="138"/>
        <v/>
      </c>
      <c r="M1485">
        <v>4</v>
      </c>
      <c r="N1485" t="str">
        <f t="shared" si="139"/>
        <v/>
      </c>
      <c r="O1485">
        <v>9</v>
      </c>
      <c r="P1485" s="11">
        <v>0</v>
      </c>
      <c r="Q1485" s="11">
        <v>2.5000000000000001E-2</v>
      </c>
      <c r="R1485" s="12">
        <v>96.077500000000001</v>
      </c>
      <c r="S1485" t="s">
        <v>22</v>
      </c>
      <c r="T1485">
        <v>0</v>
      </c>
      <c r="U1485">
        <f t="shared" si="140"/>
        <v>5</v>
      </c>
      <c r="V1485">
        <f t="shared" si="141"/>
        <v>1</v>
      </c>
      <c r="W1485">
        <f t="shared" si="142"/>
        <v>4</v>
      </c>
      <c r="X1485" t="str">
        <f t="shared" si="143"/>
        <v>514</v>
      </c>
      <c r="Y1485" t="str">
        <f>IF(Table1[[#This Row],[RFM_Score]]="555","Champion", IF(AND(J1485&gt;=4,V1485&gt;=4),"Loyal", IF(U1485&lt;=2,"At Risk", IF(W1485&gt;=4,"Potential Loyalist","Others"))))</f>
        <v>Potential Loyalist</v>
      </c>
    </row>
    <row r="1486" spans="1:25">
      <c r="A1486" t="s">
        <v>10074</v>
      </c>
      <c r="B1486">
        <v>31</v>
      </c>
      <c r="C1486" t="s">
        <v>24</v>
      </c>
      <c r="D1486" t="s">
        <v>46</v>
      </c>
      <c r="E1486" s="6" t="s">
        <v>13556</v>
      </c>
      <c r="F1486" t="s">
        <v>21</v>
      </c>
      <c r="G1486">
        <v>3</v>
      </c>
      <c r="H1486">
        <v>1</v>
      </c>
      <c r="I1486">
        <v>60</v>
      </c>
      <c r="J1486">
        <v>3</v>
      </c>
      <c r="K1486">
        <v>384.24</v>
      </c>
      <c r="L1486" t="str">
        <f t="shared" si="138"/>
        <v/>
      </c>
      <c r="M1486">
        <v>4</v>
      </c>
      <c r="N1486" t="str">
        <f t="shared" si="139"/>
        <v/>
      </c>
      <c r="O1486">
        <v>29</v>
      </c>
      <c r="P1486" s="11">
        <v>0.33333333333333298</v>
      </c>
      <c r="Q1486" s="11">
        <v>0.05</v>
      </c>
      <c r="R1486" s="12">
        <v>96.06</v>
      </c>
      <c r="S1486" t="s">
        <v>22</v>
      </c>
      <c r="T1486">
        <v>0</v>
      </c>
      <c r="U1486">
        <f t="shared" si="140"/>
        <v>4</v>
      </c>
      <c r="V1486">
        <f t="shared" si="141"/>
        <v>1</v>
      </c>
      <c r="W1486">
        <f t="shared" si="142"/>
        <v>4</v>
      </c>
      <c r="X1486" t="str">
        <f t="shared" si="143"/>
        <v>414</v>
      </c>
      <c r="Y1486" t="str">
        <f>IF(Table1[[#This Row],[RFM_Score]]="555","Champion", IF(AND(J1486&gt;=4,V1486&gt;=4),"Loyal", IF(U1486&lt;=2,"At Risk", IF(W1486&gt;=4,"Potential Loyalist","Others"))))</f>
        <v>Potential Loyalist</v>
      </c>
    </row>
    <row r="1487" spans="1:25">
      <c r="A1487" t="s">
        <v>1631</v>
      </c>
      <c r="B1487">
        <v>18</v>
      </c>
      <c r="C1487" t="s">
        <v>24</v>
      </c>
      <c r="D1487" t="s">
        <v>49</v>
      </c>
      <c r="E1487" s="6" t="s">
        <v>13557</v>
      </c>
      <c r="F1487" t="s">
        <v>21</v>
      </c>
      <c r="G1487">
        <v>2</v>
      </c>
      <c r="H1487">
        <v>1</v>
      </c>
      <c r="I1487">
        <v>41</v>
      </c>
      <c r="J1487">
        <v>2</v>
      </c>
      <c r="K1487">
        <v>383.69</v>
      </c>
      <c r="L1487" t="str">
        <f t="shared" si="138"/>
        <v/>
      </c>
      <c r="M1487">
        <v>4</v>
      </c>
      <c r="N1487" t="str">
        <f t="shared" si="139"/>
        <v/>
      </c>
      <c r="O1487">
        <v>48</v>
      </c>
      <c r="P1487" s="11">
        <v>0.5</v>
      </c>
      <c r="Q1487" s="11">
        <v>4.8780487804878002E-2</v>
      </c>
      <c r="R1487" s="12">
        <v>95.922499999999999</v>
      </c>
      <c r="S1487" t="s">
        <v>22</v>
      </c>
      <c r="T1487">
        <v>0</v>
      </c>
      <c r="U1487">
        <f t="shared" si="140"/>
        <v>3</v>
      </c>
      <c r="V1487">
        <f t="shared" si="141"/>
        <v>1</v>
      </c>
      <c r="W1487">
        <f t="shared" si="142"/>
        <v>4</v>
      </c>
      <c r="X1487" t="str">
        <f t="shared" si="143"/>
        <v>314</v>
      </c>
      <c r="Y1487" t="str">
        <f>IF(Table1[[#This Row],[RFM_Score]]="555","Champion", IF(AND(J1487&gt;=4,V1487&gt;=4),"Loyal", IF(U1487&lt;=2,"At Risk", IF(W1487&gt;=4,"Potential Loyalist","Others"))))</f>
        <v>Potential Loyalist</v>
      </c>
    </row>
    <row r="1488" spans="1:25">
      <c r="A1488" t="s">
        <v>1635</v>
      </c>
      <c r="B1488">
        <v>35</v>
      </c>
      <c r="C1488" t="s">
        <v>24</v>
      </c>
      <c r="D1488" t="s">
        <v>41</v>
      </c>
      <c r="E1488" s="6" t="s">
        <v>13558</v>
      </c>
      <c r="F1488" t="s">
        <v>26</v>
      </c>
      <c r="G1488">
        <v>2</v>
      </c>
      <c r="H1488">
        <v>0</v>
      </c>
      <c r="I1488">
        <v>54</v>
      </c>
      <c r="J1488">
        <v>7</v>
      </c>
      <c r="K1488">
        <v>383.43</v>
      </c>
      <c r="L1488" t="str">
        <f t="shared" si="138"/>
        <v/>
      </c>
      <c r="M1488">
        <v>4</v>
      </c>
      <c r="N1488" t="str">
        <f t="shared" si="139"/>
        <v/>
      </c>
      <c r="O1488">
        <v>45</v>
      </c>
      <c r="P1488" s="11">
        <v>0</v>
      </c>
      <c r="Q1488" s="11">
        <v>0.12962962962962901</v>
      </c>
      <c r="R1488" s="12">
        <v>95.857500000000002</v>
      </c>
      <c r="S1488" t="s">
        <v>22</v>
      </c>
      <c r="T1488">
        <v>0</v>
      </c>
      <c r="U1488">
        <f t="shared" si="140"/>
        <v>3</v>
      </c>
      <c r="V1488">
        <f t="shared" si="141"/>
        <v>1</v>
      </c>
      <c r="W1488">
        <f t="shared" si="142"/>
        <v>4</v>
      </c>
      <c r="X1488" t="str">
        <f t="shared" si="143"/>
        <v>314</v>
      </c>
      <c r="Y1488" t="str">
        <f>IF(Table1[[#This Row],[RFM_Score]]="555","Champion", IF(AND(J1488&gt;=4,V1488&gt;=4),"Loyal", IF(U1488&lt;=2,"At Risk", IF(W1488&gt;=4,"Potential Loyalist","Others"))))</f>
        <v>Potential Loyalist</v>
      </c>
    </row>
    <row r="1489" spans="1:25">
      <c r="A1489" t="s">
        <v>7658</v>
      </c>
      <c r="B1489">
        <v>28</v>
      </c>
      <c r="C1489" t="s">
        <v>19</v>
      </c>
      <c r="D1489" t="s">
        <v>41</v>
      </c>
      <c r="E1489" s="6" t="s">
        <v>13559</v>
      </c>
      <c r="F1489" t="s">
        <v>21</v>
      </c>
      <c r="G1489">
        <v>4</v>
      </c>
      <c r="H1489">
        <v>1</v>
      </c>
      <c r="I1489">
        <v>41</v>
      </c>
      <c r="J1489">
        <v>4</v>
      </c>
      <c r="K1489">
        <v>381.79</v>
      </c>
      <c r="L1489" t="str">
        <f t="shared" si="138"/>
        <v/>
      </c>
      <c r="M1489">
        <v>4</v>
      </c>
      <c r="N1489" t="str">
        <f t="shared" si="139"/>
        <v/>
      </c>
      <c r="O1489">
        <v>23</v>
      </c>
      <c r="P1489" s="11">
        <v>0.25</v>
      </c>
      <c r="Q1489" s="11">
        <v>9.7560975609756101E-2</v>
      </c>
      <c r="R1489" s="12">
        <v>95.447500000000005</v>
      </c>
      <c r="S1489" t="s">
        <v>22</v>
      </c>
      <c r="T1489">
        <v>1</v>
      </c>
      <c r="U1489">
        <f t="shared" si="140"/>
        <v>4</v>
      </c>
      <c r="V1489">
        <f t="shared" si="141"/>
        <v>1</v>
      </c>
      <c r="W1489">
        <f t="shared" si="142"/>
        <v>4</v>
      </c>
      <c r="X1489" t="str">
        <f t="shared" si="143"/>
        <v>414</v>
      </c>
      <c r="Y1489" t="str">
        <f>IF(Table1[[#This Row],[RFM_Score]]="555","Champion", IF(AND(J1489&gt;=4,V1489&gt;=4),"Loyal", IF(U1489&lt;=2,"At Risk", IF(W1489&gt;=4,"Potential Loyalist","Others"))))</f>
        <v>Potential Loyalist</v>
      </c>
    </row>
    <row r="1490" spans="1:25">
      <c r="A1490" t="s">
        <v>2843</v>
      </c>
      <c r="B1490">
        <v>34</v>
      </c>
      <c r="C1490" t="s">
        <v>19</v>
      </c>
      <c r="D1490" t="s">
        <v>29</v>
      </c>
      <c r="E1490" s="6" t="s">
        <v>13560</v>
      </c>
      <c r="F1490" t="s">
        <v>30</v>
      </c>
      <c r="G1490">
        <v>5</v>
      </c>
      <c r="H1490">
        <v>0</v>
      </c>
      <c r="I1490">
        <v>41</v>
      </c>
      <c r="J1490">
        <v>2</v>
      </c>
      <c r="K1490">
        <v>381.4</v>
      </c>
      <c r="L1490" t="str">
        <f t="shared" si="138"/>
        <v/>
      </c>
      <c r="M1490">
        <v>4</v>
      </c>
      <c r="N1490" t="str">
        <f t="shared" si="139"/>
        <v/>
      </c>
      <c r="O1490">
        <v>10</v>
      </c>
      <c r="P1490" s="11">
        <v>0</v>
      </c>
      <c r="Q1490" s="11">
        <v>4.8780487804878002E-2</v>
      </c>
      <c r="R1490" s="12">
        <v>95.35</v>
      </c>
      <c r="S1490" t="s">
        <v>22</v>
      </c>
      <c r="T1490">
        <v>0</v>
      </c>
      <c r="U1490">
        <f t="shared" si="140"/>
        <v>5</v>
      </c>
      <c r="V1490">
        <f t="shared" si="141"/>
        <v>1</v>
      </c>
      <c r="W1490">
        <f t="shared" si="142"/>
        <v>4</v>
      </c>
      <c r="X1490" t="str">
        <f t="shared" si="143"/>
        <v>514</v>
      </c>
      <c r="Y1490" t="str">
        <f>IF(Table1[[#This Row],[RFM_Score]]="555","Champion", IF(AND(J1490&gt;=4,V1490&gt;=4),"Loyal", IF(U1490&lt;=2,"At Risk", IF(W1490&gt;=4,"Potential Loyalist","Others"))))</f>
        <v>Potential Loyalist</v>
      </c>
    </row>
    <row r="1491" spans="1:25">
      <c r="A1491" t="s">
        <v>465</v>
      </c>
      <c r="B1491">
        <v>47</v>
      </c>
      <c r="C1491" t="s">
        <v>24</v>
      </c>
      <c r="D1491" t="s">
        <v>25</v>
      </c>
      <c r="E1491" s="6" t="s">
        <v>13561</v>
      </c>
      <c r="F1491" t="s">
        <v>26</v>
      </c>
      <c r="G1491">
        <v>2</v>
      </c>
      <c r="H1491">
        <v>0</v>
      </c>
      <c r="I1491">
        <v>56</v>
      </c>
      <c r="J1491">
        <v>3</v>
      </c>
      <c r="K1491">
        <v>380.87</v>
      </c>
      <c r="L1491" t="str">
        <f t="shared" si="138"/>
        <v/>
      </c>
      <c r="M1491">
        <v>4</v>
      </c>
      <c r="N1491" t="str">
        <f t="shared" si="139"/>
        <v/>
      </c>
      <c r="O1491">
        <v>69</v>
      </c>
      <c r="P1491" s="11">
        <v>0</v>
      </c>
      <c r="Q1491" s="11">
        <v>5.3571428571428499E-2</v>
      </c>
      <c r="R1491" s="12">
        <v>95.217500000000001</v>
      </c>
      <c r="S1491" t="s">
        <v>22</v>
      </c>
      <c r="T1491">
        <v>1</v>
      </c>
      <c r="U1491">
        <f t="shared" si="140"/>
        <v>3</v>
      </c>
      <c r="V1491">
        <f t="shared" si="141"/>
        <v>1</v>
      </c>
      <c r="W1491">
        <f t="shared" si="142"/>
        <v>4</v>
      </c>
      <c r="X1491" t="str">
        <f t="shared" si="143"/>
        <v>314</v>
      </c>
      <c r="Y1491" t="str">
        <f>IF(Table1[[#This Row],[RFM_Score]]="555","Champion", IF(AND(J1491&gt;=4,V1491&gt;=4),"Loyal", IF(U1491&lt;=2,"At Risk", IF(W1491&gt;=4,"Potential Loyalist","Others"))))</f>
        <v>Potential Loyalist</v>
      </c>
    </row>
    <row r="1492" spans="1:25">
      <c r="A1492" t="s">
        <v>5422</v>
      </c>
      <c r="B1492">
        <v>35</v>
      </c>
      <c r="C1492" t="s">
        <v>24</v>
      </c>
      <c r="D1492" t="s">
        <v>46</v>
      </c>
      <c r="E1492" s="6" t="s">
        <v>13562</v>
      </c>
      <c r="F1492" t="s">
        <v>37</v>
      </c>
      <c r="G1492">
        <v>3</v>
      </c>
      <c r="H1492">
        <v>1</v>
      </c>
      <c r="I1492">
        <v>48</v>
      </c>
      <c r="J1492">
        <v>2</v>
      </c>
      <c r="K1492">
        <v>380.48</v>
      </c>
      <c r="L1492" t="str">
        <f t="shared" si="138"/>
        <v/>
      </c>
      <c r="M1492">
        <v>4</v>
      </c>
      <c r="N1492" t="str">
        <f t="shared" si="139"/>
        <v/>
      </c>
      <c r="O1492">
        <v>44</v>
      </c>
      <c r="P1492" s="11">
        <v>0.33333333333333298</v>
      </c>
      <c r="Q1492" s="11">
        <v>4.1666666666666602E-2</v>
      </c>
      <c r="R1492" s="12">
        <v>95.12</v>
      </c>
      <c r="S1492" t="s">
        <v>22</v>
      </c>
      <c r="T1492">
        <v>0</v>
      </c>
      <c r="U1492">
        <f t="shared" si="140"/>
        <v>3</v>
      </c>
      <c r="V1492">
        <f t="shared" si="141"/>
        <v>1</v>
      </c>
      <c r="W1492">
        <f t="shared" si="142"/>
        <v>4</v>
      </c>
      <c r="X1492" t="str">
        <f t="shared" si="143"/>
        <v>314</v>
      </c>
      <c r="Y1492" t="str">
        <f>IF(Table1[[#This Row],[RFM_Score]]="555","Champion", IF(AND(J1492&gt;=4,V1492&gt;=4),"Loyal", IF(U1492&lt;=2,"At Risk", IF(W1492&gt;=4,"Potential Loyalist","Others"))))</f>
        <v>Potential Loyalist</v>
      </c>
    </row>
    <row r="1493" spans="1:25">
      <c r="A1493" t="s">
        <v>3184</v>
      </c>
      <c r="B1493">
        <v>26</v>
      </c>
      <c r="C1493" t="s">
        <v>24</v>
      </c>
      <c r="D1493" t="s">
        <v>20</v>
      </c>
      <c r="E1493" s="6" t="s">
        <v>13563</v>
      </c>
      <c r="F1493" t="s">
        <v>21</v>
      </c>
      <c r="G1493">
        <v>1</v>
      </c>
      <c r="H1493">
        <v>0</v>
      </c>
      <c r="I1493">
        <v>41</v>
      </c>
      <c r="J1493">
        <v>1</v>
      </c>
      <c r="K1493">
        <v>380.1</v>
      </c>
      <c r="L1493" t="str">
        <f t="shared" si="138"/>
        <v/>
      </c>
      <c r="M1493">
        <v>4</v>
      </c>
      <c r="N1493" t="str">
        <f t="shared" si="139"/>
        <v/>
      </c>
      <c r="O1493">
        <v>11</v>
      </c>
      <c r="P1493" s="11">
        <v>0</v>
      </c>
      <c r="Q1493" s="11">
        <v>2.4390243902439001E-2</v>
      </c>
      <c r="R1493" s="12">
        <v>95.025000000000006</v>
      </c>
      <c r="S1493" t="s">
        <v>22</v>
      </c>
      <c r="T1493">
        <v>0</v>
      </c>
      <c r="U1493">
        <f t="shared" si="140"/>
        <v>5</v>
      </c>
      <c r="V1493">
        <f t="shared" si="141"/>
        <v>1</v>
      </c>
      <c r="W1493">
        <f t="shared" si="142"/>
        <v>4</v>
      </c>
      <c r="X1493" t="str">
        <f t="shared" si="143"/>
        <v>514</v>
      </c>
      <c r="Y1493" t="str">
        <f>IF(Table1[[#This Row],[RFM_Score]]="555","Champion", IF(AND(J1493&gt;=4,V1493&gt;=4),"Loyal", IF(U1493&lt;=2,"At Risk", IF(W1493&gt;=4,"Potential Loyalist","Others"))))</f>
        <v>Potential Loyalist</v>
      </c>
    </row>
    <row r="1494" spans="1:25">
      <c r="A1494" t="s">
        <v>10155</v>
      </c>
      <c r="B1494">
        <v>25</v>
      </c>
      <c r="C1494" t="s">
        <v>24</v>
      </c>
      <c r="D1494" t="s">
        <v>46</v>
      </c>
      <c r="E1494" s="6" t="s">
        <v>13564</v>
      </c>
      <c r="F1494" t="s">
        <v>30</v>
      </c>
      <c r="G1494">
        <v>5</v>
      </c>
      <c r="H1494">
        <v>3</v>
      </c>
      <c r="I1494">
        <v>53</v>
      </c>
      <c r="J1494">
        <v>1</v>
      </c>
      <c r="K1494">
        <v>379.41</v>
      </c>
      <c r="L1494" t="str">
        <f t="shared" si="138"/>
        <v/>
      </c>
      <c r="M1494">
        <v>4</v>
      </c>
      <c r="N1494" t="str">
        <f t="shared" si="139"/>
        <v/>
      </c>
      <c r="O1494">
        <v>14</v>
      </c>
      <c r="P1494" s="11">
        <v>0.6</v>
      </c>
      <c r="Q1494" s="11">
        <v>1.8867924528301799E-2</v>
      </c>
      <c r="R1494" s="12">
        <v>94.852500000000006</v>
      </c>
      <c r="S1494" t="s">
        <v>22</v>
      </c>
      <c r="T1494">
        <v>0</v>
      </c>
      <c r="U1494">
        <f t="shared" si="140"/>
        <v>5</v>
      </c>
      <c r="V1494">
        <f t="shared" si="141"/>
        <v>1</v>
      </c>
      <c r="W1494">
        <f t="shared" si="142"/>
        <v>4</v>
      </c>
      <c r="X1494" t="str">
        <f t="shared" si="143"/>
        <v>514</v>
      </c>
      <c r="Y1494" t="str">
        <f>IF(Table1[[#This Row],[RFM_Score]]="555","Champion", IF(AND(J1494&gt;=4,V1494&gt;=4),"Loyal", IF(U1494&lt;=2,"At Risk", IF(W1494&gt;=4,"Potential Loyalist","Others"))))</f>
        <v>Potential Loyalist</v>
      </c>
    </row>
    <row r="1495" spans="1:25">
      <c r="A1495" t="s">
        <v>4296</v>
      </c>
      <c r="B1495">
        <v>24</v>
      </c>
      <c r="C1495" t="s">
        <v>19</v>
      </c>
      <c r="D1495" t="s">
        <v>46</v>
      </c>
      <c r="E1495" s="6" t="s">
        <v>13565</v>
      </c>
      <c r="F1495" t="s">
        <v>26</v>
      </c>
      <c r="G1495">
        <v>5</v>
      </c>
      <c r="H1495">
        <v>2</v>
      </c>
      <c r="I1495">
        <v>56</v>
      </c>
      <c r="J1495">
        <v>4</v>
      </c>
      <c r="K1495">
        <v>379.07</v>
      </c>
      <c r="L1495" t="str">
        <f t="shared" si="138"/>
        <v/>
      </c>
      <c r="M1495">
        <v>4</v>
      </c>
      <c r="N1495" t="str">
        <f t="shared" si="139"/>
        <v/>
      </c>
      <c r="O1495">
        <v>76</v>
      </c>
      <c r="P1495" s="11">
        <v>0.4</v>
      </c>
      <c r="Q1495" s="11">
        <v>7.1428571428571397E-2</v>
      </c>
      <c r="R1495" s="12">
        <v>94.767499999999998</v>
      </c>
      <c r="S1495" t="s">
        <v>22</v>
      </c>
      <c r="T1495">
        <v>0</v>
      </c>
      <c r="U1495">
        <f t="shared" si="140"/>
        <v>2</v>
      </c>
      <c r="V1495">
        <f t="shared" si="141"/>
        <v>1</v>
      </c>
      <c r="W1495">
        <f t="shared" si="142"/>
        <v>4</v>
      </c>
      <c r="X1495" t="str">
        <f t="shared" si="143"/>
        <v>214</v>
      </c>
      <c r="Y1495" t="str">
        <f>IF(Table1[[#This Row],[RFM_Score]]="555","Champion", IF(AND(J1495&gt;=4,V1495&gt;=4),"Loyal", IF(U1495&lt;=2,"At Risk", IF(W1495&gt;=4,"Potential Loyalist","Others"))))</f>
        <v>At Risk</v>
      </c>
    </row>
    <row r="1496" spans="1:25">
      <c r="A1496" t="s">
        <v>3952</v>
      </c>
      <c r="B1496">
        <v>33</v>
      </c>
      <c r="C1496" t="s">
        <v>24</v>
      </c>
      <c r="D1496" t="s">
        <v>25</v>
      </c>
      <c r="E1496" s="6" t="s">
        <v>13566</v>
      </c>
      <c r="F1496" t="s">
        <v>26</v>
      </c>
      <c r="G1496">
        <v>1</v>
      </c>
      <c r="H1496">
        <v>0</v>
      </c>
      <c r="I1496">
        <v>64</v>
      </c>
      <c r="J1496">
        <v>6</v>
      </c>
      <c r="K1496">
        <v>377.32</v>
      </c>
      <c r="L1496" t="str">
        <f t="shared" si="138"/>
        <v/>
      </c>
      <c r="M1496">
        <v>4</v>
      </c>
      <c r="N1496" t="str">
        <f t="shared" si="139"/>
        <v/>
      </c>
      <c r="O1496">
        <v>4</v>
      </c>
      <c r="P1496" s="11">
        <v>0</v>
      </c>
      <c r="Q1496" s="11">
        <v>9.375E-2</v>
      </c>
      <c r="R1496" s="12">
        <v>94.33</v>
      </c>
      <c r="S1496" t="s">
        <v>22</v>
      </c>
      <c r="T1496">
        <v>1</v>
      </c>
      <c r="U1496">
        <f t="shared" si="140"/>
        <v>5</v>
      </c>
      <c r="V1496">
        <f t="shared" si="141"/>
        <v>1</v>
      </c>
      <c r="W1496">
        <f t="shared" si="142"/>
        <v>4</v>
      </c>
      <c r="X1496" t="str">
        <f t="shared" si="143"/>
        <v>514</v>
      </c>
      <c r="Y1496" t="str">
        <f>IF(Table1[[#This Row],[RFM_Score]]="555","Champion", IF(AND(J1496&gt;=4,V1496&gt;=4),"Loyal", IF(U1496&lt;=2,"At Risk", IF(W1496&gt;=4,"Potential Loyalist","Others"))))</f>
        <v>Potential Loyalist</v>
      </c>
    </row>
    <row r="1497" spans="1:25">
      <c r="A1497" t="s">
        <v>2852</v>
      </c>
      <c r="B1497">
        <v>44</v>
      </c>
      <c r="C1497" t="s">
        <v>24</v>
      </c>
      <c r="D1497" t="s">
        <v>20</v>
      </c>
      <c r="E1497" s="6" t="s">
        <v>13567</v>
      </c>
      <c r="F1497" t="s">
        <v>21</v>
      </c>
      <c r="G1497">
        <v>1</v>
      </c>
      <c r="H1497">
        <v>1</v>
      </c>
      <c r="I1497">
        <v>57</v>
      </c>
      <c r="J1497">
        <v>1</v>
      </c>
      <c r="K1497">
        <v>375.96</v>
      </c>
      <c r="L1497" t="str">
        <f t="shared" si="138"/>
        <v/>
      </c>
      <c r="M1497">
        <v>4</v>
      </c>
      <c r="N1497" t="str">
        <f t="shared" si="139"/>
        <v/>
      </c>
      <c r="O1497">
        <v>1</v>
      </c>
      <c r="P1497" s="11">
        <v>1</v>
      </c>
      <c r="Q1497" s="11">
        <v>1.7543859649122799E-2</v>
      </c>
      <c r="R1497" s="12">
        <v>93.99</v>
      </c>
      <c r="S1497" t="s">
        <v>22</v>
      </c>
      <c r="T1497">
        <v>0</v>
      </c>
      <c r="U1497">
        <f t="shared" si="140"/>
        <v>5</v>
      </c>
      <c r="V1497">
        <f t="shared" si="141"/>
        <v>1</v>
      </c>
      <c r="W1497">
        <f t="shared" si="142"/>
        <v>4</v>
      </c>
      <c r="X1497" t="str">
        <f t="shared" si="143"/>
        <v>514</v>
      </c>
      <c r="Y1497" t="str">
        <f>IF(Table1[[#This Row],[RFM_Score]]="555","Champion", IF(AND(J1497&gt;=4,V1497&gt;=4),"Loyal", IF(U1497&lt;=2,"At Risk", IF(W1497&gt;=4,"Potential Loyalist","Others"))))</f>
        <v>Potential Loyalist</v>
      </c>
    </row>
    <row r="1498" spans="1:25">
      <c r="A1498" t="s">
        <v>3427</v>
      </c>
      <c r="B1498">
        <v>18</v>
      </c>
      <c r="C1498" t="s">
        <v>19</v>
      </c>
      <c r="D1498" t="s">
        <v>41</v>
      </c>
      <c r="E1498" s="6" t="s">
        <v>13568</v>
      </c>
      <c r="F1498" t="s">
        <v>26</v>
      </c>
      <c r="G1498">
        <v>2</v>
      </c>
      <c r="H1498">
        <v>1</v>
      </c>
      <c r="I1498">
        <v>49</v>
      </c>
      <c r="J1498">
        <v>2</v>
      </c>
      <c r="K1498">
        <v>375.55</v>
      </c>
      <c r="L1498" t="str">
        <f t="shared" si="138"/>
        <v/>
      </c>
      <c r="M1498">
        <v>4</v>
      </c>
      <c r="N1498" t="str">
        <f t="shared" si="139"/>
        <v/>
      </c>
      <c r="O1498">
        <v>28</v>
      </c>
      <c r="P1498" s="11">
        <v>0.5</v>
      </c>
      <c r="Q1498" s="11">
        <v>4.08163265306122E-2</v>
      </c>
      <c r="R1498" s="12">
        <v>93.887500000000003</v>
      </c>
      <c r="S1498" t="s">
        <v>22</v>
      </c>
      <c r="T1498">
        <v>0</v>
      </c>
      <c r="U1498">
        <f t="shared" si="140"/>
        <v>4</v>
      </c>
      <c r="V1498">
        <f t="shared" si="141"/>
        <v>1</v>
      </c>
      <c r="W1498">
        <f t="shared" si="142"/>
        <v>4</v>
      </c>
      <c r="X1498" t="str">
        <f t="shared" si="143"/>
        <v>414</v>
      </c>
      <c r="Y1498" t="str">
        <f>IF(Table1[[#This Row],[RFM_Score]]="555","Champion", IF(AND(J1498&gt;=4,V1498&gt;=4),"Loyal", IF(U1498&lt;=2,"At Risk", IF(W1498&gt;=4,"Potential Loyalist","Others"))))</f>
        <v>Potential Loyalist</v>
      </c>
    </row>
    <row r="1499" spans="1:25">
      <c r="A1499" t="s">
        <v>10804</v>
      </c>
      <c r="B1499">
        <v>53</v>
      </c>
      <c r="C1499" t="s">
        <v>19</v>
      </c>
      <c r="D1499" t="s">
        <v>25</v>
      </c>
      <c r="E1499" s="6" t="s">
        <v>13569</v>
      </c>
      <c r="F1499" t="s">
        <v>30</v>
      </c>
      <c r="G1499">
        <v>4</v>
      </c>
      <c r="H1499">
        <v>0</v>
      </c>
      <c r="I1499">
        <v>59</v>
      </c>
      <c r="J1499">
        <v>5</v>
      </c>
      <c r="K1499">
        <v>375.25</v>
      </c>
      <c r="L1499" t="str">
        <f t="shared" si="138"/>
        <v/>
      </c>
      <c r="M1499">
        <v>4</v>
      </c>
      <c r="N1499" t="str">
        <f t="shared" si="139"/>
        <v/>
      </c>
      <c r="O1499">
        <v>20</v>
      </c>
      <c r="P1499" s="11">
        <v>0</v>
      </c>
      <c r="Q1499" s="11">
        <v>8.4745762711864403E-2</v>
      </c>
      <c r="R1499" s="12">
        <v>93.8125</v>
      </c>
      <c r="S1499" t="s">
        <v>22</v>
      </c>
      <c r="T1499">
        <v>0</v>
      </c>
      <c r="U1499">
        <f t="shared" si="140"/>
        <v>5</v>
      </c>
      <c r="V1499">
        <f t="shared" si="141"/>
        <v>1</v>
      </c>
      <c r="W1499">
        <f t="shared" si="142"/>
        <v>4</v>
      </c>
      <c r="X1499" t="str">
        <f t="shared" si="143"/>
        <v>514</v>
      </c>
      <c r="Y1499" t="str">
        <f>IF(Table1[[#This Row],[RFM_Score]]="555","Champion", IF(AND(J1499&gt;=4,V1499&gt;=4),"Loyal", IF(U1499&lt;=2,"At Risk", IF(W1499&gt;=4,"Potential Loyalist","Others"))))</f>
        <v>Potential Loyalist</v>
      </c>
    </row>
    <row r="1500" spans="1:25">
      <c r="A1500" t="s">
        <v>11466</v>
      </c>
      <c r="B1500">
        <v>41</v>
      </c>
      <c r="C1500" t="s">
        <v>19</v>
      </c>
      <c r="D1500" t="s">
        <v>49</v>
      </c>
      <c r="E1500" s="6" t="s">
        <v>13570</v>
      </c>
      <c r="F1500" t="s">
        <v>62</v>
      </c>
      <c r="G1500">
        <v>1</v>
      </c>
      <c r="H1500">
        <v>1</v>
      </c>
      <c r="I1500">
        <v>56</v>
      </c>
      <c r="J1500">
        <v>3</v>
      </c>
      <c r="K1500">
        <v>375.23</v>
      </c>
      <c r="L1500" t="str">
        <f t="shared" si="138"/>
        <v/>
      </c>
      <c r="M1500">
        <v>4</v>
      </c>
      <c r="N1500" t="str">
        <f t="shared" si="139"/>
        <v/>
      </c>
      <c r="O1500">
        <v>1</v>
      </c>
      <c r="P1500" s="11">
        <v>1</v>
      </c>
      <c r="Q1500" s="11">
        <v>5.3571428571428499E-2</v>
      </c>
      <c r="R1500" s="12">
        <v>93.807500000000005</v>
      </c>
      <c r="S1500" t="s">
        <v>22</v>
      </c>
      <c r="T1500">
        <v>0</v>
      </c>
      <c r="U1500">
        <f t="shared" si="140"/>
        <v>5</v>
      </c>
      <c r="V1500">
        <f t="shared" si="141"/>
        <v>1</v>
      </c>
      <c r="W1500">
        <f t="shared" si="142"/>
        <v>4</v>
      </c>
      <c r="X1500" t="str">
        <f t="shared" si="143"/>
        <v>514</v>
      </c>
      <c r="Y1500" t="str">
        <f>IF(Table1[[#This Row],[RFM_Score]]="555","Champion", IF(AND(J1500&gt;=4,V1500&gt;=4),"Loyal", IF(U1500&lt;=2,"At Risk", IF(W1500&gt;=4,"Potential Loyalist","Others"))))</f>
        <v>Potential Loyalist</v>
      </c>
    </row>
    <row r="1501" spans="1:25">
      <c r="A1501" t="s">
        <v>11118</v>
      </c>
      <c r="B1501">
        <v>55</v>
      </c>
      <c r="C1501" t="s">
        <v>19</v>
      </c>
      <c r="D1501" t="s">
        <v>29</v>
      </c>
      <c r="E1501" s="6" t="s">
        <v>13571</v>
      </c>
      <c r="F1501" t="s">
        <v>26</v>
      </c>
      <c r="G1501">
        <v>2</v>
      </c>
      <c r="H1501">
        <v>1</v>
      </c>
      <c r="I1501">
        <v>39</v>
      </c>
      <c r="J1501">
        <v>1</v>
      </c>
      <c r="K1501">
        <v>374.52</v>
      </c>
      <c r="L1501" t="str">
        <f t="shared" si="138"/>
        <v/>
      </c>
      <c r="M1501">
        <v>4</v>
      </c>
      <c r="N1501" t="str">
        <f t="shared" si="139"/>
        <v/>
      </c>
      <c r="O1501">
        <v>0</v>
      </c>
      <c r="P1501" s="11">
        <v>0.5</v>
      </c>
      <c r="Q1501" s="11">
        <v>2.5641025641025599E-2</v>
      </c>
      <c r="R1501" s="12">
        <v>93.63</v>
      </c>
      <c r="S1501" t="s">
        <v>22</v>
      </c>
      <c r="T1501">
        <v>0</v>
      </c>
      <c r="U1501">
        <f t="shared" si="140"/>
        <v>5</v>
      </c>
      <c r="V1501">
        <f t="shared" si="141"/>
        <v>1</v>
      </c>
      <c r="W1501">
        <f t="shared" si="142"/>
        <v>4</v>
      </c>
      <c r="X1501" t="str">
        <f t="shared" si="143"/>
        <v>514</v>
      </c>
      <c r="Y1501" t="str">
        <f>IF(Table1[[#This Row],[RFM_Score]]="555","Champion", IF(AND(J1501&gt;=4,V1501&gt;=4),"Loyal", IF(U1501&lt;=2,"At Risk", IF(W1501&gt;=4,"Potential Loyalist","Others"))))</f>
        <v>Potential Loyalist</v>
      </c>
    </row>
    <row r="1502" spans="1:25">
      <c r="A1502" t="s">
        <v>9346</v>
      </c>
      <c r="B1502">
        <v>47</v>
      </c>
      <c r="C1502" t="s">
        <v>24</v>
      </c>
      <c r="D1502" t="s">
        <v>49</v>
      </c>
      <c r="E1502" s="6" t="s">
        <v>13572</v>
      </c>
      <c r="F1502" t="s">
        <v>37</v>
      </c>
      <c r="G1502">
        <v>3</v>
      </c>
      <c r="H1502">
        <v>2</v>
      </c>
      <c r="I1502">
        <v>48</v>
      </c>
      <c r="J1502">
        <v>2</v>
      </c>
      <c r="K1502">
        <v>373.3</v>
      </c>
      <c r="L1502" t="str">
        <f t="shared" si="138"/>
        <v/>
      </c>
      <c r="M1502">
        <v>4</v>
      </c>
      <c r="N1502" t="str">
        <f t="shared" si="139"/>
        <v/>
      </c>
      <c r="O1502">
        <v>18</v>
      </c>
      <c r="P1502" s="11">
        <v>0.66666666666666596</v>
      </c>
      <c r="Q1502" s="11">
        <v>4.1666666666666602E-2</v>
      </c>
      <c r="R1502" s="12">
        <v>93.325000000000003</v>
      </c>
      <c r="S1502" t="s">
        <v>22</v>
      </c>
      <c r="T1502">
        <v>0</v>
      </c>
      <c r="U1502">
        <f t="shared" si="140"/>
        <v>5</v>
      </c>
      <c r="V1502">
        <f t="shared" si="141"/>
        <v>1</v>
      </c>
      <c r="W1502">
        <f t="shared" si="142"/>
        <v>4</v>
      </c>
      <c r="X1502" t="str">
        <f t="shared" si="143"/>
        <v>514</v>
      </c>
      <c r="Y1502" t="str">
        <f>IF(Table1[[#This Row],[RFM_Score]]="555","Champion", IF(AND(J1502&gt;=4,V1502&gt;=4),"Loyal", IF(U1502&lt;=2,"At Risk", IF(W1502&gt;=4,"Potential Loyalist","Others"))))</f>
        <v>Potential Loyalist</v>
      </c>
    </row>
    <row r="1503" spans="1:25">
      <c r="A1503" t="s">
        <v>8624</v>
      </c>
      <c r="B1503">
        <v>18</v>
      </c>
      <c r="C1503" t="s">
        <v>24</v>
      </c>
      <c r="D1503" t="s">
        <v>41</v>
      </c>
      <c r="E1503" s="6" t="s">
        <v>13573</v>
      </c>
      <c r="F1503" t="s">
        <v>30</v>
      </c>
      <c r="G1503">
        <v>2</v>
      </c>
      <c r="H1503">
        <v>0</v>
      </c>
      <c r="I1503">
        <v>59</v>
      </c>
      <c r="J1503">
        <v>6</v>
      </c>
      <c r="K1503">
        <v>373.05</v>
      </c>
      <c r="L1503" t="str">
        <f t="shared" si="138"/>
        <v/>
      </c>
      <c r="M1503">
        <v>4</v>
      </c>
      <c r="N1503" t="str">
        <f t="shared" si="139"/>
        <v/>
      </c>
      <c r="O1503">
        <v>26</v>
      </c>
      <c r="P1503" s="11">
        <v>0</v>
      </c>
      <c r="Q1503" s="11">
        <v>0.101694915254237</v>
      </c>
      <c r="R1503" s="12">
        <v>93.262500000000003</v>
      </c>
      <c r="S1503" t="s">
        <v>22</v>
      </c>
      <c r="T1503">
        <v>0</v>
      </c>
      <c r="U1503">
        <f t="shared" si="140"/>
        <v>4</v>
      </c>
      <c r="V1503">
        <f t="shared" si="141"/>
        <v>1</v>
      </c>
      <c r="W1503">
        <f t="shared" si="142"/>
        <v>4</v>
      </c>
      <c r="X1503" t="str">
        <f t="shared" si="143"/>
        <v>414</v>
      </c>
      <c r="Y1503" t="str">
        <f>IF(Table1[[#This Row],[RFM_Score]]="555","Champion", IF(AND(J1503&gt;=4,V1503&gt;=4),"Loyal", IF(U1503&lt;=2,"At Risk", IF(W1503&gt;=4,"Potential Loyalist","Others"))))</f>
        <v>Potential Loyalist</v>
      </c>
    </row>
    <row r="1504" spans="1:25">
      <c r="A1504" t="s">
        <v>6703</v>
      </c>
      <c r="B1504">
        <v>19</v>
      </c>
      <c r="C1504" t="s">
        <v>24</v>
      </c>
      <c r="D1504" t="s">
        <v>20</v>
      </c>
      <c r="E1504" s="6" t="s">
        <v>13574</v>
      </c>
      <c r="F1504" t="s">
        <v>26</v>
      </c>
      <c r="G1504">
        <v>5</v>
      </c>
      <c r="H1504">
        <v>1</v>
      </c>
      <c r="I1504">
        <v>62</v>
      </c>
      <c r="J1504">
        <v>3</v>
      </c>
      <c r="K1504">
        <v>371.21</v>
      </c>
      <c r="L1504" t="str">
        <f t="shared" si="138"/>
        <v/>
      </c>
      <c r="M1504">
        <v>4</v>
      </c>
      <c r="N1504" t="str">
        <f t="shared" si="139"/>
        <v/>
      </c>
      <c r="O1504">
        <v>11</v>
      </c>
      <c r="P1504" s="11">
        <v>0.2</v>
      </c>
      <c r="Q1504" s="11">
        <v>4.8387096774193498E-2</v>
      </c>
      <c r="R1504" s="12">
        <v>92.802499999999995</v>
      </c>
      <c r="S1504" t="s">
        <v>22</v>
      </c>
      <c r="T1504">
        <v>0</v>
      </c>
      <c r="U1504">
        <f t="shared" si="140"/>
        <v>5</v>
      </c>
      <c r="V1504">
        <f t="shared" si="141"/>
        <v>1</v>
      </c>
      <c r="W1504">
        <f t="shared" si="142"/>
        <v>4</v>
      </c>
      <c r="X1504" t="str">
        <f t="shared" si="143"/>
        <v>514</v>
      </c>
      <c r="Y1504" t="str">
        <f>IF(Table1[[#This Row],[RFM_Score]]="555","Champion", IF(AND(J1504&gt;=4,V1504&gt;=4),"Loyal", IF(U1504&lt;=2,"At Risk", IF(W1504&gt;=4,"Potential Loyalist","Others"))))</f>
        <v>Potential Loyalist</v>
      </c>
    </row>
    <row r="1505" spans="1:25">
      <c r="A1505" t="s">
        <v>3798</v>
      </c>
      <c r="B1505">
        <v>34</v>
      </c>
      <c r="C1505" t="s">
        <v>19</v>
      </c>
      <c r="D1505" t="s">
        <v>29</v>
      </c>
      <c r="E1505" s="6" t="s">
        <v>13575</v>
      </c>
      <c r="F1505" t="s">
        <v>21</v>
      </c>
      <c r="G1505">
        <v>9</v>
      </c>
      <c r="H1505">
        <v>1</v>
      </c>
      <c r="I1505">
        <v>43</v>
      </c>
      <c r="J1505">
        <v>2</v>
      </c>
      <c r="K1505">
        <v>370.35</v>
      </c>
      <c r="L1505" t="str">
        <f t="shared" si="138"/>
        <v/>
      </c>
      <c r="M1505">
        <v>4</v>
      </c>
      <c r="N1505" t="str">
        <f t="shared" si="139"/>
        <v/>
      </c>
      <c r="O1505">
        <v>3</v>
      </c>
      <c r="P1505" s="11">
        <v>0.11111111111111099</v>
      </c>
      <c r="Q1505" s="11">
        <v>4.6511627906976702E-2</v>
      </c>
      <c r="R1505" s="12">
        <v>92.587500000000006</v>
      </c>
      <c r="S1505" t="s">
        <v>22</v>
      </c>
      <c r="T1505">
        <v>0</v>
      </c>
      <c r="U1505">
        <f t="shared" si="140"/>
        <v>5</v>
      </c>
      <c r="V1505">
        <f t="shared" si="141"/>
        <v>1</v>
      </c>
      <c r="W1505">
        <f t="shared" si="142"/>
        <v>4</v>
      </c>
      <c r="X1505" t="str">
        <f t="shared" si="143"/>
        <v>514</v>
      </c>
      <c r="Y1505" t="str">
        <f>IF(Table1[[#This Row],[RFM_Score]]="555","Champion", IF(AND(J1505&gt;=4,V1505&gt;=4),"Loyal", IF(U1505&lt;=2,"At Risk", IF(W1505&gt;=4,"Potential Loyalist","Others"))))</f>
        <v>Potential Loyalist</v>
      </c>
    </row>
    <row r="1506" spans="1:25">
      <c r="A1506" t="s">
        <v>7574</v>
      </c>
      <c r="B1506">
        <v>18</v>
      </c>
      <c r="C1506" t="s">
        <v>19</v>
      </c>
      <c r="D1506" t="s">
        <v>25</v>
      </c>
      <c r="E1506" s="6" t="s">
        <v>13576</v>
      </c>
      <c r="F1506" t="s">
        <v>21</v>
      </c>
      <c r="G1506">
        <v>1</v>
      </c>
      <c r="H1506">
        <v>0</v>
      </c>
      <c r="I1506">
        <v>46</v>
      </c>
      <c r="J1506">
        <v>0</v>
      </c>
      <c r="K1506">
        <v>368.85</v>
      </c>
      <c r="L1506" t="str">
        <f t="shared" si="138"/>
        <v/>
      </c>
      <c r="M1506">
        <v>4</v>
      </c>
      <c r="N1506" t="str">
        <f t="shared" si="139"/>
        <v/>
      </c>
      <c r="O1506">
        <v>50</v>
      </c>
      <c r="P1506" s="11">
        <v>0</v>
      </c>
      <c r="Q1506" s="11">
        <v>0</v>
      </c>
      <c r="R1506" s="12">
        <v>92.212500000000006</v>
      </c>
      <c r="S1506" t="s">
        <v>22</v>
      </c>
      <c r="T1506">
        <v>0</v>
      </c>
      <c r="U1506">
        <f t="shared" si="140"/>
        <v>3</v>
      </c>
      <c r="V1506">
        <f t="shared" si="141"/>
        <v>1</v>
      </c>
      <c r="W1506">
        <f t="shared" si="142"/>
        <v>4</v>
      </c>
      <c r="X1506" t="str">
        <f t="shared" si="143"/>
        <v>314</v>
      </c>
      <c r="Y1506" t="str">
        <f>IF(Table1[[#This Row],[RFM_Score]]="555","Champion", IF(AND(J1506&gt;=4,V1506&gt;=4),"Loyal", IF(U1506&lt;=2,"At Risk", IF(W1506&gt;=4,"Potential Loyalist","Others"))))</f>
        <v>Potential Loyalist</v>
      </c>
    </row>
    <row r="1507" spans="1:25">
      <c r="A1507" t="s">
        <v>9084</v>
      </c>
      <c r="B1507">
        <v>34</v>
      </c>
      <c r="C1507" t="s">
        <v>19</v>
      </c>
      <c r="D1507" t="s">
        <v>25</v>
      </c>
      <c r="E1507" s="6" t="s">
        <v>13577</v>
      </c>
      <c r="F1507" t="s">
        <v>62</v>
      </c>
      <c r="G1507">
        <v>4</v>
      </c>
      <c r="H1507">
        <v>3</v>
      </c>
      <c r="I1507">
        <v>53</v>
      </c>
      <c r="J1507">
        <v>3</v>
      </c>
      <c r="K1507">
        <v>366.19</v>
      </c>
      <c r="L1507" t="str">
        <f t="shared" si="138"/>
        <v/>
      </c>
      <c r="M1507">
        <v>4</v>
      </c>
      <c r="N1507" t="str">
        <f t="shared" si="139"/>
        <v/>
      </c>
      <c r="O1507">
        <v>35</v>
      </c>
      <c r="P1507" s="11">
        <v>0.75</v>
      </c>
      <c r="Q1507" s="11">
        <v>5.6603773584905599E-2</v>
      </c>
      <c r="R1507" s="12">
        <v>91.547499999999999</v>
      </c>
      <c r="S1507" t="s">
        <v>22</v>
      </c>
      <c r="T1507">
        <v>0</v>
      </c>
      <c r="U1507">
        <f t="shared" si="140"/>
        <v>4</v>
      </c>
      <c r="V1507">
        <f t="shared" si="141"/>
        <v>1</v>
      </c>
      <c r="W1507">
        <f t="shared" si="142"/>
        <v>4</v>
      </c>
      <c r="X1507" t="str">
        <f t="shared" si="143"/>
        <v>414</v>
      </c>
      <c r="Y1507" t="str">
        <f>IF(Table1[[#This Row],[RFM_Score]]="555","Champion", IF(AND(J1507&gt;=4,V1507&gt;=4),"Loyal", IF(U1507&lt;=2,"At Risk", IF(W1507&gt;=4,"Potential Loyalist","Others"))))</f>
        <v>Potential Loyalist</v>
      </c>
    </row>
    <row r="1508" spans="1:25">
      <c r="A1508" t="s">
        <v>4198</v>
      </c>
      <c r="B1508">
        <v>40</v>
      </c>
      <c r="C1508" t="s">
        <v>24</v>
      </c>
      <c r="D1508" t="s">
        <v>25</v>
      </c>
      <c r="E1508" s="6" t="s">
        <v>13578</v>
      </c>
      <c r="F1508" t="s">
        <v>30</v>
      </c>
      <c r="G1508">
        <v>4</v>
      </c>
      <c r="H1508">
        <v>0</v>
      </c>
      <c r="I1508">
        <v>47</v>
      </c>
      <c r="J1508">
        <v>4</v>
      </c>
      <c r="K1508">
        <v>365.55</v>
      </c>
      <c r="L1508" t="str">
        <f t="shared" si="138"/>
        <v/>
      </c>
      <c r="M1508">
        <v>4</v>
      </c>
      <c r="N1508" t="str">
        <f t="shared" si="139"/>
        <v/>
      </c>
      <c r="O1508">
        <v>0</v>
      </c>
      <c r="P1508" s="11">
        <v>0</v>
      </c>
      <c r="Q1508" s="11">
        <v>8.5106382978723402E-2</v>
      </c>
      <c r="R1508" s="12">
        <v>91.387500000000003</v>
      </c>
      <c r="S1508" t="s">
        <v>22</v>
      </c>
      <c r="T1508">
        <v>0</v>
      </c>
      <c r="U1508">
        <f t="shared" si="140"/>
        <v>5</v>
      </c>
      <c r="V1508">
        <f t="shared" si="141"/>
        <v>1</v>
      </c>
      <c r="W1508">
        <f t="shared" si="142"/>
        <v>4</v>
      </c>
      <c r="X1508" t="str">
        <f t="shared" si="143"/>
        <v>514</v>
      </c>
      <c r="Y1508" t="str">
        <f>IF(Table1[[#This Row],[RFM_Score]]="555","Champion", IF(AND(J1508&gt;=4,V1508&gt;=4),"Loyal", IF(U1508&lt;=2,"At Risk", IF(W1508&gt;=4,"Potential Loyalist","Others"))))</f>
        <v>Potential Loyalist</v>
      </c>
    </row>
    <row r="1509" spans="1:25">
      <c r="A1509" t="s">
        <v>10619</v>
      </c>
      <c r="B1509">
        <v>29</v>
      </c>
      <c r="C1509" t="s">
        <v>24</v>
      </c>
      <c r="D1509" t="s">
        <v>25</v>
      </c>
      <c r="E1509" s="6" t="s">
        <v>13579</v>
      </c>
      <c r="F1509" t="s">
        <v>26</v>
      </c>
      <c r="G1509">
        <v>2</v>
      </c>
      <c r="H1509">
        <v>1</v>
      </c>
      <c r="I1509">
        <v>47</v>
      </c>
      <c r="J1509">
        <v>2</v>
      </c>
      <c r="K1509">
        <v>364.85</v>
      </c>
      <c r="L1509" t="str">
        <f t="shared" si="138"/>
        <v/>
      </c>
      <c r="M1509">
        <v>4</v>
      </c>
      <c r="N1509" t="str">
        <f t="shared" si="139"/>
        <v/>
      </c>
      <c r="O1509">
        <v>61</v>
      </c>
      <c r="P1509" s="11">
        <v>0.5</v>
      </c>
      <c r="Q1509" s="11">
        <v>4.2553191489361701E-2</v>
      </c>
      <c r="R1509" s="12">
        <v>91.212500000000006</v>
      </c>
      <c r="S1509" t="s">
        <v>22</v>
      </c>
      <c r="T1509">
        <v>0</v>
      </c>
      <c r="U1509">
        <f t="shared" si="140"/>
        <v>3</v>
      </c>
      <c r="V1509">
        <f t="shared" si="141"/>
        <v>1</v>
      </c>
      <c r="W1509">
        <f t="shared" si="142"/>
        <v>4</v>
      </c>
      <c r="X1509" t="str">
        <f t="shared" si="143"/>
        <v>314</v>
      </c>
      <c r="Y1509" t="str">
        <f>IF(Table1[[#This Row],[RFM_Score]]="555","Champion", IF(AND(J1509&gt;=4,V1509&gt;=4),"Loyal", IF(U1509&lt;=2,"At Risk", IF(W1509&gt;=4,"Potential Loyalist","Others"))))</f>
        <v>Potential Loyalist</v>
      </c>
    </row>
    <row r="1510" spans="1:25">
      <c r="A1510" t="s">
        <v>6443</v>
      </c>
      <c r="B1510">
        <v>34</v>
      </c>
      <c r="C1510" t="s">
        <v>19</v>
      </c>
      <c r="D1510" t="s">
        <v>25</v>
      </c>
      <c r="E1510" s="6" t="s">
        <v>13580</v>
      </c>
      <c r="F1510" t="s">
        <v>37</v>
      </c>
      <c r="G1510">
        <v>4</v>
      </c>
      <c r="H1510">
        <v>1</v>
      </c>
      <c r="I1510">
        <v>46</v>
      </c>
      <c r="J1510">
        <v>3</v>
      </c>
      <c r="K1510">
        <v>363.74</v>
      </c>
      <c r="L1510" t="str">
        <f t="shared" si="138"/>
        <v/>
      </c>
      <c r="M1510">
        <v>4</v>
      </c>
      <c r="N1510" t="str">
        <f t="shared" si="139"/>
        <v/>
      </c>
      <c r="O1510">
        <v>60</v>
      </c>
      <c r="P1510" s="11">
        <v>0.25</v>
      </c>
      <c r="Q1510" s="11">
        <v>6.5217391304347797E-2</v>
      </c>
      <c r="R1510" s="12">
        <v>90.935000000000002</v>
      </c>
      <c r="S1510" t="s">
        <v>22</v>
      </c>
      <c r="T1510">
        <v>0</v>
      </c>
      <c r="U1510">
        <f t="shared" si="140"/>
        <v>3</v>
      </c>
      <c r="V1510">
        <f t="shared" si="141"/>
        <v>1</v>
      </c>
      <c r="W1510">
        <f t="shared" si="142"/>
        <v>4</v>
      </c>
      <c r="X1510" t="str">
        <f t="shared" si="143"/>
        <v>314</v>
      </c>
      <c r="Y1510" t="str">
        <f>IF(Table1[[#This Row],[RFM_Score]]="555","Champion", IF(AND(J1510&gt;=4,V1510&gt;=4),"Loyal", IF(U1510&lt;=2,"At Risk", IF(W1510&gt;=4,"Potential Loyalist","Others"))))</f>
        <v>Potential Loyalist</v>
      </c>
    </row>
    <row r="1511" spans="1:25">
      <c r="A1511" t="s">
        <v>2100</v>
      </c>
      <c r="B1511">
        <v>33</v>
      </c>
      <c r="C1511" t="s">
        <v>24</v>
      </c>
      <c r="D1511" t="s">
        <v>25</v>
      </c>
      <c r="E1511" s="6" t="s">
        <v>13581</v>
      </c>
      <c r="F1511" t="s">
        <v>26</v>
      </c>
      <c r="G1511">
        <v>0</v>
      </c>
      <c r="H1511">
        <v>0</v>
      </c>
      <c r="I1511">
        <v>58</v>
      </c>
      <c r="J1511">
        <v>3</v>
      </c>
      <c r="K1511">
        <v>360.73</v>
      </c>
      <c r="L1511" t="str">
        <f t="shared" si="138"/>
        <v/>
      </c>
      <c r="M1511">
        <v>4</v>
      </c>
      <c r="N1511" t="str">
        <f t="shared" si="139"/>
        <v/>
      </c>
      <c r="O1511">
        <v>92</v>
      </c>
      <c r="P1511" s="11">
        <v>0</v>
      </c>
      <c r="Q1511" s="11">
        <v>5.1724137931034399E-2</v>
      </c>
      <c r="R1511" s="12">
        <v>90.182500000000005</v>
      </c>
      <c r="S1511" t="s">
        <v>22</v>
      </c>
      <c r="T1511">
        <v>1</v>
      </c>
      <c r="U1511">
        <f t="shared" si="140"/>
        <v>2</v>
      </c>
      <c r="V1511">
        <f t="shared" si="141"/>
        <v>1</v>
      </c>
      <c r="W1511">
        <f t="shared" si="142"/>
        <v>4</v>
      </c>
      <c r="X1511" t="str">
        <f t="shared" si="143"/>
        <v>214</v>
      </c>
      <c r="Y1511" t="str">
        <f>IF(Table1[[#This Row],[RFM_Score]]="555","Champion", IF(AND(J1511&gt;=4,V1511&gt;=4),"Loyal", IF(U1511&lt;=2,"At Risk", IF(W1511&gt;=4,"Potential Loyalist","Others"))))</f>
        <v>At Risk</v>
      </c>
    </row>
    <row r="1512" spans="1:25">
      <c r="A1512" t="s">
        <v>5080</v>
      </c>
      <c r="B1512">
        <v>25</v>
      </c>
      <c r="C1512" t="s">
        <v>19</v>
      </c>
      <c r="D1512" t="s">
        <v>25</v>
      </c>
      <c r="E1512" s="6" t="s">
        <v>13582</v>
      </c>
      <c r="F1512" t="s">
        <v>37</v>
      </c>
      <c r="G1512">
        <v>4</v>
      </c>
      <c r="H1512">
        <v>2</v>
      </c>
      <c r="I1512">
        <v>52</v>
      </c>
      <c r="J1512">
        <v>2</v>
      </c>
      <c r="K1512">
        <v>360.5</v>
      </c>
      <c r="L1512" t="str">
        <f t="shared" si="138"/>
        <v/>
      </c>
      <c r="M1512">
        <v>4</v>
      </c>
      <c r="N1512" t="str">
        <f t="shared" si="139"/>
        <v/>
      </c>
      <c r="O1512">
        <v>111</v>
      </c>
      <c r="P1512" s="11">
        <v>0.5</v>
      </c>
      <c r="Q1512" s="11">
        <v>3.8461538461538401E-2</v>
      </c>
      <c r="R1512" s="12">
        <v>90.125</v>
      </c>
      <c r="S1512" t="s">
        <v>22</v>
      </c>
      <c r="T1512">
        <v>1</v>
      </c>
      <c r="U1512">
        <f t="shared" si="140"/>
        <v>1</v>
      </c>
      <c r="V1512">
        <f t="shared" si="141"/>
        <v>1</v>
      </c>
      <c r="W1512">
        <f t="shared" si="142"/>
        <v>4</v>
      </c>
      <c r="X1512" t="str">
        <f t="shared" si="143"/>
        <v>114</v>
      </c>
      <c r="Y1512" t="str">
        <f>IF(Table1[[#This Row],[RFM_Score]]="555","Champion", IF(AND(J1512&gt;=4,V1512&gt;=4),"Loyal", IF(U1512&lt;=2,"At Risk", IF(W1512&gt;=4,"Potential Loyalist","Others"))))</f>
        <v>At Risk</v>
      </c>
    </row>
    <row r="1513" spans="1:25">
      <c r="A1513" t="s">
        <v>3204</v>
      </c>
      <c r="B1513">
        <v>36</v>
      </c>
      <c r="C1513" t="s">
        <v>24</v>
      </c>
      <c r="D1513" t="s">
        <v>25</v>
      </c>
      <c r="E1513" s="6" t="s">
        <v>13583</v>
      </c>
      <c r="F1513" t="s">
        <v>26</v>
      </c>
      <c r="G1513">
        <v>3</v>
      </c>
      <c r="H1513">
        <v>0</v>
      </c>
      <c r="I1513">
        <v>48</v>
      </c>
      <c r="J1513">
        <v>8</v>
      </c>
      <c r="K1513">
        <v>360.46</v>
      </c>
      <c r="L1513" t="str">
        <f t="shared" si="138"/>
        <v/>
      </c>
      <c r="M1513">
        <v>4</v>
      </c>
      <c r="N1513" t="str">
        <f t="shared" si="139"/>
        <v/>
      </c>
      <c r="O1513">
        <v>66</v>
      </c>
      <c r="P1513" s="11">
        <v>0</v>
      </c>
      <c r="Q1513" s="11">
        <v>0.16666666666666599</v>
      </c>
      <c r="R1513" s="12">
        <v>90.114999999999995</v>
      </c>
      <c r="S1513" t="s">
        <v>22</v>
      </c>
      <c r="T1513">
        <v>0</v>
      </c>
      <c r="U1513">
        <f t="shared" si="140"/>
        <v>3</v>
      </c>
      <c r="V1513">
        <f t="shared" si="141"/>
        <v>1</v>
      </c>
      <c r="W1513">
        <f t="shared" si="142"/>
        <v>4</v>
      </c>
      <c r="X1513" t="str">
        <f t="shared" si="143"/>
        <v>314</v>
      </c>
      <c r="Y1513" t="str">
        <f>IF(Table1[[#This Row],[RFM_Score]]="555","Champion", IF(AND(J1513&gt;=4,V1513&gt;=4),"Loyal", IF(U1513&lt;=2,"At Risk", IF(W1513&gt;=4,"Potential Loyalist","Others"))))</f>
        <v>Potential Loyalist</v>
      </c>
    </row>
    <row r="1514" spans="1:25">
      <c r="A1514" t="s">
        <v>6732</v>
      </c>
      <c r="B1514">
        <v>22</v>
      </c>
      <c r="C1514" t="s">
        <v>24</v>
      </c>
      <c r="D1514" t="s">
        <v>25</v>
      </c>
      <c r="E1514" s="6" t="s">
        <v>13584</v>
      </c>
      <c r="F1514" t="s">
        <v>30</v>
      </c>
      <c r="G1514">
        <v>3</v>
      </c>
      <c r="H1514">
        <v>1</v>
      </c>
      <c r="I1514">
        <v>53</v>
      </c>
      <c r="J1514">
        <v>4</v>
      </c>
      <c r="K1514">
        <v>359.14</v>
      </c>
      <c r="L1514" t="str">
        <f t="shared" si="138"/>
        <v/>
      </c>
      <c r="M1514">
        <v>4</v>
      </c>
      <c r="N1514" t="str">
        <f t="shared" si="139"/>
        <v/>
      </c>
      <c r="O1514">
        <v>13</v>
      </c>
      <c r="P1514" s="11">
        <v>0.33333333333333298</v>
      </c>
      <c r="Q1514" s="11">
        <v>7.5471698113207503E-2</v>
      </c>
      <c r="R1514" s="12">
        <v>89.784999999999997</v>
      </c>
      <c r="S1514" t="s">
        <v>22</v>
      </c>
      <c r="T1514">
        <v>0</v>
      </c>
      <c r="U1514">
        <f t="shared" si="140"/>
        <v>5</v>
      </c>
      <c r="V1514">
        <f t="shared" si="141"/>
        <v>1</v>
      </c>
      <c r="W1514">
        <f t="shared" si="142"/>
        <v>4</v>
      </c>
      <c r="X1514" t="str">
        <f t="shared" si="143"/>
        <v>514</v>
      </c>
      <c r="Y1514" t="str">
        <f>IF(Table1[[#This Row],[RFM_Score]]="555","Champion", IF(AND(J1514&gt;=4,V1514&gt;=4),"Loyal", IF(U1514&lt;=2,"At Risk", IF(W1514&gt;=4,"Potential Loyalist","Others"))))</f>
        <v>Potential Loyalist</v>
      </c>
    </row>
    <row r="1515" spans="1:25">
      <c r="A1515" t="s">
        <v>7579</v>
      </c>
      <c r="B1515">
        <v>44</v>
      </c>
      <c r="C1515" t="s">
        <v>24</v>
      </c>
      <c r="D1515" t="s">
        <v>25</v>
      </c>
      <c r="E1515" s="6" t="s">
        <v>13585</v>
      </c>
      <c r="F1515" t="s">
        <v>60</v>
      </c>
      <c r="G1515">
        <v>2</v>
      </c>
      <c r="H1515">
        <v>0</v>
      </c>
      <c r="I1515">
        <v>29</v>
      </c>
      <c r="J1515">
        <v>2</v>
      </c>
      <c r="K1515">
        <v>358.06</v>
      </c>
      <c r="L1515" t="str">
        <f t="shared" si="138"/>
        <v/>
      </c>
      <c r="M1515">
        <v>4</v>
      </c>
      <c r="N1515" t="str">
        <f t="shared" si="139"/>
        <v/>
      </c>
      <c r="O1515">
        <v>65</v>
      </c>
      <c r="P1515" s="11">
        <v>0</v>
      </c>
      <c r="Q1515" s="11">
        <v>6.8965517241379296E-2</v>
      </c>
      <c r="R1515" s="12">
        <v>89.515000000000001</v>
      </c>
      <c r="S1515" t="s">
        <v>22</v>
      </c>
      <c r="T1515">
        <v>0</v>
      </c>
      <c r="U1515">
        <f t="shared" si="140"/>
        <v>3</v>
      </c>
      <c r="V1515">
        <f t="shared" si="141"/>
        <v>1</v>
      </c>
      <c r="W1515">
        <f t="shared" si="142"/>
        <v>4</v>
      </c>
      <c r="X1515" t="str">
        <f t="shared" si="143"/>
        <v>314</v>
      </c>
      <c r="Y1515" t="str">
        <f>IF(Table1[[#This Row],[RFM_Score]]="555","Champion", IF(AND(J1515&gt;=4,V1515&gt;=4),"Loyal", IF(U1515&lt;=2,"At Risk", IF(W1515&gt;=4,"Potential Loyalist","Others"))))</f>
        <v>Potential Loyalist</v>
      </c>
    </row>
    <row r="1516" spans="1:25">
      <c r="A1516" t="s">
        <v>447</v>
      </c>
      <c r="B1516">
        <v>43</v>
      </c>
      <c r="C1516" t="s">
        <v>24</v>
      </c>
      <c r="D1516" t="s">
        <v>25</v>
      </c>
      <c r="E1516" s="6" t="s">
        <v>13586</v>
      </c>
      <c r="F1516" t="s">
        <v>37</v>
      </c>
      <c r="G1516">
        <v>2</v>
      </c>
      <c r="H1516">
        <v>1</v>
      </c>
      <c r="I1516">
        <v>42</v>
      </c>
      <c r="J1516">
        <v>5</v>
      </c>
      <c r="K1516">
        <v>357.95</v>
      </c>
      <c r="L1516" t="str">
        <f t="shared" si="138"/>
        <v/>
      </c>
      <c r="M1516">
        <v>4</v>
      </c>
      <c r="N1516" t="str">
        <f t="shared" si="139"/>
        <v/>
      </c>
      <c r="O1516">
        <v>15</v>
      </c>
      <c r="P1516" s="11">
        <v>0.5</v>
      </c>
      <c r="Q1516" s="11">
        <v>0.119047619047619</v>
      </c>
      <c r="R1516" s="12">
        <v>89.487499999999997</v>
      </c>
      <c r="S1516" t="s">
        <v>22</v>
      </c>
      <c r="T1516">
        <v>1</v>
      </c>
      <c r="U1516">
        <f t="shared" si="140"/>
        <v>5</v>
      </c>
      <c r="V1516">
        <f t="shared" si="141"/>
        <v>1</v>
      </c>
      <c r="W1516">
        <f t="shared" si="142"/>
        <v>4</v>
      </c>
      <c r="X1516" t="str">
        <f t="shared" si="143"/>
        <v>514</v>
      </c>
      <c r="Y1516" t="str">
        <f>IF(Table1[[#This Row],[RFM_Score]]="555","Champion", IF(AND(J1516&gt;=4,V1516&gt;=4),"Loyal", IF(U1516&lt;=2,"At Risk", IF(W1516&gt;=4,"Potential Loyalist","Others"))))</f>
        <v>Potential Loyalist</v>
      </c>
    </row>
    <row r="1517" spans="1:25">
      <c r="A1517" t="s">
        <v>5625</v>
      </c>
      <c r="B1517">
        <v>49</v>
      </c>
      <c r="C1517" t="s">
        <v>24</v>
      </c>
      <c r="D1517" t="s">
        <v>46</v>
      </c>
      <c r="E1517" s="6" t="s">
        <v>13587</v>
      </c>
      <c r="F1517" t="s">
        <v>26</v>
      </c>
      <c r="G1517">
        <v>6</v>
      </c>
      <c r="H1517">
        <v>2</v>
      </c>
      <c r="I1517">
        <v>63</v>
      </c>
      <c r="J1517">
        <v>2</v>
      </c>
      <c r="K1517">
        <v>357.91</v>
      </c>
      <c r="L1517" t="str">
        <f t="shared" si="138"/>
        <v/>
      </c>
      <c r="M1517">
        <v>4</v>
      </c>
      <c r="N1517" t="str">
        <f t="shared" si="139"/>
        <v/>
      </c>
      <c r="O1517">
        <v>61</v>
      </c>
      <c r="P1517" s="11">
        <v>0.33333333333333298</v>
      </c>
      <c r="Q1517" s="11">
        <v>3.1746031746031703E-2</v>
      </c>
      <c r="R1517" s="12">
        <v>89.477500000000006</v>
      </c>
      <c r="S1517" t="s">
        <v>22</v>
      </c>
      <c r="T1517">
        <v>0</v>
      </c>
      <c r="U1517">
        <f t="shared" si="140"/>
        <v>3</v>
      </c>
      <c r="V1517">
        <f t="shared" si="141"/>
        <v>1</v>
      </c>
      <c r="W1517">
        <f t="shared" si="142"/>
        <v>4</v>
      </c>
      <c r="X1517" t="str">
        <f t="shared" si="143"/>
        <v>314</v>
      </c>
      <c r="Y1517" t="str">
        <f>IF(Table1[[#This Row],[RFM_Score]]="555","Champion", IF(AND(J1517&gt;=4,V1517&gt;=4),"Loyal", IF(U1517&lt;=2,"At Risk", IF(W1517&gt;=4,"Potential Loyalist","Others"))))</f>
        <v>Potential Loyalist</v>
      </c>
    </row>
    <row r="1518" spans="1:25">
      <c r="A1518" t="s">
        <v>3408</v>
      </c>
      <c r="B1518">
        <v>20</v>
      </c>
      <c r="C1518" t="s">
        <v>19</v>
      </c>
      <c r="D1518" t="s">
        <v>41</v>
      </c>
      <c r="E1518" s="6" t="s">
        <v>13588</v>
      </c>
      <c r="F1518" t="s">
        <v>30</v>
      </c>
      <c r="G1518">
        <v>2</v>
      </c>
      <c r="H1518">
        <v>2</v>
      </c>
      <c r="I1518">
        <v>68</v>
      </c>
      <c r="J1518">
        <v>2</v>
      </c>
      <c r="K1518">
        <v>355.91</v>
      </c>
      <c r="L1518" t="str">
        <f t="shared" si="138"/>
        <v/>
      </c>
      <c r="M1518">
        <v>4</v>
      </c>
      <c r="N1518" t="str">
        <f t="shared" si="139"/>
        <v/>
      </c>
      <c r="O1518">
        <v>45</v>
      </c>
      <c r="P1518" s="11">
        <v>1</v>
      </c>
      <c r="Q1518" s="11">
        <v>2.94117647058823E-2</v>
      </c>
      <c r="R1518" s="12">
        <v>88.977500000000006</v>
      </c>
      <c r="S1518" t="s">
        <v>22</v>
      </c>
      <c r="T1518">
        <v>0</v>
      </c>
      <c r="U1518">
        <f t="shared" si="140"/>
        <v>3</v>
      </c>
      <c r="V1518">
        <f t="shared" si="141"/>
        <v>1</v>
      </c>
      <c r="W1518">
        <f t="shared" si="142"/>
        <v>4</v>
      </c>
      <c r="X1518" t="str">
        <f t="shared" si="143"/>
        <v>314</v>
      </c>
      <c r="Y1518" t="str">
        <f>IF(Table1[[#This Row],[RFM_Score]]="555","Champion", IF(AND(J1518&gt;=4,V1518&gt;=4),"Loyal", IF(U1518&lt;=2,"At Risk", IF(W1518&gt;=4,"Potential Loyalist","Others"))))</f>
        <v>Potential Loyalist</v>
      </c>
    </row>
    <row r="1519" spans="1:25">
      <c r="A1519" t="s">
        <v>7950</v>
      </c>
      <c r="B1519">
        <v>41</v>
      </c>
      <c r="C1519" t="s">
        <v>24</v>
      </c>
      <c r="D1519" t="s">
        <v>25</v>
      </c>
      <c r="E1519" s="6" t="s">
        <v>13589</v>
      </c>
      <c r="F1519" t="s">
        <v>26</v>
      </c>
      <c r="G1519">
        <v>2</v>
      </c>
      <c r="H1519">
        <v>1</v>
      </c>
      <c r="I1519">
        <v>57</v>
      </c>
      <c r="J1519">
        <v>4</v>
      </c>
      <c r="K1519">
        <v>355.86</v>
      </c>
      <c r="L1519" t="str">
        <f t="shared" si="138"/>
        <v/>
      </c>
      <c r="M1519">
        <v>4</v>
      </c>
      <c r="N1519" t="str">
        <f t="shared" si="139"/>
        <v/>
      </c>
      <c r="O1519">
        <v>47</v>
      </c>
      <c r="P1519" s="11">
        <v>0.5</v>
      </c>
      <c r="Q1519" s="11">
        <v>7.0175438596491196E-2</v>
      </c>
      <c r="R1519" s="12">
        <v>88.965000000000003</v>
      </c>
      <c r="S1519" t="s">
        <v>22</v>
      </c>
      <c r="T1519">
        <v>0</v>
      </c>
      <c r="U1519">
        <f t="shared" si="140"/>
        <v>3</v>
      </c>
      <c r="V1519">
        <f t="shared" si="141"/>
        <v>1</v>
      </c>
      <c r="W1519">
        <f t="shared" si="142"/>
        <v>4</v>
      </c>
      <c r="X1519" t="str">
        <f t="shared" si="143"/>
        <v>314</v>
      </c>
      <c r="Y1519" t="str">
        <f>IF(Table1[[#This Row],[RFM_Score]]="555","Champion", IF(AND(J1519&gt;=4,V1519&gt;=4),"Loyal", IF(U1519&lt;=2,"At Risk", IF(W1519&gt;=4,"Potential Loyalist","Others"))))</f>
        <v>Potential Loyalist</v>
      </c>
    </row>
    <row r="1520" spans="1:25">
      <c r="A1520" t="s">
        <v>3521</v>
      </c>
      <c r="B1520">
        <v>22</v>
      </c>
      <c r="C1520" t="s">
        <v>24</v>
      </c>
      <c r="D1520" t="s">
        <v>41</v>
      </c>
      <c r="E1520" s="6" t="s">
        <v>13590</v>
      </c>
      <c r="F1520" t="s">
        <v>62</v>
      </c>
      <c r="G1520">
        <v>7</v>
      </c>
      <c r="H1520">
        <v>2</v>
      </c>
      <c r="I1520">
        <v>68</v>
      </c>
      <c r="J1520">
        <v>1</v>
      </c>
      <c r="K1520">
        <v>355.68</v>
      </c>
      <c r="L1520" t="str">
        <f t="shared" si="138"/>
        <v/>
      </c>
      <c r="M1520">
        <v>4</v>
      </c>
      <c r="N1520" t="str">
        <f t="shared" si="139"/>
        <v/>
      </c>
      <c r="O1520">
        <v>17</v>
      </c>
      <c r="P1520" s="11">
        <v>0.28571428571428498</v>
      </c>
      <c r="Q1520" s="11">
        <v>1.47058823529411E-2</v>
      </c>
      <c r="R1520" s="12">
        <v>88.92</v>
      </c>
      <c r="S1520" t="s">
        <v>22</v>
      </c>
      <c r="T1520">
        <v>1</v>
      </c>
      <c r="U1520">
        <f t="shared" si="140"/>
        <v>5</v>
      </c>
      <c r="V1520">
        <f t="shared" si="141"/>
        <v>1</v>
      </c>
      <c r="W1520">
        <f t="shared" si="142"/>
        <v>4</v>
      </c>
      <c r="X1520" t="str">
        <f t="shared" si="143"/>
        <v>514</v>
      </c>
      <c r="Y1520" t="str">
        <f>IF(Table1[[#This Row],[RFM_Score]]="555","Champion", IF(AND(J1520&gt;=4,V1520&gt;=4),"Loyal", IF(U1520&lt;=2,"At Risk", IF(W1520&gt;=4,"Potential Loyalist","Others"))))</f>
        <v>Potential Loyalist</v>
      </c>
    </row>
    <row r="1521" spans="1:25">
      <c r="A1521" t="s">
        <v>99</v>
      </c>
      <c r="B1521">
        <v>21</v>
      </c>
      <c r="C1521" t="s">
        <v>24</v>
      </c>
      <c r="D1521" t="s">
        <v>35</v>
      </c>
      <c r="E1521" s="6" t="s">
        <v>13591</v>
      </c>
      <c r="F1521" t="s">
        <v>62</v>
      </c>
      <c r="G1521">
        <v>1</v>
      </c>
      <c r="H1521">
        <v>0</v>
      </c>
      <c r="I1521">
        <v>59</v>
      </c>
      <c r="J1521">
        <v>3</v>
      </c>
      <c r="K1521">
        <v>354.41</v>
      </c>
      <c r="L1521" t="str">
        <f t="shared" si="138"/>
        <v/>
      </c>
      <c r="M1521">
        <v>4</v>
      </c>
      <c r="N1521" t="str">
        <f t="shared" si="139"/>
        <v/>
      </c>
      <c r="O1521">
        <v>19</v>
      </c>
      <c r="P1521" s="11">
        <v>0</v>
      </c>
      <c r="Q1521" s="11">
        <v>5.0847457627118599E-2</v>
      </c>
      <c r="R1521" s="12">
        <v>88.602500000000006</v>
      </c>
      <c r="S1521" t="s">
        <v>22</v>
      </c>
      <c r="T1521">
        <v>0</v>
      </c>
      <c r="U1521">
        <f t="shared" si="140"/>
        <v>5</v>
      </c>
      <c r="V1521">
        <f t="shared" si="141"/>
        <v>1</v>
      </c>
      <c r="W1521">
        <f t="shared" si="142"/>
        <v>4</v>
      </c>
      <c r="X1521" t="str">
        <f t="shared" si="143"/>
        <v>514</v>
      </c>
      <c r="Y1521" t="str">
        <f>IF(Table1[[#This Row],[RFM_Score]]="555","Champion", IF(AND(J1521&gt;=4,V1521&gt;=4),"Loyal", IF(U1521&lt;=2,"At Risk", IF(W1521&gt;=4,"Potential Loyalist","Others"))))</f>
        <v>Potential Loyalist</v>
      </c>
    </row>
    <row r="1522" spans="1:25">
      <c r="A1522" t="s">
        <v>11940</v>
      </c>
      <c r="B1522">
        <v>23</v>
      </c>
      <c r="C1522" t="s">
        <v>19</v>
      </c>
      <c r="D1522" t="s">
        <v>41</v>
      </c>
      <c r="E1522" s="6" t="s">
        <v>13592</v>
      </c>
      <c r="F1522" t="s">
        <v>26</v>
      </c>
      <c r="G1522">
        <v>5</v>
      </c>
      <c r="H1522">
        <v>1</v>
      </c>
      <c r="I1522">
        <v>40</v>
      </c>
      <c r="J1522">
        <v>1</v>
      </c>
      <c r="K1522">
        <v>354.26</v>
      </c>
      <c r="L1522" t="str">
        <f t="shared" si="138"/>
        <v/>
      </c>
      <c r="M1522">
        <v>4</v>
      </c>
      <c r="N1522" t="str">
        <f t="shared" si="139"/>
        <v/>
      </c>
      <c r="O1522">
        <v>8</v>
      </c>
      <c r="P1522" s="11">
        <v>0.2</v>
      </c>
      <c r="Q1522" s="11">
        <v>2.5000000000000001E-2</v>
      </c>
      <c r="R1522" s="12">
        <v>88.564999999999998</v>
      </c>
      <c r="S1522" t="s">
        <v>22</v>
      </c>
      <c r="T1522">
        <v>0</v>
      </c>
      <c r="U1522">
        <f t="shared" si="140"/>
        <v>5</v>
      </c>
      <c r="V1522">
        <f t="shared" si="141"/>
        <v>1</v>
      </c>
      <c r="W1522">
        <f t="shared" si="142"/>
        <v>4</v>
      </c>
      <c r="X1522" t="str">
        <f t="shared" si="143"/>
        <v>514</v>
      </c>
      <c r="Y1522" t="str">
        <f>IF(Table1[[#This Row],[RFM_Score]]="555","Champion", IF(AND(J1522&gt;=4,V1522&gt;=4),"Loyal", IF(U1522&lt;=2,"At Risk", IF(W1522&gt;=4,"Potential Loyalist","Others"))))</f>
        <v>Potential Loyalist</v>
      </c>
    </row>
    <row r="1523" spans="1:25">
      <c r="A1523" t="s">
        <v>3218</v>
      </c>
      <c r="B1523">
        <v>41</v>
      </c>
      <c r="C1523" t="s">
        <v>24</v>
      </c>
      <c r="D1523" t="s">
        <v>46</v>
      </c>
      <c r="E1523" s="6" t="s">
        <v>13593</v>
      </c>
      <c r="F1523" t="s">
        <v>30</v>
      </c>
      <c r="G1523">
        <v>0</v>
      </c>
      <c r="H1523">
        <v>0</v>
      </c>
      <c r="I1523">
        <v>52</v>
      </c>
      <c r="J1523">
        <v>2</v>
      </c>
      <c r="K1523">
        <v>354</v>
      </c>
      <c r="L1523" t="str">
        <f t="shared" si="138"/>
        <v/>
      </c>
      <c r="M1523">
        <v>4</v>
      </c>
      <c r="N1523" t="str">
        <f t="shared" si="139"/>
        <v/>
      </c>
      <c r="O1523">
        <v>32</v>
      </c>
      <c r="P1523" s="11">
        <v>0</v>
      </c>
      <c r="Q1523" s="11">
        <v>3.8461538461538401E-2</v>
      </c>
      <c r="R1523" s="12">
        <v>88.5</v>
      </c>
      <c r="S1523" t="s">
        <v>22</v>
      </c>
      <c r="T1523">
        <v>0</v>
      </c>
      <c r="U1523">
        <f t="shared" si="140"/>
        <v>4</v>
      </c>
      <c r="V1523">
        <f t="shared" si="141"/>
        <v>1</v>
      </c>
      <c r="W1523">
        <f t="shared" si="142"/>
        <v>4</v>
      </c>
      <c r="X1523" t="str">
        <f t="shared" si="143"/>
        <v>414</v>
      </c>
      <c r="Y1523" t="str">
        <f>IF(Table1[[#This Row],[RFM_Score]]="555","Champion", IF(AND(J1523&gt;=4,V1523&gt;=4),"Loyal", IF(U1523&lt;=2,"At Risk", IF(W1523&gt;=4,"Potential Loyalist","Others"))))</f>
        <v>Potential Loyalist</v>
      </c>
    </row>
    <row r="1524" spans="1:25">
      <c r="A1524" t="s">
        <v>3088</v>
      </c>
      <c r="B1524">
        <v>26</v>
      </c>
      <c r="C1524" t="s">
        <v>24</v>
      </c>
      <c r="D1524" t="s">
        <v>46</v>
      </c>
      <c r="E1524" s="6" t="s">
        <v>13594</v>
      </c>
      <c r="F1524" t="s">
        <v>62</v>
      </c>
      <c r="G1524">
        <v>1</v>
      </c>
      <c r="H1524">
        <v>0</v>
      </c>
      <c r="I1524">
        <v>30</v>
      </c>
      <c r="J1524">
        <v>1</v>
      </c>
      <c r="K1524">
        <v>352.63</v>
      </c>
      <c r="L1524" t="str">
        <f t="shared" si="138"/>
        <v/>
      </c>
      <c r="M1524">
        <v>4</v>
      </c>
      <c r="N1524" t="str">
        <f t="shared" si="139"/>
        <v/>
      </c>
      <c r="O1524">
        <v>21</v>
      </c>
      <c r="P1524" s="11">
        <v>0</v>
      </c>
      <c r="Q1524" s="11">
        <v>3.3333333333333298E-2</v>
      </c>
      <c r="R1524" s="12">
        <v>88.157499999999999</v>
      </c>
      <c r="S1524" t="s">
        <v>22</v>
      </c>
      <c r="T1524">
        <v>0</v>
      </c>
      <c r="U1524">
        <f t="shared" si="140"/>
        <v>4</v>
      </c>
      <c r="V1524">
        <f t="shared" si="141"/>
        <v>1</v>
      </c>
      <c r="W1524">
        <f t="shared" si="142"/>
        <v>4</v>
      </c>
      <c r="X1524" t="str">
        <f t="shared" si="143"/>
        <v>414</v>
      </c>
      <c r="Y1524" t="str">
        <f>IF(Table1[[#This Row],[RFM_Score]]="555","Champion", IF(AND(J1524&gt;=4,V1524&gt;=4),"Loyal", IF(U1524&lt;=2,"At Risk", IF(W1524&gt;=4,"Potential Loyalist","Others"))))</f>
        <v>Potential Loyalist</v>
      </c>
    </row>
    <row r="1525" spans="1:25">
      <c r="A1525" t="s">
        <v>8436</v>
      </c>
      <c r="B1525">
        <v>34</v>
      </c>
      <c r="C1525" t="s">
        <v>19</v>
      </c>
      <c r="D1525" t="s">
        <v>46</v>
      </c>
      <c r="E1525" s="6" t="s">
        <v>13595</v>
      </c>
      <c r="F1525" t="s">
        <v>21</v>
      </c>
      <c r="G1525">
        <v>3</v>
      </c>
      <c r="H1525">
        <v>1</v>
      </c>
      <c r="I1525">
        <v>54</v>
      </c>
      <c r="J1525">
        <v>3</v>
      </c>
      <c r="K1525">
        <v>352.37</v>
      </c>
      <c r="L1525" t="str">
        <f t="shared" si="138"/>
        <v/>
      </c>
      <c r="M1525">
        <v>4</v>
      </c>
      <c r="N1525" t="str">
        <f t="shared" si="139"/>
        <v/>
      </c>
      <c r="O1525">
        <v>20</v>
      </c>
      <c r="P1525" s="11">
        <v>0.33333333333333298</v>
      </c>
      <c r="Q1525" s="11">
        <v>5.5555555555555497E-2</v>
      </c>
      <c r="R1525" s="12">
        <v>88.092500000000001</v>
      </c>
      <c r="S1525" t="s">
        <v>22</v>
      </c>
      <c r="T1525">
        <v>1</v>
      </c>
      <c r="U1525">
        <f t="shared" si="140"/>
        <v>5</v>
      </c>
      <c r="V1525">
        <f t="shared" si="141"/>
        <v>1</v>
      </c>
      <c r="W1525">
        <f t="shared" si="142"/>
        <v>4</v>
      </c>
      <c r="X1525" t="str">
        <f t="shared" si="143"/>
        <v>514</v>
      </c>
      <c r="Y1525" t="str">
        <f>IF(Table1[[#This Row],[RFM_Score]]="555","Champion", IF(AND(J1525&gt;=4,V1525&gt;=4),"Loyal", IF(U1525&lt;=2,"At Risk", IF(W1525&gt;=4,"Potential Loyalist","Others"))))</f>
        <v>Potential Loyalist</v>
      </c>
    </row>
    <row r="1526" spans="1:25">
      <c r="A1526" t="s">
        <v>3188</v>
      </c>
      <c r="B1526">
        <v>30</v>
      </c>
      <c r="C1526" t="s">
        <v>19</v>
      </c>
      <c r="D1526" t="s">
        <v>46</v>
      </c>
      <c r="E1526" s="6" t="s">
        <v>13596</v>
      </c>
      <c r="F1526" t="s">
        <v>30</v>
      </c>
      <c r="G1526">
        <v>4</v>
      </c>
      <c r="H1526">
        <v>2</v>
      </c>
      <c r="I1526">
        <v>45</v>
      </c>
      <c r="J1526">
        <v>1</v>
      </c>
      <c r="K1526">
        <v>351.79</v>
      </c>
      <c r="L1526" t="str">
        <f t="shared" si="138"/>
        <v/>
      </c>
      <c r="M1526">
        <v>4</v>
      </c>
      <c r="N1526" t="str">
        <f t="shared" si="139"/>
        <v/>
      </c>
      <c r="O1526">
        <v>1</v>
      </c>
      <c r="P1526" s="11">
        <v>0.5</v>
      </c>
      <c r="Q1526" s="11">
        <v>2.2222222222222199E-2</v>
      </c>
      <c r="R1526" s="12">
        <v>87.947500000000005</v>
      </c>
      <c r="S1526" t="s">
        <v>22</v>
      </c>
      <c r="T1526">
        <v>0</v>
      </c>
      <c r="U1526">
        <f t="shared" si="140"/>
        <v>5</v>
      </c>
      <c r="V1526">
        <f t="shared" si="141"/>
        <v>1</v>
      </c>
      <c r="W1526">
        <f t="shared" si="142"/>
        <v>4</v>
      </c>
      <c r="X1526" t="str">
        <f t="shared" si="143"/>
        <v>514</v>
      </c>
      <c r="Y1526" t="str">
        <f>IF(Table1[[#This Row],[RFM_Score]]="555","Champion", IF(AND(J1526&gt;=4,V1526&gt;=4),"Loyal", IF(U1526&lt;=2,"At Risk", IF(W1526&gt;=4,"Potential Loyalist","Others"))))</f>
        <v>Potential Loyalist</v>
      </c>
    </row>
    <row r="1527" spans="1:25">
      <c r="A1527" t="s">
        <v>3167</v>
      </c>
      <c r="B1527">
        <v>33</v>
      </c>
      <c r="C1527" t="s">
        <v>24</v>
      </c>
      <c r="D1527" t="s">
        <v>25</v>
      </c>
      <c r="E1527" s="6" t="s">
        <v>13597</v>
      </c>
      <c r="F1527" t="s">
        <v>30</v>
      </c>
      <c r="G1527">
        <v>4</v>
      </c>
      <c r="H1527">
        <v>2</v>
      </c>
      <c r="I1527">
        <v>46</v>
      </c>
      <c r="J1527">
        <v>5</v>
      </c>
      <c r="K1527">
        <v>351.7</v>
      </c>
      <c r="L1527" t="str">
        <f t="shared" si="138"/>
        <v/>
      </c>
      <c r="M1527">
        <v>4</v>
      </c>
      <c r="N1527" t="str">
        <f t="shared" si="139"/>
        <v/>
      </c>
      <c r="O1527">
        <v>55</v>
      </c>
      <c r="P1527" s="11">
        <v>0.5</v>
      </c>
      <c r="Q1527" s="11">
        <v>0.108695652173913</v>
      </c>
      <c r="R1527" s="12">
        <v>87.924999999999997</v>
      </c>
      <c r="S1527" t="s">
        <v>22</v>
      </c>
      <c r="T1527">
        <v>0</v>
      </c>
      <c r="U1527">
        <f t="shared" si="140"/>
        <v>3</v>
      </c>
      <c r="V1527">
        <f t="shared" si="141"/>
        <v>1</v>
      </c>
      <c r="W1527">
        <f t="shared" si="142"/>
        <v>4</v>
      </c>
      <c r="X1527" t="str">
        <f t="shared" si="143"/>
        <v>314</v>
      </c>
      <c r="Y1527" t="str">
        <f>IF(Table1[[#This Row],[RFM_Score]]="555","Champion", IF(AND(J1527&gt;=4,V1527&gt;=4),"Loyal", IF(U1527&lt;=2,"At Risk", IF(W1527&gt;=4,"Potential Loyalist","Others"))))</f>
        <v>Potential Loyalist</v>
      </c>
    </row>
    <row r="1528" spans="1:25">
      <c r="A1528" t="s">
        <v>1613</v>
      </c>
      <c r="B1528">
        <v>18</v>
      </c>
      <c r="C1528" t="s">
        <v>24</v>
      </c>
      <c r="D1528" t="s">
        <v>25</v>
      </c>
      <c r="E1528" s="6" t="s">
        <v>13598</v>
      </c>
      <c r="F1528" t="s">
        <v>21</v>
      </c>
      <c r="G1528">
        <v>3</v>
      </c>
      <c r="H1528">
        <v>1</v>
      </c>
      <c r="I1528">
        <v>48</v>
      </c>
      <c r="J1528">
        <v>5</v>
      </c>
      <c r="K1528">
        <v>351.4</v>
      </c>
      <c r="L1528" t="str">
        <f t="shared" si="138"/>
        <v/>
      </c>
      <c r="M1528">
        <v>4</v>
      </c>
      <c r="N1528" t="str">
        <f t="shared" si="139"/>
        <v/>
      </c>
      <c r="O1528">
        <v>91</v>
      </c>
      <c r="P1528" s="11">
        <v>0.33333333333333298</v>
      </c>
      <c r="Q1528" s="11">
        <v>0.10416666666666601</v>
      </c>
      <c r="R1528" s="12">
        <v>87.85</v>
      </c>
      <c r="S1528" t="s">
        <v>22</v>
      </c>
      <c r="T1528">
        <v>1</v>
      </c>
      <c r="U1528">
        <f t="shared" si="140"/>
        <v>2</v>
      </c>
      <c r="V1528">
        <f t="shared" si="141"/>
        <v>1</v>
      </c>
      <c r="W1528">
        <f t="shared" si="142"/>
        <v>4</v>
      </c>
      <c r="X1528" t="str">
        <f t="shared" si="143"/>
        <v>214</v>
      </c>
      <c r="Y1528" t="str">
        <f>IF(Table1[[#This Row],[RFM_Score]]="555","Champion", IF(AND(J1528&gt;=4,V1528&gt;=4),"Loyal", IF(U1528&lt;=2,"At Risk", IF(W1528&gt;=4,"Potential Loyalist","Others"))))</f>
        <v>At Risk</v>
      </c>
    </row>
    <row r="1529" spans="1:25">
      <c r="A1529" t="s">
        <v>9905</v>
      </c>
      <c r="B1529">
        <v>39</v>
      </c>
      <c r="C1529" t="s">
        <v>24</v>
      </c>
      <c r="D1529" t="s">
        <v>25</v>
      </c>
      <c r="E1529" s="6" t="s">
        <v>13599</v>
      </c>
      <c r="F1529" t="s">
        <v>37</v>
      </c>
      <c r="G1529">
        <v>1</v>
      </c>
      <c r="H1529">
        <v>0</v>
      </c>
      <c r="I1529">
        <v>48</v>
      </c>
      <c r="J1529">
        <v>4</v>
      </c>
      <c r="K1529">
        <v>349.84</v>
      </c>
      <c r="L1529" t="str">
        <f t="shared" si="138"/>
        <v/>
      </c>
      <c r="M1529">
        <v>4</v>
      </c>
      <c r="N1529" t="str">
        <f t="shared" si="139"/>
        <v/>
      </c>
      <c r="O1529">
        <v>7</v>
      </c>
      <c r="P1529" s="11">
        <v>0</v>
      </c>
      <c r="Q1529" s="11">
        <v>8.3333333333333301E-2</v>
      </c>
      <c r="R1529" s="12">
        <v>87.46</v>
      </c>
      <c r="S1529" t="s">
        <v>22</v>
      </c>
      <c r="T1529">
        <v>0</v>
      </c>
      <c r="U1529">
        <f t="shared" si="140"/>
        <v>5</v>
      </c>
      <c r="V1529">
        <f t="shared" si="141"/>
        <v>1</v>
      </c>
      <c r="W1529">
        <f t="shared" si="142"/>
        <v>4</v>
      </c>
      <c r="X1529" t="str">
        <f t="shared" si="143"/>
        <v>514</v>
      </c>
      <c r="Y1529" t="str">
        <f>IF(Table1[[#This Row],[RFM_Score]]="555","Champion", IF(AND(J1529&gt;=4,V1529&gt;=4),"Loyal", IF(U1529&lt;=2,"At Risk", IF(W1529&gt;=4,"Potential Loyalist","Others"))))</f>
        <v>Potential Loyalist</v>
      </c>
    </row>
    <row r="1530" spans="1:25">
      <c r="A1530" t="s">
        <v>11271</v>
      </c>
      <c r="B1530">
        <v>33</v>
      </c>
      <c r="C1530" t="s">
        <v>24</v>
      </c>
      <c r="D1530" t="s">
        <v>46</v>
      </c>
      <c r="E1530" s="6" t="s">
        <v>13600</v>
      </c>
      <c r="F1530" t="s">
        <v>30</v>
      </c>
      <c r="G1530">
        <v>1</v>
      </c>
      <c r="H1530">
        <v>0</v>
      </c>
      <c r="I1530">
        <v>47</v>
      </c>
      <c r="J1530">
        <v>2</v>
      </c>
      <c r="K1530">
        <v>349.2</v>
      </c>
      <c r="L1530" t="str">
        <f t="shared" si="138"/>
        <v/>
      </c>
      <c r="M1530">
        <v>4</v>
      </c>
      <c r="N1530" t="str">
        <f t="shared" si="139"/>
        <v/>
      </c>
      <c r="O1530">
        <v>21</v>
      </c>
      <c r="P1530" s="11">
        <v>0</v>
      </c>
      <c r="Q1530" s="11">
        <v>4.2553191489361701E-2</v>
      </c>
      <c r="R1530" s="12">
        <v>87.3</v>
      </c>
      <c r="S1530" t="s">
        <v>22</v>
      </c>
      <c r="T1530">
        <v>0</v>
      </c>
      <c r="U1530">
        <f t="shared" si="140"/>
        <v>4</v>
      </c>
      <c r="V1530">
        <f t="shared" si="141"/>
        <v>1</v>
      </c>
      <c r="W1530">
        <f t="shared" si="142"/>
        <v>4</v>
      </c>
      <c r="X1530" t="str">
        <f t="shared" si="143"/>
        <v>414</v>
      </c>
      <c r="Y1530" t="str">
        <f>IF(Table1[[#This Row],[RFM_Score]]="555","Champion", IF(AND(J1530&gt;=4,V1530&gt;=4),"Loyal", IF(U1530&lt;=2,"At Risk", IF(W1530&gt;=4,"Potential Loyalist","Others"))))</f>
        <v>Potential Loyalist</v>
      </c>
    </row>
    <row r="1531" spans="1:25">
      <c r="A1531" t="s">
        <v>8711</v>
      </c>
      <c r="B1531">
        <v>30</v>
      </c>
      <c r="C1531" t="s">
        <v>24</v>
      </c>
      <c r="D1531" t="s">
        <v>25</v>
      </c>
      <c r="E1531" s="6" t="s">
        <v>13601</v>
      </c>
      <c r="F1531" t="s">
        <v>37</v>
      </c>
      <c r="G1531">
        <v>3</v>
      </c>
      <c r="H1531">
        <v>2</v>
      </c>
      <c r="I1531">
        <v>56</v>
      </c>
      <c r="J1531">
        <v>1</v>
      </c>
      <c r="K1531">
        <v>347.43</v>
      </c>
      <c r="L1531" t="str">
        <f t="shared" si="138"/>
        <v/>
      </c>
      <c r="M1531">
        <v>4</v>
      </c>
      <c r="N1531" t="str">
        <f t="shared" si="139"/>
        <v/>
      </c>
      <c r="O1531">
        <v>16</v>
      </c>
      <c r="P1531" s="11">
        <v>0.66666666666666596</v>
      </c>
      <c r="Q1531" s="11">
        <v>1.7857142857142801E-2</v>
      </c>
      <c r="R1531" s="12">
        <v>86.857500000000002</v>
      </c>
      <c r="S1531" t="s">
        <v>22</v>
      </c>
      <c r="T1531">
        <v>0</v>
      </c>
      <c r="U1531">
        <f t="shared" si="140"/>
        <v>5</v>
      </c>
      <c r="V1531">
        <f t="shared" si="141"/>
        <v>1</v>
      </c>
      <c r="W1531">
        <f t="shared" si="142"/>
        <v>4</v>
      </c>
      <c r="X1531" t="str">
        <f t="shared" si="143"/>
        <v>514</v>
      </c>
      <c r="Y1531" t="str">
        <f>IF(Table1[[#This Row],[RFM_Score]]="555","Champion", IF(AND(J1531&gt;=4,V1531&gt;=4),"Loyal", IF(U1531&lt;=2,"At Risk", IF(W1531&gt;=4,"Potential Loyalist","Others"))))</f>
        <v>Potential Loyalist</v>
      </c>
    </row>
    <row r="1532" spans="1:25">
      <c r="A1532" t="s">
        <v>9911</v>
      </c>
      <c r="B1532">
        <v>38</v>
      </c>
      <c r="C1532" t="s">
        <v>24</v>
      </c>
      <c r="D1532" t="s">
        <v>35</v>
      </c>
      <c r="E1532" s="6" t="s">
        <v>13602</v>
      </c>
      <c r="F1532" t="s">
        <v>37</v>
      </c>
      <c r="G1532">
        <v>5</v>
      </c>
      <c r="H1532">
        <v>1</v>
      </c>
      <c r="I1532">
        <v>62</v>
      </c>
      <c r="J1532">
        <v>6</v>
      </c>
      <c r="K1532">
        <v>347.21</v>
      </c>
      <c r="L1532" t="str">
        <f t="shared" si="138"/>
        <v/>
      </c>
      <c r="M1532">
        <v>4</v>
      </c>
      <c r="N1532" t="str">
        <f t="shared" si="139"/>
        <v/>
      </c>
      <c r="O1532">
        <v>13</v>
      </c>
      <c r="P1532" s="11">
        <v>0.2</v>
      </c>
      <c r="Q1532" s="11">
        <v>9.6774193548387094E-2</v>
      </c>
      <c r="R1532" s="12">
        <v>86.802499999999995</v>
      </c>
      <c r="S1532" t="s">
        <v>22</v>
      </c>
      <c r="T1532">
        <v>0</v>
      </c>
      <c r="U1532">
        <f t="shared" si="140"/>
        <v>5</v>
      </c>
      <c r="V1532">
        <f t="shared" si="141"/>
        <v>1</v>
      </c>
      <c r="W1532">
        <f t="shared" si="142"/>
        <v>4</v>
      </c>
      <c r="X1532" t="str">
        <f t="shared" si="143"/>
        <v>514</v>
      </c>
      <c r="Y1532" t="str">
        <f>IF(Table1[[#This Row],[RFM_Score]]="555","Champion", IF(AND(J1532&gt;=4,V1532&gt;=4),"Loyal", IF(U1532&lt;=2,"At Risk", IF(W1532&gt;=4,"Potential Loyalist","Others"))))</f>
        <v>Potential Loyalist</v>
      </c>
    </row>
    <row r="1533" spans="1:25">
      <c r="A1533" t="s">
        <v>11354</v>
      </c>
      <c r="B1533">
        <v>39</v>
      </c>
      <c r="C1533" t="s">
        <v>19</v>
      </c>
      <c r="D1533" t="s">
        <v>25</v>
      </c>
      <c r="E1533" s="6" t="s">
        <v>13603</v>
      </c>
      <c r="F1533" t="s">
        <v>37</v>
      </c>
      <c r="G1533">
        <v>3</v>
      </c>
      <c r="H1533">
        <v>1</v>
      </c>
      <c r="I1533">
        <v>52</v>
      </c>
      <c r="J1533">
        <v>3</v>
      </c>
      <c r="K1533">
        <v>346.88</v>
      </c>
      <c r="L1533" t="str">
        <f t="shared" si="138"/>
        <v/>
      </c>
      <c r="M1533">
        <v>4</v>
      </c>
      <c r="N1533" t="str">
        <f t="shared" si="139"/>
        <v/>
      </c>
      <c r="O1533">
        <v>5</v>
      </c>
      <c r="P1533" s="11">
        <v>0.33333333333333298</v>
      </c>
      <c r="Q1533" s="11">
        <v>5.7692307692307598E-2</v>
      </c>
      <c r="R1533" s="12">
        <v>86.72</v>
      </c>
      <c r="S1533" t="s">
        <v>22</v>
      </c>
      <c r="T1533">
        <v>0</v>
      </c>
      <c r="U1533">
        <f t="shared" si="140"/>
        <v>5</v>
      </c>
      <c r="V1533">
        <f t="shared" si="141"/>
        <v>1</v>
      </c>
      <c r="W1533">
        <f t="shared" si="142"/>
        <v>4</v>
      </c>
      <c r="X1533" t="str">
        <f t="shared" si="143"/>
        <v>514</v>
      </c>
      <c r="Y1533" t="str">
        <f>IF(Table1[[#This Row],[RFM_Score]]="555","Champion", IF(AND(J1533&gt;=4,V1533&gt;=4),"Loyal", IF(U1533&lt;=2,"At Risk", IF(W1533&gt;=4,"Potential Loyalist","Others"))))</f>
        <v>Potential Loyalist</v>
      </c>
    </row>
    <row r="1534" spans="1:25">
      <c r="A1534" t="s">
        <v>2818</v>
      </c>
      <c r="B1534">
        <v>27</v>
      </c>
      <c r="C1534" t="s">
        <v>24</v>
      </c>
      <c r="D1534" t="s">
        <v>25</v>
      </c>
      <c r="E1534" s="6" t="s">
        <v>13604</v>
      </c>
      <c r="F1534" t="s">
        <v>37</v>
      </c>
      <c r="G1534">
        <v>4</v>
      </c>
      <c r="H1534">
        <v>1</v>
      </c>
      <c r="I1534">
        <v>54</v>
      </c>
      <c r="J1534">
        <v>3</v>
      </c>
      <c r="K1534">
        <v>346.54</v>
      </c>
      <c r="L1534" t="str">
        <f t="shared" si="138"/>
        <v/>
      </c>
      <c r="M1534">
        <v>4</v>
      </c>
      <c r="N1534" t="str">
        <f t="shared" si="139"/>
        <v/>
      </c>
      <c r="O1534">
        <v>172</v>
      </c>
      <c r="P1534" s="11">
        <v>0.25</v>
      </c>
      <c r="Q1534" s="11">
        <v>5.5555555555555497E-2</v>
      </c>
      <c r="R1534" s="12">
        <v>86.635000000000005</v>
      </c>
      <c r="S1534" t="s">
        <v>22</v>
      </c>
      <c r="T1534">
        <v>0</v>
      </c>
      <c r="U1534">
        <f t="shared" si="140"/>
        <v>1</v>
      </c>
      <c r="V1534">
        <f t="shared" si="141"/>
        <v>1</v>
      </c>
      <c r="W1534">
        <f t="shared" si="142"/>
        <v>4</v>
      </c>
      <c r="X1534" t="str">
        <f t="shared" si="143"/>
        <v>114</v>
      </c>
      <c r="Y1534" t="str">
        <f>IF(Table1[[#This Row],[RFM_Score]]="555","Champion", IF(AND(J1534&gt;=4,V1534&gt;=4),"Loyal", IF(U1534&lt;=2,"At Risk", IF(W1534&gt;=4,"Potential Loyalist","Others"))))</f>
        <v>At Risk</v>
      </c>
    </row>
    <row r="1535" spans="1:25">
      <c r="A1535" t="s">
        <v>9836</v>
      </c>
      <c r="B1535">
        <v>20</v>
      </c>
      <c r="C1535" t="s">
        <v>24</v>
      </c>
      <c r="D1535" t="s">
        <v>49</v>
      </c>
      <c r="E1535" s="6" t="s">
        <v>13605</v>
      </c>
      <c r="F1535" t="s">
        <v>37</v>
      </c>
      <c r="G1535">
        <v>3</v>
      </c>
      <c r="H1535">
        <v>1</v>
      </c>
      <c r="I1535">
        <v>57</v>
      </c>
      <c r="J1535">
        <v>1</v>
      </c>
      <c r="K1535">
        <v>345.92</v>
      </c>
      <c r="L1535" t="str">
        <f t="shared" si="138"/>
        <v/>
      </c>
      <c r="M1535">
        <v>4</v>
      </c>
      <c r="N1535" t="str">
        <f t="shared" si="139"/>
        <v/>
      </c>
      <c r="O1535">
        <v>2</v>
      </c>
      <c r="P1535" s="11">
        <v>0.33333333333333298</v>
      </c>
      <c r="Q1535" s="11">
        <v>1.7543859649122799E-2</v>
      </c>
      <c r="R1535" s="12">
        <v>86.48</v>
      </c>
      <c r="S1535" t="s">
        <v>22</v>
      </c>
      <c r="T1535">
        <v>0</v>
      </c>
      <c r="U1535">
        <f t="shared" si="140"/>
        <v>5</v>
      </c>
      <c r="V1535">
        <f t="shared" si="141"/>
        <v>1</v>
      </c>
      <c r="W1535">
        <f t="shared" si="142"/>
        <v>4</v>
      </c>
      <c r="X1535" t="str">
        <f t="shared" si="143"/>
        <v>514</v>
      </c>
      <c r="Y1535" t="str">
        <f>IF(Table1[[#This Row],[RFM_Score]]="555","Champion", IF(AND(J1535&gt;=4,V1535&gt;=4),"Loyal", IF(U1535&lt;=2,"At Risk", IF(W1535&gt;=4,"Potential Loyalist","Others"))))</f>
        <v>Potential Loyalist</v>
      </c>
    </row>
    <row r="1536" spans="1:25">
      <c r="A1536" t="s">
        <v>4824</v>
      </c>
      <c r="B1536">
        <v>27</v>
      </c>
      <c r="C1536" t="s">
        <v>24</v>
      </c>
      <c r="D1536" t="s">
        <v>46</v>
      </c>
      <c r="E1536" s="6" t="s">
        <v>13606</v>
      </c>
      <c r="F1536" t="s">
        <v>60</v>
      </c>
      <c r="G1536">
        <v>2</v>
      </c>
      <c r="H1536">
        <v>0</v>
      </c>
      <c r="I1536">
        <v>59</v>
      </c>
      <c r="J1536">
        <v>3</v>
      </c>
      <c r="K1536">
        <v>345.71</v>
      </c>
      <c r="L1536" t="str">
        <f t="shared" si="138"/>
        <v/>
      </c>
      <c r="M1536">
        <v>4</v>
      </c>
      <c r="N1536" t="str">
        <f t="shared" si="139"/>
        <v/>
      </c>
      <c r="O1536">
        <v>27</v>
      </c>
      <c r="P1536" s="11">
        <v>0</v>
      </c>
      <c r="Q1536" s="11">
        <v>5.0847457627118599E-2</v>
      </c>
      <c r="R1536" s="12">
        <v>86.427499999999995</v>
      </c>
      <c r="S1536" t="s">
        <v>22</v>
      </c>
      <c r="T1536">
        <v>0</v>
      </c>
      <c r="U1536">
        <f t="shared" si="140"/>
        <v>4</v>
      </c>
      <c r="V1536">
        <f t="shared" si="141"/>
        <v>1</v>
      </c>
      <c r="W1536">
        <f t="shared" si="142"/>
        <v>4</v>
      </c>
      <c r="X1536" t="str">
        <f t="shared" si="143"/>
        <v>414</v>
      </c>
      <c r="Y1536" t="str">
        <f>IF(Table1[[#This Row],[RFM_Score]]="555","Champion", IF(AND(J1536&gt;=4,V1536&gt;=4),"Loyal", IF(U1536&lt;=2,"At Risk", IF(W1536&gt;=4,"Potential Loyalist","Others"))))</f>
        <v>Potential Loyalist</v>
      </c>
    </row>
    <row r="1537" spans="1:25">
      <c r="A1537" t="s">
        <v>3434</v>
      </c>
      <c r="B1537">
        <v>52</v>
      </c>
      <c r="C1537" t="s">
        <v>24</v>
      </c>
      <c r="D1537" t="s">
        <v>41</v>
      </c>
      <c r="E1537" s="6" t="s">
        <v>13607</v>
      </c>
      <c r="F1537" t="s">
        <v>62</v>
      </c>
      <c r="G1537">
        <v>0</v>
      </c>
      <c r="H1537">
        <v>0</v>
      </c>
      <c r="I1537">
        <v>47</v>
      </c>
      <c r="J1537">
        <v>4</v>
      </c>
      <c r="K1537">
        <v>345.57</v>
      </c>
      <c r="L1537" t="str">
        <f t="shared" si="138"/>
        <v/>
      </c>
      <c r="M1537">
        <v>4</v>
      </c>
      <c r="N1537" t="str">
        <f t="shared" si="139"/>
        <v/>
      </c>
      <c r="O1537">
        <v>22</v>
      </c>
      <c r="P1537" s="11">
        <v>0</v>
      </c>
      <c r="Q1537" s="11">
        <v>8.5106382978723402E-2</v>
      </c>
      <c r="R1537" s="12">
        <v>86.392499999999998</v>
      </c>
      <c r="S1537" t="s">
        <v>22</v>
      </c>
      <c r="T1537">
        <v>1</v>
      </c>
      <c r="U1537">
        <f t="shared" si="140"/>
        <v>4</v>
      </c>
      <c r="V1537">
        <f t="shared" si="141"/>
        <v>1</v>
      </c>
      <c r="W1537">
        <f t="shared" si="142"/>
        <v>4</v>
      </c>
      <c r="X1537" t="str">
        <f t="shared" si="143"/>
        <v>414</v>
      </c>
      <c r="Y1537" t="str">
        <f>IF(Table1[[#This Row],[RFM_Score]]="555","Champion", IF(AND(J1537&gt;=4,V1537&gt;=4),"Loyal", IF(U1537&lt;=2,"At Risk", IF(W1537&gt;=4,"Potential Loyalist","Others"))))</f>
        <v>Potential Loyalist</v>
      </c>
    </row>
    <row r="1538" spans="1:25">
      <c r="A1538" t="s">
        <v>1107</v>
      </c>
      <c r="B1538">
        <v>34</v>
      </c>
      <c r="C1538" t="s">
        <v>19</v>
      </c>
      <c r="D1538" t="s">
        <v>29</v>
      </c>
      <c r="E1538" s="6" t="s">
        <v>13608</v>
      </c>
      <c r="F1538" t="s">
        <v>37</v>
      </c>
      <c r="G1538">
        <v>2</v>
      </c>
      <c r="H1538">
        <v>0</v>
      </c>
      <c r="I1538">
        <v>51</v>
      </c>
      <c r="J1538">
        <v>2</v>
      </c>
      <c r="K1538">
        <v>345.51</v>
      </c>
      <c r="L1538" t="str">
        <f t="shared" ref="L1538:L1601" si="144">IF(OR(K1538&lt;$AC$10, K1538&gt;$AC$11), "OUTLIER", "")</f>
        <v/>
      </c>
      <c r="M1538">
        <v>4</v>
      </c>
      <c r="N1538" t="str">
        <f t="shared" ref="N1538:N1601" si="145">IF(OR(M1538&lt;$AC$16, M1538&gt;$AC$17), "OUTLIER", "")</f>
        <v/>
      </c>
      <c r="O1538">
        <v>114</v>
      </c>
      <c r="P1538" s="11">
        <v>0</v>
      </c>
      <c r="Q1538" s="11">
        <v>3.9215686274509803E-2</v>
      </c>
      <c r="R1538" s="12">
        <v>86.377499999999998</v>
      </c>
      <c r="S1538" t="s">
        <v>22</v>
      </c>
      <c r="T1538">
        <v>1</v>
      </c>
      <c r="U1538">
        <f t="shared" ref="U1538:U1601" si="146">IF(O1538&lt;=20,5,IF(O1538&lt;=40,4,IF(O1538&lt;=70,3,IF(O1538&lt;=100,2,1))))</f>
        <v>1</v>
      </c>
      <c r="V1538">
        <f t="shared" ref="V1538:V1601" si="147">IF(M1538&gt;=11,5,IF(M1538&gt;=9,4,IF(M1538&gt;=7,3,IF(M1538&gt;=5,2,1))))</f>
        <v>1</v>
      </c>
      <c r="W1538">
        <f t="shared" ref="W1538:W1601" si="148">IF(K1538&gt;=500,5,IF(K1538&gt;=300,4,IF(K1538&gt;=150,3,IF(K1538&gt;=50,2,1))))</f>
        <v>4</v>
      </c>
      <c r="X1538" t="str">
        <f t="shared" ref="X1538:X1601" si="149">U1538 &amp; V1538 &amp; W1538</f>
        <v>114</v>
      </c>
      <c r="Y1538" t="str">
        <f>IF(Table1[[#This Row],[RFM_Score]]="555","Champion", IF(AND(J1538&gt;=4,V1538&gt;=4),"Loyal", IF(U1538&lt;=2,"At Risk", IF(W1538&gt;=4,"Potential Loyalist","Others"))))</f>
        <v>At Risk</v>
      </c>
    </row>
    <row r="1539" spans="1:25">
      <c r="A1539" t="s">
        <v>2927</v>
      </c>
      <c r="B1539">
        <v>36</v>
      </c>
      <c r="C1539" t="s">
        <v>24</v>
      </c>
      <c r="D1539" t="s">
        <v>49</v>
      </c>
      <c r="E1539" s="6" t="s">
        <v>13609</v>
      </c>
      <c r="F1539" t="s">
        <v>26</v>
      </c>
      <c r="G1539">
        <v>3</v>
      </c>
      <c r="H1539">
        <v>0</v>
      </c>
      <c r="I1539">
        <v>59</v>
      </c>
      <c r="J1539">
        <v>5</v>
      </c>
      <c r="K1539">
        <v>345.39</v>
      </c>
      <c r="L1539" t="str">
        <f t="shared" si="144"/>
        <v/>
      </c>
      <c r="M1539">
        <v>4</v>
      </c>
      <c r="N1539" t="str">
        <f t="shared" si="145"/>
        <v/>
      </c>
      <c r="O1539">
        <v>24</v>
      </c>
      <c r="P1539" s="11">
        <v>0</v>
      </c>
      <c r="Q1539" s="11">
        <v>8.4745762711864403E-2</v>
      </c>
      <c r="R1539" s="12">
        <v>86.347499999999997</v>
      </c>
      <c r="S1539" t="s">
        <v>22</v>
      </c>
      <c r="T1539">
        <v>0</v>
      </c>
      <c r="U1539">
        <f t="shared" si="146"/>
        <v>4</v>
      </c>
      <c r="V1539">
        <f t="shared" si="147"/>
        <v>1</v>
      </c>
      <c r="W1539">
        <f t="shared" si="148"/>
        <v>4</v>
      </c>
      <c r="X1539" t="str">
        <f t="shared" si="149"/>
        <v>414</v>
      </c>
      <c r="Y1539" t="str">
        <f>IF(Table1[[#This Row],[RFM_Score]]="555","Champion", IF(AND(J1539&gt;=4,V1539&gt;=4),"Loyal", IF(U1539&lt;=2,"At Risk", IF(W1539&gt;=4,"Potential Loyalist","Others"))))</f>
        <v>Potential Loyalist</v>
      </c>
    </row>
    <row r="1540" spans="1:25">
      <c r="A1540" t="s">
        <v>190</v>
      </c>
      <c r="B1540">
        <v>37</v>
      </c>
      <c r="C1540" t="s">
        <v>24</v>
      </c>
      <c r="D1540" t="s">
        <v>25</v>
      </c>
      <c r="E1540" s="6" t="s">
        <v>13610</v>
      </c>
      <c r="F1540" t="s">
        <v>37</v>
      </c>
      <c r="G1540">
        <v>3</v>
      </c>
      <c r="H1540">
        <v>2</v>
      </c>
      <c r="I1540">
        <v>58</v>
      </c>
      <c r="J1540">
        <v>4</v>
      </c>
      <c r="K1540">
        <v>345.12</v>
      </c>
      <c r="L1540" t="str">
        <f t="shared" si="144"/>
        <v/>
      </c>
      <c r="M1540">
        <v>4</v>
      </c>
      <c r="N1540" t="str">
        <f t="shared" si="145"/>
        <v/>
      </c>
      <c r="O1540">
        <v>42</v>
      </c>
      <c r="P1540" s="11">
        <v>0.66666666666666596</v>
      </c>
      <c r="Q1540" s="11">
        <v>6.8965517241379296E-2</v>
      </c>
      <c r="R1540" s="12">
        <v>86.28</v>
      </c>
      <c r="S1540" t="s">
        <v>22</v>
      </c>
      <c r="T1540">
        <v>0</v>
      </c>
      <c r="U1540">
        <f t="shared" si="146"/>
        <v>3</v>
      </c>
      <c r="V1540">
        <f t="shared" si="147"/>
        <v>1</v>
      </c>
      <c r="W1540">
        <f t="shared" si="148"/>
        <v>4</v>
      </c>
      <c r="X1540" t="str">
        <f t="shared" si="149"/>
        <v>314</v>
      </c>
      <c r="Y1540" t="str">
        <f>IF(Table1[[#This Row],[RFM_Score]]="555","Champion", IF(AND(J1540&gt;=4,V1540&gt;=4),"Loyal", IF(U1540&lt;=2,"At Risk", IF(W1540&gt;=4,"Potential Loyalist","Others"))))</f>
        <v>Potential Loyalist</v>
      </c>
    </row>
    <row r="1541" spans="1:25">
      <c r="A1541" t="s">
        <v>10989</v>
      </c>
      <c r="B1541">
        <v>45</v>
      </c>
      <c r="C1541" t="s">
        <v>24</v>
      </c>
      <c r="D1541" t="s">
        <v>35</v>
      </c>
      <c r="E1541" s="6" t="s">
        <v>13611</v>
      </c>
      <c r="F1541" t="s">
        <v>21</v>
      </c>
      <c r="G1541">
        <v>4</v>
      </c>
      <c r="H1541">
        <v>2</v>
      </c>
      <c r="I1541">
        <v>47</v>
      </c>
      <c r="J1541">
        <v>3</v>
      </c>
      <c r="K1541">
        <v>343.41</v>
      </c>
      <c r="L1541" t="str">
        <f t="shared" si="144"/>
        <v/>
      </c>
      <c r="M1541">
        <v>4</v>
      </c>
      <c r="N1541" t="str">
        <f t="shared" si="145"/>
        <v/>
      </c>
      <c r="O1541">
        <v>2</v>
      </c>
      <c r="P1541" s="11">
        <v>0.5</v>
      </c>
      <c r="Q1541" s="11">
        <v>6.3829787234042507E-2</v>
      </c>
      <c r="R1541" s="12">
        <v>85.852500000000006</v>
      </c>
      <c r="S1541" t="s">
        <v>22</v>
      </c>
      <c r="T1541">
        <v>0</v>
      </c>
      <c r="U1541">
        <f t="shared" si="146"/>
        <v>5</v>
      </c>
      <c r="V1541">
        <f t="shared" si="147"/>
        <v>1</v>
      </c>
      <c r="W1541">
        <f t="shared" si="148"/>
        <v>4</v>
      </c>
      <c r="X1541" t="str">
        <f t="shared" si="149"/>
        <v>514</v>
      </c>
      <c r="Y1541" t="str">
        <f>IF(Table1[[#This Row],[RFM_Score]]="555","Champion", IF(AND(J1541&gt;=4,V1541&gt;=4),"Loyal", IF(U1541&lt;=2,"At Risk", IF(W1541&gt;=4,"Potential Loyalist","Others"))))</f>
        <v>Potential Loyalist</v>
      </c>
    </row>
    <row r="1542" spans="1:25">
      <c r="A1542" t="s">
        <v>795</v>
      </c>
      <c r="B1542">
        <v>24</v>
      </c>
      <c r="C1542" t="s">
        <v>24</v>
      </c>
      <c r="D1542" t="s">
        <v>35</v>
      </c>
      <c r="E1542" s="6" t="s">
        <v>13612</v>
      </c>
      <c r="F1542" t="s">
        <v>60</v>
      </c>
      <c r="G1542">
        <v>6</v>
      </c>
      <c r="H1542">
        <v>2</v>
      </c>
      <c r="I1542">
        <v>47</v>
      </c>
      <c r="J1542">
        <v>1</v>
      </c>
      <c r="K1542">
        <v>342.88</v>
      </c>
      <c r="L1542" t="str">
        <f t="shared" si="144"/>
        <v/>
      </c>
      <c r="M1542">
        <v>4</v>
      </c>
      <c r="N1542" t="str">
        <f t="shared" si="145"/>
        <v/>
      </c>
      <c r="O1542">
        <v>2</v>
      </c>
      <c r="P1542" s="11">
        <v>0.33333333333333298</v>
      </c>
      <c r="Q1542" s="11">
        <v>2.1276595744680799E-2</v>
      </c>
      <c r="R1542" s="12">
        <v>85.72</v>
      </c>
      <c r="S1542" t="s">
        <v>22</v>
      </c>
      <c r="T1542">
        <v>0</v>
      </c>
      <c r="U1542">
        <f t="shared" si="146"/>
        <v>5</v>
      </c>
      <c r="V1542">
        <f t="shared" si="147"/>
        <v>1</v>
      </c>
      <c r="W1542">
        <f t="shared" si="148"/>
        <v>4</v>
      </c>
      <c r="X1542" t="str">
        <f t="shared" si="149"/>
        <v>514</v>
      </c>
      <c r="Y1542" t="str">
        <f>IF(Table1[[#This Row],[RFM_Score]]="555","Champion", IF(AND(J1542&gt;=4,V1542&gt;=4),"Loyal", IF(U1542&lt;=2,"At Risk", IF(W1542&gt;=4,"Potential Loyalist","Others"))))</f>
        <v>Potential Loyalist</v>
      </c>
    </row>
    <row r="1543" spans="1:25">
      <c r="A1543" t="s">
        <v>7163</v>
      </c>
      <c r="B1543">
        <v>35</v>
      </c>
      <c r="C1543" t="s">
        <v>24</v>
      </c>
      <c r="D1543" t="s">
        <v>25</v>
      </c>
      <c r="E1543" s="6" t="s">
        <v>13613</v>
      </c>
      <c r="F1543" t="s">
        <v>30</v>
      </c>
      <c r="G1543">
        <v>3</v>
      </c>
      <c r="H1543">
        <v>1</v>
      </c>
      <c r="I1543">
        <v>57</v>
      </c>
      <c r="J1543">
        <v>6</v>
      </c>
      <c r="K1543">
        <v>342.72</v>
      </c>
      <c r="L1543" t="str">
        <f t="shared" si="144"/>
        <v/>
      </c>
      <c r="M1543">
        <v>4</v>
      </c>
      <c r="N1543" t="str">
        <f t="shared" si="145"/>
        <v/>
      </c>
      <c r="O1543">
        <v>19</v>
      </c>
      <c r="P1543" s="11">
        <v>0.33333333333333298</v>
      </c>
      <c r="Q1543" s="11">
        <v>0.105263157894736</v>
      </c>
      <c r="R1543" s="12">
        <v>85.68</v>
      </c>
      <c r="S1543" t="s">
        <v>22</v>
      </c>
      <c r="T1543">
        <v>0</v>
      </c>
      <c r="U1543">
        <f t="shared" si="146"/>
        <v>5</v>
      </c>
      <c r="V1543">
        <f t="shared" si="147"/>
        <v>1</v>
      </c>
      <c r="W1543">
        <f t="shared" si="148"/>
        <v>4</v>
      </c>
      <c r="X1543" t="str">
        <f t="shared" si="149"/>
        <v>514</v>
      </c>
      <c r="Y1543" t="str">
        <f>IF(Table1[[#This Row],[RFM_Score]]="555","Champion", IF(AND(J1543&gt;=4,V1543&gt;=4),"Loyal", IF(U1543&lt;=2,"At Risk", IF(W1543&gt;=4,"Potential Loyalist","Others"))))</f>
        <v>Potential Loyalist</v>
      </c>
    </row>
    <row r="1544" spans="1:25">
      <c r="A1544" t="s">
        <v>5184</v>
      </c>
      <c r="B1544">
        <v>32</v>
      </c>
      <c r="C1544" t="s">
        <v>19</v>
      </c>
      <c r="D1544" t="s">
        <v>29</v>
      </c>
      <c r="E1544" s="6" t="s">
        <v>13614</v>
      </c>
      <c r="F1544" t="s">
        <v>37</v>
      </c>
      <c r="G1544">
        <v>5</v>
      </c>
      <c r="H1544">
        <v>1</v>
      </c>
      <c r="I1544">
        <v>34</v>
      </c>
      <c r="J1544">
        <v>3</v>
      </c>
      <c r="K1544">
        <v>340.58</v>
      </c>
      <c r="L1544" t="str">
        <f t="shared" si="144"/>
        <v/>
      </c>
      <c r="M1544">
        <v>4</v>
      </c>
      <c r="N1544" t="str">
        <f t="shared" si="145"/>
        <v/>
      </c>
      <c r="O1544">
        <v>48</v>
      </c>
      <c r="P1544" s="11">
        <v>0.2</v>
      </c>
      <c r="Q1544" s="11">
        <v>8.8235294117646995E-2</v>
      </c>
      <c r="R1544" s="12">
        <v>85.144999999999996</v>
      </c>
      <c r="S1544" t="s">
        <v>22</v>
      </c>
      <c r="T1544">
        <v>0</v>
      </c>
      <c r="U1544">
        <f t="shared" si="146"/>
        <v>3</v>
      </c>
      <c r="V1544">
        <f t="shared" si="147"/>
        <v>1</v>
      </c>
      <c r="W1544">
        <f t="shared" si="148"/>
        <v>4</v>
      </c>
      <c r="X1544" t="str">
        <f t="shared" si="149"/>
        <v>314</v>
      </c>
      <c r="Y1544" t="str">
        <f>IF(Table1[[#This Row],[RFM_Score]]="555","Champion", IF(AND(J1544&gt;=4,V1544&gt;=4),"Loyal", IF(U1544&lt;=2,"At Risk", IF(W1544&gt;=4,"Potential Loyalist","Others"))))</f>
        <v>Potential Loyalist</v>
      </c>
    </row>
    <row r="1545" spans="1:25">
      <c r="A1545" t="s">
        <v>807</v>
      </c>
      <c r="B1545">
        <v>43</v>
      </c>
      <c r="C1545" t="s">
        <v>19</v>
      </c>
      <c r="D1545" t="s">
        <v>29</v>
      </c>
      <c r="E1545" s="6" t="s">
        <v>13615</v>
      </c>
      <c r="F1545" t="s">
        <v>21</v>
      </c>
      <c r="G1545">
        <v>3</v>
      </c>
      <c r="H1545">
        <v>1</v>
      </c>
      <c r="I1545">
        <v>49</v>
      </c>
      <c r="J1545">
        <v>3</v>
      </c>
      <c r="K1545">
        <v>339.81</v>
      </c>
      <c r="L1545" t="str">
        <f t="shared" si="144"/>
        <v/>
      </c>
      <c r="M1545">
        <v>4</v>
      </c>
      <c r="N1545" t="str">
        <f t="shared" si="145"/>
        <v/>
      </c>
      <c r="O1545">
        <v>26</v>
      </c>
      <c r="P1545" s="11">
        <v>0.33333333333333298</v>
      </c>
      <c r="Q1545" s="11">
        <v>6.1224489795918297E-2</v>
      </c>
      <c r="R1545" s="12">
        <v>84.952500000000001</v>
      </c>
      <c r="S1545" t="s">
        <v>22</v>
      </c>
      <c r="T1545">
        <v>1</v>
      </c>
      <c r="U1545">
        <f t="shared" si="146"/>
        <v>4</v>
      </c>
      <c r="V1545">
        <f t="shared" si="147"/>
        <v>1</v>
      </c>
      <c r="W1545">
        <f t="shared" si="148"/>
        <v>4</v>
      </c>
      <c r="X1545" t="str">
        <f t="shared" si="149"/>
        <v>414</v>
      </c>
      <c r="Y1545" t="str">
        <f>IF(Table1[[#This Row],[RFM_Score]]="555","Champion", IF(AND(J1545&gt;=4,V1545&gt;=4),"Loyal", IF(U1545&lt;=2,"At Risk", IF(W1545&gt;=4,"Potential Loyalist","Others"))))</f>
        <v>Potential Loyalist</v>
      </c>
    </row>
    <row r="1546" spans="1:25">
      <c r="A1546" t="s">
        <v>6795</v>
      </c>
      <c r="B1546">
        <v>59</v>
      </c>
      <c r="C1546" t="s">
        <v>19</v>
      </c>
      <c r="D1546" t="s">
        <v>49</v>
      </c>
      <c r="E1546" s="6" t="s">
        <v>13616</v>
      </c>
      <c r="F1546" t="s">
        <v>26</v>
      </c>
      <c r="G1546">
        <v>5</v>
      </c>
      <c r="H1546">
        <v>2</v>
      </c>
      <c r="I1546">
        <v>41</v>
      </c>
      <c r="J1546">
        <v>3</v>
      </c>
      <c r="K1546">
        <v>339.34</v>
      </c>
      <c r="L1546" t="str">
        <f t="shared" si="144"/>
        <v/>
      </c>
      <c r="M1546">
        <v>4</v>
      </c>
      <c r="N1546" t="str">
        <f t="shared" si="145"/>
        <v/>
      </c>
      <c r="O1546">
        <v>6</v>
      </c>
      <c r="P1546" s="11">
        <v>0.4</v>
      </c>
      <c r="Q1546" s="11">
        <v>7.3170731707316999E-2</v>
      </c>
      <c r="R1546" s="12">
        <v>84.834999999999994</v>
      </c>
      <c r="S1546" t="s">
        <v>22</v>
      </c>
      <c r="T1546">
        <v>0</v>
      </c>
      <c r="U1546">
        <f t="shared" si="146"/>
        <v>5</v>
      </c>
      <c r="V1546">
        <f t="shared" si="147"/>
        <v>1</v>
      </c>
      <c r="W1546">
        <f t="shared" si="148"/>
        <v>4</v>
      </c>
      <c r="X1546" t="str">
        <f t="shared" si="149"/>
        <v>514</v>
      </c>
      <c r="Y1546" t="str">
        <f>IF(Table1[[#This Row],[RFM_Score]]="555","Champion", IF(AND(J1546&gt;=4,V1546&gt;=4),"Loyal", IF(U1546&lt;=2,"At Risk", IF(W1546&gt;=4,"Potential Loyalist","Others"))))</f>
        <v>Potential Loyalist</v>
      </c>
    </row>
    <row r="1547" spans="1:25">
      <c r="A1547" t="s">
        <v>7663</v>
      </c>
      <c r="B1547">
        <v>48</v>
      </c>
      <c r="C1547" t="s">
        <v>19</v>
      </c>
      <c r="D1547" t="s">
        <v>25</v>
      </c>
      <c r="E1547" s="6" t="s">
        <v>13617</v>
      </c>
      <c r="F1547" t="s">
        <v>60</v>
      </c>
      <c r="G1547">
        <v>3</v>
      </c>
      <c r="H1547">
        <v>1</v>
      </c>
      <c r="I1547">
        <v>50</v>
      </c>
      <c r="J1547">
        <v>2</v>
      </c>
      <c r="K1547">
        <v>338.84</v>
      </c>
      <c r="L1547" t="str">
        <f t="shared" si="144"/>
        <v/>
      </c>
      <c r="M1547">
        <v>4</v>
      </c>
      <c r="N1547" t="str">
        <f t="shared" si="145"/>
        <v/>
      </c>
      <c r="O1547">
        <v>4</v>
      </c>
      <c r="P1547" s="11">
        <v>0.33333333333333298</v>
      </c>
      <c r="Q1547" s="11">
        <v>0.04</v>
      </c>
      <c r="R1547" s="12">
        <v>84.71</v>
      </c>
      <c r="S1547" t="s">
        <v>22</v>
      </c>
      <c r="T1547">
        <v>0</v>
      </c>
      <c r="U1547">
        <f t="shared" si="146"/>
        <v>5</v>
      </c>
      <c r="V1547">
        <f t="shared" si="147"/>
        <v>1</v>
      </c>
      <c r="W1547">
        <f t="shared" si="148"/>
        <v>4</v>
      </c>
      <c r="X1547" t="str">
        <f t="shared" si="149"/>
        <v>514</v>
      </c>
      <c r="Y1547" t="str">
        <f>IF(Table1[[#This Row],[RFM_Score]]="555","Champion", IF(AND(J1547&gt;=4,V1547&gt;=4),"Loyal", IF(U1547&lt;=2,"At Risk", IF(W1547&gt;=4,"Potential Loyalist","Others"))))</f>
        <v>Potential Loyalist</v>
      </c>
    </row>
    <row r="1548" spans="1:25">
      <c r="A1548" t="s">
        <v>3957</v>
      </c>
      <c r="B1548">
        <v>57</v>
      </c>
      <c r="C1548" t="s">
        <v>19</v>
      </c>
      <c r="D1548" t="s">
        <v>25</v>
      </c>
      <c r="E1548" s="6" t="s">
        <v>13618</v>
      </c>
      <c r="F1548" t="s">
        <v>21</v>
      </c>
      <c r="G1548">
        <v>2</v>
      </c>
      <c r="H1548">
        <v>1</v>
      </c>
      <c r="I1548">
        <v>59</v>
      </c>
      <c r="J1548">
        <v>2</v>
      </c>
      <c r="K1548">
        <v>338.82</v>
      </c>
      <c r="L1548" t="str">
        <f t="shared" si="144"/>
        <v/>
      </c>
      <c r="M1548">
        <v>4</v>
      </c>
      <c r="N1548" t="str">
        <f t="shared" si="145"/>
        <v/>
      </c>
      <c r="O1548">
        <v>0</v>
      </c>
      <c r="P1548" s="11">
        <v>0.5</v>
      </c>
      <c r="Q1548" s="11">
        <v>3.38983050847457E-2</v>
      </c>
      <c r="R1548" s="12">
        <v>84.704999999999998</v>
      </c>
      <c r="S1548" t="s">
        <v>22</v>
      </c>
      <c r="T1548">
        <v>0</v>
      </c>
      <c r="U1548">
        <f t="shared" si="146"/>
        <v>5</v>
      </c>
      <c r="V1548">
        <f t="shared" si="147"/>
        <v>1</v>
      </c>
      <c r="W1548">
        <f t="shared" si="148"/>
        <v>4</v>
      </c>
      <c r="X1548" t="str">
        <f t="shared" si="149"/>
        <v>514</v>
      </c>
      <c r="Y1548" t="str">
        <f>IF(Table1[[#This Row],[RFM_Score]]="555","Champion", IF(AND(J1548&gt;=4,V1548&gt;=4),"Loyal", IF(U1548&lt;=2,"At Risk", IF(W1548&gt;=4,"Potential Loyalist","Others"))))</f>
        <v>Potential Loyalist</v>
      </c>
    </row>
    <row r="1549" spans="1:25">
      <c r="A1549" t="s">
        <v>2575</v>
      </c>
      <c r="B1549">
        <v>20</v>
      </c>
      <c r="C1549" t="s">
        <v>24</v>
      </c>
      <c r="D1549" t="s">
        <v>41</v>
      </c>
      <c r="E1549" s="6" t="s">
        <v>13619</v>
      </c>
      <c r="F1549" t="s">
        <v>21</v>
      </c>
      <c r="G1549">
        <v>2</v>
      </c>
      <c r="H1549">
        <v>1</v>
      </c>
      <c r="I1549">
        <v>52</v>
      </c>
      <c r="J1549">
        <v>4</v>
      </c>
      <c r="K1549">
        <v>338.76</v>
      </c>
      <c r="L1549" t="str">
        <f t="shared" si="144"/>
        <v/>
      </c>
      <c r="M1549">
        <v>4</v>
      </c>
      <c r="N1549" t="str">
        <f t="shared" si="145"/>
        <v/>
      </c>
      <c r="O1549">
        <v>33</v>
      </c>
      <c r="P1549" s="11">
        <v>0.5</v>
      </c>
      <c r="Q1549" s="11">
        <v>7.69230769230769E-2</v>
      </c>
      <c r="R1549" s="12">
        <v>84.69</v>
      </c>
      <c r="S1549" t="s">
        <v>22</v>
      </c>
      <c r="T1549">
        <v>1</v>
      </c>
      <c r="U1549">
        <f t="shared" si="146"/>
        <v>4</v>
      </c>
      <c r="V1549">
        <f t="shared" si="147"/>
        <v>1</v>
      </c>
      <c r="W1549">
        <f t="shared" si="148"/>
        <v>4</v>
      </c>
      <c r="X1549" t="str">
        <f t="shared" si="149"/>
        <v>414</v>
      </c>
      <c r="Y1549" t="str">
        <f>IF(Table1[[#This Row],[RFM_Score]]="555","Champion", IF(AND(J1549&gt;=4,V1549&gt;=4),"Loyal", IF(U1549&lt;=2,"At Risk", IF(W1549&gt;=4,"Potential Loyalist","Others"))))</f>
        <v>Potential Loyalist</v>
      </c>
    </row>
    <row r="1550" spans="1:25">
      <c r="A1550" t="s">
        <v>9880</v>
      </c>
      <c r="B1550">
        <v>19</v>
      </c>
      <c r="C1550" t="s">
        <v>24</v>
      </c>
      <c r="D1550" t="s">
        <v>25</v>
      </c>
      <c r="E1550" s="6" t="s">
        <v>13620</v>
      </c>
      <c r="F1550" t="s">
        <v>21</v>
      </c>
      <c r="G1550">
        <v>3</v>
      </c>
      <c r="H1550">
        <v>2</v>
      </c>
      <c r="I1550">
        <v>63</v>
      </c>
      <c r="J1550">
        <v>3</v>
      </c>
      <c r="K1550">
        <v>338.76</v>
      </c>
      <c r="L1550" t="str">
        <f t="shared" si="144"/>
        <v/>
      </c>
      <c r="M1550">
        <v>4</v>
      </c>
      <c r="N1550" t="str">
        <f t="shared" si="145"/>
        <v/>
      </c>
      <c r="O1550">
        <v>88</v>
      </c>
      <c r="P1550" s="11">
        <v>0.66666666666666596</v>
      </c>
      <c r="Q1550" s="11">
        <v>4.7619047619047603E-2</v>
      </c>
      <c r="R1550" s="12">
        <v>84.69</v>
      </c>
      <c r="S1550" t="s">
        <v>22</v>
      </c>
      <c r="T1550">
        <v>0</v>
      </c>
      <c r="U1550">
        <f t="shared" si="146"/>
        <v>2</v>
      </c>
      <c r="V1550">
        <f t="shared" si="147"/>
        <v>1</v>
      </c>
      <c r="W1550">
        <f t="shared" si="148"/>
        <v>4</v>
      </c>
      <c r="X1550" t="str">
        <f t="shared" si="149"/>
        <v>214</v>
      </c>
      <c r="Y1550" t="str">
        <f>IF(Table1[[#This Row],[RFM_Score]]="555","Champion", IF(AND(J1550&gt;=4,V1550&gt;=4),"Loyal", IF(U1550&lt;=2,"At Risk", IF(W1550&gt;=4,"Potential Loyalist","Others"))))</f>
        <v>At Risk</v>
      </c>
    </row>
    <row r="1551" spans="1:25">
      <c r="A1551" t="s">
        <v>6351</v>
      </c>
      <c r="B1551">
        <v>48</v>
      </c>
      <c r="C1551" t="s">
        <v>24</v>
      </c>
      <c r="D1551" t="s">
        <v>25</v>
      </c>
      <c r="E1551" s="6" t="s">
        <v>13621</v>
      </c>
      <c r="F1551" t="s">
        <v>26</v>
      </c>
      <c r="G1551">
        <v>4</v>
      </c>
      <c r="H1551">
        <v>1</v>
      </c>
      <c r="I1551">
        <v>46</v>
      </c>
      <c r="J1551">
        <v>1</v>
      </c>
      <c r="K1551">
        <v>338.33</v>
      </c>
      <c r="L1551" t="str">
        <f t="shared" si="144"/>
        <v/>
      </c>
      <c r="M1551">
        <v>4</v>
      </c>
      <c r="N1551" t="str">
        <f t="shared" si="145"/>
        <v/>
      </c>
      <c r="O1551">
        <v>1</v>
      </c>
      <c r="P1551" s="11">
        <v>0.25</v>
      </c>
      <c r="Q1551" s="11">
        <v>2.1739130434782601E-2</v>
      </c>
      <c r="R1551" s="12">
        <v>84.582499999999996</v>
      </c>
      <c r="S1551" t="s">
        <v>22</v>
      </c>
      <c r="T1551">
        <v>0</v>
      </c>
      <c r="U1551">
        <f t="shared" si="146"/>
        <v>5</v>
      </c>
      <c r="V1551">
        <f t="shared" si="147"/>
        <v>1</v>
      </c>
      <c r="W1551">
        <f t="shared" si="148"/>
        <v>4</v>
      </c>
      <c r="X1551" t="str">
        <f t="shared" si="149"/>
        <v>514</v>
      </c>
      <c r="Y1551" t="str">
        <f>IF(Table1[[#This Row],[RFM_Score]]="555","Champion", IF(AND(J1551&gt;=4,V1551&gt;=4),"Loyal", IF(U1551&lt;=2,"At Risk", IF(W1551&gt;=4,"Potential Loyalist","Others"))))</f>
        <v>Potential Loyalist</v>
      </c>
    </row>
    <row r="1552" spans="1:25">
      <c r="A1552" t="s">
        <v>8799</v>
      </c>
      <c r="B1552">
        <v>20</v>
      </c>
      <c r="C1552" t="s">
        <v>19</v>
      </c>
      <c r="D1552" t="s">
        <v>25</v>
      </c>
      <c r="E1552" s="6" t="s">
        <v>13622</v>
      </c>
      <c r="F1552" t="s">
        <v>26</v>
      </c>
      <c r="G1552">
        <v>5</v>
      </c>
      <c r="H1552">
        <v>2</v>
      </c>
      <c r="I1552">
        <v>41</v>
      </c>
      <c r="J1552">
        <v>1</v>
      </c>
      <c r="K1552">
        <v>337.56</v>
      </c>
      <c r="L1552" t="str">
        <f t="shared" si="144"/>
        <v/>
      </c>
      <c r="M1552">
        <v>4</v>
      </c>
      <c r="N1552" t="str">
        <f t="shared" si="145"/>
        <v/>
      </c>
      <c r="O1552">
        <v>3</v>
      </c>
      <c r="P1552" s="11">
        <v>0.4</v>
      </c>
      <c r="Q1552" s="11">
        <v>2.4390243902439001E-2</v>
      </c>
      <c r="R1552" s="12">
        <v>84.39</v>
      </c>
      <c r="S1552" t="s">
        <v>22</v>
      </c>
      <c r="T1552">
        <v>0</v>
      </c>
      <c r="U1552">
        <f t="shared" si="146"/>
        <v>5</v>
      </c>
      <c r="V1552">
        <f t="shared" si="147"/>
        <v>1</v>
      </c>
      <c r="W1552">
        <f t="shared" si="148"/>
        <v>4</v>
      </c>
      <c r="X1552" t="str">
        <f t="shared" si="149"/>
        <v>514</v>
      </c>
      <c r="Y1552" t="str">
        <f>IF(Table1[[#This Row],[RFM_Score]]="555","Champion", IF(AND(J1552&gt;=4,V1552&gt;=4),"Loyal", IF(U1552&lt;=2,"At Risk", IF(W1552&gt;=4,"Potential Loyalist","Others"))))</f>
        <v>Potential Loyalist</v>
      </c>
    </row>
    <row r="1553" spans="1:25">
      <c r="A1553" t="s">
        <v>4835</v>
      </c>
      <c r="B1553">
        <v>18</v>
      </c>
      <c r="C1553" t="s">
        <v>19</v>
      </c>
      <c r="D1553" t="s">
        <v>46</v>
      </c>
      <c r="E1553" s="6" t="s">
        <v>13623</v>
      </c>
      <c r="F1553" t="s">
        <v>26</v>
      </c>
      <c r="G1553">
        <v>2</v>
      </c>
      <c r="H1553">
        <v>0</v>
      </c>
      <c r="I1553">
        <v>41</v>
      </c>
      <c r="J1553">
        <v>1</v>
      </c>
      <c r="K1553">
        <v>337.27</v>
      </c>
      <c r="L1553" t="str">
        <f t="shared" si="144"/>
        <v/>
      </c>
      <c r="M1553">
        <v>4</v>
      </c>
      <c r="N1553" t="str">
        <f t="shared" si="145"/>
        <v/>
      </c>
      <c r="O1553">
        <v>28</v>
      </c>
      <c r="P1553" s="11">
        <v>0</v>
      </c>
      <c r="Q1553" s="11">
        <v>2.4390243902439001E-2</v>
      </c>
      <c r="R1553" s="12">
        <v>84.317499999999995</v>
      </c>
      <c r="S1553" t="s">
        <v>22</v>
      </c>
      <c r="T1553">
        <v>0</v>
      </c>
      <c r="U1553">
        <f t="shared" si="146"/>
        <v>4</v>
      </c>
      <c r="V1553">
        <f t="shared" si="147"/>
        <v>1</v>
      </c>
      <c r="W1553">
        <f t="shared" si="148"/>
        <v>4</v>
      </c>
      <c r="X1553" t="str">
        <f t="shared" si="149"/>
        <v>414</v>
      </c>
      <c r="Y1553" t="str">
        <f>IF(Table1[[#This Row],[RFM_Score]]="555","Champion", IF(AND(J1553&gt;=4,V1553&gt;=4),"Loyal", IF(U1553&lt;=2,"At Risk", IF(W1553&gt;=4,"Potential Loyalist","Others"))))</f>
        <v>Potential Loyalist</v>
      </c>
    </row>
    <row r="1554" spans="1:25">
      <c r="A1554" t="s">
        <v>7989</v>
      </c>
      <c r="B1554">
        <v>31</v>
      </c>
      <c r="C1554" t="s">
        <v>19</v>
      </c>
      <c r="D1554" t="s">
        <v>25</v>
      </c>
      <c r="E1554" s="6" t="s">
        <v>13624</v>
      </c>
      <c r="F1554" t="s">
        <v>62</v>
      </c>
      <c r="G1554">
        <v>6</v>
      </c>
      <c r="H1554">
        <v>1</v>
      </c>
      <c r="I1554">
        <v>39</v>
      </c>
      <c r="J1554">
        <v>1</v>
      </c>
      <c r="K1554">
        <v>337.09</v>
      </c>
      <c r="L1554" t="str">
        <f t="shared" si="144"/>
        <v/>
      </c>
      <c r="M1554">
        <v>4</v>
      </c>
      <c r="N1554" t="str">
        <f t="shared" si="145"/>
        <v/>
      </c>
      <c r="O1554">
        <v>5</v>
      </c>
      <c r="P1554" s="11">
        <v>0.16666666666666599</v>
      </c>
      <c r="Q1554" s="11">
        <v>2.5641025641025599E-2</v>
      </c>
      <c r="R1554" s="12">
        <v>84.272499999999994</v>
      </c>
      <c r="S1554" t="s">
        <v>22</v>
      </c>
      <c r="T1554">
        <v>0</v>
      </c>
      <c r="U1554">
        <f t="shared" si="146"/>
        <v>5</v>
      </c>
      <c r="V1554">
        <f t="shared" si="147"/>
        <v>1</v>
      </c>
      <c r="W1554">
        <f t="shared" si="148"/>
        <v>4</v>
      </c>
      <c r="X1554" t="str">
        <f t="shared" si="149"/>
        <v>514</v>
      </c>
      <c r="Y1554" t="str">
        <f>IF(Table1[[#This Row],[RFM_Score]]="555","Champion", IF(AND(J1554&gt;=4,V1554&gt;=4),"Loyal", IF(U1554&lt;=2,"At Risk", IF(W1554&gt;=4,"Potential Loyalist","Others"))))</f>
        <v>Potential Loyalist</v>
      </c>
    </row>
    <row r="1555" spans="1:25">
      <c r="A1555" t="s">
        <v>11827</v>
      </c>
      <c r="B1555">
        <v>18</v>
      </c>
      <c r="C1555" t="s">
        <v>24</v>
      </c>
      <c r="D1555" t="s">
        <v>41</v>
      </c>
      <c r="E1555" s="6" t="s">
        <v>13625</v>
      </c>
      <c r="F1555" t="s">
        <v>60</v>
      </c>
      <c r="G1555">
        <v>2</v>
      </c>
      <c r="H1555">
        <v>0</v>
      </c>
      <c r="I1555">
        <v>42</v>
      </c>
      <c r="J1555">
        <v>4</v>
      </c>
      <c r="K1555">
        <v>336.7</v>
      </c>
      <c r="L1555" t="str">
        <f t="shared" si="144"/>
        <v/>
      </c>
      <c r="M1555">
        <v>4</v>
      </c>
      <c r="N1555" t="str">
        <f t="shared" si="145"/>
        <v/>
      </c>
      <c r="O1555">
        <v>22</v>
      </c>
      <c r="P1555" s="11">
        <v>0</v>
      </c>
      <c r="Q1555" s="11">
        <v>9.5238095238095205E-2</v>
      </c>
      <c r="R1555" s="12">
        <v>84.174999999999997</v>
      </c>
      <c r="S1555" t="s">
        <v>22</v>
      </c>
      <c r="T1555">
        <v>1</v>
      </c>
      <c r="U1555">
        <f t="shared" si="146"/>
        <v>4</v>
      </c>
      <c r="V1555">
        <f t="shared" si="147"/>
        <v>1</v>
      </c>
      <c r="W1555">
        <f t="shared" si="148"/>
        <v>4</v>
      </c>
      <c r="X1555" t="str">
        <f t="shared" si="149"/>
        <v>414</v>
      </c>
      <c r="Y1555" t="str">
        <f>IF(Table1[[#This Row],[RFM_Score]]="555","Champion", IF(AND(J1555&gt;=4,V1555&gt;=4),"Loyal", IF(U1555&lt;=2,"At Risk", IF(W1555&gt;=4,"Potential Loyalist","Others"))))</f>
        <v>Potential Loyalist</v>
      </c>
    </row>
    <row r="1556" spans="1:25">
      <c r="A1556" t="s">
        <v>4501</v>
      </c>
      <c r="B1556">
        <v>28</v>
      </c>
      <c r="C1556" t="s">
        <v>24</v>
      </c>
      <c r="D1556" t="s">
        <v>25</v>
      </c>
      <c r="E1556" s="6" t="s">
        <v>13626</v>
      </c>
      <c r="F1556" t="s">
        <v>37</v>
      </c>
      <c r="G1556">
        <v>2</v>
      </c>
      <c r="H1556">
        <v>1</v>
      </c>
      <c r="I1556">
        <v>46</v>
      </c>
      <c r="J1556">
        <v>2</v>
      </c>
      <c r="K1556">
        <v>336.54</v>
      </c>
      <c r="L1556" t="str">
        <f t="shared" si="144"/>
        <v/>
      </c>
      <c r="M1556">
        <v>4</v>
      </c>
      <c r="N1556" t="str">
        <f t="shared" si="145"/>
        <v/>
      </c>
      <c r="O1556">
        <v>14</v>
      </c>
      <c r="P1556" s="11">
        <v>0.5</v>
      </c>
      <c r="Q1556" s="11">
        <v>4.3478260869565202E-2</v>
      </c>
      <c r="R1556" s="12">
        <v>84.135000000000005</v>
      </c>
      <c r="S1556" t="s">
        <v>22</v>
      </c>
      <c r="T1556">
        <v>0</v>
      </c>
      <c r="U1556">
        <f t="shared" si="146"/>
        <v>5</v>
      </c>
      <c r="V1556">
        <f t="shared" si="147"/>
        <v>1</v>
      </c>
      <c r="W1556">
        <f t="shared" si="148"/>
        <v>4</v>
      </c>
      <c r="X1556" t="str">
        <f t="shared" si="149"/>
        <v>514</v>
      </c>
      <c r="Y1556" t="str">
        <f>IF(Table1[[#This Row],[RFM_Score]]="555","Champion", IF(AND(J1556&gt;=4,V1556&gt;=4),"Loyal", IF(U1556&lt;=2,"At Risk", IF(W1556&gt;=4,"Potential Loyalist","Others"))))</f>
        <v>Potential Loyalist</v>
      </c>
    </row>
    <row r="1557" spans="1:25">
      <c r="A1557" t="s">
        <v>6595</v>
      </c>
      <c r="B1557">
        <v>43</v>
      </c>
      <c r="C1557" t="s">
        <v>24</v>
      </c>
      <c r="D1557" t="s">
        <v>25</v>
      </c>
      <c r="E1557" s="6" t="s">
        <v>13627</v>
      </c>
      <c r="F1557" t="s">
        <v>30</v>
      </c>
      <c r="G1557">
        <v>4</v>
      </c>
      <c r="H1557">
        <v>0</v>
      </c>
      <c r="I1557">
        <v>45</v>
      </c>
      <c r="J1557">
        <v>3</v>
      </c>
      <c r="K1557">
        <v>336.15</v>
      </c>
      <c r="L1557" t="str">
        <f t="shared" si="144"/>
        <v/>
      </c>
      <c r="M1557">
        <v>4</v>
      </c>
      <c r="N1557" t="str">
        <f t="shared" si="145"/>
        <v/>
      </c>
      <c r="O1557">
        <v>0</v>
      </c>
      <c r="P1557" s="11">
        <v>0</v>
      </c>
      <c r="Q1557" s="11">
        <v>6.6666666666666596E-2</v>
      </c>
      <c r="R1557" s="12">
        <v>84.037499999999994</v>
      </c>
      <c r="S1557" t="s">
        <v>22</v>
      </c>
      <c r="T1557">
        <v>0</v>
      </c>
      <c r="U1557">
        <f t="shared" si="146"/>
        <v>5</v>
      </c>
      <c r="V1557">
        <f t="shared" si="147"/>
        <v>1</v>
      </c>
      <c r="W1557">
        <f t="shared" si="148"/>
        <v>4</v>
      </c>
      <c r="X1557" t="str">
        <f t="shared" si="149"/>
        <v>514</v>
      </c>
      <c r="Y1557" t="str">
        <f>IF(Table1[[#This Row],[RFM_Score]]="555","Champion", IF(AND(J1557&gt;=4,V1557&gt;=4),"Loyal", IF(U1557&lt;=2,"At Risk", IF(W1557&gt;=4,"Potential Loyalist","Others"))))</f>
        <v>Potential Loyalist</v>
      </c>
    </row>
    <row r="1558" spans="1:25">
      <c r="A1558" t="s">
        <v>9018</v>
      </c>
      <c r="B1558">
        <v>51</v>
      </c>
      <c r="C1558" t="s">
        <v>19</v>
      </c>
      <c r="D1558" t="s">
        <v>25</v>
      </c>
      <c r="E1558" s="6" t="s">
        <v>13628</v>
      </c>
      <c r="F1558" t="s">
        <v>62</v>
      </c>
      <c r="G1558">
        <v>5</v>
      </c>
      <c r="H1558">
        <v>5</v>
      </c>
      <c r="I1558">
        <v>52</v>
      </c>
      <c r="J1558">
        <v>2</v>
      </c>
      <c r="K1558">
        <v>335.06</v>
      </c>
      <c r="L1558" t="str">
        <f t="shared" si="144"/>
        <v/>
      </c>
      <c r="M1558">
        <v>4</v>
      </c>
      <c r="N1558" t="str">
        <f t="shared" si="145"/>
        <v/>
      </c>
      <c r="O1558">
        <v>53</v>
      </c>
      <c r="P1558" s="11">
        <v>1</v>
      </c>
      <c r="Q1558" s="11">
        <v>3.8461538461538401E-2</v>
      </c>
      <c r="R1558" s="12">
        <v>83.765000000000001</v>
      </c>
      <c r="S1558" t="s">
        <v>22</v>
      </c>
      <c r="T1558">
        <v>0</v>
      </c>
      <c r="U1558">
        <f t="shared" si="146"/>
        <v>3</v>
      </c>
      <c r="V1558">
        <f t="shared" si="147"/>
        <v>1</v>
      </c>
      <c r="W1558">
        <f t="shared" si="148"/>
        <v>4</v>
      </c>
      <c r="X1558" t="str">
        <f t="shared" si="149"/>
        <v>314</v>
      </c>
      <c r="Y1558" t="str">
        <f>IF(Table1[[#This Row],[RFM_Score]]="555","Champion", IF(AND(J1558&gt;=4,V1558&gt;=4),"Loyal", IF(U1558&lt;=2,"At Risk", IF(W1558&gt;=4,"Potential Loyalist","Others"))))</f>
        <v>Potential Loyalist</v>
      </c>
    </row>
    <row r="1559" spans="1:25">
      <c r="A1559" t="s">
        <v>134</v>
      </c>
      <c r="B1559">
        <v>38</v>
      </c>
      <c r="C1559" t="s">
        <v>24</v>
      </c>
      <c r="D1559" t="s">
        <v>20</v>
      </c>
      <c r="E1559" s="6" t="s">
        <v>13629</v>
      </c>
      <c r="F1559" t="s">
        <v>30</v>
      </c>
      <c r="G1559">
        <v>1</v>
      </c>
      <c r="H1559">
        <v>0</v>
      </c>
      <c r="I1559">
        <v>50</v>
      </c>
      <c r="J1559">
        <v>1</v>
      </c>
      <c r="K1559">
        <v>334.71</v>
      </c>
      <c r="L1559" t="str">
        <f t="shared" si="144"/>
        <v/>
      </c>
      <c r="M1559">
        <v>4</v>
      </c>
      <c r="N1559" t="str">
        <f t="shared" si="145"/>
        <v/>
      </c>
      <c r="O1559">
        <v>28</v>
      </c>
      <c r="P1559" s="11">
        <v>0</v>
      </c>
      <c r="Q1559" s="11">
        <v>0.02</v>
      </c>
      <c r="R1559" s="12">
        <v>83.677499999999995</v>
      </c>
      <c r="S1559" t="s">
        <v>22</v>
      </c>
      <c r="T1559">
        <v>0</v>
      </c>
      <c r="U1559">
        <f t="shared" si="146"/>
        <v>4</v>
      </c>
      <c r="V1559">
        <f t="shared" si="147"/>
        <v>1</v>
      </c>
      <c r="W1559">
        <f t="shared" si="148"/>
        <v>4</v>
      </c>
      <c r="X1559" t="str">
        <f t="shared" si="149"/>
        <v>414</v>
      </c>
      <c r="Y1559" t="str">
        <f>IF(Table1[[#This Row],[RFM_Score]]="555","Champion", IF(AND(J1559&gt;=4,V1559&gt;=4),"Loyal", IF(U1559&lt;=2,"At Risk", IF(W1559&gt;=4,"Potential Loyalist","Others"))))</f>
        <v>Potential Loyalist</v>
      </c>
    </row>
    <row r="1560" spans="1:25">
      <c r="A1560" t="s">
        <v>1247</v>
      </c>
      <c r="B1560">
        <v>20</v>
      </c>
      <c r="C1560" t="s">
        <v>24</v>
      </c>
      <c r="D1560" t="s">
        <v>46</v>
      </c>
      <c r="E1560" s="6" t="s">
        <v>13630</v>
      </c>
      <c r="F1560" t="s">
        <v>30</v>
      </c>
      <c r="G1560">
        <v>5</v>
      </c>
      <c r="H1560">
        <v>1</v>
      </c>
      <c r="I1560">
        <v>58</v>
      </c>
      <c r="J1560">
        <v>2</v>
      </c>
      <c r="K1560">
        <v>334.48</v>
      </c>
      <c r="L1560" t="str">
        <f t="shared" si="144"/>
        <v/>
      </c>
      <c r="M1560">
        <v>4</v>
      </c>
      <c r="N1560" t="str">
        <f t="shared" si="145"/>
        <v/>
      </c>
      <c r="O1560">
        <v>7</v>
      </c>
      <c r="P1560" s="11">
        <v>0.2</v>
      </c>
      <c r="Q1560" s="11">
        <v>3.4482758620689599E-2</v>
      </c>
      <c r="R1560" s="12">
        <v>83.62</v>
      </c>
      <c r="S1560" t="s">
        <v>22</v>
      </c>
      <c r="T1560">
        <v>0</v>
      </c>
      <c r="U1560">
        <f t="shared" si="146"/>
        <v>5</v>
      </c>
      <c r="V1560">
        <f t="shared" si="147"/>
        <v>1</v>
      </c>
      <c r="W1560">
        <f t="shared" si="148"/>
        <v>4</v>
      </c>
      <c r="X1560" t="str">
        <f t="shared" si="149"/>
        <v>514</v>
      </c>
      <c r="Y1560" t="str">
        <f>IF(Table1[[#This Row],[RFM_Score]]="555","Champion", IF(AND(J1560&gt;=4,V1560&gt;=4),"Loyal", IF(U1560&lt;=2,"At Risk", IF(W1560&gt;=4,"Potential Loyalist","Others"))))</f>
        <v>Potential Loyalist</v>
      </c>
    </row>
    <row r="1561" spans="1:25">
      <c r="A1561" t="s">
        <v>923</v>
      </c>
      <c r="B1561">
        <v>42</v>
      </c>
      <c r="C1561" t="s">
        <v>19</v>
      </c>
      <c r="D1561" t="s">
        <v>49</v>
      </c>
      <c r="E1561" s="6" t="s">
        <v>13631</v>
      </c>
      <c r="F1561" t="s">
        <v>21</v>
      </c>
      <c r="G1561">
        <v>4</v>
      </c>
      <c r="H1561">
        <v>0</v>
      </c>
      <c r="I1561">
        <v>53</v>
      </c>
      <c r="J1561">
        <v>2</v>
      </c>
      <c r="K1561">
        <v>334.36</v>
      </c>
      <c r="L1561" t="str">
        <f t="shared" si="144"/>
        <v/>
      </c>
      <c r="M1561">
        <v>4</v>
      </c>
      <c r="N1561" t="str">
        <f t="shared" si="145"/>
        <v/>
      </c>
      <c r="O1561">
        <v>2</v>
      </c>
      <c r="P1561" s="11">
        <v>0</v>
      </c>
      <c r="Q1561" s="11">
        <v>3.7735849056603703E-2</v>
      </c>
      <c r="R1561" s="12">
        <v>83.59</v>
      </c>
      <c r="S1561" t="s">
        <v>22</v>
      </c>
      <c r="T1561">
        <v>0</v>
      </c>
      <c r="U1561">
        <f t="shared" si="146"/>
        <v>5</v>
      </c>
      <c r="V1561">
        <f t="shared" si="147"/>
        <v>1</v>
      </c>
      <c r="W1561">
        <f t="shared" si="148"/>
        <v>4</v>
      </c>
      <c r="X1561" t="str">
        <f t="shared" si="149"/>
        <v>514</v>
      </c>
      <c r="Y1561" t="str">
        <f>IF(Table1[[#This Row],[RFM_Score]]="555","Champion", IF(AND(J1561&gt;=4,V1561&gt;=4),"Loyal", IF(U1561&lt;=2,"At Risk", IF(W1561&gt;=4,"Potential Loyalist","Others"))))</f>
        <v>Potential Loyalist</v>
      </c>
    </row>
    <row r="1562" spans="1:25">
      <c r="A1562" t="s">
        <v>5515</v>
      </c>
      <c r="B1562">
        <v>29</v>
      </c>
      <c r="C1562" t="s">
        <v>19</v>
      </c>
      <c r="D1562" t="s">
        <v>41</v>
      </c>
      <c r="E1562" s="6" t="s">
        <v>13632</v>
      </c>
      <c r="F1562" t="s">
        <v>37</v>
      </c>
      <c r="G1562">
        <v>2</v>
      </c>
      <c r="H1562">
        <v>1</v>
      </c>
      <c r="I1562">
        <v>47</v>
      </c>
      <c r="J1562">
        <v>1</v>
      </c>
      <c r="K1562">
        <v>333.51</v>
      </c>
      <c r="L1562" t="str">
        <f t="shared" si="144"/>
        <v/>
      </c>
      <c r="M1562">
        <v>4</v>
      </c>
      <c r="N1562" t="str">
        <f t="shared" si="145"/>
        <v/>
      </c>
      <c r="O1562">
        <v>53</v>
      </c>
      <c r="P1562" s="11">
        <v>0.5</v>
      </c>
      <c r="Q1562" s="11">
        <v>2.1276595744680799E-2</v>
      </c>
      <c r="R1562" s="12">
        <v>83.377499999999998</v>
      </c>
      <c r="S1562" t="s">
        <v>22</v>
      </c>
      <c r="T1562">
        <v>0</v>
      </c>
      <c r="U1562">
        <f t="shared" si="146"/>
        <v>3</v>
      </c>
      <c r="V1562">
        <f t="shared" si="147"/>
        <v>1</v>
      </c>
      <c r="W1562">
        <f t="shared" si="148"/>
        <v>4</v>
      </c>
      <c r="X1562" t="str">
        <f t="shared" si="149"/>
        <v>314</v>
      </c>
      <c r="Y1562" t="str">
        <f>IF(Table1[[#This Row],[RFM_Score]]="555","Champion", IF(AND(J1562&gt;=4,V1562&gt;=4),"Loyal", IF(U1562&lt;=2,"At Risk", IF(W1562&gt;=4,"Potential Loyalist","Others"))))</f>
        <v>Potential Loyalist</v>
      </c>
    </row>
    <row r="1563" spans="1:25">
      <c r="A1563" t="s">
        <v>9401</v>
      </c>
      <c r="B1563">
        <v>48</v>
      </c>
      <c r="C1563" t="s">
        <v>24</v>
      </c>
      <c r="D1563" t="s">
        <v>20</v>
      </c>
      <c r="E1563" s="6" t="s">
        <v>13633</v>
      </c>
      <c r="F1563" t="s">
        <v>37</v>
      </c>
      <c r="G1563">
        <v>0</v>
      </c>
      <c r="H1563">
        <v>0</v>
      </c>
      <c r="I1563">
        <v>46</v>
      </c>
      <c r="J1563">
        <v>2</v>
      </c>
      <c r="K1563">
        <v>332.95</v>
      </c>
      <c r="L1563" t="str">
        <f t="shared" si="144"/>
        <v/>
      </c>
      <c r="M1563">
        <v>4</v>
      </c>
      <c r="N1563" t="str">
        <f t="shared" si="145"/>
        <v/>
      </c>
      <c r="O1563">
        <v>9</v>
      </c>
      <c r="P1563" s="11">
        <v>0</v>
      </c>
      <c r="Q1563" s="11">
        <v>4.3478260869565202E-2</v>
      </c>
      <c r="R1563" s="12">
        <v>83.237499999999997</v>
      </c>
      <c r="S1563" t="s">
        <v>22</v>
      </c>
      <c r="T1563">
        <v>0</v>
      </c>
      <c r="U1563">
        <f t="shared" si="146"/>
        <v>5</v>
      </c>
      <c r="V1563">
        <f t="shared" si="147"/>
        <v>1</v>
      </c>
      <c r="W1563">
        <f t="shared" si="148"/>
        <v>4</v>
      </c>
      <c r="X1563" t="str">
        <f t="shared" si="149"/>
        <v>514</v>
      </c>
      <c r="Y1563" t="str">
        <f>IF(Table1[[#This Row],[RFM_Score]]="555","Champion", IF(AND(J1563&gt;=4,V1563&gt;=4),"Loyal", IF(U1563&lt;=2,"At Risk", IF(W1563&gt;=4,"Potential Loyalist","Others"))))</f>
        <v>Potential Loyalist</v>
      </c>
    </row>
    <row r="1564" spans="1:25">
      <c r="A1564" t="s">
        <v>6657</v>
      </c>
      <c r="B1564">
        <v>18</v>
      </c>
      <c r="C1564" t="s">
        <v>19</v>
      </c>
      <c r="D1564" t="s">
        <v>49</v>
      </c>
      <c r="E1564" s="6" t="s">
        <v>13634</v>
      </c>
      <c r="F1564" t="s">
        <v>26</v>
      </c>
      <c r="G1564">
        <v>1</v>
      </c>
      <c r="H1564">
        <v>0</v>
      </c>
      <c r="I1564">
        <v>47</v>
      </c>
      <c r="J1564">
        <v>1</v>
      </c>
      <c r="K1564">
        <v>331.93</v>
      </c>
      <c r="L1564" t="str">
        <f t="shared" si="144"/>
        <v/>
      </c>
      <c r="M1564">
        <v>4</v>
      </c>
      <c r="N1564" t="str">
        <f t="shared" si="145"/>
        <v/>
      </c>
      <c r="O1564">
        <v>27</v>
      </c>
      <c r="P1564" s="11">
        <v>0</v>
      </c>
      <c r="Q1564" s="11">
        <v>2.1276595744680799E-2</v>
      </c>
      <c r="R1564" s="12">
        <v>82.982500000000002</v>
      </c>
      <c r="S1564" t="s">
        <v>22</v>
      </c>
      <c r="T1564">
        <v>0</v>
      </c>
      <c r="U1564">
        <f t="shared" si="146"/>
        <v>4</v>
      </c>
      <c r="V1564">
        <f t="shared" si="147"/>
        <v>1</v>
      </c>
      <c r="W1564">
        <f t="shared" si="148"/>
        <v>4</v>
      </c>
      <c r="X1564" t="str">
        <f t="shared" si="149"/>
        <v>414</v>
      </c>
      <c r="Y1564" t="str">
        <f>IF(Table1[[#This Row],[RFM_Score]]="555","Champion", IF(AND(J1564&gt;=4,V1564&gt;=4),"Loyal", IF(U1564&lt;=2,"At Risk", IF(W1564&gt;=4,"Potential Loyalist","Others"))))</f>
        <v>Potential Loyalist</v>
      </c>
    </row>
    <row r="1565" spans="1:25">
      <c r="A1565" t="s">
        <v>11704</v>
      </c>
      <c r="B1565">
        <v>28</v>
      </c>
      <c r="C1565" t="s">
        <v>19</v>
      </c>
      <c r="D1565" t="s">
        <v>35</v>
      </c>
      <c r="E1565" s="6" t="s">
        <v>13635</v>
      </c>
      <c r="F1565" t="s">
        <v>26</v>
      </c>
      <c r="G1565">
        <v>2</v>
      </c>
      <c r="H1565">
        <v>1</v>
      </c>
      <c r="I1565">
        <v>58</v>
      </c>
      <c r="J1565">
        <v>2</v>
      </c>
      <c r="K1565">
        <v>329.92</v>
      </c>
      <c r="L1565" t="str">
        <f t="shared" si="144"/>
        <v/>
      </c>
      <c r="M1565">
        <v>4</v>
      </c>
      <c r="N1565" t="str">
        <f t="shared" si="145"/>
        <v/>
      </c>
      <c r="O1565">
        <v>57</v>
      </c>
      <c r="P1565" s="11">
        <v>0.5</v>
      </c>
      <c r="Q1565" s="11">
        <v>3.4482758620689599E-2</v>
      </c>
      <c r="R1565" s="12">
        <v>82.48</v>
      </c>
      <c r="S1565" t="s">
        <v>22</v>
      </c>
      <c r="T1565">
        <v>0</v>
      </c>
      <c r="U1565">
        <f t="shared" si="146"/>
        <v>3</v>
      </c>
      <c r="V1565">
        <f t="shared" si="147"/>
        <v>1</v>
      </c>
      <c r="W1565">
        <f t="shared" si="148"/>
        <v>4</v>
      </c>
      <c r="X1565" t="str">
        <f t="shared" si="149"/>
        <v>314</v>
      </c>
      <c r="Y1565" t="str">
        <f>IF(Table1[[#This Row],[RFM_Score]]="555","Champion", IF(AND(J1565&gt;=4,V1565&gt;=4),"Loyal", IF(U1565&lt;=2,"At Risk", IF(W1565&gt;=4,"Potential Loyalist","Others"))))</f>
        <v>Potential Loyalist</v>
      </c>
    </row>
    <row r="1566" spans="1:25">
      <c r="A1566" t="s">
        <v>2015</v>
      </c>
      <c r="B1566">
        <v>25</v>
      </c>
      <c r="C1566" t="s">
        <v>24</v>
      </c>
      <c r="D1566" t="s">
        <v>29</v>
      </c>
      <c r="E1566" s="6" t="s">
        <v>13636</v>
      </c>
      <c r="F1566" t="s">
        <v>21</v>
      </c>
      <c r="G1566">
        <v>5</v>
      </c>
      <c r="H1566">
        <v>0</v>
      </c>
      <c r="I1566">
        <v>54</v>
      </c>
      <c r="J1566">
        <v>3</v>
      </c>
      <c r="K1566">
        <v>328.53</v>
      </c>
      <c r="L1566" t="str">
        <f t="shared" si="144"/>
        <v/>
      </c>
      <c r="M1566">
        <v>4</v>
      </c>
      <c r="N1566" t="str">
        <f t="shared" si="145"/>
        <v/>
      </c>
      <c r="O1566">
        <v>6</v>
      </c>
      <c r="P1566" s="11">
        <v>0</v>
      </c>
      <c r="Q1566" s="11">
        <v>5.5555555555555497E-2</v>
      </c>
      <c r="R1566" s="12">
        <v>82.132499999999993</v>
      </c>
      <c r="S1566" t="s">
        <v>22</v>
      </c>
      <c r="T1566">
        <v>1</v>
      </c>
      <c r="U1566">
        <f t="shared" si="146"/>
        <v>5</v>
      </c>
      <c r="V1566">
        <f t="shared" si="147"/>
        <v>1</v>
      </c>
      <c r="W1566">
        <f t="shared" si="148"/>
        <v>4</v>
      </c>
      <c r="X1566" t="str">
        <f t="shared" si="149"/>
        <v>514</v>
      </c>
      <c r="Y1566" t="str">
        <f>IF(Table1[[#This Row],[RFM_Score]]="555","Champion", IF(AND(J1566&gt;=4,V1566&gt;=4),"Loyal", IF(U1566&lt;=2,"At Risk", IF(W1566&gt;=4,"Potential Loyalist","Others"))))</f>
        <v>Potential Loyalist</v>
      </c>
    </row>
    <row r="1567" spans="1:25">
      <c r="A1567" t="s">
        <v>1313</v>
      </c>
      <c r="B1567">
        <v>62</v>
      </c>
      <c r="C1567" t="s">
        <v>24</v>
      </c>
      <c r="D1567" t="s">
        <v>20</v>
      </c>
      <c r="E1567" s="6" t="s">
        <v>13637</v>
      </c>
      <c r="F1567" t="s">
        <v>21</v>
      </c>
      <c r="G1567">
        <v>5</v>
      </c>
      <c r="H1567">
        <v>1</v>
      </c>
      <c r="I1567">
        <v>62</v>
      </c>
      <c r="J1567">
        <v>3</v>
      </c>
      <c r="K1567">
        <v>328.31</v>
      </c>
      <c r="L1567" t="str">
        <f t="shared" si="144"/>
        <v/>
      </c>
      <c r="M1567">
        <v>4</v>
      </c>
      <c r="N1567" t="str">
        <f t="shared" si="145"/>
        <v/>
      </c>
      <c r="O1567">
        <v>10</v>
      </c>
      <c r="P1567" s="11">
        <v>0.2</v>
      </c>
      <c r="Q1567" s="11">
        <v>4.8387096774193498E-2</v>
      </c>
      <c r="R1567" s="12">
        <v>82.077500000000001</v>
      </c>
      <c r="S1567" t="s">
        <v>22</v>
      </c>
      <c r="T1567">
        <v>0</v>
      </c>
      <c r="U1567">
        <f t="shared" si="146"/>
        <v>5</v>
      </c>
      <c r="V1567">
        <f t="shared" si="147"/>
        <v>1</v>
      </c>
      <c r="W1567">
        <f t="shared" si="148"/>
        <v>4</v>
      </c>
      <c r="X1567" t="str">
        <f t="shared" si="149"/>
        <v>514</v>
      </c>
      <c r="Y1567" t="str">
        <f>IF(Table1[[#This Row],[RFM_Score]]="555","Champion", IF(AND(J1567&gt;=4,V1567&gt;=4),"Loyal", IF(U1567&lt;=2,"At Risk", IF(W1567&gt;=4,"Potential Loyalist","Others"))))</f>
        <v>Potential Loyalist</v>
      </c>
    </row>
    <row r="1568" spans="1:25">
      <c r="A1568" t="s">
        <v>4240</v>
      </c>
      <c r="B1568">
        <v>23</v>
      </c>
      <c r="C1568" t="s">
        <v>24</v>
      </c>
      <c r="D1568" t="s">
        <v>25</v>
      </c>
      <c r="E1568" s="6" t="s">
        <v>13638</v>
      </c>
      <c r="F1568" t="s">
        <v>62</v>
      </c>
      <c r="G1568">
        <v>2</v>
      </c>
      <c r="H1568">
        <v>0</v>
      </c>
      <c r="I1568">
        <v>54</v>
      </c>
      <c r="J1568">
        <v>2</v>
      </c>
      <c r="K1568">
        <v>327.51</v>
      </c>
      <c r="L1568" t="str">
        <f t="shared" si="144"/>
        <v/>
      </c>
      <c r="M1568">
        <v>4</v>
      </c>
      <c r="N1568" t="str">
        <f t="shared" si="145"/>
        <v/>
      </c>
      <c r="O1568">
        <v>8</v>
      </c>
      <c r="P1568" s="11">
        <v>0</v>
      </c>
      <c r="Q1568" s="11">
        <v>3.7037037037037E-2</v>
      </c>
      <c r="R1568" s="12">
        <v>81.877499999999998</v>
      </c>
      <c r="S1568" t="s">
        <v>22</v>
      </c>
      <c r="T1568">
        <v>0</v>
      </c>
      <c r="U1568">
        <f t="shared" si="146"/>
        <v>5</v>
      </c>
      <c r="V1568">
        <f t="shared" si="147"/>
        <v>1</v>
      </c>
      <c r="W1568">
        <f t="shared" si="148"/>
        <v>4</v>
      </c>
      <c r="X1568" t="str">
        <f t="shared" si="149"/>
        <v>514</v>
      </c>
      <c r="Y1568" t="str">
        <f>IF(Table1[[#This Row],[RFM_Score]]="555","Champion", IF(AND(J1568&gt;=4,V1568&gt;=4),"Loyal", IF(U1568&lt;=2,"At Risk", IF(W1568&gt;=4,"Potential Loyalist","Others"))))</f>
        <v>Potential Loyalist</v>
      </c>
    </row>
    <row r="1569" spans="1:25">
      <c r="A1569" t="s">
        <v>844</v>
      </c>
      <c r="B1569">
        <v>29</v>
      </c>
      <c r="C1569" t="s">
        <v>24</v>
      </c>
      <c r="D1569" t="s">
        <v>49</v>
      </c>
      <c r="E1569" s="6" t="s">
        <v>13639</v>
      </c>
      <c r="F1569" t="s">
        <v>26</v>
      </c>
      <c r="G1569">
        <v>4</v>
      </c>
      <c r="H1569">
        <v>3</v>
      </c>
      <c r="I1569">
        <v>53</v>
      </c>
      <c r="J1569">
        <v>2</v>
      </c>
      <c r="K1569">
        <v>327.18</v>
      </c>
      <c r="L1569" t="str">
        <f t="shared" si="144"/>
        <v/>
      </c>
      <c r="M1569">
        <v>4</v>
      </c>
      <c r="N1569" t="str">
        <f t="shared" si="145"/>
        <v/>
      </c>
      <c r="O1569">
        <v>66</v>
      </c>
      <c r="P1569" s="11">
        <v>0.75</v>
      </c>
      <c r="Q1569" s="11">
        <v>3.7735849056603703E-2</v>
      </c>
      <c r="R1569" s="12">
        <v>81.795000000000002</v>
      </c>
      <c r="S1569" t="s">
        <v>22</v>
      </c>
      <c r="T1569">
        <v>0</v>
      </c>
      <c r="U1569">
        <f t="shared" si="146"/>
        <v>3</v>
      </c>
      <c r="V1569">
        <f t="shared" si="147"/>
        <v>1</v>
      </c>
      <c r="W1569">
        <f t="shared" si="148"/>
        <v>4</v>
      </c>
      <c r="X1569" t="str">
        <f t="shared" si="149"/>
        <v>314</v>
      </c>
      <c r="Y1569" t="str">
        <f>IF(Table1[[#This Row],[RFM_Score]]="555","Champion", IF(AND(J1569&gt;=4,V1569&gt;=4),"Loyal", IF(U1569&lt;=2,"At Risk", IF(W1569&gt;=4,"Potential Loyalist","Others"))))</f>
        <v>Potential Loyalist</v>
      </c>
    </row>
    <row r="1570" spans="1:25">
      <c r="A1570" t="s">
        <v>1526</v>
      </c>
      <c r="B1570">
        <v>50</v>
      </c>
      <c r="C1570" t="s">
        <v>24</v>
      </c>
      <c r="D1570" t="s">
        <v>29</v>
      </c>
      <c r="E1570" s="6" t="s">
        <v>13640</v>
      </c>
      <c r="F1570" t="s">
        <v>26</v>
      </c>
      <c r="G1570">
        <v>2</v>
      </c>
      <c r="H1570">
        <v>0</v>
      </c>
      <c r="I1570">
        <v>37</v>
      </c>
      <c r="J1570">
        <v>1</v>
      </c>
      <c r="K1570">
        <v>327.17</v>
      </c>
      <c r="L1570" t="str">
        <f t="shared" si="144"/>
        <v/>
      </c>
      <c r="M1570">
        <v>4</v>
      </c>
      <c r="N1570" t="str">
        <f t="shared" si="145"/>
        <v/>
      </c>
      <c r="O1570">
        <v>90</v>
      </c>
      <c r="P1570" s="11">
        <v>0</v>
      </c>
      <c r="Q1570" s="11">
        <v>2.7027027027027001E-2</v>
      </c>
      <c r="R1570" s="12">
        <v>81.792500000000004</v>
      </c>
      <c r="S1570" t="s">
        <v>22</v>
      </c>
      <c r="T1570">
        <v>0</v>
      </c>
      <c r="U1570">
        <f t="shared" si="146"/>
        <v>2</v>
      </c>
      <c r="V1570">
        <f t="shared" si="147"/>
        <v>1</v>
      </c>
      <c r="W1570">
        <f t="shared" si="148"/>
        <v>4</v>
      </c>
      <c r="X1570" t="str">
        <f t="shared" si="149"/>
        <v>214</v>
      </c>
      <c r="Y1570" t="str">
        <f>IF(Table1[[#This Row],[RFM_Score]]="555","Champion", IF(AND(J1570&gt;=4,V1570&gt;=4),"Loyal", IF(U1570&lt;=2,"At Risk", IF(W1570&gt;=4,"Potential Loyalist","Others"))))</f>
        <v>At Risk</v>
      </c>
    </row>
    <row r="1571" spans="1:25">
      <c r="A1571" t="s">
        <v>1174</v>
      </c>
      <c r="B1571">
        <v>20</v>
      </c>
      <c r="C1571" t="s">
        <v>19</v>
      </c>
      <c r="D1571" t="s">
        <v>25</v>
      </c>
      <c r="E1571" s="6" t="s">
        <v>13641</v>
      </c>
      <c r="F1571" t="s">
        <v>26</v>
      </c>
      <c r="G1571">
        <v>4</v>
      </c>
      <c r="H1571">
        <v>2</v>
      </c>
      <c r="I1571">
        <v>50</v>
      </c>
      <c r="J1571">
        <v>2</v>
      </c>
      <c r="K1571">
        <v>326.62</v>
      </c>
      <c r="L1571" t="str">
        <f t="shared" si="144"/>
        <v/>
      </c>
      <c r="M1571">
        <v>4</v>
      </c>
      <c r="N1571" t="str">
        <f t="shared" si="145"/>
        <v/>
      </c>
      <c r="O1571">
        <v>4</v>
      </c>
      <c r="P1571" s="11">
        <v>0.5</v>
      </c>
      <c r="Q1571" s="11">
        <v>0.04</v>
      </c>
      <c r="R1571" s="12">
        <v>81.655000000000001</v>
      </c>
      <c r="S1571" t="s">
        <v>22</v>
      </c>
      <c r="T1571">
        <v>0</v>
      </c>
      <c r="U1571">
        <f t="shared" si="146"/>
        <v>5</v>
      </c>
      <c r="V1571">
        <f t="shared" si="147"/>
        <v>1</v>
      </c>
      <c r="W1571">
        <f t="shared" si="148"/>
        <v>4</v>
      </c>
      <c r="X1571" t="str">
        <f t="shared" si="149"/>
        <v>514</v>
      </c>
      <c r="Y1571" t="str">
        <f>IF(Table1[[#This Row],[RFM_Score]]="555","Champion", IF(AND(J1571&gt;=4,V1571&gt;=4),"Loyal", IF(U1571&lt;=2,"At Risk", IF(W1571&gt;=4,"Potential Loyalist","Others"))))</f>
        <v>Potential Loyalist</v>
      </c>
    </row>
    <row r="1572" spans="1:25">
      <c r="A1572" t="s">
        <v>7173</v>
      </c>
      <c r="B1572">
        <v>27</v>
      </c>
      <c r="C1572" t="s">
        <v>24</v>
      </c>
      <c r="D1572" t="s">
        <v>25</v>
      </c>
      <c r="E1572" s="6" t="s">
        <v>13642</v>
      </c>
      <c r="F1572" t="s">
        <v>26</v>
      </c>
      <c r="G1572">
        <v>4</v>
      </c>
      <c r="H1572">
        <v>1</v>
      </c>
      <c r="I1572">
        <v>68</v>
      </c>
      <c r="J1572">
        <v>1</v>
      </c>
      <c r="K1572">
        <v>326.07</v>
      </c>
      <c r="L1572" t="str">
        <f t="shared" si="144"/>
        <v/>
      </c>
      <c r="M1572">
        <v>4</v>
      </c>
      <c r="N1572" t="str">
        <f t="shared" si="145"/>
        <v/>
      </c>
      <c r="O1572">
        <v>39</v>
      </c>
      <c r="P1572" s="11">
        <v>0.25</v>
      </c>
      <c r="Q1572" s="11">
        <v>1.47058823529411E-2</v>
      </c>
      <c r="R1572" s="12">
        <v>81.517499999999998</v>
      </c>
      <c r="S1572" t="s">
        <v>22</v>
      </c>
      <c r="T1572">
        <v>0</v>
      </c>
      <c r="U1572">
        <f t="shared" si="146"/>
        <v>4</v>
      </c>
      <c r="V1572">
        <f t="shared" si="147"/>
        <v>1</v>
      </c>
      <c r="W1572">
        <f t="shared" si="148"/>
        <v>4</v>
      </c>
      <c r="X1572" t="str">
        <f t="shared" si="149"/>
        <v>414</v>
      </c>
      <c r="Y1572" t="str">
        <f>IF(Table1[[#This Row],[RFM_Score]]="555","Champion", IF(AND(J1572&gt;=4,V1572&gt;=4),"Loyal", IF(U1572&lt;=2,"At Risk", IF(W1572&gt;=4,"Potential Loyalist","Others"))))</f>
        <v>Potential Loyalist</v>
      </c>
    </row>
    <row r="1573" spans="1:25">
      <c r="A1573" t="s">
        <v>5762</v>
      </c>
      <c r="B1573">
        <v>20</v>
      </c>
      <c r="C1573" t="s">
        <v>19</v>
      </c>
      <c r="D1573" t="s">
        <v>49</v>
      </c>
      <c r="E1573" s="6" t="s">
        <v>13643</v>
      </c>
      <c r="F1573" t="s">
        <v>26</v>
      </c>
      <c r="G1573">
        <v>6</v>
      </c>
      <c r="H1573">
        <v>0</v>
      </c>
      <c r="I1573">
        <v>52</v>
      </c>
      <c r="J1573">
        <v>2</v>
      </c>
      <c r="K1573">
        <v>325.87</v>
      </c>
      <c r="L1573" t="str">
        <f t="shared" si="144"/>
        <v/>
      </c>
      <c r="M1573">
        <v>4</v>
      </c>
      <c r="N1573" t="str">
        <f t="shared" si="145"/>
        <v/>
      </c>
      <c r="O1573">
        <v>53</v>
      </c>
      <c r="P1573" s="11">
        <v>0</v>
      </c>
      <c r="Q1573" s="11">
        <v>3.8461538461538401E-2</v>
      </c>
      <c r="R1573" s="12">
        <v>81.467500000000001</v>
      </c>
      <c r="S1573" t="s">
        <v>22</v>
      </c>
      <c r="T1573">
        <v>0</v>
      </c>
      <c r="U1573">
        <f t="shared" si="146"/>
        <v>3</v>
      </c>
      <c r="V1573">
        <f t="shared" si="147"/>
        <v>1</v>
      </c>
      <c r="W1573">
        <f t="shared" si="148"/>
        <v>4</v>
      </c>
      <c r="X1573" t="str">
        <f t="shared" si="149"/>
        <v>314</v>
      </c>
      <c r="Y1573" t="str">
        <f>IF(Table1[[#This Row],[RFM_Score]]="555","Champion", IF(AND(J1573&gt;=4,V1573&gt;=4),"Loyal", IF(U1573&lt;=2,"At Risk", IF(W1573&gt;=4,"Potential Loyalist","Others"))))</f>
        <v>Potential Loyalist</v>
      </c>
    </row>
    <row r="1574" spans="1:25">
      <c r="A1574" t="s">
        <v>1334</v>
      </c>
      <c r="B1574">
        <v>31</v>
      </c>
      <c r="C1574" t="s">
        <v>19</v>
      </c>
      <c r="D1574" t="s">
        <v>49</v>
      </c>
      <c r="E1574" s="6" t="s">
        <v>13644</v>
      </c>
      <c r="F1574" t="s">
        <v>21</v>
      </c>
      <c r="G1574">
        <v>6</v>
      </c>
      <c r="H1574">
        <v>1</v>
      </c>
      <c r="I1574">
        <v>55</v>
      </c>
      <c r="J1574">
        <v>2</v>
      </c>
      <c r="K1574">
        <v>324.10000000000002</v>
      </c>
      <c r="L1574" t="str">
        <f t="shared" si="144"/>
        <v/>
      </c>
      <c r="M1574">
        <v>4</v>
      </c>
      <c r="N1574" t="str">
        <f t="shared" si="145"/>
        <v/>
      </c>
      <c r="O1574">
        <v>0</v>
      </c>
      <c r="P1574" s="11">
        <v>0.16666666666666599</v>
      </c>
      <c r="Q1574" s="11">
        <v>3.6363636363636299E-2</v>
      </c>
      <c r="R1574" s="12">
        <v>81.025000000000006</v>
      </c>
      <c r="S1574" t="s">
        <v>22</v>
      </c>
      <c r="T1574">
        <v>0</v>
      </c>
      <c r="U1574">
        <f t="shared" si="146"/>
        <v>5</v>
      </c>
      <c r="V1574">
        <f t="shared" si="147"/>
        <v>1</v>
      </c>
      <c r="W1574">
        <f t="shared" si="148"/>
        <v>4</v>
      </c>
      <c r="X1574" t="str">
        <f t="shared" si="149"/>
        <v>514</v>
      </c>
      <c r="Y1574" t="str">
        <f>IF(Table1[[#This Row],[RFM_Score]]="555","Champion", IF(AND(J1574&gt;=4,V1574&gt;=4),"Loyal", IF(U1574&lt;=2,"At Risk", IF(W1574&gt;=4,"Potential Loyalist","Others"))))</f>
        <v>Potential Loyalist</v>
      </c>
    </row>
    <row r="1575" spans="1:25">
      <c r="A1575" t="s">
        <v>4627</v>
      </c>
      <c r="B1575">
        <v>27</v>
      </c>
      <c r="C1575" t="s">
        <v>19</v>
      </c>
      <c r="D1575" t="s">
        <v>46</v>
      </c>
      <c r="E1575" s="6" t="s">
        <v>13645</v>
      </c>
      <c r="F1575" t="s">
        <v>26</v>
      </c>
      <c r="G1575">
        <v>2</v>
      </c>
      <c r="H1575">
        <v>0</v>
      </c>
      <c r="I1575">
        <v>49</v>
      </c>
      <c r="J1575">
        <v>0</v>
      </c>
      <c r="K1575">
        <v>323.61</v>
      </c>
      <c r="L1575" t="str">
        <f t="shared" si="144"/>
        <v/>
      </c>
      <c r="M1575">
        <v>4</v>
      </c>
      <c r="N1575" t="str">
        <f t="shared" si="145"/>
        <v/>
      </c>
      <c r="O1575">
        <v>0</v>
      </c>
      <c r="P1575" s="11">
        <v>0</v>
      </c>
      <c r="Q1575" s="11">
        <v>0</v>
      </c>
      <c r="R1575" s="12">
        <v>80.902500000000003</v>
      </c>
      <c r="S1575" t="s">
        <v>22</v>
      </c>
      <c r="T1575">
        <v>0</v>
      </c>
      <c r="U1575">
        <f t="shared" si="146"/>
        <v>5</v>
      </c>
      <c r="V1575">
        <f t="shared" si="147"/>
        <v>1</v>
      </c>
      <c r="W1575">
        <f t="shared" si="148"/>
        <v>4</v>
      </c>
      <c r="X1575" t="str">
        <f t="shared" si="149"/>
        <v>514</v>
      </c>
      <c r="Y1575" t="str">
        <f>IF(Table1[[#This Row],[RFM_Score]]="555","Champion", IF(AND(J1575&gt;=4,V1575&gt;=4),"Loyal", IF(U1575&lt;=2,"At Risk", IF(W1575&gt;=4,"Potential Loyalist","Others"))))</f>
        <v>Potential Loyalist</v>
      </c>
    </row>
    <row r="1576" spans="1:25">
      <c r="A1576" t="s">
        <v>11386</v>
      </c>
      <c r="B1576">
        <v>38</v>
      </c>
      <c r="C1576" t="s">
        <v>19</v>
      </c>
      <c r="D1576" t="s">
        <v>20</v>
      </c>
      <c r="E1576" s="6" t="s">
        <v>13646</v>
      </c>
      <c r="F1576" t="s">
        <v>37</v>
      </c>
      <c r="G1576">
        <v>5</v>
      </c>
      <c r="H1576">
        <v>3</v>
      </c>
      <c r="I1576">
        <v>42</v>
      </c>
      <c r="J1576">
        <v>2</v>
      </c>
      <c r="K1576">
        <v>323.58999999999997</v>
      </c>
      <c r="L1576" t="str">
        <f t="shared" si="144"/>
        <v/>
      </c>
      <c r="M1576">
        <v>4</v>
      </c>
      <c r="N1576" t="str">
        <f t="shared" si="145"/>
        <v/>
      </c>
      <c r="O1576">
        <v>29</v>
      </c>
      <c r="P1576" s="11">
        <v>0.6</v>
      </c>
      <c r="Q1576" s="11">
        <v>4.7619047619047603E-2</v>
      </c>
      <c r="R1576" s="12">
        <v>80.897499999999994</v>
      </c>
      <c r="S1576" t="s">
        <v>22</v>
      </c>
      <c r="T1576">
        <v>0</v>
      </c>
      <c r="U1576">
        <f t="shared" si="146"/>
        <v>4</v>
      </c>
      <c r="V1576">
        <f t="shared" si="147"/>
        <v>1</v>
      </c>
      <c r="W1576">
        <f t="shared" si="148"/>
        <v>4</v>
      </c>
      <c r="X1576" t="str">
        <f t="shared" si="149"/>
        <v>414</v>
      </c>
      <c r="Y1576" t="str">
        <f>IF(Table1[[#This Row],[RFM_Score]]="555","Champion", IF(AND(J1576&gt;=4,V1576&gt;=4),"Loyal", IF(U1576&lt;=2,"At Risk", IF(W1576&gt;=4,"Potential Loyalist","Others"))))</f>
        <v>Potential Loyalist</v>
      </c>
    </row>
    <row r="1577" spans="1:25">
      <c r="A1577" t="s">
        <v>860</v>
      </c>
      <c r="B1577">
        <v>30</v>
      </c>
      <c r="C1577" t="s">
        <v>19</v>
      </c>
      <c r="D1577" t="s">
        <v>49</v>
      </c>
      <c r="E1577" s="6" t="s">
        <v>13647</v>
      </c>
      <c r="F1577" t="s">
        <v>21</v>
      </c>
      <c r="G1577">
        <v>4</v>
      </c>
      <c r="H1577">
        <v>1</v>
      </c>
      <c r="I1577">
        <v>47</v>
      </c>
      <c r="J1577">
        <v>0</v>
      </c>
      <c r="K1577">
        <v>322.77999999999997</v>
      </c>
      <c r="L1577" t="str">
        <f t="shared" si="144"/>
        <v/>
      </c>
      <c r="M1577">
        <v>4</v>
      </c>
      <c r="N1577" t="str">
        <f t="shared" si="145"/>
        <v/>
      </c>
      <c r="O1577">
        <v>42</v>
      </c>
      <c r="P1577" s="11">
        <v>0.25</v>
      </c>
      <c r="Q1577" s="11">
        <v>0</v>
      </c>
      <c r="R1577" s="12">
        <v>80.694999999999993</v>
      </c>
      <c r="S1577" t="s">
        <v>22</v>
      </c>
      <c r="T1577">
        <v>0</v>
      </c>
      <c r="U1577">
        <f t="shared" si="146"/>
        <v>3</v>
      </c>
      <c r="V1577">
        <f t="shared" si="147"/>
        <v>1</v>
      </c>
      <c r="W1577">
        <f t="shared" si="148"/>
        <v>4</v>
      </c>
      <c r="X1577" t="str">
        <f t="shared" si="149"/>
        <v>314</v>
      </c>
      <c r="Y1577" t="str">
        <f>IF(Table1[[#This Row],[RFM_Score]]="555","Champion", IF(AND(J1577&gt;=4,V1577&gt;=4),"Loyal", IF(U1577&lt;=2,"At Risk", IF(W1577&gt;=4,"Potential Loyalist","Others"))))</f>
        <v>Potential Loyalist</v>
      </c>
    </row>
    <row r="1578" spans="1:25">
      <c r="A1578" t="s">
        <v>5162</v>
      </c>
      <c r="B1578">
        <v>26</v>
      </c>
      <c r="C1578" t="s">
        <v>19</v>
      </c>
      <c r="D1578" t="s">
        <v>29</v>
      </c>
      <c r="E1578" s="6" t="s">
        <v>13648</v>
      </c>
      <c r="F1578" t="s">
        <v>37</v>
      </c>
      <c r="G1578">
        <v>4</v>
      </c>
      <c r="H1578">
        <v>4</v>
      </c>
      <c r="I1578">
        <v>55</v>
      </c>
      <c r="J1578">
        <v>2</v>
      </c>
      <c r="K1578">
        <v>321.20999999999998</v>
      </c>
      <c r="L1578" t="str">
        <f t="shared" si="144"/>
        <v/>
      </c>
      <c r="M1578">
        <v>4</v>
      </c>
      <c r="N1578" t="str">
        <f t="shared" si="145"/>
        <v/>
      </c>
      <c r="O1578">
        <v>57</v>
      </c>
      <c r="P1578" s="11">
        <v>1</v>
      </c>
      <c r="Q1578" s="11">
        <v>3.6363636363636299E-2</v>
      </c>
      <c r="R1578" s="12">
        <v>80.302499999999995</v>
      </c>
      <c r="S1578" t="s">
        <v>22</v>
      </c>
      <c r="T1578">
        <v>0</v>
      </c>
      <c r="U1578">
        <f t="shared" si="146"/>
        <v>3</v>
      </c>
      <c r="V1578">
        <f t="shared" si="147"/>
        <v>1</v>
      </c>
      <c r="W1578">
        <f t="shared" si="148"/>
        <v>4</v>
      </c>
      <c r="X1578" t="str">
        <f t="shared" si="149"/>
        <v>314</v>
      </c>
      <c r="Y1578" t="str">
        <f>IF(Table1[[#This Row],[RFM_Score]]="555","Champion", IF(AND(J1578&gt;=4,V1578&gt;=4),"Loyal", IF(U1578&lt;=2,"At Risk", IF(W1578&gt;=4,"Potential Loyalist","Others"))))</f>
        <v>Potential Loyalist</v>
      </c>
    </row>
    <row r="1579" spans="1:25">
      <c r="A1579" t="s">
        <v>9432</v>
      </c>
      <c r="B1579">
        <v>43</v>
      </c>
      <c r="C1579" t="s">
        <v>24</v>
      </c>
      <c r="D1579" t="s">
        <v>41</v>
      </c>
      <c r="E1579" s="6" t="s">
        <v>13649</v>
      </c>
      <c r="F1579" t="s">
        <v>30</v>
      </c>
      <c r="G1579">
        <v>5</v>
      </c>
      <c r="H1579">
        <v>3</v>
      </c>
      <c r="I1579">
        <v>44</v>
      </c>
      <c r="J1579">
        <v>3</v>
      </c>
      <c r="K1579">
        <v>320.41000000000003</v>
      </c>
      <c r="L1579" t="str">
        <f t="shared" si="144"/>
        <v/>
      </c>
      <c r="M1579">
        <v>4</v>
      </c>
      <c r="N1579" t="str">
        <f t="shared" si="145"/>
        <v/>
      </c>
      <c r="O1579">
        <v>10</v>
      </c>
      <c r="P1579" s="11">
        <v>0.6</v>
      </c>
      <c r="Q1579" s="11">
        <v>6.8181818181818094E-2</v>
      </c>
      <c r="R1579" s="12">
        <v>80.102500000000006</v>
      </c>
      <c r="S1579" t="s">
        <v>22</v>
      </c>
      <c r="T1579">
        <v>0</v>
      </c>
      <c r="U1579">
        <f t="shared" si="146"/>
        <v>5</v>
      </c>
      <c r="V1579">
        <f t="shared" si="147"/>
        <v>1</v>
      </c>
      <c r="W1579">
        <f t="shared" si="148"/>
        <v>4</v>
      </c>
      <c r="X1579" t="str">
        <f t="shared" si="149"/>
        <v>514</v>
      </c>
      <c r="Y1579" t="str">
        <f>IF(Table1[[#This Row],[RFM_Score]]="555","Champion", IF(AND(J1579&gt;=4,V1579&gt;=4),"Loyal", IF(U1579&lt;=2,"At Risk", IF(W1579&gt;=4,"Potential Loyalist","Others"))))</f>
        <v>Potential Loyalist</v>
      </c>
    </row>
    <row r="1580" spans="1:25">
      <c r="A1580" t="s">
        <v>7347</v>
      </c>
      <c r="B1580">
        <v>29</v>
      </c>
      <c r="C1580" t="s">
        <v>24</v>
      </c>
      <c r="D1580" t="s">
        <v>49</v>
      </c>
      <c r="E1580" s="6" t="s">
        <v>13650</v>
      </c>
      <c r="F1580" t="s">
        <v>30</v>
      </c>
      <c r="G1580">
        <v>4</v>
      </c>
      <c r="H1580">
        <v>2</v>
      </c>
      <c r="I1580">
        <v>49</v>
      </c>
      <c r="J1580">
        <v>2</v>
      </c>
      <c r="K1580">
        <v>318.91000000000003</v>
      </c>
      <c r="L1580" t="str">
        <f t="shared" si="144"/>
        <v/>
      </c>
      <c r="M1580">
        <v>4</v>
      </c>
      <c r="N1580" t="str">
        <f t="shared" si="145"/>
        <v/>
      </c>
      <c r="O1580">
        <v>89</v>
      </c>
      <c r="P1580" s="11">
        <v>0.5</v>
      </c>
      <c r="Q1580" s="11">
        <v>4.08163265306122E-2</v>
      </c>
      <c r="R1580" s="12">
        <v>79.727500000000006</v>
      </c>
      <c r="S1580" t="s">
        <v>22</v>
      </c>
      <c r="T1580">
        <v>1</v>
      </c>
      <c r="U1580">
        <f t="shared" si="146"/>
        <v>2</v>
      </c>
      <c r="V1580">
        <f t="shared" si="147"/>
        <v>1</v>
      </c>
      <c r="W1580">
        <f t="shared" si="148"/>
        <v>4</v>
      </c>
      <c r="X1580" t="str">
        <f t="shared" si="149"/>
        <v>214</v>
      </c>
      <c r="Y1580" t="str">
        <f>IF(Table1[[#This Row],[RFM_Score]]="555","Champion", IF(AND(J1580&gt;=4,V1580&gt;=4),"Loyal", IF(U1580&lt;=2,"At Risk", IF(W1580&gt;=4,"Potential Loyalist","Others"))))</f>
        <v>At Risk</v>
      </c>
    </row>
    <row r="1581" spans="1:25">
      <c r="A1581" t="s">
        <v>5485</v>
      </c>
      <c r="B1581">
        <v>38</v>
      </c>
      <c r="C1581" t="s">
        <v>19</v>
      </c>
      <c r="D1581" t="s">
        <v>49</v>
      </c>
      <c r="E1581" s="6" t="s">
        <v>13651</v>
      </c>
      <c r="F1581" t="s">
        <v>37</v>
      </c>
      <c r="G1581">
        <v>5</v>
      </c>
      <c r="H1581">
        <v>1</v>
      </c>
      <c r="I1581">
        <v>45</v>
      </c>
      <c r="J1581">
        <v>2</v>
      </c>
      <c r="K1581">
        <v>318.33</v>
      </c>
      <c r="L1581" t="str">
        <f t="shared" si="144"/>
        <v/>
      </c>
      <c r="M1581">
        <v>4</v>
      </c>
      <c r="N1581" t="str">
        <f t="shared" si="145"/>
        <v/>
      </c>
      <c r="O1581">
        <v>14</v>
      </c>
      <c r="P1581" s="11">
        <v>0.2</v>
      </c>
      <c r="Q1581" s="11">
        <v>4.4444444444444398E-2</v>
      </c>
      <c r="R1581" s="12">
        <v>79.582499999999996</v>
      </c>
      <c r="S1581" t="s">
        <v>22</v>
      </c>
      <c r="T1581">
        <v>0</v>
      </c>
      <c r="U1581">
        <f t="shared" si="146"/>
        <v>5</v>
      </c>
      <c r="V1581">
        <f t="shared" si="147"/>
        <v>1</v>
      </c>
      <c r="W1581">
        <f t="shared" si="148"/>
        <v>4</v>
      </c>
      <c r="X1581" t="str">
        <f t="shared" si="149"/>
        <v>514</v>
      </c>
      <c r="Y1581" t="str">
        <f>IF(Table1[[#This Row],[RFM_Score]]="555","Champion", IF(AND(J1581&gt;=4,V1581&gt;=4),"Loyal", IF(U1581&lt;=2,"At Risk", IF(W1581&gt;=4,"Potential Loyalist","Others"))))</f>
        <v>Potential Loyalist</v>
      </c>
    </row>
    <row r="1582" spans="1:25">
      <c r="A1582" t="s">
        <v>11312</v>
      </c>
      <c r="B1582">
        <v>44</v>
      </c>
      <c r="C1582" t="s">
        <v>24</v>
      </c>
      <c r="D1582" t="s">
        <v>25</v>
      </c>
      <c r="E1582" s="6" t="s">
        <v>13652</v>
      </c>
      <c r="F1582" t="s">
        <v>37</v>
      </c>
      <c r="G1582">
        <v>2</v>
      </c>
      <c r="H1582">
        <v>1</v>
      </c>
      <c r="I1582">
        <v>56</v>
      </c>
      <c r="J1582">
        <v>6</v>
      </c>
      <c r="K1582">
        <v>317.67</v>
      </c>
      <c r="L1582" t="str">
        <f t="shared" si="144"/>
        <v/>
      </c>
      <c r="M1582">
        <v>4</v>
      </c>
      <c r="N1582" t="str">
        <f t="shared" si="145"/>
        <v/>
      </c>
      <c r="O1582">
        <v>54</v>
      </c>
      <c r="P1582" s="11">
        <v>0.5</v>
      </c>
      <c r="Q1582" s="11">
        <v>0.107142857142857</v>
      </c>
      <c r="R1582" s="12">
        <v>79.417500000000004</v>
      </c>
      <c r="S1582" t="s">
        <v>22</v>
      </c>
      <c r="T1582">
        <v>0</v>
      </c>
      <c r="U1582">
        <f t="shared" si="146"/>
        <v>3</v>
      </c>
      <c r="V1582">
        <f t="shared" si="147"/>
        <v>1</v>
      </c>
      <c r="W1582">
        <f t="shared" si="148"/>
        <v>4</v>
      </c>
      <c r="X1582" t="str">
        <f t="shared" si="149"/>
        <v>314</v>
      </c>
      <c r="Y1582" t="str">
        <f>IF(Table1[[#This Row],[RFM_Score]]="555","Champion", IF(AND(J1582&gt;=4,V1582&gt;=4),"Loyal", IF(U1582&lt;=2,"At Risk", IF(W1582&gt;=4,"Potential Loyalist","Others"))))</f>
        <v>Potential Loyalist</v>
      </c>
    </row>
    <row r="1583" spans="1:25">
      <c r="A1583" t="s">
        <v>4432</v>
      </c>
      <c r="B1583">
        <v>18</v>
      </c>
      <c r="C1583" t="s">
        <v>19</v>
      </c>
      <c r="D1583" t="s">
        <v>35</v>
      </c>
      <c r="E1583" s="6" t="s">
        <v>13653</v>
      </c>
      <c r="F1583" t="s">
        <v>60</v>
      </c>
      <c r="G1583">
        <v>0</v>
      </c>
      <c r="H1583">
        <v>0</v>
      </c>
      <c r="I1583">
        <v>54</v>
      </c>
      <c r="J1583">
        <v>2</v>
      </c>
      <c r="K1583">
        <v>315.79000000000002</v>
      </c>
      <c r="L1583" t="str">
        <f t="shared" si="144"/>
        <v/>
      </c>
      <c r="M1583">
        <v>4</v>
      </c>
      <c r="N1583" t="str">
        <f t="shared" si="145"/>
        <v/>
      </c>
      <c r="O1583">
        <v>9</v>
      </c>
      <c r="P1583" s="11">
        <v>0</v>
      </c>
      <c r="Q1583" s="11">
        <v>3.7037037037037E-2</v>
      </c>
      <c r="R1583" s="12">
        <v>78.947500000000005</v>
      </c>
      <c r="S1583" t="s">
        <v>22</v>
      </c>
      <c r="T1583">
        <v>0</v>
      </c>
      <c r="U1583">
        <f t="shared" si="146"/>
        <v>5</v>
      </c>
      <c r="V1583">
        <f t="shared" si="147"/>
        <v>1</v>
      </c>
      <c r="W1583">
        <f t="shared" si="148"/>
        <v>4</v>
      </c>
      <c r="X1583" t="str">
        <f t="shared" si="149"/>
        <v>514</v>
      </c>
      <c r="Y1583" t="str">
        <f>IF(Table1[[#This Row],[RFM_Score]]="555","Champion", IF(AND(J1583&gt;=4,V1583&gt;=4),"Loyal", IF(U1583&lt;=2,"At Risk", IF(W1583&gt;=4,"Potential Loyalist","Others"))))</f>
        <v>Potential Loyalist</v>
      </c>
    </row>
    <row r="1584" spans="1:25">
      <c r="A1584" t="s">
        <v>9294</v>
      </c>
      <c r="B1584">
        <v>21</v>
      </c>
      <c r="C1584" t="s">
        <v>19</v>
      </c>
      <c r="D1584" t="s">
        <v>29</v>
      </c>
      <c r="E1584" s="6" t="s">
        <v>13654</v>
      </c>
      <c r="F1584" t="s">
        <v>21</v>
      </c>
      <c r="G1584">
        <v>4</v>
      </c>
      <c r="H1584">
        <v>0</v>
      </c>
      <c r="I1584">
        <v>49</v>
      </c>
      <c r="J1584">
        <v>5</v>
      </c>
      <c r="K1584">
        <v>315.39</v>
      </c>
      <c r="L1584" t="str">
        <f t="shared" si="144"/>
        <v/>
      </c>
      <c r="M1584">
        <v>4</v>
      </c>
      <c r="N1584" t="str">
        <f t="shared" si="145"/>
        <v/>
      </c>
      <c r="O1584">
        <v>19</v>
      </c>
      <c r="P1584" s="11">
        <v>0</v>
      </c>
      <c r="Q1584" s="11">
        <v>0.10204081632653</v>
      </c>
      <c r="R1584" s="12">
        <v>78.847499999999997</v>
      </c>
      <c r="S1584" t="s">
        <v>22</v>
      </c>
      <c r="T1584">
        <v>1</v>
      </c>
      <c r="U1584">
        <f t="shared" si="146"/>
        <v>5</v>
      </c>
      <c r="V1584">
        <f t="shared" si="147"/>
        <v>1</v>
      </c>
      <c r="W1584">
        <f t="shared" si="148"/>
        <v>4</v>
      </c>
      <c r="X1584" t="str">
        <f t="shared" si="149"/>
        <v>514</v>
      </c>
      <c r="Y1584" t="str">
        <f>IF(Table1[[#This Row],[RFM_Score]]="555","Champion", IF(AND(J1584&gt;=4,V1584&gt;=4),"Loyal", IF(U1584&lt;=2,"At Risk", IF(W1584&gt;=4,"Potential Loyalist","Others"))))</f>
        <v>Potential Loyalist</v>
      </c>
    </row>
    <row r="1585" spans="1:25">
      <c r="A1585" t="s">
        <v>11129</v>
      </c>
      <c r="B1585">
        <v>34</v>
      </c>
      <c r="C1585" t="s">
        <v>19</v>
      </c>
      <c r="D1585" t="s">
        <v>25</v>
      </c>
      <c r="E1585" s="6" t="s">
        <v>13655</v>
      </c>
      <c r="F1585" t="s">
        <v>26</v>
      </c>
      <c r="G1585">
        <v>4</v>
      </c>
      <c r="H1585">
        <v>1</v>
      </c>
      <c r="I1585">
        <v>48</v>
      </c>
      <c r="J1585">
        <v>0</v>
      </c>
      <c r="K1585">
        <v>314.55</v>
      </c>
      <c r="L1585" t="str">
        <f t="shared" si="144"/>
        <v/>
      </c>
      <c r="M1585">
        <v>4</v>
      </c>
      <c r="N1585" t="str">
        <f t="shared" si="145"/>
        <v/>
      </c>
      <c r="O1585">
        <v>21</v>
      </c>
      <c r="P1585" s="11">
        <v>0.25</v>
      </c>
      <c r="Q1585" s="11">
        <v>0</v>
      </c>
      <c r="R1585" s="12">
        <v>78.637500000000003</v>
      </c>
      <c r="S1585" t="s">
        <v>22</v>
      </c>
      <c r="T1585">
        <v>1</v>
      </c>
      <c r="U1585">
        <f t="shared" si="146"/>
        <v>4</v>
      </c>
      <c r="V1585">
        <f t="shared" si="147"/>
        <v>1</v>
      </c>
      <c r="W1585">
        <f t="shared" si="148"/>
        <v>4</v>
      </c>
      <c r="X1585" t="str">
        <f t="shared" si="149"/>
        <v>414</v>
      </c>
      <c r="Y1585" t="str">
        <f>IF(Table1[[#This Row],[RFM_Score]]="555","Champion", IF(AND(J1585&gt;=4,V1585&gt;=4),"Loyal", IF(U1585&lt;=2,"At Risk", IF(W1585&gt;=4,"Potential Loyalist","Others"))))</f>
        <v>Potential Loyalist</v>
      </c>
    </row>
    <row r="1586" spans="1:25">
      <c r="A1586" t="s">
        <v>3678</v>
      </c>
      <c r="B1586">
        <v>32</v>
      </c>
      <c r="C1586" t="s">
        <v>33</v>
      </c>
      <c r="D1586" t="s">
        <v>25</v>
      </c>
      <c r="E1586" s="6" t="s">
        <v>13656</v>
      </c>
      <c r="F1586" t="s">
        <v>26</v>
      </c>
      <c r="G1586">
        <v>5</v>
      </c>
      <c r="H1586">
        <v>1</v>
      </c>
      <c r="I1586">
        <v>49</v>
      </c>
      <c r="J1586">
        <v>6</v>
      </c>
      <c r="K1586">
        <v>313.97000000000003</v>
      </c>
      <c r="L1586" t="str">
        <f t="shared" si="144"/>
        <v/>
      </c>
      <c r="M1586">
        <v>4</v>
      </c>
      <c r="N1586" t="str">
        <f t="shared" si="145"/>
        <v/>
      </c>
      <c r="O1586">
        <v>26</v>
      </c>
      <c r="P1586" s="11">
        <v>0.2</v>
      </c>
      <c r="Q1586" s="11">
        <v>0.122448979591836</v>
      </c>
      <c r="R1586" s="12">
        <v>78.492500000000007</v>
      </c>
      <c r="S1586" t="s">
        <v>22</v>
      </c>
      <c r="T1586">
        <v>1</v>
      </c>
      <c r="U1586">
        <f t="shared" si="146"/>
        <v>4</v>
      </c>
      <c r="V1586">
        <f t="shared" si="147"/>
        <v>1</v>
      </c>
      <c r="W1586">
        <f t="shared" si="148"/>
        <v>4</v>
      </c>
      <c r="X1586" t="str">
        <f t="shared" si="149"/>
        <v>414</v>
      </c>
      <c r="Y1586" t="str">
        <f>IF(Table1[[#This Row],[RFM_Score]]="555","Champion", IF(AND(J1586&gt;=4,V1586&gt;=4),"Loyal", IF(U1586&lt;=2,"At Risk", IF(W1586&gt;=4,"Potential Loyalist","Others"))))</f>
        <v>Potential Loyalist</v>
      </c>
    </row>
    <row r="1587" spans="1:25">
      <c r="A1587" t="s">
        <v>2335</v>
      </c>
      <c r="B1587">
        <v>42</v>
      </c>
      <c r="C1587" t="s">
        <v>24</v>
      </c>
      <c r="D1587" t="s">
        <v>29</v>
      </c>
      <c r="E1587" s="6" t="s">
        <v>13657</v>
      </c>
      <c r="F1587" t="s">
        <v>21</v>
      </c>
      <c r="G1587">
        <v>2</v>
      </c>
      <c r="H1587">
        <v>0</v>
      </c>
      <c r="I1587">
        <v>49</v>
      </c>
      <c r="J1587">
        <v>1</v>
      </c>
      <c r="K1587">
        <v>313.82</v>
      </c>
      <c r="L1587" t="str">
        <f t="shared" si="144"/>
        <v/>
      </c>
      <c r="M1587">
        <v>4</v>
      </c>
      <c r="N1587" t="str">
        <f t="shared" si="145"/>
        <v/>
      </c>
      <c r="O1587">
        <v>2</v>
      </c>
      <c r="P1587" s="11">
        <v>0</v>
      </c>
      <c r="Q1587" s="11">
        <v>2.04081632653061E-2</v>
      </c>
      <c r="R1587" s="12">
        <v>78.454999999999998</v>
      </c>
      <c r="S1587" t="s">
        <v>22</v>
      </c>
      <c r="T1587">
        <v>0</v>
      </c>
      <c r="U1587">
        <f t="shared" si="146"/>
        <v>5</v>
      </c>
      <c r="V1587">
        <f t="shared" si="147"/>
        <v>1</v>
      </c>
      <c r="W1587">
        <f t="shared" si="148"/>
        <v>4</v>
      </c>
      <c r="X1587" t="str">
        <f t="shared" si="149"/>
        <v>514</v>
      </c>
      <c r="Y1587" t="str">
        <f>IF(Table1[[#This Row],[RFM_Score]]="555","Champion", IF(AND(J1587&gt;=4,V1587&gt;=4),"Loyal", IF(U1587&lt;=2,"At Risk", IF(W1587&gt;=4,"Potential Loyalist","Others"))))</f>
        <v>Potential Loyalist</v>
      </c>
    </row>
    <row r="1588" spans="1:25">
      <c r="A1588" t="s">
        <v>9795</v>
      </c>
      <c r="B1588">
        <v>33</v>
      </c>
      <c r="C1588" t="s">
        <v>19</v>
      </c>
      <c r="D1588" t="s">
        <v>25</v>
      </c>
      <c r="E1588" s="6" t="s">
        <v>13658</v>
      </c>
      <c r="F1588" t="s">
        <v>30</v>
      </c>
      <c r="G1588">
        <v>1</v>
      </c>
      <c r="H1588">
        <v>0</v>
      </c>
      <c r="I1588">
        <v>53</v>
      </c>
      <c r="J1588">
        <v>3</v>
      </c>
      <c r="K1588">
        <v>313.27</v>
      </c>
      <c r="L1588" t="str">
        <f t="shared" si="144"/>
        <v/>
      </c>
      <c r="M1588">
        <v>4</v>
      </c>
      <c r="N1588" t="str">
        <f t="shared" si="145"/>
        <v/>
      </c>
      <c r="O1588">
        <v>26</v>
      </c>
      <c r="P1588" s="11">
        <v>0</v>
      </c>
      <c r="Q1588" s="11">
        <v>5.6603773584905599E-2</v>
      </c>
      <c r="R1588" s="12">
        <v>78.317499999999995</v>
      </c>
      <c r="S1588" t="s">
        <v>22</v>
      </c>
      <c r="T1588">
        <v>0</v>
      </c>
      <c r="U1588">
        <f t="shared" si="146"/>
        <v>4</v>
      </c>
      <c r="V1588">
        <f t="shared" si="147"/>
        <v>1</v>
      </c>
      <c r="W1588">
        <f t="shared" si="148"/>
        <v>4</v>
      </c>
      <c r="X1588" t="str">
        <f t="shared" si="149"/>
        <v>414</v>
      </c>
      <c r="Y1588" t="str">
        <f>IF(Table1[[#This Row],[RFM_Score]]="555","Champion", IF(AND(J1588&gt;=4,V1588&gt;=4),"Loyal", IF(U1588&lt;=2,"At Risk", IF(W1588&gt;=4,"Potential Loyalist","Others"))))</f>
        <v>Potential Loyalist</v>
      </c>
    </row>
    <row r="1589" spans="1:25">
      <c r="A1589" t="s">
        <v>4828</v>
      </c>
      <c r="B1589">
        <v>30</v>
      </c>
      <c r="C1589" t="s">
        <v>19</v>
      </c>
      <c r="D1589" t="s">
        <v>25</v>
      </c>
      <c r="E1589" s="6" t="s">
        <v>13659</v>
      </c>
      <c r="F1589" t="s">
        <v>21</v>
      </c>
      <c r="G1589">
        <v>2</v>
      </c>
      <c r="H1589">
        <v>0</v>
      </c>
      <c r="I1589">
        <v>46</v>
      </c>
      <c r="J1589">
        <v>3</v>
      </c>
      <c r="K1589">
        <v>312.14</v>
      </c>
      <c r="L1589" t="str">
        <f t="shared" si="144"/>
        <v/>
      </c>
      <c r="M1589">
        <v>4</v>
      </c>
      <c r="N1589" t="str">
        <f t="shared" si="145"/>
        <v/>
      </c>
      <c r="O1589">
        <v>15</v>
      </c>
      <c r="P1589" s="11">
        <v>0</v>
      </c>
      <c r="Q1589" s="11">
        <v>6.5217391304347797E-2</v>
      </c>
      <c r="R1589" s="12">
        <v>78.034999999999997</v>
      </c>
      <c r="S1589" t="s">
        <v>22</v>
      </c>
      <c r="T1589">
        <v>0</v>
      </c>
      <c r="U1589">
        <f t="shared" si="146"/>
        <v>5</v>
      </c>
      <c r="V1589">
        <f t="shared" si="147"/>
        <v>1</v>
      </c>
      <c r="W1589">
        <f t="shared" si="148"/>
        <v>4</v>
      </c>
      <c r="X1589" t="str">
        <f t="shared" si="149"/>
        <v>514</v>
      </c>
      <c r="Y1589" t="str">
        <f>IF(Table1[[#This Row],[RFM_Score]]="555","Champion", IF(AND(J1589&gt;=4,V1589&gt;=4),"Loyal", IF(U1589&lt;=2,"At Risk", IF(W1589&gt;=4,"Potential Loyalist","Others"))))</f>
        <v>Potential Loyalist</v>
      </c>
    </row>
    <row r="1590" spans="1:25">
      <c r="A1590" t="s">
        <v>3229</v>
      </c>
      <c r="B1590">
        <v>62</v>
      </c>
      <c r="C1590" t="s">
        <v>19</v>
      </c>
      <c r="D1590" t="s">
        <v>49</v>
      </c>
      <c r="E1590" s="6" t="s">
        <v>13660</v>
      </c>
      <c r="F1590" t="s">
        <v>37</v>
      </c>
      <c r="G1590">
        <v>4</v>
      </c>
      <c r="H1590">
        <v>0</v>
      </c>
      <c r="I1590">
        <v>45</v>
      </c>
      <c r="J1590">
        <v>1</v>
      </c>
      <c r="K1590">
        <v>310.73</v>
      </c>
      <c r="L1590" t="str">
        <f t="shared" si="144"/>
        <v/>
      </c>
      <c r="M1590">
        <v>4</v>
      </c>
      <c r="N1590" t="str">
        <f t="shared" si="145"/>
        <v/>
      </c>
      <c r="O1590">
        <v>28</v>
      </c>
      <c r="P1590" s="11">
        <v>0</v>
      </c>
      <c r="Q1590" s="11">
        <v>2.2222222222222199E-2</v>
      </c>
      <c r="R1590" s="12">
        <v>77.682500000000005</v>
      </c>
      <c r="S1590" t="s">
        <v>22</v>
      </c>
      <c r="T1590">
        <v>0</v>
      </c>
      <c r="U1590">
        <f t="shared" si="146"/>
        <v>4</v>
      </c>
      <c r="V1590">
        <f t="shared" si="147"/>
        <v>1</v>
      </c>
      <c r="W1590">
        <f t="shared" si="148"/>
        <v>4</v>
      </c>
      <c r="X1590" t="str">
        <f t="shared" si="149"/>
        <v>414</v>
      </c>
      <c r="Y1590" t="str">
        <f>IF(Table1[[#This Row],[RFM_Score]]="555","Champion", IF(AND(J1590&gt;=4,V1590&gt;=4),"Loyal", IF(U1590&lt;=2,"At Risk", IF(W1590&gt;=4,"Potential Loyalist","Others"))))</f>
        <v>Potential Loyalist</v>
      </c>
    </row>
    <row r="1591" spans="1:25">
      <c r="A1591" t="s">
        <v>6852</v>
      </c>
      <c r="B1591">
        <v>37</v>
      </c>
      <c r="C1591" t="s">
        <v>19</v>
      </c>
      <c r="D1591" t="s">
        <v>20</v>
      </c>
      <c r="E1591" s="6" t="s">
        <v>13661</v>
      </c>
      <c r="F1591" t="s">
        <v>60</v>
      </c>
      <c r="G1591">
        <v>1</v>
      </c>
      <c r="H1591">
        <v>0</v>
      </c>
      <c r="I1591">
        <v>58</v>
      </c>
      <c r="J1591">
        <v>3</v>
      </c>
      <c r="K1591">
        <v>310.14999999999998</v>
      </c>
      <c r="L1591" t="str">
        <f t="shared" si="144"/>
        <v/>
      </c>
      <c r="M1591">
        <v>4</v>
      </c>
      <c r="N1591" t="str">
        <f t="shared" si="145"/>
        <v/>
      </c>
      <c r="O1591">
        <v>1</v>
      </c>
      <c r="P1591" s="11">
        <v>0</v>
      </c>
      <c r="Q1591" s="11">
        <v>5.1724137931034399E-2</v>
      </c>
      <c r="R1591" s="12">
        <v>77.537499999999994</v>
      </c>
      <c r="S1591" t="s">
        <v>22</v>
      </c>
      <c r="T1591">
        <v>1</v>
      </c>
      <c r="U1591">
        <f t="shared" si="146"/>
        <v>5</v>
      </c>
      <c r="V1591">
        <f t="shared" si="147"/>
        <v>1</v>
      </c>
      <c r="W1591">
        <f t="shared" si="148"/>
        <v>4</v>
      </c>
      <c r="X1591" t="str">
        <f t="shared" si="149"/>
        <v>514</v>
      </c>
      <c r="Y1591" t="str">
        <f>IF(Table1[[#This Row],[RFM_Score]]="555","Champion", IF(AND(J1591&gt;=4,V1591&gt;=4),"Loyal", IF(U1591&lt;=2,"At Risk", IF(W1591&gt;=4,"Potential Loyalist","Others"))))</f>
        <v>Potential Loyalist</v>
      </c>
    </row>
    <row r="1592" spans="1:25">
      <c r="A1592" t="s">
        <v>8731</v>
      </c>
      <c r="B1592">
        <v>34</v>
      </c>
      <c r="C1592" t="s">
        <v>19</v>
      </c>
      <c r="D1592" t="s">
        <v>25</v>
      </c>
      <c r="E1592" s="6" t="s">
        <v>13662</v>
      </c>
      <c r="F1592" t="s">
        <v>26</v>
      </c>
      <c r="G1592">
        <v>1</v>
      </c>
      <c r="H1592">
        <v>0</v>
      </c>
      <c r="I1592">
        <v>40</v>
      </c>
      <c r="J1592">
        <v>5</v>
      </c>
      <c r="K1592">
        <v>309.87</v>
      </c>
      <c r="L1592" t="str">
        <f t="shared" si="144"/>
        <v/>
      </c>
      <c r="M1592">
        <v>4</v>
      </c>
      <c r="N1592" t="str">
        <f t="shared" si="145"/>
        <v/>
      </c>
      <c r="O1592">
        <v>23</v>
      </c>
      <c r="P1592" s="11">
        <v>0</v>
      </c>
      <c r="Q1592" s="11">
        <v>0.125</v>
      </c>
      <c r="R1592" s="12">
        <v>77.467500000000001</v>
      </c>
      <c r="S1592" t="s">
        <v>22</v>
      </c>
      <c r="T1592">
        <v>0</v>
      </c>
      <c r="U1592">
        <f t="shared" si="146"/>
        <v>4</v>
      </c>
      <c r="V1592">
        <f t="shared" si="147"/>
        <v>1</v>
      </c>
      <c r="W1592">
        <f t="shared" si="148"/>
        <v>4</v>
      </c>
      <c r="X1592" t="str">
        <f t="shared" si="149"/>
        <v>414</v>
      </c>
      <c r="Y1592" t="str">
        <f>IF(Table1[[#This Row],[RFM_Score]]="555","Champion", IF(AND(J1592&gt;=4,V1592&gt;=4),"Loyal", IF(U1592&lt;=2,"At Risk", IF(W1592&gt;=4,"Potential Loyalist","Others"))))</f>
        <v>Potential Loyalist</v>
      </c>
    </row>
    <row r="1593" spans="1:25">
      <c r="A1593" t="s">
        <v>3774</v>
      </c>
      <c r="B1593">
        <v>33</v>
      </c>
      <c r="C1593" t="s">
        <v>24</v>
      </c>
      <c r="D1593" t="s">
        <v>25</v>
      </c>
      <c r="E1593" s="6" t="s">
        <v>13663</v>
      </c>
      <c r="F1593" t="s">
        <v>30</v>
      </c>
      <c r="G1593">
        <v>5</v>
      </c>
      <c r="H1593">
        <v>1</v>
      </c>
      <c r="I1593">
        <v>51</v>
      </c>
      <c r="J1593">
        <v>1</v>
      </c>
      <c r="K1593">
        <v>308.91000000000003</v>
      </c>
      <c r="L1593" t="str">
        <f t="shared" si="144"/>
        <v/>
      </c>
      <c r="M1593">
        <v>4</v>
      </c>
      <c r="N1593" t="str">
        <f t="shared" si="145"/>
        <v/>
      </c>
      <c r="O1593">
        <v>21</v>
      </c>
      <c r="P1593" s="11">
        <v>0.2</v>
      </c>
      <c r="Q1593" s="11">
        <v>1.9607843137254902E-2</v>
      </c>
      <c r="R1593" s="12">
        <v>77.227500000000006</v>
      </c>
      <c r="S1593" t="s">
        <v>22</v>
      </c>
      <c r="T1593">
        <v>0</v>
      </c>
      <c r="U1593">
        <f t="shared" si="146"/>
        <v>4</v>
      </c>
      <c r="V1593">
        <f t="shared" si="147"/>
        <v>1</v>
      </c>
      <c r="W1593">
        <f t="shared" si="148"/>
        <v>4</v>
      </c>
      <c r="X1593" t="str">
        <f t="shared" si="149"/>
        <v>414</v>
      </c>
      <c r="Y1593" t="str">
        <f>IF(Table1[[#This Row],[RFM_Score]]="555","Champion", IF(AND(J1593&gt;=4,V1593&gt;=4),"Loyal", IF(U1593&lt;=2,"At Risk", IF(W1593&gt;=4,"Potential Loyalist","Others"))))</f>
        <v>Potential Loyalist</v>
      </c>
    </row>
    <row r="1594" spans="1:25">
      <c r="A1594" t="s">
        <v>9477</v>
      </c>
      <c r="B1594">
        <v>18</v>
      </c>
      <c r="C1594" t="s">
        <v>24</v>
      </c>
      <c r="D1594" t="s">
        <v>25</v>
      </c>
      <c r="E1594" s="6" t="s">
        <v>13664</v>
      </c>
      <c r="F1594" t="s">
        <v>26</v>
      </c>
      <c r="G1594">
        <v>3</v>
      </c>
      <c r="H1594">
        <v>1</v>
      </c>
      <c r="I1594">
        <v>61</v>
      </c>
      <c r="J1594">
        <v>0</v>
      </c>
      <c r="K1594">
        <v>308.41000000000003</v>
      </c>
      <c r="L1594" t="str">
        <f t="shared" si="144"/>
        <v/>
      </c>
      <c r="M1594">
        <v>4</v>
      </c>
      <c r="N1594" t="str">
        <f t="shared" si="145"/>
        <v/>
      </c>
      <c r="O1594">
        <v>36</v>
      </c>
      <c r="P1594" s="11">
        <v>0.33333333333333298</v>
      </c>
      <c r="Q1594" s="11">
        <v>0</v>
      </c>
      <c r="R1594" s="12">
        <v>77.102500000000006</v>
      </c>
      <c r="S1594" t="s">
        <v>22</v>
      </c>
      <c r="T1594">
        <v>0</v>
      </c>
      <c r="U1594">
        <f t="shared" si="146"/>
        <v>4</v>
      </c>
      <c r="V1594">
        <f t="shared" si="147"/>
        <v>1</v>
      </c>
      <c r="W1594">
        <f t="shared" si="148"/>
        <v>4</v>
      </c>
      <c r="X1594" t="str">
        <f t="shared" si="149"/>
        <v>414</v>
      </c>
      <c r="Y1594" t="str">
        <f>IF(Table1[[#This Row],[RFM_Score]]="555","Champion", IF(AND(J1594&gt;=4,V1594&gt;=4),"Loyal", IF(U1594&lt;=2,"At Risk", IF(W1594&gt;=4,"Potential Loyalist","Others"))))</f>
        <v>Potential Loyalist</v>
      </c>
    </row>
    <row r="1595" spans="1:25">
      <c r="A1595" t="s">
        <v>215</v>
      </c>
      <c r="B1595">
        <v>31</v>
      </c>
      <c r="C1595" t="s">
        <v>24</v>
      </c>
      <c r="D1595" t="s">
        <v>46</v>
      </c>
      <c r="E1595" s="6" t="s">
        <v>13665</v>
      </c>
      <c r="F1595" t="s">
        <v>21</v>
      </c>
      <c r="G1595">
        <v>4</v>
      </c>
      <c r="H1595">
        <v>0</v>
      </c>
      <c r="I1595">
        <v>44</v>
      </c>
      <c r="J1595">
        <v>2</v>
      </c>
      <c r="K1595">
        <v>307.83999999999997</v>
      </c>
      <c r="L1595" t="str">
        <f t="shared" si="144"/>
        <v/>
      </c>
      <c r="M1595">
        <v>4</v>
      </c>
      <c r="N1595" t="str">
        <f t="shared" si="145"/>
        <v/>
      </c>
      <c r="O1595">
        <v>7</v>
      </c>
      <c r="P1595" s="11">
        <v>0</v>
      </c>
      <c r="Q1595" s="11">
        <v>4.54545454545454E-2</v>
      </c>
      <c r="R1595" s="12">
        <v>76.959999999999994</v>
      </c>
      <c r="S1595" t="s">
        <v>22</v>
      </c>
      <c r="T1595">
        <v>0</v>
      </c>
      <c r="U1595">
        <f t="shared" si="146"/>
        <v>5</v>
      </c>
      <c r="V1595">
        <f t="shared" si="147"/>
        <v>1</v>
      </c>
      <c r="W1595">
        <f t="shared" si="148"/>
        <v>4</v>
      </c>
      <c r="X1595" t="str">
        <f t="shared" si="149"/>
        <v>514</v>
      </c>
      <c r="Y1595" t="str">
        <f>IF(Table1[[#This Row],[RFM_Score]]="555","Champion", IF(AND(J1595&gt;=4,V1595&gt;=4),"Loyal", IF(U1595&lt;=2,"At Risk", IF(W1595&gt;=4,"Potential Loyalist","Others"))))</f>
        <v>Potential Loyalist</v>
      </c>
    </row>
    <row r="1596" spans="1:25">
      <c r="A1596" t="s">
        <v>7607</v>
      </c>
      <c r="B1596">
        <v>21</v>
      </c>
      <c r="C1596" t="s">
        <v>24</v>
      </c>
      <c r="D1596" t="s">
        <v>25</v>
      </c>
      <c r="E1596" s="6" t="s">
        <v>13666</v>
      </c>
      <c r="F1596" t="s">
        <v>37</v>
      </c>
      <c r="G1596">
        <v>3</v>
      </c>
      <c r="H1596">
        <v>0</v>
      </c>
      <c r="I1596">
        <v>67</v>
      </c>
      <c r="J1596">
        <v>4</v>
      </c>
      <c r="K1596">
        <v>307.32</v>
      </c>
      <c r="L1596" t="str">
        <f t="shared" si="144"/>
        <v/>
      </c>
      <c r="M1596">
        <v>4</v>
      </c>
      <c r="N1596" t="str">
        <f t="shared" si="145"/>
        <v/>
      </c>
      <c r="O1596">
        <v>50</v>
      </c>
      <c r="P1596" s="11">
        <v>0</v>
      </c>
      <c r="Q1596" s="11">
        <v>5.9701492537313397E-2</v>
      </c>
      <c r="R1596" s="12">
        <v>76.83</v>
      </c>
      <c r="S1596" t="s">
        <v>22</v>
      </c>
      <c r="T1596">
        <v>0</v>
      </c>
      <c r="U1596">
        <f t="shared" si="146"/>
        <v>3</v>
      </c>
      <c r="V1596">
        <f t="shared" si="147"/>
        <v>1</v>
      </c>
      <c r="W1596">
        <f t="shared" si="148"/>
        <v>4</v>
      </c>
      <c r="X1596" t="str">
        <f t="shared" si="149"/>
        <v>314</v>
      </c>
      <c r="Y1596" t="str">
        <f>IF(Table1[[#This Row],[RFM_Score]]="555","Champion", IF(AND(J1596&gt;=4,V1596&gt;=4),"Loyal", IF(U1596&lt;=2,"At Risk", IF(W1596&gt;=4,"Potential Loyalist","Others"))))</f>
        <v>Potential Loyalist</v>
      </c>
    </row>
    <row r="1597" spans="1:25">
      <c r="A1597" t="s">
        <v>2475</v>
      </c>
      <c r="B1597">
        <v>29</v>
      </c>
      <c r="C1597" t="s">
        <v>24</v>
      </c>
      <c r="D1597" t="s">
        <v>25</v>
      </c>
      <c r="E1597" s="6" t="s">
        <v>13667</v>
      </c>
      <c r="F1597" t="s">
        <v>21</v>
      </c>
      <c r="G1597">
        <v>4</v>
      </c>
      <c r="H1597">
        <v>0</v>
      </c>
      <c r="I1597">
        <v>38</v>
      </c>
      <c r="J1597">
        <v>1</v>
      </c>
      <c r="K1597">
        <v>307.10000000000002</v>
      </c>
      <c r="L1597" t="str">
        <f t="shared" si="144"/>
        <v/>
      </c>
      <c r="M1597">
        <v>4</v>
      </c>
      <c r="N1597" t="str">
        <f t="shared" si="145"/>
        <v/>
      </c>
      <c r="O1597">
        <v>17</v>
      </c>
      <c r="P1597" s="11">
        <v>0</v>
      </c>
      <c r="Q1597" s="11">
        <v>2.6315789473684199E-2</v>
      </c>
      <c r="R1597" s="12">
        <v>76.775000000000006</v>
      </c>
      <c r="S1597" t="s">
        <v>22</v>
      </c>
      <c r="T1597">
        <v>0</v>
      </c>
      <c r="U1597">
        <f t="shared" si="146"/>
        <v>5</v>
      </c>
      <c r="V1597">
        <f t="shared" si="147"/>
        <v>1</v>
      </c>
      <c r="W1597">
        <f t="shared" si="148"/>
        <v>4</v>
      </c>
      <c r="X1597" t="str">
        <f t="shared" si="149"/>
        <v>514</v>
      </c>
      <c r="Y1597" t="str">
        <f>IF(Table1[[#This Row],[RFM_Score]]="555","Champion", IF(AND(J1597&gt;=4,V1597&gt;=4),"Loyal", IF(U1597&lt;=2,"At Risk", IF(W1597&gt;=4,"Potential Loyalist","Others"))))</f>
        <v>Potential Loyalist</v>
      </c>
    </row>
    <row r="1598" spans="1:25">
      <c r="A1598" t="s">
        <v>3501</v>
      </c>
      <c r="B1598">
        <v>37</v>
      </c>
      <c r="C1598" t="s">
        <v>19</v>
      </c>
      <c r="D1598" t="s">
        <v>46</v>
      </c>
      <c r="E1598" s="6" t="s">
        <v>13668</v>
      </c>
      <c r="F1598" t="s">
        <v>37</v>
      </c>
      <c r="G1598">
        <v>3</v>
      </c>
      <c r="H1598">
        <v>1</v>
      </c>
      <c r="I1598">
        <v>42</v>
      </c>
      <c r="J1598">
        <v>1</v>
      </c>
      <c r="K1598">
        <v>307.04000000000002</v>
      </c>
      <c r="L1598" t="str">
        <f t="shared" si="144"/>
        <v/>
      </c>
      <c r="M1598">
        <v>4</v>
      </c>
      <c r="N1598" t="str">
        <f t="shared" si="145"/>
        <v/>
      </c>
      <c r="O1598">
        <v>2</v>
      </c>
      <c r="P1598" s="11">
        <v>0.33333333333333298</v>
      </c>
      <c r="Q1598" s="11">
        <v>2.3809523809523801E-2</v>
      </c>
      <c r="R1598" s="12">
        <v>76.760000000000005</v>
      </c>
      <c r="S1598" t="s">
        <v>22</v>
      </c>
      <c r="T1598">
        <v>0</v>
      </c>
      <c r="U1598">
        <f t="shared" si="146"/>
        <v>5</v>
      </c>
      <c r="V1598">
        <f t="shared" si="147"/>
        <v>1</v>
      </c>
      <c r="W1598">
        <f t="shared" si="148"/>
        <v>4</v>
      </c>
      <c r="X1598" t="str">
        <f t="shared" si="149"/>
        <v>514</v>
      </c>
      <c r="Y1598" t="str">
        <f>IF(Table1[[#This Row],[RFM_Score]]="555","Champion", IF(AND(J1598&gt;=4,V1598&gt;=4),"Loyal", IF(U1598&lt;=2,"At Risk", IF(W1598&gt;=4,"Potential Loyalist","Others"))))</f>
        <v>Potential Loyalist</v>
      </c>
    </row>
    <row r="1599" spans="1:25">
      <c r="A1599" t="s">
        <v>2863</v>
      </c>
      <c r="B1599">
        <v>49</v>
      </c>
      <c r="C1599" t="s">
        <v>24</v>
      </c>
      <c r="D1599" t="s">
        <v>49</v>
      </c>
      <c r="E1599" s="6" t="s">
        <v>13669</v>
      </c>
      <c r="F1599" t="s">
        <v>21</v>
      </c>
      <c r="G1599">
        <v>4</v>
      </c>
      <c r="H1599">
        <v>0</v>
      </c>
      <c r="I1599">
        <v>48</v>
      </c>
      <c r="J1599">
        <v>1</v>
      </c>
      <c r="K1599">
        <v>305.76</v>
      </c>
      <c r="L1599" t="str">
        <f t="shared" si="144"/>
        <v/>
      </c>
      <c r="M1599">
        <v>4</v>
      </c>
      <c r="N1599" t="str">
        <f t="shared" si="145"/>
        <v/>
      </c>
      <c r="O1599">
        <v>12</v>
      </c>
      <c r="P1599" s="11">
        <v>0</v>
      </c>
      <c r="Q1599" s="11">
        <v>2.0833333333333301E-2</v>
      </c>
      <c r="R1599" s="12">
        <v>76.44</v>
      </c>
      <c r="S1599" t="s">
        <v>22</v>
      </c>
      <c r="T1599">
        <v>0</v>
      </c>
      <c r="U1599">
        <f t="shared" si="146"/>
        <v>5</v>
      </c>
      <c r="V1599">
        <f t="shared" si="147"/>
        <v>1</v>
      </c>
      <c r="W1599">
        <f t="shared" si="148"/>
        <v>4</v>
      </c>
      <c r="X1599" t="str">
        <f t="shared" si="149"/>
        <v>514</v>
      </c>
      <c r="Y1599" t="str">
        <f>IF(Table1[[#This Row],[RFM_Score]]="555","Champion", IF(AND(J1599&gt;=4,V1599&gt;=4),"Loyal", IF(U1599&lt;=2,"At Risk", IF(W1599&gt;=4,"Potential Loyalist","Others"))))</f>
        <v>Potential Loyalist</v>
      </c>
    </row>
    <row r="1600" spans="1:25">
      <c r="A1600" t="s">
        <v>11510</v>
      </c>
      <c r="B1600">
        <v>33</v>
      </c>
      <c r="C1600" t="s">
        <v>24</v>
      </c>
      <c r="D1600" t="s">
        <v>25</v>
      </c>
      <c r="E1600" s="6" t="s">
        <v>13670</v>
      </c>
      <c r="F1600" t="s">
        <v>30</v>
      </c>
      <c r="G1600">
        <v>2</v>
      </c>
      <c r="H1600">
        <v>1</v>
      </c>
      <c r="I1600">
        <v>55</v>
      </c>
      <c r="J1600">
        <v>4</v>
      </c>
      <c r="K1600">
        <v>305.73</v>
      </c>
      <c r="L1600" t="str">
        <f t="shared" si="144"/>
        <v/>
      </c>
      <c r="M1600">
        <v>4</v>
      </c>
      <c r="N1600" t="str">
        <f t="shared" si="145"/>
        <v/>
      </c>
      <c r="O1600">
        <v>12</v>
      </c>
      <c r="P1600" s="11">
        <v>0.5</v>
      </c>
      <c r="Q1600" s="11">
        <v>7.2727272727272696E-2</v>
      </c>
      <c r="R1600" s="12">
        <v>76.432500000000005</v>
      </c>
      <c r="S1600" t="s">
        <v>22</v>
      </c>
      <c r="T1600">
        <v>0</v>
      </c>
      <c r="U1600">
        <f t="shared" si="146"/>
        <v>5</v>
      </c>
      <c r="V1600">
        <f t="shared" si="147"/>
        <v>1</v>
      </c>
      <c r="W1600">
        <f t="shared" si="148"/>
        <v>4</v>
      </c>
      <c r="X1600" t="str">
        <f t="shared" si="149"/>
        <v>514</v>
      </c>
      <c r="Y1600" t="str">
        <f>IF(Table1[[#This Row],[RFM_Score]]="555","Champion", IF(AND(J1600&gt;=4,V1600&gt;=4),"Loyal", IF(U1600&lt;=2,"At Risk", IF(W1600&gt;=4,"Potential Loyalist","Others"))))</f>
        <v>Potential Loyalist</v>
      </c>
    </row>
    <row r="1601" spans="1:25">
      <c r="A1601" t="s">
        <v>9663</v>
      </c>
      <c r="B1601">
        <v>37</v>
      </c>
      <c r="C1601" t="s">
        <v>24</v>
      </c>
      <c r="D1601" t="s">
        <v>35</v>
      </c>
      <c r="E1601" s="6" t="s">
        <v>13671</v>
      </c>
      <c r="F1601" t="s">
        <v>26</v>
      </c>
      <c r="G1601">
        <v>1</v>
      </c>
      <c r="H1601">
        <v>1</v>
      </c>
      <c r="I1601">
        <v>53</v>
      </c>
      <c r="J1601">
        <v>5</v>
      </c>
      <c r="K1601">
        <v>305.49</v>
      </c>
      <c r="L1601" t="str">
        <f t="shared" si="144"/>
        <v/>
      </c>
      <c r="M1601">
        <v>4</v>
      </c>
      <c r="N1601" t="str">
        <f t="shared" si="145"/>
        <v/>
      </c>
      <c r="O1601">
        <v>36</v>
      </c>
      <c r="P1601" s="11">
        <v>1</v>
      </c>
      <c r="Q1601" s="11">
        <v>9.4339622641509399E-2</v>
      </c>
      <c r="R1601" s="12">
        <v>76.372500000000002</v>
      </c>
      <c r="S1601" t="s">
        <v>22</v>
      </c>
      <c r="T1601">
        <v>0</v>
      </c>
      <c r="U1601">
        <f t="shared" si="146"/>
        <v>4</v>
      </c>
      <c r="V1601">
        <f t="shared" si="147"/>
        <v>1</v>
      </c>
      <c r="W1601">
        <f t="shared" si="148"/>
        <v>4</v>
      </c>
      <c r="X1601" t="str">
        <f t="shared" si="149"/>
        <v>414</v>
      </c>
      <c r="Y1601" t="str">
        <f>IF(Table1[[#This Row],[RFM_Score]]="555","Champion", IF(AND(J1601&gt;=4,V1601&gt;=4),"Loyal", IF(U1601&lt;=2,"At Risk", IF(W1601&gt;=4,"Potential Loyalist","Others"))))</f>
        <v>Potential Loyalist</v>
      </c>
    </row>
    <row r="1602" spans="1:25">
      <c r="A1602" t="s">
        <v>3823</v>
      </c>
      <c r="B1602">
        <v>38</v>
      </c>
      <c r="C1602" t="s">
        <v>24</v>
      </c>
      <c r="D1602" t="s">
        <v>41</v>
      </c>
      <c r="E1602" s="6" t="s">
        <v>13672</v>
      </c>
      <c r="F1602" t="s">
        <v>21</v>
      </c>
      <c r="G1602">
        <v>2</v>
      </c>
      <c r="H1602">
        <v>0</v>
      </c>
      <c r="I1602">
        <v>50</v>
      </c>
      <c r="J1602">
        <v>3</v>
      </c>
      <c r="K1602">
        <v>305.16000000000003</v>
      </c>
      <c r="L1602" t="str">
        <f t="shared" ref="L1602:L1665" si="150">IF(OR(K1602&lt;$AC$10, K1602&gt;$AC$11), "OUTLIER", "")</f>
        <v/>
      </c>
      <c r="M1602">
        <v>4</v>
      </c>
      <c r="N1602" t="str">
        <f t="shared" ref="N1602:N1665" si="151">IF(OR(M1602&lt;$AC$16, M1602&gt;$AC$17), "OUTLIER", "")</f>
        <v/>
      </c>
      <c r="O1602">
        <v>60</v>
      </c>
      <c r="P1602" s="11">
        <v>0</v>
      </c>
      <c r="Q1602" s="11">
        <v>0.06</v>
      </c>
      <c r="R1602" s="12">
        <v>76.290000000000006</v>
      </c>
      <c r="S1602" t="s">
        <v>22</v>
      </c>
      <c r="T1602">
        <v>0</v>
      </c>
      <c r="U1602">
        <f t="shared" ref="U1602:U1665" si="152">IF(O1602&lt;=20,5,IF(O1602&lt;=40,4,IF(O1602&lt;=70,3,IF(O1602&lt;=100,2,1))))</f>
        <v>3</v>
      </c>
      <c r="V1602">
        <f t="shared" ref="V1602:V1665" si="153">IF(M1602&gt;=11,5,IF(M1602&gt;=9,4,IF(M1602&gt;=7,3,IF(M1602&gt;=5,2,1))))</f>
        <v>1</v>
      </c>
      <c r="W1602">
        <f t="shared" ref="W1602:W1665" si="154">IF(K1602&gt;=500,5,IF(K1602&gt;=300,4,IF(K1602&gt;=150,3,IF(K1602&gt;=50,2,1))))</f>
        <v>4</v>
      </c>
      <c r="X1602" t="str">
        <f t="shared" ref="X1602:X1665" si="155">U1602 &amp; V1602 &amp; W1602</f>
        <v>314</v>
      </c>
      <c r="Y1602" t="str">
        <f>IF(Table1[[#This Row],[RFM_Score]]="555","Champion", IF(AND(J1602&gt;=4,V1602&gt;=4),"Loyal", IF(U1602&lt;=2,"At Risk", IF(W1602&gt;=4,"Potential Loyalist","Others"))))</f>
        <v>Potential Loyalist</v>
      </c>
    </row>
    <row r="1603" spans="1:25">
      <c r="A1603" t="s">
        <v>2082</v>
      </c>
      <c r="B1603">
        <v>48</v>
      </c>
      <c r="C1603" t="s">
        <v>19</v>
      </c>
      <c r="D1603" t="s">
        <v>25</v>
      </c>
      <c r="E1603" s="6" t="s">
        <v>13673</v>
      </c>
      <c r="F1603" t="s">
        <v>26</v>
      </c>
      <c r="G1603">
        <v>3</v>
      </c>
      <c r="H1603">
        <v>2</v>
      </c>
      <c r="I1603">
        <v>46</v>
      </c>
      <c r="J1603">
        <v>2</v>
      </c>
      <c r="K1603">
        <v>304.64</v>
      </c>
      <c r="L1603" t="str">
        <f t="shared" si="150"/>
        <v/>
      </c>
      <c r="M1603">
        <v>4</v>
      </c>
      <c r="N1603" t="str">
        <f t="shared" si="151"/>
        <v/>
      </c>
      <c r="O1603">
        <v>2</v>
      </c>
      <c r="P1603" s="11">
        <v>0.66666666666666596</v>
      </c>
      <c r="Q1603" s="11">
        <v>4.3478260869565202E-2</v>
      </c>
      <c r="R1603" s="12">
        <v>76.16</v>
      </c>
      <c r="S1603" t="s">
        <v>22</v>
      </c>
      <c r="T1603">
        <v>0</v>
      </c>
      <c r="U1603">
        <f t="shared" si="152"/>
        <v>5</v>
      </c>
      <c r="V1603">
        <f t="shared" si="153"/>
        <v>1</v>
      </c>
      <c r="W1603">
        <f t="shared" si="154"/>
        <v>4</v>
      </c>
      <c r="X1603" t="str">
        <f t="shared" si="155"/>
        <v>514</v>
      </c>
      <c r="Y1603" t="str">
        <f>IF(Table1[[#This Row],[RFM_Score]]="555","Champion", IF(AND(J1603&gt;=4,V1603&gt;=4),"Loyal", IF(U1603&lt;=2,"At Risk", IF(W1603&gt;=4,"Potential Loyalist","Others"))))</f>
        <v>Potential Loyalist</v>
      </c>
    </row>
    <row r="1604" spans="1:25">
      <c r="A1604" t="s">
        <v>3620</v>
      </c>
      <c r="B1604">
        <v>20</v>
      </c>
      <c r="C1604" t="s">
        <v>19</v>
      </c>
      <c r="D1604" t="s">
        <v>25</v>
      </c>
      <c r="E1604" s="6" t="s">
        <v>13674</v>
      </c>
      <c r="F1604" t="s">
        <v>37</v>
      </c>
      <c r="G1604">
        <v>4</v>
      </c>
      <c r="H1604">
        <v>2</v>
      </c>
      <c r="I1604">
        <v>51</v>
      </c>
      <c r="J1604">
        <v>3</v>
      </c>
      <c r="K1604">
        <v>302.8</v>
      </c>
      <c r="L1604" t="str">
        <f t="shared" si="150"/>
        <v/>
      </c>
      <c r="M1604">
        <v>4</v>
      </c>
      <c r="N1604" t="str">
        <f t="shared" si="151"/>
        <v/>
      </c>
      <c r="O1604">
        <v>39</v>
      </c>
      <c r="P1604" s="11">
        <v>0.5</v>
      </c>
      <c r="Q1604" s="11">
        <v>5.8823529411764698E-2</v>
      </c>
      <c r="R1604" s="12">
        <v>75.7</v>
      </c>
      <c r="S1604" t="s">
        <v>22</v>
      </c>
      <c r="T1604">
        <v>0</v>
      </c>
      <c r="U1604">
        <f t="shared" si="152"/>
        <v>4</v>
      </c>
      <c r="V1604">
        <f t="shared" si="153"/>
        <v>1</v>
      </c>
      <c r="W1604">
        <f t="shared" si="154"/>
        <v>4</v>
      </c>
      <c r="X1604" t="str">
        <f t="shared" si="155"/>
        <v>414</v>
      </c>
      <c r="Y1604" t="str">
        <f>IF(Table1[[#This Row],[RFM_Score]]="555","Champion", IF(AND(J1604&gt;=4,V1604&gt;=4),"Loyal", IF(U1604&lt;=2,"At Risk", IF(W1604&gt;=4,"Potential Loyalist","Others"))))</f>
        <v>Potential Loyalist</v>
      </c>
    </row>
    <row r="1605" spans="1:25">
      <c r="A1605" t="s">
        <v>2771</v>
      </c>
      <c r="B1605">
        <v>58</v>
      </c>
      <c r="C1605" t="s">
        <v>19</v>
      </c>
      <c r="D1605" t="s">
        <v>29</v>
      </c>
      <c r="E1605" s="6" t="s">
        <v>13675</v>
      </c>
      <c r="F1605" t="s">
        <v>26</v>
      </c>
      <c r="G1605">
        <v>3</v>
      </c>
      <c r="H1605">
        <v>1</v>
      </c>
      <c r="I1605">
        <v>45</v>
      </c>
      <c r="J1605">
        <v>2</v>
      </c>
      <c r="K1605">
        <v>302.66000000000003</v>
      </c>
      <c r="L1605" t="str">
        <f t="shared" si="150"/>
        <v/>
      </c>
      <c r="M1605">
        <v>4</v>
      </c>
      <c r="N1605" t="str">
        <f t="shared" si="151"/>
        <v/>
      </c>
      <c r="O1605">
        <v>1</v>
      </c>
      <c r="P1605" s="11">
        <v>0.33333333333333298</v>
      </c>
      <c r="Q1605" s="11">
        <v>4.4444444444444398E-2</v>
      </c>
      <c r="R1605" s="12">
        <v>75.665000000000006</v>
      </c>
      <c r="S1605" t="s">
        <v>22</v>
      </c>
      <c r="T1605">
        <v>0</v>
      </c>
      <c r="U1605">
        <f t="shared" si="152"/>
        <v>5</v>
      </c>
      <c r="V1605">
        <f t="shared" si="153"/>
        <v>1</v>
      </c>
      <c r="W1605">
        <f t="shared" si="154"/>
        <v>4</v>
      </c>
      <c r="X1605" t="str">
        <f t="shared" si="155"/>
        <v>514</v>
      </c>
      <c r="Y1605" t="str">
        <f>IF(Table1[[#This Row],[RFM_Score]]="555","Champion", IF(AND(J1605&gt;=4,V1605&gt;=4),"Loyal", IF(U1605&lt;=2,"At Risk", IF(W1605&gt;=4,"Potential Loyalist","Others"))))</f>
        <v>Potential Loyalist</v>
      </c>
    </row>
    <row r="1606" spans="1:25">
      <c r="A1606" t="s">
        <v>1889</v>
      </c>
      <c r="B1606">
        <v>20</v>
      </c>
      <c r="C1606" t="s">
        <v>24</v>
      </c>
      <c r="D1606" t="s">
        <v>25</v>
      </c>
      <c r="E1606" s="6" t="s">
        <v>13676</v>
      </c>
      <c r="F1606" t="s">
        <v>37</v>
      </c>
      <c r="G1606">
        <v>6</v>
      </c>
      <c r="H1606">
        <v>3</v>
      </c>
      <c r="I1606">
        <v>53</v>
      </c>
      <c r="J1606">
        <v>0</v>
      </c>
      <c r="K1606">
        <v>302.05</v>
      </c>
      <c r="L1606" t="str">
        <f t="shared" si="150"/>
        <v/>
      </c>
      <c r="M1606">
        <v>4</v>
      </c>
      <c r="N1606" t="str">
        <f t="shared" si="151"/>
        <v/>
      </c>
      <c r="O1606">
        <v>6</v>
      </c>
      <c r="P1606" s="11">
        <v>0.5</v>
      </c>
      <c r="Q1606" s="11">
        <v>0</v>
      </c>
      <c r="R1606" s="12">
        <v>75.512500000000003</v>
      </c>
      <c r="S1606" t="s">
        <v>22</v>
      </c>
      <c r="T1606">
        <v>0</v>
      </c>
      <c r="U1606">
        <f t="shared" si="152"/>
        <v>5</v>
      </c>
      <c r="V1606">
        <f t="shared" si="153"/>
        <v>1</v>
      </c>
      <c r="W1606">
        <f t="shared" si="154"/>
        <v>4</v>
      </c>
      <c r="X1606" t="str">
        <f t="shared" si="155"/>
        <v>514</v>
      </c>
      <c r="Y1606" t="str">
        <f>IF(Table1[[#This Row],[RFM_Score]]="555","Champion", IF(AND(J1606&gt;=4,V1606&gt;=4),"Loyal", IF(U1606&lt;=2,"At Risk", IF(W1606&gt;=4,"Potential Loyalist","Others"))))</f>
        <v>Potential Loyalist</v>
      </c>
    </row>
    <row r="1607" spans="1:25">
      <c r="A1607" t="s">
        <v>6384</v>
      </c>
      <c r="B1607">
        <v>50</v>
      </c>
      <c r="C1607" t="s">
        <v>24</v>
      </c>
      <c r="D1607" t="s">
        <v>25</v>
      </c>
      <c r="E1607" s="6" t="s">
        <v>13677</v>
      </c>
      <c r="F1607" t="s">
        <v>26</v>
      </c>
      <c r="G1607">
        <v>3</v>
      </c>
      <c r="H1607">
        <v>0</v>
      </c>
      <c r="I1607">
        <v>49</v>
      </c>
      <c r="J1607">
        <v>5</v>
      </c>
      <c r="K1607">
        <v>302.02</v>
      </c>
      <c r="L1607" t="str">
        <f t="shared" si="150"/>
        <v/>
      </c>
      <c r="M1607">
        <v>4</v>
      </c>
      <c r="N1607" t="str">
        <f t="shared" si="151"/>
        <v/>
      </c>
      <c r="O1607">
        <v>72</v>
      </c>
      <c r="P1607" s="11">
        <v>0</v>
      </c>
      <c r="Q1607" s="11">
        <v>0.10204081632653</v>
      </c>
      <c r="R1607" s="12">
        <v>75.504999999999995</v>
      </c>
      <c r="S1607" t="s">
        <v>22</v>
      </c>
      <c r="T1607">
        <v>0</v>
      </c>
      <c r="U1607">
        <f t="shared" si="152"/>
        <v>2</v>
      </c>
      <c r="V1607">
        <f t="shared" si="153"/>
        <v>1</v>
      </c>
      <c r="W1607">
        <f t="shared" si="154"/>
        <v>4</v>
      </c>
      <c r="X1607" t="str">
        <f t="shared" si="155"/>
        <v>214</v>
      </c>
      <c r="Y1607" t="str">
        <f>IF(Table1[[#This Row],[RFM_Score]]="555","Champion", IF(AND(J1607&gt;=4,V1607&gt;=4),"Loyal", IF(U1607&lt;=2,"At Risk", IF(W1607&gt;=4,"Potential Loyalist","Others"))))</f>
        <v>At Risk</v>
      </c>
    </row>
    <row r="1608" spans="1:25">
      <c r="A1608" t="s">
        <v>5092</v>
      </c>
      <c r="B1608">
        <v>21</v>
      </c>
      <c r="C1608" t="s">
        <v>24</v>
      </c>
      <c r="D1608" t="s">
        <v>29</v>
      </c>
      <c r="E1608" s="6" t="s">
        <v>13678</v>
      </c>
      <c r="F1608" t="s">
        <v>37</v>
      </c>
      <c r="G1608">
        <v>5</v>
      </c>
      <c r="H1608">
        <v>2</v>
      </c>
      <c r="I1608">
        <v>52</v>
      </c>
      <c r="J1608">
        <v>1</v>
      </c>
      <c r="K1608">
        <v>301.94</v>
      </c>
      <c r="L1608" t="str">
        <f t="shared" si="150"/>
        <v/>
      </c>
      <c r="M1608">
        <v>4</v>
      </c>
      <c r="N1608" t="str">
        <f t="shared" si="151"/>
        <v/>
      </c>
      <c r="O1608">
        <v>54</v>
      </c>
      <c r="P1608" s="11">
        <v>0.4</v>
      </c>
      <c r="Q1608" s="11">
        <v>1.9230769230769201E-2</v>
      </c>
      <c r="R1608" s="12">
        <v>75.484999999999999</v>
      </c>
      <c r="S1608" t="s">
        <v>22</v>
      </c>
      <c r="T1608">
        <v>0</v>
      </c>
      <c r="U1608">
        <f t="shared" si="152"/>
        <v>3</v>
      </c>
      <c r="V1608">
        <f t="shared" si="153"/>
        <v>1</v>
      </c>
      <c r="W1608">
        <f t="shared" si="154"/>
        <v>4</v>
      </c>
      <c r="X1608" t="str">
        <f t="shared" si="155"/>
        <v>314</v>
      </c>
      <c r="Y1608" t="str">
        <f>IF(Table1[[#This Row],[RFM_Score]]="555","Champion", IF(AND(J1608&gt;=4,V1608&gt;=4),"Loyal", IF(U1608&lt;=2,"At Risk", IF(W1608&gt;=4,"Potential Loyalist","Others"))))</f>
        <v>Potential Loyalist</v>
      </c>
    </row>
    <row r="1609" spans="1:25">
      <c r="A1609" t="s">
        <v>3659</v>
      </c>
      <c r="B1609">
        <v>18</v>
      </c>
      <c r="C1609" t="s">
        <v>19</v>
      </c>
      <c r="D1609" t="s">
        <v>41</v>
      </c>
      <c r="E1609" s="6" t="s">
        <v>13679</v>
      </c>
      <c r="F1609" t="s">
        <v>21</v>
      </c>
      <c r="G1609">
        <v>4</v>
      </c>
      <c r="H1609">
        <v>1</v>
      </c>
      <c r="I1609">
        <v>55</v>
      </c>
      <c r="J1609">
        <v>5</v>
      </c>
      <c r="K1609">
        <v>301.79000000000002</v>
      </c>
      <c r="L1609" t="str">
        <f t="shared" si="150"/>
        <v/>
      </c>
      <c r="M1609">
        <v>4</v>
      </c>
      <c r="N1609" t="str">
        <f t="shared" si="151"/>
        <v/>
      </c>
      <c r="O1609">
        <v>65</v>
      </c>
      <c r="P1609" s="11">
        <v>0.25</v>
      </c>
      <c r="Q1609" s="11">
        <v>9.0909090909090898E-2</v>
      </c>
      <c r="R1609" s="12">
        <v>75.447500000000005</v>
      </c>
      <c r="S1609" t="s">
        <v>22</v>
      </c>
      <c r="T1609">
        <v>0</v>
      </c>
      <c r="U1609">
        <f t="shared" si="152"/>
        <v>3</v>
      </c>
      <c r="V1609">
        <f t="shared" si="153"/>
        <v>1</v>
      </c>
      <c r="W1609">
        <f t="shared" si="154"/>
        <v>4</v>
      </c>
      <c r="X1609" t="str">
        <f t="shared" si="155"/>
        <v>314</v>
      </c>
      <c r="Y1609" t="str">
        <f>IF(Table1[[#This Row],[RFM_Score]]="555","Champion", IF(AND(J1609&gt;=4,V1609&gt;=4),"Loyal", IF(U1609&lt;=2,"At Risk", IF(W1609&gt;=4,"Potential Loyalist","Others"))))</f>
        <v>Potential Loyalist</v>
      </c>
    </row>
    <row r="1610" spans="1:25">
      <c r="A1610" t="s">
        <v>7992</v>
      </c>
      <c r="B1610">
        <v>60</v>
      </c>
      <c r="C1610" t="s">
        <v>19</v>
      </c>
      <c r="D1610" t="s">
        <v>25</v>
      </c>
      <c r="E1610" s="6" t="s">
        <v>13680</v>
      </c>
      <c r="F1610" t="s">
        <v>37</v>
      </c>
      <c r="G1610">
        <v>2</v>
      </c>
      <c r="H1610">
        <v>1</v>
      </c>
      <c r="I1610">
        <v>50</v>
      </c>
      <c r="J1610">
        <v>1</v>
      </c>
      <c r="K1610">
        <v>301.29000000000002</v>
      </c>
      <c r="L1610" t="str">
        <f t="shared" si="150"/>
        <v/>
      </c>
      <c r="M1610">
        <v>4</v>
      </c>
      <c r="N1610" t="str">
        <f t="shared" si="151"/>
        <v/>
      </c>
      <c r="O1610">
        <v>36</v>
      </c>
      <c r="P1610" s="11">
        <v>0.5</v>
      </c>
      <c r="Q1610" s="11">
        <v>0.02</v>
      </c>
      <c r="R1610" s="12">
        <v>75.322500000000005</v>
      </c>
      <c r="S1610" t="s">
        <v>22</v>
      </c>
      <c r="T1610">
        <v>0</v>
      </c>
      <c r="U1610">
        <f t="shared" si="152"/>
        <v>4</v>
      </c>
      <c r="V1610">
        <f t="shared" si="153"/>
        <v>1</v>
      </c>
      <c r="W1610">
        <f t="shared" si="154"/>
        <v>4</v>
      </c>
      <c r="X1610" t="str">
        <f t="shared" si="155"/>
        <v>414</v>
      </c>
      <c r="Y1610" t="str">
        <f>IF(Table1[[#This Row],[RFM_Score]]="555","Champion", IF(AND(J1610&gt;=4,V1610&gt;=4),"Loyal", IF(U1610&lt;=2,"At Risk", IF(W1610&gt;=4,"Potential Loyalist","Others"))))</f>
        <v>Potential Loyalist</v>
      </c>
    </row>
    <row r="1611" spans="1:25">
      <c r="A1611" t="s">
        <v>7614</v>
      </c>
      <c r="B1611">
        <v>34</v>
      </c>
      <c r="C1611" t="s">
        <v>19</v>
      </c>
      <c r="D1611" t="s">
        <v>20</v>
      </c>
      <c r="E1611" s="6" t="s">
        <v>13681</v>
      </c>
      <c r="F1611" t="s">
        <v>37</v>
      </c>
      <c r="G1611">
        <v>2</v>
      </c>
      <c r="H1611">
        <v>1</v>
      </c>
      <c r="I1611">
        <v>38</v>
      </c>
      <c r="J1611">
        <v>1</v>
      </c>
      <c r="K1611">
        <v>301.25</v>
      </c>
      <c r="L1611" t="str">
        <f t="shared" si="150"/>
        <v/>
      </c>
      <c r="M1611">
        <v>4</v>
      </c>
      <c r="N1611" t="str">
        <f t="shared" si="151"/>
        <v/>
      </c>
      <c r="O1611">
        <v>40</v>
      </c>
      <c r="P1611" s="11">
        <v>0.5</v>
      </c>
      <c r="Q1611" s="11">
        <v>2.6315789473684199E-2</v>
      </c>
      <c r="R1611" s="12">
        <v>75.3125</v>
      </c>
      <c r="S1611" t="s">
        <v>22</v>
      </c>
      <c r="T1611">
        <v>0</v>
      </c>
      <c r="U1611">
        <f t="shared" si="152"/>
        <v>4</v>
      </c>
      <c r="V1611">
        <f t="shared" si="153"/>
        <v>1</v>
      </c>
      <c r="W1611">
        <f t="shared" si="154"/>
        <v>4</v>
      </c>
      <c r="X1611" t="str">
        <f t="shared" si="155"/>
        <v>414</v>
      </c>
      <c r="Y1611" t="str">
        <f>IF(Table1[[#This Row],[RFM_Score]]="555","Champion", IF(AND(J1611&gt;=4,V1611&gt;=4),"Loyal", IF(U1611&lt;=2,"At Risk", IF(W1611&gt;=4,"Potential Loyalist","Others"))))</f>
        <v>Potential Loyalist</v>
      </c>
    </row>
    <row r="1612" spans="1:25">
      <c r="A1612" t="s">
        <v>7296</v>
      </c>
      <c r="B1612">
        <v>64</v>
      </c>
      <c r="C1612" t="s">
        <v>24</v>
      </c>
      <c r="D1612" t="s">
        <v>20</v>
      </c>
      <c r="E1612" s="6" t="s">
        <v>13682</v>
      </c>
      <c r="F1612" t="s">
        <v>62</v>
      </c>
      <c r="G1612">
        <v>3</v>
      </c>
      <c r="H1612">
        <v>2</v>
      </c>
      <c r="I1612">
        <v>58</v>
      </c>
      <c r="J1612">
        <v>3</v>
      </c>
      <c r="K1612">
        <v>300.57</v>
      </c>
      <c r="L1612" t="str">
        <f t="shared" si="150"/>
        <v/>
      </c>
      <c r="M1612">
        <v>4</v>
      </c>
      <c r="N1612" t="str">
        <f t="shared" si="151"/>
        <v/>
      </c>
      <c r="O1612">
        <v>7</v>
      </c>
      <c r="P1612" s="11">
        <v>0.66666666666666596</v>
      </c>
      <c r="Q1612" s="11">
        <v>5.1724137931034399E-2</v>
      </c>
      <c r="R1612" s="12">
        <v>75.142499999999998</v>
      </c>
      <c r="S1612" t="s">
        <v>22</v>
      </c>
      <c r="T1612">
        <v>1</v>
      </c>
      <c r="U1612">
        <f t="shared" si="152"/>
        <v>5</v>
      </c>
      <c r="V1612">
        <f t="shared" si="153"/>
        <v>1</v>
      </c>
      <c r="W1612">
        <f t="shared" si="154"/>
        <v>4</v>
      </c>
      <c r="X1612" t="str">
        <f t="shared" si="155"/>
        <v>514</v>
      </c>
      <c r="Y1612" t="str">
        <f>IF(Table1[[#This Row],[RFM_Score]]="555","Champion", IF(AND(J1612&gt;=4,V1612&gt;=4),"Loyal", IF(U1612&lt;=2,"At Risk", IF(W1612&gt;=4,"Potential Loyalist","Others"))))</f>
        <v>Potential Loyalist</v>
      </c>
    </row>
    <row r="1613" spans="1:25">
      <c r="A1613" t="s">
        <v>1523</v>
      </c>
      <c r="B1613">
        <v>18</v>
      </c>
      <c r="C1613" t="s">
        <v>24</v>
      </c>
      <c r="D1613" t="s">
        <v>25</v>
      </c>
      <c r="E1613" s="6" t="s">
        <v>13683</v>
      </c>
      <c r="F1613" t="s">
        <v>30</v>
      </c>
      <c r="G1613">
        <v>4</v>
      </c>
      <c r="H1613">
        <v>1</v>
      </c>
      <c r="I1613">
        <v>56</v>
      </c>
      <c r="J1613">
        <v>0</v>
      </c>
      <c r="K1613">
        <v>300.44</v>
      </c>
      <c r="L1613" t="str">
        <f t="shared" si="150"/>
        <v/>
      </c>
      <c r="M1613">
        <v>4</v>
      </c>
      <c r="N1613" t="str">
        <f t="shared" si="151"/>
        <v/>
      </c>
      <c r="O1613">
        <v>7</v>
      </c>
      <c r="P1613" s="11">
        <v>0.25</v>
      </c>
      <c r="Q1613" s="11">
        <v>0</v>
      </c>
      <c r="R1613" s="12">
        <v>75.11</v>
      </c>
      <c r="S1613" t="s">
        <v>22</v>
      </c>
      <c r="T1613">
        <v>0</v>
      </c>
      <c r="U1613">
        <f t="shared" si="152"/>
        <v>5</v>
      </c>
      <c r="V1613">
        <f t="shared" si="153"/>
        <v>1</v>
      </c>
      <c r="W1613">
        <f t="shared" si="154"/>
        <v>4</v>
      </c>
      <c r="X1613" t="str">
        <f t="shared" si="155"/>
        <v>514</v>
      </c>
      <c r="Y1613" t="str">
        <f>IF(Table1[[#This Row],[RFM_Score]]="555","Champion", IF(AND(J1613&gt;=4,V1613&gt;=4),"Loyal", IF(U1613&lt;=2,"At Risk", IF(W1613&gt;=4,"Potential Loyalist","Others"))))</f>
        <v>Potential Loyalist</v>
      </c>
    </row>
    <row r="1614" spans="1:25">
      <c r="A1614" t="s">
        <v>642</v>
      </c>
      <c r="B1614">
        <v>57</v>
      </c>
      <c r="C1614" t="s">
        <v>24</v>
      </c>
      <c r="D1614" t="s">
        <v>35</v>
      </c>
      <c r="E1614" s="6" t="s">
        <v>13684</v>
      </c>
      <c r="F1614" t="s">
        <v>30</v>
      </c>
      <c r="G1614">
        <v>3</v>
      </c>
      <c r="H1614">
        <v>1</v>
      </c>
      <c r="I1614">
        <v>53</v>
      </c>
      <c r="J1614">
        <v>3</v>
      </c>
      <c r="K1614">
        <v>299.51</v>
      </c>
      <c r="L1614" t="str">
        <f t="shared" si="150"/>
        <v/>
      </c>
      <c r="M1614">
        <v>4</v>
      </c>
      <c r="N1614" t="str">
        <f t="shared" si="151"/>
        <v/>
      </c>
      <c r="O1614">
        <v>5</v>
      </c>
      <c r="P1614" s="11">
        <v>0.33333333333333298</v>
      </c>
      <c r="Q1614" s="11">
        <v>5.6603773584905599E-2</v>
      </c>
      <c r="R1614" s="12">
        <v>74.877499999999998</v>
      </c>
      <c r="S1614" t="s">
        <v>22</v>
      </c>
      <c r="T1614">
        <v>0</v>
      </c>
      <c r="U1614">
        <f t="shared" si="152"/>
        <v>5</v>
      </c>
      <c r="V1614">
        <f t="shared" si="153"/>
        <v>1</v>
      </c>
      <c r="W1614">
        <f t="shared" si="154"/>
        <v>3</v>
      </c>
      <c r="X1614" t="str">
        <f t="shared" si="155"/>
        <v>513</v>
      </c>
      <c r="Y1614" t="str">
        <f>IF(Table1[[#This Row],[RFM_Score]]="555","Champion", IF(AND(J1614&gt;=4,V1614&gt;=4),"Loyal", IF(U1614&lt;=2,"At Risk", IF(W1614&gt;=4,"Potential Loyalist","Others"))))</f>
        <v>Others</v>
      </c>
    </row>
    <row r="1615" spans="1:25">
      <c r="A1615" t="s">
        <v>3683</v>
      </c>
      <c r="B1615">
        <v>38</v>
      </c>
      <c r="C1615" t="s">
        <v>24</v>
      </c>
      <c r="D1615" t="s">
        <v>29</v>
      </c>
      <c r="E1615" s="6" t="s">
        <v>13685</v>
      </c>
      <c r="F1615" t="s">
        <v>21</v>
      </c>
      <c r="G1615">
        <v>3</v>
      </c>
      <c r="H1615">
        <v>1</v>
      </c>
      <c r="I1615">
        <v>56</v>
      </c>
      <c r="J1615">
        <v>0</v>
      </c>
      <c r="K1615">
        <v>299.32</v>
      </c>
      <c r="L1615" t="str">
        <f t="shared" si="150"/>
        <v/>
      </c>
      <c r="M1615">
        <v>4</v>
      </c>
      <c r="N1615" t="str">
        <f t="shared" si="151"/>
        <v/>
      </c>
      <c r="O1615">
        <v>51</v>
      </c>
      <c r="P1615" s="11">
        <v>0.33333333333333298</v>
      </c>
      <c r="Q1615" s="11">
        <v>0</v>
      </c>
      <c r="R1615" s="12">
        <v>74.83</v>
      </c>
      <c r="S1615" t="s">
        <v>22</v>
      </c>
      <c r="T1615">
        <v>0</v>
      </c>
      <c r="U1615">
        <f t="shared" si="152"/>
        <v>3</v>
      </c>
      <c r="V1615">
        <f t="shared" si="153"/>
        <v>1</v>
      </c>
      <c r="W1615">
        <f t="shared" si="154"/>
        <v>3</v>
      </c>
      <c r="X1615" t="str">
        <f t="shared" si="155"/>
        <v>313</v>
      </c>
      <c r="Y1615" t="str">
        <f>IF(Table1[[#This Row],[RFM_Score]]="555","Champion", IF(AND(J1615&gt;=4,V1615&gt;=4),"Loyal", IF(U1615&lt;=2,"At Risk", IF(W1615&gt;=4,"Potential Loyalist","Others"))))</f>
        <v>Others</v>
      </c>
    </row>
    <row r="1616" spans="1:25">
      <c r="A1616" t="s">
        <v>7695</v>
      </c>
      <c r="B1616">
        <v>44</v>
      </c>
      <c r="C1616" t="s">
        <v>24</v>
      </c>
      <c r="D1616" t="s">
        <v>49</v>
      </c>
      <c r="E1616" s="6" t="s">
        <v>13686</v>
      </c>
      <c r="F1616" t="s">
        <v>21</v>
      </c>
      <c r="G1616">
        <v>1</v>
      </c>
      <c r="H1616">
        <v>1</v>
      </c>
      <c r="I1616">
        <v>58</v>
      </c>
      <c r="J1616">
        <v>2</v>
      </c>
      <c r="K1616">
        <v>298.72000000000003</v>
      </c>
      <c r="L1616" t="str">
        <f t="shared" si="150"/>
        <v/>
      </c>
      <c r="M1616">
        <v>4</v>
      </c>
      <c r="N1616" t="str">
        <f t="shared" si="151"/>
        <v/>
      </c>
      <c r="O1616">
        <v>47</v>
      </c>
      <c r="P1616" s="11">
        <v>1</v>
      </c>
      <c r="Q1616" s="11">
        <v>3.4482758620689599E-2</v>
      </c>
      <c r="R1616" s="12">
        <v>74.680000000000007</v>
      </c>
      <c r="S1616" t="s">
        <v>22</v>
      </c>
      <c r="T1616">
        <v>0</v>
      </c>
      <c r="U1616">
        <f t="shared" si="152"/>
        <v>3</v>
      </c>
      <c r="V1616">
        <f t="shared" si="153"/>
        <v>1</v>
      </c>
      <c r="W1616">
        <f t="shared" si="154"/>
        <v>3</v>
      </c>
      <c r="X1616" t="str">
        <f t="shared" si="155"/>
        <v>313</v>
      </c>
      <c r="Y1616" t="str">
        <f>IF(Table1[[#This Row],[RFM_Score]]="555","Champion", IF(AND(J1616&gt;=4,V1616&gt;=4),"Loyal", IF(U1616&lt;=2,"At Risk", IF(W1616&gt;=4,"Potential Loyalist","Others"))))</f>
        <v>Others</v>
      </c>
    </row>
    <row r="1617" spans="1:25">
      <c r="A1617" t="s">
        <v>4104</v>
      </c>
      <c r="B1617">
        <v>38</v>
      </c>
      <c r="C1617" t="s">
        <v>19</v>
      </c>
      <c r="D1617" t="s">
        <v>46</v>
      </c>
      <c r="E1617" s="6" t="s">
        <v>13687</v>
      </c>
      <c r="F1617" t="s">
        <v>30</v>
      </c>
      <c r="G1617">
        <v>3</v>
      </c>
      <c r="H1617">
        <v>0</v>
      </c>
      <c r="I1617">
        <v>64</v>
      </c>
      <c r="J1617">
        <v>1</v>
      </c>
      <c r="K1617">
        <v>298.14999999999998</v>
      </c>
      <c r="L1617" t="str">
        <f t="shared" si="150"/>
        <v/>
      </c>
      <c r="M1617">
        <v>4</v>
      </c>
      <c r="N1617" t="str">
        <f t="shared" si="151"/>
        <v/>
      </c>
      <c r="O1617">
        <v>15</v>
      </c>
      <c r="P1617" s="11">
        <v>0</v>
      </c>
      <c r="Q1617" s="11">
        <v>1.5625E-2</v>
      </c>
      <c r="R1617" s="12">
        <v>74.537499999999994</v>
      </c>
      <c r="S1617" t="s">
        <v>22</v>
      </c>
      <c r="T1617">
        <v>0</v>
      </c>
      <c r="U1617">
        <f t="shared" si="152"/>
        <v>5</v>
      </c>
      <c r="V1617">
        <f t="shared" si="153"/>
        <v>1</v>
      </c>
      <c r="W1617">
        <f t="shared" si="154"/>
        <v>3</v>
      </c>
      <c r="X1617" t="str">
        <f t="shared" si="155"/>
        <v>513</v>
      </c>
      <c r="Y1617" t="str">
        <f>IF(Table1[[#This Row],[RFM_Score]]="555","Champion", IF(AND(J1617&gt;=4,V1617&gt;=4),"Loyal", IF(U1617&lt;=2,"At Risk", IF(W1617&gt;=4,"Potential Loyalist","Others"))))</f>
        <v>Others</v>
      </c>
    </row>
    <row r="1618" spans="1:25">
      <c r="A1618" t="s">
        <v>7350</v>
      </c>
      <c r="B1618">
        <v>18</v>
      </c>
      <c r="C1618" t="s">
        <v>19</v>
      </c>
      <c r="D1618" t="s">
        <v>25</v>
      </c>
      <c r="E1618" s="6" t="s">
        <v>13688</v>
      </c>
      <c r="F1618" t="s">
        <v>26</v>
      </c>
      <c r="G1618">
        <v>3</v>
      </c>
      <c r="H1618">
        <v>1</v>
      </c>
      <c r="I1618">
        <v>42</v>
      </c>
      <c r="J1618">
        <v>0</v>
      </c>
      <c r="K1618">
        <v>297.37</v>
      </c>
      <c r="L1618" t="str">
        <f t="shared" si="150"/>
        <v/>
      </c>
      <c r="M1618">
        <v>4</v>
      </c>
      <c r="N1618" t="str">
        <f t="shared" si="151"/>
        <v/>
      </c>
      <c r="O1618">
        <v>30</v>
      </c>
      <c r="P1618" s="11">
        <v>0.33333333333333298</v>
      </c>
      <c r="Q1618" s="11">
        <v>0</v>
      </c>
      <c r="R1618" s="12">
        <v>74.342500000000001</v>
      </c>
      <c r="S1618" t="s">
        <v>22</v>
      </c>
      <c r="T1618">
        <v>0</v>
      </c>
      <c r="U1618">
        <f t="shared" si="152"/>
        <v>4</v>
      </c>
      <c r="V1618">
        <f t="shared" si="153"/>
        <v>1</v>
      </c>
      <c r="W1618">
        <f t="shared" si="154"/>
        <v>3</v>
      </c>
      <c r="X1618" t="str">
        <f t="shared" si="155"/>
        <v>413</v>
      </c>
      <c r="Y1618" t="str">
        <f>IF(Table1[[#This Row],[RFM_Score]]="555","Champion", IF(AND(J1618&gt;=4,V1618&gt;=4),"Loyal", IF(U1618&lt;=2,"At Risk", IF(W1618&gt;=4,"Potential Loyalist","Others"))))</f>
        <v>Others</v>
      </c>
    </row>
    <row r="1619" spans="1:25">
      <c r="A1619" t="s">
        <v>8944</v>
      </c>
      <c r="B1619">
        <v>18</v>
      </c>
      <c r="C1619" t="s">
        <v>19</v>
      </c>
      <c r="D1619" t="s">
        <v>25</v>
      </c>
      <c r="E1619" s="6" t="s">
        <v>13689</v>
      </c>
      <c r="F1619" t="s">
        <v>26</v>
      </c>
      <c r="G1619">
        <v>2</v>
      </c>
      <c r="H1619">
        <v>2</v>
      </c>
      <c r="I1619">
        <v>48</v>
      </c>
      <c r="J1619">
        <v>5</v>
      </c>
      <c r="K1619">
        <v>297.13</v>
      </c>
      <c r="L1619" t="str">
        <f t="shared" si="150"/>
        <v/>
      </c>
      <c r="M1619">
        <v>4</v>
      </c>
      <c r="N1619" t="str">
        <f t="shared" si="151"/>
        <v/>
      </c>
      <c r="O1619">
        <v>17</v>
      </c>
      <c r="P1619" s="11">
        <v>1</v>
      </c>
      <c r="Q1619" s="11">
        <v>0.10416666666666601</v>
      </c>
      <c r="R1619" s="12">
        <v>74.282499999999999</v>
      </c>
      <c r="S1619" t="s">
        <v>22</v>
      </c>
      <c r="T1619">
        <v>0</v>
      </c>
      <c r="U1619">
        <f t="shared" si="152"/>
        <v>5</v>
      </c>
      <c r="V1619">
        <f t="shared" si="153"/>
        <v>1</v>
      </c>
      <c r="W1619">
        <f t="shared" si="154"/>
        <v>3</v>
      </c>
      <c r="X1619" t="str">
        <f t="shared" si="155"/>
        <v>513</v>
      </c>
      <c r="Y1619" t="str">
        <f>IF(Table1[[#This Row],[RFM_Score]]="555","Champion", IF(AND(J1619&gt;=4,V1619&gt;=4),"Loyal", IF(U1619&lt;=2,"At Risk", IF(W1619&gt;=4,"Potential Loyalist","Others"))))</f>
        <v>Others</v>
      </c>
    </row>
    <row r="1620" spans="1:25">
      <c r="A1620" t="s">
        <v>7342</v>
      </c>
      <c r="B1620">
        <v>18</v>
      </c>
      <c r="C1620" t="s">
        <v>19</v>
      </c>
      <c r="D1620" t="s">
        <v>25</v>
      </c>
      <c r="E1620" s="6" t="s">
        <v>13690</v>
      </c>
      <c r="F1620" t="s">
        <v>26</v>
      </c>
      <c r="G1620">
        <v>1</v>
      </c>
      <c r="H1620">
        <v>0</v>
      </c>
      <c r="I1620">
        <v>50</v>
      </c>
      <c r="J1620">
        <v>2</v>
      </c>
      <c r="K1620">
        <v>296.36</v>
      </c>
      <c r="L1620" t="str">
        <f t="shared" si="150"/>
        <v/>
      </c>
      <c r="M1620">
        <v>4</v>
      </c>
      <c r="N1620" t="str">
        <f t="shared" si="151"/>
        <v/>
      </c>
      <c r="O1620">
        <v>9</v>
      </c>
      <c r="P1620" s="11">
        <v>0</v>
      </c>
      <c r="Q1620" s="11">
        <v>0.04</v>
      </c>
      <c r="R1620" s="12">
        <v>74.09</v>
      </c>
      <c r="S1620" t="s">
        <v>22</v>
      </c>
      <c r="T1620">
        <v>0</v>
      </c>
      <c r="U1620">
        <f t="shared" si="152"/>
        <v>5</v>
      </c>
      <c r="V1620">
        <f t="shared" si="153"/>
        <v>1</v>
      </c>
      <c r="W1620">
        <f t="shared" si="154"/>
        <v>3</v>
      </c>
      <c r="X1620" t="str">
        <f t="shared" si="155"/>
        <v>513</v>
      </c>
      <c r="Y1620" t="str">
        <f>IF(Table1[[#This Row],[RFM_Score]]="555","Champion", IF(AND(J1620&gt;=4,V1620&gt;=4),"Loyal", IF(U1620&lt;=2,"At Risk", IF(W1620&gt;=4,"Potential Loyalist","Others"))))</f>
        <v>Others</v>
      </c>
    </row>
    <row r="1621" spans="1:25">
      <c r="A1621" t="s">
        <v>10435</v>
      </c>
      <c r="B1621">
        <v>31</v>
      </c>
      <c r="C1621" t="s">
        <v>24</v>
      </c>
      <c r="D1621" t="s">
        <v>25</v>
      </c>
      <c r="E1621" s="6" t="s">
        <v>13691</v>
      </c>
      <c r="F1621" t="s">
        <v>21</v>
      </c>
      <c r="G1621">
        <v>4</v>
      </c>
      <c r="H1621">
        <v>2</v>
      </c>
      <c r="I1621">
        <v>49</v>
      </c>
      <c r="J1621">
        <v>3</v>
      </c>
      <c r="K1621">
        <v>296.11</v>
      </c>
      <c r="L1621" t="str">
        <f t="shared" si="150"/>
        <v/>
      </c>
      <c r="M1621">
        <v>4</v>
      </c>
      <c r="N1621" t="str">
        <f t="shared" si="151"/>
        <v/>
      </c>
      <c r="O1621">
        <v>30</v>
      </c>
      <c r="P1621" s="11">
        <v>0.5</v>
      </c>
      <c r="Q1621" s="11">
        <v>6.1224489795918297E-2</v>
      </c>
      <c r="R1621" s="12">
        <v>74.027500000000003</v>
      </c>
      <c r="S1621" t="s">
        <v>22</v>
      </c>
      <c r="T1621">
        <v>0</v>
      </c>
      <c r="U1621">
        <f t="shared" si="152"/>
        <v>4</v>
      </c>
      <c r="V1621">
        <f t="shared" si="153"/>
        <v>1</v>
      </c>
      <c r="W1621">
        <f t="shared" si="154"/>
        <v>3</v>
      </c>
      <c r="X1621" t="str">
        <f t="shared" si="155"/>
        <v>413</v>
      </c>
      <c r="Y1621" t="str">
        <f>IF(Table1[[#This Row],[RFM_Score]]="555","Champion", IF(AND(J1621&gt;=4,V1621&gt;=4),"Loyal", IF(U1621&lt;=2,"At Risk", IF(W1621&gt;=4,"Potential Loyalist","Others"))))</f>
        <v>Others</v>
      </c>
    </row>
    <row r="1622" spans="1:25">
      <c r="A1622" t="s">
        <v>8274</v>
      </c>
      <c r="B1622">
        <v>23</v>
      </c>
      <c r="C1622" t="s">
        <v>24</v>
      </c>
      <c r="D1622" t="s">
        <v>25</v>
      </c>
      <c r="E1622" s="6" t="s">
        <v>13692</v>
      </c>
      <c r="F1622" t="s">
        <v>26</v>
      </c>
      <c r="G1622">
        <v>2</v>
      </c>
      <c r="H1622">
        <v>0</v>
      </c>
      <c r="I1622">
        <v>53</v>
      </c>
      <c r="J1622">
        <v>4</v>
      </c>
      <c r="K1622">
        <v>295.89</v>
      </c>
      <c r="L1622" t="str">
        <f t="shared" si="150"/>
        <v/>
      </c>
      <c r="M1622">
        <v>4</v>
      </c>
      <c r="N1622" t="str">
        <f t="shared" si="151"/>
        <v/>
      </c>
      <c r="O1622">
        <v>8</v>
      </c>
      <c r="P1622" s="11">
        <v>0</v>
      </c>
      <c r="Q1622" s="11">
        <v>7.5471698113207503E-2</v>
      </c>
      <c r="R1622" s="12">
        <v>73.972499999999997</v>
      </c>
      <c r="S1622" t="s">
        <v>22</v>
      </c>
      <c r="T1622">
        <v>0</v>
      </c>
      <c r="U1622">
        <f t="shared" si="152"/>
        <v>5</v>
      </c>
      <c r="V1622">
        <f t="shared" si="153"/>
        <v>1</v>
      </c>
      <c r="W1622">
        <f t="shared" si="154"/>
        <v>3</v>
      </c>
      <c r="X1622" t="str">
        <f t="shared" si="155"/>
        <v>513</v>
      </c>
      <c r="Y1622" t="str">
        <f>IF(Table1[[#This Row],[RFM_Score]]="555","Champion", IF(AND(J1622&gt;=4,V1622&gt;=4),"Loyal", IF(U1622&lt;=2,"At Risk", IF(W1622&gt;=4,"Potential Loyalist","Others"))))</f>
        <v>Others</v>
      </c>
    </row>
    <row r="1623" spans="1:25">
      <c r="A1623" t="s">
        <v>9628</v>
      </c>
      <c r="B1623">
        <v>31</v>
      </c>
      <c r="C1623" t="s">
        <v>19</v>
      </c>
      <c r="D1623" t="s">
        <v>25</v>
      </c>
      <c r="E1623" s="6" t="s">
        <v>13693</v>
      </c>
      <c r="F1623" t="s">
        <v>21</v>
      </c>
      <c r="G1623">
        <v>5</v>
      </c>
      <c r="H1623">
        <v>2</v>
      </c>
      <c r="I1623">
        <v>56</v>
      </c>
      <c r="J1623">
        <v>2</v>
      </c>
      <c r="K1623">
        <v>295.63</v>
      </c>
      <c r="L1623" t="str">
        <f t="shared" si="150"/>
        <v/>
      </c>
      <c r="M1623">
        <v>4</v>
      </c>
      <c r="N1623" t="str">
        <f t="shared" si="151"/>
        <v/>
      </c>
      <c r="O1623">
        <v>29</v>
      </c>
      <c r="P1623" s="11">
        <v>0.4</v>
      </c>
      <c r="Q1623" s="11">
        <v>3.5714285714285698E-2</v>
      </c>
      <c r="R1623" s="12">
        <v>73.907499999999999</v>
      </c>
      <c r="S1623" t="s">
        <v>22</v>
      </c>
      <c r="T1623">
        <v>0</v>
      </c>
      <c r="U1623">
        <f t="shared" si="152"/>
        <v>4</v>
      </c>
      <c r="V1623">
        <f t="shared" si="153"/>
        <v>1</v>
      </c>
      <c r="W1623">
        <f t="shared" si="154"/>
        <v>3</v>
      </c>
      <c r="X1623" t="str">
        <f t="shared" si="155"/>
        <v>413</v>
      </c>
      <c r="Y1623" t="str">
        <f>IF(Table1[[#This Row],[RFM_Score]]="555","Champion", IF(AND(J1623&gt;=4,V1623&gt;=4),"Loyal", IF(U1623&lt;=2,"At Risk", IF(W1623&gt;=4,"Potential Loyalist","Others"))))</f>
        <v>Others</v>
      </c>
    </row>
    <row r="1624" spans="1:25">
      <c r="A1624" t="s">
        <v>6923</v>
      </c>
      <c r="B1624">
        <v>18</v>
      </c>
      <c r="C1624" t="s">
        <v>24</v>
      </c>
      <c r="D1624" t="s">
        <v>25</v>
      </c>
      <c r="E1624" s="6" t="s">
        <v>13694</v>
      </c>
      <c r="F1624" t="s">
        <v>60</v>
      </c>
      <c r="G1624">
        <v>5</v>
      </c>
      <c r="H1624">
        <v>1</v>
      </c>
      <c r="I1624">
        <v>41</v>
      </c>
      <c r="J1624">
        <v>4</v>
      </c>
      <c r="K1624">
        <v>295.27999999999997</v>
      </c>
      <c r="L1624" t="str">
        <f t="shared" si="150"/>
        <v/>
      </c>
      <c r="M1624">
        <v>4</v>
      </c>
      <c r="N1624" t="str">
        <f t="shared" si="151"/>
        <v/>
      </c>
      <c r="O1624">
        <v>6</v>
      </c>
      <c r="P1624" s="11">
        <v>0.2</v>
      </c>
      <c r="Q1624" s="11">
        <v>9.7560975609756101E-2</v>
      </c>
      <c r="R1624" s="12">
        <v>73.819999999999993</v>
      </c>
      <c r="S1624" t="s">
        <v>22</v>
      </c>
      <c r="T1624">
        <v>0</v>
      </c>
      <c r="U1624">
        <f t="shared" si="152"/>
        <v>5</v>
      </c>
      <c r="V1624">
        <f t="shared" si="153"/>
        <v>1</v>
      </c>
      <c r="W1624">
        <f t="shared" si="154"/>
        <v>3</v>
      </c>
      <c r="X1624" t="str">
        <f t="shared" si="155"/>
        <v>513</v>
      </c>
      <c r="Y1624" t="str">
        <f>IF(Table1[[#This Row],[RFM_Score]]="555","Champion", IF(AND(J1624&gt;=4,V1624&gt;=4),"Loyal", IF(U1624&lt;=2,"At Risk", IF(W1624&gt;=4,"Potential Loyalist","Others"))))</f>
        <v>Others</v>
      </c>
    </row>
    <row r="1625" spans="1:25">
      <c r="A1625" t="s">
        <v>11480</v>
      </c>
      <c r="B1625">
        <v>40</v>
      </c>
      <c r="C1625" t="s">
        <v>19</v>
      </c>
      <c r="D1625" t="s">
        <v>29</v>
      </c>
      <c r="E1625" s="6" t="s">
        <v>13695</v>
      </c>
      <c r="F1625" t="s">
        <v>62</v>
      </c>
      <c r="G1625">
        <v>4</v>
      </c>
      <c r="H1625">
        <v>2</v>
      </c>
      <c r="I1625">
        <v>38</v>
      </c>
      <c r="J1625">
        <v>1</v>
      </c>
      <c r="K1625">
        <v>293.91000000000003</v>
      </c>
      <c r="L1625" t="str">
        <f t="shared" si="150"/>
        <v/>
      </c>
      <c r="M1625">
        <v>4</v>
      </c>
      <c r="N1625" t="str">
        <f t="shared" si="151"/>
        <v/>
      </c>
      <c r="O1625">
        <v>20</v>
      </c>
      <c r="P1625" s="11">
        <v>0.5</v>
      </c>
      <c r="Q1625" s="11">
        <v>2.6315789473684199E-2</v>
      </c>
      <c r="R1625" s="12">
        <v>73.477500000000006</v>
      </c>
      <c r="S1625" t="s">
        <v>22</v>
      </c>
      <c r="T1625">
        <v>0</v>
      </c>
      <c r="U1625">
        <f t="shared" si="152"/>
        <v>5</v>
      </c>
      <c r="V1625">
        <f t="shared" si="153"/>
        <v>1</v>
      </c>
      <c r="W1625">
        <f t="shared" si="154"/>
        <v>3</v>
      </c>
      <c r="X1625" t="str">
        <f t="shared" si="155"/>
        <v>513</v>
      </c>
      <c r="Y1625" t="str">
        <f>IF(Table1[[#This Row],[RFM_Score]]="555","Champion", IF(AND(J1625&gt;=4,V1625&gt;=4),"Loyal", IF(U1625&lt;=2,"At Risk", IF(W1625&gt;=4,"Potential Loyalist","Others"))))</f>
        <v>Others</v>
      </c>
    </row>
    <row r="1626" spans="1:25">
      <c r="A1626" t="s">
        <v>5123</v>
      </c>
      <c r="B1626">
        <v>34</v>
      </c>
      <c r="C1626" t="s">
        <v>19</v>
      </c>
      <c r="D1626" t="s">
        <v>35</v>
      </c>
      <c r="E1626" s="6" t="s">
        <v>13696</v>
      </c>
      <c r="F1626" t="s">
        <v>30</v>
      </c>
      <c r="G1626">
        <v>4</v>
      </c>
      <c r="H1626">
        <v>1</v>
      </c>
      <c r="I1626">
        <v>54</v>
      </c>
      <c r="J1626">
        <v>2</v>
      </c>
      <c r="K1626">
        <v>293.06</v>
      </c>
      <c r="L1626" t="str">
        <f t="shared" si="150"/>
        <v/>
      </c>
      <c r="M1626">
        <v>4</v>
      </c>
      <c r="N1626" t="str">
        <f t="shared" si="151"/>
        <v/>
      </c>
      <c r="O1626">
        <v>3</v>
      </c>
      <c r="P1626" s="11">
        <v>0.25</v>
      </c>
      <c r="Q1626" s="11">
        <v>3.7037037037037E-2</v>
      </c>
      <c r="R1626" s="12">
        <v>73.265000000000001</v>
      </c>
      <c r="S1626" t="s">
        <v>22</v>
      </c>
      <c r="T1626">
        <v>0</v>
      </c>
      <c r="U1626">
        <f t="shared" si="152"/>
        <v>5</v>
      </c>
      <c r="V1626">
        <f t="shared" si="153"/>
        <v>1</v>
      </c>
      <c r="W1626">
        <f t="shared" si="154"/>
        <v>3</v>
      </c>
      <c r="X1626" t="str">
        <f t="shared" si="155"/>
        <v>513</v>
      </c>
      <c r="Y1626" t="str">
        <f>IF(Table1[[#This Row],[RFM_Score]]="555","Champion", IF(AND(J1626&gt;=4,V1626&gt;=4),"Loyal", IF(U1626&lt;=2,"At Risk", IF(W1626&gt;=4,"Potential Loyalist","Others"))))</f>
        <v>Others</v>
      </c>
    </row>
    <row r="1627" spans="1:25">
      <c r="A1627" t="s">
        <v>5554</v>
      </c>
      <c r="B1627">
        <v>42</v>
      </c>
      <c r="C1627" t="s">
        <v>24</v>
      </c>
      <c r="D1627" t="s">
        <v>46</v>
      </c>
      <c r="E1627" s="6" t="s">
        <v>13697</v>
      </c>
      <c r="F1627" t="s">
        <v>37</v>
      </c>
      <c r="G1627">
        <v>3</v>
      </c>
      <c r="H1627">
        <v>0</v>
      </c>
      <c r="I1627">
        <v>47</v>
      </c>
      <c r="J1627">
        <v>2</v>
      </c>
      <c r="K1627">
        <v>291.88</v>
      </c>
      <c r="L1627" t="str">
        <f t="shared" si="150"/>
        <v/>
      </c>
      <c r="M1627">
        <v>4</v>
      </c>
      <c r="N1627" t="str">
        <f t="shared" si="151"/>
        <v/>
      </c>
      <c r="O1627">
        <v>58</v>
      </c>
      <c r="P1627" s="11">
        <v>0</v>
      </c>
      <c r="Q1627" s="11">
        <v>4.2553191489361701E-2</v>
      </c>
      <c r="R1627" s="12">
        <v>72.97</v>
      </c>
      <c r="S1627" t="s">
        <v>22</v>
      </c>
      <c r="T1627">
        <v>0</v>
      </c>
      <c r="U1627">
        <f t="shared" si="152"/>
        <v>3</v>
      </c>
      <c r="V1627">
        <f t="shared" si="153"/>
        <v>1</v>
      </c>
      <c r="W1627">
        <f t="shared" si="154"/>
        <v>3</v>
      </c>
      <c r="X1627" t="str">
        <f t="shared" si="155"/>
        <v>313</v>
      </c>
      <c r="Y1627" t="str">
        <f>IF(Table1[[#This Row],[RFM_Score]]="555","Champion", IF(AND(J1627&gt;=4,V1627&gt;=4),"Loyal", IF(U1627&lt;=2,"At Risk", IF(W1627&gt;=4,"Potential Loyalist","Others"))))</f>
        <v>Others</v>
      </c>
    </row>
    <row r="1628" spans="1:25">
      <c r="A1628" t="s">
        <v>9049</v>
      </c>
      <c r="B1628">
        <v>18</v>
      </c>
      <c r="C1628" t="s">
        <v>19</v>
      </c>
      <c r="D1628" t="s">
        <v>25</v>
      </c>
      <c r="E1628" s="6" t="s">
        <v>13698</v>
      </c>
      <c r="F1628" t="s">
        <v>60</v>
      </c>
      <c r="G1628">
        <v>3</v>
      </c>
      <c r="H1628">
        <v>0</v>
      </c>
      <c r="I1628">
        <v>38</v>
      </c>
      <c r="J1628">
        <v>0</v>
      </c>
      <c r="K1628">
        <v>291.83</v>
      </c>
      <c r="L1628" t="str">
        <f t="shared" si="150"/>
        <v/>
      </c>
      <c r="M1628">
        <v>4</v>
      </c>
      <c r="N1628" t="str">
        <f t="shared" si="151"/>
        <v/>
      </c>
      <c r="O1628">
        <v>49</v>
      </c>
      <c r="P1628" s="11">
        <v>0</v>
      </c>
      <c r="Q1628" s="11">
        <v>0</v>
      </c>
      <c r="R1628" s="12">
        <v>72.957499999999996</v>
      </c>
      <c r="S1628" t="s">
        <v>22</v>
      </c>
      <c r="T1628">
        <v>1</v>
      </c>
      <c r="U1628">
        <f t="shared" si="152"/>
        <v>3</v>
      </c>
      <c r="V1628">
        <f t="shared" si="153"/>
        <v>1</v>
      </c>
      <c r="W1628">
        <f t="shared" si="154"/>
        <v>3</v>
      </c>
      <c r="X1628" t="str">
        <f t="shared" si="155"/>
        <v>313</v>
      </c>
      <c r="Y1628" t="str">
        <f>IF(Table1[[#This Row],[RFM_Score]]="555","Champion", IF(AND(J1628&gt;=4,V1628&gt;=4),"Loyal", IF(U1628&lt;=2,"At Risk", IF(W1628&gt;=4,"Potential Loyalist","Others"))))</f>
        <v>Others</v>
      </c>
    </row>
    <row r="1629" spans="1:25">
      <c r="A1629" t="s">
        <v>11302</v>
      </c>
      <c r="B1629">
        <v>51</v>
      </c>
      <c r="C1629" t="s">
        <v>24</v>
      </c>
      <c r="D1629" t="s">
        <v>25</v>
      </c>
      <c r="E1629" s="6" t="s">
        <v>13699</v>
      </c>
      <c r="F1629" t="s">
        <v>60</v>
      </c>
      <c r="G1629">
        <v>3</v>
      </c>
      <c r="H1629">
        <v>0</v>
      </c>
      <c r="I1629">
        <v>46</v>
      </c>
      <c r="J1629">
        <v>5</v>
      </c>
      <c r="K1629">
        <v>291.69</v>
      </c>
      <c r="L1629" t="str">
        <f t="shared" si="150"/>
        <v/>
      </c>
      <c r="M1629">
        <v>4</v>
      </c>
      <c r="N1629" t="str">
        <f t="shared" si="151"/>
        <v/>
      </c>
      <c r="O1629">
        <v>82</v>
      </c>
      <c r="P1629" s="11">
        <v>0</v>
      </c>
      <c r="Q1629" s="11">
        <v>0.108695652173913</v>
      </c>
      <c r="R1629" s="12">
        <v>72.922499999999999</v>
      </c>
      <c r="S1629" t="s">
        <v>22</v>
      </c>
      <c r="T1629">
        <v>0</v>
      </c>
      <c r="U1629">
        <f t="shared" si="152"/>
        <v>2</v>
      </c>
      <c r="V1629">
        <f t="shared" si="153"/>
        <v>1</v>
      </c>
      <c r="W1629">
        <f t="shared" si="154"/>
        <v>3</v>
      </c>
      <c r="X1629" t="str">
        <f t="shared" si="155"/>
        <v>213</v>
      </c>
      <c r="Y1629" t="str">
        <f>IF(Table1[[#This Row],[RFM_Score]]="555","Champion", IF(AND(J1629&gt;=4,V1629&gt;=4),"Loyal", IF(U1629&lt;=2,"At Risk", IF(W1629&gt;=4,"Potential Loyalist","Others"))))</f>
        <v>At Risk</v>
      </c>
    </row>
    <row r="1630" spans="1:25">
      <c r="A1630" t="s">
        <v>10913</v>
      </c>
      <c r="B1630">
        <v>43</v>
      </c>
      <c r="C1630" t="s">
        <v>19</v>
      </c>
      <c r="D1630" t="s">
        <v>25</v>
      </c>
      <c r="E1630" s="6" t="s">
        <v>13700</v>
      </c>
      <c r="F1630" t="s">
        <v>37</v>
      </c>
      <c r="G1630">
        <v>3</v>
      </c>
      <c r="H1630">
        <v>0</v>
      </c>
      <c r="I1630">
        <v>53</v>
      </c>
      <c r="J1630">
        <v>3</v>
      </c>
      <c r="K1630">
        <v>291.39999999999998</v>
      </c>
      <c r="L1630" t="str">
        <f t="shared" si="150"/>
        <v/>
      </c>
      <c r="M1630">
        <v>4</v>
      </c>
      <c r="N1630" t="str">
        <f t="shared" si="151"/>
        <v/>
      </c>
      <c r="O1630">
        <v>32</v>
      </c>
      <c r="P1630" s="11">
        <v>0</v>
      </c>
      <c r="Q1630" s="11">
        <v>5.6603773584905599E-2</v>
      </c>
      <c r="R1630" s="12">
        <v>72.849999999999994</v>
      </c>
      <c r="S1630" t="s">
        <v>22</v>
      </c>
      <c r="T1630">
        <v>0</v>
      </c>
      <c r="U1630">
        <f t="shared" si="152"/>
        <v>4</v>
      </c>
      <c r="V1630">
        <f t="shared" si="153"/>
        <v>1</v>
      </c>
      <c r="W1630">
        <f t="shared" si="154"/>
        <v>3</v>
      </c>
      <c r="X1630" t="str">
        <f t="shared" si="155"/>
        <v>413</v>
      </c>
      <c r="Y1630" t="str">
        <f>IF(Table1[[#This Row],[RFM_Score]]="555","Champion", IF(AND(J1630&gt;=4,V1630&gt;=4),"Loyal", IF(U1630&lt;=2,"At Risk", IF(W1630&gt;=4,"Potential Loyalist","Others"))))</f>
        <v>Others</v>
      </c>
    </row>
    <row r="1631" spans="1:25">
      <c r="A1631" t="s">
        <v>4061</v>
      </c>
      <c r="B1631">
        <v>26</v>
      </c>
      <c r="C1631" t="s">
        <v>19</v>
      </c>
      <c r="D1631" t="s">
        <v>25</v>
      </c>
      <c r="E1631" s="6" t="s">
        <v>13701</v>
      </c>
      <c r="F1631" t="s">
        <v>60</v>
      </c>
      <c r="G1631">
        <v>1</v>
      </c>
      <c r="H1631">
        <v>0</v>
      </c>
      <c r="I1631">
        <v>53</v>
      </c>
      <c r="J1631">
        <v>4</v>
      </c>
      <c r="K1631">
        <v>291.32</v>
      </c>
      <c r="L1631" t="str">
        <f t="shared" si="150"/>
        <v/>
      </c>
      <c r="M1631">
        <v>4</v>
      </c>
      <c r="N1631" t="str">
        <f t="shared" si="151"/>
        <v/>
      </c>
      <c r="O1631">
        <v>89</v>
      </c>
      <c r="P1631" s="11">
        <v>0</v>
      </c>
      <c r="Q1631" s="11">
        <v>7.5471698113207503E-2</v>
      </c>
      <c r="R1631" s="12">
        <v>72.83</v>
      </c>
      <c r="S1631" t="s">
        <v>22</v>
      </c>
      <c r="T1631">
        <v>0</v>
      </c>
      <c r="U1631">
        <f t="shared" si="152"/>
        <v>2</v>
      </c>
      <c r="V1631">
        <f t="shared" si="153"/>
        <v>1</v>
      </c>
      <c r="W1631">
        <f t="shared" si="154"/>
        <v>3</v>
      </c>
      <c r="X1631" t="str">
        <f t="shared" si="155"/>
        <v>213</v>
      </c>
      <c r="Y1631" t="str">
        <f>IF(Table1[[#This Row],[RFM_Score]]="555","Champion", IF(AND(J1631&gt;=4,V1631&gt;=4),"Loyal", IF(U1631&lt;=2,"At Risk", IF(W1631&gt;=4,"Potential Loyalist","Others"))))</f>
        <v>At Risk</v>
      </c>
    </row>
    <row r="1632" spans="1:25">
      <c r="A1632" t="s">
        <v>10115</v>
      </c>
      <c r="B1632">
        <v>39</v>
      </c>
      <c r="C1632" t="s">
        <v>24</v>
      </c>
      <c r="D1632" t="s">
        <v>29</v>
      </c>
      <c r="E1632" s="6" t="s">
        <v>13702</v>
      </c>
      <c r="F1632" t="s">
        <v>60</v>
      </c>
      <c r="G1632">
        <v>1</v>
      </c>
      <c r="H1632">
        <v>1</v>
      </c>
      <c r="I1632">
        <v>49</v>
      </c>
      <c r="J1632">
        <v>2</v>
      </c>
      <c r="K1632">
        <v>290.24</v>
      </c>
      <c r="L1632" t="str">
        <f t="shared" si="150"/>
        <v/>
      </c>
      <c r="M1632">
        <v>4</v>
      </c>
      <c r="N1632" t="str">
        <f t="shared" si="151"/>
        <v/>
      </c>
      <c r="O1632">
        <v>24</v>
      </c>
      <c r="P1632" s="11">
        <v>1</v>
      </c>
      <c r="Q1632" s="11">
        <v>4.08163265306122E-2</v>
      </c>
      <c r="R1632" s="12">
        <v>72.56</v>
      </c>
      <c r="S1632" t="s">
        <v>22</v>
      </c>
      <c r="T1632">
        <v>1</v>
      </c>
      <c r="U1632">
        <f t="shared" si="152"/>
        <v>4</v>
      </c>
      <c r="V1632">
        <f t="shared" si="153"/>
        <v>1</v>
      </c>
      <c r="W1632">
        <f t="shared" si="154"/>
        <v>3</v>
      </c>
      <c r="X1632" t="str">
        <f t="shared" si="155"/>
        <v>413</v>
      </c>
      <c r="Y1632" t="str">
        <f>IF(Table1[[#This Row],[RFM_Score]]="555","Champion", IF(AND(J1632&gt;=4,V1632&gt;=4),"Loyal", IF(U1632&lt;=2,"At Risk", IF(W1632&gt;=4,"Potential Loyalist","Others"))))</f>
        <v>Others</v>
      </c>
    </row>
    <row r="1633" spans="1:25">
      <c r="A1633" t="s">
        <v>1676</v>
      </c>
      <c r="B1633">
        <v>22</v>
      </c>
      <c r="C1633" t="s">
        <v>24</v>
      </c>
      <c r="D1633" t="s">
        <v>41</v>
      </c>
      <c r="E1633" s="6" t="s">
        <v>13703</v>
      </c>
      <c r="F1633" t="s">
        <v>21</v>
      </c>
      <c r="G1633">
        <v>2</v>
      </c>
      <c r="H1633">
        <v>0</v>
      </c>
      <c r="I1633">
        <v>54</v>
      </c>
      <c r="J1633">
        <v>3</v>
      </c>
      <c r="K1633">
        <v>290.14999999999998</v>
      </c>
      <c r="L1633" t="str">
        <f t="shared" si="150"/>
        <v/>
      </c>
      <c r="M1633">
        <v>4</v>
      </c>
      <c r="N1633" t="str">
        <f t="shared" si="151"/>
        <v/>
      </c>
      <c r="O1633">
        <v>0</v>
      </c>
      <c r="P1633" s="11">
        <v>0</v>
      </c>
      <c r="Q1633" s="11">
        <v>5.5555555555555497E-2</v>
      </c>
      <c r="R1633" s="12">
        <v>72.537499999999994</v>
      </c>
      <c r="S1633" t="s">
        <v>22</v>
      </c>
      <c r="T1633">
        <v>0</v>
      </c>
      <c r="U1633">
        <f t="shared" si="152"/>
        <v>5</v>
      </c>
      <c r="V1633">
        <f t="shared" si="153"/>
        <v>1</v>
      </c>
      <c r="W1633">
        <f t="shared" si="154"/>
        <v>3</v>
      </c>
      <c r="X1633" t="str">
        <f t="shared" si="155"/>
        <v>513</v>
      </c>
      <c r="Y1633" t="str">
        <f>IF(Table1[[#This Row],[RFM_Score]]="555","Champion", IF(AND(J1633&gt;=4,V1633&gt;=4),"Loyal", IF(U1633&lt;=2,"At Risk", IF(W1633&gt;=4,"Potential Loyalist","Others"))))</f>
        <v>Others</v>
      </c>
    </row>
    <row r="1634" spans="1:25">
      <c r="A1634" t="s">
        <v>3148</v>
      </c>
      <c r="B1634">
        <v>31</v>
      </c>
      <c r="C1634" t="s">
        <v>24</v>
      </c>
      <c r="D1634" t="s">
        <v>29</v>
      </c>
      <c r="E1634" s="6" t="s">
        <v>13704</v>
      </c>
      <c r="F1634" t="s">
        <v>62</v>
      </c>
      <c r="G1634">
        <v>3</v>
      </c>
      <c r="H1634">
        <v>1</v>
      </c>
      <c r="I1634">
        <v>62</v>
      </c>
      <c r="J1634">
        <v>3</v>
      </c>
      <c r="K1634">
        <v>289.23</v>
      </c>
      <c r="L1634" t="str">
        <f t="shared" si="150"/>
        <v/>
      </c>
      <c r="M1634">
        <v>4</v>
      </c>
      <c r="N1634" t="str">
        <f t="shared" si="151"/>
        <v/>
      </c>
      <c r="O1634">
        <v>4</v>
      </c>
      <c r="P1634" s="11">
        <v>0.33333333333333298</v>
      </c>
      <c r="Q1634" s="11">
        <v>4.8387096774193498E-2</v>
      </c>
      <c r="R1634" s="12">
        <v>72.307500000000005</v>
      </c>
      <c r="S1634" t="s">
        <v>22</v>
      </c>
      <c r="T1634">
        <v>0</v>
      </c>
      <c r="U1634">
        <f t="shared" si="152"/>
        <v>5</v>
      </c>
      <c r="V1634">
        <f t="shared" si="153"/>
        <v>1</v>
      </c>
      <c r="W1634">
        <f t="shared" si="154"/>
        <v>3</v>
      </c>
      <c r="X1634" t="str">
        <f t="shared" si="155"/>
        <v>513</v>
      </c>
      <c r="Y1634" t="str">
        <f>IF(Table1[[#This Row],[RFM_Score]]="555","Champion", IF(AND(J1634&gt;=4,V1634&gt;=4),"Loyal", IF(U1634&lt;=2,"At Risk", IF(W1634&gt;=4,"Potential Loyalist","Others"))))</f>
        <v>Others</v>
      </c>
    </row>
    <row r="1635" spans="1:25">
      <c r="A1635" t="s">
        <v>8898</v>
      </c>
      <c r="B1635">
        <v>36</v>
      </c>
      <c r="C1635" t="s">
        <v>24</v>
      </c>
      <c r="D1635" t="s">
        <v>29</v>
      </c>
      <c r="E1635" s="6" t="s">
        <v>13705</v>
      </c>
      <c r="F1635" t="s">
        <v>26</v>
      </c>
      <c r="G1635">
        <v>2</v>
      </c>
      <c r="H1635">
        <v>0</v>
      </c>
      <c r="I1635">
        <v>45</v>
      </c>
      <c r="J1635">
        <v>2</v>
      </c>
      <c r="K1635">
        <v>288.77999999999997</v>
      </c>
      <c r="L1635" t="str">
        <f t="shared" si="150"/>
        <v/>
      </c>
      <c r="M1635">
        <v>4</v>
      </c>
      <c r="N1635" t="str">
        <f t="shared" si="151"/>
        <v/>
      </c>
      <c r="O1635">
        <v>30</v>
      </c>
      <c r="P1635" s="11">
        <v>0</v>
      </c>
      <c r="Q1635" s="11">
        <v>4.4444444444444398E-2</v>
      </c>
      <c r="R1635" s="12">
        <v>72.194999999999993</v>
      </c>
      <c r="S1635" t="s">
        <v>22</v>
      </c>
      <c r="T1635">
        <v>0</v>
      </c>
      <c r="U1635">
        <f t="shared" si="152"/>
        <v>4</v>
      </c>
      <c r="V1635">
        <f t="shared" si="153"/>
        <v>1</v>
      </c>
      <c r="W1635">
        <f t="shared" si="154"/>
        <v>3</v>
      </c>
      <c r="X1635" t="str">
        <f t="shared" si="155"/>
        <v>413</v>
      </c>
      <c r="Y1635" t="str">
        <f>IF(Table1[[#This Row],[RFM_Score]]="555","Champion", IF(AND(J1635&gt;=4,V1635&gt;=4),"Loyal", IF(U1635&lt;=2,"At Risk", IF(W1635&gt;=4,"Potential Loyalist","Others"))))</f>
        <v>Others</v>
      </c>
    </row>
    <row r="1636" spans="1:25">
      <c r="A1636" t="s">
        <v>8723</v>
      </c>
      <c r="B1636">
        <v>21</v>
      </c>
      <c r="C1636" t="s">
        <v>19</v>
      </c>
      <c r="D1636" t="s">
        <v>29</v>
      </c>
      <c r="E1636" s="6" t="s">
        <v>13706</v>
      </c>
      <c r="F1636" t="s">
        <v>26</v>
      </c>
      <c r="G1636">
        <v>5</v>
      </c>
      <c r="H1636">
        <v>0</v>
      </c>
      <c r="I1636">
        <v>53</v>
      </c>
      <c r="J1636">
        <v>3</v>
      </c>
      <c r="K1636">
        <v>288.56</v>
      </c>
      <c r="L1636" t="str">
        <f t="shared" si="150"/>
        <v/>
      </c>
      <c r="M1636">
        <v>4</v>
      </c>
      <c r="N1636" t="str">
        <f t="shared" si="151"/>
        <v/>
      </c>
      <c r="O1636">
        <v>26</v>
      </c>
      <c r="P1636" s="11">
        <v>0</v>
      </c>
      <c r="Q1636" s="11">
        <v>5.6603773584905599E-2</v>
      </c>
      <c r="R1636" s="12">
        <v>72.14</v>
      </c>
      <c r="S1636" t="s">
        <v>22</v>
      </c>
      <c r="T1636">
        <v>0</v>
      </c>
      <c r="U1636">
        <f t="shared" si="152"/>
        <v>4</v>
      </c>
      <c r="V1636">
        <f t="shared" si="153"/>
        <v>1</v>
      </c>
      <c r="W1636">
        <f t="shared" si="154"/>
        <v>3</v>
      </c>
      <c r="X1636" t="str">
        <f t="shared" si="155"/>
        <v>413</v>
      </c>
      <c r="Y1636" t="str">
        <f>IF(Table1[[#This Row],[RFM_Score]]="555","Champion", IF(AND(J1636&gt;=4,V1636&gt;=4),"Loyal", IF(U1636&lt;=2,"At Risk", IF(W1636&gt;=4,"Potential Loyalist","Others"))))</f>
        <v>Others</v>
      </c>
    </row>
    <row r="1637" spans="1:25">
      <c r="A1637" t="s">
        <v>3989</v>
      </c>
      <c r="B1637">
        <v>61</v>
      </c>
      <c r="C1637" t="s">
        <v>19</v>
      </c>
      <c r="D1637" t="s">
        <v>41</v>
      </c>
      <c r="E1637" s="6" t="s">
        <v>13707</v>
      </c>
      <c r="F1637" t="s">
        <v>62</v>
      </c>
      <c r="G1637">
        <v>4</v>
      </c>
      <c r="H1637">
        <v>3</v>
      </c>
      <c r="I1637">
        <v>43</v>
      </c>
      <c r="J1637">
        <v>1</v>
      </c>
      <c r="K1637">
        <v>288.55</v>
      </c>
      <c r="L1637" t="str">
        <f t="shared" si="150"/>
        <v/>
      </c>
      <c r="M1637">
        <v>4</v>
      </c>
      <c r="N1637" t="str">
        <f t="shared" si="151"/>
        <v/>
      </c>
      <c r="O1637">
        <v>105</v>
      </c>
      <c r="P1637" s="11">
        <v>0.75</v>
      </c>
      <c r="Q1637" s="11">
        <v>2.3255813953488299E-2</v>
      </c>
      <c r="R1637" s="12">
        <v>72.137500000000003</v>
      </c>
      <c r="S1637" t="s">
        <v>22</v>
      </c>
      <c r="T1637">
        <v>1</v>
      </c>
      <c r="U1637">
        <f t="shared" si="152"/>
        <v>1</v>
      </c>
      <c r="V1637">
        <f t="shared" si="153"/>
        <v>1</v>
      </c>
      <c r="W1637">
        <f t="shared" si="154"/>
        <v>3</v>
      </c>
      <c r="X1637" t="str">
        <f t="shared" si="155"/>
        <v>113</v>
      </c>
      <c r="Y1637" t="str">
        <f>IF(Table1[[#This Row],[RFM_Score]]="555","Champion", IF(AND(J1637&gt;=4,V1637&gt;=4),"Loyal", IF(U1637&lt;=2,"At Risk", IF(W1637&gt;=4,"Potential Loyalist","Others"))))</f>
        <v>At Risk</v>
      </c>
    </row>
    <row r="1638" spans="1:25">
      <c r="A1638" t="s">
        <v>7255</v>
      </c>
      <c r="B1638">
        <v>21</v>
      </c>
      <c r="C1638" t="s">
        <v>24</v>
      </c>
      <c r="D1638" t="s">
        <v>25</v>
      </c>
      <c r="E1638" s="6" t="s">
        <v>13708</v>
      </c>
      <c r="F1638" t="s">
        <v>26</v>
      </c>
      <c r="G1638">
        <v>4</v>
      </c>
      <c r="H1638">
        <v>1</v>
      </c>
      <c r="I1638">
        <v>40</v>
      </c>
      <c r="J1638">
        <v>2</v>
      </c>
      <c r="K1638">
        <v>288.49</v>
      </c>
      <c r="L1638" t="str">
        <f t="shared" si="150"/>
        <v/>
      </c>
      <c r="M1638">
        <v>4</v>
      </c>
      <c r="N1638" t="str">
        <f t="shared" si="151"/>
        <v/>
      </c>
      <c r="O1638">
        <v>14</v>
      </c>
      <c r="P1638" s="11">
        <v>0.25</v>
      </c>
      <c r="Q1638" s="11">
        <v>0.05</v>
      </c>
      <c r="R1638" s="12">
        <v>72.122500000000002</v>
      </c>
      <c r="S1638" t="s">
        <v>22</v>
      </c>
      <c r="T1638">
        <v>0</v>
      </c>
      <c r="U1638">
        <f t="shared" si="152"/>
        <v>5</v>
      </c>
      <c r="V1638">
        <f t="shared" si="153"/>
        <v>1</v>
      </c>
      <c r="W1638">
        <f t="shared" si="154"/>
        <v>3</v>
      </c>
      <c r="X1638" t="str">
        <f t="shared" si="155"/>
        <v>513</v>
      </c>
      <c r="Y1638" t="str">
        <f>IF(Table1[[#This Row],[RFM_Score]]="555","Champion", IF(AND(J1638&gt;=4,V1638&gt;=4),"Loyal", IF(U1638&lt;=2,"At Risk", IF(W1638&gt;=4,"Potential Loyalist","Others"))))</f>
        <v>Others</v>
      </c>
    </row>
    <row r="1639" spans="1:25">
      <c r="A1639" t="s">
        <v>156</v>
      </c>
      <c r="B1639">
        <v>44</v>
      </c>
      <c r="C1639" t="s">
        <v>24</v>
      </c>
      <c r="D1639" t="s">
        <v>49</v>
      </c>
      <c r="E1639" s="6" t="s">
        <v>13709</v>
      </c>
      <c r="F1639" t="s">
        <v>37</v>
      </c>
      <c r="G1639">
        <v>1</v>
      </c>
      <c r="H1639">
        <v>0</v>
      </c>
      <c r="I1639">
        <v>56</v>
      </c>
      <c r="J1639">
        <v>7</v>
      </c>
      <c r="K1639">
        <v>288.39</v>
      </c>
      <c r="L1639" t="str">
        <f t="shared" si="150"/>
        <v/>
      </c>
      <c r="M1639">
        <v>4</v>
      </c>
      <c r="N1639" t="str">
        <f t="shared" si="151"/>
        <v/>
      </c>
      <c r="O1639">
        <v>59</v>
      </c>
      <c r="P1639" s="11">
        <v>0</v>
      </c>
      <c r="Q1639" s="11">
        <v>0.125</v>
      </c>
      <c r="R1639" s="12">
        <v>72.097499999999997</v>
      </c>
      <c r="S1639" t="s">
        <v>22</v>
      </c>
      <c r="T1639">
        <v>0</v>
      </c>
      <c r="U1639">
        <f t="shared" si="152"/>
        <v>3</v>
      </c>
      <c r="V1639">
        <f t="shared" si="153"/>
        <v>1</v>
      </c>
      <c r="W1639">
        <f t="shared" si="154"/>
        <v>3</v>
      </c>
      <c r="X1639" t="str">
        <f t="shared" si="155"/>
        <v>313</v>
      </c>
      <c r="Y1639" t="str">
        <f>IF(Table1[[#This Row],[RFM_Score]]="555","Champion", IF(AND(J1639&gt;=4,V1639&gt;=4),"Loyal", IF(U1639&lt;=2,"At Risk", IF(W1639&gt;=4,"Potential Loyalist","Others"))))</f>
        <v>Others</v>
      </c>
    </row>
    <row r="1640" spans="1:25">
      <c r="A1640" t="s">
        <v>9340</v>
      </c>
      <c r="B1640">
        <v>18</v>
      </c>
      <c r="C1640" t="s">
        <v>24</v>
      </c>
      <c r="D1640" t="s">
        <v>25</v>
      </c>
      <c r="E1640" s="6" t="s">
        <v>13710</v>
      </c>
      <c r="F1640" t="s">
        <v>26</v>
      </c>
      <c r="G1640">
        <v>4</v>
      </c>
      <c r="H1640">
        <v>1</v>
      </c>
      <c r="I1640">
        <v>57</v>
      </c>
      <c r="J1640">
        <v>2</v>
      </c>
      <c r="K1640">
        <v>286.88</v>
      </c>
      <c r="L1640" t="str">
        <f t="shared" si="150"/>
        <v/>
      </c>
      <c r="M1640">
        <v>4</v>
      </c>
      <c r="N1640" t="str">
        <f t="shared" si="151"/>
        <v/>
      </c>
      <c r="O1640">
        <v>11</v>
      </c>
      <c r="P1640" s="11">
        <v>0.25</v>
      </c>
      <c r="Q1640" s="11">
        <v>3.5087719298245598E-2</v>
      </c>
      <c r="R1640" s="12">
        <v>71.72</v>
      </c>
      <c r="S1640" t="s">
        <v>22</v>
      </c>
      <c r="T1640">
        <v>0</v>
      </c>
      <c r="U1640">
        <f t="shared" si="152"/>
        <v>5</v>
      </c>
      <c r="V1640">
        <f t="shared" si="153"/>
        <v>1</v>
      </c>
      <c r="W1640">
        <f t="shared" si="154"/>
        <v>3</v>
      </c>
      <c r="X1640" t="str">
        <f t="shared" si="155"/>
        <v>513</v>
      </c>
      <c r="Y1640" t="str">
        <f>IF(Table1[[#This Row],[RFM_Score]]="555","Champion", IF(AND(J1640&gt;=4,V1640&gt;=4),"Loyal", IF(U1640&lt;=2,"At Risk", IF(W1640&gt;=4,"Potential Loyalist","Others"))))</f>
        <v>Others</v>
      </c>
    </row>
    <row r="1641" spans="1:25">
      <c r="A1641" t="s">
        <v>10784</v>
      </c>
      <c r="B1641">
        <v>23</v>
      </c>
      <c r="C1641" t="s">
        <v>24</v>
      </c>
      <c r="D1641" t="s">
        <v>25</v>
      </c>
      <c r="E1641" s="6" t="s">
        <v>13711</v>
      </c>
      <c r="F1641" t="s">
        <v>62</v>
      </c>
      <c r="G1641">
        <v>3</v>
      </c>
      <c r="H1641">
        <v>0</v>
      </c>
      <c r="I1641">
        <v>44</v>
      </c>
      <c r="J1641">
        <v>0</v>
      </c>
      <c r="K1641">
        <v>286.05</v>
      </c>
      <c r="L1641" t="str">
        <f t="shared" si="150"/>
        <v/>
      </c>
      <c r="M1641">
        <v>4</v>
      </c>
      <c r="N1641" t="str">
        <f t="shared" si="151"/>
        <v/>
      </c>
      <c r="O1641">
        <v>27</v>
      </c>
      <c r="P1641" s="11">
        <v>0</v>
      </c>
      <c r="Q1641" s="11">
        <v>0</v>
      </c>
      <c r="R1641" s="12">
        <v>71.512500000000003</v>
      </c>
      <c r="S1641" t="s">
        <v>22</v>
      </c>
      <c r="T1641">
        <v>0</v>
      </c>
      <c r="U1641">
        <f t="shared" si="152"/>
        <v>4</v>
      </c>
      <c r="V1641">
        <f t="shared" si="153"/>
        <v>1</v>
      </c>
      <c r="W1641">
        <f t="shared" si="154"/>
        <v>3</v>
      </c>
      <c r="X1641" t="str">
        <f t="shared" si="155"/>
        <v>413</v>
      </c>
      <c r="Y1641" t="str">
        <f>IF(Table1[[#This Row],[RFM_Score]]="555","Champion", IF(AND(J1641&gt;=4,V1641&gt;=4),"Loyal", IF(U1641&lt;=2,"At Risk", IF(W1641&gt;=4,"Potential Loyalist","Others"))))</f>
        <v>Others</v>
      </c>
    </row>
    <row r="1642" spans="1:25">
      <c r="A1642" t="s">
        <v>4229</v>
      </c>
      <c r="B1642">
        <v>50</v>
      </c>
      <c r="C1642" t="s">
        <v>19</v>
      </c>
      <c r="D1642" t="s">
        <v>20</v>
      </c>
      <c r="E1642" s="6" t="s">
        <v>13712</v>
      </c>
      <c r="F1642" t="s">
        <v>30</v>
      </c>
      <c r="G1642">
        <v>5</v>
      </c>
      <c r="H1642">
        <v>1</v>
      </c>
      <c r="I1642">
        <v>38</v>
      </c>
      <c r="J1642">
        <v>3</v>
      </c>
      <c r="K1642">
        <v>286.02</v>
      </c>
      <c r="L1642" t="str">
        <f t="shared" si="150"/>
        <v/>
      </c>
      <c r="M1642">
        <v>4</v>
      </c>
      <c r="N1642" t="str">
        <f t="shared" si="151"/>
        <v/>
      </c>
      <c r="O1642">
        <v>49</v>
      </c>
      <c r="P1642" s="11">
        <v>0.2</v>
      </c>
      <c r="Q1642" s="11">
        <v>7.8947368421052599E-2</v>
      </c>
      <c r="R1642" s="12">
        <v>71.504999999999995</v>
      </c>
      <c r="S1642" t="s">
        <v>22</v>
      </c>
      <c r="T1642">
        <v>0</v>
      </c>
      <c r="U1642">
        <f t="shared" si="152"/>
        <v>3</v>
      </c>
      <c r="V1642">
        <f t="shared" si="153"/>
        <v>1</v>
      </c>
      <c r="W1642">
        <f t="shared" si="154"/>
        <v>3</v>
      </c>
      <c r="X1642" t="str">
        <f t="shared" si="155"/>
        <v>313</v>
      </c>
      <c r="Y1642" t="str">
        <f>IF(Table1[[#This Row],[RFM_Score]]="555","Champion", IF(AND(J1642&gt;=4,V1642&gt;=4),"Loyal", IF(U1642&lt;=2,"At Risk", IF(W1642&gt;=4,"Potential Loyalist","Others"))))</f>
        <v>Others</v>
      </c>
    </row>
    <row r="1643" spans="1:25">
      <c r="A1643" t="s">
        <v>5160</v>
      </c>
      <c r="B1643">
        <v>34</v>
      </c>
      <c r="C1643" t="s">
        <v>19</v>
      </c>
      <c r="D1643" t="s">
        <v>35</v>
      </c>
      <c r="E1643" s="6" t="s">
        <v>13713</v>
      </c>
      <c r="F1643" t="s">
        <v>60</v>
      </c>
      <c r="G1643">
        <v>3</v>
      </c>
      <c r="H1643">
        <v>0</v>
      </c>
      <c r="I1643">
        <v>43</v>
      </c>
      <c r="J1643">
        <v>6</v>
      </c>
      <c r="K1643">
        <v>285.83</v>
      </c>
      <c r="L1643" t="str">
        <f t="shared" si="150"/>
        <v/>
      </c>
      <c r="M1643">
        <v>4</v>
      </c>
      <c r="N1643" t="str">
        <f t="shared" si="151"/>
        <v/>
      </c>
      <c r="O1643">
        <v>1</v>
      </c>
      <c r="P1643" s="11">
        <v>0</v>
      </c>
      <c r="Q1643" s="11">
        <v>0.13953488372093001</v>
      </c>
      <c r="R1643" s="12">
        <v>71.457499999999996</v>
      </c>
      <c r="S1643" t="s">
        <v>22</v>
      </c>
      <c r="T1643">
        <v>0</v>
      </c>
      <c r="U1643">
        <f t="shared" si="152"/>
        <v>5</v>
      </c>
      <c r="V1643">
        <f t="shared" si="153"/>
        <v>1</v>
      </c>
      <c r="W1643">
        <f t="shared" si="154"/>
        <v>3</v>
      </c>
      <c r="X1643" t="str">
        <f t="shared" si="155"/>
        <v>513</v>
      </c>
      <c r="Y1643" t="str">
        <f>IF(Table1[[#This Row],[RFM_Score]]="555","Champion", IF(AND(J1643&gt;=4,V1643&gt;=4),"Loyal", IF(U1643&lt;=2,"At Risk", IF(W1643&gt;=4,"Potential Loyalist","Others"))))</f>
        <v>Others</v>
      </c>
    </row>
    <row r="1644" spans="1:25">
      <c r="A1644" t="s">
        <v>11931</v>
      </c>
      <c r="B1644">
        <v>30</v>
      </c>
      <c r="C1644" t="s">
        <v>24</v>
      </c>
      <c r="D1644" t="s">
        <v>25</v>
      </c>
      <c r="E1644" s="6" t="s">
        <v>13714</v>
      </c>
      <c r="F1644" t="s">
        <v>62</v>
      </c>
      <c r="G1644">
        <v>1</v>
      </c>
      <c r="H1644">
        <v>0</v>
      </c>
      <c r="I1644">
        <v>45</v>
      </c>
      <c r="J1644">
        <v>2</v>
      </c>
      <c r="K1644">
        <v>285.7</v>
      </c>
      <c r="L1644" t="str">
        <f t="shared" si="150"/>
        <v/>
      </c>
      <c r="M1644">
        <v>4</v>
      </c>
      <c r="N1644" t="str">
        <f t="shared" si="151"/>
        <v/>
      </c>
      <c r="O1644">
        <v>11</v>
      </c>
      <c r="P1644" s="11">
        <v>0</v>
      </c>
      <c r="Q1644" s="11">
        <v>4.4444444444444398E-2</v>
      </c>
      <c r="R1644" s="12">
        <v>71.424999999999997</v>
      </c>
      <c r="S1644" t="s">
        <v>22</v>
      </c>
      <c r="T1644">
        <v>1</v>
      </c>
      <c r="U1644">
        <f t="shared" si="152"/>
        <v>5</v>
      </c>
      <c r="V1644">
        <f t="shared" si="153"/>
        <v>1</v>
      </c>
      <c r="W1644">
        <f t="shared" si="154"/>
        <v>3</v>
      </c>
      <c r="X1644" t="str">
        <f t="shared" si="155"/>
        <v>513</v>
      </c>
      <c r="Y1644" t="str">
        <f>IF(Table1[[#This Row],[RFM_Score]]="555","Champion", IF(AND(J1644&gt;=4,V1644&gt;=4),"Loyal", IF(U1644&lt;=2,"At Risk", IF(W1644&gt;=4,"Potential Loyalist","Others"))))</f>
        <v>Others</v>
      </c>
    </row>
    <row r="1645" spans="1:25">
      <c r="A1645" t="s">
        <v>8725</v>
      </c>
      <c r="B1645">
        <v>59</v>
      </c>
      <c r="C1645" t="s">
        <v>24</v>
      </c>
      <c r="D1645" t="s">
        <v>29</v>
      </c>
      <c r="E1645" s="6" t="s">
        <v>13715</v>
      </c>
      <c r="F1645" t="s">
        <v>26</v>
      </c>
      <c r="G1645">
        <v>4</v>
      </c>
      <c r="H1645">
        <v>2</v>
      </c>
      <c r="I1645">
        <v>55</v>
      </c>
      <c r="J1645">
        <v>5</v>
      </c>
      <c r="K1645">
        <v>285.07</v>
      </c>
      <c r="L1645" t="str">
        <f t="shared" si="150"/>
        <v/>
      </c>
      <c r="M1645">
        <v>4</v>
      </c>
      <c r="N1645" t="str">
        <f t="shared" si="151"/>
        <v/>
      </c>
      <c r="O1645">
        <v>19</v>
      </c>
      <c r="P1645" s="11">
        <v>0.5</v>
      </c>
      <c r="Q1645" s="11">
        <v>9.0909090909090898E-2</v>
      </c>
      <c r="R1645" s="12">
        <v>71.267499999999998</v>
      </c>
      <c r="S1645" t="s">
        <v>22</v>
      </c>
      <c r="T1645">
        <v>0</v>
      </c>
      <c r="U1645">
        <f t="shared" si="152"/>
        <v>5</v>
      </c>
      <c r="V1645">
        <f t="shared" si="153"/>
        <v>1</v>
      </c>
      <c r="W1645">
        <f t="shared" si="154"/>
        <v>3</v>
      </c>
      <c r="X1645" t="str">
        <f t="shared" si="155"/>
        <v>513</v>
      </c>
      <c r="Y1645" t="str">
        <f>IF(Table1[[#This Row],[RFM_Score]]="555","Champion", IF(AND(J1645&gt;=4,V1645&gt;=4),"Loyal", IF(U1645&lt;=2,"At Risk", IF(W1645&gt;=4,"Potential Loyalist","Others"))))</f>
        <v>Others</v>
      </c>
    </row>
    <row r="1646" spans="1:25">
      <c r="A1646" t="s">
        <v>2065</v>
      </c>
      <c r="B1646">
        <v>37</v>
      </c>
      <c r="C1646" t="s">
        <v>24</v>
      </c>
      <c r="D1646" t="s">
        <v>25</v>
      </c>
      <c r="E1646" s="6" t="s">
        <v>13716</v>
      </c>
      <c r="F1646" t="s">
        <v>21</v>
      </c>
      <c r="G1646">
        <v>5</v>
      </c>
      <c r="H1646">
        <v>1</v>
      </c>
      <c r="I1646">
        <v>52</v>
      </c>
      <c r="J1646">
        <v>4</v>
      </c>
      <c r="K1646">
        <v>284.47000000000003</v>
      </c>
      <c r="L1646" t="str">
        <f t="shared" si="150"/>
        <v/>
      </c>
      <c r="M1646">
        <v>4</v>
      </c>
      <c r="N1646" t="str">
        <f t="shared" si="151"/>
        <v/>
      </c>
      <c r="O1646">
        <v>66</v>
      </c>
      <c r="P1646" s="11">
        <v>0.2</v>
      </c>
      <c r="Q1646" s="11">
        <v>7.69230769230769E-2</v>
      </c>
      <c r="R1646" s="12">
        <v>71.117500000000007</v>
      </c>
      <c r="S1646" t="s">
        <v>22</v>
      </c>
      <c r="T1646">
        <v>0</v>
      </c>
      <c r="U1646">
        <f t="shared" si="152"/>
        <v>3</v>
      </c>
      <c r="V1646">
        <f t="shared" si="153"/>
        <v>1</v>
      </c>
      <c r="W1646">
        <f t="shared" si="154"/>
        <v>3</v>
      </c>
      <c r="X1646" t="str">
        <f t="shared" si="155"/>
        <v>313</v>
      </c>
      <c r="Y1646" t="str">
        <f>IF(Table1[[#This Row],[RFM_Score]]="555","Champion", IF(AND(J1646&gt;=4,V1646&gt;=4),"Loyal", IF(U1646&lt;=2,"At Risk", IF(W1646&gt;=4,"Potential Loyalist","Others"))))</f>
        <v>Others</v>
      </c>
    </row>
    <row r="1647" spans="1:25">
      <c r="A1647" t="s">
        <v>1711</v>
      </c>
      <c r="B1647">
        <v>54</v>
      </c>
      <c r="C1647" t="s">
        <v>24</v>
      </c>
      <c r="D1647" t="s">
        <v>25</v>
      </c>
      <c r="E1647" s="6" t="s">
        <v>13717</v>
      </c>
      <c r="F1647" t="s">
        <v>30</v>
      </c>
      <c r="G1647">
        <v>4</v>
      </c>
      <c r="H1647">
        <v>0</v>
      </c>
      <c r="I1647">
        <v>54</v>
      </c>
      <c r="J1647">
        <v>3</v>
      </c>
      <c r="K1647">
        <v>284.27</v>
      </c>
      <c r="L1647" t="str">
        <f t="shared" si="150"/>
        <v/>
      </c>
      <c r="M1647">
        <v>4</v>
      </c>
      <c r="N1647" t="str">
        <f t="shared" si="151"/>
        <v/>
      </c>
      <c r="O1647">
        <v>4</v>
      </c>
      <c r="P1647" s="11">
        <v>0</v>
      </c>
      <c r="Q1647" s="11">
        <v>5.5555555555555497E-2</v>
      </c>
      <c r="R1647" s="12">
        <v>71.067499999999995</v>
      </c>
      <c r="S1647" t="s">
        <v>22</v>
      </c>
      <c r="T1647">
        <v>0</v>
      </c>
      <c r="U1647">
        <f t="shared" si="152"/>
        <v>5</v>
      </c>
      <c r="V1647">
        <f t="shared" si="153"/>
        <v>1</v>
      </c>
      <c r="W1647">
        <f t="shared" si="154"/>
        <v>3</v>
      </c>
      <c r="X1647" t="str">
        <f t="shared" si="155"/>
        <v>513</v>
      </c>
      <c r="Y1647" t="str">
        <f>IF(Table1[[#This Row],[RFM_Score]]="555","Champion", IF(AND(J1647&gt;=4,V1647&gt;=4),"Loyal", IF(U1647&lt;=2,"At Risk", IF(W1647&gt;=4,"Potential Loyalist","Others"))))</f>
        <v>Others</v>
      </c>
    </row>
    <row r="1648" spans="1:25">
      <c r="A1648" t="s">
        <v>195</v>
      </c>
      <c r="B1648">
        <v>20</v>
      </c>
      <c r="C1648" t="s">
        <v>24</v>
      </c>
      <c r="D1648" t="s">
        <v>25</v>
      </c>
      <c r="E1648" s="6" t="s">
        <v>13718</v>
      </c>
      <c r="F1648" t="s">
        <v>30</v>
      </c>
      <c r="G1648">
        <v>4</v>
      </c>
      <c r="H1648">
        <v>1</v>
      </c>
      <c r="I1648">
        <v>55</v>
      </c>
      <c r="J1648">
        <v>4</v>
      </c>
      <c r="K1648">
        <v>284.2</v>
      </c>
      <c r="L1648" t="str">
        <f t="shared" si="150"/>
        <v/>
      </c>
      <c r="M1648">
        <v>4</v>
      </c>
      <c r="N1648" t="str">
        <f t="shared" si="151"/>
        <v/>
      </c>
      <c r="O1648">
        <v>5</v>
      </c>
      <c r="P1648" s="11">
        <v>0.25</v>
      </c>
      <c r="Q1648" s="11">
        <v>7.2727272727272696E-2</v>
      </c>
      <c r="R1648" s="12">
        <v>71.05</v>
      </c>
      <c r="S1648" t="s">
        <v>22</v>
      </c>
      <c r="T1648">
        <v>0</v>
      </c>
      <c r="U1648">
        <f t="shared" si="152"/>
        <v>5</v>
      </c>
      <c r="V1648">
        <f t="shared" si="153"/>
        <v>1</v>
      </c>
      <c r="W1648">
        <f t="shared" si="154"/>
        <v>3</v>
      </c>
      <c r="X1648" t="str">
        <f t="shared" si="155"/>
        <v>513</v>
      </c>
      <c r="Y1648" t="str">
        <f>IF(Table1[[#This Row],[RFM_Score]]="555","Champion", IF(AND(J1648&gt;=4,V1648&gt;=4),"Loyal", IF(U1648&lt;=2,"At Risk", IF(W1648&gt;=4,"Potential Loyalist","Others"))))</f>
        <v>Others</v>
      </c>
    </row>
    <row r="1649" spans="1:25">
      <c r="A1649" t="s">
        <v>563</v>
      </c>
      <c r="B1649">
        <v>18</v>
      </c>
      <c r="C1649" t="s">
        <v>24</v>
      </c>
      <c r="D1649" t="s">
        <v>25</v>
      </c>
      <c r="E1649" s="6" t="s">
        <v>13719</v>
      </c>
      <c r="F1649" t="s">
        <v>26</v>
      </c>
      <c r="G1649">
        <v>2</v>
      </c>
      <c r="H1649">
        <v>1</v>
      </c>
      <c r="I1649">
        <v>56</v>
      </c>
      <c r="J1649">
        <v>7</v>
      </c>
      <c r="K1649">
        <v>284.02999999999997</v>
      </c>
      <c r="L1649" t="str">
        <f t="shared" si="150"/>
        <v/>
      </c>
      <c r="M1649">
        <v>4</v>
      </c>
      <c r="N1649" t="str">
        <f t="shared" si="151"/>
        <v/>
      </c>
      <c r="O1649">
        <v>5</v>
      </c>
      <c r="P1649" s="11">
        <v>0.5</v>
      </c>
      <c r="Q1649" s="11">
        <v>0.125</v>
      </c>
      <c r="R1649" s="12">
        <v>71.007499999999993</v>
      </c>
      <c r="S1649" t="s">
        <v>22</v>
      </c>
      <c r="T1649">
        <v>0</v>
      </c>
      <c r="U1649">
        <f t="shared" si="152"/>
        <v>5</v>
      </c>
      <c r="V1649">
        <f t="shared" si="153"/>
        <v>1</v>
      </c>
      <c r="W1649">
        <f t="shared" si="154"/>
        <v>3</v>
      </c>
      <c r="X1649" t="str">
        <f t="shared" si="155"/>
        <v>513</v>
      </c>
      <c r="Y1649" t="str">
        <f>IF(Table1[[#This Row],[RFM_Score]]="555","Champion", IF(AND(J1649&gt;=4,V1649&gt;=4),"Loyal", IF(U1649&lt;=2,"At Risk", IF(W1649&gt;=4,"Potential Loyalist","Others"))))</f>
        <v>Others</v>
      </c>
    </row>
    <row r="1650" spans="1:25">
      <c r="A1650" t="s">
        <v>2478</v>
      </c>
      <c r="B1650">
        <v>51</v>
      </c>
      <c r="C1650" t="s">
        <v>19</v>
      </c>
      <c r="D1650" t="s">
        <v>29</v>
      </c>
      <c r="E1650" s="6" t="s">
        <v>13720</v>
      </c>
      <c r="F1650" t="s">
        <v>62</v>
      </c>
      <c r="G1650">
        <v>6</v>
      </c>
      <c r="H1650">
        <v>1</v>
      </c>
      <c r="I1650">
        <v>63</v>
      </c>
      <c r="J1650">
        <v>3</v>
      </c>
      <c r="K1650">
        <v>283.99</v>
      </c>
      <c r="L1650" t="str">
        <f t="shared" si="150"/>
        <v/>
      </c>
      <c r="M1650">
        <v>4</v>
      </c>
      <c r="N1650" t="str">
        <f t="shared" si="151"/>
        <v/>
      </c>
      <c r="O1650">
        <v>7</v>
      </c>
      <c r="P1650" s="11">
        <v>0.16666666666666599</v>
      </c>
      <c r="Q1650" s="11">
        <v>4.7619047619047603E-2</v>
      </c>
      <c r="R1650" s="12">
        <v>70.997500000000002</v>
      </c>
      <c r="S1650" t="s">
        <v>22</v>
      </c>
      <c r="T1650">
        <v>0</v>
      </c>
      <c r="U1650">
        <f t="shared" si="152"/>
        <v>5</v>
      </c>
      <c r="V1650">
        <f t="shared" si="153"/>
        <v>1</v>
      </c>
      <c r="W1650">
        <f t="shared" si="154"/>
        <v>3</v>
      </c>
      <c r="X1650" t="str">
        <f t="shared" si="155"/>
        <v>513</v>
      </c>
      <c r="Y1650" t="str">
        <f>IF(Table1[[#This Row],[RFM_Score]]="555","Champion", IF(AND(J1650&gt;=4,V1650&gt;=4),"Loyal", IF(U1650&lt;=2,"At Risk", IF(W1650&gt;=4,"Potential Loyalist","Others"))))</f>
        <v>Others</v>
      </c>
    </row>
    <row r="1651" spans="1:25">
      <c r="A1651" t="s">
        <v>11643</v>
      </c>
      <c r="B1651">
        <v>25</v>
      </c>
      <c r="C1651" t="s">
        <v>24</v>
      </c>
      <c r="D1651" t="s">
        <v>41</v>
      </c>
      <c r="E1651" s="6" t="s">
        <v>13721</v>
      </c>
      <c r="F1651" t="s">
        <v>37</v>
      </c>
      <c r="G1651">
        <v>3</v>
      </c>
      <c r="H1651">
        <v>1</v>
      </c>
      <c r="I1651">
        <v>46</v>
      </c>
      <c r="J1651">
        <v>2</v>
      </c>
      <c r="K1651">
        <v>283.98</v>
      </c>
      <c r="L1651" t="str">
        <f t="shared" si="150"/>
        <v/>
      </c>
      <c r="M1651">
        <v>4</v>
      </c>
      <c r="N1651" t="str">
        <f t="shared" si="151"/>
        <v/>
      </c>
      <c r="O1651">
        <v>24</v>
      </c>
      <c r="P1651" s="11">
        <v>0.33333333333333298</v>
      </c>
      <c r="Q1651" s="11">
        <v>4.3478260869565202E-2</v>
      </c>
      <c r="R1651" s="12">
        <v>70.995000000000005</v>
      </c>
      <c r="S1651" t="s">
        <v>22</v>
      </c>
      <c r="T1651">
        <v>0</v>
      </c>
      <c r="U1651">
        <f t="shared" si="152"/>
        <v>4</v>
      </c>
      <c r="V1651">
        <f t="shared" si="153"/>
        <v>1</v>
      </c>
      <c r="W1651">
        <f t="shared" si="154"/>
        <v>3</v>
      </c>
      <c r="X1651" t="str">
        <f t="shared" si="155"/>
        <v>413</v>
      </c>
      <c r="Y1651" t="str">
        <f>IF(Table1[[#This Row],[RFM_Score]]="555","Champion", IF(AND(J1651&gt;=4,V1651&gt;=4),"Loyal", IF(U1651&lt;=2,"At Risk", IF(W1651&gt;=4,"Potential Loyalist","Others"))))</f>
        <v>Others</v>
      </c>
    </row>
    <row r="1652" spans="1:25">
      <c r="A1652" t="s">
        <v>11497</v>
      </c>
      <c r="B1652">
        <v>42</v>
      </c>
      <c r="C1652" t="s">
        <v>19</v>
      </c>
      <c r="D1652" t="s">
        <v>25</v>
      </c>
      <c r="E1652" s="6" t="s">
        <v>13722</v>
      </c>
      <c r="F1652" t="s">
        <v>30</v>
      </c>
      <c r="G1652">
        <v>1</v>
      </c>
      <c r="H1652">
        <v>0</v>
      </c>
      <c r="I1652">
        <v>45</v>
      </c>
      <c r="J1652">
        <v>0</v>
      </c>
      <c r="K1652">
        <v>283.92</v>
      </c>
      <c r="L1652" t="str">
        <f t="shared" si="150"/>
        <v/>
      </c>
      <c r="M1652">
        <v>4</v>
      </c>
      <c r="N1652" t="str">
        <f t="shared" si="151"/>
        <v/>
      </c>
      <c r="O1652">
        <v>4</v>
      </c>
      <c r="P1652" s="11">
        <v>0</v>
      </c>
      <c r="Q1652" s="11">
        <v>0</v>
      </c>
      <c r="R1652" s="12">
        <v>70.98</v>
      </c>
      <c r="S1652" t="s">
        <v>22</v>
      </c>
      <c r="T1652">
        <v>0</v>
      </c>
      <c r="U1652">
        <f t="shared" si="152"/>
        <v>5</v>
      </c>
      <c r="V1652">
        <f t="shared" si="153"/>
        <v>1</v>
      </c>
      <c r="W1652">
        <f t="shared" si="154"/>
        <v>3</v>
      </c>
      <c r="X1652" t="str">
        <f t="shared" si="155"/>
        <v>513</v>
      </c>
      <c r="Y1652" t="str">
        <f>IF(Table1[[#This Row],[RFM_Score]]="555","Champion", IF(AND(J1652&gt;=4,V1652&gt;=4),"Loyal", IF(U1652&lt;=2,"At Risk", IF(W1652&gt;=4,"Potential Loyalist","Others"))))</f>
        <v>Others</v>
      </c>
    </row>
    <row r="1653" spans="1:25">
      <c r="A1653" t="s">
        <v>9694</v>
      </c>
      <c r="B1653">
        <v>18</v>
      </c>
      <c r="C1653" t="s">
        <v>24</v>
      </c>
      <c r="D1653" t="s">
        <v>25</v>
      </c>
      <c r="E1653" s="6" t="s">
        <v>13723</v>
      </c>
      <c r="F1653" t="s">
        <v>26</v>
      </c>
      <c r="G1653">
        <v>2</v>
      </c>
      <c r="H1653">
        <v>0</v>
      </c>
      <c r="I1653">
        <v>38</v>
      </c>
      <c r="J1653">
        <v>2</v>
      </c>
      <c r="K1653">
        <v>283.18</v>
      </c>
      <c r="L1653" t="str">
        <f t="shared" si="150"/>
        <v/>
      </c>
      <c r="M1653">
        <v>4</v>
      </c>
      <c r="N1653" t="str">
        <f t="shared" si="151"/>
        <v/>
      </c>
      <c r="O1653">
        <v>33</v>
      </c>
      <c r="P1653" s="11">
        <v>0</v>
      </c>
      <c r="Q1653" s="11">
        <v>5.2631578947368397E-2</v>
      </c>
      <c r="R1653" s="12">
        <v>70.795000000000002</v>
      </c>
      <c r="S1653" t="s">
        <v>22</v>
      </c>
      <c r="T1653">
        <v>0</v>
      </c>
      <c r="U1653">
        <f t="shared" si="152"/>
        <v>4</v>
      </c>
      <c r="V1653">
        <f t="shared" si="153"/>
        <v>1</v>
      </c>
      <c r="W1653">
        <f t="shared" si="154"/>
        <v>3</v>
      </c>
      <c r="X1653" t="str">
        <f t="shared" si="155"/>
        <v>413</v>
      </c>
      <c r="Y1653" t="str">
        <f>IF(Table1[[#This Row],[RFM_Score]]="555","Champion", IF(AND(J1653&gt;=4,V1653&gt;=4),"Loyal", IF(U1653&lt;=2,"At Risk", IF(W1653&gt;=4,"Potential Loyalist","Others"))))</f>
        <v>Others</v>
      </c>
    </row>
    <row r="1654" spans="1:25">
      <c r="A1654" t="s">
        <v>11015</v>
      </c>
      <c r="B1654">
        <v>48</v>
      </c>
      <c r="C1654" t="s">
        <v>24</v>
      </c>
      <c r="D1654" t="s">
        <v>25</v>
      </c>
      <c r="E1654" s="6" t="s">
        <v>13724</v>
      </c>
      <c r="F1654" t="s">
        <v>62</v>
      </c>
      <c r="G1654">
        <v>3</v>
      </c>
      <c r="H1654">
        <v>2</v>
      </c>
      <c r="I1654">
        <v>50</v>
      </c>
      <c r="J1654">
        <v>3</v>
      </c>
      <c r="K1654">
        <v>282.87</v>
      </c>
      <c r="L1654" t="str">
        <f t="shared" si="150"/>
        <v/>
      </c>
      <c r="M1654">
        <v>4</v>
      </c>
      <c r="N1654" t="str">
        <f t="shared" si="151"/>
        <v/>
      </c>
      <c r="O1654">
        <v>28</v>
      </c>
      <c r="P1654" s="11">
        <v>0.66666666666666596</v>
      </c>
      <c r="Q1654" s="11">
        <v>0.06</v>
      </c>
      <c r="R1654" s="12">
        <v>70.717500000000001</v>
      </c>
      <c r="S1654" t="s">
        <v>22</v>
      </c>
      <c r="T1654">
        <v>0</v>
      </c>
      <c r="U1654">
        <f t="shared" si="152"/>
        <v>4</v>
      </c>
      <c r="V1654">
        <f t="shared" si="153"/>
        <v>1</v>
      </c>
      <c r="W1654">
        <f t="shared" si="154"/>
        <v>3</v>
      </c>
      <c r="X1654" t="str">
        <f t="shared" si="155"/>
        <v>413</v>
      </c>
      <c r="Y1654" t="str">
        <f>IF(Table1[[#This Row],[RFM_Score]]="555","Champion", IF(AND(J1654&gt;=4,V1654&gt;=4),"Loyal", IF(U1654&lt;=2,"At Risk", IF(W1654&gt;=4,"Potential Loyalist","Others"))))</f>
        <v>Others</v>
      </c>
    </row>
    <row r="1655" spans="1:25">
      <c r="A1655" t="s">
        <v>7082</v>
      </c>
      <c r="B1655">
        <v>28</v>
      </c>
      <c r="C1655" t="s">
        <v>19</v>
      </c>
      <c r="D1655" t="s">
        <v>25</v>
      </c>
      <c r="E1655" s="6" t="s">
        <v>13725</v>
      </c>
      <c r="F1655" t="s">
        <v>26</v>
      </c>
      <c r="G1655">
        <v>2</v>
      </c>
      <c r="H1655">
        <v>0</v>
      </c>
      <c r="I1655">
        <v>54</v>
      </c>
      <c r="J1655">
        <v>4</v>
      </c>
      <c r="K1655">
        <v>282.48</v>
      </c>
      <c r="L1655" t="str">
        <f t="shared" si="150"/>
        <v/>
      </c>
      <c r="M1655">
        <v>4</v>
      </c>
      <c r="N1655" t="str">
        <f t="shared" si="151"/>
        <v/>
      </c>
      <c r="O1655">
        <v>35</v>
      </c>
      <c r="P1655" s="11">
        <v>0</v>
      </c>
      <c r="Q1655" s="11">
        <v>7.4074074074074001E-2</v>
      </c>
      <c r="R1655" s="12">
        <v>70.62</v>
      </c>
      <c r="S1655" t="s">
        <v>22</v>
      </c>
      <c r="T1655">
        <v>1</v>
      </c>
      <c r="U1655">
        <f t="shared" si="152"/>
        <v>4</v>
      </c>
      <c r="V1655">
        <f t="shared" si="153"/>
        <v>1</v>
      </c>
      <c r="W1655">
        <f t="shared" si="154"/>
        <v>3</v>
      </c>
      <c r="X1655" t="str">
        <f t="shared" si="155"/>
        <v>413</v>
      </c>
      <c r="Y1655" t="str">
        <f>IF(Table1[[#This Row],[RFM_Score]]="555","Champion", IF(AND(J1655&gt;=4,V1655&gt;=4),"Loyal", IF(U1655&lt;=2,"At Risk", IF(W1655&gt;=4,"Potential Loyalist","Others"))))</f>
        <v>Others</v>
      </c>
    </row>
    <row r="1656" spans="1:25">
      <c r="A1656" t="s">
        <v>2010</v>
      </c>
      <c r="B1656">
        <v>37</v>
      </c>
      <c r="C1656" t="s">
        <v>24</v>
      </c>
      <c r="D1656" t="s">
        <v>25</v>
      </c>
      <c r="E1656" s="6" t="s">
        <v>13726</v>
      </c>
      <c r="F1656" t="s">
        <v>21</v>
      </c>
      <c r="G1656">
        <v>5</v>
      </c>
      <c r="H1656">
        <v>1</v>
      </c>
      <c r="I1656">
        <v>53</v>
      </c>
      <c r="J1656">
        <v>1</v>
      </c>
      <c r="K1656">
        <v>281.88</v>
      </c>
      <c r="L1656" t="str">
        <f t="shared" si="150"/>
        <v/>
      </c>
      <c r="M1656">
        <v>4</v>
      </c>
      <c r="N1656" t="str">
        <f t="shared" si="151"/>
        <v/>
      </c>
      <c r="O1656">
        <v>2</v>
      </c>
      <c r="P1656" s="11">
        <v>0.2</v>
      </c>
      <c r="Q1656" s="11">
        <v>1.8867924528301799E-2</v>
      </c>
      <c r="R1656" s="12">
        <v>70.47</v>
      </c>
      <c r="S1656" t="s">
        <v>22</v>
      </c>
      <c r="T1656">
        <v>1</v>
      </c>
      <c r="U1656">
        <f t="shared" si="152"/>
        <v>5</v>
      </c>
      <c r="V1656">
        <f t="shared" si="153"/>
        <v>1</v>
      </c>
      <c r="W1656">
        <f t="shared" si="154"/>
        <v>3</v>
      </c>
      <c r="X1656" t="str">
        <f t="shared" si="155"/>
        <v>513</v>
      </c>
      <c r="Y1656" t="str">
        <f>IF(Table1[[#This Row],[RFM_Score]]="555","Champion", IF(AND(J1656&gt;=4,V1656&gt;=4),"Loyal", IF(U1656&lt;=2,"At Risk", IF(W1656&gt;=4,"Potential Loyalist","Others"))))</f>
        <v>Others</v>
      </c>
    </row>
    <row r="1657" spans="1:25">
      <c r="A1657" t="s">
        <v>3290</v>
      </c>
      <c r="B1657">
        <v>47</v>
      </c>
      <c r="C1657" t="s">
        <v>19</v>
      </c>
      <c r="D1657" t="s">
        <v>25</v>
      </c>
      <c r="E1657" s="6" t="s">
        <v>13727</v>
      </c>
      <c r="F1657" t="s">
        <v>26</v>
      </c>
      <c r="G1657">
        <v>5</v>
      </c>
      <c r="H1657">
        <v>0</v>
      </c>
      <c r="I1657">
        <v>48</v>
      </c>
      <c r="J1657">
        <v>4</v>
      </c>
      <c r="K1657">
        <v>281.37</v>
      </c>
      <c r="L1657" t="str">
        <f t="shared" si="150"/>
        <v/>
      </c>
      <c r="M1657">
        <v>4</v>
      </c>
      <c r="N1657" t="str">
        <f t="shared" si="151"/>
        <v/>
      </c>
      <c r="O1657">
        <v>22</v>
      </c>
      <c r="P1657" s="11">
        <v>0</v>
      </c>
      <c r="Q1657" s="11">
        <v>8.3333333333333301E-2</v>
      </c>
      <c r="R1657" s="12">
        <v>70.342500000000001</v>
      </c>
      <c r="S1657" t="s">
        <v>22</v>
      </c>
      <c r="T1657">
        <v>0</v>
      </c>
      <c r="U1657">
        <f t="shared" si="152"/>
        <v>4</v>
      </c>
      <c r="V1657">
        <f t="shared" si="153"/>
        <v>1</v>
      </c>
      <c r="W1657">
        <f t="shared" si="154"/>
        <v>3</v>
      </c>
      <c r="X1657" t="str">
        <f t="shared" si="155"/>
        <v>413</v>
      </c>
      <c r="Y1657" t="str">
        <f>IF(Table1[[#This Row],[RFM_Score]]="555","Champion", IF(AND(J1657&gt;=4,V1657&gt;=4),"Loyal", IF(U1657&lt;=2,"At Risk", IF(W1657&gt;=4,"Potential Loyalist","Others"))))</f>
        <v>Others</v>
      </c>
    </row>
    <row r="1658" spans="1:25">
      <c r="A1658" t="s">
        <v>7411</v>
      </c>
      <c r="B1658">
        <v>40</v>
      </c>
      <c r="C1658" t="s">
        <v>24</v>
      </c>
      <c r="D1658" t="s">
        <v>49</v>
      </c>
      <c r="E1658" s="6" t="s">
        <v>13728</v>
      </c>
      <c r="F1658" t="s">
        <v>30</v>
      </c>
      <c r="G1658">
        <v>2</v>
      </c>
      <c r="H1658">
        <v>0</v>
      </c>
      <c r="I1658">
        <v>36</v>
      </c>
      <c r="J1658">
        <v>3</v>
      </c>
      <c r="K1658">
        <v>281.14</v>
      </c>
      <c r="L1658" t="str">
        <f t="shared" si="150"/>
        <v/>
      </c>
      <c r="M1658">
        <v>4</v>
      </c>
      <c r="N1658" t="str">
        <f t="shared" si="151"/>
        <v/>
      </c>
      <c r="O1658">
        <v>37</v>
      </c>
      <c r="P1658" s="11">
        <v>0</v>
      </c>
      <c r="Q1658" s="11">
        <v>8.3333333333333301E-2</v>
      </c>
      <c r="R1658" s="12">
        <v>70.284999999999997</v>
      </c>
      <c r="S1658" t="s">
        <v>22</v>
      </c>
      <c r="T1658">
        <v>0</v>
      </c>
      <c r="U1658">
        <f t="shared" si="152"/>
        <v>4</v>
      </c>
      <c r="V1658">
        <f t="shared" si="153"/>
        <v>1</v>
      </c>
      <c r="W1658">
        <f t="shared" si="154"/>
        <v>3</v>
      </c>
      <c r="X1658" t="str">
        <f t="shared" si="155"/>
        <v>413</v>
      </c>
      <c r="Y1658" t="str">
        <f>IF(Table1[[#This Row],[RFM_Score]]="555","Champion", IF(AND(J1658&gt;=4,V1658&gt;=4),"Loyal", IF(U1658&lt;=2,"At Risk", IF(W1658&gt;=4,"Potential Loyalist","Others"))))</f>
        <v>Others</v>
      </c>
    </row>
    <row r="1659" spans="1:25">
      <c r="A1659" t="s">
        <v>7379</v>
      </c>
      <c r="B1659">
        <v>45</v>
      </c>
      <c r="C1659" t="s">
        <v>19</v>
      </c>
      <c r="D1659" t="s">
        <v>25</v>
      </c>
      <c r="E1659" s="6" t="s">
        <v>13729</v>
      </c>
      <c r="F1659" t="s">
        <v>26</v>
      </c>
      <c r="G1659">
        <v>4</v>
      </c>
      <c r="H1659">
        <v>2</v>
      </c>
      <c r="I1659">
        <v>52</v>
      </c>
      <c r="J1659">
        <v>2</v>
      </c>
      <c r="K1659">
        <v>280.89</v>
      </c>
      <c r="L1659" t="str">
        <f t="shared" si="150"/>
        <v/>
      </c>
      <c r="M1659">
        <v>4</v>
      </c>
      <c r="N1659" t="str">
        <f t="shared" si="151"/>
        <v/>
      </c>
      <c r="O1659">
        <v>23</v>
      </c>
      <c r="P1659" s="11">
        <v>0.5</v>
      </c>
      <c r="Q1659" s="11">
        <v>3.8461538461538401E-2</v>
      </c>
      <c r="R1659" s="12">
        <v>70.222499999999997</v>
      </c>
      <c r="S1659" t="s">
        <v>22</v>
      </c>
      <c r="T1659">
        <v>0</v>
      </c>
      <c r="U1659">
        <f t="shared" si="152"/>
        <v>4</v>
      </c>
      <c r="V1659">
        <f t="shared" si="153"/>
        <v>1</v>
      </c>
      <c r="W1659">
        <f t="shared" si="154"/>
        <v>3</v>
      </c>
      <c r="X1659" t="str">
        <f t="shared" si="155"/>
        <v>413</v>
      </c>
      <c r="Y1659" t="str">
        <f>IF(Table1[[#This Row],[RFM_Score]]="555","Champion", IF(AND(J1659&gt;=4,V1659&gt;=4),"Loyal", IF(U1659&lt;=2,"At Risk", IF(W1659&gt;=4,"Potential Loyalist","Others"))))</f>
        <v>Others</v>
      </c>
    </row>
    <row r="1660" spans="1:25">
      <c r="A1660" t="s">
        <v>5518</v>
      </c>
      <c r="B1660">
        <v>40</v>
      </c>
      <c r="C1660" t="s">
        <v>19</v>
      </c>
      <c r="D1660" t="s">
        <v>41</v>
      </c>
      <c r="E1660" s="6" t="s">
        <v>13730</v>
      </c>
      <c r="F1660" t="s">
        <v>30</v>
      </c>
      <c r="G1660">
        <v>6</v>
      </c>
      <c r="H1660">
        <v>1</v>
      </c>
      <c r="I1660">
        <v>46</v>
      </c>
      <c r="J1660">
        <v>5</v>
      </c>
      <c r="K1660">
        <v>280.81</v>
      </c>
      <c r="L1660" t="str">
        <f t="shared" si="150"/>
        <v/>
      </c>
      <c r="M1660">
        <v>4</v>
      </c>
      <c r="N1660" t="str">
        <f t="shared" si="151"/>
        <v/>
      </c>
      <c r="O1660">
        <v>20</v>
      </c>
      <c r="P1660" s="11">
        <v>0.16666666666666599</v>
      </c>
      <c r="Q1660" s="11">
        <v>0.108695652173913</v>
      </c>
      <c r="R1660" s="12">
        <v>70.202500000000001</v>
      </c>
      <c r="S1660" t="s">
        <v>22</v>
      </c>
      <c r="T1660">
        <v>0</v>
      </c>
      <c r="U1660">
        <f t="shared" si="152"/>
        <v>5</v>
      </c>
      <c r="V1660">
        <f t="shared" si="153"/>
        <v>1</v>
      </c>
      <c r="W1660">
        <f t="shared" si="154"/>
        <v>3</v>
      </c>
      <c r="X1660" t="str">
        <f t="shared" si="155"/>
        <v>513</v>
      </c>
      <c r="Y1660" t="str">
        <f>IF(Table1[[#This Row],[RFM_Score]]="555","Champion", IF(AND(J1660&gt;=4,V1660&gt;=4),"Loyal", IF(U1660&lt;=2,"At Risk", IF(W1660&gt;=4,"Potential Loyalist","Others"))))</f>
        <v>Others</v>
      </c>
    </row>
    <row r="1661" spans="1:25">
      <c r="A1661" t="s">
        <v>11493</v>
      </c>
      <c r="B1661">
        <v>58</v>
      </c>
      <c r="C1661" t="s">
        <v>24</v>
      </c>
      <c r="D1661" t="s">
        <v>35</v>
      </c>
      <c r="E1661" s="6" t="s">
        <v>13731</v>
      </c>
      <c r="F1661" t="s">
        <v>21</v>
      </c>
      <c r="G1661">
        <v>3</v>
      </c>
      <c r="H1661">
        <v>1</v>
      </c>
      <c r="I1661">
        <v>56</v>
      </c>
      <c r="J1661">
        <v>2</v>
      </c>
      <c r="K1661">
        <v>280.47000000000003</v>
      </c>
      <c r="L1661" t="str">
        <f t="shared" si="150"/>
        <v/>
      </c>
      <c r="M1661">
        <v>4</v>
      </c>
      <c r="N1661" t="str">
        <f t="shared" si="151"/>
        <v/>
      </c>
      <c r="O1661">
        <v>17</v>
      </c>
      <c r="P1661" s="11">
        <v>0.33333333333333298</v>
      </c>
      <c r="Q1661" s="11">
        <v>3.5714285714285698E-2</v>
      </c>
      <c r="R1661" s="12">
        <v>70.117500000000007</v>
      </c>
      <c r="S1661" t="s">
        <v>22</v>
      </c>
      <c r="T1661">
        <v>0</v>
      </c>
      <c r="U1661">
        <f t="shared" si="152"/>
        <v>5</v>
      </c>
      <c r="V1661">
        <f t="shared" si="153"/>
        <v>1</v>
      </c>
      <c r="W1661">
        <f t="shared" si="154"/>
        <v>3</v>
      </c>
      <c r="X1661" t="str">
        <f t="shared" si="155"/>
        <v>513</v>
      </c>
      <c r="Y1661" t="str">
        <f>IF(Table1[[#This Row],[RFM_Score]]="555","Champion", IF(AND(J1661&gt;=4,V1661&gt;=4),"Loyal", IF(U1661&lt;=2,"At Risk", IF(W1661&gt;=4,"Potential Loyalist","Others"))))</f>
        <v>Others</v>
      </c>
    </row>
    <row r="1662" spans="1:25">
      <c r="A1662" t="s">
        <v>5946</v>
      </c>
      <c r="B1662">
        <v>24</v>
      </c>
      <c r="C1662" t="s">
        <v>24</v>
      </c>
      <c r="D1662" t="s">
        <v>25</v>
      </c>
      <c r="E1662" s="6" t="s">
        <v>13732</v>
      </c>
      <c r="F1662" t="s">
        <v>26</v>
      </c>
      <c r="G1662">
        <v>2</v>
      </c>
      <c r="H1662">
        <v>1</v>
      </c>
      <c r="I1662">
        <v>55</v>
      </c>
      <c r="J1662">
        <v>2</v>
      </c>
      <c r="K1662">
        <v>280.14</v>
      </c>
      <c r="L1662" t="str">
        <f t="shared" si="150"/>
        <v/>
      </c>
      <c r="M1662">
        <v>4</v>
      </c>
      <c r="N1662" t="str">
        <f t="shared" si="151"/>
        <v/>
      </c>
      <c r="O1662">
        <v>28</v>
      </c>
      <c r="P1662" s="11">
        <v>0.5</v>
      </c>
      <c r="Q1662" s="11">
        <v>3.6363636363636299E-2</v>
      </c>
      <c r="R1662" s="12">
        <v>70.034999999999997</v>
      </c>
      <c r="S1662" t="s">
        <v>22</v>
      </c>
      <c r="T1662">
        <v>0</v>
      </c>
      <c r="U1662">
        <f t="shared" si="152"/>
        <v>4</v>
      </c>
      <c r="V1662">
        <f t="shared" si="153"/>
        <v>1</v>
      </c>
      <c r="W1662">
        <f t="shared" si="154"/>
        <v>3</v>
      </c>
      <c r="X1662" t="str">
        <f t="shared" si="155"/>
        <v>413</v>
      </c>
      <c r="Y1662" t="str">
        <f>IF(Table1[[#This Row],[RFM_Score]]="555","Champion", IF(AND(J1662&gt;=4,V1662&gt;=4),"Loyal", IF(U1662&lt;=2,"At Risk", IF(W1662&gt;=4,"Potential Loyalist","Others"))))</f>
        <v>Others</v>
      </c>
    </row>
    <row r="1663" spans="1:25">
      <c r="A1663" t="s">
        <v>2063</v>
      </c>
      <c r="B1663">
        <v>56</v>
      </c>
      <c r="C1663" t="s">
        <v>24</v>
      </c>
      <c r="D1663" t="s">
        <v>25</v>
      </c>
      <c r="E1663" s="6" t="s">
        <v>13733</v>
      </c>
      <c r="F1663" t="s">
        <v>21</v>
      </c>
      <c r="G1663">
        <v>3</v>
      </c>
      <c r="H1663">
        <v>1</v>
      </c>
      <c r="I1663">
        <v>53</v>
      </c>
      <c r="J1663">
        <v>4</v>
      </c>
      <c r="K1663">
        <v>279.8</v>
      </c>
      <c r="L1663" t="str">
        <f t="shared" si="150"/>
        <v/>
      </c>
      <c r="M1663">
        <v>4</v>
      </c>
      <c r="N1663" t="str">
        <f t="shared" si="151"/>
        <v/>
      </c>
      <c r="O1663">
        <v>18</v>
      </c>
      <c r="P1663" s="11">
        <v>0.33333333333333298</v>
      </c>
      <c r="Q1663" s="11">
        <v>7.5471698113207503E-2</v>
      </c>
      <c r="R1663" s="12">
        <v>69.95</v>
      </c>
      <c r="S1663" t="s">
        <v>22</v>
      </c>
      <c r="T1663">
        <v>0</v>
      </c>
      <c r="U1663">
        <f t="shared" si="152"/>
        <v>5</v>
      </c>
      <c r="V1663">
        <f t="shared" si="153"/>
        <v>1</v>
      </c>
      <c r="W1663">
        <f t="shared" si="154"/>
        <v>3</v>
      </c>
      <c r="X1663" t="str">
        <f t="shared" si="155"/>
        <v>513</v>
      </c>
      <c r="Y1663" t="str">
        <f>IF(Table1[[#This Row],[RFM_Score]]="555","Champion", IF(AND(J1663&gt;=4,V1663&gt;=4),"Loyal", IF(U1663&lt;=2,"At Risk", IF(W1663&gt;=4,"Potential Loyalist","Others"))))</f>
        <v>Others</v>
      </c>
    </row>
    <row r="1664" spans="1:25">
      <c r="A1664" t="s">
        <v>10205</v>
      </c>
      <c r="B1664">
        <v>22</v>
      </c>
      <c r="C1664" t="s">
        <v>24</v>
      </c>
      <c r="D1664" t="s">
        <v>25</v>
      </c>
      <c r="E1664" s="6" t="s">
        <v>13734</v>
      </c>
      <c r="F1664" t="s">
        <v>37</v>
      </c>
      <c r="G1664">
        <v>4</v>
      </c>
      <c r="H1664">
        <v>3</v>
      </c>
      <c r="I1664">
        <v>55</v>
      </c>
      <c r="J1664">
        <v>3</v>
      </c>
      <c r="K1664">
        <v>279.10000000000002</v>
      </c>
      <c r="L1664" t="str">
        <f t="shared" si="150"/>
        <v/>
      </c>
      <c r="M1664">
        <v>4</v>
      </c>
      <c r="N1664" t="str">
        <f t="shared" si="151"/>
        <v/>
      </c>
      <c r="O1664">
        <v>24</v>
      </c>
      <c r="P1664" s="11">
        <v>0.75</v>
      </c>
      <c r="Q1664" s="11">
        <v>5.4545454545454501E-2</v>
      </c>
      <c r="R1664" s="12">
        <v>69.775000000000006</v>
      </c>
      <c r="S1664" t="s">
        <v>22</v>
      </c>
      <c r="T1664">
        <v>0</v>
      </c>
      <c r="U1664">
        <f t="shared" si="152"/>
        <v>4</v>
      </c>
      <c r="V1664">
        <f t="shared" si="153"/>
        <v>1</v>
      </c>
      <c r="W1664">
        <f t="shared" si="154"/>
        <v>3</v>
      </c>
      <c r="X1664" t="str">
        <f t="shared" si="155"/>
        <v>413</v>
      </c>
      <c r="Y1664" t="str">
        <f>IF(Table1[[#This Row],[RFM_Score]]="555","Champion", IF(AND(J1664&gt;=4,V1664&gt;=4),"Loyal", IF(U1664&lt;=2,"At Risk", IF(W1664&gt;=4,"Potential Loyalist","Others"))))</f>
        <v>Others</v>
      </c>
    </row>
    <row r="1665" spans="1:25">
      <c r="A1665" t="s">
        <v>11101</v>
      </c>
      <c r="B1665">
        <v>50</v>
      </c>
      <c r="C1665" t="s">
        <v>19</v>
      </c>
      <c r="D1665" t="s">
        <v>46</v>
      </c>
      <c r="E1665" s="6" t="s">
        <v>13735</v>
      </c>
      <c r="F1665" t="s">
        <v>26</v>
      </c>
      <c r="G1665">
        <v>2</v>
      </c>
      <c r="H1665">
        <v>0</v>
      </c>
      <c r="I1665">
        <v>53</v>
      </c>
      <c r="J1665">
        <v>5</v>
      </c>
      <c r="K1665">
        <v>279.04000000000002</v>
      </c>
      <c r="L1665" t="str">
        <f t="shared" si="150"/>
        <v/>
      </c>
      <c r="M1665">
        <v>4</v>
      </c>
      <c r="N1665" t="str">
        <f t="shared" si="151"/>
        <v/>
      </c>
      <c r="O1665">
        <v>21</v>
      </c>
      <c r="P1665" s="11">
        <v>0</v>
      </c>
      <c r="Q1665" s="11">
        <v>9.4339622641509399E-2</v>
      </c>
      <c r="R1665" s="12">
        <v>69.760000000000005</v>
      </c>
      <c r="S1665" t="s">
        <v>22</v>
      </c>
      <c r="T1665">
        <v>0</v>
      </c>
      <c r="U1665">
        <f t="shared" si="152"/>
        <v>4</v>
      </c>
      <c r="V1665">
        <f t="shared" si="153"/>
        <v>1</v>
      </c>
      <c r="W1665">
        <f t="shared" si="154"/>
        <v>3</v>
      </c>
      <c r="X1665" t="str">
        <f t="shared" si="155"/>
        <v>413</v>
      </c>
      <c r="Y1665" t="str">
        <f>IF(Table1[[#This Row],[RFM_Score]]="555","Champion", IF(AND(J1665&gt;=4,V1665&gt;=4),"Loyal", IF(U1665&lt;=2,"At Risk", IF(W1665&gt;=4,"Potential Loyalist","Others"))))</f>
        <v>Others</v>
      </c>
    </row>
    <row r="1666" spans="1:25">
      <c r="A1666" t="s">
        <v>4618</v>
      </c>
      <c r="B1666">
        <v>23</v>
      </c>
      <c r="C1666" t="s">
        <v>24</v>
      </c>
      <c r="D1666" t="s">
        <v>20</v>
      </c>
      <c r="E1666" s="6" t="s">
        <v>13736</v>
      </c>
      <c r="F1666" t="s">
        <v>37</v>
      </c>
      <c r="G1666">
        <v>3</v>
      </c>
      <c r="H1666">
        <v>1</v>
      </c>
      <c r="I1666">
        <v>56</v>
      </c>
      <c r="J1666">
        <v>3</v>
      </c>
      <c r="K1666">
        <v>278.92</v>
      </c>
      <c r="L1666" t="str">
        <f t="shared" ref="L1666:L1729" si="156">IF(OR(K1666&lt;$AC$10, K1666&gt;$AC$11), "OUTLIER", "")</f>
        <v/>
      </c>
      <c r="M1666">
        <v>4</v>
      </c>
      <c r="N1666" t="str">
        <f t="shared" ref="N1666:N1729" si="157">IF(OR(M1666&lt;$AC$16, M1666&gt;$AC$17), "OUTLIER", "")</f>
        <v/>
      </c>
      <c r="O1666">
        <v>32</v>
      </c>
      <c r="P1666" s="11">
        <v>0.33333333333333298</v>
      </c>
      <c r="Q1666" s="11">
        <v>5.3571428571428499E-2</v>
      </c>
      <c r="R1666" s="12">
        <v>69.73</v>
      </c>
      <c r="S1666" t="s">
        <v>22</v>
      </c>
      <c r="T1666">
        <v>0</v>
      </c>
      <c r="U1666">
        <f t="shared" ref="U1666:U1729" si="158">IF(O1666&lt;=20,5,IF(O1666&lt;=40,4,IF(O1666&lt;=70,3,IF(O1666&lt;=100,2,1))))</f>
        <v>4</v>
      </c>
      <c r="V1666">
        <f t="shared" ref="V1666:V1729" si="159">IF(M1666&gt;=11,5,IF(M1666&gt;=9,4,IF(M1666&gt;=7,3,IF(M1666&gt;=5,2,1))))</f>
        <v>1</v>
      </c>
      <c r="W1666">
        <f t="shared" ref="W1666:W1729" si="160">IF(K1666&gt;=500,5,IF(K1666&gt;=300,4,IF(K1666&gt;=150,3,IF(K1666&gt;=50,2,1))))</f>
        <v>3</v>
      </c>
      <c r="X1666" t="str">
        <f t="shared" ref="X1666:X1729" si="161">U1666 &amp; V1666 &amp; W1666</f>
        <v>413</v>
      </c>
      <c r="Y1666" t="str">
        <f>IF(Table1[[#This Row],[RFM_Score]]="555","Champion", IF(AND(J1666&gt;=4,V1666&gt;=4),"Loyal", IF(U1666&lt;=2,"At Risk", IF(W1666&gt;=4,"Potential Loyalist","Others"))))</f>
        <v>Others</v>
      </c>
    </row>
    <row r="1667" spans="1:25">
      <c r="A1667" t="s">
        <v>8118</v>
      </c>
      <c r="B1667">
        <v>48</v>
      </c>
      <c r="C1667" t="s">
        <v>24</v>
      </c>
      <c r="D1667" t="s">
        <v>25</v>
      </c>
      <c r="E1667" s="6" t="s">
        <v>13737</v>
      </c>
      <c r="F1667" t="s">
        <v>60</v>
      </c>
      <c r="G1667">
        <v>1</v>
      </c>
      <c r="H1667">
        <v>0</v>
      </c>
      <c r="I1667">
        <v>47</v>
      </c>
      <c r="J1667">
        <v>1</v>
      </c>
      <c r="K1667">
        <v>277.54000000000002</v>
      </c>
      <c r="L1667" t="str">
        <f t="shared" si="156"/>
        <v/>
      </c>
      <c r="M1667">
        <v>4</v>
      </c>
      <c r="N1667" t="str">
        <f t="shared" si="157"/>
        <v/>
      </c>
      <c r="O1667">
        <v>14</v>
      </c>
      <c r="P1667" s="11">
        <v>0</v>
      </c>
      <c r="Q1667" s="11">
        <v>2.1276595744680799E-2</v>
      </c>
      <c r="R1667" s="12">
        <v>69.385000000000005</v>
      </c>
      <c r="S1667" t="s">
        <v>22</v>
      </c>
      <c r="T1667">
        <v>0</v>
      </c>
      <c r="U1667">
        <f t="shared" si="158"/>
        <v>5</v>
      </c>
      <c r="V1667">
        <f t="shared" si="159"/>
        <v>1</v>
      </c>
      <c r="W1667">
        <f t="shared" si="160"/>
        <v>3</v>
      </c>
      <c r="X1667" t="str">
        <f t="shared" si="161"/>
        <v>513</v>
      </c>
      <c r="Y1667" t="str">
        <f>IF(Table1[[#This Row],[RFM_Score]]="555","Champion", IF(AND(J1667&gt;=4,V1667&gt;=4),"Loyal", IF(U1667&lt;=2,"At Risk", IF(W1667&gt;=4,"Potential Loyalist","Others"))))</f>
        <v>Others</v>
      </c>
    </row>
    <row r="1668" spans="1:25">
      <c r="A1668" t="s">
        <v>9606</v>
      </c>
      <c r="B1668">
        <v>30</v>
      </c>
      <c r="C1668" t="s">
        <v>24</v>
      </c>
      <c r="D1668" t="s">
        <v>29</v>
      </c>
      <c r="E1668" s="6" t="s">
        <v>13738</v>
      </c>
      <c r="F1668" t="s">
        <v>21</v>
      </c>
      <c r="G1668">
        <v>4</v>
      </c>
      <c r="H1668">
        <v>1</v>
      </c>
      <c r="I1668">
        <v>54</v>
      </c>
      <c r="J1668">
        <v>4</v>
      </c>
      <c r="K1668">
        <v>277.38</v>
      </c>
      <c r="L1668" t="str">
        <f t="shared" si="156"/>
        <v/>
      </c>
      <c r="M1668">
        <v>4</v>
      </c>
      <c r="N1668" t="str">
        <f t="shared" si="157"/>
        <v/>
      </c>
      <c r="O1668">
        <v>19</v>
      </c>
      <c r="P1668" s="11">
        <v>0.25</v>
      </c>
      <c r="Q1668" s="11">
        <v>7.4074074074074001E-2</v>
      </c>
      <c r="R1668" s="12">
        <v>69.344999999999999</v>
      </c>
      <c r="S1668" t="s">
        <v>22</v>
      </c>
      <c r="T1668">
        <v>0</v>
      </c>
      <c r="U1668">
        <f t="shared" si="158"/>
        <v>5</v>
      </c>
      <c r="V1668">
        <f t="shared" si="159"/>
        <v>1</v>
      </c>
      <c r="W1668">
        <f t="shared" si="160"/>
        <v>3</v>
      </c>
      <c r="X1668" t="str">
        <f t="shared" si="161"/>
        <v>513</v>
      </c>
      <c r="Y1668" t="str">
        <f>IF(Table1[[#This Row],[RFM_Score]]="555","Champion", IF(AND(J1668&gt;=4,V1668&gt;=4),"Loyal", IF(U1668&lt;=2,"At Risk", IF(W1668&gt;=4,"Potential Loyalist","Others"))))</f>
        <v>Others</v>
      </c>
    </row>
    <row r="1669" spans="1:25">
      <c r="A1669" t="s">
        <v>2545</v>
      </c>
      <c r="B1669">
        <v>18</v>
      </c>
      <c r="C1669" t="s">
        <v>19</v>
      </c>
      <c r="D1669" t="s">
        <v>35</v>
      </c>
      <c r="E1669" s="6" t="s">
        <v>13739</v>
      </c>
      <c r="F1669" t="s">
        <v>21</v>
      </c>
      <c r="G1669">
        <v>3</v>
      </c>
      <c r="H1669">
        <v>2</v>
      </c>
      <c r="I1669">
        <v>49</v>
      </c>
      <c r="J1669">
        <v>4</v>
      </c>
      <c r="K1669">
        <v>276.42</v>
      </c>
      <c r="L1669" t="str">
        <f t="shared" si="156"/>
        <v/>
      </c>
      <c r="M1669">
        <v>4</v>
      </c>
      <c r="N1669" t="str">
        <f t="shared" si="157"/>
        <v/>
      </c>
      <c r="O1669">
        <v>53</v>
      </c>
      <c r="P1669" s="11">
        <v>0.66666666666666596</v>
      </c>
      <c r="Q1669" s="11">
        <v>8.16326530612244E-2</v>
      </c>
      <c r="R1669" s="12">
        <v>69.105000000000004</v>
      </c>
      <c r="S1669" t="s">
        <v>22</v>
      </c>
      <c r="T1669">
        <v>1</v>
      </c>
      <c r="U1669">
        <f t="shared" si="158"/>
        <v>3</v>
      </c>
      <c r="V1669">
        <f t="shared" si="159"/>
        <v>1</v>
      </c>
      <c r="W1669">
        <f t="shared" si="160"/>
        <v>3</v>
      </c>
      <c r="X1669" t="str">
        <f t="shared" si="161"/>
        <v>313</v>
      </c>
      <c r="Y1669" t="str">
        <f>IF(Table1[[#This Row],[RFM_Score]]="555","Champion", IF(AND(J1669&gt;=4,V1669&gt;=4),"Loyal", IF(U1669&lt;=2,"At Risk", IF(W1669&gt;=4,"Potential Loyalist","Others"))))</f>
        <v>Others</v>
      </c>
    </row>
    <row r="1670" spans="1:25">
      <c r="A1670" t="s">
        <v>5759</v>
      </c>
      <c r="B1670">
        <v>25</v>
      </c>
      <c r="C1670" t="s">
        <v>19</v>
      </c>
      <c r="D1670" t="s">
        <v>25</v>
      </c>
      <c r="E1670" s="6" t="s">
        <v>13740</v>
      </c>
      <c r="F1670" t="s">
        <v>62</v>
      </c>
      <c r="G1670">
        <v>2</v>
      </c>
      <c r="H1670">
        <v>0</v>
      </c>
      <c r="I1670">
        <v>50</v>
      </c>
      <c r="J1670">
        <v>4</v>
      </c>
      <c r="K1670">
        <v>275.70999999999998</v>
      </c>
      <c r="L1670" t="str">
        <f t="shared" si="156"/>
        <v/>
      </c>
      <c r="M1670">
        <v>4</v>
      </c>
      <c r="N1670" t="str">
        <f t="shared" si="157"/>
        <v/>
      </c>
      <c r="O1670">
        <v>26</v>
      </c>
      <c r="P1670" s="11">
        <v>0</v>
      </c>
      <c r="Q1670" s="11">
        <v>0.08</v>
      </c>
      <c r="R1670" s="12">
        <v>68.927499999999995</v>
      </c>
      <c r="S1670" t="s">
        <v>22</v>
      </c>
      <c r="T1670">
        <v>0</v>
      </c>
      <c r="U1670">
        <f t="shared" si="158"/>
        <v>4</v>
      </c>
      <c r="V1670">
        <f t="shared" si="159"/>
        <v>1</v>
      </c>
      <c r="W1670">
        <f t="shared" si="160"/>
        <v>3</v>
      </c>
      <c r="X1670" t="str">
        <f t="shared" si="161"/>
        <v>413</v>
      </c>
      <c r="Y1670" t="str">
        <f>IF(Table1[[#This Row],[RFM_Score]]="555","Champion", IF(AND(J1670&gt;=4,V1670&gt;=4),"Loyal", IF(U1670&lt;=2,"At Risk", IF(W1670&gt;=4,"Potential Loyalist","Others"))))</f>
        <v>Others</v>
      </c>
    </row>
    <row r="1671" spans="1:25">
      <c r="A1671" t="s">
        <v>4178</v>
      </c>
      <c r="B1671">
        <v>54</v>
      </c>
      <c r="C1671" t="s">
        <v>24</v>
      </c>
      <c r="D1671" t="s">
        <v>25</v>
      </c>
      <c r="E1671" s="6" t="s">
        <v>13741</v>
      </c>
      <c r="F1671" t="s">
        <v>26</v>
      </c>
      <c r="G1671">
        <v>3</v>
      </c>
      <c r="H1671">
        <v>0</v>
      </c>
      <c r="I1671">
        <v>51</v>
      </c>
      <c r="J1671">
        <v>2</v>
      </c>
      <c r="K1671">
        <v>275.64999999999998</v>
      </c>
      <c r="L1671" t="str">
        <f t="shared" si="156"/>
        <v/>
      </c>
      <c r="M1671">
        <v>4</v>
      </c>
      <c r="N1671" t="str">
        <f t="shared" si="157"/>
        <v/>
      </c>
      <c r="O1671">
        <v>31</v>
      </c>
      <c r="P1671" s="11">
        <v>0</v>
      </c>
      <c r="Q1671" s="11">
        <v>3.9215686274509803E-2</v>
      </c>
      <c r="R1671" s="12">
        <v>68.912499999999994</v>
      </c>
      <c r="S1671" t="s">
        <v>22</v>
      </c>
      <c r="T1671">
        <v>0</v>
      </c>
      <c r="U1671">
        <f t="shared" si="158"/>
        <v>4</v>
      </c>
      <c r="V1671">
        <f t="shared" si="159"/>
        <v>1</v>
      </c>
      <c r="W1671">
        <f t="shared" si="160"/>
        <v>3</v>
      </c>
      <c r="X1671" t="str">
        <f t="shared" si="161"/>
        <v>413</v>
      </c>
      <c r="Y1671" t="str">
        <f>IF(Table1[[#This Row],[RFM_Score]]="555","Champion", IF(AND(J1671&gt;=4,V1671&gt;=4),"Loyal", IF(U1671&lt;=2,"At Risk", IF(W1671&gt;=4,"Potential Loyalist","Others"))))</f>
        <v>Others</v>
      </c>
    </row>
    <row r="1672" spans="1:25">
      <c r="A1672" t="s">
        <v>410</v>
      </c>
      <c r="B1672">
        <v>46</v>
      </c>
      <c r="C1672" t="s">
        <v>24</v>
      </c>
      <c r="D1672" t="s">
        <v>41</v>
      </c>
      <c r="E1672" s="6" t="s">
        <v>13742</v>
      </c>
      <c r="F1672" t="s">
        <v>37</v>
      </c>
      <c r="G1672">
        <v>4</v>
      </c>
      <c r="H1672">
        <v>1</v>
      </c>
      <c r="I1672">
        <v>57</v>
      </c>
      <c r="J1672">
        <v>1</v>
      </c>
      <c r="K1672">
        <v>275.62</v>
      </c>
      <c r="L1672" t="str">
        <f t="shared" si="156"/>
        <v/>
      </c>
      <c r="M1672">
        <v>4</v>
      </c>
      <c r="N1672" t="str">
        <f t="shared" si="157"/>
        <v/>
      </c>
      <c r="O1672">
        <v>11</v>
      </c>
      <c r="P1672" s="11">
        <v>0.25</v>
      </c>
      <c r="Q1672" s="11">
        <v>1.7543859649122799E-2</v>
      </c>
      <c r="R1672" s="12">
        <v>68.905000000000001</v>
      </c>
      <c r="S1672" t="s">
        <v>22</v>
      </c>
      <c r="T1672">
        <v>1</v>
      </c>
      <c r="U1672">
        <f t="shared" si="158"/>
        <v>5</v>
      </c>
      <c r="V1672">
        <f t="shared" si="159"/>
        <v>1</v>
      </c>
      <c r="W1672">
        <f t="shared" si="160"/>
        <v>3</v>
      </c>
      <c r="X1672" t="str">
        <f t="shared" si="161"/>
        <v>513</v>
      </c>
      <c r="Y1672" t="str">
        <f>IF(Table1[[#This Row],[RFM_Score]]="555","Champion", IF(AND(J1672&gt;=4,V1672&gt;=4),"Loyal", IF(U1672&lt;=2,"At Risk", IF(W1672&gt;=4,"Potential Loyalist","Others"))))</f>
        <v>Others</v>
      </c>
    </row>
    <row r="1673" spans="1:25">
      <c r="A1673" t="s">
        <v>11778</v>
      </c>
      <c r="B1673">
        <v>33</v>
      </c>
      <c r="C1673" t="s">
        <v>24</v>
      </c>
      <c r="D1673" t="s">
        <v>49</v>
      </c>
      <c r="E1673" s="6" t="s">
        <v>13743</v>
      </c>
      <c r="F1673" t="s">
        <v>30</v>
      </c>
      <c r="G1673">
        <v>3</v>
      </c>
      <c r="H1673">
        <v>0</v>
      </c>
      <c r="I1673">
        <v>48</v>
      </c>
      <c r="J1673">
        <v>1</v>
      </c>
      <c r="K1673">
        <v>275.08999999999997</v>
      </c>
      <c r="L1673" t="str">
        <f t="shared" si="156"/>
        <v/>
      </c>
      <c r="M1673">
        <v>4</v>
      </c>
      <c r="N1673" t="str">
        <f t="shared" si="157"/>
        <v/>
      </c>
      <c r="O1673">
        <v>14</v>
      </c>
      <c r="P1673" s="11">
        <v>0</v>
      </c>
      <c r="Q1673" s="11">
        <v>2.0833333333333301E-2</v>
      </c>
      <c r="R1673" s="12">
        <v>68.772499999999994</v>
      </c>
      <c r="S1673" t="s">
        <v>22</v>
      </c>
      <c r="T1673">
        <v>0</v>
      </c>
      <c r="U1673">
        <f t="shared" si="158"/>
        <v>5</v>
      </c>
      <c r="V1673">
        <f t="shared" si="159"/>
        <v>1</v>
      </c>
      <c r="W1673">
        <f t="shared" si="160"/>
        <v>3</v>
      </c>
      <c r="X1673" t="str">
        <f t="shared" si="161"/>
        <v>513</v>
      </c>
      <c r="Y1673" t="str">
        <f>IF(Table1[[#This Row],[RFM_Score]]="555","Champion", IF(AND(J1673&gt;=4,V1673&gt;=4),"Loyal", IF(U1673&lt;=2,"At Risk", IF(W1673&gt;=4,"Potential Loyalist","Others"))))</f>
        <v>Others</v>
      </c>
    </row>
    <row r="1674" spans="1:25">
      <c r="A1674" t="s">
        <v>3495</v>
      </c>
      <c r="B1674">
        <v>35</v>
      </c>
      <c r="C1674" t="s">
        <v>19</v>
      </c>
      <c r="D1674" t="s">
        <v>49</v>
      </c>
      <c r="E1674" s="6" t="s">
        <v>13744</v>
      </c>
      <c r="F1674" t="s">
        <v>26</v>
      </c>
      <c r="G1674">
        <v>4</v>
      </c>
      <c r="H1674">
        <v>2</v>
      </c>
      <c r="I1674">
        <v>38</v>
      </c>
      <c r="J1674">
        <v>2</v>
      </c>
      <c r="K1674">
        <v>274.49</v>
      </c>
      <c r="L1674" t="str">
        <f t="shared" si="156"/>
        <v/>
      </c>
      <c r="M1674">
        <v>4</v>
      </c>
      <c r="N1674" t="str">
        <f t="shared" si="157"/>
        <v/>
      </c>
      <c r="O1674">
        <v>5</v>
      </c>
      <c r="P1674" s="11">
        <v>0.5</v>
      </c>
      <c r="Q1674" s="11">
        <v>5.2631578947368397E-2</v>
      </c>
      <c r="R1674" s="12">
        <v>68.622500000000002</v>
      </c>
      <c r="S1674" t="s">
        <v>22</v>
      </c>
      <c r="T1674">
        <v>0</v>
      </c>
      <c r="U1674">
        <f t="shared" si="158"/>
        <v>5</v>
      </c>
      <c r="V1674">
        <f t="shared" si="159"/>
        <v>1</v>
      </c>
      <c r="W1674">
        <f t="shared" si="160"/>
        <v>3</v>
      </c>
      <c r="X1674" t="str">
        <f t="shared" si="161"/>
        <v>513</v>
      </c>
      <c r="Y1674" t="str">
        <f>IF(Table1[[#This Row],[RFM_Score]]="555","Champion", IF(AND(J1674&gt;=4,V1674&gt;=4),"Loyal", IF(U1674&lt;=2,"At Risk", IF(W1674&gt;=4,"Potential Loyalist","Others"))))</f>
        <v>Others</v>
      </c>
    </row>
    <row r="1675" spans="1:25">
      <c r="A1675" t="s">
        <v>11935</v>
      </c>
      <c r="B1675">
        <v>18</v>
      </c>
      <c r="C1675" t="s">
        <v>19</v>
      </c>
      <c r="D1675" t="s">
        <v>25</v>
      </c>
      <c r="E1675" s="6" t="s">
        <v>13745</v>
      </c>
      <c r="F1675" t="s">
        <v>21</v>
      </c>
      <c r="G1675">
        <v>5</v>
      </c>
      <c r="H1675">
        <v>2</v>
      </c>
      <c r="I1675">
        <v>57</v>
      </c>
      <c r="J1675">
        <v>2</v>
      </c>
      <c r="K1675">
        <v>274.43</v>
      </c>
      <c r="L1675" t="str">
        <f t="shared" si="156"/>
        <v/>
      </c>
      <c r="M1675">
        <v>4</v>
      </c>
      <c r="N1675" t="str">
        <f t="shared" si="157"/>
        <v/>
      </c>
      <c r="O1675">
        <v>9</v>
      </c>
      <c r="P1675" s="11">
        <v>0.4</v>
      </c>
      <c r="Q1675" s="11">
        <v>3.5087719298245598E-2</v>
      </c>
      <c r="R1675" s="12">
        <v>68.607500000000002</v>
      </c>
      <c r="S1675" t="s">
        <v>22</v>
      </c>
      <c r="T1675">
        <v>0</v>
      </c>
      <c r="U1675">
        <f t="shared" si="158"/>
        <v>5</v>
      </c>
      <c r="V1675">
        <f t="shared" si="159"/>
        <v>1</v>
      </c>
      <c r="W1675">
        <f t="shared" si="160"/>
        <v>3</v>
      </c>
      <c r="X1675" t="str">
        <f t="shared" si="161"/>
        <v>513</v>
      </c>
      <c r="Y1675" t="str">
        <f>IF(Table1[[#This Row],[RFM_Score]]="555","Champion", IF(AND(J1675&gt;=4,V1675&gt;=4),"Loyal", IF(U1675&lt;=2,"At Risk", IF(W1675&gt;=4,"Potential Loyalist","Others"))))</f>
        <v>Others</v>
      </c>
    </row>
    <row r="1676" spans="1:25">
      <c r="A1676" t="s">
        <v>5939</v>
      </c>
      <c r="B1676">
        <v>33</v>
      </c>
      <c r="C1676" t="s">
        <v>19</v>
      </c>
      <c r="D1676" t="s">
        <v>49</v>
      </c>
      <c r="E1676" s="6" t="s">
        <v>13746</v>
      </c>
      <c r="F1676" t="s">
        <v>37</v>
      </c>
      <c r="G1676">
        <v>4</v>
      </c>
      <c r="H1676">
        <v>2</v>
      </c>
      <c r="I1676">
        <v>50</v>
      </c>
      <c r="J1676">
        <v>1</v>
      </c>
      <c r="K1676">
        <v>274.37</v>
      </c>
      <c r="L1676" t="str">
        <f t="shared" si="156"/>
        <v/>
      </c>
      <c r="M1676">
        <v>4</v>
      </c>
      <c r="N1676" t="str">
        <f t="shared" si="157"/>
        <v/>
      </c>
      <c r="O1676">
        <v>4</v>
      </c>
      <c r="P1676" s="11">
        <v>0.5</v>
      </c>
      <c r="Q1676" s="11">
        <v>0.02</v>
      </c>
      <c r="R1676" s="12">
        <v>68.592500000000001</v>
      </c>
      <c r="S1676" t="s">
        <v>22</v>
      </c>
      <c r="T1676">
        <v>0</v>
      </c>
      <c r="U1676">
        <f t="shared" si="158"/>
        <v>5</v>
      </c>
      <c r="V1676">
        <f t="shared" si="159"/>
        <v>1</v>
      </c>
      <c r="W1676">
        <f t="shared" si="160"/>
        <v>3</v>
      </c>
      <c r="X1676" t="str">
        <f t="shared" si="161"/>
        <v>513</v>
      </c>
      <c r="Y1676" t="str">
        <f>IF(Table1[[#This Row],[RFM_Score]]="555","Champion", IF(AND(J1676&gt;=4,V1676&gt;=4),"Loyal", IF(U1676&lt;=2,"At Risk", IF(W1676&gt;=4,"Potential Loyalist","Others"))))</f>
        <v>Others</v>
      </c>
    </row>
    <row r="1677" spans="1:25">
      <c r="A1677" t="s">
        <v>11066</v>
      </c>
      <c r="B1677">
        <v>37</v>
      </c>
      <c r="C1677" t="s">
        <v>19</v>
      </c>
      <c r="D1677" t="s">
        <v>25</v>
      </c>
      <c r="E1677" s="6" t="s">
        <v>13747</v>
      </c>
      <c r="F1677" t="s">
        <v>21</v>
      </c>
      <c r="G1677">
        <v>4</v>
      </c>
      <c r="H1677">
        <v>2</v>
      </c>
      <c r="I1677">
        <v>54</v>
      </c>
      <c r="J1677">
        <v>3</v>
      </c>
      <c r="K1677">
        <v>273.89999999999998</v>
      </c>
      <c r="L1677" t="str">
        <f t="shared" si="156"/>
        <v/>
      </c>
      <c r="M1677">
        <v>4</v>
      </c>
      <c r="N1677" t="str">
        <f t="shared" si="157"/>
        <v/>
      </c>
      <c r="O1677">
        <v>16</v>
      </c>
      <c r="P1677" s="11">
        <v>0.5</v>
      </c>
      <c r="Q1677" s="11">
        <v>5.5555555555555497E-2</v>
      </c>
      <c r="R1677" s="12">
        <v>68.474999999999994</v>
      </c>
      <c r="S1677" t="s">
        <v>22</v>
      </c>
      <c r="T1677">
        <v>0</v>
      </c>
      <c r="U1677">
        <f t="shared" si="158"/>
        <v>5</v>
      </c>
      <c r="V1677">
        <f t="shared" si="159"/>
        <v>1</v>
      </c>
      <c r="W1677">
        <f t="shared" si="160"/>
        <v>3</v>
      </c>
      <c r="X1677" t="str">
        <f t="shared" si="161"/>
        <v>513</v>
      </c>
      <c r="Y1677" t="str">
        <f>IF(Table1[[#This Row],[RFM_Score]]="555","Champion", IF(AND(J1677&gt;=4,V1677&gt;=4),"Loyal", IF(U1677&lt;=2,"At Risk", IF(W1677&gt;=4,"Potential Loyalist","Others"))))</f>
        <v>Others</v>
      </c>
    </row>
    <row r="1678" spans="1:25">
      <c r="A1678" t="s">
        <v>5537</v>
      </c>
      <c r="B1678">
        <v>43</v>
      </c>
      <c r="C1678" t="s">
        <v>19</v>
      </c>
      <c r="D1678" t="s">
        <v>25</v>
      </c>
      <c r="E1678" s="6" t="s">
        <v>13748</v>
      </c>
      <c r="F1678" t="s">
        <v>37</v>
      </c>
      <c r="G1678">
        <v>3</v>
      </c>
      <c r="H1678">
        <v>1</v>
      </c>
      <c r="I1678">
        <v>51</v>
      </c>
      <c r="J1678">
        <v>8</v>
      </c>
      <c r="K1678">
        <v>272.83999999999997</v>
      </c>
      <c r="L1678" t="str">
        <f t="shared" si="156"/>
        <v/>
      </c>
      <c r="M1678">
        <v>4</v>
      </c>
      <c r="N1678" t="str">
        <f t="shared" si="157"/>
        <v/>
      </c>
      <c r="O1678">
        <v>29</v>
      </c>
      <c r="P1678" s="11">
        <v>0.33333333333333298</v>
      </c>
      <c r="Q1678" s="11">
        <v>0.15686274509803899</v>
      </c>
      <c r="R1678" s="12">
        <v>68.209999999999994</v>
      </c>
      <c r="S1678" t="s">
        <v>22</v>
      </c>
      <c r="T1678">
        <v>0</v>
      </c>
      <c r="U1678">
        <f t="shared" si="158"/>
        <v>4</v>
      </c>
      <c r="V1678">
        <f t="shared" si="159"/>
        <v>1</v>
      </c>
      <c r="W1678">
        <f t="shared" si="160"/>
        <v>3</v>
      </c>
      <c r="X1678" t="str">
        <f t="shared" si="161"/>
        <v>413</v>
      </c>
      <c r="Y1678" t="str">
        <f>IF(Table1[[#This Row],[RFM_Score]]="555","Champion", IF(AND(J1678&gt;=4,V1678&gt;=4),"Loyal", IF(U1678&lt;=2,"At Risk", IF(W1678&gt;=4,"Potential Loyalist","Others"))))</f>
        <v>Others</v>
      </c>
    </row>
    <row r="1679" spans="1:25">
      <c r="A1679" t="s">
        <v>9580</v>
      </c>
      <c r="B1679">
        <v>28</v>
      </c>
      <c r="C1679" t="s">
        <v>24</v>
      </c>
      <c r="D1679" t="s">
        <v>49</v>
      </c>
      <c r="E1679" s="6" t="s">
        <v>13749</v>
      </c>
      <c r="F1679" t="s">
        <v>21</v>
      </c>
      <c r="G1679">
        <v>1</v>
      </c>
      <c r="H1679">
        <v>0</v>
      </c>
      <c r="I1679">
        <v>47</v>
      </c>
      <c r="J1679">
        <v>2</v>
      </c>
      <c r="K1679">
        <v>272.83</v>
      </c>
      <c r="L1679" t="str">
        <f t="shared" si="156"/>
        <v/>
      </c>
      <c r="M1679">
        <v>4</v>
      </c>
      <c r="N1679" t="str">
        <f t="shared" si="157"/>
        <v/>
      </c>
      <c r="O1679">
        <v>13</v>
      </c>
      <c r="P1679" s="11">
        <v>0</v>
      </c>
      <c r="Q1679" s="11">
        <v>4.2553191489361701E-2</v>
      </c>
      <c r="R1679" s="12">
        <v>68.207499999999996</v>
      </c>
      <c r="S1679" t="s">
        <v>22</v>
      </c>
      <c r="T1679">
        <v>0</v>
      </c>
      <c r="U1679">
        <f t="shared" si="158"/>
        <v>5</v>
      </c>
      <c r="V1679">
        <f t="shared" si="159"/>
        <v>1</v>
      </c>
      <c r="W1679">
        <f t="shared" si="160"/>
        <v>3</v>
      </c>
      <c r="X1679" t="str">
        <f t="shared" si="161"/>
        <v>513</v>
      </c>
      <c r="Y1679" t="str">
        <f>IF(Table1[[#This Row],[RFM_Score]]="555","Champion", IF(AND(J1679&gt;=4,V1679&gt;=4),"Loyal", IF(U1679&lt;=2,"At Risk", IF(W1679&gt;=4,"Potential Loyalist","Others"))))</f>
        <v>Others</v>
      </c>
    </row>
    <row r="1680" spans="1:25">
      <c r="A1680" t="s">
        <v>571</v>
      </c>
      <c r="B1680">
        <v>27</v>
      </c>
      <c r="C1680" t="s">
        <v>19</v>
      </c>
      <c r="D1680" t="s">
        <v>41</v>
      </c>
      <c r="E1680" s="6" t="s">
        <v>13750</v>
      </c>
      <c r="F1680" t="s">
        <v>26</v>
      </c>
      <c r="G1680">
        <v>0</v>
      </c>
      <c r="H1680">
        <v>0</v>
      </c>
      <c r="I1680">
        <v>50</v>
      </c>
      <c r="J1680">
        <v>2</v>
      </c>
      <c r="K1680">
        <v>272.05</v>
      </c>
      <c r="L1680" t="str">
        <f t="shared" si="156"/>
        <v/>
      </c>
      <c r="M1680">
        <v>4</v>
      </c>
      <c r="N1680" t="str">
        <f t="shared" si="157"/>
        <v/>
      </c>
      <c r="O1680">
        <v>51</v>
      </c>
      <c r="P1680" s="11">
        <v>0</v>
      </c>
      <c r="Q1680" s="11">
        <v>0.04</v>
      </c>
      <c r="R1680" s="12">
        <v>68.012500000000003</v>
      </c>
      <c r="S1680" t="s">
        <v>22</v>
      </c>
      <c r="T1680">
        <v>0</v>
      </c>
      <c r="U1680">
        <f t="shared" si="158"/>
        <v>3</v>
      </c>
      <c r="V1680">
        <f t="shared" si="159"/>
        <v>1</v>
      </c>
      <c r="W1680">
        <f t="shared" si="160"/>
        <v>3</v>
      </c>
      <c r="X1680" t="str">
        <f t="shared" si="161"/>
        <v>313</v>
      </c>
      <c r="Y1680" t="str">
        <f>IF(Table1[[#This Row],[RFM_Score]]="555","Champion", IF(AND(J1680&gt;=4,V1680&gt;=4),"Loyal", IF(U1680&lt;=2,"At Risk", IF(W1680&gt;=4,"Potential Loyalist","Others"))))</f>
        <v>Others</v>
      </c>
    </row>
    <row r="1681" spans="1:25">
      <c r="A1681" t="s">
        <v>1050</v>
      </c>
      <c r="B1681">
        <v>26</v>
      </c>
      <c r="C1681" t="s">
        <v>19</v>
      </c>
      <c r="D1681" t="s">
        <v>25</v>
      </c>
      <c r="E1681" s="6" t="s">
        <v>13751</v>
      </c>
      <c r="F1681" t="s">
        <v>30</v>
      </c>
      <c r="G1681">
        <v>6</v>
      </c>
      <c r="H1681">
        <v>4</v>
      </c>
      <c r="I1681">
        <v>37</v>
      </c>
      <c r="J1681">
        <v>1</v>
      </c>
      <c r="K1681">
        <v>271.87</v>
      </c>
      <c r="L1681" t="str">
        <f t="shared" si="156"/>
        <v/>
      </c>
      <c r="M1681">
        <v>4</v>
      </c>
      <c r="N1681" t="str">
        <f t="shared" si="157"/>
        <v/>
      </c>
      <c r="O1681">
        <v>39</v>
      </c>
      <c r="P1681" s="11">
        <v>0.66666666666666596</v>
      </c>
      <c r="Q1681" s="11">
        <v>2.7027027027027001E-2</v>
      </c>
      <c r="R1681" s="12">
        <v>67.967500000000001</v>
      </c>
      <c r="S1681" t="s">
        <v>22</v>
      </c>
      <c r="T1681">
        <v>0</v>
      </c>
      <c r="U1681">
        <f t="shared" si="158"/>
        <v>4</v>
      </c>
      <c r="V1681">
        <f t="shared" si="159"/>
        <v>1</v>
      </c>
      <c r="W1681">
        <f t="shared" si="160"/>
        <v>3</v>
      </c>
      <c r="X1681" t="str">
        <f t="shared" si="161"/>
        <v>413</v>
      </c>
      <c r="Y1681" t="str">
        <f>IF(Table1[[#This Row],[RFM_Score]]="555","Champion", IF(AND(J1681&gt;=4,V1681&gt;=4),"Loyal", IF(U1681&lt;=2,"At Risk", IF(W1681&gt;=4,"Potential Loyalist","Others"))))</f>
        <v>Others</v>
      </c>
    </row>
    <row r="1682" spans="1:25">
      <c r="A1682" t="s">
        <v>1034</v>
      </c>
      <c r="B1682">
        <v>42</v>
      </c>
      <c r="C1682" t="s">
        <v>19</v>
      </c>
      <c r="D1682" t="s">
        <v>25</v>
      </c>
      <c r="E1682" s="6" t="s">
        <v>13752</v>
      </c>
      <c r="F1682" t="s">
        <v>60</v>
      </c>
      <c r="G1682">
        <v>1</v>
      </c>
      <c r="H1682">
        <v>1</v>
      </c>
      <c r="I1682">
        <v>37</v>
      </c>
      <c r="J1682">
        <v>0</v>
      </c>
      <c r="K1682">
        <v>271.55</v>
      </c>
      <c r="L1682" t="str">
        <f t="shared" si="156"/>
        <v/>
      </c>
      <c r="M1682">
        <v>4</v>
      </c>
      <c r="N1682" t="str">
        <f t="shared" si="157"/>
        <v/>
      </c>
      <c r="O1682">
        <v>2</v>
      </c>
      <c r="P1682" s="11">
        <v>1</v>
      </c>
      <c r="Q1682" s="11">
        <v>0</v>
      </c>
      <c r="R1682" s="12">
        <v>67.887500000000003</v>
      </c>
      <c r="S1682" t="s">
        <v>22</v>
      </c>
      <c r="T1682">
        <v>0</v>
      </c>
      <c r="U1682">
        <f t="shared" si="158"/>
        <v>5</v>
      </c>
      <c r="V1682">
        <f t="shared" si="159"/>
        <v>1</v>
      </c>
      <c r="W1682">
        <f t="shared" si="160"/>
        <v>3</v>
      </c>
      <c r="X1682" t="str">
        <f t="shared" si="161"/>
        <v>513</v>
      </c>
      <c r="Y1682" t="str">
        <f>IF(Table1[[#This Row],[RFM_Score]]="555","Champion", IF(AND(J1682&gt;=4,V1682&gt;=4),"Loyal", IF(U1682&lt;=2,"At Risk", IF(W1682&gt;=4,"Potential Loyalist","Others"))))</f>
        <v>Others</v>
      </c>
    </row>
    <row r="1683" spans="1:25">
      <c r="A1683" t="s">
        <v>5415</v>
      </c>
      <c r="B1683">
        <v>42</v>
      </c>
      <c r="C1683" t="s">
        <v>19</v>
      </c>
      <c r="D1683" t="s">
        <v>46</v>
      </c>
      <c r="E1683" s="6" t="s">
        <v>13753</v>
      </c>
      <c r="F1683" t="s">
        <v>26</v>
      </c>
      <c r="G1683">
        <v>5</v>
      </c>
      <c r="H1683">
        <v>2</v>
      </c>
      <c r="I1683">
        <v>56</v>
      </c>
      <c r="J1683">
        <v>1</v>
      </c>
      <c r="K1683">
        <v>271.33</v>
      </c>
      <c r="L1683" t="str">
        <f t="shared" si="156"/>
        <v/>
      </c>
      <c r="M1683">
        <v>4</v>
      </c>
      <c r="N1683" t="str">
        <f t="shared" si="157"/>
        <v/>
      </c>
      <c r="O1683">
        <v>26</v>
      </c>
      <c r="P1683" s="11">
        <v>0.4</v>
      </c>
      <c r="Q1683" s="11">
        <v>1.7857142857142801E-2</v>
      </c>
      <c r="R1683" s="12">
        <v>67.832499999999996</v>
      </c>
      <c r="S1683" t="s">
        <v>22</v>
      </c>
      <c r="T1683">
        <v>0</v>
      </c>
      <c r="U1683">
        <f t="shared" si="158"/>
        <v>4</v>
      </c>
      <c r="V1683">
        <f t="shared" si="159"/>
        <v>1</v>
      </c>
      <c r="W1683">
        <f t="shared" si="160"/>
        <v>3</v>
      </c>
      <c r="X1683" t="str">
        <f t="shared" si="161"/>
        <v>413</v>
      </c>
      <c r="Y1683" t="str">
        <f>IF(Table1[[#This Row],[RFM_Score]]="555","Champion", IF(AND(J1683&gt;=4,V1683&gt;=4),"Loyal", IF(U1683&lt;=2,"At Risk", IF(W1683&gt;=4,"Potential Loyalist","Others"))))</f>
        <v>Others</v>
      </c>
    </row>
    <row r="1684" spans="1:25">
      <c r="A1684" t="s">
        <v>4316</v>
      </c>
      <c r="B1684">
        <v>39</v>
      </c>
      <c r="C1684" t="s">
        <v>24</v>
      </c>
      <c r="D1684" t="s">
        <v>25</v>
      </c>
      <c r="E1684" s="6" t="s">
        <v>13754</v>
      </c>
      <c r="F1684" t="s">
        <v>37</v>
      </c>
      <c r="G1684">
        <v>2</v>
      </c>
      <c r="H1684">
        <v>0</v>
      </c>
      <c r="I1684">
        <v>41</v>
      </c>
      <c r="J1684">
        <v>1</v>
      </c>
      <c r="K1684">
        <v>269.64999999999998</v>
      </c>
      <c r="L1684" t="str">
        <f t="shared" si="156"/>
        <v/>
      </c>
      <c r="M1684">
        <v>4</v>
      </c>
      <c r="N1684" t="str">
        <f t="shared" si="157"/>
        <v/>
      </c>
      <c r="O1684">
        <v>133</v>
      </c>
      <c r="P1684" s="11">
        <v>0</v>
      </c>
      <c r="Q1684" s="11">
        <v>2.4390243902439001E-2</v>
      </c>
      <c r="R1684" s="12">
        <v>67.412499999999994</v>
      </c>
      <c r="S1684" t="s">
        <v>22</v>
      </c>
      <c r="T1684">
        <v>1</v>
      </c>
      <c r="U1684">
        <f t="shared" si="158"/>
        <v>1</v>
      </c>
      <c r="V1684">
        <f t="shared" si="159"/>
        <v>1</v>
      </c>
      <c r="W1684">
        <f t="shared" si="160"/>
        <v>3</v>
      </c>
      <c r="X1684" t="str">
        <f t="shared" si="161"/>
        <v>113</v>
      </c>
      <c r="Y1684" t="str">
        <f>IF(Table1[[#This Row],[RFM_Score]]="555","Champion", IF(AND(J1684&gt;=4,V1684&gt;=4),"Loyal", IF(U1684&lt;=2,"At Risk", IF(W1684&gt;=4,"Potential Loyalist","Others"))))</f>
        <v>At Risk</v>
      </c>
    </row>
    <row r="1685" spans="1:25">
      <c r="A1685" t="s">
        <v>11122</v>
      </c>
      <c r="B1685">
        <v>34</v>
      </c>
      <c r="C1685" t="s">
        <v>19</v>
      </c>
      <c r="D1685" t="s">
        <v>46</v>
      </c>
      <c r="E1685" s="6" t="s">
        <v>13755</v>
      </c>
      <c r="F1685" t="s">
        <v>62</v>
      </c>
      <c r="G1685">
        <v>4</v>
      </c>
      <c r="H1685">
        <v>0</v>
      </c>
      <c r="I1685">
        <v>56</v>
      </c>
      <c r="J1685">
        <v>0</v>
      </c>
      <c r="K1685">
        <v>269.10000000000002</v>
      </c>
      <c r="L1685" t="str">
        <f t="shared" si="156"/>
        <v/>
      </c>
      <c r="M1685">
        <v>4</v>
      </c>
      <c r="N1685" t="str">
        <f t="shared" si="157"/>
        <v/>
      </c>
      <c r="O1685">
        <v>31</v>
      </c>
      <c r="P1685" s="11">
        <v>0</v>
      </c>
      <c r="Q1685" s="11">
        <v>0</v>
      </c>
      <c r="R1685" s="12">
        <v>67.275000000000006</v>
      </c>
      <c r="S1685" t="s">
        <v>22</v>
      </c>
      <c r="T1685">
        <v>0</v>
      </c>
      <c r="U1685">
        <f t="shared" si="158"/>
        <v>4</v>
      </c>
      <c r="V1685">
        <f t="shared" si="159"/>
        <v>1</v>
      </c>
      <c r="W1685">
        <f t="shared" si="160"/>
        <v>3</v>
      </c>
      <c r="X1685" t="str">
        <f t="shared" si="161"/>
        <v>413</v>
      </c>
      <c r="Y1685" t="str">
        <f>IF(Table1[[#This Row],[RFM_Score]]="555","Champion", IF(AND(J1685&gt;=4,V1685&gt;=4),"Loyal", IF(U1685&lt;=2,"At Risk", IF(W1685&gt;=4,"Potential Loyalist","Others"))))</f>
        <v>Others</v>
      </c>
    </row>
    <row r="1686" spans="1:25">
      <c r="A1686" t="s">
        <v>88</v>
      </c>
      <c r="B1686">
        <v>30</v>
      </c>
      <c r="C1686" t="s">
        <v>24</v>
      </c>
      <c r="D1686" t="s">
        <v>41</v>
      </c>
      <c r="E1686" s="6" t="s">
        <v>13756</v>
      </c>
      <c r="F1686" t="s">
        <v>21</v>
      </c>
      <c r="G1686">
        <v>4</v>
      </c>
      <c r="H1686">
        <v>0</v>
      </c>
      <c r="I1686">
        <v>45</v>
      </c>
      <c r="J1686">
        <v>1</v>
      </c>
      <c r="K1686">
        <v>269.07</v>
      </c>
      <c r="L1686" t="str">
        <f t="shared" si="156"/>
        <v/>
      </c>
      <c r="M1686">
        <v>4</v>
      </c>
      <c r="N1686" t="str">
        <f t="shared" si="157"/>
        <v/>
      </c>
      <c r="O1686">
        <v>107</v>
      </c>
      <c r="P1686" s="11">
        <v>0</v>
      </c>
      <c r="Q1686" s="11">
        <v>2.2222222222222199E-2</v>
      </c>
      <c r="R1686" s="12">
        <v>67.267499999999998</v>
      </c>
      <c r="S1686" t="s">
        <v>22</v>
      </c>
      <c r="T1686">
        <v>0</v>
      </c>
      <c r="U1686">
        <f t="shared" si="158"/>
        <v>1</v>
      </c>
      <c r="V1686">
        <f t="shared" si="159"/>
        <v>1</v>
      </c>
      <c r="W1686">
        <f t="shared" si="160"/>
        <v>3</v>
      </c>
      <c r="X1686" t="str">
        <f t="shared" si="161"/>
        <v>113</v>
      </c>
      <c r="Y1686" t="str">
        <f>IF(Table1[[#This Row],[RFM_Score]]="555","Champion", IF(AND(J1686&gt;=4,V1686&gt;=4),"Loyal", IF(U1686&lt;=2,"At Risk", IF(W1686&gt;=4,"Potential Loyalist","Others"))))</f>
        <v>At Risk</v>
      </c>
    </row>
    <row r="1687" spans="1:25">
      <c r="A1687" t="s">
        <v>9117</v>
      </c>
      <c r="B1687">
        <v>33</v>
      </c>
      <c r="C1687" t="s">
        <v>24</v>
      </c>
      <c r="D1687" t="s">
        <v>25</v>
      </c>
      <c r="E1687" s="6" t="s">
        <v>13757</v>
      </c>
      <c r="F1687" t="s">
        <v>62</v>
      </c>
      <c r="G1687">
        <v>1</v>
      </c>
      <c r="H1687">
        <v>1</v>
      </c>
      <c r="I1687">
        <v>37</v>
      </c>
      <c r="J1687">
        <v>3</v>
      </c>
      <c r="K1687">
        <v>268.42</v>
      </c>
      <c r="L1687" t="str">
        <f t="shared" si="156"/>
        <v/>
      </c>
      <c r="M1687">
        <v>4</v>
      </c>
      <c r="N1687" t="str">
        <f t="shared" si="157"/>
        <v/>
      </c>
      <c r="O1687">
        <v>73</v>
      </c>
      <c r="P1687" s="11">
        <v>1</v>
      </c>
      <c r="Q1687" s="11">
        <v>8.1081081081081002E-2</v>
      </c>
      <c r="R1687" s="12">
        <v>67.105000000000004</v>
      </c>
      <c r="S1687" t="s">
        <v>22</v>
      </c>
      <c r="T1687">
        <v>0</v>
      </c>
      <c r="U1687">
        <f t="shared" si="158"/>
        <v>2</v>
      </c>
      <c r="V1687">
        <f t="shared" si="159"/>
        <v>1</v>
      </c>
      <c r="W1687">
        <f t="shared" si="160"/>
        <v>3</v>
      </c>
      <c r="X1687" t="str">
        <f t="shared" si="161"/>
        <v>213</v>
      </c>
      <c r="Y1687" t="str">
        <f>IF(Table1[[#This Row],[RFM_Score]]="555","Champion", IF(AND(J1687&gt;=4,V1687&gt;=4),"Loyal", IF(U1687&lt;=2,"At Risk", IF(W1687&gt;=4,"Potential Loyalist","Others"))))</f>
        <v>At Risk</v>
      </c>
    </row>
    <row r="1688" spans="1:25">
      <c r="A1688" t="s">
        <v>6162</v>
      </c>
      <c r="B1688">
        <v>25</v>
      </c>
      <c r="C1688" t="s">
        <v>19</v>
      </c>
      <c r="D1688" t="s">
        <v>20</v>
      </c>
      <c r="E1688" s="6" t="s">
        <v>13758</v>
      </c>
      <c r="F1688" t="s">
        <v>21</v>
      </c>
      <c r="G1688">
        <v>3</v>
      </c>
      <c r="H1688">
        <v>0</v>
      </c>
      <c r="I1688">
        <v>68</v>
      </c>
      <c r="J1688">
        <v>2</v>
      </c>
      <c r="K1688">
        <v>268.33</v>
      </c>
      <c r="L1688" t="str">
        <f t="shared" si="156"/>
        <v/>
      </c>
      <c r="M1688">
        <v>4</v>
      </c>
      <c r="N1688" t="str">
        <f t="shared" si="157"/>
        <v/>
      </c>
      <c r="O1688">
        <v>20</v>
      </c>
      <c r="P1688" s="11">
        <v>0</v>
      </c>
      <c r="Q1688" s="11">
        <v>2.94117647058823E-2</v>
      </c>
      <c r="R1688" s="12">
        <v>67.082499999999996</v>
      </c>
      <c r="S1688" t="s">
        <v>22</v>
      </c>
      <c r="T1688">
        <v>0</v>
      </c>
      <c r="U1688">
        <f t="shared" si="158"/>
        <v>5</v>
      </c>
      <c r="V1688">
        <f t="shared" si="159"/>
        <v>1</v>
      </c>
      <c r="W1688">
        <f t="shared" si="160"/>
        <v>3</v>
      </c>
      <c r="X1688" t="str">
        <f t="shared" si="161"/>
        <v>513</v>
      </c>
      <c r="Y1688" t="str">
        <f>IF(Table1[[#This Row],[RFM_Score]]="555","Champion", IF(AND(J1688&gt;=4,V1688&gt;=4),"Loyal", IF(U1688&lt;=2,"At Risk", IF(W1688&gt;=4,"Potential Loyalist","Others"))))</f>
        <v>Others</v>
      </c>
    </row>
    <row r="1689" spans="1:25">
      <c r="A1689" t="s">
        <v>5114</v>
      </c>
      <c r="B1689">
        <v>47</v>
      </c>
      <c r="C1689" t="s">
        <v>24</v>
      </c>
      <c r="D1689" t="s">
        <v>35</v>
      </c>
      <c r="E1689" s="6" t="s">
        <v>13759</v>
      </c>
      <c r="F1689" t="s">
        <v>21</v>
      </c>
      <c r="G1689">
        <v>2</v>
      </c>
      <c r="H1689">
        <v>0</v>
      </c>
      <c r="I1689">
        <v>71</v>
      </c>
      <c r="J1689">
        <v>9</v>
      </c>
      <c r="K1689">
        <v>268.20999999999998</v>
      </c>
      <c r="L1689" t="str">
        <f t="shared" si="156"/>
        <v/>
      </c>
      <c r="M1689">
        <v>4</v>
      </c>
      <c r="N1689" t="str">
        <f t="shared" si="157"/>
        <v/>
      </c>
      <c r="O1689">
        <v>38</v>
      </c>
      <c r="P1689" s="11">
        <v>0</v>
      </c>
      <c r="Q1689" s="11">
        <v>0.12676056338028099</v>
      </c>
      <c r="R1689" s="12">
        <v>67.052499999999995</v>
      </c>
      <c r="S1689" t="s">
        <v>22</v>
      </c>
      <c r="T1689">
        <v>0</v>
      </c>
      <c r="U1689">
        <f t="shared" si="158"/>
        <v>4</v>
      </c>
      <c r="V1689">
        <f t="shared" si="159"/>
        <v>1</v>
      </c>
      <c r="W1689">
        <f t="shared" si="160"/>
        <v>3</v>
      </c>
      <c r="X1689" t="str">
        <f t="shared" si="161"/>
        <v>413</v>
      </c>
      <c r="Y1689" t="str">
        <f>IF(Table1[[#This Row],[RFM_Score]]="555","Champion", IF(AND(J1689&gt;=4,V1689&gt;=4),"Loyal", IF(U1689&lt;=2,"At Risk", IF(W1689&gt;=4,"Potential Loyalist","Others"))))</f>
        <v>Others</v>
      </c>
    </row>
    <row r="1690" spans="1:25">
      <c r="A1690" t="s">
        <v>5966</v>
      </c>
      <c r="B1690">
        <v>39</v>
      </c>
      <c r="C1690" t="s">
        <v>19</v>
      </c>
      <c r="D1690" t="s">
        <v>25</v>
      </c>
      <c r="E1690" s="6" t="s">
        <v>13760</v>
      </c>
      <c r="F1690" t="s">
        <v>30</v>
      </c>
      <c r="G1690">
        <v>1</v>
      </c>
      <c r="H1690">
        <v>0</v>
      </c>
      <c r="I1690">
        <v>47</v>
      </c>
      <c r="J1690">
        <v>4</v>
      </c>
      <c r="K1690">
        <v>267.77</v>
      </c>
      <c r="L1690" t="str">
        <f t="shared" si="156"/>
        <v/>
      </c>
      <c r="M1690">
        <v>4</v>
      </c>
      <c r="N1690" t="str">
        <f t="shared" si="157"/>
        <v/>
      </c>
      <c r="O1690">
        <v>6</v>
      </c>
      <c r="P1690" s="11">
        <v>0</v>
      </c>
      <c r="Q1690" s="11">
        <v>8.5106382978723402E-2</v>
      </c>
      <c r="R1690" s="12">
        <v>66.942499999999995</v>
      </c>
      <c r="S1690" t="s">
        <v>22</v>
      </c>
      <c r="T1690">
        <v>0</v>
      </c>
      <c r="U1690">
        <f t="shared" si="158"/>
        <v>5</v>
      </c>
      <c r="V1690">
        <f t="shared" si="159"/>
        <v>1</v>
      </c>
      <c r="W1690">
        <f t="shared" si="160"/>
        <v>3</v>
      </c>
      <c r="X1690" t="str">
        <f t="shared" si="161"/>
        <v>513</v>
      </c>
      <c r="Y1690" t="str">
        <f>IF(Table1[[#This Row],[RFM_Score]]="555","Champion", IF(AND(J1690&gt;=4,V1690&gt;=4),"Loyal", IF(U1690&lt;=2,"At Risk", IF(W1690&gt;=4,"Potential Loyalist","Others"))))</f>
        <v>Others</v>
      </c>
    </row>
    <row r="1691" spans="1:25">
      <c r="A1691" t="s">
        <v>4166</v>
      </c>
      <c r="B1691">
        <v>54</v>
      </c>
      <c r="C1691" t="s">
        <v>19</v>
      </c>
      <c r="D1691" t="s">
        <v>20</v>
      </c>
      <c r="E1691" s="6" t="s">
        <v>13761</v>
      </c>
      <c r="F1691" t="s">
        <v>21</v>
      </c>
      <c r="G1691">
        <v>4</v>
      </c>
      <c r="H1691">
        <v>1</v>
      </c>
      <c r="I1691">
        <v>56</v>
      </c>
      <c r="J1691">
        <v>6</v>
      </c>
      <c r="K1691">
        <v>267.66000000000003</v>
      </c>
      <c r="L1691" t="str">
        <f t="shared" si="156"/>
        <v/>
      </c>
      <c r="M1691">
        <v>4</v>
      </c>
      <c r="N1691" t="str">
        <f t="shared" si="157"/>
        <v/>
      </c>
      <c r="O1691">
        <v>10</v>
      </c>
      <c r="P1691" s="11">
        <v>0.25</v>
      </c>
      <c r="Q1691" s="11">
        <v>0.107142857142857</v>
      </c>
      <c r="R1691" s="12">
        <v>66.915000000000006</v>
      </c>
      <c r="S1691" t="s">
        <v>22</v>
      </c>
      <c r="T1691">
        <v>0</v>
      </c>
      <c r="U1691">
        <f t="shared" si="158"/>
        <v>5</v>
      </c>
      <c r="V1691">
        <f t="shared" si="159"/>
        <v>1</v>
      </c>
      <c r="W1691">
        <f t="shared" si="160"/>
        <v>3</v>
      </c>
      <c r="X1691" t="str">
        <f t="shared" si="161"/>
        <v>513</v>
      </c>
      <c r="Y1691" t="str">
        <f>IF(Table1[[#This Row],[RFM_Score]]="555","Champion", IF(AND(J1691&gt;=4,V1691&gt;=4),"Loyal", IF(U1691&lt;=2,"At Risk", IF(W1691&gt;=4,"Potential Loyalist","Others"))))</f>
        <v>Others</v>
      </c>
    </row>
    <row r="1692" spans="1:25">
      <c r="A1692" t="s">
        <v>5201</v>
      </c>
      <c r="B1692">
        <v>44</v>
      </c>
      <c r="C1692" t="s">
        <v>24</v>
      </c>
      <c r="D1692" t="s">
        <v>29</v>
      </c>
      <c r="E1692" s="6" t="s">
        <v>13762</v>
      </c>
      <c r="F1692" t="s">
        <v>26</v>
      </c>
      <c r="G1692">
        <v>4</v>
      </c>
      <c r="H1692">
        <v>0</v>
      </c>
      <c r="I1692">
        <v>47</v>
      </c>
      <c r="J1692">
        <v>0</v>
      </c>
      <c r="K1692">
        <v>267.08</v>
      </c>
      <c r="L1692" t="str">
        <f t="shared" si="156"/>
        <v/>
      </c>
      <c r="M1692">
        <v>4</v>
      </c>
      <c r="N1692" t="str">
        <f t="shared" si="157"/>
        <v/>
      </c>
      <c r="O1692">
        <v>16</v>
      </c>
      <c r="P1692" s="11">
        <v>0</v>
      </c>
      <c r="Q1692" s="11">
        <v>0</v>
      </c>
      <c r="R1692" s="12">
        <v>66.77</v>
      </c>
      <c r="S1692" t="s">
        <v>22</v>
      </c>
      <c r="T1692">
        <v>0</v>
      </c>
      <c r="U1692">
        <f t="shared" si="158"/>
        <v>5</v>
      </c>
      <c r="V1692">
        <f t="shared" si="159"/>
        <v>1</v>
      </c>
      <c r="W1692">
        <f t="shared" si="160"/>
        <v>3</v>
      </c>
      <c r="X1692" t="str">
        <f t="shared" si="161"/>
        <v>513</v>
      </c>
      <c r="Y1692" t="str">
        <f>IF(Table1[[#This Row],[RFM_Score]]="555","Champion", IF(AND(J1692&gt;=4,V1692&gt;=4),"Loyal", IF(U1692&lt;=2,"At Risk", IF(W1692&gt;=4,"Potential Loyalist","Others"))))</f>
        <v>Others</v>
      </c>
    </row>
    <row r="1693" spans="1:25">
      <c r="A1693" t="s">
        <v>8685</v>
      </c>
      <c r="B1693">
        <v>37</v>
      </c>
      <c r="C1693" t="s">
        <v>19</v>
      </c>
      <c r="D1693" t="s">
        <v>20</v>
      </c>
      <c r="E1693" s="6" t="s">
        <v>13763</v>
      </c>
      <c r="F1693" t="s">
        <v>37</v>
      </c>
      <c r="G1693">
        <v>2</v>
      </c>
      <c r="H1693">
        <v>1</v>
      </c>
      <c r="I1693">
        <v>41</v>
      </c>
      <c r="J1693">
        <v>4</v>
      </c>
      <c r="K1693">
        <v>267.02</v>
      </c>
      <c r="L1693" t="str">
        <f t="shared" si="156"/>
        <v/>
      </c>
      <c r="M1693">
        <v>4</v>
      </c>
      <c r="N1693" t="str">
        <f t="shared" si="157"/>
        <v/>
      </c>
      <c r="O1693">
        <v>16</v>
      </c>
      <c r="P1693" s="11">
        <v>0.5</v>
      </c>
      <c r="Q1693" s="11">
        <v>9.7560975609756101E-2</v>
      </c>
      <c r="R1693" s="12">
        <v>66.754999999999995</v>
      </c>
      <c r="S1693" t="s">
        <v>22</v>
      </c>
      <c r="T1693">
        <v>0</v>
      </c>
      <c r="U1693">
        <f t="shared" si="158"/>
        <v>5</v>
      </c>
      <c r="V1693">
        <f t="shared" si="159"/>
        <v>1</v>
      </c>
      <c r="W1693">
        <f t="shared" si="160"/>
        <v>3</v>
      </c>
      <c r="X1693" t="str">
        <f t="shared" si="161"/>
        <v>513</v>
      </c>
      <c r="Y1693" t="str">
        <f>IF(Table1[[#This Row],[RFM_Score]]="555","Champion", IF(AND(J1693&gt;=4,V1693&gt;=4),"Loyal", IF(U1693&lt;=2,"At Risk", IF(W1693&gt;=4,"Potential Loyalist","Others"))))</f>
        <v>Others</v>
      </c>
    </row>
    <row r="1694" spans="1:25">
      <c r="A1694" t="s">
        <v>6239</v>
      </c>
      <c r="B1694">
        <v>62</v>
      </c>
      <c r="C1694" t="s">
        <v>19</v>
      </c>
      <c r="D1694" t="s">
        <v>49</v>
      </c>
      <c r="E1694" s="6" t="s">
        <v>13764</v>
      </c>
      <c r="F1694" t="s">
        <v>30</v>
      </c>
      <c r="G1694">
        <v>3</v>
      </c>
      <c r="H1694">
        <v>0</v>
      </c>
      <c r="I1694">
        <v>53</v>
      </c>
      <c r="J1694">
        <v>5</v>
      </c>
      <c r="K1694">
        <v>266.14999999999998</v>
      </c>
      <c r="L1694" t="str">
        <f t="shared" si="156"/>
        <v/>
      </c>
      <c r="M1694">
        <v>4</v>
      </c>
      <c r="N1694" t="str">
        <f t="shared" si="157"/>
        <v/>
      </c>
      <c r="O1694">
        <v>22</v>
      </c>
      <c r="P1694" s="11">
        <v>0</v>
      </c>
      <c r="Q1694" s="11">
        <v>9.4339622641509399E-2</v>
      </c>
      <c r="R1694" s="12">
        <v>66.537499999999994</v>
      </c>
      <c r="S1694" t="s">
        <v>22</v>
      </c>
      <c r="T1694">
        <v>0</v>
      </c>
      <c r="U1694">
        <f t="shared" si="158"/>
        <v>4</v>
      </c>
      <c r="V1694">
        <f t="shared" si="159"/>
        <v>1</v>
      </c>
      <c r="W1694">
        <f t="shared" si="160"/>
        <v>3</v>
      </c>
      <c r="X1694" t="str">
        <f t="shared" si="161"/>
        <v>413</v>
      </c>
      <c r="Y1694" t="str">
        <f>IF(Table1[[#This Row],[RFM_Score]]="555","Champion", IF(AND(J1694&gt;=4,V1694&gt;=4),"Loyal", IF(U1694&lt;=2,"At Risk", IF(W1694&gt;=4,"Potential Loyalist","Others"))))</f>
        <v>Others</v>
      </c>
    </row>
    <row r="1695" spans="1:25">
      <c r="A1695" t="s">
        <v>6551</v>
      </c>
      <c r="B1695">
        <v>36</v>
      </c>
      <c r="C1695" t="s">
        <v>19</v>
      </c>
      <c r="D1695" t="s">
        <v>46</v>
      </c>
      <c r="E1695" s="6" t="s">
        <v>13765</v>
      </c>
      <c r="F1695" t="s">
        <v>21</v>
      </c>
      <c r="G1695">
        <v>3</v>
      </c>
      <c r="H1695">
        <v>1</v>
      </c>
      <c r="I1695">
        <v>45</v>
      </c>
      <c r="J1695">
        <v>2</v>
      </c>
      <c r="K1695">
        <v>265.77</v>
      </c>
      <c r="L1695" t="str">
        <f t="shared" si="156"/>
        <v/>
      </c>
      <c r="M1695">
        <v>4</v>
      </c>
      <c r="N1695" t="str">
        <f t="shared" si="157"/>
        <v/>
      </c>
      <c r="O1695">
        <v>10</v>
      </c>
      <c r="P1695" s="11">
        <v>0.33333333333333298</v>
      </c>
      <c r="Q1695" s="11">
        <v>4.4444444444444398E-2</v>
      </c>
      <c r="R1695" s="12">
        <v>66.442499999999995</v>
      </c>
      <c r="S1695" t="s">
        <v>22</v>
      </c>
      <c r="T1695">
        <v>0</v>
      </c>
      <c r="U1695">
        <f t="shared" si="158"/>
        <v>5</v>
      </c>
      <c r="V1695">
        <f t="shared" si="159"/>
        <v>1</v>
      </c>
      <c r="W1695">
        <f t="shared" si="160"/>
        <v>3</v>
      </c>
      <c r="X1695" t="str">
        <f t="shared" si="161"/>
        <v>513</v>
      </c>
      <c r="Y1695" t="str">
        <f>IF(Table1[[#This Row],[RFM_Score]]="555","Champion", IF(AND(J1695&gt;=4,V1695&gt;=4),"Loyal", IF(U1695&lt;=2,"At Risk", IF(W1695&gt;=4,"Potential Loyalist","Others"))))</f>
        <v>Others</v>
      </c>
    </row>
    <row r="1696" spans="1:25">
      <c r="A1696" t="s">
        <v>5562</v>
      </c>
      <c r="B1696">
        <v>27</v>
      </c>
      <c r="C1696" t="s">
        <v>19</v>
      </c>
      <c r="D1696" t="s">
        <v>41</v>
      </c>
      <c r="E1696" s="6" t="s">
        <v>13766</v>
      </c>
      <c r="F1696" t="s">
        <v>30</v>
      </c>
      <c r="G1696">
        <v>2</v>
      </c>
      <c r="H1696">
        <v>0</v>
      </c>
      <c r="I1696">
        <v>50</v>
      </c>
      <c r="J1696">
        <v>0</v>
      </c>
      <c r="K1696">
        <v>265.43</v>
      </c>
      <c r="L1696" t="str">
        <f t="shared" si="156"/>
        <v/>
      </c>
      <c r="M1696">
        <v>4</v>
      </c>
      <c r="N1696" t="str">
        <f t="shared" si="157"/>
        <v/>
      </c>
      <c r="O1696">
        <v>31</v>
      </c>
      <c r="P1696" s="11">
        <v>0</v>
      </c>
      <c r="Q1696" s="11">
        <v>0</v>
      </c>
      <c r="R1696" s="12">
        <v>66.357500000000002</v>
      </c>
      <c r="S1696" t="s">
        <v>22</v>
      </c>
      <c r="T1696">
        <v>0</v>
      </c>
      <c r="U1696">
        <f t="shared" si="158"/>
        <v>4</v>
      </c>
      <c r="V1696">
        <f t="shared" si="159"/>
        <v>1</v>
      </c>
      <c r="W1696">
        <f t="shared" si="160"/>
        <v>3</v>
      </c>
      <c r="X1696" t="str">
        <f t="shared" si="161"/>
        <v>413</v>
      </c>
      <c r="Y1696" t="str">
        <f>IF(Table1[[#This Row],[RFM_Score]]="555","Champion", IF(AND(J1696&gt;=4,V1696&gt;=4),"Loyal", IF(U1696&lt;=2,"At Risk", IF(W1696&gt;=4,"Potential Loyalist","Others"))))</f>
        <v>Others</v>
      </c>
    </row>
    <row r="1697" spans="1:25">
      <c r="A1697" t="s">
        <v>2443</v>
      </c>
      <c r="B1697">
        <v>19</v>
      </c>
      <c r="C1697" t="s">
        <v>19</v>
      </c>
      <c r="D1697" t="s">
        <v>29</v>
      </c>
      <c r="E1697" s="6" t="s">
        <v>13767</v>
      </c>
      <c r="F1697" t="s">
        <v>30</v>
      </c>
      <c r="G1697">
        <v>2</v>
      </c>
      <c r="H1697">
        <v>0</v>
      </c>
      <c r="I1697">
        <v>57</v>
      </c>
      <c r="J1697">
        <v>7</v>
      </c>
      <c r="K1697">
        <v>265.3</v>
      </c>
      <c r="L1697" t="str">
        <f t="shared" si="156"/>
        <v/>
      </c>
      <c r="M1697">
        <v>4</v>
      </c>
      <c r="N1697" t="str">
        <f t="shared" si="157"/>
        <v/>
      </c>
      <c r="O1697">
        <v>0</v>
      </c>
      <c r="P1697" s="11">
        <v>0</v>
      </c>
      <c r="Q1697" s="11">
        <v>0.122807017543859</v>
      </c>
      <c r="R1697" s="12">
        <v>66.325000000000003</v>
      </c>
      <c r="S1697" t="s">
        <v>22</v>
      </c>
      <c r="T1697">
        <v>0</v>
      </c>
      <c r="U1697">
        <f t="shared" si="158"/>
        <v>5</v>
      </c>
      <c r="V1697">
        <f t="shared" si="159"/>
        <v>1</v>
      </c>
      <c r="W1697">
        <f t="shared" si="160"/>
        <v>3</v>
      </c>
      <c r="X1697" t="str">
        <f t="shared" si="161"/>
        <v>513</v>
      </c>
      <c r="Y1697" t="str">
        <f>IF(Table1[[#This Row],[RFM_Score]]="555","Champion", IF(AND(J1697&gt;=4,V1697&gt;=4),"Loyal", IF(U1697&lt;=2,"At Risk", IF(W1697&gt;=4,"Potential Loyalist","Others"))))</f>
        <v>Others</v>
      </c>
    </row>
    <row r="1698" spans="1:25">
      <c r="A1698" t="s">
        <v>7321</v>
      </c>
      <c r="B1698">
        <v>49</v>
      </c>
      <c r="C1698" t="s">
        <v>19</v>
      </c>
      <c r="D1698" t="s">
        <v>25</v>
      </c>
      <c r="E1698" s="6" t="s">
        <v>13768</v>
      </c>
      <c r="F1698" t="s">
        <v>30</v>
      </c>
      <c r="G1698">
        <v>2</v>
      </c>
      <c r="H1698">
        <v>1</v>
      </c>
      <c r="I1698">
        <v>57</v>
      </c>
      <c r="J1698">
        <v>3</v>
      </c>
      <c r="K1698">
        <v>265.13</v>
      </c>
      <c r="L1698" t="str">
        <f t="shared" si="156"/>
        <v/>
      </c>
      <c r="M1698">
        <v>4</v>
      </c>
      <c r="N1698" t="str">
        <f t="shared" si="157"/>
        <v/>
      </c>
      <c r="O1698">
        <v>145</v>
      </c>
      <c r="P1698" s="11">
        <v>0.5</v>
      </c>
      <c r="Q1698" s="11">
        <v>5.2631578947368397E-2</v>
      </c>
      <c r="R1698" s="12">
        <v>66.282499999999999</v>
      </c>
      <c r="S1698" t="s">
        <v>22</v>
      </c>
      <c r="T1698">
        <v>1</v>
      </c>
      <c r="U1698">
        <f t="shared" si="158"/>
        <v>1</v>
      </c>
      <c r="V1698">
        <f t="shared" si="159"/>
        <v>1</v>
      </c>
      <c r="W1698">
        <f t="shared" si="160"/>
        <v>3</v>
      </c>
      <c r="X1698" t="str">
        <f t="shared" si="161"/>
        <v>113</v>
      </c>
      <c r="Y1698" t="str">
        <f>IF(Table1[[#This Row],[RFM_Score]]="555","Champion", IF(AND(J1698&gt;=4,V1698&gt;=4),"Loyal", IF(U1698&lt;=2,"At Risk", IF(W1698&gt;=4,"Potential Loyalist","Others"))))</f>
        <v>At Risk</v>
      </c>
    </row>
    <row r="1699" spans="1:25">
      <c r="A1699" t="s">
        <v>5707</v>
      </c>
      <c r="B1699">
        <v>64</v>
      </c>
      <c r="C1699" t="s">
        <v>24</v>
      </c>
      <c r="D1699" t="s">
        <v>41</v>
      </c>
      <c r="E1699" s="6" t="s">
        <v>13769</v>
      </c>
      <c r="F1699" t="s">
        <v>21</v>
      </c>
      <c r="G1699">
        <v>4</v>
      </c>
      <c r="H1699">
        <v>2</v>
      </c>
      <c r="I1699">
        <v>56</v>
      </c>
      <c r="J1699">
        <v>1</v>
      </c>
      <c r="K1699">
        <v>265.02</v>
      </c>
      <c r="L1699" t="str">
        <f t="shared" si="156"/>
        <v/>
      </c>
      <c r="M1699">
        <v>4</v>
      </c>
      <c r="N1699" t="str">
        <f t="shared" si="157"/>
        <v/>
      </c>
      <c r="O1699">
        <v>61</v>
      </c>
      <c r="P1699" s="11">
        <v>0.5</v>
      </c>
      <c r="Q1699" s="11">
        <v>1.7857142857142801E-2</v>
      </c>
      <c r="R1699" s="12">
        <v>66.254999999999995</v>
      </c>
      <c r="S1699" t="s">
        <v>22</v>
      </c>
      <c r="T1699">
        <v>0</v>
      </c>
      <c r="U1699">
        <f t="shared" si="158"/>
        <v>3</v>
      </c>
      <c r="V1699">
        <f t="shared" si="159"/>
        <v>1</v>
      </c>
      <c r="W1699">
        <f t="shared" si="160"/>
        <v>3</v>
      </c>
      <c r="X1699" t="str">
        <f t="shared" si="161"/>
        <v>313</v>
      </c>
      <c r="Y1699" t="str">
        <f>IF(Table1[[#This Row],[RFM_Score]]="555","Champion", IF(AND(J1699&gt;=4,V1699&gt;=4),"Loyal", IF(U1699&lt;=2,"At Risk", IF(W1699&gt;=4,"Potential Loyalist","Others"))))</f>
        <v>Others</v>
      </c>
    </row>
    <row r="1700" spans="1:25">
      <c r="A1700" t="s">
        <v>6378</v>
      </c>
      <c r="B1700">
        <v>33</v>
      </c>
      <c r="C1700" t="s">
        <v>19</v>
      </c>
      <c r="D1700" t="s">
        <v>41</v>
      </c>
      <c r="E1700" s="6" t="s">
        <v>13770</v>
      </c>
      <c r="F1700" t="s">
        <v>26</v>
      </c>
      <c r="G1700">
        <v>7</v>
      </c>
      <c r="H1700">
        <v>1</v>
      </c>
      <c r="I1700">
        <v>58</v>
      </c>
      <c r="J1700">
        <v>4</v>
      </c>
      <c r="K1700">
        <v>264.89999999999998</v>
      </c>
      <c r="L1700" t="str">
        <f t="shared" si="156"/>
        <v/>
      </c>
      <c r="M1700">
        <v>4</v>
      </c>
      <c r="N1700" t="str">
        <f t="shared" si="157"/>
        <v/>
      </c>
      <c r="O1700">
        <v>8</v>
      </c>
      <c r="P1700" s="11">
        <v>0.14285714285714199</v>
      </c>
      <c r="Q1700" s="11">
        <v>6.8965517241379296E-2</v>
      </c>
      <c r="R1700" s="12">
        <v>66.224999999999994</v>
      </c>
      <c r="S1700" t="s">
        <v>22</v>
      </c>
      <c r="T1700">
        <v>0</v>
      </c>
      <c r="U1700">
        <f t="shared" si="158"/>
        <v>5</v>
      </c>
      <c r="V1700">
        <f t="shared" si="159"/>
        <v>1</v>
      </c>
      <c r="W1700">
        <f t="shared" si="160"/>
        <v>3</v>
      </c>
      <c r="X1700" t="str">
        <f t="shared" si="161"/>
        <v>513</v>
      </c>
      <c r="Y1700" t="str">
        <f>IF(Table1[[#This Row],[RFM_Score]]="555","Champion", IF(AND(J1700&gt;=4,V1700&gt;=4),"Loyal", IF(U1700&lt;=2,"At Risk", IF(W1700&gt;=4,"Potential Loyalist","Others"))))</f>
        <v>Others</v>
      </c>
    </row>
    <row r="1701" spans="1:25">
      <c r="A1701" t="s">
        <v>3825</v>
      </c>
      <c r="B1701">
        <v>37</v>
      </c>
      <c r="C1701" t="s">
        <v>19</v>
      </c>
      <c r="D1701" t="s">
        <v>35</v>
      </c>
      <c r="E1701" s="6" t="s">
        <v>13771</v>
      </c>
      <c r="F1701" t="s">
        <v>30</v>
      </c>
      <c r="G1701">
        <v>8</v>
      </c>
      <c r="H1701">
        <v>3</v>
      </c>
      <c r="I1701">
        <v>52</v>
      </c>
      <c r="J1701">
        <v>3</v>
      </c>
      <c r="K1701">
        <v>264.39</v>
      </c>
      <c r="L1701" t="str">
        <f t="shared" si="156"/>
        <v/>
      </c>
      <c r="M1701">
        <v>4</v>
      </c>
      <c r="N1701" t="str">
        <f t="shared" si="157"/>
        <v/>
      </c>
      <c r="O1701">
        <v>15</v>
      </c>
      <c r="P1701" s="11">
        <v>0.375</v>
      </c>
      <c r="Q1701" s="11">
        <v>5.7692307692307598E-2</v>
      </c>
      <c r="R1701" s="12">
        <v>66.097499999999997</v>
      </c>
      <c r="S1701" t="s">
        <v>22</v>
      </c>
      <c r="T1701">
        <v>0</v>
      </c>
      <c r="U1701">
        <f t="shared" si="158"/>
        <v>5</v>
      </c>
      <c r="V1701">
        <f t="shared" si="159"/>
        <v>1</v>
      </c>
      <c r="W1701">
        <f t="shared" si="160"/>
        <v>3</v>
      </c>
      <c r="X1701" t="str">
        <f t="shared" si="161"/>
        <v>513</v>
      </c>
      <c r="Y1701" t="str">
        <f>IF(Table1[[#This Row],[RFM_Score]]="555","Champion", IF(AND(J1701&gt;=4,V1701&gt;=4),"Loyal", IF(U1701&lt;=2,"At Risk", IF(W1701&gt;=4,"Potential Loyalist","Others"))))</f>
        <v>Others</v>
      </c>
    </row>
    <row r="1702" spans="1:25">
      <c r="A1702" t="s">
        <v>9099</v>
      </c>
      <c r="B1702">
        <v>39</v>
      </c>
      <c r="C1702" t="s">
        <v>24</v>
      </c>
      <c r="D1702" t="s">
        <v>41</v>
      </c>
      <c r="E1702" s="6" t="s">
        <v>13772</v>
      </c>
      <c r="F1702" t="s">
        <v>21</v>
      </c>
      <c r="G1702">
        <v>3</v>
      </c>
      <c r="H1702">
        <v>2</v>
      </c>
      <c r="I1702">
        <v>57</v>
      </c>
      <c r="J1702">
        <v>4</v>
      </c>
      <c r="K1702">
        <v>263.89</v>
      </c>
      <c r="L1702" t="str">
        <f t="shared" si="156"/>
        <v/>
      </c>
      <c r="M1702">
        <v>4</v>
      </c>
      <c r="N1702" t="str">
        <f t="shared" si="157"/>
        <v/>
      </c>
      <c r="O1702">
        <v>21</v>
      </c>
      <c r="P1702" s="11">
        <v>0.66666666666666596</v>
      </c>
      <c r="Q1702" s="11">
        <v>7.0175438596491196E-2</v>
      </c>
      <c r="R1702" s="12">
        <v>65.972499999999997</v>
      </c>
      <c r="S1702" t="s">
        <v>22</v>
      </c>
      <c r="T1702">
        <v>0</v>
      </c>
      <c r="U1702">
        <f t="shared" si="158"/>
        <v>4</v>
      </c>
      <c r="V1702">
        <f t="shared" si="159"/>
        <v>1</v>
      </c>
      <c r="W1702">
        <f t="shared" si="160"/>
        <v>3</v>
      </c>
      <c r="X1702" t="str">
        <f t="shared" si="161"/>
        <v>413</v>
      </c>
      <c r="Y1702" t="str">
        <f>IF(Table1[[#This Row],[RFM_Score]]="555","Champion", IF(AND(J1702&gt;=4,V1702&gt;=4),"Loyal", IF(U1702&lt;=2,"At Risk", IF(W1702&gt;=4,"Potential Loyalist","Others"))))</f>
        <v>Others</v>
      </c>
    </row>
    <row r="1703" spans="1:25">
      <c r="A1703" t="s">
        <v>1137</v>
      </c>
      <c r="B1703">
        <v>46</v>
      </c>
      <c r="C1703" t="s">
        <v>19</v>
      </c>
      <c r="D1703" t="s">
        <v>29</v>
      </c>
      <c r="E1703" s="6" t="s">
        <v>13773</v>
      </c>
      <c r="F1703" t="s">
        <v>21</v>
      </c>
      <c r="G1703">
        <v>1</v>
      </c>
      <c r="H1703">
        <v>0</v>
      </c>
      <c r="I1703">
        <v>55</v>
      </c>
      <c r="J1703">
        <v>4</v>
      </c>
      <c r="K1703">
        <v>263.74</v>
      </c>
      <c r="L1703" t="str">
        <f t="shared" si="156"/>
        <v/>
      </c>
      <c r="M1703">
        <v>4</v>
      </c>
      <c r="N1703" t="str">
        <f t="shared" si="157"/>
        <v/>
      </c>
      <c r="O1703">
        <v>6</v>
      </c>
      <c r="P1703" s="11">
        <v>0</v>
      </c>
      <c r="Q1703" s="11">
        <v>7.2727272727272696E-2</v>
      </c>
      <c r="R1703" s="12">
        <v>65.935000000000002</v>
      </c>
      <c r="S1703" t="s">
        <v>22</v>
      </c>
      <c r="T1703">
        <v>0</v>
      </c>
      <c r="U1703">
        <f t="shared" si="158"/>
        <v>5</v>
      </c>
      <c r="V1703">
        <f t="shared" si="159"/>
        <v>1</v>
      </c>
      <c r="W1703">
        <f t="shared" si="160"/>
        <v>3</v>
      </c>
      <c r="X1703" t="str">
        <f t="shared" si="161"/>
        <v>513</v>
      </c>
      <c r="Y1703" t="str">
        <f>IF(Table1[[#This Row],[RFM_Score]]="555","Champion", IF(AND(J1703&gt;=4,V1703&gt;=4),"Loyal", IF(U1703&lt;=2,"At Risk", IF(W1703&gt;=4,"Potential Loyalist","Others"))))</f>
        <v>Others</v>
      </c>
    </row>
    <row r="1704" spans="1:25">
      <c r="A1704" t="s">
        <v>6941</v>
      </c>
      <c r="B1704">
        <v>30</v>
      </c>
      <c r="C1704" t="s">
        <v>24</v>
      </c>
      <c r="D1704" t="s">
        <v>25</v>
      </c>
      <c r="E1704" s="6" t="s">
        <v>13774</v>
      </c>
      <c r="F1704" t="s">
        <v>26</v>
      </c>
      <c r="G1704">
        <v>3</v>
      </c>
      <c r="H1704">
        <v>0</v>
      </c>
      <c r="I1704">
        <v>43</v>
      </c>
      <c r="J1704">
        <v>2</v>
      </c>
      <c r="K1704">
        <v>263.36</v>
      </c>
      <c r="L1704" t="str">
        <f t="shared" si="156"/>
        <v/>
      </c>
      <c r="M1704">
        <v>4</v>
      </c>
      <c r="N1704" t="str">
        <f t="shared" si="157"/>
        <v/>
      </c>
      <c r="O1704">
        <v>18</v>
      </c>
      <c r="P1704" s="11">
        <v>0</v>
      </c>
      <c r="Q1704" s="11">
        <v>4.6511627906976702E-2</v>
      </c>
      <c r="R1704" s="12">
        <v>65.84</v>
      </c>
      <c r="S1704" t="s">
        <v>22</v>
      </c>
      <c r="T1704">
        <v>0</v>
      </c>
      <c r="U1704">
        <f t="shared" si="158"/>
        <v>5</v>
      </c>
      <c r="V1704">
        <f t="shared" si="159"/>
        <v>1</v>
      </c>
      <c r="W1704">
        <f t="shared" si="160"/>
        <v>3</v>
      </c>
      <c r="X1704" t="str">
        <f t="shared" si="161"/>
        <v>513</v>
      </c>
      <c r="Y1704" t="str">
        <f>IF(Table1[[#This Row],[RFM_Score]]="555","Champion", IF(AND(J1704&gt;=4,V1704&gt;=4),"Loyal", IF(U1704&lt;=2,"At Risk", IF(W1704&gt;=4,"Potential Loyalist","Others"))))</f>
        <v>Others</v>
      </c>
    </row>
    <row r="1705" spans="1:25">
      <c r="A1705" t="s">
        <v>3131</v>
      </c>
      <c r="B1705">
        <v>24</v>
      </c>
      <c r="C1705" t="s">
        <v>24</v>
      </c>
      <c r="D1705" t="s">
        <v>25</v>
      </c>
      <c r="E1705" s="6" t="s">
        <v>13775</v>
      </c>
      <c r="F1705" t="s">
        <v>30</v>
      </c>
      <c r="G1705">
        <v>1</v>
      </c>
      <c r="H1705">
        <v>1</v>
      </c>
      <c r="I1705">
        <v>51</v>
      </c>
      <c r="J1705">
        <v>5</v>
      </c>
      <c r="K1705">
        <v>262.56</v>
      </c>
      <c r="L1705" t="str">
        <f t="shared" si="156"/>
        <v/>
      </c>
      <c r="M1705">
        <v>4</v>
      </c>
      <c r="N1705" t="str">
        <f t="shared" si="157"/>
        <v/>
      </c>
      <c r="O1705">
        <v>16</v>
      </c>
      <c r="P1705" s="11">
        <v>1</v>
      </c>
      <c r="Q1705" s="11">
        <v>9.8039215686274495E-2</v>
      </c>
      <c r="R1705" s="12">
        <v>65.64</v>
      </c>
      <c r="S1705" t="s">
        <v>22</v>
      </c>
      <c r="T1705">
        <v>0</v>
      </c>
      <c r="U1705">
        <f t="shared" si="158"/>
        <v>5</v>
      </c>
      <c r="V1705">
        <f t="shared" si="159"/>
        <v>1</v>
      </c>
      <c r="W1705">
        <f t="shared" si="160"/>
        <v>3</v>
      </c>
      <c r="X1705" t="str">
        <f t="shared" si="161"/>
        <v>513</v>
      </c>
      <c r="Y1705" t="str">
        <f>IF(Table1[[#This Row],[RFM_Score]]="555","Champion", IF(AND(J1705&gt;=4,V1705&gt;=4),"Loyal", IF(U1705&lt;=2,"At Risk", IF(W1705&gt;=4,"Potential Loyalist","Others"))))</f>
        <v>Others</v>
      </c>
    </row>
    <row r="1706" spans="1:25">
      <c r="A1706" t="s">
        <v>2646</v>
      </c>
      <c r="B1706">
        <v>50</v>
      </c>
      <c r="C1706" t="s">
        <v>19</v>
      </c>
      <c r="D1706" t="s">
        <v>25</v>
      </c>
      <c r="E1706" s="6" t="s">
        <v>13776</v>
      </c>
      <c r="F1706" t="s">
        <v>30</v>
      </c>
      <c r="G1706">
        <v>3</v>
      </c>
      <c r="H1706">
        <v>0</v>
      </c>
      <c r="I1706">
        <v>43</v>
      </c>
      <c r="J1706">
        <v>2</v>
      </c>
      <c r="K1706">
        <v>262.26</v>
      </c>
      <c r="L1706" t="str">
        <f t="shared" si="156"/>
        <v/>
      </c>
      <c r="M1706">
        <v>4</v>
      </c>
      <c r="N1706" t="str">
        <f t="shared" si="157"/>
        <v/>
      </c>
      <c r="O1706">
        <v>12</v>
      </c>
      <c r="P1706" s="11">
        <v>0</v>
      </c>
      <c r="Q1706" s="11">
        <v>4.6511627906976702E-2</v>
      </c>
      <c r="R1706" s="12">
        <v>65.564999999999998</v>
      </c>
      <c r="S1706" t="s">
        <v>22</v>
      </c>
      <c r="T1706">
        <v>0</v>
      </c>
      <c r="U1706">
        <f t="shared" si="158"/>
        <v>5</v>
      </c>
      <c r="V1706">
        <f t="shared" si="159"/>
        <v>1</v>
      </c>
      <c r="W1706">
        <f t="shared" si="160"/>
        <v>3</v>
      </c>
      <c r="X1706" t="str">
        <f t="shared" si="161"/>
        <v>513</v>
      </c>
      <c r="Y1706" t="str">
        <f>IF(Table1[[#This Row],[RFM_Score]]="555","Champion", IF(AND(J1706&gt;=4,V1706&gt;=4),"Loyal", IF(U1706&lt;=2,"At Risk", IF(W1706&gt;=4,"Potential Loyalist","Others"))))</f>
        <v>Others</v>
      </c>
    </row>
    <row r="1707" spans="1:25">
      <c r="A1707" t="s">
        <v>6621</v>
      </c>
      <c r="B1707">
        <v>54</v>
      </c>
      <c r="C1707" t="s">
        <v>19</v>
      </c>
      <c r="D1707" t="s">
        <v>41</v>
      </c>
      <c r="E1707" s="6" t="s">
        <v>13777</v>
      </c>
      <c r="F1707" t="s">
        <v>60</v>
      </c>
      <c r="G1707">
        <v>3</v>
      </c>
      <c r="H1707">
        <v>1</v>
      </c>
      <c r="I1707">
        <v>41</v>
      </c>
      <c r="J1707">
        <v>3</v>
      </c>
      <c r="K1707">
        <v>260.48</v>
      </c>
      <c r="L1707" t="str">
        <f t="shared" si="156"/>
        <v/>
      </c>
      <c r="M1707">
        <v>4</v>
      </c>
      <c r="N1707" t="str">
        <f t="shared" si="157"/>
        <v/>
      </c>
      <c r="O1707">
        <v>2</v>
      </c>
      <c r="P1707" s="11">
        <v>0.33333333333333298</v>
      </c>
      <c r="Q1707" s="11">
        <v>7.3170731707316999E-2</v>
      </c>
      <c r="R1707" s="12">
        <v>65.12</v>
      </c>
      <c r="S1707" t="s">
        <v>22</v>
      </c>
      <c r="T1707">
        <v>0</v>
      </c>
      <c r="U1707">
        <f t="shared" si="158"/>
        <v>5</v>
      </c>
      <c r="V1707">
        <f t="shared" si="159"/>
        <v>1</v>
      </c>
      <c r="W1707">
        <f t="shared" si="160"/>
        <v>3</v>
      </c>
      <c r="X1707" t="str">
        <f t="shared" si="161"/>
        <v>513</v>
      </c>
      <c r="Y1707" t="str">
        <f>IF(Table1[[#This Row],[RFM_Score]]="555","Champion", IF(AND(J1707&gt;=4,V1707&gt;=4),"Loyal", IF(U1707&lt;=2,"At Risk", IF(W1707&gt;=4,"Potential Loyalist","Others"))))</f>
        <v>Others</v>
      </c>
    </row>
    <row r="1708" spans="1:25">
      <c r="A1708" t="s">
        <v>11533</v>
      </c>
      <c r="B1708">
        <v>29</v>
      </c>
      <c r="C1708" t="s">
        <v>24</v>
      </c>
      <c r="D1708" t="s">
        <v>20</v>
      </c>
      <c r="E1708" s="6" t="s">
        <v>13778</v>
      </c>
      <c r="F1708" t="s">
        <v>37</v>
      </c>
      <c r="G1708">
        <v>2</v>
      </c>
      <c r="H1708">
        <v>0</v>
      </c>
      <c r="I1708">
        <v>53</v>
      </c>
      <c r="J1708">
        <v>2</v>
      </c>
      <c r="K1708">
        <v>260.33</v>
      </c>
      <c r="L1708" t="str">
        <f t="shared" si="156"/>
        <v/>
      </c>
      <c r="M1708">
        <v>4</v>
      </c>
      <c r="N1708" t="str">
        <f t="shared" si="157"/>
        <v/>
      </c>
      <c r="O1708">
        <v>10</v>
      </c>
      <c r="P1708" s="11">
        <v>0</v>
      </c>
      <c r="Q1708" s="11">
        <v>3.7735849056603703E-2</v>
      </c>
      <c r="R1708" s="12">
        <v>65.082499999999996</v>
      </c>
      <c r="S1708" t="s">
        <v>22</v>
      </c>
      <c r="T1708">
        <v>1</v>
      </c>
      <c r="U1708">
        <f t="shared" si="158"/>
        <v>5</v>
      </c>
      <c r="V1708">
        <f t="shared" si="159"/>
        <v>1</v>
      </c>
      <c r="W1708">
        <f t="shared" si="160"/>
        <v>3</v>
      </c>
      <c r="X1708" t="str">
        <f t="shared" si="161"/>
        <v>513</v>
      </c>
      <c r="Y1708" t="str">
        <f>IF(Table1[[#This Row],[RFM_Score]]="555","Champion", IF(AND(J1708&gt;=4,V1708&gt;=4),"Loyal", IF(U1708&lt;=2,"At Risk", IF(W1708&gt;=4,"Potential Loyalist","Others"))))</f>
        <v>Others</v>
      </c>
    </row>
    <row r="1709" spans="1:25">
      <c r="A1709" t="s">
        <v>2639</v>
      </c>
      <c r="B1709">
        <v>27</v>
      </c>
      <c r="C1709" t="s">
        <v>24</v>
      </c>
      <c r="D1709" t="s">
        <v>35</v>
      </c>
      <c r="E1709" s="6" t="s">
        <v>13779</v>
      </c>
      <c r="F1709" t="s">
        <v>26</v>
      </c>
      <c r="G1709">
        <v>4</v>
      </c>
      <c r="H1709">
        <v>0</v>
      </c>
      <c r="I1709">
        <v>40</v>
      </c>
      <c r="J1709">
        <v>3</v>
      </c>
      <c r="K1709">
        <v>260.14</v>
      </c>
      <c r="L1709" t="str">
        <f t="shared" si="156"/>
        <v/>
      </c>
      <c r="M1709">
        <v>4</v>
      </c>
      <c r="N1709" t="str">
        <f t="shared" si="157"/>
        <v/>
      </c>
      <c r="O1709">
        <v>24</v>
      </c>
      <c r="P1709" s="11">
        <v>0</v>
      </c>
      <c r="Q1709" s="11">
        <v>7.4999999999999997E-2</v>
      </c>
      <c r="R1709" s="12">
        <v>65.034999999999997</v>
      </c>
      <c r="S1709" t="s">
        <v>22</v>
      </c>
      <c r="T1709">
        <v>0</v>
      </c>
      <c r="U1709">
        <f t="shared" si="158"/>
        <v>4</v>
      </c>
      <c r="V1709">
        <f t="shared" si="159"/>
        <v>1</v>
      </c>
      <c r="W1709">
        <f t="shared" si="160"/>
        <v>3</v>
      </c>
      <c r="X1709" t="str">
        <f t="shared" si="161"/>
        <v>413</v>
      </c>
      <c r="Y1709" t="str">
        <f>IF(Table1[[#This Row],[RFM_Score]]="555","Champion", IF(AND(J1709&gt;=4,V1709&gt;=4),"Loyal", IF(U1709&lt;=2,"At Risk", IF(W1709&gt;=4,"Potential Loyalist","Others"))))</f>
        <v>Others</v>
      </c>
    </row>
    <row r="1710" spans="1:25">
      <c r="A1710" t="s">
        <v>10596</v>
      </c>
      <c r="B1710">
        <v>51</v>
      </c>
      <c r="C1710" t="s">
        <v>19</v>
      </c>
      <c r="D1710" t="s">
        <v>35</v>
      </c>
      <c r="E1710" s="6" t="s">
        <v>13780</v>
      </c>
      <c r="F1710" t="s">
        <v>21</v>
      </c>
      <c r="G1710">
        <v>4</v>
      </c>
      <c r="H1710">
        <v>1</v>
      </c>
      <c r="I1710">
        <v>46</v>
      </c>
      <c r="J1710">
        <v>4</v>
      </c>
      <c r="K1710">
        <v>259.85000000000002</v>
      </c>
      <c r="L1710" t="str">
        <f t="shared" si="156"/>
        <v/>
      </c>
      <c r="M1710">
        <v>4</v>
      </c>
      <c r="N1710" t="str">
        <f t="shared" si="157"/>
        <v/>
      </c>
      <c r="O1710">
        <v>13</v>
      </c>
      <c r="P1710" s="11">
        <v>0.25</v>
      </c>
      <c r="Q1710" s="11">
        <v>8.6956521739130405E-2</v>
      </c>
      <c r="R1710" s="12">
        <v>64.962500000000006</v>
      </c>
      <c r="S1710" t="s">
        <v>22</v>
      </c>
      <c r="T1710">
        <v>0</v>
      </c>
      <c r="U1710">
        <f t="shared" si="158"/>
        <v>5</v>
      </c>
      <c r="V1710">
        <f t="shared" si="159"/>
        <v>1</v>
      </c>
      <c r="W1710">
        <f t="shared" si="160"/>
        <v>3</v>
      </c>
      <c r="X1710" t="str">
        <f t="shared" si="161"/>
        <v>513</v>
      </c>
      <c r="Y1710" t="str">
        <f>IF(Table1[[#This Row],[RFM_Score]]="555","Champion", IF(AND(J1710&gt;=4,V1710&gt;=4),"Loyal", IF(U1710&lt;=2,"At Risk", IF(W1710&gt;=4,"Potential Loyalist","Others"))))</f>
        <v>Others</v>
      </c>
    </row>
    <row r="1711" spans="1:25">
      <c r="A1711" t="s">
        <v>435</v>
      </c>
      <c r="B1711">
        <v>33</v>
      </c>
      <c r="C1711" t="s">
        <v>19</v>
      </c>
      <c r="D1711" t="s">
        <v>29</v>
      </c>
      <c r="E1711" s="6" t="s">
        <v>13781</v>
      </c>
      <c r="F1711" t="s">
        <v>21</v>
      </c>
      <c r="G1711">
        <v>4</v>
      </c>
      <c r="H1711">
        <v>2</v>
      </c>
      <c r="I1711">
        <v>49</v>
      </c>
      <c r="J1711">
        <v>1</v>
      </c>
      <c r="K1711">
        <v>259.45</v>
      </c>
      <c r="L1711" t="str">
        <f t="shared" si="156"/>
        <v/>
      </c>
      <c r="M1711">
        <v>4</v>
      </c>
      <c r="N1711" t="str">
        <f t="shared" si="157"/>
        <v/>
      </c>
      <c r="O1711">
        <v>14</v>
      </c>
      <c r="P1711" s="11">
        <v>0.5</v>
      </c>
      <c r="Q1711" s="11">
        <v>2.04081632653061E-2</v>
      </c>
      <c r="R1711" s="12">
        <v>64.862499999999997</v>
      </c>
      <c r="S1711" t="s">
        <v>22</v>
      </c>
      <c r="T1711">
        <v>0</v>
      </c>
      <c r="U1711">
        <f t="shared" si="158"/>
        <v>5</v>
      </c>
      <c r="V1711">
        <f t="shared" si="159"/>
        <v>1</v>
      </c>
      <c r="W1711">
        <f t="shared" si="160"/>
        <v>3</v>
      </c>
      <c r="X1711" t="str">
        <f t="shared" si="161"/>
        <v>513</v>
      </c>
      <c r="Y1711" t="str">
        <f>IF(Table1[[#This Row],[RFM_Score]]="555","Champion", IF(AND(J1711&gt;=4,V1711&gt;=4),"Loyal", IF(U1711&lt;=2,"At Risk", IF(W1711&gt;=4,"Potential Loyalist","Others"))))</f>
        <v>Others</v>
      </c>
    </row>
    <row r="1712" spans="1:25">
      <c r="A1712" t="s">
        <v>8282</v>
      </c>
      <c r="B1712">
        <v>18</v>
      </c>
      <c r="C1712" t="s">
        <v>24</v>
      </c>
      <c r="D1712" t="s">
        <v>25</v>
      </c>
      <c r="E1712" s="6" t="s">
        <v>13782</v>
      </c>
      <c r="F1712" t="s">
        <v>30</v>
      </c>
      <c r="G1712">
        <v>1</v>
      </c>
      <c r="H1712">
        <v>0</v>
      </c>
      <c r="I1712">
        <v>55</v>
      </c>
      <c r="J1712">
        <v>2</v>
      </c>
      <c r="K1712">
        <v>259.42</v>
      </c>
      <c r="L1712" t="str">
        <f t="shared" si="156"/>
        <v/>
      </c>
      <c r="M1712">
        <v>4</v>
      </c>
      <c r="N1712" t="str">
        <f t="shared" si="157"/>
        <v/>
      </c>
      <c r="O1712">
        <v>83</v>
      </c>
      <c r="P1712" s="11">
        <v>0</v>
      </c>
      <c r="Q1712" s="11">
        <v>3.6363636363636299E-2</v>
      </c>
      <c r="R1712" s="12">
        <v>64.855000000000004</v>
      </c>
      <c r="S1712" t="s">
        <v>22</v>
      </c>
      <c r="T1712">
        <v>1</v>
      </c>
      <c r="U1712">
        <f t="shared" si="158"/>
        <v>2</v>
      </c>
      <c r="V1712">
        <f t="shared" si="159"/>
        <v>1</v>
      </c>
      <c r="W1712">
        <f t="shared" si="160"/>
        <v>3</v>
      </c>
      <c r="X1712" t="str">
        <f t="shared" si="161"/>
        <v>213</v>
      </c>
      <c r="Y1712" t="str">
        <f>IF(Table1[[#This Row],[RFM_Score]]="555","Champion", IF(AND(J1712&gt;=4,V1712&gt;=4),"Loyal", IF(U1712&lt;=2,"At Risk", IF(W1712&gt;=4,"Potential Loyalist","Others"))))</f>
        <v>At Risk</v>
      </c>
    </row>
    <row r="1713" spans="1:25">
      <c r="A1713" t="s">
        <v>2117</v>
      </c>
      <c r="B1713">
        <v>35</v>
      </c>
      <c r="C1713" t="s">
        <v>24</v>
      </c>
      <c r="D1713" t="s">
        <v>25</v>
      </c>
      <c r="E1713" s="6" t="s">
        <v>13783</v>
      </c>
      <c r="F1713" t="s">
        <v>60</v>
      </c>
      <c r="G1713">
        <v>5</v>
      </c>
      <c r="H1713">
        <v>2</v>
      </c>
      <c r="I1713">
        <v>53</v>
      </c>
      <c r="J1713">
        <v>3</v>
      </c>
      <c r="K1713">
        <v>259.32</v>
      </c>
      <c r="L1713" t="str">
        <f t="shared" si="156"/>
        <v/>
      </c>
      <c r="M1713">
        <v>4</v>
      </c>
      <c r="N1713" t="str">
        <f t="shared" si="157"/>
        <v/>
      </c>
      <c r="O1713">
        <v>62</v>
      </c>
      <c r="P1713" s="11">
        <v>0.4</v>
      </c>
      <c r="Q1713" s="11">
        <v>5.6603773584905599E-2</v>
      </c>
      <c r="R1713" s="12">
        <v>64.83</v>
      </c>
      <c r="S1713" t="s">
        <v>22</v>
      </c>
      <c r="T1713">
        <v>0</v>
      </c>
      <c r="U1713">
        <f t="shared" si="158"/>
        <v>3</v>
      </c>
      <c r="V1713">
        <f t="shared" si="159"/>
        <v>1</v>
      </c>
      <c r="W1713">
        <f t="shared" si="160"/>
        <v>3</v>
      </c>
      <c r="X1713" t="str">
        <f t="shared" si="161"/>
        <v>313</v>
      </c>
      <c r="Y1713" t="str">
        <f>IF(Table1[[#This Row],[RFM_Score]]="555","Champion", IF(AND(J1713&gt;=4,V1713&gt;=4),"Loyal", IF(U1713&lt;=2,"At Risk", IF(W1713&gt;=4,"Potential Loyalist","Others"))))</f>
        <v>Others</v>
      </c>
    </row>
    <row r="1714" spans="1:25">
      <c r="A1714" t="s">
        <v>6940</v>
      </c>
      <c r="B1714">
        <v>29</v>
      </c>
      <c r="C1714" t="s">
        <v>24</v>
      </c>
      <c r="D1714" t="s">
        <v>25</v>
      </c>
      <c r="E1714" s="6" t="s">
        <v>13784</v>
      </c>
      <c r="F1714" t="s">
        <v>30</v>
      </c>
      <c r="G1714">
        <v>3</v>
      </c>
      <c r="H1714">
        <v>2</v>
      </c>
      <c r="I1714">
        <v>46</v>
      </c>
      <c r="J1714">
        <v>3</v>
      </c>
      <c r="K1714">
        <v>259.17</v>
      </c>
      <c r="L1714" t="str">
        <f t="shared" si="156"/>
        <v/>
      </c>
      <c r="M1714">
        <v>4</v>
      </c>
      <c r="N1714" t="str">
        <f t="shared" si="157"/>
        <v/>
      </c>
      <c r="O1714">
        <v>20</v>
      </c>
      <c r="P1714" s="11">
        <v>0.66666666666666596</v>
      </c>
      <c r="Q1714" s="11">
        <v>6.5217391304347797E-2</v>
      </c>
      <c r="R1714" s="12">
        <v>64.792500000000004</v>
      </c>
      <c r="S1714" t="s">
        <v>22</v>
      </c>
      <c r="T1714">
        <v>1</v>
      </c>
      <c r="U1714">
        <f t="shared" si="158"/>
        <v>5</v>
      </c>
      <c r="V1714">
        <f t="shared" si="159"/>
        <v>1</v>
      </c>
      <c r="W1714">
        <f t="shared" si="160"/>
        <v>3</v>
      </c>
      <c r="X1714" t="str">
        <f t="shared" si="161"/>
        <v>513</v>
      </c>
      <c r="Y1714" t="str">
        <f>IF(Table1[[#This Row],[RFM_Score]]="555","Champion", IF(AND(J1714&gt;=4,V1714&gt;=4),"Loyal", IF(U1714&lt;=2,"At Risk", IF(W1714&gt;=4,"Potential Loyalist","Others"))))</f>
        <v>Others</v>
      </c>
    </row>
    <row r="1715" spans="1:25">
      <c r="A1715" t="s">
        <v>200</v>
      </c>
      <c r="B1715">
        <v>25</v>
      </c>
      <c r="C1715" t="s">
        <v>24</v>
      </c>
      <c r="D1715" t="s">
        <v>29</v>
      </c>
      <c r="E1715" s="6" t="s">
        <v>13785</v>
      </c>
      <c r="F1715" t="s">
        <v>37</v>
      </c>
      <c r="G1715">
        <v>3</v>
      </c>
      <c r="H1715">
        <v>2</v>
      </c>
      <c r="I1715">
        <v>56</v>
      </c>
      <c r="J1715">
        <v>4</v>
      </c>
      <c r="K1715">
        <v>258.91000000000003</v>
      </c>
      <c r="L1715" t="str">
        <f t="shared" si="156"/>
        <v/>
      </c>
      <c r="M1715">
        <v>4</v>
      </c>
      <c r="N1715" t="str">
        <f t="shared" si="157"/>
        <v/>
      </c>
      <c r="O1715">
        <v>95</v>
      </c>
      <c r="P1715" s="11">
        <v>0.66666666666666596</v>
      </c>
      <c r="Q1715" s="11">
        <v>7.1428571428571397E-2</v>
      </c>
      <c r="R1715" s="12">
        <v>64.727500000000006</v>
      </c>
      <c r="S1715" t="s">
        <v>22</v>
      </c>
      <c r="T1715">
        <v>1</v>
      </c>
      <c r="U1715">
        <f t="shared" si="158"/>
        <v>2</v>
      </c>
      <c r="V1715">
        <f t="shared" si="159"/>
        <v>1</v>
      </c>
      <c r="W1715">
        <f t="shared" si="160"/>
        <v>3</v>
      </c>
      <c r="X1715" t="str">
        <f t="shared" si="161"/>
        <v>213</v>
      </c>
      <c r="Y1715" t="str">
        <f>IF(Table1[[#This Row],[RFM_Score]]="555","Champion", IF(AND(J1715&gt;=4,V1715&gt;=4),"Loyal", IF(U1715&lt;=2,"At Risk", IF(W1715&gt;=4,"Potential Loyalist","Others"))))</f>
        <v>At Risk</v>
      </c>
    </row>
    <row r="1716" spans="1:25">
      <c r="A1716" t="s">
        <v>65</v>
      </c>
      <c r="B1716">
        <v>27</v>
      </c>
      <c r="C1716" t="s">
        <v>24</v>
      </c>
      <c r="D1716" t="s">
        <v>25</v>
      </c>
      <c r="E1716" s="6" t="s">
        <v>13786</v>
      </c>
      <c r="F1716" t="s">
        <v>62</v>
      </c>
      <c r="G1716">
        <v>4</v>
      </c>
      <c r="H1716">
        <v>1</v>
      </c>
      <c r="I1716">
        <v>47</v>
      </c>
      <c r="J1716">
        <v>4</v>
      </c>
      <c r="K1716">
        <v>257.64</v>
      </c>
      <c r="L1716" t="str">
        <f t="shared" si="156"/>
        <v/>
      </c>
      <c r="M1716">
        <v>4</v>
      </c>
      <c r="N1716" t="str">
        <f t="shared" si="157"/>
        <v/>
      </c>
      <c r="O1716">
        <v>25</v>
      </c>
      <c r="P1716" s="11">
        <v>0.25</v>
      </c>
      <c r="Q1716" s="11">
        <v>8.5106382978723402E-2</v>
      </c>
      <c r="R1716" s="12">
        <v>64.41</v>
      </c>
      <c r="S1716" t="s">
        <v>22</v>
      </c>
      <c r="T1716">
        <v>0</v>
      </c>
      <c r="U1716">
        <f t="shared" si="158"/>
        <v>4</v>
      </c>
      <c r="V1716">
        <f t="shared" si="159"/>
        <v>1</v>
      </c>
      <c r="W1716">
        <f t="shared" si="160"/>
        <v>3</v>
      </c>
      <c r="X1716" t="str">
        <f t="shared" si="161"/>
        <v>413</v>
      </c>
      <c r="Y1716" t="str">
        <f>IF(Table1[[#This Row],[RFM_Score]]="555","Champion", IF(AND(J1716&gt;=4,V1716&gt;=4),"Loyal", IF(U1716&lt;=2,"At Risk", IF(W1716&gt;=4,"Potential Loyalist","Others"))))</f>
        <v>Others</v>
      </c>
    </row>
    <row r="1717" spans="1:25">
      <c r="A1717" t="s">
        <v>7190</v>
      </c>
      <c r="B1717">
        <v>42</v>
      </c>
      <c r="C1717" t="s">
        <v>19</v>
      </c>
      <c r="D1717" t="s">
        <v>35</v>
      </c>
      <c r="E1717" s="6" t="s">
        <v>13787</v>
      </c>
      <c r="F1717" t="s">
        <v>26</v>
      </c>
      <c r="G1717">
        <v>4</v>
      </c>
      <c r="H1717">
        <v>1</v>
      </c>
      <c r="I1717">
        <v>45</v>
      </c>
      <c r="J1717">
        <v>2</v>
      </c>
      <c r="K1717">
        <v>257.42</v>
      </c>
      <c r="L1717" t="str">
        <f t="shared" si="156"/>
        <v/>
      </c>
      <c r="M1717">
        <v>4</v>
      </c>
      <c r="N1717" t="str">
        <f t="shared" si="157"/>
        <v/>
      </c>
      <c r="O1717">
        <v>85</v>
      </c>
      <c r="P1717" s="11">
        <v>0.25</v>
      </c>
      <c r="Q1717" s="11">
        <v>4.4444444444444398E-2</v>
      </c>
      <c r="R1717" s="12">
        <v>64.355000000000004</v>
      </c>
      <c r="S1717" t="s">
        <v>22</v>
      </c>
      <c r="T1717">
        <v>0</v>
      </c>
      <c r="U1717">
        <f t="shared" si="158"/>
        <v>2</v>
      </c>
      <c r="V1717">
        <f t="shared" si="159"/>
        <v>1</v>
      </c>
      <c r="W1717">
        <f t="shared" si="160"/>
        <v>3</v>
      </c>
      <c r="X1717" t="str">
        <f t="shared" si="161"/>
        <v>213</v>
      </c>
      <c r="Y1717" t="str">
        <f>IF(Table1[[#This Row],[RFM_Score]]="555","Champion", IF(AND(J1717&gt;=4,V1717&gt;=4),"Loyal", IF(U1717&lt;=2,"At Risk", IF(W1717&gt;=4,"Potential Loyalist","Others"))))</f>
        <v>At Risk</v>
      </c>
    </row>
    <row r="1718" spans="1:25">
      <c r="A1718" t="s">
        <v>861</v>
      </c>
      <c r="B1718">
        <v>29</v>
      </c>
      <c r="C1718" t="s">
        <v>19</v>
      </c>
      <c r="D1718" t="s">
        <v>25</v>
      </c>
      <c r="E1718" s="6" t="s">
        <v>13788</v>
      </c>
      <c r="F1718" t="s">
        <v>21</v>
      </c>
      <c r="G1718">
        <v>1</v>
      </c>
      <c r="H1718">
        <v>0</v>
      </c>
      <c r="I1718">
        <v>52</v>
      </c>
      <c r="J1718">
        <v>1</v>
      </c>
      <c r="K1718">
        <v>257.39999999999998</v>
      </c>
      <c r="L1718" t="str">
        <f t="shared" si="156"/>
        <v/>
      </c>
      <c r="M1718">
        <v>4</v>
      </c>
      <c r="N1718" t="str">
        <f t="shared" si="157"/>
        <v/>
      </c>
      <c r="O1718">
        <v>50</v>
      </c>
      <c r="P1718" s="11">
        <v>0</v>
      </c>
      <c r="Q1718" s="11">
        <v>1.9230769230769201E-2</v>
      </c>
      <c r="R1718" s="12">
        <v>64.349999999999994</v>
      </c>
      <c r="S1718" t="s">
        <v>22</v>
      </c>
      <c r="T1718">
        <v>1</v>
      </c>
      <c r="U1718">
        <f t="shared" si="158"/>
        <v>3</v>
      </c>
      <c r="V1718">
        <f t="shared" si="159"/>
        <v>1</v>
      </c>
      <c r="W1718">
        <f t="shared" si="160"/>
        <v>3</v>
      </c>
      <c r="X1718" t="str">
        <f t="shared" si="161"/>
        <v>313</v>
      </c>
      <c r="Y1718" t="str">
        <f>IF(Table1[[#This Row],[RFM_Score]]="555","Champion", IF(AND(J1718&gt;=4,V1718&gt;=4),"Loyal", IF(U1718&lt;=2,"At Risk", IF(W1718&gt;=4,"Potential Loyalist","Others"))))</f>
        <v>Others</v>
      </c>
    </row>
    <row r="1719" spans="1:25">
      <c r="A1719" t="s">
        <v>2480</v>
      </c>
      <c r="B1719">
        <v>43</v>
      </c>
      <c r="C1719" t="s">
        <v>19</v>
      </c>
      <c r="D1719" t="s">
        <v>29</v>
      </c>
      <c r="E1719" s="6" t="s">
        <v>13789</v>
      </c>
      <c r="F1719" t="s">
        <v>21</v>
      </c>
      <c r="G1719">
        <v>3</v>
      </c>
      <c r="H1719">
        <v>2</v>
      </c>
      <c r="I1719">
        <v>45</v>
      </c>
      <c r="J1719">
        <v>3</v>
      </c>
      <c r="K1719">
        <v>257.16000000000003</v>
      </c>
      <c r="L1719" t="str">
        <f t="shared" si="156"/>
        <v/>
      </c>
      <c r="M1719">
        <v>4</v>
      </c>
      <c r="N1719" t="str">
        <f t="shared" si="157"/>
        <v/>
      </c>
      <c r="O1719">
        <v>9</v>
      </c>
      <c r="P1719" s="11">
        <v>0.66666666666666596</v>
      </c>
      <c r="Q1719" s="11">
        <v>6.6666666666666596E-2</v>
      </c>
      <c r="R1719" s="12">
        <v>64.290000000000006</v>
      </c>
      <c r="S1719" t="s">
        <v>22</v>
      </c>
      <c r="T1719">
        <v>0</v>
      </c>
      <c r="U1719">
        <f t="shared" si="158"/>
        <v>5</v>
      </c>
      <c r="V1719">
        <f t="shared" si="159"/>
        <v>1</v>
      </c>
      <c r="W1719">
        <f t="shared" si="160"/>
        <v>3</v>
      </c>
      <c r="X1719" t="str">
        <f t="shared" si="161"/>
        <v>513</v>
      </c>
      <c r="Y1719" t="str">
        <f>IF(Table1[[#This Row],[RFM_Score]]="555","Champion", IF(AND(J1719&gt;=4,V1719&gt;=4),"Loyal", IF(U1719&lt;=2,"At Risk", IF(W1719&gt;=4,"Potential Loyalist","Others"))))</f>
        <v>Others</v>
      </c>
    </row>
    <row r="1720" spans="1:25">
      <c r="A1720" t="s">
        <v>11970</v>
      </c>
      <c r="B1720">
        <v>45</v>
      </c>
      <c r="C1720" t="s">
        <v>24</v>
      </c>
      <c r="D1720" t="s">
        <v>25</v>
      </c>
      <c r="E1720" s="6" t="s">
        <v>13790</v>
      </c>
      <c r="F1720" t="s">
        <v>37</v>
      </c>
      <c r="G1720">
        <v>4</v>
      </c>
      <c r="H1720">
        <v>0</v>
      </c>
      <c r="I1720">
        <v>60</v>
      </c>
      <c r="J1720">
        <v>1</v>
      </c>
      <c r="K1720">
        <v>257.01</v>
      </c>
      <c r="L1720" t="str">
        <f t="shared" si="156"/>
        <v/>
      </c>
      <c r="M1720">
        <v>4</v>
      </c>
      <c r="N1720" t="str">
        <f t="shared" si="157"/>
        <v/>
      </c>
      <c r="O1720">
        <v>2</v>
      </c>
      <c r="P1720" s="11">
        <v>0</v>
      </c>
      <c r="Q1720" s="11">
        <v>1.6666666666666601E-2</v>
      </c>
      <c r="R1720" s="12">
        <v>64.252499999999998</v>
      </c>
      <c r="S1720" t="s">
        <v>22</v>
      </c>
      <c r="T1720">
        <v>0</v>
      </c>
      <c r="U1720">
        <f t="shared" si="158"/>
        <v>5</v>
      </c>
      <c r="V1720">
        <f t="shared" si="159"/>
        <v>1</v>
      </c>
      <c r="W1720">
        <f t="shared" si="160"/>
        <v>3</v>
      </c>
      <c r="X1720" t="str">
        <f t="shared" si="161"/>
        <v>513</v>
      </c>
      <c r="Y1720" t="str">
        <f>IF(Table1[[#This Row],[RFM_Score]]="555","Champion", IF(AND(J1720&gt;=4,V1720&gt;=4),"Loyal", IF(U1720&lt;=2,"At Risk", IF(W1720&gt;=4,"Potential Loyalist","Others"))))</f>
        <v>Others</v>
      </c>
    </row>
    <row r="1721" spans="1:25">
      <c r="A1721" t="s">
        <v>8420</v>
      </c>
      <c r="B1721">
        <v>49</v>
      </c>
      <c r="C1721" t="s">
        <v>24</v>
      </c>
      <c r="D1721" t="s">
        <v>25</v>
      </c>
      <c r="E1721" s="6" t="s">
        <v>13791</v>
      </c>
      <c r="F1721" t="s">
        <v>62</v>
      </c>
      <c r="G1721">
        <v>1</v>
      </c>
      <c r="H1721">
        <v>0</v>
      </c>
      <c r="I1721">
        <v>47</v>
      </c>
      <c r="J1721">
        <v>2</v>
      </c>
      <c r="K1721">
        <v>256.87</v>
      </c>
      <c r="L1721" t="str">
        <f t="shared" si="156"/>
        <v/>
      </c>
      <c r="M1721">
        <v>4</v>
      </c>
      <c r="N1721" t="str">
        <f t="shared" si="157"/>
        <v/>
      </c>
      <c r="O1721">
        <v>5</v>
      </c>
      <c r="P1721" s="11">
        <v>0</v>
      </c>
      <c r="Q1721" s="11">
        <v>4.2553191489361701E-2</v>
      </c>
      <c r="R1721" s="12">
        <v>64.217500000000001</v>
      </c>
      <c r="S1721" t="s">
        <v>22</v>
      </c>
      <c r="T1721">
        <v>0</v>
      </c>
      <c r="U1721">
        <f t="shared" si="158"/>
        <v>5</v>
      </c>
      <c r="V1721">
        <f t="shared" si="159"/>
        <v>1</v>
      </c>
      <c r="W1721">
        <f t="shared" si="160"/>
        <v>3</v>
      </c>
      <c r="X1721" t="str">
        <f t="shared" si="161"/>
        <v>513</v>
      </c>
      <c r="Y1721" t="str">
        <f>IF(Table1[[#This Row],[RFM_Score]]="555","Champion", IF(AND(J1721&gt;=4,V1721&gt;=4),"Loyal", IF(U1721&lt;=2,"At Risk", IF(W1721&gt;=4,"Potential Loyalist","Others"))))</f>
        <v>Others</v>
      </c>
    </row>
    <row r="1722" spans="1:25">
      <c r="A1722" t="s">
        <v>3539</v>
      </c>
      <c r="B1722">
        <v>35</v>
      </c>
      <c r="C1722" t="s">
        <v>24</v>
      </c>
      <c r="D1722" t="s">
        <v>25</v>
      </c>
      <c r="E1722" s="6" t="s">
        <v>13792</v>
      </c>
      <c r="F1722" t="s">
        <v>30</v>
      </c>
      <c r="G1722">
        <v>3</v>
      </c>
      <c r="H1722">
        <v>1</v>
      </c>
      <c r="I1722">
        <v>47</v>
      </c>
      <c r="J1722">
        <v>1</v>
      </c>
      <c r="K1722">
        <v>255.18</v>
      </c>
      <c r="L1722" t="str">
        <f t="shared" si="156"/>
        <v/>
      </c>
      <c r="M1722">
        <v>4</v>
      </c>
      <c r="N1722" t="str">
        <f t="shared" si="157"/>
        <v/>
      </c>
      <c r="O1722">
        <v>27</v>
      </c>
      <c r="P1722" s="11">
        <v>0.33333333333333298</v>
      </c>
      <c r="Q1722" s="11">
        <v>2.1276595744680799E-2</v>
      </c>
      <c r="R1722" s="12">
        <v>63.795000000000002</v>
      </c>
      <c r="S1722" t="s">
        <v>22</v>
      </c>
      <c r="T1722">
        <v>0</v>
      </c>
      <c r="U1722">
        <f t="shared" si="158"/>
        <v>4</v>
      </c>
      <c r="V1722">
        <f t="shared" si="159"/>
        <v>1</v>
      </c>
      <c r="W1722">
        <f t="shared" si="160"/>
        <v>3</v>
      </c>
      <c r="X1722" t="str">
        <f t="shared" si="161"/>
        <v>413</v>
      </c>
      <c r="Y1722" t="str">
        <f>IF(Table1[[#This Row],[RFM_Score]]="555","Champion", IF(AND(J1722&gt;=4,V1722&gt;=4),"Loyal", IF(U1722&lt;=2,"At Risk", IF(W1722&gt;=4,"Potential Loyalist","Others"))))</f>
        <v>Others</v>
      </c>
    </row>
    <row r="1723" spans="1:25">
      <c r="A1723" t="s">
        <v>5906</v>
      </c>
      <c r="B1723">
        <v>30</v>
      </c>
      <c r="C1723" t="s">
        <v>19</v>
      </c>
      <c r="D1723" t="s">
        <v>29</v>
      </c>
      <c r="E1723" s="6" t="s">
        <v>13793</v>
      </c>
      <c r="F1723" t="s">
        <v>37</v>
      </c>
      <c r="G1723">
        <v>0</v>
      </c>
      <c r="H1723">
        <v>0</v>
      </c>
      <c r="I1723">
        <v>57</v>
      </c>
      <c r="J1723">
        <v>5</v>
      </c>
      <c r="K1723">
        <v>254.85</v>
      </c>
      <c r="L1723" t="str">
        <f t="shared" si="156"/>
        <v/>
      </c>
      <c r="M1723">
        <v>4</v>
      </c>
      <c r="N1723" t="str">
        <f t="shared" si="157"/>
        <v/>
      </c>
      <c r="O1723">
        <v>0</v>
      </c>
      <c r="P1723" s="11">
        <v>0</v>
      </c>
      <c r="Q1723" s="11">
        <v>8.7719298245614002E-2</v>
      </c>
      <c r="R1723" s="12">
        <v>63.712499999999999</v>
      </c>
      <c r="S1723" t="s">
        <v>22</v>
      </c>
      <c r="T1723">
        <v>0</v>
      </c>
      <c r="U1723">
        <f t="shared" si="158"/>
        <v>5</v>
      </c>
      <c r="V1723">
        <f t="shared" si="159"/>
        <v>1</v>
      </c>
      <c r="W1723">
        <f t="shared" si="160"/>
        <v>3</v>
      </c>
      <c r="X1723" t="str">
        <f t="shared" si="161"/>
        <v>513</v>
      </c>
      <c r="Y1723" t="str">
        <f>IF(Table1[[#This Row],[RFM_Score]]="555","Champion", IF(AND(J1723&gt;=4,V1723&gt;=4),"Loyal", IF(U1723&lt;=2,"At Risk", IF(W1723&gt;=4,"Potential Loyalist","Others"))))</f>
        <v>Others</v>
      </c>
    </row>
    <row r="1724" spans="1:25">
      <c r="A1724" t="s">
        <v>114</v>
      </c>
      <c r="B1724">
        <v>31</v>
      </c>
      <c r="C1724" t="s">
        <v>19</v>
      </c>
      <c r="D1724" t="s">
        <v>25</v>
      </c>
      <c r="E1724" s="6" t="s">
        <v>13794</v>
      </c>
      <c r="F1724" t="s">
        <v>60</v>
      </c>
      <c r="G1724">
        <v>2</v>
      </c>
      <c r="H1724">
        <v>0</v>
      </c>
      <c r="I1724">
        <v>42</v>
      </c>
      <c r="J1724">
        <v>2</v>
      </c>
      <c r="K1724">
        <v>254.75</v>
      </c>
      <c r="L1724" t="str">
        <f t="shared" si="156"/>
        <v/>
      </c>
      <c r="M1724">
        <v>4</v>
      </c>
      <c r="N1724" t="str">
        <f t="shared" si="157"/>
        <v/>
      </c>
      <c r="O1724">
        <v>8</v>
      </c>
      <c r="P1724" s="11">
        <v>0</v>
      </c>
      <c r="Q1724" s="11">
        <v>4.7619047619047603E-2</v>
      </c>
      <c r="R1724" s="12">
        <v>63.6875</v>
      </c>
      <c r="S1724" t="s">
        <v>22</v>
      </c>
      <c r="T1724">
        <v>1</v>
      </c>
      <c r="U1724">
        <f t="shared" si="158"/>
        <v>5</v>
      </c>
      <c r="V1724">
        <f t="shared" si="159"/>
        <v>1</v>
      </c>
      <c r="W1724">
        <f t="shared" si="160"/>
        <v>3</v>
      </c>
      <c r="X1724" t="str">
        <f t="shared" si="161"/>
        <v>513</v>
      </c>
      <c r="Y1724" t="str">
        <f>IF(Table1[[#This Row],[RFM_Score]]="555","Champion", IF(AND(J1724&gt;=4,V1724&gt;=4),"Loyal", IF(U1724&lt;=2,"At Risk", IF(W1724&gt;=4,"Potential Loyalist","Others"))))</f>
        <v>Others</v>
      </c>
    </row>
    <row r="1725" spans="1:25">
      <c r="A1725" t="s">
        <v>6069</v>
      </c>
      <c r="B1725">
        <v>41</v>
      </c>
      <c r="C1725" t="s">
        <v>24</v>
      </c>
      <c r="D1725" t="s">
        <v>25</v>
      </c>
      <c r="E1725" s="6" t="s">
        <v>13795</v>
      </c>
      <c r="F1725" t="s">
        <v>60</v>
      </c>
      <c r="G1725">
        <v>5</v>
      </c>
      <c r="H1725">
        <v>0</v>
      </c>
      <c r="I1725">
        <v>44</v>
      </c>
      <c r="J1725">
        <v>2</v>
      </c>
      <c r="K1725">
        <v>254.44</v>
      </c>
      <c r="L1725" t="str">
        <f t="shared" si="156"/>
        <v/>
      </c>
      <c r="M1725">
        <v>4</v>
      </c>
      <c r="N1725" t="str">
        <f t="shared" si="157"/>
        <v/>
      </c>
      <c r="O1725">
        <v>18</v>
      </c>
      <c r="P1725" s="11">
        <v>0</v>
      </c>
      <c r="Q1725" s="11">
        <v>4.54545454545454E-2</v>
      </c>
      <c r="R1725" s="12">
        <v>63.61</v>
      </c>
      <c r="S1725" t="s">
        <v>22</v>
      </c>
      <c r="T1725">
        <v>0</v>
      </c>
      <c r="U1725">
        <f t="shared" si="158"/>
        <v>5</v>
      </c>
      <c r="V1725">
        <f t="shared" si="159"/>
        <v>1</v>
      </c>
      <c r="W1725">
        <f t="shared" si="160"/>
        <v>3</v>
      </c>
      <c r="X1725" t="str">
        <f t="shared" si="161"/>
        <v>513</v>
      </c>
      <c r="Y1725" t="str">
        <f>IF(Table1[[#This Row],[RFM_Score]]="555","Champion", IF(AND(J1725&gt;=4,V1725&gt;=4),"Loyal", IF(U1725&lt;=2,"At Risk", IF(W1725&gt;=4,"Potential Loyalist","Others"))))</f>
        <v>Others</v>
      </c>
    </row>
    <row r="1726" spans="1:25">
      <c r="A1726" t="s">
        <v>3679</v>
      </c>
      <c r="B1726">
        <v>23</v>
      </c>
      <c r="C1726" t="s">
        <v>19</v>
      </c>
      <c r="D1726" t="s">
        <v>35</v>
      </c>
      <c r="E1726" s="6" t="s">
        <v>13796</v>
      </c>
      <c r="F1726" t="s">
        <v>30</v>
      </c>
      <c r="G1726">
        <v>2</v>
      </c>
      <c r="H1726">
        <v>0</v>
      </c>
      <c r="I1726">
        <v>54</v>
      </c>
      <c r="J1726">
        <v>4</v>
      </c>
      <c r="K1726">
        <v>254.04</v>
      </c>
      <c r="L1726" t="str">
        <f t="shared" si="156"/>
        <v/>
      </c>
      <c r="M1726">
        <v>4</v>
      </c>
      <c r="N1726" t="str">
        <f t="shared" si="157"/>
        <v/>
      </c>
      <c r="O1726">
        <v>47</v>
      </c>
      <c r="P1726" s="11">
        <v>0</v>
      </c>
      <c r="Q1726" s="11">
        <v>7.4074074074074001E-2</v>
      </c>
      <c r="R1726" s="12">
        <v>63.51</v>
      </c>
      <c r="S1726" t="s">
        <v>22</v>
      </c>
      <c r="T1726">
        <v>0</v>
      </c>
      <c r="U1726">
        <f t="shared" si="158"/>
        <v>3</v>
      </c>
      <c r="V1726">
        <f t="shared" si="159"/>
        <v>1</v>
      </c>
      <c r="W1726">
        <f t="shared" si="160"/>
        <v>3</v>
      </c>
      <c r="X1726" t="str">
        <f t="shared" si="161"/>
        <v>313</v>
      </c>
      <c r="Y1726" t="str">
        <f>IF(Table1[[#This Row],[RFM_Score]]="555","Champion", IF(AND(J1726&gt;=4,V1726&gt;=4),"Loyal", IF(U1726&lt;=2,"At Risk", IF(W1726&gt;=4,"Potential Loyalist","Others"))))</f>
        <v>Others</v>
      </c>
    </row>
    <row r="1727" spans="1:25">
      <c r="A1727" t="s">
        <v>9437</v>
      </c>
      <c r="B1727">
        <v>43</v>
      </c>
      <c r="C1727" t="s">
        <v>19</v>
      </c>
      <c r="D1727" t="s">
        <v>35</v>
      </c>
      <c r="E1727" s="6" t="s">
        <v>13797</v>
      </c>
      <c r="F1727" t="s">
        <v>62</v>
      </c>
      <c r="G1727">
        <v>1</v>
      </c>
      <c r="H1727">
        <v>0</v>
      </c>
      <c r="I1727">
        <v>46</v>
      </c>
      <c r="J1727">
        <v>3</v>
      </c>
      <c r="K1727">
        <v>252.79</v>
      </c>
      <c r="L1727" t="str">
        <f t="shared" si="156"/>
        <v/>
      </c>
      <c r="M1727">
        <v>4</v>
      </c>
      <c r="N1727" t="str">
        <f t="shared" si="157"/>
        <v/>
      </c>
      <c r="O1727">
        <v>50</v>
      </c>
      <c r="P1727" s="11">
        <v>0</v>
      </c>
      <c r="Q1727" s="11">
        <v>6.5217391304347797E-2</v>
      </c>
      <c r="R1727" s="12">
        <v>63.197499999999998</v>
      </c>
      <c r="S1727" t="s">
        <v>22</v>
      </c>
      <c r="T1727">
        <v>0</v>
      </c>
      <c r="U1727">
        <f t="shared" si="158"/>
        <v>3</v>
      </c>
      <c r="V1727">
        <f t="shared" si="159"/>
        <v>1</v>
      </c>
      <c r="W1727">
        <f t="shared" si="160"/>
        <v>3</v>
      </c>
      <c r="X1727" t="str">
        <f t="shared" si="161"/>
        <v>313</v>
      </c>
      <c r="Y1727" t="str">
        <f>IF(Table1[[#This Row],[RFM_Score]]="555","Champion", IF(AND(J1727&gt;=4,V1727&gt;=4),"Loyal", IF(U1727&lt;=2,"At Risk", IF(W1727&gt;=4,"Potential Loyalist","Others"))))</f>
        <v>Others</v>
      </c>
    </row>
    <row r="1728" spans="1:25">
      <c r="A1728" t="s">
        <v>9585</v>
      </c>
      <c r="B1728">
        <v>27</v>
      </c>
      <c r="C1728" t="s">
        <v>19</v>
      </c>
      <c r="D1728" t="s">
        <v>25</v>
      </c>
      <c r="E1728" s="6" t="s">
        <v>13798</v>
      </c>
      <c r="F1728" t="s">
        <v>26</v>
      </c>
      <c r="G1728">
        <v>1</v>
      </c>
      <c r="H1728">
        <v>1</v>
      </c>
      <c r="I1728">
        <v>49</v>
      </c>
      <c r="J1728">
        <v>2</v>
      </c>
      <c r="K1728">
        <v>252.28</v>
      </c>
      <c r="L1728" t="str">
        <f t="shared" si="156"/>
        <v/>
      </c>
      <c r="M1728">
        <v>4</v>
      </c>
      <c r="N1728" t="str">
        <f t="shared" si="157"/>
        <v/>
      </c>
      <c r="O1728">
        <v>85</v>
      </c>
      <c r="P1728" s="11">
        <v>1</v>
      </c>
      <c r="Q1728" s="11">
        <v>4.08163265306122E-2</v>
      </c>
      <c r="R1728" s="12">
        <v>63.07</v>
      </c>
      <c r="S1728" t="s">
        <v>22</v>
      </c>
      <c r="T1728">
        <v>0</v>
      </c>
      <c r="U1728">
        <f t="shared" si="158"/>
        <v>2</v>
      </c>
      <c r="V1728">
        <f t="shared" si="159"/>
        <v>1</v>
      </c>
      <c r="W1728">
        <f t="shared" si="160"/>
        <v>3</v>
      </c>
      <c r="X1728" t="str">
        <f t="shared" si="161"/>
        <v>213</v>
      </c>
      <c r="Y1728" t="str">
        <f>IF(Table1[[#This Row],[RFM_Score]]="555","Champion", IF(AND(J1728&gt;=4,V1728&gt;=4),"Loyal", IF(U1728&lt;=2,"At Risk", IF(W1728&gt;=4,"Potential Loyalist","Others"))))</f>
        <v>At Risk</v>
      </c>
    </row>
    <row r="1729" spans="1:25">
      <c r="A1729" t="s">
        <v>416</v>
      </c>
      <c r="B1729">
        <v>25</v>
      </c>
      <c r="C1729" t="s">
        <v>19</v>
      </c>
      <c r="D1729" t="s">
        <v>25</v>
      </c>
      <c r="E1729" s="6" t="s">
        <v>13799</v>
      </c>
      <c r="F1729" t="s">
        <v>30</v>
      </c>
      <c r="G1729">
        <v>4</v>
      </c>
      <c r="H1729">
        <v>2</v>
      </c>
      <c r="I1729">
        <v>58</v>
      </c>
      <c r="J1729">
        <v>2</v>
      </c>
      <c r="K1729">
        <v>252.27</v>
      </c>
      <c r="L1729" t="str">
        <f t="shared" si="156"/>
        <v/>
      </c>
      <c r="M1729">
        <v>4</v>
      </c>
      <c r="N1729" t="str">
        <f t="shared" si="157"/>
        <v/>
      </c>
      <c r="O1729">
        <v>23</v>
      </c>
      <c r="P1729" s="11">
        <v>0.5</v>
      </c>
      <c r="Q1729" s="11">
        <v>3.4482758620689599E-2</v>
      </c>
      <c r="R1729" s="12">
        <v>63.067500000000003</v>
      </c>
      <c r="S1729" t="s">
        <v>22</v>
      </c>
      <c r="T1729">
        <v>0</v>
      </c>
      <c r="U1729">
        <f t="shared" si="158"/>
        <v>4</v>
      </c>
      <c r="V1729">
        <f t="shared" si="159"/>
        <v>1</v>
      </c>
      <c r="W1729">
        <f t="shared" si="160"/>
        <v>3</v>
      </c>
      <c r="X1729" t="str">
        <f t="shared" si="161"/>
        <v>413</v>
      </c>
      <c r="Y1729" t="str">
        <f>IF(Table1[[#This Row],[RFM_Score]]="555","Champion", IF(AND(J1729&gt;=4,V1729&gt;=4),"Loyal", IF(U1729&lt;=2,"At Risk", IF(W1729&gt;=4,"Potential Loyalist","Others"))))</f>
        <v>Others</v>
      </c>
    </row>
    <row r="1730" spans="1:25">
      <c r="A1730" t="s">
        <v>3768</v>
      </c>
      <c r="B1730">
        <v>25</v>
      </c>
      <c r="C1730" t="s">
        <v>19</v>
      </c>
      <c r="D1730" t="s">
        <v>25</v>
      </c>
      <c r="E1730" s="6" t="s">
        <v>13800</v>
      </c>
      <c r="F1730" t="s">
        <v>26</v>
      </c>
      <c r="G1730">
        <v>3</v>
      </c>
      <c r="H1730">
        <v>2</v>
      </c>
      <c r="I1730">
        <v>51</v>
      </c>
      <c r="J1730">
        <v>4</v>
      </c>
      <c r="K1730">
        <v>251.88</v>
      </c>
      <c r="L1730" t="str">
        <f t="shared" ref="L1730:L1793" si="162">IF(OR(K1730&lt;$AC$10, K1730&gt;$AC$11), "OUTLIER", "")</f>
        <v/>
      </c>
      <c r="M1730">
        <v>4</v>
      </c>
      <c r="N1730" t="str">
        <f t="shared" ref="N1730:N1793" si="163">IF(OR(M1730&lt;$AC$16, M1730&gt;$AC$17), "OUTLIER", "")</f>
        <v/>
      </c>
      <c r="O1730">
        <v>23</v>
      </c>
      <c r="P1730" s="11">
        <v>0.66666666666666596</v>
      </c>
      <c r="Q1730" s="11">
        <v>7.8431372549019607E-2</v>
      </c>
      <c r="R1730" s="12">
        <v>62.97</v>
      </c>
      <c r="S1730" t="s">
        <v>22</v>
      </c>
      <c r="T1730">
        <v>0</v>
      </c>
      <c r="U1730">
        <f t="shared" ref="U1730:U1793" si="164">IF(O1730&lt;=20,5,IF(O1730&lt;=40,4,IF(O1730&lt;=70,3,IF(O1730&lt;=100,2,1))))</f>
        <v>4</v>
      </c>
      <c r="V1730">
        <f t="shared" ref="V1730:V1793" si="165">IF(M1730&gt;=11,5,IF(M1730&gt;=9,4,IF(M1730&gt;=7,3,IF(M1730&gt;=5,2,1))))</f>
        <v>1</v>
      </c>
      <c r="W1730">
        <f t="shared" ref="W1730:W1793" si="166">IF(K1730&gt;=500,5,IF(K1730&gt;=300,4,IF(K1730&gt;=150,3,IF(K1730&gt;=50,2,1))))</f>
        <v>3</v>
      </c>
      <c r="X1730" t="str">
        <f t="shared" ref="X1730:X1793" si="167">U1730 &amp; V1730 &amp; W1730</f>
        <v>413</v>
      </c>
      <c r="Y1730" t="str">
        <f>IF(Table1[[#This Row],[RFM_Score]]="555","Champion", IF(AND(J1730&gt;=4,V1730&gt;=4),"Loyal", IF(U1730&lt;=2,"At Risk", IF(W1730&gt;=4,"Potential Loyalist","Others"))))</f>
        <v>Others</v>
      </c>
    </row>
    <row r="1731" spans="1:25">
      <c r="A1731" t="s">
        <v>2724</v>
      </c>
      <c r="B1731">
        <v>18</v>
      </c>
      <c r="C1731" t="s">
        <v>24</v>
      </c>
      <c r="D1731" t="s">
        <v>35</v>
      </c>
      <c r="E1731" s="6" t="s">
        <v>13801</v>
      </c>
      <c r="F1731" t="s">
        <v>30</v>
      </c>
      <c r="G1731">
        <v>4</v>
      </c>
      <c r="H1731">
        <v>3</v>
      </c>
      <c r="I1731">
        <v>64</v>
      </c>
      <c r="J1731">
        <v>4</v>
      </c>
      <c r="K1731">
        <v>251.85</v>
      </c>
      <c r="L1731" t="str">
        <f t="shared" si="162"/>
        <v/>
      </c>
      <c r="M1731">
        <v>4</v>
      </c>
      <c r="N1731" t="str">
        <f t="shared" si="163"/>
        <v/>
      </c>
      <c r="O1731">
        <v>49</v>
      </c>
      <c r="P1731" s="11">
        <v>0.75</v>
      </c>
      <c r="Q1731" s="11">
        <v>6.25E-2</v>
      </c>
      <c r="R1731" s="12">
        <v>62.962499999999999</v>
      </c>
      <c r="S1731" t="s">
        <v>22</v>
      </c>
      <c r="T1731">
        <v>0</v>
      </c>
      <c r="U1731">
        <f t="shared" si="164"/>
        <v>3</v>
      </c>
      <c r="V1731">
        <f t="shared" si="165"/>
        <v>1</v>
      </c>
      <c r="W1731">
        <f t="shared" si="166"/>
        <v>3</v>
      </c>
      <c r="X1731" t="str">
        <f t="shared" si="167"/>
        <v>313</v>
      </c>
      <c r="Y1731" t="str">
        <f>IF(Table1[[#This Row],[RFM_Score]]="555","Champion", IF(AND(J1731&gt;=4,V1731&gt;=4),"Loyal", IF(U1731&lt;=2,"At Risk", IF(W1731&gt;=4,"Potential Loyalist","Others"))))</f>
        <v>Others</v>
      </c>
    </row>
    <row r="1732" spans="1:25">
      <c r="A1732" t="s">
        <v>10712</v>
      </c>
      <c r="B1732">
        <v>28</v>
      </c>
      <c r="C1732" t="s">
        <v>19</v>
      </c>
      <c r="D1732" t="s">
        <v>25</v>
      </c>
      <c r="E1732" s="6" t="s">
        <v>13802</v>
      </c>
      <c r="F1732" t="s">
        <v>21</v>
      </c>
      <c r="G1732">
        <v>1</v>
      </c>
      <c r="H1732">
        <v>0</v>
      </c>
      <c r="I1732">
        <v>52</v>
      </c>
      <c r="J1732">
        <v>2</v>
      </c>
      <c r="K1732">
        <v>251.8</v>
      </c>
      <c r="L1732" t="str">
        <f t="shared" si="162"/>
        <v/>
      </c>
      <c r="M1732">
        <v>4</v>
      </c>
      <c r="N1732" t="str">
        <f t="shared" si="163"/>
        <v/>
      </c>
      <c r="O1732">
        <v>78</v>
      </c>
      <c r="P1732" s="11">
        <v>0</v>
      </c>
      <c r="Q1732" s="11">
        <v>3.8461538461538401E-2</v>
      </c>
      <c r="R1732" s="12">
        <v>62.95</v>
      </c>
      <c r="S1732" t="s">
        <v>22</v>
      </c>
      <c r="T1732">
        <v>0</v>
      </c>
      <c r="U1732">
        <f t="shared" si="164"/>
        <v>2</v>
      </c>
      <c r="V1732">
        <f t="shared" si="165"/>
        <v>1</v>
      </c>
      <c r="W1732">
        <f t="shared" si="166"/>
        <v>3</v>
      </c>
      <c r="X1732" t="str">
        <f t="shared" si="167"/>
        <v>213</v>
      </c>
      <c r="Y1732" t="str">
        <f>IF(Table1[[#This Row],[RFM_Score]]="555","Champion", IF(AND(J1732&gt;=4,V1732&gt;=4),"Loyal", IF(U1732&lt;=2,"At Risk", IF(W1732&gt;=4,"Potential Loyalist","Others"))))</f>
        <v>At Risk</v>
      </c>
    </row>
    <row r="1733" spans="1:25">
      <c r="A1733" t="s">
        <v>2621</v>
      </c>
      <c r="B1733">
        <v>48</v>
      </c>
      <c r="C1733" t="s">
        <v>24</v>
      </c>
      <c r="D1733" t="s">
        <v>35</v>
      </c>
      <c r="E1733" s="6" t="s">
        <v>13803</v>
      </c>
      <c r="F1733" t="s">
        <v>37</v>
      </c>
      <c r="G1733">
        <v>1</v>
      </c>
      <c r="H1733">
        <v>0</v>
      </c>
      <c r="I1733">
        <v>54</v>
      </c>
      <c r="J1733">
        <v>2</v>
      </c>
      <c r="K1733">
        <v>251.36</v>
      </c>
      <c r="L1733" t="str">
        <f t="shared" si="162"/>
        <v/>
      </c>
      <c r="M1733">
        <v>4</v>
      </c>
      <c r="N1733" t="str">
        <f t="shared" si="163"/>
        <v/>
      </c>
      <c r="O1733">
        <v>6</v>
      </c>
      <c r="P1733" s="11">
        <v>0</v>
      </c>
      <c r="Q1733" s="11">
        <v>3.7037037037037E-2</v>
      </c>
      <c r="R1733" s="12">
        <v>62.84</v>
      </c>
      <c r="S1733" t="s">
        <v>22</v>
      </c>
      <c r="T1733">
        <v>0</v>
      </c>
      <c r="U1733">
        <f t="shared" si="164"/>
        <v>5</v>
      </c>
      <c r="V1733">
        <f t="shared" si="165"/>
        <v>1</v>
      </c>
      <c r="W1733">
        <f t="shared" si="166"/>
        <v>3</v>
      </c>
      <c r="X1733" t="str">
        <f t="shared" si="167"/>
        <v>513</v>
      </c>
      <c r="Y1733" t="str">
        <f>IF(Table1[[#This Row],[RFM_Score]]="555","Champion", IF(AND(J1733&gt;=4,V1733&gt;=4),"Loyal", IF(U1733&lt;=2,"At Risk", IF(W1733&gt;=4,"Potential Loyalist","Others"))))</f>
        <v>Others</v>
      </c>
    </row>
    <row r="1734" spans="1:25">
      <c r="A1734" t="s">
        <v>511</v>
      </c>
      <c r="B1734">
        <v>54</v>
      </c>
      <c r="C1734" t="s">
        <v>19</v>
      </c>
      <c r="D1734" t="s">
        <v>41</v>
      </c>
      <c r="E1734" s="6" t="s">
        <v>13804</v>
      </c>
      <c r="F1734" t="s">
        <v>60</v>
      </c>
      <c r="G1734">
        <v>2</v>
      </c>
      <c r="H1734">
        <v>1</v>
      </c>
      <c r="I1734">
        <v>60</v>
      </c>
      <c r="J1734">
        <v>3</v>
      </c>
      <c r="K1734">
        <v>251.07</v>
      </c>
      <c r="L1734" t="str">
        <f t="shared" si="162"/>
        <v/>
      </c>
      <c r="M1734">
        <v>4</v>
      </c>
      <c r="N1734" t="str">
        <f t="shared" si="163"/>
        <v/>
      </c>
      <c r="O1734">
        <v>2</v>
      </c>
      <c r="P1734" s="11">
        <v>0.5</v>
      </c>
      <c r="Q1734" s="11">
        <v>0.05</v>
      </c>
      <c r="R1734" s="12">
        <v>62.767499999999998</v>
      </c>
      <c r="S1734" t="s">
        <v>22</v>
      </c>
      <c r="T1734">
        <v>0</v>
      </c>
      <c r="U1734">
        <f t="shared" si="164"/>
        <v>5</v>
      </c>
      <c r="V1734">
        <f t="shared" si="165"/>
        <v>1</v>
      </c>
      <c r="W1734">
        <f t="shared" si="166"/>
        <v>3</v>
      </c>
      <c r="X1734" t="str">
        <f t="shared" si="167"/>
        <v>513</v>
      </c>
      <c r="Y1734" t="str">
        <f>IF(Table1[[#This Row],[RFM_Score]]="555","Champion", IF(AND(J1734&gt;=4,V1734&gt;=4),"Loyal", IF(U1734&lt;=2,"At Risk", IF(W1734&gt;=4,"Potential Loyalist","Others"))))</f>
        <v>Others</v>
      </c>
    </row>
    <row r="1735" spans="1:25">
      <c r="A1735" t="s">
        <v>10152</v>
      </c>
      <c r="B1735">
        <v>36</v>
      </c>
      <c r="C1735" t="s">
        <v>24</v>
      </c>
      <c r="D1735" t="s">
        <v>29</v>
      </c>
      <c r="E1735" s="6" t="s">
        <v>13805</v>
      </c>
      <c r="F1735" t="s">
        <v>30</v>
      </c>
      <c r="G1735">
        <v>0</v>
      </c>
      <c r="H1735">
        <v>0</v>
      </c>
      <c r="I1735">
        <v>57</v>
      </c>
      <c r="J1735">
        <v>1</v>
      </c>
      <c r="K1735">
        <v>250.05</v>
      </c>
      <c r="L1735" t="str">
        <f t="shared" si="162"/>
        <v/>
      </c>
      <c r="M1735">
        <v>4</v>
      </c>
      <c r="N1735" t="str">
        <f t="shared" si="163"/>
        <v/>
      </c>
      <c r="O1735">
        <v>21</v>
      </c>
      <c r="P1735" s="11">
        <v>0</v>
      </c>
      <c r="Q1735" s="11">
        <v>1.7543859649122799E-2</v>
      </c>
      <c r="R1735" s="12">
        <v>62.512500000000003</v>
      </c>
      <c r="S1735" t="s">
        <v>22</v>
      </c>
      <c r="T1735">
        <v>0</v>
      </c>
      <c r="U1735">
        <f t="shared" si="164"/>
        <v>4</v>
      </c>
      <c r="V1735">
        <f t="shared" si="165"/>
        <v>1</v>
      </c>
      <c r="W1735">
        <f t="shared" si="166"/>
        <v>3</v>
      </c>
      <c r="X1735" t="str">
        <f t="shared" si="167"/>
        <v>413</v>
      </c>
      <c r="Y1735" t="str">
        <f>IF(Table1[[#This Row],[RFM_Score]]="555","Champion", IF(AND(J1735&gt;=4,V1735&gt;=4),"Loyal", IF(U1735&lt;=2,"At Risk", IF(W1735&gt;=4,"Potential Loyalist","Others"))))</f>
        <v>Others</v>
      </c>
    </row>
    <row r="1736" spans="1:25">
      <c r="A1736" t="s">
        <v>4610</v>
      </c>
      <c r="B1736">
        <v>27</v>
      </c>
      <c r="C1736" t="s">
        <v>24</v>
      </c>
      <c r="D1736" t="s">
        <v>41</v>
      </c>
      <c r="E1736" s="6" t="s">
        <v>13806</v>
      </c>
      <c r="F1736" t="s">
        <v>37</v>
      </c>
      <c r="G1736">
        <v>3</v>
      </c>
      <c r="H1736">
        <v>2</v>
      </c>
      <c r="I1736">
        <v>53</v>
      </c>
      <c r="J1736">
        <v>3</v>
      </c>
      <c r="K1736">
        <v>249.49</v>
      </c>
      <c r="L1736" t="str">
        <f t="shared" si="162"/>
        <v/>
      </c>
      <c r="M1736">
        <v>4</v>
      </c>
      <c r="N1736" t="str">
        <f t="shared" si="163"/>
        <v/>
      </c>
      <c r="O1736">
        <v>0</v>
      </c>
      <c r="P1736" s="11">
        <v>0.66666666666666596</v>
      </c>
      <c r="Q1736" s="11">
        <v>5.6603773584905599E-2</v>
      </c>
      <c r="R1736" s="12">
        <v>62.372500000000002</v>
      </c>
      <c r="S1736" t="s">
        <v>22</v>
      </c>
      <c r="T1736">
        <v>1</v>
      </c>
      <c r="U1736">
        <f t="shared" si="164"/>
        <v>5</v>
      </c>
      <c r="V1736">
        <f t="shared" si="165"/>
        <v>1</v>
      </c>
      <c r="W1736">
        <f t="shared" si="166"/>
        <v>3</v>
      </c>
      <c r="X1736" t="str">
        <f t="shared" si="167"/>
        <v>513</v>
      </c>
      <c r="Y1736" t="str">
        <f>IF(Table1[[#This Row],[RFM_Score]]="555","Champion", IF(AND(J1736&gt;=4,V1736&gt;=4),"Loyal", IF(U1736&lt;=2,"At Risk", IF(W1736&gt;=4,"Potential Loyalist","Others"))))</f>
        <v>Others</v>
      </c>
    </row>
    <row r="1737" spans="1:25">
      <c r="A1737" t="s">
        <v>3081</v>
      </c>
      <c r="B1737">
        <v>43</v>
      </c>
      <c r="C1737" t="s">
        <v>24</v>
      </c>
      <c r="D1737" t="s">
        <v>25</v>
      </c>
      <c r="E1737" s="6" t="s">
        <v>13807</v>
      </c>
      <c r="F1737" t="s">
        <v>30</v>
      </c>
      <c r="G1737">
        <v>3</v>
      </c>
      <c r="H1737">
        <v>1</v>
      </c>
      <c r="I1737">
        <v>49</v>
      </c>
      <c r="J1737">
        <v>3</v>
      </c>
      <c r="K1737">
        <v>249.41</v>
      </c>
      <c r="L1737" t="str">
        <f t="shared" si="162"/>
        <v/>
      </c>
      <c r="M1737">
        <v>4</v>
      </c>
      <c r="N1737" t="str">
        <f t="shared" si="163"/>
        <v/>
      </c>
      <c r="O1737">
        <v>1</v>
      </c>
      <c r="P1737" s="11">
        <v>0.33333333333333298</v>
      </c>
      <c r="Q1737" s="11">
        <v>6.1224489795918297E-2</v>
      </c>
      <c r="R1737" s="12">
        <v>62.352499999999999</v>
      </c>
      <c r="S1737" t="s">
        <v>22</v>
      </c>
      <c r="T1737">
        <v>0</v>
      </c>
      <c r="U1737">
        <f t="shared" si="164"/>
        <v>5</v>
      </c>
      <c r="V1737">
        <f t="shared" si="165"/>
        <v>1</v>
      </c>
      <c r="W1737">
        <f t="shared" si="166"/>
        <v>3</v>
      </c>
      <c r="X1737" t="str">
        <f t="shared" si="167"/>
        <v>513</v>
      </c>
      <c r="Y1737" t="str">
        <f>IF(Table1[[#This Row],[RFM_Score]]="555","Champion", IF(AND(J1737&gt;=4,V1737&gt;=4),"Loyal", IF(U1737&lt;=2,"At Risk", IF(W1737&gt;=4,"Potential Loyalist","Others"))))</f>
        <v>Others</v>
      </c>
    </row>
    <row r="1738" spans="1:25">
      <c r="A1738" t="s">
        <v>1518</v>
      </c>
      <c r="B1738">
        <v>30</v>
      </c>
      <c r="C1738" t="s">
        <v>19</v>
      </c>
      <c r="D1738" t="s">
        <v>20</v>
      </c>
      <c r="E1738" s="6" t="s">
        <v>13808</v>
      </c>
      <c r="F1738" t="s">
        <v>21</v>
      </c>
      <c r="G1738">
        <v>1</v>
      </c>
      <c r="H1738">
        <v>0</v>
      </c>
      <c r="I1738">
        <v>47</v>
      </c>
      <c r="J1738">
        <v>0</v>
      </c>
      <c r="K1738">
        <v>248.74</v>
      </c>
      <c r="L1738" t="str">
        <f t="shared" si="162"/>
        <v/>
      </c>
      <c r="M1738">
        <v>4</v>
      </c>
      <c r="N1738" t="str">
        <f t="shared" si="163"/>
        <v/>
      </c>
      <c r="O1738">
        <v>46</v>
      </c>
      <c r="P1738" s="11">
        <v>0</v>
      </c>
      <c r="Q1738" s="11">
        <v>0</v>
      </c>
      <c r="R1738" s="12">
        <v>62.185000000000002</v>
      </c>
      <c r="S1738" t="s">
        <v>22</v>
      </c>
      <c r="T1738">
        <v>0</v>
      </c>
      <c r="U1738">
        <f t="shared" si="164"/>
        <v>3</v>
      </c>
      <c r="V1738">
        <f t="shared" si="165"/>
        <v>1</v>
      </c>
      <c r="W1738">
        <f t="shared" si="166"/>
        <v>3</v>
      </c>
      <c r="X1738" t="str">
        <f t="shared" si="167"/>
        <v>313</v>
      </c>
      <c r="Y1738" t="str">
        <f>IF(Table1[[#This Row],[RFM_Score]]="555","Champion", IF(AND(J1738&gt;=4,V1738&gt;=4),"Loyal", IF(U1738&lt;=2,"At Risk", IF(W1738&gt;=4,"Potential Loyalist","Others"))))</f>
        <v>Others</v>
      </c>
    </row>
    <row r="1739" spans="1:25">
      <c r="A1739" t="s">
        <v>9451</v>
      </c>
      <c r="B1739">
        <v>20</v>
      </c>
      <c r="C1739" t="s">
        <v>19</v>
      </c>
      <c r="D1739" t="s">
        <v>29</v>
      </c>
      <c r="E1739" s="6" t="s">
        <v>13809</v>
      </c>
      <c r="F1739" t="s">
        <v>21</v>
      </c>
      <c r="G1739">
        <v>0</v>
      </c>
      <c r="H1739">
        <v>0</v>
      </c>
      <c r="I1739">
        <v>37</v>
      </c>
      <c r="J1739">
        <v>3</v>
      </c>
      <c r="K1739">
        <v>248.23</v>
      </c>
      <c r="L1739" t="str">
        <f t="shared" si="162"/>
        <v/>
      </c>
      <c r="M1739">
        <v>4</v>
      </c>
      <c r="N1739" t="str">
        <f t="shared" si="163"/>
        <v/>
      </c>
      <c r="O1739">
        <v>6</v>
      </c>
      <c r="P1739" s="11">
        <v>0</v>
      </c>
      <c r="Q1739" s="11">
        <v>8.1081081081081002E-2</v>
      </c>
      <c r="R1739" s="12">
        <v>62.057499999999997</v>
      </c>
      <c r="S1739" t="s">
        <v>22</v>
      </c>
      <c r="T1739">
        <v>0</v>
      </c>
      <c r="U1739">
        <f t="shared" si="164"/>
        <v>5</v>
      </c>
      <c r="V1739">
        <f t="shared" si="165"/>
        <v>1</v>
      </c>
      <c r="W1739">
        <f t="shared" si="166"/>
        <v>3</v>
      </c>
      <c r="X1739" t="str">
        <f t="shared" si="167"/>
        <v>513</v>
      </c>
      <c r="Y1739" t="str">
        <f>IF(Table1[[#This Row],[RFM_Score]]="555","Champion", IF(AND(J1739&gt;=4,V1739&gt;=4),"Loyal", IF(U1739&lt;=2,"At Risk", IF(W1739&gt;=4,"Potential Loyalist","Others"))))</f>
        <v>Others</v>
      </c>
    </row>
    <row r="1740" spans="1:25">
      <c r="A1740" t="s">
        <v>10609</v>
      </c>
      <c r="B1740">
        <v>20</v>
      </c>
      <c r="C1740" t="s">
        <v>24</v>
      </c>
      <c r="D1740" t="s">
        <v>25</v>
      </c>
      <c r="E1740" s="6" t="s">
        <v>13810</v>
      </c>
      <c r="F1740" t="s">
        <v>26</v>
      </c>
      <c r="G1740">
        <v>0</v>
      </c>
      <c r="H1740">
        <v>0</v>
      </c>
      <c r="I1740">
        <v>48</v>
      </c>
      <c r="J1740">
        <v>3</v>
      </c>
      <c r="K1740">
        <v>248.17</v>
      </c>
      <c r="L1740" t="str">
        <f t="shared" si="162"/>
        <v/>
      </c>
      <c r="M1740">
        <v>4</v>
      </c>
      <c r="N1740" t="str">
        <f t="shared" si="163"/>
        <v/>
      </c>
      <c r="O1740">
        <v>0</v>
      </c>
      <c r="P1740" s="11">
        <v>0</v>
      </c>
      <c r="Q1740" s="11">
        <v>6.25E-2</v>
      </c>
      <c r="R1740" s="12">
        <v>62.042499999999997</v>
      </c>
      <c r="S1740" t="s">
        <v>22</v>
      </c>
      <c r="T1740">
        <v>1</v>
      </c>
      <c r="U1740">
        <f t="shared" si="164"/>
        <v>5</v>
      </c>
      <c r="V1740">
        <f t="shared" si="165"/>
        <v>1</v>
      </c>
      <c r="W1740">
        <f t="shared" si="166"/>
        <v>3</v>
      </c>
      <c r="X1740" t="str">
        <f t="shared" si="167"/>
        <v>513</v>
      </c>
      <c r="Y1740" t="str">
        <f>IF(Table1[[#This Row],[RFM_Score]]="555","Champion", IF(AND(J1740&gt;=4,V1740&gt;=4),"Loyal", IF(U1740&lt;=2,"At Risk", IF(W1740&gt;=4,"Potential Loyalist","Others"))))</f>
        <v>Others</v>
      </c>
    </row>
    <row r="1741" spans="1:25">
      <c r="A1741" t="s">
        <v>5387</v>
      </c>
      <c r="B1741">
        <v>42</v>
      </c>
      <c r="C1741" t="s">
        <v>19</v>
      </c>
      <c r="D1741" t="s">
        <v>49</v>
      </c>
      <c r="E1741" s="6" t="s">
        <v>13811</v>
      </c>
      <c r="F1741" t="s">
        <v>62</v>
      </c>
      <c r="G1741">
        <v>2</v>
      </c>
      <c r="H1741">
        <v>0</v>
      </c>
      <c r="I1741">
        <v>46</v>
      </c>
      <c r="J1741">
        <v>3</v>
      </c>
      <c r="K1741">
        <v>248.1</v>
      </c>
      <c r="L1741" t="str">
        <f t="shared" si="162"/>
        <v/>
      </c>
      <c r="M1741">
        <v>4</v>
      </c>
      <c r="N1741" t="str">
        <f t="shared" si="163"/>
        <v/>
      </c>
      <c r="O1741">
        <v>101</v>
      </c>
      <c r="P1741" s="11">
        <v>0</v>
      </c>
      <c r="Q1741" s="11">
        <v>6.5217391304347797E-2</v>
      </c>
      <c r="R1741" s="12">
        <v>62.024999999999999</v>
      </c>
      <c r="S1741" t="s">
        <v>22</v>
      </c>
      <c r="T1741">
        <v>1</v>
      </c>
      <c r="U1741">
        <f t="shared" si="164"/>
        <v>1</v>
      </c>
      <c r="V1741">
        <f t="shared" si="165"/>
        <v>1</v>
      </c>
      <c r="W1741">
        <f t="shared" si="166"/>
        <v>3</v>
      </c>
      <c r="X1741" t="str">
        <f t="shared" si="167"/>
        <v>113</v>
      </c>
      <c r="Y1741" t="str">
        <f>IF(Table1[[#This Row],[RFM_Score]]="555","Champion", IF(AND(J1741&gt;=4,V1741&gt;=4),"Loyal", IF(U1741&lt;=2,"At Risk", IF(W1741&gt;=4,"Potential Loyalist","Others"))))</f>
        <v>At Risk</v>
      </c>
    </row>
    <row r="1742" spans="1:25">
      <c r="A1742" t="s">
        <v>1252</v>
      </c>
      <c r="B1742">
        <v>49</v>
      </c>
      <c r="C1742" t="s">
        <v>19</v>
      </c>
      <c r="D1742" t="s">
        <v>25</v>
      </c>
      <c r="E1742" s="6" t="s">
        <v>13812</v>
      </c>
      <c r="F1742" t="s">
        <v>60</v>
      </c>
      <c r="G1742">
        <v>4</v>
      </c>
      <c r="H1742">
        <v>1</v>
      </c>
      <c r="I1742">
        <v>38</v>
      </c>
      <c r="J1742">
        <v>1</v>
      </c>
      <c r="K1742">
        <v>247.15</v>
      </c>
      <c r="L1742" t="str">
        <f t="shared" si="162"/>
        <v/>
      </c>
      <c r="M1742">
        <v>4</v>
      </c>
      <c r="N1742" t="str">
        <f t="shared" si="163"/>
        <v/>
      </c>
      <c r="O1742">
        <v>49</v>
      </c>
      <c r="P1742" s="11">
        <v>0.25</v>
      </c>
      <c r="Q1742" s="11">
        <v>2.6315789473684199E-2</v>
      </c>
      <c r="R1742" s="12">
        <v>61.787500000000001</v>
      </c>
      <c r="S1742" t="s">
        <v>22</v>
      </c>
      <c r="T1742">
        <v>1</v>
      </c>
      <c r="U1742">
        <f t="shared" si="164"/>
        <v>3</v>
      </c>
      <c r="V1742">
        <f t="shared" si="165"/>
        <v>1</v>
      </c>
      <c r="W1742">
        <f t="shared" si="166"/>
        <v>3</v>
      </c>
      <c r="X1742" t="str">
        <f t="shared" si="167"/>
        <v>313</v>
      </c>
      <c r="Y1742" t="str">
        <f>IF(Table1[[#This Row],[RFM_Score]]="555","Champion", IF(AND(J1742&gt;=4,V1742&gt;=4),"Loyal", IF(U1742&lt;=2,"At Risk", IF(W1742&gt;=4,"Potential Loyalist","Others"))))</f>
        <v>Others</v>
      </c>
    </row>
    <row r="1743" spans="1:25">
      <c r="A1743" t="s">
        <v>9997</v>
      </c>
      <c r="B1743">
        <v>22</v>
      </c>
      <c r="C1743" t="s">
        <v>19</v>
      </c>
      <c r="D1743" t="s">
        <v>25</v>
      </c>
      <c r="E1743" s="6" t="s">
        <v>13813</v>
      </c>
      <c r="F1743" t="s">
        <v>30</v>
      </c>
      <c r="G1743">
        <v>2</v>
      </c>
      <c r="H1743">
        <v>0</v>
      </c>
      <c r="I1743">
        <v>39</v>
      </c>
      <c r="J1743">
        <v>1</v>
      </c>
      <c r="K1743">
        <v>246.52</v>
      </c>
      <c r="L1743" t="str">
        <f t="shared" si="162"/>
        <v/>
      </c>
      <c r="M1743">
        <v>4</v>
      </c>
      <c r="N1743" t="str">
        <f t="shared" si="163"/>
        <v/>
      </c>
      <c r="O1743">
        <v>67</v>
      </c>
      <c r="P1743" s="11">
        <v>0</v>
      </c>
      <c r="Q1743" s="11">
        <v>2.5641025641025599E-2</v>
      </c>
      <c r="R1743" s="12">
        <v>61.63</v>
      </c>
      <c r="S1743" t="s">
        <v>22</v>
      </c>
      <c r="T1743">
        <v>0</v>
      </c>
      <c r="U1743">
        <f t="shared" si="164"/>
        <v>3</v>
      </c>
      <c r="V1743">
        <f t="shared" si="165"/>
        <v>1</v>
      </c>
      <c r="W1743">
        <f t="shared" si="166"/>
        <v>3</v>
      </c>
      <c r="X1743" t="str">
        <f t="shared" si="167"/>
        <v>313</v>
      </c>
      <c r="Y1743" t="str">
        <f>IF(Table1[[#This Row],[RFM_Score]]="555","Champion", IF(AND(J1743&gt;=4,V1743&gt;=4),"Loyal", IF(U1743&lt;=2,"At Risk", IF(W1743&gt;=4,"Potential Loyalist","Others"))))</f>
        <v>Others</v>
      </c>
    </row>
    <row r="1744" spans="1:25">
      <c r="A1744" t="s">
        <v>9121</v>
      </c>
      <c r="B1744">
        <v>51</v>
      </c>
      <c r="C1744" t="s">
        <v>24</v>
      </c>
      <c r="D1744" t="s">
        <v>46</v>
      </c>
      <c r="E1744" s="6" t="s">
        <v>13814</v>
      </c>
      <c r="F1744" t="s">
        <v>26</v>
      </c>
      <c r="G1744">
        <v>5</v>
      </c>
      <c r="H1744">
        <v>1</v>
      </c>
      <c r="I1744">
        <v>42</v>
      </c>
      <c r="J1744">
        <v>1</v>
      </c>
      <c r="K1744">
        <v>246.41</v>
      </c>
      <c r="L1744" t="str">
        <f t="shared" si="162"/>
        <v/>
      </c>
      <c r="M1744">
        <v>4</v>
      </c>
      <c r="N1744" t="str">
        <f t="shared" si="163"/>
        <v/>
      </c>
      <c r="O1744">
        <v>22</v>
      </c>
      <c r="P1744" s="11">
        <v>0.2</v>
      </c>
      <c r="Q1744" s="11">
        <v>2.3809523809523801E-2</v>
      </c>
      <c r="R1744" s="12">
        <v>61.602499999999999</v>
      </c>
      <c r="S1744" t="s">
        <v>22</v>
      </c>
      <c r="T1744">
        <v>0</v>
      </c>
      <c r="U1744">
        <f t="shared" si="164"/>
        <v>4</v>
      </c>
      <c r="V1744">
        <f t="shared" si="165"/>
        <v>1</v>
      </c>
      <c r="W1744">
        <f t="shared" si="166"/>
        <v>3</v>
      </c>
      <c r="X1744" t="str">
        <f t="shared" si="167"/>
        <v>413</v>
      </c>
      <c r="Y1744" t="str">
        <f>IF(Table1[[#This Row],[RFM_Score]]="555","Champion", IF(AND(J1744&gt;=4,V1744&gt;=4),"Loyal", IF(U1744&lt;=2,"At Risk", IF(W1744&gt;=4,"Potential Loyalist","Others"))))</f>
        <v>Others</v>
      </c>
    </row>
    <row r="1745" spans="1:25">
      <c r="A1745" t="s">
        <v>11517</v>
      </c>
      <c r="B1745">
        <v>35</v>
      </c>
      <c r="C1745" t="s">
        <v>19</v>
      </c>
      <c r="D1745" t="s">
        <v>29</v>
      </c>
      <c r="E1745" s="6" t="s">
        <v>13815</v>
      </c>
      <c r="F1745" t="s">
        <v>37</v>
      </c>
      <c r="G1745">
        <v>0</v>
      </c>
      <c r="H1745">
        <v>0</v>
      </c>
      <c r="I1745">
        <v>44</v>
      </c>
      <c r="J1745">
        <v>3</v>
      </c>
      <c r="K1745">
        <v>246.39</v>
      </c>
      <c r="L1745" t="str">
        <f t="shared" si="162"/>
        <v/>
      </c>
      <c r="M1745">
        <v>4</v>
      </c>
      <c r="N1745" t="str">
        <f t="shared" si="163"/>
        <v/>
      </c>
      <c r="O1745">
        <v>32</v>
      </c>
      <c r="P1745" s="11">
        <v>0</v>
      </c>
      <c r="Q1745" s="11">
        <v>6.8181818181818094E-2</v>
      </c>
      <c r="R1745" s="12">
        <v>61.597499999999997</v>
      </c>
      <c r="S1745" t="s">
        <v>22</v>
      </c>
      <c r="T1745">
        <v>0</v>
      </c>
      <c r="U1745">
        <f t="shared" si="164"/>
        <v>4</v>
      </c>
      <c r="V1745">
        <f t="shared" si="165"/>
        <v>1</v>
      </c>
      <c r="W1745">
        <f t="shared" si="166"/>
        <v>3</v>
      </c>
      <c r="X1745" t="str">
        <f t="shared" si="167"/>
        <v>413</v>
      </c>
      <c r="Y1745" t="str">
        <f>IF(Table1[[#This Row],[RFM_Score]]="555","Champion", IF(AND(J1745&gt;=4,V1745&gt;=4),"Loyal", IF(U1745&lt;=2,"At Risk", IF(W1745&gt;=4,"Potential Loyalist","Others"))))</f>
        <v>Others</v>
      </c>
    </row>
    <row r="1746" spans="1:25">
      <c r="A1746" t="s">
        <v>11004</v>
      </c>
      <c r="B1746">
        <v>22</v>
      </c>
      <c r="C1746" t="s">
        <v>19</v>
      </c>
      <c r="D1746" t="s">
        <v>29</v>
      </c>
      <c r="E1746" s="6" t="s">
        <v>13816</v>
      </c>
      <c r="F1746" t="s">
        <v>26</v>
      </c>
      <c r="G1746">
        <v>3</v>
      </c>
      <c r="H1746">
        <v>1</v>
      </c>
      <c r="I1746">
        <v>44</v>
      </c>
      <c r="J1746">
        <v>1</v>
      </c>
      <c r="K1746">
        <v>246.33</v>
      </c>
      <c r="L1746" t="str">
        <f t="shared" si="162"/>
        <v/>
      </c>
      <c r="M1746">
        <v>4</v>
      </c>
      <c r="N1746" t="str">
        <f t="shared" si="163"/>
        <v/>
      </c>
      <c r="O1746">
        <v>1</v>
      </c>
      <c r="P1746" s="11">
        <v>0.33333333333333298</v>
      </c>
      <c r="Q1746" s="11">
        <v>2.27272727272727E-2</v>
      </c>
      <c r="R1746" s="12">
        <v>61.582500000000003</v>
      </c>
      <c r="S1746" t="s">
        <v>22</v>
      </c>
      <c r="T1746">
        <v>0</v>
      </c>
      <c r="U1746">
        <f t="shared" si="164"/>
        <v>5</v>
      </c>
      <c r="V1746">
        <f t="shared" si="165"/>
        <v>1</v>
      </c>
      <c r="W1746">
        <f t="shared" si="166"/>
        <v>3</v>
      </c>
      <c r="X1746" t="str">
        <f t="shared" si="167"/>
        <v>513</v>
      </c>
      <c r="Y1746" t="str">
        <f>IF(Table1[[#This Row],[RFM_Score]]="555","Champion", IF(AND(J1746&gt;=4,V1746&gt;=4),"Loyal", IF(U1746&lt;=2,"At Risk", IF(W1746&gt;=4,"Potential Loyalist","Others"))))</f>
        <v>Others</v>
      </c>
    </row>
    <row r="1747" spans="1:25">
      <c r="A1747" t="s">
        <v>11789</v>
      </c>
      <c r="B1747">
        <v>23</v>
      </c>
      <c r="C1747" t="s">
        <v>24</v>
      </c>
      <c r="D1747" t="s">
        <v>20</v>
      </c>
      <c r="E1747" s="6" t="s">
        <v>13817</v>
      </c>
      <c r="F1747" t="s">
        <v>62</v>
      </c>
      <c r="G1747">
        <v>2</v>
      </c>
      <c r="H1747">
        <v>0</v>
      </c>
      <c r="I1747">
        <v>46</v>
      </c>
      <c r="J1747">
        <v>3</v>
      </c>
      <c r="K1747">
        <v>245.85</v>
      </c>
      <c r="L1747" t="str">
        <f t="shared" si="162"/>
        <v/>
      </c>
      <c r="M1747">
        <v>4</v>
      </c>
      <c r="N1747" t="str">
        <f t="shared" si="163"/>
        <v/>
      </c>
      <c r="O1747">
        <v>14</v>
      </c>
      <c r="P1747" s="11">
        <v>0</v>
      </c>
      <c r="Q1747" s="11">
        <v>6.5217391304347797E-2</v>
      </c>
      <c r="R1747" s="12">
        <v>61.462499999999999</v>
      </c>
      <c r="S1747" t="s">
        <v>22</v>
      </c>
      <c r="T1747">
        <v>0</v>
      </c>
      <c r="U1747">
        <f t="shared" si="164"/>
        <v>5</v>
      </c>
      <c r="V1747">
        <f t="shared" si="165"/>
        <v>1</v>
      </c>
      <c r="W1747">
        <f t="shared" si="166"/>
        <v>3</v>
      </c>
      <c r="X1747" t="str">
        <f t="shared" si="167"/>
        <v>513</v>
      </c>
      <c r="Y1747" t="str">
        <f>IF(Table1[[#This Row],[RFM_Score]]="555","Champion", IF(AND(J1747&gt;=4,V1747&gt;=4),"Loyal", IF(U1747&lt;=2,"At Risk", IF(W1747&gt;=4,"Potential Loyalist","Others"))))</f>
        <v>Others</v>
      </c>
    </row>
    <row r="1748" spans="1:25">
      <c r="A1748" t="s">
        <v>6906</v>
      </c>
      <c r="B1748">
        <v>19</v>
      </c>
      <c r="C1748" t="s">
        <v>19</v>
      </c>
      <c r="D1748" t="s">
        <v>35</v>
      </c>
      <c r="E1748" s="6" t="s">
        <v>13818</v>
      </c>
      <c r="F1748" t="s">
        <v>21</v>
      </c>
      <c r="G1748">
        <v>1</v>
      </c>
      <c r="H1748">
        <v>0</v>
      </c>
      <c r="I1748">
        <v>49</v>
      </c>
      <c r="J1748">
        <v>0</v>
      </c>
      <c r="K1748">
        <v>245.68</v>
      </c>
      <c r="L1748" t="str">
        <f t="shared" si="162"/>
        <v/>
      </c>
      <c r="M1748">
        <v>4</v>
      </c>
      <c r="N1748" t="str">
        <f t="shared" si="163"/>
        <v/>
      </c>
      <c r="O1748">
        <v>36</v>
      </c>
      <c r="P1748" s="11">
        <v>0</v>
      </c>
      <c r="Q1748" s="11">
        <v>0</v>
      </c>
      <c r="R1748" s="12">
        <v>61.42</v>
      </c>
      <c r="S1748" t="s">
        <v>22</v>
      </c>
      <c r="T1748">
        <v>0</v>
      </c>
      <c r="U1748">
        <f t="shared" si="164"/>
        <v>4</v>
      </c>
      <c r="V1748">
        <f t="shared" si="165"/>
        <v>1</v>
      </c>
      <c r="W1748">
        <f t="shared" si="166"/>
        <v>3</v>
      </c>
      <c r="X1748" t="str">
        <f t="shared" si="167"/>
        <v>413</v>
      </c>
      <c r="Y1748" t="str">
        <f>IF(Table1[[#This Row],[RFM_Score]]="555","Champion", IF(AND(J1748&gt;=4,V1748&gt;=4),"Loyal", IF(U1748&lt;=2,"At Risk", IF(W1748&gt;=4,"Potential Loyalist","Others"))))</f>
        <v>Others</v>
      </c>
    </row>
    <row r="1749" spans="1:25">
      <c r="A1749" t="s">
        <v>1083</v>
      </c>
      <c r="B1749">
        <v>42</v>
      </c>
      <c r="C1749" t="s">
        <v>24</v>
      </c>
      <c r="D1749" t="s">
        <v>25</v>
      </c>
      <c r="E1749" s="6" t="s">
        <v>13819</v>
      </c>
      <c r="F1749" t="s">
        <v>37</v>
      </c>
      <c r="G1749">
        <v>4</v>
      </c>
      <c r="H1749">
        <v>1</v>
      </c>
      <c r="I1749">
        <v>44</v>
      </c>
      <c r="J1749">
        <v>1</v>
      </c>
      <c r="K1749">
        <v>244.73</v>
      </c>
      <c r="L1749" t="str">
        <f t="shared" si="162"/>
        <v/>
      </c>
      <c r="M1749">
        <v>4</v>
      </c>
      <c r="N1749" t="str">
        <f t="shared" si="163"/>
        <v/>
      </c>
      <c r="O1749">
        <v>56</v>
      </c>
      <c r="P1749" s="11">
        <v>0.25</v>
      </c>
      <c r="Q1749" s="11">
        <v>2.27272727272727E-2</v>
      </c>
      <c r="R1749" s="12">
        <v>61.182499999999997</v>
      </c>
      <c r="S1749" t="s">
        <v>22</v>
      </c>
      <c r="T1749">
        <v>0</v>
      </c>
      <c r="U1749">
        <f t="shared" si="164"/>
        <v>3</v>
      </c>
      <c r="V1749">
        <f t="shared" si="165"/>
        <v>1</v>
      </c>
      <c r="W1749">
        <f t="shared" si="166"/>
        <v>3</v>
      </c>
      <c r="X1749" t="str">
        <f t="shared" si="167"/>
        <v>313</v>
      </c>
      <c r="Y1749" t="str">
        <f>IF(Table1[[#This Row],[RFM_Score]]="555","Champion", IF(AND(J1749&gt;=4,V1749&gt;=4),"Loyal", IF(U1749&lt;=2,"At Risk", IF(W1749&gt;=4,"Potential Loyalist","Others"))))</f>
        <v>Others</v>
      </c>
    </row>
    <row r="1750" spans="1:25">
      <c r="A1750" t="s">
        <v>1513</v>
      </c>
      <c r="B1750">
        <v>33</v>
      </c>
      <c r="C1750" t="s">
        <v>24</v>
      </c>
      <c r="D1750" t="s">
        <v>49</v>
      </c>
      <c r="E1750" s="6" t="s">
        <v>13820</v>
      </c>
      <c r="F1750" t="s">
        <v>26</v>
      </c>
      <c r="G1750">
        <v>2</v>
      </c>
      <c r="H1750">
        <v>0</v>
      </c>
      <c r="I1750">
        <v>40</v>
      </c>
      <c r="J1750">
        <v>3</v>
      </c>
      <c r="K1750">
        <v>244.52</v>
      </c>
      <c r="L1750" t="str">
        <f t="shared" si="162"/>
        <v/>
      </c>
      <c r="M1750">
        <v>4</v>
      </c>
      <c r="N1750" t="str">
        <f t="shared" si="163"/>
        <v/>
      </c>
      <c r="O1750">
        <v>11</v>
      </c>
      <c r="P1750" s="11">
        <v>0</v>
      </c>
      <c r="Q1750" s="11">
        <v>7.4999999999999997E-2</v>
      </c>
      <c r="R1750" s="12">
        <v>61.13</v>
      </c>
      <c r="S1750" t="s">
        <v>22</v>
      </c>
      <c r="T1750">
        <v>0</v>
      </c>
      <c r="U1750">
        <f t="shared" si="164"/>
        <v>5</v>
      </c>
      <c r="V1750">
        <f t="shared" si="165"/>
        <v>1</v>
      </c>
      <c r="W1750">
        <f t="shared" si="166"/>
        <v>3</v>
      </c>
      <c r="X1750" t="str">
        <f t="shared" si="167"/>
        <v>513</v>
      </c>
      <c r="Y1750" t="str">
        <f>IF(Table1[[#This Row],[RFM_Score]]="555","Champion", IF(AND(J1750&gt;=4,V1750&gt;=4),"Loyal", IF(U1750&lt;=2,"At Risk", IF(W1750&gt;=4,"Potential Loyalist","Others"))))</f>
        <v>Others</v>
      </c>
    </row>
    <row r="1751" spans="1:25">
      <c r="A1751" t="s">
        <v>7186</v>
      </c>
      <c r="B1751">
        <v>26</v>
      </c>
      <c r="C1751" t="s">
        <v>19</v>
      </c>
      <c r="D1751" t="s">
        <v>25</v>
      </c>
      <c r="E1751" s="6" t="s">
        <v>13821</v>
      </c>
      <c r="F1751" t="s">
        <v>37</v>
      </c>
      <c r="G1751">
        <v>2</v>
      </c>
      <c r="H1751">
        <v>1</v>
      </c>
      <c r="I1751">
        <v>51</v>
      </c>
      <c r="J1751">
        <v>4</v>
      </c>
      <c r="K1751">
        <v>243.71</v>
      </c>
      <c r="L1751" t="str">
        <f t="shared" si="162"/>
        <v/>
      </c>
      <c r="M1751">
        <v>4</v>
      </c>
      <c r="N1751" t="str">
        <f t="shared" si="163"/>
        <v/>
      </c>
      <c r="O1751">
        <v>9</v>
      </c>
      <c r="P1751" s="11">
        <v>0.5</v>
      </c>
      <c r="Q1751" s="11">
        <v>7.8431372549019607E-2</v>
      </c>
      <c r="R1751" s="12">
        <v>60.927500000000002</v>
      </c>
      <c r="S1751" t="s">
        <v>22</v>
      </c>
      <c r="T1751">
        <v>1</v>
      </c>
      <c r="U1751">
        <f t="shared" si="164"/>
        <v>5</v>
      </c>
      <c r="V1751">
        <f t="shared" si="165"/>
        <v>1</v>
      </c>
      <c r="W1751">
        <f t="shared" si="166"/>
        <v>3</v>
      </c>
      <c r="X1751" t="str">
        <f t="shared" si="167"/>
        <v>513</v>
      </c>
      <c r="Y1751" t="str">
        <f>IF(Table1[[#This Row],[RFM_Score]]="555","Champion", IF(AND(J1751&gt;=4,V1751&gt;=4),"Loyal", IF(U1751&lt;=2,"At Risk", IF(W1751&gt;=4,"Potential Loyalist","Others"))))</f>
        <v>Others</v>
      </c>
    </row>
    <row r="1752" spans="1:25">
      <c r="A1752" t="s">
        <v>8393</v>
      </c>
      <c r="B1752">
        <v>34</v>
      </c>
      <c r="C1752" t="s">
        <v>19</v>
      </c>
      <c r="D1752" t="s">
        <v>25</v>
      </c>
      <c r="E1752" s="6" t="s">
        <v>13822</v>
      </c>
      <c r="F1752" t="s">
        <v>30</v>
      </c>
      <c r="G1752">
        <v>10</v>
      </c>
      <c r="H1752">
        <v>5</v>
      </c>
      <c r="I1752">
        <v>58</v>
      </c>
      <c r="J1752">
        <v>2</v>
      </c>
      <c r="K1752">
        <v>243.44</v>
      </c>
      <c r="L1752" t="str">
        <f t="shared" si="162"/>
        <v/>
      </c>
      <c r="M1752">
        <v>4</v>
      </c>
      <c r="N1752" t="str">
        <f t="shared" si="163"/>
        <v/>
      </c>
      <c r="O1752">
        <v>25</v>
      </c>
      <c r="P1752" s="11">
        <v>0.5</v>
      </c>
      <c r="Q1752" s="11">
        <v>3.4482758620689599E-2</v>
      </c>
      <c r="R1752" s="12">
        <v>60.86</v>
      </c>
      <c r="S1752" t="s">
        <v>22</v>
      </c>
      <c r="T1752">
        <v>0</v>
      </c>
      <c r="U1752">
        <f t="shared" si="164"/>
        <v>4</v>
      </c>
      <c r="V1752">
        <f t="shared" si="165"/>
        <v>1</v>
      </c>
      <c r="W1752">
        <f t="shared" si="166"/>
        <v>3</v>
      </c>
      <c r="X1752" t="str">
        <f t="shared" si="167"/>
        <v>413</v>
      </c>
      <c r="Y1752" t="str">
        <f>IF(Table1[[#This Row],[RFM_Score]]="555","Champion", IF(AND(J1752&gt;=4,V1752&gt;=4),"Loyal", IF(U1752&lt;=2,"At Risk", IF(W1752&gt;=4,"Potential Loyalist","Others"))))</f>
        <v>Others</v>
      </c>
    </row>
    <row r="1753" spans="1:25">
      <c r="A1753" t="s">
        <v>6068</v>
      </c>
      <c r="B1753">
        <v>29</v>
      </c>
      <c r="C1753" t="s">
        <v>24</v>
      </c>
      <c r="D1753" t="s">
        <v>35</v>
      </c>
      <c r="E1753" s="6" t="s">
        <v>13823</v>
      </c>
      <c r="F1753" t="s">
        <v>62</v>
      </c>
      <c r="G1753">
        <v>3</v>
      </c>
      <c r="H1753">
        <v>0</v>
      </c>
      <c r="I1753">
        <v>46</v>
      </c>
      <c r="J1753">
        <v>5</v>
      </c>
      <c r="K1753">
        <v>243.31</v>
      </c>
      <c r="L1753" t="str">
        <f t="shared" si="162"/>
        <v/>
      </c>
      <c r="M1753">
        <v>4</v>
      </c>
      <c r="N1753" t="str">
        <f t="shared" si="163"/>
        <v/>
      </c>
      <c r="O1753">
        <v>0</v>
      </c>
      <c r="P1753" s="11">
        <v>0</v>
      </c>
      <c r="Q1753" s="11">
        <v>0.108695652173913</v>
      </c>
      <c r="R1753" s="12">
        <v>60.827500000000001</v>
      </c>
      <c r="S1753" t="s">
        <v>22</v>
      </c>
      <c r="T1753">
        <v>1</v>
      </c>
      <c r="U1753">
        <f t="shared" si="164"/>
        <v>5</v>
      </c>
      <c r="V1753">
        <f t="shared" si="165"/>
        <v>1</v>
      </c>
      <c r="W1753">
        <f t="shared" si="166"/>
        <v>3</v>
      </c>
      <c r="X1753" t="str">
        <f t="shared" si="167"/>
        <v>513</v>
      </c>
      <c r="Y1753" t="str">
        <f>IF(Table1[[#This Row],[RFM_Score]]="555","Champion", IF(AND(J1753&gt;=4,V1753&gt;=4),"Loyal", IF(U1753&lt;=2,"At Risk", IF(W1753&gt;=4,"Potential Loyalist","Others"))))</f>
        <v>Others</v>
      </c>
    </row>
    <row r="1754" spans="1:25">
      <c r="A1754" t="s">
        <v>6327</v>
      </c>
      <c r="B1754">
        <v>32</v>
      </c>
      <c r="C1754" t="s">
        <v>24</v>
      </c>
      <c r="D1754" t="s">
        <v>41</v>
      </c>
      <c r="E1754" s="6" t="s">
        <v>13824</v>
      </c>
      <c r="F1754" t="s">
        <v>26</v>
      </c>
      <c r="G1754">
        <v>0</v>
      </c>
      <c r="H1754">
        <v>0</v>
      </c>
      <c r="I1754">
        <v>52</v>
      </c>
      <c r="J1754">
        <v>2</v>
      </c>
      <c r="K1754">
        <v>242.67</v>
      </c>
      <c r="L1754" t="str">
        <f t="shared" si="162"/>
        <v/>
      </c>
      <c r="M1754">
        <v>4</v>
      </c>
      <c r="N1754" t="str">
        <f t="shared" si="163"/>
        <v/>
      </c>
      <c r="O1754">
        <v>14</v>
      </c>
      <c r="P1754" s="11">
        <v>0</v>
      </c>
      <c r="Q1754" s="11">
        <v>3.8461538461538401E-2</v>
      </c>
      <c r="R1754" s="12">
        <v>60.667499999999997</v>
      </c>
      <c r="S1754" t="s">
        <v>22</v>
      </c>
      <c r="T1754">
        <v>0</v>
      </c>
      <c r="U1754">
        <f t="shared" si="164"/>
        <v>5</v>
      </c>
      <c r="V1754">
        <f t="shared" si="165"/>
        <v>1</v>
      </c>
      <c r="W1754">
        <f t="shared" si="166"/>
        <v>3</v>
      </c>
      <c r="X1754" t="str">
        <f t="shared" si="167"/>
        <v>513</v>
      </c>
      <c r="Y1754" t="str">
        <f>IF(Table1[[#This Row],[RFM_Score]]="555","Champion", IF(AND(J1754&gt;=4,V1754&gt;=4),"Loyal", IF(U1754&lt;=2,"At Risk", IF(W1754&gt;=4,"Potential Loyalist","Others"))))</f>
        <v>Others</v>
      </c>
    </row>
    <row r="1755" spans="1:25">
      <c r="A1755" t="s">
        <v>11216</v>
      </c>
      <c r="B1755">
        <v>37</v>
      </c>
      <c r="C1755" t="s">
        <v>19</v>
      </c>
      <c r="D1755" t="s">
        <v>41</v>
      </c>
      <c r="E1755" s="6" t="s">
        <v>13825</v>
      </c>
      <c r="F1755" t="s">
        <v>21</v>
      </c>
      <c r="G1755">
        <v>5</v>
      </c>
      <c r="H1755">
        <v>0</v>
      </c>
      <c r="I1755">
        <v>53</v>
      </c>
      <c r="J1755">
        <v>3</v>
      </c>
      <c r="K1755">
        <v>241.76</v>
      </c>
      <c r="L1755" t="str">
        <f t="shared" si="162"/>
        <v/>
      </c>
      <c r="M1755">
        <v>4</v>
      </c>
      <c r="N1755" t="str">
        <f t="shared" si="163"/>
        <v/>
      </c>
      <c r="O1755">
        <v>0</v>
      </c>
      <c r="P1755" s="11">
        <v>0</v>
      </c>
      <c r="Q1755" s="11">
        <v>5.6603773584905599E-2</v>
      </c>
      <c r="R1755" s="12">
        <v>60.44</v>
      </c>
      <c r="S1755" t="s">
        <v>22</v>
      </c>
      <c r="T1755">
        <v>1</v>
      </c>
      <c r="U1755">
        <f t="shared" si="164"/>
        <v>5</v>
      </c>
      <c r="V1755">
        <f t="shared" si="165"/>
        <v>1</v>
      </c>
      <c r="W1755">
        <f t="shared" si="166"/>
        <v>3</v>
      </c>
      <c r="X1755" t="str">
        <f t="shared" si="167"/>
        <v>513</v>
      </c>
      <c r="Y1755" t="str">
        <f>IF(Table1[[#This Row],[RFM_Score]]="555","Champion", IF(AND(J1755&gt;=4,V1755&gt;=4),"Loyal", IF(U1755&lt;=2,"At Risk", IF(W1755&gt;=4,"Potential Loyalist","Others"))))</f>
        <v>Others</v>
      </c>
    </row>
    <row r="1756" spans="1:25">
      <c r="A1756" t="s">
        <v>10306</v>
      </c>
      <c r="B1756">
        <v>41</v>
      </c>
      <c r="C1756" t="s">
        <v>19</v>
      </c>
      <c r="D1756" t="s">
        <v>25</v>
      </c>
      <c r="E1756" s="6" t="s">
        <v>13826</v>
      </c>
      <c r="F1756" t="s">
        <v>62</v>
      </c>
      <c r="G1756">
        <v>4</v>
      </c>
      <c r="H1756">
        <v>1</v>
      </c>
      <c r="I1756">
        <v>39</v>
      </c>
      <c r="J1756">
        <v>1</v>
      </c>
      <c r="K1756">
        <v>241.74</v>
      </c>
      <c r="L1756" t="str">
        <f t="shared" si="162"/>
        <v/>
      </c>
      <c r="M1756">
        <v>4</v>
      </c>
      <c r="N1756" t="str">
        <f t="shared" si="163"/>
        <v/>
      </c>
      <c r="O1756">
        <v>41</v>
      </c>
      <c r="P1756" s="11">
        <v>0.25</v>
      </c>
      <c r="Q1756" s="11">
        <v>2.5641025641025599E-2</v>
      </c>
      <c r="R1756" s="12">
        <v>60.435000000000002</v>
      </c>
      <c r="S1756" t="s">
        <v>22</v>
      </c>
      <c r="T1756">
        <v>0</v>
      </c>
      <c r="U1756">
        <f t="shared" si="164"/>
        <v>3</v>
      </c>
      <c r="V1756">
        <f t="shared" si="165"/>
        <v>1</v>
      </c>
      <c r="W1756">
        <f t="shared" si="166"/>
        <v>3</v>
      </c>
      <c r="X1756" t="str">
        <f t="shared" si="167"/>
        <v>313</v>
      </c>
      <c r="Y1756" t="str">
        <f>IF(Table1[[#This Row],[RFM_Score]]="555","Champion", IF(AND(J1756&gt;=4,V1756&gt;=4),"Loyal", IF(U1756&lt;=2,"At Risk", IF(W1756&gt;=4,"Potential Loyalist","Others"))))</f>
        <v>Others</v>
      </c>
    </row>
    <row r="1757" spans="1:25">
      <c r="A1757" t="s">
        <v>11169</v>
      </c>
      <c r="B1757">
        <v>39</v>
      </c>
      <c r="C1757" t="s">
        <v>19</v>
      </c>
      <c r="D1757" t="s">
        <v>46</v>
      </c>
      <c r="E1757" s="6" t="s">
        <v>13827</v>
      </c>
      <c r="F1757" t="s">
        <v>21</v>
      </c>
      <c r="G1757">
        <v>3</v>
      </c>
      <c r="H1757">
        <v>1</v>
      </c>
      <c r="I1757">
        <v>60</v>
      </c>
      <c r="J1757">
        <v>5</v>
      </c>
      <c r="K1757">
        <v>240.45</v>
      </c>
      <c r="L1757" t="str">
        <f t="shared" si="162"/>
        <v/>
      </c>
      <c r="M1757">
        <v>4</v>
      </c>
      <c r="N1757" t="str">
        <f t="shared" si="163"/>
        <v/>
      </c>
      <c r="O1757">
        <v>28</v>
      </c>
      <c r="P1757" s="11">
        <v>0.33333333333333298</v>
      </c>
      <c r="Q1757" s="11">
        <v>8.3333333333333301E-2</v>
      </c>
      <c r="R1757" s="12">
        <v>60.112499999999997</v>
      </c>
      <c r="S1757" t="s">
        <v>22</v>
      </c>
      <c r="T1757">
        <v>0</v>
      </c>
      <c r="U1757">
        <f t="shared" si="164"/>
        <v>4</v>
      </c>
      <c r="V1757">
        <f t="shared" si="165"/>
        <v>1</v>
      </c>
      <c r="W1757">
        <f t="shared" si="166"/>
        <v>3</v>
      </c>
      <c r="X1757" t="str">
        <f t="shared" si="167"/>
        <v>413</v>
      </c>
      <c r="Y1757" t="str">
        <f>IF(Table1[[#This Row],[RFM_Score]]="555","Champion", IF(AND(J1757&gt;=4,V1757&gt;=4),"Loyal", IF(U1757&lt;=2,"At Risk", IF(W1757&gt;=4,"Potential Loyalist","Others"))))</f>
        <v>Others</v>
      </c>
    </row>
    <row r="1758" spans="1:25">
      <c r="A1758" t="s">
        <v>11900</v>
      </c>
      <c r="B1758">
        <v>54</v>
      </c>
      <c r="C1758" t="s">
        <v>19</v>
      </c>
      <c r="D1758" t="s">
        <v>25</v>
      </c>
      <c r="E1758" s="6" t="s">
        <v>13828</v>
      </c>
      <c r="F1758" t="s">
        <v>21</v>
      </c>
      <c r="G1758">
        <v>4</v>
      </c>
      <c r="H1758">
        <v>1</v>
      </c>
      <c r="I1758">
        <v>49</v>
      </c>
      <c r="J1758">
        <v>1</v>
      </c>
      <c r="K1758">
        <v>240.15</v>
      </c>
      <c r="L1758" t="str">
        <f t="shared" si="162"/>
        <v/>
      </c>
      <c r="M1758">
        <v>4</v>
      </c>
      <c r="N1758" t="str">
        <f t="shared" si="163"/>
        <v/>
      </c>
      <c r="O1758">
        <v>13</v>
      </c>
      <c r="P1758" s="11">
        <v>0.25</v>
      </c>
      <c r="Q1758" s="11">
        <v>2.04081632653061E-2</v>
      </c>
      <c r="R1758" s="12">
        <v>60.037500000000001</v>
      </c>
      <c r="S1758" t="s">
        <v>22</v>
      </c>
      <c r="T1758">
        <v>0</v>
      </c>
      <c r="U1758">
        <f t="shared" si="164"/>
        <v>5</v>
      </c>
      <c r="V1758">
        <f t="shared" si="165"/>
        <v>1</v>
      </c>
      <c r="W1758">
        <f t="shared" si="166"/>
        <v>3</v>
      </c>
      <c r="X1758" t="str">
        <f t="shared" si="167"/>
        <v>513</v>
      </c>
      <c r="Y1758" t="str">
        <f>IF(Table1[[#This Row],[RFM_Score]]="555","Champion", IF(AND(J1758&gt;=4,V1758&gt;=4),"Loyal", IF(U1758&lt;=2,"At Risk", IF(W1758&gt;=4,"Potential Loyalist","Others"))))</f>
        <v>Others</v>
      </c>
    </row>
    <row r="1759" spans="1:25">
      <c r="A1759" t="s">
        <v>10727</v>
      </c>
      <c r="B1759">
        <v>28</v>
      </c>
      <c r="C1759" t="s">
        <v>19</v>
      </c>
      <c r="D1759" t="s">
        <v>29</v>
      </c>
      <c r="E1759" s="6" t="s">
        <v>13829</v>
      </c>
      <c r="F1759" t="s">
        <v>37</v>
      </c>
      <c r="G1759">
        <v>6</v>
      </c>
      <c r="H1759">
        <v>1</v>
      </c>
      <c r="I1759">
        <v>44</v>
      </c>
      <c r="J1759">
        <v>1</v>
      </c>
      <c r="K1759">
        <v>239.08</v>
      </c>
      <c r="L1759" t="str">
        <f t="shared" si="162"/>
        <v/>
      </c>
      <c r="M1759">
        <v>4</v>
      </c>
      <c r="N1759" t="str">
        <f t="shared" si="163"/>
        <v/>
      </c>
      <c r="O1759">
        <v>23</v>
      </c>
      <c r="P1759" s="11">
        <v>0.16666666666666599</v>
      </c>
      <c r="Q1759" s="11">
        <v>2.27272727272727E-2</v>
      </c>
      <c r="R1759" s="12">
        <v>59.77</v>
      </c>
      <c r="S1759" t="s">
        <v>22</v>
      </c>
      <c r="T1759">
        <v>0</v>
      </c>
      <c r="U1759">
        <f t="shared" si="164"/>
        <v>4</v>
      </c>
      <c r="V1759">
        <f t="shared" si="165"/>
        <v>1</v>
      </c>
      <c r="W1759">
        <f t="shared" si="166"/>
        <v>3</v>
      </c>
      <c r="X1759" t="str">
        <f t="shared" si="167"/>
        <v>413</v>
      </c>
      <c r="Y1759" t="str">
        <f>IF(Table1[[#This Row],[RFM_Score]]="555","Champion", IF(AND(J1759&gt;=4,V1759&gt;=4),"Loyal", IF(U1759&lt;=2,"At Risk", IF(W1759&gt;=4,"Potential Loyalist","Others"))))</f>
        <v>Others</v>
      </c>
    </row>
    <row r="1760" spans="1:25">
      <c r="A1760" t="s">
        <v>7927</v>
      </c>
      <c r="B1760">
        <v>36</v>
      </c>
      <c r="C1760" t="s">
        <v>19</v>
      </c>
      <c r="D1760" t="s">
        <v>49</v>
      </c>
      <c r="E1760" s="6" t="s">
        <v>13830</v>
      </c>
      <c r="F1760" t="s">
        <v>26</v>
      </c>
      <c r="G1760">
        <v>4</v>
      </c>
      <c r="H1760">
        <v>1</v>
      </c>
      <c r="I1760">
        <v>49</v>
      </c>
      <c r="J1760">
        <v>2</v>
      </c>
      <c r="K1760">
        <v>238.07</v>
      </c>
      <c r="L1760" t="str">
        <f t="shared" si="162"/>
        <v/>
      </c>
      <c r="M1760">
        <v>4</v>
      </c>
      <c r="N1760" t="str">
        <f t="shared" si="163"/>
        <v/>
      </c>
      <c r="O1760">
        <v>25</v>
      </c>
      <c r="P1760" s="11">
        <v>0.25</v>
      </c>
      <c r="Q1760" s="11">
        <v>4.08163265306122E-2</v>
      </c>
      <c r="R1760" s="12">
        <v>59.517499999999998</v>
      </c>
      <c r="S1760" t="s">
        <v>22</v>
      </c>
      <c r="T1760">
        <v>0</v>
      </c>
      <c r="U1760">
        <f t="shared" si="164"/>
        <v>4</v>
      </c>
      <c r="V1760">
        <f t="shared" si="165"/>
        <v>1</v>
      </c>
      <c r="W1760">
        <f t="shared" si="166"/>
        <v>3</v>
      </c>
      <c r="X1760" t="str">
        <f t="shared" si="167"/>
        <v>413</v>
      </c>
      <c r="Y1760" t="str">
        <f>IF(Table1[[#This Row],[RFM_Score]]="555","Champion", IF(AND(J1760&gt;=4,V1760&gt;=4),"Loyal", IF(U1760&lt;=2,"At Risk", IF(W1760&gt;=4,"Potential Loyalist","Others"))))</f>
        <v>Others</v>
      </c>
    </row>
    <row r="1761" spans="1:25">
      <c r="A1761" t="s">
        <v>10769</v>
      </c>
      <c r="B1761">
        <v>28</v>
      </c>
      <c r="C1761" t="s">
        <v>19</v>
      </c>
      <c r="D1761" t="s">
        <v>29</v>
      </c>
      <c r="E1761" s="6" t="s">
        <v>13831</v>
      </c>
      <c r="F1761" t="s">
        <v>21</v>
      </c>
      <c r="G1761">
        <v>4</v>
      </c>
      <c r="H1761">
        <v>0</v>
      </c>
      <c r="I1761">
        <v>63</v>
      </c>
      <c r="J1761">
        <v>1</v>
      </c>
      <c r="K1761">
        <v>237.75</v>
      </c>
      <c r="L1761" t="str">
        <f t="shared" si="162"/>
        <v/>
      </c>
      <c r="M1761">
        <v>4</v>
      </c>
      <c r="N1761" t="str">
        <f t="shared" si="163"/>
        <v/>
      </c>
      <c r="O1761">
        <v>13</v>
      </c>
      <c r="P1761" s="11">
        <v>0</v>
      </c>
      <c r="Q1761" s="11">
        <v>1.5873015873015799E-2</v>
      </c>
      <c r="R1761" s="12">
        <v>59.4375</v>
      </c>
      <c r="S1761" t="s">
        <v>22</v>
      </c>
      <c r="T1761">
        <v>0</v>
      </c>
      <c r="U1761">
        <f t="shared" si="164"/>
        <v>5</v>
      </c>
      <c r="V1761">
        <f t="shared" si="165"/>
        <v>1</v>
      </c>
      <c r="W1761">
        <f t="shared" si="166"/>
        <v>3</v>
      </c>
      <c r="X1761" t="str">
        <f t="shared" si="167"/>
        <v>513</v>
      </c>
      <c r="Y1761" t="str">
        <f>IF(Table1[[#This Row],[RFM_Score]]="555","Champion", IF(AND(J1761&gt;=4,V1761&gt;=4),"Loyal", IF(U1761&lt;=2,"At Risk", IF(W1761&gt;=4,"Potential Loyalist","Others"))))</f>
        <v>Others</v>
      </c>
    </row>
    <row r="1762" spans="1:25">
      <c r="A1762" t="s">
        <v>8671</v>
      </c>
      <c r="B1762">
        <v>21</v>
      </c>
      <c r="C1762" t="s">
        <v>19</v>
      </c>
      <c r="D1762" t="s">
        <v>20</v>
      </c>
      <c r="E1762" s="6" t="s">
        <v>13832</v>
      </c>
      <c r="F1762" t="s">
        <v>26</v>
      </c>
      <c r="G1762">
        <v>1</v>
      </c>
      <c r="H1762">
        <v>0</v>
      </c>
      <c r="I1762">
        <v>49</v>
      </c>
      <c r="J1762">
        <v>2</v>
      </c>
      <c r="K1762">
        <v>237.43</v>
      </c>
      <c r="L1762" t="str">
        <f t="shared" si="162"/>
        <v/>
      </c>
      <c r="M1762">
        <v>4</v>
      </c>
      <c r="N1762" t="str">
        <f t="shared" si="163"/>
        <v/>
      </c>
      <c r="O1762">
        <v>47</v>
      </c>
      <c r="P1762" s="11">
        <v>0</v>
      </c>
      <c r="Q1762" s="11">
        <v>4.08163265306122E-2</v>
      </c>
      <c r="R1762" s="12">
        <v>59.357500000000002</v>
      </c>
      <c r="S1762" t="s">
        <v>22</v>
      </c>
      <c r="T1762">
        <v>0</v>
      </c>
      <c r="U1762">
        <f t="shared" si="164"/>
        <v>3</v>
      </c>
      <c r="V1762">
        <f t="shared" si="165"/>
        <v>1</v>
      </c>
      <c r="W1762">
        <f t="shared" si="166"/>
        <v>3</v>
      </c>
      <c r="X1762" t="str">
        <f t="shared" si="167"/>
        <v>313</v>
      </c>
      <c r="Y1762" t="str">
        <f>IF(Table1[[#This Row],[RFM_Score]]="555","Champion", IF(AND(J1762&gt;=4,V1762&gt;=4),"Loyal", IF(U1762&lt;=2,"At Risk", IF(W1762&gt;=4,"Potential Loyalist","Others"))))</f>
        <v>Others</v>
      </c>
    </row>
    <row r="1763" spans="1:25">
      <c r="A1763" t="s">
        <v>3719</v>
      </c>
      <c r="B1763">
        <v>37</v>
      </c>
      <c r="C1763" t="s">
        <v>24</v>
      </c>
      <c r="D1763" t="s">
        <v>25</v>
      </c>
      <c r="E1763" s="6" t="s">
        <v>13833</v>
      </c>
      <c r="F1763" t="s">
        <v>21</v>
      </c>
      <c r="G1763">
        <v>1</v>
      </c>
      <c r="H1763">
        <v>1</v>
      </c>
      <c r="I1763">
        <v>47</v>
      </c>
      <c r="J1763">
        <v>3</v>
      </c>
      <c r="K1763">
        <v>237.33</v>
      </c>
      <c r="L1763" t="str">
        <f t="shared" si="162"/>
        <v/>
      </c>
      <c r="M1763">
        <v>4</v>
      </c>
      <c r="N1763" t="str">
        <f t="shared" si="163"/>
        <v/>
      </c>
      <c r="O1763">
        <v>30</v>
      </c>
      <c r="P1763" s="11">
        <v>1</v>
      </c>
      <c r="Q1763" s="11">
        <v>6.3829787234042507E-2</v>
      </c>
      <c r="R1763" s="12">
        <v>59.332500000000003</v>
      </c>
      <c r="S1763" t="s">
        <v>22</v>
      </c>
      <c r="T1763">
        <v>0</v>
      </c>
      <c r="U1763">
        <f t="shared" si="164"/>
        <v>4</v>
      </c>
      <c r="V1763">
        <f t="shared" si="165"/>
        <v>1</v>
      </c>
      <c r="W1763">
        <f t="shared" si="166"/>
        <v>3</v>
      </c>
      <c r="X1763" t="str">
        <f t="shared" si="167"/>
        <v>413</v>
      </c>
      <c r="Y1763" t="str">
        <f>IF(Table1[[#This Row],[RFM_Score]]="555","Champion", IF(AND(J1763&gt;=4,V1763&gt;=4),"Loyal", IF(U1763&lt;=2,"At Risk", IF(W1763&gt;=4,"Potential Loyalist","Others"))))</f>
        <v>Others</v>
      </c>
    </row>
    <row r="1764" spans="1:25">
      <c r="A1764" t="s">
        <v>8371</v>
      </c>
      <c r="B1764">
        <v>47</v>
      </c>
      <c r="C1764" t="s">
        <v>19</v>
      </c>
      <c r="D1764" t="s">
        <v>46</v>
      </c>
      <c r="E1764" s="6" t="s">
        <v>13834</v>
      </c>
      <c r="F1764" t="s">
        <v>60</v>
      </c>
      <c r="G1764">
        <v>1</v>
      </c>
      <c r="H1764">
        <v>1</v>
      </c>
      <c r="I1764">
        <v>49</v>
      </c>
      <c r="J1764">
        <v>3</v>
      </c>
      <c r="K1764">
        <v>236.82</v>
      </c>
      <c r="L1764" t="str">
        <f t="shared" si="162"/>
        <v/>
      </c>
      <c r="M1764">
        <v>4</v>
      </c>
      <c r="N1764" t="str">
        <f t="shared" si="163"/>
        <v/>
      </c>
      <c r="O1764">
        <v>18</v>
      </c>
      <c r="P1764" s="11">
        <v>1</v>
      </c>
      <c r="Q1764" s="11">
        <v>6.1224489795918297E-2</v>
      </c>
      <c r="R1764" s="12">
        <v>59.204999999999998</v>
      </c>
      <c r="S1764" t="s">
        <v>22</v>
      </c>
      <c r="T1764">
        <v>0</v>
      </c>
      <c r="U1764">
        <f t="shared" si="164"/>
        <v>5</v>
      </c>
      <c r="V1764">
        <f t="shared" si="165"/>
        <v>1</v>
      </c>
      <c r="W1764">
        <f t="shared" si="166"/>
        <v>3</v>
      </c>
      <c r="X1764" t="str">
        <f t="shared" si="167"/>
        <v>513</v>
      </c>
      <c r="Y1764" t="str">
        <f>IF(Table1[[#This Row],[RFM_Score]]="555","Champion", IF(AND(J1764&gt;=4,V1764&gt;=4),"Loyal", IF(U1764&lt;=2,"At Risk", IF(W1764&gt;=4,"Potential Loyalist","Others"))))</f>
        <v>Others</v>
      </c>
    </row>
    <row r="1765" spans="1:25">
      <c r="A1765" t="s">
        <v>9816</v>
      </c>
      <c r="B1765">
        <v>39</v>
      </c>
      <c r="C1765" t="s">
        <v>24</v>
      </c>
      <c r="D1765" t="s">
        <v>25</v>
      </c>
      <c r="E1765" s="6" t="s">
        <v>13835</v>
      </c>
      <c r="F1765" t="s">
        <v>26</v>
      </c>
      <c r="G1765">
        <v>1</v>
      </c>
      <c r="H1765">
        <v>1</v>
      </c>
      <c r="I1765">
        <v>46</v>
      </c>
      <c r="J1765">
        <v>4</v>
      </c>
      <c r="K1765">
        <v>236.25</v>
      </c>
      <c r="L1765" t="str">
        <f t="shared" si="162"/>
        <v/>
      </c>
      <c r="M1765">
        <v>4</v>
      </c>
      <c r="N1765" t="str">
        <f t="shared" si="163"/>
        <v/>
      </c>
      <c r="O1765">
        <v>31</v>
      </c>
      <c r="P1765" s="11">
        <v>1</v>
      </c>
      <c r="Q1765" s="11">
        <v>8.6956521739130405E-2</v>
      </c>
      <c r="R1765" s="12">
        <v>59.0625</v>
      </c>
      <c r="S1765" t="s">
        <v>22</v>
      </c>
      <c r="T1765">
        <v>0</v>
      </c>
      <c r="U1765">
        <f t="shared" si="164"/>
        <v>4</v>
      </c>
      <c r="V1765">
        <f t="shared" si="165"/>
        <v>1</v>
      </c>
      <c r="W1765">
        <f t="shared" si="166"/>
        <v>3</v>
      </c>
      <c r="X1765" t="str">
        <f t="shared" si="167"/>
        <v>413</v>
      </c>
      <c r="Y1765" t="str">
        <f>IF(Table1[[#This Row],[RFM_Score]]="555","Champion", IF(AND(J1765&gt;=4,V1765&gt;=4),"Loyal", IF(U1765&lt;=2,"At Risk", IF(W1765&gt;=4,"Potential Loyalist","Others"))))</f>
        <v>Others</v>
      </c>
    </row>
    <row r="1766" spans="1:25">
      <c r="A1766" t="s">
        <v>3077</v>
      </c>
      <c r="B1766">
        <v>42</v>
      </c>
      <c r="C1766" t="s">
        <v>19</v>
      </c>
      <c r="D1766" t="s">
        <v>25</v>
      </c>
      <c r="E1766" s="6" t="s">
        <v>13836</v>
      </c>
      <c r="F1766" t="s">
        <v>37</v>
      </c>
      <c r="G1766">
        <v>3</v>
      </c>
      <c r="H1766">
        <v>0</v>
      </c>
      <c r="I1766">
        <v>57</v>
      </c>
      <c r="J1766">
        <v>3</v>
      </c>
      <c r="K1766">
        <v>235.64</v>
      </c>
      <c r="L1766" t="str">
        <f t="shared" si="162"/>
        <v/>
      </c>
      <c r="M1766">
        <v>4</v>
      </c>
      <c r="N1766" t="str">
        <f t="shared" si="163"/>
        <v/>
      </c>
      <c r="O1766">
        <v>4</v>
      </c>
      <c r="P1766" s="11">
        <v>0</v>
      </c>
      <c r="Q1766" s="11">
        <v>5.2631578947368397E-2</v>
      </c>
      <c r="R1766" s="12">
        <v>58.91</v>
      </c>
      <c r="S1766" t="s">
        <v>22</v>
      </c>
      <c r="T1766">
        <v>0</v>
      </c>
      <c r="U1766">
        <f t="shared" si="164"/>
        <v>5</v>
      </c>
      <c r="V1766">
        <f t="shared" si="165"/>
        <v>1</v>
      </c>
      <c r="W1766">
        <f t="shared" si="166"/>
        <v>3</v>
      </c>
      <c r="X1766" t="str">
        <f t="shared" si="167"/>
        <v>513</v>
      </c>
      <c r="Y1766" t="str">
        <f>IF(Table1[[#This Row],[RFM_Score]]="555","Champion", IF(AND(J1766&gt;=4,V1766&gt;=4),"Loyal", IF(U1766&lt;=2,"At Risk", IF(W1766&gt;=4,"Potential Loyalist","Others"))))</f>
        <v>Others</v>
      </c>
    </row>
    <row r="1767" spans="1:25">
      <c r="A1767" t="s">
        <v>1194</v>
      </c>
      <c r="B1767">
        <v>62</v>
      </c>
      <c r="C1767" t="s">
        <v>19</v>
      </c>
      <c r="D1767" t="s">
        <v>25</v>
      </c>
      <c r="E1767" s="6" t="s">
        <v>13837</v>
      </c>
      <c r="F1767" t="s">
        <v>30</v>
      </c>
      <c r="G1767">
        <v>1</v>
      </c>
      <c r="H1767">
        <v>0</v>
      </c>
      <c r="I1767">
        <v>50</v>
      </c>
      <c r="J1767">
        <v>4</v>
      </c>
      <c r="K1767">
        <v>235.5</v>
      </c>
      <c r="L1767" t="str">
        <f t="shared" si="162"/>
        <v/>
      </c>
      <c r="M1767">
        <v>4</v>
      </c>
      <c r="N1767" t="str">
        <f t="shared" si="163"/>
        <v/>
      </c>
      <c r="O1767">
        <v>16</v>
      </c>
      <c r="P1767" s="11">
        <v>0</v>
      </c>
      <c r="Q1767" s="11">
        <v>0.08</v>
      </c>
      <c r="R1767" s="12">
        <v>58.875</v>
      </c>
      <c r="S1767" t="s">
        <v>22</v>
      </c>
      <c r="T1767">
        <v>0</v>
      </c>
      <c r="U1767">
        <f t="shared" si="164"/>
        <v>5</v>
      </c>
      <c r="V1767">
        <f t="shared" si="165"/>
        <v>1</v>
      </c>
      <c r="W1767">
        <f t="shared" si="166"/>
        <v>3</v>
      </c>
      <c r="X1767" t="str">
        <f t="shared" si="167"/>
        <v>513</v>
      </c>
      <c r="Y1767" t="str">
        <f>IF(Table1[[#This Row],[RFM_Score]]="555","Champion", IF(AND(J1767&gt;=4,V1767&gt;=4),"Loyal", IF(U1767&lt;=2,"At Risk", IF(W1767&gt;=4,"Potential Loyalist","Others"))))</f>
        <v>Others</v>
      </c>
    </row>
    <row r="1768" spans="1:25">
      <c r="A1768" t="s">
        <v>5651</v>
      </c>
      <c r="B1768">
        <v>28</v>
      </c>
      <c r="C1768" t="s">
        <v>19</v>
      </c>
      <c r="D1768" t="s">
        <v>25</v>
      </c>
      <c r="E1768" s="6" t="s">
        <v>13838</v>
      </c>
      <c r="F1768" t="s">
        <v>60</v>
      </c>
      <c r="G1768">
        <v>4</v>
      </c>
      <c r="H1768">
        <v>3</v>
      </c>
      <c r="I1768">
        <v>40</v>
      </c>
      <c r="J1768">
        <v>3</v>
      </c>
      <c r="K1768">
        <v>235</v>
      </c>
      <c r="L1768" t="str">
        <f t="shared" si="162"/>
        <v/>
      </c>
      <c r="M1768">
        <v>4</v>
      </c>
      <c r="N1768" t="str">
        <f t="shared" si="163"/>
        <v/>
      </c>
      <c r="O1768">
        <v>21</v>
      </c>
      <c r="P1768" s="11">
        <v>0.75</v>
      </c>
      <c r="Q1768" s="11">
        <v>7.4999999999999997E-2</v>
      </c>
      <c r="R1768" s="12">
        <v>58.75</v>
      </c>
      <c r="S1768" t="s">
        <v>22</v>
      </c>
      <c r="T1768">
        <v>0</v>
      </c>
      <c r="U1768">
        <f t="shared" si="164"/>
        <v>4</v>
      </c>
      <c r="V1768">
        <f t="shared" si="165"/>
        <v>1</v>
      </c>
      <c r="W1768">
        <f t="shared" si="166"/>
        <v>3</v>
      </c>
      <c r="X1768" t="str">
        <f t="shared" si="167"/>
        <v>413</v>
      </c>
      <c r="Y1768" t="str">
        <f>IF(Table1[[#This Row],[RFM_Score]]="555","Champion", IF(AND(J1768&gt;=4,V1768&gt;=4),"Loyal", IF(U1768&lt;=2,"At Risk", IF(W1768&gt;=4,"Potential Loyalist","Others"))))</f>
        <v>Others</v>
      </c>
    </row>
    <row r="1769" spans="1:25">
      <c r="A1769" t="s">
        <v>7740</v>
      </c>
      <c r="B1769">
        <v>46</v>
      </c>
      <c r="C1769" t="s">
        <v>19</v>
      </c>
      <c r="D1769" t="s">
        <v>49</v>
      </c>
      <c r="E1769" s="6" t="s">
        <v>13839</v>
      </c>
      <c r="F1769" t="s">
        <v>21</v>
      </c>
      <c r="G1769">
        <v>7</v>
      </c>
      <c r="H1769">
        <v>3</v>
      </c>
      <c r="I1769">
        <v>52</v>
      </c>
      <c r="J1769">
        <v>5</v>
      </c>
      <c r="K1769">
        <v>234.96</v>
      </c>
      <c r="L1769" t="str">
        <f t="shared" si="162"/>
        <v/>
      </c>
      <c r="M1769">
        <v>4</v>
      </c>
      <c r="N1769" t="str">
        <f t="shared" si="163"/>
        <v/>
      </c>
      <c r="O1769">
        <v>17</v>
      </c>
      <c r="P1769" s="11">
        <v>0.42857142857142799</v>
      </c>
      <c r="Q1769" s="11">
        <v>9.6153846153846104E-2</v>
      </c>
      <c r="R1769" s="12">
        <v>58.74</v>
      </c>
      <c r="S1769" t="s">
        <v>22</v>
      </c>
      <c r="T1769">
        <v>0</v>
      </c>
      <c r="U1769">
        <f t="shared" si="164"/>
        <v>5</v>
      </c>
      <c r="V1769">
        <f t="shared" si="165"/>
        <v>1</v>
      </c>
      <c r="W1769">
        <f t="shared" si="166"/>
        <v>3</v>
      </c>
      <c r="X1769" t="str">
        <f t="shared" si="167"/>
        <v>513</v>
      </c>
      <c r="Y1769" t="str">
        <f>IF(Table1[[#This Row],[RFM_Score]]="555","Champion", IF(AND(J1769&gt;=4,V1769&gt;=4),"Loyal", IF(U1769&lt;=2,"At Risk", IF(W1769&gt;=4,"Potential Loyalist","Others"))))</f>
        <v>Others</v>
      </c>
    </row>
    <row r="1770" spans="1:25">
      <c r="A1770" t="s">
        <v>9799</v>
      </c>
      <c r="B1770">
        <v>37</v>
      </c>
      <c r="C1770" t="s">
        <v>24</v>
      </c>
      <c r="D1770" t="s">
        <v>20</v>
      </c>
      <c r="E1770" s="6" t="s">
        <v>13840</v>
      </c>
      <c r="F1770" t="s">
        <v>26</v>
      </c>
      <c r="G1770">
        <v>2</v>
      </c>
      <c r="H1770">
        <v>0</v>
      </c>
      <c r="I1770">
        <v>50</v>
      </c>
      <c r="J1770">
        <v>3</v>
      </c>
      <c r="K1770">
        <v>234.52</v>
      </c>
      <c r="L1770" t="str">
        <f t="shared" si="162"/>
        <v/>
      </c>
      <c r="M1770">
        <v>4</v>
      </c>
      <c r="N1770" t="str">
        <f t="shared" si="163"/>
        <v/>
      </c>
      <c r="O1770">
        <v>29</v>
      </c>
      <c r="P1770" s="11">
        <v>0</v>
      </c>
      <c r="Q1770" s="11">
        <v>0.06</v>
      </c>
      <c r="R1770" s="12">
        <v>58.63</v>
      </c>
      <c r="S1770" t="s">
        <v>22</v>
      </c>
      <c r="T1770">
        <v>0</v>
      </c>
      <c r="U1770">
        <f t="shared" si="164"/>
        <v>4</v>
      </c>
      <c r="V1770">
        <f t="shared" si="165"/>
        <v>1</v>
      </c>
      <c r="W1770">
        <f t="shared" si="166"/>
        <v>3</v>
      </c>
      <c r="X1770" t="str">
        <f t="shared" si="167"/>
        <v>413</v>
      </c>
      <c r="Y1770" t="str">
        <f>IF(Table1[[#This Row],[RFM_Score]]="555","Champion", IF(AND(J1770&gt;=4,V1770&gt;=4),"Loyal", IF(U1770&lt;=2,"At Risk", IF(W1770&gt;=4,"Potential Loyalist","Others"))))</f>
        <v>Others</v>
      </c>
    </row>
    <row r="1771" spans="1:25">
      <c r="A1771" t="s">
        <v>9639</v>
      </c>
      <c r="B1771">
        <v>37</v>
      </c>
      <c r="C1771" t="s">
        <v>24</v>
      </c>
      <c r="D1771" t="s">
        <v>35</v>
      </c>
      <c r="E1771" s="6" t="s">
        <v>13841</v>
      </c>
      <c r="F1771" t="s">
        <v>26</v>
      </c>
      <c r="G1771">
        <v>0</v>
      </c>
      <c r="H1771">
        <v>0</v>
      </c>
      <c r="I1771">
        <v>46</v>
      </c>
      <c r="J1771">
        <v>1</v>
      </c>
      <c r="K1771">
        <v>233.75</v>
      </c>
      <c r="L1771" t="str">
        <f t="shared" si="162"/>
        <v/>
      </c>
      <c r="M1771">
        <v>4</v>
      </c>
      <c r="N1771" t="str">
        <f t="shared" si="163"/>
        <v/>
      </c>
      <c r="O1771">
        <v>55</v>
      </c>
      <c r="P1771" s="11">
        <v>0</v>
      </c>
      <c r="Q1771" s="11">
        <v>2.1739130434782601E-2</v>
      </c>
      <c r="R1771" s="12">
        <v>58.4375</v>
      </c>
      <c r="S1771" t="s">
        <v>22</v>
      </c>
      <c r="T1771">
        <v>0</v>
      </c>
      <c r="U1771">
        <f t="shared" si="164"/>
        <v>3</v>
      </c>
      <c r="V1771">
        <f t="shared" si="165"/>
        <v>1</v>
      </c>
      <c r="W1771">
        <f t="shared" si="166"/>
        <v>3</v>
      </c>
      <c r="X1771" t="str">
        <f t="shared" si="167"/>
        <v>313</v>
      </c>
      <c r="Y1771" t="str">
        <f>IF(Table1[[#This Row],[RFM_Score]]="555","Champion", IF(AND(J1771&gt;=4,V1771&gt;=4),"Loyal", IF(U1771&lt;=2,"At Risk", IF(W1771&gt;=4,"Potential Loyalist","Others"))))</f>
        <v>Others</v>
      </c>
    </row>
    <row r="1772" spans="1:25">
      <c r="A1772" t="s">
        <v>7902</v>
      </c>
      <c r="B1772">
        <v>22</v>
      </c>
      <c r="C1772" t="s">
        <v>19</v>
      </c>
      <c r="D1772" t="s">
        <v>25</v>
      </c>
      <c r="E1772" s="6" t="s">
        <v>13842</v>
      </c>
      <c r="F1772" t="s">
        <v>26</v>
      </c>
      <c r="G1772">
        <v>4</v>
      </c>
      <c r="H1772">
        <v>1</v>
      </c>
      <c r="I1772">
        <v>51</v>
      </c>
      <c r="J1772">
        <v>1</v>
      </c>
      <c r="K1772">
        <v>233.58</v>
      </c>
      <c r="L1772" t="str">
        <f t="shared" si="162"/>
        <v/>
      </c>
      <c r="M1772">
        <v>4</v>
      </c>
      <c r="N1772" t="str">
        <f t="shared" si="163"/>
        <v/>
      </c>
      <c r="O1772">
        <v>75</v>
      </c>
      <c r="P1772" s="11">
        <v>0.25</v>
      </c>
      <c r="Q1772" s="11">
        <v>1.9607843137254902E-2</v>
      </c>
      <c r="R1772" s="12">
        <v>58.395000000000003</v>
      </c>
      <c r="S1772" t="s">
        <v>22</v>
      </c>
      <c r="T1772">
        <v>0</v>
      </c>
      <c r="U1772">
        <f t="shared" si="164"/>
        <v>2</v>
      </c>
      <c r="V1772">
        <f t="shared" si="165"/>
        <v>1</v>
      </c>
      <c r="W1772">
        <f t="shared" si="166"/>
        <v>3</v>
      </c>
      <c r="X1772" t="str">
        <f t="shared" si="167"/>
        <v>213</v>
      </c>
      <c r="Y1772" t="str">
        <f>IF(Table1[[#This Row],[RFM_Score]]="555","Champion", IF(AND(J1772&gt;=4,V1772&gt;=4),"Loyal", IF(U1772&lt;=2,"At Risk", IF(W1772&gt;=4,"Potential Loyalist","Others"))))</f>
        <v>At Risk</v>
      </c>
    </row>
    <row r="1773" spans="1:25">
      <c r="A1773" t="s">
        <v>54</v>
      </c>
      <c r="B1773">
        <v>52</v>
      </c>
      <c r="C1773" t="s">
        <v>24</v>
      </c>
      <c r="D1773" t="s">
        <v>25</v>
      </c>
      <c r="E1773" s="6" t="s">
        <v>13843</v>
      </c>
      <c r="F1773" t="s">
        <v>26</v>
      </c>
      <c r="G1773">
        <v>1</v>
      </c>
      <c r="H1773">
        <v>1</v>
      </c>
      <c r="I1773">
        <v>52</v>
      </c>
      <c r="J1773">
        <v>3</v>
      </c>
      <c r="K1773">
        <v>232.55</v>
      </c>
      <c r="L1773" t="str">
        <f t="shared" si="162"/>
        <v/>
      </c>
      <c r="M1773">
        <v>4</v>
      </c>
      <c r="N1773" t="str">
        <f t="shared" si="163"/>
        <v/>
      </c>
      <c r="O1773">
        <v>18</v>
      </c>
      <c r="P1773" s="11">
        <v>1</v>
      </c>
      <c r="Q1773" s="11">
        <v>5.7692307692307598E-2</v>
      </c>
      <c r="R1773" s="12">
        <v>58.137500000000003</v>
      </c>
      <c r="S1773" t="s">
        <v>22</v>
      </c>
      <c r="T1773">
        <v>0</v>
      </c>
      <c r="U1773">
        <f t="shared" si="164"/>
        <v>5</v>
      </c>
      <c r="V1773">
        <f t="shared" si="165"/>
        <v>1</v>
      </c>
      <c r="W1773">
        <f t="shared" si="166"/>
        <v>3</v>
      </c>
      <c r="X1773" t="str">
        <f t="shared" si="167"/>
        <v>513</v>
      </c>
      <c r="Y1773" t="str">
        <f>IF(Table1[[#This Row],[RFM_Score]]="555","Champion", IF(AND(J1773&gt;=4,V1773&gt;=4),"Loyal", IF(U1773&lt;=2,"At Risk", IF(W1773&gt;=4,"Potential Loyalist","Others"))))</f>
        <v>Others</v>
      </c>
    </row>
    <row r="1774" spans="1:25">
      <c r="A1774" t="s">
        <v>8701</v>
      </c>
      <c r="B1774">
        <v>31</v>
      </c>
      <c r="C1774" t="s">
        <v>24</v>
      </c>
      <c r="D1774" t="s">
        <v>29</v>
      </c>
      <c r="E1774" s="6" t="s">
        <v>13844</v>
      </c>
      <c r="F1774" t="s">
        <v>62</v>
      </c>
      <c r="G1774">
        <v>1</v>
      </c>
      <c r="H1774">
        <v>0</v>
      </c>
      <c r="I1774">
        <v>49</v>
      </c>
      <c r="J1774">
        <v>3</v>
      </c>
      <c r="K1774">
        <v>232.08</v>
      </c>
      <c r="L1774" t="str">
        <f t="shared" si="162"/>
        <v/>
      </c>
      <c r="M1774">
        <v>4</v>
      </c>
      <c r="N1774" t="str">
        <f t="shared" si="163"/>
        <v/>
      </c>
      <c r="O1774">
        <v>36</v>
      </c>
      <c r="P1774" s="11">
        <v>0</v>
      </c>
      <c r="Q1774" s="11">
        <v>6.1224489795918297E-2</v>
      </c>
      <c r="R1774" s="12">
        <v>58.02</v>
      </c>
      <c r="S1774" t="s">
        <v>22</v>
      </c>
      <c r="T1774">
        <v>0</v>
      </c>
      <c r="U1774">
        <f t="shared" si="164"/>
        <v>4</v>
      </c>
      <c r="V1774">
        <f t="shared" si="165"/>
        <v>1</v>
      </c>
      <c r="W1774">
        <f t="shared" si="166"/>
        <v>3</v>
      </c>
      <c r="X1774" t="str">
        <f t="shared" si="167"/>
        <v>413</v>
      </c>
      <c r="Y1774" t="str">
        <f>IF(Table1[[#This Row],[RFM_Score]]="555","Champion", IF(AND(J1774&gt;=4,V1774&gt;=4),"Loyal", IF(U1774&lt;=2,"At Risk", IF(W1774&gt;=4,"Potential Loyalist","Others"))))</f>
        <v>Others</v>
      </c>
    </row>
    <row r="1775" spans="1:25">
      <c r="A1775" t="s">
        <v>4239</v>
      </c>
      <c r="B1775">
        <v>23</v>
      </c>
      <c r="C1775" t="s">
        <v>24</v>
      </c>
      <c r="D1775" t="s">
        <v>29</v>
      </c>
      <c r="E1775" s="6" t="s">
        <v>13845</v>
      </c>
      <c r="F1775" t="s">
        <v>21</v>
      </c>
      <c r="G1775">
        <v>5</v>
      </c>
      <c r="H1775">
        <v>1</v>
      </c>
      <c r="I1775">
        <v>56</v>
      </c>
      <c r="J1775">
        <v>3</v>
      </c>
      <c r="K1775">
        <v>231.73</v>
      </c>
      <c r="L1775" t="str">
        <f t="shared" si="162"/>
        <v/>
      </c>
      <c r="M1775">
        <v>4</v>
      </c>
      <c r="N1775" t="str">
        <f t="shared" si="163"/>
        <v/>
      </c>
      <c r="O1775">
        <v>22</v>
      </c>
      <c r="P1775" s="11">
        <v>0.2</v>
      </c>
      <c r="Q1775" s="11">
        <v>5.3571428571428499E-2</v>
      </c>
      <c r="R1775" s="12">
        <v>57.932499999999997</v>
      </c>
      <c r="S1775" t="s">
        <v>22</v>
      </c>
      <c r="T1775">
        <v>0</v>
      </c>
      <c r="U1775">
        <f t="shared" si="164"/>
        <v>4</v>
      </c>
      <c r="V1775">
        <f t="shared" si="165"/>
        <v>1</v>
      </c>
      <c r="W1775">
        <f t="shared" si="166"/>
        <v>3</v>
      </c>
      <c r="X1775" t="str">
        <f t="shared" si="167"/>
        <v>413</v>
      </c>
      <c r="Y1775" t="str">
        <f>IF(Table1[[#This Row],[RFM_Score]]="555","Champion", IF(AND(J1775&gt;=4,V1775&gt;=4),"Loyal", IF(U1775&lt;=2,"At Risk", IF(W1775&gt;=4,"Potential Loyalist","Others"))))</f>
        <v>Others</v>
      </c>
    </row>
    <row r="1776" spans="1:25">
      <c r="A1776" t="s">
        <v>9651</v>
      </c>
      <c r="B1776">
        <v>29</v>
      </c>
      <c r="C1776" t="s">
        <v>24</v>
      </c>
      <c r="D1776" t="s">
        <v>35</v>
      </c>
      <c r="E1776" s="6" t="s">
        <v>13846</v>
      </c>
      <c r="F1776" t="s">
        <v>21</v>
      </c>
      <c r="G1776">
        <v>2</v>
      </c>
      <c r="H1776">
        <v>2</v>
      </c>
      <c r="I1776">
        <v>58</v>
      </c>
      <c r="J1776">
        <v>5</v>
      </c>
      <c r="K1776">
        <v>231.32</v>
      </c>
      <c r="L1776" t="str">
        <f t="shared" si="162"/>
        <v/>
      </c>
      <c r="M1776">
        <v>4</v>
      </c>
      <c r="N1776" t="str">
        <f t="shared" si="163"/>
        <v/>
      </c>
      <c r="O1776">
        <v>78</v>
      </c>
      <c r="P1776" s="11">
        <v>1</v>
      </c>
      <c r="Q1776" s="11">
        <v>8.6206896551724102E-2</v>
      </c>
      <c r="R1776" s="12">
        <v>57.83</v>
      </c>
      <c r="S1776" t="s">
        <v>22</v>
      </c>
      <c r="T1776">
        <v>0</v>
      </c>
      <c r="U1776">
        <f t="shared" si="164"/>
        <v>2</v>
      </c>
      <c r="V1776">
        <f t="shared" si="165"/>
        <v>1</v>
      </c>
      <c r="W1776">
        <f t="shared" si="166"/>
        <v>3</v>
      </c>
      <c r="X1776" t="str">
        <f t="shared" si="167"/>
        <v>213</v>
      </c>
      <c r="Y1776" t="str">
        <f>IF(Table1[[#This Row],[RFM_Score]]="555","Champion", IF(AND(J1776&gt;=4,V1776&gt;=4),"Loyal", IF(U1776&lt;=2,"At Risk", IF(W1776&gt;=4,"Potential Loyalist","Others"))))</f>
        <v>At Risk</v>
      </c>
    </row>
    <row r="1777" spans="1:25">
      <c r="A1777" t="s">
        <v>8713</v>
      </c>
      <c r="B1777">
        <v>37</v>
      </c>
      <c r="C1777" t="s">
        <v>19</v>
      </c>
      <c r="D1777" t="s">
        <v>41</v>
      </c>
      <c r="E1777" s="6" t="s">
        <v>13847</v>
      </c>
      <c r="F1777" t="s">
        <v>21</v>
      </c>
      <c r="G1777">
        <v>4</v>
      </c>
      <c r="H1777">
        <v>2</v>
      </c>
      <c r="I1777">
        <v>49</v>
      </c>
      <c r="J1777">
        <v>1</v>
      </c>
      <c r="K1777">
        <v>230.39</v>
      </c>
      <c r="L1777" t="str">
        <f t="shared" si="162"/>
        <v/>
      </c>
      <c r="M1777">
        <v>4</v>
      </c>
      <c r="N1777" t="str">
        <f t="shared" si="163"/>
        <v/>
      </c>
      <c r="O1777">
        <v>19</v>
      </c>
      <c r="P1777" s="11">
        <v>0.5</v>
      </c>
      <c r="Q1777" s="11">
        <v>2.04081632653061E-2</v>
      </c>
      <c r="R1777" s="12">
        <v>57.597499999999997</v>
      </c>
      <c r="S1777" t="s">
        <v>22</v>
      </c>
      <c r="T1777">
        <v>0</v>
      </c>
      <c r="U1777">
        <f t="shared" si="164"/>
        <v>5</v>
      </c>
      <c r="V1777">
        <f t="shared" si="165"/>
        <v>1</v>
      </c>
      <c r="W1777">
        <f t="shared" si="166"/>
        <v>3</v>
      </c>
      <c r="X1777" t="str">
        <f t="shared" si="167"/>
        <v>513</v>
      </c>
      <c r="Y1777" t="str">
        <f>IF(Table1[[#This Row],[RFM_Score]]="555","Champion", IF(AND(J1777&gt;=4,V1777&gt;=4),"Loyal", IF(U1777&lt;=2,"At Risk", IF(W1777&gt;=4,"Potential Loyalist","Others"))))</f>
        <v>Others</v>
      </c>
    </row>
    <row r="1778" spans="1:25">
      <c r="A1778" t="s">
        <v>4105</v>
      </c>
      <c r="B1778">
        <v>20</v>
      </c>
      <c r="C1778" t="s">
        <v>24</v>
      </c>
      <c r="D1778" t="s">
        <v>25</v>
      </c>
      <c r="E1778" s="6" t="s">
        <v>13848</v>
      </c>
      <c r="F1778" t="s">
        <v>60</v>
      </c>
      <c r="G1778">
        <v>1</v>
      </c>
      <c r="H1778">
        <v>0</v>
      </c>
      <c r="I1778">
        <v>38</v>
      </c>
      <c r="J1778">
        <v>0</v>
      </c>
      <c r="K1778">
        <v>229.66</v>
      </c>
      <c r="L1778" t="str">
        <f t="shared" si="162"/>
        <v/>
      </c>
      <c r="M1778">
        <v>4</v>
      </c>
      <c r="N1778" t="str">
        <f t="shared" si="163"/>
        <v/>
      </c>
      <c r="O1778">
        <v>11</v>
      </c>
      <c r="P1778" s="11">
        <v>0</v>
      </c>
      <c r="Q1778" s="11">
        <v>0</v>
      </c>
      <c r="R1778" s="12">
        <v>57.414999999999999</v>
      </c>
      <c r="S1778" t="s">
        <v>22</v>
      </c>
      <c r="T1778">
        <v>0</v>
      </c>
      <c r="U1778">
        <f t="shared" si="164"/>
        <v>5</v>
      </c>
      <c r="V1778">
        <f t="shared" si="165"/>
        <v>1</v>
      </c>
      <c r="W1778">
        <f t="shared" si="166"/>
        <v>3</v>
      </c>
      <c r="X1778" t="str">
        <f t="shared" si="167"/>
        <v>513</v>
      </c>
      <c r="Y1778" t="str">
        <f>IF(Table1[[#This Row],[RFM_Score]]="555","Champion", IF(AND(J1778&gt;=4,V1778&gt;=4),"Loyal", IF(U1778&lt;=2,"At Risk", IF(W1778&gt;=4,"Potential Loyalist","Others"))))</f>
        <v>Others</v>
      </c>
    </row>
    <row r="1779" spans="1:25">
      <c r="A1779" t="s">
        <v>1199</v>
      </c>
      <c r="B1779">
        <v>18</v>
      </c>
      <c r="C1779" t="s">
        <v>19</v>
      </c>
      <c r="D1779" t="s">
        <v>25</v>
      </c>
      <c r="E1779" s="6" t="s">
        <v>13849</v>
      </c>
      <c r="F1779" t="s">
        <v>26</v>
      </c>
      <c r="G1779">
        <v>3</v>
      </c>
      <c r="H1779">
        <v>1</v>
      </c>
      <c r="I1779">
        <v>46</v>
      </c>
      <c r="J1779">
        <v>5</v>
      </c>
      <c r="K1779">
        <v>229.42</v>
      </c>
      <c r="L1779" t="str">
        <f t="shared" si="162"/>
        <v/>
      </c>
      <c r="M1779">
        <v>4</v>
      </c>
      <c r="N1779" t="str">
        <f t="shared" si="163"/>
        <v/>
      </c>
      <c r="O1779">
        <v>61</v>
      </c>
      <c r="P1779" s="11">
        <v>0.33333333333333298</v>
      </c>
      <c r="Q1779" s="11">
        <v>0.108695652173913</v>
      </c>
      <c r="R1779" s="12">
        <v>57.354999999999997</v>
      </c>
      <c r="S1779" t="s">
        <v>22</v>
      </c>
      <c r="T1779">
        <v>0</v>
      </c>
      <c r="U1779">
        <f t="shared" si="164"/>
        <v>3</v>
      </c>
      <c r="V1779">
        <f t="shared" si="165"/>
        <v>1</v>
      </c>
      <c r="W1779">
        <f t="shared" si="166"/>
        <v>3</v>
      </c>
      <c r="X1779" t="str">
        <f t="shared" si="167"/>
        <v>313</v>
      </c>
      <c r="Y1779" t="str">
        <f>IF(Table1[[#This Row],[RFM_Score]]="555","Champion", IF(AND(J1779&gt;=4,V1779&gt;=4),"Loyal", IF(U1779&lt;=2,"At Risk", IF(W1779&gt;=4,"Potential Loyalist","Others"))))</f>
        <v>Others</v>
      </c>
    </row>
    <row r="1780" spans="1:25">
      <c r="A1780" t="s">
        <v>673</v>
      </c>
      <c r="B1780">
        <v>44</v>
      </c>
      <c r="C1780" t="s">
        <v>24</v>
      </c>
      <c r="D1780" t="s">
        <v>25</v>
      </c>
      <c r="E1780" s="6" t="s">
        <v>13850</v>
      </c>
      <c r="F1780" t="s">
        <v>26</v>
      </c>
      <c r="G1780">
        <v>3</v>
      </c>
      <c r="H1780">
        <v>1</v>
      </c>
      <c r="I1780">
        <v>46</v>
      </c>
      <c r="J1780">
        <v>0</v>
      </c>
      <c r="K1780">
        <v>228.23</v>
      </c>
      <c r="L1780" t="str">
        <f t="shared" si="162"/>
        <v/>
      </c>
      <c r="M1780">
        <v>4</v>
      </c>
      <c r="N1780" t="str">
        <f t="shared" si="163"/>
        <v/>
      </c>
      <c r="O1780">
        <v>75</v>
      </c>
      <c r="P1780" s="11">
        <v>0.33333333333333298</v>
      </c>
      <c r="Q1780" s="11">
        <v>0</v>
      </c>
      <c r="R1780" s="12">
        <v>57.057499999999997</v>
      </c>
      <c r="S1780" t="s">
        <v>22</v>
      </c>
      <c r="T1780">
        <v>0</v>
      </c>
      <c r="U1780">
        <f t="shared" si="164"/>
        <v>2</v>
      </c>
      <c r="V1780">
        <f t="shared" si="165"/>
        <v>1</v>
      </c>
      <c r="W1780">
        <f t="shared" si="166"/>
        <v>3</v>
      </c>
      <c r="X1780" t="str">
        <f t="shared" si="167"/>
        <v>213</v>
      </c>
      <c r="Y1780" t="str">
        <f>IF(Table1[[#This Row],[RFM_Score]]="555","Champion", IF(AND(J1780&gt;=4,V1780&gt;=4),"Loyal", IF(U1780&lt;=2,"At Risk", IF(W1780&gt;=4,"Potential Loyalist","Others"))))</f>
        <v>At Risk</v>
      </c>
    </row>
    <row r="1781" spans="1:25">
      <c r="A1781" t="s">
        <v>5585</v>
      </c>
      <c r="B1781">
        <v>29</v>
      </c>
      <c r="C1781" t="s">
        <v>24</v>
      </c>
      <c r="D1781" t="s">
        <v>49</v>
      </c>
      <c r="E1781" s="6" t="s">
        <v>13851</v>
      </c>
      <c r="F1781" t="s">
        <v>30</v>
      </c>
      <c r="G1781">
        <v>3</v>
      </c>
      <c r="H1781">
        <v>1</v>
      </c>
      <c r="I1781">
        <v>54</v>
      </c>
      <c r="J1781">
        <v>2</v>
      </c>
      <c r="K1781">
        <v>227.96</v>
      </c>
      <c r="L1781" t="str">
        <f t="shared" si="162"/>
        <v/>
      </c>
      <c r="M1781">
        <v>4</v>
      </c>
      <c r="N1781" t="str">
        <f t="shared" si="163"/>
        <v/>
      </c>
      <c r="O1781">
        <v>20</v>
      </c>
      <c r="P1781" s="11">
        <v>0.33333333333333298</v>
      </c>
      <c r="Q1781" s="11">
        <v>3.7037037037037E-2</v>
      </c>
      <c r="R1781" s="12">
        <v>56.99</v>
      </c>
      <c r="S1781" t="s">
        <v>22</v>
      </c>
      <c r="T1781">
        <v>0</v>
      </c>
      <c r="U1781">
        <f t="shared" si="164"/>
        <v>5</v>
      </c>
      <c r="V1781">
        <f t="shared" si="165"/>
        <v>1</v>
      </c>
      <c r="W1781">
        <f t="shared" si="166"/>
        <v>3</v>
      </c>
      <c r="X1781" t="str">
        <f t="shared" si="167"/>
        <v>513</v>
      </c>
      <c r="Y1781" t="str">
        <f>IF(Table1[[#This Row],[RFM_Score]]="555","Champion", IF(AND(J1781&gt;=4,V1781&gt;=4),"Loyal", IF(U1781&lt;=2,"At Risk", IF(W1781&gt;=4,"Potential Loyalist","Others"))))</f>
        <v>Others</v>
      </c>
    </row>
    <row r="1782" spans="1:25">
      <c r="A1782" t="s">
        <v>11096</v>
      </c>
      <c r="B1782">
        <v>44</v>
      </c>
      <c r="C1782" t="s">
        <v>24</v>
      </c>
      <c r="D1782" t="s">
        <v>49</v>
      </c>
      <c r="E1782" s="6" t="s">
        <v>13852</v>
      </c>
      <c r="F1782" t="s">
        <v>30</v>
      </c>
      <c r="G1782">
        <v>0</v>
      </c>
      <c r="H1782">
        <v>0</v>
      </c>
      <c r="I1782">
        <v>52</v>
      </c>
      <c r="J1782">
        <v>4</v>
      </c>
      <c r="K1782">
        <v>227.21</v>
      </c>
      <c r="L1782" t="str">
        <f t="shared" si="162"/>
        <v/>
      </c>
      <c r="M1782">
        <v>4</v>
      </c>
      <c r="N1782" t="str">
        <f t="shared" si="163"/>
        <v/>
      </c>
      <c r="O1782">
        <v>15</v>
      </c>
      <c r="P1782" s="11">
        <v>0</v>
      </c>
      <c r="Q1782" s="11">
        <v>7.69230769230769E-2</v>
      </c>
      <c r="R1782" s="12">
        <v>56.802500000000002</v>
      </c>
      <c r="S1782" t="s">
        <v>22</v>
      </c>
      <c r="T1782">
        <v>0</v>
      </c>
      <c r="U1782">
        <f t="shared" si="164"/>
        <v>5</v>
      </c>
      <c r="V1782">
        <f t="shared" si="165"/>
        <v>1</v>
      </c>
      <c r="W1782">
        <f t="shared" si="166"/>
        <v>3</v>
      </c>
      <c r="X1782" t="str">
        <f t="shared" si="167"/>
        <v>513</v>
      </c>
      <c r="Y1782" t="str">
        <f>IF(Table1[[#This Row],[RFM_Score]]="555","Champion", IF(AND(J1782&gt;=4,V1782&gt;=4),"Loyal", IF(U1782&lt;=2,"At Risk", IF(W1782&gt;=4,"Potential Loyalist","Others"))))</f>
        <v>Others</v>
      </c>
    </row>
    <row r="1783" spans="1:25">
      <c r="A1783" t="s">
        <v>11519</v>
      </c>
      <c r="B1783">
        <v>30</v>
      </c>
      <c r="C1783" t="s">
        <v>19</v>
      </c>
      <c r="D1783" t="s">
        <v>29</v>
      </c>
      <c r="E1783" s="6" t="s">
        <v>13853</v>
      </c>
      <c r="F1783" t="s">
        <v>21</v>
      </c>
      <c r="G1783">
        <v>2</v>
      </c>
      <c r="H1783">
        <v>0</v>
      </c>
      <c r="I1783">
        <v>53</v>
      </c>
      <c r="J1783">
        <v>4</v>
      </c>
      <c r="K1783">
        <v>226.72</v>
      </c>
      <c r="L1783" t="str">
        <f t="shared" si="162"/>
        <v/>
      </c>
      <c r="M1783">
        <v>4</v>
      </c>
      <c r="N1783" t="str">
        <f t="shared" si="163"/>
        <v/>
      </c>
      <c r="O1783">
        <v>72</v>
      </c>
      <c r="P1783" s="11">
        <v>0</v>
      </c>
      <c r="Q1783" s="11">
        <v>7.5471698113207503E-2</v>
      </c>
      <c r="R1783" s="12">
        <v>56.68</v>
      </c>
      <c r="S1783" t="s">
        <v>22</v>
      </c>
      <c r="T1783">
        <v>0</v>
      </c>
      <c r="U1783">
        <f t="shared" si="164"/>
        <v>2</v>
      </c>
      <c r="V1783">
        <f t="shared" si="165"/>
        <v>1</v>
      </c>
      <c r="W1783">
        <f t="shared" si="166"/>
        <v>3</v>
      </c>
      <c r="X1783" t="str">
        <f t="shared" si="167"/>
        <v>213</v>
      </c>
      <c r="Y1783" t="str">
        <f>IF(Table1[[#This Row],[RFM_Score]]="555","Champion", IF(AND(J1783&gt;=4,V1783&gt;=4),"Loyal", IF(U1783&lt;=2,"At Risk", IF(W1783&gt;=4,"Potential Loyalist","Others"))))</f>
        <v>At Risk</v>
      </c>
    </row>
    <row r="1784" spans="1:25">
      <c r="A1784" t="s">
        <v>542</v>
      </c>
      <c r="B1784">
        <v>29</v>
      </c>
      <c r="C1784" t="s">
        <v>24</v>
      </c>
      <c r="D1784" t="s">
        <v>41</v>
      </c>
      <c r="E1784" s="6" t="s">
        <v>13854</v>
      </c>
      <c r="F1784" t="s">
        <v>26</v>
      </c>
      <c r="G1784">
        <v>4</v>
      </c>
      <c r="H1784">
        <v>0</v>
      </c>
      <c r="I1784">
        <v>41</v>
      </c>
      <c r="J1784">
        <v>5</v>
      </c>
      <c r="K1784">
        <v>226.56</v>
      </c>
      <c r="L1784" t="str">
        <f t="shared" si="162"/>
        <v/>
      </c>
      <c r="M1784">
        <v>4</v>
      </c>
      <c r="N1784" t="str">
        <f t="shared" si="163"/>
        <v/>
      </c>
      <c r="O1784">
        <v>26</v>
      </c>
      <c r="P1784" s="11">
        <v>0</v>
      </c>
      <c r="Q1784" s="11">
        <v>0.12195121951219499</v>
      </c>
      <c r="R1784" s="12">
        <v>56.64</v>
      </c>
      <c r="S1784" t="s">
        <v>22</v>
      </c>
      <c r="T1784">
        <v>0</v>
      </c>
      <c r="U1784">
        <f t="shared" si="164"/>
        <v>4</v>
      </c>
      <c r="V1784">
        <f t="shared" si="165"/>
        <v>1</v>
      </c>
      <c r="W1784">
        <f t="shared" si="166"/>
        <v>3</v>
      </c>
      <c r="X1784" t="str">
        <f t="shared" si="167"/>
        <v>413</v>
      </c>
      <c r="Y1784" t="str">
        <f>IF(Table1[[#This Row],[RFM_Score]]="555","Champion", IF(AND(J1784&gt;=4,V1784&gt;=4),"Loyal", IF(U1784&lt;=2,"At Risk", IF(W1784&gt;=4,"Potential Loyalist","Others"))))</f>
        <v>Others</v>
      </c>
    </row>
    <row r="1785" spans="1:25">
      <c r="A1785" t="s">
        <v>1041</v>
      </c>
      <c r="B1785">
        <v>43</v>
      </c>
      <c r="C1785" t="s">
        <v>24</v>
      </c>
      <c r="D1785" t="s">
        <v>35</v>
      </c>
      <c r="E1785" s="6" t="s">
        <v>13855</v>
      </c>
      <c r="F1785" t="s">
        <v>37</v>
      </c>
      <c r="G1785">
        <v>5</v>
      </c>
      <c r="H1785">
        <v>2</v>
      </c>
      <c r="I1785">
        <v>41</v>
      </c>
      <c r="J1785">
        <v>3</v>
      </c>
      <c r="K1785">
        <v>226.48</v>
      </c>
      <c r="L1785" t="str">
        <f t="shared" si="162"/>
        <v/>
      </c>
      <c r="M1785">
        <v>4</v>
      </c>
      <c r="N1785" t="str">
        <f t="shared" si="163"/>
        <v/>
      </c>
      <c r="O1785">
        <v>11</v>
      </c>
      <c r="P1785" s="11">
        <v>0.4</v>
      </c>
      <c r="Q1785" s="11">
        <v>7.3170731707316999E-2</v>
      </c>
      <c r="R1785" s="12">
        <v>56.62</v>
      </c>
      <c r="S1785" t="s">
        <v>22</v>
      </c>
      <c r="T1785">
        <v>0</v>
      </c>
      <c r="U1785">
        <f t="shared" si="164"/>
        <v>5</v>
      </c>
      <c r="V1785">
        <f t="shared" si="165"/>
        <v>1</v>
      </c>
      <c r="W1785">
        <f t="shared" si="166"/>
        <v>3</v>
      </c>
      <c r="X1785" t="str">
        <f t="shared" si="167"/>
        <v>513</v>
      </c>
      <c r="Y1785" t="str">
        <f>IF(Table1[[#This Row],[RFM_Score]]="555","Champion", IF(AND(J1785&gt;=4,V1785&gt;=4),"Loyal", IF(U1785&lt;=2,"At Risk", IF(W1785&gt;=4,"Potential Loyalist","Others"))))</f>
        <v>Others</v>
      </c>
    </row>
    <row r="1786" spans="1:25">
      <c r="A1786" t="s">
        <v>2084</v>
      </c>
      <c r="B1786">
        <v>34</v>
      </c>
      <c r="C1786" t="s">
        <v>24</v>
      </c>
      <c r="D1786" t="s">
        <v>25</v>
      </c>
      <c r="E1786" s="6" t="s">
        <v>13856</v>
      </c>
      <c r="F1786" t="s">
        <v>26</v>
      </c>
      <c r="G1786">
        <v>5</v>
      </c>
      <c r="H1786">
        <v>3</v>
      </c>
      <c r="I1786">
        <v>48</v>
      </c>
      <c r="J1786">
        <v>4</v>
      </c>
      <c r="K1786">
        <v>226.01</v>
      </c>
      <c r="L1786" t="str">
        <f t="shared" si="162"/>
        <v/>
      </c>
      <c r="M1786">
        <v>4</v>
      </c>
      <c r="N1786" t="str">
        <f t="shared" si="163"/>
        <v/>
      </c>
      <c r="O1786">
        <v>65</v>
      </c>
      <c r="P1786" s="11">
        <v>0.6</v>
      </c>
      <c r="Q1786" s="11">
        <v>8.3333333333333301E-2</v>
      </c>
      <c r="R1786" s="12">
        <v>56.502499999999998</v>
      </c>
      <c r="S1786" t="s">
        <v>22</v>
      </c>
      <c r="T1786">
        <v>0</v>
      </c>
      <c r="U1786">
        <f t="shared" si="164"/>
        <v>3</v>
      </c>
      <c r="V1786">
        <f t="shared" si="165"/>
        <v>1</v>
      </c>
      <c r="W1786">
        <f t="shared" si="166"/>
        <v>3</v>
      </c>
      <c r="X1786" t="str">
        <f t="shared" si="167"/>
        <v>313</v>
      </c>
      <c r="Y1786" t="str">
        <f>IF(Table1[[#This Row],[RFM_Score]]="555","Champion", IF(AND(J1786&gt;=4,V1786&gt;=4),"Loyal", IF(U1786&lt;=2,"At Risk", IF(W1786&gt;=4,"Potential Loyalist","Others"))))</f>
        <v>Others</v>
      </c>
    </row>
    <row r="1787" spans="1:25">
      <c r="A1787" t="s">
        <v>5146</v>
      </c>
      <c r="B1787">
        <v>35</v>
      </c>
      <c r="C1787" t="s">
        <v>24</v>
      </c>
      <c r="D1787" t="s">
        <v>29</v>
      </c>
      <c r="E1787" s="6" t="s">
        <v>13857</v>
      </c>
      <c r="F1787" t="s">
        <v>37</v>
      </c>
      <c r="G1787">
        <v>3</v>
      </c>
      <c r="H1787">
        <v>1</v>
      </c>
      <c r="I1787">
        <v>54</v>
      </c>
      <c r="J1787">
        <v>3</v>
      </c>
      <c r="K1787">
        <v>225.96</v>
      </c>
      <c r="L1787" t="str">
        <f t="shared" si="162"/>
        <v/>
      </c>
      <c r="M1787">
        <v>4</v>
      </c>
      <c r="N1787" t="str">
        <f t="shared" si="163"/>
        <v/>
      </c>
      <c r="O1787">
        <v>3</v>
      </c>
      <c r="P1787" s="11">
        <v>0.33333333333333298</v>
      </c>
      <c r="Q1787" s="11">
        <v>5.5555555555555497E-2</v>
      </c>
      <c r="R1787" s="12">
        <v>56.49</v>
      </c>
      <c r="S1787" t="s">
        <v>22</v>
      </c>
      <c r="T1787">
        <v>0</v>
      </c>
      <c r="U1787">
        <f t="shared" si="164"/>
        <v>5</v>
      </c>
      <c r="V1787">
        <f t="shared" si="165"/>
        <v>1</v>
      </c>
      <c r="W1787">
        <f t="shared" si="166"/>
        <v>3</v>
      </c>
      <c r="X1787" t="str">
        <f t="shared" si="167"/>
        <v>513</v>
      </c>
      <c r="Y1787" t="str">
        <f>IF(Table1[[#This Row],[RFM_Score]]="555","Champion", IF(AND(J1787&gt;=4,V1787&gt;=4),"Loyal", IF(U1787&lt;=2,"At Risk", IF(W1787&gt;=4,"Potential Loyalist","Others"))))</f>
        <v>Others</v>
      </c>
    </row>
    <row r="1788" spans="1:25">
      <c r="A1788" t="s">
        <v>11792</v>
      </c>
      <c r="B1788">
        <v>49</v>
      </c>
      <c r="C1788" t="s">
        <v>19</v>
      </c>
      <c r="D1788" t="s">
        <v>49</v>
      </c>
      <c r="E1788" s="6" t="s">
        <v>13858</v>
      </c>
      <c r="F1788" t="s">
        <v>37</v>
      </c>
      <c r="G1788">
        <v>1</v>
      </c>
      <c r="H1788">
        <v>0</v>
      </c>
      <c r="I1788">
        <v>53</v>
      </c>
      <c r="J1788">
        <v>0</v>
      </c>
      <c r="K1788">
        <v>225.89</v>
      </c>
      <c r="L1788" t="str">
        <f t="shared" si="162"/>
        <v/>
      </c>
      <c r="M1788">
        <v>4</v>
      </c>
      <c r="N1788" t="str">
        <f t="shared" si="163"/>
        <v/>
      </c>
      <c r="O1788">
        <v>18</v>
      </c>
      <c r="P1788" s="11">
        <v>0</v>
      </c>
      <c r="Q1788" s="11">
        <v>0</v>
      </c>
      <c r="R1788" s="12">
        <v>56.472499999999997</v>
      </c>
      <c r="S1788" t="s">
        <v>22</v>
      </c>
      <c r="T1788">
        <v>0</v>
      </c>
      <c r="U1788">
        <f t="shared" si="164"/>
        <v>5</v>
      </c>
      <c r="V1788">
        <f t="shared" si="165"/>
        <v>1</v>
      </c>
      <c r="W1788">
        <f t="shared" si="166"/>
        <v>3</v>
      </c>
      <c r="X1788" t="str">
        <f t="shared" si="167"/>
        <v>513</v>
      </c>
      <c r="Y1788" t="str">
        <f>IF(Table1[[#This Row],[RFM_Score]]="555","Champion", IF(AND(J1788&gt;=4,V1788&gt;=4),"Loyal", IF(U1788&lt;=2,"At Risk", IF(W1788&gt;=4,"Potential Loyalist","Others"))))</f>
        <v>Others</v>
      </c>
    </row>
    <row r="1789" spans="1:25">
      <c r="A1789" t="s">
        <v>6709</v>
      </c>
      <c r="B1789">
        <v>39</v>
      </c>
      <c r="C1789" t="s">
        <v>19</v>
      </c>
      <c r="D1789" t="s">
        <v>49</v>
      </c>
      <c r="E1789" s="6" t="s">
        <v>13859</v>
      </c>
      <c r="F1789" t="s">
        <v>30</v>
      </c>
      <c r="G1789">
        <v>3</v>
      </c>
      <c r="H1789">
        <v>0</v>
      </c>
      <c r="I1789">
        <v>56</v>
      </c>
      <c r="J1789">
        <v>3</v>
      </c>
      <c r="K1789">
        <v>225.25</v>
      </c>
      <c r="L1789" t="str">
        <f t="shared" si="162"/>
        <v/>
      </c>
      <c r="M1789">
        <v>4</v>
      </c>
      <c r="N1789" t="str">
        <f t="shared" si="163"/>
        <v/>
      </c>
      <c r="O1789">
        <v>5</v>
      </c>
      <c r="P1789" s="11">
        <v>0</v>
      </c>
      <c r="Q1789" s="11">
        <v>5.3571428571428499E-2</v>
      </c>
      <c r="R1789" s="12">
        <v>56.3125</v>
      </c>
      <c r="S1789" t="s">
        <v>22</v>
      </c>
      <c r="T1789">
        <v>0</v>
      </c>
      <c r="U1789">
        <f t="shared" si="164"/>
        <v>5</v>
      </c>
      <c r="V1789">
        <f t="shared" si="165"/>
        <v>1</v>
      </c>
      <c r="W1789">
        <f t="shared" si="166"/>
        <v>3</v>
      </c>
      <c r="X1789" t="str">
        <f t="shared" si="167"/>
        <v>513</v>
      </c>
      <c r="Y1789" t="str">
        <f>IF(Table1[[#This Row],[RFM_Score]]="555","Champion", IF(AND(J1789&gt;=4,V1789&gt;=4),"Loyal", IF(U1789&lt;=2,"At Risk", IF(W1789&gt;=4,"Potential Loyalist","Others"))))</f>
        <v>Others</v>
      </c>
    </row>
    <row r="1790" spans="1:25">
      <c r="A1790" t="s">
        <v>10760</v>
      </c>
      <c r="B1790">
        <v>35</v>
      </c>
      <c r="C1790" t="s">
        <v>24</v>
      </c>
      <c r="D1790" t="s">
        <v>46</v>
      </c>
      <c r="E1790" s="6" t="s">
        <v>13860</v>
      </c>
      <c r="F1790" t="s">
        <v>21</v>
      </c>
      <c r="G1790">
        <v>5</v>
      </c>
      <c r="H1790">
        <v>1</v>
      </c>
      <c r="I1790">
        <v>43</v>
      </c>
      <c r="J1790">
        <v>3</v>
      </c>
      <c r="K1790">
        <v>225.18</v>
      </c>
      <c r="L1790" t="str">
        <f t="shared" si="162"/>
        <v/>
      </c>
      <c r="M1790">
        <v>4</v>
      </c>
      <c r="N1790" t="str">
        <f t="shared" si="163"/>
        <v/>
      </c>
      <c r="O1790">
        <v>4</v>
      </c>
      <c r="P1790" s="11">
        <v>0.2</v>
      </c>
      <c r="Q1790" s="11">
        <v>6.9767441860465101E-2</v>
      </c>
      <c r="R1790" s="12">
        <v>56.295000000000002</v>
      </c>
      <c r="S1790" t="s">
        <v>22</v>
      </c>
      <c r="T1790">
        <v>0</v>
      </c>
      <c r="U1790">
        <f t="shared" si="164"/>
        <v>5</v>
      </c>
      <c r="V1790">
        <f t="shared" si="165"/>
        <v>1</v>
      </c>
      <c r="W1790">
        <f t="shared" si="166"/>
        <v>3</v>
      </c>
      <c r="X1790" t="str">
        <f t="shared" si="167"/>
        <v>513</v>
      </c>
      <c r="Y1790" t="str">
        <f>IF(Table1[[#This Row],[RFM_Score]]="555","Champion", IF(AND(J1790&gt;=4,V1790&gt;=4),"Loyal", IF(U1790&lt;=2,"At Risk", IF(W1790&gt;=4,"Potential Loyalist","Others"))))</f>
        <v>Others</v>
      </c>
    </row>
    <row r="1791" spans="1:25">
      <c r="A1791" t="s">
        <v>11988</v>
      </c>
      <c r="B1791">
        <v>18</v>
      </c>
      <c r="C1791" t="s">
        <v>24</v>
      </c>
      <c r="D1791" t="s">
        <v>35</v>
      </c>
      <c r="E1791" s="6" t="s">
        <v>13861</v>
      </c>
      <c r="F1791" t="s">
        <v>37</v>
      </c>
      <c r="G1791">
        <v>6</v>
      </c>
      <c r="H1791">
        <v>2</v>
      </c>
      <c r="I1791">
        <v>48</v>
      </c>
      <c r="J1791">
        <v>1</v>
      </c>
      <c r="K1791">
        <v>224.77</v>
      </c>
      <c r="L1791" t="str">
        <f t="shared" si="162"/>
        <v/>
      </c>
      <c r="M1791">
        <v>4</v>
      </c>
      <c r="N1791" t="str">
        <f t="shared" si="163"/>
        <v/>
      </c>
      <c r="O1791">
        <v>34</v>
      </c>
      <c r="P1791" s="11">
        <v>0.33333333333333298</v>
      </c>
      <c r="Q1791" s="11">
        <v>2.0833333333333301E-2</v>
      </c>
      <c r="R1791" s="12">
        <v>56.192500000000003</v>
      </c>
      <c r="S1791" t="s">
        <v>22</v>
      </c>
      <c r="T1791">
        <v>0</v>
      </c>
      <c r="U1791">
        <f t="shared" si="164"/>
        <v>4</v>
      </c>
      <c r="V1791">
        <f t="shared" si="165"/>
        <v>1</v>
      </c>
      <c r="W1791">
        <f t="shared" si="166"/>
        <v>3</v>
      </c>
      <c r="X1791" t="str">
        <f t="shared" si="167"/>
        <v>413</v>
      </c>
      <c r="Y1791" t="str">
        <f>IF(Table1[[#This Row],[RFM_Score]]="555","Champion", IF(AND(J1791&gt;=4,V1791&gt;=4),"Loyal", IF(U1791&lt;=2,"At Risk", IF(W1791&gt;=4,"Potential Loyalist","Others"))))</f>
        <v>Others</v>
      </c>
    </row>
    <row r="1792" spans="1:25">
      <c r="A1792" t="s">
        <v>2302</v>
      </c>
      <c r="B1792">
        <v>49</v>
      </c>
      <c r="C1792" t="s">
        <v>19</v>
      </c>
      <c r="D1792" t="s">
        <v>25</v>
      </c>
      <c r="E1792" s="6" t="s">
        <v>13862</v>
      </c>
      <c r="F1792" t="s">
        <v>26</v>
      </c>
      <c r="G1792">
        <v>3</v>
      </c>
      <c r="H1792">
        <v>1</v>
      </c>
      <c r="I1792">
        <v>65</v>
      </c>
      <c r="J1792">
        <v>7</v>
      </c>
      <c r="K1792">
        <v>223.51</v>
      </c>
      <c r="L1792" t="str">
        <f t="shared" si="162"/>
        <v/>
      </c>
      <c r="M1792">
        <v>4</v>
      </c>
      <c r="N1792" t="str">
        <f t="shared" si="163"/>
        <v/>
      </c>
      <c r="O1792">
        <v>6</v>
      </c>
      <c r="P1792" s="11">
        <v>0.33333333333333298</v>
      </c>
      <c r="Q1792" s="11">
        <v>0.107692307692307</v>
      </c>
      <c r="R1792" s="12">
        <v>55.877499999999998</v>
      </c>
      <c r="S1792" t="s">
        <v>22</v>
      </c>
      <c r="T1792">
        <v>0</v>
      </c>
      <c r="U1792">
        <f t="shared" si="164"/>
        <v>5</v>
      </c>
      <c r="V1792">
        <f t="shared" si="165"/>
        <v>1</v>
      </c>
      <c r="W1792">
        <f t="shared" si="166"/>
        <v>3</v>
      </c>
      <c r="X1792" t="str">
        <f t="shared" si="167"/>
        <v>513</v>
      </c>
      <c r="Y1792" t="str">
        <f>IF(Table1[[#This Row],[RFM_Score]]="555","Champion", IF(AND(J1792&gt;=4,V1792&gt;=4),"Loyal", IF(U1792&lt;=2,"At Risk", IF(W1792&gt;=4,"Potential Loyalist","Others"))))</f>
        <v>Others</v>
      </c>
    </row>
    <row r="1793" spans="1:25">
      <c r="A1793" t="s">
        <v>3914</v>
      </c>
      <c r="B1793">
        <v>37</v>
      </c>
      <c r="C1793" t="s">
        <v>19</v>
      </c>
      <c r="D1793" t="s">
        <v>49</v>
      </c>
      <c r="E1793" s="6" t="s">
        <v>13863</v>
      </c>
      <c r="F1793" t="s">
        <v>30</v>
      </c>
      <c r="G1793">
        <v>2</v>
      </c>
      <c r="H1793">
        <v>1</v>
      </c>
      <c r="I1793">
        <v>49</v>
      </c>
      <c r="J1793">
        <v>0</v>
      </c>
      <c r="K1793">
        <v>223.51</v>
      </c>
      <c r="L1793" t="str">
        <f t="shared" si="162"/>
        <v/>
      </c>
      <c r="M1793">
        <v>4</v>
      </c>
      <c r="N1793" t="str">
        <f t="shared" si="163"/>
        <v/>
      </c>
      <c r="O1793">
        <v>1</v>
      </c>
      <c r="P1793" s="11">
        <v>0.5</v>
      </c>
      <c r="Q1793" s="11">
        <v>0</v>
      </c>
      <c r="R1793" s="12">
        <v>55.877499999999998</v>
      </c>
      <c r="S1793" t="s">
        <v>22</v>
      </c>
      <c r="T1793">
        <v>1</v>
      </c>
      <c r="U1793">
        <f t="shared" si="164"/>
        <v>5</v>
      </c>
      <c r="V1793">
        <f t="shared" si="165"/>
        <v>1</v>
      </c>
      <c r="W1793">
        <f t="shared" si="166"/>
        <v>3</v>
      </c>
      <c r="X1793" t="str">
        <f t="shared" si="167"/>
        <v>513</v>
      </c>
      <c r="Y1793" t="str">
        <f>IF(Table1[[#This Row],[RFM_Score]]="555","Champion", IF(AND(J1793&gt;=4,V1793&gt;=4),"Loyal", IF(U1793&lt;=2,"At Risk", IF(W1793&gt;=4,"Potential Loyalist","Others"))))</f>
        <v>Others</v>
      </c>
    </row>
    <row r="1794" spans="1:25">
      <c r="A1794" t="s">
        <v>11959</v>
      </c>
      <c r="B1794">
        <v>36</v>
      </c>
      <c r="C1794" t="s">
        <v>24</v>
      </c>
      <c r="D1794" t="s">
        <v>46</v>
      </c>
      <c r="E1794" s="6" t="s">
        <v>13864</v>
      </c>
      <c r="F1794" t="s">
        <v>60</v>
      </c>
      <c r="G1794">
        <v>4</v>
      </c>
      <c r="H1794">
        <v>1</v>
      </c>
      <c r="I1794">
        <v>56</v>
      </c>
      <c r="J1794">
        <v>5</v>
      </c>
      <c r="K1794">
        <v>222.75</v>
      </c>
      <c r="L1794" t="str">
        <f t="shared" ref="L1794:L1857" si="168">IF(OR(K1794&lt;$AC$10, K1794&gt;$AC$11), "OUTLIER", "")</f>
        <v/>
      </c>
      <c r="M1794">
        <v>4</v>
      </c>
      <c r="N1794" t="str">
        <f t="shared" ref="N1794:N1857" si="169">IF(OR(M1794&lt;$AC$16, M1794&gt;$AC$17), "OUTLIER", "")</f>
        <v/>
      </c>
      <c r="O1794">
        <v>21</v>
      </c>
      <c r="P1794" s="11">
        <v>0.25</v>
      </c>
      <c r="Q1794" s="11">
        <v>8.9285714285714204E-2</v>
      </c>
      <c r="R1794" s="12">
        <v>55.6875</v>
      </c>
      <c r="S1794" t="s">
        <v>22</v>
      </c>
      <c r="T1794">
        <v>0</v>
      </c>
      <c r="U1794">
        <f t="shared" ref="U1794:U1857" si="170">IF(O1794&lt;=20,5,IF(O1794&lt;=40,4,IF(O1794&lt;=70,3,IF(O1794&lt;=100,2,1))))</f>
        <v>4</v>
      </c>
      <c r="V1794">
        <f t="shared" ref="V1794:V1857" si="171">IF(M1794&gt;=11,5,IF(M1794&gt;=9,4,IF(M1794&gt;=7,3,IF(M1794&gt;=5,2,1))))</f>
        <v>1</v>
      </c>
      <c r="W1794">
        <f t="shared" ref="W1794:W1857" si="172">IF(K1794&gt;=500,5,IF(K1794&gt;=300,4,IF(K1794&gt;=150,3,IF(K1794&gt;=50,2,1))))</f>
        <v>3</v>
      </c>
      <c r="X1794" t="str">
        <f t="shared" ref="X1794:X1857" si="173">U1794 &amp; V1794 &amp; W1794</f>
        <v>413</v>
      </c>
      <c r="Y1794" t="str">
        <f>IF(Table1[[#This Row],[RFM_Score]]="555","Champion", IF(AND(J1794&gt;=4,V1794&gt;=4),"Loyal", IF(U1794&lt;=2,"At Risk", IF(W1794&gt;=4,"Potential Loyalist","Others"))))</f>
        <v>Others</v>
      </c>
    </row>
    <row r="1795" spans="1:25">
      <c r="A1795" t="s">
        <v>160</v>
      </c>
      <c r="B1795">
        <v>18</v>
      </c>
      <c r="C1795" t="s">
        <v>19</v>
      </c>
      <c r="D1795" t="s">
        <v>41</v>
      </c>
      <c r="E1795" s="6" t="s">
        <v>13865</v>
      </c>
      <c r="F1795" t="s">
        <v>21</v>
      </c>
      <c r="G1795">
        <v>1</v>
      </c>
      <c r="H1795">
        <v>0</v>
      </c>
      <c r="I1795">
        <v>62</v>
      </c>
      <c r="J1795">
        <v>9</v>
      </c>
      <c r="K1795">
        <v>222.27</v>
      </c>
      <c r="L1795" t="str">
        <f t="shared" si="168"/>
        <v/>
      </c>
      <c r="M1795">
        <v>4</v>
      </c>
      <c r="N1795" t="str">
        <f t="shared" si="169"/>
        <v/>
      </c>
      <c r="O1795">
        <v>0</v>
      </c>
      <c r="P1795" s="11">
        <v>0</v>
      </c>
      <c r="Q1795" s="11">
        <v>0.14516129032257999</v>
      </c>
      <c r="R1795" s="12">
        <v>55.567500000000003</v>
      </c>
      <c r="S1795" t="s">
        <v>22</v>
      </c>
      <c r="T1795">
        <v>1</v>
      </c>
      <c r="U1795">
        <f t="shared" si="170"/>
        <v>5</v>
      </c>
      <c r="V1795">
        <f t="shared" si="171"/>
        <v>1</v>
      </c>
      <c r="W1795">
        <f t="shared" si="172"/>
        <v>3</v>
      </c>
      <c r="X1795" t="str">
        <f t="shared" si="173"/>
        <v>513</v>
      </c>
      <c r="Y1795" t="str">
        <f>IF(Table1[[#This Row],[RFM_Score]]="555","Champion", IF(AND(J1795&gt;=4,V1795&gt;=4),"Loyal", IF(U1795&lt;=2,"At Risk", IF(W1795&gt;=4,"Potential Loyalist","Others"))))</f>
        <v>Others</v>
      </c>
    </row>
    <row r="1796" spans="1:25">
      <c r="A1796" t="s">
        <v>1094</v>
      </c>
      <c r="B1796">
        <v>49</v>
      </c>
      <c r="C1796" t="s">
        <v>24</v>
      </c>
      <c r="D1796" t="s">
        <v>49</v>
      </c>
      <c r="E1796" s="6" t="s">
        <v>13866</v>
      </c>
      <c r="F1796" t="s">
        <v>30</v>
      </c>
      <c r="G1796">
        <v>4</v>
      </c>
      <c r="H1796">
        <v>3</v>
      </c>
      <c r="I1796">
        <v>51</v>
      </c>
      <c r="J1796">
        <v>3</v>
      </c>
      <c r="K1796">
        <v>222.05</v>
      </c>
      <c r="L1796" t="str">
        <f t="shared" si="168"/>
        <v/>
      </c>
      <c r="M1796">
        <v>4</v>
      </c>
      <c r="N1796" t="str">
        <f t="shared" si="169"/>
        <v/>
      </c>
      <c r="O1796">
        <v>16</v>
      </c>
      <c r="P1796" s="11">
        <v>0.75</v>
      </c>
      <c r="Q1796" s="11">
        <v>5.8823529411764698E-2</v>
      </c>
      <c r="R1796" s="12">
        <v>55.512500000000003</v>
      </c>
      <c r="S1796" t="s">
        <v>22</v>
      </c>
      <c r="T1796">
        <v>0</v>
      </c>
      <c r="U1796">
        <f t="shared" si="170"/>
        <v>5</v>
      </c>
      <c r="V1796">
        <f t="shared" si="171"/>
        <v>1</v>
      </c>
      <c r="W1796">
        <f t="shared" si="172"/>
        <v>3</v>
      </c>
      <c r="X1796" t="str">
        <f t="shared" si="173"/>
        <v>513</v>
      </c>
      <c r="Y1796" t="str">
        <f>IF(Table1[[#This Row],[RFM_Score]]="555","Champion", IF(AND(J1796&gt;=4,V1796&gt;=4),"Loyal", IF(U1796&lt;=2,"At Risk", IF(W1796&gt;=4,"Potential Loyalist","Others"))))</f>
        <v>Others</v>
      </c>
    </row>
    <row r="1797" spans="1:25">
      <c r="A1797" t="s">
        <v>789</v>
      </c>
      <c r="B1797">
        <v>23</v>
      </c>
      <c r="C1797" t="s">
        <v>24</v>
      </c>
      <c r="D1797" t="s">
        <v>29</v>
      </c>
      <c r="E1797" s="6" t="s">
        <v>13867</v>
      </c>
      <c r="F1797" t="s">
        <v>60</v>
      </c>
      <c r="G1797">
        <v>5</v>
      </c>
      <c r="H1797">
        <v>2</v>
      </c>
      <c r="I1797">
        <v>64</v>
      </c>
      <c r="J1797">
        <v>1</v>
      </c>
      <c r="K1797">
        <v>221.8</v>
      </c>
      <c r="L1797" t="str">
        <f t="shared" si="168"/>
        <v/>
      </c>
      <c r="M1797">
        <v>4</v>
      </c>
      <c r="N1797" t="str">
        <f t="shared" si="169"/>
        <v/>
      </c>
      <c r="O1797">
        <v>2</v>
      </c>
      <c r="P1797" s="11">
        <v>0.4</v>
      </c>
      <c r="Q1797" s="11">
        <v>1.5625E-2</v>
      </c>
      <c r="R1797" s="12">
        <v>55.45</v>
      </c>
      <c r="S1797" t="s">
        <v>22</v>
      </c>
      <c r="T1797">
        <v>0</v>
      </c>
      <c r="U1797">
        <f t="shared" si="170"/>
        <v>5</v>
      </c>
      <c r="V1797">
        <f t="shared" si="171"/>
        <v>1</v>
      </c>
      <c r="W1797">
        <f t="shared" si="172"/>
        <v>3</v>
      </c>
      <c r="X1797" t="str">
        <f t="shared" si="173"/>
        <v>513</v>
      </c>
      <c r="Y1797" t="str">
        <f>IF(Table1[[#This Row],[RFM_Score]]="555","Champion", IF(AND(J1797&gt;=4,V1797&gt;=4),"Loyal", IF(U1797&lt;=2,"At Risk", IF(W1797&gt;=4,"Potential Loyalist","Others"))))</f>
        <v>Others</v>
      </c>
    </row>
    <row r="1798" spans="1:25">
      <c r="A1798" t="s">
        <v>1441</v>
      </c>
      <c r="B1798">
        <v>46</v>
      </c>
      <c r="C1798" t="s">
        <v>24</v>
      </c>
      <c r="D1798" t="s">
        <v>41</v>
      </c>
      <c r="E1798" s="6" t="s">
        <v>13868</v>
      </c>
      <c r="F1798" t="s">
        <v>26</v>
      </c>
      <c r="G1798">
        <v>0</v>
      </c>
      <c r="H1798">
        <v>0</v>
      </c>
      <c r="I1798">
        <v>50</v>
      </c>
      <c r="J1798">
        <v>2</v>
      </c>
      <c r="K1798">
        <v>221.24</v>
      </c>
      <c r="L1798" t="str">
        <f t="shared" si="168"/>
        <v/>
      </c>
      <c r="M1798">
        <v>4</v>
      </c>
      <c r="N1798" t="str">
        <f t="shared" si="169"/>
        <v/>
      </c>
      <c r="O1798">
        <v>24</v>
      </c>
      <c r="P1798" s="11">
        <v>0</v>
      </c>
      <c r="Q1798" s="11">
        <v>0.04</v>
      </c>
      <c r="R1798" s="12">
        <v>55.31</v>
      </c>
      <c r="S1798" t="s">
        <v>22</v>
      </c>
      <c r="T1798">
        <v>0</v>
      </c>
      <c r="U1798">
        <f t="shared" si="170"/>
        <v>4</v>
      </c>
      <c r="V1798">
        <f t="shared" si="171"/>
        <v>1</v>
      </c>
      <c r="W1798">
        <f t="shared" si="172"/>
        <v>3</v>
      </c>
      <c r="X1798" t="str">
        <f t="shared" si="173"/>
        <v>413</v>
      </c>
      <c r="Y1798" t="str">
        <f>IF(Table1[[#This Row],[RFM_Score]]="555","Champion", IF(AND(J1798&gt;=4,V1798&gt;=4),"Loyal", IF(U1798&lt;=2,"At Risk", IF(W1798&gt;=4,"Potential Loyalist","Others"))))</f>
        <v>Others</v>
      </c>
    </row>
    <row r="1799" spans="1:25">
      <c r="A1799" t="s">
        <v>9502</v>
      </c>
      <c r="B1799">
        <v>20</v>
      </c>
      <c r="C1799" t="s">
        <v>33</v>
      </c>
      <c r="D1799" t="s">
        <v>29</v>
      </c>
      <c r="E1799" s="6" t="s">
        <v>13869</v>
      </c>
      <c r="F1799" t="s">
        <v>37</v>
      </c>
      <c r="G1799">
        <v>1</v>
      </c>
      <c r="H1799">
        <v>0</v>
      </c>
      <c r="I1799">
        <v>50</v>
      </c>
      <c r="J1799">
        <v>4</v>
      </c>
      <c r="K1799">
        <v>219.66</v>
      </c>
      <c r="L1799" t="str">
        <f t="shared" si="168"/>
        <v/>
      </c>
      <c r="M1799">
        <v>4</v>
      </c>
      <c r="N1799" t="str">
        <f t="shared" si="169"/>
        <v/>
      </c>
      <c r="O1799">
        <v>8</v>
      </c>
      <c r="P1799" s="11">
        <v>0</v>
      </c>
      <c r="Q1799" s="11">
        <v>0.08</v>
      </c>
      <c r="R1799" s="12">
        <v>54.914999999999999</v>
      </c>
      <c r="S1799" t="s">
        <v>22</v>
      </c>
      <c r="T1799">
        <v>0</v>
      </c>
      <c r="U1799">
        <f t="shared" si="170"/>
        <v>5</v>
      </c>
      <c r="V1799">
        <f t="shared" si="171"/>
        <v>1</v>
      </c>
      <c r="W1799">
        <f t="shared" si="172"/>
        <v>3</v>
      </c>
      <c r="X1799" t="str">
        <f t="shared" si="173"/>
        <v>513</v>
      </c>
      <c r="Y1799" t="str">
        <f>IF(Table1[[#This Row],[RFM_Score]]="555","Champion", IF(AND(J1799&gt;=4,V1799&gt;=4),"Loyal", IF(U1799&lt;=2,"At Risk", IF(W1799&gt;=4,"Potential Loyalist","Others"))))</f>
        <v>Others</v>
      </c>
    </row>
    <row r="1800" spans="1:25">
      <c r="A1800" t="s">
        <v>9105</v>
      </c>
      <c r="B1800">
        <v>52</v>
      </c>
      <c r="C1800" t="s">
        <v>24</v>
      </c>
      <c r="D1800" t="s">
        <v>20</v>
      </c>
      <c r="E1800" s="6" t="s">
        <v>13870</v>
      </c>
      <c r="F1800" t="s">
        <v>21</v>
      </c>
      <c r="G1800">
        <v>4</v>
      </c>
      <c r="H1800">
        <v>1</v>
      </c>
      <c r="I1800">
        <v>49</v>
      </c>
      <c r="J1800">
        <v>4</v>
      </c>
      <c r="K1800">
        <v>219.48</v>
      </c>
      <c r="L1800" t="str">
        <f t="shared" si="168"/>
        <v/>
      </c>
      <c r="M1800">
        <v>4</v>
      </c>
      <c r="N1800" t="str">
        <f t="shared" si="169"/>
        <v/>
      </c>
      <c r="O1800">
        <v>2</v>
      </c>
      <c r="P1800" s="11">
        <v>0.25</v>
      </c>
      <c r="Q1800" s="11">
        <v>8.16326530612244E-2</v>
      </c>
      <c r="R1800" s="12">
        <v>54.87</v>
      </c>
      <c r="S1800" t="s">
        <v>22</v>
      </c>
      <c r="T1800">
        <v>0</v>
      </c>
      <c r="U1800">
        <f t="shared" si="170"/>
        <v>5</v>
      </c>
      <c r="V1800">
        <f t="shared" si="171"/>
        <v>1</v>
      </c>
      <c r="W1800">
        <f t="shared" si="172"/>
        <v>3</v>
      </c>
      <c r="X1800" t="str">
        <f t="shared" si="173"/>
        <v>513</v>
      </c>
      <c r="Y1800" t="str">
        <f>IF(Table1[[#This Row],[RFM_Score]]="555","Champion", IF(AND(J1800&gt;=4,V1800&gt;=4),"Loyal", IF(U1800&lt;=2,"At Risk", IF(W1800&gt;=4,"Potential Loyalist","Others"))))</f>
        <v>Others</v>
      </c>
    </row>
    <row r="1801" spans="1:25">
      <c r="A1801" t="s">
        <v>6565</v>
      </c>
      <c r="B1801">
        <v>35</v>
      </c>
      <c r="C1801" t="s">
        <v>24</v>
      </c>
      <c r="D1801" t="s">
        <v>25</v>
      </c>
      <c r="E1801" s="6" t="s">
        <v>13871</v>
      </c>
      <c r="F1801" t="s">
        <v>21</v>
      </c>
      <c r="G1801">
        <v>2</v>
      </c>
      <c r="H1801">
        <v>0</v>
      </c>
      <c r="I1801">
        <v>39</v>
      </c>
      <c r="J1801">
        <v>0</v>
      </c>
      <c r="K1801">
        <v>219.12</v>
      </c>
      <c r="L1801" t="str">
        <f t="shared" si="168"/>
        <v/>
      </c>
      <c r="M1801">
        <v>4</v>
      </c>
      <c r="N1801" t="str">
        <f t="shared" si="169"/>
        <v/>
      </c>
      <c r="O1801">
        <v>107</v>
      </c>
      <c r="P1801" s="11">
        <v>0</v>
      </c>
      <c r="Q1801" s="11">
        <v>0</v>
      </c>
      <c r="R1801" s="12">
        <v>54.78</v>
      </c>
      <c r="S1801" t="s">
        <v>22</v>
      </c>
      <c r="T1801">
        <v>0</v>
      </c>
      <c r="U1801">
        <f t="shared" si="170"/>
        <v>1</v>
      </c>
      <c r="V1801">
        <f t="shared" si="171"/>
        <v>1</v>
      </c>
      <c r="W1801">
        <f t="shared" si="172"/>
        <v>3</v>
      </c>
      <c r="X1801" t="str">
        <f t="shared" si="173"/>
        <v>113</v>
      </c>
      <c r="Y1801" t="str">
        <f>IF(Table1[[#This Row],[RFM_Score]]="555","Champion", IF(AND(J1801&gt;=4,V1801&gt;=4),"Loyal", IF(U1801&lt;=2,"At Risk", IF(W1801&gt;=4,"Potential Loyalist","Others"))))</f>
        <v>At Risk</v>
      </c>
    </row>
    <row r="1802" spans="1:25">
      <c r="A1802" t="s">
        <v>2271</v>
      </c>
      <c r="B1802">
        <v>20</v>
      </c>
      <c r="C1802" t="s">
        <v>24</v>
      </c>
      <c r="D1802" t="s">
        <v>25</v>
      </c>
      <c r="E1802" s="6" t="s">
        <v>13872</v>
      </c>
      <c r="F1802" t="s">
        <v>26</v>
      </c>
      <c r="G1802">
        <v>2</v>
      </c>
      <c r="H1802">
        <v>0</v>
      </c>
      <c r="I1802">
        <v>44</v>
      </c>
      <c r="J1802">
        <v>1</v>
      </c>
      <c r="K1802">
        <v>218.95</v>
      </c>
      <c r="L1802" t="str">
        <f t="shared" si="168"/>
        <v/>
      </c>
      <c r="M1802">
        <v>4</v>
      </c>
      <c r="N1802" t="str">
        <f t="shared" si="169"/>
        <v/>
      </c>
      <c r="O1802">
        <v>11</v>
      </c>
      <c r="P1802" s="11">
        <v>0</v>
      </c>
      <c r="Q1802" s="11">
        <v>2.27272727272727E-2</v>
      </c>
      <c r="R1802" s="12">
        <v>54.737499999999997</v>
      </c>
      <c r="S1802" t="s">
        <v>22</v>
      </c>
      <c r="T1802">
        <v>0</v>
      </c>
      <c r="U1802">
        <f t="shared" si="170"/>
        <v>5</v>
      </c>
      <c r="V1802">
        <f t="shared" si="171"/>
        <v>1</v>
      </c>
      <c r="W1802">
        <f t="shared" si="172"/>
        <v>3</v>
      </c>
      <c r="X1802" t="str">
        <f t="shared" si="173"/>
        <v>513</v>
      </c>
      <c r="Y1802" t="str">
        <f>IF(Table1[[#This Row],[RFM_Score]]="555","Champion", IF(AND(J1802&gt;=4,V1802&gt;=4),"Loyal", IF(U1802&lt;=2,"At Risk", IF(W1802&gt;=4,"Potential Loyalist","Others"))))</f>
        <v>Others</v>
      </c>
    </row>
    <row r="1803" spans="1:25">
      <c r="A1803" t="s">
        <v>2699</v>
      </c>
      <c r="B1803">
        <v>42</v>
      </c>
      <c r="C1803" t="s">
        <v>24</v>
      </c>
      <c r="D1803" t="s">
        <v>41</v>
      </c>
      <c r="E1803" s="6" t="s">
        <v>13873</v>
      </c>
      <c r="F1803" t="s">
        <v>26</v>
      </c>
      <c r="G1803">
        <v>3</v>
      </c>
      <c r="H1803">
        <v>1</v>
      </c>
      <c r="I1803">
        <v>70</v>
      </c>
      <c r="J1803">
        <v>3</v>
      </c>
      <c r="K1803">
        <v>218.18</v>
      </c>
      <c r="L1803" t="str">
        <f t="shared" si="168"/>
        <v/>
      </c>
      <c r="M1803">
        <v>4</v>
      </c>
      <c r="N1803" t="str">
        <f t="shared" si="169"/>
        <v/>
      </c>
      <c r="O1803">
        <v>79</v>
      </c>
      <c r="P1803" s="11">
        <v>0.33333333333333298</v>
      </c>
      <c r="Q1803" s="11">
        <v>4.2857142857142802E-2</v>
      </c>
      <c r="R1803" s="12">
        <v>54.545000000000002</v>
      </c>
      <c r="S1803" t="s">
        <v>22</v>
      </c>
      <c r="T1803">
        <v>0</v>
      </c>
      <c r="U1803">
        <f t="shared" si="170"/>
        <v>2</v>
      </c>
      <c r="V1803">
        <f t="shared" si="171"/>
        <v>1</v>
      </c>
      <c r="W1803">
        <f t="shared" si="172"/>
        <v>3</v>
      </c>
      <c r="X1803" t="str">
        <f t="shared" si="173"/>
        <v>213</v>
      </c>
      <c r="Y1803" t="str">
        <f>IF(Table1[[#This Row],[RFM_Score]]="555","Champion", IF(AND(J1803&gt;=4,V1803&gt;=4),"Loyal", IF(U1803&lt;=2,"At Risk", IF(W1803&gt;=4,"Potential Loyalist","Others"))))</f>
        <v>At Risk</v>
      </c>
    </row>
    <row r="1804" spans="1:25">
      <c r="A1804" t="s">
        <v>407</v>
      </c>
      <c r="B1804">
        <v>35</v>
      </c>
      <c r="C1804" t="s">
        <v>24</v>
      </c>
      <c r="D1804" t="s">
        <v>41</v>
      </c>
      <c r="E1804" s="6" t="s">
        <v>13874</v>
      </c>
      <c r="F1804" t="s">
        <v>21</v>
      </c>
      <c r="G1804">
        <v>6</v>
      </c>
      <c r="H1804">
        <v>2</v>
      </c>
      <c r="I1804">
        <v>60</v>
      </c>
      <c r="J1804">
        <v>6</v>
      </c>
      <c r="K1804">
        <v>218.16</v>
      </c>
      <c r="L1804" t="str">
        <f t="shared" si="168"/>
        <v/>
      </c>
      <c r="M1804">
        <v>4</v>
      </c>
      <c r="N1804" t="str">
        <f t="shared" si="169"/>
        <v/>
      </c>
      <c r="O1804">
        <v>23</v>
      </c>
      <c r="P1804" s="11">
        <v>0.33333333333333298</v>
      </c>
      <c r="Q1804" s="11">
        <v>0.1</v>
      </c>
      <c r="R1804" s="12">
        <v>54.54</v>
      </c>
      <c r="S1804" t="s">
        <v>22</v>
      </c>
      <c r="T1804">
        <v>0</v>
      </c>
      <c r="U1804">
        <f t="shared" si="170"/>
        <v>4</v>
      </c>
      <c r="V1804">
        <f t="shared" si="171"/>
        <v>1</v>
      </c>
      <c r="W1804">
        <f t="shared" si="172"/>
        <v>3</v>
      </c>
      <c r="X1804" t="str">
        <f t="shared" si="173"/>
        <v>413</v>
      </c>
      <c r="Y1804" t="str">
        <f>IF(Table1[[#This Row],[RFM_Score]]="555","Champion", IF(AND(J1804&gt;=4,V1804&gt;=4),"Loyal", IF(U1804&lt;=2,"At Risk", IF(W1804&gt;=4,"Potential Loyalist","Others"))))</f>
        <v>Others</v>
      </c>
    </row>
    <row r="1805" spans="1:25">
      <c r="A1805" t="s">
        <v>8726</v>
      </c>
      <c r="B1805">
        <v>36</v>
      </c>
      <c r="C1805" t="s">
        <v>19</v>
      </c>
      <c r="D1805" t="s">
        <v>35</v>
      </c>
      <c r="E1805" s="6" t="s">
        <v>13875</v>
      </c>
      <c r="F1805" t="s">
        <v>62</v>
      </c>
      <c r="G1805">
        <v>5</v>
      </c>
      <c r="H1805">
        <v>3</v>
      </c>
      <c r="I1805">
        <v>50</v>
      </c>
      <c r="J1805">
        <v>3</v>
      </c>
      <c r="K1805">
        <v>218.11</v>
      </c>
      <c r="L1805" t="str">
        <f t="shared" si="168"/>
        <v/>
      </c>
      <c r="M1805">
        <v>4</v>
      </c>
      <c r="N1805" t="str">
        <f t="shared" si="169"/>
        <v/>
      </c>
      <c r="O1805">
        <v>3</v>
      </c>
      <c r="P1805" s="11">
        <v>0.6</v>
      </c>
      <c r="Q1805" s="11">
        <v>0.06</v>
      </c>
      <c r="R1805" s="12">
        <v>54.527500000000003</v>
      </c>
      <c r="S1805" t="s">
        <v>22</v>
      </c>
      <c r="T1805">
        <v>0</v>
      </c>
      <c r="U1805">
        <f t="shared" si="170"/>
        <v>5</v>
      </c>
      <c r="V1805">
        <f t="shared" si="171"/>
        <v>1</v>
      </c>
      <c r="W1805">
        <f t="shared" si="172"/>
        <v>3</v>
      </c>
      <c r="X1805" t="str">
        <f t="shared" si="173"/>
        <v>513</v>
      </c>
      <c r="Y1805" t="str">
        <f>IF(Table1[[#This Row],[RFM_Score]]="555","Champion", IF(AND(J1805&gt;=4,V1805&gt;=4),"Loyal", IF(U1805&lt;=2,"At Risk", IF(W1805&gt;=4,"Potential Loyalist","Others"))))</f>
        <v>Others</v>
      </c>
    </row>
    <row r="1806" spans="1:25">
      <c r="A1806" t="s">
        <v>8381</v>
      </c>
      <c r="B1806">
        <v>18</v>
      </c>
      <c r="C1806" t="s">
        <v>19</v>
      </c>
      <c r="D1806" t="s">
        <v>41</v>
      </c>
      <c r="E1806" s="6" t="s">
        <v>13876</v>
      </c>
      <c r="F1806" t="s">
        <v>26</v>
      </c>
      <c r="G1806">
        <v>2</v>
      </c>
      <c r="H1806">
        <v>1</v>
      </c>
      <c r="I1806">
        <v>50</v>
      </c>
      <c r="J1806">
        <v>2</v>
      </c>
      <c r="K1806">
        <v>217.81</v>
      </c>
      <c r="L1806" t="str">
        <f t="shared" si="168"/>
        <v/>
      </c>
      <c r="M1806">
        <v>4</v>
      </c>
      <c r="N1806" t="str">
        <f t="shared" si="169"/>
        <v/>
      </c>
      <c r="O1806">
        <v>36</v>
      </c>
      <c r="P1806" s="11">
        <v>0.5</v>
      </c>
      <c r="Q1806" s="11">
        <v>0.04</v>
      </c>
      <c r="R1806" s="12">
        <v>54.452500000000001</v>
      </c>
      <c r="S1806" t="s">
        <v>22</v>
      </c>
      <c r="T1806">
        <v>0</v>
      </c>
      <c r="U1806">
        <f t="shared" si="170"/>
        <v>4</v>
      </c>
      <c r="V1806">
        <f t="shared" si="171"/>
        <v>1</v>
      </c>
      <c r="W1806">
        <f t="shared" si="172"/>
        <v>3</v>
      </c>
      <c r="X1806" t="str">
        <f t="shared" si="173"/>
        <v>413</v>
      </c>
      <c r="Y1806" t="str">
        <f>IF(Table1[[#This Row],[RFM_Score]]="555","Champion", IF(AND(J1806&gt;=4,V1806&gt;=4),"Loyal", IF(U1806&lt;=2,"At Risk", IF(W1806&gt;=4,"Potential Loyalist","Others"))))</f>
        <v>Others</v>
      </c>
    </row>
    <row r="1807" spans="1:25">
      <c r="A1807" t="s">
        <v>3880</v>
      </c>
      <c r="B1807">
        <v>18</v>
      </c>
      <c r="C1807" t="s">
        <v>24</v>
      </c>
      <c r="D1807" t="s">
        <v>29</v>
      </c>
      <c r="E1807" s="6" t="s">
        <v>13877</v>
      </c>
      <c r="F1807" t="s">
        <v>21</v>
      </c>
      <c r="G1807">
        <v>2</v>
      </c>
      <c r="H1807">
        <v>1</v>
      </c>
      <c r="I1807">
        <v>43</v>
      </c>
      <c r="J1807">
        <v>3</v>
      </c>
      <c r="K1807">
        <v>217.8</v>
      </c>
      <c r="L1807" t="str">
        <f t="shared" si="168"/>
        <v/>
      </c>
      <c r="M1807">
        <v>4</v>
      </c>
      <c r="N1807" t="str">
        <f t="shared" si="169"/>
        <v/>
      </c>
      <c r="O1807">
        <v>5</v>
      </c>
      <c r="P1807" s="11">
        <v>0.5</v>
      </c>
      <c r="Q1807" s="11">
        <v>6.9767441860465101E-2</v>
      </c>
      <c r="R1807" s="12">
        <v>54.45</v>
      </c>
      <c r="S1807" t="s">
        <v>22</v>
      </c>
      <c r="T1807">
        <v>0</v>
      </c>
      <c r="U1807">
        <f t="shared" si="170"/>
        <v>5</v>
      </c>
      <c r="V1807">
        <f t="shared" si="171"/>
        <v>1</v>
      </c>
      <c r="W1807">
        <f t="shared" si="172"/>
        <v>3</v>
      </c>
      <c r="X1807" t="str">
        <f t="shared" si="173"/>
        <v>513</v>
      </c>
      <c r="Y1807" t="str">
        <f>IF(Table1[[#This Row],[RFM_Score]]="555","Champion", IF(AND(J1807&gt;=4,V1807&gt;=4),"Loyal", IF(U1807&lt;=2,"At Risk", IF(W1807&gt;=4,"Potential Loyalist","Others"))))</f>
        <v>Others</v>
      </c>
    </row>
    <row r="1808" spans="1:25">
      <c r="A1808" t="s">
        <v>7404</v>
      </c>
      <c r="B1808">
        <v>29</v>
      </c>
      <c r="C1808" t="s">
        <v>24</v>
      </c>
      <c r="D1808" t="s">
        <v>49</v>
      </c>
      <c r="E1808" s="6" t="s">
        <v>13878</v>
      </c>
      <c r="F1808" t="s">
        <v>21</v>
      </c>
      <c r="G1808">
        <v>7</v>
      </c>
      <c r="H1808">
        <v>2</v>
      </c>
      <c r="I1808">
        <v>70</v>
      </c>
      <c r="J1808">
        <v>6</v>
      </c>
      <c r="K1808">
        <v>216.87</v>
      </c>
      <c r="L1808" t="str">
        <f t="shared" si="168"/>
        <v/>
      </c>
      <c r="M1808">
        <v>4</v>
      </c>
      <c r="N1808" t="str">
        <f t="shared" si="169"/>
        <v/>
      </c>
      <c r="O1808">
        <v>8</v>
      </c>
      <c r="P1808" s="11">
        <v>0.28571428571428498</v>
      </c>
      <c r="Q1808" s="11">
        <v>8.5714285714285701E-2</v>
      </c>
      <c r="R1808" s="12">
        <v>54.217500000000001</v>
      </c>
      <c r="S1808" t="s">
        <v>22</v>
      </c>
      <c r="T1808">
        <v>0</v>
      </c>
      <c r="U1808">
        <f t="shared" si="170"/>
        <v>5</v>
      </c>
      <c r="V1808">
        <f t="shared" si="171"/>
        <v>1</v>
      </c>
      <c r="W1808">
        <f t="shared" si="172"/>
        <v>3</v>
      </c>
      <c r="X1808" t="str">
        <f t="shared" si="173"/>
        <v>513</v>
      </c>
      <c r="Y1808" t="str">
        <f>IF(Table1[[#This Row],[RFM_Score]]="555","Champion", IF(AND(J1808&gt;=4,V1808&gt;=4),"Loyal", IF(U1808&lt;=2,"At Risk", IF(W1808&gt;=4,"Potential Loyalist","Others"))))</f>
        <v>Others</v>
      </c>
    </row>
    <row r="1809" spans="1:25">
      <c r="A1809" t="s">
        <v>2075</v>
      </c>
      <c r="B1809">
        <v>34</v>
      </c>
      <c r="C1809" t="s">
        <v>19</v>
      </c>
      <c r="D1809" t="s">
        <v>25</v>
      </c>
      <c r="E1809" s="6" t="s">
        <v>13879</v>
      </c>
      <c r="F1809" t="s">
        <v>60</v>
      </c>
      <c r="G1809">
        <v>5</v>
      </c>
      <c r="H1809">
        <v>3</v>
      </c>
      <c r="I1809">
        <v>56</v>
      </c>
      <c r="J1809">
        <v>2</v>
      </c>
      <c r="K1809">
        <v>216.38</v>
      </c>
      <c r="L1809" t="str">
        <f t="shared" si="168"/>
        <v/>
      </c>
      <c r="M1809">
        <v>4</v>
      </c>
      <c r="N1809" t="str">
        <f t="shared" si="169"/>
        <v/>
      </c>
      <c r="O1809">
        <v>117</v>
      </c>
      <c r="P1809" s="11">
        <v>0.6</v>
      </c>
      <c r="Q1809" s="11">
        <v>3.5714285714285698E-2</v>
      </c>
      <c r="R1809" s="12">
        <v>54.094999999999999</v>
      </c>
      <c r="S1809" t="s">
        <v>22</v>
      </c>
      <c r="T1809">
        <v>0</v>
      </c>
      <c r="U1809">
        <f t="shared" si="170"/>
        <v>1</v>
      </c>
      <c r="V1809">
        <f t="shared" si="171"/>
        <v>1</v>
      </c>
      <c r="W1809">
        <f t="shared" si="172"/>
        <v>3</v>
      </c>
      <c r="X1809" t="str">
        <f t="shared" si="173"/>
        <v>113</v>
      </c>
      <c r="Y1809" t="str">
        <f>IF(Table1[[#This Row],[RFM_Score]]="555","Champion", IF(AND(J1809&gt;=4,V1809&gt;=4),"Loyal", IF(U1809&lt;=2,"At Risk", IF(W1809&gt;=4,"Potential Loyalist","Others"))))</f>
        <v>At Risk</v>
      </c>
    </row>
    <row r="1810" spans="1:25">
      <c r="A1810" t="s">
        <v>2174</v>
      </c>
      <c r="B1810">
        <v>53</v>
      </c>
      <c r="C1810" t="s">
        <v>24</v>
      </c>
      <c r="D1810" t="s">
        <v>25</v>
      </c>
      <c r="E1810" s="6" t="s">
        <v>13880</v>
      </c>
      <c r="F1810" t="s">
        <v>21</v>
      </c>
      <c r="G1810">
        <v>2</v>
      </c>
      <c r="H1810">
        <v>1</v>
      </c>
      <c r="I1810">
        <v>62</v>
      </c>
      <c r="J1810">
        <v>0</v>
      </c>
      <c r="K1810">
        <v>215.77</v>
      </c>
      <c r="L1810" t="str">
        <f t="shared" si="168"/>
        <v/>
      </c>
      <c r="M1810">
        <v>4</v>
      </c>
      <c r="N1810" t="str">
        <f t="shared" si="169"/>
        <v/>
      </c>
      <c r="O1810">
        <v>10</v>
      </c>
      <c r="P1810" s="11">
        <v>0.5</v>
      </c>
      <c r="Q1810" s="11">
        <v>0</v>
      </c>
      <c r="R1810" s="12">
        <v>53.942500000000003</v>
      </c>
      <c r="S1810" t="s">
        <v>22</v>
      </c>
      <c r="T1810">
        <v>0</v>
      </c>
      <c r="U1810">
        <f t="shared" si="170"/>
        <v>5</v>
      </c>
      <c r="V1810">
        <f t="shared" si="171"/>
        <v>1</v>
      </c>
      <c r="W1810">
        <f t="shared" si="172"/>
        <v>3</v>
      </c>
      <c r="X1810" t="str">
        <f t="shared" si="173"/>
        <v>513</v>
      </c>
      <c r="Y1810" t="str">
        <f>IF(Table1[[#This Row],[RFM_Score]]="555","Champion", IF(AND(J1810&gt;=4,V1810&gt;=4),"Loyal", IF(U1810&lt;=2,"At Risk", IF(W1810&gt;=4,"Potential Loyalist","Others"))))</f>
        <v>Others</v>
      </c>
    </row>
    <row r="1811" spans="1:25">
      <c r="A1811" t="s">
        <v>4083</v>
      </c>
      <c r="B1811">
        <v>43</v>
      </c>
      <c r="C1811" t="s">
        <v>24</v>
      </c>
      <c r="D1811" t="s">
        <v>25</v>
      </c>
      <c r="E1811" s="6" t="s">
        <v>13881</v>
      </c>
      <c r="F1811" t="s">
        <v>62</v>
      </c>
      <c r="G1811">
        <v>2</v>
      </c>
      <c r="H1811">
        <v>1</v>
      </c>
      <c r="I1811">
        <v>53</v>
      </c>
      <c r="J1811">
        <v>2</v>
      </c>
      <c r="K1811">
        <v>214.7</v>
      </c>
      <c r="L1811" t="str">
        <f t="shared" si="168"/>
        <v/>
      </c>
      <c r="M1811">
        <v>4</v>
      </c>
      <c r="N1811" t="str">
        <f t="shared" si="169"/>
        <v/>
      </c>
      <c r="O1811">
        <v>2</v>
      </c>
      <c r="P1811" s="11">
        <v>0.5</v>
      </c>
      <c r="Q1811" s="11">
        <v>3.7735849056603703E-2</v>
      </c>
      <c r="R1811" s="12">
        <v>53.674999999999997</v>
      </c>
      <c r="S1811" t="s">
        <v>22</v>
      </c>
      <c r="T1811">
        <v>0</v>
      </c>
      <c r="U1811">
        <f t="shared" si="170"/>
        <v>5</v>
      </c>
      <c r="V1811">
        <f t="shared" si="171"/>
        <v>1</v>
      </c>
      <c r="W1811">
        <f t="shared" si="172"/>
        <v>3</v>
      </c>
      <c r="X1811" t="str">
        <f t="shared" si="173"/>
        <v>513</v>
      </c>
      <c r="Y1811" t="str">
        <f>IF(Table1[[#This Row],[RFM_Score]]="555","Champion", IF(AND(J1811&gt;=4,V1811&gt;=4),"Loyal", IF(U1811&lt;=2,"At Risk", IF(W1811&gt;=4,"Potential Loyalist","Others"))))</f>
        <v>Others</v>
      </c>
    </row>
    <row r="1812" spans="1:25">
      <c r="A1812" t="s">
        <v>1749</v>
      </c>
      <c r="B1812">
        <v>18</v>
      </c>
      <c r="C1812" t="s">
        <v>19</v>
      </c>
      <c r="D1812" t="s">
        <v>25</v>
      </c>
      <c r="E1812" s="6" t="s">
        <v>13882</v>
      </c>
      <c r="F1812" t="s">
        <v>21</v>
      </c>
      <c r="G1812">
        <v>3</v>
      </c>
      <c r="H1812">
        <v>0</v>
      </c>
      <c r="I1812">
        <v>45</v>
      </c>
      <c r="J1812">
        <v>2</v>
      </c>
      <c r="K1812">
        <v>213.52</v>
      </c>
      <c r="L1812" t="str">
        <f t="shared" si="168"/>
        <v/>
      </c>
      <c r="M1812">
        <v>4</v>
      </c>
      <c r="N1812" t="str">
        <f t="shared" si="169"/>
        <v/>
      </c>
      <c r="O1812">
        <v>83</v>
      </c>
      <c r="P1812" s="11">
        <v>0</v>
      </c>
      <c r="Q1812" s="11">
        <v>4.4444444444444398E-2</v>
      </c>
      <c r="R1812" s="12">
        <v>53.38</v>
      </c>
      <c r="S1812" t="s">
        <v>22</v>
      </c>
      <c r="T1812">
        <v>0</v>
      </c>
      <c r="U1812">
        <f t="shared" si="170"/>
        <v>2</v>
      </c>
      <c r="V1812">
        <f t="shared" si="171"/>
        <v>1</v>
      </c>
      <c r="W1812">
        <f t="shared" si="172"/>
        <v>3</v>
      </c>
      <c r="X1812" t="str">
        <f t="shared" si="173"/>
        <v>213</v>
      </c>
      <c r="Y1812" t="str">
        <f>IF(Table1[[#This Row],[RFM_Score]]="555","Champion", IF(AND(J1812&gt;=4,V1812&gt;=4),"Loyal", IF(U1812&lt;=2,"At Risk", IF(W1812&gt;=4,"Potential Loyalist","Others"))))</f>
        <v>At Risk</v>
      </c>
    </row>
    <row r="1813" spans="1:25">
      <c r="A1813" t="s">
        <v>553</v>
      </c>
      <c r="B1813">
        <v>41</v>
      </c>
      <c r="C1813" t="s">
        <v>19</v>
      </c>
      <c r="D1813" t="s">
        <v>46</v>
      </c>
      <c r="E1813" s="6" t="s">
        <v>13883</v>
      </c>
      <c r="F1813" t="s">
        <v>30</v>
      </c>
      <c r="G1813">
        <v>4</v>
      </c>
      <c r="H1813">
        <v>0</v>
      </c>
      <c r="I1813">
        <v>60</v>
      </c>
      <c r="J1813">
        <v>4</v>
      </c>
      <c r="K1813">
        <v>213.49</v>
      </c>
      <c r="L1813" t="str">
        <f t="shared" si="168"/>
        <v/>
      </c>
      <c r="M1813">
        <v>4</v>
      </c>
      <c r="N1813" t="str">
        <f t="shared" si="169"/>
        <v/>
      </c>
      <c r="O1813">
        <v>13</v>
      </c>
      <c r="P1813" s="11">
        <v>0</v>
      </c>
      <c r="Q1813" s="11">
        <v>6.6666666666666596E-2</v>
      </c>
      <c r="R1813" s="12">
        <v>53.372500000000002</v>
      </c>
      <c r="S1813" t="s">
        <v>22</v>
      </c>
      <c r="T1813">
        <v>0</v>
      </c>
      <c r="U1813">
        <f t="shared" si="170"/>
        <v>5</v>
      </c>
      <c r="V1813">
        <f t="shared" si="171"/>
        <v>1</v>
      </c>
      <c r="W1813">
        <f t="shared" si="172"/>
        <v>3</v>
      </c>
      <c r="X1813" t="str">
        <f t="shared" si="173"/>
        <v>513</v>
      </c>
      <c r="Y1813" t="str">
        <f>IF(Table1[[#This Row],[RFM_Score]]="555","Champion", IF(AND(J1813&gt;=4,V1813&gt;=4),"Loyal", IF(U1813&lt;=2,"At Risk", IF(W1813&gt;=4,"Potential Loyalist","Others"))))</f>
        <v>Others</v>
      </c>
    </row>
    <row r="1814" spans="1:25">
      <c r="A1814" t="s">
        <v>8256</v>
      </c>
      <c r="B1814">
        <v>19</v>
      </c>
      <c r="C1814" t="s">
        <v>19</v>
      </c>
      <c r="D1814" t="s">
        <v>25</v>
      </c>
      <c r="E1814" s="6" t="s">
        <v>13884</v>
      </c>
      <c r="F1814" t="s">
        <v>62</v>
      </c>
      <c r="G1814">
        <v>7</v>
      </c>
      <c r="H1814">
        <v>2</v>
      </c>
      <c r="I1814">
        <v>50</v>
      </c>
      <c r="J1814">
        <v>1</v>
      </c>
      <c r="K1814">
        <v>213.28</v>
      </c>
      <c r="L1814" t="str">
        <f t="shared" si="168"/>
        <v/>
      </c>
      <c r="M1814">
        <v>4</v>
      </c>
      <c r="N1814" t="str">
        <f t="shared" si="169"/>
        <v/>
      </c>
      <c r="O1814">
        <v>5</v>
      </c>
      <c r="P1814" s="11">
        <v>0.28571428571428498</v>
      </c>
      <c r="Q1814" s="11">
        <v>0.02</v>
      </c>
      <c r="R1814" s="12">
        <v>53.32</v>
      </c>
      <c r="S1814" t="s">
        <v>22</v>
      </c>
      <c r="T1814">
        <v>0</v>
      </c>
      <c r="U1814">
        <f t="shared" si="170"/>
        <v>5</v>
      </c>
      <c r="V1814">
        <f t="shared" si="171"/>
        <v>1</v>
      </c>
      <c r="W1814">
        <f t="shared" si="172"/>
        <v>3</v>
      </c>
      <c r="X1814" t="str">
        <f t="shared" si="173"/>
        <v>513</v>
      </c>
      <c r="Y1814" t="str">
        <f>IF(Table1[[#This Row],[RFM_Score]]="555","Champion", IF(AND(J1814&gt;=4,V1814&gt;=4),"Loyal", IF(U1814&lt;=2,"At Risk", IF(W1814&gt;=4,"Potential Loyalist","Others"))))</f>
        <v>Others</v>
      </c>
    </row>
    <row r="1815" spans="1:25">
      <c r="A1815" t="s">
        <v>3310</v>
      </c>
      <c r="B1815">
        <v>43</v>
      </c>
      <c r="C1815" t="s">
        <v>19</v>
      </c>
      <c r="D1815" t="s">
        <v>41</v>
      </c>
      <c r="E1815" s="6" t="s">
        <v>13885</v>
      </c>
      <c r="F1815" t="s">
        <v>26</v>
      </c>
      <c r="G1815">
        <v>1</v>
      </c>
      <c r="H1815">
        <v>1</v>
      </c>
      <c r="I1815">
        <v>50</v>
      </c>
      <c r="J1815">
        <v>2</v>
      </c>
      <c r="K1815">
        <v>213.19</v>
      </c>
      <c r="L1815" t="str">
        <f t="shared" si="168"/>
        <v/>
      </c>
      <c r="M1815">
        <v>4</v>
      </c>
      <c r="N1815" t="str">
        <f t="shared" si="169"/>
        <v/>
      </c>
      <c r="O1815">
        <v>9</v>
      </c>
      <c r="P1815" s="11">
        <v>1</v>
      </c>
      <c r="Q1815" s="11">
        <v>0.04</v>
      </c>
      <c r="R1815" s="12">
        <v>53.297499999999999</v>
      </c>
      <c r="S1815" t="s">
        <v>22</v>
      </c>
      <c r="T1815">
        <v>0</v>
      </c>
      <c r="U1815">
        <f t="shared" si="170"/>
        <v>5</v>
      </c>
      <c r="V1815">
        <f t="shared" si="171"/>
        <v>1</v>
      </c>
      <c r="W1815">
        <f t="shared" si="172"/>
        <v>3</v>
      </c>
      <c r="X1815" t="str">
        <f t="shared" si="173"/>
        <v>513</v>
      </c>
      <c r="Y1815" t="str">
        <f>IF(Table1[[#This Row],[RFM_Score]]="555","Champion", IF(AND(J1815&gt;=4,V1815&gt;=4),"Loyal", IF(U1815&lt;=2,"At Risk", IF(W1815&gt;=4,"Potential Loyalist","Others"))))</f>
        <v>Others</v>
      </c>
    </row>
    <row r="1816" spans="1:25">
      <c r="A1816" t="s">
        <v>3838</v>
      </c>
      <c r="B1816">
        <v>18</v>
      </c>
      <c r="C1816" t="s">
        <v>24</v>
      </c>
      <c r="D1816" t="s">
        <v>25</v>
      </c>
      <c r="E1816" s="6" t="s">
        <v>13886</v>
      </c>
      <c r="F1816" t="s">
        <v>26</v>
      </c>
      <c r="G1816">
        <v>2</v>
      </c>
      <c r="H1816">
        <v>0</v>
      </c>
      <c r="I1816">
        <v>44</v>
      </c>
      <c r="J1816">
        <v>4</v>
      </c>
      <c r="K1816">
        <v>213.17</v>
      </c>
      <c r="L1816" t="str">
        <f t="shared" si="168"/>
        <v/>
      </c>
      <c r="M1816">
        <v>4</v>
      </c>
      <c r="N1816" t="str">
        <f t="shared" si="169"/>
        <v/>
      </c>
      <c r="O1816">
        <v>21</v>
      </c>
      <c r="P1816" s="11">
        <v>0</v>
      </c>
      <c r="Q1816" s="11">
        <v>9.0909090909090898E-2</v>
      </c>
      <c r="R1816" s="12">
        <v>53.292499999999997</v>
      </c>
      <c r="S1816" t="s">
        <v>22</v>
      </c>
      <c r="T1816">
        <v>0</v>
      </c>
      <c r="U1816">
        <f t="shared" si="170"/>
        <v>4</v>
      </c>
      <c r="V1816">
        <f t="shared" si="171"/>
        <v>1</v>
      </c>
      <c r="W1816">
        <f t="shared" si="172"/>
        <v>3</v>
      </c>
      <c r="X1816" t="str">
        <f t="shared" si="173"/>
        <v>413</v>
      </c>
      <c r="Y1816" t="str">
        <f>IF(Table1[[#This Row],[RFM_Score]]="555","Champion", IF(AND(J1816&gt;=4,V1816&gt;=4),"Loyal", IF(U1816&lt;=2,"At Risk", IF(W1816&gt;=4,"Potential Loyalist","Others"))))</f>
        <v>Others</v>
      </c>
    </row>
    <row r="1817" spans="1:25">
      <c r="A1817" t="s">
        <v>7723</v>
      </c>
      <c r="B1817">
        <v>29</v>
      </c>
      <c r="C1817" t="s">
        <v>19</v>
      </c>
      <c r="D1817" t="s">
        <v>49</v>
      </c>
      <c r="E1817" s="6" t="s">
        <v>13887</v>
      </c>
      <c r="F1817" t="s">
        <v>37</v>
      </c>
      <c r="G1817">
        <v>4</v>
      </c>
      <c r="H1817">
        <v>1</v>
      </c>
      <c r="I1817">
        <v>63</v>
      </c>
      <c r="J1817">
        <v>1</v>
      </c>
      <c r="K1817">
        <v>213</v>
      </c>
      <c r="L1817" t="str">
        <f t="shared" si="168"/>
        <v/>
      </c>
      <c r="M1817">
        <v>4</v>
      </c>
      <c r="N1817" t="str">
        <f t="shared" si="169"/>
        <v/>
      </c>
      <c r="O1817">
        <v>24</v>
      </c>
      <c r="P1817" s="11">
        <v>0.25</v>
      </c>
      <c r="Q1817" s="11">
        <v>1.5873015873015799E-2</v>
      </c>
      <c r="R1817" s="12">
        <v>53.25</v>
      </c>
      <c r="S1817" t="s">
        <v>22</v>
      </c>
      <c r="T1817">
        <v>0</v>
      </c>
      <c r="U1817">
        <f t="shared" si="170"/>
        <v>4</v>
      </c>
      <c r="V1817">
        <f t="shared" si="171"/>
        <v>1</v>
      </c>
      <c r="W1817">
        <f t="shared" si="172"/>
        <v>3</v>
      </c>
      <c r="X1817" t="str">
        <f t="shared" si="173"/>
        <v>413</v>
      </c>
      <c r="Y1817" t="str">
        <f>IF(Table1[[#This Row],[RFM_Score]]="555","Champion", IF(AND(J1817&gt;=4,V1817&gt;=4),"Loyal", IF(U1817&lt;=2,"At Risk", IF(W1817&gt;=4,"Potential Loyalist","Others"))))</f>
        <v>Others</v>
      </c>
    </row>
    <row r="1818" spans="1:25">
      <c r="A1818" t="s">
        <v>6265</v>
      </c>
      <c r="B1818">
        <v>44</v>
      </c>
      <c r="C1818" t="s">
        <v>19</v>
      </c>
      <c r="D1818" t="s">
        <v>29</v>
      </c>
      <c r="E1818" s="6" t="s">
        <v>13888</v>
      </c>
      <c r="F1818" t="s">
        <v>21</v>
      </c>
      <c r="G1818">
        <v>3</v>
      </c>
      <c r="H1818">
        <v>0</v>
      </c>
      <c r="I1818">
        <v>46</v>
      </c>
      <c r="J1818">
        <v>0</v>
      </c>
      <c r="K1818">
        <v>211.63</v>
      </c>
      <c r="L1818" t="str">
        <f t="shared" si="168"/>
        <v/>
      </c>
      <c r="M1818">
        <v>4</v>
      </c>
      <c r="N1818" t="str">
        <f t="shared" si="169"/>
        <v/>
      </c>
      <c r="O1818">
        <v>4</v>
      </c>
      <c r="P1818" s="11">
        <v>0</v>
      </c>
      <c r="Q1818" s="11">
        <v>0</v>
      </c>
      <c r="R1818" s="12">
        <v>52.907499999999999</v>
      </c>
      <c r="S1818" t="s">
        <v>22</v>
      </c>
      <c r="T1818">
        <v>0</v>
      </c>
      <c r="U1818">
        <f t="shared" si="170"/>
        <v>5</v>
      </c>
      <c r="V1818">
        <f t="shared" si="171"/>
        <v>1</v>
      </c>
      <c r="W1818">
        <f t="shared" si="172"/>
        <v>3</v>
      </c>
      <c r="X1818" t="str">
        <f t="shared" si="173"/>
        <v>513</v>
      </c>
      <c r="Y1818" t="str">
        <f>IF(Table1[[#This Row],[RFM_Score]]="555","Champion", IF(AND(J1818&gt;=4,V1818&gt;=4),"Loyal", IF(U1818&lt;=2,"At Risk", IF(W1818&gt;=4,"Potential Loyalist","Others"))))</f>
        <v>Others</v>
      </c>
    </row>
    <row r="1819" spans="1:25">
      <c r="A1819" t="s">
        <v>9193</v>
      </c>
      <c r="B1819">
        <v>38</v>
      </c>
      <c r="C1819" t="s">
        <v>24</v>
      </c>
      <c r="D1819" t="s">
        <v>20</v>
      </c>
      <c r="E1819" s="6" t="s">
        <v>13889</v>
      </c>
      <c r="F1819" t="s">
        <v>37</v>
      </c>
      <c r="G1819">
        <v>5</v>
      </c>
      <c r="H1819">
        <v>1</v>
      </c>
      <c r="I1819">
        <v>64</v>
      </c>
      <c r="J1819">
        <v>3</v>
      </c>
      <c r="K1819">
        <v>210.54</v>
      </c>
      <c r="L1819" t="str">
        <f t="shared" si="168"/>
        <v/>
      </c>
      <c r="M1819">
        <v>4</v>
      </c>
      <c r="N1819" t="str">
        <f t="shared" si="169"/>
        <v/>
      </c>
      <c r="O1819">
        <v>28</v>
      </c>
      <c r="P1819" s="11">
        <v>0.2</v>
      </c>
      <c r="Q1819" s="11">
        <v>4.6875E-2</v>
      </c>
      <c r="R1819" s="12">
        <v>52.634999999999998</v>
      </c>
      <c r="S1819" t="s">
        <v>22</v>
      </c>
      <c r="T1819">
        <v>0</v>
      </c>
      <c r="U1819">
        <f t="shared" si="170"/>
        <v>4</v>
      </c>
      <c r="V1819">
        <f t="shared" si="171"/>
        <v>1</v>
      </c>
      <c r="W1819">
        <f t="shared" si="172"/>
        <v>3</v>
      </c>
      <c r="X1819" t="str">
        <f t="shared" si="173"/>
        <v>413</v>
      </c>
      <c r="Y1819" t="str">
        <f>IF(Table1[[#This Row],[RFM_Score]]="555","Champion", IF(AND(J1819&gt;=4,V1819&gt;=4),"Loyal", IF(U1819&lt;=2,"At Risk", IF(W1819&gt;=4,"Potential Loyalist","Others"))))</f>
        <v>Others</v>
      </c>
    </row>
    <row r="1820" spans="1:25">
      <c r="A1820" t="s">
        <v>10129</v>
      </c>
      <c r="B1820">
        <v>18</v>
      </c>
      <c r="C1820" t="s">
        <v>19</v>
      </c>
      <c r="D1820" t="s">
        <v>25</v>
      </c>
      <c r="E1820" s="6" t="s">
        <v>13890</v>
      </c>
      <c r="F1820" t="s">
        <v>26</v>
      </c>
      <c r="G1820">
        <v>4</v>
      </c>
      <c r="H1820">
        <v>1</v>
      </c>
      <c r="I1820">
        <v>47</v>
      </c>
      <c r="J1820">
        <v>3</v>
      </c>
      <c r="K1820">
        <v>210.52</v>
      </c>
      <c r="L1820" t="str">
        <f t="shared" si="168"/>
        <v/>
      </c>
      <c r="M1820">
        <v>4</v>
      </c>
      <c r="N1820" t="str">
        <f t="shared" si="169"/>
        <v/>
      </c>
      <c r="O1820">
        <v>16</v>
      </c>
      <c r="P1820" s="11">
        <v>0.25</v>
      </c>
      <c r="Q1820" s="11">
        <v>6.3829787234042507E-2</v>
      </c>
      <c r="R1820" s="12">
        <v>52.63</v>
      </c>
      <c r="S1820" t="s">
        <v>22</v>
      </c>
      <c r="T1820">
        <v>0</v>
      </c>
      <c r="U1820">
        <f t="shared" si="170"/>
        <v>5</v>
      </c>
      <c r="V1820">
        <f t="shared" si="171"/>
        <v>1</v>
      </c>
      <c r="W1820">
        <f t="shared" si="172"/>
        <v>3</v>
      </c>
      <c r="X1820" t="str">
        <f t="shared" si="173"/>
        <v>513</v>
      </c>
      <c r="Y1820" t="str">
        <f>IF(Table1[[#This Row],[RFM_Score]]="555","Champion", IF(AND(J1820&gt;=4,V1820&gt;=4),"Loyal", IF(U1820&lt;=2,"At Risk", IF(W1820&gt;=4,"Potential Loyalist","Others"))))</f>
        <v>Others</v>
      </c>
    </row>
    <row r="1821" spans="1:25">
      <c r="A1821" t="s">
        <v>3836</v>
      </c>
      <c r="B1821">
        <v>22</v>
      </c>
      <c r="C1821" t="s">
        <v>19</v>
      </c>
      <c r="D1821" t="s">
        <v>29</v>
      </c>
      <c r="E1821" s="6" t="s">
        <v>13891</v>
      </c>
      <c r="F1821" t="s">
        <v>21</v>
      </c>
      <c r="G1821">
        <v>4</v>
      </c>
      <c r="H1821">
        <v>1</v>
      </c>
      <c r="I1821">
        <v>52</v>
      </c>
      <c r="J1821">
        <v>5</v>
      </c>
      <c r="K1821">
        <v>210.24</v>
      </c>
      <c r="L1821" t="str">
        <f t="shared" si="168"/>
        <v/>
      </c>
      <c r="M1821">
        <v>4</v>
      </c>
      <c r="N1821" t="str">
        <f t="shared" si="169"/>
        <v/>
      </c>
      <c r="O1821">
        <v>18</v>
      </c>
      <c r="P1821" s="11">
        <v>0.25</v>
      </c>
      <c r="Q1821" s="11">
        <v>9.6153846153846104E-2</v>
      </c>
      <c r="R1821" s="12">
        <v>52.56</v>
      </c>
      <c r="S1821" t="s">
        <v>22</v>
      </c>
      <c r="T1821">
        <v>0</v>
      </c>
      <c r="U1821">
        <f t="shared" si="170"/>
        <v>5</v>
      </c>
      <c r="V1821">
        <f t="shared" si="171"/>
        <v>1</v>
      </c>
      <c r="W1821">
        <f t="shared" si="172"/>
        <v>3</v>
      </c>
      <c r="X1821" t="str">
        <f t="shared" si="173"/>
        <v>513</v>
      </c>
      <c r="Y1821" t="str">
        <f>IF(Table1[[#This Row],[RFM_Score]]="555","Champion", IF(AND(J1821&gt;=4,V1821&gt;=4),"Loyal", IF(U1821&lt;=2,"At Risk", IF(W1821&gt;=4,"Potential Loyalist","Others"))))</f>
        <v>Others</v>
      </c>
    </row>
    <row r="1822" spans="1:25">
      <c r="A1822" t="s">
        <v>6817</v>
      </c>
      <c r="B1822">
        <v>49</v>
      </c>
      <c r="C1822" t="s">
        <v>24</v>
      </c>
      <c r="D1822" t="s">
        <v>35</v>
      </c>
      <c r="E1822" s="6" t="s">
        <v>13892</v>
      </c>
      <c r="F1822" t="s">
        <v>30</v>
      </c>
      <c r="G1822">
        <v>1</v>
      </c>
      <c r="H1822">
        <v>0</v>
      </c>
      <c r="I1822">
        <v>52</v>
      </c>
      <c r="J1822">
        <v>0</v>
      </c>
      <c r="K1822">
        <v>210.19</v>
      </c>
      <c r="L1822" t="str">
        <f t="shared" si="168"/>
        <v/>
      </c>
      <c r="M1822">
        <v>4</v>
      </c>
      <c r="N1822" t="str">
        <f t="shared" si="169"/>
        <v/>
      </c>
      <c r="O1822">
        <v>158</v>
      </c>
      <c r="P1822" s="11">
        <v>0</v>
      </c>
      <c r="Q1822" s="11">
        <v>0</v>
      </c>
      <c r="R1822" s="12">
        <v>52.547499999999999</v>
      </c>
      <c r="S1822" t="s">
        <v>22</v>
      </c>
      <c r="T1822">
        <v>0</v>
      </c>
      <c r="U1822">
        <f t="shared" si="170"/>
        <v>1</v>
      </c>
      <c r="V1822">
        <f t="shared" si="171"/>
        <v>1</v>
      </c>
      <c r="W1822">
        <f t="shared" si="172"/>
        <v>3</v>
      </c>
      <c r="X1822" t="str">
        <f t="shared" si="173"/>
        <v>113</v>
      </c>
      <c r="Y1822" t="str">
        <f>IF(Table1[[#This Row],[RFM_Score]]="555","Champion", IF(AND(J1822&gt;=4,V1822&gt;=4),"Loyal", IF(U1822&lt;=2,"At Risk", IF(W1822&gt;=4,"Potential Loyalist","Others"))))</f>
        <v>At Risk</v>
      </c>
    </row>
    <row r="1823" spans="1:25">
      <c r="A1823" t="s">
        <v>2959</v>
      </c>
      <c r="B1823">
        <v>32</v>
      </c>
      <c r="C1823" t="s">
        <v>19</v>
      </c>
      <c r="D1823" t="s">
        <v>25</v>
      </c>
      <c r="E1823" s="6" t="s">
        <v>13893</v>
      </c>
      <c r="F1823" t="s">
        <v>30</v>
      </c>
      <c r="G1823">
        <v>3</v>
      </c>
      <c r="H1823">
        <v>0</v>
      </c>
      <c r="I1823">
        <v>47</v>
      </c>
      <c r="J1823">
        <v>3</v>
      </c>
      <c r="K1823">
        <v>209.19</v>
      </c>
      <c r="L1823" t="str">
        <f t="shared" si="168"/>
        <v/>
      </c>
      <c r="M1823">
        <v>4</v>
      </c>
      <c r="N1823" t="str">
        <f t="shared" si="169"/>
        <v/>
      </c>
      <c r="O1823">
        <v>7</v>
      </c>
      <c r="P1823" s="11">
        <v>0</v>
      </c>
      <c r="Q1823" s="11">
        <v>6.3829787234042507E-2</v>
      </c>
      <c r="R1823" s="12">
        <v>52.297499999999999</v>
      </c>
      <c r="S1823" t="s">
        <v>22</v>
      </c>
      <c r="T1823">
        <v>0</v>
      </c>
      <c r="U1823">
        <f t="shared" si="170"/>
        <v>5</v>
      </c>
      <c r="V1823">
        <f t="shared" si="171"/>
        <v>1</v>
      </c>
      <c r="W1823">
        <f t="shared" si="172"/>
        <v>3</v>
      </c>
      <c r="X1823" t="str">
        <f t="shared" si="173"/>
        <v>513</v>
      </c>
      <c r="Y1823" t="str">
        <f>IF(Table1[[#This Row],[RFM_Score]]="555","Champion", IF(AND(J1823&gt;=4,V1823&gt;=4),"Loyal", IF(U1823&lt;=2,"At Risk", IF(W1823&gt;=4,"Potential Loyalist","Others"))))</f>
        <v>Others</v>
      </c>
    </row>
    <row r="1824" spans="1:25">
      <c r="A1824" t="s">
        <v>1998</v>
      </c>
      <c r="B1824">
        <v>38</v>
      </c>
      <c r="C1824" t="s">
        <v>24</v>
      </c>
      <c r="D1824" t="s">
        <v>25</v>
      </c>
      <c r="E1824" s="6" t="s">
        <v>13894</v>
      </c>
      <c r="F1824" t="s">
        <v>26</v>
      </c>
      <c r="G1824">
        <v>10</v>
      </c>
      <c r="H1824">
        <v>3</v>
      </c>
      <c r="I1824">
        <v>52</v>
      </c>
      <c r="J1824">
        <v>6</v>
      </c>
      <c r="K1824">
        <v>209.18</v>
      </c>
      <c r="L1824" t="str">
        <f t="shared" si="168"/>
        <v/>
      </c>
      <c r="M1824">
        <v>4</v>
      </c>
      <c r="N1824" t="str">
        <f t="shared" si="169"/>
        <v/>
      </c>
      <c r="O1824">
        <v>42</v>
      </c>
      <c r="P1824" s="11">
        <v>0.3</v>
      </c>
      <c r="Q1824" s="11">
        <v>0.115384615384615</v>
      </c>
      <c r="R1824" s="12">
        <v>52.295000000000002</v>
      </c>
      <c r="S1824" t="s">
        <v>22</v>
      </c>
      <c r="T1824">
        <v>0</v>
      </c>
      <c r="U1824">
        <f t="shared" si="170"/>
        <v>3</v>
      </c>
      <c r="V1824">
        <f t="shared" si="171"/>
        <v>1</v>
      </c>
      <c r="W1824">
        <f t="shared" si="172"/>
        <v>3</v>
      </c>
      <c r="X1824" t="str">
        <f t="shared" si="173"/>
        <v>313</v>
      </c>
      <c r="Y1824" t="str">
        <f>IF(Table1[[#This Row],[RFM_Score]]="555","Champion", IF(AND(J1824&gt;=4,V1824&gt;=4),"Loyal", IF(U1824&lt;=2,"At Risk", IF(W1824&gt;=4,"Potential Loyalist","Others"))))</f>
        <v>Others</v>
      </c>
    </row>
    <row r="1825" spans="1:25">
      <c r="A1825" t="s">
        <v>9176</v>
      </c>
      <c r="B1825">
        <v>44</v>
      </c>
      <c r="C1825" t="s">
        <v>24</v>
      </c>
      <c r="D1825" t="s">
        <v>35</v>
      </c>
      <c r="E1825" s="6" t="s">
        <v>13895</v>
      </c>
      <c r="F1825" t="s">
        <v>30</v>
      </c>
      <c r="G1825">
        <v>4</v>
      </c>
      <c r="H1825">
        <v>0</v>
      </c>
      <c r="I1825">
        <v>38</v>
      </c>
      <c r="J1825">
        <v>3</v>
      </c>
      <c r="K1825">
        <v>207.38</v>
      </c>
      <c r="L1825" t="str">
        <f t="shared" si="168"/>
        <v/>
      </c>
      <c r="M1825">
        <v>4</v>
      </c>
      <c r="N1825" t="str">
        <f t="shared" si="169"/>
        <v/>
      </c>
      <c r="O1825">
        <v>1</v>
      </c>
      <c r="P1825" s="11">
        <v>0</v>
      </c>
      <c r="Q1825" s="11">
        <v>7.8947368421052599E-2</v>
      </c>
      <c r="R1825" s="12">
        <v>51.844999999999999</v>
      </c>
      <c r="S1825" t="s">
        <v>22</v>
      </c>
      <c r="T1825">
        <v>1</v>
      </c>
      <c r="U1825">
        <f t="shared" si="170"/>
        <v>5</v>
      </c>
      <c r="V1825">
        <f t="shared" si="171"/>
        <v>1</v>
      </c>
      <c r="W1825">
        <f t="shared" si="172"/>
        <v>3</v>
      </c>
      <c r="X1825" t="str">
        <f t="shared" si="173"/>
        <v>513</v>
      </c>
      <c r="Y1825" t="str">
        <f>IF(Table1[[#This Row],[RFM_Score]]="555","Champion", IF(AND(J1825&gt;=4,V1825&gt;=4),"Loyal", IF(U1825&lt;=2,"At Risk", IF(W1825&gt;=4,"Potential Loyalist","Others"))))</f>
        <v>Others</v>
      </c>
    </row>
    <row r="1826" spans="1:25">
      <c r="A1826" t="s">
        <v>7595</v>
      </c>
      <c r="B1826">
        <v>24</v>
      </c>
      <c r="C1826" t="s">
        <v>24</v>
      </c>
      <c r="D1826" t="s">
        <v>41</v>
      </c>
      <c r="E1826" s="6" t="s">
        <v>13896</v>
      </c>
      <c r="F1826" t="s">
        <v>62</v>
      </c>
      <c r="G1826">
        <v>2</v>
      </c>
      <c r="H1826">
        <v>1</v>
      </c>
      <c r="I1826">
        <v>35</v>
      </c>
      <c r="J1826">
        <v>1</v>
      </c>
      <c r="K1826">
        <v>206.51</v>
      </c>
      <c r="L1826" t="str">
        <f t="shared" si="168"/>
        <v/>
      </c>
      <c r="M1826">
        <v>4</v>
      </c>
      <c r="N1826" t="str">
        <f t="shared" si="169"/>
        <v/>
      </c>
      <c r="O1826">
        <v>37</v>
      </c>
      <c r="P1826" s="11">
        <v>0.5</v>
      </c>
      <c r="Q1826" s="11">
        <v>2.8571428571428501E-2</v>
      </c>
      <c r="R1826" s="12">
        <v>51.627499999999998</v>
      </c>
      <c r="S1826" t="s">
        <v>22</v>
      </c>
      <c r="T1826">
        <v>0</v>
      </c>
      <c r="U1826">
        <f t="shared" si="170"/>
        <v>4</v>
      </c>
      <c r="V1826">
        <f t="shared" si="171"/>
        <v>1</v>
      </c>
      <c r="W1826">
        <f t="shared" si="172"/>
        <v>3</v>
      </c>
      <c r="X1826" t="str">
        <f t="shared" si="173"/>
        <v>413</v>
      </c>
      <c r="Y1826" t="str">
        <f>IF(Table1[[#This Row],[RFM_Score]]="555","Champion", IF(AND(J1826&gt;=4,V1826&gt;=4),"Loyal", IF(U1826&lt;=2,"At Risk", IF(W1826&gt;=4,"Potential Loyalist","Others"))))</f>
        <v>Others</v>
      </c>
    </row>
    <row r="1827" spans="1:25">
      <c r="A1827" t="s">
        <v>1228</v>
      </c>
      <c r="B1827">
        <v>18</v>
      </c>
      <c r="C1827" t="s">
        <v>24</v>
      </c>
      <c r="D1827" t="s">
        <v>41</v>
      </c>
      <c r="E1827" s="6" t="s">
        <v>13897</v>
      </c>
      <c r="F1827" t="s">
        <v>26</v>
      </c>
      <c r="G1827">
        <v>5</v>
      </c>
      <c r="H1827">
        <v>2</v>
      </c>
      <c r="I1827">
        <v>72</v>
      </c>
      <c r="J1827">
        <v>3</v>
      </c>
      <c r="K1827">
        <v>206.21</v>
      </c>
      <c r="L1827" t="str">
        <f t="shared" si="168"/>
        <v/>
      </c>
      <c r="M1827">
        <v>4</v>
      </c>
      <c r="N1827" t="str">
        <f t="shared" si="169"/>
        <v/>
      </c>
      <c r="O1827">
        <v>4</v>
      </c>
      <c r="P1827" s="11">
        <v>0.4</v>
      </c>
      <c r="Q1827" s="11">
        <v>4.1666666666666602E-2</v>
      </c>
      <c r="R1827" s="12">
        <v>51.552500000000002</v>
      </c>
      <c r="S1827" t="s">
        <v>22</v>
      </c>
      <c r="T1827">
        <v>0</v>
      </c>
      <c r="U1827">
        <f t="shared" si="170"/>
        <v>5</v>
      </c>
      <c r="V1827">
        <f t="shared" si="171"/>
        <v>1</v>
      </c>
      <c r="W1827">
        <f t="shared" si="172"/>
        <v>3</v>
      </c>
      <c r="X1827" t="str">
        <f t="shared" si="173"/>
        <v>513</v>
      </c>
      <c r="Y1827" t="str">
        <f>IF(Table1[[#This Row],[RFM_Score]]="555","Champion", IF(AND(J1827&gt;=4,V1827&gt;=4),"Loyal", IF(U1827&lt;=2,"At Risk", IF(W1827&gt;=4,"Potential Loyalist","Others"))))</f>
        <v>Others</v>
      </c>
    </row>
    <row r="1828" spans="1:25">
      <c r="A1828" t="s">
        <v>1877</v>
      </c>
      <c r="B1828">
        <v>33</v>
      </c>
      <c r="C1828" t="s">
        <v>19</v>
      </c>
      <c r="D1828" t="s">
        <v>25</v>
      </c>
      <c r="E1828" s="6" t="s">
        <v>13898</v>
      </c>
      <c r="F1828" t="s">
        <v>26</v>
      </c>
      <c r="G1828">
        <v>1</v>
      </c>
      <c r="H1828">
        <v>0</v>
      </c>
      <c r="I1828">
        <v>45</v>
      </c>
      <c r="J1828">
        <v>0</v>
      </c>
      <c r="K1828">
        <v>205.64</v>
      </c>
      <c r="L1828" t="str">
        <f t="shared" si="168"/>
        <v/>
      </c>
      <c r="M1828">
        <v>4</v>
      </c>
      <c r="N1828" t="str">
        <f t="shared" si="169"/>
        <v/>
      </c>
      <c r="O1828">
        <v>28</v>
      </c>
      <c r="P1828" s="11">
        <v>0</v>
      </c>
      <c r="Q1828" s="11">
        <v>0</v>
      </c>
      <c r="R1828" s="12">
        <v>51.41</v>
      </c>
      <c r="S1828" t="s">
        <v>22</v>
      </c>
      <c r="T1828">
        <v>0</v>
      </c>
      <c r="U1828">
        <f t="shared" si="170"/>
        <v>4</v>
      </c>
      <c r="V1828">
        <f t="shared" si="171"/>
        <v>1</v>
      </c>
      <c r="W1828">
        <f t="shared" si="172"/>
        <v>3</v>
      </c>
      <c r="X1828" t="str">
        <f t="shared" si="173"/>
        <v>413</v>
      </c>
      <c r="Y1828" t="str">
        <f>IF(Table1[[#This Row],[RFM_Score]]="555","Champion", IF(AND(J1828&gt;=4,V1828&gt;=4),"Loyal", IF(U1828&lt;=2,"At Risk", IF(W1828&gt;=4,"Potential Loyalist","Others"))))</f>
        <v>Others</v>
      </c>
    </row>
    <row r="1829" spans="1:25">
      <c r="A1829" t="s">
        <v>8974</v>
      </c>
      <c r="B1829">
        <v>61</v>
      </c>
      <c r="C1829" t="s">
        <v>19</v>
      </c>
      <c r="D1829" t="s">
        <v>49</v>
      </c>
      <c r="E1829" s="6" t="s">
        <v>13899</v>
      </c>
      <c r="F1829" t="s">
        <v>26</v>
      </c>
      <c r="G1829">
        <v>8</v>
      </c>
      <c r="H1829">
        <v>4</v>
      </c>
      <c r="I1829">
        <v>51</v>
      </c>
      <c r="J1829">
        <v>1</v>
      </c>
      <c r="K1829">
        <v>204.94</v>
      </c>
      <c r="L1829" t="str">
        <f t="shared" si="168"/>
        <v/>
      </c>
      <c r="M1829">
        <v>4</v>
      </c>
      <c r="N1829" t="str">
        <f t="shared" si="169"/>
        <v/>
      </c>
      <c r="O1829">
        <v>19</v>
      </c>
      <c r="P1829" s="11">
        <v>0.5</v>
      </c>
      <c r="Q1829" s="11">
        <v>1.9607843137254902E-2</v>
      </c>
      <c r="R1829" s="12">
        <v>51.234999999999999</v>
      </c>
      <c r="S1829" t="s">
        <v>22</v>
      </c>
      <c r="T1829">
        <v>0</v>
      </c>
      <c r="U1829">
        <f t="shared" si="170"/>
        <v>5</v>
      </c>
      <c r="V1829">
        <f t="shared" si="171"/>
        <v>1</v>
      </c>
      <c r="W1829">
        <f t="shared" si="172"/>
        <v>3</v>
      </c>
      <c r="X1829" t="str">
        <f t="shared" si="173"/>
        <v>513</v>
      </c>
      <c r="Y1829" t="str">
        <f>IF(Table1[[#This Row],[RFM_Score]]="555","Champion", IF(AND(J1829&gt;=4,V1829&gt;=4),"Loyal", IF(U1829&lt;=2,"At Risk", IF(W1829&gt;=4,"Potential Loyalist","Others"))))</f>
        <v>Others</v>
      </c>
    </row>
    <row r="1830" spans="1:25">
      <c r="A1830" t="s">
        <v>10197</v>
      </c>
      <c r="B1830">
        <v>18</v>
      </c>
      <c r="C1830" t="s">
        <v>24</v>
      </c>
      <c r="D1830" t="s">
        <v>29</v>
      </c>
      <c r="E1830" s="6" t="s">
        <v>13900</v>
      </c>
      <c r="F1830" t="s">
        <v>26</v>
      </c>
      <c r="G1830">
        <v>3</v>
      </c>
      <c r="H1830">
        <v>0</v>
      </c>
      <c r="I1830">
        <v>61</v>
      </c>
      <c r="J1830">
        <v>1</v>
      </c>
      <c r="K1830">
        <v>204.05</v>
      </c>
      <c r="L1830" t="str">
        <f t="shared" si="168"/>
        <v/>
      </c>
      <c r="M1830">
        <v>4</v>
      </c>
      <c r="N1830" t="str">
        <f t="shared" si="169"/>
        <v/>
      </c>
      <c r="O1830">
        <v>4</v>
      </c>
      <c r="P1830" s="11">
        <v>0</v>
      </c>
      <c r="Q1830" s="11">
        <v>1.63934426229508E-2</v>
      </c>
      <c r="R1830" s="12">
        <v>51.012500000000003</v>
      </c>
      <c r="S1830" t="s">
        <v>22</v>
      </c>
      <c r="T1830">
        <v>0</v>
      </c>
      <c r="U1830">
        <f t="shared" si="170"/>
        <v>5</v>
      </c>
      <c r="V1830">
        <f t="shared" si="171"/>
        <v>1</v>
      </c>
      <c r="W1830">
        <f t="shared" si="172"/>
        <v>3</v>
      </c>
      <c r="X1830" t="str">
        <f t="shared" si="173"/>
        <v>513</v>
      </c>
      <c r="Y1830" t="str">
        <f>IF(Table1[[#This Row],[RFM_Score]]="555","Champion", IF(AND(J1830&gt;=4,V1830&gt;=4),"Loyal", IF(U1830&lt;=2,"At Risk", IF(W1830&gt;=4,"Potential Loyalist","Others"))))</f>
        <v>Others</v>
      </c>
    </row>
    <row r="1831" spans="1:25">
      <c r="A1831" t="s">
        <v>5313</v>
      </c>
      <c r="B1831">
        <v>18</v>
      </c>
      <c r="C1831" t="s">
        <v>33</v>
      </c>
      <c r="D1831" t="s">
        <v>41</v>
      </c>
      <c r="E1831" s="6" t="s">
        <v>13901</v>
      </c>
      <c r="F1831" t="s">
        <v>21</v>
      </c>
      <c r="G1831">
        <v>3</v>
      </c>
      <c r="H1831">
        <v>1</v>
      </c>
      <c r="I1831">
        <v>34</v>
      </c>
      <c r="J1831">
        <v>1</v>
      </c>
      <c r="K1831">
        <v>203.39</v>
      </c>
      <c r="L1831" t="str">
        <f t="shared" si="168"/>
        <v/>
      </c>
      <c r="M1831">
        <v>4</v>
      </c>
      <c r="N1831" t="str">
        <f t="shared" si="169"/>
        <v/>
      </c>
      <c r="O1831">
        <v>19</v>
      </c>
      <c r="P1831" s="11">
        <v>0.33333333333333298</v>
      </c>
      <c r="Q1831" s="11">
        <v>2.94117647058823E-2</v>
      </c>
      <c r="R1831" s="12">
        <v>50.847499999999997</v>
      </c>
      <c r="S1831" t="s">
        <v>22</v>
      </c>
      <c r="T1831">
        <v>0</v>
      </c>
      <c r="U1831">
        <f t="shared" si="170"/>
        <v>5</v>
      </c>
      <c r="V1831">
        <f t="shared" si="171"/>
        <v>1</v>
      </c>
      <c r="W1831">
        <f t="shared" si="172"/>
        <v>3</v>
      </c>
      <c r="X1831" t="str">
        <f t="shared" si="173"/>
        <v>513</v>
      </c>
      <c r="Y1831" t="str">
        <f>IF(Table1[[#This Row],[RFM_Score]]="555","Champion", IF(AND(J1831&gt;=4,V1831&gt;=4),"Loyal", IF(U1831&lt;=2,"At Risk", IF(W1831&gt;=4,"Potential Loyalist","Others"))))</f>
        <v>Others</v>
      </c>
    </row>
    <row r="1832" spans="1:25">
      <c r="A1832" t="s">
        <v>6693</v>
      </c>
      <c r="B1832">
        <v>19</v>
      </c>
      <c r="C1832" t="s">
        <v>33</v>
      </c>
      <c r="D1832" t="s">
        <v>46</v>
      </c>
      <c r="E1832" s="6" t="s">
        <v>13902</v>
      </c>
      <c r="F1832" t="s">
        <v>21</v>
      </c>
      <c r="G1832">
        <v>2</v>
      </c>
      <c r="H1832">
        <v>1</v>
      </c>
      <c r="I1832">
        <v>46</v>
      </c>
      <c r="J1832">
        <v>2</v>
      </c>
      <c r="K1832">
        <v>203.21</v>
      </c>
      <c r="L1832" t="str">
        <f t="shared" si="168"/>
        <v/>
      </c>
      <c r="M1832">
        <v>4</v>
      </c>
      <c r="N1832" t="str">
        <f t="shared" si="169"/>
        <v/>
      </c>
      <c r="O1832">
        <v>73</v>
      </c>
      <c r="P1832" s="11">
        <v>0.5</v>
      </c>
      <c r="Q1832" s="11">
        <v>4.3478260869565202E-2</v>
      </c>
      <c r="R1832" s="12">
        <v>50.802500000000002</v>
      </c>
      <c r="S1832" t="s">
        <v>22</v>
      </c>
      <c r="T1832">
        <v>0</v>
      </c>
      <c r="U1832">
        <f t="shared" si="170"/>
        <v>2</v>
      </c>
      <c r="V1832">
        <f t="shared" si="171"/>
        <v>1</v>
      </c>
      <c r="W1832">
        <f t="shared" si="172"/>
        <v>3</v>
      </c>
      <c r="X1832" t="str">
        <f t="shared" si="173"/>
        <v>213</v>
      </c>
      <c r="Y1832" t="str">
        <f>IF(Table1[[#This Row],[RFM_Score]]="555","Champion", IF(AND(J1832&gt;=4,V1832&gt;=4),"Loyal", IF(U1832&lt;=2,"At Risk", IF(W1832&gt;=4,"Potential Loyalist","Others"))))</f>
        <v>At Risk</v>
      </c>
    </row>
    <row r="1833" spans="1:25">
      <c r="A1833" t="s">
        <v>1388</v>
      </c>
      <c r="B1833">
        <v>18</v>
      </c>
      <c r="C1833" t="s">
        <v>19</v>
      </c>
      <c r="D1833" t="s">
        <v>29</v>
      </c>
      <c r="E1833" s="6" t="s">
        <v>13903</v>
      </c>
      <c r="F1833" t="s">
        <v>26</v>
      </c>
      <c r="G1833">
        <v>6</v>
      </c>
      <c r="H1833">
        <v>1</v>
      </c>
      <c r="I1833">
        <v>50</v>
      </c>
      <c r="J1833">
        <v>2</v>
      </c>
      <c r="K1833">
        <v>202.91</v>
      </c>
      <c r="L1833" t="str">
        <f t="shared" si="168"/>
        <v/>
      </c>
      <c r="M1833">
        <v>4</v>
      </c>
      <c r="N1833" t="str">
        <f t="shared" si="169"/>
        <v/>
      </c>
      <c r="O1833">
        <v>14</v>
      </c>
      <c r="P1833" s="11">
        <v>0.16666666666666599</v>
      </c>
      <c r="Q1833" s="11">
        <v>0.04</v>
      </c>
      <c r="R1833" s="12">
        <v>50.727499999999999</v>
      </c>
      <c r="S1833" t="s">
        <v>22</v>
      </c>
      <c r="T1833">
        <v>0</v>
      </c>
      <c r="U1833">
        <f t="shared" si="170"/>
        <v>5</v>
      </c>
      <c r="V1833">
        <f t="shared" si="171"/>
        <v>1</v>
      </c>
      <c r="W1833">
        <f t="shared" si="172"/>
        <v>3</v>
      </c>
      <c r="X1833" t="str">
        <f t="shared" si="173"/>
        <v>513</v>
      </c>
      <c r="Y1833" t="str">
        <f>IF(Table1[[#This Row],[RFM_Score]]="555","Champion", IF(AND(J1833&gt;=4,V1833&gt;=4),"Loyal", IF(U1833&lt;=2,"At Risk", IF(W1833&gt;=4,"Potential Loyalist","Others"))))</f>
        <v>Others</v>
      </c>
    </row>
    <row r="1834" spans="1:25">
      <c r="A1834" t="s">
        <v>3263</v>
      </c>
      <c r="B1834">
        <v>24</v>
      </c>
      <c r="C1834" t="s">
        <v>24</v>
      </c>
      <c r="D1834" t="s">
        <v>25</v>
      </c>
      <c r="E1834" s="6" t="s">
        <v>13904</v>
      </c>
      <c r="F1834" t="s">
        <v>26</v>
      </c>
      <c r="G1834">
        <v>2</v>
      </c>
      <c r="H1834">
        <v>0</v>
      </c>
      <c r="I1834">
        <v>54</v>
      </c>
      <c r="J1834">
        <v>2</v>
      </c>
      <c r="K1834">
        <v>202.82</v>
      </c>
      <c r="L1834" t="str">
        <f t="shared" si="168"/>
        <v/>
      </c>
      <c r="M1834">
        <v>4</v>
      </c>
      <c r="N1834" t="str">
        <f t="shared" si="169"/>
        <v/>
      </c>
      <c r="O1834">
        <v>48</v>
      </c>
      <c r="P1834" s="11">
        <v>0</v>
      </c>
      <c r="Q1834" s="11">
        <v>3.7037037037037E-2</v>
      </c>
      <c r="R1834" s="12">
        <v>50.704999999999998</v>
      </c>
      <c r="S1834" t="s">
        <v>22</v>
      </c>
      <c r="T1834">
        <v>0</v>
      </c>
      <c r="U1834">
        <f t="shared" si="170"/>
        <v>3</v>
      </c>
      <c r="V1834">
        <f t="shared" si="171"/>
        <v>1</v>
      </c>
      <c r="W1834">
        <f t="shared" si="172"/>
        <v>3</v>
      </c>
      <c r="X1834" t="str">
        <f t="shared" si="173"/>
        <v>313</v>
      </c>
      <c r="Y1834" t="str">
        <f>IF(Table1[[#This Row],[RFM_Score]]="555","Champion", IF(AND(J1834&gt;=4,V1834&gt;=4),"Loyal", IF(U1834&lt;=2,"At Risk", IF(W1834&gt;=4,"Potential Loyalist","Others"))))</f>
        <v>Others</v>
      </c>
    </row>
    <row r="1835" spans="1:25">
      <c r="A1835" t="s">
        <v>3944</v>
      </c>
      <c r="B1835">
        <v>18</v>
      </c>
      <c r="C1835" t="s">
        <v>24</v>
      </c>
      <c r="D1835" t="s">
        <v>25</v>
      </c>
      <c r="E1835" s="6" t="s">
        <v>13905</v>
      </c>
      <c r="F1835" t="s">
        <v>26</v>
      </c>
      <c r="G1835">
        <v>4</v>
      </c>
      <c r="H1835">
        <v>2</v>
      </c>
      <c r="I1835">
        <v>39</v>
      </c>
      <c r="J1835">
        <v>0</v>
      </c>
      <c r="K1835">
        <v>202.69</v>
      </c>
      <c r="L1835" t="str">
        <f t="shared" si="168"/>
        <v/>
      </c>
      <c r="M1835">
        <v>4</v>
      </c>
      <c r="N1835" t="str">
        <f t="shared" si="169"/>
        <v/>
      </c>
      <c r="O1835">
        <v>5</v>
      </c>
      <c r="P1835" s="11">
        <v>0.5</v>
      </c>
      <c r="Q1835" s="11">
        <v>0</v>
      </c>
      <c r="R1835" s="12">
        <v>50.672499999999999</v>
      </c>
      <c r="S1835" t="s">
        <v>22</v>
      </c>
      <c r="T1835">
        <v>1</v>
      </c>
      <c r="U1835">
        <f t="shared" si="170"/>
        <v>5</v>
      </c>
      <c r="V1835">
        <f t="shared" si="171"/>
        <v>1</v>
      </c>
      <c r="W1835">
        <f t="shared" si="172"/>
        <v>3</v>
      </c>
      <c r="X1835" t="str">
        <f t="shared" si="173"/>
        <v>513</v>
      </c>
      <c r="Y1835" t="str">
        <f>IF(Table1[[#This Row],[RFM_Score]]="555","Champion", IF(AND(J1835&gt;=4,V1835&gt;=4),"Loyal", IF(U1835&lt;=2,"At Risk", IF(W1835&gt;=4,"Potential Loyalist","Others"))))</f>
        <v>Others</v>
      </c>
    </row>
    <row r="1836" spans="1:25">
      <c r="A1836" t="s">
        <v>4629</v>
      </c>
      <c r="B1836">
        <v>41</v>
      </c>
      <c r="C1836" t="s">
        <v>24</v>
      </c>
      <c r="D1836" t="s">
        <v>29</v>
      </c>
      <c r="E1836" s="6" t="s">
        <v>13906</v>
      </c>
      <c r="F1836" t="s">
        <v>26</v>
      </c>
      <c r="G1836">
        <v>1</v>
      </c>
      <c r="H1836">
        <v>1</v>
      </c>
      <c r="I1836">
        <v>43</v>
      </c>
      <c r="J1836">
        <v>2</v>
      </c>
      <c r="K1836">
        <v>201.39</v>
      </c>
      <c r="L1836" t="str">
        <f t="shared" si="168"/>
        <v/>
      </c>
      <c r="M1836">
        <v>4</v>
      </c>
      <c r="N1836" t="str">
        <f t="shared" si="169"/>
        <v/>
      </c>
      <c r="O1836">
        <v>58</v>
      </c>
      <c r="P1836" s="11">
        <v>1</v>
      </c>
      <c r="Q1836" s="11">
        <v>4.6511627906976702E-2</v>
      </c>
      <c r="R1836" s="12">
        <v>50.347499999999997</v>
      </c>
      <c r="S1836" t="s">
        <v>22</v>
      </c>
      <c r="T1836">
        <v>0</v>
      </c>
      <c r="U1836">
        <f t="shared" si="170"/>
        <v>3</v>
      </c>
      <c r="V1836">
        <f t="shared" si="171"/>
        <v>1</v>
      </c>
      <c r="W1836">
        <f t="shared" si="172"/>
        <v>3</v>
      </c>
      <c r="X1836" t="str">
        <f t="shared" si="173"/>
        <v>313</v>
      </c>
      <c r="Y1836" t="str">
        <f>IF(Table1[[#This Row],[RFM_Score]]="555","Champion", IF(AND(J1836&gt;=4,V1836&gt;=4),"Loyal", IF(U1836&lt;=2,"At Risk", IF(W1836&gt;=4,"Potential Loyalist","Others"))))</f>
        <v>Others</v>
      </c>
    </row>
    <row r="1837" spans="1:25">
      <c r="A1837" t="s">
        <v>8279</v>
      </c>
      <c r="B1837">
        <v>32</v>
      </c>
      <c r="C1837" t="s">
        <v>19</v>
      </c>
      <c r="D1837" t="s">
        <v>41</v>
      </c>
      <c r="E1837" s="6" t="s">
        <v>13907</v>
      </c>
      <c r="F1837" t="s">
        <v>30</v>
      </c>
      <c r="G1837">
        <v>3</v>
      </c>
      <c r="H1837">
        <v>3</v>
      </c>
      <c r="I1837">
        <v>39</v>
      </c>
      <c r="J1837">
        <v>0</v>
      </c>
      <c r="K1837">
        <v>201.32</v>
      </c>
      <c r="L1837" t="str">
        <f t="shared" si="168"/>
        <v/>
      </c>
      <c r="M1837">
        <v>4</v>
      </c>
      <c r="N1837" t="str">
        <f t="shared" si="169"/>
        <v/>
      </c>
      <c r="O1837">
        <v>108</v>
      </c>
      <c r="P1837" s="11">
        <v>1</v>
      </c>
      <c r="Q1837" s="11">
        <v>0</v>
      </c>
      <c r="R1837" s="12">
        <v>50.33</v>
      </c>
      <c r="S1837" t="s">
        <v>22</v>
      </c>
      <c r="T1837">
        <v>0</v>
      </c>
      <c r="U1837">
        <f t="shared" si="170"/>
        <v>1</v>
      </c>
      <c r="V1837">
        <f t="shared" si="171"/>
        <v>1</v>
      </c>
      <c r="W1837">
        <f t="shared" si="172"/>
        <v>3</v>
      </c>
      <c r="X1837" t="str">
        <f t="shared" si="173"/>
        <v>113</v>
      </c>
      <c r="Y1837" t="str">
        <f>IF(Table1[[#This Row],[RFM_Score]]="555","Champion", IF(AND(J1837&gt;=4,V1837&gt;=4),"Loyal", IF(U1837&lt;=2,"At Risk", IF(W1837&gt;=4,"Potential Loyalist","Others"))))</f>
        <v>At Risk</v>
      </c>
    </row>
    <row r="1838" spans="1:25">
      <c r="A1838" t="s">
        <v>2213</v>
      </c>
      <c r="B1838">
        <v>18</v>
      </c>
      <c r="C1838" t="s">
        <v>19</v>
      </c>
      <c r="D1838" t="s">
        <v>25</v>
      </c>
      <c r="E1838" s="6" t="s">
        <v>13908</v>
      </c>
      <c r="F1838" t="s">
        <v>62</v>
      </c>
      <c r="G1838">
        <v>4</v>
      </c>
      <c r="H1838">
        <v>2</v>
      </c>
      <c r="I1838">
        <v>46</v>
      </c>
      <c r="J1838">
        <v>1</v>
      </c>
      <c r="K1838">
        <v>201.3</v>
      </c>
      <c r="L1838" t="str">
        <f t="shared" si="168"/>
        <v/>
      </c>
      <c r="M1838">
        <v>4</v>
      </c>
      <c r="N1838" t="str">
        <f t="shared" si="169"/>
        <v/>
      </c>
      <c r="O1838">
        <v>0</v>
      </c>
      <c r="P1838" s="11">
        <v>0.5</v>
      </c>
      <c r="Q1838" s="11">
        <v>2.1739130434782601E-2</v>
      </c>
      <c r="R1838" s="12">
        <v>50.325000000000003</v>
      </c>
      <c r="S1838" t="s">
        <v>22</v>
      </c>
      <c r="T1838">
        <v>0</v>
      </c>
      <c r="U1838">
        <f t="shared" si="170"/>
        <v>5</v>
      </c>
      <c r="V1838">
        <f t="shared" si="171"/>
        <v>1</v>
      </c>
      <c r="W1838">
        <f t="shared" si="172"/>
        <v>3</v>
      </c>
      <c r="X1838" t="str">
        <f t="shared" si="173"/>
        <v>513</v>
      </c>
      <c r="Y1838" t="str">
        <f>IF(Table1[[#This Row],[RFM_Score]]="555","Champion", IF(AND(J1838&gt;=4,V1838&gt;=4),"Loyal", IF(U1838&lt;=2,"At Risk", IF(W1838&gt;=4,"Potential Loyalist","Others"))))</f>
        <v>Others</v>
      </c>
    </row>
    <row r="1839" spans="1:25">
      <c r="A1839" t="s">
        <v>8864</v>
      </c>
      <c r="B1839">
        <v>39</v>
      </c>
      <c r="C1839" t="s">
        <v>24</v>
      </c>
      <c r="D1839" t="s">
        <v>25</v>
      </c>
      <c r="E1839" s="6" t="s">
        <v>13909</v>
      </c>
      <c r="F1839" t="s">
        <v>21</v>
      </c>
      <c r="G1839">
        <v>3</v>
      </c>
      <c r="H1839">
        <v>3</v>
      </c>
      <c r="I1839">
        <v>55</v>
      </c>
      <c r="J1839">
        <v>6</v>
      </c>
      <c r="K1839">
        <v>201.24</v>
      </c>
      <c r="L1839" t="str">
        <f t="shared" si="168"/>
        <v/>
      </c>
      <c r="M1839">
        <v>4</v>
      </c>
      <c r="N1839" t="str">
        <f t="shared" si="169"/>
        <v/>
      </c>
      <c r="O1839">
        <v>42</v>
      </c>
      <c r="P1839" s="11">
        <v>1</v>
      </c>
      <c r="Q1839" s="11">
        <v>0.109090909090909</v>
      </c>
      <c r="R1839" s="12">
        <v>50.31</v>
      </c>
      <c r="S1839" t="s">
        <v>22</v>
      </c>
      <c r="T1839">
        <v>0</v>
      </c>
      <c r="U1839">
        <f t="shared" si="170"/>
        <v>3</v>
      </c>
      <c r="V1839">
        <f t="shared" si="171"/>
        <v>1</v>
      </c>
      <c r="W1839">
        <f t="shared" si="172"/>
        <v>3</v>
      </c>
      <c r="X1839" t="str">
        <f t="shared" si="173"/>
        <v>313</v>
      </c>
      <c r="Y1839" t="str">
        <f>IF(Table1[[#This Row],[RFM_Score]]="555","Champion", IF(AND(J1839&gt;=4,V1839&gt;=4),"Loyal", IF(U1839&lt;=2,"At Risk", IF(W1839&gt;=4,"Potential Loyalist","Others"))))</f>
        <v>Others</v>
      </c>
    </row>
    <row r="1840" spans="1:25">
      <c r="A1840" t="s">
        <v>4764</v>
      </c>
      <c r="B1840">
        <v>29</v>
      </c>
      <c r="C1840" t="s">
        <v>24</v>
      </c>
      <c r="D1840" t="s">
        <v>29</v>
      </c>
      <c r="E1840" s="6" t="s">
        <v>13910</v>
      </c>
      <c r="F1840" t="s">
        <v>37</v>
      </c>
      <c r="G1840">
        <v>4</v>
      </c>
      <c r="H1840">
        <v>1</v>
      </c>
      <c r="I1840">
        <v>51</v>
      </c>
      <c r="J1840">
        <v>2</v>
      </c>
      <c r="K1840">
        <v>200.93</v>
      </c>
      <c r="L1840" t="str">
        <f t="shared" si="168"/>
        <v/>
      </c>
      <c r="M1840">
        <v>4</v>
      </c>
      <c r="N1840" t="str">
        <f t="shared" si="169"/>
        <v/>
      </c>
      <c r="O1840">
        <v>5</v>
      </c>
      <c r="P1840" s="11">
        <v>0.25</v>
      </c>
      <c r="Q1840" s="11">
        <v>3.9215686274509803E-2</v>
      </c>
      <c r="R1840" s="12">
        <v>50.232500000000002</v>
      </c>
      <c r="S1840" t="s">
        <v>22</v>
      </c>
      <c r="T1840">
        <v>0</v>
      </c>
      <c r="U1840">
        <f t="shared" si="170"/>
        <v>5</v>
      </c>
      <c r="V1840">
        <f t="shared" si="171"/>
        <v>1</v>
      </c>
      <c r="W1840">
        <f t="shared" si="172"/>
        <v>3</v>
      </c>
      <c r="X1840" t="str">
        <f t="shared" si="173"/>
        <v>513</v>
      </c>
      <c r="Y1840" t="str">
        <f>IF(Table1[[#This Row],[RFM_Score]]="555","Champion", IF(AND(J1840&gt;=4,V1840&gt;=4),"Loyal", IF(U1840&lt;=2,"At Risk", IF(W1840&gt;=4,"Potential Loyalist","Others"))))</f>
        <v>Others</v>
      </c>
    </row>
    <row r="1841" spans="1:25">
      <c r="A1841" t="s">
        <v>395</v>
      </c>
      <c r="B1841">
        <v>38</v>
      </c>
      <c r="C1841" t="s">
        <v>19</v>
      </c>
      <c r="D1841" t="s">
        <v>49</v>
      </c>
      <c r="E1841" s="6" t="s">
        <v>13911</v>
      </c>
      <c r="F1841" t="s">
        <v>60</v>
      </c>
      <c r="G1841">
        <v>1</v>
      </c>
      <c r="H1841">
        <v>0</v>
      </c>
      <c r="I1841">
        <v>42</v>
      </c>
      <c r="J1841">
        <v>2</v>
      </c>
      <c r="K1841">
        <v>200.82</v>
      </c>
      <c r="L1841" t="str">
        <f t="shared" si="168"/>
        <v/>
      </c>
      <c r="M1841">
        <v>4</v>
      </c>
      <c r="N1841" t="str">
        <f t="shared" si="169"/>
        <v/>
      </c>
      <c r="O1841">
        <v>55</v>
      </c>
      <c r="P1841" s="11">
        <v>0</v>
      </c>
      <c r="Q1841" s="11">
        <v>4.7619047619047603E-2</v>
      </c>
      <c r="R1841" s="12">
        <v>50.204999999999998</v>
      </c>
      <c r="S1841" t="s">
        <v>22</v>
      </c>
      <c r="T1841">
        <v>1</v>
      </c>
      <c r="U1841">
        <f t="shared" si="170"/>
        <v>3</v>
      </c>
      <c r="V1841">
        <f t="shared" si="171"/>
        <v>1</v>
      </c>
      <c r="W1841">
        <f t="shared" si="172"/>
        <v>3</v>
      </c>
      <c r="X1841" t="str">
        <f t="shared" si="173"/>
        <v>313</v>
      </c>
      <c r="Y1841" t="str">
        <f>IF(Table1[[#This Row],[RFM_Score]]="555","Champion", IF(AND(J1841&gt;=4,V1841&gt;=4),"Loyal", IF(U1841&lt;=2,"At Risk", IF(W1841&gt;=4,"Potential Loyalist","Others"))))</f>
        <v>Others</v>
      </c>
    </row>
    <row r="1842" spans="1:25">
      <c r="A1842" t="s">
        <v>2261</v>
      </c>
      <c r="B1842">
        <v>27</v>
      </c>
      <c r="C1842" t="s">
        <v>19</v>
      </c>
      <c r="D1842" t="s">
        <v>49</v>
      </c>
      <c r="E1842" s="6" t="s">
        <v>13912</v>
      </c>
      <c r="F1842" t="s">
        <v>30</v>
      </c>
      <c r="G1842">
        <v>2</v>
      </c>
      <c r="H1842">
        <v>2</v>
      </c>
      <c r="I1842">
        <v>53</v>
      </c>
      <c r="J1842">
        <v>3</v>
      </c>
      <c r="K1842">
        <v>200.7</v>
      </c>
      <c r="L1842" t="str">
        <f t="shared" si="168"/>
        <v/>
      </c>
      <c r="M1842">
        <v>4</v>
      </c>
      <c r="N1842" t="str">
        <f t="shared" si="169"/>
        <v/>
      </c>
      <c r="O1842">
        <v>101</v>
      </c>
      <c r="P1842" s="11">
        <v>1</v>
      </c>
      <c r="Q1842" s="11">
        <v>5.6603773584905599E-2</v>
      </c>
      <c r="R1842" s="12">
        <v>50.174999999999997</v>
      </c>
      <c r="S1842" t="s">
        <v>22</v>
      </c>
      <c r="T1842">
        <v>1</v>
      </c>
      <c r="U1842">
        <f t="shared" si="170"/>
        <v>1</v>
      </c>
      <c r="V1842">
        <f t="shared" si="171"/>
        <v>1</v>
      </c>
      <c r="W1842">
        <f t="shared" si="172"/>
        <v>3</v>
      </c>
      <c r="X1842" t="str">
        <f t="shared" si="173"/>
        <v>113</v>
      </c>
      <c r="Y1842" t="str">
        <f>IF(Table1[[#This Row],[RFM_Score]]="555","Champion", IF(AND(J1842&gt;=4,V1842&gt;=4),"Loyal", IF(U1842&lt;=2,"At Risk", IF(W1842&gt;=4,"Potential Loyalist","Others"))))</f>
        <v>At Risk</v>
      </c>
    </row>
    <row r="1843" spans="1:25">
      <c r="A1843" t="s">
        <v>5511</v>
      </c>
      <c r="B1843">
        <v>32</v>
      </c>
      <c r="C1843" t="s">
        <v>24</v>
      </c>
      <c r="D1843" t="s">
        <v>35</v>
      </c>
      <c r="E1843" s="6" t="s">
        <v>13913</v>
      </c>
      <c r="F1843" t="s">
        <v>26</v>
      </c>
      <c r="G1843">
        <v>2</v>
      </c>
      <c r="H1843">
        <v>0</v>
      </c>
      <c r="I1843">
        <v>50</v>
      </c>
      <c r="J1843">
        <v>0</v>
      </c>
      <c r="K1843">
        <v>200.5</v>
      </c>
      <c r="L1843" t="str">
        <f t="shared" si="168"/>
        <v/>
      </c>
      <c r="M1843">
        <v>4</v>
      </c>
      <c r="N1843" t="str">
        <f t="shared" si="169"/>
        <v/>
      </c>
      <c r="O1843">
        <v>6</v>
      </c>
      <c r="P1843" s="11">
        <v>0</v>
      </c>
      <c r="Q1843" s="11">
        <v>0</v>
      </c>
      <c r="R1843" s="12">
        <v>50.125</v>
      </c>
      <c r="S1843" t="s">
        <v>22</v>
      </c>
      <c r="T1843">
        <v>0</v>
      </c>
      <c r="U1843">
        <f t="shared" si="170"/>
        <v>5</v>
      </c>
      <c r="V1843">
        <f t="shared" si="171"/>
        <v>1</v>
      </c>
      <c r="W1843">
        <f t="shared" si="172"/>
        <v>3</v>
      </c>
      <c r="X1843" t="str">
        <f t="shared" si="173"/>
        <v>513</v>
      </c>
      <c r="Y1843" t="str">
        <f>IF(Table1[[#This Row],[RFM_Score]]="555","Champion", IF(AND(J1843&gt;=4,V1843&gt;=4),"Loyal", IF(U1843&lt;=2,"At Risk", IF(W1843&gt;=4,"Potential Loyalist","Others"))))</f>
        <v>Others</v>
      </c>
    </row>
    <row r="1844" spans="1:25">
      <c r="A1844" t="s">
        <v>10571</v>
      </c>
      <c r="B1844">
        <v>18</v>
      </c>
      <c r="C1844" t="s">
        <v>19</v>
      </c>
      <c r="D1844" t="s">
        <v>25</v>
      </c>
      <c r="E1844" s="6" t="s">
        <v>13914</v>
      </c>
      <c r="F1844" t="s">
        <v>60</v>
      </c>
      <c r="G1844">
        <v>2</v>
      </c>
      <c r="H1844">
        <v>1</v>
      </c>
      <c r="I1844">
        <v>55</v>
      </c>
      <c r="J1844">
        <v>2</v>
      </c>
      <c r="K1844">
        <v>200.35</v>
      </c>
      <c r="L1844" t="str">
        <f t="shared" si="168"/>
        <v/>
      </c>
      <c r="M1844">
        <v>4</v>
      </c>
      <c r="N1844" t="str">
        <f t="shared" si="169"/>
        <v/>
      </c>
      <c r="O1844">
        <v>94</v>
      </c>
      <c r="P1844" s="11">
        <v>0.5</v>
      </c>
      <c r="Q1844" s="11">
        <v>3.6363636363636299E-2</v>
      </c>
      <c r="R1844" s="12">
        <v>50.087499999999999</v>
      </c>
      <c r="S1844" t="s">
        <v>22</v>
      </c>
      <c r="T1844">
        <v>1</v>
      </c>
      <c r="U1844">
        <f t="shared" si="170"/>
        <v>2</v>
      </c>
      <c r="V1844">
        <f t="shared" si="171"/>
        <v>1</v>
      </c>
      <c r="W1844">
        <f t="shared" si="172"/>
        <v>3</v>
      </c>
      <c r="X1844" t="str">
        <f t="shared" si="173"/>
        <v>213</v>
      </c>
      <c r="Y1844" t="str">
        <f>IF(Table1[[#This Row],[RFM_Score]]="555","Champion", IF(AND(J1844&gt;=4,V1844&gt;=4),"Loyal", IF(U1844&lt;=2,"At Risk", IF(W1844&gt;=4,"Potential Loyalist","Others"))))</f>
        <v>At Risk</v>
      </c>
    </row>
    <row r="1845" spans="1:25">
      <c r="A1845" t="s">
        <v>7447</v>
      </c>
      <c r="B1845">
        <v>47</v>
      </c>
      <c r="C1845" t="s">
        <v>24</v>
      </c>
      <c r="D1845" t="s">
        <v>46</v>
      </c>
      <c r="E1845" s="6" t="s">
        <v>13915</v>
      </c>
      <c r="F1845" t="s">
        <v>26</v>
      </c>
      <c r="G1845">
        <v>1</v>
      </c>
      <c r="H1845">
        <v>1</v>
      </c>
      <c r="I1845">
        <v>42</v>
      </c>
      <c r="J1845">
        <v>2</v>
      </c>
      <c r="K1845">
        <v>200.24</v>
      </c>
      <c r="L1845" t="str">
        <f t="shared" si="168"/>
        <v/>
      </c>
      <c r="M1845">
        <v>4</v>
      </c>
      <c r="N1845" t="str">
        <f t="shared" si="169"/>
        <v/>
      </c>
      <c r="O1845">
        <v>156</v>
      </c>
      <c r="P1845" s="11">
        <v>1</v>
      </c>
      <c r="Q1845" s="11">
        <v>4.7619047619047603E-2</v>
      </c>
      <c r="R1845" s="12">
        <v>50.06</v>
      </c>
      <c r="S1845" t="s">
        <v>22</v>
      </c>
      <c r="T1845">
        <v>0</v>
      </c>
      <c r="U1845">
        <f t="shared" si="170"/>
        <v>1</v>
      </c>
      <c r="V1845">
        <f t="shared" si="171"/>
        <v>1</v>
      </c>
      <c r="W1845">
        <f t="shared" si="172"/>
        <v>3</v>
      </c>
      <c r="X1845" t="str">
        <f t="shared" si="173"/>
        <v>113</v>
      </c>
      <c r="Y1845" t="str">
        <f>IF(Table1[[#This Row],[RFM_Score]]="555","Champion", IF(AND(J1845&gt;=4,V1845&gt;=4),"Loyal", IF(U1845&lt;=2,"At Risk", IF(W1845&gt;=4,"Potential Loyalist","Others"))))</f>
        <v>At Risk</v>
      </c>
    </row>
    <row r="1846" spans="1:25">
      <c r="A1846" t="s">
        <v>11593</v>
      </c>
      <c r="B1846">
        <v>40</v>
      </c>
      <c r="C1846" t="s">
        <v>19</v>
      </c>
      <c r="D1846" t="s">
        <v>41</v>
      </c>
      <c r="E1846" s="6" t="s">
        <v>13916</v>
      </c>
      <c r="F1846" t="s">
        <v>37</v>
      </c>
      <c r="G1846">
        <v>10</v>
      </c>
      <c r="H1846">
        <v>5</v>
      </c>
      <c r="I1846">
        <v>42</v>
      </c>
      <c r="J1846">
        <v>1</v>
      </c>
      <c r="K1846">
        <v>199.89</v>
      </c>
      <c r="L1846" t="str">
        <f t="shared" si="168"/>
        <v/>
      </c>
      <c r="M1846">
        <v>4</v>
      </c>
      <c r="N1846" t="str">
        <f t="shared" si="169"/>
        <v/>
      </c>
      <c r="O1846">
        <v>51</v>
      </c>
      <c r="P1846" s="11">
        <v>0.5</v>
      </c>
      <c r="Q1846" s="11">
        <v>2.3809523809523801E-2</v>
      </c>
      <c r="R1846" s="12">
        <v>49.972499999999997</v>
      </c>
      <c r="S1846" t="s">
        <v>22</v>
      </c>
      <c r="T1846">
        <v>0</v>
      </c>
      <c r="U1846">
        <f t="shared" si="170"/>
        <v>3</v>
      </c>
      <c r="V1846">
        <f t="shared" si="171"/>
        <v>1</v>
      </c>
      <c r="W1846">
        <f t="shared" si="172"/>
        <v>3</v>
      </c>
      <c r="X1846" t="str">
        <f t="shared" si="173"/>
        <v>313</v>
      </c>
      <c r="Y1846" t="str">
        <f>IF(Table1[[#This Row],[RFM_Score]]="555","Champion", IF(AND(J1846&gt;=4,V1846&gt;=4),"Loyal", IF(U1846&lt;=2,"At Risk", IF(W1846&gt;=4,"Potential Loyalist","Others"))))</f>
        <v>Others</v>
      </c>
    </row>
    <row r="1847" spans="1:25">
      <c r="A1847" t="s">
        <v>2389</v>
      </c>
      <c r="B1847">
        <v>43</v>
      </c>
      <c r="C1847" t="s">
        <v>19</v>
      </c>
      <c r="D1847" t="s">
        <v>25</v>
      </c>
      <c r="E1847" s="6" t="s">
        <v>13917</v>
      </c>
      <c r="F1847" t="s">
        <v>37</v>
      </c>
      <c r="G1847">
        <v>5</v>
      </c>
      <c r="H1847">
        <v>2</v>
      </c>
      <c r="I1847">
        <v>41</v>
      </c>
      <c r="J1847">
        <v>2</v>
      </c>
      <c r="K1847">
        <v>199.25</v>
      </c>
      <c r="L1847" t="str">
        <f t="shared" si="168"/>
        <v/>
      </c>
      <c r="M1847">
        <v>4</v>
      </c>
      <c r="N1847" t="str">
        <f t="shared" si="169"/>
        <v/>
      </c>
      <c r="O1847">
        <v>112</v>
      </c>
      <c r="P1847" s="11">
        <v>0.4</v>
      </c>
      <c r="Q1847" s="11">
        <v>4.8780487804878002E-2</v>
      </c>
      <c r="R1847" s="12">
        <v>49.8125</v>
      </c>
      <c r="S1847" t="s">
        <v>22</v>
      </c>
      <c r="T1847">
        <v>1</v>
      </c>
      <c r="U1847">
        <f t="shared" si="170"/>
        <v>1</v>
      </c>
      <c r="V1847">
        <f t="shared" si="171"/>
        <v>1</v>
      </c>
      <c r="W1847">
        <f t="shared" si="172"/>
        <v>3</v>
      </c>
      <c r="X1847" t="str">
        <f t="shared" si="173"/>
        <v>113</v>
      </c>
      <c r="Y1847" t="str">
        <f>IF(Table1[[#This Row],[RFM_Score]]="555","Champion", IF(AND(J1847&gt;=4,V1847&gt;=4),"Loyal", IF(U1847&lt;=2,"At Risk", IF(W1847&gt;=4,"Potential Loyalist","Others"))))</f>
        <v>At Risk</v>
      </c>
    </row>
    <row r="1848" spans="1:25">
      <c r="A1848" t="s">
        <v>7063</v>
      </c>
      <c r="B1848">
        <v>38</v>
      </c>
      <c r="C1848" t="s">
        <v>19</v>
      </c>
      <c r="D1848" t="s">
        <v>29</v>
      </c>
      <c r="E1848" s="6" t="s">
        <v>13918</v>
      </c>
      <c r="F1848" t="s">
        <v>30</v>
      </c>
      <c r="G1848">
        <v>2</v>
      </c>
      <c r="H1848">
        <v>1</v>
      </c>
      <c r="I1848">
        <v>55</v>
      </c>
      <c r="J1848">
        <v>3</v>
      </c>
      <c r="K1848">
        <v>199</v>
      </c>
      <c r="L1848" t="str">
        <f t="shared" si="168"/>
        <v/>
      </c>
      <c r="M1848">
        <v>4</v>
      </c>
      <c r="N1848" t="str">
        <f t="shared" si="169"/>
        <v/>
      </c>
      <c r="O1848">
        <v>11</v>
      </c>
      <c r="P1848" s="11">
        <v>0.5</v>
      </c>
      <c r="Q1848" s="11">
        <v>5.4545454545454501E-2</v>
      </c>
      <c r="R1848" s="12">
        <v>49.75</v>
      </c>
      <c r="S1848" t="s">
        <v>22</v>
      </c>
      <c r="T1848">
        <v>0</v>
      </c>
      <c r="U1848">
        <f t="shared" si="170"/>
        <v>5</v>
      </c>
      <c r="V1848">
        <f t="shared" si="171"/>
        <v>1</v>
      </c>
      <c r="W1848">
        <f t="shared" si="172"/>
        <v>3</v>
      </c>
      <c r="X1848" t="str">
        <f t="shared" si="173"/>
        <v>513</v>
      </c>
      <c r="Y1848" t="str">
        <f>IF(Table1[[#This Row],[RFM_Score]]="555","Champion", IF(AND(J1848&gt;=4,V1848&gt;=4),"Loyal", IF(U1848&lt;=2,"At Risk", IF(W1848&gt;=4,"Potential Loyalist","Others"))))</f>
        <v>Others</v>
      </c>
    </row>
    <row r="1849" spans="1:25">
      <c r="A1849" t="s">
        <v>10228</v>
      </c>
      <c r="B1849">
        <v>31</v>
      </c>
      <c r="C1849" t="s">
        <v>19</v>
      </c>
      <c r="D1849" t="s">
        <v>25</v>
      </c>
      <c r="E1849" s="6" t="s">
        <v>13919</v>
      </c>
      <c r="F1849" t="s">
        <v>30</v>
      </c>
      <c r="G1849">
        <v>3</v>
      </c>
      <c r="H1849">
        <v>1</v>
      </c>
      <c r="I1849">
        <v>55</v>
      </c>
      <c r="J1849">
        <v>4</v>
      </c>
      <c r="K1849">
        <v>198.83</v>
      </c>
      <c r="L1849" t="str">
        <f t="shared" si="168"/>
        <v/>
      </c>
      <c r="M1849">
        <v>4</v>
      </c>
      <c r="N1849" t="str">
        <f t="shared" si="169"/>
        <v/>
      </c>
      <c r="O1849">
        <v>1</v>
      </c>
      <c r="P1849" s="11">
        <v>0.33333333333333298</v>
      </c>
      <c r="Q1849" s="11">
        <v>7.2727272727272696E-2</v>
      </c>
      <c r="R1849" s="12">
        <v>49.707500000000003</v>
      </c>
      <c r="S1849" t="s">
        <v>22</v>
      </c>
      <c r="T1849">
        <v>0</v>
      </c>
      <c r="U1849">
        <f t="shared" si="170"/>
        <v>5</v>
      </c>
      <c r="V1849">
        <f t="shared" si="171"/>
        <v>1</v>
      </c>
      <c r="W1849">
        <f t="shared" si="172"/>
        <v>3</v>
      </c>
      <c r="X1849" t="str">
        <f t="shared" si="173"/>
        <v>513</v>
      </c>
      <c r="Y1849" t="str">
        <f>IF(Table1[[#This Row],[RFM_Score]]="555","Champion", IF(AND(J1849&gt;=4,V1849&gt;=4),"Loyal", IF(U1849&lt;=2,"At Risk", IF(W1849&gt;=4,"Potential Loyalist","Others"))))</f>
        <v>Others</v>
      </c>
    </row>
    <row r="1850" spans="1:25">
      <c r="A1850" t="s">
        <v>10564</v>
      </c>
      <c r="B1850">
        <v>23</v>
      </c>
      <c r="C1850" t="s">
        <v>19</v>
      </c>
      <c r="D1850" t="s">
        <v>25</v>
      </c>
      <c r="E1850" s="6" t="s">
        <v>13920</v>
      </c>
      <c r="F1850" t="s">
        <v>37</v>
      </c>
      <c r="G1850">
        <v>6</v>
      </c>
      <c r="H1850">
        <v>2</v>
      </c>
      <c r="I1850">
        <v>50</v>
      </c>
      <c r="J1850">
        <v>2</v>
      </c>
      <c r="K1850">
        <v>197.9</v>
      </c>
      <c r="L1850" t="str">
        <f t="shared" si="168"/>
        <v/>
      </c>
      <c r="M1850">
        <v>4</v>
      </c>
      <c r="N1850" t="str">
        <f t="shared" si="169"/>
        <v/>
      </c>
      <c r="O1850">
        <v>15</v>
      </c>
      <c r="P1850" s="11">
        <v>0.33333333333333298</v>
      </c>
      <c r="Q1850" s="11">
        <v>0.04</v>
      </c>
      <c r="R1850" s="12">
        <v>49.475000000000001</v>
      </c>
      <c r="S1850" t="s">
        <v>22</v>
      </c>
      <c r="T1850">
        <v>0</v>
      </c>
      <c r="U1850">
        <f t="shared" si="170"/>
        <v>5</v>
      </c>
      <c r="V1850">
        <f t="shared" si="171"/>
        <v>1</v>
      </c>
      <c r="W1850">
        <f t="shared" si="172"/>
        <v>3</v>
      </c>
      <c r="X1850" t="str">
        <f t="shared" si="173"/>
        <v>513</v>
      </c>
      <c r="Y1850" t="str">
        <f>IF(Table1[[#This Row],[RFM_Score]]="555","Champion", IF(AND(J1850&gt;=4,V1850&gt;=4),"Loyal", IF(U1850&lt;=2,"At Risk", IF(W1850&gt;=4,"Potential Loyalist","Others"))))</f>
        <v>Others</v>
      </c>
    </row>
    <row r="1851" spans="1:25">
      <c r="A1851" t="s">
        <v>9349</v>
      </c>
      <c r="B1851">
        <v>47</v>
      </c>
      <c r="C1851" t="s">
        <v>24</v>
      </c>
      <c r="D1851" t="s">
        <v>25</v>
      </c>
      <c r="E1851" s="6" t="s">
        <v>13921</v>
      </c>
      <c r="F1851" t="s">
        <v>21</v>
      </c>
      <c r="G1851">
        <v>8</v>
      </c>
      <c r="H1851">
        <v>1</v>
      </c>
      <c r="I1851">
        <v>46</v>
      </c>
      <c r="J1851">
        <v>3</v>
      </c>
      <c r="K1851">
        <v>197.6</v>
      </c>
      <c r="L1851" t="str">
        <f t="shared" si="168"/>
        <v/>
      </c>
      <c r="M1851">
        <v>4</v>
      </c>
      <c r="N1851" t="str">
        <f t="shared" si="169"/>
        <v/>
      </c>
      <c r="O1851">
        <v>27</v>
      </c>
      <c r="P1851" s="11">
        <v>0.125</v>
      </c>
      <c r="Q1851" s="11">
        <v>6.5217391304347797E-2</v>
      </c>
      <c r="R1851" s="12">
        <v>49.4</v>
      </c>
      <c r="S1851" t="s">
        <v>22</v>
      </c>
      <c r="T1851">
        <v>0</v>
      </c>
      <c r="U1851">
        <f t="shared" si="170"/>
        <v>4</v>
      </c>
      <c r="V1851">
        <f t="shared" si="171"/>
        <v>1</v>
      </c>
      <c r="W1851">
        <f t="shared" si="172"/>
        <v>3</v>
      </c>
      <c r="X1851" t="str">
        <f t="shared" si="173"/>
        <v>413</v>
      </c>
      <c r="Y1851" t="str">
        <f>IF(Table1[[#This Row],[RFM_Score]]="555","Champion", IF(AND(J1851&gt;=4,V1851&gt;=4),"Loyal", IF(U1851&lt;=2,"At Risk", IF(W1851&gt;=4,"Potential Loyalist","Others"))))</f>
        <v>Others</v>
      </c>
    </row>
    <row r="1852" spans="1:25">
      <c r="A1852" t="s">
        <v>4657</v>
      </c>
      <c r="B1852">
        <v>29</v>
      </c>
      <c r="C1852" t="s">
        <v>19</v>
      </c>
      <c r="D1852" t="s">
        <v>29</v>
      </c>
      <c r="E1852" s="6" t="s">
        <v>13922</v>
      </c>
      <c r="F1852" t="s">
        <v>21</v>
      </c>
      <c r="G1852">
        <v>2</v>
      </c>
      <c r="H1852">
        <v>0</v>
      </c>
      <c r="I1852">
        <v>38</v>
      </c>
      <c r="J1852">
        <v>2</v>
      </c>
      <c r="K1852">
        <v>196.58</v>
      </c>
      <c r="L1852" t="str">
        <f t="shared" si="168"/>
        <v/>
      </c>
      <c r="M1852">
        <v>4</v>
      </c>
      <c r="N1852" t="str">
        <f t="shared" si="169"/>
        <v/>
      </c>
      <c r="O1852">
        <v>30</v>
      </c>
      <c r="P1852" s="11">
        <v>0</v>
      </c>
      <c r="Q1852" s="11">
        <v>5.2631578947368397E-2</v>
      </c>
      <c r="R1852" s="12">
        <v>49.145000000000003</v>
      </c>
      <c r="S1852" t="s">
        <v>22</v>
      </c>
      <c r="T1852">
        <v>0</v>
      </c>
      <c r="U1852">
        <f t="shared" si="170"/>
        <v>4</v>
      </c>
      <c r="V1852">
        <f t="shared" si="171"/>
        <v>1</v>
      </c>
      <c r="W1852">
        <f t="shared" si="172"/>
        <v>3</v>
      </c>
      <c r="X1852" t="str">
        <f t="shared" si="173"/>
        <v>413</v>
      </c>
      <c r="Y1852" t="str">
        <f>IF(Table1[[#This Row],[RFM_Score]]="555","Champion", IF(AND(J1852&gt;=4,V1852&gt;=4),"Loyal", IF(U1852&lt;=2,"At Risk", IF(W1852&gt;=4,"Potential Loyalist","Others"))))</f>
        <v>Others</v>
      </c>
    </row>
    <row r="1853" spans="1:25">
      <c r="A1853" t="s">
        <v>4336</v>
      </c>
      <c r="B1853">
        <v>25</v>
      </c>
      <c r="C1853" t="s">
        <v>24</v>
      </c>
      <c r="D1853" t="s">
        <v>25</v>
      </c>
      <c r="E1853" s="6" t="s">
        <v>13923</v>
      </c>
      <c r="F1853" t="s">
        <v>62</v>
      </c>
      <c r="G1853">
        <v>5</v>
      </c>
      <c r="H1853">
        <v>3</v>
      </c>
      <c r="I1853">
        <v>53</v>
      </c>
      <c r="J1853">
        <v>3</v>
      </c>
      <c r="K1853">
        <v>196.56</v>
      </c>
      <c r="L1853" t="str">
        <f t="shared" si="168"/>
        <v/>
      </c>
      <c r="M1853">
        <v>4</v>
      </c>
      <c r="N1853" t="str">
        <f t="shared" si="169"/>
        <v/>
      </c>
      <c r="O1853">
        <v>16</v>
      </c>
      <c r="P1853" s="11">
        <v>0.6</v>
      </c>
      <c r="Q1853" s="11">
        <v>5.6603773584905599E-2</v>
      </c>
      <c r="R1853" s="12">
        <v>49.14</v>
      </c>
      <c r="S1853" t="s">
        <v>22</v>
      </c>
      <c r="T1853">
        <v>0</v>
      </c>
      <c r="U1853">
        <f t="shared" si="170"/>
        <v>5</v>
      </c>
      <c r="V1853">
        <f t="shared" si="171"/>
        <v>1</v>
      </c>
      <c r="W1853">
        <f t="shared" si="172"/>
        <v>3</v>
      </c>
      <c r="X1853" t="str">
        <f t="shared" si="173"/>
        <v>513</v>
      </c>
      <c r="Y1853" t="str">
        <f>IF(Table1[[#This Row],[RFM_Score]]="555","Champion", IF(AND(J1853&gt;=4,V1853&gt;=4),"Loyal", IF(U1853&lt;=2,"At Risk", IF(W1853&gt;=4,"Potential Loyalist","Others"))))</f>
        <v>Others</v>
      </c>
    </row>
    <row r="1854" spans="1:25">
      <c r="A1854" t="s">
        <v>7161</v>
      </c>
      <c r="B1854">
        <v>51</v>
      </c>
      <c r="C1854" t="s">
        <v>24</v>
      </c>
      <c r="D1854" t="s">
        <v>25</v>
      </c>
      <c r="E1854" s="6" t="s">
        <v>13924</v>
      </c>
      <c r="F1854" t="s">
        <v>30</v>
      </c>
      <c r="G1854">
        <v>4</v>
      </c>
      <c r="H1854">
        <v>0</v>
      </c>
      <c r="I1854">
        <v>58</v>
      </c>
      <c r="J1854">
        <v>3</v>
      </c>
      <c r="K1854">
        <v>196.5</v>
      </c>
      <c r="L1854" t="str">
        <f t="shared" si="168"/>
        <v/>
      </c>
      <c r="M1854">
        <v>4</v>
      </c>
      <c r="N1854" t="str">
        <f t="shared" si="169"/>
        <v/>
      </c>
      <c r="O1854">
        <v>6</v>
      </c>
      <c r="P1854" s="11">
        <v>0</v>
      </c>
      <c r="Q1854" s="11">
        <v>5.1724137931034399E-2</v>
      </c>
      <c r="R1854" s="12">
        <v>49.125</v>
      </c>
      <c r="S1854" t="s">
        <v>22</v>
      </c>
      <c r="T1854">
        <v>0</v>
      </c>
      <c r="U1854">
        <f t="shared" si="170"/>
        <v>5</v>
      </c>
      <c r="V1854">
        <f t="shared" si="171"/>
        <v>1</v>
      </c>
      <c r="W1854">
        <f t="shared" si="172"/>
        <v>3</v>
      </c>
      <c r="X1854" t="str">
        <f t="shared" si="173"/>
        <v>513</v>
      </c>
      <c r="Y1854" t="str">
        <f>IF(Table1[[#This Row],[RFM_Score]]="555","Champion", IF(AND(J1854&gt;=4,V1854&gt;=4),"Loyal", IF(U1854&lt;=2,"At Risk", IF(W1854&gt;=4,"Potential Loyalist","Others"))))</f>
        <v>Others</v>
      </c>
    </row>
    <row r="1855" spans="1:25">
      <c r="A1855" t="s">
        <v>2282</v>
      </c>
      <c r="B1855">
        <v>36</v>
      </c>
      <c r="C1855" t="s">
        <v>24</v>
      </c>
      <c r="D1855" t="s">
        <v>25</v>
      </c>
      <c r="E1855" s="6" t="s">
        <v>13925</v>
      </c>
      <c r="F1855" t="s">
        <v>30</v>
      </c>
      <c r="G1855">
        <v>4</v>
      </c>
      <c r="H1855">
        <v>3</v>
      </c>
      <c r="I1855">
        <v>58</v>
      </c>
      <c r="J1855">
        <v>2</v>
      </c>
      <c r="K1855">
        <v>195.99</v>
      </c>
      <c r="L1855" t="str">
        <f t="shared" si="168"/>
        <v/>
      </c>
      <c r="M1855">
        <v>4</v>
      </c>
      <c r="N1855" t="str">
        <f t="shared" si="169"/>
        <v/>
      </c>
      <c r="O1855">
        <v>46</v>
      </c>
      <c r="P1855" s="11">
        <v>0.75</v>
      </c>
      <c r="Q1855" s="11">
        <v>3.4482758620689599E-2</v>
      </c>
      <c r="R1855" s="12">
        <v>48.997500000000002</v>
      </c>
      <c r="S1855" t="s">
        <v>22</v>
      </c>
      <c r="T1855">
        <v>0</v>
      </c>
      <c r="U1855">
        <f t="shared" si="170"/>
        <v>3</v>
      </c>
      <c r="V1855">
        <f t="shared" si="171"/>
        <v>1</v>
      </c>
      <c r="W1855">
        <f t="shared" si="172"/>
        <v>3</v>
      </c>
      <c r="X1855" t="str">
        <f t="shared" si="173"/>
        <v>313</v>
      </c>
      <c r="Y1855" t="str">
        <f>IF(Table1[[#This Row],[RFM_Score]]="555","Champion", IF(AND(J1855&gt;=4,V1855&gt;=4),"Loyal", IF(U1855&lt;=2,"At Risk", IF(W1855&gt;=4,"Potential Loyalist","Others"))))</f>
        <v>Others</v>
      </c>
    </row>
    <row r="1856" spans="1:25">
      <c r="A1856" t="s">
        <v>9246</v>
      </c>
      <c r="B1856">
        <v>45</v>
      </c>
      <c r="C1856" t="s">
        <v>24</v>
      </c>
      <c r="D1856" t="s">
        <v>49</v>
      </c>
      <c r="E1856" s="6" t="s">
        <v>13926</v>
      </c>
      <c r="F1856" t="s">
        <v>21</v>
      </c>
      <c r="G1856">
        <v>5</v>
      </c>
      <c r="H1856">
        <v>2</v>
      </c>
      <c r="I1856">
        <v>63</v>
      </c>
      <c r="J1856">
        <v>4</v>
      </c>
      <c r="K1856">
        <v>194.47</v>
      </c>
      <c r="L1856" t="str">
        <f t="shared" si="168"/>
        <v/>
      </c>
      <c r="M1856">
        <v>4</v>
      </c>
      <c r="N1856" t="str">
        <f t="shared" si="169"/>
        <v/>
      </c>
      <c r="O1856">
        <v>24</v>
      </c>
      <c r="P1856" s="11">
        <v>0.4</v>
      </c>
      <c r="Q1856" s="11">
        <v>6.3492063492063405E-2</v>
      </c>
      <c r="R1856" s="12">
        <v>48.6175</v>
      </c>
      <c r="S1856" t="s">
        <v>22</v>
      </c>
      <c r="T1856">
        <v>0</v>
      </c>
      <c r="U1856">
        <f t="shared" si="170"/>
        <v>4</v>
      </c>
      <c r="V1856">
        <f t="shared" si="171"/>
        <v>1</v>
      </c>
      <c r="W1856">
        <f t="shared" si="172"/>
        <v>3</v>
      </c>
      <c r="X1856" t="str">
        <f t="shared" si="173"/>
        <v>413</v>
      </c>
      <c r="Y1856" t="str">
        <f>IF(Table1[[#This Row],[RFM_Score]]="555","Champion", IF(AND(J1856&gt;=4,V1856&gt;=4),"Loyal", IF(U1856&lt;=2,"At Risk", IF(W1856&gt;=4,"Potential Loyalist","Others"))))</f>
        <v>Others</v>
      </c>
    </row>
    <row r="1857" spans="1:25">
      <c r="A1857" t="s">
        <v>1042</v>
      </c>
      <c r="B1857">
        <v>39</v>
      </c>
      <c r="C1857" t="s">
        <v>24</v>
      </c>
      <c r="D1857" t="s">
        <v>25</v>
      </c>
      <c r="E1857" s="6" t="s">
        <v>13927</v>
      </c>
      <c r="F1857" t="s">
        <v>26</v>
      </c>
      <c r="G1857">
        <v>3</v>
      </c>
      <c r="H1857">
        <v>2</v>
      </c>
      <c r="I1857">
        <v>39</v>
      </c>
      <c r="J1857">
        <v>1</v>
      </c>
      <c r="K1857">
        <v>194.31</v>
      </c>
      <c r="L1857" t="str">
        <f t="shared" si="168"/>
        <v/>
      </c>
      <c r="M1857">
        <v>4</v>
      </c>
      <c r="N1857" t="str">
        <f t="shared" si="169"/>
        <v/>
      </c>
      <c r="O1857">
        <v>17</v>
      </c>
      <c r="P1857" s="11">
        <v>0.66666666666666596</v>
      </c>
      <c r="Q1857" s="11">
        <v>2.5641025641025599E-2</v>
      </c>
      <c r="R1857" s="12">
        <v>48.577500000000001</v>
      </c>
      <c r="S1857" t="s">
        <v>22</v>
      </c>
      <c r="T1857">
        <v>0</v>
      </c>
      <c r="U1857">
        <f t="shared" si="170"/>
        <v>5</v>
      </c>
      <c r="V1857">
        <f t="shared" si="171"/>
        <v>1</v>
      </c>
      <c r="W1857">
        <f t="shared" si="172"/>
        <v>3</v>
      </c>
      <c r="X1857" t="str">
        <f t="shared" si="173"/>
        <v>513</v>
      </c>
      <c r="Y1857" t="str">
        <f>IF(Table1[[#This Row],[RFM_Score]]="555","Champion", IF(AND(J1857&gt;=4,V1857&gt;=4),"Loyal", IF(U1857&lt;=2,"At Risk", IF(W1857&gt;=4,"Potential Loyalist","Others"))))</f>
        <v>Others</v>
      </c>
    </row>
    <row r="1858" spans="1:25">
      <c r="A1858" t="s">
        <v>1510</v>
      </c>
      <c r="B1858">
        <v>35</v>
      </c>
      <c r="C1858" t="s">
        <v>24</v>
      </c>
      <c r="D1858" t="s">
        <v>49</v>
      </c>
      <c r="E1858" s="6" t="s">
        <v>13928</v>
      </c>
      <c r="F1858" t="s">
        <v>30</v>
      </c>
      <c r="G1858">
        <v>5</v>
      </c>
      <c r="H1858">
        <v>2</v>
      </c>
      <c r="I1858">
        <v>50</v>
      </c>
      <c r="J1858">
        <v>0</v>
      </c>
      <c r="K1858">
        <v>193.85</v>
      </c>
      <c r="L1858" t="str">
        <f t="shared" ref="L1858:L1921" si="174">IF(OR(K1858&lt;$AC$10, K1858&gt;$AC$11), "OUTLIER", "")</f>
        <v/>
      </c>
      <c r="M1858">
        <v>4</v>
      </c>
      <c r="N1858" t="str">
        <f t="shared" ref="N1858:N1921" si="175">IF(OR(M1858&lt;$AC$16, M1858&gt;$AC$17), "OUTLIER", "")</f>
        <v/>
      </c>
      <c r="O1858">
        <v>47</v>
      </c>
      <c r="P1858" s="11">
        <v>0.4</v>
      </c>
      <c r="Q1858" s="11">
        <v>0</v>
      </c>
      <c r="R1858" s="12">
        <v>48.462499999999999</v>
      </c>
      <c r="S1858" t="s">
        <v>22</v>
      </c>
      <c r="T1858">
        <v>0</v>
      </c>
      <c r="U1858">
        <f t="shared" ref="U1858:U1921" si="176">IF(O1858&lt;=20,5,IF(O1858&lt;=40,4,IF(O1858&lt;=70,3,IF(O1858&lt;=100,2,1))))</f>
        <v>3</v>
      </c>
      <c r="V1858">
        <f t="shared" ref="V1858:V1921" si="177">IF(M1858&gt;=11,5,IF(M1858&gt;=9,4,IF(M1858&gt;=7,3,IF(M1858&gt;=5,2,1))))</f>
        <v>1</v>
      </c>
      <c r="W1858">
        <f t="shared" ref="W1858:W1921" si="178">IF(K1858&gt;=500,5,IF(K1858&gt;=300,4,IF(K1858&gt;=150,3,IF(K1858&gt;=50,2,1))))</f>
        <v>3</v>
      </c>
      <c r="X1858" t="str">
        <f t="shared" ref="X1858:X1921" si="179">U1858 &amp; V1858 &amp; W1858</f>
        <v>313</v>
      </c>
      <c r="Y1858" t="str">
        <f>IF(Table1[[#This Row],[RFM_Score]]="555","Champion", IF(AND(J1858&gt;=4,V1858&gt;=4),"Loyal", IF(U1858&lt;=2,"At Risk", IF(W1858&gt;=4,"Potential Loyalist","Others"))))</f>
        <v>Others</v>
      </c>
    </row>
    <row r="1859" spans="1:25">
      <c r="A1859" t="s">
        <v>9384</v>
      </c>
      <c r="B1859">
        <v>43</v>
      </c>
      <c r="C1859" t="s">
        <v>24</v>
      </c>
      <c r="D1859" t="s">
        <v>29</v>
      </c>
      <c r="E1859" s="6" t="s">
        <v>13929</v>
      </c>
      <c r="F1859" t="s">
        <v>37</v>
      </c>
      <c r="G1859">
        <v>2</v>
      </c>
      <c r="H1859">
        <v>1</v>
      </c>
      <c r="I1859">
        <v>63</v>
      </c>
      <c r="J1859">
        <v>4</v>
      </c>
      <c r="K1859">
        <v>193.78</v>
      </c>
      <c r="L1859" t="str">
        <f t="shared" si="174"/>
        <v/>
      </c>
      <c r="M1859">
        <v>4</v>
      </c>
      <c r="N1859" t="str">
        <f t="shared" si="175"/>
        <v/>
      </c>
      <c r="O1859">
        <v>9</v>
      </c>
      <c r="P1859" s="11">
        <v>0.5</v>
      </c>
      <c r="Q1859" s="11">
        <v>6.3492063492063405E-2</v>
      </c>
      <c r="R1859" s="12">
        <v>48.445</v>
      </c>
      <c r="S1859" t="s">
        <v>22</v>
      </c>
      <c r="T1859">
        <v>1</v>
      </c>
      <c r="U1859">
        <f t="shared" si="176"/>
        <v>5</v>
      </c>
      <c r="V1859">
        <f t="shared" si="177"/>
        <v>1</v>
      </c>
      <c r="W1859">
        <f t="shared" si="178"/>
        <v>3</v>
      </c>
      <c r="X1859" t="str">
        <f t="shared" si="179"/>
        <v>513</v>
      </c>
      <c r="Y1859" t="str">
        <f>IF(Table1[[#This Row],[RFM_Score]]="555","Champion", IF(AND(J1859&gt;=4,V1859&gt;=4),"Loyal", IF(U1859&lt;=2,"At Risk", IF(W1859&gt;=4,"Potential Loyalist","Others"))))</f>
        <v>Others</v>
      </c>
    </row>
    <row r="1860" spans="1:25">
      <c r="A1860" t="s">
        <v>2146</v>
      </c>
      <c r="B1860">
        <v>42</v>
      </c>
      <c r="C1860" t="s">
        <v>24</v>
      </c>
      <c r="D1860" t="s">
        <v>25</v>
      </c>
      <c r="E1860" s="6" t="s">
        <v>13930</v>
      </c>
      <c r="F1860" t="s">
        <v>30</v>
      </c>
      <c r="G1860">
        <v>4</v>
      </c>
      <c r="H1860">
        <v>0</v>
      </c>
      <c r="I1860">
        <v>49</v>
      </c>
      <c r="J1860">
        <v>4</v>
      </c>
      <c r="K1860">
        <v>193.51</v>
      </c>
      <c r="L1860" t="str">
        <f t="shared" si="174"/>
        <v/>
      </c>
      <c r="M1860">
        <v>4</v>
      </c>
      <c r="N1860" t="str">
        <f t="shared" si="175"/>
        <v/>
      </c>
      <c r="O1860">
        <v>5</v>
      </c>
      <c r="P1860" s="11">
        <v>0</v>
      </c>
      <c r="Q1860" s="11">
        <v>8.16326530612244E-2</v>
      </c>
      <c r="R1860" s="12">
        <v>48.377499999999998</v>
      </c>
      <c r="S1860" t="s">
        <v>22</v>
      </c>
      <c r="T1860">
        <v>0</v>
      </c>
      <c r="U1860">
        <f t="shared" si="176"/>
        <v>5</v>
      </c>
      <c r="V1860">
        <f t="shared" si="177"/>
        <v>1</v>
      </c>
      <c r="W1860">
        <f t="shared" si="178"/>
        <v>3</v>
      </c>
      <c r="X1860" t="str">
        <f t="shared" si="179"/>
        <v>513</v>
      </c>
      <c r="Y1860" t="str">
        <f>IF(Table1[[#This Row],[RFM_Score]]="555","Champion", IF(AND(J1860&gt;=4,V1860&gt;=4),"Loyal", IF(U1860&lt;=2,"At Risk", IF(W1860&gt;=4,"Potential Loyalist","Others"))))</f>
        <v>Others</v>
      </c>
    </row>
    <row r="1861" spans="1:25">
      <c r="A1861" t="s">
        <v>4746</v>
      </c>
      <c r="B1861">
        <v>34</v>
      </c>
      <c r="C1861" t="s">
        <v>24</v>
      </c>
      <c r="D1861" t="s">
        <v>25</v>
      </c>
      <c r="E1861" s="6" t="s">
        <v>13931</v>
      </c>
      <c r="F1861" t="s">
        <v>62</v>
      </c>
      <c r="G1861">
        <v>6</v>
      </c>
      <c r="H1861">
        <v>2</v>
      </c>
      <c r="I1861">
        <v>53</v>
      </c>
      <c r="J1861">
        <v>1</v>
      </c>
      <c r="K1861">
        <v>193.2</v>
      </c>
      <c r="L1861" t="str">
        <f t="shared" si="174"/>
        <v/>
      </c>
      <c r="M1861">
        <v>4</v>
      </c>
      <c r="N1861" t="str">
        <f t="shared" si="175"/>
        <v/>
      </c>
      <c r="O1861">
        <v>57</v>
      </c>
      <c r="P1861" s="11">
        <v>0.33333333333333298</v>
      </c>
      <c r="Q1861" s="11">
        <v>1.8867924528301799E-2</v>
      </c>
      <c r="R1861" s="12">
        <v>48.3</v>
      </c>
      <c r="S1861" t="s">
        <v>22</v>
      </c>
      <c r="T1861">
        <v>0</v>
      </c>
      <c r="U1861">
        <f t="shared" si="176"/>
        <v>3</v>
      </c>
      <c r="V1861">
        <f t="shared" si="177"/>
        <v>1</v>
      </c>
      <c r="W1861">
        <f t="shared" si="178"/>
        <v>3</v>
      </c>
      <c r="X1861" t="str">
        <f t="shared" si="179"/>
        <v>313</v>
      </c>
      <c r="Y1861" t="str">
        <f>IF(Table1[[#This Row],[RFM_Score]]="555","Champion", IF(AND(J1861&gt;=4,V1861&gt;=4),"Loyal", IF(U1861&lt;=2,"At Risk", IF(W1861&gt;=4,"Potential Loyalist","Others"))))</f>
        <v>Others</v>
      </c>
    </row>
    <row r="1862" spans="1:25">
      <c r="A1862" t="s">
        <v>11801</v>
      </c>
      <c r="B1862">
        <v>34</v>
      </c>
      <c r="C1862" t="s">
        <v>24</v>
      </c>
      <c r="D1862" t="s">
        <v>25</v>
      </c>
      <c r="E1862" s="6" t="s">
        <v>13932</v>
      </c>
      <c r="F1862" t="s">
        <v>26</v>
      </c>
      <c r="G1862">
        <v>3</v>
      </c>
      <c r="H1862">
        <v>0</v>
      </c>
      <c r="I1862">
        <v>40</v>
      </c>
      <c r="J1862">
        <v>1</v>
      </c>
      <c r="K1862">
        <v>192.82</v>
      </c>
      <c r="L1862" t="str">
        <f t="shared" si="174"/>
        <v/>
      </c>
      <c r="M1862">
        <v>4</v>
      </c>
      <c r="N1862" t="str">
        <f t="shared" si="175"/>
        <v/>
      </c>
      <c r="O1862">
        <v>19</v>
      </c>
      <c r="P1862" s="11">
        <v>0</v>
      </c>
      <c r="Q1862" s="11">
        <v>2.5000000000000001E-2</v>
      </c>
      <c r="R1862" s="12">
        <v>48.204999999999998</v>
      </c>
      <c r="S1862" t="s">
        <v>22</v>
      </c>
      <c r="T1862">
        <v>0</v>
      </c>
      <c r="U1862">
        <f t="shared" si="176"/>
        <v>5</v>
      </c>
      <c r="V1862">
        <f t="shared" si="177"/>
        <v>1</v>
      </c>
      <c r="W1862">
        <f t="shared" si="178"/>
        <v>3</v>
      </c>
      <c r="X1862" t="str">
        <f t="shared" si="179"/>
        <v>513</v>
      </c>
      <c r="Y1862" t="str">
        <f>IF(Table1[[#This Row],[RFM_Score]]="555","Champion", IF(AND(J1862&gt;=4,V1862&gt;=4),"Loyal", IF(U1862&lt;=2,"At Risk", IF(W1862&gt;=4,"Potential Loyalist","Others"))))</f>
        <v>Others</v>
      </c>
    </row>
    <row r="1863" spans="1:25">
      <c r="A1863" t="s">
        <v>2715</v>
      </c>
      <c r="B1863">
        <v>36</v>
      </c>
      <c r="C1863" t="s">
        <v>19</v>
      </c>
      <c r="D1863" t="s">
        <v>41</v>
      </c>
      <c r="E1863" s="6" t="s">
        <v>13933</v>
      </c>
      <c r="F1863" t="s">
        <v>21</v>
      </c>
      <c r="G1863">
        <v>2</v>
      </c>
      <c r="H1863">
        <v>0</v>
      </c>
      <c r="I1863">
        <v>51</v>
      </c>
      <c r="J1863">
        <v>3</v>
      </c>
      <c r="K1863">
        <v>192.58</v>
      </c>
      <c r="L1863" t="str">
        <f t="shared" si="174"/>
        <v/>
      </c>
      <c r="M1863">
        <v>4</v>
      </c>
      <c r="N1863" t="str">
        <f t="shared" si="175"/>
        <v/>
      </c>
      <c r="O1863">
        <v>5</v>
      </c>
      <c r="P1863" s="11">
        <v>0</v>
      </c>
      <c r="Q1863" s="11">
        <v>5.8823529411764698E-2</v>
      </c>
      <c r="R1863" s="12">
        <v>48.145000000000003</v>
      </c>
      <c r="S1863" t="s">
        <v>22</v>
      </c>
      <c r="T1863">
        <v>1</v>
      </c>
      <c r="U1863">
        <f t="shared" si="176"/>
        <v>5</v>
      </c>
      <c r="V1863">
        <f t="shared" si="177"/>
        <v>1</v>
      </c>
      <c r="W1863">
        <f t="shared" si="178"/>
        <v>3</v>
      </c>
      <c r="X1863" t="str">
        <f t="shared" si="179"/>
        <v>513</v>
      </c>
      <c r="Y1863" t="str">
        <f>IF(Table1[[#This Row],[RFM_Score]]="555","Champion", IF(AND(J1863&gt;=4,V1863&gt;=4),"Loyal", IF(U1863&lt;=2,"At Risk", IF(W1863&gt;=4,"Potential Loyalist","Others"))))</f>
        <v>Others</v>
      </c>
    </row>
    <row r="1864" spans="1:25">
      <c r="A1864" t="s">
        <v>11662</v>
      </c>
      <c r="B1864">
        <v>18</v>
      </c>
      <c r="C1864" t="s">
        <v>24</v>
      </c>
      <c r="D1864" t="s">
        <v>25</v>
      </c>
      <c r="E1864" s="6" t="s">
        <v>13934</v>
      </c>
      <c r="F1864" t="s">
        <v>37</v>
      </c>
      <c r="G1864">
        <v>4</v>
      </c>
      <c r="H1864">
        <v>2</v>
      </c>
      <c r="I1864">
        <v>39</v>
      </c>
      <c r="J1864">
        <v>3</v>
      </c>
      <c r="K1864">
        <v>192.5</v>
      </c>
      <c r="L1864" t="str">
        <f t="shared" si="174"/>
        <v/>
      </c>
      <c r="M1864">
        <v>4</v>
      </c>
      <c r="N1864" t="str">
        <f t="shared" si="175"/>
        <v/>
      </c>
      <c r="O1864">
        <v>8</v>
      </c>
      <c r="P1864" s="11">
        <v>0.5</v>
      </c>
      <c r="Q1864" s="11">
        <v>7.69230769230769E-2</v>
      </c>
      <c r="R1864" s="12">
        <v>48.125</v>
      </c>
      <c r="S1864" t="s">
        <v>22</v>
      </c>
      <c r="T1864">
        <v>0</v>
      </c>
      <c r="U1864">
        <f t="shared" si="176"/>
        <v>5</v>
      </c>
      <c r="V1864">
        <f t="shared" si="177"/>
        <v>1</v>
      </c>
      <c r="W1864">
        <f t="shared" si="178"/>
        <v>3</v>
      </c>
      <c r="X1864" t="str">
        <f t="shared" si="179"/>
        <v>513</v>
      </c>
      <c r="Y1864" t="str">
        <f>IF(Table1[[#This Row],[RFM_Score]]="555","Champion", IF(AND(J1864&gt;=4,V1864&gt;=4),"Loyal", IF(U1864&lt;=2,"At Risk", IF(W1864&gt;=4,"Potential Loyalist","Others"))))</f>
        <v>Others</v>
      </c>
    </row>
    <row r="1865" spans="1:25">
      <c r="A1865" t="s">
        <v>10431</v>
      </c>
      <c r="B1865">
        <v>43</v>
      </c>
      <c r="C1865" t="s">
        <v>19</v>
      </c>
      <c r="D1865" t="s">
        <v>25</v>
      </c>
      <c r="E1865" s="6" t="s">
        <v>13935</v>
      </c>
      <c r="F1865" t="s">
        <v>26</v>
      </c>
      <c r="G1865">
        <v>4</v>
      </c>
      <c r="H1865">
        <v>2</v>
      </c>
      <c r="I1865">
        <v>53</v>
      </c>
      <c r="J1865">
        <v>6</v>
      </c>
      <c r="K1865">
        <v>192.49</v>
      </c>
      <c r="L1865" t="str">
        <f t="shared" si="174"/>
        <v/>
      </c>
      <c r="M1865">
        <v>4</v>
      </c>
      <c r="N1865" t="str">
        <f t="shared" si="175"/>
        <v/>
      </c>
      <c r="O1865">
        <v>38</v>
      </c>
      <c r="P1865" s="11">
        <v>0.5</v>
      </c>
      <c r="Q1865" s="11">
        <v>0.113207547169811</v>
      </c>
      <c r="R1865" s="12">
        <v>48.122500000000002</v>
      </c>
      <c r="S1865" t="s">
        <v>22</v>
      </c>
      <c r="T1865">
        <v>0</v>
      </c>
      <c r="U1865">
        <f t="shared" si="176"/>
        <v>4</v>
      </c>
      <c r="V1865">
        <f t="shared" si="177"/>
        <v>1</v>
      </c>
      <c r="W1865">
        <f t="shared" si="178"/>
        <v>3</v>
      </c>
      <c r="X1865" t="str">
        <f t="shared" si="179"/>
        <v>413</v>
      </c>
      <c r="Y1865" t="str">
        <f>IF(Table1[[#This Row],[RFM_Score]]="555","Champion", IF(AND(J1865&gt;=4,V1865&gt;=4),"Loyal", IF(U1865&lt;=2,"At Risk", IF(W1865&gt;=4,"Potential Loyalist","Others"))))</f>
        <v>Others</v>
      </c>
    </row>
    <row r="1866" spans="1:25">
      <c r="A1866" t="s">
        <v>9736</v>
      </c>
      <c r="B1866">
        <v>18</v>
      </c>
      <c r="C1866" t="s">
        <v>24</v>
      </c>
      <c r="D1866" t="s">
        <v>29</v>
      </c>
      <c r="E1866" s="6" t="s">
        <v>13936</v>
      </c>
      <c r="F1866" t="s">
        <v>30</v>
      </c>
      <c r="G1866">
        <v>3</v>
      </c>
      <c r="H1866">
        <v>1</v>
      </c>
      <c r="I1866">
        <v>39</v>
      </c>
      <c r="J1866">
        <v>0</v>
      </c>
      <c r="K1866">
        <v>192.32</v>
      </c>
      <c r="L1866" t="str">
        <f t="shared" si="174"/>
        <v/>
      </c>
      <c r="M1866">
        <v>4</v>
      </c>
      <c r="N1866" t="str">
        <f t="shared" si="175"/>
        <v/>
      </c>
      <c r="O1866">
        <v>43</v>
      </c>
      <c r="P1866" s="11">
        <v>0.33333333333333298</v>
      </c>
      <c r="Q1866" s="11">
        <v>0</v>
      </c>
      <c r="R1866" s="12">
        <v>48.08</v>
      </c>
      <c r="S1866" t="s">
        <v>22</v>
      </c>
      <c r="T1866">
        <v>0</v>
      </c>
      <c r="U1866">
        <f t="shared" si="176"/>
        <v>3</v>
      </c>
      <c r="V1866">
        <f t="shared" si="177"/>
        <v>1</v>
      </c>
      <c r="W1866">
        <f t="shared" si="178"/>
        <v>3</v>
      </c>
      <c r="X1866" t="str">
        <f t="shared" si="179"/>
        <v>313</v>
      </c>
      <c r="Y1866" t="str">
        <f>IF(Table1[[#This Row],[RFM_Score]]="555","Champion", IF(AND(J1866&gt;=4,V1866&gt;=4),"Loyal", IF(U1866&lt;=2,"At Risk", IF(W1866&gt;=4,"Potential Loyalist","Others"))))</f>
        <v>Others</v>
      </c>
    </row>
    <row r="1867" spans="1:25">
      <c r="A1867" t="s">
        <v>1715</v>
      </c>
      <c r="B1867">
        <v>46</v>
      </c>
      <c r="C1867" t="s">
        <v>19</v>
      </c>
      <c r="D1867" t="s">
        <v>25</v>
      </c>
      <c r="E1867" s="6" t="s">
        <v>13937</v>
      </c>
      <c r="F1867" t="s">
        <v>26</v>
      </c>
      <c r="G1867">
        <v>4</v>
      </c>
      <c r="H1867">
        <v>2</v>
      </c>
      <c r="I1867">
        <v>51</v>
      </c>
      <c r="J1867">
        <v>1</v>
      </c>
      <c r="K1867">
        <v>191.66</v>
      </c>
      <c r="L1867" t="str">
        <f t="shared" si="174"/>
        <v/>
      </c>
      <c r="M1867">
        <v>4</v>
      </c>
      <c r="N1867" t="str">
        <f t="shared" si="175"/>
        <v/>
      </c>
      <c r="O1867">
        <v>56</v>
      </c>
      <c r="P1867" s="11">
        <v>0.5</v>
      </c>
      <c r="Q1867" s="11">
        <v>1.9607843137254902E-2</v>
      </c>
      <c r="R1867" s="12">
        <v>47.914999999999999</v>
      </c>
      <c r="S1867" t="s">
        <v>22</v>
      </c>
      <c r="T1867">
        <v>0</v>
      </c>
      <c r="U1867">
        <f t="shared" si="176"/>
        <v>3</v>
      </c>
      <c r="V1867">
        <f t="shared" si="177"/>
        <v>1</v>
      </c>
      <c r="W1867">
        <f t="shared" si="178"/>
        <v>3</v>
      </c>
      <c r="X1867" t="str">
        <f t="shared" si="179"/>
        <v>313</v>
      </c>
      <c r="Y1867" t="str">
        <f>IF(Table1[[#This Row],[RFM_Score]]="555","Champion", IF(AND(J1867&gt;=4,V1867&gt;=4),"Loyal", IF(U1867&lt;=2,"At Risk", IF(W1867&gt;=4,"Potential Loyalist","Others"))))</f>
        <v>Others</v>
      </c>
    </row>
    <row r="1868" spans="1:25">
      <c r="A1868" t="s">
        <v>10083</v>
      </c>
      <c r="B1868">
        <v>40</v>
      </c>
      <c r="C1868" t="s">
        <v>19</v>
      </c>
      <c r="D1868" t="s">
        <v>25</v>
      </c>
      <c r="E1868" s="6" t="s">
        <v>13938</v>
      </c>
      <c r="F1868" t="s">
        <v>26</v>
      </c>
      <c r="G1868">
        <v>5</v>
      </c>
      <c r="H1868">
        <v>0</v>
      </c>
      <c r="I1868">
        <v>63</v>
      </c>
      <c r="J1868">
        <v>6</v>
      </c>
      <c r="K1868">
        <v>191.33</v>
      </c>
      <c r="L1868" t="str">
        <f t="shared" si="174"/>
        <v/>
      </c>
      <c r="M1868">
        <v>4</v>
      </c>
      <c r="N1868" t="str">
        <f t="shared" si="175"/>
        <v/>
      </c>
      <c r="O1868">
        <v>2</v>
      </c>
      <c r="P1868" s="11">
        <v>0</v>
      </c>
      <c r="Q1868" s="11">
        <v>9.5238095238095205E-2</v>
      </c>
      <c r="R1868" s="12">
        <v>47.832500000000003</v>
      </c>
      <c r="S1868" t="s">
        <v>22</v>
      </c>
      <c r="T1868">
        <v>0</v>
      </c>
      <c r="U1868">
        <f t="shared" si="176"/>
        <v>5</v>
      </c>
      <c r="V1868">
        <f t="shared" si="177"/>
        <v>1</v>
      </c>
      <c r="W1868">
        <f t="shared" si="178"/>
        <v>3</v>
      </c>
      <c r="X1868" t="str">
        <f t="shared" si="179"/>
        <v>513</v>
      </c>
      <c r="Y1868" t="str">
        <f>IF(Table1[[#This Row],[RFM_Score]]="555","Champion", IF(AND(J1868&gt;=4,V1868&gt;=4),"Loyal", IF(U1868&lt;=2,"At Risk", IF(W1868&gt;=4,"Potential Loyalist","Others"))))</f>
        <v>Others</v>
      </c>
    </row>
    <row r="1869" spans="1:25">
      <c r="A1869" t="s">
        <v>10416</v>
      </c>
      <c r="B1869">
        <v>33</v>
      </c>
      <c r="C1869" t="s">
        <v>19</v>
      </c>
      <c r="D1869" t="s">
        <v>41</v>
      </c>
      <c r="E1869" s="6" t="s">
        <v>13939</v>
      </c>
      <c r="F1869" t="s">
        <v>62</v>
      </c>
      <c r="G1869">
        <v>2</v>
      </c>
      <c r="H1869">
        <v>0</v>
      </c>
      <c r="I1869">
        <v>57</v>
      </c>
      <c r="J1869">
        <v>4</v>
      </c>
      <c r="K1869">
        <v>190.92</v>
      </c>
      <c r="L1869" t="str">
        <f t="shared" si="174"/>
        <v/>
      </c>
      <c r="M1869">
        <v>4</v>
      </c>
      <c r="N1869" t="str">
        <f t="shared" si="175"/>
        <v/>
      </c>
      <c r="O1869">
        <v>6</v>
      </c>
      <c r="P1869" s="11">
        <v>0</v>
      </c>
      <c r="Q1869" s="11">
        <v>7.0175438596491196E-2</v>
      </c>
      <c r="R1869" s="12">
        <v>47.73</v>
      </c>
      <c r="S1869" t="s">
        <v>22</v>
      </c>
      <c r="T1869">
        <v>0</v>
      </c>
      <c r="U1869">
        <f t="shared" si="176"/>
        <v>5</v>
      </c>
      <c r="V1869">
        <f t="shared" si="177"/>
        <v>1</v>
      </c>
      <c r="W1869">
        <f t="shared" si="178"/>
        <v>3</v>
      </c>
      <c r="X1869" t="str">
        <f t="shared" si="179"/>
        <v>513</v>
      </c>
      <c r="Y1869" t="str">
        <f>IF(Table1[[#This Row],[RFM_Score]]="555","Champion", IF(AND(J1869&gt;=4,V1869&gt;=4),"Loyal", IF(U1869&lt;=2,"At Risk", IF(W1869&gt;=4,"Potential Loyalist","Others"))))</f>
        <v>Others</v>
      </c>
    </row>
    <row r="1870" spans="1:25">
      <c r="A1870" t="s">
        <v>6192</v>
      </c>
      <c r="B1870">
        <v>40</v>
      </c>
      <c r="C1870" t="s">
        <v>19</v>
      </c>
      <c r="D1870" t="s">
        <v>49</v>
      </c>
      <c r="E1870" s="6" t="s">
        <v>13940</v>
      </c>
      <c r="F1870" t="s">
        <v>37</v>
      </c>
      <c r="G1870">
        <v>2</v>
      </c>
      <c r="H1870">
        <v>1</v>
      </c>
      <c r="I1870">
        <v>59</v>
      </c>
      <c r="J1870">
        <v>4</v>
      </c>
      <c r="K1870">
        <v>190.4</v>
      </c>
      <c r="L1870" t="str">
        <f t="shared" si="174"/>
        <v/>
      </c>
      <c r="M1870">
        <v>4</v>
      </c>
      <c r="N1870" t="str">
        <f t="shared" si="175"/>
        <v/>
      </c>
      <c r="O1870">
        <v>3</v>
      </c>
      <c r="P1870" s="11">
        <v>0.5</v>
      </c>
      <c r="Q1870" s="11">
        <v>6.7796610169491497E-2</v>
      </c>
      <c r="R1870" s="12">
        <v>47.6</v>
      </c>
      <c r="S1870" t="s">
        <v>22</v>
      </c>
      <c r="T1870">
        <v>0</v>
      </c>
      <c r="U1870">
        <f t="shared" si="176"/>
        <v>5</v>
      </c>
      <c r="V1870">
        <f t="shared" si="177"/>
        <v>1</v>
      </c>
      <c r="W1870">
        <f t="shared" si="178"/>
        <v>3</v>
      </c>
      <c r="X1870" t="str">
        <f t="shared" si="179"/>
        <v>513</v>
      </c>
      <c r="Y1870" t="str">
        <f>IF(Table1[[#This Row],[RFM_Score]]="555","Champion", IF(AND(J1870&gt;=4,V1870&gt;=4),"Loyal", IF(U1870&lt;=2,"At Risk", IF(W1870&gt;=4,"Potential Loyalist","Others"))))</f>
        <v>Others</v>
      </c>
    </row>
    <row r="1871" spans="1:25">
      <c r="A1871" t="s">
        <v>9555</v>
      </c>
      <c r="B1871">
        <v>32</v>
      </c>
      <c r="C1871" t="s">
        <v>24</v>
      </c>
      <c r="D1871" t="s">
        <v>25</v>
      </c>
      <c r="E1871" s="6" t="s">
        <v>13941</v>
      </c>
      <c r="F1871" t="s">
        <v>37</v>
      </c>
      <c r="G1871">
        <v>4</v>
      </c>
      <c r="H1871">
        <v>1</v>
      </c>
      <c r="I1871">
        <v>45</v>
      </c>
      <c r="J1871">
        <v>1</v>
      </c>
      <c r="K1871">
        <v>189.56</v>
      </c>
      <c r="L1871" t="str">
        <f t="shared" si="174"/>
        <v/>
      </c>
      <c r="M1871">
        <v>4</v>
      </c>
      <c r="N1871" t="str">
        <f t="shared" si="175"/>
        <v/>
      </c>
      <c r="O1871">
        <v>34</v>
      </c>
      <c r="P1871" s="11">
        <v>0.25</v>
      </c>
      <c r="Q1871" s="11">
        <v>2.2222222222222199E-2</v>
      </c>
      <c r="R1871" s="12">
        <v>47.39</v>
      </c>
      <c r="S1871" t="s">
        <v>22</v>
      </c>
      <c r="T1871">
        <v>0</v>
      </c>
      <c r="U1871">
        <f t="shared" si="176"/>
        <v>4</v>
      </c>
      <c r="V1871">
        <f t="shared" si="177"/>
        <v>1</v>
      </c>
      <c r="W1871">
        <f t="shared" si="178"/>
        <v>3</v>
      </c>
      <c r="X1871" t="str">
        <f t="shared" si="179"/>
        <v>413</v>
      </c>
      <c r="Y1871" t="str">
        <f>IF(Table1[[#This Row],[RFM_Score]]="555","Champion", IF(AND(J1871&gt;=4,V1871&gt;=4),"Loyal", IF(U1871&lt;=2,"At Risk", IF(W1871&gt;=4,"Potential Loyalist","Others"))))</f>
        <v>Others</v>
      </c>
    </row>
    <row r="1872" spans="1:25">
      <c r="A1872" t="s">
        <v>6848</v>
      </c>
      <c r="B1872">
        <v>18</v>
      </c>
      <c r="C1872" t="s">
        <v>19</v>
      </c>
      <c r="D1872" t="s">
        <v>29</v>
      </c>
      <c r="E1872" s="6" t="s">
        <v>13942</v>
      </c>
      <c r="F1872" t="s">
        <v>26</v>
      </c>
      <c r="G1872">
        <v>1</v>
      </c>
      <c r="H1872">
        <v>0</v>
      </c>
      <c r="I1872">
        <v>35</v>
      </c>
      <c r="J1872">
        <v>4</v>
      </c>
      <c r="K1872">
        <v>189.05</v>
      </c>
      <c r="L1872" t="str">
        <f t="shared" si="174"/>
        <v/>
      </c>
      <c r="M1872">
        <v>4</v>
      </c>
      <c r="N1872" t="str">
        <f t="shared" si="175"/>
        <v/>
      </c>
      <c r="O1872">
        <v>11</v>
      </c>
      <c r="P1872" s="11">
        <v>0</v>
      </c>
      <c r="Q1872" s="11">
        <v>0.114285714285714</v>
      </c>
      <c r="R1872" s="12">
        <v>47.262500000000003</v>
      </c>
      <c r="S1872" t="s">
        <v>22</v>
      </c>
      <c r="T1872">
        <v>1</v>
      </c>
      <c r="U1872">
        <f t="shared" si="176"/>
        <v>5</v>
      </c>
      <c r="V1872">
        <f t="shared" si="177"/>
        <v>1</v>
      </c>
      <c r="W1872">
        <f t="shared" si="178"/>
        <v>3</v>
      </c>
      <c r="X1872" t="str">
        <f t="shared" si="179"/>
        <v>513</v>
      </c>
      <c r="Y1872" t="str">
        <f>IF(Table1[[#This Row],[RFM_Score]]="555","Champion", IF(AND(J1872&gt;=4,V1872&gt;=4),"Loyal", IF(U1872&lt;=2,"At Risk", IF(W1872&gt;=4,"Potential Loyalist","Others"))))</f>
        <v>Others</v>
      </c>
    </row>
    <row r="1873" spans="1:25">
      <c r="A1873" t="s">
        <v>8968</v>
      </c>
      <c r="B1873">
        <v>37</v>
      </c>
      <c r="C1873" t="s">
        <v>24</v>
      </c>
      <c r="D1873" t="s">
        <v>25</v>
      </c>
      <c r="E1873" s="6" t="s">
        <v>13943</v>
      </c>
      <c r="F1873" t="s">
        <v>26</v>
      </c>
      <c r="G1873">
        <v>2</v>
      </c>
      <c r="H1873">
        <v>1</v>
      </c>
      <c r="I1873">
        <v>54</v>
      </c>
      <c r="J1873">
        <v>3</v>
      </c>
      <c r="K1873">
        <v>188.69</v>
      </c>
      <c r="L1873" t="str">
        <f t="shared" si="174"/>
        <v/>
      </c>
      <c r="M1873">
        <v>4</v>
      </c>
      <c r="N1873" t="str">
        <f t="shared" si="175"/>
        <v/>
      </c>
      <c r="O1873">
        <v>25</v>
      </c>
      <c r="P1873" s="11">
        <v>0.5</v>
      </c>
      <c r="Q1873" s="11">
        <v>5.5555555555555497E-2</v>
      </c>
      <c r="R1873" s="12">
        <v>47.172499999999999</v>
      </c>
      <c r="S1873" t="s">
        <v>22</v>
      </c>
      <c r="T1873">
        <v>0</v>
      </c>
      <c r="U1873">
        <f t="shared" si="176"/>
        <v>4</v>
      </c>
      <c r="V1873">
        <f t="shared" si="177"/>
        <v>1</v>
      </c>
      <c r="W1873">
        <f t="shared" si="178"/>
        <v>3</v>
      </c>
      <c r="X1873" t="str">
        <f t="shared" si="179"/>
        <v>413</v>
      </c>
      <c r="Y1873" t="str">
        <f>IF(Table1[[#This Row],[RFM_Score]]="555","Champion", IF(AND(J1873&gt;=4,V1873&gt;=4),"Loyal", IF(U1873&lt;=2,"At Risk", IF(W1873&gt;=4,"Potential Loyalist","Others"))))</f>
        <v>Others</v>
      </c>
    </row>
    <row r="1874" spans="1:25">
      <c r="A1874" t="s">
        <v>10721</v>
      </c>
      <c r="B1874">
        <v>18</v>
      </c>
      <c r="C1874" t="s">
        <v>19</v>
      </c>
      <c r="D1874" t="s">
        <v>25</v>
      </c>
      <c r="E1874" s="6" t="s">
        <v>13944</v>
      </c>
      <c r="F1874" t="s">
        <v>21</v>
      </c>
      <c r="G1874">
        <v>4</v>
      </c>
      <c r="H1874">
        <v>2</v>
      </c>
      <c r="I1874">
        <v>42</v>
      </c>
      <c r="J1874">
        <v>3</v>
      </c>
      <c r="K1874">
        <v>188.34</v>
      </c>
      <c r="L1874" t="str">
        <f t="shared" si="174"/>
        <v/>
      </c>
      <c r="M1874">
        <v>4</v>
      </c>
      <c r="N1874" t="str">
        <f t="shared" si="175"/>
        <v/>
      </c>
      <c r="O1874">
        <v>18</v>
      </c>
      <c r="P1874" s="11">
        <v>0.5</v>
      </c>
      <c r="Q1874" s="11">
        <v>7.1428571428571397E-2</v>
      </c>
      <c r="R1874" s="12">
        <v>47.085000000000001</v>
      </c>
      <c r="S1874" t="s">
        <v>22</v>
      </c>
      <c r="T1874">
        <v>0</v>
      </c>
      <c r="U1874">
        <f t="shared" si="176"/>
        <v>5</v>
      </c>
      <c r="V1874">
        <f t="shared" si="177"/>
        <v>1</v>
      </c>
      <c r="W1874">
        <f t="shared" si="178"/>
        <v>3</v>
      </c>
      <c r="X1874" t="str">
        <f t="shared" si="179"/>
        <v>513</v>
      </c>
      <c r="Y1874" t="str">
        <f>IF(Table1[[#This Row],[RFM_Score]]="555","Champion", IF(AND(J1874&gt;=4,V1874&gt;=4),"Loyal", IF(U1874&lt;=2,"At Risk", IF(W1874&gt;=4,"Potential Loyalist","Others"))))</f>
        <v>Others</v>
      </c>
    </row>
    <row r="1875" spans="1:25">
      <c r="A1875" t="s">
        <v>5908</v>
      </c>
      <c r="B1875">
        <v>37</v>
      </c>
      <c r="C1875" t="s">
        <v>24</v>
      </c>
      <c r="D1875" t="s">
        <v>46</v>
      </c>
      <c r="E1875" s="6" t="s">
        <v>13945</v>
      </c>
      <c r="F1875" t="s">
        <v>26</v>
      </c>
      <c r="G1875">
        <v>4</v>
      </c>
      <c r="H1875">
        <v>1</v>
      </c>
      <c r="I1875">
        <v>61</v>
      </c>
      <c r="J1875">
        <v>5</v>
      </c>
      <c r="K1875">
        <v>188.08</v>
      </c>
      <c r="L1875" t="str">
        <f t="shared" si="174"/>
        <v/>
      </c>
      <c r="M1875">
        <v>4</v>
      </c>
      <c r="N1875" t="str">
        <f t="shared" si="175"/>
        <v/>
      </c>
      <c r="O1875">
        <v>28</v>
      </c>
      <c r="P1875" s="11">
        <v>0.25</v>
      </c>
      <c r="Q1875" s="11">
        <v>8.1967213114753995E-2</v>
      </c>
      <c r="R1875" s="12">
        <v>47.02</v>
      </c>
      <c r="S1875" t="s">
        <v>22</v>
      </c>
      <c r="T1875">
        <v>1</v>
      </c>
      <c r="U1875">
        <f t="shared" si="176"/>
        <v>4</v>
      </c>
      <c r="V1875">
        <f t="shared" si="177"/>
        <v>1</v>
      </c>
      <c r="W1875">
        <f t="shared" si="178"/>
        <v>3</v>
      </c>
      <c r="X1875" t="str">
        <f t="shared" si="179"/>
        <v>413</v>
      </c>
      <c r="Y1875" t="str">
        <f>IF(Table1[[#This Row],[RFM_Score]]="555","Champion", IF(AND(J1875&gt;=4,V1875&gt;=4),"Loyal", IF(U1875&lt;=2,"At Risk", IF(W1875&gt;=4,"Potential Loyalist","Others"))))</f>
        <v>Others</v>
      </c>
    </row>
    <row r="1876" spans="1:25">
      <c r="A1876" t="s">
        <v>4476</v>
      </c>
      <c r="B1876">
        <v>41</v>
      </c>
      <c r="C1876" t="s">
        <v>19</v>
      </c>
      <c r="D1876" t="s">
        <v>20</v>
      </c>
      <c r="E1876" s="6" t="s">
        <v>13946</v>
      </c>
      <c r="F1876" t="s">
        <v>60</v>
      </c>
      <c r="G1876">
        <v>2</v>
      </c>
      <c r="H1876">
        <v>1</v>
      </c>
      <c r="I1876">
        <v>43</v>
      </c>
      <c r="J1876">
        <v>2</v>
      </c>
      <c r="K1876">
        <v>187.76</v>
      </c>
      <c r="L1876" t="str">
        <f t="shared" si="174"/>
        <v/>
      </c>
      <c r="M1876">
        <v>4</v>
      </c>
      <c r="N1876" t="str">
        <f t="shared" si="175"/>
        <v/>
      </c>
      <c r="O1876">
        <v>23</v>
      </c>
      <c r="P1876" s="11">
        <v>0.5</v>
      </c>
      <c r="Q1876" s="11">
        <v>4.6511627906976702E-2</v>
      </c>
      <c r="R1876" s="12">
        <v>46.94</v>
      </c>
      <c r="S1876" t="s">
        <v>22</v>
      </c>
      <c r="T1876">
        <v>1</v>
      </c>
      <c r="U1876">
        <f t="shared" si="176"/>
        <v>4</v>
      </c>
      <c r="V1876">
        <f t="shared" si="177"/>
        <v>1</v>
      </c>
      <c r="W1876">
        <f t="shared" si="178"/>
        <v>3</v>
      </c>
      <c r="X1876" t="str">
        <f t="shared" si="179"/>
        <v>413</v>
      </c>
      <c r="Y1876" t="str">
        <f>IF(Table1[[#This Row],[RFM_Score]]="555","Champion", IF(AND(J1876&gt;=4,V1876&gt;=4),"Loyal", IF(U1876&lt;=2,"At Risk", IF(W1876&gt;=4,"Potential Loyalist","Others"))))</f>
        <v>Others</v>
      </c>
    </row>
    <row r="1877" spans="1:25">
      <c r="A1877" t="s">
        <v>5929</v>
      </c>
      <c r="B1877">
        <v>18</v>
      </c>
      <c r="C1877" t="s">
        <v>19</v>
      </c>
      <c r="D1877" t="s">
        <v>35</v>
      </c>
      <c r="E1877" s="6" t="s">
        <v>13947</v>
      </c>
      <c r="F1877" t="s">
        <v>30</v>
      </c>
      <c r="G1877">
        <v>3</v>
      </c>
      <c r="H1877">
        <v>3</v>
      </c>
      <c r="I1877">
        <v>39</v>
      </c>
      <c r="J1877">
        <v>5</v>
      </c>
      <c r="K1877">
        <v>187.7</v>
      </c>
      <c r="L1877" t="str">
        <f t="shared" si="174"/>
        <v/>
      </c>
      <c r="M1877">
        <v>4</v>
      </c>
      <c r="N1877" t="str">
        <f t="shared" si="175"/>
        <v/>
      </c>
      <c r="O1877">
        <v>60</v>
      </c>
      <c r="P1877" s="11">
        <v>1</v>
      </c>
      <c r="Q1877" s="11">
        <v>0.128205128205128</v>
      </c>
      <c r="R1877" s="12">
        <v>46.924999999999997</v>
      </c>
      <c r="S1877" t="s">
        <v>22</v>
      </c>
      <c r="T1877">
        <v>0</v>
      </c>
      <c r="U1877">
        <f t="shared" si="176"/>
        <v>3</v>
      </c>
      <c r="V1877">
        <f t="shared" si="177"/>
        <v>1</v>
      </c>
      <c r="W1877">
        <f t="shared" si="178"/>
        <v>3</v>
      </c>
      <c r="X1877" t="str">
        <f t="shared" si="179"/>
        <v>313</v>
      </c>
      <c r="Y1877" t="str">
        <f>IF(Table1[[#This Row],[RFM_Score]]="555","Champion", IF(AND(J1877&gt;=4,V1877&gt;=4),"Loyal", IF(U1877&lt;=2,"At Risk", IF(W1877&gt;=4,"Potential Loyalist","Others"))))</f>
        <v>Others</v>
      </c>
    </row>
    <row r="1878" spans="1:25">
      <c r="A1878" t="s">
        <v>1922</v>
      </c>
      <c r="B1878">
        <v>38</v>
      </c>
      <c r="C1878" t="s">
        <v>24</v>
      </c>
      <c r="D1878" t="s">
        <v>25</v>
      </c>
      <c r="E1878" s="6" t="s">
        <v>13948</v>
      </c>
      <c r="F1878" t="s">
        <v>21</v>
      </c>
      <c r="G1878">
        <v>3</v>
      </c>
      <c r="H1878">
        <v>1</v>
      </c>
      <c r="I1878">
        <v>40</v>
      </c>
      <c r="J1878">
        <v>2</v>
      </c>
      <c r="K1878">
        <v>187.45</v>
      </c>
      <c r="L1878" t="str">
        <f t="shared" si="174"/>
        <v/>
      </c>
      <c r="M1878">
        <v>4</v>
      </c>
      <c r="N1878" t="str">
        <f t="shared" si="175"/>
        <v/>
      </c>
      <c r="O1878">
        <v>41</v>
      </c>
      <c r="P1878" s="11">
        <v>0.33333333333333298</v>
      </c>
      <c r="Q1878" s="11">
        <v>0.05</v>
      </c>
      <c r="R1878" s="12">
        <v>46.862499999999997</v>
      </c>
      <c r="S1878" t="s">
        <v>22</v>
      </c>
      <c r="T1878">
        <v>1</v>
      </c>
      <c r="U1878">
        <f t="shared" si="176"/>
        <v>3</v>
      </c>
      <c r="V1878">
        <f t="shared" si="177"/>
        <v>1</v>
      </c>
      <c r="W1878">
        <f t="shared" si="178"/>
        <v>3</v>
      </c>
      <c r="X1878" t="str">
        <f t="shared" si="179"/>
        <v>313</v>
      </c>
      <c r="Y1878" t="str">
        <f>IF(Table1[[#This Row],[RFM_Score]]="555","Champion", IF(AND(J1878&gt;=4,V1878&gt;=4),"Loyal", IF(U1878&lt;=2,"At Risk", IF(W1878&gt;=4,"Potential Loyalist","Others"))))</f>
        <v>Others</v>
      </c>
    </row>
    <row r="1879" spans="1:25">
      <c r="A1879" t="s">
        <v>621</v>
      </c>
      <c r="B1879">
        <v>37</v>
      </c>
      <c r="C1879" t="s">
        <v>19</v>
      </c>
      <c r="D1879" t="s">
        <v>46</v>
      </c>
      <c r="E1879" s="6" t="s">
        <v>13949</v>
      </c>
      <c r="F1879" t="s">
        <v>60</v>
      </c>
      <c r="G1879">
        <v>5</v>
      </c>
      <c r="H1879">
        <v>2</v>
      </c>
      <c r="I1879">
        <v>56</v>
      </c>
      <c r="J1879">
        <v>3</v>
      </c>
      <c r="K1879">
        <v>187.07</v>
      </c>
      <c r="L1879" t="str">
        <f t="shared" si="174"/>
        <v/>
      </c>
      <c r="M1879">
        <v>4</v>
      </c>
      <c r="N1879" t="str">
        <f t="shared" si="175"/>
        <v/>
      </c>
      <c r="O1879">
        <v>23</v>
      </c>
      <c r="P1879" s="11">
        <v>0.4</v>
      </c>
      <c r="Q1879" s="11">
        <v>5.3571428571428499E-2</v>
      </c>
      <c r="R1879" s="12">
        <v>46.767499999999998</v>
      </c>
      <c r="S1879" t="s">
        <v>22</v>
      </c>
      <c r="T1879">
        <v>0</v>
      </c>
      <c r="U1879">
        <f t="shared" si="176"/>
        <v>4</v>
      </c>
      <c r="V1879">
        <f t="shared" si="177"/>
        <v>1</v>
      </c>
      <c r="W1879">
        <f t="shared" si="178"/>
        <v>3</v>
      </c>
      <c r="X1879" t="str">
        <f t="shared" si="179"/>
        <v>413</v>
      </c>
      <c r="Y1879" t="str">
        <f>IF(Table1[[#This Row],[RFM_Score]]="555","Champion", IF(AND(J1879&gt;=4,V1879&gt;=4),"Loyal", IF(U1879&lt;=2,"At Risk", IF(W1879&gt;=4,"Potential Loyalist","Others"))))</f>
        <v>Others</v>
      </c>
    </row>
    <row r="1880" spans="1:25">
      <c r="A1880" t="s">
        <v>7351</v>
      </c>
      <c r="B1880">
        <v>21</v>
      </c>
      <c r="C1880" t="s">
        <v>19</v>
      </c>
      <c r="D1880" t="s">
        <v>25</v>
      </c>
      <c r="E1880" s="6" t="s">
        <v>13950</v>
      </c>
      <c r="F1880" t="s">
        <v>30</v>
      </c>
      <c r="G1880">
        <v>2</v>
      </c>
      <c r="H1880">
        <v>0</v>
      </c>
      <c r="I1880">
        <v>40</v>
      </c>
      <c r="J1880">
        <v>2</v>
      </c>
      <c r="K1880">
        <v>186.41</v>
      </c>
      <c r="L1880" t="str">
        <f t="shared" si="174"/>
        <v/>
      </c>
      <c r="M1880">
        <v>4</v>
      </c>
      <c r="N1880" t="str">
        <f t="shared" si="175"/>
        <v/>
      </c>
      <c r="O1880">
        <v>24</v>
      </c>
      <c r="P1880" s="11">
        <v>0</v>
      </c>
      <c r="Q1880" s="11">
        <v>0.05</v>
      </c>
      <c r="R1880" s="12">
        <v>46.602499999999999</v>
      </c>
      <c r="S1880" t="s">
        <v>22</v>
      </c>
      <c r="T1880">
        <v>0</v>
      </c>
      <c r="U1880">
        <f t="shared" si="176"/>
        <v>4</v>
      </c>
      <c r="V1880">
        <f t="shared" si="177"/>
        <v>1</v>
      </c>
      <c r="W1880">
        <f t="shared" si="178"/>
        <v>3</v>
      </c>
      <c r="X1880" t="str">
        <f t="shared" si="179"/>
        <v>413</v>
      </c>
      <c r="Y1880" t="str">
        <f>IF(Table1[[#This Row],[RFM_Score]]="555","Champion", IF(AND(J1880&gt;=4,V1880&gt;=4),"Loyal", IF(U1880&lt;=2,"At Risk", IF(W1880&gt;=4,"Potential Loyalist","Others"))))</f>
        <v>Others</v>
      </c>
    </row>
    <row r="1881" spans="1:25">
      <c r="A1881" t="s">
        <v>3995</v>
      </c>
      <c r="B1881">
        <v>48</v>
      </c>
      <c r="C1881" t="s">
        <v>24</v>
      </c>
      <c r="D1881" t="s">
        <v>41</v>
      </c>
      <c r="E1881" s="6" t="s">
        <v>13951</v>
      </c>
      <c r="F1881" t="s">
        <v>30</v>
      </c>
      <c r="G1881">
        <v>4</v>
      </c>
      <c r="H1881">
        <v>1</v>
      </c>
      <c r="I1881">
        <v>53</v>
      </c>
      <c r="J1881">
        <v>2</v>
      </c>
      <c r="K1881">
        <v>185.08</v>
      </c>
      <c r="L1881" t="str">
        <f t="shared" si="174"/>
        <v/>
      </c>
      <c r="M1881">
        <v>4</v>
      </c>
      <c r="N1881" t="str">
        <f t="shared" si="175"/>
        <v/>
      </c>
      <c r="O1881">
        <v>2</v>
      </c>
      <c r="P1881" s="11">
        <v>0.25</v>
      </c>
      <c r="Q1881" s="11">
        <v>3.7735849056603703E-2</v>
      </c>
      <c r="R1881" s="12">
        <v>46.27</v>
      </c>
      <c r="S1881" t="s">
        <v>22</v>
      </c>
      <c r="T1881">
        <v>0</v>
      </c>
      <c r="U1881">
        <f t="shared" si="176"/>
        <v>5</v>
      </c>
      <c r="V1881">
        <f t="shared" si="177"/>
        <v>1</v>
      </c>
      <c r="W1881">
        <f t="shared" si="178"/>
        <v>3</v>
      </c>
      <c r="X1881" t="str">
        <f t="shared" si="179"/>
        <v>513</v>
      </c>
      <c r="Y1881" t="str">
        <f>IF(Table1[[#This Row],[RFM_Score]]="555","Champion", IF(AND(J1881&gt;=4,V1881&gt;=4),"Loyal", IF(U1881&lt;=2,"At Risk", IF(W1881&gt;=4,"Potential Loyalist","Others"))))</f>
        <v>Others</v>
      </c>
    </row>
    <row r="1882" spans="1:25">
      <c r="A1882" t="s">
        <v>4326</v>
      </c>
      <c r="B1882">
        <v>42</v>
      </c>
      <c r="C1882" t="s">
        <v>24</v>
      </c>
      <c r="D1882" t="s">
        <v>46</v>
      </c>
      <c r="E1882" s="6" t="s">
        <v>13952</v>
      </c>
      <c r="F1882" t="s">
        <v>30</v>
      </c>
      <c r="G1882">
        <v>2</v>
      </c>
      <c r="H1882">
        <v>1</v>
      </c>
      <c r="I1882">
        <v>52</v>
      </c>
      <c r="J1882">
        <v>3</v>
      </c>
      <c r="K1882">
        <v>184.51</v>
      </c>
      <c r="L1882" t="str">
        <f t="shared" si="174"/>
        <v/>
      </c>
      <c r="M1882">
        <v>4</v>
      </c>
      <c r="N1882" t="str">
        <f t="shared" si="175"/>
        <v/>
      </c>
      <c r="O1882">
        <v>4</v>
      </c>
      <c r="P1882" s="11">
        <v>0.5</v>
      </c>
      <c r="Q1882" s="11">
        <v>5.7692307692307598E-2</v>
      </c>
      <c r="R1882" s="12">
        <v>46.127499999999998</v>
      </c>
      <c r="S1882" t="s">
        <v>22</v>
      </c>
      <c r="T1882">
        <v>0</v>
      </c>
      <c r="U1882">
        <f t="shared" si="176"/>
        <v>5</v>
      </c>
      <c r="V1882">
        <f t="shared" si="177"/>
        <v>1</v>
      </c>
      <c r="W1882">
        <f t="shared" si="178"/>
        <v>3</v>
      </c>
      <c r="X1882" t="str">
        <f t="shared" si="179"/>
        <v>513</v>
      </c>
      <c r="Y1882" t="str">
        <f>IF(Table1[[#This Row],[RFM_Score]]="555","Champion", IF(AND(J1882&gt;=4,V1882&gt;=4),"Loyal", IF(U1882&lt;=2,"At Risk", IF(W1882&gt;=4,"Potential Loyalist","Others"))))</f>
        <v>Others</v>
      </c>
    </row>
    <row r="1883" spans="1:25">
      <c r="A1883" t="s">
        <v>5604</v>
      </c>
      <c r="B1883">
        <v>43</v>
      </c>
      <c r="C1883" t="s">
        <v>19</v>
      </c>
      <c r="D1883" t="s">
        <v>25</v>
      </c>
      <c r="E1883" s="6" t="s">
        <v>13953</v>
      </c>
      <c r="F1883" t="s">
        <v>26</v>
      </c>
      <c r="G1883">
        <v>0</v>
      </c>
      <c r="H1883">
        <v>0</v>
      </c>
      <c r="I1883">
        <v>51</v>
      </c>
      <c r="J1883">
        <v>0</v>
      </c>
      <c r="K1883">
        <v>184.12</v>
      </c>
      <c r="L1883" t="str">
        <f t="shared" si="174"/>
        <v/>
      </c>
      <c r="M1883">
        <v>4</v>
      </c>
      <c r="N1883" t="str">
        <f t="shared" si="175"/>
        <v/>
      </c>
      <c r="O1883">
        <v>0</v>
      </c>
      <c r="P1883" s="11">
        <v>0</v>
      </c>
      <c r="Q1883" s="11">
        <v>0</v>
      </c>
      <c r="R1883" s="12">
        <v>46.03</v>
      </c>
      <c r="S1883" t="s">
        <v>22</v>
      </c>
      <c r="T1883">
        <v>0</v>
      </c>
      <c r="U1883">
        <f t="shared" si="176"/>
        <v>5</v>
      </c>
      <c r="V1883">
        <f t="shared" si="177"/>
        <v>1</v>
      </c>
      <c r="W1883">
        <f t="shared" si="178"/>
        <v>3</v>
      </c>
      <c r="X1883" t="str">
        <f t="shared" si="179"/>
        <v>513</v>
      </c>
      <c r="Y1883" t="str">
        <f>IF(Table1[[#This Row],[RFM_Score]]="555","Champion", IF(AND(J1883&gt;=4,V1883&gt;=4),"Loyal", IF(U1883&lt;=2,"At Risk", IF(W1883&gt;=4,"Potential Loyalist","Others"))))</f>
        <v>Others</v>
      </c>
    </row>
    <row r="1884" spans="1:25">
      <c r="A1884" t="s">
        <v>11390</v>
      </c>
      <c r="B1884">
        <v>51</v>
      </c>
      <c r="C1884" t="s">
        <v>19</v>
      </c>
      <c r="D1884" t="s">
        <v>25</v>
      </c>
      <c r="E1884" s="6" t="s">
        <v>13954</v>
      </c>
      <c r="F1884" t="s">
        <v>30</v>
      </c>
      <c r="G1884">
        <v>3</v>
      </c>
      <c r="H1884">
        <v>1</v>
      </c>
      <c r="I1884">
        <v>52</v>
      </c>
      <c r="J1884">
        <v>1</v>
      </c>
      <c r="K1884">
        <v>183.65</v>
      </c>
      <c r="L1884" t="str">
        <f t="shared" si="174"/>
        <v/>
      </c>
      <c r="M1884">
        <v>4</v>
      </c>
      <c r="N1884" t="str">
        <f t="shared" si="175"/>
        <v/>
      </c>
      <c r="O1884">
        <v>25</v>
      </c>
      <c r="P1884" s="11">
        <v>0.33333333333333298</v>
      </c>
      <c r="Q1884" s="11">
        <v>1.9230769230769201E-2</v>
      </c>
      <c r="R1884" s="12">
        <v>45.912500000000001</v>
      </c>
      <c r="S1884" t="s">
        <v>22</v>
      </c>
      <c r="T1884">
        <v>0</v>
      </c>
      <c r="U1884">
        <f t="shared" si="176"/>
        <v>4</v>
      </c>
      <c r="V1884">
        <f t="shared" si="177"/>
        <v>1</v>
      </c>
      <c r="W1884">
        <f t="shared" si="178"/>
        <v>3</v>
      </c>
      <c r="X1884" t="str">
        <f t="shared" si="179"/>
        <v>413</v>
      </c>
      <c r="Y1884" t="str">
        <f>IF(Table1[[#This Row],[RFM_Score]]="555","Champion", IF(AND(J1884&gt;=4,V1884&gt;=4),"Loyal", IF(U1884&lt;=2,"At Risk", IF(W1884&gt;=4,"Potential Loyalist","Others"))))</f>
        <v>Others</v>
      </c>
    </row>
    <row r="1885" spans="1:25">
      <c r="A1885" t="s">
        <v>8007</v>
      </c>
      <c r="B1885">
        <v>54</v>
      </c>
      <c r="C1885" t="s">
        <v>19</v>
      </c>
      <c r="D1885" t="s">
        <v>41</v>
      </c>
      <c r="E1885" s="6" t="s">
        <v>13955</v>
      </c>
      <c r="F1885" t="s">
        <v>26</v>
      </c>
      <c r="G1885">
        <v>2</v>
      </c>
      <c r="H1885">
        <v>0</v>
      </c>
      <c r="I1885">
        <v>68</v>
      </c>
      <c r="J1885">
        <v>6</v>
      </c>
      <c r="K1885">
        <v>183.61</v>
      </c>
      <c r="L1885" t="str">
        <f t="shared" si="174"/>
        <v/>
      </c>
      <c r="M1885">
        <v>4</v>
      </c>
      <c r="N1885" t="str">
        <f t="shared" si="175"/>
        <v/>
      </c>
      <c r="O1885">
        <v>4</v>
      </c>
      <c r="P1885" s="11">
        <v>0</v>
      </c>
      <c r="Q1885" s="11">
        <v>8.8235294117646995E-2</v>
      </c>
      <c r="R1885" s="12">
        <v>45.902500000000003</v>
      </c>
      <c r="S1885" t="s">
        <v>22</v>
      </c>
      <c r="T1885">
        <v>0</v>
      </c>
      <c r="U1885">
        <f t="shared" si="176"/>
        <v>5</v>
      </c>
      <c r="V1885">
        <f t="shared" si="177"/>
        <v>1</v>
      </c>
      <c r="W1885">
        <f t="shared" si="178"/>
        <v>3</v>
      </c>
      <c r="X1885" t="str">
        <f t="shared" si="179"/>
        <v>513</v>
      </c>
      <c r="Y1885" t="str">
        <f>IF(Table1[[#This Row],[RFM_Score]]="555","Champion", IF(AND(J1885&gt;=4,V1885&gt;=4),"Loyal", IF(U1885&lt;=2,"At Risk", IF(W1885&gt;=4,"Potential Loyalist","Others"))))</f>
        <v>Others</v>
      </c>
    </row>
    <row r="1886" spans="1:25">
      <c r="A1886" t="s">
        <v>10251</v>
      </c>
      <c r="B1886">
        <v>18</v>
      </c>
      <c r="C1886" t="s">
        <v>24</v>
      </c>
      <c r="D1886" t="s">
        <v>49</v>
      </c>
      <c r="E1886" s="6" t="s">
        <v>13956</v>
      </c>
      <c r="F1886" t="s">
        <v>30</v>
      </c>
      <c r="G1886">
        <v>1</v>
      </c>
      <c r="H1886">
        <v>0</v>
      </c>
      <c r="I1886">
        <v>51</v>
      </c>
      <c r="J1886">
        <v>4</v>
      </c>
      <c r="K1886">
        <v>183.57</v>
      </c>
      <c r="L1886" t="str">
        <f t="shared" si="174"/>
        <v/>
      </c>
      <c r="M1886">
        <v>4</v>
      </c>
      <c r="N1886" t="str">
        <f t="shared" si="175"/>
        <v/>
      </c>
      <c r="O1886">
        <v>41</v>
      </c>
      <c r="P1886" s="11">
        <v>0</v>
      </c>
      <c r="Q1886" s="11">
        <v>7.8431372549019607E-2</v>
      </c>
      <c r="R1886" s="12">
        <v>45.892499999999998</v>
      </c>
      <c r="S1886" t="s">
        <v>22</v>
      </c>
      <c r="T1886">
        <v>0</v>
      </c>
      <c r="U1886">
        <f t="shared" si="176"/>
        <v>3</v>
      </c>
      <c r="V1886">
        <f t="shared" si="177"/>
        <v>1</v>
      </c>
      <c r="W1886">
        <f t="shared" si="178"/>
        <v>3</v>
      </c>
      <c r="X1886" t="str">
        <f t="shared" si="179"/>
        <v>313</v>
      </c>
      <c r="Y1886" t="str">
        <f>IF(Table1[[#This Row],[RFM_Score]]="555","Champion", IF(AND(J1886&gt;=4,V1886&gt;=4),"Loyal", IF(U1886&lt;=2,"At Risk", IF(W1886&gt;=4,"Potential Loyalist","Others"))))</f>
        <v>Others</v>
      </c>
    </row>
    <row r="1887" spans="1:25">
      <c r="A1887" t="s">
        <v>6533</v>
      </c>
      <c r="B1887">
        <v>46</v>
      </c>
      <c r="C1887" t="s">
        <v>19</v>
      </c>
      <c r="D1887" t="s">
        <v>41</v>
      </c>
      <c r="E1887" s="6" t="s">
        <v>13957</v>
      </c>
      <c r="F1887" t="s">
        <v>26</v>
      </c>
      <c r="G1887">
        <v>7</v>
      </c>
      <c r="H1887">
        <v>1</v>
      </c>
      <c r="I1887">
        <v>62</v>
      </c>
      <c r="J1887">
        <v>4</v>
      </c>
      <c r="K1887">
        <v>183.55</v>
      </c>
      <c r="L1887" t="str">
        <f t="shared" si="174"/>
        <v/>
      </c>
      <c r="M1887">
        <v>4</v>
      </c>
      <c r="N1887" t="str">
        <f t="shared" si="175"/>
        <v/>
      </c>
      <c r="O1887">
        <v>5</v>
      </c>
      <c r="P1887" s="11">
        <v>0.14285714285714199</v>
      </c>
      <c r="Q1887" s="11">
        <v>6.4516129032257993E-2</v>
      </c>
      <c r="R1887" s="12">
        <v>45.887500000000003</v>
      </c>
      <c r="S1887" t="s">
        <v>22</v>
      </c>
      <c r="T1887">
        <v>1</v>
      </c>
      <c r="U1887">
        <f t="shared" si="176"/>
        <v>5</v>
      </c>
      <c r="V1887">
        <f t="shared" si="177"/>
        <v>1</v>
      </c>
      <c r="W1887">
        <f t="shared" si="178"/>
        <v>3</v>
      </c>
      <c r="X1887" t="str">
        <f t="shared" si="179"/>
        <v>513</v>
      </c>
      <c r="Y1887" t="str">
        <f>IF(Table1[[#This Row],[RFM_Score]]="555","Champion", IF(AND(J1887&gt;=4,V1887&gt;=4),"Loyal", IF(U1887&lt;=2,"At Risk", IF(W1887&gt;=4,"Potential Loyalist","Others"))))</f>
        <v>Others</v>
      </c>
    </row>
    <row r="1888" spans="1:25">
      <c r="A1888" t="s">
        <v>1689</v>
      </c>
      <c r="B1888">
        <v>37</v>
      </c>
      <c r="C1888" t="s">
        <v>19</v>
      </c>
      <c r="D1888" t="s">
        <v>35</v>
      </c>
      <c r="E1888" s="6" t="s">
        <v>13958</v>
      </c>
      <c r="F1888" t="s">
        <v>30</v>
      </c>
      <c r="G1888">
        <v>2</v>
      </c>
      <c r="H1888">
        <v>1</v>
      </c>
      <c r="I1888">
        <v>60</v>
      </c>
      <c r="J1888">
        <v>2</v>
      </c>
      <c r="K1888">
        <v>183.42</v>
      </c>
      <c r="L1888" t="str">
        <f t="shared" si="174"/>
        <v/>
      </c>
      <c r="M1888">
        <v>4</v>
      </c>
      <c r="N1888" t="str">
        <f t="shared" si="175"/>
        <v/>
      </c>
      <c r="O1888">
        <v>4</v>
      </c>
      <c r="P1888" s="11">
        <v>0.5</v>
      </c>
      <c r="Q1888" s="11">
        <v>3.3333333333333298E-2</v>
      </c>
      <c r="R1888" s="12">
        <v>45.854999999999997</v>
      </c>
      <c r="S1888" t="s">
        <v>22</v>
      </c>
      <c r="T1888">
        <v>0</v>
      </c>
      <c r="U1888">
        <f t="shared" si="176"/>
        <v>5</v>
      </c>
      <c r="V1888">
        <f t="shared" si="177"/>
        <v>1</v>
      </c>
      <c r="W1888">
        <f t="shared" si="178"/>
        <v>3</v>
      </c>
      <c r="X1888" t="str">
        <f t="shared" si="179"/>
        <v>513</v>
      </c>
      <c r="Y1888" t="str">
        <f>IF(Table1[[#This Row],[RFM_Score]]="555","Champion", IF(AND(J1888&gt;=4,V1888&gt;=4),"Loyal", IF(U1888&lt;=2,"At Risk", IF(W1888&gt;=4,"Potential Loyalist","Others"))))</f>
        <v>Others</v>
      </c>
    </row>
    <row r="1889" spans="1:25">
      <c r="A1889" t="s">
        <v>1704</v>
      </c>
      <c r="B1889">
        <v>28</v>
      </c>
      <c r="C1889" t="s">
        <v>19</v>
      </c>
      <c r="D1889" t="s">
        <v>25</v>
      </c>
      <c r="E1889" s="6" t="s">
        <v>13959</v>
      </c>
      <c r="F1889" t="s">
        <v>26</v>
      </c>
      <c r="G1889">
        <v>3</v>
      </c>
      <c r="H1889">
        <v>0</v>
      </c>
      <c r="I1889">
        <v>52</v>
      </c>
      <c r="J1889">
        <v>2</v>
      </c>
      <c r="K1889">
        <v>183.4</v>
      </c>
      <c r="L1889" t="str">
        <f t="shared" si="174"/>
        <v/>
      </c>
      <c r="M1889">
        <v>4</v>
      </c>
      <c r="N1889" t="str">
        <f t="shared" si="175"/>
        <v/>
      </c>
      <c r="O1889">
        <v>17</v>
      </c>
      <c r="P1889" s="11">
        <v>0</v>
      </c>
      <c r="Q1889" s="11">
        <v>3.8461538461538401E-2</v>
      </c>
      <c r="R1889" s="12">
        <v>45.85</v>
      </c>
      <c r="S1889" t="s">
        <v>22</v>
      </c>
      <c r="T1889">
        <v>0</v>
      </c>
      <c r="U1889">
        <f t="shared" si="176"/>
        <v>5</v>
      </c>
      <c r="V1889">
        <f t="shared" si="177"/>
        <v>1</v>
      </c>
      <c r="W1889">
        <f t="shared" si="178"/>
        <v>3</v>
      </c>
      <c r="X1889" t="str">
        <f t="shared" si="179"/>
        <v>513</v>
      </c>
      <c r="Y1889" t="str">
        <f>IF(Table1[[#This Row],[RFM_Score]]="555","Champion", IF(AND(J1889&gt;=4,V1889&gt;=4),"Loyal", IF(U1889&lt;=2,"At Risk", IF(W1889&gt;=4,"Potential Loyalist","Others"))))</f>
        <v>Others</v>
      </c>
    </row>
    <row r="1890" spans="1:25">
      <c r="A1890" t="s">
        <v>4237</v>
      </c>
      <c r="B1890">
        <v>37</v>
      </c>
      <c r="C1890" t="s">
        <v>19</v>
      </c>
      <c r="D1890" t="s">
        <v>25</v>
      </c>
      <c r="E1890" s="6" t="s">
        <v>13960</v>
      </c>
      <c r="F1890" t="s">
        <v>62</v>
      </c>
      <c r="G1890">
        <v>1</v>
      </c>
      <c r="H1890">
        <v>1</v>
      </c>
      <c r="I1890">
        <v>51</v>
      </c>
      <c r="J1890">
        <v>3</v>
      </c>
      <c r="K1890">
        <v>182.91</v>
      </c>
      <c r="L1890" t="str">
        <f t="shared" si="174"/>
        <v/>
      </c>
      <c r="M1890">
        <v>4</v>
      </c>
      <c r="N1890" t="str">
        <f t="shared" si="175"/>
        <v/>
      </c>
      <c r="O1890">
        <v>61</v>
      </c>
      <c r="P1890" s="11">
        <v>1</v>
      </c>
      <c r="Q1890" s="11">
        <v>5.8823529411764698E-2</v>
      </c>
      <c r="R1890" s="12">
        <v>45.727499999999999</v>
      </c>
      <c r="S1890" t="s">
        <v>22</v>
      </c>
      <c r="T1890">
        <v>0</v>
      </c>
      <c r="U1890">
        <f t="shared" si="176"/>
        <v>3</v>
      </c>
      <c r="V1890">
        <f t="shared" si="177"/>
        <v>1</v>
      </c>
      <c r="W1890">
        <f t="shared" si="178"/>
        <v>3</v>
      </c>
      <c r="X1890" t="str">
        <f t="shared" si="179"/>
        <v>313</v>
      </c>
      <c r="Y1890" t="str">
        <f>IF(Table1[[#This Row],[RFM_Score]]="555","Champion", IF(AND(J1890&gt;=4,V1890&gt;=4),"Loyal", IF(U1890&lt;=2,"At Risk", IF(W1890&gt;=4,"Potential Loyalist","Others"))))</f>
        <v>Others</v>
      </c>
    </row>
    <row r="1891" spans="1:25">
      <c r="A1891" t="s">
        <v>7802</v>
      </c>
      <c r="B1891">
        <v>34</v>
      </c>
      <c r="C1891" t="s">
        <v>19</v>
      </c>
      <c r="D1891" t="s">
        <v>25</v>
      </c>
      <c r="E1891" s="6" t="s">
        <v>13961</v>
      </c>
      <c r="F1891" t="s">
        <v>21</v>
      </c>
      <c r="G1891">
        <v>4</v>
      </c>
      <c r="H1891">
        <v>1</v>
      </c>
      <c r="I1891">
        <v>52</v>
      </c>
      <c r="J1891">
        <v>3</v>
      </c>
      <c r="K1891">
        <v>182.17</v>
      </c>
      <c r="L1891" t="str">
        <f t="shared" si="174"/>
        <v/>
      </c>
      <c r="M1891">
        <v>4</v>
      </c>
      <c r="N1891" t="str">
        <f t="shared" si="175"/>
        <v/>
      </c>
      <c r="O1891">
        <v>27</v>
      </c>
      <c r="P1891" s="11">
        <v>0.25</v>
      </c>
      <c r="Q1891" s="11">
        <v>5.7692307692307598E-2</v>
      </c>
      <c r="R1891" s="12">
        <v>45.542499999999997</v>
      </c>
      <c r="S1891" t="s">
        <v>22</v>
      </c>
      <c r="T1891">
        <v>1</v>
      </c>
      <c r="U1891">
        <f t="shared" si="176"/>
        <v>4</v>
      </c>
      <c r="V1891">
        <f t="shared" si="177"/>
        <v>1</v>
      </c>
      <c r="W1891">
        <f t="shared" si="178"/>
        <v>3</v>
      </c>
      <c r="X1891" t="str">
        <f t="shared" si="179"/>
        <v>413</v>
      </c>
      <c r="Y1891" t="str">
        <f>IF(Table1[[#This Row],[RFM_Score]]="555","Champion", IF(AND(J1891&gt;=4,V1891&gt;=4),"Loyal", IF(U1891&lt;=2,"At Risk", IF(W1891&gt;=4,"Potential Loyalist","Others"))))</f>
        <v>Others</v>
      </c>
    </row>
    <row r="1892" spans="1:25">
      <c r="A1892" t="s">
        <v>10353</v>
      </c>
      <c r="B1892">
        <v>49</v>
      </c>
      <c r="C1892" t="s">
        <v>24</v>
      </c>
      <c r="D1892" t="s">
        <v>49</v>
      </c>
      <c r="E1892" s="6" t="s">
        <v>13962</v>
      </c>
      <c r="F1892" t="s">
        <v>21</v>
      </c>
      <c r="G1892">
        <v>4</v>
      </c>
      <c r="H1892">
        <v>2</v>
      </c>
      <c r="I1892">
        <v>42</v>
      </c>
      <c r="J1892">
        <v>2</v>
      </c>
      <c r="K1892">
        <v>182.17</v>
      </c>
      <c r="L1892" t="str">
        <f t="shared" si="174"/>
        <v/>
      </c>
      <c r="M1892">
        <v>4</v>
      </c>
      <c r="N1892" t="str">
        <f t="shared" si="175"/>
        <v/>
      </c>
      <c r="O1892">
        <v>9</v>
      </c>
      <c r="P1892" s="11">
        <v>0.5</v>
      </c>
      <c r="Q1892" s="11">
        <v>4.7619047619047603E-2</v>
      </c>
      <c r="R1892" s="12">
        <v>45.542499999999997</v>
      </c>
      <c r="S1892" t="s">
        <v>22</v>
      </c>
      <c r="T1892">
        <v>1</v>
      </c>
      <c r="U1892">
        <f t="shared" si="176"/>
        <v>5</v>
      </c>
      <c r="V1892">
        <f t="shared" si="177"/>
        <v>1</v>
      </c>
      <c r="W1892">
        <f t="shared" si="178"/>
        <v>3</v>
      </c>
      <c r="X1892" t="str">
        <f t="shared" si="179"/>
        <v>513</v>
      </c>
      <c r="Y1892" t="str">
        <f>IF(Table1[[#This Row],[RFM_Score]]="555","Champion", IF(AND(J1892&gt;=4,V1892&gt;=4),"Loyal", IF(U1892&lt;=2,"At Risk", IF(W1892&gt;=4,"Potential Loyalist","Others"))))</f>
        <v>Others</v>
      </c>
    </row>
    <row r="1893" spans="1:25">
      <c r="A1893" t="s">
        <v>11727</v>
      </c>
      <c r="B1893">
        <v>28</v>
      </c>
      <c r="C1893" t="s">
        <v>19</v>
      </c>
      <c r="D1893" t="s">
        <v>41</v>
      </c>
      <c r="E1893" s="6" t="s">
        <v>13963</v>
      </c>
      <c r="F1893" t="s">
        <v>21</v>
      </c>
      <c r="G1893">
        <v>2</v>
      </c>
      <c r="H1893">
        <v>1</v>
      </c>
      <c r="I1893">
        <v>49</v>
      </c>
      <c r="J1893">
        <v>2</v>
      </c>
      <c r="K1893">
        <v>181.74</v>
      </c>
      <c r="L1893" t="str">
        <f t="shared" si="174"/>
        <v/>
      </c>
      <c r="M1893">
        <v>4</v>
      </c>
      <c r="N1893" t="str">
        <f t="shared" si="175"/>
        <v/>
      </c>
      <c r="O1893">
        <v>10</v>
      </c>
      <c r="P1893" s="11">
        <v>0.5</v>
      </c>
      <c r="Q1893" s="11">
        <v>4.08163265306122E-2</v>
      </c>
      <c r="R1893" s="12">
        <v>45.435000000000002</v>
      </c>
      <c r="S1893" t="s">
        <v>22</v>
      </c>
      <c r="T1893">
        <v>0</v>
      </c>
      <c r="U1893">
        <f t="shared" si="176"/>
        <v>5</v>
      </c>
      <c r="V1893">
        <f t="shared" si="177"/>
        <v>1</v>
      </c>
      <c r="W1893">
        <f t="shared" si="178"/>
        <v>3</v>
      </c>
      <c r="X1893" t="str">
        <f t="shared" si="179"/>
        <v>513</v>
      </c>
      <c r="Y1893" t="str">
        <f>IF(Table1[[#This Row],[RFM_Score]]="555","Champion", IF(AND(J1893&gt;=4,V1893&gt;=4),"Loyal", IF(U1893&lt;=2,"At Risk", IF(W1893&gt;=4,"Potential Loyalist","Others"))))</f>
        <v>Others</v>
      </c>
    </row>
    <row r="1894" spans="1:25">
      <c r="A1894" t="s">
        <v>9876</v>
      </c>
      <c r="B1894">
        <v>20</v>
      </c>
      <c r="C1894" t="s">
        <v>19</v>
      </c>
      <c r="D1894" t="s">
        <v>41</v>
      </c>
      <c r="E1894" s="6" t="s">
        <v>13964</v>
      </c>
      <c r="F1894" t="s">
        <v>26</v>
      </c>
      <c r="G1894">
        <v>6</v>
      </c>
      <c r="H1894">
        <v>0</v>
      </c>
      <c r="I1894">
        <v>49</v>
      </c>
      <c r="J1894">
        <v>4</v>
      </c>
      <c r="K1894">
        <v>181.06</v>
      </c>
      <c r="L1894" t="str">
        <f t="shared" si="174"/>
        <v/>
      </c>
      <c r="M1894">
        <v>4</v>
      </c>
      <c r="N1894" t="str">
        <f t="shared" si="175"/>
        <v/>
      </c>
      <c r="O1894">
        <v>10</v>
      </c>
      <c r="P1894" s="11">
        <v>0</v>
      </c>
      <c r="Q1894" s="11">
        <v>8.16326530612244E-2</v>
      </c>
      <c r="R1894" s="12">
        <v>45.265000000000001</v>
      </c>
      <c r="S1894" t="s">
        <v>22</v>
      </c>
      <c r="T1894">
        <v>0</v>
      </c>
      <c r="U1894">
        <f t="shared" si="176"/>
        <v>5</v>
      </c>
      <c r="V1894">
        <f t="shared" si="177"/>
        <v>1</v>
      </c>
      <c r="W1894">
        <f t="shared" si="178"/>
        <v>3</v>
      </c>
      <c r="X1894" t="str">
        <f t="shared" si="179"/>
        <v>513</v>
      </c>
      <c r="Y1894" t="str">
        <f>IF(Table1[[#This Row],[RFM_Score]]="555","Champion", IF(AND(J1894&gt;=4,V1894&gt;=4),"Loyal", IF(U1894&lt;=2,"At Risk", IF(W1894&gt;=4,"Potential Loyalist","Others"))))</f>
        <v>Others</v>
      </c>
    </row>
    <row r="1895" spans="1:25">
      <c r="A1895" t="s">
        <v>2580</v>
      </c>
      <c r="B1895">
        <v>31</v>
      </c>
      <c r="C1895" t="s">
        <v>24</v>
      </c>
      <c r="D1895" t="s">
        <v>25</v>
      </c>
      <c r="E1895" s="6" t="s">
        <v>13965</v>
      </c>
      <c r="F1895" t="s">
        <v>26</v>
      </c>
      <c r="G1895">
        <v>1</v>
      </c>
      <c r="H1895">
        <v>0</v>
      </c>
      <c r="I1895">
        <v>55</v>
      </c>
      <c r="J1895">
        <v>4</v>
      </c>
      <c r="K1895">
        <v>180.84</v>
      </c>
      <c r="L1895" t="str">
        <f t="shared" si="174"/>
        <v/>
      </c>
      <c r="M1895">
        <v>4</v>
      </c>
      <c r="N1895" t="str">
        <f t="shared" si="175"/>
        <v/>
      </c>
      <c r="O1895">
        <v>2</v>
      </c>
      <c r="P1895" s="11">
        <v>0</v>
      </c>
      <c r="Q1895" s="11">
        <v>7.2727272727272696E-2</v>
      </c>
      <c r="R1895" s="12">
        <v>45.21</v>
      </c>
      <c r="S1895" t="s">
        <v>22</v>
      </c>
      <c r="T1895">
        <v>0</v>
      </c>
      <c r="U1895">
        <f t="shared" si="176"/>
        <v>5</v>
      </c>
      <c r="V1895">
        <f t="shared" si="177"/>
        <v>1</v>
      </c>
      <c r="W1895">
        <f t="shared" si="178"/>
        <v>3</v>
      </c>
      <c r="X1895" t="str">
        <f t="shared" si="179"/>
        <v>513</v>
      </c>
      <c r="Y1895" t="str">
        <f>IF(Table1[[#This Row],[RFM_Score]]="555","Champion", IF(AND(J1895&gt;=4,V1895&gt;=4),"Loyal", IF(U1895&lt;=2,"At Risk", IF(W1895&gt;=4,"Potential Loyalist","Others"))))</f>
        <v>Others</v>
      </c>
    </row>
    <row r="1896" spans="1:25">
      <c r="A1896" t="s">
        <v>4554</v>
      </c>
      <c r="B1896">
        <v>39</v>
      </c>
      <c r="C1896" t="s">
        <v>24</v>
      </c>
      <c r="D1896" t="s">
        <v>46</v>
      </c>
      <c r="E1896" s="6" t="s">
        <v>13966</v>
      </c>
      <c r="F1896" t="s">
        <v>26</v>
      </c>
      <c r="G1896">
        <v>4</v>
      </c>
      <c r="H1896">
        <v>0</v>
      </c>
      <c r="I1896">
        <v>64</v>
      </c>
      <c r="J1896">
        <v>9</v>
      </c>
      <c r="K1896">
        <v>180.33</v>
      </c>
      <c r="L1896" t="str">
        <f t="shared" si="174"/>
        <v/>
      </c>
      <c r="M1896">
        <v>4</v>
      </c>
      <c r="N1896" t="str">
        <f t="shared" si="175"/>
        <v/>
      </c>
      <c r="O1896">
        <v>11</v>
      </c>
      <c r="P1896" s="11">
        <v>0</v>
      </c>
      <c r="Q1896" s="11">
        <v>0.140625</v>
      </c>
      <c r="R1896" s="12">
        <v>45.082500000000003</v>
      </c>
      <c r="S1896" t="s">
        <v>22</v>
      </c>
      <c r="T1896">
        <v>0</v>
      </c>
      <c r="U1896">
        <f t="shared" si="176"/>
        <v>5</v>
      </c>
      <c r="V1896">
        <f t="shared" si="177"/>
        <v>1</v>
      </c>
      <c r="W1896">
        <f t="shared" si="178"/>
        <v>3</v>
      </c>
      <c r="X1896" t="str">
        <f t="shared" si="179"/>
        <v>513</v>
      </c>
      <c r="Y1896" t="str">
        <f>IF(Table1[[#This Row],[RFM_Score]]="555","Champion", IF(AND(J1896&gt;=4,V1896&gt;=4),"Loyal", IF(U1896&lt;=2,"At Risk", IF(W1896&gt;=4,"Potential Loyalist","Others"))))</f>
        <v>Others</v>
      </c>
    </row>
    <row r="1897" spans="1:25">
      <c r="A1897" t="s">
        <v>8916</v>
      </c>
      <c r="B1897">
        <v>27</v>
      </c>
      <c r="C1897" t="s">
        <v>19</v>
      </c>
      <c r="D1897" t="s">
        <v>49</v>
      </c>
      <c r="E1897" s="6" t="s">
        <v>13967</v>
      </c>
      <c r="F1897" t="s">
        <v>21</v>
      </c>
      <c r="G1897">
        <v>7</v>
      </c>
      <c r="H1897">
        <v>3</v>
      </c>
      <c r="I1897">
        <v>48</v>
      </c>
      <c r="J1897">
        <v>4</v>
      </c>
      <c r="K1897">
        <v>179.99</v>
      </c>
      <c r="L1897" t="str">
        <f t="shared" si="174"/>
        <v/>
      </c>
      <c r="M1897">
        <v>4</v>
      </c>
      <c r="N1897" t="str">
        <f t="shared" si="175"/>
        <v/>
      </c>
      <c r="O1897">
        <v>33</v>
      </c>
      <c r="P1897" s="11">
        <v>0.42857142857142799</v>
      </c>
      <c r="Q1897" s="11">
        <v>8.3333333333333301E-2</v>
      </c>
      <c r="R1897" s="12">
        <v>44.997500000000002</v>
      </c>
      <c r="S1897" t="s">
        <v>22</v>
      </c>
      <c r="T1897">
        <v>0</v>
      </c>
      <c r="U1897">
        <f t="shared" si="176"/>
        <v>4</v>
      </c>
      <c r="V1897">
        <f t="shared" si="177"/>
        <v>1</v>
      </c>
      <c r="W1897">
        <f t="shared" si="178"/>
        <v>3</v>
      </c>
      <c r="X1897" t="str">
        <f t="shared" si="179"/>
        <v>413</v>
      </c>
      <c r="Y1897" t="str">
        <f>IF(Table1[[#This Row],[RFM_Score]]="555","Champion", IF(AND(J1897&gt;=4,V1897&gt;=4),"Loyal", IF(U1897&lt;=2,"At Risk", IF(W1897&gt;=4,"Potential Loyalist","Others"))))</f>
        <v>Others</v>
      </c>
    </row>
    <row r="1898" spans="1:25">
      <c r="A1898" t="s">
        <v>5719</v>
      </c>
      <c r="B1898">
        <v>22</v>
      </c>
      <c r="C1898" t="s">
        <v>24</v>
      </c>
      <c r="D1898" t="s">
        <v>25</v>
      </c>
      <c r="E1898" s="6" t="s">
        <v>13968</v>
      </c>
      <c r="F1898" t="s">
        <v>60</v>
      </c>
      <c r="G1898">
        <v>3</v>
      </c>
      <c r="H1898">
        <v>1</v>
      </c>
      <c r="I1898">
        <v>54</v>
      </c>
      <c r="J1898">
        <v>4</v>
      </c>
      <c r="K1898">
        <v>179.72</v>
      </c>
      <c r="L1898" t="str">
        <f t="shared" si="174"/>
        <v/>
      </c>
      <c r="M1898">
        <v>4</v>
      </c>
      <c r="N1898" t="str">
        <f t="shared" si="175"/>
        <v/>
      </c>
      <c r="O1898">
        <v>16</v>
      </c>
      <c r="P1898" s="11">
        <v>0.33333333333333298</v>
      </c>
      <c r="Q1898" s="11">
        <v>7.4074074074074001E-2</v>
      </c>
      <c r="R1898" s="12">
        <v>44.93</v>
      </c>
      <c r="S1898" t="s">
        <v>22</v>
      </c>
      <c r="T1898">
        <v>0</v>
      </c>
      <c r="U1898">
        <f t="shared" si="176"/>
        <v>5</v>
      </c>
      <c r="V1898">
        <f t="shared" si="177"/>
        <v>1</v>
      </c>
      <c r="W1898">
        <f t="shared" si="178"/>
        <v>3</v>
      </c>
      <c r="X1898" t="str">
        <f t="shared" si="179"/>
        <v>513</v>
      </c>
      <c r="Y1898" t="str">
        <f>IF(Table1[[#This Row],[RFM_Score]]="555","Champion", IF(AND(J1898&gt;=4,V1898&gt;=4),"Loyal", IF(U1898&lt;=2,"At Risk", IF(W1898&gt;=4,"Potential Loyalist","Others"))))</f>
        <v>Others</v>
      </c>
    </row>
    <row r="1899" spans="1:25">
      <c r="A1899" t="s">
        <v>4134</v>
      </c>
      <c r="B1899">
        <v>27</v>
      </c>
      <c r="C1899" t="s">
        <v>24</v>
      </c>
      <c r="D1899" t="s">
        <v>25</v>
      </c>
      <c r="E1899" s="6" t="s">
        <v>13969</v>
      </c>
      <c r="F1899" t="s">
        <v>37</v>
      </c>
      <c r="G1899">
        <v>3</v>
      </c>
      <c r="H1899">
        <v>0</v>
      </c>
      <c r="I1899">
        <v>50</v>
      </c>
      <c r="J1899">
        <v>5</v>
      </c>
      <c r="K1899">
        <v>179.42</v>
      </c>
      <c r="L1899" t="str">
        <f t="shared" si="174"/>
        <v/>
      </c>
      <c r="M1899">
        <v>4</v>
      </c>
      <c r="N1899" t="str">
        <f t="shared" si="175"/>
        <v/>
      </c>
      <c r="O1899">
        <v>0</v>
      </c>
      <c r="P1899" s="11">
        <v>0</v>
      </c>
      <c r="Q1899" s="11">
        <v>0.1</v>
      </c>
      <c r="R1899" s="12">
        <v>44.854999999999997</v>
      </c>
      <c r="S1899" t="s">
        <v>22</v>
      </c>
      <c r="T1899">
        <v>0</v>
      </c>
      <c r="U1899">
        <f t="shared" si="176"/>
        <v>5</v>
      </c>
      <c r="V1899">
        <f t="shared" si="177"/>
        <v>1</v>
      </c>
      <c r="W1899">
        <f t="shared" si="178"/>
        <v>3</v>
      </c>
      <c r="X1899" t="str">
        <f t="shared" si="179"/>
        <v>513</v>
      </c>
      <c r="Y1899" t="str">
        <f>IF(Table1[[#This Row],[RFM_Score]]="555","Champion", IF(AND(J1899&gt;=4,V1899&gt;=4),"Loyal", IF(U1899&lt;=2,"At Risk", IF(W1899&gt;=4,"Potential Loyalist","Others"))))</f>
        <v>Others</v>
      </c>
    </row>
    <row r="1900" spans="1:25">
      <c r="A1900" t="s">
        <v>2390</v>
      </c>
      <c r="B1900">
        <v>18</v>
      </c>
      <c r="C1900" t="s">
        <v>24</v>
      </c>
      <c r="D1900" t="s">
        <v>20</v>
      </c>
      <c r="E1900" s="6" t="s">
        <v>13970</v>
      </c>
      <c r="F1900" t="s">
        <v>26</v>
      </c>
      <c r="G1900">
        <v>1</v>
      </c>
      <c r="H1900">
        <v>1</v>
      </c>
      <c r="I1900">
        <v>53</v>
      </c>
      <c r="J1900">
        <v>2</v>
      </c>
      <c r="K1900">
        <v>179.27</v>
      </c>
      <c r="L1900" t="str">
        <f t="shared" si="174"/>
        <v/>
      </c>
      <c r="M1900">
        <v>4</v>
      </c>
      <c r="N1900" t="str">
        <f t="shared" si="175"/>
        <v/>
      </c>
      <c r="O1900">
        <v>13</v>
      </c>
      <c r="P1900" s="11">
        <v>1</v>
      </c>
      <c r="Q1900" s="11">
        <v>3.7735849056603703E-2</v>
      </c>
      <c r="R1900" s="12">
        <v>44.817500000000003</v>
      </c>
      <c r="S1900" t="s">
        <v>22</v>
      </c>
      <c r="T1900">
        <v>0</v>
      </c>
      <c r="U1900">
        <f t="shared" si="176"/>
        <v>5</v>
      </c>
      <c r="V1900">
        <f t="shared" si="177"/>
        <v>1</v>
      </c>
      <c r="W1900">
        <f t="shared" si="178"/>
        <v>3</v>
      </c>
      <c r="X1900" t="str">
        <f t="shared" si="179"/>
        <v>513</v>
      </c>
      <c r="Y1900" t="str">
        <f>IF(Table1[[#This Row],[RFM_Score]]="555","Champion", IF(AND(J1900&gt;=4,V1900&gt;=4),"Loyal", IF(U1900&lt;=2,"At Risk", IF(W1900&gt;=4,"Potential Loyalist","Others"))))</f>
        <v>Others</v>
      </c>
    </row>
    <row r="1901" spans="1:25">
      <c r="A1901" t="s">
        <v>9102</v>
      </c>
      <c r="B1901">
        <v>30</v>
      </c>
      <c r="C1901" t="s">
        <v>24</v>
      </c>
      <c r="D1901" t="s">
        <v>20</v>
      </c>
      <c r="E1901" s="6" t="s">
        <v>13971</v>
      </c>
      <c r="F1901" t="s">
        <v>21</v>
      </c>
      <c r="G1901">
        <v>6</v>
      </c>
      <c r="H1901">
        <v>0</v>
      </c>
      <c r="I1901">
        <v>43</v>
      </c>
      <c r="J1901">
        <v>0</v>
      </c>
      <c r="K1901">
        <v>179.13</v>
      </c>
      <c r="L1901" t="str">
        <f t="shared" si="174"/>
        <v/>
      </c>
      <c r="M1901">
        <v>4</v>
      </c>
      <c r="N1901" t="str">
        <f t="shared" si="175"/>
        <v/>
      </c>
      <c r="O1901">
        <v>160</v>
      </c>
      <c r="P1901" s="11">
        <v>0</v>
      </c>
      <c r="Q1901" s="11">
        <v>0</v>
      </c>
      <c r="R1901" s="12">
        <v>44.782499999999999</v>
      </c>
      <c r="S1901" t="s">
        <v>22</v>
      </c>
      <c r="T1901">
        <v>0</v>
      </c>
      <c r="U1901">
        <f t="shared" si="176"/>
        <v>1</v>
      </c>
      <c r="V1901">
        <f t="shared" si="177"/>
        <v>1</v>
      </c>
      <c r="W1901">
        <f t="shared" si="178"/>
        <v>3</v>
      </c>
      <c r="X1901" t="str">
        <f t="shared" si="179"/>
        <v>113</v>
      </c>
      <c r="Y1901" t="str">
        <f>IF(Table1[[#This Row],[RFM_Score]]="555","Champion", IF(AND(J1901&gt;=4,V1901&gt;=4),"Loyal", IF(U1901&lt;=2,"At Risk", IF(W1901&gt;=4,"Potential Loyalist","Others"))))</f>
        <v>At Risk</v>
      </c>
    </row>
    <row r="1902" spans="1:25">
      <c r="A1902" t="s">
        <v>9232</v>
      </c>
      <c r="B1902">
        <v>18</v>
      </c>
      <c r="C1902" t="s">
        <v>19</v>
      </c>
      <c r="D1902" t="s">
        <v>41</v>
      </c>
      <c r="E1902" s="6" t="s">
        <v>13972</v>
      </c>
      <c r="F1902" t="s">
        <v>26</v>
      </c>
      <c r="G1902">
        <v>4</v>
      </c>
      <c r="H1902">
        <v>1</v>
      </c>
      <c r="I1902">
        <v>48</v>
      </c>
      <c r="J1902">
        <v>3</v>
      </c>
      <c r="K1902">
        <v>178.82</v>
      </c>
      <c r="L1902" t="str">
        <f t="shared" si="174"/>
        <v/>
      </c>
      <c r="M1902">
        <v>4</v>
      </c>
      <c r="N1902" t="str">
        <f t="shared" si="175"/>
        <v/>
      </c>
      <c r="O1902">
        <v>6</v>
      </c>
      <c r="P1902" s="11">
        <v>0.25</v>
      </c>
      <c r="Q1902" s="11">
        <v>6.25E-2</v>
      </c>
      <c r="R1902" s="12">
        <v>44.704999999999998</v>
      </c>
      <c r="S1902" t="s">
        <v>22</v>
      </c>
      <c r="T1902">
        <v>0</v>
      </c>
      <c r="U1902">
        <f t="shared" si="176"/>
        <v>5</v>
      </c>
      <c r="V1902">
        <f t="shared" si="177"/>
        <v>1</v>
      </c>
      <c r="W1902">
        <f t="shared" si="178"/>
        <v>3</v>
      </c>
      <c r="X1902" t="str">
        <f t="shared" si="179"/>
        <v>513</v>
      </c>
      <c r="Y1902" t="str">
        <f>IF(Table1[[#This Row],[RFM_Score]]="555","Champion", IF(AND(J1902&gt;=4,V1902&gt;=4),"Loyal", IF(U1902&lt;=2,"At Risk", IF(W1902&gt;=4,"Potential Loyalist","Others"))))</f>
        <v>Others</v>
      </c>
    </row>
    <row r="1903" spans="1:25">
      <c r="A1903" t="s">
        <v>1724</v>
      </c>
      <c r="B1903">
        <v>37</v>
      </c>
      <c r="C1903" t="s">
        <v>24</v>
      </c>
      <c r="D1903" t="s">
        <v>46</v>
      </c>
      <c r="E1903" s="6" t="s">
        <v>13973</v>
      </c>
      <c r="F1903" t="s">
        <v>26</v>
      </c>
      <c r="G1903">
        <v>3</v>
      </c>
      <c r="H1903">
        <v>1</v>
      </c>
      <c r="I1903">
        <v>40</v>
      </c>
      <c r="J1903">
        <v>2</v>
      </c>
      <c r="K1903">
        <v>178.45</v>
      </c>
      <c r="L1903" t="str">
        <f t="shared" si="174"/>
        <v/>
      </c>
      <c r="M1903">
        <v>4</v>
      </c>
      <c r="N1903" t="str">
        <f t="shared" si="175"/>
        <v/>
      </c>
      <c r="O1903">
        <v>16</v>
      </c>
      <c r="P1903" s="11">
        <v>0.33333333333333298</v>
      </c>
      <c r="Q1903" s="11">
        <v>0.05</v>
      </c>
      <c r="R1903" s="12">
        <v>44.612499999999997</v>
      </c>
      <c r="S1903" t="s">
        <v>22</v>
      </c>
      <c r="T1903">
        <v>0</v>
      </c>
      <c r="U1903">
        <f t="shared" si="176"/>
        <v>5</v>
      </c>
      <c r="V1903">
        <f t="shared" si="177"/>
        <v>1</v>
      </c>
      <c r="W1903">
        <f t="shared" si="178"/>
        <v>3</v>
      </c>
      <c r="X1903" t="str">
        <f t="shared" si="179"/>
        <v>513</v>
      </c>
      <c r="Y1903" t="str">
        <f>IF(Table1[[#This Row],[RFM_Score]]="555","Champion", IF(AND(J1903&gt;=4,V1903&gt;=4),"Loyal", IF(U1903&lt;=2,"At Risk", IF(W1903&gt;=4,"Potential Loyalist","Others"))))</f>
        <v>Others</v>
      </c>
    </row>
    <row r="1904" spans="1:25">
      <c r="A1904" t="s">
        <v>1558</v>
      </c>
      <c r="B1904">
        <v>41</v>
      </c>
      <c r="C1904" t="s">
        <v>24</v>
      </c>
      <c r="D1904" t="s">
        <v>29</v>
      </c>
      <c r="E1904" s="6" t="s">
        <v>13974</v>
      </c>
      <c r="F1904" t="s">
        <v>26</v>
      </c>
      <c r="G1904">
        <v>7</v>
      </c>
      <c r="H1904">
        <v>5</v>
      </c>
      <c r="I1904">
        <v>50</v>
      </c>
      <c r="J1904">
        <v>3</v>
      </c>
      <c r="K1904">
        <v>178.38</v>
      </c>
      <c r="L1904" t="str">
        <f t="shared" si="174"/>
        <v/>
      </c>
      <c r="M1904">
        <v>4</v>
      </c>
      <c r="N1904" t="str">
        <f t="shared" si="175"/>
        <v/>
      </c>
      <c r="O1904">
        <v>13</v>
      </c>
      <c r="P1904" s="11">
        <v>0.71428571428571397</v>
      </c>
      <c r="Q1904" s="11">
        <v>0.06</v>
      </c>
      <c r="R1904" s="12">
        <v>44.594999999999999</v>
      </c>
      <c r="S1904" t="s">
        <v>22</v>
      </c>
      <c r="T1904">
        <v>1</v>
      </c>
      <c r="U1904">
        <f t="shared" si="176"/>
        <v>5</v>
      </c>
      <c r="V1904">
        <f t="shared" si="177"/>
        <v>1</v>
      </c>
      <c r="W1904">
        <f t="shared" si="178"/>
        <v>3</v>
      </c>
      <c r="X1904" t="str">
        <f t="shared" si="179"/>
        <v>513</v>
      </c>
      <c r="Y1904" t="str">
        <f>IF(Table1[[#This Row],[RFM_Score]]="555","Champion", IF(AND(J1904&gt;=4,V1904&gt;=4),"Loyal", IF(U1904&lt;=2,"At Risk", IF(W1904&gt;=4,"Potential Loyalist","Others"))))</f>
        <v>Others</v>
      </c>
    </row>
    <row r="1905" spans="1:25">
      <c r="A1905" t="s">
        <v>11049</v>
      </c>
      <c r="B1905">
        <v>33</v>
      </c>
      <c r="C1905" t="s">
        <v>19</v>
      </c>
      <c r="D1905" t="s">
        <v>35</v>
      </c>
      <c r="E1905" s="6" t="s">
        <v>13975</v>
      </c>
      <c r="F1905" t="s">
        <v>30</v>
      </c>
      <c r="G1905">
        <v>4</v>
      </c>
      <c r="H1905">
        <v>0</v>
      </c>
      <c r="I1905">
        <v>52</v>
      </c>
      <c r="J1905">
        <v>2</v>
      </c>
      <c r="K1905">
        <v>178.27</v>
      </c>
      <c r="L1905" t="str">
        <f t="shared" si="174"/>
        <v/>
      </c>
      <c r="M1905">
        <v>4</v>
      </c>
      <c r="N1905" t="str">
        <f t="shared" si="175"/>
        <v/>
      </c>
      <c r="O1905">
        <v>1</v>
      </c>
      <c r="P1905" s="11">
        <v>0</v>
      </c>
      <c r="Q1905" s="11">
        <v>3.8461538461538401E-2</v>
      </c>
      <c r="R1905" s="12">
        <v>44.567500000000003</v>
      </c>
      <c r="S1905" t="s">
        <v>22</v>
      </c>
      <c r="T1905">
        <v>0</v>
      </c>
      <c r="U1905">
        <f t="shared" si="176"/>
        <v>5</v>
      </c>
      <c r="V1905">
        <f t="shared" si="177"/>
        <v>1</v>
      </c>
      <c r="W1905">
        <f t="shared" si="178"/>
        <v>3</v>
      </c>
      <c r="X1905" t="str">
        <f t="shared" si="179"/>
        <v>513</v>
      </c>
      <c r="Y1905" t="str">
        <f>IF(Table1[[#This Row],[RFM_Score]]="555","Champion", IF(AND(J1905&gt;=4,V1905&gt;=4),"Loyal", IF(U1905&lt;=2,"At Risk", IF(W1905&gt;=4,"Potential Loyalist","Others"))))</f>
        <v>Others</v>
      </c>
    </row>
    <row r="1906" spans="1:25">
      <c r="A1906" t="s">
        <v>1289</v>
      </c>
      <c r="B1906">
        <v>18</v>
      </c>
      <c r="C1906" t="s">
        <v>33</v>
      </c>
      <c r="D1906" t="s">
        <v>41</v>
      </c>
      <c r="E1906" s="6" t="s">
        <v>13976</v>
      </c>
      <c r="F1906" t="s">
        <v>30</v>
      </c>
      <c r="G1906">
        <v>3</v>
      </c>
      <c r="H1906">
        <v>2</v>
      </c>
      <c r="I1906">
        <v>37</v>
      </c>
      <c r="J1906">
        <v>0</v>
      </c>
      <c r="K1906">
        <v>177.82</v>
      </c>
      <c r="L1906" t="str">
        <f t="shared" si="174"/>
        <v/>
      </c>
      <c r="M1906">
        <v>4</v>
      </c>
      <c r="N1906" t="str">
        <f t="shared" si="175"/>
        <v/>
      </c>
      <c r="O1906">
        <v>3</v>
      </c>
      <c r="P1906" s="11">
        <v>0.66666666666666596</v>
      </c>
      <c r="Q1906" s="11">
        <v>0</v>
      </c>
      <c r="R1906" s="12">
        <v>44.454999999999998</v>
      </c>
      <c r="S1906" t="s">
        <v>22</v>
      </c>
      <c r="T1906">
        <v>1</v>
      </c>
      <c r="U1906">
        <f t="shared" si="176"/>
        <v>5</v>
      </c>
      <c r="V1906">
        <f t="shared" si="177"/>
        <v>1</v>
      </c>
      <c r="W1906">
        <f t="shared" si="178"/>
        <v>3</v>
      </c>
      <c r="X1906" t="str">
        <f t="shared" si="179"/>
        <v>513</v>
      </c>
      <c r="Y1906" t="str">
        <f>IF(Table1[[#This Row],[RFM_Score]]="555","Champion", IF(AND(J1906&gt;=4,V1906&gt;=4),"Loyal", IF(U1906&lt;=2,"At Risk", IF(W1906&gt;=4,"Potential Loyalist","Others"))))</f>
        <v>Others</v>
      </c>
    </row>
    <row r="1907" spans="1:25">
      <c r="A1907" t="s">
        <v>50</v>
      </c>
      <c r="B1907">
        <v>22</v>
      </c>
      <c r="C1907" t="s">
        <v>19</v>
      </c>
      <c r="D1907" t="s">
        <v>25</v>
      </c>
      <c r="E1907" s="6" t="s">
        <v>13977</v>
      </c>
      <c r="F1907" t="s">
        <v>26</v>
      </c>
      <c r="G1907">
        <v>3</v>
      </c>
      <c r="H1907">
        <v>1</v>
      </c>
      <c r="I1907">
        <v>49</v>
      </c>
      <c r="J1907">
        <v>2</v>
      </c>
      <c r="K1907">
        <v>177.58</v>
      </c>
      <c r="L1907" t="str">
        <f t="shared" si="174"/>
        <v/>
      </c>
      <c r="M1907">
        <v>4</v>
      </c>
      <c r="N1907" t="str">
        <f t="shared" si="175"/>
        <v/>
      </c>
      <c r="O1907">
        <v>14</v>
      </c>
      <c r="P1907" s="11">
        <v>0.33333333333333298</v>
      </c>
      <c r="Q1907" s="11">
        <v>4.08163265306122E-2</v>
      </c>
      <c r="R1907" s="12">
        <v>44.395000000000003</v>
      </c>
      <c r="S1907" t="s">
        <v>22</v>
      </c>
      <c r="T1907">
        <v>0</v>
      </c>
      <c r="U1907">
        <f t="shared" si="176"/>
        <v>5</v>
      </c>
      <c r="V1907">
        <f t="shared" si="177"/>
        <v>1</v>
      </c>
      <c r="W1907">
        <f t="shared" si="178"/>
        <v>3</v>
      </c>
      <c r="X1907" t="str">
        <f t="shared" si="179"/>
        <v>513</v>
      </c>
      <c r="Y1907" t="str">
        <f>IF(Table1[[#This Row],[RFM_Score]]="555","Champion", IF(AND(J1907&gt;=4,V1907&gt;=4),"Loyal", IF(U1907&lt;=2,"At Risk", IF(W1907&gt;=4,"Potential Loyalist","Others"))))</f>
        <v>Others</v>
      </c>
    </row>
    <row r="1908" spans="1:25">
      <c r="A1908" t="s">
        <v>6768</v>
      </c>
      <c r="B1908">
        <v>24</v>
      </c>
      <c r="C1908" t="s">
        <v>24</v>
      </c>
      <c r="D1908" t="s">
        <v>25</v>
      </c>
      <c r="E1908" s="6" t="s">
        <v>13978</v>
      </c>
      <c r="F1908" t="s">
        <v>21</v>
      </c>
      <c r="G1908">
        <v>5</v>
      </c>
      <c r="H1908">
        <v>1</v>
      </c>
      <c r="I1908">
        <v>40</v>
      </c>
      <c r="J1908">
        <v>3</v>
      </c>
      <c r="K1908">
        <v>177.54</v>
      </c>
      <c r="L1908" t="str">
        <f t="shared" si="174"/>
        <v/>
      </c>
      <c r="M1908">
        <v>4</v>
      </c>
      <c r="N1908" t="str">
        <f t="shared" si="175"/>
        <v/>
      </c>
      <c r="O1908">
        <v>6</v>
      </c>
      <c r="P1908" s="11">
        <v>0.2</v>
      </c>
      <c r="Q1908" s="11">
        <v>7.4999999999999997E-2</v>
      </c>
      <c r="R1908" s="12">
        <v>44.384999999999998</v>
      </c>
      <c r="S1908" t="s">
        <v>22</v>
      </c>
      <c r="T1908">
        <v>1</v>
      </c>
      <c r="U1908">
        <f t="shared" si="176"/>
        <v>5</v>
      </c>
      <c r="V1908">
        <f t="shared" si="177"/>
        <v>1</v>
      </c>
      <c r="W1908">
        <f t="shared" si="178"/>
        <v>3</v>
      </c>
      <c r="X1908" t="str">
        <f t="shared" si="179"/>
        <v>513</v>
      </c>
      <c r="Y1908" t="str">
        <f>IF(Table1[[#This Row],[RFM_Score]]="555","Champion", IF(AND(J1908&gt;=4,V1908&gt;=4),"Loyal", IF(U1908&lt;=2,"At Risk", IF(W1908&gt;=4,"Potential Loyalist","Others"))))</f>
        <v>Others</v>
      </c>
    </row>
    <row r="1909" spans="1:25">
      <c r="A1909" t="s">
        <v>3387</v>
      </c>
      <c r="B1909">
        <v>28</v>
      </c>
      <c r="C1909" t="s">
        <v>24</v>
      </c>
      <c r="D1909" t="s">
        <v>49</v>
      </c>
      <c r="E1909" s="6" t="s">
        <v>13979</v>
      </c>
      <c r="F1909" t="s">
        <v>62</v>
      </c>
      <c r="G1909">
        <v>3</v>
      </c>
      <c r="H1909">
        <v>1</v>
      </c>
      <c r="I1909">
        <v>49</v>
      </c>
      <c r="J1909">
        <v>3</v>
      </c>
      <c r="K1909">
        <v>177.27</v>
      </c>
      <c r="L1909" t="str">
        <f t="shared" si="174"/>
        <v/>
      </c>
      <c r="M1909">
        <v>4</v>
      </c>
      <c r="N1909" t="str">
        <f t="shared" si="175"/>
        <v/>
      </c>
      <c r="O1909">
        <v>2</v>
      </c>
      <c r="P1909" s="11">
        <v>0.33333333333333298</v>
      </c>
      <c r="Q1909" s="11">
        <v>6.1224489795918297E-2</v>
      </c>
      <c r="R1909" s="12">
        <v>44.317500000000003</v>
      </c>
      <c r="S1909" t="s">
        <v>22</v>
      </c>
      <c r="T1909">
        <v>0</v>
      </c>
      <c r="U1909">
        <f t="shared" si="176"/>
        <v>5</v>
      </c>
      <c r="V1909">
        <f t="shared" si="177"/>
        <v>1</v>
      </c>
      <c r="W1909">
        <f t="shared" si="178"/>
        <v>3</v>
      </c>
      <c r="X1909" t="str">
        <f t="shared" si="179"/>
        <v>513</v>
      </c>
      <c r="Y1909" t="str">
        <f>IF(Table1[[#This Row],[RFM_Score]]="555","Champion", IF(AND(J1909&gt;=4,V1909&gt;=4),"Loyal", IF(U1909&lt;=2,"At Risk", IF(W1909&gt;=4,"Potential Loyalist","Others"))))</f>
        <v>Others</v>
      </c>
    </row>
    <row r="1910" spans="1:25">
      <c r="A1910" t="s">
        <v>840</v>
      </c>
      <c r="B1910">
        <v>29</v>
      </c>
      <c r="C1910" t="s">
        <v>19</v>
      </c>
      <c r="D1910" t="s">
        <v>20</v>
      </c>
      <c r="E1910" s="6" t="s">
        <v>13980</v>
      </c>
      <c r="F1910" t="s">
        <v>37</v>
      </c>
      <c r="G1910">
        <v>0</v>
      </c>
      <c r="H1910">
        <v>0</v>
      </c>
      <c r="I1910">
        <v>58</v>
      </c>
      <c r="J1910">
        <v>2</v>
      </c>
      <c r="K1910">
        <v>177.18</v>
      </c>
      <c r="L1910" t="str">
        <f t="shared" si="174"/>
        <v/>
      </c>
      <c r="M1910">
        <v>4</v>
      </c>
      <c r="N1910" t="str">
        <f t="shared" si="175"/>
        <v/>
      </c>
      <c r="O1910">
        <v>24</v>
      </c>
      <c r="P1910" s="11">
        <v>0</v>
      </c>
      <c r="Q1910" s="11">
        <v>3.4482758620689599E-2</v>
      </c>
      <c r="R1910" s="12">
        <v>44.295000000000002</v>
      </c>
      <c r="S1910" t="s">
        <v>22</v>
      </c>
      <c r="T1910">
        <v>0</v>
      </c>
      <c r="U1910">
        <f t="shared" si="176"/>
        <v>4</v>
      </c>
      <c r="V1910">
        <f t="shared" si="177"/>
        <v>1</v>
      </c>
      <c r="W1910">
        <f t="shared" si="178"/>
        <v>3</v>
      </c>
      <c r="X1910" t="str">
        <f t="shared" si="179"/>
        <v>413</v>
      </c>
      <c r="Y1910" t="str">
        <f>IF(Table1[[#This Row],[RFM_Score]]="555","Champion", IF(AND(J1910&gt;=4,V1910&gt;=4),"Loyal", IF(U1910&lt;=2,"At Risk", IF(W1910&gt;=4,"Potential Loyalist","Others"))))</f>
        <v>Others</v>
      </c>
    </row>
    <row r="1911" spans="1:25">
      <c r="A1911" t="s">
        <v>4429</v>
      </c>
      <c r="B1911">
        <v>38</v>
      </c>
      <c r="C1911" t="s">
        <v>24</v>
      </c>
      <c r="D1911" t="s">
        <v>29</v>
      </c>
      <c r="E1911" s="6" t="s">
        <v>13981</v>
      </c>
      <c r="F1911" t="s">
        <v>26</v>
      </c>
      <c r="G1911">
        <v>3</v>
      </c>
      <c r="H1911">
        <v>0</v>
      </c>
      <c r="I1911">
        <v>59</v>
      </c>
      <c r="J1911">
        <v>3</v>
      </c>
      <c r="K1911">
        <v>176.9</v>
      </c>
      <c r="L1911" t="str">
        <f t="shared" si="174"/>
        <v/>
      </c>
      <c r="M1911">
        <v>4</v>
      </c>
      <c r="N1911" t="str">
        <f t="shared" si="175"/>
        <v/>
      </c>
      <c r="O1911">
        <v>38</v>
      </c>
      <c r="P1911" s="11">
        <v>0</v>
      </c>
      <c r="Q1911" s="11">
        <v>5.0847457627118599E-2</v>
      </c>
      <c r="R1911" s="12">
        <v>44.225000000000001</v>
      </c>
      <c r="S1911" t="s">
        <v>22</v>
      </c>
      <c r="T1911">
        <v>0</v>
      </c>
      <c r="U1911">
        <f t="shared" si="176"/>
        <v>4</v>
      </c>
      <c r="V1911">
        <f t="shared" si="177"/>
        <v>1</v>
      </c>
      <c r="W1911">
        <f t="shared" si="178"/>
        <v>3</v>
      </c>
      <c r="X1911" t="str">
        <f t="shared" si="179"/>
        <v>413</v>
      </c>
      <c r="Y1911" t="str">
        <f>IF(Table1[[#This Row],[RFM_Score]]="555","Champion", IF(AND(J1911&gt;=4,V1911&gt;=4),"Loyal", IF(U1911&lt;=2,"At Risk", IF(W1911&gt;=4,"Potential Loyalist","Others"))))</f>
        <v>Others</v>
      </c>
    </row>
    <row r="1912" spans="1:25">
      <c r="A1912" t="s">
        <v>5432</v>
      </c>
      <c r="B1912">
        <v>44</v>
      </c>
      <c r="C1912" t="s">
        <v>24</v>
      </c>
      <c r="D1912" t="s">
        <v>25</v>
      </c>
      <c r="E1912" s="6" t="s">
        <v>13982</v>
      </c>
      <c r="F1912" t="s">
        <v>30</v>
      </c>
      <c r="G1912">
        <v>0</v>
      </c>
      <c r="H1912">
        <v>0</v>
      </c>
      <c r="I1912">
        <v>41</v>
      </c>
      <c r="J1912">
        <v>1</v>
      </c>
      <c r="K1912">
        <v>176.52</v>
      </c>
      <c r="L1912" t="str">
        <f t="shared" si="174"/>
        <v/>
      </c>
      <c r="M1912">
        <v>4</v>
      </c>
      <c r="N1912" t="str">
        <f t="shared" si="175"/>
        <v/>
      </c>
      <c r="O1912">
        <v>38</v>
      </c>
      <c r="P1912" s="11">
        <v>0</v>
      </c>
      <c r="Q1912" s="11">
        <v>2.4390243902439001E-2</v>
      </c>
      <c r="R1912" s="12">
        <v>44.13</v>
      </c>
      <c r="S1912" t="s">
        <v>22</v>
      </c>
      <c r="T1912">
        <v>0</v>
      </c>
      <c r="U1912">
        <f t="shared" si="176"/>
        <v>4</v>
      </c>
      <c r="V1912">
        <f t="shared" si="177"/>
        <v>1</v>
      </c>
      <c r="W1912">
        <f t="shared" si="178"/>
        <v>3</v>
      </c>
      <c r="X1912" t="str">
        <f t="shared" si="179"/>
        <v>413</v>
      </c>
      <c r="Y1912" t="str">
        <f>IF(Table1[[#This Row],[RFM_Score]]="555","Champion", IF(AND(J1912&gt;=4,V1912&gt;=4),"Loyal", IF(U1912&lt;=2,"At Risk", IF(W1912&gt;=4,"Potential Loyalist","Others"))))</f>
        <v>Others</v>
      </c>
    </row>
    <row r="1913" spans="1:25">
      <c r="A1913" t="s">
        <v>9073</v>
      </c>
      <c r="B1913">
        <v>35</v>
      </c>
      <c r="C1913" t="s">
        <v>24</v>
      </c>
      <c r="D1913" t="s">
        <v>25</v>
      </c>
      <c r="E1913" s="6" t="s">
        <v>13983</v>
      </c>
      <c r="F1913" t="s">
        <v>30</v>
      </c>
      <c r="G1913">
        <v>2</v>
      </c>
      <c r="H1913">
        <v>0</v>
      </c>
      <c r="I1913">
        <v>60</v>
      </c>
      <c r="J1913">
        <v>1</v>
      </c>
      <c r="K1913">
        <v>176.37</v>
      </c>
      <c r="L1913" t="str">
        <f t="shared" si="174"/>
        <v/>
      </c>
      <c r="M1913">
        <v>4</v>
      </c>
      <c r="N1913" t="str">
        <f t="shared" si="175"/>
        <v/>
      </c>
      <c r="O1913">
        <v>18</v>
      </c>
      <c r="P1913" s="11">
        <v>0</v>
      </c>
      <c r="Q1913" s="11">
        <v>1.6666666666666601E-2</v>
      </c>
      <c r="R1913" s="12">
        <v>44.092500000000001</v>
      </c>
      <c r="S1913" t="s">
        <v>22</v>
      </c>
      <c r="T1913">
        <v>0</v>
      </c>
      <c r="U1913">
        <f t="shared" si="176"/>
        <v>5</v>
      </c>
      <c r="V1913">
        <f t="shared" si="177"/>
        <v>1</v>
      </c>
      <c r="W1913">
        <f t="shared" si="178"/>
        <v>3</v>
      </c>
      <c r="X1913" t="str">
        <f t="shared" si="179"/>
        <v>513</v>
      </c>
      <c r="Y1913" t="str">
        <f>IF(Table1[[#This Row],[RFM_Score]]="555","Champion", IF(AND(J1913&gt;=4,V1913&gt;=4),"Loyal", IF(U1913&lt;=2,"At Risk", IF(W1913&gt;=4,"Potential Loyalist","Others"))))</f>
        <v>Others</v>
      </c>
    </row>
    <row r="1914" spans="1:25">
      <c r="A1914" t="s">
        <v>2144</v>
      </c>
      <c r="B1914">
        <v>42</v>
      </c>
      <c r="C1914" t="s">
        <v>19</v>
      </c>
      <c r="D1914" t="s">
        <v>25</v>
      </c>
      <c r="E1914" s="6" t="s">
        <v>13984</v>
      </c>
      <c r="F1914" t="s">
        <v>21</v>
      </c>
      <c r="G1914">
        <v>5</v>
      </c>
      <c r="H1914">
        <v>2</v>
      </c>
      <c r="I1914">
        <v>42</v>
      </c>
      <c r="J1914">
        <v>2</v>
      </c>
      <c r="K1914">
        <v>175.88</v>
      </c>
      <c r="L1914" t="str">
        <f t="shared" si="174"/>
        <v/>
      </c>
      <c r="M1914">
        <v>4</v>
      </c>
      <c r="N1914" t="str">
        <f t="shared" si="175"/>
        <v/>
      </c>
      <c r="O1914">
        <v>17</v>
      </c>
      <c r="P1914" s="11">
        <v>0.4</v>
      </c>
      <c r="Q1914" s="11">
        <v>4.7619047619047603E-2</v>
      </c>
      <c r="R1914" s="12">
        <v>43.97</v>
      </c>
      <c r="S1914" t="s">
        <v>22</v>
      </c>
      <c r="T1914">
        <v>0</v>
      </c>
      <c r="U1914">
        <f t="shared" si="176"/>
        <v>5</v>
      </c>
      <c r="V1914">
        <f t="shared" si="177"/>
        <v>1</v>
      </c>
      <c r="W1914">
        <f t="shared" si="178"/>
        <v>3</v>
      </c>
      <c r="X1914" t="str">
        <f t="shared" si="179"/>
        <v>513</v>
      </c>
      <c r="Y1914" t="str">
        <f>IF(Table1[[#This Row],[RFM_Score]]="555","Champion", IF(AND(J1914&gt;=4,V1914&gt;=4),"Loyal", IF(U1914&lt;=2,"At Risk", IF(W1914&gt;=4,"Potential Loyalist","Others"))))</f>
        <v>Others</v>
      </c>
    </row>
    <row r="1915" spans="1:25">
      <c r="A1915" t="s">
        <v>2754</v>
      </c>
      <c r="B1915">
        <v>45</v>
      </c>
      <c r="C1915" t="s">
        <v>19</v>
      </c>
      <c r="D1915" t="s">
        <v>46</v>
      </c>
      <c r="E1915" s="6" t="s">
        <v>13985</v>
      </c>
      <c r="F1915" t="s">
        <v>37</v>
      </c>
      <c r="G1915">
        <v>4</v>
      </c>
      <c r="H1915">
        <v>1</v>
      </c>
      <c r="I1915">
        <v>55</v>
      </c>
      <c r="J1915">
        <v>4</v>
      </c>
      <c r="K1915">
        <v>175.76</v>
      </c>
      <c r="L1915" t="str">
        <f t="shared" si="174"/>
        <v/>
      </c>
      <c r="M1915">
        <v>4</v>
      </c>
      <c r="N1915" t="str">
        <f t="shared" si="175"/>
        <v/>
      </c>
      <c r="O1915">
        <v>41</v>
      </c>
      <c r="P1915" s="11">
        <v>0.25</v>
      </c>
      <c r="Q1915" s="11">
        <v>7.2727272727272696E-2</v>
      </c>
      <c r="R1915" s="12">
        <v>43.94</v>
      </c>
      <c r="S1915" t="s">
        <v>22</v>
      </c>
      <c r="T1915">
        <v>0</v>
      </c>
      <c r="U1915">
        <f t="shared" si="176"/>
        <v>3</v>
      </c>
      <c r="V1915">
        <f t="shared" si="177"/>
        <v>1</v>
      </c>
      <c r="W1915">
        <f t="shared" si="178"/>
        <v>3</v>
      </c>
      <c r="X1915" t="str">
        <f t="shared" si="179"/>
        <v>313</v>
      </c>
      <c r="Y1915" t="str">
        <f>IF(Table1[[#This Row],[RFM_Score]]="555","Champion", IF(AND(J1915&gt;=4,V1915&gt;=4),"Loyal", IF(U1915&lt;=2,"At Risk", IF(W1915&gt;=4,"Potential Loyalist","Others"))))</f>
        <v>Others</v>
      </c>
    </row>
    <row r="1916" spans="1:25">
      <c r="A1916" t="s">
        <v>4661</v>
      </c>
      <c r="B1916">
        <v>39</v>
      </c>
      <c r="C1916" t="s">
        <v>24</v>
      </c>
      <c r="D1916" t="s">
        <v>29</v>
      </c>
      <c r="E1916" s="6" t="s">
        <v>13986</v>
      </c>
      <c r="F1916" t="s">
        <v>21</v>
      </c>
      <c r="G1916">
        <v>3</v>
      </c>
      <c r="H1916">
        <v>1</v>
      </c>
      <c r="I1916">
        <v>56</v>
      </c>
      <c r="J1916">
        <v>3</v>
      </c>
      <c r="K1916">
        <v>175.74</v>
      </c>
      <c r="L1916" t="str">
        <f t="shared" si="174"/>
        <v/>
      </c>
      <c r="M1916">
        <v>4</v>
      </c>
      <c r="N1916" t="str">
        <f t="shared" si="175"/>
        <v/>
      </c>
      <c r="O1916">
        <v>22</v>
      </c>
      <c r="P1916" s="11">
        <v>0.33333333333333298</v>
      </c>
      <c r="Q1916" s="11">
        <v>5.3571428571428499E-2</v>
      </c>
      <c r="R1916" s="12">
        <v>43.935000000000002</v>
      </c>
      <c r="S1916" t="s">
        <v>22</v>
      </c>
      <c r="T1916">
        <v>0</v>
      </c>
      <c r="U1916">
        <f t="shared" si="176"/>
        <v>4</v>
      </c>
      <c r="V1916">
        <f t="shared" si="177"/>
        <v>1</v>
      </c>
      <c r="W1916">
        <f t="shared" si="178"/>
        <v>3</v>
      </c>
      <c r="X1916" t="str">
        <f t="shared" si="179"/>
        <v>413</v>
      </c>
      <c r="Y1916" t="str">
        <f>IF(Table1[[#This Row],[RFM_Score]]="555","Champion", IF(AND(J1916&gt;=4,V1916&gt;=4),"Loyal", IF(U1916&lt;=2,"At Risk", IF(W1916&gt;=4,"Potential Loyalist","Others"))))</f>
        <v>Others</v>
      </c>
    </row>
    <row r="1917" spans="1:25">
      <c r="A1917" t="s">
        <v>4195</v>
      </c>
      <c r="B1917">
        <v>27</v>
      </c>
      <c r="C1917" t="s">
        <v>33</v>
      </c>
      <c r="D1917" t="s">
        <v>49</v>
      </c>
      <c r="E1917" s="6" t="s">
        <v>13987</v>
      </c>
      <c r="F1917" t="s">
        <v>30</v>
      </c>
      <c r="G1917">
        <v>3</v>
      </c>
      <c r="H1917">
        <v>2</v>
      </c>
      <c r="I1917">
        <v>44</v>
      </c>
      <c r="J1917">
        <v>2</v>
      </c>
      <c r="K1917">
        <v>175.7</v>
      </c>
      <c r="L1917" t="str">
        <f t="shared" si="174"/>
        <v/>
      </c>
      <c r="M1917">
        <v>4</v>
      </c>
      <c r="N1917" t="str">
        <f t="shared" si="175"/>
        <v/>
      </c>
      <c r="O1917">
        <v>11</v>
      </c>
      <c r="P1917" s="11">
        <v>0.66666666666666596</v>
      </c>
      <c r="Q1917" s="11">
        <v>4.54545454545454E-2</v>
      </c>
      <c r="R1917" s="12">
        <v>43.924999999999997</v>
      </c>
      <c r="S1917" t="s">
        <v>22</v>
      </c>
      <c r="T1917">
        <v>0</v>
      </c>
      <c r="U1917">
        <f t="shared" si="176"/>
        <v>5</v>
      </c>
      <c r="V1917">
        <f t="shared" si="177"/>
        <v>1</v>
      </c>
      <c r="W1917">
        <f t="shared" si="178"/>
        <v>3</v>
      </c>
      <c r="X1917" t="str">
        <f t="shared" si="179"/>
        <v>513</v>
      </c>
      <c r="Y1917" t="str">
        <f>IF(Table1[[#This Row],[RFM_Score]]="555","Champion", IF(AND(J1917&gt;=4,V1917&gt;=4),"Loyal", IF(U1917&lt;=2,"At Risk", IF(W1917&gt;=4,"Potential Loyalist","Others"))))</f>
        <v>Others</v>
      </c>
    </row>
    <row r="1918" spans="1:25">
      <c r="A1918" t="s">
        <v>10680</v>
      </c>
      <c r="B1918">
        <v>32</v>
      </c>
      <c r="C1918" t="s">
        <v>24</v>
      </c>
      <c r="D1918" t="s">
        <v>46</v>
      </c>
      <c r="E1918" s="6" t="s">
        <v>13988</v>
      </c>
      <c r="F1918" t="s">
        <v>21</v>
      </c>
      <c r="G1918">
        <v>1</v>
      </c>
      <c r="H1918">
        <v>0</v>
      </c>
      <c r="I1918">
        <v>55</v>
      </c>
      <c r="J1918">
        <v>3</v>
      </c>
      <c r="K1918">
        <v>175.29</v>
      </c>
      <c r="L1918" t="str">
        <f t="shared" si="174"/>
        <v/>
      </c>
      <c r="M1918">
        <v>4</v>
      </c>
      <c r="N1918" t="str">
        <f t="shared" si="175"/>
        <v/>
      </c>
      <c r="O1918">
        <v>6</v>
      </c>
      <c r="P1918" s="11">
        <v>0</v>
      </c>
      <c r="Q1918" s="11">
        <v>5.4545454545454501E-2</v>
      </c>
      <c r="R1918" s="12">
        <v>43.822499999999998</v>
      </c>
      <c r="S1918" t="s">
        <v>22</v>
      </c>
      <c r="T1918">
        <v>0</v>
      </c>
      <c r="U1918">
        <f t="shared" si="176"/>
        <v>5</v>
      </c>
      <c r="V1918">
        <f t="shared" si="177"/>
        <v>1</v>
      </c>
      <c r="W1918">
        <f t="shared" si="178"/>
        <v>3</v>
      </c>
      <c r="X1918" t="str">
        <f t="shared" si="179"/>
        <v>513</v>
      </c>
      <c r="Y1918" t="str">
        <f>IF(Table1[[#This Row],[RFM_Score]]="555","Champion", IF(AND(J1918&gt;=4,V1918&gt;=4),"Loyal", IF(U1918&lt;=2,"At Risk", IF(W1918&gt;=4,"Potential Loyalist","Others"))))</f>
        <v>Others</v>
      </c>
    </row>
    <row r="1919" spans="1:25">
      <c r="A1919" t="s">
        <v>6856</v>
      </c>
      <c r="B1919">
        <v>28</v>
      </c>
      <c r="C1919" t="s">
        <v>19</v>
      </c>
      <c r="D1919" t="s">
        <v>20</v>
      </c>
      <c r="E1919" s="6" t="s">
        <v>13989</v>
      </c>
      <c r="F1919" t="s">
        <v>30</v>
      </c>
      <c r="G1919">
        <v>4</v>
      </c>
      <c r="H1919">
        <v>0</v>
      </c>
      <c r="I1919">
        <v>49</v>
      </c>
      <c r="J1919">
        <v>1</v>
      </c>
      <c r="K1919">
        <v>174.84</v>
      </c>
      <c r="L1919" t="str">
        <f t="shared" si="174"/>
        <v/>
      </c>
      <c r="M1919">
        <v>4</v>
      </c>
      <c r="N1919" t="str">
        <f t="shared" si="175"/>
        <v/>
      </c>
      <c r="O1919">
        <v>51</v>
      </c>
      <c r="P1919" s="11">
        <v>0</v>
      </c>
      <c r="Q1919" s="11">
        <v>2.04081632653061E-2</v>
      </c>
      <c r="R1919" s="12">
        <v>43.71</v>
      </c>
      <c r="S1919" t="s">
        <v>22</v>
      </c>
      <c r="T1919">
        <v>0</v>
      </c>
      <c r="U1919">
        <f t="shared" si="176"/>
        <v>3</v>
      </c>
      <c r="V1919">
        <f t="shared" si="177"/>
        <v>1</v>
      </c>
      <c r="W1919">
        <f t="shared" si="178"/>
        <v>3</v>
      </c>
      <c r="X1919" t="str">
        <f t="shared" si="179"/>
        <v>313</v>
      </c>
      <c r="Y1919" t="str">
        <f>IF(Table1[[#This Row],[RFM_Score]]="555","Champion", IF(AND(J1919&gt;=4,V1919&gt;=4),"Loyal", IF(U1919&lt;=2,"At Risk", IF(W1919&gt;=4,"Potential Loyalist","Others"))))</f>
        <v>Others</v>
      </c>
    </row>
    <row r="1920" spans="1:25">
      <c r="A1920" t="s">
        <v>5000</v>
      </c>
      <c r="B1920">
        <v>38</v>
      </c>
      <c r="C1920" t="s">
        <v>24</v>
      </c>
      <c r="D1920" t="s">
        <v>46</v>
      </c>
      <c r="E1920" s="6" t="s">
        <v>13990</v>
      </c>
      <c r="F1920" t="s">
        <v>21</v>
      </c>
      <c r="G1920">
        <v>3</v>
      </c>
      <c r="H1920">
        <v>0</v>
      </c>
      <c r="I1920">
        <v>56</v>
      </c>
      <c r="J1920">
        <v>2</v>
      </c>
      <c r="K1920">
        <v>174.81</v>
      </c>
      <c r="L1920" t="str">
        <f t="shared" si="174"/>
        <v/>
      </c>
      <c r="M1920">
        <v>4</v>
      </c>
      <c r="N1920" t="str">
        <f t="shared" si="175"/>
        <v/>
      </c>
      <c r="O1920">
        <v>30</v>
      </c>
      <c r="P1920" s="11">
        <v>0</v>
      </c>
      <c r="Q1920" s="11">
        <v>3.5714285714285698E-2</v>
      </c>
      <c r="R1920" s="12">
        <v>43.702500000000001</v>
      </c>
      <c r="S1920" t="s">
        <v>22</v>
      </c>
      <c r="T1920">
        <v>0</v>
      </c>
      <c r="U1920">
        <f t="shared" si="176"/>
        <v>4</v>
      </c>
      <c r="V1920">
        <f t="shared" si="177"/>
        <v>1</v>
      </c>
      <c r="W1920">
        <f t="shared" si="178"/>
        <v>3</v>
      </c>
      <c r="X1920" t="str">
        <f t="shared" si="179"/>
        <v>413</v>
      </c>
      <c r="Y1920" t="str">
        <f>IF(Table1[[#This Row],[RFM_Score]]="555","Champion", IF(AND(J1920&gt;=4,V1920&gt;=4),"Loyal", IF(U1920&lt;=2,"At Risk", IF(W1920&gt;=4,"Potential Loyalist","Others"))))</f>
        <v>Others</v>
      </c>
    </row>
    <row r="1921" spans="1:25">
      <c r="A1921" t="s">
        <v>8070</v>
      </c>
      <c r="B1921">
        <v>44</v>
      </c>
      <c r="C1921" t="s">
        <v>24</v>
      </c>
      <c r="D1921" t="s">
        <v>41</v>
      </c>
      <c r="E1921" s="6" t="s">
        <v>13991</v>
      </c>
      <c r="F1921" t="s">
        <v>37</v>
      </c>
      <c r="G1921">
        <v>3</v>
      </c>
      <c r="H1921">
        <v>0</v>
      </c>
      <c r="I1921">
        <v>42</v>
      </c>
      <c r="J1921">
        <v>2</v>
      </c>
      <c r="K1921">
        <v>174.41</v>
      </c>
      <c r="L1921" t="str">
        <f t="shared" si="174"/>
        <v/>
      </c>
      <c r="M1921">
        <v>4</v>
      </c>
      <c r="N1921" t="str">
        <f t="shared" si="175"/>
        <v/>
      </c>
      <c r="O1921">
        <v>5</v>
      </c>
      <c r="P1921" s="11">
        <v>0</v>
      </c>
      <c r="Q1921" s="11">
        <v>4.7619047619047603E-2</v>
      </c>
      <c r="R1921" s="12">
        <v>43.602499999999999</v>
      </c>
      <c r="S1921" t="s">
        <v>22</v>
      </c>
      <c r="T1921">
        <v>0</v>
      </c>
      <c r="U1921">
        <f t="shared" si="176"/>
        <v>5</v>
      </c>
      <c r="V1921">
        <f t="shared" si="177"/>
        <v>1</v>
      </c>
      <c r="W1921">
        <f t="shared" si="178"/>
        <v>3</v>
      </c>
      <c r="X1921" t="str">
        <f t="shared" si="179"/>
        <v>513</v>
      </c>
      <c r="Y1921" t="str">
        <f>IF(Table1[[#This Row],[RFM_Score]]="555","Champion", IF(AND(J1921&gt;=4,V1921&gt;=4),"Loyal", IF(U1921&lt;=2,"At Risk", IF(W1921&gt;=4,"Potential Loyalist","Others"))))</f>
        <v>Others</v>
      </c>
    </row>
    <row r="1922" spans="1:25">
      <c r="A1922" t="s">
        <v>5843</v>
      </c>
      <c r="B1922">
        <v>18</v>
      </c>
      <c r="C1922" t="s">
        <v>33</v>
      </c>
      <c r="D1922" t="s">
        <v>49</v>
      </c>
      <c r="E1922" s="6" t="s">
        <v>13992</v>
      </c>
      <c r="F1922" t="s">
        <v>21</v>
      </c>
      <c r="G1922">
        <v>3</v>
      </c>
      <c r="H1922">
        <v>1</v>
      </c>
      <c r="I1922">
        <v>59</v>
      </c>
      <c r="J1922">
        <v>3</v>
      </c>
      <c r="K1922">
        <v>174.16</v>
      </c>
      <c r="L1922" t="str">
        <f t="shared" ref="L1922:L1985" si="180">IF(OR(K1922&lt;$AC$10, K1922&gt;$AC$11), "OUTLIER", "")</f>
        <v/>
      </c>
      <c r="M1922">
        <v>4</v>
      </c>
      <c r="N1922" t="str">
        <f t="shared" ref="N1922:N1985" si="181">IF(OR(M1922&lt;$AC$16, M1922&gt;$AC$17), "OUTLIER", "")</f>
        <v/>
      </c>
      <c r="O1922">
        <v>0</v>
      </c>
      <c r="P1922" s="11">
        <v>0.33333333333333298</v>
      </c>
      <c r="Q1922" s="11">
        <v>5.0847457627118599E-2</v>
      </c>
      <c r="R1922" s="12">
        <v>43.54</v>
      </c>
      <c r="S1922" t="s">
        <v>22</v>
      </c>
      <c r="T1922">
        <v>0</v>
      </c>
      <c r="U1922">
        <f t="shared" ref="U1922:U1985" si="182">IF(O1922&lt;=20,5,IF(O1922&lt;=40,4,IF(O1922&lt;=70,3,IF(O1922&lt;=100,2,1))))</f>
        <v>5</v>
      </c>
      <c r="V1922">
        <f t="shared" ref="V1922:V1985" si="183">IF(M1922&gt;=11,5,IF(M1922&gt;=9,4,IF(M1922&gt;=7,3,IF(M1922&gt;=5,2,1))))</f>
        <v>1</v>
      </c>
      <c r="W1922">
        <f t="shared" ref="W1922:W1985" si="184">IF(K1922&gt;=500,5,IF(K1922&gt;=300,4,IF(K1922&gt;=150,3,IF(K1922&gt;=50,2,1))))</f>
        <v>3</v>
      </c>
      <c r="X1922" t="str">
        <f t="shared" ref="X1922:X1985" si="185">U1922 &amp; V1922 &amp; W1922</f>
        <v>513</v>
      </c>
      <c r="Y1922" t="str">
        <f>IF(Table1[[#This Row],[RFM_Score]]="555","Champion", IF(AND(J1922&gt;=4,V1922&gt;=4),"Loyal", IF(U1922&lt;=2,"At Risk", IF(W1922&gt;=4,"Potential Loyalist","Others"))))</f>
        <v>Others</v>
      </c>
    </row>
    <row r="1923" spans="1:25">
      <c r="A1923" t="s">
        <v>9806</v>
      </c>
      <c r="B1923">
        <v>18</v>
      </c>
      <c r="C1923" t="s">
        <v>19</v>
      </c>
      <c r="D1923" t="s">
        <v>25</v>
      </c>
      <c r="E1923" s="6" t="s">
        <v>13993</v>
      </c>
      <c r="F1923" t="s">
        <v>26</v>
      </c>
      <c r="G1923">
        <v>6</v>
      </c>
      <c r="H1923">
        <v>0</v>
      </c>
      <c r="I1923">
        <v>50</v>
      </c>
      <c r="J1923">
        <v>4</v>
      </c>
      <c r="K1923">
        <v>174.07</v>
      </c>
      <c r="L1923" t="str">
        <f t="shared" si="180"/>
        <v/>
      </c>
      <c r="M1923">
        <v>4</v>
      </c>
      <c r="N1923" t="str">
        <f t="shared" si="181"/>
        <v/>
      </c>
      <c r="O1923">
        <v>65</v>
      </c>
      <c r="P1923" s="11">
        <v>0</v>
      </c>
      <c r="Q1923" s="11">
        <v>0.08</v>
      </c>
      <c r="R1923" s="12">
        <v>43.517499999999998</v>
      </c>
      <c r="S1923" t="s">
        <v>22</v>
      </c>
      <c r="T1923">
        <v>0</v>
      </c>
      <c r="U1923">
        <f t="shared" si="182"/>
        <v>3</v>
      </c>
      <c r="V1923">
        <f t="shared" si="183"/>
        <v>1</v>
      </c>
      <c r="W1923">
        <f t="shared" si="184"/>
        <v>3</v>
      </c>
      <c r="X1923" t="str">
        <f t="shared" si="185"/>
        <v>313</v>
      </c>
      <c r="Y1923" t="str">
        <f>IF(Table1[[#This Row],[RFM_Score]]="555","Champion", IF(AND(J1923&gt;=4,V1923&gt;=4),"Loyal", IF(U1923&lt;=2,"At Risk", IF(W1923&gt;=4,"Potential Loyalist","Others"))))</f>
        <v>Others</v>
      </c>
    </row>
    <row r="1924" spans="1:25">
      <c r="A1924" t="s">
        <v>2502</v>
      </c>
      <c r="B1924">
        <v>45</v>
      </c>
      <c r="C1924" t="s">
        <v>19</v>
      </c>
      <c r="D1924" t="s">
        <v>41</v>
      </c>
      <c r="E1924" s="6" t="s">
        <v>13994</v>
      </c>
      <c r="F1924" t="s">
        <v>60</v>
      </c>
      <c r="G1924">
        <v>10</v>
      </c>
      <c r="H1924">
        <v>1</v>
      </c>
      <c r="I1924">
        <v>48</v>
      </c>
      <c r="J1924">
        <v>1</v>
      </c>
      <c r="K1924">
        <v>173.87</v>
      </c>
      <c r="L1924" t="str">
        <f t="shared" si="180"/>
        <v/>
      </c>
      <c r="M1924">
        <v>4</v>
      </c>
      <c r="N1924" t="str">
        <f t="shared" si="181"/>
        <v/>
      </c>
      <c r="O1924">
        <v>17</v>
      </c>
      <c r="P1924" s="11">
        <v>0.1</v>
      </c>
      <c r="Q1924" s="11">
        <v>2.0833333333333301E-2</v>
      </c>
      <c r="R1924" s="12">
        <v>43.467500000000001</v>
      </c>
      <c r="S1924" t="s">
        <v>22</v>
      </c>
      <c r="T1924">
        <v>0</v>
      </c>
      <c r="U1924">
        <f t="shared" si="182"/>
        <v>5</v>
      </c>
      <c r="V1924">
        <f t="shared" si="183"/>
        <v>1</v>
      </c>
      <c r="W1924">
        <f t="shared" si="184"/>
        <v>3</v>
      </c>
      <c r="X1924" t="str">
        <f t="shared" si="185"/>
        <v>513</v>
      </c>
      <c r="Y1924" t="str">
        <f>IF(Table1[[#This Row],[RFM_Score]]="555","Champion", IF(AND(J1924&gt;=4,V1924&gt;=4),"Loyal", IF(U1924&lt;=2,"At Risk", IF(W1924&gt;=4,"Potential Loyalist","Others"))))</f>
        <v>Others</v>
      </c>
    </row>
    <row r="1925" spans="1:25">
      <c r="A1925" t="s">
        <v>3687</v>
      </c>
      <c r="B1925">
        <v>39</v>
      </c>
      <c r="C1925" t="s">
        <v>19</v>
      </c>
      <c r="D1925" t="s">
        <v>35</v>
      </c>
      <c r="E1925" s="6" t="s">
        <v>13995</v>
      </c>
      <c r="F1925" t="s">
        <v>30</v>
      </c>
      <c r="G1925">
        <v>4</v>
      </c>
      <c r="H1925">
        <v>2</v>
      </c>
      <c r="I1925">
        <v>43</v>
      </c>
      <c r="J1925">
        <v>1</v>
      </c>
      <c r="K1925">
        <v>173.67</v>
      </c>
      <c r="L1925" t="str">
        <f t="shared" si="180"/>
        <v/>
      </c>
      <c r="M1925">
        <v>4</v>
      </c>
      <c r="N1925" t="str">
        <f t="shared" si="181"/>
        <v/>
      </c>
      <c r="O1925">
        <v>15</v>
      </c>
      <c r="P1925" s="11">
        <v>0.5</v>
      </c>
      <c r="Q1925" s="11">
        <v>2.3255813953488299E-2</v>
      </c>
      <c r="R1925" s="12">
        <v>43.417499999999997</v>
      </c>
      <c r="S1925" t="s">
        <v>22</v>
      </c>
      <c r="T1925">
        <v>0</v>
      </c>
      <c r="U1925">
        <f t="shared" si="182"/>
        <v>5</v>
      </c>
      <c r="V1925">
        <f t="shared" si="183"/>
        <v>1</v>
      </c>
      <c r="W1925">
        <f t="shared" si="184"/>
        <v>3</v>
      </c>
      <c r="X1925" t="str">
        <f t="shared" si="185"/>
        <v>513</v>
      </c>
      <c r="Y1925" t="str">
        <f>IF(Table1[[#This Row],[RFM_Score]]="555","Champion", IF(AND(J1925&gt;=4,V1925&gt;=4),"Loyal", IF(U1925&lt;=2,"At Risk", IF(W1925&gt;=4,"Potential Loyalist","Others"))))</f>
        <v>Others</v>
      </c>
    </row>
    <row r="1926" spans="1:25">
      <c r="A1926" t="s">
        <v>532</v>
      </c>
      <c r="B1926">
        <v>41</v>
      </c>
      <c r="C1926" t="s">
        <v>24</v>
      </c>
      <c r="D1926" t="s">
        <v>25</v>
      </c>
      <c r="E1926" s="6" t="s">
        <v>13996</v>
      </c>
      <c r="F1926" t="s">
        <v>62</v>
      </c>
      <c r="G1926">
        <v>2</v>
      </c>
      <c r="H1926">
        <v>0</v>
      </c>
      <c r="I1926">
        <v>52</v>
      </c>
      <c r="J1926">
        <v>3</v>
      </c>
      <c r="K1926">
        <v>173.61</v>
      </c>
      <c r="L1926" t="str">
        <f t="shared" si="180"/>
        <v/>
      </c>
      <c r="M1926">
        <v>4</v>
      </c>
      <c r="N1926" t="str">
        <f t="shared" si="181"/>
        <v/>
      </c>
      <c r="O1926">
        <v>13</v>
      </c>
      <c r="P1926" s="11">
        <v>0</v>
      </c>
      <c r="Q1926" s="11">
        <v>5.7692307692307598E-2</v>
      </c>
      <c r="R1926" s="12">
        <v>43.402500000000003</v>
      </c>
      <c r="S1926" t="s">
        <v>22</v>
      </c>
      <c r="T1926">
        <v>0</v>
      </c>
      <c r="U1926">
        <f t="shared" si="182"/>
        <v>5</v>
      </c>
      <c r="V1926">
        <f t="shared" si="183"/>
        <v>1</v>
      </c>
      <c r="W1926">
        <f t="shared" si="184"/>
        <v>3</v>
      </c>
      <c r="X1926" t="str">
        <f t="shared" si="185"/>
        <v>513</v>
      </c>
      <c r="Y1926" t="str">
        <f>IF(Table1[[#This Row],[RFM_Score]]="555","Champion", IF(AND(J1926&gt;=4,V1926&gt;=4),"Loyal", IF(U1926&lt;=2,"At Risk", IF(W1926&gt;=4,"Potential Loyalist","Others"))))</f>
        <v>Others</v>
      </c>
    </row>
    <row r="1927" spans="1:25">
      <c r="A1927" t="s">
        <v>330</v>
      </c>
      <c r="B1927">
        <v>45</v>
      </c>
      <c r="C1927" t="s">
        <v>24</v>
      </c>
      <c r="D1927" t="s">
        <v>25</v>
      </c>
      <c r="E1927" s="6" t="s">
        <v>13997</v>
      </c>
      <c r="F1927" t="s">
        <v>26</v>
      </c>
      <c r="G1927">
        <v>3</v>
      </c>
      <c r="H1927">
        <v>1</v>
      </c>
      <c r="I1927">
        <v>48</v>
      </c>
      <c r="J1927">
        <v>3</v>
      </c>
      <c r="K1927">
        <v>173.59</v>
      </c>
      <c r="L1927" t="str">
        <f t="shared" si="180"/>
        <v/>
      </c>
      <c r="M1927">
        <v>4</v>
      </c>
      <c r="N1927" t="str">
        <f t="shared" si="181"/>
        <v/>
      </c>
      <c r="O1927">
        <v>3</v>
      </c>
      <c r="P1927" s="11">
        <v>0.33333333333333298</v>
      </c>
      <c r="Q1927" s="11">
        <v>6.25E-2</v>
      </c>
      <c r="R1927" s="12">
        <v>43.397500000000001</v>
      </c>
      <c r="S1927" t="s">
        <v>22</v>
      </c>
      <c r="T1927">
        <v>1</v>
      </c>
      <c r="U1927">
        <f t="shared" si="182"/>
        <v>5</v>
      </c>
      <c r="V1927">
        <f t="shared" si="183"/>
        <v>1</v>
      </c>
      <c r="W1927">
        <f t="shared" si="184"/>
        <v>3</v>
      </c>
      <c r="X1927" t="str">
        <f t="shared" si="185"/>
        <v>513</v>
      </c>
      <c r="Y1927" t="str">
        <f>IF(Table1[[#This Row],[RFM_Score]]="555","Champion", IF(AND(J1927&gt;=4,V1927&gt;=4),"Loyal", IF(U1927&lt;=2,"At Risk", IF(W1927&gt;=4,"Potential Loyalist","Others"))))</f>
        <v>Others</v>
      </c>
    </row>
    <row r="1928" spans="1:25">
      <c r="A1928" t="s">
        <v>1681</v>
      </c>
      <c r="B1928">
        <v>22</v>
      </c>
      <c r="C1928" t="s">
        <v>24</v>
      </c>
      <c r="D1928" t="s">
        <v>25</v>
      </c>
      <c r="E1928" s="6" t="s">
        <v>13998</v>
      </c>
      <c r="F1928" t="s">
        <v>60</v>
      </c>
      <c r="G1928">
        <v>2</v>
      </c>
      <c r="H1928">
        <v>0</v>
      </c>
      <c r="I1928">
        <v>35</v>
      </c>
      <c r="J1928">
        <v>1</v>
      </c>
      <c r="K1928">
        <v>172.47</v>
      </c>
      <c r="L1928" t="str">
        <f t="shared" si="180"/>
        <v/>
      </c>
      <c r="M1928">
        <v>4</v>
      </c>
      <c r="N1928" t="str">
        <f t="shared" si="181"/>
        <v/>
      </c>
      <c r="O1928">
        <v>31</v>
      </c>
      <c r="P1928" s="11">
        <v>0</v>
      </c>
      <c r="Q1928" s="11">
        <v>2.8571428571428501E-2</v>
      </c>
      <c r="R1928" s="12">
        <v>43.1175</v>
      </c>
      <c r="S1928" t="s">
        <v>22</v>
      </c>
      <c r="T1928">
        <v>0</v>
      </c>
      <c r="U1928">
        <f t="shared" si="182"/>
        <v>4</v>
      </c>
      <c r="V1928">
        <f t="shared" si="183"/>
        <v>1</v>
      </c>
      <c r="W1928">
        <f t="shared" si="184"/>
        <v>3</v>
      </c>
      <c r="X1928" t="str">
        <f t="shared" si="185"/>
        <v>413</v>
      </c>
      <c r="Y1928" t="str">
        <f>IF(Table1[[#This Row],[RFM_Score]]="555","Champion", IF(AND(J1928&gt;=4,V1928&gt;=4),"Loyal", IF(U1928&lt;=2,"At Risk", IF(W1928&gt;=4,"Potential Loyalist","Others"))))</f>
        <v>Others</v>
      </c>
    </row>
    <row r="1929" spans="1:25">
      <c r="A1929" t="s">
        <v>8214</v>
      </c>
      <c r="B1929">
        <v>53</v>
      </c>
      <c r="C1929" t="s">
        <v>24</v>
      </c>
      <c r="D1929" t="s">
        <v>41</v>
      </c>
      <c r="E1929" s="6" t="s">
        <v>13999</v>
      </c>
      <c r="F1929" t="s">
        <v>26</v>
      </c>
      <c r="G1929">
        <v>2</v>
      </c>
      <c r="H1929">
        <v>0</v>
      </c>
      <c r="I1929">
        <v>39</v>
      </c>
      <c r="J1929">
        <v>1</v>
      </c>
      <c r="K1929">
        <v>172.34</v>
      </c>
      <c r="L1929" t="str">
        <f t="shared" si="180"/>
        <v/>
      </c>
      <c r="M1929">
        <v>4</v>
      </c>
      <c r="N1929" t="str">
        <f t="shared" si="181"/>
        <v/>
      </c>
      <c r="O1929">
        <v>96</v>
      </c>
      <c r="P1929" s="11">
        <v>0</v>
      </c>
      <c r="Q1929" s="11">
        <v>2.5641025641025599E-2</v>
      </c>
      <c r="R1929" s="12">
        <v>43.085000000000001</v>
      </c>
      <c r="S1929" t="s">
        <v>22</v>
      </c>
      <c r="T1929">
        <v>1</v>
      </c>
      <c r="U1929">
        <f t="shared" si="182"/>
        <v>2</v>
      </c>
      <c r="V1929">
        <f t="shared" si="183"/>
        <v>1</v>
      </c>
      <c r="W1929">
        <f t="shared" si="184"/>
        <v>3</v>
      </c>
      <c r="X1929" t="str">
        <f t="shared" si="185"/>
        <v>213</v>
      </c>
      <c r="Y1929" t="str">
        <f>IF(Table1[[#This Row],[RFM_Score]]="555","Champion", IF(AND(J1929&gt;=4,V1929&gt;=4),"Loyal", IF(U1929&lt;=2,"At Risk", IF(W1929&gt;=4,"Potential Loyalist","Others"))))</f>
        <v>At Risk</v>
      </c>
    </row>
    <row r="1930" spans="1:25">
      <c r="A1930" t="s">
        <v>5816</v>
      </c>
      <c r="B1930">
        <v>43</v>
      </c>
      <c r="C1930" t="s">
        <v>19</v>
      </c>
      <c r="D1930" t="s">
        <v>29</v>
      </c>
      <c r="E1930" s="6" t="s">
        <v>14000</v>
      </c>
      <c r="F1930" t="s">
        <v>37</v>
      </c>
      <c r="G1930">
        <v>1</v>
      </c>
      <c r="H1930">
        <v>1</v>
      </c>
      <c r="I1930">
        <v>57</v>
      </c>
      <c r="J1930">
        <v>4</v>
      </c>
      <c r="K1930">
        <v>172.29</v>
      </c>
      <c r="L1930" t="str">
        <f t="shared" si="180"/>
        <v/>
      </c>
      <c r="M1930">
        <v>4</v>
      </c>
      <c r="N1930" t="str">
        <f t="shared" si="181"/>
        <v/>
      </c>
      <c r="O1930">
        <v>111</v>
      </c>
      <c r="P1930" s="11">
        <v>1</v>
      </c>
      <c r="Q1930" s="11">
        <v>7.0175438596491196E-2</v>
      </c>
      <c r="R1930" s="12">
        <v>43.072499999999998</v>
      </c>
      <c r="S1930" t="s">
        <v>22</v>
      </c>
      <c r="T1930">
        <v>1</v>
      </c>
      <c r="U1930">
        <f t="shared" si="182"/>
        <v>1</v>
      </c>
      <c r="V1930">
        <f t="shared" si="183"/>
        <v>1</v>
      </c>
      <c r="W1930">
        <f t="shared" si="184"/>
        <v>3</v>
      </c>
      <c r="X1930" t="str">
        <f t="shared" si="185"/>
        <v>113</v>
      </c>
      <c r="Y1930" t="str">
        <f>IF(Table1[[#This Row],[RFM_Score]]="555","Champion", IF(AND(J1930&gt;=4,V1930&gt;=4),"Loyal", IF(U1930&lt;=2,"At Risk", IF(W1930&gt;=4,"Potential Loyalist","Others"))))</f>
        <v>At Risk</v>
      </c>
    </row>
    <row r="1931" spans="1:25">
      <c r="A1931" t="s">
        <v>801</v>
      </c>
      <c r="B1931">
        <v>48</v>
      </c>
      <c r="C1931" t="s">
        <v>19</v>
      </c>
      <c r="D1931" t="s">
        <v>49</v>
      </c>
      <c r="E1931" s="6" t="s">
        <v>14001</v>
      </c>
      <c r="F1931" t="s">
        <v>21</v>
      </c>
      <c r="G1931">
        <v>4</v>
      </c>
      <c r="H1931">
        <v>1</v>
      </c>
      <c r="I1931">
        <v>51</v>
      </c>
      <c r="J1931">
        <v>3</v>
      </c>
      <c r="K1931">
        <v>171.42</v>
      </c>
      <c r="L1931" t="str">
        <f t="shared" si="180"/>
        <v/>
      </c>
      <c r="M1931">
        <v>4</v>
      </c>
      <c r="N1931" t="str">
        <f t="shared" si="181"/>
        <v/>
      </c>
      <c r="O1931">
        <v>27</v>
      </c>
      <c r="P1931" s="11">
        <v>0.25</v>
      </c>
      <c r="Q1931" s="11">
        <v>5.8823529411764698E-2</v>
      </c>
      <c r="R1931" s="12">
        <v>42.854999999999997</v>
      </c>
      <c r="S1931" t="s">
        <v>22</v>
      </c>
      <c r="T1931">
        <v>0</v>
      </c>
      <c r="U1931">
        <f t="shared" si="182"/>
        <v>4</v>
      </c>
      <c r="V1931">
        <f t="shared" si="183"/>
        <v>1</v>
      </c>
      <c r="W1931">
        <f t="shared" si="184"/>
        <v>3</v>
      </c>
      <c r="X1931" t="str">
        <f t="shared" si="185"/>
        <v>413</v>
      </c>
      <c r="Y1931" t="str">
        <f>IF(Table1[[#This Row],[RFM_Score]]="555","Champion", IF(AND(J1931&gt;=4,V1931&gt;=4),"Loyal", IF(U1931&lt;=2,"At Risk", IF(W1931&gt;=4,"Potential Loyalist","Others"))))</f>
        <v>Others</v>
      </c>
    </row>
    <row r="1932" spans="1:25">
      <c r="A1932" t="s">
        <v>4529</v>
      </c>
      <c r="B1932">
        <v>27</v>
      </c>
      <c r="C1932" t="s">
        <v>24</v>
      </c>
      <c r="D1932" t="s">
        <v>20</v>
      </c>
      <c r="E1932" s="6" t="s">
        <v>14002</v>
      </c>
      <c r="F1932" t="s">
        <v>30</v>
      </c>
      <c r="G1932">
        <v>5</v>
      </c>
      <c r="H1932">
        <v>1</v>
      </c>
      <c r="I1932">
        <v>38</v>
      </c>
      <c r="J1932">
        <v>2</v>
      </c>
      <c r="K1932">
        <v>170.98</v>
      </c>
      <c r="L1932" t="str">
        <f t="shared" si="180"/>
        <v/>
      </c>
      <c r="M1932">
        <v>4</v>
      </c>
      <c r="N1932" t="str">
        <f t="shared" si="181"/>
        <v/>
      </c>
      <c r="O1932">
        <v>22</v>
      </c>
      <c r="P1932" s="11">
        <v>0.2</v>
      </c>
      <c r="Q1932" s="11">
        <v>5.2631578947368397E-2</v>
      </c>
      <c r="R1932" s="12">
        <v>42.744999999999997</v>
      </c>
      <c r="S1932" t="s">
        <v>22</v>
      </c>
      <c r="T1932">
        <v>0</v>
      </c>
      <c r="U1932">
        <f t="shared" si="182"/>
        <v>4</v>
      </c>
      <c r="V1932">
        <f t="shared" si="183"/>
        <v>1</v>
      </c>
      <c r="W1932">
        <f t="shared" si="184"/>
        <v>3</v>
      </c>
      <c r="X1932" t="str">
        <f t="shared" si="185"/>
        <v>413</v>
      </c>
      <c r="Y1932" t="str">
        <f>IF(Table1[[#This Row],[RFM_Score]]="555","Champion", IF(AND(J1932&gt;=4,V1932&gt;=4),"Loyal", IF(U1932&lt;=2,"At Risk", IF(W1932&gt;=4,"Potential Loyalist","Others"))))</f>
        <v>Others</v>
      </c>
    </row>
    <row r="1933" spans="1:25">
      <c r="A1933" t="s">
        <v>11768</v>
      </c>
      <c r="B1933">
        <v>64</v>
      </c>
      <c r="C1933" t="s">
        <v>24</v>
      </c>
      <c r="D1933" t="s">
        <v>25</v>
      </c>
      <c r="E1933" s="6" t="s">
        <v>14003</v>
      </c>
      <c r="F1933" t="s">
        <v>37</v>
      </c>
      <c r="G1933">
        <v>5</v>
      </c>
      <c r="H1933">
        <v>2</v>
      </c>
      <c r="I1933">
        <v>63</v>
      </c>
      <c r="J1933">
        <v>1</v>
      </c>
      <c r="K1933">
        <v>170.75</v>
      </c>
      <c r="L1933" t="str">
        <f t="shared" si="180"/>
        <v/>
      </c>
      <c r="M1933">
        <v>4</v>
      </c>
      <c r="N1933" t="str">
        <f t="shared" si="181"/>
        <v/>
      </c>
      <c r="O1933">
        <v>29</v>
      </c>
      <c r="P1933" s="11">
        <v>0.4</v>
      </c>
      <c r="Q1933" s="11">
        <v>1.5873015873015799E-2</v>
      </c>
      <c r="R1933" s="12">
        <v>42.6875</v>
      </c>
      <c r="S1933" t="s">
        <v>22</v>
      </c>
      <c r="T1933">
        <v>0</v>
      </c>
      <c r="U1933">
        <f t="shared" si="182"/>
        <v>4</v>
      </c>
      <c r="V1933">
        <f t="shared" si="183"/>
        <v>1</v>
      </c>
      <c r="W1933">
        <f t="shared" si="184"/>
        <v>3</v>
      </c>
      <c r="X1933" t="str">
        <f t="shared" si="185"/>
        <v>413</v>
      </c>
      <c r="Y1933" t="str">
        <f>IF(Table1[[#This Row],[RFM_Score]]="555","Champion", IF(AND(J1933&gt;=4,V1933&gt;=4),"Loyal", IF(U1933&lt;=2,"At Risk", IF(W1933&gt;=4,"Potential Loyalist","Others"))))</f>
        <v>Others</v>
      </c>
    </row>
    <row r="1934" spans="1:25">
      <c r="A1934" t="s">
        <v>4370</v>
      </c>
      <c r="B1934">
        <v>37</v>
      </c>
      <c r="C1934" t="s">
        <v>24</v>
      </c>
      <c r="D1934" t="s">
        <v>25</v>
      </c>
      <c r="E1934" s="6" t="s">
        <v>14004</v>
      </c>
      <c r="F1934" t="s">
        <v>60</v>
      </c>
      <c r="G1934">
        <v>1</v>
      </c>
      <c r="H1934">
        <v>0</v>
      </c>
      <c r="I1934">
        <v>41</v>
      </c>
      <c r="J1934">
        <v>2</v>
      </c>
      <c r="K1934">
        <v>170.53</v>
      </c>
      <c r="L1934" t="str">
        <f t="shared" si="180"/>
        <v/>
      </c>
      <c r="M1934">
        <v>4</v>
      </c>
      <c r="N1934" t="str">
        <f t="shared" si="181"/>
        <v/>
      </c>
      <c r="O1934">
        <v>1</v>
      </c>
      <c r="P1934" s="11">
        <v>0</v>
      </c>
      <c r="Q1934" s="11">
        <v>4.8780487804878002E-2</v>
      </c>
      <c r="R1934" s="12">
        <v>42.6325</v>
      </c>
      <c r="S1934" t="s">
        <v>22</v>
      </c>
      <c r="T1934">
        <v>0</v>
      </c>
      <c r="U1934">
        <f t="shared" si="182"/>
        <v>5</v>
      </c>
      <c r="V1934">
        <f t="shared" si="183"/>
        <v>1</v>
      </c>
      <c r="W1934">
        <f t="shared" si="184"/>
        <v>3</v>
      </c>
      <c r="X1934" t="str">
        <f t="shared" si="185"/>
        <v>513</v>
      </c>
      <c r="Y1934" t="str">
        <f>IF(Table1[[#This Row],[RFM_Score]]="555","Champion", IF(AND(J1934&gt;=4,V1934&gt;=4),"Loyal", IF(U1934&lt;=2,"At Risk", IF(W1934&gt;=4,"Potential Loyalist","Others"))))</f>
        <v>Others</v>
      </c>
    </row>
    <row r="1935" spans="1:25">
      <c r="A1935" t="s">
        <v>10002</v>
      </c>
      <c r="B1935">
        <v>41</v>
      </c>
      <c r="C1935" t="s">
        <v>19</v>
      </c>
      <c r="D1935" t="s">
        <v>25</v>
      </c>
      <c r="E1935" s="6" t="s">
        <v>14005</v>
      </c>
      <c r="F1935" t="s">
        <v>26</v>
      </c>
      <c r="G1935">
        <v>2</v>
      </c>
      <c r="H1935">
        <v>1</v>
      </c>
      <c r="I1935">
        <v>42</v>
      </c>
      <c r="J1935">
        <v>2</v>
      </c>
      <c r="K1935">
        <v>170.45</v>
      </c>
      <c r="L1935" t="str">
        <f t="shared" si="180"/>
        <v/>
      </c>
      <c r="M1935">
        <v>4</v>
      </c>
      <c r="N1935" t="str">
        <f t="shared" si="181"/>
        <v/>
      </c>
      <c r="O1935">
        <v>69</v>
      </c>
      <c r="P1935" s="11">
        <v>0.5</v>
      </c>
      <c r="Q1935" s="11">
        <v>4.7619047619047603E-2</v>
      </c>
      <c r="R1935" s="12">
        <v>42.612499999999997</v>
      </c>
      <c r="S1935" t="s">
        <v>22</v>
      </c>
      <c r="T1935">
        <v>0</v>
      </c>
      <c r="U1935">
        <f t="shared" si="182"/>
        <v>3</v>
      </c>
      <c r="V1935">
        <f t="shared" si="183"/>
        <v>1</v>
      </c>
      <c r="W1935">
        <f t="shared" si="184"/>
        <v>3</v>
      </c>
      <c r="X1935" t="str">
        <f t="shared" si="185"/>
        <v>313</v>
      </c>
      <c r="Y1935" t="str">
        <f>IF(Table1[[#This Row],[RFM_Score]]="555","Champion", IF(AND(J1935&gt;=4,V1935&gt;=4),"Loyal", IF(U1935&lt;=2,"At Risk", IF(W1935&gt;=4,"Potential Loyalist","Others"))))</f>
        <v>Others</v>
      </c>
    </row>
    <row r="1936" spans="1:25">
      <c r="A1936" t="s">
        <v>9101</v>
      </c>
      <c r="B1936">
        <v>40</v>
      </c>
      <c r="C1936" t="s">
        <v>24</v>
      </c>
      <c r="D1936" t="s">
        <v>25</v>
      </c>
      <c r="E1936" s="6" t="s">
        <v>14006</v>
      </c>
      <c r="F1936" t="s">
        <v>26</v>
      </c>
      <c r="G1936">
        <v>5</v>
      </c>
      <c r="H1936">
        <v>1</v>
      </c>
      <c r="I1936">
        <v>53</v>
      </c>
      <c r="J1936">
        <v>3</v>
      </c>
      <c r="K1936">
        <v>170.24</v>
      </c>
      <c r="L1936" t="str">
        <f t="shared" si="180"/>
        <v/>
      </c>
      <c r="M1936">
        <v>4</v>
      </c>
      <c r="N1936" t="str">
        <f t="shared" si="181"/>
        <v/>
      </c>
      <c r="O1936">
        <v>0</v>
      </c>
      <c r="P1936" s="11">
        <v>0.2</v>
      </c>
      <c r="Q1936" s="11">
        <v>5.6603773584905599E-2</v>
      </c>
      <c r="R1936" s="12">
        <v>42.56</v>
      </c>
      <c r="S1936" t="s">
        <v>22</v>
      </c>
      <c r="T1936">
        <v>0</v>
      </c>
      <c r="U1936">
        <f t="shared" si="182"/>
        <v>5</v>
      </c>
      <c r="V1936">
        <f t="shared" si="183"/>
        <v>1</v>
      </c>
      <c r="W1936">
        <f t="shared" si="184"/>
        <v>3</v>
      </c>
      <c r="X1936" t="str">
        <f t="shared" si="185"/>
        <v>513</v>
      </c>
      <c r="Y1936" t="str">
        <f>IF(Table1[[#This Row],[RFM_Score]]="555","Champion", IF(AND(J1936&gt;=4,V1936&gt;=4),"Loyal", IF(U1936&lt;=2,"At Risk", IF(W1936&gt;=4,"Potential Loyalist","Others"))))</f>
        <v>Others</v>
      </c>
    </row>
    <row r="1937" spans="1:25">
      <c r="A1937" t="s">
        <v>10280</v>
      </c>
      <c r="B1937">
        <v>41</v>
      </c>
      <c r="C1937" t="s">
        <v>19</v>
      </c>
      <c r="D1937" t="s">
        <v>41</v>
      </c>
      <c r="E1937" s="6" t="s">
        <v>14007</v>
      </c>
      <c r="F1937" t="s">
        <v>26</v>
      </c>
      <c r="G1937">
        <v>1</v>
      </c>
      <c r="H1937">
        <v>0</v>
      </c>
      <c r="I1937">
        <v>51</v>
      </c>
      <c r="J1937">
        <v>0</v>
      </c>
      <c r="K1937">
        <v>170.13</v>
      </c>
      <c r="L1937" t="str">
        <f t="shared" si="180"/>
        <v/>
      </c>
      <c r="M1937">
        <v>4</v>
      </c>
      <c r="N1937" t="str">
        <f t="shared" si="181"/>
        <v/>
      </c>
      <c r="O1937">
        <v>9</v>
      </c>
      <c r="P1937" s="11">
        <v>0</v>
      </c>
      <c r="Q1937" s="11">
        <v>0</v>
      </c>
      <c r="R1937" s="12">
        <v>42.532499999999999</v>
      </c>
      <c r="S1937" t="s">
        <v>22</v>
      </c>
      <c r="T1937">
        <v>1</v>
      </c>
      <c r="U1937">
        <f t="shared" si="182"/>
        <v>5</v>
      </c>
      <c r="V1937">
        <f t="shared" si="183"/>
        <v>1</v>
      </c>
      <c r="W1937">
        <f t="shared" si="184"/>
        <v>3</v>
      </c>
      <c r="X1937" t="str">
        <f t="shared" si="185"/>
        <v>513</v>
      </c>
      <c r="Y1937" t="str">
        <f>IF(Table1[[#This Row],[RFM_Score]]="555","Champion", IF(AND(J1937&gt;=4,V1937&gt;=4),"Loyal", IF(U1937&lt;=2,"At Risk", IF(W1937&gt;=4,"Potential Loyalist","Others"))))</f>
        <v>Others</v>
      </c>
    </row>
    <row r="1938" spans="1:25">
      <c r="A1938" t="s">
        <v>1362</v>
      </c>
      <c r="B1938">
        <v>18</v>
      </c>
      <c r="C1938" t="s">
        <v>24</v>
      </c>
      <c r="D1938" t="s">
        <v>49</v>
      </c>
      <c r="E1938" s="6" t="s">
        <v>14008</v>
      </c>
      <c r="F1938" t="s">
        <v>21</v>
      </c>
      <c r="G1938">
        <v>2</v>
      </c>
      <c r="H1938">
        <v>2</v>
      </c>
      <c r="I1938">
        <v>50</v>
      </c>
      <c r="J1938">
        <v>5</v>
      </c>
      <c r="K1938">
        <v>170.07</v>
      </c>
      <c r="L1938" t="str">
        <f t="shared" si="180"/>
        <v/>
      </c>
      <c r="M1938">
        <v>4</v>
      </c>
      <c r="N1938" t="str">
        <f t="shared" si="181"/>
        <v/>
      </c>
      <c r="O1938">
        <v>84</v>
      </c>
      <c r="P1938" s="11">
        <v>1</v>
      </c>
      <c r="Q1938" s="11">
        <v>0.1</v>
      </c>
      <c r="R1938" s="12">
        <v>42.517499999999998</v>
      </c>
      <c r="S1938" t="s">
        <v>22</v>
      </c>
      <c r="T1938">
        <v>0</v>
      </c>
      <c r="U1938">
        <f t="shared" si="182"/>
        <v>2</v>
      </c>
      <c r="V1938">
        <f t="shared" si="183"/>
        <v>1</v>
      </c>
      <c r="W1938">
        <f t="shared" si="184"/>
        <v>3</v>
      </c>
      <c r="X1938" t="str">
        <f t="shared" si="185"/>
        <v>213</v>
      </c>
      <c r="Y1938" t="str">
        <f>IF(Table1[[#This Row],[RFM_Score]]="555","Champion", IF(AND(J1938&gt;=4,V1938&gt;=4),"Loyal", IF(U1938&lt;=2,"At Risk", IF(W1938&gt;=4,"Potential Loyalist","Others"))))</f>
        <v>At Risk</v>
      </c>
    </row>
    <row r="1939" spans="1:25">
      <c r="A1939" t="s">
        <v>6148</v>
      </c>
      <c r="B1939">
        <v>19</v>
      </c>
      <c r="C1939" t="s">
        <v>33</v>
      </c>
      <c r="D1939" t="s">
        <v>49</v>
      </c>
      <c r="E1939" s="6" t="s">
        <v>14009</v>
      </c>
      <c r="F1939" t="s">
        <v>37</v>
      </c>
      <c r="G1939">
        <v>4</v>
      </c>
      <c r="H1939">
        <v>0</v>
      </c>
      <c r="I1939">
        <v>51</v>
      </c>
      <c r="J1939">
        <v>1</v>
      </c>
      <c r="K1939">
        <v>169.76</v>
      </c>
      <c r="L1939" t="str">
        <f t="shared" si="180"/>
        <v/>
      </c>
      <c r="M1939">
        <v>4</v>
      </c>
      <c r="N1939" t="str">
        <f t="shared" si="181"/>
        <v/>
      </c>
      <c r="O1939">
        <v>63</v>
      </c>
      <c r="P1939" s="11">
        <v>0</v>
      </c>
      <c r="Q1939" s="11">
        <v>1.9607843137254902E-2</v>
      </c>
      <c r="R1939" s="12">
        <v>42.44</v>
      </c>
      <c r="S1939" t="s">
        <v>22</v>
      </c>
      <c r="T1939">
        <v>0</v>
      </c>
      <c r="U1939">
        <f t="shared" si="182"/>
        <v>3</v>
      </c>
      <c r="V1939">
        <f t="shared" si="183"/>
        <v>1</v>
      </c>
      <c r="W1939">
        <f t="shared" si="184"/>
        <v>3</v>
      </c>
      <c r="X1939" t="str">
        <f t="shared" si="185"/>
        <v>313</v>
      </c>
      <c r="Y1939" t="str">
        <f>IF(Table1[[#This Row],[RFM_Score]]="555","Champion", IF(AND(J1939&gt;=4,V1939&gt;=4),"Loyal", IF(U1939&lt;=2,"At Risk", IF(W1939&gt;=4,"Potential Loyalist","Others"))))</f>
        <v>Others</v>
      </c>
    </row>
    <row r="1940" spans="1:25">
      <c r="A1940" t="s">
        <v>8674</v>
      </c>
      <c r="B1940">
        <v>21</v>
      </c>
      <c r="C1940" t="s">
        <v>19</v>
      </c>
      <c r="D1940" t="s">
        <v>25</v>
      </c>
      <c r="E1940" s="6" t="s">
        <v>14010</v>
      </c>
      <c r="F1940" t="s">
        <v>26</v>
      </c>
      <c r="G1940">
        <v>3</v>
      </c>
      <c r="H1940">
        <v>0</v>
      </c>
      <c r="I1940">
        <v>57</v>
      </c>
      <c r="J1940">
        <v>6</v>
      </c>
      <c r="K1940">
        <v>169.15</v>
      </c>
      <c r="L1940" t="str">
        <f t="shared" si="180"/>
        <v/>
      </c>
      <c r="M1940">
        <v>4</v>
      </c>
      <c r="N1940" t="str">
        <f t="shared" si="181"/>
        <v/>
      </c>
      <c r="O1940">
        <v>32</v>
      </c>
      <c r="P1940" s="11">
        <v>0</v>
      </c>
      <c r="Q1940" s="11">
        <v>0.105263157894736</v>
      </c>
      <c r="R1940" s="12">
        <v>42.287500000000001</v>
      </c>
      <c r="S1940" t="s">
        <v>22</v>
      </c>
      <c r="T1940">
        <v>0</v>
      </c>
      <c r="U1940">
        <f t="shared" si="182"/>
        <v>4</v>
      </c>
      <c r="V1940">
        <f t="shared" si="183"/>
        <v>1</v>
      </c>
      <c r="W1940">
        <f t="shared" si="184"/>
        <v>3</v>
      </c>
      <c r="X1940" t="str">
        <f t="shared" si="185"/>
        <v>413</v>
      </c>
      <c r="Y1940" t="str">
        <f>IF(Table1[[#This Row],[RFM_Score]]="555","Champion", IF(AND(J1940&gt;=4,V1940&gt;=4),"Loyal", IF(U1940&lt;=2,"At Risk", IF(W1940&gt;=4,"Potential Loyalist","Others"))))</f>
        <v>Others</v>
      </c>
    </row>
    <row r="1941" spans="1:25">
      <c r="A1941" t="s">
        <v>4358</v>
      </c>
      <c r="B1941">
        <v>33</v>
      </c>
      <c r="C1941" t="s">
        <v>19</v>
      </c>
      <c r="D1941" t="s">
        <v>25</v>
      </c>
      <c r="E1941" s="6" t="s">
        <v>14011</v>
      </c>
      <c r="F1941" t="s">
        <v>21</v>
      </c>
      <c r="G1941">
        <v>5</v>
      </c>
      <c r="H1941">
        <v>1</v>
      </c>
      <c r="I1941">
        <v>53</v>
      </c>
      <c r="J1941">
        <v>2</v>
      </c>
      <c r="K1941">
        <v>169.11</v>
      </c>
      <c r="L1941" t="str">
        <f t="shared" si="180"/>
        <v/>
      </c>
      <c r="M1941">
        <v>4</v>
      </c>
      <c r="N1941" t="str">
        <f t="shared" si="181"/>
        <v/>
      </c>
      <c r="O1941">
        <v>25</v>
      </c>
      <c r="P1941" s="11">
        <v>0.2</v>
      </c>
      <c r="Q1941" s="11">
        <v>3.7735849056603703E-2</v>
      </c>
      <c r="R1941" s="12">
        <v>42.277500000000003</v>
      </c>
      <c r="S1941" t="s">
        <v>22</v>
      </c>
      <c r="T1941">
        <v>0</v>
      </c>
      <c r="U1941">
        <f t="shared" si="182"/>
        <v>4</v>
      </c>
      <c r="V1941">
        <f t="shared" si="183"/>
        <v>1</v>
      </c>
      <c r="W1941">
        <f t="shared" si="184"/>
        <v>3</v>
      </c>
      <c r="X1941" t="str">
        <f t="shared" si="185"/>
        <v>413</v>
      </c>
      <c r="Y1941" t="str">
        <f>IF(Table1[[#This Row],[RFM_Score]]="555","Champion", IF(AND(J1941&gt;=4,V1941&gt;=4),"Loyal", IF(U1941&lt;=2,"At Risk", IF(W1941&gt;=4,"Potential Loyalist","Others"))))</f>
        <v>Others</v>
      </c>
    </row>
    <row r="1942" spans="1:25">
      <c r="A1942" t="s">
        <v>2694</v>
      </c>
      <c r="B1942">
        <v>45</v>
      </c>
      <c r="C1942" t="s">
        <v>24</v>
      </c>
      <c r="D1942" t="s">
        <v>46</v>
      </c>
      <c r="E1942" s="6" t="s">
        <v>14012</v>
      </c>
      <c r="F1942" t="s">
        <v>30</v>
      </c>
      <c r="G1942">
        <v>1</v>
      </c>
      <c r="H1942">
        <v>0</v>
      </c>
      <c r="I1942">
        <v>60</v>
      </c>
      <c r="J1942">
        <v>2</v>
      </c>
      <c r="K1942">
        <v>168.78</v>
      </c>
      <c r="L1942" t="str">
        <f t="shared" si="180"/>
        <v/>
      </c>
      <c r="M1942">
        <v>4</v>
      </c>
      <c r="N1942" t="str">
        <f t="shared" si="181"/>
        <v/>
      </c>
      <c r="O1942">
        <v>8</v>
      </c>
      <c r="P1942" s="11">
        <v>0</v>
      </c>
      <c r="Q1942" s="11">
        <v>3.3333333333333298E-2</v>
      </c>
      <c r="R1942" s="12">
        <v>42.195</v>
      </c>
      <c r="S1942" t="s">
        <v>22</v>
      </c>
      <c r="T1942">
        <v>0</v>
      </c>
      <c r="U1942">
        <f t="shared" si="182"/>
        <v>5</v>
      </c>
      <c r="V1942">
        <f t="shared" si="183"/>
        <v>1</v>
      </c>
      <c r="W1942">
        <f t="shared" si="184"/>
        <v>3</v>
      </c>
      <c r="X1942" t="str">
        <f t="shared" si="185"/>
        <v>513</v>
      </c>
      <c r="Y1942" t="str">
        <f>IF(Table1[[#This Row],[RFM_Score]]="555","Champion", IF(AND(J1942&gt;=4,V1942&gt;=4),"Loyal", IF(U1942&lt;=2,"At Risk", IF(W1942&gt;=4,"Potential Loyalist","Others"))))</f>
        <v>Others</v>
      </c>
    </row>
    <row r="1943" spans="1:25">
      <c r="A1943" t="s">
        <v>1302</v>
      </c>
      <c r="B1943">
        <v>18</v>
      </c>
      <c r="C1943" t="s">
        <v>24</v>
      </c>
      <c r="D1943" t="s">
        <v>49</v>
      </c>
      <c r="E1943" s="6" t="s">
        <v>14013</v>
      </c>
      <c r="F1943" t="s">
        <v>21</v>
      </c>
      <c r="G1943">
        <v>2</v>
      </c>
      <c r="H1943">
        <v>0</v>
      </c>
      <c r="I1943">
        <v>33</v>
      </c>
      <c r="J1943">
        <v>3</v>
      </c>
      <c r="K1943">
        <v>168.75</v>
      </c>
      <c r="L1943" t="str">
        <f t="shared" si="180"/>
        <v/>
      </c>
      <c r="M1943">
        <v>4</v>
      </c>
      <c r="N1943" t="str">
        <f t="shared" si="181"/>
        <v/>
      </c>
      <c r="O1943">
        <v>15</v>
      </c>
      <c r="P1943" s="11">
        <v>0</v>
      </c>
      <c r="Q1943" s="11">
        <v>9.0909090909090898E-2</v>
      </c>
      <c r="R1943" s="12">
        <v>42.1875</v>
      </c>
      <c r="S1943" t="s">
        <v>22</v>
      </c>
      <c r="T1943">
        <v>0</v>
      </c>
      <c r="U1943">
        <f t="shared" si="182"/>
        <v>5</v>
      </c>
      <c r="V1943">
        <f t="shared" si="183"/>
        <v>1</v>
      </c>
      <c r="W1943">
        <f t="shared" si="184"/>
        <v>3</v>
      </c>
      <c r="X1943" t="str">
        <f t="shared" si="185"/>
        <v>513</v>
      </c>
      <c r="Y1943" t="str">
        <f>IF(Table1[[#This Row],[RFM_Score]]="555","Champion", IF(AND(J1943&gt;=4,V1943&gt;=4),"Loyal", IF(U1943&lt;=2,"At Risk", IF(W1943&gt;=4,"Potential Loyalist","Others"))))</f>
        <v>Others</v>
      </c>
    </row>
    <row r="1944" spans="1:25">
      <c r="A1944" t="s">
        <v>7646</v>
      </c>
      <c r="B1944">
        <v>34</v>
      </c>
      <c r="C1944" t="s">
        <v>19</v>
      </c>
      <c r="D1944" t="s">
        <v>46</v>
      </c>
      <c r="E1944" s="6" t="s">
        <v>14014</v>
      </c>
      <c r="F1944" t="s">
        <v>30</v>
      </c>
      <c r="G1944">
        <v>2</v>
      </c>
      <c r="H1944">
        <v>1</v>
      </c>
      <c r="I1944">
        <v>57</v>
      </c>
      <c r="J1944">
        <v>4</v>
      </c>
      <c r="K1944">
        <v>168.65</v>
      </c>
      <c r="L1944" t="str">
        <f t="shared" si="180"/>
        <v/>
      </c>
      <c r="M1944">
        <v>4</v>
      </c>
      <c r="N1944" t="str">
        <f t="shared" si="181"/>
        <v/>
      </c>
      <c r="O1944">
        <v>9</v>
      </c>
      <c r="P1944" s="11">
        <v>0.5</v>
      </c>
      <c r="Q1944" s="11">
        <v>7.0175438596491196E-2</v>
      </c>
      <c r="R1944" s="12">
        <v>42.162500000000001</v>
      </c>
      <c r="S1944" t="s">
        <v>22</v>
      </c>
      <c r="T1944">
        <v>0</v>
      </c>
      <c r="U1944">
        <f t="shared" si="182"/>
        <v>5</v>
      </c>
      <c r="V1944">
        <f t="shared" si="183"/>
        <v>1</v>
      </c>
      <c r="W1944">
        <f t="shared" si="184"/>
        <v>3</v>
      </c>
      <c r="X1944" t="str">
        <f t="shared" si="185"/>
        <v>513</v>
      </c>
      <c r="Y1944" t="str">
        <f>IF(Table1[[#This Row],[RFM_Score]]="555","Champion", IF(AND(J1944&gt;=4,V1944&gt;=4),"Loyal", IF(U1944&lt;=2,"At Risk", IF(W1944&gt;=4,"Potential Loyalist","Others"))))</f>
        <v>Others</v>
      </c>
    </row>
    <row r="1945" spans="1:25">
      <c r="A1945" t="s">
        <v>7854</v>
      </c>
      <c r="B1945">
        <v>24</v>
      </c>
      <c r="C1945" t="s">
        <v>24</v>
      </c>
      <c r="D1945" t="s">
        <v>25</v>
      </c>
      <c r="E1945" s="6" t="s">
        <v>14015</v>
      </c>
      <c r="F1945" t="s">
        <v>62</v>
      </c>
      <c r="G1945">
        <v>0</v>
      </c>
      <c r="H1945">
        <v>0</v>
      </c>
      <c r="I1945">
        <v>54</v>
      </c>
      <c r="J1945">
        <v>2</v>
      </c>
      <c r="K1945">
        <v>167.32</v>
      </c>
      <c r="L1945" t="str">
        <f t="shared" si="180"/>
        <v/>
      </c>
      <c r="M1945">
        <v>4</v>
      </c>
      <c r="N1945" t="str">
        <f t="shared" si="181"/>
        <v/>
      </c>
      <c r="O1945">
        <v>3</v>
      </c>
      <c r="P1945" s="11">
        <v>0</v>
      </c>
      <c r="Q1945" s="11">
        <v>3.7037037037037E-2</v>
      </c>
      <c r="R1945" s="12">
        <v>41.83</v>
      </c>
      <c r="S1945" t="s">
        <v>22</v>
      </c>
      <c r="T1945">
        <v>0</v>
      </c>
      <c r="U1945">
        <f t="shared" si="182"/>
        <v>5</v>
      </c>
      <c r="V1945">
        <f t="shared" si="183"/>
        <v>1</v>
      </c>
      <c r="W1945">
        <f t="shared" si="184"/>
        <v>3</v>
      </c>
      <c r="X1945" t="str">
        <f t="shared" si="185"/>
        <v>513</v>
      </c>
      <c r="Y1945" t="str">
        <f>IF(Table1[[#This Row],[RFM_Score]]="555","Champion", IF(AND(J1945&gt;=4,V1945&gt;=4),"Loyal", IF(U1945&lt;=2,"At Risk", IF(W1945&gt;=4,"Potential Loyalist","Others"))))</f>
        <v>Others</v>
      </c>
    </row>
    <row r="1946" spans="1:25">
      <c r="A1946" t="s">
        <v>5973</v>
      </c>
      <c r="B1946">
        <v>49</v>
      </c>
      <c r="C1946" t="s">
        <v>19</v>
      </c>
      <c r="D1946" t="s">
        <v>29</v>
      </c>
      <c r="E1946" s="6" t="s">
        <v>14016</v>
      </c>
      <c r="F1946" t="s">
        <v>26</v>
      </c>
      <c r="G1946">
        <v>3</v>
      </c>
      <c r="H1946">
        <v>1</v>
      </c>
      <c r="I1946">
        <v>36</v>
      </c>
      <c r="J1946">
        <v>1</v>
      </c>
      <c r="K1946">
        <v>166.79</v>
      </c>
      <c r="L1946" t="str">
        <f t="shared" si="180"/>
        <v/>
      </c>
      <c r="M1946">
        <v>4</v>
      </c>
      <c r="N1946" t="str">
        <f t="shared" si="181"/>
        <v/>
      </c>
      <c r="O1946">
        <v>110</v>
      </c>
      <c r="P1946" s="11">
        <v>0.33333333333333298</v>
      </c>
      <c r="Q1946" s="11">
        <v>2.77777777777777E-2</v>
      </c>
      <c r="R1946" s="12">
        <v>41.697499999999998</v>
      </c>
      <c r="S1946" t="s">
        <v>22</v>
      </c>
      <c r="T1946">
        <v>0</v>
      </c>
      <c r="U1946">
        <f t="shared" si="182"/>
        <v>1</v>
      </c>
      <c r="V1946">
        <f t="shared" si="183"/>
        <v>1</v>
      </c>
      <c r="W1946">
        <f t="shared" si="184"/>
        <v>3</v>
      </c>
      <c r="X1946" t="str">
        <f t="shared" si="185"/>
        <v>113</v>
      </c>
      <c r="Y1946" t="str">
        <f>IF(Table1[[#This Row],[RFM_Score]]="555","Champion", IF(AND(J1946&gt;=4,V1946&gt;=4),"Loyal", IF(U1946&lt;=2,"At Risk", IF(W1946&gt;=4,"Potential Loyalist","Others"))))</f>
        <v>At Risk</v>
      </c>
    </row>
    <row r="1947" spans="1:25">
      <c r="A1947" t="s">
        <v>4612</v>
      </c>
      <c r="B1947">
        <v>32</v>
      </c>
      <c r="C1947" t="s">
        <v>33</v>
      </c>
      <c r="D1947" t="s">
        <v>49</v>
      </c>
      <c r="E1947" s="6" t="s">
        <v>14017</v>
      </c>
      <c r="F1947" t="s">
        <v>21</v>
      </c>
      <c r="G1947">
        <v>1</v>
      </c>
      <c r="H1947">
        <v>1</v>
      </c>
      <c r="I1947">
        <v>34</v>
      </c>
      <c r="J1947">
        <v>4</v>
      </c>
      <c r="K1947">
        <v>166.77</v>
      </c>
      <c r="L1947" t="str">
        <f t="shared" si="180"/>
        <v/>
      </c>
      <c r="M1947">
        <v>4</v>
      </c>
      <c r="N1947" t="str">
        <f t="shared" si="181"/>
        <v/>
      </c>
      <c r="O1947">
        <v>6</v>
      </c>
      <c r="P1947" s="11">
        <v>1</v>
      </c>
      <c r="Q1947" s="11">
        <v>0.11764705882352899</v>
      </c>
      <c r="R1947" s="12">
        <v>41.692500000000003</v>
      </c>
      <c r="S1947" t="s">
        <v>22</v>
      </c>
      <c r="T1947">
        <v>0</v>
      </c>
      <c r="U1947">
        <f t="shared" si="182"/>
        <v>5</v>
      </c>
      <c r="V1947">
        <f t="shared" si="183"/>
        <v>1</v>
      </c>
      <c r="W1947">
        <f t="shared" si="184"/>
        <v>3</v>
      </c>
      <c r="X1947" t="str">
        <f t="shared" si="185"/>
        <v>513</v>
      </c>
      <c r="Y1947" t="str">
        <f>IF(Table1[[#This Row],[RFM_Score]]="555","Champion", IF(AND(J1947&gt;=4,V1947&gt;=4),"Loyal", IF(U1947&lt;=2,"At Risk", IF(W1947&gt;=4,"Potential Loyalist","Others"))))</f>
        <v>Others</v>
      </c>
    </row>
    <row r="1948" spans="1:25">
      <c r="A1948" t="s">
        <v>7317</v>
      </c>
      <c r="B1948">
        <v>25</v>
      </c>
      <c r="C1948" t="s">
        <v>19</v>
      </c>
      <c r="D1948" t="s">
        <v>41</v>
      </c>
      <c r="E1948" s="6" t="s">
        <v>14018</v>
      </c>
      <c r="F1948" t="s">
        <v>62</v>
      </c>
      <c r="G1948">
        <v>2</v>
      </c>
      <c r="H1948">
        <v>0</v>
      </c>
      <c r="I1948">
        <v>61</v>
      </c>
      <c r="J1948">
        <v>6</v>
      </c>
      <c r="K1948">
        <v>166.38</v>
      </c>
      <c r="L1948" t="str">
        <f t="shared" si="180"/>
        <v/>
      </c>
      <c r="M1948">
        <v>4</v>
      </c>
      <c r="N1948" t="str">
        <f t="shared" si="181"/>
        <v/>
      </c>
      <c r="O1948">
        <v>25</v>
      </c>
      <c r="P1948" s="11">
        <v>0</v>
      </c>
      <c r="Q1948" s="11">
        <v>9.8360655737704902E-2</v>
      </c>
      <c r="R1948" s="12">
        <v>41.594999999999999</v>
      </c>
      <c r="S1948" t="s">
        <v>22</v>
      </c>
      <c r="T1948">
        <v>0</v>
      </c>
      <c r="U1948">
        <f t="shared" si="182"/>
        <v>4</v>
      </c>
      <c r="V1948">
        <f t="shared" si="183"/>
        <v>1</v>
      </c>
      <c r="W1948">
        <f t="shared" si="184"/>
        <v>3</v>
      </c>
      <c r="X1948" t="str">
        <f t="shared" si="185"/>
        <v>413</v>
      </c>
      <c r="Y1948" t="str">
        <f>IF(Table1[[#This Row],[RFM_Score]]="555","Champion", IF(AND(J1948&gt;=4,V1948&gt;=4),"Loyal", IF(U1948&lt;=2,"At Risk", IF(W1948&gt;=4,"Potential Loyalist","Others"))))</f>
        <v>Others</v>
      </c>
    </row>
    <row r="1949" spans="1:25">
      <c r="A1949" t="s">
        <v>11523</v>
      </c>
      <c r="B1949">
        <v>18</v>
      </c>
      <c r="C1949" t="s">
        <v>19</v>
      </c>
      <c r="D1949" t="s">
        <v>25</v>
      </c>
      <c r="E1949" s="6" t="s">
        <v>14019</v>
      </c>
      <c r="F1949" t="s">
        <v>60</v>
      </c>
      <c r="G1949">
        <v>2</v>
      </c>
      <c r="H1949">
        <v>0</v>
      </c>
      <c r="I1949">
        <v>64</v>
      </c>
      <c r="J1949">
        <v>5</v>
      </c>
      <c r="K1949">
        <v>166.17</v>
      </c>
      <c r="L1949" t="str">
        <f t="shared" si="180"/>
        <v/>
      </c>
      <c r="M1949">
        <v>4</v>
      </c>
      <c r="N1949" t="str">
        <f t="shared" si="181"/>
        <v/>
      </c>
      <c r="O1949">
        <v>41</v>
      </c>
      <c r="P1949" s="11">
        <v>0</v>
      </c>
      <c r="Q1949" s="11">
        <v>7.8125E-2</v>
      </c>
      <c r="R1949" s="12">
        <v>41.542499999999997</v>
      </c>
      <c r="S1949" t="s">
        <v>22</v>
      </c>
      <c r="T1949">
        <v>0</v>
      </c>
      <c r="U1949">
        <f t="shared" si="182"/>
        <v>3</v>
      </c>
      <c r="V1949">
        <f t="shared" si="183"/>
        <v>1</v>
      </c>
      <c r="W1949">
        <f t="shared" si="184"/>
        <v>3</v>
      </c>
      <c r="X1949" t="str">
        <f t="shared" si="185"/>
        <v>313</v>
      </c>
      <c r="Y1949" t="str">
        <f>IF(Table1[[#This Row],[RFM_Score]]="555","Champion", IF(AND(J1949&gt;=4,V1949&gt;=4),"Loyal", IF(U1949&lt;=2,"At Risk", IF(W1949&gt;=4,"Potential Loyalist","Others"))))</f>
        <v>Others</v>
      </c>
    </row>
    <row r="1950" spans="1:25">
      <c r="A1950" t="s">
        <v>11392</v>
      </c>
      <c r="B1950">
        <v>52</v>
      </c>
      <c r="C1950" t="s">
        <v>19</v>
      </c>
      <c r="D1950" t="s">
        <v>25</v>
      </c>
      <c r="E1950" s="6" t="s">
        <v>14020</v>
      </c>
      <c r="F1950" t="s">
        <v>30</v>
      </c>
      <c r="G1950">
        <v>2</v>
      </c>
      <c r="H1950">
        <v>1</v>
      </c>
      <c r="I1950">
        <v>43</v>
      </c>
      <c r="J1950">
        <v>2</v>
      </c>
      <c r="K1950">
        <v>165.43</v>
      </c>
      <c r="L1950" t="str">
        <f t="shared" si="180"/>
        <v/>
      </c>
      <c r="M1950">
        <v>4</v>
      </c>
      <c r="N1950" t="str">
        <f t="shared" si="181"/>
        <v/>
      </c>
      <c r="O1950">
        <v>7</v>
      </c>
      <c r="P1950" s="11">
        <v>0.5</v>
      </c>
      <c r="Q1950" s="11">
        <v>4.6511627906976702E-2</v>
      </c>
      <c r="R1950" s="12">
        <v>41.357500000000002</v>
      </c>
      <c r="S1950" t="s">
        <v>22</v>
      </c>
      <c r="T1950">
        <v>0</v>
      </c>
      <c r="U1950">
        <f t="shared" si="182"/>
        <v>5</v>
      </c>
      <c r="V1950">
        <f t="shared" si="183"/>
        <v>1</v>
      </c>
      <c r="W1950">
        <f t="shared" si="184"/>
        <v>3</v>
      </c>
      <c r="X1950" t="str">
        <f t="shared" si="185"/>
        <v>513</v>
      </c>
      <c r="Y1950" t="str">
        <f>IF(Table1[[#This Row],[RFM_Score]]="555","Champion", IF(AND(J1950&gt;=4,V1950&gt;=4),"Loyal", IF(U1950&lt;=2,"At Risk", IF(W1950&gt;=4,"Potential Loyalist","Others"))))</f>
        <v>Others</v>
      </c>
    </row>
    <row r="1951" spans="1:25">
      <c r="A1951" t="s">
        <v>520</v>
      </c>
      <c r="B1951">
        <v>37</v>
      </c>
      <c r="C1951" t="s">
        <v>24</v>
      </c>
      <c r="D1951" t="s">
        <v>25</v>
      </c>
      <c r="E1951" s="6" t="s">
        <v>14021</v>
      </c>
      <c r="F1951" t="s">
        <v>30</v>
      </c>
      <c r="G1951">
        <v>6</v>
      </c>
      <c r="H1951">
        <v>1</v>
      </c>
      <c r="I1951">
        <v>52</v>
      </c>
      <c r="J1951">
        <v>1</v>
      </c>
      <c r="K1951">
        <v>164.7</v>
      </c>
      <c r="L1951" t="str">
        <f t="shared" si="180"/>
        <v/>
      </c>
      <c r="M1951">
        <v>4</v>
      </c>
      <c r="N1951" t="str">
        <f t="shared" si="181"/>
        <v/>
      </c>
      <c r="O1951">
        <v>48</v>
      </c>
      <c r="P1951" s="11">
        <v>0.16666666666666599</v>
      </c>
      <c r="Q1951" s="11">
        <v>1.9230769230769201E-2</v>
      </c>
      <c r="R1951" s="12">
        <v>41.174999999999997</v>
      </c>
      <c r="S1951" t="s">
        <v>22</v>
      </c>
      <c r="T1951">
        <v>0</v>
      </c>
      <c r="U1951">
        <f t="shared" si="182"/>
        <v>3</v>
      </c>
      <c r="V1951">
        <f t="shared" si="183"/>
        <v>1</v>
      </c>
      <c r="W1951">
        <f t="shared" si="184"/>
        <v>3</v>
      </c>
      <c r="X1951" t="str">
        <f t="shared" si="185"/>
        <v>313</v>
      </c>
      <c r="Y1951" t="str">
        <f>IF(Table1[[#This Row],[RFM_Score]]="555","Champion", IF(AND(J1951&gt;=4,V1951&gt;=4),"Loyal", IF(U1951&lt;=2,"At Risk", IF(W1951&gt;=4,"Potential Loyalist","Others"))))</f>
        <v>Others</v>
      </c>
    </row>
    <row r="1952" spans="1:25">
      <c r="A1952" t="s">
        <v>3342</v>
      </c>
      <c r="B1952">
        <v>47</v>
      </c>
      <c r="C1952" t="s">
        <v>24</v>
      </c>
      <c r="D1952" t="s">
        <v>41</v>
      </c>
      <c r="E1952" s="6" t="s">
        <v>14022</v>
      </c>
      <c r="F1952" t="s">
        <v>30</v>
      </c>
      <c r="G1952">
        <v>1</v>
      </c>
      <c r="H1952">
        <v>1</v>
      </c>
      <c r="I1952">
        <v>55</v>
      </c>
      <c r="J1952">
        <v>0</v>
      </c>
      <c r="K1952">
        <v>164.4</v>
      </c>
      <c r="L1952" t="str">
        <f t="shared" si="180"/>
        <v/>
      </c>
      <c r="M1952">
        <v>4</v>
      </c>
      <c r="N1952" t="str">
        <f t="shared" si="181"/>
        <v/>
      </c>
      <c r="O1952">
        <v>0</v>
      </c>
      <c r="P1952" s="11">
        <v>1</v>
      </c>
      <c r="Q1952" s="11">
        <v>0</v>
      </c>
      <c r="R1952" s="12">
        <v>41.1</v>
      </c>
      <c r="S1952" t="s">
        <v>22</v>
      </c>
      <c r="T1952">
        <v>0</v>
      </c>
      <c r="U1952">
        <f t="shared" si="182"/>
        <v>5</v>
      </c>
      <c r="V1952">
        <f t="shared" si="183"/>
        <v>1</v>
      </c>
      <c r="W1952">
        <f t="shared" si="184"/>
        <v>3</v>
      </c>
      <c r="X1952" t="str">
        <f t="shared" si="185"/>
        <v>513</v>
      </c>
      <c r="Y1952" t="str">
        <f>IF(Table1[[#This Row],[RFM_Score]]="555","Champion", IF(AND(J1952&gt;=4,V1952&gt;=4),"Loyal", IF(U1952&lt;=2,"At Risk", IF(W1952&gt;=4,"Potential Loyalist","Others"))))</f>
        <v>Others</v>
      </c>
    </row>
    <row r="1953" spans="1:25">
      <c r="A1953" t="s">
        <v>9824</v>
      </c>
      <c r="B1953">
        <v>55</v>
      </c>
      <c r="C1953" t="s">
        <v>19</v>
      </c>
      <c r="D1953" t="s">
        <v>41</v>
      </c>
      <c r="E1953" s="6" t="s">
        <v>14023</v>
      </c>
      <c r="F1953" t="s">
        <v>62</v>
      </c>
      <c r="G1953">
        <v>1</v>
      </c>
      <c r="H1953">
        <v>0</v>
      </c>
      <c r="I1953">
        <v>52</v>
      </c>
      <c r="J1953">
        <v>1</v>
      </c>
      <c r="K1953">
        <v>164.27</v>
      </c>
      <c r="L1953" t="str">
        <f t="shared" si="180"/>
        <v/>
      </c>
      <c r="M1953">
        <v>4</v>
      </c>
      <c r="N1953" t="str">
        <f t="shared" si="181"/>
        <v/>
      </c>
      <c r="O1953">
        <v>109</v>
      </c>
      <c r="P1953" s="11">
        <v>0</v>
      </c>
      <c r="Q1953" s="11">
        <v>1.9230769230769201E-2</v>
      </c>
      <c r="R1953" s="12">
        <v>41.067500000000003</v>
      </c>
      <c r="S1953" t="s">
        <v>22</v>
      </c>
      <c r="T1953">
        <v>0</v>
      </c>
      <c r="U1953">
        <f t="shared" si="182"/>
        <v>1</v>
      </c>
      <c r="V1953">
        <f t="shared" si="183"/>
        <v>1</v>
      </c>
      <c r="W1953">
        <f t="shared" si="184"/>
        <v>3</v>
      </c>
      <c r="X1953" t="str">
        <f t="shared" si="185"/>
        <v>113</v>
      </c>
      <c r="Y1953" t="str">
        <f>IF(Table1[[#This Row],[RFM_Score]]="555","Champion", IF(AND(J1953&gt;=4,V1953&gt;=4),"Loyal", IF(U1953&lt;=2,"At Risk", IF(W1953&gt;=4,"Potential Loyalist","Others"))))</f>
        <v>At Risk</v>
      </c>
    </row>
    <row r="1954" spans="1:25">
      <c r="A1954" t="s">
        <v>10042</v>
      </c>
      <c r="B1954">
        <v>25</v>
      </c>
      <c r="C1954" t="s">
        <v>24</v>
      </c>
      <c r="D1954" t="s">
        <v>25</v>
      </c>
      <c r="E1954" s="6" t="s">
        <v>14024</v>
      </c>
      <c r="F1954" t="s">
        <v>21</v>
      </c>
      <c r="G1954">
        <v>2</v>
      </c>
      <c r="H1954">
        <v>0</v>
      </c>
      <c r="I1954">
        <v>42</v>
      </c>
      <c r="J1954">
        <v>1</v>
      </c>
      <c r="K1954">
        <v>164.07</v>
      </c>
      <c r="L1954" t="str">
        <f t="shared" si="180"/>
        <v/>
      </c>
      <c r="M1954">
        <v>4</v>
      </c>
      <c r="N1954" t="str">
        <f t="shared" si="181"/>
        <v/>
      </c>
      <c r="O1954">
        <v>54</v>
      </c>
      <c r="P1954" s="11">
        <v>0</v>
      </c>
      <c r="Q1954" s="11">
        <v>2.3809523809523801E-2</v>
      </c>
      <c r="R1954" s="12">
        <v>41.017499999999998</v>
      </c>
      <c r="S1954" t="s">
        <v>22</v>
      </c>
      <c r="T1954">
        <v>0</v>
      </c>
      <c r="U1954">
        <f t="shared" si="182"/>
        <v>3</v>
      </c>
      <c r="V1954">
        <f t="shared" si="183"/>
        <v>1</v>
      </c>
      <c r="W1954">
        <f t="shared" si="184"/>
        <v>3</v>
      </c>
      <c r="X1954" t="str">
        <f t="shared" si="185"/>
        <v>313</v>
      </c>
      <c r="Y1954" t="str">
        <f>IF(Table1[[#This Row],[RFM_Score]]="555","Champion", IF(AND(J1954&gt;=4,V1954&gt;=4),"Loyal", IF(U1954&lt;=2,"At Risk", IF(W1954&gt;=4,"Potential Loyalist","Others"))))</f>
        <v>Others</v>
      </c>
    </row>
    <row r="1955" spans="1:25">
      <c r="A1955" t="s">
        <v>6109</v>
      </c>
      <c r="B1955">
        <v>37</v>
      </c>
      <c r="C1955" t="s">
        <v>24</v>
      </c>
      <c r="D1955" t="s">
        <v>46</v>
      </c>
      <c r="E1955" s="6" t="s">
        <v>14025</v>
      </c>
      <c r="F1955" t="s">
        <v>37</v>
      </c>
      <c r="G1955">
        <v>4</v>
      </c>
      <c r="H1955">
        <v>3</v>
      </c>
      <c r="I1955">
        <v>63</v>
      </c>
      <c r="J1955">
        <v>6</v>
      </c>
      <c r="K1955">
        <v>163.94</v>
      </c>
      <c r="L1955" t="str">
        <f t="shared" si="180"/>
        <v/>
      </c>
      <c r="M1955">
        <v>4</v>
      </c>
      <c r="N1955" t="str">
        <f t="shared" si="181"/>
        <v/>
      </c>
      <c r="O1955">
        <v>21</v>
      </c>
      <c r="P1955" s="11">
        <v>0.75</v>
      </c>
      <c r="Q1955" s="11">
        <v>9.5238095238095205E-2</v>
      </c>
      <c r="R1955" s="12">
        <v>40.984999999999999</v>
      </c>
      <c r="S1955" t="s">
        <v>22</v>
      </c>
      <c r="T1955">
        <v>0</v>
      </c>
      <c r="U1955">
        <f t="shared" si="182"/>
        <v>4</v>
      </c>
      <c r="V1955">
        <f t="shared" si="183"/>
        <v>1</v>
      </c>
      <c r="W1955">
        <f t="shared" si="184"/>
        <v>3</v>
      </c>
      <c r="X1955" t="str">
        <f t="shared" si="185"/>
        <v>413</v>
      </c>
      <c r="Y1955" t="str">
        <f>IF(Table1[[#This Row],[RFM_Score]]="555","Champion", IF(AND(J1955&gt;=4,V1955&gt;=4),"Loyal", IF(U1955&lt;=2,"At Risk", IF(W1955&gt;=4,"Potential Loyalist","Others"))))</f>
        <v>Others</v>
      </c>
    </row>
    <row r="1956" spans="1:25">
      <c r="A1956" t="s">
        <v>4668</v>
      </c>
      <c r="B1956">
        <v>28</v>
      </c>
      <c r="C1956" t="s">
        <v>24</v>
      </c>
      <c r="D1956" t="s">
        <v>29</v>
      </c>
      <c r="E1956" s="6" t="s">
        <v>14026</v>
      </c>
      <c r="F1956" t="s">
        <v>21</v>
      </c>
      <c r="G1956">
        <v>3</v>
      </c>
      <c r="H1956">
        <v>2</v>
      </c>
      <c r="I1956">
        <v>43</v>
      </c>
      <c r="J1956">
        <v>3</v>
      </c>
      <c r="K1956">
        <v>163.88</v>
      </c>
      <c r="L1956" t="str">
        <f t="shared" si="180"/>
        <v/>
      </c>
      <c r="M1956">
        <v>4</v>
      </c>
      <c r="N1956" t="str">
        <f t="shared" si="181"/>
        <v/>
      </c>
      <c r="O1956">
        <v>95</v>
      </c>
      <c r="P1956" s="11">
        <v>0.66666666666666596</v>
      </c>
      <c r="Q1956" s="11">
        <v>6.9767441860465101E-2</v>
      </c>
      <c r="R1956" s="12">
        <v>40.97</v>
      </c>
      <c r="S1956" t="s">
        <v>22</v>
      </c>
      <c r="T1956">
        <v>1</v>
      </c>
      <c r="U1956">
        <f t="shared" si="182"/>
        <v>2</v>
      </c>
      <c r="V1956">
        <f t="shared" si="183"/>
        <v>1</v>
      </c>
      <c r="W1956">
        <f t="shared" si="184"/>
        <v>3</v>
      </c>
      <c r="X1956" t="str">
        <f t="shared" si="185"/>
        <v>213</v>
      </c>
      <c r="Y1956" t="str">
        <f>IF(Table1[[#This Row],[RFM_Score]]="555","Champion", IF(AND(J1956&gt;=4,V1956&gt;=4),"Loyal", IF(U1956&lt;=2,"At Risk", IF(W1956&gt;=4,"Potential Loyalist","Others"))))</f>
        <v>At Risk</v>
      </c>
    </row>
    <row r="1957" spans="1:25">
      <c r="A1957" t="s">
        <v>5891</v>
      </c>
      <c r="B1957">
        <v>18</v>
      </c>
      <c r="C1957" t="s">
        <v>24</v>
      </c>
      <c r="D1957" t="s">
        <v>20</v>
      </c>
      <c r="E1957" s="6" t="s">
        <v>14027</v>
      </c>
      <c r="F1957" t="s">
        <v>21</v>
      </c>
      <c r="G1957">
        <v>1</v>
      </c>
      <c r="H1957">
        <v>1</v>
      </c>
      <c r="I1957">
        <v>59</v>
      </c>
      <c r="J1957">
        <v>6</v>
      </c>
      <c r="K1957">
        <v>163.87</v>
      </c>
      <c r="L1957" t="str">
        <f t="shared" si="180"/>
        <v/>
      </c>
      <c r="M1957">
        <v>4</v>
      </c>
      <c r="N1957" t="str">
        <f t="shared" si="181"/>
        <v/>
      </c>
      <c r="O1957">
        <v>54</v>
      </c>
      <c r="P1957" s="11">
        <v>1</v>
      </c>
      <c r="Q1957" s="11">
        <v>0.101694915254237</v>
      </c>
      <c r="R1957" s="12">
        <v>40.967500000000001</v>
      </c>
      <c r="S1957" t="s">
        <v>22</v>
      </c>
      <c r="T1957">
        <v>0</v>
      </c>
      <c r="U1957">
        <f t="shared" si="182"/>
        <v>3</v>
      </c>
      <c r="V1957">
        <f t="shared" si="183"/>
        <v>1</v>
      </c>
      <c r="W1957">
        <f t="shared" si="184"/>
        <v>3</v>
      </c>
      <c r="X1957" t="str">
        <f t="shared" si="185"/>
        <v>313</v>
      </c>
      <c r="Y1957" t="str">
        <f>IF(Table1[[#This Row],[RFM_Score]]="555","Champion", IF(AND(J1957&gt;=4,V1957&gt;=4),"Loyal", IF(U1957&lt;=2,"At Risk", IF(W1957&gt;=4,"Potential Loyalist","Others"))))</f>
        <v>Others</v>
      </c>
    </row>
    <row r="1958" spans="1:25">
      <c r="A1958" t="s">
        <v>7941</v>
      </c>
      <c r="B1958">
        <v>48</v>
      </c>
      <c r="C1958" t="s">
        <v>19</v>
      </c>
      <c r="D1958" t="s">
        <v>25</v>
      </c>
      <c r="E1958" s="6" t="s">
        <v>14028</v>
      </c>
      <c r="F1958" t="s">
        <v>26</v>
      </c>
      <c r="G1958">
        <v>4</v>
      </c>
      <c r="H1958">
        <v>2</v>
      </c>
      <c r="I1958">
        <v>49</v>
      </c>
      <c r="J1958">
        <v>3</v>
      </c>
      <c r="K1958">
        <v>163.86</v>
      </c>
      <c r="L1958" t="str">
        <f t="shared" si="180"/>
        <v/>
      </c>
      <c r="M1958">
        <v>4</v>
      </c>
      <c r="N1958" t="str">
        <f t="shared" si="181"/>
        <v/>
      </c>
      <c r="O1958">
        <v>8</v>
      </c>
      <c r="P1958" s="11">
        <v>0.5</v>
      </c>
      <c r="Q1958" s="11">
        <v>6.1224489795918297E-2</v>
      </c>
      <c r="R1958" s="12">
        <v>40.965000000000003</v>
      </c>
      <c r="S1958" t="s">
        <v>22</v>
      </c>
      <c r="T1958">
        <v>0</v>
      </c>
      <c r="U1958">
        <f t="shared" si="182"/>
        <v>5</v>
      </c>
      <c r="V1958">
        <f t="shared" si="183"/>
        <v>1</v>
      </c>
      <c r="W1958">
        <f t="shared" si="184"/>
        <v>3</v>
      </c>
      <c r="X1958" t="str">
        <f t="shared" si="185"/>
        <v>513</v>
      </c>
      <c r="Y1958" t="str">
        <f>IF(Table1[[#This Row],[RFM_Score]]="555","Champion", IF(AND(J1958&gt;=4,V1958&gt;=4),"Loyal", IF(U1958&lt;=2,"At Risk", IF(W1958&gt;=4,"Potential Loyalist","Others"))))</f>
        <v>Others</v>
      </c>
    </row>
    <row r="1959" spans="1:25">
      <c r="A1959" t="s">
        <v>695</v>
      </c>
      <c r="B1959">
        <v>37</v>
      </c>
      <c r="C1959" t="s">
        <v>19</v>
      </c>
      <c r="D1959" t="s">
        <v>25</v>
      </c>
      <c r="E1959" s="6" t="s">
        <v>14029</v>
      </c>
      <c r="F1959" t="s">
        <v>37</v>
      </c>
      <c r="G1959">
        <v>2</v>
      </c>
      <c r="H1959">
        <v>0</v>
      </c>
      <c r="I1959">
        <v>52</v>
      </c>
      <c r="J1959">
        <v>4</v>
      </c>
      <c r="K1959">
        <v>163.85</v>
      </c>
      <c r="L1959" t="str">
        <f t="shared" si="180"/>
        <v/>
      </c>
      <c r="M1959">
        <v>4</v>
      </c>
      <c r="N1959" t="str">
        <f t="shared" si="181"/>
        <v/>
      </c>
      <c r="O1959">
        <v>20</v>
      </c>
      <c r="P1959" s="11">
        <v>0</v>
      </c>
      <c r="Q1959" s="11">
        <v>7.69230769230769E-2</v>
      </c>
      <c r="R1959" s="12">
        <v>40.962499999999999</v>
      </c>
      <c r="S1959" t="s">
        <v>22</v>
      </c>
      <c r="T1959">
        <v>0</v>
      </c>
      <c r="U1959">
        <f t="shared" si="182"/>
        <v>5</v>
      </c>
      <c r="V1959">
        <f t="shared" si="183"/>
        <v>1</v>
      </c>
      <c r="W1959">
        <f t="shared" si="184"/>
        <v>3</v>
      </c>
      <c r="X1959" t="str">
        <f t="shared" si="185"/>
        <v>513</v>
      </c>
      <c r="Y1959" t="str">
        <f>IF(Table1[[#This Row],[RFM_Score]]="555","Champion", IF(AND(J1959&gt;=4,V1959&gt;=4),"Loyal", IF(U1959&lt;=2,"At Risk", IF(W1959&gt;=4,"Potential Loyalist","Others"))))</f>
        <v>Others</v>
      </c>
    </row>
    <row r="1960" spans="1:25">
      <c r="A1960" t="s">
        <v>11158</v>
      </c>
      <c r="B1960">
        <v>35</v>
      </c>
      <c r="C1960" t="s">
        <v>19</v>
      </c>
      <c r="D1960" t="s">
        <v>25</v>
      </c>
      <c r="E1960" s="6" t="s">
        <v>14030</v>
      </c>
      <c r="F1960" t="s">
        <v>37</v>
      </c>
      <c r="G1960">
        <v>2</v>
      </c>
      <c r="H1960">
        <v>0</v>
      </c>
      <c r="I1960">
        <v>46</v>
      </c>
      <c r="J1960">
        <v>5</v>
      </c>
      <c r="K1960">
        <v>163.77000000000001</v>
      </c>
      <c r="L1960" t="str">
        <f t="shared" si="180"/>
        <v/>
      </c>
      <c r="M1960">
        <v>4</v>
      </c>
      <c r="N1960" t="str">
        <f t="shared" si="181"/>
        <v/>
      </c>
      <c r="O1960">
        <v>10</v>
      </c>
      <c r="P1960" s="11">
        <v>0</v>
      </c>
      <c r="Q1960" s="11">
        <v>0.108695652173913</v>
      </c>
      <c r="R1960" s="12">
        <v>40.942500000000003</v>
      </c>
      <c r="S1960" t="s">
        <v>22</v>
      </c>
      <c r="T1960">
        <v>0</v>
      </c>
      <c r="U1960">
        <f t="shared" si="182"/>
        <v>5</v>
      </c>
      <c r="V1960">
        <f t="shared" si="183"/>
        <v>1</v>
      </c>
      <c r="W1960">
        <f t="shared" si="184"/>
        <v>3</v>
      </c>
      <c r="X1960" t="str">
        <f t="shared" si="185"/>
        <v>513</v>
      </c>
      <c r="Y1960" t="str">
        <f>IF(Table1[[#This Row],[RFM_Score]]="555","Champion", IF(AND(J1960&gt;=4,V1960&gt;=4),"Loyal", IF(U1960&lt;=2,"At Risk", IF(W1960&gt;=4,"Potential Loyalist","Others"))))</f>
        <v>Others</v>
      </c>
    </row>
    <row r="1961" spans="1:25">
      <c r="A1961" t="s">
        <v>1435</v>
      </c>
      <c r="B1961">
        <v>49</v>
      </c>
      <c r="C1961" t="s">
        <v>19</v>
      </c>
      <c r="D1961" t="s">
        <v>25</v>
      </c>
      <c r="E1961" s="6" t="s">
        <v>14031</v>
      </c>
      <c r="F1961" t="s">
        <v>26</v>
      </c>
      <c r="G1961">
        <v>6</v>
      </c>
      <c r="H1961">
        <v>3</v>
      </c>
      <c r="I1961">
        <v>55</v>
      </c>
      <c r="J1961">
        <v>5</v>
      </c>
      <c r="K1961">
        <v>163.75</v>
      </c>
      <c r="L1961" t="str">
        <f t="shared" si="180"/>
        <v/>
      </c>
      <c r="M1961">
        <v>4</v>
      </c>
      <c r="N1961" t="str">
        <f t="shared" si="181"/>
        <v/>
      </c>
      <c r="O1961">
        <v>36</v>
      </c>
      <c r="P1961" s="11">
        <v>0.5</v>
      </c>
      <c r="Q1961" s="11">
        <v>9.0909090909090898E-2</v>
      </c>
      <c r="R1961" s="12">
        <v>40.9375</v>
      </c>
      <c r="S1961" t="s">
        <v>22</v>
      </c>
      <c r="T1961">
        <v>0</v>
      </c>
      <c r="U1961">
        <f t="shared" si="182"/>
        <v>4</v>
      </c>
      <c r="V1961">
        <f t="shared" si="183"/>
        <v>1</v>
      </c>
      <c r="W1961">
        <f t="shared" si="184"/>
        <v>3</v>
      </c>
      <c r="X1961" t="str">
        <f t="shared" si="185"/>
        <v>413</v>
      </c>
      <c r="Y1961" t="str">
        <f>IF(Table1[[#This Row],[RFM_Score]]="555","Champion", IF(AND(J1961&gt;=4,V1961&gt;=4),"Loyal", IF(U1961&lt;=2,"At Risk", IF(W1961&gt;=4,"Potential Loyalist","Others"))))</f>
        <v>Others</v>
      </c>
    </row>
    <row r="1962" spans="1:25">
      <c r="A1962" t="s">
        <v>6043</v>
      </c>
      <c r="B1962">
        <v>31</v>
      </c>
      <c r="C1962" t="s">
        <v>19</v>
      </c>
      <c r="D1962" t="s">
        <v>25</v>
      </c>
      <c r="E1962" s="6" t="s">
        <v>14032</v>
      </c>
      <c r="F1962" t="s">
        <v>30</v>
      </c>
      <c r="G1962">
        <v>3</v>
      </c>
      <c r="H1962">
        <v>1</v>
      </c>
      <c r="I1962">
        <v>52</v>
      </c>
      <c r="J1962">
        <v>4</v>
      </c>
      <c r="K1962">
        <v>163.75</v>
      </c>
      <c r="L1962" t="str">
        <f t="shared" si="180"/>
        <v/>
      </c>
      <c r="M1962">
        <v>4</v>
      </c>
      <c r="N1962" t="str">
        <f t="shared" si="181"/>
        <v/>
      </c>
      <c r="O1962">
        <v>50</v>
      </c>
      <c r="P1962" s="11">
        <v>0.33333333333333298</v>
      </c>
      <c r="Q1962" s="11">
        <v>7.69230769230769E-2</v>
      </c>
      <c r="R1962" s="12">
        <v>40.9375</v>
      </c>
      <c r="S1962" t="s">
        <v>22</v>
      </c>
      <c r="T1962">
        <v>0</v>
      </c>
      <c r="U1962">
        <f t="shared" si="182"/>
        <v>3</v>
      </c>
      <c r="V1962">
        <f t="shared" si="183"/>
        <v>1</v>
      </c>
      <c r="W1962">
        <f t="shared" si="184"/>
        <v>3</v>
      </c>
      <c r="X1962" t="str">
        <f t="shared" si="185"/>
        <v>313</v>
      </c>
      <c r="Y1962" t="str">
        <f>IF(Table1[[#This Row],[RFM_Score]]="555","Champion", IF(AND(J1962&gt;=4,V1962&gt;=4),"Loyal", IF(U1962&lt;=2,"At Risk", IF(W1962&gt;=4,"Potential Loyalist","Others"))))</f>
        <v>Others</v>
      </c>
    </row>
    <row r="1963" spans="1:25">
      <c r="A1963" t="s">
        <v>10208</v>
      </c>
      <c r="B1963">
        <v>45</v>
      </c>
      <c r="C1963" t="s">
        <v>24</v>
      </c>
      <c r="D1963" t="s">
        <v>46</v>
      </c>
      <c r="E1963" s="6" t="s">
        <v>14033</v>
      </c>
      <c r="F1963" t="s">
        <v>26</v>
      </c>
      <c r="G1963">
        <v>0</v>
      </c>
      <c r="H1963">
        <v>0</v>
      </c>
      <c r="I1963">
        <v>55</v>
      </c>
      <c r="J1963">
        <v>2</v>
      </c>
      <c r="K1963">
        <v>163.37</v>
      </c>
      <c r="L1963" t="str">
        <f t="shared" si="180"/>
        <v/>
      </c>
      <c r="M1963">
        <v>4</v>
      </c>
      <c r="N1963" t="str">
        <f t="shared" si="181"/>
        <v/>
      </c>
      <c r="O1963">
        <v>19</v>
      </c>
      <c r="P1963" s="11">
        <v>0</v>
      </c>
      <c r="Q1963" s="11">
        <v>3.6363636363636299E-2</v>
      </c>
      <c r="R1963" s="12">
        <v>40.842500000000001</v>
      </c>
      <c r="S1963" t="s">
        <v>22</v>
      </c>
      <c r="T1963">
        <v>0</v>
      </c>
      <c r="U1963">
        <f t="shared" si="182"/>
        <v>5</v>
      </c>
      <c r="V1963">
        <f t="shared" si="183"/>
        <v>1</v>
      </c>
      <c r="W1963">
        <f t="shared" si="184"/>
        <v>3</v>
      </c>
      <c r="X1963" t="str">
        <f t="shared" si="185"/>
        <v>513</v>
      </c>
      <c r="Y1963" t="str">
        <f>IF(Table1[[#This Row],[RFM_Score]]="555","Champion", IF(AND(J1963&gt;=4,V1963&gt;=4),"Loyal", IF(U1963&lt;=2,"At Risk", IF(W1963&gt;=4,"Potential Loyalist","Others"))))</f>
        <v>Others</v>
      </c>
    </row>
    <row r="1964" spans="1:25">
      <c r="A1964" t="s">
        <v>6828</v>
      </c>
      <c r="B1964">
        <v>29</v>
      </c>
      <c r="C1964" t="s">
        <v>24</v>
      </c>
      <c r="D1964" t="s">
        <v>35</v>
      </c>
      <c r="E1964" s="6" t="s">
        <v>14034</v>
      </c>
      <c r="F1964" t="s">
        <v>30</v>
      </c>
      <c r="G1964">
        <v>3</v>
      </c>
      <c r="H1964">
        <v>0</v>
      </c>
      <c r="I1964">
        <v>56</v>
      </c>
      <c r="J1964">
        <v>3</v>
      </c>
      <c r="K1964">
        <v>163.13999999999999</v>
      </c>
      <c r="L1964" t="str">
        <f t="shared" si="180"/>
        <v/>
      </c>
      <c r="M1964">
        <v>4</v>
      </c>
      <c r="N1964" t="str">
        <f t="shared" si="181"/>
        <v/>
      </c>
      <c r="O1964">
        <v>17</v>
      </c>
      <c r="P1964" s="11">
        <v>0</v>
      </c>
      <c r="Q1964" s="11">
        <v>5.3571428571428499E-2</v>
      </c>
      <c r="R1964" s="12">
        <v>40.784999999999997</v>
      </c>
      <c r="S1964" t="s">
        <v>22</v>
      </c>
      <c r="T1964">
        <v>0</v>
      </c>
      <c r="U1964">
        <f t="shared" si="182"/>
        <v>5</v>
      </c>
      <c r="V1964">
        <f t="shared" si="183"/>
        <v>1</v>
      </c>
      <c r="W1964">
        <f t="shared" si="184"/>
        <v>3</v>
      </c>
      <c r="X1964" t="str">
        <f t="shared" si="185"/>
        <v>513</v>
      </c>
      <c r="Y1964" t="str">
        <f>IF(Table1[[#This Row],[RFM_Score]]="555","Champion", IF(AND(J1964&gt;=4,V1964&gt;=4),"Loyal", IF(U1964&lt;=2,"At Risk", IF(W1964&gt;=4,"Potential Loyalist","Others"))))</f>
        <v>Others</v>
      </c>
    </row>
    <row r="1965" spans="1:25">
      <c r="A1965" t="s">
        <v>7458</v>
      </c>
      <c r="B1965">
        <v>34</v>
      </c>
      <c r="C1965" t="s">
        <v>19</v>
      </c>
      <c r="D1965" t="s">
        <v>46</v>
      </c>
      <c r="E1965" s="6" t="s">
        <v>14035</v>
      </c>
      <c r="F1965" t="s">
        <v>21</v>
      </c>
      <c r="G1965">
        <v>1</v>
      </c>
      <c r="H1965">
        <v>0</v>
      </c>
      <c r="I1965">
        <v>59</v>
      </c>
      <c r="J1965">
        <v>4</v>
      </c>
      <c r="K1965">
        <v>162.78</v>
      </c>
      <c r="L1965" t="str">
        <f t="shared" si="180"/>
        <v/>
      </c>
      <c r="M1965">
        <v>4</v>
      </c>
      <c r="N1965" t="str">
        <f t="shared" si="181"/>
        <v/>
      </c>
      <c r="O1965">
        <v>28</v>
      </c>
      <c r="P1965" s="11">
        <v>0</v>
      </c>
      <c r="Q1965" s="11">
        <v>6.7796610169491497E-2</v>
      </c>
      <c r="R1965" s="12">
        <v>40.695</v>
      </c>
      <c r="S1965" t="s">
        <v>22</v>
      </c>
      <c r="T1965">
        <v>0</v>
      </c>
      <c r="U1965">
        <f t="shared" si="182"/>
        <v>4</v>
      </c>
      <c r="V1965">
        <f t="shared" si="183"/>
        <v>1</v>
      </c>
      <c r="W1965">
        <f t="shared" si="184"/>
        <v>3</v>
      </c>
      <c r="X1965" t="str">
        <f t="shared" si="185"/>
        <v>413</v>
      </c>
      <c r="Y1965" t="str">
        <f>IF(Table1[[#This Row],[RFM_Score]]="555","Champion", IF(AND(J1965&gt;=4,V1965&gt;=4),"Loyal", IF(U1965&lt;=2,"At Risk", IF(W1965&gt;=4,"Potential Loyalist","Others"))))</f>
        <v>Others</v>
      </c>
    </row>
    <row r="1966" spans="1:25">
      <c r="A1966" t="s">
        <v>2954</v>
      </c>
      <c r="B1966">
        <v>43</v>
      </c>
      <c r="C1966" t="s">
        <v>19</v>
      </c>
      <c r="D1966" t="s">
        <v>25</v>
      </c>
      <c r="E1966" s="6" t="s">
        <v>14036</v>
      </c>
      <c r="F1966" t="s">
        <v>60</v>
      </c>
      <c r="G1966">
        <v>3</v>
      </c>
      <c r="H1966">
        <v>1</v>
      </c>
      <c r="I1966">
        <v>52</v>
      </c>
      <c r="J1966">
        <v>3</v>
      </c>
      <c r="K1966">
        <v>161.85</v>
      </c>
      <c r="L1966" t="str">
        <f t="shared" si="180"/>
        <v/>
      </c>
      <c r="M1966">
        <v>4</v>
      </c>
      <c r="N1966" t="str">
        <f t="shared" si="181"/>
        <v/>
      </c>
      <c r="O1966">
        <v>11</v>
      </c>
      <c r="P1966" s="11">
        <v>0.33333333333333298</v>
      </c>
      <c r="Q1966" s="11">
        <v>5.7692307692307598E-2</v>
      </c>
      <c r="R1966" s="12">
        <v>40.462499999999999</v>
      </c>
      <c r="S1966" t="s">
        <v>22</v>
      </c>
      <c r="T1966">
        <v>1</v>
      </c>
      <c r="U1966">
        <f t="shared" si="182"/>
        <v>5</v>
      </c>
      <c r="V1966">
        <f t="shared" si="183"/>
        <v>1</v>
      </c>
      <c r="W1966">
        <f t="shared" si="184"/>
        <v>3</v>
      </c>
      <c r="X1966" t="str">
        <f t="shared" si="185"/>
        <v>513</v>
      </c>
      <c r="Y1966" t="str">
        <f>IF(Table1[[#This Row],[RFM_Score]]="555","Champion", IF(AND(J1966&gt;=4,V1966&gt;=4),"Loyal", IF(U1966&lt;=2,"At Risk", IF(W1966&gt;=4,"Potential Loyalist","Others"))))</f>
        <v>Others</v>
      </c>
    </row>
    <row r="1967" spans="1:25">
      <c r="A1967" t="s">
        <v>8928</v>
      </c>
      <c r="B1967">
        <v>41</v>
      </c>
      <c r="C1967" t="s">
        <v>19</v>
      </c>
      <c r="D1967" t="s">
        <v>25</v>
      </c>
      <c r="E1967" s="6" t="s">
        <v>14037</v>
      </c>
      <c r="F1967" t="s">
        <v>30</v>
      </c>
      <c r="G1967">
        <v>3</v>
      </c>
      <c r="H1967">
        <v>0</v>
      </c>
      <c r="I1967">
        <v>51</v>
      </c>
      <c r="J1967">
        <v>1</v>
      </c>
      <c r="K1967">
        <v>161.76</v>
      </c>
      <c r="L1967" t="str">
        <f t="shared" si="180"/>
        <v/>
      </c>
      <c r="M1967">
        <v>4</v>
      </c>
      <c r="N1967" t="str">
        <f t="shared" si="181"/>
        <v/>
      </c>
      <c r="O1967">
        <v>35</v>
      </c>
      <c r="P1967" s="11">
        <v>0</v>
      </c>
      <c r="Q1967" s="11">
        <v>1.9607843137254902E-2</v>
      </c>
      <c r="R1967" s="12">
        <v>40.44</v>
      </c>
      <c r="S1967" t="s">
        <v>22</v>
      </c>
      <c r="T1967">
        <v>0</v>
      </c>
      <c r="U1967">
        <f t="shared" si="182"/>
        <v>4</v>
      </c>
      <c r="V1967">
        <f t="shared" si="183"/>
        <v>1</v>
      </c>
      <c r="W1967">
        <f t="shared" si="184"/>
        <v>3</v>
      </c>
      <c r="X1967" t="str">
        <f t="shared" si="185"/>
        <v>413</v>
      </c>
      <c r="Y1967" t="str">
        <f>IF(Table1[[#This Row],[RFM_Score]]="555","Champion", IF(AND(J1967&gt;=4,V1967&gt;=4),"Loyal", IF(U1967&lt;=2,"At Risk", IF(W1967&gt;=4,"Potential Loyalist","Others"))))</f>
        <v>Others</v>
      </c>
    </row>
    <row r="1968" spans="1:25">
      <c r="A1968" t="s">
        <v>5193</v>
      </c>
      <c r="B1968">
        <v>36</v>
      </c>
      <c r="C1968" t="s">
        <v>19</v>
      </c>
      <c r="D1968" t="s">
        <v>46</v>
      </c>
      <c r="E1968" s="6" t="s">
        <v>14038</v>
      </c>
      <c r="F1968" t="s">
        <v>26</v>
      </c>
      <c r="G1968">
        <v>5</v>
      </c>
      <c r="H1968">
        <v>3</v>
      </c>
      <c r="I1968">
        <v>55</v>
      </c>
      <c r="J1968">
        <v>2</v>
      </c>
      <c r="K1968">
        <v>161.26</v>
      </c>
      <c r="L1968" t="str">
        <f t="shared" si="180"/>
        <v/>
      </c>
      <c r="M1968">
        <v>4</v>
      </c>
      <c r="N1968" t="str">
        <f t="shared" si="181"/>
        <v/>
      </c>
      <c r="O1968">
        <v>0</v>
      </c>
      <c r="P1968" s="11">
        <v>0.6</v>
      </c>
      <c r="Q1968" s="11">
        <v>3.6363636363636299E-2</v>
      </c>
      <c r="R1968" s="12">
        <v>40.314999999999998</v>
      </c>
      <c r="S1968" t="s">
        <v>22</v>
      </c>
      <c r="T1968">
        <v>0</v>
      </c>
      <c r="U1968">
        <f t="shared" si="182"/>
        <v>5</v>
      </c>
      <c r="V1968">
        <f t="shared" si="183"/>
        <v>1</v>
      </c>
      <c r="W1968">
        <f t="shared" si="184"/>
        <v>3</v>
      </c>
      <c r="X1968" t="str">
        <f t="shared" si="185"/>
        <v>513</v>
      </c>
      <c r="Y1968" t="str">
        <f>IF(Table1[[#This Row],[RFM_Score]]="555","Champion", IF(AND(J1968&gt;=4,V1968&gt;=4),"Loyal", IF(U1968&lt;=2,"At Risk", IF(W1968&gt;=4,"Potential Loyalist","Others"))))</f>
        <v>Others</v>
      </c>
    </row>
    <row r="1969" spans="1:25">
      <c r="A1969" t="s">
        <v>11377</v>
      </c>
      <c r="B1969">
        <v>34</v>
      </c>
      <c r="C1969" t="s">
        <v>24</v>
      </c>
      <c r="D1969" t="s">
        <v>25</v>
      </c>
      <c r="E1969" s="6" t="s">
        <v>14039</v>
      </c>
      <c r="F1969" t="s">
        <v>26</v>
      </c>
      <c r="G1969">
        <v>2</v>
      </c>
      <c r="H1969">
        <v>1</v>
      </c>
      <c r="I1969">
        <v>67</v>
      </c>
      <c r="J1969">
        <v>2</v>
      </c>
      <c r="K1969">
        <v>160.16999999999999</v>
      </c>
      <c r="L1969" t="str">
        <f t="shared" si="180"/>
        <v/>
      </c>
      <c r="M1969">
        <v>4</v>
      </c>
      <c r="N1969" t="str">
        <f t="shared" si="181"/>
        <v/>
      </c>
      <c r="O1969">
        <v>25</v>
      </c>
      <c r="P1969" s="11">
        <v>0.5</v>
      </c>
      <c r="Q1969" s="11">
        <v>2.9850746268656699E-2</v>
      </c>
      <c r="R1969" s="12">
        <v>40.042499999999997</v>
      </c>
      <c r="S1969" t="s">
        <v>22</v>
      </c>
      <c r="T1969">
        <v>0</v>
      </c>
      <c r="U1969">
        <f t="shared" si="182"/>
        <v>4</v>
      </c>
      <c r="V1969">
        <f t="shared" si="183"/>
        <v>1</v>
      </c>
      <c r="W1969">
        <f t="shared" si="184"/>
        <v>3</v>
      </c>
      <c r="X1969" t="str">
        <f t="shared" si="185"/>
        <v>413</v>
      </c>
      <c r="Y1969" t="str">
        <f>IF(Table1[[#This Row],[RFM_Score]]="555","Champion", IF(AND(J1969&gt;=4,V1969&gt;=4),"Loyal", IF(U1969&lt;=2,"At Risk", IF(W1969&gt;=4,"Potential Loyalist","Others"))))</f>
        <v>Others</v>
      </c>
    </row>
    <row r="1970" spans="1:25">
      <c r="A1970" t="s">
        <v>10837</v>
      </c>
      <c r="B1970">
        <v>28</v>
      </c>
      <c r="C1970" t="s">
        <v>19</v>
      </c>
      <c r="D1970" t="s">
        <v>35</v>
      </c>
      <c r="E1970" s="6" t="s">
        <v>14040</v>
      </c>
      <c r="F1970" t="s">
        <v>26</v>
      </c>
      <c r="G1970">
        <v>5</v>
      </c>
      <c r="H1970">
        <v>1</v>
      </c>
      <c r="I1970">
        <v>48</v>
      </c>
      <c r="J1970">
        <v>2</v>
      </c>
      <c r="K1970">
        <v>158.94999999999999</v>
      </c>
      <c r="L1970" t="str">
        <f t="shared" si="180"/>
        <v/>
      </c>
      <c r="M1970">
        <v>4</v>
      </c>
      <c r="N1970" t="str">
        <f t="shared" si="181"/>
        <v/>
      </c>
      <c r="O1970">
        <v>57</v>
      </c>
      <c r="P1970" s="11">
        <v>0.2</v>
      </c>
      <c r="Q1970" s="11">
        <v>4.1666666666666602E-2</v>
      </c>
      <c r="R1970" s="12">
        <v>39.737499999999997</v>
      </c>
      <c r="S1970" t="s">
        <v>22</v>
      </c>
      <c r="T1970">
        <v>0</v>
      </c>
      <c r="U1970">
        <f t="shared" si="182"/>
        <v>3</v>
      </c>
      <c r="V1970">
        <f t="shared" si="183"/>
        <v>1</v>
      </c>
      <c r="W1970">
        <f t="shared" si="184"/>
        <v>3</v>
      </c>
      <c r="X1970" t="str">
        <f t="shared" si="185"/>
        <v>313</v>
      </c>
      <c r="Y1970" t="str">
        <f>IF(Table1[[#This Row],[RFM_Score]]="555","Champion", IF(AND(J1970&gt;=4,V1970&gt;=4),"Loyal", IF(U1970&lt;=2,"At Risk", IF(W1970&gt;=4,"Potential Loyalist","Others"))))</f>
        <v>Others</v>
      </c>
    </row>
    <row r="1971" spans="1:25">
      <c r="A1971" t="s">
        <v>10783</v>
      </c>
      <c r="B1971">
        <v>32</v>
      </c>
      <c r="C1971" t="s">
        <v>19</v>
      </c>
      <c r="D1971" t="s">
        <v>29</v>
      </c>
      <c r="E1971" s="6" t="s">
        <v>14041</v>
      </c>
      <c r="F1971" t="s">
        <v>30</v>
      </c>
      <c r="G1971">
        <v>2</v>
      </c>
      <c r="H1971">
        <v>1</v>
      </c>
      <c r="I1971">
        <v>49</v>
      </c>
      <c r="J1971">
        <v>4</v>
      </c>
      <c r="K1971">
        <v>158.58000000000001</v>
      </c>
      <c r="L1971" t="str">
        <f t="shared" si="180"/>
        <v/>
      </c>
      <c r="M1971">
        <v>4</v>
      </c>
      <c r="N1971" t="str">
        <f t="shared" si="181"/>
        <v/>
      </c>
      <c r="O1971">
        <v>15</v>
      </c>
      <c r="P1971" s="11">
        <v>0.5</v>
      </c>
      <c r="Q1971" s="11">
        <v>8.16326530612244E-2</v>
      </c>
      <c r="R1971" s="12">
        <v>39.645000000000003</v>
      </c>
      <c r="S1971" t="s">
        <v>22</v>
      </c>
      <c r="T1971">
        <v>0</v>
      </c>
      <c r="U1971">
        <f t="shared" si="182"/>
        <v>5</v>
      </c>
      <c r="V1971">
        <f t="shared" si="183"/>
        <v>1</v>
      </c>
      <c r="W1971">
        <f t="shared" si="184"/>
        <v>3</v>
      </c>
      <c r="X1971" t="str">
        <f t="shared" si="185"/>
        <v>513</v>
      </c>
      <c r="Y1971" t="str">
        <f>IF(Table1[[#This Row],[RFM_Score]]="555","Champion", IF(AND(J1971&gt;=4,V1971&gt;=4),"Loyal", IF(U1971&lt;=2,"At Risk", IF(W1971&gt;=4,"Potential Loyalist","Others"))))</f>
        <v>Others</v>
      </c>
    </row>
    <row r="1972" spans="1:25">
      <c r="A1972" t="s">
        <v>8642</v>
      </c>
      <c r="B1972">
        <v>48</v>
      </c>
      <c r="C1972" t="s">
        <v>19</v>
      </c>
      <c r="D1972" t="s">
        <v>25</v>
      </c>
      <c r="E1972" s="6" t="s">
        <v>14042</v>
      </c>
      <c r="F1972" t="s">
        <v>62</v>
      </c>
      <c r="G1972">
        <v>2</v>
      </c>
      <c r="H1972">
        <v>0</v>
      </c>
      <c r="I1972">
        <v>39</v>
      </c>
      <c r="J1972">
        <v>5</v>
      </c>
      <c r="K1972">
        <v>158.47</v>
      </c>
      <c r="L1972" t="str">
        <f t="shared" si="180"/>
        <v/>
      </c>
      <c r="M1972">
        <v>4</v>
      </c>
      <c r="N1972" t="str">
        <f t="shared" si="181"/>
        <v/>
      </c>
      <c r="O1972">
        <v>41</v>
      </c>
      <c r="P1972" s="11">
        <v>0</v>
      </c>
      <c r="Q1972" s="11">
        <v>0.128205128205128</v>
      </c>
      <c r="R1972" s="12">
        <v>39.6175</v>
      </c>
      <c r="S1972" t="s">
        <v>22</v>
      </c>
      <c r="T1972">
        <v>0</v>
      </c>
      <c r="U1972">
        <f t="shared" si="182"/>
        <v>3</v>
      </c>
      <c r="V1972">
        <f t="shared" si="183"/>
        <v>1</v>
      </c>
      <c r="W1972">
        <f t="shared" si="184"/>
        <v>3</v>
      </c>
      <c r="X1972" t="str">
        <f t="shared" si="185"/>
        <v>313</v>
      </c>
      <c r="Y1972" t="str">
        <f>IF(Table1[[#This Row],[RFM_Score]]="555","Champion", IF(AND(J1972&gt;=4,V1972&gt;=4),"Loyal", IF(U1972&lt;=2,"At Risk", IF(W1972&gt;=4,"Potential Loyalist","Others"))))</f>
        <v>Others</v>
      </c>
    </row>
    <row r="1973" spans="1:25">
      <c r="A1973" t="s">
        <v>9970</v>
      </c>
      <c r="B1973">
        <v>26</v>
      </c>
      <c r="C1973" t="s">
        <v>19</v>
      </c>
      <c r="D1973" t="s">
        <v>25</v>
      </c>
      <c r="E1973" s="6" t="s">
        <v>14043</v>
      </c>
      <c r="F1973" t="s">
        <v>26</v>
      </c>
      <c r="G1973">
        <v>2</v>
      </c>
      <c r="H1973">
        <v>0</v>
      </c>
      <c r="I1973">
        <v>47</v>
      </c>
      <c r="J1973">
        <v>5</v>
      </c>
      <c r="K1973">
        <v>158.41999999999999</v>
      </c>
      <c r="L1973" t="str">
        <f t="shared" si="180"/>
        <v/>
      </c>
      <c r="M1973">
        <v>4</v>
      </c>
      <c r="N1973" t="str">
        <f t="shared" si="181"/>
        <v/>
      </c>
      <c r="O1973">
        <v>3</v>
      </c>
      <c r="P1973" s="11">
        <v>0</v>
      </c>
      <c r="Q1973" s="11">
        <v>0.10638297872340401</v>
      </c>
      <c r="R1973" s="12">
        <v>39.604999999999997</v>
      </c>
      <c r="S1973" t="s">
        <v>22</v>
      </c>
      <c r="T1973">
        <v>0</v>
      </c>
      <c r="U1973">
        <f t="shared" si="182"/>
        <v>5</v>
      </c>
      <c r="V1973">
        <f t="shared" si="183"/>
        <v>1</v>
      </c>
      <c r="W1973">
        <f t="shared" si="184"/>
        <v>3</v>
      </c>
      <c r="X1973" t="str">
        <f t="shared" si="185"/>
        <v>513</v>
      </c>
      <c r="Y1973" t="str">
        <f>IF(Table1[[#This Row],[RFM_Score]]="555","Champion", IF(AND(J1973&gt;=4,V1973&gt;=4),"Loyal", IF(U1973&lt;=2,"At Risk", IF(W1973&gt;=4,"Potential Loyalist","Others"))))</f>
        <v>Others</v>
      </c>
    </row>
    <row r="1974" spans="1:25">
      <c r="A1974" t="s">
        <v>2028</v>
      </c>
      <c r="B1974">
        <v>44</v>
      </c>
      <c r="C1974" t="s">
        <v>24</v>
      </c>
      <c r="D1974" t="s">
        <v>49</v>
      </c>
      <c r="E1974" s="6" t="s">
        <v>14044</v>
      </c>
      <c r="F1974" t="s">
        <v>30</v>
      </c>
      <c r="G1974">
        <v>4</v>
      </c>
      <c r="H1974">
        <v>0</v>
      </c>
      <c r="I1974">
        <v>55</v>
      </c>
      <c r="J1974">
        <v>1</v>
      </c>
      <c r="K1974">
        <v>157.94</v>
      </c>
      <c r="L1974" t="str">
        <f t="shared" si="180"/>
        <v/>
      </c>
      <c r="M1974">
        <v>4</v>
      </c>
      <c r="N1974" t="str">
        <f t="shared" si="181"/>
        <v/>
      </c>
      <c r="O1974">
        <v>21</v>
      </c>
      <c r="P1974" s="11">
        <v>0</v>
      </c>
      <c r="Q1974" s="11">
        <v>1.8181818181818101E-2</v>
      </c>
      <c r="R1974" s="12">
        <v>39.484999999999999</v>
      </c>
      <c r="S1974" t="s">
        <v>22</v>
      </c>
      <c r="T1974">
        <v>0</v>
      </c>
      <c r="U1974">
        <f t="shared" si="182"/>
        <v>4</v>
      </c>
      <c r="V1974">
        <f t="shared" si="183"/>
        <v>1</v>
      </c>
      <c r="W1974">
        <f t="shared" si="184"/>
        <v>3</v>
      </c>
      <c r="X1974" t="str">
        <f t="shared" si="185"/>
        <v>413</v>
      </c>
      <c r="Y1974" t="str">
        <f>IF(Table1[[#This Row],[RFM_Score]]="555","Champion", IF(AND(J1974&gt;=4,V1974&gt;=4),"Loyal", IF(U1974&lt;=2,"At Risk", IF(W1974&gt;=4,"Potential Loyalist","Others"))))</f>
        <v>Others</v>
      </c>
    </row>
    <row r="1975" spans="1:25">
      <c r="A1975" t="s">
        <v>47</v>
      </c>
      <c r="B1975">
        <v>18</v>
      </c>
      <c r="C1975" t="s">
        <v>19</v>
      </c>
      <c r="D1975" t="s">
        <v>25</v>
      </c>
      <c r="E1975" s="6" t="s">
        <v>14045</v>
      </c>
      <c r="F1975" t="s">
        <v>37</v>
      </c>
      <c r="G1975">
        <v>3</v>
      </c>
      <c r="H1975">
        <v>1</v>
      </c>
      <c r="I1975">
        <v>40</v>
      </c>
      <c r="J1975">
        <v>2</v>
      </c>
      <c r="K1975">
        <v>157.91</v>
      </c>
      <c r="L1975" t="str">
        <f t="shared" si="180"/>
        <v/>
      </c>
      <c r="M1975">
        <v>4</v>
      </c>
      <c r="N1975" t="str">
        <f t="shared" si="181"/>
        <v/>
      </c>
      <c r="O1975">
        <v>58</v>
      </c>
      <c r="P1975" s="11">
        <v>0.33333333333333298</v>
      </c>
      <c r="Q1975" s="11">
        <v>0.05</v>
      </c>
      <c r="R1975" s="12">
        <v>39.477499999999999</v>
      </c>
      <c r="S1975" t="s">
        <v>22</v>
      </c>
      <c r="T1975">
        <v>0</v>
      </c>
      <c r="U1975">
        <f t="shared" si="182"/>
        <v>3</v>
      </c>
      <c r="V1975">
        <f t="shared" si="183"/>
        <v>1</v>
      </c>
      <c r="W1975">
        <f t="shared" si="184"/>
        <v>3</v>
      </c>
      <c r="X1975" t="str">
        <f t="shared" si="185"/>
        <v>313</v>
      </c>
      <c r="Y1975" t="str">
        <f>IF(Table1[[#This Row],[RFM_Score]]="555","Champion", IF(AND(J1975&gt;=4,V1975&gt;=4),"Loyal", IF(U1975&lt;=2,"At Risk", IF(W1975&gt;=4,"Potential Loyalist","Others"))))</f>
        <v>Others</v>
      </c>
    </row>
    <row r="1976" spans="1:25">
      <c r="A1976" t="s">
        <v>5213</v>
      </c>
      <c r="B1976">
        <v>19</v>
      </c>
      <c r="C1976" t="s">
        <v>24</v>
      </c>
      <c r="D1976" t="s">
        <v>29</v>
      </c>
      <c r="E1976" s="6" t="s">
        <v>14046</v>
      </c>
      <c r="F1976" t="s">
        <v>60</v>
      </c>
      <c r="G1976">
        <v>2</v>
      </c>
      <c r="H1976">
        <v>0</v>
      </c>
      <c r="I1976">
        <v>40</v>
      </c>
      <c r="J1976">
        <v>3</v>
      </c>
      <c r="K1976">
        <v>157.9</v>
      </c>
      <c r="L1976" t="str">
        <f t="shared" si="180"/>
        <v/>
      </c>
      <c r="M1976">
        <v>4</v>
      </c>
      <c r="N1976" t="str">
        <f t="shared" si="181"/>
        <v/>
      </c>
      <c r="O1976">
        <v>16</v>
      </c>
      <c r="P1976" s="11">
        <v>0</v>
      </c>
      <c r="Q1976" s="11">
        <v>7.4999999999999997E-2</v>
      </c>
      <c r="R1976" s="12">
        <v>39.475000000000001</v>
      </c>
      <c r="S1976" t="s">
        <v>22</v>
      </c>
      <c r="T1976">
        <v>0</v>
      </c>
      <c r="U1976">
        <f t="shared" si="182"/>
        <v>5</v>
      </c>
      <c r="V1976">
        <f t="shared" si="183"/>
        <v>1</v>
      </c>
      <c r="W1976">
        <f t="shared" si="184"/>
        <v>3</v>
      </c>
      <c r="X1976" t="str">
        <f t="shared" si="185"/>
        <v>513</v>
      </c>
      <c r="Y1976" t="str">
        <f>IF(Table1[[#This Row],[RFM_Score]]="555","Champion", IF(AND(J1976&gt;=4,V1976&gt;=4),"Loyal", IF(U1976&lt;=2,"At Risk", IF(W1976&gt;=4,"Potential Loyalist","Others"))))</f>
        <v>Others</v>
      </c>
    </row>
    <row r="1977" spans="1:25">
      <c r="A1977" t="s">
        <v>2407</v>
      </c>
      <c r="B1977">
        <v>33</v>
      </c>
      <c r="C1977" t="s">
        <v>19</v>
      </c>
      <c r="D1977" t="s">
        <v>29</v>
      </c>
      <c r="E1977" s="6" t="s">
        <v>14047</v>
      </c>
      <c r="F1977" t="s">
        <v>62</v>
      </c>
      <c r="G1977">
        <v>1</v>
      </c>
      <c r="H1977">
        <v>0</v>
      </c>
      <c r="I1977">
        <v>49</v>
      </c>
      <c r="J1977">
        <v>1</v>
      </c>
      <c r="K1977">
        <v>157.83000000000001</v>
      </c>
      <c r="L1977" t="str">
        <f t="shared" si="180"/>
        <v/>
      </c>
      <c r="M1977">
        <v>4</v>
      </c>
      <c r="N1977" t="str">
        <f t="shared" si="181"/>
        <v/>
      </c>
      <c r="O1977">
        <v>2</v>
      </c>
      <c r="P1977" s="11">
        <v>0</v>
      </c>
      <c r="Q1977" s="11">
        <v>2.04081632653061E-2</v>
      </c>
      <c r="R1977" s="12">
        <v>39.457500000000003</v>
      </c>
      <c r="S1977" t="s">
        <v>22</v>
      </c>
      <c r="T1977">
        <v>0</v>
      </c>
      <c r="U1977">
        <f t="shared" si="182"/>
        <v>5</v>
      </c>
      <c r="V1977">
        <f t="shared" si="183"/>
        <v>1</v>
      </c>
      <c r="W1977">
        <f t="shared" si="184"/>
        <v>3</v>
      </c>
      <c r="X1977" t="str">
        <f t="shared" si="185"/>
        <v>513</v>
      </c>
      <c r="Y1977" t="str">
        <f>IF(Table1[[#This Row],[RFM_Score]]="555","Champion", IF(AND(J1977&gt;=4,V1977&gt;=4),"Loyal", IF(U1977&lt;=2,"At Risk", IF(W1977&gt;=4,"Potential Loyalist","Others"))))</f>
        <v>Others</v>
      </c>
    </row>
    <row r="1978" spans="1:25">
      <c r="A1978" t="s">
        <v>3212</v>
      </c>
      <c r="B1978">
        <v>25</v>
      </c>
      <c r="C1978" t="s">
        <v>24</v>
      </c>
      <c r="D1978" t="s">
        <v>25</v>
      </c>
      <c r="E1978" s="6" t="s">
        <v>14048</v>
      </c>
      <c r="F1978" t="s">
        <v>62</v>
      </c>
      <c r="G1978">
        <v>1</v>
      </c>
      <c r="H1978">
        <v>0</v>
      </c>
      <c r="I1978">
        <v>48</v>
      </c>
      <c r="J1978">
        <v>1</v>
      </c>
      <c r="K1978">
        <v>157.69999999999999</v>
      </c>
      <c r="L1978" t="str">
        <f t="shared" si="180"/>
        <v/>
      </c>
      <c r="M1978">
        <v>4</v>
      </c>
      <c r="N1978" t="str">
        <f t="shared" si="181"/>
        <v/>
      </c>
      <c r="O1978">
        <v>1</v>
      </c>
      <c r="P1978" s="11">
        <v>0</v>
      </c>
      <c r="Q1978" s="11">
        <v>2.0833333333333301E-2</v>
      </c>
      <c r="R1978" s="12">
        <v>39.424999999999997</v>
      </c>
      <c r="S1978" t="s">
        <v>22</v>
      </c>
      <c r="T1978">
        <v>0</v>
      </c>
      <c r="U1978">
        <f t="shared" si="182"/>
        <v>5</v>
      </c>
      <c r="V1978">
        <f t="shared" si="183"/>
        <v>1</v>
      </c>
      <c r="W1978">
        <f t="shared" si="184"/>
        <v>3</v>
      </c>
      <c r="X1978" t="str">
        <f t="shared" si="185"/>
        <v>513</v>
      </c>
      <c r="Y1978" t="str">
        <f>IF(Table1[[#This Row],[RFM_Score]]="555","Champion", IF(AND(J1978&gt;=4,V1978&gt;=4),"Loyal", IF(U1978&lt;=2,"At Risk", IF(W1978&gt;=4,"Potential Loyalist","Others"))))</f>
        <v>Others</v>
      </c>
    </row>
    <row r="1979" spans="1:25">
      <c r="A1979" t="s">
        <v>4823</v>
      </c>
      <c r="B1979">
        <v>43</v>
      </c>
      <c r="C1979" t="s">
        <v>19</v>
      </c>
      <c r="D1979" t="s">
        <v>25</v>
      </c>
      <c r="E1979" s="6" t="s">
        <v>14049</v>
      </c>
      <c r="F1979" t="s">
        <v>37</v>
      </c>
      <c r="G1979">
        <v>1</v>
      </c>
      <c r="H1979">
        <v>0</v>
      </c>
      <c r="I1979">
        <v>40</v>
      </c>
      <c r="J1979">
        <v>3</v>
      </c>
      <c r="K1979">
        <v>156.91</v>
      </c>
      <c r="L1979" t="str">
        <f t="shared" si="180"/>
        <v/>
      </c>
      <c r="M1979">
        <v>4</v>
      </c>
      <c r="N1979" t="str">
        <f t="shared" si="181"/>
        <v/>
      </c>
      <c r="O1979">
        <v>1</v>
      </c>
      <c r="P1979" s="11">
        <v>0</v>
      </c>
      <c r="Q1979" s="11">
        <v>7.4999999999999997E-2</v>
      </c>
      <c r="R1979" s="12">
        <v>39.227499999999999</v>
      </c>
      <c r="S1979" t="s">
        <v>22</v>
      </c>
      <c r="T1979">
        <v>1</v>
      </c>
      <c r="U1979">
        <f t="shared" si="182"/>
        <v>5</v>
      </c>
      <c r="V1979">
        <f t="shared" si="183"/>
        <v>1</v>
      </c>
      <c r="W1979">
        <f t="shared" si="184"/>
        <v>3</v>
      </c>
      <c r="X1979" t="str">
        <f t="shared" si="185"/>
        <v>513</v>
      </c>
      <c r="Y1979" t="str">
        <f>IF(Table1[[#This Row],[RFM_Score]]="555","Champion", IF(AND(J1979&gt;=4,V1979&gt;=4),"Loyal", IF(U1979&lt;=2,"At Risk", IF(W1979&gt;=4,"Potential Loyalist","Others"))))</f>
        <v>Others</v>
      </c>
    </row>
    <row r="1980" spans="1:25">
      <c r="A1980" t="s">
        <v>11046</v>
      </c>
      <c r="B1980">
        <v>34</v>
      </c>
      <c r="C1980" t="s">
        <v>19</v>
      </c>
      <c r="D1980" t="s">
        <v>46</v>
      </c>
      <c r="E1980" s="6" t="s">
        <v>14050</v>
      </c>
      <c r="F1980" t="s">
        <v>37</v>
      </c>
      <c r="G1980">
        <v>1</v>
      </c>
      <c r="H1980">
        <v>0</v>
      </c>
      <c r="I1980">
        <v>52</v>
      </c>
      <c r="J1980">
        <v>4</v>
      </c>
      <c r="K1980">
        <v>156.54</v>
      </c>
      <c r="L1980" t="str">
        <f t="shared" si="180"/>
        <v/>
      </c>
      <c r="M1980">
        <v>4</v>
      </c>
      <c r="N1980" t="str">
        <f t="shared" si="181"/>
        <v/>
      </c>
      <c r="O1980">
        <v>60</v>
      </c>
      <c r="P1980" s="11">
        <v>0</v>
      </c>
      <c r="Q1980" s="11">
        <v>7.69230769230769E-2</v>
      </c>
      <c r="R1980" s="12">
        <v>39.134999999999998</v>
      </c>
      <c r="S1980" t="s">
        <v>22</v>
      </c>
      <c r="T1980">
        <v>0</v>
      </c>
      <c r="U1980">
        <f t="shared" si="182"/>
        <v>3</v>
      </c>
      <c r="V1980">
        <f t="shared" si="183"/>
        <v>1</v>
      </c>
      <c r="W1980">
        <f t="shared" si="184"/>
        <v>3</v>
      </c>
      <c r="X1980" t="str">
        <f t="shared" si="185"/>
        <v>313</v>
      </c>
      <c r="Y1980" t="str">
        <f>IF(Table1[[#This Row],[RFM_Score]]="555","Champion", IF(AND(J1980&gt;=4,V1980&gt;=4),"Loyal", IF(U1980&lt;=2,"At Risk", IF(W1980&gt;=4,"Potential Loyalist","Others"))))</f>
        <v>Others</v>
      </c>
    </row>
    <row r="1981" spans="1:25">
      <c r="A1981" t="s">
        <v>2356</v>
      </c>
      <c r="B1981">
        <v>21</v>
      </c>
      <c r="C1981" t="s">
        <v>19</v>
      </c>
      <c r="D1981" t="s">
        <v>46</v>
      </c>
      <c r="E1981" s="6" t="s">
        <v>14051</v>
      </c>
      <c r="F1981" t="s">
        <v>37</v>
      </c>
      <c r="G1981">
        <v>3</v>
      </c>
      <c r="H1981">
        <v>0</v>
      </c>
      <c r="I1981">
        <v>55</v>
      </c>
      <c r="J1981">
        <v>3</v>
      </c>
      <c r="K1981">
        <v>156.19</v>
      </c>
      <c r="L1981" t="str">
        <f t="shared" si="180"/>
        <v/>
      </c>
      <c r="M1981">
        <v>4</v>
      </c>
      <c r="N1981" t="str">
        <f t="shared" si="181"/>
        <v/>
      </c>
      <c r="O1981">
        <v>31</v>
      </c>
      <c r="P1981" s="11">
        <v>0</v>
      </c>
      <c r="Q1981" s="11">
        <v>5.4545454545454501E-2</v>
      </c>
      <c r="R1981" s="12">
        <v>39.047499999999999</v>
      </c>
      <c r="S1981" t="s">
        <v>22</v>
      </c>
      <c r="T1981">
        <v>0</v>
      </c>
      <c r="U1981">
        <f t="shared" si="182"/>
        <v>4</v>
      </c>
      <c r="V1981">
        <f t="shared" si="183"/>
        <v>1</v>
      </c>
      <c r="W1981">
        <f t="shared" si="184"/>
        <v>3</v>
      </c>
      <c r="X1981" t="str">
        <f t="shared" si="185"/>
        <v>413</v>
      </c>
      <c r="Y1981" t="str">
        <f>IF(Table1[[#This Row],[RFM_Score]]="555","Champion", IF(AND(J1981&gt;=4,V1981&gt;=4),"Loyal", IF(U1981&lt;=2,"At Risk", IF(W1981&gt;=4,"Potential Loyalist","Others"))))</f>
        <v>Others</v>
      </c>
    </row>
    <row r="1982" spans="1:25">
      <c r="A1982" t="s">
        <v>6188</v>
      </c>
      <c r="B1982">
        <v>24</v>
      </c>
      <c r="C1982" t="s">
        <v>19</v>
      </c>
      <c r="D1982" t="s">
        <v>46</v>
      </c>
      <c r="E1982" s="6" t="s">
        <v>14052</v>
      </c>
      <c r="F1982" t="s">
        <v>26</v>
      </c>
      <c r="G1982">
        <v>1</v>
      </c>
      <c r="H1982">
        <v>1</v>
      </c>
      <c r="I1982">
        <v>47</v>
      </c>
      <c r="J1982">
        <v>4</v>
      </c>
      <c r="K1982">
        <v>155.56</v>
      </c>
      <c r="L1982" t="str">
        <f t="shared" si="180"/>
        <v/>
      </c>
      <c r="M1982">
        <v>4</v>
      </c>
      <c r="N1982" t="str">
        <f t="shared" si="181"/>
        <v/>
      </c>
      <c r="O1982">
        <v>121</v>
      </c>
      <c r="P1982" s="11">
        <v>1</v>
      </c>
      <c r="Q1982" s="11">
        <v>8.5106382978723402E-2</v>
      </c>
      <c r="R1982" s="12">
        <v>38.89</v>
      </c>
      <c r="S1982" t="s">
        <v>22</v>
      </c>
      <c r="T1982">
        <v>1</v>
      </c>
      <c r="U1982">
        <f t="shared" si="182"/>
        <v>1</v>
      </c>
      <c r="V1982">
        <f t="shared" si="183"/>
        <v>1</v>
      </c>
      <c r="W1982">
        <f t="shared" si="184"/>
        <v>3</v>
      </c>
      <c r="X1982" t="str">
        <f t="shared" si="185"/>
        <v>113</v>
      </c>
      <c r="Y1982" t="str">
        <f>IF(Table1[[#This Row],[RFM_Score]]="555","Champion", IF(AND(J1982&gt;=4,V1982&gt;=4),"Loyal", IF(U1982&lt;=2,"At Risk", IF(W1982&gt;=4,"Potential Loyalist","Others"))))</f>
        <v>At Risk</v>
      </c>
    </row>
    <row r="1983" spans="1:25">
      <c r="A1983" t="s">
        <v>11880</v>
      </c>
      <c r="B1983">
        <v>28</v>
      </c>
      <c r="C1983" t="s">
        <v>24</v>
      </c>
      <c r="D1983" t="s">
        <v>35</v>
      </c>
      <c r="E1983" s="6" t="s">
        <v>14053</v>
      </c>
      <c r="F1983" t="s">
        <v>30</v>
      </c>
      <c r="G1983">
        <v>4</v>
      </c>
      <c r="H1983">
        <v>3</v>
      </c>
      <c r="I1983">
        <v>55</v>
      </c>
      <c r="J1983">
        <v>4</v>
      </c>
      <c r="K1983">
        <v>155.43</v>
      </c>
      <c r="L1983" t="str">
        <f t="shared" si="180"/>
        <v/>
      </c>
      <c r="M1983">
        <v>4</v>
      </c>
      <c r="N1983" t="str">
        <f t="shared" si="181"/>
        <v/>
      </c>
      <c r="O1983">
        <v>18</v>
      </c>
      <c r="P1983" s="11">
        <v>0.75</v>
      </c>
      <c r="Q1983" s="11">
        <v>7.2727272727272696E-2</v>
      </c>
      <c r="R1983" s="12">
        <v>38.857500000000002</v>
      </c>
      <c r="S1983" t="s">
        <v>22</v>
      </c>
      <c r="T1983">
        <v>0</v>
      </c>
      <c r="U1983">
        <f t="shared" si="182"/>
        <v>5</v>
      </c>
      <c r="V1983">
        <f t="shared" si="183"/>
        <v>1</v>
      </c>
      <c r="W1983">
        <f t="shared" si="184"/>
        <v>3</v>
      </c>
      <c r="X1983" t="str">
        <f t="shared" si="185"/>
        <v>513</v>
      </c>
      <c r="Y1983" t="str">
        <f>IF(Table1[[#This Row],[RFM_Score]]="555","Champion", IF(AND(J1983&gt;=4,V1983&gt;=4),"Loyal", IF(U1983&lt;=2,"At Risk", IF(W1983&gt;=4,"Potential Loyalist","Others"))))</f>
        <v>Others</v>
      </c>
    </row>
    <row r="1984" spans="1:25">
      <c r="A1984" t="s">
        <v>6396</v>
      </c>
      <c r="B1984">
        <v>18</v>
      </c>
      <c r="C1984" t="s">
        <v>24</v>
      </c>
      <c r="D1984" t="s">
        <v>41</v>
      </c>
      <c r="E1984" s="6" t="s">
        <v>14054</v>
      </c>
      <c r="F1984" t="s">
        <v>30</v>
      </c>
      <c r="G1984">
        <v>1</v>
      </c>
      <c r="H1984">
        <v>0</v>
      </c>
      <c r="I1984">
        <v>40</v>
      </c>
      <c r="J1984">
        <v>3</v>
      </c>
      <c r="K1984">
        <v>155.35</v>
      </c>
      <c r="L1984" t="str">
        <f t="shared" si="180"/>
        <v/>
      </c>
      <c r="M1984">
        <v>4</v>
      </c>
      <c r="N1984" t="str">
        <f t="shared" si="181"/>
        <v/>
      </c>
      <c r="O1984">
        <v>0</v>
      </c>
      <c r="P1984" s="11">
        <v>0</v>
      </c>
      <c r="Q1984" s="11">
        <v>7.4999999999999997E-2</v>
      </c>
      <c r="R1984" s="12">
        <v>38.837499999999999</v>
      </c>
      <c r="S1984" t="s">
        <v>22</v>
      </c>
      <c r="T1984">
        <v>0</v>
      </c>
      <c r="U1984">
        <f t="shared" si="182"/>
        <v>5</v>
      </c>
      <c r="V1984">
        <f t="shared" si="183"/>
        <v>1</v>
      </c>
      <c r="W1984">
        <f t="shared" si="184"/>
        <v>3</v>
      </c>
      <c r="X1984" t="str">
        <f t="shared" si="185"/>
        <v>513</v>
      </c>
      <c r="Y1984" t="str">
        <f>IF(Table1[[#This Row],[RFM_Score]]="555","Champion", IF(AND(J1984&gt;=4,V1984&gt;=4),"Loyal", IF(U1984&lt;=2,"At Risk", IF(W1984&gt;=4,"Potential Loyalist","Others"))))</f>
        <v>Others</v>
      </c>
    </row>
    <row r="1985" spans="1:25">
      <c r="A1985" t="s">
        <v>9250</v>
      </c>
      <c r="B1985">
        <v>41</v>
      </c>
      <c r="C1985" t="s">
        <v>19</v>
      </c>
      <c r="D1985" t="s">
        <v>29</v>
      </c>
      <c r="E1985" s="6" t="s">
        <v>14055</v>
      </c>
      <c r="F1985" t="s">
        <v>26</v>
      </c>
      <c r="G1985">
        <v>1</v>
      </c>
      <c r="H1985">
        <v>0</v>
      </c>
      <c r="I1985">
        <v>46</v>
      </c>
      <c r="J1985">
        <v>0</v>
      </c>
      <c r="K1985">
        <v>154.93</v>
      </c>
      <c r="L1985" t="str">
        <f t="shared" si="180"/>
        <v/>
      </c>
      <c r="M1985">
        <v>4</v>
      </c>
      <c r="N1985" t="str">
        <f t="shared" si="181"/>
        <v/>
      </c>
      <c r="O1985">
        <v>9</v>
      </c>
      <c r="P1985" s="11">
        <v>0</v>
      </c>
      <c r="Q1985" s="11">
        <v>0</v>
      </c>
      <c r="R1985" s="12">
        <v>38.732500000000002</v>
      </c>
      <c r="S1985" t="s">
        <v>22</v>
      </c>
      <c r="T1985">
        <v>0</v>
      </c>
      <c r="U1985">
        <f t="shared" si="182"/>
        <v>5</v>
      </c>
      <c r="V1985">
        <f t="shared" si="183"/>
        <v>1</v>
      </c>
      <c r="W1985">
        <f t="shared" si="184"/>
        <v>3</v>
      </c>
      <c r="X1985" t="str">
        <f t="shared" si="185"/>
        <v>513</v>
      </c>
      <c r="Y1985" t="str">
        <f>IF(Table1[[#This Row],[RFM_Score]]="555","Champion", IF(AND(J1985&gt;=4,V1985&gt;=4),"Loyal", IF(U1985&lt;=2,"At Risk", IF(W1985&gt;=4,"Potential Loyalist","Others"))))</f>
        <v>Others</v>
      </c>
    </row>
    <row r="1986" spans="1:25">
      <c r="A1986" t="s">
        <v>721</v>
      </c>
      <c r="B1986">
        <v>20</v>
      </c>
      <c r="C1986" t="s">
        <v>24</v>
      </c>
      <c r="D1986" t="s">
        <v>25</v>
      </c>
      <c r="E1986" s="6" t="s">
        <v>14056</v>
      </c>
      <c r="F1986" t="s">
        <v>30</v>
      </c>
      <c r="G1986">
        <v>1</v>
      </c>
      <c r="H1986">
        <v>0</v>
      </c>
      <c r="I1986">
        <v>51</v>
      </c>
      <c r="J1986">
        <v>2</v>
      </c>
      <c r="K1986">
        <v>154.88</v>
      </c>
      <c r="L1986" t="str">
        <f t="shared" ref="L1986:L2049" si="186">IF(OR(K1986&lt;$AC$10, K1986&gt;$AC$11), "OUTLIER", "")</f>
        <v/>
      </c>
      <c r="M1986">
        <v>4</v>
      </c>
      <c r="N1986" t="str">
        <f t="shared" ref="N1986:N2049" si="187">IF(OR(M1986&lt;$AC$16, M1986&gt;$AC$17), "OUTLIER", "")</f>
        <v/>
      </c>
      <c r="O1986">
        <v>9</v>
      </c>
      <c r="P1986" s="11">
        <v>0</v>
      </c>
      <c r="Q1986" s="11">
        <v>3.9215686274509803E-2</v>
      </c>
      <c r="R1986" s="12">
        <v>38.72</v>
      </c>
      <c r="S1986" t="s">
        <v>22</v>
      </c>
      <c r="T1986">
        <v>0</v>
      </c>
      <c r="U1986">
        <f t="shared" ref="U1986:U2049" si="188">IF(O1986&lt;=20,5,IF(O1986&lt;=40,4,IF(O1986&lt;=70,3,IF(O1986&lt;=100,2,1))))</f>
        <v>5</v>
      </c>
      <c r="V1986">
        <f t="shared" ref="V1986:V2049" si="189">IF(M1986&gt;=11,5,IF(M1986&gt;=9,4,IF(M1986&gt;=7,3,IF(M1986&gt;=5,2,1))))</f>
        <v>1</v>
      </c>
      <c r="W1986">
        <f t="shared" ref="W1986:W2049" si="190">IF(K1986&gt;=500,5,IF(K1986&gt;=300,4,IF(K1986&gt;=150,3,IF(K1986&gt;=50,2,1))))</f>
        <v>3</v>
      </c>
      <c r="X1986" t="str">
        <f t="shared" ref="X1986:X2049" si="191">U1986 &amp; V1986 &amp; W1986</f>
        <v>513</v>
      </c>
      <c r="Y1986" t="str">
        <f>IF(Table1[[#This Row],[RFM_Score]]="555","Champion", IF(AND(J1986&gt;=4,V1986&gt;=4),"Loyal", IF(U1986&lt;=2,"At Risk", IF(W1986&gt;=4,"Potential Loyalist","Others"))))</f>
        <v>Others</v>
      </c>
    </row>
    <row r="1987" spans="1:25">
      <c r="A1987" t="s">
        <v>3316</v>
      </c>
      <c r="B1987">
        <v>41</v>
      </c>
      <c r="C1987" t="s">
        <v>19</v>
      </c>
      <c r="D1987" t="s">
        <v>25</v>
      </c>
      <c r="E1987" s="6" t="s">
        <v>14057</v>
      </c>
      <c r="F1987" t="s">
        <v>60</v>
      </c>
      <c r="G1987">
        <v>5</v>
      </c>
      <c r="H1987">
        <v>2</v>
      </c>
      <c r="I1987">
        <v>43</v>
      </c>
      <c r="J1987">
        <v>3</v>
      </c>
      <c r="K1987">
        <v>154.86000000000001</v>
      </c>
      <c r="L1987" t="str">
        <f t="shared" si="186"/>
        <v/>
      </c>
      <c r="M1987">
        <v>4</v>
      </c>
      <c r="N1987" t="str">
        <f t="shared" si="187"/>
        <v/>
      </c>
      <c r="O1987">
        <v>14</v>
      </c>
      <c r="P1987" s="11">
        <v>0.4</v>
      </c>
      <c r="Q1987" s="11">
        <v>6.9767441860465101E-2</v>
      </c>
      <c r="R1987" s="12">
        <v>38.715000000000003</v>
      </c>
      <c r="S1987" t="s">
        <v>22</v>
      </c>
      <c r="T1987">
        <v>0</v>
      </c>
      <c r="U1987">
        <f t="shared" si="188"/>
        <v>5</v>
      </c>
      <c r="V1987">
        <f t="shared" si="189"/>
        <v>1</v>
      </c>
      <c r="W1987">
        <f t="shared" si="190"/>
        <v>3</v>
      </c>
      <c r="X1987" t="str">
        <f t="shared" si="191"/>
        <v>513</v>
      </c>
      <c r="Y1987" t="str">
        <f>IF(Table1[[#This Row],[RFM_Score]]="555","Champion", IF(AND(J1987&gt;=4,V1987&gt;=4),"Loyal", IF(U1987&lt;=2,"At Risk", IF(W1987&gt;=4,"Potential Loyalist","Others"))))</f>
        <v>Others</v>
      </c>
    </row>
    <row r="1988" spans="1:25">
      <c r="A1988" t="s">
        <v>5700</v>
      </c>
      <c r="B1988">
        <v>18</v>
      </c>
      <c r="C1988" t="s">
        <v>24</v>
      </c>
      <c r="D1988" t="s">
        <v>25</v>
      </c>
      <c r="E1988" s="6" t="s">
        <v>14058</v>
      </c>
      <c r="F1988" t="s">
        <v>60</v>
      </c>
      <c r="G1988">
        <v>0</v>
      </c>
      <c r="H1988">
        <v>0</v>
      </c>
      <c r="I1988">
        <v>54</v>
      </c>
      <c r="J1988">
        <v>3</v>
      </c>
      <c r="K1988">
        <v>154.66999999999999</v>
      </c>
      <c r="L1988" t="str">
        <f t="shared" si="186"/>
        <v/>
      </c>
      <c r="M1988">
        <v>4</v>
      </c>
      <c r="N1988" t="str">
        <f t="shared" si="187"/>
        <v/>
      </c>
      <c r="O1988">
        <v>1</v>
      </c>
      <c r="P1988" s="11">
        <v>0</v>
      </c>
      <c r="Q1988" s="11">
        <v>5.5555555555555497E-2</v>
      </c>
      <c r="R1988" s="12">
        <v>38.667499999999997</v>
      </c>
      <c r="S1988" t="s">
        <v>22</v>
      </c>
      <c r="T1988">
        <v>0</v>
      </c>
      <c r="U1988">
        <f t="shared" si="188"/>
        <v>5</v>
      </c>
      <c r="V1988">
        <f t="shared" si="189"/>
        <v>1</v>
      </c>
      <c r="W1988">
        <f t="shared" si="190"/>
        <v>3</v>
      </c>
      <c r="X1988" t="str">
        <f t="shared" si="191"/>
        <v>513</v>
      </c>
      <c r="Y1988" t="str">
        <f>IF(Table1[[#This Row],[RFM_Score]]="555","Champion", IF(AND(J1988&gt;=4,V1988&gt;=4),"Loyal", IF(U1988&lt;=2,"At Risk", IF(W1988&gt;=4,"Potential Loyalist","Others"))))</f>
        <v>Others</v>
      </c>
    </row>
    <row r="1989" spans="1:25">
      <c r="A1989" t="s">
        <v>8578</v>
      </c>
      <c r="B1989">
        <v>18</v>
      </c>
      <c r="C1989" t="s">
        <v>19</v>
      </c>
      <c r="D1989" t="s">
        <v>25</v>
      </c>
      <c r="E1989" s="6" t="s">
        <v>14059</v>
      </c>
      <c r="F1989" t="s">
        <v>60</v>
      </c>
      <c r="G1989">
        <v>5</v>
      </c>
      <c r="H1989">
        <v>1</v>
      </c>
      <c r="I1989">
        <v>57</v>
      </c>
      <c r="J1989">
        <v>0</v>
      </c>
      <c r="K1989">
        <v>154.53</v>
      </c>
      <c r="L1989" t="str">
        <f t="shared" si="186"/>
        <v/>
      </c>
      <c r="M1989">
        <v>4</v>
      </c>
      <c r="N1989" t="str">
        <f t="shared" si="187"/>
        <v/>
      </c>
      <c r="O1989">
        <v>19</v>
      </c>
      <c r="P1989" s="11">
        <v>0.2</v>
      </c>
      <c r="Q1989" s="11">
        <v>0</v>
      </c>
      <c r="R1989" s="12">
        <v>38.6325</v>
      </c>
      <c r="S1989" t="s">
        <v>22</v>
      </c>
      <c r="T1989">
        <v>0</v>
      </c>
      <c r="U1989">
        <f t="shared" si="188"/>
        <v>5</v>
      </c>
      <c r="V1989">
        <f t="shared" si="189"/>
        <v>1</v>
      </c>
      <c r="W1989">
        <f t="shared" si="190"/>
        <v>3</v>
      </c>
      <c r="X1989" t="str">
        <f t="shared" si="191"/>
        <v>513</v>
      </c>
      <c r="Y1989" t="str">
        <f>IF(Table1[[#This Row],[RFM_Score]]="555","Champion", IF(AND(J1989&gt;=4,V1989&gt;=4),"Loyal", IF(U1989&lt;=2,"At Risk", IF(W1989&gt;=4,"Potential Loyalist","Others"))))</f>
        <v>Others</v>
      </c>
    </row>
    <row r="1990" spans="1:25">
      <c r="A1990" t="s">
        <v>1616</v>
      </c>
      <c r="B1990">
        <v>25</v>
      </c>
      <c r="C1990" t="s">
        <v>19</v>
      </c>
      <c r="D1990" t="s">
        <v>49</v>
      </c>
      <c r="E1990" s="6" t="s">
        <v>14060</v>
      </c>
      <c r="F1990" t="s">
        <v>37</v>
      </c>
      <c r="G1990">
        <v>3</v>
      </c>
      <c r="H1990">
        <v>1</v>
      </c>
      <c r="I1990">
        <v>53</v>
      </c>
      <c r="J1990">
        <v>2</v>
      </c>
      <c r="K1990">
        <v>154.08000000000001</v>
      </c>
      <c r="L1990" t="str">
        <f t="shared" si="186"/>
        <v/>
      </c>
      <c r="M1990">
        <v>4</v>
      </c>
      <c r="N1990" t="str">
        <f t="shared" si="187"/>
        <v/>
      </c>
      <c r="O1990">
        <v>12</v>
      </c>
      <c r="P1990" s="11">
        <v>0.33333333333333298</v>
      </c>
      <c r="Q1990" s="11">
        <v>3.7735849056603703E-2</v>
      </c>
      <c r="R1990" s="12">
        <v>38.520000000000003</v>
      </c>
      <c r="S1990" t="s">
        <v>22</v>
      </c>
      <c r="T1990">
        <v>0</v>
      </c>
      <c r="U1990">
        <f t="shared" si="188"/>
        <v>5</v>
      </c>
      <c r="V1990">
        <f t="shared" si="189"/>
        <v>1</v>
      </c>
      <c r="W1990">
        <f t="shared" si="190"/>
        <v>3</v>
      </c>
      <c r="X1990" t="str">
        <f t="shared" si="191"/>
        <v>513</v>
      </c>
      <c r="Y1990" t="str">
        <f>IF(Table1[[#This Row],[RFM_Score]]="555","Champion", IF(AND(J1990&gt;=4,V1990&gt;=4),"Loyal", IF(U1990&lt;=2,"At Risk", IF(W1990&gt;=4,"Potential Loyalist","Others"))))</f>
        <v>Others</v>
      </c>
    </row>
    <row r="1991" spans="1:25">
      <c r="A1991" t="s">
        <v>6264</v>
      </c>
      <c r="B1991">
        <v>39</v>
      </c>
      <c r="C1991" t="s">
        <v>24</v>
      </c>
      <c r="D1991" t="s">
        <v>29</v>
      </c>
      <c r="E1991" s="6" t="s">
        <v>14061</v>
      </c>
      <c r="F1991" t="s">
        <v>26</v>
      </c>
      <c r="G1991">
        <v>2</v>
      </c>
      <c r="H1991">
        <v>1</v>
      </c>
      <c r="I1991">
        <v>59</v>
      </c>
      <c r="J1991">
        <v>2</v>
      </c>
      <c r="K1991">
        <v>153.61000000000001</v>
      </c>
      <c r="L1991" t="str">
        <f t="shared" si="186"/>
        <v/>
      </c>
      <c r="M1991">
        <v>4</v>
      </c>
      <c r="N1991" t="str">
        <f t="shared" si="187"/>
        <v/>
      </c>
      <c r="O1991">
        <v>138</v>
      </c>
      <c r="P1991" s="11">
        <v>0.5</v>
      </c>
      <c r="Q1991" s="11">
        <v>3.38983050847457E-2</v>
      </c>
      <c r="R1991" s="12">
        <v>38.402500000000003</v>
      </c>
      <c r="S1991" t="s">
        <v>22</v>
      </c>
      <c r="T1991">
        <v>1</v>
      </c>
      <c r="U1991">
        <f t="shared" si="188"/>
        <v>1</v>
      </c>
      <c r="V1991">
        <f t="shared" si="189"/>
        <v>1</v>
      </c>
      <c r="W1991">
        <f t="shared" si="190"/>
        <v>3</v>
      </c>
      <c r="X1991" t="str">
        <f t="shared" si="191"/>
        <v>113</v>
      </c>
      <c r="Y1991" t="str">
        <f>IF(Table1[[#This Row],[RFM_Score]]="555","Champion", IF(AND(J1991&gt;=4,V1991&gt;=4),"Loyal", IF(U1991&lt;=2,"At Risk", IF(W1991&gt;=4,"Potential Loyalist","Others"))))</f>
        <v>At Risk</v>
      </c>
    </row>
    <row r="1992" spans="1:25">
      <c r="A1992" t="s">
        <v>1407</v>
      </c>
      <c r="B1992">
        <v>32</v>
      </c>
      <c r="C1992" t="s">
        <v>24</v>
      </c>
      <c r="D1992" t="s">
        <v>25</v>
      </c>
      <c r="E1992" s="6" t="s">
        <v>14062</v>
      </c>
      <c r="F1992" t="s">
        <v>37</v>
      </c>
      <c r="G1992">
        <v>6</v>
      </c>
      <c r="H1992">
        <v>2</v>
      </c>
      <c r="I1992">
        <v>54</v>
      </c>
      <c r="J1992">
        <v>5</v>
      </c>
      <c r="K1992">
        <v>153.6</v>
      </c>
      <c r="L1992" t="str">
        <f t="shared" si="186"/>
        <v/>
      </c>
      <c r="M1992">
        <v>4</v>
      </c>
      <c r="N1992" t="str">
        <f t="shared" si="187"/>
        <v/>
      </c>
      <c r="O1992">
        <v>11</v>
      </c>
      <c r="P1992" s="11">
        <v>0.33333333333333298</v>
      </c>
      <c r="Q1992" s="11">
        <v>9.2592592592592504E-2</v>
      </c>
      <c r="R1992" s="12">
        <v>38.4</v>
      </c>
      <c r="S1992" t="s">
        <v>22</v>
      </c>
      <c r="T1992">
        <v>0</v>
      </c>
      <c r="U1992">
        <f t="shared" si="188"/>
        <v>5</v>
      </c>
      <c r="V1992">
        <f t="shared" si="189"/>
        <v>1</v>
      </c>
      <c r="W1992">
        <f t="shared" si="190"/>
        <v>3</v>
      </c>
      <c r="X1992" t="str">
        <f t="shared" si="191"/>
        <v>513</v>
      </c>
      <c r="Y1992" t="str">
        <f>IF(Table1[[#This Row],[RFM_Score]]="555","Champion", IF(AND(J1992&gt;=4,V1992&gt;=4),"Loyal", IF(U1992&lt;=2,"At Risk", IF(W1992&gt;=4,"Potential Loyalist","Others"))))</f>
        <v>Others</v>
      </c>
    </row>
    <row r="1993" spans="1:25">
      <c r="A1993" t="s">
        <v>10582</v>
      </c>
      <c r="B1993">
        <v>40</v>
      </c>
      <c r="C1993" t="s">
        <v>19</v>
      </c>
      <c r="D1993" t="s">
        <v>49</v>
      </c>
      <c r="E1993" s="6" t="s">
        <v>14063</v>
      </c>
      <c r="F1993" t="s">
        <v>30</v>
      </c>
      <c r="G1993">
        <v>7</v>
      </c>
      <c r="H1993">
        <v>0</v>
      </c>
      <c r="I1993">
        <v>59</v>
      </c>
      <c r="J1993">
        <v>2</v>
      </c>
      <c r="K1993">
        <v>153.58000000000001</v>
      </c>
      <c r="L1993" t="str">
        <f t="shared" si="186"/>
        <v/>
      </c>
      <c r="M1993">
        <v>4</v>
      </c>
      <c r="N1993" t="str">
        <f t="shared" si="187"/>
        <v/>
      </c>
      <c r="O1993">
        <v>14</v>
      </c>
      <c r="P1993" s="11">
        <v>0</v>
      </c>
      <c r="Q1993" s="11">
        <v>3.38983050847457E-2</v>
      </c>
      <c r="R1993" s="12">
        <v>38.395000000000003</v>
      </c>
      <c r="S1993" t="s">
        <v>22</v>
      </c>
      <c r="T1993">
        <v>0</v>
      </c>
      <c r="U1993">
        <f t="shared" si="188"/>
        <v>5</v>
      </c>
      <c r="V1993">
        <f t="shared" si="189"/>
        <v>1</v>
      </c>
      <c r="W1993">
        <f t="shared" si="190"/>
        <v>3</v>
      </c>
      <c r="X1993" t="str">
        <f t="shared" si="191"/>
        <v>513</v>
      </c>
      <c r="Y1993" t="str">
        <f>IF(Table1[[#This Row],[RFM_Score]]="555","Champion", IF(AND(J1993&gt;=4,V1993&gt;=4),"Loyal", IF(U1993&lt;=2,"At Risk", IF(W1993&gt;=4,"Potential Loyalist","Others"))))</f>
        <v>Others</v>
      </c>
    </row>
    <row r="1994" spans="1:25">
      <c r="A1994" t="s">
        <v>11871</v>
      </c>
      <c r="B1994">
        <v>18</v>
      </c>
      <c r="C1994" t="s">
        <v>24</v>
      </c>
      <c r="D1994" t="s">
        <v>29</v>
      </c>
      <c r="E1994" s="6" t="s">
        <v>14064</v>
      </c>
      <c r="F1994" t="s">
        <v>37</v>
      </c>
      <c r="G1994">
        <v>3</v>
      </c>
      <c r="H1994">
        <v>1</v>
      </c>
      <c r="I1994">
        <v>32</v>
      </c>
      <c r="J1994">
        <v>2</v>
      </c>
      <c r="K1994">
        <v>153.08000000000001</v>
      </c>
      <c r="L1994" t="str">
        <f t="shared" si="186"/>
        <v/>
      </c>
      <c r="M1994">
        <v>4</v>
      </c>
      <c r="N1994" t="str">
        <f t="shared" si="187"/>
        <v/>
      </c>
      <c r="O1994">
        <v>31</v>
      </c>
      <c r="P1994" s="11">
        <v>0.33333333333333298</v>
      </c>
      <c r="Q1994" s="11">
        <v>6.25E-2</v>
      </c>
      <c r="R1994" s="12">
        <v>38.270000000000003</v>
      </c>
      <c r="S1994" t="s">
        <v>22</v>
      </c>
      <c r="T1994">
        <v>0</v>
      </c>
      <c r="U1994">
        <f t="shared" si="188"/>
        <v>4</v>
      </c>
      <c r="V1994">
        <f t="shared" si="189"/>
        <v>1</v>
      </c>
      <c r="W1994">
        <f t="shared" si="190"/>
        <v>3</v>
      </c>
      <c r="X1994" t="str">
        <f t="shared" si="191"/>
        <v>413</v>
      </c>
      <c r="Y1994" t="str">
        <f>IF(Table1[[#This Row],[RFM_Score]]="555","Champion", IF(AND(J1994&gt;=4,V1994&gt;=4),"Loyal", IF(U1994&lt;=2,"At Risk", IF(W1994&gt;=4,"Potential Loyalist","Others"))))</f>
        <v>Others</v>
      </c>
    </row>
    <row r="1995" spans="1:25">
      <c r="A1995" t="s">
        <v>8538</v>
      </c>
      <c r="B1995">
        <v>29</v>
      </c>
      <c r="C1995" t="s">
        <v>24</v>
      </c>
      <c r="D1995" t="s">
        <v>29</v>
      </c>
      <c r="E1995" s="6" t="s">
        <v>14065</v>
      </c>
      <c r="F1995" t="s">
        <v>30</v>
      </c>
      <c r="G1995">
        <v>2</v>
      </c>
      <c r="H1995">
        <v>0</v>
      </c>
      <c r="I1995">
        <v>61</v>
      </c>
      <c r="J1995">
        <v>3</v>
      </c>
      <c r="K1995">
        <v>152.6</v>
      </c>
      <c r="L1995" t="str">
        <f t="shared" si="186"/>
        <v/>
      </c>
      <c r="M1995">
        <v>4</v>
      </c>
      <c r="N1995" t="str">
        <f t="shared" si="187"/>
        <v/>
      </c>
      <c r="O1995">
        <v>85</v>
      </c>
      <c r="P1995" s="11">
        <v>0</v>
      </c>
      <c r="Q1995" s="11">
        <v>4.9180327868852403E-2</v>
      </c>
      <c r="R1995" s="12">
        <v>38.15</v>
      </c>
      <c r="S1995" t="s">
        <v>22</v>
      </c>
      <c r="T1995">
        <v>0</v>
      </c>
      <c r="U1995">
        <f t="shared" si="188"/>
        <v>2</v>
      </c>
      <c r="V1995">
        <f t="shared" si="189"/>
        <v>1</v>
      </c>
      <c r="W1995">
        <f t="shared" si="190"/>
        <v>3</v>
      </c>
      <c r="X1995" t="str">
        <f t="shared" si="191"/>
        <v>213</v>
      </c>
      <c r="Y1995" t="str">
        <f>IF(Table1[[#This Row],[RFM_Score]]="555","Champion", IF(AND(J1995&gt;=4,V1995&gt;=4),"Loyal", IF(U1995&lt;=2,"At Risk", IF(W1995&gt;=4,"Potential Loyalist","Others"))))</f>
        <v>At Risk</v>
      </c>
    </row>
    <row r="1996" spans="1:25">
      <c r="A1996" t="s">
        <v>10886</v>
      </c>
      <c r="B1996">
        <v>27</v>
      </c>
      <c r="C1996" t="s">
        <v>19</v>
      </c>
      <c r="D1996" t="s">
        <v>25</v>
      </c>
      <c r="E1996" s="6" t="s">
        <v>14066</v>
      </c>
      <c r="F1996" t="s">
        <v>21</v>
      </c>
      <c r="G1996">
        <v>1</v>
      </c>
      <c r="H1996">
        <v>1</v>
      </c>
      <c r="I1996">
        <v>39</v>
      </c>
      <c r="J1996">
        <v>2</v>
      </c>
      <c r="K1996">
        <v>152.34</v>
      </c>
      <c r="L1996" t="str">
        <f t="shared" si="186"/>
        <v/>
      </c>
      <c r="M1996">
        <v>4</v>
      </c>
      <c r="N1996" t="str">
        <f t="shared" si="187"/>
        <v/>
      </c>
      <c r="O1996">
        <v>54</v>
      </c>
      <c r="P1996" s="11">
        <v>1</v>
      </c>
      <c r="Q1996" s="11">
        <v>5.1282051282051197E-2</v>
      </c>
      <c r="R1996" s="12">
        <v>38.085000000000001</v>
      </c>
      <c r="S1996" t="s">
        <v>22</v>
      </c>
      <c r="T1996">
        <v>0</v>
      </c>
      <c r="U1996">
        <f t="shared" si="188"/>
        <v>3</v>
      </c>
      <c r="V1996">
        <f t="shared" si="189"/>
        <v>1</v>
      </c>
      <c r="W1996">
        <f t="shared" si="190"/>
        <v>3</v>
      </c>
      <c r="X1996" t="str">
        <f t="shared" si="191"/>
        <v>313</v>
      </c>
      <c r="Y1996" t="str">
        <f>IF(Table1[[#This Row],[RFM_Score]]="555","Champion", IF(AND(J1996&gt;=4,V1996&gt;=4),"Loyal", IF(U1996&lt;=2,"At Risk", IF(W1996&gt;=4,"Potential Loyalist","Others"))))</f>
        <v>Others</v>
      </c>
    </row>
    <row r="1997" spans="1:25">
      <c r="A1997" t="s">
        <v>3505</v>
      </c>
      <c r="B1997">
        <v>29</v>
      </c>
      <c r="C1997" t="s">
        <v>19</v>
      </c>
      <c r="D1997" t="s">
        <v>20</v>
      </c>
      <c r="E1997" s="6" t="s">
        <v>14067</v>
      </c>
      <c r="F1997" t="s">
        <v>30</v>
      </c>
      <c r="G1997">
        <v>6</v>
      </c>
      <c r="H1997">
        <v>5</v>
      </c>
      <c r="I1997">
        <v>52</v>
      </c>
      <c r="J1997">
        <v>3</v>
      </c>
      <c r="K1997">
        <v>152.24</v>
      </c>
      <c r="L1997" t="str">
        <f t="shared" si="186"/>
        <v/>
      </c>
      <c r="M1997">
        <v>4</v>
      </c>
      <c r="N1997" t="str">
        <f t="shared" si="187"/>
        <v/>
      </c>
      <c r="O1997">
        <v>23</v>
      </c>
      <c r="P1997" s="11">
        <v>0.83333333333333304</v>
      </c>
      <c r="Q1997" s="11">
        <v>5.7692307692307598E-2</v>
      </c>
      <c r="R1997" s="12">
        <v>38.06</v>
      </c>
      <c r="S1997" t="s">
        <v>22</v>
      </c>
      <c r="T1997">
        <v>1</v>
      </c>
      <c r="U1997">
        <f t="shared" si="188"/>
        <v>4</v>
      </c>
      <c r="V1997">
        <f t="shared" si="189"/>
        <v>1</v>
      </c>
      <c r="W1997">
        <f t="shared" si="190"/>
        <v>3</v>
      </c>
      <c r="X1997" t="str">
        <f t="shared" si="191"/>
        <v>413</v>
      </c>
      <c r="Y1997" t="str">
        <f>IF(Table1[[#This Row],[RFM_Score]]="555","Champion", IF(AND(J1997&gt;=4,V1997&gt;=4),"Loyal", IF(U1997&lt;=2,"At Risk", IF(W1997&gt;=4,"Potential Loyalist","Others"))))</f>
        <v>Others</v>
      </c>
    </row>
    <row r="1998" spans="1:25">
      <c r="A1998" t="s">
        <v>5879</v>
      </c>
      <c r="B1998">
        <v>18</v>
      </c>
      <c r="C1998" t="s">
        <v>19</v>
      </c>
      <c r="D1998" t="s">
        <v>25</v>
      </c>
      <c r="E1998" s="6" t="s">
        <v>14068</v>
      </c>
      <c r="F1998" t="s">
        <v>37</v>
      </c>
      <c r="G1998">
        <v>3</v>
      </c>
      <c r="H1998">
        <v>1</v>
      </c>
      <c r="I1998">
        <v>38</v>
      </c>
      <c r="J1998">
        <v>3</v>
      </c>
      <c r="K1998">
        <v>152.22</v>
      </c>
      <c r="L1998" t="str">
        <f t="shared" si="186"/>
        <v/>
      </c>
      <c r="M1998">
        <v>4</v>
      </c>
      <c r="N1998" t="str">
        <f t="shared" si="187"/>
        <v/>
      </c>
      <c r="O1998">
        <v>3</v>
      </c>
      <c r="P1998" s="11">
        <v>0.33333333333333298</v>
      </c>
      <c r="Q1998" s="11">
        <v>7.8947368421052599E-2</v>
      </c>
      <c r="R1998" s="12">
        <v>38.055</v>
      </c>
      <c r="S1998" t="s">
        <v>22</v>
      </c>
      <c r="T1998">
        <v>0</v>
      </c>
      <c r="U1998">
        <f t="shared" si="188"/>
        <v>5</v>
      </c>
      <c r="V1998">
        <f t="shared" si="189"/>
        <v>1</v>
      </c>
      <c r="W1998">
        <f t="shared" si="190"/>
        <v>3</v>
      </c>
      <c r="X1998" t="str">
        <f t="shared" si="191"/>
        <v>513</v>
      </c>
      <c r="Y1998" t="str">
        <f>IF(Table1[[#This Row],[RFM_Score]]="555","Champion", IF(AND(J1998&gt;=4,V1998&gt;=4),"Loyal", IF(U1998&lt;=2,"At Risk", IF(W1998&gt;=4,"Potential Loyalist","Others"))))</f>
        <v>Others</v>
      </c>
    </row>
    <row r="1999" spans="1:25">
      <c r="A1999" t="s">
        <v>11999</v>
      </c>
      <c r="B1999">
        <v>20</v>
      </c>
      <c r="C1999" t="s">
        <v>19</v>
      </c>
      <c r="D1999" t="s">
        <v>25</v>
      </c>
      <c r="E1999" s="6" t="s">
        <v>14069</v>
      </c>
      <c r="F1999" t="s">
        <v>26</v>
      </c>
      <c r="G1999">
        <v>6</v>
      </c>
      <c r="H1999">
        <v>0</v>
      </c>
      <c r="I1999">
        <v>41</v>
      </c>
      <c r="J1999">
        <v>2</v>
      </c>
      <c r="K1999">
        <v>152.06</v>
      </c>
      <c r="L1999" t="str">
        <f t="shared" si="186"/>
        <v/>
      </c>
      <c r="M1999">
        <v>4</v>
      </c>
      <c r="N1999" t="str">
        <f t="shared" si="187"/>
        <v/>
      </c>
      <c r="O1999">
        <v>9</v>
      </c>
      <c r="P1999" s="11">
        <v>0</v>
      </c>
      <c r="Q1999" s="11">
        <v>4.8780487804878002E-2</v>
      </c>
      <c r="R1999" s="12">
        <v>38.015000000000001</v>
      </c>
      <c r="S1999" t="s">
        <v>22</v>
      </c>
      <c r="T1999">
        <v>1</v>
      </c>
      <c r="U1999">
        <f t="shared" si="188"/>
        <v>5</v>
      </c>
      <c r="V1999">
        <f t="shared" si="189"/>
        <v>1</v>
      </c>
      <c r="W1999">
        <f t="shared" si="190"/>
        <v>3</v>
      </c>
      <c r="X1999" t="str">
        <f t="shared" si="191"/>
        <v>513</v>
      </c>
      <c r="Y1999" t="str">
        <f>IF(Table1[[#This Row],[RFM_Score]]="555","Champion", IF(AND(J1999&gt;=4,V1999&gt;=4),"Loyal", IF(U1999&lt;=2,"At Risk", IF(W1999&gt;=4,"Potential Loyalist","Others"))))</f>
        <v>Others</v>
      </c>
    </row>
    <row r="2000" spans="1:25">
      <c r="A2000" t="s">
        <v>10666</v>
      </c>
      <c r="B2000">
        <v>56</v>
      </c>
      <c r="C2000" t="s">
        <v>19</v>
      </c>
      <c r="D2000" t="s">
        <v>49</v>
      </c>
      <c r="E2000" s="6" t="s">
        <v>14070</v>
      </c>
      <c r="F2000" t="s">
        <v>37</v>
      </c>
      <c r="G2000">
        <v>2</v>
      </c>
      <c r="H2000">
        <v>1</v>
      </c>
      <c r="I2000">
        <v>44</v>
      </c>
      <c r="J2000">
        <v>1</v>
      </c>
      <c r="K2000">
        <v>151.96</v>
      </c>
      <c r="L2000" t="str">
        <f t="shared" si="186"/>
        <v/>
      </c>
      <c r="M2000">
        <v>4</v>
      </c>
      <c r="N2000" t="str">
        <f t="shared" si="187"/>
        <v/>
      </c>
      <c r="O2000">
        <v>2</v>
      </c>
      <c r="P2000" s="11">
        <v>0.5</v>
      </c>
      <c r="Q2000" s="11">
        <v>2.27272727272727E-2</v>
      </c>
      <c r="R2000" s="12">
        <v>37.99</v>
      </c>
      <c r="S2000" t="s">
        <v>22</v>
      </c>
      <c r="T2000">
        <v>0</v>
      </c>
      <c r="U2000">
        <f t="shared" si="188"/>
        <v>5</v>
      </c>
      <c r="V2000">
        <f t="shared" si="189"/>
        <v>1</v>
      </c>
      <c r="W2000">
        <f t="shared" si="190"/>
        <v>3</v>
      </c>
      <c r="X2000" t="str">
        <f t="shared" si="191"/>
        <v>513</v>
      </c>
      <c r="Y2000" t="str">
        <f>IF(Table1[[#This Row],[RFM_Score]]="555","Champion", IF(AND(J2000&gt;=4,V2000&gt;=4),"Loyal", IF(U2000&lt;=2,"At Risk", IF(W2000&gt;=4,"Potential Loyalist","Others"))))</f>
        <v>Others</v>
      </c>
    </row>
    <row r="2001" spans="1:25">
      <c r="A2001" t="s">
        <v>1143</v>
      </c>
      <c r="B2001">
        <v>42</v>
      </c>
      <c r="C2001" t="s">
        <v>24</v>
      </c>
      <c r="D2001" t="s">
        <v>29</v>
      </c>
      <c r="E2001" s="6" t="s">
        <v>14071</v>
      </c>
      <c r="F2001" t="s">
        <v>60</v>
      </c>
      <c r="G2001">
        <v>2</v>
      </c>
      <c r="H2001">
        <v>0</v>
      </c>
      <c r="I2001">
        <v>46</v>
      </c>
      <c r="J2001">
        <v>4</v>
      </c>
      <c r="K2001">
        <v>151.46</v>
      </c>
      <c r="L2001" t="str">
        <f t="shared" si="186"/>
        <v/>
      </c>
      <c r="M2001">
        <v>4</v>
      </c>
      <c r="N2001" t="str">
        <f t="shared" si="187"/>
        <v/>
      </c>
      <c r="O2001">
        <v>1</v>
      </c>
      <c r="P2001" s="11">
        <v>0</v>
      </c>
      <c r="Q2001" s="11">
        <v>8.6956521739130405E-2</v>
      </c>
      <c r="R2001" s="12">
        <v>37.865000000000002</v>
      </c>
      <c r="S2001" t="s">
        <v>22</v>
      </c>
      <c r="T2001">
        <v>0</v>
      </c>
      <c r="U2001">
        <f t="shared" si="188"/>
        <v>5</v>
      </c>
      <c r="V2001">
        <f t="shared" si="189"/>
        <v>1</v>
      </c>
      <c r="W2001">
        <f t="shared" si="190"/>
        <v>3</v>
      </c>
      <c r="X2001" t="str">
        <f t="shared" si="191"/>
        <v>513</v>
      </c>
      <c r="Y2001" t="str">
        <f>IF(Table1[[#This Row],[RFM_Score]]="555","Champion", IF(AND(J2001&gt;=4,V2001&gt;=4),"Loyal", IF(U2001&lt;=2,"At Risk", IF(W2001&gt;=4,"Potential Loyalist","Others"))))</f>
        <v>Others</v>
      </c>
    </row>
    <row r="2002" spans="1:25">
      <c r="A2002" t="s">
        <v>446</v>
      </c>
      <c r="B2002">
        <v>41</v>
      </c>
      <c r="C2002" t="s">
        <v>24</v>
      </c>
      <c r="D2002" t="s">
        <v>25</v>
      </c>
      <c r="E2002" s="6" t="s">
        <v>14072</v>
      </c>
      <c r="F2002" t="s">
        <v>30</v>
      </c>
      <c r="G2002">
        <v>2</v>
      </c>
      <c r="H2002">
        <v>0</v>
      </c>
      <c r="I2002">
        <v>59</v>
      </c>
      <c r="J2002">
        <v>2</v>
      </c>
      <c r="K2002">
        <v>150.91</v>
      </c>
      <c r="L2002" t="str">
        <f t="shared" si="186"/>
        <v/>
      </c>
      <c r="M2002">
        <v>4</v>
      </c>
      <c r="N2002" t="str">
        <f t="shared" si="187"/>
        <v/>
      </c>
      <c r="O2002">
        <v>60</v>
      </c>
      <c r="P2002" s="11">
        <v>0</v>
      </c>
      <c r="Q2002" s="11">
        <v>3.38983050847457E-2</v>
      </c>
      <c r="R2002" s="12">
        <v>37.727499999999999</v>
      </c>
      <c r="S2002" t="s">
        <v>22</v>
      </c>
      <c r="T2002">
        <v>0</v>
      </c>
      <c r="U2002">
        <f t="shared" si="188"/>
        <v>3</v>
      </c>
      <c r="V2002">
        <f t="shared" si="189"/>
        <v>1</v>
      </c>
      <c r="W2002">
        <f t="shared" si="190"/>
        <v>3</v>
      </c>
      <c r="X2002" t="str">
        <f t="shared" si="191"/>
        <v>313</v>
      </c>
      <c r="Y2002" t="str">
        <f>IF(Table1[[#This Row],[RFM_Score]]="555","Champion", IF(AND(J2002&gt;=4,V2002&gt;=4),"Loyal", IF(U2002&lt;=2,"At Risk", IF(W2002&gt;=4,"Potential Loyalist","Others"))))</f>
        <v>Others</v>
      </c>
    </row>
    <row r="2003" spans="1:25">
      <c r="A2003" t="s">
        <v>3754</v>
      </c>
      <c r="B2003">
        <v>62</v>
      </c>
      <c r="C2003" t="s">
        <v>24</v>
      </c>
      <c r="D2003" t="s">
        <v>25</v>
      </c>
      <c r="E2003" s="6" t="s">
        <v>14073</v>
      </c>
      <c r="F2003" t="s">
        <v>26</v>
      </c>
      <c r="G2003">
        <v>4</v>
      </c>
      <c r="H2003">
        <v>0</v>
      </c>
      <c r="I2003">
        <v>47</v>
      </c>
      <c r="J2003">
        <v>1</v>
      </c>
      <c r="K2003">
        <v>150.38999999999999</v>
      </c>
      <c r="L2003" t="str">
        <f t="shared" si="186"/>
        <v/>
      </c>
      <c r="M2003">
        <v>4</v>
      </c>
      <c r="N2003" t="str">
        <f t="shared" si="187"/>
        <v/>
      </c>
      <c r="O2003">
        <v>46</v>
      </c>
      <c r="P2003" s="11">
        <v>0</v>
      </c>
      <c r="Q2003" s="11">
        <v>2.1276595744680799E-2</v>
      </c>
      <c r="R2003" s="12">
        <v>37.597499999999997</v>
      </c>
      <c r="S2003" t="s">
        <v>22</v>
      </c>
      <c r="T2003">
        <v>0</v>
      </c>
      <c r="U2003">
        <f t="shared" si="188"/>
        <v>3</v>
      </c>
      <c r="V2003">
        <f t="shared" si="189"/>
        <v>1</v>
      </c>
      <c r="W2003">
        <f t="shared" si="190"/>
        <v>3</v>
      </c>
      <c r="X2003" t="str">
        <f t="shared" si="191"/>
        <v>313</v>
      </c>
      <c r="Y2003" t="str">
        <f>IF(Table1[[#This Row],[RFM_Score]]="555","Champion", IF(AND(J2003&gt;=4,V2003&gt;=4),"Loyal", IF(U2003&lt;=2,"At Risk", IF(W2003&gt;=4,"Potential Loyalist","Others"))))</f>
        <v>Others</v>
      </c>
    </row>
    <row r="2004" spans="1:25">
      <c r="A2004" t="s">
        <v>11682</v>
      </c>
      <c r="B2004">
        <v>43</v>
      </c>
      <c r="C2004" t="s">
        <v>19</v>
      </c>
      <c r="D2004" t="s">
        <v>35</v>
      </c>
      <c r="E2004" s="6" t="s">
        <v>14074</v>
      </c>
      <c r="F2004" t="s">
        <v>26</v>
      </c>
      <c r="G2004">
        <v>3</v>
      </c>
      <c r="H2004">
        <v>1</v>
      </c>
      <c r="I2004">
        <v>54</v>
      </c>
      <c r="J2004">
        <v>3</v>
      </c>
      <c r="K2004">
        <v>150.03</v>
      </c>
      <c r="L2004" t="str">
        <f t="shared" si="186"/>
        <v/>
      </c>
      <c r="M2004">
        <v>4</v>
      </c>
      <c r="N2004" t="str">
        <f t="shared" si="187"/>
        <v/>
      </c>
      <c r="O2004">
        <v>26</v>
      </c>
      <c r="P2004" s="11">
        <v>0.33333333333333298</v>
      </c>
      <c r="Q2004" s="11">
        <v>5.5555555555555497E-2</v>
      </c>
      <c r="R2004" s="12">
        <v>37.5075</v>
      </c>
      <c r="S2004" t="s">
        <v>22</v>
      </c>
      <c r="T2004">
        <v>0</v>
      </c>
      <c r="U2004">
        <f t="shared" si="188"/>
        <v>4</v>
      </c>
      <c r="V2004">
        <f t="shared" si="189"/>
        <v>1</v>
      </c>
      <c r="W2004">
        <f t="shared" si="190"/>
        <v>3</v>
      </c>
      <c r="X2004" t="str">
        <f t="shared" si="191"/>
        <v>413</v>
      </c>
      <c r="Y2004" t="str">
        <f>IF(Table1[[#This Row],[RFM_Score]]="555","Champion", IF(AND(J2004&gt;=4,V2004&gt;=4),"Loyal", IF(U2004&lt;=2,"At Risk", IF(W2004&gt;=4,"Potential Loyalist","Others"))))</f>
        <v>Others</v>
      </c>
    </row>
    <row r="2005" spans="1:25">
      <c r="A2005" t="s">
        <v>1126</v>
      </c>
      <c r="B2005">
        <v>32</v>
      </c>
      <c r="C2005" t="s">
        <v>19</v>
      </c>
      <c r="D2005" t="s">
        <v>41</v>
      </c>
      <c r="E2005" s="6" t="s">
        <v>14075</v>
      </c>
      <c r="F2005" t="s">
        <v>62</v>
      </c>
      <c r="G2005">
        <v>2</v>
      </c>
      <c r="H2005">
        <v>0</v>
      </c>
      <c r="I2005">
        <v>59</v>
      </c>
      <c r="J2005">
        <v>3</v>
      </c>
      <c r="K2005">
        <v>149.52000000000001</v>
      </c>
      <c r="L2005" t="str">
        <f t="shared" si="186"/>
        <v/>
      </c>
      <c r="M2005">
        <v>4</v>
      </c>
      <c r="N2005" t="str">
        <f t="shared" si="187"/>
        <v/>
      </c>
      <c r="O2005">
        <v>11</v>
      </c>
      <c r="P2005" s="11">
        <v>0</v>
      </c>
      <c r="Q2005" s="11">
        <v>5.0847457627118599E-2</v>
      </c>
      <c r="R2005" s="12">
        <v>37.380000000000003</v>
      </c>
      <c r="S2005" t="s">
        <v>22</v>
      </c>
      <c r="T2005">
        <v>1</v>
      </c>
      <c r="U2005">
        <f t="shared" si="188"/>
        <v>5</v>
      </c>
      <c r="V2005">
        <f t="shared" si="189"/>
        <v>1</v>
      </c>
      <c r="W2005">
        <f t="shared" si="190"/>
        <v>2</v>
      </c>
      <c r="X2005" t="str">
        <f t="shared" si="191"/>
        <v>512</v>
      </c>
      <c r="Y2005" t="str">
        <f>IF(Table1[[#This Row],[RFM_Score]]="555","Champion", IF(AND(J2005&gt;=4,V2005&gt;=4),"Loyal", IF(U2005&lt;=2,"At Risk", IF(W2005&gt;=4,"Potential Loyalist","Others"))))</f>
        <v>Others</v>
      </c>
    </row>
    <row r="2006" spans="1:25">
      <c r="A2006" t="s">
        <v>1794</v>
      </c>
      <c r="B2006">
        <v>46</v>
      </c>
      <c r="C2006" t="s">
        <v>19</v>
      </c>
      <c r="D2006" t="s">
        <v>25</v>
      </c>
      <c r="E2006" s="6" t="s">
        <v>14076</v>
      </c>
      <c r="F2006" t="s">
        <v>21</v>
      </c>
      <c r="G2006">
        <v>4</v>
      </c>
      <c r="H2006">
        <v>2</v>
      </c>
      <c r="I2006">
        <v>51</v>
      </c>
      <c r="J2006">
        <v>1</v>
      </c>
      <c r="K2006">
        <v>148.66</v>
      </c>
      <c r="L2006" t="str">
        <f t="shared" si="186"/>
        <v/>
      </c>
      <c r="M2006">
        <v>4</v>
      </c>
      <c r="N2006" t="str">
        <f t="shared" si="187"/>
        <v/>
      </c>
      <c r="O2006">
        <v>52</v>
      </c>
      <c r="P2006" s="11">
        <v>0.5</v>
      </c>
      <c r="Q2006" s="11">
        <v>1.9607843137254902E-2</v>
      </c>
      <c r="R2006" s="12">
        <v>37.164999999999999</v>
      </c>
      <c r="S2006" t="s">
        <v>22</v>
      </c>
      <c r="T2006">
        <v>0</v>
      </c>
      <c r="U2006">
        <f t="shared" si="188"/>
        <v>3</v>
      </c>
      <c r="V2006">
        <f t="shared" si="189"/>
        <v>1</v>
      </c>
      <c r="W2006">
        <f t="shared" si="190"/>
        <v>2</v>
      </c>
      <c r="X2006" t="str">
        <f t="shared" si="191"/>
        <v>312</v>
      </c>
      <c r="Y2006" t="str">
        <f>IF(Table1[[#This Row],[RFM_Score]]="555","Champion", IF(AND(J2006&gt;=4,V2006&gt;=4),"Loyal", IF(U2006&lt;=2,"At Risk", IF(W2006&gt;=4,"Potential Loyalist","Others"))))</f>
        <v>Others</v>
      </c>
    </row>
    <row r="2007" spans="1:25">
      <c r="A2007" t="s">
        <v>3000</v>
      </c>
      <c r="B2007">
        <v>22</v>
      </c>
      <c r="C2007" t="s">
        <v>19</v>
      </c>
      <c r="D2007" t="s">
        <v>46</v>
      </c>
      <c r="E2007" s="6" t="s">
        <v>14077</v>
      </c>
      <c r="F2007" t="s">
        <v>62</v>
      </c>
      <c r="G2007">
        <v>4</v>
      </c>
      <c r="H2007">
        <v>0</v>
      </c>
      <c r="I2007">
        <v>45</v>
      </c>
      <c r="J2007">
        <v>3</v>
      </c>
      <c r="K2007">
        <v>148.66</v>
      </c>
      <c r="L2007" t="str">
        <f t="shared" si="186"/>
        <v/>
      </c>
      <c r="M2007">
        <v>4</v>
      </c>
      <c r="N2007" t="str">
        <f t="shared" si="187"/>
        <v/>
      </c>
      <c r="O2007">
        <v>39</v>
      </c>
      <c r="P2007" s="11">
        <v>0</v>
      </c>
      <c r="Q2007" s="11">
        <v>6.6666666666666596E-2</v>
      </c>
      <c r="R2007" s="12">
        <v>37.164999999999999</v>
      </c>
      <c r="S2007" t="s">
        <v>22</v>
      </c>
      <c r="T2007">
        <v>1</v>
      </c>
      <c r="U2007">
        <f t="shared" si="188"/>
        <v>4</v>
      </c>
      <c r="V2007">
        <f t="shared" si="189"/>
        <v>1</v>
      </c>
      <c r="W2007">
        <f t="shared" si="190"/>
        <v>2</v>
      </c>
      <c r="X2007" t="str">
        <f t="shared" si="191"/>
        <v>412</v>
      </c>
      <c r="Y2007" t="str">
        <f>IF(Table1[[#This Row],[RFM_Score]]="555","Champion", IF(AND(J2007&gt;=4,V2007&gt;=4),"Loyal", IF(U2007&lt;=2,"At Risk", IF(W2007&gt;=4,"Potential Loyalist","Others"))))</f>
        <v>Others</v>
      </c>
    </row>
    <row r="2008" spans="1:25">
      <c r="A2008" t="s">
        <v>10378</v>
      </c>
      <c r="B2008">
        <v>18</v>
      </c>
      <c r="C2008" t="s">
        <v>19</v>
      </c>
      <c r="D2008" t="s">
        <v>25</v>
      </c>
      <c r="E2008" s="6" t="s">
        <v>14078</v>
      </c>
      <c r="F2008" t="s">
        <v>26</v>
      </c>
      <c r="G2008">
        <v>1</v>
      </c>
      <c r="H2008">
        <v>0</v>
      </c>
      <c r="I2008">
        <v>56</v>
      </c>
      <c r="J2008">
        <v>5</v>
      </c>
      <c r="K2008">
        <v>148.66</v>
      </c>
      <c r="L2008" t="str">
        <f t="shared" si="186"/>
        <v/>
      </c>
      <c r="M2008">
        <v>4</v>
      </c>
      <c r="N2008" t="str">
        <f t="shared" si="187"/>
        <v/>
      </c>
      <c r="O2008">
        <v>4</v>
      </c>
      <c r="P2008" s="11">
        <v>0</v>
      </c>
      <c r="Q2008" s="11">
        <v>8.9285714285714204E-2</v>
      </c>
      <c r="R2008" s="12">
        <v>37.164999999999999</v>
      </c>
      <c r="S2008" t="s">
        <v>22</v>
      </c>
      <c r="T2008">
        <v>1</v>
      </c>
      <c r="U2008">
        <f t="shared" si="188"/>
        <v>5</v>
      </c>
      <c r="V2008">
        <f t="shared" si="189"/>
        <v>1</v>
      </c>
      <c r="W2008">
        <f t="shared" si="190"/>
        <v>2</v>
      </c>
      <c r="X2008" t="str">
        <f t="shared" si="191"/>
        <v>512</v>
      </c>
      <c r="Y2008" t="str">
        <f>IF(Table1[[#This Row],[RFM_Score]]="555","Champion", IF(AND(J2008&gt;=4,V2008&gt;=4),"Loyal", IF(U2008&lt;=2,"At Risk", IF(W2008&gt;=4,"Potential Loyalist","Others"))))</f>
        <v>Others</v>
      </c>
    </row>
    <row r="2009" spans="1:25">
      <c r="A2009" t="s">
        <v>1098</v>
      </c>
      <c r="B2009">
        <v>18</v>
      </c>
      <c r="C2009" t="s">
        <v>24</v>
      </c>
      <c r="D2009" t="s">
        <v>25</v>
      </c>
      <c r="E2009" s="6" t="s">
        <v>14079</v>
      </c>
      <c r="F2009" t="s">
        <v>30</v>
      </c>
      <c r="G2009">
        <v>4</v>
      </c>
      <c r="H2009">
        <v>2</v>
      </c>
      <c r="I2009">
        <v>48</v>
      </c>
      <c r="J2009">
        <v>2</v>
      </c>
      <c r="K2009">
        <v>148.27000000000001</v>
      </c>
      <c r="L2009" t="str">
        <f t="shared" si="186"/>
        <v/>
      </c>
      <c r="M2009">
        <v>4</v>
      </c>
      <c r="N2009" t="str">
        <f t="shared" si="187"/>
        <v/>
      </c>
      <c r="O2009">
        <v>2</v>
      </c>
      <c r="P2009" s="11">
        <v>0.5</v>
      </c>
      <c r="Q2009" s="11">
        <v>4.1666666666666602E-2</v>
      </c>
      <c r="R2009" s="12">
        <v>37.067500000000003</v>
      </c>
      <c r="S2009" t="s">
        <v>22</v>
      </c>
      <c r="T2009">
        <v>0</v>
      </c>
      <c r="U2009">
        <f t="shared" si="188"/>
        <v>5</v>
      </c>
      <c r="V2009">
        <f t="shared" si="189"/>
        <v>1</v>
      </c>
      <c r="W2009">
        <f t="shared" si="190"/>
        <v>2</v>
      </c>
      <c r="X2009" t="str">
        <f t="shared" si="191"/>
        <v>512</v>
      </c>
      <c r="Y2009" t="str">
        <f>IF(Table1[[#This Row],[RFM_Score]]="555","Champion", IF(AND(J2009&gt;=4,V2009&gt;=4),"Loyal", IF(U2009&lt;=2,"At Risk", IF(W2009&gt;=4,"Potential Loyalist","Others"))))</f>
        <v>Others</v>
      </c>
    </row>
    <row r="2010" spans="1:25">
      <c r="A2010" t="s">
        <v>2321</v>
      </c>
      <c r="B2010">
        <v>29</v>
      </c>
      <c r="C2010" t="s">
        <v>24</v>
      </c>
      <c r="D2010" t="s">
        <v>41</v>
      </c>
      <c r="E2010" s="6" t="s">
        <v>14080</v>
      </c>
      <c r="F2010" t="s">
        <v>60</v>
      </c>
      <c r="G2010">
        <v>4</v>
      </c>
      <c r="H2010">
        <v>2</v>
      </c>
      <c r="I2010">
        <v>48</v>
      </c>
      <c r="J2010">
        <v>9</v>
      </c>
      <c r="K2010">
        <v>148.05000000000001</v>
      </c>
      <c r="L2010" t="str">
        <f t="shared" si="186"/>
        <v/>
      </c>
      <c r="M2010">
        <v>4</v>
      </c>
      <c r="N2010" t="str">
        <f t="shared" si="187"/>
        <v/>
      </c>
      <c r="O2010">
        <v>19</v>
      </c>
      <c r="P2010" s="11">
        <v>0.5</v>
      </c>
      <c r="Q2010" s="11">
        <v>0.1875</v>
      </c>
      <c r="R2010" s="12">
        <v>37.012500000000003</v>
      </c>
      <c r="S2010" t="s">
        <v>22</v>
      </c>
      <c r="T2010">
        <v>0</v>
      </c>
      <c r="U2010">
        <f t="shared" si="188"/>
        <v>5</v>
      </c>
      <c r="V2010">
        <f t="shared" si="189"/>
        <v>1</v>
      </c>
      <c r="W2010">
        <f t="shared" si="190"/>
        <v>2</v>
      </c>
      <c r="X2010" t="str">
        <f t="shared" si="191"/>
        <v>512</v>
      </c>
      <c r="Y2010" t="str">
        <f>IF(Table1[[#This Row],[RFM_Score]]="555","Champion", IF(AND(J2010&gt;=4,V2010&gt;=4),"Loyal", IF(U2010&lt;=2,"At Risk", IF(W2010&gt;=4,"Potential Loyalist","Others"))))</f>
        <v>Others</v>
      </c>
    </row>
    <row r="2011" spans="1:25">
      <c r="A2011" t="s">
        <v>9495</v>
      </c>
      <c r="B2011">
        <v>47</v>
      </c>
      <c r="C2011" t="s">
        <v>24</v>
      </c>
      <c r="D2011" t="s">
        <v>25</v>
      </c>
      <c r="E2011" s="6" t="s">
        <v>14081</v>
      </c>
      <c r="F2011" t="s">
        <v>60</v>
      </c>
      <c r="G2011">
        <v>3</v>
      </c>
      <c r="H2011">
        <v>2</v>
      </c>
      <c r="I2011">
        <v>42</v>
      </c>
      <c r="J2011">
        <v>5</v>
      </c>
      <c r="K2011">
        <v>147.71</v>
      </c>
      <c r="L2011" t="str">
        <f t="shared" si="186"/>
        <v/>
      </c>
      <c r="M2011">
        <v>4</v>
      </c>
      <c r="N2011" t="str">
        <f t="shared" si="187"/>
        <v/>
      </c>
      <c r="O2011">
        <v>61</v>
      </c>
      <c r="P2011" s="11">
        <v>0.66666666666666596</v>
      </c>
      <c r="Q2011" s="11">
        <v>0.119047619047619</v>
      </c>
      <c r="R2011" s="12">
        <v>36.927500000000002</v>
      </c>
      <c r="S2011" t="s">
        <v>22</v>
      </c>
      <c r="T2011">
        <v>0</v>
      </c>
      <c r="U2011">
        <f t="shared" si="188"/>
        <v>3</v>
      </c>
      <c r="V2011">
        <f t="shared" si="189"/>
        <v>1</v>
      </c>
      <c r="W2011">
        <f t="shared" si="190"/>
        <v>2</v>
      </c>
      <c r="X2011" t="str">
        <f t="shared" si="191"/>
        <v>312</v>
      </c>
      <c r="Y2011" t="str">
        <f>IF(Table1[[#This Row],[RFM_Score]]="555","Champion", IF(AND(J2011&gt;=4,V2011&gt;=4),"Loyal", IF(U2011&lt;=2,"At Risk", IF(W2011&gt;=4,"Potential Loyalist","Others"))))</f>
        <v>Others</v>
      </c>
    </row>
    <row r="2012" spans="1:25">
      <c r="A2012" t="s">
        <v>541</v>
      </c>
      <c r="B2012">
        <v>27</v>
      </c>
      <c r="C2012" t="s">
        <v>19</v>
      </c>
      <c r="D2012" t="s">
        <v>35</v>
      </c>
      <c r="E2012" s="6" t="s">
        <v>14082</v>
      </c>
      <c r="F2012" t="s">
        <v>21</v>
      </c>
      <c r="G2012">
        <v>0</v>
      </c>
      <c r="H2012">
        <v>0</v>
      </c>
      <c r="I2012">
        <v>54</v>
      </c>
      <c r="J2012">
        <v>1</v>
      </c>
      <c r="K2012">
        <v>147.61000000000001</v>
      </c>
      <c r="L2012" t="str">
        <f t="shared" si="186"/>
        <v/>
      </c>
      <c r="M2012">
        <v>4</v>
      </c>
      <c r="N2012" t="str">
        <f t="shared" si="187"/>
        <v/>
      </c>
      <c r="O2012">
        <v>32</v>
      </c>
      <c r="P2012" s="11">
        <v>0</v>
      </c>
      <c r="Q2012" s="11">
        <v>1.85185185185185E-2</v>
      </c>
      <c r="R2012" s="12">
        <v>36.902500000000003</v>
      </c>
      <c r="S2012" t="s">
        <v>22</v>
      </c>
      <c r="T2012">
        <v>0</v>
      </c>
      <c r="U2012">
        <f t="shared" si="188"/>
        <v>4</v>
      </c>
      <c r="V2012">
        <f t="shared" si="189"/>
        <v>1</v>
      </c>
      <c r="W2012">
        <f t="shared" si="190"/>
        <v>2</v>
      </c>
      <c r="X2012" t="str">
        <f t="shared" si="191"/>
        <v>412</v>
      </c>
      <c r="Y2012" t="str">
        <f>IF(Table1[[#This Row],[RFM_Score]]="555","Champion", IF(AND(J2012&gt;=4,V2012&gt;=4),"Loyal", IF(U2012&lt;=2,"At Risk", IF(W2012&gt;=4,"Potential Loyalist","Others"))))</f>
        <v>Others</v>
      </c>
    </row>
    <row r="2013" spans="1:25">
      <c r="A2013" t="s">
        <v>5255</v>
      </c>
      <c r="B2013">
        <v>28</v>
      </c>
      <c r="C2013" t="s">
        <v>24</v>
      </c>
      <c r="D2013" t="s">
        <v>25</v>
      </c>
      <c r="E2013" s="6" t="s">
        <v>14083</v>
      </c>
      <c r="F2013" t="s">
        <v>62</v>
      </c>
      <c r="G2013">
        <v>3</v>
      </c>
      <c r="H2013">
        <v>1</v>
      </c>
      <c r="I2013">
        <v>60</v>
      </c>
      <c r="J2013">
        <v>3</v>
      </c>
      <c r="K2013">
        <v>147.33000000000001</v>
      </c>
      <c r="L2013" t="str">
        <f t="shared" si="186"/>
        <v/>
      </c>
      <c r="M2013">
        <v>4</v>
      </c>
      <c r="N2013" t="str">
        <f t="shared" si="187"/>
        <v/>
      </c>
      <c r="O2013">
        <v>24</v>
      </c>
      <c r="P2013" s="11">
        <v>0.33333333333333298</v>
      </c>
      <c r="Q2013" s="11">
        <v>0.05</v>
      </c>
      <c r="R2013" s="12">
        <v>36.832500000000003</v>
      </c>
      <c r="S2013" t="s">
        <v>22</v>
      </c>
      <c r="T2013">
        <v>0</v>
      </c>
      <c r="U2013">
        <f t="shared" si="188"/>
        <v>4</v>
      </c>
      <c r="V2013">
        <f t="shared" si="189"/>
        <v>1</v>
      </c>
      <c r="W2013">
        <f t="shared" si="190"/>
        <v>2</v>
      </c>
      <c r="X2013" t="str">
        <f t="shared" si="191"/>
        <v>412</v>
      </c>
      <c r="Y2013" t="str">
        <f>IF(Table1[[#This Row],[RFM_Score]]="555","Champion", IF(AND(J2013&gt;=4,V2013&gt;=4),"Loyal", IF(U2013&lt;=2,"At Risk", IF(W2013&gt;=4,"Potential Loyalist","Others"))))</f>
        <v>Others</v>
      </c>
    </row>
    <row r="2014" spans="1:25">
      <c r="A2014" t="s">
        <v>10128</v>
      </c>
      <c r="B2014">
        <v>21</v>
      </c>
      <c r="C2014" t="s">
        <v>19</v>
      </c>
      <c r="D2014" t="s">
        <v>41</v>
      </c>
      <c r="E2014" s="6" t="s">
        <v>14084</v>
      </c>
      <c r="F2014" t="s">
        <v>60</v>
      </c>
      <c r="G2014">
        <v>5</v>
      </c>
      <c r="H2014">
        <v>2</v>
      </c>
      <c r="I2014">
        <v>57</v>
      </c>
      <c r="J2014">
        <v>5</v>
      </c>
      <c r="K2014">
        <v>146.82</v>
      </c>
      <c r="L2014" t="str">
        <f t="shared" si="186"/>
        <v/>
      </c>
      <c r="M2014">
        <v>4</v>
      </c>
      <c r="N2014" t="str">
        <f t="shared" si="187"/>
        <v/>
      </c>
      <c r="O2014">
        <v>3</v>
      </c>
      <c r="P2014" s="11">
        <v>0.4</v>
      </c>
      <c r="Q2014" s="11">
        <v>8.7719298245614002E-2</v>
      </c>
      <c r="R2014" s="12">
        <v>36.704999999999998</v>
      </c>
      <c r="S2014" t="s">
        <v>22</v>
      </c>
      <c r="T2014">
        <v>0</v>
      </c>
      <c r="U2014">
        <f t="shared" si="188"/>
        <v>5</v>
      </c>
      <c r="V2014">
        <f t="shared" si="189"/>
        <v>1</v>
      </c>
      <c r="W2014">
        <f t="shared" si="190"/>
        <v>2</v>
      </c>
      <c r="X2014" t="str">
        <f t="shared" si="191"/>
        <v>512</v>
      </c>
      <c r="Y2014" t="str">
        <f>IF(Table1[[#This Row],[RFM_Score]]="555","Champion", IF(AND(J2014&gt;=4,V2014&gt;=4),"Loyal", IF(U2014&lt;=2,"At Risk", IF(W2014&gt;=4,"Potential Loyalist","Others"))))</f>
        <v>Others</v>
      </c>
    </row>
    <row r="2015" spans="1:25">
      <c r="A2015" t="s">
        <v>1279</v>
      </c>
      <c r="B2015">
        <v>28</v>
      </c>
      <c r="C2015" t="s">
        <v>19</v>
      </c>
      <c r="D2015" t="s">
        <v>41</v>
      </c>
      <c r="E2015" s="6" t="s">
        <v>14085</v>
      </c>
      <c r="F2015" t="s">
        <v>37</v>
      </c>
      <c r="G2015">
        <v>5</v>
      </c>
      <c r="H2015">
        <v>2</v>
      </c>
      <c r="I2015">
        <v>51</v>
      </c>
      <c r="J2015">
        <v>1</v>
      </c>
      <c r="K2015">
        <v>146.34</v>
      </c>
      <c r="L2015" t="str">
        <f t="shared" si="186"/>
        <v/>
      </c>
      <c r="M2015">
        <v>4</v>
      </c>
      <c r="N2015" t="str">
        <f t="shared" si="187"/>
        <v/>
      </c>
      <c r="O2015">
        <v>40</v>
      </c>
      <c r="P2015" s="11">
        <v>0.4</v>
      </c>
      <c r="Q2015" s="11">
        <v>1.9607843137254902E-2</v>
      </c>
      <c r="R2015" s="12">
        <v>36.585000000000001</v>
      </c>
      <c r="S2015" t="s">
        <v>22</v>
      </c>
      <c r="T2015">
        <v>0</v>
      </c>
      <c r="U2015">
        <f t="shared" si="188"/>
        <v>4</v>
      </c>
      <c r="V2015">
        <f t="shared" si="189"/>
        <v>1</v>
      </c>
      <c r="W2015">
        <f t="shared" si="190"/>
        <v>2</v>
      </c>
      <c r="X2015" t="str">
        <f t="shared" si="191"/>
        <v>412</v>
      </c>
      <c r="Y2015" t="str">
        <f>IF(Table1[[#This Row],[RFM_Score]]="555","Champion", IF(AND(J2015&gt;=4,V2015&gt;=4),"Loyal", IF(U2015&lt;=2,"At Risk", IF(W2015&gt;=4,"Potential Loyalist","Others"))))</f>
        <v>Others</v>
      </c>
    </row>
    <row r="2016" spans="1:25">
      <c r="A2016" t="s">
        <v>4297</v>
      </c>
      <c r="B2016">
        <v>46</v>
      </c>
      <c r="C2016" t="s">
        <v>24</v>
      </c>
      <c r="D2016" t="s">
        <v>29</v>
      </c>
      <c r="E2016" s="6" t="s">
        <v>14086</v>
      </c>
      <c r="F2016" t="s">
        <v>26</v>
      </c>
      <c r="G2016">
        <v>6</v>
      </c>
      <c r="H2016">
        <v>1</v>
      </c>
      <c r="I2016">
        <v>46</v>
      </c>
      <c r="J2016">
        <v>3</v>
      </c>
      <c r="K2016">
        <v>146.22</v>
      </c>
      <c r="L2016" t="str">
        <f t="shared" si="186"/>
        <v/>
      </c>
      <c r="M2016">
        <v>4</v>
      </c>
      <c r="N2016" t="str">
        <f t="shared" si="187"/>
        <v/>
      </c>
      <c r="O2016">
        <v>26</v>
      </c>
      <c r="P2016" s="11">
        <v>0.16666666666666599</v>
      </c>
      <c r="Q2016" s="11">
        <v>6.5217391304347797E-2</v>
      </c>
      <c r="R2016" s="12">
        <v>36.555</v>
      </c>
      <c r="S2016" t="s">
        <v>22</v>
      </c>
      <c r="T2016">
        <v>0</v>
      </c>
      <c r="U2016">
        <f t="shared" si="188"/>
        <v>4</v>
      </c>
      <c r="V2016">
        <f t="shared" si="189"/>
        <v>1</v>
      </c>
      <c r="W2016">
        <f t="shared" si="190"/>
        <v>2</v>
      </c>
      <c r="X2016" t="str">
        <f t="shared" si="191"/>
        <v>412</v>
      </c>
      <c r="Y2016" t="str">
        <f>IF(Table1[[#This Row],[RFM_Score]]="555","Champion", IF(AND(J2016&gt;=4,V2016&gt;=4),"Loyal", IF(U2016&lt;=2,"At Risk", IF(W2016&gt;=4,"Potential Loyalist","Others"))))</f>
        <v>Others</v>
      </c>
    </row>
    <row r="2017" spans="1:25">
      <c r="A2017" t="s">
        <v>9982</v>
      </c>
      <c r="B2017">
        <v>18</v>
      </c>
      <c r="C2017" t="s">
        <v>19</v>
      </c>
      <c r="D2017" t="s">
        <v>41</v>
      </c>
      <c r="E2017" s="6" t="s">
        <v>14087</v>
      </c>
      <c r="F2017" t="s">
        <v>21</v>
      </c>
      <c r="G2017">
        <v>4</v>
      </c>
      <c r="H2017">
        <v>2</v>
      </c>
      <c r="I2017">
        <v>43</v>
      </c>
      <c r="J2017">
        <v>4</v>
      </c>
      <c r="K2017">
        <v>146.13</v>
      </c>
      <c r="L2017" t="str">
        <f t="shared" si="186"/>
        <v/>
      </c>
      <c r="M2017">
        <v>4</v>
      </c>
      <c r="N2017" t="str">
        <f t="shared" si="187"/>
        <v/>
      </c>
      <c r="O2017">
        <v>13</v>
      </c>
      <c r="P2017" s="11">
        <v>0.5</v>
      </c>
      <c r="Q2017" s="11">
        <v>9.3023255813953404E-2</v>
      </c>
      <c r="R2017" s="12">
        <v>36.532499999999999</v>
      </c>
      <c r="S2017" t="s">
        <v>22</v>
      </c>
      <c r="T2017">
        <v>1</v>
      </c>
      <c r="U2017">
        <f t="shared" si="188"/>
        <v>5</v>
      </c>
      <c r="V2017">
        <f t="shared" si="189"/>
        <v>1</v>
      </c>
      <c r="W2017">
        <f t="shared" si="190"/>
        <v>2</v>
      </c>
      <c r="X2017" t="str">
        <f t="shared" si="191"/>
        <v>512</v>
      </c>
      <c r="Y2017" t="str">
        <f>IF(Table1[[#This Row],[RFM_Score]]="555","Champion", IF(AND(J2017&gt;=4,V2017&gt;=4),"Loyal", IF(U2017&lt;=2,"At Risk", IF(W2017&gt;=4,"Potential Loyalist","Others"))))</f>
        <v>Others</v>
      </c>
    </row>
    <row r="2018" spans="1:25">
      <c r="A2018" t="s">
        <v>11697</v>
      </c>
      <c r="B2018">
        <v>24</v>
      </c>
      <c r="C2018" t="s">
        <v>19</v>
      </c>
      <c r="D2018" t="s">
        <v>25</v>
      </c>
      <c r="E2018" s="6" t="s">
        <v>14088</v>
      </c>
      <c r="F2018" t="s">
        <v>60</v>
      </c>
      <c r="G2018">
        <v>2</v>
      </c>
      <c r="H2018">
        <v>0</v>
      </c>
      <c r="I2018">
        <v>48</v>
      </c>
      <c r="J2018">
        <v>2</v>
      </c>
      <c r="K2018">
        <v>146.04</v>
      </c>
      <c r="L2018" t="str">
        <f t="shared" si="186"/>
        <v/>
      </c>
      <c r="M2018">
        <v>4</v>
      </c>
      <c r="N2018" t="str">
        <f t="shared" si="187"/>
        <v/>
      </c>
      <c r="O2018">
        <v>21</v>
      </c>
      <c r="P2018" s="11">
        <v>0</v>
      </c>
      <c r="Q2018" s="11">
        <v>4.1666666666666602E-2</v>
      </c>
      <c r="R2018" s="12">
        <v>36.51</v>
      </c>
      <c r="S2018" t="s">
        <v>22</v>
      </c>
      <c r="T2018">
        <v>0</v>
      </c>
      <c r="U2018">
        <f t="shared" si="188"/>
        <v>4</v>
      </c>
      <c r="V2018">
        <f t="shared" si="189"/>
        <v>1</v>
      </c>
      <c r="W2018">
        <f t="shared" si="190"/>
        <v>2</v>
      </c>
      <c r="X2018" t="str">
        <f t="shared" si="191"/>
        <v>412</v>
      </c>
      <c r="Y2018" t="str">
        <f>IF(Table1[[#This Row],[RFM_Score]]="555","Champion", IF(AND(J2018&gt;=4,V2018&gt;=4),"Loyal", IF(U2018&lt;=2,"At Risk", IF(W2018&gt;=4,"Potential Loyalist","Others"))))</f>
        <v>Others</v>
      </c>
    </row>
    <row r="2019" spans="1:25">
      <c r="A2019" t="s">
        <v>6537</v>
      </c>
      <c r="B2019">
        <v>49</v>
      </c>
      <c r="C2019" t="s">
        <v>19</v>
      </c>
      <c r="D2019" t="s">
        <v>25</v>
      </c>
      <c r="E2019" s="6" t="s">
        <v>14089</v>
      </c>
      <c r="F2019" t="s">
        <v>26</v>
      </c>
      <c r="G2019">
        <v>4</v>
      </c>
      <c r="H2019">
        <v>3</v>
      </c>
      <c r="I2019">
        <v>55</v>
      </c>
      <c r="J2019">
        <v>2</v>
      </c>
      <c r="K2019">
        <v>146.03</v>
      </c>
      <c r="L2019" t="str">
        <f t="shared" si="186"/>
        <v/>
      </c>
      <c r="M2019">
        <v>4</v>
      </c>
      <c r="N2019" t="str">
        <f t="shared" si="187"/>
        <v/>
      </c>
      <c r="O2019">
        <v>14</v>
      </c>
      <c r="P2019" s="11">
        <v>0.75</v>
      </c>
      <c r="Q2019" s="11">
        <v>3.6363636363636299E-2</v>
      </c>
      <c r="R2019" s="12">
        <v>36.5075</v>
      </c>
      <c r="S2019" t="s">
        <v>22</v>
      </c>
      <c r="T2019">
        <v>0</v>
      </c>
      <c r="U2019">
        <f t="shared" si="188"/>
        <v>5</v>
      </c>
      <c r="V2019">
        <f t="shared" si="189"/>
        <v>1</v>
      </c>
      <c r="W2019">
        <f t="shared" si="190"/>
        <v>2</v>
      </c>
      <c r="X2019" t="str">
        <f t="shared" si="191"/>
        <v>512</v>
      </c>
      <c r="Y2019" t="str">
        <f>IF(Table1[[#This Row],[RFM_Score]]="555","Champion", IF(AND(J2019&gt;=4,V2019&gt;=4),"Loyal", IF(U2019&lt;=2,"At Risk", IF(W2019&gt;=4,"Potential Loyalist","Others"))))</f>
        <v>Others</v>
      </c>
    </row>
    <row r="2020" spans="1:25">
      <c r="A2020" t="s">
        <v>756</v>
      </c>
      <c r="B2020">
        <v>34</v>
      </c>
      <c r="C2020" t="s">
        <v>24</v>
      </c>
      <c r="D2020" t="s">
        <v>25</v>
      </c>
      <c r="E2020" s="6" t="s">
        <v>14090</v>
      </c>
      <c r="F2020" t="s">
        <v>37</v>
      </c>
      <c r="G2020">
        <v>9</v>
      </c>
      <c r="H2020">
        <v>1</v>
      </c>
      <c r="I2020">
        <v>58</v>
      </c>
      <c r="J2020">
        <v>4</v>
      </c>
      <c r="K2020">
        <v>145.16999999999999</v>
      </c>
      <c r="L2020" t="str">
        <f t="shared" si="186"/>
        <v/>
      </c>
      <c r="M2020">
        <v>4</v>
      </c>
      <c r="N2020" t="str">
        <f t="shared" si="187"/>
        <v/>
      </c>
      <c r="O2020">
        <v>91</v>
      </c>
      <c r="P2020" s="11">
        <v>0.11111111111111099</v>
      </c>
      <c r="Q2020" s="11">
        <v>6.8965517241379296E-2</v>
      </c>
      <c r="R2020" s="12">
        <v>36.292499999999997</v>
      </c>
      <c r="S2020" t="s">
        <v>22</v>
      </c>
      <c r="T2020">
        <v>1</v>
      </c>
      <c r="U2020">
        <f t="shared" si="188"/>
        <v>2</v>
      </c>
      <c r="V2020">
        <f t="shared" si="189"/>
        <v>1</v>
      </c>
      <c r="W2020">
        <f t="shared" si="190"/>
        <v>2</v>
      </c>
      <c r="X2020" t="str">
        <f t="shared" si="191"/>
        <v>212</v>
      </c>
      <c r="Y2020" t="str">
        <f>IF(Table1[[#This Row],[RFM_Score]]="555","Champion", IF(AND(J2020&gt;=4,V2020&gt;=4),"Loyal", IF(U2020&lt;=2,"At Risk", IF(W2020&gt;=4,"Potential Loyalist","Others"))))</f>
        <v>At Risk</v>
      </c>
    </row>
    <row r="2021" spans="1:25">
      <c r="A2021" t="s">
        <v>8183</v>
      </c>
      <c r="B2021">
        <v>42</v>
      </c>
      <c r="C2021" t="s">
        <v>24</v>
      </c>
      <c r="D2021" t="s">
        <v>25</v>
      </c>
      <c r="E2021" s="6" t="s">
        <v>14091</v>
      </c>
      <c r="F2021" t="s">
        <v>26</v>
      </c>
      <c r="G2021">
        <v>3</v>
      </c>
      <c r="H2021">
        <v>1</v>
      </c>
      <c r="I2021">
        <v>56</v>
      </c>
      <c r="J2021">
        <v>4</v>
      </c>
      <c r="K2021">
        <v>145.07</v>
      </c>
      <c r="L2021" t="str">
        <f t="shared" si="186"/>
        <v/>
      </c>
      <c r="M2021">
        <v>4</v>
      </c>
      <c r="N2021" t="str">
        <f t="shared" si="187"/>
        <v/>
      </c>
      <c r="O2021">
        <v>8</v>
      </c>
      <c r="P2021" s="11">
        <v>0.33333333333333298</v>
      </c>
      <c r="Q2021" s="11">
        <v>7.1428571428571397E-2</v>
      </c>
      <c r="R2021" s="12">
        <v>36.267499999999998</v>
      </c>
      <c r="S2021" t="s">
        <v>22</v>
      </c>
      <c r="T2021">
        <v>0</v>
      </c>
      <c r="U2021">
        <f t="shared" si="188"/>
        <v>5</v>
      </c>
      <c r="V2021">
        <f t="shared" si="189"/>
        <v>1</v>
      </c>
      <c r="W2021">
        <f t="shared" si="190"/>
        <v>2</v>
      </c>
      <c r="X2021" t="str">
        <f t="shared" si="191"/>
        <v>512</v>
      </c>
      <c r="Y2021" t="str">
        <f>IF(Table1[[#This Row],[RFM_Score]]="555","Champion", IF(AND(J2021&gt;=4,V2021&gt;=4),"Loyal", IF(U2021&lt;=2,"At Risk", IF(W2021&gt;=4,"Potential Loyalist","Others"))))</f>
        <v>Others</v>
      </c>
    </row>
    <row r="2022" spans="1:25">
      <c r="A2022" t="s">
        <v>9697</v>
      </c>
      <c r="B2022">
        <v>34</v>
      </c>
      <c r="C2022" t="s">
        <v>24</v>
      </c>
      <c r="D2022" t="s">
        <v>49</v>
      </c>
      <c r="E2022" s="6" t="s">
        <v>14092</v>
      </c>
      <c r="F2022" t="s">
        <v>30</v>
      </c>
      <c r="G2022">
        <v>4</v>
      </c>
      <c r="H2022">
        <v>0</v>
      </c>
      <c r="I2022">
        <v>53</v>
      </c>
      <c r="J2022">
        <v>3</v>
      </c>
      <c r="K2022">
        <v>145.01</v>
      </c>
      <c r="L2022" t="str">
        <f t="shared" si="186"/>
        <v/>
      </c>
      <c r="M2022">
        <v>4</v>
      </c>
      <c r="N2022" t="str">
        <f t="shared" si="187"/>
        <v/>
      </c>
      <c r="O2022">
        <v>1</v>
      </c>
      <c r="P2022" s="11">
        <v>0</v>
      </c>
      <c r="Q2022" s="11">
        <v>5.6603773584905599E-2</v>
      </c>
      <c r="R2022" s="12">
        <v>36.252499999999998</v>
      </c>
      <c r="S2022" t="s">
        <v>22</v>
      </c>
      <c r="T2022">
        <v>1</v>
      </c>
      <c r="U2022">
        <f t="shared" si="188"/>
        <v>5</v>
      </c>
      <c r="V2022">
        <f t="shared" si="189"/>
        <v>1</v>
      </c>
      <c r="W2022">
        <f t="shared" si="190"/>
        <v>2</v>
      </c>
      <c r="X2022" t="str">
        <f t="shared" si="191"/>
        <v>512</v>
      </c>
      <c r="Y2022" t="str">
        <f>IF(Table1[[#This Row],[RFM_Score]]="555","Champion", IF(AND(J2022&gt;=4,V2022&gt;=4),"Loyal", IF(U2022&lt;=2,"At Risk", IF(W2022&gt;=4,"Potential Loyalist","Others"))))</f>
        <v>Others</v>
      </c>
    </row>
    <row r="2023" spans="1:25">
      <c r="A2023" t="s">
        <v>5116</v>
      </c>
      <c r="B2023">
        <v>52</v>
      </c>
      <c r="C2023" t="s">
        <v>19</v>
      </c>
      <c r="D2023" t="s">
        <v>25</v>
      </c>
      <c r="E2023" s="6" t="s">
        <v>14093</v>
      </c>
      <c r="F2023" t="s">
        <v>26</v>
      </c>
      <c r="G2023">
        <v>2</v>
      </c>
      <c r="H2023">
        <v>1</v>
      </c>
      <c r="I2023">
        <v>44</v>
      </c>
      <c r="J2023">
        <v>1</v>
      </c>
      <c r="K2023">
        <v>144.76</v>
      </c>
      <c r="L2023" t="str">
        <f t="shared" si="186"/>
        <v/>
      </c>
      <c r="M2023">
        <v>4</v>
      </c>
      <c r="N2023" t="str">
        <f t="shared" si="187"/>
        <v/>
      </c>
      <c r="O2023">
        <v>20</v>
      </c>
      <c r="P2023" s="11">
        <v>0.5</v>
      </c>
      <c r="Q2023" s="11">
        <v>2.27272727272727E-2</v>
      </c>
      <c r="R2023" s="12">
        <v>36.19</v>
      </c>
      <c r="S2023" t="s">
        <v>22</v>
      </c>
      <c r="T2023">
        <v>0</v>
      </c>
      <c r="U2023">
        <f t="shared" si="188"/>
        <v>5</v>
      </c>
      <c r="V2023">
        <f t="shared" si="189"/>
        <v>1</v>
      </c>
      <c r="W2023">
        <f t="shared" si="190"/>
        <v>2</v>
      </c>
      <c r="X2023" t="str">
        <f t="shared" si="191"/>
        <v>512</v>
      </c>
      <c r="Y2023" t="str">
        <f>IF(Table1[[#This Row],[RFM_Score]]="555","Champion", IF(AND(J2023&gt;=4,V2023&gt;=4),"Loyal", IF(U2023&lt;=2,"At Risk", IF(W2023&gt;=4,"Potential Loyalist","Others"))))</f>
        <v>Others</v>
      </c>
    </row>
    <row r="2024" spans="1:25">
      <c r="A2024" t="s">
        <v>6080</v>
      </c>
      <c r="B2024">
        <v>30</v>
      </c>
      <c r="C2024" t="s">
        <v>19</v>
      </c>
      <c r="D2024" t="s">
        <v>25</v>
      </c>
      <c r="E2024" s="6" t="s">
        <v>14094</v>
      </c>
      <c r="F2024" t="s">
        <v>30</v>
      </c>
      <c r="G2024">
        <v>4</v>
      </c>
      <c r="H2024">
        <v>4</v>
      </c>
      <c r="I2024">
        <v>56</v>
      </c>
      <c r="J2024">
        <v>3</v>
      </c>
      <c r="K2024">
        <v>144.71</v>
      </c>
      <c r="L2024" t="str">
        <f t="shared" si="186"/>
        <v/>
      </c>
      <c r="M2024">
        <v>4</v>
      </c>
      <c r="N2024" t="str">
        <f t="shared" si="187"/>
        <v/>
      </c>
      <c r="O2024">
        <v>2</v>
      </c>
      <c r="P2024" s="11">
        <v>1</v>
      </c>
      <c r="Q2024" s="11">
        <v>5.3571428571428499E-2</v>
      </c>
      <c r="R2024" s="12">
        <v>36.177500000000002</v>
      </c>
      <c r="S2024" t="s">
        <v>22</v>
      </c>
      <c r="T2024">
        <v>0</v>
      </c>
      <c r="U2024">
        <f t="shared" si="188"/>
        <v>5</v>
      </c>
      <c r="V2024">
        <f t="shared" si="189"/>
        <v>1</v>
      </c>
      <c r="W2024">
        <f t="shared" si="190"/>
        <v>2</v>
      </c>
      <c r="X2024" t="str">
        <f t="shared" si="191"/>
        <v>512</v>
      </c>
      <c r="Y2024" t="str">
        <f>IF(Table1[[#This Row],[RFM_Score]]="555","Champion", IF(AND(J2024&gt;=4,V2024&gt;=4),"Loyal", IF(U2024&lt;=2,"At Risk", IF(W2024&gt;=4,"Potential Loyalist","Others"))))</f>
        <v>Others</v>
      </c>
    </row>
    <row r="2025" spans="1:25">
      <c r="A2025" t="s">
        <v>7216</v>
      </c>
      <c r="B2025">
        <v>26</v>
      </c>
      <c r="C2025" t="s">
        <v>19</v>
      </c>
      <c r="D2025" t="s">
        <v>25</v>
      </c>
      <c r="E2025" s="6" t="s">
        <v>14095</v>
      </c>
      <c r="F2025" t="s">
        <v>30</v>
      </c>
      <c r="G2025">
        <v>0</v>
      </c>
      <c r="H2025">
        <v>0</v>
      </c>
      <c r="I2025">
        <v>61</v>
      </c>
      <c r="J2025">
        <v>6</v>
      </c>
      <c r="K2025">
        <v>144.41999999999999</v>
      </c>
      <c r="L2025" t="str">
        <f t="shared" si="186"/>
        <v/>
      </c>
      <c r="M2025">
        <v>4</v>
      </c>
      <c r="N2025" t="str">
        <f t="shared" si="187"/>
        <v/>
      </c>
      <c r="O2025">
        <v>29</v>
      </c>
      <c r="P2025" s="11">
        <v>0</v>
      </c>
      <c r="Q2025" s="11">
        <v>9.8360655737704902E-2</v>
      </c>
      <c r="R2025" s="12">
        <v>36.104999999999997</v>
      </c>
      <c r="S2025" t="s">
        <v>22</v>
      </c>
      <c r="T2025">
        <v>0</v>
      </c>
      <c r="U2025">
        <f t="shared" si="188"/>
        <v>4</v>
      </c>
      <c r="V2025">
        <f t="shared" si="189"/>
        <v>1</v>
      </c>
      <c r="W2025">
        <f t="shared" si="190"/>
        <v>2</v>
      </c>
      <c r="X2025" t="str">
        <f t="shared" si="191"/>
        <v>412</v>
      </c>
      <c r="Y2025" t="str">
        <f>IF(Table1[[#This Row],[RFM_Score]]="555","Champion", IF(AND(J2025&gt;=4,V2025&gt;=4),"Loyal", IF(U2025&lt;=2,"At Risk", IF(W2025&gt;=4,"Potential Loyalist","Others"))))</f>
        <v>Others</v>
      </c>
    </row>
    <row r="2026" spans="1:25">
      <c r="A2026" t="s">
        <v>5198</v>
      </c>
      <c r="B2026">
        <v>18</v>
      </c>
      <c r="C2026" t="s">
        <v>19</v>
      </c>
      <c r="D2026" t="s">
        <v>25</v>
      </c>
      <c r="E2026" s="6" t="s">
        <v>14096</v>
      </c>
      <c r="F2026" t="s">
        <v>26</v>
      </c>
      <c r="G2026">
        <v>3</v>
      </c>
      <c r="H2026">
        <v>1</v>
      </c>
      <c r="I2026">
        <v>44</v>
      </c>
      <c r="J2026">
        <v>5</v>
      </c>
      <c r="K2026">
        <v>144.25</v>
      </c>
      <c r="L2026" t="str">
        <f t="shared" si="186"/>
        <v/>
      </c>
      <c r="M2026">
        <v>4</v>
      </c>
      <c r="N2026" t="str">
        <f t="shared" si="187"/>
        <v/>
      </c>
      <c r="O2026">
        <v>13</v>
      </c>
      <c r="P2026" s="11">
        <v>0.33333333333333298</v>
      </c>
      <c r="Q2026" s="11">
        <v>0.11363636363636299</v>
      </c>
      <c r="R2026" s="12">
        <v>36.0625</v>
      </c>
      <c r="S2026" t="s">
        <v>22</v>
      </c>
      <c r="T2026">
        <v>0</v>
      </c>
      <c r="U2026">
        <f t="shared" si="188"/>
        <v>5</v>
      </c>
      <c r="V2026">
        <f t="shared" si="189"/>
        <v>1</v>
      </c>
      <c r="W2026">
        <f t="shared" si="190"/>
        <v>2</v>
      </c>
      <c r="X2026" t="str">
        <f t="shared" si="191"/>
        <v>512</v>
      </c>
      <c r="Y2026" t="str">
        <f>IF(Table1[[#This Row],[RFM_Score]]="555","Champion", IF(AND(J2026&gt;=4,V2026&gt;=4),"Loyal", IF(U2026&lt;=2,"At Risk", IF(W2026&gt;=4,"Potential Loyalist","Others"))))</f>
        <v>Others</v>
      </c>
    </row>
    <row r="2027" spans="1:25">
      <c r="A2027" t="s">
        <v>6048</v>
      </c>
      <c r="B2027">
        <v>40</v>
      </c>
      <c r="C2027" t="s">
        <v>19</v>
      </c>
      <c r="D2027" t="s">
        <v>41</v>
      </c>
      <c r="E2027" s="6" t="s">
        <v>14097</v>
      </c>
      <c r="F2027" t="s">
        <v>26</v>
      </c>
      <c r="G2027">
        <v>1</v>
      </c>
      <c r="H2027">
        <v>0</v>
      </c>
      <c r="I2027">
        <v>63</v>
      </c>
      <c r="J2027">
        <v>3</v>
      </c>
      <c r="K2027">
        <v>143.56</v>
      </c>
      <c r="L2027" t="str">
        <f t="shared" si="186"/>
        <v/>
      </c>
      <c r="M2027">
        <v>4</v>
      </c>
      <c r="N2027" t="str">
        <f t="shared" si="187"/>
        <v/>
      </c>
      <c r="O2027">
        <v>91</v>
      </c>
      <c r="P2027" s="11">
        <v>0</v>
      </c>
      <c r="Q2027" s="11">
        <v>4.7619047619047603E-2</v>
      </c>
      <c r="R2027" s="12">
        <v>35.89</v>
      </c>
      <c r="S2027" t="s">
        <v>22</v>
      </c>
      <c r="T2027">
        <v>0</v>
      </c>
      <c r="U2027">
        <f t="shared" si="188"/>
        <v>2</v>
      </c>
      <c r="V2027">
        <f t="shared" si="189"/>
        <v>1</v>
      </c>
      <c r="W2027">
        <f t="shared" si="190"/>
        <v>2</v>
      </c>
      <c r="X2027" t="str">
        <f t="shared" si="191"/>
        <v>212</v>
      </c>
      <c r="Y2027" t="str">
        <f>IF(Table1[[#This Row],[RFM_Score]]="555","Champion", IF(AND(J2027&gt;=4,V2027&gt;=4),"Loyal", IF(U2027&lt;=2,"At Risk", IF(W2027&gt;=4,"Potential Loyalist","Others"))))</f>
        <v>At Risk</v>
      </c>
    </row>
    <row r="2028" spans="1:25">
      <c r="A2028" t="s">
        <v>11918</v>
      </c>
      <c r="B2028">
        <v>30</v>
      </c>
      <c r="C2028" t="s">
        <v>24</v>
      </c>
      <c r="D2028" t="s">
        <v>25</v>
      </c>
      <c r="E2028" s="6" t="s">
        <v>14098</v>
      </c>
      <c r="F2028" t="s">
        <v>26</v>
      </c>
      <c r="G2028">
        <v>4</v>
      </c>
      <c r="H2028">
        <v>2</v>
      </c>
      <c r="I2028">
        <v>59</v>
      </c>
      <c r="J2028">
        <v>4</v>
      </c>
      <c r="K2028">
        <v>143.22</v>
      </c>
      <c r="L2028" t="str">
        <f t="shared" si="186"/>
        <v/>
      </c>
      <c r="M2028">
        <v>4</v>
      </c>
      <c r="N2028" t="str">
        <f t="shared" si="187"/>
        <v/>
      </c>
      <c r="O2028">
        <v>0</v>
      </c>
      <c r="P2028" s="11">
        <v>0.5</v>
      </c>
      <c r="Q2028" s="11">
        <v>6.7796610169491497E-2</v>
      </c>
      <c r="R2028" s="12">
        <v>35.805</v>
      </c>
      <c r="S2028" t="s">
        <v>22</v>
      </c>
      <c r="T2028">
        <v>0</v>
      </c>
      <c r="U2028">
        <f t="shared" si="188"/>
        <v>5</v>
      </c>
      <c r="V2028">
        <f t="shared" si="189"/>
        <v>1</v>
      </c>
      <c r="W2028">
        <f t="shared" si="190"/>
        <v>2</v>
      </c>
      <c r="X2028" t="str">
        <f t="shared" si="191"/>
        <v>512</v>
      </c>
      <c r="Y2028" t="str">
        <f>IF(Table1[[#This Row],[RFM_Score]]="555","Champion", IF(AND(J2028&gt;=4,V2028&gt;=4),"Loyal", IF(U2028&lt;=2,"At Risk", IF(W2028&gt;=4,"Potential Loyalist","Others"))))</f>
        <v>Others</v>
      </c>
    </row>
    <row r="2029" spans="1:25">
      <c r="A2029" t="s">
        <v>9366</v>
      </c>
      <c r="B2029">
        <v>42</v>
      </c>
      <c r="C2029" t="s">
        <v>19</v>
      </c>
      <c r="D2029" t="s">
        <v>41</v>
      </c>
      <c r="E2029" s="6" t="s">
        <v>14099</v>
      </c>
      <c r="F2029" t="s">
        <v>26</v>
      </c>
      <c r="G2029">
        <v>1</v>
      </c>
      <c r="H2029">
        <v>1</v>
      </c>
      <c r="I2029">
        <v>44</v>
      </c>
      <c r="J2029">
        <v>1</v>
      </c>
      <c r="K2029">
        <v>142.71</v>
      </c>
      <c r="L2029" t="str">
        <f t="shared" si="186"/>
        <v/>
      </c>
      <c r="M2029">
        <v>4</v>
      </c>
      <c r="N2029" t="str">
        <f t="shared" si="187"/>
        <v/>
      </c>
      <c r="O2029">
        <v>15</v>
      </c>
      <c r="P2029" s="11">
        <v>1</v>
      </c>
      <c r="Q2029" s="11">
        <v>2.27272727272727E-2</v>
      </c>
      <c r="R2029" s="12">
        <v>35.677500000000002</v>
      </c>
      <c r="S2029" t="s">
        <v>22</v>
      </c>
      <c r="T2029">
        <v>0</v>
      </c>
      <c r="U2029">
        <f t="shared" si="188"/>
        <v>5</v>
      </c>
      <c r="V2029">
        <f t="shared" si="189"/>
        <v>1</v>
      </c>
      <c r="W2029">
        <f t="shared" si="190"/>
        <v>2</v>
      </c>
      <c r="X2029" t="str">
        <f t="shared" si="191"/>
        <v>512</v>
      </c>
      <c r="Y2029" t="str">
        <f>IF(Table1[[#This Row],[RFM_Score]]="555","Champion", IF(AND(J2029&gt;=4,V2029&gt;=4),"Loyal", IF(U2029&lt;=2,"At Risk", IF(W2029&gt;=4,"Potential Loyalist","Others"))))</f>
        <v>Others</v>
      </c>
    </row>
    <row r="2030" spans="1:25">
      <c r="A2030" t="s">
        <v>1509</v>
      </c>
      <c r="B2030">
        <v>33</v>
      </c>
      <c r="C2030" t="s">
        <v>24</v>
      </c>
      <c r="D2030" t="s">
        <v>46</v>
      </c>
      <c r="E2030" s="6" t="s">
        <v>14100</v>
      </c>
      <c r="F2030" t="s">
        <v>21</v>
      </c>
      <c r="G2030">
        <v>4</v>
      </c>
      <c r="H2030">
        <v>2</v>
      </c>
      <c r="I2030">
        <v>45</v>
      </c>
      <c r="J2030">
        <v>3</v>
      </c>
      <c r="K2030">
        <v>142.41999999999999</v>
      </c>
      <c r="L2030" t="str">
        <f t="shared" si="186"/>
        <v/>
      </c>
      <c r="M2030">
        <v>4</v>
      </c>
      <c r="N2030" t="str">
        <f t="shared" si="187"/>
        <v/>
      </c>
      <c r="O2030">
        <v>2</v>
      </c>
      <c r="P2030" s="11">
        <v>0.5</v>
      </c>
      <c r="Q2030" s="11">
        <v>6.6666666666666596E-2</v>
      </c>
      <c r="R2030" s="12">
        <v>35.604999999999997</v>
      </c>
      <c r="S2030" t="s">
        <v>22</v>
      </c>
      <c r="T2030">
        <v>0</v>
      </c>
      <c r="U2030">
        <f t="shared" si="188"/>
        <v>5</v>
      </c>
      <c r="V2030">
        <f t="shared" si="189"/>
        <v>1</v>
      </c>
      <c r="W2030">
        <f t="shared" si="190"/>
        <v>2</v>
      </c>
      <c r="X2030" t="str">
        <f t="shared" si="191"/>
        <v>512</v>
      </c>
      <c r="Y2030" t="str">
        <f>IF(Table1[[#This Row],[RFM_Score]]="555","Champion", IF(AND(J2030&gt;=4,V2030&gt;=4),"Loyal", IF(U2030&lt;=2,"At Risk", IF(W2030&gt;=4,"Potential Loyalist","Others"))))</f>
        <v>Others</v>
      </c>
    </row>
    <row r="2031" spans="1:25">
      <c r="A2031" t="s">
        <v>2701</v>
      </c>
      <c r="B2031">
        <v>40</v>
      </c>
      <c r="C2031" t="s">
        <v>19</v>
      </c>
      <c r="D2031" t="s">
        <v>41</v>
      </c>
      <c r="E2031" s="6" t="s">
        <v>14101</v>
      </c>
      <c r="F2031" t="s">
        <v>62</v>
      </c>
      <c r="G2031">
        <v>5</v>
      </c>
      <c r="H2031">
        <v>2</v>
      </c>
      <c r="I2031">
        <v>48</v>
      </c>
      <c r="J2031">
        <v>2</v>
      </c>
      <c r="K2031">
        <v>141.44</v>
      </c>
      <c r="L2031" t="str">
        <f t="shared" si="186"/>
        <v/>
      </c>
      <c r="M2031">
        <v>4</v>
      </c>
      <c r="N2031" t="str">
        <f t="shared" si="187"/>
        <v/>
      </c>
      <c r="O2031">
        <v>12</v>
      </c>
      <c r="P2031" s="11">
        <v>0.4</v>
      </c>
      <c r="Q2031" s="11">
        <v>4.1666666666666602E-2</v>
      </c>
      <c r="R2031" s="12">
        <v>35.36</v>
      </c>
      <c r="S2031" t="s">
        <v>22</v>
      </c>
      <c r="T2031">
        <v>0</v>
      </c>
      <c r="U2031">
        <f t="shared" si="188"/>
        <v>5</v>
      </c>
      <c r="V2031">
        <f t="shared" si="189"/>
        <v>1</v>
      </c>
      <c r="W2031">
        <f t="shared" si="190"/>
        <v>2</v>
      </c>
      <c r="X2031" t="str">
        <f t="shared" si="191"/>
        <v>512</v>
      </c>
      <c r="Y2031" t="str">
        <f>IF(Table1[[#This Row],[RFM_Score]]="555","Champion", IF(AND(J2031&gt;=4,V2031&gt;=4),"Loyal", IF(U2031&lt;=2,"At Risk", IF(W2031&gt;=4,"Potential Loyalist","Others"))))</f>
        <v>Others</v>
      </c>
    </row>
    <row r="2032" spans="1:25">
      <c r="A2032" t="s">
        <v>6689</v>
      </c>
      <c r="B2032">
        <v>26</v>
      </c>
      <c r="C2032" t="s">
        <v>24</v>
      </c>
      <c r="D2032" t="s">
        <v>25</v>
      </c>
      <c r="E2032" s="6" t="s">
        <v>14102</v>
      </c>
      <c r="F2032" t="s">
        <v>26</v>
      </c>
      <c r="G2032">
        <v>3</v>
      </c>
      <c r="H2032">
        <v>0</v>
      </c>
      <c r="I2032">
        <v>45</v>
      </c>
      <c r="J2032">
        <v>1</v>
      </c>
      <c r="K2032">
        <v>141.41999999999999</v>
      </c>
      <c r="L2032" t="str">
        <f t="shared" si="186"/>
        <v/>
      </c>
      <c r="M2032">
        <v>4</v>
      </c>
      <c r="N2032" t="str">
        <f t="shared" si="187"/>
        <v/>
      </c>
      <c r="O2032">
        <v>11</v>
      </c>
      <c r="P2032" s="11">
        <v>0</v>
      </c>
      <c r="Q2032" s="11">
        <v>2.2222222222222199E-2</v>
      </c>
      <c r="R2032" s="12">
        <v>35.354999999999997</v>
      </c>
      <c r="S2032" t="s">
        <v>22</v>
      </c>
      <c r="T2032">
        <v>0</v>
      </c>
      <c r="U2032">
        <f t="shared" si="188"/>
        <v>5</v>
      </c>
      <c r="V2032">
        <f t="shared" si="189"/>
        <v>1</v>
      </c>
      <c r="W2032">
        <f t="shared" si="190"/>
        <v>2</v>
      </c>
      <c r="X2032" t="str">
        <f t="shared" si="191"/>
        <v>512</v>
      </c>
      <c r="Y2032" t="str">
        <f>IF(Table1[[#This Row],[RFM_Score]]="555","Champion", IF(AND(J2032&gt;=4,V2032&gt;=4),"Loyal", IF(U2032&lt;=2,"At Risk", IF(W2032&gt;=4,"Potential Loyalist","Others"))))</f>
        <v>Others</v>
      </c>
    </row>
    <row r="2033" spans="1:25">
      <c r="A2033" t="s">
        <v>7450</v>
      </c>
      <c r="B2033">
        <v>39</v>
      </c>
      <c r="C2033" t="s">
        <v>19</v>
      </c>
      <c r="D2033" t="s">
        <v>25</v>
      </c>
      <c r="E2033" s="6" t="s">
        <v>14103</v>
      </c>
      <c r="F2033" t="s">
        <v>30</v>
      </c>
      <c r="G2033">
        <v>3</v>
      </c>
      <c r="H2033">
        <v>2</v>
      </c>
      <c r="I2033">
        <v>57</v>
      </c>
      <c r="J2033">
        <v>2</v>
      </c>
      <c r="K2033">
        <v>141.26</v>
      </c>
      <c r="L2033" t="str">
        <f t="shared" si="186"/>
        <v/>
      </c>
      <c r="M2033">
        <v>4</v>
      </c>
      <c r="N2033" t="str">
        <f t="shared" si="187"/>
        <v/>
      </c>
      <c r="O2033">
        <v>41</v>
      </c>
      <c r="P2033" s="11">
        <v>0.66666666666666596</v>
      </c>
      <c r="Q2033" s="11">
        <v>3.5087719298245598E-2</v>
      </c>
      <c r="R2033" s="12">
        <v>35.314999999999998</v>
      </c>
      <c r="S2033" t="s">
        <v>22</v>
      </c>
      <c r="T2033">
        <v>0</v>
      </c>
      <c r="U2033">
        <f t="shared" si="188"/>
        <v>3</v>
      </c>
      <c r="V2033">
        <f t="shared" si="189"/>
        <v>1</v>
      </c>
      <c r="W2033">
        <f t="shared" si="190"/>
        <v>2</v>
      </c>
      <c r="X2033" t="str">
        <f t="shared" si="191"/>
        <v>312</v>
      </c>
      <c r="Y2033" t="str">
        <f>IF(Table1[[#This Row],[RFM_Score]]="555","Champion", IF(AND(J2033&gt;=4,V2033&gt;=4),"Loyal", IF(U2033&lt;=2,"At Risk", IF(W2033&gt;=4,"Potential Loyalist","Others"))))</f>
        <v>Others</v>
      </c>
    </row>
    <row r="2034" spans="1:25">
      <c r="A2034" t="s">
        <v>8760</v>
      </c>
      <c r="B2034">
        <v>38</v>
      </c>
      <c r="C2034" t="s">
        <v>19</v>
      </c>
      <c r="D2034" t="s">
        <v>41</v>
      </c>
      <c r="E2034" s="6" t="s">
        <v>14104</v>
      </c>
      <c r="F2034" t="s">
        <v>30</v>
      </c>
      <c r="G2034">
        <v>1</v>
      </c>
      <c r="H2034">
        <v>0</v>
      </c>
      <c r="I2034">
        <v>44</v>
      </c>
      <c r="J2034">
        <v>3</v>
      </c>
      <c r="K2034">
        <v>140.57</v>
      </c>
      <c r="L2034" t="str">
        <f t="shared" si="186"/>
        <v/>
      </c>
      <c r="M2034">
        <v>4</v>
      </c>
      <c r="N2034" t="str">
        <f t="shared" si="187"/>
        <v/>
      </c>
      <c r="O2034">
        <v>66</v>
      </c>
      <c r="P2034" s="11">
        <v>0</v>
      </c>
      <c r="Q2034" s="11">
        <v>6.8181818181818094E-2</v>
      </c>
      <c r="R2034" s="12">
        <v>35.142499999999998</v>
      </c>
      <c r="S2034" t="s">
        <v>22</v>
      </c>
      <c r="T2034">
        <v>0</v>
      </c>
      <c r="U2034">
        <f t="shared" si="188"/>
        <v>3</v>
      </c>
      <c r="V2034">
        <f t="shared" si="189"/>
        <v>1</v>
      </c>
      <c r="W2034">
        <f t="shared" si="190"/>
        <v>2</v>
      </c>
      <c r="X2034" t="str">
        <f t="shared" si="191"/>
        <v>312</v>
      </c>
      <c r="Y2034" t="str">
        <f>IF(Table1[[#This Row],[RFM_Score]]="555","Champion", IF(AND(J2034&gt;=4,V2034&gt;=4),"Loyal", IF(U2034&lt;=2,"At Risk", IF(W2034&gt;=4,"Potential Loyalist","Others"))))</f>
        <v>Others</v>
      </c>
    </row>
    <row r="2035" spans="1:25">
      <c r="A2035" t="s">
        <v>11320</v>
      </c>
      <c r="B2035">
        <v>30</v>
      </c>
      <c r="C2035" t="s">
        <v>19</v>
      </c>
      <c r="D2035" t="s">
        <v>25</v>
      </c>
      <c r="E2035" s="6" t="s">
        <v>14105</v>
      </c>
      <c r="F2035" t="s">
        <v>62</v>
      </c>
      <c r="G2035">
        <v>4</v>
      </c>
      <c r="H2035">
        <v>2</v>
      </c>
      <c r="I2035">
        <v>46</v>
      </c>
      <c r="J2035">
        <v>2</v>
      </c>
      <c r="K2035">
        <v>140.03</v>
      </c>
      <c r="L2035" t="str">
        <f t="shared" si="186"/>
        <v/>
      </c>
      <c r="M2035">
        <v>4</v>
      </c>
      <c r="N2035" t="str">
        <f t="shared" si="187"/>
        <v/>
      </c>
      <c r="O2035">
        <v>20</v>
      </c>
      <c r="P2035" s="11">
        <v>0.5</v>
      </c>
      <c r="Q2035" s="11">
        <v>4.3478260869565202E-2</v>
      </c>
      <c r="R2035" s="12">
        <v>35.0075</v>
      </c>
      <c r="S2035" t="s">
        <v>22</v>
      </c>
      <c r="T2035">
        <v>0</v>
      </c>
      <c r="U2035">
        <f t="shared" si="188"/>
        <v>5</v>
      </c>
      <c r="V2035">
        <f t="shared" si="189"/>
        <v>1</v>
      </c>
      <c r="W2035">
        <f t="shared" si="190"/>
        <v>2</v>
      </c>
      <c r="X2035" t="str">
        <f t="shared" si="191"/>
        <v>512</v>
      </c>
      <c r="Y2035" t="str">
        <f>IF(Table1[[#This Row],[RFM_Score]]="555","Champion", IF(AND(J2035&gt;=4,V2035&gt;=4),"Loyal", IF(U2035&lt;=2,"At Risk", IF(W2035&gt;=4,"Potential Loyalist","Others"))))</f>
        <v>Others</v>
      </c>
    </row>
    <row r="2036" spans="1:25">
      <c r="A2036" t="s">
        <v>8884</v>
      </c>
      <c r="B2036">
        <v>36</v>
      </c>
      <c r="C2036" t="s">
        <v>19</v>
      </c>
      <c r="D2036" t="s">
        <v>25</v>
      </c>
      <c r="E2036" s="6" t="s">
        <v>14106</v>
      </c>
      <c r="F2036" t="s">
        <v>30</v>
      </c>
      <c r="G2036">
        <v>3</v>
      </c>
      <c r="H2036">
        <v>1</v>
      </c>
      <c r="I2036">
        <v>49</v>
      </c>
      <c r="J2036">
        <v>1</v>
      </c>
      <c r="K2036">
        <v>139.05000000000001</v>
      </c>
      <c r="L2036" t="str">
        <f t="shared" si="186"/>
        <v/>
      </c>
      <c r="M2036">
        <v>4</v>
      </c>
      <c r="N2036" t="str">
        <f t="shared" si="187"/>
        <v/>
      </c>
      <c r="O2036">
        <v>13</v>
      </c>
      <c r="P2036" s="11">
        <v>0.33333333333333298</v>
      </c>
      <c r="Q2036" s="11">
        <v>2.04081632653061E-2</v>
      </c>
      <c r="R2036" s="12">
        <v>34.762500000000003</v>
      </c>
      <c r="S2036" t="s">
        <v>22</v>
      </c>
      <c r="T2036">
        <v>0</v>
      </c>
      <c r="U2036">
        <f t="shared" si="188"/>
        <v>5</v>
      </c>
      <c r="V2036">
        <f t="shared" si="189"/>
        <v>1</v>
      </c>
      <c r="W2036">
        <f t="shared" si="190"/>
        <v>2</v>
      </c>
      <c r="X2036" t="str">
        <f t="shared" si="191"/>
        <v>512</v>
      </c>
      <c r="Y2036" t="str">
        <f>IF(Table1[[#This Row],[RFM_Score]]="555","Champion", IF(AND(J2036&gt;=4,V2036&gt;=4),"Loyal", IF(U2036&lt;=2,"At Risk", IF(W2036&gt;=4,"Potential Loyalist","Others"))))</f>
        <v>Others</v>
      </c>
    </row>
    <row r="2037" spans="1:25">
      <c r="A2037" t="s">
        <v>2627</v>
      </c>
      <c r="B2037">
        <v>49</v>
      </c>
      <c r="C2037" t="s">
        <v>19</v>
      </c>
      <c r="D2037" t="s">
        <v>29</v>
      </c>
      <c r="E2037" s="6" t="s">
        <v>14107</v>
      </c>
      <c r="F2037" t="s">
        <v>21</v>
      </c>
      <c r="G2037">
        <v>1</v>
      </c>
      <c r="H2037">
        <v>1</v>
      </c>
      <c r="I2037">
        <v>59</v>
      </c>
      <c r="J2037">
        <v>1</v>
      </c>
      <c r="K2037">
        <v>138.88999999999999</v>
      </c>
      <c r="L2037" t="str">
        <f t="shared" si="186"/>
        <v/>
      </c>
      <c r="M2037">
        <v>4</v>
      </c>
      <c r="N2037" t="str">
        <f t="shared" si="187"/>
        <v/>
      </c>
      <c r="O2037">
        <v>12</v>
      </c>
      <c r="P2037" s="11">
        <v>1</v>
      </c>
      <c r="Q2037" s="11">
        <v>1.6949152542372801E-2</v>
      </c>
      <c r="R2037" s="12">
        <v>34.722499999999997</v>
      </c>
      <c r="S2037" t="s">
        <v>22</v>
      </c>
      <c r="T2037">
        <v>0</v>
      </c>
      <c r="U2037">
        <f t="shared" si="188"/>
        <v>5</v>
      </c>
      <c r="V2037">
        <f t="shared" si="189"/>
        <v>1</v>
      </c>
      <c r="W2037">
        <f t="shared" si="190"/>
        <v>2</v>
      </c>
      <c r="X2037" t="str">
        <f t="shared" si="191"/>
        <v>512</v>
      </c>
      <c r="Y2037" t="str">
        <f>IF(Table1[[#This Row],[RFM_Score]]="555","Champion", IF(AND(J2037&gt;=4,V2037&gt;=4),"Loyal", IF(U2037&lt;=2,"At Risk", IF(W2037&gt;=4,"Potential Loyalist","Others"))))</f>
        <v>Others</v>
      </c>
    </row>
    <row r="2038" spans="1:25">
      <c r="A2038" t="s">
        <v>181</v>
      </c>
      <c r="B2038">
        <v>38</v>
      </c>
      <c r="C2038" t="s">
        <v>24</v>
      </c>
      <c r="D2038" t="s">
        <v>46</v>
      </c>
      <c r="E2038" s="6" t="s">
        <v>14108</v>
      </c>
      <c r="F2038" t="s">
        <v>21</v>
      </c>
      <c r="G2038">
        <v>1</v>
      </c>
      <c r="H2038">
        <v>1</v>
      </c>
      <c r="I2038">
        <v>57</v>
      </c>
      <c r="J2038">
        <v>4</v>
      </c>
      <c r="K2038">
        <v>138.66999999999999</v>
      </c>
      <c r="L2038" t="str">
        <f t="shared" si="186"/>
        <v/>
      </c>
      <c r="M2038">
        <v>4</v>
      </c>
      <c r="N2038" t="str">
        <f t="shared" si="187"/>
        <v/>
      </c>
      <c r="O2038">
        <v>71</v>
      </c>
      <c r="P2038" s="11">
        <v>1</v>
      </c>
      <c r="Q2038" s="11">
        <v>7.0175438596491196E-2</v>
      </c>
      <c r="R2038" s="12">
        <v>34.667499999999997</v>
      </c>
      <c r="S2038" t="s">
        <v>22</v>
      </c>
      <c r="T2038">
        <v>0</v>
      </c>
      <c r="U2038">
        <f t="shared" si="188"/>
        <v>2</v>
      </c>
      <c r="V2038">
        <f t="shared" si="189"/>
        <v>1</v>
      </c>
      <c r="W2038">
        <f t="shared" si="190"/>
        <v>2</v>
      </c>
      <c r="X2038" t="str">
        <f t="shared" si="191"/>
        <v>212</v>
      </c>
      <c r="Y2038" t="str">
        <f>IF(Table1[[#This Row],[RFM_Score]]="555","Champion", IF(AND(J2038&gt;=4,V2038&gt;=4),"Loyal", IF(U2038&lt;=2,"At Risk", IF(W2038&gt;=4,"Potential Loyalist","Others"))))</f>
        <v>At Risk</v>
      </c>
    </row>
    <row r="2039" spans="1:25">
      <c r="A2039" t="s">
        <v>8812</v>
      </c>
      <c r="B2039">
        <v>18</v>
      </c>
      <c r="C2039" t="s">
        <v>24</v>
      </c>
      <c r="D2039" t="s">
        <v>41</v>
      </c>
      <c r="E2039" s="6" t="s">
        <v>14109</v>
      </c>
      <c r="F2039" t="s">
        <v>60</v>
      </c>
      <c r="G2039">
        <v>2</v>
      </c>
      <c r="H2039">
        <v>1</v>
      </c>
      <c r="I2039">
        <v>55</v>
      </c>
      <c r="J2039">
        <v>5</v>
      </c>
      <c r="K2039">
        <v>138.29</v>
      </c>
      <c r="L2039" t="str">
        <f t="shared" si="186"/>
        <v/>
      </c>
      <c r="M2039">
        <v>4</v>
      </c>
      <c r="N2039" t="str">
        <f t="shared" si="187"/>
        <v/>
      </c>
      <c r="O2039">
        <v>8</v>
      </c>
      <c r="P2039" s="11">
        <v>0.5</v>
      </c>
      <c r="Q2039" s="11">
        <v>9.0909090909090898E-2</v>
      </c>
      <c r="R2039" s="12">
        <v>34.572499999999998</v>
      </c>
      <c r="S2039" t="s">
        <v>22</v>
      </c>
      <c r="T2039">
        <v>0</v>
      </c>
      <c r="U2039">
        <f t="shared" si="188"/>
        <v>5</v>
      </c>
      <c r="V2039">
        <f t="shared" si="189"/>
        <v>1</v>
      </c>
      <c r="W2039">
        <f t="shared" si="190"/>
        <v>2</v>
      </c>
      <c r="X2039" t="str">
        <f t="shared" si="191"/>
        <v>512</v>
      </c>
      <c r="Y2039" t="str">
        <f>IF(Table1[[#This Row],[RFM_Score]]="555","Champion", IF(AND(J2039&gt;=4,V2039&gt;=4),"Loyal", IF(U2039&lt;=2,"At Risk", IF(W2039&gt;=4,"Potential Loyalist","Others"))))</f>
        <v>Others</v>
      </c>
    </row>
    <row r="2040" spans="1:25">
      <c r="A2040" t="s">
        <v>3630</v>
      </c>
      <c r="B2040">
        <v>18</v>
      </c>
      <c r="C2040" t="s">
        <v>24</v>
      </c>
      <c r="D2040" t="s">
        <v>41</v>
      </c>
      <c r="E2040" s="6" t="s">
        <v>14110</v>
      </c>
      <c r="F2040" t="s">
        <v>30</v>
      </c>
      <c r="G2040">
        <v>5</v>
      </c>
      <c r="H2040">
        <v>3</v>
      </c>
      <c r="I2040">
        <v>52</v>
      </c>
      <c r="J2040">
        <v>1</v>
      </c>
      <c r="K2040">
        <v>138.25</v>
      </c>
      <c r="L2040" t="str">
        <f t="shared" si="186"/>
        <v/>
      </c>
      <c r="M2040">
        <v>4</v>
      </c>
      <c r="N2040" t="str">
        <f t="shared" si="187"/>
        <v/>
      </c>
      <c r="O2040">
        <v>52</v>
      </c>
      <c r="P2040" s="11">
        <v>0.6</v>
      </c>
      <c r="Q2040" s="11">
        <v>1.9230769230769201E-2</v>
      </c>
      <c r="R2040" s="12">
        <v>34.5625</v>
      </c>
      <c r="S2040" t="s">
        <v>22</v>
      </c>
      <c r="T2040">
        <v>0</v>
      </c>
      <c r="U2040">
        <f t="shared" si="188"/>
        <v>3</v>
      </c>
      <c r="V2040">
        <f t="shared" si="189"/>
        <v>1</v>
      </c>
      <c r="W2040">
        <f t="shared" si="190"/>
        <v>2</v>
      </c>
      <c r="X2040" t="str">
        <f t="shared" si="191"/>
        <v>312</v>
      </c>
      <c r="Y2040" t="str">
        <f>IF(Table1[[#This Row],[RFM_Score]]="555","Champion", IF(AND(J2040&gt;=4,V2040&gt;=4),"Loyal", IF(U2040&lt;=2,"At Risk", IF(W2040&gt;=4,"Potential Loyalist","Others"))))</f>
        <v>Others</v>
      </c>
    </row>
    <row r="2041" spans="1:25">
      <c r="A2041" t="s">
        <v>7058</v>
      </c>
      <c r="B2041">
        <v>18</v>
      </c>
      <c r="C2041" t="s">
        <v>19</v>
      </c>
      <c r="D2041" t="s">
        <v>25</v>
      </c>
      <c r="E2041" s="6" t="s">
        <v>14111</v>
      </c>
      <c r="F2041" t="s">
        <v>26</v>
      </c>
      <c r="G2041">
        <v>4</v>
      </c>
      <c r="H2041">
        <v>1</v>
      </c>
      <c r="I2041">
        <v>50</v>
      </c>
      <c r="J2041">
        <v>4</v>
      </c>
      <c r="K2041">
        <v>138.08000000000001</v>
      </c>
      <c r="L2041" t="str">
        <f t="shared" si="186"/>
        <v/>
      </c>
      <c r="M2041">
        <v>4</v>
      </c>
      <c r="N2041" t="str">
        <f t="shared" si="187"/>
        <v/>
      </c>
      <c r="O2041">
        <v>38</v>
      </c>
      <c r="P2041" s="11">
        <v>0.25</v>
      </c>
      <c r="Q2041" s="11">
        <v>0.08</v>
      </c>
      <c r="R2041" s="12">
        <v>34.520000000000003</v>
      </c>
      <c r="S2041" t="s">
        <v>22</v>
      </c>
      <c r="T2041">
        <v>0</v>
      </c>
      <c r="U2041">
        <f t="shared" si="188"/>
        <v>4</v>
      </c>
      <c r="V2041">
        <f t="shared" si="189"/>
        <v>1</v>
      </c>
      <c r="W2041">
        <f t="shared" si="190"/>
        <v>2</v>
      </c>
      <c r="X2041" t="str">
        <f t="shared" si="191"/>
        <v>412</v>
      </c>
      <c r="Y2041" t="str">
        <f>IF(Table1[[#This Row],[RFM_Score]]="555","Champion", IF(AND(J2041&gt;=4,V2041&gt;=4),"Loyal", IF(U2041&lt;=2,"At Risk", IF(W2041&gt;=4,"Potential Loyalist","Others"))))</f>
        <v>Others</v>
      </c>
    </row>
    <row r="2042" spans="1:25">
      <c r="A2042" t="s">
        <v>7824</v>
      </c>
      <c r="B2042">
        <v>27</v>
      </c>
      <c r="C2042" t="s">
        <v>19</v>
      </c>
      <c r="D2042" t="s">
        <v>29</v>
      </c>
      <c r="E2042" s="6" t="s">
        <v>14112</v>
      </c>
      <c r="F2042" t="s">
        <v>26</v>
      </c>
      <c r="G2042">
        <v>5</v>
      </c>
      <c r="H2042">
        <v>2</v>
      </c>
      <c r="I2042">
        <v>51</v>
      </c>
      <c r="J2042">
        <v>2</v>
      </c>
      <c r="K2042">
        <v>138.05000000000001</v>
      </c>
      <c r="L2042" t="str">
        <f t="shared" si="186"/>
        <v/>
      </c>
      <c r="M2042">
        <v>4</v>
      </c>
      <c r="N2042" t="str">
        <f t="shared" si="187"/>
        <v/>
      </c>
      <c r="O2042">
        <v>22</v>
      </c>
      <c r="P2042" s="11">
        <v>0.4</v>
      </c>
      <c r="Q2042" s="11">
        <v>3.9215686274509803E-2</v>
      </c>
      <c r="R2042" s="12">
        <v>34.512500000000003</v>
      </c>
      <c r="S2042" t="s">
        <v>22</v>
      </c>
      <c r="T2042">
        <v>0</v>
      </c>
      <c r="U2042">
        <f t="shared" si="188"/>
        <v>4</v>
      </c>
      <c r="V2042">
        <f t="shared" si="189"/>
        <v>1</v>
      </c>
      <c r="W2042">
        <f t="shared" si="190"/>
        <v>2</v>
      </c>
      <c r="X2042" t="str">
        <f t="shared" si="191"/>
        <v>412</v>
      </c>
      <c r="Y2042" t="str">
        <f>IF(Table1[[#This Row],[RFM_Score]]="555","Champion", IF(AND(J2042&gt;=4,V2042&gt;=4),"Loyal", IF(U2042&lt;=2,"At Risk", IF(W2042&gt;=4,"Potential Loyalist","Others"))))</f>
        <v>Others</v>
      </c>
    </row>
    <row r="2043" spans="1:25">
      <c r="A2043" t="s">
        <v>335</v>
      </c>
      <c r="B2043">
        <v>44</v>
      </c>
      <c r="C2043" t="s">
        <v>19</v>
      </c>
      <c r="D2043" t="s">
        <v>35</v>
      </c>
      <c r="E2043" s="6" t="s">
        <v>14113</v>
      </c>
      <c r="F2043" t="s">
        <v>21</v>
      </c>
      <c r="G2043">
        <v>3</v>
      </c>
      <c r="H2043">
        <v>2</v>
      </c>
      <c r="I2043">
        <v>62</v>
      </c>
      <c r="J2043">
        <v>1</v>
      </c>
      <c r="K2043">
        <v>138.03</v>
      </c>
      <c r="L2043" t="str">
        <f t="shared" si="186"/>
        <v/>
      </c>
      <c r="M2043">
        <v>4</v>
      </c>
      <c r="N2043" t="str">
        <f t="shared" si="187"/>
        <v/>
      </c>
      <c r="O2043">
        <v>11</v>
      </c>
      <c r="P2043" s="11">
        <v>0.66666666666666596</v>
      </c>
      <c r="Q2043" s="11">
        <v>1.6129032258064498E-2</v>
      </c>
      <c r="R2043" s="12">
        <v>34.5075</v>
      </c>
      <c r="S2043" t="s">
        <v>22</v>
      </c>
      <c r="T2043">
        <v>0</v>
      </c>
      <c r="U2043">
        <f t="shared" si="188"/>
        <v>5</v>
      </c>
      <c r="V2043">
        <f t="shared" si="189"/>
        <v>1</v>
      </c>
      <c r="W2043">
        <f t="shared" si="190"/>
        <v>2</v>
      </c>
      <c r="X2043" t="str">
        <f t="shared" si="191"/>
        <v>512</v>
      </c>
      <c r="Y2043" t="str">
        <f>IF(Table1[[#This Row],[RFM_Score]]="555","Champion", IF(AND(J2043&gt;=4,V2043&gt;=4),"Loyal", IF(U2043&lt;=2,"At Risk", IF(W2043&gt;=4,"Potential Loyalist","Others"))))</f>
        <v>Others</v>
      </c>
    </row>
    <row r="2044" spans="1:25">
      <c r="A2044" t="s">
        <v>9092</v>
      </c>
      <c r="B2044">
        <v>26</v>
      </c>
      <c r="C2044" t="s">
        <v>19</v>
      </c>
      <c r="D2044" t="s">
        <v>35</v>
      </c>
      <c r="E2044" s="6" t="s">
        <v>14114</v>
      </c>
      <c r="F2044" t="s">
        <v>21</v>
      </c>
      <c r="G2044">
        <v>1</v>
      </c>
      <c r="H2044">
        <v>0</v>
      </c>
      <c r="I2044">
        <v>55</v>
      </c>
      <c r="J2044">
        <v>5</v>
      </c>
      <c r="K2044">
        <v>137.63999999999999</v>
      </c>
      <c r="L2044" t="str">
        <f t="shared" si="186"/>
        <v/>
      </c>
      <c r="M2044">
        <v>4</v>
      </c>
      <c r="N2044" t="str">
        <f t="shared" si="187"/>
        <v/>
      </c>
      <c r="O2044">
        <v>11</v>
      </c>
      <c r="P2044" s="11">
        <v>0</v>
      </c>
      <c r="Q2044" s="11">
        <v>9.0909090909090898E-2</v>
      </c>
      <c r="R2044" s="12">
        <v>34.409999999999997</v>
      </c>
      <c r="S2044" t="s">
        <v>22</v>
      </c>
      <c r="T2044">
        <v>0</v>
      </c>
      <c r="U2044">
        <f t="shared" si="188"/>
        <v>5</v>
      </c>
      <c r="V2044">
        <f t="shared" si="189"/>
        <v>1</v>
      </c>
      <c r="W2044">
        <f t="shared" si="190"/>
        <v>2</v>
      </c>
      <c r="X2044" t="str">
        <f t="shared" si="191"/>
        <v>512</v>
      </c>
      <c r="Y2044" t="str">
        <f>IF(Table1[[#This Row],[RFM_Score]]="555","Champion", IF(AND(J2044&gt;=4,V2044&gt;=4),"Loyal", IF(U2044&lt;=2,"At Risk", IF(W2044&gt;=4,"Potential Loyalist","Others"))))</f>
        <v>Others</v>
      </c>
    </row>
    <row r="2045" spans="1:25">
      <c r="A2045" t="s">
        <v>153</v>
      </c>
      <c r="B2045">
        <v>34</v>
      </c>
      <c r="C2045" t="s">
        <v>24</v>
      </c>
      <c r="D2045" t="s">
        <v>49</v>
      </c>
      <c r="E2045" s="6" t="s">
        <v>14115</v>
      </c>
      <c r="F2045" t="s">
        <v>37</v>
      </c>
      <c r="G2045">
        <v>2</v>
      </c>
      <c r="H2045">
        <v>1</v>
      </c>
      <c r="I2045">
        <v>62</v>
      </c>
      <c r="J2045">
        <v>2</v>
      </c>
      <c r="K2045">
        <v>137.51</v>
      </c>
      <c r="L2045" t="str">
        <f t="shared" si="186"/>
        <v/>
      </c>
      <c r="M2045">
        <v>4</v>
      </c>
      <c r="N2045" t="str">
        <f t="shared" si="187"/>
        <v/>
      </c>
      <c r="O2045">
        <v>47</v>
      </c>
      <c r="P2045" s="11">
        <v>0.5</v>
      </c>
      <c r="Q2045" s="11">
        <v>3.2258064516128997E-2</v>
      </c>
      <c r="R2045" s="12">
        <v>34.377499999999998</v>
      </c>
      <c r="S2045" t="s">
        <v>22</v>
      </c>
      <c r="T2045">
        <v>0</v>
      </c>
      <c r="U2045">
        <f t="shared" si="188"/>
        <v>3</v>
      </c>
      <c r="V2045">
        <f t="shared" si="189"/>
        <v>1</v>
      </c>
      <c r="W2045">
        <f t="shared" si="190"/>
        <v>2</v>
      </c>
      <c r="X2045" t="str">
        <f t="shared" si="191"/>
        <v>312</v>
      </c>
      <c r="Y2045" t="str">
        <f>IF(Table1[[#This Row],[RFM_Score]]="555","Champion", IF(AND(J2045&gt;=4,V2045&gt;=4),"Loyal", IF(U2045&lt;=2,"At Risk", IF(W2045&gt;=4,"Potential Loyalist","Others"))))</f>
        <v>Others</v>
      </c>
    </row>
    <row r="2046" spans="1:25">
      <c r="A2046" t="s">
        <v>201</v>
      </c>
      <c r="B2046">
        <v>46</v>
      </c>
      <c r="C2046" t="s">
        <v>24</v>
      </c>
      <c r="D2046" t="s">
        <v>35</v>
      </c>
      <c r="E2046" s="6" t="s">
        <v>14116</v>
      </c>
      <c r="F2046" t="s">
        <v>30</v>
      </c>
      <c r="G2046">
        <v>4</v>
      </c>
      <c r="H2046">
        <v>2</v>
      </c>
      <c r="I2046">
        <v>48</v>
      </c>
      <c r="J2046">
        <v>3</v>
      </c>
      <c r="K2046">
        <v>136.99</v>
      </c>
      <c r="L2046" t="str">
        <f t="shared" si="186"/>
        <v/>
      </c>
      <c r="M2046">
        <v>4</v>
      </c>
      <c r="N2046" t="str">
        <f t="shared" si="187"/>
        <v/>
      </c>
      <c r="O2046">
        <v>24</v>
      </c>
      <c r="P2046" s="11">
        <v>0.5</v>
      </c>
      <c r="Q2046" s="11">
        <v>6.25E-2</v>
      </c>
      <c r="R2046" s="12">
        <v>34.247500000000002</v>
      </c>
      <c r="S2046" t="s">
        <v>22</v>
      </c>
      <c r="T2046">
        <v>0</v>
      </c>
      <c r="U2046">
        <f t="shared" si="188"/>
        <v>4</v>
      </c>
      <c r="V2046">
        <f t="shared" si="189"/>
        <v>1</v>
      </c>
      <c r="W2046">
        <f t="shared" si="190"/>
        <v>2</v>
      </c>
      <c r="X2046" t="str">
        <f t="shared" si="191"/>
        <v>412</v>
      </c>
      <c r="Y2046" t="str">
        <f>IF(Table1[[#This Row],[RFM_Score]]="555","Champion", IF(AND(J2046&gt;=4,V2046&gt;=4),"Loyal", IF(U2046&lt;=2,"At Risk", IF(W2046&gt;=4,"Potential Loyalist","Others"))))</f>
        <v>Others</v>
      </c>
    </row>
    <row r="2047" spans="1:25">
      <c r="A2047" t="s">
        <v>468</v>
      </c>
      <c r="B2047">
        <v>18</v>
      </c>
      <c r="C2047" t="s">
        <v>19</v>
      </c>
      <c r="D2047" t="s">
        <v>25</v>
      </c>
      <c r="E2047" s="6" t="s">
        <v>14117</v>
      </c>
      <c r="F2047" t="s">
        <v>60</v>
      </c>
      <c r="G2047">
        <v>2</v>
      </c>
      <c r="H2047">
        <v>1</v>
      </c>
      <c r="I2047">
        <v>46</v>
      </c>
      <c r="J2047">
        <v>2</v>
      </c>
      <c r="K2047">
        <v>136.86000000000001</v>
      </c>
      <c r="L2047" t="str">
        <f t="shared" si="186"/>
        <v/>
      </c>
      <c r="M2047">
        <v>4</v>
      </c>
      <c r="N2047" t="str">
        <f t="shared" si="187"/>
        <v/>
      </c>
      <c r="O2047">
        <v>45</v>
      </c>
      <c r="P2047" s="11">
        <v>0.5</v>
      </c>
      <c r="Q2047" s="11">
        <v>4.3478260869565202E-2</v>
      </c>
      <c r="R2047" s="12">
        <v>34.215000000000003</v>
      </c>
      <c r="S2047" t="s">
        <v>22</v>
      </c>
      <c r="T2047">
        <v>0</v>
      </c>
      <c r="U2047">
        <f t="shared" si="188"/>
        <v>3</v>
      </c>
      <c r="V2047">
        <f t="shared" si="189"/>
        <v>1</v>
      </c>
      <c r="W2047">
        <f t="shared" si="190"/>
        <v>2</v>
      </c>
      <c r="X2047" t="str">
        <f t="shared" si="191"/>
        <v>312</v>
      </c>
      <c r="Y2047" t="str">
        <f>IF(Table1[[#This Row],[RFM_Score]]="555","Champion", IF(AND(J2047&gt;=4,V2047&gt;=4),"Loyal", IF(U2047&lt;=2,"At Risk", IF(W2047&gt;=4,"Potential Loyalist","Others"))))</f>
        <v>Others</v>
      </c>
    </row>
    <row r="2048" spans="1:25">
      <c r="A2048" t="s">
        <v>10292</v>
      </c>
      <c r="B2048">
        <v>18</v>
      </c>
      <c r="C2048" t="s">
        <v>19</v>
      </c>
      <c r="D2048" t="s">
        <v>49</v>
      </c>
      <c r="E2048" s="6" t="s">
        <v>14118</v>
      </c>
      <c r="F2048" t="s">
        <v>30</v>
      </c>
      <c r="G2048">
        <v>0</v>
      </c>
      <c r="H2048">
        <v>0</v>
      </c>
      <c r="I2048">
        <v>54</v>
      </c>
      <c r="J2048">
        <v>2</v>
      </c>
      <c r="K2048">
        <v>136.69999999999999</v>
      </c>
      <c r="L2048" t="str">
        <f t="shared" si="186"/>
        <v/>
      </c>
      <c r="M2048">
        <v>4</v>
      </c>
      <c r="N2048" t="str">
        <f t="shared" si="187"/>
        <v/>
      </c>
      <c r="O2048">
        <v>63</v>
      </c>
      <c r="P2048" s="11">
        <v>0</v>
      </c>
      <c r="Q2048" s="11">
        <v>3.7037037037037E-2</v>
      </c>
      <c r="R2048" s="12">
        <v>34.174999999999997</v>
      </c>
      <c r="S2048" t="s">
        <v>22</v>
      </c>
      <c r="T2048">
        <v>0</v>
      </c>
      <c r="U2048">
        <f t="shared" si="188"/>
        <v>3</v>
      </c>
      <c r="V2048">
        <f t="shared" si="189"/>
        <v>1</v>
      </c>
      <c r="W2048">
        <f t="shared" si="190"/>
        <v>2</v>
      </c>
      <c r="X2048" t="str">
        <f t="shared" si="191"/>
        <v>312</v>
      </c>
      <c r="Y2048" t="str">
        <f>IF(Table1[[#This Row],[RFM_Score]]="555","Champion", IF(AND(J2048&gt;=4,V2048&gt;=4),"Loyal", IF(U2048&lt;=2,"At Risk", IF(W2048&gt;=4,"Potential Loyalist","Others"))))</f>
        <v>Others</v>
      </c>
    </row>
    <row r="2049" spans="1:25">
      <c r="A2049" t="s">
        <v>1581</v>
      </c>
      <c r="B2049">
        <v>27</v>
      </c>
      <c r="C2049" t="s">
        <v>19</v>
      </c>
      <c r="D2049" t="s">
        <v>49</v>
      </c>
      <c r="E2049" s="6" t="s">
        <v>14119</v>
      </c>
      <c r="F2049" t="s">
        <v>21</v>
      </c>
      <c r="G2049">
        <v>2</v>
      </c>
      <c r="H2049">
        <v>0</v>
      </c>
      <c r="I2049">
        <v>59</v>
      </c>
      <c r="J2049">
        <v>3</v>
      </c>
      <c r="K2049">
        <v>136.46</v>
      </c>
      <c r="L2049" t="str">
        <f t="shared" si="186"/>
        <v/>
      </c>
      <c r="M2049">
        <v>4</v>
      </c>
      <c r="N2049" t="str">
        <f t="shared" si="187"/>
        <v/>
      </c>
      <c r="O2049">
        <v>13</v>
      </c>
      <c r="P2049" s="11">
        <v>0</v>
      </c>
      <c r="Q2049" s="11">
        <v>5.0847457627118599E-2</v>
      </c>
      <c r="R2049" s="12">
        <v>34.115000000000002</v>
      </c>
      <c r="S2049" t="s">
        <v>22</v>
      </c>
      <c r="T2049">
        <v>0</v>
      </c>
      <c r="U2049">
        <f t="shared" si="188"/>
        <v>5</v>
      </c>
      <c r="V2049">
        <f t="shared" si="189"/>
        <v>1</v>
      </c>
      <c r="W2049">
        <f t="shared" si="190"/>
        <v>2</v>
      </c>
      <c r="X2049" t="str">
        <f t="shared" si="191"/>
        <v>512</v>
      </c>
      <c r="Y2049" t="str">
        <f>IF(Table1[[#This Row],[RFM_Score]]="555","Champion", IF(AND(J2049&gt;=4,V2049&gt;=4),"Loyal", IF(U2049&lt;=2,"At Risk", IF(W2049&gt;=4,"Potential Loyalist","Others"))))</f>
        <v>Others</v>
      </c>
    </row>
    <row r="2050" spans="1:25">
      <c r="A2050" t="s">
        <v>11791</v>
      </c>
      <c r="B2050">
        <v>27</v>
      </c>
      <c r="C2050" t="s">
        <v>24</v>
      </c>
      <c r="D2050" t="s">
        <v>25</v>
      </c>
      <c r="E2050" s="6" t="s">
        <v>14120</v>
      </c>
      <c r="F2050" t="s">
        <v>30</v>
      </c>
      <c r="G2050">
        <v>4</v>
      </c>
      <c r="H2050">
        <v>1</v>
      </c>
      <c r="I2050">
        <v>51</v>
      </c>
      <c r="J2050">
        <v>2</v>
      </c>
      <c r="K2050">
        <v>136.36000000000001</v>
      </c>
      <c r="L2050" t="str">
        <f t="shared" ref="L2050:L2113" si="192">IF(OR(K2050&lt;$AC$10, K2050&gt;$AC$11), "OUTLIER", "")</f>
        <v/>
      </c>
      <c r="M2050">
        <v>4</v>
      </c>
      <c r="N2050" t="str">
        <f t="shared" ref="N2050:N2113" si="193">IF(OR(M2050&lt;$AC$16, M2050&gt;$AC$17), "OUTLIER", "")</f>
        <v/>
      </c>
      <c r="O2050">
        <v>61</v>
      </c>
      <c r="P2050" s="11">
        <v>0.25</v>
      </c>
      <c r="Q2050" s="11">
        <v>3.9215686274509803E-2</v>
      </c>
      <c r="R2050" s="12">
        <v>34.090000000000003</v>
      </c>
      <c r="S2050" t="s">
        <v>22</v>
      </c>
      <c r="T2050">
        <v>0</v>
      </c>
      <c r="U2050">
        <f t="shared" ref="U2050:U2113" si="194">IF(O2050&lt;=20,5,IF(O2050&lt;=40,4,IF(O2050&lt;=70,3,IF(O2050&lt;=100,2,1))))</f>
        <v>3</v>
      </c>
      <c r="V2050">
        <f t="shared" ref="V2050:V2113" si="195">IF(M2050&gt;=11,5,IF(M2050&gt;=9,4,IF(M2050&gt;=7,3,IF(M2050&gt;=5,2,1))))</f>
        <v>1</v>
      </c>
      <c r="W2050">
        <f t="shared" ref="W2050:W2113" si="196">IF(K2050&gt;=500,5,IF(K2050&gt;=300,4,IF(K2050&gt;=150,3,IF(K2050&gt;=50,2,1))))</f>
        <v>2</v>
      </c>
      <c r="X2050" t="str">
        <f t="shared" ref="X2050:X2113" si="197">U2050 &amp; V2050 &amp; W2050</f>
        <v>312</v>
      </c>
      <c r="Y2050" t="str">
        <f>IF(Table1[[#This Row],[RFM_Score]]="555","Champion", IF(AND(J2050&gt;=4,V2050&gt;=4),"Loyal", IF(U2050&lt;=2,"At Risk", IF(W2050&gt;=4,"Potential Loyalist","Others"))))</f>
        <v>Others</v>
      </c>
    </row>
    <row r="2051" spans="1:25">
      <c r="A2051" t="s">
        <v>697</v>
      </c>
      <c r="B2051">
        <v>28</v>
      </c>
      <c r="C2051" t="s">
        <v>24</v>
      </c>
      <c r="D2051" t="s">
        <v>25</v>
      </c>
      <c r="E2051" s="6" t="s">
        <v>14121</v>
      </c>
      <c r="F2051" t="s">
        <v>30</v>
      </c>
      <c r="G2051">
        <v>2</v>
      </c>
      <c r="H2051">
        <v>0</v>
      </c>
      <c r="I2051">
        <v>44</v>
      </c>
      <c r="J2051">
        <v>3</v>
      </c>
      <c r="K2051">
        <v>136.31</v>
      </c>
      <c r="L2051" t="str">
        <f t="shared" si="192"/>
        <v/>
      </c>
      <c r="M2051">
        <v>4</v>
      </c>
      <c r="N2051" t="str">
        <f t="shared" si="193"/>
        <v/>
      </c>
      <c r="O2051">
        <v>43</v>
      </c>
      <c r="P2051" s="11">
        <v>0</v>
      </c>
      <c r="Q2051" s="11">
        <v>6.8181818181818094E-2</v>
      </c>
      <c r="R2051" s="12">
        <v>34.077500000000001</v>
      </c>
      <c r="S2051" t="s">
        <v>22</v>
      </c>
      <c r="T2051">
        <v>0</v>
      </c>
      <c r="U2051">
        <f t="shared" si="194"/>
        <v>3</v>
      </c>
      <c r="V2051">
        <f t="shared" si="195"/>
        <v>1</v>
      </c>
      <c r="W2051">
        <f t="shared" si="196"/>
        <v>2</v>
      </c>
      <c r="X2051" t="str">
        <f t="shared" si="197"/>
        <v>312</v>
      </c>
      <c r="Y2051" t="str">
        <f>IF(Table1[[#This Row],[RFM_Score]]="555","Champion", IF(AND(J2051&gt;=4,V2051&gt;=4),"Loyal", IF(U2051&lt;=2,"At Risk", IF(W2051&gt;=4,"Potential Loyalist","Others"))))</f>
        <v>Others</v>
      </c>
    </row>
    <row r="2052" spans="1:25">
      <c r="A2052" t="s">
        <v>6775</v>
      </c>
      <c r="B2052">
        <v>70</v>
      </c>
      <c r="C2052" t="s">
        <v>24</v>
      </c>
      <c r="D2052" t="s">
        <v>35</v>
      </c>
      <c r="E2052" s="6" t="s">
        <v>14122</v>
      </c>
      <c r="F2052" t="s">
        <v>21</v>
      </c>
      <c r="G2052">
        <v>6</v>
      </c>
      <c r="H2052">
        <v>2</v>
      </c>
      <c r="I2052">
        <v>57</v>
      </c>
      <c r="J2052">
        <v>3</v>
      </c>
      <c r="K2052">
        <v>136.31</v>
      </c>
      <c r="L2052" t="str">
        <f t="shared" si="192"/>
        <v/>
      </c>
      <c r="M2052">
        <v>4</v>
      </c>
      <c r="N2052" t="str">
        <f t="shared" si="193"/>
        <v/>
      </c>
      <c r="O2052">
        <v>23</v>
      </c>
      <c r="P2052" s="11">
        <v>0.33333333333333298</v>
      </c>
      <c r="Q2052" s="11">
        <v>5.2631578947368397E-2</v>
      </c>
      <c r="R2052" s="12">
        <v>34.077500000000001</v>
      </c>
      <c r="S2052" t="s">
        <v>22</v>
      </c>
      <c r="T2052">
        <v>0</v>
      </c>
      <c r="U2052">
        <f t="shared" si="194"/>
        <v>4</v>
      </c>
      <c r="V2052">
        <f t="shared" si="195"/>
        <v>1</v>
      </c>
      <c r="W2052">
        <f t="shared" si="196"/>
        <v>2</v>
      </c>
      <c r="X2052" t="str">
        <f t="shared" si="197"/>
        <v>412</v>
      </c>
      <c r="Y2052" t="str">
        <f>IF(Table1[[#This Row],[RFM_Score]]="555","Champion", IF(AND(J2052&gt;=4,V2052&gt;=4),"Loyal", IF(U2052&lt;=2,"At Risk", IF(W2052&gt;=4,"Potential Loyalist","Others"))))</f>
        <v>Others</v>
      </c>
    </row>
    <row r="2053" spans="1:25">
      <c r="A2053" t="s">
        <v>4637</v>
      </c>
      <c r="B2053">
        <v>32</v>
      </c>
      <c r="C2053" t="s">
        <v>24</v>
      </c>
      <c r="D2053" t="s">
        <v>29</v>
      </c>
      <c r="E2053" s="6" t="s">
        <v>14123</v>
      </c>
      <c r="F2053" t="s">
        <v>60</v>
      </c>
      <c r="G2053">
        <v>4</v>
      </c>
      <c r="H2053">
        <v>1</v>
      </c>
      <c r="I2053">
        <v>42</v>
      </c>
      <c r="J2053">
        <v>1</v>
      </c>
      <c r="K2053">
        <v>135.97999999999999</v>
      </c>
      <c r="L2053" t="str">
        <f t="shared" si="192"/>
        <v/>
      </c>
      <c r="M2053">
        <v>4</v>
      </c>
      <c r="N2053" t="str">
        <f t="shared" si="193"/>
        <v/>
      </c>
      <c r="O2053">
        <v>85</v>
      </c>
      <c r="P2053" s="11">
        <v>0.25</v>
      </c>
      <c r="Q2053" s="11">
        <v>2.3809523809523801E-2</v>
      </c>
      <c r="R2053" s="12">
        <v>33.994999999999997</v>
      </c>
      <c r="S2053" t="s">
        <v>22</v>
      </c>
      <c r="T2053">
        <v>0</v>
      </c>
      <c r="U2053">
        <f t="shared" si="194"/>
        <v>2</v>
      </c>
      <c r="V2053">
        <f t="shared" si="195"/>
        <v>1</v>
      </c>
      <c r="W2053">
        <f t="shared" si="196"/>
        <v>2</v>
      </c>
      <c r="X2053" t="str">
        <f t="shared" si="197"/>
        <v>212</v>
      </c>
      <c r="Y2053" t="str">
        <f>IF(Table1[[#This Row],[RFM_Score]]="555","Champion", IF(AND(J2053&gt;=4,V2053&gt;=4),"Loyal", IF(U2053&lt;=2,"At Risk", IF(W2053&gt;=4,"Potential Loyalist","Others"))))</f>
        <v>At Risk</v>
      </c>
    </row>
    <row r="2054" spans="1:25">
      <c r="A2054" t="s">
        <v>3258</v>
      </c>
      <c r="B2054">
        <v>44</v>
      </c>
      <c r="C2054" t="s">
        <v>24</v>
      </c>
      <c r="D2054" t="s">
        <v>29</v>
      </c>
      <c r="E2054" s="6" t="s">
        <v>14124</v>
      </c>
      <c r="F2054" t="s">
        <v>21</v>
      </c>
      <c r="G2054">
        <v>4</v>
      </c>
      <c r="H2054">
        <v>2</v>
      </c>
      <c r="I2054">
        <v>44</v>
      </c>
      <c r="J2054">
        <v>2</v>
      </c>
      <c r="K2054">
        <v>135.80000000000001</v>
      </c>
      <c r="L2054" t="str">
        <f t="shared" si="192"/>
        <v/>
      </c>
      <c r="M2054">
        <v>4</v>
      </c>
      <c r="N2054" t="str">
        <f t="shared" si="193"/>
        <v/>
      </c>
      <c r="O2054">
        <v>29</v>
      </c>
      <c r="P2054" s="11">
        <v>0.5</v>
      </c>
      <c r="Q2054" s="11">
        <v>4.54545454545454E-2</v>
      </c>
      <c r="R2054" s="12">
        <v>33.950000000000003</v>
      </c>
      <c r="S2054" t="s">
        <v>22</v>
      </c>
      <c r="T2054">
        <v>0</v>
      </c>
      <c r="U2054">
        <f t="shared" si="194"/>
        <v>4</v>
      </c>
      <c r="V2054">
        <f t="shared" si="195"/>
        <v>1</v>
      </c>
      <c r="W2054">
        <f t="shared" si="196"/>
        <v>2</v>
      </c>
      <c r="X2054" t="str">
        <f t="shared" si="197"/>
        <v>412</v>
      </c>
      <c r="Y2054" t="str">
        <f>IF(Table1[[#This Row],[RFM_Score]]="555","Champion", IF(AND(J2054&gt;=4,V2054&gt;=4),"Loyal", IF(U2054&lt;=2,"At Risk", IF(W2054&gt;=4,"Potential Loyalist","Others"))))</f>
        <v>Others</v>
      </c>
    </row>
    <row r="2055" spans="1:25">
      <c r="A2055" t="s">
        <v>6324</v>
      </c>
      <c r="B2055">
        <v>43</v>
      </c>
      <c r="C2055" t="s">
        <v>19</v>
      </c>
      <c r="D2055" t="s">
        <v>49</v>
      </c>
      <c r="E2055" s="6" t="s">
        <v>14125</v>
      </c>
      <c r="F2055" t="s">
        <v>37</v>
      </c>
      <c r="G2055">
        <v>2</v>
      </c>
      <c r="H2055">
        <v>0</v>
      </c>
      <c r="I2055">
        <v>57</v>
      </c>
      <c r="J2055">
        <v>1</v>
      </c>
      <c r="K2055">
        <v>135.80000000000001</v>
      </c>
      <c r="L2055" t="str">
        <f t="shared" si="192"/>
        <v/>
      </c>
      <c r="M2055">
        <v>4</v>
      </c>
      <c r="N2055" t="str">
        <f t="shared" si="193"/>
        <v/>
      </c>
      <c r="O2055">
        <v>30</v>
      </c>
      <c r="P2055" s="11">
        <v>0</v>
      </c>
      <c r="Q2055" s="11">
        <v>1.7543859649122799E-2</v>
      </c>
      <c r="R2055" s="12">
        <v>33.950000000000003</v>
      </c>
      <c r="S2055" t="s">
        <v>22</v>
      </c>
      <c r="T2055">
        <v>1</v>
      </c>
      <c r="U2055">
        <f t="shared" si="194"/>
        <v>4</v>
      </c>
      <c r="V2055">
        <f t="shared" si="195"/>
        <v>1</v>
      </c>
      <c r="W2055">
        <f t="shared" si="196"/>
        <v>2</v>
      </c>
      <c r="X2055" t="str">
        <f t="shared" si="197"/>
        <v>412</v>
      </c>
      <c r="Y2055" t="str">
        <f>IF(Table1[[#This Row],[RFM_Score]]="555","Champion", IF(AND(J2055&gt;=4,V2055&gt;=4),"Loyal", IF(U2055&lt;=2,"At Risk", IF(W2055&gt;=4,"Potential Loyalist","Others"))))</f>
        <v>Others</v>
      </c>
    </row>
    <row r="2056" spans="1:25">
      <c r="A2056" t="s">
        <v>2001</v>
      </c>
      <c r="B2056">
        <v>41</v>
      </c>
      <c r="C2056" t="s">
        <v>24</v>
      </c>
      <c r="D2056" t="s">
        <v>49</v>
      </c>
      <c r="E2056" s="6" t="s">
        <v>14126</v>
      </c>
      <c r="F2056" t="s">
        <v>30</v>
      </c>
      <c r="G2056">
        <v>5</v>
      </c>
      <c r="H2056">
        <v>1</v>
      </c>
      <c r="I2056">
        <v>61</v>
      </c>
      <c r="J2056">
        <v>5</v>
      </c>
      <c r="K2056">
        <v>135.63</v>
      </c>
      <c r="L2056" t="str">
        <f t="shared" si="192"/>
        <v/>
      </c>
      <c r="M2056">
        <v>4</v>
      </c>
      <c r="N2056" t="str">
        <f t="shared" si="193"/>
        <v/>
      </c>
      <c r="O2056">
        <v>18</v>
      </c>
      <c r="P2056" s="11">
        <v>0.2</v>
      </c>
      <c r="Q2056" s="11">
        <v>8.1967213114753995E-2</v>
      </c>
      <c r="R2056" s="12">
        <v>33.907499999999999</v>
      </c>
      <c r="S2056" t="s">
        <v>22</v>
      </c>
      <c r="T2056">
        <v>0</v>
      </c>
      <c r="U2056">
        <f t="shared" si="194"/>
        <v>5</v>
      </c>
      <c r="V2056">
        <f t="shared" si="195"/>
        <v>1</v>
      </c>
      <c r="W2056">
        <f t="shared" si="196"/>
        <v>2</v>
      </c>
      <c r="X2056" t="str">
        <f t="shared" si="197"/>
        <v>512</v>
      </c>
      <c r="Y2056" t="str">
        <f>IF(Table1[[#This Row],[RFM_Score]]="555","Champion", IF(AND(J2056&gt;=4,V2056&gt;=4),"Loyal", IF(U2056&lt;=2,"At Risk", IF(W2056&gt;=4,"Potential Loyalist","Others"))))</f>
        <v>Others</v>
      </c>
    </row>
    <row r="2057" spans="1:25">
      <c r="A2057" t="s">
        <v>5530</v>
      </c>
      <c r="B2057">
        <v>59</v>
      </c>
      <c r="C2057" t="s">
        <v>24</v>
      </c>
      <c r="D2057" t="s">
        <v>25</v>
      </c>
      <c r="E2057" s="6" t="s">
        <v>14127</v>
      </c>
      <c r="F2057" t="s">
        <v>21</v>
      </c>
      <c r="G2057">
        <v>2</v>
      </c>
      <c r="H2057">
        <v>2</v>
      </c>
      <c r="I2057">
        <v>37</v>
      </c>
      <c r="J2057">
        <v>2</v>
      </c>
      <c r="K2057">
        <v>135.32</v>
      </c>
      <c r="L2057" t="str">
        <f t="shared" si="192"/>
        <v/>
      </c>
      <c r="M2057">
        <v>4</v>
      </c>
      <c r="N2057" t="str">
        <f t="shared" si="193"/>
        <v/>
      </c>
      <c r="O2057">
        <v>35</v>
      </c>
      <c r="P2057" s="11">
        <v>1</v>
      </c>
      <c r="Q2057" s="11">
        <v>5.4054054054054002E-2</v>
      </c>
      <c r="R2057" s="12">
        <v>33.83</v>
      </c>
      <c r="S2057" t="s">
        <v>22</v>
      </c>
      <c r="T2057">
        <v>0</v>
      </c>
      <c r="U2057">
        <f t="shared" si="194"/>
        <v>4</v>
      </c>
      <c r="V2057">
        <f t="shared" si="195"/>
        <v>1</v>
      </c>
      <c r="W2057">
        <f t="shared" si="196"/>
        <v>2</v>
      </c>
      <c r="X2057" t="str">
        <f t="shared" si="197"/>
        <v>412</v>
      </c>
      <c r="Y2057" t="str">
        <f>IF(Table1[[#This Row],[RFM_Score]]="555","Champion", IF(AND(J2057&gt;=4,V2057&gt;=4),"Loyal", IF(U2057&lt;=2,"At Risk", IF(W2057&gt;=4,"Potential Loyalist","Others"))))</f>
        <v>Others</v>
      </c>
    </row>
    <row r="2058" spans="1:25">
      <c r="A2058" t="s">
        <v>5579</v>
      </c>
      <c r="B2058">
        <v>49</v>
      </c>
      <c r="C2058" t="s">
        <v>24</v>
      </c>
      <c r="D2058" t="s">
        <v>29</v>
      </c>
      <c r="E2058" s="6" t="s">
        <v>14128</v>
      </c>
      <c r="F2058" t="s">
        <v>37</v>
      </c>
      <c r="G2058">
        <v>3</v>
      </c>
      <c r="H2058">
        <v>1</v>
      </c>
      <c r="I2058">
        <v>56</v>
      </c>
      <c r="J2058">
        <v>5</v>
      </c>
      <c r="K2058">
        <v>135.22</v>
      </c>
      <c r="L2058" t="str">
        <f t="shared" si="192"/>
        <v/>
      </c>
      <c r="M2058">
        <v>4</v>
      </c>
      <c r="N2058" t="str">
        <f t="shared" si="193"/>
        <v/>
      </c>
      <c r="O2058">
        <v>64</v>
      </c>
      <c r="P2058" s="11">
        <v>0.33333333333333298</v>
      </c>
      <c r="Q2058" s="11">
        <v>8.9285714285714204E-2</v>
      </c>
      <c r="R2058" s="12">
        <v>33.805</v>
      </c>
      <c r="S2058" t="s">
        <v>22</v>
      </c>
      <c r="T2058">
        <v>0</v>
      </c>
      <c r="U2058">
        <f t="shared" si="194"/>
        <v>3</v>
      </c>
      <c r="V2058">
        <f t="shared" si="195"/>
        <v>1</v>
      </c>
      <c r="W2058">
        <f t="shared" si="196"/>
        <v>2</v>
      </c>
      <c r="X2058" t="str">
        <f t="shared" si="197"/>
        <v>312</v>
      </c>
      <c r="Y2058" t="str">
        <f>IF(Table1[[#This Row],[RFM_Score]]="555","Champion", IF(AND(J2058&gt;=4,V2058&gt;=4),"Loyal", IF(U2058&lt;=2,"At Risk", IF(W2058&gt;=4,"Potential Loyalist","Others"))))</f>
        <v>Others</v>
      </c>
    </row>
    <row r="2059" spans="1:25">
      <c r="A2059" t="s">
        <v>3913</v>
      </c>
      <c r="B2059">
        <v>46</v>
      </c>
      <c r="C2059" t="s">
        <v>24</v>
      </c>
      <c r="D2059" t="s">
        <v>41</v>
      </c>
      <c r="E2059" s="6" t="s">
        <v>14129</v>
      </c>
      <c r="F2059" t="s">
        <v>37</v>
      </c>
      <c r="G2059">
        <v>1</v>
      </c>
      <c r="H2059">
        <v>0</v>
      </c>
      <c r="I2059">
        <v>50</v>
      </c>
      <c r="J2059">
        <v>2</v>
      </c>
      <c r="K2059">
        <v>134.79</v>
      </c>
      <c r="L2059" t="str">
        <f t="shared" si="192"/>
        <v/>
      </c>
      <c r="M2059">
        <v>4</v>
      </c>
      <c r="N2059" t="str">
        <f t="shared" si="193"/>
        <v/>
      </c>
      <c r="O2059">
        <v>7</v>
      </c>
      <c r="P2059" s="11">
        <v>0</v>
      </c>
      <c r="Q2059" s="11">
        <v>0.04</v>
      </c>
      <c r="R2059" s="12">
        <v>33.697499999999998</v>
      </c>
      <c r="S2059" t="s">
        <v>22</v>
      </c>
      <c r="T2059">
        <v>0</v>
      </c>
      <c r="U2059">
        <f t="shared" si="194"/>
        <v>5</v>
      </c>
      <c r="V2059">
        <f t="shared" si="195"/>
        <v>1</v>
      </c>
      <c r="W2059">
        <f t="shared" si="196"/>
        <v>2</v>
      </c>
      <c r="X2059" t="str">
        <f t="shared" si="197"/>
        <v>512</v>
      </c>
      <c r="Y2059" t="str">
        <f>IF(Table1[[#This Row],[RFM_Score]]="555","Champion", IF(AND(J2059&gt;=4,V2059&gt;=4),"Loyal", IF(U2059&lt;=2,"At Risk", IF(W2059&gt;=4,"Potential Loyalist","Others"))))</f>
        <v>Others</v>
      </c>
    </row>
    <row r="2060" spans="1:25">
      <c r="A2060" t="s">
        <v>11226</v>
      </c>
      <c r="B2060">
        <v>18</v>
      </c>
      <c r="C2060" t="s">
        <v>19</v>
      </c>
      <c r="D2060" t="s">
        <v>25</v>
      </c>
      <c r="E2060" s="6" t="s">
        <v>14130</v>
      </c>
      <c r="F2060" t="s">
        <v>26</v>
      </c>
      <c r="G2060">
        <v>1</v>
      </c>
      <c r="H2060">
        <v>1</v>
      </c>
      <c r="I2060">
        <v>43</v>
      </c>
      <c r="J2060">
        <v>1</v>
      </c>
      <c r="K2060">
        <v>134.61000000000001</v>
      </c>
      <c r="L2060" t="str">
        <f t="shared" si="192"/>
        <v/>
      </c>
      <c r="M2060">
        <v>4</v>
      </c>
      <c r="N2060" t="str">
        <f t="shared" si="193"/>
        <v/>
      </c>
      <c r="O2060">
        <v>36</v>
      </c>
      <c r="P2060" s="11">
        <v>1</v>
      </c>
      <c r="Q2060" s="11">
        <v>2.3255813953488299E-2</v>
      </c>
      <c r="R2060" s="12">
        <v>33.652500000000003</v>
      </c>
      <c r="S2060" t="s">
        <v>22</v>
      </c>
      <c r="T2060">
        <v>0</v>
      </c>
      <c r="U2060">
        <f t="shared" si="194"/>
        <v>4</v>
      </c>
      <c r="V2060">
        <f t="shared" si="195"/>
        <v>1</v>
      </c>
      <c r="W2060">
        <f t="shared" si="196"/>
        <v>2</v>
      </c>
      <c r="X2060" t="str">
        <f t="shared" si="197"/>
        <v>412</v>
      </c>
      <c r="Y2060" t="str">
        <f>IF(Table1[[#This Row],[RFM_Score]]="555","Champion", IF(AND(J2060&gt;=4,V2060&gt;=4),"Loyal", IF(U2060&lt;=2,"At Risk", IF(W2060&gt;=4,"Potential Loyalist","Others"))))</f>
        <v>Others</v>
      </c>
    </row>
    <row r="2061" spans="1:25">
      <c r="A2061" t="s">
        <v>9051</v>
      </c>
      <c r="B2061">
        <v>32</v>
      </c>
      <c r="C2061" t="s">
        <v>24</v>
      </c>
      <c r="D2061" t="s">
        <v>35</v>
      </c>
      <c r="E2061" s="6" t="s">
        <v>14131</v>
      </c>
      <c r="F2061" t="s">
        <v>30</v>
      </c>
      <c r="G2061">
        <v>1</v>
      </c>
      <c r="H2061">
        <v>1</v>
      </c>
      <c r="I2061">
        <v>52</v>
      </c>
      <c r="J2061">
        <v>2</v>
      </c>
      <c r="K2061">
        <v>134.31</v>
      </c>
      <c r="L2061" t="str">
        <f t="shared" si="192"/>
        <v/>
      </c>
      <c r="M2061">
        <v>4</v>
      </c>
      <c r="N2061" t="str">
        <f t="shared" si="193"/>
        <v/>
      </c>
      <c r="O2061">
        <v>8</v>
      </c>
      <c r="P2061" s="11">
        <v>1</v>
      </c>
      <c r="Q2061" s="11">
        <v>3.8461538461538401E-2</v>
      </c>
      <c r="R2061" s="12">
        <v>33.577500000000001</v>
      </c>
      <c r="S2061" t="s">
        <v>22</v>
      </c>
      <c r="T2061">
        <v>0</v>
      </c>
      <c r="U2061">
        <f t="shared" si="194"/>
        <v>5</v>
      </c>
      <c r="V2061">
        <f t="shared" si="195"/>
        <v>1</v>
      </c>
      <c r="W2061">
        <f t="shared" si="196"/>
        <v>2</v>
      </c>
      <c r="X2061" t="str">
        <f t="shared" si="197"/>
        <v>512</v>
      </c>
      <c r="Y2061" t="str">
        <f>IF(Table1[[#This Row],[RFM_Score]]="555","Champion", IF(AND(J2061&gt;=4,V2061&gt;=4),"Loyal", IF(U2061&lt;=2,"At Risk", IF(W2061&gt;=4,"Potential Loyalist","Others"))))</f>
        <v>Others</v>
      </c>
    </row>
    <row r="2062" spans="1:25">
      <c r="A2062" t="s">
        <v>6686</v>
      </c>
      <c r="B2062">
        <v>37</v>
      </c>
      <c r="C2062" t="s">
        <v>19</v>
      </c>
      <c r="D2062" t="s">
        <v>41</v>
      </c>
      <c r="E2062" s="6" t="s">
        <v>14132</v>
      </c>
      <c r="F2062" t="s">
        <v>37</v>
      </c>
      <c r="G2062">
        <v>2</v>
      </c>
      <c r="H2062">
        <v>1</v>
      </c>
      <c r="I2062">
        <v>47</v>
      </c>
      <c r="J2062">
        <v>5</v>
      </c>
      <c r="K2062">
        <v>133.77000000000001</v>
      </c>
      <c r="L2062" t="str">
        <f t="shared" si="192"/>
        <v/>
      </c>
      <c r="M2062">
        <v>4</v>
      </c>
      <c r="N2062" t="str">
        <f t="shared" si="193"/>
        <v/>
      </c>
      <c r="O2062">
        <v>7</v>
      </c>
      <c r="P2062" s="11">
        <v>0.5</v>
      </c>
      <c r="Q2062" s="11">
        <v>0.10638297872340401</v>
      </c>
      <c r="R2062" s="12">
        <v>33.442500000000003</v>
      </c>
      <c r="S2062" t="s">
        <v>22</v>
      </c>
      <c r="T2062">
        <v>0</v>
      </c>
      <c r="U2062">
        <f t="shared" si="194"/>
        <v>5</v>
      </c>
      <c r="V2062">
        <f t="shared" si="195"/>
        <v>1</v>
      </c>
      <c r="W2062">
        <f t="shared" si="196"/>
        <v>2</v>
      </c>
      <c r="X2062" t="str">
        <f t="shared" si="197"/>
        <v>512</v>
      </c>
      <c r="Y2062" t="str">
        <f>IF(Table1[[#This Row],[RFM_Score]]="555","Champion", IF(AND(J2062&gt;=4,V2062&gt;=4),"Loyal", IF(U2062&lt;=2,"At Risk", IF(W2062&gt;=4,"Potential Loyalist","Others"))))</f>
        <v>Others</v>
      </c>
    </row>
    <row r="2063" spans="1:25">
      <c r="A2063" t="s">
        <v>3104</v>
      </c>
      <c r="B2063">
        <v>35</v>
      </c>
      <c r="C2063" t="s">
        <v>24</v>
      </c>
      <c r="D2063" t="s">
        <v>25</v>
      </c>
      <c r="E2063" s="6" t="s">
        <v>14133</v>
      </c>
      <c r="F2063" t="s">
        <v>21</v>
      </c>
      <c r="G2063">
        <v>3</v>
      </c>
      <c r="H2063">
        <v>2</v>
      </c>
      <c r="I2063">
        <v>48</v>
      </c>
      <c r="J2063">
        <v>2</v>
      </c>
      <c r="K2063">
        <v>133.69</v>
      </c>
      <c r="L2063" t="str">
        <f t="shared" si="192"/>
        <v/>
      </c>
      <c r="M2063">
        <v>4</v>
      </c>
      <c r="N2063" t="str">
        <f t="shared" si="193"/>
        <v/>
      </c>
      <c r="O2063">
        <v>26</v>
      </c>
      <c r="P2063" s="11">
        <v>0.66666666666666596</v>
      </c>
      <c r="Q2063" s="11">
        <v>4.1666666666666602E-2</v>
      </c>
      <c r="R2063" s="12">
        <v>33.422499999999999</v>
      </c>
      <c r="S2063" t="s">
        <v>22</v>
      </c>
      <c r="T2063">
        <v>0</v>
      </c>
      <c r="U2063">
        <f t="shared" si="194"/>
        <v>4</v>
      </c>
      <c r="V2063">
        <f t="shared" si="195"/>
        <v>1</v>
      </c>
      <c r="W2063">
        <f t="shared" si="196"/>
        <v>2</v>
      </c>
      <c r="X2063" t="str">
        <f t="shared" si="197"/>
        <v>412</v>
      </c>
      <c r="Y2063" t="str">
        <f>IF(Table1[[#This Row],[RFM_Score]]="555","Champion", IF(AND(J2063&gt;=4,V2063&gt;=4),"Loyal", IF(U2063&lt;=2,"At Risk", IF(W2063&gt;=4,"Potential Loyalist","Others"))))</f>
        <v>Others</v>
      </c>
    </row>
    <row r="2064" spans="1:25">
      <c r="A2064" t="s">
        <v>415</v>
      </c>
      <c r="B2064">
        <v>61</v>
      </c>
      <c r="C2064" t="s">
        <v>24</v>
      </c>
      <c r="D2064" t="s">
        <v>25</v>
      </c>
      <c r="E2064" s="6" t="s">
        <v>14134</v>
      </c>
      <c r="F2064" t="s">
        <v>30</v>
      </c>
      <c r="G2064">
        <v>1</v>
      </c>
      <c r="H2064">
        <v>0</v>
      </c>
      <c r="I2064">
        <v>57</v>
      </c>
      <c r="J2064">
        <v>1</v>
      </c>
      <c r="K2064">
        <v>133.51</v>
      </c>
      <c r="L2064" t="str">
        <f t="shared" si="192"/>
        <v/>
      </c>
      <c r="M2064">
        <v>4</v>
      </c>
      <c r="N2064" t="str">
        <f t="shared" si="193"/>
        <v/>
      </c>
      <c r="O2064">
        <v>77</v>
      </c>
      <c r="P2064" s="11">
        <v>0</v>
      </c>
      <c r="Q2064" s="11">
        <v>1.7543859649122799E-2</v>
      </c>
      <c r="R2064" s="12">
        <v>33.377499999999998</v>
      </c>
      <c r="S2064" t="s">
        <v>22</v>
      </c>
      <c r="T2064">
        <v>1</v>
      </c>
      <c r="U2064">
        <f t="shared" si="194"/>
        <v>2</v>
      </c>
      <c r="V2064">
        <f t="shared" si="195"/>
        <v>1</v>
      </c>
      <c r="W2064">
        <f t="shared" si="196"/>
        <v>2</v>
      </c>
      <c r="X2064" t="str">
        <f t="shared" si="197"/>
        <v>212</v>
      </c>
      <c r="Y2064" t="str">
        <f>IF(Table1[[#This Row],[RFM_Score]]="555","Champion", IF(AND(J2064&gt;=4,V2064&gt;=4),"Loyal", IF(U2064&lt;=2,"At Risk", IF(W2064&gt;=4,"Potential Loyalist","Others"))))</f>
        <v>At Risk</v>
      </c>
    </row>
    <row r="2065" spans="1:25">
      <c r="A2065" t="s">
        <v>11355</v>
      </c>
      <c r="B2065">
        <v>34</v>
      </c>
      <c r="C2065" t="s">
        <v>24</v>
      </c>
      <c r="D2065" t="s">
        <v>29</v>
      </c>
      <c r="E2065" s="6" t="s">
        <v>14135</v>
      </c>
      <c r="F2065" t="s">
        <v>26</v>
      </c>
      <c r="G2065">
        <v>4</v>
      </c>
      <c r="H2065">
        <v>0</v>
      </c>
      <c r="I2065">
        <v>62</v>
      </c>
      <c r="J2065">
        <v>3</v>
      </c>
      <c r="K2065">
        <v>132.9</v>
      </c>
      <c r="L2065" t="str">
        <f t="shared" si="192"/>
        <v/>
      </c>
      <c r="M2065">
        <v>4</v>
      </c>
      <c r="N2065" t="str">
        <f t="shared" si="193"/>
        <v/>
      </c>
      <c r="O2065">
        <v>25</v>
      </c>
      <c r="P2065" s="11">
        <v>0</v>
      </c>
      <c r="Q2065" s="11">
        <v>4.8387096774193498E-2</v>
      </c>
      <c r="R2065" s="12">
        <v>33.225000000000001</v>
      </c>
      <c r="S2065" t="s">
        <v>22</v>
      </c>
      <c r="T2065">
        <v>1</v>
      </c>
      <c r="U2065">
        <f t="shared" si="194"/>
        <v>4</v>
      </c>
      <c r="V2065">
        <f t="shared" si="195"/>
        <v>1</v>
      </c>
      <c r="W2065">
        <f t="shared" si="196"/>
        <v>2</v>
      </c>
      <c r="X2065" t="str">
        <f t="shared" si="197"/>
        <v>412</v>
      </c>
      <c r="Y2065" t="str">
        <f>IF(Table1[[#This Row],[RFM_Score]]="555","Champion", IF(AND(J2065&gt;=4,V2065&gt;=4),"Loyal", IF(U2065&lt;=2,"At Risk", IF(W2065&gt;=4,"Potential Loyalist","Others"))))</f>
        <v>Others</v>
      </c>
    </row>
    <row r="2066" spans="1:25">
      <c r="A2066" t="s">
        <v>3787</v>
      </c>
      <c r="B2066">
        <v>27</v>
      </c>
      <c r="C2066" t="s">
        <v>24</v>
      </c>
      <c r="D2066" t="s">
        <v>25</v>
      </c>
      <c r="E2066" s="6" t="s">
        <v>14136</v>
      </c>
      <c r="F2066" t="s">
        <v>62</v>
      </c>
      <c r="G2066">
        <v>5</v>
      </c>
      <c r="H2066">
        <v>0</v>
      </c>
      <c r="I2066">
        <v>57</v>
      </c>
      <c r="J2066">
        <v>3</v>
      </c>
      <c r="K2066">
        <v>132.78</v>
      </c>
      <c r="L2066" t="str">
        <f t="shared" si="192"/>
        <v/>
      </c>
      <c r="M2066">
        <v>4</v>
      </c>
      <c r="N2066" t="str">
        <f t="shared" si="193"/>
        <v/>
      </c>
      <c r="O2066">
        <v>1</v>
      </c>
      <c r="P2066" s="11">
        <v>0</v>
      </c>
      <c r="Q2066" s="11">
        <v>5.2631578947368397E-2</v>
      </c>
      <c r="R2066" s="12">
        <v>33.195</v>
      </c>
      <c r="S2066" t="s">
        <v>22</v>
      </c>
      <c r="T2066">
        <v>0</v>
      </c>
      <c r="U2066">
        <f t="shared" si="194"/>
        <v>5</v>
      </c>
      <c r="V2066">
        <f t="shared" si="195"/>
        <v>1</v>
      </c>
      <c r="W2066">
        <f t="shared" si="196"/>
        <v>2</v>
      </c>
      <c r="X2066" t="str">
        <f t="shared" si="197"/>
        <v>512</v>
      </c>
      <c r="Y2066" t="str">
        <f>IF(Table1[[#This Row],[RFM_Score]]="555","Champion", IF(AND(J2066&gt;=4,V2066&gt;=4),"Loyal", IF(U2066&lt;=2,"At Risk", IF(W2066&gt;=4,"Potential Loyalist","Others"))))</f>
        <v>Others</v>
      </c>
    </row>
    <row r="2067" spans="1:25">
      <c r="A2067" t="s">
        <v>5911</v>
      </c>
      <c r="B2067">
        <v>50</v>
      </c>
      <c r="C2067" t="s">
        <v>24</v>
      </c>
      <c r="D2067" t="s">
        <v>29</v>
      </c>
      <c r="E2067" s="6" t="s">
        <v>14137</v>
      </c>
      <c r="F2067" t="s">
        <v>37</v>
      </c>
      <c r="G2067">
        <v>3</v>
      </c>
      <c r="H2067">
        <v>0</v>
      </c>
      <c r="I2067">
        <v>40</v>
      </c>
      <c r="J2067">
        <v>3</v>
      </c>
      <c r="K2067">
        <v>132.49</v>
      </c>
      <c r="L2067" t="str">
        <f t="shared" si="192"/>
        <v/>
      </c>
      <c r="M2067">
        <v>4</v>
      </c>
      <c r="N2067" t="str">
        <f t="shared" si="193"/>
        <v/>
      </c>
      <c r="O2067">
        <v>15</v>
      </c>
      <c r="P2067" s="11">
        <v>0</v>
      </c>
      <c r="Q2067" s="11">
        <v>7.4999999999999997E-2</v>
      </c>
      <c r="R2067" s="12">
        <v>33.122500000000002</v>
      </c>
      <c r="S2067" t="s">
        <v>22</v>
      </c>
      <c r="T2067">
        <v>0</v>
      </c>
      <c r="U2067">
        <f t="shared" si="194"/>
        <v>5</v>
      </c>
      <c r="V2067">
        <f t="shared" si="195"/>
        <v>1</v>
      </c>
      <c r="W2067">
        <f t="shared" si="196"/>
        <v>2</v>
      </c>
      <c r="X2067" t="str">
        <f t="shared" si="197"/>
        <v>512</v>
      </c>
      <c r="Y2067" t="str">
        <f>IF(Table1[[#This Row],[RFM_Score]]="555","Champion", IF(AND(J2067&gt;=4,V2067&gt;=4),"Loyal", IF(U2067&lt;=2,"At Risk", IF(W2067&gt;=4,"Potential Loyalist","Others"))))</f>
        <v>Others</v>
      </c>
    </row>
    <row r="2068" spans="1:25">
      <c r="A2068" t="s">
        <v>9444</v>
      </c>
      <c r="B2068">
        <v>29</v>
      </c>
      <c r="C2068" t="s">
        <v>24</v>
      </c>
      <c r="D2068" t="s">
        <v>25</v>
      </c>
      <c r="E2068" s="6" t="s">
        <v>14138</v>
      </c>
      <c r="F2068" t="s">
        <v>26</v>
      </c>
      <c r="G2068">
        <v>3</v>
      </c>
      <c r="H2068">
        <v>1</v>
      </c>
      <c r="I2068">
        <v>43</v>
      </c>
      <c r="J2068">
        <v>3</v>
      </c>
      <c r="K2068">
        <v>132.25</v>
      </c>
      <c r="L2068" t="str">
        <f t="shared" si="192"/>
        <v/>
      </c>
      <c r="M2068">
        <v>4</v>
      </c>
      <c r="N2068" t="str">
        <f t="shared" si="193"/>
        <v/>
      </c>
      <c r="O2068">
        <v>10</v>
      </c>
      <c r="P2068" s="11">
        <v>0.33333333333333298</v>
      </c>
      <c r="Q2068" s="11">
        <v>6.9767441860465101E-2</v>
      </c>
      <c r="R2068" s="12">
        <v>33.0625</v>
      </c>
      <c r="S2068" t="s">
        <v>22</v>
      </c>
      <c r="T2068">
        <v>0</v>
      </c>
      <c r="U2068">
        <f t="shared" si="194"/>
        <v>5</v>
      </c>
      <c r="V2068">
        <f t="shared" si="195"/>
        <v>1</v>
      </c>
      <c r="W2068">
        <f t="shared" si="196"/>
        <v>2</v>
      </c>
      <c r="X2068" t="str">
        <f t="shared" si="197"/>
        <v>512</v>
      </c>
      <c r="Y2068" t="str">
        <f>IF(Table1[[#This Row],[RFM_Score]]="555","Champion", IF(AND(J2068&gt;=4,V2068&gt;=4),"Loyal", IF(U2068&lt;=2,"At Risk", IF(W2068&gt;=4,"Potential Loyalist","Others"))))</f>
        <v>Others</v>
      </c>
    </row>
    <row r="2069" spans="1:25">
      <c r="A2069" t="s">
        <v>7528</v>
      </c>
      <c r="B2069">
        <v>25</v>
      </c>
      <c r="C2069" t="s">
        <v>19</v>
      </c>
      <c r="D2069" t="s">
        <v>29</v>
      </c>
      <c r="E2069" s="6" t="s">
        <v>14139</v>
      </c>
      <c r="F2069" t="s">
        <v>30</v>
      </c>
      <c r="G2069">
        <v>7</v>
      </c>
      <c r="H2069">
        <v>4</v>
      </c>
      <c r="I2069">
        <v>48</v>
      </c>
      <c r="J2069">
        <v>3</v>
      </c>
      <c r="K2069">
        <v>131.53</v>
      </c>
      <c r="L2069" t="str">
        <f t="shared" si="192"/>
        <v/>
      </c>
      <c r="M2069">
        <v>4</v>
      </c>
      <c r="N2069" t="str">
        <f t="shared" si="193"/>
        <v/>
      </c>
      <c r="O2069">
        <v>46</v>
      </c>
      <c r="P2069" s="11">
        <v>0.57142857142857095</v>
      </c>
      <c r="Q2069" s="11">
        <v>6.25E-2</v>
      </c>
      <c r="R2069" s="12">
        <v>32.8825</v>
      </c>
      <c r="S2069" t="s">
        <v>22</v>
      </c>
      <c r="T2069">
        <v>0</v>
      </c>
      <c r="U2069">
        <f t="shared" si="194"/>
        <v>3</v>
      </c>
      <c r="V2069">
        <f t="shared" si="195"/>
        <v>1</v>
      </c>
      <c r="W2069">
        <f t="shared" si="196"/>
        <v>2</v>
      </c>
      <c r="X2069" t="str">
        <f t="shared" si="197"/>
        <v>312</v>
      </c>
      <c r="Y2069" t="str">
        <f>IF(Table1[[#This Row],[RFM_Score]]="555","Champion", IF(AND(J2069&gt;=4,V2069&gt;=4),"Loyal", IF(U2069&lt;=2,"At Risk", IF(W2069&gt;=4,"Potential Loyalist","Others"))))</f>
        <v>Others</v>
      </c>
    </row>
    <row r="2070" spans="1:25">
      <c r="A2070" t="s">
        <v>5932</v>
      </c>
      <c r="B2070">
        <v>47</v>
      </c>
      <c r="C2070" t="s">
        <v>19</v>
      </c>
      <c r="D2070" t="s">
        <v>41</v>
      </c>
      <c r="E2070" s="6" t="s">
        <v>14140</v>
      </c>
      <c r="F2070" t="s">
        <v>21</v>
      </c>
      <c r="G2070">
        <v>0</v>
      </c>
      <c r="H2070">
        <v>0</v>
      </c>
      <c r="I2070">
        <v>52</v>
      </c>
      <c r="J2070">
        <v>4</v>
      </c>
      <c r="K2070">
        <v>131.38999999999999</v>
      </c>
      <c r="L2070" t="str">
        <f t="shared" si="192"/>
        <v/>
      </c>
      <c r="M2070">
        <v>4</v>
      </c>
      <c r="N2070" t="str">
        <f t="shared" si="193"/>
        <v/>
      </c>
      <c r="O2070">
        <v>17</v>
      </c>
      <c r="P2070" s="11">
        <v>0</v>
      </c>
      <c r="Q2070" s="11">
        <v>7.69230769230769E-2</v>
      </c>
      <c r="R2070" s="12">
        <v>32.847499999999997</v>
      </c>
      <c r="S2070" t="s">
        <v>22</v>
      </c>
      <c r="T2070">
        <v>0</v>
      </c>
      <c r="U2070">
        <f t="shared" si="194"/>
        <v>5</v>
      </c>
      <c r="V2070">
        <f t="shared" si="195"/>
        <v>1</v>
      </c>
      <c r="W2070">
        <f t="shared" si="196"/>
        <v>2</v>
      </c>
      <c r="X2070" t="str">
        <f t="shared" si="197"/>
        <v>512</v>
      </c>
      <c r="Y2070" t="str">
        <f>IF(Table1[[#This Row],[RFM_Score]]="555","Champion", IF(AND(J2070&gt;=4,V2070&gt;=4),"Loyal", IF(U2070&lt;=2,"At Risk", IF(W2070&gt;=4,"Potential Loyalist","Others"))))</f>
        <v>Others</v>
      </c>
    </row>
    <row r="2071" spans="1:25">
      <c r="A2071" t="s">
        <v>9825</v>
      </c>
      <c r="B2071">
        <v>18</v>
      </c>
      <c r="C2071" t="s">
        <v>19</v>
      </c>
      <c r="D2071" t="s">
        <v>49</v>
      </c>
      <c r="E2071" s="6" t="s">
        <v>14141</v>
      </c>
      <c r="F2071" t="s">
        <v>26</v>
      </c>
      <c r="G2071">
        <v>2</v>
      </c>
      <c r="H2071">
        <v>1</v>
      </c>
      <c r="I2071">
        <v>53</v>
      </c>
      <c r="J2071">
        <v>2</v>
      </c>
      <c r="K2071">
        <v>131.26</v>
      </c>
      <c r="L2071" t="str">
        <f t="shared" si="192"/>
        <v/>
      </c>
      <c r="M2071">
        <v>4</v>
      </c>
      <c r="N2071" t="str">
        <f t="shared" si="193"/>
        <v/>
      </c>
      <c r="O2071">
        <v>12</v>
      </c>
      <c r="P2071" s="11">
        <v>0.5</v>
      </c>
      <c r="Q2071" s="11">
        <v>3.7735849056603703E-2</v>
      </c>
      <c r="R2071" s="12">
        <v>32.814999999999998</v>
      </c>
      <c r="S2071" t="s">
        <v>22</v>
      </c>
      <c r="T2071">
        <v>0</v>
      </c>
      <c r="U2071">
        <f t="shared" si="194"/>
        <v>5</v>
      </c>
      <c r="V2071">
        <f t="shared" si="195"/>
        <v>1</v>
      </c>
      <c r="W2071">
        <f t="shared" si="196"/>
        <v>2</v>
      </c>
      <c r="X2071" t="str">
        <f t="shared" si="197"/>
        <v>512</v>
      </c>
      <c r="Y2071" t="str">
        <f>IF(Table1[[#This Row],[RFM_Score]]="555","Champion", IF(AND(J2071&gt;=4,V2071&gt;=4),"Loyal", IF(U2071&lt;=2,"At Risk", IF(W2071&gt;=4,"Potential Loyalist","Others"))))</f>
        <v>Others</v>
      </c>
    </row>
    <row r="2072" spans="1:25">
      <c r="A2072" t="s">
        <v>5045</v>
      </c>
      <c r="B2072">
        <v>26</v>
      </c>
      <c r="C2072" t="s">
        <v>24</v>
      </c>
      <c r="D2072" t="s">
        <v>25</v>
      </c>
      <c r="E2072" s="6" t="s">
        <v>14142</v>
      </c>
      <c r="F2072" t="s">
        <v>60</v>
      </c>
      <c r="G2072">
        <v>4</v>
      </c>
      <c r="H2072">
        <v>1</v>
      </c>
      <c r="I2072">
        <v>52</v>
      </c>
      <c r="J2072">
        <v>5</v>
      </c>
      <c r="K2072">
        <v>131.08000000000001</v>
      </c>
      <c r="L2072" t="str">
        <f t="shared" si="192"/>
        <v/>
      </c>
      <c r="M2072">
        <v>4</v>
      </c>
      <c r="N2072" t="str">
        <f t="shared" si="193"/>
        <v/>
      </c>
      <c r="O2072">
        <v>11</v>
      </c>
      <c r="P2072" s="11">
        <v>0.25</v>
      </c>
      <c r="Q2072" s="11">
        <v>9.6153846153846104E-2</v>
      </c>
      <c r="R2072" s="12">
        <v>32.770000000000003</v>
      </c>
      <c r="S2072" t="s">
        <v>22</v>
      </c>
      <c r="T2072">
        <v>0</v>
      </c>
      <c r="U2072">
        <f t="shared" si="194"/>
        <v>5</v>
      </c>
      <c r="V2072">
        <f t="shared" si="195"/>
        <v>1</v>
      </c>
      <c r="W2072">
        <f t="shared" si="196"/>
        <v>2</v>
      </c>
      <c r="X2072" t="str">
        <f t="shared" si="197"/>
        <v>512</v>
      </c>
      <c r="Y2072" t="str">
        <f>IF(Table1[[#This Row],[RFM_Score]]="555","Champion", IF(AND(J2072&gt;=4,V2072&gt;=4),"Loyal", IF(U2072&lt;=2,"At Risk", IF(W2072&gt;=4,"Potential Loyalist","Others"))))</f>
        <v>Others</v>
      </c>
    </row>
    <row r="2073" spans="1:25">
      <c r="A2073" t="s">
        <v>2516</v>
      </c>
      <c r="B2073">
        <v>43</v>
      </c>
      <c r="C2073" t="s">
        <v>19</v>
      </c>
      <c r="D2073" t="s">
        <v>35</v>
      </c>
      <c r="E2073" s="6" t="s">
        <v>14143</v>
      </c>
      <c r="F2073" t="s">
        <v>21</v>
      </c>
      <c r="G2073">
        <v>4</v>
      </c>
      <c r="H2073">
        <v>1</v>
      </c>
      <c r="I2073">
        <v>53</v>
      </c>
      <c r="J2073">
        <v>5</v>
      </c>
      <c r="K2073">
        <v>131.03</v>
      </c>
      <c r="L2073" t="str">
        <f t="shared" si="192"/>
        <v/>
      </c>
      <c r="M2073">
        <v>4</v>
      </c>
      <c r="N2073" t="str">
        <f t="shared" si="193"/>
        <v/>
      </c>
      <c r="O2073">
        <v>14</v>
      </c>
      <c r="P2073" s="11">
        <v>0.25</v>
      </c>
      <c r="Q2073" s="11">
        <v>9.4339622641509399E-2</v>
      </c>
      <c r="R2073" s="12">
        <v>32.7575</v>
      </c>
      <c r="S2073" t="s">
        <v>22</v>
      </c>
      <c r="T2073">
        <v>0</v>
      </c>
      <c r="U2073">
        <f t="shared" si="194"/>
        <v>5</v>
      </c>
      <c r="V2073">
        <f t="shared" si="195"/>
        <v>1</v>
      </c>
      <c r="W2073">
        <f t="shared" si="196"/>
        <v>2</v>
      </c>
      <c r="X2073" t="str">
        <f t="shared" si="197"/>
        <v>512</v>
      </c>
      <c r="Y2073" t="str">
        <f>IF(Table1[[#This Row],[RFM_Score]]="555","Champion", IF(AND(J2073&gt;=4,V2073&gt;=4),"Loyal", IF(U2073&lt;=2,"At Risk", IF(W2073&gt;=4,"Potential Loyalist","Others"))))</f>
        <v>Others</v>
      </c>
    </row>
    <row r="2074" spans="1:25">
      <c r="A2074" t="s">
        <v>7983</v>
      </c>
      <c r="B2074">
        <v>48</v>
      </c>
      <c r="C2074" t="s">
        <v>19</v>
      </c>
      <c r="D2074" t="s">
        <v>25</v>
      </c>
      <c r="E2074" s="6" t="s">
        <v>14144</v>
      </c>
      <c r="F2074" t="s">
        <v>30</v>
      </c>
      <c r="G2074">
        <v>1</v>
      </c>
      <c r="H2074">
        <v>0</v>
      </c>
      <c r="I2074">
        <v>45</v>
      </c>
      <c r="J2074">
        <v>4</v>
      </c>
      <c r="K2074">
        <v>130.94</v>
      </c>
      <c r="L2074" t="str">
        <f t="shared" si="192"/>
        <v/>
      </c>
      <c r="M2074">
        <v>4</v>
      </c>
      <c r="N2074" t="str">
        <f t="shared" si="193"/>
        <v/>
      </c>
      <c r="O2074">
        <v>29</v>
      </c>
      <c r="P2074" s="11">
        <v>0</v>
      </c>
      <c r="Q2074" s="11">
        <v>8.8888888888888795E-2</v>
      </c>
      <c r="R2074" s="12">
        <v>32.734999999999999</v>
      </c>
      <c r="S2074" t="s">
        <v>22</v>
      </c>
      <c r="T2074">
        <v>1</v>
      </c>
      <c r="U2074">
        <f t="shared" si="194"/>
        <v>4</v>
      </c>
      <c r="V2074">
        <f t="shared" si="195"/>
        <v>1</v>
      </c>
      <c r="W2074">
        <f t="shared" si="196"/>
        <v>2</v>
      </c>
      <c r="X2074" t="str">
        <f t="shared" si="197"/>
        <v>412</v>
      </c>
      <c r="Y2074" t="str">
        <f>IF(Table1[[#This Row],[RFM_Score]]="555","Champion", IF(AND(J2074&gt;=4,V2074&gt;=4),"Loyal", IF(U2074&lt;=2,"At Risk", IF(W2074&gt;=4,"Potential Loyalist","Others"))))</f>
        <v>Others</v>
      </c>
    </row>
    <row r="2075" spans="1:25">
      <c r="A2075" t="s">
        <v>9778</v>
      </c>
      <c r="B2075">
        <v>21</v>
      </c>
      <c r="C2075" t="s">
        <v>24</v>
      </c>
      <c r="D2075" t="s">
        <v>25</v>
      </c>
      <c r="E2075" s="6" t="s">
        <v>14145</v>
      </c>
      <c r="F2075" t="s">
        <v>21</v>
      </c>
      <c r="G2075">
        <v>3</v>
      </c>
      <c r="H2075">
        <v>2</v>
      </c>
      <c r="I2075">
        <v>52</v>
      </c>
      <c r="J2075">
        <v>4</v>
      </c>
      <c r="K2075">
        <v>130.72999999999999</v>
      </c>
      <c r="L2075" t="str">
        <f t="shared" si="192"/>
        <v/>
      </c>
      <c r="M2075">
        <v>4</v>
      </c>
      <c r="N2075" t="str">
        <f t="shared" si="193"/>
        <v/>
      </c>
      <c r="O2075">
        <v>37</v>
      </c>
      <c r="P2075" s="11">
        <v>0.66666666666666596</v>
      </c>
      <c r="Q2075" s="11">
        <v>7.69230769230769E-2</v>
      </c>
      <c r="R2075" s="12">
        <v>32.682499999999997</v>
      </c>
      <c r="S2075" t="s">
        <v>22</v>
      </c>
      <c r="T2075">
        <v>0</v>
      </c>
      <c r="U2075">
        <f t="shared" si="194"/>
        <v>4</v>
      </c>
      <c r="V2075">
        <f t="shared" si="195"/>
        <v>1</v>
      </c>
      <c r="W2075">
        <f t="shared" si="196"/>
        <v>2</v>
      </c>
      <c r="X2075" t="str">
        <f t="shared" si="197"/>
        <v>412</v>
      </c>
      <c r="Y2075" t="str">
        <f>IF(Table1[[#This Row],[RFM_Score]]="555","Champion", IF(AND(J2075&gt;=4,V2075&gt;=4),"Loyal", IF(U2075&lt;=2,"At Risk", IF(W2075&gt;=4,"Potential Loyalist","Others"))))</f>
        <v>Others</v>
      </c>
    </row>
    <row r="2076" spans="1:25">
      <c r="A2076" t="s">
        <v>6243</v>
      </c>
      <c r="B2076">
        <v>30</v>
      </c>
      <c r="C2076" t="s">
        <v>24</v>
      </c>
      <c r="D2076" t="s">
        <v>25</v>
      </c>
      <c r="E2076" s="6" t="s">
        <v>14146</v>
      </c>
      <c r="F2076" t="s">
        <v>26</v>
      </c>
      <c r="G2076">
        <v>2</v>
      </c>
      <c r="H2076">
        <v>1</v>
      </c>
      <c r="I2076">
        <v>62</v>
      </c>
      <c r="J2076">
        <v>4</v>
      </c>
      <c r="K2076">
        <v>130.41999999999999</v>
      </c>
      <c r="L2076" t="str">
        <f t="shared" si="192"/>
        <v/>
      </c>
      <c r="M2076">
        <v>4</v>
      </c>
      <c r="N2076" t="str">
        <f t="shared" si="193"/>
        <v/>
      </c>
      <c r="O2076">
        <v>25</v>
      </c>
      <c r="P2076" s="11">
        <v>0.5</v>
      </c>
      <c r="Q2076" s="11">
        <v>6.4516129032257993E-2</v>
      </c>
      <c r="R2076" s="12">
        <v>32.604999999999997</v>
      </c>
      <c r="S2076" t="s">
        <v>22</v>
      </c>
      <c r="T2076">
        <v>0</v>
      </c>
      <c r="U2076">
        <f t="shared" si="194"/>
        <v>4</v>
      </c>
      <c r="V2076">
        <f t="shared" si="195"/>
        <v>1</v>
      </c>
      <c r="W2076">
        <f t="shared" si="196"/>
        <v>2</v>
      </c>
      <c r="X2076" t="str">
        <f t="shared" si="197"/>
        <v>412</v>
      </c>
      <c r="Y2076" t="str">
        <f>IF(Table1[[#This Row],[RFM_Score]]="555","Champion", IF(AND(J2076&gt;=4,V2076&gt;=4),"Loyal", IF(U2076&lt;=2,"At Risk", IF(W2076&gt;=4,"Potential Loyalist","Others"))))</f>
        <v>Others</v>
      </c>
    </row>
    <row r="2077" spans="1:25">
      <c r="A2077" t="s">
        <v>1371</v>
      </c>
      <c r="B2077">
        <v>36</v>
      </c>
      <c r="C2077" t="s">
        <v>19</v>
      </c>
      <c r="D2077" t="s">
        <v>25</v>
      </c>
      <c r="E2077" s="6" t="s">
        <v>14147</v>
      </c>
      <c r="F2077" t="s">
        <v>26</v>
      </c>
      <c r="G2077">
        <v>1</v>
      </c>
      <c r="H2077">
        <v>1</v>
      </c>
      <c r="I2077">
        <v>46</v>
      </c>
      <c r="J2077">
        <v>1</v>
      </c>
      <c r="K2077">
        <v>130.27000000000001</v>
      </c>
      <c r="L2077" t="str">
        <f t="shared" si="192"/>
        <v/>
      </c>
      <c r="M2077">
        <v>4</v>
      </c>
      <c r="N2077" t="str">
        <f t="shared" si="193"/>
        <v/>
      </c>
      <c r="O2077">
        <v>15</v>
      </c>
      <c r="P2077" s="11">
        <v>1</v>
      </c>
      <c r="Q2077" s="11">
        <v>2.1739130434782601E-2</v>
      </c>
      <c r="R2077" s="12">
        <v>32.567500000000003</v>
      </c>
      <c r="S2077" t="s">
        <v>22</v>
      </c>
      <c r="T2077">
        <v>0</v>
      </c>
      <c r="U2077">
        <f t="shared" si="194"/>
        <v>5</v>
      </c>
      <c r="V2077">
        <f t="shared" si="195"/>
        <v>1</v>
      </c>
      <c r="W2077">
        <f t="shared" si="196"/>
        <v>2</v>
      </c>
      <c r="X2077" t="str">
        <f t="shared" si="197"/>
        <v>512</v>
      </c>
      <c r="Y2077" t="str">
        <f>IF(Table1[[#This Row],[RFM_Score]]="555","Champion", IF(AND(J2077&gt;=4,V2077&gt;=4),"Loyal", IF(U2077&lt;=2,"At Risk", IF(W2077&gt;=4,"Potential Loyalist","Others"))))</f>
        <v>Others</v>
      </c>
    </row>
    <row r="2078" spans="1:25">
      <c r="A2078" t="s">
        <v>236</v>
      </c>
      <c r="B2078">
        <v>21</v>
      </c>
      <c r="C2078" t="s">
        <v>19</v>
      </c>
      <c r="D2078" t="s">
        <v>25</v>
      </c>
      <c r="E2078" s="6" t="s">
        <v>14148</v>
      </c>
      <c r="F2078" t="s">
        <v>26</v>
      </c>
      <c r="G2078">
        <v>1</v>
      </c>
      <c r="H2078">
        <v>0</v>
      </c>
      <c r="I2078">
        <v>50</v>
      </c>
      <c r="J2078">
        <v>2</v>
      </c>
      <c r="K2078">
        <v>130.02000000000001</v>
      </c>
      <c r="L2078" t="str">
        <f t="shared" si="192"/>
        <v/>
      </c>
      <c r="M2078">
        <v>4</v>
      </c>
      <c r="N2078" t="str">
        <f t="shared" si="193"/>
        <v/>
      </c>
      <c r="O2078">
        <v>2</v>
      </c>
      <c r="P2078" s="11">
        <v>0</v>
      </c>
      <c r="Q2078" s="11">
        <v>0.04</v>
      </c>
      <c r="R2078" s="12">
        <v>32.505000000000003</v>
      </c>
      <c r="S2078" t="s">
        <v>22</v>
      </c>
      <c r="T2078">
        <v>0</v>
      </c>
      <c r="U2078">
        <f t="shared" si="194"/>
        <v>5</v>
      </c>
      <c r="V2078">
        <f t="shared" si="195"/>
        <v>1</v>
      </c>
      <c r="W2078">
        <f t="shared" si="196"/>
        <v>2</v>
      </c>
      <c r="X2078" t="str">
        <f t="shared" si="197"/>
        <v>512</v>
      </c>
      <c r="Y2078" t="str">
        <f>IF(Table1[[#This Row],[RFM_Score]]="555","Champion", IF(AND(J2078&gt;=4,V2078&gt;=4),"Loyal", IF(U2078&lt;=2,"At Risk", IF(W2078&gt;=4,"Potential Loyalist","Others"))))</f>
        <v>Others</v>
      </c>
    </row>
    <row r="2079" spans="1:25">
      <c r="A2079" t="s">
        <v>5428</v>
      </c>
      <c r="B2079">
        <v>36</v>
      </c>
      <c r="C2079" t="s">
        <v>24</v>
      </c>
      <c r="D2079" t="s">
        <v>25</v>
      </c>
      <c r="E2079" s="6" t="s">
        <v>14149</v>
      </c>
      <c r="F2079" t="s">
        <v>37</v>
      </c>
      <c r="G2079">
        <v>5</v>
      </c>
      <c r="H2079">
        <v>1</v>
      </c>
      <c r="I2079">
        <v>53</v>
      </c>
      <c r="J2079">
        <v>2</v>
      </c>
      <c r="K2079">
        <v>129.94999999999999</v>
      </c>
      <c r="L2079" t="str">
        <f t="shared" si="192"/>
        <v/>
      </c>
      <c r="M2079">
        <v>4</v>
      </c>
      <c r="N2079" t="str">
        <f t="shared" si="193"/>
        <v/>
      </c>
      <c r="O2079">
        <v>47</v>
      </c>
      <c r="P2079" s="11">
        <v>0.2</v>
      </c>
      <c r="Q2079" s="11">
        <v>3.7735849056603703E-2</v>
      </c>
      <c r="R2079" s="12">
        <v>32.487499999999997</v>
      </c>
      <c r="S2079" t="s">
        <v>22</v>
      </c>
      <c r="T2079">
        <v>0</v>
      </c>
      <c r="U2079">
        <f t="shared" si="194"/>
        <v>3</v>
      </c>
      <c r="V2079">
        <f t="shared" si="195"/>
        <v>1</v>
      </c>
      <c r="W2079">
        <f t="shared" si="196"/>
        <v>2</v>
      </c>
      <c r="X2079" t="str">
        <f t="shared" si="197"/>
        <v>312</v>
      </c>
      <c r="Y2079" t="str">
        <f>IF(Table1[[#This Row],[RFM_Score]]="555","Champion", IF(AND(J2079&gt;=4,V2079&gt;=4),"Loyal", IF(U2079&lt;=2,"At Risk", IF(W2079&gt;=4,"Potential Loyalist","Others"))))</f>
        <v>Others</v>
      </c>
    </row>
    <row r="2080" spans="1:25">
      <c r="A2080" t="s">
        <v>3595</v>
      </c>
      <c r="B2080">
        <v>33</v>
      </c>
      <c r="C2080" t="s">
        <v>19</v>
      </c>
      <c r="D2080" t="s">
        <v>49</v>
      </c>
      <c r="E2080" s="6" t="s">
        <v>14150</v>
      </c>
      <c r="F2080" t="s">
        <v>26</v>
      </c>
      <c r="G2080">
        <v>2</v>
      </c>
      <c r="H2080">
        <v>0</v>
      </c>
      <c r="I2080">
        <v>55</v>
      </c>
      <c r="J2080">
        <v>6</v>
      </c>
      <c r="K2080">
        <v>129.71</v>
      </c>
      <c r="L2080" t="str">
        <f t="shared" si="192"/>
        <v/>
      </c>
      <c r="M2080">
        <v>4</v>
      </c>
      <c r="N2080" t="str">
        <f t="shared" si="193"/>
        <v/>
      </c>
      <c r="O2080">
        <v>6</v>
      </c>
      <c r="P2080" s="11">
        <v>0</v>
      </c>
      <c r="Q2080" s="11">
        <v>0.109090909090909</v>
      </c>
      <c r="R2080" s="12">
        <v>32.427500000000002</v>
      </c>
      <c r="S2080" t="s">
        <v>22</v>
      </c>
      <c r="T2080">
        <v>1</v>
      </c>
      <c r="U2080">
        <f t="shared" si="194"/>
        <v>5</v>
      </c>
      <c r="V2080">
        <f t="shared" si="195"/>
        <v>1</v>
      </c>
      <c r="W2080">
        <f t="shared" si="196"/>
        <v>2</v>
      </c>
      <c r="X2080" t="str">
        <f t="shared" si="197"/>
        <v>512</v>
      </c>
      <c r="Y2080" t="str">
        <f>IF(Table1[[#This Row],[RFM_Score]]="555","Champion", IF(AND(J2080&gt;=4,V2080&gt;=4),"Loyal", IF(U2080&lt;=2,"At Risk", IF(W2080&gt;=4,"Potential Loyalist","Others"))))</f>
        <v>Others</v>
      </c>
    </row>
    <row r="2081" spans="1:25">
      <c r="A2081" t="s">
        <v>1451</v>
      </c>
      <c r="B2081">
        <v>27</v>
      </c>
      <c r="C2081" t="s">
        <v>19</v>
      </c>
      <c r="D2081" t="s">
        <v>41</v>
      </c>
      <c r="E2081" s="6" t="s">
        <v>14151</v>
      </c>
      <c r="F2081" t="s">
        <v>60</v>
      </c>
      <c r="G2081">
        <v>1</v>
      </c>
      <c r="H2081">
        <v>1</v>
      </c>
      <c r="I2081">
        <v>41</v>
      </c>
      <c r="J2081">
        <v>5</v>
      </c>
      <c r="K2081">
        <v>129.24</v>
      </c>
      <c r="L2081" t="str">
        <f t="shared" si="192"/>
        <v/>
      </c>
      <c r="M2081">
        <v>4</v>
      </c>
      <c r="N2081" t="str">
        <f t="shared" si="193"/>
        <v/>
      </c>
      <c r="O2081">
        <v>22</v>
      </c>
      <c r="P2081" s="11">
        <v>1</v>
      </c>
      <c r="Q2081" s="11">
        <v>0.12195121951219499</v>
      </c>
      <c r="R2081" s="12">
        <v>32.31</v>
      </c>
      <c r="S2081" t="s">
        <v>22</v>
      </c>
      <c r="T2081">
        <v>0</v>
      </c>
      <c r="U2081">
        <f t="shared" si="194"/>
        <v>4</v>
      </c>
      <c r="V2081">
        <f t="shared" si="195"/>
        <v>1</v>
      </c>
      <c r="W2081">
        <f t="shared" si="196"/>
        <v>2</v>
      </c>
      <c r="X2081" t="str">
        <f t="shared" si="197"/>
        <v>412</v>
      </c>
      <c r="Y2081" t="str">
        <f>IF(Table1[[#This Row],[RFM_Score]]="555","Champion", IF(AND(J2081&gt;=4,V2081&gt;=4),"Loyal", IF(U2081&lt;=2,"At Risk", IF(W2081&gt;=4,"Potential Loyalist","Others"))))</f>
        <v>Others</v>
      </c>
    </row>
    <row r="2082" spans="1:25">
      <c r="A2082" t="s">
        <v>1471</v>
      </c>
      <c r="B2082">
        <v>32</v>
      </c>
      <c r="C2082" t="s">
        <v>24</v>
      </c>
      <c r="D2082" t="s">
        <v>25</v>
      </c>
      <c r="E2082" s="6" t="s">
        <v>14152</v>
      </c>
      <c r="F2082" t="s">
        <v>37</v>
      </c>
      <c r="G2082">
        <v>3</v>
      </c>
      <c r="H2082">
        <v>2</v>
      </c>
      <c r="I2082">
        <v>52</v>
      </c>
      <c r="J2082">
        <v>1</v>
      </c>
      <c r="K2082">
        <v>128.86000000000001</v>
      </c>
      <c r="L2082" t="str">
        <f t="shared" si="192"/>
        <v/>
      </c>
      <c r="M2082">
        <v>4</v>
      </c>
      <c r="N2082" t="str">
        <f t="shared" si="193"/>
        <v/>
      </c>
      <c r="O2082">
        <v>72</v>
      </c>
      <c r="P2082" s="11">
        <v>0.66666666666666596</v>
      </c>
      <c r="Q2082" s="11">
        <v>1.9230769230769201E-2</v>
      </c>
      <c r="R2082" s="12">
        <v>32.215000000000003</v>
      </c>
      <c r="S2082" t="s">
        <v>22</v>
      </c>
      <c r="T2082">
        <v>0</v>
      </c>
      <c r="U2082">
        <f t="shared" si="194"/>
        <v>2</v>
      </c>
      <c r="V2082">
        <f t="shared" si="195"/>
        <v>1</v>
      </c>
      <c r="W2082">
        <f t="shared" si="196"/>
        <v>2</v>
      </c>
      <c r="X2082" t="str">
        <f t="shared" si="197"/>
        <v>212</v>
      </c>
      <c r="Y2082" t="str">
        <f>IF(Table1[[#This Row],[RFM_Score]]="555","Champion", IF(AND(J2082&gt;=4,V2082&gt;=4),"Loyal", IF(U2082&lt;=2,"At Risk", IF(W2082&gt;=4,"Potential Loyalist","Others"))))</f>
        <v>At Risk</v>
      </c>
    </row>
    <row r="2083" spans="1:25">
      <c r="A2083" t="s">
        <v>5510</v>
      </c>
      <c r="B2083">
        <v>28</v>
      </c>
      <c r="C2083" t="s">
        <v>24</v>
      </c>
      <c r="D2083" t="s">
        <v>25</v>
      </c>
      <c r="E2083" s="6" t="s">
        <v>14153</v>
      </c>
      <c r="F2083" t="s">
        <v>21</v>
      </c>
      <c r="G2083">
        <v>2</v>
      </c>
      <c r="H2083">
        <v>1</v>
      </c>
      <c r="I2083">
        <v>53</v>
      </c>
      <c r="J2083">
        <v>3</v>
      </c>
      <c r="K2083">
        <v>128.52000000000001</v>
      </c>
      <c r="L2083" t="str">
        <f t="shared" si="192"/>
        <v/>
      </c>
      <c r="M2083">
        <v>4</v>
      </c>
      <c r="N2083" t="str">
        <f t="shared" si="193"/>
        <v/>
      </c>
      <c r="O2083">
        <v>62</v>
      </c>
      <c r="P2083" s="11">
        <v>0.5</v>
      </c>
      <c r="Q2083" s="11">
        <v>5.6603773584905599E-2</v>
      </c>
      <c r="R2083" s="12">
        <v>32.130000000000003</v>
      </c>
      <c r="S2083" t="s">
        <v>22</v>
      </c>
      <c r="T2083">
        <v>0</v>
      </c>
      <c r="U2083">
        <f t="shared" si="194"/>
        <v>3</v>
      </c>
      <c r="V2083">
        <f t="shared" si="195"/>
        <v>1</v>
      </c>
      <c r="W2083">
        <f t="shared" si="196"/>
        <v>2</v>
      </c>
      <c r="X2083" t="str">
        <f t="shared" si="197"/>
        <v>312</v>
      </c>
      <c r="Y2083" t="str">
        <f>IF(Table1[[#This Row],[RFM_Score]]="555","Champion", IF(AND(J2083&gt;=4,V2083&gt;=4),"Loyal", IF(U2083&lt;=2,"At Risk", IF(W2083&gt;=4,"Potential Loyalist","Others"))))</f>
        <v>Others</v>
      </c>
    </row>
    <row r="2084" spans="1:25">
      <c r="A2084" t="s">
        <v>10087</v>
      </c>
      <c r="B2084">
        <v>18</v>
      </c>
      <c r="C2084" t="s">
        <v>24</v>
      </c>
      <c r="D2084" t="s">
        <v>35</v>
      </c>
      <c r="E2084" s="6" t="s">
        <v>14154</v>
      </c>
      <c r="F2084" t="s">
        <v>60</v>
      </c>
      <c r="G2084">
        <v>4</v>
      </c>
      <c r="H2084">
        <v>1</v>
      </c>
      <c r="I2084">
        <v>53</v>
      </c>
      <c r="J2084">
        <v>3</v>
      </c>
      <c r="K2084">
        <v>128.31</v>
      </c>
      <c r="L2084" t="str">
        <f t="shared" si="192"/>
        <v/>
      </c>
      <c r="M2084">
        <v>4</v>
      </c>
      <c r="N2084" t="str">
        <f t="shared" si="193"/>
        <v/>
      </c>
      <c r="O2084">
        <v>18</v>
      </c>
      <c r="P2084" s="11">
        <v>0.25</v>
      </c>
      <c r="Q2084" s="11">
        <v>5.6603773584905599E-2</v>
      </c>
      <c r="R2084" s="12">
        <v>32.077500000000001</v>
      </c>
      <c r="S2084" t="s">
        <v>22</v>
      </c>
      <c r="T2084">
        <v>0</v>
      </c>
      <c r="U2084">
        <f t="shared" si="194"/>
        <v>5</v>
      </c>
      <c r="V2084">
        <f t="shared" si="195"/>
        <v>1</v>
      </c>
      <c r="W2084">
        <f t="shared" si="196"/>
        <v>2</v>
      </c>
      <c r="X2084" t="str">
        <f t="shared" si="197"/>
        <v>512</v>
      </c>
      <c r="Y2084" t="str">
        <f>IF(Table1[[#This Row],[RFM_Score]]="555","Champion", IF(AND(J2084&gt;=4,V2084&gt;=4),"Loyal", IF(U2084&lt;=2,"At Risk", IF(W2084&gt;=4,"Potential Loyalist","Others"))))</f>
        <v>Others</v>
      </c>
    </row>
    <row r="2085" spans="1:25">
      <c r="A2085" t="s">
        <v>11930</v>
      </c>
      <c r="B2085">
        <v>31</v>
      </c>
      <c r="C2085" t="s">
        <v>24</v>
      </c>
      <c r="D2085" t="s">
        <v>49</v>
      </c>
      <c r="E2085" s="6" t="s">
        <v>14155</v>
      </c>
      <c r="F2085" t="s">
        <v>21</v>
      </c>
      <c r="G2085">
        <v>3</v>
      </c>
      <c r="H2085">
        <v>1</v>
      </c>
      <c r="I2085">
        <v>50</v>
      </c>
      <c r="J2085">
        <v>6</v>
      </c>
      <c r="K2085">
        <v>128.22999999999999</v>
      </c>
      <c r="L2085" t="str">
        <f t="shared" si="192"/>
        <v/>
      </c>
      <c r="M2085">
        <v>4</v>
      </c>
      <c r="N2085" t="str">
        <f t="shared" si="193"/>
        <v/>
      </c>
      <c r="O2085">
        <v>7</v>
      </c>
      <c r="P2085" s="11">
        <v>0.33333333333333298</v>
      </c>
      <c r="Q2085" s="11">
        <v>0.12</v>
      </c>
      <c r="R2085" s="12">
        <v>32.057499999999997</v>
      </c>
      <c r="S2085" t="s">
        <v>22</v>
      </c>
      <c r="T2085">
        <v>0</v>
      </c>
      <c r="U2085">
        <f t="shared" si="194"/>
        <v>5</v>
      </c>
      <c r="V2085">
        <f t="shared" si="195"/>
        <v>1</v>
      </c>
      <c r="W2085">
        <f t="shared" si="196"/>
        <v>2</v>
      </c>
      <c r="X2085" t="str">
        <f t="shared" si="197"/>
        <v>512</v>
      </c>
      <c r="Y2085" t="str">
        <f>IF(Table1[[#This Row],[RFM_Score]]="555","Champion", IF(AND(J2085&gt;=4,V2085&gt;=4),"Loyal", IF(U2085&lt;=2,"At Risk", IF(W2085&gt;=4,"Potential Loyalist","Others"))))</f>
        <v>Others</v>
      </c>
    </row>
    <row r="2086" spans="1:25">
      <c r="A2086" t="s">
        <v>109</v>
      </c>
      <c r="B2086">
        <v>34</v>
      </c>
      <c r="C2086" t="s">
        <v>24</v>
      </c>
      <c r="D2086" t="s">
        <v>35</v>
      </c>
      <c r="E2086" s="6" t="s">
        <v>14156</v>
      </c>
      <c r="F2086" t="s">
        <v>26</v>
      </c>
      <c r="G2086">
        <v>1</v>
      </c>
      <c r="H2086">
        <v>1</v>
      </c>
      <c r="I2086">
        <v>43</v>
      </c>
      <c r="J2086">
        <v>2</v>
      </c>
      <c r="K2086">
        <v>128.19</v>
      </c>
      <c r="L2086" t="str">
        <f t="shared" si="192"/>
        <v/>
      </c>
      <c r="M2086">
        <v>4</v>
      </c>
      <c r="N2086" t="str">
        <f t="shared" si="193"/>
        <v/>
      </c>
      <c r="O2086">
        <v>22</v>
      </c>
      <c r="P2086" s="11">
        <v>1</v>
      </c>
      <c r="Q2086" s="11">
        <v>4.6511627906976702E-2</v>
      </c>
      <c r="R2086" s="12">
        <v>32.047499999999999</v>
      </c>
      <c r="S2086" t="s">
        <v>22</v>
      </c>
      <c r="T2086">
        <v>0</v>
      </c>
      <c r="U2086">
        <f t="shared" si="194"/>
        <v>4</v>
      </c>
      <c r="V2086">
        <f t="shared" si="195"/>
        <v>1</v>
      </c>
      <c r="W2086">
        <f t="shared" si="196"/>
        <v>2</v>
      </c>
      <c r="X2086" t="str">
        <f t="shared" si="197"/>
        <v>412</v>
      </c>
      <c r="Y2086" t="str">
        <f>IF(Table1[[#This Row],[RFM_Score]]="555","Champion", IF(AND(J2086&gt;=4,V2086&gt;=4),"Loyal", IF(U2086&lt;=2,"At Risk", IF(W2086&gt;=4,"Potential Loyalist","Others"))))</f>
        <v>Others</v>
      </c>
    </row>
    <row r="2087" spans="1:25">
      <c r="A2087" t="s">
        <v>10950</v>
      </c>
      <c r="B2087">
        <v>41</v>
      </c>
      <c r="C2087" t="s">
        <v>24</v>
      </c>
      <c r="D2087" t="s">
        <v>49</v>
      </c>
      <c r="E2087" s="6" t="s">
        <v>14157</v>
      </c>
      <c r="F2087" t="s">
        <v>26</v>
      </c>
      <c r="G2087">
        <v>4</v>
      </c>
      <c r="H2087">
        <v>1</v>
      </c>
      <c r="I2087">
        <v>46</v>
      </c>
      <c r="J2087">
        <v>3</v>
      </c>
      <c r="K2087">
        <v>128.16</v>
      </c>
      <c r="L2087" t="str">
        <f t="shared" si="192"/>
        <v/>
      </c>
      <c r="M2087">
        <v>4</v>
      </c>
      <c r="N2087" t="str">
        <f t="shared" si="193"/>
        <v/>
      </c>
      <c r="O2087">
        <v>17</v>
      </c>
      <c r="P2087" s="11">
        <v>0.25</v>
      </c>
      <c r="Q2087" s="11">
        <v>6.5217391304347797E-2</v>
      </c>
      <c r="R2087" s="12">
        <v>32.04</v>
      </c>
      <c r="S2087" t="s">
        <v>22</v>
      </c>
      <c r="T2087">
        <v>0</v>
      </c>
      <c r="U2087">
        <f t="shared" si="194"/>
        <v>5</v>
      </c>
      <c r="V2087">
        <f t="shared" si="195"/>
        <v>1</v>
      </c>
      <c r="W2087">
        <f t="shared" si="196"/>
        <v>2</v>
      </c>
      <c r="X2087" t="str">
        <f t="shared" si="197"/>
        <v>512</v>
      </c>
      <c r="Y2087" t="str">
        <f>IF(Table1[[#This Row],[RFM_Score]]="555","Champion", IF(AND(J2087&gt;=4,V2087&gt;=4),"Loyal", IF(U2087&lt;=2,"At Risk", IF(W2087&gt;=4,"Potential Loyalist","Others"))))</f>
        <v>Others</v>
      </c>
    </row>
    <row r="2088" spans="1:25">
      <c r="A2088" t="s">
        <v>2210</v>
      </c>
      <c r="B2088">
        <v>36</v>
      </c>
      <c r="C2088" t="s">
        <v>19</v>
      </c>
      <c r="D2088" t="s">
        <v>29</v>
      </c>
      <c r="E2088" s="6" t="s">
        <v>14158</v>
      </c>
      <c r="F2088" t="s">
        <v>62</v>
      </c>
      <c r="G2088">
        <v>4</v>
      </c>
      <c r="H2088">
        <v>1</v>
      </c>
      <c r="I2088">
        <v>55</v>
      </c>
      <c r="J2088">
        <v>2</v>
      </c>
      <c r="K2088">
        <v>128.05000000000001</v>
      </c>
      <c r="L2088" t="str">
        <f t="shared" si="192"/>
        <v/>
      </c>
      <c r="M2088">
        <v>4</v>
      </c>
      <c r="N2088" t="str">
        <f t="shared" si="193"/>
        <v/>
      </c>
      <c r="O2088">
        <v>41</v>
      </c>
      <c r="P2088" s="11">
        <v>0.25</v>
      </c>
      <c r="Q2088" s="11">
        <v>3.6363636363636299E-2</v>
      </c>
      <c r="R2088" s="12">
        <v>32.012500000000003</v>
      </c>
      <c r="S2088" t="s">
        <v>22</v>
      </c>
      <c r="T2088">
        <v>0</v>
      </c>
      <c r="U2088">
        <f t="shared" si="194"/>
        <v>3</v>
      </c>
      <c r="V2088">
        <f t="shared" si="195"/>
        <v>1</v>
      </c>
      <c r="W2088">
        <f t="shared" si="196"/>
        <v>2</v>
      </c>
      <c r="X2088" t="str">
        <f t="shared" si="197"/>
        <v>312</v>
      </c>
      <c r="Y2088" t="str">
        <f>IF(Table1[[#This Row],[RFM_Score]]="555","Champion", IF(AND(J2088&gt;=4,V2088&gt;=4),"Loyal", IF(U2088&lt;=2,"At Risk", IF(W2088&gt;=4,"Potential Loyalist","Others"))))</f>
        <v>Others</v>
      </c>
    </row>
    <row r="2089" spans="1:25">
      <c r="A2089" t="s">
        <v>5267</v>
      </c>
      <c r="B2089">
        <v>56</v>
      </c>
      <c r="C2089" t="s">
        <v>19</v>
      </c>
      <c r="D2089" t="s">
        <v>49</v>
      </c>
      <c r="E2089" s="6" t="s">
        <v>14159</v>
      </c>
      <c r="F2089" t="s">
        <v>62</v>
      </c>
      <c r="G2089">
        <v>3</v>
      </c>
      <c r="H2089">
        <v>0</v>
      </c>
      <c r="I2089">
        <v>55</v>
      </c>
      <c r="J2089">
        <v>0</v>
      </c>
      <c r="K2089">
        <v>128.02000000000001</v>
      </c>
      <c r="L2089" t="str">
        <f t="shared" si="192"/>
        <v/>
      </c>
      <c r="M2089">
        <v>4</v>
      </c>
      <c r="N2089" t="str">
        <f t="shared" si="193"/>
        <v/>
      </c>
      <c r="O2089">
        <v>2</v>
      </c>
      <c r="P2089" s="11">
        <v>0</v>
      </c>
      <c r="Q2089" s="11">
        <v>0</v>
      </c>
      <c r="R2089" s="12">
        <v>32.005000000000003</v>
      </c>
      <c r="S2089" t="s">
        <v>22</v>
      </c>
      <c r="T2089">
        <v>0</v>
      </c>
      <c r="U2089">
        <f t="shared" si="194"/>
        <v>5</v>
      </c>
      <c r="V2089">
        <f t="shared" si="195"/>
        <v>1</v>
      </c>
      <c r="W2089">
        <f t="shared" si="196"/>
        <v>2</v>
      </c>
      <c r="X2089" t="str">
        <f t="shared" si="197"/>
        <v>512</v>
      </c>
      <c r="Y2089" t="str">
        <f>IF(Table1[[#This Row],[RFM_Score]]="555","Champion", IF(AND(J2089&gt;=4,V2089&gt;=4),"Loyal", IF(U2089&lt;=2,"At Risk", IF(W2089&gt;=4,"Potential Loyalist","Others"))))</f>
        <v>Others</v>
      </c>
    </row>
    <row r="2090" spans="1:25">
      <c r="A2090" t="s">
        <v>4428</v>
      </c>
      <c r="B2090">
        <v>44</v>
      </c>
      <c r="C2090" t="s">
        <v>24</v>
      </c>
      <c r="D2090" t="s">
        <v>25</v>
      </c>
      <c r="E2090" s="6" t="s">
        <v>14160</v>
      </c>
      <c r="F2090" t="s">
        <v>37</v>
      </c>
      <c r="G2090">
        <v>3</v>
      </c>
      <c r="H2090">
        <v>2</v>
      </c>
      <c r="I2090">
        <v>70</v>
      </c>
      <c r="J2090">
        <v>5</v>
      </c>
      <c r="K2090">
        <v>127.99</v>
      </c>
      <c r="L2090" t="str">
        <f t="shared" si="192"/>
        <v/>
      </c>
      <c r="M2090">
        <v>4</v>
      </c>
      <c r="N2090" t="str">
        <f t="shared" si="193"/>
        <v/>
      </c>
      <c r="O2090">
        <v>15</v>
      </c>
      <c r="P2090" s="11">
        <v>0.66666666666666596</v>
      </c>
      <c r="Q2090" s="11">
        <v>7.1428571428571397E-2</v>
      </c>
      <c r="R2090" s="12">
        <v>31.997499999999999</v>
      </c>
      <c r="S2090" t="s">
        <v>22</v>
      </c>
      <c r="T2090">
        <v>0</v>
      </c>
      <c r="U2090">
        <f t="shared" si="194"/>
        <v>5</v>
      </c>
      <c r="V2090">
        <f t="shared" si="195"/>
        <v>1</v>
      </c>
      <c r="W2090">
        <f t="shared" si="196"/>
        <v>2</v>
      </c>
      <c r="X2090" t="str">
        <f t="shared" si="197"/>
        <v>512</v>
      </c>
      <c r="Y2090" t="str">
        <f>IF(Table1[[#This Row],[RFM_Score]]="555","Champion", IF(AND(J2090&gt;=4,V2090&gt;=4),"Loyal", IF(U2090&lt;=2,"At Risk", IF(W2090&gt;=4,"Potential Loyalist","Others"))))</f>
        <v>Others</v>
      </c>
    </row>
    <row r="2091" spans="1:25">
      <c r="A2091" t="s">
        <v>5881</v>
      </c>
      <c r="B2091">
        <v>43</v>
      </c>
      <c r="C2091" t="s">
        <v>24</v>
      </c>
      <c r="D2091" t="s">
        <v>49</v>
      </c>
      <c r="E2091" s="6" t="s">
        <v>14161</v>
      </c>
      <c r="F2091" t="s">
        <v>30</v>
      </c>
      <c r="G2091">
        <v>3</v>
      </c>
      <c r="H2091">
        <v>0</v>
      </c>
      <c r="I2091">
        <v>54</v>
      </c>
      <c r="J2091">
        <v>1</v>
      </c>
      <c r="K2091">
        <v>127.9</v>
      </c>
      <c r="L2091" t="str">
        <f t="shared" si="192"/>
        <v/>
      </c>
      <c r="M2091">
        <v>4</v>
      </c>
      <c r="N2091" t="str">
        <f t="shared" si="193"/>
        <v/>
      </c>
      <c r="O2091">
        <v>32</v>
      </c>
      <c r="P2091" s="11">
        <v>0</v>
      </c>
      <c r="Q2091" s="11">
        <v>1.85185185185185E-2</v>
      </c>
      <c r="R2091" s="12">
        <v>31.975000000000001</v>
      </c>
      <c r="S2091" t="s">
        <v>22</v>
      </c>
      <c r="T2091">
        <v>1</v>
      </c>
      <c r="U2091">
        <f t="shared" si="194"/>
        <v>4</v>
      </c>
      <c r="V2091">
        <f t="shared" si="195"/>
        <v>1</v>
      </c>
      <c r="W2091">
        <f t="shared" si="196"/>
        <v>2</v>
      </c>
      <c r="X2091" t="str">
        <f t="shared" si="197"/>
        <v>412</v>
      </c>
      <c r="Y2091" t="str">
        <f>IF(Table1[[#This Row],[RFM_Score]]="555","Champion", IF(AND(J2091&gt;=4,V2091&gt;=4),"Loyal", IF(U2091&lt;=2,"At Risk", IF(W2091&gt;=4,"Potential Loyalist","Others"))))</f>
        <v>Others</v>
      </c>
    </row>
    <row r="2092" spans="1:25">
      <c r="A2092" t="s">
        <v>6498</v>
      </c>
      <c r="B2092">
        <v>19</v>
      </c>
      <c r="C2092" t="s">
        <v>24</v>
      </c>
      <c r="D2092" t="s">
        <v>25</v>
      </c>
      <c r="E2092" s="6" t="s">
        <v>14162</v>
      </c>
      <c r="F2092" t="s">
        <v>26</v>
      </c>
      <c r="G2092">
        <v>3</v>
      </c>
      <c r="H2092">
        <v>0</v>
      </c>
      <c r="I2092">
        <v>49</v>
      </c>
      <c r="J2092">
        <v>4</v>
      </c>
      <c r="K2092">
        <v>127.74</v>
      </c>
      <c r="L2092" t="str">
        <f t="shared" si="192"/>
        <v/>
      </c>
      <c r="M2092">
        <v>4</v>
      </c>
      <c r="N2092" t="str">
        <f t="shared" si="193"/>
        <v/>
      </c>
      <c r="O2092">
        <v>25</v>
      </c>
      <c r="P2092" s="11">
        <v>0</v>
      </c>
      <c r="Q2092" s="11">
        <v>8.16326530612244E-2</v>
      </c>
      <c r="R2092" s="12">
        <v>31.934999999999999</v>
      </c>
      <c r="S2092" t="s">
        <v>22</v>
      </c>
      <c r="T2092">
        <v>0</v>
      </c>
      <c r="U2092">
        <f t="shared" si="194"/>
        <v>4</v>
      </c>
      <c r="V2092">
        <f t="shared" si="195"/>
        <v>1</v>
      </c>
      <c r="W2092">
        <f t="shared" si="196"/>
        <v>2</v>
      </c>
      <c r="X2092" t="str">
        <f t="shared" si="197"/>
        <v>412</v>
      </c>
      <c r="Y2092" t="str">
        <f>IF(Table1[[#This Row],[RFM_Score]]="555","Champion", IF(AND(J2092&gt;=4,V2092&gt;=4),"Loyal", IF(U2092&lt;=2,"At Risk", IF(W2092&gt;=4,"Potential Loyalist","Others"))))</f>
        <v>Others</v>
      </c>
    </row>
    <row r="2093" spans="1:25">
      <c r="A2093" t="s">
        <v>10888</v>
      </c>
      <c r="B2093">
        <v>43</v>
      </c>
      <c r="C2093" t="s">
        <v>24</v>
      </c>
      <c r="D2093" t="s">
        <v>41</v>
      </c>
      <c r="E2093" s="6" t="s">
        <v>14163</v>
      </c>
      <c r="F2093" t="s">
        <v>30</v>
      </c>
      <c r="G2093">
        <v>3</v>
      </c>
      <c r="H2093">
        <v>1</v>
      </c>
      <c r="I2093">
        <v>60</v>
      </c>
      <c r="J2093">
        <v>5</v>
      </c>
      <c r="K2093">
        <v>127.58</v>
      </c>
      <c r="L2093" t="str">
        <f t="shared" si="192"/>
        <v/>
      </c>
      <c r="M2093">
        <v>4</v>
      </c>
      <c r="N2093" t="str">
        <f t="shared" si="193"/>
        <v/>
      </c>
      <c r="O2093">
        <v>15</v>
      </c>
      <c r="P2093" s="11">
        <v>0.33333333333333298</v>
      </c>
      <c r="Q2093" s="11">
        <v>8.3333333333333301E-2</v>
      </c>
      <c r="R2093" s="12">
        <v>31.895</v>
      </c>
      <c r="S2093" t="s">
        <v>22</v>
      </c>
      <c r="T2093">
        <v>1</v>
      </c>
      <c r="U2093">
        <f t="shared" si="194"/>
        <v>5</v>
      </c>
      <c r="V2093">
        <f t="shared" si="195"/>
        <v>1</v>
      </c>
      <c r="W2093">
        <f t="shared" si="196"/>
        <v>2</v>
      </c>
      <c r="X2093" t="str">
        <f t="shared" si="197"/>
        <v>512</v>
      </c>
      <c r="Y2093" t="str">
        <f>IF(Table1[[#This Row],[RFM_Score]]="555","Champion", IF(AND(J2093&gt;=4,V2093&gt;=4),"Loyal", IF(U2093&lt;=2,"At Risk", IF(W2093&gt;=4,"Potential Loyalist","Others"))))</f>
        <v>Others</v>
      </c>
    </row>
    <row r="2094" spans="1:25">
      <c r="A2094" t="s">
        <v>8217</v>
      </c>
      <c r="B2094">
        <v>18</v>
      </c>
      <c r="C2094" t="s">
        <v>24</v>
      </c>
      <c r="D2094" t="s">
        <v>25</v>
      </c>
      <c r="E2094" s="6" t="s">
        <v>14164</v>
      </c>
      <c r="F2094" t="s">
        <v>62</v>
      </c>
      <c r="G2094">
        <v>5</v>
      </c>
      <c r="H2094">
        <v>0</v>
      </c>
      <c r="I2094">
        <v>43</v>
      </c>
      <c r="J2094">
        <v>2</v>
      </c>
      <c r="K2094">
        <v>127.05</v>
      </c>
      <c r="L2094" t="str">
        <f t="shared" si="192"/>
        <v/>
      </c>
      <c r="M2094">
        <v>4</v>
      </c>
      <c r="N2094" t="str">
        <f t="shared" si="193"/>
        <v/>
      </c>
      <c r="O2094">
        <v>54</v>
      </c>
      <c r="P2094" s="11">
        <v>0</v>
      </c>
      <c r="Q2094" s="11">
        <v>4.6511627906976702E-2</v>
      </c>
      <c r="R2094" s="12">
        <v>31.762499999999999</v>
      </c>
      <c r="S2094" t="s">
        <v>22</v>
      </c>
      <c r="T2094">
        <v>0</v>
      </c>
      <c r="U2094">
        <f t="shared" si="194"/>
        <v>3</v>
      </c>
      <c r="V2094">
        <f t="shared" si="195"/>
        <v>1</v>
      </c>
      <c r="W2094">
        <f t="shared" si="196"/>
        <v>2</v>
      </c>
      <c r="X2094" t="str">
        <f t="shared" si="197"/>
        <v>312</v>
      </c>
      <c r="Y2094" t="str">
        <f>IF(Table1[[#This Row],[RFM_Score]]="555","Champion", IF(AND(J2094&gt;=4,V2094&gt;=4),"Loyal", IF(U2094&lt;=2,"At Risk", IF(W2094&gt;=4,"Potential Loyalist","Others"))))</f>
        <v>Others</v>
      </c>
    </row>
    <row r="2095" spans="1:25">
      <c r="A2095" t="s">
        <v>3589</v>
      </c>
      <c r="B2095">
        <v>39</v>
      </c>
      <c r="C2095" t="s">
        <v>33</v>
      </c>
      <c r="D2095" t="s">
        <v>25</v>
      </c>
      <c r="E2095" s="6" t="s">
        <v>14165</v>
      </c>
      <c r="F2095" t="s">
        <v>21</v>
      </c>
      <c r="G2095">
        <v>2</v>
      </c>
      <c r="H2095">
        <v>0</v>
      </c>
      <c r="I2095">
        <v>33</v>
      </c>
      <c r="J2095">
        <v>1</v>
      </c>
      <c r="K2095">
        <v>126.99</v>
      </c>
      <c r="L2095" t="str">
        <f t="shared" si="192"/>
        <v/>
      </c>
      <c r="M2095">
        <v>4</v>
      </c>
      <c r="N2095" t="str">
        <f t="shared" si="193"/>
        <v/>
      </c>
      <c r="O2095">
        <v>22</v>
      </c>
      <c r="P2095" s="11">
        <v>0</v>
      </c>
      <c r="Q2095" s="11">
        <v>3.03030303030303E-2</v>
      </c>
      <c r="R2095" s="12">
        <v>31.747499999999999</v>
      </c>
      <c r="S2095" t="s">
        <v>22</v>
      </c>
      <c r="T2095">
        <v>0</v>
      </c>
      <c r="U2095">
        <f t="shared" si="194"/>
        <v>4</v>
      </c>
      <c r="V2095">
        <f t="shared" si="195"/>
        <v>1</v>
      </c>
      <c r="W2095">
        <f t="shared" si="196"/>
        <v>2</v>
      </c>
      <c r="X2095" t="str">
        <f t="shared" si="197"/>
        <v>412</v>
      </c>
      <c r="Y2095" t="str">
        <f>IF(Table1[[#This Row],[RFM_Score]]="555","Champion", IF(AND(J2095&gt;=4,V2095&gt;=4),"Loyal", IF(U2095&lt;=2,"At Risk", IF(W2095&gt;=4,"Potential Loyalist","Others"))))</f>
        <v>Others</v>
      </c>
    </row>
    <row r="2096" spans="1:25">
      <c r="A2096" t="s">
        <v>2560</v>
      </c>
      <c r="B2096">
        <v>31</v>
      </c>
      <c r="C2096" t="s">
        <v>19</v>
      </c>
      <c r="D2096" t="s">
        <v>25</v>
      </c>
      <c r="E2096" s="6" t="s">
        <v>14166</v>
      </c>
      <c r="F2096" t="s">
        <v>30</v>
      </c>
      <c r="G2096">
        <v>1</v>
      </c>
      <c r="H2096">
        <v>0</v>
      </c>
      <c r="I2096">
        <v>48</v>
      </c>
      <c r="J2096">
        <v>5</v>
      </c>
      <c r="K2096">
        <v>126.68</v>
      </c>
      <c r="L2096" t="str">
        <f t="shared" si="192"/>
        <v/>
      </c>
      <c r="M2096">
        <v>4</v>
      </c>
      <c r="N2096" t="str">
        <f t="shared" si="193"/>
        <v/>
      </c>
      <c r="O2096">
        <v>9</v>
      </c>
      <c r="P2096" s="11">
        <v>0</v>
      </c>
      <c r="Q2096" s="11">
        <v>0.10416666666666601</v>
      </c>
      <c r="R2096" s="12">
        <v>31.67</v>
      </c>
      <c r="S2096" t="s">
        <v>22</v>
      </c>
      <c r="T2096">
        <v>0</v>
      </c>
      <c r="U2096">
        <f t="shared" si="194"/>
        <v>5</v>
      </c>
      <c r="V2096">
        <f t="shared" si="195"/>
        <v>1</v>
      </c>
      <c r="W2096">
        <f t="shared" si="196"/>
        <v>2</v>
      </c>
      <c r="X2096" t="str">
        <f t="shared" si="197"/>
        <v>512</v>
      </c>
      <c r="Y2096" t="str">
        <f>IF(Table1[[#This Row],[RFM_Score]]="555","Champion", IF(AND(J2096&gt;=4,V2096&gt;=4),"Loyal", IF(U2096&lt;=2,"At Risk", IF(W2096&gt;=4,"Potential Loyalist","Others"))))</f>
        <v>Others</v>
      </c>
    </row>
    <row r="2097" spans="1:25">
      <c r="A2097" t="s">
        <v>4164</v>
      </c>
      <c r="B2097">
        <v>56</v>
      </c>
      <c r="C2097" t="s">
        <v>24</v>
      </c>
      <c r="D2097" t="s">
        <v>46</v>
      </c>
      <c r="E2097" s="6" t="s">
        <v>14167</v>
      </c>
      <c r="F2097" t="s">
        <v>37</v>
      </c>
      <c r="G2097">
        <v>3</v>
      </c>
      <c r="H2097">
        <v>1</v>
      </c>
      <c r="I2097">
        <v>34</v>
      </c>
      <c r="J2097">
        <v>3</v>
      </c>
      <c r="K2097">
        <v>126.47</v>
      </c>
      <c r="L2097" t="str">
        <f t="shared" si="192"/>
        <v/>
      </c>
      <c r="M2097">
        <v>4</v>
      </c>
      <c r="N2097" t="str">
        <f t="shared" si="193"/>
        <v/>
      </c>
      <c r="O2097">
        <v>11</v>
      </c>
      <c r="P2097" s="11">
        <v>0.33333333333333298</v>
      </c>
      <c r="Q2097" s="11">
        <v>8.8235294117646995E-2</v>
      </c>
      <c r="R2097" s="12">
        <v>31.6175</v>
      </c>
      <c r="S2097" t="s">
        <v>22</v>
      </c>
      <c r="T2097">
        <v>1</v>
      </c>
      <c r="U2097">
        <f t="shared" si="194"/>
        <v>5</v>
      </c>
      <c r="V2097">
        <f t="shared" si="195"/>
        <v>1</v>
      </c>
      <c r="W2097">
        <f t="shared" si="196"/>
        <v>2</v>
      </c>
      <c r="X2097" t="str">
        <f t="shared" si="197"/>
        <v>512</v>
      </c>
      <c r="Y2097" t="str">
        <f>IF(Table1[[#This Row],[RFM_Score]]="555","Champion", IF(AND(J2097&gt;=4,V2097&gt;=4),"Loyal", IF(U2097&lt;=2,"At Risk", IF(W2097&gt;=4,"Potential Loyalist","Others"))))</f>
        <v>Others</v>
      </c>
    </row>
    <row r="2098" spans="1:25">
      <c r="A2098" t="s">
        <v>2882</v>
      </c>
      <c r="B2098">
        <v>21</v>
      </c>
      <c r="C2098" t="s">
        <v>19</v>
      </c>
      <c r="D2098" t="s">
        <v>35</v>
      </c>
      <c r="E2098" s="6" t="s">
        <v>14168</v>
      </c>
      <c r="F2098" t="s">
        <v>21</v>
      </c>
      <c r="G2098">
        <v>1</v>
      </c>
      <c r="H2098">
        <v>0</v>
      </c>
      <c r="I2098">
        <v>50</v>
      </c>
      <c r="J2098">
        <v>1</v>
      </c>
      <c r="K2098">
        <v>126.34</v>
      </c>
      <c r="L2098" t="str">
        <f t="shared" si="192"/>
        <v/>
      </c>
      <c r="M2098">
        <v>4</v>
      </c>
      <c r="N2098" t="str">
        <f t="shared" si="193"/>
        <v/>
      </c>
      <c r="O2098">
        <v>35</v>
      </c>
      <c r="P2098" s="11">
        <v>0</v>
      </c>
      <c r="Q2098" s="11">
        <v>0.02</v>
      </c>
      <c r="R2098" s="12">
        <v>31.585000000000001</v>
      </c>
      <c r="S2098" t="s">
        <v>22</v>
      </c>
      <c r="T2098">
        <v>0</v>
      </c>
      <c r="U2098">
        <f t="shared" si="194"/>
        <v>4</v>
      </c>
      <c r="V2098">
        <f t="shared" si="195"/>
        <v>1</v>
      </c>
      <c r="W2098">
        <f t="shared" si="196"/>
        <v>2</v>
      </c>
      <c r="X2098" t="str">
        <f t="shared" si="197"/>
        <v>412</v>
      </c>
      <c r="Y2098" t="str">
        <f>IF(Table1[[#This Row],[RFM_Score]]="555","Champion", IF(AND(J2098&gt;=4,V2098&gt;=4),"Loyal", IF(U2098&lt;=2,"At Risk", IF(W2098&gt;=4,"Potential Loyalist","Others"))))</f>
        <v>Others</v>
      </c>
    </row>
    <row r="2099" spans="1:25">
      <c r="A2099" t="s">
        <v>8341</v>
      </c>
      <c r="B2099">
        <v>44</v>
      </c>
      <c r="C2099" t="s">
        <v>24</v>
      </c>
      <c r="D2099" t="s">
        <v>25</v>
      </c>
      <c r="E2099" s="6" t="s">
        <v>14169</v>
      </c>
      <c r="F2099" t="s">
        <v>30</v>
      </c>
      <c r="G2099">
        <v>3</v>
      </c>
      <c r="H2099">
        <v>0</v>
      </c>
      <c r="I2099">
        <v>44</v>
      </c>
      <c r="J2099">
        <v>3</v>
      </c>
      <c r="K2099">
        <v>125.98</v>
      </c>
      <c r="L2099" t="str">
        <f t="shared" si="192"/>
        <v/>
      </c>
      <c r="M2099">
        <v>4</v>
      </c>
      <c r="N2099" t="str">
        <f t="shared" si="193"/>
        <v/>
      </c>
      <c r="O2099">
        <v>20</v>
      </c>
      <c r="P2099" s="11">
        <v>0</v>
      </c>
      <c r="Q2099" s="11">
        <v>6.8181818181818094E-2</v>
      </c>
      <c r="R2099" s="12">
        <v>31.495000000000001</v>
      </c>
      <c r="S2099" t="s">
        <v>22</v>
      </c>
      <c r="T2099">
        <v>0</v>
      </c>
      <c r="U2099">
        <f t="shared" si="194"/>
        <v>5</v>
      </c>
      <c r="V2099">
        <f t="shared" si="195"/>
        <v>1</v>
      </c>
      <c r="W2099">
        <f t="shared" si="196"/>
        <v>2</v>
      </c>
      <c r="X2099" t="str">
        <f t="shared" si="197"/>
        <v>512</v>
      </c>
      <c r="Y2099" t="str">
        <f>IF(Table1[[#This Row],[RFM_Score]]="555","Champion", IF(AND(J2099&gt;=4,V2099&gt;=4),"Loyal", IF(U2099&lt;=2,"At Risk", IF(W2099&gt;=4,"Potential Loyalist","Others"))))</f>
        <v>Others</v>
      </c>
    </row>
    <row r="2100" spans="1:25">
      <c r="A2100" t="s">
        <v>4633</v>
      </c>
      <c r="B2100">
        <v>31</v>
      </c>
      <c r="C2100" t="s">
        <v>24</v>
      </c>
      <c r="D2100" t="s">
        <v>41</v>
      </c>
      <c r="E2100" s="6" t="s">
        <v>14170</v>
      </c>
      <c r="F2100" t="s">
        <v>37</v>
      </c>
      <c r="G2100">
        <v>6</v>
      </c>
      <c r="H2100">
        <v>2</v>
      </c>
      <c r="I2100">
        <v>48</v>
      </c>
      <c r="J2100">
        <v>5</v>
      </c>
      <c r="K2100">
        <v>125.49</v>
      </c>
      <c r="L2100" t="str">
        <f t="shared" si="192"/>
        <v/>
      </c>
      <c r="M2100">
        <v>4</v>
      </c>
      <c r="N2100" t="str">
        <f t="shared" si="193"/>
        <v/>
      </c>
      <c r="O2100">
        <v>7</v>
      </c>
      <c r="P2100" s="11">
        <v>0.33333333333333298</v>
      </c>
      <c r="Q2100" s="11">
        <v>0.10416666666666601</v>
      </c>
      <c r="R2100" s="12">
        <v>31.372499999999999</v>
      </c>
      <c r="S2100" t="s">
        <v>22</v>
      </c>
      <c r="T2100">
        <v>0</v>
      </c>
      <c r="U2100">
        <f t="shared" si="194"/>
        <v>5</v>
      </c>
      <c r="V2100">
        <f t="shared" si="195"/>
        <v>1</v>
      </c>
      <c r="W2100">
        <f t="shared" si="196"/>
        <v>2</v>
      </c>
      <c r="X2100" t="str">
        <f t="shared" si="197"/>
        <v>512</v>
      </c>
      <c r="Y2100" t="str">
        <f>IF(Table1[[#This Row],[RFM_Score]]="555","Champion", IF(AND(J2100&gt;=4,V2100&gt;=4),"Loyal", IF(U2100&lt;=2,"At Risk", IF(W2100&gt;=4,"Potential Loyalist","Others"))))</f>
        <v>Others</v>
      </c>
    </row>
    <row r="2101" spans="1:25">
      <c r="A2101" t="s">
        <v>1464</v>
      </c>
      <c r="B2101">
        <v>21</v>
      </c>
      <c r="C2101" t="s">
        <v>24</v>
      </c>
      <c r="D2101" t="s">
        <v>46</v>
      </c>
      <c r="E2101" s="6" t="s">
        <v>14171</v>
      </c>
      <c r="F2101" t="s">
        <v>21</v>
      </c>
      <c r="G2101">
        <v>1</v>
      </c>
      <c r="H2101">
        <v>1</v>
      </c>
      <c r="I2101">
        <v>59</v>
      </c>
      <c r="J2101">
        <v>4</v>
      </c>
      <c r="K2101">
        <v>125.23</v>
      </c>
      <c r="L2101" t="str">
        <f t="shared" si="192"/>
        <v/>
      </c>
      <c r="M2101">
        <v>4</v>
      </c>
      <c r="N2101" t="str">
        <f t="shared" si="193"/>
        <v/>
      </c>
      <c r="O2101">
        <v>30</v>
      </c>
      <c r="P2101" s="11">
        <v>1</v>
      </c>
      <c r="Q2101" s="11">
        <v>6.7796610169491497E-2</v>
      </c>
      <c r="R2101" s="12">
        <v>31.307500000000001</v>
      </c>
      <c r="S2101" t="s">
        <v>22</v>
      </c>
      <c r="T2101">
        <v>0</v>
      </c>
      <c r="U2101">
        <f t="shared" si="194"/>
        <v>4</v>
      </c>
      <c r="V2101">
        <f t="shared" si="195"/>
        <v>1</v>
      </c>
      <c r="W2101">
        <f t="shared" si="196"/>
        <v>2</v>
      </c>
      <c r="X2101" t="str">
        <f t="shared" si="197"/>
        <v>412</v>
      </c>
      <c r="Y2101" t="str">
        <f>IF(Table1[[#This Row],[RFM_Score]]="555","Champion", IF(AND(J2101&gt;=4,V2101&gt;=4),"Loyal", IF(U2101&lt;=2,"At Risk", IF(W2101&gt;=4,"Potential Loyalist","Others"))))</f>
        <v>Others</v>
      </c>
    </row>
    <row r="2102" spans="1:25">
      <c r="A2102" t="s">
        <v>5056</v>
      </c>
      <c r="B2102">
        <v>39</v>
      </c>
      <c r="C2102" t="s">
        <v>24</v>
      </c>
      <c r="D2102" t="s">
        <v>46</v>
      </c>
      <c r="E2102" s="6" t="s">
        <v>14172</v>
      </c>
      <c r="F2102" t="s">
        <v>30</v>
      </c>
      <c r="G2102">
        <v>3</v>
      </c>
      <c r="H2102">
        <v>2</v>
      </c>
      <c r="I2102">
        <v>51</v>
      </c>
      <c r="J2102">
        <v>3</v>
      </c>
      <c r="K2102">
        <v>125.15</v>
      </c>
      <c r="L2102" t="str">
        <f t="shared" si="192"/>
        <v/>
      </c>
      <c r="M2102">
        <v>4</v>
      </c>
      <c r="N2102" t="str">
        <f t="shared" si="193"/>
        <v/>
      </c>
      <c r="O2102">
        <v>12</v>
      </c>
      <c r="P2102" s="11">
        <v>0.66666666666666596</v>
      </c>
      <c r="Q2102" s="11">
        <v>5.8823529411764698E-2</v>
      </c>
      <c r="R2102" s="12">
        <v>31.287500000000001</v>
      </c>
      <c r="S2102" t="s">
        <v>22</v>
      </c>
      <c r="T2102">
        <v>0</v>
      </c>
      <c r="U2102">
        <f t="shared" si="194"/>
        <v>5</v>
      </c>
      <c r="V2102">
        <f t="shared" si="195"/>
        <v>1</v>
      </c>
      <c r="W2102">
        <f t="shared" si="196"/>
        <v>2</v>
      </c>
      <c r="X2102" t="str">
        <f t="shared" si="197"/>
        <v>512</v>
      </c>
      <c r="Y2102" t="str">
        <f>IF(Table1[[#This Row],[RFM_Score]]="555","Champion", IF(AND(J2102&gt;=4,V2102&gt;=4),"Loyal", IF(U2102&lt;=2,"At Risk", IF(W2102&gt;=4,"Potential Loyalist","Others"))))</f>
        <v>Others</v>
      </c>
    </row>
    <row r="2103" spans="1:25">
      <c r="A2103" t="s">
        <v>1760</v>
      </c>
      <c r="B2103">
        <v>42</v>
      </c>
      <c r="C2103" t="s">
        <v>24</v>
      </c>
      <c r="D2103" t="s">
        <v>25</v>
      </c>
      <c r="E2103" s="6" t="s">
        <v>14173</v>
      </c>
      <c r="F2103" t="s">
        <v>26</v>
      </c>
      <c r="G2103">
        <v>1</v>
      </c>
      <c r="H2103">
        <v>0</v>
      </c>
      <c r="I2103">
        <v>44</v>
      </c>
      <c r="J2103">
        <v>1</v>
      </c>
      <c r="K2103">
        <v>125.12</v>
      </c>
      <c r="L2103" t="str">
        <f t="shared" si="192"/>
        <v/>
      </c>
      <c r="M2103">
        <v>4</v>
      </c>
      <c r="N2103" t="str">
        <f t="shared" si="193"/>
        <v/>
      </c>
      <c r="O2103">
        <v>6</v>
      </c>
      <c r="P2103" s="11">
        <v>0</v>
      </c>
      <c r="Q2103" s="11">
        <v>2.27272727272727E-2</v>
      </c>
      <c r="R2103" s="12">
        <v>31.28</v>
      </c>
      <c r="S2103" t="s">
        <v>22</v>
      </c>
      <c r="T2103">
        <v>0</v>
      </c>
      <c r="U2103">
        <f t="shared" si="194"/>
        <v>5</v>
      </c>
      <c r="V2103">
        <f t="shared" si="195"/>
        <v>1</v>
      </c>
      <c r="W2103">
        <f t="shared" si="196"/>
        <v>2</v>
      </c>
      <c r="X2103" t="str">
        <f t="shared" si="197"/>
        <v>512</v>
      </c>
      <c r="Y2103" t="str">
        <f>IF(Table1[[#This Row],[RFM_Score]]="555","Champion", IF(AND(J2103&gt;=4,V2103&gt;=4),"Loyal", IF(U2103&lt;=2,"At Risk", IF(W2103&gt;=4,"Potential Loyalist","Others"))))</f>
        <v>Others</v>
      </c>
    </row>
    <row r="2104" spans="1:25">
      <c r="A2104" t="s">
        <v>3171</v>
      </c>
      <c r="B2104">
        <v>35</v>
      </c>
      <c r="C2104" t="s">
        <v>24</v>
      </c>
      <c r="D2104" t="s">
        <v>46</v>
      </c>
      <c r="E2104" s="6" t="s">
        <v>14174</v>
      </c>
      <c r="F2104" t="s">
        <v>21</v>
      </c>
      <c r="G2104">
        <v>5</v>
      </c>
      <c r="H2104">
        <v>3</v>
      </c>
      <c r="I2104">
        <v>60</v>
      </c>
      <c r="J2104">
        <v>2</v>
      </c>
      <c r="K2104">
        <v>124.99</v>
      </c>
      <c r="L2104" t="str">
        <f t="shared" si="192"/>
        <v/>
      </c>
      <c r="M2104">
        <v>4</v>
      </c>
      <c r="N2104" t="str">
        <f t="shared" si="193"/>
        <v/>
      </c>
      <c r="O2104">
        <v>12</v>
      </c>
      <c r="P2104" s="11">
        <v>0.6</v>
      </c>
      <c r="Q2104" s="11">
        <v>3.3333333333333298E-2</v>
      </c>
      <c r="R2104" s="12">
        <v>31.247499999999999</v>
      </c>
      <c r="S2104" t="s">
        <v>22</v>
      </c>
      <c r="T2104">
        <v>0</v>
      </c>
      <c r="U2104">
        <f t="shared" si="194"/>
        <v>5</v>
      </c>
      <c r="V2104">
        <f t="shared" si="195"/>
        <v>1</v>
      </c>
      <c r="W2104">
        <f t="shared" si="196"/>
        <v>2</v>
      </c>
      <c r="X2104" t="str">
        <f t="shared" si="197"/>
        <v>512</v>
      </c>
      <c r="Y2104" t="str">
        <f>IF(Table1[[#This Row],[RFM_Score]]="555","Champion", IF(AND(J2104&gt;=4,V2104&gt;=4),"Loyal", IF(U2104&lt;=2,"At Risk", IF(W2104&gt;=4,"Potential Loyalist","Others"))))</f>
        <v>Others</v>
      </c>
    </row>
    <row r="2105" spans="1:25">
      <c r="A2105" t="s">
        <v>5121</v>
      </c>
      <c r="B2105">
        <v>46</v>
      </c>
      <c r="C2105" t="s">
        <v>24</v>
      </c>
      <c r="D2105" t="s">
        <v>49</v>
      </c>
      <c r="E2105" s="6" t="s">
        <v>14175</v>
      </c>
      <c r="F2105" t="s">
        <v>62</v>
      </c>
      <c r="G2105">
        <v>3</v>
      </c>
      <c r="H2105">
        <v>1</v>
      </c>
      <c r="I2105">
        <v>55</v>
      </c>
      <c r="J2105">
        <v>3</v>
      </c>
      <c r="K2105">
        <v>124.75</v>
      </c>
      <c r="L2105" t="str">
        <f t="shared" si="192"/>
        <v/>
      </c>
      <c r="M2105">
        <v>4</v>
      </c>
      <c r="N2105" t="str">
        <f t="shared" si="193"/>
        <v/>
      </c>
      <c r="O2105">
        <v>6</v>
      </c>
      <c r="P2105" s="11">
        <v>0.33333333333333298</v>
      </c>
      <c r="Q2105" s="11">
        <v>5.4545454545454501E-2</v>
      </c>
      <c r="R2105" s="12">
        <v>31.1875</v>
      </c>
      <c r="S2105" t="s">
        <v>22</v>
      </c>
      <c r="T2105">
        <v>0</v>
      </c>
      <c r="U2105">
        <f t="shared" si="194"/>
        <v>5</v>
      </c>
      <c r="V2105">
        <f t="shared" si="195"/>
        <v>1</v>
      </c>
      <c r="W2105">
        <f t="shared" si="196"/>
        <v>2</v>
      </c>
      <c r="X2105" t="str">
        <f t="shared" si="197"/>
        <v>512</v>
      </c>
      <c r="Y2105" t="str">
        <f>IF(Table1[[#This Row],[RFM_Score]]="555","Champion", IF(AND(J2105&gt;=4,V2105&gt;=4),"Loyal", IF(U2105&lt;=2,"At Risk", IF(W2105&gt;=4,"Potential Loyalist","Others"))))</f>
        <v>Others</v>
      </c>
    </row>
    <row r="2106" spans="1:25">
      <c r="A2106" t="s">
        <v>1971</v>
      </c>
      <c r="B2106">
        <v>66</v>
      </c>
      <c r="C2106" t="s">
        <v>19</v>
      </c>
      <c r="D2106" t="s">
        <v>25</v>
      </c>
      <c r="E2106" s="6" t="s">
        <v>14176</v>
      </c>
      <c r="F2106" t="s">
        <v>26</v>
      </c>
      <c r="G2106">
        <v>2</v>
      </c>
      <c r="H2106">
        <v>2</v>
      </c>
      <c r="I2106">
        <v>51</v>
      </c>
      <c r="J2106">
        <v>4</v>
      </c>
      <c r="K2106">
        <v>124.66</v>
      </c>
      <c r="L2106" t="str">
        <f t="shared" si="192"/>
        <v/>
      </c>
      <c r="M2106">
        <v>4</v>
      </c>
      <c r="N2106" t="str">
        <f t="shared" si="193"/>
        <v/>
      </c>
      <c r="O2106">
        <v>6</v>
      </c>
      <c r="P2106" s="11">
        <v>1</v>
      </c>
      <c r="Q2106" s="11">
        <v>7.8431372549019607E-2</v>
      </c>
      <c r="R2106" s="12">
        <v>31.164999999999999</v>
      </c>
      <c r="S2106" t="s">
        <v>22</v>
      </c>
      <c r="T2106">
        <v>1</v>
      </c>
      <c r="U2106">
        <f t="shared" si="194"/>
        <v>5</v>
      </c>
      <c r="V2106">
        <f t="shared" si="195"/>
        <v>1</v>
      </c>
      <c r="W2106">
        <f t="shared" si="196"/>
        <v>2</v>
      </c>
      <c r="X2106" t="str">
        <f t="shared" si="197"/>
        <v>512</v>
      </c>
      <c r="Y2106" t="str">
        <f>IF(Table1[[#This Row],[RFM_Score]]="555","Champion", IF(AND(J2106&gt;=4,V2106&gt;=4),"Loyal", IF(U2106&lt;=2,"At Risk", IF(W2106&gt;=4,"Potential Loyalist","Others"))))</f>
        <v>Others</v>
      </c>
    </row>
    <row r="2107" spans="1:25">
      <c r="A2107" t="s">
        <v>3283</v>
      </c>
      <c r="B2107">
        <v>40</v>
      </c>
      <c r="C2107" t="s">
        <v>24</v>
      </c>
      <c r="D2107" t="s">
        <v>35</v>
      </c>
      <c r="E2107" s="6" t="s">
        <v>14177</v>
      </c>
      <c r="F2107" t="s">
        <v>30</v>
      </c>
      <c r="G2107">
        <v>4</v>
      </c>
      <c r="H2107">
        <v>3</v>
      </c>
      <c r="I2107">
        <v>52</v>
      </c>
      <c r="J2107">
        <v>5</v>
      </c>
      <c r="K2107">
        <v>124.49</v>
      </c>
      <c r="L2107" t="str">
        <f t="shared" si="192"/>
        <v/>
      </c>
      <c r="M2107">
        <v>4</v>
      </c>
      <c r="N2107" t="str">
        <f t="shared" si="193"/>
        <v/>
      </c>
      <c r="O2107">
        <v>1</v>
      </c>
      <c r="P2107" s="11">
        <v>0.75</v>
      </c>
      <c r="Q2107" s="11">
        <v>9.6153846153846104E-2</v>
      </c>
      <c r="R2107" s="12">
        <v>31.122499999999999</v>
      </c>
      <c r="S2107" t="s">
        <v>22</v>
      </c>
      <c r="T2107">
        <v>0</v>
      </c>
      <c r="U2107">
        <f t="shared" si="194"/>
        <v>5</v>
      </c>
      <c r="V2107">
        <f t="shared" si="195"/>
        <v>1</v>
      </c>
      <c r="W2107">
        <f t="shared" si="196"/>
        <v>2</v>
      </c>
      <c r="X2107" t="str">
        <f t="shared" si="197"/>
        <v>512</v>
      </c>
      <c r="Y2107" t="str">
        <f>IF(Table1[[#This Row],[RFM_Score]]="555","Champion", IF(AND(J2107&gt;=4,V2107&gt;=4),"Loyal", IF(U2107&lt;=2,"At Risk", IF(W2107&gt;=4,"Potential Loyalist","Others"))))</f>
        <v>Others</v>
      </c>
    </row>
    <row r="2108" spans="1:25">
      <c r="A2108" t="s">
        <v>11554</v>
      </c>
      <c r="B2108">
        <v>44</v>
      </c>
      <c r="C2108" t="s">
        <v>19</v>
      </c>
      <c r="D2108" t="s">
        <v>25</v>
      </c>
      <c r="E2108" s="6" t="s">
        <v>14178</v>
      </c>
      <c r="F2108" t="s">
        <v>37</v>
      </c>
      <c r="G2108">
        <v>1</v>
      </c>
      <c r="H2108">
        <v>1</v>
      </c>
      <c r="I2108">
        <v>58</v>
      </c>
      <c r="J2108">
        <v>3</v>
      </c>
      <c r="K2108">
        <v>124.23</v>
      </c>
      <c r="L2108" t="str">
        <f t="shared" si="192"/>
        <v/>
      </c>
      <c r="M2108">
        <v>4</v>
      </c>
      <c r="N2108" t="str">
        <f t="shared" si="193"/>
        <v/>
      </c>
      <c r="O2108">
        <v>1</v>
      </c>
      <c r="P2108" s="11">
        <v>1</v>
      </c>
      <c r="Q2108" s="11">
        <v>5.1724137931034399E-2</v>
      </c>
      <c r="R2108" s="12">
        <v>31.057500000000001</v>
      </c>
      <c r="S2108" t="s">
        <v>22</v>
      </c>
      <c r="T2108">
        <v>0</v>
      </c>
      <c r="U2108">
        <f t="shared" si="194"/>
        <v>5</v>
      </c>
      <c r="V2108">
        <f t="shared" si="195"/>
        <v>1</v>
      </c>
      <c r="W2108">
        <f t="shared" si="196"/>
        <v>2</v>
      </c>
      <c r="X2108" t="str">
        <f t="shared" si="197"/>
        <v>512</v>
      </c>
      <c r="Y2108" t="str">
        <f>IF(Table1[[#This Row],[RFM_Score]]="555","Champion", IF(AND(J2108&gt;=4,V2108&gt;=4),"Loyal", IF(U2108&lt;=2,"At Risk", IF(W2108&gt;=4,"Potential Loyalist","Others"))))</f>
        <v>Others</v>
      </c>
    </row>
    <row r="2109" spans="1:25">
      <c r="A2109" t="s">
        <v>1757</v>
      </c>
      <c r="B2109">
        <v>41</v>
      </c>
      <c r="C2109" t="s">
        <v>19</v>
      </c>
      <c r="D2109" t="s">
        <v>35</v>
      </c>
      <c r="E2109" s="6" t="s">
        <v>14179</v>
      </c>
      <c r="F2109" t="s">
        <v>26</v>
      </c>
      <c r="G2109">
        <v>2</v>
      </c>
      <c r="H2109">
        <v>1</v>
      </c>
      <c r="I2109">
        <v>45</v>
      </c>
      <c r="J2109">
        <v>1</v>
      </c>
      <c r="K2109">
        <v>123.99</v>
      </c>
      <c r="L2109" t="str">
        <f t="shared" si="192"/>
        <v/>
      </c>
      <c r="M2109">
        <v>4</v>
      </c>
      <c r="N2109" t="str">
        <f t="shared" si="193"/>
        <v/>
      </c>
      <c r="O2109">
        <v>20</v>
      </c>
      <c r="P2109" s="11">
        <v>0.5</v>
      </c>
      <c r="Q2109" s="11">
        <v>2.2222222222222199E-2</v>
      </c>
      <c r="R2109" s="12">
        <v>30.997499999999999</v>
      </c>
      <c r="S2109" t="s">
        <v>22</v>
      </c>
      <c r="T2109">
        <v>1</v>
      </c>
      <c r="U2109">
        <f t="shared" si="194"/>
        <v>5</v>
      </c>
      <c r="V2109">
        <f t="shared" si="195"/>
        <v>1</v>
      </c>
      <c r="W2109">
        <f t="shared" si="196"/>
        <v>2</v>
      </c>
      <c r="X2109" t="str">
        <f t="shared" si="197"/>
        <v>512</v>
      </c>
      <c r="Y2109" t="str">
        <f>IF(Table1[[#This Row],[RFM_Score]]="555","Champion", IF(AND(J2109&gt;=4,V2109&gt;=4),"Loyal", IF(U2109&lt;=2,"At Risk", IF(W2109&gt;=4,"Potential Loyalist","Others"))))</f>
        <v>Others</v>
      </c>
    </row>
    <row r="2110" spans="1:25">
      <c r="A2110" t="s">
        <v>4457</v>
      </c>
      <c r="B2110">
        <v>51</v>
      </c>
      <c r="C2110" t="s">
        <v>19</v>
      </c>
      <c r="D2110" t="s">
        <v>25</v>
      </c>
      <c r="E2110" s="6" t="s">
        <v>14180</v>
      </c>
      <c r="F2110" t="s">
        <v>21</v>
      </c>
      <c r="G2110">
        <v>2</v>
      </c>
      <c r="H2110">
        <v>0</v>
      </c>
      <c r="I2110">
        <v>59</v>
      </c>
      <c r="J2110">
        <v>1</v>
      </c>
      <c r="K2110">
        <v>123.82</v>
      </c>
      <c r="L2110" t="str">
        <f t="shared" si="192"/>
        <v/>
      </c>
      <c r="M2110">
        <v>4</v>
      </c>
      <c r="N2110" t="str">
        <f t="shared" si="193"/>
        <v/>
      </c>
      <c r="O2110">
        <v>1</v>
      </c>
      <c r="P2110" s="11">
        <v>0</v>
      </c>
      <c r="Q2110" s="11">
        <v>1.6949152542372801E-2</v>
      </c>
      <c r="R2110" s="12">
        <v>30.954999999999998</v>
      </c>
      <c r="S2110" t="s">
        <v>22</v>
      </c>
      <c r="T2110">
        <v>0</v>
      </c>
      <c r="U2110">
        <f t="shared" si="194"/>
        <v>5</v>
      </c>
      <c r="V2110">
        <f t="shared" si="195"/>
        <v>1</v>
      </c>
      <c r="W2110">
        <f t="shared" si="196"/>
        <v>2</v>
      </c>
      <c r="X2110" t="str">
        <f t="shared" si="197"/>
        <v>512</v>
      </c>
      <c r="Y2110" t="str">
        <f>IF(Table1[[#This Row],[RFM_Score]]="555","Champion", IF(AND(J2110&gt;=4,V2110&gt;=4),"Loyal", IF(U2110&lt;=2,"At Risk", IF(W2110&gt;=4,"Potential Loyalist","Others"))))</f>
        <v>Others</v>
      </c>
    </row>
    <row r="2111" spans="1:25">
      <c r="A2111" t="s">
        <v>1935</v>
      </c>
      <c r="B2111">
        <v>41</v>
      </c>
      <c r="C2111" t="s">
        <v>33</v>
      </c>
      <c r="D2111" t="s">
        <v>46</v>
      </c>
      <c r="E2111" s="6" t="s">
        <v>14181</v>
      </c>
      <c r="F2111" t="s">
        <v>62</v>
      </c>
      <c r="G2111">
        <v>8</v>
      </c>
      <c r="H2111">
        <v>1</v>
      </c>
      <c r="I2111">
        <v>58</v>
      </c>
      <c r="J2111">
        <v>4</v>
      </c>
      <c r="K2111">
        <v>123.48</v>
      </c>
      <c r="L2111" t="str">
        <f t="shared" si="192"/>
        <v/>
      </c>
      <c r="M2111">
        <v>4</v>
      </c>
      <c r="N2111" t="str">
        <f t="shared" si="193"/>
        <v/>
      </c>
      <c r="O2111">
        <v>108</v>
      </c>
      <c r="P2111" s="11">
        <v>0.125</v>
      </c>
      <c r="Q2111" s="11">
        <v>6.8965517241379296E-2</v>
      </c>
      <c r="R2111" s="12">
        <v>30.87</v>
      </c>
      <c r="S2111" t="s">
        <v>22</v>
      </c>
      <c r="T2111">
        <v>1</v>
      </c>
      <c r="U2111">
        <f t="shared" si="194"/>
        <v>1</v>
      </c>
      <c r="V2111">
        <f t="shared" si="195"/>
        <v>1</v>
      </c>
      <c r="W2111">
        <f t="shared" si="196"/>
        <v>2</v>
      </c>
      <c r="X2111" t="str">
        <f t="shared" si="197"/>
        <v>112</v>
      </c>
      <c r="Y2111" t="str">
        <f>IF(Table1[[#This Row],[RFM_Score]]="555","Champion", IF(AND(J2111&gt;=4,V2111&gt;=4),"Loyal", IF(U2111&lt;=2,"At Risk", IF(W2111&gt;=4,"Potential Loyalist","Others"))))</f>
        <v>At Risk</v>
      </c>
    </row>
    <row r="2112" spans="1:25">
      <c r="A2112" t="s">
        <v>4292</v>
      </c>
      <c r="B2112">
        <v>47</v>
      </c>
      <c r="C2112" t="s">
        <v>33</v>
      </c>
      <c r="D2112" t="s">
        <v>41</v>
      </c>
      <c r="E2112" s="6" t="s">
        <v>14182</v>
      </c>
      <c r="F2112" t="s">
        <v>26</v>
      </c>
      <c r="G2112">
        <v>3</v>
      </c>
      <c r="H2112">
        <v>1</v>
      </c>
      <c r="I2112">
        <v>49</v>
      </c>
      <c r="J2112">
        <v>3</v>
      </c>
      <c r="K2112">
        <v>123.22</v>
      </c>
      <c r="L2112" t="str">
        <f t="shared" si="192"/>
        <v/>
      </c>
      <c r="M2112">
        <v>4</v>
      </c>
      <c r="N2112" t="str">
        <f t="shared" si="193"/>
        <v/>
      </c>
      <c r="O2112">
        <v>51</v>
      </c>
      <c r="P2112" s="11">
        <v>0.33333333333333298</v>
      </c>
      <c r="Q2112" s="11">
        <v>6.1224489795918297E-2</v>
      </c>
      <c r="R2112" s="12">
        <v>30.805</v>
      </c>
      <c r="S2112" t="s">
        <v>22</v>
      </c>
      <c r="T2112">
        <v>1</v>
      </c>
      <c r="U2112">
        <f t="shared" si="194"/>
        <v>3</v>
      </c>
      <c r="V2112">
        <f t="shared" si="195"/>
        <v>1</v>
      </c>
      <c r="W2112">
        <f t="shared" si="196"/>
        <v>2</v>
      </c>
      <c r="X2112" t="str">
        <f t="shared" si="197"/>
        <v>312</v>
      </c>
      <c r="Y2112" t="str">
        <f>IF(Table1[[#This Row],[RFM_Score]]="555","Champion", IF(AND(J2112&gt;=4,V2112&gt;=4),"Loyal", IF(U2112&lt;=2,"At Risk", IF(W2112&gt;=4,"Potential Loyalist","Others"))))</f>
        <v>Others</v>
      </c>
    </row>
    <row r="2113" spans="1:25">
      <c r="A2113" t="s">
        <v>6660</v>
      </c>
      <c r="B2113">
        <v>34</v>
      </c>
      <c r="C2113" t="s">
        <v>19</v>
      </c>
      <c r="D2113" t="s">
        <v>49</v>
      </c>
      <c r="E2113" s="6" t="s">
        <v>14183</v>
      </c>
      <c r="F2113" t="s">
        <v>30</v>
      </c>
      <c r="G2113">
        <v>2</v>
      </c>
      <c r="H2113">
        <v>2</v>
      </c>
      <c r="I2113">
        <v>46</v>
      </c>
      <c r="J2113">
        <v>3</v>
      </c>
      <c r="K2113">
        <v>123.04</v>
      </c>
      <c r="L2113" t="str">
        <f t="shared" si="192"/>
        <v/>
      </c>
      <c r="M2113">
        <v>4</v>
      </c>
      <c r="N2113" t="str">
        <f t="shared" si="193"/>
        <v/>
      </c>
      <c r="O2113">
        <v>12</v>
      </c>
      <c r="P2113" s="11">
        <v>1</v>
      </c>
      <c r="Q2113" s="11">
        <v>6.5217391304347797E-2</v>
      </c>
      <c r="R2113" s="12">
        <v>30.76</v>
      </c>
      <c r="S2113" t="s">
        <v>22</v>
      </c>
      <c r="T2113">
        <v>0</v>
      </c>
      <c r="U2113">
        <f t="shared" si="194"/>
        <v>5</v>
      </c>
      <c r="V2113">
        <f t="shared" si="195"/>
        <v>1</v>
      </c>
      <c r="W2113">
        <f t="shared" si="196"/>
        <v>2</v>
      </c>
      <c r="X2113" t="str">
        <f t="shared" si="197"/>
        <v>512</v>
      </c>
      <c r="Y2113" t="str">
        <f>IF(Table1[[#This Row],[RFM_Score]]="555","Champion", IF(AND(J2113&gt;=4,V2113&gt;=4),"Loyal", IF(U2113&lt;=2,"At Risk", IF(W2113&gt;=4,"Potential Loyalist","Others"))))</f>
        <v>Others</v>
      </c>
    </row>
    <row r="2114" spans="1:25">
      <c r="A2114" t="s">
        <v>4827</v>
      </c>
      <c r="B2114">
        <v>31</v>
      </c>
      <c r="C2114" t="s">
        <v>19</v>
      </c>
      <c r="D2114" t="s">
        <v>25</v>
      </c>
      <c r="E2114" s="6" t="s">
        <v>14184</v>
      </c>
      <c r="F2114" t="s">
        <v>26</v>
      </c>
      <c r="G2114">
        <v>5</v>
      </c>
      <c r="H2114">
        <v>0</v>
      </c>
      <c r="I2114">
        <v>48</v>
      </c>
      <c r="J2114">
        <v>1</v>
      </c>
      <c r="K2114">
        <v>122.49</v>
      </c>
      <c r="L2114" t="str">
        <f t="shared" ref="L2114:L2177" si="198">IF(OR(K2114&lt;$AC$10, K2114&gt;$AC$11), "OUTLIER", "")</f>
        <v/>
      </c>
      <c r="M2114">
        <v>4</v>
      </c>
      <c r="N2114" t="str">
        <f t="shared" ref="N2114:N2177" si="199">IF(OR(M2114&lt;$AC$16, M2114&gt;$AC$17), "OUTLIER", "")</f>
        <v/>
      </c>
      <c r="O2114">
        <v>14</v>
      </c>
      <c r="P2114" s="11">
        <v>0</v>
      </c>
      <c r="Q2114" s="11">
        <v>2.0833333333333301E-2</v>
      </c>
      <c r="R2114" s="12">
        <v>30.622499999999999</v>
      </c>
      <c r="S2114" t="s">
        <v>22</v>
      </c>
      <c r="T2114">
        <v>0</v>
      </c>
      <c r="U2114">
        <f t="shared" ref="U2114:U2177" si="200">IF(O2114&lt;=20,5,IF(O2114&lt;=40,4,IF(O2114&lt;=70,3,IF(O2114&lt;=100,2,1))))</f>
        <v>5</v>
      </c>
      <c r="V2114">
        <f t="shared" ref="V2114:V2177" si="201">IF(M2114&gt;=11,5,IF(M2114&gt;=9,4,IF(M2114&gt;=7,3,IF(M2114&gt;=5,2,1))))</f>
        <v>1</v>
      </c>
      <c r="W2114">
        <f t="shared" ref="W2114:W2177" si="202">IF(K2114&gt;=500,5,IF(K2114&gt;=300,4,IF(K2114&gt;=150,3,IF(K2114&gt;=50,2,1))))</f>
        <v>2</v>
      </c>
      <c r="X2114" t="str">
        <f t="shared" ref="X2114:X2177" si="203">U2114 &amp; V2114 &amp; W2114</f>
        <v>512</v>
      </c>
      <c r="Y2114" t="str">
        <f>IF(Table1[[#This Row],[RFM_Score]]="555","Champion", IF(AND(J2114&gt;=4,V2114&gt;=4),"Loyal", IF(U2114&lt;=2,"At Risk", IF(W2114&gt;=4,"Potential Loyalist","Others"))))</f>
        <v>Others</v>
      </c>
    </row>
    <row r="2115" spans="1:25">
      <c r="A2115" t="s">
        <v>9549</v>
      </c>
      <c r="B2115">
        <v>46</v>
      </c>
      <c r="C2115" t="s">
        <v>24</v>
      </c>
      <c r="D2115" t="s">
        <v>41</v>
      </c>
      <c r="E2115" s="6" t="s">
        <v>14185</v>
      </c>
      <c r="F2115" t="s">
        <v>21</v>
      </c>
      <c r="G2115">
        <v>4</v>
      </c>
      <c r="H2115">
        <v>3</v>
      </c>
      <c r="I2115">
        <v>60</v>
      </c>
      <c r="J2115">
        <v>2</v>
      </c>
      <c r="K2115">
        <v>122.49</v>
      </c>
      <c r="L2115" t="str">
        <f t="shared" si="198"/>
        <v/>
      </c>
      <c r="M2115">
        <v>4</v>
      </c>
      <c r="N2115" t="str">
        <f t="shared" si="199"/>
        <v/>
      </c>
      <c r="O2115">
        <v>17</v>
      </c>
      <c r="P2115" s="11">
        <v>0.75</v>
      </c>
      <c r="Q2115" s="11">
        <v>3.3333333333333298E-2</v>
      </c>
      <c r="R2115" s="12">
        <v>30.622499999999999</v>
      </c>
      <c r="S2115" t="s">
        <v>22</v>
      </c>
      <c r="T2115">
        <v>0</v>
      </c>
      <c r="U2115">
        <f t="shared" si="200"/>
        <v>5</v>
      </c>
      <c r="V2115">
        <f t="shared" si="201"/>
        <v>1</v>
      </c>
      <c r="W2115">
        <f t="shared" si="202"/>
        <v>2</v>
      </c>
      <c r="X2115" t="str">
        <f t="shared" si="203"/>
        <v>512</v>
      </c>
      <c r="Y2115" t="str">
        <f>IF(Table1[[#This Row],[RFM_Score]]="555","Champion", IF(AND(J2115&gt;=4,V2115&gt;=4),"Loyal", IF(U2115&lt;=2,"At Risk", IF(W2115&gt;=4,"Potential Loyalist","Others"))))</f>
        <v>Others</v>
      </c>
    </row>
    <row r="2116" spans="1:25">
      <c r="A2116" t="s">
        <v>2582</v>
      </c>
      <c r="B2116">
        <v>40</v>
      </c>
      <c r="C2116" t="s">
        <v>24</v>
      </c>
      <c r="D2116" t="s">
        <v>20</v>
      </c>
      <c r="E2116" s="6" t="s">
        <v>14186</v>
      </c>
      <c r="F2116" t="s">
        <v>60</v>
      </c>
      <c r="G2116">
        <v>1</v>
      </c>
      <c r="H2116">
        <v>1</v>
      </c>
      <c r="I2116">
        <v>60</v>
      </c>
      <c r="J2116">
        <v>6</v>
      </c>
      <c r="K2116">
        <v>122.46</v>
      </c>
      <c r="L2116" t="str">
        <f t="shared" si="198"/>
        <v/>
      </c>
      <c r="M2116">
        <v>4</v>
      </c>
      <c r="N2116" t="str">
        <f t="shared" si="199"/>
        <v/>
      </c>
      <c r="O2116">
        <v>10</v>
      </c>
      <c r="P2116" s="11">
        <v>1</v>
      </c>
      <c r="Q2116" s="11">
        <v>0.1</v>
      </c>
      <c r="R2116" s="12">
        <v>30.614999999999998</v>
      </c>
      <c r="S2116" t="s">
        <v>22</v>
      </c>
      <c r="T2116">
        <v>0</v>
      </c>
      <c r="U2116">
        <f t="shared" si="200"/>
        <v>5</v>
      </c>
      <c r="V2116">
        <f t="shared" si="201"/>
        <v>1</v>
      </c>
      <c r="W2116">
        <f t="shared" si="202"/>
        <v>2</v>
      </c>
      <c r="X2116" t="str">
        <f t="shared" si="203"/>
        <v>512</v>
      </c>
      <c r="Y2116" t="str">
        <f>IF(Table1[[#This Row],[RFM_Score]]="555","Champion", IF(AND(J2116&gt;=4,V2116&gt;=4),"Loyal", IF(U2116&lt;=2,"At Risk", IF(W2116&gt;=4,"Potential Loyalist","Others"))))</f>
        <v>Others</v>
      </c>
    </row>
    <row r="2117" spans="1:25">
      <c r="A2117" t="s">
        <v>10681</v>
      </c>
      <c r="B2117">
        <v>25</v>
      </c>
      <c r="C2117" t="s">
        <v>24</v>
      </c>
      <c r="D2117" t="s">
        <v>29</v>
      </c>
      <c r="E2117" s="6" t="s">
        <v>14187</v>
      </c>
      <c r="F2117" t="s">
        <v>60</v>
      </c>
      <c r="G2117">
        <v>3</v>
      </c>
      <c r="H2117">
        <v>1</v>
      </c>
      <c r="I2117">
        <v>55</v>
      </c>
      <c r="J2117">
        <v>2</v>
      </c>
      <c r="K2117">
        <v>122.1</v>
      </c>
      <c r="L2117" t="str">
        <f t="shared" si="198"/>
        <v/>
      </c>
      <c r="M2117">
        <v>4</v>
      </c>
      <c r="N2117" t="str">
        <f t="shared" si="199"/>
        <v/>
      </c>
      <c r="O2117">
        <v>34</v>
      </c>
      <c r="P2117" s="11">
        <v>0.33333333333333298</v>
      </c>
      <c r="Q2117" s="11">
        <v>3.6363636363636299E-2</v>
      </c>
      <c r="R2117" s="12">
        <v>30.524999999999999</v>
      </c>
      <c r="S2117" t="s">
        <v>22</v>
      </c>
      <c r="T2117">
        <v>0</v>
      </c>
      <c r="U2117">
        <f t="shared" si="200"/>
        <v>4</v>
      </c>
      <c r="V2117">
        <f t="shared" si="201"/>
        <v>1</v>
      </c>
      <c r="W2117">
        <f t="shared" si="202"/>
        <v>2</v>
      </c>
      <c r="X2117" t="str">
        <f t="shared" si="203"/>
        <v>412</v>
      </c>
      <c r="Y2117" t="str">
        <f>IF(Table1[[#This Row],[RFM_Score]]="555","Champion", IF(AND(J2117&gt;=4,V2117&gt;=4),"Loyal", IF(U2117&lt;=2,"At Risk", IF(W2117&gt;=4,"Potential Loyalist","Others"))))</f>
        <v>Others</v>
      </c>
    </row>
    <row r="2118" spans="1:25">
      <c r="A2118" t="s">
        <v>2851</v>
      </c>
      <c r="B2118">
        <v>56</v>
      </c>
      <c r="C2118" t="s">
        <v>19</v>
      </c>
      <c r="D2118" t="s">
        <v>25</v>
      </c>
      <c r="E2118" s="6" t="s">
        <v>14188</v>
      </c>
      <c r="F2118" t="s">
        <v>62</v>
      </c>
      <c r="G2118">
        <v>1</v>
      </c>
      <c r="H2118">
        <v>0</v>
      </c>
      <c r="I2118">
        <v>39</v>
      </c>
      <c r="J2118">
        <v>3</v>
      </c>
      <c r="K2118">
        <v>121.82</v>
      </c>
      <c r="L2118" t="str">
        <f t="shared" si="198"/>
        <v/>
      </c>
      <c r="M2118">
        <v>4</v>
      </c>
      <c r="N2118" t="str">
        <f t="shared" si="199"/>
        <v/>
      </c>
      <c r="O2118">
        <v>8</v>
      </c>
      <c r="P2118" s="11">
        <v>0</v>
      </c>
      <c r="Q2118" s="11">
        <v>7.69230769230769E-2</v>
      </c>
      <c r="R2118" s="12">
        <v>30.454999999999998</v>
      </c>
      <c r="S2118" t="s">
        <v>22</v>
      </c>
      <c r="T2118">
        <v>0</v>
      </c>
      <c r="U2118">
        <f t="shared" si="200"/>
        <v>5</v>
      </c>
      <c r="V2118">
        <f t="shared" si="201"/>
        <v>1</v>
      </c>
      <c r="W2118">
        <f t="shared" si="202"/>
        <v>2</v>
      </c>
      <c r="X2118" t="str">
        <f t="shared" si="203"/>
        <v>512</v>
      </c>
      <c r="Y2118" t="str">
        <f>IF(Table1[[#This Row],[RFM_Score]]="555","Champion", IF(AND(J2118&gt;=4,V2118&gt;=4),"Loyal", IF(U2118&lt;=2,"At Risk", IF(W2118&gt;=4,"Potential Loyalist","Others"))))</f>
        <v>Others</v>
      </c>
    </row>
    <row r="2119" spans="1:25">
      <c r="A2119" t="s">
        <v>1030</v>
      </c>
      <c r="B2119">
        <v>26</v>
      </c>
      <c r="C2119" t="s">
        <v>24</v>
      </c>
      <c r="D2119" t="s">
        <v>25</v>
      </c>
      <c r="E2119" s="6" t="s">
        <v>14189</v>
      </c>
      <c r="F2119" t="s">
        <v>26</v>
      </c>
      <c r="G2119">
        <v>4</v>
      </c>
      <c r="H2119">
        <v>1</v>
      </c>
      <c r="I2119">
        <v>49</v>
      </c>
      <c r="J2119">
        <v>2</v>
      </c>
      <c r="K2119">
        <v>121.75</v>
      </c>
      <c r="L2119" t="str">
        <f t="shared" si="198"/>
        <v/>
      </c>
      <c r="M2119">
        <v>4</v>
      </c>
      <c r="N2119" t="str">
        <f t="shared" si="199"/>
        <v/>
      </c>
      <c r="O2119">
        <v>35</v>
      </c>
      <c r="P2119" s="11">
        <v>0.25</v>
      </c>
      <c r="Q2119" s="11">
        <v>4.08163265306122E-2</v>
      </c>
      <c r="R2119" s="12">
        <v>30.4375</v>
      </c>
      <c r="S2119" t="s">
        <v>22</v>
      </c>
      <c r="T2119">
        <v>1</v>
      </c>
      <c r="U2119">
        <f t="shared" si="200"/>
        <v>4</v>
      </c>
      <c r="V2119">
        <f t="shared" si="201"/>
        <v>1</v>
      </c>
      <c r="W2119">
        <f t="shared" si="202"/>
        <v>2</v>
      </c>
      <c r="X2119" t="str">
        <f t="shared" si="203"/>
        <v>412</v>
      </c>
      <c r="Y2119" t="str">
        <f>IF(Table1[[#This Row],[RFM_Score]]="555","Champion", IF(AND(J2119&gt;=4,V2119&gt;=4),"Loyal", IF(U2119&lt;=2,"At Risk", IF(W2119&gt;=4,"Potential Loyalist","Others"))))</f>
        <v>Others</v>
      </c>
    </row>
    <row r="2120" spans="1:25">
      <c r="A2120" t="s">
        <v>6143</v>
      </c>
      <c r="B2120">
        <v>63</v>
      </c>
      <c r="C2120" t="s">
        <v>24</v>
      </c>
      <c r="D2120" t="s">
        <v>25</v>
      </c>
      <c r="E2120" s="6" t="s">
        <v>14190</v>
      </c>
      <c r="F2120" t="s">
        <v>37</v>
      </c>
      <c r="G2120">
        <v>2</v>
      </c>
      <c r="H2120">
        <v>0</v>
      </c>
      <c r="I2120">
        <v>48</v>
      </c>
      <c r="J2120">
        <v>2</v>
      </c>
      <c r="K2120">
        <v>121.35</v>
      </c>
      <c r="L2120" t="str">
        <f t="shared" si="198"/>
        <v/>
      </c>
      <c r="M2120">
        <v>4</v>
      </c>
      <c r="N2120" t="str">
        <f t="shared" si="199"/>
        <v/>
      </c>
      <c r="O2120">
        <v>8</v>
      </c>
      <c r="P2120" s="11">
        <v>0</v>
      </c>
      <c r="Q2120" s="11">
        <v>4.1666666666666602E-2</v>
      </c>
      <c r="R2120" s="12">
        <v>30.337499999999999</v>
      </c>
      <c r="S2120" t="s">
        <v>22</v>
      </c>
      <c r="T2120">
        <v>0</v>
      </c>
      <c r="U2120">
        <f t="shared" si="200"/>
        <v>5</v>
      </c>
      <c r="V2120">
        <f t="shared" si="201"/>
        <v>1</v>
      </c>
      <c r="W2120">
        <f t="shared" si="202"/>
        <v>2</v>
      </c>
      <c r="X2120" t="str">
        <f t="shared" si="203"/>
        <v>512</v>
      </c>
      <c r="Y2120" t="str">
        <f>IF(Table1[[#This Row],[RFM_Score]]="555","Champion", IF(AND(J2120&gt;=4,V2120&gt;=4),"Loyal", IF(U2120&lt;=2,"At Risk", IF(W2120&gt;=4,"Potential Loyalist","Others"))))</f>
        <v>Others</v>
      </c>
    </row>
    <row r="2121" spans="1:25">
      <c r="A2121" t="s">
        <v>6755</v>
      </c>
      <c r="B2121">
        <v>55</v>
      </c>
      <c r="C2121" t="s">
        <v>24</v>
      </c>
      <c r="D2121" t="s">
        <v>25</v>
      </c>
      <c r="E2121" s="6" t="s">
        <v>14191</v>
      </c>
      <c r="F2121" t="s">
        <v>26</v>
      </c>
      <c r="G2121">
        <v>3</v>
      </c>
      <c r="H2121">
        <v>1</v>
      </c>
      <c r="I2121">
        <v>45</v>
      </c>
      <c r="J2121">
        <v>2</v>
      </c>
      <c r="K2121">
        <v>120.92</v>
      </c>
      <c r="L2121" t="str">
        <f t="shared" si="198"/>
        <v/>
      </c>
      <c r="M2121">
        <v>4</v>
      </c>
      <c r="N2121" t="str">
        <f t="shared" si="199"/>
        <v/>
      </c>
      <c r="O2121">
        <v>175</v>
      </c>
      <c r="P2121" s="11">
        <v>0.33333333333333298</v>
      </c>
      <c r="Q2121" s="11">
        <v>4.4444444444444398E-2</v>
      </c>
      <c r="R2121" s="12">
        <v>30.23</v>
      </c>
      <c r="S2121" t="s">
        <v>22</v>
      </c>
      <c r="T2121">
        <v>1</v>
      </c>
      <c r="U2121">
        <f t="shared" si="200"/>
        <v>1</v>
      </c>
      <c r="V2121">
        <f t="shared" si="201"/>
        <v>1</v>
      </c>
      <c r="W2121">
        <f t="shared" si="202"/>
        <v>2</v>
      </c>
      <c r="X2121" t="str">
        <f t="shared" si="203"/>
        <v>112</v>
      </c>
      <c r="Y2121" t="str">
        <f>IF(Table1[[#This Row],[RFM_Score]]="555","Champion", IF(AND(J2121&gt;=4,V2121&gt;=4),"Loyal", IF(U2121&lt;=2,"At Risk", IF(W2121&gt;=4,"Potential Loyalist","Others"))))</f>
        <v>At Risk</v>
      </c>
    </row>
    <row r="2122" spans="1:25">
      <c r="A2122" t="s">
        <v>7653</v>
      </c>
      <c r="B2122">
        <v>36</v>
      </c>
      <c r="C2122" t="s">
        <v>19</v>
      </c>
      <c r="D2122" t="s">
        <v>29</v>
      </c>
      <c r="E2122" s="6" t="s">
        <v>14192</v>
      </c>
      <c r="F2122" t="s">
        <v>37</v>
      </c>
      <c r="G2122">
        <v>3</v>
      </c>
      <c r="H2122">
        <v>0</v>
      </c>
      <c r="I2122">
        <v>55</v>
      </c>
      <c r="J2122">
        <v>1</v>
      </c>
      <c r="K2122">
        <v>120.69</v>
      </c>
      <c r="L2122" t="str">
        <f t="shared" si="198"/>
        <v/>
      </c>
      <c r="M2122">
        <v>4</v>
      </c>
      <c r="N2122" t="str">
        <f t="shared" si="199"/>
        <v/>
      </c>
      <c r="O2122">
        <v>4</v>
      </c>
      <c r="P2122" s="11">
        <v>0</v>
      </c>
      <c r="Q2122" s="11">
        <v>1.8181818181818101E-2</v>
      </c>
      <c r="R2122" s="12">
        <v>30.172499999999999</v>
      </c>
      <c r="S2122" t="s">
        <v>22</v>
      </c>
      <c r="T2122">
        <v>0</v>
      </c>
      <c r="U2122">
        <f t="shared" si="200"/>
        <v>5</v>
      </c>
      <c r="V2122">
        <f t="shared" si="201"/>
        <v>1</v>
      </c>
      <c r="W2122">
        <f t="shared" si="202"/>
        <v>2</v>
      </c>
      <c r="X2122" t="str">
        <f t="shared" si="203"/>
        <v>512</v>
      </c>
      <c r="Y2122" t="str">
        <f>IF(Table1[[#This Row],[RFM_Score]]="555","Champion", IF(AND(J2122&gt;=4,V2122&gt;=4),"Loyal", IF(U2122&lt;=2,"At Risk", IF(W2122&gt;=4,"Potential Loyalist","Others"))))</f>
        <v>Others</v>
      </c>
    </row>
    <row r="2123" spans="1:25">
      <c r="A2123" t="s">
        <v>3272</v>
      </c>
      <c r="B2123">
        <v>37</v>
      </c>
      <c r="C2123" t="s">
        <v>24</v>
      </c>
      <c r="D2123" t="s">
        <v>25</v>
      </c>
      <c r="E2123" s="6" t="s">
        <v>14193</v>
      </c>
      <c r="F2123" t="s">
        <v>26</v>
      </c>
      <c r="G2123">
        <v>6</v>
      </c>
      <c r="H2123">
        <v>1</v>
      </c>
      <c r="I2123">
        <v>49</v>
      </c>
      <c r="J2123">
        <v>3</v>
      </c>
      <c r="K2123">
        <v>120.43</v>
      </c>
      <c r="L2123" t="str">
        <f t="shared" si="198"/>
        <v/>
      </c>
      <c r="M2123">
        <v>4</v>
      </c>
      <c r="N2123" t="str">
        <f t="shared" si="199"/>
        <v/>
      </c>
      <c r="O2123">
        <v>20</v>
      </c>
      <c r="P2123" s="11">
        <v>0.16666666666666599</v>
      </c>
      <c r="Q2123" s="11">
        <v>6.1224489795918297E-2</v>
      </c>
      <c r="R2123" s="12">
        <v>30.107500000000002</v>
      </c>
      <c r="S2123" t="s">
        <v>22</v>
      </c>
      <c r="T2123">
        <v>0</v>
      </c>
      <c r="U2123">
        <f t="shared" si="200"/>
        <v>5</v>
      </c>
      <c r="V2123">
        <f t="shared" si="201"/>
        <v>1</v>
      </c>
      <c r="W2123">
        <f t="shared" si="202"/>
        <v>2</v>
      </c>
      <c r="X2123" t="str">
        <f t="shared" si="203"/>
        <v>512</v>
      </c>
      <c r="Y2123" t="str">
        <f>IF(Table1[[#This Row],[RFM_Score]]="555","Champion", IF(AND(J2123&gt;=4,V2123&gt;=4),"Loyal", IF(U2123&lt;=2,"At Risk", IF(W2123&gt;=4,"Potential Loyalist","Others"))))</f>
        <v>Others</v>
      </c>
    </row>
    <row r="2124" spans="1:25">
      <c r="A2124" t="s">
        <v>4597</v>
      </c>
      <c r="B2124">
        <v>22</v>
      </c>
      <c r="C2124" t="s">
        <v>24</v>
      </c>
      <c r="D2124" t="s">
        <v>35</v>
      </c>
      <c r="E2124" s="6" t="s">
        <v>14194</v>
      </c>
      <c r="F2124" t="s">
        <v>26</v>
      </c>
      <c r="G2124">
        <v>4</v>
      </c>
      <c r="H2124">
        <v>1</v>
      </c>
      <c r="I2124">
        <v>51</v>
      </c>
      <c r="J2124">
        <v>4</v>
      </c>
      <c r="K2124">
        <v>120.33</v>
      </c>
      <c r="L2124" t="str">
        <f t="shared" si="198"/>
        <v/>
      </c>
      <c r="M2124">
        <v>4</v>
      </c>
      <c r="N2124" t="str">
        <f t="shared" si="199"/>
        <v/>
      </c>
      <c r="O2124">
        <v>16</v>
      </c>
      <c r="P2124" s="11">
        <v>0.25</v>
      </c>
      <c r="Q2124" s="11">
        <v>7.8431372549019607E-2</v>
      </c>
      <c r="R2124" s="12">
        <v>30.0825</v>
      </c>
      <c r="S2124" t="s">
        <v>22</v>
      </c>
      <c r="T2124">
        <v>0</v>
      </c>
      <c r="U2124">
        <f t="shared" si="200"/>
        <v>5</v>
      </c>
      <c r="V2124">
        <f t="shared" si="201"/>
        <v>1</v>
      </c>
      <c r="W2124">
        <f t="shared" si="202"/>
        <v>2</v>
      </c>
      <c r="X2124" t="str">
        <f t="shared" si="203"/>
        <v>512</v>
      </c>
      <c r="Y2124" t="str">
        <f>IF(Table1[[#This Row],[RFM_Score]]="555","Champion", IF(AND(J2124&gt;=4,V2124&gt;=4),"Loyal", IF(U2124&lt;=2,"At Risk", IF(W2124&gt;=4,"Potential Loyalist","Others"))))</f>
        <v>Others</v>
      </c>
    </row>
    <row r="2125" spans="1:25">
      <c r="A2125" t="s">
        <v>6763</v>
      </c>
      <c r="B2125">
        <v>25</v>
      </c>
      <c r="C2125" t="s">
        <v>19</v>
      </c>
      <c r="D2125" t="s">
        <v>46</v>
      </c>
      <c r="E2125" s="6" t="s">
        <v>14195</v>
      </c>
      <c r="F2125" t="s">
        <v>60</v>
      </c>
      <c r="G2125">
        <v>1</v>
      </c>
      <c r="H2125">
        <v>0</v>
      </c>
      <c r="I2125">
        <v>39</v>
      </c>
      <c r="J2125">
        <v>2</v>
      </c>
      <c r="K2125">
        <v>120.27</v>
      </c>
      <c r="L2125" t="str">
        <f t="shared" si="198"/>
        <v/>
      </c>
      <c r="M2125">
        <v>4</v>
      </c>
      <c r="N2125" t="str">
        <f t="shared" si="199"/>
        <v/>
      </c>
      <c r="O2125">
        <v>0</v>
      </c>
      <c r="P2125" s="11">
        <v>0</v>
      </c>
      <c r="Q2125" s="11">
        <v>5.1282051282051197E-2</v>
      </c>
      <c r="R2125" s="12">
        <v>30.067499999999999</v>
      </c>
      <c r="S2125" t="s">
        <v>22</v>
      </c>
      <c r="T2125">
        <v>0</v>
      </c>
      <c r="U2125">
        <f t="shared" si="200"/>
        <v>5</v>
      </c>
      <c r="V2125">
        <f t="shared" si="201"/>
        <v>1</v>
      </c>
      <c r="W2125">
        <f t="shared" si="202"/>
        <v>2</v>
      </c>
      <c r="X2125" t="str">
        <f t="shared" si="203"/>
        <v>512</v>
      </c>
      <c r="Y2125" t="str">
        <f>IF(Table1[[#This Row],[RFM_Score]]="555","Champion", IF(AND(J2125&gt;=4,V2125&gt;=4),"Loyal", IF(U2125&lt;=2,"At Risk", IF(W2125&gt;=4,"Potential Loyalist","Others"))))</f>
        <v>Others</v>
      </c>
    </row>
    <row r="2126" spans="1:25">
      <c r="A2126" t="s">
        <v>8571</v>
      </c>
      <c r="B2126">
        <v>50</v>
      </c>
      <c r="C2126" t="s">
        <v>19</v>
      </c>
      <c r="D2126" t="s">
        <v>49</v>
      </c>
      <c r="E2126" s="6" t="s">
        <v>14196</v>
      </c>
      <c r="F2126" t="s">
        <v>62</v>
      </c>
      <c r="G2126">
        <v>1</v>
      </c>
      <c r="H2126">
        <v>1</v>
      </c>
      <c r="I2126">
        <v>45</v>
      </c>
      <c r="J2126">
        <v>5</v>
      </c>
      <c r="K2126">
        <v>120.17</v>
      </c>
      <c r="L2126" t="str">
        <f t="shared" si="198"/>
        <v/>
      </c>
      <c r="M2126">
        <v>4</v>
      </c>
      <c r="N2126" t="str">
        <f t="shared" si="199"/>
        <v/>
      </c>
      <c r="O2126">
        <v>23</v>
      </c>
      <c r="P2126" s="11">
        <v>1</v>
      </c>
      <c r="Q2126" s="11">
        <v>0.11111111111111099</v>
      </c>
      <c r="R2126" s="12">
        <v>30.0425</v>
      </c>
      <c r="S2126" t="s">
        <v>22</v>
      </c>
      <c r="T2126">
        <v>0</v>
      </c>
      <c r="U2126">
        <f t="shared" si="200"/>
        <v>4</v>
      </c>
      <c r="V2126">
        <f t="shared" si="201"/>
        <v>1</v>
      </c>
      <c r="W2126">
        <f t="shared" si="202"/>
        <v>2</v>
      </c>
      <c r="X2126" t="str">
        <f t="shared" si="203"/>
        <v>412</v>
      </c>
      <c r="Y2126" t="str">
        <f>IF(Table1[[#This Row],[RFM_Score]]="555","Champion", IF(AND(J2126&gt;=4,V2126&gt;=4),"Loyal", IF(U2126&lt;=2,"At Risk", IF(W2126&gt;=4,"Potential Loyalist","Others"))))</f>
        <v>Others</v>
      </c>
    </row>
    <row r="2127" spans="1:25">
      <c r="A2127" t="s">
        <v>4281</v>
      </c>
      <c r="B2127">
        <v>35</v>
      </c>
      <c r="C2127" t="s">
        <v>19</v>
      </c>
      <c r="D2127" t="s">
        <v>41</v>
      </c>
      <c r="E2127" s="6" t="s">
        <v>14197</v>
      </c>
      <c r="F2127" t="s">
        <v>37</v>
      </c>
      <c r="G2127">
        <v>2</v>
      </c>
      <c r="H2127">
        <v>0</v>
      </c>
      <c r="I2127">
        <v>46</v>
      </c>
      <c r="J2127">
        <v>2</v>
      </c>
      <c r="K2127">
        <v>119.96</v>
      </c>
      <c r="L2127" t="str">
        <f t="shared" si="198"/>
        <v/>
      </c>
      <c r="M2127">
        <v>4</v>
      </c>
      <c r="N2127" t="str">
        <f t="shared" si="199"/>
        <v/>
      </c>
      <c r="O2127">
        <v>44</v>
      </c>
      <c r="P2127" s="11">
        <v>0</v>
      </c>
      <c r="Q2127" s="11">
        <v>4.3478260869565202E-2</v>
      </c>
      <c r="R2127" s="12">
        <v>29.99</v>
      </c>
      <c r="S2127" t="s">
        <v>22</v>
      </c>
      <c r="T2127">
        <v>0</v>
      </c>
      <c r="U2127">
        <f t="shared" si="200"/>
        <v>3</v>
      </c>
      <c r="V2127">
        <f t="shared" si="201"/>
        <v>1</v>
      </c>
      <c r="W2127">
        <f t="shared" si="202"/>
        <v>2</v>
      </c>
      <c r="X2127" t="str">
        <f t="shared" si="203"/>
        <v>312</v>
      </c>
      <c r="Y2127" t="str">
        <f>IF(Table1[[#This Row],[RFM_Score]]="555","Champion", IF(AND(J2127&gt;=4,V2127&gt;=4),"Loyal", IF(U2127&lt;=2,"At Risk", IF(W2127&gt;=4,"Potential Loyalist","Others"))))</f>
        <v>Others</v>
      </c>
    </row>
    <row r="2128" spans="1:25">
      <c r="A2128" t="s">
        <v>11963</v>
      </c>
      <c r="B2128">
        <v>64</v>
      </c>
      <c r="C2128" t="s">
        <v>19</v>
      </c>
      <c r="D2128" t="s">
        <v>20</v>
      </c>
      <c r="E2128" s="6" t="s">
        <v>14198</v>
      </c>
      <c r="F2128" t="s">
        <v>60</v>
      </c>
      <c r="G2128">
        <v>2</v>
      </c>
      <c r="H2128">
        <v>0</v>
      </c>
      <c r="I2128">
        <v>74</v>
      </c>
      <c r="J2128">
        <v>6</v>
      </c>
      <c r="K2128">
        <v>119.95</v>
      </c>
      <c r="L2128" t="str">
        <f t="shared" si="198"/>
        <v/>
      </c>
      <c r="M2128">
        <v>4</v>
      </c>
      <c r="N2128" t="str">
        <f t="shared" si="199"/>
        <v/>
      </c>
      <c r="O2128">
        <v>65</v>
      </c>
      <c r="P2128" s="11">
        <v>0</v>
      </c>
      <c r="Q2128" s="11">
        <v>8.1081081081081002E-2</v>
      </c>
      <c r="R2128" s="12">
        <v>29.987500000000001</v>
      </c>
      <c r="S2128" t="s">
        <v>22</v>
      </c>
      <c r="T2128">
        <v>0</v>
      </c>
      <c r="U2128">
        <f t="shared" si="200"/>
        <v>3</v>
      </c>
      <c r="V2128">
        <f t="shared" si="201"/>
        <v>1</v>
      </c>
      <c r="W2128">
        <f t="shared" si="202"/>
        <v>2</v>
      </c>
      <c r="X2128" t="str">
        <f t="shared" si="203"/>
        <v>312</v>
      </c>
      <c r="Y2128" t="str">
        <f>IF(Table1[[#This Row],[RFM_Score]]="555","Champion", IF(AND(J2128&gt;=4,V2128&gt;=4),"Loyal", IF(U2128&lt;=2,"At Risk", IF(W2128&gt;=4,"Potential Loyalist","Others"))))</f>
        <v>Others</v>
      </c>
    </row>
    <row r="2129" spans="1:25">
      <c r="A2129" t="s">
        <v>6563</v>
      </c>
      <c r="B2129">
        <v>30</v>
      </c>
      <c r="C2129" t="s">
        <v>24</v>
      </c>
      <c r="D2129" t="s">
        <v>29</v>
      </c>
      <c r="E2129" s="6" t="s">
        <v>14199</v>
      </c>
      <c r="F2129" t="s">
        <v>37</v>
      </c>
      <c r="G2129">
        <v>3</v>
      </c>
      <c r="H2129">
        <v>1</v>
      </c>
      <c r="I2129">
        <v>44</v>
      </c>
      <c r="J2129">
        <v>3</v>
      </c>
      <c r="K2129">
        <v>119.94</v>
      </c>
      <c r="L2129" t="str">
        <f t="shared" si="198"/>
        <v/>
      </c>
      <c r="M2129">
        <v>4</v>
      </c>
      <c r="N2129" t="str">
        <f t="shared" si="199"/>
        <v/>
      </c>
      <c r="O2129">
        <v>28</v>
      </c>
      <c r="P2129" s="11">
        <v>0.33333333333333298</v>
      </c>
      <c r="Q2129" s="11">
        <v>6.8181818181818094E-2</v>
      </c>
      <c r="R2129" s="12">
        <v>29.984999999999999</v>
      </c>
      <c r="S2129" t="s">
        <v>22</v>
      </c>
      <c r="T2129">
        <v>0</v>
      </c>
      <c r="U2129">
        <f t="shared" si="200"/>
        <v>4</v>
      </c>
      <c r="V2129">
        <f t="shared" si="201"/>
        <v>1</v>
      </c>
      <c r="W2129">
        <f t="shared" si="202"/>
        <v>2</v>
      </c>
      <c r="X2129" t="str">
        <f t="shared" si="203"/>
        <v>412</v>
      </c>
      <c r="Y2129" t="str">
        <f>IF(Table1[[#This Row],[RFM_Score]]="555","Champion", IF(AND(J2129&gt;=4,V2129&gt;=4),"Loyal", IF(U2129&lt;=2,"At Risk", IF(W2129&gt;=4,"Potential Loyalist","Others"))))</f>
        <v>Others</v>
      </c>
    </row>
    <row r="2130" spans="1:25">
      <c r="A2130" t="s">
        <v>9827</v>
      </c>
      <c r="B2130">
        <v>44</v>
      </c>
      <c r="C2130" t="s">
        <v>19</v>
      </c>
      <c r="D2130" t="s">
        <v>25</v>
      </c>
      <c r="E2130" s="6" t="s">
        <v>14200</v>
      </c>
      <c r="F2130" t="s">
        <v>21</v>
      </c>
      <c r="G2130">
        <v>1</v>
      </c>
      <c r="H2130">
        <v>0</v>
      </c>
      <c r="I2130">
        <v>53</v>
      </c>
      <c r="J2130">
        <v>2</v>
      </c>
      <c r="K2130">
        <v>119.85</v>
      </c>
      <c r="L2130" t="str">
        <f t="shared" si="198"/>
        <v/>
      </c>
      <c r="M2130">
        <v>4</v>
      </c>
      <c r="N2130" t="str">
        <f t="shared" si="199"/>
        <v/>
      </c>
      <c r="O2130">
        <v>8</v>
      </c>
      <c r="P2130" s="11">
        <v>0</v>
      </c>
      <c r="Q2130" s="11">
        <v>3.7735849056603703E-2</v>
      </c>
      <c r="R2130" s="12">
        <v>29.962499999999999</v>
      </c>
      <c r="S2130" t="s">
        <v>22</v>
      </c>
      <c r="T2130">
        <v>0</v>
      </c>
      <c r="U2130">
        <f t="shared" si="200"/>
        <v>5</v>
      </c>
      <c r="V2130">
        <f t="shared" si="201"/>
        <v>1</v>
      </c>
      <c r="W2130">
        <f t="shared" si="202"/>
        <v>2</v>
      </c>
      <c r="X2130" t="str">
        <f t="shared" si="203"/>
        <v>512</v>
      </c>
      <c r="Y2130" t="str">
        <f>IF(Table1[[#This Row],[RFM_Score]]="555","Champion", IF(AND(J2130&gt;=4,V2130&gt;=4),"Loyal", IF(U2130&lt;=2,"At Risk", IF(W2130&gt;=4,"Potential Loyalist","Others"))))</f>
        <v>Others</v>
      </c>
    </row>
    <row r="2131" spans="1:25">
      <c r="A2131" t="s">
        <v>7777</v>
      </c>
      <c r="B2131">
        <v>43</v>
      </c>
      <c r="C2131" t="s">
        <v>24</v>
      </c>
      <c r="D2131" t="s">
        <v>35</v>
      </c>
      <c r="E2131" s="6" t="s">
        <v>14201</v>
      </c>
      <c r="F2131" t="s">
        <v>37</v>
      </c>
      <c r="G2131">
        <v>2</v>
      </c>
      <c r="H2131">
        <v>1</v>
      </c>
      <c r="I2131">
        <v>51</v>
      </c>
      <c r="J2131">
        <v>0</v>
      </c>
      <c r="K2131">
        <v>119.82</v>
      </c>
      <c r="L2131" t="str">
        <f t="shared" si="198"/>
        <v/>
      </c>
      <c r="M2131">
        <v>4</v>
      </c>
      <c r="N2131" t="str">
        <f t="shared" si="199"/>
        <v/>
      </c>
      <c r="O2131">
        <v>54</v>
      </c>
      <c r="P2131" s="11">
        <v>0.5</v>
      </c>
      <c r="Q2131" s="11">
        <v>0</v>
      </c>
      <c r="R2131" s="12">
        <v>29.954999999999998</v>
      </c>
      <c r="S2131" t="s">
        <v>22</v>
      </c>
      <c r="T2131">
        <v>0</v>
      </c>
      <c r="U2131">
        <f t="shared" si="200"/>
        <v>3</v>
      </c>
      <c r="V2131">
        <f t="shared" si="201"/>
        <v>1</v>
      </c>
      <c r="W2131">
        <f t="shared" si="202"/>
        <v>2</v>
      </c>
      <c r="X2131" t="str">
        <f t="shared" si="203"/>
        <v>312</v>
      </c>
      <c r="Y2131" t="str">
        <f>IF(Table1[[#This Row],[RFM_Score]]="555","Champion", IF(AND(J2131&gt;=4,V2131&gt;=4),"Loyal", IF(U2131&lt;=2,"At Risk", IF(W2131&gt;=4,"Potential Loyalist","Others"))))</f>
        <v>Others</v>
      </c>
    </row>
    <row r="2132" spans="1:25">
      <c r="A2132" t="s">
        <v>7943</v>
      </c>
      <c r="B2132">
        <v>36</v>
      </c>
      <c r="C2132" t="s">
        <v>24</v>
      </c>
      <c r="D2132" t="s">
        <v>25</v>
      </c>
      <c r="E2132" s="6" t="s">
        <v>14202</v>
      </c>
      <c r="F2132" t="s">
        <v>21</v>
      </c>
      <c r="G2132">
        <v>2</v>
      </c>
      <c r="H2132">
        <v>1</v>
      </c>
      <c r="I2132">
        <v>56</v>
      </c>
      <c r="J2132">
        <v>5</v>
      </c>
      <c r="K2132">
        <v>119.54</v>
      </c>
      <c r="L2132" t="str">
        <f t="shared" si="198"/>
        <v/>
      </c>
      <c r="M2132">
        <v>4</v>
      </c>
      <c r="N2132" t="str">
        <f t="shared" si="199"/>
        <v/>
      </c>
      <c r="O2132">
        <v>67</v>
      </c>
      <c r="P2132" s="11">
        <v>0.5</v>
      </c>
      <c r="Q2132" s="11">
        <v>8.9285714285714204E-2</v>
      </c>
      <c r="R2132" s="12">
        <v>29.885000000000002</v>
      </c>
      <c r="S2132" t="s">
        <v>22</v>
      </c>
      <c r="T2132">
        <v>0</v>
      </c>
      <c r="U2132">
        <f t="shared" si="200"/>
        <v>3</v>
      </c>
      <c r="V2132">
        <f t="shared" si="201"/>
        <v>1</v>
      </c>
      <c r="W2132">
        <f t="shared" si="202"/>
        <v>2</v>
      </c>
      <c r="X2132" t="str">
        <f t="shared" si="203"/>
        <v>312</v>
      </c>
      <c r="Y2132" t="str">
        <f>IF(Table1[[#This Row],[RFM_Score]]="555","Champion", IF(AND(J2132&gt;=4,V2132&gt;=4),"Loyal", IF(U2132&lt;=2,"At Risk", IF(W2132&gt;=4,"Potential Loyalist","Others"))))</f>
        <v>Others</v>
      </c>
    </row>
    <row r="2133" spans="1:25">
      <c r="A2133" t="s">
        <v>3596</v>
      </c>
      <c r="B2133">
        <v>19</v>
      </c>
      <c r="C2133" t="s">
        <v>24</v>
      </c>
      <c r="D2133" t="s">
        <v>35</v>
      </c>
      <c r="E2133" s="6" t="s">
        <v>14203</v>
      </c>
      <c r="F2133" t="s">
        <v>60</v>
      </c>
      <c r="G2133">
        <v>2</v>
      </c>
      <c r="H2133">
        <v>1</v>
      </c>
      <c r="I2133">
        <v>53</v>
      </c>
      <c r="J2133">
        <v>5</v>
      </c>
      <c r="K2133">
        <v>119.42</v>
      </c>
      <c r="L2133" t="str">
        <f t="shared" si="198"/>
        <v/>
      </c>
      <c r="M2133">
        <v>4</v>
      </c>
      <c r="N2133" t="str">
        <f t="shared" si="199"/>
        <v/>
      </c>
      <c r="O2133">
        <v>30</v>
      </c>
      <c r="P2133" s="11">
        <v>0.5</v>
      </c>
      <c r="Q2133" s="11">
        <v>9.4339622641509399E-2</v>
      </c>
      <c r="R2133" s="12">
        <v>29.855</v>
      </c>
      <c r="S2133" t="s">
        <v>22</v>
      </c>
      <c r="T2133">
        <v>0</v>
      </c>
      <c r="U2133">
        <f t="shared" si="200"/>
        <v>4</v>
      </c>
      <c r="V2133">
        <f t="shared" si="201"/>
        <v>1</v>
      </c>
      <c r="W2133">
        <f t="shared" si="202"/>
        <v>2</v>
      </c>
      <c r="X2133" t="str">
        <f t="shared" si="203"/>
        <v>412</v>
      </c>
      <c r="Y2133" t="str">
        <f>IF(Table1[[#This Row],[RFM_Score]]="555","Champion", IF(AND(J2133&gt;=4,V2133&gt;=4),"Loyal", IF(U2133&lt;=2,"At Risk", IF(W2133&gt;=4,"Potential Loyalist","Others"))))</f>
        <v>Others</v>
      </c>
    </row>
    <row r="2134" spans="1:25">
      <c r="A2134" t="s">
        <v>5859</v>
      </c>
      <c r="B2134">
        <v>21</v>
      </c>
      <c r="C2134" t="s">
        <v>24</v>
      </c>
      <c r="D2134" t="s">
        <v>25</v>
      </c>
      <c r="E2134" s="6" t="s">
        <v>14204</v>
      </c>
      <c r="F2134" t="s">
        <v>26</v>
      </c>
      <c r="G2134">
        <v>2</v>
      </c>
      <c r="H2134">
        <v>0</v>
      </c>
      <c r="I2134">
        <v>40</v>
      </c>
      <c r="J2134">
        <v>2</v>
      </c>
      <c r="K2134">
        <v>118.94</v>
      </c>
      <c r="L2134" t="str">
        <f t="shared" si="198"/>
        <v/>
      </c>
      <c r="M2134">
        <v>4</v>
      </c>
      <c r="N2134" t="str">
        <f t="shared" si="199"/>
        <v/>
      </c>
      <c r="O2134">
        <v>6</v>
      </c>
      <c r="P2134" s="11">
        <v>0</v>
      </c>
      <c r="Q2134" s="11">
        <v>0.05</v>
      </c>
      <c r="R2134" s="12">
        <v>29.734999999999999</v>
      </c>
      <c r="S2134" t="s">
        <v>22</v>
      </c>
      <c r="T2134">
        <v>0</v>
      </c>
      <c r="U2134">
        <f t="shared" si="200"/>
        <v>5</v>
      </c>
      <c r="V2134">
        <f t="shared" si="201"/>
        <v>1</v>
      </c>
      <c r="W2134">
        <f t="shared" si="202"/>
        <v>2</v>
      </c>
      <c r="X2134" t="str">
        <f t="shared" si="203"/>
        <v>512</v>
      </c>
      <c r="Y2134" t="str">
        <f>IF(Table1[[#This Row],[RFM_Score]]="555","Champion", IF(AND(J2134&gt;=4,V2134&gt;=4),"Loyal", IF(U2134&lt;=2,"At Risk", IF(W2134&gt;=4,"Potential Loyalist","Others"))))</f>
        <v>Others</v>
      </c>
    </row>
    <row r="2135" spans="1:25">
      <c r="A2135" t="s">
        <v>4583</v>
      </c>
      <c r="B2135">
        <v>33</v>
      </c>
      <c r="C2135" t="s">
        <v>19</v>
      </c>
      <c r="D2135" t="s">
        <v>41</v>
      </c>
      <c r="E2135" s="6" t="s">
        <v>14205</v>
      </c>
      <c r="F2135" t="s">
        <v>30</v>
      </c>
      <c r="G2135">
        <v>4</v>
      </c>
      <c r="H2135">
        <v>0</v>
      </c>
      <c r="I2135">
        <v>60</v>
      </c>
      <c r="J2135">
        <v>2</v>
      </c>
      <c r="K2135">
        <v>118.89</v>
      </c>
      <c r="L2135" t="str">
        <f t="shared" si="198"/>
        <v/>
      </c>
      <c r="M2135">
        <v>4</v>
      </c>
      <c r="N2135" t="str">
        <f t="shared" si="199"/>
        <v/>
      </c>
      <c r="O2135">
        <v>73</v>
      </c>
      <c r="P2135" s="11">
        <v>0</v>
      </c>
      <c r="Q2135" s="11">
        <v>3.3333333333333298E-2</v>
      </c>
      <c r="R2135" s="12">
        <v>29.7225</v>
      </c>
      <c r="S2135" t="s">
        <v>22</v>
      </c>
      <c r="T2135">
        <v>0</v>
      </c>
      <c r="U2135">
        <f t="shared" si="200"/>
        <v>2</v>
      </c>
      <c r="V2135">
        <f t="shared" si="201"/>
        <v>1</v>
      </c>
      <c r="W2135">
        <f t="shared" si="202"/>
        <v>2</v>
      </c>
      <c r="X2135" t="str">
        <f t="shared" si="203"/>
        <v>212</v>
      </c>
      <c r="Y2135" t="str">
        <f>IF(Table1[[#This Row],[RFM_Score]]="555","Champion", IF(AND(J2135&gt;=4,V2135&gt;=4),"Loyal", IF(U2135&lt;=2,"At Risk", IF(W2135&gt;=4,"Potential Loyalist","Others"))))</f>
        <v>At Risk</v>
      </c>
    </row>
    <row r="2136" spans="1:25">
      <c r="A2136" t="s">
        <v>703</v>
      </c>
      <c r="B2136">
        <v>31</v>
      </c>
      <c r="C2136" t="s">
        <v>19</v>
      </c>
      <c r="D2136" t="s">
        <v>25</v>
      </c>
      <c r="E2136" s="6" t="s">
        <v>14206</v>
      </c>
      <c r="F2136" t="s">
        <v>26</v>
      </c>
      <c r="G2136">
        <v>3</v>
      </c>
      <c r="H2136">
        <v>2</v>
      </c>
      <c r="I2136">
        <v>43</v>
      </c>
      <c r="J2136">
        <v>2</v>
      </c>
      <c r="K2136">
        <v>118.8</v>
      </c>
      <c r="L2136" t="str">
        <f t="shared" si="198"/>
        <v/>
      </c>
      <c r="M2136">
        <v>4</v>
      </c>
      <c r="N2136" t="str">
        <f t="shared" si="199"/>
        <v/>
      </c>
      <c r="O2136">
        <v>6</v>
      </c>
      <c r="P2136" s="11">
        <v>0.66666666666666596</v>
      </c>
      <c r="Q2136" s="11">
        <v>4.6511627906976702E-2</v>
      </c>
      <c r="R2136" s="12">
        <v>29.7</v>
      </c>
      <c r="S2136" t="s">
        <v>22</v>
      </c>
      <c r="T2136">
        <v>0</v>
      </c>
      <c r="U2136">
        <f t="shared" si="200"/>
        <v>5</v>
      </c>
      <c r="V2136">
        <f t="shared" si="201"/>
        <v>1</v>
      </c>
      <c r="W2136">
        <f t="shared" si="202"/>
        <v>2</v>
      </c>
      <c r="X2136" t="str">
        <f t="shared" si="203"/>
        <v>512</v>
      </c>
      <c r="Y2136" t="str">
        <f>IF(Table1[[#This Row],[RFM_Score]]="555","Champion", IF(AND(J2136&gt;=4,V2136&gt;=4),"Loyal", IF(U2136&lt;=2,"At Risk", IF(W2136&gt;=4,"Potential Loyalist","Others"))))</f>
        <v>Others</v>
      </c>
    </row>
    <row r="2137" spans="1:25">
      <c r="A2137" t="s">
        <v>9010</v>
      </c>
      <c r="B2137">
        <v>50</v>
      </c>
      <c r="C2137" t="s">
        <v>24</v>
      </c>
      <c r="D2137" t="s">
        <v>25</v>
      </c>
      <c r="E2137" s="6" t="s">
        <v>14207</v>
      </c>
      <c r="F2137" t="s">
        <v>21</v>
      </c>
      <c r="G2137">
        <v>1</v>
      </c>
      <c r="H2137">
        <v>0</v>
      </c>
      <c r="I2137">
        <v>58</v>
      </c>
      <c r="J2137">
        <v>3</v>
      </c>
      <c r="K2137">
        <v>118.47</v>
      </c>
      <c r="L2137" t="str">
        <f t="shared" si="198"/>
        <v/>
      </c>
      <c r="M2137">
        <v>4</v>
      </c>
      <c r="N2137" t="str">
        <f t="shared" si="199"/>
        <v/>
      </c>
      <c r="O2137">
        <v>5</v>
      </c>
      <c r="P2137" s="11">
        <v>0</v>
      </c>
      <c r="Q2137" s="11">
        <v>5.1724137931034399E-2</v>
      </c>
      <c r="R2137" s="12">
        <v>29.6175</v>
      </c>
      <c r="S2137" t="s">
        <v>22</v>
      </c>
      <c r="T2137">
        <v>0</v>
      </c>
      <c r="U2137">
        <f t="shared" si="200"/>
        <v>5</v>
      </c>
      <c r="V2137">
        <f t="shared" si="201"/>
        <v>1</v>
      </c>
      <c r="W2137">
        <f t="shared" si="202"/>
        <v>2</v>
      </c>
      <c r="X2137" t="str">
        <f t="shared" si="203"/>
        <v>512</v>
      </c>
      <c r="Y2137" t="str">
        <f>IF(Table1[[#This Row],[RFM_Score]]="555","Champion", IF(AND(J2137&gt;=4,V2137&gt;=4),"Loyal", IF(U2137&lt;=2,"At Risk", IF(W2137&gt;=4,"Potential Loyalist","Others"))))</f>
        <v>Others</v>
      </c>
    </row>
    <row r="2138" spans="1:25">
      <c r="A2138" t="s">
        <v>4042</v>
      </c>
      <c r="B2138">
        <v>42</v>
      </c>
      <c r="C2138" t="s">
        <v>19</v>
      </c>
      <c r="D2138" t="s">
        <v>41</v>
      </c>
      <c r="E2138" s="6" t="s">
        <v>14208</v>
      </c>
      <c r="F2138" t="s">
        <v>30</v>
      </c>
      <c r="G2138">
        <v>4</v>
      </c>
      <c r="H2138">
        <v>0</v>
      </c>
      <c r="I2138">
        <v>50</v>
      </c>
      <c r="J2138">
        <v>1</v>
      </c>
      <c r="K2138">
        <v>117.96</v>
      </c>
      <c r="L2138" t="str">
        <f t="shared" si="198"/>
        <v/>
      </c>
      <c r="M2138">
        <v>4</v>
      </c>
      <c r="N2138" t="str">
        <f t="shared" si="199"/>
        <v/>
      </c>
      <c r="O2138">
        <v>52</v>
      </c>
      <c r="P2138" s="11">
        <v>0</v>
      </c>
      <c r="Q2138" s="11">
        <v>0.02</v>
      </c>
      <c r="R2138" s="12">
        <v>29.49</v>
      </c>
      <c r="S2138" t="s">
        <v>22</v>
      </c>
      <c r="T2138">
        <v>1</v>
      </c>
      <c r="U2138">
        <f t="shared" si="200"/>
        <v>3</v>
      </c>
      <c r="V2138">
        <f t="shared" si="201"/>
        <v>1</v>
      </c>
      <c r="W2138">
        <f t="shared" si="202"/>
        <v>2</v>
      </c>
      <c r="X2138" t="str">
        <f t="shared" si="203"/>
        <v>312</v>
      </c>
      <c r="Y2138" t="str">
        <f>IF(Table1[[#This Row],[RFM_Score]]="555","Champion", IF(AND(J2138&gt;=4,V2138&gt;=4),"Loyal", IF(U2138&lt;=2,"At Risk", IF(W2138&gt;=4,"Potential Loyalist","Others"))))</f>
        <v>Others</v>
      </c>
    </row>
    <row r="2139" spans="1:25">
      <c r="A2139" t="s">
        <v>10351</v>
      </c>
      <c r="B2139">
        <v>27</v>
      </c>
      <c r="C2139" t="s">
        <v>19</v>
      </c>
      <c r="D2139" t="s">
        <v>41</v>
      </c>
      <c r="E2139" s="6" t="s">
        <v>14209</v>
      </c>
      <c r="F2139" t="s">
        <v>30</v>
      </c>
      <c r="G2139">
        <v>4</v>
      </c>
      <c r="H2139">
        <v>1</v>
      </c>
      <c r="I2139">
        <v>49</v>
      </c>
      <c r="J2139">
        <v>4</v>
      </c>
      <c r="K2139">
        <v>117.62</v>
      </c>
      <c r="L2139" t="str">
        <f t="shared" si="198"/>
        <v/>
      </c>
      <c r="M2139">
        <v>4</v>
      </c>
      <c r="N2139" t="str">
        <f t="shared" si="199"/>
        <v/>
      </c>
      <c r="O2139">
        <v>91</v>
      </c>
      <c r="P2139" s="11">
        <v>0.25</v>
      </c>
      <c r="Q2139" s="11">
        <v>8.16326530612244E-2</v>
      </c>
      <c r="R2139" s="12">
        <v>29.405000000000001</v>
      </c>
      <c r="S2139" t="s">
        <v>22</v>
      </c>
      <c r="T2139">
        <v>1</v>
      </c>
      <c r="U2139">
        <f t="shared" si="200"/>
        <v>2</v>
      </c>
      <c r="V2139">
        <f t="shared" si="201"/>
        <v>1</v>
      </c>
      <c r="W2139">
        <f t="shared" si="202"/>
        <v>2</v>
      </c>
      <c r="X2139" t="str">
        <f t="shared" si="203"/>
        <v>212</v>
      </c>
      <c r="Y2139" t="str">
        <f>IF(Table1[[#This Row],[RFM_Score]]="555","Champion", IF(AND(J2139&gt;=4,V2139&gt;=4),"Loyal", IF(U2139&lt;=2,"At Risk", IF(W2139&gt;=4,"Potential Loyalist","Others"))))</f>
        <v>At Risk</v>
      </c>
    </row>
    <row r="2140" spans="1:25">
      <c r="A2140" t="s">
        <v>7471</v>
      </c>
      <c r="B2140">
        <v>29</v>
      </c>
      <c r="C2140" t="s">
        <v>24</v>
      </c>
      <c r="D2140" t="s">
        <v>25</v>
      </c>
      <c r="E2140" s="6" t="s">
        <v>14210</v>
      </c>
      <c r="F2140" t="s">
        <v>26</v>
      </c>
      <c r="G2140">
        <v>2</v>
      </c>
      <c r="H2140">
        <v>1</v>
      </c>
      <c r="I2140">
        <v>52</v>
      </c>
      <c r="J2140">
        <v>2</v>
      </c>
      <c r="K2140">
        <v>117.39</v>
      </c>
      <c r="L2140" t="str">
        <f t="shared" si="198"/>
        <v/>
      </c>
      <c r="M2140">
        <v>4</v>
      </c>
      <c r="N2140" t="str">
        <f t="shared" si="199"/>
        <v/>
      </c>
      <c r="O2140">
        <v>22</v>
      </c>
      <c r="P2140" s="11">
        <v>0.5</v>
      </c>
      <c r="Q2140" s="11">
        <v>3.8461538461538401E-2</v>
      </c>
      <c r="R2140" s="12">
        <v>29.3475</v>
      </c>
      <c r="S2140" t="s">
        <v>22</v>
      </c>
      <c r="T2140">
        <v>0</v>
      </c>
      <c r="U2140">
        <f t="shared" si="200"/>
        <v>4</v>
      </c>
      <c r="V2140">
        <f t="shared" si="201"/>
        <v>1</v>
      </c>
      <c r="W2140">
        <f t="shared" si="202"/>
        <v>2</v>
      </c>
      <c r="X2140" t="str">
        <f t="shared" si="203"/>
        <v>412</v>
      </c>
      <c r="Y2140" t="str">
        <f>IF(Table1[[#This Row],[RFM_Score]]="555","Champion", IF(AND(J2140&gt;=4,V2140&gt;=4),"Loyal", IF(U2140&lt;=2,"At Risk", IF(W2140&gt;=4,"Potential Loyalist","Others"))))</f>
        <v>Others</v>
      </c>
    </row>
    <row r="2141" spans="1:25">
      <c r="A2141" t="s">
        <v>72</v>
      </c>
      <c r="B2141">
        <v>20</v>
      </c>
      <c r="C2141" t="s">
        <v>24</v>
      </c>
      <c r="D2141" t="s">
        <v>49</v>
      </c>
      <c r="E2141" s="6" t="s">
        <v>14211</v>
      </c>
      <c r="F2141" t="s">
        <v>26</v>
      </c>
      <c r="G2141">
        <v>3</v>
      </c>
      <c r="H2141">
        <v>0</v>
      </c>
      <c r="I2141">
        <v>60</v>
      </c>
      <c r="J2141">
        <v>1</v>
      </c>
      <c r="K2141">
        <v>117.28</v>
      </c>
      <c r="L2141" t="str">
        <f t="shared" si="198"/>
        <v/>
      </c>
      <c r="M2141">
        <v>4</v>
      </c>
      <c r="N2141" t="str">
        <f t="shared" si="199"/>
        <v/>
      </c>
      <c r="O2141">
        <v>42</v>
      </c>
      <c r="P2141" s="11">
        <v>0</v>
      </c>
      <c r="Q2141" s="11">
        <v>1.6666666666666601E-2</v>
      </c>
      <c r="R2141" s="12">
        <v>29.32</v>
      </c>
      <c r="S2141" t="s">
        <v>22</v>
      </c>
      <c r="T2141">
        <v>0</v>
      </c>
      <c r="U2141">
        <f t="shared" si="200"/>
        <v>3</v>
      </c>
      <c r="V2141">
        <f t="shared" si="201"/>
        <v>1</v>
      </c>
      <c r="W2141">
        <f t="shared" si="202"/>
        <v>2</v>
      </c>
      <c r="X2141" t="str">
        <f t="shared" si="203"/>
        <v>312</v>
      </c>
      <c r="Y2141" t="str">
        <f>IF(Table1[[#This Row],[RFM_Score]]="555","Champion", IF(AND(J2141&gt;=4,V2141&gt;=4),"Loyal", IF(U2141&lt;=2,"At Risk", IF(W2141&gt;=4,"Potential Loyalist","Others"))))</f>
        <v>Others</v>
      </c>
    </row>
    <row r="2142" spans="1:25">
      <c r="A2142" t="s">
        <v>4092</v>
      </c>
      <c r="B2142">
        <v>37</v>
      </c>
      <c r="C2142" t="s">
        <v>33</v>
      </c>
      <c r="D2142" t="s">
        <v>35</v>
      </c>
      <c r="E2142" s="6" t="s">
        <v>14212</v>
      </c>
      <c r="F2142" t="s">
        <v>30</v>
      </c>
      <c r="G2142">
        <v>1</v>
      </c>
      <c r="H2142">
        <v>1</v>
      </c>
      <c r="I2142">
        <v>57</v>
      </c>
      <c r="J2142">
        <v>4</v>
      </c>
      <c r="K2142">
        <v>116.99</v>
      </c>
      <c r="L2142" t="str">
        <f t="shared" si="198"/>
        <v/>
      </c>
      <c r="M2142">
        <v>4</v>
      </c>
      <c r="N2142" t="str">
        <f t="shared" si="199"/>
        <v/>
      </c>
      <c r="O2142">
        <v>63</v>
      </c>
      <c r="P2142" s="11">
        <v>1</v>
      </c>
      <c r="Q2142" s="11">
        <v>7.0175438596491196E-2</v>
      </c>
      <c r="R2142" s="12">
        <v>29.247499999999999</v>
      </c>
      <c r="S2142" t="s">
        <v>22</v>
      </c>
      <c r="T2142">
        <v>0</v>
      </c>
      <c r="U2142">
        <f t="shared" si="200"/>
        <v>3</v>
      </c>
      <c r="V2142">
        <f t="shared" si="201"/>
        <v>1</v>
      </c>
      <c r="W2142">
        <f t="shared" si="202"/>
        <v>2</v>
      </c>
      <c r="X2142" t="str">
        <f t="shared" si="203"/>
        <v>312</v>
      </c>
      <c r="Y2142" t="str">
        <f>IF(Table1[[#This Row],[RFM_Score]]="555","Champion", IF(AND(J2142&gt;=4,V2142&gt;=4),"Loyal", IF(U2142&lt;=2,"At Risk", IF(W2142&gt;=4,"Potential Loyalist","Others"))))</f>
        <v>Others</v>
      </c>
    </row>
    <row r="2143" spans="1:25">
      <c r="A2143" t="s">
        <v>7809</v>
      </c>
      <c r="B2143">
        <v>31</v>
      </c>
      <c r="C2143" t="s">
        <v>19</v>
      </c>
      <c r="D2143" t="s">
        <v>29</v>
      </c>
      <c r="E2143" s="6" t="s">
        <v>14213</v>
      </c>
      <c r="F2143" t="s">
        <v>21</v>
      </c>
      <c r="G2143">
        <v>4</v>
      </c>
      <c r="H2143">
        <v>1</v>
      </c>
      <c r="I2143">
        <v>55</v>
      </c>
      <c r="J2143">
        <v>6</v>
      </c>
      <c r="K2143">
        <v>116.9</v>
      </c>
      <c r="L2143" t="str">
        <f t="shared" si="198"/>
        <v/>
      </c>
      <c r="M2143">
        <v>4</v>
      </c>
      <c r="N2143" t="str">
        <f t="shared" si="199"/>
        <v/>
      </c>
      <c r="O2143">
        <v>16</v>
      </c>
      <c r="P2143" s="11">
        <v>0.25</v>
      </c>
      <c r="Q2143" s="11">
        <v>0.109090909090909</v>
      </c>
      <c r="R2143" s="12">
        <v>29.225000000000001</v>
      </c>
      <c r="S2143" t="s">
        <v>22</v>
      </c>
      <c r="T2143">
        <v>1</v>
      </c>
      <c r="U2143">
        <f t="shared" si="200"/>
        <v>5</v>
      </c>
      <c r="V2143">
        <f t="shared" si="201"/>
        <v>1</v>
      </c>
      <c r="W2143">
        <f t="shared" si="202"/>
        <v>2</v>
      </c>
      <c r="X2143" t="str">
        <f t="shared" si="203"/>
        <v>512</v>
      </c>
      <c r="Y2143" t="str">
        <f>IF(Table1[[#This Row],[RFM_Score]]="555","Champion", IF(AND(J2143&gt;=4,V2143&gt;=4),"Loyal", IF(U2143&lt;=2,"At Risk", IF(W2143&gt;=4,"Potential Loyalist","Others"))))</f>
        <v>Others</v>
      </c>
    </row>
    <row r="2144" spans="1:25">
      <c r="A2144" t="s">
        <v>2369</v>
      </c>
      <c r="B2144">
        <v>18</v>
      </c>
      <c r="C2144" t="s">
        <v>24</v>
      </c>
      <c r="D2144" t="s">
        <v>25</v>
      </c>
      <c r="E2144" s="6" t="s">
        <v>14214</v>
      </c>
      <c r="F2144" t="s">
        <v>60</v>
      </c>
      <c r="G2144">
        <v>3</v>
      </c>
      <c r="H2144">
        <v>0</v>
      </c>
      <c r="I2144">
        <v>49</v>
      </c>
      <c r="J2144">
        <v>2</v>
      </c>
      <c r="K2144">
        <v>116.5</v>
      </c>
      <c r="L2144" t="str">
        <f t="shared" si="198"/>
        <v/>
      </c>
      <c r="M2144">
        <v>4</v>
      </c>
      <c r="N2144" t="str">
        <f t="shared" si="199"/>
        <v/>
      </c>
      <c r="O2144">
        <v>22</v>
      </c>
      <c r="P2144" s="11">
        <v>0</v>
      </c>
      <c r="Q2144" s="11">
        <v>4.08163265306122E-2</v>
      </c>
      <c r="R2144" s="12">
        <v>29.125</v>
      </c>
      <c r="S2144" t="s">
        <v>22</v>
      </c>
      <c r="T2144">
        <v>0</v>
      </c>
      <c r="U2144">
        <f t="shared" si="200"/>
        <v>4</v>
      </c>
      <c r="V2144">
        <f t="shared" si="201"/>
        <v>1</v>
      </c>
      <c r="W2144">
        <f t="shared" si="202"/>
        <v>2</v>
      </c>
      <c r="X2144" t="str">
        <f t="shared" si="203"/>
        <v>412</v>
      </c>
      <c r="Y2144" t="str">
        <f>IF(Table1[[#This Row],[RFM_Score]]="555","Champion", IF(AND(J2144&gt;=4,V2144&gt;=4),"Loyal", IF(U2144&lt;=2,"At Risk", IF(W2144&gt;=4,"Potential Loyalist","Others"))))</f>
        <v>Others</v>
      </c>
    </row>
    <row r="2145" spans="1:25">
      <c r="A2145" t="s">
        <v>9930</v>
      </c>
      <c r="B2145">
        <v>32</v>
      </c>
      <c r="C2145" t="s">
        <v>19</v>
      </c>
      <c r="D2145" t="s">
        <v>20</v>
      </c>
      <c r="E2145" s="6" t="s">
        <v>14215</v>
      </c>
      <c r="F2145" t="s">
        <v>26</v>
      </c>
      <c r="G2145">
        <v>1</v>
      </c>
      <c r="H2145">
        <v>0</v>
      </c>
      <c r="I2145">
        <v>50</v>
      </c>
      <c r="J2145">
        <v>4</v>
      </c>
      <c r="K2145">
        <v>116.43</v>
      </c>
      <c r="L2145" t="str">
        <f t="shared" si="198"/>
        <v/>
      </c>
      <c r="M2145">
        <v>4</v>
      </c>
      <c r="N2145" t="str">
        <f t="shared" si="199"/>
        <v/>
      </c>
      <c r="O2145">
        <v>9</v>
      </c>
      <c r="P2145" s="11">
        <v>0</v>
      </c>
      <c r="Q2145" s="11">
        <v>0.08</v>
      </c>
      <c r="R2145" s="12">
        <v>29.107500000000002</v>
      </c>
      <c r="S2145" t="s">
        <v>22</v>
      </c>
      <c r="T2145">
        <v>0</v>
      </c>
      <c r="U2145">
        <f t="shared" si="200"/>
        <v>5</v>
      </c>
      <c r="V2145">
        <f t="shared" si="201"/>
        <v>1</v>
      </c>
      <c r="W2145">
        <f t="shared" si="202"/>
        <v>2</v>
      </c>
      <c r="X2145" t="str">
        <f t="shared" si="203"/>
        <v>512</v>
      </c>
      <c r="Y2145" t="str">
        <f>IF(Table1[[#This Row],[RFM_Score]]="555","Champion", IF(AND(J2145&gt;=4,V2145&gt;=4),"Loyal", IF(U2145&lt;=2,"At Risk", IF(W2145&gt;=4,"Potential Loyalist","Others"))))</f>
        <v>Others</v>
      </c>
    </row>
    <row r="2146" spans="1:25">
      <c r="A2146" t="s">
        <v>3135</v>
      </c>
      <c r="B2146">
        <v>33</v>
      </c>
      <c r="C2146" t="s">
        <v>19</v>
      </c>
      <c r="D2146" t="s">
        <v>41</v>
      </c>
      <c r="E2146" s="6" t="s">
        <v>14216</v>
      </c>
      <c r="F2146" t="s">
        <v>30</v>
      </c>
      <c r="G2146">
        <v>3</v>
      </c>
      <c r="H2146">
        <v>0</v>
      </c>
      <c r="I2146">
        <v>53</v>
      </c>
      <c r="J2146">
        <v>2</v>
      </c>
      <c r="K2146">
        <v>116.42</v>
      </c>
      <c r="L2146" t="str">
        <f t="shared" si="198"/>
        <v/>
      </c>
      <c r="M2146">
        <v>4</v>
      </c>
      <c r="N2146" t="str">
        <f t="shared" si="199"/>
        <v/>
      </c>
      <c r="O2146">
        <v>42</v>
      </c>
      <c r="P2146" s="11">
        <v>0</v>
      </c>
      <c r="Q2146" s="11">
        <v>3.7735849056603703E-2</v>
      </c>
      <c r="R2146" s="12">
        <v>29.105</v>
      </c>
      <c r="S2146" t="s">
        <v>22</v>
      </c>
      <c r="T2146">
        <v>0</v>
      </c>
      <c r="U2146">
        <f t="shared" si="200"/>
        <v>3</v>
      </c>
      <c r="V2146">
        <f t="shared" si="201"/>
        <v>1</v>
      </c>
      <c r="W2146">
        <f t="shared" si="202"/>
        <v>2</v>
      </c>
      <c r="X2146" t="str">
        <f t="shared" si="203"/>
        <v>312</v>
      </c>
      <c r="Y2146" t="str">
        <f>IF(Table1[[#This Row],[RFM_Score]]="555","Champion", IF(AND(J2146&gt;=4,V2146&gt;=4),"Loyal", IF(U2146&lt;=2,"At Risk", IF(W2146&gt;=4,"Potential Loyalist","Others"))))</f>
        <v>Others</v>
      </c>
    </row>
    <row r="2147" spans="1:25">
      <c r="A2147" t="s">
        <v>9950</v>
      </c>
      <c r="B2147">
        <v>44</v>
      </c>
      <c r="C2147" t="s">
        <v>19</v>
      </c>
      <c r="D2147" t="s">
        <v>41</v>
      </c>
      <c r="E2147" s="6" t="s">
        <v>14217</v>
      </c>
      <c r="F2147" t="s">
        <v>62</v>
      </c>
      <c r="G2147">
        <v>3</v>
      </c>
      <c r="H2147">
        <v>1</v>
      </c>
      <c r="I2147">
        <v>43</v>
      </c>
      <c r="J2147">
        <v>4</v>
      </c>
      <c r="K2147">
        <v>116.31</v>
      </c>
      <c r="L2147" t="str">
        <f t="shared" si="198"/>
        <v/>
      </c>
      <c r="M2147">
        <v>4</v>
      </c>
      <c r="N2147" t="str">
        <f t="shared" si="199"/>
        <v/>
      </c>
      <c r="O2147">
        <v>35</v>
      </c>
      <c r="P2147" s="11">
        <v>0.33333333333333298</v>
      </c>
      <c r="Q2147" s="11">
        <v>9.3023255813953404E-2</v>
      </c>
      <c r="R2147" s="12">
        <v>29.077500000000001</v>
      </c>
      <c r="S2147" t="s">
        <v>22</v>
      </c>
      <c r="T2147">
        <v>0</v>
      </c>
      <c r="U2147">
        <f t="shared" si="200"/>
        <v>4</v>
      </c>
      <c r="V2147">
        <f t="shared" si="201"/>
        <v>1</v>
      </c>
      <c r="W2147">
        <f t="shared" si="202"/>
        <v>2</v>
      </c>
      <c r="X2147" t="str">
        <f t="shared" si="203"/>
        <v>412</v>
      </c>
      <c r="Y2147" t="str">
        <f>IF(Table1[[#This Row],[RFM_Score]]="555","Champion", IF(AND(J2147&gt;=4,V2147&gt;=4),"Loyal", IF(U2147&lt;=2,"At Risk", IF(W2147&gt;=4,"Potential Loyalist","Others"))))</f>
        <v>Others</v>
      </c>
    </row>
    <row r="2148" spans="1:25">
      <c r="A2148" t="s">
        <v>977</v>
      </c>
      <c r="B2148">
        <v>19</v>
      </c>
      <c r="C2148" t="s">
        <v>24</v>
      </c>
      <c r="D2148" t="s">
        <v>46</v>
      </c>
      <c r="E2148" s="6" t="s">
        <v>14218</v>
      </c>
      <c r="F2148" t="s">
        <v>26</v>
      </c>
      <c r="G2148">
        <v>3</v>
      </c>
      <c r="H2148">
        <v>2</v>
      </c>
      <c r="I2148">
        <v>50</v>
      </c>
      <c r="J2148">
        <v>4</v>
      </c>
      <c r="K2148">
        <v>116.12</v>
      </c>
      <c r="L2148" t="str">
        <f t="shared" si="198"/>
        <v/>
      </c>
      <c r="M2148">
        <v>4</v>
      </c>
      <c r="N2148" t="str">
        <f t="shared" si="199"/>
        <v/>
      </c>
      <c r="O2148">
        <v>5</v>
      </c>
      <c r="P2148" s="11">
        <v>0.66666666666666596</v>
      </c>
      <c r="Q2148" s="11">
        <v>0.08</v>
      </c>
      <c r="R2148" s="12">
        <v>29.03</v>
      </c>
      <c r="S2148" t="s">
        <v>22</v>
      </c>
      <c r="T2148">
        <v>0</v>
      </c>
      <c r="U2148">
        <f t="shared" si="200"/>
        <v>5</v>
      </c>
      <c r="V2148">
        <f t="shared" si="201"/>
        <v>1</v>
      </c>
      <c r="W2148">
        <f t="shared" si="202"/>
        <v>2</v>
      </c>
      <c r="X2148" t="str">
        <f t="shared" si="203"/>
        <v>512</v>
      </c>
      <c r="Y2148" t="str">
        <f>IF(Table1[[#This Row],[RFM_Score]]="555","Champion", IF(AND(J2148&gt;=4,V2148&gt;=4),"Loyal", IF(U2148&lt;=2,"At Risk", IF(W2148&gt;=4,"Potential Loyalist","Others"))))</f>
        <v>Others</v>
      </c>
    </row>
    <row r="2149" spans="1:25">
      <c r="A2149" t="s">
        <v>6548</v>
      </c>
      <c r="B2149">
        <v>45</v>
      </c>
      <c r="C2149" t="s">
        <v>19</v>
      </c>
      <c r="D2149" t="s">
        <v>25</v>
      </c>
      <c r="E2149" s="6" t="s">
        <v>14219</v>
      </c>
      <c r="F2149" t="s">
        <v>21</v>
      </c>
      <c r="G2149">
        <v>2</v>
      </c>
      <c r="H2149">
        <v>2</v>
      </c>
      <c r="I2149">
        <v>53</v>
      </c>
      <c r="J2149">
        <v>1</v>
      </c>
      <c r="K2149">
        <v>115.88</v>
      </c>
      <c r="L2149" t="str">
        <f t="shared" si="198"/>
        <v/>
      </c>
      <c r="M2149">
        <v>4</v>
      </c>
      <c r="N2149" t="str">
        <f t="shared" si="199"/>
        <v/>
      </c>
      <c r="O2149">
        <v>44</v>
      </c>
      <c r="P2149" s="11">
        <v>1</v>
      </c>
      <c r="Q2149" s="11">
        <v>1.8867924528301799E-2</v>
      </c>
      <c r="R2149" s="12">
        <v>28.97</v>
      </c>
      <c r="S2149" t="s">
        <v>22</v>
      </c>
      <c r="T2149">
        <v>0</v>
      </c>
      <c r="U2149">
        <f t="shared" si="200"/>
        <v>3</v>
      </c>
      <c r="V2149">
        <f t="shared" si="201"/>
        <v>1</v>
      </c>
      <c r="W2149">
        <f t="shared" si="202"/>
        <v>2</v>
      </c>
      <c r="X2149" t="str">
        <f t="shared" si="203"/>
        <v>312</v>
      </c>
      <c r="Y2149" t="str">
        <f>IF(Table1[[#This Row],[RFM_Score]]="555","Champion", IF(AND(J2149&gt;=4,V2149&gt;=4),"Loyal", IF(U2149&lt;=2,"At Risk", IF(W2149&gt;=4,"Potential Loyalist","Others"))))</f>
        <v>Others</v>
      </c>
    </row>
    <row r="2150" spans="1:25">
      <c r="A2150" t="s">
        <v>5147</v>
      </c>
      <c r="B2150">
        <v>29</v>
      </c>
      <c r="C2150" t="s">
        <v>19</v>
      </c>
      <c r="D2150" t="s">
        <v>25</v>
      </c>
      <c r="E2150" s="6" t="s">
        <v>14220</v>
      </c>
      <c r="F2150" t="s">
        <v>62</v>
      </c>
      <c r="G2150">
        <v>4</v>
      </c>
      <c r="H2150">
        <v>3</v>
      </c>
      <c r="I2150">
        <v>46</v>
      </c>
      <c r="J2150">
        <v>2</v>
      </c>
      <c r="K2150">
        <v>115.83</v>
      </c>
      <c r="L2150" t="str">
        <f t="shared" si="198"/>
        <v/>
      </c>
      <c r="M2150">
        <v>4</v>
      </c>
      <c r="N2150" t="str">
        <f t="shared" si="199"/>
        <v/>
      </c>
      <c r="O2150">
        <v>73</v>
      </c>
      <c r="P2150" s="11">
        <v>0.75</v>
      </c>
      <c r="Q2150" s="11">
        <v>4.3478260869565202E-2</v>
      </c>
      <c r="R2150" s="12">
        <v>28.9575</v>
      </c>
      <c r="S2150" t="s">
        <v>22</v>
      </c>
      <c r="T2150">
        <v>0</v>
      </c>
      <c r="U2150">
        <f t="shared" si="200"/>
        <v>2</v>
      </c>
      <c r="V2150">
        <f t="shared" si="201"/>
        <v>1</v>
      </c>
      <c r="W2150">
        <f t="shared" si="202"/>
        <v>2</v>
      </c>
      <c r="X2150" t="str">
        <f t="shared" si="203"/>
        <v>212</v>
      </c>
      <c r="Y2150" t="str">
        <f>IF(Table1[[#This Row],[RFM_Score]]="555","Champion", IF(AND(J2150&gt;=4,V2150&gt;=4),"Loyal", IF(U2150&lt;=2,"At Risk", IF(W2150&gt;=4,"Potential Loyalist","Others"))))</f>
        <v>At Risk</v>
      </c>
    </row>
    <row r="2151" spans="1:25">
      <c r="A2151" t="s">
        <v>11698</v>
      </c>
      <c r="B2151">
        <v>27</v>
      </c>
      <c r="C2151" t="s">
        <v>24</v>
      </c>
      <c r="D2151" t="s">
        <v>46</v>
      </c>
      <c r="E2151" s="6" t="s">
        <v>14221</v>
      </c>
      <c r="F2151" t="s">
        <v>30</v>
      </c>
      <c r="G2151">
        <v>4</v>
      </c>
      <c r="H2151">
        <v>2</v>
      </c>
      <c r="I2151">
        <v>48</v>
      </c>
      <c r="J2151">
        <v>2</v>
      </c>
      <c r="K2151">
        <v>115.8</v>
      </c>
      <c r="L2151" t="str">
        <f t="shared" si="198"/>
        <v/>
      </c>
      <c r="M2151">
        <v>4</v>
      </c>
      <c r="N2151" t="str">
        <f t="shared" si="199"/>
        <v/>
      </c>
      <c r="O2151">
        <v>5</v>
      </c>
      <c r="P2151" s="11">
        <v>0.5</v>
      </c>
      <c r="Q2151" s="11">
        <v>4.1666666666666602E-2</v>
      </c>
      <c r="R2151" s="12">
        <v>28.95</v>
      </c>
      <c r="S2151" t="s">
        <v>22</v>
      </c>
      <c r="T2151">
        <v>0</v>
      </c>
      <c r="U2151">
        <f t="shared" si="200"/>
        <v>5</v>
      </c>
      <c r="V2151">
        <f t="shared" si="201"/>
        <v>1</v>
      </c>
      <c r="W2151">
        <f t="shared" si="202"/>
        <v>2</v>
      </c>
      <c r="X2151" t="str">
        <f t="shared" si="203"/>
        <v>512</v>
      </c>
      <c r="Y2151" t="str">
        <f>IF(Table1[[#This Row],[RFM_Score]]="555","Champion", IF(AND(J2151&gt;=4,V2151&gt;=4),"Loyal", IF(U2151&lt;=2,"At Risk", IF(W2151&gt;=4,"Potential Loyalist","Others"))))</f>
        <v>Others</v>
      </c>
    </row>
    <row r="2152" spans="1:25">
      <c r="A2152" t="s">
        <v>3339</v>
      </c>
      <c r="B2152">
        <v>37</v>
      </c>
      <c r="C2152" t="s">
        <v>19</v>
      </c>
      <c r="D2152" t="s">
        <v>41</v>
      </c>
      <c r="E2152" s="6" t="s">
        <v>14222</v>
      </c>
      <c r="F2152" t="s">
        <v>37</v>
      </c>
      <c r="G2152">
        <v>4</v>
      </c>
      <c r="H2152">
        <v>3</v>
      </c>
      <c r="I2152">
        <v>45</v>
      </c>
      <c r="J2152">
        <v>1</v>
      </c>
      <c r="K2152">
        <v>115.28</v>
      </c>
      <c r="L2152" t="str">
        <f t="shared" si="198"/>
        <v/>
      </c>
      <c r="M2152">
        <v>4</v>
      </c>
      <c r="N2152" t="str">
        <f t="shared" si="199"/>
        <v/>
      </c>
      <c r="O2152">
        <v>68</v>
      </c>
      <c r="P2152" s="11">
        <v>0.75</v>
      </c>
      <c r="Q2152" s="11">
        <v>2.2222222222222199E-2</v>
      </c>
      <c r="R2152" s="12">
        <v>28.82</v>
      </c>
      <c r="S2152" t="s">
        <v>22</v>
      </c>
      <c r="T2152">
        <v>0</v>
      </c>
      <c r="U2152">
        <f t="shared" si="200"/>
        <v>3</v>
      </c>
      <c r="V2152">
        <f t="shared" si="201"/>
        <v>1</v>
      </c>
      <c r="W2152">
        <f t="shared" si="202"/>
        <v>2</v>
      </c>
      <c r="X2152" t="str">
        <f t="shared" si="203"/>
        <v>312</v>
      </c>
      <c r="Y2152" t="str">
        <f>IF(Table1[[#This Row],[RFM_Score]]="555","Champion", IF(AND(J2152&gt;=4,V2152&gt;=4),"Loyal", IF(U2152&lt;=2,"At Risk", IF(W2152&gt;=4,"Potential Loyalist","Others"))))</f>
        <v>Others</v>
      </c>
    </row>
    <row r="2153" spans="1:25">
      <c r="A2153" t="s">
        <v>8508</v>
      </c>
      <c r="B2153">
        <v>53</v>
      </c>
      <c r="C2153" t="s">
        <v>24</v>
      </c>
      <c r="D2153" t="s">
        <v>25</v>
      </c>
      <c r="E2153" s="6" t="s">
        <v>14223</v>
      </c>
      <c r="F2153" t="s">
        <v>26</v>
      </c>
      <c r="G2153">
        <v>2</v>
      </c>
      <c r="H2153">
        <v>2</v>
      </c>
      <c r="I2153">
        <v>62</v>
      </c>
      <c r="J2153">
        <v>3</v>
      </c>
      <c r="K2153">
        <v>115.21</v>
      </c>
      <c r="L2153" t="str">
        <f t="shared" si="198"/>
        <v/>
      </c>
      <c r="M2153">
        <v>4</v>
      </c>
      <c r="N2153" t="str">
        <f t="shared" si="199"/>
        <v/>
      </c>
      <c r="O2153">
        <v>47</v>
      </c>
      <c r="P2153" s="11">
        <v>1</v>
      </c>
      <c r="Q2153" s="11">
        <v>4.8387096774193498E-2</v>
      </c>
      <c r="R2153" s="12">
        <v>28.802499999999998</v>
      </c>
      <c r="S2153" t="s">
        <v>22</v>
      </c>
      <c r="T2153">
        <v>0</v>
      </c>
      <c r="U2153">
        <f t="shared" si="200"/>
        <v>3</v>
      </c>
      <c r="V2153">
        <f t="shared" si="201"/>
        <v>1</v>
      </c>
      <c r="W2153">
        <f t="shared" si="202"/>
        <v>2</v>
      </c>
      <c r="X2153" t="str">
        <f t="shared" si="203"/>
        <v>312</v>
      </c>
      <c r="Y2153" t="str">
        <f>IF(Table1[[#This Row],[RFM_Score]]="555","Champion", IF(AND(J2153&gt;=4,V2153&gt;=4),"Loyal", IF(U2153&lt;=2,"At Risk", IF(W2153&gt;=4,"Potential Loyalist","Others"))))</f>
        <v>Others</v>
      </c>
    </row>
    <row r="2154" spans="1:25">
      <c r="A2154" t="s">
        <v>2201</v>
      </c>
      <c r="B2154">
        <v>53</v>
      </c>
      <c r="C2154" t="s">
        <v>24</v>
      </c>
      <c r="D2154" t="s">
        <v>25</v>
      </c>
      <c r="E2154" s="6" t="s">
        <v>14224</v>
      </c>
      <c r="F2154" t="s">
        <v>62</v>
      </c>
      <c r="G2154">
        <v>1</v>
      </c>
      <c r="H2154">
        <v>0</v>
      </c>
      <c r="I2154">
        <v>42</v>
      </c>
      <c r="J2154">
        <v>0</v>
      </c>
      <c r="K2154">
        <v>114.71</v>
      </c>
      <c r="L2154" t="str">
        <f t="shared" si="198"/>
        <v/>
      </c>
      <c r="M2154">
        <v>4</v>
      </c>
      <c r="N2154" t="str">
        <f t="shared" si="199"/>
        <v/>
      </c>
      <c r="O2154">
        <v>3</v>
      </c>
      <c r="P2154" s="11">
        <v>0</v>
      </c>
      <c r="Q2154" s="11">
        <v>0</v>
      </c>
      <c r="R2154" s="12">
        <v>28.677499999999998</v>
      </c>
      <c r="S2154" t="s">
        <v>22</v>
      </c>
      <c r="T2154">
        <v>0</v>
      </c>
      <c r="U2154">
        <f t="shared" si="200"/>
        <v>5</v>
      </c>
      <c r="V2154">
        <f t="shared" si="201"/>
        <v>1</v>
      </c>
      <c r="W2154">
        <f t="shared" si="202"/>
        <v>2</v>
      </c>
      <c r="X2154" t="str">
        <f t="shared" si="203"/>
        <v>512</v>
      </c>
      <c r="Y2154" t="str">
        <f>IF(Table1[[#This Row],[RFM_Score]]="555","Champion", IF(AND(J2154&gt;=4,V2154&gt;=4),"Loyal", IF(U2154&lt;=2,"At Risk", IF(W2154&gt;=4,"Potential Loyalist","Others"))))</f>
        <v>Others</v>
      </c>
    </row>
    <row r="2155" spans="1:25">
      <c r="A2155" t="s">
        <v>728</v>
      </c>
      <c r="B2155">
        <v>48</v>
      </c>
      <c r="C2155" t="s">
        <v>24</v>
      </c>
      <c r="D2155" t="s">
        <v>25</v>
      </c>
      <c r="E2155" s="6" t="s">
        <v>14225</v>
      </c>
      <c r="F2155" t="s">
        <v>26</v>
      </c>
      <c r="G2155">
        <v>4</v>
      </c>
      <c r="H2155">
        <v>0</v>
      </c>
      <c r="I2155">
        <v>46</v>
      </c>
      <c r="J2155">
        <v>3</v>
      </c>
      <c r="K2155">
        <v>114.36</v>
      </c>
      <c r="L2155" t="str">
        <f t="shared" si="198"/>
        <v/>
      </c>
      <c r="M2155">
        <v>4</v>
      </c>
      <c r="N2155" t="str">
        <f t="shared" si="199"/>
        <v/>
      </c>
      <c r="O2155">
        <v>43</v>
      </c>
      <c r="P2155" s="11">
        <v>0</v>
      </c>
      <c r="Q2155" s="11">
        <v>6.5217391304347797E-2</v>
      </c>
      <c r="R2155" s="12">
        <v>28.59</v>
      </c>
      <c r="S2155" t="s">
        <v>22</v>
      </c>
      <c r="T2155">
        <v>0</v>
      </c>
      <c r="U2155">
        <f t="shared" si="200"/>
        <v>3</v>
      </c>
      <c r="V2155">
        <f t="shared" si="201"/>
        <v>1</v>
      </c>
      <c r="W2155">
        <f t="shared" si="202"/>
        <v>2</v>
      </c>
      <c r="X2155" t="str">
        <f t="shared" si="203"/>
        <v>312</v>
      </c>
      <c r="Y2155" t="str">
        <f>IF(Table1[[#This Row],[RFM_Score]]="555","Champion", IF(AND(J2155&gt;=4,V2155&gt;=4),"Loyal", IF(U2155&lt;=2,"At Risk", IF(W2155&gt;=4,"Potential Loyalist","Others"))))</f>
        <v>Others</v>
      </c>
    </row>
    <row r="2156" spans="1:25">
      <c r="A2156" t="s">
        <v>6881</v>
      </c>
      <c r="B2156">
        <v>64</v>
      </c>
      <c r="C2156" t="s">
        <v>24</v>
      </c>
      <c r="D2156" t="s">
        <v>20</v>
      </c>
      <c r="E2156" s="6" t="s">
        <v>14226</v>
      </c>
      <c r="F2156" t="s">
        <v>62</v>
      </c>
      <c r="G2156">
        <v>3</v>
      </c>
      <c r="H2156">
        <v>1</v>
      </c>
      <c r="I2156">
        <v>49</v>
      </c>
      <c r="J2156">
        <v>0</v>
      </c>
      <c r="K2156">
        <v>114.36</v>
      </c>
      <c r="L2156" t="str">
        <f t="shared" si="198"/>
        <v/>
      </c>
      <c r="M2156">
        <v>4</v>
      </c>
      <c r="N2156" t="str">
        <f t="shared" si="199"/>
        <v/>
      </c>
      <c r="O2156">
        <v>6</v>
      </c>
      <c r="P2156" s="11">
        <v>0.33333333333333298</v>
      </c>
      <c r="Q2156" s="11">
        <v>0</v>
      </c>
      <c r="R2156" s="12">
        <v>28.59</v>
      </c>
      <c r="S2156" t="s">
        <v>22</v>
      </c>
      <c r="T2156">
        <v>0</v>
      </c>
      <c r="U2156">
        <f t="shared" si="200"/>
        <v>5</v>
      </c>
      <c r="V2156">
        <f t="shared" si="201"/>
        <v>1</v>
      </c>
      <c r="W2156">
        <f t="shared" si="202"/>
        <v>2</v>
      </c>
      <c r="X2156" t="str">
        <f t="shared" si="203"/>
        <v>512</v>
      </c>
      <c r="Y2156" t="str">
        <f>IF(Table1[[#This Row],[RFM_Score]]="555","Champion", IF(AND(J2156&gt;=4,V2156&gt;=4),"Loyal", IF(U2156&lt;=2,"At Risk", IF(W2156&gt;=4,"Potential Loyalist","Others"))))</f>
        <v>Others</v>
      </c>
    </row>
    <row r="2157" spans="1:25">
      <c r="A2157" t="s">
        <v>2162</v>
      </c>
      <c r="B2157">
        <v>41</v>
      </c>
      <c r="C2157" t="s">
        <v>19</v>
      </c>
      <c r="D2157" t="s">
        <v>41</v>
      </c>
      <c r="E2157" s="6" t="s">
        <v>14227</v>
      </c>
      <c r="F2157" t="s">
        <v>60</v>
      </c>
      <c r="G2157">
        <v>2</v>
      </c>
      <c r="H2157">
        <v>0</v>
      </c>
      <c r="I2157">
        <v>54</v>
      </c>
      <c r="J2157">
        <v>3</v>
      </c>
      <c r="K2157">
        <v>114.08</v>
      </c>
      <c r="L2157" t="str">
        <f t="shared" si="198"/>
        <v/>
      </c>
      <c r="M2157">
        <v>4</v>
      </c>
      <c r="N2157" t="str">
        <f t="shared" si="199"/>
        <v/>
      </c>
      <c r="O2157">
        <v>83</v>
      </c>
      <c r="P2157" s="11">
        <v>0</v>
      </c>
      <c r="Q2157" s="11">
        <v>5.5555555555555497E-2</v>
      </c>
      <c r="R2157" s="12">
        <v>28.52</v>
      </c>
      <c r="S2157" t="s">
        <v>22</v>
      </c>
      <c r="T2157">
        <v>0</v>
      </c>
      <c r="U2157">
        <f t="shared" si="200"/>
        <v>2</v>
      </c>
      <c r="V2157">
        <f t="shared" si="201"/>
        <v>1</v>
      </c>
      <c r="W2157">
        <f t="shared" si="202"/>
        <v>2</v>
      </c>
      <c r="X2157" t="str">
        <f t="shared" si="203"/>
        <v>212</v>
      </c>
      <c r="Y2157" t="str">
        <f>IF(Table1[[#This Row],[RFM_Score]]="555","Champion", IF(AND(J2157&gt;=4,V2157&gt;=4),"Loyal", IF(U2157&lt;=2,"At Risk", IF(W2157&gt;=4,"Potential Loyalist","Others"))))</f>
        <v>At Risk</v>
      </c>
    </row>
    <row r="2158" spans="1:25">
      <c r="A2158" t="s">
        <v>7685</v>
      </c>
      <c r="B2158">
        <v>23</v>
      </c>
      <c r="C2158" t="s">
        <v>33</v>
      </c>
      <c r="D2158" t="s">
        <v>41</v>
      </c>
      <c r="E2158" s="6" t="s">
        <v>14228</v>
      </c>
      <c r="F2158" t="s">
        <v>30</v>
      </c>
      <c r="G2158">
        <v>1</v>
      </c>
      <c r="H2158">
        <v>0</v>
      </c>
      <c r="I2158">
        <v>47</v>
      </c>
      <c r="J2158">
        <v>1</v>
      </c>
      <c r="K2158">
        <v>114.01</v>
      </c>
      <c r="L2158" t="str">
        <f t="shared" si="198"/>
        <v/>
      </c>
      <c r="M2158">
        <v>4</v>
      </c>
      <c r="N2158" t="str">
        <f t="shared" si="199"/>
        <v/>
      </c>
      <c r="O2158">
        <v>7</v>
      </c>
      <c r="P2158" s="11">
        <v>0</v>
      </c>
      <c r="Q2158" s="11">
        <v>2.1276595744680799E-2</v>
      </c>
      <c r="R2158" s="12">
        <v>28.502500000000001</v>
      </c>
      <c r="S2158" t="s">
        <v>22</v>
      </c>
      <c r="T2158">
        <v>0</v>
      </c>
      <c r="U2158">
        <f t="shared" si="200"/>
        <v>5</v>
      </c>
      <c r="V2158">
        <f t="shared" si="201"/>
        <v>1</v>
      </c>
      <c r="W2158">
        <f t="shared" si="202"/>
        <v>2</v>
      </c>
      <c r="X2158" t="str">
        <f t="shared" si="203"/>
        <v>512</v>
      </c>
      <c r="Y2158" t="str">
        <f>IF(Table1[[#This Row],[RFM_Score]]="555","Champion", IF(AND(J2158&gt;=4,V2158&gt;=4),"Loyal", IF(U2158&lt;=2,"At Risk", IF(W2158&gt;=4,"Potential Loyalist","Others"))))</f>
        <v>Others</v>
      </c>
    </row>
    <row r="2159" spans="1:25">
      <c r="A2159" t="s">
        <v>3756</v>
      </c>
      <c r="B2159">
        <v>33</v>
      </c>
      <c r="C2159" t="s">
        <v>24</v>
      </c>
      <c r="D2159" t="s">
        <v>25</v>
      </c>
      <c r="E2159" s="6" t="s">
        <v>14229</v>
      </c>
      <c r="F2159" t="s">
        <v>30</v>
      </c>
      <c r="G2159">
        <v>1</v>
      </c>
      <c r="H2159">
        <v>0</v>
      </c>
      <c r="I2159">
        <v>49</v>
      </c>
      <c r="J2159">
        <v>4</v>
      </c>
      <c r="K2159">
        <v>113.83</v>
      </c>
      <c r="L2159" t="str">
        <f t="shared" si="198"/>
        <v/>
      </c>
      <c r="M2159">
        <v>4</v>
      </c>
      <c r="N2159" t="str">
        <f t="shared" si="199"/>
        <v/>
      </c>
      <c r="O2159">
        <v>31</v>
      </c>
      <c r="P2159" s="11">
        <v>0</v>
      </c>
      <c r="Q2159" s="11">
        <v>8.16326530612244E-2</v>
      </c>
      <c r="R2159" s="12">
        <v>28.4575</v>
      </c>
      <c r="S2159" t="s">
        <v>22</v>
      </c>
      <c r="T2159">
        <v>0</v>
      </c>
      <c r="U2159">
        <f t="shared" si="200"/>
        <v>4</v>
      </c>
      <c r="V2159">
        <f t="shared" si="201"/>
        <v>1</v>
      </c>
      <c r="W2159">
        <f t="shared" si="202"/>
        <v>2</v>
      </c>
      <c r="X2159" t="str">
        <f t="shared" si="203"/>
        <v>412</v>
      </c>
      <c r="Y2159" t="str">
        <f>IF(Table1[[#This Row],[RFM_Score]]="555","Champion", IF(AND(J2159&gt;=4,V2159&gt;=4),"Loyal", IF(U2159&lt;=2,"At Risk", IF(W2159&gt;=4,"Potential Loyalist","Others"))))</f>
        <v>Others</v>
      </c>
    </row>
    <row r="2160" spans="1:25">
      <c r="A2160" t="s">
        <v>5529</v>
      </c>
      <c r="B2160">
        <v>30</v>
      </c>
      <c r="C2160" t="s">
        <v>33</v>
      </c>
      <c r="D2160" t="s">
        <v>25</v>
      </c>
      <c r="E2160" s="6" t="s">
        <v>14230</v>
      </c>
      <c r="F2160" t="s">
        <v>30</v>
      </c>
      <c r="G2160">
        <v>3</v>
      </c>
      <c r="H2160">
        <v>2</v>
      </c>
      <c r="I2160">
        <v>49</v>
      </c>
      <c r="J2160">
        <v>5</v>
      </c>
      <c r="K2160">
        <v>113.82</v>
      </c>
      <c r="L2160" t="str">
        <f t="shared" si="198"/>
        <v/>
      </c>
      <c r="M2160">
        <v>4</v>
      </c>
      <c r="N2160" t="str">
        <f t="shared" si="199"/>
        <v/>
      </c>
      <c r="O2160">
        <v>54</v>
      </c>
      <c r="P2160" s="11">
        <v>0.66666666666666596</v>
      </c>
      <c r="Q2160" s="11">
        <v>0.10204081632653</v>
      </c>
      <c r="R2160" s="12">
        <v>28.454999999999998</v>
      </c>
      <c r="S2160" t="s">
        <v>22</v>
      </c>
      <c r="T2160">
        <v>0</v>
      </c>
      <c r="U2160">
        <f t="shared" si="200"/>
        <v>3</v>
      </c>
      <c r="V2160">
        <f t="shared" si="201"/>
        <v>1</v>
      </c>
      <c r="W2160">
        <f t="shared" si="202"/>
        <v>2</v>
      </c>
      <c r="X2160" t="str">
        <f t="shared" si="203"/>
        <v>312</v>
      </c>
      <c r="Y2160" t="str">
        <f>IF(Table1[[#This Row],[RFM_Score]]="555","Champion", IF(AND(J2160&gt;=4,V2160&gt;=4),"Loyal", IF(U2160&lt;=2,"At Risk", IF(W2160&gt;=4,"Potential Loyalist","Others"))))</f>
        <v>Others</v>
      </c>
    </row>
    <row r="2161" spans="1:25">
      <c r="A2161" t="s">
        <v>945</v>
      </c>
      <c r="B2161">
        <v>42</v>
      </c>
      <c r="C2161" t="s">
        <v>19</v>
      </c>
      <c r="D2161" t="s">
        <v>46</v>
      </c>
      <c r="E2161" s="6" t="s">
        <v>14231</v>
      </c>
      <c r="F2161" t="s">
        <v>26</v>
      </c>
      <c r="G2161">
        <v>2</v>
      </c>
      <c r="H2161">
        <v>1</v>
      </c>
      <c r="I2161">
        <v>48</v>
      </c>
      <c r="J2161">
        <v>3</v>
      </c>
      <c r="K2161">
        <v>113.38</v>
      </c>
      <c r="L2161" t="str">
        <f t="shared" si="198"/>
        <v/>
      </c>
      <c r="M2161">
        <v>4</v>
      </c>
      <c r="N2161" t="str">
        <f t="shared" si="199"/>
        <v/>
      </c>
      <c r="O2161">
        <v>49</v>
      </c>
      <c r="P2161" s="11">
        <v>0.5</v>
      </c>
      <c r="Q2161" s="11">
        <v>6.25E-2</v>
      </c>
      <c r="R2161" s="12">
        <v>28.344999999999999</v>
      </c>
      <c r="S2161" t="s">
        <v>22</v>
      </c>
      <c r="T2161">
        <v>0</v>
      </c>
      <c r="U2161">
        <f t="shared" si="200"/>
        <v>3</v>
      </c>
      <c r="V2161">
        <f t="shared" si="201"/>
        <v>1</v>
      </c>
      <c r="W2161">
        <f t="shared" si="202"/>
        <v>2</v>
      </c>
      <c r="X2161" t="str">
        <f t="shared" si="203"/>
        <v>312</v>
      </c>
      <c r="Y2161" t="str">
        <f>IF(Table1[[#This Row],[RFM_Score]]="555","Champion", IF(AND(J2161&gt;=4,V2161&gt;=4),"Loyal", IF(U2161&lt;=2,"At Risk", IF(W2161&gt;=4,"Potential Loyalist","Others"))))</f>
        <v>Others</v>
      </c>
    </row>
    <row r="2162" spans="1:25">
      <c r="A2162" t="s">
        <v>6855</v>
      </c>
      <c r="B2162">
        <v>34</v>
      </c>
      <c r="C2162" t="s">
        <v>24</v>
      </c>
      <c r="D2162" t="s">
        <v>35</v>
      </c>
      <c r="E2162" s="6" t="s">
        <v>14232</v>
      </c>
      <c r="F2162" t="s">
        <v>37</v>
      </c>
      <c r="G2162">
        <v>2</v>
      </c>
      <c r="H2162">
        <v>0</v>
      </c>
      <c r="I2162">
        <v>47</v>
      </c>
      <c r="J2162">
        <v>6</v>
      </c>
      <c r="K2162">
        <v>113.16</v>
      </c>
      <c r="L2162" t="str">
        <f t="shared" si="198"/>
        <v/>
      </c>
      <c r="M2162">
        <v>4</v>
      </c>
      <c r="N2162" t="str">
        <f t="shared" si="199"/>
        <v/>
      </c>
      <c r="O2162">
        <v>41</v>
      </c>
      <c r="P2162" s="11">
        <v>0</v>
      </c>
      <c r="Q2162" s="11">
        <v>0.12765957446808501</v>
      </c>
      <c r="R2162" s="12">
        <v>28.29</v>
      </c>
      <c r="S2162" t="s">
        <v>22</v>
      </c>
      <c r="T2162">
        <v>1</v>
      </c>
      <c r="U2162">
        <f t="shared" si="200"/>
        <v>3</v>
      </c>
      <c r="V2162">
        <f t="shared" si="201"/>
        <v>1</v>
      </c>
      <c r="W2162">
        <f t="shared" si="202"/>
        <v>2</v>
      </c>
      <c r="X2162" t="str">
        <f t="shared" si="203"/>
        <v>312</v>
      </c>
      <c r="Y2162" t="str">
        <f>IF(Table1[[#This Row],[RFM_Score]]="555","Champion", IF(AND(J2162&gt;=4,V2162&gt;=4),"Loyal", IF(U2162&lt;=2,"At Risk", IF(W2162&gt;=4,"Potential Loyalist","Others"))))</f>
        <v>Others</v>
      </c>
    </row>
    <row r="2163" spans="1:25">
      <c r="A2163" t="s">
        <v>7497</v>
      </c>
      <c r="B2163">
        <v>27</v>
      </c>
      <c r="C2163" t="s">
        <v>19</v>
      </c>
      <c r="D2163" t="s">
        <v>25</v>
      </c>
      <c r="E2163" s="6" t="s">
        <v>14233</v>
      </c>
      <c r="F2163" t="s">
        <v>62</v>
      </c>
      <c r="G2163">
        <v>2</v>
      </c>
      <c r="H2163">
        <v>0</v>
      </c>
      <c r="I2163">
        <v>44</v>
      </c>
      <c r="J2163">
        <v>1</v>
      </c>
      <c r="K2163">
        <v>113.04</v>
      </c>
      <c r="L2163" t="str">
        <f t="shared" si="198"/>
        <v/>
      </c>
      <c r="M2163">
        <v>4</v>
      </c>
      <c r="N2163" t="str">
        <f t="shared" si="199"/>
        <v/>
      </c>
      <c r="O2163">
        <v>9</v>
      </c>
      <c r="P2163" s="11">
        <v>0</v>
      </c>
      <c r="Q2163" s="11">
        <v>2.27272727272727E-2</v>
      </c>
      <c r="R2163" s="12">
        <v>28.26</v>
      </c>
      <c r="S2163" t="s">
        <v>22</v>
      </c>
      <c r="T2163">
        <v>0</v>
      </c>
      <c r="U2163">
        <f t="shared" si="200"/>
        <v>5</v>
      </c>
      <c r="V2163">
        <f t="shared" si="201"/>
        <v>1</v>
      </c>
      <c r="W2163">
        <f t="shared" si="202"/>
        <v>2</v>
      </c>
      <c r="X2163" t="str">
        <f t="shared" si="203"/>
        <v>512</v>
      </c>
      <c r="Y2163" t="str">
        <f>IF(Table1[[#This Row],[RFM_Score]]="555","Champion", IF(AND(J2163&gt;=4,V2163&gt;=4),"Loyal", IF(U2163&lt;=2,"At Risk", IF(W2163&gt;=4,"Potential Loyalist","Others"))))</f>
        <v>Others</v>
      </c>
    </row>
    <row r="2164" spans="1:25">
      <c r="A2164" t="s">
        <v>10776</v>
      </c>
      <c r="B2164">
        <v>18</v>
      </c>
      <c r="C2164" t="s">
        <v>33</v>
      </c>
      <c r="D2164" t="s">
        <v>35</v>
      </c>
      <c r="E2164" s="6" t="s">
        <v>14234</v>
      </c>
      <c r="F2164" t="s">
        <v>37</v>
      </c>
      <c r="G2164">
        <v>1</v>
      </c>
      <c r="H2164">
        <v>0</v>
      </c>
      <c r="I2164">
        <v>41</v>
      </c>
      <c r="J2164">
        <v>1</v>
      </c>
      <c r="K2164">
        <v>112.87</v>
      </c>
      <c r="L2164" t="str">
        <f t="shared" si="198"/>
        <v/>
      </c>
      <c r="M2164">
        <v>4</v>
      </c>
      <c r="N2164" t="str">
        <f t="shared" si="199"/>
        <v/>
      </c>
      <c r="O2164">
        <v>47</v>
      </c>
      <c r="P2164" s="11">
        <v>0</v>
      </c>
      <c r="Q2164" s="11">
        <v>2.4390243902439001E-2</v>
      </c>
      <c r="R2164" s="12">
        <v>28.217500000000001</v>
      </c>
      <c r="S2164" t="s">
        <v>22</v>
      </c>
      <c r="T2164">
        <v>0</v>
      </c>
      <c r="U2164">
        <f t="shared" si="200"/>
        <v>3</v>
      </c>
      <c r="V2164">
        <f t="shared" si="201"/>
        <v>1</v>
      </c>
      <c r="W2164">
        <f t="shared" si="202"/>
        <v>2</v>
      </c>
      <c r="X2164" t="str">
        <f t="shared" si="203"/>
        <v>312</v>
      </c>
      <c r="Y2164" t="str">
        <f>IF(Table1[[#This Row],[RFM_Score]]="555","Champion", IF(AND(J2164&gt;=4,V2164&gt;=4),"Loyal", IF(U2164&lt;=2,"At Risk", IF(W2164&gt;=4,"Potential Loyalist","Others"))))</f>
        <v>Others</v>
      </c>
    </row>
    <row r="2165" spans="1:25">
      <c r="A2165" t="s">
        <v>6969</v>
      </c>
      <c r="B2165">
        <v>37</v>
      </c>
      <c r="C2165" t="s">
        <v>19</v>
      </c>
      <c r="D2165" t="s">
        <v>49</v>
      </c>
      <c r="E2165" s="6" t="s">
        <v>14235</v>
      </c>
      <c r="F2165" t="s">
        <v>26</v>
      </c>
      <c r="G2165">
        <v>1</v>
      </c>
      <c r="H2165">
        <v>0</v>
      </c>
      <c r="I2165">
        <v>37</v>
      </c>
      <c r="J2165">
        <v>3</v>
      </c>
      <c r="K2165">
        <v>112.86</v>
      </c>
      <c r="L2165" t="str">
        <f t="shared" si="198"/>
        <v/>
      </c>
      <c r="M2165">
        <v>4</v>
      </c>
      <c r="N2165" t="str">
        <f t="shared" si="199"/>
        <v/>
      </c>
      <c r="O2165">
        <v>56</v>
      </c>
      <c r="P2165" s="11">
        <v>0</v>
      </c>
      <c r="Q2165" s="11">
        <v>8.1081081081081002E-2</v>
      </c>
      <c r="R2165" s="12">
        <v>28.215</v>
      </c>
      <c r="S2165" t="s">
        <v>22</v>
      </c>
      <c r="T2165">
        <v>0</v>
      </c>
      <c r="U2165">
        <f t="shared" si="200"/>
        <v>3</v>
      </c>
      <c r="V2165">
        <f t="shared" si="201"/>
        <v>1</v>
      </c>
      <c r="W2165">
        <f t="shared" si="202"/>
        <v>2</v>
      </c>
      <c r="X2165" t="str">
        <f t="shared" si="203"/>
        <v>312</v>
      </c>
      <c r="Y2165" t="str">
        <f>IF(Table1[[#This Row],[RFM_Score]]="555","Champion", IF(AND(J2165&gt;=4,V2165&gt;=4),"Loyal", IF(U2165&lt;=2,"At Risk", IF(W2165&gt;=4,"Potential Loyalist","Others"))))</f>
        <v>Others</v>
      </c>
    </row>
    <row r="2166" spans="1:25">
      <c r="A2166" t="s">
        <v>5883</v>
      </c>
      <c r="B2166">
        <v>70</v>
      </c>
      <c r="C2166" t="s">
        <v>19</v>
      </c>
      <c r="D2166" t="s">
        <v>25</v>
      </c>
      <c r="E2166" s="6" t="s">
        <v>14236</v>
      </c>
      <c r="F2166" t="s">
        <v>26</v>
      </c>
      <c r="G2166">
        <v>4</v>
      </c>
      <c r="H2166">
        <v>2</v>
      </c>
      <c r="I2166">
        <v>42</v>
      </c>
      <c r="J2166">
        <v>3</v>
      </c>
      <c r="K2166">
        <v>112.75</v>
      </c>
      <c r="L2166" t="str">
        <f t="shared" si="198"/>
        <v/>
      </c>
      <c r="M2166">
        <v>4</v>
      </c>
      <c r="N2166" t="str">
        <f t="shared" si="199"/>
        <v/>
      </c>
      <c r="O2166">
        <v>2</v>
      </c>
      <c r="P2166" s="11">
        <v>0.5</v>
      </c>
      <c r="Q2166" s="11">
        <v>7.1428571428571397E-2</v>
      </c>
      <c r="R2166" s="12">
        <v>28.1875</v>
      </c>
      <c r="S2166" t="s">
        <v>22</v>
      </c>
      <c r="T2166">
        <v>0</v>
      </c>
      <c r="U2166">
        <f t="shared" si="200"/>
        <v>5</v>
      </c>
      <c r="V2166">
        <f t="shared" si="201"/>
        <v>1</v>
      </c>
      <c r="W2166">
        <f t="shared" si="202"/>
        <v>2</v>
      </c>
      <c r="X2166" t="str">
        <f t="shared" si="203"/>
        <v>512</v>
      </c>
      <c r="Y2166" t="str">
        <f>IF(Table1[[#This Row],[RFM_Score]]="555","Champion", IF(AND(J2166&gt;=4,V2166&gt;=4),"Loyal", IF(U2166&lt;=2,"At Risk", IF(W2166&gt;=4,"Potential Loyalist","Others"))))</f>
        <v>Others</v>
      </c>
    </row>
    <row r="2167" spans="1:25">
      <c r="A2167" t="s">
        <v>2846</v>
      </c>
      <c r="B2167">
        <v>28</v>
      </c>
      <c r="C2167" t="s">
        <v>24</v>
      </c>
      <c r="D2167" t="s">
        <v>41</v>
      </c>
      <c r="E2167" s="6" t="s">
        <v>14237</v>
      </c>
      <c r="F2167" t="s">
        <v>60</v>
      </c>
      <c r="G2167">
        <v>6</v>
      </c>
      <c r="H2167">
        <v>2</v>
      </c>
      <c r="I2167">
        <v>48</v>
      </c>
      <c r="J2167">
        <v>1</v>
      </c>
      <c r="K2167">
        <v>112.52</v>
      </c>
      <c r="L2167" t="str">
        <f t="shared" si="198"/>
        <v/>
      </c>
      <c r="M2167">
        <v>4</v>
      </c>
      <c r="N2167" t="str">
        <f t="shared" si="199"/>
        <v/>
      </c>
      <c r="O2167">
        <v>31</v>
      </c>
      <c r="P2167" s="11">
        <v>0.33333333333333298</v>
      </c>
      <c r="Q2167" s="11">
        <v>2.0833333333333301E-2</v>
      </c>
      <c r="R2167" s="12">
        <v>28.13</v>
      </c>
      <c r="S2167" t="s">
        <v>22</v>
      </c>
      <c r="T2167">
        <v>0</v>
      </c>
      <c r="U2167">
        <f t="shared" si="200"/>
        <v>4</v>
      </c>
      <c r="V2167">
        <f t="shared" si="201"/>
        <v>1</v>
      </c>
      <c r="W2167">
        <f t="shared" si="202"/>
        <v>2</v>
      </c>
      <c r="X2167" t="str">
        <f t="shared" si="203"/>
        <v>412</v>
      </c>
      <c r="Y2167" t="str">
        <f>IF(Table1[[#This Row],[RFM_Score]]="555","Champion", IF(AND(J2167&gt;=4,V2167&gt;=4),"Loyal", IF(U2167&lt;=2,"At Risk", IF(W2167&gt;=4,"Potential Loyalist","Others"))))</f>
        <v>Others</v>
      </c>
    </row>
    <row r="2168" spans="1:25">
      <c r="A2168" t="s">
        <v>5940</v>
      </c>
      <c r="B2168">
        <v>47</v>
      </c>
      <c r="C2168" t="s">
        <v>19</v>
      </c>
      <c r="D2168" t="s">
        <v>46</v>
      </c>
      <c r="E2168" s="6" t="s">
        <v>14238</v>
      </c>
      <c r="F2168" t="s">
        <v>30</v>
      </c>
      <c r="G2168">
        <v>1</v>
      </c>
      <c r="H2168">
        <v>0</v>
      </c>
      <c r="I2168">
        <v>42</v>
      </c>
      <c r="J2168">
        <v>1</v>
      </c>
      <c r="K2168">
        <v>112.28</v>
      </c>
      <c r="L2168" t="str">
        <f t="shared" si="198"/>
        <v/>
      </c>
      <c r="M2168">
        <v>4</v>
      </c>
      <c r="N2168" t="str">
        <f t="shared" si="199"/>
        <v/>
      </c>
      <c r="O2168">
        <v>25</v>
      </c>
      <c r="P2168" s="11">
        <v>0</v>
      </c>
      <c r="Q2168" s="11">
        <v>2.3809523809523801E-2</v>
      </c>
      <c r="R2168" s="12">
        <v>28.07</v>
      </c>
      <c r="S2168" t="s">
        <v>22</v>
      </c>
      <c r="T2168">
        <v>1</v>
      </c>
      <c r="U2168">
        <f t="shared" si="200"/>
        <v>4</v>
      </c>
      <c r="V2168">
        <f t="shared" si="201"/>
        <v>1</v>
      </c>
      <c r="W2168">
        <f t="shared" si="202"/>
        <v>2</v>
      </c>
      <c r="X2168" t="str">
        <f t="shared" si="203"/>
        <v>412</v>
      </c>
      <c r="Y2168" t="str">
        <f>IF(Table1[[#This Row],[RFM_Score]]="555","Champion", IF(AND(J2168&gt;=4,V2168&gt;=4),"Loyal", IF(U2168&lt;=2,"At Risk", IF(W2168&gt;=4,"Potential Loyalist","Others"))))</f>
        <v>Others</v>
      </c>
    </row>
    <row r="2169" spans="1:25">
      <c r="A2169" t="s">
        <v>722</v>
      </c>
      <c r="B2169">
        <v>43</v>
      </c>
      <c r="C2169" t="s">
        <v>24</v>
      </c>
      <c r="D2169" t="s">
        <v>49</v>
      </c>
      <c r="E2169" s="6" t="s">
        <v>14239</v>
      </c>
      <c r="F2169" t="s">
        <v>30</v>
      </c>
      <c r="G2169">
        <v>3</v>
      </c>
      <c r="H2169">
        <v>2</v>
      </c>
      <c r="I2169">
        <v>51</v>
      </c>
      <c r="J2169">
        <v>0</v>
      </c>
      <c r="K2169">
        <v>112.03</v>
      </c>
      <c r="L2169" t="str">
        <f t="shared" si="198"/>
        <v/>
      </c>
      <c r="M2169">
        <v>4</v>
      </c>
      <c r="N2169" t="str">
        <f t="shared" si="199"/>
        <v/>
      </c>
      <c r="O2169">
        <v>37</v>
      </c>
      <c r="P2169" s="11">
        <v>0.66666666666666596</v>
      </c>
      <c r="Q2169" s="11">
        <v>0</v>
      </c>
      <c r="R2169" s="12">
        <v>28.0075</v>
      </c>
      <c r="S2169" t="s">
        <v>22</v>
      </c>
      <c r="T2169">
        <v>0</v>
      </c>
      <c r="U2169">
        <f t="shared" si="200"/>
        <v>4</v>
      </c>
      <c r="V2169">
        <f t="shared" si="201"/>
        <v>1</v>
      </c>
      <c r="W2169">
        <f t="shared" si="202"/>
        <v>2</v>
      </c>
      <c r="X2169" t="str">
        <f t="shared" si="203"/>
        <v>412</v>
      </c>
      <c r="Y2169" t="str">
        <f>IF(Table1[[#This Row],[RFM_Score]]="555","Champion", IF(AND(J2169&gt;=4,V2169&gt;=4),"Loyal", IF(U2169&lt;=2,"At Risk", IF(W2169&gt;=4,"Potential Loyalist","Others"))))</f>
        <v>Others</v>
      </c>
    </row>
    <row r="2170" spans="1:25">
      <c r="A2170" t="s">
        <v>10442</v>
      </c>
      <c r="B2170">
        <v>47</v>
      </c>
      <c r="C2170" t="s">
        <v>19</v>
      </c>
      <c r="D2170" t="s">
        <v>41</v>
      </c>
      <c r="E2170" s="6" t="s">
        <v>14240</v>
      </c>
      <c r="F2170" t="s">
        <v>21</v>
      </c>
      <c r="G2170">
        <v>2</v>
      </c>
      <c r="H2170">
        <v>0</v>
      </c>
      <c r="I2170">
        <v>55</v>
      </c>
      <c r="J2170">
        <v>5</v>
      </c>
      <c r="K2170">
        <v>111.11</v>
      </c>
      <c r="L2170" t="str">
        <f t="shared" si="198"/>
        <v/>
      </c>
      <c r="M2170">
        <v>4</v>
      </c>
      <c r="N2170" t="str">
        <f t="shared" si="199"/>
        <v/>
      </c>
      <c r="O2170">
        <v>8</v>
      </c>
      <c r="P2170" s="11">
        <v>0</v>
      </c>
      <c r="Q2170" s="11">
        <v>9.0909090909090898E-2</v>
      </c>
      <c r="R2170" s="12">
        <v>27.7775</v>
      </c>
      <c r="S2170" t="s">
        <v>22</v>
      </c>
      <c r="T2170">
        <v>0</v>
      </c>
      <c r="U2170">
        <f t="shared" si="200"/>
        <v>5</v>
      </c>
      <c r="V2170">
        <f t="shared" si="201"/>
        <v>1</v>
      </c>
      <c r="W2170">
        <f t="shared" si="202"/>
        <v>2</v>
      </c>
      <c r="X2170" t="str">
        <f t="shared" si="203"/>
        <v>512</v>
      </c>
      <c r="Y2170" t="str">
        <f>IF(Table1[[#This Row],[RFM_Score]]="555","Champion", IF(AND(J2170&gt;=4,V2170&gt;=4),"Loyal", IF(U2170&lt;=2,"At Risk", IF(W2170&gt;=4,"Potential Loyalist","Others"))))</f>
        <v>Others</v>
      </c>
    </row>
    <row r="2171" spans="1:25">
      <c r="A2171" t="s">
        <v>113</v>
      </c>
      <c r="B2171">
        <v>36</v>
      </c>
      <c r="C2171" t="s">
        <v>19</v>
      </c>
      <c r="D2171" t="s">
        <v>25</v>
      </c>
      <c r="E2171" s="6" t="s">
        <v>14241</v>
      </c>
      <c r="F2171" t="s">
        <v>26</v>
      </c>
      <c r="G2171">
        <v>7</v>
      </c>
      <c r="H2171">
        <v>3</v>
      </c>
      <c r="I2171">
        <v>54</v>
      </c>
      <c r="J2171">
        <v>0</v>
      </c>
      <c r="K2171">
        <v>110.49</v>
      </c>
      <c r="L2171" t="str">
        <f t="shared" si="198"/>
        <v/>
      </c>
      <c r="M2171">
        <v>4</v>
      </c>
      <c r="N2171" t="str">
        <f t="shared" si="199"/>
        <v/>
      </c>
      <c r="O2171">
        <v>23</v>
      </c>
      <c r="P2171" s="11">
        <v>0.42857142857142799</v>
      </c>
      <c r="Q2171" s="11">
        <v>0</v>
      </c>
      <c r="R2171" s="12">
        <v>27.622499999999999</v>
      </c>
      <c r="S2171" t="s">
        <v>22</v>
      </c>
      <c r="T2171">
        <v>0</v>
      </c>
      <c r="U2171">
        <f t="shared" si="200"/>
        <v>4</v>
      </c>
      <c r="V2171">
        <f t="shared" si="201"/>
        <v>1</v>
      </c>
      <c r="W2171">
        <f t="shared" si="202"/>
        <v>2</v>
      </c>
      <c r="X2171" t="str">
        <f t="shared" si="203"/>
        <v>412</v>
      </c>
      <c r="Y2171" t="str">
        <f>IF(Table1[[#This Row],[RFM_Score]]="555","Champion", IF(AND(J2171&gt;=4,V2171&gt;=4),"Loyal", IF(U2171&lt;=2,"At Risk", IF(W2171&gt;=4,"Potential Loyalist","Others"))))</f>
        <v>Others</v>
      </c>
    </row>
    <row r="2172" spans="1:25">
      <c r="A2172" t="s">
        <v>1775</v>
      </c>
      <c r="B2172">
        <v>46</v>
      </c>
      <c r="C2172" t="s">
        <v>19</v>
      </c>
      <c r="D2172" t="s">
        <v>25</v>
      </c>
      <c r="E2172" s="6" t="s">
        <v>14242</v>
      </c>
      <c r="F2172" t="s">
        <v>60</v>
      </c>
      <c r="G2172">
        <v>1</v>
      </c>
      <c r="H2172">
        <v>0</v>
      </c>
      <c r="I2172">
        <v>45</v>
      </c>
      <c r="J2172">
        <v>1</v>
      </c>
      <c r="K2172">
        <v>109.83</v>
      </c>
      <c r="L2172" t="str">
        <f t="shared" si="198"/>
        <v/>
      </c>
      <c r="M2172">
        <v>4</v>
      </c>
      <c r="N2172" t="str">
        <f t="shared" si="199"/>
        <v/>
      </c>
      <c r="O2172">
        <v>28</v>
      </c>
      <c r="P2172" s="11">
        <v>0</v>
      </c>
      <c r="Q2172" s="11">
        <v>2.2222222222222199E-2</v>
      </c>
      <c r="R2172" s="12">
        <v>27.4575</v>
      </c>
      <c r="S2172" t="s">
        <v>22</v>
      </c>
      <c r="T2172">
        <v>0</v>
      </c>
      <c r="U2172">
        <f t="shared" si="200"/>
        <v>4</v>
      </c>
      <c r="V2172">
        <f t="shared" si="201"/>
        <v>1</v>
      </c>
      <c r="W2172">
        <f t="shared" si="202"/>
        <v>2</v>
      </c>
      <c r="X2172" t="str">
        <f t="shared" si="203"/>
        <v>412</v>
      </c>
      <c r="Y2172" t="str">
        <f>IF(Table1[[#This Row],[RFM_Score]]="555","Champion", IF(AND(J2172&gt;=4,V2172&gt;=4),"Loyal", IF(U2172&lt;=2,"At Risk", IF(W2172&gt;=4,"Potential Loyalist","Others"))))</f>
        <v>Others</v>
      </c>
    </row>
    <row r="2173" spans="1:25">
      <c r="A2173" t="s">
        <v>9356</v>
      </c>
      <c r="B2173">
        <v>21</v>
      </c>
      <c r="C2173" t="s">
        <v>19</v>
      </c>
      <c r="D2173" t="s">
        <v>20</v>
      </c>
      <c r="E2173" s="6" t="s">
        <v>14243</v>
      </c>
      <c r="F2173" t="s">
        <v>26</v>
      </c>
      <c r="G2173">
        <v>3</v>
      </c>
      <c r="H2173">
        <v>0</v>
      </c>
      <c r="I2173">
        <v>52</v>
      </c>
      <c r="J2173">
        <v>1</v>
      </c>
      <c r="K2173">
        <v>109.38</v>
      </c>
      <c r="L2173" t="str">
        <f t="shared" si="198"/>
        <v/>
      </c>
      <c r="M2173">
        <v>4</v>
      </c>
      <c r="N2173" t="str">
        <f t="shared" si="199"/>
        <v/>
      </c>
      <c r="O2173">
        <v>16</v>
      </c>
      <c r="P2173" s="11">
        <v>0</v>
      </c>
      <c r="Q2173" s="11">
        <v>1.9230769230769201E-2</v>
      </c>
      <c r="R2173" s="12">
        <v>27.344999999999999</v>
      </c>
      <c r="S2173" t="s">
        <v>22</v>
      </c>
      <c r="T2173">
        <v>0</v>
      </c>
      <c r="U2173">
        <f t="shared" si="200"/>
        <v>5</v>
      </c>
      <c r="V2173">
        <f t="shared" si="201"/>
        <v>1</v>
      </c>
      <c r="W2173">
        <f t="shared" si="202"/>
        <v>2</v>
      </c>
      <c r="X2173" t="str">
        <f t="shared" si="203"/>
        <v>512</v>
      </c>
      <c r="Y2173" t="str">
        <f>IF(Table1[[#This Row],[RFM_Score]]="555","Champion", IF(AND(J2173&gt;=4,V2173&gt;=4),"Loyal", IF(U2173&lt;=2,"At Risk", IF(W2173&gt;=4,"Potential Loyalist","Others"))))</f>
        <v>Others</v>
      </c>
    </row>
    <row r="2174" spans="1:25">
      <c r="A2174" t="s">
        <v>2044</v>
      </c>
      <c r="B2174">
        <v>25</v>
      </c>
      <c r="C2174" t="s">
        <v>19</v>
      </c>
      <c r="D2174" t="s">
        <v>41</v>
      </c>
      <c r="E2174" s="6" t="s">
        <v>14244</v>
      </c>
      <c r="F2174" t="s">
        <v>60</v>
      </c>
      <c r="G2174">
        <v>4</v>
      </c>
      <c r="H2174">
        <v>2</v>
      </c>
      <c r="I2174">
        <v>54</v>
      </c>
      <c r="J2174">
        <v>7</v>
      </c>
      <c r="K2174">
        <v>109.12</v>
      </c>
      <c r="L2174" t="str">
        <f t="shared" si="198"/>
        <v/>
      </c>
      <c r="M2174">
        <v>4</v>
      </c>
      <c r="N2174" t="str">
        <f t="shared" si="199"/>
        <v/>
      </c>
      <c r="O2174">
        <v>39</v>
      </c>
      <c r="P2174" s="11">
        <v>0.5</v>
      </c>
      <c r="Q2174" s="11">
        <v>0.12962962962962901</v>
      </c>
      <c r="R2174" s="12">
        <v>27.28</v>
      </c>
      <c r="S2174" t="s">
        <v>22</v>
      </c>
      <c r="T2174">
        <v>0</v>
      </c>
      <c r="U2174">
        <f t="shared" si="200"/>
        <v>4</v>
      </c>
      <c r="V2174">
        <f t="shared" si="201"/>
        <v>1</v>
      </c>
      <c r="W2174">
        <f t="shared" si="202"/>
        <v>2</v>
      </c>
      <c r="X2174" t="str">
        <f t="shared" si="203"/>
        <v>412</v>
      </c>
      <c r="Y2174" t="str">
        <f>IF(Table1[[#This Row],[RFM_Score]]="555","Champion", IF(AND(J2174&gt;=4,V2174&gt;=4),"Loyal", IF(U2174&lt;=2,"At Risk", IF(W2174&gt;=4,"Potential Loyalist","Others"))))</f>
        <v>Others</v>
      </c>
    </row>
    <row r="2175" spans="1:25">
      <c r="A2175" t="s">
        <v>7150</v>
      </c>
      <c r="B2175">
        <v>23</v>
      </c>
      <c r="C2175" t="s">
        <v>24</v>
      </c>
      <c r="D2175" t="s">
        <v>25</v>
      </c>
      <c r="E2175" s="6" t="s">
        <v>14245</v>
      </c>
      <c r="F2175" t="s">
        <v>30</v>
      </c>
      <c r="G2175">
        <v>6</v>
      </c>
      <c r="H2175">
        <v>0</v>
      </c>
      <c r="I2175">
        <v>56</v>
      </c>
      <c r="J2175">
        <v>5</v>
      </c>
      <c r="K2175">
        <v>108.77</v>
      </c>
      <c r="L2175" t="str">
        <f t="shared" si="198"/>
        <v/>
      </c>
      <c r="M2175">
        <v>4</v>
      </c>
      <c r="N2175" t="str">
        <f t="shared" si="199"/>
        <v/>
      </c>
      <c r="O2175">
        <v>2</v>
      </c>
      <c r="P2175" s="11">
        <v>0</v>
      </c>
      <c r="Q2175" s="11">
        <v>8.9285714285714204E-2</v>
      </c>
      <c r="R2175" s="12">
        <v>27.192499999999999</v>
      </c>
      <c r="S2175" t="s">
        <v>22</v>
      </c>
      <c r="T2175">
        <v>0</v>
      </c>
      <c r="U2175">
        <f t="shared" si="200"/>
        <v>5</v>
      </c>
      <c r="V2175">
        <f t="shared" si="201"/>
        <v>1</v>
      </c>
      <c r="W2175">
        <f t="shared" si="202"/>
        <v>2</v>
      </c>
      <c r="X2175" t="str">
        <f t="shared" si="203"/>
        <v>512</v>
      </c>
      <c r="Y2175" t="str">
        <f>IF(Table1[[#This Row],[RFM_Score]]="555","Champion", IF(AND(J2175&gt;=4,V2175&gt;=4),"Loyal", IF(U2175&lt;=2,"At Risk", IF(W2175&gt;=4,"Potential Loyalist","Others"))))</f>
        <v>Others</v>
      </c>
    </row>
    <row r="2176" spans="1:25">
      <c r="A2176" t="s">
        <v>4422</v>
      </c>
      <c r="B2176">
        <v>30</v>
      </c>
      <c r="C2176" t="s">
        <v>24</v>
      </c>
      <c r="D2176" t="s">
        <v>20</v>
      </c>
      <c r="E2176" s="6" t="s">
        <v>14246</v>
      </c>
      <c r="F2176" t="s">
        <v>26</v>
      </c>
      <c r="G2176">
        <v>6</v>
      </c>
      <c r="H2176">
        <v>3</v>
      </c>
      <c r="I2176">
        <v>48</v>
      </c>
      <c r="J2176">
        <v>3</v>
      </c>
      <c r="K2176">
        <v>107.29</v>
      </c>
      <c r="L2176" t="str">
        <f t="shared" si="198"/>
        <v/>
      </c>
      <c r="M2176">
        <v>4</v>
      </c>
      <c r="N2176" t="str">
        <f t="shared" si="199"/>
        <v/>
      </c>
      <c r="O2176">
        <v>5</v>
      </c>
      <c r="P2176" s="11">
        <v>0.5</v>
      </c>
      <c r="Q2176" s="11">
        <v>6.25E-2</v>
      </c>
      <c r="R2176" s="12">
        <v>26.822500000000002</v>
      </c>
      <c r="S2176" t="s">
        <v>22</v>
      </c>
      <c r="T2176">
        <v>0</v>
      </c>
      <c r="U2176">
        <f t="shared" si="200"/>
        <v>5</v>
      </c>
      <c r="V2176">
        <f t="shared" si="201"/>
        <v>1</v>
      </c>
      <c r="W2176">
        <f t="shared" si="202"/>
        <v>2</v>
      </c>
      <c r="X2176" t="str">
        <f t="shared" si="203"/>
        <v>512</v>
      </c>
      <c r="Y2176" t="str">
        <f>IF(Table1[[#This Row],[RFM_Score]]="555","Champion", IF(AND(J2176&gt;=4,V2176&gt;=4),"Loyal", IF(U2176&lt;=2,"At Risk", IF(W2176&gt;=4,"Potential Loyalist","Others"))))</f>
        <v>Others</v>
      </c>
    </row>
    <row r="2177" spans="1:25">
      <c r="A2177" t="s">
        <v>4102</v>
      </c>
      <c r="B2177">
        <v>27</v>
      </c>
      <c r="C2177" t="s">
        <v>24</v>
      </c>
      <c r="D2177" t="s">
        <v>35</v>
      </c>
      <c r="E2177" s="6" t="s">
        <v>14247</v>
      </c>
      <c r="F2177" t="s">
        <v>37</v>
      </c>
      <c r="G2177">
        <v>2</v>
      </c>
      <c r="H2177">
        <v>0</v>
      </c>
      <c r="I2177">
        <v>49</v>
      </c>
      <c r="J2177">
        <v>1</v>
      </c>
      <c r="K2177">
        <v>107.03</v>
      </c>
      <c r="L2177" t="str">
        <f t="shared" si="198"/>
        <v/>
      </c>
      <c r="M2177">
        <v>4</v>
      </c>
      <c r="N2177" t="str">
        <f t="shared" si="199"/>
        <v/>
      </c>
      <c r="O2177">
        <v>7</v>
      </c>
      <c r="P2177" s="11">
        <v>0</v>
      </c>
      <c r="Q2177" s="11">
        <v>2.04081632653061E-2</v>
      </c>
      <c r="R2177" s="12">
        <v>26.7575</v>
      </c>
      <c r="S2177" t="s">
        <v>22</v>
      </c>
      <c r="T2177">
        <v>0</v>
      </c>
      <c r="U2177">
        <f t="shared" si="200"/>
        <v>5</v>
      </c>
      <c r="V2177">
        <f t="shared" si="201"/>
        <v>1</v>
      </c>
      <c r="W2177">
        <f t="shared" si="202"/>
        <v>2</v>
      </c>
      <c r="X2177" t="str">
        <f t="shared" si="203"/>
        <v>512</v>
      </c>
      <c r="Y2177" t="str">
        <f>IF(Table1[[#This Row],[RFM_Score]]="555","Champion", IF(AND(J2177&gt;=4,V2177&gt;=4),"Loyal", IF(U2177&lt;=2,"At Risk", IF(W2177&gt;=4,"Potential Loyalist","Others"))))</f>
        <v>Others</v>
      </c>
    </row>
    <row r="2178" spans="1:25">
      <c r="A2178" t="s">
        <v>8972</v>
      </c>
      <c r="B2178">
        <v>34</v>
      </c>
      <c r="C2178" t="s">
        <v>24</v>
      </c>
      <c r="D2178" t="s">
        <v>25</v>
      </c>
      <c r="E2178" s="6" t="s">
        <v>14248</v>
      </c>
      <c r="F2178" t="s">
        <v>26</v>
      </c>
      <c r="G2178">
        <v>3</v>
      </c>
      <c r="H2178">
        <v>2</v>
      </c>
      <c r="I2178">
        <v>46</v>
      </c>
      <c r="J2178">
        <v>4</v>
      </c>
      <c r="K2178">
        <v>106.25</v>
      </c>
      <c r="L2178" t="str">
        <f t="shared" ref="L2178:L2241" si="204">IF(OR(K2178&lt;$AC$10, K2178&gt;$AC$11), "OUTLIER", "")</f>
        <v/>
      </c>
      <c r="M2178">
        <v>4</v>
      </c>
      <c r="N2178" t="str">
        <f t="shared" ref="N2178:N2241" si="205">IF(OR(M2178&lt;$AC$16, M2178&gt;$AC$17), "OUTLIER", "")</f>
        <v/>
      </c>
      <c r="O2178">
        <v>21</v>
      </c>
      <c r="P2178" s="11">
        <v>0.66666666666666596</v>
      </c>
      <c r="Q2178" s="11">
        <v>8.6956521739130405E-2</v>
      </c>
      <c r="R2178" s="12">
        <v>26.5625</v>
      </c>
      <c r="S2178" t="s">
        <v>22</v>
      </c>
      <c r="T2178">
        <v>1</v>
      </c>
      <c r="U2178">
        <f t="shared" ref="U2178:U2241" si="206">IF(O2178&lt;=20,5,IF(O2178&lt;=40,4,IF(O2178&lt;=70,3,IF(O2178&lt;=100,2,1))))</f>
        <v>4</v>
      </c>
      <c r="V2178">
        <f t="shared" ref="V2178:V2241" si="207">IF(M2178&gt;=11,5,IF(M2178&gt;=9,4,IF(M2178&gt;=7,3,IF(M2178&gt;=5,2,1))))</f>
        <v>1</v>
      </c>
      <c r="W2178">
        <f t="shared" ref="W2178:W2241" si="208">IF(K2178&gt;=500,5,IF(K2178&gt;=300,4,IF(K2178&gt;=150,3,IF(K2178&gt;=50,2,1))))</f>
        <v>2</v>
      </c>
      <c r="X2178" t="str">
        <f t="shared" ref="X2178:X2241" si="209">U2178 &amp; V2178 &amp; W2178</f>
        <v>412</v>
      </c>
      <c r="Y2178" t="str">
        <f>IF(Table1[[#This Row],[RFM_Score]]="555","Champion", IF(AND(J2178&gt;=4,V2178&gt;=4),"Loyal", IF(U2178&lt;=2,"At Risk", IF(W2178&gt;=4,"Potential Loyalist","Others"))))</f>
        <v>Others</v>
      </c>
    </row>
    <row r="2179" spans="1:25">
      <c r="A2179" t="s">
        <v>83</v>
      </c>
      <c r="B2179">
        <v>29</v>
      </c>
      <c r="C2179" t="s">
        <v>24</v>
      </c>
      <c r="D2179" t="s">
        <v>46</v>
      </c>
      <c r="E2179" s="6" t="s">
        <v>14249</v>
      </c>
      <c r="F2179" t="s">
        <v>60</v>
      </c>
      <c r="G2179">
        <v>5</v>
      </c>
      <c r="H2179">
        <v>2</v>
      </c>
      <c r="I2179">
        <v>61</v>
      </c>
      <c r="J2179">
        <v>1</v>
      </c>
      <c r="K2179">
        <v>105.84</v>
      </c>
      <c r="L2179" t="str">
        <f t="shared" si="204"/>
        <v/>
      </c>
      <c r="M2179">
        <v>4</v>
      </c>
      <c r="N2179" t="str">
        <f t="shared" si="205"/>
        <v/>
      </c>
      <c r="O2179">
        <v>88</v>
      </c>
      <c r="P2179" s="11">
        <v>0.4</v>
      </c>
      <c r="Q2179" s="11">
        <v>1.63934426229508E-2</v>
      </c>
      <c r="R2179" s="12">
        <v>26.46</v>
      </c>
      <c r="S2179" t="s">
        <v>22</v>
      </c>
      <c r="T2179">
        <v>1</v>
      </c>
      <c r="U2179">
        <f t="shared" si="206"/>
        <v>2</v>
      </c>
      <c r="V2179">
        <f t="shared" si="207"/>
        <v>1</v>
      </c>
      <c r="W2179">
        <f t="shared" si="208"/>
        <v>2</v>
      </c>
      <c r="X2179" t="str">
        <f t="shared" si="209"/>
        <v>212</v>
      </c>
      <c r="Y2179" t="str">
        <f>IF(Table1[[#This Row],[RFM_Score]]="555","Champion", IF(AND(J2179&gt;=4,V2179&gt;=4),"Loyal", IF(U2179&lt;=2,"At Risk", IF(W2179&gt;=4,"Potential Loyalist","Others"))))</f>
        <v>At Risk</v>
      </c>
    </row>
    <row r="2180" spans="1:25">
      <c r="A2180" t="s">
        <v>7801</v>
      </c>
      <c r="B2180">
        <v>52</v>
      </c>
      <c r="C2180" t="s">
        <v>24</v>
      </c>
      <c r="D2180" t="s">
        <v>41</v>
      </c>
      <c r="E2180" s="6" t="s">
        <v>14250</v>
      </c>
      <c r="F2180" t="s">
        <v>30</v>
      </c>
      <c r="G2180">
        <v>2</v>
      </c>
      <c r="H2180">
        <v>1</v>
      </c>
      <c r="I2180">
        <v>46</v>
      </c>
      <c r="J2180">
        <v>4</v>
      </c>
      <c r="K2180">
        <v>105.84</v>
      </c>
      <c r="L2180" t="str">
        <f t="shared" si="204"/>
        <v/>
      </c>
      <c r="M2180">
        <v>4</v>
      </c>
      <c r="N2180" t="str">
        <f t="shared" si="205"/>
        <v/>
      </c>
      <c r="O2180">
        <v>31</v>
      </c>
      <c r="P2180" s="11">
        <v>0.5</v>
      </c>
      <c r="Q2180" s="11">
        <v>8.6956521739130405E-2</v>
      </c>
      <c r="R2180" s="12">
        <v>26.46</v>
      </c>
      <c r="S2180" t="s">
        <v>22</v>
      </c>
      <c r="T2180">
        <v>0</v>
      </c>
      <c r="U2180">
        <f t="shared" si="206"/>
        <v>4</v>
      </c>
      <c r="V2180">
        <f t="shared" si="207"/>
        <v>1</v>
      </c>
      <c r="W2180">
        <f t="shared" si="208"/>
        <v>2</v>
      </c>
      <c r="X2180" t="str">
        <f t="shared" si="209"/>
        <v>412</v>
      </c>
      <c r="Y2180" t="str">
        <f>IF(Table1[[#This Row],[RFM_Score]]="555","Champion", IF(AND(J2180&gt;=4,V2180&gt;=4),"Loyal", IF(U2180&lt;=2,"At Risk", IF(W2180&gt;=4,"Potential Loyalist","Others"))))</f>
        <v>Others</v>
      </c>
    </row>
    <row r="2181" spans="1:25">
      <c r="A2181" t="s">
        <v>8465</v>
      </c>
      <c r="B2181">
        <v>18</v>
      </c>
      <c r="C2181" t="s">
        <v>24</v>
      </c>
      <c r="D2181" t="s">
        <v>25</v>
      </c>
      <c r="E2181" s="6" t="s">
        <v>14251</v>
      </c>
      <c r="F2181" t="s">
        <v>30</v>
      </c>
      <c r="G2181">
        <v>7</v>
      </c>
      <c r="H2181">
        <v>4</v>
      </c>
      <c r="I2181">
        <v>48</v>
      </c>
      <c r="J2181">
        <v>3</v>
      </c>
      <c r="K2181">
        <v>105.39</v>
      </c>
      <c r="L2181" t="str">
        <f t="shared" si="204"/>
        <v/>
      </c>
      <c r="M2181">
        <v>4</v>
      </c>
      <c r="N2181" t="str">
        <f t="shared" si="205"/>
        <v/>
      </c>
      <c r="O2181">
        <v>6</v>
      </c>
      <c r="P2181" s="11">
        <v>0.57142857142857095</v>
      </c>
      <c r="Q2181" s="11">
        <v>6.25E-2</v>
      </c>
      <c r="R2181" s="12">
        <v>26.3475</v>
      </c>
      <c r="S2181" t="s">
        <v>22</v>
      </c>
      <c r="T2181">
        <v>0</v>
      </c>
      <c r="U2181">
        <f t="shared" si="206"/>
        <v>5</v>
      </c>
      <c r="V2181">
        <f t="shared" si="207"/>
        <v>1</v>
      </c>
      <c r="W2181">
        <f t="shared" si="208"/>
        <v>2</v>
      </c>
      <c r="X2181" t="str">
        <f t="shared" si="209"/>
        <v>512</v>
      </c>
      <c r="Y2181" t="str">
        <f>IF(Table1[[#This Row],[RFM_Score]]="555","Champion", IF(AND(J2181&gt;=4,V2181&gt;=4),"Loyal", IF(U2181&lt;=2,"At Risk", IF(W2181&gt;=4,"Potential Loyalist","Others"))))</f>
        <v>Others</v>
      </c>
    </row>
    <row r="2182" spans="1:25">
      <c r="A2182" t="s">
        <v>1101</v>
      </c>
      <c r="B2182">
        <v>30</v>
      </c>
      <c r="C2182" t="s">
        <v>19</v>
      </c>
      <c r="D2182" t="s">
        <v>49</v>
      </c>
      <c r="E2182" s="6" t="s">
        <v>14252</v>
      </c>
      <c r="F2182" t="s">
        <v>26</v>
      </c>
      <c r="G2182">
        <v>3</v>
      </c>
      <c r="H2182">
        <v>2</v>
      </c>
      <c r="I2182">
        <v>47</v>
      </c>
      <c r="J2182">
        <v>3</v>
      </c>
      <c r="K2182">
        <v>105.28</v>
      </c>
      <c r="L2182" t="str">
        <f t="shared" si="204"/>
        <v/>
      </c>
      <c r="M2182">
        <v>4</v>
      </c>
      <c r="N2182" t="str">
        <f t="shared" si="205"/>
        <v/>
      </c>
      <c r="O2182">
        <v>6</v>
      </c>
      <c r="P2182" s="11">
        <v>0.66666666666666596</v>
      </c>
      <c r="Q2182" s="11">
        <v>6.3829787234042507E-2</v>
      </c>
      <c r="R2182" s="12">
        <v>26.32</v>
      </c>
      <c r="S2182" t="s">
        <v>22</v>
      </c>
      <c r="T2182">
        <v>0</v>
      </c>
      <c r="U2182">
        <f t="shared" si="206"/>
        <v>5</v>
      </c>
      <c r="V2182">
        <f t="shared" si="207"/>
        <v>1</v>
      </c>
      <c r="W2182">
        <f t="shared" si="208"/>
        <v>2</v>
      </c>
      <c r="X2182" t="str">
        <f t="shared" si="209"/>
        <v>512</v>
      </c>
      <c r="Y2182" t="str">
        <f>IF(Table1[[#This Row],[RFM_Score]]="555","Champion", IF(AND(J2182&gt;=4,V2182&gt;=4),"Loyal", IF(U2182&lt;=2,"At Risk", IF(W2182&gt;=4,"Potential Loyalist","Others"))))</f>
        <v>Others</v>
      </c>
    </row>
    <row r="2183" spans="1:25">
      <c r="A2183" t="s">
        <v>9498</v>
      </c>
      <c r="B2183">
        <v>34</v>
      </c>
      <c r="C2183" t="s">
        <v>24</v>
      </c>
      <c r="D2183" t="s">
        <v>46</v>
      </c>
      <c r="E2183" s="6" t="s">
        <v>14253</v>
      </c>
      <c r="F2183" t="s">
        <v>37</v>
      </c>
      <c r="G2183">
        <v>5</v>
      </c>
      <c r="H2183">
        <v>3</v>
      </c>
      <c r="I2183">
        <v>47</v>
      </c>
      <c r="J2183">
        <v>3</v>
      </c>
      <c r="K2183">
        <v>104.82</v>
      </c>
      <c r="L2183" t="str">
        <f t="shared" si="204"/>
        <v/>
      </c>
      <c r="M2183">
        <v>4</v>
      </c>
      <c r="N2183" t="str">
        <f t="shared" si="205"/>
        <v/>
      </c>
      <c r="O2183">
        <v>6</v>
      </c>
      <c r="P2183" s="11">
        <v>0.6</v>
      </c>
      <c r="Q2183" s="11">
        <v>6.3829787234042507E-2</v>
      </c>
      <c r="R2183" s="12">
        <v>26.204999999999998</v>
      </c>
      <c r="S2183" t="s">
        <v>22</v>
      </c>
      <c r="T2183">
        <v>0</v>
      </c>
      <c r="U2183">
        <f t="shared" si="206"/>
        <v>5</v>
      </c>
      <c r="V2183">
        <f t="shared" si="207"/>
        <v>1</v>
      </c>
      <c r="W2183">
        <f t="shared" si="208"/>
        <v>2</v>
      </c>
      <c r="X2183" t="str">
        <f t="shared" si="209"/>
        <v>512</v>
      </c>
      <c r="Y2183" t="str">
        <f>IF(Table1[[#This Row],[RFM_Score]]="555","Champion", IF(AND(J2183&gt;=4,V2183&gt;=4),"Loyal", IF(U2183&lt;=2,"At Risk", IF(W2183&gt;=4,"Potential Loyalist","Others"))))</f>
        <v>Others</v>
      </c>
    </row>
    <row r="2184" spans="1:25">
      <c r="A2184" t="s">
        <v>1836</v>
      </c>
      <c r="B2184">
        <v>35</v>
      </c>
      <c r="C2184" t="s">
        <v>24</v>
      </c>
      <c r="D2184" t="s">
        <v>41</v>
      </c>
      <c r="E2184" s="6" t="s">
        <v>14254</v>
      </c>
      <c r="F2184" t="s">
        <v>30</v>
      </c>
      <c r="G2184">
        <v>4</v>
      </c>
      <c r="H2184">
        <v>0</v>
      </c>
      <c r="I2184">
        <v>50</v>
      </c>
      <c r="J2184">
        <v>2</v>
      </c>
      <c r="K2184">
        <v>104.64</v>
      </c>
      <c r="L2184" t="str">
        <f t="shared" si="204"/>
        <v/>
      </c>
      <c r="M2184">
        <v>4</v>
      </c>
      <c r="N2184" t="str">
        <f t="shared" si="205"/>
        <v/>
      </c>
      <c r="O2184">
        <v>21</v>
      </c>
      <c r="P2184" s="11">
        <v>0</v>
      </c>
      <c r="Q2184" s="11">
        <v>0.04</v>
      </c>
      <c r="R2184" s="12">
        <v>26.16</v>
      </c>
      <c r="S2184" t="s">
        <v>22</v>
      </c>
      <c r="T2184">
        <v>0</v>
      </c>
      <c r="U2184">
        <f t="shared" si="206"/>
        <v>4</v>
      </c>
      <c r="V2184">
        <f t="shared" si="207"/>
        <v>1</v>
      </c>
      <c r="W2184">
        <f t="shared" si="208"/>
        <v>2</v>
      </c>
      <c r="X2184" t="str">
        <f t="shared" si="209"/>
        <v>412</v>
      </c>
      <c r="Y2184" t="str">
        <f>IF(Table1[[#This Row],[RFM_Score]]="555","Champion", IF(AND(J2184&gt;=4,V2184&gt;=4),"Loyal", IF(U2184&lt;=2,"At Risk", IF(W2184&gt;=4,"Potential Loyalist","Others"))))</f>
        <v>Others</v>
      </c>
    </row>
    <row r="2185" spans="1:25">
      <c r="A2185" t="s">
        <v>3878</v>
      </c>
      <c r="B2185">
        <v>26</v>
      </c>
      <c r="C2185" t="s">
        <v>19</v>
      </c>
      <c r="D2185" t="s">
        <v>20</v>
      </c>
      <c r="E2185" s="6" t="s">
        <v>14255</v>
      </c>
      <c r="F2185" t="s">
        <v>26</v>
      </c>
      <c r="G2185">
        <v>3</v>
      </c>
      <c r="H2185">
        <v>1</v>
      </c>
      <c r="I2185">
        <v>44</v>
      </c>
      <c r="J2185">
        <v>1</v>
      </c>
      <c r="K2185">
        <v>104.59</v>
      </c>
      <c r="L2185" t="str">
        <f t="shared" si="204"/>
        <v/>
      </c>
      <c r="M2185">
        <v>4</v>
      </c>
      <c r="N2185" t="str">
        <f t="shared" si="205"/>
        <v/>
      </c>
      <c r="O2185">
        <v>18</v>
      </c>
      <c r="P2185" s="11">
        <v>0.33333333333333298</v>
      </c>
      <c r="Q2185" s="11">
        <v>2.27272727272727E-2</v>
      </c>
      <c r="R2185" s="12">
        <v>26.147500000000001</v>
      </c>
      <c r="S2185" t="s">
        <v>22</v>
      </c>
      <c r="T2185">
        <v>0</v>
      </c>
      <c r="U2185">
        <f t="shared" si="206"/>
        <v>5</v>
      </c>
      <c r="V2185">
        <f t="shared" si="207"/>
        <v>1</v>
      </c>
      <c r="W2185">
        <f t="shared" si="208"/>
        <v>2</v>
      </c>
      <c r="X2185" t="str">
        <f t="shared" si="209"/>
        <v>512</v>
      </c>
      <c r="Y2185" t="str">
        <f>IF(Table1[[#This Row],[RFM_Score]]="555","Champion", IF(AND(J2185&gt;=4,V2185&gt;=4),"Loyal", IF(U2185&lt;=2,"At Risk", IF(W2185&gt;=4,"Potential Loyalist","Others"))))</f>
        <v>Others</v>
      </c>
    </row>
    <row r="2186" spans="1:25">
      <c r="A2186" t="s">
        <v>1516</v>
      </c>
      <c r="B2186">
        <v>29</v>
      </c>
      <c r="C2186" t="s">
        <v>24</v>
      </c>
      <c r="D2186" t="s">
        <v>25</v>
      </c>
      <c r="E2186" s="6" t="s">
        <v>14256</v>
      </c>
      <c r="F2186" t="s">
        <v>26</v>
      </c>
      <c r="G2186">
        <v>4</v>
      </c>
      <c r="H2186">
        <v>3</v>
      </c>
      <c r="I2186">
        <v>51</v>
      </c>
      <c r="J2186">
        <v>4</v>
      </c>
      <c r="K2186">
        <v>104.11</v>
      </c>
      <c r="L2186" t="str">
        <f t="shared" si="204"/>
        <v/>
      </c>
      <c r="M2186">
        <v>4</v>
      </c>
      <c r="N2186" t="str">
        <f t="shared" si="205"/>
        <v/>
      </c>
      <c r="O2186">
        <v>10</v>
      </c>
      <c r="P2186" s="11">
        <v>0.75</v>
      </c>
      <c r="Q2186" s="11">
        <v>7.8431372549019607E-2</v>
      </c>
      <c r="R2186" s="12">
        <v>26.0275</v>
      </c>
      <c r="S2186" t="s">
        <v>22</v>
      </c>
      <c r="T2186">
        <v>0</v>
      </c>
      <c r="U2186">
        <f t="shared" si="206"/>
        <v>5</v>
      </c>
      <c r="V2186">
        <f t="shared" si="207"/>
        <v>1</v>
      </c>
      <c r="W2186">
        <f t="shared" si="208"/>
        <v>2</v>
      </c>
      <c r="X2186" t="str">
        <f t="shared" si="209"/>
        <v>512</v>
      </c>
      <c r="Y2186" t="str">
        <f>IF(Table1[[#This Row],[RFM_Score]]="555","Champion", IF(AND(J2186&gt;=4,V2186&gt;=4),"Loyal", IF(U2186&lt;=2,"At Risk", IF(W2186&gt;=4,"Potential Loyalist","Others"))))</f>
        <v>Others</v>
      </c>
    </row>
    <row r="2187" spans="1:25">
      <c r="A2187" t="s">
        <v>1934</v>
      </c>
      <c r="B2187">
        <v>54</v>
      </c>
      <c r="C2187" t="s">
        <v>19</v>
      </c>
      <c r="D2187" t="s">
        <v>35</v>
      </c>
      <c r="E2187" s="6" t="s">
        <v>14257</v>
      </c>
      <c r="F2187" t="s">
        <v>21</v>
      </c>
      <c r="G2187">
        <v>3</v>
      </c>
      <c r="H2187">
        <v>0</v>
      </c>
      <c r="I2187">
        <v>55</v>
      </c>
      <c r="J2187">
        <v>2</v>
      </c>
      <c r="K2187">
        <v>104.06</v>
      </c>
      <c r="L2187" t="str">
        <f t="shared" si="204"/>
        <v/>
      </c>
      <c r="M2187">
        <v>4</v>
      </c>
      <c r="N2187" t="str">
        <f t="shared" si="205"/>
        <v/>
      </c>
      <c r="O2187">
        <v>4</v>
      </c>
      <c r="P2187" s="11">
        <v>0</v>
      </c>
      <c r="Q2187" s="11">
        <v>3.6363636363636299E-2</v>
      </c>
      <c r="R2187" s="12">
        <v>26.015000000000001</v>
      </c>
      <c r="S2187" t="s">
        <v>22</v>
      </c>
      <c r="T2187">
        <v>0</v>
      </c>
      <c r="U2187">
        <f t="shared" si="206"/>
        <v>5</v>
      </c>
      <c r="V2187">
        <f t="shared" si="207"/>
        <v>1</v>
      </c>
      <c r="W2187">
        <f t="shared" si="208"/>
        <v>2</v>
      </c>
      <c r="X2187" t="str">
        <f t="shared" si="209"/>
        <v>512</v>
      </c>
      <c r="Y2187" t="str">
        <f>IF(Table1[[#This Row],[RFM_Score]]="555","Champion", IF(AND(J2187&gt;=4,V2187&gt;=4),"Loyal", IF(U2187&lt;=2,"At Risk", IF(W2187&gt;=4,"Potential Loyalist","Others"))))</f>
        <v>Others</v>
      </c>
    </row>
    <row r="2188" spans="1:25">
      <c r="A2188" t="s">
        <v>8107</v>
      </c>
      <c r="B2188">
        <v>46</v>
      </c>
      <c r="C2188" t="s">
        <v>33</v>
      </c>
      <c r="D2188" t="s">
        <v>20</v>
      </c>
      <c r="E2188" s="6" t="s">
        <v>14258</v>
      </c>
      <c r="F2188" t="s">
        <v>62</v>
      </c>
      <c r="G2188">
        <v>2</v>
      </c>
      <c r="H2188">
        <v>1</v>
      </c>
      <c r="I2188">
        <v>44</v>
      </c>
      <c r="J2188">
        <v>3</v>
      </c>
      <c r="K2188">
        <v>103.82</v>
      </c>
      <c r="L2188" t="str">
        <f t="shared" si="204"/>
        <v/>
      </c>
      <c r="M2188">
        <v>4</v>
      </c>
      <c r="N2188" t="str">
        <f t="shared" si="205"/>
        <v/>
      </c>
      <c r="O2188">
        <v>54</v>
      </c>
      <c r="P2188" s="11">
        <v>0.5</v>
      </c>
      <c r="Q2188" s="11">
        <v>6.8181818181818094E-2</v>
      </c>
      <c r="R2188" s="12">
        <v>25.954999999999998</v>
      </c>
      <c r="S2188" t="s">
        <v>22</v>
      </c>
      <c r="T2188">
        <v>0</v>
      </c>
      <c r="U2188">
        <f t="shared" si="206"/>
        <v>3</v>
      </c>
      <c r="V2188">
        <f t="shared" si="207"/>
        <v>1</v>
      </c>
      <c r="W2188">
        <f t="shared" si="208"/>
        <v>2</v>
      </c>
      <c r="X2188" t="str">
        <f t="shared" si="209"/>
        <v>312</v>
      </c>
      <c r="Y2188" t="str">
        <f>IF(Table1[[#This Row],[RFM_Score]]="555","Champion", IF(AND(J2188&gt;=4,V2188&gt;=4),"Loyal", IF(U2188&lt;=2,"At Risk", IF(W2188&gt;=4,"Potential Loyalist","Others"))))</f>
        <v>Others</v>
      </c>
    </row>
    <row r="2189" spans="1:25">
      <c r="A2189" t="s">
        <v>6506</v>
      </c>
      <c r="B2189">
        <v>27</v>
      </c>
      <c r="C2189" t="s">
        <v>24</v>
      </c>
      <c r="D2189" t="s">
        <v>29</v>
      </c>
      <c r="E2189" s="6" t="s">
        <v>14259</v>
      </c>
      <c r="F2189" t="s">
        <v>37</v>
      </c>
      <c r="G2189">
        <v>2</v>
      </c>
      <c r="H2189">
        <v>0</v>
      </c>
      <c r="I2189">
        <v>47</v>
      </c>
      <c r="J2189">
        <v>1</v>
      </c>
      <c r="K2189">
        <v>103.79</v>
      </c>
      <c r="L2189" t="str">
        <f t="shared" si="204"/>
        <v/>
      </c>
      <c r="M2189">
        <v>4</v>
      </c>
      <c r="N2189" t="str">
        <f t="shared" si="205"/>
        <v/>
      </c>
      <c r="O2189">
        <v>8</v>
      </c>
      <c r="P2189" s="11">
        <v>0</v>
      </c>
      <c r="Q2189" s="11">
        <v>2.1276595744680799E-2</v>
      </c>
      <c r="R2189" s="12">
        <v>25.947500000000002</v>
      </c>
      <c r="S2189" t="s">
        <v>22</v>
      </c>
      <c r="T2189">
        <v>0</v>
      </c>
      <c r="U2189">
        <f t="shared" si="206"/>
        <v>5</v>
      </c>
      <c r="V2189">
        <f t="shared" si="207"/>
        <v>1</v>
      </c>
      <c r="W2189">
        <f t="shared" si="208"/>
        <v>2</v>
      </c>
      <c r="X2189" t="str">
        <f t="shared" si="209"/>
        <v>512</v>
      </c>
      <c r="Y2189" t="str">
        <f>IF(Table1[[#This Row],[RFM_Score]]="555","Champion", IF(AND(J2189&gt;=4,V2189&gt;=4),"Loyal", IF(U2189&lt;=2,"At Risk", IF(W2189&gt;=4,"Potential Loyalist","Others"))))</f>
        <v>Others</v>
      </c>
    </row>
    <row r="2190" spans="1:25">
      <c r="A2190" t="s">
        <v>7269</v>
      </c>
      <c r="B2190">
        <v>37</v>
      </c>
      <c r="C2190" t="s">
        <v>19</v>
      </c>
      <c r="D2190" t="s">
        <v>25</v>
      </c>
      <c r="E2190" s="6" t="s">
        <v>14260</v>
      </c>
      <c r="F2190" t="s">
        <v>37</v>
      </c>
      <c r="G2190">
        <v>4</v>
      </c>
      <c r="H2190">
        <v>2</v>
      </c>
      <c r="I2190">
        <v>53</v>
      </c>
      <c r="J2190">
        <v>1</v>
      </c>
      <c r="K2190">
        <v>103.64</v>
      </c>
      <c r="L2190" t="str">
        <f t="shared" si="204"/>
        <v/>
      </c>
      <c r="M2190">
        <v>4</v>
      </c>
      <c r="N2190" t="str">
        <f t="shared" si="205"/>
        <v/>
      </c>
      <c r="O2190">
        <v>43</v>
      </c>
      <c r="P2190" s="11">
        <v>0.5</v>
      </c>
      <c r="Q2190" s="11">
        <v>1.8867924528301799E-2</v>
      </c>
      <c r="R2190" s="12">
        <v>25.91</v>
      </c>
      <c r="S2190" t="s">
        <v>22</v>
      </c>
      <c r="T2190">
        <v>0</v>
      </c>
      <c r="U2190">
        <f t="shared" si="206"/>
        <v>3</v>
      </c>
      <c r="V2190">
        <f t="shared" si="207"/>
        <v>1</v>
      </c>
      <c r="W2190">
        <f t="shared" si="208"/>
        <v>2</v>
      </c>
      <c r="X2190" t="str">
        <f t="shared" si="209"/>
        <v>312</v>
      </c>
      <c r="Y2190" t="str">
        <f>IF(Table1[[#This Row],[RFM_Score]]="555","Champion", IF(AND(J2190&gt;=4,V2190&gt;=4),"Loyal", IF(U2190&lt;=2,"At Risk", IF(W2190&gt;=4,"Potential Loyalist","Others"))))</f>
        <v>Others</v>
      </c>
    </row>
    <row r="2191" spans="1:25">
      <c r="A2191" t="s">
        <v>9461</v>
      </c>
      <c r="B2191">
        <v>45</v>
      </c>
      <c r="C2191" t="s">
        <v>24</v>
      </c>
      <c r="D2191" t="s">
        <v>25</v>
      </c>
      <c r="E2191" s="6" t="s">
        <v>14261</v>
      </c>
      <c r="F2191" t="s">
        <v>21</v>
      </c>
      <c r="G2191">
        <v>6</v>
      </c>
      <c r="H2191">
        <v>4</v>
      </c>
      <c r="I2191">
        <v>46</v>
      </c>
      <c r="J2191">
        <v>3</v>
      </c>
      <c r="K2191">
        <v>103.4</v>
      </c>
      <c r="L2191" t="str">
        <f t="shared" si="204"/>
        <v/>
      </c>
      <c r="M2191">
        <v>4</v>
      </c>
      <c r="N2191" t="str">
        <f t="shared" si="205"/>
        <v/>
      </c>
      <c r="O2191">
        <v>41</v>
      </c>
      <c r="P2191" s="11">
        <v>0.66666666666666596</v>
      </c>
      <c r="Q2191" s="11">
        <v>6.5217391304347797E-2</v>
      </c>
      <c r="R2191" s="12">
        <v>25.85</v>
      </c>
      <c r="S2191" t="s">
        <v>22</v>
      </c>
      <c r="T2191">
        <v>0</v>
      </c>
      <c r="U2191">
        <f t="shared" si="206"/>
        <v>3</v>
      </c>
      <c r="V2191">
        <f t="shared" si="207"/>
        <v>1</v>
      </c>
      <c r="W2191">
        <f t="shared" si="208"/>
        <v>2</v>
      </c>
      <c r="X2191" t="str">
        <f t="shared" si="209"/>
        <v>312</v>
      </c>
      <c r="Y2191" t="str">
        <f>IF(Table1[[#This Row],[RFM_Score]]="555","Champion", IF(AND(J2191&gt;=4,V2191&gt;=4),"Loyal", IF(U2191&lt;=2,"At Risk", IF(W2191&gt;=4,"Potential Loyalist","Others"))))</f>
        <v>Others</v>
      </c>
    </row>
    <row r="2192" spans="1:25">
      <c r="A2192" t="s">
        <v>6269</v>
      </c>
      <c r="B2192">
        <v>32</v>
      </c>
      <c r="C2192" t="s">
        <v>24</v>
      </c>
      <c r="D2192" t="s">
        <v>29</v>
      </c>
      <c r="E2192" s="6" t="s">
        <v>14262</v>
      </c>
      <c r="F2192" t="s">
        <v>60</v>
      </c>
      <c r="G2192">
        <v>0</v>
      </c>
      <c r="H2192">
        <v>0</v>
      </c>
      <c r="I2192">
        <v>36</v>
      </c>
      <c r="J2192">
        <v>2</v>
      </c>
      <c r="K2192">
        <v>103.32</v>
      </c>
      <c r="L2192" t="str">
        <f t="shared" si="204"/>
        <v/>
      </c>
      <c r="M2192">
        <v>4</v>
      </c>
      <c r="N2192" t="str">
        <f t="shared" si="205"/>
        <v/>
      </c>
      <c r="O2192">
        <v>30</v>
      </c>
      <c r="P2192" s="11">
        <v>0</v>
      </c>
      <c r="Q2192" s="11">
        <v>5.5555555555555497E-2</v>
      </c>
      <c r="R2192" s="12">
        <v>25.83</v>
      </c>
      <c r="S2192" t="s">
        <v>22</v>
      </c>
      <c r="T2192">
        <v>0</v>
      </c>
      <c r="U2192">
        <f t="shared" si="206"/>
        <v>4</v>
      </c>
      <c r="V2192">
        <f t="shared" si="207"/>
        <v>1</v>
      </c>
      <c r="W2192">
        <f t="shared" si="208"/>
        <v>2</v>
      </c>
      <c r="X2192" t="str">
        <f t="shared" si="209"/>
        <v>412</v>
      </c>
      <c r="Y2192" t="str">
        <f>IF(Table1[[#This Row],[RFM_Score]]="555","Champion", IF(AND(J2192&gt;=4,V2192&gt;=4),"Loyal", IF(U2192&lt;=2,"At Risk", IF(W2192&gt;=4,"Potential Loyalist","Others"))))</f>
        <v>Others</v>
      </c>
    </row>
    <row r="2193" spans="1:25">
      <c r="A2193" t="s">
        <v>12004</v>
      </c>
      <c r="B2193">
        <v>53</v>
      </c>
      <c r="C2193" t="s">
        <v>24</v>
      </c>
      <c r="D2193" t="s">
        <v>29</v>
      </c>
      <c r="E2193" s="6" t="s">
        <v>14263</v>
      </c>
      <c r="F2193" t="s">
        <v>37</v>
      </c>
      <c r="G2193">
        <v>0</v>
      </c>
      <c r="H2193">
        <v>0</v>
      </c>
      <c r="I2193">
        <v>46</v>
      </c>
      <c r="J2193">
        <v>2</v>
      </c>
      <c r="K2193">
        <v>102.91</v>
      </c>
      <c r="L2193" t="str">
        <f t="shared" si="204"/>
        <v/>
      </c>
      <c r="M2193">
        <v>4</v>
      </c>
      <c r="N2193" t="str">
        <f t="shared" si="205"/>
        <v/>
      </c>
      <c r="O2193">
        <v>44</v>
      </c>
      <c r="P2193" s="11">
        <v>0</v>
      </c>
      <c r="Q2193" s="11">
        <v>4.3478260869565202E-2</v>
      </c>
      <c r="R2193" s="12">
        <v>25.727499999999999</v>
      </c>
      <c r="S2193" t="s">
        <v>22</v>
      </c>
      <c r="T2193">
        <v>0</v>
      </c>
      <c r="U2193">
        <f t="shared" si="206"/>
        <v>3</v>
      </c>
      <c r="V2193">
        <f t="shared" si="207"/>
        <v>1</v>
      </c>
      <c r="W2193">
        <f t="shared" si="208"/>
        <v>2</v>
      </c>
      <c r="X2193" t="str">
        <f t="shared" si="209"/>
        <v>312</v>
      </c>
      <c r="Y2193" t="str">
        <f>IF(Table1[[#This Row],[RFM_Score]]="555","Champion", IF(AND(J2193&gt;=4,V2193&gt;=4),"Loyal", IF(U2193&lt;=2,"At Risk", IF(W2193&gt;=4,"Potential Loyalist","Others"))))</f>
        <v>Others</v>
      </c>
    </row>
    <row r="2194" spans="1:25">
      <c r="A2194" t="s">
        <v>6608</v>
      </c>
      <c r="B2194">
        <v>19</v>
      </c>
      <c r="C2194" t="s">
        <v>19</v>
      </c>
      <c r="D2194" t="s">
        <v>29</v>
      </c>
      <c r="E2194" s="6" t="s">
        <v>14264</v>
      </c>
      <c r="F2194" t="s">
        <v>26</v>
      </c>
      <c r="G2194">
        <v>5</v>
      </c>
      <c r="H2194">
        <v>2</v>
      </c>
      <c r="I2194">
        <v>51</v>
      </c>
      <c r="J2194">
        <v>4</v>
      </c>
      <c r="K2194">
        <v>102.9</v>
      </c>
      <c r="L2194" t="str">
        <f t="shared" si="204"/>
        <v/>
      </c>
      <c r="M2194">
        <v>4</v>
      </c>
      <c r="N2194" t="str">
        <f t="shared" si="205"/>
        <v/>
      </c>
      <c r="O2194">
        <v>0</v>
      </c>
      <c r="P2194" s="11">
        <v>0.4</v>
      </c>
      <c r="Q2194" s="11">
        <v>7.8431372549019607E-2</v>
      </c>
      <c r="R2194" s="12">
        <v>25.725000000000001</v>
      </c>
      <c r="S2194" t="s">
        <v>22</v>
      </c>
      <c r="T2194">
        <v>0</v>
      </c>
      <c r="U2194">
        <f t="shared" si="206"/>
        <v>5</v>
      </c>
      <c r="V2194">
        <f t="shared" si="207"/>
        <v>1</v>
      </c>
      <c r="W2194">
        <f t="shared" si="208"/>
        <v>2</v>
      </c>
      <c r="X2194" t="str">
        <f t="shared" si="209"/>
        <v>512</v>
      </c>
      <c r="Y2194" t="str">
        <f>IF(Table1[[#This Row],[RFM_Score]]="555","Champion", IF(AND(J2194&gt;=4,V2194&gt;=4),"Loyal", IF(U2194&lt;=2,"At Risk", IF(W2194&gt;=4,"Potential Loyalist","Others"))))</f>
        <v>Others</v>
      </c>
    </row>
    <row r="2195" spans="1:25">
      <c r="A2195" t="s">
        <v>849</v>
      </c>
      <c r="B2195">
        <v>52</v>
      </c>
      <c r="C2195" t="s">
        <v>24</v>
      </c>
      <c r="D2195" t="s">
        <v>25</v>
      </c>
      <c r="E2195" s="6" t="s">
        <v>14265</v>
      </c>
      <c r="F2195" t="s">
        <v>62</v>
      </c>
      <c r="G2195">
        <v>3</v>
      </c>
      <c r="H2195">
        <v>1</v>
      </c>
      <c r="I2195">
        <v>49</v>
      </c>
      <c r="J2195">
        <v>4</v>
      </c>
      <c r="K2195">
        <v>102.5</v>
      </c>
      <c r="L2195" t="str">
        <f t="shared" si="204"/>
        <v/>
      </c>
      <c r="M2195">
        <v>4</v>
      </c>
      <c r="N2195" t="str">
        <f t="shared" si="205"/>
        <v/>
      </c>
      <c r="O2195">
        <v>144</v>
      </c>
      <c r="P2195" s="11">
        <v>0.33333333333333298</v>
      </c>
      <c r="Q2195" s="11">
        <v>8.16326530612244E-2</v>
      </c>
      <c r="R2195" s="12">
        <v>25.625</v>
      </c>
      <c r="S2195" t="s">
        <v>22</v>
      </c>
      <c r="T2195">
        <v>0</v>
      </c>
      <c r="U2195">
        <f t="shared" si="206"/>
        <v>1</v>
      </c>
      <c r="V2195">
        <f t="shared" si="207"/>
        <v>1</v>
      </c>
      <c r="W2195">
        <f t="shared" si="208"/>
        <v>2</v>
      </c>
      <c r="X2195" t="str">
        <f t="shared" si="209"/>
        <v>112</v>
      </c>
      <c r="Y2195" t="str">
        <f>IF(Table1[[#This Row],[RFM_Score]]="555","Champion", IF(AND(J2195&gt;=4,V2195&gt;=4),"Loyal", IF(U2195&lt;=2,"At Risk", IF(W2195&gt;=4,"Potential Loyalist","Others"))))</f>
        <v>At Risk</v>
      </c>
    </row>
    <row r="2196" spans="1:25">
      <c r="A2196" t="s">
        <v>6809</v>
      </c>
      <c r="B2196">
        <v>18</v>
      </c>
      <c r="C2196" t="s">
        <v>24</v>
      </c>
      <c r="D2196" t="s">
        <v>49</v>
      </c>
      <c r="E2196" s="6" t="s">
        <v>14266</v>
      </c>
      <c r="F2196" t="s">
        <v>26</v>
      </c>
      <c r="G2196">
        <v>0</v>
      </c>
      <c r="H2196">
        <v>0</v>
      </c>
      <c r="I2196">
        <v>45</v>
      </c>
      <c r="J2196">
        <v>1</v>
      </c>
      <c r="K2196">
        <v>102.34</v>
      </c>
      <c r="L2196" t="str">
        <f t="shared" si="204"/>
        <v/>
      </c>
      <c r="M2196">
        <v>4</v>
      </c>
      <c r="N2196" t="str">
        <f t="shared" si="205"/>
        <v/>
      </c>
      <c r="O2196">
        <v>11</v>
      </c>
      <c r="P2196" s="11">
        <v>0</v>
      </c>
      <c r="Q2196" s="11">
        <v>2.2222222222222199E-2</v>
      </c>
      <c r="R2196" s="12">
        <v>25.585000000000001</v>
      </c>
      <c r="S2196" t="s">
        <v>22</v>
      </c>
      <c r="T2196">
        <v>0</v>
      </c>
      <c r="U2196">
        <f t="shared" si="206"/>
        <v>5</v>
      </c>
      <c r="V2196">
        <f t="shared" si="207"/>
        <v>1</v>
      </c>
      <c r="W2196">
        <f t="shared" si="208"/>
        <v>2</v>
      </c>
      <c r="X2196" t="str">
        <f t="shared" si="209"/>
        <v>512</v>
      </c>
      <c r="Y2196" t="str">
        <f>IF(Table1[[#This Row],[RFM_Score]]="555","Champion", IF(AND(J2196&gt;=4,V2196&gt;=4),"Loyal", IF(U2196&lt;=2,"At Risk", IF(W2196&gt;=4,"Potential Loyalist","Others"))))</f>
        <v>Others</v>
      </c>
    </row>
    <row r="2197" spans="1:25">
      <c r="A2197" t="s">
        <v>1953</v>
      </c>
      <c r="B2197">
        <v>25</v>
      </c>
      <c r="C2197" t="s">
        <v>33</v>
      </c>
      <c r="D2197" t="s">
        <v>29</v>
      </c>
      <c r="E2197" s="6" t="s">
        <v>14267</v>
      </c>
      <c r="F2197" t="s">
        <v>21</v>
      </c>
      <c r="G2197">
        <v>4</v>
      </c>
      <c r="H2197">
        <v>2</v>
      </c>
      <c r="I2197">
        <v>36</v>
      </c>
      <c r="J2197">
        <v>1</v>
      </c>
      <c r="K2197">
        <v>102.3</v>
      </c>
      <c r="L2197" t="str">
        <f t="shared" si="204"/>
        <v/>
      </c>
      <c r="M2197">
        <v>4</v>
      </c>
      <c r="N2197" t="str">
        <f t="shared" si="205"/>
        <v/>
      </c>
      <c r="O2197">
        <v>49</v>
      </c>
      <c r="P2197" s="11">
        <v>0.5</v>
      </c>
      <c r="Q2197" s="11">
        <v>2.77777777777777E-2</v>
      </c>
      <c r="R2197" s="12">
        <v>25.574999999999999</v>
      </c>
      <c r="S2197" t="s">
        <v>22</v>
      </c>
      <c r="T2197">
        <v>0</v>
      </c>
      <c r="U2197">
        <f t="shared" si="206"/>
        <v>3</v>
      </c>
      <c r="V2197">
        <f t="shared" si="207"/>
        <v>1</v>
      </c>
      <c r="W2197">
        <f t="shared" si="208"/>
        <v>2</v>
      </c>
      <c r="X2197" t="str">
        <f t="shared" si="209"/>
        <v>312</v>
      </c>
      <c r="Y2197" t="str">
        <f>IF(Table1[[#This Row],[RFM_Score]]="555","Champion", IF(AND(J2197&gt;=4,V2197&gt;=4),"Loyal", IF(U2197&lt;=2,"At Risk", IF(W2197&gt;=4,"Potential Loyalist","Others"))))</f>
        <v>Others</v>
      </c>
    </row>
    <row r="2198" spans="1:25">
      <c r="A2198" t="s">
        <v>9884</v>
      </c>
      <c r="B2198">
        <v>38</v>
      </c>
      <c r="C2198" t="s">
        <v>24</v>
      </c>
      <c r="D2198" t="s">
        <v>49</v>
      </c>
      <c r="E2198" s="6" t="s">
        <v>14268</v>
      </c>
      <c r="F2198" t="s">
        <v>21</v>
      </c>
      <c r="G2198">
        <v>3</v>
      </c>
      <c r="H2198">
        <v>1</v>
      </c>
      <c r="I2198">
        <v>57</v>
      </c>
      <c r="J2198">
        <v>6</v>
      </c>
      <c r="K2198">
        <v>102.21</v>
      </c>
      <c r="L2198" t="str">
        <f t="shared" si="204"/>
        <v/>
      </c>
      <c r="M2198">
        <v>4</v>
      </c>
      <c r="N2198" t="str">
        <f t="shared" si="205"/>
        <v/>
      </c>
      <c r="O2198">
        <v>14</v>
      </c>
      <c r="P2198" s="11">
        <v>0.33333333333333298</v>
      </c>
      <c r="Q2198" s="11">
        <v>0.105263157894736</v>
      </c>
      <c r="R2198" s="12">
        <v>25.552499999999998</v>
      </c>
      <c r="S2198" t="s">
        <v>22</v>
      </c>
      <c r="T2198">
        <v>0</v>
      </c>
      <c r="U2198">
        <f t="shared" si="206"/>
        <v>5</v>
      </c>
      <c r="V2198">
        <f t="shared" si="207"/>
        <v>1</v>
      </c>
      <c r="W2198">
        <f t="shared" si="208"/>
        <v>2</v>
      </c>
      <c r="X2198" t="str">
        <f t="shared" si="209"/>
        <v>512</v>
      </c>
      <c r="Y2198" t="str">
        <f>IF(Table1[[#This Row],[RFM_Score]]="555","Champion", IF(AND(J2198&gt;=4,V2198&gt;=4),"Loyal", IF(U2198&lt;=2,"At Risk", IF(W2198&gt;=4,"Potential Loyalist","Others"))))</f>
        <v>Others</v>
      </c>
    </row>
    <row r="2199" spans="1:25">
      <c r="A2199" t="s">
        <v>3352</v>
      </c>
      <c r="B2199">
        <v>39</v>
      </c>
      <c r="C2199" t="s">
        <v>24</v>
      </c>
      <c r="D2199" t="s">
        <v>20</v>
      </c>
      <c r="E2199" s="6" t="s">
        <v>14269</v>
      </c>
      <c r="F2199" t="s">
        <v>60</v>
      </c>
      <c r="G2199">
        <v>6</v>
      </c>
      <c r="H2199">
        <v>2</v>
      </c>
      <c r="I2199">
        <v>57</v>
      </c>
      <c r="J2199">
        <v>2</v>
      </c>
      <c r="K2199">
        <v>102.17</v>
      </c>
      <c r="L2199" t="str">
        <f t="shared" si="204"/>
        <v/>
      </c>
      <c r="M2199">
        <v>4</v>
      </c>
      <c r="N2199" t="str">
        <f t="shared" si="205"/>
        <v/>
      </c>
      <c r="O2199">
        <v>106</v>
      </c>
      <c r="P2199" s="11">
        <v>0.33333333333333298</v>
      </c>
      <c r="Q2199" s="11">
        <v>3.5087719298245598E-2</v>
      </c>
      <c r="R2199" s="12">
        <v>25.5425</v>
      </c>
      <c r="S2199" t="s">
        <v>22</v>
      </c>
      <c r="T2199">
        <v>1</v>
      </c>
      <c r="U2199">
        <f t="shared" si="206"/>
        <v>1</v>
      </c>
      <c r="V2199">
        <f t="shared" si="207"/>
        <v>1</v>
      </c>
      <c r="W2199">
        <f t="shared" si="208"/>
        <v>2</v>
      </c>
      <c r="X2199" t="str">
        <f t="shared" si="209"/>
        <v>112</v>
      </c>
      <c r="Y2199" t="str">
        <f>IF(Table1[[#This Row],[RFM_Score]]="555","Champion", IF(AND(J2199&gt;=4,V2199&gt;=4),"Loyal", IF(U2199&lt;=2,"At Risk", IF(W2199&gt;=4,"Potential Loyalist","Others"))))</f>
        <v>At Risk</v>
      </c>
    </row>
    <row r="2200" spans="1:25">
      <c r="A2200" t="s">
        <v>11037</v>
      </c>
      <c r="B2200">
        <v>20</v>
      </c>
      <c r="C2200" t="s">
        <v>19</v>
      </c>
      <c r="D2200" t="s">
        <v>25</v>
      </c>
      <c r="E2200" s="6" t="s">
        <v>14270</v>
      </c>
      <c r="F2200" t="s">
        <v>26</v>
      </c>
      <c r="G2200">
        <v>1</v>
      </c>
      <c r="H2200">
        <v>0</v>
      </c>
      <c r="I2200">
        <v>44</v>
      </c>
      <c r="J2200">
        <v>0</v>
      </c>
      <c r="K2200">
        <v>102.1</v>
      </c>
      <c r="L2200" t="str">
        <f t="shared" si="204"/>
        <v/>
      </c>
      <c r="M2200">
        <v>4</v>
      </c>
      <c r="N2200" t="str">
        <f t="shared" si="205"/>
        <v/>
      </c>
      <c r="O2200">
        <v>19</v>
      </c>
      <c r="P2200" s="11">
        <v>0</v>
      </c>
      <c r="Q2200" s="11">
        <v>0</v>
      </c>
      <c r="R2200" s="12">
        <v>25.524999999999999</v>
      </c>
      <c r="S2200" t="s">
        <v>22</v>
      </c>
      <c r="T2200">
        <v>0</v>
      </c>
      <c r="U2200">
        <f t="shared" si="206"/>
        <v>5</v>
      </c>
      <c r="V2200">
        <f t="shared" si="207"/>
        <v>1</v>
      </c>
      <c r="W2200">
        <f t="shared" si="208"/>
        <v>2</v>
      </c>
      <c r="X2200" t="str">
        <f t="shared" si="209"/>
        <v>512</v>
      </c>
      <c r="Y2200" t="str">
        <f>IF(Table1[[#This Row],[RFM_Score]]="555","Champion", IF(AND(J2200&gt;=4,V2200&gt;=4),"Loyal", IF(U2200&lt;=2,"At Risk", IF(W2200&gt;=4,"Potential Loyalist","Others"))))</f>
        <v>Others</v>
      </c>
    </row>
    <row r="2201" spans="1:25">
      <c r="A2201" t="s">
        <v>11408</v>
      </c>
      <c r="B2201">
        <v>18</v>
      </c>
      <c r="C2201" t="s">
        <v>19</v>
      </c>
      <c r="D2201" t="s">
        <v>25</v>
      </c>
      <c r="E2201" s="6" t="s">
        <v>14271</v>
      </c>
      <c r="F2201" t="s">
        <v>21</v>
      </c>
      <c r="G2201">
        <v>3</v>
      </c>
      <c r="H2201">
        <v>0</v>
      </c>
      <c r="I2201">
        <v>66</v>
      </c>
      <c r="J2201">
        <v>7</v>
      </c>
      <c r="K2201">
        <v>101.68</v>
      </c>
      <c r="L2201" t="str">
        <f t="shared" si="204"/>
        <v/>
      </c>
      <c r="M2201">
        <v>4</v>
      </c>
      <c r="N2201" t="str">
        <f t="shared" si="205"/>
        <v/>
      </c>
      <c r="O2201">
        <v>1</v>
      </c>
      <c r="P2201" s="11">
        <v>0</v>
      </c>
      <c r="Q2201" s="11">
        <v>0.10606060606060599</v>
      </c>
      <c r="R2201" s="12">
        <v>25.42</v>
      </c>
      <c r="S2201" t="s">
        <v>22</v>
      </c>
      <c r="T2201">
        <v>0</v>
      </c>
      <c r="U2201">
        <f t="shared" si="206"/>
        <v>5</v>
      </c>
      <c r="V2201">
        <f t="shared" si="207"/>
        <v>1</v>
      </c>
      <c r="W2201">
        <f t="shared" si="208"/>
        <v>2</v>
      </c>
      <c r="X2201" t="str">
        <f t="shared" si="209"/>
        <v>512</v>
      </c>
      <c r="Y2201" t="str">
        <f>IF(Table1[[#This Row],[RFM_Score]]="555","Champion", IF(AND(J2201&gt;=4,V2201&gt;=4),"Loyal", IF(U2201&lt;=2,"At Risk", IF(W2201&gt;=4,"Potential Loyalist","Others"))))</f>
        <v>Others</v>
      </c>
    </row>
    <row r="2202" spans="1:25">
      <c r="A2202" t="s">
        <v>9309</v>
      </c>
      <c r="B2202">
        <v>22</v>
      </c>
      <c r="C2202" t="s">
        <v>24</v>
      </c>
      <c r="D2202" t="s">
        <v>29</v>
      </c>
      <c r="E2202" s="6" t="s">
        <v>14272</v>
      </c>
      <c r="F2202" t="s">
        <v>37</v>
      </c>
      <c r="G2202">
        <v>1</v>
      </c>
      <c r="H2202">
        <v>0</v>
      </c>
      <c r="I2202">
        <v>42</v>
      </c>
      <c r="J2202">
        <v>2</v>
      </c>
      <c r="K2202">
        <v>101.59</v>
      </c>
      <c r="L2202" t="str">
        <f t="shared" si="204"/>
        <v/>
      </c>
      <c r="M2202">
        <v>4</v>
      </c>
      <c r="N2202" t="str">
        <f t="shared" si="205"/>
        <v/>
      </c>
      <c r="O2202">
        <v>35</v>
      </c>
      <c r="P2202" s="11">
        <v>0</v>
      </c>
      <c r="Q2202" s="11">
        <v>4.7619047619047603E-2</v>
      </c>
      <c r="R2202" s="12">
        <v>25.397500000000001</v>
      </c>
      <c r="S2202" t="s">
        <v>22</v>
      </c>
      <c r="T2202">
        <v>0</v>
      </c>
      <c r="U2202">
        <f t="shared" si="206"/>
        <v>4</v>
      </c>
      <c r="V2202">
        <f t="shared" si="207"/>
        <v>1</v>
      </c>
      <c r="W2202">
        <f t="shared" si="208"/>
        <v>2</v>
      </c>
      <c r="X2202" t="str">
        <f t="shared" si="209"/>
        <v>412</v>
      </c>
      <c r="Y2202" t="str">
        <f>IF(Table1[[#This Row],[RFM_Score]]="555","Champion", IF(AND(J2202&gt;=4,V2202&gt;=4),"Loyal", IF(U2202&lt;=2,"At Risk", IF(W2202&gt;=4,"Potential Loyalist","Others"))))</f>
        <v>Others</v>
      </c>
    </row>
    <row r="2203" spans="1:25">
      <c r="A2203" t="s">
        <v>1531</v>
      </c>
      <c r="B2203">
        <v>53</v>
      </c>
      <c r="C2203" t="s">
        <v>24</v>
      </c>
      <c r="D2203" t="s">
        <v>46</v>
      </c>
      <c r="E2203" s="6" t="s">
        <v>14273</v>
      </c>
      <c r="F2203" t="s">
        <v>21</v>
      </c>
      <c r="G2203">
        <v>2</v>
      </c>
      <c r="H2203">
        <v>0</v>
      </c>
      <c r="I2203">
        <v>48</v>
      </c>
      <c r="J2203">
        <v>2</v>
      </c>
      <c r="K2203">
        <v>101.49</v>
      </c>
      <c r="L2203" t="str">
        <f t="shared" si="204"/>
        <v/>
      </c>
      <c r="M2203">
        <v>4</v>
      </c>
      <c r="N2203" t="str">
        <f t="shared" si="205"/>
        <v/>
      </c>
      <c r="O2203">
        <v>19</v>
      </c>
      <c r="P2203" s="11">
        <v>0</v>
      </c>
      <c r="Q2203" s="11">
        <v>4.1666666666666602E-2</v>
      </c>
      <c r="R2203" s="12">
        <v>25.372499999999999</v>
      </c>
      <c r="S2203" t="s">
        <v>22</v>
      </c>
      <c r="T2203">
        <v>1</v>
      </c>
      <c r="U2203">
        <f t="shared" si="206"/>
        <v>5</v>
      </c>
      <c r="V2203">
        <f t="shared" si="207"/>
        <v>1</v>
      </c>
      <c r="W2203">
        <f t="shared" si="208"/>
        <v>2</v>
      </c>
      <c r="X2203" t="str">
        <f t="shared" si="209"/>
        <v>512</v>
      </c>
      <c r="Y2203" t="str">
        <f>IF(Table1[[#This Row],[RFM_Score]]="555","Champion", IF(AND(J2203&gt;=4,V2203&gt;=4),"Loyal", IF(U2203&lt;=2,"At Risk", IF(W2203&gt;=4,"Potential Loyalist","Others"))))</f>
        <v>Others</v>
      </c>
    </row>
    <row r="2204" spans="1:25">
      <c r="A2204" t="s">
        <v>4771</v>
      </c>
      <c r="B2204">
        <v>38</v>
      </c>
      <c r="C2204" t="s">
        <v>19</v>
      </c>
      <c r="D2204" t="s">
        <v>35</v>
      </c>
      <c r="E2204" s="6" t="s">
        <v>14274</v>
      </c>
      <c r="F2204" t="s">
        <v>26</v>
      </c>
      <c r="G2204">
        <v>2</v>
      </c>
      <c r="H2204">
        <v>0</v>
      </c>
      <c r="I2204">
        <v>50</v>
      </c>
      <c r="J2204">
        <v>6</v>
      </c>
      <c r="K2204">
        <v>100.64</v>
      </c>
      <c r="L2204" t="str">
        <f t="shared" si="204"/>
        <v/>
      </c>
      <c r="M2204">
        <v>4</v>
      </c>
      <c r="N2204" t="str">
        <f t="shared" si="205"/>
        <v/>
      </c>
      <c r="O2204">
        <v>13</v>
      </c>
      <c r="P2204" s="11">
        <v>0</v>
      </c>
      <c r="Q2204" s="11">
        <v>0.12</v>
      </c>
      <c r="R2204" s="12">
        <v>25.16</v>
      </c>
      <c r="S2204" t="s">
        <v>22</v>
      </c>
      <c r="T2204">
        <v>0</v>
      </c>
      <c r="U2204">
        <f t="shared" si="206"/>
        <v>5</v>
      </c>
      <c r="V2204">
        <f t="shared" si="207"/>
        <v>1</v>
      </c>
      <c r="W2204">
        <f t="shared" si="208"/>
        <v>2</v>
      </c>
      <c r="X2204" t="str">
        <f t="shared" si="209"/>
        <v>512</v>
      </c>
      <c r="Y2204" t="str">
        <f>IF(Table1[[#This Row],[RFM_Score]]="555","Champion", IF(AND(J2204&gt;=4,V2204&gt;=4),"Loyal", IF(U2204&lt;=2,"At Risk", IF(W2204&gt;=4,"Potential Loyalist","Others"))))</f>
        <v>Others</v>
      </c>
    </row>
    <row r="2205" spans="1:25">
      <c r="A2205" t="s">
        <v>4173</v>
      </c>
      <c r="B2205">
        <v>34</v>
      </c>
      <c r="C2205" t="s">
        <v>19</v>
      </c>
      <c r="D2205" t="s">
        <v>25</v>
      </c>
      <c r="E2205" s="6" t="s">
        <v>14275</v>
      </c>
      <c r="F2205" t="s">
        <v>30</v>
      </c>
      <c r="G2205">
        <v>1</v>
      </c>
      <c r="H2205">
        <v>0</v>
      </c>
      <c r="I2205">
        <v>52</v>
      </c>
      <c r="J2205">
        <v>3</v>
      </c>
      <c r="K2205">
        <v>100.54</v>
      </c>
      <c r="L2205" t="str">
        <f t="shared" si="204"/>
        <v/>
      </c>
      <c r="M2205">
        <v>4</v>
      </c>
      <c r="N2205" t="str">
        <f t="shared" si="205"/>
        <v/>
      </c>
      <c r="O2205">
        <v>5</v>
      </c>
      <c r="P2205" s="11">
        <v>0</v>
      </c>
      <c r="Q2205" s="11">
        <v>5.7692307692307598E-2</v>
      </c>
      <c r="R2205" s="12">
        <v>25.135000000000002</v>
      </c>
      <c r="S2205" t="s">
        <v>22</v>
      </c>
      <c r="T2205">
        <v>1</v>
      </c>
      <c r="U2205">
        <f t="shared" si="206"/>
        <v>5</v>
      </c>
      <c r="V2205">
        <f t="shared" si="207"/>
        <v>1</v>
      </c>
      <c r="W2205">
        <f t="shared" si="208"/>
        <v>2</v>
      </c>
      <c r="X2205" t="str">
        <f t="shared" si="209"/>
        <v>512</v>
      </c>
      <c r="Y2205" t="str">
        <f>IF(Table1[[#This Row],[RFM_Score]]="555","Champion", IF(AND(J2205&gt;=4,V2205&gt;=4),"Loyal", IF(U2205&lt;=2,"At Risk", IF(W2205&gt;=4,"Potential Loyalist","Others"))))</f>
        <v>Others</v>
      </c>
    </row>
    <row r="2206" spans="1:25">
      <c r="A2206" t="s">
        <v>1963</v>
      </c>
      <c r="B2206">
        <v>18</v>
      </c>
      <c r="C2206" t="s">
        <v>24</v>
      </c>
      <c r="D2206" t="s">
        <v>49</v>
      </c>
      <c r="E2206" s="6" t="s">
        <v>14276</v>
      </c>
      <c r="F2206" t="s">
        <v>21</v>
      </c>
      <c r="G2206">
        <v>1</v>
      </c>
      <c r="H2206">
        <v>0</v>
      </c>
      <c r="I2206">
        <v>56</v>
      </c>
      <c r="J2206">
        <v>1</v>
      </c>
      <c r="K2206">
        <v>100.47</v>
      </c>
      <c r="L2206" t="str">
        <f t="shared" si="204"/>
        <v/>
      </c>
      <c r="M2206">
        <v>4</v>
      </c>
      <c r="N2206" t="str">
        <f t="shared" si="205"/>
        <v/>
      </c>
      <c r="O2206">
        <v>25</v>
      </c>
      <c r="P2206" s="11">
        <v>0</v>
      </c>
      <c r="Q2206" s="11">
        <v>1.7857142857142801E-2</v>
      </c>
      <c r="R2206" s="12">
        <v>25.1175</v>
      </c>
      <c r="S2206" t="s">
        <v>22</v>
      </c>
      <c r="T2206">
        <v>0</v>
      </c>
      <c r="U2206">
        <f t="shared" si="206"/>
        <v>4</v>
      </c>
      <c r="V2206">
        <f t="shared" si="207"/>
        <v>1</v>
      </c>
      <c r="W2206">
        <f t="shared" si="208"/>
        <v>2</v>
      </c>
      <c r="X2206" t="str">
        <f t="shared" si="209"/>
        <v>412</v>
      </c>
      <c r="Y2206" t="str">
        <f>IF(Table1[[#This Row],[RFM_Score]]="555","Champion", IF(AND(J2206&gt;=4,V2206&gt;=4),"Loyal", IF(U2206&lt;=2,"At Risk", IF(W2206&gt;=4,"Potential Loyalist","Others"))))</f>
        <v>Others</v>
      </c>
    </row>
    <row r="2207" spans="1:25">
      <c r="A2207" t="s">
        <v>2527</v>
      </c>
      <c r="B2207">
        <v>34</v>
      </c>
      <c r="C2207" t="s">
        <v>19</v>
      </c>
      <c r="D2207" t="s">
        <v>46</v>
      </c>
      <c r="E2207" s="6" t="s">
        <v>14277</v>
      </c>
      <c r="F2207" t="s">
        <v>21</v>
      </c>
      <c r="G2207">
        <v>3</v>
      </c>
      <c r="H2207">
        <v>2</v>
      </c>
      <c r="I2207">
        <v>61</v>
      </c>
      <c r="J2207">
        <v>1</v>
      </c>
      <c r="K2207">
        <v>100.46</v>
      </c>
      <c r="L2207" t="str">
        <f t="shared" si="204"/>
        <v/>
      </c>
      <c r="M2207">
        <v>4</v>
      </c>
      <c r="N2207" t="str">
        <f t="shared" si="205"/>
        <v/>
      </c>
      <c r="O2207">
        <v>0</v>
      </c>
      <c r="P2207" s="11">
        <v>0.66666666666666596</v>
      </c>
      <c r="Q2207" s="11">
        <v>1.63934426229508E-2</v>
      </c>
      <c r="R2207" s="12">
        <v>25.114999999999998</v>
      </c>
      <c r="S2207" t="s">
        <v>22</v>
      </c>
      <c r="T2207">
        <v>0</v>
      </c>
      <c r="U2207">
        <f t="shared" si="206"/>
        <v>5</v>
      </c>
      <c r="V2207">
        <f t="shared" si="207"/>
        <v>1</v>
      </c>
      <c r="W2207">
        <f t="shared" si="208"/>
        <v>2</v>
      </c>
      <c r="X2207" t="str">
        <f t="shared" si="209"/>
        <v>512</v>
      </c>
      <c r="Y2207" t="str">
        <f>IF(Table1[[#This Row],[RFM_Score]]="555","Champion", IF(AND(J2207&gt;=4,V2207&gt;=4),"Loyal", IF(U2207&lt;=2,"At Risk", IF(W2207&gt;=4,"Potential Loyalist","Others"))))</f>
        <v>Others</v>
      </c>
    </row>
    <row r="2208" spans="1:25">
      <c r="A2208" t="s">
        <v>9341</v>
      </c>
      <c r="B2208">
        <v>46</v>
      </c>
      <c r="C2208" t="s">
        <v>19</v>
      </c>
      <c r="D2208" t="s">
        <v>25</v>
      </c>
      <c r="E2208" s="6" t="s">
        <v>14278</v>
      </c>
      <c r="F2208" t="s">
        <v>26</v>
      </c>
      <c r="G2208">
        <v>2</v>
      </c>
      <c r="H2208">
        <v>1</v>
      </c>
      <c r="I2208">
        <v>38</v>
      </c>
      <c r="J2208">
        <v>3</v>
      </c>
      <c r="K2208">
        <v>100.44</v>
      </c>
      <c r="L2208" t="str">
        <f t="shared" si="204"/>
        <v/>
      </c>
      <c r="M2208">
        <v>4</v>
      </c>
      <c r="N2208" t="str">
        <f t="shared" si="205"/>
        <v/>
      </c>
      <c r="O2208">
        <v>5</v>
      </c>
      <c r="P2208" s="11">
        <v>0.5</v>
      </c>
      <c r="Q2208" s="11">
        <v>7.8947368421052599E-2</v>
      </c>
      <c r="R2208" s="12">
        <v>25.11</v>
      </c>
      <c r="S2208" t="s">
        <v>22</v>
      </c>
      <c r="T2208">
        <v>0</v>
      </c>
      <c r="U2208">
        <f t="shared" si="206"/>
        <v>5</v>
      </c>
      <c r="V2208">
        <f t="shared" si="207"/>
        <v>1</v>
      </c>
      <c r="W2208">
        <f t="shared" si="208"/>
        <v>2</v>
      </c>
      <c r="X2208" t="str">
        <f t="shared" si="209"/>
        <v>512</v>
      </c>
      <c r="Y2208" t="str">
        <f>IF(Table1[[#This Row],[RFM_Score]]="555","Champion", IF(AND(J2208&gt;=4,V2208&gt;=4),"Loyal", IF(U2208&lt;=2,"At Risk", IF(W2208&gt;=4,"Potential Loyalist","Others"))))</f>
        <v>Others</v>
      </c>
    </row>
    <row r="2209" spans="1:25">
      <c r="A2209" t="s">
        <v>3453</v>
      </c>
      <c r="B2209">
        <v>45</v>
      </c>
      <c r="C2209" t="s">
        <v>24</v>
      </c>
      <c r="D2209" t="s">
        <v>25</v>
      </c>
      <c r="E2209" s="6" t="s">
        <v>14279</v>
      </c>
      <c r="F2209" t="s">
        <v>26</v>
      </c>
      <c r="G2209">
        <v>2</v>
      </c>
      <c r="H2209">
        <v>1</v>
      </c>
      <c r="I2209">
        <v>55</v>
      </c>
      <c r="J2209">
        <v>5</v>
      </c>
      <c r="K2209">
        <v>100.31</v>
      </c>
      <c r="L2209" t="str">
        <f t="shared" si="204"/>
        <v/>
      </c>
      <c r="M2209">
        <v>4</v>
      </c>
      <c r="N2209" t="str">
        <f t="shared" si="205"/>
        <v/>
      </c>
      <c r="O2209">
        <v>93</v>
      </c>
      <c r="P2209" s="11">
        <v>0.5</v>
      </c>
      <c r="Q2209" s="11">
        <v>9.0909090909090898E-2</v>
      </c>
      <c r="R2209" s="12">
        <v>25.077500000000001</v>
      </c>
      <c r="S2209" t="s">
        <v>22</v>
      </c>
      <c r="T2209">
        <v>0</v>
      </c>
      <c r="U2209">
        <f t="shared" si="206"/>
        <v>2</v>
      </c>
      <c r="V2209">
        <f t="shared" si="207"/>
        <v>1</v>
      </c>
      <c r="W2209">
        <f t="shared" si="208"/>
        <v>2</v>
      </c>
      <c r="X2209" t="str">
        <f t="shared" si="209"/>
        <v>212</v>
      </c>
      <c r="Y2209" t="str">
        <f>IF(Table1[[#This Row],[RFM_Score]]="555","Champion", IF(AND(J2209&gt;=4,V2209&gt;=4),"Loyal", IF(U2209&lt;=2,"At Risk", IF(W2209&gt;=4,"Potential Loyalist","Others"))))</f>
        <v>At Risk</v>
      </c>
    </row>
    <row r="2210" spans="1:25">
      <c r="A2210" t="s">
        <v>9716</v>
      </c>
      <c r="B2210">
        <v>34</v>
      </c>
      <c r="C2210" t="s">
        <v>24</v>
      </c>
      <c r="D2210" t="s">
        <v>25</v>
      </c>
      <c r="E2210" s="6" t="s">
        <v>14280</v>
      </c>
      <c r="F2210" t="s">
        <v>62</v>
      </c>
      <c r="G2210">
        <v>2</v>
      </c>
      <c r="H2210">
        <v>1</v>
      </c>
      <c r="I2210">
        <v>57</v>
      </c>
      <c r="J2210">
        <v>1</v>
      </c>
      <c r="K2210">
        <v>100.19</v>
      </c>
      <c r="L2210" t="str">
        <f t="shared" si="204"/>
        <v/>
      </c>
      <c r="M2210">
        <v>4</v>
      </c>
      <c r="N2210" t="str">
        <f t="shared" si="205"/>
        <v/>
      </c>
      <c r="O2210">
        <v>31</v>
      </c>
      <c r="P2210" s="11">
        <v>0.5</v>
      </c>
      <c r="Q2210" s="11">
        <v>1.7543859649122799E-2</v>
      </c>
      <c r="R2210" s="12">
        <v>25.047499999999999</v>
      </c>
      <c r="S2210" t="s">
        <v>22</v>
      </c>
      <c r="T2210">
        <v>1</v>
      </c>
      <c r="U2210">
        <f t="shared" si="206"/>
        <v>4</v>
      </c>
      <c r="V2210">
        <f t="shared" si="207"/>
        <v>1</v>
      </c>
      <c r="W2210">
        <f t="shared" si="208"/>
        <v>2</v>
      </c>
      <c r="X2210" t="str">
        <f t="shared" si="209"/>
        <v>412</v>
      </c>
      <c r="Y2210" t="str">
        <f>IF(Table1[[#This Row],[RFM_Score]]="555","Champion", IF(AND(J2210&gt;=4,V2210&gt;=4),"Loyal", IF(U2210&lt;=2,"At Risk", IF(W2210&gt;=4,"Potential Loyalist","Others"))))</f>
        <v>Others</v>
      </c>
    </row>
    <row r="2211" spans="1:25">
      <c r="A2211" t="s">
        <v>3479</v>
      </c>
      <c r="B2211">
        <v>36</v>
      </c>
      <c r="C2211" t="s">
        <v>24</v>
      </c>
      <c r="D2211" t="s">
        <v>29</v>
      </c>
      <c r="E2211" s="6" t="s">
        <v>14281</v>
      </c>
      <c r="F2211" t="s">
        <v>37</v>
      </c>
      <c r="G2211">
        <v>1</v>
      </c>
      <c r="H2211">
        <v>0</v>
      </c>
      <c r="I2211">
        <v>62</v>
      </c>
      <c r="J2211">
        <v>2</v>
      </c>
      <c r="K2211">
        <v>100.17</v>
      </c>
      <c r="L2211" t="str">
        <f t="shared" si="204"/>
        <v/>
      </c>
      <c r="M2211">
        <v>4</v>
      </c>
      <c r="N2211" t="str">
        <f t="shared" si="205"/>
        <v/>
      </c>
      <c r="O2211">
        <v>9</v>
      </c>
      <c r="P2211" s="11">
        <v>0</v>
      </c>
      <c r="Q2211" s="11">
        <v>3.2258064516128997E-2</v>
      </c>
      <c r="R2211" s="12">
        <v>25.0425</v>
      </c>
      <c r="S2211" t="s">
        <v>22</v>
      </c>
      <c r="T2211">
        <v>0</v>
      </c>
      <c r="U2211">
        <f t="shared" si="206"/>
        <v>5</v>
      </c>
      <c r="V2211">
        <f t="shared" si="207"/>
        <v>1</v>
      </c>
      <c r="W2211">
        <f t="shared" si="208"/>
        <v>2</v>
      </c>
      <c r="X2211" t="str">
        <f t="shared" si="209"/>
        <v>512</v>
      </c>
      <c r="Y2211" t="str">
        <f>IF(Table1[[#This Row],[RFM_Score]]="555","Champion", IF(AND(J2211&gt;=4,V2211&gt;=4),"Loyal", IF(U2211&lt;=2,"At Risk", IF(W2211&gt;=4,"Potential Loyalist","Others"))))</f>
        <v>Others</v>
      </c>
    </row>
    <row r="2212" spans="1:25">
      <c r="A2212" t="s">
        <v>4024</v>
      </c>
      <c r="B2212">
        <v>28</v>
      </c>
      <c r="C2212" t="s">
        <v>24</v>
      </c>
      <c r="D2212" t="s">
        <v>25</v>
      </c>
      <c r="E2212" s="6" t="s">
        <v>14282</v>
      </c>
      <c r="F2212" t="s">
        <v>21</v>
      </c>
      <c r="G2212">
        <v>3</v>
      </c>
      <c r="H2212">
        <v>0</v>
      </c>
      <c r="I2212">
        <v>50</v>
      </c>
      <c r="J2212">
        <v>2</v>
      </c>
      <c r="K2212">
        <v>99.86</v>
      </c>
      <c r="L2212" t="str">
        <f t="shared" si="204"/>
        <v/>
      </c>
      <c r="M2212">
        <v>4</v>
      </c>
      <c r="N2212" t="str">
        <f t="shared" si="205"/>
        <v/>
      </c>
      <c r="O2212">
        <v>37</v>
      </c>
      <c r="P2212" s="11">
        <v>0</v>
      </c>
      <c r="Q2212" s="11">
        <v>0.04</v>
      </c>
      <c r="R2212" s="12">
        <v>24.965</v>
      </c>
      <c r="S2212" t="s">
        <v>27</v>
      </c>
      <c r="T2212">
        <v>0</v>
      </c>
      <c r="U2212">
        <f t="shared" si="206"/>
        <v>4</v>
      </c>
      <c r="V2212">
        <f t="shared" si="207"/>
        <v>1</v>
      </c>
      <c r="W2212">
        <f t="shared" si="208"/>
        <v>2</v>
      </c>
      <c r="X2212" t="str">
        <f t="shared" si="209"/>
        <v>412</v>
      </c>
      <c r="Y2212" t="str">
        <f>IF(Table1[[#This Row],[RFM_Score]]="555","Champion", IF(AND(J2212&gt;=4,V2212&gt;=4),"Loyal", IF(U2212&lt;=2,"At Risk", IF(W2212&gt;=4,"Potential Loyalist","Others"))))</f>
        <v>Others</v>
      </c>
    </row>
    <row r="2213" spans="1:25">
      <c r="A2213" t="s">
        <v>4864</v>
      </c>
      <c r="B2213">
        <v>44</v>
      </c>
      <c r="C2213" t="s">
        <v>24</v>
      </c>
      <c r="D2213" t="s">
        <v>25</v>
      </c>
      <c r="E2213" s="6" t="s">
        <v>14283</v>
      </c>
      <c r="F2213" t="s">
        <v>30</v>
      </c>
      <c r="G2213">
        <v>7</v>
      </c>
      <c r="H2213">
        <v>2</v>
      </c>
      <c r="I2213">
        <v>45</v>
      </c>
      <c r="J2213">
        <v>2</v>
      </c>
      <c r="K2213">
        <v>99.37</v>
      </c>
      <c r="L2213" t="str">
        <f t="shared" si="204"/>
        <v/>
      </c>
      <c r="M2213">
        <v>4</v>
      </c>
      <c r="N2213" t="str">
        <f t="shared" si="205"/>
        <v/>
      </c>
      <c r="O2213">
        <v>57</v>
      </c>
      <c r="P2213" s="11">
        <v>0.28571428571428498</v>
      </c>
      <c r="Q2213" s="11">
        <v>4.4444444444444398E-2</v>
      </c>
      <c r="R2213" s="12">
        <v>24.842500000000001</v>
      </c>
      <c r="S2213" t="s">
        <v>27</v>
      </c>
      <c r="T2213">
        <v>0</v>
      </c>
      <c r="U2213">
        <f t="shared" si="206"/>
        <v>3</v>
      </c>
      <c r="V2213">
        <f t="shared" si="207"/>
        <v>1</v>
      </c>
      <c r="W2213">
        <f t="shared" si="208"/>
        <v>2</v>
      </c>
      <c r="X2213" t="str">
        <f t="shared" si="209"/>
        <v>312</v>
      </c>
      <c r="Y2213" t="str">
        <f>IF(Table1[[#This Row],[RFM_Score]]="555","Champion", IF(AND(J2213&gt;=4,V2213&gt;=4),"Loyal", IF(U2213&lt;=2,"At Risk", IF(W2213&gt;=4,"Potential Loyalist","Others"))))</f>
        <v>Others</v>
      </c>
    </row>
    <row r="2214" spans="1:25">
      <c r="A2214" t="s">
        <v>4167</v>
      </c>
      <c r="B2214">
        <v>32</v>
      </c>
      <c r="C2214" t="s">
        <v>24</v>
      </c>
      <c r="D2214" t="s">
        <v>20</v>
      </c>
      <c r="E2214" s="6" t="s">
        <v>14284</v>
      </c>
      <c r="F2214" t="s">
        <v>60</v>
      </c>
      <c r="G2214">
        <v>2</v>
      </c>
      <c r="H2214">
        <v>1</v>
      </c>
      <c r="I2214">
        <v>58</v>
      </c>
      <c r="J2214">
        <v>7</v>
      </c>
      <c r="K2214">
        <v>99.27</v>
      </c>
      <c r="L2214" t="str">
        <f t="shared" si="204"/>
        <v/>
      </c>
      <c r="M2214">
        <v>4</v>
      </c>
      <c r="N2214" t="str">
        <f t="shared" si="205"/>
        <v/>
      </c>
      <c r="O2214">
        <v>6</v>
      </c>
      <c r="P2214" s="11">
        <v>0.5</v>
      </c>
      <c r="Q2214" s="11">
        <v>0.12068965517241299</v>
      </c>
      <c r="R2214" s="12">
        <v>24.817499999999999</v>
      </c>
      <c r="S2214" t="s">
        <v>27</v>
      </c>
      <c r="T2214">
        <v>0</v>
      </c>
      <c r="U2214">
        <f t="shared" si="206"/>
        <v>5</v>
      </c>
      <c r="V2214">
        <f t="shared" si="207"/>
        <v>1</v>
      </c>
      <c r="W2214">
        <f t="shared" si="208"/>
        <v>2</v>
      </c>
      <c r="X2214" t="str">
        <f t="shared" si="209"/>
        <v>512</v>
      </c>
      <c r="Y2214" t="str">
        <f>IF(Table1[[#This Row],[RFM_Score]]="555","Champion", IF(AND(J2214&gt;=4,V2214&gt;=4),"Loyal", IF(U2214&lt;=2,"At Risk", IF(W2214&gt;=4,"Potential Loyalist","Others"))))</f>
        <v>Others</v>
      </c>
    </row>
    <row r="2215" spans="1:25">
      <c r="A2215" t="s">
        <v>6204</v>
      </c>
      <c r="B2215">
        <v>33</v>
      </c>
      <c r="C2215" t="s">
        <v>24</v>
      </c>
      <c r="D2215" t="s">
        <v>29</v>
      </c>
      <c r="E2215" s="6" t="s">
        <v>14285</v>
      </c>
      <c r="F2215" t="s">
        <v>21</v>
      </c>
      <c r="G2215">
        <v>0</v>
      </c>
      <c r="H2215">
        <v>0</v>
      </c>
      <c r="I2215">
        <v>43</v>
      </c>
      <c r="J2215">
        <v>2</v>
      </c>
      <c r="K2215">
        <v>99.16</v>
      </c>
      <c r="L2215" t="str">
        <f t="shared" si="204"/>
        <v/>
      </c>
      <c r="M2215">
        <v>4</v>
      </c>
      <c r="N2215" t="str">
        <f t="shared" si="205"/>
        <v/>
      </c>
      <c r="O2215">
        <v>12</v>
      </c>
      <c r="P2215" s="11">
        <v>0</v>
      </c>
      <c r="Q2215" s="11">
        <v>4.6511627906976702E-2</v>
      </c>
      <c r="R2215" s="12">
        <v>24.79</v>
      </c>
      <c r="S2215" t="s">
        <v>27</v>
      </c>
      <c r="T2215">
        <v>0</v>
      </c>
      <c r="U2215">
        <f t="shared" si="206"/>
        <v>5</v>
      </c>
      <c r="V2215">
        <f t="shared" si="207"/>
        <v>1</v>
      </c>
      <c r="W2215">
        <f t="shared" si="208"/>
        <v>2</v>
      </c>
      <c r="X2215" t="str">
        <f t="shared" si="209"/>
        <v>512</v>
      </c>
      <c r="Y2215" t="str">
        <f>IF(Table1[[#This Row],[RFM_Score]]="555","Champion", IF(AND(J2215&gt;=4,V2215&gt;=4),"Loyal", IF(U2215&lt;=2,"At Risk", IF(W2215&gt;=4,"Potential Loyalist","Others"))))</f>
        <v>Others</v>
      </c>
    </row>
    <row r="2216" spans="1:25">
      <c r="A2216" t="s">
        <v>4701</v>
      </c>
      <c r="B2216">
        <v>43</v>
      </c>
      <c r="C2216" t="s">
        <v>19</v>
      </c>
      <c r="D2216" t="s">
        <v>49</v>
      </c>
      <c r="E2216" s="6" t="s">
        <v>14286</v>
      </c>
      <c r="F2216" t="s">
        <v>26</v>
      </c>
      <c r="G2216">
        <v>1</v>
      </c>
      <c r="H2216">
        <v>0</v>
      </c>
      <c r="I2216">
        <v>48</v>
      </c>
      <c r="J2216">
        <v>1</v>
      </c>
      <c r="K2216">
        <v>98.94</v>
      </c>
      <c r="L2216" t="str">
        <f t="shared" si="204"/>
        <v/>
      </c>
      <c r="M2216">
        <v>4</v>
      </c>
      <c r="N2216" t="str">
        <f t="shared" si="205"/>
        <v/>
      </c>
      <c r="O2216">
        <v>9</v>
      </c>
      <c r="P2216" s="11">
        <v>0</v>
      </c>
      <c r="Q2216" s="11">
        <v>2.0833333333333301E-2</v>
      </c>
      <c r="R2216" s="12">
        <v>24.734999999999999</v>
      </c>
      <c r="S2216" t="s">
        <v>27</v>
      </c>
      <c r="T2216">
        <v>0</v>
      </c>
      <c r="U2216">
        <f t="shared" si="206"/>
        <v>5</v>
      </c>
      <c r="V2216">
        <f t="shared" si="207"/>
        <v>1</v>
      </c>
      <c r="W2216">
        <f t="shared" si="208"/>
        <v>2</v>
      </c>
      <c r="X2216" t="str">
        <f t="shared" si="209"/>
        <v>512</v>
      </c>
      <c r="Y2216" t="str">
        <f>IF(Table1[[#This Row],[RFM_Score]]="555","Champion", IF(AND(J2216&gt;=4,V2216&gt;=4),"Loyal", IF(U2216&lt;=2,"At Risk", IF(W2216&gt;=4,"Potential Loyalist","Others"))))</f>
        <v>Others</v>
      </c>
    </row>
    <row r="2217" spans="1:25">
      <c r="A2217" t="s">
        <v>1326</v>
      </c>
      <c r="B2217">
        <v>18</v>
      </c>
      <c r="C2217" t="s">
        <v>24</v>
      </c>
      <c r="D2217" t="s">
        <v>29</v>
      </c>
      <c r="E2217" s="6" t="s">
        <v>14287</v>
      </c>
      <c r="F2217" t="s">
        <v>60</v>
      </c>
      <c r="G2217">
        <v>6</v>
      </c>
      <c r="H2217">
        <v>2</v>
      </c>
      <c r="I2217">
        <v>46</v>
      </c>
      <c r="J2217">
        <v>1</v>
      </c>
      <c r="K2217">
        <v>98.7</v>
      </c>
      <c r="L2217" t="str">
        <f t="shared" si="204"/>
        <v/>
      </c>
      <c r="M2217">
        <v>4</v>
      </c>
      <c r="N2217" t="str">
        <f t="shared" si="205"/>
        <v/>
      </c>
      <c r="O2217">
        <v>73</v>
      </c>
      <c r="P2217" s="11">
        <v>0.33333333333333298</v>
      </c>
      <c r="Q2217" s="11">
        <v>2.1739130434782601E-2</v>
      </c>
      <c r="R2217" s="12">
        <v>24.675000000000001</v>
      </c>
      <c r="S2217" t="s">
        <v>27</v>
      </c>
      <c r="T2217">
        <v>0</v>
      </c>
      <c r="U2217">
        <f t="shared" si="206"/>
        <v>2</v>
      </c>
      <c r="V2217">
        <f t="shared" si="207"/>
        <v>1</v>
      </c>
      <c r="W2217">
        <f t="shared" si="208"/>
        <v>2</v>
      </c>
      <c r="X2217" t="str">
        <f t="shared" si="209"/>
        <v>212</v>
      </c>
      <c r="Y2217" t="str">
        <f>IF(Table1[[#This Row],[RFM_Score]]="555","Champion", IF(AND(J2217&gt;=4,V2217&gt;=4),"Loyal", IF(U2217&lt;=2,"At Risk", IF(W2217&gt;=4,"Potential Loyalist","Others"))))</f>
        <v>At Risk</v>
      </c>
    </row>
    <row r="2218" spans="1:25">
      <c r="A2218" t="s">
        <v>2381</v>
      </c>
      <c r="B2218">
        <v>18</v>
      </c>
      <c r="C2218" t="s">
        <v>24</v>
      </c>
      <c r="D2218" t="s">
        <v>20</v>
      </c>
      <c r="E2218" s="6" t="s">
        <v>14288</v>
      </c>
      <c r="F2218" t="s">
        <v>21</v>
      </c>
      <c r="G2218">
        <v>3</v>
      </c>
      <c r="H2218">
        <v>1</v>
      </c>
      <c r="I2218">
        <v>61</v>
      </c>
      <c r="J2218">
        <v>2</v>
      </c>
      <c r="K2218">
        <v>98.45</v>
      </c>
      <c r="L2218" t="str">
        <f t="shared" si="204"/>
        <v/>
      </c>
      <c r="M2218">
        <v>4</v>
      </c>
      <c r="N2218" t="str">
        <f t="shared" si="205"/>
        <v/>
      </c>
      <c r="O2218">
        <v>16</v>
      </c>
      <c r="P2218" s="11">
        <v>0.33333333333333298</v>
      </c>
      <c r="Q2218" s="11">
        <v>3.2786885245901599E-2</v>
      </c>
      <c r="R2218" s="12">
        <v>24.612500000000001</v>
      </c>
      <c r="S2218" t="s">
        <v>27</v>
      </c>
      <c r="T2218">
        <v>0</v>
      </c>
      <c r="U2218">
        <f t="shared" si="206"/>
        <v>5</v>
      </c>
      <c r="V2218">
        <f t="shared" si="207"/>
        <v>1</v>
      </c>
      <c r="W2218">
        <f t="shared" si="208"/>
        <v>2</v>
      </c>
      <c r="X2218" t="str">
        <f t="shared" si="209"/>
        <v>512</v>
      </c>
      <c r="Y2218" t="str">
        <f>IF(Table1[[#This Row],[RFM_Score]]="555","Champion", IF(AND(J2218&gt;=4,V2218&gt;=4),"Loyal", IF(U2218&lt;=2,"At Risk", IF(W2218&gt;=4,"Potential Loyalist","Others"))))</f>
        <v>Others</v>
      </c>
    </row>
    <row r="2219" spans="1:25">
      <c r="A2219" t="s">
        <v>11980</v>
      </c>
      <c r="B2219">
        <v>40</v>
      </c>
      <c r="C2219" t="s">
        <v>24</v>
      </c>
      <c r="D2219" t="s">
        <v>20</v>
      </c>
      <c r="E2219" s="6" t="s">
        <v>14289</v>
      </c>
      <c r="F2219" t="s">
        <v>37</v>
      </c>
      <c r="G2219">
        <v>2</v>
      </c>
      <c r="H2219">
        <v>1</v>
      </c>
      <c r="I2219">
        <v>50</v>
      </c>
      <c r="J2219">
        <v>3</v>
      </c>
      <c r="K2219">
        <v>98.32</v>
      </c>
      <c r="L2219" t="str">
        <f t="shared" si="204"/>
        <v/>
      </c>
      <c r="M2219">
        <v>4</v>
      </c>
      <c r="N2219" t="str">
        <f t="shared" si="205"/>
        <v/>
      </c>
      <c r="O2219">
        <v>31</v>
      </c>
      <c r="P2219" s="11">
        <v>0.5</v>
      </c>
      <c r="Q2219" s="11">
        <v>0.06</v>
      </c>
      <c r="R2219" s="12">
        <v>24.58</v>
      </c>
      <c r="S2219" t="s">
        <v>27</v>
      </c>
      <c r="T2219">
        <v>0</v>
      </c>
      <c r="U2219">
        <f t="shared" si="206"/>
        <v>4</v>
      </c>
      <c r="V2219">
        <f t="shared" si="207"/>
        <v>1</v>
      </c>
      <c r="W2219">
        <f t="shared" si="208"/>
        <v>2</v>
      </c>
      <c r="X2219" t="str">
        <f t="shared" si="209"/>
        <v>412</v>
      </c>
      <c r="Y2219" t="str">
        <f>IF(Table1[[#This Row],[RFM_Score]]="555","Champion", IF(AND(J2219&gt;=4,V2219&gt;=4),"Loyal", IF(U2219&lt;=2,"At Risk", IF(W2219&gt;=4,"Potential Loyalist","Others"))))</f>
        <v>Others</v>
      </c>
    </row>
    <row r="2220" spans="1:25">
      <c r="A2220" t="s">
        <v>6815</v>
      </c>
      <c r="B2220">
        <v>44</v>
      </c>
      <c r="C2220" t="s">
        <v>19</v>
      </c>
      <c r="D2220" t="s">
        <v>46</v>
      </c>
      <c r="E2220" s="6" t="s">
        <v>14290</v>
      </c>
      <c r="F2220" t="s">
        <v>30</v>
      </c>
      <c r="G2220">
        <v>1</v>
      </c>
      <c r="H2220">
        <v>0</v>
      </c>
      <c r="I2220">
        <v>54</v>
      </c>
      <c r="J2220">
        <v>2</v>
      </c>
      <c r="K2220">
        <v>98.15</v>
      </c>
      <c r="L2220" t="str">
        <f t="shared" si="204"/>
        <v/>
      </c>
      <c r="M2220">
        <v>4</v>
      </c>
      <c r="N2220" t="str">
        <f t="shared" si="205"/>
        <v/>
      </c>
      <c r="O2220">
        <v>2</v>
      </c>
      <c r="P2220" s="11">
        <v>0</v>
      </c>
      <c r="Q2220" s="11">
        <v>3.7037037037037E-2</v>
      </c>
      <c r="R2220" s="12">
        <v>24.537500000000001</v>
      </c>
      <c r="S2220" t="s">
        <v>27</v>
      </c>
      <c r="T2220">
        <v>0</v>
      </c>
      <c r="U2220">
        <f t="shared" si="206"/>
        <v>5</v>
      </c>
      <c r="V2220">
        <f t="shared" si="207"/>
        <v>1</v>
      </c>
      <c r="W2220">
        <f t="shared" si="208"/>
        <v>2</v>
      </c>
      <c r="X2220" t="str">
        <f t="shared" si="209"/>
        <v>512</v>
      </c>
      <c r="Y2220" t="str">
        <f>IF(Table1[[#This Row],[RFM_Score]]="555","Champion", IF(AND(J2220&gt;=4,V2220&gt;=4),"Loyal", IF(U2220&lt;=2,"At Risk", IF(W2220&gt;=4,"Potential Loyalist","Others"))))</f>
        <v>Others</v>
      </c>
    </row>
    <row r="2221" spans="1:25">
      <c r="A2221" t="s">
        <v>377</v>
      </c>
      <c r="B2221">
        <v>25</v>
      </c>
      <c r="C2221" t="s">
        <v>19</v>
      </c>
      <c r="D2221" t="s">
        <v>20</v>
      </c>
      <c r="E2221" s="6" t="s">
        <v>14291</v>
      </c>
      <c r="F2221" t="s">
        <v>37</v>
      </c>
      <c r="G2221">
        <v>1</v>
      </c>
      <c r="H2221">
        <v>1</v>
      </c>
      <c r="I2221">
        <v>45</v>
      </c>
      <c r="J2221">
        <v>0</v>
      </c>
      <c r="K2221">
        <v>98.06</v>
      </c>
      <c r="L2221" t="str">
        <f t="shared" si="204"/>
        <v/>
      </c>
      <c r="M2221">
        <v>4</v>
      </c>
      <c r="N2221" t="str">
        <f t="shared" si="205"/>
        <v/>
      </c>
      <c r="O2221">
        <v>2</v>
      </c>
      <c r="P2221" s="11">
        <v>1</v>
      </c>
      <c r="Q2221" s="11">
        <v>0</v>
      </c>
      <c r="R2221" s="12">
        <v>24.515000000000001</v>
      </c>
      <c r="S2221" t="s">
        <v>27</v>
      </c>
      <c r="T2221">
        <v>0</v>
      </c>
      <c r="U2221">
        <f t="shared" si="206"/>
        <v>5</v>
      </c>
      <c r="V2221">
        <f t="shared" si="207"/>
        <v>1</v>
      </c>
      <c r="W2221">
        <f t="shared" si="208"/>
        <v>2</v>
      </c>
      <c r="X2221" t="str">
        <f t="shared" si="209"/>
        <v>512</v>
      </c>
      <c r="Y2221" t="str">
        <f>IF(Table1[[#This Row],[RFM_Score]]="555","Champion", IF(AND(J2221&gt;=4,V2221&gt;=4),"Loyal", IF(U2221&lt;=2,"At Risk", IF(W2221&gt;=4,"Potential Loyalist","Others"))))</f>
        <v>Others</v>
      </c>
    </row>
    <row r="2222" spans="1:25">
      <c r="A2222" t="s">
        <v>6647</v>
      </c>
      <c r="B2222">
        <v>43</v>
      </c>
      <c r="C2222" t="s">
        <v>19</v>
      </c>
      <c r="D2222" t="s">
        <v>25</v>
      </c>
      <c r="E2222" s="6" t="s">
        <v>14292</v>
      </c>
      <c r="F2222" t="s">
        <v>26</v>
      </c>
      <c r="G2222">
        <v>1</v>
      </c>
      <c r="H2222">
        <v>0</v>
      </c>
      <c r="I2222">
        <v>42</v>
      </c>
      <c r="J2222">
        <v>3</v>
      </c>
      <c r="K2222">
        <v>97.97</v>
      </c>
      <c r="L2222" t="str">
        <f t="shared" si="204"/>
        <v/>
      </c>
      <c r="M2222">
        <v>4</v>
      </c>
      <c r="N2222" t="str">
        <f t="shared" si="205"/>
        <v/>
      </c>
      <c r="O2222">
        <v>6</v>
      </c>
      <c r="P2222" s="11">
        <v>0</v>
      </c>
      <c r="Q2222" s="11">
        <v>7.1428571428571397E-2</v>
      </c>
      <c r="R2222" s="12">
        <v>24.4925</v>
      </c>
      <c r="S2222" t="s">
        <v>27</v>
      </c>
      <c r="T2222">
        <v>1</v>
      </c>
      <c r="U2222">
        <f t="shared" si="206"/>
        <v>5</v>
      </c>
      <c r="V2222">
        <f t="shared" si="207"/>
        <v>1</v>
      </c>
      <c r="W2222">
        <f t="shared" si="208"/>
        <v>2</v>
      </c>
      <c r="X2222" t="str">
        <f t="shared" si="209"/>
        <v>512</v>
      </c>
      <c r="Y2222" t="str">
        <f>IF(Table1[[#This Row],[RFM_Score]]="555","Champion", IF(AND(J2222&gt;=4,V2222&gt;=4),"Loyal", IF(U2222&lt;=2,"At Risk", IF(W2222&gt;=4,"Potential Loyalist","Others"))))</f>
        <v>Others</v>
      </c>
    </row>
    <row r="2223" spans="1:25">
      <c r="A2223" t="s">
        <v>2382</v>
      </c>
      <c r="B2223">
        <v>48</v>
      </c>
      <c r="C2223" t="s">
        <v>19</v>
      </c>
      <c r="D2223" t="s">
        <v>25</v>
      </c>
      <c r="E2223" s="6" t="s">
        <v>14293</v>
      </c>
      <c r="F2223" t="s">
        <v>21</v>
      </c>
      <c r="G2223">
        <v>4</v>
      </c>
      <c r="H2223">
        <v>2</v>
      </c>
      <c r="I2223">
        <v>55</v>
      </c>
      <c r="J2223">
        <v>4</v>
      </c>
      <c r="K2223">
        <v>97.84</v>
      </c>
      <c r="L2223" t="str">
        <f t="shared" si="204"/>
        <v/>
      </c>
      <c r="M2223">
        <v>4</v>
      </c>
      <c r="N2223" t="str">
        <f t="shared" si="205"/>
        <v/>
      </c>
      <c r="O2223">
        <v>80</v>
      </c>
      <c r="P2223" s="11">
        <v>0.5</v>
      </c>
      <c r="Q2223" s="11">
        <v>7.2727272727272696E-2</v>
      </c>
      <c r="R2223" s="12">
        <v>24.46</v>
      </c>
      <c r="S2223" t="s">
        <v>27</v>
      </c>
      <c r="T2223">
        <v>0</v>
      </c>
      <c r="U2223">
        <f t="shared" si="206"/>
        <v>2</v>
      </c>
      <c r="V2223">
        <f t="shared" si="207"/>
        <v>1</v>
      </c>
      <c r="W2223">
        <f t="shared" si="208"/>
        <v>2</v>
      </c>
      <c r="X2223" t="str">
        <f t="shared" si="209"/>
        <v>212</v>
      </c>
      <c r="Y2223" t="str">
        <f>IF(Table1[[#This Row],[RFM_Score]]="555","Champion", IF(AND(J2223&gt;=4,V2223&gt;=4),"Loyal", IF(U2223&lt;=2,"At Risk", IF(W2223&gt;=4,"Potential Loyalist","Others"))))</f>
        <v>At Risk</v>
      </c>
    </row>
    <row r="2224" spans="1:25">
      <c r="A2224" t="s">
        <v>3865</v>
      </c>
      <c r="B2224">
        <v>49</v>
      </c>
      <c r="C2224" t="s">
        <v>19</v>
      </c>
      <c r="D2224" t="s">
        <v>20</v>
      </c>
      <c r="E2224" s="6" t="s">
        <v>14294</v>
      </c>
      <c r="F2224" t="s">
        <v>30</v>
      </c>
      <c r="G2224">
        <v>3</v>
      </c>
      <c r="H2224">
        <v>2</v>
      </c>
      <c r="I2224">
        <v>55</v>
      </c>
      <c r="J2224">
        <v>2</v>
      </c>
      <c r="K2224">
        <v>97.8</v>
      </c>
      <c r="L2224" t="str">
        <f t="shared" si="204"/>
        <v/>
      </c>
      <c r="M2224">
        <v>4</v>
      </c>
      <c r="N2224" t="str">
        <f t="shared" si="205"/>
        <v/>
      </c>
      <c r="O2224">
        <v>38</v>
      </c>
      <c r="P2224" s="11">
        <v>0.66666666666666596</v>
      </c>
      <c r="Q2224" s="11">
        <v>3.6363636363636299E-2</v>
      </c>
      <c r="R2224" s="12">
        <v>24.45</v>
      </c>
      <c r="S2224" t="s">
        <v>27</v>
      </c>
      <c r="T2224">
        <v>0</v>
      </c>
      <c r="U2224">
        <f t="shared" si="206"/>
        <v>4</v>
      </c>
      <c r="V2224">
        <f t="shared" si="207"/>
        <v>1</v>
      </c>
      <c r="W2224">
        <f t="shared" si="208"/>
        <v>2</v>
      </c>
      <c r="X2224" t="str">
        <f t="shared" si="209"/>
        <v>412</v>
      </c>
      <c r="Y2224" t="str">
        <f>IF(Table1[[#This Row],[RFM_Score]]="555","Champion", IF(AND(J2224&gt;=4,V2224&gt;=4),"Loyal", IF(U2224&lt;=2,"At Risk", IF(W2224&gt;=4,"Potential Loyalist","Others"))))</f>
        <v>Others</v>
      </c>
    </row>
    <row r="2225" spans="1:25">
      <c r="A2225" t="s">
        <v>1144</v>
      </c>
      <c r="B2225">
        <v>22</v>
      </c>
      <c r="C2225" t="s">
        <v>24</v>
      </c>
      <c r="D2225" t="s">
        <v>35</v>
      </c>
      <c r="E2225" s="6" t="s">
        <v>14295</v>
      </c>
      <c r="F2225" t="s">
        <v>30</v>
      </c>
      <c r="G2225">
        <v>4</v>
      </c>
      <c r="H2225">
        <v>1</v>
      </c>
      <c r="I2225">
        <v>31</v>
      </c>
      <c r="J2225">
        <v>1</v>
      </c>
      <c r="K2225">
        <v>97.44</v>
      </c>
      <c r="L2225" t="str">
        <f t="shared" si="204"/>
        <v/>
      </c>
      <c r="M2225">
        <v>4</v>
      </c>
      <c r="N2225" t="str">
        <f t="shared" si="205"/>
        <v/>
      </c>
      <c r="O2225">
        <v>11</v>
      </c>
      <c r="P2225" s="11">
        <v>0.25</v>
      </c>
      <c r="Q2225" s="11">
        <v>3.2258064516128997E-2</v>
      </c>
      <c r="R2225" s="12">
        <v>24.36</v>
      </c>
      <c r="S2225" t="s">
        <v>27</v>
      </c>
      <c r="T2225">
        <v>0</v>
      </c>
      <c r="U2225">
        <f t="shared" si="206"/>
        <v>5</v>
      </c>
      <c r="V2225">
        <f t="shared" si="207"/>
        <v>1</v>
      </c>
      <c r="W2225">
        <f t="shared" si="208"/>
        <v>2</v>
      </c>
      <c r="X2225" t="str">
        <f t="shared" si="209"/>
        <v>512</v>
      </c>
      <c r="Y2225" t="str">
        <f>IF(Table1[[#This Row],[RFM_Score]]="555","Champion", IF(AND(J2225&gt;=4,V2225&gt;=4),"Loyal", IF(U2225&lt;=2,"At Risk", IF(W2225&gt;=4,"Potential Loyalist","Others"))))</f>
        <v>Others</v>
      </c>
    </row>
    <row r="2226" spans="1:25">
      <c r="A2226" t="s">
        <v>4171</v>
      </c>
      <c r="B2226">
        <v>33</v>
      </c>
      <c r="C2226" t="s">
        <v>19</v>
      </c>
      <c r="D2226" t="s">
        <v>29</v>
      </c>
      <c r="E2226" s="6" t="s">
        <v>14296</v>
      </c>
      <c r="F2226" t="s">
        <v>30</v>
      </c>
      <c r="G2226">
        <v>2</v>
      </c>
      <c r="H2226">
        <v>1</v>
      </c>
      <c r="I2226">
        <v>56</v>
      </c>
      <c r="J2226">
        <v>1</v>
      </c>
      <c r="K2226">
        <v>97.42</v>
      </c>
      <c r="L2226" t="str">
        <f t="shared" si="204"/>
        <v/>
      </c>
      <c r="M2226">
        <v>4</v>
      </c>
      <c r="N2226" t="str">
        <f t="shared" si="205"/>
        <v/>
      </c>
      <c r="O2226">
        <v>110</v>
      </c>
      <c r="P2226" s="11">
        <v>0.5</v>
      </c>
      <c r="Q2226" s="11">
        <v>1.7857142857142801E-2</v>
      </c>
      <c r="R2226" s="12">
        <v>24.355</v>
      </c>
      <c r="S2226" t="s">
        <v>27</v>
      </c>
      <c r="T2226">
        <v>1</v>
      </c>
      <c r="U2226">
        <f t="shared" si="206"/>
        <v>1</v>
      </c>
      <c r="V2226">
        <f t="shared" si="207"/>
        <v>1</v>
      </c>
      <c r="W2226">
        <f t="shared" si="208"/>
        <v>2</v>
      </c>
      <c r="X2226" t="str">
        <f t="shared" si="209"/>
        <v>112</v>
      </c>
      <c r="Y2226" t="str">
        <f>IF(Table1[[#This Row],[RFM_Score]]="555","Champion", IF(AND(J2226&gt;=4,V2226&gt;=4),"Loyal", IF(U2226&lt;=2,"At Risk", IF(W2226&gt;=4,"Potential Loyalist","Others"))))</f>
        <v>At Risk</v>
      </c>
    </row>
    <row r="2227" spans="1:25">
      <c r="A2227" t="s">
        <v>9753</v>
      </c>
      <c r="B2227">
        <v>38</v>
      </c>
      <c r="C2227" t="s">
        <v>19</v>
      </c>
      <c r="D2227" t="s">
        <v>41</v>
      </c>
      <c r="E2227" s="6" t="s">
        <v>14297</v>
      </c>
      <c r="F2227" t="s">
        <v>26</v>
      </c>
      <c r="G2227">
        <v>4</v>
      </c>
      <c r="H2227">
        <v>1</v>
      </c>
      <c r="I2227">
        <v>56</v>
      </c>
      <c r="J2227">
        <v>1</v>
      </c>
      <c r="K2227">
        <v>97.37</v>
      </c>
      <c r="L2227" t="str">
        <f t="shared" si="204"/>
        <v/>
      </c>
      <c r="M2227">
        <v>4</v>
      </c>
      <c r="N2227" t="str">
        <f t="shared" si="205"/>
        <v/>
      </c>
      <c r="O2227">
        <v>41</v>
      </c>
      <c r="P2227" s="11">
        <v>0.25</v>
      </c>
      <c r="Q2227" s="11">
        <v>1.7857142857142801E-2</v>
      </c>
      <c r="R2227" s="12">
        <v>24.342500000000001</v>
      </c>
      <c r="S2227" t="s">
        <v>27</v>
      </c>
      <c r="T2227">
        <v>0</v>
      </c>
      <c r="U2227">
        <f t="shared" si="206"/>
        <v>3</v>
      </c>
      <c r="V2227">
        <f t="shared" si="207"/>
        <v>1</v>
      </c>
      <c r="W2227">
        <f t="shared" si="208"/>
        <v>2</v>
      </c>
      <c r="X2227" t="str">
        <f t="shared" si="209"/>
        <v>312</v>
      </c>
      <c r="Y2227" t="str">
        <f>IF(Table1[[#This Row],[RFM_Score]]="555","Champion", IF(AND(J2227&gt;=4,V2227&gt;=4),"Loyal", IF(U2227&lt;=2,"At Risk", IF(W2227&gt;=4,"Potential Loyalist","Others"))))</f>
        <v>Others</v>
      </c>
    </row>
    <row r="2228" spans="1:25">
      <c r="A2228" t="s">
        <v>10084</v>
      </c>
      <c r="B2228">
        <v>37</v>
      </c>
      <c r="C2228" t="s">
        <v>19</v>
      </c>
      <c r="D2228" t="s">
        <v>29</v>
      </c>
      <c r="E2228" s="6" t="s">
        <v>14298</v>
      </c>
      <c r="F2228" t="s">
        <v>21</v>
      </c>
      <c r="G2228">
        <v>3</v>
      </c>
      <c r="H2228">
        <v>1</v>
      </c>
      <c r="I2228">
        <v>56</v>
      </c>
      <c r="J2228">
        <v>1</v>
      </c>
      <c r="K2228">
        <v>97.25</v>
      </c>
      <c r="L2228" t="str">
        <f t="shared" si="204"/>
        <v/>
      </c>
      <c r="M2228">
        <v>4</v>
      </c>
      <c r="N2228" t="str">
        <f t="shared" si="205"/>
        <v/>
      </c>
      <c r="O2228">
        <v>4</v>
      </c>
      <c r="P2228" s="11">
        <v>0.33333333333333298</v>
      </c>
      <c r="Q2228" s="11">
        <v>1.7857142857142801E-2</v>
      </c>
      <c r="R2228" s="12">
        <v>24.3125</v>
      </c>
      <c r="S2228" t="s">
        <v>27</v>
      </c>
      <c r="T2228">
        <v>0</v>
      </c>
      <c r="U2228">
        <f t="shared" si="206"/>
        <v>5</v>
      </c>
      <c r="V2228">
        <f t="shared" si="207"/>
        <v>1</v>
      </c>
      <c r="W2228">
        <f t="shared" si="208"/>
        <v>2</v>
      </c>
      <c r="X2228" t="str">
        <f t="shared" si="209"/>
        <v>512</v>
      </c>
      <c r="Y2228" t="str">
        <f>IF(Table1[[#This Row],[RFM_Score]]="555","Champion", IF(AND(J2228&gt;=4,V2228&gt;=4),"Loyal", IF(U2228&lt;=2,"At Risk", IF(W2228&gt;=4,"Potential Loyalist","Others"))))</f>
        <v>Others</v>
      </c>
    </row>
    <row r="2229" spans="1:25">
      <c r="A2229" t="s">
        <v>9407</v>
      </c>
      <c r="B2229">
        <v>18</v>
      </c>
      <c r="C2229" t="s">
        <v>19</v>
      </c>
      <c r="D2229" t="s">
        <v>46</v>
      </c>
      <c r="E2229" s="6" t="s">
        <v>14299</v>
      </c>
      <c r="F2229" t="s">
        <v>21</v>
      </c>
      <c r="G2229">
        <v>2</v>
      </c>
      <c r="H2229">
        <v>1</v>
      </c>
      <c r="I2229">
        <v>59</v>
      </c>
      <c r="J2229">
        <v>3</v>
      </c>
      <c r="K2229">
        <v>97.01</v>
      </c>
      <c r="L2229" t="str">
        <f t="shared" si="204"/>
        <v/>
      </c>
      <c r="M2229">
        <v>4</v>
      </c>
      <c r="N2229" t="str">
        <f t="shared" si="205"/>
        <v/>
      </c>
      <c r="O2229">
        <v>53</v>
      </c>
      <c r="P2229" s="11">
        <v>0.5</v>
      </c>
      <c r="Q2229" s="11">
        <v>5.0847457627118599E-2</v>
      </c>
      <c r="R2229" s="12">
        <v>24.252500000000001</v>
      </c>
      <c r="S2229" t="s">
        <v>27</v>
      </c>
      <c r="T2229">
        <v>0</v>
      </c>
      <c r="U2229">
        <f t="shared" si="206"/>
        <v>3</v>
      </c>
      <c r="V2229">
        <f t="shared" si="207"/>
        <v>1</v>
      </c>
      <c r="W2229">
        <f t="shared" si="208"/>
        <v>2</v>
      </c>
      <c r="X2229" t="str">
        <f t="shared" si="209"/>
        <v>312</v>
      </c>
      <c r="Y2229" t="str">
        <f>IF(Table1[[#This Row],[RFM_Score]]="555","Champion", IF(AND(J2229&gt;=4,V2229&gt;=4),"Loyal", IF(U2229&lt;=2,"At Risk", IF(W2229&gt;=4,"Potential Loyalist","Others"))))</f>
        <v>Others</v>
      </c>
    </row>
    <row r="2230" spans="1:25">
      <c r="A2230" t="s">
        <v>11600</v>
      </c>
      <c r="B2230">
        <v>54</v>
      </c>
      <c r="C2230" t="s">
        <v>19</v>
      </c>
      <c r="D2230" t="s">
        <v>41</v>
      </c>
      <c r="E2230" s="6" t="s">
        <v>14300</v>
      </c>
      <c r="F2230" t="s">
        <v>60</v>
      </c>
      <c r="G2230">
        <v>2</v>
      </c>
      <c r="H2230">
        <v>1</v>
      </c>
      <c r="I2230">
        <v>33</v>
      </c>
      <c r="J2230">
        <v>0</v>
      </c>
      <c r="K2230">
        <v>96.68</v>
      </c>
      <c r="L2230" t="str">
        <f t="shared" si="204"/>
        <v/>
      </c>
      <c r="M2230">
        <v>4</v>
      </c>
      <c r="N2230" t="str">
        <f t="shared" si="205"/>
        <v/>
      </c>
      <c r="O2230">
        <v>3</v>
      </c>
      <c r="P2230" s="11">
        <v>0.5</v>
      </c>
      <c r="Q2230" s="11">
        <v>0</v>
      </c>
      <c r="R2230" s="12">
        <v>24.17</v>
      </c>
      <c r="S2230" t="s">
        <v>27</v>
      </c>
      <c r="T2230">
        <v>0</v>
      </c>
      <c r="U2230">
        <f t="shared" si="206"/>
        <v>5</v>
      </c>
      <c r="V2230">
        <f t="shared" si="207"/>
        <v>1</v>
      </c>
      <c r="W2230">
        <f t="shared" si="208"/>
        <v>2</v>
      </c>
      <c r="X2230" t="str">
        <f t="shared" si="209"/>
        <v>512</v>
      </c>
      <c r="Y2230" t="str">
        <f>IF(Table1[[#This Row],[RFM_Score]]="555","Champion", IF(AND(J2230&gt;=4,V2230&gt;=4),"Loyal", IF(U2230&lt;=2,"At Risk", IF(W2230&gt;=4,"Potential Loyalist","Others"))))</f>
        <v>Others</v>
      </c>
    </row>
    <row r="2231" spans="1:25">
      <c r="A2231" t="s">
        <v>11140</v>
      </c>
      <c r="B2231">
        <v>37</v>
      </c>
      <c r="C2231" t="s">
        <v>24</v>
      </c>
      <c r="D2231" t="s">
        <v>29</v>
      </c>
      <c r="E2231" s="6" t="s">
        <v>14301</v>
      </c>
      <c r="F2231" t="s">
        <v>60</v>
      </c>
      <c r="G2231">
        <v>2</v>
      </c>
      <c r="H2231">
        <v>1</v>
      </c>
      <c r="I2231">
        <v>42</v>
      </c>
      <c r="J2231">
        <v>0</v>
      </c>
      <c r="K2231">
        <v>96.43</v>
      </c>
      <c r="L2231" t="str">
        <f t="shared" si="204"/>
        <v/>
      </c>
      <c r="M2231">
        <v>4</v>
      </c>
      <c r="N2231" t="str">
        <f t="shared" si="205"/>
        <v/>
      </c>
      <c r="O2231">
        <v>4</v>
      </c>
      <c r="P2231" s="11">
        <v>0.5</v>
      </c>
      <c r="Q2231" s="11">
        <v>0</v>
      </c>
      <c r="R2231" s="12">
        <v>24.107500000000002</v>
      </c>
      <c r="S2231" t="s">
        <v>27</v>
      </c>
      <c r="T2231">
        <v>0</v>
      </c>
      <c r="U2231">
        <f t="shared" si="206"/>
        <v>5</v>
      </c>
      <c r="V2231">
        <f t="shared" si="207"/>
        <v>1</v>
      </c>
      <c r="W2231">
        <f t="shared" si="208"/>
        <v>2</v>
      </c>
      <c r="X2231" t="str">
        <f t="shared" si="209"/>
        <v>512</v>
      </c>
      <c r="Y2231" t="str">
        <f>IF(Table1[[#This Row],[RFM_Score]]="555","Champion", IF(AND(J2231&gt;=4,V2231&gt;=4),"Loyal", IF(U2231&lt;=2,"At Risk", IF(W2231&gt;=4,"Potential Loyalist","Others"))))</f>
        <v>Others</v>
      </c>
    </row>
    <row r="2232" spans="1:25">
      <c r="A2232" t="s">
        <v>3951</v>
      </c>
      <c r="B2232">
        <v>18</v>
      </c>
      <c r="C2232" t="s">
        <v>24</v>
      </c>
      <c r="D2232" t="s">
        <v>41</v>
      </c>
      <c r="E2232" s="6" t="s">
        <v>14302</v>
      </c>
      <c r="F2232" t="s">
        <v>60</v>
      </c>
      <c r="G2232">
        <v>2</v>
      </c>
      <c r="H2232">
        <v>1</v>
      </c>
      <c r="I2232">
        <v>54</v>
      </c>
      <c r="J2232">
        <v>2</v>
      </c>
      <c r="K2232">
        <v>96.35</v>
      </c>
      <c r="L2232" t="str">
        <f t="shared" si="204"/>
        <v/>
      </c>
      <c r="M2232">
        <v>4</v>
      </c>
      <c r="N2232" t="str">
        <f t="shared" si="205"/>
        <v/>
      </c>
      <c r="O2232">
        <v>6</v>
      </c>
      <c r="P2232" s="11">
        <v>0.5</v>
      </c>
      <c r="Q2232" s="11">
        <v>3.7037037037037E-2</v>
      </c>
      <c r="R2232" s="12">
        <v>24.087499999999999</v>
      </c>
      <c r="S2232" t="s">
        <v>27</v>
      </c>
      <c r="T2232">
        <v>0</v>
      </c>
      <c r="U2232">
        <f t="shared" si="206"/>
        <v>5</v>
      </c>
      <c r="V2232">
        <f t="shared" si="207"/>
        <v>1</v>
      </c>
      <c r="W2232">
        <f t="shared" si="208"/>
        <v>2</v>
      </c>
      <c r="X2232" t="str">
        <f t="shared" si="209"/>
        <v>512</v>
      </c>
      <c r="Y2232" t="str">
        <f>IF(Table1[[#This Row],[RFM_Score]]="555","Champion", IF(AND(J2232&gt;=4,V2232&gt;=4),"Loyal", IF(U2232&lt;=2,"At Risk", IF(W2232&gt;=4,"Potential Loyalist","Others"))))</f>
        <v>Others</v>
      </c>
    </row>
    <row r="2233" spans="1:25">
      <c r="A2233" t="s">
        <v>7914</v>
      </c>
      <c r="B2233">
        <v>38</v>
      </c>
      <c r="C2233" t="s">
        <v>24</v>
      </c>
      <c r="D2233" t="s">
        <v>49</v>
      </c>
      <c r="E2233" s="6" t="s">
        <v>14303</v>
      </c>
      <c r="F2233" t="s">
        <v>62</v>
      </c>
      <c r="G2233">
        <v>2</v>
      </c>
      <c r="H2233">
        <v>0</v>
      </c>
      <c r="I2233">
        <v>48</v>
      </c>
      <c r="J2233">
        <v>0</v>
      </c>
      <c r="K2233">
        <v>96.14</v>
      </c>
      <c r="L2233" t="str">
        <f t="shared" si="204"/>
        <v/>
      </c>
      <c r="M2233">
        <v>4</v>
      </c>
      <c r="N2233" t="str">
        <f t="shared" si="205"/>
        <v/>
      </c>
      <c r="O2233">
        <v>11</v>
      </c>
      <c r="P2233" s="11">
        <v>0</v>
      </c>
      <c r="Q2233" s="11">
        <v>0</v>
      </c>
      <c r="R2233" s="12">
        <v>24.035</v>
      </c>
      <c r="S2233" t="s">
        <v>27</v>
      </c>
      <c r="T2233">
        <v>0</v>
      </c>
      <c r="U2233">
        <f t="shared" si="206"/>
        <v>5</v>
      </c>
      <c r="V2233">
        <f t="shared" si="207"/>
        <v>1</v>
      </c>
      <c r="W2233">
        <f t="shared" si="208"/>
        <v>2</v>
      </c>
      <c r="X2233" t="str">
        <f t="shared" si="209"/>
        <v>512</v>
      </c>
      <c r="Y2233" t="str">
        <f>IF(Table1[[#This Row],[RFM_Score]]="555","Champion", IF(AND(J2233&gt;=4,V2233&gt;=4),"Loyal", IF(U2233&lt;=2,"At Risk", IF(W2233&gt;=4,"Potential Loyalist","Others"))))</f>
        <v>Others</v>
      </c>
    </row>
    <row r="2234" spans="1:25">
      <c r="A2234" t="s">
        <v>7445</v>
      </c>
      <c r="B2234">
        <v>18</v>
      </c>
      <c r="C2234" t="s">
        <v>24</v>
      </c>
      <c r="D2234" t="s">
        <v>20</v>
      </c>
      <c r="E2234" s="6" t="s">
        <v>14304</v>
      </c>
      <c r="F2234" t="s">
        <v>62</v>
      </c>
      <c r="G2234">
        <v>3</v>
      </c>
      <c r="H2234">
        <v>0</v>
      </c>
      <c r="I2234">
        <v>47</v>
      </c>
      <c r="J2234">
        <v>2</v>
      </c>
      <c r="K2234">
        <v>95.87</v>
      </c>
      <c r="L2234" t="str">
        <f t="shared" si="204"/>
        <v/>
      </c>
      <c r="M2234">
        <v>4</v>
      </c>
      <c r="N2234" t="str">
        <f t="shared" si="205"/>
        <v/>
      </c>
      <c r="O2234">
        <v>2</v>
      </c>
      <c r="P2234" s="11">
        <v>0</v>
      </c>
      <c r="Q2234" s="11">
        <v>4.2553191489361701E-2</v>
      </c>
      <c r="R2234" s="12">
        <v>23.967500000000001</v>
      </c>
      <c r="S2234" t="s">
        <v>27</v>
      </c>
      <c r="T2234">
        <v>0</v>
      </c>
      <c r="U2234">
        <f t="shared" si="206"/>
        <v>5</v>
      </c>
      <c r="V2234">
        <f t="shared" si="207"/>
        <v>1</v>
      </c>
      <c r="W2234">
        <f t="shared" si="208"/>
        <v>2</v>
      </c>
      <c r="X2234" t="str">
        <f t="shared" si="209"/>
        <v>512</v>
      </c>
      <c r="Y2234" t="str">
        <f>IF(Table1[[#This Row],[RFM_Score]]="555","Champion", IF(AND(J2234&gt;=4,V2234&gt;=4),"Loyal", IF(U2234&lt;=2,"At Risk", IF(W2234&gt;=4,"Potential Loyalist","Others"))))</f>
        <v>Others</v>
      </c>
    </row>
    <row r="2235" spans="1:25">
      <c r="A2235" t="s">
        <v>8709</v>
      </c>
      <c r="B2235">
        <v>34</v>
      </c>
      <c r="C2235" t="s">
        <v>24</v>
      </c>
      <c r="D2235" t="s">
        <v>20</v>
      </c>
      <c r="E2235" s="6" t="s">
        <v>14305</v>
      </c>
      <c r="F2235" t="s">
        <v>21</v>
      </c>
      <c r="G2235">
        <v>1</v>
      </c>
      <c r="H2235">
        <v>0</v>
      </c>
      <c r="I2235">
        <v>44</v>
      </c>
      <c r="J2235">
        <v>2</v>
      </c>
      <c r="K2235">
        <v>95.86</v>
      </c>
      <c r="L2235" t="str">
        <f t="shared" si="204"/>
        <v/>
      </c>
      <c r="M2235">
        <v>4</v>
      </c>
      <c r="N2235" t="str">
        <f t="shared" si="205"/>
        <v/>
      </c>
      <c r="O2235">
        <v>26</v>
      </c>
      <c r="P2235" s="11">
        <v>0</v>
      </c>
      <c r="Q2235" s="11">
        <v>4.54545454545454E-2</v>
      </c>
      <c r="R2235" s="12">
        <v>23.965</v>
      </c>
      <c r="S2235" t="s">
        <v>27</v>
      </c>
      <c r="T2235">
        <v>1</v>
      </c>
      <c r="U2235">
        <f t="shared" si="206"/>
        <v>4</v>
      </c>
      <c r="V2235">
        <f t="shared" si="207"/>
        <v>1</v>
      </c>
      <c r="W2235">
        <f t="shared" si="208"/>
        <v>2</v>
      </c>
      <c r="X2235" t="str">
        <f t="shared" si="209"/>
        <v>412</v>
      </c>
      <c r="Y2235" t="str">
        <f>IF(Table1[[#This Row],[RFM_Score]]="555","Champion", IF(AND(J2235&gt;=4,V2235&gt;=4),"Loyal", IF(U2235&lt;=2,"At Risk", IF(W2235&gt;=4,"Potential Loyalist","Others"))))</f>
        <v>Others</v>
      </c>
    </row>
    <row r="2236" spans="1:25">
      <c r="A2236" t="s">
        <v>9717</v>
      </c>
      <c r="B2236">
        <v>30</v>
      </c>
      <c r="C2236" t="s">
        <v>24</v>
      </c>
      <c r="D2236" t="s">
        <v>25</v>
      </c>
      <c r="E2236" s="6" t="s">
        <v>14306</v>
      </c>
      <c r="F2236" t="s">
        <v>21</v>
      </c>
      <c r="G2236">
        <v>0</v>
      </c>
      <c r="H2236">
        <v>0</v>
      </c>
      <c r="I2236">
        <v>52</v>
      </c>
      <c r="J2236">
        <v>1</v>
      </c>
      <c r="K2236">
        <v>95.71</v>
      </c>
      <c r="L2236" t="str">
        <f t="shared" si="204"/>
        <v/>
      </c>
      <c r="M2236">
        <v>4</v>
      </c>
      <c r="N2236" t="str">
        <f t="shared" si="205"/>
        <v/>
      </c>
      <c r="O2236">
        <v>84</v>
      </c>
      <c r="P2236" s="11">
        <v>0</v>
      </c>
      <c r="Q2236" s="11">
        <v>1.9230769230769201E-2</v>
      </c>
      <c r="R2236" s="12">
        <v>23.927499999999998</v>
      </c>
      <c r="S2236" t="s">
        <v>27</v>
      </c>
      <c r="T2236">
        <v>0</v>
      </c>
      <c r="U2236">
        <f t="shared" si="206"/>
        <v>2</v>
      </c>
      <c r="V2236">
        <f t="shared" si="207"/>
        <v>1</v>
      </c>
      <c r="W2236">
        <f t="shared" si="208"/>
        <v>2</v>
      </c>
      <c r="X2236" t="str">
        <f t="shared" si="209"/>
        <v>212</v>
      </c>
      <c r="Y2236" t="str">
        <f>IF(Table1[[#This Row],[RFM_Score]]="555","Champion", IF(AND(J2236&gt;=4,V2236&gt;=4),"Loyal", IF(U2236&lt;=2,"At Risk", IF(W2236&gt;=4,"Potential Loyalist","Others"))))</f>
        <v>At Risk</v>
      </c>
    </row>
    <row r="2237" spans="1:25">
      <c r="A2237" t="s">
        <v>10705</v>
      </c>
      <c r="B2237">
        <v>35</v>
      </c>
      <c r="C2237" t="s">
        <v>24</v>
      </c>
      <c r="D2237" t="s">
        <v>25</v>
      </c>
      <c r="E2237" s="6" t="s">
        <v>14307</v>
      </c>
      <c r="F2237" t="s">
        <v>26</v>
      </c>
      <c r="G2237">
        <v>5</v>
      </c>
      <c r="H2237">
        <v>0</v>
      </c>
      <c r="I2237">
        <v>59</v>
      </c>
      <c r="J2237">
        <v>3</v>
      </c>
      <c r="K2237">
        <v>95.55</v>
      </c>
      <c r="L2237" t="str">
        <f t="shared" si="204"/>
        <v/>
      </c>
      <c r="M2237">
        <v>4</v>
      </c>
      <c r="N2237" t="str">
        <f t="shared" si="205"/>
        <v/>
      </c>
      <c r="O2237">
        <v>26</v>
      </c>
      <c r="P2237" s="11">
        <v>0</v>
      </c>
      <c r="Q2237" s="11">
        <v>5.0847457627118599E-2</v>
      </c>
      <c r="R2237" s="12">
        <v>23.887499999999999</v>
      </c>
      <c r="S2237" t="s">
        <v>27</v>
      </c>
      <c r="T2237">
        <v>0</v>
      </c>
      <c r="U2237">
        <f t="shared" si="206"/>
        <v>4</v>
      </c>
      <c r="V2237">
        <f t="shared" si="207"/>
        <v>1</v>
      </c>
      <c r="W2237">
        <f t="shared" si="208"/>
        <v>2</v>
      </c>
      <c r="X2237" t="str">
        <f t="shared" si="209"/>
        <v>412</v>
      </c>
      <c r="Y2237" t="str">
        <f>IF(Table1[[#This Row],[RFM_Score]]="555","Champion", IF(AND(J2237&gt;=4,V2237&gt;=4),"Loyal", IF(U2237&lt;=2,"At Risk", IF(W2237&gt;=4,"Potential Loyalist","Others"))))</f>
        <v>Others</v>
      </c>
    </row>
    <row r="2238" spans="1:25">
      <c r="A2238" t="s">
        <v>7885</v>
      </c>
      <c r="B2238">
        <v>27</v>
      </c>
      <c r="C2238" t="s">
        <v>24</v>
      </c>
      <c r="D2238" t="s">
        <v>25</v>
      </c>
      <c r="E2238" s="6" t="s">
        <v>14308</v>
      </c>
      <c r="F2238" t="s">
        <v>21</v>
      </c>
      <c r="G2238">
        <v>4</v>
      </c>
      <c r="H2238">
        <v>3</v>
      </c>
      <c r="I2238">
        <v>40</v>
      </c>
      <c r="J2238">
        <v>1</v>
      </c>
      <c r="K2238">
        <v>95.22</v>
      </c>
      <c r="L2238" t="str">
        <f t="shared" si="204"/>
        <v/>
      </c>
      <c r="M2238">
        <v>4</v>
      </c>
      <c r="N2238" t="str">
        <f t="shared" si="205"/>
        <v/>
      </c>
      <c r="O2238">
        <v>28</v>
      </c>
      <c r="P2238" s="11">
        <v>0.75</v>
      </c>
      <c r="Q2238" s="11">
        <v>2.5000000000000001E-2</v>
      </c>
      <c r="R2238" s="12">
        <v>23.805</v>
      </c>
      <c r="S2238" t="s">
        <v>27</v>
      </c>
      <c r="T2238">
        <v>0</v>
      </c>
      <c r="U2238">
        <f t="shared" si="206"/>
        <v>4</v>
      </c>
      <c r="V2238">
        <f t="shared" si="207"/>
        <v>1</v>
      </c>
      <c r="W2238">
        <f t="shared" si="208"/>
        <v>2</v>
      </c>
      <c r="X2238" t="str">
        <f t="shared" si="209"/>
        <v>412</v>
      </c>
      <c r="Y2238" t="str">
        <f>IF(Table1[[#This Row],[RFM_Score]]="555","Champion", IF(AND(J2238&gt;=4,V2238&gt;=4),"Loyal", IF(U2238&lt;=2,"At Risk", IF(W2238&gt;=4,"Potential Loyalist","Others"))))</f>
        <v>Others</v>
      </c>
    </row>
    <row r="2239" spans="1:25">
      <c r="A2239" t="s">
        <v>2231</v>
      </c>
      <c r="B2239">
        <v>37</v>
      </c>
      <c r="C2239" t="s">
        <v>24</v>
      </c>
      <c r="D2239" t="s">
        <v>25</v>
      </c>
      <c r="E2239" s="6" t="s">
        <v>14309</v>
      </c>
      <c r="F2239" t="s">
        <v>37</v>
      </c>
      <c r="G2239">
        <v>4</v>
      </c>
      <c r="H2239">
        <v>0</v>
      </c>
      <c r="I2239">
        <v>55</v>
      </c>
      <c r="J2239">
        <v>5</v>
      </c>
      <c r="K2239">
        <v>95.2</v>
      </c>
      <c r="L2239" t="str">
        <f t="shared" si="204"/>
        <v/>
      </c>
      <c r="M2239">
        <v>4</v>
      </c>
      <c r="N2239" t="str">
        <f t="shared" si="205"/>
        <v/>
      </c>
      <c r="O2239">
        <v>19</v>
      </c>
      <c r="P2239" s="11">
        <v>0</v>
      </c>
      <c r="Q2239" s="11">
        <v>9.0909090909090898E-2</v>
      </c>
      <c r="R2239" s="12">
        <v>23.8</v>
      </c>
      <c r="S2239" t="s">
        <v>27</v>
      </c>
      <c r="T2239">
        <v>1</v>
      </c>
      <c r="U2239">
        <f t="shared" si="206"/>
        <v>5</v>
      </c>
      <c r="V2239">
        <f t="shared" si="207"/>
        <v>1</v>
      </c>
      <c r="W2239">
        <f t="shared" si="208"/>
        <v>2</v>
      </c>
      <c r="X2239" t="str">
        <f t="shared" si="209"/>
        <v>512</v>
      </c>
      <c r="Y2239" t="str">
        <f>IF(Table1[[#This Row],[RFM_Score]]="555","Champion", IF(AND(J2239&gt;=4,V2239&gt;=4),"Loyal", IF(U2239&lt;=2,"At Risk", IF(W2239&gt;=4,"Potential Loyalist","Others"))))</f>
        <v>Others</v>
      </c>
    </row>
    <row r="2240" spans="1:25">
      <c r="A2240" t="s">
        <v>11652</v>
      </c>
      <c r="B2240">
        <v>35</v>
      </c>
      <c r="C2240" t="s">
        <v>19</v>
      </c>
      <c r="D2240" t="s">
        <v>25</v>
      </c>
      <c r="E2240" s="6" t="s">
        <v>14310</v>
      </c>
      <c r="F2240" t="s">
        <v>30</v>
      </c>
      <c r="G2240">
        <v>6</v>
      </c>
      <c r="H2240">
        <v>2</v>
      </c>
      <c r="I2240">
        <v>59</v>
      </c>
      <c r="J2240">
        <v>6</v>
      </c>
      <c r="K2240">
        <v>95.19</v>
      </c>
      <c r="L2240" t="str">
        <f t="shared" si="204"/>
        <v/>
      </c>
      <c r="M2240">
        <v>4</v>
      </c>
      <c r="N2240" t="str">
        <f t="shared" si="205"/>
        <v/>
      </c>
      <c r="O2240">
        <v>6</v>
      </c>
      <c r="P2240" s="11">
        <v>0.33333333333333298</v>
      </c>
      <c r="Q2240" s="11">
        <v>0.101694915254237</v>
      </c>
      <c r="R2240" s="12">
        <v>23.797499999999999</v>
      </c>
      <c r="S2240" t="s">
        <v>27</v>
      </c>
      <c r="T2240">
        <v>0</v>
      </c>
      <c r="U2240">
        <f t="shared" si="206"/>
        <v>5</v>
      </c>
      <c r="V2240">
        <f t="shared" si="207"/>
        <v>1</v>
      </c>
      <c r="W2240">
        <f t="shared" si="208"/>
        <v>2</v>
      </c>
      <c r="X2240" t="str">
        <f t="shared" si="209"/>
        <v>512</v>
      </c>
      <c r="Y2240" t="str">
        <f>IF(Table1[[#This Row],[RFM_Score]]="555","Champion", IF(AND(J2240&gt;=4,V2240&gt;=4),"Loyal", IF(U2240&lt;=2,"At Risk", IF(W2240&gt;=4,"Potential Loyalist","Others"))))</f>
        <v>Others</v>
      </c>
    </row>
    <row r="2241" spans="1:25">
      <c r="A2241" t="s">
        <v>3655</v>
      </c>
      <c r="B2241">
        <v>49</v>
      </c>
      <c r="C2241" t="s">
        <v>19</v>
      </c>
      <c r="D2241" t="s">
        <v>46</v>
      </c>
      <c r="E2241" s="6" t="s">
        <v>14311</v>
      </c>
      <c r="F2241" t="s">
        <v>26</v>
      </c>
      <c r="G2241">
        <v>1</v>
      </c>
      <c r="H2241">
        <v>0</v>
      </c>
      <c r="I2241">
        <v>52</v>
      </c>
      <c r="J2241">
        <v>2</v>
      </c>
      <c r="K2241">
        <v>95.11</v>
      </c>
      <c r="L2241" t="str">
        <f t="shared" si="204"/>
        <v/>
      </c>
      <c r="M2241">
        <v>4</v>
      </c>
      <c r="N2241" t="str">
        <f t="shared" si="205"/>
        <v/>
      </c>
      <c r="O2241">
        <v>52</v>
      </c>
      <c r="P2241" s="11">
        <v>0</v>
      </c>
      <c r="Q2241" s="11">
        <v>3.8461538461538401E-2</v>
      </c>
      <c r="R2241" s="12">
        <v>23.7775</v>
      </c>
      <c r="S2241" t="s">
        <v>27</v>
      </c>
      <c r="T2241">
        <v>0</v>
      </c>
      <c r="U2241">
        <f t="shared" si="206"/>
        <v>3</v>
      </c>
      <c r="V2241">
        <f t="shared" si="207"/>
        <v>1</v>
      </c>
      <c r="W2241">
        <f t="shared" si="208"/>
        <v>2</v>
      </c>
      <c r="X2241" t="str">
        <f t="shared" si="209"/>
        <v>312</v>
      </c>
      <c r="Y2241" t="str">
        <f>IF(Table1[[#This Row],[RFM_Score]]="555","Champion", IF(AND(J2241&gt;=4,V2241&gt;=4),"Loyal", IF(U2241&lt;=2,"At Risk", IF(W2241&gt;=4,"Potential Loyalist","Others"))))</f>
        <v>Others</v>
      </c>
    </row>
    <row r="2242" spans="1:25">
      <c r="A2242" t="s">
        <v>5914</v>
      </c>
      <c r="B2242">
        <v>39</v>
      </c>
      <c r="C2242" t="s">
        <v>19</v>
      </c>
      <c r="D2242" t="s">
        <v>20</v>
      </c>
      <c r="E2242" s="6" t="s">
        <v>14312</v>
      </c>
      <c r="F2242" t="s">
        <v>62</v>
      </c>
      <c r="G2242">
        <v>4</v>
      </c>
      <c r="H2242">
        <v>2</v>
      </c>
      <c r="I2242">
        <v>47</v>
      </c>
      <c r="J2242">
        <v>4</v>
      </c>
      <c r="K2242">
        <v>94.88</v>
      </c>
      <c r="L2242" t="str">
        <f t="shared" ref="L2242:L2305" si="210">IF(OR(K2242&lt;$AC$10, K2242&gt;$AC$11), "OUTLIER", "")</f>
        <v/>
      </c>
      <c r="M2242">
        <v>4</v>
      </c>
      <c r="N2242" t="str">
        <f t="shared" ref="N2242:N2305" si="211">IF(OR(M2242&lt;$AC$16, M2242&gt;$AC$17), "OUTLIER", "")</f>
        <v/>
      </c>
      <c r="O2242">
        <v>54</v>
      </c>
      <c r="P2242" s="11">
        <v>0.5</v>
      </c>
      <c r="Q2242" s="11">
        <v>8.5106382978723402E-2</v>
      </c>
      <c r="R2242" s="12">
        <v>23.72</v>
      </c>
      <c r="S2242" t="s">
        <v>27</v>
      </c>
      <c r="T2242">
        <v>1</v>
      </c>
      <c r="U2242">
        <f t="shared" ref="U2242:U2305" si="212">IF(O2242&lt;=20,5,IF(O2242&lt;=40,4,IF(O2242&lt;=70,3,IF(O2242&lt;=100,2,1))))</f>
        <v>3</v>
      </c>
      <c r="V2242">
        <f t="shared" ref="V2242:V2305" si="213">IF(M2242&gt;=11,5,IF(M2242&gt;=9,4,IF(M2242&gt;=7,3,IF(M2242&gt;=5,2,1))))</f>
        <v>1</v>
      </c>
      <c r="W2242">
        <f t="shared" ref="W2242:W2305" si="214">IF(K2242&gt;=500,5,IF(K2242&gt;=300,4,IF(K2242&gt;=150,3,IF(K2242&gt;=50,2,1))))</f>
        <v>2</v>
      </c>
      <c r="X2242" t="str">
        <f t="shared" ref="X2242:X2305" si="215">U2242 &amp; V2242 &amp; W2242</f>
        <v>312</v>
      </c>
      <c r="Y2242" t="str">
        <f>IF(Table1[[#This Row],[RFM_Score]]="555","Champion", IF(AND(J2242&gt;=4,V2242&gt;=4),"Loyal", IF(U2242&lt;=2,"At Risk", IF(W2242&gt;=4,"Potential Loyalist","Others"))))</f>
        <v>Others</v>
      </c>
    </row>
    <row r="2243" spans="1:25">
      <c r="A2243" t="s">
        <v>877</v>
      </c>
      <c r="B2243">
        <v>34</v>
      </c>
      <c r="C2243" t="s">
        <v>19</v>
      </c>
      <c r="D2243" t="s">
        <v>25</v>
      </c>
      <c r="E2243" s="6" t="s">
        <v>14313</v>
      </c>
      <c r="F2243" t="s">
        <v>62</v>
      </c>
      <c r="G2243">
        <v>3</v>
      </c>
      <c r="H2243">
        <v>2</v>
      </c>
      <c r="I2243">
        <v>50</v>
      </c>
      <c r="J2243">
        <v>6</v>
      </c>
      <c r="K2243">
        <v>94.8</v>
      </c>
      <c r="L2243" t="str">
        <f t="shared" si="210"/>
        <v/>
      </c>
      <c r="M2243">
        <v>4</v>
      </c>
      <c r="N2243" t="str">
        <f t="shared" si="211"/>
        <v/>
      </c>
      <c r="O2243">
        <v>20</v>
      </c>
      <c r="P2243" s="11">
        <v>0.66666666666666596</v>
      </c>
      <c r="Q2243" s="11">
        <v>0.12</v>
      </c>
      <c r="R2243" s="12">
        <v>23.7</v>
      </c>
      <c r="S2243" t="s">
        <v>27</v>
      </c>
      <c r="T2243">
        <v>0</v>
      </c>
      <c r="U2243">
        <f t="shared" si="212"/>
        <v>5</v>
      </c>
      <c r="V2243">
        <f t="shared" si="213"/>
        <v>1</v>
      </c>
      <c r="W2243">
        <f t="shared" si="214"/>
        <v>2</v>
      </c>
      <c r="X2243" t="str">
        <f t="shared" si="215"/>
        <v>512</v>
      </c>
      <c r="Y2243" t="str">
        <f>IF(Table1[[#This Row],[RFM_Score]]="555","Champion", IF(AND(J2243&gt;=4,V2243&gt;=4),"Loyal", IF(U2243&lt;=2,"At Risk", IF(W2243&gt;=4,"Potential Loyalist","Others"))))</f>
        <v>Others</v>
      </c>
    </row>
    <row r="2244" spans="1:25">
      <c r="A2244" t="s">
        <v>7795</v>
      </c>
      <c r="B2244">
        <v>18</v>
      </c>
      <c r="C2244" t="s">
        <v>19</v>
      </c>
      <c r="D2244" t="s">
        <v>25</v>
      </c>
      <c r="E2244" s="6" t="s">
        <v>14314</v>
      </c>
      <c r="F2244" t="s">
        <v>60</v>
      </c>
      <c r="G2244">
        <v>2</v>
      </c>
      <c r="H2244">
        <v>1</v>
      </c>
      <c r="I2244">
        <v>49</v>
      </c>
      <c r="J2244">
        <v>1</v>
      </c>
      <c r="K2244">
        <v>94.6</v>
      </c>
      <c r="L2244" t="str">
        <f t="shared" si="210"/>
        <v/>
      </c>
      <c r="M2244">
        <v>4</v>
      </c>
      <c r="N2244" t="str">
        <f t="shared" si="211"/>
        <v/>
      </c>
      <c r="O2244">
        <v>0</v>
      </c>
      <c r="P2244" s="11">
        <v>0.5</v>
      </c>
      <c r="Q2244" s="11">
        <v>2.04081632653061E-2</v>
      </c>
      <c r="R2244" s="12">
        <v>23.65</v>
      </c>
      <c r="S2244" t="s">
        <v>27</v>
      </c>
      <c r="T2244">
        <v>0</v>
      </c>
      <c r="U2244">
        <f t="shared" si="212"/>
        <v>5</v>
      </c>
      <c r="V2244">
        <f t="shared" si="213"/>
        <v>1</v>
      </c>
      <c r="W2244">
        <f t="shared" si="214"/>
        <v>2</v>
      </c>
      <c r="X2244" t="str">
        <f t="shared" si="215"/>
        <v>512</v>
      </c>
      <c r="Y2244" t="str">
        <f>IF(Table1[[#This Row],[RFM_Score]]="555","Champion", IF(AND(J2244&gt;=4,V2244&gt;=4),"Loyal", IF(U2244&lt;=2,"At Risk", IF(W2244&gt;=4,"Potential Loyalist","Others"))))</f>
        <v>Others</v>
      </c>
    </row>
    <row r="2245" spans="1:25">
      <c r="A2245" t="s">
        <v>2194</v>
      </c>
      <c r="B2245">
        <v>31</v>
      </c>
      <c r="C2245" t="s">
        <v>24</v>
      </c>
      <c r="D2245" t="s">
        <v>46</v>
      </c>
      <c r="E2245" s="6" t="s">
        <v>14315</v>
      </c>
      <c r="F2245" t="s">
        <v>62</v>
      </c>
      <c r="G2245">
        <v>4</v>
      </c>
      <c r="H2245">
        <v>2</v>
      </c>
      <c r="I2245">
        <v>45</v>
      </c>
      <c r="J2245">
        <v>3</v>
      </c>
      <c r="K2245">
        <v>94.44</v>
      </c>
      <c r="L2245" t="str">
        <f t="shared" si="210"/>
        <v/>
      </c>
      <c r="M2245">
        <v>4</v>
      </c>
      <c r="N2245" t="str">
        <f t="shared" si="211"/>
        <v/>
      </c>
      <c r="O2245">
        <v>40</v>
      </c>
      <c r="P2245" s="11">
        <v>0.5</v>
      </c>
      <c r="Q2245" s="11">
        <v>6.6666666666666596E-2</v>
      </c>
      <c r="R2245" s="12">
        <v>23.61</v>
      </c>
      <c r="S2245" t="s">
        <v>27</v>
      </c>
      <c r="T2245">
        <v>1</v>
      </c>
      <c r="U2245">
        <f t="shared" si="212"/>
        <v>4</v>
      </c>
      <c r="V2245">
        <f t="shared" si="213"/>
        <v>1</v>
      </c>
      <c r="W2245">
        <f t="shared" si="214"/>
        <v>2</v>
      </c>
      <c r="X2245" t="str">
        <f t="shared" si="215"/>
        <v>412</v>
      </c>
      <c r="Y2245" t="str">
        <f>IF(Table1[[#This Row],[RFM_Score]]="555","Champion", IF(AND(J2245&gt;=4,V2245&gt;=4),"Loyal", IF(U2245&lt;=2,"At Risk", IF(W2245&gt;=4,"Potential Loyalist","Others"))))</f>
        <v>Others</v>
      </c>
    </row>
    <row r="2246" spans="1:25">
      <c r="A2246" t="s">
        <v>3444</v>
      </c>
      <c r="B2246">
        <v>36</v>
      </c>
      <c r="C2246" t="s">
        <v>19</v>
      </c>
      <c r="D2246" t="s">
        <v>41</v>
      </c>
      <c r="E2246" s="6" t="s">
        <v>14316</v>
      </c>
      <c r="F2246" t="s">
        <v>26</v>
      </c>
      <c r="G2246">
        <v>4</v>
      </c>
      <c r="H2246">
        <v>0</v>
      </c>
      <c r="I2246">
        <v>42</v>
      </c>
      <c r="J2246">
        <v>2</v>
      </c>
      <c r="K2246">
        <v>94.34</v>
      </c>
      <c r="L2246" t="str">
        <f t="shared" si="210"/>
        <v/>
      </c>
      <c r="M2246">
        <v>4</v>
      </c>
      <c r="N2246" t="str">
        <f t="shared" si="211"/>
        <v/>
      </c>
      <c r="O2246">
        <v>1</v>
      </c>
      <c r="P2246" s="11">
        <v>0</v>
      </c>
      <c r="Q2246" s="11">
        <v>4.7619047619047603E-2</v>
      </c>
      <c r="R2246" s="12">
        <v>23.585000000000001</v>
      </c>
      <c r="S2246" t="s">
        <v>27</v>
      </c>
      <c r="T2246">
        <v>0</v>
      </c>
      <c r="U2246">
        <f t="shared" si="212"/>
        <v>5</v>
      </c>
      <c r="V2246">
        <f t="shared" si="213"/>
        <v>1</v>
      </c>
      <c r="W2246">
        <f t="shared" si="214"/>
        <v>2</v>
      </c>
      <c r="X2246" t="str">
        <f t="shared" si="215"/>
        <v>512</v>
      </c>
      <c r="Y2246" t="str">
        <f>IF(Table1[[#This Row],[RFM_Score]]="555","Champion", IF(AND(J2246&gt;=4,V2246&gt;=4),"Loyal", IF(U2246&lt;=2,"At Risk", IF(W2246&gt;=4,"Potential Loyalist","Others"))))</f>
        <v>Others</v>
      </c>
    </row>
    <row r="2247" spans="1:25">
      <c r="A2247" t="s">
        <v>4936</v>
      </c>
      <c r="B2247">
        <v>42</v>
      </c>
      <c r="C2247" t="s">
        <v>19</v>
      </c>
      <c r="D2247" t="s">
        <v>25</v>
      </c>
      <c r="E2247" s="6" t="s">
        <v>14317</v>
      </c>
      <c r="F2247" t="s">
        <v>30</v>
      </c>
      <c r="G2247">
        <v>2</v>
      </c>
      <c r="H2247">
        <v>1</v>
      </c>
      <c r="I2247">
        <v>41</v>
      </c>
      <c r="J2247">
        <v>2</v>
      </c>
      <c r="K2247">
        <v>94.29</v>
      </c>
      <c r="L2247" t="str">
        <f t="shared" si="210"/>
        <v/>
      </c>
      <c r="M2247">
        <v>4</v>
      </c>
      <c r="N2247" t="str">
        <f t="shared" si="211"/>
        <v/>
      </c>
      <c r="O2247">
        <v>11</v>
      </c>
      <c r="P2247" s="11">
        <v>0.5</v>
      </c>
      <c r="Q2247" s="11">
        <v>4.8780487804878002E-2</v>
      </c>
      <c r="R2247" s="12">
        <v>23.572500000000002</v>
      </c>
      <c r="S2247" t="s">
        <v>27</v>
      </c>
      <c r="T2247">
        <v>0</v>
      </c>
      <c r="U2247">
        <f t="shared" si="212"/>
        <v>5</v>
      </c>
      <c r="V2247">
        <f t="shared" si="213"/>
        <v>1</v>
      </c>
      <c r="W2247">
        <f t="shared" si="214"/>
        <v>2</v>
      </c>
      <c r="X2247" t="str">
        <f t="shared" si="215"/>
        <v>512</v>
      </c>
      <c r="Y2247" t="str">
        <f>IF(Table1[[#This Row],[RFM_Score]]="555","Champion", IF(AND(J2247&gt;=4,V2247&gt;=4),"Loyal", IF(U2247&lt;=2,"At Risk", IF(W2247&gt;=4,"Potential Loyalist","Others"))))</f>
        <v>Others</v>
      </c>
    </row>
    <row r="2248" spans="1:25">
      <c r="A2248" t="s">
        <v>9434</v>
      </c>
      <c r="B2248">
        <v>29</v>
      </c>
      <c r="C2248" t="s">
        <v>19</v>
      </c>
      <c r="D2248" t="s">
        <v>49</v>
      </c>
      <c r="E2248" s="6" t="s">
        <v>14318</v>
      </c>
      <c r="F2248" t="s">
        <v>37</v>
      </c>
      <c r="G2248">
        <v>3</v>
      </c>
      <c r="H2248">
        <v>0</v>
      </c>
      <c r="I2248">
        <v>50</v>
      </c>
      <c r="J2248">
        <v>5</v>
      </c>
      <c r="K2248">
        <v>94.07</v>
      </c>
      <c r="L2248" t="str">
        <f t="shared" si="210"/>
        <v/>
      </c>
      <c r="M2248">
        <v>4</v>
      </c>
      <c r="N2248" t="str">
        <f t="shared" si="211"/>
        <v/>
      </c>
      <c r="O2248">
        <v>52</v>
      </c>
      <c r="P2248" s="11">
        <v>0</v>
      </c>
      <c r="Q2248" s="11">
        <v>0.1</v>
      </c>
      <c r="R2248" s="12">
        <v>23.517499999999998</v>
      </c>
      <c r="S2248" t="s">
        <v>27</v>
      </c>
      <c r="T2248">
        <v>1</v>
      </c>
      <c r="U2248">
        <f t="shared" si="212"/>
        <v>3</v>
      </c>
      <c r="V2248">
        <f t="shared" si="213"/>
        <v>1</v>
      </c>
      <c r="W2248">
        <f t="shared" si="214"/>
        <v>2</v>
      </c>
      <c r="X2248" t="str">
        <f t="shared" si="215"/>
        <v>312</v>
      </c>
      <c r="Y2248" t="str">
        <f>IF(Table1[[#This Row],[RFM_Score]]="555","Champion", IF(AND(J2248&gt;=4,V2248&gt;=4),"Loyal", IF(U2248&lt;=2,"At Risk", IF(W2248&gt;=4,"Potential Loyalist","Others"))))</f>
        <v>Others</v>
      </c>
    </row>
    <row r="2249" spans="1:25">
      <c r="A2249" t="s">
        <v>5164</v>
      </c>
      <c r="B2249">
        <v>34</v>
      </c>
      <c r="C2249" t="s">
        <v>33</v>
      </c>
      <c r="D2249" t="s">
        <v>25</v>
      </c>
      <c r="E2249" s="6" t="s">
        <v>14319</v>
      </c>
      <c r="F2249" t="s">
        <v>26</v>
      </c>
      <c r="G2249">
        <v>0</v>
      </c>
      <c r="H2249">
        <v>0</v>
      </c>
      <c r="I2249">
        <v>46</v>
      </c>
      <c r="J2249">
        <v>2</v>
      </c>
      <c r="K2249">
        <v>94</v>
      </c>
      <c r="L2249" t="str">
        <f t="shared" si="210"/>
        <v/>
      </c>
      <c r="M2249">
        <v>4</v>
      </c>
      <c r="N2249" t="str">
        <f t="shared" si="211"/>
        <v/>
      </c>
      <c r="O2249">
        <v>7</v>
      </c>
      <c r="P2249" s="11">
        <v>0</v>
      </c>
      <c r="Q2249" s="11">
        <v>4.3478260869565202E-2</v>
      </c>
      <c r="R2249" s="12">
        <v>23.5</v>
      </c>
      <c r="S2249" t="s">
        <v>27</v>
      </c>
      <c r="T2249">
        <v>0</v>
      </c>
      <c r="U2249">
        <f t="shared" si="212"/>
        <v>5</v>
      </c>
      <c r="V2249">
        <f t="shared" si="213"/>
        <v>1</v>
      </c>
      <c r="W2249">
        <f t="shared" si="214"/>
        <v>2</v>
      </c>
      <c r="X2249" t="str">
        <f t="shared" si="215"/>
        <v>512</v>
      </c>
      <c r="Y2249" t="str">
        <f>IF(Table1[[#This Row],[RFM_Score]]="555","Champion", IF(AND(J2249&gt;=4,V2249&gt;=4),"Loyal", IF(U2249&lt;=2,"At Risk", IF(W2249&gt;=4,"Potential Loyalist","Others"))))</f>
        <v>Others</v>
      </c>
    </row>
    <row r="2250" spans="1:25">
      <c r="A2250" t="s">
        <v>806</v>
      </c>
      <c r="B2250">
        <v>56</v>
      </c>
      <c r="C2250" t="s">
        <v>19</v>
      </c>
      <c r="D2250" t="s">
        <v>29</v>
      </c>
      <c r="E2250" s="6" t="s">
        <v>14320</v>
      </c>
      <c r="F2250" t="s">
        <v>26</v>
      </c>
      <c r="G2250">
        <v>3</v>
      </c>
      <c r="H2250">
        <v>0</v>
      </c>
      <c r="I2250">
        <v>60</v>
      </c>
      <c r="J2250">
        <v>2</v>
      </c>
      <c r="K2250">
        <v>93.64</v>
      </c>
      <c r="L2250" t="str">
        <f t="shared" si="210"/>
        <v/>
      </c>
      <c r="M2250">
        <v>4</v>
      </c>
      <c r="N2250" t="str">
        <f t="shared" si="211"/>
        <v/>
      </c>
      <c r="O2250">
        <v>29</v>
      </c>
      <c r="P2250" s="11">
        <v>0</v>
      </c>
      <c r="Q2250" s="11">
        <v>3.3333333333333298E-2</v>
      </c>
      <c r="R2250" s="12">
        <v>23.41</v>
      </c>
      <c r="S2250" t="s">
        <v>27</v>
      </c>
      <c r="T2250">
        <v>0</v>
      </c>
      <c r="U2250">
        <f t="shared" si="212"/>
        <v>4</v>
      </c>
      <c r="V2250">
        <f t="shared" si="213"/>
        <v>1</v>
      </c>
      <c r="W2250">
        <f t="shared" si="214"/>
        <v>2</v>
      </c>
      <c r="X2250" t="str">
        <f t="shared" si="215"/>
        <v>412</v>
      </c>
      <c r="Y2250" t="str">
        <f>IF(Table1[[#This Row],[RFM_Score]]="555","Champion", IF(AND(J2250&gt;=4,V2250&gt;=4),"Loyal", IF(U2250&lt;=2,"At Risk", IF(W2250&gt;=4,"Potential Loyalist","Others"))))</f>
        <v>Others</v>
      </c>
    </row>
    <row r="2251" spans="1:25">
      <c r="A2251" t="s">
        <v>11021</v>
      </c>
      <c r="B2251">
        <v>46</v>
      </c>
      <c r="C2251" t="s">
        <v>24</v>
      </c>
      <c r="D2251" t="s">
        <v>25</v>
      </c>
      <c r="E2251" s="6" t="s">
        <v>14321</v>
      </c>
      <c r="F2251" t="s">
        <v>60</v>
      </c>
      <c r="G2251">
        <v>2</v>
      </c>
      <c r="H2251">
        <v>0</v>
      </c>
      <c r="I2251">
        <v>55</v>
      </c>
      <c r="J2251">
        <v>1</v>
      </c>
      <c r="K2251">
        <v>93.51</v>
      </c>
      <c r="L2251" t="str">
        <f t="shared" si="210"/>
        <v/>
      </c>
      <c r="M2251">
        <v>4</v>
      </c>
      <c r="N2251" t="str">
        <f t="shared" si="211"/>
        <v/>
      </c>
      <c r="O2251">
        <v>5</v>
      </c>
      <c r="P2251" s="11">
        <v>0</v>
      </c>
      <c r="Q2251" s="11">
        <v>1.8181818181818101E-2</v>
      </c>
      <c r="R2251" s="12">
        <v>23.377500000000001</v>
      </c>
      <c r="S2251" t="s">
        <v>27</v>
      </c>
      <c r="T2251">
        <v>0</v>
      </c>
      <c r="U2251">
        <f t="shared" si="212"/>
        <v>5</v>
      </c>
      <c r="V2251">
        <f t="shared" si="213"/>
        <v>1</v>
      </c>
      <c r="W2251">
        <f t="shared" si="214"/>
        <v>2</v>
      </c>
      <c r="X2251" t="str">
        <f t="shared" si="215"/>
        <v>512</v>
      </c>
      <c r="Y2251" t="str">
        <f>IF(Table1[[#This Row],[RFM_Score]]="555","Champion", IF(AND(J2251&gt;=4,V2251&gt;=4),"Loyal", IF(U2251&lt;=2,"At Risk", IF(W2251&gt;=4,"Potential Loyalist","Others"))))</f>
        <v>Others</v>
      </c>
    </row>
    <row r="2252" spans="1:25">
      <c r="A2252" t="s">
        <v>1962</v>
      </c>
      <c r="B2252">
        <v>23</v>
      </c>
      <c r="C2252" t="s">
        <v>24</v>
      </c>
      <c r="D2252" t="s">
        <v>35</v>
      </c>
      <c r="E2252" s="6" t="s">
        <v>14322</v>
      </c>
      <c r="F2252" t="s">
        <v>21</v>
      </c>
      <c r="G2252">
        <v>3</v>
      </c>
      <c r="H2252">
        <v>1</v>
      </c>
      <c r="I2252">
        <v>52</v>
      </c>
      <c r="J2252">
        <v>1</v>
      </c>
      <c r="K2252">
        <v>93.5</v>
      </c>
      <c r="L2252" t="str">
        <f t="shared" si="210"/>
        <v/>
      </c>
      <c r="M2252">
        <v>4</v>
      </c>
      <c r="N2252" t="str">
        <f t="shared" si="211"/>
        <v/>
      </c>
      <c r="O2252">
        <v>18</v>
      </c>
      <c r="P2252" s="11">
        <v>0.33333333333333298</v>
      </c>
      <c r="Q2252" s="11">
        <v>1.9230769230769201E-2</v>
      </c>
      <c r="R2252" s="12">
        <v>23.375</v>
      </c>
      <c r="S2252" t="s">
        <v>27</v>
      </c>
      <c r="T2252">
        <v>0</v>
      </c>
      <c r="U2252">
        <f t="shared" si="212"/>
        <v>5</v>
      </c>
      <c r="V2252">
        <f t="shared" si="213"/>
        <v>1</v>
      </c>
      <c r="W2252">
        <f t="shared" si="214"/>
        <v>2</v>
      </c>
      <c r="X2252" t="str">
        <f t="shared" si="215"/>
        <v>512</v>
      </c>
      <c r="Y2252" t="str">
        <f>IF(Table1[[#This Row],[RFM_Score]]="555","Champion", IF(AND(J2252&gt;=4,V2252&gt;=4),"Loyal", IF(U2252&lt;=2,"At Risk", IF(W2252&gt;=4,"Potential Loyalist","Others"))))</f>
        <v>Others</v>
      </c>
    </row>
    <row r="2253" spans="1:25">
      <c r="A2253" t="s">
        <v>8792</v>
      </c>
      <c r="B2253">
        <v>50</v>
      </c>
      <c r="C2253" t="s">
        <v>19</v>
      </c>
      <c r="D2253" t="s">
        <v>35</v>
      </c>
      <c r="E2253" s="6" t="s">
        <v>14323</v>
      </c>
      <c r="F2253" t="s">
        <v>30</v>
      </c>
      <c r="G2253">
        <v>2</v>
      </c>
      <c r="H2253">
        <v>0</v>
      </c>
      <c r="I2253">
        <v>58</v>
      </c>
      <c r="J2253">
        <v>6</v>
      </c>
      <c r="K2253">
        <v>93.33</v>
      </c>
      <c r="L2253" t="str">
        <f t="shared" si="210"/>
        <v/>
      </c>
      <c r="M2253">
        <v>4</v>
      </c>
      <c r="N2253" t="str">
        <f t="shared" si="211"/>
        <v/>
      </c>
      <c r="O2253">
        <v>21</v>
      </c>
      <c r="P2253" s="11">
        <v>0</v>
      </c>
      <c r="Q2253" s="11">
        <v>0.10344827586206801</v>
      </c>
      <c r="R2253" s="12">
        <v>23.3325</v>
      </c>
      <c r="S2253" t="s">
        <v>27</v>
      </c>
      <c r="T2253">
        <v>1</v>
      </c>
      <c r="U2253">
        <f t="shared" si="212"/>
        <v>4</v>
      </c>
      <c r="V2253">
        <f t="shared" si="213"/>
        <v>1</v>
      </c>
      <c r="W2253">
        <f t="shared" si="214"/>
        <v>2</v>
      </c>
      <c r="X2253" t="str">
        <f t="shared" si="215"/>
        <v>412</v>
      </c>
      <c r="Y2253" t="str">
        <f>IF(Table1[[#This Row],[RFM_Score]]="555","Champion", IF(AND(J2253&gt;=4,V2253&gt;=4),"Loyal", IF(U2253&lt;=2,"At Risk", IF(W2253&gt;=4,"Potential Loyalist","Others"))))</f>
        <v>Others</v>
      </c>
    </row>
    <row r="2254" spans="1:25">
      <c r="A2254" t="s">
        <v>1552</v>
      </c>
      <c r="B2254">
        <v>33</v>
      </c>
      <c r="C2254" t="s">
        <v>24</v>
      </c>
      <c r="D2254" t="s">
        <v>25</v>
      </c>
      <c r="E2254" s="6" t="s">
        <v>14324</v>
      </c>
      <c r="F2254" t="s">
        <v>37</v>
      </c>
      <c r="G2254">
        <v>3</v>
      </c>
      <c r="H2254">
        <v>1</v>
      </c>
      <c r="I2254">
        <v>58</v>
      </c>
      <c r="J2254">
        <v>3</v>
      </c>
      <c r="K2254">
        <v>93.17</v>
      </c>
      <c r="L2254" t="str">
        <f t="shared" si="210"/>
        <v/>
      </c>
      <c r="M2254">
        <v>4</v>
      </c>
      <c r="N2254" t="str">
        <f t="shared" si="211"/>
        <v/>
      </c>
      <c r="O2254">
        <v>1</v>
      </c>
      <c r="P2254" s="11">
        <v>0.33333333333333298</v>
      </c>
      <c r="Q2254" s="11">
        <v>5.1724137931034399E-2</v>
      </c>
      <c r="R2254" s="12">
        <v>23.2925</v>
      </c>
      <c r="S2254" t="s">
        <v>27</v>
      </c>
      <c r="T2254">
        <v>0</v>
      </c>
      <c r="U2254">
        <f t="shared" si="212"/>
        <v>5</v>
      </c>
      <c r="V2254">
        <f t="shared" si="213"/>
        <v>1</v>
      </c>
      <c r="W2254">
        <f t="shared" si="214"/>
        <v>2</v>
      </c>
      <c r="X2254" t="str">
        <f t="shared" si="215"/>
        <v>512</v>
      </c>
      <c r="Y2254" t="str">
        <f>IF(Table1[[#This Row],[RFM_Score]]="555","Champion", IF(AND(J2254&gt;=4,V2254&gt;=4),"Loyal", IF(U2254&lt;=2,"At Risk", IF(W2254&gt;=4,"Potential Loyalist","Others"))))</f>
        <v>Others</v>
      </c>
    </row>
    <row r="2255" spans="1:25">
      <c r="A2255" t="s">
        <v>5661</v>
      </c>
      <c r="B2255">
        <v>55</v>
      </c>
      <c r="C2255" t="s">
        <v>19</v>
      </c>
      <c r="D2255" t="s">
        <v>35</v>
      </c>
      <c r="E2255" s="6" t="s">
        <v>14325</v>
      </c>
      <c r="F2255" t="s">
        <v>21</v>
      </c>
      <c r="G2255">
        <v>2</v>
      </c>
      <c r="H2255">
        <v>0</v>
      </c>
      <c r="I2255">
        <v>51</v>
      </c>
      <c r="J2255">
        <v>1</v>
      </c>
      <c r="K2255">
        <v>92.83</v>
      </c>
      <c r="L2255" t="str">
        <f t="shared" si="210"/>
        <v/>
      </c>
      <c r="M2255">
        <v>4</v>
      </c>
      <c r="N2255" t="str">
        <f t="shared" si="211"/>
        <v/>
      </c>
      <c r="O2255">
        <v>28</v>
      </c>
      <c r="P2255" s="11">
        <v>0</v>
      </c>
      <c r="Q2255" s="11">
        <v>1.9607843137254902E-2</v>
      </c>
      <c r="R2255" s="12">
        <v>23.2075</v>
      </c>
      <c r="S2255" t="s">
        <v>27</v>
      </c>
      <c r="T2255">
        <v>0</v>
      </c>
      <c r="U2255">
        <f t="shared" si="212"/>
        <v>4</v>
      </c>
      <c r="V2255">
        <f t="shared" si="213"/>
        <v>1</v>
      </c>
      <c r="W2255">
        <f t="shared" si="214"/>
        <v>2</v>
      </c>
      <c r="X2255" t="str">
        <f t="shared" si="215"/>
        <v>412</v>
      </c>
      <c r="Y2255" t="str">
        <f>IF(Table1[[#This Row],[RFM_Score]]="555","Champion", IF(AND(J2255&gt;=4,V2255&gt;=4),"Loyal", IF(U2255&lt;=2,"At Risk", IF(W2255&gt;=4,"Potential Loyalist","Others"))))</f>
        <v>Others</v>
      </c>
    </row>
    <row r="2256" spans="1:25">
      <c r="A2256" t="s">
        <v>10976</v>
      </c>
      <c r="B2256">
        <v>42</v>
      </c>
      <c r="C2256" t="s">
        <v>24</v>
      </c>
      <c r="D2256" t="s">
        <v>41</v>
      </c>
      <c r="E2256" s="6" t="s">
        <v>14326</v>
      </c>
      <c r="F2256" t="s">
        <v>26</v>
      </c>
      <c r="G2256">
        <v>3</v>
      </c>
      <c r="H2256">
        <v>2</v>
      </c>
      <c r="I2256">
        <v>68</v>
      </c>
      <c r="J2256">
        <v>1</v>
      </c>
      <c r="K2256">
        <v>92.66</v>
      </c>
      <c r="L2256" t="str">
        <f t="shared" si="210"/>
        <v/>
      </c>
      <c r="M2256">
        <v>4</v>
      </c>
      <c r="N2256" t="str">
        <f t="shared" si="211"/>
        <v/>
      </c>
      <c r="O2256">
        <v>0</v>
      </c>
      <c r="P2256" s="11">
        <v>0.66666666666666596</v>
      </c>
      <c r="Q2256" s="11">
        <v>1.47058823529411E-2</v>
      </c>
      <c r="R2256" s="12">
        <v>23.164999999999999</v>
      </c>
      <c r="S2256" t="s">
        <v>27</v>
      </c>
      <c r="T2256">
        <v>0</v>
      </c>
      <c r="U2256">
        <f t="shared" si="212"/>
        <v>5</v>
      </c>
      <c r="V2256">
        <f t="shared" si="213"/>
        <v>1</v>
      </c>
      <c r="W2256">
        <f t="shared" si="214"/>
        <v>2</v>
      </c>
      <c r="X2256" t="str">
        <f t="shared" si="215"/>
        <v>512</v>
      </c>
      <c r="Y2256" t="str">
        <f>IF(Table1[[#This Row],[RFM_Score]]="555","Champion", IF(AND(J2256&gt;=4,V2256&gt;=4),"Loyal", IF(U2256&lt;=2,"At Risk", IF(W2256&gt;=4,"Potential Loyalist","Others"))))</f>
        <v>Others</v>
      </c>
    </row>
    <row r="2257" spans="1:25">
      <c r="A2257" t="s">
        <v>6403</v>
      </c>
      <c r="B2257">
        <v>32</v>
      </c>
      <c r="C2257" t="s">
        <v>24</v>
      </c>
      <c r="D2257" t="s">
        <v>46</v>
      </c>
      <c r="E2257" s="6" t="s">
        <v>14327</v>
      </c>
      <c r="F2257" t="s">
        <v>21</v>
      </c>
      <c r="G2257">
        <v>4</v>
      </c>
      <c r="H2257">
        <v>1</v>
      </c>
      <c r="I2257">
        <v>44</v>
      </c>
      <c r="J2257">
        <v>0</v>
      </c>
      <c r="K2257">
        <v>92.53</v>
      </c>
      <c r="L2257" t="str">
        <f t="shared" si="210"/>
        <v/>
      </c>
      <c r="M2257">
        <v>4</v>
      </c>
      <c r="N2257" t="str">
        <f t="shared" si="211"/>
        <v/>
      </c>
      <c r="O2257">
        <v>2</v>
      </c>
      <c r="P2257" s="11">
        <v>0.25</v>
      </c>
      <c r="Q2257" s="11">
        <v>0</v>
      </c>
      <c r="R2257" s="12">
        <v>23.1325</v>
      </c>
      <c r="S2257" t="s">
        <v>27</v>
      </c>
      <c r="T2257">
        <v>1</v>
      </c>
      <c r="U2257">
        <f t="shared" si="212"/>
        <v>5</v>
      </c>
      <c r="V2257">
        <f t="shared" si="213"/>
        <v>1</v>
      </c>
      <c r="W2257">
        <f t="shared" si="214"/>
        <v>2</v>
      </c>
      <c r="X2257" t="str">
        <f t="shared" si="215"/>
        <v>512</v>
      </c>
      <c r="Y2257" t="str">
        <f>IF(Table1[[#This Row],[RFM_Score]]="555","Champion", IF(AND(J2257&gt;=4,V2257&gt;=4),"Loyal", IF(U2257&lt;=2,"At Risk", IF(W2257&gt;=4,"Potential Loyalist","Others"))))</f>
        <v>Others</v>
      </c>
    </row>
    <row r="2258" spans="1:25">
      <c r="A2258" t="s">
        <v>10842</v>
      </c>
      <c r="B2258">
        <v>27</v>
      </c>
      <c r="C2258" t="s">
        <v>19</v>
      </c>
      <c r="D2258" t="s">
        <v>25</v>
      </c>
      <c r="E2258" s="6" t="s">
        <v>14328</v>
      </c>
      <c r="F2258" t="s">
        <v>30</v>
      </c>
      <c r="G2258">
        <v>4</v>
      </c>
      <c r="H2258">
        <v>1</v>
      </c>
      <c r="I2258">
        <v>45</v>
      </c>
      <c r="J2258">
        <v>2</v>
      </c>
      <c r="K2258">
        <v>92.47</v>
      </c>
      <c r="L2258" t="str">
        <f t="shared" si="210"/>
        <v/>
      </c>
      <c r="M2258">
        <v>4</v>
      </c>
      <c r="N2258" t="str">
        <f t="shared" si="211"/>
        <v/>
      </c>
      <c r="O2258">
        <v>19</v>
      </c>
      <c r="P2258" s="11">
        <v>0.25</v>
      </c>
      <c r="Q2258" s="11">
        <v>4.4444444444444398E-2</v>
      </c>
      <c r="R2258" s="12">
        <v>23.1175</v>
      </c>
      <c r="S2258" t="s">
        <v>27</v>
      </c>
      <c r="T2258">
        <v>0</v>
      </c>
      <c r="U2258">
        <f t="shared" si="212"/>
        <v>5</v>
      </c>
      <c r="V2258">
        <f t="shared" si="213"/>
        <v>1</v>
      </c>
      <c r="W2258">
        <f t="shared" si="214"/>
        <v>2</v>
      </c>
      <c r="X2258" t="str">
        <f t="shared" si="215"/>
        <v>512</v>
      </c>
      <c r="Y2258" t="str">
        <f>IF(Table1[[#This Row],[RFM_Score]]="555","Champion", IF(AND(J2258&gt;=4,V2258&gt;=4),"Loyal", IF(U2258&lt;=2,"At Risk", IF(W2258&gt;=4,"Potential Loyalist","Others"))))</f>
        <v>Others</v>
      </c>
    </row>
    <row r="2259" spans="1:25">
      <c r="A2259" t="s">
        <v>5831</v>
      </c>
      <c r="B2259">
        <v>31</v>
      </c>
      <c r="C2259" t="s">
        <v>19</v>
      </c>
      <c r="D2259" t="s">
        <v>25</v>
      </c>
      <c r="E2259" s="6" t="s">
        <v>14329</v>
      </c>
      <c r="F2259" t="s">
        <v>62</v>
      </c>
      <c r="G2259">
        <v>6</v>
      </c>
      <c r="H2259">
        <v>3</v>
      </c>
      <c r="I2259">
        <v>44</v>
      </c>
      <c r="J2259">
        <v>2</v>
      </c>
      <c r="K2259">
        <v>92.2</v>
      </c>
      <c r="L2259" t="str">
        <f t="shared" si="210"/>
        <v/>
      </c>
      <c r="M2259">
        <v>4</v>
      </c>
      <c r="N2259" t="str">
        <f t="shared" si="211"/>
        <v/>
      </c>
      <c r="O2259">
        <v>0</v>
      </c>
      <c r="P2259" s="11">
        <v>0.5</v>
      </c>
      <c r="Q2259" s="11">
        <v>4.54545454545454E-2</v>
      </c>
      <c r="R2259" s="12">
        <v>23.05</v>
      </c>
      <c r="S2259" t="s">
        <v>27</v>
      </c>
      <c r="T2259">
        <v>0</v>
      </c>
      <c r="U2259">
        <f t="shared" si="212"/>
        <v>5</v>
      </c>
      <c r="V2259">
        <f t="shared" si="213"/>
        <v>1</v>
      </c>
      <c r="W2259">
        <f t="shared" si="214"/>
        <v>2</v>
      </c>
      <c r="X2259" t="str">
        <f t="shared" si="215"/>
        <v>512</v>
      </c>
      <c r="Y2259" t="str">
        <f>IF(Table1[[#This Row],[RFM_Score]]="555","Champion", IF(AND(J2259&gt;=4,V2259&gt;=4),"Loyal", IF(U2259&lt;=2,"At Risk", IF(W2259&gt;=4,"Potential Loyalist","Others"))))</f>
        <v>Others</v>
      </c>
    </row>
    <row r="2260" spans="1:25">
      <c r="A2260" t="s">
        <v>4997</v>
      </c>
      <c r="B2260">
        <v>31</v>
      </c>
      <c r="C2260" t="s">
        <v>24</v>
      </c>
      <c r="D2260" t="s">
        <v>46</v>
      </c>
      <c r="E2260" s="6" t="s">
        <v>14330</v>
      </c>
      <c r="F2260" t="s">
        <v>26</v>
      </c>
      <c r="G2260">
        <v>3</v>
      </c>
      <c r="H2260">
        <v>1</v>
      </c>
      <c r="I2260">
        <v>62</v>
      </c>
      <c r="J2260">
        <v>3</v>
      </c>
      <c r="K2260">
        <v>91.96</v>
      </c>
      <c r="L2260" t="str">
        <f t="shared" si="210"/>
        <v/>
      </c>
      <c r="M2260">
        <v>4</v>
      </c>
      <c r="N2260" t="str">
        <f t="shared" si="211"/>
        <v/>
      </c>
      <c r="O2260">
        <v>9</v>
      </c>
      <c r="P2260" s="11">
        <v>0.33333333333333298</v>
      </c>
      <c r="Q2260" s="11">
        <v>4.8387096774193498E-2</v>
      </c>
      <c r="R2260" s="12">
        <v>22.99</v>
      </c>
      <c r="S2260" t="s">
        <v>27</v>
      </c>
      <c r="T2260">
        <v>0</v>
      </c>
      <c r="U2260">
        <f t="shared" si="212"/>
        <v>5</v>
      </c>
      <c r="V2260">
        <f t="shared" si="213"/>
        <v>1</v>
      </c>
      <c r="W2260">
        <f t="shared" si="214"/>
        <v>2</v>
      </c>
      <c r="X2260" t="str">
        <f t="shared" si="215"/>
        <v>512</v>
      </c>
      <c r="Y2260" t="str">
        <f>IF(Table1[[#This Row],[RFM_Score]]="555","Champion", IF(AND(J2260&gt;=4,V2260&gt;=4),"Loyal", IF(U2260&lt;=2,"At Risk", IF(W2260&gt;=4,"Potential Loyalist","Others"))))</f>
        <v>Others</v>
      </c>
    </row>
    <row r="2261" spans="1:25">
      <c r="A2261" t="s">
        <v>11061</v>
      </c>
      <c r="B2261">
        <v>36</v>
      </c>
      <c r="C2261" t="s">
        <v>24</v>
      </c>
      <c r="D2261" t="s">
        <v>25</v>
      </c>
      <c r="E2261" s="6" t="s">
        <v>14331</v>
      </c>
      <c r="F2261" t="s">
        <v>37</v>
      </c>
      <c r="G2261">
        <v>3</v>
      </c>
      <c r="H2261">
        <v>0</v>
      </c>
      <c r="I2261">
        <v>49</v>
      </c>
      <c r="J2261">
        <v>3</v>
      </c>
      <c r="K2261">
        <v>91.61</v>
      </c>
      <c r="L2261" t="str">
        <f t="shared" si="210"/>
        <v/>
      </c>
      <c r="M2261">
        <v>4</v>
      </c>
      <c r="N2261" t="str">
        <f t="shared" si="211"/>
        <v/>
      </c>
      <c r="O2261">
        <v>9</v>
      </c>
      <c r="P2261" s="11">
        <v>0</v>
      </c>
      <c r="Q2261" s="11">
        <v>6.1224489795918297E-2</v>
      </c>
      <c r="R2261" s="12">
        <v>22.9025</v>
      </c>
      <c r="S2261" t="s">
        <v>27</v>
      </c>
      <c r="T2261">
        <v>0</v>
      </c>
      <c r="U2261">
        <f t="shared" si="212"/>
        <v>5</v>
      </c>
      <c r="V2261">
        <f t="shared" si="213"/>
        <v>1</v>
      </c>
      <c r="W2261">
        <f t="shared" si="214"/>
        <v>2</v>
      </c>
      <c r="X2261" t="str">
        <f t="shared" si="215"/>
        <v>512</v>
      </c>
      <c r="Y2261" t="str">
        <f>IF(Table1[[#This Row],[RFM_Score]]="555","Champion", IF(AND(J2261&gt;=4,V2261&gt;=4),"Loyal", IF(U2261&lt;=2,"At Risk", IF(W2261&gt;=4,"Potential Loyalist","Others"))))</f>
        <v>Others</v>
      </c>
    </row>
    <row r="2262" spans="1:25">
      <c r="A2262" t="s">
        <v>7193</v>
      </c>
      <c r="B2262">
        <v>49</v>
      </c>
      <c r="C2262" t="s">
        <v>24</v>
      </c>
      <c r="D2262" t="s">
        <v>25</v>
      </c>
      <c r="E2262" s="6" t="s">
        <v>14332</v>
      </c>
      <c r="F2262" t="s">
        <v>60</v>
      </c>
      <c r="G2262">
        <v>4</v>
      </c>
      <c r="H2262">
        <v>2</v>
      </c>
      <c r="I2262">
        <v>51</v>
      </c>
      <c r="J2262">
        <v>0</v>
      </c>
      <c r="K2262">
        <v>91.46</v>
      </c>
      <c r="L2262" t="str">
        <f t="shared" si="210"/>
        <v/>
      </c>
      <c r="M2262">
        <v>4</v>
      </c>
      <c r="N2262" t="str">
        <f t="shared" si="211"/>
        <v/>
      </c>
      <c r="O2262">
        <v>42</v>
      </c>
      <c r="P2262" s="11">
        <v>0.5</v>
      </c>
      <c r="Q2262" s="11">
        <v>0</v>
      </c>
      <c r="R2262" s="12">
        <v>22.864999999999998</v>
      </c>
      <c r="S2262" t="s">
        <v>27</v>
      </c>
      <c r="T2262">
        <v>0</v>
      </c>
      <c r="U2262">
        <f t="shared" si="212"/>
        <v>3</v>
      </c>
      <c r="V2262">
        <f t="shared" si="213"/>
        <v>1</v>
      </c>
      <c r="W2262">
        <f t="shared" si="214"/>
        <v>2</v>
      </c>
      <c r="X2262" t="str">
        <f t="shared" si="215"/>
        <v>312</v>
      </c>
      <c r="Y2262" t="str">
        <f>IF(Table1[[#This Row],[RFM_Score]]="555","Champion", IF(AND(J2262&gt;=4,V2262&gt;=4),"Loyal", IF(U2262&lt;=2,"At Risk", IF(W2262&gt;=4,"Potential Loyalist","Others"))))</f>
        <v>Others</v>
      </c>
    </row>
    <row r="2263" spans="1:25">
      <c r="A2263" t="s">
        <v>8081</v>
      </c>
      <c r="B2263">
        <v>46</v>
      </c>
      <c r="C2263" t="s">
        <v>19</v>
      </c>
      <c r="D2263" t="s">
        <v>25</v>
      </c>
      <c r="E2263" s="6" t="s">
        <v>14333</v>
      </c>
      <c r="F2263" t="s">
        <v>37</v>
      </c>
      <c r="G2263">
        <v>2</v>
      </c>
      <c r="H2263">
        <v>1</v>
      </c>
      <c r="I2263">
        <v>53</v>
      </c>
      <c r="J2263">
        <v>6</v>
      </c>
      <c r="K2263">
        <v>91.39</v>
      </c>
      <c r="L2263" t="str">
        <f t="shared" si="210"/>
        <v/>
      </c>
      <c r="M2263">
        <v>4</v>
      </c>
      <c r="N2263" t="str">
        <f t="shared" si="211"/>
        <v/>
      </c>
      <c r="O2263">
        <v>29</v>
      </c>
      <c r="P2263" s="11">
        <v>0.5</v>
      </c>
      <c r="Q2263" s="11">
        <v>0.113207547169811</v>
      </c>
      <c r="R2263" s="12">
        <v>22.8475</v>
      </c>
      <c r="S2263" t="s">
        <v>27</v>
      </c>
      <c r="T2263">
        <v>0</v>
      </c>
      <c r="U2263">
        <f t="shared" si="212"/>
        <v>4</v>
      </c>
      <c r="V2263">
        <f t="shared" si="213"/>
        <v>1</v>
      </c>
      <c r="W2263">
        <f t="shared" si="214"/>
        <v>2</v>
      </c>
      <c r="X2263" t="str">
        <f t="shared" si="215"/>
        <v>412</v>
      </c>
      <c r="Y2263" t="str">
        <f>IF(Table1[[#This Row],[RFM_Score]]="555","Champion", IF(AND(J2263&gt;=4,V2263&gt;=4),"Loyal", IF(U2263&lt;=2,"At Risk", IF(W2263&gt;=4,"Potential Loyalist","Others"))))</f>
        <v>Others</v>
      </c>
    </row>
    <row r="2264" spans="1:25">
      <c r="A2264" t="s">
        <v>9960</v>
      </c>
      <c r="B2264">
        <v>47</v>
      </c>
      <c r="C2264" t="s">
        <v>24</v>
      </c>
      <c r="D2264" t="s">
        <v>25</v>
      </c>
      <c r="E2264" s="6" t="s">
        <v>14334</v>
      </c>
      <c r="F2264" t="s">
        <v>26</v>
      </c>
      <c r="G2264">
        <v>2</v>
      </c>
      <c r="H2264">
        <v>1</v>
      </c>
      <c r="I2264">
        <v>55</v>
      </c>
      <c r="J2264">
        <v>5</v>
      </c>
      <c r="K2264">
        <v>91.32</v>
      </c>
      <c r="L2264" t="str">
        <f t="shared" si="210"/>
        <v/>
      </c>
      <c r="M2264">
        <v>4</v>
      </c>
      <c r="N2264" t="str">
        <f t="shared" si="211"/>
        <v/>
      </c>
      <c r="O2264">
        <v>45</v>
      </c>
      <c r="P2264" s="11">
        <v>0.5</v>
      </c>
      <c r="Q2264" s="11">
        <v>9.0909090909090898E-2</v>
      </c>
      <c r="R2264" s="12">
        <v>22.83</v>
      </c>
      <c r="S2264" t="s">
        <v>27</v>
      </c>
      <c r="T2264">
        <v>0</v>
      </c>
      <c r="U2264">
        <f t="shared" si="212"/>
        <v>3</v>
      </c>
      <c r="V2264">
        <f t="shared" si="213"/>
        <v>1</v>
      </c>
      <c r="W2264">
        <f t="shared" si="214"/>
        <v>2</v>
      </c>
      <c r="X2264" t="str">
        <f t="shared" si="215"/>
        <v>312</v>
      </c>
      <c r="Y2264" t="str">
        <f>IF(Table1[[#This Row],[RFM_Score]]="555","Champion", IF(AND(J2264&gt;=4,V2264&gt;=4),"Loyal", IF(U2264&lt;=2,"At Risk", IF(W2264&gt;=4,"Potential Loyalist","Others"))))</f>
        <v>Others</v>
      </c>
    </row>
    <row r="2265" spans="1:25">
      <c r="A2265" t="s">
        <v>10688</v>
      </c>
      <c r="B2265">
        <v>37</v>
      </c>
      <c r="C2265" t="s">
        <v>19</v>
      </c>
      <c r="D2265" t="s">
        <v>25</v>
      </c>
      <c r="E2265" s="6" t="s">
        <v>14335</v>
      </c>
      <c r="F2265" t="s">
        <v>21</v>
      </c>
      <c r="G2265">
        <v>2</v>
      </c>
      <c r="H2265">
        <v>1</v>
      </c>
      <c r="I2265">
        <v>52</v>
      </c>
      <c r="J2265">
        <v>2</v>
      </c>
      <c r="K2265">
        <v>91.07</v>
      </c>
      <c r="L2265" t="str">
        <f t="shared" si="210"/>
        <v/>
      </c>
      <c r="M2265">
        <v>4</v>
      </c>
      <c r="N2265" t="str">
        <f t="shared" si="211"/>
        <v/>
      </c>
      <c r="O2265">
        <v>26</v>
      </c>
      <c r="P2265" s="11">
        <v>0.5</v>
      </c>
      <c r="Q2265" s="11">
        <v>3.8461538461538401E-2</v>
      </c>
      <c r="R2265" s="12">
        <v>22.767499999999998</v>
      </c>
      <c r="S2265" t="s">
        <v>27</v>
      </c>
      <c r="T2265">
        <v>0</v>
      </c>
      <c r="U2265">
        <f t="shared" si="212"/>
        <v>4</v>
      </c>
      <c r="V2265">
        <f t="shared" si="213"/>
        <v>1</v>
      </c>
      <c r="W2265">
        <f t="shared" si="214"/>
        <v>2</v>
      </c>
      <c r="X2265" t="str">
        <f t="shared" si="215"/>
        <v>412</v>
      </c>
      <c r="Y2265" t="str">
        <f>IF(Table1[[#This Row],[RFM_Score]]="555","Champion", IF(AND(J2265&gt;=4,V2265&gt;=4),"Loyal", IF(U2265&lt;=2,"At Risk", IF(W2265&gt;=4,"Potential Loyalist","Others"))))</f>
        <v>Others</v>
      </c>
    </row>
    <row r="2266" spans="1:25">
      <c r="A2266" t="s">
        <v>7866</v>
      </c>
      <c r="B2266">
        <v>21</v>
      </c>
      <c r="C2266" t="s">
        <v>19</v>
      </c>
      <c r="D2266" t="s">
        <v>35</v>
      </c>
      <c r="E2266" s="6" t="s">
        <v>14336</v>
      </c>
      <c r="F2266" t="s">
        <v>37</v>
      </c>
      <c r="G2266">
        <v>1</v>
      </c>
      <c r="H2266">
        <v>1</v>
      </c>
      <c r="I2266">
        <v>51</v>
      </c>
      <c r="J2266">
        <v>4</v>
      </c>
      <c r="K2266">
        <v>91.02</v>
      </c>
      <c r="L2266" t="str">
        <f t="shared" si="210"/>
        <v/>
      </c>
      <c r="M2266">
        <v>4</v>
      </c>
      <c r="N2266" t="str">
        <f t="shared" si="211"/>
        <v/>
      </c>
      <c r="O2266">
        <v>74</v>
      </c>
      <c r="P2266" s="11">
        <v>1</v>
      </c>
      <c r="Q2266" s="11">
        <v>7.8431372549019607E-2</v>
      </c>
      <c r="R2266" s="12">
        <v>22.754999999999999</v>
      </c>
      <c r="S2266" t="s">
        <v>27</v>
      </c>
      <c r="T2266">
        <v>0</v>
      </c>
      <c r="U2266">
        <f t="shared" si="212"/>
        <v>2</v>
      </c>
      <c r="V2266">
        <f t="shared" si="213"/>
        <v>1</v>
      </c>
      <c r="W2266">
        <f t="shared" si="214"/>
        <v>2</v>
      </c>
      <c r="X2266" t="str">
        <f t="shared" si="215"/>
        <v>212</v>
      </c>
      <c r="Y2266" t="str">
        <f>IF(Table1[[#This Row],[RFM_Score]]="555","Champion", IF(AND(J2266&gt;=4,V2266&gt;=4),"Loyal", IF(U2266&lt;=2,"At Risk", IF(W2266&gt;=4,"Potential Loyalist","Others"))))</f>
        <v>At Risk</v>
      </c>
    </row>
    <row r="2267" spans="1:25">
      <c r="A2267" t="s">
        <v>7145</v>
      </c>
      <c r="B2267">
        <v>18</v>
      </c>
      <c r="C2267" t="s">
        <v>19</v>
      </c>
      <c r="D2267" t="s">
        <v>49</v>
      </c>
      <c r="E2267" s="6" t="s">
        <v>14337</v>
      </c>
      <c r="F2267" t="s">
        <v>21</v>
      </c>
      <c r="G2267">
        <v>1</v>
      </c>
      <c r="H2267">
        <v>0</v>
      </c>
      <c r="I2267">
        <v>49</v>
      </c>
      <c r="J2267">
        <v>3</v>
      </c>
      <c r="K2267">
        <v>90.63</v>
      </c>
      <c r="L2267" t="str">
        <f t="shared" si="210"/>
        <v/>
      </c>
      <c r="M2267">
        <v>4</v>
      </c>
      <c r="N2267" t="str">
        <f t="shared" si="211"/>
        <v/>
      </c>
      <c r="O2267">
        <v>15</v>
      </c>
      <c r="P2267" s="11">
        <v>0</v>
      </c>
      <c r="Q2267" s="11">
        <v>6.1224489795918297E-2</v>
      </c>
      <c r="R2267" s="12">
        <v>22.657499999999999</v>
      </c>
      <c r="S2267" t="s">
        <v>27</v>
      </c>
      <c r="T2267">
        <v>0</v>
      </c>
      <c r="U2267">
        <f t="shared" si="212"/>
        <v>5</v>
      </c>
      <c r="V2267">
        <f t="shared" si="213"/>
        <v>1</v>
      </c>
      <c r="W2267">
        <f t="shared" si="214"/>
        <v>2</v>
      </c>
      <c r="X2267" t="str">
        <f t="shared" si="215"/>
        <v>512</v>
      </c>
      <c r="Y2267" t="str">
        <f>IF(Table1[[#This Row],[RFM_Score]]="555","Champion", IF(AND(J2267&gt;=4,V2267&gt;=4),"Loyal", IF(U2267&lt;=2,"At Risk", IF(W2267&gt;=4,"Potential Loyalist","Others"))))</f>
        <v>Others</v>
      </c>
    </row>
    <row r="2268" spans="1:25">
      <c r="A2268" t="s">
        <v>2399</v>
      </c>
      <c r="B2268">
        <v>18</v>
      </c>
      <c r="C2268" t="s">
        <v>24</v>
      </c>
      <c r="D2268" t="s">
        <v>49</v>
      </c>
      <c r="E2268" s="6" t="s">
        <v>14338</v>
      </c>
      <c r="F2268" t="s">
        <v>30</v>
      </c>
      <c r="G2268">
        <v>2</v>
      </c>
      <c r="H2268">
        <v>1</v>
      </c>
      <c r="I2268">
        <v>52</v>
      </c>
      <c r="J2268">
        <v>5</v>
      </c>
      <c r="K2268">
        <v>90.42</v>
      </c>
      <c r="L2268" t="str">
        <f t="shared" si="210"/>
        <v/>
      </c>
      <c r="M2268">
        <v>4</v>
      </c>
      <c r="N2268" t="str">
        <f t="shared" si="211"/>
        <v/>
      </c>
      <c r="O2268">
        <v>73</v>
      </c>
      <c r="P2268" s="11">
        <v>0.5</v>
      </c>
      <c r="Q2268" s="11">
        <v>9.6153846153846104E-2</v>
      </c>
      <c r="R2268" s="12">
        <v>22.605</v>
      </c>
      <c r="S2268" t="s">
        <v>27</v>
      </c>
      <c r="T2268">
        <v>0</v>
      </c>
      <c r="U2268">
        <f t="shared" si="212"/>
        <v>2</v>
      </c>
      <c r="V2268">
        <f t="shared" si="213"/>
        <v>1</v>
      </c>
      <c r="W2268">
        <f t="shared" si="214"/>
        <v>2</v>
      </c>
      <c r="X2268" t="str">
        <f t="shared" si="215"/>
        <v>212</v>
      </c>
      <c r="Y2268" t="str">
        <f>IF(Table1[[#This Row],[RFM_Score]]="555","Champion", IF(AND(J2268&gt;=4,V2268&gt;=4),"Loyal", IF(U2268&lt;=2,"At Risk", IF(W2268&gt;=4,"Potential Loyalist","Others"))))</f>
        <v>At Risk</v>
      </c>
    </row>
    <row r="2269" spans="1:25">
      <c r="A2269" t="s">
        <v>8734</v>
      </c>
      <c r="B2269">
        <v>18</v>
      </c>
      <c r="C2269" t="s">
        <v>24</v>
      </c>
      <c r="D2269" t="s">
        <v>41</v>
      </c>
      <c r="E2269" s="6" t="s">
        <v>14339</v>
      </c>
      <c r="F2269" t="s">
        <v>21</v>
      </c>
      <c r="G2269">
        <v>3</v>
      </c>
      <c r="H2269">
        <v>0</v>
      </c>
      <c r="I2269">
        <v>51</v>
      </c>
      <c r="J2269">
        <v>3</v>
      </c>
      <c r="K2269">
        <v>90.12</v>
      </c>
      <c r="L2269" t="str">
        <f t="shared" si="210"/>
        <v/>
      </c>
      <c r="M2269">
        <v>4</v>
      </c>
      <c r="N2269" t="str">
        <f t="shared" si="211"/>
        <v/>
      </c>
      <c r="O2269">
        <v>35</v>
      </c>
      <c r="P2269" s="11">
        <v>0</v>
      </c>
      <c r="Q2269" s="11">
        <v>5.8823529411764698E-2</v>
      </c>
      <c r="R2269" s="12">
        <v>22.53</v>
      </c>
      <c r="S2269" t="s">
        <v>27</v>
      </c>
      <c r="T2269">
        <v>0</v>
      </c>
      <c r="U2269">
        <f t="shared" si="212"/>
        <v>4</v>
      </c>
      <c r="V2269">
        <f t="shared" si="213"/>
        <v>1</v>
      </c>
      <c r="W2269">
        <f t="shared" si="214"/>
        <v>2</v>
      </c>
      <c r="X2269" t="str">
        <f t="shared" si="215"/>
        <v>412</v>
      </c>
      <c r="Y2269" t="str">
        <f>IF(Table1[[#This Row],[RFM_Score]]="555","Champion", IF(AND(J2269&gt;=4,V2269&gt;=4),"Loyal", IF(U2269&lt;=2,"At Risk", IF(W2269&gt;=4,"Potential Loyalist","Others"))))</f>
        <v>Others</v>
      </c>
    </row>
    <row r="2270" spans="1:25">
      <c r="A2270" t="s">
        <v>5792</v>
      </c>
      <c r="B2270">
        <v>22</v>
      </c>
      <c r="C2270" t="s">
        <v>19</v>
      </c>
      <c r="D2270" t="s">
        <v>46</v>
      </c>
      <c r="E2270" s="6" t="s">
        <v>14340</v>
      </c>
      <c r="F2270" t="s">
        <v>60</v>
      </c>
      <c r="G2270">
        <v>4</v>
      </c>
      <c r="H2270">
        <v>3</v>
      </c>
      <c r="I2270">
        <v>47</v>
      </c>
      <c r="J2270">
        <v>3</v>
      </c>
      <c r="K2270">
        <v>90.07</v>
      </c>
      <c r="L2270" t="str">
        <f t="shared" si="210"/>
        <v/>
      </c>
      <c r="M2270">
        <v>4</v>
      </c>
      <c r="N2270" t="str">
        <f t="shared" si="211"/>
        <v/>
      </c>
      <c r="O2270">
        <v>44</v>
      </c>
      <c r="P2270" s="11">
        <v>0.75</v>
      </c>
      <c r="Q2270" s="11">
        <v>6.3829787234042507E-2</v>
      </c>
      <c r="R2270" s="12">
        <v>22.517499999999998</v>
      </c>
      <c r="S2270" t="s">
        <v>27</v>
      </c>
      <c r="T2270">
        <v>0</v>
      </c>
      <c r="U2270">
        <f t="shared" si="212"/>
        <v>3</v>
      </c>
      <c r="V2270">
        <f t="shared" si="213"/>
        <v>1</v>
      </c>
      <c r="W2270">
        <f t="shared" si="214"/>
        <v>2</v>
      </c>
      <c r="X2270" t="str">
        <f t="shared" si="215"/>
        <v>312</v>
      </c>
      <c r="Y2270" t="str">
        <f>IF(Table1[[#This Row],[RFM_Score]]="555","Champion", IF(AND(J2270&gt;=4,V2270&gt;=4),"Loyal", IF(U2270&lt;=2,"At Risk", IF(W2270&gt;=4,"Potential Loyalist","Others"))))</f>
        <v>Others</v>
      </c>
    </row>
    <row r="2271" spans="1:25">
      <c r="A2271" t="s">
        <v>7337</v>
      </c>
      <c r="B2271">
        <v>27</v>
      </c>
      <c r="C2271" t="s">
        <v>19</v>
      </c>
      <c r="D2271" t="s">
        <v>25</v>
      </c>
      <c r="E2271" s="6" t="s">
        <v>14341</v>
      </c>
      <c r="F2271" t="s">
        <v>62</v>
      </c>
      <c r="G2271">
        <v>4</v>
      </c>
      <c r="H2271">
        <v>0</v>
      </c>
      <c r="I2271">
        <v>52</v>
      </c>
      <c r="J2271">
        <v>3</v>
      </c>
      <c r="K2271">
        <v>90.03</v>
      </c>
      <c r="L2271" t="str">
        <f t="shared" si="210"/>
        <v/>
      </c>
      <c r="M2271">
        <v>4</v>
      </c>
      <c r="N2271" t="str">
        <f t="shared" si="211"/>
        <v/>
      </c>
      <c r="O2271">
        <v>41</v>
      </c>
      <c r="P2271" s="11">
        <v>0</v>
      </c>
      <c r="Q2271" s="11">
        <v>5.7692307692307598E-2</v>
      </c>
      <c r="R2271" s="12">
        <v>22.5075</v>
      </c>
      <c r="S2271" t="s">
        <v>27</v>
      </c>
      <c r="T2271">
        <v>0</v>
      </c>
      <c r="U2271">
        <f t="shared" si="212"/>
        <v>3</v>
      </c>
      <c r="V2271">
        <f t="shared" si="213"/>
        <v>1</v>
      </c>
      <c r="W2271">
        <f t="shared" si="214"/>
        <v>2</v>
      </c>
      <c r="X2271" t="str">
        <f t="shared" si="215"/>
        <v>312</v>
      </c>
      <c r="Y2271" t="str">
        <f>IF(Table1[[#This Row],[RFM_Score]]="555","Champion", IF(AND(J2271&gt;=4,V2271&gt;=4),"Loyal", IF(U2271&lt;=2,"At Risk", IF(W2271&gt;=4,"Potential Loyalist","Others"))))</f>
        <v>Others</v>
      </c>
    </row>
    <row r="2272" spans="1:25">
      <c r="A2272" t="s">
        <v>8038</v>
      </c>
      <c r="B2272">
        <v>28</v>
      </c>
      <c r="C2272" t="s">
        <v>24</v>
      </c>
      <c r="D2272" t="s">
        <v>25</v>
      </c>
      <c r="E2272" s="6" t="s">
        <v>14342</v>
      </c>
      <c r="F2272" t="s">
        <v>26</v>
      </c>
      <c r="G2272">
        <v>6</v>
      </c>
      <c r="H2272">
        <v>2</v>
      </c>
      <c r="I2272">
        <v>49</v>
      </c>
      <c r="J2272">
        <v>1</v>
      </c>
      <c r="K2272">
        <v>89.95</v>
      </c>
      <c r="L2272" t="str">
        <f t="shared" si="210"/>
        <v/>
      </c>
      <c r="M2272">
        <v>4</v>
      </c>
      <c r="N2272" t="str">
        <f t="shared" si="211"/>
        <v/>
      </c>
      <c r="O2272">
        <v>3</v>
      </c>
      <c r="P2272" s="11">
        <v>0.33333333333333298</v>
      </c>
      <c r="Q2272" s="11">
        <v>2.04081632653061E-2</v>
      </c>
      <c r="R2272" s="12">
        <v>22.487500000000001</v>
      </c>
      <c r="S2272" t="s">
        <v>27</v>
      </c>
      <c r="T2272">
        <v>0</v>
      </c>
      <c r="U2272">
        <f t="shared" si="212"/>
        <v>5</v>
      </c>
      <c r="V2272">
        <f t="shared" si="213"/>
        <v>1</v>
      </c>
      <c r="W2272">
        <f t="shared" si="214"/>
        <v>2</v>
      </c>
      <c r="X2272" t="str">
        <f t="shared" si="215"/>
        <v>512</v>
      </c>
      <c r="Y2272" t="str">
        <f>IF(Table1[[#This Row],[RFM_Score]]="555","Champion", IF(AND(J2272&gt;=4,V2272&gt;=4),"Loyal", IF(U2272&lt;=2,"At Risk", IF(W2272&gt;=4,"Potential Loyalist","Others"))))</f>
        <v>Others</v>
      </c>
    </row>
    <row r="2273" spans="1:25">
      <c r="A2273" t="s">
        <v>5065</v>
      </c>
      <c r="B2273">
        <v>50</v>
      </c>
      <c r="C2273" t="s">
        <v>19</v>
      </c>
      <c r="D2273" t="s">
        <v>25</v>
      </c>
      <c r="E2273" s="6" t="s">
        <v>14343</v>
      </c>
      <c r="F2273" t="s">
        <v>26</v>
      </c>
      <c r="G2273">
        <v>5</v>
      </c>
      <c r="H2273">
        <v>2</v>
      </c>
      <c r="I2273">
        <v>41</v>
      </c>
      <c r="J2273">
        <v>4</v>
      </c>
      <c r="K2273">
        <v>89.93</v>
      </c>
      <c r="L2273" t="str">
        <f t="shared" si="210"/>
        <v/>
      </c>
      <c r="M2273">
        <v>4</v>
      </c>
      <c r="N2273" t="str">
        <f t="shared" si="211"/>
        <v/>
      </c>
      <c r="O2273">
        <v>1</v>
      </c>
      <c r="P2273" s="11">
        <v>0.4</v>
      </c>
      <c r="Q2273" s="11">
        <v>9.7560975609756101E-2</v>
      </c>
      <c r="R2273" s="12">
        <v>22.482500000000002</v>
      </c>
      <c r="S2273" t="s">
        <v>27</v>
      </c>
      <c r="T2273">
        <v>0</v>
      </c>
      <c r="U2273">
        <f t="shared" si="212"/>
        <v>5</v>
      </c>
      <c r="V2273">
        <f t="shared" si="213"/>
        <v>1</v>
      </c>
      <c r="W2273">
        <f t="shared" si="214"/>
        <v>2</v>
      </c>
      <c r="X2273" t="str">
        <f t="shared" si="215"/>
        <v>512</v>
      </c>
      <c r="Y2273" t="str">
        <f>IF(Table1[[#This Row],[RFM_Score]]="555","Champion", IF(AND(J2273&gt;=4,V2273&gt;=4),"Loyal", IF(U2273&lt;=2,"At Risk", IF(W2273&gt;=4,"Potential Loyalist","Others"))))</f>
        <v>Others</v>
      </c>
    </row>
    <row r="2274" spans="1:25">
      <c r="A2274" t="s">
        <v>8127</v>
      </c>
      <c r="B2274">
        <v>22</v>
      </c>
      <c r="C2274" t="s">
        <v>24</v>
      </c>
      <c r="D2274" t="s">
        <v>25</v>
      </c>
      <c r="E2274" s="6" t="s">
        <v>14344</v>
      </c>
      <c r="F2274" t="s">
        <v>60</v>
      </c>
      <c r="G2274">
        <v>3</v>
      </c>
      <c r="H2274">
        <v>0</v>
      </c>
      <c r="I2274">
        <v>58</v>
      </c>
      <c r="J2274">
        <v>2</v>
      </c>
      <c r="K2274">
        <v>89.61</v>
      </c>
      <c r="L2274" t="str">
        <f t="shared" si="210"/>
        <v/>
      </c>
      <c r="M2274">
        <v>4</v>
      </c>
      <c r="N2274" t="str">
        <f t="shared" si="211"/>
        <v/>
      </c>
      <c r="O2274">
        <v>7</v>
      </c>
      <c r="P2274" s="11">
        <v>0</v>
      </c>
      <c r="Q2274" s="11">
        <v>3.4482758620689599E-2</v>
      </c>
      <c r="R2274" s="12">
        <v>22.4025</v>
      </c>
      <c r="S2274" t="s">
        <v>27</v>
      </c>
      <c r="T2274">
        <v>0</v>
      </c>
      <c r="U2274">
        <f t="shared" si="212"/>
        <v>5</v>
      </c>
      <c r="V2274">
        <f t="shared" si="213"/>
        <v>1</v>
      </c>
      <c r="W2274">
        <f t="shared" si="214"/>
        <v>2</v>
      </c>
      <c r="X2274" t="str">
        <f t="shared" si="215"/>
        <v>512</v>
      </c>
      <c r="Y2274" t="str">
        <f>IF(Table1[[#This Row],[RFM_Score]]="555","Champion", IF(AND(J2274&gt;=4,V2274&gt;=4),"Loyal", IF(U2274&lt;=2,"At Risk", IF(W2274&gt;=4,"Potential Loyalist","Others"))))</f>
        <v>Others</v>
      </c>
    </row>
    <row r="2275" spans="1:25">
      <c r="A2275" t="s">
        <v>987</v>
      </c>
      <c r="B2275">
        <v>32</v>
      </c>
      <c r="C2275" t="s">
        <v>19</v>
      </c>
      <c r="D2275" t="s">
        <v>46</v>
      </c>
      <c r="E2275" s="6" t="s">
        <v>14345</v>
      </c>
      <c r="F2275" t="s">
        <v>37</v>
      </c>
      <c r="G2275">
        <v>2</v>
      </c>
      <c r="H2275">
        <v>0</v>
      </c>
      <c r="I2275">
        <v>61</v>
      </c>
      <c r="J2275">
        <v>4</v>
      </c>
      <c r="K2275">
        <v>89.43</v>
      </c>
      <c r="L2275" t="str">
        <f t="shared" si="210"/>
        <v/>
      </c>
      <c r="M2275">
        <v>4</v>
      </c>
      <c r="N2275" t="str">
        <f t="shared" si="211"/>
        <v/>
      </c>
      <c r="O2275">
        <v>26</v>
      </c>
      <c r="P2275" s="11">
        <v>0</v>
      </c>
      <c r="Q2275" s="11">
        <v>6.5573770491803199E-2</v>
      </c>
      <c r="R2275" s="12">
        <v>22.357500000000002</v>
      </c>
      <c r="S2275" t="s">
        <v>27</v>
      </c>
      <c r="T2275">
        <v>1</v>
      </c>
      <c r="U2275">
        <f t="shared" si="212"/>
        <v>4</v>
      </c>
      <c r="V2275">
        <f t="shared" si="213"/>
        <v>1</v>
      </c>
      <c r="W2275">
        <f t="shared" si="214"/>
        <v>2</v>
      </c>
      <c r="X2275" t="str">
        <f t="shared" si="215"/>
        <v>412</v>
      </c>
      <c r="Y2275" t="str">
        <f>IF(Table1[[#This Row],[RFM_Score]]="555","Champion", IF(AND(J2275&gt;=4,V2275&gt;=4),"Loyal", IF(U2275&lt;=2,"At Risk", IF(W2275&gt;=4,"Potential Loyalist","Others"))))</f>
        <v>Others</v>
      </c>
    </row>
    <row r="2276" spans="1:25">
      <c r="A2276" t="s">
        <v>10327</v>
      </c>
      <c r="B2276">
        <v>23</v>
      </c>
      <c r="C2276" t="s">
        <v>19</v>
      </c>
      <c r="D2276" t="s">
        <v>25</v>
      </c>
      <c r="E2276" s="6" t="s">
        <v>14346</v>
      </c>
      <c r="F2276" t="s">
        <v>60</v>
      </c>
      <c r="G2276">
        <v>4</v>
      </c>
      <c r="H2276">
        <v>1</v>
      </c>
      <c r="I2276">
        <v>44</v>
      </c>
      <c r="J2276">
        <v>5</v>
      </c>
      <c r="K2276">
        <v>89.11</v>
      </c>
      <c r="L2276" t="str">
        <f t="shared" si="210"/>
        <v/>
      </c>
      <c r="M2276">
        <v>4</v>
      </c>
      <c r="N2276" t="str">
        <f t="shared" si="211"/>
        <v/>
      </c>
      <c r="O2276">
        <v>39</v>
      </c>
      <c r="P2276" s="11">
        <v>0.25</v>
      </c>
      <c r="Q2276" s="11">
        <v>0.11363636363636299</v>
      </c>
      <c r="R2276" s="12">
        <v>22.2775</v>
      </c>
      <c r="S2276" t="s">
        <v>27</v>
      </c>
      <c r="T2276">
        <v>0</v>
      </c>
      <c r="U2276">
        <f t="shared" si="212"/>
        <v>4</v>
      </c>
      <c r="V2276">
        <f t="shared" si="213"/>
        <v>1</v>
      </c>
      <c r="W2276">
        <f t="shared" si="214"/>
        <v>2</v>
      </c>
      <c r="X2276" t="str">
        <f t="shared" si="215"/>
        <v>412</v>
      </c>
      <c r="Y2276" t="str">
        <f>IF(Table1[[#This Row],[RFM_Score]]="555","Champion", IF(AND(J2276&gt;=4,V2276&gt;=4),"Loyal", IF(U2276&lt;=2,"At Risk", IF(W2276&gt;=4,"Potential Loyalist","Others"))))</f>
        <v>Others</v>
      </c>
    </row>
    <row r="2277" spans="1:25">
      <c r="A2277" t="s">
        <v>3706</v>
      </c>
      <c r="B2277">
        <v>39</v>
      </c>
      <c r="C2277" t="s">
        <v>19</v>
      </c>
      <c r="D2277" t="s">
        <v>46</v>
      </c>
      <c r="E2277" s="6" t="s">
        <v>14347</v>
      </c>
      <c r="F2277" t="s">
        <v>26</v>
      </c>
      <c r="G2277">
        <v>1</v>
      </c>
      <c r="H2277">
        <v>0</v>
      </c>
      <c r="I2277">
        <v>59</v>
      </c>
      <c r="J2277">
        <v>4</v>
      </c>
      <c r="K2277">
        <v>89.01</v>
      </c>
      <c r="L2277" t="str">
        <f t="shared" si="210"/>
        <v/>
      </c>
      <c r="M2277">
        <v>4</v>
      </c>
      <c r="N2277" t="str">
        <f t="shared" si="211"/>
        <v/>
      </c>
      <c r="O2277">
        <v>10</v>
      </c>
      <c r="P2277" s="11">
        <v>0</v>
      </c>
      <c r="Q2277" s="11">
        <v>6.7796610169491497E-2</v>
      </c>
      <c r="R2277" s="12">
        <v>22.252500000000001</v>
      </c>
      <c r="S2277" t="s">
        <v>27</v>
      </c>
      <c r="T2277">
        <v>0</v>
      </c>
      <c r="U2277">
        <f t="shared" si="212"/>
        <v>5</v>
      </c>
      <c r="V2277">
        <f t="shared" si="213"/>
        <v>1</v>
      </c>
      <c r="W2277">
        <f t="shared" si="214"/>
        <v>2</v>
      </c>
      <c r="X2277" t="str">
        <f t="shared" si="215"/>
        <v>512</v>
      </c>
      <c r="Y2277" t="str">
        <f>IF(Table1[[#This Row],[RFM_Score]]="555","Champion", IF(AND(J2277&gt;=4,V2277&gt;=4),"Loyal", IF(U2277&lt;=2,"At Risk", IF(W2277&gt;=4,"Potential Loyalist","Others"))))</f>
        <v>Others</v>
      </c>
    </row>
    <row r="2278" spans="1:25">
      <c r="A2278" t="s">
        <v>9637</v>
      </c>
      <c r="B2278">
        <v>18</v>
      </c>
      <c r="C2278" t="s">
        <v>24</v>
      </c>
      <c r="D2278" t="s">
        <v>20</v>
      </c>
      <c r="E2278" s="6" t="s">
        <v>14348</v>
      </c>
      <c r="F2278" t="s">
        <v>21</v>
      </c>
      <c r="G2278">
        <v>5</v>
      </c>
      <c r="H2278">
        <v>0</v>
      </c>
      <c r="I2278">
        <v>40</v>
      </c>
      <c r="J2278">
        <v>4</v>
      </c>
      <c r="K2278">
        <v>88.97</v>
      </c>
      <c r="L2278" t="str">
        <f t="shared" si="210"/>
        <v/>
      </c>
      <c r="M2278">
        <v>4</v>
      </c>
      <c r="N2278" t="str">
        <f t="shared" si="211"/>
        <v/>
      </c>
      <c r="O2278">
        <v>25</v>
      </c>
      <c r="P2278" s="11">
        <v>0</v>
      </c>
      <c r="Q2278" s="11">
        <v>0.1</v>
      </c>
      <c r="R2278" s="12">
        <v>22.2425</v>
      </c>
      <c r="S2278" t="s">
        <v>27</v>
      </c>
      <c r="T2278">
        <v>0</v>
      </c>
      <c r="U2278">
        <f t="shared" si="212"/>
        <v>4</v>
      </c>
      <c r="V2278">
        <f t="shared" si="213"/>
        <v>1</v>
      </c>
      <c r="W2278">
        <f t="shared" si="214"/>
        <v>2</v>
      </c>
      <c r="X2278" t="str">
        <f t="shared" si="215"/>
        <v>412</v>
      </c>
      <c r="Y2278" t="str">
        <f>IF(Table1[[#This Row],[RFM_Score]]="555","Champion", IF(AND(J2278&gt;=4,V2278&gt;=4),"Loyal", IF(U2278&lt;=2,"At Risk", IF(W2278&gt;=4,"Potential Loyalist","Others"))))</f>
        <v>Others</v>
      </c>
    </row>
    <row r="2279" spans="1:25">
      <c r="A2279" t="s">
        <v>5440</v>
      </c>
      <c r="B2279">
        <v>36</v>
      </c>
      <c r="C2279" t="s">
        <v>19</v>
      </c>
      <c r="D2279" t="s">
        <v>35</v>
      </c>
      <c r="E2279" s="6" t="s">
        <v>14349</v>
      </c>
      <c r="F2279" t="s">
        <v>60</v>
      </c>
      <c r="G2279">
        <v>4</v>
      </c>
      <c r="H2279">
        <v>1</v>
      </c>
      <c r="I2279">
        <v>49</v>
      </c>
      <c r="J2279">
        <v>4</v>
      </c>
      <c r="K2279">
        <v>88.86</v>
      </c>
      <c r="L2279" t="str">
        <f t="shared" si="210"/>
        <v/>
      </c>
      <c r="M2279">
        <v>4</v>
      </c>
      <c r="N2279" t="str">
        <f t="shared" si="211"/>
        <v/>
      </c>
      <c r="O2279">
        <v>11</v>
      </c>
      <c r="P2279" s="11">
        <v>0.25</v>
      </c>
      <c r="Q2279" s="11">
        <v>8.16326530612244E-2</v>
      </c>
      <c r="R2279" s="12">
        <v>22.215</v>
      </c>
      <c r="S2279" t="s">
        <v>27</v>
      </c>
      <c r="T2279">
        <v>0</v>
      </c>
      <c r="U2279">
        <f t="shared" si="212"/>
        <v>5</v>
      </c>
      <c r="V2279">
        <f t="shared" si="213"/>
        <v>1</v>
      </c>
      <c r="W2279">
        <f t="shared" si="214"/>
        <v>2</v>
      </c>
      <c r="X2279" t="str">
        <f t="shared" si="215"/>
        <v>512</v>
      </c>
      <c r="Y2279" t="str">
        <f>IF(Table1[[#This Row],[RFM_Score]]="555","Champion", IF(AND(J2279&gt;=4,V2279&gt;=4),"Loyal", IF(U2279&lt;=2,"At Risk", IF(W2279&gt;=4,"Potential Loyalist","Others"))))</f>
        <v>Others</v>
      </c>
    </row>
    <row r="2280" spans="1:25">
      <c r="A2280" t="s">
        <v>3676</v>
      </c>
      <c r="B2280">
        <v>40</v>
      </c>
      <c r="C2280" t="s">
        <v>24</v>
      </c>
      <c r="D2280" t="s">
        <v>25</v>
      </c>
      <c r="E2280" s="6" t="s">
        <v>14350</v>
      </c>
      <c r="F2280" t="s">
        <v>21</v>
      </c>
      <c r="G2280">
        <v>1</v>
      </c>
      <c r="H2280">
        <v>0</v>
      </c>
      <c r="I2280">
        <v>55</v>
      </c>
      <c r="J2280">
        <v>3</v>
      </c>
      <c r="K2280">
        <v>88.82</v>
      </c>
      <c r="L2280" t="str">
        <f t="shared" si="210"/>
        <v/>
      </c>
      <c r="M2280">
        <v>4</v>
      </c>
      <c r="N2280" t="str">
        <f t="shared" si="211"/>
        <v/>
      </c>
      <c r="O2280">
        <v>39</v>
      </c>
      <c r="P2280" s="11">
        <v>0</v>
      </c>
      <c r="Q2280" s="11">
        <v>5.4545454545454501E-2</v>
      </c>
      <c r="R2280" s="12">
        <v>22.204999999999998</v>
      </c>
      <c r="S2280" t="s">
        <v>27</v>
      </c>
      <c r="T2280">
        <v>0</v>
      </c>
      <c r="U2280">
        <f t="shared" si="212"/>
        <v>4</v>
      </c>
      <c r="V2280">
        <f t="shared" si="213"/>
        <v>1</v>
      </c>
      <c r="W2280">
        <f t="shared" si="214"/>
        <v>2</v>
      </c>
      <c r="X2280" t="str">
        <f t="shared" si="215"/>
        <v>412</v>
      </c>
      <c r="Y2280" t="str">
        <f>IF(Table1[[#This Row],[RFM_Score]]="555","Champion", IF(AND(J2280&gt;=4,V2280&gt;=4),"Loyal", IF(U2280&lt;=2,"At Risk", IF(W2280&gt;=4,"Potential Loyalist","Others"))))</f>
        <v>Others</v>
      </c>
    </row>
    <row r="2281" spans="1:25">
      <c r="A2281" t="s">
        <v>3734</v>
      </c>
      <c r="B2281">
        <v>38</v>
      </c>
      <c r="C2281" t="s">
        <v>24</v>
      </c>
      <c r="D2281" t="s">
        <v>25</v>
      </c>
      <c r="E2281" s="6" t="s">
        <v>14351</v>
      </c>
      <c r="F2281" t="s">
        <v>26</v>
      </c>
      <c r="G2281">
        <v>2</v>
      </c>
      <c r="H2281">
        <v>0</v>
      </c>
      <c r="I2281">
        <v>59</v>
      </c>
      <c r="J2281">
        <v>5</v>
      </c>
      <c r="K2281">
        <v>88.74</v>
      </c>
      <c r="L2281" t="str">
        <f t="shared" si="210"/>
        <v/>
      </c>
      <c r="M2281">
        <v>4</v>
      </c>
      <c r="N2281" t="str">
        <f t="shared" si="211"/>
        <v/>
      </c>
      <c r="O2281">
        <v>8</v>
      </c>
      <c r="P2281" s="11">
        <v>0</v>
      </c>
      <c r="Q2281" s="11">
        <v>8.4745762711864403E-2</v>
      </c>
      <c r="R2281" s="12">
        <v>22.184999999999999</v>
      </c>
      <c r="S2281" t="s">
        <v>27</v>
      </c>
      <c r="T2281">
        <v>0</v>
      </c>
      <c r="U2281">
        <f t="shared" si="212"/>
        <v>5</v>
      </c>
      <c r="V2281">
        <f t="shared" si="213"/>
        <v>1</v>
      </c>
      <c r="W2281">
        <f t="shared" si="214"/>
        <v>2</v>
      </c>
      <c r="X2281" t="str">
        <f t="shared" si="215"/>
        <v>512</v>
      </c>
      <c r="Y2281" t="str">
        <f>IF(Table1[[#This Row],[RFM_Score]]="555","Champion", IF(AND(J2281&gt;=4,V2281&gt;=4),"Loyal", IF(U2281&lt;=2,"At Risk", IF(W2281&gt;=4,"Potential Loyalist","Others"))))</f>
        <v>Others</v>
      </c>
    </row>
    <row r="2282" spans="1:25">
      <c r="A2282" t="s">
        <v>7679</v>
      </c>
      <c r="B2282">
        <v>29</v>
      </c>
      <c r="C2282" t="s">
        <v>24</v>
      </c>
      <c r="D2282" t="s">
        <v>25</v>
      </c>
      <c r="E2282" s="6" t="s">
        <v>14352</v>
      </c>
      <c r="F2282" t="s">
        <v>26</v>
      </c>
      <c r="G2282">
        <v>4</v>
      </c>
      <c r="H2282">
        <v>1</v>
      </c>
      <c r="I2282">
        <v>47</v>
      </c>
      <c r="J2282">
        <v>5</v>
      </c>
      <c r="K2282">
        <v>88.59</v>
      </c>
      <c r="L2282" t="str">
        <f t="shared" si="210"/>
        <v/>
      </c>
      <c r="M2282">
        <v>4</v>
      </c>
      <c r="N2282" t="str">
        <f t="shared" si="211"/>
        <v/>
      </c>
      <c r="O2282">
        <v>23</v>
      </c>
      <c r="P2282" s="11">
        <v>0.25</v>
      </c>
      <c r="Q2282" s="11">
        <v>0.10638297872340401</v>
      </c>
      <c r="R2282" s="12">
        <v>22.147500000000001</v>
      </c>
      <c r="S2282" t="s">
        <v>27</v>
      </c>
      <c r="T2282">
        <v>0</v>
      </c>
      <c r="U2282">
        <f t="shared" si="212"/>
        <v>4</v>
      </c>
      <c r="V2282">
        <f t="shared" si="213"/>
        <v>1</v>
      </c>
      <c r="W2282">
        <f t="shared" si="214"/>
        <v>2</v>
      </c>
      <c r="X2282" t="str">
        <f t="shared" si="215"/>
        <v>412</v>
      </c>
      <c r="Y2282" t="str">
        <f>IF(Table1[[#This Row],[RFM_Score]]="555","Champion", IF(AND(J2282&gt;=4,V2282&gt;=4),"Loyal", IF(U2282&lt;=2,"At Risk", IF(W2282&gt;=4,"Potential Loyalist","Others"))))</f>
        <v>Others</v>
      </c>
    </row>
    <row r="2283" spans="1:25">
      <c r="A2283" t="s">
        <v>8563</v>
      </c>
      <c r="B2283">
        <v>31</v>
      </c>
      <c r="C2283" t="s">
        <v>33</v>
      </c>
      <c r="D2283" t="s">
        <v>25</v>
      </c>
      <c r="E2283" s="6" t="s">
        <v>14353</v>
      </c>
      <c r="F2283" t="s">
        <v>21</v>
      </c>
      <c r="G2283">
        <v>3</v>
      </c>
      <c r="H2283">
        <v>1</v>
      </c>
      <c r="I2283">
        <v>53</v>
      </c>
      <c r="J2283">
        <v>4</v>
      </c>
      <c r="K2283">
        <v>88.33</v>
      </c>
      <c r="L2283" t="str">
        <f t="shared" si="210"/>
        <v/>
      </c>
      <c r="M2283">
        <v>4</v>
      </c>
      <c r="N2283" t="str">
        <f t="shared" si="211"/>
        <v/>
      </c>
      <c r="O2283">
        <v>9</v>
      </c>
      <c r="P2283" s="11">
        <v>0.33333333333333298</v>
      </c>
      <c r="Q2283" s="11">
        <v>7.5471698113207503E-2</v>
      </c>
      <c r="R2283" s="12">
        <v>22.0825</v>
      </c>
      <c r="S2283" t="s">
        <v>27</v>
      </c>
      <c r="T2283">
        <v>0</v>
      </c>
      <c r="U2283">
        <f t="shared" si="212"/>
        <v>5</v>
      </c>
      <c r="V2283">
        <f t="shared" si="213"/>
        <v>1</v>
      </c>
      <c r="W2283">
        <f t="shared" si="214"/>
        <v>2</v>
      </c>
      <c r="X2283" t="str">
        <f t="shared" si="215"/>
        <v>512</v>
      </c>
      <c r="Y2283" t="str">
        <f>IF(Table1[[#This Row],[RFM_Score]]="555","Champion", IF(AND(J2283&gt;=4,V2283&gt;=4),"Loyal", IF(U2283&lt;=2,"At Risk", IF(W2283&gt;=4,"Potential Loyalist","Others"))))</f>
        <v>Others</v>
      </c>
    </row>
    <row r="2284" spans="1:25">
      <c r="A2284" t="s">
        <v>4593</v>
      </c>
      <c r="B2284">
        <v>22</v>
      </c>
      <c r="C2284" t="s">
        <v>24</v>
      </c>
      <c r="D2284" t="s">
        <v>25</v>
      </c>
      <c r="E2284" s="6" t="s">
        <v>14354</v>
      </c>
      <c r="F2284" t="s">
        <v>37</v>
      </c>
      <c r="G2284">
        <v>5</v>
      </c>
      <c r="H2284">
        <v>1</v>
      </c>
      <c r="I2284">
        <v>53</v>
      </c>
      <c r="J2284">
        <v>1</v>
      </c>
      <c r="K2284">
        <v>88.26</v>
      </c>
      <c r="L2284" t="str">
        <f t="shared" si="210"/>
        <v/>
      </c>
      <c r="M2284">
        <v>4</v>
      </c>
      <c r="N2284" t="str">
        <f t="shared" si="211"/>
        <v/>
      </c>
      <c r="O2284">
        <v>14</v>
      </c>
      <c r="P2284" s="11">
        <v>0.2</v>
      </c>
      <c r="Q2284" s="11">
        <v>1.8867924528301799E-2</v>
      </c>
      <c r="R2284" s="12">
        <v>22.065000000000001</v>
      </c>
      <c r="S2284" t="s">
        <v>27</v>
      </c>
      <c r="T2284">
        <v>0</v>
      </c>
      <c r="U2284">
        <f t="shared" si="212"/>
        <v>5</v>
      </c>
      <c r="V2284">
        <f t="shared" si="213"/>
        <v>1</v>
      </c>
      <c r="W2284">
        <f t="shared" si="214"/>
        <v>2</v>
      </c>
      <c r="X2284" t="str">
        <f t="shared" si="215"/>
        <v>512</v>
      </c>
      <c r="Y2284" t="str">
        <f>IF(Table1[[#This Row],[RFM_Score]]="555","Champion", IF(AND(J2284&gt;=4,V2284&gt;=4),"Loyal", IF(U2284&lt;=2,"At Risk", IF(W2284&gt;=4,"Potential Loyalist","Others"))))</f>
        <v>Others</v>
      </c>
    </row>
    <row r="2285" spans="1:25">
      <c r="A2285" t="s">
        <v>1886</v>
      </c>
      <c r="B2285">
        <v>40</v>
      </c>
      <c r="C2285" t="s">
        <v>24</v>
      </c>
      <c r="D2285" t="s">
        <v>25</v>
      </c>
      <c r="E2285" s="6" t="s">
        <v>14355</v>
      </c>
      <c r="F2285" t="s">
        <v>30</v>
      </c>
      <c r="G2285">
        <v>1</v>
      </c>
      <c r="H2285">
        <v>0</v>
      </c>
      <c r="I2285">
        <v>42</v>
      </c>
      <c r="J2285">
        <v>5</v>
      </c>
      <c r="K2285">
        <v>88.15</v>
      </c>
      <c r="L2285" t="str">
        <f t="shared" si="210"/>
        <v/>
      </c>
      <c r="M2285">
        <v>4</v>
      </c>
      <c r="N2285" t="str">
        <f t="shared" si="211"/>
        <v/>
      </c>
      <c r="O2285">
        <v>51</v>
      </c>
      <c r="P2285" s="11">
        <v>0</v>
      </c>
      <c r="Q2285" s="11">
        <v>0.119047619047619</v>
      </c>
      <c r="R2285" s="12">
        <v>22.037500000000001</v>
      </c>
      <c r="S2285" t="s">
        <v>27</v>
      </c>
      <c r="T2285">
        <v>0</v>
      </c>
      <c r="U2285">
        <f t="shared" si="212"/>
        <v>3</v>
      </c>
      <c r="V2285">
        <f t="shared" si="213"/>
        <v>1</v>
      </c>
      <c r="W2285">
        <f t="shared" si="214"/>
        <v>2</v>
      </c>
      <c r="X2285" t="str">
        <f t="shared" si="215"/>
        <v>312</v>
      </c>
      <c r="Y2285" t="str">
        <f>IF(Table1[[#This Row],[RFM_Score]]="555","Champion", IF(AND(J2285&gt;=4,V2285&gt;=4),"Loyal", IF(U2285&lt;=2,"At Risk", IF(W2285&gt;=4,"Potential Loyalist","Others"))))</f>
        <v>Others</v>
      </c>
    </row>
    <row r="2286" spans="1:25">
      <c r="A2286" t="s">
        <v>4722</v>
      </c>
      <c r="B2286">
        <v>42</v>
      </c>
      <c r="C2286" t="s">
        <v>19</v>
      </c>
      <c r="D2286" t="s">
        <v>29</v>
      </c>
      <c r="E2286" s="6" t="s">
        <v>14356</v>
      </c>
      <c r="F2286" t="s">
        <v>37</v>
      </c>
      <c r="G2286">
        <v>4</v>
      </c>
      <c r="H2286">
        <v>2</v>
      </c>
      <c r="I2286">
        <v>50</v>
      </c>
      <c r="J2286">
        <v>3</v>
      </c>
      <c r="K2286">
        <v>87.74</v>
      </c>
      <c r="L2286" t="str">
        <f t="shared" si="210"/>
        <v/>
      </c>
      <c r="M2286">
        <v>4</v>
      </c>
      <c r="N2286" t="str">
        <f t="shared" si="211"/>
        <v/>
      </c>
      <c r="O2286">
        <v>11</v>
      </c>
      <c r="P2286" s="11">
        <v>0.5</v>
      </c>
      <c r="Q2286" s="11">
        <v>0.06</v>
      </c>
      <c r="R2286" s="12">
        <v>21.934999999999999</v>
      </c>
      <c r="S2286" t="s">
        <v>27</v>
      </c>
      <c r="T2286">
        <v>0</v>
      </c>
      <c r="U2286">
        <f t="shared" si="212"/>
        <v>5</v>
      </c>
      <c r="V2286">
        <f t="shared" si="213"/>
        <v>1</v>
      </c>
      <c r="W2286">
        <f t="shared" si="214"/>
        <v>2</v>
      </c>
      <c r="X2286" t="str">
        <f t="shared" si="215"/>
        <v>512</v>
      </c>
      <c r="Y2286" t="str">
        <f>IF(Table1[[#This Row],[RFM_Score]]="555","Champion", IF(AND(J2286&gt;=4,V2286&gt;=4),"Loyal", IF(U2286&lt;=2,"At Risk", IF(W2286&gt;=4,"Potential Loyalist","Others"))))</f>
        <v>Others</v>
      </c>
    </row>
    <row r="2287" spans="1:25">
      <c r="A2287" t="s">
        <v>10063</v>
      </c>
      <c r="B2287">
        <v>37</v>
      </c>
      <c r="C2287" t="s">
        <v>19</v>
      </c>
      <c r="D2287" t="s">
        <v>25</v>
      </c>
      <c r="E2287" s="6" t="s">
        <v>14357</v>
      </c>
      <c r="F2287" t="s">
        <v>26</v>
      </c>
      <c r="G2287">
        <v>4</v>
      </c>
      <c r="H2287">
        <v>2</v>
      </c>
      <c r="I2287">
        <v>38</v>
      </c>
      <c r="J2287">
        <v>0</v>
      </c>
      <c r="K2287">
        <v>87.58</v>
      </c>
      <c r="L2287" t="str">
        <f t="shared" si="210"/>
        <v/>
      </c>
      <c r="M2287">
        <v>4</v>
      </c>
      <c r="N2287" t="str">
        <f t="shared" si="211"/>
        <v/>
      </c>
      <c r="O2287">
        <v>113</v>
      </c>
      <c r="P2287" s="11">
        <v>0.5</v>
      </c>
      <c r="Q2287" s="11">
        <v>0</v>
      </c>
      <c r="R2287" s="12">
        <v>21.895</v>
      </c>
      <c r="S2287" t="s">
        <v>27</v>
      </c>
      <c r="T2287">
        <v>1</v>
      </c>
      <c r="U2287">
        <f t="shared" si="212"/>
        <v>1</v>
      </c>
      <c r="V2287">
        <f t="shared" si="213"/>
        <v>1</v>
      </c>
      <c r="W2287">
        <f t="shared" si="214"/>
        <v>2</v>
      </c>
      <c r="X2287" t="str">
        <f t="shared" si="215"/>
        <v>112</v>
      </c>
      <c r="Y2287" t="str">
        <f>IF(Table1[[#This Row],[RFM_Score]]="555","Champion", IF(AND(J2287&gt;=4,V2287&gt;=4),"Loyal", IF(U2287&lt;=2,"At Risk", IF(W2287&gt;=4,"Potential Loyalist","Others"))))</f>
        <v>At Risk</v>
      </c>
    </row>
    <row r="2288" spans="1:25">
      <c r="A2288" t="s">
        <v>2462</v>
      </c>
      <c r="B2288">
        <v>41</v>
      </c>
      <c r="C2288" t="s">
        <v>19</v>
      </c>
      <c r="D2288" t="s">
        <v>49</v>
      </c>
      <c r="E2288" s="6" t="s">
        <v>14358</v>
      </c>
      <c r="F2288" t="s">
        <v>30</v>
      </c>
      <c r="G2288">
        <v>1</v>
      </c>
      <c r="H2288">
        <v>0</v>
      </c>
      <c r="I2288">
        <v>44</v>
      </c>
      <c r="J2288">
        <v>2</v>
      </c>
      <c r="K2288">
        <v>87.12</v>
      </c>
      <c r="L2288" t="str">
        <f t="shared" si="210"/>
        <v/>
      </c>
      <c r="M2288">
        <v>4</v>
      </c>
      <c r="N2288" t="str">
        <f t="shared" si="211"/>
        <v/>
      </c>
      <c r="O2288">
        <v>28</v>
      </c>
      <c r="P2288" s="11">
        <v>0</v>
      </c>
      <c r="Q2288" s="11">
        <v>4.54545454545454E-2</v>
      </c>
      <c r="R2288" s="12">
        <v>21.78</v>
      </c>
      <c r="S2288" t="s">
        <v>27</v>
      </c>
      <c r="T2288">
        <v>0</v>
      </c>
      <c r="U2288">
        <f t="shared" si="212"/>
        <v>4</v>
      </c>
      <c r="V2288">
        <f t="shared" si="213"/>
        <v>1</v>
      </c>
      <c r="W2288">
        <f t="shared" si="214"/>
        <v>2</v>
      </c>
      <c r="X2288" t="str">
        <f t="shared" si="215"/>
        <v>412</v>
      </c>
      <c r="Y2288" t="str">
        <f>IF(Table1[[#This Row],[RFM_Score]]="555","Champion", IF(AND(J2288&gt;=4,V2288&gt;=4),"Loyal", IF(U2288&lt;=2,"At Risk", IF(W2288&gt;=4,"Potential Loyalist","Others"))))</f>
        <v>Others</v>
      </c>
    </row>
    <row r="2289" spans="1:25">
      <c r="A2289" t="s">
        <v>9098</v>
      </c>
      <c r="B2289">
        <v>35</v>
      </c>
      <c r="C2289" t="s">
        <v>19</v>
      </c>
      <c r="D2289" t="s">
        <v>41</v>
      </c>
      <c r="E2289" s="6" t="s">
        <v>14359</v>
      </c>
      <c r="F2289" t="s">
        <v>37</v>
      </c>
      <c r="G2289">
        <v>5</v>
      </c>
      <c r="H2289">
        <v>2</v>
      </c>
      <c r="I2289">
        <v>47</v>
      </c>
      <c r="J2289">
        <v>2</v>
      </c>
      <c r="K2289">
        <v>86.59</v>
      </c>
      <c r="L2289" t="str">
        <f t="shared" si="210"/>
        <v/>
      </c>
      <c r="M2289">
        <v>4</v>
      </c>
      <c r="N2289" t="str">
        <f t="shared" si="211"/>
        <v/>
      </c>
      <c r="O2289">
        <v>7</v>
      </c>
      <c r="P2289" s="11">
        <v>0.4</v>
      </c>
      <c r="Q2289" s="11">
        <v>4.2553191489361701E-2</v>
      </c>
      <c r="R2289" s="12">
        <v>21.647500000000001</v>
      </c>
      <c r="S2289" t="s">
        <v>27</v>
      </c>
      <c r="T2289">
        <v>0</v>
      </c>
      <c r="U2289">
        <f t="shared" si="212"/>
        <v>5</v>
      </c>
      <c r="V2289">
        <f t="shared" si="213"/>
        <v>1</v>
      </c>
      <c r="W2289">
        <f t="shared" si="214"/>
        <v>2</v>
      </c>
      <c r="X2289" t="str">
        <f t="shared" si="215"/>
        <v>512</v>
      </c>
      <c r="Y2289" t="str">
        <f>IF(Table1[[#This Row],[RFM_Score]]="555","Champion", IF(AND(J2289&gt;=4,V2289&gt;=4),"Loyal", IF(U2289&lt;=2,"At Risk", IF(W2289&gt;=4,"Potential Loyalist","Others"))))</f>
        <v>Others</v>
      </c>
    </row>
    <row r="2290" spans="1:25">
      <c r="A2290" t="s">
        <v>9014</v>
      </c>
      <c r="B2290">
        <v>34</v>
      </c>
      <c r="C2290" t="s">
        <v>19</v>
      </c>
      <c r="D2290" t="s">
        <v>35</v>
      </c>
      <c r="E2290" s="6" t="s">
        <v>14360</v>
      </c>
      <c r="F2290" t="s">
        <v>26</v>
      </c>
      <c r="G2290">
        <v>1</v>
      </c>
      <c r="H2290">
        <v>1</v>
      </c>
      <c r="I2290">
        <v>46</v>
      </c>
      <c r="J2290">
        <v>5</v>
      </c>
      <c r="K2290">
        <v>86.51</v>
      </c>
      <c r="L2290" t="str">
        <f t="shared" si="210"/>
        <v/>
      </c>
      <c r="M2290">
        <v>4</v>
      </c>
      <c r="N2290" t="str">
        <f t="shared" si="211"/>
        <v/>
      </c>
      <c r="O2290">
        <v>6</v>
      </c>
      <c r="P2290" s="11">
        <v>1</v>
      </c>
      <c r="Q2290" s="11">
        <v>0.108695652173913</v>
      </c>
      <c r="R2290" s="12">
        <v>21.627500000000001</v>
      </c>
      <c r="S2290" t="s">
        <v>27</v>
      </c>
      <c r="T2290">
        <v>0</v>
      </c>
      <c r="U2290">
        <f t="shared" si="212"/>
        <v>5</v>
      </c>
      <c r="V2290">
        <f t="shared" si="213"/>
        <v>1</v>
      </c>
      <c r="W2290">
        <f t="shared" si="214"/>
        <v>2</v>
      </c>
      <c r="X2290" t="str">
        <f t="shared" si="215"/>
        <v>512</v>
      </c>
      <c r="Y2290" t="str">
        <f>IF(Table1[[#This Row],[RFM_Score]]="555","Champion", IF(AND(J2290&gt;=4,V2290&gt;=4),"Loyal", IF(U2290&lt;=2,"At Risk", IF(W2290&gt;=4,"Potential Loyalist","Others"))))</f>
        <v>Others</v>
      </c>
    </row>
    <row r="2291" spans="1:25">
      <c r="A2291" t="s">
        <v>8647</v>
      </c>
      <c r="B2291">
        <v>29</v>
      </c>
      <c r="C2291" t="s">
        <v>19</v>
      </c>
      <c r="D2291" t="s">
        <v>49</v>
      </c>
      <c r="E2291" s="6" t="s">
        <v>14361</v>
      </c>
      <c r="F2291" t="s">
        <v>26</v>
      </c>
      <c r="G2291">
        <v>3</v>
      </c>
      <c r="H2291">
        <v>0</v>
      </c>
      <c r="I2291">
        <v>48</v>
      </c>
      <c r="J2291">
        <v>1</v>
      </c>
      <c r="K2291">
        <v>86.45</v>
      </c>
      <c r="L2291" t="str">
        <f t="shared" si="210"/>
        <v/>
      </c>
      <c r="M2291">
        <v>4</v>
      </c>
      <c r="N2291" t="str">
        <f t="shared" si="211"/>
        <v/>
      </c>
      <c r="O2291">
        <v>15</v>
      </c>
      <c r="P2291" s="11">
        <v>0</v>
      </c>
      <c r="Q2291" s="11">
        <v>2.0833333333333301E-2</v>
      </c>
      <c r="R2291" s="12">
        <v>21.612500000000001</v>
      </c>
      <c r="S2291" t="s">
        <v>27</v>
      </c>
      <c r="T2291">
        <v>0</v>
      </c>
      <c r="U2291">
        <f t="shared" si="212"/>
        <v>5</v>
      </c>
      <c r="V2291">
        <f t="shared" si="213"/>
        <v>1</v>
      </c>
      <c r="W2291">
        <f t="shared" si="214"/>
        <v>2</v>
      </c>
      <c r="X2291" t="str">
        <f t="shared" si="215"/>
        <v>512</v>
      </c>
      <c r="Y2291" t="str">
        <f>IF(Table1[[#This Row],[RFM_Score]]="555","Champion", IF(AND(J2291&gt;=4,V2291&gt;=4),"Loyal", IF(U2291&lt;=2,"At Risk", IF(W2291&gt;=4,"Potential Loyalist","Others"))))</f>
        <v>Others</v>
      </c>
    </row>
    <row r="2292" spans="1:25">
      <c r="A2292" t="s">
        <v>5029</v>
      </c>
      <c r="B2292">
        <v>33</v>
      </c>
      <c r="C2292" t="s">
        <v>24</v>
      </c>
      <c r="D2292" t="s">
        <v>49</v>
      </c>
      <c r="E2292" s="6" t="s">
        <v>14362</v>
      </c>
      <c r="F2292" t="s">
        <v>30</v>
      </c>
      <c r="G2292">
        <v>2</v>
      </c>
      <c r="H2292">
        <v>0</v>
      </c>
      <c r="I2292">
        <v>43</v>
      </c>
      <c r="J2292">
        <v>0</v>
      </c>
      <c r="K2292">
        <v>85.98</v>
      </c>
      <c r="L2292" t="str">
        <f t="shared" si="210"/>
        <v/>
      </c>
      <c r="M2292">
        <v>4</v>
      </c>
      <c r="N2292" t="str">
        <f t="shared" si="211"/>
        <v/>
      </c>
      <c r="O2292">
        <v>20</v>
      </c>
      <c r="P2292" s="11">
        <v>0</v>
      </c>
      <c r="Q2292" s="11">
        <v>0</v>
      </c>
      <c r="R2292" s="12">
        <v>21.495000000000001</v>
      </c>
      <c r="S2292" t="s">
        <v>27</v>
      </c>
      <c r="T2292">
        <v>0</v>
      </c>
      <c r="U2292">
        <f t="shared" si="212"/>
        <v>5</v>
      </c>
      <c r="V2292">
        <f t="shared" si="213"/>
        <v>1</v>
      </c>
      <c r="W2292">
        <f t="shared" si="214"/>
        <v>2</v>
      </c>
      <c r="X2292" t="str">
        <f t="shared" si="215"/>
        <v>512</v>
      </c>
      <c r="Y2292" t="str">
        <f>IF(Table1[[#This Row],[RFM_Score]]="555","Champion", IF(AND(J2292&gt;=4,V2292&gt;=4),"Loyal", IF(U2292&lt;=2,"At Risk", IF(W2292&gt;=4,"Potential Loyalist","Others"))))</f>
        <v>Others</v>
      </c>
    </row>
    <row r="2293" spans="1:25">
      <c r="A2293" t="s">
        <v>7148</v>
      </c>
      <c r="B2293">
        <v>36</v>
      </c>
      <c r="C2293" t="s">
        <v>19</v>
      </c>
      <c r="D2293" t="s">
        <v>49</v>
      </c>
      <c r="E2293" s="6" t="s">
        <v>14363</v>
      </c>
      <c r="F2293" t="s">
        <v>30</v>
      </c>
      <c r="G2293">
        <v>1</v>
      </c>
      <c r="H2293">
        <v>0</v>
      </c>
      <c r="I2293">
        <v>44</v>
      </c>
      <c r="J2293">
        <v>7</v>
      </c>
      <c r="K2293">
        <v>85.98</v>
      </c>
      <c r="L2293" t="str">
        <f t="shared" si="210"/>
        <v/>
      </c>
      <c r="M2293">
        <v>4</v>
      </c>
      <c r="N2293" t="str">
        <f t="shared" si="211"/>
        <v/>
      </c>
      <c r="O2293">
        <v>110</v>
      </c>
      <c r="P2293" s="11">
        <v>0</v>
      </c>
      <c r="Q2293" s="11">
        <v>0.15909090909090901</v>
      </c>
      <c r="R2293" s="12">
        <v>21.495000000000001</v>
      </c>
      <c r="S2293" t="s">
        <v>27</v>
      </c>
      <c r="T2293">
        <v>0</v>
      </c>
      <c r="U2293">
        <f t="shared" si="212"/>
        <v>1</v>
      </c>
      <c r="V2293">
        <f t="shared" si="213"/>
        <v>1</v>
      </c>
      <c r="W2293">
        <f t="shared" si="214"/>
        <v>2</v>
      </c>
      <c r="X2293" t="str">
        <f t="shared" si="215"/>
        <v>112</v>
      </c>
      <c r="Y2293" t="str">
        <f>IF(Table1[[#This Row],[RFM_Score]]="555","Champion", IF(AND(J2293&gt;=4,V2293&gt;=4),"Loyal", IF(U2293&lt;=2,"At Risk", IF(W2293&gt;=4,"Potential Loyalist","Others"))))</f>
        <v>At Risk</v>
      </c>
    </row>
    <row r="2294" spans="1:25">
      <c r="A2294" t="s">
        <v>7189</v>
      </c>
      <c r="B2294">
        <v>24</v>
      </c>
      <c r="C2294" t="s">
        <v>24</v>
      </c>
      <c r="D2294" t="s">
        <v>25</v>
      </c>
      <c r="E2294" s="6" t="s">
        <v>14364</v>
      </c>
      <c r="F2294" t="s">
        <v>62</v>
      </c>
      <c r="G2294">
        <v>2</v>
      </c>
      <c r="H2294">
        <v>2</v>
      </c>
      <c r="I2294">
        <v>56</v>
      </c>
      <c r="J2294">
        <v>3</v>
      </c>
      <c r="K2294">
        <v>85.98</v>
      </c>
      <c r="L2294" t="str">
        <f t="shared" si="210"/>
        <v/>
      </c>
      <c r="M2294">
        <v>4</v>
      </c>
      <c r="N2294" t="str">
        <f t="shared" si="211"/>
        <v/>
      </c>
      <c r="O2294">
        <v>3</v>
      </c>
      <c r="P2294" s="11">
        <v>1</v>
      </c>
      <c r="Q2294" s="11">
        <v>5.3571428571428499E-2</v>
      </c>
      <c r="R2294" s="12">
        <v>21.495000000000001</v>
      </c>
      <c r="S2294" t="s">
        <v>27</v>
      </c>
      <c r="T2294">
        <v>0</v>
      </c>
      <c r="U2294">
        <f t="shared" si="212"/>
        <v>5</v>
      </c>
      <c r="V2294">
        <f t="shared" si="213"/>
        <v>1</v>
      </c>
      <c r="W2294">
        <f t="shared" si="214"/>
        <v>2</v>
      </c>
      <c r="X2294" t="str">
        <f t="shared" si="215"/>
        <v>512</v>
      </c>
      <c r="Y2294" t="str">
        <f>IF(Table1[[#This Row],[RFM_Score]]="555","Champion", IF(AND(J2294&gt;=4,V2294&gt;=4),"Loyal", IF(U2294&lt;=2,"At Risk", IF(W2294&gt;=4,"Potential Loyalist","Others"))))</f>
        <v>Others</v>
      </c>
    </row>
    <row r="2295" spans="1:25">
      <c r="A2295" t="s">
        <v>2889</v>
      </c>
      <c r="B2295">
        <v>21</v>
      </c>
      <c r="C2295" t="s">
        <v>19</v>
      </c>
      <c r="D2295" t="s">
        <v>35</v>
      </c>
      <c r="E2295" s="6" t="s">
        <v>14365</v>
      </c>
      <c r="F2295" t="s">
        <v>21</v>
      </c>
      <c r="G2295">
        <v>3</v>
      </c>
      <c r="H2295">
        <v>0</v>
      </c>
      <c r="I2295">
        <v>43</v>
      </c>
      <c r="J2295">
        <v>2</v>
      </c>
      <c r="K2295">
        <v>85.87</v>
      </c>
      <c r="L2295" t="str">
        <f t="shared" si="210"/>
        <v/>
      </c>
      <c r="M2295">
        <v>4</v>
      </c>
      <c r="N2295" t="str">
        <f t="shared" si="211"/>
        <v/>
      </c>
      <c r="O2295">
        <v>2</v>
      </c>
      <c r="P2295" s="11">
        <v>0</v>
      </c>
      <c r="Q2295" s="11">
        <v>4.6511627906976702E-2</v>
      </c>
      <c r="R2295" s="12">
        <v>21.467500000000001</v>
      </c>
      <c r="S2295" t="s">
        <v>27</v>
      </c>
      <c r="T2295">
        <v>0</v>
      </c>
      <c r="U2295">
        <f t="shared" si="212"/>
        <v>5</v>
      </c>
      <c r="V2295">
        <f t="shared" si="213"/>
        <v>1</v>
      </c>
      <c r="W2295">
        <f t="shared" si="214"/>
        <v>2</v>
      </c>
      <c r="X2295" t="str">
        <f t="shared" si="215"/>
        <v>512</v>
      </c>
      <c r="Y2295" t="str">
        <f>IF(Table1[[#This Row],[RFM_Score]]="555","Champion", IF(AND(J2295&gt;=4,V2295&gt;=4),"Loyal", IF(U2295&lt;=2,"At Risk", IF(W2295&gt;=4,"Potential Loyalist","Others"))))</f>
        <v>Others</v>
      </c>
    </row>
    <row r="2296" spans="1:25">
      <c r="A2296" t="s">
        <v>11199</v>
      </c>
      <c r="B2296">
        <v>18</v>
      </c>
      <c r="C2296" t="s">
        <v>24</v>
      </c>
      <c r="D2296" t="s">
        <v>29</v>
      </c>
      <c r="E2296" s="6" t="s">
        <v>14366</v>
      </c>
      <c r="F2296" t="s">
        <v>37</v>
      </c>
      <c r="G2296">
        <v>5</v>
      </c>
      <c r="H2296">
        <v>2</v>
      </c>
      <c r="I2296">
        <v>43</v>
      </c>
      <c r="J2296">
        <v>4</v>
      </c>
      <c r="K2296">
        <v>85.62</v>
      </c>
      <c r="L2296" t="str">
        <f t="shared" si="210"/>
        <v/>
      </c>
      <c r="M2296">
        <v>4</v>
      </c>
      <c r="N2296" t="str">
        <f t="shared" si="211"/>
        <v/>
      </c>
      <c r="O2296">
        <v>61</v>
      </c>
      <c r="P2296" s="11">
        <v>0.4</v>
      </c>
      <c r="Q2296" s="11">
        <v>9.3023255813953404E-2</v>
      </c>
      <c r="R2296" s="12">
        <v>21.405000000000001</v>
      </c>
      <c r="S2296" t="s">
        <v>27</v>
      </c>
      <c r="T2296">
        <v>0</v>
      </c>
      <c r="U2296">
        <f t="shared" si="212"/>
        <v>3</v>
      </c>
      <c r="V2296">
        <f t="shared" si="213"/>
        <v>1</v>
      </c>
      <c r="W2296">
        <f t="shared" si="214"/>
        <v>2</v>
      </c>
      <c r="X2296" t="str">
        <f t="shared" si="215"/>
        <v>312</v>
      </c>
      <c r="Y2296" t="str">
        <f>IF(Table1[[#This Row],[RFM_Score]]="555","Champion", IF(AND(J2296&gt;=4,V2296&gt;=4),"Loyal", IF(U2296&lt;=2,"At Risk", IF(W2296&gt;=4,"Potential Loyalist","Others"))))</f>
        <v>Others</v>
      </c>
    </row>
    <row r="2297" spans="1:25">
      <c r="A2297" t="s">
        <v>2614</v>
      </c>
      <c r="B2297">
        <v>46</v>
      </c>
      <c r="C2297" t="s">
        <v>19</v>
      </c>
      <c r="D2297" t="s">
        <v>49</v>
      </c>
      <c r="E2297" s="6" t="s">
        <v>14367</v>
      </c>
      <c r="F2297" t="s">
        <v>21</v>
      </c>
      <c r="G2297">
        <v>2</v>
      </c>
      <c r="H2297">
        <v>1</v>
      </c>
      <c r="I2297">
        <v>47</v>
      </c>
      <c r="J2297">
        <v>2</v>
      </c>
      <c r="K2297">
        <v>85.32</v>
      </c>
      <c r="L2297" t="str">
        <f t="shared" si="210"/>
        <v/>
      </c>
      <c r="M2297">
        <v>4</v>
      </c>
      <c r="N2297" t="str">
        <f t="shared" si="211"/>
        <v/>
      </c>
      <c r="O2297">
        <v>1</v>
      </c>
      <c r="P2297" s="11">
        <v>0.5</v>
      </c>
      <c r="Q2297" s="11">
        <v>4.2553191489361701E-2</v>
      </c>
      <c r="R2297" s="12">
        <v>21.33</v>
      </c>
      <c r="S2297" t="s">
        <v>27</v>
      </c>
      <c r="T2297">
        <v>0</v>
      </c>
      <c r="U2297">
        <f t="shared" si="212"/>
        <v>5</v>
      </c>
      <c r="V2297">
        <f t="shared" si="213"/>
        <v>1</v>
      </c>
      <c r="W2297">
        <f t="shared" si="214"/>
        <v>2</v>
      </c>
      <c r="X2297" t="str">
        <f t="shared" si="215"/>
        <v>512</v>
      </c>
      <c r="Y2297" t="str">
        <f>IF(Table1[[#This Row],[RFM_Score]]="555","Champion", IF(AND(J2297&gt;=4,V2297&gt;=4),"Loyal", IF(U2297&lt;=2,"At Risk", IF(W2297&gt;=4,"Potential Loyalist","Others"))))</f>
        <v>Others</v>
      </c>
    </row>
    <row r="2298" spans="1:25">
      <c r="A2298" t="s">
        <v>9069</v>
      </c>
      <c r="B2298">
        <v>40</v>
      </c>
      <c r="C2298" t="s">
        <v>19</v>
      </c>
      <c r="D2298" t="s">
        <v>41</v>
      </c>
      <c r="E2298" s="6" t="s">
        <v>14368</v>
      </c>
      <c r="F2298" t="s">
        <v>26</v>
      </c>
      <c r="G2298">
        <v>3</v>
      </c>
      <c r="H2298">
        <v>1</v>
      </c>
      <c r="I2298">
        <v>50</v>
      </c>
      <c r="J2298">
        <v>3</v>
      </c>
      <c r="K2298">
        <v>85.22</v>
      </c>
      <c r="L2298" t="str">
        <f t="shared" si="210"/>
        <v/>
      </c>
      <c r="M2298">
        <v>4</v>
      </c>
      <c r="N2298" t="str">
        <f t="shared" si="211"/>
        <v/>
      </c>
      <c r="O2298">
        <v>6</v>
      </c>
      <c r="P2298" s="11">
        <v>0.33333333333333298</v>
      </c>
      <c r="Q2298" s="11">
        <v>0.06</v>
      </c>
      <c r="R2298" s="12">
        <v>21.305</v>
      </c>
      <c r="S2298" t="s">
        <v>27</v>
      </c>
      <c r="T2298">
        <v>0</v>
      </c>
      <c r="U2298">
        <f t="shared" si="212"/>
        <v>5</v>
      </c>
      <c r="V2298">
        <f t="shared" si="213"/>
        <v>1</v>
      </c>
      <c r="W2298">
        <f t="shared" si="214"/>
        <v>2</v>
      </c>
      <c r="X2298" t="str">
        <f t="shared" si="215"/>
        <v>512</v>
      </c>
      <c r="Y2298" t="str">
        <f>IF(Table1[[#This Row],[RFM_Score]]="555","Champion", IF(AND(J2298&gt;=4,V2298&gt;=4),"Loyal", IF(U2298&lt;=2,"At Risk", IF(W2298&gt;=4,"Potential Loyalist","Others"))))</f>
        <v>Others</v>
      </c>
    </row>
    <row r="2299" spans="1:25">
      <c r="A2299" t="s">
        <v>1693</v>
      </c>
      <c r="B2299">
        <v>37</v>
      </c>
      <c r="C2299" t="s">
        <v>19</v>
      </c>
      <c r="D2299" t="s">
        <v>41</v>
      </c>
      <c r="E2299" s="6" t="s">
        <v>14369</v>
      </c>
      <c r="F2299" t="s">
        <v>21</v>
      </c>
      <c r="G2299">
        <v>4</v>
      </c>
      <c r="H2299">
        <v>2</v>
      </c>
      <c r="I2299">
        <v>43</v>
      </c>
      <c r="J2299">
        <v>1</v>
      </c>
      <c r="K2299">
        <v>85.14</v>
      </c>
      <c r="L2299" t="str">
        <f t="shared" si="210"/>
        <v/>
      </c>
      <c r="M2299">
        <v>4</v>
      </c>
      <c r="N2299" t="str">
        <f t="shared" si="211"/>
        <v/>
      </c>
      <c r="O2299">
        <v>28</v>
      </c>
      <c r="P2299" s="11">
        <v>0.5</v>
      </c>
      <c r="Q2299" s="11">
        <v>2.3255813953488299E-2</v>
      </c>
      <c r="R2299" s="12">
        <v>21.285</v>
      </c>
      <c r="S2299" t="s">
        <v>27</v>
      </c>
      <c r="T2299">
        <v>0</v>
      </c>
      <c r="U2299">
        <f t="shared" si="212"/>
        <v>4</v>
      </c>
      <c r="V2299">
        <f t="shared" si="213"/>
        <v>1</v>
      </c>
      <c r="W2299">
        <f t="shared" si="214"/>
        <v>2</v>
      </c>
      <c r="X2299" t="str">
        <f t="shared" si="215"/>
        <v>412</v>
      </c>
      <c r="Y2299" t="str">
        <f>IF(Table1[[#This Row],[RFM_Score]]="555","Champion", IF(AND(J2299&gt;=4,V2299&gt;=4),"Loyal", IF(U2299&lt;=2,"At Risk", IF(W2299&gt;=4,"Potential Loyalist","Others"))))</f>
        <v>Others</v>
      </c>
    </row>
    <row r="2300" spans="1:25">
      <c r="A2300" t="s">
        <v>9296</v>
      </c>
      <c r="B2300">
        <v>31</v>
      </c>
      <c r="C2300" t="s">
        <v>24</v>
      </c>
      <c r="D2300" t="s">
        <v>25</v>
      </c>
      <c r="E2300" s="6" t="s">
        <v>14370</v>
      </c>
      <c r="F2300" t="s">
        <v>60</v>
      </c>
      <c r="G2300">
        <v>4</v>
      </c>
      <c r="H2300">
        <v>0</v>
      </c>
      <c r="I2300">
        <v>44</v>
      </c>
      <c r="J2300">
        <v>3</v>
      </c>
      <c r="K2300">
        <v>85.12</v>
      </c>
      <c r="L2300" t="str">
        <f t="shared" si="210"/>
        <v/>
      </c>
      <c r="M2300">
        <v>4</v>
      </c>
      <c r="N2300" t="str">
        <f t="shared" si="211"/>
        <v/>
      </c>
      <c r="O2300">
        <v>26</v>
      </c>
      <c r="P2300" s="11">
        <v>0</v>
      </c>
      <c r="Q2300" s="11">
        <v>6.8181818181818094E-2</v>
      </c>
      <c r="R2300" s="12">
        <v>21.28</v>
      </c>
      <c r="S2300" t="s">
        <v>27</v>
      </c>
      <c r="T2300">
        <v>0</v>
      </c>
      <c r="U2300">
        <f t="shared" si="212"/>
        <v>4</v>
      </c>
      <c r="V2300">
        <f t="shared" si="213"/>
        <v>1</v>
      </c>
      <c r="W2300">
        <f t="shared" si="214"/>
        <v>2</v>
      </c>
      <c r="X2300" t="str">
        <f t="shared" si="215"/>
        <v>412</v>
      </c>
      <c r="Y2300" t="str">
        <f>IF(Table1[[#This Row],[RFM_Score]]="555","Champion", IF(AND(J2300&gt;=4,V2300&gt;=4),"Loyal", IF(U2300&lt;=2,"At Risk", IF(W2300&gt;=4,"Potential Loyalist","Others"))))</f>
        <v>Others</v>
      </c>
    </row>
    <row r="2301" spans="1:25">
      <c r="A2301" t="s">
        <v>8553</v>
      </c>
      <c r="B2301">
        <v>23</v>
      </c>
      <c r="C2301" t="s">
        <v>24</v>
      </c>
      <c r="D2301" t="s">
        <v>41</v>
      </c>
      <c r="E2301" s="6" t="s">
        <v>14371</v>
      </c>
      <c r="F2301" t="s">
        <v>62</v>
      </c>
      <c r="G2301">
        <v>4</v>
      </c>
      <c r="H2301">
        <v>1</v>
      </c>
      <c r="I2301">
        <v>46</v>
      </c>
      <c r="J2301">
        <v>3</v>
      </c>
      <c r="K2301">
        <v>84.54</v>
      </c>
      <c r="L2301" t="str">
        <f t="shared" si="210"/>
        <v/>
      </c>
      <c r="M2301">
        <v>4</v>
      </c>
      <c r="N2301" t="str">
        <f t="shared" si="211"/>
        <v/>
      </c>
      <c r="O2301">
        <v>8</v>
      </c>
      <c r="P2301" s="11">
        <v>0.25</v>
      </c>
      <c r="Q2301" s="11">
        <v>6.5217391304347797E-2</v>
      </c>
      <c r="R2301" s="12">
        <v>21.135000000000002</v>
      </c>
      <c r="S2301" t="s">
        <v>27</v>
      </c>
      <c r="T2301">
        <v>0</v>
      </c>
      <c r="U2301">
        <f t="shared" si="212"/>
        <v>5</v>
      </c>
      <c r="V2301">
        <f t="shared" si="213"/>
        <v>1</v>
      </c>
      <c r="W2301">
        <f t="shared" si="214"/>
        <v>2</v>
      </c>
      <c r="X2301" t="str">
        <f t="shared" si="215"/>
        <v>512</v>
      </c>
      <c r="Y2301" t="str">
        <f>IF(Table1[[#This Row],[RFM_Score]]="555","Champion", IF(AND(J2301&gt;=4,V2301&gt;=4),"Loyal", IF(U2301&lt;=2,"At Risk", IF(W2301&gt;=4,"Potential Loyalist","Others"))))</f>
        <v>Others</v>
      </c>
    </row>
    <row r="2302" spans="1:25">
      <c r="A2302" t="s">
        <v>957</v>
      </c>
      <c r="B2302">
        <v>47</v>
      </c>
      <c r="C2302" t="s">
        <v>19</v>
      </c>
      <c r="D2302" t="s">
        <v>25</v>
      </c>
      <c r="E2302" s="6" t="s">
        <v>14372</v>
      </c>
      <c r="F2302" t="s">
        <v>62</v>
      </c>
      <c r="G2302">
        <v>5</v>
      </c>
      <c r="H2302">
        <v>1</v>
      </c>
      <c r="I2302">
        <v>47</v>
      </c>
      <c r="J2302">
        <v>2</v>
      </c>
      <c r="K2302">
        <v>83.95</v>
      </c>
      <c r="L2302" t="str">
        <f t="shared" si="210"/>
        <v/>
      </c>
      <c r="M2302">
        <v>4</v>
      </c>
      <c r="N2302" t="str">
        <f t="shared" si="211"/>
        <v/>
      </c>
      <c r="O2302">
        <v>28</v>
      </c>
      <c r="P2302" s="11">
        <v>0.2</v>
      </c>
      <c r="Q2302" s="11">
        <v>4.2553191489361701E-2</v>
      </c>
      <c r="R2302" s="12">
        <v>20.987500000000001</v>
      </c>
      <c r="S2302" t="s">
        <v>27</v>
      </c>
      <c r="T2302">
        <v>0</v>
      </c>
      <c r="U2302">
        <f t="shared" si="212"/>
        <v>4</v>
      </c>
      <c r="V2302">
        <f t="shared" si="213"/>
        <v>1</v>
      </c>
      <c r="W2302">
        <f t="shared" si="214"/>
        <v>2</v>
      </c>
      <c r="X2302" t="str">
        <f t="shared" si="215"/>
        <v>412</v>
      </c>
      <c r="Y2302" t="str">
        <f>IF(Table1[[#This Row],[RFM_Score]]="555","Champion", IF(AND(J2302&gt;=4,V2302&gt;=4),"Loyal", IF(U2302&lt;=2,"At Risk", IF(W2302&gt;=4,"Potential Loyalist","Others"))))</f>
        <v>Others</v>
      </c>
    </row>
    <row r="2303" spans="1:25">
      <c r="A2303" t="s">
        <v>11442</v>
      </c>
      <c r="B2303">
        <v>41</v>
      </c>
      <c r="C2303" t="s">
        <v>24</v>
      </c>
      <c r="D2303" t="s">
        <v>25</v>
      </c>
      <c r="E2303" s="6" t="s">
        <v>14373</v>
      </c>
      <c r="F2303" t="s">
        <v>21</v>
      </c>
      <c r="G2303">
        <v>2</v>
      </c>
      <c r="H2303">
        <v>0</v>
      </c>
      <c r="I2303">
        <v>34</v>
      </c>
      <c r="J2303">
        <v>0</v>
      </c>
      <c r="K2303">
        <v>83.83</v>
      </c>
      <c r="L2303" t="str">
        <f t="shared" si="210"/>
        <v/>
      </c>
      <c r="M2303">
        <v>4</v>
      </c>
      <c r="N2303" t="str">
        <f t="shared" si="211"/>
        <v/>
      </c>
      <c r="O2303">
        <v>33</v>
      </c>
      <c r="P2303" s="11">
        <v>0</v>
      </c>
      <c r="Q2303" s="11">
        <v>0</v>
      </c>
      <c r="R2303" s="12">
        <v>20.9575</v>
      </c>
      <c r="S2303" t="s">
        <v>27</v>
      </c>
      <c r="T2303">
        <v>0</v>
      </c>
      <c r="U2303">
        <f t="shared" si="212"/>
        <v>4</v>
      </c>
      <c r="V2303">
        <f t="shared" si="213"/>
        <v>1</v>
      </c>
      <c r="W2303">
        <f t="shared" si="214"/>
        <v>2</v>
      </c>
      <c r="X2303" t="str">
        <f t="shared" si="215"/>
        <v>412</v>
      </c>
      <c r="Y2303" t="str">
        <f>IF(Table1[[#This Row],[RFM_Score]]="555","Champion", IF(AND(J2303&gt;=4,V2303&gt;=4),"Loyal", IF(U2303&lt;=2,"At Risk", IF(W2303&gt;=4,"Potential Loyalist","Others"))))</f>
        <v>Others</v>
      </c>
    </row>
    <row r="2304" spans="1:25">
      <c r="A2304" t="s">
        <v>479</v>
      </c>
      <c r="B2304">
        <v>18</v>
      </c>
      <c r="C2304" t="s">
        <v>24</v>
      </c>
      <c r="D2304" t="s">
        <v>25</v>
      </c>
      <c r="E2304" s="6" t="s">
        <v>14374</v>
      </c>
      <c r="F2304" t="s">
        <v>21</v>
      </c>
      <c r="G2304">
        <v>3</v>
      </c>
      <c r="H2304">
        <v>1</v>
      </c>
      <c r="I2304">
        <v>51</v>
      </c>
      <c r="J2304">
        <v>2</v>
      </c>
      <c r="K2304">
        <v>83.7</v>
      </c>
      <c r="L2304" t="str">
        <f t="shared" si="210"/>
        <v/>
      </c>
      <c r="M2304">
        <v>4</v>
      </c>
      <c r="N2304" t="str">
        <f t="shared" si="211"/>
        <v/>
      </c>
      <c r="O2304">
        <v>13</v>
      </c>
      <c r="P2304" s="11">
        <v>0.33333333333333298</v>
      </c>
      <c r="Q2304" s="11">
        <v>3.9215686274509803E-2</v>
      </c>
      <c r="R2304" s="12">
        <v>20.925000000000001</v>
      </c>
      <c r="S2304" t="s">
        <v>27</v>
      </c>
      <c r="T2304">
        <v>0</v>
      </c>
      <c r="U2304">
        <f t="shared" si="212"/>
        <v>5</v>
      </c>
      <c r="V2304">
        <f t="shared" si="213"/>
        <v>1</v>
      </c>
      <c r="W2304">
        <f t="shared" si="214"/>
        <v>2</v>
      </c>
      <c r="X2304" t="str">
        <f t="shared" si="215"/>
        <v>512</v>
      </c>
      <c r="Y2304" t="str">
        <f>IF(Table1[[#This Row],[RFM_Score]]="555","Champion", IF(AND(J2304&gt;=4,V2304&gt;=4),"Loyal", IF(U2304&lt;=2,"At Risk", IF(W2304&gt;=4,"Potential Loyalist","Others"))))</f>
        <v>Others</v>
      </c>
    </row>
    <row r="2305" spans="1:25">
      <c r="A2305" t="s">
        <v>6609</v>
      </c>
      <c r="B2305">
        <v>60</v>
      </c>
      <c r="C2305" t="s">
        <v>19</v>
      </c>
      <c r="D2305" t="s">
        <v>49</v>
      </c>
      <c r="E2305" s="6" t="s">
        <v>14375</v>
      </c>
      <c r="F2305" t="s">
        <v>37</v>
      </c>
      <c r="G2305">
        <v>2</v>
      </c>
      <c r="H2305">
        <v>2</v>
      </c>
      <c r="I2305">
        <v>44</v>
      </c>
      <c r="J2305">
        <v>4</v>
      </c>
      <c r="K2305">
        <v>83.65</v>
      </c>
      <c r="L2305" t="str">
        <f t="shared" si="210"/>
        <v/>
      </c>
      <c r="M2305">
        <v>4</v>
      </c>
      <c r="N2305" t="str">
        <f t="shared" si="211"/>
        <v/>
      </c>
      <c r="O2305">
        <v>11</v>
      </c>
      <c r="P2305" s="11">
        <v>1</v>
      </c>
      <c r="Q2305" s="11">
        <v>9.0909090909090898E-2</v>
      </c>
      <c r="R2305" s="12">
        <v>20.912500000000001</v>
      </c>
      <c r="S2305" t="s">
        <v>27</v>
      </c>
      <c r="T2305">
        <v>0</v>
      </c>
      <c r="U2305">
        <f t="shared" si="212"/>
        <v>5</v>
      </c>
      <c r="V2305">
        <f t="shared" si="213"/>
        <v>1</v>
      </c>
      <c r="W2305">
        <f t="shared" si="214"/>
        <v>2</v>
      </c>
      <c r="X2305" t="str">
        <f t="shared" si="215"/>
        <v>512</v>
      </c>
      <c r="Y2305" t="str">
        <f>IF(Table1[[#This Row],[RFM_Score]]="555","Champion", IF(AND(J2305&gt;=4,V2305&gt;=4),"Loyal", IF(U2305&lt;=2,"At Risk", IF(W2305&gt;=4,"Potential Loyalist","Others"))))</f>
        <v>Others</v>
      </c>
    </row>
    <row r="2306" spans="1:25">
      <c r="A2306" t="s">
        <v>10180</v>
      </c>
      <c r="B2306">
        <v>25</v>
      </c>
      <c r="C2306" t="s">
        <v>19</v>
      </c>
      <c r="D2306" t="s">
        <v>29</v>
      </c>
      <c r="E2306" s="6" t="s">
        <v>14376</v>
      </c>
      <c r="F2306" t="s">
        <v>30</v>
      </c>
      <c r="G2306">
        <v>4</v>
      </c>
      <c r="H2306">
        <v>1</v>
      </c>
      <c r="I2306">
        <v>52</v>
      </c>
      <c r="J2306">
        <v>2</v>
      </c>
      <c r="K2306">
        <v>83.58</v>
      </c>
      <c r="L2306" t="str">
        <f t="shared" ref="L2306:L2369" si="216">IF(OR(K2306&lt;$AC$10, K2306&gt;$AC$11), "OUTLIER", "")</f>
        <v/>
      </c>
      <c r="M2306">
        <v>4</v>
      </c>
      <c r="N2306" t="str">
        <f t="shared" ref="N2306:N2369" si="217">IF(OR(M2306&lt;$AC$16, M2306&gt;$AC$17), "OUTLIER", "")</f>
        <v/>
      </c>
      <c r="O2306">
        <v>7</v>
      </c>
      <c r="P2306" s="11">
        <v>0.25</v>
      </c>
      <c r="Q2306" s="11">
        <v>3.8461538461538401E-2</v>
      </c>
      <c r="R2306" s="12">
        <v>20.895</v>
      </c>
      <c r="S2306" t="s">
        <v>27</v>
      </c>
      <c r="T2306">
        <v>0</v>
      </c>
      <c r="U2306">
        <f t="shared" ref="U2306:U2369" si="218">IF(O2306&lt;=20,5,IF(O2306&lt;=40,4,IF(O2306&lt;=70,3,IF(O2306&lt;=100,2,1))))</f>
        <v>5</v>
      </c>
      <c r="V2306">
        <f t="shared" ref="V2306:V2369" si="219">IF(M2306&gt;=11,5,IF(M2306&gt;=9,4,IF(M2306&gt;=7,3,IF(M2306&gt;=5,2,1))))</f>
        <v>1</v>
      </c>
      <c r="W2306">
        <f t="shared" ref="W2306:W2369" si="220">IF(K2306&gt;=500,5,IF(K2306&gt;=300,4,IF(K2306&gt;=150,3,IF(K2306&gt;=50,2,1))))</f>
        <v>2</v>
      </c>
      <c r="X2306" t="str">
        <f t="shared" ref="X2306:X2369" si="221">U2306 &amp; V2306 &amp; W2306</f>
        <v>512</v>
      </c>
      <c r="Y2306" t="str">
        <f>IF(Table1[[#This Row],[RFM_Score]]="555","Champion", IF(AND(J2306&gt;=4,V2306&gt;=4),"Loyal", IF(U2306&lt;=2,"At Risk", IF(W2306&gt;=4,"Potential Loyalist","Others"))))</f>
        <v>Others</v>
      </c>
    </row>
    <row r="2307" spans="1:25">
      <c r="A2307" t="s">
        <v>9028</v>
      </c>
      <c r="B2307">
        <v>45</v>
      </c>
      <c r="C2307" t="s">
        <v>24</v>
      </c>
      <c r="D2307" t="s">
        <v>35</v>
      </c>
      <c r="E2307" s="6" t="s">
        <v>14377</v>
      </c>
      <c r="F2307" t="s">
        <v>21</v>
      </c>
      <c r="G2307">
        <v>1</v>
      </c>
      <c r="H2307">
        <v>0</v>
      </c>
      <c r="I2307">
        <v>46</v>
      </c>
      <c r="J2307">
        <v>2</v>
      </c>
      <c r="K2307">
        <v>83.07</v>
      </c>
      <c r="L2307" t="str">
        <f t="shared" si="216"/>
        <v/>
      </c>
      <c r="M2307">
        <v>4</v>
      </c>
      <c r="N2307" t="str">
        <f t="shared" si="217"/>
        <v/>
      </c>
      <c r="O2307">
        <v>13</v>
      </c>
      <c r="P2307" s="11">
        <v>0</v>
      </c>
      <c r="Q2307" s="11">
        <v>4.3478260869565202E-2</v>
      </c>
      <c r="R2307" s="12">
        <v>20.767499999999998</v>
      </c>
      <c r="S2307" t="s">
        <v>27</v>
      </c>
      <c r="T2307">
        <v>0</v>
      </c>
      <c r="U2307">
        <f t="shared" si="218"/>
        <v>5</v>
      </c>
      <c r="V2307">
        <f t="shared" si="219"/>
        <v>1</v>
      </c>
      <c r="W2307">
        <f t="shared" si="220"/>
        <v>2</v>
      </c>
      <c r="X2307" t="str">
        <f t="shared" si="221"/>
        <v>512</v>
      </c>
      <c r="Y2307" t="str">
        <f>IF(Table1[[#This Row],[RFM_Score]]="555","Champion", IF(AND(J2307&gt;=4,V2307&gt;=4),"Loyal", IF(U2307&lt;=2,"At Risk", IF(W2307&gt;=4,"Potential Loyalist","Others"))))</f>
        <v>Others</v>
      </c>
    </row>
    <row r="2308" spans="1:25">
      <c r="A2308" t="s">
        <v>6127</v>
      </c>
      <c r="B2308">
        <v>43</v>
      </c>
      <c r="C2308" t="s">
        <v>24</v>
      </c>
      <c r="D2308" t="s">
        <v>35</v>
      </c>
      <c r="E2308" s="6" t="s">
        <v>14378</v>
      </c>
      <c r="F2308" t="s">
        <v>26</v>
      </c>
      <c r="G2308">
        <v>2</v>
      </c>
      <c r="H2308">
        <v>0</v>
      </c>
      <c r="I2308">
        <v>43</v>
      </c>
      <c r="J2308">
        <v>3</v>
      </c>
      <c r="K2308">
        <v>83.04</v>
      </c>
      <c r="L2308" t="str">
        <f t="shared" si="216"/>
        <v/>
      </c>
      <c r="M2308">
        <v>4</v>
      </c>
      <c r="N2308" t="str">
        <f t="shared" si="217"/>
        <v/>
      </c>
      <c r="O2308">
        <v>13</v>
      </c>
      <c r="P2308" s="11">
        <v>0</v>
      </c>
      <c r="Q2308" s="11">
        <v>6.9767441860465101E-2</v>
      </c>
      <c r="R2308" s="12">
        <v>20.76</v>
      </c>
      <c r="S2308" t="s">
        <v>27</v>
      </c>
      <c r="T2308">
        <v>0</v>
      </c>
      <c r="U2308">
        <f t="shared" si="218"/>
        <v>5</v>
      </c>
      <c r="V2308">
        <f t="shared" si="219"/>
        <v>1</v>
      </c>
      <c r="W2308">
        <f t="shared" si="220"/>
        <v>2</v>
      </c>
      <c r="X2308" t="str">
        <f t="shared" si="221"/>
        <v>512</v>
      </c>
      <c r="Y2308" t="str">
        <f>IF(Table1[[#This Row],[RFM_Score]]="555","Champion", IF(AND(J2308&gt;=4,V2308&gt;=4),"Loyal", IF(U2308&lt;=2,"At Risk", IF(W2308&gt;=4,"Potential Loyalist","Others"))))</f>
        <v>Others</v>
      </c>
    </row>
    <row r="2309" spans="1:25">
      <c r="A2309" t="s">
        <v>11834</v>
      </c>
      <c r="B2309">
        <v>25</v>
      </c>
      <c r="C2309" t="s">
        <v>24</v>
      </c>
      <c r="D2309" t="s">
        <v>35</v>
      </c>
      <c r="E2309" s="6" t="s">
        <v>14379</v>
      </c>
      <c r="F2309" t="s">
        <v>30</v>
      </c>
      <c r="G2309">
        <v>2</v>
      </c>
      <c r="H2309">
        <v>2</v>
      </c>
      <c r="I2309">
        <v>42</v>
      </c>
      <c r="J2309">
        <v>1</v>
      </c>
      <c r="K2309">
        <v>82.97</v>
      </c>
      <c r="L2309" t="str">
        <f t="shared" si="216"/>
        <v/>
      </c>
      <c r="M2309">
        <v>4</v>
      </c>
      <c r="N2309" t="str">
        <f t="shared" si="217"/>
        <v/>
      </c>
      <c r="O2309">
        <v>20</v>
      </c>
      <c r="P2309" s="11">
        <v>1</v>
      </c>
      <c r="Q2309" s="11">
        <v>2.3809523809523801E-2</v>
      </c>
      <c r="R2309" s="12">
        <v>20.7425</v>
      </c>
      <c r="S2309" t="s">
        <v>27</v>
      </c>
      <c r="T2309">
        <v>0</v>
      </c>
      <c r="U2309">
        <f t="shared" si="218"/>
        <v>5</v>
      </c>
      <c r="V2309">
        <f t="shared" si="219"/>
        <v>1</v>
      </c>
      <c r="W2309">
        <f t="shared" si="220"/>
        <v>2</v>
      </c>
      <c r="X2309" t="str">
        <f t="shared" si="221"/>
        <v>512</v>
      </c>
      <c r="Y2309" t="str">
        <f>IF(Table1[[#This Row],[RFM_Score]]="555","Champion", IF(AND(J2309&gt;=4,V2309&gt;=4),"Loyal", IF(U2309&lt;=2,"At Risk", IF(W2309&gt;=4,"Potential Loyalist","Others"))))</f>
        <v>Others</v>
      </c>
    </row>
    <row r="2310" spans="1:25">
      <c r="A2310" t="s">
        <v>624</v>
      </c>
      <c r="B2310">
        <v>24</v>
      </c>
      <c r="C2310" t="s">
        <v>24</v>
      </c>
      <c r="D2310" t="s">
        <v>35</v>
      </c>
      <c r="E2310" s="6" t="s">
        <v>14380</v>
      </c>
      <c r="F2310" t="s">
        <v>37</v>
      </c>
      <c r="G2310">
        <v>0</v>
      </c>
      <c r="H2310">
        <v>0</v>
      </c>
      <c r="I2310">
        <v>46</v>
      </c>
      <c r="J2310">
        <v>3</v>
      </c>
      <c r="K2310">
        <v>82.91</v>
      </c>
      <c r="L2310" t="str">
        <f t="shared" si="216"/>
        <v/>
      </c>
      <c r="M2310">
        <v>4</v>
      </c>
      <c r="N2310" t="str">
        <f t="shared" si="217"/>
        <v/>
      </c>
      <c r="O2310">
        <v>1</v>
      </c>
      <c r="P2310" s="11">
        <v>0</v>
      </c>
      <c r="Q2310" s="11">
        <v>6.5217391304347797E-2</v>
      </c>
      <c r="R2310" s="12">
        <v>20.727499999999999</v>
      </c>
      <c r="S2310" t="s">
        <v>27</v>
      </c>
      <c r="T2310">
        <v>0</v>
      </c>
      <c r="U2310">
        <f t="shared" si="218"/>
        <v>5</v>
      </c>
      <c r="V2310">
        <f t="shared" si="219"/>
        <v>1</v>
      </c>
      <c r="W2310">
        <f t="shared" si="220"/>
        <v>2</v>
      </c>
      <c r="X2310" t="str">
        <f t="shared" si="221"/>
        <v>512</v>
      </c>
      <c r="Y2310" t="str">
        <f>IF(Table1[[#This Row],[RFM_Score]]="555","Champion", IF(AND(J2310&gt;=4,V2310&gt;=4),"Loyal", IF(U2310&lt;=2,"At Risk", IF(W2310&gt;=4,"Potential Loyalist","Others"))))</f>
        <v>Others</v>
      </c>
    </row>
    <row r="2311" spans="1:25">
      <c r="A2311" t="s">
        <v>3463</v>
      </c>
      <c r="B2311">
        <v>38</v>
      </c>
      <c r="C2311" t="s">
        <v>19</v>
      </c>
      <c r="D2311" t="s">
        <v>20</v>
      </c>
      <c r="E2311" s="6" t="s">
        <v>14381</v>
      </c>
      <c r="F2311" t="s">
        <v>62</v>
      </c>
      <c r="G2311">
        <v>2</v>
      </c>
      <c r="H2311">
        <v>1</v>
      </c>
      <c r="I2311">
        <v>46</v>
      </c>
      <c r="J2311">
        <v>1</v>
      </c>
      <c r="K2311">
        <v>82.87</v>
      </c>
      <c r="L2311" t="str">
        <f t="shared" si="216"/>
        <v/>
      </c>
      <c r="M2311">
        <v>4</v>
      </c>
      <c r="N2311" t="str">
        <f t="shared" si="217"/>
        <v/>
      </c>
      <c r="O2311">
        <v>23</v>
      </c>
      <c r="P2311" s="11">
        <v>0.5</v>
      </c>
      <c r="Q2311" s="11">
        <v>2.1739130434782601E-2</v>
      </c>
      <c r="R2311" s="12">
        <v>20.717500000000001</v>
      </c>
      <c r="S2311" t="s">
        <v>27</v>
      </c>
      <c r="T2311">
        <v>0</v>
      </c>
      <c r="U2311">
        <f t="shared" si="218"/>
        <v>4</v>
      </c>
      <c r="V2311">
        <f t="shared" si="219"/>
        <v>1</v>
      </c>
      <c r="W2311">
        <f t="shared" si="220"/>
        <v>2</v>
      </c>
      <c r="X2311" t="str">
        <f t="shared" si="221"/>
        <v>412</v>
      </c>
      <c r="Y2311" t="str">
        <f>IF(Table1[[#This Row],[RFM_Score]]="555","Champion", IF(AND(J2311&gt;=4,V2311&gt;=4),"Loyal", IF(U2311&lt;=2,"At Risk", IF(W2311&gt;=4,"Potential Loyalist","Others"))))</f>
        <v>Others</v>
      </c>
    </row>
    <row r="2312" spans="1:25">
      <c r="A2312" t="s">
        <v>8253</v>
      </c>
      <c r="B2312">
        <v>52</v>
      </c>
      <c r="C2312" t="s">
        <v>19</v>
      </c>
      <c r="D2312" t="s">
        <v>41</v>
      </c>
      <c r="E2312" s="6" t="s">
        <v>14382</v>
      </c>
      <c r="F2312" t="s">
        <v>62</v>
      </c>
      <c r="G2312">
        <v>4</v>
      </c>
      <c r="H2312">
        <v>0</v>
      </c>
      <c r="I2312">
        <v>52</v>
      </c>
      <c r="J2312">
        <v>4</v>
      </c>
      <c r="K2312">
        <v>82.87</v>
      </c>
      <c r="L2312" t="str">
        <f t="shared" si="216"/>
        <v/>
      </c>
      <c r="M2312">
        <v>4</v>
      </c>
      <c r="N2312" t="str">
        <f t="shared" si="217"/>
        <v/>
      </c>
      <c r="O2312">
        <v>34</v>
      </c>
      <c r="P2312" s="11">
        <v>0</v>
      </c>
      <c r="Q2312" s="11">
        <v>7.69230769230769E-2</v>
      </c>
      <c r="R2312" s="12">
        <v>20.717500000000001</v>
      </c>
      <c r="S2312" t="s">
        <v>27</v>
      </c>
      <c r="T2312">
        <v>0</v>
      </c>
      <c r="U2312">
        <f t="shared" si="218"/>
        <v>4</v>
      </c>
      <c r="V2312">
        <f t="shared" si="219"/>
        <v>1</v>
      </c>
      <c r="W2312">
        <f t="shared" si="220"/>
        <v>2</v>
      </c>
      <c r="X2312" t="str">
        <f t="shared" si="221"/>
        <v>412</v>
      </c>
      <c r="Y2312" t="str">
        <f>IF(Table1[[#This Row],[RFM_Score]]="555","Champion", IF(AND(J2312&gt;=4,V2312&gt;=4),"Loyal", IF(U2312&lt;=2,"At Risk", IF(W2312&gt;=4,"Potential Loyalist","Others"))))</f>
        <v>Others</v>
      </c>
    </row>
    <row r="2313" spans="1:25">
      <c r="A2313" t="s">
        <v>8301</v>
      </c>
      <c r="B2313">
        <v>18</v>
      </c>
      <c r="C2313" t="s">
        <v>24</v>
      </c>
      <c r="D2313" t="s">
        <v>25</v>
      </c>
      <c r="E2313" s="6" t="s">
        <v>14383</v>
      </c>
      <c r="F2313" t="s">
        <v>26</v>
      </c>
      <c r="G2313">
        <v>2</v>
      </c>
      <c r="H2313">
        <v>0</v>
      </c>
      <c r="I2313">
        <v>49</v>
      </c>
      <c r="J2313">
        <v>0</v>
      </c>
      <c r="K2313">
        <v>82.75</v>
      </c>
      <c r="L2313" t="str">
        <f t="shared" si="216"/>
        <v/>
      </c>
      <c r="M2313">
        <v>4</v>
      </c>
      <c r="N2313" t="str">
        <f t="shared" si="217"/>
        <v/>
      </c>
      <c r="O2313">
        <v>40</v>
      </c>
      <c r="P2313" s="11">
        <v>0</v>
      </c>
      <c r="Q2313" s="11">
        <v>0</v>
      </c>
      <c r="R2313" s="12">
        <v>20.6875</v>
      </c>
      <c r="S2313" t="s">
        <v>27</v>
      </c>
      <c r="T2313">
        <v>0</v>
      </c>
      <c r="U2313">
        <f t="shared" si="218"/>
        <v>4</v>
      </c>
      <c r="V2313">
        <f t="shared" si="219"/>
        <v>1</v>
      </c>
      <c r="W2313">
        <f t="shared" si="220"/>
        <v>2</v>
      </c>
      <c r="X2313" t="str">
        <f t="shared" si="221"/>
        <v>412</v>
      </c>
      <c r="Y2313" t="str">
        <f>IF(Table1[[#This Row],[RFM_Score]]="555","Champion", IF(AND(J2313&gt;=4,V2313&gt;=4),"Loyal", IF(U2313&lt;=2,"At Risk", IF(W2313&gt;=4,"Potential Loyalist","Others"))))</f>
        <v>Others</v>
      </c>
    </row>
    <row r="2314" spans="1:25">
      <c r="A2314" t="s">
        <v>10953</v>
      </c>
      <c r="B2314">
        <v>34</v>
      </c>
      <c r="C2314" t="s">
        <v>19</v>
      </c>
      <c r="D2314" t="s">
        <v>25</v>
      </c>
      <c r="E2314" s="6" t="s">
        <v>14384</v>
      </c>
      <c r="F2314" t="s">
        <v>37</v>
      </c>
      <c r="G2314">
        <v>6</v>
      </c>
      <c r="H2314">
        <v>3</v>
      </c>
      <c r="I2314">
        <v>48</v>
      </c>
      <c r="J2314">
        <v>0</v>
      </c>
      <c r="K2314">
        <v>82.73</v>
      </c>
      <c r="L2314" t="str">
        <f t="shared" si="216"/>
        <v/>
      </c>
      <c r="M2314">
        <v>4</v>
      </c>
      <c r="N2314" t="str">
        <f t="shared" si="217"/>
        <v/>
      </c>
      <c r="O2314">
        <v>4</v>
      </c>
      <c r="P2314" s="11">
        <v>0.5</v>
      </c>
      <c r="Q2314" s="11">
        <v>0</v>
      </c>
      <c r="R2314" s="12">
        <v>20.682500000000001</v>
      </c>
      <c r="S2314" t="s">
        <v>27</v>
      </c>
      <c r="T2314">
        <v>0</v>
      </c>
      <c r="U2314">
        <f t="shared" si="218"/>
        <v>5</v>
      </c>
      <c r="V2314">
        <f t="shared" si="219"/>
        <v>1</v>
      </c>
      <c r="W2314">
        <f t="shared" si="220"/>
        <v>2</v>
      </c>
      <c r="X2314" t="str">
        <f t="shared" si="221"/>
        <v>512</v>
      </c>
      <c r="Y2314" t="str">
        <f>IF(Table1[[#This Row],[RFM_Score]]="555","Champion", IF(AND(J2314&gt;=4,V2314&gt;=4),"Loyal", IF(U2314&lt;=2,"At Risk", IF(W2314&gt;=4,"Potential Loyalist","Others"))))</f>
        <v>Others</v>
      </c>
    </row>
    <row r="2315" spans="1:25">
      <c r="A2315" t="s">
        <v>1737</v>
      </c>
      <c r="B2315">
        <v>39</v>
      </c>
      <c r="C2315" t="s">
        <v>19</v>
      </c>
      <c r="D2315" t="s">
        <v>29</v>
      </c>
      <c r="E2315" s="6" t="s">
        <v>14385</v>
      </c>
      <c r="F2315" t="s">
        <v>30</v>
      </c>
      <c r="G2315">
        <v>5</v>
      </c>
      <c r="H2315">
        <v>1</v>
      </c>
      <c r="I2315">
        <v>52</v>
      </c>
      <c r="J2315">
        <v>3</v>
      </c>
      <c r="K2315">
        <v>82.67</v>
      </c>
      <c r="L2315" t="str">
        <f t="shared" si="216"/>
        <v/>
      </c>
      <c r="M2315">
        <v>4</v>
      </c>
      <c r="N2315" t="str">
        <f t="shared" si="217"/>
        <v/>
      </c>
      <c r="O2315">
        <v>4</v>
      </c>
      <c r="P2315" s="11">
        <v>0.2</v>
      </c>
      <c r="Q2315" s="11">
        <v>5.7692307692307598E-2</v>
      </c>
      <c r="R2315" s="12">
        <v>20.6675</v>
      </c>
      <c r="S2315" t="s">
        <v>27</v>
      </c>
      <c r="T2315">
        <v>0</v>
      </c>
      <c r="U2315">
        <f t="shared" si="218"/>
        <v>5</v>
      </c>
      <c r="V2315">
        <f t="shared" si="219"/>
        <v>1</v>
      </c>
      <c r="W2315">
        <f t="shared" si="220"/>
        <v>2</v>
      </c>
      <c r="X2315" t="str">
        <f t="shared" si="221"/>
        <v>512</v>
      </c>
      <c r="Y2315" t="str">
        <f>IF(Table1[[#This Row],[RFM_Score]]="555","Champion", IF(AND(J2315&gt;=4,V2315&gt;=4),"Loyal", IF(U2315&lt;=2,"At Risk", IF(W2315&gt;=4,"Potential Loyalist","Others"))))</f>
        <v>Others</v>
      </c>
    </row>
    <row r="2316" spans="1:25">
      <c r="A2316" t="s">
        <v>9625</v>
      </c>
      <c r="B2316">
        <v>18</v>
      </c>
      <c r="C2316" t="s">
        <v>24</v>
      </c>
      <c r="D2316" t="s">
        <v>25</v>
      </c>
      <c r="E2316" s="6" t="s">
        <v>14386</v>
      </c>
      <c r="F2316" t="s">
        <v>21</v>
      </c>
      <c r="G2316">
        <v>3</v>
      </c>
      <c r="H2316">
        <v>2</v>
      </c>
      <c r="I2316">
        <v>58</v>
      </c>
      <c r="J2316">
        <v>6</v>
      </c>
      <c r="K2316">
        <v>82.65</v>
      </c>
      <c r="L2316" t="str">
        <f t="shared" si="216"/>
        <v/>
      </c>
      <c r="M2316">
        <v>4</v>
      </c>
      <c r="N2316" t="str">
        <f t="shared" si="217"/>
        <v/>
      </c>
      <c r="O2316">
        <v>113</v>
      </c>
      <c r="P2316" s="11">
        <v>0.66666666666666596</v>
      </c>
      <c r="Q2316" s="11">
        <v>0.10344827586206801</v>
      </c>
      <c r="R2316" s="12">
        <v>20.662500000000001</v>
      </c>
      <c r="S2316" t="s">
        <v>27</v>
      </c>
      <c r="T2316">
        <v>1</v>
      </c>
      <c r="U2316">
        <f t="shared" si="218"/>
        <v>1</v>
      </c>
      <c r="V2316">
        <f t="shared" si="219"/>
        <v>1</v>
      </c>
      <c r="W2316">
        <f t="shared" si="220"/>
        <v>2</v>
      </c>
      <c r="X2316" t="str">
        <f t="shared" si="221"/>
        <v>112</v>
      </c>
      <c r="Y2316" t="str">
        <f>IF(Table1[[#This Row],[RFM_Score]]="555","Champion", IF(AND(J2316&gt;=4,V2316&gt;=4),"Loyal", IF(U2316&lt;=2,"At Risk", IF(W2316&gt;=4,"Potential Loyalist","Others"))))</f>
        <v>At Risk</v>
      </c>
    </row>
    <row r="2317" spans="1:25">
      <c r="A2317" t="s">
        <v>7455</v>
      </c>
      <c r="B2317">
        <v>34</v>
      </c>
      <c r="C2317" t="s">
        <v>24</v>
      </c>
      <c r="D2317" t="s">
        <v>41</v>
      </c>
      <c r="E2317" s="6" t="s">
        <v>14387</v>
      </c>
      <c r="F2317" t="s">
        <v>62</v>
      </c>
      <c r="G2317">
        <v>4</v>
      </c>
      <c r="H2317">
        <v>1</v>
      </c>
      <c r="I2317">
        <v>48</v>
      </c>
      <c r="J2317">
        <v>2</v>
      </c>
      <c r="K2317">
        <v>82.47</v>
      </c>
      <c r="L2317" t="str">
        <f t="shared" si="216"/>
        <v/>
      </c>
      <c r="M2317">
        <v>4</v>
      </c>
      <c r="N2317" t="str">
        <f t="shared" si="217"/>
        <v/>
      </c>
      <c r="O2317">
        <v>19</v>
      </c>
      <c r="P2317" s="11">
        <v>0.25</v>
      </c>
      <c r="Q2317" s="11">
        <v>4.1666666666666602E-2</v>
      </c>
      <c r="R2317" s="12">
        <v>20.6175</v>
      </c>
      <c r="S2317" t="s">
        <v>27</v>
      </c>
      <c r="T2317">
        <v>0</v>
      </c>
      <c r="U2317">
        <f t="shared" si="218"/>
        <v>5</v>
      </c>
      <c r="V2317">
        <f t="shared" si="219"/>
        <v>1</v>
      </c>
      <c r="W2317">
        <f t="shared" si="220"/>
        <v>2</v>
      </c>
      <c r="X2317" t="str">
        <f t="shared" si="221"/>
        <v>512</v>
      </c>
      <c r="Y2317" t="str">
        <f>IF(Table1[[#This Row],[RFM_Score]]="555","Champion", IF(AND(J2317&gt;=4,V2317&gt;=4),"Loyal", IF(U2317&lt;=2,"At Risk", IF(W2317&gt;=4,"Potential Loyalist","Others"))))</f>
        <v>Others</v>
      </c>
    </row>
    <row r="2318" spans="1:25">
      <c r="A2318" t="s">
        <v>5215</v>
      </c>
      <c r="B2318">
        <v>33</v>
      </c>
      <c r="C2318" t="s">
        <v>24</v>
      </c>
      <c r="D2318" t="s">
        <v>20</v>
      </c>
      <c r="E2318" s="6" t="s">
        <v>14388</v>
      </c>
      <c r="F2318" t="s">
        <v>30</v>
      </c>
      <c r="G2318">
        <v>3</v>
      </c>
      <c r="H2318">
        <v>1</v>
      </c>
      <c r="I2318">
        <v>38</v>
      </c>
      <c r="J2318">
        <v>2</v>
      </c>
      <c r="K2318">
        <v>82.17</v>
      </c>
      <c r="L2318" t="str">
        <f t="shared" si="216"/>
        <v/>
      </c>
      <c r="M2318">
        <v>4</v>
      </c>
      <c r="N2318" t="str">
        <f t="shared" si="217"/>
        <v/>
      </c>
      <c r="O2318">
        <v>6</v>
      </c>
      <c r="P2318" s="11">
        <v>0.33333333333333298</v>
      </c>
      <c r="Q2318" s="11">
        <v>5.2631578947368397E-2</v>
      </c>
      <c r="R2318" s="12">
        <v>20.5425</v>
      </c>
      <c r="S2318" t="s">
        <v>27</v>
      </c>
      <c r="T2318">
        <v>0</v>
      </c>
      <c r="U2318">
        <f t="shared" si="218"/>
        <v>5</v>
      </c>
      <c r="V2318">
        <f t="shared" si="219"/>
        <v>1</v>
      </c>
      <c r="W2318">
        <f t="shared" si="220"/>
        <v>2</v>
      </c>
      <c r="X2318" t="str">
        <f t="shared" si="221"/>
        <v>512</v>
      </c>
      <c r="Y2318" t="str">
        <f>IF(Table1[[#This Row],[RFM_Score]]="555","Champion", IF(AND(J2318&gt;=4,V2318&gt;=4),"Loyal", IF(U2318&lt;=2,"At Risk", IF(W2318&gt;=4,"Potential Loyalist","Others"))))</f>
        <v>Others</v>
      </c>
    </row>
    <row r="2319" spans="1:25">
      <c r="A2319" t="s">
        <v>5852</v>
      </c>
      <c r="B2319">
        <v>43</v>
      </c>
      <c r="C2319" t="s">
        <v>19</v>
      </c>
      <c r="D2319" t="s">
        <v>25</v>
      </c>
      <c r="E2319" s="6" t="s">
        <v>14389</v>
      </c>
      <c r="F2319" t="s">
        <v>37</v>
      </c>
      <c r="G2319">
        <v>3</v>
      </c>
      <c r="H2319">
        <v>0</v>
      </c>
      <c r="I2319">
        <v>47</v>
      </c>
      <c r="J2319">
        <v>2</v>
      </c>
      <c r="K2319">
        <v>82.12</v>
      </c>
      <c r="L2319" t="str">
        <f t="shared" si="216"/>
        <v/>
      </c>
      <c r="M2319">
        <v>4</v>
      </c>
      <c r="N2319" t="str">
        <f t="shared" si="217"/>
        <v/>
      </c>
      <c r="O2319">
        <v>44</v>
      </c>
      <c r="P2319" s="11">
        <v>0</v>
      </c>
      <c r="Q2319" s="11">
        <v>4.2553191489361701E-2</v>
      </c>
      <c r="R2319" s="12">
        <v>20.53</v>
      </c>
      <c r="S2319" t="s">
        <v>27</v>
      </c>
      <c r="T2319">
        <v>0</v>
      </c>
      <c r="U2319">
        <f t="shared" si="218"/>
        <v>3</v>
      </c>
      <c r="V2319">
        <f t="shared" si="219"/>
        <v>1</v>
      </c>
      <c r="W2319">
        <f t="shared" si="220"/>
        <v>2</v>
      </c>
      <c r="X2319" t="str">
        <f t="shared" si="221"/>
        <v>312</v>
      </c>
      <c r="Y2319" t="str">
        <f>IF(Table1[[#This Row],[RFM_Score]]="555","Champion", IF(AND(J2319&gt;=4,V2319&gt;=4),"Loyal", IF(U2319&lt;=2,"At Risk", IF(W2319&gt;=4,"Potential Loyalist","Others"))))</f>
        <v>Others</v>
      </c>
    </row>
    <row r="2320" spans="1:25">
      <c r="A2320" t="s">
        <v>10966</v>
      </c>
      <c r="B2320">
        <v>32</v>
      </c>
      <c r="C2320" t="s">
        <v>19</v>
      </c>
      <c r="D2320" t="s">
        <v>46</v>
      </c>
      <c r="E2320" s="6" t="s">
        <v>14390</v>
      </c>
      <c r="F2320" t="s">
        <v>60</v>
      </c>
      <c r="G2320">
        <v>1</v>
      </c>
      <c r="H2320">
        <v>0</v>
      </c>
      <c r="I2320">
        <v>56</v>
      </c>
      <c r="J2320">
        <v>2</v>
      </c>
      <c r="K2320">
        <v>82.03</v>
      </c>
      <c r="L2320" t="str">
        <f t="shared" si="216"/>
        <v/>
      </c>
      <c r="M2320">
        <v>4</v>
      </c>
      <c r="N2320" t="str">
        <f t="shared" si="217"/>
        <v/>
      </c>
      <c r="O2320">
        <v>77</v>
      </c>
      <c r="P2320" s="11">
        <v>0</v>
      </c>
      <c r="Q2320" s="11">
        <v>3.5714285714285698E-2</v>
      </c>
      <c r="R2320" s="12">
        <v>20.5075</v>
      </c>
      <c r="S2320" t="s">
        <v>27</v>
      </c>
      <c r="T2320">
        <v>0</v>
      </c>
      <c r="U2320">
        <f t="shared" si="218"/>
        <v>2</v>
      </c>
      <c r="V2320">
        <f t="shared" si="219"/>
        <v>1</v>
      </c>
      <c r="W2320">
        <f t="shared" si="220"/>
        <v>2</v>
      </c>
      <c r="X2320" t="str">
        <f t="shared" si="221"/>
        <v>212</v>
      </c>
      <c r="Y2320" t="str">
        <f>IF(Table1[[#This Row],[RFM_Score]]="555","Champion", IF(AND(J2320&gt;=4,V2320&gt;=4),"Loyal", IF(U2320&lt;=2,"At Risk", IF(W2320&gt;=4,"Potential Loyalist","Others"))))</f>
        <v>At Risk</v>
      </c>
    </row>
    <row r="2321" spans="1:25">
      <c r="A2321" t="s">
        <v>1109</v>
      </c>
      <c r="B2321">
        <v>35</v>
      </c>
      <c r="C2321" t="s">
        <v>19</v>
      </c>
      <c r="D2321" t="s">
        <v>49</v>
      </c>
      <c r="E2321" s="6" t="s">
        <v>14391</v>
      </c>
      <c r="F2321" t="s">
        <v>60</v>
      </c>
      <c r="G2321">
        <v>1</v>
      </c>
      <c r="H2321">
        <v>1</v>
      </c>
      <c r="I2321">
        <v>37</v>
      </c>
      <c r="J2321">
        <v>2</v>
      </c>
      <c r="K2321">
        <v>81.61</v>
      </c>
      <c r="L2321" t="str">
        <f t="shared" si="216"/>
        <v/>
      </c>
      <c r="M2321">
        <v>4</v>
      </c>
      <c r="N2321" t="str">
        <f t="shared" si="217"/>
        <v/>
      </c>
      <c r="O2321">
        <v>77</v>
      </c>
      <c r="P2321" s="11">
        <v>1</v>
      </c>
      <c r="Q2321" s="11">
        <v>5.4054054054054002E-2</v>
      </c>
      <c r="R2321" s="12">
        <v>20.4025</v>
      </c>
      <c r="S2321" t="s">
        <v>27</v>
      </c>
      <c r="T2321">
        <v>1</v>
      </c>
      <c r="U2321">
        <f t="shared" si="218"/>
        <v>2</v>
      </c>
      <c r="V2321">
        <f t="shared" si="219"/>
        <v>1</v>
      </c>
      <c r="W2321">
        <f t="shared" si="220"/>
        <v>2</v>
      </c>
      <c r="X2321" t="str">
        <f t="shared" si="221"/>
        <v>212</v>
      </c>
      <c r="Y2321" t="str">
        <f>IF(Table1[[#This Row],[RFM_Score]]="555","Champion", IF(AND(J2321&gt;=4,V2321&gt;=4),"Loyal", IF(U2321&lt;=2,"At Risk", IF(W2321&gt;=4,"Potential Loyalist","Others"))))</f>
        <v>At Risk</v>
      </c>
    </row>
    <row r="2322" spans="1:25">
      <c r="A2322" t="s">
        <v>5958</v>
      </c>
      <c r="B2322">
        <v>36</v>
      </c>
      <c r="C2322" t="s">
        <v>24</v>
      </c>
      <c r="D2322" t="s">
        <v>41</v>
      </c>
      <c r="E2322" s="6" t="s">
        <v>14392</v>
      </c>
      <c r="F2322" t="s">
        <v>21</v>
      </c>
      <c r="G2322">
        <v>1</v>
      </c>
      <c r="H2322">
        <v>0</v>
      </c>
      <c r="I2322">
        <v>43</v>
      </c>
      <c r="J2322">
        <v>2</v>
      </c>
      <c r="K2322">
        <v>81.39</v>
      </c>
      <c r="L2322" t="str">
        <f t="shared" si="216"/>
        <v/>
      </c>
      <c r="M2322">
        <v>4</v>
      </c>
      <c r="N2322" t="str">
        <f t="shared" si="217"/>
        <v/>
      </c>
      <c r="O2322">
        <v>17</v>
      </c>
      <c r="P2322" s="11">
        <v>0</v>
      </c>
      <c r="Q2322" s="11">
        <v>4.6511627906976702E-2</v>
      </c>
      <c r="R2322" s="12">
        <v>20.3475</v>
      </c>
      <c r="S2322" t="s">
        <v>27</v>
      </c>
      <c r="T2322">
        <v>0</v>
      </c>
      <c r="U2322">
        <f t="shared" si="218"/>
        <v>5</v>
      </c>
      <c r="V2322">
        <f t="shared" si="219"/>
        <v>1</v>
      </c>
      <c r="W2322">
        <f t="shared" si="220"/>
        <v>2</v>
      </c>
      <c r="X2322" t="str">
        <f t="shared" si="221"/>
        <v>512</v>
      </c>
      <c r="Y2322" t="str">
        <f>IF(Table1[[#This Row],[RFM_Score]]="555","Champion", IF(AND(J2322&gt;=4,V2322&gt;=4),"Loyal", IF(U2322&lt;=2,"At Risk", IF(W2322&gt;=4,"Potential Loyalist","Others"))))</f>
        <v>Others</v>
      </c>
    </row>
    <row r="2323" spans="1:25">
      <c r="A2323" t="s">
        <v>8053</v>
      </c>
      <c r="B2323">
        <v>26</v>
      </c>
      <c r="C2323" t="s">
        <v>24</v>
      </c>
      <c r="D2323" t="s">
        <v>25</v>
      </c>
      <c r="E2323" s="6" t="s">
        <v>14393</v>
      </c>
      <c r="F2323" t="s">
        <v>26</v>
      </c>
      <c r="G2323">
        <v>2</v>
      </c>
      <c r="H2323">
        <v>0</v>
      </c>
      <c r="I2323">
        <v>55</v>
      </c>
      <c r="J2323">
        <v>3</v>
      </c>
      <c r="K2323">
        <v>81.319999999999993</v>
      </c>
      <c r="L2323" t="str">
        <f t="shared" si="216"/>
        <v/>
      </c>
      <c r="M2323">
        <v>4</v>
      </c>
      <c r="N2323" t="str">
        <f t="shared" si="217"/>
        <v/>
      </c>
      <c r="O2323">
        <v>24</v>
      </c>
      <c r="P2323" s="11">
        <v>0</v>
      </c>
      <c r="Q2323" s="11">
        <v>5.4545454545454501E-2</v>
      </c>
      <c r="R2323" s="12">
        <v>20.329999999999998</v>
      </c>
      <c r="S2323" t="s">
        <v>27</v>
      </c>
      <c r="T2323">
        <v>0</v>
      </c>
      <c r="U2323">
        <f t="shared" si="218"/>
        <v>4</v>
      </c>
      <c r="V2323">
        <f t="shared" si="219"/>
        <v>1</v>
      </c>
      <c r="W2323">
        <f t="shared" si="220"/>
        <v>2</v>
      </c>
      <c r="X2323" t="str">
        <f t="shared" si="221"/>
        <v>412</v>
      </c>
      <c r="Y2323" t="str">
        <f>IF(Table1[[#This Row],[RFM_Score]]="555","Champion", IF(AND(J2323&gt;=4,V2323&gt;=4),"Loyal", IF(U2323&lt;=2,"At Risk", IF(W2323&gt;=4,"Potential Loyalist","Others"))))</f>
        <v>Others</v>
      </c>
    </row>
    <row r="2324" spans="1:25">
      <c r="A2324" t="s">
        <v>2760</v>
      </c>
      <c r="B2324">
        <v>52</v>
      </c>
      <c r="C2324" t="s">
        <v>24</v>
      </c>
      <c r="D2324" t="s">
        <v>41</v>
      </c>
      <c r="E2324" s="6" t="s">
        <v>14394</v>
      </c>
      <c r="F2324" t="s">
        <v>37</v>
      </c>
      <c r="G2324">
        <v>3</v>
      </c>
      <c r="H2324">
        <v>0</v>
      </c>
      <c r="I2324">
        <v>56</v>
      </c>
      <c r="J2324">
        <v>3</v>
      </c>
      <c r="K2324">
        <v>81.2</v>
      </c>
      <c r="L2324" t="str">
        <f t="shared" si="216"/>
        <v/>
      </c>
      <c r="M2324">
        <v>4</v>
      </c>
      <c r="N2324" t="str">
        <f t="shared" si="217"/>
        <v/>
      </c>
      <c r="O2324">
        <v>2</v>
      </c>
      <c r="P2324" s="11">
        <v>0</v>
      </c>
      <c r="Q2324" s="11">
        <v>5.3571428571428499E-2</v>
      </c>
      <c r="R2324" s="12">
        <v>20.3</v>
      </c>
      <c r="S2324" t="s">
        <v>27</v>
      </c>
      <c r="T2324">
        <v>0</v>
      </c>
      <c r="U2324">
        <f t="shared" si="218"/>
        <v>5</v>
      </c>
      <c r="V2324">
        <f t="shared" si="219"/>
        <v>1</v>
      </c>
      <c r="W2324">
        <f t="shared" si="220"/>
        <v>2</v>
      </c>
      <c r="X2324" t="str">
        <f t="shared" si="221"/>
        <v>512</v>
      </c>
      <c r="Y2324" t="str">
        <f>IF(Table1[[#This Row],[RFM_Score]]="555","Champion", IF(AND(J2324&gt;=4,V2324&gt;=4),"Loyal", IF(U2324&lt;=2,"At Risk", IF(W2324&gt;=4,"Potential Loyalist","Others"))))</f>
        <v>Others</v>
      </c>
    </row>
    <row r="2325" spans="1:25">
      <c r="A2325" t="s">
        <v>10534</v>
      </c>
      <c r="B2325">
        <v>36</v>
      </c>
      <c r="C2325" t="s">
        <v>24</v>
      </c>
      <c r="D2325" t="s">
        <v>29</v>
      </c>
      <c r="E2325" s="6" t="s">
        <v>14395</v>
      </c>
      <c r="F2325" t="s">
        <v>26</v>
      </c>
      <c r="G2325">
        <v>4</v>
      </c>
      <c r="H2325">
        <v>2</v>
      </c>
      <c r="I2325">
        <v>50</v>
      </c>
      <c r="J2325">
        <v>0</v>
      </c>
      <c r="K2325">
        <v>80.75</v>
      </c>
      <c r="L2325" t="str">
        <f t="shared" si="216"/>
        <v/>
      </c>
      <c r="M2325">
        <v>4</v>
      </c>
      <c r="N2325" t="str">
        <f t="shared" si="217"/>
        <v/>
      </c>
      <c r="O2325">
        <v>4</v>
      </c>
      <c r="P2325" s="11">
        <v>0.5</v>
      </c>
      <c r="Q2325" s="11">
        <v>0</v>
      </c>
      <c r="R2325" s="12">
        <v>20.1875</v>
      </c>
      <c r="S2325" t="s">
        <v>27</v>
      </c>
      <c r="T2325">
        <v>0</v>
      </c>
      <c r="U2325">
        <f t="shared" si="218"/>
        <v>5</v>
      </c>
      <c r="V2325">
        <f t="shared" si="219"/>
        <v>1</v>
      </c>
      <c r="W2325">
        <f t="shared" si="220"/>
        <v>2</v>
      </c>
      <c r="X2325" t="str">
        <f t="shared" si="221"/>
        <v>512</v>
      </c>
      <c r="Y2325" t="str">
        <f>IF(Table1[[#This Row],[RFM_Score]]="555","Champion", IF(AND(J2325&gt;=4,V2325&gt;=4),"Loyal", IF(U2325&lt;=2,"At Risk", IF(W2325&gt;=4,"Potential Loyalist","Others"))))</f>
        <v>Others</v>
      </c>
    </row>
    <row r="2326" spans="1:25">
      <c r="A2326" t="s">
        <v>5187</v>
      </c>
      <c r="B2326">
        <v>62</v>
      </c>
      <c r="C2326" t="s">
        <v>24</v>
      </c>
      <c r="D2326" t="s">
        <v>20</v>
      </c>
      <c r="E2326" s="6" t="s">
        <v>14396</v>
      </c>
      <c r="F2326" t="s">
        <v>21</v>
      </c>
      <c r="G2326">
        <v>4</v>
      </c>
      <c r="H2326">
        <v>1</v>
      </c>
      <c r="I2326">
        <v>49</v>
      </c>
      <c r="J2326">
        <v>0</v>
      </c>
      <c r="K2326">
        <v>80.55</v>
      </c>
      <c r="L2326" t="str">
        <f t="shared" si="216"/>
        <v/>
      </c>
      <c r="M2326">
        <v>4</v>
      </c>
      <c r="N2326" t="str">
        <f t="shared" si="217"/>
        <v/>
      </c>
      <c r="O2326">
        <v>17</v>
      </c>
      <c r="P2326" s="11">
        <v>0.25</v>
      </c>
      <c r="Q2326" s="11">
        <v>0</v>
      </c>
      <c r="R2326" s="12">
        <v>20.137499999999999</v>
      </c>
      <c r="S2326" t="s">
        <v>27</v>
      </c>
      <c r="T2326">
        <v>0</v>
      </c>
      <c r="U2326">
        <f t="shared" si="218"/>
        <v>5</v>
      </c>
      <c r="V2326">
        <f t="shared" si="219"/>
        <v>1</v>
      </c>
      <c r="W2326">
        <f t="shared" si="220"/>
        <v>2</v>
      </c>
      <c r="X2326" t="str">
        <f t="shared" si="221"/>
        <v>512</v>
      </c>
      <c r="Y2326" t="str">
        <f>IF(Table1[[#This Row],[RFM_Score]]="555","Champion", IF(AND(J2326&gt;=4,V2326&gt;=4),"Loyal", IF(U2326&lt;=2,"At Risk", IF(W2326&gt;=4,"Potential Loyalist","Others"))))</f>
        <v>Others</v>
      </c>
    </row>
    <row r="2327" spans="1:25">
      <c r="A2327" t="s">
        <v>3476</v>
      </c>
      <c r="B2327">
        <v>38</v>
      </c>
      <c r="C2327" t="s">
        <v>24</v>
      </c>
      <c r="D2327" t="s">
        <v>41</v>
      </c>
      <c r="E2327" s="6" t="s">
        <v>14397</v>
      </c>
      <c r="F2327" t="s">
        <v>30</v>
      </c>
      <c r="G2327">
        <v>4</v>
      </c>
      <c r="H2327">
        <v>1</v>
      </c>
      <c r="I2327">
        <v>48</v>
      </c>
      <c r="J2327">
        <v>1</v>
      </c>
      <c r="K2327">
        <v>80.08</v>
      </c>
      <c r="L2327" t="str">
        <f t="shared" si="216"/>
        <v/>
      </c>
      <c r="M2327">
        <v>4</v>
      </c>
      <c r="N2327" t="str">
        <f t="shared" si="217"/>
        <v/>
      </c>
      <c r="O2327">
        <v>10</v>
      </c>
      <c r="P2327" s="11">
        <v>0.25</v>
      </c>
      <c r="Q2327" s="11">
        <v>2.0833333333333301E-2</v>
      </c>
      <c r="R2327" s="12">
        <v>20.02</v>
      </c>
      <c r="S2327" t="s">
        <v>27</v>
      </c>
      <c r="T2327">
        <v>0</v>
      </c>
      <c r="U2327">
        <f t="shared" si="218"/>
        <v>5</v>
      </c>
      <c r="V2327">
        <f t="shared" si="219"/>
        <v>1</v>
      </c>
      <c r="W2327">
        <f t="shared" si="220"/>
        <v>2</v>
      </c>
      <c r="X2327" t="str">
        <f t="shared" si="221"/>
        <v>512</v>
      </c>
      <c r="Y2327" t="str">
        <f>IF(Table1[[#This Row],[RFM_Score]]="555","Champion", IF(AND(J2327&gt;=4,V2327&gt;=4),"Loyal", IF(U2327&lt;=2,"At Risk", IF(W2327&gt;=4,"Potential Loyalist","Others"))))</f>
        <v>Others</v>
      </c>
    </row>
    <row r="2328" spans="1:25">
      <c r="A2328" t="s">
        <v>10099</v>
      </c>
      <c r="B2328">
        <v>45</v>
      </c>
      <c r="C2328" t="s">
        <v>19</v>
      </c>
      <c r="D2328" t="s">
        <v>41</v>
      </c>
      <c r="E2328" s="6" t="s">
        <v>14398</v>
      </c>
      <c r="F2328" t="s">
        <v>37</v>
      </c>
      <c r="G2328">
        <v>2</v>
      </c>
      <c r="H2328">
        <v>1</v>
      </c>
      <c r="I2328">
        <v>49</v>
      </c>
      <c r="J2328">
        <v>2</v>
      </c>
      <c r="K2328">
        <v>79.959999999999994</v>
      </c>
      <c r="L2328" t="str">
        <f t="shared" si="216"/>
        <v/>
      </c>
      <c r="M2328">
        <v>4</v>
      </c>
      <c r="N2328" t="str">
        <f t="shared" si="217"/>
        <v/>
      </c>
      <c r="O2328">
        <v>67</v>
      </c>
      <c r="P2328" s="11">
        <v>0.5</v>
      </c>
      <c r="Q2328" s="11">
        <v>4.08163265306122E-2</v>
      </c>
      <c r="R2328" s="12">
        <v>19.989999999999998</v>
      </c>
      <c r="S2328" t="s">
        <v>27</v>
      </c>
      <c r="T2328">
        <v>1</v>
      </c>
      <c r="U2328">
        <f t="shared" si="218"/>
        <v>3</v>
      </c>
      <c r="V2328">
        <f t="shared" si="219"/>
        <v>1</v>
      </c>
      <c r="W2328">
        <f t="shared" si="220"/>
        <v>2</v>
      </c>
      <c r="X2328" t="str">
        <f t="shared" si="221"/>
        <v>312</v>
      </c>
      <c r="Y2328" t="str">
        <f>IF(Table1[[#This Row],[RFM_Score]]="555","Champion", IF(AND(J2328&gt;=4,V2328&gt;=4),"Loyal", IF(U2328&lt;=2,"At Risk", IF(W2328&gt;=4,"Potential Loyalist","Others"))))</f>
        <v>Others</v>
      </c>
    </row>
    <row r="2329" spans="1:25">
      <c r="A2329" t="s">
        <v>9086</v>
      </c>
      <c r="B2329">
        <v>45</v>
      </c>
      <c r="C2329" t="s">
        <v>19</v>
      </c>
      <c r="D2329" t="s">
        <v>41</v>
      </c>
      <c r="E2329" s="6" t="s">
        <v>14399</v>
      </c>
      <c r="F2329" t="s">
        <v>26</v>
      </c>
      <c r="G2329">
        <v>2</v>
      </c>
      <c r="H2329">
        <v>0</v>
      </c>
      <c r="I2329">
        <v>58</v>
      </c>
      <c r="J2329">
        <v>1</v>
      </c>
      <c r="K2329">
        <v>79.819999999999993</v>
      </c>
      <c r="L2329" t="str">
        <f t="shared" si="216"/>
        <v/>
      </c>
      <c r="M2329">
        <v>4</v>
      </c>
      <c r="N2329" t="str">
        <f t="shared" si="217"/>
        <v/>
      </c>
      <c r="O2329">
        <v>0</v>
      </c>
      <c r="P2329" s="11">
        <v>0</v>
      </c>
      <c r="Q2329" s="11">
        <v>1.72413793103448E-2</v>
      </c>
      <c r="R2329" s="12">
        <v>19.954999999999998</v>
      </c>
      <c r="S2329" t="s">
        <v>27</v>
      </c>
      <c r="T2329">
        <v>0</v>
      </c>
      <c r="U2329">
        <f t="shared" si="218"/>
        <v>5</v>
      </c>
      <c r="V2329">
        <f t="shared" si="219"/>
        <v>1</v>
      </c>
      <c r="W2329">
        <f t="shared" si="220"/>
        <v>2</v>
      </c>
      <c r="X2329" t="str">
        <f t="shared" si="221"/>
        <v>512</v>
      </c>
      <c r="Y2329" t="str">
        <f>IF(Table1[[#This Row],[RFM_Score]]="555","Champion", IF(AND(J2329&gt;=4,V2329&gt;=4),"Loyal", IF(U2329&lt;=2,"At Risk", IF(W2329&gt;=4,"Potential Loyalist","Others"))))</f>
        <v>Others</v>
      </c>
    </row>
    <row r="2330" spans="1:25">
      <c r="A2330" t="s">
        <v>8860</v>
      </c>
      <c r="B2330">
        <v>27</v>
      </c>
      <c r="C2330" t="s">
        <v>19</v>
      </c>
      <c r="D2330" t="s">
        <v>35</v>
      </c>
      <c r="E2330" s="6" t="s">
        <v>14400</v>
      </c>
      <c r="F2330" t="s">
        <v>26</v>
      </c>
      <c r="G2330">
        <v>5</v>
      </c>
      <c r="H2330">
        <v>0</v>
      </c>
      <c r="I2330">
        <v>47</v>
      </c>
      <c r="J2330">
        <v>2</v>
      </c>
      <c r="K2330">
        <v>79.81</v>
      </c>
      <c r="L2330" t="str">
        <f t="shared" si="216"/>
        <v/>
      </c>
      <c r="M2330">
        <v>4</v>
      </c>
      <c r="N2330" t="str">
        <f t="shared" si="217"/>
        <v/>
      </c>
      <c r="O2330">
        <v>24</v>
      </c>
      <c r="P2330" s="11">
        <v>0</v>
      </c>
      <c r="Q2330" s="11">
        <v>4.2553191489361701E-2</v>
      </c>
      <c r="R2330" s="12">
        <v>19.952500000000001</v>
      </c>
      <c r="S2330" t="s">
        <v>27</v>
      </c>
      <c r="T2330">
        <v>0</v>
      </c>
      <c r="U2330">
        <f t="shared" si="218"/>
        <v>4</v>
      </c>
      <c r="V2330">
        <f t="shared" si="219"/>
        <v>1</v>
      </c>
      <c r="W2330">
        <f t="shared" si="220"/>
        <v>2</v>
      </c>
      <c r="X2330" t="str">
        <f t="shared" si="221"/>
        <v>412</v>
      </c>
      <c r="Y2330" t="str">
        <f>IF(Table1[[#This Row],[RFM_Score]]="555","Champion", IF(AND(J2330&gt;=4,V2330&gt;=4),"Loyal", IF(U2330&lt;=2,"At Risk", IF(W2330&gt;=4,"Potential Loyalist","Others"))))</f>
        <v>Others</v>
      </c>
    </row>
    <row r="2331" spans="1:25">
      <c r="A2331" t="s">
        <v>8875</v>
      </c>
      <c r="B2331">
        <v>52</v>
      </c>
      <c r="C2331" t="s">
        <v>24</v>
      </c>
      <c r="D2331" t="s">
        <v>29</v>
      </c>
      <c r="E2331" s="6" t="s">
        <v>14401</v>
      </c>
      <c r="F2331" t="s">
        <v>30</v>
      </c>
      <c r="G2331">
        <v>3</v>
      </c>
      <c r="H2331">
        <v>0</v>
      </c>
      <c r="I2331">
        <v>53</v>
      </c>
      <c r="J2331">
        <v>6</v>
      </c>
      <c r="K2331">
        <v>79.790000000000006</v>
      </c>
      <c r="L2331" t="str">
        <f t="shared" si="216"/>
        <v/>
      </c>
      <c r="M2331">
        <v>4</v>
      </c>
      <c r="N2331" t="str">
        <f t="shared" si="217"/>
        <v/>
      </c>
      <c r="O2331">
        <v>2</v>
      </c>
      <c r="P2331" s="11">
        <v>0</v>
      </c>
      <c r="Q2331" s="11">
        <v>0.113207547169811</v>
      </c>
      <c r="R2331" s="12">
        <v>19.947500000000002</v>
      </c>
      <c r="S2331" t="s">
        <v>27</v>
      </c>
      <c r="T2331">
        <v>0</v>
      </c>
      <c r="U2331">
        <f t="shared" si="218"/>
        <v>5</v>
      </c>
      <c r="V2331">
        <f t="shared" si="219"/>
        <v>1</v>
      </c>
      <c r="W2331">
        <f t="shared" si="220"/>
        <v>2</v>
      </c>
      <c r="X2331" t="str">
        <f t="shared" si="221"/>
        <v>512</v>
      </c>
      <c r="Y2331" t="str">
        <f>IF(Table1[[#This Row],[RFM_Score]]="555","Champion", IF(AND(J2331&gt;=4,V2331&gt;=4),"Loyal", IF(U2331&lt;=2,"At Risk", IF(W2331&gt;=4,"Potential Loyalist","Others"))))</f>
        <v>Others</v>
      </c>
    </row>
    <row r="2332" spans="1:25">
      <c r="A2332" t="s">
        <v>2513</v>
      </c>
      <c r="B2332">
        <v>32</v>
      </c>
      <c r="C2332" t="s">
        <v>24</v>
      </c>
      <c r="D2332" t="s">
        <v>46</v>
      </c>
      <c r="E2332" s="6" t="s">
        <v>14402</v>
      </c>
      <c r="F2332" t="s">
        <v>26</v>
      </c>
      <c r="G2332">
        <v>6</v>
      </c>
      <c r="H2332">
        <v>1</v>
      </c>
      <c r="I2332">
        <v>43</v>
      </c>
      <c r="J2332">
        <v>2</v>
      </c>
      <c r="K2332">
        <v>79.680000000000007</v>
      </c>
      <c r="L2332" t="str">
        <f t="shared" si="216"/>
        <v/>
      </c>
      <c r="M2332">
        <v>4</v>
      </c>
      <c r="N2332" t="str">
        <f t="shared" si="217"/>
        <v/>
      </c>
      <c r="O2332">
        <v>2</v>
      </c>
      <c r="P2332" s="11">
        <v>0.16666666666666599</v>
      </c>
      <c r="Q2332" s="11">
        <v>4.6511627906976702E-2</v>
      </c>
      <c r="R2332" s="12">
        <v>19.920000000000002</v>
      </c>
      <c r="S2332" t="s">
        <v>27</v>
      </c>
      <c r="T2332">
        <v>0</v>
      </c>
      <c r="U2332">
        <f t="shared" si="218"/>
        <v>5</v>
      </c>
      <c r="V2332">
        <f t="shared" si="219"/>
        <v>1</v>
      </c>
      <c r="W2332">
        <f t="shared" si="220"/>
        <v>2</v>
      </c>
      <c r="X2332" t="str">
        <f t="shared" si="221"/>
        <v>512</v>
      </c>
      <c r="Y2332" t="str">
        <f>IF(Table1[[#This Row],[RFM_Score]]="555","Champion", IF(AND(J2332&gt;=4,V2332&gt;=4),"Loyal", IF(U2332&lt;=2,"At Risk", IF(W2332&gt;=4,"Potential Loyalist","Others"))))</f>
        <v>Others</v>
      </c>
    </row>
    <row r="2333" spans="1:25">
      <c r="A2333" t="s">
        <v>9003</v>
      </c>
      <c r="B2333">
        <v>30</v>
      </c>
      <c r="C2333" t="s">
        <v>33</v>
      </c>
      <c r="D2333" t="s">
        <v>41</v>
      </c>
      <c r="E2333" s="6" t="s">
        <v>14403</v>
      </c>
      <c r="F2333" t="s">
        <v>60</v>
      </c>
      <c r="G2333">
        <v>2</v>
      </c>
      <c r="H2333">
        <v>1</v>
      </c>
      <c r="I2333">
        <v>45</v>
      </c>
      <c r="J2333">
        <v>2</v>
      </c>
      <c r="K2333">
        <v>79.66</v>
      </c>
      <c r="L2333" t="str">
        <f t="shared" si="216"/>
        <v/>
      </c>
      <c r="M2333">
        <v>4</v>
      </c>
      <c r="N2333" t="str">
        <f t="shared" si="217"/>
        <v/>
      </c>
      <c r="O2333">
        <v>11</v>
      </c>
      <c r="P2333" s="11">
        <v>0.5</v>
      </c>
      <c r="Q2333" s="11">
        <v>4.4444444444444398E-2</v>
      </c>
      <c r="R2333" s="12">
        <v>19.914999999999999</v>
      </c>
      <c r="S2333" t="s">
        <v>27</v>
      </c>
      <c r="T2333">
        <v>0</v>
      </c>
      <c r="U2333">
        <f t="shared" si="218"/>
        <v>5</v>
      </c>
      <c r="V2333">
        <f t="shared" si="219"/>
        <v>1</v>
      </c>
      <c r="W2333">
        <f t="shared" si="220"/>
        <v>2</v>
      </c>
      <c r="X2333" t="str">
        <f t="shared" si="221"/>
        <v>512</v>
      </c>
      <c r="Y2333" t="str">
        <f>IF(Table1[[#This Row],[RFM_Score]]="555","Champion", IF(AND(J2333&gt;=4,V2333&gt;=4),"Loyal", IF(U2333&lt;=2,"At Risk", IF(W2333&gt;=4,"Potential Loyalist","Others"))))</f>
        <v>Others</v>
      </c>
    </row>
    <row r="2334" spans="1:25">
      <c r="A2334" t="s">
        <v>11661</v>
      </c>
      <c r="B2334">
        <v>61</v>
      </c>
      <c r="C2334" t="s">
        <v>24</v>
      </c>
      <c r="D2334" t="s">
        <v>25</v>
      </c>
      <c r="E2334" s="6" t="s">
        <v>14404</v>
      </c>
      <c r="F2334" t="s">
        <v>30</v>
      </c>
      <c r="G2334">
        <v>5</v>
      </c>
      <c r="H2334">
        <v>2</v>
      </c>
      <c r="I2334">
        <v>50</v>
      </c>
      <c r="J2334">
        <v>4</v>
      </c>
      <c r="K2334">
        <v>79.64</v>
      </c>
      <c r="L2334" t="str">
        <f t="shared" si="216"/>
        <v/>
      </c>
      <c r="M2334">
        <v>4</v>
      </c>
      <c r="N2334" t="str">
        <f t="shared" si="217"/>
        <v/>
      </c>
      <c r="O2334">
        <v>17</v>
      </c>
      <c r="P2334" s="11">
        <v>0.4</v>
      </c>
      <c r="Q2334" s="11">
        <v>0.08</v>
      </c>
      <c r="R2334" s="12">
        <v>19.91</v>
      </c>
      <c r="S2334" t="s">
        <v>27</v>
      </c>
      <c r="T2334">
        <v>1</v>
      </c>
      <c r="U2334">
        <f t="shared" si="218"/>
        <v>5</v>
      </c>
      <c r="V2334">
        <f t="shared" si="219"/>
        <v>1</v>
      </c>
      <c r="W2334">
        <f t="shared" si="220"/>
        <v>2</v>
      </c>
      <c r="X2334" t="str">
        <f t="shared" si="221"/>
        <v>512</v>
      </c>
      <c r="Y2334" t="str">
        <f>IF(Table1[[#This Row],[RFM_Score]]="555","Champion", IF(AND(J2334&gt;=4,V2334&gt;=4),"Loyal", IF(U2334&lt;=2,"At Risk", IF(W2334&gt;=4,"Potential Loyalist","Others"))))</f>
        <v>Others</v>
      </c>
    </row>
    <row r="2335" spans="1:25">
      <c r="A2335" t="s">
        <v>61</v>
      </c>
      <c r="B2335">
        <v>36</v>
      </c>
      <c r="C2335" t="s">
        <v>24</v>
      </c>
      <c r="D2335" t="s">
        <v>25</v>
      </c>
      <c r="E2335" s="6" t="s">
        <v>14405</v>
      </c>
      <c r="F2335" t="s">
        <v>62</v>
      </c>
      <c r="G2335">
        <v>1</v>
      </c>
      <c r="H2335">
        <v>1</v>
      </c>
      <c r="I2335">
        <v>53</v>
      </c>
      <c r="J2335">
        <v>6</v>
      </c>
      <c r="K2335">
        <v>79.63</v>
      </c>
      <c r="L2335" t="str">
        <f t="shared" si="216"/>
        <v/>
      </c>
      <c r="M2335">
        <v>4</v>
      </c>
      <c r="N2335" t="str">
        <f t="shared" si="217"/>
        <v/>
      </c>
      <c r="O2335">
        <v>0</v>
      </c>
      <c r="P2335" s="11">
        <v>1</v>
      </c>
      <c r="Q2335" s="11">
        <v>0.113207547169811</v>
      </c>
      <c r="R2335" s="12">
        <v>19.907499999999999</v>
      </c>
      <c r="S2335" t="s">
        <v>27</v>
      </c>
      <c r="T2335">
        <v>0</v>
      </c>
      <c r="U2335">
        <f t="shared" si="218"/>
        <v>5</v>
      </c>
      <c r="V2335">
        <f t="shared" si="219"/>
        <v>1</v>
      </c>
      <c r="W2335">
        <f t="shared" si="220"/>
        <v>2</v>
      </c>
      <c r="X2335" t="str">
        <f t="shared" si="221"/>
        <v>512</v>
      </c>
      <c r="Y2335" t="str">
        <f>IF(Table1[[#This Row],[RFM_Score]]="555","Champion", IF(AND(J2335&gt;=4,V2335&gt;=4),"Loyal", IF(U2335&lt;=2,"At Risk", IF(W2335&gt;=4,"Potential Loyalist","Others"))))</f>
        <v>Others</v>
      </c>
    </row>
    <row r="2336" spans="1:25">
      <c r="A2336" t="s">
        <v>5595</v>
      </c>
      <c r="B2336">
        <v>34</v>
      </c>
      <c r="C2336" t="s">
        <v>24</v>
      </c>
      <c r="D2336" t="s">
        <v>41</v>
      </c>
      <c r="E2336" s="6" t="s">
        <v>14406</v>
      </c>
      <c r="F2336" t="s">
        <v>26</v>
      </c>
      <c r="G2336">
        <v>5</v>
      </c>
      <c r="H2336">
        <v>0</v>
      </c>
      <c r="I2336">
        <v>58</v>
      </c>
      <c r="J2336">
        <v>3</v>
      </c>
      <c r="K2336">
        <v>79.400000000000006</v>
      </c>
      <c r="L2336" t="str">
        <f t="shared" si="216"/>
        <v/>
      </c>
      <c r="M2336">
        <v>4</v>
      </c>
      <c r="N2336" t="str">
        <f t="shared" si="217"/>
        <v/>
      </c>
      <c r="O2336">
        <v>6</v>
      </c>
      <c r="P2336" s="11">
        <v>0</v>
      </c>
      <c r="Q2336" s="11">
        <v>5.1724137931034399E-2</v>
      </c>
      <c r="R2336" s="12">
        <v>19.850000000000001</v>
      </c>
      <c r="S2336" t="s">
        <v>27</v>
      </c>
      <c r="T2336">
        <v>0</v>
      </c>
      <c r="U2336">
        <f t="shared" si="218"/>
        <v>5</v>
      </c>
      <c r="V2336">
        <f t="shared" si="219"/>
        <v>1</v>
      </c>
      <c r="W2336">
        <f t="shared" si="220"/>
        <v>2</v>
      </c>
      <c r="X2336" t="str">
        <f t="shared" si="221"/>
        <v>512</v>
      </c>
      <c r="Y2336" t="str">
        <f>IF(Table1[[#This Row],[RFM_Score]]="555","Champion", IF(AND(J2336&gt;=4,V2336&gt;=4),"Loyal", IF(U2336&lt;=2,"At Risk", IF(W2336&gt;=4,"Potential Loyalist","Others"))))</f>
        <v>Others</v>
      </c>
    </row>
    <row r="2337" spans="1:25">
      <c r="A2337" t="s">
        <v>8373</v>
      </c>
      <c r="B2337">
        <v>23</v>
      </c>
      <c r="C2337" t="s">
        <v>24</v>
      </c>
      <c r="D2337" t="s">
        <v>25</v>
      </c>
      <c r="E2337" s="6" t="s">
        <v>14407</v>
      </c>
      <c r="F2337" t="s">
        <v>30</v>
      </c>
      <c r="G2337">
        <v>2</v>
      </c>
      <c r="H2337">
        <v>1</v>
      </c>
      <c r="I2337">
        <v>40</v>
      </c>
      <c r="J2337">
        <v>2</v>
      </c>
      <c r="K2337">
        <v>79.319999999999993</v>
      </c>
      <c r="L2337" t="str">
        <f t="shared" si="216"/>
        <v/>
      </c>
      <c r="M2337">
        <v>4</v>
      </c>
      <c r="N2337" t="str">
        <f t="shared" si="217"/>
        <v/>
      </c>
      <c r="O2337">
        <v>18</v>
      </c>
      <c r="P2337" s="11">
        <v>0.5</v>
      </c>
      <c r="Q2337" s="11">
        <v>0.05</v>
      </c>
      <c r="R2337" s="12">
        <v>19.829999999999998</v>
      </c>
      <c r="S2337" t="s">
        <v>27</v>
      </c>
      <c r="T2337">
        <v>0</v>
      </c>
      <c r="U2337">
        <f t="shared" si="218"/>
        <v>5</v>
      </c>
      <c r="V2337">
        <f t="shared" si="219"/>
        <v>1</v>
      </c>
      <c r="W2337">
        <f t="shared" si="220"/>
        <v>2</v>
      </c>
      <c r="X2337" t="str">
        <f t="shared" si="221"/>
        <v>512</v>
      </c>
      <c r="Y2337" t="str">
        <f>IF(Table1[[#This Row],[RFM_Score]]="555","Champion", IF(AND(J2337&gt;=4,V2337&gt;=4),"Loyal", IF(U2337&lt;=2,"At Risk", IF(W2337&gt;=4,"Potential Loyalist","Others"))))</f>
        <v>Others</v>
      </c>
    </row>
    <row r="2338" spans="1:25">
      <c r="A2338" t="s">
        <v>7598</v>
      </c>
      <c r="B2338">
        <v>21</v>
      </c>
      <c r="C2338" t="s">
        <v>19</v>
      </c>
      <c r="D2338" t="s">
        <v>29</v>
      </c>
      <c r="E2338" s="6" t="s">
        <v>14408</v>
      </c>
      <c r="F2338" t="s">
        <v>26</v>
      </c>
      <c r="G2338">
        <v>6</v>
      </c>
      <c r="H2338">
        <v>2</v>
      </c>
      <c r="I2338">
        <v>52</v>
      </c>
      <c r="J2338">
        <v>0</v>
      </c>
      <c r="K2338">
        <v>79.25</v>
      </c>
      <c r="L2338" t="str">
        <f t="shared" si="216"/>
        <v/>
      </c>
      <c r="M2338">
        <v>4</v>
      </c>
      <c r="N2338" t="str">
        <f t="shared" si="217"/>
        <v/>
      </c>
      <c r="O2338">
        <v>12</v>
      </c>
      <c r="P2338" s="11">
        <v>0.33333333333333298</v>
      </c>
      <c r="Q2338" s="11">
        <v>0</v>
      </c>
      <c r="R2338" s="12">
        <v>19.8125</v>
      </c>
      <c r="S2338" t="s">
        <v>27</v>
      </c>
      <c r="T2338">
        <v>0</v>
      </c>
      <c r="U2338">
        <f t="shared" si="218"/>
        <v>5</v>
      </c>
      <c r="V2338">
        <f t="shared" si="219"/>
        <v>1</v>
      </c>
      <c r="W2338">
        <f t="shared" si="220"/>
        <v>2</v>
      </c>
      <c r="X2338" t="str">
        <f t="shared" si="221"/>
        <v>512</v>
      </c>
      <c r="Y2338" t="str">
        <f>IF(Table1[[#This Row],[RFM_Score]]="555","Champion", IF(AND(J2338&gt;=4,V2338&gt;=4),"Loyal", IF(U2338&lt;=2,"At Risk", IF(W2338&gt;=4,"Potential Loyalist","Others"))))</f>
        <v>Others</v>
      </c>
    </row>
    <row r="2339" spans="1:25">
      <c r="A2339" t="s">
        <v>86</v>
      </c>
      <c r="B2339">
        <v>18</v>
      </c>
      <c r="C2339" t="s">
        <v>24</v>
      </c>
      <c r="D2339" t="s">
        <v>20</v>
      </c>
      <c r="E2339" s="6" t="s">
        <v>14409</v>
      </c>
      <c r="F2339" t="s">
        <v>26</v>
      </c>
      <c r="G2339">
        <v>1</v>
      </c>
      <c r="H2339">
        <v>0</v>
      </c>
      <c r="I2339">
        <v>40</v>
      </c>
      <c r="J2339">
        <v>2</v>
      </c>
      <c r="K2339">
        <v>78.77</v>
      </c>
      <c r="L2339" t="str">
        <f t="shared" si="216"/>
        <v/>
      </c>
      <c r="M2339">
        <v>4</v>
      </c>
      <c r="N2339" t="str">
        <f t="shared" si="217"/>
        <v/>
      </c>
      <c r="O2339">
        <v>10</v>
      </c>
      <c r="P2339" s="11">
        <v>0</v>
      </c>
      <c r="Q2339" s="11">
        <v>0.05</v>
      </c>
      <c r="R2339" s="12">
        <v>19.692499999999999</v>
      </c>
      <c r="S2339" t="s">
        <v>27</v>
      </c>
      <c r="T2339">
        <v>0</v>
      </c>
      <c r="U2339">
        <f t="shared" si="218"/>
        <v>5</v>
      </c>
      <c r="V2339">
        <f t="shared" si="219"/>
        <v>1</v>
      </c>
      <c r="W2339">
        <f t="shared" si="220"/>
        <v>2</v>
      </c>
      <c r="X2339" t="str">
        <f t="shared" si="221"/>
        <v>512</v>
      </c>
      <c r="Y2339" t="str">
        <f>IF(Table1[[#This Row],[RFM_Score]]="555","Champion", IF(AND(J2339&gt;=4,V2339&gt;=4),"Loyal", IF(U2339&lt;=2,"At Risk", IF(W2339&gt;=4,"Potential Loyalist","Others"))))</f>
        <v>Others</v>
      </c>
    </row>
    <row r="2340" spans="1:25">
      <c r="A2340" t="s">
        <v>1532</v>
      </c>
      <c r="B2340">
        <v>59</v>
      </c>
      <c r="C2340" t="s">
        <v>19</v>
      </c>
      <c r="D2340" t="s">
        <v>25</v>
      </c>
      <c r="E2340" s="6" t="s">
        <v>14410</v>
      </c>
      <c r="F2340" t="s">
        <v>21</v>
      </c>
      <c r="G2340">
        <v>1</v>
      </c>
      <c r="H2340">
        <v>0</v>
      </c>
      <c r="I2340">
        <v>42</v>
      </c>
      <c r="J2340">
        <v>4</v>
      </c>
      <c r="K2340">
        <v>78.64</v>
      </c>
      <c r="L2340" t="str">
        <f t="shared" si="216"/>
        <v/>
      </c>
      <c r="M2340">
        <v>4</v>
      </c>
      <c r="N2340" t="str">
        <f t="shared" si="217"/>
        <v/>
      </c>
      <c r="O2340">
        <v>34</v>
      </c>
      <c r="P2340" s="11">
        <v>0</v>
      </c>
      <c r="Q2340" s="11">
        <v>9.5238095238095205E-2</v>
      </c>
      <c r="R2340" s="12">
        <v>19.66</v>
      </c>
      <c r="S2340" t="s">
        <v>27</v>
      </c>
      <c r="T2340">
        <v>1</v>
      </c>
      <c r="U2340">
        <f t="shared" si="218"/>
        <v>4</v>
      </c>
      <c r="V2340">
        <f t="shared" si="219"/>
        <v>1</v>
      </c>
      <c r="W2340">
        <f t="shared" si="220"/>
        <v>2</v>
      </c>
      <c r="X2340" t="str">
        <f t="shared" si="221"/>
        <v>412</v>
      </c>
      <c r="Y2340" t="str">
        <f>IF(Table1[[#This Row],[RFM_Score]]="555","Champion", IF(AND(J2340&gt;=4,V2340&gt;=4),"Loyal", IF(U2340&lt;=2,"At Risk", IF(W2340&gt;=4,"Potential Loyalist","Others"))))</f>
        <v>Others</v>
      </c>
    </row>
    <row r="2341" spans="1:25">
      <c r="A2341" t="s">
        <v>9455</v>
      </c>
      <c r="B2341">
        <v>36</v>
      </c>
      <c r="C2341" t="s">
        <v>24</v>
      </c>
      <c r="D2341" t="s">
        <v>25</v>
      </c>
      <c r="E2341" s="6" t="s">
        <v>14411</v>
      </c>
      <c r="F2341" t="s">
        <v>62</v>
      </c>
      <c r="G2341">
        <v>2</v>
      </c>
      <c r="H2341">
        <v>1</v>
      </c>
      <c r="I2341">
        <v>74</v>
      </c>
      <c r="J2341">
        <v>3</v>
      </c>
      <c r="K2341">
        <v>78.22</v>
      </c>
      <c r="L2341" t="str">
        <f t="shared" si="216"/>
        <v/>
      </c>
      <c r="M2341">
        <v>4</v>
      </c>
      <c r="N2341" t="str">
        <f t="shared" si="217"/>
        <v/>
      </c>
      <c r="O2341">
        <v>2</v>
      </c>
      <c r="P2341" s="11">
        <v>0.5</v>
      </c>
      <c r="Q2341" s="11">
        <v>4.0540540540540501E-2</v>
      </c>
      <c r="R2341" s="12">
        <v>19.555</v>
      </c>
      <c r="S2341" t="s">
        <v>27</v>
      </c>
      <c r="T2341">
        <v>0</v>
      </c>
      <c r="U2341">
        <f t="shared" si="218"/>
        <v>5</v>
      </c>
      <c r="V2341">
        <f t="shared" si="219"/>
        <v>1</v>
      </c>
      <c r="W2341">
        <f t="shared" si="220"/>
        <v>2</v>
      </c>
      <c r="X2341" t="str">
        <f t="shared" si="221"/>
        <v>512</v>
      </c>
      <c r="Y2341" t="str">
        <f>IF(Table1[[#This Row],[RFM_Score]]="555","Champion", IF(AND(J2341&gt;=4,V2341&gt;=4),"Loyal", IF(U2341&lt;=2,"At Risk", IF(W2341&gt;=4,"Potential Loyalist","Others"))))</f>
        <v>Others</v>
      </c>
    </row>
    <row r="2342" spans="1:25">
      <c r="A2342" t="s">
        <v>538</v>
      </c>
      <c r="B2342">
        <v>57</v>
      </c>
      <c r="C2342" t="s">
        <v>24</v>
      </c>
      <c r="D2342" t="s">
        <v>29</v>
      </c>
      <c r="E2342" s="6" t="s">
        <v>14412</v>
      </c>
      <c r="F2342" t="s">
        <v>37</v>
      </c>
      <c r="G2342">
        <v>2</v>
      </c>
      <c r="H2342">
        <v>1</v>
      </c>
      <c r="I2342">
        <v>51</v>
      </c>
      <c r="J2342">
        <v>1</v>
      </c>
      <c r="K2342">
        <v>77.73</v>
      </c>
      <c r="L2342" t="str">
        <f t="shared" si="216"/>
        <v/>
      </c>
      <c r="M2342">
        <v>4</v>
      </c>
      <c r="N2342" t="str">
        <f t="shared" si="217"/>
        <v/>
      </c>
      <c r="O2342">
        <v>3</v>
      </c>
      <c r="P2342" s="11">
        <v>0.5</v>
      </c>
      <c r="Q2342" s="11">
        <v>1.9607843137254902E-2</v>
      </c>
      <c r="R2342" s="12">
        <v>19.432500000000001</v>
      </c>
      <c r="S2342" t="s">
        <v>27</v>
      </c>
      <c r="T2342">
        <v>0</v>
      </c>
      <c r="U2342">
        <f t="shared" si="218"/>
        <v>5</v>
      </c>
      <c r="V2342">
        <f t="shared" si="219"/>
        <v>1</v>
      </c>
      <c r="W2342">
        <f t="shared" si="220"/>
        <v>2</v>
      </c>
      <c r="X2342" t="str">
        <f t="shared" si="221"/>
        <v>512</v>
      </c>
      <c r="Y2342" t="str">
        <f>IF(Table1[[#This Row],[RFM_Score]]="555","Champion", IF(AND(J2342&gt;=4,V2342&gt;=4),"Loyal", IF(U2342&lt;=2,"At Risk", IF(W2342&gt;=4,"Potential Loyalist","Others"))))</f>
        <v>Others</v>
      </c>
    </row>
    <row r="2343" spans="1:25">
      <c r="A2343" t="s">
        <v>4960</v>
      </c>
      <c r="B2343">
        <v>51</v>
      </c>
      <c r="C2343" t="s">
        <v>19</v>
      </c>
      <c r="D2343" t="s">
        <v>41</v>
      </c>
      <c r="E2343" s="6" t="s">
        <v>14413</v>
      </c>
      <c r="F2343" t="s">
        <v>21</v>
      </c>
      <c r="G2343">
        <v>1</v>
      </c>
      <c r="H2343">
        <v>0</v>
      </c>
      <c r="I2343">
        <v>51</v>
      </c>
      <c r="J2343">
        <v>4</v>
      </c>
      <c r="K2343">
        <v>77.58</v>
      </c>
      <c r="L2343" t="str">
        <f t="shared" si="216"/>
        <v/>
      </c>
      <c r="M2343">
        <v>4</v>
      </c>
      <c r="N2343" t="str">
        <f t="shared" si="217"/>
        <v/>
      </c>
      <c r="O2343">
        <v>13</v>
      </c>
      <c r="P2343" s="11">
        <v>0</v>
      </c>
      <c r="Q2343" s="11">
        <v>7.8431372549019607E-2</v>
      </c>
      <c r="R2343" s="12">
        <v>19.395</v>
      </c>
      <c r="S2343" t="s">
        <v>27</v>
      </c>
      <c r="T2343">
        <v>0</v>
      </c>
      <c r="U2343">
        <f t="shared" si="218"/>
        <v>5</v>
      </c>
      <c r="V2343">
        <f t="shared" si="219"/>
        <v>1</v>
      </c>
      <c r="W2343">
        <f t="shared" si="220"/>
        <v>2</v>
      </c>
      <c r="X2343" t="str">
        <f t="shared" si="221"/>
        <v>512</v>
      </c>
      <c r="Y2343" t="str">
        <f>IF(Table1[[#This Row],[RFM_Score]]="555","Champion", IF(AND(J2343&gt;=4,V2343&gt;=4),"Loyal", IF(U2343&lt;=2,"At Risk", IF(W2343&gt;=4,"Potential Loyalist","Others"))))</f>
        <v>Others</v>
      </c>
    </row>
    <row r="2344" spans="1:25">
      <c r="A2344" t="s">
        <v>512</v>
      </c>
      <c r="B2344">
        <v>32</v>
      </c>
      <c r="C2344" t="s">
        <v>24</v>
      </c>
      <c r="D2344" t="s">
        <v>41</v>
      </c>
      <c r="E2344" s="6" t="s">
        <v>14414</v>
      </c>
      <c r="F2344" t="s">
        <v>21</v>
      </c>
      <c r="G2344">
        <v>4</v>
      </c>
      <c r="H2344">
        <v>2</v>
      </c>
      <c r="I2344">
        <v>53</v>
      </c>
      <c r="J2344">
        <v>3</v>
      </c>
      <c r="K2344">
        <v>77.47</v>
      </c>
      <c r="L2344" t="str">
        <f t="shared" si="216"/>
        <v/>
      </c>
      <c r="M2344">
        <v>4</v>
      </c>
      <c r="N2344" t="str">
        <f t="shared" si="217"/>
        <v/>
      </c>
      <c r="O2344">
        <v>27</v>
      </c>
      <c r="P2344" s="11">
        <v>0.5</v>
      </c>
      <c r="Q2344" s="11">
        <v>5.6603773584905599E-2</v>
      </c>
      <c r="R2344" s="12">
        <v>19.3675</v>
      </c>
      <c r="S2344" t="s">
        <v>27</v>
      </c>
      <c r="T2344">
        <v>1</v>
      </c>
      <c r="U2344">
        <f t="shared" si="218"/>
        <v>4</v>
      </c>
      <c r="V2344">
        <f t="shared" si="219"/>
        <v>1</v>
      </c>
      <c r="W2344">
        <f t="shared" si="220"/>
        <v>2</v>
      </c>
      <c r="X2344" t="str">
        <f t="shared" si="221"/>
        <v>412</v>
      </c>
      <c r="Y2344" t="str">
        <f>IF(Table1[[#This Row],[RFM_Score]]="555","Champion", IF(AND(J2344&gt;=4,V2344&gt;=4),"Loyal", IF(U2344&lt;=2,"At Risk", IF(W2344&gt;=4,"Potential Loyalist","Others"))))</f>
        <v>Others</v>
      </c>
    </row>
    <row r="2345" spans="1:25">
      <c r="A2345" t="s">
        <v>3404</v>
      </c>
      <c r="B2345">
        <v>37</v>
      </c>
      <c r="C2345" t="s">
        <v>24</v>
      </c>
      <c r="D2345" t="s">
        <v>25</v>
      </c>
      <c r="E2345" s="6" t="s">
        <v>14415</v>
      </c>
      <c r="F2345" t="s">
        <v>21</v>
      </c>
      <c r="G2345">
        <v>1</v>
      </c>
      <c r="H2345">
        <v>1</v>
      </c>
      <c r="I2345">
        <v>46</v>
      </c>
      <c r="J2345">
        <v>3</v>
      </c>
      <c r="K2345">
        <v>77.349999999999994</v>
      </c>
      <c r="L2345" t="str">
        <f t="shared" si="216"/>
        <v/>
      </c>
      <c r="M2345">
        <v>4</v>
      </c>
      <c r="N2345" t="str">
        <f t="shared" si="217"/>
        <v/>
      </c>
      <c r="O2345">
        <v>4</v>
      </c>
      <c r="P2345" s="11">
        <v>1</v>
      </c>
      <c r="Q2345" s="11">
        <v>6.5217391304347797E-2</v>
      </c>
      <c r="R2345" s="12">
        <v>19.337499999999999</v>
      </c>
      <c r="S2345" t="s">
        <v>27</v>
      </c>
      <c r="T2345">
        <v>0</v>
      </c>
      <c r="U2345">
        <f t="shared" si="218"/>
        <v>5</v>
      </c>
      <c r="V2345">
        <f t="shared" si="219"/>
        <v>1</v>
      </c>
      <c r="W2345">
        <f t="shared" si="220"/>
        <v>2</v>
      </c>
      <c r="X2345" t="str">
        <f t="shared" si="221"/>
        <v>512</v>
      </c>
      <c r="Y2345" t="str">
        <f>IF(Table1[[#This Row],[RFM_Score]]="555","Champion", IF(AND(J2345&gt;=4,V2345&gt;=4),"Loyal", IF(U2345&lt;=2,"At Risk", IF(W2345&gt;=4,"Potential Loyalist","Others"))))</f>
        <v>Others</v>
      </c>
    </row>
    <row r="2346" spans="1:25">
      <c r="A2346" t="s">
        <v>7673</v>
      </c>
      <c r="B2346">
        <v>21</v>
      </c>
      <c r="C2346" t="s">
        <v>24</v>
      </c>
      <c r="D2346" t="s">
        <v>35</v>
      </c>
      <c r="E2346" s="6" t="s">
        <v>14416</v>
      </c>
      <c r="F2346" t="s">
        <v>60</v>
      </c>
      <c r="G2346">
        <v>3</v>
      </c>
      <c r="H2346">
        <v>1</v>
      </c>
      <c r="I2346">
        <v>46</v>
      </c>
      <c r="J2346">
        <v>2</v>
      </c>
      <c r="K2346">
        <v>77.05</v>
      </c>
      <c r="L2346" t="str">
        <f t="shared" si="216"/>
        <v/>
      </c>
      <c r="M2346">
        <v>4</v>
      </c>
      <c r="N2346" t="str">
        <f t="shared" si="217"/>
        <v/>
      </c>
      <c r="O2346">
        <v>86</v>
      </c>
      <c r="P2346" s="11">
        <v>0.33333333333333298</v>
      </c>
      <c r="Q2346" s="11">
        <v>4.3478260869565202E-2</v>
      </c>
      <c r="R2346" s="12">
        <v>19.262499999999999</v>
      </c>
      <c r="S2346" t="s">
        <v>27</v>
      </c>
      <c r="T2346">
        <v>0</v>
      </c>
      <c r="U2346">
        <f t="shared" si="218"/>
        <v>2</v>
      </c>
      <c r="V2346">
        <f t="shared" si="219"/>
        <v>1</v>
      </c>
      <c r="W2346">
        <f t="shared" si="220"/>
        <v>2</v>
      </c>
      <c r="X2346" t="str">
        <f t="shared" si="221"/>
        <v>212</v>
      </c>
      <c r="Y2346" t="str">
        <f>IF(Table1[[#This Row],[RFM_Score]]="555","Champion", IF(AND(J2346&gt;=4,V2346&gt;=4),"Loyal", IF(U2346&lt;=2,"At Risk", IF(W2346&gt;=4,"Potential Loyalist","Others"))))</f>
        <v>At Risk</v>
      </c>
    </row>
    <row r="2347" spans="1:25">
      <c r="A2347" t="s">
        <v>1387</v>
      </c>
      <c r="B2347">
        <v>20</v>
      </c>
      <c r="C2347" t="s">
        <v>19</v>
      </c>
      <c r="D2347" t="s">
        <v>41</v>
      </c>
      <c r="E2347" s="6" t="s">
        <v>14417</v>
      </c>
      <c r="F2347" t="s">
        <v>30</v>
      </c>
      <c r="G2347">
        <v>2</v>
      </c>
      <c r="H2347">
        <v>1</v>
      </c>
      <c r="I2347">
        <v>44</v>
      </c>
      <c r="J2347">
        <v>1</v>
      </c>
      <c r="K2347">
        <v>77.03</v>
      </c>
      <c r="L2347" t="str">
        <f t="shared" si="216"/>
        <v/>
      </c>
      <c r="M2347">
        <v>4</v>
      </c>
      <c r="N2347" t="str">
        <f t="shared" si="217"/>
        <v/>
      </c>
      <c r="O2347">
        <v>53</v>
      </c>
      <c r="P2347" s="11">
        <v>0.5</v>
      </c>
      <c r="Q2347" s="11">
        <v>2.27272727272727E-2</v>
      </c>
      <c r="R2347" s="12">
        <v>19.2575</v>
      </c>
      <c r="S2347" t="s">
        <v>27</v>
      </c>
      <c r="T2347">
        <v>0</v>
      </c>
      <c r="U2347">
        <f t="shared" si="218"/>
        <v>3</v>
      </c>
      <c r="V2347">
        <f t="shared" si="219"/>
        <v>1</v>
      </c>
      <c r="W2347">
        <f t="shared" si="220"/>
        <v>2</v>
      </c>
      <c r="X2347" t="str">
        <f t="shared" si="221"/>
        <v>312</v>
      </c>
      <c r="Y2347" t="str">
        <f>IF(Table1[[#This Row],[RFM_Score]]="555","Champion", IF(AND(J2347&gt;=4,V2347&gt;=4),"Loyal", IF(U2347&lt;=2,"At Risk", IF(W2347&gt;=4,"Potential Loyalist","Others"))))</f>
        <v>Others</v>
      </c>
    </row>
    <row r="2348" spans="1:25">
      <c r="A2348" t="s">
        <v>7203</v>
      </c>
      <c r="B2348">
        <v>57</v>
      </c>
      <c r="C2348" t="s">
        <v>24</v>
      </c>
      <c r="D2348" t="s">
        <v>25</v>
      </c>
      <c r="E2348" s="6" t="s">
        <v>14418</v>
      </c>
      <c r="F2348" t="s">
        <v>26</v>
      </c>
      <c r="G2348">
        <v>4</v>
      </c>
      <c r="H2348">
        <v>1</v>
      </c>
      <c r="I2348">
        <v>53</v>
      </c>
      <c r="J2348">
        <v>2</v>
      </c>
      <c r="K2348">
        <v>77.03</v>
      </c>
      <c r="L2348" t="str">
        <f t="shared" si="216"/>
        <v/>
      </c>
      <c r="M2348">
        <v>4</v>
      </c>
      <c r="N2348" t="str">
        <f t="shared" si="217"/>
        <v/>
      </c>
      <c r="O2348">
        <v>18</v>
      </c>
      <c r="P2348" s="11">
        <v>0.25</v>
      </c>
      <c r="Q2348" s="11">
        <v>3.7735849056603703E-2</v>
      </c>
      <c r="R2348" s="12">
        <v>19.2575</v>
      </c>
      <c r="S2348" t="s">
        <v>27</v>
      </c>
      <c r="T2348">
        <v>0</v>
      </c>
      <c r="U2348">
        <f t="shared" si="218"/>
        <v>5</v>
      </c>
      <c r="V2348">
        <f t="shared" si="219"/>
        <v>1</v>
      </c>
      <c r="W2348">
        <f t="shared" si="220"/>
        <v>2</v>
      </c>
      <c r="X2348" t="str">
        <f t="shared" si="221"/>
        <v>512</v>
      </c>
      <c r="Y2348" t="str">
        <f>IF(Table1[[#This Row],[RFM_Score]]="555","Champion", IF(AND(J2348&gt;=4,V2348&gt;=4),"Loyal", IF(U2348&lt;=2,"At Risk", IF(W2348&gt;=4,"Potential Loyalist","Others"))))</f>
        <v>Others</v>
      </c>
    </row>
    <row r="2349" spans="1:25">
      <c r="A2349" t="s">
        <v>11323</v>
      </c>
      <c r="B2349">
        <v>28</v>
      </c>
      <c r="C2349" t="s">
        <v>24</v>
      </c>
      <c r="D2349" t="s">
        <v>25</v>
      </c>
      <c r="E2349" s="6" t="s">
        <v>14419</v>
      </c>
      <c r="F2349" t="s">
        <v>21</v>
      </c>
      <c r="G2349">
        <v>5</v>
      </c>
      <c r="H2349">
        <v>0</v>
      </c>
      <c r="I2349">
        <v>47</v>
      </c>
      <c r="J2349">
        <v>4</v>
      </c>
      <c r="K2349">
        <v>76.92</v>
      </c>
      <c r="L2349" t="str">
        <f t="shared" si="216"/>
        <v/>
      </c>
      <c r="M2349">
        <v>4</v>
      </c>
      <c r="N2349" t="str">
        <f t="shared" si="217"/>
        <v/>
      </c>
      <c r="O2349">
        <v>59</v>
      </c>
      <c r="P2349" s="11">
        <v>0</v>
      </c>
      <c r="Q2349" s="11">
        <v>8.5106382978723402E-2</v>
      </c>
      <c r="R2349" s="12">
        <v>19.23</v>
      </c>
      <c r="S2349" t="s">
        <v>27</v>
      </c>
      <c r="T2349">
        <v>0</v>
      </c>
      <c r="U2349">
        <f t="shared" si="218"/>
        <v>3</v>
      </c>
      <c r="V2349">
        <f t="shared" si="219"/>
        <v>1</v>
      </c>
      <c r="W2349">
        <f t="shared" si="220"/>
        <v>2</v>
      </c>
      <c r="X2349" t="str">
        <f t="shared" si="221"/>
        <v>312</v>
      </c>
      <c r="Y2349" t="str">
        <f>IF(Table1[[#This Row],[RFM_Score]]="555","Champion", IF(AND(J2349&gt;=4,V2349&gt;=4),"Loyal", IF(U2349&lt;=2,"At Risk", IF(W2349&gt;=4,"Potential Loyalist","Others"))))</f>
        <v>Others</v>
      </c>
    </row>
    <row r="2350" spans="1:25">
      <c r="A2350" t="s">
        <v>6602</v>
      </c>
      <c r="B2350">
        <v>43</v>
      </c>
      <c r="C2350" t="s">
        <v>19</v>
      </c>
      <c r="D2350" t="s">
        <v>49</v>
      </c>
      <c r="E2350" s="6" t="s">
        <v>14420</v>
      </c>
      <c r="F2350" t="s">
        <v>26</v>
      </c>
      <c r="G2350">
        <v>2</v>
      </c>
      <c r="H2350">
        <v>1</v>
      </c>
      <c r="I2350">
        <v>49</v>
      </c>
      <c r="J2350">
        <v>3</v>
      </c>
      <c r="K2350">
        <v>76.84</v>
      </c>
      <c r="L2350" t="str">
        <f t="shared" si="216"/>
        <v/>
      </c>
      <c r="M2350">
        <v>4</v>
      </c>
      <c r="N2350" t="str">
        <f t="shared" si="217"/>
        <v/>
      </c>
      <c r="O2350">
        <v>33</v>
      </c>
      <c r="P2350" s="11">
        <v>0.5</v>
      </c>
      <c r="Q2350" s="11">
        <v>6.1224489795918297E-2</v>
      </c>
      <c r="R2350" s="12">
        <v>19.21</v>
      </c>
      <c r="S2350" t="s">
        <v>27</v>
      </c>
      <c r="T2350">
        <v>0</v>
      </c>
      <c r="U2350">
        <f t="shared" si="218"/>
        <v>4</v>
      </c>
      <c r="V2350">
        <f t="shared" si="219"/>
        <v>1</v>
      </c>
      <c r="W2350">
        <f t="shared" si="220"/>
        <v>2</v>
      </c>
      <c r="X2350" t="str">
        <f t="shared" si="221"/>
        <v>412</v>
      </c>
      <c r="Y2350" t="str">
        <f>IF(Table1[[#This Row],[RFM_Score]]="555","Champion", IF(AND(J2350&gt;=4,V2350&gt;=4),"Loyal", IF(U2350&lt;=2,"At Risk", IF(W2350&gt;=4,"Potential Loyalist","Others"))))</f>
        <v>Others</v>
      </c>
    </row>
    <row r="2351" spans="1:25">
      <c r="A2351" t="s">
        <v>4279</v>
      </c>
      <c r="B2351">
        <v>27</v>
      </c>
      <c r="C2351" t="s">
        <v>19</v>
      </c>
      <c r="D2351" t="s">
        <v>29</v>
      </c>
      <c r="E2351" s="6" t="s">
        <v>14421</v>
      </c>
      <c r="F2351" t="s">
        <v>21</v>
      </c>
      <c r="G2351">
        <v>4</v>
      </c>
      <c r="H2351">
        <v>2</v>
      </c>
      <c r="I2351">
        <v>45</v>
      </c>
      <c r="J2351">
        <v>0</v>
      </c>
      <c r="K2351">
        <v>76.69</v>
      </c>
      <c r="L2351" t="str">
        <f t="shared" si="216"/>
        <v/>
      </c>
      <c r="M2351">
        <v>4</v>
      </c>
      <c r="N2351" t="str">
        <f t="shared" si="217"/>
        <v/>
      </c>
      <c r="O2351">
        <v>28</v>
      </c>
      <c r="P2351" s="11">
        <v>0.5</v>
      </c>
      <c r="Q2351" s="11">
        <v>0</v>
      </c>
      <c r="R2351" s="12">
        <v>19.172499999999999</v>
      </c>
      <c r="S2351" t="s">
        <v>27</v>
      </c>
      <c r="T2351">
        <v>0</v>
      </c>
      <c r="U2351">
        <f t="shared" si="218"/>
        <v>4</v>
      </c>
      <c r="V2351">
        <f t="shared" si="219"/>
        <v>1</v>
      </c>
      <c r="W2351">
        <f t="shared" si="220"/>
        <v>2</v>
      </c>
      <c r="X2351" t="str">
        <f t="shared" si="221"/>
        <v>412</v>
      </c>
      <c r="Y2351" t="str">
        <f>IF(Table1[[#This Row],[RFM_Score]]="555","Champion", IF(AND(J2351&gt;=4,V2351&gt;=4),"Loyal", IF(U2351&lt;=2,"At Risk", IF(W2351&gt;=4,"Potential Loyalist","Others"))))</f>
        <v>Others</v>
      </c>
    </row>
    <row r="2352" spans="1:25">
      <c r="A2352" t="s">
        <v>5942</v>
      </c>
      <c r="B2352">
        <v>30</v>
      </c>
      <c r="C2352" t="s">
        <v>19</v>
      </c>
      <c r="D2352" t="s">
        <v>25</v>
      </c>
      <c r="E2352" s="6" t="s">
        <v>14422</v>
      </c>
      <c r="F2352" t="s">
        <v>30</v>
      </c>
      <c r="G2352">
        <v>3</v>
      </c>
      <c r="H2352">
        <v>2</v>
      </c>
      <c r="I2352">
        <v>38</v>
      </c>
      <c r="J2352">
        <v>1</v>
      </c>
      <c r="K2352">
        <v>76.650000000000006</v>
      </c>
      <c r="L2352" t="str">
        <f t="shared" si="216"/>
        <v/>
      </c>
      <c r="M2352">
        <v>4</v>
      </c>
      <c r="N2352" t="str">
        <f t="shared" si="217"/>
        <v/>
      </c>
      <c r="O2352">
        <v>76</v>
      </c>
      <c r="P2352" s="11">
        <v>0.66666666666666596</v>
      </c>
      <c r="Q2352" s="11">
        <v>2.6315789473684199E-2</v>
      </c>
      <c r="R2352" s="12">
        <v>19.162500000000001</v>
      </c>
      <c r="S2352" t="s">
        <v>27</v>
      </c>
      <c r="T2352">
        <v>0</v>
      </c>
      <c r="U2352">
        <f t="shared" si="218"/>
        <v>2</v>
      </c>
      <c r="V2352">
        <f t="shared" si="219"/>
        <v>1</v>
      </c>
      <c r="W2352">
        <f t="shared" si="220"/>
        <v>2</v>
      </c>
      <c r="X2352" t="str">
        <f t="shared" si="221"/>
        <v>212</v>
      </c>
      <c r="Y2352" t="str">
        <f>IF(Table1[[#This Row],[RFM_Score]]="555","Champion", IF(AND(J2352&gt;=4,V2352&gt;=4),"Loyal", IF(U2352&lt;=2,"At Risk", IF(W2352&gt;=4,"Potential Loyalist","Others"))))</f>
        <v>At Risk</v>
      </c>
    </row>
    <row r="2353" spans="1:25">
      <c r="A2353" t="s">
        <v>6642</v>
      </c>
      <c r="B2353">
        <v>18</v>
      </c>
      <c r="C2353" t="s">
        <v>24</v>
      </c>
      <c r="D2353" t="s">
        <v>25</v>
      </c>
      <c r="E2353" s="6" t="s">
        <v>14423</v>
      </c>
      <c r="F2353" t="s">
        <v>62</v>
      </c>
      <c r="G2353">
        <v>5</v>
      </c>
      <c r="H2353">
        <v>2</v>
      </c>
      <c r="I2353">
        <v>41</v>
      </c>
      <c r="J2353">
        <v>7</v>
      </c>
      <c r="K2353">
        <v>76.63</v>
      </c>
      <c r="L2353" t="str">
        <f t="shared" si="216"/>
        <v/>
      </c>
      <c r="M2353">
        <v>4</v>
      </c>
      <c r="N2353" t="str">
        <f t="shared" si="217"/>
        <v/>
      </c>
      <c r="O2353">
        <v>15</v>
      </c>
      <c r="P2353" s="11">
        <v>0.4</v>
      </c>
      <c r="Q2353" s="11">
        <v>0.17073170731707299</v>
      </c>
      <c r="R2353" s="12">
        <v>19.157499999999999</v>
      </c>
      <c r="S2353" t="s">
        <v>27</v>
      </c>
      <c r="T2353">
        <v>0</v>
      </c>
      <c r="U2353">
        <f t="shared" si="218"/>
        <v>5</v>
      </c>
      <c r="V2353">
        <f t="shared" si="219"/>
        <v>1</v>
      </c>
      <c r="W2353">
        <f t="shared" si="220"/>
        <v>2</v>
      </c>
      <c r="X2353" t="str">
        <f t="shared" si="221"/>
        <v>512</v>
      </c>
      <c r="Y2353" t="str">
        <f>IF(Table1[[#This Row],[RFM_Score]]="555","Champion", IF(AND(J2353&gt;=4,V2353&gt;=4),"Loyal", IF(U2353&lt;=2,"At Risk", IF(W2353&gt;=4,"Potential Loyalist","Others"))))</f>
        <v>Others</v>
      </c>
    </row>
    <row r="2354" spans="1:25">
      <c r="A2354" t="s">
        <v>9285</v>
      </c>
      <c r="B2354">
        <v>50</v>
      </c>
      <c r="C2354" t="s">
        <v>24</v>
      </c>
      <c r="D2354" t="s">
        <v>46</v>
      </c>
      <c r="E2354" s="6" t="s">
        <v>14424</v>
      </c>
      <c r="F2354" t="s">
        <v>21</v>
      </c>
      <c r="G2354">
        <v>2</v>
      </c>
      <c r="H2354">
        <v>0</v>
      </c>
      <c r="I2354">
        <v>44</v>
      </c>
      <c r="J2354">
        <v>1</v>
      </c>
      <c r="K2354">
        <v>76.599999999999994</v>
      </c>
      <c r="L2354" t="str">
        <f t="shared" si="216"/>
        <v/>
      </c>
      <c r="M2354">
        <v>4</v>
      </c>
      <c r="N2354" t="str">
        <f t="shared" si="217"/>
        <v/>
      </c>
      <c r="O2354">
        <v>58</v>
      </c>
      <c r="P2354" s="11">
        <v>0</v>
      </c>
      <c r="Q2354" s="11">
        <v>2.27272727272727E-2</v>
      </c>
      <c r="R2354" s="12">
        <v>19.149999999999999</v>
      </c>
      <c r="S2354" t="s">
        <v>27</v>
      </c>
      <c r="T2354">
        <v>0</v>
      </c>
      <c r="U2354">
        <f t="shared" si="218"/>
        <v>3</v>
      </c>
      <c r="V2354">
        <f t="shared" si="219"/>
        <v>1</v>
      </c>
      <c r="W2354">
        <f t="shared" si="220"/>
        <v>2</v>
      </c>
      <c r="X2354" t="str">
        <f t="shared" si="221"/>
        <v>312</v>
      </c>
      <c r="Y2354" t="str">
        <f>IF(Table1[[#This Row],[RFM_Score]]="555","Champion", IF(AND(J2354&gt;=4,V2354&gt;=4),"Loyal", IF(U2354&lt;=2,"At Risk", IF(W2354&gt;=4,"Potential Loyalist","Others"))))</f>
        <v>Others</v>
      </c>
    </row>
    <row r="2355" spans="1:25">
      <c r="A2355" t="s">
        <v>228</v>
      </c>
      <c r="B2355">
        <v>45</v>
      </c>
      <c r="C2355" t="s">
        <v>19</v>
      </c>
      <c r="D2355" t="s">
        <v>41</v>
      </c>
      <c r="E2355" s="6" t="s">
        <v>14425</v>
      </c>
      <c r="F2355" t="s">
        <v>30</v>
      </c>
      <c r="G2355">
        <v>0</v>
      </c>
      <c r="H2355">
        <v>0</v>
      </c>
      <c r="I2355">
        <v>60</v>
      </c>
      <c r="J2355">
        <v>5</v>
      </c>
      <c r="K2355">
        <v>76.37</v>
      </c>
      <c r="L2355" t="str">
        <f t="shared" si="216"/>
        <v/>
      </c>
      <c r="M2355">
        <v>4</v>
      </c>
      <c r="N2355" t="str">
        <f t="shared" si="217"/>
        <v/>
      </c>
      <c r="O2355">
        <v>25</v>
      </c>
      <c r="P2355" s="11">
        <v>0</v>
      </c>
      <c r="Q2355" s="11">
        <v>8.3333333333333301E-2</v>
      </c>
      <c r="R2355" s="12">
        <v>19.092500000000001</v>
      </c>
      <c r="S2355" t="s">
        <v>27</v>
      </c>
      <c r="T2355">
        <v>0</v>
      </c>
      <c r="U2355">
        <f t="shared" si="218"/>
        <v>4</v>
      </c>
      <c r="V2355">
        <f t="shared" si="219"/>
        <v>1</v>
      </c>
      <c r="W2355">
        <f t="shared" si="220"/>
        <v>2</v>
      </c>
      <c r="X2355" t="str">
        <f t="shared" si="221"/>
        <v>412</v>
      </c>
      <c r="Y2355" t="str">
        <f>IF(Table1[[#This Row],[RFM_Score]]="555","Champion", IF(AND(J2355&gt;=4,V2355&gt;=4),"Loyal", IF(U2355&lt;=2,"At Risk", IF(W2355&gt;=4,"Potential Loyalist","Others"))))</f>
        <v>Others</v>
      </c>
    </row>
    <row r="2356" spans="1:25">
      <c r="A2356" t="s">
        <v>9769</v>
      </c>
      <c r="B2356">
        <v>50</v>
      </c>
      <c r="C2356" t="s">
        <v>19</v>
      </c>
      <c r="D2356" t="s">
        <v>49</v>
      </c>
      <c r="E2356" s="6" t="s">
        <v>14426</v>
      </c>
      <c r="F2356" t="s">
        <v>26</v>
      </c>
      <c r="G2356">
        <v>1</v>
      </c>
      <c r="H2356">
        <v>1</v>
      </c>
      <c r="I2356">
        <v>40</v>
      </c>
      <c r="J2356">
        <v>3</v>
      </c>
      <c r="K2356">
        <v>76.23</v>
      </c>
      <c r="L2356" t="str">
        <f t="shared" si="216"/>
        <v/>
      </c>
      <c r="M2356">
        <v>4</v>
      </c>
      <c r="N2356" t="str">
        <f t="shared" si="217"/>
        <v/>
      </c>
      <c r="O2356">
        <v>58</v>
      </c>
      <c r="P2356" s="11">
        <v>1</v>
      </c>
      <c r="Q2356" s="11">
        <v>7.4999999999999997E-2</v>
      </c>
      <c r="R2356" s="12">
        <v>19.057500000000001</v>
      </c>
      <c r="S2356" t="s">
        <v>27</v>
      </c>
      <c r="T2356">
        <v>0</v>
      </c>
      <c r="U2356">
        <f t="shared" si="218"/>
        <v>3</v>
      </c>
      <c r="V2356">
        <f t="shared" si="219"/>
        <v>1</v>
      </c>
      <c r="W2356">
        <f t="shared" si="220"/>
        <v>2</v>
      </c>
      <c r="X2356" t="str">
        <f t="shared" si="221"/>
        <v>312</v>
      </c>
      <c r="Y2356" t="str">
        <f>IF(Table1[[#This Row],[RFM_Score]]="555","Champion", IF(AND(J2356&gt;=4,V2356&gt;=4),"Loyal", IF(U2356&lt;=2,"At Risk", IF(W2356&gt;=4,"Potential Loyalist","Others"))))</f>
        <v>Others</v>
      </c>
    </row>
    <row r="2357" spans="1:25">
      <c r="A2357" t="s">
        <v>4762</v>
      </c>
      <c r="B2357">
        <v>18</v>
      </c>
      <c r="C2357" t="s">
        <v>19</v>
      </c>
      <c r="D2357" t="s">
        <v>46</v>
      </c>
      <c r="E2357" s="6" t="s">
        <v>14427</v>
      </c>
      <c r="F2357" t="s">
        <v>30</v>
      </c>
      <c r="G2357">
        <v>3</v>
      </c>
      <c r="H2357">
        <v>0</v>
      </c>
      <c r="I2357">
        <v>50</v>
      </c>
      <c r="J2357">
        <v>2</v>
      </c>
      <c r="K2357">
        <v>76.22</v>
      </c>
      <c r="L2357" t="str">
        <f t="shared" si="216"/>
        <v/>
      </c>
      <c r="M2357">
        <v>4</v>
      </c>
      <c r="N2357" t="str">
        <f t="shared" si="217"/>
        <v/>
      </c>
      <c r="O2357">
        <v>46</v>
      </c>
      <c r="P2357" s="11">
        <v>0</v>
      </c>
      <c r="Q2357" s="11">
        <v>0.04</v>
      </c>
      <c r="R2357" s="12">
        <v>19.055</v>
      </c>
      <c r="S2357" t="s">
        <v>27</v>
      </c>
      <c r="T2357">
        <v>0</v>
      </c>
      <c r="U2357">
        <f t="shared" si="218"/>
        <v>3</v>
      </c>
      <c r="V2357">
        <f t="shared" si="219"/>
        <v>1</v>
      </c>
      <c r="W2357">
        <f t="shared" si="220"/>
        <v>2</v>
      </c>
      <c r="X2357" t="str">
        <f t="shared" si="221"/>
        <v>312</v>
      </c>
      <c r="Y2357" t="str">
        <f>IF(Table1[[#This Row],[RFM_Score]]="555","Champion", IF(AND(J2357&gt;=4,V2357&gt;=4),"Loyal", IF(U2357&lt;=2,"At Risk", IF(W2357&gt;=4,"Potential Loyalist","Others"))))</f>
        <v>Others</v>
      </c>
    </row>
    <row r="2358" spans="1:25">
      <c r="A2358" t="s">
        <v>7050</v>
      </c>
      <c r="B2358">
        <v>43</v>
      </c>
      <c r="C2358" t="s">
        <v>19</v>
      </c>
      <c r="D2358" t="s">
        <v>35</v>
      </c>
      <c r="E2358" s="6" t="s">
        <v>14428</v>
      </c>
      <c r="F2358" t="s">
        <v>30</v>
      </c>
      <c r="G2358">
        <v>5</v>
      </c>
      <c r="H2358">
        <v>1</v>
      </c>
      <c r="I2358">
        <v>51</v>
      </c>
      <c r="J2358">
        <v>5</v>
      </c>
      <c r="K2358">
        <v>75.87</v>
      </c>
      <c r="L2358" t="str">
        <f t="shared" si="216"/>
        <v/>
      </c>
      <c r="M2358">
        <v>4</v>
      </c>
      <c r="N2358" t="str">
        <f t="shared" si="217"/>
        <v/>
      </c>
      <c r="O2358">
        <v>25</v>
      </c>
      <c r="P2358" s="11">
        <v>0.2</v>
      </c>
      <c r="Q2358" s="11">
        <v>9.8039215686274495E-2</v>
      </c>
      <c r="R2358" s="12">
        <v>18.967500000000001</v>
      </c>
      <c r="S2358" t="s">
        <v>27</v>
      </c>
      <c r="T2358">
        <v>0</v>
      </c>
      <c r="U2358">
        <f t="shared" si="218"/>
        <v>4</v>
      </c>
      <c r="V2358">
        <f t="shared" si="219"/>
        <v>1</v>
      </c>
      <c r="W2358">
        <f t="shared" si="220"/>
        <v>2</v>
      </c>
      <c r="X2358" t="str">
        <f t="shared" si="221"/>
        <v>412</v>
      </c>
      <c r="Y2358" t="str">
        <f>IF(Table1[[#This Row],[RFM_Score]]="555","Champion", IF(AND(J2358&gt;=4,V2358&gt;=4),"Loyal", IF(U2358&lt;=2,"At Risk", IF(W2358&gt;=4,"Potential Loyalist","Others"))))</f>
        <v>Others</v>
      </c>
    </row>
    <row r="2359" spans="1:25">
      <c r="A2359" t="s">
        <v>3802</v>
      </c>
      <c r="B2359">
        <v>35</v>
      </c>
      <c r="C2359" t="s">
        <v>19</v>
      </c>
      <c r="D2359" t="s">
        <v>25</v>
      </c>
      <c r="E2359" s="6" t="s">
        <v>14429</v>
      </c>
      <c r="F2359" t="s">
        <v>26</v>
      </c>
      <c r="G2359">
        <v>4</v>
      </c>
      <c r="H2359">
        <v>1</v>
      </c>
      <c r="I2359">
        <v>53</v>
      </c>
      <c r="J2359">
        <v>3</v>
      </c>
      <c r="K2359">
        <v>75.760000000000005</v>
      </c>
      <c r="L2359" t="str">
        <f t="shared" si="216"/>
        <v/>
      </c>
      <c r="M2359">
        <v>4</v>
      </c>
      <c r="N2359" t="str">
        <f t="shared" si="217"/>
        <v/>
      </c>
      <c r="O2359">
        <v>82</v>
      </c>
      <c r="P2359" s="11">
        <v>0.25</v>
      </c>
      <c r="Q2359" s="11">
        <v>5.6603773584905599E-2</v>
      </c>
      <c r="R2359" s="12">
        <v>18.940000000000001</v>
      </c>
      <c r="S2359" t="s">
        <v>27</v>
      </c>
      <c r="T2359">
        <v>0</v>
      </c>
      <c r="U2359">
        <f t="shared" si="218"/>
        <v>2</v>
      </c>
      <c r="V2359">
        <f t="shared" si="219"/>
        <v>1</v>
      </c>
      <c r="W2359">
        <f t="shared" si="220"/>
        <v>2</v>
      </c>
      <c r="X2359" t="str">
        <f t="shared" si="221"/>
        <v>212</v>
      </c>
      <c r="Y2359" t="str">
        <f>IF(Table1[[#This Row],[RFM_Score]]="555","Champion", IF(AND(J2359&gt;=4,V2359&gt;=4),"Loyal", IF(U2359&lt;=2,"At Risk", IF(W2359&gt;=4,"Potential Loyalist","Others"))))</f>
        <v>At Risk</v>
      </c>
    </row>
    <row r="2360" spans="1:25">
      <c r="A2360" t="s">
        <v>1874</v>
      </c>
      <c r="B2360">
        <v>36</v>
      </c>
      <c r="C2360" t="s">
        <v>19</v>
      </c>
      <c r="D2360" t="s">
        <v>25</v>
      </c>
      <c r="E2360" s="6" t="s">
        <v>14430</v>
      </c>
      <c r="F2360" t="s">
        <v>37</v>
      </c>
      <c r="G2360">
        <v>6</v>
      </c>
      <c r="H2360">
        <v>1</v>
      </c>
      <c r="I2360">
        <v>59</v>
      </c>
      <c r="J2360">
        <v>2</v>
      </c>
      <c r="K2360">
        <v>75.66</v>
      </c>
      <c r="L2360" t="str">
        <f t="shared" si="216"/>
        <v/>
      </c>
      <c r="M2360">
        <v>4</v>
      </c>
      <c r="N2360" t="str">
        <f t="shared" si="217"/>
        <v/>
      </c>
      <c r="O2360">
        <v>38</v>
      </c>
      <c r="P2360" s="11">
        <v>0.16666666666666599</v>
      </c>
      <c r="Q2360" s="11">
        <v>3.38983050847457E-2</v>
      </c>
      <c r="R2360" s="12">
        <v>18.914999999999999</v>
      </c>
      <c r="S2360" t="s">
        <v>27</v>
      </c>
      <c r="T2360">
        <v>1</v>
      </c>
      <c r="U2360">
        <f t="shared" si="218"/>
        <v>4</v>
      </c>
      <c r="V2360">
        <f t="shared" si="219"/>
        <v>1</v>
      </c>
      <c r="W2360">
        <f t="shared" si="220"/>
        <v>2</v>
      </c>
      <c r="X2360" t="str">
        <f t="shared" si="221"/>
        <v>412</v>
      </c>
      <c r="Y2360" t="str">
        <f>IF(Table1[[#This Row],[RFM_Score]]="555","Champion", IF(AND(J2360&gt;=4,V2360&gt;=4),"Loyal", IF(U2360&lt;=2,"At Risk", IF(W2360&gt;=4,"Potential Loyalist","Others"))))</f>
        <v>Others</v>
      </c>
    </row>
    <row r="2361" spans="1:25">
      <c r="A2361" t="s">
        <v>1784</v>
      </c>
      <c r="B2361">
        <v>41</v>
      </c>
      <c r="C2361" t="s">
        <v>24</v>
      </c>
      <c r="D2361" t="s">
        <v>25</v>
      </c>
      <c r="E2361" s="6" t="s">
        <v>14431</v>
      </c>
      <c r="F2361" t="s">
        <v>21</v>
      </c>
      <c r="G2361">
        <v>4</v>
      </c>
      <c r="H2361">
        <v>1</v>
      </c>
      <c r="I2361">
        <v>45</v>
      </c>
      <c r="J2361">
        <v>3</v>
      </c>
      <c r="K2361">
        <v>75.599999999999994</v>
      </c>
      <c r="L2361" t="str">
        <f t="shared" si="216"/>
        <v/>
      </c>
      <c r="M2361">
        <v>4</v>
      </c>
      <c r="N2361" t="str">
        <f t="shared" si="217"/>
        <v/>
      </c>
      <c r="O2361">
        <v>18</v>
      </c>
      <c r="P2361" s="11">
        <v>0.25</v>
      </c>
      <c r="Q2361" s="11">
        <v>6.6666666666666596E-2</v>
      </c>
      <c r="R2361" s="12">
        <v>18.899999999999999</v>
      </c>
      <c r="S2361" t="s">
        <v>27</v>
      </c>
      <c r="T2361">
        <v>0</v>
      </c>
      <c r="U2361">
        <f t="shared" si="218"/>
        <v>5</v>
      </c>
      <c r="V2361">
        <f t="shared" si="219"/>
        <v>1</v>
      </c>
      <c r="W2361">
        <f t="shared" si="220"/>
        <v>2</v>
      </c>
      <c r="X2361" t="str">
        <f t="shared" si="221"/>
        <v>512</v>
      </c>
      <c r="Y2361" t="str">
        <f>IF(Table1[[#This Row],[RFM_Score]]="555","Champion", IF(AND(J2361&gt;=4,V2361&gt;=4),"Loyal", IF(U2361&lt;=2,"At Risk", IF(W2361&gt;=4,"Potential Loyalist","Others"))))</f>
        <v>Others</v>
      </c>
    </row>
    <row r="2362" spans="1:25">
      <c r="A2362" t="s">
        <v>3551</v>
      </c>
      <c r="B2362">
        <v>40</v>
      </c>
      <c r="C2362" t="s">
        <v>19</v>
      </c>
      <c r="D2362" t="s">
        <v>25</v>
      </c>
      <c r="E2362" s="6" t="s">
        <v>14432</v>
      </c>
      <c r="F2362" t="s">
        <v>60</v>
      </c>
      <c r="G2362">
        <v>0</v>
      </c>
      <c r="H2362">
        <v>0</v>
      </c>
      <c r="I2362">
        <v>51</v>
      </c>
      <c r="J2362">
        <v>2</v>
      </c>
      <c r="K2362">
        <v>75.12</v>
      </c>
      <c r="L2362" t="str">
        <f t="shared" si="216"/>
        <v/>
      </c>
      <c r="M2362">
        <v>4</v>
      </c>
      <c r="N2362" t="str">
        <f t="shared" si="217"/>
        <v/>
      </c>
      <c r="O2362">
        <v>28</v>
      </c>
      <c r="P2362" s="11">
        <v>0</v>
      </c>
      <c r="Q2362" s="11">
        <v>3.9215686274509803E-2</v>
      </c>
      <c r="R2362" s="12">
        <v>18.78</v>
      </c>
      <c r="S2362" t="s">
        <v>27</v>
      </c>
      <c r="T2362">
        <v>0</v>
      </c>
      <c r="U2362">
        <f t="shared" si="218"/>
        <v>4</v>
      </c>
      <c r="V2362">
        <f t="shared" si="219"/>
        <v>1</v>
      </c>
      <c r="W2362">
        <f t="shared" si="220"/>
        <v>2</v>
      </c>
      <c r="X2362" t="str">
        <f t="shared" si="221"/>
        <v>412</v>
      </c>
      <c r="Y2362" t="str">
        <f>IF(Table1[[#This Row],[RFM_Score]]="555","Champion", IF(AND(J2362&gt;=4,V2362&gt;=4),"Loyal", IF(U2362&lt;=2,"At Risk", IF(W2362&gt;=4,"Potential Loyalist","Others"))))</f>
        <v>Others</v>
      </c>
    </row>
    <row r="2363" spans="1:25">
      <c r="A2363" t="s">
        <v>3626</v>
      </c>
      <c r="B2363">
        <v>30</v>
      </c>
      <c r="C2363" t="s">
        <v>24</v>
      </c>
      <c r="D2363" t="s">
        <v>25</v>
      </c>
      <c r="E2363" s="6" t="s">
        <v>14433</v>
      </c>
      <c r="F2363" t="s">
        <v>26</v>
      </c>
      <c r="G2363">
        <v>4</v>
      </c>
      <c r="H2363">
        <v>1</v>
      </c>
      <c r="I2363">
        <v>50</v>
      </c>
      <c r="J2363">
        <v>0</v>
      </c>
      <c r="K2363">
        <v>74.81</v>
      </c>
      <c r="L2363" t="str">
        <f t="shared" si="216"/>
        <v/>
      </c>
      <c r="M2363">
        <v>4</v>
      </c>
      <c r="N2363" t="str">
        <f t="shared" si="217"/>
        <v/>
      </c>
      <c r="O2363">
        <v>17</v>
      </c>
      <c r="P2363" s="11">
        <v>0.25</v>
      </c>
      <c r="Q2363" s="11">
        <v>0</v>
      </c>
      <c r="R2363" s="12">
        <v>18.702500000000001</v>
      </c>
      <c r="S2363" t="s">
        <v>27</v>
      </c>
      <c r="T2363">
        <v>0</v>
      </c>
      <c r="U2363">
        <f t="shared" si="218"/>
        <v>5</v>
      </c>
      <c r="V2363">
        <f t="shared" si="219"/>
        <v>1</v>
      </c>
      <c r="W2363">
        <f t="shared" si="220"/>
        <v>2</v>
      </c>
      <c r="X2363" t="str">
        <f t="shared" si="221"/>
        <v>512</v>
      </c>
      <c r="Y2363" t="str">
        <f>IF(Table1[[#This Row],[RFM_Score]]="555","Champion", IF(AND(J2363&gt;=4,V2363&gt;=4),"Loyal", IF(U2363&lt;=2,"At Risk", IF(W2363&gt;=4,"Potential Loyalist","Others"))))</f>
        <v>Others</v>
      </c>
    </row>
    <row r="2364" spans="1:25">
      <c r="A2364" t="s">
        <v>5710</v>
      </c>
      <c r="B2364">
        <v>68</v>
      </c>
      <c r="C2364" t="s">
        <v>19</v>
      </c>
      <c r="D2364" t="s">
        <v>41</v>
      </c>
      <c r="E2364" s="6" t="s">
        <v>14434</v>
      </c>
      <c r="F2364" t="s">
        <v>26</v>
      </c>
      <c r="G2364">
        <v>1</v>
      </c>
      <c r="H2364">
        <v>0</v>
      </c>
      <c r="I2364">
        <v>53</v>
      </c>
      <c r="J2364">
        <v>2</v>
      </c>
      <c r="K2364">
        <v>74.739999999999995</v>
      </c>
      <c r="L2364" t="str">
        <f t="shared" si="216"/>
        <v/>
      </c>
      <c r="M2364">
        <v>4</v>
      </c>
      <c r="N2364" t="str">
        <f t="shared" si="217"/>
        <v/>
      </c>
      <c r="O2364">
        <v>14</v>
      </c>
      <c r="P2364" s="11">
        <v>0</v>
      </c>
      <c r="Q2364" s="11">
        <v>3.7735849056603703E-2</v>
      </c>
      <c r="R2364" s="12">
        <v>18.684999999999999</v>
      </c>
      <c r="S2364" t="s">
        <v>27</v>
      </c>
      <c r="T2364">
        <v>0</v>
      </c>
      <c r="U2364">
        <f t="shared" si="218"/>
        <v>5</v>
      </c>
      <c r="V2364">
        <f t="shared" si="219"/>
        <v>1</v>
      </c>
      <c r="W2364">
        <f t="shared" si="220"/>
        <v>2</v>
      </c>
      <c r="X2364" t="str">
        <f t="shared" si="221"/>
        <v>512</v>
      </c>
      <c r="Y2364" t="str">
        <f>IF(Table1[[#This Row],[RFM_Score]]="555","Champion", IF(AND(J2364&gt;=4,V2364&gt;=4),"Loyal", IF(U2364&lt;=2,"At Risk", IF(W2364&gt;=4,"Potential Loyalist","Others"))))</f>
        <v>Others</v>
      </c>
    </row>
    <row r="2365" spans="1:25">
      <c r="A2365" t="s">
        <v>5052</v>
      </c>
      <c r="B2365">
        <v>28</v>
      </c>
      <c r="C2365" t="s">
        <v>19</v>
      </c>
      <c r="D2365" t="s">
        <v>41</v>
      </c>
      <c r="E2365" s="6" t="s">
        <v>14435</v>
      </c>
      <c r="F2365" t="s">
        <v>21</v>
      </c>
      <c r="G2365">
        <v>2</v>
      </c>
      <c r="H2365">
        <v>0</v>
      </c>
      <c r="I2365">
        <v>57</v>
      </c>
      <c r="J2365">
        <v>3</v>
      </c>
      <c r="K2365">
        <v>74.290000000000006</v>
      </c>
      <c r="L2365" t="str">
        <f t="shared" si="216"/>
        <v/>
      </c>
      <c r="M2365">
        <v>4</v>
      </c>
      <c r="N2365" t="str">
        <f t="shared" si="217"/>
        <v/>
      </c>
      <c r="O2365">
        <v>6</v>
      </c>
      <c r="P2365" s="11">
        <v>0</v>
      </c>
      <c r="Q2365" s="11">
        <v>5.2631578947368397E-2</v>
      </c>
      <c r="R2365" s="12">
        <v>18.572500000000002</v>
      </c>
      <c r="S2365" t="s">
        <v>27</v>
      </c>
      <c r="T2365">
        <v>0</v>
      </c>
      <c r="U2365">
        <f t="shared" si="218"/>
        <v>5</v>
      </c>
      <c r="V2365">
        <f t="shared" si="219"/>
        <v>1</v>
      </c>
      <c r="W2365">
        <f t="shared" si="220"/>
        <v>2</v>
      </c>
      <c r="X2365" t="str">
        <f t="shared" si="221"/>
        <v>512</v>
      </c>
      <c r="Y2365" t="str">
        <f>IF(Table1[[#This Row],[RFM_Score]]="555","Champion", IF(AND(J2365&gt;=4,V2365&gt;=4),"Loyal", IF(U2365&lt;=2,"At Risk", IF(W2365&gt;=4,"Potential Loyalist","Others"))))</f>
        <v>Others</v>
      </c>
    </row>
    <row r="2366" spans="1:25">
      <c r="A2366" t="s">
        <v>598</v>
      </c>
      <c r="B2366">
        <v>59</v>
      </c>
      <c r="C2366" t="s">
        <v>24</v>
      </c>
      <c r="D2366" t="s">
        <v>41</v>
      </c>
      <c r="E2366" s="6" t="s">
        <v>14436</v>
      </c>
      <c r="F2366" t="s">
        <v>30</v>
      </c>
      <c r="G2366">
        <v>1</v>
      </c>
      <c r="H2366">
        <v>0</v>
      </c>
      <c r="I2366">
        <v>48</v>
      </c>
      <c r="J2366">
        <v>0</v>
      </c>
      <c r="K2366">
        <v>74.22</v>
      </c>
      <c r="L2366" t="str">
        <f t="shared" si="216"/>
        <v/>
      </c>
      <c r="M2366">
        <v>4</v>
      </c>
      <c r="N2366" t="str">
        <f t="shared" si="217"/>
        <v/>
      </c>
      <c r="O2366">
        <v>15</v>
      </c>
      <c r="P2366" s="11">
        <v>0</v>
      </c>
      <c r="Q2366" s="11">
        <v>0</v>
      </c>
      <c r="R2366" s="12">
        <v>18.555</v>
      </c>
      <c r="S2366" t="s">
        <v>27</v>
      </c>
      <c r="T2366">
        <v>0</v>
      </c>
      <c r="U2366">
        <f t="shared" si="218"/>
        <v>5</v>
      </c>
      <c r="V2366">
        <f t="shared" si="219"/>
        <v>1</v>
      </c>
      <c r="W2366">
        <f t="shared" si="220"/>
        <v>2</v>
      </c>
      <c r="X2366" t="str">
        <f t="shared" si="221"/>
        <v>512</v>
      </c>
      <c r="Y2366" t="str">
        <f>IF(Table1[[#This Row],[RFM_Score]]="555","Champion", IF(AND(J2366&gt;=4,V2366&gt;=4),"Loyal", IF(U2366&lt;=2,"At Risk", IF(W2366&gt;=4,"Potential Loyalist","Others"))))</f>
        <v>Others</v>
      </c>
    </row>
    <row r="2367" spans="1:25">
      <c r="A2367" t="s">
        <v>8758</v>
      </c>
      <c r="B2367">
        <v>37</v>
      </c>
      <c r="C2367" t="s">
        <v>19</v>
      </c>
      <c r="D2367" t="s">
        <v>41</v>
      </c>
      <c r="E2367" s="6" t="s">
        <v>14437</v>
      </c>
      <c r="F2367" t="s">
        <v>37</v>
      </c>
      <c r="G2367">
        <v>4</v>
      </c>
      <c r="H2367">
        <v>2</v>
      </c>
      <c r="I2367">
        <v>44</v>
      </c>
      <c r="J2367">
        <v>1</v>
      </c>
      <c r="K2367">
        <v>74.069999999999993</v>
      </c>
      <c r="L2367" t="str">
        <f t="shared" si="216"/>
        <v/>
      </c>
      <c r="M2367">
        <v>4</v>
      </c>
      <c r="N2367" t="str">
        <f t="shared" si="217"/>
        <v/>
      </c>
      <c r="O2367">
        <v>9</v>
      </c>
      <c r="P2367" s="11">
        <v>0.5</v>
      </c>
      <c r="Q2367" s="11">
        <v>2.27272727272727E-2</v>
      </c>
      <c r="R2367" s="12">
        <v>18.517499999999998</v>
      </c>
      <c r="S2367" t="s">
        <v>27</v>
      </c>
      <c r="T2367">
        <v>0</v>
      </c>
      <c r="U2367">
        <f t="shared" si="218"/>
        <v>5</v>
      </c>
      <c r="V2367">
        <f t="shared" si="219"/>
        <v>1</v>
      </c>
      <c r="W2367">
        <f t="shared" si="220"/>
        <v>2</v>
      </c>
      <c r="X2367" t="str">
        <f t="shared" si="221"/>
        <v>512</v>
      </c>
      <c r="Y2367" t="str">
        <f>IF(Table1[[#This Row],[RFM_Score]]="555","Champion", IF(AND(J2367&gt;=4,V2367&gt;=4),"Loyal", IF(U2367&lt;=2,"At Risk", IF(W2367&gt;=4,"Potential Loyalist","Others"))))</f>
        <v>Others</v>
      </c>
    </row>
    <row r="2368" spans="1:25">
      <c r="A2368" t="s">
        <v>10326</v>
      </c>
      <c r="B2368">
        <v>25</v>
      </c>
      <c r="C2368" t="s">
        <v>19</v>
      </c>
      <c r="D2368" t="s">
        <v>41</v>
      </c>
      <c r="E2368" s="6" t="s">
        <v>14438</v>
      </c>
      <c r="F2368" t="s">
        <v>30</v>
      </c>
      <c r="G2368">
        <v>3</v>
      </c>
      <c r="H2368">
        <v>1</v>
      </c>
      <c r="I2368">
        <v>48</v>
      </c>
      <c r="J2368">
        <v>5</v>
      </c>
      <c r="K2368">
        <v>73.63</v>
      </c>
      <c r="L2368" t="str">
        <f t="shared" si="216"/>
        <v/>
      </c>
      <c r="M2368">
        <v>4</v>
      </c>
      <c r="N2368" t="str">
        <f t="shared" si="217"/>
        <v/>
      </c>
      <c r="O2368">
        <v>12</v>
      </c>
      <c r="P2368" s="11">
        <v>0.33333333333333298</v>
      </c>
      <c r="Q2368" s="11">
        <v>0.10416666666666601</v>
      </c>
      <c r="R2368" s="12">
        <v>18.407499999999999</v>
      </c>
      <c r="S2368" t="s">
        <v>27</v>
      </c>
      <c r="T2368">
        <v>1</v>
      </c>
      <c r="U2368">
        <f t="shared" si="218"/>
        <v>5</v>
      </c>
      <c r="V2368">
        <f t="shared" si="219"/>
        <v>1</v>
      </c>
      <c r="W2368">
        <f t="shared" si="220"/>
        <v>2</v>
      </c>
      <c r="X2368" t="str">
        <f t="shared" si="221"/>
        <v>512</v>
      </c>
      <c r="Y2368" t="str">
        <f>IF(Table1[[#This Row],[RFM_Score]]="555","Champion", IF(AND(J2368&gt;=4,V2368&gt;=4),"Loyal", IF(U2368&lt;=2,"At Risk", IF(W2368&gt;=4,"Potential Loyalist","Others"))))</f>
        <v>Others</v>
      </c>
    </row>
    <row r="2369" spans="1:25">
      <c r="A2369" t="s">
        <v>3005</v>
      </c>
      <c r="B2369">
        <v>18</v>
      </c>
      <c r="C2369" t="s">
        <v>19</v>
      </c>
      <c r="D2369" t="s">
        <v>35</v>
      </c>
      <c r="E2369" s="6" t="s">
        <v>14439</v>
      </c>
      <c r="F2369" t="s">
        <v>26</v>
      </c>
      <c r="G2369">
        <v>3</v>
      </c>
      <c r="H2369">
        <v>1</v>
      </c>
      <c r="I2369">
        <v>38</v>
      </c>
      <c r="J2369">
        <v>1</v>
      </c>
      <c r="K2369">
        <v>73.28</v>
      </c>
      <c r="L2369" t="str">
        <f t="shared" si="216"/>
        <v/>
      </c>
      <c r="M2369">
        <v>4</v>
      </c>
      <c r="N2369" t="str">
        <f t="shared" si="217"/>
        <v/>
      </c>
      <c r="O2369">
        <v>44</v>
      </c>
      <c r="P2369" s="11">
        <v>0.33333333333333298</v>
      </c>
      <c r="Q2369" s="11">
        <v>2.6315789473684199E-2</v>
      </c>
      <c r="R2369" s="12">
        <v>18.32</v>
      </c>
      <c r="S2369" t="s">
        <v>27</v>
      </c>
      <c r="T2369">
        <v>0</v>
      </c>
      <c r="U2369">
        <f t="shared" si="218"/>
        <v>3</v>
      </c>
      <c r="V2369">
        <f t="shared" si="219"/>
        <v>1</v>
      </c>
      <c r="W2369">
        <f t="shared" si="220"/>
        <v>2</v>
      </c>
      <c r="X2369" t="str">
        <f t="shared" si="221"/>
        <v>312</v>
      </c>
      <c r="Y2369" t="str">
        <f>IF(Table1[[#This Row],[RFM_Score]]="555","Champion", IF(AND(J2369&gt;=4,V2369&gt;=4),"Loyal", IF(U2369&lt;=2,"At Risk", IF(W2369&gt;=4,"Potential Loyalist","Others"))))</f>
        <v>Others</v>
      </c>
    </row>
    <row r="2370" spans="1:25">
      <c r="A2370" t="s">
        <v>8971</v>
      </c>
      <c r="B2370">
        <v>42</v>
      </c>
      <c r="C2370" t="s">
        <v>24</v>
      </c>
      <c r="D2370" t="s">
        <v>25</v>
      </c>
      <c r="E2370" s="6" t="s">
        <v>14440</v>
      </c>
      <c r="F2370" t="s">
        <v>37</v>
      </c>
      <c r="G2370">
        <v>6</v>
      </c>
      <c r="H2370">
        <v>3</v>
      </c>
      <c r="I2370">
        <v>50</v>
      </c>
      <c r="J2370">
        <v>1</v>
      </c>
      <c r="K2370">
        <v>73.239999999999995</v>
      </c>
      <c r="L2370" t="str">
        <f t="shared" ref="L2370:L2433" si="222">IF(OR(K2370&lt;$AC$10, K2370&gt;$AC$11), "OUTLIER", "")</f>
        <v/>
      </c>
      <c r="M2370">
        <v>4</v>
      </c>
      <c r="N2370" t="str">
        <f t="shared" ref="N2370:N2433" si="223">IF(OR(M2370&lt;$AC$16, M2370&gt;$AC$17), "OUTLIER", "")</f>
        <v/>
      </c>
      <c r="O2370">
        <v>21</v>
      </c>
      <c r="P2370" s="11">
        <v>0.5</v>
      </c>
      <c r="Q2370" s="11">
        <v>0.02</v>
      </c>
      <c r="R2370" s="12">
        <v>18.309999999999999</v>
      </c>
      <c r="S2370" t="s">
        <v>27</v>
      </c>
      <c r="T2370">
        <v>0</v>
      </c>
      <c r="U2370">
        <f t="shared" ref="U2370:U2433" si="224">IF(O2370&lt;=20,5,IF(O2370&lt;=40,4,IF(O2370&lt;=70,3,IF(O2370&lt;=100,2,1))))</f>
        <v>4</v>
      </c>
      <c r="V2370">
        <f t="shared" ref="V2370:V2433" si="225">IF(M2370&gt;=11,5,IF(M2370&gt;=9,4,IF(M2370&gt;=7,3,IF(M2370&gt;=5,2,1))))</f>
        <v>1</v>
      </c>
      <c r="W2370">
        <f t="shared" ref="W2370:W2433" si="226">IF(K2370&gt;=500,5,IF(K2370&gt;=300,4,IF(K2370&gt;=150,3,IF(K2370&gt;=50,2,1))))</f>
        <v>2</v>
      </c>
      <c r="X2370" t="str">
        <f t="shared" ref="X2370:X2433" si="227">U2370 &amp; V2370 &amp; W2370</f>
        <v>412</v>
      </c>
      <c r="Y2370" t="str">
        <f>IF(Table1[[#This Row],[RFM_Score]]="555","Champion", IF(AND(J2370&gt;=4,V2370&gt;=4),"Loyal", IF(U2370&lt;=2,"At Risk", IF(W2370&gt;=4,"Potential Loyalist","Others"))))</f>
        <v>Others</v>
      </c>
    </row>
    <row r="2371" spans="1:25">
      <c r="A2371" t="s">
        <v>1285</v>
      </c>
      <c r="B2371">
        <v>37</v>
      </c>
      <c r="C2371" t="s">
        <v>19</v>
      </c>
      <c r="D2371" t="s">
        <v>49</v>
      </c>
      <c r="E2371" s="6" t="s">
        <v>14441</v>
      </c>
      <c r="F2371" t="s">
        <v>60</v>
      </c>
      <c r="G2371">
        <v>6</v>
      </c>
      <c r="H2371">
        <v>2</v>
      </c>
      <c r="I2371">
        <v>56</v>
      </c>
      <c r="J2371">
        <v>2</v>
      </c>
      <c r="K2371">
        <v>73.09</v>
      </c>
      <c r="L2371" t="str">
        <f t="shared" si="222"/>
        <v/>
      </c>
      <c r="M2371">
        <v>4</v>
      </c>
      <c r="N2371" t="str">
        <f t="shared" si="223"/>
        <v/>
      </c>
      <c r="O2371">
        <v>12</v>
      </c>
      <c r="P2371" s="11">
        <v>0.33333333333333298</v>
      </c>
      <c r="Q2371" s="11">
        <v>3.5714285714285698E-2</v>
      </c>
      <c r="R2371" s="12">
        <v>18.272500000000001</v>
      </c>
      <c r="S2371" t="s">
        <v>27</v>
      </c>
      <c r="T2371">
        <v>0</v>
      </c>
      <c r="U2371">
        <f t="shared" si="224"/>
        <v>5</v>
      </c>
      <c r="V2371">
        <f t="shared" si="225"/>
        <v>1</v>
      </c>
      <c r="W2371">
        <f t="shared" si="226"/>
        <v>2</v>
      </c>
      <c r="X2371" t="str">
        <f t="shared" si="227"/>
        <v>512</v>
      </c>
      <c r="Y2371" t="str">
        <f>IF(Table1[[#This Row],[RFM_Score]]="555","Champion", IF(AND(J2371&gt;=4,V2371&gt;=4),"Loyal", IF(U2371&lt;=2,"At Risk", IF(W2371&gt;=4,"Potential Loyalist","Others"))))</f>
        <v>Others</v>
      </c>
    </row>
    <row r="2372" spans="1:25">
      <c r="A2372" t="s">
        <v>8308</v>
      </c>
      <c r="B2372">
        <v>47</v>
      </c>
      <c r="C2372" t="s">
        <v>24</v>
      </c>
      <c r="D2372" t="s">
        <v>25</v>
      </c>
      <c r="E2372" s="6" t="s">
        <v>14442</v>
      </c>
      <c r="F2372" t="s">
        <v>21</v>
      </c>
      <c r="G2372">
        <v>1</v>
      </c>
      <c r="H2372">
        <v>0</v>
      </c>
      <c r="I2372">
        <v>52</v>
      </c>
      <c r="J2372">
        <v>2</v>
      </c>
      <c r="K2372">
        <v>73.069999999999993</v>
      </c>
      <c r="L2372" t="str">
        <f t="shared" si="222"/>
        <v/>
      </c>
      <c r="M2372">
        <v>4</v>
      </c>
      <c r="N2372" t="str">
        <f t="shared" si="223"/>
        <v/>
      </c>
      <c r="O2372">
        <v>10</v>
      </c>
      <c r="P2372" s="11">
        <v>0</v>
      </c>
      <c r="Q2372" s="11">
        <v>3.8461538461538401E-2</v>
      </c>
      <c r="R2372" s="12">
        <v>18.267499999999998</v>
      </c>
      <c r="S2372" t="s">
        <v>27</v>
      </c>
      <c r="T2372">
        <v>0</v>
      </c>
      <c r="U2372">
        <f t="shared" si="224"/>
        <v>5</v>
      </c>
      <c r="V2372">
        <f t="shared" si="225"/>
        <v>1</v>
      </c>
      <c r="W2372">
        <f t="shared" si="226"/>
        <v>2</v>
      </c>
      <c r="X2372" t="str">
        <f t="shared" si="227"/>
        <v>512</v>
      </c>
      <c r="Y2372" t="str">
        <f>IF(Table1[[#This Row],[RFM_Score]]="555","Champion", IF(AND(J2372&gt;=4,V2372&gt;=4),"Loyal", IF(U2372&lt;=2,"At Risk", IF(W2372&gt;=4,"Potential Loyalist","Others"))))</f>
        <v>Others</v>
      </c>
    </row>
    <row r="2373" spans="1:25">
      <c r="A2373" t="s">
        <v>3762</v>
      </c>
      <c r="B2373">
        <v>41</v>
      </c>
      <c r="C2373" t="s">
        <v>19</v>
      </c>
      <c r="D2373" t="s">
        <v>49</v>
      </c>
      <c r="E2373" s="6" t="s">
        <v>14443</v>
      </c>
      <c r="F2373" t="s">
        <v>30</v>
      </c>
      <c r="G2373">
        <v>1</v>
      </c>
      <c r="H2373">
        <v>1</v>
      </c>
      <c r="I2373">
        <v>53</v>
      </c>
      <c r="J2373">
        <v>4</v>
      </c>
      <c r="K2373">
        <v>72.930000000000007</v>
      </c>
      <c r="L2373" t="str">
        <f t="shared" si="222"/>
        <v/>
      </c>
      <c r="M2373">
        <v>4</v>
      </c>
      <c r="N2373" t="str">
        <f t="shared" si="223"/>
        <v/>
      </c>
      <c r="O2373">
        <v>66</v>
      </c>
      <c r="P2373" s="11">
        <v>1</v>
      </c>
      <c r="Q2373" s="11">
        <v>7.5471698113207503E-2</v>
      </c>
      <c r="R2373" s="12">
        <v>18.232500000000002</v>
      </c>
      <c r="S2373" t="s">
        <v>27</v>
      </c>
      <c r="T2373">
        <v>0</v>
      </c>
      <c r="U2373">
        <f t="shared" si="224"/>
        <v>3</v>
      </c>
      <c r="V2373">
        <f t="shared" si="225"/>
        <v>1</v>
      </c>
      <c r="W2373">
        <f t="shared" si="226"/>
        <v>2</v>
      </c>
      <c r="X2373" t="str">
        <f t="shared" si="227"/>
        <v>312</v>
      </c>
      <c r="Y2373" t="str">
        <f>IF(Table1[[#This Row],[RFM_Score]]="555","Champion", IF(AND(J2373&gt;=4,V2373&gt;=4),"Loyal", IF(U2373&lt;=2,"At Risk", IF(W2373&gt;=4,"Potential Loyalist","Others"))))</f>
        <v>Others</v>
      </c>
    </row>
    <row r="2374" spans="1:25">
      <c r="A2374" t="s">
        <v>4113</v>
      </c>
      <c r="B2374">
        <v>30</v>
      </c>
      <c r="C2374" t="s">
        <v>19</v>
      </c>
      <c r="D2374" t="s">
        <v>29</v>
      </c>
      <c r="E2374" s="6" t="s">
        <v>14444</v>
      </c>
      <c r="F2374" t="s">
        <v>26</v>
      </c>
      <c r="G2374">
        <v>4</v>
      </c>
      <c r="H2374">
        <v>1</v>
      </c>
      <c r="I2374">
        <v>59</v>
      </c>
      <c r="J2374">
        <v>8</v>
      </c>
      <c r="K2374">
        <v>72.599999999999994</v>
      </c>
      <c r="L2374" t="str">
        <f t="shared" si="222"/>
        <v/>
      </c>
      <c r="M2374">
        <v>4</v>
      </c>
      <c r="N2374" t="str">
        <f t="shared" si="223"/>
        <v/>
      </c>
      <c r="O2374">
        <v>60</v>
      </c>
      <c r="P2374" s="11">
        <v>0.25</v>
      </c>
      <c r="Q2374" s="11">
        <v>0.13559322033898299</v>
      </c>
      <c r="R2374" s="12">
        <v>18.149999999999999</v>
      </c>
      <c r="S2374" t="s">
        <v>27</v>
      </c>
      <c r="T2374">
        <v>0</v>
      </c>
      <c r="U2374">
        <f t="shared" si="224"/>
        <v>3</v>
      </c>
      <c r="V2374">
        <f t="shared" si="225"/>
        <v>1</v>
      </c>
      <c r="W2374">
        <f t="shared" si="226"/>
        <v>2</v>
      </c>
      <c r="X2374" t="str">
        <f t="shared" si="227"/>
        <v>312</v>
      </c>
      <c r="Y2374" t="str">
        <f>IF(Table1[[#This Row],[RFM_Score]]="555","Champion", IF(AND(J2374&gt;=4,V2374&gt;=4),"Loyal", IF(U2374&lt;=2,"At Risk", IF(W2374&gt;=4,"Potential Loyalist","Others"))))</f>
        <v>Others</v>
      </c>
    </row>
    <row r="2375" spans="1:25">
      <c r="A2375" t="s">
        <v>6494</v>
      </c>
      <c r="B2375">
        <v>46</v>
      </c>
      <c r="C2375" t="s">
        <v>19</v>
      </c>
      <c r="D2375" t="s">
        <v>29</v>
      </c>
      <c r="E2375" s="6" t="s">
        <v>14445</v>
      </c>
      <c r="F2375" t="s">
        <v>60</v>
      </c>
      <c r="G2375">
        <v>4</v>
      </c>
      <c r="H2375">
        <v>2</v>
      </c>
      <c r="I2375">
        <v>42</v>
      </c>
      <c r="J2375">
        <v>2</v>
      </c>
      <c r="K2375">
        <v>72.56</v>
      </c>
      <c r="L2375" t="str">
        <f t="shared" si="222"/>
        <v/>
      </c>
      <c r="M2375">
        <v>4</v>
      </c>
      <c r="N2375" t="str">
        <f t="shared" si="223"/>
        <v/>
      </c>
      <c r="O2375">
        <v>25</v>
      </c>
      <c r="P2375" s="11">
        <v>0.5</v>
      </c>
      <c r="Q2375" s="11">
        <v>4.7619047619047603E-2</v>
      </c>
      <c r="R2375" s="12">
        <v>18.14</v>
      </c>
      <c r="S2375" t="s">
        <v>27</v>
      </c>
      <c r="T2375">
        <v>0</v>
      </c>
      <c r="U2375">
        <f t="shared" si="224"/>
        <v>4</v>
      </c>
      <c r="V2375">
        <f t="shared" si="225"/>
        <v>1</v>
      </c>
      <c r="W2375">
        <f t="shared" si="226"/>
        <v>2</v>
      </c>
      <c r="X2375" t="str">
        <f t="shared" si="227"/>
        <v>412</v>
      </c>
      <c r="Y2375" t="str">
        <f>IF(Table1[[#This Row],[RFM_Score]]="555","Champion", IF(AND(J2375&gt;=4,V2375&gt;=4),"Loyal", IF(U2375&lt;=2,"At Risk", IF(W2375&gt;=4,"Potential Loyalist","Others"))))</f>
        <v>Others</v>
      </c>
    </row>
    <row r="2376" spans="1:25">
      <c r="A2376" t="s">
        <v>9112</v>
      </c>
      <c r="B2376">
        <v>53</v>
      </c>
      <c r="C2376" t="s">
        <v>24</v>
      </c>
      <c r="D2376" t="s">
        <v>49</v>
      </c>
      <c r="E2376" s="6" t="s">
        <v>14446</v>
      </c>
      <c r="F2376" t="s">
        <v>26</v>
      </c>
      <c r="G2376">
        <v>1</v>
      </c>
      <c r="H2376">
        <v>0</v>
      </c>
      <c r="I2376">
        <v>50</v>
      </c>
      <c r="J2376">
        <v>1</v>
      </c>
      <c r="K2376">
        <v>72.48</v>
      </c>
      <c r="L2376" t="str">
        <f t="shared" si="222"/>
        <v/>
      </c>
      <c r="M2376">
        <v>4</v>
      </c>
      <c r="N2376" t="str">
        <f t="shared" si="223"/>
        <v/>
      </c>
      <c r="O2376">
        <v>26</v>
      </c>
      <c r="P2376" s="11">
        <v>0</v>
      </c>
      <c r="Q2376" s="11">
        <v>0.02</v>
      </c>
      <c r="R2376" s="12">
        <v>18.12</v>
      </c>
      <c r="S2376" t="s">
        <v>27</v>
      </c>
      <c r="T2376">
        <v>1</v>
      </c>
      <c r="U2376">
        <f t="shared" si="224"/>
        <v>4</v>
      </c>
      <c r="V2376">
        <f t="shared" si="225"/>
        <v>1</v>
      </c>
      <c r="W2376">
        <f t="shared" si="226"/>
        <v>2</v>
      </c>
      <c r="X2376" t="str">
        <f t="shared" si="227"/>
        <v>412</v>
      </c>
      <c r="Y2376" t="str">
        <f>IF(Table1[[#This Row],[RFM_Score]]="555","Champion", IF(AND(J2376&gt;=4,V2376&gt;=4),"Loyal", IF(U2376&lt;=2,"At Risk", IF(W2376&gt;=4,"Potential Loyalist","Others"))))</f>
        <v>Others</v>
      </c>
    </row>
    <row r="2377" spans="1:25">
      <c r="A2377" t="s">
        <v>9859</v>
      </c>
      <c r="B2377">
        <v>25</v>
      </c>
      <c r="C2377" t="s">
        <v>24</v>
      </c>
      <c r="D2377" t="s">
        <v>20</v>
      </c>
      <c r="E2377" s="6" t="s">
        <v>14447</v>
      </c>
      <c r="F2377" t="s">
        <v>37</v>
      </c>
      <c r="G2377">
        <v>1</v>
      </c>
      <c r="H2377">
        <v>0</v>
      </c>
      <c r="I2377">
        <v>34</v>
      </c>
      <c r="J2377">
        <v>2</v>
      </c>
      <c r="K2377">
        <v>72.459999999999994</v>
      </c>
      <c r="L2377" t="str">
        <f t="shared" si="222"/>
        <v/>
      </c>
      <c r="M2377">
        <v>4</v>
      </c>
      <c r="N2377" t="str">
        <f t="shared" si="223"/>
        <v/>
      </c>
      <c r="O2377">
        <v>81</v>
      </c>
      <c r="P2377" s="11">
        <v>0</v>
      </c>
      <c r="Q2377" s="11">
        <v>5.8823529411764698E-2</v>
      </c>
      <c r="R2377" s="12">
        <v>18.114999999999998</v>
      </c>
      <c r="S2377" t="s">
        <v>27</v>
      </c>
      <c r="T2377">
        <v>0</v>
      </c>
      <c r="U2377">
        <f t="shared" si="224"/>
        <v>2</v>
      </c>
      <c r="V2377">
        <f t="shared" si="225"/>
        <v>1</v>
      </c>
      <c r="W2377">
        <f t="shared" si="226"/>
        <v>2</v>
      </c>
      <c r="X2377" t="str">
        <f t="shared" si="227"/>
        <v>212</v>
      </c>
      <c r="Y2377" t="str">
        <f>IF(Table1[[#This Row],[RFM_Score]]="555","Champion", IF(AND(J2377&gt;=4,V2377&gt;=4),"Loyal", IF(U2377&lt;=2,"At Risk", IF(W2377&gt;=4,"Potential Loyalist","Others"))))</f>
        <v>At Risk</v>
      </c>
    </row>
    <row r="2378" spans="1:25">
      <c r="A2378" t="s">
        <v>5533</v>
      </c>
      <c r="B2378">
        <v>33</v>
      </c>
      <c r="C2378" t="s">
        <v>19</v>
      </c>
      <c r="D2378" t="s">
        <v>41</v>
      </c>
      <c r="E2378" s="6" t="s">
        <v>14448</v>
      </c>
      <c r="F2378" t="s">
        <v>26</v>
      </c>
      <c r="G2378">
        <v>2</v>
      </c>
      <c r="H2378">
        <v>0</v>
      </c>
      <c r="I2378">
        <v>55</v>
      </c>
      <c r="J2378">
        <v>3</v>
      </c>
      <c r="K2378">
        <v>72.180000000000007</v>
      </c>
      <c r="L2378" t="str">
        <f t="shared" si="222"/>
        <v/>
      </c>
      <c r="M2378">
        <v>4</v>
      </c>
      <c r="N2378" t="str">
        <f t="shared" si="223"/>
        <v/>
      </c>
      <c r="O2378">
        <v>32</v>
      </c>
      <c r="P2378" s="11">
        <v>0</v>
      </c>
      <c r="Q2378" s="11">
        <v>5.4545454545454501E-2</v>
      </c>
      <c r="R2378" s="12">
        <v>18.045000000000002</v>
      </c>
      <c r="S2378" t="s">
        <v>27</v>
      </c>
      <c r="T2378">
        <v>0</v>
      </c>
      <c r="U2378">
        <f t="shared" si="224"/>
        <v>4</v>
      </c>
      <c r="V2378">
        <f t="shared" si="225"/>
        <v>1</v>
      </c>
      <c r="W2378">
        <f t="shared" si="226"/>
        <v>2</v>
      </c>
      <c r="X2378" t="str">
        <f t="shared" si="227"/>
        <v>412</v>
      </c>
      <c r="Y2378" t="str">
        <f>IF(Table1[[#This Row],[RFM_Score]]="555","Champion", IF(AND(J2378&gt;=4,V2378&gt;=4),"Loyal", IF(U2378&lt;=2,"At Risk", IF(W2378&gt;=4,"Potential Loyalist","Others"))))</f>
        <v>Others</v>
      </c>
    </row>
    <row r="2379" spans="1:25">
      <c r="A2379" t="s">
        <v>7770</v>
      </c>
      <c r="B2379">
        <v>35</v>
      </c>
      <c r="C2379" t="s">
        <v>19</v>
      </c>
      <c r="D2379" t="s">
        <v>35</v>
      </c>
      <c r="E2379" s="6" t="s">
        <v>14449</v>
      </c>
      <c r="F2379" t="s">
        <v>37</v>
      </c>
      <c r="G2379">
        <v>0</v>
      </c>
      <c r="H2379">
        <v>0</v>
      </c>
      <c r="I2379">
        <v>41</v>
      </c>
      <c r="J2379">
        <v>1</v>
      </c>
      <c r="K2379">
        <v>72.099999999999994</v>
      </c>
      <c r="L2379" t="str">
        <f t="shared" si="222"/>
        <v/>
      </c>
      <c r="M2379">
        <v>4</v>
      </c>
      <c r="N2379" t="str">
        <f t="shared" si="223"/>
        <v/>
      </c>
      <c r="O2379">
        <v>0</v>
      </c>
      <c r="P2379" s="11">
        <v>0</v>
      </c>
      <c r="Q2379" s="11">
        <v>2.4390243902439001E-2</v>
      </c>
      <c r="R2379" s="12">
        <v>18.024999999999999</v>
      </c>
      <c r="S2379" t="s">
        <v>27</v>
      </c>
      <c r="T2379">
        <v>0</v>
      </c>
      <c r="U2379">
        <f t="shared" si="224"/>
        <v>5</v>
      </c>
      <c r="V2379">
        <f t="shared" si="225"/>
        <v>1</v>
      </c>
      <c r="W2379">
        <f t="shared" si="226"/>
        <v>2</v>
      </c>
      <c r="X2379" t="str">
        <f t="shared" si="227"/>
        <v>512</v>
      </c>
      <c r="Y2379" t="str">
        <f>IF(Table1[[#This Row],[RFM_Score]]="555","Champion", IF(AND(J2379&gt;=4,V2379&gt;=4),"Loyal", IF(U2379&lt;=2,"At Risk", IF(W2379&gt;=4,"Potential Loyalist","Others"))))</f>
        <v>Others</v>
      </c>
    </row>
    <row r="2380" spans="1:25">
      <c r="A2380" t="s">
        <v>6096</v>
      </c>
      <c r="B2380">
        <v>42</v>
      </c>
      <c r="C2380" t="s">
        <v>19</v>
      </c>
      <c r="D2380" t="s">
        <v>29</v>
      </c>
      <c r="E2380" s="6" t="s">
        <v>14450</v>
      </c>
      <c r="F2380" t="s">
        <v>62</v>
      </c>
      <c r="G2380">
        <v>1</v>
      </c>
      <c r="H2380">
        <v>0</v>
      </c>
      <c r="I2380">
        <v>45</v>
      </c>
      <c r="J2380">
        <v>7</v>
      </c>
      <c r="K2380">
        <v>71.78</v>
      </c>
      <c r="L2380" t="str">
        <f t="shared" si="222"/>
        <v/>
      </c>
      <c r="M2380">
        <v>4</v>
      </c>
      <c r="N2380" t="str">
        <f t="shared" si="223"/>
        <v/>
      </c>
      <c r="O2380">
        <v>0</v>
      </c>
      <c r="P2380" s="11">
        <v>0</v>
      </c>
      <c r="Q2380" s="11">
        <v>0.155555555555555</v>
      </c>
      <c r="R2380" s="12">
        <v>17.945</v>
      </c>
      <c r="S2380" t="s">
        <v>27</v>
      </c>
      <c r="T2380">
        <v>1</v>
      </c>
      <c r="U2380">
        <f t="shared" si="224"/>
        <v>5</v>
      </c>
      <c r="V2380">
        <f t="shared" si="225"/>
        <v>1</v>
      </c>
      <c r="W2380">
        <f t="shared" si="226"/>
        <v>2</v>
      </c>
      <c r="X2380" t="str">
        <f t="shared" si="227"/>
        <v>512</v>
      </c>
      <c r="Y2380" t="str">
        <f>IF(Table1[[#This Row],[RFM_Score]]="555","Champion", IF(AND(J2380&gt;=4,V2380&gt;=4),"Loyal", IF(U2380&lt;=2,"At Risk", IF(W2380&gt;=4,"Potential Loyalist","Others"))))</f>
        <v>Others</v>
      </c>
    </row>
    <row r="2381" spans="1:25">
      <c r="A2381" t="s">
        <v>10654</v>
      </c>
      <c r="B2381">
        <v>31</v>
      </c>
      <c r="C2381" t="s">
        <v>24</v>
      </c>
      <c r="D2381" t="s">
        <v>46</v>
      </c>
      <c r="E2381" s="6" t="s">
        <v>14451</v>
      </c>
      <c r="F2381" t="s">
        <v>30</v>
      </c>
      <c r="G2381">
        <v>2</v>
      </c>
      <c r="H2381">
        <v>0</v>
      </c>
      <c r="I2381">
        <v>49</v>
      </c>
      <c r="J2381">
        <v>2</v>
      </c>
      <c r="K2381">
        <v>71.77</v>
      </c>
      <c r="L2381" t="str">
        <f t="shared" si="222"/>
        <v/>
      </c>
      <c r="M2381">
        <v>4</v>
      </c>
      <c r="N2381" t="str">
        <f t="shared" si="223"/>
        <v/>
      </c>
      <c r="O2381">
        <v>19</v>
      </c>
      <c r="P2381" s="11">
        <v>0</v>
      </c>
      <c r="Q2381" s="11">
        <v>4.08163265306122E-2</v>
      </c>
      <c r="R2381" s="12">
        <v>17.942499999999999</v>
      </c>
      <c r="S2381" t="s">
        <v>27</v>
      </c>
      <c r="T2381">
        <v>0</v>
      </c>
      <c r="U2381">
        <f t="shared" si="224"/>
        <v>5</v>
      </c>
      <c r="V2381">
        <f t="shared" si="225"/>
        <v>1</v>
      </c>
      <c r="W2381">
        <f t="shared" si="226"/>
        <v>2</v>
      </c>
      <c r="X2381" t="str">
        <f t="shared" si="227"/>
        <v>512</v>
      </c>
      <c r="Y2381" t="str">
        <f>IF(Table1[[#This Row],[RFM_Score]]="555","Champion", IF(AND(J2381&gt;=4,V2381&gt;=4),"Loyal", IF(U2381&lt;=2,"At Risk", IF(W2381&gt;=4,"Potential Loyalist","Others"))))</f>
        <v>Others</v>
      </c>
    </row>
    <row r="2382" spans="1:25">
      <c r="A2382" t="s">
        <v>1895</v>
      </c>
      <c r="B2382">
        <v>38</v>
      </c>
      <c r="C2382" t="s">
        <v>24</v>
      </c>
      <c r="D2382" t="s">
        <v>25</v>
      </c>
      <c r="E2382" s="6" t="s">
        <v>14452</v>
      </c>
      <c r="F2382" t="s">
        <v>30</v>
      </c>
      <c r="G2382">
        <v>5</v>
      </c>
      <c r="H2382">
        <v>0</v>
      </c>
      <c r="I2382">
        <v>58</v>
      </c>
      <c r="J2382">
        <v>1</v>
      </c>
      <c r="K2382">
        <v>71.72</v>
      </c>
      <c r="L2382" t="str">
        <f t="shared" si="222"/>
        <v/>
      </c>
      <c r="M2382">
        <v>4</v>
      </c>
      <c r="N2382" t="str">
        <f t="shared" si="223"/>
        <v/>
      </c>
      <c r="O2382">
        <v>2</v>
      </c>
      <c r="P2382" s="11">
        <v>0</v>
      </c>
      <c r="Q2382" s="11">
        <v>1.72413793103448E-2</v>
      </c>
      <c r="R2382" s="12">
        <v>17.93</v>
      </c>
      <c r="S2382" t="s">
        <v>27</v>
      </c>
      <c r="T2382">
        <v>0</v>
      </c>
      <c r="U2382">
        <f t="shared" si="224"/>
        <v>5</v>
      </c>
      <c r="V2382">
        <f t="shared" si="225"/>
        <v>1</v>
      </c>
      <c r="W2382">
        <f t="shared" si="226"/>
        <v>2</v>
      </c>
      <c r="X2382" t="str">
        <f t="shared" si="227"/>
        <v>512</v>
      </c>
      <c r="Y2382" t="str">
        <f>IF(Table1[[#This Row],[RFM_Score]]="555","Champion", IF(AND(J2382&gt;=4,V2382&gt;=4),"Loyal", IF(U2382&lt;=2,"At Risk", IF(W2382&gt;=4,"Potential Loyalist","Others"))))</f>
        <v>Others</v>
      </c>
    </row>
    <row r="2383" spans="1:25">
      <c r="A2383" t="s">
        <v>7313</v>
      </c>
      <c r="B2383">
        <v>22</v>
      </c>
      <c r="C2383" t="s">
        <v>33</v>
      </c>
      <c r="D2383" t="s">
        <v>49</v>
      </c>
      <c r="E2383" s="6" t="s">
        <v>14453</v>
      </c>
      <c r="F2383" t="s">
        <v>26</v>
      </c>
      <c r="G2383">
        <v>4</v>
      </c>
      <c r="H2383">
        <v>3</v>
      </c>
      <c r="I2383">
        <v>67</v>
      </c>
      <c r="J2383">
        <v>2</v>
      </c>
      <c r="K2383">
        <v>71.66</v>
      </c>
      <c r="L2383" t="str">
        <f t="shared" si="222"/>
        <v/>
      </c>
      <c r="M2383">
        <v>4</v>
      </c>
      <c r="N2383" t="str">
        <f t="shared" si="223"/>
        <v/>
      </c>
      <c r="O2383">
        <v>8</v>
      </c>
      <c r="P2383" s="11">
        <v>0.75</v>
      </c>
      <c r="Q2383" s="11">
        <v>2.9850746268656699E-2</v>
      </c>
      <c r="R2383" s="12">
        <v>17.914999999999999</v>
      </c>
      <c r="S2383" t="s">
        <v>27</v>
      </c>
      <c r="T2383">
        <v>0</v>
      </c>
      <c r="U2383">
        <f t="shared" si="224"/>
        <v>5</v>
      </c>
      <c r="V2383">
        <f t="shared" si="225"/>
        <v>1</v>
      </c>
      <c r="W2383">
        <f t="shared" si="226"/>
        <v>2</v>
      </c>
      <c r="X2383" t="str">
        <f t="shared" si="227"/>
        <v>512</v>
      </c>
      <c r="Y2383" t="str">
        <f>IF(Table1[[#This Row],[RFM_Score]]="555","Champion", IF(AND(J2383&gt;=4,V2383&gt;=4),"Loyal", IF(U2383&lt;=2,"At Risk", IF(W2383&gt;=4,"Potential Loyalist","Others"))))</f>
        <v>Others</v>
      </c>
    </row>
    <row r="2384" spans="1:25">
      <c r="A2384" t="s">
        <v>6987</v>
      </c>
      <c r="B2384">
        <v>19</v>
      </c>
      <c r="C2384" t="s">
        <v>19</v>
      </c>
      <c r="D2384" t="s">
        <v>29</v>
      </c>
      <c r="E2384" s="6" t="s">
        <v>14454</v>
      </c>
      <c r="F2384" t="s">
        <v>60</v>
      </c>
      <c r="G2384">
        <v>3</v>
      </c>
      <c r="H2384">
        <v>0</v>
      </c>
      <c r="I2384">
        <v>59</v>
      </c>
      <c r="J2384">
        <v>2</v>
      </c>
      <c r="K2384">
        <v>71.44</v>
      </c>
      <c r="L2384" t="str">
        <f t="shared" si="222"/>
        <v/>
      </c>
      <c r="M2384">
        <v>4</v>
      </c>
      <c r="N2384" t="str">
        <f t="shared" si="223"/>
        <v/>
      </c>
      <c r="O2384">
        <v>5</v>
      </c>
      <c r="P2384" s="11">
        <v>0</v>
      </c>
      <c r="Q2384" s="11">
        <v>3.38983050847457E-2</v>
      </c>
      <c r="R2384" s="12">
        <v>17.86</v>
      </c>
      <c r="S2384" t="s">
        <v>27</v>
      </c>
      <c r="T2384">
        <v>0</v>
      </c>
      <c r="U2384">
        <f t="shared" si="224"/>
        <v>5</v>
      </c>
      <c r="V2384">
        <f t="shared" si="225"/>
        <v>1</v>
      </c>
      <c r="W2384">
        <f t="shared" si="226"/>
        <v>2</v>
      </c>
      <c r="X2384" t="str">
        <f t="shared" si="227"/>
        <v>512</v>
      </c>
      <c r="Y2384" t="str">
        <f>IF(Table1[[#This Row],[RFM_Score]]="555","Champion", IF(AND(J2384&gt;=4,V2384&gt;=4),"Loyal", IF(U2384&lt;=2,"At Risk", IF(W2384&gt;=4,"Potential Loyalist","Others"))))</f>
        <v>Others</v>
      </c>
    </row>
    <row r="2385" spans="1:25">
      <c r="A2385" t="s">
        <v>125</v>
      </c>
      <c r="B2385">
        <v>28</v>
      </c>
      <c r="C2385" t="s">
        <v>19</v>
      </c>
      <c r="D2385" t="s">
        <v>49</v>
      </c>
      <c r="E2385" s="6" t="s">
        <v>14455</v>
      </c>
      <c r="F2385" t="s">
        <v>62</v>
      </c>
      <c r="G2385">
        <v>1</v>
      </c>
      <c r="H2385">
        <v>0</v>
      </c>
      <c r="I2385">
        <v>57</v>
      </c>
      <c r="J2385">
        <v>4</v>
      </c>
      <c r="K2385">
        <v>71.28</v>
      </c>
      <c r="L2385" t="str">
        <f t="shared" si="222"/>
        <v/>
      </c>
      <c r="M2385">
        <v>4</v>
      </c>
      <c r="N2385" t="str">
        <f t="shared" si="223"/>
        <v/>
      </c>
      <c r="O2385">
        <v>2</v>
      </c>
      <c r="P2385" s="11">
        <v>0</v>
      </c>
      <c r="Q2385" s="11">
        <v>7.0175438596491196E-2</v>
      </c>
      <c r="R2385" s="12">
        <v>17.82</v>
      </c>
      <c r="S2385" t="s">
        <v>27</v>
      </c>
      <c r="T2385">
        <v>0</v>
      </c>
      <c r="U2385">
        <f t="shared" si="224"/>
        <v>5</v>
      </c>
      <c r="V2385">
        <f t="shared" si="225"/>
        <v>1</v>
      </c>
      <c r="W2385">
        <f t="shared" si="226"/>
        <v>2</v>
      </c>
      <c r="X2385" t="str">
        <f t="shared" si="227"/>
        <v>512</v>
      </c>
      <c r="Y2385" t="str">
        <f>IF(Table1[[#This Row],[RFM_Score]]="555","Champion", IF(AND(J2385&gt;=4,V2385&gt;=4),"Loyal", IF(U2385&lt;=2,"At Risk", IF(W2385&gt;=4,"Potential Loyalist","Others"))))</f>
        <v>Others</v>
      </c>
    </row>
    <row r="2386" spans="1:25">
      <c r="A2386" t="s">
        <v>2566</v>
      </c>
      <c r="B2386">
        <v>21</v>
      </c>
      <c r="C2386" t="s">
        <v>19</v>
      </c>
      <c r="D2386" t="s">
        <v>41</v>
      </c>
      <c r="E2386" s="6" t="s">
        <v>14456</v>
      </c>
      <c r="F2386" t="s">
        <v>60</v>
      </c>
      <c r="G2386">
        <v>2</v>
      </c>
      <c r="H2386">
        <v>0</v>
      </c>
      <c r="I2386">
        <v>40</v>
      </c>
      <c r="J2386">
        <v>3</v>
      </c>
      <c r="K2386">
        <v>71.19</v>
      </c>
      <c r="L2386" t="str">
        <f t="shared" si="222"/>
        <v/>
      </c>
      <c r="M2386">
        <v>4</v>
      </c>
      <c r="N2386" t="str">
        <f t="shared" si="223"/>
        <v/>
      </c>
      <c r="O2386">
        <v>36</v>
      </c>
      <c r="P2386" s="11">
        <v>0</v>
      </c>
      <c r="Q2386" s="11">
        <v>7.4999999999999997E-2</v>
      </c>
      <c r="R2386" s="12">
        <v>17.797499999999999</v>
      </c>
      <c r="S2386" t="s">
        <v>27</v>
      </c>
      <c r="T2386">
        <v>0</v>
      </c>
      <c r="U2386">
        <f t="shared" si="224"/>
        <v>4</v>
      </c>
      <c r="V2386">
        <f t="shared" si="225"/>
        <v>1</v>
      </c>
      <c r="W2386">
        <f t="shared" si="226"/>
        <v>2</v>
      </c>
      <c r="X2386" t="str">
        <f t="shared" si="227"/>
        <v>412</v>
      </c>
      <c r="Y2386" t="str">
        <f>IF(Table1[[#This Row],[RFM_Score]]="555","Champion", IF(AND(J2386&gt;=4,V2386&gt;=4),"Loyal", IF(U2386&lt;=2,"At Risk", IF(W2386&gt;=4,"Potential Loyalist","Others"))))</f>
        <v>Others</v>
      </c>
    </row>
    <row r="2387" spans="1:25">
      <c r="A2387" t="s">
        <v>3974</v>
      </c>
      <c r="B2387">
        <v>19</v>
      </c>
      <c r="C2387" t="s">
        <v>19</v>
      </c>
      <c r="D2387" t="s">
        <v>25</v>
      </c>
      <c r="E2387" s="6" t="s">
        <v>14457</v>
      </c>
      <c r="F2387" t="s">
        <v>60</v>
      </c>
      <c r="G2387">
        <v>4</v>
      </c>
      <c r="H2387">
        <v>1</v>
      </c>
      <c r="I2387">
        <v>52</v>
      </c>
      <c r="J2387">
        <v>2</v>
      </c>
      <c r="K2387">
        <v>71.180000000000007</v>
      </c>
      <c r="L2387" t="str">
        <f t="shared" si="222"/>
        <v/>
      </c>
      <c r="M2387">
        <v>4</v>
      </c>
      <c r="N2387" t="str">
        <f t="shared" si="223"/>
        <v/>
      </c>
      <c r="O2387">
        <v>2</v>
      </c>
      <c r="P2387" s="11">
        <v>0.25</v>
      </c>
      <c r="Q2387" s="11">
        <v>3.8461538461538401E-2</v>
      </c>
      <c r="R2387" s="12">
        <v>17.795000000000002</v>
      </c>
      <c r="S2387" t="s">
        <v>27</v>
      </c>
      <c r="T2387">
        <v>0</v>
      </c>
      <c r="U2387">
        <f t="shared" si="224"/>
        <v>5</v>
      </c>
      <c r="V2387">
        <f t="shared" si="225"/>
        <v>1</v>
      </c>
      <c r="W2387">
        <f t="shared" si="226"/>
        <v>2</v>
      </c>
      <c r="X2387" t="str">
        <f t="shared" si="227"/>
        <v>512</v>
      </c>
      <c r="Y2387" t="str">
        <f>IF(Table1[[#This Row],[RFM_Score]]="555","Champion", IF(AND(J2387&gt;=4,V2387&gt;=4),"Loyal", IF(U2387&lt;=2,"At Risk", IF(W2387&gt;=4,"Potential Loyalist","Others"))))</f>
        <v>Others</v>
      </c>
    </row>
    <row r="2388" spans="1:25">
      <c r="A2388" t="s">
        <v>6100</v>
      </c>
      <c r="B2388">
        <v>63</v>
      </c>
      <c r="C2388" t="s">
        <v>19</v>
      </c>
      <c r="D2388" t="s">
        <v>25</v>
      </c>
      <c r="E2388" s="6" t="s">
        <v>14458</v>
      </c>
      <c r="F2388" t="s">
        <v>62</v>
      </c>
      <c r="G2388">
        <v>6</v>
      </c>
      <c r="H2388">
        <v>1</v>
      </c>
      <c r="I2388">
        <v>51</v>
      </c>
      <c r="J2388">
        <v>2</v>
      </c>
      <c r="K2388">
        <v>71.17</v>
      </c>
      <c r="L2388" t="str">
        <f t="shared" si="222"/>
        <v/>
      </c>
      <c r="M2388">
        <v>4</v>
      </c>
      <c r="N2388" t="str">
        <f t="shared" si="223"/>
        <v/>
      </c>
      <c r="O2388">
        <v>17</v>
      </c>
      <c r="P2388" s="11">
        <v>0.16666666666666599</v>
      </c>
      <c r="Q2388" s="11">
        <v>3.9215686274509803E-2</v>
      </c>
      <c r="R2388" s="12">
        <v>17.7925</v>
      </c>
      <c r="S2388" t="s">
        <v>27</v>
      </c>
      <c r="T2388">
        <v>0</v>
      </c>
      <c r="U2388">
        <f t="shared" si="224"/>
        <v>5</v>
      </c>
      <c r="V2388">
        <f t="shared" si="225"/>
        <v>1</v>
      </c>
      <c r="W2388">
        <f t="shared" si="226"/>
        <v>2</v>
      </c>
      <c r="X2388" t="str">
        <f t="shared" si="227"/>
        <v>512</v>
      </c>
      <c r="Y2388" t="str">
        <f>IF(Table1[[#This Row],[RFM_Score]]="555","Champion", IF(AND(J2388&gt;=4,V2388&gt;=4),"Loyal", IF(U2388&lt;=2,"At Risk", IF(W2388&gt;=4,"Potential Loyalist","Others"))))</f>
        <v>Others</v>
      </c>
    </row>
    <row r="2389" spans="1:25">
      <c r="A2389" t="s">
        <v>3576</v>
      </c>
      <c r="B2389">
        <v>33</v>
      </c>
      <c r="C2389" t="s">
        <v>24</v>
      </c>
      <c r="D2389" t="s">
        <v>29</v>
      </c>
      <c r="E2389" s="6" t="s">
        <v>14459</v>
      </c>
      <c r="F2389" t="s">
        <v>37</v>
      </c>
      <c r="G2389">
        <v>1</v>
      </c>
      <c r="H2389">
        <v>0</v>
      </c>
      <c r="I2389">
        <v>63</v>
      </c>
      <c r="J2389">
        <v>2</v>
      </c>
      <c r="K2389">
        <v>71.03</v>
      </c>
      <c r="L2389" t="str">
        <f t="shared" si="222"/>
        <v/>
      </c>
      <c r="M2389">
        <v>4</v>
      </c>
      <c r="N2389" t="str">
        <f t="shared" si="223"/>
        <v/>
      </c>
      <c r="O2389">
        <v>8</v>
      </c>
      <c r="P2389" s="11">
        <v>0</v>
      </c>
      <c r="Q2389" s="11">
        <v>3.1746031746031703E-2</v>
      </c>
      <c r="R2389" s="12">
        <v>17.7575</v>
      </c>
      <c r="S2389" t="s">
        <v>27</v>
      </c>
      <c r="T2389">
        <v>0</v>
      </c>
      <c r="U2389">
        <f t="shared" si="224"/>
        <v>5</v>
      </c>
      <c r="V2389">
        <f t="shared" si="225"/>
        <v>1</v>
      </c>
      <c r="W2389">
        <f t="shared" si="226"/>
        <v>2</v>
      </c>
      <c r="X2389" t="str">
        <f t="shared" si="227"/>
        <v>512</v>
      </c>
      <c r="Y2389" t="str">
        <f>IF(Table1[[#This Row],[RFM_Score]]="555","Champion", IF(AND(J2389&gt;=4,V2389&gt;=4),"Loyal", IF(U2389&lt;=2,"At Risk", IF(W2389&gt;=4,"Potential Loyalist","Others"))))</f>
        <v>Others</v>
      </c>
    </row>
    <row r="2390" spans="1:25">
      <c r="A2390" t="s">
        <v>10562</v>
      </c>
      <c r="B2390">
        <v>33</v>
      </c>
      <c r="C2390" t="s">
        <v>24</v>
      </c>
      <c r="D2390" t="s">
        <v>25</v>
      </c>
      <c r="E2390" s="6" t="s">
        <v>14460</v>
      </c>
      <c r="F2390" t="s">
        <v>60</v>
      </c>
      <c r="G2390">
        <v>4</v>
      </c>
      <c r="H2390">
        <v>1</v>
      </c>
      <c r="I2390">
        <v>59</v>
      </c>
      <c r="J2390">
        <v>2</v>
      </c>
      <c r="K2390">
        <v>70.58</v>
      </c>
      <c r="L2390" t="str">
        <f t="shared" si="222"/>
        <v/>
      </c>
      <c r="M2390">
        <v>4</v>
      </c>
      <c r="N2390" t="str">
        <f t="shared" si="223"/>
        <v/>
      </c>
      <c r="O2390">
        <v>5</v>
      </c>
      <c r="P2390" s="11">
        <v>0.25</v>
      </c>
      <c r="Q2390" s="11">
        <v>3.38983050847457E-2</v>
      </c>
      <c r="R2390" s="12">
        <v>17.645</v>
      </c>
      <c r="S2390" t="s">
        <v>27</v>
      </c>
      <c r="T2390">
        <v>0</v>
      </c>
      <c r="U2390">
        <f t="shared" si="224"/>
        <v>5</v>
      </c>
      <c r="V2390">
        <f t="shared" si="225"/>
        <v>1</v>
      </c>
      <c r="W2390">
        <f t="shared" si="226"/>
        <v>2</v>
      </c>
      <c r="X2390" t="str">
        <f t="shared" si="227"/>
        <v>512</v>
      </c>
      <c r="Y2390" t="str">
        <f>IF(Table1[[#This Row],[RFM_Score]]="555","Champion", IF(AND(J2390&gt;=4,V2390&gt;=4),"Loyal", IF(U2390&lt;=2,"At Risk", IF(W2390&gt;=4,"Potential Loyalist","Others"))))</f>
        <v>Others</v>
      </c>
    </row>
    <row r="2391" spans="1:25">
      <c r="A2391" t="s">
        <v>4934</v>
      </c>
      <c r="B2391">
        <v>21</v>
      </c>
      <c r="C2391" t="s">
        <v>19</v>
      </c>
      <c r="D2391" t="s">
        <v>25</v>
      </c>
      <c r="E2391" s="6" t="s">
        <v>14461</v>
      </c>
      <c r="F2391" t="s">
        <v>21</v>
      </c>
      <c r="G2391">
        <v>4</v>
      </c>
      <c r="H2391">
        <v>0</v>
      </c>
      <c r="I2391">
        <v>50</v>
      </c>
      <c r="J2391">
        <v>4</v>
      </c>
      <c r="K2391">
        <v>70.56</v>
      </c>
      <c r="L2391" t="str">
        <f t="shared" si="222"/>
        <v/>
      </c>
      <c r="M2391">
        <v>4</v>
      </c>
      <c r="N2391" t="str">
        <f t="shared" si="223"/>
        <v/>
      </c>
      <c r="O2391">
        <v>56</v>
      </c>
      <c r="P2391" s="11">
        <v>0</v>
      </c>
      <c r="Q2391" s="11">
        <v>0.08</v>
      </c>
      <c r="R2391" s="12">
        <v>17.64</v>
      </c>
      <c r="S2391" t="s">
        <v>27</v>
      </c>
      <c r="T2391">
        <v>1</v>
      </c>
      <c r="U2391">
        <f t="shared" si="224"/>
        <v>3</v>
      </c>
      <c r="V2391">
        <f t="shared" si="225"/>
        <v>1</v>
      </c>
      <c r="W2391">
        <f t="shared" si="226"/>
        <v>2</v>
      </c>
      <c r="X2391" t="str">
        <f t="shared" si="227"/>
        <v>312</v>
      </c>
      <c r="Y2391" t="str">
        <f>IF(Table1[[#This Row],[RFM_Score]]="555","Champion", IF(AND(J2391&gt;=4,V2391&gt;=4),"Loyal", IF(U2391&lt;=2,"At Risk", IF(W2391&gt;=4,"Potential Loyalist","Others"))))</f>
        <v>Others</v>
      </c>
    </row>
    <row r="2392" spans="1:25">
      <c r="A2392" t="s">
        <v>8248</v>
      </c>
      <c r="B2392">
        <v>42</v>
      </c>
      <c r="C2392" t="s">
        <v>19</v>
      </c>
      <c r="D2392" t="s">
        <v>25</v>
      </c>
      <c r="E2392" s="6" t="s">
        <v>14462</v>
      </c>
      <c r="F2392" t="s">
        <v>60</v>
      </c>
      <c r="G2392">
        <v>1</v>
      </c>
      <c r="H2392">
        <v>0</v>
      </c>
      <c r="I2392">
        <v>54</v>
      </c>
      <c r="J2392">
        <v>4</v>
      </c>
      <c r="K2392">
        <v>70.5</v>
      </c>
      <c r="L2392" t="str">
        <f t="shared" si="222"/>
        <v/>
      </c>
      <c r="M2392">
        <v>4</v>
      </c>
      <c r="N2392" t="str">
        <f t="shared" si="223"/>
        <v/>
      </c>
      <c r="O2392">
        <v>51</v>
      </c>
      <c r="P2392" s="11">
        <v>0</v>
      </c>
      <c r="Q2392" s="11">
        <v>7.4074074074074001E-2</v>
      </c>
      <c r="R2392" s="12">
        <v>17.625</v>
      </c>
      <c r="S2392" t="s">
        <v>27</v>
      </c>
      <c r="T2392">
        <v>0</v>
      </c>
      <c r="U2392">
        <f t="shared" si="224"/>
        <v>3</v>
      </c>
      <c r="V2392">
        <f t="shared" si="225"/>
        <v>1</v>
      </c>
      <c r="W2392">
        <f t="shared" si="226"/>
        <v>2</v>
      </c>
      <c r="X2392" t="str">
        <f t="shared" si="227"/>
        <v>312</v>
      </c>
      <c r="Y2392" t="str">
        <f>IF(Table1[[#This Row],[RFM_Score]]="555","Champion", IF(AND(J2392&gt;=4,V2392&gt;=4),"Loyal", IF(U2392&lt;=2,"At Risk", IF(W2392&gt;=4,"Potential Loyalist","Others"))))</f>
        <v>Others</v>
      </c>
    </row>
    <row r="2393" spans="1:25">
      <c r="A2393" t="s">
        <v>11429</v>
      </c>
      <c r="B2393">
        <v>41</v>
      </c>
      <c r="C2393" t="s">
        <v>19</v>
      </c>
      <c r="D2393" t="s">
        <v>46</v>
      </c>
      <c r="E2393" s="6" t="s">
        <v>14463</v>
      </c>
      <c r="F2393" t="s">
        <v>60</v>
      </c>
      <c r="G2393">
        <v>2</v>
      </c>
      <c r="H2393">
        <v>0</v>
      </c>
      <c r="I2393">
        <v>49</v>
      </c>
      <c r="J2393">
        <v>4</v>
      </c>
      <c r="K2393">
        <v>70.040000000000006</v>
      </c>
      <c r="L2393" t="str">
        <f t="shared" si="222"/>
        <v/>
      </c>
      <c r="M2393">
        <v>4</v>
      </c>
      <c r="N2393" t="str">
        <f t="shared" si="223"/>
        <v/>
      </c>
      <c r="O2393">
        <v>44</v>
      </c>
      <c r="P2393" s="11">
        <v>0</v>
      </c>
      <c r="Q2393" s="11">
        <v>8.16326530612244E-2</v>
      </c>
      <c r="R2393" s="12">
        <v>17.510000000000002</v>
      </c>
      <c r="S2393" t="s">
        <v>27</v>
      </c>
      <c r="T2393">
        <v>0</v>
      </c>
      <c r="U2393">
        <f t="shared" si="224"/>
        <v>3</v>
      </c>
      <c r="V2393">
        <f t="shared" si="225"/>
        <v>1</v>
      </c>
      <c r="W2393">
        <f t="shared" si="226"/>
        <v>2</v>
      </c>
      <c r="X2393" t="str">
        <f t="shared" si="227"/>
        <v>312</v>
      </c>
      <c r="Y2393" t="str">
        <f>IF(Table1[[#This Row],[RFM_Score]]="555","Champion", IF(AND(J2393&gt;=4,V2393&gt;=4),"Loyal", IF(U2393&lt;=2,"At Risk", IF(W2393&gt;=4,"Potential Loyalist","Others"))))</f>
        <v>Others</v>
      </c>
    </row>
    <row r="2394" spans="1:25">
      <c r="A2394" t="s">
        <v>8099</v>
      </c>
      <c r="B2394">
        <v>18</v>
      </c>
      <c r="C2394" t="s">
        <v>19</v>
      </c>
      <c r="D2394" t="s">
        <v>25</v>
      </c>
      <c r="E2394" s="6" t="s">
        <v>14464</v>
      </c>
      <c r="F2394" t="s">
        <v>26</v>
      </c>
      <c r="G2394">
        <v>2</v>
      </c>
      <c r="H2394">
        <v>0</v>
      </c>
      <c r="I2394">
        <v>55</v>
      </c>
      <c r="J2394">
        <v>4</v>
      </c>
      <c r="K2394">
        <v>69.989999999999995</v>
      </c>
      <c r="L2394" t="str">
        <f t="shared" si="222"/>
        <v/>
      </c>
      <c r="M2394">
        <v>4</v>
      </c>
      <c r="N2394" t="str">
        <f t="shared" si="223"/>
        <v/>
      </c>
      <c r="O2394">
        <v>58</v>
      </c>
      <c r="P2394" s="11">
        <v>0</v>
      </c>
      <c r="Q2394" s="11">
        <v>7.2727272727272696E-2</v>
      </c>
      <c r="R2394" s="12">
        <v>17.497499999999999</v>
      </c>
      <c r="S2394" t="s">
        <v>27</v>
      </c>
      <c r="T2394">
        <v>0</v>
      </c>
      <c r="U2394">
        <f t="shared" si="224"/>
        <v>3</v>
      </c>
      <c r="V2394">
        <f t="shared" si="225"/>
        <v>1</v>
      </c>
      <c r="W2394">
        <f t="shared" si="226"/>
        <v>2</v>
      </c>
      <c r="X2394" t="str">
        <f t="shared" si="227"/>
        <v>312</v>
      </c>
      <c r="Y2394" t="str">
        <f>IF(Table1[[#This Row],[RFM_Score]]="555","Champion", IF(AND(J2394&gt;=4,V2394&gt;=4),"Loyal", IF(U2394&lt;=2,"At Risk", IF(W2394&gt;=4,"Potential Loyalist","Others"))))</f>
        <v>Others</v>
      </c>
    </row>
    <row r="2395" spans="1:25">
      <c r="A2395" t="s">
        <v>4708</v>
      </c>
      <c r="B2395">
        <v>18</v>
      </c>
      <c r="C2395" t="s">
        <v>24</v>
      </c>
      <c r="D2395" t="s">
        <v>29</v>
      </c>
      <c r="E2395" s="6" t="s">
        <v>14465</v>
      </c>
      <c r="F2395" t="s">
        <v>37</v>
      </c>
      <c r="G2395">
        <v>1</v>
      </c>
      <c r="H2395">
        <v>0</v>
      </c>
      <c r="I2395">
        <v>63</v>
      </c>
      <c r="J2395">
        <v>3</v>
      </c>
      <c r="K2395">
        <v>69.66</v>
      </c>
      <c r="L2395" t="str">
        <f t="shared" si="222"/>
        <v/>
      </c>
      <c r="M2395">
        <v>4</v>
      </c>
      <c r="N2395" t="str">
        <f t="shared" si="223"/>
        <v/>
      </c>
      <c r="O2395">
        <v>9</v>
      </c>
      <c r="P2395" s="11">
        <v>0</v>
      </c>
      <c r="Q2395" s="11">
        <v>4.7619047619047603E-2</v>
      </c>
      <c r="R2395" s="12">
        <v>17.414999999999999</v>
      </c>
      <c r="S2395" t="s">
        <v>27</v>
      </c>
      <c r="T2395">
        <v>0</v>
      </c>
      <c r="U2395">
        <f t="shared" si="224"/>
        <v>5</v>
      </c>
      <c r="V2395">
        <f t="shared" si="225"/>
        <v>1</v>
      </c>
      <c r="W2395">
        <f t="shared" si="226"/>
        <v>2</v>
      </c>
      <c r="X2395" t="str">
        <f t="shared" si="227"/>
        <v>512</v>
      </c>
      <c r="Y2395" t="str">
        <f>IF(Table1[[#This Row],[RFM_Score]]="555","Champion", IF(AND(J2395&gt;=4,V2395&gt;=4),"Loyal", IF(U2395&lt;=2,"At Risk", IF(W2395&gt;=4,"Potential Loyalist","Others"))))</f>
        <v>Others</v>
      </c>
    </row>
    <row r="2396" spans="1:25">
      <c r="A2396" t="s">
        <v>5484</v>
      </c>
      <c r="B2396">
        <v>56</v>
      </c>
      <c r="C2396" t="s">
        <v>24</v>
      </c>
      <c r="D2396" t="s">
        <v>25</v>
      </c>
      <c r="E2396" s="6" t="s">
        <v>14466</v>
      </c>
      <c r="F2396" t="s">
        <v>26</v>
      </c>
      <c r="G2396">
        <v>8</v>
      </c>
      <c r="H2396">
        <v>2</v>
      </c>
      <c r="I2396">
        <v>54</v>
      </c>
      <c r="J2396">
        <v>2</v>
      </c>
      <c r="K2396">
        <v>69.58</v>
      </c>
      <c r="L2396" t="str">
        <f t="shared" si="222"/>
        <v/>
      </c>
      <c r="M2396">
        <v>4</v>
      </c>
      <c r="N2396" t="str">
        <f t="shared" si="223"/>
        <v/>
      </c>
      <c r="O2396">
        <v>44</v>
      </c>
      <c r="P2396" s="11">
        <v>0.25</v>
      </c>
      <c r="Q2396" s="11">
        <v>3.7037037037037E-2</v>
      </c>
      <c r="R2396" s="12">
        <v>17.395</v>
      </c>
      <c r="S2396" t="s">
        <v>27</v>
      </c>
      <c r="T2396">
        <v>0</v>
      </c>
      <c r="U2396">
        <f t="shared" si="224"/>
        <v>3</v>
      </c>
      <c r="V2396">
        <f t="shared" si="225"/>
        <v>1</v>
      </c>
      <c r="W2396">
        <f t="shared" si="226"/>
        <v>2</v>
      </c>
      <c r="X2396" t="str">
        <f t="shared" si="227"/>
        <v>312</v>
      </c>
      <c r="Y2396" t="str">
        <f>IF(Table1[[#This Row],[RFM_Score]]="555","Champion", IF(AND(J2396&gt;=4,V2396&gt;=4),"Loyal", IF(U2396&lt;=2,"At Risk", IF(W2396&gt;=4,"Potential Loyalist","Others"))))</f>
        <v>Others</v>
      </c>
    </row>
    <row r="2397" spans="1:25">
      <c r="A2397" t="s">
        <v>3069</v>
      </c>
      <c r="B2397">
        <v>40</v>
      </c>
      <c r="C2397" t="s">
        <v>19</v>
      </c>
      <c r="D2397" t="s">
        <v>35</v>
      </c>
      <c r="E2397" s="6" t="s">
        <v>14467</v>
      </c>
      <c r="F2397" t="s">
        <v>30</v>
      </c>
      <c r="G2397">
        <v>3</v>
      </c>
      <c r="H2397">
        <v>0</v>
      </c>
      <c r="I2397">
        <v>47</v>
      </c>
      <c r="J2397">
        <v>3</v>
      </c>
      <c r="K2397">
        <v>69.569999999999993</v>
      </c>
      <c r="L2397" t="str">
        <f t="shared" si="222"/>
        <v/>
      </c>
      <c r="M2397">
        <v>4</v>
      </c>
      <c r="N2397" t="str">
        <f t="shared" si="223"/>
        <v/>
      </c>
      <c r="O2397">
        <v>34</v>
      </c>
      <c r="P2397" s="11">
        <v>0</v>
      </c>
      <c r="Q2397" s="11">
        <v>6.3829787234042507E-2</v>
      </c>
      <c r="R2397" s="12">
        <v>17.392499999999998</v>
      </c>
      <c r="S2397" t="s">
        <v>27</v>
      </c>
      <c r="T2397">
        <v>0</v>
      </c>
      <c r="U2397">
        <f t="shared" si="224"/>
        <v>4</v>
      </c>
      <c r="V2397">
        <f t="shared" si="225"/>
        <v>1</v>
      </c>
      <c r="W2397">
        <f t="shared" si="226"/>
        <v>2</v>
      </c>
      <c r="X2397" t="str">
        <f t="shared" si="227"/>
        <v>412</v>
      </c>
      <c r="Y2397" t="str">
        <f>IF(Table1[[#This Row],[RFM_Score]]="555","Champion", IF(AND(J2397&gt;=4,V2397&gt;=4),"Loyal", IF(U2397&lt;=2,"At Risk", IF(W2397&gt;=4,"Potential Loyalist","Others"))))</f>
        <v>Others</v>
      </c>
    </row>
    <row r="2398" spans="1:25">
      <c r="A2398" t="s">
        <v>5314</v>
      </c>
      <c r="B2398">
        <v>19</v>
      </c>
      <c r="C2398" t="s">
        <v>24</v>
      </c>
      <c r="D2398" t="s">
        <v>25</v>
      </c>
      <c r="E2398" s="6" t="s">
        <v>14468</v>
      </c>
      <c r="F2398" t="s">
        <v>26</v>
      </c>
      <c r="G2398">
        <v>3</v>
      </c>
      <c r="H2398">
        <v>0</v>
      </c>
      <c r="I2398">
        <v>50</v>
      </c>
      <c r="J2398">
        <v>1</v>
      </c>
      <c r="K2398">
        <v>69.489999999999995</v>
      </c>
      <c r="L2398" t="str">
        <f t="shared" si="222"/>
        <v/>
      </c>
      <c r="M2398">
        <v>4</v>
      </c>
      <c r="N2398" t="str">
        <f t="shared" si="223"/>
        <v/>
      </c>
      <c r="O2398">
        <v>17</v>
      </c>
      <c r="P2398" s="11">
        <v>0</v>
      </c>
      <c r="Q2398" s="11">
        <v>0.02</v>
      </c>
      <c r="R2398" s="12">
        <v>17.372499999999999</v>
      </c>
      <c r="S2398" t="s">
        <v>27</v>
      </c>
      <c r="T2398">
        <v>0</v>
      </c>
      <c r="U2398">
        <f t="shared" si="224"/>
        <v>5</v>
      </c>
      <c r="V2398">
        <f t="shared" si="225"/>
        <v>1</v>
      </c>
      <c r="W2398">
        <f t="shared" si="226"/>
        <v>2</v>
      </c>
      <c r="X2398" t="str">
        <f t="shared" si="227"/>
        <v>512</v>
      </c>
      <c r="Y2398" t="str">
        <f>IF(Table1[[#This Row],[RFM_Score]]="555","Champion", IF(AND(J2398&gt;=4,V2398&gt;=4),"Loyal", IF(U2398&lt;=2,"At Risk", IF(W2398&gt;=4,"Potential Loyalist","Others"))))</f>
        <v>Others</v>
      </c>
    </row>
    <row r="2399" spans="1:25">
      <c r="A2399" t="s">
        <v>1538</v>
      </c>
      <c r="B2399">
        <v>28</v>
      </c>
      <c r="C2399" t="s">
        <v>24</v>
      </c>
      <c r="D2399" t="s">
        <v>46</v>
      </c>
      <c r="E2399" s="6" t="s">
        <v>14469</v>
      </c>
      <c r="F2399" t="s">
        <v>26</v>
      </c>
      <c r="G2399">
        <v>4</v>
      </c>
      <c r="H2399">
        <v>1</v>
      </c>
      <c r="I2399">
        <v>41</v>
      </c>
      <c r="J2399">
        <v>1</v>
      </c>
      <c r="K2399">
        <v>69.42</v>
      </c>
      <c r="L2399" t="str">
        <f t="shared" si="222"/>
        <v/>
      </c>
      <c r="M2399">
        <v>4</v>
      </c>
      <c r="N2399" t="str">
        <f t="shared" si="223"/>
        <v/>
      </c>
      <c r="O2399">
        <v>84</v>
      </c>
      <c r="P2399" s="11">
        <v>0.25</v>
      </c>
      <c r="Q2399" s="11">
        <v>2.4390243902439001E-2</v>
      </c>
      <c r="R2399" s="12">
        <v>17.355</v>
      </c>
      <c r="S2399" t="s">
        <v>27</v>
      </c>
      <c r="T2399">
        <v>0</v>
      </c>
      <c r="U2399">
        <f t="shared" si="224"/>
        <v>2</v>
      </c>
      <c r="V2399">
        <f t="shared" si="225"/>
        <v>1</v>
      </c>
      <c r="W2399">
        <f t="shared" si="226"/>
        <v>2</v>
      </c>
      <c r="X2399" t="str">
        <f t="shared" si="227"/>
        <v>212</v>
      </c>
      <c r="Y2399" t="str">
        <f>IF(Table1[[#This Row],[RFM_Score]]="555","Champion", IF(AND(J2399&gt;=4,V2399&gt;=4),"Loyal", IF(U2399&lt;=2,"At Risk", IF(W2399&gt;=4,"Potential Loyalist","Others"))))</f>
        <v>At Risk</v>
      </c>
    </row>
    <row r="2400" spans="1:25">
      <c r="A2400" t="s">
        <v>7488</v>
      </c>
      <c r="B2400">
        <v>40</v>
      </c>
      <c r="C2400" t="s">
        <v>19</v>
      </c>
      <c r="D2400" t="s">
        <v>25</v>
      </c>
      <c r="E2400" s="6" t="s">
        <v>14470</v>
      </c>
      <c r="F2400" t="s">
        <v>30</v>
      </c>
      <c r="G2400">
        <v>2</v>
      </c>
      <c r="H2400">
        <v>0</v>
      </c>
      <c r="I2400">
        <v>57</v>
      </c>
      <c r="J2400">
        <v>3</v>
      </c>
      <c r="K2400">
        <v>69.36</v>
      </c>
      <c r="L2400" t="str">
        <f t="shared" si="222"/>
        <v/>
      </c>
      <c r="M2400">
        <v>4</v>
      </c>
      <c r="N2400" t="str">
        <f t="shared" si="223"/>
        <v/>
      </c>
      <c r="O2400">
        <v>30</v>
      </c>
      <c r="P2400" s="11">
        <v>0</v>
      </c>
      <c r="Q2400" s="11">
        <v>5.2631578947368397E-2</v>
      </c>
      <c r="R2400" s="12">
        <v>17.34</v>
      </c>
      <c r="S2400" t="s">
        <v>27</v>
      </c>
      <c r="T2400">
        <v>0</v>
      </c>
      <c r="U2400">
        <f t="shared" si="224"/>
        <v>4</v>
      </c>
      <c r="V2400">
        <f t="shared" si="225"/>
        <v>1</v>
      </c>
      <c r="W2400">
        <f t="shared" si="226"/>
        <v>2</v>
      </c>
      <c r="X2400" t="str">
        <f t="shared" si="227"/>
        <v>412</v>
      </c>
      <c r="Y2400" t="str">
        <f>IF(Table1[[#This Row],[RFM_Score]]="555","Champion", IF(AND(J2400&gt;=4,V2400&gt;=4),"Loyal", IF(U2400&lt;=2,"At Risk", IF(W2400&gt;=4,"Potential Loyalist","Others"))))</f>
        <v>Others</v>
      </c>
    </row>
    <row r="2401" spans="1:25">
      <c r="A2401" t="s">
        <v>8119</v>
      </c>
      <c r="B2401">
        <v>28</v>
      </c>
      <c r="C2401" t="s">
        <v>24</v>
      </c>
      <c r="D2401" t="s">
        <v>25</v>
      </c>
      <c r="E2401" s="6" t="s">
        <v>14471</v>
      </c>
      <c r="F2401" t="s">
        <v>30</v>
      </c>
      <c r="G2401">
        <v>4</v>
      </c>
      <c r="H2401">
        <v>1</v>
      </c>
      <c r="I2401">
        <v>55</v>
      </c>
      <c r="J2401">
        <v>1</v>
      </c>
      <c r="K2401">
        <v>69.34</v>
      </c>
      <c r="L2401" t="str">
        <f t="shared" si="222"/>
        <v/>
      </c>
      <c r="M2401">
        <v>4</v>
      </c>
      <c r="N2401" t="str">
        <f t="shared" si="223"/>
        <v/>
      </c>
      <c r="O2401">
        <v>6</v>
      </c>
      <c r="P2401" s="11">
        <v>0.25</v>
      </c>
      <c r="Q2401" s="11">
        <v>1.8181818181818101E-2</v>
      </c>
      <c r="R2401" s="12">
        <v>17.335000000000001</v>
      </c>
      <c r="S2401" t="s">
        <v>27</v>
      </c>
      <c r="T2401">
        <v>0</v>
      </c>
      <c r="U2401">
        <f t="shared" si="224"/>
        <v>5</v>
      </c>
      <c r="V2401">
        <f t="shared" si="225"/>
        <v>1</v>
      </c>
      <c r="W2401">
        <f t="shared" si="226"/>
        <v>2</v>
      </c>
      <c r="X2401" t="str">
        <f t="shared" si="227"/>
        <v>512</v>
      </c>
      <c r="Y2401" t="str">
        <f>IF(Table1[[#This Row],[RFM_Score]]="555","Champion", IF(AND(J2401&gt;=4,V2401&gt;=4),"Loyal", IF(U2401&lt;=2,"At Risk", IF(W2401&gt;=4,"Potential Loyalist","Others"))))</f>
        <v>Others</v>
      </c>
    </row>
    <row r="2402" spans="1:25">
      <c r="A2402" t="s">
        <v>1572</v>
      </c>
      <c r="B2402">
        <v>18</v>
      </c>
      <c r="C2402" t="s">
        <v>24</v>
      </c>
      <c r="D2402" t="s">
        <v>25</v>
      </c>
      <c r="E2402" s="6" t="s">
        <v>14472</v>
      </c>
      <c r="F2402" t="s">
        <v>26</v>
      </c>
      <c r="G2402">
        <v>3</v>
      </c>
      <c r="H2402">
        <v>0</v>
      </c>
      <c r="I2402">
        <v>43</v>
      </c>
      <c r="J2402">
        <v>2</v>
      </c>
      <c r="K2402">
        <v>68.650000000000006</v>
      </c>
      <c r="L2402" t="str">
        <f t="shared" si="222"/>
        <v/>
      </c>
      <c r="M2402">
        <v>4</v>
      </c>
      <c r="N2402" t="str">
        <f t="shared" si="223"/>
        <v/>
      </c>
      <c r="O2402">
        <v>18</v>
      </c>
      <c r="P2402" s="11">
        <v>0</v>
      </c>
      <c r="Q2402" s="11">
        <v>4.6511627906976702E-2</v>
      </c>
      <c r="R2402" s="12">
        <v>17.162500000000001</v>
      </c>
      <c r="S2402" t="s">
        <v>27</v>
      </c>
      <c r="T2402">
        <v>0</v>
      </c>
      <c r="U2402">
        <f t="shared" si="224"/>
        <v>5</v>
      </c>
      <c r="V2402">
        <f t="shared" si="225"/>
        <v>1</v>
      </c>
      <c r="W2402">
        <f t="shared" si="226"/>
        <v>2</v>
      </c>
      <c r="X2402" t="str">
        <f t="shared" si="227"/>
        <v>512</v>
      </c>
      <c r="Y2402" t="str">
        <f>IF(Table1[[#This Row],[RFM_Score]]="555","Champion", IF(AND(J2402&gt;=4,V2402&gt;=4),"Loyal", IF(U2402&lt;=2,"At Risk", IF(W2402&gt;=4,"Potential Loyalist","Others"))))</f>
        <v>Others</v>
      </c>
    </row>
    <row r="2403" spans="1:25">
      <c r="A2403" t="s">
        <v>1345</v>
      </c>
      <c r="B2403">
        <v>48</v>
      </c>
      <c r="C2403" t="s">
        <v>24</v>
      </c>
      <c r="D2403" t="s">
        <v>25</v>
      </c>
      <c r="E2403" s="6" t="s">
        <v>14473</v>
      </c>
      <c r="F2403" t="s">
        <v>37</v>
      </c>
      <c r="G2403">
        <v>2</v>
      </c>
      <c r="H2403">
        <v>2</v>
      </c>
      <c r="I2403">
        <v>53</v>
      </c>
      <c r="J2403">
        <v>4</v>
      </c>
      <c r="K2403">
        <v>68.38</v>
      </c>
      <c r="L2403" t="str">
        <f t="shared" si="222"/>
        <v/>
      </c>
      <c r="M2403">
        <v>4</v>
      </c>
      <c r="N2403" t="str">
        <f t="shared" si="223"/>
        <v/>
      </c>
      <c r="O2403">
        <v>14</v>
      </c>
      <c r="P2403" s="11">
        <v>1</v>
      </c>
      <c r="Q2403" s="11">
        <v>7.5471698113207503E-2</v>
      </c>
      <c r="R2403" s="12">
        <v>17.094999999999999</v>
      </c>
      <c r="S2403" t="s">
        <v>27</v>
      </c>
      <c r="T2403">
        <v>1</v>
      </c>
      <c r="U2403">
        <f t="shared" si="224"/>
        <v>5</v>
      </c>
      <c r="V2403">
        <f t="shared" si="225"/>
        <v>1</v>
      </c>
      <c r="W2403">
        <f t="shared" si="226"/>
        <v>2</v>
      </c>
      <c r="X2403" t="str">
        <f t="shared" si="227"/>
        <v>512</v>
      </c>
      <c r="Y2403" t="str">
        <f>IF(Table1[[#This Row],[RFM_Score]]="555","Champion", IF(AND(J2403&gt;=4,V2403&gt;=4),"Loyal", IF(U2403&lt;=2,"At Risk", IF(W2403&gt;=4,"Potential Loyalist","Others"))))</f>
        <v>Others</v>
      </c>
    </row>
    <row r="2404" spans="1:25">
      <c r="A2404" t="s">
        <v>9199</v>
      </c>
      <c r="B2404">
        <v>43</v>
      </c>
      <c r="C2404" t="s">
        <v>19</v>
      </c>
      <c r="D2404" t="s">
        <v>29</v>
      </c>
      <c r="E2404" s="6" t="s">
        <v>14474</v>
      </c>
      <c r="F2404" t="s">
        <v>37</v>
      </c>
      <c r="G2404">
        <v>2</v>
      </c>
      <c r="H2404">
        <v>0</v>
      </c>
      <c r="I2404">
        <v>46</v>
      </c>
      <c r="J2404">
        <v>0</v>
      </c>
      <c r="K2404">
        <v>68.25</v>
      </c>
      <c r="L2404" t="str">
        <f t="shared" si="222"/>
        <v/>
      </c>
      <c r="M2404">
        <v>4</v>
      </c>
      <c r="N2404" t="str">
        <f t="shared" si="223"/>
        <v/>
      </c>
      <c r="O2404">
        <v>15</v>
      </c>
      <c r="P2404" s="11">
        <v>0</v>
      </c>
      <c r="Q2404" s="11">
        <v>0</v>
      </c>
      <c r="R2404" s="12">
        <v>17.0625</v>
      </c>
      <c r="S2404" t="s">
        <v>27</v>
      </c>
      <c r="T2404">
        <v>0</v>
      </c>
      <c r="U2404">
        <f t="shared" si="224"/>
        <v>5</v>
      </c>
      <c r="V2404">
        <f t="shared" si="225"/>
        <v>1</v>
      </c>
      <c r="W2404">
        <f t="shared" si="226"/>
        <v>2</v>
      </c>
      <c r="X2404" t="str">
        <f t="shared" si="227"/>
        <v>512</v>
      </c>
      <c r="Y2404" t="str">
        <f>IF(Table1[[#This Row],[RFM_Score]]="555","Champion", IF(AND(J2404&gt;=4,V2404&gt;=4),"Loyal", IF(U2404&lt;=2,"At Risk", IF(W2404&gt;=4,"Potential Loyalist","Others"))))</f>
        <v>Others</v>
      </c>
    </row>
    <row r="2405" spans="1:25">
      <c r="A2405" t="s">
        <v>3186</v>
      </c>
      <c r="B2405">
        <v>24</v>
      </c>
      <c r="C2405" t="s">
        <v>24</v>
      </c>
      <c r="D2405" t="s">
        <v>25</v>
      </c>
      <c r="E2405" s="6" t="s">
        <v>14475</v>
      </c>
      <c r="F2405" t="s">
        <v>37</v>
      </c>
      <c r="G2405">
        <v>2</v>
      </c>
      <c r="H2405">
        <v>1</v>
      </c>
      <c r="I2405">
        <v>57</v>
      </c>
      <c r="J2405">
        <v>2</v>
      </c>
      <c r="K2405">
        <v>68.150000000000006</v>
      </c>
      <c r="L2405" t="str">
        <f t="shared" si="222"/>
        <v/>
      </c>
      <c r="M2405">
        <v>4</v>
      </c>
      <c r="N2405" t="str">
        <f t="shared" si="223"/>
        <v/>
      </c>
      <c r="O2405">
        <v>83</v>
      </c>
      <c r="P2405" s="11">
        <v>0.5</v>
      </c>
      <c r="Q2405" s="11">
        <v>3.5087719298245598E-2</v>
      </c>
      <c r="R2405" s="12">
        <v>17.037500000000001</v>
      </c>
      <c r="S2405" t="s">
        <v>27</v>
      </c>
      <c r="T2405">
        <v>0</v>
      </c>
      <c r="U2405">
        <f t="shared" si="224"/>
        <v>2</v>
      </c>
      <c r="V2405">
        <f t="shared" si="225"/>
        <v>1</v>
      </c>
      <c r="W2405">
        <f t="shared" si="226"/>
        <v>2</v>
      </c>
      <c r="X2405" t="str">
        <f t="shared" si="227"/>
        <v>212</v>
      </c>
      <c r="Y2405" t="str">
        <f>IF(Table1[[#This Row],[RFM_Score]]="555","Champion", IF(AND(J2405&gt;=4,V2405&gt;=4),"Loyal", IF(U2405&lt;=2,"At Risk", IF(W2405&gt;=4,"Potential Loyalist","Others"))))</f>
        <v>At Risk</v>
      </c>
    </row>
    <row r="2406" spans="1:25">
      <c r="A2406" t="s">
        <v>4189</v>
      </c>
      <c r="B2406">
        <v>36</v>
      </c>
      <c r="C2406" t="s">
        <v>19</v>
      </c>
      <c r="D2406" t="s">
        <v>49</v>
      </c>
      <c r="E2406" s="6" t="s">
        <v>14476</v>
      </c>
      <c r="F2406" t="s">
        <v>37</v>
      </c>
      <c r="G2406">
        <v>3</v>
      </c>
      <c r="H2406">
        <v>2</v>
      </c>
      <c r="I2406">
        <v>56</v>
      </c>
      <c r="J2406">
        <v>2</v>
      </c>
      <c r="K2406">
        <v>67.98</v>
      </c>
      <c r="L2406" t="str">
        <f t="shared" si="222"/>
        <v/>
      </c>
      <c r="M2406">
        <v>4</v>
      </c>
      <c r="N2406" t="str">
        <f t="shared" si="223"/>
        <v/>
      </c>
      <c r="O2406">
        <v>18</v>
      </c>
      <c r="P2406" s="11">
        <v>0.66666666666666596</v>
      </c>
      <c r="Q2406" s="11">
        <v>3.5714285714285698E-2</v>
      </c>
      <c r="R2406" s="12">
        <v>16.995000000000001</v>
      </c>
      <c r="S2406" t="s">
        <v>27</v>
      </c>
      <c r="T2406">
        <v>0</v>
      </c>
      <c r="U2406">
        <f t="shared" si="224"/>
        <v>5</v>
      </c>
      <c r="V2406">
        <f t="shared" si="225"/>
        <v>1</v>
      </c>
      <c r="W2406">
        <f t="shared" si="226"/>
        <v>2</v>
      </c>
      <c r="X2406" t="str">
        <f t="shared" si="227"/>
        <v>512</v>
      </c>
      <c r="Y2406" t="str">
        <f>IF(Table1[[#This Row],[RFM_Score]]="555","Champion", IF(AND(J2406&gt;=4,V2406&gt;=4),"Loyal", IF(U2406&lt;=2,"At Risk", IF(W2406&gt;=4,"Potential Loyalist","Others"))))</f>
        <v>Others</v>
      </c>
    </row>
    <row r="2407" spans="1:25">
      <c r="A2407" t="s">
        <v>6399</v>
      </c>
      <c r="B2407">
        <v>28</v>
      </c>
      <c r="C2407" t="s">
        <v>24</v>
      </c>
      <c r="D2407" t="s">
        <v>41</v>
      </c>
      <c r="E2407" s="6" t="s">
        <v>14477</v>
      </c>
      <c r="F2407" t="s">
        <v>30</v>
      </c>
      <c r="G2407">
        <v>2</v>
      </c>
      <c r="H2407">
        <v>0</v>
      </c>
      <c r="I2407">
        <v>69</v>
      </c>
      <c r="J2407">
        <v>3</v>
      </c>
      <c r="K2407">
        <v>67.819999999999993</v>
      </c>
      <c r="L2407" t="str">
        <f t="shared" si="222"/>
        <v/>
      </c>
      <c r="M2407">
        <v>4</v>
      </c>
      <c r="N2407" t="str">
        <f t="shared" si="223"/>
        <v/>
      </c>
      <c r="O2407">
        <v>104</v>
      </c>
      <c r="P2407" s="11">
        <v>0</v>
      </c>
      <c r="Q2407" s="11">
        <v>4.3478260869565202E-2</v>
      </c>
      <c r="R2407" s="12">
        <v>16.954999999999998</v>
      </c>
      <c r="S2407" t="s">
        <v>27</v>
      </c>
      <c r="T2407">
        <v>1</v>
      </c>
      <c r="U2407">
        <f t="shared" si="224"/>
        <v>1</v>
      </c>
      <c r="V2407">
        <f t="shared" si="225"/>
        <v>1</v>
      </c>
      <c r="W2407">
        <f t="shared" si="226"/>
        <v>2</v>
      </c>
      <c r="X2407" t="str">
        <f t="shared" si="227"/>
        <v>112</v>
      </c>
      <c r="Y2407" t="str">
        <f>IF(Table1[[#This Row],[RFM_Score]]="555","Champion", IF(AND(J2407&gt;=4,V2407&gt;=4),"Loyal", IF(U2407&lt;=2,"At Risk", IF(W2407&gt;=4,"Potential Loyalist","Others"))))</f>
        <v>At Risk</v>
      </c>
    </row>
    <row r="2408" spans="1:25">
      <c r="A2408" t="s">
        <v>9077</v>
      </c>
      <c r="B2408">
        <v>37</v>
      </c>
      <c r="C2408" t="s">
        <v>19</v>
      </c>
      <c r="D2408" t="s">
        <v>25</v>
      </c>
      <c r="E2408" s="6" t="s">
        <v>14478</v>
      </c>
      <c r="F2408" t="s">
        <v>37</v>
      </c>
      <c r="G2408">
        <v>4</v>
      </c>
      <c r="H2408">
        <v>2</v>
      </c>
      <c r="I2408">
        <v>52</v>
      </c>
      <c r="J2408">
        <v>2</v>
      </c>
      <c r="K2408">
        <v>67.05</v>
      </c>
      <c r="L2408" t="str">
        <f t="shared" si="222"/>
        <v/>
      </c>
      <c r="M2408">
        <v>4</v>
      </c>
      <c r="N2408" t="str">
        <f t="shared" si="223"/>
        <v/>
      </c>
      <c r="O2408">
        <v>21</v>
      </c>
      <c r="P2408" s="11">
        <v>0.5</v>
      </c>
      <c r="Q2408" s="11">
        <v>3.8461538461538401E-2</v>
      </c>
      <c r="R2408" s="12">
        <v>16.762499999999999</v>
      </c>
      <c r="S2408" t="s">
        <v>27</v>
      </c>
      <c r="T2408">
        <v>0</v>
      </c>
      <c r="U2408">
        <f t="shared" si="224"/>
        <v>4</v>
      </c>
      <c r="V2408">
        <f t="shared" si="225"/>
        <v>1</v>
      </c>
      <c r="W2408">
        <f t="shared" si="226"/>
        <v>2</v>
      </c>
      <c r="X2408" t="str">
        <f t="shared" si="227"/>
        <v>412</v>
      </c>
      <c r="Y2408" t="str">
        <f>IF(Table1[[#This Row],[RFM_Score]]="555","Champion", IF(AND(J2408&gt;=4,V2408&gt;=4),"Loyal", IF(U2408&lt;=2,"At Risk", IF(W2408&gt;=4,"Potential Loyalist","Others"))))</f>
        <v>Others</v>
      </c>
    </row>
    <row r="2409" spans="1:25">
      <c r="A2409" t="s">
        <v>5379</v>
      </c>
      <c r="B2409">
        <v>18</v>
      </c>
      <c r="C2409" t="s">
        <v>24</v>
      </c>
      <c r="D2409" t="s">
        <v>29</v>
      </c>
      <c r="E2409" s="6" t="s">
        <v>14479</v>
      </c>
      <c r="F2409" t="s">
        <v>60</v>
      </c>
      <c r="G2409">
        <v>3</v>
      </c>
      <c r="H2409">
        <v>1</v>
      </c>
      <c r="I2409">
        <v>40</v>
      </c>
      <c r="J2409">
        <v>4</v>
      </c>
      <c r="K2409">
        <v>66.930000000000007</v>
      </c>
      <c r="L2409" t="str">
        <f t="shared" si="222"/>
        <v/>
      </c>
      <c r="M2409">
        <v>4</v>
      </c>
      <c r="N2409" t="str">
        <f t="shared" si="223"/>
        <v/>
      </c>
      <c r="O2409">
        <v>20</v>
      </c>
      <c r="P2409" s="11">
        <v>0.33333333333333298</v>
      </c>
      <c r="Q2409" s="11">
        <v>0.1</v>
      </c>
      <c r="R2409" s="12">
        <v>16.732500000000002</v>
      </c>
      <c r="S2409" t="s">
        <v>27</v>
      </c>
      <c r="T2409">
        <v>1</v>
      </c>
      <c r="U2409">
        <f t="shared" si="224"/>
        <v>5</v>
      </c>
      <c r="V2409">
        <f t="shared" si="225"/>
        <v>1</v>
      </c>
      <c r="W2409">
        <f t="shared" si="226"/>
        <v>2</v>
      </c>
      <c r="X2409" t="str">
        <f t="shared" si="227"/>
        <v>512</v>
      </c>
      <c r="Y2409" t="str">
        <f>IF(Table1[[#This Row],[RFM_Score]]="555","Champion", IF(AND(J2409&gt;=4,V2409&gt;=4),"Loyal", IF(U2409&lt;=2,"At Risk", IF(W2409&gt;=4,"Potential Loyalist","Others"))))</f>
        <v>Others</v>
      </c>
    </row>
    <row r="2410" spans="1:25">
      <c r="A2410" t="s">
        <v>2708</v>
      </c>
      <c r="B2410">
        <v>41</v>
      </c>
      <c r="C2410" t="s">
        <v>19</v>
      </c>
      <c r="D2410" t="s">
        <v>25</v>
      </c>
      <c r="E2410" s="6" t="s">
        <v>14480</v>
      </c>
      <c r="F2410" t="s">
        <v>37</v>
      </c>
      <c r="G2410">
        <v>5</v>
      </c>
      <c r="H2410">
        <v>0</v>
      </c>
      <c r="I2410">
        <v>49</v>
      </c>
      <c r="J2410">
        <v>5</v>
      </c>
      <c r="K2410">
        <v>66.900000000000006</v>
      </c>
      <c r="L2410" t="str">
        <f t="shared" si="222"/>
        <v/>
      </c>
      <c r="M2410">
        <v>4</v>
      </c>
      <c r="N2410" t="str">
        <f t="shared" si="223"/>
        <v/>
      </c>
      <c r="O2410">
        <v>96</v>
      </c>
      <c r="P2410" s="11">
        <v>0</v>
      </c>
      <c r="Q2410" s="11">
        <v>0.10204081632653</v>
      </c>
      <c r="R2410" s="12">
        <v>16.725000000000001</v>
      </c>
      <c r="S2410" t="s">
        <v>27</v>
      </c>
      <c r="T2410">
        <v>1</v>
      </c>
      <c r="U2410">
        <f t="shared" si="224"/>
        <v>2</v>
      </c>
      <c r="V2410">
        <f t="shared" si="225"/>
        <v>1</v>
      </c>
      <c r="W2410">
        <f t="shared" si="226"/>
        <v>2</v>
      </c>
      <c r="X2410" t="str">
        <f t="shared" si="227"/>
        <v>212</v>
      </c>
      <c r="Y2410" t="str">
        <f>IF(Table1[[#This Row],[RFM_Score]]="555","Champion", IF(AND(J2410&gt;=4,V2410&gt;=4),"Loyal", IF(U2410&lt;=2,"At Risk", IF(W2410&gt;=4,"Potential Loyalist","Others"))))</f>
        <v>At Risk</v>
      </c>
    </row>
    <row r="2411" spans="1:25">
      <c r="A2411" t="s">
        <v>4776</v>
      </c>
      <c r="B2411">
        <v>43</v>
      </c>
      <c r="C2411" t="s">
        <v>24</v>
      </c>
      <c r="D2411" t="s">
        <v>25</v>
      </c>
      <c r="E2411" s="6" t="s">
        <v>14481</v>
      </c>
      <c r="F2411" t="s">
        <v>26</v>
      </c>
      <c r="G2411">
        <v>3</v>
      </c>
      <c r="H2411">
        <v>0</v>
      </c>
      <c r="I2411">
        <v>44</v>
      </c>
      <c r="J2411">
        <v>1</v>
      </c>
      <c r="K2411">
        <v>66.849999999999994</v>
      </c>
      <c r="L2411" t="str">
        <f t="shared" si="222"/>
        <v/>
      </c>
      <c r="M2411">
        <v>4</v>
      </c>
      <c r="N2411" t="str">
        <f t="shared" si="223"/>
        <v/>
      </c>
      <c r="O2411">
        <v>37</v>
      </c>
      <c r="P2411" s="11">
        <v>0</v>
      </c>
      <c r="Q2411" s="11">
        <v>2.27272727272727E-2</v>
      </c>
      <c r="R2411" s="12">
        <v>16.712499999999999</v>
      </c>
      <c r="S2411" t="s">
        <v>27</v>
      </c>
      <c r="T2411">
        <v>0</v>
      </c>
      <c r="U2411">
        <f t="shared" si="224"/>
        <v>4</v>
      </c>
      <c r="V2411">
        <f t="shared" si="225"/>
        <v>1</v>
      </c>
      <c r="W2411">
        <f t="shared" si="226"/>
        <v>2</v>
      </c>
      <c r="X2411" t="str">
        <f t="shared" si="227"/>
        <v>412</v>
      </c>
      <c r="Y2411" t="str">
        <f>IF(Table1[[#This Row],[RFM_Score]]="555","Champion", IF(AND(J2411&gt;=4,V2411&gt;=4),"Loyal", IF(U2411&lt;=2,"At Risk", IF(W2411&gt;=4,"Potential Loyalist","Others"))))</f>
        <v>Others</v>
      </c>
    </row>
    <row r="2412" spans="1:25">
      <c r="A2412" t="s">
        <v>2864</v>
      </c>
      <c r="B2412">
        <v>34</v>
      </c>
      <c r="C2412" t="s">
        <v>33</v>
      </c>
      <c r="D2412" t="s">
        <v>25</v>
      </c>
      <c r="E2412" s="6" t="s">
        <v>14482</v>
      </c>
      <c r="F2412" t="s">
        <v>26</v>
      </c>
      <c r="G2412">
        <v>7</v>
      </c>
      <c r="H2412">
        <v>1</v>
      </c>
      <c r="I2412">
        <v>47</v>
      </c>
      <c r="J2412">
        <v>1</v>
      </c>
      <c r="K2412">
        <v>66.58</v>
      </c>
      <c r="L2412" t="str">
        <f t="shared" si="222"/>
        <v/>
      </c>
      <c r="M2412">
        <v>4</v>
      </c>
      <c r="N2412" t="str">
        <f t="shared" si="223"/>
        <v/>
      </c>
      <c r="O2412">
        <v>30</v>
      </c>
      <c r="P2412" s="11">
        <v>0.14285714285714199</v>
      </c>
      <c r="Q2412" s="11">
        <v>2.1276595744680799E-2</v>
      </c>
      <c r="R2412" s="12">
        <v>16.645</v>
      </c>
      <c r="S2412" t="s">
        <v>27</v>
      </c>
      <c r="T2412">
        <v>0</v>
      </c>
      <c r="U2412">
        <f t="shared" si="224"/>
        <v>4</v>
      </c>
      <c r="V2412">
        <f t="shared" si="225"/>
        <v>1</v>
      </c>
      <c r="W2412">
        <f t="shared" si="226"/>
        <v>2</v>
      </c>
      <c r="X2412" t="str">
        <f t="shared" si="227"/>
        <v>412</v>
      </c>
      <c r="Y2412" t="str">
        <f>IF(Table1[[#This Row],[RFM_Score]]="555","Champion", IF(AND(J2412&gt;=4,V2412&gt;=4),"Loyal", IF(U2412&lt;=2,"At Risk", IF(W2412&gt;=4,"Potential Loyalist","Others"))))</f>
        <v>Others</v>
      </c>
    </row>
    <row r="2413" spans="1:25">
      <c r="A2413" t="s">
        <v>9535</v>
      </c>
      <c r="B2413">
        <v>35</v>
      </c>
      <c r="C2413" t="s">
        <v>24</v>
      </c>
      <c r="D2413" t="s">
        <v>46</v>
      </c>
      <c r="E2413" s="6" t="s">
        <v>14483</v>
      </c>
      <c r="F2413" t="s">
        <v>37</v>
      </c>
      <c r="G2413">
        <v>4</v>
      </c>
      <c r="H2413">
        <v>0</v>
      </c>
      <c r="I2413">
        <v>56</v>
      </c>
      <c r="J2413">
        <v>4</v>
      </c>
      <c r="K2413">
        <v>66.56</v>
      </c>
      <c r="L2413" t="str">
        <f t="shared" si="222"/>
        <v/>
      </c>
      <c r="M2413">
        <v>4</v>
      </c>
      <c r="N2413" t="str">
        <f t="shared" si="223"/>
        <v/>
      </c>
      <c r="O2413">
        <v>16</v>
      </c>
      <c r="P2413" s="11">
        <v>0</v>
      </c>
      <c r="Q2413" s="11">
        <v>7.1428571428571397E-2</v>
      </c>
      <c r="R2413" s="12">
        <v>16.64</v>
      </c>
      <c r="S2413" t="s">
        <v>27</v>
      </c>
      <c r="T2413">
        <v>0</v>
      </c>
      <c r="U2413">
        <f t="shared" si="224"/>
        <v>5</v>
      </c>
      <c r="V2413">
        <f t="shared" si="225"/>
        <v>1</v>
      </c>
      <c r="W2413">
        <f t="shared" si="226"/>
        <v>2</v>
      </c>
      <c r="X2413" t="str">
        <f t="shared" si="227"/>
        <v>512</v>
      </c>
      <c r="Y2413" t="str">
        <f>IF(Table1[[#This Row],[RFM_Score]]="555","Champion", IF(AND(J2413&gt;=4,V2413&gt;=4),"Loyal", IF(U2413&lt;=2,"At Risk", IF(W2413&gt;=4,"Potential Loyalist","Others"))))</f>
        <v>Others</v>
      </c>
    </row>
    <row r="2414" spans="1:25">
      <c r="A2414" t="s">
        <v>4401</v>
      </c>
      <c r="B2414">
        <v>27</v>
      </c>
      <c r="C2414" t="s">
        <v>19</v>
      </c>
      <c r="D2414" t="s">
        <v>25</v>
      </c>
      <c r="E2414" s="6" t="s">
        <v>14484</v>
      </c>
      <c r="F2414" t="s">
        <v>62</v>
      </c>
      <c r="G2414">
        <v>2</v>
      </c>
      <c r="H2414">
        <v>1</v>
      </c>
      <c r="I2414">
        <v>45</v>
      </c>
      <c r="J2414">
        <v>1</v>
      </c>
      <c r="K2414">
        <v>66.06</v>
      </c>
      <c r="L2414" t="str">
        <f t="shared" si="222"/>
        <v/>
      </c>
      <c r="M2414">
        <v>4</v>
      </c>
      <c r="N2414" t="str">
        <f t="shared" si="223"/>
        <v/>
      </c>
      <c r="O2414">
        <v>3</v>
      </c>
      <c r="P2414" s="11">
        <v>0.5</v>
      </c>
      <c r="Q2414" s="11">
        <v>2.2222222222222199E-2</v>
      </c>
      <c r="R2414" s="12">
        <v>16.515000000000001</v>
      </c>
      <c r="S2414" t="s">
        <v>27</v>
      </c>
      <c r="T2414">
        <v>1</v>
      </c>
      <c r="U2414">
        <f t="shared" si="224"/>
        <v>5</v>
      </c>
      <c r="V2414">
        <f t="shared" si="225"/>
        <v>1</v>
      </c>
      <c r="W2414">
        <f t="shared" si="226"/>
        <v>2</v>
      </c>
      <c r="X2414" t="str">
        <f t="shared" si="227"/>
        <v>512</v>
      </c>
      <c r="Y2414" t="str">
        <f>IF(Table1[[#This Row],[RFM_Score]]="555","Champion", IF(AND(J2414&gt;=4,V2414&gt;=4),"Loyal", IF(U2414&lt;=2,"At Risk", IF(W2414&gt;=4,"Potential Loyalist","Others"))))</f>
        <v>Others</v>
      </c>
    </row>
    <row r="2415" spans="1:25">
      <c r="A2415" t="s">
        <v>7813</v>
      </c>
      <c r="B2415">
        <v>47</v>
      </c>
      <c r="C2415" t="s">
        <v>19</v>
      </c>
      <c r="D2415" t="s">
        <v>35</v>
      </c>
      <c r="E2415" s="6" t="s">
        <v>14485</v>
      </c>
      <c r="F2415" t="s">
        <v>26</v>
      </c>
      <c r="G2415">
        <v>2</v>
      </c>
      <c r="H2415">
        <v>1</v>
      </c>
      <c r="I2415">
        <v>48</v>
      </c>
      <c r="J2415">
        <v>3</v>
      </c>
      <c r="K2415">
        <v>65.97</v>
      </c>
      <c r="L2415" t="str">
        <f t="shared" si="222"/>
        <v/>
      </c>
      <c r="M2415">
        <v>4</v>
      </c>
      <c r="N2415" t="str">
        <f t="shared" si="223"/>
        <v/>
      </c>
      <c r="O2415">
        <v>0</v>
      </c>
      <c r="P2415" s="11">
        <v>0.5</v>
      </c>
      <c r="Q2415" s="11">
        <v>6.25E-2</v>
      </c>
      <c r="R2415" s="12">
        <v>16.4925</v>
      </c>
      <c r="S2415" t="s">
        <v>27</v>
      </c>
      <c r="T2415">
        <v>0</v>
      </c>
      <c r="U2415">
        <f t="shared" si="224"/>
        <v>5</v>
      </c>
      <c r="V2415">
        <f t="shared" si="225"/>
        <v>1</v>
      </c>
      <c r="W2415">
        <f t="shared" si="226"/>
        <v>2</v>
      </c>
      <c r="X2415" t="str">
        <f t="shared" si="227"/>
        <v>512</v>
      </c>
      <c r="Y2415" t="str">
        <f>IF(Table1[[#This Row],[RFM_Score]]="555","Champion", IF(AND(J2415&gt;=4,V2415&gt;=4),"Loyal", IF(U2415&lt;=2,"At Risk", IF(W2415&gt;=4,"Potential Loyalist","Others"))))</f>
        <v>Others</v>
      </c>
    </row>
    <row r="2416" spans="1:25">
      <c r="A2416" t="s">
        <v>10132</v>
      </c>
      <c r="B2416">
        <v>54</v>
      </c>
      <c r="C2416" t="s">
        <v>24</v>
      </c>
      <c r="D2416" t="s">
        <v>25</v>
      </c>
      <c r="E2416" s="6" t="s">
        <v>14486</v>
      </c>
      <c r="F2416" t="s">
        <v>60</v>
      </c>
      <c r="G2416">
        <v>2</v>
      </c>
      <c r="H2416">
        <v>1</v>
      </c>
      <c r="I2416">
        <v>54</v>
      </c>
      <c r="J2416">
        <v>6</v>
      </c>
      <c r="K2416">
        <v>65.7</v>
      </c>
      <c r="L2416" t="str">
        <f t="shared" si="222"/>
        <v/>
      </c>
      <c r="M2416">
        <v>4</v>
      </c>
      <c r="N2416" t="str">
        <f t="shared" si="223"/>
        <v/>
      </c>
      <c r="O2416">
        <v>7</v>
      </c>
      <c r="P2416" s="11">
        <v>0.5</v>
      </c>
      <c r="Q2416" s="11">
        <v>0.11111111111111099</v>
      </c>
      <c r="R2416" s="12">
        <v>16.425000000000001</v>
      </c>
      <c r="S2416" t="s">
        <v>27</v>
      </c>
      <c r="T2416">
        <v>0</v>
      </c>
      <c r="U2416">
        <f t="shared" si="224"/>
        <v>5</v>
      </c>
      <c r="V2416">
        <f t="shared" si="225"/>
        <v>1</v>
      </c>
      <c r="W2416">
        <f t="shared" si="226"/>
        <v>2</v>
      </c>
      <c r="X2416" t="str">
        <f t="shared" si="227"/>
        <v>512</v>
      </c>
      <c r="Y2416" t="str">
        <f>IF(Table1[[#This Row],[RFM_Score]]="555","Champion", IF(AND(J2416&gt;=4,V2416&gt;=4),"Loyal", IF(U2416&lt;=2,"At Risk", IF(W2416&gt;=4,"Potential Loyalist","Others"))))</f>
        <v>Others</v>
      </c>
    </row>
    <row r="2417" spans="1:25">
      <c r="A2417" t="s">
        <v>2018</v>
      </c>
      <c r="B2417">
        <v>18</v>
      </c>
      <c r="C2417" t="s">
        <v>24</v>
      </c>
      <c r="D2417" t="s">
        <v>49</v>
      </c>
      <c r="E2417" s="6" t="s">
        <v>14487</v>
      </c>
      <c r="F2417" t="s">
        <v>21</v>
      </c>
      <c r="G2417">
        <v>4</v>
      </c>
      <c r="H2417">
        <v>3</v>
      </c>
      <c r="I2417">
        <v>58</v>
      </c>
      <c r="J2417">
        <v>3</v>
      </c>
      <c r="K2417">
        <v>65.61</v>
      </c>
      <c r="L2417" t="str">
        <f t="shared" si="222"/>
        <v/>
      </c>
      <c r="M2417">
        <v>4</v>
      </c>
      <c r="N2417" t="str">
        <f t="shared" si="223"/>
        <v/>
      </c>
      <c r="O2417">
        <v>23</v>
      </c>
      <c r="P2417" s="11">
        <v>0.75</v>
      </c>
      <c r="Q2417" s="11">
        <v>5.1724137931034399E-2</v>
      </c>
      <c r="R2417" s="12">
        <v>16.4025</v>
      </c>
      <c r="S2417" t="s">
        <v>27</v>
      </c>
      <c r="T2417">
        <v>0</v>
      </c>
      <c r="U2417">
        <f t="shared" si="224"/>
        <v>4</v>
      </c>
      <c r="V2417">
        <f t="shared" si="225"/>
        <v>1</v>
      </c>
      <c r="W2417">
        <f t="shared" si="226"/>
        <v>2</v>
      </c>
      <c r="X2417" t="str">
        <f t="shared" si="227"/>
        <v>412</v>
      </c>
      <c r="Y2417" t="str">
        <f>IF(Table1[[#This Row],[RFM_Score]]="555","Champion", IF(AND(J2417&gt;=4,V2417&gt;=4),"Loyal", IF(U2417&lt;=2,"At Risk", IF(W2417&gt;=4,"Potential Loyalist","Others"))))</f>
        <v>Others</v>
      </c>
    </row>
    <row r="2418" spans="1:25">
      <c r="A2418" t="s">
        <v>10615</v>
      </c>
      <c r="B2418">
        <v>39</v>
      </c>
      <c r="C2418" t="s">
        <v>24</v>
      </c>
      <c r="D2418" t="s">
        <v>49</v>
      </c>
      <c r="E2418" s="6" t="s">
        <v>14488</v>
      </c>
      <c r="F2418" t="s">
        <v>26</v>
      </c>
      <c r="G2418">
        <v>3</v>
      </c>
      <c r="H2418">
        <v>1</v>
      </c>
      <c r="I2418">
        <v>45</v>
      </c>
      <c r="J2418">
        <v>5</v>
      </c>
      <c r="K2418">
        <v>65.56</v>
      </c>
      <c r="L2418" t="str">
        <f t="shared" si="222"/>
        <v/>
      </c>
      <c r="M2418">
        <v>4</v>
      </c>
      <c r="N2418" t="str">
        <f t="shared" si="223"/>
        <v/>
      </c>
      <c r="O2418">
        <v>56</v>
      </c>
      <c r="P2418" s="11">
        <v>0.33333333333333298</v>
      </c>
      <c r="Q2418" s="11">
        <v>0.11111111111111099</v>
      </c>
      <c r="R2418" s="12">
        <v>16.39</v>
      </c>
      <c r="S2418" t="s">
        <v>27</v>
      </c>
      <c r="T2418">
        <v>0</v>
      </c>
      <c r="U2418">
        <f t="shared" si="224"/>
        <v>3</v>
      </c>
      <c r="V2418">
        <f t="shared" si="225"/>
        <v>1</v>
      </c>
      <c r="W2418">
        <f t="shared" si="226"/>
        <v>2</v>
      </c>
      <c r="X2418" t="str">
        <f t="shared" si="227"/>
        <v>312</v>
      </c>
      <c r="Y2418" t="str">
        <f>IF(Table1[[#This Row],[RFM_Score]]="555","Champion", IF(AND(J2418&gt;=4,V2418&gt;=4),"Loyal", IF(U2418&lt;=2,"At Risk", IF(W2418&gt;=4,"Potential Loyalist","Others"))))</f>
        <v>Others</v>
      </c>
    </row>
    <row r="2419" spans="1:25">
      <c r="A2419" t="s">
        <v>7869</v>
      </c>
      <c r="B2419">
        <v>42</v>
      </c>
      <c r="C2419" t="s">
        <v>24</v>
      </c>
      <c r="D2419" t="s">
        <v>41</v>
      </c>
      <c r="E2419" s="6" t="s">
        <v>14489</v>
      </c>
      <c r="F2419" t="s">
        <v>26</v>
      </c>
      <c r="G2419">
        <v>3</v>
      </c>
      <c r="H2419">
        <v>0</v>
      </c>
      <c r="I2419">
        <v>58</v>
      </c>
      <c r="J2419">
        <v>1</v>
      </c>
      <c r="K2419">
        <v>65.540000000000006</v>
      </c>
      <c r="L2419" t="str">
        <f t="shared" si="222"/>
        <v/>
      </c>
      <c r="M2419">
        <v>4</v>
      </c>
      <c r="N2419" t="str">
        <f t="shared" si="223"/>
        <v/>
      </c>
      <c r="O2419">
        <v>44</v>
      </c>
      <c r="P2419" s="11">
        <v>0</v>
      </c>
      <c r="Q2419" s="11">
        <v>1.72413793103448E-2</v>
      </c>
      <c r="R2419" s="12">
        <v>16.385000000000002</v>
      </c>
      <c r="S2419" t="s">
        <v>27</v>
      </c>
      <c r="T2419">
        <v>1</v>
      </c>
      <c r="U2419">
        <f t="shared" si="224"/>
        <v>3</v>
      </c>
      <c r="V2419">
        <f t="shared" si="225"/>
        <v>1</v>
      </c>
      <c r="W2419">
        <f t="shared" si="226"/>
        <v>2</v>
      </c>
      <c r="X2419" t="str">
        <f t="shared" si="227"/>
        <v>312</v>
      </c>
      <c r="Y2419" t="str">
        <f>IF(Table1[[#This Row],[RFM_Score]]="555","Champion", IF(AND(J2419&gt;=4,V2419&gt;=4),"Loyal", IF(U2419&lt;=2,"At Risk", IF(W2419&gt;=4,"Potential Loyalist","Others"))))</f>
        <v>Others</v>
      </c>
    </row>
    <row r="2420" spans="1:25">
      <c r="A2420" t="s">
        <v>5742</v>
      </c>
      <c r="B2420">
        <v>18</v>
      </c>
      <c r="C2420" t="s">
        <v>24</v>
      </c>
      <c r="D2420" t="s">
        <v>41</v>
      </c>
      <c r="E2420" s="6" t="s">
        <v>14490</v>
      </c>
      <c r="F2420" t="s">
        <v>62</v>
      </c>
      <c r="G2420">
        <v>4</v>
      </c>
      <c r="H2420">
        <v>1</v>
      </c>
      <c r="I2420">
        <v>52</v>
      </c>
      <c r="J2420">
        <v>5</v>
      </c>
      <c r="K2420">
        <v>65.45</v>
      </c>
      <c r="L2420" t="str">
        <f t="shared" si="222"/>
        <v/>
      </c>
      <c r="M2420">
        <v>4</v>
      </c>
      <c r="N2420" t="str">
        <f t="shared" si="223"/>
        <v/>
      </c>
      <c r="O2420">
        <v>9</v>
      </c>
      <c r="P2420" s="11">
        <v>0.25</v>
      </c>
      <c r="Q2420" s="11">
        <v>9.6153846153846104E-2</v>
      </c>
      <c r="R2420" s="12">
        <v>16.362500000000001</v>
      </c>
      <c r="S2420" t="s">
        <v>27</v>
      </c>
      <c r="T2420">
        <v>0</v>
      </c>
      <c r="U2420">
        <f t="shared" si="224"/>
        <v>5</v>
      </c>
      <c r="V2420">
        <f t="shared" si="225"/>
        <v>1</v>
      </c>
      <c r="W2420">
        <f t="shared" si="226"/>
        <v>2</v>
      </c>
      <c r="X2420" t="str">
        <f t="shared" si="227"/>
        <v>512</v>
      </c>
      <c r="Y2420" t="str">
        <f>IF(Table1[[#This Row],[RFM_Score]]="555","Champion", IF(AND(J2420&gt;=4,V2420&gt;=4),"Loyal", IF(U2420&lt;=2,"At Risk", IF(W2420&gt;=4,"Potential Loyalist","Others"))))</f>
        <v>Others</v>
      </c>
    </row>
    <row r="2421" spans="1:25">
      <c r="A2421" t="s">
        <v>2453</v>
      </c>
      <c r="B2421">
        <v>41</v>
      </c>
      <c r="C2421" t="s">
        <v>24</v>
      </c>
      <c r="D2421" t="s">
        <v>29</v>
      </c>
      <c r="E2421" s="6" t="s">
        <v>14491</v>
      </c>
      <c r="F2421" t="s">
        <v>21</v>
      </c>
      <c r="G2421">
        <v>5</v>
      </c>
      <c r="H2421">
        <v>0</v>
      </c>
      <c r="I2421">
        <v>51</v>
      </c>
      <c r="J2421">
        <v>2</v>
      </c>
      <c r="K2421">
        <v>65.44</v>
      </c>
      <c r="L2421" t="str">
        <f t="shared" si="222"/>
        <v/>
      </c>
      <c r="M2421">
        <v>4</v>
      </c>
      <c r="N2421" t="str">
        <f t="shared" si="223"/>
        <v/>
      </c>
      <c r="O2421">
        <v>165</v>
      </c>
      <c r="P2421" s="11">
        <v>0</v>
      </c>
      <c r="Q2421" s="11">
        <v>3.9215686274509803E-2</v>
      </c>
      <c r="R2421" s="12">
        <v>16.36</v>
      </c>
      <c r="S2421" t="s">
        <v>27</v>
      </c>
      <c r="T2421">
        <v>1</v>
      </c>
      <c r="U2421">
        <f t="shared" si="224"/>
        <v>1</v>
      </c>
      <c r="V2421">
        <f t="shared" si="225"/>
        <v>1</v>
      </c>
      <c r="W2421">
        <f t="shared" si="226"/>
        <v>2</v>
      </c>
      <c r="X2421" t="str">
        <f t="shared" si="227"/>
        <v>112</v>
      </c>
      <c r="Y2421" t="str">
        <f>IF(Table1[[#This Row],[RFM_Score]]="555","Champion", IF(AND(J2421&gt;=4,V2421&gt;=4),"Loyal", IF(U2421&lt;=2,"At Risk", IF(W2421&gt;=4,"Potential Loyalist","Others"))))</f>
        <v>At Risk</v>
      </c>
    </row>
    <row r="2422" spans="1:25">
      <c r="A2422" t="s">
        <v>8631</v>
      </c>
      <c r="B2422">
        <v>33</v>
      </c>
      <c r="C2422" t="s">
        <v>19</v>
      </c>
      <c r="D2422" t="s">
        <v>49</v>
      </c>
      <c r="E2422" s="6" t="s">
        <v>14492</v>
      </c>
      <c r="F2422" t="s">
        <v>60</v>
      </c>
      <c r="G2422">
        <v>1</v>
      </c>
      <c r="H2422">
        <v>0</v>
      </c>
      <c r="I2422">
        <v>44</v>
      </c>
      <c r="J2422">
        <v>2</v>
      </c>
      <c r="K2422">
        <v>65.42</v>
      </c>
      <c r="L2422" t="str">
        <f t="shared" si="222"/>
        <v/>
      </c>
      <c r="M2422">
        <v>4</v>
      </c>
      <c r="N2422" t="str">
        <f t="shared" si="223"/>
        <v/>
      </c>
      <c r="O2422">
        <v>8</v>
      </c>
      <c r="P2422" s="11">
        <v>0</v>
      </c>
      <c r="Q2422" s="11">
        <v>4.54545454545454E-2</v>
      </c>
      <c r="R2422" s="12">
        <v>16.355</v>
      </c>
      <c r="S2422" t="s">
        <v>27</v>
      </c>
      <c r="T2422">
        <v>0</v>
      </c>
      <c r="U2422">
        <f t="shared" si="224"/>
        <v>5</v>
      </c>
      <c r="V2422">
        <f t="shared" si="225"/>
        <v>1</v>
      </c>
      <c r="W2422">
        <f t="shared" si="226"/>
        <v>2</v>
      </c>
      <c r="X2422" t="str">
        <f t="shared" si="227"/>
        <v>512</v>
      </c>
      <c r="Y2422" t="str">
        <f>IF(Table1[[#This Row],[RFM_Score]]="555","Champion", IF(AND(J2422&gt;=4,V2422&gt;=4),"Loyal", IF(U2422&lt;=2,"At Risk", IF(W2422&gt;=4,"Potential Loyalist","Others"))))</f>
        <v>Others</v>
      </c>
    </row>
    <row r="2423" spans="1:25">
      <c r="A2423" t="s">
        <v>3273</v>
      </c>
      <c r="B2423">
        <v>47</v>
      </c>
      <c r="C2423" t="s">
        <v>19</v>
      </c>
      <c r="D2423" t="s">
        <v>25</v>
      </c>
      <c r="E2423" s="6" t="s">
        <v>14493</v>
      </c>
      <c r="F2423" t="s">
        <v>60</v>
      </c>
      <c r="G2423">
        <v>7</v>
      </c>
      <c r="H2423">
        <v>3</v>
      </c>
      <c r="I2423">
        <v>50</v>
      </c>
      <c r="J2423">
        <v>2</v>
      </c>
      <c r="K2423">
        <v>64.84</v>
      </c>
      <c r="L2423" t="str">
        <f t="shared" si="222"/>
        <v/>
      </c>
      <c r="M2423">
        <v>4</v>
      </c>
      <c r="N2423" t="str">
        <f t="shared" si="223"/>
        <v/>
      </c>
      <c r="O2423">
        <v>17</v>
      </c>
      <c r="P2423" s="11">
        <v>0.42857142857142799</v>
      </c>
      <c r="Q2423" s="11">
        <v>0.04</v>
      </c>
      <c r="R2423" s="12">
        <v>16.21</v>
      </c>
      <c r="S2423" t="s">
        <v>27</v>
      </c>
      <c r="T2423">
        <v>0</v>
      </c>
      <c r="U2423">
        <f t="shared" si="224"/>
        <v>5</v>
      </c>
      <c r="V2423">
        <f t="shared" si="225"/>
        <v>1</v>
      </c>
      <c r="W2423">
        <f t="shared" si="226"/>
        <v>2</v>
      </c>
      <c r="X2423" t="str">
        <f t="shared" si="227"/>
        <v>512</v>
      </c>
      <c r="Y2423" t="str">
        <f>IF(Table1[[#This Row],[RFM_Score]]="555","Champion", IF(AND(J2423&gt;=4,V2423&gt;=4),"Loyal", IF(U2423&lt;=2,"At Risk", IF(W2423&gt;=4,"Potential Loyalist","Others"))))</f>
        <v>Others</v>
      </c>
    </row>
    <row r="2424" spans="1:25">
      <c r="A2424" t="s">
        <v>2972</v>
      </c>
      <c r="B2424">
        <v>52</v>
      </c>
      <c r="C2424" t="s">
        <v>24</v>
      </c>
      <c r="D2424" t="s">
        <v>20</v>
      </c>
      <c r="E2424" s="6" t="s">
        <v>14494</v>
      </c>
      <c r="F2424" t="s">
        <v>30</v>
      </c>
      <c r="G2424">
        <v>1</v>
      </c>
      <c r="H2424">
        <v>0</v>
      </c>
      <c r="I2424">
        <v>61</v>
      </c>
      <c r="J2424">
        <v>1</v>
      </c>
      <c r="K2424">
        <v>64.58</v>
      </c>
      <c r="L2424" t="str">
        <f t="shared" si="222"/>
        <v/>
      </c>
      <c r="M2424">
        <v>4</v>
      </c>
      <c r="N2424" t="str">
        <f t="shared" si="223"/>
        <v/>
      </c>
      <c r="O2424">
        <v>0</v>
      </c>
      <c r="P2424" s="11">
        <v>0</v>
      </c>
      <c r="Q2424" s="11">
        <v>1.63934426229508E-2</v>
      </c>
      <c r="R2424" s="12">
        <v>16.145</v>
      </c>
      <c r="S2424" t="s">
        <v>27</v>
      </c>
      <c r="T2424">
        <v>1</v>
      </c>
      <c r="U2424">
        <f t="shared" si="224"/>
        <v>5</v>
      </c>
      <c r="V2424">
        <f t="shared" si="225"/>
        <v>1</v>
      </c>
      <c r="W2424">
        <f t="shared" si="226"/>
        <v>2</v>
      </c>
      <c r="X2424" t="str">
        <f t="shared" si="227"/>
        <v>512</v>
      </c>
      <c r="Y2424" t="str">
        <f>IF(Table1[[#This Row],[RFM_Score]]="555","Champion", IF(AND(J2424&gt;=4,V2424&gt;=4),"Loyal", IF(U2424&lt;=2,"At Risk", IF(W2424&gt;=4,"Potential Loyalist","Others"))))</f>
        <v>Others</v>
      </c>
    </row>
    <row r="2425" spans="1:25">
      <c r="A2425" t="s">
        <v>5498</v>
      </c>
      <c r="B2425">
        <v>42</v>
      </c>
      <c r="C2425" t="s">
        <v>24</v>
      </c>
      <c r="D2425" t="s">
        <v>41</v>
      </c>
      <c r="E2425" s="6" t="s">
        <v>14495</v>
      </c>
      <c r="F2425" t="s">
        <v>60</v>
      </c>
      <c r="G2425">
        <v>8</v>
      </c>
      <c r="H2425">
        <v>2</v>
      </c>
      <c r="I2425">
        <v>41</v>
      </c>
      <c r="J2425">
        <v>2</v>
      </c>
      <c r="K2425">
        <v>64.27</v>
      </c>
      <c r="L2425" t="str">
        <f t="shared" si="222"/>
        <v/>
      </c>
      <c r="M2425">
        <v>4</v>
      </c>
      <c r="N2425" t="str">
        <f t="shared" si="223"/>
        <v/>
      </c>
      <c r="O2425">
        <v>25</v>
      </c>
      <c r="P2425" s="11">
        <v>0.25</v>
      </c>
      <c r="Q2425" s="11">
        <v>4.8780487804878002E-2</v>
      </c>
      <c r="R2425" s="12">
        <v>16.067499999999999</v>
      </c>
      <c r="S2425" t="s">
        <v>27</v>
      </c>
      <c r="T2425">
        <v>0</v>
      </c>
      <c r="U2425">
        <f t="shared" si="224"/>
        <v>4</v>
      </c>
      <c r="V2425">
        <f t="shared" si="225"/>
        <v>1</v>
      </c>
      <c r="W2425">
        <f t="shared" si="226"/>
        <v>2</v>
      </c>
      <c r="X2425" t="str">
        <f t="shared" si="227"/>
        <v>412</v>
      </c>
      <c r="Y2425" t="str">
        <f>IF(Table1[[#This Row],[RFM_Score]]="555","Champion", IF(AND(J2425&gt;=4,V2425&gt;=4),"Loyal", IF(U2425&lt;=2,"At Risk", IF(W2425&gt;=4,"Potential Loyalist","Others"))))</f>
        <v>Others</v>
      </c>
    </row>
    <row r="2426" spans="1:25">
      <c r="A2426" t="s">
        <v>7613</v>
      </c>
      <c r="B2426">
        <v>18</v>
      </c>
      <c r="C2426" t="s">
        <v>19</v>
      </c>
      <c r="D2426" t="s">
        <v>25</v>
      </c>
      <c r="E2426" s="6" t="s">
        <v>14496</v>
      </c>
      <c r="F2426" t="s">
        <v>26</v>
      </c>
      <c r="G2426">
        <v>1</v>
      </c>
      <c r="H2426">
        <v>0</v>
      </c>
      <c r="I2426">
        <v>46</v>
      </c>
      <c r="J2426">
        <v>2</v>
      </c>
      <c r="K2426">
        <v>64.2</v>
      </c>
      <c r="L2426" t="str">
        <f t="shared" si="222"/>
        <v/>
      </c>
      <c r="M2426">
        <v>4</v>
      </c>
      <c r="N2426" t="str">
        <f t="shared" si="223"/>
        <v/>
      </c>
      <c r="O2426">
        <v>46</v>
      </c>
      <c r="P2426" s="11">
        <v>0</v>
      </c>
      <c r="Q2426" s="11">
        <v>4.3478260869565202E-2</v>
      </c>
      <c r="R2426" s="12">
        <v>16.05</v>
      </c>
      <c r="S2426" t="s">
        <v>27</v>
      </c>
      <c r="T2426">
        <v>0</v>
      </c>
      <c r="U2426">
        <f t="shared" si="224"/>
        <v>3</v>
      </c>
      <c r="V2426">
        <f t="shared" si="225"/>
        <v>1</v>
      </c>
      <c r="W2426">
        <f t="shared" si="226"/>
        <v>2</v>
      </c>
      <c r="X2426" t="str">
        <f t="shared" si="227"/>
        <v>312</v>
      </c>
      <c r="Y2426" t="str">
        <f>IF(Table1[[#This Row],[RFM_Score]]="555","Champion", IF(AND(J2426&gt;=4,V2426&gt;=4),"Loyal", IF(U2426&lt;=2,"At Risk", IF(W2426&gt;=4,"Potential Loyalist","Others"))))</f>
        <v>Others</v>
      </c>
    </row>
    <row r="2427" spans="1:25">
      <c r="A2427" t="s">
        <v>7013</v>
      </c>
      <c r="B2427">
        <v>38</v>
      </c>
      <c r="C2427" t="s">
        <v>19</v>
      </c>
      <c r="D2427" t="s">
        <v>35</v>
      </c>
      <c r="E2427" s="6" t="s">
        <v>14497</v>
      </c>
      <c r="F2427" t="s">
        <v>21</v>
      </c>
      <c r="G2427">
        <v>4</v>
      </c>
      <c r="H2427">
        <v>2</v>
      </c>
      <c r="I2427">
        <v>52</v>
      </c>
      <c r="J2427">
        <v>4</v>
      </c>
      <c r="K2427">
        <v>63.81</v>
      </c>
      <c r="L2427" t="str">
        <f t="shared" si="222"/>
        <v/>
      </c>
      <c r="M2427">
        <v>4</v>
      </c>
      <c r="N2427" t="str">
        <f t="shared" si="223"/>
        <v/>
      </c>
      <c r="O2427">
        <v>5</v>
      </c>
      <c r="P2427" s="11">
        <v>0.5</v>
      </c>
      <c r="Q2427" s="11">
        <v>7.69230769230769E-2</v>
      </c>
      <c r="R2427" s="12">
        <v>15.952500000000001</v>
      </c>
      <c r="S2427" t="s">
        <v>27</v>
      </c>
      <c r="T2427">
        <v>0</v>
      </c>
      <c r="U2427">
        <f t="shared" si="224"/>
        <v>5</v>
      </c>
      <c r="V2427">
        <f t="shared" si="225"/>
        <v>1</v>
      </c>
      <c r="W2427">
        <f t="shared" si="226"/>
        <v>2</v>
      </c>
      <c r="X2427" t="str">
        <f t="shared" si="227"/>
        <v>512</v>
      </c>
      <c r="Y2427" t="str">
        <f>IF(Table1[[#This Row],[RFM_Score]]="555","Champion", IF(AND(J2427&gt;=4,V2427&gt;=4),"Loyal", IF(U2427&lt;=2,"At Risk", IF(W2427&gt;=4,"Potential Loyalist","Others"))))</f>
        <v>Others</v>
      </c>
    </row>
    <row r="2428" spans="1:25">
      <c r="A2428" t="s">
        <v>2070</v>
      </c>
      <c r="B2428">
        <v>41</v>
      </c>
      <c r="C2428" t="s">
        <v>19</v>
      </c>
      <c r="D2428" t="s">
        <v>46</v>
      </c>
      <c r="E2428" s="6" t="s">
        <v>14498</v>
      </c>
      <c r="F2428" t="s">
        <v>26</v>
      </c>
      <c r="G2428">
        <v>4</v>
      </c>
      <c r="H2428">
        <v>1</v>
      </c>
      <c r="I2428">
        <v>50</v>
      </c>
      <c r="J2428">
        <v>4</v>
      </c>
      <c r="K2428">
        <v>63.73</v>
      </c>
      <c r="L2428" t="str">
        <f t="shared" si="222"/>
        <v/>
      </c>
      <c r="M2428">
        <v>4</v>
      </c>
      <c r="N2428" t="str">
        <f t="shared" si="223"/>
        <v/>
      </c>
      <c r="O2428">
        <v>28</v>
      </c>
      <c r="P2428" s="11">
        <v>0.25</v>
      </c>
      <c r="Q2428" s="11">
        <v>0.08</v>
      </c>
      <c r="R2428" s="12">
        <v>15.932499999999999</v>
      </c>
      <c r="S2428" t="s">
        <v>27</v>
      </c>
      <c r="T2428">
        <v>0</v>
      </c>
      <c r="U2428">
        <f t="shared" si="224"/>
        <v>4</v>
      </c>
      <c r="V2428">
        <f t="shared" si="225"/>
        <v>1</v>
      </c>
      <c r="W2428">
        <f t="shared" si="226"/>
        <v>2</v>
      </c>
      <c r="X2428" t="str">
        <f t="shared" si="227"/>
        <v>412</v>
      </c>
      <c r="Y2428" t="str">
        <f>IF(Table1[[#This Row],[RFM_Score]]="555","Champion", IF(AND(J2428&gt;=4,V2428&gt;=4),"Loyal", IF(U2428&lt;=2,"At Risk", IF(W2428&gt;=4,"Potential Loyalist","Others"))))</f>
        <v>Others</v>
      </c>
    </row>
    <row r="2429" spans="1:25">
      <c r="A2429" t="s">
        <v>3812</v>
      </c>
      <c r="B2429">
        <v>40</v>
      </c>
      <c r="C2429" t="s">
        <v>24</v>
      </c>
      <c r="D2429" t="s">
        <v>25</v>
      </c>
      <c r="E2429" s="6" t="s">
        <v>14499</v>
      </c>
      <c r="F2429" t="s">
        <v>37</v>
      </c>
      <c r="G2429">
        <v>7</v>
      </c>
      <c r="H2429">
        <v>3</v>
      </c>
      <c r="I2429">
        <v>67</v>
      </c>
      <c r="J2429">
        <v>4</v>
      </c>
      <c r="K2429">
        <v>63.34</v>
      </c>
      <c r="L2429" t="str">
        <f t="shared" si="222"/>
        <v/>
      </c>
      <c r="M2429">
        <v>4</v>
      </c>
      <c r="N2429" t="str">
        <f t="shared" si="223"/>
        <v/>
      </c>
      <c r="O2429">
        <v>48</v>
      </c>
      <c r="P2429" s="11">
        <v>0.42857142857142799</v>
      </c>
      <c r="Q2429" s="11">
        <v>5.9701492537313397E-2</v>
      </c>
      <c r="R2429" s="12">
        <v>15.835000000000001</v>
      </c>
      <c r="S2429" t="s">
        <v>27</v>
      </c>
      <c r="T2429">
        <v>0</v>
      </c>
      <c r="U2429">
        <f t="shared" si="224"/>
        <v>3</v>
      </c>
      <c r="V2429">
        <f t="shared" si="225"/>
        <v>1</v>
      </c>
      <c r="W2429">
        <f t="shared" si="226"/>
        <v>2</v>
      </c>
      <c r="X2429" t="str">
        <f t="shared" si="227"/>
        <v>312</v>
      </c>
      <c r="Y2429" t="str">
        <f>IF(Table1[[#This Row],[RFM_Score]]="555","Champion", IF(AND(J2429&gt;=4,V2429&gt;=4),"Loyal", IF(U2429&lt;=2,"At Risk", IF(W2429&gt;=4,"Potential Loyalist","Others"))))</f>
        <v>Others</v>
      </c>
    </row>
    <row r="2430" spans="1:25">
      <c r="A2430" t="s">
        <v>7098</v>
      </c>
      <c r="B2430">
        <v>42</v>
      </c>
      <c r="C2430" t="s">
        <v>24</v>
      </c>
      <c r="D2430" t="s">
        <v>41</v>
      </c>
      <c r="E2430" s="6" t="s">
        <v>14500</v>
      </c>
      <c r="F2430" t="s">
        <v>62</v>
      </c>
      <c r="G2430">
        <v>3</v>
      </c>
      <c r="H2430">
        <v>1</v>
      </c>
      <c r="I2430">
        <v>47</v>
      </c>
      <c r="J2430">
        <v>2</v>
      </c>
      <c r="K2430">
        <v>63.21</v>
      </c>
      <c r="L2430" t="str">
        <f t="shared" si="222"/>
        <v/>
      </c>
      <c r="M2430">
        <v>4</v>
      </c>
      <c r="N2430" t="str">
        <f t="shared" si="223"/>
        <v/>
      </c>
      <c r="O2430">
        <v>9</v>
      </c>
      <c r="P2430" s="11">
        <v>0.33333333333333298</v>
      </c>
      <c r="Q2430" s="11">
        <v>4.2553191489361701E-2</v>
      </c>
      <c r="R2430" s="12">
        <v>15.8025</v>
      </c>
      <c r="S2430" t="s">
        <v>27</v>
      </c>
      <c r="T2430">
        <v>0</v>
      </c>
      <c r="U2430">
        <f t="shared" si="224"/>
        <v>5</v>
      </c>
      <c r="V2430">
        <f t="shared" si="225"/>
        <v>1</v>
      </c>
      <c r="W2430">
        <f t="shared" si="226"/>
        <v>2</v>
      </c>
      <c r="X2430" t="str">
        <f t="shared" si="227"/>
        <v>512</v>
      </c>
      <c r="Y2430" t="str">
        <f>IF(Table1[[#This Row],[RFM_Score]]="555","Champion", IF(AND(J2430&gt;=4,V2430&gt;=4),"Loyal", IF(U2430&lt;=2,"At Risk", IF(W2430&gt;=4,"Potential Loyalist","Others"))))</f>
        <v>Others</v>
      </c>
    </row>
    <row r="2431" spans="1:25">
      <c r="A2431" t="s">
        <v>4896</v>
      </c>
      <c r="B2431">
        <v>33</v>
      </c>
      <c r="C2431" t="s">
        <v>24</v>
      </c>
      <c r="D2431" t="s">
        <v>29</v>
      </c>
      <c r="E2431" s="6" t="s">
        <v>14501</v>
      </c>
      <c r="F2431" t="s">
        <v>60</v>
      </c>
      <c r="G2431">
        <v>2</v>
      </c>
      <c r="H2431">
        <v>0</v>
      </c>
      <c r="I2431">
        <v>48</v>
      </c>
      <c r="J2431">
        <v>2</v>
      </c>
      <c r="K2431">
        <v>63.08</v>
      </c>
      <c r="L2431" t="str">
        <f t="shared" si="222"/>
        <v/>
      </c>
      <c r="M2431">
        <v>4</v>
      </c>
      <c r="N2431" t="str">
        <f t="shared" si="223"/>
        <v/>
      </c>
      <c r="O2431">
        <v>6</v>
      </c>
      <c r="P2431" s="11">
        <v>0</v>
      </c>
      <c r="Q2431" s="11">
        <v>4.1666666666666602E-2</v>
      </c>
      <c r="R2431" s="12">
        <v>15.77</v>
      </c>
      <c r="S2431" t="s">
        <v>27</v>
      </c>
      <c r="T2431">
        <v>0</v>
      </c>
      <c r="U2431">
        <f t="shared" si="224"/>
        <v>5</v>
      </c>
      <c r="V2431">
        <f t="shared" si="225"/>
        <v>1</v>
      </c>
      <c r="W2431">
        <f t="shared" si="226"/>
        <v>2</v>
      </c>
      <c r="X2431" t="str">
        <f t="shared" si="227"/>
        <v>512</v>
      </c>
      <c r="Y2431" t="str">
        <f>IF(Table1[[#This Row],[RFM_Score]]="555","Champion", IF(AND(J2431&gt;=4,V2431&gt;=4),"Loyal", IF(U2431&lt;=2,"At Risk", IF(W2431&gt;=4,"Potential Loyalist","Others"))))</f>
        <v>Others</v>
      </c>
    </row>
    <row r="2432" spans="1:25">
      <c r="A2432" t="s">
        <v>3298</v>
      </c>
      <c r="B2432">
        <v>35</v>
      </c>
      <c r="C2432" t="s">
        <v>19</v>
      </c>
      <c r="D2432" t="s">
        <v>29</v>
      </c>
      <c r="E2432" s="6" t="s">
        <v>14502</v>
      </c>
      <c r="F2432" t="s">
        <v>26</v>
      </c>
      <c r="G2432">
        <v>3</v>
      </c>
      <c r="H2432">
        <v>1</v>
      </c>
      <c r="I2432">
        <v>52</v>
      </c>
      <c r="J2432">
        <v>1</v>
      </c>
      <c r="K2432">
        <v>63.07</v>
      </c>
      <c r="L2432" t="str">
        <f t="shared" si="222"/>
        <v/>
      </c>
      <c r="M2432">
        <v>4</v>
      </c>
      <c r="N2432" t="str">
        <f t="shared" si="223"/>
        <v/>
      </c>
      <c r="O2432">
        <v>30</v>
      </c>
      <c r="P2432" s="11">
        <v>0.33333333333333298</v>
      </c>
      <c r="Q2432" s="11">
        <v>1.9230769230769201E-2</v>
      </c>
      <c r="R2432" s="12">
        <v>15.7675</v>
      </c>
      <c r="S2432" t="s">
        <v>27</v>
      </c>
      <c r="T2432">
        <v>0</v>
      </c>
      <c r="U2432">
        <f t="shared" si="224"/>
        <v>4</v>
      </c>
      <c r="V2432">
        <f t="shared" si="225"/>
        <v>1</v>
      </c>
      <c r="W2432">
        <f t="shared" si="226"/>
        <v>2</v>
      </c>
      <c r="X2432" t="str">
        <f t="shared" si="227"/>
        <v>412</v>
      </c>
      <c r="Y2432" t="str">
        <f>IF(Table1[[#This Row],[RFM_Score]]="555","Champion", IF(AND(J2432&gt;=4,V2432&gt;=4),"Loyal", IF(U2432&lt;=2,"At Risk", IF(W2432&gt;=4,"Potential Loyalist","Others"))))</f>
        <v>Others</v>
      </c>
    </row>
    <row r="2433" spans="1:25">
      <c r="A2433" t="s">
        <v>2414</v>
      </c>
      <c r="B2433">
        <v>19</v>
      </c>
      <c r="C2433" t="s">
        <v>19</v>
      </c>
      <c r="D2433" t="s">
        <v>49</v>
      </c>
      <c r="E2433" s="6" t="s">
        <v>14503</v>
      </c>
      <c r="F2433" t="s">
        <v>26</v>
      </c>
      <c r="G2433">
        <v>3</v>
      </c>
      <c r="H2433">
        <v>1</v>
      </c>
      <c r="I2433">
        <v>43</v>
      </c>
      <c r="J2433">
        <v>2</v>
      </c>
      <c r="K2433">
        <v>63.03</v>
      </c>
      <c r="L2433" t="str">
        <f t="shared" si="222"/>
        <v/>
      </c>
      <c r="M2433">
        <v>4</v>
      </c>
      <c r="N2433" t="str">
        <f t="shared" si="223"/>
        <v/>
      </c>
      <c r="O2433">
        <v>7</v>
      </c>
      <c r="P2433" s="11">
        <v>0.33333333333333298</v>
      </c>
      <c r="Q2433" s="11">
        <v>4.6511627906976702E-2</v>
      </c>
      <c r="R2433" s="12">
        <v>15.7575</v>
      </c>
      <c r="S2433" t="s">
        <v>27</v>
      </c>
      <c r="T2433">
        <v>0</v>
      </c>
      <c r="U2433">
        <f t="shared" si="224"/>
        <v>5</v>
      </c>
      <c r="V2433">
        <f t="shared" si="225"/>
        <v>1</v>
      </c>
      <c r="W2433">
        <f t="shared" si="226"/>
        <v>2</v>
      </c>
      <c r="X2433" t="str">
        <f t="shared" si="227"/>
        <v>512</v>
      </c>
      <c r="Y2433" t="str">
        <f>IF(Table1[[#This Row],[RFM_Score]]="555","Champion", IF(AND(J2433&gt;=4,V2433&gt;=4),"Loyal", IF(U2433&lt;=2,"At Risk", IF(W2433&gt;=4,"Potential Loyalist","Others"))))</f>
        <v>Others</v>
      </c>
    </row>
    <row r="2434" spans="1:25">
      <c r="A2434" t="s">
        <v>7891</v>
      </c>
      <c r="B2434">
        <v>22</v>
      </c>
      <c r="C2434" t="s">
        <v>24</v>
      </c>
      <c r="D2434" t="s">
        <v>41</v>
      </c>
      <c r="E2434" s="6" t="s">
        <v>14504</v>
      </c>
      <c r="F2434" t="s">
        <v>62</v>
      </c>
      <c r="G2434">
        <v>2</v>
      </c>
      <c r="H2434">
        <v>2</v>
      </c>
      <c r="I2434">
        <v>48</v>
      </c>
      <c r="J2434">
        <v>1</v>
      </c>
      <c r="K2434">
        <v>62.78</v>
      </c>
      <c r="L2434" t="str">
        <f t="shared" ref="L2434:L2497" si="228">IF(OR(K2434&lt;$AC$10, K2434&gt;$AC$11), "OUTLIER", "")</f>
        <v/>
      </c>
      <c r="M2434">
        <v>4</v>
      </c>
      <c r="N2434" t="str">
        <f t="shared" ref="N2434:N2497" si="229">IF(OR(M2434&lt;$AC$16, M2434&gt;$AC$17), "OUTLIER", "")</f>
        <v/>
      </c>
      <c r="O2434">
        <v>15</v>
      </c>
      <c r="P2434" s="11">
        <v>1</v>
      </c>
      <c r="Q2434" s="11">
        <v>2.0833333333333301E-2</v>
      </c>
      <c r="R2434" s="12">
        <v>15.695</v>
      </c>
      <c r="S2434" t="s">
        <v>27</v>
      </c>
      <c r="T2434">
        <v>1</v>
      </c>
      <c r="U2434">
        <f t="shared" ref="U2434:U2497" si="230">IF(O2434&lt;=20,5,IF(O2434&lt;=40,4,IF(O2434&lt;=70,3,IF(O2434&lt;=100,2,1))))</f>
        <v>5</v>
      </c>
      <c r="V2434">
        <f t="shared" ref="V2434:V2497" si="231">IF(M2434&gt;=11,5,IF(M2434&gt;=9,4,IF(M2434&gt;=7,3,IF(M2434&gt;=5,2,1))))</f>
        <v>1</v>
      </c>
      <c r="W2434">
        <f t="shared" ref="W2434:W2497" si="232">IF(K2434&gt;=500,5,IF(K2434&gt;=300,4,IF(K2434&gt;=150,3,IF(K2434&gt;=50,2,1))))</f>
        <v>2</v>
      </c>
      <c r="X2434" t="str">
        <f t="shared" ref="X2434:X2497" si="233">U2434 &amp; V2434 &amp; W2434</f>
        <v>512</v>
      </c>
      <c r="Y2434" t="str">
        <f>IF(Table1[[#This Row],[RFM_Score]]="555","Champion", IF(AND(J2434&gt;=4,V2434&gt;=4),"Loyal", IF(U2434&lt;=2,"At Risk", IF(W2434&gt;=4,"Potential Loyalist","Others"))))</f>
        <v>Others</v>
      </c>
    </row>
    <row r="2435" spans="1:25">
      <c r="A2435" t="s">
        <v>11782</v>
      </c>
      <c r="B2435">
        <v>42</v>
      </c>
      <c r="C2435" t="s">
        <v>19</v>
      </c>
      <c r="D2435" t="s">
        <v>46</v>
      </c>
      <c r="E2435" s="6" t="s">
        <v>14505</v>
      </c>
      <c r="F2435" t="s">
        <v>21</v>
      </c>
      <c r="G2435">
        <v>3</v>
      </c>
      <c r="H2435">
        <v>0</v>
      </c>
      <c r="I2435">
        <v>46</v>
      </c>
      <c r="J2435">
        <v>2</v>
      </c>
      <c r="K2435">
        <v>62.78</v>
      </c>
      <c r="L2435" t="str">
        <f t="shared" si="228"/>
        <v/>
      </c>
      <c r="M2435">
        <v>4</v>
      </c>
      <c r="N2435" t="str">
        <f t="shared" si="229"/>
        <v/>
      </c>
      <c r="O2435">
        <v>47</v>
      </c>
      <c r="P2435" s="11">
        <v>0</v>
      </c>
      <c r="Q2435" s="11">
        <v>4.3478260869565202E-2</v>
      </c>
      <c r="R2435" s="12">
        <v>15.695</v>
      </c>
      <c r="S2435" t="s">
        <v>27</v>
      </c>
      <c r="T2435">
        <v>0</v>
      </c>
      <c r="U2435">
        <f t="shared" si="230"/>
        <v>3</v>
      </c>
      <c r="V2435">
        <f t="shared" si="231"/>
        <v>1</v>
      </c>
      <c r="W2435">
        <f t="shared" si="232"/>
        <v>2</v>
      </c>
      <c r="X2435" t="str">
        <f t="shared" si="233"/>
        <v>312</v>
      </c>
      <c r="Y2435" t="str">
        <f>IF(Table1[[#This Row],[RFM_Score]]="555","Champion", IF(AND(J2435&gt;=4,V2435&gt;=4),"Loyal", IF(U2435&lt;=2,"At Risk", IF(W2435&gt;=4,"Potential Loyalist","Others"))))</f>
        <v>Others</v>
      </c>
    </row>
    <row r="2436" spans="1:25">
      <c r="A2436" t="s">
        <v>8576</v>
      </c>
      <c r="B2436">
        <v>42</v>
      </c>
      <c r="C2436" t="s">
        <v>19</v>
      </c>
      <c r="D2436" t="s">
        <v>25</v>
      </c>
      <c r="E2436" s="6" t="s">
        <v>14506</v>
      </c>
      <c r="F2436" t="s">
        <v>30</v>
      </c>
      <c r="G2436">
        <v>4</v>
      </c>
      <c r="H2436">
        <v>1</v>
      </c>
      <c r="I2436">
        <v>39</v>
      </c>
      <c r="J2436">
        <v>1</v>
      </c>
      <c r="K2436">
        <v>62.64</v>
      </c>
      <c r="L2436" t="str">
        <f t="shared" si="228"/>
        <v/>
      </c>
      <c r="M2436">
        <v>4</v>
      </c>
      <c r="N2436" t="str">
        <f t="shared" si="229"/>
        <v/>
      </c>
      <c r="O2436">
        <v>51</v>
      </c>
      <c r="P2436" s="11">
        <v>0.25</v>
      </c>
      <c r="Q2436" s="11">
        <v>2.5641025641025599E-2</v>
      </c>
      <c r="R2436" s="12">
        <v>15.66</v>
      </c>
      <c r="S2436" t="s">
        <v>27</v>
      </c>
      <c r="T2436">
        <v>0</v>
      </c>
      <c r="U2436">
        <f t="shared" si="230"/>
        <v>3</v>
      </c>
      <c r="V2436">
        <f t="shared" si="231"/>
        <v>1</v>
      </c>
      <c r="W2436">
        <f t="shared" si="232"/>
        <v>2</v>
      </c>
      <c r="X2436" t="str">
        <f t="shared" si="233"/>
        <v>312</v>
      </c>
      <c r="Y2436" t="str">
        <f>IF(Table1[[#This Row],[RFM_Score]]="555","Champion", IF(AND(J2436&gt;=4,V2436&gt;=4),"Loyal", IF(U2436&lt;=2,"At Risk", IF(W2436&gt;=4,"Potential Loyalist","Others"))))</f>
        <v>Others</v>
      </c>
    </row>
    <row r="2437" spans="1:25">
      <c r="A2437" t="s">
        <v>6922</v>
      </c>
      <c r="B2437">
        <v>25</v>
      </c>
      <c r="C2437" t="s">
        <v>19</v>
      </c>
      <c r="D2437" t="s">
        <v>49</v>
      </c>
      <c r="E2437" s="6" t="s">
        <v>14507</v>
      </c>
      <c r="F2437" t="s">
        <v>26</v>
      </c>
      <c r="G2437">
        <v>2</v>
      </c>
      <c r="H2437">
        <v>0</v>
      </c>
      <c r="I2437">
        <v>59</v>
      </c>
      <c r="J2437">
        <v>0</v>
      </c>
      <c r="K2437">
        <v>62.59</v>
      </c>
      <c r="L2437" t="str">
        <f t="shared" si="228"/>
        <v/>
      </c>
      <c r="M2437">
        <v>4</v>
      </c>
      <c r="N2437" t="str">
        <f t="shared" si="229"/>
        <v/>
      </c>
      <c r="O2437">
        <v>16</v>
      </c>
      <c r="P2437" s="11">
        <v>0</v>
      </c>
      <c r="Q2437" s="11">
        <v>0</v>
      </c>
      <c r="R2437" s="12">
        <v>15.647500000000001</v>
      </c>
      <c r="S2437" t="s">
        <v>27</v>
      </c>
      <c r="T2437">
        <v>0</v>
      </c>
      <c r="U2437">
        <f t="shared" si="230"/>
        <v>5</v>
      </c>
      <c r="V2437">
        <f t="shared" si="231"/>
        <v>1</v>
      </c>
      <c r="W2437">
        <f t="shared" si="232"/>
        <v>2</v>
      </c>
      <c r="X2437" t="str">
        <f t="shared" si="233"/>
        <v>512</v>
      </c>
      <c r="Y2437" t="str">
        <f>IF(Table1[[#This Row],[RFM_Score]]="555","Champion", IF(AND(J2437&gt;=4,V2437&gt;=4),"Loyal", IF(U2437&lt;=2,"At Risk", IF(W2437&gt;=4,"Potential Loyalist","Others"))))</f>
        <v>Others</v>
      </c>
    </row>
    <row r="2438" spans="1:25">
      <c r="A2438" t="s">
        <v>1208</v>
      </c>
      <c r="B2438">
        <v>38</v>
      </c>
      <c r="C2438" t="s">
        <v>19</v>
      </c>
      <c r="D2438" t="s">
        <v>25</v>
      </c>
      <c r="E2438" s="6" t="s">
        <v>14508</v>
      </c>
      <c r="F2438" t="s">
        <v>60</v>
      </c>
      <c r="G2438">
        <v>4</v>
      </c>
      <c r="H2438">
        <v>1</v>
      </c>
      <c r="I2438">
        <v>50</v>
      </c>
      <c r="J2438">
        <v>1</v>
      </c>
      <c r="K2438">
        <v>61.97</v>
      </c>
      <c r="L2438" t="str">
        <f t="shared" si="228"/>
        <v/>
      </c>
      <c r="M2438">
        <v>4</v>
      </c>
      <c r="N2438" t="str">
        <f t="shared" si="229"/>
        <v/>
      </c>
      <c r="O2438">
        <v>14</v>
      </c>
      <c r="P2438" s="11">
        <v>0.25</v>
      </c>
      <c r="Q2438" s="11">
        <v>0.02</v>
      </c>
      <c r="R2438" s="12">
        <v>15.4925</v>
      </c>
      <c r="S2438" t="s">
        <v>27</v>
      </c>
      <c r="T2438">
        <v>0</v>
      </c>
      <c r="U2438">
        <f t="shared" si="230"/>
        <v>5</v>
      </c>
      <c r="V2438">
        <f t="shared" si="231"/>
        <v>1</v>
      </c>
      <c r="W2438">
        <f t="shared" si="232"/>
        <v>2</v>
      </c>
      <c r="X2438" t="str">
        <f t="shared" si="233"/>
        <v>512</v>
      </c>
      <c r="Y2438" t="str">
        <f>IF(Table1[[#This Row],[RFM_Score]]="555","Champion", IF(AND(J2438&gt;=4,V2438&gt;=4),"Loyal", IF(U2438&lt;=2,"At Risk", IF(W2438&gt;=4,"Potential Loyalist","Others"))))</f>
        <v>Others</v>
      </c>
    </row>
    <row r="2439" spans="1:25">
      <c r="A2439" t="s">
        <v>5269</v>
      </c>
      <c r="B2439">
        <v>22</v>
      </c>
      <c r="C2439" t="s">
        <v>24</v>
      </c>
      <c r="D2439" t="s">
        <v>25</v>
      </c>
      <c r="E2439" s="6" t="s">
        <v>14509</v>
      </c>
      <c r="F2439" t="s">
        <v>21</v>
      </c>
      <c r="G2439">
        <v>4</v>
      </c>
      <c r="H2439">
        <v>0</v>
      </c>
      <c r="I2439">
        <v>66</v>
      </c>
      <c r="J2439">
        <v>1</v>
      </c>
      <c r="K2439">
        <v>61.78</v>
      </c>
      <c r="L2439" t="str">
        <f t="shared" si="228"/>
        <v/>
      </c>
      <c r="M2439">
        <v>4</v>
      </c>
      <c r="N2439" t="str">
        <f t="shared" si="229"/>
        <v/>
      </c>
      <c r="O2439">
        <v>31</v>
      </c>
      <c r="P2439" s="11">
        <v>0</v>
      </c>
      <c r="Q2439" s="11">
        <v>1.51515151515151E-2</v>
      </c>
      <c r="R2439" s="12">
        <v>15.445</v>
      </c>
      <c r="S2439" t="s">
        <v>27</v>
      </c>
      <c r="T2439">
        <v>0</v>
      </c>
      <c r="U2439">
        <f t="shared" si="230"/>
        <v>4</v>
      </c>
      <c r="V2439">
        <f t="shared" si="231"/>
        <v>1</v>
      </c>
      <c r="W2439">
        <f t="shared" si="232"/>
        <v>2</v>
      </c>
      <c r="X2439" t="str">
        <f t="shared" si="233"/>
        <v>412</v>
      </c>
      <c r="Y2439" t="str">
        <f>IF(Table1[[#This Row],[RFM_Score]]="555","Champion", IF(AND(J2439&gt;=4,V2439&gt;=4),"Loyal", IF(U2439&lt;=2,"At Risk", IF(W2439&gt;=4,"Potential Loyalist","Others"))))</f>
        <v>Others</v>
      </c>
    </row>
    <row r="2440" spans="1:25">
      <c r="A2440" t="s">
        <v>2853</v>
      </c>
      <c r="B2440">
        <v>40</v>
      </c>
      <c r="C2440" t="s">
        <v>24</v>
      </c>
      <c r="D2440" t="s">
        <v>41</v>
      </c>
      <c r="E2440" s="6" t="s">
        <v>14510</v>
      </c>
      <c r="F2440" t="s">
        <v>30</v>
      </c>
      <c r="G2440">
        <v>11</v>
      </c>
      <c r="H2440">
        <v>2</v>
      </c>
      <c r="I2440">
        <v>55</v>
      </c>
      <c r="J2440">
        <v>2</v>
      </c>
      <c r="K2440">
        <v>61.76</v>
      </c>
      <c r="L2440" t="str">
        <f t="shared" si="228"/>
        <v/>
      </c>
      <c r="M2440">
        <v>4</v>
      </c>
      <c r="N2440" t="str">
        <f t="shared" si="229"/>
        <v/>
      </c>
      <c r="O2440">
        <v>12</v>
      </c>
      <c r="P2440" s="11">
        <v>0.18181818181818099</v>
      </c>
      <c r="Q2440" s="11">
        <v>3.6363636363636299E-2</v>
      </c>
      <c r="R2440" s="12">
        <v>15.44</v>
      </c>
      <c r="S2440" t="s">
        <v>27</v>
      </c>
      <c r="T2440">
        <v>0</v>
      </c>
      <c r="U2440">
        <f t="shared" si="230"/>
        <v>5</v>
      </c>
      <c r="V2440">
        <f t="shared" si="231"/>
        <v>1</v>
      </c>
      <c r="W2440">
        <f t="shared" si="232"/>
        <v>2</v>
      </c>
      <c r="X2440" t="str">
        <f t="shared" si="233"/>
        <v>512</v>
      </c>
      <c r="Y2440" t="str">
        <f>IF(Table1[[#This Row],[RFM_Score]]="555","Champion", IF(AND(J2440&gt;=4,V2440&gt;=4),"Loyal", IF(U2440&lt;=2,"At Risk", IF(W2440&gt;=4,"Potential Loyalist","Others"))))</f>
        <v>Others</v>
      </c>
    </row>
    <row r="2441" spans="1:25">
      <c r="A2441" t="s">
        <v>3333</v>
      </c>
      <c r="B2441">
        <v>55</v>
      </c>
      <c r="C2441" t="s">
        <v>19</v>
      </c>
      <c r="D2441" t="s">
        <v>25</v>
      </c>
      <c r="E2441" s="6" t="s">
        <v>14511</v>
      </c>
      <c r="F2441" t="s">
        <v>60</v>
      </c>
      <c r="G2441">
        <v>4</v>
      </c>
      <c r="H2441">
        <v>1</v>
      </c>
      <c r="I2441">
        <v>48</v>
      </c>
      <c r="J2441">
        <v>4</v>
      </c>
      <c r="K2441">
        <v>61.66</v>
      </c>
      <c r="L2441" t="str">
        <f t="shared" si="228"/>
        <v/>
      </c>
      <c r="M2441">
        <v>4</v>
      </c>
      <c r="N2441" t="str">
        <f t="shared" si="229"/>
        <v/>
      </c>
      <c r="O2441">
        <v>36</v>
      </c>
      <c r="P2441" s="11">
        <v>0.25</v>
      </c>
      <c r="Q2441" s="11">
        <v>8.3333333333333301E-2</v>
      </c>
      <c r="R2441" s="12">
        <v>15.414999999999999</v>
      </c>
      <c r="S2441" t="s">
        <v>27</v>
      </c>
      <c r="T2441">
        <v>0</v>
      </c>
      <c r="U2441">
        <f t="shared" si="230"/>
        <v>4</v>
      </c>
      <c r="V2441">
        <f t="shared" si="231"/>
        <v>1</v>
      </c>
      <c r="W2441">
        <f t="shared" si="232"/>
        <v>2</v>
      </c>
      <c r="X2441" t="str">
        <f t="shared" si="233"/>
        <v>412</v>
      </c>
      <c r="Y2441" t="str">
        <f>IF(Table1[[#This Row],[RFM_Score]]="555","Champion", IF(AND(J2441&gt;=4,V2441&gt;=4),"Loyal", IF(U2441&lt;=2,"At Risk", IF(W2441&gt;=4,"Potential Loyalist","Others"))))</f>
        <v>Others</v>
      </c>
    </row>
    <row r="2442" spans="1:25">
      <c r="A2442" t="s">
        <v>9754</v>
      </c>
      <c r="B2442">
        <v>22</v>
      </c>
      <c r="C2442" t="s">
        <v>19</v>
      </c>
      <c r="D2442" t="s">
        <v>25</v>
      </c>
      <c r="E2442" s="6" t="s">
        <v>14512</v>
      </c>
      <c r="F2442" t="s">
        <v>21</v>
      </c>
      <c r="G2442">
        <v>4</v>
      </c>
      <c r="H2442">
        <v>3</v>
      </c>
      <c r="I2442">
        <v>59</v>
      </c>
      <c r="J2442">
        <v>2</v>
      </c>
      <c r="K2442">
        <v>61.54</v>
      </c>
      <c r="L2442" t="str">
        <f t="shared" si="228"/>
        <v/>
      </c>
      <c r="M2442">
        <v>4</v>
      </c>
      <c r="N2442" t="str">
        <f t="shared" si="229"/>
        <v/>
      </c>
      <c r="O2442">
        <v>48</v>
      </c>
      <c r="P2442" s="11">
        <v>0.75</v>
      </c>
      <c r="Q2442" s="11">
        <v>3.38983050847457E-2</v>
      </c>
      <c r="R2442" s="12">
        <v>15.385</v>
      </c>
      <c r="S2442" t="s">
        <v>27</v>
      </c>
      <c r="T2442">
        <v>0</v>
      </c>
      <c r="U2442">
        <f t="shared" si="230"/>
        <v>3</v>
      </c>
      <c r="V2442">
        <f t="shared" si="231"/>
        <v>1</v>
      </c>
      <c r="W2442">
        <f t="shared" si="232"/>
        <v>2</v>
      </c>
      <c r="X2442" t="str">
        <f t="shared" si="233"/>
        <v>312</v>
      </c>
      <c r="Y2442" t="str">
        <f>IF(Table1[[#This Row],[RFM_Score]]="555","Champion", IF(AND(J2442&gt;=4,V2442&gt;=4),"Loyal", IF(U2442&lt;=2,"At Risk", IF(W2442&gt;=4,"Potential Loyalist","Others"))))</f>
        <v>Others</v>
      </c>
    </row>
    <row r="2443" spans="1:25">
      <c r="A2443" t="s">
        <v>1410</v>
      </c>
      <c r="B2443">
        <v>18</v>
      </c>
      <c r="C2443" t="s">
        <v>24</v>
      </c>
      <c r="D2443" t="s">
        <v>25</v>
      </c>
      <c r="E2443" s="6" t="s">
        <v>14513</v>
      </c>
      <c r="F2443" t="s">
        <v>26</v>
      </c>
      <c r="G2443">
        <v>4</v>
      </c>
      <c r="H2443">
        <v>0</v>
      </c>
      <c r="I2443">
        <v>51</v>
      </c>
      <c r="J2443">
        <v>3</v>
      </c>
      <c r="K2443">
        <v>61.47</v>
      </c>
      <c r="L2443" t="str">
        <f t="shared" si="228"/>
        <v/>
      </c>
      <c r="M2443">
        <v>4</v>
      </c>
      <c r="N2443" t="str">
        <f t="shared" si="229"/>
        <v/>
      </c>
      <c r="O2443">
        <v>3</v>
      </c>
      <c r="P2443" s="11">
        <v>0</v>
      </c>
      <c r="Q2443" s="11">
        <v>5.8823529411764698E-2</v>
      </c>
      <c r="R2443" s="12">
        <v>15.3675</v>
      </c>
      <c r="S2443" t="s">
        <v>27</v>
      </c>
      <c r="T2443">
        <v>0</v>
      </c>
      <c r="U2443">
        <f t="shared" si="230"/>
        <v>5</v>
      </c>
      <c r="V2443">
        <f t="shared" si="231"/>
        <v>1</v>
      </c>
      <c r="W2443">
        <f t="shared" si="232"/>
        <v>2</v>
      </c>
      <c r="X2443" t="str">
        <f t="shared" si="233"/>
        <v>512</v>
      </c>
      <c r="Y2443" t="str">
        <f>IF(Table1[[#This Row],[RFM_Score]]="555","Champion", IF(AND(J2443&gt;=4,V2443&gt;=4),"Loyal", IF(U2443&lt;=2,"At Risk", IF(W2443&gt;=4,"Potential Loyalist","Others"))))</f>
        <v>Others</v>
      </c>
    </row>
    <row r="2444" spans="1:25">
      <c r="A2444" t="s">
        <v>11604</v>
      </c>
      <c r="B2444">
        <v>32</v>
      </c>
      <c r="C2444" t="s">
        <v>19</v>
      </c>
      <c r="D2444" t="s">
        <v>35</v>
      </c>
      <c r="E2444" s="6" t="s">
        <v>14514</v>
      </c>
      <c r="F2444" t="s">
        <v>30</v>
      </c>
      <c r="G2444">
        <v>2</v>
      </c>
      <c r="H2444">
        <v>1</v>
      </c>
      <c r="I2444">
        <v>53</v>
      </c>
      <c r="J2444">
        <v>4</v>
      </c>
      <c r="K2444">
        <v>61.38</v>
      </c>
      <c r="L2444" t="str">
        <f t="shared" si="228"/>
        <v/>
      </c>
      <c r="M2444">
        <v>4</v>
      </c>
      <c r="N2444" t="str">
        <f t="shared" si="229"/>
        <v/>
      </c>
      <c r="O2444">
        <v>79</v>
      </c>
      <c r="P2444" s="11">
        <v>0.5</v>
      </c>
      <c r="Q2444" s="11">
        <v>7.5471698113207503E-2</v>
      </c>
      <c r="R2444" s="12">
        <v>15.345000000000001</v>
      </c>
      <c r="S2444" t="s">
        <v>27</v>
      </c>
      <c r="T2444">
        <v>0</v>
      </c>
      <c r="U2444">
        <f t="shared" si="230"/>
        <v>2</v>
      </c>
      <c r="V2444">
        <f t="shared" si="231"/>
        <v>1</v>
      </c>
      <c r="W2444">
        <f t="shared" si="232"/>
        <v>2</v>
      </c>
      <c r="X2444" t="str">
        <f t="shared" si="233"/>
        <v>212</v>
      </c>
      <c r="Y2444" t="str">
        <f>IF(Table1[[#This Row],[RFM_Score]]="555","Champion", IF(AND(J2444&gt;=4,V2444&gt;=4),"Loyal", IF(U2444&lt;=2,"At Risk", IF(W2444&gt;=4,"Potential Loyalist","Others"))))</f>
        <v>At Risk</v>
      </c>
    </row>
    <row r="2445" spans="1:25">
      <c r="A2445" t="s">
        <v>727</v>
      </c>
      <c r="B2445">
        <v>30</v>
      </c>
      <c r="C2445" t="s">
        <v>19</v>
      </c>
      <c r="D2445" t="s">
        <v>29</v>
      </c>
      <c r="E2445" s="6" t="s">
        <v>14515</v>
      </c>
      <c r="F2445" t="s">
        <v>30</v>
      </c>
      <c r="G2445">
        <v>2</v>
      </c>
      <c r="H2445">
        <v>0</v>
      </c>
      <c r="I2445">
        <v>55</v>
      </c>
      <c r="J2445">
        <v>1</v>
      </c>
      <c r="K2445">
        <v>61.36</v>
      </c>
      <c r="L2445" t="str">
        <f t="shared" si="228"/>
        <v/>
      </c>
      <c r="M2445">
        <v>4</v>
      </c>
      <c r="N2445" t="str">
        <f t="shared" si="229"/>
        <v/>
      </c>
      <c r="O2445">
        <v>55</v>
      </c>
      <c r="P2445" s="11">
        <v>0</v>
      </c>
      <c r="Q2445" s="11">
        <v>1.8181818181818101E-2</v>
      </c>
      <c r="R2445" s="12">
        <v>15.34</v>
      </c>
      <c r="S2445" t="s">
        <v>27</v>
      </c>
      <c r="T2445">
        <v>0</v>
      </c>
      <c r="U2445">
        <f t="shared" si="230"/>
        <v>3</v>
      </c>
      <c r="V2445">
        <f t="shared" si="231"/>
        <v>1</v>
      </c>
      <c r="W2445">
        <f t="shared" si="232"/>
        <v>2</v>
      </c>
      <c r="X2445" t="str">
        <f t="shared" si="233"/>
        <v>312</v>
      </c>
      <c r="Y2445" t="str">
        <f>IF(Table1[[#This Row],[RFM_Score]]="555","Champion", IF(AND(J2445&gt;=4,V2445&gt;=4),"Loyal", IF(U2445&lt;=2,"At Risk", IF(W2445&gt;=4,"Potential Loyalist","Others"))))</f>
        <v>Others</v>
      </c>
    </row>
    <row r="2446" spans="1:25">
      <c r="A2446" t="s">
        <v>5377</v>
      </c>
      <c r="B2446">
        <v>22</v>
      </c>
      <c r="C2446" t="s">
        <v>24</v>
      </c>
      <c r="D2446" t="s">
        <v>25</v>
      </c>
      <c r="E2446" s="6" t="s">
        <v>14516</v>
      </c>
      <c r="F2446" t="s">
        <v>21</v>
      </c>
      <c r="G2446">
        <v>0</v>
      </c>
      <c r="H2446">
        <v>0</v>
      </c>
      <c r="I2446">
        <v>44</v>
      </c>
      <c r="J2446">
        <v>3</v>
      </c>
      <c r="K2446">
        <v>60.94</v>
      </c>
      <c r="L2446" t="str">
        <f t="shared" si="228"/>
        <v/>
      </c>
      <c r="M2446">
        <v>4</v>
      </c>
      <c r="N2446" t="str">
        <f t="shared" si="229"/>
        <v/>
      </c>
      <c r="O2446">
        <v>31</v>
      </c>
      <c r="P2446" s="11">
        <v>0</v>
      </c>
      <c r="Q2446" s="11">
        <v>6.8181818181818094E-2</v>
      </c>
      <c r="R2446" s="12">
        <v>15.234999999999999</v>
      </c>
      <c r="S2446" t="s">
        <v>27</v>
      </c>
      <c r="T2446">
        <v>1</v>
      </c>
      <c r="U2446">
        <f t="shared" si="230"/>
        <v>4</v>
      </c>
      <c r="V2446">
        <f t="shared" si="231"/>
        <v>1</v>
      </c>
      <c r="W2446">
        <f t="shared" si="232"/>
        <v>2</v>
      </c>
      <c r="X2446" t="str">
        <f t="shared" si="233"/>
        <v>412</v>
      </c>
      <c r="Y2446" t="str">
        <f>IF(Table1[[#This Row],[RFM_Score]]="555","Champion", IF(AND(J2446&gt;=4,V2446&gt;=4),"Loyal", IF(U2446&lt;=2,"At Risk", IF(W2446&gt;=4,"Potential Loyalist","Others"))))</f>
        <v>Others</v>
      </c>
    </row>
    <row r="2447" spans="1:25">
      <c r="A2447" t="s">
        <v>9469</v>
      </c>
      <c r="B2447">
        <v>31</v>
      </c>
      <c r="C2447" t="s">
        <v>19</v>
      </c>
      <c r="D2447" t="s">
        <v>35</v>
      </c>
      <c r="E2447" s="6" t="s">
        <v>14517</v>
      </c>
      <c r="F2447" t="s">
        <v>60</v>
      </c>
      <c r="G2447">
        <v>0</v>
      </c>
      <c r="H2447">
        <v>0</v>
      </c>
      <c r="I2447">
        <v>62</v>
      </c>
      <c r="J2447">
        <v>6</v>
      </c>
      <c r="K2447">
        <v>60.93</v>
      </c>
      <c r="L2447" t="str">
        <f t="shared" si="228"/>
        <v/>
      </c>
      <c r="M2447">
        <v>4</v>
      </c>
      <c r="N2447" t="str">
        <f t="shared" si="229"/>
        <v/>
      </c>
      <c r="O2447">
        <v>10</v>
      </c>
      <c r="P2447" s="11">
        <v>0</v>
      </c>
      <c r="Q2447" s="11">
        <v>9.6774193548387094E-2</v>
      </c>
      <c r="R2447" s="12">
        <v>15.2325</v>
      </c>
      <c r="S2447" t="s">
        <v>27</v>
      </c>
      <c r="T2447">
        <v>0</v>
      </c>
      <c r="U2447">
        <f t="shared" si="230"/>
        <v>5</v>
      </c>
      <c r="V2447">
        <f t="shared" si="231"/>
        <v>1</v>
      </c>
      <c r="W2447">
        <f t="shared" si="232"/>
        <v>2</v>
      </c>
      <c r="X2447" t="str">
        <f t="shared" si="233"/>
        <v>512</v>
      </c>
      <c r="Y2447" t="str">
        <f>IF(Table1[[#This Row],[RFM_Score]]="555","Champion", IF(AND(J2447&gt;=4,V2447&gt;=4),"Loyal", IF(U2447&lt;=2,"At Risk", IF(W2447&gt;=4,"Potential Loyalist","Others"))))</f>
        <v>Others</v>
      </c>
    </row>
    <row r="2448" spans="1:25">
      <c r="A2448" t="s">
        <v>11765</v>
      </c>
      <c r="B2448">
        <v>28</v>
      </c>
      <c r="C2448" t="s">
        <v>19</v>
      </c>
      <c r="D2448" t="s">
        <v>41</v>
      </c>
      <c r="E2448" s="6" t="s">
        <v>14518</v>
      </c>
      <c r="F2448" t="s">
        <v>30</v>
      </c>
      <c r="G2448">
        <v>5</v>
      </c>
      <c r="H2448">
        <v>2</v>
      </c>
      <c r="I2448">
        <v>49</v>
      </c>
      <c r="J2448">
        <v>1</v>
      </c>
      <c r="K2448">
        <v>60.93</v>
      </c>
      <c r="L2448" t="str">
        <f t="shared" si="228"/>
        <v/>
      </c>
      <c r="M2448">
        <v>4</v>
      </c>
      <c r="N2448" t="str">
        <f t="shared" si="229"/>
        <v/>
      </c>
      <c r="O2448">
        <v>87</v>
      </c>
      <c r="P2448" s="11">
        <v>0.4</v>
      </c>
      <c r="Q2448" s="11">
        <v>2.04081632653061E-2</v>
      </c>
      <c r="R2448" s="12">
        <v>15.2325</v>
      </c>
      <c r="S2448" t="s">
        <v>27</v>
      </c>
      <c r="T2448">
        <v>0</v>
      </c>
      <c r="U2448">
        <f t="shared" si="230"/>
        <v>2</v>
      </c>
      <c r="V2448">
        <f t="shared" si="231"/>
        <v>1</v>
      </c>
      <c r="W2448">
        <f t="shared" si="232"/>
        <v>2</v>
      </c>
      <c r="X2448" t="str">
        <f t="shared" si="233"/>
        <v>212</v>
      </c>
      <c r="Y2448" t="str">
        <f>IF(Table1[[#This Row],[RFM_Score]]="555","Champion", IF(AND(J2448&gt;=4,V2448&gt;=4),"Loyal", IF(U2448&lt;=2,"At Risk", IF(W2448&gt;=4,"Potential Loyalist","Others"))))</f>
        <v>At Risk</v>
      </c>
    </row>
    <row r="2449" spans="1:25">
      <c r="A2449" t="s">
        <v>11737</v>
      </c>
      <c r="B2449">
        <v>42</v>
      </c>
      <c r="C2449" t="s">
        <v>24</v>
      </c>
      <c r="D2449" t="s">
        <v>29</v>
      </c>
      <c r="E2449" s="6" t="s">
        <v>14519</v>
      </c>
      <c r="F2449" t="s">
        <v>37</v>
      </c>
      <c r="G2449">
        <v>5</v>
      </c>
      <c r="H2449">
        <v>1</v>
      </c>
      <c r="I2449">
        <v>44</v>
      </c>
      <c r="J2449">
        <v>1</v>
      </c>
      <c r="K2449">
        <v>60.92</v>
      </c>
      <c r="L2449" t="str">
        <f t="shared" si="228"/>
        <v/>
      </c>
      <c r="M2449">
        <v>4</v>
      </c>
      <c r="N2449" t="str">
        <f t="shared" si="229"/>
        <v/>
      </c>
      <c r="O2449">
        <v>16</v>
      </c>
      <c r="P2449" s="11">
        <v>0.2</v>
      </c>
      <c r="Q2449" s="11">
        <v>2.27272727272727E-2</v>
      </c>
      <c r="R2449" s="12">
        <v>15.23</v>
      </c>
      <c r="S2449" t="s">
        <v>27</v>
      </c>
      <c r="T2449">
        <v>0</v>
      </c>
      <c r="U2449">
        <f t="shared" si="230"/>
        <v>5</v>
      </c>
      <c r="V2449">
        <f t="shared" si="231"/>
        <v>1</v>
      </c>
      <c r="W2449">
        <f t="shared" si="232"/>
        <v>2</v>
      </c>
      <c r="X2449" t="str">
        <f t="shared" si="233"/>
        <v>512</v>
      </c>
      <c r="Y2449" t="str">
        <f>IF(Table1[[#This Row],[RFM_Score]]="555","Champion", IF(AND(J2449&gt;=4,V2449&gt;=4),"Loyal", IF(U2449&lt;=2,"At Risk", IF(W2449&gt;=4,"Potential Loyalist","Others"))))</f>
        <v>Others</v>
      </c>
    </row>
    <row r="2450" spans="1:25">
      <c r="A2450" t="s">
        <v>7018</v>
      </c>
      <c r="B2450">
        <v>50</v>
      </c>
      <c r="C2450" t="s">
        <v>24</v>
      </c>
      <c r="D2450" t="s">
        <v>25</v>
      </c>
      <c r="E2450" s="6" t="s">
        <v>14520</v>
      </c>
      <c r="F2450" t="s">
        <v>21</v>
      </c>
      <c r="G2450">
        <v>5</v>
      </c>
      <c r="H2450">
        <v>0</v>
      </c>
      <c r="I2450">
        <v>51</v>
      </c>
      <c r="J2450">
        <v>6</v>
      </c>
      <c r="K2450">
        <v>60.77</v>
      </c>
      <c r="L2450" t="str">
        <f t="shared" si="228"/>
        <v/>
      </c>
      <c r="M2450">
        <v>4</v>
      </c>
      <c r="N2450" t="str">
        <f t="shared" si="229"/>
        <v/>
      </c>
      <c r="O2450">
        <v>18</v>
      </c>
      <c r="P2450" s="11">
        <v>0</v>
      </c>
      <c r="Q2450" s="11">
        <v>0.11764705882352899</v>
      </c>
      <c r="R2450" s="12">
        <v>15.192500000000001</v>
      </c>
      <c r="S2450" t="s">
        <v>27</v>
      </c>
      <c r="T2450">
        <v>0</v>
      </c>
      <c r="U2450">
        <f t="shared" si="230"/>
        <v>5</v>
      </c>
      <c r="V2450">
        <f t="shared" si="231"/>
        <v>1</v>
      </c>
      <c r="W2450">
        <f t="shared" si="232"/>
        <v>2</v>
      </c>
      <c r="X2450" t="str">
        <f t="shared" si="233"/>
        <v>512</v>
      </c>
      <c r="Y2450" t="str">
        <f>IF(Table1[[#This Row],[RFM_Score]]="555","Champion", IF(AND(J2450&gt;=4,V2450&gt;=4),"Loyal", IF(U2450&lt;=2,"At Risk", IF(W2450&gt;=4,"Potential Loyalist","Others"))))</f>
        <v>Others</v>
      </c>
    </row>
    <row r="2451" spans="1:25">
      <c r="A2451" t="s">
        <v>1524</v>
      </c>
      <c r="B2451">
        <v>18</v>
      </c>
      <c r="C2451" t="s">
        <v>24</v>
      </c>
      <c r="D2451" t="s">
        <v>46</v>
      </c>
      <c r="E2451" s="6" t="s">
        <v>14521</v>
      </c>
      <c r="F2451" t="s">
        <v>37</v>
      </c>
      <c r="G2451">
        <v>2</v>
      </c>
      <c r="H2451">
        <v>0</v>
      </c>
      <c r="I2451">
        <v>51</v>
      </c>
      <c r="J2451">
        <v>1</v>
      </c>
      <c r="K2451">
        <v>60.74</v>
      </c>
      <c r="L2451" t="str">
        <f t="shared" si="228"/>
        <v/>
      </c>
      <c r="M2451">
        <v>4</v>
      </c>
      <c r="N2451" t="str">
        <f t="shared" si="229"/>
        <v/>
      </c>
      <c r="O2451">
        <v>53</v>
      </c>
      <c r="P2451" s="11">
        <v>0</v>
      </c>
      <c r="Q2451" s="11">
        <v>1.9607843137254902E-2</v>
      </c>
      <c r="R2451" s="12">
        <v>15.185</v>
      </c>
      <c r="S2451" t="s">
        <v>27</v>
      </c>
      <c r="T2451">
        <v>1</v>
      </c>
      <c r="U2451">
        <f t="shared" si="230"/>
        <v>3</v>
      </c>
      <c r="V2451">
        <f t="shared" si="231"/>
        <v>1</v>
      </c>
      <c r="W2451">
        <f t="shared" si="232"/>
        <v>2</v>
      </c>
      <c r="X2451" t="str">
        <f t="shared" si="233"/>
        <v>312</v>
      </c>
      <c r="Y2451" t="str">
        <f>IF(Table1[[#This Row],[RFM_Score]]="555","Champion", IF(AND(J2451&gt;=4,V2451&gt;=4),"Loyal", IF(U2451&lt;=2,"At Risk", IF(W2451&gt;=4,"Potential Loyalist","Others"))))</f>
        <v>Others</v>
      </c>
    </row>
    <row r="2452" spans="1:25">
      <c r="A2452" t="s">
        <v>4939</v>
      </c>
      <c r="B2452">
        <v>22</v>
      </c>
      <c r="C2452" t="s">
        <v>24</v>
      </c>
      <c r="D2452" t="s">
        <v>20</v>
      </c>
      <c r="E2452" s="6" t="s">
        <v>14522</v>
      </c>
      <c r="F2452" t="s">
        <v>62</v>
      </c>
      <c r="G2452">
        <v>3</v>
      </c>
      <c r="H2452">
        <v>1</v>
      </c>
      <c r="I2452">
        <v>50</v>
      </c>
      <c r="J2452">
        <v>1</v>
      </c>
      <c r="K2452">
        <v>60.74</v>
      </c>
      <c r="L2452" t="str">
        <f t="shared" si="228"/>
        <v/>
      </c>
      <c r="M2452">
        <v>4</v>
      </c>
      <c r="N2452" t="str">
        <f t="shared" si="229"/>
        <v/>
      </c>
      <c r="O2452">
        <v>29</v>
      </c>
      <c r="P2452" s="11">
        <v>0.33333333333333298</v>
      </c>
      <c r="Q2452" s="11">
        <v>0.02</v>
      </c>
      <c r="R2452" s="12">
        <v>15.185</v>
      </c>
      <c r="S2452" t="s">
        <v>27</v>
      </c>
      <c r="T2452">
        <v>0</v>
      </c>
      <c r="U2452">
        <f t="shared" si="230"/>
        <v>4</v>
      </c>
      <c r="V2452">
        <f t="shared" si="231"/>
        <v>1</v>
      </c>
      <c r="W2452">
        <f t="shared" si="232"/>
        <v>2</v>
      </c>
      <c r="X2452" t="str">
        <f t="shared" si="233"/>
        <v>412</v>
      </c>
      <c r="Y2452" t="str">
        <f>IF(Table1[[#This Row],[RFM_Score]]="555","Champion", IF(AND(J2452&gt;=4,V2452&gt;=4),"Loyal", IF(U2452&lt;=2,"At Risk", IF(W2452&gt;=4,"Potential Loyalist","Others"))))</f>
        <v>Others</v>
      </c>
    </row>
    <row r="2453" spans="1:25">
      <c r="A2453" t="s">
        <v>10646</v>
      </c>
      <c r="B2453">
        <v>26</v>
      </c>
      <c r="C2453" t="s">
        <v>24</v>
      </c>
      <c r="D2453" t="s">
        <v>25</v>
      </c>
      <c r="E2453" s="6" t="s">
        <v>14523</v>
      </c>
      <c r="F2453" t="s">
        <v>26</v>
      </c>
      <c r="G2453">
        <v>2</v>
      </c>
      <c r="H2453">
        <v>1</v>
      </c>
      <c r="I2453">
        <v>53</v>
      </c>
      <c r="J2453">
        <v>3</v>
      </c>
      <c r="K2453">
        <v>60.74</v>
      </c>
      <c r="L2453" t="str">
        <f t="shared" si="228"/>
        <v/>
      </c>
      <c r="M2453">
        <v>4</v>
      </c>
      <c r="N2453" t="str">
        <f t="shared" si="229"/>
        <v/>
      </c>
      <c r="O2453">
        <v>8</v>
      </c>
      <c r="P2453" s="11">
        <v>0.5</v>
      </c>
      <c r="Q2453" s="11">
        <v>5.6603773584905599E-2</v>
      </c>
      <c r="R2453" s="12">
        <v>15.185</v>
      </c>
      <c r="S2453" t="s">
        <v>27</v>
      </c>
      <c r="T2453">
        <v>0</v>
      </c>
      <c r="U2453">
        <f t="shared" si="230"/>
        <v>5</v>
      </c>
      <c r="V2453">
        <f t="shared" si="231"/>
        <v>1</v>
      </c>
      <c r="W2453">
        <f t="shared" si="232"/>
        <v>2</v>
      </c>
      <c r="X2453" t="str">
        <f t="shared" si="233"/>
        <v>512</v>
      </c>
      <c r="Y2453" t="str">
        <f>IF(Table1[[#This Row],[RFM_Score]]="555","Champion", IF(AND(J2453&gt;=4,V2453&gt;=4),"Loyal", IF(U2453&lt;=2,"At Risk", IF(W2453&gt;=4,"Potential Loyalist","Others"))))</f>
        <v>Others</v>
      </c>
    </row>
    <row r="2454" spans="1:25">
      <c r="A2454" t="s">
        <v>218</v>
      </c>
      <c r="B2454">
        <v>24</v>
      </c>
      <c r="C2454" t="s">
        <v>19</v>
      </c>
      <c r="D2454" t="s">
        <v>29</v>
      </c>
      <c r="E2454" s="6" t="s">
        <v>14524</v>
      </c>
      <c r="F2454" t="s">
        <v>26</v>
      </c>
      <c r="G2454">
        <v>3</v>
      </c>
      <c r="H2454">
        <v>2</v>
      </c>
      <c r="I2454">
        <v>55</v>
      </c>
      <c r="J2454">
        <v>0</v>
      </c>
      <c r="K2454">
        <v>60.73</v>
      </c>
      <c r="L2454" t="str">
        <f t="shared" si="228"/>
        <v/>
      </c>
      <c r="M2454">
        <v>4</v>
      </c>
      <c r="N2454" t="str">
        <f t="shared" si="229"/>
        <v/>
      </c>
      <c r="O2454">
        <v>11</v>
      </c>
      <c r="P2454" s="11">
        <v>0.66666666666666596</v>
      </c>
      <c r="Q2454" s="11">
        <v>0</v>
      </c>
      <c r="R2454" s="12">
        <v>15.182499999999999</v>
      </c>
      <c r="S2454" t="s">
        <v>27</v>
      </c>
      <c r="T2454">
        <v>0</v>
      </c>
      <c r="U2454">
        <f t="shared" si="230"/>
        <v>5</v>
      </c>
      <c r="V2454">
        <f t="shared" si="231"/>
        <v>1</v>
      </c>
      <c r="W2454">
        <f t="shared" si="232"/>
        <v>2</v>
      </c>
      <c r="X2454" t="str">
        <f t="shared" si="233"/>
        <v>512</v>
      </c>
      <c r="Y2454" t="str">
        <f>IF(Table1[[#This Row],[RFM_Score]]="555","Champion", IF(AND(J2454&gt;=4,V2454&gt;=4),"Loyal", IF(U2454&lt;=2,"At Risk", IF(W2454&gt;=4,"Potential Loyalist","Others"))))</f>
        <v>Others</v>
      </c>
    </row>
    <row r="2455" spans="1:25">
      <c r="A2455" t="s">
        <v>3248</v>
      </c>
      <c r="B2455">
        <v>20</v>
      </c>
      <c r="C2455" t="s">
        <v>19</v>
      </c>
      <c r="D2455" t="s">
        <v>29</v>
      </c>
      <c r="E2455" s="6" t="s">
        <v>14525</v>
      </c>
      <c r="F2455" t="s">
        <v>30</v>
      </c>
      <c r="G2455">
        <v>8</v>
      </c>
      <c r="H2455">
        <v>3</v>
      </c>
      <c r="I2455">
        <v>62</v>
      </c>
      <c r="J2455">
        <v>3</v>
      </c>
      <c r="K2455">
        <v>60.71</v>
      </c>
      <c r="L2455" t="str">
        <f t="shared" si="228"/>
        <v/>
      </c>
      <c r="M2455">
        <v>4</v>
      </c>
      <c r="N2455" t="str">
        <f t="shared" si="229"/>
        <v/>
      </c>
      <c r="O2455">
        <v>11</v>
      </c>
      <c r="P2455" s="11">
        <v>0.375</v>
      </c>
      <c r="Q2455" s="11">
        <v>4.8387096774193498E-2</v>
      </c>
      <c r="R2455" s="12">
        <v>15.1775</v>
      </c>
      <c r="S2455" t="s">
        <v>27</v>
      </c>
      <c r="T2455">
        <v>0</v>
      </c>
      <c r="U2455">
        <f t="shared" si="230"/>
        <v>5</v>
      </c>
      <c r="V2455">
        <f t="shared" si="231"/>
        <v>1</v>
      </c>
      <c r="W2455">
        <f t="shared" si="232"/>
        <v>2</v>
      </c>
      <c r="X2455" t="str">
        <f t="shared" si="233"/>
        <v>512</v>
      </c>
      <c r="Y2455" t="str">
        <f>IF(Table1[[#This Row],[RFM_Score]]="555","Champion", IF(AND(J2455&gt;=4,V2455&gt;=4),"Loyal", IF(U2455&lt;=2,"At Risk", IF(W2455&gt;=4,"Potential Loyalist","Others"))))</f>
        <v>Others</v>
      </c>
    </row>
    <row r="2456" spans="1:25">
      <c r="A2456" t="s">
        <v>380</v>
      </c>
      <c r="B2456">
        <v>28</v>
      </c>
      <c r="C2456" t="s">
        <v>24</v>
      </c>
      <c r="D2456" t="s">
        <v>25</v>
      </c>
      <c r="E2456" s="6" t="s">
        <v>14526</v>
      </c>
      <c r="F2456" t="s">
        <v>30</v>
      </c>
      <c r="G2456">
        <v>2</v>
      </c>
      <c r="H2456">
        <v>1</v>
      </c>
      <c r="I2456">
        <v>53</v>
      </c>
      <c r="J2456">
        <v>3</v>
      </c>
      <c r="K2456">
        <v>60.6</v>
      </c>
      <c r="L2456" t="str">
        <f t="shared" si="228"/>
        <v/>
      </c>
      <c r="M2456">
        <v>4</v>
      </c>
      <c r="N2456" t="str">
        <f t="shared" si="229"/>
        <v/>
      </c>
      <c r="O2456">
        <v>46</v>
      </c>
      <c r="P2456" s="11">
        <v>0.5</v>
      </c>
      <c r="Q2456" s="11">
        <v>5.6603773584905599E-2</v>
      </c>
      <c r="R2456" s="12">
        <v>15.15</v>
      </c>
      <c r="S2456" t="s">
        <v>27</v>
      </c>
      <c r="T2456">
        <v>0</v>
      </c>
      <c r="U2456">
        <f t="shared" si="230"/>
        <v>3</v>
      </c>
      <c r="V2456">
        <f t="shared" si="231"/>
        <v>1</v>
      </c>
      <c r="W2456">
        <f t="shared" si="232"/>
        <v>2</v>
      </c>
      <c r="X2456" t="str">
        <f t="shared" si="233"/>
        <v>312</v>
      </c>
      <c r="Y2456" t="str">
        <f>IF(Table1[[#This Row],[RFM_Score]]="555","Champion", IF(AND(J2456&gt;=4,V2456&gt;=4),"Loyal", IF(U2456&lt;=2,"At Risk", IF(W2456&gt;=4,"Potential Loyalist","Others"))))</f>
        <v>Others</v>
      </c>
    </row>
    <row r="2457" spans="1:25">
      <c r="A2457" t="s">
        <v>6592</v>
      </c>
      <c r="B2457">
        <v>18</v>
      </c>
      <c r="C2457" t="s">
        <v>19</v>
      </c>
      <c r="D2457" t="s">
        <v>29</v>
      </c>
      <c r="E2457" s="6" t="s">
        <v>14527</v>
      </c>
      <c r="F2457" t="s">
        <v>62</v>
      </c>
      <c r="G2457">
        <v>5</v>
      </c>
      <c r="H2457">
        <v>0</v>
      </c>
      <c r="I2457">
        <v>45</v>
      </c>
      <c r="J2457">
        <v>0</v>
      </c>
      <c r="K2457">
        <v>60.44</v>
      </c>
      <c r="L2457" t="str">
        <f t="shared" si="228"/>
        <v/>
      </c>
      <c r="M2457">
        <v>4</v>
      </c>
      <c r="N2457" t="str">
        <f t="shared" si="229"/>
        <v/>
      </c>
      <c r="O2457">
        <v>46</v>
      </c>
      <c r="P2457" s="11">
        <v>0</v>
      </c>
      <c r="Q2457" s="11">
        <v>0</v>
      </c>
      <c r="R2457" s="12">
        <v>15.11</v>
      </c>
      <c r="S2457" t="s">
        <v>27</v>
      </c>
      <c r="T2457">
        <v>0</v>
      </c>
      <c r="U2457">
        <f t="shared" si="230"/>
        <v>3</v>
      </c>
      <c r="V2457">
        <f t="shared" si="231"/>
        <v>1</v>
      </c>
      <c r="W2457">
        <f t="shared" si="232"/>
        <v>2</v>
      </c>
      <c r="X2457" t="str">
        <f t="shared" si="233"/>
        <v>312</v>
      </c>
      <c r="Y2457" t="str">
        <f>IF(Table1[[#This Row],[RFM_Score]]="555","Champion", IF(AND(J2457&gt;=4,V2457&gt;=4),"Loyal", IF(U2457&lt;=2,"At Risk", IF(W2457&gt;=4,"Potential Loyalist","Others"))))</f>
        <v>Others</v>
      </c>
    </row>
    <row r="2458" spans="1:25">
      <c r="A2458" t="s">
        <v>10379</v>
      </c>
      <c r="B2458">
        <v>27</v>
      </c>
      <c r="C2458" t="s">
        <v>24</v>
      </c>
      <c r="D2458" t="s">
        <v>25</v>
      </c>
      <c r="E2458" s="6" t="s">
        <v>14528</v>
      </c>
      <c r="F2458" t="s">
        <v>21</v>
      </c>
      <c r="G2458">
        <v>6</v>
      </c>
      <c r="H2458">
        <v>1</v>
      </c>
      <c r="I2458">
        <v>44</v>
      </c>
      <c r="J2458">
        <v>0</v>
      </c>
      <c r="K2458">
        <v>60.41</v>
      </c>
      <c r="L2458" t="str">
        <f t="shared" si="228"/>
        <v/>
      </c>
      <c r="M2458">
        <v>4</v>
      </c>
      <c r="N2458" t="str">
        <f t="shared" si="229"/>
        <v/>
      </c>
      <c r="O2458">
        <v>24</v>
      </c>
      <c r="P2458" s="11">
        <v>0.16666666666666599</v>
      </c>
      <c r="Q2458" s="11">
        <v>0</v>
      </c>
      <c r="R2458" s="12">
        <v>15.102499999999999</v>
      </c>
      <c r="S2458" t="s">
        <v>27</v>
      </c>
      <c r="T2458">
        <v>0</v>
      </c>
      <c r="U2458">
        <f t="shared" si="230"/>
        <v>4</v>
      </c>
      <c r="V2458">
        <f t="shared" si="231"/>
        <v>1</v>
      </c>
      <c r="W2458">
        <f t="shared" si="232"/>
        <v>2</v>
      </c>
      <c r="X2458" t="str">
        <f t="shared" si="233"/>
        <v>412</v>
      </c>
      <c r="Y2458" t="str">
        <f>IF(Table1[[#This Row],[RFM_Score]]="555","Champion", IF(AND(J2458&gt;=4,V2458&gt;=4),"Loyal", IF(U2458&lt;=2,"At Risk", IF(W2458&gt;=4,"Potential Loyalist","Others"))))</f>
        <v>Others</v>
      </c>
    </row>
    <row r="2459" spans="1:25">
      <c r="A2459" t="s">
        <v>1351</v>
      </c>
      <c r="B2459">
        <v>35</v>
      </c>
      <c r="C2459" t="s">
        <v>19</v>
      </c>
      <c r="D2459" t="s">
        <v>46</v>
      </c>
      <c r="E2459" s="6" t="s">
        <v>14529</v>
      </c>
      <c r="F2459" t="s">
        <v>26</v>
      </c>
      <c r="G2459">
        <v>4</v>
      </c>
      <c r="H2459">
        <v>1</v>
      </c>
      <c r="I2459">
        <v>52</v>
      </c>
      <c r="J2459">
        <v>3</v>
      </c>
      <c r="K2459">
        <v>60.23</v>
      </c>
      <c r="L2459" t="str">
        <f t="shared" si="228"/>
        <v/>
      </c>
      <c r="M2459">
        <v>4</v>
      </c>
      <c r="N2459" t="str">
        <f t="shared" si="229"/>
        <v/>
      </c>
      <c r="O2459">
        <v>66</v>
      </c>
      <c r="P2459" s="11">
        <v>0.25</v>
      </c>
      <c r="Q2459" s="11">
        <v>5.7692307692307598E-2</v>
      </c>
      <c r="R2459" s="12">
        <v>15.057499999999999</v>
      </c>
      <c r="S2459" t="s">
        <v>27</v>
      </c>
      <c r="T2459">
        <v>1</v>
      </c>
      <c r="U2459">
        <f t="shared" si="230"/>
        <v>3</v>
      </c>
      <c r="V2459">
        <f t="shared" si="231"/>
        <v>1</v>
      </c>
      <c r="W2459">
        <f t="shared" si="232"/>
        <v>2</v>
      </c>
      <c r="X2459" t="str">
        <f t="shared" si="233"/>
        <v>312</v>
      </c>
      <c r="Y2459" t="str">
        <f>IF(Table1[[#This Row],[RFM_Score]]="555","Champion", IF(AND(J2459&gt;=4,V2459&gt;=4),"Loyal", IF(U2459&lt;=2,"At Risk", IF(W2459&gt;=4,"Potential Loyalist","Others"))))</f>
        <v>Others</v>
      </c>
    </row>
    <row r="2460" spans="1:25">
      <c r="A2460" t="s">
        <v>11524</v>
      </c>
      <c r="B2460">
        <v>21</v>
      </c>
      <c r="C2460" t="s">
        <v>19</v>
      </c>
      <c r="D2460" t="s">
        <v>25</v>
      </c>
      <c r="E2460" s="6" t="s">
        <v>14530</v>
      </c>
      <c r="F2460" t="s">
        <v>62</v>
      </c>
      <c r="G2460">
        <v>3</v>
      </c>
      <c r="H2460">
        <v>2</v>
      </c>
      <c r="I2460">
        <v>45</v>
      </c>
      <c r="J2460">
        <v>2</v>
      </c>
      <c r="K2460">
        <v>60.14</v>
      </c>
      <c r="L2460" t="str">
        <f t="shared" si="228"/>
        <v/>
      </c>
      <c r="M2460">
        <v>4</v>
      </c>
      <c r="N2460" t="str">
        <f t="shared" si="229"/>
        <v/>
      </c>
      <c r="O2460">
        <v>54</v>
      </c>
      <c r="P2460" s="11">
        <v>0.66666666666666596</v>
      </c>
      <c r="Q2460" s="11">
        <v>4.4444444444444398E-2</v>
      </c>
      <c r="R2460" s="12">
        <v>15.035</v>
      </c>
      <c r="S2460" t="s">
        <v>27</v>
      </c>
      <c r="T2460">
        <v>1</v>
      </c>
      <c r="U2460">
        <f t="shared" si="230"/>
        <v>3</v>
      </c>
      <c r="V2460">
        <f t="shared" si="231"/>
        <v>1</v>
      </c>
      <c r="W2460">
        <f t="shared" si="232"/>
        <v>2</v>
      </c>
      <c r="X2460" t="str">
        <f t="shared" si="233"/>
        <v>312</v>
      </c>
      <c r="Y2460" t="str">
        <f>IF(Table1[[#This Row],[RFM_Score]]="555","Champion", IF(AND(J2460&gt;=4,V2460&gt;=4),"Loyal", IF(U2460&lt;=2,"At Risk", IF(W2460&gt;=4,"Potential Loyalist","Others"))))</f>
        <v>Others</v>
      </c>
    </row>
    <row r="2461" spans="1:25">
      <c r="A2461" t="s">
        <v>9885</v>
      </c>
      <c r="B2461">
        <v>25</v>
      </c>
      <c r="C2461" t="s">
        <v>24</v>
      </c>
      <c r="D2461" t="s">
        <v>41</v>
      </c>
      <c r="E2461" s="6" t="s">
        <v>14531</v>
      </c>
      <c r="F2461" t="s">
        <v>26</v>
      </c>
      <c r="G2461">
        <v>1</v>
      </c>
      <c r="H2461">
        <v>0</v>
      </c>
      <c r="I2461">
        <v>41</v>
      </c>
      <c r="J2461">
        <v>1</v>
      </c>
      <c r="K2461">
        <v>60.04</v>
      </c>
      <c r="L2461" t="str">
        <f t="shared" si="228"/>
        <v/>
      </c>
      <c r="M2461">
        <v>4</v>
      </c>
      <c r="N2461" t="str">
        <f t="shared" si="229"/>
        <v/>
      </c>
      <c r="O2461">
        <v>44</v>
      </c>
      <c r="P2461" s="11">
        <v>0</v>
      </c>
      <c r="Q2461" s="11">
        <v>2.4390243902439001E-2</v>
      </c>
      <c r="R2461" s="12">
        <v>15.01</v>
      </c>
      <c r="S2461" t="s">
        <v>27</v>
      </c>
      <c r="T2461">
        <v>1</v>
      </c>
      <c r="U2461">
        <f t="shared" si="230"/>
        <v>3</v>
      </c>
      <c r="V2461">
        <f t="shared" si="231"/>
        <v>1</v>
      </c>
      <c r="W2461">
        <f t="shared" si="232"/>
        <v>2</v>
      </c>
      <c r="X2461" t="str">
        <f t="shared" si="233"/>
        <v>312</v>
      </c>
      <c r="Y2461" t="str">
        <f>IF(Table1[[#This Row],[RFM_Score]]="555","Champion", IF(AND(J2461&gt;=4,V2461&gt;=4),"Loyal", IF(U2461&lt;=2,"At Risk", IF(W2461&gt;=4,"Potential Loyalist","Others"))))</f>
        <v>Others</v>
      </c>
    </row>
    <row r="2462" spans="1:25">
      <c r="A2462" t="s">
        <v>3401</v>
      </c>
      <c r="B2462">
        <v>26</v>
      </c>
      <c r="C2462" t="s">
        <v>19</v>
      </c>
      <c r="D2462" t="s">
        <v>29</v>
      </c>
      <c r="E2462" s="6" t="s">
        <v>14532</v>
      </c>
      <c r="F2462" t="s">
        <v>60</v>
      </c>
      <c r="G2462">
        <v>3</v>
      </c>
      <c r="H2462">
        <v>2</v>
      </c>
      <c r="I2462">
        <v>53</v>
      </c>
      <c r="J2462">
        <v>5</v>
      </c>
      <c r="K2462">
        <v>60</v>
      </c>
      <c r="L2462" t="str">
        <f t="shared" si="228"/>
        <v/>
      </c>
      <c r="M2462">
        <v>4</v>
      </c>
      <c r="N2462" t="str">
        <f t="shared" si="229"/>
        <v/>
      </c>
      <c r="O2462">
        <v>53</v>
      </c>
      <c r="P2462" s="11">
        <v>0.66666666666666596</v>
      </c>
      <c r="Q2462" s="11">
        <v>9.4339622641509399E-2</v>
      </c>
      <c r="R2462" s="12">
        <v>15</v>
      </c>
      <c r="S2462" t="s">
        <v>27</v>
      </c>
      <c r="T2462">
        <v>0</v>
      </c>
      <c r="U2462">
        <f t="shared" si="230"/>
        <v>3</v>
      </c>
      <c r="V2462">
        <f t="shared" si="231"/>
        <v>1</v>
      </c>
      <c r="W2462">
        <f t="shared" si="232"/>
        <v>2</v>
      </c>
      <c r="X2462" t="str">
        <f t="shared" si="233"/>
        <v>312</v>
      </c>
      <c r="Y2462" t="str">
        <f>IF(Table1[[#This Row],[RFM_Score]]="555","Champion", IF(AND(J2462&gt;=4,V2462&gt;=4),"Loyal", IF(U2462&lt;=2,"At Risk", IF(W2462&gt;=4,"Potential Loyalist","Others"))))</f>
        <v>Others</v>
      </c>
    </row>
    <row r="2463" spans="1:25">
      <c r="A2463" t="s">
        <v>3206</v>
      </c>
      <c r="B2463">
        <v>30</v>
      </c>
      <c r="C2463" t="s">
        <v>19</v>
      </c>
      <c r="D2463" t="s">
        <v>25</v>
      </c>
      <c r="E2463" s="6" t="s">
        <v>14533</v>
      </c>
      <c r="F2463" t="s">
        <v>21</v>
      </c>
      <c r="G2463">
        <v>1</v>
      </c>
      <c r="H2463">
        <v>0</v>
      </c>
      <c r="I2463">
        <v>58</v>
      </c>
      <c r="J2463">
        <v>5</v>
      </c>
      <c r="K2463">
        <v>59.84</v>
      </c>
      <c r="L2463" t="str">
        <f t="shared" si="228"/>
        <v/>
      </c>
      <c r="M2463">
        <v>4</v>
      </c>
      <c r="N2463" t="str">
        <f t="shared" si="229"/>
        <v/>
      </c>
      <c r="O2463">
        <v>17</v>
      </c>
      <c r="P2463" s="11">
        <v>0</v>
      </c>
      <c r="Q2463" s="11">
        <v>8.6206896551724102E-2</v>
      </c>
      <c r="R2463" s="12">
        <v>14.96</v>
      </c>
      <c r="S2463" t="s">
        <v>27</v>
      </c>
      <c r="T2463">
        <v>0</v>
      </c>
      <c r="U2463">
        <f t="shared" si="230"/>
        <v>5</v>
      </c>
      <c r="V2463">
        <f t="shared" si="231"/>
        <v>1</v>
      </c>
      <c r="W2463">
        <f t="shared" si="232"/>
        <v>2</v>
      </c>
      <c r="X2463" t="str">
        <f t="shared" si="233"/>
        <v>512</v>
      </c>
      <c r="Y2463" t="str">
        <f>IF(Table1[[#This Row],[RFM_Score]]="555","Champion", IF(AND(J2463&gt;=4,V2463&gt;=4),"Loyal", IF(U2463&lt;=2,"At Risk", IF(W2463&gt;=4,"Potential Loyalist","Others"))))</f>
        <v>Others</v>
      </c>
    </row>
    <row r="2464" spans="1:25">
      <c r="A2464" t="s">
        <v>10323</v>
      </c>
      <c r="B2464">
        <v>33</v>
      </c>
      <c r="C2464" t="s">
        <v>19</v>
      </c>
      <c r="D2464" t="s">
        <v>25</v>
      </c>
      <c r="E2464" s="6" t="s">
        <v>14534</v>
      </c>
      <c r="F2464" t="s">
        <v>62</v>
      </c>
      <c r="G2464">
        <v>3</v>
      </c>
      <c r="H2464">
        <v>0</v>
      </c>
      <c r="I2464">
        <v>44</v>
      </c>
      <c r="J2464">
        <v>3</v>
      </c>
      <c r="K2464">
        <v>59.82</v>
      </c>
      <c r="L2464" t="str">
        <f t="shared" si="228"/>
        <v/>
      </c>
      <c r="M2464">
        <v>4</v>
      </c>
      <c r="N2464" t="str">
        <f t="shared" si="229"/>
        <v/>
      </c>
      <c r="O2464">
        <v>49</v>
      </c>
      <c r="P2464" s="11">
        <v>0</v>
      </c>
      <c r="Q2464" s="11">
        <v>6.8181818181818094E-2</v>
      </c>
      <c r="R2464" s="12">
        <v>14.955</v>
      </c>
      <c r="S2464" t="s">
        <v>27</v>
      </c>
      <c r="T2464">
        <v>0</v>
      </c>
      <c r="U2464">
        <f t="shared" si="230"/>
        <v>3</v>
      </c>
      <c r="V2464">
        <f t="shared" si="231"/>
        <v>1</v>
      </c>
      <c r="W2464">
        <f t="shared" si="232"/>
        <v>2</v>
      </c>
      <c r="X2464" t="str">
        <f t="shared" si="233"/>
        <v>312</v>
      </c>
      <c r="Y2464" t="str">
        <f>IF(Table1[[#This Row],[RFM_Score]]="555","Champion", IF(AND(J2464&gt;=4,V2464&gt;=4),"Loyal", IF(U2464&lt;=2,"At Risk", IF(W2464&gt;=4,"Potential Loyalist","Others"))))</f>
        <v>Others</v>
      </c>
    </row>
    <row r="2465" spans="1:25">
      <c r="A2465" t="s">
        <v>5876</v>
      </c>
      <c r="B2465">
        <v>27</v>
      </c>
      <c r="C2465" t="s">
        <v>19</v>
      </c>
      <c r="D2465" t="s">
        <v>29</v>
      </c>
      <c r="E2465" s="6" t="s">
        <v>14535</v>
      </c>
      <c r="F2465" t="s">
        <v>26</v>
      </c>
      <c r="G2465">
        <v>4</v>
      </c>
      <c r="H2465">
        <v>2</v>
      </c>
      <c r="I2465">
        <v>55</v>
      </c>
      <c r="J2465">
        <v>3</v>
      </c>
      <c r="K2465">
        <v>59.67</v>
      </c>
      <c r="L2465" t="str">
        <f t="shared" si="228"/>
        <v/>
      </c>
      <c r="M2465">
        <v>4</v>
      </c>
      <c r="N2465" t="str">
        <f t="shared" si="229"/>
        <v/>
      </c>
      <c r="O2465">
        <v>7</v>
      </c>
      <c r="P2465" s="11">
        <v>0.5</v>
      </c>
      <c r="Q2465" s="11">
        <v>5.4545454545454501E-2</v>
      </c>
      <c r="R2465" s="12">
        <v>14.9175</v>
      </c>
      <c r="S2465" t="s">
        <v>27</v>
      </c>
      <c r="T2465">
        <v>0</v>
      </c>
      <c r="U2465">
        <f t="shared" si="230"/>
        <v>5</v>
      </c>
      <c r="V2465">
        <f t="shared" si="231"/>
        <v>1</v>
      </c>
      <c r="W2465">
        <f t="shared" si="232"/>
        <v>2</v>
      </c>
      <c r="X2465" t="str">
        <f t="shared" si="233"/>
        <v>512</v>
      </c>
      <c r="Y2465" t="str">
        <f>IF(Table1[[#This Row],[RFM_Score]]="555","Champion", IF(AND(J2465&gt;=4,V2465&gt;=4),"Loyal", IF(U2465&lt;=2,"At Risk", IF(W2465&gt;=4,"Potential Loyalist","Others"))))</f>
        <v>Others</v>
      </c>
    </row>
    <row r="2466" spans="1:25">
      <c r="A2466" t="s">
        <v>1301</v>
      </c>
      <c r="B2466">
        <v>37</v>
      </c>
      <c r="C2466" t="s">
        <v>19</v>
      </c>
      <c r="D2466" t="s">
        <v>29</v>
      </c>
      <c r="E2466" s="6" t="s">
        <v>14536</v>
      </c>
      <c r="F2466" t="s">
        <v>60</v>
      </c>
      <c r="G2466">
        <v>2</v>
      </c>
      <c r="H2466">
        <v>0</v>
      </c>
      <c r="I2466">
        <v>54</v>
      </c>
      <c r="J2466">
        <v>1</v>
      </c>
      <c r="K2466">
        <v>59.64</v>
      </c>
      <c r="L2466" t="str">
        <f t="shared" si="228"/>
        <v/>
      </c>
      <c r="M2466">
        <v>4</v>
      </c>
      <c r="N2466" t="str">
        <f t="shared" si="229"/>
        <v/>
      </c>
      <c r="O2466">
        <v>27</v>
      </c>
      <c r="P2466" s="11">
        <v>0</v>
      </c>
      <c r="Q2466" s="11">
        <v>1.85185185185185E-2</v>
      </c>
      <c r="R2466" s="12">
        <v>14.91</v>
      </c>
      <c r="S2466" t="s">
        <v>27</v>
      </c>
      <c r="T2466">
        <v>1</v>
      </c>
      <c r="U2466">
        <f t="shared" si="230"/>
        <v>4</v>
      </c>
      <c r="V2466">
        <f t="shared" si="231"/>
        <v>1</v>
      </c>
      <c r="W2466">
        <f t="shared" si="232"/>
        <v>2</v>
      </c>
      <c r="X2466" t="str">
        <f t="shared" si="233"/>
        <v>412</v>
      </c>
      <c r="Y2466" t="str">
        <f>IF(Table1[[#This Row],[RFM_Score]]="555","Champion", IF(AND(J2466&gt;=4,V2466&gt;=4),"Loyal", IF(U2466&lt;=2,"At Risk", IF(W2466&gt;=4,"Potential Loyalist","Others"))))</f>
        <v>Others</v>
      </c>
    </row>
    <row r="2467" spans="1:25">
      <c r="A2467" t="s">
        <v>6198</v>
      </c>
      <c r="B2467">
        <v>45</v>
      </c>
      <c r="C2467" t="s">
        <v>19</v>
      </c>
      <c r="D2467" t="s">
        <v>25</v>
      </c>
      <c r="E2467" s="6" t="s">
        <v>14537</v>
      </c>
      <c r="F2467" t="s">
        <v>21</v>
      </c>
      <c r="G2467">
        <v>2</v>
      </c>
      <c r="H2467">
        <v>2</v>
      </c>
      <c r="I2467">
        <v>43</v>
      </c>
      <c r="J2467">
        <v>5</v>
      </c>
      <c r="K2467">
        <v>59.31</v>
      </c>
      <c r="L2467" t="str">
        <f t="shared" si="228"/>
        <v/>
      </c>
      <c r="M2467">
        <v>4</v>
      </c>
      <c r="N2467" t="str">
        <f t="shared" si="229"/>
        <v/>
      </c>
      <c r="O2467">
        <v>21</v>
      </c>
      <c r="P2467" s="11">
        <v>1</v>
      </c>
      <c r="Q2467" s="11">
        <v>0.116279069767441</v>
      </c>
      <c r="R2467" s="12">
        <v>14.827500000000001</v>
      </c>
      <c r="S2467" t="s">
        <v>27</v>
      </c>
      <c r="T2467">
        <v>0</v>
      </c>
      <c r="U2467">
        <f t="shared" si="230"/>
        <v>4</v>
      </c>
      <c r="V2467">
        <f t="shared" si="231"/>
        <v>1</v>
      </c>
      <c r="W2467">
        <f t="shared" si="232"/>
        <v>2</v>
      </c>
      <c r="X2467" t="str">
        <f t="shared" si="233"/>
        <v>412</v>
      </c>
      <c r="Y2467" t="str">
        <f>IF(Table1[[#This Row],[RFM_Score]]="555","Champion", IF(AND(J2467&gt;=4,V2467&gt;=4),"Loyal", IF(U2467&lt;=2,"At Risk", IF(W2467&gt;=4,"Potential Loyalist","Others"))))</f>
        <v>Others</v>
      </c>
    </row>
    <row r="2468" spans="1:25">
      <c r="A2468" t="s">
        <v>4866</v>
      </c>
      <c r="B2468">
        <v>22</v>
      </c>
      <c r="C2468" t="s">
        <v>19</v>
      </c>
      <c r="D2468" t="s">
        <v>29</v>
      </c>
      <c r="E2468" s="6" t="s">
        <v>14538</v>
      </c>
      <c r="F2468" t="s">
        <v>26</v>
      </c>
      <c r="G2468">
        <v>3</v>
      </c>
      <c r="H2468">
        <v>1</v>
      </c>
      <c r="I2468">
        <v>49</v>
      </c>
      <c r="J2468">
        <v>0</v>
      </c>
      <c r="K2468">
        <v>59.22</v>
      </c>
      <c r="L2468" t="str">
        <f t="shared" si="228"/>
        <v/>
      </c>
      <c r="M2468">
        <v>4</v>
      </c>
      <c r="N2468" t="str">
        <f t="shared" si="229"/>
        <v/>
      </c>
      <c r="O2468">
        <v>7</v>
      </c>
      <c r="P2468" s="11">
        <v>0.33333333333333298</v>
      </c>
      <c r="Q2468" s="11">
        <v>0</v>
      </c>
      <c r="R2468" s="12">
        <v>14.805</v>
      </c>
      <c r="S2468" t="s">
        <v>27</v>
      </c>
      <c r="T2468">
        <v>0</v>
      </c>
      <c r="U2468">
        <f t="shared" si="230"/>
        <v>5</v>
      </c>
      <c r="V2468">
        <f t="shared" si="231"/>
        <v>1</v>
      </c>
      <c r="W2468">
        <f t="shared" si="232"/>
        <v>2</v>
      </c>
      <c r="X2468" t="str">
        <f t="shared" si="233"/>
        <v>512</v>
      </c>
      <c r="Y2468" t="str">
        <f>IF(Table1[[#This Row],[RFM_Score]]="555","Champion", IF(AND(J2468&gt;=4,V2468&gt;=4),"Loyal", IF(U2468&lt;=2,"At Risk", IF(W2468&gt;=4,"Potential Loyalist","Others"))))</f>
        <v>Others</v>
      </c>
    </row>
    <row r="2469" spans="1:25">
      <c r="A2469" t="s">
        <v>7399</v>
      </c>
      <c r="B2469">
        <v>47</v>
      </c>
      <c r="C2469" t="s">
        <v>24</v>
      </c>
      <c r="D2469" t="s">
        <v>25</v>
      </c>
      <c r="E2469" s="6" t="s">
        <v>14539</v>
      </c>
      <c r="F2469" t="s">
        <v>37</v>
      </c>
      <c r="G2469">
        <v>1</v>
      </c>
      <c r="H2469">
        <v>0</v>
      </c>
      <c r="I2469">
        <v>51</v>
      </c>
      <c r="J2469">
        <v>3</v>
      </c>
      <c r="K2469">
        <v>59.2</v>
      </c>
      <c r="L2469" t="str">
        <f t="shared" si="228"/>
        <v/>
      </c>
      <c r="M2469">
        <v>4</v>
      </c>
      <c r="N2469" t="str">
        <f t="shared" si="229"/>
        <v/>
      </c>
      <c r="O2469">
        <v>0</v>
      </c>
      <c r="P2469" s="11">
        <v>0</v>
      </c>
      <c r="Q2469" s="11">
        <v>5.8823529411764698E-2</v>
      </c>
      <c r="R2469" s="12">
        <v>14.8</v>
      </c>
      <c r="S2469" t="s">
        <v>27</v>
      </c>
      <c r="T2469">
        <v>1</v>
      </c>
      <c r="U2469">
        <f t="shared" si="230"/>
        <v>5</v>
      </c>
      <c r="V2469">
        <f t="shared" si="231"/>
        <v>1</v>
      </c>
      <c r="W2469">
        <f t="shared" si="232"/>
        <v>2</v>
      </c>
      <c r="X2469" t="str">
        <f t="shared" si="233"/>
        <v>512</v>
      </c>
      <c r="Y2469" t="str">
        <f>IF(Table1[[#This Row],[RFM_Score]]="555","Champion", IF(AND(J2469&gt;=4,V2469&gt;=4),"Loyal", IF(U2469&lt;=2,"At Risk", IF(W2469&gt;=4,"Potential Loyalist","Others"))))</f>
        <v>Others</v>
      </c>
    </row>
    <row r="2470" spans="1:25">
      <c r="A2470" t="s">
        <v>6456</v>
      </c>
      <c r="B2470">
        <v>32</v>
      </c>
      <c r="C2470" t="s">
        <v>19</v>
      </c>
      <c r="D2470" t="s">
        <v>49</v>
      </c>
      <c r="E2470" s="6" t="s">
        <v>14540</v>
      </c>
      <c r="F2470" t="s">
        <v>30</v>
      </c>
      <c r="G2470">
        <v>4</v>
      </c>
      <c r="H2470">
        <v>2</v>
      </c>
      <c r="I2470">
        <v>40</v>
      </c>
      <c r="J2470">
        <v>2</v>
      </c>
      <c r="K2470">
        <v>59.13</v>
      </c>
      <c r="L2470" t="str">
        <f t="shared" si="228"/>
        <v/>
      </c>
      <c r="M2470">
        <v>4</v>
      </c>
      <c r="N2470" t="str">
        <f t="shared" si="229"/>
        <v/>
      </c>
      <c r="O2470">
        <v>31</v>
      </c>
      <c r="P2470" s="11">
        <v>0.5</v>
      </c>
      <c r="Q2470" s="11">
        <v>0.05</v>
      </c>
      <c r="R2470" s="12">
        <v>14.782500000000001</v>
      </c>
      <c r="S2470" t="s">
        <v>27</v>
      </c>
      <c r="T2470">
        <v>1</v>
      </c>
      <c r="U2470">
        <f t="shared" si="230"/>
        <v>4</v>
      </c>
      <c r="V2470">
        <f t="shared" si="231"/>
        <v>1</v>
      </c>
      <c r="W2470">
        <f t="shared" si="232"/>
        <v>2</v>
      </c>
      <c r="X2470" t="str">
        <f t="shared" si="233"/>
        <v>412</v>
      </c>
      <c r="Y2470" t="str">
        <f>IF(Table1[[#This Row],[RFM_Score]]="555","Champion", IF(AND(J2470&gt;=4,V2470&gt;=4),"Loyal", IF(U2470&lt;=2,"At Risk", IF(W2470&gt;=4,"Potential Loyalist","Others"))))</f>
        <v>Others</v>
      </c>
    </row>
    <row r="2471" spans="1:25">
      <c r="A2471" t="s">
        <v>9323</v>
      </c>
      <c r="B2471">
        <v>40</v>
      </c>
      <c r="C2471" t="s">
        <v>24</v>
      </c>
      <c r="D2471" t="s">
        <v>20</v>
      </c>
      <c r="E2471" s="6" t="s">
        <v>14541</v>
      </c>
      <c r="F2471" t="s">
        <v>30</v>
      </c>
      <c r="G2471">
        <v>5</v>
      </c>
      <c r="H2471">
        <v>2</v>
      </c>
      <c r="I2471">
        <v>39</v>
      </c>
      <c r="J2471">
        <v>3</v>
      </c>
      <c r="K2471">
        <v>59.04</v>
      </c>
      <c r="L2471" t="str">
        <f t="shared" si="228"/>
        <v/>
      </c>
      <c r="M2471">
        <v>4</v>
      </c>
      <c r="N2471" t="str">
        <f t="shared" si="229"/>
        <v/>
      </c>
      <c r="O2471">
        <v>93</v>
      </c>
      <c r="P2471" s="11">
        <v>0.4</v>
      </c>
      <c r="Q2471" s="11">
        <v>7.69230769230769E-2</v>
      </c>
      <c r="R2471" s="12">
        <v>14.76</v>
      </c>
      <c r="S2471" t="s">
        <v>27</v>
      </c>
      <c r="T2471">
        <v>1</v>
      </c>
      <c r="U2471">
        <f t="shared" si="230"/>
        <v>2</v>
      </c>
      <c r="V2471">
        <f t="shared" si="231"/>
        <v>1</v>
      </c>
      <c r="W2471">
        <f t="shared" si="232"/>
        <v>2</v>
      </c>
      <c r="X2471" t="str">
        <f t="shared" si="233"/>
        <v>212</v>
      </c>
      <c r="Y2471" t="str">
        <f>IF(Table1[[#This Row],[RFM_Score]]="555","Champion", IF(AND(J2471&gt;=4,V2471&gt;=4),"Loyal", IF(U2471&lt;=2,"At Risk", IF(W2471&gt;=4,"Potential Loyalist","Others"))))</f>
        <v>At Risk</v>
      </c>
    </row>
    <row r="2472" spans="1:25">
      <c r="A2472" t="s">
        <v>488</v>
      </c>
      <c r="B2472">
        <v>46</v>
      </c>
      <c r="C2472" t="s">
        <v>19</v>
      </c>
      <c r="D2472" t="s">
        <v>25</v>
      </c>
      <c r="E2472" s="6" t="s">
        <v>14542</v>
      </c>
      <c r="F2472" t="s">
        <v>26</v>
      </c>
      <c r="G2472">
        <v>5</v>
      </c>
      <c r="H2472">
        <v>1</v>
      </c>
      <c r="I2472">
        <v>49</v>
      </c>
      <c r="J2472">
        <v>3</v>
      </c>
      <c r="K2472">
        <v>58.96</v>
      </c>
      <c r="L2472" t="str">
        <f t="shared" si="228"/>
        <v/>
      </c>
      <c r="M2472">
        <v>4</v>
      </c>
      <c r="N2472" t="str">
        <f t="shared" si="229"/>
        <v/>
      </c>
      <c r="O2472">
        <v>22</v>
      </c>
      <c r="P2472" s="11">
        <v>0.2</v>
      </c>
      <c r="Q2472" s="11">
        <v>6.1224489795918297E-2</v>
      </c>
      <c r="R2472" s="12">
        <v>14.74</v>
      </c>
      <c r="S2472" t="s">
        <v>27</v>
      </c>
      <c r="T2472">
        <v>0</v>
      </c>
      <c r="U2472">
        <f t="shared" si="230"/>
        <v>4</v>
      </c>
      <c r="V2472">
        <f t="shared" si="231"/>
        <v>1</v>
      </c>
      <c r="W2472">
        <f t="shared" si="232"/>
        <v>2</v>
      </c>
      <c r="X2472" t="str">
        <f t="shared" si="233"/>
        <v>412</v>
      </c>
      <c r="Y2472" t="str">
        <f>IF(Table1[[#This Row],[RFM_Score]]="555","Champion", IF(AND(J2472&gt;=4,V2472&gt;=4),"Loyal", IF(U2472&lt;=2,"At Risk", IF(W2472&gt;=4,"Potential Loyalist","Others"))))</f>
        <v>Others</v>
      </c>
    </row>
    <row r="2473" spans="1:25">
      <c r="A2473" t="s">
        <v>11032</v>
      </c>
      <c r="B2473">
        <v>37</v>
      </c>
      <c r="C2473" t="s">
        <v>24</v>
      </c>
      <c r="D2473" t="s">
        <v>41</v>
      </c>
      <c r="E2473" s="6" t="s">
        <v>14543</v>
      </c>
      <c r="F2473" t="s">
        <v>26</v>
      </c>
      <c r="G2473">
        <v>7</v>
      </c>
      <c r="H2473">
        <v>3</v>
      </c>
      <c r="I2473">
        <v>48</v>
      </c>
      <c r="J2473">
        <v>1</v>
      </c>
      <c r="K2473">
        <v>58.66</v>
      </c>
      <c r="L2473" t="str">
        <f t="shared" si="228"/>
        <v/>
      </c>
      <c r="M2473">
        <v>4</v>
      </c>
      <c r="N2473" t="str">
        <f t="shared" si="229"/>
        <v/>
      </c>
      <c r="O2473">
        <v>67</v>
      </c>
      <c r="P2473" s="11">
        <v>0.42857142857142799</v>
      </c>
      <c r="Q2473" s="11">
        <v>2.0833333333333301E-2</v>
      </c>
      <c r="R2473" s="12">
        <v>14.664999999999999</v>
      </c>
      <c r="S2473" t="s">
        <v>27</v>
      </c>
      <c r="T2473">
        <v>0</v>
      </c>
      <c r="U2473">
        <f t="shared" si="230"/>
        <v>3</v>
      </c>
      <c r="V2473">
        <f t="shared" si="231"/>
        <v>1</v>
      </c>
      <c r="W2473">
        <f t="shared" si="232"/>
        <v>2</v>
      </c>
      <c r="X2473" t="str">
        <f t="shared" si="233"/>
        <v>312</v>
      </c>
      <c r="Y2473" t="str">
        <f>IF(Table1[[#This Row],[RFM_Score]]="555","Champion", IF(AND(J2473&gt;=4,V2473&gt;=4),"Loyal", IF(U2473&lt;=2,"At Risk", IF(W2473&gt;=4,"Potential Loyalist","Others"))))</f>
        <v>Others</v>
      </c>
    </row>
    <row r="2474" spans="1:25">
      <c r="A2474" t="s">
        <v>3911</v>
      </c>
      <c r="B2474">
        <v>26</v>
      </c>
      <c r="C2474" t="s">
        <v>24</v>
      </c>
      <c r="D2474" t="s">
        <v>25</v>
      </c>
      <c r="E2474" s="6" t="s">
        <v>14544</v>
      </c>
      <c r="F2474" t="s">
        <v>60</v>
      </c>
      <c r="G2474">
        <v>0</v>
      </c>
      <c r="H2474">
        <v>0</v>
      </c>
      <c r="I2474">
        <v>57</v>
      </c>
      <c r="J2474">
        <v>2</v>
      </c>
      <c r="K2474">
        <v>58.22</v>
      </c>
      <c r="L2474" t="str">
        <f t="shared" si="228"/>
        <v/>
      </c>
      <c r="M2474">
        <v>4</v>
      </c>
      <c r="N2474" t="str">
        <f t="shared" si="229"/>
        <v/>
      </c>
      <c r="O2474">
        <v>29</v>
      </c>
      <c r="P2474" s="11">
        <v>0</v>
      </c>
      <c r="Q2474" s="11">
        <v>3.5087719298245598E-2</v>
      </c>
      <c r="R2474" s="12">
        <v>14.555</v>
      </c>
      <c r="S2474" t="s">
        <v>27</v>
      </c>
      <c r="T2474">
        <v>0</v>
      </c>
      <c r="U2474">
        <f t="shared" si="230"/>
        <v>4</v>
      </c>
      <c r="V2474">
        <f t="shared" si="231"/>
        <v>1</v>
      </c>
      <c r="W2474">
        <f t="shared" si="232"/>
        <v>2</v>
      </c>
      <c r="X2474" t="str">
        <f t="shared" si="233"/>
        <v>412</v>
      </c>
      <c r="Y2474" t="str">
        <f>IF(Table1[[#This Row],[RFM_Score]]="555","Champion", IF(AND(J2474&gt;=4,V2474&gt;=4),"Loyal", IF(U2474&lt;=2,"At Risk", IF(W2474&gt;=4,"Potential Loyalist","Others"))))</f>
        <v>Others</v>
      </c>
    </row>
    <row r="2475" spans="1:25">
      <c r="A2475" t="s">
        <v>6258</v>
      </c>
      <c r="B2475">
        <v>34</v>
      </c>
      <c r="C2475" t="s">
        <v>24</v>
      </c>
      <c r="D2475" t="s">
        <v>35</v>
      </c>
      <c r="E2475" s="6" t="s">
        <v>14545</v>
      </c>
      <c r="F2475" t="s">
        <v>37</v>
      </c>
      <c r="G2475">
        <v>6</v>
      </c>
      <c r="H2475">
        <v>2</v>
      </c>
      <c r="I2475">
        <v>51</v>
      </c>
      <c r="J2475">
        <v>1</v>
      </c>
      <c r="K2475">
        <v>58.22</v>
      </c>
      <c r="L2475" t="str">
        <f t="shared" si="228"/>
        <v/>
      </c>
      <c r="M2475">
        <v>4</v>
      </c>
      <c r="N2475" t="str">
        <f t="shared" si="229"/>
        <v/>
      </c>
      <c r="O2475">
        <v>41</v>
      </c>
      <c r="P2475" s="11">
        <v>0.33333333333333298</v>
      </c>
      <c r="Q2475" s="11">
        <v>1.9607843137254902E-2</v>
      </c>
      <c r="R2475" s="12">
        <v>14.555</v>
      </c>
      <c r="S2475" t="s">
        <v>27</v>
      </c>
      <c r="T2475">
        <v>0</v>
      </c>
      <c r="U2475">
        <f t="shared" si="230"/>
        <v>3</v>
      </c>
      <c r="V2475">
        <f t="shared" si="231"/>
        <v>1</v>
      </c>
      <c r="W2475">
        <f t="shared" si="232"/>
        <v>2</v>
      </c>
      <c r="X2475" t="str">
        <f t="shared" si="233"/>
        <v>312</v>
      </c>
      <c r="Y2475" t="str">
        <f>IF(Table1[[#This Row],[RFM_Score]]="555","Champion", IF(AND(J2475&gt;=4,V2475&gt;=4),"Loyal", IF(U2475&lt;=2,"At Risk", IF(W2475&gt;=4,"Potential Loyalist","Others"))))</f>
        <v>Others</v>
      </c>
    </row>
    <row r="2476" spans="1:25">
      <c r="A2476" t="s">
        <v>11218</v>
      </c>
      <c r="B2476">
        <v>29</v>
      </c>
      <c r="C2476" t="s">
        <v>24</v>
      </c>
      <c r="D2476" t="s">
        <v>25</v>
      </c>
      <c r="E2476" s="6" t="s">
        <v>14546</v>
      </c>
      <c r="F2476" t="s">
        <v>30</v>
      </c>
      <c r="G2476">
        <v>3</v>
      </c>
      <c r="H2476">
        <v>1</v>
      </c>
      <c r="I2476">
        <v>57</v>
      </c>
      <c r="J2476">
        <v>1</v>
      </c>
      <c r="K2476">
        <v>58.14</v>
      </c>
      <c r="L2476" t="str">
        <f t="shared" si="228"/>
        <v/>
      </c>
      <c r="M2476">
        <v>4</v>
      </c>
      <c r="N2476" t="str">
        <f t="shared" si="229"/>
        <v/>
      </c>
      <c r="O2476">
        <v>71</v>
      </c>
      <c r="P2476" s="11">
        <v>0.33333333333333298</v>
      </c>
      <c r="Q2476" s="11">
        <v>1.7543859649122799E-2</v>
      </c>
      <c r="R2476" s="12">
        <v>14.535</v>
      </c>
      <c r="S2476" t="s">
        <v>27</v>
      </c>
      <c r="T2476">
        <v>1</v>
      </c>
      <c r="U2476">
        <f t="shared" si="230"/>
        <v>2</v>
      </c>
      <c r="V2476">
        <f t="shared" si="231"/>
        <v>1</v>
      </c>
      <c r="W2476">
        <f t="shared" si="232"/>
        <v>2</v>
      </c>
      <c r="X2476" t="str">
        <f t="shared" si="233"/>
        <v>212</v>
      </c>
      <c r="Y2476" t="str">
        <f>IF(Table1[[#This Row],[RFM_Score]]="555","Champion", IF(AND(J2476&gt;=4,V2476&gt;=4),"Loyal", IF(U2476&lt;=2,"At Risk", IF(W2476&gt;=4,"Potential Loyalist","Others"))))</f>
        <v>At Risk</v>
      </c>
    </row>
    <row r="2477" spans="1:25">
      <c r="A2477" t="s">
        <v>9134</v>
      </c>
      <c r="B2477">
        <v>20</v>
      </c>
      <c r="C2477" t="s">
        <v>24</v>
      </c>
      <c r="D2477" t="s">
        <v>20</v>
      </c>
      <c r="E2477" s="6" t="s">
        <v>14547</v>
      </c>
      <c r="F2477" t="s">
        <v>21</v>
      </c>
      <c r="G2477">
        <v>4</v>
      </c>
      <c r="H2477">
        <v>0</v>
      </c>
      <c r="I2477">
        <v>45</v>
      </c>
      <c r="J2477">
        <v>0</v>
      </c>
      <c r="K2477">
        <v>57.88</v>
      </c>
      <c r="L2477" t="str">
        <f t="shared" si="228"/>
        <v/>
      </c>
      <c r="M2477">
        <v>4</v>
      </c>
      <c r="N2477" t="str">
        <f t="shared" si="229"/>
        <v/>
      </c>
      <c r="O2477">
        <v>21</v>
      </c>
      <c r="P2477" s="11">
        <v>0</v>
      </c>
      <c r="Q2477" s="11">
        <v>0</v>
      </c>
      <c r="R2477" s="12">
        <v>14.47</v>
      </c>
      <c r="S2477" t="s">
        <v>27</v>
      </c>
      <c r="T2477">
        <v>0</v>
      </c>
      <c r="U2477">
        <f t="shared" si="230"/>
        <v>4</v>
      </c>
      <c r="V2477">
        <f t="shared" si="231"/>
        <v>1</v>
      </c>
      <c r="W2477">
        <f t="shared" si="232"/>
        <v>2</v>
      </c>
      <c r="X2477" t="str">
        <f t="shared" si="233"/>
        <v>412</v>
      </c>
      <c r="Y2477" t="str">
        <f>IF(Table1[[#This Row],[RFM_Score]]="555","Champion", IF(AND(J2477&gt;=4,V2477&gt;=4),"Loyal", IF(U2477&lt;=2,"At Risk", IF(W2477&gt;=4,"Potential Loyalist","Others"))))</f>
        <v>Others</v>
      </c>
    </row>
    <row r="2478" spans="1:25">
      <c r="A2478" t="s">
        <v>3572</v>
      </c>
      <c r="B2478">
        <v>54</v>
      </c>
      <c r="C2478" t="s">
        <v>24</v>
      </c>
      <c r="D2478" t="s">
        <v>49</v>
      </c>
      <c r="E2478" s="6" t="s">
        <v>14548</v>
      </c>
      <c r="F2478" t="s">
        <v>30</v>
      </c>
      <c r="G2478">
        <v>0</v>
      </c>
      <c r="H2478">
        <v>0</v>
      </c>
      <c r="I2478">
        <v>63</v>
      </c>
      <c r="J2478">
        <v>3</v>
      </c>
      <c r="K2478">
        <v>57.71</v>
      </c>
      <c r="L2478" t="str">
        <f t="shared" si="228"/>
        <v/>
      </c>
      <c r="M2478">
        <v>4</v>
      </c>
      <c r="N2478" t="str">
        <f t="shared" si="229"/>
        <v/>
      </c>
      <c r="O2478">
        <v>142</v>
      </c>
      <c r="P2478" s="11">
        <v>0</v>
      </c>
      <c r="Q2478" s="11">
        <v>4.7619047619047603E-2</v>
      </c>
      <c r="R2478" s="12">
        <v>14.4275</v>
      </c>
      <c r="S2478" t="s">
        <v>27</v>
      </c>
      <c r="T2478">
        <v>1</v>
      </c>
      <c r="U2478">
        <f t="shared" si="230"/>
        <v>1</v>
      </c>
      <c r="V2478">
        <f t="shared" si="231"/>
        <v>1</v>
      </c>
      <c r="W2478">
        <f t="shared" si="232"/>
        <v>2</v>
      </c>
      <c r="X2478" t="str">
        <f t="shared" si="233"/>
        <v>112</v>
      </c>
      <c r="Y2478" t="str">
        <f>IF(Table1[[#This Row],[RFM_Score]]="555","Champion", IF(AND(J2478&gt;=4,V2478&gt;=4),"Loyal", IF(U2478&lt;=2,"At Risk", IF(W2478&gt;=4,"Potential Loyalist","Others"))))</f>
        <v>At Risk</v>
      </c>
    </row>
    <row r="2479" spans="1:25">
      <c r="A2479" t="s">
        <v>89</v>
      </c>
      <c r="B2479">
        <v>26</v>
      </c>
      <c r="C2479" t="s">
        <v>24</v>
      </c>
      <c r="D2479" t="s">
        <v>35</v>
      </c>
      <c r="E2479" s="6" t="s">
        <v>14549</v>
      </c>
      <c r="F2479" t="s">
        <v>60</v>
      </c>
      <c r="G2479">
        <v>2</v>
      </c>
      <c r="H2479">
        <v>0</v>
      </c>
      <c r="I2479">
        <v>42</v>
      </c>
      <c r="J2479">
        <v>5</v>
      </c>
      <c r="K2479">
        <v>57.59</v>
      </c>
      <c r="L2479" t="str">
        <f t="shared" si="228"/>
        <v/>
      </c>
      <c r="M2479">
        <v>4</v>
      </c>
      <c r="N2479" t="str">
        <f t="shared" si="229"/>
        <v/>
      </c>
      <c r="O2479">
        <v>10</v>
      </c>
      <c r="P2479" s="11">
        <v>0</v>
      </c>
      <c r="Q2479" s="11">
        <v>0.119047619047619</v>
      </c>
      <c r="R2479" s="12">
        <v>14.397500000000001</v>
      </c>
      <c r="S2479" t="s">
        <v>27</v>
      </c>
      <c r="T2479">
        <v>0</v>
      </c>
      <c r="U2479">
        <f t="shared" si="230"/>
        <v>5</v>
      </c>
      <c r="V2479">
        <f t="shared" si="231"/>
        <v>1</v>
      </c>
      <c r="W2479">
        <f t="shared" si="232"/>
        <v>2</v>
      </c>
      <c r="X2479" t="str">
        <f t="shared" si="233"/>
        <v>512</v>
      </c>
      <c r="Y2479" t="str">
        <f>IF(Table1[[#This Row],[RFM_Score]]="555","Champion", IF(AND(J2479&gt;=4,V2479&gt;=4),"Loyal", IF(U2479&lt;=2,"At Risk", IF(W2479&gt;=4,"Potential Loyalist","Others"))))</f>
        <v>Others</v>
      </c>
    </row>
    <row r="2480" spans="1:25">
      <c r="A2480" t="s">
        <v>6784</v>
      </c>
      <c r="B2480">
        <v>41</v>
      </c>
      <c r="C2480" t="s">
        <v>24</v>
      </c>
      <c r="D2480" t="s">
        <v>25</v>
      </c>
      <c r="E2480" s="6" t="s">
        <v>14550</v>
      </c>
      <c r="F2480" t="s">
        <v>30</v>
      </c>
      <c r="G2480">
        <v>5</v>
      </c>
      <c r="H2480">
        <v>1</v>
      </c>
      <c r="I2480">
        <v>47</v>
      </c>
      <c r="J2480">
        <v>0</v>
      </c>
      <c r="K2480">
        <v>57.36</v>
      </c>
      <c r="L2480" t="str">
        <f t="shared" si="228"/>
        <v/>
      </c>
      <c r="M2480">
        <v>4</v>
      </c>
      <c r="N2480" t="str">
        <f t="shared" si="229"/>
        <v/>
      </c>
      <c r="O2480">
        <v>48</v>
      </c>
      <c r="P2480" s="11">
        <v>0.2</v>
      </c>
      <c r="Q2480" s="11">
        <v>0</v>
      </c>
      <c r="R2480" s="12">
        <v>14.34</v>
      </c>
      <c r="S2480" t="s">
        <v>27</v>
      </c>
      <c r="T2480">
        <v>1</v>
      </c>
      <c r="U2480">
        <f t="shared" si="230"/>
        <v>3</v>
      </c>
      <c r="V2480">
        <f t="shared" si="231"/>
        <v>1</v>
      </c>
      <c r="W2480">
        <f t="shared" si="232"/>
        <v>2</v>
      </c>
      <c r="X2480" t="str">
        <f t="shared" si="233"/>
        <v>312</v>
      </c>
      <c r="Y2480" t="str">
        <f>IF(Table1[[#This Row],[RFM_Score]]="555","Champion", IF(AND(J2480&gt;=4,V2480&gt;=4),"Loyal", IF(U2480&lt;=2,"At Risk", IF(W2480&gt;=4,"Potential Loyalist","Others"))))</f>
        <v>Others</v>
      </c>
    </row>
    <row r="2481" spans="1:25">
      <c r="A2481" t="s">
        <v>11362</v>
      </c>
      <c r="B2481">
        <v>45</v>
      </c>
      <c r="C2481" t="s">
        <v>19</v>
      </c>
      <c r="D2481" t="s">
        <v>25</v>
      </c>
      <c r="E2481" s="6" t="s">
        <v>14551</v>
      </c>
      <c r="F2481" t="s">
        <v>21</v>
      </c>
      <c r="G2481">
        <v>2</v>
      </c>
      <c r="H2481">
        <v>0</v>
      </c>
      <c r="I2481">
        <v>60</v>
      </c>
      <c r="J2481">
        <v>4</v>
      </c>
      <c r="K2481">
        <v>57.21</v>
      </c>
      <c r="L2481" t="str">
        <f t="shared" si="228"/>
        <v/>
      </c>
      <c r="M2481">
        <v>4</v>
      </c>
      <c r="N2481" t="str">
        <f t="shared" si="229"/>
        <v/>
      </c>
      <c r="O2481">
        <v>106</v>
      </c>
      <c r="P2481" s="11">
        <v>0</v>
      </c>
      <c r="Q2481" s="11">
        <v>6.6666666666666596E-2</v>
      </c>
      <c r="R2481" s="12">
        <v>14.3025</v>
      </c>
      <c r="S2481" t="s">
        <v>27</v>
      </c>
      <c r="T2481">
        <v>1</v>
      </c>
      <c r="U2481">
        <f t="shared" si="230"/>
        <v>1</v>
      </c>
      <c r="V2481">
        <f t="shared" si="231"/>
        <v>1</v>
      </c>
      <c r="W2481">
        <f t="shared" si="232"/>
        <v>2</v>
      </c>
      <c r="X2481" t="str">
        <f t="shared" si="233"/>
        <v>112</v>
      </c>
      <c r="Y2481" t="str">
        <f>IF(Table1[[#This Row],[RFM_Score]]="555","Champion", IF(AND(J2481&gt;=4,V2481&gt;=4),"Loyal", IF(U2481&lt;=2,"At Risk", IF(W2481&gt;=4,"Potential Loyalist","Others"))))</f>
        <v>At Risk</v>
      </c>
    </row>
    <row r="2482" spans="1:25">
      <c r="A2482" t="s">
        <v>4849</v>
      </c>
      <c r="B2482">
        <v>42</v>
      </c>
      <c r="C2482" t="s">
        <v>24</v>
      </c>
      <c r="D2482" t="s">
        <v>46</v>
      </c>
      <c r="E2482" s="6" t="s">
        <v>14552</v>
      </c>
      <c r="F2482" t="s">
        <v>37</v>
      </c>
      <c r="G2482">
        <v>4</v>
      </c>
      <c r="H2482">
        <v>1</v>
      </c>
      <c r="I2482">
        <v>42</v>
      </c>
      <c r="J2482">
        <v>6</v>
      </c>
      <c r="K2482">
        <v>57.18</v>
      </c>
      <c r="L2482" t="str">
        <f t="shared" si="228"/>
        <v/>
      </c>
      <c r="M2482">
        <v>4</v>
      </c>
      <c r="N2482" t="str">
        <f t="shared" si="229"/>
        <v/>
      </c>
      <c r="O2482">
        <v>7</v>
      </c>
      <c r="P2482" s="11">
        <v>0.25</v>
      </c>
      <c r="Q2482" s="11">
        <v>0.14285714285714199</v>
      </c>
      <c r="R2482" s="12">
        <v>14.295</v>
      </c>
      <c r="S2482" t="s">
        <v>27</v>
      </c>
      <c r="T2482">
        <v>0</v>
      </c>
      <c r="U2482">
        <f t="shared" si="230"/>
        <v>5</v>
      </c>
      <c r="V2482">
        <f t="shared" si="231"/>
        <v>1</v>
      </c>
      <c r="W2482">
        <f t="shared" si="232"/>
        <v>2</v>
      </c>
      <c r="X2482" t="str">
        <f t="shared" si="233"/>
        <v>512</v>
      </c>
      <c r="Y2482" t="str">
        <f>IF(Table1[[#This Row],[RFM_Score]]="555","Champion", IF(AND(J2482&gt;=4,V2482&gt;=4),"Loyal", IF(U2482&lt;=2,"At Risk", IF(W2482&gt;=4,"Potential Loyalist","Others"))))</f>
        <v>Others</v>
      </c>
    </row>
    <row r="2483" spans="1:25">
      <c r="A2483" t="s">
        <v>1190</v>
      </c>
      <c r="B2483">
        <v>19</v>
      </c>
      <c r="C2483" t="s">
        <v>19</v>
      </c>
      <c r="D2483" t="s">
        <v>25</v>
      </c>
      <c r="E2483" s="6" t="s">
        <v>14553</v>
      </c>
      <c r="F2483" t="s">
        <v>21</v>
      </c>
      <c r="G2483">
        <v>4</v>
      </c>
      <c r="H2483">
        <v>1</v>
      </c>
      <c r="I2483">
        <v>49</v>
      </c>
      <c r="J2483">
        <v>2</v>
      </c>
      <c r="K2483">
        <v>57.09</v>
      </c>
      <c r="L2483" t="str">
        <f t="shared" si="228"/>
        <v/>
      </c>
      <c r="M2483">
        <v>4</v>
      </c>
      <c r="N2483" t="str">
        <f t="shared" si="229"/>
        <v/>
      </c>
      <c r="O2483">
        <v>33</v>
      </c>
      <c r="P2483" s="11">
        <v>0.25</v>
      </c>
      <c r="Q2483" s="11">
        <v>4.08163265306122E-2</v>
      </c>
      <c r="R2483" s="12">
        <v>14.272500000000001</v>
      </c>
      <c r="S2483" t="s">
        <v>27</v>
      </c>
      <c r="T2483">
        <v>0</v>
      </c>
      <c r="U2483">
        <f t="shared" si="230"/>
        <v>4</v>
      </c>
      <c r="V2483">
        <f t="shared" si="231"/>
        <v>1</v>
      </c>
      <c r="W2483">
        <f t="shared" si="232"/>
        <v>2</v>
      </c>
      <c r="X2483" t="str">
        <f t="shared" si="233"/>
        <v>412</v>
      </c>
      <c r="Y2483" t="str">
        <f>IF(Table1[[#This Row],[RFM_Score]]="555","Champion", IF(AND(J2483&gt;=4,V2483&gt;=4),"Loyal", IF(U2483&lt;=2,"At Risk", IF(W2483&gt;=4,"Potential Loyalist","Others"))))</f>
        <v>Others</v>
      </c>
    </row>
    <row r="2484" spans="1:25">
      <c r="A2484" t="s">
        <v>586</v>
      </c>
      <c r="B2484">
        <v>27</v>
      </c>
      <c r="C2484" t="s">
        <v>19</v>
      </c>
      <c r="D2484" t="s">
        <v>49</v>
      </c>
      <c r="E2484" s="6" t="s">
        <v>14554</v>
      </c>
      <c r="F2484" t="s">
        <v>21</v>
      </c>
      <c r="G2484">
        <v>0</v>
      </c>
      <c r="H2484">
        <v>0</v>
      </c>
      <c r="I2484">
        <v>53</v>
      </c>
      <c r="J2484">
        <v>4</v>
      </c>
      <c r="K2484">
        <v>57</v>
      </c>
      <c r="L2484" t="str">
        <f t="shared" si="228"/>
        <v/>
      </c>
      <c r="M2484">
        <v>4</v>
      </c>
      <c r="N2484" t="str">
        <f t="shared" si="229"/>
        <v/>
      </c>
      <c r="O2484">
        <v>18</v>
      </c>
      <c r="P2484" s="11">
        <v>0</v>
      </c>
      <c r="Q2484" s="11">
        <v>7.5471698113207503E-2</v>
      </c>
      <c r="R2484" s="12">
        <v>14.25</v>
      </c>
      <c r="S2484" t="s">
        <v>27</v>
      </c>
      <c r="T2484">
        <v>0</v>
      </c>
      <c r="U2484">
        <f t="shared" si="230"/>
        <v>5</v>
      </c>
      <c r="V2484">
        <f t="shared" si="231"/>
        <v>1</v>
      </c>
      <c r="W2484">
        <f t="shared" si="232"/>
        <v>2</v>
      </c>
      <c r="X2484" t="str">
        <f t="shared" si="233"/>
        <v>512</v>
      </c>
      <c r="Y2484" t="str">
        <f>IF(Table1[[#This Row],[RFM_Score]]="555","Champion", IF(AND(J2484&gt;=4,V2484&gt;=4),"Loyal", IF(U2484&lt;=2,"At Risk", IF(W2484&gt;=4,"Potential Loyalist","Others"))))</f>
        <v>Others</v>
      </c>
    </row>
    <row r="2485" spans="1:25">
      <c r="A2485" t="s">
        <v>4270</v>
      </c>
      <c r="B2485">
        <v>41</v>
      </c>
      <c r="C2485" t="s">
        <v>19</v>
      </c>
      <c r="D2485" t="s">
        <v>25</v>
      </c>
      <c r="E2485" s="6" t="s">
        <v>14555</v>
      </c>
      <c r="F2485" t="s">
        <v>26</v>
      </c>
      <c r="G2485">
        <v>3</v>
      </c>
      <c r="H2485">
        <v>1</v>
      </c>
      <c r="I2485">
        <v>54</v>
      </c>
      <c r="J2485">
        <v>4</v>
      </c>
      <c r="K2485">
        <v>56.68</v>
      </c>
      <c r="L2485" t="str">
        <f t="shared" si="228"/>
        <v/>
      </c>
      <c r="M2485">
        <v>4</v>
      </c>
      <c r="N2485" t="str">
        <f t="shared" si="229"/>
        <v/>
      </c>
      <c r="O2485">
        <v>12</v>
      </c>
      <c r="P2485" s="11">
        <v>0.33333333333333298</v>
      </c>
      <c r="Q2485" s="11">
        <v>7.4074074074074001E-2</v>
      </c>
      <c r="R2485" s="12">
        <v>14.17</v>
      </c>
      <c r="S2485" t="s">
        <v>27</v>
      </c>
      <c r="T2485">
        <v>0</v>
      </c>
      <c r="U2485">
        <f t="shared" si="230"/>
        <v>5</v>
      </c>
      <c r="V2485">
        <f t="shared" si="231"/>
        <v>1</v>
      </c>
      <c r="W2485">
        <f t="shared" si="232"/>
        <v>2</v>
      </c>
      <c r="X2485" t="str">
        <f t="shared" si="233"/>
        <v>512</v>
      </c>
      <c r="Y2485" t="str">
        <f>IF(Table1[[#This Row],[RFM_Score]]="555","Champion", IF(AND(J2485&gt;=4,V2485&gt;=4),"Loyal", IF(U2485&lt;=2,"At Risk", IF(W2485&gt;=4,"Potential Loyalist","Others"))))</f>
        <v>Others</v>
      </c>
    </row>
    <row r="2486" spans="1:25">
      <c r="A2486" t="s">
        <v>5454</v>
      </c>
      <c r="B2486">
        <v>18</v>
      </c>
      <c r="C2486" t="s">
        <v>19</v>
      </c>
      <c r="D2486" t="s">
        <v>41</v>
      </c>
      <c r="E2486" s="6" t="s">
        <v>14556</v>
      </c>
      <c r="F2486" t="s">
        <v>26</v>
      </c>
      <c r="G2486">
        <v>1</v>
      </c>
      <c r="H2486">
        <v>1</v>
      </c>
      <c r="I2486">
        <v>59</v>
      </c>
      <c r="J2486">
        <v>2</v>
      </c>
      <c r="K2486">
        <v>56.6</v>
      </c>
      <c r="L2486" t="str">
        <f t="shared" si="228"/>
        <v/>
      </c>
      <c r="M2486">
        <v>4</v>
      </c>
      <c r="N2486" t="str">
        <f t="shared" si="229"/>
        <v/>
      </c>
      <c r="O2486">
        <v>29</v>
      </c>
      <c r="P2486" s="11">
        <v>1</v>
      </c>
      <c r="Q2486" s="11">
        <v>3.38983050847457E-2</v>
      </c>
      <c r="R2486" s="12">
        <v>14.15</v>
      </c>
      <c r="S2486" t="s">
        <v>27</v>
      </c>
      <c r="T2486">
        <v>0</v>
      </c>
      <c r="U2486">
        <f t="shared" si="230"/>
        <v>4</v>
      </c>
      <c r="V2486">
        <f t="shared" si="231"/>
        <v>1</v>
      </c>
      <c r="W2486">
        <f t="shared" si="232"/>
        <v>2</v>
      </c>
      <c r="X2486" t="str">
        <f t="shared" si="233"/>
        <v>412</v>
      </c>
      <c r="Y2486" t="str">
        <f>IF(Table1[[#This Row],[RFM_Score]]="555","Champion", IF(AND(J2486&gt;=4,V2486&gt;=4),"Loyal", IF(U2486&lt;=2,"At Risk", IF(W2486&gt;=4,"Potential Loyalist","Others"))))</f>
        <v>Others</v>
      </c>
    </row>
    <row r="2487" spans="1:25">
      <c r="A2487" t="s">
        <v>875</v>
      </c>
      <c r="B2487">
        <v>46</v>
      </c>
      <c r="C2487" t="s">
        <v>24</v>
      </c>
      <c r="D2487" t="s">
        <v>49</v>
      </c>
      <c r="E2487" s="6" t="s">
        <v>14557</v>
      </c>
      <c r="F2487" t="s">
        <v>60</v>
      </c>
      <c r="G2487">
        <v>3</v>
      </c>
      <c r="H2487">
        <v>0</v>
      </c>
      <c r="I2487">
        <v>45</v>
      </c>
      <c r="J2487">
        <v>2</v>
      </c>
      <c r="K2487">
        <v>56.5</v>
      </c>
      <c r="L2487" t="str">
        <f t="shared" si="228"/>
        <v/>
      </c>
      <c r="M2487">
        <v>4</v>
      </c>
      <c r="N2487" t="str">
        <f t="shared" si="229"/>
        <v/>
      </c>
      <c r="O2487">
        <v>41</v>
      </c>
      <c r="P2487" s="11">
        <v>0</v>
      </c>
      <c r="Q2487" s="11">
        <v>4.4444444444444398E-2</v>
      </c>
      <c r="R2487" s="12">
        <v>14.125</v>
      </c>
      <c r="S2487" t="s">
        <v>27</v>
      </c>
      <c r="T2487">
        <v>0</v>
      </c>
      <c r="U2487">
        <f t="shared" si="230"/>
        <v>3</v>
      </c>
      <c r="V2487">
        <f t="shared" si="231"/>
        <v>1</v>
      </c>
      <c r="W2487">
        <f t="shared" si="232"/>
        <v>2</v>
      </c>
      <c r="X2487" t="str">
        <f t="shared" si="233"/>
        <v>312</v>
      </c>
      <c r="Y2487" t="str">
        <f>IF(Table1[[#This Row],[RFM_Score]]="555","Champion", IF(AND(J2487&gt;=4,V2487&gt;=4),"Loyal", IF(U2487&lt;=2,"At Risk", IF(W2487&gt;=4,"Potential Loyalist","Others"))))</f>
        <v>Others</v>
      </c>
    </row>
    <row r="2488" spans="1:25">
      <c r="A2488" t="s">
        <v>2910</v>
      </c>
      <c r="B2488">
        <v>27</v>
      </c>
      <c r="C2488" t="s">
        <v>19</v>
      </c>
      <c r="D2488" t="s">
        <v>25</v>
      </c>
      <c r="E2488" s="6" t="s">
        <v>14558</v>
      </c>
      <c r="F2488" t="s">
        <v>26</v>
      </c>
      <c r="G2488">
        <v>3</v>
      </c>
      <c r="H2488">
        <v>1</v>
      </c>
      <c r="I2488">
        <v>45</v>
      </c>
      <c r="J2488">
        <v>3</v>
      </c>
      <c r="K2488">
        <v>55.57</v>
      </c>
      <c r="L2488" t="str">
        <f t="shared" si="228"/>
        <v/>
      </c>
      <c r="M2488">
        <v>4</v>
      </c>
      <c r="N2488" t="str">
        <f t="shared" si="229"/>
        <v/>
      </c>
      <c r="O2488">
        <v>17</v>
      </c>
      <c r="P2488" s="11">
        <v>0.33333333333333298</v>
      </c>
      <c r="Q2488" s="11">
        <v>6.6666666666666596E-2</v>
      </c>
      <c r="R2488" s="12">
        <v>13.8925</v>
      </c>
      <c r="S2488" t="s">
        <v>27</v>
      </c>
      <c r="T2488">
        <v>0</v>
      </c>
      <c r="U2488">
        <f t="shared" si="230"/>
        <v>5</v>
      </c>
      <c r="V2488">
        <f t="shared" si="231"/>
        <v>1</v>
      </c>
      <c r="W2488">
        <f t="shared" si="232"/>
        <v>2</v>
      </c>
      <c r="X2488" t="str">
        <f t="shared" si="233"/>
        <v>512</v>
      </c>
      <c r="Y2488" t="str">
        <f>IF(Table1[[#This Row],[RFM_Score]]="555","Champion", IF(AND(J2488&gt;=4,V2488&gt;=4),"Loyal", IF(U2488&lt;=2,"At Risk", IF(W2488&gt;=4,"Potential Loyalist","Others"))))</f>
        <v>Others</v>
      </c>
    </row>
    <row r="2489" spans="1:25">
      <c r="A2489" t="s">
        <v>3365</v>
      </c>
      <c r="B2489">
        <v>21</v>
      </c>
      <c r="C2489" t="s">
        <v>19</v>
      </c>
      <c r="D2489" t="s">
        <v>25</v>
      </c>
      <c r="E2489" s="6" t="s">
        <v>14559</v>
      </c>
      <c r="F2489" t="s">
        <v>21</v>
      </c>
      <c r="G2489">
        <v>2</v>
      </c>
      <c r="H2489">
        <v>1</v>
      </c>
      <c r="I2489">
        <v>44</v>
      </c>
      <c r="J2489">
        <v>0</v>
      </c>
      <c r="K2489">
        <v>55.55</v>
      </c>
      <c r="L2489" t="str">
        <f t="shared" si="228"/>
        <v/>
      </c>
      <c r="M2489">
        <v>4</v>
      </c>
      <c r="N2489" t="str">
        <f t="shared" si="229"/>
        <v/>
      </c>
      <c r="O2489">
        <v>19</v>
      </c>
      <c r="P2489" s="11">
        <v>0.5</v>
      </c>
      <c r="Q2489" s="11">
        <v>0</v>
      </c>
      <c r="R2489" s="12">
        <v>13.887499999999999</v>
      </c>
      <c r="S2489" t="s">
        <v>27</v>
      </c>
      <c r="T2489">
        <v>0</v>
      </c>
      <c r="U2489">
        <f t="shared" si="230"/>
        <v>5</v>
      </c>
      <c r="V2489">
        <f t="shared" si="231"/>
        <v>1</v>
      </c>
      <c r="W2489">
        <f t="shared" si="232"/>
        <v>2</v>
      </c>
      <c r="X2489" t="str">
        <f t="shared" si="233"/>
        <v>512</v>
      </c>
      <c r="Y2489" t="str">
        <f>IF(Table1[[#This Row],[RFM_Score]]="555","Champion", IF(AND(J2489&gt;=4,V2489&gt;=4),"Loyal", IF(U2489&lt;=2,"At Risk", IF(W2489&gt;=4,"Potential Loyalist","Others"))))</f>
        <v>Others</v>
      </c>
    </row>
    <row r="2490" spans="1:25">
      <c r="A2490" t="s">
        <v>6666</v>
      </c>
      <c r="B2490">
        <v>40</v>
      </c>
      <c r="C2490" t="s">
        <v>33</v>
      </c>
      <c r="D2490" t="s">
        <v>29</v>
      </c>
      <c r="E2490" s="6" t="s">
        <v>14560</v>
      </c>
      <c r="F2490" t="s">
        <v>62</v>
      </c>
      <c r="G2490">
        <v>4</v>
      </c>
      <c r="H2490">
        <v>0</v>
      </c>
      <c r="I2490">
        <v>49</v>
      </c>
      <c r="J2490">
        <v>2</v>
      </c>
      <c r="K2490">
        <v>55.51</v>
      </c>
      <c r="L2490" t="str">
        <f t="shared" si="228"/>
        <v/>
      </c>
      <c r="M2490">
        <v>4</v>
      </c>
      <c r="N2490" t="str">
        <f t="shared" si="229"/>
        <v/>
      </c>
      <c r="O2490">
        <v>3</v>
      </c>
      <c r="P2490" s="11">
        <v>0</v>
      </c>
      <c r="Q2490" s="11">
        <v>4.08163265306122E-2</v>
      </c>
      <c r="R2490" s="12">
        <v>13.8775</v>
      </c>
      <c r="S2490" t="s">
        <v>27</v>
      </c>
      <c r="T2490">
        <v>0</v>
      </c>
      <c r="U2490">
        <f t="shared" si="230"/>
        <v>5</v>
      </c>
      <c r="V2490">
        <f t="shared" si="231"/>
        <v>1</v>
      </c>
      <c r="W2490">
        <f t="shared" si="232"/>
        <v>2</v>
      </c>
      <c r="X2490" t="str">
        <f t="shared" si="233"/>
        <v>512</v>
      </c>
      <c r="Y2490" t="str">
        <f>IF(Table1[[#This Row],[RFM_Score]]="555","Champion", IF(AND(J2490&gt;=4,V2490&gt;=4),"Loyal", IF(U2490&lt;=2,"At Risk", IF(W2490&gt;=4,"Potential Loyalist","Others"))))</f>
        <v>Others</v>
      </c>
    </row>
    <row r="2491" spans="1:25">
      <c r="A2491" t="s">
        <v>10275</v>
      </c>
      <c r="B2491">
        <v>18</v>
      </c>
      <c r="C2491" t="s">
        <v>19</v>
      </c>
      <c r="D2491" t="s">
        <v>29</v>
      </c>
      <c r="E2491" s="6" t="s">
        <v>14561</v>
      </c>
      <c r="F2491" t="s">
        <v>26</v>
      </c>
      <c r="G2491">
        <v>2</v>
      </c>
      <c r="H2491">
        <v>0</v>
      </c>
      <c r="I2491">
        <v>46</v>
      </c>
      <c r="J2491">
        <v>2</v>
      </c>
      <c r="K2491">
        <v>55.48</v>
      </c>
      <c r="L2491" t="str">
        <f t="shared" si="228"/>
        <v/>
      </c>
      <c r="M2491">
        <v>4</v>
      </c>
      <c r="N2491" t="str">
        <f t="shared" si="229"/>
        <v/>
      </c>
      <c r="O2491">
        <v>37</v>
      </c>
      <c r="P2491" s="11">
        <v>0</v>
      </c>
      <c r="Q2491" s="11">
        <v>4.3478260869565202E-2</v>
      </c>
      <c r="R2491" s="12">
        <v>13.87</v>
      </c>
      <c r="S2491" t="s">
        <v>27</v>
      </c>
      <c r="T2491">
        <v>0</v>
      </c>
      <c r="U2491">
        <f t="shared" si="230"/>
        <v>4</v>
      </c>
      <c r="V2491">
        <f t="shared" si="231"/>
        <v>1</v>
      </c>
      <c r="W2491">
        <f t="shared" si="232"/>
        <v>2</v>
      </c>
      <c r="X2491" t="str">
        <f t="shared" si="233"/>
        <v>412</v>
      </c>
      <c r="Y2491" t="str">
        <f>IF(Table1[[#This Row],[RFM_Score]]="555","Champion", IF(AND(J2491&gt;=4,V2491&gt;=4),"Loyal", IF(U2491&lt;=2,"At Risk", IF(W2491&gt;=4,"Potential Loyalist","Others"))))</f>
        <v>Others</v>
      </c>
    </row>
    <row r="2492" spans="1:25">
      <c r="A2492" t="s">
        <v>6691</v>
      </c>
      <c r="B2492">
        <v>28</v>
      </c>
      <c r="C2492" t="s">
        <v>24</v>
      </c>
      <c r="D2492" t="s">
        <v>25</v>
      </c>
      <c r="E2492" s="6" t="s">
        <v>14562</v>
      </c>
      <c r="F2492" t="s">
        <v>30</v>
      </c>
      <c r="G2492">
        <v>2</v>
      </c>
      <c r="H2492">
        <v>2</v>
      </c>
      <c r="I2492">
        <v>53</v>
      </c>
      <c r="J2492">
        <v>2</v>
      </c>
      <c r="K2492">
        <v>55.4</v>
      </c>
      <c r="L2492" t="str">
        <f t="shared" si="228"/>
        <v/>
      </c>
      <c r="M2492">
        <v>4</v>
      </c>
      <c r="N2492" t="str">
        <f t="shared" si="229"/>
        <v/>
      </c>
      <c r="O2492">
        <v>13</v>
      </c>
      <c r="P2492" s="11">
        <v>1</v>
      </c>
      <c r="Q2492" s="11">
        <v>3.7735849056603703E-2</v>
      </c>
      <c r="R2492" s="12">
        <v>13.85</v>
      </c>
      <c r="S2492" t="s">
        <v>27</v>
      </c>
      <c r="T2492">
        <v>0</v>
      </c>
      <c r="U2492">
        <f t="shared" si="230"/>
        <v>5</v>
      </c>
      <c r="V2492">
        <f t="shared" si="231"/>
        <v>1</v>
      </c>
      <c r="W2492">
        <f t="shared" si="232"/>
        <v>2</v>
      </c>
      <c r="X2492" t="str">
        <f t="shared" si="233"/>
        <v>512</v>
      </c>
      <c r="Y2492" t="str">
        <f>IF(Table1[[#This Row],[RFM_Score]]="555","Champion", IF(AND(J2492&gt;=4,V2492&gt;=4),"Loyal", IF(U2492&lt;=2,"At Risk", IF(W2492&gt;=4,"Potential Loyalist","Others"))))</f>
        <v>Others</v>
      </c>
    </row>
    <row r="2493" spans="1:25">
      <c r="A2493" t="s">
        <v>10113</v>
      </c>
      <c r="B2493">
        <v>27</v>
      </c>
      <c r="C2493" t="s">
        <v>24</v>
      </c>
      <c r="D2493" t="s">
        <v>25</v>
      </c>
      <c r="E2493" s="6" t="s">
        <v>14563</v>
      </c>
      <c r="F2493" t="s">
        <v>37</v>
      </c>
      <c r="G2493">
        <v>3</v>
      </c>
      <c r="H2493">
        <v>0</v>
      </c>
      <c r="I2493">
        <v>55</v>
      </c>
      <c r="J2493">
        <v>5</v>
      </c>
      <c r="K2493">
        <v>55.37</v>
      </c>
      <c r="L2493" t="str">
        <f t="shared" si="228"/>
        <v/>
      </c>
      <c r="M2493">
        <v>4</v>
      </c>
      <c r="N2493" t="str">
        <f t="shared" si="229"/>
        <v/>
      </c>
      <c r="O2493">
        <v>13</v>
      </c>
      <c r="P2493" s="11">
        <v>0</v>
      </c>
      <c r="Q2493" s="11">
        <v>9.0909090909090898E-2</v>
      </c>
      <c r="R2493" s="12">
        <v>13.842499999999999</v>
      </c>
      <c r="S2493" t="s">
        <v>27</v>
      </c>
      <c r="T2493">
        <v>0</v>
      </c>
      <c r="U2493">
        <f t="shared" si="230"/>
        <v>5</v>
      </c>
      <c r="V2493">
        <f t="shared" si="231"/>
        <v>1</v>
      </c>
      <c r="W2493">
        <f t="shared" si="232"/>
        <v>2</v>
      </c>
      <c r="X2493" t="str">
        <f t="shared" si="233"/>
        <v>512</v>
      </c>
      <c r="Y2493" t="str">
        <f>IF(Table1[[#This Row],[RFM_Score]]="555","Champion", IF(AND(J2493&gt;=4,V2493&gt;=4),"Loyal", IF(U2493&lt;=2,"At Risk", IF(W2493&gt;=4,"Potential Loyalist","Others"))))</f>
        <v>Others</v>
      </c>
    </row>
    <row r="2494" spans="1:25">
      <c r="A2494" t="s">
        <v>2937</v>
      </c>
      <c r="B2494">
        <v>34</v>
      </c>
      <c r="C2494" t="s">
        <v>24</v>
      </c>
      <c r="D2494" t="s">
        <v>35</v>
      </c>
      <c r="E2494" s="6" t="s">
        <v>14564</v>
      </c>
      <c r="F2494" t="s">
        <v>37</v>
      </c>
      <c r="G2494">
        <v>5</v>
      </c>
      <c r="H2494">
        <v>1</v>
      </c>
      <c r="I2494">
        <v>54</v>
      </c>
      <c r="J2494">
        <v>2</v>
      </c>
      <c r="K2494">
        <v>55.22</v>
      </c>
      <c r="L2494" t="str">
        <f t="shared" si="228"/>
        <v/>
      </c>
      <c r="M2494">
        <v>4</v>
      </c>
      <c r="N2494" t="str">
        <f t="shared" si="229"/>
        <v/>
      </c>
      <c r="O2494">
        <v>3</v>
      </c>
      <c r="P2494" s="11">
        <v>0.2</v>
      </c>
      <c r="Q2494" s="11">
        <v>3.7037037037037E-2</v>
      </c>
      <c r="R2494" s="12">
        <v>13.805</v>
      </c>
      <c r="S2494" t="s">
        <v>27</v>
      </c>
      <c r="T2494">
        <v>0</v>
      </c>
      <c r="U2494">
        <f t="shared" si="230"/>
        <v>5</v>
      </c>
      <c r="V2494">
        <f t="shared" si="231"/>
        <v>1</v>
      </c>
      <c r="W2494">
        <f t="shared" si="232"/>
        <v>2</v>
      </c>
      <c r="X2494" t="str">
        <f t="shared" si="233"/>
        <v>512</v>
      </c>
      <c r="Y2494" t="str">
        <f>IF(Table1[[#This Row],[RFM_Score]]="555","Champion", IF(AND(J2494&gt;=4,V2494&gt;=4),"Loyal", IF(U2494&lt;=2,"At Risk", IF(W2494&gt;=4,"Potential Loyalist","Others"))))</f>
        <v>Others</v>
      </c>
    </row>
    <row r="2495" spans="1:25">
      <c r="A2495" t="s">
        <v>4089</v>
      </c>
      <c r="B2495">
        <v>40</v>
      </c>
      <c r="C2495" t="s">
        <v>24</v>
      </c>
      <c r="D2495" t="s">
        <v>29</v>
      </c>
      <c r="E2495" s="6" t="s">
        <v>14565</v>
      </c>
      <c r="F2495" t="s">
        <v>30</v>
      </c>
      <c r="G2495">
        <v>3</v>
      </c>
      <c r="H2495">
        <v>1</v>
      </c>
      <c r="I2495">
        <v>53</v>
      </c>
      <c r="J2495">
        <v>3</v>
      </c>
      <c r="K2495">
        <v>55.17</v>
      </c>
      <c r="L2495" t="str">
        <f t="shared" si="228"/>
        <v/>
      </c>
      <c r="M2495">
        <v>4</v>
      </c>
      <c r="N2495" t="str">
        <f t="shared" si="229"/>
        <v/>
      </c>
      <c r="O2495">
        <v>7</v>
      </c>
      <c r="P2495" s="11">
        <v>0.33333333333333298</v>
      </c>
      <c r="Q2495" s="11">
        <v>5.6603773584905599E-2</v>
      </c>
      <c r="R2495" s="12">
        <v>13.7925</v>
      </c>
      <c r="S2495" t="s">
        <v>27</v>
      </c>
      <c r="T2495">
        <v>0</v>
      </c>
      <c r="U2495">
        <f t="shared" si="230"/>
        <v>5</v>
      </c>
      <c r="V2495">
        <f t="shared" si="231"/>
        <v>1</v>
      </c>
      <c r="W2495">
        <f t="shared" si="232"/>
        <v>2</v>
      </c>
      <c r="X2495" t="str">
        <f t="shared" si="233"/>
        <v>512</v>
      </c>
      <c r="Y2495" t="str">
        <f>IF(Table1[[#This Row],[RFM_Score]]="555","Champion", IF(AND(J2495&gt;=4,V2495&gt;=4),"Loyal", IF(U2495&lt;=2,"At Risk", IF(W2495&gt;=4,"Potential Loyalist","Others"))))</f>
        <v>Others</v>
      </c>
    </row>
    <row r="2496" spans="1:25">
      <c r="A2496" t="s">
        <v>6946</v>
      </c>
      <c r="B2496">
        <v>24</v>
      </c>
      <c r="C2496" t="s">
        <v>19</v>
      </c>
      <c r="D2496" t="s">
        <v>25</v>
      </c>
      <c r="E2496" s="6" t="s">
        <v>14566</v>
      </c>
      <c r="F2496" t="s">
        <v>21</v>
      </c>
      <c r="G2496">
        <v>3</v>
      </c>
      <c r="H2496">
        <v>0</v>
      </c>
      <c r="I2496">
        <v>60</v>
      </c>
      <c r="J2496">
        <v>3</v>
      </c>
      <c r="K2496">
        <v>55.1</v>
      </c>
      <c r="L2496" t="str">
        <f t="shared" si="228"/>
        <v/>
      </c>
      <c r="M2496">
        <v>4</v>
      </c>
      <c r="N2496" t="str">
        <f t="shared" si="229"/>
        <v/>
      </c>
      <c r="O2496">
        <v>55</v>
      </c>
      <c r="P2496" s="11">
        <v>0</v>
      </c>
      <c r="Q2496" s="11">
        <v>0.05</v>
      </c>
      <c r="R2496" s="12">
        <v>13.775</v>
      </c>
      <c r="S2496" t="s">
        <v>27</v>
      </c>
      <c r="T2496">
        <v>0</v>
      </c>
      <c r="U2496">
        <f t="shared" si="230"/>
        <v>3</v>
      </c>
      <c r="V2496">
        <f t="shared" si="231"/>
        <v>1</v>
      </c>
      <c r="W2496">
        <f t="shared" si="232"/>
        <v>2</v>
      </c>
      <c r="X2496" t="str">
        <f t="shared" si="233"/>
        <v>312</v>
      </c>
      <c r="Y2496" t="str">
        <f>IF(Table1[[#This Row],[RFM_Score]]="555","Champion", IF(AND(J2496&gt;=4,V2496&gt;=4),"Loyal", IF(U2496&lt;=2,"At Risk", IF(W2496&gt;=4,"Potential Loyalist","Others"))))</f>
        <v>Others</v>
      </c>
    </row>
    <row r="2497" spans="1:25">
      <c r="A2497" t="s">
        <v>10623</v>
      </c>
      <c r="B2497">
        <v>44</v>
      </c>
      <c r="C2497" t="s">
        <v>24</v>
      </c>
      <c r="D2497" t="s">
        <v>29</v>
      </c>
      <c r="E2497" s="6" t="s">
        <v>14567</v>
      </c>
      <c r="F2497" t="s">
        <v>30</v>
      </c>
      <c r="G2497">
        <v>1</v>
      </c>
      <c r="H2497">
        <v>1</v>
      </c>
      <c r="I2497">
        <v>59</v>
      </c>
      <c r="J2497">
        <v>1</v>
      </c>
      <c r="K2497">
        <v>54.96</v>
      </c>
      <c r="L2497" t="str">
        <f t="shared" si="228"/>
        <v/>
      </c>
      <c r="M2497">
        <v>4</v>
      </c>
      <c r="N2497" t="str">
        <f t="shared" si="229"/>
        <v/>
      </c>
      <c r="O2497">
        <v>86</v>
      </c>
      <c r="P2497" s="11">
        <v>1</v>
      </c>
      <c r="Q2497" s="11">
        <v>1.6949152542372801E-2</v>
      </c>
      <c r="R2497" s="12">
        <v>13.74</v>
      </c>
      <c r="S2497" t="s">
        <v>27</v>
      </c>
      <c r="T2497">
        <v>1</v>
      </c>
      <c r="U2497">
        <f t="shared" si="230"/>
        <v>2</v>
      </c>
      <c r="V2497">
        <f t="shared" si="231"/>
        <v>1</v>
      </c>
      <c r="W2497">
        <f t="shared" si="232"/>
        <v>2</v>
      </c>
      <c r="X2497" t="str">
        <f t="shared" si="233"/>
        <v>212</v>
      </c>
      <c r="Y2497" t="str">
        <f>IF(Table1[[#This Row],[RFM_Score]]="555","Champion", IF(AND(J2497&gt;=4,V2497&gt;=4),"Loyal", IF(U2497&lt;=2,"At Risk", IF(W2497&gt;=4,"Potential Loyalist","Others"))))</f>
        <v>At Risk</v>
      </c>
    </row>
    <row r="2498" spans="1:25">
      <c r="A2498" t="s">
        <v>9442</v>
      </c>
      <c r="B2498">
        <v>56</v>
      </c>
      <c r="C2498" t="s">
        <v>19</v>
      </c>
      <c r="D2498" t="s">
        <v>20</v>
      </c>
      <c r="E2498" s="6" t="s">
        <v>14568</v>
      </c>
      <c r="F2498" t="s">
        <v>60</v>
      </c>
      <c r="G2498">
        <v>3</v>
      </c>
      <c r="H2498">
        <v>0</v>
      </c>
      <c r="I2498">
        <v>53</v>
      </c>
      <c r="J2498">
        <v>3</v>
      </c>
      <c r="K2498">
        <v>54.53</v>
      </c>
      <c r="L2498" t="str">
        <f t="shared" ref="L2498:L2561" si="234">IF(OR(K2498&lt;$AC$10, K2498&gt;$AC$11), "OUTLIER", "")</f>
        <v/>
      </c>
      <c r="M2498">
        <v>4</v>
      </c>
      <c r="N2498" t="str">
        <f t="shared" ref="N2498:N2561" si="235">IF(OR(M2498&lt;$AC$16, M2498&gt;$AC$17), "OUTLIER", "")</f>
        <v/>
      </c>
      <c r="O2498">
        <v>38</v>
      </c>
      <c r="P2498" s="11">
        <v>0</v>
      </c>
      <c r="Q2498" s="11">
        <v>5.6603773584905599E-2</v>
      </c>
      <c r="R2498" s="12">
        <v>13.6325</v>
      </c>
      <c r="S2498" t="s">
        <v>27</v>
      </c>
      <c r="T2498">
        <v>0</v>
      </c>
      <c r="U2498">
        <f t="shared" ref="U2498:U2561" si="236">IF(O2498&lt;=20,5,IF(O2498&lt;=40,4,IF(O2498&lt;=70,3,IF(O2498&lt;=100,2,1))))</f>
        <v>4</v>
      </c>
      <c r="V2498">
        <f t="shared" ref="V2498:V2561" si="237">IF(M2498&gt;=11,5,IF(M2498&gt;=9,4,IF(M2498&gt;=7,3,IF(M2498&gt;=5,2,1))))</f>
        <v>1</v>
      </c>
      <c r="W2498">
        <f t="shared" ref="W2498:W2561" si="238">IF(K2498&gt;=500,5,IF(K2498&gt;=300,4,IF(K2498&gt;=150,3,IF(K2498&gt;=50,2,1))))</f>
        <v>2</v>
      </c>
      <c r="X2498" t="str">
        <f t="shared" ref="X2498:X2561" si="239">U2498 &amp; V2498 &amp; W2498</f>
        <v>412</v>
      </c>
      <c r="Y2498" t="str">
        <f>IF(Table1[[#This Row],[RFM_Score]]="555","Champion", IF(AND(J2498&gt;=4,V2498&gt;=4),"Loyal", IF(U2498&lt;=2,"At Risk", IF(W2498&gt;=4,"Potential Loyalist","Others"))))</f>
        <v>Others</v>
      </c>
    </row>
    <row r="2499" spans="1:25">
      <c r="A2499" t="s">
        <v>827</v>
      </c>
      <c r="B2499">
        <v>40</v>
      </c>
      <c r="C2499" t="s">
        <v>24</v>
      </c>
      <c r="D2499" t="s">
        <v>25</v>
      </c>
      <c r="E2499" s="6" t="s">
        <v>14569</v>
      </c>
      <c r="F2499" t="s">
        <v>21</v>
      </c>
      <c r="G2499">
        <v>4</v>
      </c>
      <c r="H2499">
        <v>0</v>
      </c>
      <c r="I2499">
        <v>46</v>
      </c>
      <c r="J2499">
        <v>4</v>
      </c>
      <c r="K2499">
        <v>54.51</v>
      </c>
      <c r="L2499" t="str">
        <f t="shared" si="234"/>
        <v/>
      </c>
      <c r="M2499">
        <v>4</v>
      </c>
      <c r="N2499" t="str">
        <f t="shared" si="235"/>
        <v/>
      </c>
      <c r="O2499">
        <v>5</v>
      </c>
      <c r="P2499" s="11">
        <v>0</v>
      </c>
      <c r="Q2499" s="11">
        <v>8.6956521739130405E-2</v>
      </c>
      <c r="R2499" s="12">
        <v>13.6275</v>
      </c>
      <c r="S2499" t="s">
        <v>27</v>
      </c>
      <c r="T2499">
        <v>1</v>
      </c>
      <c r="U2499">
        <f t="shared" si="236"/>
        <v>5</v>
      </c>
      <c r="V2499">
        <f t="shared" si="237"/>
        <v>1</v>
      </c>
      <c r="W2499">
        <f t="shared" si="238"/>
        <v>2</v>
      </c>
      <c r="X2499" t="str">
        <f t="shared" si="239"/>
        <v>512</v>
      </c>
      <c r="Y2499" t="str">
        <f>IF(Table1[[#This Row],[RFM_Score]]="555","Champion", IF(AND(J2499&gt;=4,V2499&gt;=4),"Loyal", IF(U2499&lt;=2,"At Risk", IF(W2499&gt;=4,"Potential Loyalist","Others"))))</f>
        <v>Others</v>
      </c>
    </row>
    <row r="2500" spans="1:25">
      <c r="A2500" t="s">
        <v>3277</v>
      </c>
      <c r="B2500">
        <v>35</v>
      </c>
      <c r="C2500" t="s">
        <v>24</v>
      </c>
      <c r="D2500" t="s">
        <v>20</v>
      </c>
      <c r="E2500" s="6" t="s">
        <v>14570</v>
      </c>
      <c r="F2500" t="s">
        <v>26</v>
      </c>
      <c r="G2500">
        <v>2</v>
      </c>
      <c r="H2500">
        <v>0</v>
      </c>
      <c r="I2500">
        <v>51</v>
      </c>
      <c r="J2500">
        <v>1</v>
      </c>
      <c r="K2500">
        <v>54.39</v>
      </c>
      <c r="L2500" t="str">
        <f t="shared" si="234"/>
        <v/>
      </c>
      <c r="M2500">
        <v>4</v>
      </c>
      <c r="N2500" t="str">
        <f t="shared" si="235"/>
        <v/>
      </c>
      <c r="O2500">
        <v>69</v>
      </c>
      <c r="P2500" s="11">
        <v>0</v>
      </c>
      <c r="Q2500" s="11">
        <v>1.9607843137254902E-2</v>
      </c>
      <c r="R2500" s="12">
        <v>13.5975</v>
      </c>
      <c r="S2500" t="s">
        <v>27</v>
      </c>
      <c r="T2500">
        <v>0</v>
      </c>
      <c r="U2500">
        <f t="shared" si="236"/>
        <v>3</v>
      </c>
      <c r="V2500">
        <f t="shared" si="237"/>
        <v>1</v>
      </c>
      <c r="W2500">
        <f t="shared" si="238"/>
        <v>2</v>
      </c>
      <c r="X2500" t="str">
        <f t="shared" si="239"/>
        <v>312</v>
      </c>
      <c r="Y2500" t="str">
        <f>IF(Table1[[#This Row],[RFM_Score]]="555","Champion", IF(AND(J2500&gt;=4,V2500&gt;=4),"Loyal", IF(U2500&lt;=2,"At Risk", IF(W2500&gt;=4,"Potential Loyalist","Others"))))</f>
        <v>Others</v>
      </c>
    </row>
    <row r="2501" spans="1:25">
      <c r="A2501" t="s">
        <v>10405</v>
      </c>
      <c r="B2501">
        <v>18</v>
      </c>
      <c r="C2501" t="s">
        <v>24</v>
      </c>
      <c r="D2501" t="s">
        <v>25</v>
      </c>
      <c r="E2501" s="6" t="s">
        <v>14571</v>
      </c>
      <c r="F2501" t="s">
        <v>26</v>
      </c>
      <c r="G2501">
        <v>2</v>
      </c>
      <c r="H2501">
        <v>0</v>
      </c>
      <c r="I2501">
        <v>49</v>
      </c>
      <c r="J2501">
        <v>1</v>
      </c>
      <c r="K2501">
        <v>54.22</v>
      </c>
      <c r="L2501" t="str">
        <f t="shared" si="234"/>
        <v/>
      </c>
      <c r="M2501">
        <v>4</v>
      </c>
      <c r="N2501" t="str">
        <f t="shared" si="235"/>
        <v/>
      </c>
      <c r="O2501">
        <v>6</v>
      </c>
      <c r="P2501" s="11">
        <v>0</v>
      </c>
      <c r="Q2501" s="11">
        <v>2.04081632653061E-2</v>
      </c>
      <c r="R2501" s="12">
        <v>13.555</v>
      </c>
      <c r="S2501" t="s">
        <v>27</v>
      </c>
      <c r="T2501">
        <v>0</v>
      </c>
      <c r="U2501">
        <f t="shared" si="236"/>
        <v>5</v>
      </c>
      <c r="V2501">
        <f t="shared" si="237"/>
        <v>1</v>
      </c>
      <c r="W2501">
        <f t="shared" si="238"/>
        <v>2</v>
      </c>
      <c r="X2501" t="str">
        <f t="shared" si="239"/>
        <v>512</v>
      </c>
      <c r="Y2501" t="str">
        <f>IF(Table1[[#This Row],[RFM_Score]]="555","Champion", IF(AND(J2501&gt;=4,V2501&gt;=4),"Loyal", IF(U2501&lt;=2,"At Risk", IF(W2501&gt;=4,"Potential Loyalist","Others"))))</f>
        <v>Others</v>
      </c>
    </row>
    <row r="2502" spans="1:25">
      <c r="A2502" t="s">
        <v>611</v>
      </c>
      <c r="B2502">
        <v>44</v>
      </c>
      <c r="C2502" t="s">
        <v>19</v>
      </c>
      <c r="D2502" t="s">
        <v>29</v>
      </c>
      <c r="E2502" s="6" t="s">
        <v>14572</v>
      </c>
      <c r="F2502" t="s">
        <v>60</v>
      </c>
      <c r="G2502">
        <v>3</v>
      </c>
      <c r="H2502">
        <v>1</v>
      </c>
      <c r="I2502">
        <v>47</v>
      </c>
      <c r="J2502">
        <v>1</v>
      </c>
      <c r="K2502">
        <v>54.17</v>
      </c>
      <c r="L2502" t="str">
        <f t="shared" si="234"/>
        <v/>
      </c>
      <c r="M2502">
        <v>4</v>
      </c>
      <c r="N2502" t="str">
        <f t="shared" si="235"/>
        <v/>
      </c>
      <c r="O2502">
        <v>12</v>
      </c>
      <c r="P2502" s="11">
        <v>0.33333333333333298</v>
      </c>
      <c r="Q2502" s="11">
        <v>2.1276595744680799E-2</v>
      </c>
      <c r="R2502" s="12">
        <v>13.5425</v>
      </c>
      <c r="S2502" t="s">
        <v>27</v>
      </c>
      <c r="T2502">
        <v>0</v>
      </c>
      <c r="U2502">
        <f t="shared" si="236"/>
        <v>5</v>
      </c>
      <c r="V2502">
        <f t="shared" si="237"/>
        <v>1</v>
      </c>
      <c r="W2502">
        <f t="shared" si="238"/>
        <v>2</v>
      </c>
      <c r="X2502" t="str">
        <f t="shared" si="239"/>
        <v>512</v>
      </c>
      <c r="Y2502" t="str">
        <f>IF(Table1[[#This Row],[RFM_Score]]="555","Champion", IF(AND(J2502&gt;=4,V2502&gt;=4),"Loyal", IF(U2502&lt;=2,"At Risk", IF(W2502&gt;=4,"Potential Loyalist","Others"))))</f>
        <v>Others</v>
      </c>
    </row>
    <row r="2503" spans="1:25">
      <c r="A2503" t="s">
        <v>3107</v>
      </c>
      <c r="B2503">
        <v>19</v>
      </c>
      <c r="C2503" t="s">
        <v>24</v>
      </c>
      <c r="D2503" t="s">
        <v>25</v>
      </c>
      <c r="E2503" s="6" t="s">
        <v>14573</v>
      </c>
      <c r="F2503" t="s">
        <v>30</v>
      </c>
      <c r="G2503">
        <v>8</v>
      </c>
      <c r="H2503">
        <v>4</v>
      </c>
      <c r="I2503">
        <v>52</v>
      </c>
      <c r="J2503">
        <v>5</v>
      </c>
      <c r="K2503">
        <v>53.81</v>
      </c>
      <c r="L2503" t="str">
        <f t="shared" si="234"/>
        <v/>
      </c>
      <c r="M2503">
        <v>4</v>
      </c>
      <c r="N2503" t="str">
        <f t="shared" si="235"/>
        <v/>
      </c>
      <c r="O2503">
        <v>40</v>
      </c>
      <c r="P2503" s="11">
        <v>0.5</v>
      </c>
      <c r="Q2503" s="11">
        <v>9.6153846153846104E-2</v>
      </c>
      <c r="R2503" s="12">
        <v>13.452500000000001</v>
      </c>
      <c r="S2503" t="s">
        <v>27</v>
      </c>
      <c r="T2503">
        <v>1</v>
      </c>
      <c r="U2503">
        <f t="shared" si="236"/>
        <v>4</v>
      </c>
      <c r="V2503">
        <f t="shared" si="237"/>
        <v>1</v>
      </c>
      <c r="W2503">
        <f t="shared" si="238"/>
        <v>2</v>
      </c>
      <c r="X2503" t="str">
        <f t="shared" si="239"/>
        <v>412</v>
      </c>
      <c r="Y2503" t="str">
        <f>IF(Table1[[#This Row],[RFM_Score]]="555","Champion", IF(AND(J2503&gt;=4,V2503&gt;=4),"Loyal", IF(U2503&lt;=2,"At Risk", IF(W2503&gt;=4,"Potential Loyalist","Others"))))</f>
        <v>Others</v>
      </c>
    </row>
    <row r="2504" spans="1:25">
      <c r="A2504" t="s">
        <v>11012</v>
      </c>
      <c r="B2504">
        <v>37</v>
      </c>
      <c r="C2504" t="s">
        <v>19</v>
      </c>
      <c r="D2504" t="s">
        <v>41</v>
      </c>
      <c r="E2504" s="6" t="s">
        <v>14574</v>
      </c>
      <c r="F2504" t="s">
        <v>26</v>
      </c>
      <c r="G2504">
        <v>4</v>
      </c>
      <c r="H2504">
        <v>1</v>
      </c>
      <c r="I2504">
        <v>54</v>
      </c>
      <c r="J2504">
        <v>7</v>
      </c>
      <c r="K2504">
        <v>53.81</v>
      </c>
      <c r="L2504" t="str">
        <f t="shared" si="234"/>
        <v/>
      </c>
      <c r="M2504">
        <v>4</v>
      </c>
      <c r="N2504" t="str">
        <f t="shared" si="235"/>
        <v/>
      </c>
      <c r="O2504">
        <v>89</v>
      </c>
      <c r="P2504" s="11">
        <v>0.25</v>
      </c>
      <c r="Q2504" s="11">
        <v>0.12962962962962901</v>
      </c>
      <c r="R2504" s="12">
        <v>13.452500000000001</v>
      </c>
      <c r="S2504" t="s">
        <v>27</v>
      </c>
      <c r="T2504">
        <v>0</v>
      </c>
      <c r="U2504">
        <f t="shared" si="236"/>
        <v>2</v>
      </c>
      <c r="V2504">
        <f t="shared" si="237"/>
        <v>1</v>
      </c>
      <c r="W2504">
        <f t="shared" si="238"/>
        <v>2</v>
      </c>
      <c r="X2504" t="str">
        <f t="shared" si="239"/>
        <v>212</v>
      </c>
      <c r="Y2504" t="str">
        <f>IF(Table1[[#This Row],[RFM_Score]]="555","Champion", IF(AND(J2504&gt;=4,V2504&gt;=4),"Loyal", IF(U2504&lt;=2,"At Risk", IF(W2504&gt;=4,"Potential Loyalist","Others"))))</f>
        <v>At Risk</v>
      </c>
    </row>
    <row r="2505" spans="1:25">
      <c r="A2505" t="s">
        <v>5254</v>
      </c>
      <c r="B2505">
        <v>28</v>
      </c>
      <c r="C2505" t="s">
        <v>24</v>
      </c>
      <c r="D2505" t="s">
        <v>25</v>
      </c>
      <c r="E2505" s="6" t="s">
        <v>14575</v>
      </c>
      <c r="F2505" t="s">
        <v>21</v>
      </c>
      <c r="G2505">
        <v>3</v>
      </c>
      <c r="H2505">
        <v>2</v>
      </c>
      <c r="I2505">
        <v>43</v>
      </c>
      <c r="J2505">
        <v>4</v>
      </c>
      <c r="K2505">
        <v>53.57</v>
      </c>
      <c r="L2505" t="str">
        <f t="shared" si="234"/>
        <v/>
      </c>
      <c r="M2505">
        <v>4</v>
      </c>
      <c r="N2505" t="str">
        <f t="shared" si="235"/>
        <v/>
      </c>
      <c r="O2505">
        <v>14</v>
      </c>
      <c r="P2505" s="11">
        <v>0.66666666666666596</v>
      </c>
      <c r="Q2505" s="11">
        <v>9.3023255813953404E-2</v>
      </c>
      <c r="R2505" s="12">
        <v>13.3925</v>
      </c>
      <c r="S2505" t="s">
        <v>27</v>
      </c>
      <c r="T2505">
        <v>0</v>
      </c>
      <c r="U2505">
        <f t="shared" si="236"/>
        <v>5</v>
      </c>
      <c r="V2505">
        <f t="shared" si="237"/>
        <v>1</v>
      </c>
      <c r="W2505">
        <f t="shared" si="238"/>
        <v>2</v>
      </c>
      <c r="X2505" t="str">
        <f t="shared" si="239"/>
        <v>512</v>
      </c>
      <c r="Y2505" t="str">
        <f>IF(Table1[[#This Row],[RFM_Score]]="555","Champion", IF(AND(J2505&gt;=4,V2505&gt;=4),"Loyal", IF(U2505&lt;=2,"At Risk", IF(W2505&gt;=4,"Potential Loyalist","Others"))))</f>
        <v>Others</v>
      </c>
    </row>
    <row r="2506" spans="1:25">
      <c r="A2506" t="s">
        <v>4473</v>
      </c>
      <c r="B2506">
        <v>49</v>
      </c>
      <c r="C2506" t="s">
        <v>24</v>
      </c>
      <c r="D2506" t="s">
        <v>29</v>
      </c>
      <c r="E2506" s="6" t="s">
        <v>14576</v>
      </c>
      <c r="F2506" t="s">
        <v>26</v>
      </c>
      <c r="G2506">
        <v>3</v>
      </c>
      <c r="H2506">
        <v>1</v>
      </c>
      <c r="I2506">
        <v>46</v>
      </c>
      <c r="J2506">
        <v>2</v>
      </c>
      <c r="K2506">
        <v>52.92</v>
      </c>
      <c r="L2506" t="str">
        <f t="shared" si="234"/>
        <v/>
      </c>
      <c r="M2506">
        <v>4</v>
      </c>
      <c r="N2506" t="str">
        <f t="shared" si="235"/>
        <v/>
      </c>
      <c r="O2506">
        <v>6</v>
      </c>
      <c r="P2506" s="11">
        <v>0.33333333333333298</v>
      </c>
      <c r="Q2506" s="11">
        <v>4.3478260869565202E-2</v>
      </c>
      <c r="R2506" s="12">
        <v>13.23</v>
      </c>
      <c r="S2506" t="s">
        <v>27</v>
      </c>
      <c r="T2506">
        <v>0</v>
      </c>
      <c r="U2506">
        <f t="shared" si="236"/>
        <v>5</v>
      </c>
      <c r="V2506">
        <f t="shared" si="237"/>
        <v>1</v>
      </c>
      <c r="W2506">
        <f t="shared" si="238"/>
        <v>2</v>
      </c>
      <c r="X2506" t="str">
        <f t="shared" si="239"/>
        <v>512</v>
      </c>
      <c r="Y2506" t="str">
        <f>IF(Table1[[#This Row],[RFM_Score]]="555","Champion", IF(AND(J2506&gt;=4,V2506&gt;=4),"Loyal", IF(U2506&lt;=2,"At Risk", IF(W2506&gt;=4,"Potential Loyalist","Others"))))</f>
        <v>Others</v>
      </c>
    </row>
    <row r="2507" spans="1:25">
      <c r="A2507" t="s">
        <v>5992</v>
      </c>
      <c r="B2507">
        <v>45</v>
      </c>
      <c r="C2507" t="s">
        <v>19</v>
      </c>
      <c r="D2507" t="s">
        <v>49</v>
      </c>
      <c r="E2507" s="6" t="s">
        <v>14577</v>
      </c>
      <c r="F2507" t="s">
        <v>37</v>
      </c>
      <c r="G2507">
        <v>0</v>
      </c>
      <c r="H2507">
        <v>0</v>
      </c>
      <c r="I2507">
        <v>57</v>
      </c>
      <c r="J2507">
        <v>2</v>
      </c>
      <c r="K2507">
        <v>52.06</v>
      </c>
      <c r="L2507" t="str">
        <f t="shared" si="234"/>
        <v/>
      </c>
      <c r="M2507">
        <v>4</v>
      </c>
      <c r="N2507" t="str">
        <f t="shared" si="235"/>
        <v/>
      </c>
      <c r="O2507">
        <v>12</v>
      </c>
      <c r="P2507" s="11">
        <v>0</v>
      </c>
      <c r="Q2507" s="11">
        <v>3.5087719298245598E-2</v>
      </c>
      <c r="R2507" s="12">
        <v>13.015000000000001</v>
      </c>
      <c r="S2507" t="s">
        <v>27</v>
      </c>
      <c r="T2507">
        <v>1</v>
      </c>
      <c r="U2507">
        <f t="shared" si="236"/>
        <v>5</v>
      </c>
      <c r="V2507">
        <f t="shared" si="237"/>
        <v>1</v>
      </c>
      <c r="W2507">
        <f t="shared" si="238"/>
        <v>2</v>
      </c>
      <c r="X2507" t="str">
        <f t="shared" si="239"/>
        <v>512</v>
      </c>
      <c r="Y2507" t="str">
        <f>IF(Table1[[#This Row],[RFM_Score]]="555","Champion", IF(AND(J2507&gt;=4,V2507&gt;=4),"Loyal", IF(U2507&lt;=2,"At Risk", IF(W2507&gt;=4,"Potential Loyalist","Others"))))</f>
        <v>Others</v>
      </c>
    </row>
    <row r="2508" spans="1:25">
      <c r="A2508" t="s">
        <v>6951</v>
      </c>
      <c r="B2508">
        <v>47</v>
      </c>
      <c r="C2508" t="s">
        <v>24</v>
      </c>
      <c r="D2508" t="s">
        <v>41</v>
      </c>
      <c r="E2508" s="6" t="s">
        <v>14578</v>
      </c>
      <c r="F2508" t="s">
        <v>37</v>
      </c>
      <c r="G2508">
        <v>0</v>
      </c>
      <c r="H2508">
        <v>0</v>
      </c>
      <c r="I2508">
        <v>55</v>
      </c>
      <c r="J2508">
        <v>2</v>
      </c>
      <c r="K2508">
        <v>51.98</v>
      </c>
      <c r="L2508" t="str">
        <f t="shared" si="234"/>
        <v/>
      </c>
      <c r="M2508">
        <v>4</v>
      </c>
      <c r="N2508" t="str">
        <f t="shared" si="235"/>
        <v/>
      </c>
      <c r="O2508">
        <v>123</v>
      </c>
      <c r="P2508" s="11">
        <v>0</v>
      </c>
      <c r="Q2508" s="11">
        <v>3.6363636363636299E-2</v>
      </c>
      <c r="R2508" s="12">
        <v>12.994999999999999</v>
      </c>
      <c r="S2508" t="s">
        <v>27</v>
      </c>
      <c r="T2508">
        <v>1</v>
      </c>
      <c r="U2508">
        <f t="shared" si="236"/>
        <v>1</v>
      </c>
      <c r="V2508">
        <f t="shared" si="237"/>
        <v>1</v>
      </c>
      <c r="W2508">
        <f t="shared" si="238"/>
        <v>2</v>
      </c>
      <c r="X2508" t="str">
        <f t="shared" si="239"/>
        <v>112</v>
      </c>
      <c r="Y2508" t="str">
        <f>IF(Table1[[#This Row],[RFM_Score]]="555","Champion", IF(AND(J2508&gt;=4,V2508&gt;=4),"Loyal", IF(U2508&lt;=2,"At Risk", IF(W2508&gt;=4,"Potential Loyalist","Others"))))</f>
        <v>At Risk</v>
      </c>
    </row>
    <row r="2509" spans="1:25">
      <c r="A2509" t="s">
        <v>10391</v>
      </c>
      <c r="B2509">
        <v>43</v>
      </c>
      <c r="C2509" t="s">
        <v>24</v>
      </c>
      <c r="D2509" t="s">
        <v>29</v>
      </c>
      <c r="E2509" s="6" t="s">
        <v>14579</v>
      </c>
      <c r="F2509" t="s">
        <v>21</v>
      </c>
      <c r="G2509">
        <v>2</v>
      </c>
      <c r="H2509">
        <v>0</v>
      </c>
      <c r="I2509">
        <v>38</v>
      </c>
      <c r="J2509">
        <v>4</v>
      </c>
      <c r="K2509">
        <v>51.92</v>
      </c>
      <c r="L2509" t="str">
        <f t="shared" si="234"/>
        <v/>
      </c>
      <c r="M2509">
        <v>4</v>
      </c>
      <c r="N2509" t="str">
        <f t="shared" si="235"/>
        <v/>
      </c>
      <c r="O2509">
        <v>20</v>
      </c>
      <c r="P2509" s="11">
        <v>0</v>
      </c>
      <c r="Q2509" s="11">
        <v>0.105263157894736</v>
      </c>
      <c r="R2509" s="12">
        <v>12.98</v>
      </c>
      <c r="S2509" t="s">
        <v>27</v>
      </c>
      <c r="T2509">
        <v>0</v>
      </c>
      <c r="U2509">
        <f t="shared" si="236"/>
        <v>5</v>
      </c>
      <c r="V2509">
        <f t="shared" si="237"/>
        <v>1</v>
      </c>
      <c r="W2509">
        <f t="shared" si="238"/>
        <v>2</v>
      </c>
      <c r="X2509" t="str">
        <f t="shared" si="239"/>
        <v>512</v>
      </c>
      <c r="Y2509" t="str">
        <f>IF(Table1[[#This Row],[RFM_Score]]="555","Champion", IF(AND(J2509&gt;=4,V2509&gt;=4),"Loyal", IF(U2509&lt;=2,"At Risk", IF(W2509&gt;=4,"Potential Loyalist","Others"))))</f>
        <v>Others</v>
      </c>
    </row>
    <row r="2510" spans="1:25">
      <c r="A2510" t="s">
        <v>305</v>
      </c>
      <c r="B2510">
        <v>29</v>
      </c>
      <c r="C2510" t="s">
        <v>24</v>
      </c>
      <c r="D2510" t="s">
        <v>25</v>
      </c>
      <c r="E2510" s="6" t="s">
        <v>14580</v>
      </c>
      <c r="F2510" t="s">
        <v>37</v>
      </c>
      <c r="G2510">
        <v>2</v>
      </c>
      <c r="H2510">
        <v>1</v>
      </c>
      <c r="I2510">
        <v>55</v>
      </c>
      <c r="J2510">
        <v>3</v>
      </c>
      <c r="K2510">
        <v>51.9</v>
      </c>
      <c r="L2510" t="str">
        <f t="shared" si="234"/>
        <v/>
      </c>
      <c r="M2510">
        <v>4</v>
      </c>
      <c r="N2510" t="str">
        <f t="shared" si="235"/>
        <v/>
      </c>
      <c r="O2510">
        <v>24</v>
      </c>
      <c r="P2510" s="11">
        <v>0.5</v>
      </c>
      <c r="Q2510" s="11">
        <v>5.4545454545454501E-2</v>
      </c>
      <c r="R2510" s="12">
        <v>12.975</v>
      </c>
      <c r="S2510" t="s">
        <v>27</v>
      </c>
      <c r="T2510">
        <v>0</v>
      </c>
      <c r="U2510">
        <f t="shared" si="236"/>
        <v>4</v>
      </c>
      <c r="V2510">
        <f t="shared" si="237"/>
        <v>1</v>
      </c>
      <c r="W2510">
        <f t="shared" si="238"/>
        <v>2</v>
      </c>
      <c r="X2510" t="str">
        <f t="shared" si="239"/>
        <v>412</v>
      </c>
      <c r="Y2510" t="str">
        <f>IF(Table1[[#This Row],[RFM_Score]]="555","Champion", IF(AND(J2510&gt;=4,V2510&gt;=4),"Loyal", IF(U2510&lt;=2,"At Risk", IF(W2510&gt;=4,"Potential Loyalist","Others"))))</f>
        <v>Others</v>
      </c>
    </row>
    <row r="2511" spans="1:25">
      <c r="A2511" t="s">
        <v>8811</v>
      </c>
      <c r="B2511">
        <v>52</v>
      </c>
      <c r="C2511" t="s">
        <v>19</v>
      </c>
      <c r="D2511" t="s">
        <v>29</v>
      </c>
      <c r="E2511" s="6" t="s">
        <v>14581</v>
      </c>
      <c r="F2511" t="s">
        <v>30</v>
      </c>
      <c r="G2511">
        <v>2</v>
      </c>
      <c r="H2511">
        <v>0</v>
      </c>
      <c r="I2511">
        <v>48</v>
      </c>
      <c r="J2511">
        <v>4</v>
      </c>
      <c r="K2511">
        <v>51.5</v>
      </c>
      <c r="L2511" t="str">
        <f t="shared" si="234"/>
        <v/>
      </c>
      <c r="M2511">
        <v>4</v>
      </c>
      <c r="N2511" t="str">
        <f t="shared" si="235"/>
        <v/>
      </c>
      <c r="O2511">
        <v>27</v>
      </c>
      <c r="P2511" s="11">
        <v>0</v>
      </c>
      <c r="Q2511" s="11">
        <v>8.3333333333333301E-2</v>
      </c>
      <c r="R2511" s="12">
        <v>12.875</v>
      </c>
      <c r="S2511" t="s">
        <v>27</v>
      </c>
      <c r="T2511">
        <v>0</v>
      </c>
      <c r="U2511">
        <f t="shared" si="236"/>
        <v>4</v>
      </c>
      <c r="V2511">
        <f t="shared" si="237"/>
        <v>1</v>
      </c>
      <c r="W2511">
        <f t="shared" si="238"/>
        <v>2</v>
      </c>
      <c r="X2511" t="str">
        <f t="shared" si="239"/>
        <v>412</v>
      </c>
      <c r="Y2511" t="str">
        <f>IF(Table1[[#This Row],[RFM_Score]]="555","Champion", IF(AND(J2511&gt;=4,V2511&gt;=4),"Loyal", IF(U2511&lt;=2,"At Risk", IF(W2511&gt;=4,"Potential Loyalist","Others"))))</f>
        <v>Others</v>
      </c>
    </row>
    <row r="2512" spans="1:25">
      <c r="A2512" t="s">
        <v>1679</v>
      </c>
      <c r="B2512">
        <v>34</v>
      </c>
      <c r="C2512" t="s">
        <v>19</v>
      </c>
      <c r="D2512" t="s">
        <v>29</v>
      </c>
      <c r="E2512" s="6" t="s">
        <v>14582</v>
      </c>
      <c r="F2512" t="s">
        <v>30</v>
      </c>
      <c r="G2512">
        <v>2</v>
      </c>
      <c r="H2512">
        <v>0</v>
      </c>
      <c r="I2512">
        <v>41</v>
      </c>
      <c r="J2512">
        <v>2</v>
      </c>
      <c r="K2512">
        <v>51.47</v>
      </c>
      <c r="L2512" t="str">
        <f t="shared" si="234"/>
        <v/>
      </c>
      <c r="M2512">
        <v>4</v>
      </c>
      <c r="N2512" t="str">
        <f t="shared" si="235"/>
        <v/>
      </c>
      <c r="O2512">
        <v>21</v>
      </c>
      <c r="P2512" s="11">
        <v>0</v>
      </c>
      <c r="Q2512" s="11">
        <v>4.8780487804878002E-2</v>
      </c>
      <c r="R2512" s="12">
        <v>12.8675</v>
      </c>
      <c r="S2512" t="s">
        <v>27</v>
      </c>
      <c r="T2512">
        <v>0</v>
      </c>
      <c r="U2512">
        <f t="shared" si="236"/>
        <v>4</v>
      </c>
      <c r="V2512">
        <f t="shared" si="237"/>
        <v>1</v>
      </c>
      <c r="W2512">
        <f t="shared" si="238"/>
        <v>2</v>
      </c>
      <c r="X2512" t="str">
        <f t="shared" si="239"/>
        <v>412</v>
      </c>
      <c r="Y2512" t="str">
        <f>IF(Table1[[#This Row],[RFM_Score]]="555","Champion", IF(AND(J2512&gt;=4,V2512&gt;=4),"Loyal", IF(U2512&lt;=2,"At Risk", IF(W2512&gt;=4,"Potential Loyalist","Others"))))</f>
        <v>Others</v>
      </c>
    </row>
    <row r="2513" spans="1:25">
      <c r="A2513" t="s">
        <v>11876</v>
      </c>
      <c r="B2513">
        <v>36</v>
      </c>
      <c r="C2513" t="s">
        <v>19</v>
      </c>
      <c r="D2513" t="s">
        <v>25</v>
      </c>
      <c r="E2513" s="6" t="s">
        <v>14583</v>
      </c>
      <c r="F2513" t="s">
        <v>30</v>
      </c>
      <c r="G2513">
        <v>2</v>
      </c>
      <c r="H2513">
        <v>1</v>
      </c>
      <c r="I2513">
        <v>55</v>
      </c>
      <c r="J2513">
        <v>0</v>
      </c>
      <c r="K2513">
        <v>51.45</v>
      </c>
      <c r="L2513" t="str">
        <f t="shared" si="234"/>
        <v/>
      </c>
      <c r="M2513">
        <v>4</v>
      </c>
      <c r="N2513" t="str">
        <f t="shared" si="235"/>
        <v/>
      </c>
      <c r="O2513">
        <v>4</v>
      </c>
      <c r="P2513" s="11">
        <v>0.5</v>
      </c>
      <c r="Q2513" s="11">
        <v>0</v>
      </c>
      <c r="R2513" s="12">
        <v>12.862500000000001</v>
      </c>
      <c r="S2513" t="s">
        <v>27</v>
      </c>
      <c r="T2513">
        <v>0</v>
      </c>
      <c r="U2513">
        <f t="shared" si="236"/>
        <v>5</v>
      </c>
      <c r="V2513">
        <f t="shared" si="237"/>
        <v>1</v>
      </c>
      <c r="W2513">
        <f t="shared" si="238"/>
        <v>2</v>
      </c>
      <c r="X2513" t="str">
        <f t="shared" si="239"/>
        <v>512</v>
      </c>
      <c r="Y2513" t="str">
        <f>IF(Table1[[#This Row],[RFM_Score]]="555","Champion", IF(AND(J2513&gt;=4,V2513&gt;=4),"Loyal", IF(U2513&lt;=2,"At Risk", IF(W2513&gt;=4,"Potential Loyalist","Others"))))</f>
        <v>Others</v>
      </c>
    </row>
    <row r="2514" spans="1:25">
      <c r="A2514" t="s">
        <v>958</v>
      </c>
      <c r="B2514">
        <v>22</v>
      </c>
      <c r="C2514" t="s">
        <v>19</v>
      </c>
      <c r="D2514" t="s">
        <v>49</v>
      </c>
      <c r="E2514" s="6" t="s">
        <v>14584</v>
      </c>
      <c r="F2514" t="s">
        <v>21</v>
      </c>
      <c r="G2514">
        <v>2</v>
      </c>
      <c r="H2514">
        <v>0</v>
      </c>
      <c r="I2514">
        <v>47</v>
      </c>
      <c r="J2514">
        <v>1</v>
      </c>
      <c r="K2514">
        <v>51.29</v>
      </c>
      <c r="L2514" t="str">
        <f t="shared" si="234"/>
        <v/>
      </c>
      <c r="M2514">
        <v>4</v>
      </c>
      <c r="N2514" t="str">
        <f t="shared" si="235"/>
        <v/>
      </c>
      <c r="O2514">
        <v>19</v>
      </c>
      <c r="P2514" s="11">
        <v>0</v>
      </c>
      <c r="Q2514" s="11">
        <v>2.1276595744680799E-2</v>
      </c>
      <c r="R2514" s="12">
        <v>12.8225</v>
      </c>
      <c r="S2514" t="s">
        <v>27</v>
      </c>
      <c r="T2514">
        <v>0</v>
      </c>
      <c r="U2514">
        <f t="shared" si="236"/>
        <v>5</v>
      </c>
      <c r="V2514">
        <f t="shared" si="237"/>
        <v>1</v>
      </c>
      <c r="W2514">
        <f t="shared" si="238"/>
        <v>2</v>
      </c>
      <c r="X2514" t="str">
        <f t="shared" si="239"/>
        <v>512</v>
      </c>
      <c r="Y2514" t="str">
        <f>IF(Table1[[#This Row],[RFM_Score]]="555","Champion", IF(AND(J2514&gt;=4,V2514&gt;=4),"Loyal", IF(U2514&lt;=2,"At Risk", IF(W2514&gt;=4,"Potential Loyalist","Others"))))</f>
        <v>Others</v>
      </c>
    </row>
    <row r="2515" spans="1:25">
      <c r="A2515" t="s">
        <v>10614</v>
      </c>
      <c r="B2515">
        <v>29</v>
      </c>
      <c r="C2515" t="s">
        <v>19</v>
      </c>
      <c r="D2515" t="s">
        <v>29</v>
      </c>
      <c r="E2515" s="6" t="s">
        <v>14585</v>
      </c>
      <c r="F2515" t="s">
        <v>37</v>
      </c>
      <c r="G2515">
        <v>2</v>
      </c>
      <c r="H2515">
        <v>2</v>
      </c>
      <c r="I2515">
        <v>42</v>
      </c>
      <c r="J2515">
        <v>1</v>
      </c>
      <c r="K2515">
        <v>51.26</v>
      </c>
      <c r="L2515" t="str">
        <f t="shared" si="234"/>
        <v/>
      </c>
      <c r="M2515">
        <v>4</v>
      </c>
      <c r="N2515" t="str">
        <f t="shared" si="235"/>
        <v/>
      </c>
      <c r="O2515">
        <v>4</v>
      </c>
      <c r="P2515" s="11">
        <v>1</v>
      </c>
      <c r="Q2515" s="11">
        <v>2.3809523809523801E-2</v>
      </c>
      <c r="R2515" s="12">
        <v>12.815</v>
      </c>
      <c r="S2515" t="s">
        <v>27</v>
      </c>
      <c r="T2515">
        <v>1</v>
      </c>
      <c r="U2515">
        <f t="shared" si="236"/>
        <v>5</v>
      </c>
      <c r="V2515">
        <f t="shared" si="237"/>
        <v>1</v>
      </c>
      <c r="W2515">
        <f t="shared" si="238"/>
        <v>2</v>
      </c>
      <c r="X2515" t="str">
        <f t="shared" si="239"/>
        <v>512</v>
      </c>
      <c r="Y2515" t="str">
        <f>IF(Table1[[#This Row],[RFM_Score]]="555","Champion", IF(AND(J2515&gt;=4,V2515&gt;=4),"Loyal", IF(U2515&lt;=2,"At Risk", IF(W2515&gt;=4,"Potential Loyalist","Others"))))</f>
        <v>Others</v>
      </c>
    </row>
    <row r="2516" spans="1:25">
      <c r="A2516" t="s">
        <v>5923</v>
      </c>
      <c r="B2516">
        <v>26</v>
      </c>
      <c r="C2516" t="s">
        <v>24</v>
      </c>
      <c r="D2516" t="s">
        <v>25</v>
      </c>
      <c r="E2516" s="6" t="s">
        <v>14586</v>
      </c>
      <c r="F2516" t="s">
        <v>26</v>
      </c>
      <c r="G2516">
        <v>4</v>
      </c>
      <c r="H2516">
        <v>3</v>
      </c>
      <c r="I2516">
        <v>54</v>
      </c>
      <c r="J2516">
        <v>3</v>
      </c>
      <c r="K2516">
        <v>51.22</v>
      </c>
      <c r="L2516" t="str">
        <f t="shared" si="234"/>
        <v/>
      </c>
      <c r="M2516">
        <v>4</v>
      </c>
      <c r="N2516" t="str">
        <f t="shared" si="235"/>
        <v/>
      </c>
      <c r="O2516">
        <v>1</v>
      </c>
      <c r="P2516" s="11">
        <v>0.75</v>
      </c>
      <c r="Q2516" s="11">
        <v>5.5555555555555497E-2</v>
      </c>
      <c r="R2516" s="12">
        <v>12.805</v>
      </c>
      <c r="S2516" t="s">
        <v>27</v>
      </c>
      <c r="T2516">
        <v>1</v>
      </c>
      <c r="U2516">
        <f t="shared" si="236"/>
        <v>5</v>
      </c>
      <c r="V2516">
        <f t="shared" si="237"/>
        <v>1</v>
      </c>
      <c r="W2516">
        <f t="shared" si="238"/>
        <v>2</v>
      </c>
      <c r="X2516" t="str">
        <f t="shared" si="239"/>
        <v>512</v>
      </c>
      <c r="Y2516" t="str">
        <f>IF(Table1[[#This Row],[RFM_Score]]="555","Champion", IF(AND(J2516&gt;=4,V2516&gt;=4),"Loyal", IF(U2516&lt;=2,"At Risk", IF(W2516&gt;=4,"Potential Loyalist","Others"))))</f>
        <v>Others</v>
      </c>
    </row>
    <row r="2517" spans="1:25">
      <c r="A2517" t="s">
        <v>4283</v>
      </c>
      <c r="B2517">
        <v>36</v>
      </c>
      <c r="C2517" t="s">
        <v>24</v>
      </c>
      <c r="D2517" t="s">
        <v>49</v>
      </c>
      <c r="E2517" s="6" t="s">
        <v>14587</v>
      </c>
      <c r="F2517" t="s">
        <v>62</v>
      </c>
      <c r="G2517">
        <v>3</v>
      </c>
      <c r="H2517">
        <v>1</v>
      </c>
      <c r="I2517">
        <v>42</v>
      </c>
      <c r="J2517">
        <v>0</v>
      </c>
      <c r="K2517">
        <v>50.91</v>
      </c>
      <c r="L2517" t="str">
        <f t="shared" si="234"/>
        <v/>
      </c>
      <c r="M2517">
        <v>4</v>
      </c>
      <c r="N2517" t="str">
        <f t="shared" si="235"/>
        <v/>
      </c>
      <c r="O2517">
        <v>58</v>
      </c>
      <c r="P2517" s="11">
        <v>0.33333333333333298</v>
      </c>
      <c r="Q2517" s="11">
        <v>0</v>
      </c>
      <c r="R2517" s="12">
        <v>12.727499999999999</v>
      </c>
      <c r="S2517" t="s">
        <v>27</v>
      </c>
      <c r="T2517">
        <v>1</v>
      </c>
      <c r="U2517">
        <f t="shared" si="236"/>
        <v>3</v>
      </c>
      <c r="V2517">
        <f t="shared" si="237"/>
        <v>1</v>
      </c>
      <c r="W2517">
        <f t="shared" si="238"/>
        <v>2</v>
      </c>
      <c r="X2517" t="str">
        <f t="shared" si="239"/>
        <v>312</v>
      </c>
      <c r="Y2517" t="str">
        <f>IF(Table1[[#This Row],[RFM_Score]]="555","Champion", IF(AND(J2517&gt;=4,V2517&gt;=4),"Loyal", IF(U2517&lt;=2,"At Risk", IF(W2517&gt;=4,"Potential Loyalist","Others"))))</f>
        <v>Others</v>
      </c>
    </row>
    <row r="2518" spans="1:25">
      <c r="A2518" t="s">
        <v>9207</v>
      </c>
      <c r="B2518">
        <v>21</v>
      </c>
      <c r="C2518" t="s">
        <v>33</v>
      </c>
      <c r="D2518" t="s">
        <v>25</v>
      </c>
      <c r="E2518" s="6" t="s">
        <v>14588</v>
      </c>
      <c r="F2518" t="s">
        <v>60</v>
      </c>
      <c r="G2518">
        <v>3</v>
      </c>
      <c r="H2518">
        <v>1</v>
      </c>
      <c r="I2518">
        <v>50</v>
      </c>
      <c r="J2518">
        <v>6</v>
      </c>
      <c r="K2518">
        <v>50.89</v>
      </c>
      <c r="L2518" t="str">
        <f t="shared" si="234"/>
        <v/>
      </c>
      <c r="M2518">
        <v>4</v>
      </c>
      <c r="N2518" t="str">
        <f t="shared" si="235"/>
        <v/>
      </c>
      <c r="O2518">
        <v>9</v>
      </c>
      <c r="P2518" s="11">
        <v>0.33333333333333298</v>
      </c>
      <c r="Q2518" s="11">
        <v>0.12</v>
      </c>
      <c r="R2518" s="12">
        <v>12.7225</v>
      </c>
      <c r="S2518" t="s">
        <v>27</v>
      </c>
      <c r="T2518">
        <v>0</v>
      </c>
      <c r="U2518">
        <f t="shared" si="236"/>
        <v>5</v>
      </c>
      <c r="V2518">
        <f t="shared" si="237"/>
        <v>1</v>
      </c>
      <c r="W2518">
        <f t="shared" si="238"/>
        <v>2</v>
      </c>
      <c r="X2518" t="str">
        <f t="shared" si="239"/>
        <v>512</v>
      </c>
      <c r="Y2518" t="str">
        <f>IF(Table1[[#This Row],[RFM_Score]]="555","Champion", IF(AND(J2518&gt;=4,V2518&gt;=4),"Loyal", IF(U2518&lt;=2,"At Risk", IF(W2518&gt;=4,"Potential Loyalist","Others"))))</f>
        <v>Others</v>
      </c>
    </row>
    <row r="2519" spans="1:25">
      <c r="A2519" t="s">
        <v>3345</v>
      </c>
      <c r="B2519">
        <v>56</v>
      </c>
      <c r="C2519" t="s">
        <v>19</v>
      </c>
      <c r="D2519" t="s">
        <v>46</v>
      </c>
      <c r="E2519" s="6" t="s">
        <v>14589</v>
      </c>
      <c r="F2519" t="s">
        <v>62</v>
      </c>
      <c r="G2519">
        <v>3</v>
      </c>
      <c r="H2519">
        <v>1</v>
      </c>
      <c r="I2519">
        <v>46</v>
      </c>
      <c r="J2519">
        <v>0</v>
      </c>
      <c r="K2519">
        <v>50.87</v>
      </c>
      <c r="L2519" t="str">
        <f t="shared" si="234"/>
        <v/>
      </c>
      <c r="M2519">
        <v>4</v>
      </c>
      <c r="N2519" t="str">
        <f t="shared" si="235"/>
        <v/>
      </c>
      <c r="O2519">
        <v>71</v>
      </c>
      <c r="P2519" s="11">
        <v>0.33333333333333298</v>
      </c>
      <c r="Q2519" s="11">
        <v>0</v>
      </c>
      <c r="R2519" s="12">
        <v>12.717499999999999</v>
      </c>
      <c r="S2519" t="s">
        <v>27</v>
      </c>
      <c r="T2519">
        <v>0</v>
      </c>
      <c r="U2519">
        <f t="shared" si="236"/>
        <v>2</v>
      </c>
      <c r="V2519">
        <f t="shared" si="237"/>
        <v>1</v>
      </c>
      <c r="W2519">
        <f t="shared" si="238"/>
        <v>2</v>
      </c>
      <c r="X2519" t="str">
        <f t="shared" si="239"/>
        <v>212</v>
      </c>
      <c r="Y2519" t="str">
        <f>IF(Table1[[#This Row],[RFM_Score]]="555","Champion", IF(AND(J2519&gt;=4,V2519&gt;=4),"Loyal", IF(U2519&lt;=2,"At Risk", IF(W2519&gt;=4,"Potential Loyalist","Others"))))</f>
        <v>At Risk</v>
      </c>
    </row>
    <row r="2520" spans="1:25">
      <c r="A2520" t="s">
        <v>10611</v>
      </c>
      <c r="B2520">
        <v>21</v>
      </c>
      <c r="C2520" t="s">
        <v>24</v>
      </c>
      <c r="D2520" t="s">
        <v>46</v>
      </c>
      <c r="E2520" s="6" t="s">
        <v>14590</v>
      </c>
      <c r="F2520" t="s">
        <v>60</v>
      </c>
      <c r="G2520">
        <v>5</v>
      </c>
      <c r="H2520">
        <v>1</v>
      </c>
      <c r="I2520">
        <v>48</v>
      </c>
      <c r="J2520">
        <v>1</v>
      </c>
      <c r="K2520">
        <v>50.86</v>
      </c>
      <c r="L2520" t="str">
        <f t="shared" si="234"/>
        <v/>
      </c>
      <c r="M2520">
        <v>4</v>
      </c>
      <c r="N2520" t="str">
        <f t="shared" si="235"/>
        <v/>
      </c>
      <c r="O2520">
        <v>15</v>
      </c>
      <c r="P2520" s="11">
        <v>0.2</v>
      </c>
      <c r="Q2520" s="11">
        <v>2.0833333333333301E-2</v>
      </c>
      <c r="R2520" s="12">
        <v>12.715</v>
      </c>
      <c r="S2520" t="s">
        <v>27</v>
      </c>
      <c r="T2520">
        <v>0</v>
      </c>
      <c r="U2520">
        <f t="shared" si="236"/>
        <v>5</v>
      </c>
      <c r="V2520">
        <f t="shared" si="237"/>
        <v>1</v>
      </c>
      <c r="W2520">
        <f t="shared" si="238"/>
        <v>2</v>
      </c>
      <c r="X2520" t="str">
        <f t="shared" si="239"/>
        <v>512</v>
      </c>
      <c r="Y2520" t="str">
        <f>IF(Table1[[#This Row],[RFM_Score]]="555","Champion", IF(AND(J2520&gt;=4,V2520&gt;=4),"Loyal", IF(U2520&lt;=2,"At Risk", IF(W2520&gt;=4,"Potential Loyalist","Others"))))</f>
        <v>Others</v>
      </c>
    </row>
    <row r="2521" spans="1:25">
      <c r="A2521" t="s">
        <v>9839</v>
      </c>
      <c r="B2521">
        <v>62</v>
      </c>
      <c r="C2521" t="s">
        <v>24</v>
      </c>
      <c r="D2521" t="s">
        <v>25</v>
      </c>
      <c r="E2521" s="6" t="s">
        <v>14591</v>
      </c>
      <c r="F2521" t="s">
        <v>30</v>
      </c>
      <c r="G2521">
        <v>4</v>
      </c>
      <c r="H2521">
        <v>1</v>
      </c>
      <c r="I2521">
        <v>52</v>
      </c>
      <c r="J2521">
        <v>4</v>
      </c>
      <c r="K2521">
        <v>50.84</v>
      </c>
      <c r="L2521" t="str">
        <f t="shared" si="234"/>
        <v/>
      </c>
      <c r="M2521">
        <v>4</v>
      </c>
      <c r="N2521" t="str">
        <f t="shared" si="235"/>
        <v/>
      </c>
      <c r="O2521">
        <v>87</v>
      </c>
      <c r="P2521" s="11">
        <v>0.25</v>
      </c>
      <c r="Q2521" s="11">
        <v>7.69230769230769E-2</v>
      </c>
      <c r="R2521" s="12">
        <v>12.71</v>
      </c>
      <c r="S2521" t="s">
        <v>27</v>
      </c>
      <c r="T2521">
        <v>0</v>
      </c>
      <c r="U2521">
        <f t="shared" si="236"/>
        <v>2</v>
      </c>
      <c r="V2521">
        <f t="shared" si="237"/>
        <v>1</v>
      </c>
      <c r="W2521">
        <f t="shared" si="238"/>
        <v>2</v>
      </c>
      <c r="X2521" t="str">
        <f t="shared" si="239"/>
        <v>212</v>
      </c>
      <c r="Y2521" t="str">
        <f>IF(Table1[[#This Row],[RFM_Score]]="555","Champion", IF(AND(J2521&gt;=4,V2521&gt;=4),"Loyal", IF(U2521&lt;=2,"At Risk", IF(W2521&gt;=4,"Potential Loyalist","Others"))))</f>
        <v>At Risk</v>
      </c>
    </row>
    <row r="2522" spans="1:25">
      <c r="A2522" t="s">
        <v>7340</v>
      </c>
      <c r="B2522">
        <v>39</v>
      </c>
      <c r="C2522" t="s">
        <v>19</v>
      </c>
      <c r="D2522" t="s">
        <v>46</v>
      </c>
      <c r="E2522" s="6" t="s">
        <v>14592</v>
      </c>
      <c r="F2522" t="s">
        <v>21</v>
      </c>
      <c r="G2522">
        <v>3</v>
      </c>
      <c r="H2522">
        <v>0</v>
      </c>
      <c r="I2522">
        <v>36</v>
      </c>
      <c r="J2522">
        <v>3</v>
      </c>
      <c r="K2522">
        <v>50.82</v>
      </c>
      <c r="L2522" t="str">
        <f t="shared" si="234"/>
        <v/>
      </c>
      <c r="M2522">
        <v>4</v>
      </c>
      <c r="N2522" t="str">
        <f t="shared" si="235"/>
        <v/>
      </c>
      <c r="O2522">
        <v>33</v>
      </c>
      <c r="P2522" s="11">
        <v>0</v>
      </c>
      <c r="Q2522" s="11">
        <v>8.3333333333333301E-2</v>
      </c>
      <c r="R2522" s="12">
        <v>12.705</v>
      </c>
      <c r="S2522" t="s">
        <v>27</v>
      </c>
      <c r="T2522">
        <v>0</v>
      </c>
      <c r="U2522">
        <f t="shared" si="236"/>
        <v>4</v>
      </c>
      <c r="V2522">
        <f t="shared" si="237"/>
        <v>1</v>
      </c>
      <c r="W2522">
        <f t="shared" si="238"/>
        <v>2</v>
      </c>
      <c r="X2522" t="str">
        <f t="shared" si="239"/>
        <v>412</v>
      </c>
      <c r="Y2522" t="str">
        <f>IF(Table1[[#This Row],[RFM_Score]]="555","Champion", IF(AND(J2522&gt;=4,V2522&gt;=4),"Loyal", IF(U2522&lt;=2,"At Risk", IF(W2522&gt;=4,"Potential Loyalist","Others"))))</f>
        <v>Others</v>
      </c>
    </row>
    <row r="2523" spans="1:25">
      <c r="A2523" t="s">
        <v>6392</v>
      </c>
      <c r="B2523">
        <v>32</v>
      </c>
      <c r="C2523" t="s">
        <v>19</v>
      </c>
      <c r="D2523" t="s">
        <v>29</v>
      </c>
      <c r="E2523" s="6" t="s">
        <v>14593</v>
      </c>
      <c r="F2523" t="s">
        <v>30</v>
      </c>
      <c r="G2523">
        <v>5</v>
      </c>
      <c r="H2523">
        <v>2</v>
      </c>
      <c r="I2523">
        <v>63</v>
      </c>
      <c r="J2523">
        <v>1</v>
      </c>
      <c r="K2523">
        <v>50.54</v>
      </c>
      <c r="L2523" t="str">
        <f t="shared" si="234"/>
        <v/>
      </c>
      <c r="M2523">
        <v>4</v>
      </c>
      <c r="N2523" t="str">
        <f t="shared" si="235"/>
        <v/>
      </c>
      <c r="O2523">
        <v>28</v>
      </c>
      <c r="P2523" s="11">
        <v>0.4</v>
      </c>
      <c r="Q2523" s="11">
        <v>1.5873015873015799E-2</v>
      </c>
      <c r="R2523" s="12">
        <v>12.635</v>
      </c>
      <c r="S2523" t="s">
        <v>27</v>
      </c>
      <c r="T2523">
        <v>0</v>
      </c>
      <c r="U2523">
        <f t="shared" si="236"/>
        <v>4</v>
      </c>
      <c r="V2523">
        <f t="shared" si="237"/>
        <v>1</v>
      </c>
      <c r="W2523">
        <f t="shared" si="238"/>
        <v>2</v>
      </c>
      <c r="X2523" t="str">
        <f t="shared" si="239"/>
        <v>412</v>
      </c>
      <c r="Y2523" t="str">
        <f>IF(Table1[[#This Row],[RFM_Score]]="555","Champion", IF(AND(J2523&gt;=4,V2523&gt;=4),"Loyal", IF(U2523&lt;=2,"At Risk", IF(W2523&gt;=4,"Potential Loyalist","Others"))))</f>
        <v>Others</v>
      </c>
    </row>
    <row r="2524" spans="1:25">
      <c r="A2524" t="s">
        <v>5028</v>
      </c>
      <c r="B2524">
        <v>43</v>
      </c>
      <c r="C2524" t="s">
        <v>19</v>
      </c>
      <c r="D2524" t="s">
        <v>25</v>
      </c>
      <c r="E2524" s="6" t="s">
        <v>14594</v>
      </c>
      <c r="F2524" t="s">
        <v>60</v>
      </c>
      <c r="G2524">
        <v>5</v>
      </c>
      <c r="H2524">
        <v>1</v>
      </c>
      <c r="I2524">
        <v>31</v>
      </c>
      <c r="J2524">
        <v>1</v>
      </c>
      <c r="K2524">
        <v>50.47</v>
      </c>
      <c r="L2524" t="str">
        <f t="shared" si="234"/>
        <v/>
      </c>
      <c r="M2524">
        <v>4</v>
      </c>
      <c r="N2524" t="str">
        <f t="shared" si="235"/>
        <v/>
      </c>
      <c r="O2524">
        <v>39</v>
      </c>
      <c r="P2524" s="11">
        <v>0.2</v>
      </c>
      <c r="Q2524" s="11">
        <v>3.2258064516128997E-2</v>
      </c>
      <c r="R2524" s="12">
        <v>12.6175</v>
      </c>
      <c r="S2524" t="s">
        <v>27</v>
      </c>
      <c r="T2524">
        <v>0</v>
      </c>
      <c r="U2524">
        <f t="shared" si="236"/>
        <v>4</v>
      </c>
      <c r="V2524">
        <f t="shared" si="237"/>
        <v>1</v>
      </c>
      <c r="W2524">
        <f t="shared" si="238"/>
        <v>2</v>
      </c>
      <c r="X2524" t="str">
        <f t="shared" si="239"/>
        <v>412</v>
      </c>
      <c r="Y2524" t="str">
        <f>IF(Table1[[#This Row],[RFM_Score]]="555","Champion", IF(AND(J2524&gt;=4,V2524&gt;=4),"Loyal", IF(U2524&lt;=2,"At Risk", IF(W2524&gt;=4,"Potential Loyalist","Others"))))</f>
        <v>Others</v>
      </c>
    </row>
    <row r="2525" spans="1:25">
      <c r="A2525" t="s">
        <v>1300</v>
      </c>
      <c r="B2525">
        <v>23</v>
      </c>
      <c r="C2525" t="s">
        <v>24</v>
      </c>
      <c r="D2525" t="s">
        <v>25</v>
      </c>
      <c r="E2525" s="6" t="s">
        <v>14595</v>
      </c>
      <c r="F2525" t="s">
        <v>21</v>
      </c>
      <c r="G2525">
        <v>1</v>
      </c>
      <c r="H2525">
        <v>1</v>
      </c>
      <c r="I2525">
        <v>50</v>
      </c>
      <c r="J2525">
        <v>6</v>
      </c>
      <c r="K2525">
        <v>50.37</v>
      </c>
      <c r="L2525" t="str">
        <f t="shared" si="234"/>
        <v/>
      </c>
      <c r="M2525">
        <v>4</v>
      </c>
      <c r="N2525" t="str">
        <f t="shared" si="235"/>
        <v/>
      </c>
      <c r="O2525">
        <v>25</v>
      </c>
      <c r="P2525" s="11">
        <v>1</v>
      </c>
      <c r="Q2525" s="11">
        <v>0.12</v>
      </c>
      <c r="R2525" s="12">
        <v>12.592499999999999</v>
      </c>
      <c r="S2525" t="s">
        <v>27</v>
      </c>
      <c r="T2525">
        <v>1</v>
      </c>
      <c r="U2525">
        <f t="shared" si="236"/>
        <v>4</v>
      </c>
      <c r="V2525">
        <f t="shared" si="237"/>
        <v>1</v>
      </c>
      <c r="W2525">
        <f t="shared" si="238"/>
        <v>2</v>
      </c>
      <c r="X2525" t="str">
        <f t="shared" si="239"/>
        <v>412</v>
      </c>
      <c r="Y2525" t="str">
        <f>IF(Table1[[#This Row],[RFM_Score]]="555","Champion", IF(AND(J2525&gt;=4,V2525&gt;=4),"Loyal", IF(U2525&lt;=2,"At Risk", IF(W2525&gt;=4,"Potential Loyalist","Others"))))</f>
        <v>Others</v>
      </c>
    </row>
    <row r="2526" spans="1:25">
      <c r="A2526" t="s">
        <v>8249</v>
      </c>
      <c r="B2526">
        <v>25</v>
      </c>
      <c r="C2526" t="s">
        <v>24</v>
      </c>
      <c r="D2526" t="s">
        <v>41</v>
      </c>
      <c r="E2526" s="6" t="s">
        <v>14596</v>
      </c>
      <c r="F2526" t="s">
        <v>60</v>
      </c>
      <c r="G2526">
        <v>0</v>
      </c>
      <c r="H2526">
        <v>0</v>
      </c>
      <c r="I2526">
        <v>51</v>
      </c>
      <c r="J2526">
        <v>2</v>
      </c>
      <c r="K2526">
        <v>50.32</v>
      </c>
      <c r="L2526" t="str">
        <f t="shared" si="234"/>
        <v/>
      </c>
      <c r="M2526">
        <v>4</v>
      </c>
      <c r="N2526" t="str">
        <f t="shared" si="235"/>
        <v/>
      </c>
      <c r="O2526">
        <v>1</v>
      </c>
      <c r="P2526" s="11">
        <v>0</v>
      </c>
      <c r="Q2526" s="11">
        <v>3.9215686274509803E-2</v>
      </c>
      <c r="R2526" s="12">
        <v>12.58</v>
      </c>
      <c r="S2526" t="s">
        <v>27</v>
      </c>
      <c r="T2526">
        <v>1</v>
      </c>
      <c r="U2526">
        <f t="shared" si="236"/>
        <v>5</v>
      </c>
      <c r="V2526">
        <f t="shared" si="237"/>
        <v>1</v>
      </c>
      <c r="W2526">
        <f t="shared" si="238"/>
        <v>2</v>
      </c>
      <c r="X2526" t="str">
        <f t="shared" si="239"/>
        <v>512</v>
      </c>
      <c r="Y2526" t="str">
        <f>IF(Table1[[#This Row],[RFM_Score]]="555","Champion", IF(AND(J2526&gt;=4,V2526&gt;=4),"Loyal", IF(U2526&lt;=2,"At Risk", IF(W2526&gt;=4,"Potential Loyalist","Others"))))</f>
        <v>Others</v>
      </c>
    </row>
    <row r="2527" spans="1:25">
      <c r="A2527" t="s">
        <v>10484</v>
      </c>
      <c r="B2527">
        <v>22</v>
      </c>
      <c r="C2527" t="s">
        <v>19</v>
      </c>
      <c r="D2527" t="s">
        <v>49</v>
      </c>
      <c r="E2527" s="6" t="s">
        <v>14597</v>
      </c>
      <c r="F2527" t="s">
        <v>37</v>
      </c>
      <c r="G2527">
        <v>4</v>
      </c>
      <c r="H2527">
        <v>2</v>
      </c>
      <c r="I2527">
        <v>55</v>
      </c>
      <c r="J2527">
        <v>3</v>
      </c>
      <c r="K2527">
        <v>50.16</v>
      </c>
      <c r="L2527" t="str">
        <f t="shared" si="234"/>
        <v/>
      </c>
      <c r="M2527">
        <v>4</v>
      </c>
      <c r="N2527" t="str">
        <f t="shared" si="235"/>
        <v/>
      </c>
      <c r="O2527">
        <v>104</v>
      </c>
      <c r="P2527" s="11">
        <v>0.5</v>
      </c>
      <c r="Q2527" s="11">
        <v>5.4545454545454501E-2</v>
      </c>
      <c r="R2527" s="12">
        <v>12.54</v>
      </c>
      <c r="S2527" t="s">
        <v>27</v>
      </c>
      <c r="T2527">
        <v>1</v>
      </c>
      <c r="U2527">
        <f t="shared" si="236"/>
        <v>1</v>
      </c>
      <c r="V2527">
        <f t="shared" si="237"/>
        <v>1</v>
      </c>
      <c r="W2527">
        <f t="shared" si="238"/>
        <v>2</v>
      </c>
      <c r="X2527" t="str">
        <f t="shared" si="239"/>
        <v>112</v>
      </c>
      <c r="Y2527" t="str">
        <f>IF(Table1[[#This Row],[RFM_Score]]="555","Champion", IF(AND(J2527&gt;=4,V2527&gt;=4),"Loyal", IF(U2527&lt;=2,"At Risk", IF(W2527&gt;=4,"Potential Loyalist","Others"))))</f>
        <v>At Risk</v>
      </c>
    </row>
    <row r="2528" spans="1:25">
      <c r="A2528" t="s">
        <v>8549</v>
      </c>
      <c r="B2528">
        <v>37</v>
      </c>
      <c r="C2528" t="s">
        <v>24</v>
      </c>
      <c r="D2528" t="s">
        <v>25</v>
      </c>
      <c r="E2528" s="6" t="s">
        <v>14598</v>
      </c>
      <c r="F2528" t="s">
        <v>62</v>
      </c>
      <c r="G2528">
        <v>1</v>
      </c>
      <c r="H2528">
        <v>0</v>
      </c>
      <c r="I2528">
        <v>47</v>
      </c>
      <c r="J2528">
        <v>2</v>
      </c>
      <c r="K2528">
        <v>50.08</v>
      </c>
      <c r="L2528" t="str">
        <f t="shared" si="234"/>
        <v/>
      </c>
      <c r="M2528">
        <v>4</v>
      </c>
      <c r="N2528" t="str">
        <f t="shared" si="235"/>
        <v/>
      </c>
      <c r="O2528">
        <v>3</v>
      </c>
      <c r="P2528" s="11">
        <v>0</v>
      </c>
      <c r="Q2528" s="11">
        <v>4.2553191489361701E-2</v>
      </c>
      <c r="R2528" s="12">
        <v>12.52</v>
      </c>
      <c r="S2528" t="s">
        <v>27</v>
      </c>
      <c r="T2528">
        <v>0</v>
      </c>
      <c r="U2528">
        <f t="shared" si="236"/>
        <v>5</v>
      </c>
      <c r="V2528">
        <f t="shared" si="237"/>
        <v>1</v>
      </c>
      <c r="W2528">
        <f t="shared" si="238"/>
        <v>2</v>
      </c>
      <c r="X2528" t="str">
        <f t="shared" si="239"/>
        <v>512</v>
      </c>
      <c r="Y2528" t="str">
        <f>IF(Table1[[#This Row],[RFM_Score]]="555","Champion", IF(AND(J2528&gt;=4,V2528&gt;=4),"Loyal", IF(U2528&lt;=2,"At Risk", IF(W2528&gt;=4,"Potential Loyalist","Others"))))</f>
        <v>Others</v>
      </c>
    </row>
    <row r="2529" spans="1:25">
      <c r="A2529" t="s">
        <v>7042</v>
      </c>
      <c r="B2529">
        <v>44</v>
      </c>
      <c r="C2529" t="s">
        <v>19</v>
      </c>
      <c r="D2529" t="s">
        <v>25</v>
      </c>
      <c r="E2529" s="6" t="s">
        <v>14599</v>
      </c>
      <c r="F2529" t="s">
        <v>21</v>
      </c>
      <c r="G2529">
        <v>0</v>
      </c>
      <c r="H2529">
        <v>0</v>
      </c>
      <c r="I2529">
        <v>56</v>
      </c>
      <c r="J2529">
        <v>3</v>
      </c>
      <c r="K2529">
        <v>49.97</v>
      </c>
      <c r="L2529" t="str">
        <f t="shared" si="234"/>
        <v/>
      </c>
      <c r="M2529">
        <v>4</v>
      </c>
      <c r="N2529" t="str">
        <f t="shared" si="235"/>
        <v/>
      </c>
      <c r="O2529">
        <v>14</v>
      </c>
      <c r="P2529" s="11">
        <v>0</v>
      </c>
      <c r="Q2529" s="11">
        <v>5.3571428571428499E-2</v>
      </c>
      <c r="R2529" s="12">
        <v>12.4925</v>
      </c>
      <c r="S2529" t="s">
        <v>27</v>
      </c>
      <c r="T2529">
        <v>0</v>
      </c>
      <c r="U2529">
        <f t="shared" si="236"/>
        <v>5</v>
      </c>
      <c r="V2529">
        <f t="shared" si="237"/>
        <v>1</v>
      </c>
      <c r="W2529">
        <f t="shared" si="238"/>
        <v>1</v>
      </c>
      <c r="X2529" t="str">
        <f t="shared" si="239"/>
        <v>511</v>
      </c>
      <c r="Y2529" t="str">
        <f>IF(Table1[[#This Row],[RFM_Score]]="555","Champion", IF(AND(J2529&gt;=4,V2529&gt;=4),"Loyal", IF(U2529&lt;=2,"At Risk", IF(W2529&gt;=4,"Potential Loyalist","Others"))))</f>
        <v>Others</v>
      </c>
    </row>
    <row r="2530" spans="1:25">
      <c r="A2530" t="s">
        <v>1563</v>
      </c>
      <c r="B2530">
        <v>57</v>
      </c>
      <c r="C2530" t="s">
        <v>19</v>
      </c>
      <c r="D2530" t="s">
        <v>35</v>
      </c>
      <c r="E2530" s="6" t="s">
        <v>14600</v>
      </c>
      <c r="F2530" t="s">
        <v>60</v>
      </c>
      <c r="G2530">
        <v>4</v>
      </c>
      <c r="H2530">
        <v>1</v>
      </c>
      <c r="I2530">
        <v>53</v>
      </c>
      <c r="J2530">
        <v>6</v>
      </c>
      <c r="K2530">
        <v>49.88</v>
      </c>
      <c r="L2530" t="str">
        <f t="shared" si="234"/>
        <v/>
      </c>
      <c r="M2530">
        <v>4</v>
      </c>
      <c r="N2530" t="str">
        <f t="shared" si="235"/>
        <v/>
      </c>
      <c r="O2530">
        <v>7</v>
      </c>
      <c r="P2530" s="11">
        <v>0.25</v>
      </c>
      <c r="Q2530" s="11">
        <v>0.113207547169811</v>
      </c>
      <c r="R2530" s="12">
        <v>12.47</v>
      </c>
      <c r="S2530" t="s">
        <v>27</v>
      </c>
      <c r="T2530">
        <v>0</v>
      </c>
      <c r="U2530">
        <f t="shared" si="236"/>
        <v>5</v>
      </c>
      <c r="V2530">
        <f t="shared" si="237"/>
        <v>1</v>
      </c>
      <c r="W2530">
        <f t="shared" si="238"/>
        <v>1</v>
      </c>
      <c r="X2530" t="str">
        <f t="shared" si="239"/>
        <v>511</v>
      </c>
      <c r="Y2530" t="str">
        <f>IF(Table1[[#This Row],[RFM_Score]]="555","Champion", IF(AND(J2530&gt;=4,V2530&gt;=4),"Loyal", IF(U2530&lt;=2,"At Risk", IF(W2530&gt;=4,"Potential Loyalist","Others"))))</f>
        <v>Others</v>
      </c>
    </row>
    <row r="2531" spans="1:25">
      <c r="A2531" t="s">
        <v>4975</v>
      </c>
      <c r="B2531">
        <v>46</v>
      </c>
      <c r="C2531" t="s">
        <v>19</v>
      </c>
      <c r="D2531" t="s">
        <v>41</v>
      </c>
      <c r="E2531" s="6" t="s">
        <v>14601</v>
      </c>
      <c r="F2531" t="s">
        <v>37</v>
      </c>
      <c r="G2531">
        <v>2</v>
      </c>
      <c r="H2531">
        <v>0</v>
      </c>
      <c r="I2531">
        <v>56</v>
      </c>
      <c r="J2531">
        <v>2</v>
      </c>
      <c r="K2531">
        <v>49.69</v>
      </c>
      <c r="L2531" t="str">
        <f t="shared" si="234"/>
        <v/>
      </c>
      <c r="M2531">
        <v>4</v>
      </c>
      <c r="N2531" t="str">
        <f t="shared" si="235"/>
        <v/>
      </c>
      <c r="O2531">
        <v>56</v>
      </c>
      <c r="P2531" s="11">
        <v>0</v>
      </c>
      <c r="Q2531" s="11">
        <v>3.5714285714285698E-2</v>
      </c>
      <c r="R2531" s="12">
        <v>12.422499999999999</v>
      </c>
      <c r="S2531" t="s">
        <v>27</v>
      </c>
      <c r="T2531">
        <v>0</v>
      </c>
      <c r="U2531">
        <f t="shared" si="236"/>
        <v>3</v>
      </c>
      <c r="V2531">
        <f t="shared" si="237"/>
        <v>1</v>
      </c>
      <c r="W2531">
        <f t="shared" si="238"/>
        <v>1</v>
      </c>
      <c r="X2531" t="str">
        <f t="shared" si="239"/>
        <v>311</v>
      </c>
      <c r="Y2531" t="str">
        <f>IF(Table1[[#This Row],[RFM_Score]]="555","Champion", IF(AND(J2531&gt;=4,V2531&gt;=4),"Loyal", IF(U2531&lt;=2,"At Risk", IF(W2531&gt;=4,"Potential Loyalist","Others"))))</f>
        <v>Others</v>
      </c>
    </row>
    <row r="2532" spans="1:25">
      <c r="A2532" t="s">
        <v>6313</v>
      </c>
      <c r="B2532">
        <v>45</v>
      </c>
      <c r="C2532" t="s">
        <v>19</v>
      </c>
      <c r="D2532" t="s">
        <v>29</v>
      </c>
      <c r="E2532" s="6" t="s">
        <v>14602</v>
      </c>
      <c r="F2532" t="s">
        <v>62</v>
      </c>
      <c r="G2532">
        <v>2</v>
      </c>
      <c r="H2532">
        <v>2</v>
      </c>
      <c r="I2532">
        <v>41</v>
      </c>
      <c r="J2532">
        <v>1</v>
      </c>
      <c r="K2532">
        <v>49.58</v>
      </c>
      <c r="L2532" t="str">
        <f t="shared" si="234"/>
        <v/>
      </c>
      <c r="M2532">
        <v>4</v>
      </c>
      <c r="N2532" t="str">
        <f t="shared" si="235"/>
        <v/>
      </c>
      <c r="O2532">
        <v>4</v>
      </c>
      <c r="P2532" s="11">
        <v>1</v>
      </c>
      <c r="Q2532" s="11">
        <v>2.4390243902439001E-2</v>
      </c>
      <c r="R2532" s="12">
        <v>12.395</v>
      </c>
      <c r="S2532" t="s">
        <v>27</v>
      </c>
      <c r="T2532">
        <v>1</v>
      </c>
      <c r="U2532">
        <f t="shared" si="236"/>
        <v>5</v>
      </c>
      <c r="V2532">
        <f t="shared" si="237"/>
        <v>1</v>
      </c>
      <c r="W2532">
        <f t="shared" si="238"/>
        <v>1</v>
      </c>
      <c r="X2532" t="str">
        <f t="shared" si="239"/>
        <v>511</v>
      </c>
      <c r="Y2532" t="str">
        <f>IF(Table1[[#This Row],[RFM_Score]]="555","Champion", IF(AND(J2532&gt;=4,V2532&gt;=4),"Loyal", IF(U2532&lt;=2,"At Risk", IF(W2532&gt;=4,"Potential Loyalist","Others"))))</f>
        <v>Others</v>
      </c>
    </row>
    <row r="2533" spans="1:25">
      <c r="A2533" t="s">
        <v>10387</v>
      </c>
      <c r="B2533">
        <v>36</v>
      </c>
      <c r="C2533" t="s">
        <v>19</v>
      </c>
      <c r="D2533" t="s">
        <v>29</v>
      </c>
      <c r="E2533" s="6" t="s">
        <v>14603</v>
      </c>
      <c r="F2533" t="s">
        <v>21</v>
      </c>
      <c r="G2533">
        <v>1</v>
      </c>
      <c r="H2533">
        <v>0</v>
      </c>
      <c r="I2533">
        <v>46</v>
      </c>
      <c r="J2533">
        <v>1</v>
      </c>
      <c r="K2533">
        <v>49.58</v>
      </c>
      <c r="L2533" t="str">
        <f t="shared" si="234"/>
        <v/>
      </c>
      <c r="M2533">
        <v>4</v>
      </c>
      <c r="N2533" t="str">
        <f t="shared" si="235"/>
        <v/>
      </c>
      <c r="O2533">
        <v>13</v>
      </c>
      <c r="P2533" s="11">
        <v>0</v>
      </c>
      <c r="Q2533" s="11">
        <v>2.1739130434782601E-2</v>
      </c>
      <c r="R2533" s="12">
        <v>12.395</v>
      </c>
      <c r="S2533" t="s">
        <v>27</v>
      </c>
      <c r="T2533">
        <v>0</v>
      </c>
      <c r="U2533">
        <f t="shared" si="236"/>
        <v>5</v>
      </c>
      <c r="V2533">
        <f t="shared" si="237"/>
        <v>1</v>
      </c>
      <c r="W2533">
        <f t="shared" si="238"/>
        <v>1</v>
      </c>
      <c r="X2533" t="str">
        <f t="shared" si="239"/>
        <v>511</v>
      </c>
      <c r="Y2533" t="str">
        <f>IF(Table1[[#This Row],[RFM_Score]]="555","Champion", IF(AND(J2533&gt;=4,V2533&gt;=4),"Loyal", IF(U2533&lt;=2,"At Risk", IF(W2533&gt;=4,"Potential Loyalist","Others"))))</f>
        <v>Others</v>
      </c>
    </row>
    <row r="2534" spans="1:25">
      <c r="A2534" t="s">
        <v>1533</v>
      </c>
      <c r="B2534">
        <v>59</v>
      </c>
      <c r="C2534" t="s">
        <v>19</v>
      </c>
      <c r="D2534" t="s">
        <v>25</v>
      </c>
      <c r="E2534" s="6" t="s">
        <v>14604</v>
      </c>
      <c r="F2534" t="s">
        <v>30</v>
      </c>
      <c r="G2534">
        <v>1</v>
      </c>
      <c r="H2534">
        <v>0</v>
      </c>
      <c r="I2534">
        <v>58</v>
      </c>
      <c r="J2534">
        <v>2</v>
      </c>
      <c r="K2534">
        <v>49.09</v>
      </c>
      <c r="L2534" t="str">
        <f t="shared" si="234"/>
        <v/>
      </c>
      <c r="M2534">
        <v>4</v>
      </c>
      <c r="N2534" t="str">
        <f t="shared" si="235"/>
        <v/>
      </c>
      <c r="O2534">
        <v>13</v>
      </c>
      <c r="P2534" s="11">
        <v>0</v>
      </c>
      <c r="Q2534" s="11">
        <v>3.4482758620689599E-2</v>
      </c>
      <c r="R2534" s="12">
        <v>12.272500000000001</v>
      </c>
      <c r="S2534" t="s">
        <v>27</v>
      </c>
      <c r="T2534">
        <v>0</v>
      </c>
      <c r="U2534">
        <f t="shared" si="236"/>
        <v>5</v>
      </c>
      <c r="V2534">
        <f t="shared" si="237"/>
        <v>1</v>
      </c>
      <c r="W2534">
        <f t="shared" si="238"/>
        <v>1</v>
      </c>
      <c r="X2534" t="str">
        <f t="shared" si="239"/>
        <v>511</v>
      </c>
      <c r="Y2534" t="str">
        <f>IF(Table1[[#This Row],[RFM_Score]]="555","Champion", IF(AND(J2534&gt;=4,V2534&gt;=4),"Loyal", IF(U2534&lt;=2,"At Risk", IF(W2534&gt;=4,"Potential Loyalist","Others"))))</f>
        <v>Others</v>
      </c>
    </row>
    <row r="2535" spans="1:25">
      <c r="A2535" t="s">
        <v>3699</v>
      </c>
      <c r="B2535">
        <v>39</v>
      </c>
      <c r="C2535" t="s">
        <v>19</v>
      </c>
      <c r="D2535" t="s">
        <v>25</v>
      </c>
      <c r="E2535" s="6" t="s">
        <v>14605</v>
      </c>
      <c r="F2535" t="s">
        <v>26</v>
      </c>
      <c r="G2535">
        <v>1</v>
      </c>
      <c r="H2535">
        <v>0</v>
      </c>
      <c r="I2535">
        <v>52</v>
      </c>
      <c r="J2535">
        <v>4</v>
      </c>
      <c r="K2535">
        <v>48.5</v>
      </c>
      <c r="L2535" t="str">
        <f t="shared" si="234"/>
        <v/>
      </c>
      <c r="M2535">
        <v>4</v>
      </c>
      <c r="N2535" t="str">
        <f t="shared" si="235"/>
        <v/>
      </c>
      <c r="O2535">
        <v>37</v>
      </c>
      <c r="P2535" s="11">
        <v>0</v>
      </c>
      <c r="Q2535" s="11">
        <v>7.69230769230769E-2</v>
      </c>
      <c r="R2535" s="12">
        <v>12.125</v>
      </c>
      <c r="S2535" t="s">
        <v>27</v>
      </c>
      <c r="T2535">
        <v>0</v>
      </c>
      <c r="U2535">
        <f t="shared" si="236"/>
        <v>4</v>
      </c>
      <c r="V2535">
        <f t="shared" si="237"/>
        <v>1</v>
      </c>
      <c r="W2535">
        <f t="shared" si="238"/>
        <v>1</v>
      </c>
      <c r="X2535" t="str">
        <f t="shared" si="239"/>
        <v>411</v>
      </c>
      <c r="Y2535" t="str">
        <f>IF(Table1[[#This Row],[RFM_Score]]="555","Champion", IF(AND(J2535&gt;=4,V2535&gt;=4),"Loyal", IF(U2535&lt;=2,"At Risk", IF(W2535&gt;=4,"Potential Loyalist","Others"))))</f>
        <v>Others</v>
      </c>
    </row>
    <row r="2536" spans="1:25">
      <c r="A2536" t="s">
        <v>9295</v>
      </c>
      <c r="B2536">
        <v>68</v>
      </c>
      <c r="C2536" t="s">
        <v>19</v>
      </c>
      <c r="D2536" t="s">
        <v>41</v>
      </c>
      <c r="E2536" s="6" t="s">
        <v>14606</v>
      </c>
      <c r="F2536" t="s">
        <v>30</v>
      </c>
      <c r="G2536">
        <v>3</v>
      </c>
      <c r="H2536">
        <v>0</v>
      </c>
      <c r="I2536">
        <v>46</v>
      </c>
      <c r="J2536">
        <v>1</v>
      </c>
      <c r="K2536">
        <v>48.42</v>
      </c>
      <c r="L2536" t="str">
        <f t="shared" si="234"/>
        <v/>
      </c>
      <c r="M2536">
        <v>4</v>
      </c>
      <c r="N2536" t="str">
        <f t="shared" si="235"/>
        <v/>
      </c>
      <c r="O2536">
        <v>5</v>
      </c>
      <c r="P2536" s="11">
        <v>0</v>
      </c>
      <c r="Q2536" s="11">
        <v>2.1739130434782601E-2</v>
      </c>
      <c r="R2536" s="12">
        <v>12.105</v>
      </c>
      <c r="S2536" t="s">
        <v>27</v>
      </c>
      <c r="T2536">
        <v>0</v>
      </c>
      <c r="U2536">
        <f t="shared" si="236"/>
        <v>5</v>
      </c>
      <c r="V2536">
        <f t="shared" si="237"/>
        <v>1</v>
      </c>
      <c r="W2536">
        <f t="shared" si="238"/>
        <v>1</v>
      </c>
      <c r="X2536" t="str">
        <f t="shared" si="239"/>
        <v>511</v>
      </c>
      <c r="Y2536" t="str">
        <f>IF(Table1[[#This Row],[RFM_Score]]="555","Champion", IF(AND(J2536&gt;=4,V2536&gt;=4),"Loyal", IF(U2536&lt;=2,"At Risk", IF(W2536&gt;=4,"Potential Loyalist","Others"))))</f>
        <v>Others</v>
      </c>
    </row>
    <row r="2537" spans="1:25">
      <c r="A2537" t="s">
        <v>12022</v>
      </c>
      <c r="B2537">
        <v>43</v>
      </c>
      <c r="C2537" t="s">
        <v>24</v>
      </c>
      <c r="D2537" t="s">
        <v>25</v>
      </c>
      <c r="E2537" s="6" t="s">
        <v>14607</v>
      </c>
      <c r="F2537" t="s">
        <v>30</v>
      </c>
      <c r="G2537">
        <v>4</v>
      </c>
      <c r="H2537">
        <v>2</v>
      </c>
      <c r="I2537">
        <v>55</v>
      </c>
      <c r="J2537">
        <v>6</v>
      </c>
      <c r="K2537">
        <v>48.36</v>
      </c>
      <c r="L2537" t="str">
        <f t="shared" si="234"/>
        <v/>
      </c>
      <c r="M2537">
        <v>4</v>
      </c>
      <c r="N2537" t="str">
        <f t="shared" si="235"/>
        <v/>
      </c>
      <c r="O2537">
        <v>30</v>
      </c>
      <c r="P2537" s="11">
        <v>0.5</v>
      </c>
      <c r="Q2537" s="11">
        <v>0.109090909090909</v>
      </c>
      <c r="R2537" s="12">
        <v>12.09</v>
      </c>
      <c r="S2537" t="s">
        <v>27</v>
      </c>
      <c r="T2537">
        <v>0</v>
      </c>
      <c r="U2537">
        <f t="shared" si="236"/>
        <v>4</v>
      </c>
      <c r="V2537">
        <f t="shared" si="237"/>
        <v>1</v>
      </c>
      <c r="W2537">
        <f t="shared" si="238"/>
        <v>1</v>
      </c>
      <c r="X2537" t="str">
        <f t="shared" si="239"/>
        <v>411</v>
      </c>
      <c r="Y2537" t="str">
        <f>IF(Table1[[#This Row],[RFM_Score]]="555","Champion", IF(AND(J2537&gt;=4,V2537&gt;=4),"Loyal", IF(U2537&lt;=2,"At Risk", IF(W2537&gt;=4,"Potential Loyalist","Others"))))</f>
        <v>Others</v>
      </c>
    </row>
    <row r="2538" spans="1:25">
      <c r="A2538" t="s">
        <v>1130</v>
      </c>
      <c r="B2538">
        <v>35</v>
      </c>
      <c r="C2538" t="s">
        <v>24</v>
      </c>
      <c r="D2538" t="s">
        <v>25</v>
      </c>
      <c r="E2538" s="6" t="s">
        <v>14608</v>
      </c>
      <c r="F2538" t="s">
        <v>37</v>
      </c>
      <c r="G2538">
        <v>0</v>
      </c>
      <c r="H2538">
        <v>0</v>
      </c>
      <c r="I2538">
        <v>48</v>
      </c>
      <c r="J2538">
        <v>0</v>
      </c>
      <c r="K2538">
        <v>48.33</v>
      </c>
      <c r="L2538" t="str">
        <f t="shared" si="234"/>
        <v/>
      </c>
      <c r="M2538">
        <v>4</v>
      </c>
      <c r="N2538" t="str">
        <f t="shared" si="235"/>
        <v/>
      </c>
      <c r="O2538">
        <v>34</v>
      </c>
      <c r="P2538" s="11">
        <v>0</v>
      </c>
      <c r="Q2538" s="11">
        <v>0</v>
      </c>
      <c r="R2538" s="12">
        <v>12.0825</v>
      </c>
      <c r="S2538" t="s">
        <v>27</v>
      </c>
      <c r="T2538">
        <v>0</v>
      </c>
      <c r="U2538">
        <f t="shared" si="236"/>
        <v>4</v>
      </c>
      <c r="V2538">
        <f t="shared" si="237"/>
        <v>1</v>
      </c>
      <c r="W2538">
        <f t="shared" si="238"/>
        <v>1</v>
      </c>
      <c r="X2538" t="str">
        <f t="shared" si="239"/>
        <v>411</v>
      </c>
      <c r="Y2538" t="str">
        <f>IF(Table1[[#This Row],[RFM_Score]]="555","Champion", IF(AND(J2538&gt;=4,V2538&gt;=4),"Loyal", IF(U2538&lt;=2,"At Risk", IF(W2538&gt;=4,"Potential Loyalist","Others"))))</f>
        <v>Others</v>
      </c>
    </row>
    <row r="2539" spans="1:25">
      <c r="A2539" t="s">
        <v>8180</v>
      </c>
      <c r="B2539">
        <v>29</v>
      </c>
      <c r="C2539" t="s">
        <v>19</v>
      </c>
      <c r="D2539" t="s">
        <v>25</v>
      </c>
      <c r="E2539" s="6" t="s">
        <v>14609</v>
      </c>
      <c r="F2539" t="s">
        <v>62</v>
      </c>
      <c r="G2539">
        <v>3</v>
      </c>
      <c r="H2539">
        <v>0</v>
      </c>
      <c r="I2539">
        <v>57</v>
      </c>
      <c r="J2539">
        <v>2</v>
      </c>
      <c r="K2539">
        <v>48.32</v>
      </c>
      <c r="L2539" t="str">
        <f t="shared" si="234"/>
        <v/>
      </c>
      <c r="M2539">
        <v>4</v>
      </c>
      <c r="N2539" t="str">
        <f t="shared" si="235"/>
        <v/>
      </c>
      <c r="O2539">
        <v>70</v>
      </c>
      <c r="P2539" s="11">
        <v>0</v>
      </c>
      <c r="Q2539" s="11">
        <v>3.5087719298245598E-2</v>
      </c>
      <c r="R2539" s="12">
        <v>12.08</v>
      </c>
      <c r="S2539" t="s">
        <v>27</v>
      </c>
      <c r="T2539">
        <v>0</v>
      </c>
      <c r="U2539">
        <f t="shared" si="236"/>
        <v>3</v>
      </c>
      <c r="V2539">
        <f t="shared" si="237"/>
        <v>1</v>
      </c>
      <c r="W2539">
        <f t="shared" si="238"/>
        <v>1</v>
      </c>
      <c r="X2539" t="str">
        <f t="shared" si="239"/>
        <v>311</v>
      </c>
      <c r="Y2539" t="str">
        <f>IF(Table1[[#This Row],[RFM_Score]]="555","Champion", IF(AND(J2539&gt;=4,V2539&gt;=4),"Loyal", IF(U2539&lt;=2,"At Risk", IF(W2539&gt;=4,"Potential Loyalist","Others"))))</f>
        <v>Others</v>
      </c>
    </row>
    <row r="2540" spans="1:25">
      <c r="A2540" t="s">
        <v>7133</v>
      </c>
      <c r="B2540">
        <v>67</v>
      </c>
      <c r="C2540" t="s">
        <v>19</v>
      </c>
      <c r="D2540" t="s">
        <v>29</v>
      </c>
      <c r="E2540" s="6" t="s">
        <v>14610</v>
      </c>
      <c r="F2540" t="s">
        <v>26</v>
      </c>
      <c r="G2540">
        <v>3</v>
      </c>
      <c r="H2540">
        <v>0</v>
      </c>
      <c r="I2540">
        <v>52</v>
      </c>
      <c r="J2540">
        <v>5</v>
      </c>
      <c r="K2540">
        <v>48.29</v>
      </c>
      <c r="L2540" t="str">
        <f t="shared" si="234"/>
        <v/>
      </c>
      <c r="M2540">
        <v>4</v>
      </c>
      <c r="N2540" t="str">
        <f t="shared" si="235"/>
        <v/>
      </c>
      <c r="O2540">
        <v>2</v>
      </c>
      <c r="P2540" s="11">
        <v>0</v>
      </c>
      <c r="Q2540" s="11">
        <v>9.6153846153846104E-2</v>
      </c>
      <c r="R2540" s="12">
        <v>12.0725</v>
      </c>
      <c r="S2540" t="s">
        <v>27</v>
      </c>
      <c r="T2540">
        <v>0</v>
      </c>
      <c r="U2540">
        <f t="shared" si="236"/>
        <v>5</v>
      </c>
      <c r="V2540">
        <f t="shared" si="237"/>
        <v>1</v>
      </c>
      <c r="W2540">
        <f t="shared" si="238"/>
        <v>1</v>
      </c>
      <c r="X2540" t="str">
        <f t="shared" si="239"/>
        <v>511</v>
      </c>
      <c r="Y2540" t="str">
        <f>IF(Table1[[#This Row],[RFM_Score]]="555","Champion", IF(AND(J2540&gt;=4,V2540&gt;=4),"Loyal", IF(U2540&lt;=2,"At Risk", IF(W2540&gt;=4,"Potential Loyalist","Others"))))</f>
        <v>Others</v>
      </c>
    </row>
    <row r="2541" spans="1:25">
      <c r="A2541" t="s">
        <v>10189</v>
      </c>
      <c r="B2541">
        <v>29</v>
      </c>
      <c r="C2541" t="s">
        <v>24</v>
      </c>
      <c r="D2541" t="s">
        <v>25</v>
      </c>
      <c r="E2541" s="6" t="s">
        <v>14611</v>
      </c>
      <c r="F2541" t="s">
        <v>60</v>
      </c>
      <c r="G2541">
        <v>2</v>
      </c>
      <c r="H2541">
        <v>0</v>
      </c>
      <c r="I2541">
        <v>48</v>
      </c>
      <c r="J2541">
        <v>3</v>
      </c>
      <c r="K2541">
        <v>48.26</v>
      </c>
      <c r="L2541" t="str">
        <f t="shared" si="234"/>
        <v/>
      </c>
      <c r="M2541">
        <v>4</v>
      </c>
      <c r="N2541" t="str">
        <f t="shared" si="235"/>
        <v/>
      </c>
      <c r="O2541">
        <v>33</v>
      </c>
      <c r="P2541" s="11">
        <v>0</v>
      </c>
      <c r="Q2541" s="11">
        <v>6.25E-2</v>
      </c>
      <c r="R2541" s="12">
        <v>12.065</v>
      </c>
      <c r="S2541" t="s">
        <v>27</v>
      </c>
      <c r="T2541">
        <v>0</v>
      </c>
      <c r="U2541">
        <f t="shared" si="236"/>
        <v>4</v>
      </c>
      <c r="V2541">
        <f t="shared" si="237"/>
        <v>1</v>
      </c>
      <c r="W2541">
        <f t="shared" si="238"/>
        <v>1</v>
      </c>
      <c r="X2541" t="str">
        <f t="shared" si="239"/>
        <v>411</v>
      </c>
      <c r="Y2541" t="str">
        <f>IF(Table1[[#This Row],[RFM_Score]]="555","Champion", IF(AND(J2541&gt;=4,V2541&gt;=4),"Loyal", IF(U2541&lt;=2,"At Risk", IF(W2541&gt;=4,"Potential Loyalist","Others"))))</f>
        <v>Others</v>
      </c>
    </row>
    <row r="2542" spans="1:25">
      <c r="A2542" t="s">
        <v>11962</v>
      </c>
      <c r="B2542">
        <v>35</v>
      </c>
      <c r="C2542" t="s">
        <v>24</v>
      </c>
      <c r="D2542" t="s">
        <v>29</v>
      </c>
      <c r="E2542" s="6" t="s">
        <v>14612</v>
      </c>
      <c r="F2542" t="s">
        <v>60</v>
      </c>
      <c r="G2542">
        <v>4</v>
      </c>
      <c r="H2542">
        <v>1</v>
      </c>
      <c r="I2542">
        <v>42</v>
      </c>
      <c r="J2542">
        <v>1</v>
      </c>
      <c r="K2542">
        <v>48.24</v>
      </c>
      <c r="L2542" t="str">
        <f t="shared" si="234"/>
        <v/>
      </c>
      <c r="M2542">
        <v>4</v>
      </c>
      <c r="N2542" t="str">
        <f t="shared" si="235"/>
        <v/>
      </c>
      <c r="O2542">
        <v>26</v>
      </c>
      <c r="P2542" s="11">
        <v>0.25</v>
      </c>
      <c r="Q2542" s="11">
        <v>2.3809523809523801E-2</v>
      </c>
      <c r="R2542" s="12">
        <v>12.06</v>
      </c>
      <c r="S2542" t="s">
        <v>27</v>
      </c>
      <c r="T2542">
        <v>0</v>
      </c>
      <c r="U2542">
        <f t="shared" si="236"/>
        <v>4</v>
      </c>
      <c r="V2542">
        <f t="shared" si="237"/>
        <v>1</v>
      </c>
      <c r="W2542">
        <f t="shared" si="238"/>
        <v>1</v>
      </c>
      <c r="X2542" t="str">
        <f t="shared" si="239"/>
        <v>411</v>
      </c>
      <c r="Y2542" t="str">
        <f>IF(Table1[[#This Row],[RFM_Score]]="555","Champion", IF(AND(J2542&gt;=4,V2542&gt;=4),"Loyal", IF(U2542&lt;=2,"At Risk", IF(W2542&gt;=4,"Potential Loyalist","Others"))))</f>
        <v>Others</v>
      </c>
    </row>
    <row r="2543" spans="1:25">
      <c r="A2543" t="s">
        <v>6938</v>
      </c>
      <c r="B2543">
        <v>35</v>
      </c>
      <c r="C2543" t="s">
        <v>19</v>
      </c>
      <c r="D2543" t="s">
        <v>25</v>
      </c>
      <c r="E2543" s="6" t="s">
        <v>14613</v>
      </c>
      <c r="F2543" t="s">
        <v>60</v>
      </c>
      <c r="G2543">
        <v>6</v>
      </c>
      <c r="H2543">
        <v>3</v>
      </c>
      <c r="I2543">
        <v>48</v>
      </c>
      <c r="J2543">
        <v>1</v>
      </c>
      <c r="K2543">
        <v>48.04</v>
      </c>
      <c r="L2543" t="str">
        <f t="shared" si="234"/>
        <v/>
      </c>
      <c r="M2543">
        <v>4</v>
      </c>
      <c r="N2543" t="str">
        <f t="shared" si="235"/>
        <v/>
      </c>
      <c r="O2543">
        <v>28</v>
      </c>
      <c r="P2543" s="11">
        <v>0.5</v>
      </c>
      <c r="Q2543" s="11">
        <v>2.0833333333333301E-2</v>
      </c>
      <c r="R2543" s="12">
        <v>12.01</v>
      </c>
      <c r="S2543" t="s">
        <v>27</v>
      </c>
      <c r="T2543">
        <v>0</v>
      </c>
      <c r="U2543">
        <f t="shared" si="236"/>
        <v>4</v>
      </c>
      <c r="V2543">
        <f t="shared" si="237"/>
        <v>1</v>
      </c>
      <c r="W2543">
        <f t="shared" si="238"/>
        <v>1</v>
      </c>
      <c r="X2543" t="str">
        <f t="shared" si="239"/>
        <v>411</v>
      </c>
      <c r="Y2543" t="str">
        <f>IF(Table1[[#This Row],[RFM_Score]]="555","Champion", IF(AND(J2543&gt;=4,V2543&gt;=4),"Loyal", IF(U2543&lt;=2,"At Risk", IF(W2543&gt;=4,"Potential Loyalist","Others"))))</f>
        <v>Others</v>
      </c>
    </row>
    <row r="2544" spans="1:25">
      <c r="A2544" t="s">
        <v>8390</v>
      </c>
      <c r="B2544">
        <v>44</v>
      </c>
      <c r="C2544" t="s">
        <v>19</v>
      </c>
      <c r="D2544" t="s">
        <v>25</v>
      </c>
      <c r="E2544" s="6" t="s">
        <v>14614</v>
      </c>
      <c r="F2544" t="s">
        <v>37</v>
      </c>
      <c r="G2544">
        <v>5</v>
      </c>
      <c r="H2544">
        <v>0</v>
      </c>
      <c r="I2544">
        <v>40</v>
      </c>
      <c r="J2544">
        <v>0</v>
      </c>
      <c r="K2544">
        <v>48.01</v>
      </c>
      <c r="L2544" t="str">
        <f t="shared" si="234"/>
        <v/>
      </c>
      <c r="M2544">
        <v>4</v>
      </c>
      <c r="N2544" t="str">
        <f t="shared" si="235"/>
        <v/>
      </c>
      <c r="O2544">
        <v>0</v>
      </c>
      <c r="P2544" s="11">
        <v>0</v>
      </c>
      <c r="Q2544" s="11">
        <v>0</v>
      </c>
      <c r="R2544" s="12">
        <v>12.0025</v>
      </c>
      <c r="S2544" t="s">
        <v>27</v>
      </c>
      <c r="T2544">
        <v>1</v>
      </c>
      <c r="U2544">
        <f t="shared" si="236"/>
        <v>5</v>
      </c>
      <c r="V2544">
        <f t="shared" si="237"/>
        <v>1</v>
      </c>
      <c r="W2544">
        <f t="shared" si="238"/>
        <v>1</v>
      </c>
      <c r="X2544" t="str">
        <f t="shared" si="239"/>
        <v>511</v>
      </c>
      <c r="Y2544" t="str">
        <f>IF(Table1[[#This Row],[RFM_Score]]="555","Champion", IF(AND(J2544&gt;=4,V2544&gt;=4),"Loyal", IF(U2544&lt;=2,"At Risk", IF(W2544&gt;=4,"Potential Loyalist","Others"))))</f>
        <v>Others</v>
      </c>
    </row>
    <row r="2545" spans="1:25">
      <c r="A2545" t="s">
        <v>10845</v>
      </c>
      <c r="B2545">
        <v>27</v>
      </c>
      <c r="C2545" t="s">
        <v>19</v>
      </c>
      <c r="D2545" t="s">
        <v>25</v>
      </c>
      <c r="E2545" s="6" t="s">
        <v>14615</v>
      </c>
      <c r="F2545" t="s">
        <v>37</v>
      </c>
      <c r="G2545">
        <v>3</v>
      </c>
      <c r="H2545">
        <v>1</v>
      </c>
      <c r="I2545">
        <v>45</v>
      </c>
      <c r="J2545">
        <v>3</v>
      </c>
      <c r="K2545">
        <v>47.92</v>
      </c>
      <c r="L2545" t="str">
        <f t="shared" si="234"/>
        <v/>
      </c>
      <c r="M2545">
        <v>4</v>
      </c>
      <c r="N2545" t="str">
        <f t="shared" si="235"/>
        <v/>
      </c>
      <c r="O2545">
        <v>6</v>
      </c>
      <c r="P2545" s="11">
        <v>0.33333333333333298</v>
      </c>
      <c r="Q2545" s="11">
        <v>6.6666666666666596E-2</v>
      </c>
      <c r="R2545" s="12">
        <v>11.98</v>
      </c>
      <c r="S2545" t="s">
        <v>27</v>
      </c>
      <c r="T2545">
        <v>1</v>
      </c>
      <c r="U2545">
        <f t="shared" si="236"/>
        <v>5</v>
      </c>
      <c r="V2545">
        <f t="shared" si="237"/>
        <v>1</v>
      </c>
      <c r="W2545">
        <f t="shared" si="238"/>
        <v>1</v>
      </c>
      <c r="X2545" t="str">
        <f t="shared" si="239"/>
        <v>511</v>
      </c>
      <c r="Y2545" t="str">
        <f>IF(Table1[[#This Row],[RFM_Score]]="555","Champion", IF(AND(J2545&gt;=4,V2545&gt;=4),"Loyal", IF(U2545&lt;=2,"At Risk", IF(W2545&gt;=4,"Potential Loyalist","Others"))))</f>
        <v>Others</v>
      </c>
    </row>
    <row r="2546" spans="1:25">
      <c r="A2546" t="s">
        <v>8717</v>
      </c>
      <c r="B2546">
        <v>21</v>
      </c>
      <c r="C2546" t="s">
        <v>24</v>
      </c>
      <c r="D2546" t="s">
        <v>25</v>
      </c>
      <c r="E2546" s="6" t="s">
        <v>14616</v>
      </c>
      <c r="F2546" t="s">
        <v>30</v>
      </c>
      <c r="G2546">
        <v>4</v>
      </c>
      <c r="H2546">
        <v>0</v>
      </c>
      <c r="I2546">
        <v>51</v>
      </c>
      <c r="J2546">
        <v>2</v>
      </c>
      <c r="K2546">
        <v>47.41</v>
      </c>
      <c r="L2546" t="str">
        <f t="shared" si="234"/>
        <v/>
      </c>
      <c r="M2546">
        <v>4</v>
      </c>
      <c r="N2546" t="str">
        <f t="shared" si="235"/>
        <v/>
      </c>
      <c r="O2546">
        <v>124</v>
      </c>
      <c r="P2546" s="11">
        <v>0</v>
      </c>
      <c r="Q2546" s="11">
        <v>3.9215686274509803E-2</v>
      </c>
      <c r="R2546" s="12">
        <v>11.852499999999999</v>
      </c>
      <c r="S2546" t="s">
        <v>27</v>
      </c>
      <c r="T2546">
        <v>1</v>
      </c>
      <c r="U2546">
        <f t="shared" si="236"/>
        <v>1</v>
      </c>
      <c r="V2546">
        <f t="shared" si="237"/>
        <v>1</v>
      </c>
      <c r="W2546">
        <f t="shared" si="238"/>
        <v>1</v>
      </c>
      <c r="X2546" t="str">
        <f t="shared" si="239"/>
        <v>111</v>
      </c>
      <c r="Y2546" t="str">
        <f>IF(Table1[[#This Row],[RFM_Score]]="555","Champion", IF(AND(J2546&gt;=4,V2546&gt;=4),"Loyal", IF(U2546&lt;=2,"At Risk", IF(W2546&gt;=4,"Potential Loyalist","Others"))))</f>
        <v>At Risk</v>
      </c>
    </row>
    <row r="2547" spans="1:25">
      <c r="A2547" t="s">
        <v>5106</v>
      </c>
      <c r="B2547">
        <v>38</v>
      </c>
      <c r="C2547" t="s">
        <v>24</v>
      </c>
      <c r="D2547" t="s">
        <v>41</v>
      </c>
      <c r="E2547" s="6" t="s">
        <v>14617</v>
      </c>
      <c r="F2547" t="s">
        <v>37</v>
      </c>
      <c r="G2547">
        <v>0</v>
      </c>
      <c r="H2547">
        <v>0</v>
      </c>
      <c r="I2547">
        <v>46</v>
      </c>
      <c r="J2547">
        <v>4</v>
      </c>
      <c r="K2547">
        <v>47.38</v>
      </c>
      <c r="L2547" t="str">
        <f t="shared" si="234"/>
        <v/>
      </c>
      <c r="M2547">
        <v>4</v>
      </c>
      <c r="N2547" t="str">
        <f t="shared" si="235"/>
        <v/>
      </c>
      <c r="O2547">
        <v>6</v>
      </c>
      <c r="P2547" s="11">
        <v>0</v>
      </c>
      <c r="Q2547" s="11">
        <v>8.6956521739130405E-2</v>
      </c>
      <c r="R2547" s="12">
        <v>11.845000000000001</v>
      </c>
      <c r="S2547" t="s">
        <v>27</v>
      </c>
      <c r="T2547">
        <v>0</v>
      </c>
      <c r="U2547">
        <f t="shared" si="236"/>
        <v>5</v>
      </c>
      <c r="V2547">
        <f t="shared" si="237"/>
        <v>1</v>
      </c>
      <c r="W2547">
        <f t="shared" si="238"/>
        <v>1</v>
      </c>
      <c r="X2547" t="str">
        <f t="shared" si="239"/>
        <v>511</v>
      </c>
      <c r="Y2547" t="str">
        <f>IF(Table1[[#This Row],[RFM_Score]]="555","Champion", IF(AND(J2547&gt;=4,V2547&gt;=4),"Loyal", IF(U2547&lt;=2,"At Risk", IF(W2547&gt;=4,"Potential Loyalist","Others"))))</f>
        <v>Others</v>
      </c>
    </row>
    <row r="2548" spans="1:25">
      <c r="A2548" t="s">
        <v>178</v>
      </c>
      <c r="B2548">
        <v>50</v>
      </c>
      <c r="C2548" t="s">
        <v>24</v>
      </c>
      <c r="D2548" t="s">
        <v>25</v>
      </c>
      <c r="E2548" s="6" t="s">
        <v>14618</v>
      </c>
      <c r="F2548" t="s">
        <v>30</v>
      </c>
      <c r="G2548">
        <v>4</v>
      </c>
      <c r="H2548">
        <v>1</v>
      </c>
      <c r="I2548">
        <v>43</v>
      </c>
      <c r="J2548">
        <v>2</v>
      </c>
      <c r="K2548">
        <v>47.02</v>
      </c>
      <c r="L2548" t="str">
        <f t="shared" si="234"/>
        <v/>
      </c>
      <c r="M2548">
        <v>4</v>
      </c>
      <c r="N2548" t="str">
        <f t="shared" si="235"/>
        <v/>
      </c>
      <c r="O2548">
        <v>14</v>
      </c>
      <c r="P2548" s="11">
        <v>0.25</v>
      </c>
      <c r="Q2548" s="11">
        <v>4.6511627906976702E-2</v>
      </c>
      <c r="R2548" s="12">
        <v>11.755000000000001</v>
      </c>
      <c r="S2548" t="s">
        <v>27</v>
      </c>
      <c r="T2548">
        <v>0</v>
      </c>
      <c r="U2548">
        <f t="shared" si="236"/>
        <v>5</v>
      </c>
      <c r="V2548">
        <f t="shared" si="237"/>
        <v>1</v>
      </c>
      <c r="W2548">
        <f t="shared" si="238"/>
        <v>1</v>
      </c>
      <c r="X2548" t="str">
        <f t="shared" si="239"/>
        <v>511</v>
      </c>
      <c r="Y2548" t="str">
        <f>IF(Table1[[#This Row],[RFM_Score]]="555","Champion", IF(AND(J2548&gt;=4,V2548&gt;=4),"Loyal", IF(U2548&lt;=2,"At Risk", IF(W2548&gt;=4,"Potential Loyalist","Others"))))</f>
        <v>Others</v>
      </c>
    </row>
    <row r="2549" spans="1:25">
      <c r="A2549" t="s">
        <v>8285</v>
      </c>
      <c r="B2549">
        <v>70</v>
      </c>
      <c r="C2549" t="s">
        <v>19</v>
      </c>
      <c r="D2549" t="s">
        <v>25</v>
      </c>
      <c r="E2549" s="6" t="s">
        <v>14619</v>
      </c>
      <c r="F2549" t="s">
        <v>26</v>
      </c>
      <c r="G2549">
        <v>5</v>
      </c>
      <c r="H2549">
        <v>3</v>
      </c>
      <c r="I2549">
        <v>64</v>
      </c>
      <c r="J2549">
        <v>2</v>
      </c>
      <c r="K2549">
        <v>46.86</v>
      </c>
      <c r="L2549" t="str">
        <f t="shared" si="234"/>
        <v/>
      </c>
      <c r="M2549">
        <v>4</v>
      </c>
      <c r="N2549" t="str">
        <f t="shared" si="235"/>
        <v/>
      </c>
      <c r="O2549">
        <v>13</v>
      </c>
      <c r="P2549" s="11">
        <v>0.6</v>
      </c>
      <c r="Q2549" s="11">
        <v>3.125E-2</v>
      </c>
      <c r="R2549" s="12">
        <v>11.715</v>
      </c>
      <c r="S2549" t="s">
        <v>27</v>
      </c>
      <c r="T2549">
        <v>0</v>
      </c>
      <c r="U2549">
        <f t="shared" si="236"/>
        <v>5</v>
      </c>
      <c r="V2549">
        <f t="shared" si="237"/>
        <v>1</v>
      </c>
      <c r="W2549">
        <f t="shared" si="238"/>
        <v>1</v>
      </c>
      <c r="X2549" t="str">
        <f t="shared" si="239"/>
        <v>511</v>
      </c>
      <c r="Y2549" t="str">
        <f>IF(Table1[[#This Row],[RFM_Score]]="555","Champion", IF(AND(J2549&gt;=4,V2549&gt;=4),"Loyal", IF(U2549&lt;=2,"At Risk", IF(W2549&gt;=4,"Potential Loyalist","Others"))))</f>
        <v>Others</v>
      </c>
    </row>
    <row r="2550" spans="1:25">
      <c r="A2550" t="s">
        <v>11739</v>
      </c>
      <c r="B2550">
        <v>18</v>
      </c>
      <c r="C2550" t="s">
        <v>19</v>
      </c>
      <c r="D2550" t="s">
        <v>25</v>
      </c>
      <c r="E2550" s="6" t="s">
        <v>14620</v>
      </c>
      <c r="F2550" t="s">
        <v>21</v>
      </c>
      <c r="G2550">
        <v>3</v>
      </c>
      <c r="H2550">
        <v>0</v>
      </c>
      <c r="I2550">
        <v>58</v>
      </c>
      <c r="J2550">
        <v>3</v>
      </c>
      <c r="K2550">
        <v>46.69</v>
      </c>
      <c r="L2550" t="str">
        <f t="shared" si="234"/>
        <v/>
      </c>
      <c r="M2550">
        <v>4</v>
      </c>
      <c r="N2550" t="str">
        <f t="shared" si="235"/>
        <v/>
      </c>
      <c r="O2550">
        <v>7</v>
      </c>
      <c r="P2550" s="11">
        <v>0</v>
      </c>
      <c r="Q2550" s="11">
        <v>5.1724137931034399E-2</v>
      </c>
      <c r="R2550" s="12">
        <v>11.672499999999999</v>
      </c>
      <c r="S2550" t="s">
        <v>27</v>
      </c>
      <c r="T2550">
        <v>0</v>
      </c>
      <c r="U2550">
        <f t="shared" si="236"/>
        <v>5</v>
      </c>
      <c r="V2550">
        <f t="shared" si="237"/>
        <v>1</v>
      </c>
      <c r="W2550">
        <f t="shared" si="238"/>
        <v>1</v>
      </c>
      <c r="X2550" t="str">
        <f t="shared" si="239"/>
        <v>511</v>
      </c>
      <c r="Y2550" t="str">
        <f>IF(Table1[[#This Row],[RFM_Score]]="555","Champion", IF(AND(J2550&gt;=4,V2550&gt;=4),"Loyal", IF(U2550&lt;=2,"At Risk", IF(W2550&gt;=4,"Potential Loyalist","Others"))))</f>
        <v>Others</v>
      </c>
    </row>
    <row r="2551" spans="1:25">
      <c r="A2551" t="s">
        <v>45</v>
      </c>
      <c r="B2551">
        <v>18</v>
      </c>
      <c r="C2551" t="s">
        <v>19</v>
      </c>
      <c r="D2551" t="s">
        <v>46</v>
      </c>
      <c r="E2551" s="6" t="s">
        <v>14621</v>
      </c>
      <c r="F2551" t="s">
        <v>30</v>
      </c>
      <c r="G2551">
        <v>3</v>
      </c>
      <c r="H2551">
        <v>1</v>
      </c>
      <c r="I2551">
        <v>60</v>
      </c>
      <c r="J2551">
        <v>2</v>
      </c>
      <c r="K2551">
        <v>46.57</v>
      </c>
      <c r="L2551" t="str">
        <f t="shared" si="234"/>
        <v/>
      </c>
      <c r="M2551">
        <v>4</v>
      </c>
      <c r="N2551" t="str">
        <f t="shared" si="235"/>
        <v/>
      </c>
      <c r="O2551">
        <v>1</v>
      </c>
      <c r="P2551" s="11">
        <v>0.33333333333333298</v>
      </c>
      <c r="Q2551" s="11">
        <v>3.3333333333333298E-2</v>
      </c>
      <c r="R2551" s="12">
        <v>11.6425</v>
      </c>
      <c r="S2551" t="s">
        <v>27</v>
      </c>
      <c r="T2551">
        <v>0</v>
      </c>
      <c r="U2551">
        <f t="shared" si="236"/>
        <v>5</v>
      </c>
      <c r="V2551">
        <f t="shared" si="237"/>
        <v>1</v>
      </c>
      <c r="W2551">
        <f t="shared" si="238"/>
        <v>1</v>
      </c>
      <c r="X2551" t="str">
        <f t="shared" si="239"/>
        <v>511</v>
      </c>
      <c r="Y2551" t="str">
        <f>IF(Table1[[#This Row],[RFM_Score]]="555","Champion", IF(AND(J2551&gt;=4,V2551&gt;=4),"Loyal", IF(U2551&lt;=2,"At Risk", IF(W2551&gt;=4,"Potential Loyalist","Others"))))</f>
        <v>Others</v>
      </c>
    </row>
    <row r="2552" spans="1:25">
      <c r="A2552" t="s">
        <v>1508</v>
      </c>
      <c r="B2552">
        <v>27</v>
      </c>
      <c r="C2552" t="s">
        <v>24</v>
      </c>
      <c r="D2552" t="s">
        <v>46</v>
      </c>
      <c r="E2552" s="6" t="s">
        <v>14622</v>
      </c>
      <c r="F2552" t="s">
        <v>60</v>
      </c>
      <c r="G2552">
        <v>6</v>
      </c>
      <c r="H2552">
        <v>3</v>
      </c>
      <c r="I2552">
        <v>46</v>
      </c>
      <c r="J2552">
        <v>1</v>
      </c>
      <c r="K2552">
        <v>46.45</v>
      </c>
      <c r="L2552" t="str">
        <f t="shared" si="234"/>
        <v/>
      </c>
      <c r="M2552">
        <v>4</v>
      </c>
      <c r="N2552" t="str">
        <f t="shared" si="235"/>
        <v/>
      </c>
      <c r="O2552">
        <v>0</v>
      </c>
      <c r="P2552" s="11">
        <v>0.5</v>
      </c>
      <c r="Q2552" s="11">
        <v>2.1739130434782601E-2</v>
      </c>
      <c r="R2552" s="12">
        <v>11.612500000000001</v>
      </c>
      <c r="S2552" t="s">
        <v>27</v>
      </c>
      <c r="T2552">
        <v>0</v>
      </c>
      <c r="U2552">
        <f t="shared" si="236"/>
        <v>5</v>
      </c>
      <c r="V2552">
        <f t="shared" si="237"/>
        <v>1</v>
      </c>
      <c r="W2552">
        <f t="shared" si="238"/>
        <v>1</v>
      </c>
      <c r="X2552" t="str">
        <f t="shared" si="239"/>
        <v>511</v>
      </c>
      <c r="Y2552" t="str">
        <f>IF(Table1[[#This Row],[RFM_Score]]="555","Champion", IF(AND(J2552&gt;=4,V2552&gt;=4),"Loyal", IF(U2552&lt;=2,"At Risk", IF(W2552&gt;=4,"Potential Loyalist","Others"))))</f>
        <v>Others</v>
      </c>
    </row>
    <row r="2553" spans="1:25">
      <c r="A2553" t="s">
        <v>10775</v>
      </c>
      <c r="B2553">
        <v>30</v>
      </c>
      <c r="C2553" t="s">
        <v>24</v>
      </c>
      <c r="D2553" t="s">
        <v>49</v>
      </c>
      <c r="E2553" s="6" t="s">
        <v>14623</v>
      </c>
      <c r="F2553" t="s">
        <v>26</v>
      </c>
      <c r="G2553">
        <v>5</v>
      </c>
      <c r="H2553">
        <v>3</v>
      </c>
      <c r="I2553">
        <v>54</v>
      </c>
      <c r="J2553">
        <v>1</v>
      </c>
      <c r="K2553">
        <v>46.41</v>
      </c>
      <c r="L2553" t="str">
        <f t="shared" si="234"/>
        <v/>
      </c>
      <c r="M2553">
        <v>4</v>
      </c>
      <c r="N2553" t="str">
        <f t="shared" si="235"/>
        <v/>
      </c>
      <c r="O2553">
        <v>38</v>
      </c>
      <c r="P2553" s="11">
        <v>0.6</v>
      </c>
      <c r="Q2553" s="11">
        <v>1.85185185185185E-2</v>
      </c>
      <c r="R2553" s="12">
        <v>11.602499999999999</v>
      </c>
      <c r="S2553" t="s">
        <v>27</v>
      </c>
      <c r="T2553">
        <v>0</v>
      </c>
      <c r="U2553">
        <f t="shared" si="236"/>
        <v>4</v>
      </c>
      <c r="V2553">
        <f t="shared" si="237"/>
        <v>1</v>
      </c>
      <c r="W2553">
        <f t="shared" si="238"/>
        <v>1</v>
      </c>
      <c r="X2553" t="str">
        <f t="shared" si="239"/>
        <v>411</v>
      </c>
      <c r="Y2553" t="str">
        <f>IF(Table1[[#This Row],[RFM_Score]]="555","Champion", IF(AND(J2553&gt;=4,V2553&gt;=4),"Loyal", IF(U2553&lt;=2,"At Risk", IF(W2553&gt;=4,"Potential Loyalist","Others"))))</f>
        <v>Others</v>
      </c>
    </row>
    <row r="2554" spans="1:25">
      <c r="A2554" t="s">
        <v>2671</v>
      </c>
      <c r="B2554">
        <v>55</v>
      </c>
      <c r="C2554" t="s">
        <v>19</v>
      </c>
      <c r="D2554" t="s">
        <v>49</v>
      </c>
      <c r="E2554" s="6" t="s">
        <v>14624</v>
      </c>
      <c r="F2554" t="s">
        <v>62</v>
      </c>
      <c r="G2554">
        <v>4</v>
      </c>
      <c r="H2554">
        <v>2</v>
      </c>
      <c r="I2554">
        <v>45</v>
      </c>
      <c r="J2554">
        <v>4</v>
      </c>
      <c r="K2554">
        <v>46.39</v>
      </c>
      <c r="L2554" t="str">
        <f t="shared" si="234"/>
        <v/>
      </c>
      <c r="M2554">
        <v>4</v>
      </c>
      <c r="N2554" t="str">
        <f t="shared" si="235"/>
        <v/>
      </c>
      <c r="O2554">
        <v>72</v>
      </c>
      <c r="P2554" s="11">
        <v>0.5</v>
      </c>
      <c r="Q2554" s="11">
        <v>8.8888888888888795E-2</v>
      </c>
      <c r="R2554" s="12">
        <v>11.5975</v>
      </c>
      <c r="S2554" t="s">
        <v>27</v>
      </c>
      <c r="T2554">
        <v>0</v>
      </c>
      <c r="U2554">
        <f t="shared" si="236"/>
        <v>2</v>
      </c>
      <c r="V2554">
        <f t="shared" si="237"/>
        <v>1</v>
      </c>
      <c r="W2554">
        <f t="shared" si="238"/>
        <v>1</v>
      </c>
      <c r="X2554" t="str">
        <f t="shared" si="239"/>
        <v>211</v>
      </c>
      <c r="Y2554" t="str">
        <f>IF(Table1[[#This Row],[RFM_Score]]="555","Champion", IF(AND(J2554&gt;=4,V2554&gt;=4),"Loyal", IF(U2554&lt;=2,"At Risk", IF(W2554&gt;=4,"Potential Loyalist","Others"))))</f>
        <v>At Risk</v>
      </c>
    </row>
    <row r="2555" spans="1:25">
      <c r="A2555" t="s">
        <v>3304</v>
      </c>
      <c r="B2555">
        <v>30</v>
      </c>
      <c r="C2555" t="s">
        <v>19</v>
      </c>
      <c r="D2555" t="s">
        <v>20</v>
      </c>
      <c r="E2555" s="6" t="s">
        <v>14625</v>
      </c>
      <c r="F2555" t="s">
        <v>62</v>
      </c>
      <c r="G2555">
        <v>2</v>
      </c>
      <c r="H2555">
        <v>1</v>
      </c>
      <c r="I2555">
        <v>56</v>
      </c>
      <c r="J2555">
        <v>2</v>
      </c>
      <c r="K2555">
        <v>46.37</v>
      </c>
      <c r="L2555" t="str">
        <f t="shared" si="234"/>
        <v/>
      </c>
      <c r="M2555">
        <v>4</v>
      </c>
      <c r="N2555" t="str">
        <f t="shared" si="235"/>
        <v/>
      </c>
      <c r="O2555">
        <v>28</v>
      </c>
      <c r="P2555" s="11">
        <v>0.5</v>
      </c>
      <c r="Q2555" s="11">
        <v>3.5714285714285698E-2</v>
      </c>
      <c r="R2555" s="12">
        <v>11.592499999999999</v>
      </c>
      <c r="S2555" t="s">
        <v>27</v>
      </c>
      <c r="T2555">
        <v>1</v>
      </c>
      <c r="U2555">
        <f t="shared" si="236"/>
        <v>4</v>
      </c>
      <c r="V2555">
        <f t="shared" si="237"/>
        <v>1</v>
      </c>
      <c r="W2555">
        <f t="shared" si="238"/>
        <v>1</v>
      </c>
      <c r="X2555" t="str">
        <f t="shared" si="239"/>
        <v>411</v>
      </c>
      <c r="Y2555" t="str">
        <f>IF(Table1[[#This Row],[RFM_Score]]="555","Champion", IF(AND(J2555&gt;=4,V2555&gt;=4),"Loyal", IF(U2555&lt;=2,"At Risk", IF(W2555&gt;=4,"Potential Loyalist","Others"))))</f>
        <v>Others</v>
      </c>
    </row>
    <row r="2556" spans="1:25">
      <c r="A2556" t="s">
        <v>6566</v>
      </c>
      <c r="B2556">
        <v>25</v>
      </c>
      <c r="C2556" t="s">
        <v>24</v>
      </c>
      <c r="D2556" t="s">
        <v>25</v>
      </c>
      <c r="E2556" s="6" t="s">
        <v>14626</v>
      </c>
      <c r="F2556" t="s">
        <v>21</v>
      </c>
      <c r="G2556">
        <v>4</v>
      </c>
      <c r="H2556">
        <v>0</v>
      </c>
      <c r="I2556">
        <v>56</v>
      </c>
      <c r="J2556">
        <v>0</v>
      </c>
      <c r="K2556">
        <v>46.31</v>
      </c>
      <c r="L2556" t="str">
        <f t="shared" si="234"/>
        <v/>
      </c>
      <c r="M2556">
        <v>4</v>
      </c>
      <c r="N2556" t="str">
        <f t="shared" si="235"/>
        <v/>
      </c>
      <c r="O2556">
        <v>23</v>
      </c>
      <c r="P2556" s="11">
        <v>0</v>
      </c>
      <c r="Q2556" s="11">
        <v>0</v>
      </c>
      <c r="R2556" s="12">
        <v>11.577500000000001</v>
      </c>
      <c r="S2556" t="s">
        <v>27</v>
      </c>
      <c r="T2556">
        <v>0</v>
      </c>
      <c r="U2556">
        <f t="shared" si="236"/>
        <v>4</v>
      </c>
      <c r="V2556">
        <f t="shared" si="237"/>
        <v>1</v>
      </c>
      <c r="W2556">
        <f t="shared" si="238"/>
        <v>1</v>
      </c>
      <c r="X2556" t="str">
        <f t="shared" si="239"/>
        <v>411</v>
      </c>
      <c r="Y2556" t="str">
        <f>IF(Table1[[#This Row],[RFM_Score]]="555","Champion", IF(AND(J2556&gt;=4,V2556&gt;=4),"Loyal", IF(U2556&lt;=2,"At Risk", IF(W2556&gt;=4,"Potential Loyalist","Others"))))</f>
        <v>Others</v>
      </c>
    </row>
    <row r="2557" spans="1:25">
      <c r="A2557" t="s">
        <v>10537</v>
      </c>
      <c r="B2557">
        <v>53</v>
      </c>
      <c r="C2557" t="s">
        <v>24</v>
      </c>
      <c r="D2557" t="s">
        <v>25</v>
      </c>
      <c r="E2557" s="6" t="s">
        <v>14627</v>
      </c>
      <c r="F2557" t="s">
        <v>26</v>
      </c>
      <c r="G2557">
        <v>7</v>
      </c>
      <c r="H2557">
        <v>1</v>
      </c>
      <c r="I2557">
        <v>54</v>
      </c>
      <c r="J2557">
        <v>2</v>
      </c>
      <c r="K2557">
        <v>46.29</v>
      </c>
      <c r="L2557" t="str">
        <f t="shared" si="234"/>
        <v/>
      </c>
      <c r="M2557">
        <v>4</v>
      </c>
      <c r="N2557" t="str">
        <f t="shared" si="235"/>
        <v/>
      </c>
      <c r="O2557">
        <v>30</v>
      </c>
      <c r="P2557" s="11">
        <v>0.14285714285714199</v>
      </c>
      <c r="Q2557" s="11">
        <v>3.7037037037037E-2</v>
      </c>
      <c r="R2557" s="12">
        <v>11.5725</v>
      </c>
      <c r="S2557" t="s">
        <v>27</v>
      </c>
      <c r="T2557">
        <v>0</v>
      </c>
      <c r="U2557">
        <f t="shared" si="236"/>
        <v>4</v>
      </c>
      <c r="V2557">
        <f t="shared" si="237"/>
        <v>1</v>
      </c>
      <c r="W2557">
        <f t="shared" si="238"/>
        <v>1</v>
      </c>
      <c r="X2557" t="str">
        <f t="shared" si="239"/>
        <v>411</v>
      </c>
      <c r="Y2557" t="str">
        <f>IF(Table1[[#This Row],[RFM_Score]]="555","Champion", IF(AND(J2557&gt;=4,V2557&gt;=4),"Loyal", IF(U2557&lt;=2,"At Risk", IF(W2557&gt;=4,"Potential Loyalist","Others"))))</f>
        <v>Others</v>
      </c>
    </row>
    <row r="2558" spans="1:25">
      <c r="A2558" t="s">
        <v>4706</v>
      </c>
      <c r="B2558">
        <v>35</v>
      </c>
      <c r="C2558" t="s">
        <v>19</v>
      </c>
      <c r="D2558" t="s">
        <v>25</v>
      </c>
      <c r="E2558" s="6" t="s">
        <v>14628</v>
      </c>
      <c r="F2558" t="s">
        <v>30</v>
      </c>
      <c r="G2558">
        <v>2</v>
      </c>
      <c r="H2558">
        <v>1</v>
      </c>
      <c r="I2558">
        <v>45</v>
      </c>
      <c r="J2558">
        <v>1</v>
      </c>
      <c r="K2558">
        <v>46.18</v>
      </c>
      <c r="L2558" t="str">
        <f t="shared" si="234"/>
        <v/>
      </c>
      <c r="M2558">
        <v>4</v>
      </c>
      <c r="N2558" t="str">
        <f t="shared" si="235"/>
        <v/>
      </c>
      <c r="O2558">
        <v>11</v>
      </c>
      <c r="P2558" s="11">
        <v>0.5</v>
      </c>
      <c r="Q2558" s="11">
        <v>2.2222222222222199E-2</v>
      </c>
      <c r="R2558" s="12">
        <v>11.545</v>
      </c>
      <c r="S2558" t="s">
        <v>27</v>
      </c>
      <c r="T2558">
        <v>0</v>
      </c>
      <c r="U2558">
        <f t="shared" si="236"/>
        <v>5</v>
      </c>
      <c r="V2558">
        <f t="shared" si="237"/>
        <v>1</v>
      </c>
      <c r="W2558">
        <f t="shared" si="238"/>
        <v>1</v>
      </c>
      <c r="X2558" t="str">
        <f t="shared" si="239"/>
        <v>511</v>
      </c>
      <c r="Y2558" t="str">
        <f>IF(Table1[[#This Row],[RFM_Score]]="555","Champion", IF(AND(J2558&gt;=4,V2558&gt;=4),"Loyal", IF(U2558&lt;=2,"At Risk", IF(W2558&gt;=4,"Potential Loyalist","Others"))))</f>
        <v>Others</v>
      </c>
    </row>
    <row r="2559" spans="1:25">
      <c r="A2559" t="s">
        <v>75</v>
      </c>
      <c r="B2559">
        <v>19</v>
      </c>
      <c r="C2559" t="s">
        <v>19</v>
      </c>
      <c r="D2559" t="s">
        <v>25</v>
      </c>
      <c r="E2559" s="6" t="s">
        <v>14629</v>
      </c>
      <c r="F2559" t="s">
        <v>26</v>
      </c>
      <c r="G2559">
        <v>3</v>
      </c>
      <c r="H2559">
        <v>0</v>
      </c>
      <c r="I2559">
        <v>53</v>
      </c>
      <c r="J2559">
        <v>2</v>
      </c>
      <c r="K2559">
        <v>45.8</v>
      </c>
      <c r="L2559" t="str">
        <f t="shared" si="234"/>
        <v/>
      </c>
      <c r="M2559">
        <v>4</v>
      </c>
      <c r="N2559" t="str">
        <f t="shared" si="235"/>
        <v/>
      </c>
      <c r="O2559">
        <v>43</v>
      </c>
      <c r="P2559" s="11">
        <v>0</v>
      </c>
      <c r="Q2559" s="11">
        <v>3.7735849056603703E-2</v>
      </c>
      <c r="R2559" s="12">
        <v>11.45</v>
      </c>
      <c r="S2559" t="s">
        <v>27</v>
      </c>
      <c r="T2559">
        <v>0</v>
      </c>
      <c r="U2559">
        <f t="shared" si="236"/>
        <v>3</v>
      </c>
      <c r="V2559">
        <f t="shared" si="237"/>
        <v>1</v>
      </c>
      <c r="W2559">
        <f t="shared" si="238"/>
        <v>1</v>
      </c>
      <c r="X2559" t="str">
        <f t="shared" si="239"/>
        <v>311</v>
      </c>
      <c r="Y2559" t="str">
        <f>IF(Table1[[#This Row],[RFM_Score]]="555","Champion", IF(AND(J2559&gt;=4,V2559&gt;=4),"Loyal", IF(U2559&lt;=2,"At Risk", IF(W2559&gt;=4,"Potential Loyalist","Others"))))</f>
        <v>Others</v>
      </c>
    </row>
    <row r="2560" spans="1:25">
      <c r="A2560" t="s">
        <v>6473</v>
      </c>
      <c r="B2560">
        <v>18</v>
      </c>
      <c r="C2560" t="s">
        <v>24</v>
      </c>
      <c r="D2560" t="s">
        <v>35</v>
      </c>
      <c r="E2560" s="6" t="s">
        <v>14630</v>
      </c>
      <c r="F2560" t="s">
        <v>21</v>
      </c>
      <c r="G2560">
        <v>3</v>
      </c>
      <c r="H2560">
        <v>1</v>
      </c>
      <c r="I2560">
        <v>50</v>
      </c>
      <c r="J2560">
        <v>1</v>
      </c>
      <c r="K2560">
        <v>45.79</v>
      </c>
      <c r="L2560" t="str">
        <f t="shared" si="234"/>
        <v/>
      </c>
      <c r="M2560">
        <v>4</v>
      </c>
      <c r="N2560" t="str">
        <f t="shared" si="235"/>
        <v/>
      </c>
      <c r="O2560">
        <v>92</v>
      </c>
      <c r="P2560" s="11">
        <v>0.33333333333333298</v>
      </c>
      <c r="Q2560" s="11">
        <v>0.02</v>
      </c>
      <c r="R2560" s="12">
        <v>11.4475</v>
      </c>
      <c r="S2560" t="s">
        <v>27</v>
      </c>
      <c r="T2560">
        <v>1</v>
      </c>
      <c r="U2560">
        <f t="shared" si="236"/>
        <v>2</v>
      </c>
      <c r="V2560">
        <f t="shared" si="237"/>
        <v>1</v>
      </c>
      <c r="W2560">
        <f t="shared" si="238"/>
        <v>1</v>
      </c>
      <c r="X2560" t="str">
        <f t="shared" si="239"/>
        <v>211</v>
      </c>
      <c r="Y2560" t="str">
        <f>IF(Table1[[#This Row],[RFM_Score]]="555","Champion", IF(AND(J2560&gt;=4,V2560&gt;=4),"Loyal", IF(U2560&lt;=2,"At Risk", IF(W2560&gt;=4,"Potential Loyalist","Others"))))</f>
        <v>At Risk</v>
      </c>
    </row>
    <row r="2561" spans="1:25">
      <c r="A2561" t="s">
        <v>11050</v>
      </c>
      <c r="B2561">
        <v>25</v>
      </c>
      <c r="C2561" t="s">
        <v>19</v>
      </c>
      <c r="D2561" t="s">
        <v>29</v>
      </c>
      <c r="E2561" s="6" t="s">
        <v>14631</v>
      </c>
      <c r="F2561" t="s">
        <v>26</v>
      </c>
      <c r="G2561">
        <v>1</v>
      </c>
      <c r="H2561">
        <v>0</v>
      </c>
      <c r="I2561">
        <v>44</v>
      </c>
      <c r="J2561">
        <v>2</v>
      </c>
      <c r="K2561">
        <v>45.72</v>
      </c>
      <c r="L2561" t="str">
        <f t="shared" si="234"/>
        <v/>
      </c>
      <c r="M2561">
        <v>4</v>
      </c>
      <c r="N2561" t="str">
        <f t="shared" si="235"/>
        <v/>
      </c>
      <c r="O2561">
        <v>12</v>
      </c>
      <c r="P2561" s="11">
        <v>0</v>
      </c>
      <c r="Q2561" s="11">
        <v>4.54545454545454E-2</v>
      </c>
      <c r="R2561" s="12">
        <v>11.43</v>
      </c>
      <c r="S2561" t="s">
        <v>27</v>
      </c>
      <c r="T2561">
        <v>0</v>
      </c>
      <c r="U2561">
        <f t="shared" si="236"/>
        <v>5</v>
      </c>
      <c r="V2561">
        <f t="shared" si="237"/>
        <v>1</v>
      </c>
      <c r="W2561">
        <f t="shared" si="238"/>
        <v>1</v>
      </c>
      <c r="X2561" t="str">
        <f t="shared" si="239"/>
        <v>511</v>
      </c>
      <c r="Y2561" t="str">
        <f>IF(Table1[[#This Row],[RFM_Score]]="555","Champion", IF(AND(J2561&gt;=4,V2561&gt;=4),"Loyal", IF(U2561&lt;=2,"At Risk", IF(W2561&gt;=4,"Potential Loyalist","Others"))))</f>
        <v>Others</v>
      </c>
    </row>
    <row r="2562" spans="1:25">
      <c r="A2562" t="s">
        <v>7250</v>
      </c>
      <c r="B2562">
        <v>30</v>
      </c>
      <c r="C2562" t="s">
        <v>24</v>
      </c>
      <c r="D2562" t="s">
        <v>41</v>
      </c>
      <c r="E2562" s="6" t="s">
        <v>14632</v>
      </c>
      <c r="F2562" t="s">
        <v>62</v>
      </c>
      <c r="G2562">
        <v>5</v>
      </c>
      <c r="H2562">
        <v>1</v>
      </c>
      <c r="I2562">
        <v>43</v>
      </c>
      <c r="J2562">
        <v>2</v>
      </c>
      <c r="K2562">
        <v>45.67</v>
      </c>
      <c r="L2562" t="str">
        <f t="shared" ref="L2562:L2625" si="240">IF(OR(K2562&lt;$AC$10, K2562&gt;$AC$11), "OUTLIER", "")</f>
        <v/>
      </c>
      <c r="M2562">
        <v>4</v>
      </c>
      <c r="N2562" t="str">
        <f t="shared" ref="N2562:N2625" si="241">IF(OR(M2562&lt;$AC$16, M2562&gt;$AC$17), "OUTLIER", "")</f>
        <v/>
      </c>
      <c r="O2562">
        <v>24</v>
      </c>
      <c r="P2562" s="11">
        <v>0.2</v>
      </c>
      <c r="Q2562" s="11">
        <v>4.6511627906976702E-2</v>
      </c>
      <c r="R2562" s="12">
        <v>11.4175</v>
      </c>
      <c r="S2562" t="s">
        <v>27</v>
      </c>
      <c r="T2562">
        <v>0</v>
      </c>
      <c r="U2562">
        <f t="shared" ref="U2562:U2625" si="242">IF(O2562&lt;=20,5,IF(O2562&lt;=40,4,IF(O2562&lt;=70,3,IF(O2562&lt;=100,2,1))))</f>
        <v>4</v>
      </c>
      <c r="V2562">
        <f t="shared" ref="V2562:V2625" si="243">IF(M2562&gt;=11,5,IF(M2562&gt;=9,4,IF(M2562&gt;=7,3,IF(M2562&gt;=5,2,1))))</f>
        <v>1</v>
      </c>
      <c r="W2562">
        <f t="shared" ref="W2562:W2625" si="244">IF(K2562&gt;=500,5,IF(K2562&gt;=300,4,IF(K2562&gt;=150,3,IF(K2562&gt;=50,2,1))))</f>
        <v>1</v>
      </c>
      <c r="X2562" t="str">
        <f t="shared" ref="X2562:X2625" si="245">U2562 &amp; V2562 &amp; W2562</f>
        <v>411</v>
      </c>
      <c r="Y2562" t="str">
        <f>IF(Table1[[#This Row],[RFM_Score]]="555","Champion", IF(AND(J2562&gt;=4,V2562&gt;=4),"Loyal", IF(U2562&lt;=2,"At Risk", IF(W2562&gt;=4,"Potential Loyalist","Others"))))</f>
        <v>Others</v>
      </c>
    </row>
    <row r="2563" spans="1:25">
      <c r="A2563" t="s">
        <v>5233</v>
      </c>
      <c r="B2563">
        <v>47</v>
      </c>
      <c r="C2563" t="s">
        <v>19</v>
      </c>
      <c r="D2563" t="s">
        <v>41</v>
      </c>
      <c r="E2563" s="6" t="s">
        <v>14633</v>
      </c>
      <c r="F2563" t="s">
        <v>26</v>
      </c>
      <c r="G2563">
        <v>2</v>
      </c>
      <c r="H2563">
        <v>1</v>
      </c>
      <c r="I2563">
        <v>53</v>
      </c>
      <c r="J2563">
        <v>2</v>
      </c>
      <c r="K2563">
        <v>45.62</v>
      </c>
      <c r="L2563" t="str">
        <f t="shared" si="240"/>
        <v/>
      </c>
      <c r="M2563">
        <v>4</v>
      </c>
      <c r="N2563" t="str">
        <f t="shared" si="241"/>
        <v/>
      </c>
      <c r="O2563">
        <v>27</v>
      </c>
      <c r="P2563" s="11">
        <v>0.5</v>
      </c>
      <c r="Q2563" s="11">
        <v>3.7735849056603703E-2</v>
      </c>
      <c r="R2563" s="12">
        <v>11.404999999999999</v>
      </c>
      <c r="S2563" t="s">
        <v>27</v>
      </c>
      <c r="T2563">
        <v>0</v>
      </c>
      <c r="U2563">
        <f t="shared" si="242"/>
        <v>4</v>
      </c>
      <c r="V2563">
        <f t="shared" si="243"/>
        <v>1</v>
      </c>
      <c r="W2563">
        <f t="shared" si="244"/>
        <v>1</v>
      </c>
      <c r="X2563" t="str">
        <f t="shared" si="245"/>
        <v>411</v>
      </c>
      <c r="Y2563" t="str">
        <f>IF(Table1[[#This Row],[RFM_Score]]="555","Champion", IF(AND(J2563&gt;=4,V2563&gt;=4),"Loyal", IF(U2563&lt;=2,"At Risk", IF(W2563&gt;=4,"Potential Loyalist","Others"))))</f>
        <v>Others</v>
      </c>
    </row>
    <row r="2564" spans="1:25">
      <c r="A2564" t="s">
        <v>11059</v>
      </c>
      <c r="B2564">
        <v>44</v>
      </c>
      <c r="C2564" t="s">
        <v>24</v>
      </c>
      <c r="D2564" t="s">
        <v>20</v>
      </c>
      <c r="E2564" s="6" t="s">
        <v>14634</v>
      </c>
      <c r="F2564" t="s">
        <v>60</v>
      </c>
      <c r="G2564">
        <v>2</v>
      </c>
      <c r="H2564">
        <v>0</v>
      </c>
      <c r="I2564">
        <v>43</v>
      </c>
      <c r="J2564">
        <v>1</v>
      </c>
      <c r="K2564">
        <v>45.56</v>
      </c>
      <c r="L2564" t="str">
        <f t="shared" si="240"/>
        <v/>
      </c>
      <c r="M2564">
        <v>4</v>
      </c>
      <c r="N2564" t="str">
        <f t="shared" si="241"/>
        <v/>
      </c>
      <c r="O2564">
        <v>14</v>
      </c>
      <c r="P2564" s="11">
        <v>0</v>
      </c>
      <c r="Q2564" s="11">
        <v>2.3255813953488299E-2</v>
      </c>
      <c r="R2564" s="12">
        <v>11.39</v>
      </c>
      <c r="S2564" t="s">
        <v>27</v>
      </c>
      <c r="T2564">
        <v>0</v>
      </c>
      <c r="U2564">
        <f t="shared" si="242"/>
        <v>5</v>
      </c>
      <c r="V2564">
        <f t="shared" si="243"/>
        <v>1</v>
      </c>
      <c r="W2564">
        <f t="shared" si="244"/>
        <v>1</v>
      </c>
      <c r="X2564" t="str">
        <f t="shared" si="245"/>
        <v>511</v>
      </c>
      <c r="Y2564" t="str">
        <f>IF(Table1[[#This Row],[RFM_Score]]="555","Champion", IF(AND(J2564&gt;=4,V2564&gt;=4),"Loyal", IF(U2564&lt;=2,"At Risk", IF(W2564&gt;=4,"Potential Loyalist","Others"))))</f>
        <v>Others</v>
      </c>
    </row>
    <row r="2565" spans="1:25">
      <c r="A2565" t="s">
        <v>6999</v>
      </c>
      <c r="B2565">
        <v>40</v>
      </c>
      <c r="C2565" t="s">
        <v>24</v>
      </c>
      <c r="D2565" t="s">
        <v>25</v>
      </c>
      <c r="E2565" s="6" t="s">
        <v>14635</v>
      </c>
      <c r="F2565" t="s">
        <v>30</v>
      </c>
      <c r="G2565">
        <v>4</v>
      </c>
      <c r="H2565">
        <v>1</v>
      </c>
      <c r="I2565">
        <v>57</v>
      </c>
      <c r="J2565">
        <v>2</v>
      </c>
      <c r="K2565">
        <v>45.53</v>
      </c>
      <c r="L2565" t="str">
        <f t="shared" si="240"/>
        <v/>
      </c>
      <c r="M2565">
        <v>4</v>
      </c>
      <c r="N2565" t="str">
        <f t="shared" si="241"/>
        <v/>
      </c>
      <c r="O2565">
        <v>1</v>
      </c>
      <c r="P2565" s="11">
        <v>0.25</v>
      </c>
      <c r="Q2565" s="11">
        <v>3.5087719298245598E-2</v>
      </c>
      <c r="R2565" s="12">
        <v>11.3825</v>
      </c>
      <c r="S2565" t="s">
        <v>27</v>
      </c>
      <c r="T2565">
        <v>0</v>
      </c>
      <c r="U2565">
        <f t="shared" si="242"/>
        <v>5</v>
      </c>
      <c r="V2565">
        <f t="shared" si="243"/>
        <v>1</v>
      </c>
      <c r="W2565">
        <f t="shared" si="244"/>
        <v>1</v>
      </c>
      <c r="X2565" t="str">
        <f t="shared" si="245"/>
        <v>511</v>
      </c>
      <c r="Y2565" t="str">
        <f>IF(Table1[[#This Row],[RFM_Score]]="555","Champion", IF(AND(J2565&gt;=4,V2565&gt;=4),"Loyal", IF(U2565&lt;=2,"At Risk", IF(W2565&gt;=4,"Potential Loyalist","Others"))))</f>
        <v>Others</v>
      </c>
    </row>
    <row r="2566" spans="1:25">
      <c r="A2566" t="s">
        <v>6502</v>
      </c>
      <c r="B2566">
        <v>44</v>
      </c>
      <c r="C2566" t="s">
        <v>33</v>
      </c>
      <c r="D2566" t="s">
        <v>25</v>
      </c>
      <c r="E2566" s="6" t="s">
        <v>14636</v>
      </c>
      <c r="F2566" t="s">
        <v>26</v>
      </c>
      <c r="G2566">
        <v>6</v>
      </c>
      <c r="H2566">
        <v>1</v>
      </c>
      <c r="I2566">
        <v>49</v>
      </c>
      <c r="J2566">
        <v>2</v>
      </c>
      <c r="K2566">
        <v>45.16</v>
      </c>
      <c r="L2566" t="str">
        <f t="shared" si="240"/>
        <v/>
      </c>
      <c r="M2566">
        <v>4</v>
      </c>
      <c r="N2566" t="str">
        <f t="shared" si="241"/>
        <v/>
      </c>
      <c r="O2566">
        <v>98</v>
      </c>
      <c r="P2566" s="11">
        <v>0.16666666666666599</v>
      </c>
      <c r="Q2566" s="11">
        <v>4.08163265306122E-2</v>
      </c>
      <c r="R2566" s="12">
        <v>11.29</v>
      </c>
      <c r="S2566" t="s">
        <v>27</v>
      </c>
      <c r="T2566">
        <v>1</v>
      </c>
      <c r="U2566">
        <f t="shared" si="242"/>
        <v>2</v>
      </c>
      <c r="V2566">
        <f t="shared" si="243"/>
        <v>1</v>
      </c>
      <c r="W2566">
        <f t="shared" si="244"/>
        <v>1</v>
      </c>
      <c r="X2566" t="str">
        <f t="shared" si="245"/>
        <v>211</v>
      </c>
      <c r="Y2566" t="str">
        <f>IF(Table1[[#This Row],[RFM_Score]]="555","Champion", IF(AND(J2566&gt;=4,V2566&gt;=4),"Loyal", IF(U2566&lt;=2,"At Risk", IF(W2566&gt;=4,"Potential Loyalist","Others"))))</f>
        <v>At Risk</v>
      </c>
    </row>
    <row r="2567" spans="1:25">
      <c r="A2567" t="s">
        <v>6853</v>
      </c>
      <c r="B2567">
        <v>18</v>
      </c>
      <c r="C2567" t="s">
        <v>19</v>
      </c>
      <c r="D2567" t="s">
        <v>41</v>
      </c>
      <c r="E2567" s="6" t="s">
        <v>14637</v>
      </c>
      <c r="F2567" t="s">
        <v>26</v>
      </c>
      <c r="G2567">
        <v>5</v>
      </c>
      <c r="H2567">
        <v>2</v>
      </c>
      <c r="I2567">
        <v>45</v>
      </c>
      <c r="J2567">
        <v>0</v>
      </c>
      <c r="K2567">
        <v>45</v>
      </c>
      <c r="L2567" t="str">
        <f t="shared" si="240"/>
        <v/>
      </c>
      <c r="M2567">
        <v>4</v>
      </c>
      <c r="N2567" t="str">
        <f t="shared" si="241"/>
        <v/>
      </c>
      <c r="O2567">
        <v>0</v>
      </c>
      <c r="P2567" s="11">
        <v>0.4</v>
      </c>
      <c r="Q2567" s="11">
        <v>0</v>
      </c>
      <c r="R2567" s="12">
        <v>11.25</v>
      </c>
      <c r="S2567" t="s">
        <v>27</v>
      </c>
      <c r="T2567">
        <v>1</v>
      </c>
      <c r="U2567">
        <f t="shared" si="242"/>
        <v>5</v>
      </c>
      <c r="V2567">
        <f t="shared" si="243"/>
        <v>1</v>
      </c>
      <c r="W2567">
        <f t="shared" si="244"/>
        <v>1</v>
      </c>
      <c r="X2567" t="str">
        <f t="shared" si="245"/>
        <v>511</v>
      </c>
      <c r="Y2567" t="str">
        <f>IF(Table1[[#This Row],[RFM_Score]]="555","Champion", IF(AND(J2567&gt;=4,V2567&gt;=4),"Loyal", IF(U2567&lt;=2,"At Risk", IF(W2567&gt;=4,"Potential Loyalist","Others"))))</f>
        <v>Others</v>
      </c>
    </row>
    <row r="2568" spans="1:25">
      <c r="A2568" t="s">
        <v>4680</v>
      </c>
      <c r="B2568">
        <v>51</v>
      </c>
      <c r="C2568" t="s">
        <v>19</v>
      </c>
      <c r="D2568" t="s">
        <v>25</v>
      </c>
      <c r="E2568" s="6" t="s">
        <v>14638</v>
      </c>
      <c r="F2568" t="s">
        <v>62</v>
      </c>
      <c r="G2568">
        <v>3</v>
      </c>
      <c r="H2568">
        <v>2</v>
      </c>
      <c r="I2568">
        <v>51</v>
      </c>
      <c r="J2568">
        <v>3</v>
      </c>
      <c r="K2568">
        <v>44.97</v>
      </c>
      <c r="L2568" t="str">
        <f t="shared" si="240"/>
        <v/>
      </c>
      <c r="M2568">
        <v>4</v>
      </c>
      <c r="N2568" t="str">
        <f t="shared" si="241"/>
        <v/>
      </c>
      <c r="O2568">
        <v>1</v>
      </c>
      <c r="P2568" s="11">
        <v>0.66666666666666596</v>
      </c>
      <c r="Q2568" s="11">
        <v>5.8823529411764698E-2</v>
      </c>
      <c r="R2568" s="12">
        <v>11.2425</v>
      </c>
      <c r="S2568" t="s">
        <v>27</v>
      </c>
      <c r="T2568">
        <v>0</v>
      </c>
      <c r="U2568">
        <f t="shared" si="242"/>
        <v>5</v>
      </c>
      <c r="V2568">
        <f t="shared" si="243"/>
        <v>1</v>
      </c>
      <c r="W2568">
        <f t="shared" si="244"/>
        <v>1</v>
      </c>
      <c r="X2568" t="str">
        <f t="shared" si="245"/>
        <v>511</v>
      </c>
      <c r="Y2568" t="str">
        <f>IF(Table1[[#This Row],[RFM_Score]]="555","Champion", IF(AND(J2568&gt;=4,V2568&gt;=4),"Loyal", IF(U2568&lt;=2,"At Risk", IF(W2568&gt;=4,"Potential Loyalist","Others"))))</f>
        <v>Others</v>
      </c>
    </row>
    <row r="2569" spans="1:25">
      <c r="A2569" t="s">
        <v>196</v>
      </c>
      <c r="B2569">
        <v>42</v>
      </c>
      <c r="C2569" t="s">
        <v>19</v>
      </c>
      <c r="D2569" t="s">
        <v>25</v>
      </c>
      <c r="E2569" s="6" t="s">
        <v>14639</v>
      </c>
      <c r="F2569" t="s">
        <v>21</v>
      </c>
      <c r="G2569">
        <v>1</v>
      </c>
      <c r="H2569">
        <v>1</v>
      </c>
      <c r="I2569">
        <v>48</v>
      </c>
      <c r="J2569">
        <v>2</v>
      </c>
      <c r="K2569">
        <v>44.69</v>
      </c>
      <c r="L2569" t="str">
        <f t="shared" si="240"/>
        <v/>
      </c>
      <c r="M2569">
        <v>4</v>
      </c>
      <c r="N2569" t="str">
        <f t="shared" si="241"/>
        <v/>
      </c>
      <c r="O2569">
        <v>11</v>
      </c>
      <c r="P2569" s="11">
        <v>1</v>
      </c>
      <c r="Q2569" s="11">
        <v>4.1666666666666602E-2</v>
      </c>
      <c r="R2569" s="12">
        <v>11.172499999999999</v>
      </c>
      <c r="S2569" t="s">
        <v>27</v>
      </c>
      <c r="T2569">
        <v>1</v>
      </c>
      <c r="U2569">
        <f t="shared" si="242"/>
        <v>5</v>
      </c>
      <c r="V2569">
        <f t="shared" si="243"/>
        <v>1</v>
      </c>
      <c r="W2569">
        <f t="shared" si="244"/>
        <v>1</v>
      </c>
      <c r="X2569" t="str">
        <f t="shared" si="245"/>
        <v>511</v>
      </c>
      <c r="Y2569" t="str">
        <f>IF(Table1[[#This Row],[RFM_Score]]="555","Champion", IF(AND(J2569&gt;=4,V2569&gt;=4),"Loyal", IF(U2569&lt;=2,"At Risk", IF(W2569&gt;=4,"Potential Loyalist","Others"))))</f>
        <v>Others</v>
      </c>
    </row>
    <row r="2570" spans="1:25">
      <c r="A2570" t="s">
        <v>9534</v>
      </c>
      <c r="B2570">
        <v>43</v>
      </c>
      <c r="C2570" t="s">
        <v>19</v>
      </c>
      <c r="D2570" t="s">
        <v>29</v>
      </c>
      <c r="E2570" s="6" t="s">
        <v>14640</v>
      </c>
      <c r="F2570" t="s">
        <v>26</v>
      </c>
      <c r="G2570">
        <v>2</v>
      </c>
      <c r="H2570">
        <v>0</v>
      </c>
      <c r="I2570">
        <v>49</v>
      </c>
      <c r="J2570">
        <v>4</v>
      </c>
      <c r="K2570">
        <v>44.65</v>
      </c>
      <c r="L2570" t="str">
        <f t="shared" si="240"/>
        <v/>
      </c>
      <c r="M2570">
        <v>4</v>
      </c>
      <c r="N2570" t="str">
        <f t="shared" si="241"/>
        <v/>
      </c>
      <c r="O2570">
        <v>5</v>
      </c>
      <c r="P2570" s="11">
        <v>0</v>
      </c>
      <c r="Q2570" s="11">
        <v>8.16326530612244E-2</v>
      </c>
      <c r="R2570" s="12">
        <v>11.1625</v>
      </c>
      <c r="S2570" t="s">
        <v>27</v>
      </c>
      <c r="T2570">
        <v>0</v>
      </c>
      <c r="U2570">
        <f t="shared" si="242"/>
        <v>5</v>
      </c>
      <c r="V2570">
        <f t="shared" si="243"/>
        <v>1</v>
      </c>
      <c r="W2570">
        <f t="shared" si="244"/>
        <v>1</v>
      </c>
      <c r="X2570" t="str">
        <f t="shared" si="245"/>
        <v>511</v>
      </c>
      <c r="Y2570" t="str">
        <f>IF(Table1[[#This Row],[RFM_Score]]="555","Champion", IF(AND(J2570&gt;=4,V2570&gt;=4),"Loyal", IF(U2570&lt;=2,"At Risk", IF(W2570&gt;=4,"Potential Loyalist","Others"))))</f>
        <v>Others</v>
      </c>
    </row>
    <row r="2571" spans="1:25">
      <c r="A2571" t="s">
        <v>7365</v>
      </c>
      <c r="B2571">
        <v>18</v>
      </c>
      <c r="C2571" t="s">
        <v>24</v>
      </c>
      <c r="D2571" t="s">
        <v>29</v>
      </c>
      <c r="E2571" s="6" t="s">
        <v>14641</v>
      </c>
      <c r="F2571" t="s">
        <v>60</v>
      </c>
      <c r="G2571">
        <v>4</v>
      </c>
      <c r="H2571">
        <v>1</v>
      </c>
      <c r="I2571">
        <v>54</v>
      </c>
      <c r="J2571">
        <v>1</v>
      </c>
      <c r="K2571">
        <v>44.61</v>
      </c>
      <c r="L2571" t="str">
        <f t="shared" si="240"/>
        <v/>
      </c>
      <c r="M2571">
        <v>4</v>
      </c>
      <c r="N2571" t="str">
        <f t="shared" si="241"/>
        <v/>
      </c>
      <c r="O2571">
        <v>5</v>
      </c>
      <c r="P2571" s="11">
        <v>0.25</v>
      </c>
      <c r="Q2571" s="11">
        <v>1.85185185185185E-2</v>
      </c>
      <c r="R2571" s="12">
        <v>11.1525</v>
      </c>
      <c r="S2571" t="s">
        <v>27</v>
      </c>
      <c r="T2571">
        <v>0</v>
      </c>
      <c r="U2571">
        <f t="shared" si="242"/>
        <v>5</v>
      </c>
      <c r="V2571">
        <f t="shared" si="243"/>
        <v>1</v>
      </c>
      <c r="W2571">
        <f t="shared" si="244"/>
        <v>1</v>
      </c>
      <c r="X2571" t="str">
        <f t="shared" si="245"/>
        <v>511</v>
      </c>
      <c r="Y2571" t="str">
        <f>IF(Table1[[#This Row],[RFM_Score]]="555","Champion", IF(AND(J2571&gt;=4,V2571&gt;=4),"Loyal", IF(U2571&lt;=2,"At Risk", IF(W2571&gt;=4,"Potential Loyalist","Others"))))</f>
        <v>Others</v>
      </c>
    </row>
    <row r="2572" spans="1:25">
      <c r="A2572" t="s">
        <v>8652</v>
      </c>
      <c r="B2572">
        <v>23</v>
      </c>
      <c r="C2572" t="s">
        <v>19</v>
      </c>
      <c r="D2572" t="s">
        <v>49</v>
      </c>
      <c r="E2572" s="6" t="s">
        <v>14642</v>
      </c>
      <c r="F2572" t="s">
        <v>26</v>
      </c>
      <c r="G2572">
        <v>6</v>
      </c>
      <c r="H2572">
        <v>3</v>
      </c>
      <c r="I2572">
        <v>46</v>
      </c>
      <c r="J2572">
        <v>2</v>
      </c>
      <c r="K2572">
        <v>44.53</v>
      </c>
      <c r="L2572" t="str">
        <f t="shared" si="240"/>
        <v/>
      </c>
      <c r="M2572">
        <v>4</v>
      </c>
      <c r="N2572" t="str">
        <f t="shared" si="241"/>
        <v/>
      </c>
      <c r="O2572">
        <v>17</v>
      </c>
      <c r="P2572" s="11">
        <v>0.5</v>
      </c>
      <c r="Q2572" s="11">
        <v>4.3478260869565202E-2</v>
      </c>
      <c r="R2572" s="12">
        <v>11.1325</v>
      </c>
      <c r="S2572" t="s">
        <v>27</v>
      </c>
      <c r="T2572">
        <v>1</v>
      </c>
      <c r="U2572">
        <f t="shared" si="242"/>
        <v>5</v>
      </c>
      <c r="V2572">
        <f t="shared" si="243"/>
        <v>1</v>
      </c>
      <c r="W2572">
        <f t="shared" si="244"/>
        <v>1</v>
      </c>
      <c r="X2572" t="str">
        <f t="shared" si="245"/>
        <v>511</v>
      </c>
      <c r="Y2572" t="str">
        <f>IF(Table1[[#This Row],[RFM_Score]]="555","Champion", IF(AND(J2572&gt;=4,V2572&gt;=4),"Loyal", IF(U2572&lt;=2,"At Risk", IF(W2572&gt;=4,"Potential Loyalist","Others"))))</f>
        <v>Others</v>
      </c>
    </row>
    <row r="2573" spans="1:25">
      <c r="A2573" t="s">
        <v>2909</v>
      </c>
      <c r="B2573">
        <v>18</v>
      </c>
      <c r="C2573" t="s">
        <v>19</v>
      </c>
      <c r="D2573" t="s">
        <v>29</v>
      </c>
      <c r="E2573" s="6" t="s">
        <v>14643</v>
      </c>
      <c r="F2573" t="s">
        <v>26</v>
      </c>
      <c r="G2573">
        <v>2</v>
      </c>
      <c r="H2573">
        <v>0</v>
      </c>
      <c r="I2573">
        <v>39</v>
      </c>
      <c r="J2573">
        <v>2</v>
      </c>
      <c r="K2573">
        <v>44.31</v>
      </c>
      <c r="L2573" t="str">
        <f t="shared" si="240"/>
        <v/>
      </c>
      <c r="M2573">
        <v>4</v>
      </c>
      <c r="N2573" t="str">
        <f t="shared" si="241"/>
        <v/>
      </c>
      <c r="O2573">
        <v>21</v>
      </c>
      <c r="P2573" s="11">
        <v>0</v>
      </c>
      <c r="Q2573" s="11">
        <v>5.1282051282051197E-2</v>
      </c>
      <c r="R2573" s="12">
        <v>11.077500000000001</v>
      </c>
      <c r="S2573" t="s">
        <v>27</v>
      </c>
      <c r="T2573">
        <v>0</v>
      </c>
      <c r="U2573">
        <f t="shared" si="242"/>
        <v>4</v>
      </c>
      <c r="V2573">
        <f t="shared" si="243"/>
        <v>1</v>
      </c>
      <c r="W2573">
        <f t="shared" si="244"/>
        <v>1</v>
      </c>
      <c r="X2573" t="str">
        <f t="shared" si="245"/>
        <v>411</v>
      </c>
      <c r="Y2573" t="str">
        <f>IF(Table1[[#This Row],[RFM_Score]]="555","Champion", IF(AND(J2573&gt;=4,V2573&gt;=4),"Loyal", IF(U2573&lt;=2,"At Risk", IF(W2573&gt;=4,"Potential Loyalist","Others"))))</f>
        <v>Others</v>
      </c>
    </row>
    <row r="2574" spans="1:25">
      <c r="A2574" t="s">
        <v>1207</v>
      </c>
      <c r="B2574">
        <v>44</v>
      </c>
      <c r="C2574" t="s">
        <v>19</v>
      </c>
      <c r="D2574" t="s">
        <v>35</v>
      </c>
      <c r="E2574" s="6" t="s">
        <v>14644</v>
      </c>
      <c r="F2574" t="s">
        <v>30</v>
      </c>
      <c r="G2574">
        <v>2</v>
      </c>
      <c r="H2574">
        <v>0</v>
      </c>
      <c r="I2574">
        <v>54</v>
      </c>
      <c r="J2574">
        <v>2</v>
      </c>
      <c r="K2574">
        <v>44.16</v>
      </c>
      <c r="L2574" t="str">
        <f t="shared" si="240"/>
        <v/>
      </c>
      <c r="M2574">
        <v>4</v>
      </c>
      <c r="N2574" t="str">
        <f t="shared" si="241"/>
        <v/>
      </c>
      <c r="O2574">
        <v>38</v>
      </c>
      <c r="P2574" s="11">
        <v>0</v>
      </c>
      <c r="Q2574" s="11">
        <v>3.7037037037037E-2</v>
      </c>
      <c r="R2574" s="12">
        <v>11.04</v>
      </c>
      <c r="S2574" t="s">
        <v>27</v>
      </c>
      <c r="T2574">
        <v>0</v>
      </c>
      <c r="U2574">
        <f t="shared" si="242"/>
        <v>4</v>
      </c>
      <c r="V2574">
        <f t="shared" si="243"/>
        <v>1</v>
      </c>
      <c r="W2574">
        <f t="shared" si="244"/>
        <v>1</v>
      </c>
      <c r="X2574" t="str">
        <f t="shared" si="245"/>
        <v>411</v>
      </c>
      <c r="Y2574" t="str">
        <f>IF(Table1[[#This Row],[RFM_Score]]="555","Champion", IF(AND(J2574&gt;=4,V2574&gt;=4),"Loyal", IF(U2574&lt;=2,"At Risk", IF(W2574&gt;=4,"Potential Loyalist","Others"))))</f>
        <v>Others</v>
      </c>
    </row>
    <row r="2575" spans="1:25">
      <c r="A2575" t="s">
        <v>7035</v>
      </c>
      <c r="B2575">
        <v>34</v>
      </c>
      <c r="C2575" t="s">
        <v>19</v>
      </c>
      <c r="D2575" t="s">
        <v>29</v>
      </c>
      <c r="E2575" s="6" t="s">
        <v>14645</v>
      </c>
      <c r="F2575" t="s">
        <v>60</v>
      </c>
      <c r="G2575">
        <v>2</v>
      </c>
      <c r="H2575">
        <v>1</v>
      </c>
      <c r="I2575">
        <v>48</v>
      </c>
      <c r="J2575">
        <v>3</v>
      </c>
      <c r="K2575">
        <v>43.8</v>
      </c>
      <c r="L2575" t="str">
        <f t="shared" si="240"/>
        <v/>
      </c>
      <c r="M2575">
        <v>4</v>
      </c>
      <c r="N2575" t="str">
        <f t="shared" si="241"/>
        <v/>
      </c>
      <c r="O2575">
        <v>48</v>
      </c>
      <c r="P2575" s="11">
        <v>0.5</v>
      </c>
      <c r="Q2575" s="11">
        <v>6.25E-2</v>
      </c>
      <c r="R2575" s="12">
        <v>10.95</v>
      </c>
      <c r="S2575" t="s">
        <v>27</v>
      </c>
      <c r="T2575">
        <v>0</v>
      </c>
      <c r="U2575">
        <f t="shared" si="242"/>
        <v>3</v>
      </c>
      <c r="V2575">
        <f t="shared" si="243"/>
        <v>1</v>
      </c>
      <c r="W2575">
        <f t="shared" si="244"/>
        <v>1</v>
      </c>
      <c r="X2575" t="str">
        <f t="shared" si="245"/>
        <v>311</v>
      </c>
      <c r="Y2575" t="str">
        <f>IF(Table1[[#This Row],[RFM_Score]]="555","Champion", IF(AND(J2575&gt;=4,V2575&gt;=4),"Loyal", IF(U2575&lt;=2,"At Risk", IF(W2575&gt;=4,"Potential Loyalist","Others"))))</f>
        <v>Others</v>
      </c>
    </row>
    <row r="2576" spans="1:25">
      <c r="A2576" t="s">
        <v>9973</v>
      </c>
      <c r="B2576">
        <v>38</v>
      </c>
      <c r="C2576" t="s">
        <v>19</v>
      </c>
      <c r="D2576" t="s">
        <v>29</v>
      </c>
      <c r="E2576" s="6" t="s">
        <v>14646</v>
      </c>
      <c r="F2576" t="s">
        <v>62</v>
      </c>
      <c r="G2576">
        <v>3</v>
      </c>
      <c r="H2576">
        <v>0</v>
      </c>
      <c r="I2576">
        <v>45</v>
      </c>
      <c r="J2576">
        <v>4</v>
      </c>
      <c r="K2576">
        <v>43.7</v>
      </c>
      <c r="L2576" t="str">
        <f t="shared" si="240"/>
        <v/>
      </c>
      <c r="M2576">
        <v>4</v>
      </c>
      <c r="N2576" t="str">
        <f t="shared" si="241"/>
        <v/>
      </c>
      <c r="O2576">
        <v>31</v>
      </c>
      <c r="P2576" s="11">
        <v>0</v>
      </c>
      <c r="Q2576" s="11">
        <v>8.8888888888888795E-2</v>
      </c>
      <c r="R2576" s="12">
        <v>10.925000000000001</v>
      </c>
      <c r="S2576" t="s">
        <v>27</v>
      </c>
      <c r="T2576">
        <v>0</v>
      </c>
      <c r="U2576">
        <f t="shared" si="242"/>
        <v>4</v>
      </c>
      <c r="V2576">
        <f t="shared" si="243"/>
        <v>1</v>
      </c>
      <c r="W2576">
        <f t="shared" si="244"/>
        <v>1</v>
      </c>
      <c r="X2576" t="str">
        <f t="shared" si="245"/>
        <v>411</v>
      </c>
      <c r="Y2576" t="str">
        <f>IF(Table1[[#This Row],[RFM_Score]]="555","Champion", IF(AND(J2576&gt;=4,V2576&gt;=4),"Loyal", IF(U2576&lt;=2,"At Risk", IF(W2576&gt;=4,"Potential Loyalist","Others"))))</f>
        <v>Others</v>
      </c>
    </row>
    <row r="2577" spans="1:25">
      <c r="A2577" t="s">
        <v>9921</v>
      </c>
      <c r="B2577">
        <v>41</v>
      </c>
      <c r="C2577" t="s">
        <v>19</v>
      </c>
      <c r="D2577" t="s">
        <v>41</v>
      </c>
      <c r="E2577" s="6" t="s">
        <v>14647</v>
      </c>
      <c r="F2577" t="s">
        <v>30</v>
      </c>
      <c r="G2577">
        <v>3</v>
      </c>
      <c r="H2577">
        <v>1</v>
      </c>
      <c r="I2577">
        <v>47</v>
      </c>
      <c r="J2577">
        <v>4</v>
      </c>
      <c r="K2577">
        <v>43.66</v>
      </c>
      <c r="L2577" t="str">
        <f t="shared" si="240"/>
        <v/>
      </c>
      <c r="M2577">
        <v>4</v>
      </c>
      <c r="N2577" t="str">
        <f t="shared" si="241"/>
        <v/>
      </c>
      <c r="O2577">
        <v>81</v>
      </c>
      <c r="P2577" s="11">
        <v>0.33333333333333298</v>
      </c>
      <c r="Q2577" s="11">
        <v>8.5106382978723402E-2</v>
      </c>
      <c r="R2577" s="12">
        <v>10.914999999999999</v>
      </c>
      <c r="S2577" t="s">
        <v>27</v>
      </c>
      <c r="T2577">
        <v>0</v>
      </c>
      <c r="U2577">
        <f t="shared" si="242"/>
        <v>2</v>
      </c>
      <c r="V2577">
        <f t="shared" si="243"/>
        <v>1</v>
      </c>
      <c r="W2577">
        <f t="shared" si="244"/>
        <v>1</v>
      </c>
      <c r="X2577" t="str">
        <f t="shared" si="245"/>
        <v>211</v>
      </c>
      <c r="Y2577" t="str">
        <f>IF(Table1[[#This Row],[RFM_Score]]="555","Champion", IF(AND(J2577&gt;=4,V2577&gt;=4),"Loyal", IF(U2577&lt;=2,"At Risk", IF(W2577&gt;=4,"Potential Loyalist","Others"))))</f>
        <v>At Risk</v>
      </c>
    </row>
    <row r="2578" spans="1:25">
      <c r="A2578" t="s">
        <v>4491</v>
      </c>
      <c r="B2578">
        <v>50</v>
      </c>
      <c r="C2578" t="s">
        <v>19</v>
      </c>
      <c r="D2578" t="s">
        <v>25</v>
      </c>
      <c r="E2578" s="6" t="s">
        <v>14648</v>
      </c>
      <c r="F2578" t="s">
        <v>60</v>
      </c>
      <c r="G2578">
        <v>4</v>
      </c>
      <c r="H2578">
        <v>2</v>
      </c>
      <c r="I2578">
        <v>53</v>
      </c>
      <c r="J2578">
        <v>3</v>
      </c>
      <c r="K2578">
        <v>43.63</v>
      </c>
      <c r="L2578" t="str">
        <f t="shared" si="240"/>
        <v/>
      </c>
      <c r="M2578">
        <v>4</v>
      </c>
      <c r="N2578" t="str">
        <f t="shared" si="241"/>
        <v/>
      </c>
      <c r="O2578">
        <v>59</v>
      </c>
      <c r="P2578" s="11">
        <v>0.5</v>
      </c>
      <c r="Q2578" s="11">
        <v>5.6603773584905599E-2</v>
      </c>
      <c r="R2578" s="12">
        <v>10.907500000000001</v>
      </c>
      <c r="S2578" t="s">
        <v>27</v>
      </c>
      <c r="T2578">
        <v>0</v>
      </c>
      <c r="U2578">
        <f t="shared" si="242"/>
        <v>3</v>
      </c>
      <c r="V2578">
        <f t="shared" si="243"/>
        <v>1</v>
      </c>
      <c r="W2578">
        <f t="shared" si="244"/>
        <v>1</v>
      </c>
      <c r="X2578" t="str">
        <f t="shared" si="245"/>
        <v>311</v>
      </c>
      <c r="Y2578" t="str">
        <f>IF(Table1[[#This Row],[RFM_Score]]="555","Champion", IF(AND(J2578&gt;=4,V2578&gt;=4),"Loyal", IF(U2578&lt;=2,"At Risk", IF(W2578&gt;=4,"Potential Loyalist","Others"))))</f>
        <v>Others</v>
      </c>
    </row>
    <row r="2579" spans="1:25">
      <c r="A2579" t="s">
        <v>7487</v>
      </c>
      <c r="B2579">
        <v>29</v>
      </c>
      <c r="C2579" t="s">
        <v>19</v>
      </c>
      <c r="D2579" t="s">
        <v>25</v>
      </c>
      <c r="E2579" s="6" t="s">
        <v>14649</v>
      </c>
      <c r="F2579" t="s">
        <v>60</v>
      </c>
      <c r="G2579">
        <v>3</v>
      </c>
      <c r="H2579">
        <v>0</v>
      </c>
      <c r="I2579">
        <v>44</v>
      </c>
      <c r="J2579">
        <v>5</v>
      </c>
      <c r="K2579">
        <v>43.47</v>
      </c>
      <c r="L2579" t="str">
        <f t="shared" si="240"/>
        <v/>
      </c>
      <c r="M2579">
        <v>4</v>
      </c>
      <c r="N2579" t="str">
        <f t="shared" si="241"/>
        <v/>
      </c>
      <c r="O2579">
        <v>42</v>
      </c>
      <c r="P2579" s="11">
        <v>0</v>
      </c>
      <c r="Q2579" s="11">
        <v>0.11363636363636299</v>
      </c>
      <c r="R2579" s="12">
        <v>10.8675</v>
      </c>
      <c r="S2579" t="s">
        <v>27</v>
      </c>
      <c r="T2579">
        <v>0</v>
      </c>
      <c r="U2579">
        <f t="shared" si="242"/>
        <v>3</v>
      </c>
      <c r="V2579">
        <f t="shared" si="243"/>
        <v>1</v>
      </c>
      <c r="W2579">
        <f t="shared" si="244"/>
        <v>1</v>
      </c>
      <c r="X2579" t="str">
        <f t="shared" si="245"/>
        <v>311</v>
      </c>
      <c r="Y2579" t="str">
        <f>IF(Table1[[#This Row],[RFM_Score]]="555","Champion", IF(AND(J2579&gt;=4,V2579&gt;=4),"Loyal", IF(U2579&lt;=2,"At Risk", IF(W2579&gt;=4,"Potential Loyalist","Others"))))</f>
        <v>Others</v>
      </c>
    </row>
    <row r="2580" spans="1:25">
      <c r="A2580" t="s">
        <v>8334</v>
      </c>
      <c r="B2580">
        <v>39</v>
      </c>
      <c r="C2580" t="s">
        <v>24</v>
      </c>
      <c r="D2580" t="s">
        <v>25</v>
      </c>
      <c r="E2580" s="6" t="s">
        <v>14650</v>
      </c>
      <c r="F2580" t="s">
        <v>26</v>
      </c>
      <c r="G2580">
        <v>1</v>
      </c>
      <c r="H2580">
        <v>0</v>
      </c>
      <c r="I2580">
        <v>58</v>
      </c>
      <c r="J2580">
        <v>2</v>
      </c>
      <c r="K2580">
        <v>43.26</v>
      </c>
      <c r="L2580" t="str">
        <f t="shared" si="240"/>
        <v/>
      </c>
      <c r="M2580">
        <v>4</v>
      </c>
      <c r="N2580" t="str">
        <f t="shared" si="241"/>
        <v/>
      </c>
      <c r="O2580">
        <v>3</v>
      </c>
      <c r="P2580" s="11">
        <v>0</v>
      </c>
      <c r="Q2580" s="11">
        <v>3.4482758620689599E-2</v>
      </c>
      <c r="R2580" s="12">
        <v>10.815</v>
      </c>
      <c r="S2580" t="s">
        <v>27</v>
      </c>
      <c r="T2580">
        <v>0</v>
      </c>
      <c r="U2580">
        <f t="shared" si="242"/>
        <v>5</v>
      </c>
      <c r="V2580">
        <f t="shared" si="243"/>
        <v>1</v>
      </c>
      <c r="W2580">
        <f t="shared" si="244"/>
        <v>1</v>
      </c>
      <c r="X2580" t="str">
        <f t="shared" si="245"/>
        <v>511</v>
      </c>
      <c r="Y2580" t="str">
        <f>IF(Table1[[#This Row],[RFM_Score]]="555","Champion", IF(AND(J2580&gt;=4,V2580&gt;=4),"Loyal", IF(U2580&lt;=2,"At Risk", IF(W2580&gt;=4,"Potential Loyalist","Others"))))</f>
        <v>Others</v>
      </c>
    </row>
    <row r="2581" spans="1:25">
      <c r="A2581" t="s">
        <v>9641</v>
      </c>
      <c r="B2581">
        <v>45</v>
      </c>
      <c r="C2581" t="s">
        <v>19</v>
      </c>
      <c r="D2581" t="s">
        <v>35</v>
      </c>
      <c r="E2581" s="6" t="s">
        <v>14651</v>
      </c>
      <c r="F2581" t="s">
        <v>21</v>
      </c>
      <c r="G2581">
        <v>0</v>
      </c>
      <c r="H2581">
        <v>0</v>
      </c>
      <c r="I2581">
        <v>54</v>
      </c>
      <c r="J2581">
        <v>2</v>
      </c>
      <c r="K2581">
        <v>43.14</v>
      </c>
      <c r="L2581" t="str">
        <f t="shared" si="240"/>
        <v/>
      </c>
      <c r="M2581">
        <v>4</v>
      </c>
      <c r="N2581" t="str">
        <f t="shared" si="241"/>
        <v/>
      </c>
      <c r="O2581">
        <v>9</v>
      </c>
      <c r="P2581" s="11">
        <v>0</v>
      </c>
      <c r="Q2581" s="11">
        <v>3.7037037037037E-2</v>
      </c>
      <c r="R2581" s="12">
        <v>10.785</v>
      </c>
      <c r="S2581" t="s">
        <v>27</v>
      </c>
      <c r="T2581">
        <v>0</v>
      </c>
      <c r="U2581">
        <f t="shared" si="242"/>
        <v>5</v>
      </c>
      <c r="V2581">
        <f t="shared" si="243"/>
        <v>1</v>
      </c>
      <c r="W2581">
        <f t="shared" si="244"/>
        <v>1</v>
      </c>
      <c r="X2581" t="str">
        <f t="shared" si="245"/>
        <v>511</v>
      </c>
      <c r="Y2581" t="str">
        <f>IF(Table1[[#This Row],[RFM_Score]]="555","Champion", IF(AND(J2581&gt;=4,V2581&gt;=4),"Loyal", IF(U2581&lt;=2,"At Risk", IF(W2581&gt;=4,"Potential Loyalist","Others"))))</f>
        <v>Others</v>
      </c>
    </row>
    <row r="2582" spans="1:25">
      <c r="A2582" t="s">
        <v>7667</v>
      </c>
      <c r="B2582">
        <v>47</v>
      </c>
      <c r="C2582" t="s">
        <v>24</v>
      </c>
      <c r="D2582" t="s">
        <v>25</v>
      </c>
      <c r="E2582" s="6" t="s">
        <v>14652</v>
      </c>
      <c r="F2582" t="s">
        <v>62</v>
      </c>
      <c r="G2582">
        <v>8</v>
      </c>
      <c r="H2582">
        <v>3</v>
      </c>
      <c r="I2582">
        <v>69</v>
      </c>
      <c r="J2582">
        <v>7</v>
      </c>
      <c r="K2582">
        <v>42.95</v>
      </c>
      <c r="L2582" t="str">
        <f t="shared" si="240"/>
        <v/>
      </c>
      <c r="M2582">
        <v>4</v>
      </c>
      <c r="N2582" t="str">
        <f t="shared" si="241"/>
        <v/>
      </c>
      <c r="O2582">
        <v>13</v>
      </c>
      <c r="P2582" s="11">
        <v>0.375</v>
      </c>
      <c r="Q2582" s="11">
        <v>0.101449275362318</v>
      </c>
      <c r="R2582" s="12">
        <v>10.737500000000001</v>
      </c>
      <c r="S2582" t="s">
        <v>27</v>
      </c>
      <c r="T2582">
        <v>0</v>
      </c>
      <c r="U2582">
        <f t="shared" si="242"/>
        <v>5</v>
      </c>
      <c r="V2582">
        <f t="shared" si="243"/>
        <v>1</v>
      </c>
      <c r="W2582">
        <f t="shared" si="244"/>
        <v>1</v>
      </c>
      <c r="X2582" t="str">
        <f t="shared" si="245"/>
        <v>511</v>
      </c>
      <c r="Y2582" t="str">
        <f>IF(Table1[[#This Row],[RFM_Score]]="555","Champion", IF(AND(J2582&gt;=4,V2582&gt;=4),"Loyal", IF(U2582&lt;=2,"At Risk", IF(W2582&gt;=4,"Potential Loyalist","Others"))))</f>
        <v>Others</v>
      </c>
    </row>
    <row r="2583" spans="1:25">
      <c r="A2583" t="s">
        <v>6932</v>
      </c>
      <c r="B2583">
        <v>28</v>
      </c>
      <c r="C2583" t="s">
        <v>19</v>
      </c>
      <c r="D2583" t="s">
        <v>29</v>
      </c>
      <c r="E2583" s="6" t="s">
        <v>14653</v>
      </c>
      <c r="F2583" t="s">
        <v>30</v>
      </c>
      <c r="G2583">
        <v>6</v>
      </c>
      <c r="H2583">
        <v>1</v>
      </c>
      <c r="I2583">
        <v>49</v>
      </c>
      <c r="J2583">
        <v>1</v>
      </c>
      <c r="K2583">
        <v>42.8</v>
      </c>
      <c r="L2583" t="str">
        <f t="shared" si="240"/>
        <v/>
      </c>
      <c r="M2583">
        <v>4</v>
      </c>
      <c r="N2583" t="str">
        <f t="shared" si="241"/>
        <v/>
      </c>
      <c r="O2583">
        <v>7</v>
      </c>
      <c r="P2583" s="11">
        <v>0.16666666666666599</v>
      </c>
      <c r="Q2583" s="11">
        <v>2.04081632653061E-2</v>
      </c>
      <c r="R2583" s="12">
        <v>10.7</v>
      </c>
      <c r="S2583" t="s">
        <v>27</v>
      </c>
      <c r="T2583">
        <v>0</v>
      </c>
      <c r="U2583">
        <f t="shared" si="242"/>
        <v>5</v>
      </c>
      <c r="V2583">
        <f t="shared" si="243"/>
        <v>1</v>
      </c>
      <c r="W2583">
        <f t="shared" si="244"/>
        <v>1</v>
      </c>
      <c r="X2583" t="str">
        <f t="shared" si="245"/>
        <v>511</v>
      </c>
      <c r="Y2583" t="str">
        <f>IF(Table1[[#This Row],[RFM_Score]]="555","Champion", IF(AND(J2583&gt;=4,V2583&gt;=4),"Loyal", IF(U2583&lt;=2,"At Risk", IF(W2583&gt;=4,"Potential Loyalist","Others"))))</f>
        <v>Others</v>
      </c>
    </row>
    <row r="2584" spans="1:25">
      <c r="A2584" t="s">
        <v>7220</v>
      </c>
      <c r="B2584">
        <v>23</v>
      </c>
      <c r="C2584" t="s">
        <v>24</v>
      </c>
      <c r="D2584" t="s">
        <v>25</v>
      </c>
      <c r="E2584" s="6" t="s">
        <v>14654</v>
      </c>
      <c r="F2584" t="s">
        <v>60</v>
      </c>
      <c r="G2584">
        <v>8</v>
      </c>
      <c r="H2584">
        <v>2</v>
      </c>
      <c r="I2584">
        <v>45</v>
      </c>
      <c r="J2584">
        <v>2</v>
      </c>
      <c r="K2584">
        <v>42.67</v>
      </c>
      <c r="L2584" t="str">
        <f t="shared" si="240"/>
        <v/>
      </c>
      <c r="M2584">
        <v>4</v>
      </c>
      <c r="N2584" t="str">
        <f t="shared" si="241"/>
        <v/>
      </c>
      <c r="O2584">
        <v>30</v>
      </c>
      <c r="P2584" s="11">
        <v>0.25</v>
      </c>
      <c r="Q2584" s="11">
        <v>4.4444444444444398E-2</v>
      </c>
      <c r="R2584" s="12">
        <v>10.6675</v>
      </c>
      <c r="S2584" t="s">
        <v>27</v>
      </c>
      <c r="T2584">
        <v>0</v>
      </c>
      <c r="U2584">
        <f t="shared" si="242"/>
        <v>4</v>
      </c>
      <c r="V2584">
        <f t="shared" si="243"/>
        <v>1</v>
      </c>
      <c r="W2584">
        <f t="shared" si="244"/>
        <v>1</v>
      </c>
      <c r="X2584" t="str">
        <f t="shared" si="245"/>
        <v>411</v>
      </c>
      <c r="Y2584" t="str">
        <f>IF(Table1[[#This Row],[RFM_Score]]="555","Champion", IF(AND(J2584&gt;=4,V2584&gt;=4),"Loyal", IF(U2584&lt;=2,"At Risk", IF(W2584&gt;=4,"Potential Loyalist","Others"))))</f>
        <v>Others</v>
      </c>
    </row>
    <row r="2585" spans="1:25">
      <c r="A2585" t="s">
        <v>1504</v>
      </c>
      <c r="B2585">
        <v>39</v>
      </c>
      <c r="C2585" t="s">
        <v>24</v>
      </c>
      <c r="D2585" t="s">
        <v>25</v>
      </c>
      <c r="E2585" s="6" t="s">
        <v>14655</v>
      </c>
      <c r="F2585" t="s">
        <v>60</v>
      </c>
      <c r="G2585">
        <v>4</v>
      </c>
      <c r="H2585">
        <v>0</v>
      </c>
      <c r="I2585">
        <v>45</v>
      </c>
      <c r="J2585">
        <v>1</v>
      </c>
      <c r="K2585">
        <v>42.23</v>
      </c>
      <c r="L2585" t="str">
        <f t="shared" si="240"/>
        <v/>
      </c>
      <c r="M2585">
        <v>4</v>
      </c>
      <c r="N2585" t="str">
        <f t="shared" si="241"/>
        <v/>
      </c>
      <c r="O2585">
        <v>55</v>
      </c>
      <c r="P2585" s="11">
        <v>0</v>
      </c>
      <c r="Q2585" s="11">
        <v>2.2222222222222199E-2</v>
      </c>
      <c r="R2585" s="12">
        <v>10.557499999999999</v>
      </c>
      <c r="S2585" t="s">
        <v>27</v>
      </c>
      <c r="T2585">
        <v>0</v>
      </c>
      <c r="U2585">
        <f t="shared" si="242"/>
        <v>3</v>
      </c>
      <c r="V2585">
        <f t="shared" si="243"/>
        <v>1</v>
      </c>
      <c r="W2585">
        <f t="shared" si="244"/>
        <v>1</v>
      </c>
      <c r="X2585" t="str">
        <f t="shared" si="245"/>
        <v>311</v>
      </c>
      <c r="Y2585" t="str">
        <f>IF(Table1[[#This Row],[RFM_Score]]="555","Champion", IF(AND(J2585&gt;=4,V2585&gt;=4),"Loyal", IF(U2585&lt;=2,"At Risk", IF(W2585&gt;=4,"Potential Loyalist","Others"))))</f>
        <v>Others</v>
      </c>
    </row>
    <row r="2586" spans="1:25">
      <c r="A2586" t="s">
        <v>1001</v>
      </c>
      <c r="B2586">
        <v>33</v>
      </c>
      <c r="C2586" t="s">
        <v>24</v>
      </c>
      <c r="D2586" t="s">
        <v>25</v>
      </c>
      <c r="E2586" s="6" t="s">
        <v>14656</v>
      </c>
      <c r="F2586" t="s">
        <v>30</v>
      </c>
      <c r="G2586">
        <v>4</v>
      </c>
      <c r="H2586">
        <v>3</v>
      </c>
      <c r="I2586">
        <v>46</v>
      </c>
      <c r="J2586">
        <v>0</v>
      </c>
      <c r="K2586">
        <v>42.18</v>
      </c>
      <c r="L2586" t="str">
        <f t="shared" si="240"/>
        <v/>
      </c>
      <c r="M2586">
        <v>4</v>
      </c>
      <c r="N2586" t="str">
        <f t="shared" si="241"/>
        <v/>
      </c>
      <c r="O2586">
        <v>22</v>
      </c>
      <c r="P2586" s="11">
        <v>0.75</v>
      </c>
      <c r="Q2586" s="11">
        <v>0</v>
      </c>
      <c r="R2586" s="12">
        <v>10.545</v>
      </c>
      <c r="S2586" t="s">
        <v>27</v>
      </c>
      <c r="T2586">
        <v>0</v>
      </c>
      <c r="U2586">
        <f t="shared" si="242"/>
        <v>4</v>
      </c>
      <c r="V2586">
        <f t="shared" si="243"/>
        <v>1</v>
      </c>
      <c r="W2586">
        <f t="shared" si="244"/>
        <v>1</v>
      </c>
      <c r="X2586" t="str">
        <f t="shared" si="245"/>
        <v>411</v>
      </c>
      <c r="Y2586" t="str">
        <f>IF(Table1[[#This Row],[RFM_Score]]="555","Champion", IF(AND(J2586&gt;=4,V2586&gt;=4),"Loyal", IF(U2586&lt;=2,"At Risk", IF(W2586&gt;=4,"Potential Loyalist","Others"))))</f>
        <v>Others</v>
      </c>
    </row>
    <row r="2587" spans="1:25">
      <c r="A2587" t="s">
        <v>1002</v>
      </c>
      <c r="B2587">
        <v>52</v>
      </c>
      <c r="C2587" t="s">
        <v>24</v>
      </c>
      <c r="D2587" t="s">
        <v>29</v>
      </c>
      <c r="E2587" s="6" t="s">
        <v>14657</v>
      </c>
      <c r="F2587" t="s">
        <v>37</v>
      </c>
      <c r="G2587">
        <v>4</v>
      </c>
      <c r="H2587">
        <v>1</v>
      </c>
      <c r="I2587">
        <v>56</v>
      </c>
      <c r="J2587">
        <v>5</v>
      </c>
      <c r="K2587">
        <v>41.92</v>
      </c>
      <c r="L2587" t="str">
        <f t="shared" si="240"/>
        <v/>
      </c>
      <c r="M2587">
        <v>4</v>
      </c>
      <c r="N2587" t="str">
        <f t="shared" si="241"/>
        <v/>
      </c>
      <c r="O2587">
        <v>5</v>
      </c>
      <c r="P2587" s="11">
        <v>0.25</v>
      </c>
      <c r="Q2587" s="11">
        <v>8.9285714285714204E-2</v>
      </c>
      <c r="R2587" s="12">
        <v>10.48</v>
      </c>
      <c r="S2587" t="s">
        <v>27</v>
      </c>
      <c r="T2587">
        <v>0</v>
      </c>
      <c r="U2587">
        <f t="shared" si="242"/>
        <v>5</v>
      </c>
      <c r="V2587">
        <f t="shared" si="243"/>
        <v>1</v>
      </c>
      <c r="W2587">
        <f t="shared" si="244"/>
        <v>1</v>
      </c>
      <c r="X2587" t="str">
        <f t="shared" si="245"/>
        <v>511</v>
      </c>
      <c r="Y2587" t="str">
        <f>IF(Table1[[#This Row],[RFM_Score]]="555","Champion", IF(AND(J2587&gt;=4,V2587&gt;=4),"Loyal", IF(U2587&lt;=2,"At Risk", IF(W2587&gt;=4,"Potential Loyalist","Others"))))</f>
        <v>Others</v>
      </c>
    </row>
    <row r="2588" spans="1:25">
      <c r="A2588" t="s">
        <v>9016</v>
      </c>
      <c r="B2588">
        <v>32</v>
      </c>
      <c r="C2588" t="s">
        <v>24</v>
      </c>
      <c r="D2588" t="s">
        <v>20</v>
      </c>
      <c r="E2588" s="6" t="s">
        <v>14658</v>
      </c>
      <c r="F2588" t="s">
        <v>21</v>
      </c>
      <c r="G2588">
        <v>1</v>
      </c>
      <c r="H2588">
        <v>0</v>
      </c>
      <c r="I2588">
        <v>59</v>
      </c>
      <c r="J2588">
        <v>5</v>
      </c>
      <c r="K2588">
        <v>41.79</v>
      </c>
      <c r="L2588" t="str">
        <f t="shared" si="240"/>
        <v/>
      </c>
      <c r="M2588">
        <v>4</v>
      </c>
      <c r="N2588" t="str">
        <f t="shared" si="241"/>
        <v/>
      </c>
      <c r="O2588">
        <v>26</v>
      </c>
      <c r="P2588" s="11">
        <v>0</v>
      </c>
      <c r="Q2588" s="11">
        <v>8.4745762711864403E-2</v>
      </c>
      <c r="R2588" s="12">
        <v>10.4475</v>
      </c>
      <c r="S2588" t="s">
        <v>27</v>
      </c>
      <c r="T2588">
        <v>0</v>
      </c>
      <c r="U2588">
        <f t="shared" si="242"/>
        <v>4</v>
      </c>
      <c r="V2588">
        <f t="shared" si="243"/>
        <v>1</v>
      </c>
      <c r="W2588">
        <f t="shared" si="244"/>
        <v>1</v>
      </c>
      <c r="X2588" t="str">
        <f t="shared" si="245"/>
        <v>411</v>
      </c>
      <c r="Y2588" t="str">
        <f>IF(Table1[[#This Row],[RFM_Score]]="555","Champion", IF(AND(J2588&gt;=4,V2588&gt;=4),"Loyal", IF(U2588&lt;=2,"At Risk", IF(W2588&gt;=4,"Potential Loyalist","Others"))))</f>
        <v>Others</v>
      </c>
    </row>
    <row r="2589" spans="1:25">
      <c r="A2589" t="s">
        <v>6501</v>
      </c>
      <c r="B2589">
        <v>20</v>
      </c>
      <c r="C2589" t="s">
        <v>19</v>
      </c>
      <c r="D2589" t="s">
        <v>46</v>
      </c>
      <c r="E2589" s="6" t="s">
        <v>14659</v>
      </c>
      <c r="F2589" t="s">
        <v>26</v>
      </c>
      <c r="G2589">
        <v>2</v>
      </c>
      <c r="H2589">
        <v>1</v>
      </c>
      <c r="I2589">
        <v>42</v>
      </c>
      <c r="J2589">
        <v>3</v>
      </c>
      <c r="K2589">
        <v>41.76</v>
      </c>
      <c r="L2589" t="str">
        <f t="shared" si="240"/>
        <v/>
      </c>
      <c r="M2589">
        <v>4</v>
      </c>
      <c r="N2589" t="str">
        <f t="shared" si="241"/>
        <v/>
      </c>
      <c r="O2589">
        <v>2</v>
      </c>
      <c r="P2589" s="11">
        <v>0.5</v>
      </c>
      <c r="Q2589" s="11">
        <v>7.1428571428571397E-2</v>
      </c>
      <c r="R2589" s="12">
        <v>10.44</v>
      </c>
      <c r="S2589" t="s">
        <v>27</v>
      </c>
      <c r="T2589">
        <v>0</v>
      </c>
      <c r="U2589">
        <f t="shared" si="242"/>
        <v>5</v>
      </c>
      <c r="V2589">
        <f t="shared" si="243"/>
        <v>1</v>
      </c>
      <c r="W2589">
        <f t="shared" si="244"/>
        <v>1</v>
      </c>
      <c r="X2589" t="str">
        <f t="shared" si="245"/>
        <v>511</v>
      </c>
      <c r="Y2589" t="str">
        <f>IF(Table1[[#This Row],[RFM_Score]]="555","Champion", IF(AND(J2589&gt;=4,V2589&gt;=4),"Loyal", IF(U2589&lt;=2,"At Risk", IF(W2589&gt;=4,"Potential Loyalist","Others"))))</f>
        <v>Others</v>
      </c>
    </row>
    <row r="2590" spans="1:25">
      <c r="A2590" t="s">
        <v>956</v>
      </c>
      <c r="B2590">
        <v>37</v>
      </c>
      <c r="C2590" t="s">
        <v>19</v>
      </c>
      <c r="D2590" t="s">
        <v>25</v>
      </c>
      <c r="E2590" s="6" t="s">
        <v>14660</v>
      </c>
      <c r="F2590" t="s">
        <v>21</v>
      </c>
      <c r="G2590">
        <v>3</v>
      </c>
      <c r="H2590">
        <v>1</v>
      </c>
      <c r="I2590">
        <v>53</v>
      </c>
      <c r="J2590">
        <v>3</v>
      </c>
      <c r="K2590">
        <v>41.58</v>
      </c>
      <c r="L2590" t="str">
        <f t="shared" si="240"/>
        <v/>
      </c>
      <c r="M2590">
        <v>4</v>
      </c>
      <c r="N2590" t="str">
        <f t="shared" si="241"/>
        <v/>
      </c>
      <c r="O2590">
        <v>27</v>
      </c>
      <c r="P2590" s="11">
        <v>0.33333333333333298</v>
      </c>
      <c r="Q2590" s="11">
        <v>5.6603773584905599E-2</v>
      </c>
      <c r="R2590" s="12">
        <v>10.395</v>
      </c>
      <c r="S2590" t="s">
        <v>27</v>
      </c>
      <c r="T2590">
        <v>0</v>
      </c>
      <c r="U2590">
        <f t="shared" si="242"/>
        <v>4</v>
      </c>
      <c r="V2590">
        <f t="shared" si="243"/>
        <v>1</v>
      </c>
      <c r="W2590">
        <f t="shared" si="244"/>
        <v>1</v>
      </c>
      <c r="X2590" t="str">
        <f t="shared" si="245"/>
        <v>411</v>
      </c>
      <c r="Y2590" t="str">
        <f>IF(Table1[[#This Row],[RFM_Score]]="555","Champion", IF(AND(J2590&gt;=4,V2590&gt;=4),"Loyal", IF(U2590&lt;=2,"At Risk", IF(W2590&gt;=4,"Potential Loyalist","Others"))))</f>
        <v>Others</v>
      </c>
    </row>
    <row r="2591" spans="1:25">
      <c r="A2591" t="s">
        <v>6878</v>
      </c>
      <c r="B2591">
        <v>28</v>
      </c>
      <c r="C2591" t="s">
        <v>19</v>
      </c>
      <c r="D2591" t="s">
        <v>25</v>
      </c>
      <c r="E2591" s="6" t="s">
        <v>14661</v>
      </c>
      <c r="F2591" t="s">
        <v>30</v>
      </c>
      <c r="G2591">
        <v>4</v>
      </c>
      <c r="H2591">
        <v>2</v>
      </c>
      <c r="I2591">
        <v>42</v>
      </c>
      <c r="J2591">
        <v>3</v>
      </c>
      <c r="K2591">
        <v>41.52</v>
      </c>
      <c r="L2591" t="str">
        <f t="shared" si="240"/>
        <v/>
      </c>
      <c r="M2591">
        <v>4</v>
      </c>
      <c r="N2591" t="str">
        <f t="shared" si="241"/>
        <v/>
      </c>
      <c r="O2591">
        <v>4</v>
      </c>
      <c r="P2591" s="11">
        <v>0.5</v>
      </c>
      <c r="Q2591" s="11">
        <v>7.1428571428571397E-2</v>
      </c>
      <c r="R2591" s="12">
        <v>10.38</v>
      </c>
      <c r="S2591" t="s">
        <v>27</v>
      </c>
      <c r="T2591">
        <v>0</v>
      </c>
      <c r="U2591">
        <f t="shared" si="242"/>
        <v>5</v>
      </c>
      <c r="V2591">
        <f t="shared" si="243"/>
        <v>1</v>
      </c>
      <c r="W2591">
        <f t="shared" si="244"/>
        <v>1</v>
      </c>
      <c r="X2591" t="str">
        <f t="shared" si="245"/>
        <v>511</v>
      </c>
      <c r="Y2591" t="str">
        <f>IF(Table1[[#This Row],[RFM_Score]]="555","Champion", IF(AND(J2591&gt;=4,V2591&gt;=4),"Loyal", IF(U2591&lt;=2,"At Risk", IF(W2591&gt;=4,"Potential Loyalist","Others"))))</f>
        <v>Others</v>
      </c>
    </row>
    <row r="2592" spans="1:25">
      <c r="A2592" t="s">
        <v>3582</v>
      </c>
      <c r="B2592">
        <v>38</v>
      </c>
      <c r="C2592" t="s">
        <v>19</v>
      </c>
      <c r="D2592" t="s">
        <v>49</v>
      </c>
      <c r="E2592" s="6" t="s">
        <v>14662</v>
      </c>
      <c r="F2592" t="s">
        <v>26</v>
      </c>
      <c r="G2592">
        <v>4</v>
      </c>
      <c r="H2592">
        <v>1</v>
      </c>
      <c r="I2592">
        <v>47</v>
      </c>
      <c r="J2592">
        <v>1</v>
      </c>
      <c r="K2592">
        <v>41.51</v>
      </c>
      <c r="L2592" t="str">
        <f t="shared" si="240"/>
        <v/>
      </c>
      <c r="M2592">
        <v>4</v>
      </c>
      <c r="N2592" t="str">
        <f t="shared" si="241"/>
        <v/>
      </c>
      <c r="O2592">
        <v>21</v>
      </c>
      <c r="P2592" s="11">
        <v>0.25</v>
      </c>
      <c r="Q2592" s="11">
        <v>2.1276595744680799E-2</v>
      </c>
      <c r="R2592" s="12">
        <v>10.3775</v>
      </c>
      <c r="S2592" t="s">
        <v>27</v>
      </c>
      <c r="T2592">
        <v>0</v>
      </c>
      <c r="U2592">
        <f t="shared" si="242"/>
        <v>4</v>
      </c>
      <c r="V2592">
        <f t="shared" si="243"/>
        <v>1</v>
      </c>
      <c r="W2592">
        <f t="shared" si="244"/>
        <v>1</v>
      </c>
      <c r="X2592" t="str">
        <f t="shared" si="245"/>
        <v>411</v>
      </c>
      <c r="Y2592" t="str">
        <f>IF(Table1[[#This Row],[RFM_Score]]="555","Champion", IF(AND(J2592&gt;=4,V2592&gt;=4),"Loyal", IF(U2592&lt;=2,"At Risk", IF(W2592&gt;=4,"Potential Loyalist","Others"))))</f>
        <v>Others</v>
      </c>
    </row>
    <row r="2593" spans="1:25">
      <c r="A2593" t="s">
        <v>9614</v>
      </c>
      <c r="B2593">
        <v>44</v>
      </c>
      <c r="C2593" t="s">
        <v>19</v>
      </c>
      <c r="D2593" t="s">
        <v>35</v>
      </c>
      <c r="E2593" s="6" t="s">
        <v>14663</v>
      </c>
      <c r="F2593" t="s">
        <v>37</v>
      </c>
      <c r="G2593">
        <v>3</v>
      </c>
      <c r="H2593">
        <v>0</v>
      </c>
      <c r="I2593">
        <v>61</v>
      </c>
      <c r="J2593">
        <v>5</v>
      </c>
      <c r="K2593">
        <v>41.21</v>
      </c>
      <c r="L2593" t="str">
        <f t="shared" si="240"/>
        <v/>
      </c>
      <c r="M2593">
        <v>4</v>
      </c>
      <c r="N2593" t="str">
        <f t="shared" si="241"/>
        <v/>
      </c>
      <c r="O2593">
        <v>11</v>
      </c>
      <c r="P2593" s="11">
        <v>0</v>
      </c>
      <c r="Q2593" s="11">
        <v>8.1967213114753995E-2</v>
      </c>
      <c r="R2593" s="12">
        <v>10.3025</v>
      </c>
      <c r="S2593" t="s">
        <v>27</v>
      </c>
      <c r="T2593">
        <v>1</v>
      </c>
      <c r="U2593">
        <f t="shared" si="242"/>
        <v>5</v>
      </c>
      <c r="V2593">
        <f t="shared" si="243"/>
        <v>1</v>
      </c>
      <c r="W2593">
        <f t="shared" si="244"/>
        <v>1</v>
      </c>
      <c r="X2593" t="str">
        <f t="shared" si="245"/>
        <v>511</v>
      </c>
      <c r="Y2593" t="str">
        <f>IF(Table1[[#This Row],[RFM_Score]]="555","Champion", IF(AND(J2593&gt;=4,V2593&gt;=4),"Loyal", IF(U2593&lt;=2,"At Risk", IF(W2593&gt;=4,"Potential Loyalist","Others"))))</f>
        <v>Others</v>
      </c>
    </row>
    <row r="2594" spans="1:25">
      <c r="A2594" t="s">
        <v>5468</v>
      </c>
      <c r="B2594">
        <v>27</v>
      </c>
      <c r="C2594" t="s">
        <v>19</v>
      </c>
      <c r="D2594" t="s">
        <v>35</v>
      </c>
      <c r="E2594" s="6" t="s">
        <v>14664</v>
      </c>
      <c r="F2594" t="s">
        <v>26</v>
      </c>
      <c r="G2594">
        <v>4</v>
      </c>
      <c r="H2594">
        <v>2</v>
      </c>
      <c r="I2594">
        <v>40</v>
      </c>
      <c r="J2594">
        <v>3</v>
      </c>
      <c r="K2594">
        <v>41.08</v>
      </c>
      <c r="L2594" t="str">
        <f t="shared" si="240"/>
        <v/>
      </c>
      <c r="M2594">
        <v>4</v>
      </c>
      <c r="N2594" t="str">
        <f t="shared" si="241"/>
        <v/>
      </c>
      <c r="O2594">
        <v>54</v>
      </c>
      <c r="P2594" s="11">
        <v>0.5</v>
      </c>
      <c r="Q2594" s="11">
        <v>7.4999999999999997E-2</v>
      </c>
      <c r="R2594" s="12">
        <v>10.27</v>
      </c>
      <c r="S2594" t="s">
        <v>27</v>
      </c>
      <c r="T2594">
        <v>0</v>
      </c>
      <c r="U2594">
        <f t="shared" si="242"/>
        <v>3</v>
      </c>
      <c r="V2594">
        <f t="shared" si="243"/>
        <v>1</v>
      </c>
      <c r="W2594">
        <f t="shared" si="244"/>
        <v>1</v>
      </c>
      <c r="X2594" t="str">
        <f t="shared" si="245"/>
        <v>311</v>
      </c>
      <c r="Y2594" t="str">
        <f>IF(Table1[[#This Row],[RFM_Score]]="555","Champion", IF(AND(J2594&gt;=4,V2594&gt;=4),"Loyal", IF(U2594&lt;=2,"At Risk", IF(W2594&gt;=4,"Potential Loyalist","Others"))))</f>
        <v>Others</v>
      </c>
    </row>
    <row r="2595" spans="1:25">
      <c r="A2595" t="s">
        <v>9538</v>
      </c>
      <c r="B2595">
        <v>50</v>
      </c>
      <c r="C2595" t="s">
        <v>24</v>
      </c>
      <c r="D2595" t="s">
        <v>25</v>
      </c>
      <c r="E2595" s="6" t="s">
        <v>14665</v>
      </c>
      <c r="F2595" t="s">
        <v>37</v>
      </c>
      <c r="G2595">
        <v>2</v>
      </c>
      <c r="H2595">
        <v>0</v>
      </c>
      <c r="I2595">
        <v>58</v>
      </c>
      <c r="J2595">
        <v>2</v>
      </c>
      <c r="K2595">
        <v>40.86</v>
      </c>
      <c r="L2595" t="str">
        <f t="shared" si="240"/>
        <v/>
      </c>
      <c r="M2595">
        <v>4</v>
      </c>
      <c r="N2595" t="str">
        <f t="shared" si="241"/>
        <v/>
      </c>
      <c r="O2595">
        <v>7</v>
      </c>
      <c r="P2595" s="11">
        <v>0</v>
      </c>
      <c r="Q2595" s="11">
        <v>3.4482758620689599E-2</v>
      </c>
      <c r="R2595" s="12">
        <v>10.215</v>
      </c>
      <c r="S2595" t="s">
        <v>27</v>
      </c>
      <c r="T2595">
        <v>0</v>
      </c>
      <c r="U2595">
        <f t="shared" si="242"/>
        <v>5</v>
      </c>
      <c r="V2595">
        <f t="shared" si="243"/>
        <v>1</v>
      </c>
      <c r="W2595">
        <f t="shared" si="244"/>
        <v>1</v>
      </c>
      <c r="X2595" t="str">
        <f t="shared" si="245"/>
        <v>511</v>
      </c>
      <c r="Y2595" t="str">
        <f>IF(Table1[[#This Row],[RFM_Score]]="555","Champion", IF(AND(J2595&gt;=4,V2595&gt;=4),"Loyal", IF(U2595&lt;=2,"At Risk", IF(W2595&gt;=4,"Potential Loyalist","Others"))))</f>
        <v>Others</v>
      </c>
    </row>
    <row r="2596" spans="1:25">
      <c r="A2596" t="s">
        <v>1637</v>
      </c>
      <c r="B2596">
        <v>32</v>
      </c>
      <c r="C2596" t="s">
        <v>24</v>
      </c>
      <c r="D2596" t="s">
        <v>25</v>
      </c>
      <c r="E2596" s="6" t="s">
        <v>14666</v>
      </c>
      <c r="F2596" t="s">
        <v>21</v>
      </c>
      <c r="G2596">
        <v>6</v>
      </c>
      <c r="H2596">
        <v>0</v>
      </c>
      <c r="I2596">
        <v>59</v>
      </c>
      <c r="J2596">
        <v>4</v>
      </c>
      <c r="K2596">
        <v>40.82</v>
      </c>
      <c r="L2596" t="str">
        <f t="shared" si="240"/>
        <v/>
      </c>
      <c r="M2596">
        <v>4</v>
      </c>
      <c r="N2596" t="str">
        <f t="shared" si="241"/>
        <v/>
      </c>
      <c r="O2596">
        <v>10</v>
      </c>
      <c r="P2596" s="11">
        <v>0</v>
      </c>
      <c r="Q2596" s="11">
        <v>6.7796610169491497E-2</v>
      </c>
      <c r="R2596" s="12">
        <v>10.205</v>
      </c>
      <c r="S2596" t="s">
        <v>27</v>
      </c>
      <c r="T2596">
        <v>0</v>
      </c>
      <c r="U2596">
        <f t="shared" si="242"/>
        <v>5</v>
      </c>
      <c r="V2596">
        <f t="shared" si="243"/>
        <v>1</v>
      </c>
      <c r="W2596">
        <f t="shared" si="244"/>
        <v>1</v>
      </c>
      <c r="X2596" t="str">
        <f t="shared" si="245"/>
        <v>511</v>
      </c>
      <c r="Y2596" t="str">
        <f>IF(Table1[[#This Row],[RFM_Score]]="555","Champion", IF(AND(J2596&gt;=4,V2596&gt;=4),"Loyal", IF(U2596&lt;=2,"At Risk", IF(W2596&gt;=4,"Potential Loyalist","Others"))))</f>
        <v>Others</v>
      </c>
    </row>
    <row r="2597" spans="1:25">
      <c r="A2597" t="s">
        <v>3972</v>
      </c>
      <c r="B2597">
        <v>39</v>
      </c>
      <c r="C2597" t="s">
        <v>24</v>
      </c>
      <c r="D2597" t="s">
        <v>20</v>
      </c>
      <c r="E2597" s="6" t="s">
        <v>14667</v>
      </c>
      <c r="F2597" t="s">
        <v>62</v>
      </c>
      <c r="G2597">
        <v>4</v>
      </c>
      <c r="H2597">
        <v>1</v>
      </c>
      <c r="I2597">
        <v>51</v>
      </c>
      <c r="J2597">
        <v>2</v>
      </c>
      <c r="K2597">
        <v>40.74</v>
      </c>
      <c r="L2597" t="str">
        <f t="shared" si="240"/>
        <v/>
      </c>
      <c r="M2597">
        <v>4</v>
      </c>
      <c r="N2597" t="str">
        <f t="shared" si="241"/>
        <v/>
      </c>
      <c r="O2597">
        <v>1</v>
      </c>
      <c r="P2597" s="11">
        <v>0.25</v>
      </c>
      <c r="Q2597" s="11">
        <v>3.9215686274509803E-2</v>
      </c>
      <c r="R2597" s="12">
        <v>10.185</v>
      </c>
      <c r="S2597" t="s">
        <v>27</v>
      </c>
      <c r="T2597">
        <v>0</v>
      </c>
      <c r="U2597">
        <f t="shared" si="242"/>
        <v>5</v>
      </c>
      <c r="V2597">
        <f t="shared" si="243"/>
        <v>1</v>
      </c>
      <c r="W2597">
        <f t="shared" si="244"/>
        <v>1</v>
      </c>
      <c r="X2597" t="str">
        <f t="shared" si="245"/>
        <v>511</v>
      </c>
      <c r="Y2597" t="str">
        <f>IF(Table1[[#This Row],[RFM_Score]]="555","Champion", IF(AND(J2597&gt;=4,V2597&gt;=4),"Loyal", IF(U2597&lt;=2,"At Risk", IF(W2597&gt;=4,"Potential Loyalist","Others"))))</f>
        <v>Others</v>
      </c>
    </row>
    <row r="2598" spans="1:25">
      <c r="A2598" t="s">
        <v>6567</v>
      </c>
      <c r="B2598">
        <v>41</v>
      </c>
      <c r="C2598" t="s">
        <v>33</v>
      </c>
      <c r="D2598" t="s">
        <v>25</v>
      </c>
      <c r="E2598" s="6" t="s">
        <v>14668</v>
      </c>
      <c r="F2598" t="s">
        <v>60</v>
      </c>
      <c r="G2598">
        <v>4</v>
      </c>
      <c r="H2598">
        <v>1</v>
      </c>
      <c r="I2598">
        <v>48</v>
      </c>
      <c r="J2598">
        <v>0</v>
      </c>
      <c r="K2598">
        <v>40.450000000000003</v>
      </c>
      <c r="L2598" t="str">
        <f t="shared" si="240"/>
        <v/>
      </c>
      <c r="M2598">
        <v>4</v>
      </c>
      <c r="N2598" t="str">
        <f t="shared" si="241"/>
        <v/>
      </c>
      <c r="O2598">
        <v>20</v>
      </c>
      <c r="P2598" s="11">
        <v>0.25</v>
      </c>
      <c r="Q2598" s="11">
        <v>0</v>
      </c>
      <c r="R2598" s="12">
        <v>10.112500000000001</v>
      </c>
      <c r="S2598" t="s">
        <v>27</v>
      </c>
      <c r="T2598">
        <v>0</v>
      </c>
      <c r="U2598">
        <f t="shared" si="242"/>
        <v>5</v>
      </c>
      <c r="V2598">
        <f t="shared" si="243"/>
        <v>1</v>
      </c>
      <c r="W2598">
        <f t="shared" si="244"/>
        <v>1</v>
      </c>
      <c r="X2598" t="str">
        <f t="shared" si="245"/>
        <v>511</v>
      </c>
      <c r="Y2598" t="str">
        <f>IF(Table1[[#This Row],[RFM_Score]]="555","Champion", IF(AND(J2598&gt;=4,V2598&gt;=4),"Loyal", IF(U2598&lt;=2,"At Risk", IF(W2598&gt;=4,"Potential Loyalist","Others"))))</f>
        <v>Others</v>
      </c>
    </row>
    <row r="2599" spans="1:25">
      <c r="A2599" t="s">
        <v>7643</v>
      </c>
      <c r="B2599">
        <v>24</v>
      </c>
      <c r="C2599" t="s">
        <v>24</v>
      </c>
      <c r="D2599" t="s">
        <v>49</v>
      </c>
      <c r="E2599" s="6" t="s">
        <v>14669</v>
      </c>
      <c r="F2599" t="s">
        <v>37</v>
      </c>
      <c r="G2599">
        <v>1</v>
      </c>
      <c r="H2599">
        <v>1</v>
      </c>
      <c r="I2599">
        <v>58</v>
      </c>
      <c r="J2599">
        <v>0</v>
      </c>
      <c r="K2599">
        <v>40.450000000000003</v>
      </c>
      <c r="L2599" t="str">
        <f t="shared" si="240"/>
        <v/>
      </c>
      <c r="M2599">
        <v>4</v>
      </c>
      <c r="N2599" t="str">
        <f t="shared" si="241"/>
        <v/>
      </c>
      <c r="O2599">
        <v>8</v>
      </c>
      <c r="P2599" s="11">
        <v>1</v>
      </c>
      <c r="Q2599" s="11">
        <v>0</v>
      </c>
      <c r="R2599" s="12">
        <v>10.112500000000001</v>
      </c>
      <c r="S2599" t="s">
        <v>27</v>
      </c>
      <c r="T2599">
        <v>0</v>
      </c>
      <c r="U2599">
        <f t="shared" si="242"/>
        <v>5</v>
      </c>
      <c r="V2599">
        <f t="shared" si="243"/>
        <v>1</v>
      </c>
      <c r="W2599">
        <f t="shared" si="244"/>
        <v>1</v>
      </c>
      <c r="X2599" t="str">
        <f t="shared" si="245"/>
        <v>511</v>
      </c>
      <c r="Y2599" t="str">
        <f>IF(Table1[[#This Row],[RFM_Score]]="555","Champion", IF(AND(J2599&gt;=4,V2599&gt;=4),"Loyal", IF(U2599&lt;=2,"At Risk", IF(W2599&gt;=4,"Potential Loyalist","Others"))))</f>
        <v>Others</v>
      </c>
    </row>
    <row r="2600" spans="1:25">
      <c r="A2600" t="s">
        <v>3114</v>
      </c>
      <c r="B2600">
        <v>41</v>
      </c>
      <c r="C2600" t="s">
        <v>19</v>
      </c>
      <c r="D2600" t="s">
        <v>41</v>
      </c>
      <c r="E2600" s="6" t="s">
        <v>14670</v>
      </c>
      <c r="F2600" t="s">
        <v>30</v>
      </c>
      <c r="G2600">
        <v>3</v>
      </c>
      <c r="H2600">
        <v>2</v>
      </c>
      <c r="I2600">
        <v>60</v>
      </c>
      <c r="J2600">
        <v>7</v>
      </c>
      <c r="K2600">
        <v>40.229999999999997</v>
      </c>
      <c r="L2600" t="str">
        <f t="shared" si="240"/>
        <v/>
      </c>
      <c r="M2600">
        <v>4</v>
      </c>
      <c r="N2600" t="str">
        <f t="shared" si="241"/>
        <v/>
      </c>
      <c r="O2600">
        <v>33</v>
      </c>
      <c r="P2600" s="11">
        <v>0.66666666666666596</v>
      </c>
      <c r="Q2600" s="11">
        <v>0.116666666666666</v>
      </c>
      <c r="R2600" s="12">
        <v>10.057499999999999</v>
      </c>
      <c r="S2600" t="s">
        <v>27</v>
      </c>
      <c r="T2600">
        <v>0</v>
      </c>
      <c r="U2600">
        <f t="shared" si="242"/>
        <v>4</v>
      </c>
      <c r="V2600">
        <f t="shared" si="243"/>
        <v>1</v>
      </c>
      <c r="W2600">
        <f t="shared" si="244"/>
        <v>1</v>
      </c>
      <c r="X2600" t="str">
        <f t="shared" si="245"/>
        <v>411</v>
      </c>
      <c r="Y2600" t="str">
        <f>IF(Table1[[#This Row],[RFM_Score]]="555","Champion", IF(AND(J2600&gt;=4,V2600&gt;=4),"Loyal", IF(U2600&lt;=2,"At Risk", IF(W2600&gt;=4,"Potential Loyalist","Others"))))</f>
        <v>Others</v>
      </c>
    </row>
    <row r="2601" spans="1:25">
      <c r="A2601" t="s">
        <v>1281</v>
      </c>
      <c r="B2601">
        <v>27</v>
      </c>
      <c r="C2601" t="s">
        <v>19</v>
      </c>
      <c r="D2601" t="s">
        <v>25</v>
      </c>
      <c r="E2601" s="6" t="s">
        <v>14671</v>
      </c>
      <c r="F2601" t="s">
        <v>26</v>
      </c>
      <c r="G2601">
        <v>2</v>
      </c>
      <c r="H2601">
        <v>0</v>
      </c>
      <c r="I2601">
        <v>52</v>
      </c>
      <c r="J2601">
        <v>1</v>
      </c>
      <c r="K2601">
        <v>40.159999999999997</v>
      </c>
      <c r="L2601" t="str">
        <f t="shared" si="240"/>
        <v/>
      </c>
      <c r="M2601">
        <v>4</v>
      </c>
      <c r="N2601" t="str">
        <f t="shared" si="241"/>
        <v/>
      </c>
      <c r="O2601">
        <v>42</v>
      </c>
      <c r="P2601" s="11">
        <v>0</v>
      </c>
      <c r="Q2601" s="11">
        <v>1.9230769230769201E-2</v>
      </c>
      <c r="R2601" s="12">
        <v>10.039999999999999</v>
      </c>
      <c r="S2601" t="s">
        <v>27</v>
      </c>
      <c r="T2601">
        <v>0</v>
      </c>
      <c r="U2601">
        <f t="shared" si="242"/>
        <v>3</v>
      </c>
      <c r="V2601">
        <f t="shared" si="243"/>
        <v>1</v>
      </c>
      <c r="W2601">
        <f t="shared" si="244"/>
        <v>1</v>
      </c>
      <c r="X2601" t="str">
        <f t="shared" si="245"/>
        <v>311</v>
      </c>
      <c r="Y2601" t="str">
        <f>IF(Table1[[#This Row],[RFM_Score]]="555","Champion", IF(AND(J2601&gt;=4,V2601&gt;=4),"Loyal", IF(U2601&lt;=2,"At Risk", IF(W2601&gt;=4,"Potential Loyalist","Others"))))</f>
        <v>Others</v>
      </c>
    </row>
    <row r="2602" spans="1:25">
      <c r="A2602" t="s">
        <v>6649</v>
      </c>
      <c r="B2602">
        <v>20</v>
      </c>
      <c r="C2602" t="s">
        <v>19</v>
      </c>
      <c r="D2602" t="s">
        <v>41</v>
      </c>
      <c r="E2602" s="6" t="s">
        <v>14672</v>
      </c>
      <c r="F2602" t="s">
        <v>60</v>
      </c>
      <c r="G2602">
        <v>2</v>
      </c>
      <c r="H2602">
        <v>1</v>
      </c>
      <c r="I2602">
        <v>49</v>
      </c>
      <c r="J2602">
        <v>2</v>
      </c>
      <c r="K2602">
        <v>39.94</v>
      </c>
      <c r="L2602" t="str">
        <f t="shared" si="240"/>
        <v/>
      </c>
      <c r="M2602">
        <v>4</v>
      </c>
      <c r="N2602" t="str">
        <f t="shared" si="241"/>
        <v/>
      </c>
      <c r="O2602">
        <v>32</v>
      </c>
      <c r="P2602" s="11">
        <v>0.5</v>
      </c>
      <c r="Q2602" s="11">
        <v>4.08163265306122E-2</v>
      </c>
      <c r="R2602" s="12">
        <v>9.9849999999999994</v>
      </c>
      <c r="S2602" t="s">
        <v>27</v>
      </c>
      <c r="T2602">
        <v>0</v>
      </c>
      <c r="U2602">
        <f t="shared" si="242"/>
        <v>4</v>
      </c>
      <c r="V2602">
        <f t="shared" si="243"/>
        <v>1</v>
      </c>
      <c r="W2602">
        <f t="shared" si="244"/>
        <v>1</v>
      </c>
      <c r="X2602" t="str">
        <f t="shared" si="245"/>
        <v>411</v>
      </c>
      <c r="Y2602" t="str">
        <f>IF(Table1[[#This Row],[RFM_Score]]="555","Champion", IF(AND(J2602&gt;=4,V2602&gt;=4),"Loyal", IF(U2602&lt;=2,"At Risk", IF(W2602&gt;=4,"Potential Loyalist","Others"))))</f>
        <v>Others</v>
      </c>
    </row>
    <row r="2603" spans="1:25">
      <c r="A2603" t="s">
        <v>10791</v>
      </c>
      <c r="B2603">
        <v>28</v>
      </c>
      <c r="C2603" t="s">
        <v>24</v>
      </c>
      <c r="D2603" t="s">
        <v>29</v>
      </c>
      <c r="E2603" s="6" t="s">
        <v>14673</v>
      </c>
      <c r="F2603" t="s">
        <v>37</v>
      </c>
      <c r="G2603">
        <v>3</v>
      </c>
      <c r="H2603">
        <v>1</v>
      </c>
      <c r="I2603">
        <v>39</v>
      </c>
      <c r="J2603">
        <v>2</v>
      </c>
      <c r="K2603">
        <v>39.770000000000003</v>
      </c>
      <c r="L2603" t="str">
        <f t="shared" si="240"/>
        <v/>
      </c>
      <c r="M2603">
        <v>4</v>
      </c>
      <c r="N2603" t="str">
        <f t="shared" si="241"/>
        <v/>
      </c>
      <c r="O2603">
        <v>16</v>
      </c>
      <c r="P2603" s="11">
        <v>0.33333333333333298</v>
      </c>
      <c r="Q2603" s="11">
        <v>5.1282051282051197E-2</v>
      </c>
      <c r="R2603" s="12">
        <v>9.9425000000000008</v>
      </c>
      <c r="S2603" t="s">
        <v>27</v>
      </c>
      <c r="T2603">
        <v>0</v>
      </c>
      <c r="U2603">
        <f t="shared" si="242"/>
        <v>5</v>
      </c>
      <c r="V2603">
        <f t="shared" si="243"/>
        <v>1</v>
      </c>
      <c r="W2603">
        <f t="shared" si="244"/>
        <v>1</v>
      </c>
      <c r="X2603" t="str">
        <f t="shared" si="245"/>
        <v>511</v>
      </c>
      <c r="Y2603" t="str">
        <f>IF(Table1[[#This Row],[RFM_Score]]="555","Champion", IF(AND(J2603&gt;=4,V2603&gt;=4),"Loyal", IF(U2603&lt;=2,"At Risk", IF(W2603&gt;=4,"Potential Loyalist","Others"))))</f>
        <v>Others</v>
      </c>
    </row>
    <row r="2604" spans="1:25">
      <c r="A2604" t="s">
        <v>6372</v>
      </c>
      <c r="B2604">
        <v>36</v>
      </c>
      <c r="C2604" t="s">
        <v>19</v>
      </c>
      <c r="D2604" t="s">
        <v>25</v>
      </c>
      <c r="E2604" s="6" t="s">
        <v>14674</v>
      </c>
      <c r="F2604" t="s">
        <v>62</v>
      </c>
      <c r="G2604">
        <v>2</v>
      </c>
      <c r="H2604">
        <v>1</v>
      </c>
      <c r="I2604">
        <v>35</v>
      </c>
      <c r="J2604">
        <v>2</v>
      </c>
      <c r="K2604">
        <v>39.74</v>
      </c>
      <c r="L2604" t="str">
        <f t="shared" si="240"/>
        <v/>
      </c>
      <c r="M2604">
        <v>4</v>
      </c>
      <c r="N2604" t="str">
        <f t="shared" si="241"/>
        <v/>
      </c>
      <c r="O2604">
        <v>10</v>
      </c>
      <c r="P2604" s="11">
        <v>0.5</v>
      </c>
      <c r="Q2604" s="11">
        <v>5.7142857142857099E-2</v>
      </c>
      <c r="R2604" s="12">
        <v>9.9350000000000005</v>
      </c>
      <c r="S2604" t="s">
        <v>27</v>
      </c>
      <c r="T2604">
        <v>0</v>
      </c>
      <c r="U2604">
        <f t="shared" si="242"/>
        <v>5</v>
      </c>
      <c r="V2604">
        <f t="shared" si="243"/>
        <v>1</v>
      </c>
      <c r="W2604">
        <f t="shared" si="244"/>
        <v>1</v>
      </c>
      <c r="X2604" t="str">
        <f t="shared" si="245"/>
        <v>511</v>
      </c>
      <c r="Y2604" t="str">
        <f>IF(Table1[[#This Row],[RFM_Score]]="555","Champion", IF(AND(J2604&gt;=4,V2604&gt;=4),"Loyal", IF(U2604&lt;=2,"At Risk", IF(W2604&gt;=4,"Potential Loyalist","Others"))))</f>
        <v>Others</v>
      </c>
    </row>
    <row r="2605" spans="1:25">
      <c r="A2605" t="s">
        <v>8855</v>
      </c>
      <c r="B2605">
        <v>40</v>
      </c>
      <c r="C2605" t="s">
        <v>19</v>
      </c>
      <c r="D2605" t="s">
        <v>29</v>
      </c>
      <c r="E2605" s="6" t="s">
        <v>14675</v>
      </c>
      <c r="F2605" t="s">
        <v>30</v>
      </c>
      <c r="G2605">
        <v>2</v>
      </c>
      <c r="H2605">
        <v>0</v>
      </c>
      <c r="I2605">
        <v>48</v>
      </c>
      <c r="J2605">
        <v>1</v>
      </c>
      <c r="K2605">
        <v>39.71</v>
      </c>
      <c r="L2605" t="str">
        <f t="shared" si="240"/>
        <v/>
      </c>
      <c r="M2605">
        <v>4</v>
      </c>
      <c r="N2605" t="str">
        <f t="shared" si="241"/>
        <v/>
      </c>
      <c r="O2605">
        <v>10</v>
      </c>
      <c r="P2605" s="11">
        <v>0</v>
      </c>
      <c r="Q2605" s="11">
        <v>2.0833333333333301E-2</v>
      </c>
      <c r="R2605" s="12">
        <v>9.9275000000000002</v>
      </c>
      <c r="S2605" t="s">
        <v>27</v>
      </c>
      <c r="T2605">
        <v>0</v>
      </c>
      <c r="U2605">
        <f t="shared" si="242"/>
        <v>5</v>
      </c>
      <c r="V2605">
        <f t="shared" si="243"/>
        <v>1</v>
      </c>
      <c r="W2605">
        <f t="shared" si="244"/>
        <v>1</v>
      </c>
      <c r="X2605" t="str">
        <f t="shared" si="245"/>
        <v>511</v>
      </c>
      <c r="Y2605" t="str">
        <f>IF(Table1[[#This Row],[RFM_Score]]="555","Champion", IF(AND(J2605&gt;=4,V2605&gt;=4),"Loyal", IF(U2605&lt;=2,"At Risk", IF(W2605&gt;=4,"Potential Loyalist","Others"))))</f>
        <v>Others</v>
      </c>
    </row>
    <row r="2606" spans="1:25">
      <c r="A2606" t="s">
        <v>2603</v>
      </c>
      <c r="B2606">
        <v>23</v>
      </c>
      <c r="C2606" t="s">
        <v>19</v>
      </c>
      <c r="D2606" t="s">
        <v>25</v>
      </c>
      <c r="E2606" s="6" t="s">
        <v>14676</v>
      </c>
      <c r="F2606" t="s">
        <v>37</v>
      </c>
      <c r="G2606">
        <v>1</v>
      </c>
      <c r="H2606">
        <v>1</v>
      </c>
      <c r="I2606">
        <v>49</v>
      </c>
      <c r="J2606">
        <v>0</v>
      </c>
      <c r="K2606">
        <v>39.69</v>
      </c>
      <c r="L2606" t="str">
        <f t="shared" si="240"/>
        <v/>
      </c>
      <c r="M2606">
        <v>4</v>
      </c>
      <c r="N2606" t="str">
        <f t="shared" si="241"/>
        <v/>
      </c>
      <c r="O2606">
        <v>3</v>
      </c>
      <c r="P2606" s="11">
        <v>1</v>
      </c>
      <c r="Q2606" s="11">
        <v>0</v>
      </c>
      <c r="R2606" s="12">
        <v>9.9224999999999994</v>
      </c>
      <c r="S2606" t="s">
        <v>27</v>
      </c>
      <c r="T2606">
        <v>0</v>
      </c>
      <c r="U2606">
        <f t="shared" si="242"/>
        <v>5</v>
      </c>
      <c r="V2606">
        <f t="shared" si="243"/>
        <v>1</v>
      </c>
      <c r="W2606">
        <f t="shared" si="244"/>
        <v>1</v>
      </c>
      <c r="X2606" t="str">
        <f t="shared" si="245"/>
        <v>511</v>
      </c>
      <c r="Y2606" t="str">
        <f>IF(Table1[[#This Row],[RFM_Score]]="555","Champion", IF(AND(J2606&gt;=4,V2606&gt;=4),"Loyal", IF(U2606&lt;=2,"At Risk", IF(W2606&gt;=4,"Potential Loyalist","Others"))))</f>
        <v>Others</v>
      </c>
    </row>
    <row r="2607" spans="1:25">
      <c r="A2607" t="s">
        <v>3973</v>
      </c>
      <c r="B2607">
        <v>49</v>
      </c>
      <c r="C2607" t="s">
        <v>19</v>
      </c>
      <c r="D2607" t="s">
        <v>49</v>
      </c>
      <c r="E2607" s="6" t="s">
        <v>14677</v>
      </c>
      <c r="F2607" t="s">
        <v>30</v>
      </c>
      <c r="G2607">
        <v>3</v>
      </c>
      <c r="H2607">
        <v>1</v>
      </c>
      <c r="I2607">
        <v>49</v>
      </c>
      <c r="J2607">
        <v>4</v>
      </c>
      <c r="K2607">
        <v>39.549999999999997</v>
      </c>
      <c r="L2607" t="str">
        <f t="shared" si="240"/>
        <v/>
      </c>
      <c r="M2607">
        <v>4</v>
      </c>
      <c r="N2607" t="str">
        <f t="shared" si="241"/>
        <v/>
      </c>
      <c r="O2607">
        <v>23</v>
      </c>
      <c r="P2607" s="11">
        <v>0.33333333333333298</v>
      </c>
      <c r="Q2607" s="11">
        <v>8.16326530612244E-2</v>
      </c>
      <c r="R2607" s="12">
        <v>9.8874999999999993</v>
      </c>
      <c r="S2607" t="s">
        <v>27</v>
      </c>
      <c r="T2607">
        <v>0</v>
      </c>
      <c r="U2607">
        <f t="shared" si="242"/>
        <v>4</v>
      </c>
      <c r="V2607">
        <f t="shared" si="243"/>
        <v>1</v>
      </c>
      <c r="W2607">
        <f t="shared" si="244"/>
        <v>1</v>
      </c>
      <c r="X2607" t="str">
        <f t="shared" si="245"/>
        <v>411</v>
      </c>
      <c r="Y2607" t="str">
        <f>IF(Table1[[#This Row],[RFM_Score]]="555","Champion", IF(AND(J2607&gt;=4,V2607&gt;=4),"Loyal", IF(U2607&lt;=2,"At Risk", IF(W2607&gt;=4,"Potential Loyalist","Others"))))</f>
        <v>Others</v>
      </c>
    </row>
    <row r="2608" spans="1:25">
      <c r="A2608" t="s">
        <v>43</v>
      </c>
      <c r="B2608">
        <v>29</v>
      </c>
      <c r="C2608" t="s">
        <v>19</v>
      </c>
      <c r="D2608" t="s">
        <v>25</v>
      </c>
      <c r="E2608" s="6" t="s">
        <v>14678</v>
      </c>
      <c r="F2608" t="s">
        <v>37</v>
      </c>
      <c r="G2608">
        <v>9</v>
      </c>
      <c r="H2608">
        <v>2</v>
      </c>
      <c r="I2608">
        <v>56</v>
      </c>
      <c r="J2608">
        <v>6</v>
      </c>
      <c r="K2608">
        <v>39.24</v>
      </c>
      <c r="L2608" t="str">
        <f t="shared" si="240"/>
        <v/>
      </c>
      <c r="M2608">
        <v>4</v>
      </c>
      <c r="N2608" t="str">
        <f t="shared" si="241"/>
        <v/>
      </c>
      <c r="O2608">
        <v>24</v>
      </c>
      <c r="P2608" s="11">
        <v>0.22222222222222199</v>
      </c>
      <c r="Q2608" s="11">
        <v>0.107142857142857</v>
      </c>
      <c r="R2608" s="12">
        <v>9.81</v>
      </c>
      <c r="S2608" t="s">
        <v>27</v>
      </c>
      <c r="T2608">
        <v>0</v>
      </c>
      <c r="U2608">
        <f t="shared" si="242"/>
        <v>4</v>
      </c>
      <c r="V2608">
        <f t="shared" si="243"/>
        <v>1</v>
      </c>
      <c r="W2608">
        <f t="shared" si="244"/>
        <v>1</v>
      </c>
      <c r="X2608" t="str">
        <f t="shared" si="245"/>
        <v>411</v>
      </c>
      <c r="Y2608" t="str">
        <f>IF(Table1[[#This Row],[RFM_Score]]="555","Champion", IF(AND(J2608&gt;=4,V2608&gt;=4),"Loyal", IF(U2608&lt;=2,"At Risk", IF(W2608&gt;=4,"Potential Loyalist","Others"))))</f>
        <v>Others</v>
      </c>
    </row>
    <row r="2609" spans="1:25">
      <c r="A2609" t="s">
        <v>6035</v>
      </c>
      <c r="B2609">
        <v>40</v>
      </c>
      <c r="C2609" t="s">
        <v>24</v>
      </c>
      <c r="D2609" t="s">
        <v>29</v>
      </c>
      <c r="E2609" s="6" t="s">
        <v>14679</v>
      </c>
      <c r="F2609" t="s">
        <v>26</v>
      </c>
      <c r="G2609">
        <v>7</v>
      </c>
      <c r="H2609">
        <v>1</v>
      </c>
      <c r="I2609">
        <v>58</v>
      </c>
      <c r="J2609">
        <v>2</v>
      </c>
      <c r="K2609">
        <v>39.21</v>
      </c>
      <c r="L2609" t="str">
        <f t="shared" si="240"/>
        <v/>
      </c>
      <c r="M2609">
        <v>4</v>
      </c>
      <c r="N2609" t="str">
        <f t="shared" si="241"/>
        <v/>
      </c>
      <c r="O2609">
        <v>28</v>
      </c>
      <c r="P2609" s="11">
        <v>0.14285714285714199</v>
      </c>
      <c r="Q2609" s="11">
        <v>3.4482758620689599E-2</v>
      </c>
      <c r="R2609" s="12">
        <v>9.8025000000000002</v>
      </c>
      <c r="S2609" t="s">
        <v>27</v>
      </c>
      <c r="T2609">
        <v>0</v>
      </c>
      <c r="U2609">
        <f t="shared" si="242"/>
        <v>4</v>
      </c>
      <c r="V2609">
        <f t="shared" si="243"/>
        <v>1</v>
      </c>
      <c r="W2609">
        <f t="shared" si="244"/>
        <v>1</v>
      </c>
      <c r="X2609" t="str">
        <f t="shared" si="245"/>
        <v>411</v>
      </c>
      <c r="Y2609" t="str">
        <f>IF(Table1[[#This Row],[RFM_Score]]="555","Champion", IF(AND(J2609&gt;=4,V2609&gt;=4),"Loyal", IF(U2609&lt;=2,"At Risk", IF(W2609&gt;=4,"Potential Loyalist","Others"))))</f>
        <v>Others</v>
      </c>
    </row>
    <row r="2610" spans="1:25">
      <c r="A2610" t="s">
        <v>8566</v>
      </c>
      <c r="B2610">
        <v>29</v>
      </c>
      <c r="C2610" t="s">
        <v>24</v>
      </c>
      <c r="D2610" t="s">
        <v>20</v>
      </c>
      <c r="E2610" s="6" t="s">
        <v>14680</v>
      </c>
      <c r="F2610" t="s">
        <v>37</v>
      </c>
      <c r="G2610">
        <v>0</v>
      </c>
      <c r="H2610">
        <v>0</v>
      </c>
      <c r="I2610">
        <v>49</v>
      </c>
      <c r="J2610">
        <v>5</v>
      </c>
      <c r="K2610">
        <v>39.17</v>
      </c>
      <c r="L2610" t="str">
        <f t="shared" si="240"/>
        <v/>
      </c>
      <c r="M2610">
        <v>4</v>
      </c>
      <c r="N2610" t="str">
        <f t="shared" si="241"/>
        <v/>
      </c>
      <c r="O2610">
        <v>27</v>
      </c>
      <c r="P2610" s="11">
        <v>0</v>
      </c>
      <c r="Q2610" s="11">
        <v>0.10204081632653</v>
      </c>
      <c r="R2610" s="12">
        <v>9.7925000000000004</v>
      </c>
      <c r="S2610" t="s">
        <v>27</v>
      </c>
      <c r="T2610">
        <v>0</v>
      </c>
      <c r="U2610">
        <f t="shared" si="242"/>
        <v>4</v>
      </c>
      <c r="V2610">
        <f t="shared" si="243"/>
        <v>1</v>
      </c>
      <c r="W2610">
        <f t="shared" si="244"/>
        <v>1</v>
      </c>
      <c r="X2610" t="str">
        <f t="shared" si="245"/>
        <v>411</v>
      </c>
      <c r="Y2610" t="str">
        <f>IF(Table1[[#This Row],[RFM_Score]]="555","Champion", IF(AND(J2610&gt;=4,V2610&gt;=4),"Loyal", IF(U2610&lt;=2,"At Risk", IF(W2610&gt;=4,"Potential Loyalist","Others"))))</f>
        <v>Others</v>
      </c>
    </row>
    <row r="2611" spans="1:25">
      <c r="A2611" t="s">
        <v>614</v>
      </c>
      <c r="B2611">
        <v>44</v>
      </c>
      <c r="C2611" t="s">
        <v>24</v>
      </c>
      <c r="D2611" t="s">
        <v>46</v>
      </c>
      <c r="E2611" s="6" t="s">
        <v>14681</v>
      </c>
      <c r="F2611" t="s">
        <v>21</v>
      </c>
      <c r="G2611">
        <v>6</v>
      </c>
      <c r="H2611">
        <v>2</v>
      </c>
      <c r="I2611">
        <v>43</v>
      </c>
      <c r="J2611">
        <v>1</v>
      </c>
      <c r="K2611">
        <v>38.93</v>
      </c>
      <c r="L2611" t="str">
        <f t="shared" si="240"/>
        <v/>
      </c>
      <c r="M2611">
        <v>4</v>
      </c>
      <c r="N2611" t="str">
        <f t="shared" si="241"/>
        <v/>
      </c>
      <c r="O2611">
        <v>3</v>
      </c>
      <c r="P2611" s="11">
        <v>0.33333333333333298</v>
      </c>
      <c r="Q2611" s="11">
        <v>2.3255813953488299E-2</v>
      </c>
      <c r="R2611" s="12">
        <v>9.7324999999999999</v>
      </c>
      <c r="S2611" t="s">
        <v>27</v>
      </c>
      <c r="T2611">
        <v>1</v>
      </c>
      <c r="U2611">
        <f t="shared" si="242"/>
        <v>5</v>
      </c>
      <c r="V2611">
        <f t="shared" si="243"/>
        <v>1</v>
      </c>
      <c r="W2611">
        <f t="shared" si="244"/>
        <v>1</v>
      </c>
      <c r="X2611" t="str">
        <f t="shared" si="245"/>
        <v>511</v>
      </c>
      <c r="Y2611" t="str">
        <f>IF(Table1[[#This Row],[RFM_Score]]="555","Champion", IF(AND(J2611&gt;=4,V2611&gt;=4),"Loyal", IF(U2611&lt;=2,"At Risk", IF(W2611&gt;=4,"Potential Loyalist","Others"))))</f>
        <v>Others</v>
      </c>
    </row>
    <row r="2612" spans="1:25">
      <c r="A2612" t="s">
        <v>4894</v>
      </c>
      <c r="B2612">
        <v>46</v>
      </c>
      <c r="C2612" t="s">
        <v>19</v>
      </c>
      <c r="D2612" t="s">
        <v>49</v>
      </c>
      <c r="E2612" s="6" t="s">
        <v>14682</v>
      </c>
      <c r="F2612" t="s">
        <v>26</v>
      </c>
      <c r="G2612">
        <v>4</v>
      </c>
      <c r="H2612">
        <v>3</v>
      </c>
      <c r="I2612">
        <v>49</v>
      </c>
      <c r="J2612">
        <v>5</v>
      </c>
      <c r="K2612">
        <v>38.68</v>
      </c>
      <c r="L2612" t="str">
        <f t="shared" si="240"/>
        <v/>
      </c>
      <c r="M2612">
        <v>4</v>
      </c>
      <c r="N2612" t="str">
        <f t="shared" si="241"/>
        <v/>
      </c>
      <c r="O2612">
        <v>108</v>
      </c>
      <c r="P2612" s="11">
        <v>0.75</v>
      </c>
      <c r="Q2612" s="11">
        <v>0.10204081632653</v>
      </c>
      <c r="R2612" s="12">
        <v>9.67</v>
      </c>
      <c r="S2612" t="s">
        <v>27</v>
      </c>
      <c r="T2612">
        <v>1</v>
      </c>
      <c r="U2612">
        <f t="shared" si="242"/>
        <v>1</v>
      </c>
      <c r="V2612">
        <f t="shared" si="243"/>
        <v>1</v>
      </c>
      <c r="W2612">
        <f t="shared" si="244"/>
        <v>1</v>
      </c>
      <c r="X2612" t="str">
        <f t="shared" si="245"/>
        <v>111</v>
      </c>
      <c r="Y2612" t="str">
        <f>IF(Table1[[#This Row],[RFM_Score]]="555","Champion", IF(AND(J2612&gt;=4,V2612&gt;=4),"Loyal", IF(U2612&lt;=2,"At Risk", IF(W2612&gt;=4,"Potential Loyalist","Others"))))</f>
        <v>At Risk</v>
      </c>
    </row>
    <row r="2613" spans="1:25">
      <c r="A2613" t="s">
        <v>9087</v>
      </c>
      <c r="B2613">
        <v>40</v>
      </c>
      <c r="C2613" t="s">
        <v>19</v>
      </c>
      <c r="D2613" t="s">
        <v>41</v>
      </c>
      <c r="E2613" s="6" t="s">
        <v>14683</v>
      </c>
      <c r="F2613" t="s">
        <v>26</v>
      </c>
      <c r="G2613">
        <v>2</v>
      </c>
      <c r="H2613">
        <v>0</v>
      </c>
      <c r="I2613">
        <v>54</v>
      </c>
      <c r="J2613">
        <v>5</v>
      </c>
      <c r="K2613">
        <v>38.6</v>
      </c>
      <c r="L2613" t="str">
        <f t="shared" si="240"/>
        <v/>
      </c>
      <c r="M2613">
        <v>4</v>
      </c>
      <c r="N2613" t="str">
        <f t="shared" si="241"/>
        <v/>
      </c>
      <c r="O2613">
        <v>92</v>
      </c>
      <c r="P2613" s="11">
        <v>0</v>
      </c>
      <c r="Q2613" s="11">
        <v>9.2592592592592504E-2</v>
      </c>
      <c r="R2613" s="12">
        <v>9.65</v>
      </c>
      <c r="S2613" t="s">
        <v>27</v>
      </c>
      <c r="T2613">
        <v>1</v>
      </c>
      <c r="U2613">
        <f t="shared" si="242"/>
        <v>2</v>
      </c>
      <c r="V2613">
        <f t="shared" si="243"/>
        <v>1</v>
      </c>
      <c r="W2613">
        <f t="shared" si="244"/>
        <v>1</v>
      </c>
      <c r="X2613" t="str">
        <f t="shared" si="245"/>
        <v>211</v>
      </c>
      <c r="Y2613" t="str">
        <f>IF(Table1[[#This Row],[RFM_Score]]="555","Champion", IF(AND(J2613&gt;=4,V2613&gt;=4),"Loyal", IF(U2613&lt;=2,"At Risk", IF(W2613&gt;=4,"Potential Loyalist","Others"))))</f>
        <v>At Risk</v>
      </c>
    </row>
    <row r="2614" spans="1:25">
      <c r="A2614" t="s">
        <v>6875</v>
      </c>
      <c r="B2614">
        <v>28</v>
      </c>
      <c r="C2614" t="s">
        <v>24</v>
      </c>
      <c r="D2614" t="s">
        <v>35</v>
      </c>
      <c r="E2614" s="6" t="s">
        <v>14684</v>
      </c>
      <c r="F2614" t="s">
        <v>30</v>
      </c>
      <c r="G2614">
        <v>6</v>
      </c>
      <c r="H2614">
        <v>3</v>
      </c>
      <c r="I2614">
        <v>52</v>
      </c>
      <c r="J2614">
        <v>4</v>
      </c>
      <c r="K2614">
        <v>38.49</v>
      </c>
      <c r="L2614" t="str">
        <f t="shared" si="240"/>
        <v/>
      </c>
      <c r="M2614">
        <v>4</v>
      </c>
      <c r="N2614" t="str">
        <f t="shared" si="241"/>
        <v/>
      </c>
      <c r="O2614">
        <v>25</v>
      </c>
      <c r="P2614" s="11">
        <v>0.5</v>
      </c>
      <c r="Q2614" s="11">
        <v>7.69230769230769E-2</v>
      </c>
      <c r="R2614" s="12">
        <v>9.6225000000000005</v>
      </c>
      <c r="S2614" t="s">
        <v>27</v>
      </c>
      <c r="T2614">
        <v>0</v>
      </c>
      <c r="U2614">
        <f t="shared" si="242"/>
        <v>4</v>
      </c>
      <c r="V2614">
        <f t="shared" si="243"/>
        <v>1</v>
      </c>
      <c r="W2614">
        <f t="shared" si="244"/>
        <v>1</v>
      </c>
      <c r="X2614" t="str">
        <f t="shared" si="245"/>
        <v>411</v>
      </c>
      <c r="Y2614" t="str">
        <f>IF(Table1[[#This Row],[RFM_Score]]="555","Champion", IF(AND(J2614&gt;=4,V2614&gt;=4),"Loyal", IF(U2614&lt;=2,"At Risk", IF(W2614&gt;=4,"Potential Loyalist","Others"))))</f>
        <v>Others</v>
      </c>
    </row>
    <row r="2615" spans="1:25">
      <c r="A2615" t="s">
        <v>8131</v>
      </c>
      <c r="B2615">
        <v>35</v>
      </c>
      <c r="C2615" t="s">
        <v>19</v>
      </c>
      <c r="D2615" t="s">
        <v>25</v>
      </c>
      <c r="E2615" s="6" t="s">
        <v>14685</v>
      </c>
      <c r="F2615" t="s">
        <v>60</v>
      </c>
      <c r="G2615">
        <v>1</v>
      </c>
      <c r="H2615">
        <v>0</v>
      </c>
      <c r="I2615">
        <v>42</v>
      </c>
      <c r="J2615">
        <v>2</v>
      </c>
      <c r="K2615">
        <v>38.36</v>
      </c>
      <c r="L2615" t="str">
        <f t="shared" si="240"/>
        <v/>
      </c>
      <c r="M2615">
        <v>4</v>
      </c>
      <c r="N2615" t="str">
        <f t="shared" si="241"/>
        <v/>
      </c>
      <c r="O2615">
        <v>47</v>
      </c>
      <c r="P2615" s="11">
        <v>0</v>
      </c>
      <c r="Q2615" s="11">
        <v>4.7619047619047603E-2</v>
      </c>
      <c r="R2615" s="12">
        <v>9.59</v>
      </c>
      <c r="S2615" t="s">
        <v>27</v>
      </c>
      <c r="T2615">
        <v>0</v>
      </c>
      <c r="U2615">
        <f t="shared" si="242"/>
        <v>3</v>
      </c>
      <c r="V2615">
        <f t="shared" si="243"/>
        <v>1</v>
      </c>
      <c r="W2615">
        <f t="shared" si="244"/>
        <v>1</v>
      </c>
      <c r="X2615" t="str">
        <f t="shared" si="245"/>
        <v>311</v>
      </c>
      <c r="Y2615" t="str">
        <f>IF(Table1[[#This Row],[RFM_Score]]="555","Champion", IF(AND(J2615&gt;=4,V2615&gt;=4),"Loyal", IF(U2615&lt;=2,"At Risk", IF(W2615&gt;=4,"Potential Loyalist","Others"))))</f>
        <v>Others</v>
      </c>
    </row>
    <row r="2616" spans="1:25">
      <c r="A2616" t="s">
        <v>2167</v>
      </c>
      <c r="B2616">
        <v>40</v>
      </c>
      <c r="C2616" t="s">
        <v>24</v>
      </c>
      <c r="D2616" t="s">
        <v>25</v>
      </c>
      <c r="E2616" s="6" t="s">
        <v>14686</v>
      </c>
      <c r="F2616" t="s">
        <v>21</v>
      </c>
      <c r="G2616">
        <v>5</v>
      </c>
      <c r="H2616">
        <v>4</v>
      </c>
      <c r="I2616">
        <v>68</v>
      </c>
      <c r="J2616">
        <v>3</v>
      </c>
      <c r="K2616">
        <v>37.97</v>
      </c>
      <c r="L2616" t="str">
        <f t="shared" si="240"/>
        <v/>
      </c>
      <c r="M2616">
        <v>4</v>
      </c>
      <c r="N2616" t="str">
        <f t="shared" si="241"/>
        <v/>
      </c>
      <c r="O2616">
        <v>39</v>
      </c>
      <c r="P2616" s="11">
        <v>0.8</v>
      </c>
      <c r="Q2616" s="11">
        <v>4.4117647058823498E-2</v>
      </c>
      <c r="R2616" s="12">
        <v>9.4924999999999997</v>
      </c>
      <c r="S2616" t="s">
        <v>27</v>
      </c>
      <c r="T2616">
        <v>0</v>
      </c>
      <c r="U2616">
        <f t="shared" si="242"/>
        <v>4</v>
      </c>
      <c r="V2616">
        <f t="shared" si="243"/>
        <v>1</v>
      </c>
      <c r="W2616">
        <f t="shared" si="244"/>
        <v>1</v>
      </c>
      <c r="X2616" t="str">
        <f t="shared" si="245"/>
        <v>411</v>
      </c>
      <c r="Y2616" t="str">
        <f>IF(Table1[[#This Row],[RFM_Score]]="555","Champion", IF(AND(J2616&gt;=4,V2616&gt;=4),"Loyal", IF(U2616&lt;=2,"At Risk", IF(W2616&gt;=4,"Potential Loyalist","Others"))))</f>
        <v>Others</v>
      </c>
    </row>
    <row r="2617" spans="1:25">
      <c r="A2617" t="s">
        <v>7664</v>
      </c>
      <c r="B2617">
        <v>40</v>
      </c>
      <c r="C2617" t="s">
        <v>19</v>
      </c>
      <c r="D2617" t="s">
        <v>25</v>
      </c>
      <c r="E2617" s="6" t="s">
        <v>14687</v>
      </c>
      <c r="F2617" t="s">
        <v>30</v>
      </c>
      <c r="G2617">
        <v>2</v>
      </c>
      <c r="H2617">
        <v>1</v>
      </c>
      <c r="I2617">
        <v>52</v>
      </c>
      <c r="J2617">
        <v>5</v>
      </c>
      <c r="K2617">
        <v>37.85</v>
      </c>
      <c r="L2617" t="str">
        <f t="shared" si="240"/>
        <v/>
      </c>
      <c r="M2617">
        <v>4</v>
      </c>
      <c r="N2617" t="str">
        <f t="shared" si="241"/>
        <v/>
      </c>
      <c r="O2617">
        <v>1</v>
      </c>
      <c r="P2617" s="11">
        <v>0.5</v>
      </c>
      <c r="Q2617" s="11">
        <v>9.6153846153846104E-2</v>
      </c>
      <c r="R2617" s="12">
        <v>9.4625000000000004</v>
      </c>
      <c r="S2617" t="s">
        <v>27</v>
      </c>
      <c r="T2617">
        <v>0</v>
      </c>
      <c r="U2617">
        <f t="shared" si="242"/>
        <v>5</v>
      </c>
      <c r="V2617">
        <f t="shared" si="243"/>
        <v>1</v>
      </c>
      <c r="W2617">
        <f t="shared" si="244"/>
        <v>1</v>
      </c>
      <c r="X2617" t="str">
        <f t="shared" si="245"/>
        <v>511</v>
      </c>
      <c r="Y2617" t="str">
        <f>IF(Table1[[#This Row],[RFM_Score]]="555","Champion", IF(AND(J2617&gt;=4,V2617&gt;=4),"Loyal", IF(U2617&lt;=2,"At Risk", IF(W2617&gt;=4,"Potential Loyalist","Others"))))</f>
        <v>Others</v>
      </c>
    </row>
    <row r="2618" spans="1:25">
      <c r="A2618" t="s">
        <v>10874</v>
      </c>
      <c r="B2618">
        <v>26</v>
      </c>
      <c r="C2618" t="s">
        <v>19</v>
      </c>
      <c r="D2618" t="s">
        <v>25</v>
      </c>
      <c r="E2618" s="6" t="s">
        <v>14688</v>
      </c>
      <c r="F2618" t="s">
        <v>26</v>
      </c>
      <c r="G2618">
        <v>2</v>
      </c>
      <c r="H2618">
        <v>1</v>
      </c>
      <c r="I2618">
        <v>48</v>
      </c>
      <c r="J2618">
        <v>1</v>
      </c>
      <c r="K2618">
        <v>37.79</v>
      </c>
      <c r="L2618" t="str">
        <f t="shared" si="240"/>
        <v/>
      </c>
      <c r="M2618">
        <v>4</v>
      </c>
      <c r="N2618" t="str">
        <f t="shared" si="241"/>
        <v/>
      </c>
      <c r="O2618">
        <v>12</v>
      </c>
      <c r="P2618" s="11">
        <v>0.5</v>
      </c>
      <c r="Q2618" s="11">
        <v>2.0833333333333301E-2</v>
      </c>
      <c r="R2618" s="12">
        <v>9.4474999999999998</v>
      </c>
      <c r="S2618" t="s">
        <v>27</v>
      </c>
      <c r="T2618">
        <v>1</v>
      </c>
      <c r="U2618">
        <f t="shared" si="242"/>
        <v>5</v>
      </c>
      <c r="V2618">
        <f t="shared" si="243"/>
        <v>1</v>
      </c>
      <c r="W2618">
        <f t="shared" si="244"/>
        <v>1</v>
      </c>
      <c r="X2618" t="str">
        <f t="shared" si="245"/>
        <v>511</v>
      </c>
      <c r="Y2618" t="str">
        <f>IF(Table1[[#This Row],[RFM_Score]]="555","Champion", IF(AND(J2618&gt;=4,V2618&gt;=4),"Loyal", IF(U2618&lt;=2,"At Risk", IF(W2618&gt;=4,"Potential Loyalist","Others"))))</f>
        <v>Others</v>
      </c>
    </row>
    <row r="2619" spans="1:25">
      <c r="A2619" t="s">
        <v>10468</v>
      </c>
      <c r="B2619">
        <v>47</v>
      </c>
      <c r="C2619" t="s">
        <v>19</v>
      </c>
      <c r="D2619" t="s">
        <v>25</v>
      </c>
      <c r="E2619" s="6" t="s">
        <v>14689</v>
      </c>
      <c r="F2619" t="s">
        <v>60</v>
      </c>
      <c r="G2619">
        <v>5</v>
      </c>
      <c r="H2619">
        <v>0</v>
      </c>
      <c r="I2619">
        <v>43</v>
      </c>
      <c r="J2619">
        <v>3</v>
      </c>
      <c r="K2619">
        <v>37.68</v>
      </c>
      <c r="L2619" t="str">
        <f t="shared" si="240"/>
        <v/>
      </c>
      <c r="M2619">
        <v>4</v>
      </c>
      <c r="N2619" t="str">
        <f t="shared" si="241"/>
        <v/>
      </c>
      <c r="O2619">
        <v>31</v>
      </c>
      <c r="P2619" s="11">
        <v>0</v>
      </c>
      <c r="Q2619" s="11">
        <v>6.9767441860465101E-2</v>
      </c>
      <c r="R2619" s="12">
        <v>9.42</v>
      </c>
      <c r="S2619" t="s">
        <v>27</v>
      </c>
      <c r="T2619">
        <v>1</v>
      </c>
      <c r="U2619">
        <f t="shared" si="242"/>
        <v>4</v>
      </c>
      <c r="V2619">
        <f t="shared" si="243"/>
        <v>1</v>
      </c>
      <c r="W2619">
        <f t="shared" si="244"/>
        <v>1</v>
      </c>
      <c r="X2619" t="str">
        <f t="shared" si="245"/>
        <v>411</v>
      </c>
      <c r="Y2619" t="str">
        <f>IF(Table1[[#This Row],[RFM_Score]]="555","Champion", IF(AND(J2619&gt;=4,V2619&gt;=4),"Loyal", IF(U2619&lt;=2,"At Risk", IF(W2619&gt;=4,"Potential Loyalist","Others"))))</f>
        <v>Others</v>
      </c>
    </row>
    <row r="2620" spans="1:25">
      <c r="A2620" t="s">
        <v>4222</v>
      </c>
      <c r="B2620">
        <v>39</v>
      </c>
      <c r="C2620" t="s">
        <v>24</v>
      </c>
      <c r="D2620" t="s">
        <v>49</v>
      </c>
      <c r="E2620" s="6" t="s">
        <v>14690</v>
      </c>
      <c r="F2620" t="s">
        <v>30</v>
      </c>
      <c r="G2620">
        <v>9</v>
      </c>
      <c r="H2620">
        <v>3</v>
      </c>
      <c r="I2620">
        <v>65</v>
      </c>
      <c r="J2620">
        <v>0</v>
      </c>
      <c r="K2620">
        <v>37.44</v>
      </c>
      <c r="L2620" t="str">
        <f t="shared" si="240"/>
        <v/>
      </c>
      <c r="M2620">
        <v>4</v>
      </c>
      <c r="N2620" t="str">
        <f t="shared" si="241"/>
        <v/>
      </c>
      <c r="O2620">
        <v>10</v>
      </c>
      <c r="P2620" s="11">
        <v>0.33333333333333298</v>
      </c>
      <c r="Q2620" s="11">
        <v>0</v>
      </c>
      <c r="R2620" s="12">
        <v>9.36</v>
      </c>
      <c r="S2620" t="s">
        <v>27</v>
      </c>
      <c r="T2620">
        <v>0</v>
      </c>
      <c r="U2620">
        <f t="shared" si="242"/>
        <v>5</v>
      </c>
      <c r="V2620">
        <f t="shared" si="243"/>
        <v>1</v>
      </c>
      <c r="W2620">
        <f t="shared" si="244"/>
        <v>1</v>
      </c>
      <c r="X2620" t="str">
        <f t="shared" si="245"/>
        <v>511</v>
      </c>
      <c r="Y2620" t="str">
        <f>IF(Table1[[#This Row],[RFM_Score]]="555","Champion", IF(AND(J2620&gt;=4,V2620&gt;=4),"Loyal", IF(U2620&lt;=2,"At Risk", IF(W2620&gt;=4,"Potential Loyalist","Others"))))</f>
        <v>Others</v>
      </c>
    </row>
    <row r="2621" spans="1:25">
      <c r="A2621" t="s">
        <v>8715</v>
      </c>
      <c r="B2621">
        <v>40</v>
      </c>
      <c r="C2621" t="s">
        <v>19</v>
      </c>
      <c r="D2621" t="s">
        <v>25</v>
      </c>
      <c r="E2621" s="6" t="s">
        <v>14691</v>
      </c>
      <c r="F2621" t="s">
        <v>21</v>
      </c>
      <c r="G2621">
        <v>0</v>
      </c>
      <c r="H2621">
        <v>0</v>
      </c>
      <c r="I2621">
        <v>36</v>
      </c>
      <c r="J2621">
        <v>1</v>
      </c>
      <c r="K2621">
        <v>37.4</v>
      </c>
      <c r="L2621" t="str">
        <f t="shared" si="240"/>
        <v/>
      </c>
      <c r="M2621">
        <v>4</v>
      </c>
      <c r="N2621" t="str">
        <f t="shared" si="241"/>
        <v/>
      </c>
      <c r="O2621">
        <v>7</v>
      </c>
      <c r="P2621" s="11">
        <v>0</v>
      </c>
      <c r="Q2621" s="11">
        <v>2.77777777777777E-2</v>
      </c>
      <c r="R2621" s="12">
        <v>9.35</v>
      </c>
      <c r="S2621" t="s">
        <v>27</v>
      </c>
      <c r="T2621">
        <v>0</v>
      </c>
      <c r="U2621">
        <f t="shared" si="242"/>
        <v>5</v>
      </c>
      <c r="V2621">
        <f t="shared" si="243"/>
        <v>1</v>
      </c>
      <c r="W2621">
        <f t="shared" si="244"/>
        <v>1</v>
      </c>
      <c r="X2621" t="str">
        <f t="shared" si="245"/>
        <v>511</v>
      </c>
      <c r="Y2621" t="str">
        <f>IF(Table1[[#This Row],[RFM_Score]]="555","Champion", IF(AND(J2621&gt;=4,V2621&gt;=4),"Loyal", IF(U2621&lt;=2,"At Risk", IF(W2621&gt;=4,"Potential Loyalist","Others"))))</f>
        <v>Others</v>
      </c>
    </row>
    <row r="2622" spans="1:25">
      <c r="A2622" t="s">
        <v>2006</v>
      </c>
      <c r="B2622">
        <v>48</v>
      </c>
      <c r="C2622" t="s">
        <v>24</v>
      </c>
      <c r="D2622" t="s">
        <v>29</v>
      </c>
      <c r="E2622" s="6" t="s">
        <v>14692</v>
      </c>
      <c r="F2622" t="s">
        <v>26</v>
      </c>
      <c r="G2622">
        <v>3</v>
      </c>
      <c r="H2622">
        <v>0</v>
      </c>
      <c r="I2622">
        <v>45</v>
      </c>
      <c r="J2622">
        <v>3</v>
      </c>
      <c r="K2622">
        <v>37.229999999999997</v>
      </c>
      <c r="L2622" t="str">
        <f t="shared" si="240"/>
        <v/>
      </c>
      <c r="M2622">
        <v>4</v>
      </c>
      <c r="N2622" t="str">
        <f t="shared" si="241"/>
        <v/>
      </c>
      <c r="O2622">
        <v>60</v>
      </c>
      <c r="P2622" s="11">
        <v>0</v>
      </c>
      <c r="Q2622" s="11">
        <v>6.6666666666666596E-2</v>
      </c>
      <c r="R2622" s="12">
        <v>9.3074999999999992</v>
      </c>
      <c r="S2622" t="s">
        <v>27</v>
      </c>
      <c r="T2622">
        <v>0</v>
      </c>
      <c r="U2622">
        <f t="shared" si="242"/>
        <v>3</v>
      </c>
      <c r="V2622">
        <f t="shared" si="243"/>
        <v>1</v>
      </c>
      <c r="W2622">
        <f t="shared" si="244"/>
        <v>1</v>
      </c>
      <c r="X2622" t="str">
        <f t="shared" si="245"/>
        <v>311</v>
      </c>
      <c r="Y2622" t="str">
        <f>IF(Table1[[#This Row],[RFM_Score]]="555","Champion", IF(AND(J2622&gt;=4,V2622&gt;=4),"Loyal", IF(U2622&lt;=2,"At Risk", IF(W2622&gt;=4,"Potential Loyalist","Others"))))</f>
        <v>Others</v>
      </c>
    </row>
    <row r="2623" spans="1:25">
      <c r="A2623" t="s">
        <v>4564</v>
      </c>
      <c r="B2623">
        <v>44</v>
      </c>
      <c r="C2623" t="s">
        <v>19</v>
      </c>
      <c r="D2623" t="s">
        <v>35</v>
      </c>
      <c r="E2623" s="6" t="s">
        <v>14693</v>
      </c>
      <c r="F2623" t="s">
        <v>30</v>
      </c>
      <c r="G2623">
        <v>5</v>
      </c>
      <c r="H2623">
        <v>1</v>
      </c>
      <c r="I2623">
        <v>40</v>
      </c>
      <c r="J2623">
        <v>5</v>
      </c>
      <c r="K2623">
        <v>37.18</v>
      </c>
      <c r="L2623" t="str">
        <f t="shared" si="240"/>
        <v/>
      </c>
      <c r="M2623">
        <v>4</v>
      </c>
      <c r="N2623" t="str">
        <f t="shared" si="241"/>
        <v/>
      </c>
      <c r="O2623">
        <v>49</v>
      </c>
      <c r="P2623" s="11">
        <v>0.2</v>
      </c>
      <c r="Q2623" s="11">
        <v>0.125</v>
      </c>
      <c r="R2623" s="12">
        <v>9.2949999999999999</v>
      </c>
      <c r="S2623" t="s">
        <v>27</v>
      </c>
      <c r="T2623">
        <v>0</v>
      </c>
      <c r="U2623">
        <f t="shared" si="242"/>
        <v>3</v>
      </c>
      <c r="V2623">
        <f t="shared" si="243"/>
        <v>1</v>
      </c>
      <c r="W2623">
        <f t="shared" si="244"/>
        <v>1</v>
      </c>
      <c r="X2623" t="str">
        <f t="shared" si="245"/>
        <v>311</v>
      </c>
      <c r="Y2623" t="str">
        <f>IF(Table1[[#This Row],[RFM_Score]]="555","Champion", IF(AND(J2623&gt;=4,V2623&gt;=4),"Loyal", IF(U2623&lt;=2,"At Risk", IF(W2623&gt;=4,"Potential Loyalist","Others"))))</f>
        <v>Others</v>
      </c>
    </row>
    <row r="2624" spans="1:25">
      <c r="A2624" t="s">
        <v>7545</v>
      </c>
      <c r="B2624">
        <v>25</v>
      </c>
      <c r="C2624" t="s">
        <v>19</v>
      </c>
      <c r="D2624" t="s">
        <v>41</v>
      </c>
      <c r="E2624" s="6" t="s">
        <v>14694</v>
      </c>
      <c r="F2624" t="s">
        <v>62</v>
      </c>
      <c r="G2624">
        <v>4</v>
      </c>
      <c r="H2624">
        <v>0</v>
      </c>
      <c r="I2624">
        <v>51</v>
      </c>
      <c r="J2624">
        <v>0</v>
      </c>
      <c r="K2624">
        <v>36.97</v>
      </c>
      <c r="L2624" t="str">
        <f t="shared" si="240"/>
        <v/>
      </c>
      <c r="M2624">
        <v>4</v>
      </c>
      <c r="N2624" t="str">
        <f t="shared" si="241"/>
        <v/>
      </c>
      <c r="O2624">
        <v>28</v>
      </c>
      <c r="P2624" s="11">
        <v>0</v>
      </c>
      <c r="Q2624" s="11">
        <v>0</v>
      </c>
      <c r="R2624" s="12">
        <v>9.2424999999999997</v>
      </c>
      <c r="S2624" t="s">
        <v>27</v>
      </c>
      <c r="T2624">
        <v>0</v>
      </c>
      <c r="U2624">
        <f t="shared" si="242"/>
        <v>4</v>
      </c>
      <c r="V2624">
        <f t="shared" si="243"/>
        <v>1</v>
      </c>
      <c r="W2624">
        <f t="shared" si="244"/>
        <v>1</v>
      </c>
      <c r="X2624" t="str">
        <f t="shared" si="245"/>
        <v>411</v>
      </c>
      <c r="Y2624" t="str">
        <f>IF(Table1[[#This Row],[RFM_Score]]="555","Champion", IF(AND(J2624&gt;=4,V2624&gt;=4),"Loyal", IF(U2624&lt;=2,"At Risk", IF(W2624&gt;=4,"Potential Loyalist","Others"))))</f>
        <v>Others</v>
      </c>
    </row>
    <row r="2625" spans="1:25">
      <c r="A2625" t="s">
        <v>3323</v>
      </c>
      <c r="B2625">
        <v>31</v>
      </c>
      <c r="C2625" t="s">
        <v>19</v>
      </c>
      <c r="D2625" t="s">
        <v>49</v>
      </c>
      <c r="E2625" s="6" t="s">
        <v>14695</v>
      </c>
      <c r="F2625" t="s">
        <v>21</v>
      </c>
      <c r="G2625">
        <v>1</v>
      </c>
      <c r="H2625">
        <v>0</v>
      </c>
      <c r="I2625">
        <v>51</v>
      </c>
      <c r="J2625">
        <v>4</v>
      </c>
      <c r="K2625">
        <v>36.94</v>
      </c>
      <c r="L2625" t="str">
        <f t="shared" si="240"/>
        <v/>
      </c>
      <c r="M2625">
        <v>4</v>
      </c>
      <c r="N2625" t="str">
        <f t="shared" si="241"/>
        <v/>
      </c>
      <c r="O2625">
        <v>10</v>
      </c>
      <c r="P2625" s="11">
        <v>0</v>
      </c>
      <c r="Q2625" s="11">
        <v>7.8431372549019607E-2</v>
      </c>
      <c r="R2625" s="12">
        <v>9.2349999999999994</v>
      </c>
      <c r="S2625" t="s">
        <v>27</v>
      </c>
      <c r="T2625">
        <v>0</v>
      </c>
      <c r="U2625">
        <f t="shared" si="242"/>
        <v>5</v>
      </c>
      <c r="V2625">
        <f t="shared" si="243"/>
        <v>1</v>
      </c>
      <c r="W2625">
        <f t="shared" si="244"/>
        <v>1</v>
      </c>
      <c r="X2625" t="str">
        <f t="shared" si="245"/>
        <v>511</v>
      </c>
      <c r="Y2625" t="str">
        <f>IF(Table1[[#This Row],[RFM_Score]]="555","Champion", IF(AND(J2625&gt;=4,V2625&gt;=4),"Loyal", IF(U2625&lt;=2,"At Risk", IF(W2625&gt;=4,"Potential Loyalist","Others"))))</f>
        <v>Others</v>
      </c>
    </row>
    <row r="2626" spans="1:25">
      <c r="A2626" t="s">
        <v>11807</v>
      </c>
      <c r="B2626">
        <v>18</v>
      </c>
      <c r="C2626" t="s">
        <v>24</v>
      </c>
      <c r="D2626" t="s">
        <v>25</v>
      </c>
      <c r="E2626" s="6" t="s">
        <v>14696</v>
      </c>
      <c r="F2626" t="s">
        <v>21</v>
      </c>
      <c r="G2626">
        <v>3</v>
      </c>
      <c r="H2626">
        <v>0</v>
      </c>
      <c r="I2626">
        <v>52</v>
      </c>
      <c r="J2626">
        <v>3</v>
      </c>
      <c r="K2626">
        <v>36.94</v>
      </c>
      <c r="L2626" t="str">
        <f t="shared" ref="L2626:L2689" si="246">IF(OR(K2626&lt;$AC$10, K2626&gt;$AC$11), "OUTLIER", "")</f>
        <v/>
      </c>
      <c r="M2626">
        <v>4</v>
      </c>
      <c r="N2626" t="str">
        <f t="shared" ref="N2626:N2689" si="247">IF(OR(M2626&lt;$AC$16, M2626&gt;$AC$17), "OUTLIER", "")</f>
        <v/>
      </c>
      <c r="O2626">
        <v>30</v>
      </c>
      <c r="P2626" s="11">
        <v>0</v>
      </c>
      <c r="Q2626" s="11">
        <v>5.7692307692307598E-2</v>
      </c>
      <c r="R2626" s="12">
        <v>9.2349999999999994</v>
      </c>
      <c r="S2626" t="s">
        <v>27</v>
      </c>
      <c r="T2626">
        <v>0</v>
      </c>
      <c r="U2626">
        <f t="shared" ref="U2626:U2689" si="248">IF(O2626&lt;=20,5,IF(O2626&lt;=40,4,IF(O2626&lt;=70,3,IF(O2626&lt;=100,2,1))))</f>
        <v>4</v>
      </c>
      <c r="V2626">
        <f t="shared" ref="V2626:V2689" si="249">IF(M2626&gt;=11,5,IF(M2626&gt;=9,4,IF(M2626&gt;=7,3,IF(M2626&gt;=5,2,1))))</f>
        <v>1</v>
      </c>
      <c r="W2626">
        <f t="shared" ref="W2626:W2689" si="250">IF(K2626&gt;=500,5,IF(K2626&gt;=300,4,IF(K2626&gt;=150,3,IF(K2626&gt;=50,2,1))))</f>
        <v>1</v>
      </c>
      <c r="X2626" t="str">
        <f t="shared" ref="X2626:X2689" si="251">U2626 &amp; V2626 &amp; W2626</f>
        <v>411</v>
      </c>
      <c r="Y2626" t="str">
        <f>IF(Table1[[#This Row],[RFM_Score]]="555","Champion", IF(AND(J2626&gt;=4,V2626&gt;=4),"Loyal", IF(U2626&lt;=2,"At Risk", IF(W2626&gt;=4,"Potential Loyalist","Others"))))</f>
        <v>Others</v>
      </c>
    </row>
    <row r="2627" spans="1:25">
      <c r="A2627" t="s">
        <v>11478</v>
      </c>
      <c r="B2627">
        <v>26</v>
      </c>
      <c r="C2627" t="s">
        <v>19</v>
      </c>
      <c r="D2627" t="s">
        <v>25</v>
      </c>
      <c r="E2627" s="6" t="s">
        <v>14697</v>
      </c>
      <c r="F2627" t="s">
        <v>26</v>
      </c>
      <c r="G2627">
        <v>1</v>
      </c>
      <c r="H2627">
        <v>1</v>
      </c>
      <c r="I2627">
        <v>49</v>
      </c>
      <c r="J2627">
        <v>4</v>
      </c>
      <c r="K2627">
        <v>36.93</v>
      </c>
      <c r="L2627" t="str">
        <f t="shared" si="246"/>
        <v/>
      </c>
      <c r="M2627">
        <v>4</v>
      </c>
      <c r="N2627" t="str">
        <f t="shared" si="247"/>
        <v/>
      </c>
      <c r="O2627">
        <v>46</v>
      </c>
      <c r="P2627" s="11">
        <v>1</v>
      </c>
      <c r="Q2627" s="11">
        <v>8.16326530612244E-2</v>
      </c>
      <c r="R2627" s="12">
        <v>9.2324999999999999</v>
      </c>
      <c r="S2627" t="s">
        <v>27</v>
      </c>
      <c r="T2627">
        <v>0</v>
      </c>
      <c r="U2627">
        <f t="shared" si="248"/>
        <v>3</v>
      </c>
      <c r="V2627">
        <f t="shared" si="249"/>
        <v>1</v>
      </c>
      <c r="W2627">
        <f t="shared" si="250"/>
        <v>1</v>
      </c>
      <c r="X2627" t="str">
        <f t="shared" si="251"/>
        <v>311</v>
      </c>
      <c r="Y2627" t="str">
        <f>IF(Table1[[#This Row],[RFM_Score]]="555","Champion", IF(AND(J2627&gt;=4,V2627&gt;=4),"Loyal", IF(U2627&lt;=2,"At Risk", IF(W2627&gt;=4,"Potential Loyalist","Others"))))</f>
        <v>Others</v>
      </c>
    </row>
    <row r="2628" spans="1:25">
      <c r="A2628" t="s">
        <v>7302</v>
      </c>
      <c r="B2628">
        <v>27</v>
      </c>
      <c r="C2628" t="s">
        <v>19</v>
      </c>
      <c r="D2628" t="s">
        <v>25</v>
      </c>
      <c r="E2628" s="6" t="s">
        <v>14698</v>
      </c>
      <c r="F2628" t="s">
        <v>21</v>
      </c>
      <c r="G2628">
        <v>1</v>
      </c>
      <c r="H2628">
        <v>1</v>
      </c>
      <c r="I2628">
        <v>44</v>
      </c>
      <c r="J2628">
        <v>4</v>
      </c>
      <c r="K2628">
        <v>36.799999999999997</v>
      </c>
      <c r="L2628" t="str">
        <f t="shared" si="246"/>
        <v/>
      </c>
      <c r="M2628">
        <v>4</v>
      </c>
      <c r="N2628" t="str">
        <f t="shared" si="247"/>
        <v/>
      </c>
      <c r="O2628">
        <v>3</v>
      </c>
      <c r="P2628" s="11">
        <v>1</v>
      </c>
      <c r="Q2628" s="11">
        <v>9.0909090909090898E-2</v>
      </c>
      <c r="R2628" s="12">
        <v>9.1999999999999993</v>
      </c>
      <c r="S2628" t="s">
        <v>27</v>
      </c>
      <c r="T2628">
        <v>0</v>
      </c>
      <c r="U2628">
        <f t="shared" si="248"/>
        <v>5</v>
      </c>
      <c r="V2628">
        <f t="shared" si="249"/>
        <v>1</v>
      </c>
      <c r="W2628">
        <f t="shared" si="250"/>
        <v>1</v>
      </c>
      <c r="X2628" t="str">
        <f t="shared" si="251"/>
        <v>511</v>
      </c>
      <c r="Y2628" t="str">
        <f>IF(Table1[[#This Row],[RFM_Score]]="555","Champion", IF(AND(J2628&gt;=4,V2628&gt;=4),"Loyal", IF(U2628&lt;=2,"At Risk", IF(W2628&gt;=4,"Potential Loyalist","Others"))))</f>
        <v>Others</v>
      </c>
    </row>
    <row r="2629" spans="1:25">
      <c r="A2629" t="s">
        <v>5996</v>
      </c>
      <c r="B2629">
        <v>59</v>
      </c>
      <c r="C2629" t="s">
        <v>19</v>
      </c>
      <c r="D2629" t="s">
        <v>20</v>
      </c>
      <c r="E2629" s="6" t="s">
        <v>14699</v>
      </c>
      <c r="F2629" t="s">
        <v>37</v>
      </c>
      <c r="G2629">
        <v>1</v>
      </c>
      <c r="H2629">
        <v>0</v>
      </c>
      <c r="I2629">
        <v>61</v>
      </c>
      <c r="J2629">
        <v>4</v>
      </c>
      <c r="K2629">
        <v>36.75</v>
      </c>
      <c r="L2629" t="str">
        <f t="shared" si="246"/>
        <v/>
      </c>
      <c r="M2629">
        <v>4</v>
      </c>
      <c r="N2629" t="str">
        <f t="shared" si="247"/>
        <v/>
      </c>
      <c r="O2629">
        <v>50</v>
      </c>
      <c r="P2629" s="11">
        <v>0</v>
      </c>
      <c r="Q2629" s="11">
        <v>6.5573770491803199E-2</v>
      </c>
      <c r="R2629" s="12">
        <v>9.1875</v>
      </c>
      <c r="S2629" t="s">
        <v>27</v>
      </c>
      <c r="T2629">
        <v>0</v>
      </c>
      <c r="U2629">
        <f t="shared" si="248"/>
        <v>3</v>
      </c>
      <c r="V2629">
        <f t="shared" si="249"/>
        <v>1</v>
      </c>
      <c r="W2629">
        <f t="shared" si="250"/>
        <v>1</v>
      </c>
      <c r="X2629" t="str">
        <f t="shared" si="251"/>
        <v>311</v>
      </c>
      <c r="Y2629" t="str">
        <f>IF(Table1[[#This Row],[RFM_Score]]="555","Champion", IF(AND(J2629&gt;=4,V2629&gt;=4),"Loyal", IF(U2629&lt;=2,"At Risk", IF(W2629&gt;=4,"Potential Loyalist","Others"))))</f>
        <v>Others</v>
      </c>
    </row>
    <row r="2630" spans="1:25">
      <c r="A2630" t="s">
        <v>1375</v>
      </c>
      <c r="B2630">
        <v>30</v>
      </c>
      <c r="C2630" t="s">
        <v>19</v>
      </c>
      <c r="D2630" t="s">
        <v>25</v>
      </c>
      <c r="E2630" s="6" t="s">
        <v>14700</v>
      </c>
      <c r="F2630" t="s">
        <v>30</v>
      </c>
      <c r="G2630">
        <v>4</v>
      </c>
      <c r="H2630">
        <v>1</v>
      </c>
      <c r="I2630">
        <v>58</v>
      </c>
      <c r="J2630">
        <v>5</v>
      </c>
      <c r="K2630">
        <v>36.659999999999997</v>
      </c>
      <c r="L2630" t="str">
        <f t="shared" si="246"/>
        <v/>
      </c>
      <c r="M2630">
        <v>4</v>
      </c>
      <c r="N2630" t="str">
        <f t="shared" si="247"/>
        <v/>
      </c>
      <c r="O2630">
        <v>10</v>
      </c>
      <c r="P2630" s="11">
        <v>0.25</v>
      </c>
      <c r="Q2630" s="11">
        <v>8.6206896551724102E-2</v>
      </c>
      <c r="R2630" s="12">
        <v>9.1649999999999991</v>
      </c>
      <c r="S2630" t="s">
        <v>27</v>
      </c>
      <c r="T2630">
        <v>0</v>
      </c>
      <c r="U2630">
        <f t="shared" si="248"/>
        <v>5</v>
      </c>
      <c r="V2630">
        <f t="shared" si="249"/>
        <v>1</v>
      </c>
      <c r="W2630">
        <f t="shared" si="250"/>
        <v>1</v>
      </c>
      <c r="X2630" t="str">
        <f t="shared" si="251"/>
        <v>511</v>
      </c>
      <c r="Y2630" t="str">
        <f>IF(Table1[[#This Row],[RFM_Score]]="555","Champion", IF(AND(J2630&gt;=4,V2630&gt;=4),"Loyal", IF(U2630&lt;=2,"At Risk", IF(W2630&gt;=4,"Potential Loyalist","Others"))))</f>
        <v>Others</v>
      </c>
    </row>
    <row r="2631" spans="1:25">
      <c r="A2631" t="s">
        <v>10498</v>
      </c>
      <c r="B2631">
        <v>23</v>
      </c>
      <c r="C2631" t="s">
        <v>24</v>
      </c>
      <c r="D2631" t="s">
        <v>20</v>
      </c>
      <c r="E2631" s="6" t="s">
        <v>14701</v>
      </c>
      <c r="F2631" t="s">
        <v>37</v>
      </c>
      <c r="G2631">
        <v>0</v>
      </c>
      <c r="H2631">
        <v>0</v>
      </c>
      <c r="I2631">
        <v>46</v>
      </c>
      <c r="J2631">
        <v>3</v>
      </c>
      <c r="K2631">
        <v>36.58</v>
      </c>
      <c r="L2631" t="str">
        <f t="shared" si="246"/>
        <v/>
      </c>
      <c r="M2631">
        <v>4</v>
      </c>
      <c r="N2631" t="str">
        <f t="shared" si="247"/>
        <v/>
      </c>
      <c r="O2631">
        <v>18</v>
      </c>
      <c r="P2631" s="11">
        <v>0</v>
      </c>
      <c r="Q2631" s="11">
        <v>6.5217391304347797E-2</v>
      </c>
      <c r="R2631" s="12">
        <v>9.1449999999999996</v>
      </c>
      <c r="S2631" t="s">
        <v>27</v>
      </c>
      <c r="T2631">
        <v>1</v>
      </c>
      <c r="U2631">
        <f t="shared" si="248"/>
        <v>5</v>
      </c>
      <c r="V2631">
        <f t="shared" si="249"/>
        <v>1</v>
      </c>
      <c r="W2631">
        <f t="shared" si="250"/>
        <v>1</v>
      </c>
      <c r="X2631" t="str">
        <f t="shared" si="251"/>
        <v>511</v>
      </c>
      <c r="Y2631" t="str">
        <f>IF(Table1[[#This Row],[RFM_Score]]="555","Champion", IF(AND(J2631&gt;=4,V2631&gt;=4),"Loyal", IF(U2631&lt;=2,"At Risk", IF(W2631&gt;=4,"Potential Loyalist","Others"))))</f>
        <v>Others</v>
      </c>
    </row>
    <row r="2632" spans="1:25">
      <c r="A2632" t="s">
        <v>8768</v>
      </c>
      <c r="B2632">
        <v>33</v>
      </c>
      <c r="C2632" t="s">
        <v>19</v>
      </c>
      <c r="D2632" t="s">
        <v>20</v>
      </c>
      <c r="E2632" s="6" t="s">
        <v>14702</v>
      </c>
      <c r="F2632" t="s">
        <v>26</v>
      </c>
      <c r="G2632">
        <v>5</v>
      </c>
      <c r="H2632">
        <v>2</v>
      </c>
      <c r="I2632">
        <v>44</v>
      </c>
      <c r="J2632">
        <v>1</v>
      </c>
      <c r="K2632">
        <v>36.26</v>
      </c>
      <c r="L2632" t="str">
        <f t="shared" si="246"/>
        <v/>
      </c>
      <c r="M2632">
        <v>4</v>
      </c>
      <c r="N2632" t="str">
        <f t="shared" si="247"/>
        <v/>
      </c>
      <c r="O2632">
        <v>24</v>
      </c>
      <c r="P2632" s="11">
        <v>0.4</v>
      </c>
      <c r="Q2632" s="11">
        <v>2.27272727272727E-2</v>
      </c>
      <c r="R2632" s="12">
        <v>9.0649999999999995</v>
      </c>
      <c r="S2632" t="s">
        <v>27</v>
      </c>
      <c r="T2632">
        <v>1</v>
      </c>
      <c r="U2632">
        <f t="shared" si="248"/>
        <v>4</v>
      </c>
      <c r="V2632">
        <f t="shared" si="249"/>
        <v>1</v>
      </c>
      <c r="W2632">
        <f t="shared" si="250"/>
        <v>1</v>
      </c>
      <c r="X2632" t="str">
        <f t="shared" si="251"/>
        <v>411</v>
      </c>
      <c r="Y2632" t="str">
        <f>IF(Table1[[#This Row],[RFM_Score]]="555","Champion", IF(AND(J2632&gt;=4,V2632&gt;=4),"Loyal", IF(U2632&lt;=2,"At Risk", IF(W2632&gt;=4,"Potential Loyalist","Others"))))</f>
        <v>Others</v>
      </c>
    </row>
    <row r="2633" spans="1:25">
      <c r="A2633" t="s">
        <v>10742</v>
      </c>
      <c r="B2633">
        <v>26</v>
      </c>
      <c r="C2633" t="s">
        <v>19</v>
      </c>
      <c r="D2633" t="s">
        <v>41</v>
      </c>
      <c r="E2633" s="6" t="s">
        <v>14703</v>
      </c>
      <c r="F2633" t="s">
        <v>37</v>
      </c>
      <c r="G2633">
        <v>6</v>
      </c>
      <c r="H2633">
        <v>1</v>
      </c>
      <c r="I2633">
        <v>52</v>
      </c>
      <c r="J2633">
        <v>2</v>
      </c>
      <c r="K2633">
        <v>35.82</v>
      </c>
      <c r="L2633" t="str">
        <f t="shared" si="246"/>
        <v/>
      </c>
      <c r="M2633">
        <v>4</v>
      </c>
      <c r="N2633" t="str">
        <f t="shared" si="247"/>
        <v/>
      </c>
      <c r="O2633">
        <v>76</v>
      </c>
      <c r="P2633" s="11">
        <v>0.16666666666666599</v>
      </c>
      <c r="Q2633" s="11">
        <v>3.8461538461538401E-2</v>
      </c>
      <c r="R2633" s="12">
        <v>8.9550000000000001</v>
      </c>
      <c r="S2633" t="s">
        <v>27</v>
      </c>
      <c r="T2633">
        <v>0</v>
      </c>
      <c r="U2633">
        <f t="shared" si="248"/>
        <v>2</v>
      </c>
      <c r="V2633">
        <f t="shared" si="249"/>
        <v>1</v>
      </c>
      <c r="W2633">
        <f t="shared" si="250"/>
        <v>1</v>
      </c>
      <c r="X2633" t="str">
        <f t="shared" si="251"/>
        <v>211</v>
      </c>
      <c r="Y2633" t="str">
        <f>IF(Table1[[#This Row],[RFM_Score]]="555","Champion", IF(AND(J2633&gt;=4,V2633&gt;=4),"Loyal", IF(U2633&lt;=2,"At Risk", IF(W2633&gt;=4,"Potential Loyalist","Others"))))</f>
        <v>At Risk</v>
      </c>
    </row>
    <row r="2634" spans="1:25">
      <c r="A2634" t="s">
        <v>974</v>
      </c>
      <c r="B2634">
        <v>43</v>
      </c>
      <c r="C2634" t="s">
        <v>24</v>
      </c>
      <c r="D2634" t="s">
        <v>20</v>
      </c>
      <c r="E2634" s="6" t="s">
        <v>14704</v>
      </c>
      <c r="F2634" t="s">
        <v>37</v>
      </c>
      <c r="G2634">
        <v>5</v>
      </c>
      <c r="H2634">
        <v>1</v>
      </c>
      <c r="I2634">
        <v>48</v>
      </c>
      <c r="J2634">
        <v>0</v>
      </c>
      <c r="K2634">
        <v>35.659999999999997</v>
      </c>
      <c r="L2634" t="str">
        <f t="shared" si="246"/>
        <v/>
      </c>
      <c r="M2634">
        <v>4</v>
      </c>
      <c r="N2634" t="str">
        <f t="shared" si="247"/>
        <v/>
      </c>
      <c r="O2634">
        <v>30</v>
      </c>
      <c r="P2634" s="11">
        <v>0.2</v>
      </c>
      <c r="Q2634" s="11">
        <v>0</v>
      </c>
      <c r="R2634" s="12">
        <v>8.9149999999999991</v>
      </c>
      <c r="S2634" t="s">
        <v>27</v>
      </c>
      <c r="T2634">
        <v>0</v>
      </c>
      <c r="U2634">
        <f t="shared" si="248"/>
        <v>4</v>
      </c>
      <c r="V2634">
        <f t="shared" si="249"/>
        <v>1</v>
      </c>
      <c r="W2634">
        <f t="shared" si="250"/>
        <v>1</v>
      </c>
      <c r="X2634" t="str">
        <f t="shared" si="251"/>
        <v>411</v>
      </c>
      <c r="Y2634" t="str">
        <f>IF(Table1[[#This Row],[RFM_Score]]="555","Champion", IF(AND(J2634&gt;=4,V2634&gt;=4),"Loyal", IF(U2634&lt;=2,"At Risk", IF(W2634&gt;=4,"Potential Loyalist","Others"))))</f>
        <v>Others</v>
      </c>
    </row>
    <row r="2635" spans="1:25">
      <c r="A2635" t="s">
        <v>11403</v>
      </c>
      <c r="B2635">
        <v>29</v>
      </c>
      <c r="C2635" t="s">
        <v>24</v>
      </c>
      <c r="D2635" t="s">
        <v>46</v>
      </c>
      <c r="E2635" s="6" t="s">
        <v>14705</v>
      </c>
      <c r="F2635" t="s">
        <v>62</v>
      </c>
      <c r="G2635">
        <v>6</v>
      </c>
      <c r="H2635">
        <v>0</v>
      </c>
      <c r="I2635">
        <v>53</v>
      </c>
      <c r="J2635">
        <v>1</v>
      </c>
      <c r="K2635">
        <v>35.4</v>
      </c>
      <c r="L2635" t="str">
        <f t="shared" si="246"/>
        <v/>
      </c>
      <c r="M2635">
        <v>4</v>
      </c>
      <c r="N2635" t="str">
        <f t="shared" si="247"/>
        <v/>
      </c>
      <c r="O2635">
        <v>95</v>
      </c>
      <c r="P2635" s="11">
        <v>0</v>
      </c>
      <c r="Q2635" s="11">
        <v>1.8867924528301799E-2</v>
      </c>
      <c r="R2635" s="12">
        <v>8.85</v>
      </c>
      <c r="S2635" t="s">
        <v>27</v>
      </c>
      <c r="T2635">
        <v>0</v>
      </c>
      <c r="U2635">
        <f t="shared" si="248"/>
        <v>2</v>
      </c>
      <c r="V2635">
        <f t="shared" si="249"/>
        <v>1</v>
      </c>
      <c r="W2635">
        <f t="shared" si="250"/>
        <v>1</v>
      </c>
      <c r="X2635" t="str">
        <f t="shared" si="251"/>
        <v>211</v>
      </c>
      <c r="Y2635" t="str">
        <f>IF(Table1[[#This Row],[RFM_Score]]="555","Champion", IF(AND(J2635&gt;=4,V2635&gt;=4),"Loyal", IF(U2635&lt;=2,"At Risk", IF(W2635&gt;=4,"Potential Loyalist","Others"))))</f>
        <v>At Risk</v>
      </c>
    </row>
    <row r="2636" spans="1:25">
      <c r="A2636" t="s">
        <v>8335</v>
      </c>
      <c r="B2636">
        <v>32</v>
      </c>
      <c r="C2636" t="s">
        <v>19</v>
      </c>
      <c r="D2636" t="s">
        <v>25</v>
      </c>
      <c r="E2636" s="6" t="s">
        <v>14706</v>
      </c>
      <c r="F2636" t="s">
        <v>26</v>
      </c>
      <c r="G2636">
        <v>3</v>
      </c>
      <c r="H2636">
        <v>2</v>
      </c>
      <c r="I2636">
        <v>54</v>
      </c>
      <c r="J2636">
        <v>4</v>
      </c>
      <c r="K2636">
        <v>35.229999999999997</v>
      </c>
      <c r="L2636" t="str">
        <f t="shared" si="246"/>
        <v/>
      </c>
      <c r="M2636">
        <v>4</v>
      </c>
      <c r="N2636" t="str">
        <f t="shared" si="247"/>
        <v/>
      </c>
      <c r="O2636">
        <v>51</v>
      </c>
      <c r="P2636" s="11">
        <v>0.66666666666666596</v>
      </c>
      <c r="Q2636" s="11">
        <v>7.4074074074074001E-2</v>
      </c>
      <c r="R2636" s="12">
        <v>8.8074999999999992</v>
      </c>
      <c r="S2636" t="s">
        <v>27</v>
      </c>
      <c r="T2636">
        <v>0</v>
      </c>
      <c r="U2636">
        <f t="shared" si="248"/>
        <v>3</v>
      </c>
      <c r="V2636">
        <f t="shared" si="249"/>
        <v>1</v>
      </c>
      <c r="W2636">
        <f t="shared" si="250"/>
        <v>1</v>
      </c>
      <c r="X2636" t="str">
        <f t="shared" si="251"/>
        <v>311</v>
      </c>
      <c r="Y2636" t="str">
        <f>IF(Table1[[#This Row],[RFM_Score]]="555","Champion", IF(AND(J2636&gt;=4,V2636&gt;=4),"Loyal", IF(U2636&lt;=2,"At Risk", IF(W2636&gt;=4,"Potential Loyalist","Others"))))</f>
        <v>Others</v>
      </c>
    </row>
    <row r="2637" spans="1:25">
      <c r="A2637" t="s">
        <v>11965</v>
      </c>
      <c r="B2637">
        <v>27</v>
      </c>
      <c r="C2637" t="s">
        <v>24</v>
      </c>
      <c r="D2637" t="s">
        <v>25</v>
      </c>
      <c r="E2637" s="6" t="s">
        <v>14707</v>
      </c>
      <c r="F2637" t="s">
        <v>26</v>
      </c>
      <c r="G2637">
        <v>3</v>
      </c>
      <c r="H2637">
        <v>0</v>
      </c>
      <c r="I2637">
        <v>49</v>
      </c>
      <c r="J2637">
        <v>2</v>
      </c>
      <c r="K2637">
        <v>35.22</v>
      </c>
      <c r="L2637" t="str">
        <f t="shared" si="246"/>
        <v/>
      </c>
      <c r="M2637">
        <v>4</v>
      </c>
      <c r="N2637" t="str">
        <f t="shared" si="247"/>
        <v/>
      </c>
      <c r="O2637">
        <v>51</v>
      </c>
      <c r="P2637" s="11">
        <v>0</v>
      </c>
      <c r="Q2637" s="11">
        <v>4.08163265306122E-2</v>
      </c>
      <c r="R2637" s="12">
        <v>8.8049999999999997</v>
      </c>
      <c r="S2637" t="s">
        <v>27</v>
      </c>
      <c r="T2637">
        <v>1</v>
      </c>
      <c r="U2637">
        <f t="shared" si="248"/>
        <v>3</v>
      </c>
      <c r="V2637">
        <f t="shared" si="249"/>
        <v>1</v>
      </c>
      <c r="W2637">
        <f t="shared" si="250"/>
        <v>1</v>
      </c>
      <c r="X2637" t="str">
        <f t="shared" si="251"/>
        <v>311</v>
      </c>
      <c r="Y2637" t="str">
        <f>IF(Table1[[#This Row],[RFM_Score]]="555","Champion", IF(AND(J2637&gt;=4,V2637&gt;=4),"Loyal", IF(U2637&lt;=2,"At Risk", IF(W2637&gt;=4,"Potential Loyalist","Others"))))</f>
        <v>Others</v>
      </c>
    </row>
    <row r="2638" spans="1:25">
      <c r="A2638" t="s">
        <v>8435</v>
      </c>
      <c r="B2638">
        <v>43</v>
      </c>
      <c r="C2638" t="s">
        <v>24</v>
      </c>
      <c r="D2638" t="s">
        <v>25</v>
      </c>
      <c r="E2638" s="6" t="s">
        <v>14708</v>
      </c>
      <c r="F2638" t="s">
        <v>21</v>
      </c>
      <c r="G2638">
        <v>6</v>
      </c>
      <c r="H2638">
        <v>1</v>
      </c>
      <c r="I2638">
        <v>36</v>
      </c>
      <c r="J2638">
        <v>2</v>
      </c>
      <c r="K2638">
        <v>34.99</v>
      </c>
      <c r="L2638" t="str">
        <f t="shared" si="246"/>
        <v/>
      </c>
      <c r="M2638">
        <v>4</v>
      </c>
      <c r="N2638" t="str">
        <f t="shared" si="247"/>
        <v/>
      </c>
      <c r="O2638">
        <v>49</v>
      </c>
      <c r="P2638" s="11">
        <v>0.16666666666666599</v>
      </c>
      <c r="Q2638" s="11">
        <v>5.5555555555555497E-2</v>
      </c>
      <c r="R2638" s="12">
        <v>8.7475000000000005</v>
      </c>
      <c r="S2638" t="s">
        <v>27</v>
      </c>
      <c r="T2638">
        <v>0</v>
      </c>
      <c r="U2638">
        <f t="shared" si="248"/>
        <v>3</v>
      </c>
      <c r="V2638">
        <f t="shared" si="249"/>
        <v>1</v>
      </c>
      <c r="W2638">
        <f t="shared" si="250"/>
        <v>1</v>
      </c>
      <c r="X2638" t="str">
        <f t="shared" si="251"/>
        <v>311</v>
      </c>
      <c r="Y2638" t="str">
        <f>IF(Table1[[#This Row],[RFM_Score]]="555","Champion", IF(AND(J2638&gt;=4,V2638&gt;=4),"Loyal", IF(U2638&lt;=2,"At Risk", IF(W2638&gt;=4,"Potential Loyalist","Others"))))</f>
        <v>Others</v>
      </c>
    </row>
    <row r="2639" spans="1:25">
      <c r="A2639" t="s">
        <v>3016</v>
      </c>
      <c r="B2639">
        <v>37</v>
      </c>
      <c r="C2639" t="s">
        <v>19</v>
      </c>
      <c r="D2639" t="s">
        <v>25</v>
      </c>
      <c r="E2639" s="6" t="s">
        <v>14709</v>
      </c>
      <c r="F2639" t="s">
        <v>26</v>
      </c>
      <c r="G2639">
        <v>0</v>
      </c>
      <c r="H2639">
        <v>0</v>
      </c>
      <c r="I2639">
        <v>59</v>
      </c>
      <c r="J2639">
        <v>2</v>
      </c>
      <c r="K2639">
        <v>34.97</v>
      </c>
      <c r="L2639" t="str">
        <f t="shared" si="246"/>
        <v/>
      </c>
      <c r="M2639">
        <v>4</v>
      </c>
      <c r="N2639" t="str">
        <f t="shared" si="247"/>
        <v/>
      </c>
      <c r="O2639">
        <v>16</v>
      </c>
      <c r="P2639" s="11">
        <v>0</v>
      </c>
      <c r="Q2639" s="11">
        <v>3.38983050847457E-2</v>
      </c>
      <c r="R2639" s="12">
        <v>8.7424999999999997</v>
      </c>
      <c r="S2639" t="s">
        <v>27</v>
      </c>
      <c r="T2639">
        <v>0</v>
      </c>
      <c r="U2639">
        <f t="shared" si="248"/>
        <v>5</v>
      </c>
      <c r="V2639">
        <f t="shared" si="249"/>
        <v>1</v>
      </c>
      <c r="W2639">
        <f t="shared" si="250"/>
        <v>1</v>
      </c>
      <c r="X2639" t="str">
        <f t="shared" si="251"/>
        <v>511</v>
      </c>
      <c r="Y2639" t="str">
        <f>IF(Table1[[#This Row],[RFM_Score]]="555","Champion", IF(AND(J2639&gt;=4,V2639&gt;=4),"Loyal", IF(U2639&lt;=2,"At Risk", IF(W2639&gt;=4,"Potential Loyalist","Others"))))</f>
        <v>Others</v>
      </c>
    </row>
    <row r="2640" spans="1:25">
      <c r="A2640" t="s">
        <v>4989</v>
      </c>
      <c r="B2640">
        <v>44</v>
      </c>
      <c r="C2640" t="s">
        <v>24</v>
      </c>
      <c r="D2640" t="s">
        <v>25</v>
      </c>
      <c r="E2640" s="6" t="s">
        <v>14710</v>
      </c>
      <c r="F2640" t="s">
        <v>26</v>
      </c>
      <c r="G2640">
        <v>4</v>
      </c>
      <c r="H2640">
        <v>0</v>
      </c>
      <c r="I2640">
        <v>59</v>
      </c>
      <c r="J2640">
        <v>4</v>
      </c>
      <c r="K2640">
        <v>34.65</v>
      </c>
      <c r="L2640" t="str">
        <f t="shared" si="246"/>
        <v/>
      </c>
      <c r="M2640">
        <v>4</v>
      </c>
      <c r="N2640" t="str">
        <f t="shared" si="247"/>
        <v/>
      </c>
      <c r="O2640">
        <v>5</v>
      </c>
      <c r="P2640" s="11">
        <v>0</v>
      </c>
      <c r="Q2640" s="11">
        <v>6.7796610169491497E-2</v>
      </c>
      <c r="R2640" s="12">
        <v>8.6624999999999996</v>
      </c>
      <c r="S2640" t="s">
        <v>27</v>
      </c>
      <c r="T2640">
        <v>0</v>
      </c>
      <c r="U2640">
        <f t="shared" si="248"/>
        <v>5</v>
      </c>
      <c r="V2640">
        <f t="shared" si="249"/>
        <v>1</v>
      </c>
      <c r="W2640">
        <f t="shared" si="250"/>
        <v>1</v>
      </c>
      <c r="X2640" t="str">
        <f t="shared" si="251"/>
        <v>511</v>
      </c>
      <c r="Y2640" t="str">
        <f>IF(Table1[[#This Row],[RFM_Score]]="555","Champion", IF(AND(J2640&gt;=4,V2640&gt;=4),"Loyal", IF(U2640&lt;=2,"At Risk", IF(W2640&gt;=4,"Potential Loyalist","Others"))))</f>
        <v>Others</v>
      </c>
    </row>
    <row r="2641" spans="1:25">
      <c r="A2641" t="s">
        <v>6620</v>
      </c>
      <c r="B2641">
        <v>18</v>
      </c>
      <c r="C2641" t="s">
        <v>24</v>
      </c>
      <c r="D2641" t="s">
        <v>29</v>
      </c>
      <c r="E2641" s="6" t="s">
        <v>14711</v>
      </c>
      <c r="F2641" t="s">
        <v>62</v>
      </c>
      <c r="G2641">
        <v>4</v>
      </c>
      <c r="H2641">
        <v>1</v>
      </c>
      <c r="I2641">
        <v>63</v>
      </c>
      <c r="J2641">
        <v>1</v>
      </c>
      <c r="K2641">
        <v>34.42</v>
      </c>
      <c r="L2641" t="str">
        <f t="shared" si="246"/>
        <v/>
      </c>
      <c r="M2641">
        <v>4</v>
      </c>
      <c r="N2641" t="str">
        <f t="shared" si="247"/>
        <v/>
      </c>
      <c r="O2641">
        <v>24</v>
      </c>
      <c r="P2641" s="11">
        <v>0.25</v>
      </c>
      <c r="Q2641" s="11">
        <v>1.5873015873015799E-2</v>
      </c>
      <c r="R2641" s="12">
        <v>8.6050000000000004</v>
      </c>
      <c r="S2641" t="s">
        <v>27</v>
      </c>
      <c r="T2641">
        <v>0</v>
      </c>
      <c r="U2641">
        <f t="shared" si="248"/>
        <v>4</v>
      </c>
      <c r="V2641">
        <f t="shared" si="249"/>
        <v>1</v>
      </c>
      <c r="W2641">
        <f t="shared" si="250"/>
        <v>1</v>
      </c>
      <c r="X2641" t="str">
        <f t="shared" si="251"/>
        <v>411</v>
      </c>
      <c r="Y2641" t="str">
        <f>IF(Table1[[#This Row],[RFM_Score]]="555","Champion", IF(AND(J2641&gt;=4,V2641&gt;=4),"Loyal", IF(U2641&lt;=2,"At Risk", IF(W2641&gt;=4,"Potential Loyalist","Others"))))</f>
        <v>Others</v>
      </c>
    </row>
    <row r="2642" spans="1:25">
      <c r="A2642" t="s">
        <v>9208</v>
      </c>
      <c r="B2642">
        <v>35</v>
      </c>
      <c r="C2642" t="s">
        <v>24</v>
      </c>
      <c r="D2642" t="s">
        <v>25</v>
      </c>
      <c r="E2642" s="6" t="s">
        <v>14712</v>
      </c>
      <c r="F2642" t="s">
        <v>21</v>
      </c>
      <c r="G2642">
        <v>4</v>
      </c>
      <c r="H2642">
        <v>3</v>
      </c>
      <c r="I2642">
        <v>41</v>
      </c>
      <c r="J2642">
        <v>0</v>
      </c>
      <c r="K2642">
        <v>34.380000000000003</v>
      </c>
      <c r="L2642" t="str">
        <f t="shared" si="246"/>
        <v/>
      </c>
      <c r="M2642">
        <v>4</v>
      </c>
      <c r="N2642" t="str">
        <f t="shared" si="247"/>
        <v/>
      </c>
      <c r="O2642">
        <v>6</v>
      </c>
      <c r="P2642" s="11">
        <v>0.75</v>
      </c>
      <c r="Q2642" s="11">
        <v>0</v>
      </c>
      <c r="R2642" s="12">
        <v>8.5950000000000006</v>
      </c>
      <c r="S2642" t="s">
        <v>27</v>
      </c>
      <c r="T2642">
        <v>0</v>
      </c>
      <c r="U2642">
        <f t="shared" si="248"/>
        <v>5</v>
      </c>
      <c r="V2642">
        <f t="shared" si="249"/>
        <v>1</v>
      </c>
      <c r="W2642">
        <f t="shared" si="250"/>
        <v>1</v>
      </c>
      <c r="X2642" t="str">
        <f t="shared" si="251"/>
        <v>511</v>
      </c>
      <c r="Y2642" t="str">
        <f>IF(Table1[[#This Row],[RFM_Score]]="555","Champion", IF(AND(J2642&gt;=4,V2642&gt;=4),"Loyal", IF(U2642&lt;=2,"At Risk", IF(W2642&gt;=4,"Potential Loyalist","Others"))))</f>
        <v>Others</v>
      </c>
    </row>
    <row r="2643" spans="1:25">
      <c r="A2643" t="s">
        <v>8782</v>
      </c>
      <c r="B2643">
        <v>26</v>
      </c>
      <c r="C2643" t="s">
        <v>19</v>
      </c>
      <c r="D2643" t="s">
        <v>29</v>
      </c>
      <c r="E2643" s="6" t="s">
        <v>14713</v>
      </c>
      <c r="F2643" t="s">
        <v>26</v>
      </c>
      <c r="G2643">
        <v>4</v>
      </c>
      <c r="H2643">
        <v>1</v>
      </c>
      <c r="I2643">
        <v>48</v>
      </c>
      <c r="J2643">
        <v>3</v>
      </c>
      <c r="K2643">
        <v>34.18</v>
      </c>
      <c r="L2643" t="str">
        <f t="shared" si="246"/>
        <v/>
      </c>
      <c r="M2643">
        <v>4</v>
      </c>
      <c r="N2643" t="str">
        <f t="shared" si="247"/>
        <v/>
      </c>
      <c r="O2643">
        <v>1</v>
      </c>
      <c r="P2643" s="11">
        <v>0.25</v>
      </c>
      <c r="Q2643" s="11">
        <v>6.25E-2</v>
      </c>
      <c r="R2643" s="12">
        <v>8.5449999999999999</v>
      </c>
      <c r="S2643" t="s">
        <v>27</v>
      </c>
      <c r="T2643">
        <v>0</v>
      </c>
      <c r="U2643">
        <f t="shared" si="248"/>
        <v>5</v>
      </c>
      <c r="V2643">
        <f t="shared" si="249"/>
        <v>1</v>
      </c>
      <c r="W2643">
        <f t="shared" si="250"/>
        <v>1</v>
      </c>
      <c r="X2643" t="str">
        <f t="shared" si="251"/>
        <v>511</v>
      </c>
      <c r="Y2643" t="str">
        <f>IF(Table1[[#This Row],[RFM_Score]]="555","Champion", IF(AND(J2643&gt;=4,V2643&gt;=4),"Loyal", IF(U2643&lt;=2,"At Risk", IF(W2643&gt;=4,"Potential Loyalist","Others"))))</f>
        <v>Others</v>
      </c>
    </row>
    <row r="2644" spans="1:25">
      <c r="A2644" t="s">
        <v>2651</v>
      </c>
      <c r="B2644">
        <v>42</v>
      </c>
      <c r="C2644" t="s">
        <v>24</v>
      </c>
      <c r="D2644" t="s">
        <v>25</v>
      </c>
      <c r="E2644" s="6" t="s">
        <v>14714</v>
      </c>
      <c r="F2644" t="s">
        <v>60</v>
      </c>
      <c r="G2644">
        <v>3</v>
      </c>
      <c r="H2644">
        <v>1</v>
      </c>
      <c r="I2644">
        <v>48</v>
      </c>
      <c r="J2644">
        <v>0</v>
      </c>
      <c r="K2644">
        <v>34.159999999999997</v>
      </c>
      <c r="L2644" t="str">
        <f t="shared" si="246"/>
        <v/>
      </c>
      <c r="M2644">
        <v>4</v>
      </c>
      <c r="N2644" t="str">
        <f t="shared" si="247"/>
        <v/>
      </c>
      <c r="O2644">
        <v>107</v>
      </c>
      <c r="P2644" s="11">
        <v>0.33333333333333298</v>
      </c>
      <c r="Q2644" s="11">
        <v>0</v>
      </c>
      <c r="R2644" s="12">
        <v>8.5399999999999991</v>
      </c>
      <c r="S2644" t="s">
        <v>27</v>
      </c>
      <c r="T2644">
        <v>0</v>
      </c>
      <c r="U2644">
        <f t="shared" si="248"/>
        <v>1</v>
      </c>
      <c r="V2644">
        <f t="shared" si="249"/>
        <v>1</v>
      </c>
      <c r="W2644">
        <f t="shared" si="250"/>
        <v>1</v>
      </c>
      <c r="X2644" t="str">
        <f t="shared" si="251"/>
        <v>111</v>
      </c>
      <c r="Y2644" t="str">
        <f>IF(Table1[[#This Row],[RFM_Score]]="555","Champion", IF(AND(J2644&gt;=4,V2644&gt;=4),"Loyal", IF(U2644&lt;=2,"At Risk", IF(W2644&gt;=4,"Potential Loyalist","Others"))))</f>
        <v>At Risk</v>
      </c>
    </row>
    <row r="2645" spans="1:25">
      <c r="A2645" t="s">
        <v>12000</v>
      </c>
      <c r="B2645">
        <v>23</v>
      </c>
      <c r="C2645" t="s">
        <v>24</v>
      </c>
      <c r="D2645" t="s">
        <v>20</v>
      </c>
      <c r="E2645" s="6" t="s">
        <v>14715</v>
      </c>
      <c r="F2645" t="s">
        <v>21</v>
      </c>
      <c r="G2645">
        <v>3</v>
      </c>
      <c r="H2645">
        <v>0</v>
      </c>
      <c r="I2645">
        <v>50</v>
      </c>
      <c r="J2645">
        <v>1</v>
      </c>
      <c r="K2645">
        <v>34.07</v>
      </c>
      <c r="L2645" t="str">
        <f t="shared" si="246"/>
        <v/>
      </c>
      <c r="M2645">
        <v>4</v>
      </c>
      <c r="N2645" t="str">
        <f t="shared" si="247"/>
        <v/>
      </c>
      <c r="O2645">
        <v>119</v>
      </c>
      <c r="P2645" s="11">
        <v>0</v>
      </c>
      <c r="Q2645" s="11">
        <v>0.02</v>
      </c>
      <c r="R2645" s="12">
        <v>8.5175000000000001</v>
      </c>
      <c r="S2645" t="s">
        <v>27</v>
      </c>
      <c r="T2645">
        <v>1</v>
      </c>
      <c r="U2645">
        <f t="shared" si="248"/>
        <v>1</v>
      </c>
      <c r="V2645">
        <f t="shared" si="249"/>
        <v>1</v>
      </c>
      <c r="W2645">
        <f t="shared" si="250"/>
        <v>1</v>
      </c>
      <c r="X2645" t="str">
        <f t="shared" si="251"/>
        <v>111</v>
      </c>
      <c r="Y2645" t="str">
        <f>IF(Table1[[#This Row],[RFM_Score]]="555","Champion", IF(AND(J2645&gt;=4,V2645&gt;=4),"Loyal", IF(U2645&lt;=2,"At Risk", IF(W2645&gt;=4,"Potential Loyalist","Others"))))</f>
        <v>At Risk</v>
      </c>
    </row>
    <row r="2646" spans="1:25">
      <c r="A2646" t="s">
        <v>10010</v>
      </c>
      <c r="B2646">
        <v>42</v>
      </c>
      <c r="C2646" t="s">
        <v>24</v>
      </c>
      <c r="D2646" t="s">
        <v>25</v>
      </c>
      <c r="E2646" s="6" t="s">
        <v>14716</v>
      </c>
      <c r="F2646" t="s">
        <v>26</v>
      </c>
      <c r="G2646">
        <v>2</v>
      </c>
      <c r="H2646">
        <v>0</v>
      </c>
      <c r="I2646">
        <v>55</v>
      </c>
      <c r="J2646">
        <v>5</v>
      </c>
      <c r="K2646">
        <v>34.049999999999997</v>
      </c>
      <c r="L2646" t="str">
        <f t="shared" si="246"/>
        <v/>
      </c>
      <c r="M2646">
        <v>4</v>
      </c>
      <c r="N2646" t="str">
        <f t="shared" si="247"/>
        <v/>
      </c>
      <c r="O2646">
        <v>15</v>
      </c>
      <c r="P2646" s="11">
        <v>0</v>
      </c>
      <c r="Q2646" s="11">
        <v>9.0909090909090898E-2</v>
      </c>
      <c r="R2646" s="12">
        <v>8.5124999999999993</v>
      </c>
      <c r="S2646" t="s">
        <v>27</v>
      </c>
      <c r="T2646">
        <v>0</v>
      </c>
      <c r="U2646">
        <f t="shared" si="248"/>
        <v>5</v>
      </c>
      <c r="V2646">
        <f t="shared" si="249"/>
        <v>1</v>
      </c>
      <c r="W2646">
        <f t="shared" si="250"/>
        <v>1</v>
      </c>
      <c r="X2646" t="str">
        <f t="shared" si="251"/>
        <v>511</v>
      </c>
      <c r="Y2646" t="str">
        <f>IF(Table1[[#This Row],[RFM_Score]]="555","Champion", IF(AND(J2646&gt;=4,V2646&gt;=4),"Loyal", IF(U2646&lt;=2,"At Risk", IF(W2646&gt;=4,"Potential Loyalist","Others"))))</f>
        <v>Others</v>
      </c>
    </row>
    <row r="2647" spans="1:25">
      <c r="A2647" t="s">
        <v>3086</v>
      </c>
      <c r="B2647">
        <v>49</v>
      </c>
      <c r="C2647" t="s">
        <v>24</v>
      </c>
      <c r="D2647" t="s">
        <v>25</v>
      </c>
      <c r="E2647" s="6" t="s">
        <v>14717</v>
      </c>
      <c r="F2647" t="s">
        <v>30</v>
      </c>
      <c r="G2647">
        <v>5</v>
      </c>
      <c r="H2647">
        <v>2</v>
      </c>
      <c r="I2647">
        <v>52</v>
      </c>
      <c r="J2647">
        <v>3</v>
      </c>
      <c r="K2647">
        <v>33.950000000000003</v>
      </c>
      <c r="L2647" t="str">
        <f t="shared" si="246"/>
        <v/>
      </c>
      <c r="M2647">
        <v>4</v>
      </c>
      <c r="N2647" t="str">
        <f t="shared" si="247"/>
        <v/>
      </c>
      <c r="O2647">
        <v>28</v>
      </c>
      <c r="P2647" s="11">
        <v>0.4</v>
      </c>
      <c r="Q2647" s="11">
        <v>5.7692307692307598E-2</v>
      </c>
      <c r="R2647" s="12">
        <v>8.4875000000000007</v>
      </c>
      <c r="S2647" t="s">
        <v>27</v>
      </c>
      <c r="T2647">
        <v>0</v>
      </c>
      <c r="U2647">
        <f t="shared" si="248"/>
        <v>4</v>
      </c>
      <c r="V2647">
        <f t="shared" si="249"/>
        <v>1</v>
      </c>
      <c r="W2647">
        <f t="shared" si="250"/>
        <v>1</v>
      </c>
      <c r="X2647" t="str">
        <f t="shared" si="251"/>
        <v>411</v>
      </c>
      <c r="Y2647" t="str">
        <f>IF(Table1[[#This Row],[RFM_Score]]="555","Champion", IF(AND(J2647&gt;=4,V2647&gt;=4),"Loyal", IF(U2647&lt;=2,"At Risk", IF(W2647&gt;=4,"Potential Loyalist","Others"))))</f>
        <v>Others</v>
      </c>
    </row>
    <row r="2648" spans="1:25">
      <c r="A2648" t="s">
        <v>1460</v>
      </c>
      <c r="B2648">
        <v>24</v>
      </c>
      <c r="C2648" t="s">
        <v>19</v>
      </c>
      <c r="D2648" t="s">
        <v>41</v>
      </c>
      <c r="E2648" s="6" t="s">
        <v>14718</v>
      </c>
      <c r="F2648" t="s">
        <v>21</v>
      </c>
      <c r="G2648">
        <v>5</v>
      </c>
      <c r="H2648">
        <v>3</v>
      </c>
      <c r="I2648">
        <v>59</v>
      </c>
      <c r="J2648">
        <v>6</v>
      </c>
      <c r="K2648">
        <v>33.31</v>
      </c>
      <c r="L2648" t="str">
        <f t="shared" si="246"/>
        <v/>
      </c>
      <c r="M2648">
        <v>4</v>
      </c>
      <c r="N2648" t="str">
        <f t="shared" si="247"/>
        <v/>
      </c>
      <c r="O2648">
        <v>14</v>
      </c>
      <c r="P2648" s="11">
        <v>0.6</v>
      </c>
      <c r="Q2648" s="11">
        <v>0.101694915254237</v>
      </c>
      <c r="R2648" s="12">
        <v>8.3275000000000006</v>
      </c>
      <c r="S2648" t="s">
        <v>27</v>
      </c>
      <c r="T2648">
        <v>0</v>
      </c>
      <c r="U2648">
        <f t="shared" si="248"/>
        <v>5</v>
      </c>
      <c r="V2648">
        <f t="shared" si="249"/>
        <v>1</v>
      </c>
      <c r="W2648">
        <f t="shared" si="250"/>
        <v>1</v>
      </c>
      <c r="X2648" t="str">
        <f t="shared" si="251"/>
        <v>511</v>
      </c>
      <c r="Y2648" t="str">
        <f>IF(Table1[[#This Row],[RFM_Score]]="555","Champion", IF(AND(J2648&gt;=4,V2648&gt;=4),"Loyal", IF(U2648&lt;=2,"At Risk", IF(W2648&gt;=4,"Potential Loyalist","Others"))))</f>
        <v>Others</v>
      </c>
    </row>
    <row r="2649" spans="1:25">
      <c r="A2649" t="s">
        <v>7626</v>
      </c>
      <c r="B2649">
        <v>37</v>
      </c>
      <c r="C2649" t="s">
        <v>24</v>
      </c>
      <c r="D2649" t="s">
        <v>20</v>
      </c>
      <c r="E2649" s="6" t="s">
        <v>14719</v>
      </c>
      <c r="F2649" t="s">
        <v>30</v>
      </c>
      <c r="G2649">
        <v>4</v>
      </c>
      <c r="H2649">
        <v>3</v>
      </c>
      <c r="I2649">
        <v>47</v>
      </c>
      <c r="J2649">
        <v>2</v>
      </c>
      <c r="K2649">
        <v>33.130000000000003</v>
      </c>
      <c r="L2649" t="str">
        <f t="shared" si="246"/>
        <v/>
      </c>
      <c r="M2649">
        <v>4</v>
      </c>
      <c r="N2649" t="str">
        <f t="shared" si="247"/>
        <v/>
      </c>
      <c r="O2649">
        <v>2</v>
      </c>
      <c r="P2649" s="11">
        <v>0.75</v>
      </c>
      <c r="Q2649" s="11">
        <v>4.2553191489361701E-2</v>
      </c>
      <c r="R2649" s="12">
        <v>8.2825000000000006</v>
      </c>
      <c r="S2649" t="s">
        <v>27</v>
      </c>
      <c r="T2649">
        <v>1</v>
      </c>
      <c r="U2649">
        <f t="shared" si="248"/>
        <v>5</v>
      </c>
      <c r="V2649">
        <f t="shared" si="249"/>
        <v>1</v>
      </c>
      <c r="W2649">
        <f t="shared" si="250"/>
        <v>1</v>
      </c>
      <c r="X2649" t="str">
        <f t="shared" si="251"/>
        <v>511</v>
      </c>
      <c r="Y2649" t="str">
        <f>IF(Table1[[#This Row],[RFM_Score]]="555","Champion", IF(AND(J2649&gt;=4,V2649&gt;=4),"Loyal", IF(U2649&lt;=2,"At Risk", IF(W2649&gt;=4,"Potential Loyalist","Others"))))</f>
        <v>Others</v>
      </c>
    </row>
    <row r="2650" spans="1:25">
      <c r="A2650" t="s">
        <v>4946</v>
      </c>
      <c r="B2650">
        <v>25</v>
      </c>
      <c r="C2650" t="s">
        <v>24</v>
      </c>
      <c r="D2650" t="s">
        <v>25</v>
      </c>
      <c r="E2650" s="6" t="s">
        <v>14720</v>
      </c>
      <c r="F2650" t="s">
        <v>21</v>
      </c>
      <c r="G2650">
        <v>4</v>
      </c>
      <c r="H2650">
        <v>0</v>
      </c>
      <c r="I2650">
        <v>53</v>
      </c>
      <c r="J2650">
        <v>3</v>
      </c>
      <c r="K2650">
        <v>33.090000000000003</v>
      </c>
      <c r="L2650" t="str">
        <f t="shared" si="246"/>
        <v/>
      </c>
      <c r="M2650">
        <v>4</v>
      </c>
      <c r="N2650" t="str">
        <f t="shared" si="247"/>
        <v/>
      </c>
      <c r="O2650">
        <v>26</v>
      </c>
      <c r="P2650" s="11">
        <v>0</v>
      </c>
      <c r="Q2650" s="11">
        <v>5.6603773584905599E-2</v>
      </c>
      <c r="R2650" s="12">
        <v>8.2725000000000009</v>
      </c>
      <c r="S2650" t="s">
        <v>27</v>
      </c>
      <c r="T2650">
        <v>0</v>
      </c>
      <c r="U2650">
        <f t="shared" si="248"/>
        <v>4</v>
      </c>
      <c r="V2650">
        <f t="shared" si="249"/>
        <v>1</v>
      </c>
      <c r="W2650">
        <f t="shared" si="250"/>
        <v>1</v>
      </c>
      <c r="X2650" t="str">
        <f t="shared" si="251"/>
        <v>411</v>
      </c>
      <c r="Y2650" t="str">
        <f>IF(Table1[[#This Row],[RFM_Score]]="555","Champion", IF(AND(J2650&gt;=4,V2650&gt;=4),"Loyal", IF(U2650&lt;=2,"At Risk", IF(W2650&gt;=4,"Potential Loyalist","Others"))))</f>
        <v>Others</v>
      </c>
    </row>
    <row r="2651" spans="1:25">
      <c r="A2651" t="s">
        <v>4607</v>
      </c>
      <c r="B2651">
        <v>27</v>
      </c>
      <c r="C2651" t="s">
        <v>24</v>
      </c>
      <c r="D2651" t="s">
        <v>29</v>
      </c>
      <c r="E2651" s="6" t="s">
        <v>14721</v>
      </c>
      <c r="F2651" t="s">
        <v>37</v>
      </c>
      <c r="G2651">
        <v>1</v>
      </c>
      <c r="H2651">
        <v>0</v>
      </c>
      <c r="I2651">
        <v>52</v>
      </c>
      <c r="J2651">
        <v>1</v>
      </c>
      <c r="K2651">
        <v>33.01</v>
      </c>
      <c r="L2651" t="str">
        <f t="shared" si="246"/>
        <v/>
      </c>
      <c r="M2651">
        <v>4</v>
      </c>
      <c r="N2651" t="str">
        <f t="shared" si="247"/>
        <v/>
      </c>
      <c r="O2651">
        <v>25</v>
      </c>
      <c r="P2651" s="11">
        <v>0</v>
      </c>
      <c r="Q2651" s="11">
        <v>1.9230769230769201E-2</v>
      </c>
      <c r="R2651" s="12">
        <v>8.2524999999999995</v>
      </c>
      <c r="S2651" t="s">
        <v>27</v>
      </c>
      <c r="T2651">
        <v>0</v>
      </c>
      <c r="U2651">
        <f t="shared" si="248"/>
        <v>4</v>
      </c>
      <c r="V2651">
        <f t="shared" si="249"/>
        <v>1</v>
      </c>
      <c r="W2651">
        <f t="shared" si="250"/>
        <v>1</v>
      </c>
      <c r="X2651" t="str">
        <f t="shared" si="251"/>
        <v>411</v>
      </c>
      <c r="Y2651" t="str">
        <f>IF(Table1[[#This Row],[RFM_Score]]="555","Champion", IF(AND(J2651&gt;=4,V2651&gt;=4),"Loyal", IF(U2651&lt;=2,"At Risk", IF(W2651&gt;=4,"Potential Loyalist","Others"))))</f>
        <v>Others</v>
      </c>
    </row>
    <row r="2652" spans="1:25">
      <c r="A2652" t="s">
        <v>7636</v>
      </c>
      <c r="B2652">
        <v>38</v>
      </c>
      <c r="C2652" t="s">
        <v>24</v>
      </c>
      <c r="D2652" t="s">
        <v>25</v>
      </c>
      <c r="E2652" s="6" t="s">
        <v>14722</v>
      </c>
      <c r="F2652" t="s">
        <v>30</v>
      </c>
      <c r="G2652">
        <v>2</v>
      </c>
      <c r="H2652">
        <v>0</v>
      </c>
      <c r="I2652">
        <v>73</v>
      </c>
      <c r="J2652">
        <v>1</v>
      </c>
      <c r="K2652">
        <v>32.99</v>
      </c>
      <c r="L2652" t="str">
        <f t="shared" si="246"/>
        <v/>
      </c>
      <c r="M2652">
        <v>4</v>
      </c>
      <c r="N2652" t="str">
        <f t="shared" si="247"/>
        <v/>
      </c>
      <c r="O2652">
        <v>32</v>
      </c>
      <c r="P2652" s="11">
        <v>0</v>
      </c>
      <c r="Q2652" s="11">
        <v>1.3698630136986301E-2</v>
      </c>
      <c r="R2652" s="12">
        <v>8.2475000000000005</v>
      </c>
      <c r="S2652" t="s">
        <v>27</v>
      </c>
      <c r="T2652">
        <v>0</v>
      </c>
      <c r="U2652">
        <f t="shared" si="248"/>
        <v>4</v>
      </c>
      <c r="V2652">
        <f t="shared" si="249"/>
        <v>1</v>
      </c>
      <c r="W2652">
        <f t="shared" si="250"/>
        <v>1</v>
      </c>
      <c r="X2652" t="str">
        <f t="shared" si="251"/>
        <v>411</v>
      </c>
      <c r="Y2652" t="str">
        <f>IF(Table1[[#This Row],[RFM_Score]]="555","Champion", IF(AND(J2652&gt;=4,V2652&gt;=4),"Loyal", IF(U2652&lt;=2,"At Risk", IF(W2652&gt;=4,"Potential Loyalist","Others"))))</f>
        <v>Others</v>
      </c>
    </row>
    <row r="2653" spans="1:25">
      <c r="A2653" t="s">
        <v>3349</v>
      </c>
      <c r="B2653">
        <v>60</v>
      </c>
      <c r="C2653" t="s">
        <v>24</v>
      </c>
      <c r="D2653" t="s">
        <v>25</v>
      </c>
      <c r="E2653" s="6" t="s">
        <v>14723</v>
      </c>
      <c r="F2653" t="s">
        <v>21</v>
      </c>
      <c r="G2653">
        <v>3</v>
      </c>
      <c r="H2653">
        <v>1</v>
      </c>
      <c r="I2653">
        <v>49</v>
      </c>
      <c r="J2653">
        <v>1</v>
      </c>
      <c r="K2653">
        <v>32.97</v>
      </c>
      <c r="L2653" t="str">
        <f t="shared" si="246"/>
        <v/>
      </c>
      <c r="M2653">
        <v>4</v>
      </c>
      <c r="N2653" t="str">
        <f t="shared" si="247"/>
        <v/>
      </c>
      <c r="O2653">
        <v>28</v>
      </c>
      <c r="P2653" s="11">
        <v>0.33333333333333298</v>
      </c>
      <c r="Q2653" s="11">
        <v>2.04081632653061E-2</v>
      </c>
      <c r="R2653" s="12">
        <v>8.2424999999999997</v>
      </c>
      <c r="S2653" t="s">
        <v>27</v>
      </c>
      <c r="T2653">
        <v>0</v>
      </c>
      <c r="U2653">
        <f t="shared" si="248"/>
        <v>4</v>
      </c>
      <c r="V2653">
        <f t="shared" si="249"/>
        <v>1</v>
      </c>
      <c r="W2653">
        <f t="shared" si="250"/>
        <v>1</v>
      </c>
      <c r="X2653" t="str">
        <f t="shared" si="251"/>
        <v>411</v>
      </c>
      <c r="Y2653" t="str">
        <f>IF(Table1[[#This Row],[RFM_Score]]="555","Champion", IF(AND(J2653&gt;=4,V2653&gt;=4),"Loyal", IF(U2653&lt;=2,"At Risk", IF(W2653&gt;=4,"Potential Loyalist","Others"))))</f>
        <v>Others</v>
      </c>
    </row>
    <row r="2654" spans="1:25">
      <c r="A2654" t="s">
        <v>7312</v>
      </c>
      <c r="B2654">
        <v>26</v>
      </c>
      <c r="C2654" t="s">
        <v>19</v>
      </c>
      <c r="D2654" t="s">
        <v>41</v>
      </c>
      <c r="E2654" s="6" t="s">
        <v>14724</v>
      </c>
      <c r="F2654" t="s">
        <v>37</v>
      </c>
      <c r="G2654">
        <v>3</v>
      </c>
      <c r="H2654">
        <v>0</v>
      </c>
      <c r="I2654">
        <v>41</v>
      </c>
      <c r="J2654">
        <v>1</v>
      </c>
      <c r="K2654">
        <v>32.89</v>
      </c>
      <c r="L2654" t="str">
        <f t="shared" si="246"/>
        <v/>
      </c>
      <c r="M2654">
        <v>4</v>
      </c>
      <c r="N2654" t="str">
        <f t="shared" si="247"/>
        <v/>
      </c>
      <c r="O2654">
        <v>17</v>
      </c>
      <c r="P2654" s="11">
        <v>0</v>
      </c>
      <c r="Q2654" s="11">
        <v>2.4390243902439001E-2</v>
      </c>
      <c r="R2654" s="12">
        <v>8.2225000000000001</v>
      </c>
      <c r="S2654" t="s">
        <v>27</v>
      </c>
      <c r="T2654">
        <v>0</v>
      </c>
      <c r="U2654">
        <f t="shared" si="248"/>
        <v>5</v>
      </c>
      <c r="V2654">
        <f t="shared" si="249"/>
        <v>1</v>
      </c>
      <c r="W2654">
        <f t="shared" si="250"/>
        <v>1</v>
      </c>
      <c r="X2654" t="str">
        <f t="shared" si="251"/>
        <v>511</v>
      </c>
      <c r="Y2654" t="str">
        <f>IF(Table1[[#This Row],[RFM_Score]]="555","Champion", IF(AND(J2654&gt;=4,V2654&gt;=4),"Loyal", IF(U2654&lt;=2,"At Risk", IF(W2654&gt;=4,"Potential Loyalist","Others"))))</f>
        <v>Others</v>
      </c>
    </row>
    <row r="2655" spans="1:25">
      <c r="A2655" t="s">
        <v>6380</v>
      </c>
      <c r="B2655">
        <v>33</v>
      </c>
      <c r="C2655" t="s">
        <v>19</v>
      </c>
      <c r="D2655" t="s">
        <v>29</v>
      </c>
      <c r="E2655" s="6" t="s">
        <v>14725</v>
      </c>
      <c r="F2655" t="s">
        <v>21</v>
      </c>
      <c r="G2655">
        <v>5</v>
      </c>
      <c r="H2655">
        <v>3</v>
      </c>
      <c r="I2655">
        <v>55</v>
      </c>
      <c r="J2655">
        <v>1</v>
      </c>
      <c r="K2655">
        <v>32.42</v>
      </c>
      <c r="L2655" t="str">
        <f t="shared" si="246"/>
        <v/>
      </c>
      <c r="M2655">
        <v>4</v>
      </c>
      <c r="N2655" t="str">
        <f t="shared" si="247"/>
        <v/>
      </c>
      <c r="O2655">
        <v>10</v>
      </c>
      <c r="P2655" s="11">
        <v>0.6</v>
      </c>
      <c r="Q2655" s="11">
        <v>1.8181818181818101E-2</v>
      </c>
      <c r="R2655" s="12">
        <v>8.1050000000000004</v>
      </c>
      <c r="S2655" t="s">
        <v>27</v>
      </c>
      <c r="T2655">
        <v>0</v>
      </c>
      <c r="U2655">
        <f t="shared" si="248"/>
        <v>5</v>
      </c>
      <c r="V2655">
        <f t="shared" si="249"/>
        <v>1</v>
      </c>
      <c r="W2655">
        <f t="shared" si="250"/>
        <v>1</v>
      </c>
      <c r="X2655" t="str">
        <f t="shared" si="251"/>
        <v>511</v>
      </c>
      <c r="Y2655" t="str">
        <f>IF(Table1[[#This Row],[RFM_Score]]="555","Champion", IF(AND(J2655&gt;=4,V2655&gt;=4),"Loyal", IF(U2655&lt;=2,"At Risk", IF(W2655&gt;=4,"Potential Loyalist","Others"))))</f>
        <v>Others</v>
      </c>
    </row>
    <row r="2656" spans="1:25">
      <c r="A2656" t="s">
        <v>9862</v>
      </c>
      <c r="B2656">
        <v>18</v>
      </c>
      <c r="C2656" t="s">
        <v>19</v>
      </c>
      <c r="D2656" t="s">
        <v>41</v>
      </c>
      <c r="E2656" s="6" t="s">
        <v>14726</v>
      </c>
      <c r="F2656" t="s">
        <v>37</v>
      </c>
      <c r="G2656">
        <v>2</v>
      </c>
      <c r="H2656">
        <v>0</v>
      </c>
      <c r="I2656">
        <v>49</v>
      </c>
      <c r="J2656">
        <v>7</v>
      </c>
      <c r="K2656">
        <v>32.29</v>
      </c>
      <c r="L2656" t="str">
        <f t="shared" si="246"/>
        <v/>
      </c>
      <c r="M2656">
        <v>4</v>
      </c>
      <c r="N2656" t="str">
        <f t="shared" si="247"/>
        <v/>
      </c>
      <c r="O2656">
        <v>5</v>
      </c>
      <c r="P2656" s="11">
        <v>0</v>
      </c>
      <c r="Q2656" s="11">
        <v>0.14285714285714199</v>
      </c>
      <c r="R2656" s="12">
        <v>8.0724999999999998</v>
      </c>
      <c r="S2656" t="s">
        <v>27</v>
      </c>
      <c r="T2656">
        <v>0</v>
      </c>
      <c r="U2656">
        <f t="shared" si="248"/>
        <v>5</v>
      </c>
      <c r="V2656">
        <f t="shared" si="249"/>
        <v>1</v>
      </c>
      <c r="W2656">
        <f t="shared" si="250"/>
        <v>1</v>
      </c>
      <c r="X2656" t="str">
        <f t="shared" si="251"/>
        <v>511</v>
      </c>
      <c r="Y2656" t="str">
        <f>IF(Table1[[#This Row],[RFM_Score]]="555","Champion", IF(AND(J2656&gt;=4,V2656&gt;=4),"Loyal", IF(U2656&lt;=2,"At Risk", IF(W2656&gt;=4,"Potential Loyalist","Others"))))</f>
        <v>Others</v>
      </c>
    </row>
    <row r="2657" spans="1:25">
      <c r="A2657" t="s">
        <v>7742</v>
      </c>
      <c r="B2657">
        <v>31</v>
      </c>
      <c r="C2657" t="s">
        <v>24</v>
      </c>
      <c r="D2657" t="s">
        <v>29</v>
      </c>
      <c r="E2657" s="6" t="s">
        <v>14727</v>
      </c>
      <c r="F2657" t="s">
        <v>21</v>
      </c>
      <c r="G2657">
        <v>2</v>
      </c>
      <c r="H2657">
        <v>0</v>
      </c>
      <c r="I2657">
        <v>44</v>
      </c>
      <c r="J2657">
        <v>2</v>
      </c>
      <c r="K2657">
        <v>32.25</v>
      </c>
      <c r="L2657" t="str">
        <f t="shared" si="246"/>
        <v/>
      </c>
      <c r="M2657">
        <v>4</v>
      </c>
      <c r="N2657" t="str">
        <f t="shared" si="247"/>
        <v/>
      </c>
      <c r="O2657">
        <v>105</v>
      </c>
      <c r="P2657" s="11">
        <v>0</v>
      </c>
      <c r="Q2657" s="11">
        <v>4.54545454545454E-2</v>
      </c>
      <c r="R2657" s="12">
        <v>8.0625</v>
      </c>
      <c r="S2657" t="s">
        <v>27</v>
      </c>
      <c r="T2657">
        <v>1</v>
      </c>
      <c r="U2657">
        <f t="shared" si="248"/>
        <v>1</v>
      </c>
      <c r="V2657">
        <f t="shared" si="249"/>
        <v>1</v>
      </c>
      <c r="W2657">
        <f t="shared" si="250"/>
        <v>1</v>
      </c>
      <c r="X2657" t="str">
        <f t="shared" si="251"/>
        <v>111</v>
      </c>
      <c r="Y2657" t="str">
        <f>IF(Table1[[#This Row],[RFM_Score]]="555","Champion", IF(AND(J2657&gt;=4,V2657&gt;=4),"Loyal", IF(U2657&lt;=2,"At Risk", IF(W2657&gt;=4,"Potential Loyalist","Others"))))</f>
        <v>At Risk</v>
      </c>
    </row>
    <row r="2658" spans="1:25">
      <c r="A2658" t="s">
        <v>10085</v>
      </c>
      <c r="B2658">
        <v>40</v>
      </c>
      <c r="C2658" t="s">
        <v>19</v>
      </c>
      <c r="D2658" t="s">
        <v>49</v>
      </c>
      <c r="E2658" s="6" t="s">
        <v>14728</v>
      </c>
      <c r="F2658" t="s">
        <v>21</v>
      </c>
      <c r="G2658">
        <v>4</v>
      </c>
      <c r="H2658">
        <v>2</v>
      </c>
      <c r="I2658">
        <v>51</v>
      </c>
      <c r="J2658">
        <v>4</v>
      </c>
      <c r="K2658">
        <v>32.200000000000003</v>
      </c>
      <c r="L2658" t="str">
        <f t="shared" si="246"/>
        <v/>
      </c>
      <c r="M2658">
        <v>4</v>
      </c>
      <c r="N2658" t="str">
        <f t="shared" si="247"/>
        <v/>
      </c>
      <c r="O2658">
        <v>13</v>
      </c>
      <c r="P2658" s="11">
        <v>0.5</v>
      </c>
      <c r="Q2658" s="11">
        <v>7.8431372549019607E-2</v>
      </c>
      <c r="R2658" s="12">
        <v>8.0500000000000007</v>
      </c>
      <c r="S2658" t="s">
        <v>27</v>
      </c>
      <c r="T2658">
        <v>0</v>
      </c>
      <c r="U2658">
        <f t="shared" si="248"/>
        <v>5</v>
      </c>
      <c r="V2658">
        <f t="shared" si="249"/>
        <v>1</v>
      </c>
      <c r="W2658">
        <f t="shared" si="250"/>
        <v>1</v>
      </c>
      <c r="X2658" t="str">
        <f t="shared" si="251"/>
        <v>511</v>
      </c>
      <c r="Y2658" t="str">
        <f>IF(Table1[[#This Row],[RFM_Score]]="555","Champion", IF(AND(J2658&gt;=4,V2658&gt;=4),"Loyal", IF(U2658&lt;=2,"At Risk", IF(W2658&gt;=4,"Potential Loyalist","Others"))))</f>
        <v>Others</v>
      </c>
    </row>
    <row r="2659" spans="1:25">
      <c r="A2659" t="s">
        <v>2358</v>
      </c>
      <c r="B2659">
        <v>44</v>
      </c>
      <c r="C2659" t="s">
        <v>19</v>
      </c>
      <c r="D2659" t="s">
        <v>49</v>
      </c>
      <c r="E2659" s="6" t="s">
        <v>14729</v>
      </c>
      <c r="F2659" t="s">
        <v>62</v>
      </c>
      <c r="G2659">
        <v>3</v>
      </c>
      <c r="H2659">
        <v>0</v>
      </c>
      <c r="I2659">
        <v>48</v>
      </c>
      <c r="J2659">
        <v>3</v>
      </c>
      <c r="K2659">
        <v>32.159999999999997</v>
      </c>
      <c r="L2659" t="str">
        <f t="shared" si="246"/>
        <v/>
      </c>
      <c r="M2659">
        <v>4</v>
      </c>
      <c r="N2659" t="str">
        <f t="shared" si="247"/>
        <v/>
      </c>
      <c r="O2659">
        <v>6</v>
      </c>
      <c r="P2659" s="11">
        <v>0</v>
      </c>
      <c r="Q2659" s="11">
        <v>6.25E-2</v>
      </c>
      <c r="R2659" s="12">
        <v>8.0399999999999991</v>
      </c>
      <c r="S2659" t="s">
        <v>27</v>
      </c>
      <c r="T2659">
        <v>0</v>
      </c>
      <c r="U2659">
        <f t="shared" si="248"/>
        <v>5</v>
      </c>
      <c r="V2659">
        <f t="shared" si="249"/>
        <v>1</v>
      </c>
      <c r="W2659">
        <f t="shared" si="250"/>
        <v>1</v>
      </c>
      <c r="X2659" t="str">
        <f t="shared" si="251"/>
        <v>511</v>
      </c>
      <c r="Y2659" t="str">
        <f>IF(Table1[[#This Row],[RFM_Score]]="555","Champion", IF(AND(J2659&gt;=4,V2659&gt;=4),"Loyal", IF(U2659&lt;=2,"At Risk", IF(W2659&gt;=4,"Potential Loyalist","Others"))))</f>
        <v>Others</v>
      </c>
    </row>
    <row r="2660" spans="1:25">
      <c r="A2660" t="s">
        <v>11180</v>
      </c>
      <c r="B2660">
        <v>51</v>
      </c>
      <c r="C2660" t="s">
        <v>19</v>
      </c>
      <c r="D2660" t="s">
        <v>29</v>
      </c>
      <c r="E2660" s="6" t="s">
        <v>14730</v>
      </c>
      <c r="F2660" t="s">
        <v>26</v>
      </c>
      <c r="G2660">
        <v>3</v>
      </c>
      <c r="H2660">
        <v>1</v>
      </c>
      <c r="I2660">
        <v>65</v>
      </c>
      <c r="J2660">
        <v>5</v>
      </c>
      <c r="K2660">
        <v>31.98</v>
      </c>
      <c r="L2660" t="str">
        <f t="shared" si="246"/>
        <v/>
      </c>
      <c r="M2660">
        <v>4</v>
      </c>
      <c r="N2660" t="str">
        <f t="shared" si="247"/>
        <v/>
      </c>
      <c r="O2660">
        <v>1</v>
      </c>
      <c r="P2660" s="11">
        <v>0.33333333333333298</v>
      </c>
      <c r="Q2660" s="11">
        <v>7.69230769230769E-2</v>
      </c>
      <c r="R2660" s="12">
        <v>7.9950000000000001</v>
      </c>
      <c r="S2660" t="s">
        <v>27</v>
      </c>
      <c r="T2660">
        <v>0</v>
      </c>
      <c r="U2660">
        <f t="shared" si="248"/>
        <v>5</v>
      </c>
      <c r="V2660">
        <f t="shared" si="249"/>
        <v>1</v>
      </c>
      <c r="W2660">
        <f t="shared" si="250"/>
        <v>1</v>
      </c>
      <c r="X2660" t="str">
        <f t="shared" si="251"/>
        <v>511</v>
      </c>
      <c r="Y2660" t="str">
        <f>IF(Table1[[#This Row],[RFM_Score]]="555","Champion", IF(AND(J2660&gt;=4,V2660&gt;=4),"Loyal", IF(U2660&lt;=2,"At Risk", IF(W2660&gt;=4,"Potential Loyalist","Others"))))</f>
        <v>Others</v>
      </c>
    </row>
    <row r="2661" spans="1:25">
      <c r="A2661" t="s">
        <v>6154</v>
      </c>
      <c r="B2661">
        <v>24</v>
      </c>
      <c r="C2661" t="s">
        <v>19</v>
      </c>
      <c r="D2661" t="s">
        <v>25</v>
      </c>
      <c r="E2661" s="6" t="s">
        <v>14731</v>
      </c>
      <c r="F2661" t="s">
        <v>62</v>
      </c>
      <c r="G2661">
        <v>1</v>
      </c>
      <c r="H2661">
        <v>0</v>
      </c>
      <c r="I2661">
        <v>56</v>
      </c>
      <c r="J2661">
        <v>3</v>
      </c>
      <c r="K2661">
        <v>31.91</v>
      </c>
      <c r="L2661" t="str">
        <f t="shared" si="246"/>
        <v/>
      </c>
      <c r="M2661">
        <v>4</v>
      </c>
      <c r="N2661" t="str">
        <f t="shared" si="247"/>
        <v/>
      </c>
      <c r="O2661">
        <v>2</v>
      </c>
      <c r="P2661" s="11">
        <v>0</v>
      </c>
      <c r="Q2661" s="11">
        <v>5.3571428571428499E-2</v>
      </c>
      <c r="R2661" s="12">
        <v>7.9775</v>
      </c>
      <c r="S2661" t="s">
        <v>27</v>
      </c>
      <c r="T2661">
        <v>0</v>
      </c>
      <c r="U2661">
        <f t="shared" si="248"/>
        <v>5</v>
      </c>
      <c r="V2661">
        <f t="shared" si="249"/>
        <v>1</v>
      </c>
      <c r="W2661">
        <f t="shared" si="250"/>
        <v>1</v>
      </c>
      <c r="X2661" t="str">
        <f t="shared" si="251"/>
        <v>511</v>
      </c>
      <c r="Y2661" t="str">
        <f>IF(Table1[[#This Row],[RFM_Score]]="555","Champion", IF(AND(J2661&gt;=4,V2661&gt;=4),"Loyal", IF(U2661&lt;=2,"At Risk", IF(W2661&gt;=4,"Potential Loyalist","Others"))))</f>
        <v>Others</v>
      </c>
    </row>
    <row r="2662" spans="1:25">
      <c r="A2662" t="s">
        <v>10525</v>
      </c>
      <c r="B2662">
        <v>23</v>
      </c>
      <c r="C2662" t="s">
        <v>24</v>
      </c>
      <c r="D2662" t="s">
        <v>25</v>
      </c>
      <c r="E2662" s="6" t="s">
        <v>14732</v>
      </c>
      <c r="F2662" t="s">
        <v>37</v>
      </c>
      <c r="G2662">
        <v>4</v>
      </c>
      <c r="H2662">
        <v>2</v>
      </c>
      <c r="I2662">
        <v>53</v>
      </c>
      <c r="J2662">
        <v>1</v>
      </c>
      <c r="K2662">
        <v>31.91</v>
      </c>
      <c r="L2662" t="str">
        <f t="shared" si="246"/>
        <v/>
      </c>
      <c r="M2662">
        <v>4</v>
      </c>
      <c r="N2662" t="str">
        <f t="shared" si="247"/>
        <v/>
      </c>
      <c r="O2662">
        <v>13</v>
      </c>
      <c r="P2662" s="11">
        <v>0.5</v>
      </c>
      <c r="Q2662" s="11">
        <v>1.8867924528301799E-2</v>
      </c>
      <c r="R2662" s="12">
        <v>7.9775</v>
      </c>
      <c r="S2662" t="s">
        <v>27</v>
      </c>
      <c r="T2662">
        <v>0</v>
      </c>
      <c r="U2662">
        <f t="shared" si="248"/>
        <v>5</v>
      </c>
      <c r="V2662">
        <f t="shared" si="249"/>
        <v>1</v>
      </c>
      <c r="W2662">
        <f t="shared" si="250"/>
        <v>1</v>
      </c>
      <c r="X2662" t="str">
        <f t="shared" si="251"/>
        <v>511</v>
      </c>
      <c r="Y2662" t="str">
        <f>IF(Table1[[#This Row],[RFM_Score]]="555","Champion", IF(AND(J2662&gt;=4,V2662&gt;=4),"Loyal", IF(U2662&lt;=2,"At Risk", IF(W2662&gt;=4,"Potential Loyalist","Others"))))</f>
        <v>Others</v>
      </c>
    </row>
    <row r="2663" spans="1:25">
      <c r="A2663" t="s">
        <v>481</v>
      </c>
      <c r="B2663">
        <v>19</v>
      </c>
      <c r="C2663" t="s">
        <v>24</v>
      </c>
      <c r="D2663" t="s">
        <v>25</v>
      </c>
      <c r="E2663" s="6" t="s">
        <v>14733</v>
      </c>
      <c r="F2663" t="s">
        <v>26</v>
      </c>
      <c r="G2663">
        <v>5</v>
      </c>
      <c r="H2663">
        <v>2</v>
      </c>
      <c r="I2663">
        <v>44</v>
      </c>
      <c r="J2663">
        <v>1</v>
      </c>
      <c r="K2663">
        <v>31.89</v>
      </c>
      <c r="L2663" t="str">
        <f t="shared" si="246"/>
        <v/>
      </c>
      <c r="M2663">
        <v>4</v>
      </c>
      <c r="N2663" t="str">
        <f t="shared" si="247"/>
        <v/>
      </c>
      <c r="O2663">
        <v>11</v>
      </c>
      <c r="P2663" s="11">
        <v>0.4</v>
      </c>
      <c r="Q2663" s="11">
        <v>2.27272727272727E-2</v>
      </c>
      <c r="R2663" s="12">
        <v>7.9725000000000001</v>
      </c>
      <c r="S2663" t="s">
        <v>27</v>
      </c>
      <c r="T2663">
        <v>0</v>
      </c>
      <c r="U2663">
        <f t="shared" si="248"/>
        <v>5</v>
      </c>
      <c r="V2663">
        <f t="shared" si="249"/>
        <v>1</v>
      </c>
      <c r="W2663">
        <f t="shared" si="250"/>
        <v>1</v>
      </c>
      <c r="X2663" t="str">
        <f t="shared" si="251"/>
        <v>511</v>
      </c>
      <c r="Y2663" t="str">
        <f>IF(Table1[[#This Row],[RFM_Score]]="555","Champion", IF(AND(J2663&gt;=4,V2663&gt;=4),"Loyal", IF(U2663&lt;=2,"At Risk", IF(W2663&gt;=4,"Potential Loyalist","Others"))))</f>
        <v>Others</v>
      </c>
    </row>
    <row r="2664" spans="1:25">
      <c r="A2664" t="s">
        <v>7237</v>
      </c>
      <c r="B2664">
        <v>36</v>
      </c>
      <c r="C2664" t="s">
        <v>24</v>
      </c>
      <c r="D2664" t="s">
        <v>25</v>
      </c>
      <c r="E2664" s="6" t="s">
        <v>14734</v>
      </c>
      <c r="F2664" t="s">
        <v>21</v>
      </c>
      <c r="G2664">
        <v>1</v>
      </c>
      <c r="H2664">
        <v>1</v>
      </c>
      <c r="I2664">
        <v>58</v>
      </c>
      <c r="J2664">
        <v>3</v>
      </c>
      <c r="K2664">
        <v>31.83</v>
      </c>
      <c r="L2664" t="str">
        <f t="shared" si="246"/>
        <v/>
      </c>
      <c r="M2664">
        <v>4</v>
      </c>
      <c r="N2664" t="str">
        <f t="shared" si="247"/>
        <v/>
      </c>
      <c r="O2664">
        <v>41</v>
      </c>
      <c r="P2664" s="11">
        <v>1</v>
      </c>
      <c r="Q2664" s="11">
        <v>5.1724137931034399E-2</v>
      </c>
      <c r="R2664" s="12">
        <v>7.9574999999999996</v>
      </c>
      <c r="S2664" t="s">
        <v>27</v>
      </c>
      <c r="T2664">
        <v>1</v>
      </c>
      <c r="U2664">
        <f t="shared" si="248"/>
        <v>3</v>
      </c>
      <c r="V2664">
        <f t="shared" si="249"/>
        <v>1</v>
      </c>
      <c r="W2664">
        <f t="shared" si="250"/>
        <v>1</v>
      </c>
      <c r="X2664" t="str">
        <f t="shared" si="251"/>
        <v>311</v>
      </c>
      <c r="Y2664" t="str">
        <f>IF(Table1[[#This Row],[RFM_Score]]="555","Champion", IF(AND(J2664&gt;=4,V2664&gt;=4),"Loyal", IF(U2664&lt;=2,"At Risk", IF(W2664&gt;=4,"Potential Loyalist","Others"))))</f>
        <v>Others</v>
      </c>
    </row>
    <row r="2665" spans="1:25">
      <c r="A2665" t="s">
        <v>5333</v>
      </c>
      <c r="B2665">
        <v>35</v>
      </c>
      <c r="C2665" t="s">
        <v>19</v>
      </c>
      <c r="D2665" t="s">
        <v>29</v>
      </c>
      <c r="E2665" s="6" t="s">
        <v>14735</v>
      </c>
      <c r="F2665" t="s">
        <v>37</v>
      </c>
      <c r="G2665">
        <v>2</v>
      </c>
      <c r="H2665">
        <v>1</v>
      </c>
      <c r="I2665">
        <v>46</v>
      </c>
      <c r="J2665">
        <v>3</v>
      </c>
      <c r="K2665">
        <v>31.76</v>
      </c>
      <c r="L2665" t="str">
        <f t="shared" si="246"/>
        <v/>
      </c>
      <c r="M2665">
        <v>4</v>
      </c>
      <c r="N2665" t="str">
        <f t="shared" si="247"/>
        <v/>
      </c>
      <c r="O2665">
        <v>32</v>
      </c>
      <c r="P2665" s="11">
        <v>0.5</v>
      </c>
      <c r="Q2665" s="11">
        <v>6.5217391304347797E-2</v>
      </c>
      <c r="R2665" s="12">
        <v>7.94</v>
      </c>
      <c r="S2665" t="s">
        <v>27</v>
      </c>
      <c r="T2665">
        <v>0</v>
      </c>
      <c r="U2665">
        <f t="shared" si="248"/>
        <v>4</v>
      </c>
      <c r="V2665">
        <f t="shared" si="249"/>
        <v>1</v>
      </c>
      <c r="W2665">
        <f t="shared" si="250"/>
        <v>1</v>
      </c>
      <c r="X2665" t="str">
        <f t="shared" si="251"/>
        <v>411</v>
      </c>
      <c r="Y2665" t="str">
        <f>IF(Table1[[#This Row],[RFM_Score]]="555","Champion", IF(AND(J2665&gt;=4,V2665&gt;=4),"Loyal", IF(U2665&lt;=2,"At Risk", IF(W2665&gt;=4,"Potential Loyalist","Others"))))</f>
        <v>Others</v>
      </c>
    </row>
    <row r="2666" spans="1:25">
      <c r="A2666" t="s">
        <v>11870</v>
      </c>
      <c r="B2666">
        <v>18</v>
      </c>
      <c r="C2666" t="s">
        <v>24</v>
      </c>
      <c r="D2666" t="s">
        <v>25</v>
      </c>
      <c r="E2666" s="6" t="s">
        <v>14736</v>
      </c>
      <c r="F2666" t="s">
        <v>37</v>
      </c>
      <c r="G2666">
        <v>3</v>
      </c>
      <c r="H2666">
        <v>1</v>
      </c>
      <c r="I2666">
        <v>53</v>
      </c>
      <c r="J2666">
        <v>2</v>
      </c>
      <c r="K2666">
        <v>31.67</v>
      </c>
      <c r="L2666" t="str">
        <f t="shared" si="246"/>
        <v/>
      </c>
      <c r="M2666">
        <v>4</v>
      </c>
      <c r="N2666" t="str">
        <f t="shared" si="247"/>
        <v/>
      </c>
      <c r="O2666">
        <v>14</v>
      </c>
      <c r="P2666" s="11">
        <v>0.33333333333333298</v>
      </c>
      <c r="Q2666" s="11">
        <v>3.7735849056603703E-2</v>
      </c>
      <c r="R2666" s="12">
        <v>7.9175000000000004</v>
      </c>
      <c r="S2666" t="s">
        <v>27</v>
      </c>
      <c r="T2666">
        <v>0</v>
      </c>
      <c r="U2666">
        <f t="shared" si="248"/>
        <v>5</v>
      </c>
      <c r="V2666">
        <f t="shared" si="249"/>
        <v>1</v>
      </c>
      <c r="W2666">
        <f t="shared" si="250"/>
        <v>1</v>
      </c>
      <c r="X2666" t="str">
        <f t="shared" si="251"/>
        <v>511</v>
      </c>
      <c r="Y2666" t="str">
        <f>IF(Table1[[#This Row],[RFM_Score]]="555","Champion", IF(AND(J2666&gt;=4,V2666&gt;=4),"Loyal", IF(U2666&lt;=2,"At Risk", IF(W2666&gt;=4,"Potential Loyalist","Others"))))</f>
        <v>Others</v>
      </c>
    </row>
    <row r="2667" spans="1:25">
      <c r="A2667" t="s">
        <v>9552</v>
      </c>
      <c r="B2667">
        <v>18</v>
      </c>
      <c r="C2667" t="s">
        <v>19</v>
      </c>
      <c r="D2667" t="s">
        <v>25</v>
      </c>
      <c r="E2667" s="6" t="s">
        <v>14737</v>
      </c>
      <c r="F2667" t="s">
        <v>30</v>
      </c>
      <c r="G2667">
        <v>5</v>
      </c>
      <c r="H2667">
        <v>1</v>
      </c>
      <c r="I2667">
        <v>54</v>
      </c>
      <c r="J2667">
        <v>2</v>
      </c>
      <c r="K2667">
        <v>31.28</v>
      </c>
      <c r="L2667" t="str">
        <f t="shared" si="246"/>
        <v/>
      </c>
      <c r="M2667">
        <v>4</v>
      </c>
      <c r="N2667" t="str">
        <f t="shared" si="247"/>
        <v/>
      </c>
      <c r="O2667">
        <v>5</v>
      </c>
      <c r="P2667" s="11">
        <v>0.2</v>
      </c>
      <c r="Q2667" s="11">
        <v>3.7037037037037E-2</v>
      </c>
      <c r="R2667" s="12">
        <v>7.82</v>
      </c>
      <c r="S2667" t="s">
        <v>27</v>
      </c>
      <c r="T2667">
        <v>0</v>
      </c>
      <c r="U2667">
        <f t="shared" si="248"/>
        <v>5</v>
      </c>
      <c r="V2667">
        <f t="shared" si="249"/>
        <v>1</v>
      </c>
      <c r="W2667">
        <f t="shared" si="250"/>
        <v>1</v>
      </c>
      <c r="X2667" t="str">
        <f t="shared" si="251"/>
        <v>511</v>
      </c>
      <c r="Y2667" t="str">
        <f>IF(Table1[[#This Row],[RFM_Score]]="555","Champion", IF(AND(J2667&gt;=4,V2667&gt;=4),"Loyal", IF(U2667&lt;=2,"At Risk", IF(W2667&gt;=4,"Potential Loyalist","Others"))))</f>
        <v>Others</v>
      </c>
    </row>
    <row r="2668" spans="1:25">
      <c r="A2668" t="s">
        <v>1200</v>
      </c>
      <c r="B2668">
        <v>18</v>
      </c>
      <c r="C2668" t="s">
        <v>24</v>
      </c>
      <c r="D2668" t="s">
        <v>25</v>
      </c>
      <c r="E2668" s="6" t="s">
        <v>14738</v>
      </c>
      <c r="F2668" t="s">
        <v>30</v>
      </c>
      <c r="G2668">
        <v>3</v>
      </c>
      <c r="H2668">
        <v>0</v>
      </c>
      <c r="I2668">
        <v>44</v>
      </c>
      <c r="J2668">
        <v>3</v>
      </c>
      <c r="K2668">
        <v>31.22</v>
      </c>
      <c r="L2668" t="str">
        <f t="shared" si="246"/>
        <v/>
      </c>
      <c r="M2668">
        <v>4</v>
      </c>
      <c r="N2668" t="str">
        <f t="shared" si="247"/>
        <v/>
      </c>
      <c r="O2668">
        <v>10</v>
      </c>
      <c r="P2668" s="11">
        <v>0</v>
      </c>
      <c r="Q2668" s="11">
        <v>6.8181818181818094E-2</v>
      </c>
      <c r="R2668" s="12">
        <v>7.8049999999999997</v>
      </c>
      <c r="S2668" t="s">
        <v>27</v>
      </c>
      <c r="T2668">
        <v>0</v>
      </c>
      <c r="U2668">
        <f t="shared" si="248"/>
        <v>5</v>
      </c>
      <c r="V2668">
        <f t="shared" si="249"/>
        <v>1</v>
      </c>
      <c r="W2668">
        <f t="shared" si="250"/>
        <v>1</v>
      </c>
      <c r="X2668" t="str">
        <f t="shared" si="251"/>
        <v>511</v>
      </c>
      <c r="Y2668" t="str">
        <f>IF(Table1[[#This Row],[RFM_Score]]="555","Champion", IF(AND(J2668&gt;=4,V2668&gt;=4),"Loyal", IF(U2668&lt;=2,"At Risk", IF(W2668&gt;=4,"Potential Loyalist","Others"))))</f>
        <v>Others</v>
      </c>
    </row>
    <row r="2669" spans="1:25">
      <c r="A2669" t="s">
        <v>9489</v>
      </c>
      <c r="B2669">
        <v>27</v>
      </c>
      <c r="C2669" t="s">
        <v>24</v>
      </c>
      <c r="D2669" t="s">
        <v>25</v>
      </c>
      <c r="E2669" s="6" t="s">
        <v>14739</v>
      </c>
      <c r="F2669" t="s">
        <v>30</v>
      </c>
      <c r="G2669">
        <v>2</v>
      </c>
      <c r="H2669">
        <v>1</v>
      </c>
      <c r="I2669">
        <v>53</v>
      </c>
      <c r="J2669">
        <v>0</v>
      </c>
      <c r="K2669">
        <v>31.08</v>
      </c>
      <c r="L2669" t="str">
        <f t="shared" si="246"/>
        <v/>
      </c>
      <c r="M2669">
        <v>4</v>
      </c>
      <c r="N2669" t="str">
        <f t="shared" si="247"/>
        <v/>
      </c>
      <c r="O2669">
        <v>8</v>
      </c>
      <c r="P2669" s="11">
        <v>0.5</v>
      </c>
      <c r="Q2669" s="11">
        <v>0</v>
      </c>
      <c r="R2669" s="12">
        <v>7.77</v>
      </c>
      <c r="S2669" t="s">
        <v>27</v>
      </c>
      <c r="T2669">
        <v>0</v>
      </c>
      <c r="U2669">
        <f t="shared" si="248"/>
        <v>5</v>
      </c>
      <c r="V2669">
        <f t="shared" si="249"/>
        <v>1</v>
      </c>
      <c r="W2669">
        <f t="shared" si="250"/>
        <v>1</v>
      </c>
      <c r="X2669" t="str">
        <f t="shared" si="251"/>
        <v>511</v>
      </c>
      <c r="Y2669" t="str">
        <f>IF(Table1[[#This Row],[RFM_Score]]="555","Champion", IF(AND(J2669&gt;=4,V2669&gt;=4),"Loyal", IF(U2669&lt;=2,"At Risk", IF(W2669&gt;=4,"Potential Loyalist","Others"))))</f>
        <v>Others</v>
      </c>
    </row>
    <row r="2670" spans="1:25">
      <c r="A2670" t="s">
        <v>5273</v>
      </c>
      <c r="B2670">
        <v>18</v>
      </c>
      <c r="C2670" t="s">
        <v>19</v>
      </c>
      <c r="D2670" t="s">
        <v>49</v>
      </c>
      <c r="E2670" s="6" t="s">
        <v>14740</v>
      </c>
      <c r="F2670" t="s">
        <v>30</v>
      </c>
      <c r="G2670">
        <v>8</v>
      </c>
      <c r="H2670">
        <v>3</v>
      </c>
      <c r="I2670">
        <v>52</v>
      </c>
      <c r="J2670">
        <v>1</v>
      </c>
      <c r="K2670">
        <v>30.98</v>
      </c>
      <c r="L2670" t="str">
        <f t="shared" si="246"/>
        <v/>
      </c>
      <c r="M2670">
        <v>4</v>
      </c>
      <c r="N2670" t="str">
        <f t="shared" si="247"/>
        <v/>
      </c>
      <c r="O2670">
        <v>25</v>
      </c>
      <c r="P2670" s="11">
        <v>0.375</v>
      </c>
      <c r="Q2670" s="11">
        <v>1.9230769230769201E-2</v>
      </c>
      <c r="R2670" s="12">
        <v>7.7450000000000001</v>
      </c>
      <c r="S2670" t="s">
        <v>27</v>
      </c>
      <c r="T2670">
        <v>0</v>
      </c>
      <c r="U2670">
        <f t="shared" si="248"/>
        <v>4</v>
      </c>
      <c r="V2670">
        <f t="shared" si="249"/>
        <v>1</v>
      </c>
      <c r="W2670">
        <f t="shared" si="250"/>
        <v>1</v>
      </c>
      <c r="X2670" t="str">
        <f t="shared" si="251"/>
        <v>411</v>
      </c>
      <c r="Y2670" t="str">
        <f>IF(Table1[[#This Row],[RFM_Score]]="555","Champion", IF(AND(J2670&gt;=4,V2670&gt;=4),"Loyal", IF(U2670&lt;=2,"At Risk", IF(W2670&gt;=4,"Potential Loyalist","Others"))))</f>
        <v>Others</v>
      </c>
    </row>
    <row r="2671" spans="1:25">
      <c r="A2671" t="s">
        <v>1296</v>
      </c>
      <c r="B2671">
        <v>34</v>
      </c>
      <c r="C2671" t="s">
        <v>19</v>
      </c>
      <c r="D2671" t="s">
        <v>49</v>
      </c>
      <c r="E2671" s="6" t="s">
        <v>14741</v>
      </c>
      <c r="F2671" t="s">
        <v>60</v>
      </c>
      <c r="G2671">
        <v>3</v>
      </c>
      <c r="H2671">
        <v>1</v>
      </c>
      <c r="I2671">
        <v>48</v>
      </c>
      <c r="J2671">
        <v>2</v>
      </c>
      <c r="K2671">
        <v>30.88</v>
      </c>
      <c r="L2671" t="str">
        <f t="shared" si="246"/>
        <v/>
      </c>
      <c r="M2671">
        <v>4</v>
      </c>
      <c r="N2671" t="str">
        <f t="shared" si="247"/>
        <v/>
      </c>
      <c r="O2671">
        <v>11</v>
      </c>
      <c r="P2671" s="11">
        <v>0.33333333333333298</v>
      </c>
      <c r="Q2671" s="11">
        <v>4.1666666666666602E-2</v>
      </c>
      <c r="R2671" s="12">
        <v>7.72</v>
      </c>
      <c r="S2671" t="s">
        <v>27</v>
      </c>
      <c r="T2671">
        <v>0</v>
      </c>
      <c r="U2671">
        <f t="shared" si="248"/>
        <v>5</v>
      </c>
      <c r="V2671">
        <f t="shared" si="249"/>
        <v>1</v>
      </c>
      <c r="W2671">
        <f t="shared" si="250"/>
        <v>1</v>
      </c>
      <c r="X2671" t="str">
        <f t="shared" si="251"/>
        <v>511</v>
      </c>
      <c r="Y2671" t="str">
        <f>IF(Table1[[#This Row],[RFM_Score]]="555","Champion", IF(AND(J2671&gt;=4,V2671&gt;=4),"Loyal", IF(U2671&lt;=2,"At Risk", IF(W2671&gt;=4,"Potential Loyalist","Others"))))</f>
        <v>Others</v>
      </c>
    </row>
    <row r="2672" spans="1:25">
      <c r="A2672" t="s">
        <v>10050</v>
      </c>
      <c r="B2672">
        <v>29</v>
      </c>
      <c r="C2672" t="s">
        <v>19</v>
      </c>
      <c r="D2672" t="s">
        <v>49</v>
      </c>
      <c r="E2672" s="6" t="s">
        <v>14742</v>
      </c>
      <c r="F2672" t="s">
        <v>62</v>
      </c>
      <c r="G2672">
        <v>2</v>
      </c>
      <c r="H2672">
        <v>0</v>
      </c>
      <c r="I2672">
        <v>41</v>
      </c>
      <c r="J2672">
        <v>6</v>
      </c>
      <c r="K2672">
        <v>30.86</v>
      </c>
      <c r="L2672" t="str">
        <f t="shared" si="246"/>
        <v/>
      </c>
      <c r="M2672">
        <v>4</v>
      </c>
      <c r="N2672" t="str">
        <f t="shared" si="247"/>
        <v/>
      </c>
      <c r="O2672">
        <v>8</v>
      </c>
      <c r="P2672" s="11">
        <v>0</v>
      </c>
      <c r="Q2672" s="11">
        <v>0.146341463414634</v>
      </c>
      <c r="R2672" s="12">
        <v>7.7149999999999999</v>
      </c>
      <c r="S2672" t="s">
        <v>27</v>
      </c>
      <c r="T2672">
        <v>0</v>
      </c>
      <c r="U2672">
        <f t="shared" si="248"/>
        <v>5</v>
      </c>
      <c r="V2672">
        <f t="shared" si="249"/>
        <v>1</v>
      </c>
      <c r="W2672">
        <f t="shared" si="250"/>
        <v>1</v>
      </c>
      <c r="X2672" t="str">
        <f t="shared" si="251"/>
        <v>511</v>
      </c>
      <c r="Y2672" t="str">
        <f>IF(Table1[[#This Row],[RFM_Score]]="555","Champion", IF(AND(J2672&gt;=4,V2672&gt;=4),"Loyal", IF(U2672&lt;=2,"At Risk", IF(W2672&gt;=4,"Potential Loyalist","Others"))))</f>
        <v>Others</v>
      </c>
    </row>
    <row r="2673" spans="1:25">
      <c r="A2673" t="s">
        <v>3782</v>
      </c>
      <c r="B2673">
        <v>32</v>
      </c>
      <c r="C2673" t="s">
        <v>24</v>
      </c>
      <c r="D2673" t="s">
        <v>20</v>
      </c>
      <c r="E2673" s="6" t="s">
        <v>14743</v>
      </c>
      <c r="F2673" t="s">
        <v>37</v>
      </c>
      <c r="G2673">
        <v>2</v>
      </c>
      <c r="H2673">
        <v>0</v>
      </c>
      <c r="I2673">
        <v>48</v>
      </c>
      <c r="J2673">
        <v>3</v>
      </c>
      <c r="K2673">
        <v>30.84</v>
      </c>
      <c r="L2673" t="str">
        <f t="shared" si="246"/>
        <v/>
      </c>
      <c r="M2673">
        <v>4</v>
      </c>
      <c r="N2673" t="str">
        <f t="shared" si="247"/>
        <v/>
      </c>
      <c r="O2673">
        <v>48</v>
      </c>
      <c r="P2673" s="11">
        <v>0</v>
      </c>
      <c r="Q2673" s="11">
        <v>6.25E-2</v>
      </c>
      <c r="R2673" s="12">
        <v>7.71</v>
      </c>
      <c r="S2673" t="s">
        <v>27</v>
      </c>
      <c r="T2673">
        <v>0</v>
      </c>
      <c r="U2673">
        <f t="shared" si="248"/>
        <v>3</v>
      </c>
      <c r="V2673">
        <f t="shared" si="249"/>
        <v>1</v>
      </c>
      <c r="W2673">
        <f t="shared" si="250"/>
        <v>1</v>
      </c>
      <c r="X2673" t="str">
        <f t="shared" si="251"/>
        <v>311</v>
      </c>
      <c r="Y2673" t="str">
        <f>IF(Table1[[#This Row],[RFM_Score]]="555","Champion", IF(AND(J2673&gt;=4,V2673&gt;=4),"Loyal", IF(U2673&lt;=2,"At Risk", IF(W2673&gt;=4,"Potential Loyalist","Others"))))</f>
        <v>Others</v>
      </c>
    </row>
    <row r="2674" spans="1:25">
      <c r="A2674" t="s">
        <v>7294</v>
      </c>
      <c r="B2674">
        <v>42</v>
      </c>
      <c r="C2674" t="s">
        <v>24</v>
      </c>
      <c r="D2674" t="s">
        <v>25</v>
      </c>
      <c r="E2674" s="6" t="s">
        <v>14744</v>
      </c>
      <c r="F2674" t="s">
        <v>26</v>
      </c>
      <c r="G2674">
        <v>4</v>
      </c>
      <c r="H2674">
        <v>0</v>
      </c>
      <c r="I2674">
        <v>59</v>
      </c>
      <c r="J2674">
        <v>3</v>
      </c>
      <c r="K2674">
        <v>30.76</v>
      </c>
      <c r="L2674" t="str">
        <f t="shared" si="246"/>
        <v/>
      </c>
      <c r="M2674">
        <v>4</v>
      </c>
      <c r="N2674" t="str">
        <f t="shared" si="247"/>
        <v/>
      </c>
      <c r="O2674">
        <v>3</v>
      </c>
      <c r="P2674" s="11">
        <v>0</v>
      </c>
      <c r="Q2674" s="11">
        <v>5.0847457627118599E-2</v>
      </c>
      <c r="R2674" s="12">
        <v>7.69</v>
      </c>
      <c r="S2674" t="s">
        <v>27</v>
      </c>
      <c r="T2674">
        <v>0</v>
      </c>
      <c r="U2674">
        <f t="shared" si="248"/>
        <v>5</v>
      </c>
      <c r="V2674">
        <f t="shared" si="249"/>
        <v>1</v>
      </c>
      <c r="W2674">
        <f t="shared" si="250"/>
        <v>1</v>
      </c>
      <c r="X2674" t="str">
        <f t="shared" si="251"/>
        <v>511</v>
      </c>
      <c r="Y2674" t="str">
        <f>IF(Table1[[#This Row],[RFM_Score]]="555","Champion", IF(AND(J2674&gt;=4,V2674&gt;=4),"Loyal", IF(U2674&lt;=2,"At Risk", IF(W2674&gt;=4,"Potential Loyalist","Others"))))</f>
        <v>Others</v>
      </c>
    </row>
    <row r="2675" spans="1:25">
      <c r="A2675" t="s">
        <v>2032</v>
      </c>
      <c r="B2675">
        <v>47</v>
      </c>
      <c r="C2675" t="s">
        <v>24</v>
      </c>
      <c r="D2675" t="s">
        <v>29</v>
      </c>
      <c r="E2675" s="6" t="s">
        <v>14745</v>
      </c>
      <c r="F2675" t="s">
        <v>21</v>
      </c>
      <c r="G2675">
        <v>4</v>
      </c>
      <c r="H2675">
        <v>0</v>
      </c>
      <c r="I2675">
        <v>47</v>
      </c>
      <c r="J2675">
        <v>1</v>
      </c>
      <c r="K2675">
        <v>30.48</v>
      </c>
      <c r="L2675" t="str">
        <f t="shared" si="246"/>
        <v/>
      </c>
      <c r="M2675">
        <v>4</v>
      </c>
      <c r="N2675" t="str">
        <f t="shared" si="247"/>
        <v/>
      </c>
      <c r="O2675">
        <v>1</v>
      </c>
      <c r="P2675" s="11">
        <v>0</v>
      </c>
      <c r="Q2675" s="11">
        <v>2.1276595744680799E-2</v>
      </c>
      <c r="R2675" s="12">
        <v>7.62</v>
      </c>
      <c r="S2675" t="s">
        <v>27</v>
      </c>
      <c r="T2675">
        <v>0</v>
      </c>
      <c r="U2675">
        <f t="shared" si="248"/>
        <v>5</v>
      </c>
      <c r="V2675">
        <f t="shared" si="249"/>
        <v>1</v>
      </c>
      <c r="W2675">
        <f t="shared" si="250"/>
        <v>1</v>
      </c>
      <c r="X2675" t="str">
        <f t="shared" si="251"/>
        <v>511</v>
      </c>
      <c r="Y2675" t="str">
        <f>IF(Table1[[#This Row],[RFM_Score]]="555","Champion", IF(AND(J2675&gt;=4,V2675&gt;=4),"Loyal", IF(U2675&lt;=2,"At Risk", IF(W2675&gt;=4,"Potential Loyalist","Others"))))</f>
        <v>Others</v>
      </c>
    </row>
    <row r="2676" spans="1:25">
      <c r="A2676" t="s">
        <v>3359</v>
      </c>
      <c r="B2676">
        <v>18</v>
      </c>
      <c r="C2676" t="s">
        <v>24</v>
      </c>
      <c r="D2676" t="s">
        <v>25</v>
      </c>
      <c r="E2676" s="6" t="s">
        <v>14746</v>
      </c>
      <c r="F2676" t="s">
        <v>30</v>
      </c>
      <c r="G2676">
        <v>2</v>
      </c>
      <c r="H2676">
        <v>1</v>
      </c>
      <c r="I2676">
        <v>57</v>
      </c>
      <c r="J2676">
        <v>4</v>
      </c>
      <c r="K2676">
        <v>30.32</v>
      </c>
      <c r="L2676" t="str">
        <f t="shared" si="246"/>
        <v/>
      </c>
      <c r="M2676">
        <v>4</v>
      </c>
      <c r="N2676" t="str">
        <f t="shared" si="247"/>
        <v/>
      </c>
      <c r="O2676">
        <v>53</v>
      </c>
      <c r="P2676" s="11">
        <v>0.5</v>
      </c>
      <c r="Q2676" s="11">
        <v>7.0175438596491196E-2</v>
      </c>
      <c r="R2676" s="12">
        <v>7.58</v>
      </c>
      <c r="S2676" t="s">
        <v>27</v>
      </c>
      <c r="T2676">
        <v>1</v>
      </c>
      <c r="U2676">
        <f t="shared" si="248"/>
        <v>3</v>
      </c>
      <c r="V2676">
        <f t="shared" si="249"/>
        <v>1</v>
      </c>
      <c r="W2676">
        <f t="shared" si="250"/>
        <v>1</v>
      </c>
      <c r="X2676" t="str">
        <f t="shared" si="251"/>
        <v>311</v>
      </c>
      <c r="Y2676" t="str">
        <f>IF(Table1[[#This Row],[RFM_Score]]="555","Champion", IF(AND(J2676&gt;=4,V2676&gt;=4),"Loyal", IF(U2676&lt;=2,"At Risk", IF(W2676&gt;=4,"Potential Loyalist","Others"))))</f>
        <v>Others</v>
      </c>
    </row>
    <row r="2677" spans="1:25">
      <c r="A2677" t="s">
        <v>8774</v>
      </c>
      <c r="B2677">
        <v>32</v>
      </c>
      <c r="C2677" t="s">
        <v>24</v>
      </c>
      <c r="D2677" t="s">
        <v>35</v>
      </c>
      <c r="E2677" s="6" t="s">
        <v>14747</v>
      </c>
      <c r="F2677" t="s">
        <v>30</v>
      </c>
      <c r="G2677">
        <v>3</v>
      </c>
      <c r="H2677">
        <v>1</v>
      </c>
      <c r="I2677">
        <v>54</v>
      </c>
      <c r="J2677">
        <v>2</v>
      </c>
      <c r="K2677">
        <v>30.31</v>
      </c>
      <c r="L2677" t="str">
        <f t="shared" si="246"/>
        <v/>
      </c>
      <c r="M2677">
        <v>4</v>
      </c>
      <c r="N2677" t="str">
        <f t="shared" si="247"/>
        <v/>
      </c>
      <c r="O2677">
        <v>24</v>
      </c>
      <c r="P2677" s="11">
        <v>0.33333333333333298</v>
      </c>
      <c r="Q2677" s="11">
        <v>3.7037037037037E-2</v>
      </c>
      <c r="R2677" s="12">
        <v>7.5774999999999997</v>
      </c>
      <c r="S2677" t="s">
        <v>27</v>
      </c>
      <c r="T2677">
        <v>0</v>
      </c>
      <c r="U2677">
        <f t="shared" si="248"/>
        <v>4</v>
      </c>
      <c r="V2677">
        <f t="shared" si="249"/>
        <v>1</v>
      </c>
      <c r="W2677">
        <f t="shared" si="250"/>
        <v>1</v>
      </c>
      <c r="X2677" t="str">
        <f t="shared" si="251"/>
        <v>411</v>
      </c>
      <c r="Y2677" t="str">
        <f>IF(Table1[[#This Row],[RFM_Score]]="555","Champion", IF(AND(J2677&gt;=4,V2677&gt;=4),"Loyal", IF(U2677&lt;=2,"At Risk", IF(W2677&gt;=4,"Potential Loyalist","Others"))))</f>
        <v>Others</v>
      </c>
    </row>
    <row r="2678" spans="1:25">
      <c r="A2678" t="s">
        <v>11482</v>
      </c>
      <c r="B2678">
        <v>42</v>
      </c>
      <c r="C2678" t="s">
        <v>24</v>
      </c>
      <c r="D2678" t="s">
        <v>20</v>
      </c>
      <c r="E2678" s="6" t="s">
        <v>14748</v>
      </c>
      <c r="F2678" t="s">
        <v>26</v>
      </c>
      <c r="G2678">
        <v>5</v>
      </c>
      <c r="H2678">
        <v>1</v>
      </c>
      <c r="I2678">
        <v>62</v>
      </c>
      <c r="J2678">
        <v>2</v>
      </c>
      <c r="K2678">
        <v>30.28</v>
      </c>
      <c r="L2678" t="str">
        <f t="shared" si="246"/>
        <v/>
      </c>
      <c r="M2678">
        <v>4</v>
      </c>
      <c r="N2678" t="str">
        <f t="shared" si="247"/>
        <v/>
      </c>
      <c r="O2678">
        <v>4</v>
      </c>
      <c r="P2678" s="11">
        <v>0.2</v>
      </c>
      <c r="Q2678" s="11">
        <v>3.2258064516128997E-2</v>
      </c>
      <c r="R2678" s="12">
        <v>7.57</v>
      </c>
      <c r="S2678" t="s">
        <v>27</v>
      </c>
      <c r="T2678">
        <v>0</v>
      </c>
      <c r="U2678">
        <f t="shared" si="248"/>
        <v>5</v>
      </c>
      <c r="V2678">
        <f t="shared" si="249"/>
        <v>1</v>
      </c>
      <c r="W2678">
        <f t="shared" si="250"/>
        <v>1</v>
      </c>
      <c r="X2678" t="str">
        <f t="shared" si="251"/>
        <v>511</v>
      </c>
      <c r="Y2678" t="str">
        <f>IF(Table1[[#This Row],[RFM_Score]]="555","Champion", IF(AND(J2678&gt;=4,V2678&gt;=4),"Loyal", IF(U2678&lt;=2,"At Risk", IF(W2678&gt;=4,"Potential Loyalist","Others"))))</f>
        <v>Others</v>
      </c>
    </row>
    <row r="2679" spans="1:25">
      <c r="A2679" t="s">
        <v>1297</v>
      </c>
      <c r="B2679">
        <v>41</v>
      </c>
      <c r="C2679" t="s">
        <v>19</v>
      </c>
      <c r="D2679" t="s">
        <v>25</v>
      </c>
      <c r="E2679" s="6" t="s">
        <v>14749</v>
      </c>
      <c r="F2679" t="s">
        <v>62</v>
      </c>
      <c r="G2679">
        <v>4</v>
      </c>
      <c r="H2679">
        <v>0</v>
      </c>
      <c r="I2679">
        <v>53</v>
      </c>
      <c r="J2679">
        <v>2</v>
      </c>
      <c r="K2679">
        <v>30.24</v>
      </c>
      <c r="L2679" t="str">
        <f t="shared" si="246"/>
        <v/>
      </c>
      <c r="M2679">
        <v>4</v>
      </c>
      <c r="N2679" t="str">
        <f t="shared" si="247"/>
        <v/>
      </c>
      <c r="O2679">
        <v>71</v>
      </c>
      <c r="P2679" s="11">
        <v>0</v>
      </c>
      <c r="Q2679" s="11">
        <v>3.7735849056603703E-2</v>
      </c>
      <c r="R2679" s="12">
        <v>7.56</v>
      </c>
      <c r="S2679" t="s">
        <v>27</v>
      </c>
      <c r="T2679">
        <v>0</v>
      </c>
      <c r="U2679">
        <f t="shared" si="248"/>
        <v>2</v>
      </c>
      <c r="V2679">
        <f t="shared" si="249"/>
        <v>1</v>
      </c>
      <c r="W2679">
        <f t="shared" si="250"/>
        <v>1</v>
      </c>
      <c r="X2679" t="str">
        <f t="shared" si="251"/>
        <v>211</v>
      </c>
      <c r="Y2679" t="str">
        <f>IF(Table1[[#This Row],[RFM_Score]]="555","Champion", IF(AND(J2679&gt;=4,V2679&gt;=4),"Loyal", IF(U2679&lt;=2,"At Risk", IF(W2679&gt;=4,"Potential Loyalist","Others"))))</f>
        <v>At Risk</v>
      </c>
    </row>
    <row r="2680" spans="1:25">
      <c r="A2680" t="s">
        <v>2040</v>
      </c>
      <c r="B2680">
        <v>31</v>
      </c>
      <c r="C2680" t="s">
        <v>24</v>
      </c>
      <c r="D2680" t="s">
        <v>25</v>
      </c>
      <c r="E2680" s="6" t="s">
        <v>14750</v>
      </c>
      <c r="F2680" t="s">
        <v>30</v>
      </c>
      <c r="G2680">
        <v>4</v>
      </c>
      <c r="H2680">
        <v>0</v>
      </c>
      <c r="I2680">
        <v>50</v>
      </c>
      <c r="J2680">
        <v>2</v>
      </c>
      <c r="K2680">
        <v>30.01</v>
      </c>
      <c r="L2680" t="str">
        <f t="shared" si="246"/>
        <v/>
      </c>
      <c r="M2680">
        <v>4</v>
      </c>
      <c r="N2680" t="str">
        <f t="shared" si="247"/>
        <v/>
      </c>
      <c r="O2680">
        <v>81</v>
      </c>
      <c r="P2680" s="11">
        <v>0</v>
      </c>
      <c r="Q2680" s="11">
        <v>0.04</v>
      </c>
      <c r="R2680" s="12">
        <v>7.5025000000000004</v>
      </c>
      <c r="S2680" t="s">
        <v>27</v>
      </c>
      <c r="T2680">
        <v>1</v>
      </c>
      <c r="U2680">
        <f t="shared" si="248"/>
        <v>2</v>
      </c>
      <c r="V2680">
        <f t="shared" si="249"/>
        <v>1</v>
      </c>
      <c r="W2680">
        <f t="shared" si="250"/>
        <v>1</v>
      </c>
      <c r="X2680" t="str">
        <f t="shared" si="251"/>
        <v>211</v>
      </c>
      <c r="Y2680" t="str">
        <f>IF(Table1[[#This Row],[RFM_Score]]="555","Champion", IF(AND(J2680&gt;=4,V2680&gt;=4),"Loyal", IF(U2680&lt;=2,"At Risk", IF(W2680&gt;=4,"Potential Loyalist","Others"))))</f>
        <v>At Risk</v>
      </c>
    </row>
    <row r="2681" spans="1:25">
      <c r="A2681" t="s">
        <v>856</v>
      </c>
      <c r="B2681">
        <v>47</v>
      </c>
      <c r="C2681" t="s">
        <v>24</v>
      </c>
      <c r="D2681" t="s">
        <v>25</v>
      </c>
      <c r="E2681" s="6" t="s">
        <v>14751</v>
      </c>
      <c r="F2681" t="s">
        <v>37</v>
      </c>
      <c r="G2681">
        <v>3</v>
      </c>
      <c r="H2681">
        <v>1</v>
      </c>
      <c r="I2681">
        <v>46</v>
      </c>
      <c r="J2681">
        <v>1</v>
      </c>
      <c r="K2681">
        <v>29.83</v>
      </c>
      <c r="L2681" t="str">
        <f t="shared" si="246"/>
        <v/>
      </c>
      <c r="M2681">
        <v>4</v>
      </c>
      <c r="N2681" t="str">
        <f t="shared" si="247"/>
        <v/>
      </c>
      <c r="O2681">
        <v>57</v>
      </c>
      <c r="P2681" s="11">
        <v>0.33333333333333298</v>
      </c>
      <c r="Q2681" s="11">
        <v>2.1739130434782601E-2</v>
      </c>
      <c r="R2681" s="12">
        <v>7.4574999999999996</v>
      </c>
      <c r="S2681" t="s">
        <v>27</v>
      </c>
      <c r="T2681">
        <v>0</v>
      </c>
      <c r="U2681">
        <f t="shared" si="248"/>
        <v>3</v>
      </c>
      <c r="V2681">
        <f t="shared" si="249"/>
        <v>1</v>
      </c>
      <c r="W2681">
        <f t="shared" si="250"/>
        <v>1</v>
      </c>
      <c r="X2681" t="str">
        <f t="shared" si="251"/>
        <v>311</v>
      </c>
      <c r="Y2681" t="str">
        <f>IF(Table1[[#This Row],[RFM_Score]]="555","Champion", IF(AND(J2681&gt;=4,V2681&gt;=4),"Loyal", IF(U2681&lt;=2,"At Risk", IF(W2681&gt;=4,"Potential Loyalist","Others"))))</f>
        <v>Others</v>
      </c>
    </row>
    <row r="2682" spans="1:25">
      <c r="A2682" t="s">
        <v>3924</v>
      </c>
      <c r="B2682">
        <v>33</v>
      </c>
      <c r="C2682" t="s">
        <v>24</v>
      </c>
      <c r="D2682" t="s">
        <v>25</v>
      </c>
      <c r="E2682" s="6" t="s">
        <v>14752</v>
      </c>
      <c r="F2682" t="s">
        <v>21</v>
      </c>
      <c r="G2682">
        <v>5</v>
      </c>
      <c r="H2682">
        <v>1</v>
      </c>
      <c r="I2682">
        <v>46</v>
      </c>
      <c r="J2682">
        <v>3</v>
      </c>
      <c r="K2682">
        <v>29.66</v>
      </c>
      <c r="L2682" t="str">
        <f t="shared" si="246"/>
        <v/>
      </c>
      <c r="M2682">
        <v>4</v>
      </c>
      <c r="N2682" t="str">
        <f t="shared" si="247"/>
        <v/>
      </c>
      <c r="O2682">
        <v>62</v>
      </c>
      <c r="P2682" s="11">
        <v>0.2</v>
      </c>
      <c r="Q2682" s="11">
        <v>6.5217391304347797E-2</v>
      </c>
      <c r="R2682" s="12">
        <v>7.415</v>
      </c>
      <c r="S2682" t="s">
        <v>27</v>
      </c>
      <c r="T2682">
        <v>0</v>
      </c>
      <c r="U2682">
        <f t="shared" si="248"/>
        <v>3</v>
      </c>
      <c r="V2682">
        <f t="shared" si="249"/>
        <v>1</v>
      </c>
      <c r="W2682">
        <f t="shared" si="250"/>
        <v>1</v>
      </c>
      <c r="X2682" t="str">
        <f t="shared" si="251"/>
        <v>311</v>
      </c>
      <c r="Y2682" t="str">
        <f>IF(Table1[[#This Row],[RFM_Score]]="555","Champion", IF(AND(J2682&gt;=4,V2682&gt;=4),"Loyal", IF(U2682&lt;=2,"At Risk", IF(W2682&gt;=4,"Potential Loyalist","Others"))))</f>
        <v>Others</v>
      </c>
    </row>
    <row r="2683" spans="1:25">
      <c r="A2683" t="s">
        <v>8055</v>
      </c>
      <c r="B2683">
        <v>60</v>
      </c>
      <c r="C2683" t="s">
        <v>19</v>
      </c>
      <c r="D2683" t="s">
        <v>25</v>
      </c>
      <c r="E2683" s="6" t="s">
        <v>14753</v>
      </c>
      <c r="F2683" t="s">
        <v>30</v>
      </c>
      <c r="G2683">
        <v>7</v>
      </c>
      <c r="H2683">
        <v>2</v>
      </c>
      <c r="I2683">
        <v>28</v>
      </c>
      <c r="J2683">
        <v>3</v>
      </c>
      <c r="K2683">
        <v>29.66</v>
      </c>
      <c r="L2683" t="str">
        <f t="shared" si="246"/>
        <v/>
      </c>
      <c r="M2683">
        <v>4</v>
      </c>
      <c r="N2683" t="str">
        <f t="shared" si="247"/>
        <v/>
      </c>
      <c r="O2683">
        <v>34</v>
      </c>
      <c r="P2683" s="11">
        <v>0.28571428571428498</v>
      </c>
      <c r="Q2683" s="11">
        <v>0.107142857142857</v>
      </c>
      <c r="R2683" s="12">
        <v>7.415</v>
      </c>
      <c r="S2683" t="s">
        <v>27</v>
      </c>
      <c r="T2683">
        <v>0</v>
      </c>
      <c r="U2683">
        <f t="shared" si="248"/>
        <v>4</v>
      </c>
      <c r="V2683">
        <f t="shared" si="249"/>
        <v>1</v>
      </c>
      <c r="W2683">
        <f t="shared" si="250"/>
        <v>1</v>
      </c>
      <c r="X2683" t="str">
        <f t="shared" si="251"/>
        <v>411</v>
      </c>
      <c r="Y2683" t="str">
        <f>IF(Table1[[#This Row],[RFM_Score]]="555","Champion", IF(AND(J2683&gt;=4,V2683&gt;=4),"Loyal", IF(U2683&lt;=2,"At Risk", IF(W2683&gt;=4,"Potential Loyalist","Others"))))</f>
        <v>Others</v>
      </c>
    </row>
    <row r="2684" spans="1:25">
      <c r="A2684" t="s">
        <v>5416</v>
      </c>
      <c r="B2684">
        <v>28</v>
      </c>
      <c r="C2684" t="s">
        <v>19</v>
      </c>
      <c r="D2684" t="s">
        <v>46</v>
      </c>
      <c r="E2684" s="6" t="s">
        <v>14754</v>
      </c>
      <c r="F2684" t="s">
        <v>26</v>
      </c>
      <c r="G2684">
        <v>1</v>
      </c>
      <c r="H2684">
        <v>0</v>
      </c>
      <c r="I2684">
        <v>52</v>
      </c>
      <c r="J2684">
        <v>2</v>
      </c>
      <c r="K2684">
        <v>29.44</v>
      </c>
      <c r="L2684" t="str">
        <f t="shared" si="246"/>
        <v/>
      </c>
      <c r="M2684">
        <v>4</v>
      </c>
      <c r="N2684" t="str">
        <f t="shared" si="247"/>
        <v/>
      </c>
      <c r="O2684">
        <v>27</v>
      </c>
      <c r="P2684" s="11">
        <v>0</v>
      </c>
      <c r="Q2684" s="11">
        <v>3.8461538461538401E-2</v>
      </c>
      <c r="R2684" s="12">
        <v>7.36</v>
      </c>
      <c r="S2684" t="s">
        <v>27</v>
      </c>
      <c r="T2684">
        <v>0</v>
      </c>
      <c r="U2684">
        <f t="shared" si="248"/>
        <v>4</v>
      </c>
      <c r="V2684">
        <f t="shared" si="249"/>
        <v>1</v>
      </c>
      <c r="W2684">
        <f t="shared" si="250"/>
        <v>1</v>
      </c>
      <c r="X2684" t="str">
        <f t="shared" si="251"/>
        <v>411</v>
      </c>
      <c r="Y2684" t="str">
        <f>IF(Table1[[#This Row],[RFM_Score]]="555","Champion", IF(AND(J2684&gt;=4,V2684&gt;=4),"Loyal", IF(U2684&lt;=2,"At Risk", IF(W2684&gt;=4,"Potential Loyalist","Others"))))</f>
        <v>Others</v>
      </c>
    </row>
    <row r="2685" spans="1:25">
      <c r="A2685" t="s">
        <v>2635</v>
      </c>
      <c r="B2685">
        <v>49</v>
      </c>
      <c r="C2685" t="s">
        <v>19</v>
      </c>
      <c r="D2685" t="s">
        <v>25</v>
      </c>
      <c r="E2685" s="6" t="s">
        <v>14755</v>
      </c>
      <c r="F2685" t="s">
        <v>30</v>
      </c>
      <c r="G2685">
        <v>4</v>
      </c>
      <c r="H2685">
        <v>1</v>
      </c>
      <c r="I2685">
        <v>59</v>
      </c>
      <c r="J2685">
        <v>4</v>
      </c>
      <c r="K2685">
        <v>29.34</v>
      </c>
      <c r="L2685" t="str">
        <f t="shared" si="246"/>
        <v/>
      </c>
      <c r="M2685">
        <v>4</v>
      </c>
      <c r="N2685" t="str">
        <f t="shared" si="247"/>
        <v/>
      </c>
      <c r="O2685">
        <v>33</v>
      </c>
      <c r="P2685" s="11">
        <v>0.25</v>
      </c>
      <c r="Q2685" s="11">
        <v>6.7796610169491497E-2</v>
      </c>
      <c r="R2685" s="12">
        <v>7.335</v>
      </c>
      <c r="S2685" t="s">
        <v>27</v>
      </c>
      <c r="T2685">
        <v>0</v>
      </c>
      <c r="U2685">
        <f t="shared" si="248"/>
        <v>4</v>
      </c>
      <c r="V2685">
        <f t="shared" si="249"/>
        <v>1</v>
      </c>
      <c r="W2685">
        <f t="shared" si="250"/>
        <v>1</v>
      </c>
      <c r="X2685" t="str">
        <f t="shared" si="251"/>
        <v>411</v>
      </c>
      <c r="Y2685" t="str">
        <f>IF(Table1[[#This Row],[RFM_Score]]="555","Champion", IF(AND(J2685&gt;=4,V2685&gt;=4),"Loyal", IF(U2685&lt;=2,"At Risk", IF(W2685&gt;=4,"Potential Loyalist","Others"))))</f>
        <v>Others</v>
      </c>
    </row>
    <row r="2686" spans="1:25">
      <c r="A2686" t="s">
        <v>10641</v>
      </c>
      <c r="B2686">
        <v>37</v>
      </c>
      <c r="C2686" t="s">
        <v>24</v>
      </c>
      <c r="D2686" t="s">
        <v>25</v>
      </c>
      <c r="E2686" s="6" t="s">
        <v>14756</v>
      </c>
      <c r="F2686" t="s">
        <v>30</v>
      </c>
      <c r="G2686">
        <v>4</v>
      </c>
      <c r="H2686">
        <v>2</v>
      </c>
      <c r="I2686">
        <v>51</v>
      </c>
      <c r="J2686">
        <v>3</v>
      </c>
      <c r="K2686">
        <v>29.29</v>
      </c>
      <c r="L2686" t="str">
        <f t="shared" si="246"/>
        <v/>
      </c>
      <c r="M2686">
        <v>4</v>
      </c>
      <c r="N2686" t="str">
        <f t="shared" si="247"/>
        <v/>
      </c>
      <c r="O2686">
        <v>9</v>
      </c>
      <c r="P2686" s="11">
        <v>0.5</v>
      </c>
      <c r="Q2686" s="11">
        <v>5.8823529411764698E-2</v>
      </c>
      <c r="R2686" s="12">
        <v>7.3224999999999998</v>
      </c>
      <c r="S2686" t="s">
        <v>27</v>
      </c>
      <c r="T2686">
        <v>1</v>
      </c>
      <c r="U2686">
        <f t="shared" si="248"/>
        <v>5</v>
      </c>
      <c r="V2686">
        <f t="shared" si="249"/>
        <v>1</v>
      </c>
      <c r="W2686">
        <f t="shared" si="250"/>
        <v>1</v>
      </c>
      <c r="X2686" t="str">
        <f t="shared" si="251"/>
        <v>511</v>
      </c>
      <c r="Y2686" t="str">
        <f>IF(Table1[[#This Row],[RFM_Score]]="555","Champion", IF(AND(J2686&gt;=4,V2686&gt;=4),"Loyal", IF(U2686&lt;=2,"At Risk", IF(W2686&gt;=4,"Potential Loyalist","Others"))))</f>
        <v>Others</v>
      </c>
    </row>
    <row r="2687" spans="1:25">
      <c r="A2687" t="s">
        <v>4630</v>
      </c>
      <c r="B2687">
        <v>18</v>
      </c>
      <c r="C2687" t="s">
        <v>24</v>
      </c>
      <c r="D2687" t="s">
        <v>49</v>
      </c>
      <c r="E2687" s="6" t="s">
        <v>14757</v>
      </c>
      <c r="F2687" t="s">
        <v>26</v>
      </c>
      <c r="G2687">
        <v>3</v>
      </c>
      <c r="H2687">
        <v>1</v>
      </c>
      <c r="I2687">
        <v>55</v>
      </c>
      <c r="J2687">
        <v>1</v>
      </c>
      <c r="K2687">
        <v>29.18</v>
      </c>
      <c r="L2687" t="str">
        <f t="shared" si="246"/>
        <v/>
      </c>
      <c r="M2687">
        <v>4</v>
      </c>
      <c r="N2687" t="str">
        <f t="shared" si="247"/>
        <v/>
      </c>
      <c r="O2687">
        <v>6</v>
      </c>
      <c r="P2687" s="11">
        <v>0.33333333333333298</v>
      </c>
      <c r="Q2687" s="11">
        <v>1.8181818181818101E-2</v>
      </c>
      <c r="R2687" s="12">
        <v>7.2949999999999999</v>
      </c>
      <c r="S2687" t="s">
        <v>27</v>
      </c>
      <c r="T2687">
        <v>1</v>
      </c>
      <c r="U2687">
        <f t="shared" si="248"/>
        <v>5</v>
      </c>
      <c r="V2687">
        <f t="shared" si="249"/>
        <v>1</v>
      </c>
      <c r="W2687">
        <f t="shared" si="250"/>
        <v>1</v>
      </c>
      <c r="X2687" t="str">
        <f t="shared" si="251"/>
        <v>511</v>
      </c>
      <c r="Y2687" t="str">
        <f>IF(Table1[[#This Row],[RFM_Score]]="555","Champion", IF(AND(J2687&gt;=4,V2687&gt;=4),"Loyal", IF(U2687&lt;=2,"At Risk", IF(W2687&gt;=4,"Potential Loyalist","Others"))))</f>
        <v>Others</v>
      </c>
    </row>
    <row r="2688" spans="1:25">
      <c r="A2688" t="s">
        <v>2644</v>
      </c>
      <c r="B2688">
        <v>18</v>
      </c>
      <c r="C2688" t="s">
        <v>19</v>
      </c>
      <c r="D2688" t="s">
        <v>25</v>
      </c>
      <c r="E2688" s="6" t="s">
        <v>14758</v>
      </c>
      <c r="F2688" t="s">
        <v>21</v>
      </c>
      <c r="G2688">
        <v>5</v>
      </c>
      <c r="H2688">
        <v>0</v>
      </c>
      <c r="I2688">
        <v>59</v>
      </c>
      <c r="J2688">
        <v>2</v>
      </c>
      <c r="K2688">
        <v>29.14</v>
      </c>
      <c r="L2688" t="str">
        <f t="shared" si="246"/>
        <v/>
      </c>
      <c r="M2688">
        <v>4</v>
      </c>
      <c r="N2688" t="str">
        <f t="shared" si="247"/>
        <v/>
      </c>
      <c r="O2688">
        <v>22</v>
      </c>
      <c r="P2688" s="11">
        <v>0</v>
      </c>
      <c r="Q2688" s="11">
        <v>3.38983050847457E-2</v>
      </c>
      <c r="R2688" s="12">
        <v>7.2850000000000001</v>
      </c>
      <c r="S2688" t="s">
        <v>27</v>
      </c>
      <c r="T2688">
        <v>0</v>
      </c>
      <c r="U2688">
        <f t="shared" si="248"/>
        <v>4</v>
      </c>
      <c r="V2688">
        <f t="shared" si="249"/>
        <v>1</v>
      </c>
      <c r="W2688">
        <f t="shared" si="250"/>
        <v>1</v>
      </c>
      <c r="X2688" t="str">
        <f t="shared" si="251"/>
        <v>411</v>
      </c>
      <c r="Y2688" t="str">
        <f>IF(Table1[[#This Row],[RFM_Score]]="555","Champion", IF(AND(J2688&gt;=4,V2688&gt;=4),"Loyal", IF(U2688&lt;=2,"At Risk", IF(W2688&gt;=4,"Potential Loyalist","Others"))))</f>
        <v>Others</v>
      </c>
    </row>
    <row r="2689" spans="1:25">
      <c r="A2689" t="s">
        <v>2899</v>
      </c>
      <c r="B2689">
        <v>21</v>
      </c>
      <c r="C2689" t="s">
        <v>19</v>
      </c>
      <c r="D2689" t="s">
        <v>35</v>
      </c>
      <c r="E2689" s="6" t="s">
        <v>14759</v>
      </c>
      <c r="F2689" t="s">
        <v>30</v>
      </c>
      <c r="G2689">
        <v>7</v>
      </c>
      <c r="H2689">
        <v>3</v>
      </c>
      <c r="I2689">
        <v>63</v>
      </c>
      <c r="J2689">
        <v>4</v>
      </c>
      <c r="K2689">
        <v>29.09</v>
      </c>
      <c r="L2689" t="str">
        <f t="shared" si="246"/>
        <v/>
      </c>
      <c r="M2689">
        <v>4</v>
      </c>
      <c r="N2689" t="str">
        <f t="shared" si="247"/>
        <v/>
      </c>
      <c r="O2689">
        <v>35</v>
      </c>
      <c r="P2689" s="11">
        <v>0.42857142857142799</v>
      </c>
      <c r="Q2689" s="11">
        <v>6.3492063492063405E-2</v>
      </c>
      <c r="R2689" s="12">
        <v>7.2725</v>
      </c>
      <c r="S2689" t="s">
        <v>27</v>
      </c>
      <c r="T2689">
        <v>0</v>
      </c>
      <c r="U2689">
        <f t="shared" si="248"/>
        <v>4</v>
      </c>
      <c r="V2689">
        <f t="shared" si="249"/>
        <v>1</v>
      </c>
      <c r="W2689">
        <f t="shared" si="250"/>
        <v>1</v>
      </c>
      <c r="X2689" t="str">
        <f t="shared" si="251"/>
        <v>411</v>
      </c>
      <c r="Y2689" t="str">
        <f>IF(Table1[[#This Row],[RFM_Score]]="555","Champion", IF(AND(J2689&gt;=4,V2689&gt;=4),"Loyal", IF(U2689&lt;=2,"At Risk", IF(W2689&gt;=4,"Potential Loyalist","Others"))))</f>
        <v>Others</v>
      </c>
    </row>
    <row r="2690" spans="1:25">
      <c r="A2690" t="s">
        <v>7466</v>
      </c>
      <c r="B2690">
        <v>18</v>
      </c>
      <c r="C2690" t="s">
        <v>19</v>
      </c>
      <c r="D2690" t="s">
        <v>25</v>
      </c>
      <c r="E2690" s="6" t="s">
        <v>14760</v>
      </c>
      <c r="F2690" t="s">
        <v>21</v>
      </c>
      <c r="G2690">
        <v>3</v>
      </c>
      <c r="H2690">
        <v>1</v>
      </c>
      <c r="I2690">
        <v>42</v>
      </c>
      <c r="J2690">
        <v>2</v>
      </c>
      <c r="K2690">
        <v>29.06</v>
      </c>
      <c r="L2690" t="str">
        <f t="shared" ref="L2690:L2753" si="252">IF(OR(K2690&lt;$AC$10, K2690&gt;$AC$11), "OUTLIER", "")</f>
        <v/>
      </c>
      <c r="M2690">
        <v>4</v>
      </c>
      <c r="N2690" t="str">
        <f t="shared" ref="N2690:N2753" si="253">IF(OR(M2690&lt;$AC$16, M2690&gt;$AC$17), "OUTLIER", "")</f>
        <v/>
      </c>
      <c r="O2690">
        <v>41</v>
      </c>
      <c r="P2690" s="11">
        <v>0.33333333333333298</v>
      </c>
      <c r="Q2690" s="11">
        <v>4.7619047619047603E-2</v>
      </c>
      <c r="R2690" s="12">
        <v>7.2649999999999997</v>
      </c>
      <c r="S2690" t="s">
        <v>27</v>
      </c>
      <c r="T2690">
        <v>0</v>
      </c>
      <c r="U2690">
        <f t="shared" ref="U2690:U2753" si="254">IF(O2690&lt;=20,5,IF(O2690&lt;=40,4,IF(O2690&lt;=70,3,IF(O2690&lt;=100,2,1))))</f>
        <v>3</v>
      </c>
      <c r="V2690">
        <f t="shared" ref="V2690:V2753" si="255">IF(M2690&gt;=11,5,IF(M2690&gt;=9,4,IF(M2690&gt;=7,3,IF(M2690&gt;=5,2,1))))</f>
        <v>1</v>
      </c>
      <c r="W2690">
        <f t="shared" ref="W2690:W2753" si="256">IF(K2690&gt;=500,5,IF(K2690&gt;=300,4,IF(K2690&gt;=150,3,IF(K2690&gt;=50,2,1))))</f>
        <v>1</v>
      </c>
      <c r="X2690" t="str">
        <f t="shared" ref="X2690:X2753" si="257">U2690 &amp; V2690 &amp; W2690</f>
        <v>311</v>
      </c>
      <c r="Y2690" t="str">
        <f>IF(Table1[[#This Row],[RFM_Score]]="555","Champion", IF(AND(J2690&gt;=4,V2690&gt;=4),"Loyal", IF(U2690&lt;=2,"At Risk", IF(W2690&gt;=4,"Potential Loyalist","Others"))))</f>
        <v>Others</v>
      </c>
    </row>
    <row r="2691" spans="1:25">
      <c r="A2691" t="s">
        <v>9954</v>
      </c>
      <c r="B2691">
        <v>28</v>
      </c>
      <c r="C2691" t="s">
        <v>24</v>
      </c>
      <c r="D2691" t="s">
        <v>41</v>
      </c>
      <c r="E2691" s="6" t="s">
        <v>14761</v>
      </c>
      <c r="F2691" t="s">
        <v>21</v>
      </c>
      <c r="G2691">
        <v>4</v>
      </c>
      <c r="H2691">
        <v>0</v>
      </c>
      <c r="I2691">
        <v>40</v>
      </c>
      <c r="J2691">
        <v>3</v>
      </c>
      <c r="K2691">
        <v>28.91</v>
      </c>
      <c r="L2691" t="str">
        <f t="shared" si="252"/>
        <v/>
      </c>
      <c r="M2691">
        <v>4</v>
      </c>
      <c r="N2691" t="str">
        <f t="shared" si="253"/>
        <v/>
      </c>
      <c r="O2691">
        <v>0</v>
      </c>
      <c r="P2691" s="11">
        <v>0</v>
      </c>
      <c r="Q2691" s="11">
        <v>7.4999999999999997E-2</v>
      </c>
      <c r="R2691" s="12">
        <v>7.2275</v>
      </c>
      <c r="S2691" t="s">
        <v>27</v>
      </c>
      <c r="T2691">
        <v>0</v>
      </c>
      <c r="U2691">
        <f t="shared" si="254"/>
        <v>5</v>
      </c>
      <c r="V2691">
        <f t="shared" si="255"/>
        <v>1</v>
      </c>
      <c r="W2691">
        <f t="shared" si="256"/>
        <v>1</v>
      </c>
      <c r="X2691" t="str">
        <f t="shared" si="257"/>
        <v>511</v>
      </c>
      <c r="Y2691" t="str">
        <f>IF(Table1[[#This Row],[RFM_Score]]="555","Champion", IF(AND(J2691&gt;=4,V2691&gt;=4),"Loyal", IF(U2691&lt;=2,"At Risk", IF(W2691&gt;=4,"Potential Loyalist","Others"))))</f>
        <v>Others</v>
      </c>
    </row>
    <row r="2692" spans="1:25">
      <c r="A2692" t="s">
        <v>846</v>
      </c>
      <c r="B2692">
        <v>24</v>
      </c>
      <c r="C2692" t="s">
        <v>24</v>
      </c>
      <c r="D2692" t="s">
        <v>25</v>
      </c>
      <c r="E2692" s="6" t="s">
        <v>14762</v>
      </c>
      <c r="F2692" t="s">
        <v>60</v>
      </c>
      <c r="G2692">
        <v>1</v>
      </c>
      <c r="H2692">
        <v>0</v>
      </c>
      <c r="I2692">
        <v>36</v>
      </c>
      <c r="J2692">
        <v>1</v>
      </c>
      <c r="K2692">
        <v>28.89</v>
      </c>
      <c r="L2692" t="str">
        <f t="shared" si="252"/>
        <v/>
      </c>
      <c r="M2692">
        <v>4</v>
      </c>
      <c r="N2692" t="str">
        <f t="shared" si="253"/>
        <v/>
      </c>
      <c r="O2692">
        <v>53</v>
      </c>
      <c r="P2692" s="11">
        <v>0</v>
      </c>
      <c r="Q2692" s="11">
        <v>2.77777777777777E-2</v>
      </c>
      <c r="R2692" s="12">
        <v>7.2225000000000001</v>
      </c>
      <c r="S2692" t="s">
        <v>27</v>
      </c>
      <c r="T2692">
        <v>0</v>
      </c>
      <c r="U2692">
        <f t="shared" si="254"/>
        <v>3</v>
      </c>
      <c r="V2692">
        <f t="shared" si="255"/>
        <v>1</v>
      </c>
      <c r="W2692">
        <f t="shared" si="256"/>
        <v>1</v>
      </c>
      <c r="X2692" t="str">
        <f t="shared" si="257"/>
        <v>311</v>
      </c>
      <c r="Y2692" t="str">
        <f>IF(Table1[[#This Row],[RFM_Score]]="555","Champion", IF(AND(J2692&gt;=4,V2692&gt;=4),"Loyal", IF(U2692&lt;=2,"At Risk", IF(W2692&gt;=4,"Potential Loyalist","Others"))))</f>
        <v>Others</v>
      </c>
    </row>
    <row r="2693" spans="1:25">
      <c r="A2693" t="s">
        <v>10040</v>
      </c>
      <c r="B2693">
        <v>36</v>
      </c>
      <c r="C2693" t="s">
        <v>19</v>
      </c>
      <c r="D2693" t="s">
        <v>25</v>
      </c>
      <c r="E2693" s="6" t="s">
        <v>14763</v>
      </c>
      <c r="F2693" t="s">
        <v>21</v>
      </c>
      <c r="G2693">
        <v>3</v>
      </c>
      <c r="H2693">
        <v>1</v>
      </c>
      <c r="I2693">
        <v>48</v>
      </c>
      <c r="J2693">
        <v>8</v>
      </c>
      <c r="K2693">
        <v>28.82</v>
      </c>
      <c r="L2693" t="str">
        <f t="shared" si="252"/>
        <v/>
      </c>
      <c r="M2693">
        <v>4</v>
      </c>
      <c r="N2693" t="str">
        <f t="shared" si="253"/>
        <v/>
      </c>
      <c r="O2693">
        <v>31</v>
      </c>
      <c r="P2693" s="11">
        <v>0.33333333333333298</v>
      </c>
      <c r="Q2693" s="11">
        <v>0.16666666666666599</v>
      </c>
      <c r="R2693" s="12">
        <v>7.2050000000000001</v>
      </c>
      <c r="S2693" t="s">
        <v>27</v>
      </c>
      <c r="T2693">
        <v>1</v>
      </c>
      <c r="U2693">
        <f t="shared" si="254"/>
        <v>4</v>
      </c>
      <c r="V2693">
        <f t="shared" si="255"/>
        <v>1</v>
      </c>
      <c r="W2693">
        <f t="shared" si="256"/>
        <v>1</v>
      </c>
      <c r="X2693" t="str">
        <f t="shared" si="257"/>
        <v>411</v>
      </c>
      <c r="Y2693" t="str">
        <f>IF(Table1[[#This Row],[RFM_Score]]="555","Champion", IF(AND(J2693&gt;=4,V2693&gt;=4),"Loyal", IF(U2693&lt;=2,"At Risk", IF(W2693&gt;=4,"Potential Loyalist","Others"))))</f>
        <v>Others</v>
      </c>
    </row>
    <row r="2694" spans="1:25">
      <c r="A2694" t="s">
        <v>3909</v>
      </c>
      <c r="B2694">
        <v>21</v>
      </c>
      <c r="C2694" t="s">
        <v>33</v>
      </c>
      <c r="D2694" t="s">
        <v>41</v>
      </c>
      <c r="E2694" s="6" t="s">
        <v>14764</v>
      </c>
      <c r="F2694" t="s">
        <v>37</v>
      </c>
      <c r="G2694">
        <v>2</v>
      </c>
      <c r="H2694">
        <v>0</v>
      </c>
      <c r="I2694">
        <v>46</v>
      </c>
      <c r="J2694">
        <v>2</v>
      </c>
      <c r="K2694">
        <v>28.22</v>
      </c>
      <c r="L2694" t="str">
        <f t="shared" si="252"/>
        <v/>
      </c>
      <c r="M2694">
        <v>4</v>
      </c>
      <c r="N2694" t="str">
        <f t="shared" si="253"/>
        <v/>
      </c>
      <c r="O2694">
        <v>76</v>
      </c>
      <c r="P2694" s="11">
        <v>0</v>
      </c>
      <c r="Q2694" s="11">
        <v>4.3478260869565202E-2</v>
      </c>
      <c r="R2694" s="12">
        <v>7.0549999999999997</v>
      </c>
      <c r="S2694" t="s">
        <v>27</v>
      </c>
      <c r="T2694">
        <v>0</v>
      </c>
      <c r="U2694">
        <f t="shared" si="254"/>
        <v>2</v>
      </c>
      <c r="V2694">
        <f t="shared" si="255"/>
        <v>1</v>
      </c>
      <c r="W2694">
        <f t="shared" si="256"/>
        <v>1</v>
      </c>
      <c r="X2694" t="str">
        <f t="shared" si="257"/>
        <v>211</v>
      </c>
      <c r="Y2694" t="str">
        <f>IF(Table1[[#This Row],[RFM_Score]]="555","Champion", IF(AND(J2694&gt;=4,V2694&gt;=4),"Loyal", IF(U2694&lt;=2,"At Risk", IF(W2694&gt;=4,"Potential Loyalist","Others"))))</f>
        <v>At Risk</v>
      </c>
    </row>
    <row r="2695" spans="1:25">
      <c r="A2695" t="s">
        <v>4651</v>
      </c>
      <c r="B2695">
        <v>35</v>
      </c>
      <c r="C2695" t="s">
        <v>19</v>
      </c>
      <c r="D2695" t="s">
        <v>35</v>
      </c>
      <c r="E2695" s="6" t="s">
        <v>14765</v>
      </c>
      <c r="F2695" t="s">
        <v>21</v>
      </c>
      <c r="G2695">
        <v>0</v>
      </c>
      <c r="H2695">
        <v>0</v>
      </c>
      <c r="I2695">
        <v>35</v>
      </c>
      <c r="J2695">
        <v>3</v>
      </c>
      <c r="K2695">
        <v>28.19</v>
      </c>
      <c r="L2695" t="str">
        <f t="shared" si="252"/>
        <v/>
      </c>
      <c r="M2695">
        <v>4</v>
      </c>
      <c r="N2695" t="str">
        <f t="shared" si="253"/>
        <v/>
      </c>
      <c r="O2695">
        <v>6</v>
      </c>
      <c r="P2695" s="11">
        <v>0</v>
      </c>
      <c r="Q2695" s="11">
        <v>8.5714285714285701E-2</v>
      </c>
      <c r="R2695" s="12">
        <v>7.0475000000000003</v>
      </c>
      <c r="S2695" t="s">
        <v>27</v>
      </c>
      <c r="T2695">
        <v>0</v>
      </c>
      <c r="U2695">
        <f t="shared" si="254"/>
        <v>5</v>
      </c>
      <c r="V2695">
        <f t="shared" si="255"/>
        <v>1</v>
      </c>
      <c r="W2695">
        <f t="shared" si="256"/>
        <v>1</v>
      </c>
      <c r="X2695" t="str">
        <f t="shared" si="257"/>
        <v>511</v>
      </c>
      <c r="Y2695" t="str">
        <f>IF(Table1[[#This Row],[RFM_Score]]="555","Champion", IF(AND(J2695&gt;=4,V2695&gt;=4),"Loyal", IF(U2695&lt;=2,"At Risk", IF(W2695&gt;=4,"Potential Loyalist","Others"))))</f>
        <v>Others</v>
      </c>
    </row>
    <row r="2696" spans="1:25">
      <c r="A2696" t="s">
        <v>5541</v>
      </c>
      <c r="B2696">
        <v>29</v>
      </c>
      <c r="C2696" t="s">
        <v>24</v>
      </c>
      <c r="D2696" t="s">
        <v>29</v>
      </c>
      <c r="E2696" s="6" t="s">
        <v>14766</v>
      </c>
      <c r="F2696" t="s">
        <v>30</v>
      </c>
      <c r="G2696">
        <v>3</v>
      </c>
      <c r="H2696">
        <v>2</v>
      </c>
      <c r="I2696">
        <v>45</v>
      </c>
      <c r="J2696">
        <v>8</v>
      </c>
      <c r="K2696">
        <v>28.02</v>
      </c>
      <c r="L2696" t="str">
        <f t="shared" si="252"/>
        <v/>
      </c>
      <c r="M2696">
        <v>4</v>
      </c>
      <c r="N2696" t="str">
        <f t="shared" si="253"/>
        <v/>
      </c>
      <c r="O2696">
        <v>14</v>
      </c>
      <c r="P2696" s="11">
        <v>0.66666666666666596</v>
      </c>
      <c r="Q2696" s="11">
        <v>0.17777777777777701</v>
      </c>
      <c r="R2696" s="12">
        <v>7.0049999999999999</v>
      </c>
      <c r="S2696" t="s">
        <v>27</v>
      </c>
      <c r="T2696">
        <v>0</v>
      </c>
      <c r="U2696">
        <f t="shared" si="254"/>
        <v>5</v>
      </c>
      <c r="V2696">
        <f t="shared" si="255"/>
        <v>1</v>
      </c>
      <c r="W2696">
        <f t="shared" si="256"/>
        <v>1</v>
      </c>
      <c r="X2696" t="str">
        <f t="shared" si="257"/>
        <v>511</v>
      </c>
      <c r="Y2696" t="str">
        <f>IF(Table1[[#This Row],[RFM_Score]]="555","Champion", IF(AND(J2696&gt;=4,V2696&gt;=4),"Loyal", IF(U2696&lt;=2,"At Risk", IF(W2696&gt;=4,"Potential Loyalist","Others"))))</f>
        <v>Others</v>
      </c>
    </row>
    <row r="2697" spans="1:25">
      <c r="A2697" t="s">
        <v>2558</v>
      </c>
      <c r="B2697">
        <v>70</v>
      </c>
      <c r="C2697" t="s">
        <v>24</v>
      </c>
      <c r="D2697" t="s">
        <v>25</v>
      </c>
      <c r="E2697" s="6" t="s">
        <v>14767</v>
      </c>
      <c r="F2697" t="s">
        <v>30</v>
      </c>
      <c r="G2697">
        <v>1</v>
      </c>
      <c r="H2697">
        <v>0</v>
      </c>
      <c r="I2697">
        <v>56</v>
      </c>
      <c r="J2697">
        <v>2</v>
      </c>
      <c r="K2697">
        <v>27.72</v>
      </c>
      <c r="L2697" t="str">
        <f t="shared" si="252"/>
        <v/>
      </c>
      <c r="M2697">
        <v>4</v>
      </c>
      <c r="N2697" t="str">
        <f t="shared" si="253"/>
        <v/>
      </c>
      <c r="O2697">
        <v>6</v>
      </c>
      <c r="P2697" s="11">
        <v>0</v>
      </c>
      <c r="Q2697" s="11">
        <v>3.5714285714285698E-2</v>
      </c>
      <c r="R2697" s="12">
        <v>6.93</v>
      </c>
      <c r="S2697" t="s">
        <v>27</v>
      </c>
      <c r="T2697">
        <v>0</v>
      </c>
      <c r="U2697">
        <f t="shared" si="254"/>
        <v>5</v>
      </c>
      <c r="V2697">
        <f t="shared" si="255"/>
        <v>1</v>
      </c>
      <c r="W2697">
        <f t="shared" si="256"/>
        <v>1</v>
      </c>
      <c r="X2697" t="str">
        <f t="shared" si="257"/>
        <v>511</v>
      </c>
      <c r="Y2697" t="str">
        <f>IF(Table1[[#This Row],[RFM_Score]]="555","Champion", IF(AND(J2697&gt;=4,V2697&gt;=4),"Loyal", IF(U2697&lt;=2,"At Risk", IF(W2697&gt;=4,"Potential Loyalist","Others"))))</f>
        <v>Others</v>
      </c>
    </row>
    <row r="2698" spans="1:25">
      <c r="A2698" t="s">
        <v>8786</v>
      </c>
      <c r="B2698">
        <v>31</v>
      </c>
      <c r="C2698" t="s">
        <v>19</v>
      </c>
      <c r="D2698" t="s">
        <v>29</v>
      </c>
      <c r="E2698" s="6" t="s">
        <v>14768</v>
      </c>
      <c r="F2698" t="s">
        <v>30</v>
      </c>
      <c r="G2698">
        <v>3</v>
      </c>
      <c r="H2698">
        <v>1</v>
      </c>
      <c r="I2698">
        <v>57</v>
      </c>
      <c r="J2698">
        <v>3</v>
      </c>
      <c r="K2698">
        <v>27.66</v>
      </c>
      <c r="L2698" t="str">
        <f t="shared" si="252"/>
        <v/>
      </c>
      <c r="M2698">
        <v>4</v>
      </c>
      <c r="N2698" t="str">
        <f t="shared" si="253"/>
        <v/>
      </c>
      <c r="O2698">
        <v>9</v>
      </c>
      <c r="P2698" s="11">
        <v>0.33333333333333298</v>
      </c>
      <c r="Q2698" s="11">
        <v>5.2631578947368397E-2</v>
      </c>
      <c r="R2698" s="12">
        <v>6.915</v>
      </c>
      <c r="S2698" t="s">
        <v>27</v>
      </c>
      <c r="T2698">
        <v>0</v>
      </c>
      <c r="U2698">
        <f t="shared" si="254"/>
        <v>5</v>
      </c>
      <c r="V2698">
        <f t="shared" si="255"/>
        <v>1</v>
      </c>
      <c r="W2698">
        <f t="shared" si="256"/>
        <v>1</v>
      </c>
      <c r="X2698" t="str">
        <f t="shared" si="257"/>
        <v>511</v>
      </c>
      <c r="Y2698" t="str">
        <f>IF(Table1[[#This Row],[RFM_Score]]="555","Champion", IF(AND(J2698&gt;=4,V2698&gt;=4),"Loyal", IF(U2698&lt;=2,"At Risk", IF(W2698&gt;=4,"Potential Loyalist","Others"))))</f>
        <v>Others</v>
      </c>
    </row>
    <row r="2699" spans="1:25">
      <c r="A2699" t="s">
        <v>5536</v>
      </c>
      <c r="B2699">
        <v>54</v>
      </c>
      <c r="C2699" t="s">
        <v>24</v>
      </c>
      <c r="D2699" t="s">
        <v>35</v>
      </c>
      <c r="E2699" s="6" t="s">
        <v>14769</v>
      </c>
      <c r="F2699" t="s">
        <v>30</v>
      </c>
      <c r="G2699">
        <v>4</v>
      </c>
      <c r="H2699">
        <v>2</v>
      </c>
      <c r="I2699">
        <v>57</v>
      </c>
      <c r="J2699">
        <v>2</v>
      </c>
      <c r="K2699">
        <v>27.51</v>
      </c>
      <c r="L2699" t="str">
        <f t="shared" si="252"/>
        <v/>
      </c>
      <c r="M2699">
        <v>4</v>
      </c>
      <c r="N2699" t="str">
        <f t="shared" si="253"/>
        <v/>
      </c>
      <c r="O2699">
        <v>2</v>
      </c>
      <c r="P2699" s="11">
        <v>0.5</v>
      </c>
      <c r="Q2699" s="11">
        <v>3.5087719298245598E-2</v>
      </c>
      <c r="R2699" s="12">
        <v>6.8775000000000004</v>
      </c>
      <c r="S2699" t="s">
        <v>27</v>
      </c>
      <c r="T2699">
        <v>0</v>
      </c>
      <c r="U2699">
        <f t="shared" si="254"/>
        <v>5</v>
      </c>
      <c r="V2699">
        <f t="shared" si="255"/>
        <v>1</v>
      </c>
      <c r="W2699">
        <f t="shared" si="256"/>
        <v>1</v>
      </c>
      <c r="X2699" t="str">
        <f t="shared" si="257"/>
        <v>511</v>
      </c>
      <c r="Y2699" t="str">
        <f>IF(Table1[[#This Row],[RFM_Score]]="555","Champion", IF(AND(J2699&gt;=4,V2699&gt;=4),"Loyal", IF(U2699&lt;=2,"At Risk", IF(W2699&gt;=4,"Potential Loyalist","Others"))))</f>
        <v>Others</v>
      </c>
    </row>
    <row r="2700" spans="1:25">
      <c r="A2700" t="s">
        <v>11343</v>
      </c>
      <c r="B2700">
        <v>32</v>
      </c>
      <c r="C2700" t="s">
        <v>24</v>
      </c>
      <c r="D2700" t="s">
        <v>46</v>
      </c>
      <c r="E2700" s="6" t="s">
        <v>14770</v>
      </c>
      <c r="F2700" t="s">
        <v>60</v>
      </c>
      <c r="G2700">
        <v>5</v>
      </c>
      <c r="H2700">
        <v>0</v>
      </c>
      <c r="I2700">
        <v>49</v>
      </c>
      <c r="J2700">
        <v>3</v>
      </c>
      <c r="K2700">
        <v>27.28</v>
      </c>
      <c r="L2700" t="str">
        <f t="shared" si="252"/>
        <v/>
      </c>
      <c r="M2700">
        <v>4</v>
      </c>
      <c r="N2700" t="str">
        <f t="shared" si="253"/>
        <v/>
      </c>
      <c r="O2700">
        <v>47</v>
      </c>
      <c r="P2700" s="11">
        <v>0</v>
      </c>
      <c r="Q2700" s="11">
        <v>6.1224489795918297E-2</v>
      </c>
      <c r="R2700" s="12">
        <v>6.82</v>
      </c>
      <c r="S2700" t="s">
        <v>27</v>
      </c>
      <c r="T2700">
        <v>0</v>
      </c>
      <c r="U2700">
        <f t="shared" si="254"/>
        <v>3</v>
      </c>
      <c r="V2700">
        <f t="shared" si="255"/>
        <v>1</v>
      </c>
      <c r="W2700">
        <f t="shared" si="256"/>
        <v>1</v>
      </c>
      <c r="X2700" t="str">
        <f t="shared" si="257"/>
        <v>311</v>
      </c>
      <c r="Y2700" t="str">
        <f>IF(Table1[[#This Row],[RFM_Score]]="555","Champion", IF(AND(J2700&gt;=4,V2700&gt;=4),"Loyal", IF(U2700&lt;=2,"At Risk", IF(W2700&gt;=4,"Potential Loyalist","Others"))))</f>
        <v>Others</v>
      </c>
    </row>
    <row r="2701" spans="1:25">
      <c r="A2701" t="s">
        <v>5348</v>
      </c>
      <c r="B2701">
        <v>49</v>
      </c>
      <c r="C2701" t="s">
        <v>19</v>
      </c>
      <c r="D2701" t="s">
        <v>29</v>
      </c>
      <c r="E2701" s="6" t="s">
        <v>14771</v>
      </c>
      <c r="F2701" t="s">
        <v>26</v>
      </c>
      <c r="G2701">
        <v>3</v>
      </c>
      <c r="H2701">
        <v>1</v>
      </c>
      <c r="I2701">
        <v>65</v>
      </c>
      <c r="J2701">
        <v>4</v>
      </c>
      <c r="K2701">
        <v>27.19</v>
      </c>
      <c r="L2701" t="str">
        <f t="shared" si="252"/>
        <v/>
      </c>
      <c r="M2701">
        <v>4</v>
      </c>
      <c r="N2701" t="str">
        <f t="shared" si="253"/>
        <v/>
      </c>
      <c r="O2701">
        <v>34</v>
      </c>
      <c r="P2701" s="11">
        <v>0.33333333333333298</v>
      </c>
      <c r="Q2701" s="11">
        <v>6.15384615384615E-2</v>
      </c>
      <c r="R2701" s="12">
        <v>6.7975000000000003</v>
      </c>
      <c r="S2701" t="s">
        <v>27</v>
      </c>
      <c r="T2701">
        <v>0</v>
      </c>
      <c r="U2701">
        <f t="shared" si="254"/>
        <v>4</v>
      </c>
      <c r="V2701">
        <f t="shared" si="255"/>
        <v>1</v>
      </c>
      <c r="W2701">
        <f t="shared" si="256"/>
        <v>1</v>
      </c>
      <c r="X2701" t="str">
        <f t="shared" si="257"/>
        <v>411</v>
      </c>
      <c r="Y2701" t="str">
        <f>IF(Table1[[#This Row],[RFM_Score]]="555","Champion", IF(AND(J2701&gt;=4,V2701&gt;=4),"Loyal", IF(U2701&lt;=2,"At Risk", IF(W2701&gt;=4,"Potential Loyalist","Others"))))</f>
        <v>Others</v>
      </c>
    </row>
    <row r="2702" spans="1:25">
      <c r="A2702" t="s">
        <v>8181</v>
      </c>
      <c r="B2702">
        <v>48</v>
      </c>
      <c r="C2702" t="s">
        <v>24</v>
      </c>
      <c r="D2702" t="s">
        <v>35</v>
      </c>
      <c r="E2702" s="6" t="s">
        <v>14772</v>
      </c>
      <c r="F2702" t="s">
        <v>30</v>
      </c>
      <c r="G2702">
        <v>1</v>
      </c>
      <c r="H2702">
        <v>0</v>
      </c>
      <c r="I2702">
        <v>48</v>
      </c>
      <c r="J2702">
        <v>3</v>
      </c>
      <c r="K2702">
        <v>26.99</v>
      </c>
      <c r="L2702" t="str">
        <f t="shared" si="252"/>
        <v/>
      </c>
      <c r="M2702">
        <v>4</v>
      </c>
      <c r="N2702" t="str">
        <f t="shared" si="253"/>
        <v/>
      </c>
      <c r="O2702">
        <v>3</v>
      </c>
      <c r="P2702" s="11">
        <v>0</v>
      </c>
      <c r="Q2702" s="11">
        <v>6.25E-2</v>
      </c>
      <c r="R2702" s="12">
        <v>6.7474999999999996</v>
      </c>
      <c r="S2702" t="s">
        <v>27</v>
      </c>
      <c r="T2702">
        <v>0</v>
      </c>
      <c r="U2702">
        <f t="shared" si="254"/>
        <v>5</v>
      </c>
      <c r="V2702">
        <f t="shared" si="255"/>
        <v>1</v>
      </c>
      <c r="W2702">
        <f t="shared" si="256"/>
        <v>1</v>
      </c>
      <c r="X2702" t="str">
        <f t="shared" si="257"/>
        <v>511</v>
      </c>
      <c r="Y2702" t="str">
        <f>IF(Table1[[#This Row],[RFM_Score]]="555","Champion", IF(AND(J2702&gt;=4,V2702&gt;=4),"Loyal", IF(U2702&lt;=2,"At Risk", IF(W2702&gt;=4,"Potential Loyalist","Others"))))</f>
        <v>Others</v>
      </c>
    </row>
    <row r="2703" spans="1:25">
      <c r="A2703" t="s">
        <v>11565</v>
      </c>
      <c r="B2703">
        <v>42</v>
      </c>
      <c r="C2703" t="s">
        <v>19</v>
      </c>
      <c r="D2703" t="s">
        <v>46</v>
      </c>
      <c r="E2703" s="6" t="s">
        <v>14773</v>
      </c>
      <c r="F2703" t="s">
        <v>21</v>
      </c>
      <c r="G2703">
        <v>2</v>
      </c>
      <c r="H2703">
        <v>2</v>
      </c>
      <c r="I2703">
        <v>49</v>
      </c>
      <c r="J2703">
        <v>2</v>
      </c>
      <c r="K2703">
        <v>26.59</v>
      </c>
      <c r="L2703" t="str">
        <f t="shared" si="252"/>
        <v/>
      </c>
      <c r="M2703">
        <v>4</v>
      </c>
      <c r="N2703" t="str">
        <f t="shared" si="253"/>
        <v/>
      </c>
      <c r="O2703">
        <v>14</v>
      </c>
      <c r="P2703" s="11">
        <v>1</v>
      </c>
      <c r="Q2703" s="11">
        <v>4.08163265306122E-2</v>
      </c>
      <c r="R2703" s="12">
        <v>6.6475</v>
      </c>
      <c r="S2703" t="s">
        <v>27</v>
      </c>
      <c r="T2703">
        <v>0</v>
      </c>
      <c r="U2703">
        <f t="shared" si="254"/>
        <v>5</v>
      </c>
      <c r="V2703">
        <f t="shared" si="255"/>
        <v>1</v>
      </c>
      <c r="W2703">
        <f t="shared" si="256"/>
        <v>1</v>
      </c>
      <c r="X2703" t="str">
        <f t="shared" si="257"/>
        <v>511</v>
      </c>
      <c r="Y2703" t="str">
        <f>IF(Table1[[#This Row],[RFM_Score]]="555","Champion", IF(AND(J2703&gt;=4,V2703&gt;=4),"Loyal", IF(U2703&lt;=2,"At Risk", IF(W2703&gt;=4,"Potential Loyalist","Others"))))</f>
        <v>Others</v>
      </c>
    </row>
    <row r="2704" spans="1:25">
      <c r="A2704" t="s">
        <v>2987</v>
      </c>
      <c r="B2704">
        <v>49</v>
      </c>
      <c r="C2704" t="s">
        <v>19</v>
      </c>
      <c r="D2704" t="s">
        <v>25</v>
      </c>
      <c r="E2704" s="6" t="s">
        <v>14774</v>
      </c>
      <c r="F2704" t="s">
        <v>26</v>
      </c>
      <c r="G2704">
        <v>2</v>
      </c>
      <c r="H2704">
        <v>0</v>
      </c>
      <c r="I2704">
        <v>49</v>
      </c>
      <c r="J2704">
        <v>0</v>
      </c>
      <c r="K2704">
        <v>26.58</v>
      </c>
      <c r="L2704" t="str">
        <f t="shared" si="252"/>
        <v/>
      </c>
      <c r="M2704">
        <v>4</v>
      </c>
      <c r="N2704" t="str">
        <f t="shared" si="253"/>
        <v/>
      </c>
      <c r="O2704">
        <v>12</v>
      </c>
      <c r="P2704" s="11">
        <v>0</v>
      </c>
      <c r="Q2704" s="11">
        <v>0</v>
      </c>
      <c r="R2704" s="12">
        <v>6.6449999999999996</v>
      </c>
      <c r="S2704" t="s">
        <v>27</v>
      </c>
      <c r="T2704">
        <v>0</v>
      </c>
      <c r="U2704">
        <f t="shared" si="254"/>
        <v>5</v>
      </c>
      <c r="V2704">
        <f t="shared" si="255"/>
        <v>1</v>
      </c>
      <c r="W2704">
        <f t="shared" si="256"/>
        <v>1</v>
      </c>
      <c r="X2704" t="str">
        <f t="shared" si="257"/>
        <v>511</v>
      </c>
      <c r="Y2704" t="str">
        <f>IF(Table1[[#This Row],[RFM_Score]]="555","Champion", IF(AND(J2704&gt;=4,V2704&gt;=4),"Loyal", IF(U2704&lt;=2,"At Risk", IF(W2704&gt;=4,"Potential Loyalist","Others"))))</f>
        <v>Others</v>
      </c>
    </row>
    <row r="2705" spans="1:25">
      <c r="A2705" t="s">
        <v>7001</v>
      </c>
      <c r="B2705">
        <v>37</v>
      </c>
      <c r="C2705" t="s">
        <v>19</v>
      </c>
      <c r="D2705" t="s">
        <v>25</v>
      </c>
      <c r="E2705" s="6" t="s">
        <v>14775</v>
      </c>
      <c r="F2705" t="s">
        <v>21</v>
      </c>
      <c r="G2705">
        <v>3</v>
      </c>
      <c r="H2705">
        <v>2</v>
      </c>
      <c r="I2705">
        <v>52</v>
      </c>
      <c r="J2705">
        <v>3</v>
      </c>
      <c r="K2705">
        <v>26.25</v>
      </c>
      <c r="L2705" t="str">
        <f t="shared" si="252"/>
        <v/>
      </c>
      <c r="M2705">
        <v>4</v>
      </c>
      <c r="N2705" t="str">
        <f t="shared" si="253"/>
        <v/>
      </c>
      <c r="O2705">
        <v>15</v>
      </c>
      <c r="P2705" s="11">
        <v>0.66666666666666596</v>
      </c>
      <c r="Q2705" s="11">
        <v>5.7692307692307598E-2</v>
      </c>
      <c r="R2705" s="12">
        <v>6.5625</v>
      </c>
      <c r="S2705" t="s">
        <v>27</v>
      </c>
      <c r="T2705">
        <v>0</v>
      </c>
      <c r="U2705">
        <f t="shared" si="254"/>
        <v>5</v>
      </c>
      <c r="V2705">
        <f t="shared" si="255"/>
        <v>1</v>
      </c>
      <c r="W2705">
        <f t="shared" si="256"/>
        <v>1</v>
      </c>
      <c r="X2705" t="str">
        <f t="shared" si="257"/>
        <v>511</v>
      </c>
      <c r="Y2705" t="str">
        <f>IF(Table1[[#This Row],[RFM_Score]]="555","Champion", IF(AND(J2705&gt;=4,V2705&gt;=4),"Loyal", IF(U2705&lt;=2,"At Risk", IF(W2705&gt;=4,"Potential Loyalist","Others"))))</f>
        <v>Others</v>
      </c>
    </row>
    <row r="2706" spans="1:25">
      <c r="A2706" t="s">
        <v>452</v>
      </c>
      <c r="B2706">
        <v>26</v>
      </c>
      <c r="C2706" t="s">
        <v>19</v>
      </c>
      <c r="D2706" t="s">
        <v>25</v>
      </c>
      <c r="E2706" s="6" t="s">
        <v>14776</v>
      </c>
      <c r="F2706" t="s">
        <v>60</v>
      </c>
      <c r="G2706">
        <v>7</v>
      </c>
      <c r="H2706">
        <v>2</v>
      </c>
      <c r="I2706">
        <v>56</v>
      </c>
      <c r="J2706">
        <v>1</v>
      </c>
      <c r="K2706">
        <v>25.99</v>
      </c>
      <c r="L2706" t="str">
        <f t="shared" si="252"/>
        <v/>
      </c>
      <c r="M2706">
        <v>4</v>
      </c>
      <c r="N2706" t="str">
        <f t="shared" si="253"/>
        <v/>
      </c>
      <c r="O2706">
        <v>10</v>
      </c>
      <c r="P2706" s="11">
        <v>0.28571428571428498</v>
      </c>
      <c r="Q2706" s="11">
        <v>1.7857142857142801E-2</v>
      </c>
      <c r="R2706" s="12">
        <v>6.4974999999999996</v>
      </c>
      <c r="S2706" t="s">
        <v>27</v>
      </c>
      <c r="T2706">
        <v>0</v>
      </c>
      <c r="U2706">
        <f t="shared" si="254"/>
        <v>5</v>
      </c>
      <c r="V2706">
        <f t="shared" si="255"/>
        <v>1</v>
      </c>
      <c r="W2706">
        <f t="shared" si="256"/>
        <v>1</v>
      </c>
      <c r="X2706" t="str">
        <f t="shared" si="257"/>
        <v>511</v>
      </c>
      <c r="Y2706" t="str">
        <f>IF(Table1[[#This Row],[RFM_Score]]="555","Champion", IF(AND(J2706&gt;=4,V2706&gt;=4),"Loyal", IF(U2706&lt;=2,"At Risk", IF(W2706&gt;=4,"Potential Loyalist","Others"))))</f>
        <v>Others</v>
      </c>
    </row>
    <row r="2707" spans="1:25">
      <c r="A2707" t="s">
        <v>1674</v>
      </c>
      <c r="B2707">
        <v>40</v>
      </c>
      <c r="C2707" t="s">
        <v>24</v>
      </c>
      <c r="D2707" t="s">
        <v>25</v>
      </c>
      <c r="E2707" s="6" t="s">
        <v>14777</v>
      </c>
      <c r="F2707" t="s">
        <v>26</v>
      </c>
      <c r="G2707">
        <v>5</v>
      </c>
      <c r="H2707">
        <v>1</v>
      </c>
      <c r="I2707">
        <v>50</v>
      </c>
      <c r="J2707">
        <v>2</v>
      </c>
      <c r="K2707">
        <v>25.96</v>
      </c>
      <c r="L2707" t="str">
        <f t="shared" si="252"/>
        <v/>
      </c>
      <c r="M2707">
        <v>4</v>
      </c>
      <c r="N2707" t="str">
        <f t="shared" si="253"/>
        <v/>
      </c>
      <c r="O2707">
        <v>6</v>
      </c>
      <c r="P2707" s="11">
        <v>0.2</v>
      </c>
      <c r="Q2707" s="11">
        <v>0.04</v>
      </c>
      <c r="R2707" s="12">
        <v>6.49</v>
      </c>
      <c r="S2707" t="s">
        <v>27</v>
      </c>
      <c r="T2707">
        <v>0</v>
      </c>
      <c r="U2707">
        <f t="shared" si="254"/>
        <v>5</v>
      </c>
      <c r="V2707">
        <f t="shared" si="255"/>
        <v>1</v>
      </c>
      <c r="W2707">
        <f t="shared" si="256"/>
        <v>1</v>
      </c>
      <c r="X2707" t="str">
        <f t="shared" si="257"/>
        <v>511</v>
      </c>
      <c r="Y2707" t="str">
        <f>IF(Table1[[#This Row],[RFM_Score]]="555","Champion", IF(AND(J2707&gt;=4,V2707&gt;=4),"Loyal", IF(U2707&lt;=2,"At Risk", IF(W2707&gt;=4,"Potential Loyalist","Others"))))</f>
        <v>Others</v>
      </c>
    </row>
    <row r="2708" spans="1:25">
      <c r="A2708" t="s">
        <v>4958</v>
      </c>
      <c r="B2708">
        <v>38</v>
      </c>
      <c r="C2708" t="s">
        <v>24</v>
      </c>
      <c r="D2708" t="s">
        <v>25</v>
      </c>
      <c r="E2708" s="6" t="s">
        <v>14778</v>
      </c>
      <c r="F2708" t="s">
        <v>62</v>
      </c>
      <c r="G2708">
        <v>3</v>
      </c>
      <c r="H2708">
        <v>0</v>
      </c>
      <c r="I2708">
        <v>55</v>
      </c>
      <c r="J2708">
        <v>1</v>
      </c>
      <c r="K2708">
        <v>25.96</v>
      </c>
      <c r="L2708" t="str">
        <f t="shared" si="252"/>
        <v/>
      </c>
      <c r="M2708">
        <v>4</v>
      </c>
      <c r="N2708" t="str">
        <f t="shared" si="253"/>
        <v/>
      </c>
      <c r="O2708">
        <v>11</v>
      </c>
      <c r="P2708" s="11">
        <v>0</v>
      </c>
      <c r="Q2708" s="11">
        <v>1.8181818181818101E-2</v>
      </c>
      <c r="R2708" s="12">
        <v>6.49</v>
      </c>
      <c r="S2708" t="s">
        <v>27</v>
      </c>
      <c r="T2708">
        <v>0</v>
      </c>
      <c r="U2708">
        <f t="shared" si="254"/>
        <v>5</v>
      </c>
      <c r="V2708">
        <f t="shared" si="255"/>
        <v>1</v>
      </c>
      <c r="W2708">
        <f t="shared" si="256"/>
        <v>1</v>
      </c>
      <c r="X2708" t="str">
        <f t="shared" si="257"/>
        <v>511</v>
      </c>
      <c r="Y2708" t="str">
        <f>IF(Table1[[#This Row],[RFM_Score]]="555","Champion", IF(AND(J2708&gt;=4,V2708&gt;=4),"Loyal", IF(U2708&lt;=2,"At Risk", IF(W2708&gt;=4,"Potential Loyalist","Others"))))</f>
        <v>Others</v>
      </c>
    </row>
    <row r="2709" spans="1:25">
      <c r="A2709" t="s">
        <v>350</v>
      </c>
      <c r="B2709">
        <v>44</v>
      </c>
      <c r="C2709" t="s">
        <v>24</v>
      </c>
      <c r="D2709" t="s">
        <v>49</v>
      </c>
      <c r="E2709" s="6" t="s">
        <v>14779</v>
      </c>
      <c r="F2709" t="s">
        <v>30</v>
      </c>
      <c r="G2709">
        <v>1</v>
      </c>
      <c r="H2709">
        <v>0</v>
      </c>
      <c r="I2709">
        <v>42</v>
      </c>
      <c r="J2709">
        <v>3</v>
      </c>
      <c r="K2709">
        <v>25.85</v>
      </c>
      <c r="L2709" t="str">
        <f t="shared" si="252"/>
        <v/>
      </c>
      <c r="M2709">
        <v>4</v>
      </c>
      <c r="N2709" t="str">
        <f t="shared" si="253"/>
        <v/>
      </c>
      <c r="O2709">
        <v>2</v>
      </c>
      <c r="P2709" s="11">
        <v>0</v>
      </c>
      <c r="Q2709" s="11">
        <v>7.1428571428571397E-2</v>
      </c>
      <c r="R2709" s="12">
        <v>6.4625000000000004</v>
      </c>
      <c r="S2709" t="s">
        <v>27</v>
      </c>
      <c r="T2709">
        <v>0</v>
      </c>
      <c r="U2709">
        <f t="shared" si="254"/>
        <v>5</v>
      </c>
      <c r="V2709">
        <f t="shared" si="255"/>
        <v>1</v>
      </c>
      <c r="W2709">
        <f t="shared" si="256"/>
        <v>1</v>
      </c>
      <c r="X2709" t="str">
        <f t="shared" si="257"/>
        <v>511</v>
      </c>
      <c r="Y2709" t="str">
        <f>IF(Table1[[#This Row],[RFM_Score]]="555","Champion", IF(AND(J2709&gt;=4,V2709&gt;=4),"Loyal", IF(U2709&lt;=2,"At Risk", IF(W2709&gt;=4,"Potential Loyalist","Others"))))</f>
        <v>Others</v>
      </c>
    </row>
    <row r="2710" spans="1:25">
      <c r="A2710" t="s">
        <v>1850</v>
      </c>
      <c r="B2710">
        <v>45</v>
      </c>
      <c r="C2710" t="s">
        <v>19</v>
      </c>
      <c r="D2710" t="s">
        <v>25</v>
      </c>
      <c r="E2710" s="6" t="s">
        <v>14780</v>
      </c>
      <c r="F2710" t="s">
        <v>60</v>
      </c>
      <c r="G2710">
        <v>1</v>
      </c>
      <c r="H2710">
        <v>0</v>
      </c>
      <c r="I2710">
        <v>59</v>
      </c>
      <c r="J2710">
        <v>8</v>
      </c>
      <c r="K2710">
        <v>25.71</v>
      </c>
      <c r="L2710" t="str">
        <f t="shared" si="252"/>
        <v/>
      </c>
      <c r="M2710">
        <v>4</v>
      </c>
      <c r="N2710" t="str">
        <f t="shared" si="253"/>
        <v/>
      </c>
      <c r="O2710">
        <v>1</v>
      </c>
      <c r="P2710" s="11">
        <v>0</v>
      </c>
      <c r="Q2710" s="11">
        <v>0.13559322033898299</v>
      </c>
      <c r="R2710" s="12">
        <v>6.4275000000000002</v>
      </c>
      <c r="S2710" t="s">
        <v>27</v>
      </c>
      <c r="T2710">
        <v>0</v>
      </c>
      <c r="U2710">
        <f t="shared" si="254"/>
        <v>5</v>
      </c>
      <c r="V2710">
        <f t="shared" si="255"/>
        <v>1</v>
      </c>
      <c r="W2710">
        <f t="shared" si="256"/>
        <v>1</v>
      </c>
      <c r="X2710" t="str">
        <f t="shared" si="257"/>
        <v>511</v>
      </c>
      <c r="Y2710" t="str">
        <f>IF(Table1[[#This Row],[RFM_Score]]="555","Champion", IF(AND(J2710&gt;=4,V2710&gt;=4),"Loyal", IF(U2710&lt;=2,"At Risk", IF(W2710&gt;=4,"Potential Loyalist","Others"))))</f>
        <v>Others</v>
      </c>
    </row>
    <row r="2711" spans="1:25">
      <c r="A2711" t="s">
        <v>6385</v>
      </c>
      <c r="B2711">
        <v>20</v>
      </c>
      <c r="C2711" t="s">
        <v>19</v>
      </c>
      <c r="D2711" t="s">
        <v>29</v>
      </c>
      <c r="E2711" s="6" t="s">
        <v>14781</v>
      </c>
      <c r="F2711" t="s">
        <v>60</v>
      </c>
      <c r="G2711">
        <v>0</v>
      </c>
      <c r="H2711">
        <v>0</v>
      </c>
      <c r="I2711">
        <v>60</v>
      </c>
      <c r="J2711">
        <v>3</v>
      </c>
      <c r="K2711">
        <v>25.71</v>
      </c>
      <c r="L2711" t="str">
        <f t="shared" si="252"/>
        <v/>
      </c>
      <c r="M2711">
        <v>4</v>
      </c>
      <c r="N2711" t="str">
        <f t="shared" si="253"/>
        <v/>
      </c>
      <c r="O2711">
        <v>37</v>
      </c>
      <c r="P2711" s="11">
        <v>0</v>
      </c>
      <c r="Q2711" s="11">
        <v>0.05</v>
      </c>
      <c r="R2711" s="12">
        <v>6.4275000000000002</v>
      </c>
      <c r="S2711" t="s">
        <v>27</v>
      </c>
      <c r="T2711">
        <v>0</v>
      </c>
      <c r="U2711">
        <f t="shared" si="254"/>
        <v>4</v>
      </c>
      <c r="V2711">
        <f t="shared" si="255"/>
        <v>1</v>
      </c>
      <c r="W2711">
        <f t="shared" si="256"/>
        <v>1</v>
      </c>
      <c r="X2711" t="str">
        <f t="shared" si="257"/>
        <v>411</v>
      </c>
      <c r="Y2711" t="str">
        <f>IF(Table1[[#This Row],[RFM_Score]]="555","Champion", IF(AND(J2711&gt;=4,V2711&gt;=4),"Loyal", IF(U2711&lt;=2,"At Risk", IF(W2711&gt;=4,"Potential Loyalist","Others"))))</f>
        <v>Others</v>
      </c>
    </row>
    <row r="2712" spans="1:25">
      <c r="A2712" t="s">
        <v>3407</v>
      </c>
      <c r="B2712">
        <v>34</v>
      </c>
      <c r="C2712" t="s">
        <v>24</v>
      </c>
      <c r="D2712" t="s">
        <v>46</v>
      </c>
      <c r="E2712" s="6" t="s">
        <v>14782</v>
      </c>
      <c r="F2712" t="s">
        <v>21</v>
      </c>
      <c r="G2712">
        <v>1</v>
      </c>
      <c r="H2712">
        <v>1</v>
      </c>
      <c r="I2712">
        <v>53</v>
      </c>
      <c r="J2712">
        <v>1</v>
      </c>
      <c r="K2712">
        <v>25.65</v>
      </c>
      <c r="L2712" t="str">
        <f t="shared" si="252"/>
        <v/>
      </c>
      <c r="M2712">
        <v>4</v>
      </c>
      <c r="N2712" t="str">
        <f t="shared" si="253"/>
        <v/>
      </c>
      <c r="O2712">
        <v>1</v>
      </c>
      <c r="P2712" s="11">
        <v>1</v>
      </c>
      <c r="Q2712" s="11">
        <v>1.8867924528301799E-2</v>
      </c>
      <c r="R2712" s="12">
        <v>6.4124999999999996</v>
      </c>
      <c r="S2712" t="s">
        <v>27</v>
      </c>
      <c r="T2712">
        <v>0</v>
      </c>
      <c r="U2712">
        <f t="shared" si="254"/>
        <v>5</v>
      </c>
      <c r="V2712">
        <f t="shared" si="255"/>
        <v>1</v>
      </c>
      <c r="W2712">
        <f t="shared" si="256"/>
        <v>1</v>
      </c>
      <c r="X2712" t="str">
        <f t="shared" si="257"/>
        <v>511</v>
      </c>
      <c r="Y2712" t="str">
        <f>IF(Table1[[#This Row],[RFM_Score]]="555","Champion", IF(AND(J2712&gt;=4,V2712&gt;=4),"Loyal", IF(U2712&lt;=2,"At Risk", IF(W2712&gt;=4,"Potential Loyalist","Others"))))</f>
        <v>Others</v>
      </c>
    </row>
    <row r="2713" spans="1:25">
      <c r="A2713" t="s">
        <v>9017</v>
      </c>
      <c r="B2713">
        <v>31</v>
      </c>
      <c r="C2713" t="s">
        <v>24</v>
      </c>
      <c r="D2713" t="s">
        <v>35</v>
      </c>
      <c r="E2713" s="6" t="s">
        <v>14783</v>
      </c>
      <c r="F2713" t="s">
        <v>21</v>
      </c>
      <c r="G2713">
        <v>2</v>
      </c>
      <c r="H2713">
        <v>2</v>
      </c>
      <c r="I2713">
        <v>40</v>
      </c>
      <c r="J2713">
        <v>3</v>
      </c>
      <c r="K2713">
        <v>25.54</v>
      </c>
      <c r="L2713" t="str">
        <f t="shared" si="252"/>
        <v/>
      </c>
      <c r="M2713">
        <v>4</v>
      </c>
      <c r="N2713" t="str">
        <f t="shared" si="253"/>
        <v/>
      </c>
      <c r="O2713">
        <v>27</v>
      </c>
      <c r="P2713" s="11">
        <v>1</v>
      </c>
      <c r="Q2713" s="11">
        <v>7.4999999999999997E-2</v>
      </c>
      <c r="R2713" s="12">
        <v>6.3849999999999998</v>
      </c>
      <c r="S2713" t="s">
        <v>27</v>
      </c>
      <c r="T2713">
        <v>0</v>
      </c>
      <c r="U2713">
        <f t="shared" si="254"/>
        <v>4</v>
      </c>
      <c r="V2713">
        <f t="shared" si="255"/>
        <v>1</v>
      </c>
      <c r="W2713">
        <f t="shared" si="256"/>
        <v>1</v>
      </c>
      <c r="X2713" t="str">
        <f t="shared" si="257"/>
        <v>411</v>
      </c>
      <c r="Y2713" t="str">
        <f>IF(Table1[[#This Row],[RFM_Score]]="555","Champion", IF(AND(J2713&gt;=4,V2713&gt;=4),"Loyal", IF(U2713&lt;=2,"At Risk", IF(W2713&gt;=4,"Potential Loyalist","Others"))))</f>
        <v>Others</v>
      </c>
    </row>
    <row r="2714" spans="1:25">
      <c r="A2714" t="s">
        <v>4644</v>
      </c>
      <c r="B2714">
        <v>40</v>
      </c>
      <c r="C2714" t="s">
        <v>24</v>
      </c>
      <c r="D2714" t="s">
        <v>25</v>
      </c>
      <c r="E2714" s="6" t="s">
        <v>14784</v>
      </c>
      <c r="F2714" t="s">
        <v>37</v>
      </c>
      <c r="G2714">
        <v>3</v>
      </c>
      <c r="H2714">
        <v>2</v>
      </c>
      <c r="I2714">
        <v>45</v>
      </c>
      <c r="J2714">
        <v>2</v>
      </c>
      <c r="K2714">
        <v>25.47</v>
      </c>
      <c r="L2714" t="str">
        <f t="shared" si="252"/>
        <v/>
      </c>
      <c r="M2714">
        <v>4</v>
      </c>
      <c r="N2714" t="str">
        <f t="shared" si="253"/>
        <v/>
      </c>
      <c r="O2714">
        <v>14</v>
      </c>
      <c r="P2714" s="11">
        <v>0.66666666666666596</v>
      </c>
      <c r="Q2714" s="11">
        <v>4.4444444444444398E-2</v>
      </c>
      <c r="R2714" s="12">
        <v>6.3674999999999997</v>
      </c>
      <c r="S2714" t="s">
        <v>27</v>
      </c>
      <c r="T2714">
        <v>0</v>
      </c>
      <c r="U2714">
        <f t="shared" si="254"/>
        <v>5</v>
      </c>
      <c r="V2714">
        <f t="shared" si="255"/>
        <v>1</v>
      </c>
      <c r="W2714">
        <f t="shared" si="256"/>
        <v>1</v>
      </c>
      <c r="X2714" t="str">
        <f t="shared" si="257"/>
        <v>511</v>
      </c>
      <c r="Y2714" t="str">
        <f>IF(Table1[[#This Row],[RFM_Score]]="555","Champion", IF(AND(J2714&gt;=4,V2714&gt;=4),"Loyal", IF(U2714&lt;=2,"At Risk", IF(W2714&gt;=4,"Potential Loyalist","Others"))))</f>
        <v>Others</v>
      </c>
    </row>
    <row r="2715" spans="1:25">
      <c r="A2715" t="s">
        <v>7283</v>
      </c>
      <c r="B2715">
        <v>33</v>
      </c>
      <c r="C2715" t="s">
        <v>24</v>
      </c>
      <c r="D2715" t="s">
        <v>35</v>
      </c>
      <c r="E2715" s="6" t="s">
        <v>14785</v>
      </c>
      <c r="F2715" t="s">
        <v>21</v>
      </c>
      <c r="G2715">
        <v>4</v>
      </c>
      <c r="H2715">
        <v>2</v>
      </c>
      <c r="I2715">
        <v>51</v>
      </c>
      <c r="J2715">
        <v>7</v>
      </c>
      <c r="K2715">
        <v>25.45</v>
      </c>
      <c r="L2715" t="str">
        <f t="shared" si="252"/>
        <v/>
      </c>
      <c r="M2715">
        <v>4</v>
      </c>
      <c r="N2715" t="str">
        <f t="shared" si="253"/>
        <v/>
      </c>
      <c r="O2715">
        <v>21</v>
      </c>
      <c r="P2715" s="11">
        <v>0.5</v>
      </c>
      <c r="Q2715" s="11">
        <v>0.13725490196078399</v>
      </c>
      <c r="R2715" s="12">
        <v>6.3624999999999998</v>
      </c>
      <c r="S2715" t="s">
        <v>27</v>
      </c>
      <c r="T2715">
        <v>0</v>
      </c>
      <c r="U2715">
        <f t="shared" si="254"/>
        <v>4</v>
      </c>
      <c r="V2715">
        <f t="shared" si="255"/>
        <v>1</v>
      </c>
      <c r="W2715">
        <f t="shared" si="256"/>
        <v>1</v>
      </c>
      <c r="X2715" t="str">
        <f t="shared" si="257"/>
        <v>411</v>
      </c>
      <c r="Y2715" t="str">
        <f>IF(Table1[[#This Row],[RFM_Score]]="555","Champion", IF(AND(J2715&gt;=4,V2715&gt;=4),"Loyal", IF(U2715&lt;=2,"At Risk", IF(W2715&gt;=4,"Potential Loyalist","Others"))))</f>
        <v>Others</v>
      </c>
    </row>
    <row r="2716" spans="1:25">
      <c r="A2716" t="s">
        <v>1614</v>
      </c>
      <c r="B2716">
        <v>48</v>
      </c>
      <c r="C2716" t="s">
        <v>19</v>
      </c>
      <c r="D2716" t="s">
        <v>46</v>
      </c>
      <c r="E2716" s="6" t="s">
        <v>14786</v>
      </c>
      <c r="F2716" t="s">
        <v>21</v>
      </c>
      <c r="G2716">
        <v>2</v>
      </c>
      <c r="H2716">
        <v>0</v>
      </c>
      <c r="I2716">
        <v>52</v>
      </c>
      <c r="J2716">
        <v>1</v>
      </c>
      <c r="K2716">
        <v>25.41</v>
      </c>
      <c r="L2716" t="str">
        <f t="shared" si="252"/>
        <v/>
      </c>
      <c r="M2716">
        <v>4</v>
      </c>
      <c r="N2716" t="str">
        <f t="shared" si="253"/>
        <v/>
      </c>
      <c r="O2716">
        <v>119</v>
      </c>
      <c r="P2716" s="11">
        <v>0</v>
      </c>
      <c r="Q2716" s="11">
        <v>1.9230769230769201E-2</v>
      </c>
      <c r="R2716" s="12">
        <v>6.3525</v>
      </c>
      <c r="S2716" t="s">
        <v>27</v>
      </c>
      <c r="T2716">
        <v>1</v>
      </c>
      <c r="U2716">
        <f t="shared" si="254"/>
        <v>1</v>
      </c>
      <c r="V2716">
        <f t="shared" si="255"/>
        <v>1</v>
      </c>
      <c r="W2716">
        <f t="shared" si="256"/>
        <v>1</v>
      </c>
      <c r="X2716" t="str">
        <f t="shared" si="257"/>
        <v>111</v>
      </c>
      <c r="Y2716" t="str">
        <f>IF(Table1[[#This Row],[RFM_Score]]="555","Champion", IF(AND(J2716&gt;=4,V2716&gt;=4),"Loyal", IF(U2716&lt;=2,"At Risk", IF(W2716&gt;=4,"Potential Loyalist","Others"))))</f>
        <v>At Risk</v>
      </c>
    </row>
    <row r="2717" spans="1:25">
      <c r="A2717" t="s">
        <v>5815</v>
      </c>
      <c r="B2717">
        <v>35</v>
      </c>
      <c r="C2717" t="s">
        <v>19</v>
      </c>
      <c r="D2717" t="s">
        <v>41</v>
      </c>
      <c r="E2717" s="6" t="s">
        <v>14787</v>
      </c>
      <c r="F2717" t="s">
        <v>21</v>
      </c>
      <c r="G2717">
        <v>4</v>
      </c>
      <c r="H2717">
        <v>3</v>
      </c>
      <c r="I2717">
        <v>52</v>
      </c>
      <c r="J2717">
        <v>2</v>
      </c>
      <c r="K2717">
        <v>25.33</v>
      </c>
      <c r="L2717" t="str">
        <f t="shared" si="252"/>
        <v/>
      </c>
      <c r="M2717">
        <v>4</v>
      </c>
      <c r="N2717" t="str">
        <f t="shared" si="253"/>
        <v/>
      </c>
      <c r="O2717">
        <v>17</v>
      </c>
      <c r="P2717" s="11">
        <v>0.75</v>
      </c>
      <c r="Q2717" s="11">
        <v>3.8461538461538401E-2</v>
      </c>
      <c r="R2717" s="12">
        <v>6.3324999999999996</v>
      </c>
      <c r="S2717" t="s">
        <v>27</v>
      </c>
      <c r="T2717">
        <v>1</v>
      </c>
      <c r="U2717">
        <f t="shared" si="254"/>
        <v>5</v>
      </c>
      <c r="V2717">
        <f t="shared" si="255"/>
        <v>1</v>
      </c>
      <c r="W2717">
        <f t="shared" si="256"/>
        <v>1</v>
      </c>
      <c r="X2717" t="str">
        <f t="shared" si="257"/>
        <v>511</v>
      </c>
      <c r="Y2717" t="str">
        <f>IF(Table1[[#This Row],[RFM_Score]]="555","Champion", IF(AND(J2717&gt;=4,V2717&gt;=4),"Loyal", IF(U2717&lt;=2,"At Risk", IF(W2717&gt;=4,"Potential Loyalist","Others"))))</f>
        <v>Others</v>
      </c>
    </row>
    <row r="2718" spans="1:25">
      <c r="A2718" t="s">
        <v>11173</v>
      </c>
      <c r="B2718">
        <v>23</v>
      </c>
      <c r="C2718" t="s">
        <v>19</v>
      </c>
      <c r="D2718" t="s">
        <v>25</v>
      </c>
      <c r="E2718" s="6" t="s">
        <v>14788</v>
      </c>
      <c r="F2718" t="s">
        <v>60</v>
      </c>
      <c r="G2718">
        <v>4</v>
      </c>
      <c r="H2718">
        <v>2</v>
      </c>
      <c r="I2718">
        <v>39</v>
      </c>
      <c r="J2718">
        <v>0</v>
      </c>
      <c r="K2718">
        <v>25.3</v>
      </c>
      <c r="L2718" t="str">
        <f t="shared" si="252"/>
        <v/>
      </c>
      <c r="M2718">
        <v>4</v>
      </c>
      <c r="N2718" t="str">
        <f t="shared" si="253"/>
        <v/>
      </c>
      <c r="O2718">
        <v>34</v>
      </c>
      <c r="P2718" s="11">
        <v>0.5</v>
      </c>
      <c r="Q2718" s="11">
        <v>0</v>
      </c>
      <c r="R2718" s="12">
        <v>6.3250000000000002</v>
      </c>
      <c r="S2718" t="s">
        <v>27</v>
      </c>
      <c r="T2718">
        <v>0</v>
      </c>
      <c r="U2718">
        <f t="shared" si="254"/>
        <v>4</v>
      </c>
      <c r="V2718">
        <f t="shared" si="255"/>
        <v>1</v>
      </c>
      <c r="W2718">
        <f t="shared" si="256"/>
        <v>1</v>
      </c>
      <c r="X2718" t="str">
        <f t="shared" si="257"/>
        <v>411</v>
      </c>
      <c r="Y2718" t="str">
        <f>IF(Table1[[#This Row],[RFM_Score]]="555","Champion", IF(AND(J2718&gt;=4,V2718&gt;=4),"Loyal", IF(U2718&lt;=2,"At Risk", IF(W2718&gt;=4,"Potential Loyalist","Others"))))</f>
        <v>Others</v>
      </c>
    </row>
    <row r="2719" spans="1:25">
      <c r="A2719" t="s">
        <v>2384</v>
      </c>
      <c r="B2719">
        <v>24</v>
      </c>
      <c r="C2719" t="s">
        <v>24</v>
      </c>
      <c r="D2719" t="s">
        <v>25</v>
      </c>
      <c r="E2719" s="6" t="s">
        <v>14789</v>
      </c>
      <c r="F2719" t="s">
        <v>30</v>
      </c>
      <c r="G2719">
        <v>2</v>
      </c>
      <c r="H2719">
        <v>1</v>
      </c>
      <c r="I2719">
        <v>52</v>
      </c>
      <c r="J2719">
        <v>1</v>
      </c>
      <c r="K2719">
        <v>25.29</v>
      </c>
      <c r="L2719" t="str">
        <f t="shared" si="252"/>
        <v/>
      </c>
      <c r="M2719">
        <v>4</v>
      </c>
      <c r="N2719" t="str">
        <f t="shared" si="253"/>
        <v/>
      </c>
      <c r="O2719">
        <v>62</v>
      </c>
      <c r="P2719" s="11">
        <v>0.5</v>
      </c>
      <c r="Q2719" s="11">
        <v>1.9230769230769201E-2</v>
      </c>
      <c r="R2719" s="12">
        <v>6.3224999999999998</v>
      </c>
      <c r="S2719" t="s">
        <v>27</v>
      </c>
      <c r="T2719">
        <v>0</v>
      </c>
      <c r="U2719">
        <f t="shared" si="254"/>
        <v>3</v>
      </c>
      <c r="V2719">
        <f t="shared" si="255"/>
        <v>1</v>
      </c>
      <c r="W2719">
        <f t="shared" si="256"/>
        <v>1</v>
      </c>
      <c r="X2719" t="str">
        <f t="shared" si="257"/>
        <v>311</v>
      </c>
      <c r="Y2719" t="str">
        <f>IF(Table1[[#This Row],[RFM_Score]]="555","Champion", IF(AND(J2719&gt;=4,V2719&gt;=4),"Loyal", IF(U2719&lt;=2,"At Risk", IF(W2719&gt;=4,"Potential Loyalist","Others"))))</f>
        <v>Others</v>
      </c>
    </row>
    <row r="2720" spans="1:25">
      <c r="A2720" t="s">
        <v>3485</v>
      </c>
      <c r="B2720">
        <v>30</v>
      </c>
      <c r="C2720" t="s">
        <v>19</v>
      </c>
      <c r="D2720" t="s">
        <v>25</v>
      </c>
      <c r="E2720" s="6" t="s">
        <v>14790</v>
      </c>
      <c r="F2720" t="s">
        <v>30</v>
      </c>
      <c r="G2720">
        <v>2</v>
      </c>
      <c r="H2720">
        <v>0</v>
      </c>
      <c r="I2720">
        <v>53</v>
      </c>
      <c r="J2720">
        <v>2</v>
      </c>
      <c r="K2720">
        <v>24.97</v>
      </c>
      <c r="L2720" t="str">
        <f t="shared" si="252"/>
        <v/>
      </c>
      <c r="M2720">
        <v>4</v>
      </c>
      <c r="N2720" t="str">
        <f t="shared" si="253"/>
        <v/>
      </c>
      <c r="O2720">
        <v>25</v>
      </c>
      <c r="P2720" s="11">
        <v>0</v>
      </c>
      <c r="Q2720" s="11">
        <v>3.7735849056603703E-2</v>
      </c>
      <c r="R2720" s="12">
        <v>6.2424999999999997</v>
      </c>
      <c r="S2720" t="s">
        <v>27</v>
      </c>
      <c r="T2720">
        <v>0</v>
      </c>
      <c r="U2720">
        <f t="shared" si="254"/>
        <v>4</v>
      </c>
      <c r="V2720">
        <f t="shared" si="255"/>
        <v>1</v>
      </c>
      <c r="W2720">
        <f t="shared" si="256"/>
        <v>1</v>
      </c>
      <c r="X2720" t="str">
        <f t="shared" si="257"/>
        <v>411</v>
      </c>
      <c r="Y2720" t="str">
        <f>IF(Table1[[#This Row],[RFM_Score]]="555","Champion", IF(AND(J2720&gt;=4,V2720&gt;=4),"Loyal", IF(U2720&lt;=2,"At Risk", IF(W2720&gt;=4,"Potential Loyalist","Others"))))</f>
        <v>Others</v>
      </c>
    </row>
    <row r="2721" spans="1:25">
      <c r="A2721" t="s">
        <v>4830</v>
      </c>
      <c r="B2721">
        <v>38</v>
      </c>
      <c r="C2721" t="s">
        <v>19</v>
      </c>
      <c r="D2721" t="s">
        <v>20</v>
      </c>
      <c r="E2721" s="6" t="s">
        <v>14791</v>
      </c>
      <c r="F2721" t="s">
        <v>60</v>
      </c>
      <c r="G2721">
        <v>6</v>
      </c>
      <c r="H2721">
        <v>2</v>
      </c>
      <c r="I2721">
        <v>45</v>
      </c>
      <c r="J2721">
        <v>1</v>
      </c>
      <c r="K2721">
        <v>24.77</v>
      </c>
      <c r="L2721" t="str">
        <f t="shared" si="252"/>
        <v/>
      </c>
      <c r="M2721">
        <v>4</v>
      </c>
      <c r="N2721" t="str">
        <f t="shared" si="253"/>
        <v/>
      </c>
      <c r="O2721">
        <v>40</v>
      </c>
      <c r="P2721" s="11">
        <v>0.33333333333333298</v>
      </c>
      <c r="Q2721" s="11">
        <v>2.2222222222222199E-2</v>
      </c>
      <c r="R2721" s="12">
        <v>6.1924999999999999</v>
      </c>
      <c r="S2721" t="s">
        <v>27</v>
      </c>
      <c r="T2721">
        <v>0</v>
      </c>
      <c r="U2721">
        <f t="shared" si="254"/>
        <v>4</v>
      </c>
      <c r="V2721">
        <f t="shared" si="255"/>
        <v>1</v>
      </c>
      <c r="W2721">
        <f t="shared" si="256"/>
        <v>1</v>
      </c>
      <c r="X2721" t="str">
        <f t="shared" si="257"/>
        <v>411</v>
      </c>
      <c r="Y2721" t="str">
        <f>IF(Table1[[#This Row],[RFM_Score]]="555","Champion", IF(AND(J2721&gt;=4,V2721&gt;=4),"Loyal", IF(U2721&lt;=2,"At Risk", IF(W2721&gt;=4,"Potential Loyalist","Others"))))</f>
        <v>Others</v>
      </c>
    </row>
    <row r="2722" spans="1:25">
      <c r="A2722" t="s">
        <v>10694</v>
      </c>
      <c r="B2722">
        <v>24</v>
      </c>
      <c r="C2722" t="s">
        <v>24</v>
      </c>
      <c r="D2722" t="s">
        <v>41</v>
      </c>
      <c r="E2722" s="6" t="s">
        <v>14792</v>
      </c>
      <c r="F2722" t="s">
        <v>60</v>
      </c>
      <c r="G2722">
        <v>2</v>
      </c>
      <c r="H2722">
        <v>1</v>
      </c>
      <c r="I2722">
        <v>52</v>
      </c>
      <c r="J2722">
        <v>1</v>
      </c>
      <c r="K2722">
        <v>24.75</v>
      </c>
      <c r="L2722" t="str">
        <f t="shared" si="252"/>
        <v/>
      </c>
      <c r="M2722">
        <v>4</v>
      </c>
      <c r="N2722" t="str">
        <f t="shared" si="253"/>
        <v/>
      </c>
      <c r="O2722">
        <v>17</v>
      </c>
      <c r="P2722" s="11">
        <v>0.5</v>
      </c>
      <c r="Q2722" s="11">
        <v>1.9230769230769201E-2</v>
      </c>
      <c r="R2722" s="12">
        <v>6.1875</v>
      </c>
      <c r="S2722" t="s">
        <v>27</v>
      </c>
      <c r="T2722">
        <v>0</v>
      </c>
      <c r="U2722">
        <f t="shared" si="254"/>
        <v>5</v>
      </c>
      <c r="V2722">
        <f t="shared" si="255"/>
        <v>1</v>
      </c>
      <c r="W2722">
        <f t="shared" si="256"/>
        <v>1</v>
      </c>
      <c r="X2722" t="str">
        <f t="shared" si="257"/>
        <v>511</v>
      </c>
      <c r="Y2722" t="str">
        <f>IF(Table1[[#This Row],[RFM_Score]]="555","Champion", IF(AND(J2722&gt;=4,V2722&gt;=4),"Loyal", IF(U2722&lt;=2,"At Risk", IF(W2722&gt;=4,"Potential Loyalist","Others"))))</f>
        <v>Others</v>
      </c>
    </row>
    <row r="2723" spans="1:25">
      <c r="A2723" t="s">
        <v>8676</v>
      </c>
      <c r="B2723">
        <v>27</v>
      </c>
      <c r="C2723" t="s">
        <v>24</v>
      </c>
      <c r="D2723" t="s">
        <v>29</v>
      </c>
      <c r="E2723" s="6" t="s">
        <v>14793</v>
      </c>
      <c r="F2723" t="s">
        <v>21</v>
      </c>
      <c r="G2723">
        <v>6</v>
      </c>
      <c r="H2723">
        <v>4</v>
      </c>
      <c r="I2723">
        <v>46</v>
      </c>
      <c r="J2723">
        <v>2</v>
      </c>
      <c r="K2723">
        <v>24.63</v>
      </c>
      <c r="L2723" t="str">
        <f t="shared" si="252"/>
        <v/>
      </c>
      <c r="M2723">
        <v>4</v>
      </c>
      <c r="N2723" t="str">
        <f t="shared" si="253"/>
        <v/>
      </c>
      <c r="O2723">
        <v>113</v>
      </c>
      <c r="P2723" s="11">
        <v>0.66666666666666596</v>
      </c>
      <c r="Q2723" s="11">
        <v>4.3478260869565202E-2</v>
      </c>
      <c r="R2723" s="12">
        <v>6.1574999999999998</v>
      </c>
      <c r="S2723" t="s">
        <v>27</v>
      </c>
      <c r="T2723">
        <v>1</v>
      </c>
      <c r="U2723">
        <f t="shared" si="254"/>
        <v>1</v>
      </c>
      <c r="V2723">
        <f t="shared" si="255"/>
        <v>1</v>
      </c>
      <c r="W2723">
        <f t="shared" si="256"/>
        <v>1</v>
      </c>
      <c r="X2723" t="str">
        <f t="shared" si="257"/>
        <v>111</v>
      </c>
      <c r="Y2723" t="str">
        <f>IF(Table1[[#This Row],[RFM_Score]]="555","Champion", IF(AND(J2723&gt;=4,V2723&gt;=4),"Loyal", IF(U2723&lt;=2,"At Risk", IF(W2723&gt;=4,"Potential Loyalist","Others"))))</f>
        <v>At Risk</v>
      </c>
    </row>
    <row r="2724" spans="1:25">
      <c r="A2724" t="s">
        <v>369</v>
      </c>
      <c r="B2724">
        <v>35</v>
      </c>
      <c r="C2724" t="s">
        <v>19</v>
      </c>
      <c r="D2724" t="s">
        <v>29</v>
      </c>
      <c r="E2724" s="6" t="s">
        <v>14794</v>
      </c>
      <c r="F2724" t="s">
        <v>60</v>
      </c>
      <c r="G2724">
        <v>3</v>
      </c>
      <c r="H2724">
        <v>0</v>
      </c>
      <c r="I2724">
        <v>46</v>
      </c>
      <c r="J2724">
        <v>4</v>
      </c>
      <c r="K2724">
        <v>24.56</v>
      </c>
      <c r="L2724" t="str">
        <f t="shared" si="252"/>
        <v/>
      </c>
      <c r="M2724">
        <v>4</v>
      </c>
      <c r="N2724" t="str">
        <f t="shared" si="253"/>
        <v/>
      </c>
      <c r="O2724">
        <v>29</v>
      </c>
      <c r="P2724" s="11">
        <v>0</v>
      </c>
      <c r="Q2724" s="11">
        <v>8.6956521739130405E-2</v>
      </c>
      <c r="R2724" s="12">
        <v>6.14</v>
      </c>
      <c r="S2724" t="s">
        <v>27</v>
      </c>
      <c r="T2724">
        <v>0</v>
      </c>
      <c r="U2724">
        <f t="shared" si="254"/>
        <v>4</v>
      </c>
      <c r="V2724">
        <f t="shared" si="255"/>
        <v>1</v>
      </c>
      <c r="W2724">
        <f t="shared" si="256"/>
        <v>1</v>
      </c>
      <c r="X2724" t="str">
        <f t="shared" si="257"/>
        <v>411</v>
      </c>
      <c r="Y2724" t="str">
        <f>IF(Table1[[#This Row],[RFM_Score]]="555","Champion", IF(AND(J2724&gt;=4,V2724&gt;=4),"Loyal", IF(U2724&lt;=2,"At Risk", IF(W2724&gt;=4,"Potential Loyalist","Others"))))</f>
        <v>Others</v>
      </c>
    </row>
    <row r="2725" spans="1:25">
      <c r="A2725" t="s">
        <v>8060</v>
      </c>
      <c r="B2725">
        <v>23</v>
      </c>
      <c r="C2725" t="s">
        <v>24</v>
      </c>
      <c r="D2725" t="s">
        <v>25</v>
      </c>
      <c r="E2725" s="6" t="s">
        <v>14795</v>
      </c>
      <c r="F2725" t="s">
        <v>21</v>
      </c>
      <c r="G2725">
        <v>5</v>
      </c>
      <c r="H2725">
        <v>0</v>
      </c>
      <c r="I2725">
        <v>56</v>
      </c>
      <c r="J2725">
        <v>4</v>
      </c>
      <c r="K2725">
        <v>24.42</v>
      </c>
      <c r="L2725" t="str">
        <f t="shared" si="252"/>
        <v/>
      </c>
      <c r="M2725">
        <v>4</v>
      </c>
      <c r="N2725" t="str">
        <f t="shared" si="253"/>
        <v/>
      </c>
      <c r="O2725">
        <v>59</v>
      </c>
      <c r="P2725" s="11">
        <v>0</v>
      </c>
      <c r="Q2725" s="11">
        <v>7.1428571428571397E-2</v>
      </c>
      <c r="R2725" s="12">
        <v>6.1050000000000004</v>
      </c>
      <c r="S2725" t="s">
        <v>27</v>
      </c>
      <c r="T2725">
        <v>0</v>
      </c>
      <c r="U2725">
        <f t="shared" si="254"/>
        <v>3</v>
      </c>
      <c r="V2725">
        <f t="shared" si="255"/>
        <v>1</v>
      </c>
      <c r="W2725">
        <f t="shared" si="256"/>
        <v>1</v>
      </c>
      <c r="X2725" t="str">
        <f t="shared" si="257"/>
        <v>311</v>
      </c>
      <c r="Y2725" t="str">
        <f>IF(Table1[[#This Row],[RFM_Score]]="555","Champion", IF(AND(J2725&gt;=4,V2725&gt;=4),"Loyal", IF(U2725&lt;=2,"At Risk", IF(W2725&gt;=4,"Potential Loyalist","Others"))))</f>
        <v>Others</v>
      </c>
    </row>
    <row r="2726" spans="1:25">
      <c r="A2726" t="s">
        <v>566</v>
      </c>
      <c r="B2726">
        <v>24</v>
      </c>
      <c r="C2726" t="s">
        <v>19</v>
      </c>
      <c r="D2726" t="s">
        <v>49</v>
      </c>
      <c r="E2726" s="6" t="s">
        <v>14796</v>
      </c>
      <c r="F2726" t="s">
        <v>21</v>
      </c>
      <c r="G2726">
        <v>2</v>
      </c>
      <c r="H2726">
        <v>1</v>
      </c>
      <c r="I2726">
        <v>47</v>
      </c>
      <c r="J2726">
        <v>0</v>
      </c>
      <c r="K2726">
        <v>24.29</v>
      </c>
      <c r="L2726" t="str">
        <f t="shared" si="252"/>
        <v/>
      </c>
      <c r="M2726">
        <v>4</v>
      </c>
      <c r="N2726" t="str">
        <f t="shared" si="253"/>
        <v/>
      </c>
      <c r="O2726">
        <v>3</v>
      </c>
      <c r="P2726" s="11">
        <v>0.5</v>
      </c>
      <c r="Q2726" s="11">
        <v>0</v>
      </c>
      <c r="R2726" s="12">
        <v>6.0724999999999998</v>
      </c>
      <c r="S2726" t="s">
        <v>27</v>
      </c>
      <c r="T2726">
        <v>0</v>
      </c>
      <c r="U2726">
        <f t="shared" si="254"/>
        <v>5</v>
      </c>
      <c r="V2726">
        <f t="shared" si="255"/>
        <v>1</v>
      </c>
      <c r="W2726">
        <f t="shared" si="256"/>
        <v>1</v>
      </c>
      <c r="X2726" t="str">
        <f t="shared" si="257"/>
        <v>511</v>
      </c>
      <c r="Y2726" t="str">
        <f>IF(Table1[[#This Row],[RFM_Score]]="555","Champion", IF(AND(J2726&gt;=4,V2726&gt;=4),"Loyal", IF(U2726&lt;=2,"At Risk", IF(W2726&gt;=4,"Potential Loyalist","Others"))))</f>
        <v>Others</v>
      </c>
    </row>
    <row r="2727" spans="1:25">
      <c r="A2727" t="s">
        <v>9563</v>
      </c>
      <c r="B2727">
        <v>20</v>
      </c>
      <c r="C2727" t="s">
        <v>19</v>
      </c>
      <c r="D2727" t="s">
        <v>25</v>
      </c>
      <c r="E2727" s="6" t="s">
        <v>14797</v>
      </c>
      <c r="F2727" t="s">
        <v>37</v>
      </c>
      <c r="G2727">
        <v>2</v>
      </c>
      <c r="H2727">
        <v>1</v>
      </c>
      <c r="I2727">
        <v>51</v>
      </c>
      <c r="J2727">
        <v>5</v>
      </c>
      <c r="K2727">
        <v>24.07</v>
      </c>
      <c r="L2727" t="str">
        <f t="shared" si="252"/>
        <v/>
      </c>
      <c r="M2727">
        <v>4</v>
      </c>
      <c r="N2727" t="str">
        <f t="shared" si="253"/>
        <v/>
      </c>
      <c r="O2727">
        <v>15</v>
      </c>
      <c r="P2727" s="11">
        <v>0.5</v>
      </c>
      <c r="Q2727" s="11">
        <v>9.8039215686274495E-2</v>
      </c>
      <c r="R2727" s="12">
        <v>6.0175000000000001</v>
      </c>
      <c r="S2727" t="s">
        <v>27</v>
      </c>
      <c r="T2727">
        <v>0</v>
      </c>
      <c r="U2727">
        <f t="shared" si="254"/>
        <v>5</v>
      </c>
      <c r="V2727">
        <f t="shared" si="255"/>
        <v>1</v>
      </c>
      <c r="W2727">
        <f t="shared" si="256"/>
        <v>1</v>
      </c>
      <c r="X2727" t="str">
        <f t="shared" si="257"/>
        <v>511</v>
      </c>
      <c r="Y2727" t="str">
        <f>IF(Table1[[#This Row],[RFM_Score]]="555","Champion", IF(AND(J2727&gt;=4,V2727&gt;=4),"Loyal", IF(U2727&lt;=2,"At Risk", IF(W2727&gt;=4,"Potential Loyalist","Others"))))</f>
        <v>Others</v>
      </c>
    </row>
    <row r="2728" spans="1:25">
      <c r="A2728" t="s">
        <v>8144</v>
      </c>
      <c r="B2728">
        <v>44</v>
      </c>
      <c r="C2728" t="s">
        <v>24</v>
      </c>
      <c r="D2728" t="s">
        <v>25</v>
      </c>
      <c r="E2728" s="6" t="s">
        <v>14798</v>
      </c>
      <c r="F2728" t="s">
        <v>26</v>
      </c>
      <c r="G2728">
        <v>3</v>
      </c>
      <c r="H2728">
        <v>0</v>
      </c>
      <c r="I2728">
        <v>39</v>
      </c>
      <c r="J2728">
        <v>3</v>
      </c>
      <c r="K2728">
        <v>23.71</v>
      </c>
      <c r="L2728" t="str">
        <f t="shared" si="252"/>
        <v/>
      </c>
      <c r="M2728">
        <v>4</v>
      </c>
      <c r="N2728" t="str">
        <f t="shared" si="253"/>
        <v/>
      </c>
      <c r="O2728">
        <v>3</v>
      </c>
      <c r="P2728" s="11">
        <v>0</v>
      </c>
      <c r="Q2728" s="11">
        <v>7.69230769230769E-2</v>
      </c>
      <c r="R2728" s="12">
        <v>5.9275000000000002</v>
      </c>
      <c r="S2728" t="s">
        <v>27</v>
      </c>
      <c r="T2728">
        <v>0</v>
      </c>
      <c r="U2728">
        <f t="shared" si="254"/>
        <v>5</v>
      </c>
      <c r="V2728">
        <f t="shared" si="255"/>
        <v>1</v>
      </c>
      <c r="W2728">
        <f t="shared" si="256"/>
        <v>1</v>
      </c>
      <c r="X2728" t="str">
        <f t="shared" si="257"/>
        <v>511</v>
      </c>
      <c r="Y2728" t="str">
        <f>IF(Table1[[#This Row],[RFM_Score]]="555","Champion", IF(AND(J2728&gt;=4,V2728&gt;=4),"Loyal", IF(U2728&lt;=2,"At Risk", IF(W2728&gt;=4,"Potential Loyalist","Others"))))</f>
        <v>Others</v>
      </c>
    </row>
    <row r="2729" spans="1:25">
      <c r="A2729" t="s">
        <v>6675</v>
      </c>
      <c r="B2729">
        <v>30</v>
      </c>
      <c r="C2729" t="s">
        <v>19</v>
      </c>
      <c r="D2729" t="s">
        <v>25</v>
      </c>
      <c r="E2729" s="6" t="s">
        <v>14799</v>
      </c>
      <c r="F2729" t="s">
        <v>26</v>
      </c>
      <c r="G2729">
        <v>1</v>
      </c>
      <c r="H2729">
        <v>0</v>
      </c>
      <c r="I2729">
        <v>55</v>
      </c>
      <c r="J2729">
        <v>4</v>
      </c>
      <c r="K2729">
        <v>23.54</v>
      </c>
      <c r="L2729" t="str">
        <f t="shared" si="252"/>
        <v/>
      </c>
      <c r="M2729">
        <v>4</v>
      </c>
      <c r="N2729" t="str">
        <f t="shared" si="253"/>
        <v/>
      </c>
      <c r="O2729">
        <v>43</v>
      </c>
      <c r="P2729" s="11">
        <v>0</v>
      </c>
      <c r="Q2729" s="11">
        <v>7.2727272727272696E-2</v>
      </c>
      <c r="R2729" s="12">
        <v>5.8849999999999998</v>
      </c>
      <c r="S2729" t="s">
        <v>27</v>
      </c>
      <c r="T2729">
        <v>0</v>
      </c>
      <c r="U2729">
        <f t="shared" si="254"/>
        <v>3</v>
      </c>
      <c r="V2729">
        <f t="shared" si="255"/>
        <v>1</v>
      </c>
      <c r="W2729">
        <f t="shared" si="256"/>
        <v>1</v>
      </c>
      <c r="X2729" t="str">
        <f t="shared" si="257"/>
        <v>311</v>
      </c>
      <c r="Y2729" t="str">
        <f>IF(Table1[[#This Row],[RFM_Score]]="555","Champion", IF(AND(J2729&gt;=4,V2729&gt;=4),"Loyal", IF(U2729&lt;=2,"At Risk", IF(W2729&gt;=4,"Potential Loyalist","Others"))))</f>
        <v>Others</v>
      </c>
    </row>
    <row r="2730" spans="1:25">
      <c r="A2730" t="s">
        <v>2792</v>
      </c>
      <c r="B2730">
        <v>29</v>
      </c>
      <c r="C2730" t="s">
        <v>24</v>
      </c>
      <c r="D2730" t="s">
        <v>46</v>
      </c>
      <c r="E2730" s="6" t="s">
        <v>14800</v>
      </c>
      <c r="F2730" t="s">
        <v>30</v>
      </c>
      <c r="G2730">
        <v>5</v>
      </c>
      <c r="H2730">
        <v>2</v>
      </c>
      <c r="I2730">
        <v>49</v>
      </c>
      <c r="J2730">
        <v>4</v>
      </c>
      <c r="K2730">
        <v>23.48</v>
      </c>
      <c r="L2730" t="str">
        <f t="shared" si="252"/>
        <v/>
      </c>
      <c r="M2730">
        <v>4</v>
      </c>
      <c r="N2730" t="str">
        <f t="shared" si="253"/>
        <v/>
      </c>
      <c r="O2730">
        <v>9</v>
      </c>
      <c r="P2730" s="11">
        <v>0.4</v>
      </c>
      <c r="Q2730" s="11">
        <v>8.16326530612244E-2</v>
      </c>
      <c r="R2730" s="12">
        <v>5.87</v>
      </c>
      <c r="S2730" t="s">
        <v>27</v>
      </c>
      <c r="T2730">
        <v>0</v>
      </c>
      <c r="U2730">
        <f t="shared" si="254"/>
        <v>5</v>
      </c>
      <c r="V2730">
        <f t="shared" si="255"/>
        <v>1</v>
      </c>
      <c r="W2730">
        <f t="shared" si="256"/>
        <v>1</v>
      </c>
      <c r="X2730" t="str">
        <f t="shared" si="257"/>
        <v>511</v>
      </c>
      <c r="Y2730" t="str">
        <f>IF(Table1[[#This Row],[RFM_Score]]="555","Champion", IF(AND(J2730&gt;=4,V2730&gt;=4),"Loyal", IF(U2730&lt;=2,"At Risk", IF(W2730&gt;=4,"Potential Loyalist","Others"))))</f>
        <v>Others</v>
      </c>
    </row>
    <row r="2731" spans="1:25">
      <c r="A2731" t="s">
        <v>1647</v>
      </c>
      <c r="B2731">
        <v>31</v>
      </c>
      <c r="C2731" t="s">
        <v>24</v>
      </c>
      <c r="D2731" t="s">
        <v>35</v>
      </c>
      <c r="E2731" s="6" t="s">
        <v>14801</v>
      </c>
      <c r="F2731" t="s">
        <v>30</v>
      </c>
      <c r="G2731">
        <v>3</v>
      </c>
      <c r="H2731">
        <v>0</v>
      </c>
      <c r="I2731">
        <v>43</v>
      </c>
      <c r="J2731">
        <v>1</v>
      </c>
      <c r="K2731">
        <v>23.42</v>
      </c>
      <c r="L2731" t="str">
        <f t="shared" si="252"/>
        <v/>
      </c>
      <c r="M2731">
        <v>4</v>
      </c>
      <c r="N2731" t="str">
        <f t="shared" si="253"/>
        <v/>
      </c>
      <c r="O2731">
        <v>12</v>
      </c>
      <c r="P2731" s="11">
        <v>0</v>
      </c>
      <c r="Q2731" s="11">
        <v>2.3255813953488299E-2</v>
      </c>
      <c r="R2731" s="12">
        <v>5.8550000000000004</v>
      </c>
      <c r="S2731" t="s">
        <v>27</v>
      </c>
      <c r="T2731">
        <v>0</v>
      </c>
      <c r="U2731">
        <f t="shared" si="254"/>
        <v>5</v>
      </c>
      <c r="V2731">
        <f t="shared" si="255"/>
        <v>1</v>
      </c>
      <c r="W2731">
        <f t="shared" si="256"/>
        <v>1</v>
      </c>
      <c r="X2731" t="str">
        <f t="shared" si="257"/>
        <v>511</v>
      </c>
      <c r="Y2731" t="str">
        <f>IF(Table1[[#This Row],[RFM_Score]]="555","Champion", IF(AND(J2731&gt;=4,V2731&gt;=4),"Loyal", IF(U2731&lt;=2,"At Risk", IF(W2731&gt;=4,"Potential Loyalist","Others"))))</f>
        <v>Others</v>
      </c>
    </row>
    <row r="2732" spans="1:25">
      <c r="A2732" t="s">
        <v>8213</v>
      </c>
      <c r="B2732">
        <v>54</v>
      </c>
      <c r="C2732" t="s">
        <v>24</v>
      </c>
      <c r="D2732" t="s">
        <v>29</v>
      </c>
      <c r="E2732" s="6" t="s">
        <v>14802</v>
      </c>
      <c r="F2732" t="s">
        <v>62</v>
      </c>
      <c r="G2732">
        <v>6</v>
      </c>
      <c r="H2732">
        <v>0</v>
      </c>
      <c r="I2732">
        <v>50</v>
      </c>
      <c r="J2732">
        <v>2</v>
      </c>
      <c r="K2732">
        <v>23.3</v>
      </c>
      <c r="L2732" t="str">
        <f t="shared" si="252"/>
        <v/>
      </c>
      <c r="M2732">
        <v>4</v>
      </c>
      <c r="N2732" t="str">
        <f t="shared" si="253"/>
        <v/>
      </c>
      <c r="O2732">
        <v>8</v>
      </c>
      <c r="P2732" s="11">
        <v>0</v>
      </c>
      <c r="Q2732" s="11">
        <v>0.04</v>
      </c>
      <c r="R2732" s="12">
        <v>5.8250000000000002</v>
      </c>
      <c r="S2732" t="s">
        <v>27</v>
      </c>
      <c r="T2732">
        <v>0</v>
      </c>
      <c r="U2732">
        <f t="shared" si="254"/>
        <v>5</v>
      </c>
      <c r="V2732">
        <f t="shared" si="255"/>
        <v>1</v>
      </c>
      <c r="W2732">
        <f t="shared" si="256"/>
        <v>1</v>
      </c>
      <c r="X2732" t="str">
        <f t="shared" si="257"/>
        <v>511</v>
      </c>
      <c r="Y2732" t="str">
        <f>IF(Table1[[#This Row],[RFM_Score]]="555","Champion", IF(AND(J2732&gt;=4,V2732&gt;=4),"Loyal", IF(U2732&lt;=2,"At Risk", IF(W2732&gt;=4,"Potential Loyalist","Others"))))</f>
        <v>Others</v>
      </c>
    </row>
    <row r="2733" spans="1:25">
      <c r="A2733" t="s">
        <v>7749</v>
      </c>
      <c r="B2733">
        <v>32</v>
      </c>
      <c r="C2733" t="s">
        <v>19</v>
      </c>
      <c r="D2733" t="s">
        <v>49</v>
      </c>
      <c r="E2733" s="6" t="s">
        <v>14803</v>
      </c>
      <c r="F2733" t="s">
        <v>30</v>
      </c>
      <c r="G2733">
        <v>1</v>
      </c>
      <c r="H2733">
        <v>0</v>
      </c>
      <c r="I2733">
        <v>47</v>
      </c>
      <c r="J2733">
        <v>4</v>
      </c>
      <c r="K2733">
        <v>23.27</v>
      </c>
      <c r="L2733" t="str">
        <f t="shared" si="252"/>
        <v/>
      </c>
      <c r="M2733">
        <v>4</v>
      </c>
      <c r="N2733" t="str">
        <f t="shared" si="253"/>
        <v/>
      </c>
      <c r="O2733">
        <v>29</v>
      </c>
      <c r="P2733" s="11">
        <v>0</v>
      </c>
      <c r="Q2733" s="11">
        <v>8.5106382978723402E-2</v>
      </c>
      <c r="R2733" s="12">
        <v>5.8174999999999999</v>
      </c>
      <c r="S2733" t="s">
        <v>27</v>
      </c>
      <c r="T2733">
        <v>1</v>
      </c>
      <c r="U2733">
        <f t="shared" si="254"/>
        <v>4</v>
      </c>
      <c r="V2733">
        <f t="shared" si="255"/>
        <v>1</v>
      </c>
      <c r="W2733">
        <f t="shared" si="256"/>
        <v>1</v>
      </c>
      <c r="X2733" t="str">
        <f t="shared" si="257"/>
        <v>411</v>
      </c>
      <c r="Y2733" t="str">
        <f>IF(Table1[[#This Row],[RFM_Score]]="555","Champion", IF(AND(J2733&gt;=4,V2733&gt;=4),"Loyal", IF(U2733&lt;=2,"At Risk", IF(W2733&gt;=4,"Potential Loyalist","Others"))))</f>
        <v>Others</v>
      </c>
    </row>
    <row r="2734" spans="1:25">
      <c r="A2734" t="s">
        <v>8197</v>
      </c>
      <c r="B2734">
        <v>33</v>
      </c>
      <c r="C2734" t="s">
        <v>19</v>
      </c>
      <c r="D2734" t="s">
        <v>25</v>
      </c>
      <c r="E2734" s="6" t="s">
        <v>14804</v>
      </c>
      <c r="F2734" t="s">
        <v>21</v>
      </c>
      <c r="G2734">
        <v>0</v>
      </c>
      <c r="H2734">
        <v>0</v>
      </c>
      <c r="I2734">
        <v>50</v>
      </c>
      <c r="J2734">
        <v>4</v>
      </c>
      <c r="K2734">
        <v>23.11</v>
      </c>
      <c r="L2734" t="str">
        <f t="shared" si="252"/>
        <v/>
      </c>
      <c r="M2734">
        <v>4</v>
      </c>
      <c r="N2734" t="str">
        <f t="shared" si="253"/>
        <v/>
      </c>
      <c r="O2734">
        <v>18</v>
      </c>
      <c r="P2734" s="11">
        <v>0</v>
      </c>
      <c r="Q2734" s="11">
        <v>0.08</v>
      </c>
      <c r="R2734" s="12">
        <v>5.7774999999999999</v>
      </c>
      <c r="S2734" t="s">
        <v>27</v>
      </c>
      <c r="T2734">
        <v>0</v>
      </c>
      <c r="U2734">
        <f t="shared" si="254"/>
        <v>5</v>
      </c>
      <c r="V2734">
        <f t="shared" si="255"/>
        <v>1</v>
      </c>
      <c r="W2734">
        <f t="shared" si="256"/>
        <v>1</v>
      </c>
      <c r="X2734" t="str">
        <f t="shared" si="257"/>
        <v>511</v>
      </c>
      <c r="Y2734" t="str">
        <f>IF(Table1[[#This Row],[RFM_Score]]="555","Champion", IF(AND(J2734&gt;=4,V2734&gt;=4),"Loyal", IF(U2734&lt;=2,"At Risk", IF(W2734&gt;=4,"Potential Loyalist","Others"))))</f>
        <v>Others</v>
      </c>
    </row>
    <row r="2735" spans="1:25">
      <c r="A2735" t="s">
        <v>10086</v>
      </c>
      <c r="B2735">
        <v>40</v>
      </c>
      <c r="C2735" t="s">
        <v>19</v>
      </c>
      <c r="D2735" t="s">
        <v>20</v>
      </c>
      <c r="E2735" s="6" t="s">
        <v>14805</v>
      </c>
      <c r="F2735" t="s">
        <v>30</v>
      </c>
      <c r="G2735">
        <v>3</v>
      </c>
      <c r="H2735">
        <v>0</v>
      </c>
      <c r="I2735">
        <v>46</v>
      </c>
      <c r="J2735">
        <v>5</v>
      </c>
      <c r="K2735">
        <v>23.05</v>
      </c>
      <c r="L2735" t="str">
        <f t="shared" si="252"/>
        <v/>
      </c>
      <c r="M2735">
        <v>4</v>
      </c>
      <c r="N2735" t="str">
        <f t="shared" si="253"/>
        <v/>
      </c>
      <c r="O2735">
        <v>2</v>
      </c>
      <c r="P2735" s="11">
        <v>0</v>
      </c>
      <c r="Q2735" s="11">
        <v>0.108695652173913</v>
      </c>
      <c r="R2735" s="12">
        <v>5.7625000000000002</v>
      </c>
      <c r="S2735" t="s">
        <v>27</v>
      </c>
      <c r="T2735">
        <v>0</v>
      </c>
      <c r="U2735">
        <f t="shared" si="254"/>
        <v>5</v>
      </c>
      <c r="V2735">
        <f t="shared" si="255"/>
        <v>1</v>
      </c>
      <c r="W2735">
        <f t="shared" si="256"/>
        <v>1</v>
      </c>
      <c r="X2735" t="str">
        <f t="shared" si="257"/>
        <v>511</v>
      </c>
      <c r="Y2735" t="str">
        <f>IF(Table1[[#This Row],[RFM_Score]]="555","Champion", IF(AND(J2735&gt;=4,V2735&gt;=4),"Loyal", IF(U2735&lt;=2,"At Risk", IF(W2735&gt;=4,"Potential Loyalist","Others"))))</f>
        <v>Others</v>
      </c>
    </row>
    <row r="2736" spans="1:25">
      <c r="A2736" t="s">
        <v>4605</v>
      </c>
      <c r="B2736">
        <v>52</v>
      </c>
      <c r="C2736" t="s">
        <v>19</v>
      </c>
      <c r="D2736" t="s">
        <v>29</v>
      </c>
      <c r="E2736" s="6" t="s">
        <v>14806</v>
      </c>
      <c r="F2736" t="s">
        <v>26</v>
      </c>
      <c r="G2736">
        <v>2</v>
      </c>
      <c r="H2736">
        <v>1</v>
      </c>
      <c r="I2736">
        <v>59</v>
      </c>
      <c r="J2736">
        <v>3</v>
      </c>
      <c r="K2736">
        <v>23.03</v>
      </c>
      <c r="L2736" t="str">
        <f t="shared" si="252"/>
        <v/>
      </c>
      <c r="M2736">
        <v>4</v>
      </c>
      <c r="N2736" t="str">
        <f t="shared" si="253"/>
        <v/>
      </c>
      <c r="O2736">
        <v>10</v>
      </c>
      <c r="P2736" s="11">
        <v>0.5</v>
      </c>
      <c r="Q2736" s="11">
        <v>5.0847457627118599E-2</v>
      </c>
      <c r="R2736" s="12">
        <v>5.7575000000000003</v>
      </c>
      <c r="S2736" t="s">
        <v>27</v>
      </c>
      <c r="T2736">
        <v>0</v>
      </c>
      <c r="U2736">
        <f t="shared" si="254"/>
        <v>5</v>
      </c>
      <c r="V2736">
        <f t="shared" si="255"/>
        <v>1</v>
      </c>
      <c r="W2736">
        <f t="shared" si="256"/>
        <v>1</v>
      </c>
      <c r="X2736" t="str">
        <f t="shared" si="257"/>
        <v>511</v>
      </c>
      <c r="Y2736" t="str">
        <f>IF(Table1[[#This Row],[RFM_Score]]="555","Champion", IF(AND(J2736&gt;=4,V2736&gt;=4),"Loyal", IF(U2736&lt;=2,"At Risk", IF(W2736&gt;=4,"Potential Loyalist","Others"))))</f>
        <v>Others</v>
      </c>
    </row>
    <row r="2737" spans="1:25">
      <c r="A2737" t="s">
        <v>8970</v>
      </c>
      <c r="B2737">
        <v>23</v>
      </c>
      <c r="C2737" t="s">
        <v>24</v>
      </c>
      <c r="D2737" t="s">
        <v>25</v>
      </c>
      <c r="E2737" s="6" t="s">
        <v>14807</v>
      </c>
      <c r="F2737" t="s">
        <v>21</v>
      </c>
      <c r="G2737">
        <v>4</v>
      </c>
      <c r="H2737">
        <v>2</v>
      </c>
      <c r="I2737">
        <v>54</v>
      </c>
      <c r="J2737">
        <v>3</v>
      </c>
      <c r="K2737">
        <v>22.94</v>
      </c>
      <c r="L2737" t="str">
        <f t="shared" si="252"/>
        <v/>
      </c>
      <c r="M2737">
        <v>4</v>
      </c>
      <c r="N2737" t="str">
        <f t="shared" si="253"/>
        <v/>
      </c>
      <c r="O2737">
        <v>25</v>
      </c>
      <c r="P2737" s="11">
        <v>0.5</v>
      </c>
      <c r="Q2737" s="11">
        <v>5.5555555555555497E-2</v>
      </c>
      <c r="R2737" s="12">
        <v>5.7350000000000003</v>
      </c>
      <c r="S2737" t="s">
        <v>27</v>
      </c>
      <c r="T2737">
        <v>0</v>
      </c>
      <c r="U2737">
        <f t="shared" si="254"/>
        <v>4</v>
      </c>
      <c r="V2737">
        <f t="shared" si="255"/>
        <v>1</v>
      </c>
      <c r="W2737">
        <f t="shared" si="256"/>
        <v>1</v>
      </c>
      <c r="X2737" t="str">
        <f t="shared" si="257"/>
        <v>411</v>
      </c>
      <c r="Y2737" t="str">
        <f>IF(Table1[[#This Row],[RFM_Score]]="555","Champion", IF(AND(J2737&gt;=4,V2737&gt;=4),"Loyal", IF(U2737&lt;=2,"At Risk", IF(W2737&gt;=4,"Potential Loyalist","Others"))))</f>
        <v>Others</v>
      </c>
    </row>
    <row r="2738" spans="1:25">
      <c r="A2738" t="s">
        <v>4124</v>
      </c>
      <c r="B2738">
        <v>35</v>
      </c>
      <c r="C2738" t="s">
        <v>19</v>
      </c>
      <c r="D2738" t="s">
        <v>25</v>
      </c>
      <c r="E2738" s="6" t="s">
        <v>14808</v>
      </c>
      <c r="F2738" t="s">
        <v>26</v>
      </c>
      <c r="G2738">
        <v>4</v>
      </c>
      <c r="H2738">
        <v>2</v>
      </c>
      <c r="I2738">
        <v>53</v>
      </c>
      <c r="J2738">
        <v>2</v>
      </c>
      <c r="K2738">
        <v>22.76</v>
      </c>
      <c r="L2738" t="str">
        <f t="shared" si="252"/>
        <v/>
      </c>
      <c r="M2738">
        <v>4</v>
      </c>
      <c r="N2738" t="str">
        <f t="shared" si="253"/>
        <v/>
      </c>
      <c r="O2738">
        <v>20</v>
      </c>
      <c r="P2738" s="11">
        <v>0.5</v>
      </c>
      <c r="Q2738" s="11">
        <v>3.7735849056603703E-2</v>
      </c>
      <c r="R2738" s="12">
        <v>5.69</v>
      </c>
      <c r="S2738" t="s">
        <v>27</v>
      </c>
      <c r="T2738">
        <v>0</v>
      </c>
      <c r="U2738">
        <f t="shared" si="254"/>
        <v>5</v>
      </c>
      <c r="V2738">
        <f t="shared" si="255"/>
        <v>1</v>
      </c>
      <c r="W2738">
        <f t="shared" si="256"/>
        <v>1</v>
      </c>
      <c r="X2738" t="str">
        <f t="shared" si="257"/>
        <v>511</v>
      </c>
      <c r="Y2738" t="str">
        <f>IF(Table1[[#This Row],[RFM_Score]]="555","Champion", IF(AND(J2738&gt;=4,V2738&gt;=4),"Loyal", IF(U2738&lt;=2,"At Risk", IF(W2738&gt;=4,"Potential Loyalist","Others"))))</f>
        <v>Others</v>
      </c>
    </row>
    <row r="2739" spans="1:25">
      <c r="A2739" t="s">
        <v>6696</v>
      </c>
      <c r="B2739">
        <v>38</v>
      </c>
      <c r="C2739" t="s">
        <v>24</v>
      </c>
      <c r="D2739" t="s">
        <v>25</v>
      </c>
      <c r="E2739" s="6" t="s">
        <v>14809</v>
      </c>
      <c r="F2739" t="s">
        <v>37</v>
      </c>
      <c r="G2739">
        <v>3</v>
      </c>
      <c r="H2739">
        <v>3</v>
      </c>
      <c r="I2739">
        <v>61</v>
      </c>
      <c r="J2739">
        <v>6</v>
      </c>
      <c r="K2739">
        <v>22.59</v>
      </c>
      <c r="L2739" t="str">
        <f t="shared" si="252"/>
        <v/>
      </c>
      <c r="M2739">
        <v>4</v>
      </c>
      <c r="N2739" t="str">
        <f t="shared" si="253"/>
        <v/>
      </c>
      <c r="O2739">
        <v>28</v>
      </c>
      <c r="P2739" s="11">
        <v>1</v>
      </c>
      <c r="Q2739" s="11">
        <v>9.8360655737704902E-2</v>
      </c>
      <c r="R2739" s="12">
        <v>5.6475</v>
      </c>
      <c r="S2739" t="s">
        <v>27</v>
      </c>
      <c r="T2739">
        <v>1</v>
      </c>
      <c r="U2739">
        <f t="shared" si="254"/>
        <v>4</v>
      </c>
      <c r="V2739">
        <f t="shared" si="255"/>
        <v>1</v>
      </c>
      <c r="W2739">
        <f t="shared" si="256"/>
        <v>1</v>
      </c>
      <c r="X2739" t="str">
        <f t="shared" si="257"/>
        <v>411</v>
      </c>
      <c r="Y2739" t="str">
        <f>IF(Table1[[#This Row],[RFM_Score]]="555","Champion", IF(AND(J2739&gt;=4,V2739&gt;=4),"Loyal", IF(U2739&lt;=2,"At Risk", IF(W2739&gt;=4,"Potential Loyalist","Others"))))</f>
        <v>Others</v>
      </c>
    </row>
    <row r="2740" spans="1:25">
      <c r="A2740" t="s">
        <v>9235</v>
      </c>
      <c r="B2740">
        <v>18</v>
      </c>
      <c r="C2740" t="s">
        <v>19</v>
      </c>
      <c r="D2740" t="s">
        <v>41</v>
      </c>
      <c r="E2740" s="6" t="s">
        <v>14810</v>
      </c>
      <c r="F2740" t="s">
        <v>30</v>
      </c>
      <c r="G2740">
        <v>3</v>
      </c>
      <c r="H2740">
        <v>0</v>
      </c>
      <c r="I2740">
        <v>42</v>
      </c>
      <c r="J2740">
        <v>3</v>
      </c>
      <c r="K2740">
        <v>22.37</v>
      </c>
      <c r="L2740" t="str">
        <f t="shared" si="252"/>
        <v/>
      </c>
      <c r="M2740">
        <v>4</v>
      </c>
      <c r="N2740" t="str">
        <f t="shared" si="253"/>
        <v/>
      </c>
      <c r="O2740">
        <v>24</v>
      </c>
      <c r="P2740" s="11">
        <v>0</v>
      </c>
      <c r="Q2740" s="11">
        <v>7.1428571428571397E-2</v>
      </c>
      <c r="R2740" s="12">
        <v>5.5925000000000002</v>
      </c>
      <c r="S2740" t="s">
        <v>27</v>
      </c>
      <c r="T2740">
        <v>0</v>
      </c>
      <c r="U2740">
        <f t="shared" si="254"/>
        <v>4</v>
      </c>
      <c r="V2740">
        <f t="shared" si="255"/>
        <v>1</v>
      </c>
      <c r="W2740">
        <f t="shared" si="256"/>
        <v>1</v>
      </c>
      <c r="X2740" t="str">
        <f t="shared" si="257"/>
        <v>411</v>
      </c>
      <c r="Y2740" t="str">
        <f>IF(Table1[[#This Row],[RFM_Score]]="555","Champion", IF(AND(J2740&gt;=4,V2740&gt;=4),"Loyal", IF(U2740&lt;=2,"At Risk", IF(W2740&gt;=4,"Potential Loyalist","Others"))))</f>
        <v>Others</v>
      </c>
    </row>
    <row r="2741" spans="1:25">
      <c r="A2741" t="s">
        <v>5950</v>
      </c>
      <c r="B2741">
        <v>39</v>
      </c>
      <c r="C2741" t="s">
        <v>19</v>
      </c>
      <c r="D2741" t="s">
        <v>29</v>
      </c>
      <c r="E2741" s="6" t="s">
        <v>14811</v>
      </c>
      <c r="F2741" t="s">
        <v>60</v>
      </c>
      <c r="G2741">
        <v>3</v>
      </c>
      <c r="H2741">
        <v>2</v>
      </c>
      <c r="I2741">
        <v>46</v>
      </c>
      <c r="J2741">
        <v>4</v>
      </c>
      <c r="K2741">
        <v>22.33</v>
      </c>
      <c r="L2741" t="str">
        <f t="shared" si="252"/>
        <v/>
      </c>
      <c r="M2741">
        <v>4</v>
      </c>
      <c r="N2741" t="str">
        <f t="shared" si="253"/>
        <v/>
      </c>
      <c r="O2741">
        <v>65</v>
      </c>
      <c r="P2741" s="11">
        <v>0.66666666666666596</v>
      </c>
      <c r="Q2741" s="11">
        <v>8.6956521739130405E-2</v>
      </c>
      <c r="R2741" s="12">
        <v>5.5824999999999996</v>
      </c>
      <c r="S2741" t="s">
        <v>27</v>
      </c>
      <c r="T2741">
        <v>0</v>
      </c>
      <c r="U2741">
        <f t="shared" si="254"/>
        <v>3</v>
      </c>
      <c r="V2741">
        <f t="shared" si="255"/>
        <v>1</v>
      </c>
      <c r="W2741">
        <f t="shared" si="256"/>
        <v>1</v>
      </c>
      <c r="X2741" t="str">
        <f t="shared" si="257"/>
        <v>311</v>
      </c>
      <c r="Y2741" t="str">
        <f>IF(Table1[[#This Row],[RFM_Score]]="555","Champion", IF(AND(J2741&gt;=4,V2741&gt;=4),"Loyal", IF(U2741&lt;=2,"At Risk", IF(W2741&gt;=4,"Potential Loyalist","Others"))))</f>
        <v>Others</v>
      </c>
    </row>
    <row r="2742" spans="1:25">
      <c r="A2742" t="s">
        <v>7430</v>
      </c>
      <c r="B2742">
        <v>30</v>
      </c>
      <c r="C2742" t="s">
        <v>19</v>
      </c>
      <c r="D2742" t="s">
        <v>25</v>
      </c>
      <c r="E2742" s="6" t="s">
        <v>14812</v>
      </c>
      <c r="F2742" t="s">
        <v>26</v>
      </c>
      <c r="G2742">
        <v>2</v>
      </c>
      <c r="H2742">
        <v>0</v>
      </c>
      <c r="I2742">
        <v>53</v>
      </c>
      <c r="J2742">
        <v>6</v>
      </c>
      <c r="K2742">
        <v>22.28</v>
      </c>
      <c r="L2742" t="str">
        <f t="shared" si="252"/>
        <v/>
      </c>
      <c r="M2742">
        <v>4</v>
      </c>
      <c r="N2742" t="str">
        <f t="shared" si="253"/>
        <v/>
      </c>
      <c r="O2742">
        <v>55</v>
      </c>
      <c r="P2742" s="11">
        <v>0</v>
      </c>
      <c r="Q2742" s="11">
        <v>0.113207547169811</v>
      </c>
      <c r="R2742" s="12">
        <v>5.57</v>
      </c>
      <c r="S2742" t="s">
        <v>27</v>
      </c>
      <c r="T2742">
        <v>0</v>
      </c>
      <c r="U2742">
        <f t="shared" si="254"/>
        <v>3</v>
      </c>
      <c r="V2742">
        <f t="shared" si="255"/>
        <v>1</v>
      </c>
      <c r="W2742">
        <f t="shared" si="256"/>
        <v>1</v>
      </c>
      <c r="X2742" t="str">
        <f t="shared" si="257"/>
        <v>311</v>
      </c>
      <c r="Y2742" t="str">
        <f>IF(Table1[[#This Row],[RFM_Score]]="555","Champion", IF(AND(J2742&gt;=4,V2742&gt;=4),"Loyal", IF(U2742&lt;=2,"At Risk", IF(W2742&gt;=4,"Potential Loyalist","Others"))))</f>
        <v>Others</v>
      </c>
    </row>
    <row r="2743" spans="1:25">
      <c r="A2743" t="s">
        <v>2112</v>
      </c>
      <c r="B2743">
        <v>31</v>
      </c>
      <c r="C2743" t="s">
        <v>24</v>
      </c>
      <c r="D2743" t="s">
        <v>41</v>
      </c>
      <c r="E2743" s="6" t="s">
        <v>14813</v>
      </c>
      <c r="F2743" t="s">
        <v>26</v>
      </c>
      <c r="G2743">
        <v>1</v>
      </c>
      <c r="H2743">
        <v>1</v>
      </c>
      <c r="I2743">
        <v>59</v>
      </c>
      <c r="J2743">
        <v>3</v>
      </c>
      <c r="K2743">
        <v>22.25</v>
      </c>
      <c r="L2743" t="str">
        <f t="shared" si="252"/>
        <v/>
      </c>
      <c r="M2743">
        <v>4</v>
      </c>
      <c r="N2743" t="str">
        <f t="shared" si="253"/>
        <v/>
      </c>
      <c r="O2743">
        <v>42</v>
      </c>
      <c r="P2743" s="11">
        <v>1</v>
      </c>
      <c r="Q2743" s="11">
        <v>5.0847457627118599E-2</v>
      </c>
      <c r="R2743" s="12">
        <v>5.5625</v>
      </c>
      <c r="S2743" t="s">
        <v>27</v>
      </c>
      <c r="T2743">
        <v>0</v>
      </c>
      <c r="U2743">
        <f t="shared" si="254"/>
        <v>3</v>
      </c>
      <c r="V2743">
        <f t="shared" si="255"/>
        <v>1</v>
      </c>
      <c r="W2743">
        <f t="shared" si="256"/>
        <v>1</v>
      </c>
      <c r="X2743" t="str">
        <f t="shared" si="257"/>
        <v>311</v>
      </c>
      <c r="Y2743" t="str">
        <f>IF(Table1[[#This Row],[RFM_Score]]="555","Champion", IF(AND(J2743&gt;=4,V2743&gt;=4),"Loyal", IF(U2743&lt;=2,"At Risk", IF(W2743&gt;=4,"Potential Loyalist","Others"))))</f>
        <v>Others</v>
      </c>
    </row>
    <row r="2744" spans="1:25">
      <c r="A2744" t="s">
        <v>2707</v>
      </c>
      <c r="B2744">
        <v>26</v>
      </c>
      <c r="C2744" t="s">
        <v>19</v>
      </c>
      <c r="D2744" t="s">
        <v>25</v>
      </c>
      <c r="E2744" s="6" t="s">
        <v>14814</v>
      </c>
      <c r="F2744" t="s">
        <v>26</v>
      </c>
      <c r="G2744">
        <v>2</v>
      </c>
      <c r="H2744">
        <v>0</v>
      </c>
      <c r="I2744">
        <v>46</v>
      </c>
      <c r="J2744">
        <v>1</v>
      </c>
      <c r="K2744">
        <v>22.21</v>
      </c>
      <c r="L2744" t="str">
        <f t="shared" si="252"/>
        <v/>
      </c>
      <c r="M2744">
        <v>4</v>
      </c>
      <c r="N2744" t="str">
        <f t="shared" si="253"/>
        <v/>
      </c>
      <c r="O2744">
        <v>142</v>
      </c>
      <c r="P2744" s="11">
        <v>0</v>
      </c>
      <c r="Q2744" s="11">
        <v>2.1739130434782601E-2</v>
      </c>
      <c r="R2744" s="12">
        <v>5.5525000000000002</v>
      </c>
      <c r="S2744" t="s">
        <v>27</v>
      </c>
      <c r="T2744">
        <v>1</v>
      </c>
      <c r="U2744">
        <f t="shared" si="254"/>
        <v>1</v>
      </c>
      <c r="V2744">
        <f t="shared" si="255"/>
        <v>1</v>
      </c>
      <c r="W2744">
        <f t="shared" si="256"/>
        <v>1</v>
      </c>
      <c r="X2744" t="str">
        <f t="shared" si="257"/>
        <v>111</v>
      </c>
      <c r="Y2744" t="str">
        <f>IF(Table1[[#This Row],[RFM_Score]]="555","Champion", IF(AND(J2744&gt;=4,V2744&gt;=4),"Loyal", IF(U2744&lt;=2,"At Risk", IF(W2744&gt;=4,"Potential Loyalist","Others"))))</f>
        <v>At Risk</v>
      </c>
    </row>
    <row r="2745" spans="1:25">
      <c r="A2745" t="s">
        <v>11654</v>
      </c>
      <c r="B2745">
        <v>45</v>
      </c>
      <c r="C2745" t="s">
        <v>24</v>
      </c>
      <c r="D2745" t="s">
        <v>35</v>
      </c>
      <c r="E2745" s="6" t="s">
        <v>14815</v>
      </c>
      <c r="F2745" t="s">
        <v>26</v>
      </c>
      <c r="G2745">
        <v>4</v>
      </c>
      <c r="H2745">
        <v>2</v>
      </c>
      <c r="I2745">
        <v>61</v>
      </c>
      <c r="J2745">
        <v>4</v>
      </c>
      <c r="K2745">
        <v>21.91</v>
      </c>
      <c r="L2745" t="str">
        <f t="shared" si="252"/>
        <v/>
      </c>
      <c r="M2745">
        <v>4</v>
      </c>
      <c r="N2745" t="str">
        <f t="shared" si="253"/>
        <v/>
      </c>
      <c r="O2745">
        <v>6</v>
      </c>
      <c r="P2745" s="11">
        <v>0.5</v>
      </c>
      <c r="Q2745" s="11">
        <v>6.5573770491803199E-2</v>
      </c>
      <c r="R2745" s="12">
        <v>5.4775</v>
      </c>
      <c r="S2745" t="s">
        <v>27</v>
      </c>
      <c r="T2745">
        <v>0</v>
      </c>
      <c r="U2745">
        <f t="shared" si="254"/>
        <v>5</v>
      </c>
      <c r="V2745">
        <f t="shared" si="255"/>
        <v>1</v>
      </c>
      <c r="W2745">
        <f t="shared" si="256"/>
        <v>1</v>
      </c>
      <c r="X2745" t="str">
        <f t="shared" si="257"/>
        <v>511</v>
      </c>
      <c r="Y2745" t="str">
        <f>IF(Table1[[#This Row],[RFM_Score]]="555","Champion", IF(AND(J2745&gt;=4,V2745&gt;=4),"Loyal", IF(U2745&lt;=2,"At Risk", IF(W2745&gt;=4,"Potential Loyalist","Others"))))</f>
        <v>Others</v>
      </c>
    </row>
    <row r="2746" spans="1:25">
      <c r="A2746" t="s">
        <v>2841</v>
      </c>
      <c r="B2746">
        <v>33</v>
      </c>
      <c r="C2746" t="s">
        <v>24</v>
      </c>
      <c r="D2746" t="s">
        <v>29</v>
      </c>
      <c r="E2746" s="6" t="s">
        <v>14816</v>
      </c>
      <c r="F2746" t="s">
        <v>37</v>
      </c>
      <c r="G2746">
        <v>2</v>
      </c>
      <c r="H2746">
        <v>1</v>
      </c>
      <c r="I2746">
        <v>50</v>
      </c>
      <c r="J2746">
        <v>1</v>
      </c>
      <c r="K2746">
        <v>21.5</v>
      </c>
      <c r="L2746" t="str">
        <f t="shared" si="252"/>
        <v/>
      </c>
      <c r="M2746">
        <v>4</v>
      </c>
      <c r="N2746" t="str">
        <f t="shared" si="253"/>
        <v/>
      </c>
      <c r="O2746">
        <v>20</v>
      </c>
      <c r="P2746" s="11">
        <v>0.5</v>
      </c>
      <c r="Q2746" s="11">
        <v>0.02</v>
      </c>
      <c r="R2746" s="12">
        <v>5.375</v>
      </c>
      <c r="S2746" t="s">
        <v>27</v>
      </c>
      <c r="T2746">
        <v>0</v>
      </c>
      <c r="U2746">
        <f t="shared" si="254"/>
        <v>5</v>
      </c>
      <c r="V2746">
        <f t="shared" si="255"/>
        <v>1</v>
      </c>
      <c r="W2746">
        <f t="shared" si="256"/>
        <v>1</v>
      </c>
      <c r="X2746" t="str">
        <f t="shared" si="257"/>
        <v>511</v>
      </c>
      <c r="Y2746" t="str">
        <f>IF(Table1[[#This Row],[RFM_Score]]="555","Champion", IF(AND(J2746&gt;=4,V2746&gt;=4),"Loyal", IF(U2746&lt;=2,"At Risk", IF(W2746&gt;=4,"Potential Loyalist","Others"))))</f>
        <v>Others</v>
      </c>
    </row>
    <row r="2747" spans="1:25">
      <c r="A2747" t="s">
        <v>11663</v>
      </c>
      <c r="B2747">
        <v>26</v>
      </c>
      <c r="C2747" t="s">
        <v>19</v>
      </c>
      <c r="D2747" t="s">
        <v>29</v>
      </c>
      <c r="E2747" s="6" t="s">
        <v>14817</v>
      </c>
      <c r="F2747" t="s">
        <v>21</v>
      </c>
      <c r="G2747">
        <v>7</v>
      </c>
      <c r="H2747">
        <v>3</v>
      </c>
      <c r="I2747">
        <v>48</v>
      </c>
      <c r="J2747">
        <v>4</v>
      </c>
      <c r="K2747">
        <v>21.43</v>
      </c>
      <c r="L2747" t="str">
        <f t="shared" si="252"/>
        <v/>
      </c>
      <c r="M2747">
        <v>4</v>
      </c>
      <c r="N2747" t="str">
        <f t="shared" si="253"/>
        <v/>
      </c>
      <c r="O2747">
        <v>8</v>
      </c>
      <c r="P2747" s="11">
        <v>0.42857142857142799</v>
      </c>
      <c r="Q2747" s="11">
        <v>8.3333333333333301E-2</v>
      </c>
      <c r="R2747" s="12">
        <v>5.3574999999999999</v>
      </c>
      <c r="S2747" t="s">
        <v>27</v>
      </c>
      <c r="T2747">
        <v>0</v>
      </c>
      <c r="U2747">
        <f t="shared" si="254"/>
        <v>5</v>
      </c>
      <c r="V2747">
        <f t="shared" si="255"/>
        <v>1</v>
      </c>
      <c r="W2747">
        <f t="shared" si="256"/>
        <v>1</v>
      </c>
      <c r="X2747" t="str">
        <f t="shared" si="257"/>
        <v>511</v>
      </c>
      <c r="Y2747" t="str">
        <f>IF(Table1[[#This Row],[RFM_Score]]="555","Champion", IF(AND(J2747&gt;=4,V2747&gt;=4),"Loyal", IF(U2747&lt;=2,"At Risk", IF(W2747&gt;=4,"Potential Loyalist","Others"))))</f>
        <v>Others</v>
      </c>
    </row>
    <row r="2748" spans="1:25">
      <c r="A2748" t="s">
        <v>10817</v>
      </c>
      <c r="B2748">
        <v>20</v>
      </c>
      <c r="C2748" t="s">
        <v>24</v>
      </c>
      <c r="D2748" t="s">
        <v>25</v>
      </c>
      <c r="E2748" s="6" t="s">
        <v>14818</v>
      </c>
      <c r="F2748" t="s">
        <v>21</v>
      </c>
      <c r="G2748">
        <v>0</v>
      </c>
      <c r="H2748">
        <v>0</v>
      </c>
      <c r="I2748">
        <v>55</v>
      </c>
      <c r="J2748">
        <v>3</v>
      </c>
      <c r="K2748">
        <v>21.41</v>
      </c>
      <c r="L2748" t="str">
        <f t="shared" si="252"/>
        <v/>
      </c>
      <c r="M2748">
        <v>4</v>
      </c>
      <c r="N2748" t="str">
        <f t="shared" si="253"/>
        <v/>
      </c>
      <c r="O2748">
        <v>13</v>
      </c>
      <c r="P2748" s="11">
        <v>0</v>
      </c>
      <c r="Q2748" s="11">
        <v>5.4545454545454501E-2</v>
      </c>
      <c r="R2748" s="12">
        <v>5.3525</v>
      </c>
      <c r="S2748" t="s">
        <v>27</v>
      </c>
      <c r="T2748">
        <v>0</v>
      </c>
      <c r="U2748">
        <f t="shared" si="254"/>
        <v>5</v>
      </c>
      <c r="V2748">
        <f t="shared" si="255"/>
        <v>1</v>
      </c>
      <c r="W2748">
        <f t="shared" si="256"/>
        <v>1</v>
      </c>
      <c r="X2748" t="str">
        <f t="shared" si="257"/>
        <v>511</v>
      </c>
      <c r="Y2748" t="str">
        <f>IF(Table1[[#This Row],[RFM_Score]]="555","Champion", IF(AND(J2748&gt;=4,V2748&gt;=4),"Loyal", IF(U2748&lt;=2,"At Risk", IF(W2748&gt;=4,"Potential Loyalist","Others"))))</f>
        <v>Others</v>
      </c>
    </row>
    <row r="2749" spans="1:25">
      <c r="A2749" t="s">
        <v>3740</v>
      </c>
      <c r="B2749">
        <v>24</v>
      </c>
      <c r="C2749" t="s">
        <v>19</v>
      </c>
      <c r="D2749" t="s">
        <v>25</v>
      </c>
      <c r="E2749" s="6" t="s">
        <v>14819</v>
      </c>
      <c r="F2749" t="s">
        <v>21</v>
      </c>
      <c r="G2749">
        <v>2</v>
      </c>
      <c r="H2749">
        <v>0</v>
      </c>
      <c r="I2749">
        <v>53</v>
      </c>
      <c r="J2749">
        <v>3</v>
      </c>
      <c r="K2749">
        <v>21.3</v>
      </c>
      <c r="L2749" t="str">
        <f t="shared" si="252"/>
        <v/>
      </c>
      <c r="M2749">
        <v>4</v>
      </c>
      <c r="N2749" t="str">
        <f t="shared" si="253"/>
        <v/>
      </c>
      <c r="O2749">
        <v>25</v>
      </c>
      <c r="P2749" s="11">
        <v>0</v>
      </c>
      <c r="Q2749" s="11">
        <v>5.6603773584905599E-2</v>
      </c>
      <c r="R2749" s="12">
        <v>5.3250000000000002</v>
      </c>
      <c r="S2749" t="s">
        <v>27</v>
      </c>
      <c r="T2749">
        <v>0</v>
      </c>
      <c r="U2749">
        <f t="shared" si="254"/>
        <v>4</v>
      </c>
      <c r="V2749">
        <f t="shared" si="255"/>
        <v>1</v>
      </c>
      <c r="W2749">
        <f t="shared" si="256"/>
        <v>1</v>
      </c>
      <c r="X2749" t="str">
        <f t="shared" si="257"/>
        <v>411</v>
      </c>
      <c r="Y2749" t="str">
        <f>IF(Table1[[#This Row],[RFM_Score]]="555","Champion", IF(AND(J2749&gt;=4,V2749&gt;=4),"Loyal", IF(U2749&lt;=2,"At Risk", IF(W2749&gt;=4,"Potential Loyalist","Others"))))</f>
        <v>Others</v>
      </c>
    </row>
    <row r="2750" spans="1:25">
      <c r="A2750" t="s">
        <v>2151</v>
      </c>
      <c r="B2750">
        <v>43</v>
      </c>
      <c r="C2750" t="s">
        <v>24</v>
      </c>
      <c r="D2750" t="s">
        <v>49</v>
      </c>
      <c r="E2750" s="6" t="s">
        <v>14820</v>
      </c>
      <c r="F2750" t="s">
        <v>60</v>
      </c>
      <c r="G2750">
        <v>5</v>
      </c>
      <c r="H2750">
        <v>3</v>
      </c>
      <c r="I2750">
        <v>48</v>
      </c>
      <c r="J2750">
        <v>3</v>
      </c>
      <c r="K2750">
        <v>21.28</v>
      </c>
      <c r="L2750" t="str">
        <f t="shared" si="252"/>
        <v/>
      </c>
      <c r="M2750">
        <v>4</v>
      </c>
      <c r="N2750" t="str">
        <f t="shared" si="253"/>
        <v/>
      </c>
      <c r="O2750">
        <v>62</v>
      </c>
      <c r="P2750" s="11">
        <v>0.6</v>
      </c>
      <c r="Q2750" s="11">
        <v>6.25E-2</v>
      </c>
      <c r="R2750" s="12">
        <v>5.32</v>
      </c>
      <c r="S2750" t="s">
        <v>27</v>
      </c>
      <c r="T2750">
        <v>0</v>
      </c>
      <c r="U2750">
        <f t="shared" si="254"/>
        <v>3</v>
      </c>
      <c r="V2750">
        <f t="shared" si="255"/>
        <v>1</v>
      </c>
      <c r="W2750">
        <f t="shared" si="256"/>
        <v>1</v>
      </c>
      <c r="X2750" t="str">
        <f t="shared" si="257"/>
        <v>311</v>
      </c>
      <c r="Y2750" t="str">
        <f>IF(Table1[[#This Row],[RFM_Score]]="555","Champion", IF(AND(J2750&gt;=4,V2750&gt;=4),"Loyal", IF(U2750&lt;=2,"At Risk", IF(W2750&gt;=4,"Potential Loyalist","Others"))))</f>
        <v>Others</v>
      </c>
    </row>
    <row r="2751" spans="1:25">
      <c r="A2751" t="s">
        <v>6155</v>
      </c>
      <c r="B2751">
        <v>41</v>
      </c>
      <c r="C2751" t="s">
        <v>19</v>
      </c>
      <c r="D2751" t="s">
        <v>46</v>
      </c>
      <c r="E2751" s="6" t="s">
        <v>14821</v>
      </c>
      <c r="F2751" t="s">
        <v>60</v>
      </c>
      <c r="G2751">
        <v>7</v>
      </c>
      <c r="H2751">
        <v>3</v>
      </c>
      <c r="I2751">
        <v>45</v>
      </c>
      <c r="J2751">
        <v>4</v>
      </c>
      <c r="K2751">
        <v>21.06</v>
      </c>
      <c r="L2751" t="str">
        <f t="shared" si="252"/>
        <v/>
      </c>
      <c r="M2751">
        <v>4</v>
      </c>
      <c r="N2751" t="str">
        <f t="shared" si="253"/>
        <v/>
      </c>
      <c r="O2751">
        <v>51</v>
      </c>
      <c r="P2751" s="11">
        <v>0.42857142857142799</v>
      </c>
      <c r="Q2751" s="11">
        <v>8.8888888888888795E-2</v>
      </c>
      <c r="R2751" s="12">
        <v>5.2649999999999997</v>
      </c>
      <c r="S2751" t="s">
        <v>27</v>
      </c>
      <c r="T2751">
        <v>0</v>
      </c>
      <c r="U2751">
        <f t="shared" si="254"/>
        <v>3</v>
      </c>
      <c r="V2751">
        <f t="shared" si="255"/>
        <v>1</v>
      </c>
      <c r="W2751">
        <f t="shared" si="256"/>
        <v>1</v>
      </c>
      <c r="X2751" t="str">
        <f t="shared" si="257"/>
        <v>311</v>
      </c>
      <c r="Y2751" t="str">
        <f>IF(Table1[[#This Row],[RFM_Score]]="555","Champion", IF(AND(J2751&gt;=4,V2751&gt;=4),"Loyal", IF(U2751&lt;=2,"At Risk", IF(W2751&gt;=4,"Potential Loyalist","Others"))))</f>
        <v>Others</v>
      </c>
    </row>
    <row r="2752" spans="1:25">
      <c r="A2752" t="s">
        <v>9393</v>
      </c>
      <c r="B2752">
        <v>42</v>
      </c>
      <c r="C2752" t="s">
        <v>24</v>
      </c>
      <c r="D2752" t="s">
        <v>29</v>
      </c>
      <c r="E2752" s="6" t="s">
        <v>14822</v>
      </c>
      <c r="F2752" t="s">
        <v>26</v>
      </c>
      <c r="G2752">
        <v>1</v>
      </c>
      <c r="H2752">
        <v>0</v>
      </c>
      <c r="I2752">
        <v>51</v>
      </c>
      <c r="J2752">
        <v>2</v>
      </c>
      <c r="K2752">
        <v>20.95</v>
      </c>
      <c r="L2752" t="str">
        <f t="shared" si="252"/>
        <v/>
      </c>
      <c r="M2752">
        <v>4</v>
      </c>
      <c r="N2752" t="str">
        <f t="shared" si="253"/>
        <v/>
      </c>
      <c r="O2752">
        <v>11</v>
      </c>
      <c r="P2752" s="11">
        <v>0</v>
      </c>
      <c r="Q2752" s="11">
        <v>3.9215686274509803E-2</v>
      </c>
      <c r="R2752" s="12">
        <v>5.2374999999999998</v>
      </c>
      <c r="S2752" t="s">
        <v>27</v>
      </c>
      <c r="T2752">
        <v>0</v>
      </c>
      <c r="U2752">
        <f t="shared" si="254"/>
        <v>5</v>
      </c>
      <c r="V2752">
        <f t="shared" si="255"/>
        <v>1</v>
      </c>
      <c r="W2752">
        <f t="shared" si="256"/>
        <v>1</v>
      </c>
      <c r="X2752" t="str">
        <f t="shared" si="257"/>
        <v>511</v>
      </c>
      <c r="Y2752" t="str">
        <f>IF(Table1[[#This Row],[RFM_Score]]="555","Champion", IF(AND(J2752&gt;=4,V2752&gt;=4),"Loyal", IF(U2752&lt;=2,"At Risk", IF(W2752&gt;=4,"Potential Loyalist","Others"))))</f>
        <v>Others</v>
      </c>
    </row>
    <row r="2753" spans="1:25">
      <c r="A2753" t="s">
        <v>4144</v>
      </c>
      <c r="B2753">
        <v>51</v>
      </c>
      <c r="C2753" t="s">
        <v>24</v>
      </c>
      <c r="D2753" t="s">
        <v>49</v>
      </c>
      <c r="E2753" s="6" t="s">
        <v>14823</v>
      </c>
      <c r="F2753" t="s">
        <v>37</v>
      </c>
      <c r="G2753">
        <v>1</v>
      </c>
      <c r="H2753">
        <v>0</v>
      </c>
      <c r="I2753">
        <v>41</v>
      </c>
      <c r="J2753">
        <v>3</v>
      </c>
      <c r="K2753">
        <v>20.88</v>
      </c>
      <c r="L2753" t="str">
        <f t="shared" si="252"/>
        <v/>
      </c>
      <c r="M2753">
        <v>4</v>
      </c>
      <c r="N2753" t="str">
        <f t="shared" si="253"/>
        <v/>
      </c>
      <c r="O2753">
        <v>10</v>
      </c>
      <c r="P2753" s="11">
        <v>0</v>
      </c>
      <c r="Q2753" s="11">
        <v>7.3170731707316999E-2</v>
      </c>
      <c r="R2753" s="12">
        <v>5.22</v>
      </c>
      <c r="S2753" t="s">
        <v>27</v>
      </c>
      <c r="T2753">
        <v>0</v>
      </c>
      <c r="U2753">
        <f t="shared" si="254"/>
        <v>5</v>
      </c>
      <c r="V2753">
        <f t="shared" si="255"/>
        <v>1</v>
      </c>
      <c r="W2753">
        <f t="shared" si="256"/>
        <v>1</v>
      </c>
      <c r="X2753" t="str">
        <f t="shared" si="257"/>
        <v>511</v>
      </c>
      <c r="Y2753" t="str">
        <f>IF(Table1[[#This Row],[RFM_Score]]="555","Champion", IF(AND(J2753&gt;=4,V2753&gt;=4),"Loyal", IF(U2753&lt;=2,"At Risk", IF(W2753&gt;=4,"Potential Loyalist","Others"))))</f>
        <v>Others</v>
      </c>
    </row>
    <row r="2754" spans="1:25">
      <c r="A2754" t="s">
        <v>6140</v>
      </c>
      <c r="B2754">
        <v>39</v>
      </c>
      <c r="C2754" t="s">
        <v>24</v>
      </c>
      <c r="D2754" t="s">
        <v>25</v>
      </c>
      <c r="E2754" s="6" t="s">
        <v>14824</v>
      </c>
      <c r="F2754" t="s">
        <v>30</v>
      </c>
      <c r="G2754">
        <v>4</v>
      </c>
      <c r="H2754">
        <v>3</v>
      </c>
      <c r="I2754">
        <v>48</v>
      </c>
      <c r="J2754">
        <v>3</v>
      </c>
      <c r="K2754">
        <v>20.77</v>
      </c>
      <c r="L2754" t="str">
        <f t="shared" ref="L2754:L2817" si="258">IF(OR(K2754&lt;$AC$10, K2754&gt;$AC$11), "OUTLIER", "")</f>
        <v/>
      </c>
      <c r="M2754">
        <v>4</v>
      </c>
      <c r="N2754" t="str">
        <f t="shared" ref="N2754:N2817" si="259">IF(OR(M2754&lt;$AC$16, M2754&gt;$AC$17), "OUTLIER", "")</f>
        <v/>
      </c>
      <c r="O2754">
        <v>9</v>
      </c>
      <c r="P2754" s="11">
        <v>0.75</v>
      </c>
      <c r="Q2754" s="11">
        <v>6.25E-2</v>
      </c>
      <c r="R2754" s="12">
        <v>5.1924999999999999</v>
      </c>
      <c r="S2754" t="s">
        <v>27</v>
      </c>
      <c r="T2754">
        <v>0</v>
      </c>
      <c r="U2754">
        <f t="shared" ref="U2754:U2817" si="260">IF(O2754&lt;=20,5,IF(O2754&lt;=40,4,IF(O2754&lt;=70,3,IF(O2754&lt;=100,2,1))))</f>
        <v>5</v>
      </c>
      <c r="V2754">
        <f t="shared" ref="V2754:V2817" si="261">IF(M2754&gt;=11,5,IF(M2754&gt;=9,4,IF(M2754&gt;=7,3,IF(M2754&gt;=5,2,1))))</f>
        <v>1</v>
      </c>
      <c r="W2754">
        <f t="shared" ref="W2754:W2817" si="262">IF(K2754&gt;=500,5,IF(K2754&gt;=300,4,IF(K2754&gt;=150,3,IF(K2754&gt;=50,2,1))))</f>
        <v>1</v>
      </c>
      <c r="X2754" t="str">
        <f t="shared" ref="X2754:X2817" si="263">U2754 &amp; V2754 &amp; W2754</f>
        <v>511</v>
      </c>
      <c r="Y2754" t="str">
        <f>IF(Table1[[#This Row],[RFM_Score]]="555","Champion", IF(AND(J2754&gt;=4,V2754&gt;=4),"Loyal", IF(U2754&lt;=2,"At Risk", IF(W2754&gt;=4,"Potential Loyalist","Others"))))</f>
        <v>Others</v>
      </c>
    </row>
    <row r="2755" spans="1:25">
      <c r="A2755" t="s">
        <v>2419</v>
      </c>
      <c r="B2755">
        <v>39</v>
      </c>
      <c r="C2755" t="s">
        <v>24</v>
      </c>
      <c r="D2755" t="s">
        <v>25</v>
      </c>
      <c r="E2755" s="6" t="s">
        <v>14825</v>
      </c>
      <c r="F2755" t="s">
        <v>37</v>
      </c>
      <c r="G2755">
        <v>4</v>
      </c>
      <c r="H2755">
        <v>2</v>
      </c>
      <c r="I2755">
        <v>45</v>
      </c>
      <c r="J2755">
        <v>5</v>
      </c>
      <c r="K2755">
        <v>20.72</v>
      </c>
      <c r="L2755" t="str">
        <f t="shared" si="258"/>
        <v/>
      </c>
      <c r="M2755">
        <v>4</v>
      </c>
      <c r="N2755" t="str">
        <f t="shared" si="259"/>
        <v/>
      </c>
      <c r="O2755">
        <v>17</v>
      </c>
      <c r="P2755" s="11">
        <v>0.5</v>
      </c>
      <c r="Q2755" s="11">
        <v>0.11111111111111099</v>
      </c>
      <c r="R2755" s="12">
        <v>5.18</v>
      </c>
      <c r="S2755" t="s">
        <v>27</v>
      </c>
      <c r="T2755">
        <v>0</v>
      </c>
      <c r="U2755">
        <f t="shared" si="260"/>
        <v>5</v>
      </c>
      <c r="V2755">
        <f t="shared" si="261"/>
        <v>1</v>
      </c>
      <c r="W2755">
        <f t="shared" si="262"/>
        <v>1</v>
      </c>
      <c r="X2755" t="str">
        <f t="shared" si="263"/>
        <v>511</v>
      </c>
      <c r="Y2755" t="str">
        <f>IF(Table1[[#This Row],[RFM_Score]]="555","Champion", IF(AND(J2755&gt;=4,V2755&gt;=4),"Loyal", IF(U2755&lt;=2,"At Risk", IF(W2755&gt;=4,"Potential Loyalist","Others"))))</f>
        <v>Others</v>
      </c>
    </row>
    <row r="2756" spans="1:25">
      <c r="A2756" t="s">
        <v>4927</v>
      </c>
      <c r="B2756">
        <v>25</v>
      </c>
      <c r="C2756" t="s">
        <v>24</v>
      </c>
      <c r="D2756" t="s">
        <v>25</v>
      </c>
      <c r="E2756" s="6" t="s">
        <v>14826</v>
      </c>
      <c r="F2756" t="s">
        <v>60</v>
      </c>
      <c r="G2756">
        <v>2</v>
      </c>
      <c r="H2756">
        <v>0</v>
      </c>
      <c r="I2756">
        <v>50</v>
      </c>
      <c r="J2756">
        <v>2</v>
      </c>
      <c r="K2756">
        <v>20.65</v>
      </c>
      <c r="L2756" t="str">
        <f t="shared" si="258"/>
        <v/>
      </c>
      <c r="M2756">
        <v>4</v>
      </c>
      <c r="N2756" t="str">
        <f t="shared" si="259"/>
        <v/>
      </c>
      <c r="O2756">
        <v>22</v>
      </c>
      <c r="P2756" s="11">
        <v>0</v>
      </c>
      <c r="Q2756" s="11">
        <v>0.04</v>
      </c>
      <c r="R2756" s="12">
        <v>5.1624999999999996</v>
      </c>
      <c r="S2756" t="s">
        <v>27</v>
      </c>
      <c r="T2756">
        <v>0</v>
      </c>
      <c r="U2756">
        <f t="shared" si="260"/>
        <v>4</v>
      </c>
      <c r="V2756">
        <f t="shared" si="261"/>
        <v>1</v>
      </c>
      <c r="W2756">
        <f t="shared" si="262"/>
        <v>1</v>
      </c>
      <c r="X2756" t="str">
        <f t="shared" si="263"/>
        <v>411</v>
      </c>
      <c r="Y2756" t="str">
        <f>IF(Table1[[#This Row],[RFM_Score]]="555","Champion", IF(AND(J2756&gt;=4,V2756&gt;=4),"Loyal", IF(U2756&lt;=2,"At Risk", IF(W2756&gt;=4,"Potential Loyalist","Others"))))</f>
        <v>Others</v>
      </c>
    </row>
    <row r="2757" spans="1:25">
      <c r="A2757" t="s">
        <v>11252</v>
      </c>
      <c r="B2757">
        <v>48</v>
      </c>
      <c r="C2757" t="s">
        <v>19</v>
      </c>
      <c r="D2757" t="s">
        <v>25</v>
      </c>
      <c r="E2757" s="6" t="s">
        <v>14827</v>
      </c>
      <c r="F2757" t="s">
        <v>30</v>
      </c>
      <c r="G2757">
        <v>2</v>
      </c>
      <c r="H2757">
        <v>2</v>
      </c>
      <c r="I2757">
        <v>55</v>
      </c>
      <c r="J2757">
        <v>3</v>
      </c>
      <c r="K2757">
        <v>20.420000000000002</v>
      </c>
      <c r="L2757" t="str">
        <f t="shared" si="258"/>
        <v/>
      </c>
      <c r="M2757">
        <v>4</v>
      </c>
      <c r="N2757" t="str">
        <f t="shared" si="259"/>
        <v/>
      </c>
      <c r="O2757">
        <v>23</v>
      </c>
      <c r="P2757" s="11">
        <v>1</v>
      </c>
      <c r="Q2757" s="11">
        <v>5.4545454545454501E-2</v>
      </c>
      <c r="R2757" s="12">
        <v>5.1050000000000004</v>
      </c>
      <c r="S2757" t="s">
        <v>27</v>
      </c>
      <c r="T2757">
        <v>0</v>
      </c>
      <c r="U2757">
        <f t="shared" si="260"/>
        <v>4</v>
      </c>
      <c r="V2757">
        <f t="shared" si="261"/>
        <v>1</v>
      </c>
      <c r="W2757">
        <f t="shared" si="262"/>
        <v>1</v>
      </c>
      <c r="X2757" t="str">
        <f t="shared" si="263"/>
        <v>411</v>
      </c>
      <c r="Y2757" t="str">
        <f>IF(Table1[[#This Row],[RFM_Score]]="555","Champion", IF(AND(J2757&gt;=4,V2757&gt;=4),"Loyal", IF(U2757&lt;=2,"At Risk", IF(W2757&gt;=4,"Potential Loyalist","Others"))))</f>
        <v>Others</v>
      </c>
    </row>
    <row r="2758" spans="1:25">
      <c r="A2758" t="s">
        <v>9485</v>
      </c>
      <c r="B2758">
        <v>30</v>
      </c>
      <c r="C2758" t="s">
        <v>19</v>
      </c>
      <c r="D2758" t="s">
        <v>25</v>
      </c>
      <c r="E2758" s="6" t="s">
        <v>14828</v>
      </c>
      <c r="F2758" t="s">
        <v>30</v>
      </c>
      <c r="G2758">
        <v>5</v>
      </c>
      <c r="H2758">
        <v>2</v>
      </c>
      <c r="I2758">
        <v>46</v>
      </c>
      <c r="J2758">
        <v>1</v>
      </c>
      <c r="K2758">
        <v>20.21</v>
      </c>
      <c r="L2758" t="str">
        <f t="shared" si="258"/>
        <v/>
      </c>
      <c r="M2758">
        <v>4</v>
      </c>
      <c r="N2758" t="str">
        <f t="shared" si="259"/>
        <v/>
      </c>
      <c r="O2758">
        <v>14</v>
      </c>
      <c r="P2758" s="11">
        <v>0.4</v>
      </c>
      <c r="Q2758" s="11">
        <v>2.1739130434782601E-2</v>
      </c>
      <c r="R2758" s="12">
        <v>5.0525000000000002</v>
      </c>
      <c r="S2758" t="s">
        <v>27</v>
      </c>
      <c r="T2758">
        <v>0</v>
      </c>
      <c r="U2758">
        <f t="shared" si="260"/>
        <v>5</v>
      </c>
      <c r="V2758">
        <f t="shared" si="261"/>
        <v>1</v>
      </c>
      <c r="W2758">
        <f t="shared" si="262"/>
        <v>1</v>
      </c>
      <c r="X2758" t="str">
        <f t="shared" si="263"/>
        <v>511</v>
      </c>
      <c r="Y2758" t="str">
        <f>IF(Table1[[#This Row],[RFM_Score]]="555","Champion", IF(AND(J2758&gt;=4,V2758&gt;=4),"Loyal", IF(U2758&lt;=2,"At Risk", IF(W2758&gt;=4,"Potential Loyalist","Others"))))</f>
        <v>Others</v>
      </c>
    </row>
    <row r="2759" spans="1:25">
      <c r="A2759" t="s">
        <v>9792</v>
      </c>
      <c r="B2759">
        <v>47</v>
      </c>
      <c r="C2759" t="s">
        <v>19</v>
      </c>
      <c r="D2759" t="s">
        <v>25</v>
      </c>
      <c r="E2759" s="6" t="s">
        <v>14829</v>
      </c>
      <c r="F2759" t="s">
        <v>26</v>
      </c>
      <c r="G2759">
        <v>0</v>
      </c>
      <c r="H2759">
        <v>0</v>
      </c>
      <c r="I2759">
        <v>36</v>
      </c>
      <c r="J2759">
        <v>2</v>
      </c>
      <c r="K2759">
        <v>20.100000000000001</v>
      </c>
      <c r="L2759" t="str">
        <f t="shared" si="258"/>
        <v/>
      </c>
      <c r="M2759">
        <v>4</v>
      </c>
      <c r="N2759" t="str">
        <f t="shared" si="259"/>
        <v/>
      </c>
      <c r="O2759">
        <v>32</v>
      </c>
      <c r="P2759" s="11">
        <v>0</v>
      </c>
      <c r="Q2759" s="11">
        <v>5.5555555555555497E-2</v>
      </c>
      <c r="R2759" s="12">
        <v>5.0250000000000004</v>
      </c>
      <c r="S2759" t="s">
        <v>27</v>
      </c>
      <c r="T2759">
        <v>0</v>
      </c>
      <c r="U2759">
        <f t="shared" si="260"/>
        <v>4</v>
      </c>
      <c r="V2759">
        <f t="shared" si="261"/>
        <v>1</v>
      </c>
      <c r="W2759">
        <f t="shared" si="262"/>
        <v>1</v>
      </c>
      <c r="X2759" t="str">
        <f t="shared" si="263"/>
        <v>411</v>
      </c>
      <c r="Y2759" t="str">
        <f>IF(Table1[[#This Row],[RFM_Score]]="555","Champion", IF(AND(J2759&gt;=4,V2759&gt;=4),"Loyal", IF(U2759&lt;=2,"At Risk", IF(W2759&gt;=4,"Potential Loyalist","Others"))))</f>
        <v>Others</v>
      </c>
    </row>
    <row r="2760" spans="1:25">
      <c r="A2760" t="s">
        <v>2873</v>
      </c>
      <c r="B2760">
        <v>57</v>
      </c>
      <c r="C2760" t="s">
        <v>24</v>
      </c>
      <c r="D2760" t="s">
        <v>25</v>
      </c>
      <c r="E2760" s="6" t="s">
        <v>14830</v>
      </c>
      <c r="F2760" t="s">
        <v>30</v>
      </c>
      <c r="G2760">
        <v>4</v>
      </c>
      <c r="H2760">
        <v>2</v>
      </c>
      <c r="I2760">
        <v>50</v>
      </c>
      <c r="J2760">
        <v>2</v>
      </c>
      <c r="K2760">
        <v>20.07</v>
      </c>
      <c r="L2760" t="str">
        <f t="shared" si="258"/>
        <v/>
      </c>
      <c r="M2760">
        <v>4</v>
      </c>
      <c r="N2760" t="str">
        <f t="shared" si="259"/>
        <v/>
      </c>
      <c r="O2760">
        <v>14</v>
      </c>
      <c r="P2760" s="11">
        <v>0.5</v>
      </c>
      <c r="Q2760" s="11">
        <v>0.04</v>
      </c>
      <c r="R2760" s="12">
        <v>5.0175000000000001</v>
      </c>
      <c r="S2760" t="s">
        <v>27</v>
      </c>
      <c r="T2760">
        <v>0</v>
      </c>
      <c r="U2760">
        <f t="shared" si="260"/>
        <v>5</v>
      </c>
      <c r="V2760">
        <f t="shared" si="261"/>
        <v>1</v>
      </c>
      <c r="W2760">
        <f t="shared" si="262"/>
        <v>1</v>
      </c>
      <c r="X2760" t="str">
        <f t="shared" si="263"/>
        <v>511</v>
      </c>
      <c r="Y2760" t="str">
        <f>IF(Table1[[#This Row],[RFM_Score]]="555","Champion", IF(AND(J2760&gt;=4,V2760&gt;=4),"Loyal", IF(U2760&lt;=2,"At Risk", IF(W2760&gt;=4,"Potential Loyalist","Others"))))</f>
        <v>Others</v>
      </c>
    </row>
    <row r="2761" spans="1:25">
      <c r="A2761" t="s">
        <v>4513</v>
      </c>
      <c r="B2761">
        <v>29</v>
      </c>
      <c r="C2761" t="s">
        <v>19</v>
      </c>
      <c r="D2761" t="s">
        <v>25</v>
      </c>
      <c r="E2761" s="6" t="s">
        <v>14831</v>
      </c>
      <c r="F2761" t="s">
        <v>21</v>
      </c>
      <c r="G2761">
        <v>1</v>
      </c>
      <c r="H2761">
        <v>1</v>
      </c>
      <c r="I2761">
        <v>51</v>
      </c>
      <c r="J2761">
        <v>2</v>
      </c>
      <c r="K2761">
        <v>19.89</v>
      </c>
      <c r="L2761" t="str">
        <f t="shared" si="258"/>
        <v/>
      </c>
      <c r="M2761">
        <v>4</v>
      </c>
      <c r="N2761" t="str">
        <f t="shared" si="259"/>
        <v/>
      </c>
      <c r="O2761">
        <v>24</v>
      </c>
      <c r="P2761" s="11">
        <v>1</v>
      </c>
      <c r="Q2761" s="11">
        <v>3.9215686274509803E-2</v>
      </c>
      <c r="R2761" s="12">
        <v>4.9725000000000001</v>
      </c>
      <c r="S2761" t="s">
        <v>27</v>
      </c>
      <c r="T2761">
        <v>1</v>
      </c>
      <c r="U2761">
        <f t="shared" si="260"/>
        <v>4</v>
      </c>
      <c r="V2761">
        <f t="shared" si="261"/>
        <v>1</v>
      </c>
      <c r="W2761">
        <f t="shared" si="262"/>
        <v>1</v>
      </c>
      <c r="X2761" t="str">
        <f t="shared" si="263"/>
        <v>411</v>
      </c>
      <c r="Y2761" t="str">
        <f>IF(Table1[[#This Row],[RFM_Score]]="555","Champion", IF(AND(J2761&gt;=4,V2761&gt;=4),"Loyal", IF(U2761&lt;=2,"At Risk", IF(W2761&gt;=4,"Potential Loyalist","Others"))))</f>
        <v>Others</v>
      </c>
    </row>
    <row r="2762" spans="1:25">
      <c r="A2762" t="s">
        <v>9692</v>
      </c>
      <c r="B2762">
        <v>50</v>
      </c>
      <c r="C2762" t="s">
        <v>24</v>
      </c>
      <c r="D2762" t="s">
        <v>25</v>
      </c>
      <c r="E2762" s="6" t="s">
        <v>14832</v>
      </c>
      <c r="F2762" t="s">
        <v>30</v>
      </c>
      <c r="G2762">
        <v>2</v>
      </c>
      <c r="H2762">
        <v>1</v>
      </c>
      <c r="I2762">
        <v>46</v>
      </c>
      <c r="J2762">
        <v>2</v>
      </c>
      <c r="K2762">
        <v>19.72</v>
      </c>
      <c r="L2762" t="str">
        <f t="shared" si="258"/>
        <v/>
      </c>
      <c r="M2762">
        <v>4</v>
      </c>
      <c r="N2762" t="str">
        <f t="shared" si="259"/>
        <v/>
      </c>
      <c r="O2762">
        <v>17</v>
      </c>
      <c r="P2762" s="11">
        <v>0.5</v>
      </c>
      <c r="Q2762" s="11">
        <v>4.3478260869565202E-2</v>
      </c>
      <c r="R2762" s="12">
        <v>4.93</v>
      </c>
      <c r="S2762" t="s">
        <v>27</v>
      </c>
      <c r="T2762">
        <v>0</v>
      </c>
      <c r="U2762">
        <f t="shared" si="260"/>
        <v>5</v>
      </c>
      <c r="V2762">
        <f t="shared" si="261"/>
        <v>1</v>
      </c>
      <c r="W2762">
        <f t="shared" si="262"/>
        <v>1</v>
      </c>
      <c r="X2762" t="str">
        <f t="shared" si="263"/>
        <v>511</v>
      </c>
      <c r="Y2762" t="str">
        <f>IF(Table1[[#This Row],[RFM_Score]]="555","Champion", IF(AND(J2762&gt;=4,V2762&gt;=4),"Loyal", IF(U2762&lt;=2,"At Risk", IF(W2762&gt;=4,"Potential Loyalist","Others"))))</f>
        <v>Others</v>
      </c>
    </row>
    <row r="2763" spans="1:25">
      <c r="A2763" t="s">
        <v>6160</v>
      </c>
      <c r="B2763">
        <v>37</v>
      </c>
      <c r="C2763" t="s">
        <v>24</v>
      </c>
      <c r="D2763" t="s">
        <v>25</v>
      </c>
      <c r="E2763" s="6" t="s">
        <v>14833</v>
      </c>
      <c r="F2763" t="s">
        <v>26</v>
      </c>
      <c r="G2763">
        <v>5</v>
      </c>
      <c r="H2763">
        <v>1</v>
      </c>
      <c r="I2763">
        <v>49</v>
      </c>
      <c r="J2763">
        <v>2</v>
      </c>
      <c r="K2763">
        <v>19.690000000000001</v>
      </c>
      <c r="L2763" t="str">
        <f t="shared" si="258"/>
        <v/>
      </c>
      <c r="M2763">
        <v>4</v>
      </c>
      <c r="N2763" t="str">
        <f t="shared" si="259"/>
        <v/>
      </c>
      <c r="O2763">
        <v>61</v>
      </c>
      <c r="P2763" s="11">
        <v>0.2</v>
      </c>
      <c r="Q2763" s="11">
        <v>4.08163265306122E-2</v>
      </c>
      <c r="R2763" s="12">
        <v>4.9225000000000003</v>
      </c>
      <c r="S2763" t="s">
        <v>27</v>
      </c>
      <c r="T2763">
        <v>0</v>
      </c>
      <c r="U2763">
        <f t="shared" si="260"/>
        <v>3</v>
      </c>
      <c r="V2763">
        <f t="shared" si="261"/>
        <v>1</v>
      </c>
      <c r="W2763">
        <f t="shared" si="262"/>
        <v>1</v>
      </c>
      <c r="X2763" t="str">
        <f t="shared" si="263"/>
        <v>311</v>
      </c>
      <c r="Y2763" t="str">
        <f>IF(Table1[[#This Row],[RFM_Score]]="555","Champion", IF(AND(J2763&gt;=4,V2763&gt;=4),"Loyal", IF(U2763&lt;=2,"At Risk", IF(W2763&gt;=4,"Potential Loyalist","Others"))))</f>
        <v>Others</v>
      </c>
    </row>
    <row r="2764" spans="1:25">
      <c r="A2764" t="s">
        <v>6023</v>
      </c>
      <c r="B2764">
        <v>25</v>
      </c>
      <c r="C2764" t="s">
        <v>24</v>
      </c>
      <c r="D2764" t="s">
        <v>25</v>
      </c>
      <c r="E2764" s="6" t="s">
        <v>14834</v>
      </c>
      <c r="F2764" t="s">
        <v>37</v>
      </c>
      <c r="G2764">
        <v>1</v>
      </c>
      <c r="H2764">
        <v>1</v>
      </c>
      <c r="I2764">
        <v>48</v>
      </c>
      <c r="J2764">
        <v>1</v>
      </c>
      <c r="K2764">
        <v>19.64</v>
      </c>
      <c r="L2764" t="str">
        <f t="shared" si="258"/>
        <v/>
      </c>
      <c r="M2764">
        <v>4</v>
      </c>
      <c r="N2764" t="str">
        <f t="shared" si="259"/>
        <v/>
      </c>
      <c r="O2764">
        <v>25</v>
      </c>
      <c r="P2764" s="11">
        <v>1</v>
      </c>
      <c r="Q2764" s="11">
        <v>2.0833333333333301E-2</v>
      </c>
      <c r="R2764" s="12">
        <v>4.91</v>
      </c>
      <c r="S2764" t="s">
        <v>27</v>
      </c>
      <c r="T2764">
        <v>0</v>
      </c>
      <c r="U2764">
        <f t="shared" si="260"/>
        <v>4</v>
      </c>
      <c r="V2764">
        <f t="shared" si="261"/>
        <v>1</v>
      </c>
      <c r="W2764">
        <f t="shared" si="262"/>
        <v>1</v>
      </c>
      <c r="X2764" t="str">
        <f t="shared" si="263"/>
        <v>411</v>
      </c>
      <c r="Y2764" t="str">
        <f>IF(Table1[[#This Row],[RFM_Score]]="555","Champion", IF(AND(J2764&gt;=4,V2764&gt;=4),"Loyal", IF(U2764&lt;=2,"At Risk", IF(W2764&gt;=4,"Potential Loyalist","Others"))))</f>
        <v>Others</v>
      </c>
    </row>
    <row r="2765" spans="1:25">
      <c r="A2765" t="s">
        <v>5713</v>
      </c>
      <c r="B2765">
        <v>37</v>
      </c>
      <c r="C2765" t="s">
        <v>24</v>
      </c>
      <c r="D2765" t="s">
        <v>29</v>
      </c>
      <c r="E2765" s="6" t="s">
        <v>14835</v>
      </c>
      <c r="F2765" t="s">
        <v>30</v>
      </c>
      <c r="G2765">
        <v>0</v>
      </c>
      <c r="H2765">
        <v>0</v>
      </c>
      <c r="I2765">
        <v>53</v>
      </c>
      <c r="J2765">
        <v>1</v>
      </c>
      <c r="K2765">
        <v>19.61</v>
      </c>
      <c r="L2765" t="str">
        <f t="shared" si="258"/>
        <v/>
      </c>
      <c r="M2765">
        <v>4</v>
      </c>
      <c r="N2765" t="str">
        <f t="shared" si="259"/>
        <v/>
      </c>
      <c r="O2765">
        <v>46</v>
      </c>
      <c r="P2765" s="11">
        <v>0</v>
      </c>
      <c r="Q2765" s="11">
        <v>1.8867924528301799E-2</v>
      </c>
      <c r="R2765" s="12">
        <v>4.9024999999999999</v>
      </c>
      <c r="S2765" t="s">
        <v>27</v>
      </c>
      <c r="T2765">
        <v>0</v>
      </c>
      <c r="U2765">
        <f t="shared" si="260"/>
        <v>3</v>
      </c>
      <c r="V2765">
        <f t="shared" si="261"/>
        <v>1</v>
      </c>
      <c r="W2765">
        <f t="shared" si="262"/>
        <v>1</v>
      </c>
      <c r="X2765" t="str">
        <f t="shared" si="263"/>
        <v>311</v>
      </c>
      <c r="Y2765" t="str">
        <f>IF(Table1[[#This Row],[RFM_Score]]="555","Champion", IF(AND(J2765&gt;=4,V2765&gt;=4),"Loyal", IF(U2765&lt;=2,"At Risk", IF(W2765&gt;=4,"Potential Loyalist","Others"))))</f>
        <v>Others</v>
      </c>
    </row>
    <row r="2766" spans="1:25">
      <c r="A2766" t="s">
        <v>2569</v>
      </c>
      <c r="B2766">
        <v>41</v>
      </c>
      <c r="C2766" t="s">
        <v>19</v>
      </c>
      <c r="D2766" t="s">
        <v>49</v>
      </c>
      <c r="E2766" s="6" t="s">
        <v>14836</v>
      </c>
      <c r="F2766" t="s">
        <v>60</v>
      </c>
      <c r="G2766">
        <v>3</v>
      </c>
      <c r="H2766">
        <v>0</v>
      </c>
      <c r="I2766">
        <v>51</v>
      </c>
      <c r="J2766">
        <v>2</v>
      </c>
      <c r="K2766">
        <v>19.57</v>
      </c>
      <c r="L2766" t="str">
        <f t="shared" si="258"/>
        <v/>
      </c>
      <c r="M2766">
        <v>4</v>
      </c>
      <c r="N2766" t="str">
        <f t="shared" si="259"/>
        <v/>
      </c>
      <c r="O2766">
        <v>31</v>
      </c>
      <c r="P2766" s="11">
        <v>0</v>
      </c>
      <c r="Q2766" s="11">
        <v>3.9215686274509803E-2</v>
      </c>
      <c r="R2766" s="12">
        <v>4.8925000000000001</v>
      </c>
      <c r="S2766" t="s">
        <v>27</v>
      </c>
      <c r="T2766">
        <v>0</v>
      </c>
      <c r="U2766">
        <f t="shared" si="260"/>
        <v>4</v>
      </c>
      <c r="V2766">
        <f t="shared" si="261"/>
        <v>1</v>
      </c>
      <c r="W2766">
        <f t="shared" si="262"/>
        <v>1</v>
      </c>
      <c r="X2766" t="str">
        <f t="shared" si="263"/>
        <v>411</v>
      </c>
      <c r="Y2766" t="str">
        <f>IF(Table1[[#This Row],[RFM_Score]]="555","Champion", IF(AND(J2766&gt;=4,V2766&gt;=4),"Loyal", IF(U2766&lt;=2,"At Risk", IF(W2766&gt;=4,"Potential Loyalist","Others"))))</f>
        <v>Others</v>
      </c>
    </row>
    <row r="2767" spans="1:25">
      <c r="A2767" t="s">
        <v>3654</v>
      </c>
      <c r="B2767">
        <v>31</v>
      </c>
      <c r="C2767" t="s">
        <v>19</v>
      </c>
      <c r="D2767" t="s">
        <v>25</v>
      </c>
      <c r="E2767" s="6" t="s">
        <v>14837</v>
      </c>
      <c r="F2767" t="s">
        <v>30</v>
      </c>
      <c r="G2767">
        <v>5</v>
      </c>
      <c r="H2767">
        <v>2</v>
      </c>
      <c r="I2767">
        <v>38</v>
      </c>
      <c r="J2767">
        <v>1</v>
      </c>
      <c r="K2767">
        <v>19.13</v>
      </c>
      <c r="L2767" t="str">
        <f t="shared" si="258"/>
        <v/>
      </c>
      <c r="M2767">
        <v>4</v>
      </c>
      <c r="N2767" t="str">
        <f t="shared" si="259"/>
        <v/>
      </c>
      <c r="O2767">
        <v>63</v>
      </c>
      <c r="P2767" s="11">
        <v>0.4</v>
      </c>
      <c r="Q2767" s="11">
        <v>2.6315789473684199E-2</v>
      </c>
      <c r="R2767" s="12">
        <v>4.7824999999999998</v>
      </c>
      <c r="S2767" t="s">
        <v>27</v>
      </c>
      <c r="T2767">
        <v>0</v>
      </c>
      <c r="U2767">
        <f t="shared" si="260"/>
        <v>3</v>
      </c>
      <c r="V2767">
        <f t="shared" si="261"/>
        <v>1</v>
      </c>
      <c r="W2767">
        <f t="shared" si="262"/>
        <v>1</v>
      </c>
      <c r="X2767" t="str">
        <f t="shared" si="263"/>
        <v>311</v>
      </c>
      <c r="Y2767" t="str">
        <f>IF(Table1[[#This Row],[RFM_Score]]="555","Champion", IF(AND(J2767&gt;=4,V2767&gt;=4),"Loyal", IF(U2767&lt;=2,"At Risk", IF(W2767&gt;=4,"Potential Loyalist","Others"))))</f>
        <v>Others</v>
      </c>
    </row>
    <row r="2768" spans="1:25">
      <c r="A2768" t="s">
        <v>718</v>
      </c>
      <c r="B2768">
        <v>21</v>
      </c>
      <c r="C2768" t="s">
        <v>24</v>
      </c>
      <c r="D2768" t="s">
        <v>41</v>
      </c>
      <c r="E2768" s="6" t="s">
        <v>14838</v>
      </c>
      <c r="F2768" t="s">
        <v>30</v>
      </c>
      <c r="G2768">
        <v>4</v>
      </c>
      <c r="H2768">
        <v>1</v>
      </c>
      <c r="I2768">
        <v>37</v>
      </c>
      <c r="J2768">
        <v>1</v>
      </c>
      <c r="K2768">
        <v>19.04</v>
      </c>
      <c r="L2768" t="str">
        <f t="shared" si="258"/>
        <v/>
      </c>
      <c r="M2768">
        <v>4</v>
      </c>
      <c r="N2768" t="str">
        <f t="shared" si="259"/>
        <v/>
      </c>
      <c r="O2768">
        <v>1</v>
      </c>
      <c r="P2768" s="11">
        <v>0.25</v>
      </c>
      <c r="Q2768" s="11">
        <v>2.7027027027027001E-2</v>
      </c>
      <c r="R2768" s="12">
        <v>4.76</v>
      </c>
      <c r="S2768" t="s">
        <v>27</v>
      </c>
      <c r="T2768">
        <v>0</v>
      </c>
      <c r="U2768">
        <f t="shared" si="260"/>
        <v>5</v>
      </c>
      <c r="V2768">
        <f t="shared" si="261"/>
        <v>1</v>
      </c>
      <c r="W2768">
        <f t="shared" si="262"/>
        <v>1</v>
      </c>
      <c r="X2768" t="str">
        <f t="shared" si="263"/>
        <v>511</v>
      </c>
      <c r="Y2768" t="str">
        <f>IF(Table1[[#This Row],[RFM_Score]]="555","Champion", IF(AND(J2768&gt;=4,V2768&gt;=4),"Loyal", IF(U2768&lt;=2,"At Risk", IF(W2768&gt;=4,"Potential Loyalist","Others"))))</f>
        <v>Others</v>
      </c>
    </row>
    <row r="2769" spans="1:25">
      <c r="A2769" t="s">
        <v>344</v>
      </c>
      <c r="B2769">
        <v>27</v>
      </c>
      <c r="C2769" t="s">
        <v>24</v>
      </c>
      <c r="D2769" t="s">
        <v>29</v>
      </c>
      <c r="E2769" s="6" t="s">
        <v>14839</v>
      </c>
      <c r="F2769" t="s">
        <v>21</v>
      </c>
      <c r="G2769">
        <v>3</v>
      </c>
      <c r="H2769">
        <v>1</v>
      </c>
      <c r="I2769">
        <v>44</v>
      </c>
      <c r="J2769">
        <v>1</v>
      </c>
      <c r="K2769">
        <v>18.91</v>
      </c>
      <c r="L2769" t="str">
        <f t="shared" si="258"/>
        <v/>
      </c>
      <c r="M2769">
        <v>4</v>
      </c>
      <c r="N2769" t="str">
        <f t="shared" si="259"/>
        <v/>
      </c>
      <c r="O2769">
        <v>10</v>
      </c>
      <c r="P2769" s="11">
        <v>0.33333333333333298</v>
      </c>
      <c r="Q2769" s="11">
        <v>2.27272727272727E-2</v>
      </c>
      <c r="R2769" s="12">
        <v>4.7275</v>
      </c>
      <c r="S2769" t="s">
        <v>27</v>
      </c>
      <c r="T2769">
        <v>0</v>
      </c>
      <c r="U2769">
        <f t="shared" si="260"/>
        <v>5</v>
      </c>
      <c r="V2769">
        <f t="shared" si="261"/>
        <v>1</v>
      </c>
      <c r="W2769">
        <f t="shared" si="262"/>
        <v>1</v>
      </c>
      <c r="X2769" t="str">
        <f t="shared" si="263"/>
        <v>511</v>
      </c>
      <c r="Y2769" t="str">
        <f>IF(Table1[[#This Row],[RFM_Score]]="555","Champion", IF(AND(J2769&gt;=4,V2769&gt;=4),"Loyal", IF(U2769&lt;=2,"At Risk", IF(W2769&gt;=4,"Potential Loyalist","Others"))))</f>
        <v>Others</v>
      </c>
    </row>
    <row r="2770" spans="1:25">
      <c r="A2770" t="s">
        <v>7759</v>
      </c>
      <c r="B2770">
        <v>36</v>
      </c>
      <c r="C2770" t="s">
        <v>19</v>
      </c>
      <c r="D2770" t="s">
        <v>25</v>
      </c>
      <c r="E2770" s="6" t="s">
        <v>14840</v>
      </c>
      <c r="F2770" t="s">
        <v>21</v>
      </c>
      <c r="G2770">
        <v>3</v>
      </c>
      <c r="H2770">
        <v>0</v>
      </c>
      <c r="I2770">
        <v>45</v>
      </c>
      <c r="J2770">
        <v>2</v>
      </c>
      <c r="K2770">
        <v>18.809999999999999</v>
      </c>
      <c r="L2770" t="str">
        <f t="shared" si="258"/>
        <v/>
      </c>
      <c r="M2770">
        <v>4</v>
      </c>
      <c r="N2770" t="str">
        <f t="shared" si="259"/>
        <v/>
      </c>
      <c r="O2770">
        <v>14</v>
      </c>
      <c r="P2770" s="11">
        <v>0</v>
      </c>
      <c r="Q2770" s="11">
        <v>4.4444444444444398E-2</v>
      </c>
      <c r="R2770" s="12">
        <v>4.7024999999999997</v>
      </c>
      <c r="S2770" t="s">
        <v>27</v>
      </c>
      <c r="T2770">
        <v>1</v>
      </c>
      <c r="U2770">
        <f t="shared" si="260"/>
        <v>5</v>
      </c>
      <c r="V2770">
        <f t="shared" si="261"/>
        <v>1</v>
      </c>
      <c r="W2770">
        <f t="shared" si="262"/>
        <v>1</v>
      </c>
      <c r="X2770" t="str">
        <f t="shared" si="263"/>
        <v>511</v>
      </c>
      <c r="Y2770" t="str">
        <f>IF(Table1[[#This Row],[RFM_Score]]="555","Champion", IF(AND(J2770&gt;=4,V2770&gt;=4),"Loyal", IF(U2770&lt;=2,"At Risk", IF(W2770&gt;=4,"Potential Loyalist","Others"))))</f>
        <v>Others</v>
      </c>
    </row>
    <row r="2771" spans="1:25">
      <c r="A2771" t="s">
        <v>6225</v>
      </c>
      <c r="B2771">
        <v>34</v>
      </c>
      <c r="C2771" t="s">
        <v>19</v>
      </c>
      <c r="D2771" t="s">
        <v>25</v>
      </c>
      <c r="E2771" s="6" t="s">
        <v>14841</v>
      </c>
      <c r="F2771" t="s">
        <v>30</v>
      </c>
      <c r="G2771">
        <v>2</v>
      </c>
      <c r="H2771">
        <v>1</v>
      </c>
      <c r="I2771">
        <v>54</v>
      </c>
      <c r="J2771">
        <v>5</v>
      </c>
      <c r="K2771">
        <v>18.79</v>
      </c>
      <c r="L2771" t="str">
        <f t="shared" si="258"/>
        <v/>
      </c>
      <c r="M2771">
        <v>4</v>
      </c>
      <c r="N2771" t="str">
        <f t="shared" si="259"/>
        <v/>
      </c>
      <c r="O2771">
        <v>6</v>
      </c>
      <c r="P2771" s="11">
        <v>0.5</v>
      </c>
      <c r="Q2771" s="11">
        <v>9.2592592592592504E-2</v>
      </c>
      <c r="R2771" s="12">
        <v>4.6974999999999998</v>
      </c>
      <c r="S2771" t="s">
        <v>27</v>
      </c>
      <c r="T2771">
        <v>0</v>
      </c>
      <c r="U2771">
        <f t="shared" si="260"/>
        <v>5</v>
      </c>
      <c r="V2771">
        <f t="shared" si="261"/>
        <v>1</v>
      </c>
      <c r="W2771">
        <f t="shared" si="262"/>
        <v>1</v>
      </c>
      <c r="X2771" t="str">
        <f t="shared" si="263"/>
        <v>511</v>
      </c>
      <c r="Y2771" t="str">
        <f>IF(Table1[[#This Row],[RFM_Score]]="555","Champion", IF(AND(J2771&gt;=4,V2771&gt;=4),"Loyal", IF(U2771&lt;=2,"At Risk", IF(W2771&gt;=4,"Potential Loyalist","Others"))))</f>
        <v>Others</v>
      </c>
    </row>
    <row r="2772" spans="1:25">
      <c r="A2772" t="s">
        <v>1595</v>
      </c>
      <c r="B2772">
        <v>52</v>
      </c>
      <c r="C2772" t="s">
        <v>19</v>
      </c>
      <c r="D2772" t="s">
        <v>41</v>
      </c>
      <c r="E2772" s="6" t="s">
        <v>14842</v>
      </c>
      <c r="F2772" t="s">
        <v>60</v>
      </c>
      <c r="G2772">
        <v>3</v>
      </c>
      <c r="H2772">
        <v>0</v>
      </c>
      <c r="I2772">
        <v>53</v>
      </c>
      <c r="J2772">
        <v>1</v>
      </c>
      <c r="K2772">
        <v>18.75</v>
      </c>
      <c r="L2772" t="str">
        <f t="shared" si="258"/>
        <v/>
      </c>
      <c r="M2772">
        <v>4</v>
      </c>
      <c r="N2772" t="str">
        <f t="shared" si="259"/>
        <v/>
      </c>
      <c r="O2772">
        <v>96</v>
      </c>
      <c r="P2772" s="11">
        <v>0</v>
      </c>
      <c r="Q2772" s="11">
        <v>1.8867924528301799E-2</v>
      </c>
      <c r="R2772" s="12">
        <v>4.6875</v>
      </c>
      <c r="S2772" t="s">
        <v>27</v>
      </c>
      <c r="T2772">
        <v>0</v>
      </c>
      <c r="U2772">
        <f t="shared" si="260"/>
        <v>2</v>
      </c>
      <c r="V2772">
        <f t="shared" si="261"/>
        <v>1</v>
      </c>
      <c r="W2772">
        <f t="shared" si="262"/>
        <v>1</v>
      </c>
      <c r="X2772" t="str">
        <f t="shared" si="263"/>
        <v>211</v>
      </c>
      <c r="Y2772" t="str">
        <f>IF(Table1[[#This Row],[RFM_Score]]="555","Champion", IF(AND(J2772&gt;=4,V2772&gt;=4),"Loyal", IF(U2772&lt;=2,"At Risk", IF(W2772&gt;=4,"Potential Loyalist","Others"))))</f>
        <v>At Risk</v>
      </c>
    </row>
    <row r="2773" spans="1:25">
      <c r="A2773" t="s">
        <v>1403</v>
      </c>
      <c r="B2773">
        <v>34</v>
      </c>
      <c r="C2773" t="s">
        <v>24</v>
      </c>
      <c r="D2773" t="s">
        <v>25</v>
      </c>
      <c r="E2773" s="6" t="s">
        <v>14843</v>
      </c>
      <c r="F2773" t="s">
        <v>37</v>
      </c>
      <c r="G2773">
        <v>3</v>
      </c>
      <c r="H2773">
        <v>1</v>
      </c>
      <c r="I2773">
        <v>53</v>
      </c>
      <c r="J2773">
        <v>1</v>
      </c>
      <c r="K2773">
        <v>18.39</v>
      </c>
      <c r="L2773" t="str">
        <f t="shared" si="258"/>
        <v/>
      </c>
      <c r="M2773">
        <v>4</v>
      </c>
      <c r="N2773" t="str">
        <f t="shared" si="259"/>
        <v/>
      </c>
      <c r="O2773">
        <v>16</v>
      </c>
      <c r="P2773" s="11">
        <v>0.33333333333333298</v>
      </c>
      <c r="Q2773" s="11">
        <v>1.8867924528301799E-2</v>
      </c>
      <c r="R2773" s="12">
        <v>4.5975000000000001</v>
      </c>
      <c r="S2773" t="s">
        <v>27</v>
      </c>
      <c r="T2773">
        <v>0</v>
      </c>
      <c r="U2773">
        <f t="shared" si="260"/>
        <v>5</v>
      </c>
      <c r="V2773">
        <f t="shared" si="261"/>
        <v>1</v>
      </c>
      <c r="W2773">
        <f t="shared" si="262"/>
        <v>1</v>
      </c>
      <c r="X2773" t="str">
        <f t="shared" si="263"/>
        <v>511</v>
      </c>
      <c r="Y2773" t="str">
        <f>IF(Table1[[#This Row],[RFM_Score]]="555","Champion", IF(AND(J2773&gt;=4,V2773&gt;=4),"Loyal", IF(U2773&lt;=2,"At Risk", IF(W2773&gt;=4,"Potential Loyalist","Others"))))</f>
        <v>Others</v>
      </c>
    </row>
    <row r="2774" spans="1:25">
      <c r="A2774" t="s">
        <v>7260</v>
      </c>
      <c r="B2774">
        <v>70</v>
      </c>
      <c r="C2774" t="s">
        <v>24</v>
      </c>
      <c r="D2774" t="s">
        <v>25</v>
      </c>
      <c r="E2774" s="6" t="s">
        <v>14844</v>
      </c>
      <c r="F2774" t="s">
        <v>26</v>
      </c>
      <c r="G2774">
        <v>1</v>
      </c>
      <c r="H2774">
        <v>0</v>
      </c>
      <c r="I2774">
        <v>51</v>
      </c>
      <c r="J2774">
        <v>1</v>
      </c>
      <c r="K2774">
        <v>18.309999999999999</v>
      </c>
      <c r="L2774" t="str">
        <f t="shared" si="258"/>
        <v/>
      </c>
      <c r="M2774">
        <v>4</v>
      </c>
      <c r="N2774" t="str">
        <f t="shared" si="259"/>
        <v/>
      </c>
      <c r="O2774">
        <v>21</v>
      </c>
      <c r="P2774" s="11">
        <v>0</v>
      </c>
      <c r="Q2774" s="11">
        <v>1.9607843137254902E-2</v>
      </c>
      <c r="R2774" s="12">
        <v>4.5774999999999997</v>
      </c>
      <c r="S2774" t="s">
        <v>27</v>
      </c>
      <c r="T2774">
        <v>0</v>
      </c>
      <c r="U2774">
        <f t="shared" si="260"/>
        <v>4</v>
      </c>
      <c r="V2774">
        <f t="shared" si="261"/>
        <v>1</v>
      </c>
      <c r="W2774">
        <f t="shared" si="262"/>
        <v>1</v>
      </c>
      <c r="X2774" t="str">
        <f t="shared" si="263"/>
        <v>411</v>
      </c>
      <c r="Y2774" t="str">
        <f>IF(Table1[[#This Row],[RFM_Score]]="555","Champion", IF(AND(J2774&gt;=4,V2774&gt;=4),"Loyal", IF(U2774&lt;=2,"At Risk", IF(W2774&gt;=4,"Potential Loyalist","Others"))))</f>
        <v>Others</v>
      </c>
    </row>
    <row r="2775" spans="1:25">
      <c r="A2775" t="s">
        <v>7420</v>
      </c>
      <c r="B2775">
        <v>25</v>
      </c>
      <c r="C2775" t="s">
        <v>19</v>
      </c>
      <c r="D2775" t="s">
        <v>20</v>
      </c>
      <c r="E2775" s="6" t="s">
        <v>14845</v>
      </c>
      <c r="F2775" t="s">
        <v>26</v>
      </c>
      <c r="G2775">
        <v>5</v>
      </c>
      <c r="H2775">
        <v>1</v>
      </c>
      <c r="I2775">
        <v>59</v>
      </c>
      <c r="J2775">
        <v>4</v>
      </c>
      <c r="K2775">
        <v>18.09</v>
      </c>
      <c r="L2775" t="str">
        <f t="shared" si="258"/>
        <v/>
      </c>
      <c r="M2775">
        <v>4</v>
      </c>
      <c r="N2775" t="str">
        <f t="shared" si="259"/>
        <v/>
      </c>
      <c r="O2775">
        <v>8</v>
      </c>
      <c r="P2775" s="11">
        <v>0.2</v>
      </c>
      <c r="Q2775" s="11">
        <v>6.7796610169491497E-2</v>
      </c>
      <c r="R2775" s="12">
        <v>4.5225</v>
      </c>
      <c r="S2775" t="s">
        <v>27</v>
      </c>
      <c r="T2775">
        <v>1</v>
      </c>
      <c r="U2775">
        <f t="shared" si="260"/>
        <v>5</v>
      </c>
      <c r="V2775">
        <f t="shared" si="261"/>
        <v>1</v>
      </c>
      <c r="W2775">
        <f t="shared" si="262"/>
        <v>1</v>
      </c>
      <c r="X2775" t="str">
        <f t="shared" si="263"/>
        <v>511</v>
      </c>
      <c r="Y2775" t="str">
        <f>IF(Table1[[#This Row],[RFM_Score]]="555","Champion", IF(AND(J2775&gt;=4,V2775&gt;=4),"Loyal", IF(U2775&lt;=2,"At Risk", IF(W2775&gt;=4,"Potential Loyalist","Others"))))</f>
        <v>Others</v>
      </c>
    </row>
    <row r="2776" spans="1:25">
      <c r="A2776" t="s">
        <v>5745</v>
      </c>
      <c r="B2776">
        <v>25</v>
      </c>
      <c r="C2776" t="s">
        <v>24</v>
      </c>
      <c r="D2776" t="s">
        <v>25</v>
      </c>
      <c r="E2776" s="6" t="s">
        <v>14846</v>
      </c>
      <c r="F2776" t="s">
        <v>37</v>
      </c>
      <c r="G2776">
        <v>1</v>
      </c>
      <c r="H2776">
        <v>0</v>
      </c>
      <c r="I2776">
        <v>47</v>
      </c>
      <c r="J2776">
        <v>2</v>
      </c>
      <c r="K2776">
        <v>18.07</v>
      </c>
      <c r="L2776" t="str">
        <f t="shared" si="258"/>
        <v/>
      </c>
      <c r="M2776">
        <v>4</v>
      </c>
      <c r="N2776" t="str">
        <f t="shared" si="259"/>
        <v/>
      </c>
      <c r="O2776">
        <v>29</v>
      </c>
      <c r="P2776" s="11">
        <v>0</v>
      </c>
      <c r="Q2776" s="11">
        <v>4.2553191489361701E-2</v>
      </c>
      <c r="R2776" s="12">
        <v>4.5175000000000001</v>
      </c>
      <c r="S2776" t="s">
        <v>27</v>
      </c>
      <c r="T2776">
        <v>0</v>
      </c>
      <c r="U2776">
        <f t="shared" si="260"/>
        <v>4</v>
      </c>
      <c r="V2776">
        <f t="shared" si="261"/>
        <v>1</v>
      </c>
      <c r="W2776">
        <f t="shared" si="262"/>
        <v>1</v>
      </c>
      <c r="X2776" t="str">
        <f t="shared" si="263"/>
        <v>411</v>
      </c>
      <c r="Y2776" t="str">
        <f>IF(Table1[[#This Row],[RFM_Score]]="555","Champion", IF(AND(J2776&gt;=4,V2776&gt;=4),"Loyal", IF(U2776&lt;=2,"At Risk", IF(W2776&gt;=4,"Potential Loyalist","Others"))))</f>
        <v>Others</v>
      </c>
    </row>
    <row r="2777" spans="1:25">
      <c r="A2777" t="s">
        <v>243</v>
      </c>
      <c r="B2777">
        <v>41</v>
      </c>
      <c r="C2777" t="s">
        <v>24</v>
      </c>
      <c r="D2777" t="s">
        <v>20</v>
      </c>
      <c r="E2777" s="6" t="s">
        <v>14847</v>
      </c>
      <c r="F2777" t="s">
        <v>30</v>
      </c>
      <c r="G2777">
        <v>8</v>
      </c>
      <c r="H2777">
        <v>2</v>
      </c>
      <c r="I2777">
        <v>55</v>
      </c>
      <c r="J2777">
        <v>2</v>
      </c>
      <c r="K2777">
        <v>18.010000000000002</v>
      </c>
      <c r="L2777" t="str">
        <f t="shared" si="258"/>
        <v/>
      </c>
      <c r="M2777">
        <v>4</v>
      </c>
      <c r="N2777" t="str">
        <f t="shared" si="259"/>
        <v/>
      </c>
      <c r="O2777">
        <v>27</v>
      </c>
      <c r="P2777" s="11">
        <v>0.25</v>
      </c>
      <c r="Q2777" s="11">
        <v>3.6363636363636299E-2</v>
      </c>
      <c r="R2777" s="12">
        <v>4.5025000000000004</v>
      </c>
      <c r="S2777" t="s">
        <v>27</v>
      </c>
      <c r="T2777">
        <v>1</v>
      </c>
      <c r="U2777">
        <f t="shared" si="260"/>
        <v>4</v>
      </c>
      <c r="V2777">
        <f t="shared" si="261"/>
        <v>1</v>
      </c>
      <c r="W2777">
        <f t="shared" si="262"/>
        <v>1</v>
      </c>
      <c r="X2777" t="str">
        <f t="shared" si="263"/>
        <v>411</v>
      </c>
      <c r="Y2777" t="str">
        <f>IF(Table1[[#This Row],[RFM_Score]]="555","Champion", IF(AND(J2777&gt;=4,V2777&gt;=4),"Loyal", IF(U2777&lt;=2,"At Risk", IF(W2777&gt;=4,"Potential Loyalist","Others"))))</f>
        <v>Others</v>
      </c>
    </row>
    <row r="2778" spans="1:25">
      <c r="A2778" t="s">
        <v>1069</v>
      </c>
      <c r="B2778">
        <v>39</v>
      </c>
      <c r="C2778" t="s">
        <v>24</v>
      </c>
      <c r="D2778" t="s">
        <v>49</v>
      </c>
      <c r="E2778" s="6" t="s">
        <v>14848</v>
      </c>
      <c r="F2778" t="s">
        <v>21</v>
      </c>
      <c r="G2778">
        <v>3</v>
      </c>
      <c r="H2778">
        <v>1</v>
      </c>
      <c r="I2778">
        <v>47</v>
      </c>
      <c r="J2778">
        <v>3</v>
      </c>
      <c r="K2778">
        <v>17.91</v>
      </c>
      <c r="L2778" t="str">
        <f t="shared" si="258"/>
        <v/>
      </c>
      <c r="M2778">
        <v>4</v>
      </c>
      <c r="N2778" t="str">
        <f t="shared" si="259"/>
        <v/>
      </c>
      <c r="O2778">
        <v>11</v>
      </c>
      <c r="P2778" s="11">
        <v>0.33333333333333298</v>
      </c>
      <c r="Q2778" s="11">
        <v>6.3829787234042507E-2</v>
      </c>
      <c r="R2778" s="12">
        <v>4.4775</v>
      </c>
      <c r="S2778" t="s">
        <v>27</v>
      </c>
      <c r="T2778">
        <v>1</v>
      </c>
      <c r="U2778">
        <f t="shared" si="260"/>
        <v>5</v>
      </c>
      <c r="V2778">
        <f t="shared" si="261"/>
        <v>1</v>
      </c>
      <c r="W2778">
        <f t="shared" si="262"/>
        <v>1</v>
      </c>
      <c r="X2778" t="str">
        <f t="shared" si="263"/>
        <v>511</v>
      </c>
      <c r="Y2778" t="str">
        <f>IF(Table1[[#This Row],[RFM_Score]]="555","Champion", IF(AND(J2778&gt;=4,V2778&gt;=4),"Loyal", IF(U2778&lt;=2,"At Risk", IF(W2778&gt;=4,"Potential Loyalist","Others"))))</f>
        <v>Others</v>
      </c>
    </row>
    <row r="2779" spans="1:25">
      <c r="A2779" t="s">
        <v>1920</v>
      </c>
      <c r="B2779">
        <v>27</v>
      </c>
      <c r="C2779" t="s">
        <v>19</v>
      </c>
      <c r="D2779" t="s">
        <v>49</v>
      </c>
      <c r="E2779" s="6" t="s">
        <v>14849</v>
      </c>
      <c r="F2779" t="s">
        <v>62</v>
      </c>
      <c r="G2779">
        <v>3</v>
      </c>
      <c r="H2779">
        <v>2</v>
      </c>
      <c r="I2779">
        <v>56</v>
      </c>
      <c r="J2779">
        <v>3</v>
      </c>
      <c r="K2779">
        <v>17.89</v>
      </c>
      <c r="L2779" t="str">
        <f t="shared" si="258"/>
        <v/>
      </c>
      <c r="M2779">
        <v>4</v>
      </c>
      <c r="N2779" t="str">
        <f t="shared" si="259"/>
        <v/>
      </c>
      <c r="O2779">
        <v>65</v>
      </c>
      <c r="P2779" s="11">
        <v>0.66666666666666596</v>
      </c>
      <c r="Q2779" s="11">
        <v>5.3571428571428499E-2</v>
      </c>
      <c r="R2779" s="12">
        <v>4.4725000000000001</v>
      </c>
      <c r="S2779" t="s">
        <v>27</v>
      </c>
      <c r="T2779">
        <v>0</v>
      </c>
      <c r="U2779">
        <f t="shared" si="260"/>
        <v>3</v>
      </c>
      <c r="V2779">
        <f t="shared" si="261"/>
        <v>1</v>
      </c>
      <c r="W2779">
        <f t="shared" si="262"/>
        <v>1</v>
      </c>
      <c r="X2779" t="str">
        <f t="shared" si="263"/>
        <v>311</v>
      </c>
      <c r="Y2779" t="str">
        <f>IF(Table1[[#This Row],[RFM_Score]]="555","Champion", IF(AND(J2779&gt;=4,V2779&gt;=4),"Loyal", IF(U2779&lt;=2,"At Risk", IF(W2779&gt;=4,"Potential Loyalist","Others"))))</f>
        <v>Others</v>
      </c>
    </row>
    <row r="2780" spans="1:25">
      <c r="A2780" t="s">
        <v>3032</v>
      </c>
      <c r="B2780">
        <v>35</v>
      </c>
      <c r="C2780" t="s">
        <v>24</v>
      </c>
      <c r="D2780" t="s">
        <v>29</v>
      </c>
      <c r="E2780" s="6" t="s">
        <v>14850</v>
      </c>
      <c r="F2780" t="s">
        <v>37</v>
      </c>
      <c r="G2780">
        <v>2</v>
      </c>
      <c r="H2780">
        <v>0</v>
      </c>
      <c r="I2780">
        <v>50</v>
      </c>
      <c r="J2780">
        <v>2</v>
      </c>
      <c r="K2780">
        <v>17.7</v>
      </c>
      <c r="L2780" t="str">
        <f t="shared" si="258"/>
        <v/>
      </c>
      <c r="M2780">
        <v>4</v>
      </c>
      <c r="N2780" t="str">
        <f t="shared" si="259"/>
        <v/>
      </c>
      <c r="O2780">
        <v>20</v>
      </c>
      <c r="P2780" s="11">
        <v>0</v>
      </c>
      <c r="Q2780" s="11">
        <v>0.04</v>
      </c>
      <c r="R2780" s="12">
        <v>4.4249999999999998</v>
      </c>
      <c r="S2780" t="s">
        <v>27</v>
      </c>
      <c r="T2780">
        <v>0</v>
      </c>
      <c r="U2780">
        <f t="shared" si="260"/>
        <v>5</v>
      </c>
      <c r="V2780">
        <f t="shared" si="261"/>
        <v>1</v>
      </c>
      <c r="W2780">
        <f t="shared" si="262"/>
        <v>1</v>
      </c>
      <c r="X2780" t="str">
        <f t="shared" si="263"/>
        <v>511</v>
      </c>
      <c r="Y2780" t="str">
        <f>IF(Table1[[#This Row],[RFM_Score]]="555","Champion", IF(AND(J2780&gt;=4,V2780&gt;=4),"Loyal", IF(U2780&lt;=2,"At Risk", IF(W2780&gt;=4,"Potential Loyalist","Others"))))</f>
        <v>Others</v>
      </c>
    </row>
    <row r="2781" spans="1:25">
      <c r="A2781" t="s">
        <v>5811</v>
      </c>
      <c r="B2781">
        <v>38</v>
      </c>
      <c r="C2781" t="s">
        <v>24</v>
      </c>
      <c r="D2781" t="s">
        <v>41</v>
      </c>
      <c r="E2781" s="6" t="s">
        <v>14851</v>
      </c>
      <c r="F2781" t="s">
        <v>30</v>
      </c>
      <c r="G2781">
        <v>4</v>
      </c>
      <c r="H2781">
        <v>1</v>
      </c>
      <c r="I2781">
        <v>43</v>
      </c>
      <c r="J2781">
        <v>0</v>
      </c>
      <c r="K2781">
        <v>17.64</v>
      </c>
      <c r="L2781" t="str">
        <f t="shared" si="258"/>
        <v/>
      </c>
      <c r="M2781">
        <v>4</v>
      </c>
      <c r="N2781" t="str">
        <f t="shared" si="259"/>
        <v/>
      </c>
      <c r="O2781">
        <v>4</v>
      </c>
      <c r="P2781" s="11">
        <v>0.25</v>
      </c>
      <c r="Q2781" s="11">
        <v>0</v>
      </c>
      <c r="R2781" s="12">
        <v>4.41</v>
      </c>
      <c r="S2781" t="s">
        <v>27</v>
      </c>
      <c r="T2781">
        <v>1</v>
      </c>
      <c r="U2781">
        <f t="shared" si="260"/>
        <v>5</v>
      </c>
      <c r="V2781">
        <f t="shared" si="261"/>
        <v>1</v>
      </c>
      <c r="W2781">
        <f t="shared" si="262"/>
        <v>1</v>
      </c>
      <c r="X2781" t="str">
        <f t="shared" si="263"/>
        <v>511</v>
      </c>
      <c r="Y2781" t="str">
        <f>IF(Table1[[#This Row],[RFM_Score]]="555","Champion", IF(AND(J2781&gt;=4,V2781&gt;=4),"Loyal", IF(U2781&lt;=2,"At Risk", IF(W2781&gt;=4,"Potential Loyalist","Others"))))</f>
        <v>Others</v>
      </c>
    </row>
    <row r="2782" spans="1:25">
      <c r="A2782" t="s">
        <v>3014</v>
      </c>
      <c r="B2782">
        <v>24</v>
      </c>
      <c r="C2782" t="s">
        <v>24</v>
      </c>
      <c r="D2782" t="s">
        <v>41</v>
      </c>
      <c r="E2782" s="6" t="s">
        <v>14852</v>
      </c>
      <c r="F2782" t="s">
        <v>60</v>
      </c>
      <c r="G2782">
        <v>1</v>
      </c>
      <c r="H2782">
        <v>0</v>
      </c>
      <c r="I2782">
        <v>50</v>
      </c>
      <c r="J2782">
        <v>3</v>
      </c>
      <c r="K2782">
        <v>17.57</v>
      </c>
      <c r="L2782" t="str">
        <f t="shared" si="258"/>
        <v/>
      </c>
      <c r="M2782">
        <v>4</v>
      </c>
      <c r="N2782" t="str">
        <f t="shared" si="259"/>
        <v/>
      </c>
      <c r="O2782">
        <v>5</v>
      </c>
      <c r="P2782" s="11">
        <v>0</v>
      </c>
      <c r="Q2782" s="11">
        <v>0.06</v>
      </c>
      <c r="R2782" s="12">
        <v>4.3925000000000001</v>
      </c>
      <c r="S2782" t="s">
        <v>27</v>
      </c>
      <c r="T2782">
        <v>0</v>
      </c>
      <c r="U2782">
        <f t="shared" si="260"/>
        <v>5</v>
      </c>
      <c r="V2782">
        <f t="shared" si="261"/>
        <v>1</v>
      </c>
      <c r="W2782">
        <f t="shared" si="262"/>
        <v>1</v>
      </c>
      <c r="X2782" t="str">
        <f t="shared" si="263"/>
        <v>511</v>
      </c>
      <c r="Y2782" t="str">
        <f>IF(Table1[[#This Row],[RFM_Score]]="555","Champion", IF(AND(J2782&gt;=4,V2782&gt;=4),"Loyal", IF(U2782&lt;=2,"At Risk", IF(W2782&gt;=4,"Potential Loyalist","Others"))))</f>
        <v>Others</v>
      </c>
    </row>
    <row r="2783" spans="1:25">
      <c r="A2783" t="s">
        <v>10231</v>
      </c>
      <c r="B2783">
        <v>30</v>
      </c>
      <c r="C2783" t="s">
        <v>19</v>
      </c>
      <c r="D2783" t="s">
        <v>25</v>
      </c>
      <c r="E2783" s="6" t="s">
        <v>14853</v>
      </c>
      <c r="F2783" t="s">
        <v>37</v>
      </c>
      <c r="G2783">
        <v>3</v>
      </c>
      <c r="H2783">
        <v>1</v>
      </c>
      <c r="I2783">
        <v>50</v>
      </c>
      <c r="J2783">
        <v>5</v>
      </c>
      <c r="K2783">
        <v>17.309999999999999</v>
      </c>
      <c r="L2783" t="str">
        <f t="shared" si="258"/>
        <v/>
      </c>
      <c r="M2783">
        <v>4</v>
      </c>
      <c r="N2783" t="str">
        <f t="shared" si="259"/>
        <v/>
      </c>
      <c r="O2783">
        <v>41</v>
      </c>
      <c r="P2783" s="11">
        <v>0.33333333333333298</v>
      </c>
      <c r="Q2783" s="11">
        <v>0.1</v>
      </c>
      <c r="R2783" s="12">
        <v>4.3274999999999997</v>
      </c>
      <c r="S2783" t="s">
        <v>27</v>
      </c>
      <c r="T2783">
        <v>0</v>
      </c>
      <c r="U2783">
        <f t="shared" si="260"/>
        <v>3</v>
      </c>
      <c r="V2783">
        <f t="shared" si="261"/>
        <v>1</v>
      </c>
      <c r="W2783">
        <f t="shared" si="262"/>
        <v>1</v>
      </c>
      <c r="X2783" t="str">
        <f t="shared" si="263"/>
        <v>311</v>
      </c>
      <c r="Y2783" t="str">
        <f>IF(Table1[[#This Row],[RFM_Score]]="555","Champion", IF(AND(J2783&gt;=4,V2783&gt;=4),"Loyal", IF(U2783&lt;=2,"At Risk", IF(W2783&gt;=4,"Potential Loyalist","Others"))))</f>
        <v>Others</v>
      </c>
    </row>
    <row r="2784" spans="1:25">
      <c r="A2784" t="s">
        <v>3570</v>
      </c>
      <c r="B2784">
        <v>20</v>
      </c>
      <c r="C2784" t="s">
        <v>24</v>
      </c>
      <c r="D2784" t="s">
        <v>29</v>
      </c>
      <c r="E2784" s="6" t="s">
        <v>14854</v>
      </c>
      <c r="F2784" t="s">
        <v>62</v>
      </c>
      <c r="G2784">
        <v>3</v>
      </c>
      <c r="H2784">
        <v>1</v>
      </c>
      <c r="I2784">
        <v>45</v>
      </c>
      <c r="J2784">
        <v>2</v>
      </c>
      <c r="K2784">
        <v>17.27</v>
      </c>
      <c r="L2784" t="str">
        <f t="shared" si="258"/>
        <v/>
      </c>
      <c r="M2784">
        <v>4</v>
      </c>
      <c r="N2784" t="str">
        <f t="shared" si="259"/>
        <v/>
      </c>
      <c r="O2784">
        <v>21</v>
      </c>
      <c r="P2784" s="11">
        <v>0.33333333333333298</v>
      </c>
      <c r="Q2784" s="11">
        <v>4.4444444444444398E-2</v>
      </c>
      <c r="R2784" s="12">
        <v>4.3174999999999999</v>
      </c>
      <c r="S2784" t="s">
        <v>27</v>
      </c>
      <c r="T2784">
        <v>0</v>
      </c>
      <c r="U2784">
        <f t="shared" si="260"/>
        <v>4</v>
      </c>
      <c r="V2784">
        <f t="shared" si="261"/>
        <v>1</v>
      </c>
      <c r="W2784">
        <f t="shared" si="262"/>
        <v>1</v>
      </c>
      <c r="X2784" t="str">
        <f t="shared" si="263"/>
        <v>411</v>
      </c>
      <c r="Y2784" t="str">
        <f>IF(Table1[[#This Row],[RFM_Score]]="555","Champion", IF(AND(J2784&gt;=4,V2784&gt;=4),"Loyal", IF(U2784&lt;=2,"At Risk", IF(W2784&gt;=4,"Potential Loyalist","Others"))))</f>
        <v>Others</v>
      </c>
    </row>
    <row r="2785" spans="1:25">
      <c r="A2785" t="s">
        <v>3120</v>
      </c>
      <c r="B2785">
        <v>21</v>
      </c>
      <c r="C2785" t="s">
        <v>19</v>
      </c>
      <c r="D2785" t="s">
        <v>35</v>
      </c>
      <c r="E2785" s="6" t="s">
        <v>14855</v>
      </c>
      <c r="F2785" t="s">
        <v>21</v>
      </c>
      <c r="G2785">
        <v>2</v>
      </c>
      <c r="H2785">
        <v>0</v>
      </c>
      <c r="I2785">
        <v>46</v>
      </c>
      <c r="J2785">
        <v>2</v>
      </c>
      <c r="K2785">
        <v>17.21</v>
      </c>
      <c r="L2785" t="str">
        <f t="shared" si="258"/>
        <v/>
      </c>
      <c r="M2785">
        <v>4</v>
      </c>
      <c r="N2785" t="str">
        <f t="shared" si="259"/>
        <v/>
      </c>
      <c r="O2785">
        <v>14</v>
      </c>
      <c r="P2785" s="11">
        <v>0</v>
      </c>
      <c r="Q2785" s="11">
        <v>4.3478260869565202E-2</v>
      </c>
      <c r="R2785" s="12">
        <v>4.3025000000000002</v>
      </c>
      <c r="S2785" t="s">
        <v>27</v>
      </c>
      <c r="T2785">
        <v>0</v>
      </c>
      <c r="U2785">
        <f t="shared" si="260"/>
        <v>5</v>
      </c>
      <c r="V2785">
        <f t="shared" si="261"/>
        <v>1</v>
      </c>
      <c r="W2785">
        <f t="shared" si="262"/>
        <v>1</v>
      </c>
      <c r="X2785" t="str">
        <f t="shared" si="263"/>
        <v>511</v>
      </c>
      <c r="Y2785" t="str">
        <f>IF(Table1[[#This Row],[RFM_Score]]="555","Champion", IF(AND(J2785&gt;=4,V2785&gt;=4),"Loyal", IF(U2785&lt;=2,"At Risk", IF(W2785&gt;=4,"Potential Loyalist","Others"))))</f>
        <v>Others</v>
      </c>
    </row>
    <row r="2786" spans="1:25">
      <c r="A2786" t="s">
        <v>8587</v>
      </c>
      <c r="B2786">
        <v>19</v>
      </c>
      <c r="C2786" t="s">
        <v>24</v>
      </c>
      <c r="D2786" t="s">
        <v>35</v>
      </c>
      <c r="E2786" s="6" t="s">
        <v>14856</v>
      </c>
      <c r="F2786" t="s">
        <v>62</v>
      </c>
      <c r="G2786">
        <v>3</v>
      </c>
      <c r="H2786">
        <v>1</v>
      </c>
      <c r="I2786">
        <v>52</v>
      </c>
      <c r="J2786">
        <v>2</v>
      </c>
      <c r="K2786">
        <v>17.21</v>
      </c>
      <c r="L2786" t="str">
        <f t="shared" si="258"/>
        <v/>
      </c>
      <c r="M2786">
        <v>4</v>
      </c>
      <c r="N2786" t="str">
        <f t="shared" si="259"/>
        <v/>
      </c>
      <c r="O2786">
        <v>32</v>
      </c>
      <c r="P2786" s="11">
        <v>0.33333333333333298</v>
      </c>
      <c r="Q2786" s="11">
        <v>3.8461538461538401E-2</v>
      </c>
      <c r="R2786" s="12">
        <v>4.3025000000000002</v>
      </c>
      <c r="S2786" t="s">
        <v>27</v>
      </c>
      <c r="T2786">
        <v>0</v>
      </c>
      <c r="U2786">
        <f t="shared" si="260"/>
        <v>4</v>
      </c>
      <c r="V2786">
        <f t="shared" si="261"/>
        <v>1</v>
      </c>
      <c r="W2786">
        <f t="shared" si="262"/>
        <v>1</v>
      </c>
      <c r="X2786" t="str">
        <f t="shared" si="263"/>
        <v>411</v>
      </c>
      <c r="Y2786" t="str">
        <f>IF(Table1[[#This Row],[RFM_Score]]="555","Champion", IF(AND(J2786&gt;=4,V2786&gt;=4),"Loyal", IF(U2786&lt;=2,"At Risk", IF(W2786&gt;=4,"Potential Loyalist","Others"))))</f>
        <v>Others</v>
      </c>
    </row>
    <row r="2787" spans="1:25">
      <c r="A2787" t="s">
        <v>514</v>
      </c>
      <c r="B2787">
        <v>38</v>
      </c>
      <c r="C2787" t="s">
        <v>24</v>
      </c>
      <c r="D2787" t="s">
        <v>25</v>
      </c>
      <c r="E2787" s="6" t="s">
        <v>14857</v>
      </c>
      <c r="F2787" t="s">
        <v>62</v>
      </c>
      <c r="G2787">
        <v>4</v>
      </c>
      <c r="H2787">
        <v>1</v>
      </c>
      <c r="I2787">
        <v>58</v>
      </c>
      <c r="J2787">
        <v>1</v>
      </c>
      <c r="K2787">
        <v>17.100000000000001</v>
      </c>
      <c r="L2787" t="str">
        <f t="shared" si="258"/>
        <v/>
      </c>
      <c r="M2787">
        <v>4</v>
      </c>
      <c r="N2787" t="str">
        <f t="shared" si="259"/>
        <v/>
      </c>
      <c r="O2787">
        <v>92</v>
      </c>
      <c r="P2787" s="11">
        <v>0.25</v>
      </c>
      <c r="Q2787" s="11">
        <v>1.72413793103448E-2</v>
      </c>
      <c r="R2787" s="12">
        <v>4.2750000000000004</v>
      </c>
      <c r="S2787" t="s">
        <v>27</v>
      </c>
      <c r="T2787">
        <v>1</v>
      </c>
      <c r="U2787">
        <f t="shared" si="260"/>
        <v>2</v>
      </c>
      <c r="V2787">
        <f t="shared" si="261"/>
        <v>1</v>
      </c>
      <c r="W2787">
        <f t="shared" si="262"/>
        <v>1</v>
      </c>
      <c r="X2787" t="str">
        <f t="shared" si="263"/>
        <v>211</v>
      </c>
      <c r="Y2787" t="str">
        <f>IF(Table1[[#This Row],[RFM_Score]]="555","Champion", IF(AND(J2787&gt;=4,V2787&gt;=4),"Loyal", IF(U2787&lt;=2,"At Risk", IF(W2787&gt;=4,"Potential Loyalist","Others"))))</f>
        <v>At Risk</v>
      </c>
    </row>
    <row r="2788" spans="1:25">
      <c r="A2788" t="s">
        <v>11041</v>
      </c>
      <c r="B2788">
        <v>48</v>
      </c>
      <c r="C2788" t="s">
        <v>19</v>
      </c>
      <c r="D2788" t="s">
        <v>25</v>
      </c>
      <c r="E2788" s="6" t="s">
        <v>14858</v>
      </c>
      <c r="F2788" t="s">
        <v>21</v>
      </c>
      <c r="G2788">
        <v>2</v>
      </c>
      <c r="H2788">
        <v>0</v>
      </c>
      <c r="I2788">
        <v>48</v>
      </c>
      <c r="J2788">
        <v>4</v>
      </c>
      <c r="K2788">
        <v>17.010000000000002</v>
      </c>
      <c r="L2788" t="str">
        <f t="shared" si="258"/>
        <v/>
      </c>
      <c r="M2788">
        <v>4</v>
      </c>
      <c r="N2788" t="str">
        <f t="shared" si="259"/>
        <v/>
      </c>
      <c r="O2788">
        <v>23</v>
      </c>
      <c r="P2788" s="11">
        <v>0</v>
      </c>
      <c r="Q2788" s="11">
        <v>8.3333333333333301E-2</v>
      </c>
      <c r="R2788" s="12">
        <v>4.2525000000000004</v>
      </c>
      <c r="S2788" t="s">
        <v>27</v>
      </c>
      <c r="T2788">
        <v>0</v>
      </c>
      <c r="U2788">
        <f t="shared" si="260"/>
        <v>4</v>
      </c>
      <c r="V2788">
        <f t="shared" si="261"/>
        <v>1</v>
      </c>
      <c r="W2788">
        <f t="shared" si="262"/>
        <v>1</v>
      </c>
      <c r="X2788" t="str">
        <f t="shared" si="263"/>
        <v>411</v>
      </c>
      <c r="Y2788" t="str">
        <f>IF(Table1[[#This Row],[RFM_Score]]="555","Champion", IF(AND(J2788&gt;=4,V2788&gt;=4),"Loyal", IF(U2788&lt;=2,"At Risk", IF(W2788&gt;=4,"Potential Loyalist","Others"))))</f>
        <v>Others</v>
      </c>
    </row>
    <row r="2789" spans="1:25">
      <c r="A2789" t="s">
        <v>2668</v>
      </c>
      <c r="B2789">
        <v>40</v>
      </c>
      <c r="C2789" t="s">
        <v>19</v>
      </c>
      <c r="D2789" t="s">
        <v>41</v>
      </c>
      <c r="E2789" s="6" t="s">
        <v>14859</v>
      </c>
      <c r="F2789" t="s">
        <v>26</v>
      </c>
      <c r="G2789">
        <v>3</v>
      </c>
      <c r="H2789">
        <v>2</v>
      </c>
      <c r="I2789">
        <v>62</v>
      </c>
      <c r="J2789">
        <v>1</v>
      </c>
      <c r="K2789">
        <v>16.93</v>
      </c>
      <c r="L2789" t="str">
        <f t="shared" si="258"/>
        <v/>
      </c>
      <c r="M2789">
        <v>4</v>
      </c>
      <c r="N2789" t="str">
        <f t="shared" si="259"/>
        <v/>
      </c>
      <c r="O2789">
        <v>45</v>
      </c>
      <c r="P2789" s="11">
        <v>0.66666666666666596</v>
      </c>
      <c r="Q2789" s="11">
        <v>1.6129032258064498E-2</v>
      </c>
      <c r="R2789" s="12">
        <v>4.2324999999999999</v>
      </c>
      <c r="S2789" t="s">
        <v>27</v>
      </c>
      <c r="T2789">
        <v>1</v>
      </c>
      <c r="U2789">
        <f t="shared" si="260"/>
        <v>3</v>
      </c>
      <c r="V2789">
        <f t="shared" si="261"/>
        <v>1</v>
      </c>
      <c r="W2789">
        <f t="shared" si="262"/>
        <v>1</v>
      </c>
      <c r="X2789" t="str">
        <f t="shared" si="263"/>
        <v>311</v>
      </c>
      <c r="Y2789" t="str">
        <f>IF(Table1[[#This Row],[RFM_Score]]="555","Champion", IF(AND(J2789&gt;=4,V2789&gt;=4),"Loyal", IF(U2789&lt;=2,"At Risk", IF(W2789&gt;=4,"Potential Loyalist","Others"))))</f>
        <v>Others</v>
      </c>
    </row>
    <row r="2790" spans="1:25">
      <c r="A2790" t="s">
        <v>10787</v>
      </c>
      <c r="B2790">
        <v>38</v>
      </c>
      <c r="C2790" t="s">
        <v>19</v>
      </c>
      <c r="D2790" t="s">
        <v>25</v>
      </c>
      <c r="E2790" s="6" t="s">
        <v>14860</v>
      </c>
      <c r="F2790" t="s">
        <v>37</v>
      </c>
      <c r="G2790">
        <v>3</v>
      </c>
      <c r="H2790">
        <v>1</v>
      </c>
      <c r="I2790">
        <v>50</v>
      </c>
      <c r="J2790">
        <v>2</v>
      </c>
      <c r="K2790">
        <v>16.71</v>
      </c>
      <c r="L2790" t="str">
        <f t="shared" si="258"/>
        <v/>
      </c>
      <c r="M2790">
        <v>4</v>
      </c>
      <c r="N2790" t="str">
        <f t="shared" si="259"/>
        <v/>
      </c>
      <c r="O2790">
        <v>33</v>
      </c>
      <c r="P2790" s="11">
        <v>0.33333333333333298</v>
      </c>
      <c r="Q2790" s="11">
        <v>0.04</v>
      </c>
      <c r="R2790" s="12">
        <v>4.1775000000000002</v>
      </c>
      <c r="S2790" t="s">
        <v>27</v>
      </c>
      <c r="T2790">
        <v>0</v>
      </c>
      <c r="U2790">
        <f t="shared" si="260"/>
        <v>4</v>
      </c>
      <c r="V2790">
        <f t="shared" si="261"/>
        <v>1</v>
      </c>
      <c r="W2790">
        <f t="shared" si="262"/>
        <v>1</v>
      </c>
      <c r="X2790" t="str">
        <f t="shared" si="263"/>
        <v>411</v>
      </c>
      <c r="Y2790" t="str">
        <f>IF(Table1[[#This Row],[RFM_Score]]="555","Champion", IF(AND(J2790&gt;=4,V2790&gt;=4),"Loyal", IF(U2790&lt;=2,"At Risk", IF(W2790&gt;=4,"Potential Loyalist","Others"))))</f>
        <v>Others</v>
      </c>
    </row>
    <row r="2791" spans="1:25">
      <c r="A2791" t="s">
        <v>518</v>
      </c>
      <c r="B2791">
        <v>23</v>
      </c>
      <c r="C2791" t="s">
        <v>24</v>
      </c>
      <c r="D2791" t="s">
        <v>25</v>
      </c>
      <c r="E2791" s="6" t="s">
        <v>14861</v>
      </c>
      <c r="F2791" t="s">
        <v>26</v>
      </c>
      <c r="G2791">
        <v>3</v>
      </c>
      <c r="H2791">
        <v>1</v>
      </c>
      <c r="I2791">
        <v>49</v>
      </c>
      <c r="J2791">
        <v>1</v>
      </c>
      <c r="K2791">
        <v>16.5</v>
      </c>
      <c r="L2791" t="str">
        <f t="shared" si="258"/>
        <v/>
      </c>
      <c r="M2791">
        <v>4</v>
      </c>
      <c r="N2791" t="str">
        <f t="shared" si="259"/>
        <v/>
      </c>
      <c r="O2791">
        <v>0</v>
      </c>
      <c r="P2791" s="11">
        <v>0.33333333333333298</v>
      </c>
      <c r="Q2791" s="11">
        <v>2.04081632653061E-2</v>
      </c>
      <c r="R2791" s="12">
        <v>4.125</v>
      </c>
      <c r="S2791" t="s">
        <v>27</v>
      </c>
      <c r="T2791">
        <v>0</v>
      </c>
      <c r="U2791">
        <f t="shared" si="260"/>
        <v>5</v>
      </c>
      <c r="V2791">
        <f t="shared" si="261"/>
        <v>1</v>
      </c>
      <c r="W2791">
        <f t="shared" si="262"/>
        <v>1</v>
      </c>
      <c r="X2791" t="str">
        <f t="shared" si="263"/>
        <v>511</v>
      </c>
      <c r="Y2791" t="str">
        <f>IF(Table1[[#This Row],[RFM_Score]]="555","Champion", IF(AND(J2791&gt;=4,V2791&gt;=4),"Loyal", IF(U2791&lt;=2,"At Risk", IF(W2791&gt;=4,"Potential Loyalist","Others"))))</f>
        <v>Others</v>
      </c>
    </row>
    <row r="2792" spans="1:25">
      <c r="A2792" t="s">
        <v>2779</v>
      </c>
      <c r="B2792">
        <v>35</v>
      </c>
      <c r="C2792" t="s">
        <v>19</v>
      </c>
      <c r="D2792" t="s">
        <v>25</v>
      </c>
      <c r="E2792" s="6" t="s">
        <v>14862</v>
      </c>
      <c r="F2792" t="s">
        <v>21</v>
      </c>
      <c r="G2792">
        <v>5</v>
      </c>
      <c r="H2792">
        <v>3</v>
      </c>
      <c r="I2792">
        <v>41</v>
      </c>
      <c r="J2792">
        <v>5</v>
      </c>
      <c r="K2792">
        <v>16.5</v>
      </c>
      <c r="L2792" t="str">
        <f t="shared" si="258"/>
        <v/>
      </c>
      <c r="M2792">
        <v>4</v>
      </c>
      <c r="N2792" t="str">
        <f t="shared" si="259"/>
        <v/>
      </c>
      <c r="O2792">
        <v>44</v>
      </c>
      <c r="P2792" s="11">
        <v>0.6</v>
      </c>
      <c r="Q2792" s="11">
        <v>0.12195121951219499</v>
      </c>
      <c r="R2792" s="12">
        <v>4.125</v>
      </c>
      <c r="S2792" t="s">
        <v>27</v>
      </c>
      <c r="T2792">
        <v>0</v>
      </c>
      <c r="U2792">
        <f t="shared" si="260"/>
        <v>3</v>
      </c>
      <c r="V2792">
        <f t="shared" si="261"/>
        <v>1</v>
      </c>
      <c r="W2792">
        <f t="shared" si="262"/>
        <v>1</v>
      </c>
      <c r="X2792" t="str">
        <f t="shared" si="263"/>
        <v>311</v>
      </c>
      <c r="Y2792" t="str">
        <f>IF(Table1[[#This Row],[RFM_Score]]="555","Champion", IF(AND(J2792&gt;=4,V2792&gt;=4),"Loyal", IF(U2792&lt;=2,"At Risk", IF(W2792&gt;=4,"Potential Loyalist","Others"))))</f>
        <v>Others</v>
      </c>
    </row>
    <row r="2793" spans="1:25">
      <c r="A2793" t="s">
        <v>7048</v>
      </c>
      <c r="B2793">
        <v>35</v>
      </c>
      <c r="C2793" t="s">
        <v>24</v>
      </c>
      <c r="D2793" t="s">
        <v>25</v>
      </c>
      <c r="E2793" s="6" t="s">
        <v>14863</v>
      </c>
      <c r="F2793" t="s">
        <v>30</v>
      </c>
      <c r="G2793">
        <v>3</v>
      </c>
      <c r="H2793">
        <v>2</v>
      </c>
      <c r="I2793">
        <v>47</v>
      </c>
      <c r="J2793">
        <v>1</v>
      </c>
      <c r="K2793">
        <v>16.14</v>
      </c>
      <c r="L2793" t="str">
        <f t="shared" si="258"/>
        <v/>
      </c>
      <c r="M2793">
        <v>4</v>
      </c>
      <c r="N2793" t="str">
        <f t="shared" si="259"/>
        <v/>
      </c>
      <c r="O2793">
        <v>19</v>
      </c>
      <c r="P2793" s="11">
        <v>0.66666666666666596</v>
      </c>
      <c r="Q2793" s="11">
        <v>2.1276595744680799E-2</v>
      </c>
      <c r="R2793" s="12">
        <v>4.0350000000000001</v>
      </c>
      <c r="S2793" t="s">
        <v>27</v>
      </c>
      <c r="T2793">
        <v>0</v>
      </c>
      <c r="U2793">
        <f t="shared" si="260"/>
        <v>5</v>
      </c>
      <c r="V2793">
        <f t="shared" si="261"/>
        <v>1</v>
      </c>
      <c r="W2793">
        <f t="shared" si="262"/>
        <v>1</v>
      </c>
      <c r="X2793" t="str">
        <f t="shared" si="263"/>
        <v>511</v>
      </c>
      <c r="Y2793" t="str">
        <f>IF(Table1[[#This Row],[RFM_Score]]="555","Champion", IF(AND(J2793&gt;=4,V2793&gt;=4),"Loyal", IF(U2793&lt;=2,"At Risk", IF(W2793&gt;=4,"Potential Loyalist","Others"))))</f>
        <v>Others</v>
      </c>
    </row>
    <row r="2794" spans="1:25">
      <c r="A2794" t="s">
        <v>10264</v>
      </c>
      <c r="B2794">
        <v>36</v>
      </c>
      <c r="C2794" t="s">
        <v>19</v>
      </c>
      <c r="D2794" t="s">
        <v>25</v>
      </c>
      <c r="E2794" s="6" t="s">
        <v>14864</v>
      </c>
      <c r="F2794" t="s">
        <v>26</v>
      </c>
      <c r="G2794">
        <v>1</v>
      </c>
      <c r="H2794">
        <v>0</v>
      </c>
      <c r="I2794">
        <v>54</v>
      </c>
      <c r="J2794">
        <v>2</v>
      </c>
      <c r="K2794">
        <v>15.97</v>
      </c>
      <c r="L2794" t="str">
        <f t="shared" si="258"/>
        <v/>
      </c>
      <c r="M2794">
        <v>4</v>
      </c>
      <c r="N2794" t="str">
        <f t="shared" si="259"/>
        <v/>
      </c>
      <c r="O2794">
        <v>59</v>
      </c>
      <c r="P2794" s="11">
        <v>0</v>
      </c>
      <c r="Q2794" s="11">
        <v>3.7037037037037E-2</v>
      </c>
      <c r="R2794" s="12">
        <v>3.9925000000000002</v>
      </c>
      <c r="S2794" t="s">
        <v>27</v>
      </c>
      <c r="T2794">
        <v>0</v>
      </c>
      <c r="U2794">
        <f t="shared" si="260"/>
        <v>3</v>
      </c>
      <c r="V2794">
        <f t="shared" si="261"/>
        <v>1</v>
      </c>
      <c r="W2794">
        <f t="shared" si="262"/>
        <v>1</v>
      </c>
      <c r="X2794" t="str">
        <f t="shared" si="263"/>
        <v>311</v>
      </c>
      <c r="Y2794" t="str">
        <f>IF(Table1[[#This Row],[RFM_Score]]="555","Champion", IF(AND(J2794&gt;=4,V2794&gt;=4),"Loyal", IF(U2794&lt;=2,"At Risk", IF(W2794&gt;=4,"Potential Loyalist","Others"))))</f>
        <v>Others</v>
      </c>
    </row>
    <row r="2795" spans="1:25">
      <c r="A2795" t="s">
        <v>1974</v>
      </c>
      <c r="B2795">
        <v>40</v>
      </c>
      <c r="C2795" t="s">
        <v>19</v>
      </c>
      <c r="D2795" t="s">
        <v>46</v>
      </c>
      <c r="E2795" s="6" t="s">
        <v>14865</v>
      </c>
      <c r="F2795" t="s">
        <v>26</v>
      </c>
      <c r="G2795">
        <v>2</v>
      </c>
      <c r="H2795">
        <v>0</v>
      </c>
      <c r="I2795">
        <v>59</v>
      </c>
      <c r="J2795">
        <v>5</v>
      </c>
      <c r="K2795">
        <v>15.56</v>
      </c>
      <c r="L2795" t="str">
        <f t="shared" si="258"/>
        <v/>
      </c>
      <c r="M2795">
        <v>4</v>
      </c>
      <c r="N2795" t="str">
        <f t="shared" si="259"/>
        <v/>
      </c>
      <c r="O2795">
        <v>63</v>
      </c>
      <c r="P2795" s="11">
        <v>0</v>
      </c>
      <c r="Q2795" s="11">
        <v>8.4745762711864403E-2</v>
      </c>
      <c r="R2795" s="12">
        <v>3.89</v>
      </c>
      <c r="S2795" t="s">
        <v>27</v>
      </c>
      <c r="T2795">
        <v>0</v>
      </c>
      <c r="U2795">
        <f t="shared" si="260"/>
        <v>3</v>
      </c>
      <c r="V2795">
        <f t="shared" si="261"/>
        <v>1</v>
      </c>
      <c r="W2795">
        <f t="shared" si="262"/>
        <v>1</v>
      </c>
      <c r="X2795" t="str">
        <f t="shared" si="263"/>
        <v>311</v>
      </c>
      <c r="Y2795" t="str">
        <f>IF(Table1[[#This Row],[RFM_Score]]="555","Champion", IF(AND(J2795&gt;=4,V2795&gt;=4),"Loyal", IF(U2795&lt;=2,"At Risk", IF(W2795&gt;=4,"Potential Loyalist","Others"))))</f>
        <v>Others</v>
      </c>
    </row>
    <row r="2796" spans="1:25">
      <c r="A2796" t="s">
        <v>5674</v>
      </c>
      <c r="B2796">
        <v>22</v>
      </c>
      <c r="C2796" t="s">
        <v>24</v>
      </c>
      <c r="D2796" t="s">
        <v>49</v>
      </c>
      <c r="E2796" s="6" t="s">
        <v>14866</v>
      </c>
      <c r="F2796" t="s">
        <v>37</v>
      </c>
      <c r="G2796">
        <v>1</v>
      </c>
      <c r="H2796">
        <v>0</v>
      </c>
      <c r="I2796">
        <v>34</v>
      </c>
      <c r="J2796">
        <v>3</v>
      </c>
      <c r="K2796">
        <v>15.39</v>
      </c>
      <c r="L2796" t="str">
        <f t="shared" si="258"/>
        <v/>
      </c>
      <c r="M2796">
        <v>4</v>
      </c>
      <c r="N2796" t="str">
        <f t="shared" si="259"/>
        <v/>
      </c>
      <c r="O2796">
        <v>3</v>
      </c>
      <c r="P2796" s="11">
        <v>0</v>
      </c>
      <c r="Q2796" s="11">
        <v>8.8235294117646995E-2</v>
      </c>
      <c r="R2796" s="12">
        <v>3.8475000000000001</v>
      </c>
      <c r="S2796" t="s">
        <v>27</v>
      </c>
      <c r="T2796">
        <v>0</v>
      </c>
      <c r="U2796">
        <f t="shared" si="260"/>
        <v>5</v>
      </c>
      <c r="V2796">
        <f t="shared" si="261"/>
        <v>1</v>
      </c>
      <c r="W2796">
        <f t="shared" si="262"/>
        <v>1</v>
      </c>
      <c r="X2796" t="str">
        <f t="shared" si="263"/>
        <v>511</v>
      </c>
      <c r="Y2796" t="str">
        <f>IF(Table1[[#This Row],[RFM_Score]]="555","Champion", IF(AND(J2796&gt;=4,V2796&gt;=4),"Loyal", IF(U2796&lt;=2,"At Risk", IF(W2796&gt;=4,"Potential Loyalist","Others"))))</f>
        <v>Others</v>
      </c>
    </row>
    <row r="2797" spans="1:25">
      <c r="A2797" t="s">
        <v>11201</v>
      </c>
      <c r="B2797">
        <v>62</v>
      </c>
      <c r="C2797" t="s">
        <v>19</v>
      </c>
      <c r="D2797" t="s">
        <v>25</v>
      </c>
      <c r="E2797" s="6" t="s">
        <v>14867</v>
      </c>
      <c r="F2797" t="s">
        <v>30</v>
      </c>
      <c r="G2797">
        <v>3</v>
      </c>
      <c r="H2797">
        <v>0</v>
      </c>
      <c r="I2797">
        <v>53</v>
      </c>
      <c r="J2797">
        <v>3</v>
      </c>
      <c r="K2797">
        <v>15.39</v>
      </c>
      <c r="L2797" t="str">
        <f t="shared" si="258"/>
        <v/>
      </c>
      <c r="M2797">
        <v>4</v>
      </c>
      <c r="N2797" t="str">
        <f t="shared" si="259"/>
        <v/>
      </c>
      <c r="O2797">
        <v>50</v>
      </c>
      <c r="P2797" s="11">
        <v>0</v>
      </c>
      <c r="Q2797" s="11">
        <v>5.6603773584905599E-2</v>
      </c>
      <c r="R2797" s="12">
        <v>3.8475000000000001</v>
      </c>
      <c r="S2797" t="s">
        <v>27</v>
      </c>
      <c r="T2797">
        <v>0</v>
      </c>
      <c r="U2797">
        <f t="shared" si="260"/>
        <v>3</v>
      </c>
      <c r="V2797">
        <f t="shared" si="261"/>
        <v>1</v>
      </c>
      <c r="W2797">
        <f t="shared" si="262"/>
        <v>1</v>
      </c>
      <c r="X2797" t="str">
        <f t="shared" si="263"/>
        <v>311</v>
      </c>
      <c r="Y2797" t="str">
        <f>IF(Table1[[#This Row],[RFM_Score]]="555","Champion", IF(AND(J2797&gt;=4,V2797&gt;=4),"Loyal", IF(U2797&lt;=2,"At Risk", IF(W2797&gt;=4,"Potential Loyalist","Others"))))</f>
        <v>Others</v>
      </c>
    </row>
    <row r="2798" spans="1:25">
      <c r="A2798" t="s">
        <v>2492</v>
      </c>
      <c r="B2798">
        <v>52</v>
      </c>
      <c r="C2798" t="s">
        <v>19</v>
      </c>
      <c r="D2798" t="s">
        <v>41</v>
      </c>
      <c r="E2798" s="6" t="s">
        <v>14868</v>
      </c>
      <c r="F2798" t="s">
        <v>26</v>
      </c>
      <c r="G2798">
        <v>2</v>
      </c>
      <c r="H2798">
        <v>1</v>
      </c>
      <c r="I2798">
        <v>52</v>
      </c>
      <c r="J2798">
        <v>4</v>
      </c>
      <c r="K2798">
        <v>15.19</v>
      </c>
      <c r="L2798" t="str">
        <f t="shared" si="258"/>
        <v/>
      </c>
      <c r="M2798">
        <v>4</v>
      </c>
      <c r="N2798" t="str">
        <f t="shared" si="259"/>
        <v/>
      </c>
      <c r="O2798">
        <v>25</v>
      </c>
      <c r="P2798" s="11">
        <v>0.5</v>
      </c>
      <c r="Q2798" s="11">
        <v>7.69230769230769E-2</v>
      </c>
      <c r="R2798" s="12">
        <v>3.7974999999999999</v>
      </c>
      <c r="S2798" t="s">
        <v>27</v>
      </c>
      <c r="T2798">
        <v>0</v>
      </c>
      <c r="U2798">
        <f t="shared" si="260"/>
        <v>4</v>
      </c>
      <c r="V2798">
        <f t="shared" si="261"/>
        <v>1</v>
      </c>
      <c r="W2798">
        <f t="shared" si="262"/>
        <v>1</v>
      </c>
      <c r="X2798" t="str">
        <f t="shared" si="263"/>
        <v>411</v>
      </c>
      <c r="Y2798" t="str">
        <f>IF(Table1[[#This Row],[RFM_Score]]="555","Champion", IF(AND(J2798&gt;=4,V2798&gt;=4),"Loyal", IF(U2798&lt;=2,"At Risk", IF(W2798&gt;=4,"Potential Loyalist","Others"))))</f>
        <v>Others</v>
      </c>
    </row>
    <row r="2799" spans="1:25">
      <c r="A2799" t="s">
        <v>9918</v>
      </c>
      <c r="B2799">
        <v>32</v>
      </c>
      <c r="C2799" t="s">
        <v>19</v>
      </c>
      <c r="D2799" t="s">
        <v>25</v>
      </c>
      <c r="E2799" s="6" t="s">
        <v>14869</v>
      </c>
      <c r="F2799" t="s">
        <v>26</v>
      </c>
      <c r="G2799">
        <v>4</v>
      </c>
      <c r="H2799">
        <v>0</v>
      </c>
      <c r="I2799">
        <v>50</v>
      </c>
      <c r="J2799">
        <v>3</v>
      </c>
      <c r="K2799">
        <v>15.1</v>
      </c>
      <c r="L2799" t="str">
        <f t="shared" si="258"/>
        <v/>
      </c>
      <c r="M2799">
        <v>4</v>
      </c>
      <c r="N2799" t="str">
        <f t="shared" si="259"/>
        <v/>
      </c>
      <c r="O2799">
        <v>24</v>
      </c>
      <c r="P2799" s="11">
        <v>0</v>
      </c>
      <c r="Q2799" s="11">
        <v>0.06</v>
      </c>
      <c r="R2799" s="12">
        <v>3.7749999999999999</v>
      </c>
      <c r="S2799" t="s">
        <v>27</v>
      </c>
      <c r="T2799">
        <v>0</v>
      </c>
      <c r="U2799">
        <f t="shared" si="260"/>
        <v>4</v>
      </c>
      <c r="V2799">
        <f t="shared" si="261"/>
        <v>1</v>
      </c>
      <c r="W2799">
        <f t="shared" si="262"/>
        <v>1</v>
      </c>
      <c r="X2799" t="str">
        <f t="shared" si="263"/>
        <v>411</v>
      </c>
      <c r="Y2799" t="str">
        <f>IF(Table1[[#This Row],[RFM_Score]]="555","Champion", IF(AND(J2799&gt;=4,V2799&gt;=4),"Loyal", IF(U2799&lt;=2,"At Risk", IF(W2799&gt;=4,"Potential Loyalist","Others"))))</f>
        <v>Others</v>
      </c>
    </row>
    <row r="2800" spans="1:25">
      <c r="A2800" t="s">
        <v>793</v>
      </c>
      <c r="B2800">
        <v>40</v>
      </c>
      <c r="C2800" t="s">
        <v>24</v>
      </c>
      <c r="D2800" t="s">
        <v>25</v>
      </c>
      <c r="E2800" s="6" t="s">
        <v>14870</v>
      </c>
      <c r="F2800" t="s">
        <v>37</v>
      </c>
      <c r="G2800">
        <v>7</v>
      </c>
      <c r="H2800">
        <v>2</v>
      </c>
      <c r="I2800">
        <v>49</v>
      </c>
      <c r="J2800">
        <v>3</v>
      </c>
      <c r="K2800">
        <v>14.62</v>
      </c>
      <c r="L2800" t="str">
        <f t="shared" si="258"/>
        <v/>
      </c>
      <c r="M2800">
        <v>4</v>
      </c>
      <c r="N2800" t="str">
        <f t="shared" si="259"/>
        <v/>
      </c>
      <c r="O2800">
        <v>60</v>
      </c>
      <c r="P2800" s="11">
        <v>0.28571428571428498</v>
      </c>
      <c r="Q2800" s="11">
        <v>6.1224489795918297E-2</v>
      </c>
      <c r="R2800" s="12">
        <v>3.6549999999999998</v>
      </c>
      <c r="S2800" t="s">
        <v>27</v>
      </c>
      <c r="T2800">
        <v>0</v>
      </c>
      <c r="U2800">
        <f t="shared" si="260"/>
        <v>3</v>
      </c>
      <c r="V2800">
        <f t="shared" si="261"/>
        <v>1</v>
      </c>
      <c r="W2800">
        <f t="shared" si="262"/>
        <v>1</v>
      </c>
      <c r="X2800" t="str">
        <f t="shared" si="263"/>
        <v>311</v>
      </c>
      <c r="Y2800" t="str">
        <f>IF(Table1[[#This Row],[RFM_Score]]="555","Champion", IF(AND(J2800&gt;=4,V2800&gt;=4),"Loyal", IF(U2800&lt;=2,"At Risk", IF(W2800&gt;=4,"Potential Loyalist","Others"))))</f>
        <v>Others</v>
      </c>
    </row>
    <row r="2801" spans="1:25">
      <c r="A2801" t="s">
        <v>5854</v>
      </c>
      <c r="B2801">
        <v>37</v>
      </c>
      <c r="C2801" t="s">
        <v>19</v>
      </c>
      <c r="D2801" t="s">
        <v>29</v>
      </c>
      <c r="E2801" s="6" t="s">
        <v>14871</v>
      </c>
      <c r="F2801" t="s">
        <v>37</v>
      </c>
      <c r="G2801">
        <v>1</v>
      </c>
      <c r="H2801">
        <v>0</v>
      </c>
      <c r="I2801">
        <v>51</v>
      </c>
      <c r="J2801">
        <v>2</v>
      </c>
      <c r="K2801">
        <v>14.58</v>
      </c>
      <c r="L2801" t="str">
        <f t="shared" si="258"/>
        <v/>
      </c>
      <c r="M2801">
        <v>4</v>
      </c>
      <c r="N2801" t="str">
        <f t="shared" si="259"/>
        <v/>
      </c>
      <c r="O2801">
        <v>10</v>
      </c>
      <c r="P2801" s="11">
        <v>0</v>
      </c>
      <c r="Q2801" s="11">
        <v>3.9215686274509803E-2</v>
      </c>
      <c r="R2801" s="12">
        <v>3.645</v>
      </c>
      <c r="S2801" t="s">
        <v>27</v>
      </c>
      <c r="T2801">
        <v>0</v>
      </c>
      <c r="U2801">
        <f t="shared" si="260"/>
        <v>5</v>
      </c>
      <c r="V2801">
        <f t="shared" si="261"/>
        <v>1</v>
      </c>
      <c r="W2801">
        <f t="shared" si="262"/>
        <v>1</v>
      </c>
      <c r="X2801" t="str">
        <f t="shared" si="263"/>
        <v>511</v>
      </c>
      <c r="Y2801" t="str">
        <f>IF(Table1[[#This Row],[RFM_Score]]="555","Champion", IF(AND(J2801&gt;=4,V2801&gt;=4),"Loyal", IF(U2801&lt;=2,"At Risk", IF(W2801&gt;=4,"Potential Loyalist","Others"))))</f>
        <v>Others</v>
      </c>
    </row>
    <row r="2802" spans="1:25">
      <c r="A2802" t="s">
        <v>3344</v>
      </c>
      <c r="B2802">
        <v>39</v>
      </c>
      <c r="C2802" t="s">
        <v>24</v>
      </c>
      <c r="D2802" t="s">
        <v>25</v>
      </c>
      <c r="E2802" s="6" t="s">
        <v>14872</v>
      </c>
      <c r="F2802" t="s">
        <v>30</v>
      </c>
      <c r="G2802">
        <v>4</v>
      </c>
      <c r="H2802">
        <v>1</v>
      </c>
      <c r="I2802">
        <v>53</v>
      </c>
      <c r="J2802">
        <v>3</v>
      </c>
      <c r="K2802">
        <v>14.45</v>
      </c>
      <c r="L2802" t="str">
        <f t="shared" si="258"/>
        <v/>
      </c>
      <c r="M2802">
        <v>4</v>
      </c>
      <c r="N2802" t="str">
        <f t="shared" si="259"/>
        <v/>
      </c>
      <c r="O2802">
        <v>17</v>
      </c>
      <c r="P2802" s="11">
        <v>0.25</v>
      </c>
      <c r="Q2802" s="11">
        <v>5.6603773584905599E-2</v>
      </c>
      <c r="R2802" s="12">
        <v>3.6124999999999998</v>
      </c>
      <c r="S2802" t="s">
        <v>27</v>
      </c>
      <c r="T2802">
        <v>0</v>
      </c>
      <c r="U2802">
        <f t="shared" si="260"/>
        <v>5</v>
      </c>
      <c r="V2802">
        <f t="shared" si="261"/>
        <v>1</v>
      </c>
      <c r="W2802">
        <f t="shared" si="262"/>
        <v>1</v>
      </c>
      <c r="X2802" t="str">
        <f t="shared" si="263"/>
        <v>511</v>
      </c>
      <c r="Y2802" t="str">
        <f>IF(Table1[[#This Row],[RFM_Score]]="555","Champion", IF(AND(J2802&gt;=4,V2802&gt;=4),"Loyal", IF(U2802&lt;=2,"At Risk", IF(W2802&gt;=4,"Potential Loyalist","Others"))))</f>
        <v>Others</v>
      </c>
    </row>
    <row r="2803" spans="1:25">
      <c r="A2803" t="s">
        <v>5258</v>
      </c>
      <c r="B2803">
        <v>35</v>
      </c>
      <c r="C2803" t="s">
        <v>24</v>
      </c>
      <c r="D2803" t="s">
        <v>46</v>
      </c>
      <c r="E2803" s="6" t="s">
        <v>14873</v>
      </c>
      <c r="F2803" t="s">
        <v>26</v>
      </c>
      <c r="G2803">
        <v>2</v>
      </c>
      <c r="H2803">
        <v>0</v>
      </c>
      <c r="I2803">
        <v>47</v>
      </c>
      <c r="J2803">
        <v>0</v>
      </c>
      <c r="K2803">
        <v>14.42</v>
      </c>
      <c r="L2803" t="str">
        <f t="shared" si="258"/>
        <v/>
      </c>
      <c r="M2803">
        <v>4</v>
      </c>
      <c r="N2803" t="str">
        <f t="shared" si="259"/>
        <v/>
      </c>
      <c r="O2803">
        <v>67</v>
      </c>
      <c r="P2803" s="11">
        <v>0</v>
      </c>
      <c r="Q2803" s="11">
        <v>0</v>
      </c>
      <c r="R2803" s="12">
        <v>3.605</v>
      </c>
      <c r="S2803" t="s">
        <v>27</v>
      </c>
      <c r="T2803">
        <v>0</v>
      </c>
      <c r="U2803">
        <f t="shared" si="260"/>
        <v>3</v>
      </c>
      <c r="V2803">
        <f t="shared" si="261"/>
        <v>1</v>
      </c>
      <c r="W2803">
        <f t="shared" si="262"/>
        <v>1</v>
      </c>
      <c r="X2803" t="str">
        <f t="shared" si="263"/>
        <v>311</v>
      </c>
      <c r="Y2803" t="str">
        <f>IF(Table1[[#This Row],[RFM_Score]]="555","Champion", IF(AND(J2803&gt;=4,V2803&gt;=4),"Loyal", IF(U2803&lt;=2,"At Risk", IF(W2803&gt;=4,"Potential Loyalist","Others"))))</f>
        <v>Others</v>
      </c>
    </row>
    <row r="2804" spans="1:25">
      <c r="A2804" t="s">
        <v>1545</v>
      </c>
      <c r="B2804">
        <v>36</v>
      </c>
      <c r="C2804" t="s">
        <v>19</v>
      </c>
      <c r="D2804" t="s">
        <v>25</v>
      </c>
      <c r="E2804" s="6" t="s">
        <v>14874</v>
      </c>
      <c r="F2804" t="s">
        <v>21</v>
      </c>
      <c r="G2804">
        <v>2</v>
      </c>
      <c r="H2804">
        <v>1</v>
      </c>
      <c r="I2804">
        <v>57</v>
      </c>
      <c r="J2804">
        <v>4</v>
      </c>
      <c r="K2804">
        <v>14.29</v>
      </c>
      <c r="L2804" t="str">
        <f t="shared" si="258"/>
        <v/>
      </c>
      <c r="M2804">
        <v>4</v>
      </c>
      <c r="N2804" t="str">
        <f t="shared" si="259"/>
        <v/>
      </c>
      <c r="O2804">
        <v>74</v>
      </c>
      <c r="P2804" s="11">
        <v>0.5</v>
      </c>
      <c r="Q2804" s="11">
        <v>7.0175438596491196E-2</v>
      </c>
      <c r="R2804" s="12">
        <v>3.5724999999999998</v>
      </c>
      <c r="S2804" t="s">
        <v>27</v>
      </c>
      <c r="T2804">
        <v>0</v>
      </c>
      <c r="U2804">
        <f t="shared" si="260"/>
        <v>2</v>
      </c>
      <c r="V2804">
        <f t="shared" si="261"/>
        <v>1</v>
      </c>
      <c r="W2804">
        <f t="shared" si="262"/>
        <v>1</v>
      </c>
      <c r="X2804" t="str">
        <f t="shared" si="263"/>
        <v>211</v>
      </c>
      <c r="Y2804" t="str">
        <f>IF(Table1[[#This Row],[RFM_Score]]="555","Champion", IF(AND(J2804&gt;=4,V2804&gt;=4),"Loyal", IF(U2804&lt;=2,"At Risk", IF(W2804&gt;=4,"Potential Loyalist","Others"))))</f>
        <v>At Risk</v>
      </c>
    </row>
    <row r="2805" spans="1:25">
      <c r="A2805" t="s">
        <v>8511</v>
      </c>
      <c r="B2805">
        <v>40</v>
      </c>
      <c r="C2805" t="s">
        <v>19</v>
      </c>
      <c r="D2805" t="s">
        <v>25</v>
      </c>
      <c r="E2805" s="6" t="s">
        <v>14875</v>
      </c>
      <c r="F2805" t="s">
        <v>60</v>
      </c>
      <c r="G2805">
        <v>1</v>
      </c>
      <c r="H2805">
        <v>1</v>
      </c>
      <c r="I2805">
        <v>57</v>
      </c>
      <c r="J2805">
        <v>2</v>
      </c>
      <c r="K2805">
        <v>14.26</v>
      </c>
      <c r="L2805" t="str">
        <f t="shared" si="258"/>
        <v/>
      </c>
      <c r="M2805">
        <v>4</v>
      </c>
      <c r="N2805" t="str">
        <f t="shared" si="259"/>
        <v/>
      </c>
      <c r="O2805">
        <v>6</v>
      </c>
      <c r="P2805" s="11">
        <v>1</v>
      </c>
      <c r="Q2805" s="11">
        <v>3.5087719298245598E-2</v>
      </c>
      <c r="R2805" s="12">
        <v>3.5649999999999999</v>
      </c>
      <c r="S2805" t="s">
        <v>27</v>
      </c>
      <c r="T2805">
        <v>0</v>
      </c>
      <c r="U2805">
        <f t="shared" si="260"/>
        <v>5</v>
      </c>
      <c r="V2805">
        <f t="shared" si="261"/>
        <v>1</v>
      </c>
      <c r="W2805">
        <f t="shared" si="262"/>
        <v>1</v>
      </c>
      <c r="X2805" t="str">
        <f t="shared" si="263"/>
        <v>511</v>
      </c>
      <c r="Y2805" t="str">
        <f>IF(Table1[[#This Row],[RFM_Score]]="555","Champion", IF(AND(J2805&gt;=4,V2805&gt;=4),"Loyal", IF(U2805&lt;=2,"At Risk", IF(W2805&gt;=4,"Potential Loyalist","Others"))))</f>
        <v>Others</v>
      </c>
    </row>
    <row r="2806" spans="1:25">
      <c r="A2806" t="s">
        <v>499</v>
      </c>
      <c r="B2806">
        <v>26</v>
      </c>
      <c r="C2806" t="s">
        <v>24</v>
      </c>
      <c r="D2806" t="s">
        <v>25</v>
      </c>
      <c r="E2806" s="6" t="s">
        <v>14876</v>
      </c>
      <c r="F2806" t="s">
        <v>30</v>
      </c>
      <c r="G2806">
        <v>4</v>
      </c>
      <c r="H2806">
        <v>3</v>
      </c>
      <c r="I2806">
        <v>49</v>
      </c>
      <c r="J2806">
        <v>2</v>
      </c>
      <c r="K2806">
        <v>14.25</v>
      </c>
      <c r="L2806" t="str">
        <f t="shared" si="258"/>
        <v/>
      </c>
      <c r="M2806">
        <v>4</v>
      </c>
      <c r="N2806" t="str">
        <f t="shared" si="259"/>
        <v/>
      </c>
      <c r="O2806">
        <v>132</v>
      </c>
      <c r="P2806" s="11">
        <v>0.75</v>
      </c>
      <c r="Q2806" s="11">
        <v>4.08163265306122E-2</v>
      </c>
      <c r="R2806" s="12">
        <v>3.5625</v>
      </c>
      <c r="S2806" t="s">
        <v>27</v>
      </c>
      <c r="T2806">
        <v>0</v>
      </c>
      <c r="U2806">
        <f t="shared" si="260"/>
        <v>1</v>
      </c>
      <c r="V2806">
        <f t="shared" si="261"/>
        <v>1</v>
      </c>
      <c r="W2806">
        <f t="shared" si="262"/>
        <v>1</v>
      </c>
      <c r="X2806" t="str">
        <f t="shared" si="263"/>
        <v>111</v>
      </c>
      <c r="Y2806" t="str">
        <f>IF(Table1[[#This Row],[RFM_Score]]="555","Champion", IF(AND(J2806&gt;=4,V2806&gt;=4),"Loyal", IF(U2806&lt;=2,"At Risk", IF(W2806&gt;=4,"Potential Loyalist","Others"))))</f>
        <v>At Risk</v>
      </c>
    </row>
    <row r="2807" spans="1:25">
      <c r="A2807" t="s">
        <v>9215</v>
      </c>
      <c r="B2807">
        <v>22</v>
      </c>
      <c r="C2807" t="s">
        <v>24</v>
      </c>
      <c r="D2807" t="s">
        <v>25</v>
      </c>
      <c r="E2807" s="6" t="s">
        <v>14877</v>
      </c>
      <c r="F2807" t="s">
        <v>37</v>
      </c>
      <c r="G2807">
        <v>3</v>
      </c>
      <c r="H2807">
        <v>1</v>
      </c>
      <c r="I2807">
        <v>46</v>
      </c>
      <c r="J2807">
        <v>1</v>
      </c>
      <c r="K2807">
        <v>14.09</v>
      </c>
      <c r="L2807" t="str">
        <f t="shared" si="258"/>
        <v/>
      </c>
      <c r="M2807">
        <v>4</v>
      </c>
      <c r="N2807" t="str">
        <f t="shared" si="259"/>
        <v/>
      </c>
      <c r="O2807">
        <v>98</v>
      </c>
      <c r="P2807" s="11">
        <v>0.33333333333333298</v>
      </c>
      <c r="Q2807" s="11">
        <v>2.1739130434782601E-2</v>
      </c>
      <c r="R2807" s="12">
        <v>3.5225</v>
      </c>
      <c r="S2807" t="s">
        <v>27</v>
      </c>
      <c r="T2807">
        <v>1</v>
      </c>
      <c r="U2807">
        <f t="shared" si="260"/>
        <v>2</v>
      </c>
      <c r="V2807">
        <f t="shared" si="261"/>
        <v>1</v>
      </c>
      <c r="W2807">
        <f t="shared" si="262"/>
        <v>1</v>
      </c>
      <c r="X2807" t="str">
        <f t="shared" si="263"/>
        <v>211</v>
      </c>
      <c r="Y2807" t="str">
        <f>IF(Table1[[#This Row],[RFM_Score]]="555","Champion", IF(AND(J2807&gt;=4,V2807&gt;=4),"Loyal", IF(U2807&lt;=2,"At Risk", IF(W2807&gt;=4,"Potential Loyalist","Others"))))</f>
        <v>At Risk</v>
      </c>
    </row>
    <row r="2808" spans="1:25">
      <c r="A2808" t="s">
        <v>6466</v>
      </c>
      <c r="B2808">
        <v>29</v>
      </c>
      <c r="C2808" t="s">
        <v>24</v>
      </c>
      <c r="D2808" t="s">
        <v>25</v>
      </c>
      <c r="E2808" s="6" t="s">
        <v>14878</v>
      </c>
      <c r="F2808" t="s">
        <v>30</v>
      </c>
      <c r="G2808">
        <v>1</v>
      </c>
      <c r="H2808">
        <v>1</v>
      </c>
      <c r="I2808">
        <v>44</v>
      </c>
      <c r="J2808">
        <v>2</v>
      </c>
      <c r="K2808">
        <v>14.08</v>
      </c>
      <c r="L2808" t="str">
        <f t="shared" si="258"/>
        <v/>
      </c>
      <c r="M2808">
        <v>4</v>
      </c>
      <c r="N2808" t="str">
        <f t="shared" si="259"/>
        <v/>
      </c>
      <c r="O2808">
        <v>20</v>
      </c>
      <c r="P2808" s="11">
        <v>1</v>
      </c>
      <c r="Q2808" s="11">
        <v>4.54545454545454E-2</v>
      </c>
      <c r="R2808" s="12">
        <v>3.52</v>
      </c>
      <c r="S2808" t="s">
        <v>27</v>
      </c>
      <c r="T2808">
        <v>0</v>
      </c>
      <c r="U2808">
        <f t="shared" si="260"/>
        <v>5</v>
      </c>
      <c r="V2808">
        <f t="shared" si="261"/>
        <v>1</v>
      </c>
      <c r="W2808">
        <f t="shared" si="262"/>
        <v>1</v>
      </c>
      <c r="X2808" t="str">
        <f t="shared" si="263"/>
        <v>511</v>
      </c>
      <c r="Y2808" t="str">
        <f>IF(Table1[[#This Row],[RFM_Score]]="555","Champion", IF(AND(J2808&gt;=4,V2808&gt;=4),"Loyal", IF(U2808&lt;=2,"At Risk", IF(W2808&gt;=4,"Potential Loyalist","Others"))))</f>
        <v>Others</v>
      </c>
    </row>
    <row r="2809" spans="1:25">
      <c r="A2809" t="s">
        <v>9140</v>
      </c>
      <c r="B2809">
        <v>51</v>
      </c>
      <c r="C2809" t="s">
        <v>24</v>
      </c>
      <c r="D2809" t="s">
        <v>41</v>
      </c>
      <c r="E2809" s="6" t="s">
        <v>14879</v>
      </c>
      <c r="F2809" t="s">
        <v>37</v>
      </c>
      <c r="G2809">
        <v>3</v>
      </c>
      <c r="H2809">
        <v>1</v>
      </c>
      <c r="I2809">
        <v>54</v>
      </c>
      <c r="J2809">
        <v>5</v>
      </c>
      <c r="K2809">
        <v>13.76</v>
      </c>
      <c r="L2809" t="str">
        <f t="shared" si="258"/>
        <v/>
      </c>
      <c r="M2809">
        <v>4</v>
      </c>
      <c r="N2809" t="str">
        <f t="shared" si="259"/>
        <v/>
      </c>
      <c r="O2809">
        <v>52</v>
      </c>
      <c r="P2809" s="11">
        <v>0.33333333333333298</v>
      </c>
      <c r="Q2809" s="11">
        <v>9.2592592592592504E-2</v>
      </c>
      <c r="R2809" s="12">
        <v>3.44</v>
      </c>
      <c r="S2809" t="s">
        <v>27</v>
      </c>
      <c r="T2809">
        <v>0</v>
      </c>
      <c r="U2809">
        <f t="shared" si="260"/>
        <v>3</v>
      </c>
      <c r="V2809">
        <f t="shared" si="261"/>
        <v>1</v>
      </c>
      <c r="W2809">
        <f t="shared" si="262"/>
        <v>1</v>
      </c>
      <c r="X2809" t="str">
        <f t="shared" si="263"/>
        <v>311</v>
      </c>
      <c r="Y2809" t="str">
        <f>IF(Table1[[#This Row],[RFM_Score]]="555","Champion", IF(AND(J2809&gt;=4,V2809&gt;=4),"Loyal", IF(U2809&lt;=2,"At Risk", IF(W2809&gt;=4,"Potential Loyalist","Others"))))</f>
        <v>Others</v>
      </c>
    </row>
    <row r="2810" spans="1:25">
      <c r="A2810" t="s">
        <v>6126</v>
      </c>
      <c r="B2810">
        <v>34</v>
      </c>
      <c r="C2810" t="s">
        <v>24</v>
      </c>
      <c r="D2810" t="s">
        <v>20</v>
      </c>
      <c r="E2810" s="6" t="s">
        <v>14880</v>
      </c>
      <c r="F2810" t="s">
        <v>37</v>
      </c>
      <c r="G2810">
        <v>2</v>
      </c>
      <c r="H2810">
        <v>1</v>
      </c>
      <c r="I2810">
        <v>40</v>
      </c>
      <c r="J2810">
        <v>3</v>
      </c>
      <c r="K2810">
        <v>13.51</v>
      </c>
      <c r="L2810" t="str">
        <f t="shared" si="258"/>
        <v/>
      </c>
      <c r="M2810">
        <v>4</v>
      </c>
      <c r="N2810" t="str">
        <f t="shared" si="259"/>
        <v/>
      </c>
      <c r="O2810">
        <v>61</v>
      </c>
      <c r="P2810" s="11">
        <v>0.5</v>
      </c>
      <c r="Q2810" s="11">
        <v>7.4999999999999997E-2</v>
      </c>
      <c r="R2810" s="12">
        <v>3.3774999999999999</v>
      </c>
      <c r="S2810" t="s">
        <v>27</v>
      </c>
      <c r="T2810">
        <v>0</v>
      </c>
      <c r="U2810">
        <f t="shared" si="260"/>
        <v>3</v>
      </c>
      <c r="V2810">
        <f t="shared" si="261"/>
        <v>1</v>
      </c>
      <c r="W2810">
        <f t="shared" si="262"/>
        <v>1</v>
      </c>
      <c r="X2810" t="str">
        <f t="shared" si="263"/>
        <v>311</v>
      </c>
      <c r="Y2810" t="str">
        <f>IF(Table1[[#This Row],[RFM_Score]]="555","Champion", IF(AND(J2810&gt;=4,V2810&gt;=4),"Loyal", IF(U2810&lt;=2,"At Risk", IF(W2810&gt;=4,"Potential Loyalist","Others"))))</f>
        <v>Others</v>
      </c>
    </row>
    <row r="2811" spans="1:25">
      <c r="A2811" t="s">
        <v>8187</v>
      </c>
      <c r="B2811">
        <v>40</v>
      </c>
      <c r="C2811" t="s">
        <v>19</v>
      </c>
      <c r="D2811" t="s">
        <v>25</v>
      </c>
      <c r="E2811" s="6" t="s">
        <v>14881</v>
      </c>
      <c r="F2811" t="s">
        <v>62</v>
      </c>
      <c r="G2811">
        <v>4</v>
      </c>
      <c r="H2811">
        <v>2</v>
      </c>
      <c r="I2811">
        <v>49</v>
      </c>
      <c r="J2811">
        <v>0</v>
      </c>
      <c r="K2811">
        <v>13.41</v>
      </c>
      <c r="L2811" t="str">
        <f t="shared" si="258"/>
        <v/>
      </c>
      <c r="M2811">
        <v>4</v>
      </c>
      <c r="N2811" t="str">
        <f t="shared" si="259"/>
        <v/>
      </c>
      <c r="O2811">
        <v>30</v>
      </c>
      <c r="P2811" s="11">
        <v>0.5</v>
      </c>
      <c r="Q2811" s="11">
        <v>0</v>
      </c>
      <c r="R2811" s="12">
        <v>3.3525</v>
      </c>
      <c r="S2811" t="s">
        <v>27</v>
      </c>
      <c r="T2811">
        <v>0</v>
      </c>
      <c r="U2811">
        <f t="shared" si="260"/>
        <v>4</v>
      </c>
      <c r="V2811">
        <f t="shared" si="261"/>
        <v>1</v>
      </c>
      <c r="W2811">
        <f t="shared" si="262"/>
        <v>1</v>
      </c>
      <c r="X2811" t="str">
        <f t="shared" si="263"/>
        <v>411</v>
      </c>
      <c r="Y2811" t="str">
        <f>IF(Table1[[#This Row],[RFM_Score]]="555","Champion", IF(AND(J2811&gt;=4,V2811&gt;=4),"Loyal", IF(U2811&lt;=2,"At Risk", IF(W2811&gt;=4,"Potential Loyalist","Others"))))</f>
        <v>Others</v>
      </c>
    </row>
    <row r="2812" spans="1:25">
      <c r="A2812" t="s">
        <v>6993</v>
      </c>
      <c r="B2812">
        <v>36</v>
      </c>
      <c r="C2812" t="s">
        <v>19</v>
      </c>
      <c r="D2812" t="s">
        <v>25</v>
      </c>
      <c r="E2812" s="6" t="s">
        <v>14882</v>
      </c>
      <c r="F2812" t="s">
        <v>30</v>
      </c>
      <c r="G2812">
        <v>3</v>
      </c>
      <c r="H2812">
        <v>0</v>
      </c>
      <c r="I2812">
        <v>50</v>
      </c>
      <c r="J2812">
        <v>4</v>
      </c>
      <c r="K2812">
        <v>13.34</v>
      </c>
      <c r="L2812" t="str">
        <f t="shared" si="258"/>
        <v/>
      </c>
      <c r="M2812">
        <v>4</v>
      </c>
      <c r="N2812" t="str">
        <f t="shared" si="259"/>
        <v/>
      </c>
      <c r="O2812">
        <v>22</v>
      </c>
      <c r="P2812" s="11">
        <v>0</v>
      </c>
      <c r="Q2812" s="11">
        <v>0.08</v>
      </c>
      <c r="R2812" s="12">
        <v>3.335</v>
      </c>
      <c r="S2812" t="s">
        <v>27</v>
      </c>
      <c r="T2812">
        <v>0</v>
      </c>
      <c r="U2812">
        <f t="shared" si="260"/>
        <v>4</v>
      </c>
      <c r="V2812">
        <f t="shared" si="261"/>
        <v>1</v>
      </c>
      <c r="W2812">
        <f t="shared" si="262"/>
        <v>1</v>
      </c>
      <c r="X2812" t="str">
        <f t="shared" si="263"/>
        <v>411</v>
      </c>
      <c r="Y2812" t="str">
        <f>IF(Table1[[#This Row],[RFM_Score]]="555","Champion", IF(AND(J2812&gt;=4,V2812&gt;=4),"Loyal", IF(U2812&lt;=2,"At Risk", IF(W2812&gt;=4,"Potential Loyalist","Others"))))</f>
        <v>Others</v>
      </c>
    </row>
    <row r="2813" spans="1:25">
      <c r="A2813" t="s">
        <v>5205</v>
      </c>
      <c r="B2813">
        <v>25</v>
      </c>
      <c r="C2813" t="s">
        <v>19</v>
      </c>
      <c r="D2813" t="s">
        <v>41</v>
      </c>
      <c r="E2813" s="6" t="s">
        <v>14883</v>
      </c>
      <c r="F2813" t="s">
        <v>30</v>
      </c>
      <c r="G2813">
        <v>6</v>
      </c>
      <c r="H2813">
        <v>2</v>
      </c>
      <c r="I2813">
        <v>61</v>
      </c>
      <c r="J2813">
        <v>3</v>
      </c>
      <c r="K2813">
        <v>13.32</v>
      </c>
      <c r="L2813" t="str">
        <f t="shared" si="258"/>
        <v/>
      </c>
      <c r="M2813">
        <v>4</v>
      </c>
      <c r="N2813" t="str">
        <f t="shared" si="259"/>
        <v/>
      </c>
      <c r="O2813">
        <v>92</v>
      </c>
      <c r="P2813" s="11">
        <v>0.33333333333333298</v>
      </c>
      <c r="Q2813" s="11">
        <v>4.9180327868852403E-2</v>
      </c>
      <c r="R2813" s="12">
        <v>3.33</v>
      </c>
      <c r="S2813" t="s">
        <v>27</v>
      </c>
      <c r="T2813">
        <v>1</v>
      </c>
      <c r="U2813">
        <f t="shared" si="260"/>
        <v>2</v>
      </c>
      <c r="V2813">
        <f t="shared" si="261"/>
        <v>1</v>
      </c>
      <c r="W2813">
        <f t="shared" si="262"/>
        <v>1</v>
      </c>
      <c r="X2813" t="str">
        <f t="shared" si="263"/>
        <v>211</v>
      </c>
      <c r="Y2813" t="str">
        <f>IF(Table1[[#This Row],[RFM_Score]]="555","Champion", IF(AND(J2813&gt;=4,V2813&gt;=4),"Loyal", IF(U2813&lt;=2,"At Risk", IF(W2813&gt;=4,"Potential Loyalist","Others"))))</f>
        <v>At Risk</v>
      </c>
    </row>
    <row r="2814" spans="1:25">
      <c r="A2814" t="s">
        <v>9288</v>
      </c>
      <c r="B2814">
        <v>55</v>
      </c>
      <c r="C2814" t="s">
        <v>24</v>
      </c>
      <c r="D2814" t="s">
        <v>49</v>
      </c>
      <c r="E2814" s="6" t="s">
        <v>14884</v>
      </c>
      <c r="F2814" t="s">
        <v>21</v>
      </c>
      <c r="G2814">
        <v>4</v>
      </c>
      <c r="H2814">
        <v>1</v>
      </c>
      <c r="I2814">
        <v>51</v>
      </c>
      <c r="J2814">
        <v>3</v>
      </c>
      <c r="K2814">
        <v>13.16</v>
      </c>
      <c r="L2814" t="str">
        <f t="shared" si="258"/>
        <v/>
      </c>
      <c r="M2814">
        <v>4</v>
      </c>
      <c r="N2814" t="str">
        <f t="shared" si="259"/>
        <v/>
      </c>
      <c r="O2814">
        <v>18</v>
      </c>
      <c r="P2814" s="11">
        <v>0.25</v>
      </c>
      <c r="Q2814" s="11">
        <v>5.8823529411764698E-2</v>
      </c>
      <c r="R2814" s="12">
        <v>3.29</v>
      </c>
      <c r="S2814" t="s">
        <v>27</v>
      </c>
      <c r="T2814">
        <v>0</v>
      </c>
      <c r="U2814">
        <f t="shared" si="260"/>
        <v>5</v>
      </c>
      <c r="V2814">
        <f t="shared" si="261"/>
        <v>1</v>
      </c>
      <c r="W2814">
        <f t="shared" si="262"/>
        <v>1</v>
      </c>
      <c r="X2814" t="str">
        <f t="shared" si="263"/>
        <v>511</v>
      </c>
      <c r="Y2814" t="str">
        <f>IF(Table1[[#This Row],[RFM_Score]]="555","Champion", IF(AND(J2814&gt;=4,V2814&gt;=4),"Loyal", IF(U2814&lt;=2,"At Risk", IF(W2814&gt;=4,"Potential Loyalist","Others"))))</f>
        <v>Others</v>
      </c>
    </row>
    <row r="2815" spans="1:25">
      <c r="A2815" t="s">
        <v>10340</v>
      </c>
      <c r="B2815">
        <v>23</v>
      </c>
      <c r="C2815" t="s">
        <v>24</v>
      </c>
      <c r="D2815" t="s">
        <v>41</v>
      </c>
      <c r="E2815" s="6" t="s">
        <v>14885</v>
      </c>
      <c r="F2815" t="s">
        <v>30</v>
      </c>
      <c r="G2815">
        <v>3</v>
      </c>
      <c r="H2815">
        <v>0</v>
      </c>
      <c r="I2815">
        <v>49</v>
      </c>
      <c r="J2815">
        <v>4</v>
      </c>
      <c r="K2815">
        <v>13.16</v>
      </c>
      <c r="L2815" t="str">
        <f t="shared" si="258"/>
        <v/>
      </c>
      <c r="M2815">
        <v>4</v>
      </c>
      <c r="N2815" t="str">
        <f t="shared" si="259"/>
        <v/>
      </c>
      <c r="O2815">
        <v>4</v>
      </c>
      <c r="P2815" s="11">
        <v>0</v>
      </c>
      <c r="Q2815" s="11">
        <v>8.16326530612244E-2</v>
      </c>
      <c r="R2815" s="12">
        <v>3.29</v>
      </c>
      <c r="S2815" t="s">
        <v>27</v>
      </c>
      <c r="T2815">
        <v>0</v>
      </c>
      <c r="U2815">
        <f t="shared" si="260"/>
        <v>5</v>
      </c>
      <c r="V2815">
        <f t="shared" si="261"/>
        <v>1</v>
      </c>
      <c r="W2815">
        <f t="shared" si="262"/>
        <v>1</v>
      </c>
      <c r="X2815" t="str">
        <f t="shared" si="263"/>
        <v>511</v>
      </c>
      <c r="Y2815" t="str">
        <f>IF(Table1[[#This Row],[RFM_Score]]="555","Champion", IF(AND(J2815&gt;=4,V2815&gt;=4),"Loyal", IF(U2815&lt;=2,"At Risk", IF(W2815&gt;=4,"Potential Loyalist","Others"))))</f>
        <v>Others</v>
      </c>
    </row>
    <row r="2816" spans="1:25">
      <c r="A2816" t="s">
        <v>4339</v>
      </c>
      <c r="B2816">
        <v>23</v>
      </c>
      <c r="C2816" t="s">
        <v>19</v>
      </c>
      <c r="D2816" t="s">
        <v>25</v>
      </c>
      <c r="E2816" s="6" t="s">
        <v>14886</v>
      </c>
      <c r="F2816" t="s">
        <v>26</v>
      </c>
      <c r="G2816">
        <v>2</v>
      </c>
      <c r="H2816">
        <v>0</v>
      </c>
      <c r="I2816">
        <v>56</v>
      </c>
      <c r="J2816">
        <v>2</v>
      </c>
      <c r="K2816">
        <v>13.02</v>
      </c>
      <c r="L2816" t="str">
        <f t="shared" si="258"/>
        <v/>
      </c>
      <c r="M2816">
        <v>4</v>
      </c>
      <c r="N2816" t="str">
        <f t="shared" si="259"/>
        <v/>
      </c>
      <c r="O2816">
        <v>19</v>
      </c>
      <c r="P2816" s="11">
        <v>0</v>
      </c>
      <c r="Q2816" s="11">
        <v>3.5714285714285698E-2</v>
      </c>
      <c r="R2816" s="12">
        <v>3.2549999999999999</v>
      </c>
      <c r="S2816" t="s">
        <v>27</v>
      </c>
      <c r="T2816">
        <v>0</v>
      </c>
      <c r="U2816">
        <f t="shared" si="260"/>
        <v>5</v>
      </c>
      <c r="V2816">
        <f t="shared" si="261"/>
        <v>1</v>
      </c>
      <c r="W2816">
        <f t="shared" si="262"/>
        <v>1</v>
      </c>
      <c r="X2816" t="str">
        <f t="shared" si="263"/>
        <v>511</v>
      </c>
      <c r="Y2816" t="str">
        <f>IF(Table1[[#This Row],[RFM_Score]]="555","Champion", IF(AND(J2816&gt;=4,V2816&gt;=4),"Loyal", IF(U2816&lt;=2,"At Risk", IF(W2816&gt;=4,"Potential Loyalist","Others"))))</f>
        <v>Others</v>
      </c>
    </row>
    <row r="2817" spans="1:25">
      <c r="A2817" t="s">
        <v>3245</v>
      </c>
      <c r="B2817">
        <v>45</v>
      </c>
      <c r="C2817" t="s">
        <v>24</v>
      </c>
      <c r="D2817" t="s">
        <v>25</v>
      </c>
      <c r="E2817" s="6" t="s">
        <v>14887</v>
      </c>
      <c r="F2817" t="s">
        <v>26</v>
      </c>
      <c r="G2817">
        <v>2</v>
      </c>
      <c r="H2817">
        <v>0</v>
      </c>
      <c r="I2817">
        <v>47</v>
      </c>
      <c r="J2817">
        <v>1</v>
      </c>
      <c r="K2817">
        <v>13.01</v>
      </c>
      <c r="L2817" t="str">
        <f t="shared" si="258"/>
        <v/>
      </c>
      <c r="M2817">
        <v>4</v>
      </c>
      <c r="N2817" t="str">
        <f t="shared" si="259"/>
        <v/>
      </c>
      <c r="O2817">
        <v>25</v>
      </c>
      <c r="P2817" s="11">
        <v>0</v>
      </c>
      <c r="Q2817" s="11">
        <v>2.1276595744680799E-2</v>
      </c>
      <c r="R2817" s="12">
        <v>3.2524999999999999</v>
      </c>
      <c r="S2817" t="s">
        <v>27</v>
      </c>
      <c r="T2817">
        <v>0</v>
      </c>
      <c r="U2817">
        <f t="shared" si="260"/>
        <v>4</v>
      </c>
      <c r="V2817">
        <f t="shared" si="261"/>
        <v>1</v>
      </c>
      <c r="W2817">
        <f t="shared" si="262"/>
        <v>1</v>
      </c>
      <c r="X2817" t="str">
        <f t="shared" si="263"/>
        <v>411</v>
      </c>
      <c r="Y2817" t="str">
        <f>IF(Table1[[#This Row],[RFM_Score]]="555","Champion", IF(AND(J2817&gt;=4,V2817&gt;=4),"Loyal", IF(U2817&lt;=2,"At Risk", IF(W2817&gt;=4,"Potential Loyalist","Others"))))</f>
        <v>Others</v>
      </c>
    </row>
    <row r="2818" spans="1:25">
      <c r="A2818" t="s">
        <v>8515</v>
      </c>
      <c r="B2818">
        <v>61</v>
      </c>
      <c r="C2818" t="s">
        <v>24</v>
      </c>
      <c r="D2818" t="s">
        <v>25</v>
      </c>
      <c r="E2818" s="6" t="s">
        <v>14888</v>
      </c>
      <c r="F2818" t="s">
        <v>26</v>
      </c>
      <c r="G2818">
        <v>2</v>
      </c>
      <c r="H2818">
        <v>0</v>
      </c>
      <c r="I2818">
        <v>53</v>
      </c>
      <c r="J2818">
        <v>1</v>
      </c>
      <c r="K2818">
        <v>12.99</v>
      </c>
      <c r="L2818" t="str">
        <f t="shared" ref="L2818:L2881" si="264">IF(OR(K2818&lt;$AC$10, K2818&gt;$AC$11), "OUTLIER", "")</f>
        <v/>
      </c>
      <c r="M2818">
        <v>4</v>
      </c>
      <c r="N2818" t="str">
        <f t="shared" ref="N2818:N2881" si="265">IF(OR(M2818&lt;$AC$16, M2818&gt;$AC$17), "OUTLIER", "")</f>
        <v/>
      </c>
      <c r="O2818">
        <v>3</v>
      </c>
      <c r="P2818" s="11">
        <v>0</v>
      </c>
      <c r="Q2818" s="11">
        <v>1.8867924528301799E-2</v>
      </c>
      <c r="R2818" s="12">
        <v>3.2475000000000001</v>
      </c>
      <c r="S2818" t="s">
        <v>27</v>
      </c>
      <c r="T2818">
        <v>0</v>
      </c>
      <c r="U2818">
        <f t="shared" ref="U2818:U2881" si="266">IF(O2818&lt;=20,5,IF(O2818&lt;=40,4,IF(O2818&lt;=70,3,IF(O2818&lt;=100,2,1))))</f>
        <v>5</v>
      </c>
      <c r="V2818">
        <f t="shared" ref="V2818:V2881" si="267">IF(M2818&gt;=11,5,IF(M2818&gt;=9,4,IF(M2818&gt;=7,3,IF(M2818&gt;=5,2,1))))</f>
        <v>1</v>
      </c>
      <c r="W2818">
        <f t="shared" ref="W2818:W2881" si="268">IF(K2818&gt;=500,5,IF(K2818&gt;=300,4,IF(K2818&gt;=150,3,IF(K2818&gt;=50,2,1))))</f>
        <v>1</v>
      </c>
      <c r="X2818" t="str">
        <f t="shared" ref="X2818:X2881" si="269">U2818 &amp; V2818 &amp; W2818</f>
        <v>511</v>
      </c>
      <c r="Y2818" t="str">
        <f>IF(Table1[[#This Row],[RFM_Score]]="555","Champion", IF(AND(J2818&gt;=4,V2818&gt;=4),"Loyal", IF(U2818&lt;=2,"At Risk", IF(W2818&gt;=4,"Potential Loyalist","Others"))))</f>
        <v>Others</v>
      </c>
    </row>
    <row r="2819" spans="1:25">
      <c r="A2819" t="s">
        <v>5023</v>
      </c>
      <c r="B2819">
        <v>32</v>
      </c>
      <c r="C2819" t="s">
        <v>24</v>
      </c>
      <c r="D2819" t="s">
        <v>25</v>
      </c>
      <c r="E2819" s="6" t="s">
        <v>14889</v>
      </c>
      <c r="F2819" t="s">
        <v>62</v>
      </c>
      <c r="G2819">
        <v>5</v>
      </c>
      <c r="H2819">
        <v>1</v>
      </c>
      <c r="I2819">
        <v>50</v>
      </c>
      <c r="J2819">
        <v>5</v>
      </c>
      <c r="K2819">
        <v>12.98</v>
      </c>
      <c r="L2819" t="str">
        <f t="shared" si="264"/>
        <v/>
      </c>
      <c r="M2819">
        <v>4</v>
      </c>
      <c r="N2819" t="str">
        <f t="shared" si="265"/>
        <v/>
      </c>
      <c r="O2819">
        <v>11</v>
      </c>
      <c r="P2819" s="11">
        <v>0.2</v>
      </c>
      <c r="Q2819" s="11">
        <v>0.1</v>
      </c>
      <c r="R2819" s="12">
        <v>3.2450000000000001</v>
      </c>
      <c r="S2819" t="s">
        <v>27</v>
      </c>
      <c r="T2819">
        <v>0</v>
      </c>
      <c r="U2819">
        <f t="shared" si="266"/>
        <v>5</v>
      </c>
      <c r="V2819">
        <f t="shared" si="267"/>
        <v>1</v>
      </c>
      <c r="W2819">
        <f t="shared" si="268"/>
        <v>1</v>
      </c>
      <c r="X2819" t="str">
        <f t="shared" si="269"/>
        <v>511</v>
      </c>
      <c r="Y2819" t="str">
        <f>IF(Table1[[#This Row],[RFM_Score]]="555","Champion", IF(AND(J2819&gt;=4,V2819&gt;=4),"Loyal", IF(U2819&lt;=2,"At Risk", IF(W2819&gt;=4,"Potential Loyalist","Others"))))</f>
        <v>Others</v>
      </c>
    </row>
    <row r="2820" spans="1:25">
      <c r="A2820" t="s">
        <v>2822</v>
      </c>
      <c r="B2820">
        <v>30</v>
      </c>
      <c r="C2820" t="s">
        <v>19</v>
      </c>
      <c r="D2820" t="s">
        <v>29</v>
      </c>
      <c r="E2820" s="6" t="s">
        <v>14890</v>
      </c>
      <c r="F2820" t="s">
        <v>26</v>
      </c>
      <c r="G2820">
        <v>6</v>
      </c>
      <c r="H2820">
        <v>3</v>
      </c>
      <c r="I2820">
        <v>51</v>
      </c>
      <c r="J2820">
        <v>2</v>
      </c>
      <c r="K2820">
        <v>12.91</v>
      </c>
      <c r="L2820" t="str">
        <f t="shared" si="264"/>
        <v/>
      </c>
      <c r="M2820">
        <v>4</v>
      </c>
      <c r="N2820" t="str">
        <f t="shared" si="265"/>
        <v/>
      </c>
      <c r="O2820">
        <v>18</v>
      </c>
      <c r="P2820" s="11">
        <v>0.5</v>
      </c>
      <c r="Q2820" s="11">
        <v>3.9215686274509803E-2</v>
      </c>
      <c r="R2820" s="12">
        <v>3.2275</v>
      </c>
      <c r="S2820" t="s">
        <v>27</v>
      </c>
      <c r="T2820">
        <v>0</v>
      </c>
      <c r="U2820">
        <f t="shared" si="266"/>
        <v>5</v>
      </c>
      <c r="V2820">
        <f t="shared" si="267"/>
        <v>1</v>
      </c>
      <c r="W2820">
        <f t="shared" si="268"/>
        <v>1</v>
      </c>
      <c r="X2820" t="str">
        <f t="shared" si="269"/>
        <v>511</v>
      </c>
      <c r="Y2820" t="str">
        <f>IF(Table1[[#This Row],[RFM_Score]]="555","Champion", IF(AND(J2820&gt;=4,V2820&gt;=4),"Loyal", IF(U2820&lt;=2,"At Risk", IF(W2820&gt;=4,"Potential Loyalist","Others"))))</f>
        <v>Others</v>
      </c>
    </row>
    <row r="2821" spans="1:25">
      <c r="A2821" t="s">
        <v>10109</v>
      </c>
      <c r="B2821">
        <v>46</v>
      </c>
      <c r="C2821" t="s">
        <v>19</v>
      </c>
      <c r="D2821" t="s">
        <v>49</v>
      </c>
      <c r="E2821" s="6" t="s">
        <v>14891</v>
      </c>
      <c r="F2821" t="s">
        <v>26</v>
      </c>
      <c r="G2821">
        <v>4</v>
      </c>
      <c r="H2821">
        <v>1</v>
      </c>
      <c r="I2821">
        <v>62</v>
      </c>
      <c r="J2821">
        <v>3</v>
      </c>
      <c r="K2821">
        <v>12.67</v>
      </c>
      <c r="L2821" t="str">
        <f t="shared" si="264"/>
        <v/>
      </c>
      <c r="M2821">
        <v>4</v>
      </c>
      <c r="N2821" t="str">
        <f t="shared" si="265"/>
        <v/>
      </c>
      <c r="O2821">
        <v>11</v>
      </c>
      <c r="P2821" s="11">
        <v>0.25</v>
      </c>
      <c r="Q2821" s="11">
        <v>4.8387096774193498E-2</v>
      </c>
      <c r="R2821" s="12">
        <v>3.1675</v>
      </c>
      <c r="S2821" t="s">
        <v>27</v>
      </c>
      <c r="T2821">
        <v>0</v>
      </c>
      <c r="U2821">
        <f t="shared" si="266"/>
        <v>5</v>
      </c>
      <c r="V2821">
        <f t="shared" si="267"/>
        <v>1</v>
      </c>
      <c r="W2821">
        <f t="shared" si="268"/>
        <v>1</v>
      </c>
      <c r="X2821" t="str">
        <f t="shared" si="269"/>
        <v>511</v>
      </c>
      <c r="Y2821" t="str">
        <f>IF(Table1[[#This Row],[RFM_Score]]="555","Champion", IF(AND(J2821&gt;=4,V2821&gt;=4),"Loyal", IF(U2821&lt;=2,"At Risk", IF(W2821&gt;=4,"Potential Loyalist","Others"))))</f>
        <v>Others</v>
      </c>
    </row>
    <row r="2822" spans="1:25">
      <c r="A2822" t="s">
        <v>8173</v>
      </c>
      <c r="B2822">
        <v>24</v>
      </c>
      <c r="C2822" t="s">
        <v>19</v>
      </c>
      <c r="D2822" t="s">
        <v>41</v>
      </c>
      <c r="E2822" s="6" t="s">
        <v>14892</v>
      </c>
      <c r="F2822" t="s">
        <v>26</v>
      </c>
      <c r="G2822">
        <v>6</v>
      </c>
      <c r="H2822">
        <v>1</v>
      </c>
      <c r="I2822">
        <v>63</v>
      </c>
      <c r="J2822">
        <v>4</v>
      </c>
      <c r="K2822">
        <v>12.3</v>
      </c>
      <c r="L2822" t="str">
        <f t="shared" si="264"/>
        <v/>
      </c>
      <c r="M2822">
        <v>4</v>
      </c>
      <c r="N2822" t="str">
        <f t="shared" si="265"/>
        <v/>
      </c>
      <c r="O2822">
        <v>6</v>
      </c>
      <c r="P2822" s="11">
        <v>0.16666666666666599</v>
      </c>
      <c r="Q2822" s="11">
        <v>6.3492063492063405E-2</v>
      </c>
      <c r="R2822" s="12">
        <v>3.0750000000000002</v>
      </c>
      <c r="S2822" t="s">
        <v>27</v>
      </c>
      <c r="T2822">
        <v>0</v>
      </c>
      <c r="U2822">
        <f t="shared" si="266"/>
        <v>5</v>
      </c>
      <c r="V2822">
        <f t="shared" si="267"/>
        <v>1</v>
      </c>
      <c r="W2822">
        <f t="shared" si="268"/>
        <v>1</v>
      </c>
      <c r="X2822" t="str">
        <f t="shared" si="269"/>
        <v>511</v>
      </c>
      <c r="Y2822" t="str">
        <f>IF(Table1[[#This Row],[RFM_Score]]="555","Champion", IF(AND(J2822&gt;=4,V2822&gt;=4),"Loyal", IF(U2822&lt;=2,"At Risk", IF(W2822&gt;=4,"Potential Loyalist","Others"))))</f>
        <v>Others</v>
      </c>
    </row>
    <row r="2823" spans="1:25">
      <c r="A2823" t="s">
        <v>5064</v>
      </c>
      <c r="B2823">
        <v>29</v>
      </c>
      <c r="C2823" t="s">
        <v>24</v>
      </c>
      <c r="D2823" t="s">
        <v>46</v>
      </c>
      <c r="E2823" s="6" t="s">
        <v>14893</v>
      </c>
      <c r="F2823" t="s">
        <v>37</v>
      </c>
      <c r="G2823">
        <v>1</v>
      </c>
      <c r="H2823">
        <v>0</v>
      </c>
      <c r="I2823">
        <v>54</v>
      </c>
      <c r="J2823">
        <v>7</v>
      </c>
      <c r="K2823">
        <v>12.18</v>
      </c>
      <c r="L2823" t="str">
        <f t="shared" si="264"/>
        <v/>
      </c>
      <c r="M2823">
        <v>4</v>
      </c>
      <c r="N2823" t="str">
        <f t="shared" si="265"/>
        <v/>
      </c>
      <c r="O2823">
        <v>81</v>
      </c>
      <c r="P2823" s="11">
        <v>0</v>
      </c>
      <c r="Q2823" s="11">
        <v>0.12962962962962901</v>
      </c>
      <c r="R2823" s="12">
        <v>3.0449999999999999</v>
      </c>
      <c r="S2823" t="s">
        <v>27</v>
      </c>
      <c r="T2823">
        <v>0</v>
      </c>
      <c r="U2823">
        <f t="shared" si="266"/>
        <v>2</v>
      </c>
      <c r="V2823">
        <f t="shared" si="267"/>
        <v>1</v>
      </c>
      <c r="W2823">
        <f t="shared" si="268"/>
        <v>1</v>
      </c>
      <c r="X2823" t="str">
        <f t="shared" si="269"/>
        <v>211</v>
      </c>
      <c r="Y2823" t="str">
        <f>IF(Table1[[#This Row],[RFM_Score]]="555","Champion", IF(AND(J2823&gt;=4,V2823&gt;=4),"Loyal", IF(U2823&lt;=2,"At Risk", IF(W2823&gt;=4,"Potential Loyalist","Others"))))</f>
        <v>At Risk</v>
      </c>
    </row>
    <row r="2824" spans="1:25">
      <c r="A2824" t="s">
        <v>8897</v>
      </c>
      <c r="B2824">
        <v>38</v>
      </c>
      <c r="C2824" t="s">
        <v>24</v>
      </c>
      <c r="D2824" t="s">
        <v>25</v>
      </c>
      <c r="E2824" s="6" t="s">
        <v>14894</v>
      </c>
      <c r="F2824" t="s">
        <v>62</v>
      </c>
      <c r="G2824">
        <v>1</v>
      </c>
      <c r="H2824">
        <v>0</v>
      </c>
      <c r="I2824">
        <v>46</v>
      </c>
      <c r="J2824">
        <v>4</v>
      </c>
      <c r="K2824">
        <v>12.02</v>
      </c>
      <c r="L2824" t="str">
        <f t="shared" si="264"/>
        <v/>
      </c>
      <c r="M2824">
        <v>4</v>
      </c>
      <c r="N2824" t="str">
        <f t="shared" si="265"/>
        <v/>
      </c>
      <c r="O2824">
        <v>62</v>
      </c>
      <c r="P2824" s="11">
        <v>0</v>
      </c>
      <c r="Q2824" s="11">
        <v>8.6956521739130405E-2</v>
      </c>
      <c r="R2824" s="12">
        <v>3.0049999999999999</v>
      </c>
      <c r="S2824" t="s">
        <v>27</v>
      </c>
      <c r="T2824">
        <v>0</v>
      </c>
      <c r="U2824">
        <f t="shared" si="266"/>
        <v>3</v>
      </c>
      <c r="V2824">
        <f t="shared" si="267"/>
        <v>1</v>
      </c>
      <c r="W2824">
        <f t="shared" si="268"/>
        <v>1</v>
      </c>
      <c r="X2824" t="str">
        <f t="shared" si="269"/>
        <v>311</v>
      </c>
      <c r="Y2824" t="str">
        <f>IF(Table1[[#This Row],[RFM_Score]]="555","Champion", IF(AND(J2824&gt;=4,V2824&gt;=4),"Loyal", IF(U2824&lt;=2,"At Risk", IF(W2824&gt;=4,"Potential Loyalist","Others"))))</f>
        <v>Others</v>
      </c>
    </row>
    <row r="2825" spans="1:25">
      <c r="A2825" t="s">
        <v>9383</v>
      </c>
      <c r="B2825">
        <v>38</v>
      </c>
      <c r="C2825" t="s">
        <v>19</v>
      </c>
      <c r="D2825" t="s">
        <v>20</v>
      </c>
      <c r="E2825" s="6" t="s">
        <v>14895</v>
      </c>
      <c r="F2825" t="s">
        <v>26</v>
      </c>
      <c r="G2825">
        <v>1</v>
      </c>
      <c r="H2825">
        <v>1</v>
      </c>
      <c r="I2825">
        <v>51</v>
      </c>
      <c r="J2825">
        <v>2</v>
      </c>
      <c r="K2825">
        <v>11.95</v>
      </c>
      <c r="L2825" t="str">
        <f t="shared" si="264"/>
        <v/>
      </c>
      <c r="M2825">
        <v>4</v>
      </c>
      <c r="N2825" t="str">
        <f t="shared" si="265"/>
        <v/>
      </c>
      <c r="O2825">
        <v>6</v>
      </c>
      <c r="P2825" s="11">
        <v>1</v>
      </c>
      <c r="Q2825" s="11">
        <v>3.9215686274509803E-2</v>
      </c>
      <c r="R2825" s="12">
        <v>2.9874999999999998</v>
      </c>
      <c r="S2825" t="s">
        <v>27</v>
      </c>
      <c r="T2825">
        <v>0</v>
      </c>
      <c r="U2825">
        <f t="shared" si="266"/>
        <v>5</v>
      </c>
      <c r="V2825">
        <f t="shared" si="267"/>
        <v>1</v>
      </c>
      <c r="W2825">
        <f t="shared" si="268"/>
        <v>1</v>
      </c>
      <c r="X2825" t="str">
        <f t="shared" si="269"/>
        <v>511</v>
      </c>
      <c r="Y2825" t="str">
        <f>IF(Table1[[#This Row],[RFM_Score]]="555","Champion", IF(AND(J2825&gt;=4,V2825&gt;=4),"Loyal", IF(U2825&lt;=2,"At Risk", IF(W2825&gt;=4,"Potential Loyalist","Others"))))</f>
        <v>Others</v>
      </c>
    </row>
    <row r="2826" spans="1:25">
      <c r="A2826" t="s">
        <v>4065</v>
      </c>
      <c r="B2826">
        <v>54</v>
      </c>
      <c r="C2826" t="s">
        <v>24</v>
      </c>
      <c r="D2826" t="s">
        <v>41</v>
      </c>
      <c r="E2826" s="6" t="s">
        <v>14896</v>
      </c>
      <c r="F2826" t="s">
        <v>26</v>
      </c>
      <c r="G2826">
        <v>4</v>
      </c>
      <c r="H2826">
        <v>1</v>
      </c>
      <c r="I2826">
        <v>58</v>
      </c>
      <c r="J2826">
        <v>1</v>
      </c>
      <c r="K2826">
        <v>11.11</v>
      </c>
      <c r="L2826" t="str">
        <f t="shared" si="264"/>
        <v/>
      </c>
      <c r="M2826">
        <v>4</v>
      </c>
      <c r="N2826" t="str">
        <f t="shared" si="265"/>
        <v/>
      </c>
      <c r="O2826">
        <v>26</v>
      </c>
      <c r="P2826" s="11">
        <v>0.25</v>
      </c>
      <c r="Q2826" s="11">
        <v>1.72413793103448E-2</v>
      </c>
      <c r="R2826" s="12">
        <v>2.7774999999999999</v>
      </c>
      <c r="S2826" t="s">
        <v>27</v>
      </c>
      <c r="T2826">
        <v>0</v>
      </c>
      <c r="U2826">
        <f t="shared" si="266"/>
        <v>4</v>
      </c>
      <c r="V2826">
        <f t="shared" si="267"/>
        <v>1</v>
      </c>
      <c r="W2826">
        <f t="shared" si="268"/>
        <v>1</v>
      </c>
      <c r="X2826" t="str">
        <f t="shared" si="269"/>
        <v>411</v>
      </c>
      <c r="Y2826" t="str">
        <f>IF(Table1[[#This Row],[RFM_Score]]="555","Champion", IF(AND(J2826&gt;=4,V2826&gt;=4),"Loyal", IF(U2826&lt;=2,"At Risk", IF(W2826&gt;=4,"Potential Loyalist","Others"))))</f>
        <v>Others</v>
      </c>
    </row>
    <row r="2827" spans="1:25">
      <c r="A2827" t="s">
        <v>6561</v>
      </c>
      <c r="B2827">
        <v>48</v>
      </c>
      <c r="C2827" t="s">
        <v>24</v>
      </c>
      <c r="D2827" t="s">
        <v>25</v>
      </c>
      <c r="E2827" s="6" t="s">
        <v>14897</v>
      </c>
      <c r="F2827" t="s">
        <v>62</v>
      </c>
      <c r="G2827">
        <v>3</v>
      </c>
      <c r="H2827">
        <v>2</v>
      </c>
      <c r="I2827">
        <v>48</v>
      </c>
      <c r="J2827">
        <v>4</v>
      </c>
      <c r="K2827">
        <v>11.03</v>
      </c>
      <c r="L2827" t="str">
        <f t="shared" si="264"/>
        <v/>
      </c>
      <c r="M2827">
        <v>4</v>
      </c>
      <c r="N2827" t="str">
        <f t="shared" si="265"/>
        <v/>
      </c>
      <c r="O2827">
        <v>9</v>
      </c>
      <c r="P2827" s="11">
        <v>0.66666666666666596</v>
      </c>
      <c r="Q2827" s="11">
        <v>8.3333333333333301E-2</v>
      </c>
      <c r="R2827" s="12">
        <v>2.7574999999999998</v>
      </c>
      <c r="S2827" t="s">
        <v>27</v>
      </c>
      <c r="T2827">
        <v>0</v>
      </c>
      <c r="U2827">
        <f t="shared" si="266"/>
        <v>5</v>
      </c>
      <c r="V2827">
        <f t="shared" si="267"/>
        <v>1</v>
      </c>
      <c r="W2827">
        <f t="shared" si="268"/>
        <v>1</v>
      </c>
      <c r="X2827" t="str">
        <f t="shared" si="269"/>
        <v>511</v>
      </c>
      <c r="Y2827" t="str">
        <f>IF(Table1[[#This Row],[RFM_Score]]="555","Champion", IF(AND(J2827&gt;=4,V2827&gt;=4),"Loyal", IF(U2827&lt;=2,"At Risk", IF(W2827&gt;=4,"Potential Loyalist","Others"))))</f>
        <v>Others</v>
      </c>
    </row>
    <row r="2828" spans="1:25">
      <c r="A2828" t="s">
        <v>6415</v>
      </c>
      <c r="B2828">
        <v>45</v>
      </c>
      <c r="C2828" t="s">
        <v>24</v>
      </c>
      <c r="D2828" t="s">
        <v>20</v>
      </c>
      <c r="E2828" s="6" t="s">
        <v>14898</v>
      </c>
      <c r="F2828" t="s">
        <v>30</v>
      </c>
      <c r="G2828">
        <v>1</v>
      </c>
      <c r="H2828">
        <v>1</v>
      </c>
      <c r="I2828">
        <v>48</v>
      </c>
      <c r="J2828">
        <v>4</v>
      </c>
      <c r="K2828">
        <v>10.95</v>
      </c>
      <c r="L2828" t="str">
        <f t="shared" si="264"/>
        <v/>
      </c>
      <c r="M2828">
        <v>4</v>
      </c>
      <c r="N2828" t="str">
        <f t="shared" si="265"/>
        <v/>
      </c>
      <c r="O2828">
        <v>60</v>
      </c>
      <c r="P2828" s="11">
        <v>1</v>
      </c>
      <c r="Q2828" s="11">
        <v>8.3333333333333301E-2</v>
      </c>
      <c r="R2828" s="12">
        <v>2.7374999999999998</v>
      </c>
      <c r="S2828" t="s">
        <v>27</v>
      </c>
      <c r="T2828">
        <v>0</v>
      </c>
      <c r="U2828">
        <f t="shared" si="266"/>
        <v>3</v>
      </c>
      <c r="V2828">
        <f t="shared" si="267"/>
        <v>1</v>
      </c>
      <c r="W2828">
        <f t="shared" si="268"/>
        <v>1</v>
      </c>
      <c r="X2828" t="str">
        <f t="shared" si="269"/>
        <v>311</v>
      </c>
      <c r="Y2828" t="str">
        <f>IF(Table1[[#This Row],[RFM_Score]]="555","Champion", IF(AND(J2828&gt;=4,V2828&gt;=4),"Loyal", IF(U2828&lt;=2,"At Risk", IF(W2828&gt;=4,"Potential Loyalist","Others"))))</f>
        <v>Others</v>
      </c>
    </row>
    <row r="2829" spans="1:25">
      <c r="A2829" t="s">
        <v>343</v>
      </c>
      <c r="B2829">
        <v>50</v>
      </c>
      <c r="C2829" t="s">
        <v>19</v>
      </c>
      <c r="D2829" t="s">
        <v>29</v>
      </c>
      <c r="E2829" s="6" t="s">
        <v>14899</v>
      </c>
      <c r="F2829" t="s">
        <v>62</v>
      </c>
      <c r="G2829">
        <v>2</v>
      </c>
      <c r="H2829">
        <v>2</v>
      </c>
      <c r="I2829">
        <v>66</v>
      </c>
      <c r="J2829">
        <v>2</v>
      </c>
      <c r="K2829">
        <v>10.82</v>
      </c>
      <c r="L2829" t="str">
        <f t="shared" si="264"/>
        <v/>
      </c>
      <c r="M2829">
        <v>4</v>
      </c>
      <c r="N2829" t="str">
        <f t="shared" si="265"/>
        <v/>
      </c>
      <c r="O2829">
        <v>89</v>
      </c>
      <c r="P2829" s="11">
        <v>1</v>
      </c>
      <c r="Q2829" s="11">
        <v>3.03030303030303E-2</v>
      </c>
      <c r="R2829" s="12">
        <v>2.7050000000000001</v>
      </c>
      <c r="S2829" t="s">
        <v>27</v>
      </c>
      <c r="T2829">
        <v>0</v>
      </c>
      <c r="U2829">
        <f t="shared" si="266"/>
        <v>2</v>
      </c>
      <c r="V2829">
        <f t="shared" si="267"/>
        <v>1</v>
      </c>
      <c r="W2829">
        <f t="shared" si="268"/>
        <v>1</v>
      </c>
      <c r="X2829" t="str">
        <f t="shared" si="269"/>
        <v>211</v>
      </c>
      <c r="Y2829" t="str">
        <f>IF(Table1[[#This Row],[RFM_Score]]="555","Champion", IF(AND(J2829&gt;=4,V2829&gt;=4),"Loyal", IF(U2829&lt;=2,"At Risk", IF(W2829&gt;=4,"Potential Loyalist","Others"))))</f>
        <v>At Risk</v>
      </c>
    </row>
    <row r="2830" spans="1:25">
      <c r="A2830" t="s">
        <v>9810</v>
      </c>
      <c r="B2830">
        <v>32</v>
      </c>
      <c r="C2830" t="s">
        <v>19</v>
      </c>
      <c r="D2830" t="s">
        <v>25</v>
      </c>
      <c r="E2830" s="6" t="s">
        <v>14900</v>
      </c>
      <c r="F2830" t="s">
        <v>62</v>
      </c>
      <c r="G2830">
        <v>3</v>
      </c>
      <c r="H2830">
        <v>1</v>
      </c>
      <c r="I2830">
        <v>48</v>
      </c>
      <c r="J2830">
        <v>4</v>
      </c>
      <c r="K2830">
        <v>10.57</v>
      </c>
      <c r="L2830" t="str">
        <f t="shared" si="264"/>
        <v/>
      </c>
      <c r="M2830">
        <v>4</v>
      </c>
      <c r="N2830" t="str">
        <f t="shared" si="265"/>
        <v/>
      </c>
      <c r="O2830">
        <v>13</v>
      </c>
      <c r="P2830" s="11">
        <v>0.33333333333333298</v>
      </c>
      <c r="Q2830" s="11">
        <v>8.3333333333333301E-2</v>
      </c>
      <c r="R2830" s="12">
        <v>2.6425000000000001</v>
      </c>
      <c r="S2830" t="s">
        <v>27</v>
      </c>
      <c r="T2830">
        <v>0</v>
      </c>
      <c r="U2830">
        <f t="shared" si="266"/>
        <v>5</v>
      </c>
      <c r="V2830">
        <f t="shared" si="267"/>
        <v>1</v>
      </c>
      <c r="W2830">
        <f t="shared" si="268"/>
        <v>1</v>
      </c>
      <c r="X2830" t="str">
        <f t="shared" si="269"/>
        <v>511</v>
      </c>
      <c r="Y2830" t="str">
        <f>IF(Table1[[#This Row],[RFM_Score]]="555","Champion", IF(AND(J2830&gt;=4,V2830&gt;=4),"Loyal", IF(U2830&lt;=2,"At Risk", IF(W2830&gt;=4,"Potential Loyalist","Others"))))</f>
        <v>Others</v>
      </c>
    </row>
    <row r="2831" spans="1:25">
      <c r="A2831" t="s">
        <v>6203</v>
      </c>
      <c r="B2831">
        <v>48</v>
      </c>
      <c r="C2831" t="s">
        <v>19</v>
      </c>
      <c r="D2831" t="s">
        <v>25</v>
      </c>
      <c r="E2831" s="6" t="s">
        <v>14901</v>
      </c>
      <c r="F2831" t="s">
        <v>21</v>
      </c>
      <c r="G2831">
        <v>4</v>
      </c>
      <c r="H2831">
        <v>1</v>
      </c>
      <c r="I2831">
        <v>58</v>
      </c>
      <c r="J2831">
        <v>3</v>
      </c>
      <c r="K2831">
        <v>10.55</v>
      </c>
      <c r="L2831" t="str">
        <f t="shared" si="264"/>
        <v/>
      </c>
      <c r="M2831">
        <v>4</v>
      </c>
      <c r="N2831" t="str">
        <f t="shared" si="265"/>
        <v/>
      </c>
      <c r="O2831">
        <v>4</v>
      </c>
      <c r="P2831" s="11">
        <v>0.25</v>
      </c>
      <c r="Q2831" s="11">
        <v>5.1724137931034399E-2</v>
      </c>
      <c r="R2831" s="12">
        <v>2.6375000000000002</v>
      </c>
      <c r="S2831" t="s">
        <v>27</v>
      </c>
      <c r="T2831">
        <v>0</v>
      </c>
      <c r="U2831">
        <f t="shared" si="266"/>
        <v>5</v>
      </c>
      <c r="V2831">
        <f t="shared" si="267"/>
        <v>1</v>
      </c>
      <c r="W2831">
        <f t="shared" si="268"/>
        <v>1</v>
      </c>
      <c r="X2831" t="str">
        <f t="shared" si="269"/>
        <v>511</v>
      </c>
      <c r="Y2831" t="str">
        <f>IF(Table1[[#This Row],[RFM_Score]]="555","Champion", IF(AND(J2831&gt;=4,V2831&gt;=4),"Loyal", IF(U2831&lt;=2,"At Risk", IF(W2831&gt;=4,"Potential Loyalist","Others"))))</f>
        <v>Others</v>
      </c>
    </row>
    <row r="2832" spans="1:25">
      <c r="A2832" t="s">
        <v>11245</v>
      </c>
      <c r="B2832">
        <v>40</v>
      </c>
      <c r="C2832" t="s">
        <v>24</v>
      </c>
      <c r="D2832" t="s">
        <v>25</v>
      </c>
      <c r="E2832" s="6" t="s">
        <v>14902</v>
      </c>
      <c r="F2832" t="s">
        <v>26</v>
      </c>
      <c r="G2832">
        <v>3</v>
      </c>
      <c r="H2832">
        <v>2</v>
      </c>
      <c r="I2832">
        <v>36</v>
      </c>
      <c r="J2832">
        <v>1</v>
      </c>
      <c r="K2832">
        <v>10.54</v>
      </c>
      <c r="L2832" t="str">
        <f t="shared" si="264"/>
        <v/>
      </c>
      <c r="M2832">
        <v>4</v>
      </c>
      <c r="N2832" t="str">
        <f t="shared" si="265"/>
        <v/>
      </c>
      <c r="O2832">
        <v>18</v>
      </c>
      <c r="P2832" s="11">
        <v>0.66666666666666596</v>
      </c>
      <c r="Q2832" s="11">
        <v>2.77777777777777E-2</v>
      </c>
      <c r="R2832" s="12">
        <v>2.6349999999999998</v>
      </c>
      <c r="S2832" t="s">
        <v>27</v>
      </c>
      <c r="T2832">
        <v>0</v>
      </c>
      <c r="U2832">
        <f t="shared" si="266"/>
        <v>5</v>
      </c>
      <c r="V2832">
        <f t="shared" si="267"/>
        <v>1</v>
      </c>
      <c r="W2832">
        <f t="shared" si="268"/>
        <v>1</v>
      </c>
      <c r="X2832" t="str">
        <f t="shared" si="269"/>
        <v>511</v>
      </c>
      <c r="Y2832" t="str">
        <f>IF(Table1[[#This Row],[RFM_Score]]="555","Champion", IF(AND(J2832&gt;=4,V2832&gt;=4),"Loyal", IF(U2832&lt;=2,"At Risk", IF(W2832&gt;=4,"Potential Loyalist","Others"))))</f>
        <v>Others</v>
      </c>
    </row>
    <row r="2833" spans="1:25">
      <c r="A2833" t="s">
        <v>5524</v>
      </c>
      <c r="B2833">
        <v>40</v>
      </c>
      <c r="C2833" t="s">
        <v>19</v>
      </c>
      <c r="D2833" t="s">
        <v>41</v>
      </c>
      <c r="E2833" s="6" t="s">
        <v>14903</v>
      </c>
      <c r="F2833" t="s">
        <v>26</v>
      </c>
      <c r="G2833">
        <v>3</v>
      </c>
      <c r="H2833">
        <v>1</v>
      </c>
      <c r="I2833">
        <v>43</v>
      </c>
      <c r="J2833">
        <v>2</v>
      </c>
      <c r="K2833">
        <v>10.53</v>
      </c>
      <c r="L2833" t="str">
        <f t="shared" si="264"/>
        <v/>
      </c>
      <c r="M2833">
        <v>4</v>
      </c>
      <c r="N2833" t="str">
        <f t="shared" si="265"/>
        <v/>
      </c>
      <c r="O2833">
        <v>79</v>
      </c>
      <c r="P2833" s="11">
        <v>0.33333333333333298</v>
      </c>
      <c r="Q2833" s="11">
        <v>4.6511627906976702E-2</v>
      </c>
      <c r="R2833" s="12">
        <v>2.6324999999999998</v>
      </c>
      <c r="S2833" t="s">
        <v>27</v>
      </c>
      <c r="T2833">
        <v>0</v>
      </c>
      <c r="U2833">
        <f t="shared" si="266"/>
        <v>2</v>
      </c>
      <c r="V2833">
        <f t="shared" si="267"/>
        <v>1</v>
      </c>
      <c r="W2833">
        <f t="shared" si="268"/>
        <v>1</v>
      </c>
      <c r="X2833" t="str">
        <f t="shared" si="269"/>
        <v>211</v>
      </c>
      <c r="Y2833" t="str">
        <f>IF(Table1[[#This Row],[RFM_Score]]="555","Champion", IF(AND(J2833&gt;=4,V2833&gt;=4),"Loyal", IF(U2833&lt;=2,"At Risk", IF(W2833&gt;=4,"Potential Loyalist","Others"))))</f>
        <v>At Risk</v>
      </c>
    </row>
    <row r="2834" spans="1:25">
      <c r="A2834" t="s">
        <v>980</v>
      </c>
      <c r="B2834">
        <v>33</v>
      </c>
      <c r="C2834" t="s">
        <v>19</v>
      </c>
      <c r="D2834" t="s">
        <v>25</v>
      </c>
      <c r="E2834" s="6" t="s">
        <v>14904</v>
      </c>
      <c r="F2834" t="s">
        <v>21</v>
      </c>
      <c r="G2834">
        <v>4</v>
      </c>
      <c r="H2834">
        <v>2</v>
      </c>
      <c r="I2834">
        <v>58</v>
      </c>
      <c r="J2834">
        <v>6</v>
      </c>
      <c r="K2834">
        <v>10.039999999999999</v>
      </c>
      <c r="L2834" t="str">
        <f t="shared" si="264"/>
        <v/>
      </c>
      <c r="M2834">
        <v>4</v>
      </c>
      <c r="N2834" t="str">
        <f t="shared" si="265"/>
        <v/>
      </c>
      <c r="O2834">
        <v>51</v>
      </c>
      <c r="P2834" s="11">
        <v>0.5</v>
      </c>
      <c r="Q2834" s="11">
        <v>0.10344827586206801</v>
      </c>
      <c r="R2834" s="12">
        <v>2.5099999999999998</v>
      </c>
      <c r="S2834" t="s">
        <v>27</v>
      </c>
      <c r="T2834">
        <v>0</v>
      </c>
      <c r="U2834">
        <f t="shared" si="266"/>
        <v>3</v>
      </c>
      <c r="V2834">
        <f t="shared" si="267"/>
        <v>1</v>
      </c>
      <c r="W2834">
        <f t="shared" si="268"/>
        <v>1</v>
      </c>
      <c r="X2834" t="str">
        <f t="shared" si="269"/>
        <v>311</v>
      </c>
      <c r="Y2834" t="str">
        <f>IF(Table1[[#This Row],[RFM_Score]]="555","Champion", IF(AND(J2834&gt;=4,V2834&gt;=4),"Loyal", IF(U2834&lt;=2,"At Risk", IF(W2834&gt;=4,"Potential Loyalist","Others"))))</f>
        <v>Others</v>
      </c>
    </row>
    <row r="2835" spans="1:25">
      <c r="A2835" t="s">
        <v>4205</v>
      </c>
      <c r="B2835">
        <v>46</v>
      </c>
      <c r="C2835" t="s">
        <v>24</v>
      </c>
      <c r="D2835" t="s">
        <v>46</v>
      </c>
      <c r="E2835" s="6" t="s">
        <v>14905</v>
      </c>
      <c r="F2835" t="s">
        <v>21</v>
      </c>
      <c r="G2835">
        <v>1</v>
      </c>
      <c r="H2835">
        <v>0</v>
      </c>
      <c r="I2835">
        <v>49</v>
      </c>
      <c r="J2835">
        <v>3</v>
      </c>
      <c r="K2835">
        <v>9.83</v>
      </c>
      <c r="L2835" t="str">
        <f t="shared" si="264"/>
        <v/>
      </c>
      <c r="M2835">
        <v>4</v>
      </c>
      <c r="N2835" t="str">
        <f t="shared" si="265"/>
        <v/>
      </c>
      <c r="O2835">
        <v>28</v>
      </c>
      <c r="P2835" s="11">
        <v>0</v>
      </c>
      <c r="Q2835" s="11">
        <v>6.1224489795918297E-2</v>
      </c>
      <c r="R2835" s="12">
        <v>2.4575</v>
      </c>
      <c r="S2835" t="s">
        <v>27</v>
      </c>
      <c r="T2835">
        <v>0</v>
      </c>
      <c r="U2835">
        <f t="shared" si="266"/>
        <v>4</v>
      </c>
      <c r="V2835">
        <f t="shared" si="267"/>
        <v>1</v>
      </c>
      <c r="W2835">
        <f t="shared" si="268"/>
        <v>1</v>
      </c>
      <c r="X2835" t="str">
        <f t="shared" si="269"/>
        <v>411</v>
      </c>
      <c r="Y2835" t="str">
        <f>IF(Table1[[#This Row],[RFM_Score]]="555","Champion", IF(AND(J2835&gt;=4,V2835&gt;=4),"Loyal", IF(U2835&lt;=2,"At Risk", IF(W2835&gt;=4,"Potential Loyalist","Others"))))</f>
        <v>Others</v>
      </c>
    </row>
    <row r="2836" spans="1:25">
      <c r="A2836" t="s">
        <v>2012</v>
      </c>
      <c r="B2836">
        <v>30</v>
      </c>
      <c r="C2836" t="s">
        <v>19</v>
      </c>
      <c r="D2836" t="s">
        <v>20</v>
      </c>
      <c r="E2836" s="6" t="s">
        <v>14906</v>
      </c>
      <c r="F2836" t="s">
        <v>21</v>
      </c>
      <c r="G2836">
        <v>1</v>
      </c>
      <c r="H2836">
        <v>0</v>
      </c>
      <c r="I2836">
        <v>53</v>
      </c>
      <c r="J2836">
        <v>0</v>
      </c>
      <c r="K2836">
        <v>9.81</v>
      </c>
      <c r="L2836" t="str">
        <f t="shared" si="264"/>
        <v/>
      </c>
      <c r="M2836">
        <v>4</v>
      </c>
      <c r="N2836" t="str">
        <f t="shared" si="265"/>
        <v/>
      </c>
      <c r="O2836">
        <v>47</v>
      </c>
      <c r="P2836" s="11">
        <v>0</v>
      </c>
      <c r="Q2836" s="11">
        <v>0</v>
      </c>
      <c r="R2836" s="12">
        <v>2.4525000000000001</v>
      </c>
      <c r="S2836" t="s">
        <v>27</v>
      </c>
      <c r="T2836">
        <v>0</v>
      </c>
      <c r="U2836">
        <f t="shared" si="266"/>
        <v>3</v>
      </c>
      <c r="V2836">
        <f t="shared" si="267"/>
        <v>1</v>
      </c>
      <c r="W2836">
        <f t="shared" si="268"/>
        <v>1</v>
      </c>
      <c r="X2836" t="str">
        <f t="shared" si="269"/>
        <v>311</v>
      </c>
      <c r="Y2836" t="str">
        <f>IF(Table1[[#This Row],[RFM_Score]]="555","Champion", IF(AND(J2836&gt;=4,V2836&gt;=4),"Loyal", IF(U2836&lt;=2,"At Risk", IF(W2836&gt;=4,"Potential Loyalist","Others"))))</f>
        <v>Others</v>
      </c>
    </row>
    <row r="2837" spans="1:25">
      <c r="A2837" t="s">
        <v>4671</v>
      </c>
      <c r="B2837">
        <v>26</v>
      </c>
      <c r="C2837" t="s">
        <v>24</v>
      </c>
      <c r="D2837" t="s">
        <v>29</v>
      </c>
      <c r="E2837" s="6" t="s">
        <v>14907</v>
      </c>
      <c r="F2837" t="s">
        <v>37</v>
      </c>
      <c r="G2837">
        <v>4</v>
      </c>
      <c r="H2837">
        <v>3</v>
      </c>
      <c r="I2837">
        <v>43</v>
      </c>
      <c r="J2837">
        <v>1</v>
      </c>
      <c r="K2837">
        <v>9.8000000000000007</v>
      </c>
      <c r="L2837" t="str">
        <f t="shared" si="264"/>
        <v/>
      </c>
      <c r="M2837">
        <v>4</v>
      </c>
      <c r="N2837" t="str">
        <f t="shared" si="265"/>
        <v/>
      </c>
      <c r="O2837">
        <v>54</v>
      </c>
      <c r="P2837" s="11">
        <v>0.75</v>
      </c>
      <c r="Q2837" s="11">
        <v>2.3255813953488299E-2</v>
      </c>
      <c r="R2837" s="12">
        <v>2.4500000000000002</v>
      </c>
      <c r="S2837" t="s">
        <v>27</v>
      </c>
      <c r="T2837">
        <v>1</v>
      </c>
      <c r="U2837">
        <f t="shared" si="266"/>
        <v>3</v>
      </c>
      <c r="V2837">
        <f t="shared" si="267"/>
        <v>1</v>
      </c>
      <c r="W2837">
        <f t="shared" si="268"/>
        <v>1</v>
      </c>
      <c r="X2837" t="str">
        <f t="shared" si="269"/>
        <v>311</v>
      </c>
      <c r="Y2837" t="str">
        <f>IF(Table1[[#This Row],[RFM_Score]]="555","Champion", IF(AND(J2837&gt;=4,V2837&gt;=4),"Loyal", IF(U2837&lt;=2,"At Risk", IF(W2837&gt;=4,"Potential Loyalist","Others"))))</f>
        <v>Others</v>
      </c>
    </row>
    <row r="2838" spans="1:25">
      <c r="A2838" t="s">
        <v>11755</v>
      </c>
      <c r="B2838">
        <v>24</v>
      </c>
      <c r="C2838" t="s">
        <v>19</v>
      </c>
      <c r="D2838" t="s">
        <v>35</v>
      </c>
      <c r="E2838" s="6" t="s">
        <v>14908</v>
      </c>
      <c r="F2838" t="s">
        <v>37</v>
      </c>
      <c r="G2838">
        <v>3</v>
      </c>
      <c r="H2838">
        <v>1</v>
      </c>
      <c r="I2838">
        <v>55</v>
      </c>
      <c r="J2838">
        <v>1</v>
      </c>
      <c r="K2838">
        <v>9.5399999999999991</v>
      </c>
      <c r="L2838" t="str">
        <f t="shared" si="264"/>
        <v/>
      </c>
      <c r="M2838">
        <v>4</v>
      </c>
      <c r="N2838" t="str">
        <f t="shared" si="265"/>
        <v/>
      </c>
      <c r="O2838">
        <v>100</v>
      </c>
      <c r="P2838" s="11">
        <v>0.33333333333333298</v>
      </c>
      <c r="Q2838" s="11">
        <v>1.8181818181818101E-2</v>
      </c>
      <c r="R2838" s="12">
        <v>2.3849999999999998</v>
      </c>
      <c r="S2838" t="s">
        <v>27</v>
      </c>
      <c r="T2838">
        <v>1</v>
      </c>
      <c r="U2838">
        <f t="shared" si="266"/>
        <v>2</v>
      </c>
      <c r="V2838">
        <f t="shared" si="267"/>
        <v>1</v>
      </c>
      <c r="W2838">
        <f t="shared" si="268"/>
        <v>1</v>
      </c>
      <c r="X2838" t="str">
        <f t="shared" si="269"/>
        <v>211</v>
      </c>
      <c r="Y2838" t="str">
        <f>IF(Table1[[#This Row],[RFM_Score]]="555","Champion", IF(AND(J2838&gt;=4,V2838&gt;=4),"Loyal", IF(U2838&lt;=2,"At Risk", IF(W2838&gt;=4,"Potential Loyalist","Others"))))</f>
        <v>At Risk</v>
      </c>
    </row>
    <row r="2839" spans="1:25">
      <c r="A2839" t="s">
        <v>2096</v>
      </c>
      <c r="B2839">
        <v>37</v>
      </c>
      <c r="C2839" t="s">
        <v>24</v>
      </c>
      <c r="D2839" t="s">
        <v>41</v>
      </c>
      <c r="E2839" s="6" t="s">
        <v>14909</v>
      </c>
      <c r="F2839" t="s">
        <v>30</v>
      </c>
      <c r="G2839">
        <v>3</v>
      </c>
      <c r="H2839">
        <v>1</v>
      </c>
      <c r="I2839">
        <v>54</v>
      </c>
      <c r="J2839">
        <v>4</v>
      </c>
      <c r="K2839">
        <v>9.3800000000000008</v>
      </c>
      <c r="L2839" t="str">
        <f t="shared" si="264"/>
        <v/>
      </c>
      <c r="M2839">
        <v>4</v>
      </c>
      <c r="N2839" t="str">
        <f t="shared" si="265"/>
        <v/>
      </c>
      <c r="O2839">
        <v>85</v>
      </c>
      <c r="P2839" s="11">
        <v>0.33333333333333298</v>
      </c>
      <c r="Q2839" s="11">
        <v>7.4074074074074001E-2</v>
      </c>
      <c r="R2839" s="12">
        <v>2.3450000000000002</v>
      </c>
      <c r="S2839" t="s">
        <v>27</v>
      </c>
      <c r="T2839">
        <v>0</v>
      </c>
      <c r="U2839">
        <f t="shared" si="266"/>
        <v>2</v>
      </c>
      <c r="V2839">
        <f t="shared" si="267"/>
        <v>1</v>
      </c>
      <c r="W2839">
        <f t="shared" si="268"/>
        <v>1</v>
      </c>
      <c r="X2839" t="str">
        <f t="shared" si="269"/>
        <v>211</v>
      </c>
      <c r="Y2839" t="str">
        <f>IF(Table1[[#This Row],[RFM_Score]]="555","Champion", IF(AND(J2839&gt;=4,V2839&gt;=4),"Loyal", IF(U2839&lt;=2,"At Risk", IF(W2839&gt;=4,"Potential Loyalist","Others"))))</f>
        <v>At Risk</v>
      </c>
    </row>
    <row r="2840" spans="1:25">
      <c r="A2840" t="s">
        <v>3717</v>
      </c>
      <c r="B2840">
        <v>21</v>
      </c>
      <c r="C2840" t="s">
        <v>19</v>
      </c>
      <c r="D2840" t="s">
        <v>49</v>
      </c>
      <c r="E2840" s="6" t="s">
        <v>14910</v>
      </c>
      <c r="F2840" t="s">
        <v>30</v>
      </c>
      <c r="G2840">
        <v>4</v>
      </c>
      <c r="H2840">
        <v>1</v>
      </c>
      <c r="I2840">
        <v>46</v>
      </c>
      <c r="J2840">
        <v>4</v>
      </c>
      <c r="K2840">
        <v>9.3800000000000008</v>
      </c>
      <c r="L2840" t="str">
        <f t="shared" si="264"/>
        <v/>
      </c>
      <c r="M2840">
        <v>4</v>
      </c>
      <c r="N2840" t="str">
        <f t="shared" si="265"/>
        <v/>
      </c>
      <c r="O2840">
        <v>1</v>
      </c>
      <c r="P2840" s="11">
        <v>0.25</v>
      </c>
      <c r="Q2840" s="11">
        <v>8.6956521739130405E-2</v>
      </c>
      <c r="R2840" s="12">
        <v>2.3450000000000002</v>
      </c>
      <c r="S2840" t="s">
        <v>27</v>
      </c>
      <c r="T2840">
        <v>0</v>
      </c>
      <c r="U2840">
        <f t="shared" si="266"/>
        <v>5</v>
      </c>
      <c r="V2840">
        <f t="shared" si="267"/>
        <v>1</v>
      </c>
      <c r="W2840">
        <f t="shared" si="268"/>
        <v>1</v>
      </c>
      <c r="X2840" t="str">
        <f t="shared" si="269"/>
        <v>511</v>
      </c>
      <c r="Y2840" t="str">
        <f>IF(Table1[[#This Row],[RFM_Score]]="555","Champion", IF(AND(J2840&gt;=4,V2840&gt;=4),"Loyal", IF(U2840&lt;=2,"At Risk", IF(W2840&gt;=4,"Potential Loyalist","Others"))))</f>
        <v>Others</v>
      </c>
    </row>
    <row r="2841" spans="1:25">
      <c r="A2841" t="s">
        <v>3307</v>
      </c>
      <c r="B2841">
        <v>32</v>
      </c>
      <c r="C2841" t="s">
        <v>24</v>
      </c>
      <c r="D2841" t="s">
        <v>25</v>
      </c>
      <c r="E2841" s="6" t="s">
        <v>14911</v>
      </c>
      <c r="F2841" t="s">
        <v>21</v>
      </c>
      <c r="G2841">
        <v>6</v>
      </c>
      <c r="H2841">
        <v>1</v>
      </c>
      <c r="I2841">
        <v>54</v>
      </c>
      <c r="J2841">
        <v>3</v>
      </c>
      <c r="K2841">
        <v>9.23</v>
      </c>
      <c r="L2841" t="str">
        <f t="shared" si="264"/>
        <v/>
      </c>
      <c r="M2841">
        <v>4</v>
      </c>
      <c r="N2841" t="str">
        <f t="shared" si="265"/>
        <v/>
      </c>
      <c r="O2841">
        <v>58</v>
      </c>
      <c r="P2841" s="11">
        <v>0.16666666666666599</v>
      </c>
      <c r="Q2841" s="11">
        <v>5.5555555555555497E-2</v>
      </c>
      <c r="R2841" s="12">
        <v>2.3075000000000001</v>
      </c>
      <c r="S2841" t="s">
        <v>27</v>
      </c>
      <c r="T2841">
        <v>0</v>
      </c>
      <c r="U2841">
        <f t="shared" si="266"/>
        <v>3</v>
      </c>
      <c r="V2841">
        <f t="shared" si="267"/>
        <v>1</v>
      </c>
      <c r="W2841">
        <f t="shared" si="268"/>
        <v>1</v>
      </c>
      <c r="X2841" t="str">
        <f t="shared" si="269"/>
        <v>311</v>
      </c>
      <c r="Y2841" t="str">
        <f>IF(Table1[[#This Row],[RFM_Score]]="555","Champion", IF(AND(J2841&gt;=4,V2841&gt;=4),"Loyal", IF(U2841&lt;=2,"At Risk", IF(W2841&gt;=4,"Potential Loyalist","Others"))))</f>
        <v>Others</v>
      </c>
    </row>
    <row r="2842" spans="1:25">
      <c r="A2842" t="s">
        <v>9072</v>
      </c>
      <c r="B2842">
        <v>39</v>
      </c>
      <c r="C2842" t="s">
        <v>19</v>
      </c>
      <c r="D2842" t="s">
        <v>35</v>
      </c>
      <c r="E2842" s="6" t="s">
        <v>14912</v>
      </c>
      <c r="F2842" t="s">
        <v>30</v>
      </c>
      <c r="G2842">
        <v>1</v>
      </c>
      <c r="H2842">
        <v>1</v>
      </c>
      <c r="I2842">
        <v>53</v>
      </c>
      <c r="J2842">
        <v>3</v>
      </c>
      <c r="K2842">
        <v>9.1</v>
      </c>
      <c r="L2842" t="str">
        <f t="shared" si="264"/>
        <v/>
      </c>
      <c r="M2842">
        <v>4</v>
      </c>
      <c r="N2842" t="str">
        <f t="shared" si="265"/>
        <v/>
      </c>
      <c r="O2842">
        <v>28</v>
      </c>
      <c r="P2842" s="11">
        <v>1</v>
      </c>
      <c r="Q2842" s="11">
        <v>5.6603773584905599E-2</v>
      </c>
      <c r="R2842" s="12">
        <v>2.2749999999999999</v>
      </c>
      <c r="S2842" t="s">
        <v>27</v>
      </c>
      <c r="T2842">
        <v>0</v>
      </c>
      <c r="U2842">
        <f t="shared" si="266"/>
        <v>4</v>
      </c>
      <c r="V2842">
        <f t="shared" si="267"/>
        <v>1</v>
      </c>
      <c r="W2842">
        <f t="shared" si="268"/>
        <v>1</v>
      </c>
      <c r="X2842" t="str">
        <f t="shared" si="269"/>
        <v>411</v>
      </c>
      <c r="Y2842" t="str">
        <f>IF(Table1[[#This Row],[RFM_Score]]="555","Champion", IF(AND(J2842&gt;=4,V2842&gt;=4),"Loyal", IF(U2842&lt;=2,"At Risk", IF(W2842&gt;=4,"Potential Loyalist","Others"))))</f>
        <v>Others</v>
      </c>
    </row>
    <row r="2843" spans="1:25">
      <c r="A2843" t="s">
        <v>3866</v>
      </c>
      <c r="B2843">
        <v>40</v>
      </c>
      <c r="C2843" t="s">
        <v>19</v>
      </c>
      <c r="D2843" t="s">
        <v>20</v>
      </c>
      <c r="E2843" s="6" t="s">
        <v>14913</v>
      </c>
      <c r="F2843" t="s">
        <v>26</v>
      </c>
      <c r="G2843">
        <v>8</v>
      </c>
      <c r="H2843">
        <v>3</v>
      </c>
      <c r="I2843">
        <v>63</v>
      </c>
      <c r="J2843">
        <v>3</v>
      </c>
      <c r="K2843">
        <v>9.09</v>
      </c>
      <c r="L2843" t="str">
        <f t="shared" si="264"/>
        <v/>
      </c>
      <c r="M2843">
        <v>4</v>
      </c>
      <c r="N2843" t="str">
        <f t="shared" si="265"/>
        <v/>
      </c>
      <c r="O2843">
        <v>17</v>
      </c>
      <c r="P2843" s="11">
        <v>0.375</v>
      </c>
      <c r="Q2843" s="11">
        <v>4.7619047619047603E-2</v>
      </c>
      <c r="R2843" s="12">
        <v>2.2725</v>
      </c>
      <c r="S2843" t="s">
        <v>27</v>
      </c>
      <c r="T2843">
        <v>0</v>
      </c>
      <c r="U2843">
        <f t="shared" si="266"/>
        <v>5</v>
      </c>
      <c r="V2843">
        <f t="shared" si="267"/>
        <v>1</v>
      </c>
      <c r="W2843">
        <f t="shared" si="268"/>
        <v>1</v>
      </c>
      <c r="X2843" t="str">
        <f t="shared" si="269"/>
        <v>511</v>
      </c>
      <c r="Y2843" t="str">
        <f>IF(Table1[[#This Row],[RFM_Score]]="555","Champion", IF(AND(J2843&gt;=4,V2843&gt;=4),"Loyal", IF(U2843&lt;=2,"At Risk", IF(W2843&gt;=4,"Potential Loyalist","Others"))))</f>
        <v>Others</v>
      </c>
    </row>
    <row r="2844" spans="1:25">
      <c r="A2844" t="s">
        <v>7709</v>
      </c>
      <c r="B2844">
        <v>39</v>
      </c>
      <c r="C2844" t="s">
        <v>24</v>
      </c>
      <c r="D2844" t="s">
        <v>29</v>
      </c>
      <c r="E2844" s="6" t="s">
        <v>14914</v>
      </c>
      <c r="F2844" t="s">
        <v>30</v>
      </c>
      <c r="G2844">
        <v>2</v>
      </c>
      <c r="H2844">
        <v>0</v>
      </c>
      <c r="I2844">
        <v>55</v>
      </c>
      <c r="J2844">
        <v>5</v>
      </c>
      <c r="K2844">
        <v>8.99</v>
      </c>
      <c r="L2844" t="str">
        <f t="shared" si="264"/>
        <v/>
      </c>
      <c r="M2844">
        <v>4</v>
      </c>
      <c r="N2844" t="str">
        <f t="shared" si="265"/>
        <v/>
      </c>
      <c r="O2844">
        <v>20</v>
      </c>
      <c r="P2844" s="11">
        <v>0</v>
      </c>
      <c r="Q2844" s="11">
        <v>9.0909090909090898E-2</v>
      </c>
      <c r="R2844" s="12">
        <v>2.2475000000000001</v>
      </c>
      <c r="S2844" t="s">
        <v>27</v>
      </c>
      <c r="T2844">
        <v>0</v>
      </c>
      <c r="U2844">
        <f t="shared" si="266"/>
        <v>5</v>
      </c>
      <c r="V2844">
        <f t="shared" si="267"/>
        <v>1</v>
      </c>
      <c r="W2844">
        <f t="shared" si="268"/>
        <v>1</v>
      </c>
      <c r="X2844" t="str">
        <f t="shared" si="269"/>
        <v>511</v>
      </c>
      <c r="Y2844" t="str">
        <f>IF(Table1[[#This Row],[RFM_Score]]="555","Champion", IF(AND(J2844&gt;=4,V2844&gt;=4),"Loyal", IF(U2844&lt;=2,"At Risk", IF(W2844&gt;=4,"Potential Loyalist","Others"))))</f>
        <v>Others</v>
      </c>
    </row>
    <row r="2845" spans="1:25">
      <c r="A2845" t="s">
        <v>6797</v>
      </c>
      <c r="B2845">
        <v>44</v>
      </c>
      <c r="C2845" t="s">
        <v>24</v>
      </c>
      <c r="D2845" t="s">
        <v>49</v>
      </c>
      <c r="E2845" s="6" t="s">
        <v>14915</v>
      </c>
      <c r="F2845" t="s">
        <v>21</v>
      </c>
      <c r="G2845">
        <v>2</v>
      </c>
      <c r="H2845">
        <v>0</v>
      </c>
      <c r="I2845">
        <v>50</v>
      </c>
      <c r="J2845">
        <v>0</v>
      </c>
      <c r="K2845">
        <v>8.92</v>
      </c>
      <c r="L2845" t="str">
        <f t="shared" si="264"/>
        <v/>
      </c>
      <c r="M2845">
        <v>4</v>
      </c>
      <c r="N2845" t="str">
        <f t="shared" si="265"/>
        <v/>
      </c>
      <c r="O2845">
        <v>18</v>
      </c>
      <c r="P2845" s="11">
        <v>0</v>
      </c>
      <c r="Q2845" s="11">
        <v>0</v>
      </c>
      <c r="R2845" s="12">
        <v>2.23</v>
      </c>
      <c r="S2845" t="s">
        <v>27</v>
      </c>
      <c r="T2845">
        <v>0</v>
      </c>
      <c r="U2845">
        <f t="shared" si="266"/>
        <v>5</v>
      </c>
      <c r="V2845">
        <f t="shared" si="267"/>
        <v>1</v>
      </c>
      <c r="W2845">
        <f t="shared" si="268"/>
        <v>1</v>
      </c>
      <c r="X2845" t="str">
        <f t="shared" si="269"/>
        <v>511</v>
      </c>
      <c r="Y2845" t="str">
        <f>IF(Table1[[#This Row],[RFM_Score]]="555","Champion", IF(AND(J2845&gt;=4,V2845&gt;=4),"Loyal", IF(U2845&lt;=2,"At Risk", IF(W2845&gt;=4,"Potential Loyalist","Others"))))</f>
        <v>Others</v>
      </c>
    </row>
    <row r="2846" spans="1:25">
      <c r="A2846" t="s">
        <v>233</v>
      </c>
      <c r="B2846">
        <v>24</v>
      </c>
      <c r="C2846" t="s">
        <v>24</v>
      </c>
      <c r="D2846" t="s">
        <v>25</v>
      </c>
      <c r="E2846" s="6" t="s">
        <v>14916</v>
      </c>
      <c r="F2846" t="s">
        <v>21</v>
      </c>
      <c r="G2846">
        <v>4</v>
      </c>
      <c r="H2846">
        <v>1</v>
      </c>
      <c r="I2846">
        <v>57</v>
      </c>
      <c r="J2846">
        <v>3</v>
      </c>
      <c r="K2846">
        <v>8.89</v>
      </c>
      <c r="L2846" t="str">
        <f t="shared" si="264"/>
        <v/>
      </c>
      <c r="M2846">
        <v>4</v>
      </c>
      <c r="N2846" t="str">
        <f t="shared" si="265"/>
        <v/>
      </c>
      <c r="O2846">
        <v>2</v>
      </c>
      <c r="P2846" s="11">
        <v>0.25</v>
      </c>
      <c r="Q2846" s="11">
        <v>5.2631578947368397E-2</v>
      </c>
      <c r="R2846" s="12">
        <v>2.2225000000000001</v>
      </c>
      <c r="S2846" t="s">
        <v>27</v>
      </c>
      <c r="T2846">
        <v>0</v>
      </c>
      <c r="U2846">
        <f t="shared" si="266"/>
        <v>5</v>
      </c>
      <c r="V2846">
        <f t="shared" si="267"/>
        <v>1</v>
      </c>
      <c r="W2846">
        <f t="shared" si="268"/>
        <v>1</v>
      </c>
      <c r="X2846" t="str">
        <f t="shared" si="269"/>
        <v>511</v>
      </c>
      <c r="Y2846" t="str">
        <f>IF(Table1[[#This Row],[RFM_Score]]="555","Champion", IF(AND(J2846&gt;=4,V2846&gt;=4),"Loyal", IF(U2846&lt;=2,"At Risk", IF(W2846&gt;=4,"Potential Loyalist","Others"))))</f>
        <v>Others</v>
      </c>
    </row>
    <row r="2847" spans="1:25">
      <c r="A2847" t="s">
        <v>6935</v>
      </c>
      <c r="B2847">
        <v>34</v>
      </c>
      <c r="C2847" t="s">
        <v>19</v>
      </c>
      <c r="D2847" t="s">
        <v>29</v>
      </c>
      <c r="E2847" s="6" t="s">
        <v>14917</v>
      </c>
      <c r="F2847" t="s">
        <v>26</v>
      </c>
      <c r="G2847">
        <v>3</v>
      </c>
      <c r="H2847">
        <v>2</v>
      </c>
      <c r="I2847">
        <v>60</v>
      </c>
      <c r="J2847">
        <v>8</v>
      </c>
      <c r="K2847">
        <v>8.8800000000000008</v>
      </c>
      <c r="L2847" t="str">
        <f t="shared" si="264"/>
        <v/>
      </c>
      <c r="M2847">
        <v>4</v>
      </c>
      <c r="N2847" t="str">
        <f t="shared" si="265"/>
        <v/>
      </c>
      <c r="O2847">
        <v>42</v>
      </c>
      <c r="P2847" s="11">
        <v>0.66666666666666596</v>
      </c>
      <c r="Q2847" s="11">
        <v>0.133333333333333</v>
      </c>
      <c r="R2847" s="12">
        <v>2.2200000000000002</v>
      </c>
      <c r="S2847" t="s">
        <v>27</v>
      </c>
      <c r="T2847">
        <v>0</v>
      </c>
      <c r="U2847">
        <f t="shared" si="266"/>
        <v>3</v>
      </c>
      <c r="V2847">
        <f t="shared" si="267"/>
        <v>1</v>
      </c>
      <c r="W2847">
        <f t="shared" si="268"/>
        <v>1</v>
      </c>
      <c r="X2847" t="str">
        <f t="shared" si="269"/>
        <v>311</v>
      </c>
      <c r="Y2847" t="str">
        <f>IF(Table1[[#This Row],[RFM_Score]]="555","Champion", IF(AND(J2847&gt;=4,V2847&gt;=4),"Loyal", IF(U2847&lt;=2,"At Risk", IF(W2847&gt;=4,"Potential Loyalist","Others"))))</f>
        <v>Others</v>
      </c>
    </row>
    <row r="2848" spans="1:25">
      <c r="A2848" t="s">
        <v>1193</v>
      </c>
      <c r="B2848">
        <v>26</v>
      </c>
      <c r="C2848" t="s">
        <v>24</v>
      </c>
      <c r="D2848" t="s">
        <v>35</v>
      </c>
      <c r="E2848" s="6" t="s">
        <v>14918</v>
      </c>
      <c r="F2848" t="s">
        <v>26</v>
      </c>
      <c r="G2848">
        <v>1</v>
      </c>
      <c r="H2848">
        <v>0</v>
      </c>
      <c r="I2848">
        <v>49</v>
      </c>
      <c r="J2848">
        <v>9</v>
      </c>
      <c r="K2848">
        <v>8.8699999999999992</v>
      </c>
      <c r="L2848" t="str">
        <f t="shared" si="264"/>
        <v/>
      </c>
      <c r="M2848">
        <v>4</v>
      </c>
      <c r="N2848" t="str">
        <f t="shared" si="265"/>
        <v/>
      </c>
      <c r="O2848">
        <v>33</v>
      </c>
      <c r="P2848" s="11">
        <v>0</v>
      </c>
      <c r="Q2848" s="11">
        <v>0.183673469387755</v>
      </c>
      <c r="R2848" s="12">
        <v>2.2174999999999998</v>
      </c>
      <c r="S2848" t="s">
        <v>27</v>
      </c>
      <c r="T2848">
        <v>0</v>
      </c>
      <c r="U2848">
        <f t="shared" si="266"/>
        <v>4</v>
      </c>
      <c r="V2848">
        <f t="shared" si="267"/>
        <v>1</v>
      </c>
      <c r="W2848">
        <f t="shared" si="268"/>
        <v>1</v>
      </c>
      <c r="X2848" t="str">
        <f t="shared" si="269"/>
        <v>411</v>
      </c>
      <c r="Y2848" t="str">
        <f>IF(Table1[[#This Row],[RFM_Score]]="555","Champion", IF(AND(J2848&gt;=4,V2848&gt;=4),"Loyal", IF(U2848&lt;=2,"At Risk", IF(W2848&gt;=4,"Potential Loyalist","Others"))))</f>
        <v>Others</v>
      </c>
    </row>
    <row r="2849" spans="1:25">
      <c r="A2849" t="s">
        <v>1456</v>
      </c>
      <c r="B2849">
        <v>41</v>
      </c>
      <c r="C2849" t="s">
        <v>24</v>
      </c>
      <c r="D2849" t="s">
        <v>46</v>
      </c>
      <c r="E2849" s="6" t="s">
        <v>14919</v>
      </c>
      <c r="F2849" t="s">
        <v>62</v>
      </c>
      <c r="G2849">
        <v>1</v>
      </c>
      <c r="H2849">
        <v>1</v>
      </c>
      <c r="I2849">
        <v>38</v>
      </c>
      <c r="J2849">
        <v>1</v>
      </c>
      <c r="K2849">
        <v>8.81</v>
      </c>
      <c r="L2849" t="str">
        <f t="shared" si="264"/>
        <v/>
      </c>
      <c r="M2849">
        <v>4</v>
      </c>
      <c r="N2849" t="str">
        <f t="shared" si="265"/>
        <v/>
      </c>
      <c r="O2849">
        <v>44</v>
      </c>
      <c r="P2849" s="11">
        <v>1</v>
      </c>
      <c r="Q2849" s="11">
        <v>2.6315789473684199E-2</v>
      </c>
      <c r="R2849" s="12">
        <v>2.2025000000000001</v>
      </c>
      <c r="S2849" t="s">
        <v>27</v>
      </c>
      <c r="T2849">
        <v>0</v>
      </c>
      <c r="U2849">
        <f t="shared" si="266"/>
        <v>3</v>
      </c>
      <c r="V2849">
        <f t="shared" si="267"/>
        <v>1</v>
      </c>
      <c r="W2849">
        <f t="shared" si="268"/>
        <v>1</v>
      </c>
      <c r="X2849" t="str">
        <f t="shared" si="269"/>
        <v>311</v>
      </c>
      <c r="Y2849" t="str">
        <f>IF(Table1[[#This Row],[RFM_Score]]="555","Champion", IF(AND(J2849&gt;=4,V2849&gt;=4),"Loyal", IF(U2849&lt;=2,"At Risk", IF(W2849&gt;=4,"Potential Loyalist","Others"))))</f>
        <v>Others</v>
      </c>
    </row>
    <row r="2850" spans="1:25">
      <c r="A2850" t="s">
        <v>4122</v>
      </c>
      <c r="B2850">
        <v>32</v>
      </c>
      <c r="C2850" t="s">
        <v>24</v>
      </c>
      <c r="D2850" t="s">
        <v>25</v>
      </c>
      <c r="E2850" s="6" t="s">
        <v>14920</v>
      </c>
      <c r="F2850" t="s">
        <v>26</v>
      </c>
      <c r="G2850">
        <v>3</v>
      </c>
      <c r="H2850">
        <v>0</v>
      </c>
      <c r="I2850">
        <v>49</v>
      </c>
      <c r="J2850">
        <v>3</v>
      </c>
      <c r="K2850">
        <v>8.73</v>
      </c>
      <c r="L2850" t="str">
        <f t="shared" si="264"/>
        <v/>
      </c>
      <c r="M2850">
        <v>4</v>
      </c>
      <c r="N2850" t="str">
        <f t="shared" si="265"/>
        <v/>
      </c>
      <c r="O2850">
        <v>29</v>
      </c>
      <c r="P2850" s="11">
        <v>0</v>
      </c>
      <c r="Q2850" s="11">
        <v>6.1224489795918297E-2</v>
      </c>
      <c r="R2850" s="12">
        <v>2.1825000000000001</v>
      </c>
      <c r="S2850" t="s">
        <v>27</v>
      </c>
      <c r="T2850">
        <v>0</v>
      </c>
      <c r="U2850">
        <f t="shared" si="266"/>
        <v>4</v>
      </c>
      <c r="V2850">
        <f t="shared" si="267"/>
        <v>1</v>
      </c>
      <c r="W2850">
        <f t="shared" si="268"/>
        <v>1</v>
      </c>
      <c r="X2850" t="str">
        <f t="shared" si="269"/>
        <v>411</v>
      </c>
      <c r="Y2850" t="str">
        <f>IF(Table1[[#This Row],[RFM_Score]]="555","Champion", IF(AND(J2850&gt;=4,V2850&gt;=4),"Loyal", IF(U2850&lt;=2,"At Risk", IF(W2850&gt;=4,"Potential Loyalist","Others"))))</f>
        <v>Others</v>
      </c>
    </row>
    <row r="2851" spans="1:25">
      <c r="A2851" t="s">
        <v>4214</v>
      </c>
      <c r="B2851">
        <v>38</v>
      </c>
      <c r="C2851" t="s">
        <v>19</v>
      </c>
      <c r="D2851" t="s">
        <v>25</v>
      </c>
      <c r="E2851" s="6" t="s">
        <v>14921</v>
      </c>
      <c r="F2851" t="s">
        <v>30</v>
      </c>
      <c r="G2851">
        <v>5</v>
      </c>
      <c r="H2851">
        <v>3</v>
      </c>
      <c r="I2851">
        <v>53</v>
      </c>
      <c r="J2851">
        <v>3</v>
      </c>
      <c r="K2851">
        <v>8.6999999999999993</v>
      </c>
      <c r="L2851" t="str">
        <f t="shared" si="264"/>
        <v/>
      </c>
      <c r="M2851">
        <v>4</v>
      </c>
      <c r="N2851" t="str">
        <f t="shared" si="265"/>
        <v/>
      </c>
      <c r="O2851">
        <v>3</v>
      </c>
      <c r="P2851" s="11">
        <v>0.6</v>
      </c>
      <c r="Q2851" s="11">
        <v>5.6603773584905599E-2</v>
      </c>
      <c r="R2851" s="12">
        <v>2.1749999999999998</v>
      </c>
      <c r="S2851" t="s">
        <v>27</v>
      </c>
      <c r="T2851">
        <v>0</v>
      </c>
      <c r="U2851">
        <f t="shared" si="266"/>
        <v>5</v>
      </c>
      <c r="V2851">
        <f t="shared" si="267"/>
        <v>1</v>
      </c>
      <c r="W2851">
        <f t="shared" si="268"/>
        <v>1</v>
      </c>
      <c r="X2851" t="str">
        <f t="shared" si="269"/>
        <v>511</v>
      </c>
      <c r="Y2851" t="str">
        <f>IF(Table1[[#This Row],[RFM_Score]]="555","Champion", IF(AND(J2851&gt;=4,V2851&gt;=4),"Loyal", IF(U2851&lt;=2,"At Risk", IF(W2851&gt;=4,"Potential Loyalist","Others"))))</f>
        <v>Others</v>
      </c>
    </row>
    <row r="2852" spans="1:25">
      <c r="A2852" t="s">
        <v>7844</v>
      </c>
      <c r="B2852">
        <v>55</v>
      </c>
      <c r="C2852" t="s">
        <v>24</v>
      </c>
      <c r="D2852" t="s">
        <v>35</v>
      </c>
      <c r="E2852" s="6" t="s">
        <v>14922</v>
      </c>
      <c r="F2852" t="s">
        <v>30</v>
      </c>
      <c r="G2852">
        <v>2</v>
      </c>
      <c r="H2852">
        <v>0</v>
      </c>
      <c r="I2852">
        <v>44</v>
      </c>
      <c r="J2852">
        <v>3</v>
      </c>
      <c r="K2852">
        <v>8.6300000000000008</v>
      </c>
      <c r="L2852" t="str">
        <f t="shared" si="264"/>
        <v/>
      </c>
      <c r="M2852">
        <v>4</v>
      </c>
      <c r="N2852" t="str">
        <f t="shared" si="265"/>
        <v/>
      </c>
      <c r="O2852">
        <v>81</v>
      </c>
      <c r="P2852" s="11">
        <v>0</v>
      </c>
      <c r="Q2852" s="11">
        <v>6.8181818181818094E-2</v>
      </c>
      <c r="R2852" s="12">
        <v>2.1575000000000002</v>
      </c>
      <c r="S2852" t="s">
        <v>27</v>
      </c>
      <c r="T2852">
        <v>1</v>
      </c>
      <c r="U2852">
        <f t="shared" si="266"/>
        <v>2</v>
      </c>
      <c r="V2852">
        <f t="shared" si="267"/>
        <v>1</v>
      </c>
      <c r="W2852">
        <f t="shared" si="268"/>
        <v>1</v>
      </c>
      <c r="X2852" t="str">
        <f t="shared" si="269"/>
        <v>211</v>
      </c>
      <c r="Y2852" t="str">
        <f>IF(Table1[[#This Row],[RFM_Score]]="555","Champion", IF(AND(J2852&gt;=4,V2852&gt;=4),"Loyal", IF(U2852&lt;=2,"At Risk", IF(W2852&gt;=4,"Potential Loyalist","Others"))))</f>
        <v>At Risk</v>
      </c>
    </row>
    <row r="2853" spans="1:25">
      <c r="A2853" t="s">
        <v>8096</v>
      </c>
      <c r="B2853">
        <v>23</v>
      </c>
      <c r="C2853" t="s">
        <v>24</v>
      </c>
      <c r="D2853" t="s">
        <v>29</v>
      </c>
      <c r="E2853" s="6" t="s">
        <v>14923</v>
      </c>
      <c r="F2853" t="s">
        <v>60</v>
      </c>
      <c r="G2853">
        <v>4</v>
      </c>
      <c r="H2853">
        <v>3</v>
      </c>
      <c r="I2853">
        <v>44</v>
      </c>
      <c r="J2853">
        <v>5</v>
      </c>
      <c r="K2853">
        <v>8.43</v>
      </c>
      <c r="L2853" t="str">
        <f t="shared" si="264"/>
        <v/>
      </c>
      <c r="M2853">
        <v>4</v>
      </c>
      <c r="N2853" t="str">
        <f t="shared" si="265"/>
        <v/>
      </c>
      <c r="O2853">
        <v>1</v>
      </c>
      <c r="P2853" s="11">
        <v>0.75</v>
      </c>
      <c r="Q2853" s="11">
        <v>0.11363636363636299</v>
      </c>
      <c r="R2853" s="12">
        <v>2.1074999999999999</v>
      </c>
      <c r="S2853" t="s">
        <v>27</v>
      </c>
      <c r="T2853">
        <v>0</v>
      </c>
      <c r="U2853">
        <f t="shared" si="266"/>
        <v>5</v>
      </c>
      <c r="V2853">
        <f t="shared" si="267"/>
        <v>1</v>
      </c>
      <c r="W2853">
        <f t="shared" si="268"/>
        <v>1</v>
      </c>
      <c r="X2853" t="str">
        <f t="shared" si="269"/>
        <v>511</v>
      </c>
      <c r="Y2853" t="str">
        <f>IF(Table1[[#This Row],[RFM_Score]]="555","Champion", IF(AND(J2853&gt;=4,V2853&gt;=4),"Loyal", IF(U2853&lt;=2,"At Risk", IF(W2853&gt;=4,"Potential Loyalist","Others"))))</f>
        <v>Others</v>
      </c>
    </row>
    <row r="2854" spans="1:25">
      <c r="A2854" t="s">
        <v>5271</v>
      </c>
      <c r="B2854">
        <v>38</v>
      </c>
      <c r="C2854" t="s">
        <v>19</v>
      </c>
      <c r="D2854" t="s">
        <v>25</v>
      </c>
      <c r="E2854" s="6" t="s">
        <v>14924</v>
      </c>
      <c r="F2854" t="s">
        <v>30</v>
      </c>
      <c r="G2854">
        <v>0</v>
      </c>
      <c r="H2854">
        <v>0</v>
      </c>
      <c r="I2854">
        <v>61</v>
      </c>
      <c r="J2854">
        <v>3</v>
      </c>
      <c r="K2854">
        <v>8.42</v>
      </c>
      <c r="L2854" t="str">
        <f t="shared" si="264"/>
        <v/>
      </c>
      <c r="M2854">
        <v>4</v>
      </c>
      <c r="N2854" t="str">
        <f t="shared" si="265"/>
        <v/>
      </c>
      <c r="O2854">
        <v>33</v>
      </c>
      <c r="P2854" s="11">
        <v>0</v>
      </c>
      <c r="Q2854" s="11">
        <v>4.9180327868852403E-2</v>
      </c>
      <c r="R2854" s="12">
        <v>2.105</v>
      </c>
      <c r="S2854" t="s">
        <v>27</v>
      </c>
      <c r="T2854">
        <v>0</v>
      </c>
      <c r="U2854">
        <f t="shared" si="266"/>
        <v>4</v>
      </c>
      <c r="V2854">
        <f t="shared" si="267"/>
        <v>1</v>
      </c>
      <c r="W2854">
        <f t="shared" si="268"/>
        <v>1</v>
      </c>
      <c r="X2854" t="str">
        <f t="shared" si="269"/>
        <v>411</v>
      </c>
      <c r="Y2854" t="str">
        <f>IF(Table1[[#This Row],[RFM_Score]]="555","Champion", IF(AND(J2854&gt;=4,V2854&gt;=4),"Loyal", IF(U2854&lt;=2,"At Risk", IF(W2854&gt;=4,"Potential Loyalist","Others"))))</f>
        <v>Others</v>
      </c>
    </row>
    <row r="2855" spans="1:25">
      <c r="A2855" t="s">
        <v>7338</v>
      </c>
      <c r="B2855">
        <v>28</v>
      </c>
      <c r="C2855" t="s">
        <v>24</v>
      </c>
      <c r="D2855" t="s">
        <v>41</v>
      </c>
      <c r="E2855" s="6" t="s">
        <v>14925</v>
      </c>
      <c r="F2855" t="s">
        <v>21</v>
      </c>
      <c r="G2855">
        <v>5</v>
      </c>
      <c r="H2855">
        <v>1</v>
      </c>
      <c r="I2855">
        <v>58</v>
      </c>
      <c r="J2855">
        <v>4</v>
      </c>
      <c r="K2855">
        <v>8.34</v>
      </c>
      <c r="L2855" t="str">
        <f t="shared" si="264"/>
        <v/>
      </c>
      <c r="M2855">
        <v>4</v>
      </c>
      <c r="N2855" t="str">
        <f t="shared" si="265"/>
        <v/>
      </c>
      <c r="O2855">
        <v>0</v>
      </c>
      <c r="P2855" s="11">
        <v>0.2</v>
      </c>
      <c r="Q2855" s="11">
        <v>6.8965517241379296E-2</v>
      </c>
      <c r="R2855" s="12">
        <v>2.085</v>
      </c>
      <c r="S2855" t="s">
        <v>27</v>
      </c>
      <c r="T2855">
        <v>0</v>
      </c>
      <c r="U2855">
        <f t="shared" si="266"/>
        <v>5</v>
      </c>
      <c r="V2855">
        <f t="shared" si="267"/>
        <v>1</v>
      </c>
      <c r="W2855">
        <f t="shared" si="268"/>
        <v>1</v>
      </c>
      <c r="X2855" t="str">
        <f t="shared" si="269"/>
        <v>511</v>
      </c>
      <c r="Y2855" t="str">
        <f>IF(Table1[[#This Row],[RFM_Score]]="555","Champion", IF(AND(J2855&gt;=4,V2855&gt;=4),"Loyal", IF(U2855&lt;=2,"At Risk", IF(W2855&gt;=4,"Potential Loyalist","Others"))))</f>
        <v>Others</v>
      </c>
    </row>
    <row r="2856" spans="1:25">
      <c r="A2856" t="s">
        <v>4572</v>
      </c>
      <c r="B2856">
        <v>27</v>
      </c>
      <c r="C2856" t="s">
        <v>24</v>
      </c>
      <c r="D2856" t="s">
        <v>25</v>
      </c>
      <c r="E2856" s="6" t="s">
        <v>14926</v>
      </c>
      <c r="F2856" t="s">
        <v>26</v>
      </c>
      <c r="G2856">
        <v>4</v>
      </c>
      <c r="H2856">
        <v>0</v>
      </c>
      <c r="I2856">
        <v>33</v>
      </c>
      <c r="J2856">
        <v>5</v>
      </c>
      <c r="K2856">
        <v>8.31</v>
      </c>
      <c r="L2856" t="str">
        <f t="shared" si="264"/>
        <v/>
      </c>
      <c r="M2856">
        <v>4</v>
      </c>
      <c r="N2856" t="str">
        <f t="shared" si="265"/>
        <v/>
      </c>
      <c r="O2856">
        <v>4</v>
      </c>
      <c r="P2856" s="11">
        <v>0</v>
      </c>
      <c r="Q2856" s="11">
        <v>0.15151515151515099</v>
      </c>
      <c r="R2856" s="12">
        <v>2.0775000000000001</v>
      </c>
      <c r="S2856" t="s">
        <v>27</v>
      </c>
      <c r="T2856">
        <v>0</v>
      </c>
      <c r="U2856">
        <f t="shared" si="266"/>
        <v>5</v>
      </c>
      <c r="V2856">
        <f t="shared" si="267"/>
        <v>1</v>
      </c>
      <c r="W2856">
        <f t="shared" si="268"/>
        <v>1</v>
      </c>
      <c r="X2856" t="str">
        <f t="shared" si="269"/>
        <v>511</v>
      </c>
      <c r="Y2856" t="str">
        <f>IF(Table1[[#This Row],[RFM_Score]]="555","Champion", IF(AND(J2856&gt;=4,V2856&gt;=4),"Loyal", IF(U2856&lt;=2,"At Risk", IF(W2856&gt;=4,"Potential Loyalist","Others"))))</f>
        <v>Others</v>
      </c>
    </row>
    <row r="2857" spans="1:25">
      <c r="A2857" t="s">
        <v>9220</v>
      </c>
      <c r="B2857">
        <v>39</v>
      </c>
      <c r="C2857" t="s">
        <v>19</v>
      </c>
      <c r="D2857" t="s">
        <v>29</v>
      </c>
      <c r="E2857" s="6" t="s">
        <v>14927</v>
      </c>
      <c r="F2857" t="s">
        <v>21</v>
      </c>
      <c r="G2857">
        <v>2</v>
      </c>
      <c r="H2857">
        <v>0</v>
      </c>
      <c r="I2857">
        <v>54</v>
      </c>
      <c r="J2857">
        <v>1</v>
      </c>
      <c r="K2857">
        <v>8.14</v>
      </c>
      <c r="L2857" t="str">
        <f t="shared" si="264"/>
        <v/>
      </c>
      <c r="M2857">
        <v>4</v>
      </c>
      <c r="N2857" t="str">
        <f t="shared" si="265"/>
        <v/>
      </c>
      <c r="O2857">
        <v>29</v>
      </c>
      <c r="P2857" s="11">
        <v>0</v>
      </c>
      <c r="Q2857" s="11">
        <v>1.85185185185185E-2</v>
      </c>
      <c r="R2857" s="12">
        <v>2.0350000000000001</v>
      </c>
      <c r="S2857" t="s">
        <v>27</v>
      </c>
      <c r="T2857">
        <v>0</v>
      </c>
      <c r="U2857">
        <f t="shared" si="266"/>
        <v>4</v>
      </c>
      <c r="V2857">
        <f t="shared" si="267"/>
        <v>1</v>
      </c>
      <c r="W2857">
        <f t="shared" si="268"/>
        <v>1</v>
      </c>
      <c r="X2857" t="str">
        <f t="shared" si="269"/>
        <v>411</v>
      </c>
      <c r="Y2857" t="str">
        <f>IF(Table1[[#This Row],[RFM_Score]]="555","Champion", IF(AND(J2857&gt;=4,V2857&gt;=4),"Loyal", IF(U2857&lt;=2,"At Risk", IF(W2857&gt;=4,"Potential Loyalist","Others"))))</f>
        <v>Others</v>
      </c>
    </row>
    <row r="2858" spans="1:25">
      <c r="A2858" t="s">
        <v>10168</v>
      </c>
      <c r="B2858">
        <v>22</v>
      </c>
      <c r="C2858" t="s">
        <v>19</v>
      </c>
      <c r="D2858" t="s">
        <v>29</v>
      </c>
      <c r="E2858" s="6" t="s">
        <v>14928</v>
      </c>
      <c r="F2858" t="s">
        <v>30</v>
      </c>
      <c r="G2858">
        <v>3</v>
      </c>
      <c r="H2858">
        <v>0</v>
      </c>
      <c r="I2858">
        <v>38</v>
      </c>
      <c r="J2858">
        <v>3</v>
      </c>
      <c r="K2858">
        <v>7.99</v>
      </c>
      <c r="L2858" t="str">
        <f t="shared" si="264"/>
        <v/>
      </c>
      <c r="M2858">
        <v>4</v>
      </c>
      <c r="N2858" t="str">
        <f t="shared" si="265"/>
        <v/>
      </c>
      <c r="O2858">
        <v>74</v>
      </c>
      <c r="P2858" s="11">
        <v>0</v>
      </c>
      <c r="Q2858" s="11">
        <v>7.8947368421052599E-2</v>
      </c>
      <c r="R2858" s="12">
        <v>1.9975000000000001</v>
      </c>
      <c r="S2858" t="s">
        <v>27</v>
      </c>
      <c r="T2858">
        <v>1</v>
      </c>
      <c r="U2858">
        <f t="shared" si="266"/>
        <v>2</v>
      </c>
      <c r="V2858">
        <f t="shared" si="267"/>
        <v>1</v>
      </c>
      <c r="W2858">
        <f t="shared" si="268"/>
        <v>1</v>
      </c>
      <c r="X2858" t="str">
        <f t="shared" si="269"/>
        <v>211</v>
      </c>
      <c r="Y2858" t="str">
        <f>IF(Table1[[#This Row],[RFM_Score]]="555","Champion", IF(AND(J2858&gt;=4,V2858&gt;=4),"Loyal", IF(U2858&lt;=2,"At Risk", IF(W2858&gt;=4,"Potential Loyalist","Others"))))</f>
        <v>At Risk</v>
      </c>
    </row>
    <row r="2859" spans="1:25">
      <c r="A2859" t="s">
        <v>4711</v>
      </c>
      <c r="B2859">
        <v>44</v>
      </c>
      <c r="C2859" t="s">
        <v>24</v>
      </c>
      <c r="D2859" t="s">
        <v>35</v>
      </c>
      <c r="E2859" s="6" t="s">
        <v>14929</v>
      </c>
      <c r="F2859" t="s">
        <v>21</v>
      </c>
      <c r="G2859">
        <v>3</v>
      </c>
      <c r="H2859">
        <v>1</v>
      </c>
      <c r="I2859">
        <v>48</v>
      </c>
      <c r="J2859">
        <v>0</v>
      </c>
      <c r="K2859">
        <v>7.88</v>
      </c>
      <c r="L2859" t="str">
        <f t="shared" si="264"/>
        <v/>
      </c>
      <c r="M2859">
        <v>4</v>
      </c>
      <c r="N2859" t="str">
        <f t="shared" si="265"/>
        <v/>
      </c>
      <c r="O2859">
        <v>14</v>
      </c>
      <c r="P2859" s="11">
        <v>0.33333333333333298</v>
      </c>
      <c r="Q2859" s="11">
        <v>0</v>
      </c>
      <c r="R2859" s="12">
        <v>1.97</v>
      </c>
      <c r="S2859" t="s">
        <v>27</v>
      </c>
      <c r="T2859">
        <v>0</v>
      </c>
      <c r="U2859">
        <f t="shared" si="266"/>
        <v>5</v>
      </c>
      <c r="V2859">
        <f t="shared" si="267"/>
        <v>1</v>
      </c>
      <c r="W2859">
        <f t="shared" si="268"/>
        <v>1</v>
      </c>
      <c r="X2859" t="str">
        <f t="shared" si="269"/>
        <v>511</v>
      </c>
      <c r="Y2859" t="str">
        <f>IF(Table1[[#This Row],[RFM_Score]]="555","Champion", IF(AND(J2859&gt;=4,V2859&gt;=4),"Loyal", IF(U2859&lt;=2,"At Risk", IF(W2859&gt;=4,"Potential Loyalist","Others"))))</f>
        <v>Others</v>
      </c>
    </row>
    <row r="2860" spans="1:25">
      <c r="A2860" t="s">
        <v>4475</v>
      </c>
      <c r="B2860">
        <v>30</v>
      </c>
      <c r="C2860" t="s">
        <v>19</v>
      </c>
      <c r="D2860" t="s">
        <v>20</v>
      </c>
      <c r="E2860" s="6" t="s">
        <v>14930</v>
      </c>
      <c r="F2860" t="s">
        <v>37</v>
      </c>
      <c r="G2860">
        <v>3</v>
      </c>
      <c r="H2860">
        <v>1</v>
      </c>
      <c r="I2860">
        <v>54</v>
      </c>
      <c r="J2860">
        <v>3</v>
      </c>
      <c r="K2860">
        <v>7.85</v>
      </c>
      <c r="L2860" t="str">
        <f t="shared" si="264"/>
        <v/>
      </c>
      <c r="M2860">
        <v>4</v>
      </c>
      <c r="N2860" t="str">
        <f t="shared" si="265"/>
        <v/>
      </c>
      <c r="O2860">
        <v>15</v>
      </c>
      <c r="P2860" s="11">
        <v>0.33333333333333298</v>
      </c>
      <c r="Q2860" s="11">
        <v>5.5555555555555497E-2</v>
      </c>
      <c r="R2860" s="12">
        <v>1.9624999999999999</v>
      </c>
      <c r="S2860" t="s">
        <v>27</v>
      </c>
      <c r="T2860">
        <v>0</v>
      </c>
      <c r="U2860">
        <f t="shared" si="266"/>
        <v>5</v>
      </c>
      <c r="V2860">
        <f t="shared" si="267"/>
        <v>1</v>
      </c>
      <c r="W2860">
        <f t="shared" si="268"/>
        <v>1</v>
      </c>
      <c r="X2860" t="str">
        <f t="shared" si="269"/>
        <v>511</v>
      </c>
      <c r="Y2860" t="str">
        <f>IF(Table1[[#This Row],[RFM_Score]]="555","Champion", IF(AND(J2860&gt;=4,V2860&gt;=4),"Loyal", IF(U2860&lt;=2,"At Risk", IF(W2860&gt;=4,"Potential Loyalist","Others"))))</f>
        <v>Others</v>
      </c>
    </row>
    <row r="2861" spans="1:25">
      <c r="A2861" t="s">
        <v>8696</v>
      </c>
      <c r="B2861">
        <v>36</v>
      </c>
      <c r="C2861" t="s">
        <v>19</v>
      </c>
      <c r="D2861" t="s">
        <v>25</v>
      </c>
      <c r="E2861" s="6" t="s">
        <v>14931</v>
      </c>
      <c r="F2861" t="s">
        <v>21</v>
      </c>
      <c r="G2861">
        <v>3</v>
      </c>
      <c r="H2861">
        <v>0</v>
      </c>
      <c r="I2861">
        <v>46</v>
      </c>
      <c r="J2861">
        <v>3</v>
      </c>
      <c r="K2861">
        <v>7.42</v>
      </c>
      <c r="L2861" t="str">
        <f t="shared" si="264"/>
        <v/>
      </c>
      <c r="M2861">
        <v>4</v>
      </c>
      <c r="N2861" t="str">
        <f t="shared" si="265"/>
        <v/>
      </c>
      <c r="O2861">
        <v>133</v>
      </c>
      <c r="P2861" s="11">
        <v>0</v>
      </c>
      <c r="Q2861" s="11">
        <v>6.5217391304347797E-2</v>
      </c>
      <c r="R2861" s="12">
        <v>1.855</v>
      </c>
      <c r="S2861" t="s">
        <v>27</v>
      </c>
      <c r="T2861">
        <v>0</v>
      </c>
      <c r="U2861">
        <f t="shared" si="266"/>
        <v>1</v>
      </c>
      <c r="V2861">
        <f t="shared" si="267"/>
        <v>1</v>
      </c>
      <c r="W2861">
        <f t="shared" si="268"/>
        <v>1</v>
      </c>
      <c r="X2861" t="str">
        <f t="shared" si="269"/>
        <v>111</v>
      </c>
      <c r="Y2861" t="str">
        <f>IF(Table1[[#This Row],[RFM_Score]]="555","Champion", IF(AND(J2861&gt;=4,V2861&gt;=4),"Loyal", IF(U2861&lt;=2,"At Risk", IF(W2861&gt;=4,"Potential Loyalist","Others"))))</f>
        <v>At Risk</v>
      </c>
    </row>
    <row r="2862" spans="1:25">
      <c r="A2862" t="s">
        <v>10993</v>
      </c>
      <c r="B2862">
        <v>18</v>
      </c>
      <c r="C2862" t="s">
        <v>24</v>
      </c>
      <c r="D2862" t="s">
        <v>49</v>
      </c>
      <c r="E2862" s="6" t="s">
        <v>14932</v>
      </c>
      <c r="F2862" t="s">
        <v>21</v>
      </c>
      <c r="G2862">
        <v>4</v>
      </c>
      <c r="H2862">
        <v>2</v>
      </c>
      <c r="I2862">
        <v>48</v>
      </c>
      <c r="J2862">
        <v>2</v>
      </c>
      <c r="K2862">
        <v>7.01</v>
      </c>
      <c r="L2862" t="str">
        <f t="shared" si="264"/>
        <v/>
      </c>
      <c r="M2862">
        <v>4</v>
      </c>
      <c r="N2862" t="str">
        <f t="shared" si="265"/>
        <v/>
      </c>
      <c r="O2862">
        <v>41</v>
      </c>
      <c r="P2862" s="11">
        <v>0.5</v>
      </c>
      <c r="Q2862" s="11">
        <v>4.1666666666666602E-2</v>
      </c>
      <c r="R2862" s="12">
        <v>1.7524999999999999</v>
      </c>
      <c r="S2862" t="s">
        <v>27</v>
      </c>
      <c r="T2862">
        <v>0</v>
      </c>
      <c r="U2862">
        <f t="shared" si="266"/>
        <v>3</v>
      </c>
      <c r="V2862">
        <f t="shared" si="267"/>
        <v>1</v>
      </c>
      <c r="W2862">
        <f t="shared" si="268"/>
        <v>1</v>
      </c>
      <c r="X2862" t="str">
        <f t="shared" si="269"/>
        <v>311</v>
      </c>
      <c r="Y2862" t="str">
        <f>IF(Table1[[#This Row],[RFM_Score]]="555","Champion", IF(AND(J2862&gt;=4,V2862&gt;=4),"Loyal", IF(U2862&lt;=2,"At Risk", IF(W2862&gt;=4,"Potential Loyalist","Others"))))</f>
        <v>Others</v>
      </c>
    </row>
    <row r="2863" spans="1:25">
      <c r="A2863" t="s">
        <v>2229</v>
      </c>
      <c r="B2863">
        <v>59</v>
      </c>
      <c r="C2863" t="s">
        <v>33</v>
      </c>
      <c r="D2863" t="s">
        <v>25</v>
      </c>
      <c r="E2863" s="6" t="s">
        <v>14933</v>
      </c>
      <c r="F2863" t="s">
        <v>26</v>
      </c>
      <c r="G2863">
        <v>2</v>
      </c>
      <c r="H2863">
        <v>0</v>
      </c>
      <c r="I2863">
        <v>51</v>
      </c>
      <c r="J2863">
        <v>6</v>
      </c>
      <c r="K2863">
        <v>7</v>
      </c>
      <c r="L2863" t="str">
        <f t="shared" si="264"/>
        <v/>
      </c>
      <c r="M2863">
        <v>4</v>
      </c>
      <c r="N2863" t="str">
        <f t="shared" si="265"/>
        <v/>
      </c>
      <c r="O2863">
        <v>8</v>
      </c>
      <c r="P2863" s="11">
        <v>0</v>
      </c>
      <c r="Q2863" s="11">
        <v>0.11764705882352899</v>
      </c>
      <c r="R2863" s="12">
        <v>1.75</v>
      </c>
      <c r="S2863" t="s">
        <v>27</v>
      </c>
      <c r="T2863">
        <v>1</v>
      </c>
      <c r="U2863">
        <f t="shared" si="266"/>
        <v>5</v>
      </c>
      <c r="V2863">
        <f t="shared" si="267"/>
        <v>1</v>
      </c>
      <c r="W2863">
        <f t="shared" si="268"/>
        <v>1</v>
      </c>
      <c r="X2863" t="str">
        <f t="shared" si="269"/>
        <v>511</v>
      </c>
      <c r="Y2863" t="str">
        <f>IF(Table1[[#This Row],[RFM_Score]]="555","Champion", IF(AND(J2863&gt;=4,V2863&gt;=4),"Loyal", IF(U2863&lt;=2,"At Risk", IF(W2863&gt;=4,"Potential Loyalist","Others"))))</f>
        <v>Others</v>
      </c>
    </row>
    <row r="2864" spans="1:25">
      <c r="A2864" t="s">
        <v>2338</v>
      </c>
      <c r="B2864">
        <v>23</v>
      </c>
      <c r="C2864" t="s">
        <v>24</v>
      </c>
      <c r="D2864" t="s">
        <v>25</v>
      </c>
      <c r="E2864" s="6" t="s">
        <v>14934</v>
      </c>
      <c r="F2864" t="s">
        <v>37</v>
      </c>
      <c r="G2864">
        <v>1</v>
      </c>
      <c r="H2864">
        <v>1</v>
      </c>
      <c r="I2864">
        <v>47</v>
      </c>
      <c r="J2864">
        <v>1</v>
      </c>
      <c r="K2864">
        <v>6.95</v>
      </c>
      <c r="L2864" t="str">
        <f t="shared" si="264"/>
        <v/>
      </c>
      <c r="M2864">
        <v>4</v>
      </c>
      <c r="N2864" t="str">
        <f t="shared" si="265"/>
        <v/>
      </c>
      <c r="O2864">
        <v>6</v>
      </c>
      <c r="P2864" s="11">
        <v>1</v>
      </c>
      <c r="Q2864" s="11">
        <v>2.1276595744680799E-2</v>
      </c>
      <c r="R2864" s="12">
        <v>1.7375</v>
      </c>
      <c r="S2864" t="s">
        <v>27</v>
      </c>
      <c r="T2864">
        <v>0</v>
      </c>
      <c r="U2864">
        <f t="shared" si="266"/>
        <v>5</v>
      </c>
      <c r="V2864">
        <f t="shared" si="267"/>
        <v>1</v>
      </c>
      <c r="W2864">
        <f t="shared" si="268"/>
        <v>1</v>
      </c>
      <c r="X2864" t="str">
        <f t="shared" si="269"/>
        <v>511</v>
      </c>
      <c r="Y2864" t="str">
        <f>IF(Table1[[#This Row],[RFM_Score]]="555","Champion", IF(AND(J2864&gt;=4,V2864&gt;=4),"Loyal", IF(U2864&lt;=2,"At Risk", IF(W2864&gt;=4,"Potential Loyalist","Others"))))</f>
        <v>Others</v>
      </c>
    </row>
    <row r="2865" spans="1:25">
      <c r="A2865" t="s">
        <v>8629</v>
      </c>
      <c r="B2865">
        <v>58</v>
      </c>
      <c r="C2865" t="s">
        <v>24</v>
      </c>
      <c r="D2865" t="s">
        <v>25</v>
      </c>
      <c r="E2865" s="6" t="s">
        <v>14935</v>
      </c>
      <c r="F2865" t="s">
        <v>30</v>
      </c>
      <c r="G2865">
        <v>3</v>
      </c>
      <c r="H2865">
        <v>1</v>
      </c>
      <c r="I2865">
        <v>52</v>
      </c>
      <c r="J2865">
        <v>4</v>
      </c>
      <c r="K2865">
        <v>6.94</v>
      </c>
      <c r="L2865" t="str">
        <f t="shared" si="264"/>
        <v/>
      </c>
      <c r="M2865">
        <v>4</v>
      </c>
      <c r="N2865" t="str">
        <f t="shared" si="265"/>
        <v/>
      </c>
      <c r="O2865">
        <v>65</v>
      </c>
      <c r="P2865" s="11">
        <v>0.33333333333333298</v>
      </c>
      <c r="Q2865" s="11">
        <v>7.69230769230769E-2</v>
      </c>
      <c r="R2865" s="12">
        <v>1.7350000000000001</v>
      </c>
      <c r="S2865" t="s">
        <v>27</v>
      </c>
      <c r="T2865">
        <v>0</v>
      </c>
      <c r="U2865">
        <f t="shared" si="266"/>
        <v>3</v>
      </c>
      <c r="V2865">
        <f t="shared" si="267"/>
        <v>1</v>
      </c>
      <c r="W2865">
        <f t="shared" si="268"/>
        <v>1</v>
      </c>
      <c r="X2865" t="str">
        <f t="shared" si="269"/>
        <v>311</v>
      </c>
      <c r="Y2865" t="str">
        <f>IF(Table1[[#This Row],[RFM_Score]]="555","Champion", IF(AND(J2865&gt;=4,V2865&gt;=4),"Loyal", IF(U2865&lt;=2,"At Risk", IF(W2865&gt;=4,"Potential Loyalist","Others"))))</f>
        <v>Others</v>
      </c>
    </row>
    <row r="2866" spans="1:25">
      <c r="A2866" t="s">
        <v>1265</v>
      </c>
      <c r="B2866">
        <v>46</v>
      </c>
      <c r="C2866" t="s">
        <v>19</v>
      </c>
      <c r="D2866" t="s">
        <v>35</v>
      </c>
      <c r="E2866" s="6" t="s">
        <v>14936</v>
      </c>
      <c r="F2866" t="s">
        <v>60</v>
      </c>
      <c r="G2866">
        <v>2</v>
      </c>
      <c r="H2866">
        <v>1</v>
      </c>
      <c r="I2866">
        <v>46</v>
      </c>
      <c r="J2866">
        <v>2</v>
      </c>
      <c r="K2866">
        <v>6.79</v>
      </c>
      <c r="L2866" t="str">
        <f t="shared" si="264"/>
        <v/>
      </c>
      <c r="M2866">
        <v>4</v>
      </c>
      <c r="N2866" t="str">
        <f t="shared" si="265"/>
        <v/>
      </c>
      <c r="O2866">
        <v>7</v>
      </c>
      <c r="P2866" s="11">
        <v>0.5</v>
      </c>
      <c r="Q2866" s="11">
        <v>4.3478260869565202E-2</v>
      </c>
      <c r="R2866" s="12">
        <v>1.6975</v>
      </c>
      <c r="S2866" t="s">
        <v>27</v>
      </c>
      <c r="T2866">
        <v>0</v>
      </c>
      <c r="U2866">
        <f t="shared" si="266"/>
        <v>5</v>
      </c>
      <c r="V2866">
        <f t="shared" si="267"/>
        <v>1</v>
      </c>
      <c r="W2866">
        <f t="shared" si="268"/>
        <v>1</v>
      </c>
      <c r="X2866" t="str">
        <f t="shared" si="269"/>
        <v>511</v>
      </c>
      <c r="Y2866" t="str">
        <f>IF(Table1[[#This Row],[RFM_Score]]="555","Champion", IF(AND(J2866&gt;=4,V2866&gt;=4),"Loyal", IF(U2866&lt;=2,"At Risk", IF(W2866&gt;=4,"Potential Loyalist","Others"))))</f>
        <v>Others</v>
      </c>
    </row>
    <row r="2867" spans="1:25">
      <c r="A2867" t="s">
        <v>3616</v>
      </c>
      <c r="B2867">
        <v>22</v>
      </c>
      <c r="C2867" t="s">
        <v>19</v>
      </c>
      <c r="D2867" t="s">
        <v>25</v>
      </c>
      <c r="E2867" s="6" t="s">
        <v>14937</v>
      </c>
      <c r="F2867" t="s">
        <v>21</v>
      </c>
      <c r="G2867">
        <v>4</v>
      </c>
      <c r="H2867">
        <v>1</v>
      </c>
      <c r="I2867">
        <v>54</v>
      </c>
      <c r="J2867">
        <v>2</v>
      </c>
      <c r="K2867">
        <v>6.76</v>
      </c>
      <c r="L2867" t="str">
        <f t="shared" si="264"/>
        <v/>
      </c>
      <c r="M2867">
        <v>4</v>
      </c>
      <c r="N2867" t="str">
        <f t="shared" si="265"/>
        <v/>
      </c>
      <c r="O2867">
        <v>2</v>
      </c>
      <c r="P2867" s="11">
        <v>0.25</v>
      </c>
      <c r="Q2867" s="11">
        <v>3.7037037037037E-2</v>
      </c>
      <c r="R2867" s="12">
        <v>1.69</v>
      </c>
      <c r="S2867" t="s">
        <v>27</v>
      </c>
      <c r="T2867">
        <v>0</v>
      </c>
      <c r="U2867">
        <f t="shared" si="266"/>
        <v>5</v>
      </c>
      <c r="V2867">
        <f t="shared" si="267"/>
        <v>1</v>
      </c>
      <c r="W2867">
        <f t="shared" si="268"/>
        <v>1</v>
      </c>
      <c r="X2867" t="str">
        <f t="shared" si="269"/>
        <v>511</v>
      </c>
      <c r="Y2867" t="str">
        <f>IF(Table1[[#This Row],[RFM_Score]]="555","Champion", IF(AND(J2867&gt;=4,V2867&gt;=4),"Loyal", IF(U2867&lt;=2,"At Risk", IF(W2867&gt;=4,"Potential Loyalist","Others"))))</f>
        <v>Others</v>
      </c>
    </row>
    <row r="2868" spans="1:25">
      <c r="A2868" t="s">
        <v>9202</v>
      </c>
      <c r="B2868">
        <v>34</v>
      </c>
      <c r="C2868" t="s">
        <v>19</v>
      </c>
      <c r="D2868" t="s">
        <v>25</v>
      </c>
      <c r="E2868" s="6" t="s">
        <v>14938</v>
      </c>
      <c r="F2868" t="s">
        <v>26</v>
      </c>
      <c r="G2868">
        <v>5</v>
      </c>
      <c r="H2868">
        <v>2</v>
      </c>
      <c r="I2868">
        <v>50</v>
      </c>
      <c r="J2868">
        <v>5</v>
      </c>
      <c r="K2868">
        <v>6.39</v>
      </c>
      <c r="L2868" t="str">
        <f t="shared" si="264"/>
        <v/>
      </c>
      <c r="M2868">
        <v>4</v>
      </c>
      <c r="N2868" t="str">
        <f t="shared" si="265"/>
        <v/>
      </c>
      <c r="O2868">
        <v>119</v>
      </c>
      <c r="P2868" s="11">
        <v>0.4</v>
      </c>
      <c r="Q2868" s="11">
        <v>0.1</v>
      </c>
      <c r="R2868" s="12">
        <v>1.5974999999999999</v>
      </c>
      <c r="S2868" t="s">
        <v>27</v>
      </c>
      <c r="T2868">
        <v>1</v>
      </c>
      <c r="U2868">
        <f t="shared" si="266"/>
        <v>1</v>
      </c>
      <c r="V2868">
        <f t="shared" si="267"/>
        <v>1</v>
      </c>
      <c r="W2868">
        <f t="shared" si="268"/>
        <v>1</v>
      </c>
      <c r="X2868" t="str">
        <f t="shared" si="269"/>
        <v>111</v>
      </c>
      <c r="Y2868" t="str">
        <f>IF(Table1[[#This Row],[RFM_Score]]="555","Champion", IF(AND(J2868&gt;=4,V2868&gt;=4),"Loyal", IF(U2868&lt;=2,"At Risk", IF(W2868&gt;=4,"Potential Loyalist","Others"))))</f>
        <v>At Risk</v>
      </c>
    </row>
    <row r="2869" spans="1:25">
      <c r="A2869" t="s">
        <v>2529</v>
      </c>
      <c r="B2869">
        <v>29</v>
      </c>
      <c r="C2869" t="s">
        <v>24</v>
      </c>
      <c r="D2869" t="s">
        <v>25</v>
      </c>
      <c r="E2869" s="6" t="s">
        <v>14939</v>
      </c>
      <c r="F2869" t="s">
        <v>30</v>
      </c>
      <c r="G2869">
        <v>5</v>
      </c>
      <c r="H2869">
        <v>1</v>
      </c>
      <c r="I2869">
        <v>42</v>
      </c>
      <c r="J2869">
        <v>2</v>
      </c>
      <c r="K2869">
        <v>6.3</v>
      </c>
      <c r="L2869" t="str">
        <f t="shared" si="264"/>
        <v/>
      </c>
      <c r="M2869">
        <v>4</v>
      </c>
      <c r="N2869" t="str">
        <f t="shared" si="265"/>
        <v/>
      </c>
      <c r="O2869">
        <v>12</v>
      </c>
      <c r="P2869" s="11">
        <v>0.2</v>
      </c>
      <c r="Q2869" s="11">
        <v>4.7619047619047603E-2</v>
      </c>
      <c r="R2869" s="12">
        <v>1.575</v>
      </c>
      <c r="S2869" t="s">
        <v>27</v>
      </c>
      <c r="T2869">
        <v>0</v>
      </c>
      <c r="U2869">
        <f t="shared" si="266"/>
        <v>5</v>
      </c>
      <c r="V2869">
        <f t="shared" si="267"/>
        <v>1</v>
      </c>
      <c r="W2869">
        <f t="shared" si="268"/>
        <v>1</v>
      </c>
      <c r="X2869" t="str">
        <f t="shared" si="269"/>
        <v>511</v>
      </c>
      <c r="Y2869" t="str">
        <f>IF(Table1[[#This Row],[RFM_Score]]="555","Champion", IF(AND(J2869&gt;=4,V2869&gt;=4),"Loyal", IF(U2869&lt;=2,"At Risk", IF(W2869&gt;=4,"Potential Loyalist","Others"))))</f>
        <v>Others</v>
      </c>
    </row>
    <row r="2870" spans="1:25">
      <c r="A2870" t="s">
        <v>561</v>
      </c>
      <c r="B2870">
        <v>25</v>
      </c>
      <c r="C2870" t="s">
        <v>19</v>
      </c>
      <c r="D2870" t="s">
        <v>41</v>
      </c>
      <c r="E2870" s="6" t="s">
        <v>14940</v>
      </c>
      <c r="F2870" t="s">
        <v>26</v>
      </c>
      <c r="G2870">
        <v>1</v>
      </c>
      <c r="H2870">
        <v>0</v>
      </c>
      <c r="I2870">
        <v>47</v>
      </c>
      <c r="J2870">
        <v>1</v>
      </c>
      <c r="K2870">
        <v>6.26</v>
      </c>
      <c r="L2870" t="str">
        <f t="shared" si="264"/>
        <v/>
      </c>
      <c r="M2870">
        <v>4</v>
      </c>
      <c r="N2870" t="str">
        <f t="shared" si="265"/>
        <v/>
      </c>
      <c r="O2870">
        <v>26</v>
      </c>
      <c r="P2870" s="11">
        <v>0</v>
      </c>
      <c r="Q2870" s="11">
        <v>2.1276595744680799E-2</v>
      </c>
      <c r="R2870" s="12">
        <v>1.5649999999999999</v>
      </c>
      <c r="S2870" t="s">
        <v>27</v>
      </c>
      <c r="T2870">
        <v>0</v>
      </c>
      <c r="U2870">
        <f t="shared" si="266"/>
        <v>4</v>
      </c>
      <c r="V2870">
        <f t="shared" si="267"/>
        <v>1</v>
      </c>
      <c r="W2870">
        <f t="shared" si="268"/>
        <v>1</v>
      </c>
      <c r="X2870" t="str">
        <f t="shared" si="269"/>
        <v>411</v>
      </c>
      <c r="Y2870" t="str">
        <f>IF(Table1[[#This Row],[RFM_Score]]="555","Champion", IF(AND(J2870&gt;=4,V2870&gt;=4),"Loyal", IF(U2870&lt;=2,"At Risk", IF(W2870&gt;=4,"Potential Loyalist","Others"))))</f>
        <v>Others</v>
      </c>
    </row>
    <row r="2871" spans="1:25">
      <c r="A2871" t="s">
        <v>7644</v>
      </c>
      <c r="B2871">
        <v>27</v>
      </c>
      <c r="C2871" t="s">
        <v>24</v>
      </c>
      <c r="D2871" t="s">
        <v>25</v>
      </c>
      <c r="E2871" s="6" t="s">
        <v>14941</v>
      </c>
      <c r="F2871" t="s">
        <v>60</v>
      </c>
      <c r="G2871">
        <v>5</v>
      </c>
      <c r="H2871">
        <v>3</v>
      </c>
      <c r="I2871">
        <v>36</v>
      </c>
      <c r="J2871">
        <v>2</v>
      </c>
      <c r="K2871">
        <v>6.22</v>
      </c>
      <c r="L2871" t="str">
        <f t="shared" si="264"/>
        <v/>
      </c>
      <c r="M2871">
        <v>4</v>
      </c>
      <c r="N2871" t="str">
        <f t="shared" si="265"/>
        <v/>
      </c>
      <c r="O2871">
        <v>134</v>
      </c>
      <c r="P2871" s="11">
        <v>0.6</v>
      </c>
      <c r="Q2871" s="11">
        <v>5.5555555555555497E-2</v>
      </c>
      <c r="R2871" s="12">
        <v>1.5549999999999999</v>
      </c>
      <c r="S2871" t="s">
        <v>27</v>
      </c>
      <c r="T2871">
        <v>1</v>
      </c>
      <c r="U2871">
        <f t="shared" si="266"/>
        <v>1</v>
      </c>
      <c r="V2871">
        <f t="shared" si="267"/>
        <v>1</v>
      </c>
      <c r="W2871">
        <f t="shared" si="268"/>
        <v>1</v>
      </c>
      <c r="X2871" t="str">
        <f t="shared" si="269"/>
        <v>111</v>
      </c>
      <c r="Y2871" t="str">
        <f>IF(Table1[[#This Row],[RFM_Score]]="555","Champion", IF(AND(J2871&gt;=4,V2871&gt;=4),"Loyal", IF(U2871&lt;=2,"At Risk", IF(W2871&gt;=4,"Potential Loyalist","Others"))))</f>
        <v>At Risk</v>
      </c>
    </row>
    <row r="2872" spans="1:25">
      <c r="A2872" t="s">
        <v>4130</v>
      </c>
      <c r="B2872">
        <v>37</v>
      </c>
      <c r="C2872" t="s">
        <v>19</v>
      </c>
      <c r="D2872" t="s">
        <v>25</v>
      </c>
      <c r="E2872" s="6" t="s">
        <v>14942</v>
      </c>
      <c r="F2872" t="s">
        <v>30</v>
      </c>
      <c r="G2872">
        <v>4</v>
      </c>
      <c r="H2872">
        <v>0</v>
      </c>
      <c r="I2872">
        <v>60</v>
      </c>
      <c r="J2872">
        <v>3</v>
      </c>
      <c r="K2872">
        <v>6.21</v>
      </c>
      <c r="L2872" t="str">
        <f t="shared" si="264"/>
        <v/>
      </c>
      <c r="M2872">
        <v>4</v>
      </c>
      <c r="N2872" t="str">
        <f t="shared" si="265"/>
        <v/>
      </c>
      <c r="O2872">
        <v>11</v>
      </c>
      <c r="P2872" s="11">
        <v>0</v>
      </c>
      <c r="Q2872" s="11">
        <v>0.05</v>
      </c>
      <c r="R2872" s="12">
        <v>1.5525</v>
      </c>
      <c r="S2872" t="s">
        <v>27</v>
      </c>
      <c r="T2872">
        <v>0</v>
      </c>
      <c r="U2872">
        <f t="shared" si="266"/>
        <v>5</v>
      </c>
      <c r="V2872">
        <f t="shared" si="267"/>
        <v>1</v>
      </c>
      <c r="W2872">
        <f t="shared" si="268"/>
        <v>1</v>
      </c>
      <c r="X2872" t="str">
        <f t="shared" si="269"/>
        <v>511</v>
      </c>
      <c r="Y2872" t="str">
        <f>IF(Table1[[#This Row],[RFM_Score]]="555","Champion", IF(AND(J2872&gt;=4,V2872&gt;=4),"Loyal", IF(U2872&lt;=2,"At Risk", IF(W2872&gt;=4,"Potential Loyalist","Others"))))</f>
        <v>Others</v>
      </c>
    </row>
    <row r="2873" spans="1:25">
      <c r="A2873" t="s">
        <v>5036</v>
      </c>
      <c r="B2873">
        <v>24</v>
      </c>
      <c r="C2873" t="s">
        <v>19</v>
      </c>
      <c r="D2873" t="s">
        <v>25</v>
      </c>
      <c r="E2873" s="6" t="s">
        <v>14943</v>
      </c>
      <c r="F2873" t="s">
        <v>37</v>
      </c>
      <c r="G2873">
        <v>1</v>
      </c>
      <c r="H2873">
        <v>1</v>
      </c>
      <c r="I2873">
        <v>61</v>
      </c>
      <c r="J2873">
        <v>1</v>
      </c>
      <c r="K2873">
        <v>6.2</v>
      </c>
      <c r="L2873" t="str">
        <f t="shared" si="264"/>
        <v/>
      </c>
      <c r="M2873">
        <v>4</v>
      </c>
      <c r="N2873" t="str">
        <f t="shared" si="265"/>
        <v/>
      </c>
      <c r="O2873">
        <v>7</v>
      </c>
      <c r="P2873" s="11">
        <v>1</v>
      </c>
      <c r="Q2873" s="11">
        <v>1.63934426229508E-2</v>
      </c>
      <c r="R2873" s="12">
        <v>1.55</v>
      </c>
      <c r="S2873" t="s">
        <v>27</v>
      </c>
      <c r="T2873">
        <v>0</v>
      </c>
      <c r="U2873">
        <f t="shared" si="266"/>
        <v>5</v>
      </c>
      <c r="V2873">
        <f t="shared" si="267"/>
        <v>1</v>
      </c>
      <c r="W2873">
        <f t="shared" si="268"/>
        <v>1</v>
      </c>
      <c r="X2873" t="str">
        <f t="shared" si="269"/>
        <v>511</v>
      </c>
      <c r="Y2873" t="str">
        <f>IF(Table1[[#This Row],[RFM_Score]]="555","Champion", IF(AND(J2873&gt;=4,V2873&gt;=4),"Loyal", IF(U2873&lt;=2,"At Risk", IF(W2873&gt;=4,"Potential Loyalist","Others"))))</f>
        <v>Others</v>
      </c>
    </row>
    <row r="2874" spans="1:25">
      <c r="A2874" t="s">
        <v>9468</v>
      </c>
      <c r="B2874">
        <v>25</v>
      </c>
      <c r="C2874" t="s">
        <v>24</v>
      </c>
      <c r="D2874" t="s">
        <v>20</v>
      </c>
      <c r="E2874" s="6" t="s">
        <v>14944</v>
      </c>
      <c r="F2874" t="s">
        <v>26</v>
      </c>
      <c r="G2874">
        <v>2</v>
      </c>
      <c r="H2874">
        <v>0</v>
      </c>
      <c r="I2874">
        <v>42</v>
      </c>
      <c r="J2874">
        <v>4</v>
      </c>
      <c r="K2874">
        <v>6.05</v>
      </c>
      <c r="L2874" t="str">
        <f t="shared" si="264"/>
        <v/>
      </c>
      <c r="M2874">
        <v>4</v>
      </c>
      <c r="N2874" t="str">
        <f t="shared" si="265"/>
        <v/>
      </c>
      <c r="O2874">
        <v>14</v>
      </c>
      <c r="P2874" s="11">
        <v>0</v>
      </c>
      <c r="Q2874" s="11">
        <v>9.5238095238095205E-2</v>
      </c>
      <c r="R2874" s="12">
        <v>1.5125</v>
      </c>
      <c r="S2874" t="s">
        <v>27</v>
      </c>
      <c r="T2874">
        <v>0</v>
      </c>
      <c r="U2874">
        <f t="shared" si="266"/>
        <v>5</v>
      </c>
      <c r="V2874">
        <f t="shared" si="267"/>
        <v>1</v>
      </c>
      <c r="W2874">
        <f t="shared" si="268"/>
        <v>1</v>
      </c>
      <c r="X2874" t="str">
        <f t="shared" si="269"/>
        <v>511</v>
      </c>
      <c r="Y2874" t="str">
        <f>IF(Table1[[#This Row],[RFM_Score]]="555","Champion", IF(AND(J2874&gt;=4,V2874&gt;=4),"Loyal", IF(U2874&lt;=2,"At Risk", IF(W2874&gt;=4,"Potential Loyalist","Others"))))</f>
        <v>Others</v>
      </c>
    </row>
    <row r="2875" spans="1:25">
      <c r="A2875" t="s">
        <v>4482</v>
      </c>
      <c r="B2875">
        <v>25</v>
      </c>
      <c r="C2875" t="s">
        <v>19</v>
      </c>
      <c r="D2875" t="s">
        <v>25</v>
      </c>
      <c r="E2875" s="6" t="s">
        <v>14945</v>
      </c>
      <c r="F2875" t="s">
        <v>60</v>
      </c>
      <c r="G2875">
        <v>2</v>
      </c>
      <c r="H2875">
        <v>0</v>
      </c>
      <c r="I2875">
        <v>48</v>
      </c>
      <c r="J2875">
        <v>3</v>
      </c>
      <c r="K2875">
        <v>6.01</v>
      </c>
      <c r="L2875" t="str">
        <f t="shared" si="264"/>
        <v/>
      </c>
      <c r="M2875">
        <v>4</v>
      </c>
      <c r="N2875" t="str">
        <f t="shared" si="265"/>
        <v/>
      </c>
      <c r="O2875">
        <v>39</v>
      </c>
      <c r="P2875" s="11">
        <v>0</v>
      </c>
      <c r="Q2875" s="11">
        <v>6.25E-2</v>
      </c>
      <c r="R2875" s="12">
        <v>1.5024999999999999</v>
      </c>
      <c r="S2875" t="s">
        <v>27</v>
      </c>
      <c r="T2875">
        <v>0</v>
      </c>
      <c r="U2875">
        <f t="shared" si="266"/>
        <v>4</v>
      </c>
      <c r="V2875">
        <f t="shared" si="267"/>
        <v>1</v>
      </c>
      <c r="W2875">
        <f t="shared" si="268"/>
        <v>1</v>
      </c>
      <c r="X2875" t="str">
        <f t="shared" si="269"/>
        <v>411</v>
      </c>
      <c r="Y2875" t="str">
        <f>IF(Table1[[#This Row],[RFM_Score]]="555","Champion", IF(AND(J2875&gt;=4,V2875&gt;=4),"Loyal", IF(U2875&lt;=2,"At Risk", IF(W2875&gt;=4,"Potential Loyalist","Others"))))</f>
        <v>Others</v>
      </c>
    </row>
    <row r="2876" spans="1:25">
      <c r="A2876" t="s">
        <v>11884</v>
      </c>
      <c r="B2876">
        <v>19</v>
      </c>
      <c r="C2876" t="s">
        <v>24</v>
      </c>
      <c r="D2876" t="s">
        <v>25</v>
      </c>
      <c r="E2876" s="6" t="s">
        <v>14946</v>
      </c>
      <c r="F2876" t="s">
        <v>60</v>
      </c>
      <c r="G2876">
        <v>2</v>
      </c>
      <c r="H2876">
        <v>1</v>
      </c>
      <c r="I2876">
        <v>38</v>
      </c>
      <c r="J2876">
        <v>2</v>
      </c>
      <c r="K2876">
        <v>5.79</v>
      </c>
      <c r="L2876" t="str">
        <f t="shared" si="264"/>
        <v/>
      </c>
      <c r="M2876">
        <v>4</v>
      </c>
      <c r="N2876" t="str">
        <f t="shared" si="265"/>
        <v/>
      </c>
      <c r="O2876">
        <v>24</v>
      </c>
      <c r="P2876" s="11">
        <v>0.5</v>
      </c>
      <c r="Q2876" s="11">
        <v>5.2631578947368397E-2</v>
      </c>
      <c r="R2876" s="12">
        <v>1.4475</v>
      </c>
      <c r="S2876" t="s">
        <v>27</v>
      </c>
      <c r="T2876">
        <v>0</v>
      </c>
      <c r="U2876">
        <f t="shared" si="266"/>
        <v>4</v>
      </c>
      <c r="V2876">
        <f t="shared" si="267"/>
        <v>1</v>
      </c>
      <c r="W2876">
        <f t="shared" si="268"/>
        <v>1</v>
      </c>
      <c r="X2876" t="str">
        <f t="shared" si="269"/>
        <v>411</v>
      </c>
      <c r="Y2876" t="str">
        <f>IF(Table1[[#This Row],[RFM_Score]]="555","Champion", IF(AND(J2876&gt;=4,V2876&gt;=4),"Loyal", IF(U2876&lt;=2,"At Risk", IF(W2876&gt;=4,"Potential Loyalist","Others"))))</f>
        <v>Others</v>
      </c>
    </row>
    <row r="2877" spans="1:25">
      <c r="A2877" t="s">
        <v>445</v>
      </c>
      <c r="B2877">
        <v>36</v>
      </c>
      <c r="C2877" t="s">
        <v>19</v>
      </c>
      <c r="D2877" t="s">
        <v>25</v>
      </c>
      <c r="E2877" s="6" t="s">
        <v>14947</v>
      </c>
      <c r="F2877" t="s">
        <v>37</v>
      </c>
      <c r="G2877">
        <v>3</v>
      </c>
      <c r="H2877">
        <v>2</v>
      </c>
      <c r="I2877">
        <v>47</v>
      </c>
      <c r="J2877">
        <v>1</v>
      </c>
      <c r="K2877">
        <v>5.56</v>
      </c>
      <c r="L2877" t="str">
        <f t="shared" si="264"/>
        <v/>
      </c>
      <c r="M2877">
        <v>4</v>
      </c>
      <c r="N2877" t="str">
        <f t="shared" si="265"/>
        <v/>
      </c>
      <c r="O2877">
        <v>3</v>
      </c>
      <c r="P2877" s="11">
        <v>0.66666666666666596</v>
      </c>
      <c r="Q2877" s="11">
        <v>2.1276595744680799E-2</v>
      </c>
      <c r="R2877" s="12">
        <v>1.39</v>
      </c>
      <c r="S2877" t="s">
        <v>27</v>
      </c>
      <c r="T2877">
        <v>0</v>
      </c>
      <c r="U2877">
        <f t="shared" si="266"/>
        <v>5</v>
      </c>
      <c r="V2877">
        <f t="shared" si="267"/>
        <v>1</v>
      </c>
      <c r="W2877">
        <f t="shared" si="268"/>
        <v>1</v>
      </c>
      <c r="X2877" t="str">
        <f t="shared" si="269"/>
        <v>511</v>
      </c>
      <c r="Y2877" t="str">
        <f>IF(Table1[[#This Row],[RFM_Score]]="555","Champion", IF(AND(J2877&gt;=4,V2877&gt;=4),"Loyal", IF(U2877&lt;=2,"At Risk", IF(W2877&gt;=4,"Potential Loyalist","Others"))))</f>
        <v>Others</v>
      </c>
    </row>
    <row r="2878" spans="1:25">
      <c r="A2878" t="s">
        <v>6661</v>
      </c>
      <c r="B2878">
        <v>27</v>
      </c>
      <c r="C2878" t="s">
        <v>24</v>
      </c>
      <c r="D2878" t="s">
        <v>25</v>
      </c>
      <c r="E2878" s="6" t="s">
        <v>14948</v>
      </c>
      <c r="F2878" t="s">
        <v>37</v>
      </c>
      <c r="G2878">
        <v>2</v>
      </c>
      <c r="H2878">
        <v>1</v>
      </c>
      <c r="I2878">
        <v>54</v>
      </c>
      <c r="J2878">
        <v>4</v>
      </c>
      <c r="K2878">
        <v>5.22</v>
      </c>
      <c r="L2878" t="str">
        <f t="shared" si="264"/>
        <v/>
      </c>
      <c r="M2878">
        <v>4</v>
      </c>
      <c r="N2878" t="str">
        <f t="shared" si="265"/>
        <v/>
      </c>
      <c r="O2878">
        <v>46</v>
      </c>
      <c r="P2878" s="11">
        <v>0.5</v>
      </c>
      <c r="Q2878" s="11">
        <v>7.4074074074074001E-2</v>
      </c>
      <c r="R2878" s="12">
        <v>1.3049999999999999</v>
      </c>
      <c r="S2878" t="s">
        <v>27</v>
      </c>
      <c r="T2878">
        <v>0</v>
      </c>
      <c r="U2878">
        <f t="shared" si="266"/>
        <v>3</v>
      </c>
      <c r="V2878">
        <f t="shared" si="267"/>
        <v>1</v>
      </c>
      <c r="W2878">
        <f t="shared" si="268"/>
        <v>1</v>
      </c>
      <c r="X2878" t="str">
        <f t="shared" si="269"/>
        <v>311</v>
      </c>
      <c r="Y2878" t="str">
        <f>IF(Table1[[#This Row],[RFM_Score]]="555","Champion", IF(AND(J2878&gt;=4,V2878&gt;=4),"Loyal", IF(U2878&lt;=2,"At Risk", IF(W2878&gt;=4,"Potential Loyalist","Others"))))</f>
        <v>Others</v>
      </c>
    </row>
    <row r="2879" spans="1:25">
      <c r="A2879" t="s">
        <v>2596</v>
      </c>
      <c r="B2879">
        <v>46</v>
      </c>
      <c r="C2879" t="s">
        <v>19</v>
      </c>
      <c r="D2879" t="s">
        <v>46</v>
      </c>
      <c r="E2879" s="6" t="s">
        <v>14949</v>
      </c>
      <c r="F2879" t="s">
        <v>30</v>
      </c>
      <c r="G2879">
        <v>2</v>
      </c>
      <c r="H2879">
        <v>0</v>
      </c>
      <c r="I2879">
        <v>52</v>
      </c>
      <c r="J2879">
        <v>1</v>
      </c>
      <c r="K2879">
        <v>5.18</v>
      </c>
      <c r="L2879" t="str">
        <f t="shared" si="264"/>
        <v/>
      </c>
      <c r="M2879">
        <v>4</v>
      </c>
      <c r="N2879" t="str">
        <f t="shared" si="265"/>
        <v/>
      </c>
      <c r="O2879">
        <v>21</v>
      </c>
      <c r="P2879" s="11">
        <v>0</v>
      </c>
      <c r="Q2879" s="11">
        <v>1.9230769230769201E-2</v>
      </c>
      <c r="R2879" s="12">
        <v>1.2949999999999999</v>
      </c>
      <c r="S2879" t="s">
        <v>27</v>
      </c>
      <c r="T2879">
        <v>0</v>
      </c>
      <c r="U2879">
        <f t="shared" si="266"/>
        <v>4</v>
      </c>
      <c r="V2879">
        <f t="shared" si="267"/>
        <v>1</v>
      </c>
      <c r="W2879">
        <f t="shared" si="268"/>
        <v>1</v>
      </c>
      <c r="X2879" t="str">
        <f t="shared" si="269"/>
        <v>411</v>
      </c>
      <c r="Y2879" t="str">
        <f>IF(Table1[[#This Row],[RFM_Score]]="555","Champion", IF(AND(J2879&gt;=4,V2879&gt;=4),"Loyal", IF(U2879&lt;=2,"At Risk", IF(W2879&gt;=4,"Potential Loyalist","Others"))))</f>
        <v>Others</v>
      </c>
    </row>
    <row r="2880" spans="1:25">
      <c r="A2880" t="s">
        <v>4375</v>
      </c>
      <c r="B2880">
        <v>18</v>
      </c>
      <c r="C2880" t="s">
        <v>24</v>
      </c>
      <c r="D2880" t="s">
        <v>20</v>
      </c>
      <c r="E2880" s="6" t="s">
        <v>14950</v>
      </c>
      <c r="F2880" t="s">
        <v>30</v>
      </c>
      <c r="G2880">
        <v>1</v>
      </c>
      <c r="H2880">
        <v>0</v>
      </c>
      <c r="I2880">
        <v>48</v>
      </c>
      <c r="J2880">
        <v>1</v>
      </c>
      <c r="K2880">
        <v>4.91</v>
      </c>
      <c r="L2880" t="str">
        <f t="shared" si="264"/>
        <v/>
      </c>
      <c r="M2880">
        <v>4</v>
      </c>
      <c r="N2880" t="str">
        <f t="shared" si="265"/>
        <v/>
      </c>
      <c r="O2880">
        <v>27</v>
      </c>
      <c r="P2880" s="11">
        <v>0</v>
      </c>
      <c r="Q2880" s="11">
        <v>2.0833333333333301E-2</v>
      </c>
      <c r="R2880" s="12">
        <v>1.2275</v>
      </c>
      <c r="S2880" t="s">
        <v>27</v>
      </c>
      <c r="T2880">
        <v>0</v>
      </c>
      <c r="U2880">
        <f t="shared" si="266"/>
        <v>4</v>
      </c>
      <c r="V2880">
        <f t="shared" si="267"/>
        <v>1</v>
      </c>
      <c r="W2880">
        <f t="shared" si="268"/>
        <v>1</v>
      </c>
      <c r="X2880" t="str">
        <f t="shared" si="269"/>
        <v>411</v>
      </c>
      <c r="Y2880" t="str">
        <f>IF(Table1[[#This Row],[RFM_Score]]="555","Champion", IF(AND(J2880&gt;=4,V2880&gt;=4),"Loyal", IF(U2880&lt;=2,"At Risk", IF(W2880&gt;=4,"Potential Loyalist","Others"))))</f>
        <v>Others</v>
      </c>
    </row>
    <row r="2881" spans="1:25">
      <c r="A2881" t="s">
        <v>10911</v>
      </c>
      <c r="B2881">
        <v>52</v>
      </c>
      <c r="C2881" t="s">
        <v>24</v>
      </c>
      <c r="D2881" t="s">
        <v>25</v>
      </c>
      <c r="E2881" s="6" t="s">
        <v>14951</v>
      </c>
      <c r="F2881" t="s">
        <v>26</v>
      </c>
      <c r="G2881">
        <v>3</v>
      </c>
      <c r="H2881">
        <v>0</v>
      </c>
      <c r="I2881">
        <v>40</v>
      </c>
      <c r="J2881">
        <v>3</v>
      </c>
      <c r="K2881">
        <v>4.9000000000000004</v>
      </c>
      <c r="L2881" t="str">
        <f t="shared" si="264"/>
        <v/>
      </c>
      <c r="M2881">
        <v>4</v>
      </c>
      <c r="N2881" t="str">
        <f t="shared" si="265"/>
        <v/>
      </c>
      <c r="O2881">
        <v>19</v>
      </c>
      <c r="P2881" s="11">
        <v>0</v>
      </c>
      <c r="Q2881" s="11">
        <v>7.4999999999999997E-2</v>
      </c>
      <c r="R2881" s="12">
        <v>1.2250000000000001</v>
      </c>
      <c r="S2881" t="s">
        <v>27</v>
      </c>
      <c r="T2881">
        <v>0</v>
      </c>
      <c r="U2881">
        <f t="shared" si="266"/>
        <v>5</v>
      </c>
      <c r="V2881">
        <f t="shared" si="267"/>
        <v>1</v>
      </c>
      <c r="W2881">
        <f t="shared" si="268"/>
        <v>1</v>
      </c>
      <c r="X2881" t="str">
        <f t="shared" si="269"/>
        <v>511</v>
      </c>
      <c r="Y2881" t="str">
        <f>IF(Table1[[#This Row],[RFM_Score]]="555","Champion", IF(AND(J2881&gt;=4,V2881&gt;=4),"Loyal", IF(U2881&lt;=2,"At Risk", IF(W2881&gt;=4,"Potential Loyalist","Others"))))</f>
        <v>Others</v>
      </c>
    </row>
    <row r="2882" spans="1:25">
      <c r="A2882" t="s">
        <v>6358</v>
      </c>
      <c r="B2882">
        <v>34</v>
      </c>
      <c r="C2882" t="s">
        <v>19</v>
      </c>
      <c r="D2882" t="s">
        <v>25</v>
      </c>
      <c r="E2882" s="6" t="s">
        <v>14952</v>
      </c>
      <c r="F2882" t="s">
        <v>62</v>
      </c>
      <c r="G2882">
        <v>2</v>
      </c>
      <c r="H2882">
        <v>0</v>
      </c>
      <c r="I2882">
        <v>62</v>
      </c>
      <c r="J2882">
        <v>6</v>
      </c>
      <c r="K2882">
        <v>4.8</v>
      </c>
      <c r="L2882" t="str">
        <f t="shared" ref="L2882:L2945" si="270">IF(OR(K2882&lt;$AC$10, K2882&gt;$AC$11), "OUTLIER", "")</f>
        <v/>
      </c>
      <c r="M2882">
        <v>4</v>
      </c>
      <c r="N2882" t="str">
        <f t="shared" ref="N2882:N2945" si="271">IF(OR(M2882&lt;$AC$16, M2882&gt;$AC$17), "OUTLIER", "")</f>
        <v/>
      </c>
      <c r="O2882">
        <v>6</v>
      </c>
      <c r="P2882" s="11">
        <v>0</v>
      </c>
      <c r="Q2882" s="11">
        <v>9.6774193548387094E-2</v>
      </c>
      <c r="R2882" s="12">
        <v>1.2</v>
      </c>
      <c r="S2882" t="s">
        <v>27</v>
      </c>
      <c r="T2882">
        <v>0</v>
      </c>
      <c r="U2882">
        <f t="shared" ref="U2882:U2945" si="272">IF(O2882&lt;=20,5,IF(O2882&lt;=40,4,IF(O2882&lt;=70,3,IF(O2882&lt;=100,2,1))))</f>
        <v>5</v>
      </c>
      <c r="V2882">
        <f t="shared" ref="V2882:V2945" si="273">IF(M2882&gt;=11,5,IF(M2882&gt;=9,4,IF(M2882&gt;=7,3,IF(M2882&gt;=5,2,1))))</f>
        <v>1</v>
      </c>
      <c r="W2882">
        <f t="shared" ref="W2882:W2945" si="274">IF(K2882&gt;=500,5,IF(K2882&gt;=300,4,IF(K2882&gt;=150,3,IF(K2882&gt;=50,2,1))))</f>
        <v>1</v>
      </c>
      <c r="X2882" t="str">
        <f t="shared" ref="X2882:X2945" si="275">U2882 &amp; V2882 &amp; W2882</f>
        <v>511</v>
      </c>
      <c r="Y2882" t="str">
        <f>IF(Table1[[#This Row],[RFM_Score]]="555","Champion", IF(AND(J2882&gt;=4,V2882&gt;=4),"Loyal", IF(U2882&lt;=2,"At Risk", IF(W2882&gt;=4,"Potential Loyalist","Others"))))</f>
        <v>Others</v>
      </c>
    </row>
    <row r="2883" spans="1:25">
      <c r="A2883" t="s">
        <v>8514</v>
      </c>
      <c r="B2883">
        <v>18</v>
      </c>
      <c r="C2883" t="s">
        <v>24</v>
      </c>
      <c r="D2883" t="s">
        <v>49</v>
      </c>
      <c r="E2883" s="6" t="s">
        <v>14953</v>
      </c>
      <c r="F2883" t="s">
        <v>26</v>
      </c>
      <c r="G2883">
        <v>4</v>
      </c>
      <c r="H2883">
        <v>1</v>
      </c>
      <c r="I2883">
        <v>52</v>
      </c>
      <c r="J2883">
        <v>2</v>
      </c>
      <c r="K2883">
        <v>4.6900000000000004</v>
      </c>
      <c r="L2883" t="str">
        <f t="shared" si="270"/>
        <v/>
      </c>
      <c r="M2883">
        <v>4</v>
      </c>
      <c r="N2883" t="str">
        <f t="shared" si="271"/>
        <v/>
      </c>
      <c r="O2883">
        <v>10</v>
      </c>
      <c r="P2883" s="11">
        <v>0.25</v>
      </c>
      <c r="Q2883" s="11">
        <v>3.8461538461538401E-2</v>
      </c>
      <c r="R2883" s="12">
        <v>1.1725000000000001</v>
      </c>
      <c r="S2883" t="s">
        <v>27</v>
      </c>
      <c r="T2883">
        <v>0</v>
      </c>
      <c r="U2883">
        <f t="shared" si="272"/>
        <v>5</v>
      </c>
      <c r="V2883">
        <f t="shared" si="273"/>
        <v>1</v>
      </c>
      <c r="W2883">
        <f t="shared" si="274"/>
        <v>1</v>
      </c>
      <c r="X2883" t="str">
        <f t="shared" si="275"/>
        <v>511</v>
      </c>
      <c r="Y2883" t="str">
        <f>IF(Table1[[#This Row],[RFM_Score]]="555","Champion", IF(AND(J2883&gt;=4,V2883&gt;=4),"Loyal", IF(U2883&lt;=2,"At Risk", IF(W2883&gt;=4,"Potential Loyalist","Others"))))</f>
        <v>Others</v>
      </c>
    </row>
    <row r="2884" spans="1:25">
      <c r="A2884" t="s">
        <v>8547</v>
      </c>
      <c r="B2884">
        <v>35</v>
      </c>
      <c r="C2884" t="s">
        <v>19</v>
      </c>
      <c r="D2884" t="s">
        <v>25</v>
      </c>
      <c r="E2884" s="6" t="s">
        <v>14954</v>
      </c>
      <c r="F2884" t="s">
        <v>30</v>
      </c>
      <c r="G2884">
        <v>4</v>
      </c>
      <c r="H2884">
        <v>2</v>
      </c>
      <c r="I2884">
        <v>53</v>
      </c>
      <c r="J2884">
        <v>4</v>
      </c>
      <c r="K2884">
        <v>4.68</v>
      </c>
      <c r="L2884" t="str">
        <f t="shared" si="270"/>
        <v/>
      </c>
      <c r="M2884">
        <v>4</v>
      </c>
      <c r="N2884" t="str">
        <f t="shared" si="271"/>
        <v/>
      </c>
      <c r="O2884">
        <v>13</v>
      </c>
      <c r="P2884" s="11">
        <v>0.5</v>
      </c>
      <c r="Q2884" s="11">
        <v>7.5471698113207503E-2</v>
      </c>
      <c r="R2884" s="12">
        <v>1.17</v>
      </c>
      <c r="S2884" t="s">
        <v>27</v>
      </c>
      <c r="T2884">
        <v>0</v>
      </c>
      <c r="U2884">
        <f t="shared" si="272"/>
        <v>5</v>
      </c>
      <c r="V2884">
        <f t="shared" si="273"/>
        <v>1</v>
      </c>
      <c r="W2884">
        <f t="shared" si="274"/>
        <v>1</v>
      </c>
      <c r="X2884" t="str">
        <f t="shared" si="275"/>
        <v>511</v>
      </c>
      <c r="Y2884" t="str">
        <f>IF(Table1[[#This Row],[RFM_Score]]="555","Champion", IF(AND(J2884&gt;=4,V2884&gt;=4),"Loyal", IF(U2884&lt;=2,"At Risk", IF(W2884&gt;=4,"Potential Loyalist","Others"))))</f>
        <v>Others</v>
      </c>
    </row>
    <row r="2885" spans="1:25">
      <c r="A2885" t="s">
        <v>9807</v>
      </c>
      <c r="B2885">
        <v>18</v>
      </c>
      <c r="C2885" t="s">
        <v>19</v>
      </c>
      <c r="D2885" t="s">
        <v>41</v>
      </c>
      <c r="E2885" s="6" t="s">
        <v>14955</v>
      </c>
      <c r="F2885" t="s">
        <v>30</v>
      </c>
      <c r="G2885">
        <v>6</v>
      </c>
      <c r="H2885">
        <v>1</v>
      </c>
      <c r="I2885">
        <v>62</v>
      </c>
      <c r="J2885">
        <v>3</v>
      </c>
      <c r="K2885">
        <v>4.67</v>
      </c>
      <c r="L2885" t="str">
        <f t="shared" si="270"/>
        <v/>
      </c>
      <c r="M2885">
        <v>4</v>
      </c>
      <c r="N2885" t="str">
        <f t="shared" si="271"/>
        <v/>
      </c>
      <c r="O2885">
        <v>0</v>
      </c>
      <c r="P2885" s="11">
        <v>0.16666666666666599</v>
      </c>
      <c r="Q2885" s="11">
        <v>4.8387096774193498E-2</v>
      </c>
      <c r="R2885" s="12">
        <v>1.1675</v>
      </c>
      <c r="S2885" t="s">
        <v>27</v>
      </c>
      <c r="T2885">
        <v>0</v>
      </c>
      <c r="U2885">
        <f t="shared" si="272"/>
        <v>5</v>
      </c>
      <c r="V2885">
        <f t="shared" si="273"/>
        <v>1</v>
      </c>
      <c r="W2885">
        <f t="shared" si="274"/>
        <v>1</v>
      </c>
      <c r="X2885" t="str">
        <f t="shared" si="275"/>
        <v>511</v>
      </c>
      <c r="Y2885" t="str">
        <f>IF(Table1[[#This Row],[RFM_Score]]="555","Champion", IF(AND(J2885&gt;=4,V2885&gt;=4),"Loyal", IF(U2885&lt;=2,"At Risk", IF(W2885&gt;=4,"Potential Loyalist","Others"))))</f>
        <v>Others</v>
      </c>
    </row>
    <row r="2886" spans="1:25">
      <c r="A2886" t="s">
        <v>11002</v>
      </c>
      <c r="B2886">
        <v>32</v>
      </c>
      <c r="C2886" t="s">
        <v>24</v>
      </c>
      <c r="D2886" t="s">
        <v>25</v>
      </c>
      <c r="E2886" s="6" t="s">
        <v>14956</v>
      </c>
      <c r="F2886" t="s">
        <v>21</v>
      </c>
      <c r="G2886">
        <v>1</v>
      </c>
      <c r="H2886">
        <v>0</v>
      </c>
      <c r="I2886">
        <v>39</v>
      </c>
      <c r="J2886">
        <v>3</v>
      </c>
      <c r="K2886">
        <v>4.57</v>
      </c>
      <c r="L2886" t="str">
        <f t="shared" si="270"/>
        <v/>
      </c>
      <c r="M2886">
        <v>4</v>
      </c>
      <c r="N2886" t="str">
        <f t="shared" si="271"/>
        <v/>
      </c>
      <c r="O2886">
        <v>58</v>
      </c>
      <c r="P2886" s="11">
        <v>0</v>
      </c>
      <c r="Q2886" s="11">
        <v>7.69230769230769E-2</v>
      </c>
      <c r="R2886" s="12">
        <v>1.1425000000000001</v>
      </c>
      <c r="S2886" t="s">
        <v>27</v>
      </c>
      <c r="T2886">
        <v>0</v>
      </c>
      <c r="U2886">
        <f t="shared" si="272"/>
        <v>3</v>
      </c>
      <c r="V2886">
        <f t="shared" si="273"/>
        <v>1</v>
      </c>
      <c r="W2886">
        <f t="shared" si="274"/>
        <v>1</v>
      </c>
      <c r="X2886" t="str">
        <f t="shared" si="275"/>
        <v>311</v>
      </c>
      <c r="Y2886" t="str">
        <f>IF(Table1[[#This Row],[RFM_Score]]="555","Champion", IF(AND(J2886&gt;=4,V2886&gt;=4),"Loyal", IF(U2886&lt;=2,"At Risk", IF(W2886&gt;=4,"Potential Loyalist","Others"))))</f>
        <v>Others</v>
      </c>
    </row>
    <row r="2887" spans="1:25">
      <c r="A2887" t="s">
        <v>5954</v>
      </c>
      <c r="B2887">
        <v>18</v>
      </c>
      <c r="C2887" t="s">
        <v>24</v>
      </c>
      <c r="D2887" t="s">
        <v>41</v>
      </c>
      <c r="E2887" s="6" t="s">
        <v>14957</v>
      </c>
      <c r="F2887" t="s">
        <v>37</v>
      </c>
      <c r="G2887">
        <v>7</v>
      </c>
      <c r="H2887">
        <v>2</v>
      </c>
      <c r="I2887">
        <v>36</v>
      </c>
      <c r="J2887">
        <v>2</v>
      </c>
      <c r="K2887">
        <v>4.45</v>
      </c>
      <c r="L2887" t="str">
        <f t="shared" si="270"/>
        <v/>
      </c>
      <c r="M2887">
        <v>4</v>
      </c>
      <c r="N2887" t="str">
        <f t="shared" si="271"/>
        <v/>
      </c>
      <c r="O2887">
        <v>23</v>
      </c>
      <c r="P2887" s="11">
        <v>0.28571428571428498</v>
      </c>
      <c r="Q2887" s="11">
        <v>5.5555555555555497E-2</v>
      </c>
      <c r="R2887" s="12">
        <v>1.1125</v>
      </c>
      <c r="S2887" t="s">
        <v>27</v>
      </c>
      <c r="T2887">
        <v>0</v>
      </c>
      <c r="U2887">
        <f t="shared" si="272"/>
        <v>4</v>
      </c>
      <c r="V2887">
        <f t="shared" si="273"/>
        <v>1</v>
      </c>
      <c r="W2887">
        <f t="shared" si="274"/>
        <v>1</v>
      </c>
      <c r="X2887" t="str">
        <f t="shared" si="275"/>
        <v>411</v>
      </c>
      <c r="Y2887" t="str">
        <f>IF(Table1[[#This Row],[RFM_Score]]="555","Champion", IF(AND(J2887&gt;=4,V2887&gt;=4),"Loyal", IF(U2887&lt;=2,"At Risk", IF(W2887&gt;=4,"Potential Loyalist","Others"))))</f>
        <v>Others</v>
      </c>
    </row>
    <row r="2888" spans="1:25">
      <c r="A2888" t="s">
        <v>11326</v>
      </c>
      <c r="B2888">
        <v>58</v>
      </c>
      <c r="C2888" t="s">
        <v>24</v>
      </c>
      <c r="D2888" t="s">
        <v>25</v>
      </c>
      <c r="E2888" s="6" t="s">
        <v>14958</v>
      </c>
      <c r="F2888" t="s">
        <v>37</v>
      </c>
      <c r="G2888">
        <v>3</v>
      </c>
      <c r="H2888">
        <v>2</v>
      </c>
      <c r="I2888">
        <v>46</v>
      </c>
      <c r="J2888">
        <v>0</v>
      </c>
      <c r="K2888">
        <v>4.4000000000000004</v>
      </c>
      <c r="L2888" t="str">
        <f t="shared" si="270"/>
        <v/>
      </c>
      <c r="M2888">
        <v>4</v>
      </c>
      <c r="N2888" t="str">
        <f t="shared" si="271"/>
        <v/>
      </c>
      <c r="O2888">
        <v>10</v>
      </c>
      <c r="P2888" s="11">
        <v>0.66666666666666596</v>
      </c>
      <c r="Q2888" s="11">
        <v>0</v>
      </c>
      <c r="R2888" s="12">
        <v>1.1000000000000001</v>
      </c>
      <c r="S2888" t="s">
        <v>27</v>
      </c>
      <c r="T2888">
        <v>0</v>
      </c>
      <c r="U2888">
        <f t="shared" si="272"/>
        <v>5</v>
      </c>
      <c r="V2888">
        <f t="shared" si="273"/>
        <v>1</v>
      </c>
      <c r="W2888">
        <f t="shared" si="274"/>
        <v>1</v>
      </c>
      <c r="X2888" t="str">
        <f t="shared" si="275"/>
        <v>511</v>
      </c>
      <c r="Y2888" t="str">
        <f>IF(Table1[[#This Row],[RFM_Score]]="555","Champion", IF(AND(J2888&gt;=4,V2888&gt;=4),"Loyal", IF(U2888&lt;=2,"At Risk", IF(W2888&gt;=4,"Potential Loyalist","Others"))))</f>
        <v>Others</v>
      </c>
    </row>
    <row r="2889" spans="1:25">
      <c r="A2889" t="s">
        <v>11712</v>
      </c>
      <c r="B2889">
        <v>25</v>
      </c>
      <c r="C2889" t="s">
        <v>24</v>
      </c>
      <c r="D2889" t="s">
        <v>29</v>
      </c>
      <c r="E2889" s="6" t="s">
        <v>14959</v>
      </c>
      <c r="F2889" t="s">
        <v>37</v>
      </c>
      <c r="G2889">
        <v>3</v>
      </c>
      <c r="H2889">
        <v>2</v>
      </c>
      <c r="I2889">
        <v>58</v>
      </c>
      <c r="J2889">
        <v>4</v>
      </c>
      <c r="K2889">
        <v>4.0999999999999996</v>
      </c>
      <c r="L2889" t="str">
        <f t="shared" si="270"/>
        <v/>
      </c>
      <c r="M2889">
        <v>4</v>
      </c>
      <c r="N2889" t="str">
        <f t="shared" si="271"/>
        <v/>
      </c>
      <c r="O2889">
        <v>12</v>
      </c>
      <c r="P2889" s="11">
        <v>0.66666666666666596</v>
      </c>
      <c r="Q2889" s="11">
        <v>6.8965517241379296E-2</v>
      </c>
      <c r="R2889" s="12">
        <v>1.0249999999999999</v>
      </c>
      <c r="S2889" t="s">
        <v>27</v>
      </c>
      <c r="T2889">
        <v>0</v>
      </c>
      <c r="U2889">
        <f t="shared" si="272"/>
        <v>5</v>
      </c>
      <c r="V2889">
        <f t="shared" si="273"/>
        <v>1</v>
      </c>
      <c r="W2889">
        <f t="shared" si="274"/>
        <v>1</v>
      </c>
      <c r="X2889" t="str">
        <f t="shared" si="275"/>
        <v>511</v>
      </c>
      <c r="Y2889" t="str">
        <f>IF(Table1[[#This Row],[RFM_Score]]="555","Champion", IF(AND(J2889&gt;=4,V2889&gt;=4),"Loyal", IF(U2889&lt;=2,"At Risk", IF(W2889&gt;=4,"Potential Loyalist","Others"))))</f>
        <v>Others</v>
      </c>
    </row>
    <row r="2890" spans="1:25">
      <c r="A2890" t="s">
        <v>9289</v>
      </c>
      <c r="B2890">
        <v>29</v>
      </c>
      <c r="C2890" t="s">
        <v>19</v>
      </c>
      <c r="D2890" t="s">
        <v>29</v>
      </c>
      <c r="E2890" s="6" t="s">
        <v>14960</v>
      </c>
      <c r="F2890" t="s">
        <v>30</v>
      </c>
      <c r="G2890">
        <v>1</v>
      </c>
      <c r="H2890">
        <v>0</v>
      </c>
      <c r="I2890">
        <v>56</v>
      </c>
      <c r="J2890">
        <v>2</v>
      </c>
      <c r="K2890">
        <v>4.08</v>
      </c>
      <c r="L2890" t="str">
        <f t="shared" si="270"/>
        <v/>
      </c>
      <c r="M2890">
        <v>4</v>
      </c>
      <c r="N2890" t="str">
        <f t="shared" si="271"/>
        <v/>
      </c>
      <c r="O2890">
        <v>100</v>
      </c>
      <c r="P2890" s="11">
        <v>0</v>
      </c>
      <c r="Q2890" s="11">
        <v>3.5714285714285698E-2</v>
      </c>
      <c r="R2890" s="12">
        <v>1.02</v>
      </c>
      <c r="S2890" t="s">
        <v>27</v>
      </c>
      <c r="T2890">
        <v>1</v>
      </c>
      <c r="U2890">
        <f t="shared" si="272"/>
        <v>2</v>
      </c>
      <c r="V2890">
        <f t="shared" si="273"/>
        <v>1</v>
      </c>
      <c r="W2890">
        <f t="shared" si="274"/>
        <v>1</v>
      </c>
      <c r="X2890" t="str">
        <f t="shared" si="275"/>
        <v>211</v>
      </c>
      <c r="Y2890" t="str">
        <f>IF(Table1[[#This Row],[RFM_Score]]="555","Champion", IF(AND(J2890&gt;=4,V2890&gt;=4),"Loyal", IF(U2890&lt;=2,"At Risk", IF(W2890&gt;=4,"Potential Loyalist","Others"))))</f>
        <v>At Risk</v>
      </c>
    </row>
    <row r="2891" spans="1:25">
      <c r="A2891" t="s">
        <v>10711</v>
      </c>
      <c r="B2891">
        <v>18</v>
      </c>
      <c r="C2891" t="s">
        <v>24</v>
      </c>
      <c r="D2891" t="s">
        <v>29</v>
      </c>
      <c r="E2891" s="6" t="s">
        <v>14961</v>
      </c>
      <c r="F2891" t="s">
        <v>37</v>
      </c>
      <c r="G2891">
        <v>1</v>
      </c>
      <c r="H2891">
        <v>0</v>
      </c>
      <c r="I2891">
        <v>64</v>
      </c>
      <c r="J2891">
        <v>4</v>
      </c>
      <c r="K2891">
        <v>3.99</v>
      </c>
      <c r="L2891" t="str">
        <f t="shared" si="270"/>
        <v/>
      </c>
      <c r="M2891">
        <v>4</v>
      </c>
      <c r="N2891" t="str">
        <f t="shared" si="271"/>
        <v/>
      </c>
      <c r="O2891">
        <v>23</v>
      </c>
      <c r="P2891" s="11">
        <v>0</v>
      </c>
      <c r="Q2891" s="11">
        <v>6.25E-2</v>
      </c>
      <c r="R2891" s="12">
        <v>0.99750000000000005</v>
      </c>
      <c r="S2891" t="s">
        <v>27</v>
      </c>
      <c r="T2891">
        <v>1</v>
      </c>
      <c r="U2891">
        <f t="shared" si="272"/>
        <v>4</v>
      </c>
      <c r="V2891">
        <f t="shared" si="273"/>
        <v>1</v>
      </c>
      <c r="W2891">
        <f t="shared" si="274"/>
        <v>1</v>
      </c>
      <c r="X2891" t="str">
        <f t="shared" si="275"/>
        <v>411</v>
      </c>
      <c r="Y2891" t="str">
        <f>IF(Table1[[#This Row],[RFM_Score]]="555","Champion", IF(AND(J2891&gt;=4,V2891&gt;=4),"Loyal", IF(U2891&lt;=2,"At Risk", IF(W2891&gt;=4,"Potential Loyalist","Others"))))</f>
        <v>Others</v>
      </c>
    </row>
    <row r="2892" spans="1:25">
      <c r="A2892" t="s">
        <v>2653</v>
      </c>
      <c r="B2892">
        <v>26</v>
      </c>
      <c r="C2892" t="s">
        <v>24</v>
      </c>
      <c r="D2892" t="s">
        <v>25</v>
      </c>
      <c r="E2892" s="6" t="s">
        <v>14962</v>
      </c>
      <c r="F2892" t="s">
        <v>26</v>
      </c>
      <c r="G2892">
        <v>5</v>
      </c>
      <c r="H2892">
        <v>2</v>
      </c>
      <c r="I2892">
        <v>51</v>
      </c>
      <c r="J2892">
        <v>4</v>
      </c>
      <c r="K2892">
        <v>3.8</v>
      </c>
      <c r="L2892" t="str">
        <f t="shared" si="270"/>
        <v/>
      </c>
      <c r="M2892">
        <v>4</v>
      </c>
      <c r="N2892" t="str">
        <f t="shared" si="271"/>
        <v/>
      </c>
      <c r="O2892">
        <v>24</v>
      </c>
      <c r="P2892" s="11">
        <v>0.4</v>
      </c>
      <c r="Q2892" s="11">
        <v>7.8431372549019607E-2</v>
      </c>
      <c r="R2892" s="12">
        <v>0.95</v>
      </c>
      <c r="S2892" t="s">
        <v>27</v>
      </c>
      <c r="T2892">
        <v>0</v>
      </c>
      <c r="U2892">
        <f t="shared" si="272"/>
        <v>4</v>
      </c>
      <c r="V2892">
        <f t="shared" si="273"/>
        <v>1</v>
      </c>
      <c r="W2892">
        <f t="shared" si="274"/>
        <v>1</v>
      </c>
      <c r="X2892" t="str">
        <f t="shared" si="275"/>
        <v>411</v>
      </c>
      <c r="Y2892" t="str">
        <f>IF(Table1[[#This Row],[RFM_Score]]="555","Champion", IF(AND(J2892&gt;=4,V2892&gt;=4),"Loyal", IF(U2892&lt;=2,"At Risk", IF(W2892&gt;=4,"Potential Loyalist","Others"))))</f>
        <v>Others</v>
      </c>
    </row>
    <row r="2893" spans="1:25">
      <c r="A2893" t="s">
        <v>4212</v>
      </c>
      <c r="B2893">
        <v>40</v>
      </c>
      <c r="C2893" t="s">
        <v>19</v>
      </c>
      <c r="D2893" t="s">
        <v>25</v>
      </c>
      <c r="E2893" s="6" t="s">
        <v>14963</v>
      </c>
      <c r="F2893" t="s">
        <v>60</v>
      </c>
      <c r="G2893">
        <v>4</v>
      </c>
      <c r="H2893">
        <v>1</v>
      </c>
      <c r="I2893">
        <v>53</v>
      </c>
      <c r="J2893">
        <v>1</v>
      </c>
      <c r="K2893">
        <v>3.67</v>
      </c>
      <c r="L2893" t="str">
        <f t="shared" si="270"/>
        <v/>
      </c>
      <c r="M2893">
        <v>4</v>
      </c>
      <c r="N2893" t="str">
        <f t="shared" si="271"/>
        <v/>
      </c>
      <c r="O2893">
        <v>2</v>
      </c>
      <c r="P2893" s="11">
        <v>0.25</v>
      </c>
      <c r="Q2893" s="11">
        <v>1.8867924528301799E-2</v>
      </c>
      <c r="R2893" s="12">
        <v>0.91749999999999998</v>
      </c>
      <c r="S2893" t="s">
        <v>27</v>
      </c>
      <c r="T2893">
        <v>1</v>
      </c>
      <c r="U2893">
        <f t="shared" si="272"/>
        <v>5</v>
      </c>
      <c r="V2893">
        <f t="shared" si="273"/>
        <v>1</v>
      </c>
      <c r="W2893">
        <f t="shared" si="274"/>
        <v>1</v>
      </c>
      <c r="X2893" t="str">
        <f t="shared" si="275"/>
        <v>511</v>
      </c>
      <c r="Y2893" t="str">
        <f>IF(Table1[[#This Row],[RFM_Score]]="555","Champion", IF(AND(J2893&gt;=4,V2893&gt;=4),"Loyal", IF(U2893&lt;=2,"At Risk", IF(W2893&gt;=4,"Potential Loyalist","Others"))))</f>
        <v>Others</v>
      </c>
    </row>
    <row r="2894" spans="1:25">
      <c r="A2894" t="s">
        <v>3140</v>
      </c>
      <c r="B2894">
        <v>47</v>
      </c>
      <c r="C2894" t="s">
        <v>24</v>
      </c>
      <c r="D2894" t="s">
        <v>41</v>
      </c>
      <c r="E2894" s="6" t="s">
        <v>14964</v>
      </c>
      <c r="F2894" t="s">
        <v>37</v>
      </c>
      <c r="G2894">
        <v>2</v>
      </c>
      <c r="H2894">
        <v>0</v>
      </c>
      <c r="I2894">
        <v>64</v>
      </c>
      <c r="J2894">
        <v>1</v>
      </c>
      <c r="K2894">
        <v>3.56</v>
      </c>
      <c r="L2894" t="str">
        <f t="shared" si="270"/>
        <v/>
      </c>
      <c r="M2894">
        <v>4</v>
      </c>
      <c r="N2894" t="str">
        <f t="shared" si="271"/>
        <v/>
      </c>
      <c r="O2894">
        <v>34</v>
      </c>
      <c r="P2894" s="11">
        <v>0</v>
      </c>
      <c r="Q2894" s="11">
        <v>1.5625E-2</v>
      </c>
      <c r="R2894" s="12">
        <v>0.89</v>
      </c>
      <c r="S2894" t="s">
        <v>27</v>
      </c>
      <c r="T2894">
        <v>0</v>
      </c>
      <c r="U2894">
        <f t="shared" si="272"/>
        <v>4</v>
      </c>
      <c r="V2894">
        <f t="shared" si="273"/>
        <v>1</v>
      </c>
      <c r="W2894">
        <f t="shared" si="274"/>
        <v>1</v>
      </c>
      <c r="X2894" t="str">
        <f t="shared" si="275"/>
        <v>411</v>
      </c>
      <c r="Y2894" t="str">
        <f>IF(Table1[[#This Row],[RFM_Score]]="555","Champion", IF(AND(J2894&gt;=4,V2894&gt;=4),"Loyal", IF(U2894&lt;=2,"At Risk", IF(W2894&gt;=4,"Potential Loyalist","Others"))))</f>
        <v>Others</v>
      </c>
    </row>
    <row r="2895" spans="1:25">
      <c r="A2895" t="s">
        <v>632</v>
      </c>
      <c r="B2895">
        <v>28</v>
      </c>
      <c r="C2895" t="s">
        <v>19</v>
      </c>
      <c r="D2895" t="s">
        <v>25</v>
      </c>
      <c r="E2895" s="6" t="s">
        <v>14965</v>
      </c>
      <c r="F2895" t="s">
        <v>37</v>
      </c>
      <c r="G2895">
        <v>4</v>
      </c>
      <c r="H2895">
        <v>2</v>
      </c>
      <c r="I2895">
        <v>53</v>
      </c>
      <c r="J2895">
        <v>2</v>
      </c>
      <c r="K2895">
        <v>3.49</v>
      </c>
      <c r="L2895" t="str">
        <f t="shared" si="270"/>
        <v/>
      </c>
      <c r="M2895">
        <v>4</v>
      </c>
      <c r="N2895" t="str">
        <f t="shared" si="271"/>
        <v/>
      </c>
      <c r="O2895">
        <v>3</v>
      </c>
      <c r="P2895" s="11">
        <v>0.5</v>
      </c>
      <c r="Q2895" s="11">
        <v>3.7735849056603703E-2</v>
      </c>
      <c r="R2895" s="12">
        <v>0.87250000000000005</v>
      </c>
      <c r="S2895" t="s">
        <v>27</v>
      </c>
      <c r="T2895">
        <v>1</v>
      </c>
      <c r="U2895">
        <f t="shared" si="272"/>
        <v>5</v>
      </c>
      <c r="V2895">
        <f t="shared" si="273"/>
        <v>1</v>
      </c>
      <c r="W2895">
        <f t="shared" si="274"/>
        <v>1</v>
      </c>
      <c r="X2895" t="str">
        <f t="shared" si="275"/>
        <v>511</v>
      </c>
      <c r="Y2895" t="str">
        <f>IF(Table1[[#This Row],[RFM_Score]]="555","Champion", IF(AND(J2895&gt;=4,V2895&gt;=4),"Loyal", IF(U2895&lt;=2,"At Risk", IF(W2895&gt;=4,"Potential Loyalist","Others"))))</f>
        <v>Others</v>
      </c>
    </row>
    <row r="2896" spans="1:25">
      <c r="A2896" t="s">
        <v>5104</v>
      </c>
      <c r="B2896">
        <v>54</v>
      </c>
      <c r="C2896" t="s">
        <v>19</v>
      </c>
      <c r="D2896" t="s">
        <v>49</v>
      </c>
      <c r="E2896" s="6" t="s">
        <v>14966</v>
      </c>
      <c r="F2896" t="s">
        <v>21</v>
      </c>
      <c r="G2896">
        <v>5</v>
      </c>
      <c r="H2896">
        <v>0</v>
      </c>
      <c r="I2896">
        <v>49</v>
      </c>
      <c r="J2896">
        <v>3</v>
      </c>
      <c r="K2896">
        <v>3.32</v>
      </c>
      <c r="L2896" t="str">
        <f t="shared" si="270"/>
        <v/>
      </c>
      <c r="M2896">
        <v>4</v>
      </c>
      <c r="N2896" t="str">
        <f t="shared" si="271"/>
        <v/>
      </c>
      <c r="O2896">
        <v>1</v>
      </c>
      <c r="P2896" s="11">
        <v>0</v>
      </c>
      <c r="Q2896" s="11">
        <v>6.1224489795918297E-2</v>
      </c>
      <c r="R2896" s="12">
        <v>0.83</v>
      </c>
      <c r="S2896" t="s">
        <v>27</v>
      </c>
      <c r="T2896">
        <v>0</v>
      </c>
      <c r="U2896">
        <f t="shared" si="272"/>
        <v>5</v>
      </c>
      <c r="V2896">
        <f t="shared" si="273"/>
        <v>1</v>
      </c>
      <c r="W2896">
        <f t="shared" si="274"/>
        <v>1</v>
      </c>
      <c r="X2896" t="str">
        <f t="shared" si="275"/>
        <v>511</v>
      </c>
      <c r="Y2896" t="str">
        <f>IF(Table1[[#This Row],[RFM_Score]]="555","Champion", IF(AND(J2896&gt;=4,V2896&gt;=4),"Loyal", IF(U2896&lt;=2,"At Risk", IF(W2896&gt;=4,"Potential Loyalist","Others"))))</f>
        <v>Others</v>
      </c>
    </row>
    <row r="2897" spans="1:25">
      <c r="A2897" t="s">
        <v>11062</v>
      </c>
      <c r="B2897">
        <v>54</v>
      </c>
      <c r="C2897" t="s">
        <v>24</v>
      </c>
      <c r="D2897" t="s">
        <v>35</v>
      </c>
      <c r="E2897" s="6" t="s">
        <v>14967</v>
      </c>
      <c r="F2897" t="s">
        <v>37</v>
      </c>
      <c r="G2897">
        <v>1</v>
      </c>
      <c r="H2897">
        <v>0</v>
      </c>
      <c r="I2897">
        <v>66</v>
      </c>
      <c r="J2897">
        <v>6</v>
      </c>
      <c r="K2897">
        <v>3.18</v>
      </c>
      <c r="L2897" t="str">
        <f t="shared" si="270"/>
        <v/>
      </c>
      <c r="M2897">
        <v>4</v>
      </c>
      <c r="N2897" t="str">
        <f t="shared" si="271"/>
        <v/>
      </c>
      <c r="O2897">
        <v>2</v>
      </c>
      <c r="P2897" s="11">
        <v>0</v>
      </c>
      <c r="Q2897" s="11">
        <v>9.0909090909090898E-2</v>
      </c>
      <c r="R2897" s="12">
        <v>0.79500000000000004</v>
      </c>
      <c r="S2897" t="s">
        <v>27</v>
      </c>
      <c r="T2897">
        <v>0</v>
      </c>
      <c r="U2897">
        <f t="shared" si="272"/>
        <v>5</v>
      </c>
      <c r="V2897">
        <f t="shared" si="273"/>
        <v>1</v>
      </c>
      <c r="W2897">
        <f t="shared" si="274"/>
        <v>1</v>
      </c>
      <c r="X2897" t="str">
        <f t="shared" si="275"/>
        <v>511</v>
      </c>
      <c r="Y2897" t="str">
        <f>IF(Table1[[#This Row],[RFM_Score]]="555","Champion", IF(AND(J2897&gt;=4,V2897&gt;=4),"Loyal", IF(U2897&lt;=2,"At Risk", IF(W2897&gt;=4,"Potential Loyalist","Others"))))</f>
        <v>Others</v>
      </c>
    </row>
    <row r="2898" spans="1:25">
      <c r="A2898" t="s">
        <v>9629</v>
      </c>
      <c r="B2898">
        <v>50</v>
      </c>
      <c r="C2898" t="s">
        <v>33</v>
      </c>
      <c r="D2898" t="s">
        <v>29</v>
      </c>
      <c r="E2898" s="6" t="s">
        <v>14968</v>
      </c>
      <c r="F2898" t="s">
        <v>21</v>
      </c>
      <c r="G2898">
        <v>2</v>
      </c>
      <c r="H2898">
        <v>0</v>
      </c>
      <c r="I2898">
        <v>51</v>
      </c>
      <c r="J2898">
        <v>4</v>
      </c>
      <c r="K2898">
        <v>2.97</v>
      </c>
      <c r="L2898" t="str">
        <f t="shared" si="270"/>
        <v/>
      </c>
      <c r="M2898">
        <v>4</v>
      </c>
      <c r="N2898" t="str">
        <f t="shared" si="271"/>
        <v/>
      </c>
      <c r="O2898">
        <v>7</v>
      </c>
      <c r="P2898" s="11">
        <v>0</v>
      </c>
      <c r="Q2898" s="11">
        <v>7.8431372549019607E-2</v>
      </c>
      <c r="R2898" s="12">
        <v>0.74250000000000005</v>
      </c>
      <c r="S2898" t="s">
        <v>27</v>
      </c>
      <c r="T2898">
        <v>0</v>
      </c>
      <c r="U2898">
        <f t="shared" si="272"/>
        <v>5</v>
      </c>
      <c r="V2898">
        <f t="shared" si="273"/>
        <v>1</v>
      </c>
      <c r="W2898">
        <f t="shared" si="274"/>
        <v>1</v>
      </c>
      <c r="X2898" t="str">
        <f t="shared" si="275"/>
        <v>511</v>
      </c>
      <c r="Y2898" t="str">
        <f>IF(Table1[[#This Row],[RFM_Score]]="555","Champion", IF(AND(J2898&gt;=4,V2898&gt;=4),"Loyal", IF(U2898&lt;=2,"At Risk", IF(W2898&gt;=4,"Potential Loyalist","Others"))))</f>
        <v>Others</v>
      </c>
    </row>
    <row r="2899" spans="1:25">
      <c r="A2899" t="s">
        <v>9642</v>
      </c>
      <c r="B2899">
        <v>53</v>
      </c>
      <c r="C2899" t="s">
        <v>19</v>
      </c>
      <c r="D2899" t="s">
        <v>25</v>
      </c>
      <c r="E2899" s="6" t="s">
        <v>14969</v>
      </c>
      <c r="F2899" t="s">
        <v>30</v>
      </c>
      <c r="G2899">
        <v>1</v>
      </c>
      <c r="H2899">
        <v>0</v>
      </c>
      <c r="I2899">
        <v>48</v>
      </c>
      <c r="J2899">
        <v>2</v>
      </c>
      <c r="K2899">
        <v>2.76</v>
      </c>
      <c r="L2899" t="str">
        <f t="shared" si="270"/>
        <v/>
      </c>
      <c r="M2899">
        <v>4</v>
      </c>
      <c r="N2899" t="str">
        <f t="shared" si="271"/>
        <v/>
      </c>
      <c r="O2899">
        <v>39</v>
      </c>
      <c r="P2899" s="11">
        <v>0</v>
      </c>
      <c r="Q2899" s="11">
        <v>4.1666666666666602E-2</v>
      </c>
      <c r="R2899" s="12">
        <v>0.69</v>
      </c>
      <c r="S2899" t="s">
        <v>27</v>
      </c>
      <c r="T2899">
        <v>1</v>
      </c>
      <c r="U2899">
        <f t="shared" si="272"/>
        <v>4</v>
      </c>
      <c r="V2899">
        <f t="shared" si="273"/>
        <v>1</v>
      </c>
      <c r="W2899">
        <f t="shared" si="274"/>
        <v>1</v>
      </c>
      <c r="X2899" t="str">
        <f t="shared" si="275"/>
        <v>411</v>
      </c>
      <c r="Y2899" t="str">
        <f>IF(Table1[[#This Row],[RFM_Score]]="555","Champion", IF(AND(J2899&gt;=4,V2899&gt;=4),"Loyal", IF(U2899&lt;=2,"At Risk", IF(W2899&gt;=4,"Potential Loyalist","Others"))))</f>
        <v>Others</v>
      </c>
    </row>
    <row r="2900" spans="1:25">
      <c r="A2900" t="s">
        <v>10278</v>
      </c>
      <c r="B2900">
        <v>27</v>
      </c>
      <c r="C2900" t="s">
        <v>24</v>
      </c>
      <c r="D2900" t="s">
        <v>29</v>
      </c>
      <c r="E2900" s="6" t="s">
        <v>14970</v>
      </c>
      <c r="F2900" t="s">
        <v>37</v>
      </c>
      <c r="G2900">
        <v>1</v>
      </c>
      <c r="H2900">
        <v>0</v>
      </c>
      <c r="I2900">
        <v>37</v>
      </c>
      <c r="J2900">
        <v>0</v>
      </c>
      <c r="K2900">
        <v>2.63</v>
      </c>
      <c r="L2900" t="str">
        <f t="shared" si="270"/>
        <v/>
      </c>
      <c r="M2900">
        <v>4</v>
      </c>
      <c r="N2900" t="str">
        <f t="shared" si="271"/>
        <v/>
      </c>
      <c r="O2900">
        <v>20</v>
      </c>
      <c r="P2900" s="11">
        <v>0</v>
      </c>
      <c r="Q2900" s="11">
        <v>0</v>
      </c>
      <c r="R2900" s="12">
        <v>0.65749999999999997</v>
      </c>
      <c r="S2900" t="s">
        <v>27</v>
      </c>
      <c r="T2900">
        <v>0</v>
      </c>
      <c r="U2900">
        <f t="shared" si="272"/>
        <v>5</v>
      </c>
      <c r="V2900">
        <f t="shared" si="273"/>
        <v>1</v>
      </c>
      <c r="W2900">
        <f t="shared" si="274"/>
        <v>1</v>
      </c>
      <c r="X2900" t="str">
        <f t="shared" si="275"/>
        <v>511</v>
      </c>
      <c r="Y2900" t="str">
        <f>IF(Table1[[#This Row],[RFM_Score]]="555","Champion", IF(AND(J2900&gt;=4,V2900&gt;=4),"Loyal", IF(U2900&lt;=2,"At Risk", IF(W2900&gt;=4,"Potential Loyalist","Others"))))</f>
        <v>Others</v>
      </c>
    </row>
    <row r="2901" spans="1:25">
      <c r="A2901" t="s">
        <v>8859</v>
      </c>
      <c r="B2901">
        <v>38</v>
      </c>
      <c r="C2901" t="s">
        <v>24</v>
      </c>
      <c r="D2901" t="s">
        <v>29</v>
      </c>
      <c r="E2901" s="6" t="s">
        <v>14971</v>
      </c>
      <c r="F2901" t="s">
        <v>21</v>
      </c>
      <c r="G2901">
        <v>1</v>
      </c>
      <c r="H2901">
        <v>0</v>
      </c>
      <c r="I2901">
        <v>61</v>
      </c>
      <c r="J2901">
        <v>3</v>
      </c>
      <c r="K2901">
        <v>2.4900000000000002</v>
      </c>
      <c r="L2901" t="str">
        <f t="shared" si="270"/>
        <v/>
      </c>
      <c r="M2901">
        <v>4</v>
      </c>
      <c r="N2901" t="str">
        <f t="shared" si="271"/>
        <v/>
      </c>
      <c r="O2901">
        <v>1</v>
      </c>
      <c r="P2901" s="11">
        <v>0</v>
      </c>
      <c r="Q2901" s="11">
        <v>4.9180327868852403E-2</v>
      </c>
      <c r="R2901" s="12">
        <v>0.62250000000000005</v>
      </c>
      <c r="S2901" t="s">
        <v>27</v>
      </c>
      <c r="T2901">
        <v>0</v>
      </c>
      <c r="U2901">
        <f t="shared" si="272"/>
        <v>5</v>
      </c>
      <c r="V2901">
        <f t="shared" si="273"/>
        <v>1</v>
      </c>
      <c r="W2901">
        <f t="shared" si="274"/>
        <v>1</v>
      </c>
      <c r="X2901" t="str">
        <f t="shared" si="275"/>
        <v>511</v>
      </c>
      <c r="Y2901" t="str">
        <f>IF(Table1[[#This Row],[RFM_Score]]="555","Champion", IF(AND(J2901&gt;=4,V2901&gt;=4),"Loyal", IF(U2901&lt;=2,"At Risk", IF(W2901&gt;=4,"Potential Loyalist","Others"))))</f>
        <v>Others</v>
      </c>
    </row>
    <row r="2902" spans="1:25">
      <c r="A2902" t="s">
        <v>3226</v>
      </c>
      <c r="B2902">
        <v>56</v>
      </c>
      <c r="C2902" t="s">
        <v>19</v>
      </c>
      <c r="D2902" t="s">
        <v>41</v>
      </c>
      <c r="E2902" s="6" t="s">
        <v>14972</v>
      </c>
      <c r="F2902" t="s">
        <v>37</v>
      </c>
      <c r="G2902">
        <v>2</v>
      </c>
      <c r="H2902">
        <v>1</v>
      </c>
      <c r="I2902">
        <v>40</v>
      </c>
      <c r="J2902">
        <v>1</v>
      </c>
      <c r="K2902">
        <v>2.48</v>
      </c>
      <c r="L2902" t="str">
        <f t="shared" si="270"/>
        <v/>
      </c>
      <c r="M2902">
        <v>4</v>
      </c>
      <c r="N2902" t="str">
        <f t="shared" si="271"/>
        <v/>
      </c>
      <c r="O2902">
        <v>2</v>
      </c>
      <c r="P2902" s="11">
        <v>0.5</v>
      </c>
      <c r="Q2902" s="11">
        <v>2.5000000000000001E-2</v>
      </c>
      <c r="R2902" s="12">
        <v>0.62</v>
      </c>
      <c r="S2902" t="s">
        <v>27</v>
      </c>
      <c r="T2902">
        <v>0</v>
      </c>
      <c r="U2902">
        <f t="shared" si="272"/>
        <v>5</v>
      </c>
      <c r="V2902">
        <f t="shared" si="273"/>
        <v>1</v>
      </c>
      <c r="W2902">
        <f t="shared" si="274"/>
        <v>1</v>
      </c>
      <c r="X2902" t="str">
        <f t="shared" si="275"/>
        <v>511</v>
      </c>
      <c r="Y2902" t="str">
        <f>IF(Table1[[#This Row],[RFM_Score]]="555","Champion", IF(AND(J2902&gt;=4,V2902&gt;=4),"Loyal", IF(U2902&lt;=2,"At Risk", IF(W2902&gt;=4,"Potential Loyalist","Others"))))</f>
        <v>Others</v>
      </c>
    </row>
    <row r="2903" spans="1:25">
      <c r="A2903" t="s">
        <v>902</v>
      </c>
      <c r="B2903">
        <v>30</v>
      </c>
      <c r="C2903" t="s">
        <v>19</v>
      </c>
      <c r="D2903" t="s">
        <v>29</v>
      </c>
      <c r="E2903" s="6" t="s">
        <v>14973</v>
      </c>
      <c r="F2903" t="s">
        <v>30</v>
      </c>
      <c r="G2903">
        <v>2</v>
      </c>
      <c r="H2903">
        <v>0</v>
      </c>
      <c r="I2903">
        <v>46</v>
      </c>
      <c r="J2903">
        <v>2</v>
      </c>
      <c r="K2903">
        <v>1.67</v>
      </c>
      <c r="L2903" t="str">
        <f t="shared" si="270"/>
        <v/>
      </c>
      <c r="M2903">
        <v>4</v>
      </c>
      <c r="N2903" t="str">
        <f t="shared" si="271"/>
        <v/>
      </c>
      <c r="O2903">
        <v>15</v>
      </c>
      <c r="P2903" s="11">
        <v>0</v>
      </c>
      <c r="Q2903" s="11">
        <v>4.3478260869565202E-2</v>
      </c>
      <c r="R2903" s="12">
        <v>0.41749999999999998</v>
      </c>
      <c r="S2903" t="s">
        <v>27</v>
      </c>
      <c r="T2903">
        <v>1</v>
      </c>
      <c r="U2903">
        <f t="shared" si="272"/>
        <v>5</v>
      </c>
      <c r="V2903">
        <f t="shared" si="273"/>
        <v>1</v>
      </c>
      <c r="W2903">
        <f t="shared" si="274"/>
        <v>1</v>
      </c>
      <c r="X2903" t="str">
        <f t="shared" si="275"/>
        <v>511</v>
      </c>
      <c r="Y2903" t="str">
        <f>IF(Table1[[#This Row],[RFM_Score]]="555","Champion", IF(AND(J2903&gt;=4,V2903&gt;=4),"Loyal", IF(U2903&lt;=2,"At Risk", IF(W2903&gt;=4,"Potential Loyalist","Others"))))</f>
        <v>Others</v>
      </c>
    </row>
    <row r="2904" spans="1:25">
      <c r="A2904" t="s">
        <v>3563</v>
      </c>
      <c r="B2904">
        <v>32</v>
      </c>
      <c r="C2904" t="s">
        <v>19</v>
      </c>
      <c r="D2904" t="s">
        <v>46</v>
      </c>
      <c r="E2904" s="6" t="s">
        <v>14974</v>
      </c>
      <c r="F2904" t="s">
        <v>30</v>
      </c>
      <c r="G2904">
        <v>3</v>
      </c>
      <c r="H2904">
        <v>1</v>
      </c>
      <c r="I2904">
        <v>56</v>
      </c>
      <c r="J2904">
        <v>1</v>
      </c>
      <c r="K2904">
        <v>1.64</v>
      </c>
      <c r="L2904" t="str">
        <f t="shared" si="270"/>
        <v/>
      </c>
      <c r="M2904">
        <v>4</v>
      </c>
      <c r="N2904" t="str">
        <f t="shared" si="271"/>
        <v/>
      </c>
      <c r="O2904">
        <v>11</v>
      </c>
      <c r="P2904" s="11">
        <v>0.33333333333333298</v>
      </c>
      <c r="Q2904" s="11">
        <v>1.7857142857142801E-2</v>
      </c>
      <c r="R2904" s="12">
        <v>0.41</v>
      </c>
      <c r="S2904" t="s">
        <v>27</v>
      </c>
      <c r="T2904">
        <v>0</v>
      </c>
      <c r="U2904">
        <f t="shared" si="272"/>
        <v>5</v>
      </c>
      <c r="V2904">
        <f t="shared" si="273"/>
        <v>1</v>
      </c>
      <c r="W2904">
        <f t="shared" si="274"/>
        <v>1</v>
      </c>
      <c r="X2904" t="str">
        <f t="shared" si="275"/>
        <v>511</v>
      </c>
      <c r="Y2904" t="str">
        <f>IF(Table1[[#This Row],[RFM_Score]]="555","Champion", IF(AND(J2904&gt;=4,V2904&gt;=4),"Loyal", IF(U2904&lt;=2,"At Risk", IF(W2904&gt;=4,"Potential Loyalist","Others"))))</f>
        <v>Others</v>
      </c>
    </row>
    <row r="2905" spans="1:25">
      <c r="A2905" t="s">
        <v>3558</v>
      </c>
      <c r="B2905">
        <v>18</v>
      </c>
      <c r="C2905" t="s">
        <v>19</v>
      </c>
      <c r="D2905" t="s">
        <v>20</v>
      </c>
      <c r="E2905" s="6" t="s">
        <v>14975</v>
      </c>
      <c r="F2905" t="s">
        <v>37</v>
      </c>
      <c r="G2905">
        <v>3</v>
      </c>
      <c r="H2905">
        <v>0</v>
      </c>
      <c r="I2905">
        <v>41</v>
      </c>
      <c r="J2905">
        <v>4</v>
      </c>
      <c r="K2905">
        <v>1.54</v>
      </c>
      <c r="L2905" t="str">
        <f t="shared" si="270"/>
        <v/>
      </c>
      <c r="M2905">
        <v>4</v>
      </c>
      <c r="N2905" t="str">
        <f t="shared" si="271"/>
        <v/>
      </c>
      <c r="O2905">
        <v>20</v>
      </c>
      <c r="P2905" s="11">
        <v>0</v>
      </c>
      <c r="Q2905" s="11">
        <v>9.7560975609756101E-2</v>
      </c>
      <c r="R2905" s="12">
        <v>0.38500000000000001</v>
      </c>
      <c r="S2905" t="s">
        <v>27</v>
      </c>
      <c r="T2905">
        <v>0</v>
      </c>
      <c r="U2905">
        <f t="shared" si="272"/>
        <v>5</v>
      </c>
      <c r="V2905">
        <f t="shared" si="273"/>
        <v>1</v>
      </c>
      <c r="W2905">
        <f t="shared" si="274"/>
        <v>1</v>
      </c>
      <c r="X2905" t="str">
        <f t="shared" si="275"/>
        <v>511</v>
      </c>
      <c r="Y2905" t="str">
        <f>IF(Table1[[#This Row],[RFM_Score]]="555","Champion", IF(AND(J2905&gt;=4,V2905&gt;=4),"Loyal", IF(U2905&lt;=2,"At Risk", IF(W2905&gt;=4,"Potential Loyalist","Others"))))</f>
        <v>Others</v>
      </c>
    </row>
    <row r="2906" spans="1:25">
      <c r="A2906" t="s">
        <v>6702</v>
      </c>
      <c r="B2906">
        <v>23</v>
      </c>
      <c r="C2906" t="s">
        <v>19</v>
      </c>
      <c r="D2906" t="s">
        <v>49</v>
      </c>
      <c r="E2906" s="6" t="s">
        <v>14976</v>
      </c>
      <c r="F2906" t="s">
        <v>30</v>
      </c>
      <c r="G2906">
        <v>1</v>
      </c>
      <c r="H2906">
        <v>1</v>
      </c>
      <c r="I2906">
        <v>41</v>
      </c>
      <c r="J2906">
        <v>2</v>
      </c>
      <c r="K2906">
        <v>1.46</v>
      </c>
      <c r="L2906" t="str">
        <f t="shared" si="270"/>
        <v/>
      </c>
      <c r="M2906">
        <v>4</v>
      </c>
      <c r="N2906" t="str">
        <f t="shared" si="271"/>
        <v/>
      </c>
      <c r="O2906">
        <v>4</v>
      </c>
      <c r="P2906" s="11">
        <v>1</v>
      </c>
      <c r="Q2906" s="11">
        <v>4.8780487804878002E-2</v>
      </c>
      <c r="R2906" s="12">
        <v>0.36499999999999999</v>
      </c>
      <c r="S2906" t="s">
        <v>27</v>
      </c>
      <c r="T2906">
        <v>0</v>
      </c>
      <c r="U2906">
        <f t="shared" si="272"/>
        <v>5</v>
      </c>
      <c r="V2906">
        <f t="shared" si="273"/>
        <v>1</v>
      </c>
      <c r="W2906">
        <f t="shared" si="274"/>
        <v>1</v>
      </c>
      <c r="X2906" t="str">
        <f t="shared" si="275"/>
        <v>511</v>
      </c>
      <c r="Y2906" t="str">
        <f>IF(Table1[[#This Row],[RFM_Score]]="555","Champion", IF(AND(J2906&gt;=4,V2906&gt;=4),"Loyal", IF(U2906&lt;=2,"At Risk", IF(W2906&gt;=4,"Potential Loyalist","Others"))))</f>
        <v>Others</v>
      </c>
    </row>
    <row r="2907" spans="1:25">
      <c r="A2907" t="s">
        <v>11937</v>
      </c>
      <c r="B2907">
        <v>42</v>
      </c>
      <c r="C2907" t="s">
        <v>24</v>
      </c>
      <c r="D2907" t="s">
        <v>46</v>
      </c>
      <c r="E2907" s="6" t="s">
        <v>14977</v>
      </c>
      <c r="F2907" t="s">
        <v>62</v>
      </c>
      <c r="G2907">
        <v>3</v>
      </c>
      <c r="H2907">
        <v>1</v>
      </c>
      <c r="I2907">
        <v>54</v>
      </c>
      <c r="J2907">
        <v>2</v>
      </c>
      <c r="K2907">
        <v>1.0900000000000001</v>
      </c>
      <c r="L2907" t="str">
        <f t="shared" si="270"/>
        <v/>
      </c>
      <c r="M2907">
        <v>4</v>
      </c>
      <c r="N2907" t="str">
        <f t="shared" si="271"/>
        <v/>
      </c>
      <c r="O2907">
        <v>12</v>
      </c>
      <c r="P2907" s="11">
        <v>0.33333333333333298</v>
      </c>
      <c r="Q2907" s="11">
        <v>3.7037037037037E-2</v>
      </c>
      <c r="R2907" s="12">
        <v>0.27250000000000002</v>
      </c>
      <c r="S2907" t="s">
        <v>27</v>
      </c>
      <c r="T2907">
        <v>0</v>
      </c>
      <c r="U2907">
        <f t="shared" si="272"/>
        <v>5</v>
      </c>
      <c r="V2907">
        <f t="shared" si="273"/>
        <v>1</v>
      </c>
      <c r="W2907">
        <f t="shared" si="274"/>
        <v>1</v>
      </c>
      <c r="X2907" t="str">
        <f t="shared" si="275"/>
        <v>511</v>
      </c>
      <c r="Y2907" t="str">
        <f>IF(Table1[[#This Row],[RFM_Score]]="555","Champion", IF(AND(J2907&gt;=4,V2907&gt;=4),"Loyal", IF(U2907&lt;=2,"At Risk", IF(W2907&gt;=4,"Potential Loyalist","Others"))))</f>
        <v>Others</v>
      </c>
    </row>
    <row r="2908" spans="1:25">
      <c r="A2908" t="s">
        <v>8646</v>
      </c>
      <c r="B2908">
        <v>25</v>
      </c>
      <c r="C2908" t="s">
        <v>19</v>
      </c>
      <c r="D2908" t="s">
        <v>41</v>
      </c>
      <c r="E2908" s="6" t="s">
        <v>14978</v>
      </c>
      <c r="F2908" t="s">
        <v>21</v>
      </c>
      <c r="G2908">
        <v>4</v>
      </c>
      <c r="H2908">
        <v>1</v>
      </c>
      <c r="I2908">
        <v>56</v>
      </c>
      <c r="J2908">
        <v>1</v>
      </c>
      <c r="K2908">
        <v>0.72</v>
      </c>
      <c r="L2908" t="str">
        <f t="shared" si="270"/>
        <v/>
      </c>
      <c r="M2908">
        <v>4</v>
      </c>
      <c r="N2908" t="str">
        <f t="shared" si="271"/>
        <v/>
      </c>
      <c r="O2908">
        <v>30</v>
      </c>
      <c r="P2908" s="11">
        <v>0.25</v>
      </c>
      <c r="Q2908" s="11">
        <v>1.7857142857142801E-2</v>
      </c>
      <c r="R2908" s="12">
        <v>0.18</v>
      </c>
      <c r="S2908" t="s">
        <v>27</v>
      </c>
      <c r="T2908">
        <v>0</v>
      </c>
      <c r="U2908">
        <f t="shared" si="272"/>
        <v>4</v>
      </c>
      <c r="V2908">
        <f t="shared" si="273"/>
        <v>1</v>
      </c>
      <c r="W2908">
        <f t="shared" si="274"/>
        <v>1</v>
      </c>
      <c r="X2908" t="str">
        <f t="shared" si="275"/>
        <v>411</v>
      </c>
      <c r="Y2908" t="str">
        <f>IF(Table1[[#This Row],[RFM_Score]]="555","Champion", IF(AND(J2908&gt;=4,V2908&gt;=4),"Loyal", IF(U2908&lt;=2,"At Risk", IF(W2908&gt;=4,"Potential Loyalist","Others"))))</f>
        <v>Others</v>
      </c>
    </row>
    <row r="2909" spans="1:25">
      <c r="A2909" t="s">
        <v>6227</v>
      </c>
      <c r="B2909">
        <v>47</v>
      </c>
      <c r="C2909" t="s">
        <v>19</v>
      </c>
      <c r="D2909" t="s">
        <v>41</v>
      </c>
      <c r="E2909" s="6" t="s">
        <v>14979</v>
      </c>
      <c r="F2909" t="s">
        <v>26</v>
      </c>
      <c r="G2909">
        <v>3</v>
      </c>
      <c r="H2909">
        <v>1</v>
      </c>
      <c r="I2909">
        <v>52</v>
      </c>
      <c r="J2909">
        <v>4</v>
      </c>
      <c r="K2909">
        <v>0.71</v>
      </c>
      <c r="L2909" t="str">
        <f t="shared" si="270"/>
        <v/>
      </c>
      <c r="M2909">
        <v>4</v>
      </c>
      <c r="N2909" t="str">
        <f t="shared" si="271"/>
        <v/>
      </c>
      <c r="O2909">
        <v>37</v>
      </c>
      <c r="P2909" s="11">
        <v>0.33333333333333298</v>
      </c>
      <c r="Q2909" s="11">
        <v>7.69230769230769E-2</v>
      </c>
      <c r="R2909" s="12">
        <v>0.17749999999999999</v>
      </c>
      <c r="S2909" t="s">
        <v>27</v>
      </c>
      <c r="T2909">
        <v>0</v>
      </c>
      <c r="U2909">
        <f t="shared" si="272"/>
        <v>4</v>
      </c>
      <c r="V2909">
        <f t="shared" si="273"/>
        <v>1</v>
      </c>
      <c r="W2909">
        <f t="shared" si="274"/>
        <v>1</v>
      </c>
      <c r="X2909" t="str">
        <f t="shared" si="275"/>
        <v>411</v>
      </c>
      <c r="Y2909" t="str">
        <f>IF(Table1[[#This Row],[RFM_Score]]="555","Champion", IF(AND(J2909&gt;=4,V2909&gt;=4),"Loyal", IF(U2909&lt;=2,"At Risk", IF(W2909&gt;=4,"Potential Loyalist","Others"))))</f>
        <v>Others</v>
      </c>
    </row>
    <row r="2910" spans="1:25">
      <c r="A2910" t="s">
        <v>4557</v>
      </c>
      <c r="B2910">
        <v>29</v>
      </c>
      <c r="C2910" t="s">
        <v>19</v>
      </c>
      <c r="D2910" t="s">
        <v>49</v>
      </c>
      <c r="E2910" s="6" t="s">
        <v>14980</v>
      </c>
      <c r="F2910" t="s">
        <v>60</v>
      </c>
      <c r="G2910">
        <v>2</v>
      </c>
      <c r="H2910">
        <v>1</v>
      </c>
      <c r="I2910">
        <v>38</v>
      </c>
      <c r="J2910">
        <v>1</v>
      </c>
      <c r="K2910">
        <v>0.65</v>
      </c>
      <c r="L2910" t="str">
        <f t="shared" si="270"/>
        <v/>
      </c>
      <c r="M2910">
        <v>4</v>
      </c>
      <c r="N2910" t="str">
        <f t="shared" si="271"/>
        <v/>
      </c>
      <c r="O2910">
        <v>17</v>
      </c>
      <c r="P2910" s="11">
        <v>0.5</v>
      </c>
      <c r="Q2910" s="11">
        <v>2.6315789473684199E-2</v>
      </c>
      <c r="R2910" s="12">
        <v>0.16250000000000001</v>
      </c>
      <c r="S2910" t="s">
        <v>27</v>
      </c>
      <c r="T2910">
        <v>1</v>
      </c>
      <c r="U2910">
        <f t="shared" si="272"/>
        <v>5</v>
      </c>
      <c r="V2910">
        <f t="shared" si="273"/>
        <v>1</v>
      </c>
      <c r="W2910">
        <f t="shared" si="274"/>
        <v>1</v>
      </c>
      <c r="X2910" t="str">
        <f t="shared" si="275"/>
        <v>511</v>
      </c>
      <c r="Y2910" t="str">
        <f>IF(Table1[[#This Row],[RFM_Score]]="555","Champion", IF(AND(J2910&gt;=4,V2910&gt;=4),"Loyal", IF(U2910&lt;=2,"At Risk", IF(W2910&gt;=4,"Potential Loyalist","Others"))))</f>
        <v>Others</v>
      </c>
    </row>
    <row r="2911" spans="1:25">
      <c r="A2911" t="s">
        <v>6481</v>
      </c>
      <c r="B2911">
        <v>44</v>
      </c>
      <c r="C2911" t="s">
        <v>24</v>
      </c>
      <c r="D2911" t="s">
        <v>41</v>
      </c>
      <c r="E2911" s="6" t="s">
        <v>14981</v>
      </c>
      <c r="F2911" t="s">
        <v>21</v>
      </c>
      <c r="G2911">
        <v>1</v>
      </c>
      <c r="H2911">
        <v>0</v>
      </c>
      <c r="I2911">
        <v>40</v>
      </c>
      <c r="J2911">
        <v>3</v>
      </c>
      <c r="K2911">
        <v>0.57999999999999996</v>
      </c>
      <c r="L2911" t="str">
        <f t="shared" si="270"/>
        <v/>
      </c>
      <c r="M2911">
        <v>4</v>
      </c>
      <c r="N2911" t="str">
        <f t="shared" si="271"/>
        <v/>
      </c>
      <c r="O2911">
        <v>49</v>
      </c>
      <c r="P2911" s="11">
        <v>0</v>
      </c>
      <c r="Q2911" s="11">
        <v>7.4999999999999997E-2</v>
      </c>
      <c r="R2911" s="12">
        <v>0.14499999999999999</v>
      </c>
      <c r="S2911" t="s">
        <v>27</v>
      </c>
      <c r="T2911">
        <v>0</v>
      </c>
      <c r="U2911">
        <f t="shared" si="272"/>
        <v>3</v>
      </c>
      <c r="V2911">
        <f t="shared" si="273"/>
        <v>1</v>
      </c>
      <c r="W2911">
        <f t="shared" si="274"/>
        <v>1</v>
      </c>
      <c r="X2911" t="str">
        <f t="shared" si="275"/>
        <v>311</v>
      </c>
      <c r="Y2911" t="str">
        <f>IF(Table1[[#This Row],[RFM_Score]]="555","Champion", IF(AND(J2911&gt;=4,V2911&gt;=4),"Loyal", IF(U2911&lt;=2,"At Risk", IF(W2911&gt;=4,"Potential Loyalist","Others"))))</f>
        <v>Others</v>
      </c>
    </row>
    <row r="2912" spans="1:25">
      <c r="A2912" t="s">
        <v>5111</v>
      </c>
      <c r="B2912">
        <v>37</v>
      </c>
      <c r="C2912" t="s">
        <v>19</v>
      </c>
      <c r="D2912" t="s">
        <v>25</v>
      </c>
      <c r="E2912" s="6" t="s">
        <v>14982</v>
      </c>
      <c r="F2912" t="s">
        <v>37</v>
      </c>
      <c r="G2912">
        <v>3</v>
      </c>
      <c r="H2912">
        <v>1</v>
      </c>
      <c r="I2912">
        <v>48</v>
      </c>
      <c r="J2912">
        <v>4</v>
      </c>
      <c r="K2912">
        <v>0.56000000000000005</v>
      </c>
      <c r="L2912" t="str">
        <f t="shared" si="270"/>
        <v/>
      </c>
      <c r="M2912">
        <v>4</v>
      </c>
      <c r="N2912" t="str">
        <f t="shared" si="271"/>
        <v/>
      </c>
      <c r="O2912">
        <v>6</v>
      </c>
      <c r="P2912" s="11">
        <v>0.33333333333333298</v>
      </c>
      <c r="Q2912" s="11">
        <v>8.3333333333333301E-2</v>
      </c>
      <c r="R2912" s="12">
        <v>0.14000000000000001</v>
      </c>
      <c r="S2912" t="s">
        <v>27</v>
      </c>
      <c r="T2912">
        <v>0</v>
      </c>
      <c r="U2912">
        <f t="shared" si="272"/>
        <v>5</v>
      </c>
      <c r="V2912">
        <f t="shared" si="273"/>
        <v>1</v>
      </c>
      <c r="W2912">
        <f t="shared" si="274"/>
        <v>1</v>
      </c>
      <c r="X2912" t="str">
        <f t="shared" si="275"/>
        <v>511</v>
      </c>
      <c r="Y2912" t="str">
        <f>IF(Table1[[#This Row],[RFM_Score]]="555","Champion", IF(AND(J2912&gt;=4,V2912&gt;=4),"Loyal", IF(U2912&lt;=2,"At Risk", IF(W2912&gt;=4,"Potential Loyalist","Others"))))</f>
        <v>Others</v>
      </c>
    </row>
    <row r="2913" spans="1:25">
      <c r="A2913" t="s">
        <v>346</v>
      </c>
      <c r="B2913">
        <v>32</v>
      </c>
      <c r="C2913" t="s">
        <v>24</v>
      </c>
      <c r="D2913" t="s">
        <v>25</v>
      </c>
      <c r="E2913" s="6" t="s">
        <v>14983</v>
      </c>
      <c r="F2913" t="s">
        <v>37</v>
      </c>
      <c r="G2913">
        <v>2</v>
      </c>
      <c r="H2913">
        <v>0</v>
      </c>
      <c r="I2913">
        <v>44</v>
      </c>
      <c r="J2913">
        <v>1</v>
      </c>
      <c r="K2913">
        <v>0.14000000000000001</v>
      </c>
      <c r="L2913" t="str">
        <f t="shared" si="270"/>
        <v/>
      </c>
      <c r="M2913">
        <v>4</v>
      </c>
      <c r="N2913" t="str">
        <f t="shared" si="271"/>
        <v/>
      </c>
      <c r="O2913">
        <v>6</v>
      </c>
      <c r="P2913" s="11">
        <v>0</v>
      </c>
      <c r="Q2913" s="11">
        <v>2.27272727272727E-2</v>
      </c>
      <c r="R2913" s="12">
        <v>3.5000000000000003E-2</v>
      </c>
      <c r="S2913" t="s">
        <v>27</v>
      </c>
      <c r="T2913">
        <v>1</v>
      </c>
      <c r="U2913">
        <f t="shared" si="272"/>
        <v>5</v>
      </c>
      <c r="V2913">
        <f t="shared" si="273"/>
        <v>1</v>
      </c>
      <c r="W2913">
        <f t="shared" si="274"/>
        <v>1</v>
      </c>
      <c r="X2913" t="str">
        <f t="shared" si="275"/>
        <v>511</v>
      </c>
      <c r="Y2913" t="str">
        <f>IF(Table1[[#This Row],[RFM_Score]]="555","Champion", IF(AND(J2913&gt;=4,V2913&gt;=4),"Loyal", IF(U2913&lt;=2,"At Risk", IF(W2913&gt;=4,"Potential Loyalist","Others"))))</f>
        <v>Others</v>
      </c>
    </row>
    <row r="2914" spans="1:25">
      <c r="A2914" t="s">
        <v>5063</v>
      </c>
      <c r="B2914">
        <v>22</v>
      </c>
      <c r="C2914" t="s">
        <v>24</v>
      </c>
      <c r="D2914" t="s">
        <v>25</v>
      </c>
      <c r="E2914" s="6" t="s">
        <v>14984</v>
      </c>
      <c r="F2914" t="s">
        <v>62</v>
      </c>
      <c r="G2914">
        <v>3</v>
      </c>
      <c r="H2914">
        <v>1</v>
      </c>
      <c r="I2914">
        <v>54</v>
      </c>
      <c r="J2914">
        <v>4</v>
      </c>
      <c r="K2914">
        <v>0.09</v>
      </c>
      <c r="L2914" t="str">
        <f t="shared" si="270"/>
        <v/>
      </c>
      <c r="M2914">
        <v>4</v>
      </c>
      <c r="N2914" t="str">
        <f t="shared" si="271"/>
        <v/>
      </c>
      <c r="O2914">
        <v>32</v>
      </c>
      <c r="P2914" s="11">
        <v>0.33333333333333298</v>
      </c>
      <c r="Q2914" s="11">
        <v>7.4074074074074001E-2</v>
      </c>
      <c r="R2914" s="12">
        <v>2.2499999999999999E-2</v>
      </c>
      <c r="S2914" t="s">
        <v>27</v>
      </c>
      <c r="T2914">
        <v>0</v>
      </c>
      <c r="U2914">
        <f t="shared" si="272"/>
        <v>4</v>
      </c>
      <c r="V2914">
        <f t="shared" si="273"/>
        <v>1</v>
      </c>
      <c r="W2914">
        <f t="shared" si="274"/>
        <v>1</v>
      </c>
      <c r="X2914" t="str">
        <f t="shared" si="275"/>
        <v>411</v>
      </c>
      <c r="Y2914" t="str">
        <f>IF(Table1[[#This Row],[RFM_Score]]="555","Champion", IF(AND(J2914&gt;=4,V2914&gt;=4),"Loyal", IF(U2914&lt;=2,"At Risk", IF(W2914&gt;=4,"Potential Loyalist","Others"))))</f>
        <v>Others</v>
      </c>
    </row>
    <row r="2915" spans="1:25">
      <c r="A2915" t="s">
        <v>11726</v>
      </c>
      <c r="B2915">
        <v>50</v>
      </c>
      <c r="C2915" t="s">
        <v>19</v>
      </c>
      <c r="D2915" t="s">
        <v>46</v>
      </c>
      <c r="E2915" s="6" t="s">
        <v>14985</v>
      </c>
      <c r="F2915" t="s">
        <v>26</v>
      </c>
      <c r="G2915">
        <v>7</v>
      </c>
      <c r="H2915">
        <v>4</v>
      </c>
      <c r="I2915">
        <v>46</v>
      </c>
      <c r="J2915">
        <v>3</v>
      </c>
      <c r="K2915">
        <v>0.03</v>
      </c>
      <c r="L2915" t="str">
        <f t="shared" si="270"/>
        <v/>
      </c>
      <c r="M2915">
        <v>4</v>
      </c>
      <c r="N2915" t="str">
        <f t="shared" si="271"/>
        <v/>
      </c>
      <c r="O2915">
        <v>23</v>
      </c>
      <c r="P2915" s="11">
        <v>0.57142857142857095</v>
      </c>
      <c r="Q2915" s="11">
        <v>6.5217391304347797E-2</v>
      </c>
      <c r="R2915" s="12">
        <v>7.4999999999999997E-3</v>
      </c>
      <c r="S2915" t="s">
        <v>27</v>
      </c>
      <c r="T2915">
        <v>0</v>
      </c>
      <c r="U2915">
        <f t="shared" si="272"/>
        <v>4</v>
      </c>
      <c r="V2915">
        <f t="shared" si="273"/>
        <v>1</v>
      </c>
      <c r="W2915">
        <f t="shared" si="274"/>
        <v>1</v>
      </c>
      <c r="X2915" t="str">
        <f t="shared" si="275"/>
        <v>411</v>
      </c>
      <c r="Y2915" t="str">
        <f>IF(Table1[[#This Row],[RFM_Score]]="555","Champion", IF(AND(J2915&gt;=4,V2915&gt;=4),"Loyal", IF(U2915&lt;=2,"At Risk", IF(W2915&gt;=4,"Potential Loyalist","Others"))))</f>
        <v>Others</v>
      </c>
    </row>
    <row r="2916" spans="1:25">
      <c r="A2916" t="s">
        <v>8943</v>
      </c>
      <c r="B2916">
        <v>43</v>
      </c>
      <c r="C2916" t="s">
        <v>19</v>
      </c>
      <c r="D2916" t="s">
        <v>41</v>
      </c>
      <c r="E2916" s="6" t="s">
        <v>14986</v>
      </c>
      <c r="F2916" t="s">
        <v>37</v>
      </c>
      <c r="G2916">
        <v>4</v>
      </c>
      <c r="H2916">
        <v>0</v>
      </c>
      <c r="I2916">
        <v>45</v>
      </c>
      <c r="J2916">
        <v>2</v>
      </c>
      <c r="K2916">
        <v>1571.66</v>
      </c>
      <c r="L2916" t="str">
        <f t="shared" si="270"/>
        <v>OUTLIER</v>
      </c>
      <c r="M2916">
        <v>3</v>
      </c>
      <c r="N2916" t="str">
        <f t="shared" si="271"/>
        <v/>
      </c>
      <c r="O2916">
        <v>111</v>
      </c>
      <c r="P2916" s="11">
        <v>0</v>
      </c>
      <c r="Q2916" s="11">
        <v>4.4444444444444398E-2</v>
      </c>
      <c r="R2916" s="12">
        <v>523.88666666666597</v>
      </c>
      <c r="S2916" t="s">
        <v>57</v>
      </c>
      <c r="T2916">
        <v>1</v>
      </c>
      <c r="U2916">
        <f t="shared" si="272"/>
        <v>1</v>
      </c>
      <c r="V2916">
        <f t="shared" si="273"/>
        <v>1</v>
      </c>
      <c r="W2916">
        <f t="shared" si="274"/>
        <v>5</v>
      </c>
      <c r="X2916" t="str">
        <f t="shared" si="275"/>
        <v>115</v>
      </c>
      <c r="Y2916" t="str">
        <f>IF(Table1[[#This Row],[RFM_Score]]="555","Champion", IF(AND(J2916&gt;=4,V2916&gt;=4),"Loyal", IF(U2916&lt;=2,"At Risk", IF(W2916&gt;=4,"Potential Loyalist","Others"))))</f>
        <v>At Risk</v>
      </c>
    </row>
    <row r="2917" spans="1:25">
      <c r="A2917" t="s">
        <v>5500</v>
      </c>
      <c r="B2917">
        <v>26</v>
      </c>
      <c r="C2917" t="s">
        <v>24</v>
      </c>
      <c r="D2917" t="s">
        <v>25</v>
      </c>
      <c r="E2917" s="6" t="s">
        <v>14987</v>
      </c>
      <c r="F2917" t="s">
        <v>30</v>
      </c>
      <c r="G2917">
        <v>0</v>
      </c>
      <c r="H2917">
        <v>0</v>
      </c>
      <c r="I2917">
        <v>51</v>
      </c>
      <c r="J2917">
        <v>3</v>
      </c>
      <c r="K2917">
        <v>1536.85</v>
      </c>
      <c r="L2917" t="str">
        <f t="shared" si="270"/>
        <v>OUTLIER</v>
      </c>
      <c r="M2917">
        <v>3</v>
      </c>
      <c r="N2917" t="str">
        <f t="shared" si="271"/>
        <v/>
      </c>
      <c r="O2917">
        <v>6</v>
      </c>
      <c r="P2917" s="11">
        <v>0</v>
      </c>
      <c r="Q2917" s="11">
        <v>5.8823529411764698E-2</v>
      </c>
      <c r="R2917" s="12">
        <v>512.28333333333296</v>
      </c>
      <c r="S2917" t="s">
        <v>57</v>
      </c>
      <c r="T2917">
        <v>0</v>
      </c>
      <c r="U2917">
        <f t="shared" si="272"/>
        <v>5</v>
      </c>
      <c r="V2917">
        <f t="shared" si="273"/>
        <v>1</v>
      </c>
      <c r="W2917">
        <f t="shared" si="274"/>
        <v>5</v>
      </c>
      <c r="X2917" t="str">
        <f t="shared" si="275"/>
        <v>515</v>
      </c>
      <c r="Y2917" t="str">
        <f>IF(Table1[[#This Row],[RFM_Score]]="555","Champion", IF(AND(J2917&gt;=4,V2917&gt;=4),"Loyal", IF(U2917&lt;=2,"At Risk", IF(W2917&gt;=4,"Potential Loyalist","Others"))))</f>
        <v>Potential Loyalist</v>
      </c>
    </row>
    <row r="2918" spans="1:25">
      <c r="A2918" t="s">
        <v>7536</v>
      </c>
      <c r="B2918">
        <v>32</v>
      </c>
      <c r="C2918" t="s">
        <v>19</v>
      </c>
      <c r="D2918" t="s">
        <v>29</v>
      </c>
      <c r="E2918" s="6" t="s">
        <v>14988</v>
      </c>
      <c r="F2918" t="s">
        <v>21</v>
      </c>
      <c r="G2918">
        <v>4</v>
      </c>
      <c r="H2918">
        <v>3</v>
      </c>
      <c r="I2918">
        <v>38</v>
      </c>
      <c r="J2918">
        <v>1</v>
      </c>
      <c r="K2918">
        <v>1404.21</v>
      </c>
      <c r="L2918" t="str">
        <f t="shared" si="270"/>
        <v>OUTLIER</v>
      </c>
      <c r="M2918">
        <v>3</v>
      </c>
      <c r="N2918" t="str">
        <f t="shared" si="271"/>
        <v/>
      </c>
      <c r="O2918">
        <v>25</v>
      </c>
      <c r="P2918" s="11">
        <v>0.75</v>
      </c>
      <c r="Q2918" s="11">
        <v>2.6315789473684199E-2</v>
      </c>
      <c r="R2918" s="12">
        <v>468.07</v>
      </c>
      <c r="S2918" t="s">
        <v>57</v>
      </c>
      <c r="T2918">
        <v>1</v>
      </c>
      <c r="U2918">
        <f t="shared" si="272"/>
        <v>4</v>
      </c>
      <c r="V2918">
        <f t="shared" si="273"/>
        <v>1</v>
      </c>
      <c r="W2918">
        <f t="shared" si="274"/>
        <v>5</v>
      </c>
      <c r="X2918" t="str">
        <f t="shared" si="275"/>
        <v>415</v>
      </c>
      <c r="Y2918" t="str">
        <f>IF(Table1[[#This Row],[RFM_Score]]="555","Champion", IF(AND(J2918&gt;=4,V2918&gt;=4),"Loyal", IF(U2918&lt;=2,"At Risk", IF(W2918&gt;=4,"Potential Loyalist","Others"))))</f>
        <v>Potential Loyalist</v>
      </c>
    </row>
    <row r="2919" spans="1:25">
      <c r="A2919" t="s">
        <v>2691</v>
      </c>
      <c r="B2919">
        <v>27</v>
      </c>
      <c r="C2919" t="s">
        <v>19</v>
      </c>
      <c r="D2919" t="s">
        <v>35</v>
      </c>
      <c r="E2919" s="6" t="s">
        <v>14989</v>
      </c>
      <c r="F2919" t="s">
        <v>21</v>
      </c>
      <c r="G2919">
        <v>1</v>
      </c>
      <c r="H2919">
        <v>0</v>
      </c>
      <c r="I2919">
        <v>48</v>
      </c>
      <c r="J2919">
        <v>3</v>
      </c>
      <c r="K2919">
        <v>1344.58</v>
      </c>
      <c r="L2919" t="str">
        <f t="shared" si="270"/>
        <v>OUTLIER</v>
      </c>
      <c r="M2919">
        <v>3</v>
      </c>
      <c r="N2919" t="str">
        <f t="shared" si="271"/>
        <v/>
      </c>
      <c r="O2919">
        <v>62</v>
      </c>
      <c r="P2919" s="11">
        <v>0</v>
      </c>
      <c r="Q2919" s="11">
        <v>6.25E-2</v>
      </c>
      <c r="R2919" s="12">
        <v>448.19333333333299</v>
      </c>
      <c r="S2919" t="s">
        <v>57</v>
      </c>
      <c r="T2919">
        <v>1</v>
      </c>
      <c r="U2919">
        <f t="shared" si="272"/>
        <v>3</v>
      </c>
      <c r="V2919">
        <f t="shared" si="273"/>
        <v>1</v>
      </c>
      <c r="W2919">
        <f t="shared" si="274"/>
        <v>5</v>
      </c>
      <c r="X2919" t="str">
        <f t="shared" si="275"/>
        <v>315</v>
      </c>
      <c r="Y2919" t="str">
        <f>IF(Table1[[#This Row],[RFM_Score]]="555","Champion", IF(AND(J2919&gt;=4,V2919&gt;=4),"Loyal", IF(U2919&lt;=2,"At Risk", IF(W2919&gt;=4,"Potential Loyalist","Others"))))</f>
        <v>Potential Loyalist</v>
      </c>
    </row>
    <row r="2920" spans="1:25">
      <c r="A2920" t="s">
        <v>2776</v>
      </c>
      <c r="B2920">
        <v>45</v>
      </c>
      <c r="C2920" t="s">
        <v>19</v>
      </c>
      <c r="D2920" t="s">
        <v>25</v>
      </c>
      <c r="E2920" s="6" t="s">
        <v>14990</v>
      </c>
      <c r="F2920" t="s">
        <v>30</v>
      </c>
      <c r="G2920">
        <v>1</v>
      </c>
      <c r="H2920">
        <v>0</v>
      </c>
      <c r="I2920">
        <v>46</v>
      </c>
      <c r="J2920">
        <v>0</v>
      </c>
      <c r="K2920">
        <v>1298.98</v>
      </c>
      <c r="L2920" t="str">
        <f t="shared" si="270"/>
        <v>OUTLIER</v>
      </c>
      <c r="M2920">
        <v>3</v>
      </c>
      <c r="N2920" t="str">
        <f t="shared" si="271"/>
        <v/>
      </c>
      <c r="O2920">
        <v>4</v>
      </c>
      <c r="P2920" s="11">
        <v>0</v>
      </c>
      <c r="Q2920" s="11">
        <v>0</v>
      </c>
      <c r="R2920" s="12">
        <v>432.993333333333</v>
      </c>
      <c r="S2920" t="s">
        <v>57</v>
      </c>
      <c r="T2920">
        <v>0</v>
      </c>
      <c r="U2920">
        <f t="shared" si="272"/>
        <v>5</v>
      </c>
      <c r="V2920">
        <f t="shared" si="273"/>
        <v>1</v>
      </c>
      <c r="W2920">
        <f t="shared" si="274"/>
        <v>5</v>
      </c>
      <c r="X2920" t="str">
        <f t="shared" si="275"/>
        <v>515</v>
      </c>
      <c r="Y2920" t="str">
        <f>IF(Table1[[#This Row],[RFM_Score]]="555","Champion", IF(AND(J2920&gt;=4,V2920&gt;=4),"Loyal", IF(U2920&lt;=2,"At Risk", IF(W2920&gt;=4,"Potential Loyalist","Others"))))</f>
        <v>Potential Loyalist</v>
      </c>
    </row>
    <row r="2921" spans="1:25">
      <c r="A2921" t="s">
        <v>2137</v>
      </c>
      <c r="B2921">
        <v>39</v>
      </c>
      <c r="C2921" t="s">
        <v>19</v>
      </c>
      <c r="D2921" t="s">
        <v>25</v>
      </c>
      <c r="E2921" s="6" t="s">
        <v>14991</v>
      </c>
      <c r="F2921" t="s">
        <v>62</v>
      </c>
      <c r="G2921">
        <v>5</v>
      </c>
      <c r="H2921">
        <v>2</v>
      </c>
      <c r="I2921">
        <v>54</v>
      </c>
      <c r="J2921">
        <v>3</v>
      </c>
      <c r="K2921">
        <v>1232.23</v>
      </c>
      <c r="L2921" t="str">
        <f t="shared" si="270"/>
        <v>OUTLIER</v>
      </c>
      <c r="M2921">
        <v>3</v>
      </c>
      <c r="N2921" t="str">
        <f t="shared" si="271"/>
        <v/>
      </c>
      <c r="O2921">
        <v>22</v>
      </c>
      <c r="P2921" s="11">
        <v>0.4</v>
      </c>
      <c r="Q2921" s="11">
        <v>5.5555555555555497E-2</v>
      </c>
      <c r="R2921" s="12">
        <v>410.743333333333</v>
      </c>
      <c r="S2921" t="s">
        <v>57</v>
      </c>
      <c r="T2921">
        <v>0</v>
      </c>
      <c r="U2921">
        <f t="shared" si="272"/>
        <v>4</v>
      </c>
      <c r="V2921">
        <f t="shared" si="273"/>
        <v>1</v>
      </c>
      <c r="W2921">
        <f t="shared" si="274"/>
        <v>5</v>
      </c>
      <c r="X2921" t="str">
        <f t="shared" si="275"/>
        <v>415</v>
      </c>
      <c r="Y2921" t="str">
        <f>IF(Table1[[#This Row],[RFM_Score]]="555","Champion", IF(AND(J2921&gt;=4,V2921&gt;=4),"Loyal", IF(U2921&lt;=2,"At Risk", IF(W2921&gt;=4,"Potential Loyalist","Others"))))</f>
        <v>Potential Loyalist</v>
      </c>
    </row>
    <row r="2922" spans="1:25">
      <c r="A2922" t="s">
        <v>3638</v>
      </c>
      <c r="B2922">
        <v>26</v>
      </c>
      <c r="C2922" t="s">
        <v>19</v>
      </c>
      <c r="D2922" t="s">
        <v>35</v>
      </c>
      <c r="E2922" s="6" t="s">
        <v>14992</v>
      </c>
      <c r="F2922" t="s">
        <v>21</v>
      </c>
      <c r="G2922">
        <v>5</v>
      </c>
      <c r="H2922">
        <v>0</v>
      </c>
      <c r="I2922">
        <v>45</v>
      </c>
      <c r="J2922">
        <v>2</v>
      </c>
      <c r="K2922">
        <v>1176.43</v>
      </c>
      <c r="L2922" t="str">
        <f t="shared" si="270"/>
        <v>OUTLIER</v>
      </c>
      <c r="M2922">
        <v>3</v>
      </c>
      <c r="N2922" t="str">
        <f t="shared" si="271"/>
        <v/>
      </c>
      <c r="O2922">
        <v>19</v>
      </c>
      <c r="P2922" s="11">
        <v>0</v>
      </c>
      <c r="Q2922" s="11">
        <v>4.4444444444444398E-2</v>
      </c>
      <c r="R2922" s="12">
        <v>392.14333333333298</v>
      </c>
      <c r="S2922" t="s">
        <v>57</v>
      </c>
      <c r="T2922">
        <v>0</v>
      </c>
      <c r="U2922">
        <f t="shared" si="272"/>
        <v>5</v>
      </c>
      <c r="V2922">
        <f t="shared" si="273"/>
        <v>1</v>
      </c>
      <c r="W2922">
        <f t="shared" si="274"/>
        <v>5</v>
      </c>
      <c r="X2922" t="str">
        <f t="shared" si="275"/>
        <v>515</v>
      </c>
      <c r="Y2922" t="str">
        <f>IF(Table1[[#This Row],[RFM_Score]]="555","Champion", IF(AND(J2922&gt;=4,V2922&gt;=4),"Loyal", IF(U2922&lt;=2,"At Risk", IF(W2922&gt;=4,"Potential Loyalist","Others"))))</f>
        <v>Potential Loyalist</v>
      </c>
    </row>
    <row r="2923" spans="1:25">
      <c r="A2923" t="s">
        <v>11407</v>
      </c>
      <c r="B2923">
        <v>25</v>
      </c>
      <c r="C2923" t="s">
        <v>24</v>
      </c>
      <c r="D2923" t="s">
        <v>49</v>
      </c>
      <c r="E2923" s="6" t="s">
        <v>14993</v>
      </c>
      <c r="F2923" t="s">
        <v>26</v>
      </c>
      <c r="G2923">
        <v>4</v>
      </c>
      <c r="H2923">
        <v>1</v>
      </c>
      <c r="I2923">
        <v>52</v>
      </c>
      <c r="J2923">
        <v>1</v>
      </c>
      <c r="K2923">
        <v>1168.46</v>
      </c>
      <c r="L2923" t="str">
        <f t="shared" si="270"/>
        <v>OUTLIER</v>
      </c>
      <c r="M2923">
        <v>3</v>
      </c>
      <c r="N2923" t="str">
        <f t="shared" si="271"/>
        <v/>
      </c>
      <c r="O2923">
        <v>26</v>
      </c>
      <c r="P2923" s="11">
        <v>0.25</v>
      </c>
      <c r="Q2923" s="11">
        <v>1.9230769230769201E-2</v>
      </c>
      <c r="R2923" s="12">
        <v>389.486666666666</v>
      </c>
      <c r="S2923" t="s">
        <v>57</v>
      </c>
      <c r="T2923">
        <v>0</v>
      </c>
      <c r="U2923">
        <f t="shared" si="272"/>
        <v>4</v>
      </c>
      <c r="V2923">
        <f t="shared" si="273"/>
        <v>1</v>
      </c>
      <c r="W2923">
        <f t="shared" si="274"/>
        <v>5</v>
      </c>
      <c r="X2923" t="str">
        <f t="shared" si="275"/>
        <v>415</v>
      </c>
      <c r="Y2923" t="str">
        <f>IF(Table1[[#This Row],[RFM_Score]]="555","Champion", IF(AND(J2923&gt;=4,V2923&gt;=4),"Loyal", IF(U2923&lt;=2,"At Risk", IF(W2923&gt;=4,"Potential Loyalist","Others"))))</f>
        <v>Potential Loyalist</v>
      </c>
    </row>
    <row r="2924" spans="1:25">
      <c r="A2924" t="s">
        <v>2812</v>
      </c>
      <c r="B2924">
        <v>31</v>
      </c>
      <c r="C2924" t="s">
        <v>33</v>
      </c>
      <c r="D2924" t="s">
        <v>35</v>
      </c>
      <c r="E2924" s="6" t="s">
        <v>14994</v>
      </c>
      <c r="F2924" t="s">
        <v>62</v>
      </c>
      <c r="G2924">
        <v>3</v>
      </c>
      <c r="H2924">
        <v>1</v>
      </c>
      <c r="I2924">
        <v>52</v>
      </c>
      <c r="J2924">
        <v>4</v>
      </c>
      <c r="K2924">
        <v>1157.04</v>
      </c>
      <c r="L2924" t="str">
        <f t="shared" si="270"/>
        <v>OUTLIER</v>
      </c>
      <c r="M2924">
        <v>3</v>
      </c>
      <c r="N2924" t="str">
        <f t="shared" si="271"/>
        <v/>
      </c>
      <c r="O2924">
        <v>26</v>
      </c>
      <c r="P2924" s="11">
        <v>0.33333333333333298</v>
      </c>
      <c r="Q2924" s="11">
        <v>7.69230769230769E-2</v>
      </c>
      <c r="R2924" s="12">
        <v>385.68</v>
      </c>
      <c r="S2924" t="s">
        <v>57</v>
      </c>
      <c r="T2924">
        <v>0</v>
      </c>
      <c r="U2924">
        <f t="shared" si="272"/>
        <v>4</v>
      </c>
      <c r="V2924">
        <f t="shared" si="273"/>
        <v>1</v>
      </c>
      <c r="W2924">
        <f t="shared" si="274"/>
        <v>5</v>
      </c>
      <c r="X2924" t="str">
        <f t="shared" si="275"/>
        <v>415</v>
      </c>
      <c r="Y2924" t="str">
        <f>IF(Table1[[#This Row],[RFM_Score]]="555","Champion", IF(AND(J2924&gt;=4,V2924&gt;=4),"Loyal", IF(U2924&lt;=2,"At Risk", IF(W2924&gt;=4,"Potential Loyalist","Others"))))</f>
        <v>Potential Loyalist</v>
      </c>
    </row>
    <row r="2925" spans="1:25">
      <c r="A2925" t="s">
        <v>684</v>
      </c>
      <c r="B2925">
        <v>34</v>
      </c>
      <c r="C2925" t="s">
        <v>19</v>
      </c>
      <c r="D2925" t="s">
        <v>46</v>
      </c>
      <c r="E2925" s="6" t="s">
        <v>14995</v>
      </c>
      <c r="F2925" t="s">
        <v>21</v>
      </c>
      <c r="G2925">
        <v>2</v>
      </c>
      <c r="H2925">
        <v>0</v>
      </c>
      <c r="I2925">
        <v>58</v>
      </c>
      <c r="J2925">
        <v>4</v>
      </c>
      <c r="K2925">
        <v>1136.6099999999999</v>
      </c>
      <c r="L2925" t="str">
        <f t="shared" si="270"/>
        <v>OUTLIER</v>
      </c>
      <c r="M2925">
        <v>3</v>
      </c>
      <c r="N2925" t="str">
        <f t="shared" si="271"/>
        <v/>
      </c>
      <c r="O2925">
        <v>2</v>
      </c>
      <c r="P2925" s="11">
        <v>0</v>
      </c>
      <c r="Q2925" s="11">
        <v>6.8965517241379296E-2</v>
      </c>
      <c r="R2925" s="12">
        <v>378.86999999999898</v>
      </c>
      <c r="S2925" t="s">
        <v>57</v>
      </c>
      <c r="T2925">
        <v>0</v>
      </c>
      <c r="U2925">
        <f t="shared" si="272"/>
        <v>5</v>
      </c>
      <c r="V2925">
        <f t="shared" si="273"/>
        <v>1</v>
      </c>
      <c r="W2925">
        <f t="shared" si="274"/>
        <v>5</v>
      </c>
      <c r="X2925" t="str">
        <f t="shared" si="275"/>
        <v>515</v>
      </c>
      <c r="Y2925" t="str">
        <f>IF(Table1[[#This Row],[RFM_Score]]="555","Champion", IF(AND(J2925&gt;=4,V2925&gt;=4),"Loyal", IF(U2925&lt;=2,"At Risk", IF(W2925&gt;=4,"Potential Loyalist","Others"))))</f>
        <v>Potential Loyalist</v>
      </c>
    </row>
    <row r="2926" spans="1:25">
      <c r="A2926" t="s">
        <v>264</v>
      </c>
      <c r="B2926">
        <v>22</v>
      </c>
      <c r="C2926" t="s">
        <v>19</v>
      </c>
      <c r="D2926" t="s">
        <v>49</v>
      </c>
      <c r="E2926" s="6" t="s">
        <v>14996</v>
      </c>
      <c r="F2926" t="s">
        <v>30</v>
      </c>
      <c r="G2926">
        <v>2</v>
      </c>
      <c r="H2926">
        <v>2</v>
      </c>
      <c r="I2926">
        <v>37</v>
      </c>
      <c r="J2926">
        <v>1</v>
      </c>
      <c r="K2926">
        <v>1121.6600000000001</v>
      </c>
      <c r="L2926" t="str">
        <f t="shared" si="270"/>
        <v>OUTLIER</v>
      </c>
      <c r="M2926">
        <v>3</v>
      </c>
      <c r="N2926" t="str">
        <f t="shared" si="271"/>
        <v/>
      </c>
      <c r="O2926">
        <v>27</v>
      </c>
      <c r="P2926" s="11">
        <v>1</v>
      </c>
      <c r="Q2926" s="11">
        <v>2.7027027027027001E-2</v>
      </c>
      <c r="R2926" s="12">
        <v>373.88666666666597</v>
      </c>
      <c r="S2926" t="s">
        <v>57</v>
      </c>
      <c r="T2926">
        <v>0</v>
      </c>
      <c r="U2926">
        <f t="shared" si="272"/>
        <v>4</v>
      </c>
      <c r="V2926">
        <f t="shared" si="273"/>
        <v>1</v>
      </c>
      <c r="W2926">
        <f t="shared" si="274"/>
        <v>5</v>
      </c>
      <c r="X2926" t="str">
        <f t="shared" si="275"/>
        <v>415</v>
      </c>
      <c r="Y2926" t="str">
        <f>IF(Table1[[#This Row],[RFM_Score]]="555","Champion", IF(AND(J2926&gt;=4,V2926&gt;=4),"Loyal", IF(U2926&lt;=2,"At Risk", IF(W2926&gt;=4,"Potential Loyalist","Others"))))</f>
        <v>Potential Loyalist</v>
      </c>
    </row>
    <row r="2927" spans="1:25">
      <c r="A2927" t="s">
        <v>11503</v>
      </c>
      <c r="B2927">
        <v>31</v>
      </c>
      <c r="C2927" t="s">
        <v>24</v>
      </c>
      <c r="D2927" t="s">
        <v>25</v>
      </c>
      <c r="E2927" s="6" t="s">
        <v>14997</v>
      </c>
      <c r="F2927" t="s">
        <v>30</v>
      </c>
      <c r="G2927">
        <v>3</v>
      </c>
      <c r="H2927">
        <v>3</v>
      </c>
      <c r="I2927">
        <v>65</v>
      </c>
      <c r="J2927">
        <v>3</v>
      </c>
      <c r="K2927">
        <v>1118.6400000000001</v>
      </c>
      <c r="L2927" t="str">
        <f t="shared" si="270"/>
        <v>OUTLIER</v>
      </c>
      <c r="M2927">
        <v>3</v>
      </c>
      <c r="N2927" t="str">
        <f t="shared" si="271"/>
        <v/>
      </c>
      <c r="O2927">
        <v>79</v>
      </c>
      <c r="P2927" s="11">
        <v>1</v>
      </c>
      <c r="Q2927" s="11">
        <v>4.6153846153846101E-2</v>
      </c>
      <c r="R2927" s="12">
        <v>372.88</v>
      </c>
      <c r="S2927" t="s">
        <v>57</v>
      </c>
      <c r="T2927">
        <v>0</v>
      </c>
      <c r="U2927">
        <f t="shared" si="272"/>
        <v>2</v>
      </c>
      <c r="V2927">
        <f t="shared" si="273"/>
        <v>1</v>
      </c>
      <c r="W2927">
        <f t="shared" si="274"/>
        <v>5</v>
      </c>
      <c r="X2927" t="str">
        <f t="shared" si="275"/>
        <v>215</v>
      </c>
      <c r="Y2927" t="str">
        <f>IF(Table1[[#This Row],[RFM_Score]]="555","Champion", IF(AND(J2927&gt;=4,V2927&gt;=4),"Loyal", IF(U2927&lt;=2,"At Risk", IF(W2927&gt;=4,"Potential Loyalist","Others"))))</f>
        <v>At Risk</v>
      </c>
    </row>
    <row r="2928" spans="1:25">
      <c r="A2928" t="s">
        <v>6219</v>
      </c>
      <c r="B2928">
        <v>18</v>
      </c>
      <c r="C2928" t="s">
        <v>19</v>
      </c>
      <c r="D2928" t="s">
        <v>29</v>
      </c>
      <c r="E2928" s="6" t="s">
        <v>14998</v>
      </c>
      <c r="F2928" t="s">
        <v>21</v>
      </c>
      <c r="G2928">
        <v>1</v>
      </c>
      <c r="H2928">
        <v>0</v>
      </c>
      <c r="I2928">
        <v>44</v>
      </c>
      <c r="J2928">
        <v>0</v>
      </c>
      <c r="K2928">
        <v>1098.47</v>
      </c>
      <c r="L2928" t="str">
        <f t="shared" si="270"/>
        <v>OUTLIER</v>
      </c>
      <c r="M2928">
        <v>3</v>
      </c>
      <c r="N2928" t="str">
        <f t="shared" si="271"/>
        <v/>
      </c>
      <c r="O2928">
        <v>21</v>
      </c>
      <c r="P2928" s="11">
        <v>0</v>
      </c>
      <c r="Q2928" s="11">
        <v>0</v>
      </c>
      <c r="R2928" s="12">
        <v>366.15666666666601</v>
      </c>
      <c r="S2928" t="s">
        <v>57</v>
      </c>
      <c r="T2928">
        <v>0</v>
      </c>
      <c r="U2928">
        <f t="shared" si="272"/>
        <v>4</v>
      </c>
      <c r="V2928">
        <f t="shared" si="273"/>
        <v>1</v>
      </c>
      <c r="W2928">
        <f t="shared" si="274"/>
        <v>5</v>
      </c>
      <c r="X2928" t="str">
        <f t="shared" si="275"/>
        <v>415</v>
      </c>
      <c r="Y2928" t="str">
        <f>IF(Table1[[#This Row],[RFM_Score]]="555","Champion", IF(AND(J2928&gt;=4,V2928&gt;=4),"Loyal", IF(U2928&lt;=2,"At Risk", IF(W2928&gt;=4,"Potential Loyalist","Others"))))</f>
        <v>Potential Loyalist</v>
      </c>
    </row>
    <row r="2929" spans="1:25">
      <c r="A2929" t="s">
        <v>8533</v>
      </c>
      <c r="B2929">
        <v>41</v>
      </c>
      <c r="C2929" t="s">
        <v>19</v>
      </c>
      <c r="D2929" t="s">
        <v>41</v>
      </c>
      <c r="E2929" s="6" t="s">
        <v>14999</v>
      </c>
      <c r="F2929" t="s">
        <v>26</v>
      </c>
      <c r="G2929">
        <v>3</v>
      </c>
      <c r="H2929">
        <v>1</v>
      </c>
      <c r="I2929">
        <v>70</v>
      </c>
      <c r="J2929">
        <v>6</v>
      </c>
      <c r="K2929">
        <v>1089.44</v>
      </c>
      <c r="L2929" t="str">
        <f t="shared" si="270"/>
        <v>OUTLIER</v>
      </c>
      <c r="M2929">
        <v>3</v>
      </c>
      <c r="N2929" t="str">
        <f t="shared" si="271"/>
        <v/>
      </c>
      <c r="O2929">
        <v>50</v>
      </c>
      <c r="P2929" s="11">
        <v>0.33333333333333298</v>
      </c>
      <c r="Q2929" s="11">
        <v>8.5714285714285701E-2</v>
      </c>
      <c r="R2929" s="12">
        <v>363.14666666666602</v>
      </c>
      <c r="S2929" t="s">
        <v>57</v>
      </c>
      <c r="T2929">
        <v>0</v>
      </c>
      <c r="U2929">
        <f t="shared" si="272"/>
        <v>3</v>
      </c>
      <c r="V2929">
        <f t="shared" si="273"/>
        <v>1</v>
      </c>
      <c r="W2929">
        <f t="shared" si="274"/>
        <v>5</v>
      </c>
      <c r="X2929" t="str">
        <f t="shared" si="275"/>
        <v>315</v>
      </c>
      <c r="Y2929" t="str">
        <f>IF(Table1[[#This Row],[RFM_Score]]="555","Champion", IF(AND(J2929&gt;=4,V2929&gt;=4),"Loyal", IF(U2929&lt;=2,"At Risk", IF(W2929&gt;=4,"Potential Loyalist","Others"))))</f>
        <v>Potential Loyalist</v>
      </c>
    </row>
    <row r="2930" spans="1:25">
      <c r="A2930" t="s">
        <v>8484</v>
      </c>
      <c r="B2930">
        <v>61</v>
      </c>
      <c r="C2930" t="s">
        <v>19</v>
      </c>
      <c r="D2930" t="s">
        <v>41</v>
      </c>
      <c r="E2930" s="6" t="s">
        <v>15000</v>
      </c>
      <c r="F2930" t="s">
        <v>37</v>
      </c>
      <c r="G2930">
        <v>1</v>
      </c>
      <c r="H2930">
        <v>0</v>
      </c>
      <c r="I2930">
        <v>46</v>
      </c>
      <c r="J2930">
        <v>1</v>
      </c>
      <c r="K2930">
        <v>1079.47</v>
      </c>
      <c r="L2930" t="str">
        <f t="shared" si="270"/>
        <v>OUTLIER</v>
      </c>
      <c r="M2930">
        <v>3</v>
      </c>
      <c r="N2930" t="str">
        <f t="shared" si="271"/>
        <v/>
      </c>
      <c r="O2930">
        <v>11</v>
      </c>
      <c r="P2930" s="11">
        <v>0</v>
      </c>
      <c r="Q2930" s="11">
        <v>2.1739130434782601E-2</v>
      </c>
      <c r="R2930" s="12">
        <v>359.82333333333298</v>
      </c>
      <c r="S2930" t="s">
        <v>57</v>
      </c>
      <c r="T2930">
        <v>0</v>
      </c>
      <c r="U2930">
        <f t="shared" si="272"/>
        <v>5</v>
      </c>
      <c r="V2930">
        <f t="shared" si="273"/>
        <v>1</v>
      </c>
      <c r="W2930">
        <f t="shared" si="274"/>
        <v>5</v>
      </c>
      <c r="X2930" t="str">
        <f t="shared" si="275"/>
        <v>515</v>
      </c>
      <c r="Y2930" t="str">
        <f>IF(Table1[[#This Row],[RFM_Score]]="555","Champion", IF(AND(J2930&gt;=4,V2930&gt;=4),"Loyal", IF(U2930&lt;=2,"At Risk", IF(W2930&gt;=4,"Potential Loyalist","Others"))))</f>
        <v>Potential Loyalist</v>
      </c>
    </row>
    <row r="2931" spans="1:25">
      <c r="A2931" t="s">
        <v>4755</v>
      </c>
      <c r="B2931">
        <v>43</v>
      </c>
      <c r="C2931" t="s">
        <v>19</v>
      </c>
      <c r="D2931" t="s">
        <v>25</v>
      </c>
      <c r="E2931" s="6" t="s">
        <v>15001</v>
      </c>
      <c r="F2931" t="s">
        <v>26</v>
      </c>
      <c r="G2931">
        <v>2</v>
      </c>
      <c r="H2931">
        <v>0</v>
      </c>
      <c r="I2931">
        <v>53</v>
      </c>
      <c r="J2931">
        <v>2</v>
      </c>
      <c r="K2931">
        <v>1076.55</v>
      </c>
      <c r="L2931" t="str">
        <f t="shared" si="270"/>
        <v>OUTLIER</v>
      </c>
      <c r="M2931">
        <v>3</v>
      </c>
      <c r="N2931" t="str">
        <f t="shared" si="271"/>
        <v/>
      </c>
      <c r="O2931">
        <v>4</v>
      </c>
      <c r="P2931" s="11">
        <v>0</v>
      </c>
      <c r="Q2931" s="11">
        <v>3.7735849056603703E-2</v>
      </c>
      <c r="R2931" s="12">
        <v>358.849999999999</v>
      </c>
      <c r="S2931" t="s">
        <v>57</v>
      </c>
      <c r="T2931">
        <v>0</v>
      </c>
      <c r="U2931">
        <f t="shared" si="272"/>
        <v>5</v>
      </c>
      <c r="V2931">
        <f t="shared" si="273"/>
        <v>1</v>
      </c>
      <c r="W2931">
        <f t="shared" si="274"/>
        <v>5</v>
      </c>
      <c r="X2931" t="str">
        <f t="shared" si="275"/>
        <v>515</v>
      </c>
      <c r="Y2931" t="str">
        <f>IF(Table1[[#This Row],[RFM_Score]]="555","Champion", IF(AND(J2931&gt;=4,V2931&gt;=4),"Loyal", IF(U2931&lt;=2,"At Risk", IF(W2931&gt;=4,"Potential Loyalist","Others"))))</f>
        <v>Potential Loyalist</v>
      </c>
    </row>
    <row r="2932" spans="1:25">
      <c r="A2932" t="s">
        <v>1611</v>
      </c>
      <c r="B2932">
        <v>40</v>
      </c>
      <c r="C2932" t="s">
        <v>24</v>
      </c>
      <c r="D2932" t="s">
        <v>49</v>
      </c>
      <c r="E2932" s="6" t="s">
        <v>15002</v>
      </c>
      <c r="F2932" t="s">
        <v>26</v>
      </c>
      <c r="G2932">
        <v>4</v>
      </c>
      <c r="H2932">
        <v>2</v>
      </c>
      <c r="I2932">
        <v>55</v>
      </c>
      <c r="J2932">
        <v>1</v>
      </c>
      <c r="K2932">
        <v>1074.02</v>
      </c>
      <c r="L2932" t="str">
        <f t="shared" si="270"/>
        <v>OUTLIER</v>
      </c>
      <c r="M2932">
        <v>3</v>
      </c>
      <c r="N2932" t="str">
        <f t="shared" si="271"/>
        <v/>
      </c>
      <c r="O2932">
        <v>47</v>
      </c>
      <c r="P2932" s="11">
        <v>0.5</v>
      </c>
      <c r="Q2932" s="11">
        <v>1.8181818181818101E-2</v>
      </c>
      <c r="R2932" s="12">
        <v>358.00666666666598</v>
      </c>
      <c r="S2932" t="s">
        <v>57</v>
      </c>
      <c r="T2932">
        <v>0</v>
      </c>
      <c r="U2932">
        <f t="shared" si="272"/>
        <v>3</v>
      </c>
      <c r="V2932">
        <f t="shared" si="273"/>
        <v>1</v>
      </c>
      <c r="W2932">
        <f t="shared" si="274"/>
        <v>5</v>
      </c>
      <c r="X2932" t="str">
        <f t="shared" si="275"/>
        <v>315</v>
      </c>
      <c r="Y2932" t="str">
        <f>IF(Table1[[#This Row],[RFM_Score]]="555","Champion", IF(AND(J2932&gt;=4,V2932&gt;=4),"Loyal", IF(U2932&lt;=2,"At Risk", IF(W2932&gt;=4,"Potential Loyalist","Others"))))</f>
        <v>Potential Loyalist</v>
      </c>
    </row>
    <row r="2933" spans="1:25">
      <c r="A2933" t="s">
        <v>714</v>
      </c>
      <c r="B2933">
        <v>56</v>
      </c>
      <c r="C2933" t="s">
        <v>19</v>
      </c>
      <c r="D2933" t="s">
        <v>41</v>
      </c>
      <c r="E2933" s="6" t="s">
        <v>15003</v>
      </c>
      <c r="F2933" t="s">
        <v>26</v>
      </c>
      <c r="G2933">
        <v>3</v>
      </c>
      <c r="H2933">
        <v>1</v>
      </c>
      <c r="I2933">
        <v>48</v>
      </c>
      <c r="J2933">
        <v>3</v>
      </c>
      <c r="K2933">
        <v>1070.54</v>
      </c>
      <c r="L2933" t="str">
        <f t="shared" si="270"/>
        <v>OUTLIER</v>
      </c>
      <c r="M2933">
        <v>3</v>
      </c>
      <c r="N2933" t="str">
        <f t="shared" si="271"/>
        <v/>
      </c>
      <c r="O2933">
        <v>15</v>
      </c>
      <c r="P2933" s="11">
        <v>0.33333333333333298</v>
      </c>
      <c r="Q2933" s="11">
        <v>6.25E-2</v>
      </c>
      <c r="R2933" s="12">
        <v>356.84666666666601</v>
      </c>
      <c r="S2933" t="s">
        <v>57</v>
      </c>
      <c r="T2933">
        <v>0</v>
      </c>
      <c r="U2933">
        <f t="shared" si="272"/>
        <v>5</v>
      </c>
      <c r="V2933">
        <f t="shared" si="273"/>
        <v>1</v>
      </c>
      <c r="W2933">
        <f t="shared" si="274"/>
        <v>5</v>
      </c>
      <c r="X2933" t="str">
        <f t="shared" si="275"/>
        <v>515</v>
      </c>
      <c r="Y2933" t="str">
        <f>IF(Table1[[#This Row],[RFM_Score]]="555","Champion", IF(AND(J2933&gt;=4,V2933&gt;=4),"Loyal", IF(U2933&lt;=2,"At Risk", IF(W2933&gt;=4,"Potential Loyalist","Others"))))</f>
        <v>Potential Loyalist</v>
      </c>
    </row>
    <row r="2934" spans="1:25">
      <c r="A2934" t="s">
        <v>10945</v>
      </c>
      <c r="B2934">
        <v>28</v>
      </c>
      <c r="C2934" t="s">
        <v>19</v>
      </c>
      <c r="D2934" t="s">
        <v>49</v>
      </c>
      <c r="E2934" s="6" t="s">
        <v>15004</v>
      </c>
      <c r="F2934" t="s">
        <v>30</v>
      </c>
      <c r="G2934">
        <v>0</v>
      </c>
      <c r="H2934">
        <v>0</v>
      </c>
      <c r="I2934">
        <v>56</v>
      </c>
      <c r="J2934">
        <v>4</v>
      </c>
      <c r="K2934">
        <v>1047.32</v>
      </c>
      <c r="L2934" t="str">
        <f t="shared" si="270"/>
        <v>OUTLIER</v>
      </c>
      <c r="M2934">
        <v>3</v>
      </c>
      <c r="N2934" t="str">
        <f t="shared" si="271"/>
        <v/>
      </c>
      <c r="O2934">
        <v>60</v>
      </c>
      <c r="P2934" s="11">
        <v>0</v>
      </c>
      <c r="Q2934" s="11">
        <v>7.1428571428571397E-2</v>
      </c>
      <c r="R2934" s="12">
        <v>349.106666666666</v>
      </c>
      <c r="S2934" t="s">
        <v>57</v>
      </c>
      <c r="T2934">
        <v>0</v>
      </c>
      <c r="U2934">
        <f t="shared" si="272"/>
        <v>3</v>
      </c>
      <c r="V2934">
        <f t="shared" si="273"/>
        <v>1</v>
      </c>
      <c r="W2934">
        <f t="shared" si="274"/>
        <v>5</v>
      </c>
      <c r="X2934" t="str">
        <f t="shared" si="275"/>
        <v>315</v>
      </c>
      <c r="Y2934" t="str">
        <f>IF(Table1[[#This Row],[RFM_Score]]="555","Champion", IF(AND(J2934&gt;=4,V2934&gt;=4),"Loyal", IF(U2934&lt;=2,"At Risk", IF(W2934&gt;=4,"Potential Loyalist","Others"))))</f>
        <v>Potential Loyalist</v>
      </c>
    </row>
    <row r="2935" spans="1:25">
      <c r="A2935" t="s">
        <v>8417</v>
      </c>
      <c r="B2935">
        <v>36</v>
      </c>
      <c r="C2935" t="s">
        <v>19</v>
      </c>
      <c r="D2935" t="s">
        <v>25</v>
      </c>
      <c r="E2935" s="6" t="s">
        <v>15005</v>
      </c>
      <c r="F2935" t="s">
        <v>62</v>
      </c>
      <c r="G2935">
        <v>2</v>
      </c>
      <c r="H2935">
        <v>2</v>
      </c>
      <c r="I2935">
        <v>49</v>
      </c>
      <c r="J2935">
        <v>4</v>
      </c>
      <c r="K2935">
        <v>1019.17</v>
      </c>
      <c r="L2935" t="str">
        <f t="shared" si="270"/>
        <v>OUTLIER</v>
      </c>
      <c r="M2935">
        <v>3</v>
      </c>
      <c r="N2935" t="str">
        <f t="shared" si="271"/>
        <v/>
      </c>
      <c r="O2935">
        <v>14</v>
      </c>
      <c r="P2935" s="11">
        <v>1</v>
      </c>
      <c r="Q2935" s="11">
        <v>8.16326530612244E-2</v>
      </c>
      <c r="R2935" s="12">
        <v>339.72333333333302</v>
      </c>
      <c r="S2935" t="s">
        <v>57</v>
      </c>
      <c r="T2935">
        <v>0</v>
      </c>
      <c r="U2935">
        <f t="shared" si="272"/>
        <v>5</v>
      </c>
      <c r="V2935">
        <f t="shared" si="273"/>
        <v>1</v>
      </c>
      <c r="W2935">
        <f t="shared" si="274"/>
        <v>5</v>
      </c>
      <c r="X2935" t="str">
        <f t="shared" si="275"/>
        <v>515</v>
      </c>
      <c r="Y2935" t="str">
        <f>IF(Table1[[#This Row],[RFM_Score]]="555","Champion", IF(AND(J2935&gt;=4,V2935&gt;=4),"Loyal", IF(U2935&lt;=2,"At Risk", IF(W2935&gt;=4,"Potential Loyalist","Others"))))</f>
        <v>Potential Loyalist</v>
      </c>
    </row>
    <row r="2936" spans="1:25">
      <c r="A2936" t="s">
        <v>1790</v>
      </c>
      <c r="B2936">
        <v>18</v>
      </c>
      <c r="C2936" t="s">
        <v>24</v>
      </c>
      <c r="D2936" t="s">
        <v>25</v>
      </c>
      <c r="E2936" s="6" t="s">
        <v>15006</v>
      </c>
      <c r="F2936" t="s">
        <v>37</v>
      </c>
      <c r="G2936">
        <v>3</v>
      </c>
      <c r="H2936">
        <v>1</v>
      </c>
      <c r="I2936">
        <v>55</v>
      </c>
      <c r="J2936">
        <v>0</v>
      </c>
      <c r="K2936">
        <v>989.55</v>
      </c>
      <c r="L2936" t="str">
        <f t="shared" si="270"/>
        <v>OUTLIER</v>
      </c>
      <c r="M2936">
        <v>3</v>
      </c>
      <c r="N2936" t="str">
        <f t="shared" si="271"/>
        <v/>
      </c>
      <c r="O2936">
        <v>16</v>
      </c>
      <c r="P2936" s="11">
        <v>0.33333333333333298</v>
      </c>
      <c r="Q2936" s="11">
        <v>0</v>
      </c>
      <c r="R2936" s="12">
        <v>329.849999999999</v>
      </c>
      <c r="S2936" t="s">
        <v>57</v>
      </c>
      <c r="T2936">
        <v>0</v>
      </c>
      <c r="U2936">
        <f t="shared" si="272"/>
        <v>5</v>
      </c>
      <c r="V2936">
        <f t="shared" si="273"/>
        <v>1</v>
      </c>
      <c r="W2936">
        <f t="shared" si="274"/>
        <v>5</v>
      </c>
      <c r="X2936" t="str">
        <f t="shared" si="275"/>
        <v>515</v>
      </c>
      <c r="Y2936" t="str">
        <f>IF(Table1[[#This Row],[RFM_Score]]="555","Champion", IF(AND(J2936&gt;=4,V2936&gt;=4),"Loyal", IF(U2936&lt;=2,"At Risk", IF(W2936&gt;=4,"Potential Loyalist","Others"))))</f>
        <v>Potential Loyalist</v>
      </c>
    </row>
    <row r="2937" spans="1:25">
      <c r="A2937" t="s">
        <v>7372</v>
      </c>
      <c r="B2937">
        <v>38</v>
      </c>
      <c r="C2937" t="s">
        <v>33</v>
      </c>
      <c r="D2937" t="s">
        <v>25</v>
      </c>
      <c r="E2937" s="6" t="s">
        <v>15007</v>
      </c>
      <c r="F2937" t="s">
        <v>26</v>
      </c>
      <c r="G2937">
        <v>4</v>
      </c>
      <c r="H2937">
        <v>2</v>
      </c>
      <c r="I2937">
        <v>47</v>
      </c>
      <c r="J2937">
        <v>2</v>
      </c>
      <c r="K2937">
        <v>968.22</v>
      </c>
      <c r="L2937" t="str">
        <f t="shared" si="270"/>
        <v>OUTLIER</v>
      </c>
      <c r="M2937">
        <v>3</v>
      </c>
      <c r="N2937" t="str">
        <f t="shared" si="271"/>
        <v/>
      </c>
      <c r="O2937">
        <v>59</v>
      </c>
      <c r="P2937" s="11">
        <v>0.5</v>
      </c>
      <c r="Q2937" s="11">
        <v>4.2553191489361701E-2</v>
      </c>
      <c r="R2937" s="12">
        <v>322.74</v>
      </c>
      <c r="S2937" t="s">
        <v>57</v>
      </c>
      <c r="T2937">
        <v>0</v>
      </c>
      <c r="U2937">
        <f t="shared" si="272"/>
        <v>3</v>
      </c>
      <c r="V2937">
        <f t="shared" si="273"/>
        <v>1</v>
      </c>
      <c r="W2937">
        <f t="shared" si="274"/>
        <v>5</v>
      </c>
      <c r="X2937" t="str">
        <f t="shared" si="275"/>
        <v>315</v>
      </c>
      <c r="Y2937" t="str">
        <f>IF(Table1[[#This Row],[RFM_Score]]="555","Champion", IF(AND(J2937&gt;=4,V2937&gt;=4),"Loyal", IF(U2937&lt;=2,"At Risk", IF(W2937&gt;=4,"Potential Loyalist","Others"))))</f>
        <v>Potential Loyalist</v>
      </c>
    </row>
    <row r="2938" spans="1:25">
      <c r="A2938" t="s">
        <v>9894</v>
      </c>
      <c r="B2938">
        <v>30</v>
      </c>
      <c r="C2938" t="s">
        <v>19</v>
      </c>
      <c r="D2938" t="s">
        <v>29</v>
      </c>
      <c r="E2938" s="6" t="s">
        <v>15008</v>
      </c>
      <c r="F2938" t="s">
        <v>30</v>
      </c>
      <c r="G2938">
        <v>2</v>
      </c>
      <c r="H2938">
        <v>1</v>
      </c>
      <c r="I2938">
        <v>64</v>
      </c>
      <c r="J2938">
        <v>3</v>
      </c>
      <c r="K2938">
        <v>964.88</v>
      </c>
      <c r="L2938" t="str">
        <f t="shared" si="270"/>
        <v>OUTLIER</v>
      </c>
      <c r="M2938">
        <v>3</v>
      </c>
      <c r="N2938" t="str">
        <f t="shared" si="271"/>
        <v/>
      </c>
      <c r="O2938">
        <v>17</v>
      </c>
      <c r="P2938" s="11">
        <v>0.5</v>
      </c>
      <c r="Q2938" s="11">
        <v>4.6875E-2</v>
      </c>
      <c r="R2938" s="12">
        <v>321.62666666666598</v>
      </c>
      <c r="S2938" t="s">
        <v>57</v>
      </c>
      <c r="T2938">
        <v>0</v>
      </c>
      <c r="U2938">
        <f t="shared" si="272"/>
        <v>5</v>
      </c>
      <c r="V2938">
        <f t="shared" si="273"/>
        <v>1</v>
      </c>
      <c r="W2938">
        <f t="shared" si="274"/>
        <v>5</v>
      </c>
      <c r="X2938" t="str">
        <f t="shared" si="275"/>
        <v>515</v>
      </c>
      <c r="Y2938" t="str">
        <f>IF(Table1[[#This Row],[RFM_Score]]="555","Champion", IF(AND(J2938&gt;=4,V2938&gt;=4),"Loyal", IF(U2938&lt;=2,"At Risk", IF(W2938&gt;=4,"Potential Loyalist","Others"))))</f>
        <v>Potential Loyalist</v>
      </c>
    </row>
    <row r="2939" spans="1:25">
      <c r="A2939" t="s">
        <v>8507</v>
      </c>
      <c r="B2939">
        <v>34</v>
      </c>
      <c r="C2939" t="s">
        <v>19</v>
      </c>
      <c r="D2939" t="s">
        <v>25</v>
      </c>
      <c r="E2939" s="6" t="s">
        <v>15009</v>
      </c>
      <c r="F2939" t="s">
        <v>60</v>
      </c>
      <c r="G2939">
        <v>3</v>
      </c>
      <c r="H2939">
        <v>1</v>
      </c>
      <c r="I2939">
        <v>54</v>
      </c>
      <c r="J2939">
        <v>1</v>
      </c>
      <c r="K2939">
        <v>964.45</v>
      </c>
      <c r="L2939" t="str">
        <f t="shared" si="270"/>
        <v>OUTLIER</v>
      </c>
      <c r="M2939">
        <v>3</v>
      </c>
      <c r="N2939" t="str">
        <f t="shared" si="271"/>
        <v/>
      </c>
      <c r="O2939">
        <v>7</v>
      </c>
      <c r="P2939" s="11">
        <v>0.33333333333333298</v>
      </c>
      <c r="Q2939" s="11">
        <v>1.85185185185185E-2</v>
      </c>
      <c r="R2939" s="12">
        <v>321.48333333333301</v>
      </c>
      <c r="S2939" t="s">
        <v>57</v>
      </c>
      <c r="T2939">
        <v>0</v>
      </c>
      <c r="U2939">
        <f t="shared" si="272"/>
        <v>5</v>
      </c>
      <c r="V2939">
        <f t="shared" si="273"/>
        <v>1</v>
      </c>
      <c r="W2939">
        <f t="shared" si="274"/>
        <v>5</v>
      </c>
      <c r="X2939" t="str">
        <f t="shared" si="275"/>
        <v>515</v>
      </c>
      <c r="Y2939" t="str">
        <f>IF(Table1[[#This Row],[RFM_Score]]="555","Champion", IF(AND(J2939&gt;=4,V2939&gt;=4),"Loyal", IF(U2939&lt;=2,"At Risk", IF(W2939&gt;=4,"Potential Loyalist","Others"))))</f>
        <v>Potential Loyalist</v>
      </c>
    </row>
    <row r="2940" spans="1:25">
      <c r="A2940" t="s">
        <v>2556</v>
      </c>
      <c r="B2940">
        <v>24</v>
      </c>
      <c r="C2940" t="s">
        <v>19</v>
      </c>
      <c r="D2940" t="s">
        <v>25</v>
      </c>
      <c r="E2940" s="6" t="s">
        <v>15010</v>
      </c>
      <c r="F2940" t="s">
        <v>26</v>
      </c>
      <c r="G2940">
        <v>2</v>
      </c>
      <c r="H2940">
        <v>0</v>
      </c>
      <c r="I2940">
        <v>50</v>
      </c>
      <c r="J2940">
        <v>3</v>
      </c>
      <c r="K2940">
        <v>957</v>
      </c>
      <c r="L2940" t="str">
        <f t="shared" si="270"/>
        <v>OUTLIER</v>
      </c>
      <c r="M2940">
        <v>3</v>
      </c>
      <c r="N2940" t="str">
        <f t="shared" si="271"/>
        <v/>
      </c>
      <c r="O2940">
        <v>75</v>
      </c>
      <c r="P2940" s="11">
        <v>0</v>
      </c>
      <c r="Q2940" s="11">
        <v>0.06</v>
      </c>
      <c r="R2940" s="12">
        <v>319</v>
      </c>
      <c r="S2940" t="s">
        <v>57</v>
      </c>
      <c r="T2940">
        <v>0</v>
      </c>
      <c r="U2940">
        <f t="shared" si="272"/>
        <v>2</v>
      </c>
      <c r="V2940">
        <f t="shared" si="273"/>
        <v>1</v>
      </c>
      <c r="W2940">
        <f t="shared" si="274"/>
        <v>5</v>
      </c>
      <c r="X2940" t="str">
        <f t="shared" si="275"/>
        <v>215</v>
      </c>
      <c r="Y2940" t="str">
        <f>IF(Table1[[#This Row],[RFM_Score]]="555","Champion", IF(AND(J2940&gt;=4,V2940&gt;=4),"Loyal", IF(U2940&lt;=2,"At Risk", IF(W2940&gt;=4,"Potential Loyalist","Others"))))</f>
        <v>At Risk</v>
      </c>
    </row>
    <row r="2941" spans="1:25">
      <c r="A2941" t="s">
        <v>1627</v>
      </c>
      <c r="B2941">
        <v>22</v>
      </c>
      <c r="C2941" t="s">
        <v>24</v>
      </c>
      <c r="D2941" t="s">
        <v>41</v>
      </c>
      <c r="E2941" s="6" t="s">
        <v>15011</v>
      </c>
      <c r="F2941" t="s">
        <v>21</v>
      </c>
      <c r="G2941">
        <v>4</v>
      </c>
      <c r="H2941">
        <v>0</v>
      </c>
      <c r="I2941">
        <v>46</v>
      </c>
      <c r="J2941">
        <v>3</v>
      </c>
      <c r="K2941">
        <v>944.91</v>
      </c>
      <c r="L2941" t="str">
        <f t="shared" si="270"/>
        <v>OUTLIER</v>
      </c>
      <c r="M2941">
        <v>3</v>
      </c>
      <c r="N2941" t="str">
        <f t="shared" si="271"/>
        <v/>
      </c>
      <c r="O2941">
        <v>119</v>
      </c>
      <c r="P2941" s="11">
        <v>0</v>
      </c>
      <c r="Q2941" s="11">
        <v>6.5217391304347797E-2</v>
      </c>
      <c r="R2941" s="12">
        <v>314.969999999999</v>
      </c>
      <c r="S2941" t="s">
        <v>57</v>
      </c>
      <c r="T2941">
        <v>1</v>
      </c>
      <c r="U2941">
        <f t="shared" si="272"/>
        <v>1</v>
      </c>
      <c r="V2941">
        <f t="shared" si="273"/>
        <v>1</v>
      </c>
      <c r="W2941">
        <f t="shared" si="274"/>
        <v>5</v>
      </c>
      <c r="X2941" t="str">
        <f t="shared" si="275"/>
        <v>115</v>
      </c>
      <c r="Y2941" t="str">
        <f>IF(Table1[[#This Row],[RFM_Score]]="555","Champion", IF(AND(J2941&gt;=4,V2941&gt;=4),"Loyal", IF(U2941&lt;=2,"At Risk", IF(W2941&gt;=4,"Potential Loyalist","Others"))))</f>
        <v>At Risk</v>
      </c>
    </row>
    <row r="2942" spans="1:25">
      <c r="A2942" t="s">
        <v>1599</v>
      </c>
      <c r="B2942">
        <v>18</v>
      </c>
      <c r="C2942" t="s">
        <v>19</v>
      </c>
      <c r="D2942" t="s">
        <v>25</v>
      </c>
      <c r="E2942" s="6" t="s">
        <v>15012</v>
      </c>
      <c r="F2942" t="s">
        <v>37</v>
      </c>
      <c r="G2942">
        <v>5</v>
      </c>
      <c r="H2942">
        <v>0</v>
      </c>
      <c r="I2942">
        <v>47</v>
      </c>
      <c r="J2942">
        <v>4</v>
      </c>
      <c r="K2942">
        <v>940.23</v>
      </c>
      <c r="L2942" t="str">
        <f t="shared" si="270"/>
        <v>OUTLIER</v>
      </c>
      <c r="M2942">
        <v>3</v>
      </c>
      <c r="N2942" t="str">
        <f t="shared" si="271"/>
        <v/>
      </c>
      <c r="O2942">
        <v>63</v>
      </c>
      <c r="P2942" s="11">
        <v>0</v>
      </c>
      <c r="Q2942" s="11">
        <v>8.5106382978723402E-2</v>
      </c>
      <c r="R2942" s="12">
        <v>313.41000000000003</v>
      </c>
      <c r="S2942" t="s">
        <v>57</v>
      </c>
      <c r="T2942">
        <v>0</v>
      </c>
      <c r="U2942">
        <f t="shared" si="272"/>
        <v>3</v>
      </c>
      <c r="V2942">
        <f t="shared" si="273"/>
        <v>1</v>
      </c>
      <c r="W2942">
        <f t="shared" si="274"/>
        <v>5</v>
      </c>
      <c r="X2942" t="str">
        <f t="shared" si="275"/>
        <v>315</v>
      </c>
      <c r="Y2942" t="str">
        <f>IF(Table1[[#This Row],[RFM_Score]]="555","Champion", IF(AND(J2942&gt;=4,V2942&gt;=4),"Loyal", IF(U2942&lt;=2,"At Risk", IF(W2942&gt;=4,"Potential Loyalist","Others"))))</f>
        <v>Potential Loyalist</v>
      </c>
    </row>
    <row r="2943" spans="1:25">
      <c r="A2943" t="s">
        <v>3118</v>
      </c>
      <c r="B2943">
        <v>36</v>
      </c>
      <c r="C2943" t="s">
        <v>33</v>
      </c>
      <c r="D2943" t="s">
        <v>25</v>
      </c>
      <c r="E2943" s="6" t="s">
        <v>15013</v>
      </c>
      <c r="F2943" t="s">
        <v>21</v>
      </c>
      <c r="G2943">
        <v>2</v>
      </c>
      <c r="H2943">
        <v>1</v>
      </c>
      <c r="I2943">
        <v>43</v>
      </c>
      <c r="J2943">
        <v>2</v>
      </c>
      <c r="K2943">
        <v>935.72</v>
      </c>
      <c r="L2943" t="str">
        <f t="shared" si="270"/>
        <v>OUTLIER</v>
      </c>
      <c r="M2943">
        <v>3</v>
      </c>
      <c r="N2943" t="str">
        <f t="shared" si="271"/>
        <v/>
      </c>
      <c r="O2943">
        <v>2</v>
      </c>
      <c r="P2943" s="11">
        <v>0.5</v>
      </c>
      <c r="Q2943" s="11">
        <v>4.6511627906976702E-2</v>
      </c>
      <c r="R2943" s="12">
        <v>311.90666666666601</v>
      </c>
      <c r="S2943" t="s">
        <v>57</v>
      </c>
      <c r="T2943">
        <v>0</v>
      </c>
      <c r="U2943">
        <f t="shared" si="272"/>
        <v>5</v>
      </c>
      <c r="V2943">
        <f t="shared" si="273"/>
        <v>1</v>
      </c>
      <c r="W2943">
        <f t="shared" si="274"/>
        <v>5</v>
      </c>
      <c r="X2943" t="str">
        <f t="shared" si="275"/>
        <v>515</v>
      </c>
      <c r="Y2943" t="str">
        <f>IF(Table1[[#This Row],[RFM_Score]]="555","Champion", IF(AND(J2943&gt;=4,V2943&gt;=4),"Loyal", IF(U2943&lt;=2,"At Risk", IF(W2943&gt;=4,"Potential Loyalist","Others"))))</f>
        <v>Potential Loyalist</v>
      </c>
    </row>
    <row r="2944" spans="1:25">
      <c r="A2944" t="s">
        <v>1728</v>
      </c>
      <c r="B2944">
        <v>29</v>
      </c>
      <c r="C2944" t="s">
        <v>19</v>
      </c>
      <c r="D2944" t="s">
        <v>25</v>
      </c>
      <c r="E2944" s="6" t="s">
        <v>15014</v>
      </c>
      <c r="F2944" t="s">
        <v>21</v>
      </c>
      <c r="G2944">
        <v>3</v>
      </c>
      <c r="H2944">
        <v>0</v>
      </c>
      <c r="I2944">
        <v>50</v>
      </c>
      <c r="J2944">
        <v>1</v>
      </c>
      <c r="K2944">
        <v>931.4</v>
      </c>
      <c r="L2944" t="str">
        <f t="shared" si="270"/>
        <v>OUTLIER</v>
      </c>
      <c r="M2944">
        <v>3</v>
      </c>
      <c r="N2944" t="str">
        <f t="shared" si="271"/>
        <v/>
      </c>
      <c r="O2944">
        <v>3</v>
      </c>
      <c r="P2944" s="11">
        <v>0</v>
      </c>
      <c r="Q2944" s="11">
        <v>0.02</v>
      </c>
      <c r="R2944" s="12">
        <v>310.46666666666601</v>
      </c>
      <c r="S2944" t="s">
        <v>57</v>
      </c>
      <c r="T2944">
        <v>0</v>
      </c>
      <c r="U2944">
        <f t="shared" si="272"/>
        <v>5</v>
      </c>
      <c r="V2944">
        <f t="shared" si="273"/>
        <v>1</v>
      </c>
      <c r="W2944">
        <f t="shared" si="274"/>
        <v>5</v>
      </c>
      <c r="X2944" t="str">
        <f t="shared" si="275"/>
        <v>515</v>
      </c>
      <c r="Y2944" t="str">
        <f>IF(Table1[[#This Row],[RFM_Score]]="555","Champion", IF(AND(J2944&gt;=4,V2944&gt;=4),"Loyal", IF(U2944&lt;=2,"At Risk", IF(W2944&gt;=4,"Potential Loyalist","Others"))))</f>
        <v>Potential Loyalist</v>
      </c>
    </row>
    <row r="2945" spans="1:25">
      <c r="A2945" t="s">
        <v>4467</v>
      </c>
      <c r="B2945">
        <v>18</v>
      </c>
      <c r="C2945" t="s">
        <v>19</v>
      </c>
      <c r="D2945" t="s">
        <v>29</v>
      </c>
      <c r="E2945" s="6" t="s">
        <v>15015</v>
      </c>
      <c r="F2945" t="s">
        <v>26</v>
      </c>
      <c r="G2945">
        <v>2</v>
      </c>
      <c r="H2945">
        <v>2</v>
      </c>
      <c r="I2945">
        <v>37</v>
      </c>
      <c r="J2945">
        <v>3</v>
      </c>
      <c r="K2945">
        <v>920.25</v>
      </c>
      <c r="L2945" t="str">
        <f t="shared" si="270"/>
        <v>OUTLIER</v>
      </c>
      <c r="M2945">
        <v>3</v>
      </c>
      <c r="N2945" t="str">
        <f t="shared" si="271"/>
        <v/>
      </c>
      <c r="O2945">
        <v>13</v>
      </c>
      <c r="P2945" s="11">
        <v>1</v>
      </c>
      <c r="Q2945" s="11">
        <v>8.1081081081081002E-2</v>
      </c>
      <c r="R2945" s="12">
        <v>306.75</v>
      </c>
      <c r="S2945" t="s">
        <v>57</v>
      </c>
      <c r="T2945">
        <v>0</v>
      </c>
      <c r="U2945">
        <f t="shared" si="272"/>
        <v>5</v>
      </c>
      <c r="V2945">
        <f t="shared" si="273"/>
        <v>1</v>
      </c>
      <c r="W2945">
        <f t="shared" si="274"/>
        <v>5</v>
      </c>
      <c r="X2945" t="str">
        <f t="shared" si="275"/>
        <v>515</v>
      </c>
      <c r="Y2945" t="str">
        <f>IF(Table1[[#This Row],[RFM_Score]]="555","Champion", IF(AND(J2945&gt;=4,V2945&gt;=4),"Loyal", IF(U2945&lt;=2,"At Risk", IF(W2945&gt;=4,"Potential Loyalist","Others"))))</f>
        <v>Potential Loyalist</v>
      </c>
    </row>
    <row r="2946" spans="1:25">
      <c r="A2946" t="s">
        <v>1996</v>
      </c>
      <c r="B2946">
        <v>37</v>
      </c>
      <c r="C2946" t="s">
        <v>19</v>
      </c>
      <c r="D2946" t="s">
        <v>25</v>
      </c>
      <c r="E2946" s="6" t="s">
        <v>15016</v>
      </c>
      <c r="F2946" t="s">
        <v>21</v>
      </c>
      <c r="G2946">
        <v>1</v>
      </c>
      <c r="H2946">
        <v>0</v>
      </c>
      <c r="I2946">
        <v>59</v>
      </c>
      <c r="J2946">
        <v>6</v>
      </c>
      <c r="K2946">
        <v>919.55</v>
      </c>
      <c r="L2946" t="str">
        <f t="shared" ref="L2946:L3009" si="276">IF(OR(K2946&lt;$AC$10, K2946&gt;$AC$11), "OUTLIER", "")</f>
        <v>OUTLIER</v>
      </c>
      <c r="M2946">
        <v>3</v>
      </c>
      <c r="N2946" t="str">
        <f t="shared" ref="N2946:N3009" si="277">IF(OR(M2946&lt;$AC$16, M2946&gt;$AC$17), "OUTLIER", "")</f>
        <v/>
      </c>
      <c r="O2946">
        <v>17</v>
      </c>
      <c r="P2946" s="11">
        <v>0</v>
      </c>
      <c r="Q2946" s="11">
        <v>0.101694915254237</v>
      </c>
      <c r="R2946" s="12">
        <v>306.51666666666603</v>
      </c>
      <c r="S2946" t="s">
        <v>57</v>
      </c>
      <c r="T2946">
        <v>0</v>
      </c>
      <c r="U2946">
        <f t="shared" ref="U2946:U3009" si="278">IF(O2946&lt;=20,5,IF(O2946&lt;=40,4,IF(O2946&lt;=70,3,IF(O2946&lt;=100,2,1))))</f>
        <v>5</v>
      </c>
      <c r="V2946">
        <f t="shared" ref="V2946:V3009" si="279">IF(M2946&gt;=11,5,IF(M2946&gt;=9,4,IF(M2946&gt;=7,3,IF(M2946&gt;=5,2,1))))</f>
        <v>1</v>
      </c>
      <c r="W2946">
        <f t="shared" ref="W2946:W3009" si="280">IF(K2946&gt;=500,5,IF(K2946&gt;=300,4,IF(K2946&gt;=150,3,IF(K2946&gt;=50,2,1))))</f>
        <v>5</v>
      </c>
      <c r="X2946" t="str">
        <f t="shared" ref="X2946:X3009" si="281">U2946 &amp; V2946 &amp; W2946</f>
        <v>515</v>
      </c>
      <c r="Y2946" t="str">
        <f>IF(Table1[[#This Row],[RFM_Score]]="555","Champion", IF(AND(J2946&gt;=4,V2946&gt;=4),"Loyal", IF(U2946&lt;=2,"At Risk", IF(W2946&gt;=4,"Potential Loyalist","Others"))))</f>
        <v>Potential Loyalist</v>
      </c>
    </row>
    <row r="2947" spans="1:25">
      <c r="A2947" t="s">
        <v>8973</v>
      </c>
      <c r="B2947">
        <v>23</v>
      </c>
      <c r="C2947" t="s">
        <v>19</v>
      </c>
      <c r="D2947" t="s">
        <v>20</v>
      </c>
      <c r="E2947" s="6" t="s">
        <v>15017</v>
      </c>
      <c r="F2947" t="s">
        <v>26</v>
      </c>
      <c r="G2947">
        <v>4</v>
      </c>
      <c r="H2947">
        <v>0</v>
      </c>
      <c r="I2947">
        <v>61</v>
      </c>
      <c r="J2947">
        <v>2</v>
      </c>
      <c r="K2947">
        <v>910.83</v>
      </c>
      <c r="L2947" t="str">
        <f t="shared" si="276"/>
        <v>OUTLIER</v>
      </c>
      <c r="M2947">
        <v>3</v>
      </c>
      <c r="N2947" t="str">
        <f t="shared" si="277"/>
        <v/>
      </c>
      <c r="O2947">
        <v>24</v>
      </c>
      <c r="P2947" s="11">
        <v>0</v>
      </c>
      <c r="Q2947" s="11">
        <v>3.2786885245901599E-2</v>
      </c>
      <c r="R2947" s="12">
        <v>303.61</v>
      </c>
      <c r="S2947" t="s">
        <v>57</v>
      </c>
      <c r="T2947">
        <v>0</v>
      </c>
      <c r="U2947">
        <f t="shared" si="278"/>
        <v>4</v>
      </c>
      <c r="V2947">
        <f t="shared" si="279"/>
        <v>1</v>
      </c>
      <c r="W2947">
        <f t="shared" si="280"/>
        <v>5</v>
      </c>
      <c r="X2947" t="str">
        <f t="shared" si="281"/>
        <v>415</v>
      </c>
      <c r="Y2947" t="str">
        <f>IF(Table1[[#This Row],[RFM_Score]]="555","Champion", IF(AND(J2947&gt;=4,V2947&gt;=4),"Loyal", IF(U2947&lt;=2,"At Risk", IF(W2947&gt;=4,"Potential Loyalist","Others"))))</f>
        <v>Potential Loyalist</v>
      </c>
    </row>
    <row r="2948" spans="1:25">
      <c r="A2948" t="s">
        <v>8660</v>
      </c>
      <c r="B2948">
        <v>49</v>
      </c>
      <c r="C2948" t="s">
        <v>19</v>
      </c>
      <c r="D2948" t="s">
        <v>49</v>
      </c>
      <c r="E2948" s="6" t="s">
        <v>15018</v>
      </c>
      <c r="F2948" t="s">
        <v>26</v>
      </c>
      <c r="G2948">
        <v>3</v>
      </c>
      <c r="H2948">
        <v>1</v>
      </c>
      <c r="I2948">
        <v>40</v>
      </c>
      <c r="J2948">
        <v>2</v>
      </c>
      <c r="K2948">
        <v>910.08</v>
      </c>
      <c r="L2948" t="str">
        <f t="shared" si="276"/>
        <v>OUTLIER</v>
      </c>
      <c r="M2948">
        <v>3</v>
      </c>
      <c r="N2948" t="str">
        <f t="shared" si="277"/>
        <v/>
      </c>
      <c r="O2948">
        <v>2</v>
      </c>
      <c r="P2948" s="11">
        <v>0.33333333333333298</v>
      </c>
      <c r="Q2948" s="11">
        <v>0.05</v>
      </c>
      <c r="R2948" s="12">
        <v>303.36</v>
      </c>
      <c r="S2948" t="s">
        <v>57</v>
      </c>
      <c r="T2948">
        <v>0</v>
      </c>
      <c r="U2948">
        <f t="shared" si="278"/>
        <v>5</v>
      </c>
      <c r="V2948">
        <f t="shared" si="279"/>
        <v>1</v>
      </c>
      <c r="W2948">
        <f t="shared" si="280"/>
        <v>5</v>
      </c>
      <c r="X2948" t="str">
        <f t="shared" si="281"/>
        <v>515</v>
      </c>
      <c r="Y2948" t="str">
        <f>IF(Table1[[#This Row],[RFM_Score]]="555","Champion", IF(AND(J2948&gt;=4,V2948&gt;=4),"Loyal", IF(U2948&lt;=2,"At Risk", IF(W2948&gt;=4,"Potential Loyalist","Others"))))</f>
        <v>Potential Loyalist</v>
      </c>
    </row>
    <row r="2949" spans="1:25">
      <c r="A2949" t="s">
        <v>6305</v>
      </c>
      <c r="B2949">
        <v>46</v>
      </c>
      <c r="C2949" t="s">
        <v>24</v>
      </c>
      <c r="D2949" t="s">
        <v>35</v>
      </c>
      <c r="E2949" s="6" t="s">
        <v>15019</v>
      </c>
      <c r="F2949" t="s">
        <v>21</v>
      </c>
      <c r="G2949">
        <v>3</v>
      </c>
      <c r="H2949">
        <v>1</v>
      </c>
      <c r="I2949">
        <v>54</v>
      </c>
      <c r="J2949">
        <v>3</v>
      </c>
      <c r="K2949">
        <v>908.36</v>
      </c>
      <c r="L2949" t="str">
        <f t="shared" si="276"/>
        <v>OUTLIER</v>
      </c>
      <c r="M2949">
        <v>3</v>
      </c>
      <c r="N2949" t="str">
        <f t="shared" si="277"/>
        <v/>
      </c>
      <c r="O2949">
        <v>45</v>
      </c>
      <c r="P2949" s="11">
        <v>0.33333333333333298</v>
      </c>
      <c r="Q2949" s="11">
        <v>5.5555555555555497E-2</v>
      </c>
      <c r="R2949" s="12">
        <v>302.78666666666601</v>
      </c>
      <c r="S2949" t="s">
        <v>57</v>
      </c>
      <c r="T2949">
        <v>0</v>
      </c>
      <c r="U2949">
        <f t="shared" si="278"/>
        <v>3</v>
      </c>
      <c r="V2949">
        <f t="shared" si="279"/>
        <v>1</v>
      </c>
      <c r="W2949">
        <f t="shared" si="280"/>
        <v>5</v>
      </c>
      <c r="X2949" t="str">
        <f t="shared" si="281"/>
        <v>315</v>
      </c>
      <c r="Y2949" t="str">
        <f>IF(Table1[[#This Row],[RFM_Score]]="555","Champion", IF(AND(J2949&gt;=4,V2949&gt;=4),"Loyal", IF(U2949&lt;=2,"At Risk", IF(W2949&gt;=4,"Potential Loyalist","Others"))))</f>
        <v>Potential Loyalist</v>
      </c>
    </row>
    <row r="2950" spans="1:25">
      <c r="A2950" t="s">
        <v>4758</v>
      </c>
      <c r="B2950">
        <v>41</v>
      </c>
      <c r="C2950" t="s">
        <v>24</v>
      </c>
      <c r="D2950" t="s">
        <v>35</v>
      </c>
      <c r="E2950" s="6" t="s">
        <v>15020</v>
      </c>
      <c r="F2950" t="s">
        <v>30</v>
      </c>
      <c r="G2950">
        <v>3</v>
      </c>
      <c r="H2950">
        <v>1</v>
      </c>
      <c r="I2950">
        <v>54</v>
      </c>
      <c r="J2950">
        <v>3</v>
      </c>
      <c r="K2950">
        <v>895.43</v>
      </c>
      <c r="L2950" t="str">
        <f t="shared" si="276"/>
        <v>OUTLIER</v>
      </c>
      <c r="M2950">
        <v>3</v>
      </c>
      <c r="N2950" t="str">
        <f t="shared" si="277"/>
        <v/>
      </c>
      <c r="O2950">
        <v>1</v>
      </c>
      <c r="P2950" s="11">
        <v>0.33333333333333298</v>
      </c>
      <c r="Q2950" s="11">
        <v>5.5555555555555497E-2</v>
      </c>
      <c r="R2950" s="12">
        <v>298.47666666666601</v>
      </c>
      <c r="S2950" t="s">
        <v>57</v>
      </c>
      <c r="T2950">
        <v>0</v>
      </c>
      <c r="U2950">
        <f t="shared" si="278"/>
        <v>5</v>
      </c>
      <c r="V2950">
        <f t="shared" si="279"/>
        <v>1</v>
      </c>
      <c r="W2950">
        <f t="shared" si="280"/>
        <v>5</v>
      </c>
      <c r="X2950" t="str">
        <f t="shared" si="281"/>
        <v>515</v>
      </c>
      <c r="Y2950" t="str">
        <f>IF(Table1[[#This Row],[RFM_Score]]="555","Champion", IF(AND(J2950&gt;=4,V2950&gt;=4),"Loyal", IF(U2950&lt;=2,"At Risk", IF(W2950&gt;=4,"Potential Loyalist","Others"))))</f>
        <v>Potential Loyalist</v>
      </c>
    </row>
    <row r="2951" spans="1:25">
      <c r="A2951" t="s">
        <v>2766</v>
      </c>
      <c r="B2951">
        <v>29</v>
      </c>
      <c r="C2951" t="s">
        <v>24</v>
      </c>
      <c r="D2951" t="s">
        <v>25</v>
      </c>
      <c r="E2951" s="6" t="s">
        <v>15021</v>
      </c>
      <c r="F2951" t="s">
        <v>62</v>
      </c>
      <c r="G2951">
        <v>2</v>
      </c>
      <c r="H2951">
        <v>1</v>
      </c>
      <c r="I2951">
        <v>49</v>
      </c>
      <c r="J2951">
        <v>1</v>
      </c>
      <c r="K2951">
        <v>892.07</v>
      </c>
      <c r="L2951" t="str">
        <f t="shared" si="276"/>
        <v>OUTLIER</v>
      </c>
      <c r="M2951">
        <v>3</v>
      </c>
      <c r="N2951" t="str">
        <f t="shared" si="277"/>
        <v/>
      </c>
      <c r="O2951">
        <v>8</v>
      </c>
      <c r="P2951" s="11">
        <v>0.5</v>
      </c>
      <c r="Q2951" s="11">
        <v>2.04081632653061E-2</v>
      </c>
      <c r="R2951" s="12">
        <v>297.356666666666</v>
      </c>
      <c r="S2951" t="s">
        <v>57</v>
      </c>
      <c r="T2951">
        <v>0</v>
      </c>
      <c r="U2951">
        <f t="shared" si="278"/>
        <v>5</v>
      </c>
      <c r="V2951">
        <f t="shared" si="279"/>
        <v>1</v>
      </c>
      <c r="W2951">
        <f t="shared" si="280"/>
        <v>5</v>
      </c>
      <c r="X2951" t="str">
        <f t="shared" si="281"/>
        <v>515</v>
      </c>
      <c r="Y2951" t="str">
        <f>IF(Table1[[#This Row],[RFM_Score]]="555","Champion", IF(AND(J2951&gt;=4,V2951&gt;=4),"Loyal", IF(U2951&lt;=2,"At Risk", IF(W2951&gt;=4,"Potential Loyalist","Others"))))</f>
        <v>Potential Loyalist</v>
      </c>
    </row>
    <row r="2952" spans="1:25">
      <c r="A2952" t="s">
        <v>3908</v>
      </c>
      <c r="B2952">
        <v>36</v>
      </c>
      <c r="C2952" t="s">
        <v>19</v>
      </c>
      <c r="D2952" t="s">
        <v>29</v>
      </c>
      <c r="E2952" s="6" t="s">
        <v>15022</v>
      </c>
      <c r="F2952" t="s">
        <v>26</v>
      </c>
      <c r="G2952">
        <v>3</v>
      </c>
      <c r="H2952">
        <v>1</v>
      </c>
      <c r="I2952">
        <v>45</v>
      </c>
      <c r="J2952">
        <v>3</v>
      </c>
      <c r="K2952">
        <v>878.2</v>
      </c>
      <c r="L2952" t="str">
        <f t="shared" si="276"/>
        <v>OUTLIER</v>
      </c>
      <c r="M2952">
        <v>3</v>
      </c>
      <c r="N2952" t="str">
        <f t="shared" si="277"/>
        <v/>
      </c>
      <c r="O2952">
        <v>3</v>
      </c>
      <c r="P2952" s="11">
        <v>0.33333333333333298</v>
      </c>
      <c r="Q2952" s="11">
        <v>6.6666666666666596E-2</v>
      </c>
      <c r="R2952" s="12">
        <v>292.73333333333301</v>
      </c>
      <c r="S2952" t="s">
        <v>57</v>
      </c>
      <c r="T2952">
        <v>0</v>
      </c>
      <c r="U2952">
        <f t="shared" si="278"/>
        <v>5</v>
      </c>
      <c r="V2952">
        <f t="shared" si="279"/>
        <v>1</v>
      </c>
      <c r="W2952">
        <f t="shared" si="280"/>
        <v>5</v>
      </c>
      <c r="X2952" t="str">
        <f t="shared" si="281"/>
        <v>515</v>
      </c>
      <c r="Y2952" t="str">
        <f>IF(Table1[[#This Row],[RFM_Score]]="555","Champion", IF(AND(J2952&gt;=4,V2952&gt;=4),"Loyal", IF(U2952&lt;=2,"At Risk", IF(W2952&gt;=4,"Potential Loyalist","Others"))))</f>
        <v>Potential Loyalist</v>
      </c>
    </row>
    <row r="2953" spans="1:25">
      <c r="A2953" t="s">
        <v>3497</v>
      </c>
      <c r="B2953">
        <v>55</v>
      </c>
      <c r="C2953" t="s">
        <v>24</v>
      </c>
      <c r="D2953" t="s">
        <v>20</v>
      </c>
      <c r="E2953" s="6" t="s">
        <v>15023</v>
      </c>
      <c r="F2953" t="s">
        <v>30</v>
      </c>
      <c r="G2953">
        <v>1</v>
      </c>
      <c r="H2953">
        <v>0</v>
      </c>
      <c r="I2953">
        <v>48</v>
      </c>
      <c r="J2953">
        <v>0</v>
      </c>
      <c r="K2953">
        <v>874.77</v>
      </c>
      <c r="L2953" t="str">
        <f t="shared" si="276"/>
        <v>OUTLIER</v>
      </c>
      <c r="M2953">
        <v>3</v>
      </c>
      <c r="N2953" t="str">
        <f t="shared" si="277"/>
        <v/>
      </c>
      <c r="O2953">
        <v>83</v>
      </c>
      <c r="P2953" s="11">
        <v>0</v>
      </c>
      <c r="Q2953" s="11">
        <v>0</v>
      </c>
      <c r="R2953" s="12">
        <v>291.58999999999997</v>
      </c>
      <c r="S2953" t="s">
        <v>57</v>
      </c>
      <c r="T2953">
        <v>0</v>
      </c>
      <c r="U2953">
        <f t="shared" si="278"/>
        <v>2</v>
      </c>
      <c r="V2953">
        <f t="shared" si="279"/>
        <v>1</v>
      </c>
      <c r="W2953">
        <f t="shared" si="280"/>
        <v>5</v>
      </c>
      <c r="X2953" t="str">
        <f t="shared" si="281"/>
        <v>215</v>
      </c>
      <c r="Y2953" t="str">
        <f>IF(Table1[[#This Row],[RFM_Score]]="555","Champion", IF(AND(J2953&gt;=4,V2953&gt;=4),"Loyal", IF(U2953&lt;=2,"At Risk", IF(W2953&gt;=4,"Potential Loyalist","Others"))))</f>
        <v>At Risk</v>
      </c>
    </row>
    <row r="2954" spans="1:25">
      <c r="A2954" t="s">
        <v>8188</v>
      </c>
      <c r="B2954">
        <v>28</v>
      </c>
      <c r="C2954" t="s">
        <v>33</v>
      </c>
      <c r="D2954" t="s">
        <v>29</v>
      </c>
      <c r="E2954" s="6" t="s">
        <v>15024</v>
      </c>
      <c r="F2954" t="s">
        <v>37</v>
      </c>
      <c r="G2954">
        <v>4</v>
      </c>
      <c r="H2954">
        <v>0</v>
      </c>
      <c r="I2954">
        <v>53</v>
      </c>
      <c r="J2954">
        <v>4</v>
      </c>
      <c r="K2954">
        <v>868.9</v>
      </c>
      <c r="L2954" t="str">
        <f t="shared" si="276"/>
        <v>OUTLIER</v>
      </c>
      <c r="M2954">
        <v>3</v>
      </c>
      <c r="N2954" t="str">
        <f t="shared" si="277"/>
        <v/>
      </c>
      <c r="O2954">
        <v>5</v>
      </c>
      <c r="P2954" s="11">
        <v>0</v>
      </c>
      <c r="Q2954" s="11">
        <v>7.5471698113207503E-2</v>
      </c>
      <c r="R2954" s="12">
        <v>289.63333333333298</v>
      </c>
      <c r="S2954" t="s">
        <v>57</v>
      </c>
      <c r="T2954">
        <v>0</v>
      </c>
      <c r="U2954">
        <f t="shared" si="278"/>
        <v>5</v>
      </c>
      <c r="V2954">
        <f t="shared" si="279"/>
        <v>1</v>
      </c>
      <c r="W2954">
        <f t="shared" si="280"/>
        <v>5</v>
      </c>
      <c r="X2954" t="str">
        <f t="shared" si="281"/>
        <v>515</v>
      </c>
      <c r="Y2954" t="str">
        <f>IF(Table1[[#This Row],[RFM_Score]]="555","Champion", IF(AND(J2954&gt;=4,V2954&gt;=4),"Loyal", IF(U2954&lt;=2,"At Risk", IF(W2954&gt;=4,"Potential Loyalist","Others"))))</f>
        <v>Potential Loyalist</v>
      </c>
    </row>
    <row r="2955" spans="1:25">
      <c r="A2955" t="s">
        <v>10693</v>
      </c>
      <c r="B2955">
        <v>52</v>
      </c>
      <c r="C2955" t="s">
        <v>24</v>
      </c>
      <c r="D2955" t="s">
        <v>20</v>
      </c>
      <c r="E2955" s="6" t="s">
        <v>15025</v>
      </c>
      <c r="F2955" t="s">
        <v>26</v>
      </c>
      <c r="G2955">
        <v>3</v>
      </c>
      <c r="H2955">
        <v>3</v>
      </c>
      <c r="I2955">
        <v>48</v>
      </c>
      <c r="J2955">
        <v>1</v>
      </c>
      <c r="K2955">
        <v>864.27</v>
      </c>
      <c r="L2955" t="str">
        <f t="shared" si="276"/>
        <v>OUTLIER</v>
      </c>
      <c r="M2955">
        <v>3</v>
      </c>
      <c r="N2955" t="str">
        <f t="shared" si="277"/>
        <v/>
      </c>
      <c r="O2955">
        <v>7</v>
      </c>
      <c r="P2955" s="11">
        <v>1</v>
      </c>
      <c r="Q2955" s="11">
        <v>2.0833333333333301E-2</v>
      </c>
      <c r="R2955" s="12">
        <v>288.08999999999997</v>
      </c>
      <c r="S2955" t="s">
        <v>57</v>
      </c>
      <c r="T2955">
        <v>1</v>
      </c>
      <c r="U2955">
        <f t="shared" si="278"/>
        <v>5</v>
      </c>
      <c r="V2955">
        <f t="shared" si="279"/>
        <v>1</v>
      </c>
      <c r="W2955">
        <f t="shared" si="280"/>
        <v>5</v>
      </c>
      <c r="X2955" t="str">
        <f t="shared" si="281"/>
        <v>515</v>
      </c>
      <c r="Y2955" t="str">
        <f>IF(Table1[[#This Row],[RFM_Score]]="555","Champion", IF(AND(J2955&gt;=4,V2955&gt;=4),"Loyal", IF(U2955&lt;=2,"At Risk", IF(W2955&gt;=4,"Potential Loyalist","Others"))))</f>
        <v>Potential Loyalist</v>
      </c>
    </row>
    <row r="2956" spans="1:25">
      <c r="A2956" t="s">
        <v>604</v>
      </c>
      <c r="B2956">
        <v>22</v>
      </c>
      <c r="C2956" t="s">
        <v>19</v>
      </c>
      <c r="D2956" t="s">
        <v>25</v>
      </c>
      <c r="E2956" s="6" t="s">
        <v>15026</v>
      </c>
      <c r="F2956" t="s">
        <v>21</v>
      </c>
      <c r="G2956">
        <v>7</v>
      </c>
      <c r="H2956">
        <v>3</v>
      </c>
      <c r="I2956">
        <v>48</v>
      </c>
      <c r="J2956">
        <v>2</v>
      </c>
      <c r="K2956">
        <v>859.9</v>
      </c>
      <c r="L2956" t="str">
        <f t="shared" si="276"/>
        <v>OUTLIER</v>
      </c>
      <c r="M2956">
        <v>3</v>
      </c>
      <c r="N2956" t="str">
        <f t="shared" si="277"/>
        <v/>
      </c>
      <c r="O2956">
        <v>45</v>
      </c>
      <c r="P2956" s="11">
        <v>0.42857142857142799</v>
      </c>
      <c r="Q2956" s="11">
        <v>4.1666666666666602E-2</v>
      </c>
      <c r="R2956" s="12">
        <v>286.63333333333298</v>
      </c>
      <c r="S2956" t="s">
        <v>57</v>
      </c>
      <c r="T2956">
        <v>0</v>
      </c>
      <c r="U2956">
        <f t="shared" si="278"/>
        <v>3</v>
      </c>
      <c r="V2956">
        <f t="shared" si="279"/>
        <v>1</v>
      </c>
      <c r="W2956">
        <f t="shared" si="280"/>
        <v>5</v>
      </c>
      <c r="X2956" t="str">
        <f t="shared" si="281"/>
        <v>315</v>
      </c>
      <c r="Y2956" t="str">
        <f>IF(Table1[[#This Row],[RFM_Score]]="555","Champion", IF(AND(J2956&gt;=4,V2956&gt;=4),"Loyal", IF(U2956&lt;=2,"At Risk", IF(W2956&gt;=4,"Potential Loyalist","Others"))))</f>
        <v>Potential Loyalist</v>
      </c>
    </row>
    <row r="2957" spans="1:25">
      <c r="A2957" t="s">
        <v>8084</v>
      </c>
      <c r="B2957">
        <v>26</v>
      </c>
      <c r="C2957" t="s">
        <v>19</v>
      </c>
      <c r="D2957" t="s">
        <v>20</v>
      </c>
      <c r="E2957" s="6" t="s">
        <v>15027</v>
      </c>
      <c r="F2957" t="s">
        <v>26</v>
      </c>
      <c r="G2957">
        <v>4</v>
      </c>
      <c r="H2957">
        <v>0</v>
      </c>
      <c r="I2957">
        <v>49</v>
      </c>
      <c r="J2957">
        <v>6</v>
      </c>
      <c r="K2957">
        <v>857.13</v>
      </c>
      <c r="L2957" t="str">
        <f t="shared" si="276"/>
        <v>OUTLIER</v>
      </c>
      <c r="M2957">
        <v>3</v>
      </c>
      <c r="N2957" t="str">
        <f t="shared" si="277"/>
        <v/>
      </c>
      <c r="O2957">
        <v>7</v>
      </c>
      <c r="P2957" s="11">
        <v>0</v>
      </c>
      <c r="Q2957" s="11">
        <v>0.122448979591836</v>
      </c>
      <c r="R2957" s="12">
        <v>285.70999999999998</v>
      </c>
      <c r="S2957" t="s">
        <v>57</v>
      </c>
      <c r="T2957">
        <v>0</v>
      </c>
      <c r="U2957">
        <f t="shared" si="278"/>
        <v>5</v>
      </c>
      <c r="V2957">
        <f t="shared" si="279"/>
        <v>1</v>
      </c>
      <c r="W2957">
        <f t="shared" si="280"/>
        <v>5</v>
      </c>
      <c r="X2957" t="str">
        <f t="shared" si="281"/>
        <v>515</v>
      </c>
      <c r="Y2957" t="str">
        <f>IF(Table1[[#This Row],[RFM_Score]]="555","Champion", IF(AND(J2957&gt;=4,V2957&gt;=4),"Loyal", IF(U2957&lt;=2,"At Risk", IF(W2957&gt;=4,"Potential Loyalist","Others"))))</f>
        <v>Potential Loyalist</v>
      </c>
    </row>
    <row r="2958" spans="1:25">
      <c r="A2958" t="s">
        <v>2868</v>
      </c>
      <c r="B2958">
        <v>23</v>
      </c>
      <c r="C2958" t="s">
        <v>24</v>
      </c>
      <c r="D2958" t="s">
        <v>25</v>
      </c>
      <c r="E2958" s="6" t="s">
        <v>15028</v>
      </c>
      <c r="F2958" t="s">
        <v>21</v>
      </c>
      <c r="G2958">
        <v>1</v>
      </c>
      <c r="H2958">
        <v>0</v>
      </c>
      <c r="I2958">
        <v>45</v>
      </c>
      <c r="J2958">
        <v>2</v>
      </c>
      <c r="K2958">
        <v>846.05</v>
      </c>
      <c r="L2958" t="str">
        <f t="shared" si="276"/>
        <v>OUTLIER</v>
      </c>
      <c r="M2958">
        <v>3</v>
      </c>
      <c r="N2958" t="str">
        <f t="shared" si="277"/>
        <v/>
      </c>
      <c r="O2958">
        <v>2</v>
      </c>
      <c r="P2958" s="11">
        <v>0</v>
      </c>
      <c r="Q2958" s="11">
        <v>4.4444444444444398E-2</v>
      </c>
      <c r="R2958" s="12">
        <v>282.01666666666603</v>
      </c>
      <c r="S2958" t="s">
        <v>57</v>
      </c>
      <c r="T2958">
        <v>0</v>
      </c>
      <c r="U2958">
        <f t="shared" si="278"/>
        <v>5</v>
      </c>
      <c r="V2958">
        <f t="shared" si="279"/>
        <v>1</v>
      </c>
      <c r="W2958">
        <f t="shared" si="280"/>
        <v>5</v>
      </c>
      <c r="X2958" t="str">
        <f t="shared" si="281"/>
        <v>515</v>
      </c>
      <c r="Y2958" t="str">
        <f>IF(Table1[[#This Row],[RFM_Score]]="555","Champion", IF(AND(J2958&gt;=4,V2958&gt;=4),"Loyal", IF(U2958&lt;=2,"At Risk", IF(W2958&gt;=4,"Potential Loyalist","Others"))))</f>
        <v>Potential Loyalist</v>
      </c>
    </row>
    <row r="2959" spans="1:25">
      <c r="A2959" t="s">
        <v>1033</v>
      </c>
      <c r="B2959">
        <v>56</v>
      </c>
      <c r="C2959" t="s">
        <v>24</v>
      </c>
      <c r="D2959" t="s">
        <v>29</v>
      </c>
      <c r="E2959" s="6" t="s">
        <v>15029</v>
      </c>
      <c r="F2959" t="s">
        <v>26</v>
      </c>
      <c r="G2959">
        <v>5</v>
      </c>
      <c r="H2959">
        <v>1</v>
      </c>
      <c r="I2959">
        <v>58</v>
      </c>
      <c r="J2959">
        <v>0</v>
      </c>
      <c r="K2959">
        <v>845.79</v>
      </c>
      <c r="L2959" t="str">
        <f t="shared" si="276"/>
        <v>OUTLIER</v>
      </c>
      <c r="M2959">
        <v>3</v>
      </c>
      <c r="N2959" t="str">
        <f t="shared" si="277"/>
        <v/>
      </c>
      <c r="O2959">
        <v>30</v>
      </c>
      <c r="P2959" s="11">
        <v>0.2</v>
      </c>
      <c r="Q2959" s="11">
        <v>0</v>
      </c>
      <c r="R2959" s="12">
        <v>281.93</v>
      </c>
      <c r="S2959" t="s">
        <v>57</v>
      </c>
      <c r="T2959">
        <v>0</v>
      </c>
      <c r="U2959">
        <f t="shared" si="278"/>
        <v>4</v>
      </c>
      <c r="V2959">
        <f t="shared" si="279"/>
        <v>1</v>
      </c>
      <c r="W2959">
        <f t="shared" si="280"/>
        <v>5</v>
      </c>
      <c r="X2959" t="str">
        <f t="shared" si="281"/>
        <v>415</v>
      </c>
      <c r="Y2959" t="str">
        <f>IF(Table1[[#This Row],[RFM_Score]]="555","Champion", IF(AND(J2959&gt;=4,V2959&gt;=4),"Loyal", IF(U2959&lt;=2,"At Risk", IF(W2959&gt;=4,"Potential Loyalist","Others"))))</f>
        <v>Potential Loyalist</v>
      </c>
    </row>
    <row r="2960" spans="1:25">
      <c r="A2960" t="s">
        <v>5851</v>
      </c>
      <c r="B2960">
        <v>18</v>
      </c>
      <c r="C2960" t="s">
        <v>24</v>
      </c>
      <c r="D2960" t="s">
        <v>35</v>
      </c>
      <c r="E2960" s="6" t="s">
        <v>15030</v>
      </c>
      <c r="F2960" t="s">
        <v>26</v>
      </c>
      <c r="G2960">
        <v>4</v>
      </c>
      <c r="H2960">
        <v>1</v>
      </c>
      <c r="I2960">
        <v>60</v>
      </c>
      <c r="J2960">
        <v>3</v>
      </c>
      <c r="K2960">
        <v>843.63</v>
      </c>
      <c r="L2960" t="str">
        <f t="shared" si="276"/>
        <v>OUTLIER</v>
      </c>
      <c r="M2960">
        <v>3</v>
      </c>
      <c r="N2960" t="str">
        <f t="shared" si="277"/>
        <v/>
      </c>
      <c r="O2960">
        <v>45</v>
      </c>
      <c r="P2960" s="11">
        <v>0.25</v>
      </c>
      <c r="Q2960" s="11">
        <v>0.05</v>
      </c>
      <c r="R2960" s="12">
        <v>281.20999999999998</v>
      </c>
      <c r="S2960" t="s">
        <v>57</v>
      </c>
      <c r="T2960">
        <v>0</v>
      </c>
      <c r="U2960">
        <f t="shared" si="278"/>
        <v>3</v>
      </c>
      <c r="V2960">
        <f t="shared" si="279"/>
        <v>1</v>
      </c>
      <c r="W2960">
        <f t="shared" si="280"/>
        <v>5</v>
      </c>
      <c r="X2960" t="str">
        <f t="shared" si="281"/>
        <v>315</v>
      </c>
      <c r="Y2960" t="str">
        <f>IF(Table1[[#This Row],[RFM_Score]]="555","Champion", IF(AND(J2960&gt;=4,V2960&gt;=4),"Loyal", IF(U2960&lt;=2,"At Risk", IF(W2960&gt;=4,"Potential Loyalist","Others"))))</f>
        <v>Potential Loyalist</v>
      </c>
    </row>
    <row r="2961" spans="1:25">
      <c r="A2961" t="s">
        <v>7355</v>
      </c>
      <c r="B2961">
        <v>39</v>
      </c>
      <c r="C2961" t="s">
        <v>24</v>
      </c>
      <c r="D2961" t="s">
        <v>25</v>
      </c>
      <c r="E2961" s="6" t="s">
        <v>15031</v>
      </c>
      <c r="F2961" t="s">
        <v>21</v>
      </c>
      <c r="G2961">
        <v>3</v>
      </c>
      <c r="H2961">
        <v>0</v>
      </c>
      <c r="I2961">
        <v>47</v>
      </c>
      <c r="J2961">
        <v>2</v>
      </c>
      <c r="K2961">
        <v>840.75</v>
      </c>
      <c r="L2961" t="str">
        <f t="shared" si="276"/>
        <v>OUTLIER</v>
      </c>
      <c r="M2961">
        <v>3</v>
      </c>
      <c r="N2961" t="str">
        <f t="shared" si="277"/>
        <v/>
      </c>
      <c r="O2961">
        <v>11</v>
      </c>
      <c r="P2961" s="11">
        <v>0</v>
      </c>
      <c r="Q2961" s="11">
        <v>4.2553191489361701E-2</v>
      </c>
      <c r="R2961" s="12">
        <v>280.25</v>
      </c>
      <c r="S2961" t="s">
        <v>57</v>
      </c>
      <c r="T2961">
        <v>1</v>
      </c>
      <c r="U2961">
        <f t="shared" si="278"/>
        <v>5</v>
      </c>
      <c r="V2961">
        <f t="shared" si="279"/>
        <v>1</v>
      </c>
      <c r="W2961">
        <f t="shared" si="280"/>
        <v>5</v>
      </c>
      <c r="X2961" t="str">
        <f t="shared" si="281"/>
        <v>515</v>
      </c>
      <c r="Y2961" t="str">
        <f>IF(Table1[[#This Row],[RFM_Score]]="555","Champion", IF(AND(J2961&gt;=4,V2961&gt;=4),"Loyal", IF(U2961&lt;=2,"At Risk", IF(W2961&gt;=4,"Potential Loyalist","Others"))))</f>
        <v>Potential Loyalist</v>
      </c>
    </row>
    <row r="2962" spans="1:25">
      <c r="A2962" t="s">
        <v>3733</v>
      </c>
      <c r="B2962">
        <v>28</v>
      </c>
      <c r="C2962" t="s">
        <v>24</v>
      </c>
      <c r="D2962" t="s">
        <v>20</v>
      </c>
      <c r="E2962" s="6" t="s">
        <v>15032</v>
      </c>
      <c r="F2962" t="s">
        <v>26</v>
      </c>
      <c r="G2962">
        <v>6</v>
      </c>
      <c r="H2962">
        <v>1</v>
      </c>
      <c r="I2962">
        <v>47</v>
      </c>
      <c r="J2962">
        <v>3</v>
      </c>
      <c r="K2962">
        <v>836.74</v>
      </c>
      <c r="L2962" t="str">
        <f t="shared" si="276"/>
        <v>OUTLIER</v>
      </c>
      <c r="M2962">
        <v>3</v>
      </c>
      <c r="N2962" t="str">
        <f t="shared" si="277"/>
        <v/>
      </c>
      <c r="O2962">
        <v>32</v>
      </c>
      <c r="P2962" s="11">
        <v>0.16666666666666599</v>
      </c>
      <c r="Q2962" s="11">
        <v>6.3829787234042507E-2</v>
      </c>
      <c r="R2962" s="12">
        <v>278.91333333333301</v>
      </c>
      <c r="S2962" t="s">
        <v>57</v>
      </c>
      <c r="T2962">
        <v>0</v>
      </c>
      <c r="U2962">
        <f t="shared" si="278"/>
        <v>4</v>
      </c>
      <c r="V2962">
        <f t="shared" si="279"/>
        <v>1</v>
      </c>
      <c r="W2962">
        <f t="shared" si="280"/>
        <v>5</v>
      </c>
      <c r="X2962" t="str">
        <f t="shared" si="281"/>
        <v>415</v>
      </c>
      <c r="Y2962" t="str">
        <f>IF(Table1[[#This Row],[RFM_Score]]="555","Champion", IF(AND(J2962&gt;=4,V2962&gt;=4),"Loyal", IF(U2962&lt;=2,"At Risk", IF(W2962&gt;=4,"Potential Loyalist","Others"))))</f>
        <v>Potential Loyalist</v>
      </c>
    </row>
    <row r="2963" spans="1:25">
      <c r="A2963" t="s">
        <v>3332</v>
      </c>
      <c r="B2963">
        <v>22</v>
      </c>
      <c r="C2963" t="s">
        <v>19</v>
      </c>
      <c r="D2963" t="s">
        <v>41</v>
      </c>
      <c r="E2963" s="6" t="s">
        <v>15033</v>
      </c>
      <c r="F2963" t="s">
        <v>60</v>
      </c>
      <c r="G2963">
        <v>0</v>
      </c>
      <c r="H2963">
        <v>0</v>
      </c>
      <c r="I2963">
        <v>51</v>
      </c>
      <c r="J2963">
        <v>0</v>
      </c>
      <c r="K2963">
        <v>822.27</v>
      </c>
      <c r="L2963" t="str">
        <f t="shared" si="276"/>
        <v>OUTLIER</v>
      </c>
      <c r="M2963">
        <v>3</v>
      </c>
      <c r="N2963" t="str">
        <f t="shared" si="277"/>
        <v/>
      </c>
      <c r="O2963">
        <v>16</v>
      </c>
      <c r="P2963" s="11">
        <v>0</v>
      </c>
      <c r="Q2963" s="11">
        <v>0</v>
      </c>
      <c r="R2963" s="12">
        <v>274.08999999999997</v>
      </c>
      <c r="S2963" t="s">
        <v>57</v>
      </c>
      <c r="T2963">
        <v>0</v>
      </c>
      <c r="U2963">
        <f t="shared" si="278"/>
        <v>5</v>
      </c>
      <c r="V2963">
        <f t="shared" si="279"/>
        <v>1</v>
      </c>
      <c r="W2963">
        <f t="shared" si="280"/>
        <v>5</v>
      </c>
      <c r="X2963" t="str">
        <f t="shared" si="281"/>
        <v>515</v>
      </c>
      <c r="Y2963" t="str">
        <f>IF(Table1[[#This Row],[RFM_Score]]="555","Champion", IF(AND(J2963&gt;=4,V2963&gt;=4),"Loyal", IF(U2963&lt;=2,"At Risk", IF(W2963&gt;=4,"Potential Loyalist","Others"))))</f>
        <v>Potential Loyalist</v>
      </c>
    </row>
    <row r="2964" spans="1:25">
      <c r="A2964" t="s">
        <v>417</v>
      </c>
      <c r="B2964">
        <v>24</v>
      </c>
      <c r="C2964" t="s">
        <v>24</v>
      </c>
      <c r="D2964" t="s">
        <v>25</v>
      </c>
      <c r="E2964" s="6" t="s">
        <v>15034</v>
      </c>
      <c r="F2964" t="s">
        <v>26</v>
      </c>
      <c r="G2964">
        <v>4</v>
      </c>
      <c r="H2964">
        <v>1</v>
      </c>
      <c r="I2964">
        <v>53</v>
      </c>
      <c r="J2964">
        <v>1</v>
      </c>
      <c r="K2964">
        <v>815.73</v>
      </c>
      <c r="L2964" t="str">
        <f t="shared" si="276"/>
        <v>OUTLIER</v>
      </c>
      <c r="M2964">
        <v>3</v>
      </c>
      <c r="N2964" t="str">
        <f t="shared" si="277"/>
        <v/>
      </c>
      <c r="O2964">
        <v>24</v>
      </c>
      <c r="P2964" s="11">
        <v>0.25</v>
      </c>
      <c r="Q2964" s="11">
        <v>1.8867924528301799E-2</v>
      </c>
      <c r="R2964" s="12">
        <v>271.91000000000003</v>
      </c>
      <c r="S2964" t="s">
        <v>57</v>
      </c>
      <c r="T2964">
        <v>0</v>
      </c>
      <c r="U2964">
        <f t="shared" si="278"/>
        <v>4</v>
      </c>
      <c r="V2964">
        <f t="shared" si="279"/>
        <v>1</v>
      </c>
      <c r="W2964">
        <f t="shared" si="280"/>
        <v>5</v>
      </c>
      <c r="X2964" t="str">
        <f t="shared" si="281"/>
        <v>415</v>
      </c>
      <c r="Y2964" t="str">
        <f>IF(Table1[[#This Row],[RFM_Score]]="555","Champion", IF(AND(J2964&gt;=4,V2964&gt;=4),"Loyal", IF(U2964&lt;=2,"At Risk", IF(W2964&gt;=4,"Potential Loyalist","Others"))))</f>
        <v>Potential Loyalist</v>
      </c>
    </row>
    <row r="2965" spans="1:25">
      <c r="A2965" t="s">
        <v>5576</v>
      </c>
      <c r="B2965">
        <v>46</v>
      </c>
      <c r="C2965" t="s">
        <v>33</v>
      </c>
      <c r="D2965" t="s">
        <v>49</v>
      </c>
      <c r="E2965" s="6" t="s">
        <v>15035</v>
      </c>
      <c r="F2965" t="s">
        <v>21</v>
      </c>
      <c r="G2965">
        <v>2</v>
      </c>
      <c r="H2965">
        <v>1</v>
      </c>
      <c r="I2965">
        <v>54</v>
      </c>
      <c r="J2965">
        <v>1</v>
      </c>
      <c r="K2965">
        <v>802.08</v>
      </c>
      <c r="L2965" t="str">
        <f t="shared" si="276"/>
        <v>OUTLIER</v>
      </c>
      <c r="M2965">
        <v>3</v>
      </c>
      <c r="N2965" t="str">
        <f t="shared" si="277"/>
        <v/>
      </c>
      <c r="O2965">
        <v>3</v>
      </c>
      <c r="P2965" s="11">
        <v>0.5</v>
      </c>
      <c r="Q2965" s="11">
        <v>1.85185185185185E-2</v>
      </c>
      <c r="R2965" s="12">
        <v>267.36</v>
      </c>
      <c r="S2965" t="s">
        <v>57</v>
      </c>
      <c r="T2965">
        <v>0</v>
      </c>
      <c r="U2965">
        <f t="shared" si="278"/>
        <v>5</v>
      </c>
      <c r="V2965">
        <f t="shared" si="279"/>
        <v>1</v>
      </c>
      <c r="W2965">
        <f t="shared" si="280"/>
        <v>5</v>
      </c>
      <c r="X2965" t="str">
        <f t="shared" si="281"/>
        <v>515</v>
      </c>
      <c r="Y2965" t="str">
        <f>IF(Table1[[#This Row],[RFM_Score]]="555","Champion", IF(AND(J2965&gt;=4,V2965&gt;=4),"Loyal", IF(U2965&lt;=2,"At Risk", IF(W2965&gt;=4,"Potential Loyalist","Others"))))</f>
        <v>Potential Loyalist</v>
      </c>
    </row>
    <row r="2966" spans="1:25">
      <c r="A2966" t="s">
        <v>6697</v>
      </c>
      <c r="B2966">
        <v>44</v>
      </c>
      <c r="C2966" t="s">
        <v>19</v>
      </c>
      <c r="D2966" t="s">
        <v>46</v>
      </c>
      <c r="E2966" s="6" t="s">
        <v>15036</v>
      </c>
      <c r="F2966" t="s">
        <v>26</v>
      </c>
      <c r="G2966">
        <v>2</v>
      </c>
      <c r="H2966">
        <v>2</v>
      </c>
      <c r="I2966">
        <v>50</v>
      </c>
      <c r="J2966">
        <v>2</v>
      </c>
      <c r="K2966">
        <v>785.1</v>
      </c>
      <c r="L2966" t="str">
        <f t="shared" si="276"/>
        <v>OUTLIER</v>
      </c>
      <c r="M2966">
        <v>3</v>
      </c>
      <c r="N2966" t="str">
        <f t="shared" si="277"/>
        <v/>
      </c>
      <c r="O2966">
        <v>63</v>
      </c>
      <c r="P2966" s="11">
        <v>1</v>
      </c>
      <c r="Q2966" s="11">
        <v>0.04</v>
      </c>
      <c r="R2966" s="12">
        <v>261.7</v>
      </c>
      <c r="S2966" t="s">
        <v>57</v>
      </c>
      <c r="T2966">
        <v>1</v>
      </c>
      <c r="U2966">
        <f t="shared" si="278"/>
        <v>3</v>
      </c>
      <c r="V2966">
        <f t="shared" si="279"/>
        <v>1</v>
      </c>
      <c r="W2966">
        <f t="shared" si="280"/>
        <v>5</v>
      </c>
      <c r="X2966" t="str">
        <f t="shared" si="281"/>
        <v>315</v>
      </c>
      <c r="Y2966" t="str">
        <f>IF(Table1[[#This Row],[RFM_Score]]="555","Champion", IF(AND(J2966&gt;=4,V2966&gt;=4),"Loyal", IF(U2966&lt;=2,"At Risk", IF(W2966&gt;=4,"Potential Loyalist","Others"))))</f>
        <v>Potential Loyalist</v>
      </c>
    </row>
    <row r="2967" spans="1:25">
      <c r="A2967" t="s">
        <v>4765</v>
      </c>
      <c r="B2967">
        <v>54</v>
      </c>
      <c r="C2967" t="s">
        <v>19</v>
      </c>
      <c r="D2967" t="s">
        <v>49</v>
      </c>
      <c r="E2967" s="6" t="s">
        <v>15037</v>
      </c>
      <c r="F2967" t="s">
        <v>60</v>
      </c>
      <c r="G2967">
        <v>2</v>
      </c>
      <c r="H2967">
        <v>1</v>
      </c>
      <c r="I2967">
        <v>50</v>
      </c>
      <c r="J2967">
        <v>5</v>
      </c>
      <c r="K2967">
        <v>775.95</v>
      </c>
      <c r="L2967" t="str">
        <f t="shared" si="276"/>
        <v>OUTLIER</v>
      </c>
      <c r="M2967">
        <v>3</v>
      </c>
      <c r="N2967" t="str">
        <f t="shared" si="277"/>
        <v/>
      </c>
      <c r="O2967">
        <v>3</v>
      </c>
      <c r="P2967" s="11">
        <v>0.5</v>
      </c>
      <c r="Q2967" s="11">
        <v>0.1</v>
      </c>
      <c r="R2967" s="12">
        <v>258.64999999999998</v>
      </c>
      <c r="S2967" t="s">
        <v>57</v>
      </c>
      <c r="T2967">
        <v>0</v>
      </c>
      <c r="U2967">
        <f t="shared" si="278"/>
        <v>5</v>
      </c>
      <c r="V2967">
        <f t="shared" si="279"/>
        <v>1</v>
      </c>
      <c r="W2967">
        <f t="shared" si="280"/>
        <v>5</v>
      </c>
      <c r="X2967" t="str">
        <f t="shared" si="281"/>
        <v>515</v>
      </c>
      <c r="Y2967" t="str">
        <f>IF(Table1[[#This Row],[RFM_Score]]="555","Champion", IF(AND(J2967&gt;=4,V2967&gt;=4),"Loyal", IF(U2967&lt;=2,"At Risk", IF(W2967&gt;=4,"Potential Loyalist","Others"))))</f>
        <v>Potential Loyalist</v>
      </c>
    </row>
    <row r="2968" spans="1:25">
      <c r="A2968" t="s">
        <v>4663</v>
      </c>
      <c r="B2968">
        <v>26</v>
      </c>
      <c r="C2968" t="s">
        <v>19</v>
      </c>
      <c r="D2968" t="s">
        <v>29</v>
      </c>
      <c r="E2968" s="6" t="s">
        <v>15038</v>
      </c>
      <c r="F2968" t="s">
        <v>37</v>
      </c>
      <c r="G2968">
        <v>3</v>
      </c>
      <c r="H2968">
        <v>0</v>
      </c>
      <c r="I2968">
        <v>55</v>
      </c>
      <c r="J2968">
        <v>6</v>
      </c>
      <c r="K2968">
        <v>775.19</v>
      </c>
      <c r="L2968" t="str">
        <f t="shared" si="276"/>
        <v>OUTLIER</v>
      </c>
      <c r="M2968">
        <v>3</v>
      </c>
      <c r="N2968" t="str">
        <f t="shared" si="277"/>
        <v/>
      </c>
      <c r="O2968">
        <v>1</v>
      </c>
      <c r="P2968" s="11">
        <v>0</v>
      </c>
      <c r="Q2968" s="11">
        <v>0.109090909090909</v>
      </c>
      <c r="R2968" s="12">
        <v>258.39666666666602</v>
      </c>
      <c r="S2968" t="s">
        <v>57</v>
      </c>
      <c r="T2968">
        <v>0</v>
      </c>
      <c r="U2968">
        <f t="shared" si="278"/>
        <v>5</v>
      </c>
      <c r="V2968">
        <f t="shared" si="279"/>
        <v>1</v>
      </c>
      <c r="W2968">
        <f t="shared" si="280"/>
        <v>5</v>
      </c>
      <c r="X2968" t="str">
        <f t="shared" si="281"/>
        <v>515</v>
      </c>
      <c r="Y2968" t="str">
        <f>IF(Table1[[#This Row],[RFM_Score]]="555","Champion", IF(AND(J2968&gt;=4,V2968&gt;=4),"Loyal", IF(U2968&lt;=2,"At Risk", IF(W2968&gt;=4,"Potential Loyalist","Others"))))</f>
        <v>Potential Loyalist</v>
      </c>
    </row>
    <row r="2969" spans="1:25">
      <c r="A2969" t="s">
        <v>483</v>
      </c>
      <c r="B2969">
        <v>39</v>
      </c>
      <c r="C2969" t="s">
        <v>19</v>
      </c>
      <c r="D2969" t="s">
        <v>29</v>
      </c>
      <c r="E2969" s="6" t="s">
        <v>15039</v>
      </c>
      <c r="F2969" t="s">
        <v>30</v>
      </c>
      <c r="G2969">
        <v>0</v>
      </c>
      <c r="H2969">
        <v>0</v>
      </c>
      <c r="I2969">
        <v>41</v>
      </c>
      <c r="J2969">
        <v>2</v>
      </c>
      <c r="K2969">
        <v>772.64</v>
      </c>
      <c r="L2969" t="str">
        <f t="shared" si="276"/>
        <v>OUTLIER</v>
      </c>
      <c r="M2969">
        <v>3</v>
      </c>
      <c r="N2969" t="str">
        <f t="shared" si="277"/>
        <v/>
      </c>
      <c r="O2969">
        <v>174</v>
      </c>
      <c r="P2969" s="11">
        <v>0</v>
      </c>
      <c r="Q2969" s="11">
        <v>4.8780487804878002E-2</v>
      </c>
      <c r="R2969" s="12">
        <v>257.546666666666</v>
      </c>
      <c r="S2969" t="s">
        <v>57</v>
      </c>
      <c r="T2969">
        <v>1</v>
      </c>
      <c r="U2969">
        <f t="shared" si="278"/>
        <v>1</v>
      </c>
      <c r="V2969">
        <f t="shared" si="279"/>
        <v>1</v>
      </c>
      <c r="W2969">
        <f t="shared" si="280"/>
        <v>5</v>
      </c>
      <c r="X2969" t="str">
        <f t="shared" si="281"/>
        <v>115</v>
      </c>
      <c r="Y2969" t="str">
        <f>IF(Table1[[#This Row],[RFM_Score]]="555","Champion", IF(AND(J2969&gt;=4,V2969&gt;=4),"Loyal", IF(U2969&lt;=2,"At Risk", IF(W2969&gt;=4,"Potential Loyalist","Others"))))</f>
        <v>At Risk</v>
      </c>
    </row>
    <row r="2970" spans="1:25">
      <c r="A2970" t="s">
        <v>10183</v>
      </c>
      <c r="B2970">
        <v>20</v>
      </c>
      <c r="C2970" t="s">
        <v>19</v>
      </c>
      <c r="D2970" t="s">
        <v>29</v>
      </c>
      <c r="E2970" s="6" t="s">
        <v>15040</v>
      </c>
      <c r="F2970" t="s">
        <v>21</v>
      </c>
      <c r="G2970">
        <v>1</v>
      </c>
      <c r="H2970">
        <v>0</v>
      </c>
      <c r="I2970">
        <v>50</v>
      </c>
      <c r="J2970">
        <v>2</v>
      </c>
      <c r="K2970">
        <v>766.61</v>
      </c>
      <c r="L2970" t="str">
        <f t="shared" si="276"/>
        <v>OUTLIER</v>
      </c>
      <c r="M2970">
        <v>3</v>
      </c>
      <c r="N2970" t="str">
        <f t="shared" si="277"/>
        <v/>
      </c>
      <c r="O2970">
        <v>16</v>
      </c>
      <c r="P2970" s="11">
        <v>0</v>
      </c>
      <c r="Q2970" s="11">
        <v>0.04</v>
      </c>
      <c r="R2970" s="12">
        <v>255.53666666666601</v>
      </c>
      <c r="S2970" t="s">
        <v>57</v>
      </c>
      <c r="T2970">
        <v>0</v>
      </c>
      <c r="U2970">
        <f t="shared" si="278"/>
        <v>5</v>
      </c>
      <c r="V2970">
        <f t="shared" si="279"/>
        <v>1</v>
      </c>
      <c r="W2970">
        <f t="shared" si="280"/>
        <v>5</v>
      </c>
      <c r="X2970" t="str">
        <f t="shared" si="281"/>
        <v>515</v>
      </c>
      <c r="Y2970" t="str">
        <f>IF(Table1[[#This Row],[RFM_Score]]="555","Champion", IF(AND(J2970&gt;=4,V2970&gt;=4),"Loyal", IF(U2970&lt;=2,"At Risk", IF(W2970&gt;=4,"Potential Loyalist","Others"))))</f>
        <v>Potential Loyalist</v>
      </c>
    </row>
    <row r="2971" spans="1:25">
      <c r="A2971" t="s">
        <v>8644</v>
      </c>
      <c r="B2971">
        <v>56</v>
      </c>
      <c r="C2971" t="s">
        <v>24</v>
      </c>
      <c r="D2971" t="s">
        <v>25</v>
      </c>
      <c r="E2971" s="6" t="s">
        <v>15041</v>
      </c>
      <c r="F2971" t="s">
        <v>30</v>
      </c>
      <c r="G2971">
        <v>6</v>
      </c>
      <c r="H2971">
        <v>2</v>
      </c>
      <c r="I2971">
        <v>51</v>
      </c>
      <c r="J2971">
        <v>3</v>
      </c>
      <c r="K2971">
        <v>765.74</v>
      </c>
      <c r="L2971" t="str">
        <f t="shared" si="276"/>
        <v>OUTLIER</v>
      </c>
      <c r="M2971">
        <v>3</v>
      </c>
      <c r="N2971" t="str">
        <f t="shared" si="277"/>
        <v/>
      </c>
      <c r="O2971">
        <v>14</v>
      </c>
      <c r="P2971" s="11">
        <v>0.33333333333333298</v>
      </c>
      <c r="Q2971" s="11">
        <v>5.8823529411764698E-2</v>
      </c>
      <c r="R2971" s="12">
        <v>255.24666666666599</v>
      </c>
      <c r="S2971" t="s">
        <v>57</v>
      </c>
      <c r="T2971">
        <v>0</v>
      </c>
      <c r="U2971">
        <f t="shared" si="278"/>
        <v>5</v>
      </c>
      <c r="V2971">
        <f t="shared" si="279"/>
        <v>1</v>
      </c>
      <c r="W2971">
        <f t="shared" si="280"/>
        <v>5</v>
      </c>
      <c r="X2971" t="str">
        <f t="shared" si="281"/>
        <v>515</v>
      </c>
      <c r="Y2971" t="str">
        <f>IF(Table1[[#This Row],[RFM_Score]]="555","Champion", IF(AND(J2971&gt;=4,V2971&gt;=4),"Loyal", IF(U2971&lt;=2,"At Risk", IF(W2971&gt;=4,"Potential Loyalist","Others"))))</f>
        <v>Potential Loyalist</v>
      </c>
    </row>
    <row r="2972" spans="1:25">
      <c r="A2972" t="s">
        <v>4858</v>
      </c>
      <c r="B2972">
        <v>32</v>
      </c>
      <c r="C2972" t="s">
        <v>19</v>
      </c>
      <c r="D2972" t="s">
        <v>41</v>
      </c>
      <c r="E2972" s="6" t="s">
        <v>15042</v>
      </c>
      <c r="F2972" t="s">
        <v>21</v>
      </c>
      <c r="G2972">
        <v>7</v>
      </c>
      <c r="H2972">
        <v>1</v>
      </c>
      <c r="I2972">
        <v>50</v>
      </c>
      <c r="J2972">
        <v>4</v>
      </c>
      <c r="K2972">
        <v>764.32</v>
      </c>
      <c r="L2972" t="str">
        <f t="shared" si="276"/>
        <v>OUTLIER</v>
      </c>
      <c r="M2972">
        <v>3</v>
      </c>
      <c r="N2972" t="str">
        <f t="shared" si="277"/>
        <v/>
      </c>
      <c r="O2972">
        <v>17</v>
      </c>
      <c r="P2972" s="11">
        <v>0.14285714285714199</v>
      </c>
      <c r="Q2972" s="11">
        <v>0.08</v>
      </c>
      <c r="R2972" s="12">
        <v>254.773333333333</v>
      </c>
      <c r="S2972" t="s">
        <v>57</v>
      </c>
      <c r="T2972">
        <v>0</v>
      </c>
      <c r="U2972">
        <f t="shared" si="278"/>
        <v>5</v>
      </c>
      <c r="V2972">
        <f t="shared" si="279"/>
        <v>1</v>
      </c>
      <c r="W2972">
        <f t="shared" si="280"/>
        <v>5</v>
      </c>
      <c r="X2972" t="str">
        <f t="shared" si="281"/>
        <v>515</v>
      </c>
      <c r="Y2972" t="str">
        <f>IF(Table1[[#This Row],[RFM_Score]]="555","Champion", IF(AND(J2972&gt;=4,V2972&gt;=4),"Loyal", IF(U2972&lt;=2,"At Risk", IF(W2972&gt;=4,"Potential Loyalist","Others"))))</f>
        <v>Potential Loyalist</v>
      </c>
    </row>
    <row r="2973" spans="1:25">
      <c r="A2973" t="s">
        <v>11746</v>
      </c>
      <c r="B2973">
        <v>33</v>
      </c>
      <c r="C2973" t="s">
        <v>19</v>
      </c>
      <c r="D2973" t="s">
        <v>25</v>
      </c>
      <c r="E2973" s="6" t="s">
        <v>15043</v>
      </c>
      <c r="F2973" t="s">
        <v>26</v>
      </c>
      <c r="G2973">
        <v>3</v>
      </c>
      <c r="H2973">
        <v>1</v>
      </c>
      <c r="I2973">
        <v>44</v>
      </c>
      <c r="J2973">
        <v>7</v>
      </c>
      <c r="K2973">
        <v>763.16</v>
      </c>
      <c r="L2973" t="str">
        <f t="shared" si="276"/>
        <v>OUTLIER</v>
      </c>
      <c r="M2973">
        <v>3</v>
      </c>
      <c r="N2973" t="str">
        <f t="shared" si="277"/>
        <v/>
      </c>
      <c r="O2973">
        <v>19</v>
      </c>
      <c r="P2973" s="11">
        <v>0.33333333333333298</v>
      </c>
      <c r="Q2973" s="11">
        <v>0.15909090909090901</v>
      </c>
      <c r="R2973" s="12">
        <v>254.386666666666</v>
      </c>
      <c r="S2973" t="s">
        <v>57</v>
      </c>
      <c r="T2973">
        <v>0</v>
      </c>
      <c r="U2973">
        <f t="shared" si="278"/>
        <v>5</v>
      </c>
      <c r="V2973">
        <f t="shared" si="279"/>
        <v>1</v>
      </c>
      <c r="W2973">
        <f t="shared" si="280"/>
        <v>5</v>
      </c>
      <c r="X2973" t="str">
        <f t="shared" si="281"/>
        <v>515</v>
      </c>
      <c r="Y2973" t="str">
        <f>IF(Table1[[#This Row],[RFM_Score]]="555","Champion", IF(AND(J2973&gt;=4,V2973&gt;=4),"Loyal", IF(U2973&lt;=2,"At Risk", IF(W2973&gt;=4,"Potential Loyalist","Others"))))</f>
        <v>Potential Loyalist</v>
      </c>
    </row>
    <row r="2974" spans="1:25">
      <c r="A2974" t="s">
        <v>10041</v>
      </c>
      <c r="B2974">
        <v>49</v>
      </c>
      <c r="C2974" t="s">
        <v>24</v>
      </c>
      <c r="D2974" t="s">
        <v>35</v>
      </c>
      <c r="E2974" s="6" t="s">
        <v>15044</v>
      </c>
      <c r="F2974" t="s">
        <v>37</v>
      </c>
      <c r="G2974">
        <v>2</v>
      </c>
      <c r="H2974">
        <v>0</v>
      </c>
      <c r="I2974">
        <v>46</v>
      </c>
      <c r="J2974">
        <v>2</v>
      </c>
      <c r="K2974">
        <v>763.14</v>
      </c>
      <c r="L2974" t="str">
        <f t="shared" si="276"/>
        <v>OUTLIER</v>
      </c>
      <c r="M2974">
        <v>3</v>
      </c>
      <c r="N2974" t="str">
        <f t="shared" si="277"/>
        <v/>
      </c>
      <c r="O2974">
        <v>78</v>
      </c>
      <c r="P2974" s="11">
        <v>0</v>
      </c>
      <c r="Q2974" s="11">
        <v>4.3478260869565202E-2</v>
      </c>
      <c r="R2974" s="12">
        <v>254.38</v>
      </c>
      <c r="S2974" t="s">
        <v>57</v>
      </c>
      <c r="T2974">
        <v>0</v>
      </c>
      <c r="U2974">
        <f t="shared" si="278"/>
        <v>2</v>
      </c>
      <c r="V2974">
        <f t="shared" si="279"/>
        <v>1</v>
      </c>
      <c r="W2974">
        <f t="shared" si="280"/>
        <v>5</v>
      </c>
      <c r="X2974" t="str">
        <f t="shared" si="281"/>
        <v>215</v>
      </c>
      <c r="Y2974" t="str">
        <f>IF(Table1[[#This Row],[RFM_Score]]="555","Champion", IF(AND(J2974&gt;=4,V2974&gt;=4),"Loyal", IF(U2974&lt;=2,"At Risk", IF(W2974&gt;=4,"Potential Loyalist","Others"))))</f>
        <v>At Risk</v>
      </c>
    </row>
    <row r="2975" spans="1:25">
      <c r="A2975" t="s">
        <v>5234</v>
      </c>
      <c r="B2975">
        <v>30</v>
      </c>
      <c r="C2975" t="s">
        <v>24</v>
      </c>
      <c r="D2975" t="s">
        <v>25</v>
      </c>
      <c r="E2975" s="6" t="s">
        <v>15045</v>
      </c>
      <c r="F2975" t="s">
        <v>62</v>
      </c>
      <c r="G2975">
        <v>2</v>
      </c>
      <c r="H2975">
        <v>1</v>
      </c>
      <c r="I2975">
        <v>61</v>
      </c>
      <c r="J2975">
        <v>3</v>
      </c>
      <c r="K2975">
        <v>759.78</v>
      </c>
      <c r="L2975" t="str">
        <f t="shared" si="276"/>
        <v>OUTLIER</v>
      </c>
      <c r="M2975">
        <v>3</v>
      </c>
      <c r="N2975" t="str">
        <f t="shared" si="277"/>
        <v/>
      </c>
      <c r="O2975">
        <v>70</v>
      </c>
      <c r="P2975" s="11">
        <v>0.5</v>
      </c>
      <c r="Q2975" s="11">
        <v>4.9180327868852403E-2</v>
      </c>
      <c r="R2975" s="12">
        <v>253.26</v>
      </c>
      <c r="S2975" t="s">
        <v>57</v>
      </c>
      <c r="T2975">
        <v>0</v>
      </c>
      <c r="U2975">
        <f t="shared" si="278"/>
        <v>3</v>
      </c>
      <c r="V2975">
        <f t="shared" si="279"/>
        <v>1</v>
      </c>
      <c r="W2975">
        <f t="shared" si="280"/>
        <v>5</v>
      </c>
      <c r="X2975" t="str">
        <f t="shared" si="281"/>
        <v>315</v>
      </c>
      <c r="Y2975" t="str">
        <f>IF(Table1[[#This Row],[RFM_Score]]="555","Champion", IF(AND(J2975&gt;=4,V2975&gt;=4),"Loyal", IF(U2975&lt;=2,"At Risk", IF(W2975&gt;=4,"Potential Loyalist","Others"))))</f>
        <v>Potential Loyalist</v>
      </c>
    </row>
    <row r="2976" spans="1:25">
      <c r="A2976" t="s">
        <v>5767</v>
      </c>
      <c r="B2976">
        <v>33</v>
      </c>
      <c r="C2976" t="s">
        <v>24</v>
      </c>
      <c r="D2976" t="s">
        <v>41</v>
      </c>
      <c r="E2976" s="6" t="s">
        <v>15046</v>
      </c>
      <c r="F2976" t="s">
        <v>37</v>
      </c>
      <c r="G2976">
        <v>3</v>
      </c>
      <c r="H2976">
        <v>1</v>
      </c>
      <c r="I2976">
        <v>43</v>
      </c>
      <c r="J2976">
        <v>0</v>
      </c>
      <c r="K2976">
        <v>758.77</v>
      </c>
      <c r="L2976" t="str">
        <f t="shared" si="276"/>
        <v>OUTLIER</v>
      </c>
      <c r="M2976">
        <v>3</v>
      </c>
      <c r="N2976" t="str">
        <f t="shared" si="277"/>
        <v/>
      </c>
      <c r="O2976">
        <v>9</v>
      </c>
      <c r="P2976" s="11">
        <v>0.33333333333333298</v>
      </c>
      <c r="Q2976" s="11">
        <v>0</v>
      </c>
      <c r="R2976" s="12">
        <v>252.92333333333301</v>
      </c>
      <c r="S2976" t="s">
        <v>57</v>
      </c>
      <c r="T2976">
        <v>0</v>
      </c>
      <c r="U2976">
        <f t="shared" si="278"/>
        <v>5</v>
      </c>
      <c r="V2976">
        <f t="shared" si="279"/>
        <v>1</v>
      </c>
      <c r="W2976">
        <f t="shared" si="280"/>
        <v>5</v>
      </c>
      <c r="X2976" t="str">
        <f t="shared" si="281"/>
        <v>515</v>
      </c>
      <c r="Y2976" t="str">
        <f>IF(Table1[[#This Row],[RFM_Score]]="555","Champion", IF(AND(J2976&gt;=4,V2976&gt;=4),"Loyal", IF(U2976&lt;=2,"At Risk", IF(W2976&gt;=4,"Potential Loyalist","Others"))))</f>
        <v>Potential Loyalist</v>
      </c>
    </row>
    <row r="2977" spans="1:25">
      <c r="A2977" t="s">
        <v>5055</v>
      </c>
      <c r="B2977">
        <v>36</v>
      </c>
      <c r="C2977" t="s">
        <v>19</v>
      </c>
      <c r="D2977" t="s">
        <v>25</v>
      </c>
      <c r="E2977" s="6" t="s">
        <v>15047</v>
      </c>
      <c r="F2977" t="s">
        <v>60</v>
      </c>
      <c r="G2977">
        <v>2</v>
      </c>
      <c r="H2977">
        <v>2</v>
      </c>
      <c r="I2977">
        <v>53</v>
      </c>
      <c r="J2977">
        <v>1</v>
      </c>
      <c r="K2977">
        <v>758.7</v>
      </c>
      <c r="L2977" t="str">
        <f t="shared" si="276"/>
        <v>OUTLIER</v>
      </c>
      <c r="M2977">
        <v>3</v>
      </c>
      <c r="N2977" t="str">
        <f t="shared" si="277"/>
        <v/>
      </c>
      <c r="O2977">
        <v>16</v>
      </c>
      <c r="P2977" s="11">
        <v>1</v>
      </c>
      <c r="Q2977" s="11">
        <v>1.8867924528301799E-2</v>
      </c>
      <c r="R2977" s="12">
        <v>252.9</v>
      </c>
      <c r="S2977" t="s">
        <v>57</v>
      </c>
      <c r="T2977">
        <v>1</v>
      </c>
      <c r="U2977">
        <f t="shared" si="278"/>
        <v>5</v>
      </c>
      <c r="V2977">
        <f t="shared" si="279"/>
        <v>1</v>
      </c>
      <c r="W2977">
        <f t="shared" si="280"/>
        <v>5</v>
      </c>
      <c r="X2977" t="str">
        <f t="shared" si="281"/>
        <v>515</v>
      </c>
      <c r="Y2977" t="str">
        <f>IF(Table1[[#This Row],[RFM_Score]]="555","Champion", IF(AND(J2977&gt;=4,V2977&gt;=4),"Loyal", IF(U2977&lt;=2,"At Risk", IF(W2977&gt;=4,"Potential Loyalist","Others"))))</f>
        <v>Potential Loyalist</v>
      </c>
    </row>
    <row r="2978" spans="1:25">
      <c r="A2978" t="s">
        <v>1789</v>
      </c>
      <c r="B2978">
        <v>27</v>
      </c>
      <c r="C2978" t="s">
        <v>24</v>
      </c>
      <c r="D2978" t="s">
        <v>25</v>
      </c>
      <c r="E2978" s="6" t="s">
        <v>15048</v>
      </c>
      <c r="F2978" t="s">
        <v>21</v>
      </c>
      <c r="G2978">
        <v>4</v>
      </c>
      <c r="H2978">
        <v>3</v>
      </c>
      <c r="I2978">
        <v>65</v>
      </c>
      <c r="J2978">
        <v>0</v>
      </c>
      <c r="K2978">
        <v>758.11</v>
      </c>
      <c r="L2978" t="str">
        <f t="shared" si="276"/>
        <v>OUTLIER</v>
      </c>
      <c r="M2978">
        <v>3</v>
      </c>
      <c r="N2978" t="str">
        <f t="shared" si="277"/>
        <v/>
      </c>
      <c r="O2978">
        <v>0</v>
      </c>
      <c r="P2978" s="11">
        <v>0.75</v>
      </c>
      <c r="Q2978" s="11">
        <v>0</v>
      </c>
      <c r="R2978" s="12">
        <v>252.70333333333301</v>
      </c>
      <c r="S2978" t="s">
        <v>57</v>
      </c>
      <c r="T2978">
        <v>0</v>
      </c>
      <c r="U2978">
        <f t="shared" si="278"/>
        <v>5</v>
      </c>
      <c r="V2978">
        <f t="shared" si="279"/>
        <v>1</v>
      </c>
      <c r="W2978">
        <f t="shared" si="280"/>
        <v>5</v>
      </c>
      <c r="X2978" t="str">
        <f t="shared" si="281"/>
        <v>515</v>
      </c>
      <c r="Y2978" t="str">
        <f>IF(Table1[[#This Row],[RFM_Score]]="555","Champion", IF(AND(J2978&gt;=4,V2978&gt;=4),"Loyal", IF(U2978&lt;=2,"At Risk", IF(W2978&gt;=4,"Potential Loyalist","Others"))))</f>
        <v>Potential Loyalist</v>
      </c>
    </row>
    <row r="2979" spans="1:25">
      <c r="A2979" t="s">
        <v>4547</v>
      </c>
      <c r="B2979">
        <v>20</v>
      </c>
      <c r="C2979" t="s">
        <v>24</v>
      </c>
      <c r="D2979" t="s">
        <v>29</v>
      </c>
      <c r="E2979" s="6" t="s">
        <v>15049</v>
      </c>
      <c r="F2979" t="s">
        <v>21</v>
      </c>
      <c r="G2979">
        <v>4</v>
      </c>
      <c r="H2979">
        <v>2</v>
      </c>
      <c r="I2979">
        <v>61</v>
      </c>
      <c r="J2979">
        <v>1</v>
      </c>
      <c r="K2979">
        <v>756</v>
      </c>
      <c r="L2979" t="str">
        <f t="shared" si="276"/>
        <v>OUTLIER</v>
      </c>
      <c r="M2979">
        <v>3</v>
      </c>
      <c r="N2979" t="str">
        <f t="shared" si="277"/>
        <v/>
      </c>
      <c r="O2979">
        <v>17</v>
      </c>
      <c r="P2979" s="11">
        <v>0.5</v>
      </c>
      <c r="Q2979" s="11">
        <v>1.63934426229508E-2</v>
      </c>
      <c r="R2979" s="12">
        <v>252</v>
      </c>
      <c r="S2979" t="s">
        <v>57</v>
      </c>
      <c r="T2979">
        <v>0</v>
      </c>
      <c r="U2979">
        <f t="shared" si="278"/>
        <v>5</v>
      </c>
      <c r="V2979">
        <f t="shared" si="279"/>
        <v>1</v>
      </c>
      <c r="W2979">
        <f t="shared" si="280"/>
        <v>5</v>
      </c>
      <c r="X2979" t="str">
        <f t="shared" si="281"/>
        <v>515</v>
      </c>
      <c r="Y2979" t="str">
        <f>IF(Table1[[#This Row],[RFM_Score]]="555","Champion", IF(AND(J2979&gt;=4,V2979&gt;=4),"Loyal", IF(U2979&lt;=2,"At Risk", IF(W2979&gt;=4,"Potential Loyalist","Others"))))</f>
        <v>Potential Loyalist</v>
      </c>
    </row>
    <row r="2980" spans="1:25">
      <c r="A2980" t="s">
        <v>6124</v>
      </c>
      <c r="B2980">
        <v>18</v>
      </c>
      <c r="C2980" t="s">
        <v>24</v>
      </c>
      <c r="D2980" t="s">
        <v>25</v>
      </c>
      <c r="E2980" s="6" t="s">
        <v>15050</v>
      </c>
      <c r="F2980" t="s">
        <v>37</v>
      </c>
      <c r="G2980">
        <v>4</v>
      </c>
      <c r="H2980">
        <v>1</v>
      </c>
      <c r="I2980">
        <v>52</v>
      </c>
      <c r="J2980">
        <v>6</v>
      </c>
      <c r="K2980">
        <v>754.46</v>
      </c>
      <c r="L2980" t="str">
        <f t="shared" si="276"/>
        <v>OUTLIER</v>
      </c>
      <c r="M2980">
        <v>3</v>
      </c>
      <c r="N2980" t="str">
        <f t="shared" si="277"/>
        <v/>
      </c>
      <c r="O2980">
        <v>17</v>
      </c>
      <c r="P2980" s="11">
        <v>0.25</v>
      </c>
      <c r="Q2980" s="11">
        <v>0.115384615384615</v>
      </c>
      <c r="R2980" s="12">
        <v>251.486666666666</v>
      </c>
      <c r="S2980" t="s">
        <v>57</v>
      </c>
      <c r="T2980">
        <v>1</v>
      </c>
      <c r="U2980">
        <f t="shared" si="278"/>
        <v>5</v>
      </c>
      <c r="V2980">
        <f t="shared" si="279"/>
        <v>1</v>
      </c>
      <c r="W2980">
        <f t="shared" si="280"/>
        <v>5</v>
      </c>
      <c r="X2980" t="str">
        <f t="shared" si="281"/>
        <v>515</v>
      </c>
      <c r="Y2980" t="str">
        <f>IF(Table1[[#This Row],[RFM_Score]]="555","Champion", IF(AND(J2980&gt;=4,V2980&gt;=4),"Loyal", IF(U2980&lt;=2,"At Risk", IF(W2980&gt;=4,"Potential Loyalist","Others"))))</f>
        <v>Potential Loyalist</v>
      </c>
    </row>
    <row r="2981" spans="1:25">
      <c r="A2981" t="s">
        <v>726</v>
      </c>
      <c r="B2981">
        <v>40</v>
      </c>
      <c r="C2981" t="s">
        <v>24</v>
      </c>
      <c r="D2981" t="s">
        <v>25</v>
      </c>
      <c r="E2981" s="6" t="s">
        <v>15051</v>
      </c>
      <c r="F2981" t="s">
        <v>26</v>
      </c>
      <c r="G2981">
        <v>1</v>
      </c>
      <c r="H2981">
        <v>0</v>
      </c>
      <c r="I2981">
        <v>51</v>
      </c>
      <c r="J2981">
        <v>3</v>
      </c>
      <c r="K2981">
        <v>750.41</v>
      </c>
      <c r="L2981" t="str">
        <f t="shared" si="276"/>
        <v>OUTLIER</v>
      </c>
      <c r="M2981">
        <v>3</v>
      </c>
      <c r="N2981" t="str">
        <f t="shared" si="277"/>
        <v/>
      </c>
      <c r="O2981">
        <v>24</v>
      </c>
      <c r="P2981" s="11">
        <v>0</v>
      </c>
      <c r="Q2981" s="11">
        <v>5.8823529411764698E-2</v>
      </c>
      <c r="R2981" s="12">
        <v>250.136666666666</v>
      </c>
      <c r="S2981" t="s">
        <v>57</v>
      </c>
      <c r="T2981">
        <v>0</v>
      </c>
      <c r="U2981">
        <f t="shared" si="278"/>
        <v>4</v>
      </c>
      <c r="V2981">
        <f t="shared" si="279"/>
        <v>1</v>
      </c>
      <c r="W2981">
        <f t="shared" si="280"/>
        <v>5</v>
      </c>
      <c r="X2981" t="str">
        <f t="shared" si="281"/>
        <v>415</v>
      </c>
      <c r="Y2981" t="str">
        <f>IF(Table1[[#This Row],[RFM_Score]]="555","Champion", IF(AND(J2981&gt;=4,V2981&gt;=4),"Loyal", IF(U2981&lt;=2,"At Risk", IF(W2981&gt;=4,"Potential Loyalist","Others"))))</f>
        <v>Potential Loyalist</v>
      </c>
    </row>
    <row r="2982" spans="1:25">
      <c r="A2982" t="s">
        <v>11509</v>
      </c>
      <c r="B2982">
        <v>21</v>
      </c>
      <c r="C2982" t="s">
        <v>19</v>
      </c>
      <c r="D2982" t="s">
        <v>35</v>
      </c>
      <c r="E2982" s="6" t="s">
        <v>15052</v>
      </c>
      <c r="F2982" t="s">
        <v>62</v>
      </c>
      <c r="G2982">
        <v>2</v>
      </c>
      <c r="H2982">
        <v>0</v>
      </c>
      <c r="I2982">
        <v>56</v>
      </c>
      <c r="J2982">
        <v>8</v>
      </c>
      <c r="K2982">
        <v>749.28</v>
      </c>
      <c r="L2982" t="str">
        <f t="shared" si="276"/>
        <v>OUTLIER</v>
      </c>
      <c r="M2982">
        <v>3</v>
      </c>
      <c r="N2982" t="str">
        <f t="shared" si="277"/>
        <v/>
      </c>
      <c r="O2982">
        <v>34</v>
      </c>
      <c r="P2982" s="11">
        <v>0</v>
      </c>
      <c r="Q2982" s="11">
        <v>0.14285714285714199</v>
      </c>
      <c r="R2982" s="12">
        <v>249.76</v>
      </c>
      <c r="S2982" t="s">
        <v>57</v>
      </c>
      <c r="T2982">
        <v>0</v>
      </c>
      <c r="U2982">
        <f t="shared" si="278"/>
        <v>4</v>
      </c>
      <c r="V2982">
        <f t="shared" si="279"/>
        <v>1</v>
      </c>
      <c r="W2982">
        <f t="shared" si="280"/>
        <v>5</v>
      </c>
      <c r="X2982" t="str">
        <f t="shared" si="281"/>
        <v>415</v>
      </c>
      <c r="Y2982" t="str">
        <f>IF(Table1[[#This Row],[RFM_Score]]="555","Champion", IF(AND(J2982&gt;=4,V2982&gt;=4),"Loyal", IF(U2982&lt;=2,"At Risk", IF(W2982&gt;=4,"Potential Loyalist","Others"))))</f>
        <v>Potential Loyalist</v>
      </c>
    </row>
    <row r="2983" spans="1:25">
      <c r="A2983" t="s">
        <v>8353</v>
      </c>
      <c r="B2983">
        <v>32</v>
      </c>
      <c r="C2983" t="s">
        <v>19</v>
      </c>
      <c r="D2983" t="s">
        <v>29</v>
      </c>
      <c r="E2983" s="6" t="s">
        <v>15053</v>
      </c>
      <c r="F2983" t="s">
        <v>60</v>
      </c>
      <c r="G2983">
        <v>3</v>
      </c>
      <c r="H2983">
        <v>0</v>
      </c>
      <c r="I2983">
        <v>46</v>
      </c>
      <c r="J2983">
        <v>1</v>
      </c>
      <c r="K2983">
        <v>746.61</v>
      </c>
      <c r="L2983" t="str">
        <f t="shared" si="276"/>
        <v>OUTLIER</v>
      </c>
      <c r="M2983">
        <v>3</v>
      </c>
      <c r="N2983" t="str">
        <f t="shared" si="277"/>
        <v/>
      </c>
      <c r="O2983">
        <v>7</v>
      </c>
      <c r="P2983" s="11">
        <v>0</v>
      </c>
      <c r="Q2983" s="11">
        <v>2.1739130434782601E-2</v>
      </c>
      <c r="R2983" s="12">
        <v>248.87</v>
      </c>
      <c r="S2983" t="s">
        <v>57</v>
      </c>
      <c r="T2983">
        <v>0</v>
      </c>
      <c r="U2983">
        <f t="shared" si="278"/>
        <v>5</v>
      </c>
      <c r="V2983">
        <f t="shared" si="279"/>
        <v>1</v>
      </c>
      <c r="W2983">
        <f t="shared" si="280"/>
        <v>5</v>
      </c>
      <c r="X2983" t="str">
        <f t="shared" si="281"/>
        <v>515</v>
      </c>
      <c r="Y2983" t="str">
        <f>IF(Table1[[#This Row],[RFM_Score]]="555","Champion", IF(AND(J2983&gt;=4,V2983&gt;=4),"Loyal", IF(U2983&lt;=2,"At Risk", IF(W2983&gt;=4,"Potential Loyalist","Others"))))</f>
        <v>Potential Loyalist</v>
      </c>
    </row>
    <row r="2984" spans="1:25">
      <c r="A2984" t="s">
        <v>2559</v>
      </c>
      <c r="B2984">
        <v>39</v>
      </c>
      <c r="C2984" t="s">
        <v>19</v>
      </c>
      <c r="D2984" t="s">
        <v>25</v>
      </c>
      <c r="E2984" s="6" t="s">
        <v>15054</v>
      </c>
      <c r="F2984" t="s">
        <v>21</v>
      </c>
      <c r="G2984">
        <v>3</v>
      </c>
      <c r="H2984">
        <v>1</v>
      </c>
      <c r="I2984">
        <v>52</v>
      </c>
      <c r="J2984">
        <v>4</v>
      </c>
      <c r="K2984">
        <v>746.18</v>
      </c>
      <c r="L2984" t="str">
        <f t="shared" si="276"/>
        <v>OUTLIER</v>
      </c>
      <c r="M2984">
        <v>3</v>
      </c>
      <c r="N2984" t="str">
        <f t="shared" si="277"/>
        <v/>
      </c>
      <c r="O2984">
        <v>13</v>
      </c>
      <c r="P2984" s="11">
        <v>0.33333333333333298</v>
      </c>
      <c r="Q2984" s="11">
        <v>7.69230769230769E-2</v>
      </c>
      <c r="R2984" s="12">
        <v>248.72666666666601</v>
      </c>
      <c r="S2984" t="s">
        <v>57</v>
      </c>
      <c r="T2984">
        <v>0</v>
      </c>
      <c r="U2984">
        <f t="shared" si="278"/>
        <v>5</v>
      </c>
      <c r="V2984">
        <f t="shared" si="279"/>
        <v>1</v>
      </c>
      <c r="W2984">
        <f t="shared" si="280"/>
        <v>5</v>
      </c>
      <c r="X2984" t="str">
        <f t="shared" si="281"/>
        <v>515</v>
      </c>
      <c r="Y2984" t="str">
        <f>IF(Table1[[#This Row],[RFM_Score]]="555","Champion", IF(AND(J2984&gt;=4,V2984&gt;=4),"Loyal", IF(U2984&lt;=2,"At Risk", IF(W2984&gt;=4,"Potential Loyalist","Others"))))</f>
        <v>Potential Loyalist</v>
      </c>
    </row>
    <row r="2985" spans="1:25">
      <c r="A2985" t="s">
        <v>2588</v>
      </c>
      <c r="B2985">
        <v>18</v>
      </c>
      <c r="C2985" t="s">
        <v>24</v>
      </c>
      <c r="D2985" t="s">
        <v>46</v>
      </c>
      <c r="E2985" s="6" t="s">
        <v>15055</v>
      </c>
      <c r="F2985" t="s">
        <v>30</v>
      </c>
      <c r="G2985">
        <v>4</v>
      </c>
      <c r="H2985">
        <v>3</v>
      </c>
      <c r="I2985">
        <v>62</v>
      </c>
      <c r="J2985">
        <v>4</v>
      </c>
      <c r="K2985">
        <v>744.21</v>
      </c>
      <c r="L2985" t="str">
        <f t="shared" si="276"/>
        <v>OUTLIER</v>
      </c>
      <c r="M2985">
        <v>3</v>
      </c>
      <c r="N2985" t="str">
        <f t="shared" si="277"/>
        <v/>
      </c>
      <c r="O2985">
        <v>11</v>
      </c>
      <c r="P2985" s="11">
        <v>0.75</v>
      </c>
      <c r="Q2985" s="11">
        <v>6.4516129032257993E-2</v>
      </c>
      <c r="R2985" s="12">
        <v>248.07</v>
      </c>
      <c r="S2985" t="s">
        <v>57</v>
      </c>
      <c r="T2985">
        <v>0</v>
      </c>
      <c r="U2985">
        <f t="shared" si="278"/>
        <v>5</v>
      </c>
      <c r="V2985">
        <f t="shared" si="279"/>
        <v>1</v>
      </c>
      <c r="W2985">
        <f t="shared" si="280"/>
        <v>5</v>
      </c>
      <c r="X2985" t="str">
        <f t="shared" si="281"/>
        <v>515</v>
      </c>
      <c r="Y2985" t="str">
        <f>IF(Table1[[#This Row],[RFM_Score]]="555","Champion", IF(AND(J2985&gt;=4,V2985&gt;=4),"Loyal", IF(U2985&lt;=2,"At Risk", IF(W2985&gt;=4,"Potential Loyalist","Others"))))</f>
        <v>Potential Loyalist</v>
      </c>
    </row>
    <row r="2986" spans="1:25">
      <c r="A2986" t="s">
        <v>66</v>
      </c>
      <c r="B2986">
        <v>31</v>
      </c>
      <c r="C2986" t="s">
        <v>19</v>
      </c>
      <c r="D2986" t="s">
        <v>25</v>
      </c>
      <c r="E2986" s="6" t="s">
        <v>15056</v>
      </c>
      <c r="F2986" t="s">
        <v>21</v>
      </c>
      <c r="G2986">
        <v>2</v>
      </c>
      <c r="H2986">
        <v>2</v>
      </c>
      <c r="I2986">
        <v>47</v>
      </c>
      <c r="J2986">
        <v>2</v>
      </c>
      <c r="K2986">
        <v>742.36</v>
      </c>
      <c r="L2986" t="str">
        <f t="shared" si="276"/>
        <v>OUTLIER</v>
      </c>
      <c r="M2986">
        <v>3</v>
      </c>
      <c r="N2986" t="str">
        <f t="shared" si="277"/>
        <v/>
      </c>
      <c r="O2986">
        <v>4</v>
      </c>
      <c r="P2986" s="11">
        <v>1</v>
      </c>
      <c r="Q2986" s="11">
        <v>4.2553191489361701E-2</v>
      </c>
      <c r="R2986" s="12">
        <v>247.45333333333301</v>
      </c>
      <c r="S2986" t="s">
        <v>57</v>
      </c>
      <c r="T2986">
        <v>0</v>
      </c>
      <c r="U2986">
        <f t="shared" si="278"/>
        <v>5</v>
      </c>
      <c r="V2986">
        <f t="shared" si="279"/>
        <v>1</v>
      </c>
      <c r="W2986">
        <f t="shared" si="280"/>
        <v>5</v>
      </c>
      <c r="X2986" t="str">
        <f t="shared" si="281"/>
        <v>515</v>
      </c>
      <c r="Y2986" t="str">
        <f>IF(Table1[[#This Row],[RFM_Score]]="555","Champion", IF(AND(J2986&gt;=4,V2986&gt;=4),"Loyal", IF(U2986&lt;=2,"At Risk", IF(W2986&gt;=4,"Potential Loyalist","Others"))))</f>
        <v>Potential Loyalist</v>
      </c>
    </row>
    <row r="2987" spans="1:25">
      <c r="A2987" t="s">
        <v>2763</v>
      </c>
      <c r="B2987">
        <v>47</v>
      </c>
      <c r="C2987" t="s">
        <v>19</v>
      </c>
      <c r="D2987" t="s">
        <v>25</v>
      </c>
      <c r="E2987" s="6" t="s">
        <v>15057</v>
      </c>
      <c r="F2987" t="s">
        <v>21</v>
      </c>
      <c r="G2987">
        <v>1</v>
      </c>
      <c r="H2987">
        <v>0</v>
      </c>
      <c r="I2987">
        <v>46</v>
      </c>
      <c r="J2987">
        <v>4</v>
      </c>
      <c r="K2987">
        <v>741.76</v>
      </c>
      <c r="L2987" t="str">
        <f t="shared" si="276"/>
        <v>OUTLIER</v>
      </c>
      <c r="M2987">
        <v>3</v>
      </c>
      <c r="N2987" t="str">
        <f t="shared" si="277"/>
        <v/>
      </c>
      <c r="O2987">
        <v>7</v>
      </c>
      <c r="P2987" s="11">
        <v>0</v>
      </c>
      <c r="Q2987" s="11">
        <v>8.6956521739130405E-2</v>
      </c>
      <c r="R2987" s="12">
        <v>247.25333333333299</v>
      </c>
      <c r="S2987" t="s">
        <v>57</v>
      </c>
      <c r="T2987">
        <v>0</v>
      </c>
      <c r="U2987">
        <f t="shared" si="278"/>
        <v>5</v>
      </c>
      <c r="V2987">
        <f t="shared" si="279"/>
        <v>1</v>
      </c>
      <c r="W2987">
        <f t="shared" si="280"/>
        <v>5</v>
      </c>
      <c r="X2987" t="str">
        <f t="shared" si="281"/>
        <v>515</v>
      </c>
      <c r="Y2987" t="str">
        <f>IF(Table1[[#This Row],[RFM_Score]]="555","Champion", IF(AND(J2987&gt;=4,V2987&gt;=4),"Loyal", IF(U2987&lt;=2,"At Risk", IF(W2987&gt;=4,"Potential Loyalist","Others"))))</f>
        <v>Potential Loyalist</v>
      </c>
    </row>
    <row r="2988" spans="1:25">
      <c r="A2988" t="s">
        <v>7825</v>
      </c>
      <c r="B2988">
        <v>34</v>
      </c>
      <c r="C2988" t="s">
        <v>19</v>
      </c>
      <c r="D2988" t="s">
        <v>25</v>
      </c>
      <c r="E2988" s="6" t="s">
        <v>15058</v>
      </c>
      <c r="F2988" t="s">
        <v>37</v>
      </c>
      <c r="G2988">
        <v>5</v>
      </c>
      <c r="H2988">
        <v>0</v>
      </c>
      <c r="I2988">
        <v>47</v>
      </c>
      <c r="J2988">
        <v>0</v>
      </c>
      <c r="K2988">
        <v>740.75</v>
      </c>
      <c r="L2988" t="str">
        <f t="shared" si="276"/>
        <v>OUTLIER</v>
      </c>
      <c r="M2988">
        <v>3</v>
      </c>
      <c r="N2988" t="str">
        <f t="shared" si="277"/>
        <v/>
      </c>
      <c r="O2988">
        <v>19</v>
      </c>
      <c r="P2988" s="11">
        <v>0</v>
      </c>
      <c r="Q2988" s="11">
        <v>0</v>
      </c>
      <c r="R2988" s="12">
        <v>246.916666666666</v>
      </c>
      <c r="S2988" t="s">
        <v>57</v>
      </c>
      <c r="T2988">
        <v>0</v>
      </c>
      <c r="U2988">
        <f t="shared" si="278"/>
        <v>5</v>
      </c>
      <c r="V2988">
        <f t="shared" si="279"/>
        <v>1</v>
      </c>
      <c r="W2988">
        <f t="shared" si="280"/>
        <v>5</v>
      </c>
      <c r="X2988" t="str">
        <f t="shared" si="281"/>
        <v>515</v>
      </c>
      <c r="Y2988" t="str">
        <f>IF(Table1[[#This Row],[RFM_Score]]="555","Champion", IF(AND(J2988&gt;=4,V2988&gt;=4),"Loyal", IF(U2988&lt;=2,"At Risk", IF(W2988&gt;=4,"Potential Loyalist","Others"))))</f>
        <v>Potential Loyalist</v>
      </c>
    </row>
    <row r="2989" spans="1:25">
      <c r="A2989" t="s">
        <v>3144</v>
      </c>
      <c r="B2989">
        <v>41</v>
      </c>
      <c r="C2989" t="s">
        <v>24</v>
      </c>
      <c r="D2989" t="s">
        <v>35</v>
      </c>
      <c r="E2989" s="6" t="s">
        <v>15059</v>
      </c>
      <c r="F2989" t="s">
        <v>37</v>
      </c>
      <c r="G2989">
        <v>6</v>
      </c>
      <c r="H2989">
        <v>4</v>
      </c>
      <c r="I2989">
        <v>44</v>
      </c>
      <c r="J2989">
        <v>2</v>
      </c>
      <c r="K2989">
        <v>736.76</v>
      </c>
      <c r="L2989" t="str">
        <f t="shared" si="276"/>
        <v>OUTLIER</v>
      </c>
      <c r="M2989">
        <v>3</v>
      </c>
      <c r="N2989" t="str">
        <f t="shared" si="277"/>
        <v/>
      </c>
      <c r="O2989">
        <v>28</v>
      </c>
      <c r="P2989" s="11">
        <v>0.66666666666666596</v>
      </c>
      <c r="Q2989" s="11">
        <v>4.54545454545454E-2</v>
      </c>
      <c r="R2989" s="12">
        <v>245.58666666666599</v>
      </c>
      <c r="S2989" t="s">
        <v>57</v>
      </c>
      <c r="T2989">
        <v>0</v>
      </c>
      <c r="U2989">
        <f t="shared" si="278"/>
        <v>4</v>
      </c>
      <c r="V2989">
        <f t="shared" si="279"/>
        <v>1</v>
      </c>
      <c r="W2989">
        <f t="shared" si="280"/>
        <v>5</v>
      </c>
      <c r="X2989" t="str">
        <f t="shared" si="281"/>
        <v>415</v>
      </c>
      <c r="Y2989" t="str">
        <f>IF(Table1[[#This Row],[RFM_Score]]="555","Champion", IF(AND(J2989&gt;=4,V2989&gt;=4),"Loyal", IF(U2989&lt;=2,"At Risk", IF(W2989&gt;=4,"Potential Loyalist","Others"))))</f>
        <v>Potential Loyalist</v>
      </c>
    </row>
    <row r="2990" spans="1:25">
      <c r="A2990" t="s">
        <v>5295</v>
      </c>
      <c r="B2990">
        <v>18</v>
      </c>
      <c r="C2990" t="s">
        <v>24</v>
      </c>
      <c r="D2990" t="s">
        <v>25</v>
      </c>
      <c r="E2990" s="6" t="s">
        <v>15060</v>
      </c>
      <c r="F2990" t="s">
        <v>26</v>
      </c>
      <c r="G2990">
        <v>4</v>
      </c>
      <c r="H2990">
        <v>3</v>
      </c>
      <c r="I2990">
        <v>56</v>
      </c>
      <c r="J2990">
        <v>3</v>
      </c>
      <c r="K2990">
        <v>734.94</v>
      </c>
      <c r="L2990" t="str">
        <f t="shared" si="276"/>
        <v>OUTLIER</v>
      </c>
      <c r="M2990">
        <v>3</v>
      </c>
      <c r="N2990" t="str">
        <f t="shared" si="277"/>
        <v/>
      </c>
      <c r="O2990">
        <v>59</v>
      </c>
      <c r="P2990" s="11">
        <v>0.75</v>
      </c>
      <c r="Q2990" s="11">
        <v>5.3571428571428499E-2</v>
      </c>
      <c r="R2990" s="12">
        <v>244.98</v>
      </c>
      <c r="S2990" t="s">
        <v>57</v>
      </c>
      <c r="T2990">
        <v>0</v>
      </c>
      <c r="U2990">
        <f t="shared" si="278"/>
        <v>3</v>
      </c>
      <c r="V2990">
        <f t="shared" si="279"/>
        <v>1</v>
      </c>
      <c r="W2990">
        <f t="shared" si="280"/>
        <v>5</v>
      </c>
      <c r="X2990" t="str">
        <f t="shared" si="281"/>
        <v>315</v>
      </c>
      <c r="Y2990" t="str">
        <f>IF(Table1[[#This Row],[RFM_Score]]="555","Champion", IF(AND(J2990&gt;=4,V2990&gt;=4),"Loyal", IF(U2990&lt;=2,"At Risk", IF(W2990&gt;=4,"Potential Loyalist","Others"))))</f>
        <v>Potential Loyalist</v>
      </c>
    </row>
    <row r="2991" spans="1:25">
      <c r="A2991" t="s">
        <v>9390</v>
      </c>
      <c r="B2991">
        <v>37</v>
      </c>
      <c r="C2991" t="s">
        <v>24</v>
      </c>
      <c r="D2991" t="s">
        <v>25</v>
      </c>
      <c r="E2991" s="6" t="s">
        <v>15061</v>
      </c>
      <c r="F2991" t="s">
        <v>37</v>
      </c>
      <c r="G2991">
        <v>3</v>
      </c>
      <c r="H2991">
        <v>1</v>
      </c>
      <c r="I2991">
        <v>66</v>
      </c>
      <c r="J2991">
        <v>6</v>
      </c>
      <c r="K2991">
        <v>722.5</v>
      </c>
      <c r="L2991" t="str">
        <f t="shared" si="276"/>
        <v>OUTLIER</v>
      </c>
      <c r="M2991">
        <v>3</v>
      </c>
      <c r="N2991" t="str">
        <f t="shared" si="277"/>
        <v/>
      </c>
      <c r="O2991">
        <v>37</v>
      </c>
      <c r="P2991" s="11">
        <v>0.33333333333333298</v>
      </c>
      <c r="Q2991" s="11">
        <v>9.0909090909090898E-2</v>
      </c>
      <c r="R2991" s="12">
        <v>240.833333333333</v>
      </c>
      <c r="S2991" t="s">
        <v>57</v>
      </c>
      <c r="T2991">
        <v>1</v>
      </c>
      <c r="U2991">
        <f t="shared" si="278"/>
        <v>4</v>
      </c>
      <c r="V2991">
        <f t="shared" si="279"/>
        <v>1</v>
      </c>
      <c r="W2991">
        <f t="shared" si="280"/>
        <v>5</v>
      </c>
      <c r="X2991" t="str">
        <f t="shared" si="281"/>
        <v>415</v>
      </c>
      <c r="Y2991" t="str">
        <f>IF(Table1[[#This Row],[RFM_Score]]="555","Champion", IF(AND(J2991&gt;=4,V2991&gt;=4),"Loyal", IF(U2991&lt;=2,"At Risk", IF(W2991&gt;=4,"Potential Loyalist","Others"))))</f>
        <v>Potential Loyalist</v>
      </c>
    </row>
    <row r="2992" spans="1:25">
      <c r="A2992" t="s">
        <v>3879</v>
      </c>
      <c r="B2992">
        <v>46</v>
      </c>
      <c r="C2992" t="s">
        <v>19</v>
      </c>
      <c r="D2992" t="s">
        <v>49</v>
      </c>
      <c r="E2992" s="6" t="s">
        <v>15062</v>
      </c>
      <c r="F2992" t="s">
        <v>21</v>
      </c>
      <c r="G2992">
        <v>3</v>
      </c>
      <c r="H2992">
        <v>0</v>
      </c>
      <c r="I2992">
        <v>50</v>
      </c>
      <c r="J2992">
        <v>1</v>
      </c>
      <c r="K2992">
        <v>721.61</v>
      </c>
      <c r="L2992" t="str">
        <f t="shared" si="276"/>
        <v>OUTLIER</v>
      </c>
      <c r="M2992">
        <v>3</v>
      </c>
      <c r="N2992" t="str">
        <f t="shared" si="277"/>
        <v/>
      </c>
      <c r="O2992">
        <v>22</v>
      </c>
      <c r="P2992" s="11">
        <v>0</v>
      </c>
      <c r="Q2992" s="11">
        <v>0.02</v>
      </c>
      <c r="R2992" s="12">
        <v>240.53666666666601</v>
      </c>
      <c r="S2992" t="s">
        <v>57</v>
      </c>
      <c r="T2992">
        <v>0</v>
      </c>
      <c r="U2992">
        <f t="shared" si="278"/>
        <v>4</v>
      </c>
      <c r="V2992">
        <f t="shared" si="279"/>
        <v>1</v>
      </c>
      <c r="W2992">
        <f t="shared" si="280"/>
        <v>5</v>
      </c>
      <c r="X2992" t="str">
        <f t="shared" si="281"/>
        <v>415</v>
      </c>
      <c r="Y2992" t="str">
        <f>IF(Table1[[#This Row],[RFM_Score]]="555","Champion", IF(AND(J2992&gt;=4,V2992&gt;=4),"Loyal", IF(U2992&lt;=2,"At Risk", IF(W2992&gt;=4,"Potential Loyalist","Others"))))</f>
        <v>Potential Loyalist</v>
      </c>
    </row>
    <row r="2993" spans="1:25">
      <c r="A2993" t="s">
        <v>10517</v>
      </c>
      <c r="B2993">
        <v>48</v>
      </c>
      <c r="C2993" t="s">
        <v>19</v>
      </c>
      <c r="D2993" t="s">
        <v>29</v>
      </c>
      <c r="E2993" s="6" t="s">
        <v>15063</v>
      </c>
      <c r="F2993" t="s">
        <v>37</v>
      </c>
      <c r="G2993">
        <v>1</v>
      </c>
      <c r="H2993">
        <v>0</v>
      </c>
      <c r="I2993">
        <v>55</v>
      </c>
      <c r="J2993">
        <v>1</v>
      </c>
      <c r="K2993">
        <v>721.13</v>
      </c>
      <c r="L2993" t="str">
        <f t="shared" si="276"/>
        <v>OUTLIER</v>
      </c>
      <c r="M2993">
        <v>3</v>
      </c>
      <c r="N2993" t="str">
        <f t="shared" si="277"/>
        <v/>
      </c>
      <c r="O2993">
        <v>30</v>
      </c>
      <c r="P2993" s="11">
        <v>0</v>
      </c>
      <c r="Q2993" s="11">
        <v>1.8181818181818101E-2</v>
      </c>
      <c r="R2993" s="12">
        <v>240.37666666666601</v>
      </c>
      <c r="S2993" t="s">
        <v>57</v>
      </c>
      <c r="T2993">
        <v>0</v>
      </c>
      <c r="U2993">
        <f t="shared" si="278"/>
        <v>4</v>
      </c>
      <c r="V2993">
        <f t="shared" si="279"/>
        <v>1</v>
      </c>
      <c r="W2993">
        <f t="shared" si="280"/>
        <v>5</v>
      </c>
      <c r="X2993" t="str">
        <f t="shared" si="281"/>
        <v>415</v>
      </c>
      <c r="Y2993" t="str">
        <f>IF(Table1[[#This Row],[RFM_Score]]="555","Champion", IF(AND(J2993&gt;=4,V2993&gt;=4),"Loyal", IF(U2993&lt;=2,"At Risk", IF(W2993&gt;=4,"Potential Loyalist","Others"))))</f>
        <v>Potential Loyalist</v>
      </c>
    </row>
    <row r="2994" spans="1:25">
      <c r="A2994" t="s">
        <v>10437</v>
      </c>
      <c r="B2994">
        <v>34</v>
      </c>
      <c r="C2994" t="s">
        <v>24</v>
      </c>
      <c r="D2994" t="s">
        <v>25</v>
      </c>
      <c r="E2994" s="6" t="s">
        <v>15064</v>
      </c>
      <c r="F2994" t="s">
        <v>30</v>
      </c>
      <c r="G2994">
        <v>3</v>
      </c>
      <c r="H2994">
        <v>0</v>
      </c>
      <c r="I2994">
        <v>62</v>
      </c>
      <c r="J2994">
        <v>1</v>
      </c>
      <c r="K2994">
        <v>717.37</v>
      </c>
      <c r="L2994" t="str">
        <f t="shared" si="276"/>
        <v>OUTLIER</v>
      </c>
      <c r="M2994">
        <v>3</v>
      </c>
      <c r="N2994" t="str">
        <f t="shared" si="277"/>
        <v/>
      </c>
      <c r="O2994">
        <v>27</v>
      </c>
      <c r="P2994" s="11">
        <v>0</v>
      </c>
      <c r="Q2994" s="11">
        <v>1.6129032258064498E-2</v>
      </c>
      <c r="R2994" s="12">
        <v>239.12333333333299</v>
      </c>
      <c r="S2994" t="s">
        <v>57</v>
      </c>
      <c r="T2994">
        <v>0</v>
      </c>
      <c r="U2994">
        <f t="shared" si="278"/>
        <v>4</v>
      </c>
      <c r="V2994">
        <f t="shared" si="279"/>
        <v>1</v>
      </c>
      <c r="W2994">
        <f t="shared" si="280"/>
        <v>5</v>
      </c>
      <c r="X2994" t="str">
        <f t="shared" si="281"/>
        <v>415</v>
      </c>
      <c r="Y2994" t="str">
        <f>IF(Table1[[#This Row],[RFM_Score]]="555","Champion", IF(AND(J2994&gt;=4,V2994&gt;=4),"Loyal", IF(U2994&lt;=2,"At Risk", IF(W2994&gt;=4,"Potential Loyalist","Others"))))</f>
        <v>Potential Loyalist</v>
      </c>
    </row>
    <row r="2995" spans="1:25">
      <c r="A2995" t="s">
        <v>9122</v>
      </c>
      <c r="B2995">
        <v>30</v>
      </c>
      <c r="C2995" t="s">
        <v>19</v>
      </c>
      <c r="D2995" t="s">
        <v>20</v>
      </c>
      <c r="E2995" s="6" t="s">
        <v>15065</v>
      </c>
      <c r="F2995" t="s">
        <v>26</v>
      </c>
      <c r="G2995">
        <v>2</v>
      </c>
      <c r="H2995">
        <v>1</v>
      </c>
      <c r="I2995">
        <v>62</v>
      </c>
      <c r="J2995">
        <v>1</v>
      </c>
      <c r="K2995">
        <v>714.52</v>
      </c>
      <c r="L2995" t="str">
        <f t="shared" si="276"/>
        <v>OUTLIER</v>
      </c>
      <c r="M2995">
        <v>3</v>
      </c>
      <c r="N2995" t="str">
        <f t="shared" si="277"/>
        <v/>
      </c>
      <c r="O2995">
        <v>3</v>
      </c>
      <c r="P2995" s="11">
        <v>0.5</v>
      </c>
      <c r="Q2995" s="11">
        <v>1.6129032258064498E-2</v>
      </c>
      <c r="R2995" s="12">
        <v>238.17333333333301</v>
      </c>
      <c r="S2995" t="s">
        <v>57</v>
      </c>
      <c r="T2995">
        <v>0</v>
      </c>
      <c r="U2995">
        <f t="shared" si="278"/>
        <v>5</v>
      </c>
      <c r="V2995">
        <f t="shared" si="279"/>
        <v>1</v>
      </c>
      <c r="W2995">
        <f t="shared" si="280"/>
        <v>5</v>
      </c>
      <c r="X2995" t="str">
        <f t="shared" si="281"/>
        <v>515</v>
      </c>
      <c r="Y2995" t="str">
        <f>IF(Table1[[#This Row],[RFM_Score]]="555","Champion", IF(AND(J2995&gt;=4,V2995&gt;=4),"Loyal", IF(U2995&lt;=2,"At Risk", IF(W2995&gt;=4,"Potential Loyalist","Others"))))</f>
        <v>Potential Loyalist</v>
      </c>
    </row>
    <row r="2996" spans="1:25">
      <c r="A2996" t="s">
        <v>8415</v>
      </c>
      <c r="B2996">
        <v>44</v>
      </c>
      <c r="C2996" t="s">
        <v>19</v>
      </c>
      <c r="D2996" t="s">
        <v>35</v>
      </c>
      <c r="E2996" s="6" t="s">
        <v>15066</v>
      </c>
      <c r="F2996" t="s">
        <v>21</v>
      </c>
      <c r="G2996">
        <v>1</v>
      </c>
      <c r="H2996">
        <v>0</v>
      </c>
      <c r="I2996">
        <v>40</v>
      </c>
      <c r="J2996">
        <v>5</v>
      </c>
      <c r="K2996">
        <v>706.69</v>
      </c>
      <c r="L2996" t="str">
        <f t="shared" si="276"/>
        <v>OUTLIER</v>
      </c>
      <c r="M2996">
        <v>3</v>
      </c>
      <c r="N2996" t="str">
        <f t="shared" si="277"/>
        <v/>
      </c>
      <c r="O2996">
        <v>27</v>
      </c>
      <c r="P2996" s="11">
        <v>0</v>
      </c>
      <c r="Q2996" s="11">
        <v>0.125</v>
      </c>
      <c r="R2996" s="12">
        <v>235.56333333333299</v>
      </c>
      <c r="S2996" t="s">
        <v>57</v>
      </c>
      <c r="T2996">
        <v>0</v>
      </c>
      <c r="U2996">
        <f t="shared" si="278"/>
        <v>4</v>
      </c>
      <c r="V2996">
        <f t="shared" si="279"/>
        <v>1</v>
      </c>
      <c r="W2996">
        <f t="shared" si="280"/>
        <v>5</v>
      </c>
      <c r="X2996" t="str">
        <f t="shared" si="281"/>
        <v>415</v>
      </c>
      <c r="Y2996" t="str">
        <f>IF(Table1[[#This Row],[RFM_Score]]="555","Champion", IF(AND(J2996&gt;=4,V2996&gt;=4),"Loyal", IF(U2996&lt;=2,"At Risk", IF(W2996&gt;=4,"Potential Loyalist","Others"))))</f>
        <v>Potential Loyalist</v>
      </c>
    </row>
    <row r="2997" spans="1:25">
      <c r="A2997" t="s">
        <v>1216</v>
      </c>
      <c r="B2997">
        <v>21</v>
      </c>
      <c r="C2997" t="s">
        <v>19</v>
      </c>
      <c r="D2997" t="s">
        <v>29</v>
      </c>
      <c r="E2997" s="6" t="s">
        <v>15067</v>
      </c>
      <c r="F2997" t="s">
        <v>30</v>
      </c>
      <c r="G2997">
        <v>3</v>
      </c>
      <c r="H2997">
        <v>1</v>
      </c>
      <c r="I2997">
        <v>39</v>
      </c>
      <c r="J2997">
        <v>3</v>
      </c>
      <c r="K2997">
        <v>706.04</v>
      </c>
      <c r="L2997" t="str">
        <f t="shared" si="276"/>
        <v>OUTLIER</v>
      </c>
      <c r="M2997">
        <v>3</v>
      </c>
      <c r="N2997" t="str">
        <f t="shared" si="277"/>
        <v/>
      </c>
      <c r="O2997">
        <v>28</v>
      </c>
      <c r="P2997" s="11">
        <v>0.33333333333333298</v>
      </c>
      <c r="Q2997" s="11">
        <v>7.69230769230769E-2</v>
      </c>
      <c r="R2997" s="12">
        <v>235.34666666666601</v>
      </c>
      <c r="S2997" t="s">
        <v>57</v>
      </c>
      <c r="T2997">
        <v>0</v>
      </c>
      <c r="U2997">
        <f t="shared" si="278"/>
        <v>4</v>
      </c>
      <c r="V2997">
        <f t="shared" si="279"/>
        <v>1</v>
      </c>
      <c r="W2997">
        <f t="shared" si="280"/>
        <v>5</v>
      </c>
      <c r="X2997" t="str">
        <f t="shared" si="281"/>
        <v>415</v>
      </c>
      <c r="Y2997" t="str">
        <f>IF(Table1[[#This Row],[RFM_Score]]="555","Champion", IF(AND(J2997&gt;=4,V2997&gt;=4),"Loyal", IF(U2997&lt;=2,"At Risk", IF(W2997&gt;=4,"Potential Loyalist","Others"))))</f>
        <v>Potential Loyalist</v>
      </c>
    </row>
    <row r="2998" spans="1:25">
      <c r="A2998" t="s">
        <v>211</v>
      </c>
      <c r="B2998">
        <v>38</v>
      </c>
      <c r="C2998" t="s">
        <v>24</v>
      </c>
      <c r="D2998" t="s">
        <v>41</v>
      </c>
      <c r="E2998" s="6" t="s">
        <v>15068</v>
      </c>
      <c r="F2998" t="s">
        <v>26</v>
      </c>
      <c r="G2998">
        <v>0</v>
      </c>
      <c r="H2998">
        <v>0</v>
      </c>
      <c r="I2998">
        <v>35</v>
      </c>
      <c r="J2998">
        <v>1</v>
      </c>
      <c r="K2998">
        <v>699.82</v>
      </c>
      <c r="L2998" t="str">
        <f t="shared" si="276"/>
        <v>OUTLIER</v>
      </c>
      <c r="M2998">
        <v>3</v>
      </c>
      <c r="N2998" t="str">
        <f t="shared" si="277"/>
        <v/>
      </c>
      <c r="O2998">
        <v>5</v>
      </c>
      <c r="P2998" s="11">
        <v>0</v>
      </c>
      <c r="Q2998" s="11">
        <v>2.8571428571428501E-2</v>
      </c>
      <c r="R2998" s="12">
        <v>233.273333333333</v>
      </c>
      <c r="S2998" t="s">
        <v>57</v>
      </c>
      <c r="T2998">
        <v>0</v>
      </c>
      <c r="U2998">
        <f t="shared" si="278"/>
        <v>5</v>
      </c>
      <c r="V2998">
        <f t="shared" si="279"/>
        <v>1</v>
      </c>
      <c r="W2998">
        <f t="shared" si="280"/>
        <v>5</v>
      </c>
      <c r="X2998" t="str">
        <f t="shared" si="281"/>
        <v>515</v>
      </c>
      <c r="Y2998" t="str">
        <f>IF(Table1[[#This Row],[RFM_Score]]="555","Champion", IF(AND(J2998&gt;=4,V2998&gt;=4),"Loyal", IF(U2998&lt;=2,"At Risk", IF(W2998&gt;=4,"Potential Loyalist","Others"))))</f>
        <v>Potential Loyalist</v>
      </c>
    </row>
    <row r="2999" spans="1:25">
      <c r="A2999" t="s">
        <v>10094</v>
      </c>
      <c r="B2999">
        <v>18</v>
      </c>
      <c r="C2999" t="s">
        <v>24</v>
      </c>
      <c r="D2999" t="s">
        <v>41</v>
      </c>
      <c r="E2999" s="6" t="s">
        <v>15069</v>
      </c>
      <c r="F2999" t="s">
        <v>26</v>
      </c>
      <c r="G2999">
        <v>2</v>
      </c>
      <c r="H2999">
        <v>0</v>
      </c>
      <c r="I2999">
        <v>63</v>
      </c>
      <c r="J2999">
        <v>5</v>
      </c>
      <c r="K2999">
        <v>699.28</v>
      </c>
      <c r="L2999" t="str">
        <f t="shared" si="276"/>
        <v>OUTLIER</v>
      </c>
      <c r="M2999">
        <v>3</v>
      </c>
      <c r="N2999" t="str">
        <f t="shared" si="277"/>
        <v/>
      </c>
      <c r="O2999">
        <v>90</v>
      </c>
      <c r="P2999" s="11">
        <v>0</v>
      </c>
      <c r="Q2999" s="11">
        <v>7.9365079365079305E-2</v>
      </c>
      <c r="R2999" s="12">
        <v>233.09333333333299</v>
      </c>
      <c r="S2999" t="s">
        <v>57</v>
      </c>
      <c r="T2999">
        <v>0</v>
      </c>
      <c r="U2999">
        <f t="shared" si="278"/>
        <v>2</v>
      </c>
      <c r="V2999">
        <f t="shared" si="279"/>
        <v>1</v>
      </c>
      <c r="W2999">
        <f t="shared" si="280"/>
        <v>5</v>
      </c>
      <c r="X2999" t="str">
        <f t="shared" si="281"/>
        <v>215</v>
      </c>
      <c r="Y2999" t="str">
        <f>IF(Table1[[#This Row],[RFM_Score]]="555","Champion", IF(AND(J2999&gt;=4,V2999&gt;=4),"Loyal", IF(U2999&lt;=2,"At Risk", IF(W2999&gt;=4,"Potential Loyalist","Others"))))</f>
        <v>At Risk</v>
      </c>
    </row>
    <row r="3000" spans="1:25">
      <c r="A3000" t="s">
        <v>1791</v>
      </c>
      <c r="B3000">
        <v>41</v>
      </c>
      <c r="C3000" t="s">
        <v>19</v>
      </c>
      <c r="D3000" t="s">
        <v>41</v>
      </c>
      <c r="E3000" s="6" t="s">
        <v>15070</v>
      </c>
      <c r="F3000" t="s">
        <v>30</v>
      </c>
      <c r="G3000">
        <v>4</v>
      </c>
      <c r="H3000">
        <v>0</v>
      </c>
      <c r="I3000">
        <v>55</v>
      </c>
      <c r="J3000">
        <v>3</v>
      </c>
      <c r="K3000">
        <v>698.43</v>
      </c>
      <c r="L3000" t="str">
        <f t="shared" si="276"/>
        <v>OUTLIER</v>
      </c>
      <c r="M3000">
        <v>3</v>
      </c>
      <c r="N3000" t="str">
        <f t="shared" si="277"/>
        <v/>
      </c>
      <c r="O3000">
        <v>6</v>
      </c>
      <c r="P3000" s="11">
        <v>0</v>
      </c>
      <c r="Q3000" s="11">
        <v>5.4545454545454501E-2</v>
      </c>
      <c r="R3000" s="12">
        <v>232.80999999999901</v>
      </c>
      <c r="S3000" t="s">
        <v>57</v>
      </c>
      <c r="T3000">
        <v>0</v>
      </c>
      <c r="U3000">
        <f t="shared" si="278"/>
        <v>5</v>
      </c>
      <c r="V3000">
        <f t="shared" si="279"/>
        <v>1</v>
      </c>
      <c r="W3000">
        <f t="shared" si="280"/>
        <v>5</v>
      </c>
      <c r="X3000" t="str">
        <f t="shared" si="281"/>
        <v>515</v>
      </c>
      <c r="Y3000" t="str">
        <f>IF(Table1[[#This Row],[RFM_Score]]="555","Champion", IF(AND(J3000&gt;=4,V3000&gt;=4),"Loyal", IF(U3000&lt;=2,"At Risk", IF(W3000&gt;=4,"Potential Loyalist","Others"))))</f>
        <v>Potential Loyalist</v>
      </c>
    </row>
    <row r="3001" spans="1:25">
      <c r="A3001" t="s">
        <v>3274</v>
      </c>
      <c r="B3001">
        <v>19</v>
      </c>
      <c r="C3001" t="s">
        <v>19</v>
      </c>
      <c r="D3001" t="s">
        <v>25</v>
      </c>
      <c r="E3001" s="6" t="s">
        <v>15071</v>
      </c>
      <c r="F3001" t="s">
        <v>26</v>
      </c>
      <c r="G3001">
        <v>2</v>
      </c>
      <c r="H3001">
        <v>1</v>
      </c>
      <c r="I3001">
        <v>62</v>
      </c>
      <c r="J3001">
        <v>1</v>
      </c>
      <c r="K3001">
        <v>697.36</v>
      </c>
      <c r="L3001" t="str">
        <f t="shared" si="276"/>
        <v>OUTLIER</v>
      </c>
      <c r="M3001">
        <v>3</v>
      </c>
      <c r="N3001" t="str">
        <f t="shared" si="277"/>
        <v/>
      </c>
      <c r="O3001">
        <v>3</v>
      </c>
      <c r="P3001" s="11">
        <v>0.5</v>
      </c>
      <c r="Q3001" s="11">
        <v>1.6129032258064498E-2</v>
      </c>
      <c r="R3001" s="12">
        <v>232.45333333333301</v>
      </c>
      <c r="S3001" t="s">
        <v>57</v>
      </c>
      <c r="T3001">
        <v>0</v>
      </c>
      <c r="U3001">
        <f t="shared" si="278"/>
        <v>5</v>
      </c>
      <c r="V3001">
        <f t="shared" si="279"/>
        <v>1</v>
      </c>
      <c r="W3001">
        <f t="shared" si="280"/>
        <v>5</v>
      </c>
      <c r="X3001" t="str">
        <f t="shared" si="281"/>
        <v>515</v>
      </c>
      <c r="Y3001" t="str">
        <f>IF(Table1[[#This Row],[RFM_Score]]="555","Champion", IF(AND(J3001&gt;=4,V3001&gt;=4),"Loyal", IF(U3001&lt;=2,"At Risk", IF(W3001&gt;=4,"Potential Loyalist","Others"))))</f>
        <v>Potential Loyalist</v>
      </c>
    </row>
    <row r="3002" spans="1:25">
      <c r="A3002" t="s">
        <v>2640</v>
      </c>
      <c r="B3002">
        <v>20</v>
      </c>
      <c r="C3002" t="s">
        <v>24</v>
      </c>
      <c r="D3002" t="s">
        <v>49</v>
      </c>
      <c r="E3002" s="6" t="s">
        <v>15072</v>
      </c>
      <c r="F3002" t="s">
        <v>30</v>
      </c>
      <c r="G3002">
        <v>3</v>
      </c>
      <c r="H3002">
        <v>0</v>
      </c>
      <c r="I3002">
        <v>58</v>
      </c>
      <c r="J3002">
        <v>2</v>
      </c>
      <c r="K3002">
        <v>688.62</v>
      </c>
      <c r="L3002" t="str">
        <f t="shared" si="276"/>
        <v>OUTLIER</v>
      </c>
      <c r="M3002">
        <v>3</v>
      </c>
      <c r="N3002" t="str">
        <f t="shared" si="277"/>
        <v/>
      </c>
      <c r="O3002">
        <v>36</v>
      </c>
      <c r="P3002" s="11">
        <v>0</v>
      </c>
      <c r="Q3002" s="11">
        <v>3.4482758620689599E-2</v>
      </c>
      <c r="R3002" s="12">
        <v>229.54</v>
      </c>
      <c r="S3002" t="s">
        <v>57</v>
      </c>
      <c r="T3002">
        <v>0</v>
      </c>
      <c r="U3002">
        <f t="shared" si="278"/>
        <v>4</v>
      </c>
      <c r="V3002">
        <f t="shared" si="279"/>
        <v>1</v>
      </c>
      <c r="W3002">
        <f t="shared" si="280"/>
        <v>5</v>
      </c>
      <c r="X3002" t="str">
        <f t="shared" si="281"/>
        <v>415</v>
      </c>
      <c r="Y3002" t="str">
        <f>IF(Table1[[#This Row],[RFM_Score]]="555","Champion", IF(AND(J3002&gt;=4,V3002&gt;=4),"Loyal", IF(U3002&lt;=2,"At Risk", IF(W3002&gt;=4,"Potential Loyalist","Others"))))</f>
        <v>Potential Loyalist</v>
      </c>
    </row>
    <row r="3003" spans="1:25">
      <c r="A3003" t="s">
        <v>11325</v>
      </c>
      <c r="B3003">
        <v>25</v>
      </c>
      <c r="C3003" t="s">
        <v>19</v>
      </c>
      <c r="D3003" t="s">
        <v>41</v>
      </c>
      <c r="E3003" s="6" t="s">
        <v>15073</v>
      </c>
      <c r="F3003" t="s">
        <v>30</v>
      </c>
      <c r="G3003">
        <v>3</v>
      </c>
      <c r="H3003">
        <v>0</v>
      </c>
      <c r="I3003">
        <v>66</v>
      </c>
      <c r="J3003">
        <v>7</v>
      </c>
      <c r="K3003">
        <v>688.29</v>
      </c>
      <c r="L3003" t="str">
        <f t="shared" si="276"/>
        <v>OUTLIER</v>
      </c>
      <c r="M3003">
        <v>3</v>
      </c>
      <c r="N3003" t="str">
        <f t="shared" si="277"/>
        <v/>
      </c>
      <c r="O3003">
        <v>24</v>
      </c>
      <c r="P3003" s="11">
        <v>0</v>
      </c>
      <c r="Q3003" s="11">
        <v>0.10606060606060599</v>
      </c>
      <c r="R3003" s="12">
        <v>229.42999999999901</v>
      </c>
      <c r="S3003" t="s">
        <v>57</v>
      </c>
      <c r="T3003">
        <v>1</v>
      </c>
      <c r="U3003">
        <f t="shared" si="278"/>
        <v>4</v>
      </c>
      <c r="V3003">
        <f t="shared" si="279"/>
        <v>1</v>
      </c>
      <c r="W3003">
        <f t="shared" si="280"/>
        <v>5</v>
      </c>
      <c r="X3003" t="str">
        <f t="shared" si="281"/>
        <v>415</v>
      </c>
      <c r="Y3003" t="str">
        <f>IF(Table1[[#This Row],[RFM_Score]]="555","Champion", IF(AND(J3003&gt;=4,V3003&gt;=4),"Loyal", IF(U3003&lt;=2,"At Risk", IF(W3003&gt;=4,"Potential Loyalist","Others"))))</f>
        <v>Potential Loyalist</v>
      </c>
    </row>
    <row r="3004" spans="1:25">
      <c r="A3004" t="s">
        <v>3173</v>
      </c>
      <c r="B3004">
        <v>46</v>
      </c>
      <c r="C3004" t="s">
        <v>24</v>
      </c>
      <c r="D3004" t="s">
        <v>35</v>
      </c>
      <c r="E3004" s="6" t="s">
        <v>15074</v>
      </c>
      <c r="F3004" t="s">
        <v>30</v>
      </c>
      <c r="G3004">
        <v>5</v>
      </c>
      <c r="H3004">
        <v>0</v>
      </c>
      <c r="I3004">
        <v>49</v>
      </c>
      <c r="J3004">
        <v>2</v>
      </c>
      <c r="K3004">
        <v>686.92</v>
      </c>
      <c r="L3004" t="str">
        <f t="shared" si="276"/>
        <v>OUTLIER</v>
      </c>
      <c r="M3004">
        <v>3</v>
      </c>
      <c r="N3004" t="str">
        <f t="shared" si="277"/>
        <v/>
      </c>
      <c r="O3004">
        <v>0</v>
      </c>
      <c r="P3004" s="11">
        <v>0</v>
      </c>
      <c r="Q3004" s="11">
        <v>4.08163265306122E-2</v>
      </c>
      <c r="R3004" s="12">
        <v>228.97333333333299</v>
      </c>
      <c r="S3004" t="s">
        <v>57</v>
      </c>
      <c r="T3004">
        <v>0</v>
      </c>
      <c r="U3004">
        <f t="shared" si="278"/>
        <v>5</v>
      </c>
      <c r="V3004">
        <f t="shared" si="279"/>
        <v>1</v>
      </c>
      <c r="W3004">
        <f t="shared" si="280"/>
        <v>5</v>
      </c>
      <c r="X3004" t="str">
        <f t="shared" si="281"/>
        <v>515</v>
      </c>
      <c r="Y3004" t="str">
        <f>IF(Table1[[#This Row],[RFM_Score]]="555","Champion", IF(AND(J3004&gt;=4,V3004&gt;=4),"Loyal", IF(U3004&lt;=2,"At Risk", IF(W3004&gt;=4,"Potential Loyalist","Others"))))</f>
        <v>Potential Loyalist</v>
      </c>
    </row>
    <row r="3005" spans="1:25">
      <c r="A3005" t="s">
        <v>2920</v>
      </c>
      <c r="B3005">
        <v>40</v>
      </c>
      <c r="C3005" t="s">
        <v>24</v>
      </c>
      <c r="D3005" t="s">
        <v>25</v>
      </c>
      <c r="E3005" s="6" t="s">
        <v>15075</v>
      </c>
      <c r="F3005" t="s">
        <v>26</v>
      </c>
      <c r="G3005">
        <v>5</v>
      </c>
      <c r="H3005">
        <v>4</v>
      </c>
      <c r="I3005">
        <v>44</v>
      </c>
      <c r="J3005">
        <v>2</v>
      </c>
      <c r="K3005">
        <v>680.35</v>
      </c>
      <c r="L3005" t="str">
        <f t="shared" si="276"/>
        <v>OUTLIER</v>
      </c>
      <c r="M3005">
        <v>3</v>
      </c>
      <c r="N3005" t="str">
        <f t="shared" si="277"/>
        <v/>
      </c>
      <c r="O3005">
        <v>38</v>
      </c>
      <c r="P3005" s="11">
        <v>0.8</v>
      </c>
      <c r="Q3005" s="11">
        <v>4.54545454545454E-2</v>
      </c>
      <c r="R3005" s="12">
        <v>226.78333333333299</v>
      </c>
      <c r="S3005" t="s">
        <v>57</v>
      </c>
      <c r="T3005">
        <v>0</v>
      </c>
      <c r="U3005">
        <f t="shared" si="278"/>
        <v>4</v>
      </c>
      <c r="V3005">
        <f t="shared" si="279"/>
        <v>1</v>
      </c>
      <c r="W3005">
        <f t="shared" si="280"/>
        <v>5</v>
      </c>
      <c r="X3005" t="str">
        <f t="shared" si="281"/>
        <v>415</v>
      </c>
      <c r="Y3005" t="str">
        <f>IF(Table1[[#This Row],[RFM_Score]]="555","Champion", IF(AND(J3005&gt;=4,V3005&gt;=4),"Loyal", IF(U3005&lt;=2,"At Risk", IF(W3005&gt;=4,"Potential Loyalist","Others"))))</f>
        <v>Potential Loyalist</v>
      </c>
    </row>
    <row r="3006" spans="1:25">
      <c r="A3006" t="s">
        <v>11116</v>
      </c>
      <c r="B3006">
        <v>53</v>
      </c>
      <c r="C3006" t="s">
        <v>33</v>
      </c>
      <c r="D3006" t="s">
        <v>25</v>
      </c>
      <c r="E3006" s="6" t="s">
        <v>15076</v>
      </c>
      <c r="F3006" t="s">
        <v>60</v>
      </c>
      <c r="G3006">
        <v>2</v>
      </c>
      <c r="H3006">
        <v>0</v>
      </c>
      <c r="I3006">
        <v>49</v>
      </c>
      <c r="J3006">
        <v>4</v>
      </c>
      <c r="K3006">
        <v>678.99</v>
      </c>
      <c r="L3006" t="str">
        <f t="shared" si="276"/>
        <v>OUTLIER</v>
      </c>
      <c r="M3006">
        <v>3</v>
      </c>
      <c r="N3006" t="str">
        <f t="shared" si="277"/>
        <v/>
      </c>
      <c r="O3006">
        <v>10</v>
      </c>
      <c r="P3006" s="11">
        <v>0</v>
      </c>
      <c r="Q3006" s="11">
        <v>8.16326530612244E-2</v>
      </c>
      <c r="R3006" s="12">
        <v>226.33</v>
      </c>
      <c r="S3006" t="s">
        <v>57</v>
      </c>
      <c r="T3006">
        <v>0</v>
      </c>
      <c r="U3006">
        <f t="shared" si="278"/>
        <v>5</v>
      </c>
      <c r="V3006">
        <f t="shared" si="279"/>
        <v>1</v>
      </c>
      <c r="W3006">
        <f t="shared" si="280"/>
        <v>5</v>
      </c>
      <c r="X3006" t="str">
        <f t="shared" si="281"/>
        <v>515</v>
      </c>
      <c r="Y3006" t="str">
        <f>IF(Table1[[#This Row],[RFM_Score]]="555","Champion", IF(AND(J3006&gt;=4,V3006&gt;=4),"Loyal", IF(U3006&lt;=2,"At Risk", IF(W3006&gt;=4,"Potential Loyalist","Others"))))</f>
        <v>Potential Loyalist</v>
      </c>
    </row>
    <row r="3007" spans="1:25">
      <c r="A3007" t="s">
        <v>2690</v>
      </c>
      <c r="B3007">
        <v>47</v>
      </c>
      <c r="C3007" t="s">
        <v>24</v>
      </c>
      <c r="D3007" t="s">
        <v>25</v>
      </c>
      <c r="E3007" s="6" t="s">
        <v>15077</v>
      </c>
      <c r="F3007" t="s">
        <v>60</v>
      </c>
      <c r="G3007">
        <v>3</v>
      </c>
      <c r="H3007">
        <v>1</v>
      </c>
      <c r="I3007">
        <v>58</v>
      </c>
      <c r="J3007">
        <v>1</v>
      </c>
      <c r="K3007">
        <v>676.83</v>
      </c>
      <c r="L3007" t="str">
        <f t="shared" si="276"/>
        <v>OUTLIER</v>
      </c>
      <c r="M3007">
        <v>3</v>
      </c>
      <c r="N3007" t="str">
        <f t="shared" si="277"/>
        <v/>
      </c>
      <c r="O3007">
        <v>95</v>
      </c>
      <c r="P3007" s="11">
        <v>0.33333333333333298</v>
      </c>
      <c r="Q3007" s="11">
        <v>1.72413793103448E-2</v>
      </c>
      <c r="R3007" s="12">
        <v>225.61</v>
      </c>
      <c r="S3007" t="s">
        <v>57</v>
      </c>
      <c r="T3007">
        <v>0</v>
      </c>
      <c r="U3007">
        <f t="shared" si="278"/>
        <v>2</v>
      </c>
      <c r="V3007">
        <f t="shared" si="279"/>
        <v>1</v>
      </c>
      <c r="W3007">
        <f t="shared" si="280"/>
        <v>5</v>
      </c>
      <c r="X3007" t="str">
        <f t="shared" si="281"/>
        <v>215</v>
      </c>
      <c r="Y3007" t="str">
        <f>IF(Table1[[#This Row],[RFM_Score]]="555","Champion", IF(AND(J3007&gt;=4,V3007&gt;=4),"Loyal", IF(U3007&lt;=2,"At Risk", IF(W3007&gt;=4,"Potential Loyalist","Others"))))</f>
        <v>At Risk</v>
      </c>
    </row>
    <row r="3008" spans="1:25">
      <c r="A3008" t="s">
        <v>4728</v>
      </c>
      <c r="B3008">
        <v>37</v>
      </c>
      <c r="C3008" t="s">
        <v>19</v>
      </c>
      <c r="D3008" t="s">
        <v>20</v>
      </c>
      <c r="E3008" s="6" t="s">
        <v>15078</v>
      </c>
      <c r="F3008" t="s">
        <v>37</v>
      </c>
      <c r="G3008">
        <v>2</v>
      </c>
      <c r="H3008">
        <v>0</v>
      </c>
      <c r="I3008">
        <v>47</v>
      </c>
      <c r="J3008">
        <v>4</v>
      </c>
      <c r="K3008">
        <v>674.18</v>
      </c>
      <c r="L3008" t="str">
        <f t="shared" si="276"/>
        <v>OUTLIER</v>
      </c>
      <c r="M3008">
        <v>3</v>
      </c>
      <c r="N3008" t="str">
        <f t="shared" si="277"/>
        <v/>
      </c>
      <c r="O3008">
        <v>26</v>
      </c>
      <c r="P3008" s="11">
        <v>0</v>
      </c>
      <c r="Q3008" s="11">
        <v>8.5106382978723402E-2</v>
      </c>
      <c r="R3008" s="12">
        <v>224.72666666666601</v>
      </c>
      <c r="S3008" t="s">
        <v>57</v>
      </c>
      <c r="T3008">
        <v>0</v>
      </c>
      <c r="U3008">
        <f t="shared" si="278"/>
        <v>4</v>
      </c>
      <c r="V3008">
        <f t="shared" si="279"/>
        <v>1</v>
      </c>
      <c r="W3008">
        <f t="shared" si="280"/>
        <v>5</v>
      </c>
      <c r="X3008" t="str">
        <f t="shared" si="281"/>
        <v>415</v>
      </c>
      <c r="Y3008" t="str">
        <f>IF(Table1[[#This Row],[RFM_Score]]="555","Champion", IF(AND(J3008&gt;=4,V3008&gt;=4),"Loyal", IF(U3008&lt;=2,"At Risk", IF(W3008&gt;=4,"Potential Loyalist","Others"))))</f>
        <v>Potential Loyalist</v>
      </c>
    </row>
    <row r="3009" spans="1:25">
      <c r="A3009" t="s">
        <v>2523</v>
      </c>
      <c r="B3009">
        <v>30</v>
      </c>
      <c r="C3009" t="s">
        <v>19</v>
      </c>
      <c r="D3009" t="s">
        <v>41</v>
      </c>
      <c r="E3009" s="6" t="s">
        <v>15079</v>
      </c>
      <c r="F3009" t="s">
        <v>30</v>
      </c>
      <c r="G3009">
        <v>1</v>
      </c>
      <c r="H3009">
        <v>0</v>
      </c>
      <c r="I3009">
        <v>47</v>
      </c>
      <c r="J3009">
        <v>2</v>
      </c>
      <c r="K3009">
        <v>673.54</v>
      </c>
      <c r="L3009" t="str">
        <f t="shared" si="276"/>
        <v>OUTLIER</v>
      </c>
      <c r="M3009">
        <v>3</v>
      </c>
      <c r="N3009" t="str">
        <f t="shared" si="277"/>
        <v/>
      </c>
      <c r="O3009">
        <v>3</v>
      </c>
      <c r="P3009" s="11">
        <v>0</v>
      </c>
      <c r="Q3009" s="11">
        <v>4.2553191489361701E-2</v>
      </c>
      <c r="R3009" s="12">
        <v>224.51333333333301</v>
      </c>
      <c r="S3009" t="s">
        <v>57</v>
      </c>
      <c r="T3009">
        <v>0</v>
      </c>
      <c r="U3009">
        <f t="shared" si="278"/>
        <v>5</v>
      </c>
      <c r="V3009">
        <f t="shared" si="279"/>
        <v>1</v>
      </c>
      <c r="W3009">
        <f t="shared" si="280"/>
        <v>5</v>
      </c>
      <c r="X3009" t="str">
        <f t="shared" si="281"/>
        <v>515</v>
      </c>
      <c r="Y3009" t="str">
        <f>IF(Table1[[#This Row],[RFM_Score]]="555","Champion", IF(AND(J3009&gt;=4,V3009&gt;=4),"Loyal", IF(U3009&lt;=2,"At Risk", IF(W3009&gt;=4,"Potential Loyalist","Others"))))</f>
        <v>Potential Loyalist</v>
      </c>
    </row>
    <row r="3010" spans="1:25">
      <c r="A3010" t="s">
        <v>7560</v>
      </c>
      <c r="B3010">
        <v>40</v>
      </c>
      <c r="C3010" t="s">
        <v>24</v>
      </c>
      <c r="D3010" t="s">
        <v>46</v>
      </c>
      <c r="E3010" s="6" t="s">
        <v>15080</v>
      </c>
      <c r="F3010" t="s">
        <v>37</v>
      </c>
      <c r="G3010">
        <v>3</v>
      </c>
      <c r="H3010">
        <v>0</v>
      </c>
      <c r="I3010">
        <v>47</v>
      </c>
      <c r="J3010">
        <v>2</v>
      </c>
      <c r="K3010">
        <v>671.44</v>
      </c>
      <c r="L3010" t="str">
        <f t="shared" ref="L3010:L3073" si="282">IF(OR(K3010&lt;$AC$10, K3010&gt;$AC$11), "OUTLIER", "")</f>
        <v>OUTLIER</v>
      </c>
      <c r="M3010">
        <v>3</v>
      </c>
      <c r="N3010" t="str">
        <f t="shared" ref="N3010:N3073" si="283">IF(OR(M3010&lt;$AC$16, M3010&gt;$AC$17), "OUTLIER", "")</f>
        <v/>
      </c>
      <c r="O3010">
        <v>10</v>
      </c>
      <c r="P3010" s="11">
        <v>0</v>
      </c>
      <c r="Q3010" s="11">
        <v>4.2553191489361701E-2</v>
      </c>
      <c r="R3010" s="12">
        <v>223.81333333333299</v>
      </c>
      <c r="S3010" t="s">
        <v>57</v>
      </c>
      <c r="T3010">
        <v>0</v>
      </c>
      <c r="U3010">
        <f t="shared" ref="U3010:U3073" si="284">IF(O3010&lt;=20,5,IF(O3010&lt;=40,4,IF(O3010&lt;=70,3,IF(O3010&lt;=100,2,1))))</f>
        <v>5</v>
      </c>
      <c r="V3010">
        <f t="shared" ref="V3010:V3073" si="285">IF(M3010&gt;=11,5,IF(M3010&gt;=9,4,IF(M3010&gt;=7,3,IF(M3010&gt;=5,2,1))))</f>
        <v>1</v>
      </c>
      <c r="W3010">
        <f t="shared" ref="W3010:W3073" si="286">IF(K3010&gt;=500,5,IF(K3010&gt;=300,4,IF(K3010&gt;=150,3,IF(K3010&gt;=50,2,1))))</f>
        <v>5</v>
      </c>
      <c r="X3010" t="str">
        <f t="shared" ref="X3010:X3073" si="287">U3010 &amp; V3010 &amp; W3010</f>
        <v>515</v>
      </c>
      <c r="Y3010" t="str">
        <f>IF(Table1[[#This Row],[RFM_Score]]="555","Champion", IF(AND(J3010&gt;=4,V3010&gt;=4),"Loyal", IF(U3010&lt;=2,"At Risk", IF(W3010&gt;=4,"Potential Loyalist","Others"))))</f>
        <v>Potential Loyalist</v>
      </c>
    </row>
    <row r="3011" spans="1:25">
      <c r="A3011" t="s">
        <v>2979</v>
      </c>
      <c r="B3011">
        <v>42</v>
      </c>
      <c r="C3011" t="s">
        <v>24</v>
      </c>
      <c r="D3011" t="s">
        <v>41</v>
      </c>
      <c r="E3011" s="6" t="s">
        <v>15081</v>
      </c>
      <c r="F3011" t="s">
        <v>37</v>
      </c>
      <c r="G3011">
        <v>2</v>
      </c>
      <c r="H3011">
        <v>0</v>
      </c>
      <c r="I3011">
        <v>57</v>
      </c>
      <c r="J3011">
        <v>1</v>
      </c>
      <c r="K3011">
        <v>670.95</v>
      </c>
      <c r="L3011" t="str">
        <f t="shared" si="282"/>
        <v>OUTLIER</v>
      </c>
      <c r="M3011">
        <v>3</v>
      </c>
      <c r="N3011" t="str">
        <f t="shared" si="283"/>
        <v/>
      </c>
      <c r="O3011">
        <v>111</v>
      </c>
      <c r="P3011" s="11">
        <v>0</v>
      </c>
      <c r="Q3011" s="11">
        <v>1.7543859649122799E-2</v>
      </c>
      <c r="R3011" s="12">
        <v>223.65</v>
      </c>
      <c r="S3011" t="s">
        <v>57</v>
      </c>
      <c r="T3011">
        <v>1</v>
      </c>
      <c r="U3011">
        <f t="shared" si="284"/>
        <v>1</v>
      </c>
      <c r="V3011">
        <f t="shared" si="285"/>
        <v>1</v>
      </c>
      <c r="W3011">
        <f t="shared" si="286"/>
        <v>5</v>
      </c>
      <c r="X3011" t="str">
        <f t="shared" si="287"/>
        <v>115</v>
      </c>
      <c r="Y3011" t="str">
        <f>IF(Table1[[#This Row],[RFM_Score]]="555","Champion", IF(AND(J3011&gt;=4,V3011&gt;=4),"Loyal", IF(U3011&lt;=2,"At Risk", IF(W3011&gt;=4,"Potential Loyalist","Others"))))</f>
        <v>At Risk</v>
      </c>
    </row>
    <row r="3012" spans="1:25">
      <c r="A3012" t="s">
        <v>3843</v>
      </c>
      <c r="B3012">
        <v>35</v>
      </c>
      <c r="C3012" t="s">
        <v>19</v>
      </c>
      <c r="D3012" t="s">
        <v>20</v>
      </c>
      <c r="E3012" s="6" t="s">
        <v>15082</v>
      </c>
      <c r="F3012" t="s">
        <v>26</v>
      </c>
      <c r="G3012">
        <v>2</v>
      </c>
      <c r="H3012">
        <v>1</v>
      </c>
      <c r="I3012">
        <v>55</v>
      </c>
      <c r="J3012">
        <v>5</v>
      </c>
      <c r="K3012">
        <v>669.92</v>
      </c>
      <c r="L3012" t="str">
        <f t="shared" si="282"/>
        <v>OUTLIER</v>
      </c>
      <c r="M3012">
        <v>3</v>
      </c>
      <c r="N3012" t="str">
        <f t="shared" si="283"/>
        <v/>
      </c>
      <c r="O3012">
        <v>19</v>
      </c>
      <c r="P3012" s="11">
        <v>0.5</v>
      </c>
      <c r="Q3012" s="11">
        <v>9.0909090909090898E-2</v>
      </c>
      <c r="R3012" s="12">
        <v>223.30666666666599</v>
      </c>
      <c r="S3012" t="s">
        <v>57</v>
      </c>
      <c r="T3012">
        <v>0</v>
      </c>
      <c r="U3012">
        <f t="shared" si="284"/>
        <v>5</v>
      </c>
      <c r="V3012">
        <f t="shared" si="285"/>
        <v>1</v>
      </c>
      <c r="W3012">
        <f t="shared" si="286"/>
        <v>5</v>
      </c>
      <c r="X3012" t="str">
        <f t="shared" si="287"/>
        <v>515</v>
      </c>
      <c r="Y3012" t="str">
        <f>IF(Table1[[#This Row],[RFM_Score]]="555","Champion", IF(AND(J3012&gt;=4,V3012&gt;=4),"Loyal", IF(U3012&lt;=2,"At Risk", IF(W3012&gt;=4,"Potential Loyalist","Others"))))</f>
        <v>Potential Loyalist</v>
      </c>
    </row>
    <row r="3013" spans="1:25">
      <c r="A3013" t="s">
        <v>4924</v>
      </c>
      <c r="B3013">
        <v>54</v>
      </c>
      <c r="C3013" t="s">
        <v>24</v>
      </c>
      <c r="D3013" t="s">
        <v>29</v>
      </c>
      <c r="E3013" s="6" t="s">
        <v>15083</v>
      </c>
      <c r="F3013" t="s">
        <v>26</v>
      </c>
      <c r="G3013">
        <v>1</v>
      </c>
      <c r="H3013">
        <v>0</v>
      </c>
      <c r="I3013">
        <v>46</v>
      </c>
      <c r="J3013">
        <v>0</v>
      </c>
      <c r="K3013">
        <v>668.44</v>
      </c>
      <c r="L3013" t="str">
        <f t="shared" si="282"/>
        <v>OUTLIER</v>
      </c>
      <c r="M3013">
        <v>3</v>
      </c>
      <c r="N3013" t="str">
        <f t="shared" si="283"/>
        <v/>
      </c>
      <c r="O3013">
        <v>7</v>
      </c>
      <c r="P3013" s="11">
        <v>0</v>
      </c>
      <c r="Q3013" s="11">
        <v>0</v>
      </c>
      <c r="R3013" s="12">
        <v>222.81333333333299</v>
      </c>
      <c r="S3013" t="s">
        <v>57</v>
      </c>
      <c r="T3013">
        <v>1</v>
      </c>
      <c r="U3013">
        <f t="shared" si="284"/>
        <v>5</v>
      </c>
      <c r="V3013">
        <f t="shared" si="285"/>
        <v>1</v>
      </c>
      <c r="W3013">
        <f t="shared" si="286"/>
        <v>5</v>
      </c>
      <c r="X3013" t="str">
        <f t="shared" si="287"/>
        <v>515</v>
      </c>
      <c r="Y3013" t="str">
        <f>IF(Table1[[#This Row],[RFM_Score]]="555","Champion", IF(AND(J3013&gt;=4,V3013&gt;=4),"Loyal", IF(U3013&lt;=2,"At Risk", IF(W3013&gt;=4,"Potential Loyalist","Others"))))</f>
        <v>Potential Loyalist</v>
      </c>
    </row>
    <row r="3014" spans="1:25">
      <c r="A3014" t="s">
        <v>6724</v>
      </c>
      <c r="B3014">
        <v>23</v>
      </c>
      <c r="C3014" t="s">
        <v>19</v>
      </c>
      <c r="D3014" t="s">
        <v>49</v>
      </c>
      <c r="E3014" s="6" t="s">
        <v>15084</v>
      </c>
      <c r="F3014" t="s">
        <v>21</v>
      </c>
      <c r="G3014">
        <v>2</v>
      </c>
      <c r="H3014">
        <v>1</v>
      </c>
      <c r="I3014">
        <v>49</v>
      </c>
      <c r="J3014">
        <v>6</v>
      </c>
      <c r="K3014">
        <v>667.31</v>
      </c>
      <c r="L3014" t="str">
        <f t="shared" si="282"/>
        <v>OUTLIER</v>
      </c>
      <c r="M3014">
        <v>3</v>
      </c>
      <c r="N3014" t="str">
        <f t="shared" si="283"/>
        <v/>
      </c>
      <c r="O3014">
        <v>12</v>
      </c>
      <c r="P3014" s="11">
        <v>0.5</v>
      </c>
      <c r="Q3014" s="11">
        <v>0.122448979591836</v>
      </c>
      <c r="R3014" s="12">
        <v>222.43666666666601</v>
      </c>
      <c r="S3014" t="s">
        <v>57</v>
      </c>
      <c r="T3014">
        <v>1</v>
      </c>
      <c r="U3014">
        <f t="shared" si="284"/>
        <v>5</v>
      </c>
      <c r="V3014">
        <f t="shared" si="285"/>
        <v>1</v>
      </c>
      <c r="W3014">
        <f t="shared" si="286"/>
        <v>5</v>
      </c>
      <c r="X3014" t="str">
        <f t="shared" si="287"/>
        <v>515</v>
      </c>
      <c r="Y3014" t="str">
        <f>IF(Table1[[#This Row],[RFM_Score]]="555","Champion", IF(AND(J3014&gt;=4,V3014&gt;=4),"Loyal", IF(U3014&lt;=2,"At Risk", IF(W3014&gt;=4,"Potential Loyalist","Others"))))</f>
        <v>Potential Loyalist</v>
      </c>
    </row>
    <row r="3015" spans="1:25">
      <c r="A3015" t="s">
        <v>5899</v>
      </c>
      <c r="B3015">
        <v>30</v>
      </c>
      <c r="C3015" t="s">
        <v>19</v>
      </c>
      <c r="D3015" t="s">
        <v>25</v>
      </c>
      <c r="E3015" s="6" t="s">
        <v>15085</v>
      </c>
      <c r="F3015" t="s">
        <v>62</v>
      </c>
      <c r="G3015">
        <v>4</v>
      </c>
      <c r="H3015">
        <v>1</v>
      </c>
      <c r="I3015">
        <v>57</v>
      </c>
      <c r="J3015">
        <v>2</v>
      </c>
      <c r="K3015">
        <v>662.76</v>
      </c>
      <c r="L3015" t="str">
        <f t="shared" si="282"/>
        <v>OUTLIER</v>
      </c>
      <c r="M3015">
        <v>3</v>
      </c>
      <c r="N3015" t="str">
        <f t="shared" si="283"/>
        <v/>
      </c>
      <c r="O3015">
        <v>14</v>
      </c>
      <c r="P3015" s="11">
        <v>0.25</v>
      </c>
      <c r="Q3015" s="11">
        <v>3.5087719298245598E-2</v>
      </c>
      <c r="R3015" s="12">
        <v>220.92</v>
      </c>
      <c r="S3015" t="s">
        <v>57</v>
      </c>
      <c r="T3015">
        <v>0</v>
      </c>
      <c r="U3015">
        <f t="shared" si="284"/>
        <v>5</v>
      </c>
      <c r="V3015">
        <f t="shared" si="285"/>
        <v>1</v>
      </c>
      <c r="W3015">
        <f t="shared" si="286"/>
        <v>5</v>
      </c>
      <c r="X3015" t="str">
        <f t="shared" si="287"/>
        <v>515</v>
      </c>
      <c r="Y3015" t="str">
        <f>IF(Table1[[#This Row],[RFM_Score]]="555","Champion", IF(AND(J3015&gt;=4,V3015&gt;=4),"Loyal", IF(U3015&lt;=2,"At Risk", IF(W3015&gt;=4,"Potential Loyalist","Others"))))</f>
        <v>Potential Loyalist</v>
      </c>
    </row>
    <row r="3016" spans="1:25">
      <c r="A3016" t="s">
        <v>5407</v>
      </c>
      <c r="B3016">
        <v>20</v>
      </c>
      <c r="C3016" t="s">
        <v>19</v>
      </c>
      <c r="D3016" t="s">
        <v>49</v>
      </c>
      <c r="E3016" s="6" t="s">
        <v>15086</v>
      </c>
      <c r="F3016" t="s">
        <v>26</v>
      </c>
      <c r="G3016">
        <v>1</v>
      </c>
      <c r="H3016">
        <v>1</v>
      </c>
      <c r="I3016">
        <v>47</v>
      </c>
      <c r="J3016">
        <v>6</v>
      </c>
      <c r="K3016">
        <v>660.5</v>
      </c>
      <c r="L3016" t="str">
        <f t="shared" si="282"/>
        <v>OUTLIER</v>
      </c>
      <c r="M3016">
        <v>3</v>
      </c>
      <c r="N3016" t="str">
        <f t="shared" si="283"/>
        <v/>
      </c>
      <c r="O3016">
        <v>56</v>
      </c>
      <c r="P3016" s="11">
        <v>1</v>
      </c>
      <c r="Q3016" s="11">
        <v>0.12765957446808501</v>
      </c>
      <c r="R3016" s="12">
        <v>220.166666666666</v>
      </c>
      <c r="S3016" t="s">
        <v>57</v>
      </c>
      <c r="T3016">
        <v>0</v>
      </c>
      <c r="U3016">
        <f t="shared" si="284"/>
        <v>3</v>
      </c>
      <c r="V3016">
        <f t="shared" si="285"/>
        <v>1</v>
      </c>
      <c r="W3016">
        <f t="shared" si="286"/>
        <v>5</v>
      </c>
      <c r="X3016" t="str">
        <f t="shared" si="287"/>
        <v>315</v>
      </c>
      <c r="Y3016" t="str">
        <f>IF(Table1[[#This Row],[RFM_Score]]="555","Champion", IF(AND(J3016&gt;=4,V3016&gt;=4),"Loyal", IF(U3016&lt;=2,"At Risk", IF(W3016&gt;=4,"Potential Loyalist","Others"))))</f>
        <v>Potential Loyalist</v>
      </c>
    </row>
    <row r="3017" spans="1:25">
      <c r="A3017" t="s">
        <v>11614</v>
      </c>
      <c r="B3017">
        <v>40</v>
      </c>
      <c r="C3017" t="s">
        <v>19</v>
      </c>
      <c r="D3017" t="s">
        <v>29</v>
      </c>
      <c r="E3017" s="6" t="s">
        <v>15087</v>
      </c>
      <c r="F3017" t="s">
        <v>60</v>
      </c>
      <c r="G3017">
        <v>4</v>
      </c>
      <c r="H3017">
        <v>2</v>
      </c>
      <c r="I3017">
        <v>48</v>
      </c>
      <c r="J3017">
        <v>1</v>
      </c>
      <c r="K3017">
        <v>641.78</v>
      </c>
      <c r="L3017" t="str">
        <f t="shared" si="282"/>
        <v>OUTLIER</v>
      </c>
      <c r="M3017">
        <v>3</v>
      </c>
      <c r="N3017" t="str">
        <f t="shared" si="283"/>
        <v/>
      </c>
      <c r="O3017">
        <v>27</v>
      </c>
      <c r="P3017" s="11">
        <v>0.5</v>
      </c>
      <c r="Q3017" s="11">
        <v>2.0833333333333301E-2</v>
      </c>
      <c r="R3017" s="12">
        <v>213.92666666666599</v>
      </c>
      <c r="S3017" t="s">
        <v>57</v>
      </c>
      <c r="T3017">
        <v>1</v>
      </c>
      <c r="U3017">
        <f t="shared" si="284"/>
        <v>4</v>
      </c>
      <c r="V3017">
        <f t="shared" si="285"/>
        <v>1</v>
      </c>
      <c r="W3017">
        <f t="shared" si="286"/>
        <v>5</v>
      </c>
      <c r="X3017" t="str">
        <f t="shared" si="287"/>
        <v>415</v>
      </c>
      <c r="Y3017" t="str">
        <f>IF(Table1[[#This Row],[RFM_Score]]="555","Champion", IF(AND(J3017&gt;=4,V3017&gt;=4),"Loyal", IF(U3017&lt;=2,"At Risk", IF(W3017&gt;=4,"Potential Loyalist","Others"))))</f>
        <v>Potential Loyalist</v>
      </c>
    </row>
    <row r="3018" spans="1:25">
      <c r="A3018" t="s">
        <v>5376</v>
      </c>
      <c r="B3018">
        <v>44</v>
      </c>
      <c r="C3018" t="s">
        <v>24</v>
      </c>
      <c r="D3018" t="s">
        <v>25</v>
      </c>
      <c r="E3018" s="6" t="s">
        <v>15088</v>
      </c>
      <c r="F3018" t="s">
        <v>26</v>
      </c>
      <c r="G3018">
        <v>1</v>
      </c>
      <c r="H3018">
        <v>0</v>
      </c>
      <c r="I3018">
        <v>51</v>
      </c>
      <c r="J3018">
        <v>3</v>
      </c>
      <c r="K3018">
        <v>640.99</v>
      </c>
      <c r="L3018" t="str">
        <f t="shared" si="282"/>
        <v>OUTLIER</v>
      </c>
      <c r="M3018">
        <v>3</v>
      </c>
      <c r="N3018" t="str">
        <f t="shared" si="283"/>
        <v/>
      </c>
      <c r="O3018">
        <v>23</v>
      </c>
      <c r="P3018" s="11">
        <v>0</v>
      </c>
      <c r="Q3018" s="11">
        <v>5.8823529411764698E-2</v>
      </c>
      <c r="R3018" s="12">
        <v>213.66333333333299</v>
      </c>
      <c r="S3018" t="s">
        <v>57</v>
      </c>
      <c r="T3018">
        <v>1</v>
      </c>
      <c r="U3018">
        <f t="shared" si="284"/>
        <v>4</v>
      </c>
      <c r="V3018">
        <f t="shared" si="285"/>
        <v>1</v>
      </c>
      <c r="W3018">
        <f t="shared" si="286"/>
        <v>5</v>
      </c>
      <c r="X3018" t="str">
        <f t="shared" si="287"/>
        <v>415</v>
      </c>
      <c r="Y3018" t="str">
        <f>IF(Table1[[#This Row],[RFM_Score]]="555","Champion", IF(AND(J3018&gt;=4,V3018&gt;=4),"Loyal", IF(U3018&lt;=2,"At Risk", IF(W3018&gt;=4,"Potential Loyalist","Others"))))</f>
        <v>Potential Loyalist</v>
      </c>
    </row>
    <row r="3019" spans="1:25">
      <c r="A3019" t="s">
        <v>4179</v>
      </c>
      <c r="B3019">
        <v>39</v>
      </c>
      <c r="C3019" t="s">
        <v>19</v>
      </c>
      <c r="D3019" t="s">
        <v>25</v>
      </c>
      <c r="E3019" s="6" t="s">
        <v>15089</v>
      </c>
      <c r="F3019" t="s">
        <v>26</v>
      </c>
      <c r="G3019">
        <v>3</v>
      </c>
      <c r="H3019">
        <v>2</v>
      </c>
      <c r="I3019">
        <v>41</v>
      </c>
      <c r="J3019">
        <v>1</v>
      </c>
      <c r="K3019">
        <v>639.84</v>
      </c>
      <c r="L3019" t="str">
        <f t="shared" si="282"/>
        <v>OUTLIER</v>
      </c>
      <c r="M3019">
        <v>3</v>
      </c>
      <c r="N3019" t="str">
        <f t="shared" si="283"/>
        <v/>
      </c>
      <c r="O3019">
        <v>5</v>
      </c>
      <c r="P3019" s="11">
        <v>0.66666666666666596</v>
      </c>
      <c r="Q3019" s="11">
        <v>2.4390243902439001E-2</v>
      </c>
      <c r="R3019" s="12">
        <v>213.28</v>
      </c>
      <c r="S3019" t="s">
        <v>57</v>
      </c>
      <c r="T3019">
        <v>1</v>
      </c>
      <c r="U3019">
        <f t="shared" si="284"/>
        <v>5</v>
      </c>
      <c r="V3019">
        <f t="shared" si="285"/>
        <v>1</v>
      </c>
      <c r="W3019">
        <f t="shared" si="286"/>
        <v>5</v>
      </c>
      <c r="X3019" t="str">
        <f t="shared" si="287"/>
        <v>515</v>
      </c>
      <c r="Y3019" t="str">
        <f>IF(Table1[[#This Row],[RFM_Score]]="555","Champion", IF(AND(J3019&gt;=4,V3019&gt;=4),"Loyal", IF(U3019&lt;=2,"At Risk", IF(W3019&gt;=4,"Potential Loyalist","Others"))))</f>
        <v>Potential Loyalist</v>
      </c>
    </row>
    <row r="3020" spans="1:25">
      <c r="A3020" t="s">
        <v>10377</v>
      </c>
      <c r="B3020">
        <v>29</v>
      </c>
      <c r="C3020" t="s">
        <v>19</v>
      </c>
      <c r="D3020" t="s">
        <v>46</v>
      </c>
      <c r="E3020" s="6" t="s">
        <v>15090</v>
      </c>
      <c r="F3020" t="s">
        <v>26</v>
      </c>
      <c r="G3020">
        <v>4</v>
      </c>
      <c r="H3020">
        <v>0</v>
      </c>
      <c r="I3020">
        <v>56</v>
      </c>
      <c r="J3020">
        <v>1</v>
      </c>
      <c r="K3020">
        <v>639.69000000000005</v>
      </c>
      <c r="L3020" t="str">
        <f t="shared" si="282"/>
        <v>OUTLIER</v>
      </c>
      <c r="M3020">
        <v>3</v>
      </c>
      <c r="N3020" t="str">
        <f t="shared" si="283"/>
        <v/>
      </c>
      <c r="O3020">
        <v>102</v>
      </c>
      <c r="P3020" s="11">
        <v>0</v>
      </c>
      <c r="Q3020" s="11">
        <v>1.7857142857142801E-2</v>
      </c>
      <c r="R3020" s="12">
        <v>213.23</v>
      </c>
      <c r="S3020" t="s">
        <v>57</v>
      </c>
      <c r="T3020">
        <v>0</v>
      </c>
      <c r="U3020">
        <f t="shared" si="284"/>
        <v>1</v>
      </c>
      <c r="V3020">
        <f t="shared" si="285"/>
        <v>1</v>
      </c>
      <c r="W3020">
        <f t="shared" si="286"/>
        <v>5</v>
      </c>
      <c r="X3020" t="str">
        <f t="shared" si="287"/>
        <v>115</v>
      </c>
      <c r="Y3020" t="str">
        <f>IF(Table1[[#This Row],[RFM_Score]]="555","Champion", IF(AND(J3020&gt;=4,V3020&gt;=4),"Loyal", IF(U3020&lt;=2,"At Risk", IF(W3020&gt;=4,"Potential Loyalist","Others"))))</f>
        <v>At Risk</v>
      </c>
    </row>
    <row r="3021" spans="1:25">
      <c r="A3021" t="s">
        <v>8205</v>
      </c>
      <c r="B3021">
        <v>25</v>
      </c>
      <c r="C3021" t="s">
        <v>24</v>
      </c>
      <c r="D3021" t="s">
        <v>29</v>
      </c>
      <c r="E3021" s="6" t="s">
        <v>15091</v>
      </c>
      <c r="F3021" t="s">
        <v>26</v>
      </c>
      <c r="G3021">
        <v>3</v>
      </c>
      <c r="H3021">
        <v>3</v>
      </c>
      <c r="I3021">
        <v>34</v>
      </c>
      <c r="J3021">
        <v>2</v>
      </c>
      <c r="K3021">
        <v>638.52</v>
      </c>
      <c r="L3021" t="str">
        <f t="shared" si="282"/>
        <v>OUTLIER</v>
      </c>
      <c r="M3021">
        <v>3</v>
      </c>
      <c r="N3021" t="str">
        <f t="shared" si="283"/>
        <v/>
      </c>
      <c r="O3021">
        <v>9</v>
      </c>
      <c r="P3021" s="11">
        <v>1</v>
      </c>
      <c r="Q3021" s="11">
        <v>5.8823529411764698E-2</v>
      </c>
      <c r="R3021" s="12">
        <v>212.84</v>
      </c>
      <c r="S3021" t="s">
        <v>57</v>
      </c>
      <c r="T3021">
        <v>0</v>
      </c>
      <c r="U3021">
        <f t="shared" si="284"/>
        <v>5</v>
      </c>
      <c r="V3021">
        <f t="shared" si="285"/>
        <v>1</v>
      </c>
      <c r="W3021">
        <f t="shared" si="286"/>
        <v>5</v>
      </c>
      <c r="X3021" t="str">
        <f t="shared" si="287"/>
        <v>515</v>
      </c>
      <c r="Y3021" t="str">
        <f>IF(Table1[[#This Row],[RFM_Score]]="555","Champion", IF(AND(J3021&gt;=4,V3021&gt;=4),"Loyal", IF(U3021&lt;=2,"At Risk", IF(W3021&gt;=4,"Potential Loyalist","Others"))))</f>
        <v>Potential Loyalist</v>
      </c>
    </row>
    <row r="3022" spans="1:25">
      <c r="A3022" t="s">
        <v>4103</v>
      </c>
      <c r="B3022">
        <v>37</v>
      </c>
      <c r="C3022" t="s">
        <v>33</v>
      </c>
      <c r="D3022" t="s">
        <v>41</v>
      </c>
      <c r="E3022" s="6" t="s">
        <v>15092</v>
      </c>
      <c r="F3022" t="s">
        <v>62</v>
      </c>
      <c r="G3022">
        <v>5</v>
      </c>
      <c r="H3022">
        <v>1</v>
      </c>
      <c r="I3022">
        <v>44</v>
      </c>
      <c r="J3022">
        <v>5</v>
      </c>
      <c r="K3022">
        <v>636.54999999999995</v>
      </c>
      <c r="L3022" t="str">
        <f t="shared" si="282"/>
        <v>OUTLIER</v>
      </c>
      <c r="M3022">
        <v>3</v>
      </c>
      <c r="N3022" t="str">
        <f t="shared" si="283"/>
        <v/>
      </c>
      <c r="O3022">
        <v>66</v>
      </c>
      <c r="P3022" s="11">
        <v>0.2</v>
      </c>
      <c r="Q3022" s="11">
        <v>0.11363636363636299</v>
      </c>
      <c r="R3022" s="12">
        <v>212.183333333333</v>
      </c>
      <c r="S3022" t="s">
        <v>57</v>
      </c>
      <c r="T3022">
        <v>0</v>
      </c>
      <c r="U3022">
        <f t="shared" si="284"/>
        <v>3</v>
      </c>
      <c r="V3022">
        <f t="shared" si="285"/>
        <v>1</v>
      </c>
      <c r="W3022">
        <f t="shared" si="286"/>
        <v>5</v>
      </c>
      <c r="X3022" t="str">
        <f t="shared" si="287"/>
        <v>315</v>
      </c>
      <c r="Y3022" t="str">
        <f>IF(Table1[[#This Row],[RFM_Score]]="555","Champion", IF(AND(J3022&gt;=4,V3022&gt;=4),"Loyal", IF(U3022&lt;=2,"At Risk", IF(W3022&gt;=4,"Potential Loyalist","Others"))))</f>
        <v>Potential Loyalist</v>
      </c>
    </row>
    <row r="3023" spans="1:25">
      <c r="A3023" t="s">
        <v>3513</v>
      </c>
      <c r="B3023">
        <v>46</v>
      </c>
      <c r="C3023" t="s">
        <v>24</v>
      </c>
      <c r="D3023" t="s">
        <v>41</v>
      </c>
      <c r="E3023" s="6" t="s">
        <v>15093</v>
      </c>
      <c r="F3023" t="s">
        <v>62</v>
      </c>
      <c r="G3023">
        <v>2</v>
      </c>
      <c r="H3023">
        <v>0</v>
      </c>
      <c r="I3023">
        <v>56</v>
      </c>
      <c r="J3023">
        <v>5</v>
      </c>
      <c r="K3023">
        <v>635.87</v>
      </c>
      <c r="L3023" t="str">
        <f t="shared" si="282"/>
        <v>OUTLIER</v>
      </c>
      <c r="M3023">
        <v>3</v>
      </c>
      <c r="N3023" t="str">
        <f t="shared" si="283"/>
        <v/>
      </c>
      <c r="O3023">
        <v>28</v>
      </c>
      <c r="P3023" s="11">
        <v>0</v>
      </c>
      <c r="Q3023" s="11">
        <v>8.9285714285714204E-2</v>
      </c>
      <c r="R3023" s="12">
        <v>211.956666666666</v>
      </c>
      <c r="S3023" t="s">
        <v>57</v>
      </c>
      <c r="T3023">
        <v>0</v>
      </c>
      <c r="U3023">
        <f t="shared" si="284"/>
        <v>4</v>
      </c>
      <c r="V3023">
        <f t="shared" si="285"/>
        <v>1</v>
      </c>
      <c r="W3023">
        <f t="shared" si="286"/>
        <v>5</v>
      </c>
      <c r="X3023" t="str">
        <f t="shared" si="287"/>
        <v>415</v>
      </c>
      <c r="Y3023" t="str">
        <f>IF(Table1[[#This Row],[RFM_Score]]="555","Champion", IF(AND(J3023&gt;=4,V3023&gt;=4),"Loyal", IF(U3023&lt;=2,"At Risk", IF(W3023&gt;=4,"Potential Loyalist","Others"))))</f>
        <v>Potential Loyalist</v>
      </c>
    </row>
    <row r="3024" spans="1:25">
      <c r="A3024" t="s">
        <v>6028</v>
      </c>
      <c r="B3024">
        <v>38</v>
      </c>
      <c r="C3024" t="s">
        <v>19</v>
      </c>
      <c r="D3024" t="s">
        <v>49</v>
      </c>
      <c r="E3024" s="6" t="s">
        <v>15094</v>
      </c>
      <c r="F3024" t="s">
        <v>26</v>
      </c>
      <c r="G3024">
        <v>2</v>
      </c>
      <c r="H3024">
        <v>1</v>
      </c>
      <c r="I3024">
        <v>59</v>
      </c>
      <c r="J3024">
        <v>5</v>
      </c>
      <c r="K3024">
        <v>635.48</v>
      </c>
      <c r="L3024" t="str">
        <f t="shared" si="282"/>
        <v>OUTLIER</v>
      </c>
      <c r="M3024">
        <v>3</v>
      </c>
      <c r="N3024" t="str">
        <f t="shared" si="283"/>
        <v/>
      </c>
      <c r="O3024">
        <v>51</v>
      </c>
      <c r="P3024" s="11">
        <v>0.5</v>
      </c>
      <c r="Q3024" s="11">
        <v>8.4745762711864403E-2</v>
      </c>
      <c r="R3024" s="12">
        <v>211.826666666666</v>
      </c>
      <c r="S3024" t="s">
        <v>57</v>
      </c>
      <c r="T3024">
        <v>0</v>
      </c>
      <c r="U3024">
        <f t="shared" si="284"/>
        <v>3</v>
      </c>
      <c r="V3024">
        <f t="shared" si="285"/>
        <v>1</v>
      </c>
      <c r="W3024">
        <f t="shared" si="286"/>
        <v>5</v>
      </c>
      <c r="X3024" t="str">
        <f t="shared" si="287"/>
        <v>315</v>
      </c>
      <c r="Y3024" t="str">
        <f>IF(Table1[[#This Row],[RFM_Score]]="555","Champion", IF(AND(J3024&gt;=4,V3024&gt;=4),"Loyal", IF(U3024&lt;=2,"At Risk", IF(W3024&gt;=4,"Potential Loyalist","Others"))))</f>
        <v>Potential Loyalist</v>
      </c>
    </row>
    <row r="3025" spans="1:25">
      <c r="A3025" t="s">
        <v>10977</v>
      </c>
      <c r="B3025">
        <v>21</v>
      </c>
      <c r="C3025" t="s">
        <v>24</v>
      </c>
      <c r="D3025" t="s">
        <v>35</v>
      </c>
      <c r="E3025" s="6" t="s">
        <v>15095</v>
      </c>
      <c r="F3025" t="s">
        <v>30</v>
      </c>
      <c r="G3025">
        <v>3</v>
      </c>
      <c r="H3025">
        <v>1</v>
      </c>
      <c r="I3025">
        <v>49</v>
      </c>
      <c r="J3025">
        <v>1</v>
      </c>
      <c r="K3025">
        <v>634.45000000000005</v>
      </c>
      <c r="L3025" t="str">
        <f t="shared" si="282"/>
        <v>OUTLIER</v>
      </c>
      <c r="M3025">
        <v>3</v>
      </c>
      <c r="N3025" t="str">
        <f t="shared" si="283"/>
        <v/>
      </c>
      <c r="O3025">
        <v>57</v>
      </c>
      <c r="P3025" s="11">
        <v>0.33333333333333298</v>
      </c>
      <c r="Q3025" s="11">
        <v>2.04081632653061E-2</v>
      </c>
      <c r="R3025" s="12">
        <v>211.48333333333301</v>
      </c>
      <c r="S3025" t="s">
        <v>57</v>
      </c>
      <c r="T3025">
        <v>0</v>
      </c>
      <c r="U3025">
        <f t="shared" si="284"/>
        <v>3</v>
      </c>
      <c r="V3025">
        <f t="shared" si="285"/>
        <v>1</v>
      </c>
      <c r="W3025">
        <f t="shared" si="286"/>
        <v>5</v>
      </c>
      <c r="X3025" t="str">
        <f t="shared" si="287"/>
        <v>315</v>
      </c>
      <c r="Y3025" t="str">
        <f>IF(Table1[[#This Row],[RFM_Score]]="555","Champion", IF(AND(J3025&gt;=4,V3025&gt;=4),"Loyal", IF(U3025&lt;=2,"At Risk", IF(W3025&gt;=4,"Potential Loyalist","Others"))))</f>
        <v>Potential Loyalist</v>
      </c>
    </row>
    <row r="3026" spans="1:25">
      <c r="A3026" t="s">
        <v>2276</v>
      </c>
      <c r="B3026">
        <v>43</v>
      </c>
      <c r="C3026" t="s">
        <v>19</v>
      </c>
      <c r="D3026" t="s">
        <v>46</v>
      </c>
      <c r="E3026" s="6" t="s">
        <v>15096</v>
      </c>
      <c r="F3026" t="s">
        <v>21</v>
      </c>
      <c r="G3026">
        <v>1</v>
      </c>
      <c r="H3026">
        <v>0</v>
      </c>
      <c r="I3026">
        <v>62</v>
      </c>
      <c r="J3026">
        <v>3</v>
      </c>
      <c r="K3026">
        <v>630.72</v>
      </c>
      <c r="L3026" t="str">
        <f t="shared" si="282"/>
        <v>OUTLIER</v>
      </c>
      <c r="M3026">
        <v>3</v>
      </c>
      <c r="N3026" t="str">
        <f t="shared" si="283"/>
        <v/>
      </c>
      <c r="O3026">
        <v>2</v>
      </c>
      <c r="P3026" s="11">
        <v>0</v>
      </c>
      <c r="Q3026" s="11">
        <v>4.8387096774193498E-2</v>
      </c>
      <c r="R3026" s="12">
        <v>210.24</v>
      </c>
      <c r="S3026" t="s">
        <v>57</v>
      </c>
      <c r="T3026">
        <v>0</v>
      </c>
      <c r="U3026">
        <f t="shared" si="284"/>
        <v>5</v>
      </c>
      <c r="V3026">
        <f t="shared" si="285"/>
        <v>1</v>
      </c>
      <c r="W3026">
        <f t="shared" si="286"/>
        <v>5</v>
      </c>
      <c r="X3026" t="str">
        <f t="shared" si="287"/>
        <v>515</v>
      </c>
      <c r="Y3026" t="str">
        <f>IF(Table1[[#This Row],[RFM_Score]]="555","Champion", IF(AND(J3026&gt;=4,V3026&gt;=4),"Loyal", IF(U3026&lt;=2,"At Risk", IF(W3026&gt;=4,"Potential Loyalist","Others"))))</f>
        <v>Potential Loyalist</v>
      </c>
    </row>
    <row r="3027" spans="1:25">
      <c r="A3027" t="s">
        <v>4738</v>
      </c>
      <c r="B3027">
        <v>18</v>
      </c>
      <c r="C3027" t="s">
        <v>24</v>
      </c>
      <c r="D3027" t="s">
        <v>35</v>
      </c>
      <c r="E3027" s="6" t="s">
        <v>15097</v>
      </c>
      <c r="F3027" t="s">
        <v>26</v>
      </c>
      <c r="G3027">
        <v>5</v>
      </c>
      <c r="H3027">
        <v>1</v>
      </c>
      <c r="I3027">
        <v>47</v>
      </c>
      <c r="J3027">
        <v>1</v>
      </c>
      <c r="K3027">
        <v>629.79</v>
      </c>
      <c r="L3027" t="str">
        <f t="shared" si="282"/>
        <v>OUTLIER</v>
      </c>
      <c r="M3027">
        <v>3</v>
      </c>
      <c r="N3027" t="str">
        <f t="shared" si="283"/>
        <v/>
      </c>
      <c r="O3027">
        <v>48</v>
      </c>
      <c r="P3027" s="11">
        <v>0.2</v>
      </c>
      <c r="Q3027" s="11">
        <v>2.1276595744680799E-2</v>
      </c>
      <c r="R3027" s="12">
        <v>209.92999999999901</v>
      </c>
      <c r="S3027" t="s">
        <v>57</v>
      </c>
      <c r="T3027">
        <v>0</v>
      </c>
      <c r="U3027">
        <f t="shared" si="284"/>
        <v>3</v>
      </c>
      <c r="V3027">
        <f t="shared" si="285"/>
        <v>1</v>
      </c>
      <c r="W3027">
        <f t="shared" si="286"/>
        <v>5</v>
      </c>
      <c r="X3027" t="str">
        <f t="shared" si="287"/>
        <v>315</v>
      </c>
      <c r="Y3027" t="str">
        <f>IF(Table1[[#This Row],[RFM_Score]]="555","Champion", IF(AND(J3027&gt;=4,V3027&gt;=4),"Loyal", IF(U3027&lt;=2,"At Risk", IF(W3027&gt;=4,"Potential Loyalist","Others"))))</f>
        <v>Potential Loyalist</v>
      </c>
    </row>
    <row r="3028" spans="1:25">
      <c r="A3028" t="s">
        <v>720</v>
      </c>
      <c r="B3028">
        <v>40</v>
      </c>
      <c r="C3028" t="s">
        <v>24</v>
      </c>
      <c r="D3028" t="s">
        <v>25</v>
      </c>
      <c r="E3028" s="6" t="s">
        <v>15098</v>
      </c>
      <c r="F3028" t="s">
        <v>30</v>
      </c>
      <c r="G3028">
        <v>3</v>
      </c>
      <c r="H3028">
        <v>1</v>
      </c>
      <c r="I3028">
        <v>54</v>
      </c>
      <c r="J3028">
        <v>1</v>
      </c>
      <c r="K3028">
        <v>628.77</v>
      </c>
      <c r="L3028" t="str">
        <f t="shared" si="282"/>
        <v>OUTLIER</v>
      </c>
      <c r="M3028">
        <v>3</v>
      </c>
      <c r="N3028" t="str">
        <f t="shared" si="283"/>
        <v/>
      </c>
      <c r="O3028">
        <v>7</v>
      </c>
      <c r="P3028" s="11">
        <v>0.33333333333333298</v>
      </c>
      <c r="Q3028" s="11">
        <v>1.85185185185185E-2</v>
      </c>
      <c r="R3028" s="12">
        <v>209.59</v>
      </c>
      <c r="S3028" t="s">
        <v>57</v>
      </c>
      <c r="T3028">
        <v>0</v>
      </c>
      <c r="U3028">
        <f t="shared" si="284"/>
        <v>5</v>
      </c>
      <c r="V3028">
        <f t="shared" si="285"/>
        <v>1</v>
      </c>
      <c r="W3028">
        <f t="shared" si="286"/>
        <v>5</v>
      </c>
      <c r="X3028" t="str">
        <f t="shared" si="287"/>
        <v>515</v>
      </c>
      <c r="Y3028" t="str">
        <f>IF(Table1[[#This Row],[RFM_Score]]="555","Champion", IF(AND(J3028&gt;=4,V3028&gt;=4),"Loyal", IF(U3028&lt;=2,"At Risk", IF(W3028&gt;=4,"Potential Loyalist","Others"))))</f>
        <v>Potential Loyalist</v>
      </c>
    </row>
    <row r="3029" spans="1:25">
      <c r="A3029" t="s">
        <v>6097</v>
      </c>
      <c r="B3029">
        <v>35</v>
      </c>
      <c r="C3029" t="s">
        <v>19</v>
      </c>
      <c r="D3029" t="s">
        <v>25</v>
      </c>
      <c r="E3029" s="6" t="s">
        <v>15099</v>
      </c>
      <c r="F3029" t="s">
        <v>37</v>
      </c>
      <c r="G3029">
        <v>2</v>
      </c>
      <c r="H3029">
        <v>1</v>
      </c>
      <c r="I3029">
        <v>54</v>
      </c>
      <c r="J3029">
        <v>2</v>
      </c>
      <c r="K3029">
        <v>626.77</v>
      </c>
      <c r="L3029" t="str">
        <f t="shared" si="282"/>
        <v>OUTLIER</v>
      </c>
      <c r="M3029">
        <v>3</v>
      </c>
      <c r="N3029" t="str">
        <f t="shared" si="283"/>
        <v/>
      </c>
      <c r="O3029">
        <v>18</v>
      </c>
      <c r="P3029" s="11">
        <v>0.5</v>
      </c>
      <c r="Q3029" s="11">
        <v>3.7037037037037E-2</v>
      </c>
      <c r="R3029" s="12">
        <v>208.92333333333301</v>
      </c>
      <c r="S3029" t="s">
        <v>57</v>
      </c>
      <c r="T3029">
        <v>0</v>
      </c>
      <c r="U3029">
        <f t="shared" si="284"/>
        <v>5</v>
      </c>
      <c r="V3029">
        <f t="shared" si="285"/>
        <v>1</v>
      </c>
      <c r="W3029">
        <f t="shared" si="286"/>
        <v>5</v>
      </c>
      <c r="X3029" t="str">
        <f t="shared" si="287"/>
        <v>515</v>
      </c>
      <c r="Y3029" t="str">
        <f>IF(Table1[[#This Row],[RFM_Score]]="555","Champion", IF(AND(J3029&gt;=4,V3029&gt;=4),"Loyal", IF(U3029&lt;=2,"At Risk", IF(W3029&gt;=4,"Potential Loyalist","Others"))))</f>
        <v>Potential Loyalist</v>
      </c>
    </row>
    <row r="3030" spans="1:25">
      <c r="A3030" t="s">
        <v>1473</v>
      </c>
      <c r="B3030">
        <v>32</v>
      </c>
      <c r="C3030" t="s">
        <v>33</v>
      </c>
      <c r="D3030" t="s">
        <v>49</v>
      </c>
      <c r="E3030" s="6" t="s">
        <v>15100</v>
      </c>
      <c r="F3030" t="s">
        <v>60</v>
      </c>
      <c r="G3030">
        <v>1</v>
      </c>
      <c r="H3030">
        <v>0</v>
      </c>
      <c r="I3030">
        <v>62</v>
      </c>
      <c r="J3030">
        <v>0</v>
      </c>
      <c r="K3030">
        <v>625.61</v>
      </c>
      <c r="L3030" t="str">
        <f t="shared" si="282"/>
        <v>OUTLIER</v>
      </c>
      <c r="M3030">
        <v>3</v>
      </c>
      <c r="N3030" t="str">
        <f t="shared" si="283"/>
        <v/>
      </c>
      <c r="O3030">
        <v>12</v>
      </c>
      <c r="P3030" s="11">
        <v>0</v>
      </c>
      <c r="Q3030" s="11">
        <v>0</v>
      </c>
      <c r="R3030" s="12">
        <v>208.53666666666601</v>
      </c>
      <c r="S3030" t="s">
        <v>57</v>
      </c>
      <c r="T3030">
        <v>0</v>
      </c>
      <c r="U3030">
        <f t="shared" si="284"/>
        <v>5</v>
      </c>
      <c r="V3030">
        <f t="shared" si="285"/>
        <v>1</v>
      </c>
      <c r="W3030">
        <f t="shared" si="286"/>
        <v>5</v>
      </c>
      <c r="X3030" t="str">
        <f t="shared" si="287"/>
        <v>515</v>
      </c>
      <c r="Y3030" t="str">
        <f>IF(Table1[[#This Row],[RFM_Score]]="555","Champion", IF(AND(J3030&gt;=4,V3030&gt;=4),"Loyal", IF(U3030&lt;=2,"At Risk", IF(W3030&gt;=4,"Potential Loyalist","Others"))))</f>
        <v>Potential Loyalist</v>
      </c>
    </row>
    <row r="3031" spans="1:25">
      <c r="A3031" t="s">
        <v>7263</v>
      </c>
      <c r="B3031">
        <v>34</v>
      </c>
      <c r="C3031" t="s">
        <v>24</v>
      </c>
      <c r="D3031" t="s">
        <v>29</v>
      </c>
      <c r="E3031" s="6" t="s">
        <v>15101</v>
      </c>
      <c r="F3031" t="s">
        <v>21</v>
      </c>
      <c r="G3031">
        <v>3</v>
      </c>
      <c r="H3031">
        <v>1</v>
      </c>
      <c r="I3031">
        <v>40</v>
      </c>
      <c r="J3031">
        <v>1</v>
      </c>
      <c r="K3031">
        <v>623</v>
      </c>
      <c r="L3031" t="str">
        <f t="shared" si="282"/>
        <v>OUTLIER</v>
      </c>
      <c r="M3031">
        <v>3</v>
      </c>
      <c r="N3031" t="str">
        <f t="shared" si="283"/>
        <v/>
      </c>
      <c r="O3031">
        <v>4</v>
      </c>
      <c r="P3031" s="11">
        <v>0.33333333333333298</v>
      </c>
      <c r="Q3031" s="11">
        <v>2.5000000000000001E-2</v>
      </c>
      <c r="R3031" s="12">
        <v>207.666666666666</v>
      </c>
      <c r="S3031" t="s">
        <v>57</v>
      </c>
      <c r="T3031">
        <v>0</v>
      </c>
      <c r="U3031">
        <f t="shared" si="284"/>
        <v>5</v>
      </c>
      <c r="V3031">
        <f t="shared" si="285"/>
        <v>1</v>
      </c>
      <c r="W3031">
        <f t="shared" si="286"/>
        <v>5</v>
      </c>
      <c r="X3031" t="str">
        <f t="shared" si="287"/>
        <v>515</v>
      </c>
      <c r="Y3031" t="str">
        <f>IF(Table1[[#This Row],[RFM_Score]]="555","Champion", IF(AND(J3031&gt;=4,V3031&gt;=4),"Loyal", IF(U3031&lt;=2,"At Risk", IF(W3031&gt;=4,"Potential Loyalist","Others"))))</f>
        <v>Potential Loyalist</v>
      </c>
    </row>
    <row r="3032" spans="1:25">
      <c r="A3032" t="s">
        <v>7632</v>
      </c>
      <c r="B3032">
        <v>27</v>
      </c>
      <c r="C3032" t="s">
        <v>19</v>
      </c>
      <c r="D3032" t="s">
        <v>29</v>
      </c>
      <c r="E3032" s="6" t="s">
        <v>15102</v>
      </c>
      <c r="F3032" t="s">
        <v>30</v>
      </c>
      <c r="G3032">
        <v>1</v>
      </c>
      <c r="H3032">
        <v>1</v>
      </c>
      <c r="I3032">
        <v>52</v>
      </c>
      <c r="J3032">
        <v>4</v>
      </c>
      <c r="K3032">
        <v>619.78</v>
      </c>
      <c r="L3032" t="str">
        <f t="shared" si="282"/>
        <v>OUTLIER</v>
      </c>
      <c r="M3032">
        <v>3</v>
      </c>
      <c r="N3032" t="str">
        <f t="shared" si="283"/>
        <v/>
      </c>
      <c r="O3032">
        <v>5</v>
      </c>
      <c r="P3032" s="11">
        <v>1</v>
      </c>
      <c r="Q3032" s="11">
        <v>7.69230769230769E-2</v>
      </c>
      <c r="R3032" s="12">
        <v>206.59333333333299</v>
      </c>
      <c r="S3032" t="s">
        <v>57</v>
      </c>
      <c r="T3032">
        <v>0</v>
      </c>
      <c r="U3032">
        <f t="shared" si="284"/>
        <v>5</v>
      </c>
      <c r="V3032">
        <f t="shared" si="285"/>
        <v>1</v>
      </c>
      <c r="W3032">
        <f t="shared" si="286"/>
        <v>5</v>
      </c>
      <c r="X3032" t="str">
        <f t="shared" si="287"/>
        <v>515</v>
      </c>
      <c r="Y3032" t="str">
        <f>IF(Table1[[#This Row],[RFM_Score]]="555","Champion", IF(AND(J3032&gt;=4,V3032&gt;=4),"Loyal", IF(U3032&lt;=2,"At Risk", IF(W3032&gt;=4,"Potential Loyalist","Others"))))</f>
        <v>Potential Loyalist</v>
      </c>
    </row>
    <row r="3033" spans="1:25">
      <c r="A3033" t="s">
        <v>2739</v>
      </c>
      <c r="B3033">
        <v>59</v>
      </c>
      <c r="C3033" t="s">
        <v>24</v>
      </c>
      <c r="D3033" t="s">
        <v>25</v>
      </c>
      <c r="E3033" s="6" t="s">
        <v>15103</v>
      </c>
      <c r="F3033" t="s">
        <v>21</v>
      </c>
      <c r="G3033">
        <v>3</v>
      </c>
      <c r="H3033">
        <v>1</v>
      </c>
      <c r="I3033">
        <v>48</v>
      </c>
      <c r="J3033">
        <v>4</v>
      </c>
      <c r="K3033">
        <v>619.21</v>
      </c>
      <c r="L3033" t="str">
        <f t="shared" si="282"/>
        <v>OUTLIER</v>
      </c>
      <c r="M3033">
        <v>3</v>
      </c>
      <c r="N3033" t="str">
        <f t="shared" si="283"/>
        <v/>
      </c>
      <c r="O3033">
        <v>18</v>
      </c>
      <c r="P3033" s="11">
        <v>0.33333333333333298</v>
      </c>
      <c r="Q3033" s="11">
        <v>8.3333333333333301E-2</v>
      </c>
      <c r="R3033" s="12">
        <v>206.40333333333299</v>
      </c>
      <c r="S3033" t="s">
        <v>57</v>
      </c>
      <c r="T3033">
        <v>0</v>
      </c>
      <c r="U3033">
        <f t="shared" si="284"/>
        <v>5</v>
      </c>
      <c r="V3033">
        <f t="shared" si="285"/>
        <v>1</v>
      </c>
      <c r="W3033">
        <f t="shared" si="286"/>
        <v>5</v>
      </c>
      <c r="X3033" t="str">
        <f t="shared" si="287"/>
        <v>515</v>
      </c>
      <c r="Y3033" t="str">
        <f>IF(Table1[[#This Row],[RFM_Score]]="555","Champion", IF(AND(J3033&gt;=4,V3033&gt;=4),"Loyal", IF(U3033&lt;=2,"At Risk", IF(W3033&gt;=4,"Potential Loyalist","Others"))))</f>
        <v>Potential Loyalist</v>
      </c>
    </row>
    <row r="3034" spans="1:25">
      <c r="A3034" t="s">
        <v>7286</v>
      </c>
      <c r="B3034">
        <v>18</v>
      </c>
      <c r="C3034" t="s">
        <v>24</v>
      </c>
      <c r="D3034" t="s">
        <v>25</v>
      </c>
      <c r="E3034" s="6" t="s">
        <v>15104</v>
      </c>
      <c r="F3034" t="s">
        <v>60</v>
      </c>
      <c r="G3034">
        <v>1</v>
      </c>
      <c r="H3034">
        <v>0</v>
      </c>
      <c r="I3034">
        <v>53</v>
      </c>
      <c r="J3034">
        <v>2</v>
      </c>
      <c r="K3034">
        <v>618.77</v>
      </c>
      <c r="L3034" t="str">
        <f t="shared" si="282"/>
        <v>OUTLIER</v>
      </c>
      <c r="M3034">
        <v>3</v>
      </c>
      <c r="N3034" t="str">
        <f t="shared" si="283"/>
        <v/>
      </c>
      <c r="O3034">
        <v>25</v>
      </c>
      <c r="P3034" s="11">
        <v>0</v>
      </c>
      <c r="Q3034" s="11">
        <v>3.7735849056603703E-2</v>
      </c>
      <c r="R3034" s="12">
        <v>206.25666666666601</v>
      </c>
      <c r="S3034" t="s">
        <v>57</v>
      </c>
      <c r="T3034">
        <v>0</v>
      </c>
      <c r="U3034">
        <f t="shared" si="284"/>
        <v>4</v>
      </c>
      <c r="V3034">
        <f t="shared" si="285"/>
        <v>1</v>
      </c>
      <c r="W3034">
        <f t="shared" si="286"/>
        <v>5</v>
      </c>
      <c r="X3034" t="str">
        <f t="shared" si="287"/>
        <v>415</v>
      </c>
      <c r="Y3034" t="str">
        <f>IF(Table1[[#This Row],[RFM_Score]]="555","Champion", IF(AND(J3034&gt;=4,V3034&gt;=4),"Loyal", IF(U3034&lt;=2,"At Risk", IF(W3034&gt;=4,"Potential Loyalist","Others"))))</f>
        <v>Potential Loyalist</v>
      </c>
    </row>
    <row r="3035" spans="1:25">
      <c r="A3035" t="s">
        <v>10114</v>
      </c>
      <c r="B3035">
        <v>22</v>
      </c>
      <c r="C3035" t="s">
        <v>24</v>
      </c>
      <c r="D3035" t="s">
        <v>46</v>
      </c>
      <c r="E3035" s="6" t="s">
        <v>15105</v>
      </c>
      <c r="F3035" t="s">
        <v>26</v>
      </c>
      <c r="G3035">
        <v>4</v>
      </c>
      <c r="H3035">
        <v>2</v>
      </c>
      <c r="I3035">
        <v>50</v>
      </c>
      <c r="J3035">
        <v>2</v>
      </c>
      <c r="K3035">
        <v>612.55999999999995</v>
      </c>
      <c r="L3035" t="str">
        <f t="shared" si="282"/>
        <v>OUTLIER</v>
      </c>
      <c r="M3035">
        <v>3</v>
      </c>
      <c r="N3035" t="str">
        <f t="shared" si="283"/>
        <v/>
      </c>
      <c r="O3035">
        <v>5</v>
      </c>
      <c r="P3035" s="11">
        <v>0.5</v>
      </c>
      <c r="Q3035" s="11">
        <v>0.04</v>
      </c>
      <c r="R3035" s="12">
        <v>204.18666666666601</v>
      </c>
      <c r="S3035" t="s">
        <v>57</v>
      </c>
      <c r="T3035">
        <v>0</v>
      </c>
      <c r="U3035">
        <f t="shared" si="284"/>
        <v>5</v>
      </c>
      <c r="V3035">
        <f t="shared" si="285"/>
        <v>1</v>
      </c>
      <c r="W3035">
        <f t="shared" si="286"/>
        <v>5</v>
      </c>
      <c r="X3035" t="str">
        <f t="shared" si="287"/>
        <v>515</v>
      </c>
      <c r="Y3035" t="str">
        <f>IF(Table1[[#This Row],[RFM_Score]]="555","Champion", IF(AND(J3035&gt;=4,V3035&gt;=4),"Loyal", IF(U3035&lt;=2,"At Risk", IF(W3035&gt;=4,"Potential Loyalist","Others"))))</f>
        <v>Potential Loyalist</v>
      </c>
    </row>
    <row r="3036" spans="1:25">
      <c r="A3036" t="s">
        <v>5528</v>
      </c>
      <c r="B3036">
        <v>47</v>
      </c>
      <c r="C3036" t="s">
        <v>19</v>
      </c>
      <c r="D3036" t="s">
        <v>41</v>
      </c>
      <c r="E3036" s="6" t="s">
        <v>15106</v>
      </c>
      <c r="F3036" t="s">
        <v>21</v>
      </c>
      <c r="G3036">
        <v>1</v>
      </c>
      <c r="H3036">
        <v>0</v>
      </c>
      <c r="I3036">
        <v>36</v>
      </c>
      <c r="J3036">
        <v>2</v>
      </c>
      <c r="K3036">
        <v>611.83000000000004</v>
      </c>
      <c r="L3036" t="str">
        <f t="shared" si="282"/>
        <v>OUTLIER</v>
      </c>
      <c r="M3036">
        <v>3</v>
      </c>
      <c r="N3036" t="str">
        <f t="shared" si="283"/>
        <v/>
      </c>
      <c r="O3036">
        <v>33</v>
      </c>
      <c r="P3036" s="11">
        <v>0</v>
      </c>
      <c r="Q3036" s="11">
        <v>5.5555555555555497E-2</v>
      </c>
      <c r="R3036" s="12">
        <v>203.94333333333299</v>
      </c>
      <c r="S3036" t="s">
        <v>57</v>
      </c>
      <c r="T3036">
        <v>0</v>
      </c>
      <c r="U3036">
        <f t="shared" si="284"/>
        <v>4</v>
      </c>
      <c r="V3036">
        <f t="shared" si="285"/>
        <v>1</v>
      </c>
      <c r="W3036">
        <f t="shared" si="286"/>
        <v>5</v>
      </c>
      <c r="X3036" t="str">
        <f t="shared" si="287"/>
        <v>415</v>
      </c>
      <c r="Y3036" t="str">
        <f>IF(Table1[[#This Row],[RFM_Score]]="555","Champion", IF(AND(J3036&gt;=4,V3036&gt;=4),"Loyal", IF(U3036&lt;=2,"At Risk", IF(W3036&gt;=4,"Potential Loyalist","Others"))))</f>
        <v>Potential Loyalist</v>
      </c>
    </row>
    <row r="3037" spans="1:25">
      <c r="A3037" t="s">
        <v>455</v>
      </c>
      <c r="B3037">
        <v>49</v>
      </c>
      <c r="C3037" t="s">
        <v>24</v>
      </c>
      <c r="D3037" t="s">
        <v>25</v>
      </c>
      <c r="E3037" s="6" t="s">
        <v>15107</v>
      </c>
      <c r="F3037" t="s">
        <v>37</v>
      </c>
      <c r="G3037">
        <v>2</v>
      </c>
      <c r="H3037">
        <v>2</v>
      </c>
      <c r="I3037">
        <v>41</v>
      </c>
      <c r="J3037">
        <v>2</v>
      </c>
      <c r="K3037">
        <v>610.88</v>
      </c>
      <c r="L3037" t="str">
        <f t="shared" si="282"/>
        <v>OUTLIER</v>
      </c>
      <c r="M3037">
        <v>3</v>
      </c>
      <c r="N3037" t="str">
        <f t="shared" si="283"/>
        <v/>
      </c>
      <c r="O3037">
        <v>4</v>
      </c>
      <c r="P3037" s="11">
        <v>1</v>
      </c>
      <c r="Q3037" s="11">
        <v>4.8780487804878002E-2</v>
      </c>
      <c r="R3037" s="12">
        <v>203.62666666666601</v>
      </c>
      <c r="S3037" t="s">
        <v>57</v>
      </c>
      <c r="T3037">
        <v>0</v>
      </c>
      <c r="U3037">
        <f t="shared" si="284"/>
        <v>5</v>
      </c>
      <c r="V3037">
        <f t="shared" si="285"/>
        <v>1</v>
      </c>
      <c r="W3037">
        <f t="shared" si="286"/>
        <v>5</v>
      </c>
      <c r="X3037" t="str">
        <f t="shared" si="287"/>
        <v>515</v>
      </c>
      <c r="Y3037" t="str">
        <f>IF(Table1[[#This Row],[RFM_Score]]="555","Champion", IF(AND(J3037&gt;=4,V3037&gt;=4),"Loyal", IF(U3037&lt;=2,"At Risk", IF(W3037&gt;=4,"Potential Loyalist","Others"))))</f>
        <v>Potential Loyalist</v>
      </c>
    </row>
    <row r="3038" spans="1:25">
      <c r="A3038" t="s">
        <v>10577</v>
      </c>
      <c r="B3038">
        <v>18</v>
      </c>
      <c r="C3038" t="s">
        <v>24</v>
      </c>
      <c r="D3038" t="s">
        <v>25</v>
      </c>
      <c r="E3038" s="6" t="s">
        <v>15108</v>
      </c>
      <c r="F3038" t="s">
        <v>37</v>
      </c>
      <c r="G3038">
        <v>4</v>
      </c>
      <c r="H3038">
        <v>1</v>
      </c>
      <c r="I3038">
        <v>49</v>
      </c>
      <c r="J3038">
        <v>3</v>
      </c>
      <c r="K3038">
        <v>609.24</v>
      </c>
      <c r="L3038" t="str">
        <f t="shared" si="282"/>
        <v>OUTLIER</v>
      </c>
      <c r="M3038">
        <v>3</v>
      </c>
      <c r="N3038" t="str">
        <f t="shared" si="283"/>
        <v/>
      </c>
      <c r="O3038">
        <v>52</v>
      </c>
      <c r="P3038" s="11">
        <v>0.25</v>
      </c>
      <c r="Q3038" s="11">
        <v>6.1224489795918297E-2</v>
      </c>
      <c r="R3038" s="12">
        <v>203.08</v>
      </c>
      <c r="S3038" t="s">
        <v>57</v>
      </c>
      <c r="T3038">
        <v>0</v>
      </c>
      <c r="U3038">
        <f t="shared" si="284"/>
        <v>3</v>
      </c>
      <c r="V3038">
        <f t="shared" si="285"/>
        <v>1</v>
      </c>
      <c r="W3038">
        <f t="shared" si="286"/>
        <v>5</v>
      </c>
      <c r="X3038" t="str">
        <f t="shared" si="287"/>
        <v>315</v>
      </c>
      <c r="Y3038" t="str">
        <f>IF(Table1[[#This Row],[RFM_Score]]="555","Champion", IF(AND(J3038&gt;=4,V3038&gt;=4),"Loyal", IF(U3038&lt;=2,"At Risk", IF(W3038&gt;=4,"Potential Loyalist","Others"))))</f>
        <v>Potential Loyalist</v>
      </c>
    </row>
    <row r="3039" spans="1:25">
      <c r="A3039" t="s">
        <v>7009</v>
      </c>
      <c r="B3039">
        <v>57</v>
      </c>
      <c r="C3039" t="s">
        <v>24</v>
      </c>
      <c r="D3039" t="s">
        <v>25</v>
      </c>
      <c r="E3039" s="6" t="s">
        <v>15109</v>
      </c>
      <c r="F3039" t="s">
        <v>26</v>
      </c>
      <c r="G3039">
        <v>2</v>
      </c>
      <c r="H3039">
        <v>2</v>
      </c>
      <c r="I3039">
        <v>50</v>
      </c>
      <c r="J3039">
        <v>2</v>
      </c>
      <c r="K3039">
        <v>606.66</v>
      </c>
      <c r="L3039" t="str">
        <f t="shared" si="282"/>
        <v>OUTLIER</v>
      </c>
      <c r="M3039">
        <v>3</v>
      </c>
      <c r="N3039" t="str">
        <f t="shared" si="283"/>
        <v/>
      </c>
      <c r="O3039">
        <v>0</v>
      </c>
      <c r="P3039" s="11">
        <v>1</v>
      </c>
      <c r="Q3039" s="11">
        <v>0.04</v>
      </c>
      <c r="R3039" s="12">
        <v>202.22</v>
      </c>
      <c r="S3039" t="s">
        <v>57</v>
      </c>
      <c r="T3039">
        <v>0</v>
      </c>
      <c r="U3039">
        <f t="shared" si="284"/>
        <v>5</v>
      </c>
      <c r="V3039">
        <f t="shared" si="285"/>
        <v>1</v>
      </c>
      <c r="W3039">
        <f t="shared" si="286"/>
        <v>5</v>
      </c>
      <c r="X3039" t="str">
        <f t="shared" si="287"/>
        <v>515</v>
      </c>
      <c r="Y3039" t="str">
        <f>IF(Table1[[#This Row],[RFM_Score]]="555","Champion", IF(AND(J3039&gt;=4,V3039&gt;=4),"Loyal", IF(U3039&lt;=2,"At Risk", IF(W3039&gt;=4,"Potential Loyalist","Others"))))</f>
        <v>Potential Loyalist</v>
      </c>
    </row>
    <row r="3040" spans="1:25">
      <c r="A3040" t="s">
        <v>2804</v>
      </c>
      <c r="B3040">
        <v>40</v>
      </c>
      <c r="C3040" t="s">
        <v>24</v>
      </c>
      <c r="D3040" t="s">
        <v>25</v>
      </c>
      <c r="E3040" s="6" t="s">
        <v>15110</v>
      </c>
      <c r="F3040" t="s">
        <v>21</v>
      </c>
      <c r="G3040">
        <v>1</v>
      </c>
      <c r="H3040">
        <v>1</v>
      </c>
      <c r="I3040">
        <v>53</v>
      </c>
      <c r="J3040">
        <v>0</v>
      </c>
      <c r="K3040">
        <v>600.59</v>
      </c>
      <c r="L3040" t="str">
        <f t="shared" si="282"/>
        <v/>
      </c>
      <c r="M3040">
        <v>3</v>
      </c>
      <c r="N3040" t="str">
        <f t="shared" si="283"/>
        <v/>
      </c>
      <c r="O3040">
        <v>85</v>
      </c>
      <c r="P3040" s="11">
        <v>1</v>
      </c>
      <c r="Q3040" s="11">
        <v>0</v>
      </c>
      <c r="R3040" s="12">
        <v>200.196666666666</v>
      </c>
      <c r="S3040" t="s">
        <v>57</v>
      </c>
      <c r="T3040">
        <v>0</v>
      </c>
      <c r="U3040">
        <f t="shared" si="284"/>
        <v>2</v>
      </c>
      <c r="V3040">
        <f t="shared" si="285"/>
        <v>1</v>
      </c>
      <c r="W3040">
        <f t="shared" si="286"/>
        <v>5</v>
      </c>
      <c r="X3040" t="str">
        <f t="shared" si="287"/>
        <v>215</v>
      </c>
      <c r="Y3040" t="str">
        <f>IF(Table1[[#This Row],[RFM_Score]]="555","Champion", IF(AND(J3040&gt;=4,V3040&gt;=4),"Loyal", IF(U3040&lt;=2,"At Risk", IF(W3040&gt;=4,"Potential Loyalist","Others"))))</f>
        <v>At Risk</v>
      </c>
    </row>
    <row r="3041" spans="1:25">
      <c r="A3041" t="s">
        <v>3942</v>
      </c>
      <c r="B3041">
        <v>31</v>
      </c>
      <c r="C3041" t="s">
        <v>24</v>
      </c>
      <c r="D3041" t="s">
        <v>41</v>
      </c>
      <c r="E3041" s="6" t="s">
        <v>15111</v>
      </c>
      <c r="F3041" t="s">
        <v>26</v>
      </c>
      <c r="G3041">
        <v>4</v>
      </c>
      <c r="H3041">
        <v>2</v>
      </c>
      <c r="I3041">
        <v>36</v>
      </c>
      <c r="J3041">
        <v>5</v>
      </c>
      <c r="K3041">
        <v>598.42999999999995</v>
      </c>
      <c r="L3041" t="str">
        <f t="shared" si="282"/>
        <v/>
      </c>
      <c r="M3041">
        <v>3</v>
      </c>
      <c r="N3041" t="str">
        <f t="shared" si="283"/>
        <v/>
      </c>
      <c r="O3041">
        <v>12</v>
      </c>
      <c r="P3041" s="11">
        <v>0.5</v>
      </c>
      <c r="Q3041" s="11">
        <v>0.13888888888888801</v>
      </c>
      <c r="R3041" s="12">
        <v>199.47666666666601</v>
      </c>
      <c r="S3041" t="s">
        <v>57</v>
      </c>
      <c r="T3041">
        <v>0</v>
      </c>
      <c r="U3041">
        <f t="shared" si="284"/>
        <v>5</v>
      </c>
      <c r="V3041">
        <f t="shared" si="285"/>
        <v>1</v>
      </c>
      <c r="W3041">
        <f t="shared" si="286"/>
        <v>5</v>
      </c>
      <c r="X3041" t="str">
        <f t="shared" si="287"/>
        <v>515</v>
      </c>
      <c r="Y3041" t="str">
        <f>IF(Table1[[#This Row],[RFM_Score]]="555","Champion", IF(AND(J3041&gt;=4,V3041&gt;=4),"Loyal", IF(U3041&lt;=2,"At Risk", IF(W3041&gt;=4,"Potential Loyalist","Others"))))</f>
        <v>Potential Loyalist</v>
      </c>
    </row>
    <row r="3042" spans="1:25">
      <c r="A3042" t="s">
        <v>111</v>
      </c>
      <c r="B3042">
        <v>18</v>
      </c>
      <c r="C3042" t="s">
        <v>33</v>
      </c>
      <c r="D3042" t="s">
        <v>49</v>
      </c>
      <c r="E3042" s="6" t="s">
        <v>15112</v>
      </c>
      <c r="F3042" t="s">
        <v>21</v>
      </c>
      <c r="G3042">
        <v>3</v>
      </c>
      <c r="H3042">
        <v>1</v>
      </c>
      <c r="I3042">
        <v>46</v>
      </c>
      <c r="J3042">
        <v>4</v>
      </c>
      <c r="K3042">
        <v>597.46</v>
      </c>
      <c r="L3042" t="str">
        <f t="shared" si="282"/>
        <v/>
      </c>
      <c r="M3042">
        <v>3</v>
      </c>
      <c r="N3042" t="str">
        <f t="shared" si="283"/>
        <v/>
      </c>
      <c r="O3042">
        <v>16</v>
      </c>
      <c r="P3042" s="11">
        <v>0.33333333333333298</v>
      </c>
      <c r="Q3042" s="11">
        <v>8.6956521739130405E-2</v>
      </c>
      <c r="R3042" s="12">
        <v>199.15333333333299</v>
      </c>
      <c r="S3042" t="s">
        <v>57</v>
      </c>
      <c r="T3042">
        <v>0</v>
      </c>
      <c r="U3042">
        <f t="shared" si="284"/>
        <v>5</v>
      </c>
      <c r="V3042">
        <f t="shared" si="285"/>
        <v>1</v>
      </c>
      <c r="W3042">
        <f t="shared" si="286"/>
        <v>5</v>
      </c>
      <c r="X3042" t="str">
        <f t="shared" si="287"/>
        <v>515</v>
      </c>
      <c r="Y3042" t="str">
        <f>IF(Table1[[#This Row],[RFM_Score]]="555","Champion", IF(AND(J3042&gt;=4,V3042&gt;=4),"Loyal", IF(U3042&lt;=2,"At Risk", IF(W3042&gt;=4,"Potential Loyalist","Others"))))</f>
        <v>Potential Loyalist</v>
      </c>
    </row>
    <row r="3043" spans="1:25">
      <c r="A3043" t="s">
        <v>4470</v>
      </c>
      <c r="B3043">
        <v>28</v>
      </c>
      <c r="C3043" t="s">
        <v>24</v>
      </c>
      <c r="D3043" t="s">
        <v>20</v>
      </c>
      <c r="E3043" s="6" t="s">
        <v>15113</v>
      </c>
      <c r="F3043" t="s">
        <v>30</v>
      </c>
      <c r="G3043">
        <v>6</v>
      </c>
      <c r="H3043">
        <v>1</v>
      </c>
      <c r="I3043">
        <v>65</v>
      </c>
      <c r="J3043">
        <v>5</v>
      </c>
      <c r="K3043">
        <v>596.25</v>
      </c>
      <c r="L3043" t="str">
        <f t="shared" si="282"/>
        <v/>
      </c>
      <c r="M3043">
        <v>3</v>
      </c>
      <c r="N3043" t="str">
        <f t="shared" si="283"/>
        <v/>
      </c>
      <c r="O3043">
        <v>19</v>
      </c>
      <c r="P3043" s="11">
        <v>0.16666666666666599</v>
      </c>
      <c r="Q3043" s="11">
        <v>7.69230769230769E-2</v>
      </c>
      <c r="R3043" s="12">
        <v>198.75</v>
      </c>
      <c r="S3043" t="s">
        <v>57</v>
      </c>
      <c r="T3043">
        <v>0</v>
      </c>
      <c r="U3043">
        <f t="shared" si="284"/>
        <v>5</v>
      </c>
      <c r="V3043">
        <f t="shared" si="285"/>
        <v>1</v>
      </c>
      <c r="W3043">
        <f t="shared" si="286"/>
        <v>5</v>
      </c>
      <c r="X3043" t="str">
        <f t="shared" si="287"/>
        <v>515</v>
      </c>
      <c r="Y3043" t="str">
        <f>IF(Table1[[#This Row],[RFM_Score]]="555","Champion", IF(AND(J3043&gt;=4,V3043&gt;=4),"Loyal", IF(U3043&lt;=2,"At Risk", IF(W3043&gt;=4,"Potential Loyalist","Others"))))</f>
        <v>Potential Loyalist</v>
      </c>
    </row>
    <row r="3044" spans="1:25">
      <c r="A3044" t="s">
        <v>4463</v>
      </c>
      <c r="B3044">
        <v>39</v>
      </c>
      <c r="C3044" t="s">
        <v>19</v>
      </c>
      <c r="D3044" t="s">
        <v>25</v>
      </c>
      <c r="E3044" s="6" t="s">
        <v>15114</v>
      </c>
      <c r="F3044" t="s">
        <v>30</v>
      </c>
      <c r="G3044">
        <v>4</v>
      </c>
      <c r="H3044">
        <v>0</v>
      </c>
      <c r="I3044">
        <v>52</v>
      </c>
      <c r="J3044">
        <v>2</v>
      </c>
      <c r="K3044">
        <v>595.92999999999995</v>
      </c>
      <c r="L3044" t="str">
        <f t="shared" si="282"/>
        <v/>
      </c>
      <c r="M3044">
        <v>3</v>
      </c>
      <c r="N3044" t="str">
        <f t="shared" si="283"/>
        <v/>
      </c>
      <c r="O3044">
        <v>2</v>
      </c>
      <c r="P3044" s="11">
        <v>0</v>
      </c>
      <c r="Q3044" s="11">
        <v>3.8461538461538401E-2</v>
      </c>
      <c r="R3044" s="12">
        <v>198.643333333333</v>
      </c>
      <c r="S3044" t="s">
        <v>57</v>
      </c>
      <c r="T3044">
        <v>0</v>
      </c>
      <c r="U3044">
        <f t="shared" si="284"/>
        <v>5</v>
      </c>
      <c r="V3044">
        <f t="shared" si="285"/>
        <v>1</v>
      </c>
      <c r="W3044">
        <f t="shared" si="286"/>
        <v>5</v>
      </c>
      <c r="X3044" t="str">
        <f t="shared" si="287"/>
        <v>515</v>
      </c>
      <c r="Y3044" t="str">
        <f>IF(Table1[[#This Row],[RFM_Score]]="555","Champion", IF(AND(J3044&gt;=4,V3044&gt;=4),"Loyal", IF(U3044&lt;=2,"At Risk", IF(W3044&gt;=4,"Potential Loyalist","Others"))))</f>
        <v>Potential Loyalist</v>
      </c>
    </row>
    <row r="3045" spans="1:25">
      <c r="A3045" t="s">
        <v>9066</v>
      </c>
      <c r="B3045">
        <v>26</v>
      </c>
      <c r="C3045" t="s">
        <v>19</v>
      </c>
      <c r="D3045" t="s">
        <v>25</v>
      </c>
      <c r="E3045" s="6" t="s">
        <v>15115</v>
      </c>
      <c r="F3045" t="s">
        <v>30</v>
      </c>
      <c r="G3045">
        <v>2</v>
      </c>
      <c r="H3045">
        <v>0</v>
      </c>
      <c r="I3045">
        <v>56</v>
      </c>
      <c r="J3045">
        <v>9</v>
      </c>
      <c r="K3045">
        <v>595.41</v>
      </c>
      <c r="L3045" t="str">
        <f t="shared" si="282"/>
        <v/>
      </c>
      <c r="M3045">
        <v>3</v>
      </c>
      <c r="N3045" t="str">
        <f t="shared" si="283"/>
        <v/>
      </c>
      <c r="O3045">
        <v>44</v>
      </c>
      <c r="P3045" s="11">
        <v>0</v>
      </c>
      <c r="Q3045" s="11">
        <v>0.160714285714285</v>
      </c>
      <c r="R3045" s="12">
        <v>198.47</v>
      </c>
      <c r="S3045" t="s">
        <v>57</v>
      </c>
      <c r="T3045">
        <v>0</v>
      </c>
      <c r="U3045">
        <f t="shared" si="284"/>
        <v>3</v>
      </c>
      <c r="V3045">
        <f t="shared" si="285"/>
        <v>1</v>
      </c>
      <c r="W3045">
        <f t="shared" si="286"/>
        <v>5</v>
      </c>
      <c r="X3045" t="str">
        <f t="shared" si="287"/>
        <v>315</v>
      </c>
      <c r="Y3045" t="str">
        <f>IF(Table1[[#This Row],[RFM_Score]]="555","Champion", IF(AND(J3045&gt;=4,V3045&gt;=4),"Loyal", IF(U3045&lt;=2,"At Risk", IF(W3045&gt;=4,"Potential Loyalist","Others"))))</f>
        <v>Potential Loyalist</v>
      </c>
    </row>
    <row r="3046" spans="1:25">
      <c r="A3046" t="s">
        <v>480</v>
      </c>
      <c r="B3046">
        <v>33</v>
      </c>
      <c r="C3046" t="s">
        <v>19</v>
      </c>
      <c r="D3046" t="s">
        <v>29</v>
      </c>
      <c r="E3046" s="6" t="s">
        <v>15116</v>
      </c>
      <c r="F3046" t="s">
        <v>60</v>
      </c>
      <c r="G3046">
        <v>2</v>
      </c>
      <c r="H3046">
        <v>0</v>
      </c>
      <c r="I3046">
        <v>48</v>
      </c>
      <c r="J3046">
        <v>1</v>
      </c>
      <c r="K3046">
        <v>591.63</v>
      </c>
      <c r="L3046" t="str">
        <f t="shared" si="282"/>
        <v/>
      </c>
      <c r="M3046">
        <v>3</v>
      </c>
      <c r="N3046" t="str">
        <f t="shared" si="283"/>
        <v/>
      </c>
      <c r="O3046">
        <v>2</v>
      </c>
      <c r="P3046" s="11">
        <v>0</v>
      </c>
      <c r="Q3046" s="11">
        <v>2.0833333333333301E-2</v>
      </c>
      <c r="R3046" s="12">
        <v>197.21</v>
      </c>
      <c r="S3046" t="s">
        <v>57</v>
      </c>
      <c r="T3046">
        <v>0</v>
      </c>
      <c r="U3046">
        <f t="shared" si="284"/>
        <v>5</v>
      </c>
      <c r="V3046">
        <f t="shared" si="285"/>
        <v>1</v>
      </c>
      <c r="W3046">
        <f t="shared" si="286"/>
        <v>5</v>
      </c>
      <c r="X3046" t="str">
        <f t="shared" si="287"/>
        <v>515</v>
      </c>
      <c r="Y3046" t="str">
        <f>IF(Table1[[#This Row],[RFM_Score]]="555","Champion", IF(AND(J3046&gt;=4,V3046&gt;=4),"Loyal", IF(U3046&lt;=2,"At Risk", IF(W3046&gt;=4,"Potential Loyalist","Others"))))</f>
        <v>Potential Loyalist</v>
      </c>
    </row>
    <row r="3047" spans="1:25">
      <c r="A3047" t="s">
        <v>4437</v>
      </c>
      <c r="B3047">
        <v>40</v>
      </c>
      <c r="C3047" t="s">
        <v>19</v>
      </c>
      <c r="D3047" t="s">
        <v>46</v>
      </c>
      <c r="E3047" s="6" t="s">
        <v>15117</v>
      </c>
      <c r="F3047" t="s">
        <v>60</v>
      </c>
      <c r="G3047">
        <v>3</v>
      </c>
      <c r="H3047">
        <v>0</v>
      </c>
      <c r="I3047">
        <v>59</v>
      </c>
      <c r="J3047">
        <v>3</v>
      </c>
      <c r="K3047">
        <v>590.78</v>
      </c>
      <c r="L3047" t="str">
        <f t="shared" si="282"/>
        <v/>
      </c>
      <c r="M3047">
        <v>3</v>
      </c>
      <c r="N3047" t="str">
        <f t="shared" si="283"/>
        <v/>
      </c>
      <c r="O3047">
        <v>21</v>
      </c>
      <c r="P3047" s="11">
        <v>0</v>
      </c>
      <c r="Q3047" s="11">
        <v>5.0847457627118599E-2</v>
      </c>
      <c r="R3047" s="12">
        <v>196.92666666666599</v>
      </c>
      <c r="S3047" t="s">
        <v>57</v>
      </c>
      <c r="T3047">
        <v>0</v>
      </c>
      <c r="U3047">
        <f t="shared" si="284"/>
        <v>4</v>
      </c>
      <c r="V3047">
        <f t="shared" si="285"/>
        <v>1</v>
      </c>
      <c r="W3047">
        <f t="shared" si="286"/>
        <v>5</v>
      </c>
      <c r="X3047" t="str">
        <f t="shared" si="287"/>
        <v>415</v>
      </c>
      <c r="Y3047" t="str">
        <f>IF(Table1[[#This Row],[RFM_Score]]="555","Champion", IF(AND(J3047&gt;=4,V3047&gt;=4),"Loyal", IF(U3047&lt;=2,"At Risk", IF(W3047&gt;=4,"Potential Loyalist","Others"))))</f>
        <v>Potential Loyalist</v>
      </c>
    </row>
    <row r="3048" spans="1:25">
      <c r="A3048" t="s">
        <v>2460</v>
      </c>
      <c r="B3048">
        <v>34</v>
      </c>
      <c r="C3048" t="s">
        <v>24</v>
      </c>
      <c r="D3048" t="s">
        <v>41</v>
      </c>
      <c r="E3048" s="6" t="s">
        <v>15118</v>
      </c>
      <c r="F3048" t="s">
        <v>62</v>
      </c>
      <c r="G3048">
        <v>4</v>
      </c>
      <c r="H3048">
        <v>3</v>
      </c>
      <c r="I3048">
        <v>59</v>
      </c>
      <c r="J3048">
        <v>1</v>
      </c>
      <c r="K3048">
        <v>589.22</v>
      </c>
      <c r="L3048" t="str">
        <f t="shared" si="282"/>
        <v/>
      </c>
      <c r="M3048">
        <v>3</v>
      </c>
      <c r="N3048" t="str">
        <f t="shared" si="283"/>
        <v/>
      </c>
      <c r="O3048">
        <v>46</v>
      </c>
      <c r="P3048" s="11">
        <v>0.75</v>
      </c>
      <c r="Q3048" s="11">
        <v>1.6949152542372801E-2</v>
      </c>
      <c r="R3048" s="12">
        <v>196.40666666666601</v>
      </c>
      <c r="S3048" t="s">
        <v>57</v>
      </c>
      <c r="T3048">
        <v>0</v>
      </c>
      <c r="U3048">
        <f t="shared" si="284"/>
        <v>3</v>
      </c>
      <c r="V3048">
        <f t="shared" si="285"/>
        <v>1</v>
      </c>
      <c r="W3048">
        <f t="shared" si="286"/>
        <v>5</v>
      </c>
      <c r="X3048" t="str">
        <f t="shared" si="287"/>
        <v>315</v>
      </c>
      <c r="Y3048" t="str">
        <f>IF(Table1[[#This Row],[RFM_Score]]="555","Champion", IF(AND(J3048&gt;=4,V3048&gt;=4),"Loyal", IF(U3048&lt;=2,"At Risk", IF(W3048&gt;=4,"Potential Loyalist","Others"))))</f>
        <v>Potential Loyalist</v>
      </c>
    </row>
    <row r="3049" spans="1:25">
      <c r="A3049" t="s">
        <v>5167</v>
      </c>
      <c r="B3049">
        <v>40</v>
      </c>
      <c r="C3049" t="s">
        <v>24</v>
      </c>
      <c r="D3049" t="s">
        <v>29</v>
      </c>
      <c r="E3049" s="6" t="s">
        <v>15119</v>
      </c>
      <c r="F3049" t="s">
        <v>21</v>
      </c>
      <c r="G3049">
        <v>6</v>
      </c>
      <c r="H3049">
        <v>2</v>
      </c>
      <c r="I3049">
        <v>45</v>
      </c>
      <c r="J3049">
        <v>3</v>
      </c>
      <c r="K3049">
        <v>588.74</v>
      </c>
      <c r="L3049" t="str">
        <f t="shared" si="282"/>
        <v/>
      </c>
      <c r="M3049">
        <v>3</v>
      </c>
      <c r="N3049" t="str">
        <f t="shared" si="283"/>
        <v/>
      </c>
      <c r="O3049">
        <v>1</v>
      </c>
      <c r="P3049" s="11">
        <v>0.33333333333333298</v>
      </c>
      <c r="Q3049" s="11">
        <v>6.6666666666666596E-2</v>
      </c>
      <c r="R3049" s="12">
        <v>196.24666666666599</v>
      </c>
      <c r="S3049" t="s">
        <v>57</v>
      </c>
      <c r="T3049">
        <v>1</v>
      </c>
      <c r="U3049">
        <f t="shared" si="284"/>
        <v>5</v>
      </c>
      <c r="V3049">
        <f t="shared" si="285"/>
        <v>1</v>
      </c>
      <c r="W3049">
        <f t="shared" si="286"/>
        <v>5</v>
      </c>
      <c r="X3049" t="str">
        <f t="shared" si="287"/>
        <v>515</v>
      </c>
      <c r="Y3049" t="str">
        <f>IF(Table1[[#This Row],[RFM_Score]]="555","Champion", IF(AND(J3049&gt;=4,V3049&gt;=4),"Loyal", IF(U3049&lt;=2,"At Risk", IF(W3049&gt;=4,"Potential Loyalist","Others"))))</f>
        <v>Potential Loyalist</v>
      </c>
    </row>
    <row r="3050" spans="1:25">
      <c r="A3050" t="s">
        <v>11393</v>
      </c>
      <c r="B3050">
        <v>35</v>
      </c>
      <c r="C3050" t="s">
        <v>24</v>
      </c>
      <c r="D3050" t="s">
        <v>25</v>
      </c>
      <c r="E3050" s="6" t="s">
        <v>15120</v>
      </c>
      <c r="F3050" t="s">
        <v>30</v>
      </c>
      <c r="G3050">
        <v>6</v>
      </c>
      <c r="H3050">
        <v>1</v>
      </c>
      <c r="I3050">
        <v>64</v>
      </c>
      <c r="J3050">
        <v>4</v>
      </c>
      <c r="K3050">
        <v>586.99</v>
      </c>
      <c r="L3050" t="str">
        <f t="shared" si="282"/>
        <v/>
      </c>
      <c r="M3050">
        <v>3</v>
      </c>
      <c r="N3050" t="str">
        <f t="shared" si="283"/>
        <v/>
      </c>
      <c r="O3050">
        <v>29</v>
      </c>
      <c r="P3050" s="11">
        <v>0.16666666666666599</v>
      </c>
      <c r="Q3050" s="11">
        <v>6.25E-2</v>
      </c>
      <c r="R3050" s="12">
        <v>195.66333333333299</v>
      </c>
      <c r="S3050" t="s">
        <v>57</v>
      </c>
      <c r="T3050">
        <v>0</v>
      </c>
      <c r="U3050">
        <f t="shared" si="284"/>
        <v>4</v>
      </c>
      <c r="V3050">
        <f t="shared" si="285"/>
        <v>1</v>
      </c>
      <c r="W3050">
        <f t="shared" si="286"/>
        <v>5</v>
      </c>
      <c r="X3050" t="str">
        <f t="shared" si="287"/>
        <v>415</v>
      </c>
      <c r="Y3050" t="str">
        <f>IF(Table1[[#This Row],[RFM_Score]]="555","Champion", IF(AND(J3050&gt;=4,V3050&gt;=4),"Loyal", IF(U3050&lt;=2,"At Risk", IF(W3050&gt;=4,"Potential Loyalist","Others"))))</f>
        <v>Potential Loyalist</v>
      </c>
    </row>
    <row r="3051" spans="1:25">
      <c r="A3051" t="s">
        <v>1908</v>
      </c>
      <c r="B3051">
        <v>32</v>
      </c>
      <c r="C3051" t="s">
        <v>24</v>
      </c>
      <c r="D3051" t="s">
        <v>49</v>
      </c>
      <c r="E3051" s="6" t="s">
        <v>15121</v>
      </c>
      <c r="F3051" t="s">
        <v>21</v>
      </c>
      <c r="G3051">
        <v>3</v>
      </c>
      <c r="H3051">
        <v>0</v>
      </c>
      <c r="I3051">
        <v>49</v>
      </c>
      <c r="J3051">
        <v>1</v>
      </c>
      <c r="K3051">
        <v>585.14</v>
      </c>
      <c r="L3051" t="str">
        <f t="shared" si="282"/>
        <v/>
      </c>
      <c r="M3051">
        <v>3</v>
      </c>
      <c r="N3051" t="str">
        <f t="shared" si="283"/>
        <v/>
      </c>
      <c r="O3051">
        <v>26</v>
      </c>
      <c r="P3051" s="11">
        <v>0</v>
      </c>
      <c r="Q3051" s="11">
        <v>2.04081632653061E-2</v>
      </c>
      <c r="R3051" s="12">
        <v>195.046666666666</v>
      </c>
      <c r="S3051" t="s">
        <v>57</v>
      </c>
      <c r="T3051">
        <v>0</v>
      </c>
      <c r="U3051">
        <f t="shared" si="284"/>
        <v>4</v>
      </c>
      <c r="V3051">
        <f t="shared" si="285"/>
        <v>1</v>
      </c>
      <c r="W3051">
        <f t="shared" si="286"/>
        <v>5</v>
      </c>
      <c r="X3051" t="str">
        <f t="shared" si="287"/>
        <v>415</v>
      </c>
      <c r="Y3051" t="str">
        <f>IF(Table1[[#This Row],[RFM_Score]]="555","Champion", IF(AND(J3051&gt;=4,V3051&gt;=4),"Loyal", IF(U3051&lt;=2,"At Risk", IF(W3051&gt;=4,"Potential Loyalist","Others"))))</f>
        <v>Potential Loyalist</v>
      </c>
    </row>
    <row r="3052" spans="1:25">
      <c r="A3052" t="s">
        <v>7546</v>
      </c>
      <c r="B3052">
        <v>29</v>
      </c>
      <c r="C3052" t="s">
        <v>19</v>
      </c>
      <c r="D3052" t="s">
        <v>29</v>
      </c>
      <c r="E3052" s="6" t="s">
        <v>15122</v>
      </c>
      <c r="F3052" t="s">
        <v>26</v>
      </c>
      <c r="G3052">
        <v>3</v>
      </c>
      <c r="H3052">
        <v>2</v>
      </c>
      <c r="I3052">
        <v>45</v>
      </c>
      <c r="J3052">
        <v>2</v>
      </c>
      <c r="K3052">
        <v>584.21</v>
      </c>
      <c r="L3052" t="str">
        <f t="shared" si="282"/>
        <v/>
      </c>
      <c r="M3052">
        <v>3</v>
      </c>
      <c r="N3052" t="str">
        <f t="shared" si="283"/>
        <v/>
      </c>
      <c r="O3052">
        <v>25</v>
      </c>
      <c r="P3052" s="11">
        <v>0.66666666666666596</v>
      </c>
      <c r="Q3052" s="11">
        <v>4.4444444444444398E-2</v>
      </c>
      <c r="R3052" s="12">
        <v>194.736666666666</v>
      </c>
      <c r="S3052" t="s">
        <v>57</v>
      </c>
      <c r="T3052">
        <v>1</v>
      </c>
      <c r="U3052">
        <f t="shared" si="284"/>
        <v>4</v>
      </c>
      <c r="V3052">
        <f t="shared" si="285"/>
        <v>1</v>
      </c>
      <c r="W3052">
        <f t="shared" si="286"/>
        <v>5</v>
      </c>
      <c r="X3052" t="str">
        <f t="shared" si="287"/>
        <v>415</v>
      </c>
      <c r="Y3052" t="str">
        <f>IF(Table1[[#This Row],[RFM_Score]]="555","Champion", IF(AND(J3052&gt;=4,V3052&gt;=4),"Loyal", IF(U3052&lt;=2,"At Risk", IF(W3052&gt;=4,"Potential Loyalist","Others"))))</f>
        <v>Potential Loyalist</v>
      </c>
    </row>
    <row r="3053" spans="1:25">
      <c r="A3053" t="s">
        <v>9919</v>
      </c>
      <c r="B3053">
        <v>20</v>
      </c>
      <c r="C3053" t="s">
        <v>24</v>
      </c>
      <c r="D3053" t="s">
        <v>25</v>
      </c>
      <c r="E3053" s="6" t="s">
        <v>15123</v>
      </c>
      <c r="F3053" t="s">
        <v>30</v>
      </c>
      <c r="G3053">
        <v>2</v>
      </c>
      <c r="H3053">
        <v>0</v>
      </c>
      <c r="I3053">
        <v>51</v>
      </c>
      <c r="J3053">
        <v>4</v>
      </c>
      <c r="K3053">
        <v>582.44000000000005</v>
      </c>
      <c r="L3053" t="str">
        <f t="shared" si="282"/>
        <v/>
      </c>
      <c r="M3053">
        <v>3</v>
      </c>
      <c r="N3053" t="str">
        <f t="shared" si="283"/>
        <v/>
      </c>
      <c r="O3053">
        <v>32</v>
      </c>
      <c r="P3053" s="11">
        <v>0</v>
      </c>
      <c r="Q3053" s="11">
        <v>7.8431372549019607E-2</v>
      </c>
      <c r="R3053" s="12">
        <v>194.14666666666599</v>
      </c>
      <c r="S3053" t="s">
        <v>57</v>
      </c>
      <c r="T3053">
        <v>0</v>
      </c>
      <c r="U3053">
        <f t="shared" si="284"/>
        <v>4</v>
      </c>
      <c r="V3053">
        <f t="shared" si="285"/>
        <v>1</v>
      </c>
      <c r="W3053">
        <f t="shared" si="286"/>
        <v>5</v>
      </c>
      <c r="X3053" t="str">
        <f t="shared" si="287"/>
        <v>415</v>
      </c>
      <c r="Y3053" t="str">
        <f>IF(Table1[[#This Row],[RFM_Score]]="555","Champion", IF(AND(J3053&gt;=4,V3053&gt;=4),"Loyal", IF(U3053&lt;=2,"At Risk", IF(W3053&gt;=4,"Potential Loyalist","Others"))))</f>
        <v>Potential Loyalist</v>
      </c>
    </row>
    <row r="3054" spans="1:25">
      <c r="A3054" t="s">
        <v>5893</v>
      </c>
      <c r="B3054">
        <v>18</v>
      </c>
      <c r="C3054" t="s">
        <v>19</v>
      </c>
      <c r="D3054" t="s">
        <v>25</v>
      </c>
      <c r="E3054" s="6" t="s">
        <v>15124</v>
      </c>
      <c r="F3054" t="s">
        <v>26</v>
      </c>
      <c r="G3054">
        <v>5</v>
      </c>
      <c r="H3054">
        <v>2</v>
      </c>
      <c r="I3054">
        <v>51</v>
      </c>
      <c r="J3054">
        <v>2</v>
      </c>
      <c r="K3054">
        <v>580.51</v>
      </c>
      <c r="L3054" t="str">
        <f t="shared" si="282"/>
        <v/>
      </c>
      <c r="M3054">
        <v>3</v>
      </c>
      <c r="N3054" t="str">
        <f t="shared" si="283"/>
        <v/>
      </c>
      <c r="O3054">
        <v>13</v>
      </c>
      <c r="P3054" s="11">
        <v>0.4</v>
      </c>
      <c r="Q3054" s="11">
        <v>3.9215686274509803E-2</v>
      </c>
      <c r="R3054" s="12">
        <v>193.50333333333299</v>
      </c>
      <c r="S3054" t="s">
        <v>57</v>
      </c>
      <c r="T3054">
        <v>0</v>
      </c>
      <c r="U3054">
        <f t="shared" si="284"/>
        <v>5</v>
      </c>
      <c r="V3054">
        <f t="shared" si="285"/>
        <v>1</v>
      </c>
      <c r="W3054">
        <f t="shared" si="286"/>
        <v>5</v>
      </c>
      <c r="X3054" t="str">
        <f t="shared" si="287"/>
        <v>515</v>
      </c>
      <c r="Y3054" t="str">
        <f>IF(Table1[[#This Row],[RFM_Score]]="555","Champion", IF(AND(J3054&gt;=4,V3054&gt;=4),"Loyal", IF(U3054&lt;=2,"At Risk", IF(W3054&gt;=4,"Potential Loyalist","Others"))))</f>
        <v>Potential Loyalist</v>
      </c>
    </row>
    <row r="3055" spans="1:25">
      <c r="A3055" t="s">
        <v>1095</v>
      </c>
      <c r="B3055">
        <v>41</v>
      </c>
      <c r="C3055" t="s">
        <v>19</v>
      </c>
      <c r="D3055" t="s">
        <v>41</v>
      </c>
      <c r="E3055" s="6" t="s">
        <v>15125</v>
      </c>
      <c r="F3055" t="s">
        <v>26</v>
      </c>
      <c r="G3055">
        <v>2</v>
      </c>
      <c r="H3055">
        <v>1</v>
      </c>
      <c r="I3055">
        <v>50</v>
      </c>
      <c r="J3055">
        <v>3</v>
      </c>
      <c r="K3055">
        <v>578.46</v>
      </c>
      <c r="L3055" t="str">
        <f t="shared" si="282"/>
        <v/>
      </c>
      <c r="M3055">
        <v>3</v>
      </c>
      <c r="N3055" t="str">
        <f t="shared" si="283"/>
        <v/>
      </c>
      <c r="O3055">
        <v>24</v>
      </c>
      <c r="P3055" s="11">
        <v>0.5</v>
      </c>
      <c r="Q3055" s="11">
        <v>0.06</v>
      </c>
      <c r="R3055" s="12">
        <v>192.82</v>
      </c>
      <c r="S3055" t="s">
        <v>57</v>
      </c>
      <c r="T3055">
        <v>0</v>
      </c>
      <c r="U3055">
        <f t="shared" si="284"/>
        <v>4</v>
      </c>
      <c r="V3055">
        <f t="shared" si="285"/>
        <v>1</v>
      </c>
      <c r="W3055">
        <f t="shared" si="286"/>
        <v>5</v>
      </c>
      <c r="X3055" t="str">
        <f t="shared" si="287"/>
        <v>415</v>
      </c>
      <c r="Y3055" t="str">
        <f>IF(Table1[[#This Row],[RFM_Score]]="555","Champion", IF(AND(J3055&gt;=4,V3055&gt;=4),"Loyal", IF(U3055&lt;=2,"At Risk", IF(W3055&gt;=4,"Potential Loyalist","Others"))))</f>
        <v>Potential Loyalist</v>
      </c>
    </row>
    <row r="3056" spans="1:25">
      <c r="A3056" t="s">
        <v>7122</v>
      </c>
      <c r="B3056">
        <v>18</v>
      </c>
      <c r="C3056" t="s">
        <v>33</v>
      </c>
      <c r="D3056" t="s">
        <v>25</v>
      </c>
      <c r="E3056" s="6" t="s">
        <v>15126</v>
      </c>
      <c r="F3056" t="s">
        <v>30</v>
      </c>
      <c r="G3056">
        <v>7</v>
      </c>
      <c r="H3056">
        <v>3</v>
      </c>
      <c r="I3056">
        <v>48</v>
      </c>
      <c r="J3056">
        <v>3</v>
      </c>
      <c r="K3056">
        <v>577.48</v>
      </c>
      <c r="L3056" t="str">
        <f t="shared" si="282"/>
        <v/>
      </c>
      <c r="M3056">
        <v>3</v>
      </c>
      <c r="N3056" t="str">
        <f t="shared" si="283"/>
        <v/>
      </c>
      <c r="O3056">
        <v>48</v>
      </c>
      <c r="P3056" s="11">
        <v>0.42857142857142799</v>
      </c>
      <c r="Q3056" s="11">
        <v>6.25E-2</v>
      </c>
      <c r="R3056" s="12">
        <v>192.493333333333</v>
      </c>
      <c r="S3056" t="s">
        <v>57</v>
      </c>
      <c r="T3056">
        <v>0</v>
      </c>
      <c r="U3056">
        <f t="shared" si="284"/>
        <v>3</v>
      </c>
      <c r="V3056">
        <f t="shared" si="285"/>
        <v>1</v>
      </c>
      <c r="W3056">
        <f t="shared" si="286"/>
        <v>5</v>
      </c>
      <c r="X3056" t="str">
        <f t="shared" si="287"/>
        <v>315</v>
      </c>
      <c r="Y3056" t="str">
        <f>IF(Table1[[#This Row],[RFM_Score]]="555","Champion", IF(AND(J3056&gt;=4,V3056&gt;=4),"Loyal", IF(U3056&lt;=2,"At Risk", IF(W3056&gt;=4,"Potential Loyalist","Others"))))</f>
        <v>Potential Loyalist</v>
      </c>
    </row>
    <row r="3057" spans="1:25">
      <c r="A3057" t="s">
        <v>4472</v>
      </c>
      <c r="B3057">
        <v>43</v>
      </c>
      <c r="C3057" t="s">
        <v>24</v>
      </c>
      <c r="D3057" t="s">
        <v>35</v>
      </c>
      <c r="E3057" s="6" t="s">
        <v>15127</v>
      </c>
      <c r="F3057" t="s">
        <v>26</v>
      </c>
      <c r="G3057">
        <v>2</v>
      </c>
      <c r="H3057">
        <v>0</v>
      </c>
      <c r="I3057">
        <v>49</v>
      </c>
      <c r="J3057">
        <v>3</v>
      </c>
      <c r="K3057">
        <v>576.84</v>
      </c>
      <c r="L3057" t="str">
        <f t="shared" si="282"/>
        <v/>
      </c>
      <c r="M3057">
        <v>3</v>
      </c>
      <c r="N3057" t="str">
        <f t="shared" si="283"/>
        <v/>
      </c>
      <c r="O3057">
        <v>19</v>
      </c>
      <c r="P3057" s="11">
        <v>0</v>
      </c>
      <c r="Q3057" s="11">
        <v>6.1224489795918297E-2</v>
      </c>
      <c r="R3057" s="12">
        <v>192.28</v>
      </c>
      <c r="S3057" t="s">
        <v>57</v>
      </c>
      <c r="T3057">
        <v>0</v>
      </c>
      <c r="U3057">
        <f t="shared" si="284"/>
        <v>5</v>
      </c>
      <c r="V3057">
        <f t="shared" si="285"/>
        <v>1</v>
      </c>
      <c r="W3057">
        <f t="shared" si="286"/>
        <v>5</v>
      </c>
      <c r="X3057" t="str">
        <f t="shared" si="287"/>
        <v>515</v>
      </c>
      <c r="Y3057" t="str">
        <f>IF(Table1[[#This Row],[RFM_Score]]="555","Champion", IF(AND(J3057&gt;=4,V3057&gt;=4),"Loyal", IF(U3057&lt;=2,"At Risk", IF(W3057&gt;=4,"Potential Loyalist","Others"))))</f>
        <v>Potential Loyalist</v>
      </c>
    </row>
    <row r="3058" spans="1:25">
      <c r="A3058" t="s">
        <v>7557</v>
      </c>
      <c r="B3058">
        <v>46</v>
      </c>
      <c r="C3058" t="s">
        <v>24</v>
      </c>
      <c r="D3058" t="s">
        <v>46</v>
      </c>
      <c r="E3058" s="6" t="s">
        <v>15128</v>
      </c>
      <c r="F3058" t="s">
        <v>62</v>
      </c>
      <c r="G3058">
        <v>1</v>
      </c>
      <c r="H3058">
        <v>0</v>
      </c>
      <c r="I3058">
        <v>44</v>
      </c>
      <c r="J3058">
        <v>3</v>
      </c>
      <c r="K3058">
        <v>576.5</v>
      </c>
      <c r="L3058" t="str">
        <f t="shared" si="282"/>
        <v/>
      </c>
      <c r="M3058">
        <v>3</v>
      </c>
      <c r="N3058" t="str">
        <f t="shared" si="283"/>
        <v/>
      </c>
      <c r="O3058">
        <v>15</v>
      </c>
      <c r="P3058" s="11">
        <v>0</v>
      </c>
      <c r="Q3058" s="11">
        <v>6.8181818181818094E-2</v>
      </c>
      <c r="R3058" s="12">
        <v>192.166666666666</v>
      </c>
      <c r="S3058" t="s">
        <v>57</v>
      </c>
      <c r="T3058">
        <v>0</v>
      </c>
      <c r="U3058">
        <f t="shared" si="284"/>
        <v>5</v>
      </c>
      <c r="V3058">
        <f t="shared" si="285"/>
        <v>1</v>
      </c>
      <c r="W3058">
        <f t="shared" si="286"/>
        <v>5</v>
      </c>
      <c r="X3058" t="str">
        <f t="shared" si="287"/>
        <v>515</v>
      </c>
      <c r="Y3058" t="str">
        <f>IF(Table1[[#This Row],[RFM_Score]]="555","Champion", IF(AND(J3058&gt;=4,V3058&gt;=4),"Loyal", IF(U3058&lt;=2,"At Risk", IF(W3058&gt;=4,"Potential Loyalist","Others"))))</f>
        <v>Potential Loyalist</v>
      </c>
    </row>
    <row r="3059" spans="1:25">
      <c r="A3059" t="s">
        <v>10123</v>
      </c>
      <c r="B3059">
        <v>23</v>
      </c>
      <c r="C3059" t="s">
        <v>19</v>
      </c>
      <c r="D3059" t="s">
        <v>25</v>
      </c>
      <c r="E3059" s="6" t="s">
        <v>15129</v>
      </c>
      <c r="F3059" t="s">
        <v>21</v>
      </c>
      <c r="G3059">
        <v>4</v>
      </c>
      <c r="H3059">
        <v>0</v>
      </c>
      <c r="I3059">
        <v>51</v>
      </c>
      <c r="J3059">
        <v>3</v>
      </c>
      <c r="K3059">
        <v>572.49</v>
      </c>
      <c r="L3059" t="str">
        <f t="shared" si="282"/>
        <v/>
      </c>
      <c r="M3059">
        <v>3</v>
      </c>
      <c r="N3059" t="str">
        <f t="shared" si="283"/>
        <v/>
      </c>
      <c r="O3059">
        <v>23</v>
      </c>
      <c r="P3059" s="11">
        <v>0</v>
      </c>
      <c r="Q3059" s="11">
        <v>5.8823529411764698E-2</v>
      </c>
      <c r="R3059" s="12">
        <v>190.83</v>
      </c>
      <c r="S3059" t="s">
        <v>57</v>
      </c>
      <c r="T3059">
        <v>0</v>
      </c>
      <c r="U3059">
        <f t="shared" si="284"/>
        <v>4</v>
      </c>
      <c r="V3059">
        <f t="shared" si="285"/>
        <v>1</v>
      </c>
      <c r="W3059">
        <f t="shared" si="286"/>
        <v>5</v>
      </c>
      <c r="X3059" t="str">
        <f t="shared" si="287"/>
        <v>415</v>
      </c>
      <c r="Y3059" t="str">
        <f>IF(Table1[[#This Row],[RFM_Score]]="555","Champion", IF(AND(J3059&gt;=4,V3059&gt;=4),"Loyal", IF(U3059&lt;=2,"At Risk", IF(W3059&gt;=4,"Potential Loyalist","Others"))))</f>
        <v>Potential Loyalist</v>
      </c>
    </row>
    <row r="3060" spans="1:25">
      <c r="A3060" t="s">
        <v>270</v>
      </c>
      <c r="B3060">
        <v>27</v>
      </c>
      <c r="C3060" t="s">
        <v>24</v>
      </c>
      <c r="D3060" t="s">
        <v>25</v>
      </c>
      <c r="E3060" s="6" t="s">
        <v>15130</v>
      </c>
      <c r="F3060" t="s">
        <v>30</v>
      </c>
      <c r="G3060">
        <v>2</v>
      </c>
      <c r="H3060">
        <v>0</v>
      </c>
      <c r="I3060">
        <v>54</v>
      </c>
      <c r="J3060">
        <v>1</v>
      </c>
      <c r="K3060">
        <v>572.48</v>
      </c>
      <c r="L3060" t="str">
        <f t="shared" si="282"/>
        <v/>
      </c>
      <c r="M3060">
        <v>3</v>
      </c>
      <c r="N3060" t="str">
        <f t="shared" si="283"/>
        <v/>
      </c>
      <c r="O3060">
        <v>120</v>
      </c>
      <c r="P3060" s="11">
        <v>0</v>
      </c>
      <c r="Q3060" s="11">
        <v>1.85185185185185E-2</v>
      </c>
      <c r="R3060" s="12">
        <v>190.826666666666</v>
      </c>
      <c r="S3060" t="s">
        <v>57</v>
      </c>
      <c r="T3060">
        <v>1</v>
      </c>
      <c r="U3060">
        <f t="shared" si="284"/>
        <v>1</v>
      </c>
      <c r="V3060">
        <f t="shared" si="285"/>
        <v>1</v>
      </c>
      <c r="W3060">
        <f t="shared" si="286"/>
        <v>5</v>
      </c>
      <c r="X3060" t="str">
        <f t="shared" si="287"/>
        <v>115</v>
      </c>
      <c r="Y3060" t="str">
        <f>IF(Table1[[#This Row],[RFM_Score]]="555","Champion", IF(AND(J3060&gt;=4,V3060&gt;=4),"Loyal", IF(U3060&lt;=2,"At Risk", IF(W3060&gt;=4,"Potential Loyalist","Others"))))</f>
        <v>At Risk</v>
      </c>
    </row>
    <row r="3061" spans="1:25">
      <c r="A3061" t="s">
        <v>2465</v>
      </c>
      <c r="B3061">
        <v>48</v>
      </c>
      <c r="C3061" t="s">
        <v>24</v>
      </c>
      <c r="D3061" t="s">
        <v>25</v>
      </c>
      <c r="E3061" s="6" t="s">
        <v>15131</v>
      </c>
      <c r="F3061" t="s">
        <v>21</v>
      </c>
      <c r="G3061">
        <v>0</v>
      </c>
      <c r="H3061">
        <v>0</v>
      </c>
      <c r="I3061">
        <v>51</v>
      </c>
      <c r="J3061">
        <v>3</v>
      </c>
      <c r="K3061">
        <v>571.88</v>
      </c>
      <c r="L3061" t="str">
        <f t="shared" si="282"/>
        <v/>
      </c>
      <c r="M3061">
        <v>3</v>
      </c>
      <c r="N3061" t="str">
        <f t="shared" si="283"/>
        <v/>
      </c>
      <c r="O3061">
        <v>7</v>
      </c>
      <c r="P3061" s="11">
        <v>0</v>
      </c>
      <c r="Q3061" s="11">
        <v>5.8823529411764698E-2</v>
      </c>
      <c r="R3061" s="12">
        <v>190.62666666666601</v>
      </c>
      <c r="S3061" t="s">
        <v>57</v>
      </c>
      <c r="T3061">
        <v>0</v>
      </c>
      <c r="U3061">
        <f t="shared" si="284"/>
        <v>5</v>
      </c>
      <c r="V3061">
        <f t="shared" si="285"/>
        <v>1</v>
      </c>
      <c r="W3061">
        <f t="shared" si="286"/>
        <v>5</v>
      </c>
      <c r="X3061" t="str">
        <f t="shared" si="287"/>
        <v>515</v>
      </c>
      <c r="Y3061" t="str">
        <f>IF(Table1[[#This Row],[RFM_Score]]="555","Champion", IF(AND(J3061&gt;=4,V3061&gt;=4),"Loyal", IF(U3061&lt;=2,"At Risk", IF(W3061&gt;=4,"Potential Loyalist","Others"))))</f>
        <v>Potential Loyalist</v>
      </c>
    </row>
    <row r="3062" spans="1:25">
      <c r="A3062" t="s">
        <v>6284</v>
      </c>
      <c r="B3062">
        <v>42</v>
      </c>
      <c r="C3062" t="s">
        <v>24</v>
      </c>
      <c r="D3062" t="s">
        <v>25</v>
      </c>
      <c r="E3062" s="6" t="s">
        <v>15132</v>
      </c>
      <c r="F3062" t="s">
        <v>30</v>
      </c>
      <c r="G3062">
        <v>3</v>
      </c>
      <c r="H3062">
        <v>1</v>
      </c>
      <c r="I3062">
        <v>50</v>
      </c>
      <c r="J3062">
        <v>0</v>
      </c>
      <c r="K3062">
        <v>571.63</v>
      </c>
      <c r="L3062" t="str">
        <f t="shared" si="282"/>
        <v/>
      </c>
      <c r="M3062">
        <v>3</v>
      </c>
      <c r="N3062" t="str">
        <f t="shared" si="283"/>
        <v/>
      </c>
      <c r="O3062">
        <v>79</v>
      </c>
      <c r="P3062" s="11">
        <v>0.33333333333333298</v>
      </c>
      <c r="Q3062" s="11">
        <v>0</v>
      </c>
      <c r="R3062" s="12">
        <v>190.54333333333301</v>
      </c>
      <c r="S3062" t="s">
        <v>57</v>
      </c>
      <c r="T3062">
        <v>0</v>
      </c>
      <c r="U3062">
        <f t="shared" si="284"/>
        <v>2</v>
      </c>
      <c r="V3062">
        <f t="shared" si="285"/>
        <v>1</v>
      </c>
      <c r="W3062">
        <f t="shared" si="286"/>
        <v>5</v>
      </c>
      <c r="X3062" t="str">
        <f t="shared" si="287"/>
        <v>215</v>
      </c>
      <c r="Y3062" t="str">
        <f>IF(Table1[[#This Row],[RFM_Score]]="555","Champion", IF(AND(J3062&gt;=4,V3062&gt;=4),"Loyal", IF(U3062&lt;=2,"At Risk", IF(W3062&gt;=4,"Potential Loyalist","Others"))))</f>
        <v>At Risk</v>
      </c>
    </row>
    <row r="3063" spans="1:25">
      <c r="A3063" t="s">
        <v>11616</v>
      </c>
      <c r="B3063">
        <v>26</v>
      </c>
      <c r="C3063" t="s">
        <v>19</v>
      </c>
      <c r="D3063" t="s">
        <v>35</v>
      </c>
      <c r="E3063" s="6" t="s">
        <v>15133</v>
      </c>
      <c r="F3063" t="s">
        <v>21</v>
      </c>
      <c r="G3063">
        <v>5</v>
      </c>
      <c r="H3063">
        <v>0</v>
      </c>
      <c r="I3063">
        <v>51</v>
      </c>
      <c r="J3063">
        <v>4</v>
      </c>
      <c r="K3063">
        <v>571.07000000000005</v>
      </c>
      <c r="L3063" t="str">
        <f t="shared" si="282"/>
        <v/>
      </c>
      <c r="M3063">
        <v>3</v>
      </c>
      <c r="N3063" t="str">
        <f t="shared" si="283"/>
        <v/>
      </c>
      <c r="O3063">
        <v>24</v>
      </c>
      <c r="P3063" s="11">
        <v>0</v>
      </c>
      <c r="Q3063" s="11">
        <v>7.8431372549019607E-2</v>
      </c>
      <c r="R3063" s="12">
        <v>190.356666666666</v>
      </c>
      <c r="S3063" t="s">
        <v>57</v>
      </c>
      <c r="T3063">
        <v>0</v>
      </c>
      <c r="U3063">
        <f t="shared" si="284"/>
        <v>4</v>
      </c>
      <c r="V3063">
        <f t="shared" si="285"/>
        <v>1</v>
      </c>
      <c r="W3063">
        <f t="shared" si="286"/>
        <v>5</v>
      </c>
      <c r="X3063" t="str">
        <f t="shared" si="287"/>
        <v>415</v>
      </c>
      <c r="Y3063" t="str">
        <f>IF(Table1[[#This Row],[RFM_Score]]="555","Champion", IF(AND(J3063&gt;=4,V3063&gt;=4),"Loyal", IF(U3063&lt;=2,"At Risk", IF(W3063&gt;=4,"Potential Loyalist","Others"))))</f>
        <v>Potential Loyalist</v>
      </c>
    </row>
    <row r="3064" spans="1:25">
      <c r="A3064" t="s">
        <v>7820</v>
      </c>
      <c r="B3064">
        <v>66</v>
      </c>
      <c r="C3064" t="s">
        <v>24</v>
      </c>
      <c r="D3064" t="s">
        <v>49</v>
      </c>
      <c r="E3064" s="6" t="s">
        <v>15134</v>
      </c>
      <c r="F3064" t="s">
        <v>60</v>
      </c>
      <c r="G3064">
        <v>0</v>
      </c>
      <c r="H3064">
        <v>0</v>
      </c>
      <c r="I3064">
        <v>43</v>
      </c>
      <c r="J3064">
        <v>2</v>
      </c>
      <c r="K3064">
        <v>570.49</v>
      </c>
      <c r="L3064" t="str">
        <f t="shared" si="282"/>
        <v/>
      </c>
      <c r="M3064">
        <v>3</v>
      </c>
      <c r="N3064" t="str">
        <f t="shared" si="283"/>
        <v/>
      </c>
      <c r="O3064">
        <v>28</v>
      </c>
      <c r="P3064" s="11">
        <v>0</v>
      </c>
      <c r="Q3064" s="11">
        <v>4.6511627906976702E-2</v>
      </c>
      <c r="R3064" s="12">
        <v>190.16333333333299</v>
      </c>
      <c r="S3064" t="s">
        <v>57</v>
      </c>
      <c r="T3064">
        <v>0</v>
      </c>
      <c r="U3064">
        <f t="shared" si="284"/>
        <v>4</v>
      </c>
      <c r="V3064">
        <f t="shared" si="285"/>
        <v>1</v>
      </c>
      <c r="W3064">
        <f t="shared" si="286"/>
        <v>5</v>
      </c>
      <c r="X3064" t="str">
        <f t="shared" si="287"/>
        <v>415</v>
      </c>
      <c r="Y3064" t="str">
        <f>IF(Table1[[#This Row],[RFM_Score]]="555","Champion", IF(AND(J3064&gt;=4,V3064&gt;=4),"Loyal", IF(U3064&lt;=2,"At Risk", IF(W3064&gt;=4,"Potential Loyalist","Others"))))</f>
        <v>Potential Loyalist</v>
      </c>
    </row>
    <row r="3065" spans="1:25">
      <c r="A3065" t="s">
        <v>8704</v>
      </c>
      <c r="B3065">
        <v>26</v>
      </c>
      <c r="C3065" t="s">
        <v>19</v>
      </c>
      <c r="D3065" t="s">
        <v>25</v>
      </c>
      <c r="E3065" s="6" t="s">
        <v>15135</v>
      </c>
      <c r="F3065" t="s">
        <v>26</v>
      </c>
      <c r="G3065">
        <v>3</v>
      </c>
      <c r="H3065">
        <v>0</v>
      </c>
      <c r="I3065">
        <v>61</v>
      </c>
      <c r="J3065">
        <v>2</v>
      </c>
      <c r="K3065">
        <v>566.92999999999995</v>
      </c>
      <c r="L3065" t="str">
        <f t="shared" si="282"/>
        <v/>
      </c>
      <c r="M3065">
        <v>3</v>
      </c>
      <c r="N3065" t="str">
        <f t="shared" si="283"/>
        <v/>
      </c>
      <c r="O3065">
        <v>77</v>
      </c>
      <c r="P3065" s="11">
        <v>0</v>
      </c>
      <c r="Q3065" s="11">
        <v>3.2786885245901599E-2</v>
      </c>
      <c r="R3065" s="12">
        <v>188.97666666666601</v>
      </c>
      <c r="S3065" t="s">
        <v>57</v>
      </c>
      <c r="T3065">
        <v>0</v>
      </c>
      <c r="U3065">
        <f t="shared" si="284"/>
        <v>2</v>
      </c>
      <c r="V3065">
        <f t="shared" si="285"/>
        <v>1</v>
      </c>
      <c r="W3065">
        <f t="shared" si="286"/>
        <v>5</v>
      </c>
      <c r="X3065" t="str">
        <f t="shared" si="287"/>
        <v>215</v>
      </c>
      <c r="Y3065" t="str">
        <f>IF(Table1[[#This Row],[RFM_Score]]="555","Champion", IF(AND(J3065&gt;=4,V3065&gt;=4),"Loyal", IF(U3065&lt;=2,"At Risk", IF(W3065&gt;=4,"Potential Loyalist","Others"))))</f>
        <v>At Risk</v>
      </c>
    </row>
    <row r="3066" spans="1:25">
      <c r="A3066" t="s">
        <v>7502</v>
      </c>
      <c r="B3066">
        <v>24</v>
      </c>
      <c r="C3066" t="s">
        <v>24</v>
      </c>
      <c r="D3066" t="s">
        <v>29</v>
      </c>
      <c r="E3066" s="6" t="s">
        <v>15136</v>
      </c>
      <c r="F3066" t="s">
        <v>26</v>
      </c>
      <c r="G3066">
        <v>4</v>
      </c>
      <c r="H3066">
        <v>2</v>
      </c>
      <c r="I3066">
        <v>54</v>
      </c>
      <c r="J3066">
        <v>1</v>
      </c>
      <c r="K3066">
        <v>566.66</v>
      </c>
      <c r="L3066" t="str">
        <f t="shared" si="282"/>
        <v/>
      </c>
      <c r="M3066">
        <v>3</v>
      </c>
      <c r="N3066" t="str">
        <f t="shared" si="283"/>
        <v/>
      </c>
      <c r="O3066">
        <v>17</v>
      </c>
      <c r="P3066" s="11">
        <v>0.5</v>
      </c>
      <c r="Q3066" s="11">
        <v>1.85185185185185E-2</v>
      </c>
      <c r="R3066" s="12">
        <v>188.886666666666</v>
      </c>
      <c r="S3066" t="s">
        <v>57</v>
      </c>
      <c r="T3066">
        <v>0</v>
      </c>
      <c r="U3066">
        <f t="shared" si="284"/>
        <v>5</v>
      </c>
      <c r="V3066">
        <f t="shared" si="285"/>
        <v>1</v>
      </c>
      <c r="W3066">
        <f t="shared" si="286"/>
        <v>5</v>
      </c>
      <c r="X3066" t="str">
        <f t="shared" si="287"/>
        <v>515</v>
      </c>
      <c r="Y3066" t="str">
        <f>IF(Table1[[#This Row],[RFM_Score]]="555","Champion", IF(AND(J3066&gt;=4,V3066&gt;=4),"Loyal", IF(U3066&lt;=2,"At Risk", IF(W3066&gt;=4,"Potential Loyalist","Others"))))</f>
        <v>Potential Loyalist</v>
      </c>
    </row>
    <row r="3067" spans="1:25">
      <c r="A3067" t="s">
        <v>7763</v>
      </c>
      <c r="B3067">
        <v>19</v>
      </c>
      <c r="C3067" t="s">
        <v>24</v>
      </c>
      <c r="D3067" t="s">
        <v>49</v>
      </c>
      <c r="E3067" s="6" t="s">
        <v>15137</v>
      </c>
      <c r="F3067" t="s">
        <v>21</v>
      </c>
      <c r="G3067">
        <v>4</v>
      </c>
      <c r="H3067">
        <v>2</v>
      </c>
      <c r="I3067">
        <v>34</v>
      </c>
      <c r="J3067">
        <v>3</v>
      </c>
      <c r="K3067">
        <v>556.86</v>
      </c>
      <c r="L3067" t="str">
        <f t="shared" si="282"/>
        <v/>
      </c>
      <c r="M3067">
        <v>3</v>
      </c>
      <c r="N3067" t="str">
        <f t="shared" si="283"/>
        <v/>
      </c>
      <c r="O3067">
        <v>13</v>
      </c>
      <c r="P3067" s="11">
        <v>0.5</v>
      </c>
      <c r="Q3067" s="11">
        <v>8.8235294117646995E-2</v>
      </c>
      <c r="R3067" s="12">
        <v>185.62</v>
      </c>
      <c r="S3067" t="s">
        <v>57</v>
      </c>
      <c r="T3067">
        <v>0</v>
      </c>
      <c r="U3067">
        <f t="shared" si="284"/>
        <v>5</v>
      </c>
      <c r="V3067">
        <f t="shared" si="285"/>
        <v>1</v>
      </c>
      <c r="W3067">
        <f t="shared" si="286"/>
        <v>5</v>
      </c>
      <c r="X3067" t="str">
        <f t="shared" si="287"/>
        <v>515</v>
      </c>
      <c r="Y3067" t="str">
        <f>IF(Table1[[#This Row],[RFM_Score]]="555","Champion", IF(AND(J3067&gt;=4,V3067&gt;=4),"Loyal", IF(U3067&lt;=2,"At Risk", IF(W3067&gt;=4,"Potential Loyalist","Others"))))</f>
        <v>Potential Loyalist</v>
      </c>
    </row>
    <row r="3068" spans="1:25">
      <c r="A3068" t="s">
        <v>4408</v>
      </c>
      <c r="B3068">
        <v>28</v>
      </c>
      <c r="C3068" t="s">
        <v>19</v>
      </c>
      <c r="D3068" t="s">
        <v>25</v>
      </c>
      <c r="E3068" s="6" t="s">
        <v>15138</v>
      </c>
      <c r="F3068" t="s">
        <v>26</v>
      </c>
      <c r="G3068">
        <v>2</v>
      </c>
      <c r="H3068">
        <v>2</v>
      </c>
      <c r="I3068">
        <v>55</v>
      </c>
      <c r="J3068">
        <v>2</v>
      </c>
      <c r="K3068">
        <v>553.87</v>
      </c>
      <c r="L3068" t="str">
        <f t="shared" si="282"/>
        <v/>
      </c>
      <c r="M3068">
        <v>3</v>
      </c>
      <c r="N3068" t="str">
        <f t="shared" si="283"/>
        <v/>
      </c>
      <c r="O3068">
        <v>26</v>
      </c>
      <c r="P3068" s="11">
        <v>1</v>
      </c>
      <c r="Q3068" s="11">
        <v>3.6363636363636299E-2</v>
      </c>
      <c r="R3068" s="12">
        <v>184.62333333333299</v>
      </c>
      <c r="S3068" t="s">
        <v>57</v>
      </c>
      <c r="T3068">
        <v>0</v>
      </c>
      <c r="U3068">
        <f t="shared" si="284"/>
        <v>4</v>
      </c>
      <c r="V3068">
        <f t="shared" si="285"/>
        <v>1</v>
      </c>
      <c r="W3068">
        <f t="shared" si="286"/>
        <v>5</v>
      </c>
      <c r="X3068" t="str">
        <f t="shared" si="287"/>
        <v>415</v>
      </c>
      <c r="Y3068" t="str">
        <f>IF(Table1[[#This Row],[RFM_Score]]="555","Champion", IF(AND(J3068&gt;=4,V3068&gt;=4),"Loyal", IF(U3068&lt;=2,"At Risk", IF(W3068&gt;=4,"Potential Loyalist","Others"))))</f>
        <v>Potential Loyalist</v>
      </c>
    </row>
    <row r="3069" spans="1:25">
      <c r="A3069" t="s">
        <v>5964</v>
      </c>
      <c r="B3069">
        <v>36</v>
      </c>
      <c r="C3069" t="s">
        <v>19</v>
      </c>
      <c r="D3069" t="s">
        <v>46</v>
      </c>
      <c r="E3069" s="6" t="s">
        <v>15139</v>
      </c>
      <c r="F3069" t="s">
        <v>26</v>
      </c>
      <c r="G3069">
        <v>5</v>
      </c>
      <c r="H3069">
        <v>4</v>
      </c>
      <c r="I3069">
        <v>43</v>
      </c>
      <c r="J3069">
        <v>4</v>
      </c>
      <c r="K3069">
        <v>553.73</v>
      </c>
      <c r="L3069" t="str">
        <f t="shared" si="282"/>
        <v/>
      </c>
      <c r="M3069">
        <v>3</v>
      </c>
      <c r="N3069" t="str">
        <f t="shared" si="283"/>
        <v/>
      </c>
      <c r="O3069">
        <v>2</v>
      </c>
      <c r="P3069" s="11">
        <v>0.8</v>
      </c>
      <c r="Q3069" s="11">
        <v>9.3023255813953404E-2</v>
      </c>
      <c r="R3069" s="12">
        <v>184.576666666666</v>
      </c>
      <c r="S3069" t="s">
        <v>57</v>
      </c>
      <c r="T3069">
        <v>0</v>
      </c>
      <c r="U3069">
        <f t="shared" si="284"/>
        <v>5</v>
      </c>
      <c r="V3069">
        <f t="shared" si="285"/>
        <v>1</v>
      </c>
      <c r="W3069">
        <f t="shared" si="286"/>
        <v>5</v>
      </c>
      <c r="X3069" t="str">
        <f t="shared" si="287"/>
        <v>515</v>
      </c>
      <c r="Y3069" t="str">
        <f>IF(Table1[[#This Row],[RFM_Score]]="555","Champion", IF(AND(J3069&gt;=4,V3069&gt;=4),"Loyal", IF(U3069&lt;=2,"At Risk", IF(W3069&gt;=4,"Potential Loyalist","Others"))))</f>
        <v>Potential Loyalist</v>
      </c>
    </row>
    <row r="3070" spans="1:25">
      <c r="A3070" t="s">
        <v>3766</v>
      </c>
      <c r="B3070">
        <v>18</v>
      </c>
      <c r="C3070" t="s">
        <v>19</v>
      </c>
      <c r="D3070" t="s">
        <v>46</v>
      </c>
      <c r="E3070" s="6" t="s">
        <v>15140</v>
      </c>
      <c r="F3070" t="s">
        <v>21</v>
      </c>
      <c r="G3070">
        <v>3</v>
      </c>
      <c r="H3070">
        <v>2</v>
      </c>
      <c r="I3070">
        <v>42</v>
      </c>
      <c r="J3070">
        <v>0</v>
      </c>
      <c r="K3070">
        <v>553.27</v>
      </c>
      <c r="L3070" t="str">
        <f t="shared" si="282"/>
        <v/>
      </c>
      <c r="M3070">
        <v>3</v>
      </c>
      <c r="N3070" t="str">
        <f t="shared" si="283"/>
        <v/>
      </c>
      <c r="O3070">
        <v>43</v>
      </c>
      <c r="P3070" s="11">
        <v>0.66666666666666596</v>
      </c>
      <c r="Q3070" s="11">
        <v>0</v>
      </c>
      <c r="R3070" s="12">
        <v>184.42333333333301</v>
      </c>
      <c r="S3070" t="s">
        <v>57</v>
      </c>
      <c r="T3070">
        <v>0</v>
      </c>
      <c r="U3070">
        <f t="shared" si="284"/>
        <v>3</v>
      </c>
      <c r="V3070">
        <f t="shared" si="285"/>
        <v>1</v>
      </c>
      <c r="W3070">
        <f t="shared" si="286"/>
        <v>5</v>
      </c>
      <c r="X3070" t="str">
        <f t="shared" si="287"/>
        <v>315</v>
      </c>
      <c r="Y3070" t="str">
        <f>IF(Table1[[#This Row],[RFM_Score]]="555","Champion", IF(AND(J3070&gt;=4,V3070&gt;=4),"Loyal", IF(U3070&lt;=2,"At Risk", IF(W3070&gt;=4,"Potential Loyalist","Others"))))</f>
        <v>Potential Loyalist</v>
      </c>
    </row>
    <row r="3071" spans="1:25">
      <c r="A3071" t="s">
        <v>7333</v>
      </c>
      <c r="B3071">
        <v>25</v>
      </c>
      <c r="C3071" t="s">
        <v>24</v>
      </c>
      <c r="D3071" t="s">
        <v>25</v>
      </c>
      <c r="E3071" s="6" t="s">
        <v>15141</v>
      </c>
      <c r="F3071" t="s">
        <v>26</v>
      </c>
      <c r="G3071">
        <v>2</v>
      </c>
      <c r="H3071">
        <v>0</v>
      </c>
      <c r="I3071">
        <v>66</v>
      </c>
      <c r="J3071">
        <v>4</v>
      </c>
      <c r="K3071">
        <v>551.80999999999995</v>
      </c>
      <c r="L3071" t="str">
        <f t="shared" si="282"/>
        <v/>
      </c>
      <c r="M3071">
        <v>3</v>
      </c>
      <c r="N3071" t="str">
        <f t="shared" si="283"/>
        <v/>
      </c>
      <c r="O3071">
        <v>63</v>
      </c>
      <c r="P3071" s="11">
        <v>0</v>
      </c>
      <c r="Q3071" s="11">
        <v>6.0606060606060601E-2</v>
      </c>
      <c r="R3071" s="12">
        <v>183.93666666666601</v>
      </c>
      <c r="S3071" t="s">
        <v>57</v>
      </c>
      <c r="T3071">
        <v>0</v>
      </c>
      <c r="U3071">
        <f t="shared" si="284"/>
        <v>3</v>
      </c>
      <c r="V3071">
        <f t="shared" si="285"/>
        <v>1</v>
      </c>
      <c r="W3071">
        <f t="shared" si="286"/>
        <v>5</v>
      </c>
      <c r="X3071" t="str">
        <f t="shared" si="287"/>
        <v>315</v>
      </c>
      <c r="Y3071" t="str">
        <f>IF(Table1[[#This Row],[RFM_Score]]="555","Champion", IF(AND(J3071&gt;=4,V3071&gt;=4),"Loyal", IF(U3071&lt;=2,"At Risk", IF(W3071&gt;=4,"Potential Loyalist","Others"))))</f>
        <v>Potential Loyalist</v>
      </c>
    </row>
    <row r="3072" spans="1:25">
      <c r="A3072" t="s">
        <v>7665</v>
      </c>
      <c r="B3072">
        <v>18</v>
      </c>
      <c r="C3072" t="s">
        <v>19</v>
      </c>
      <c r="D3072" t="s">
        <v>41</v>
      </c>
      <c r="E3072" s="6" t="s">
        <v>15142</v>
      </c>
      <c r="F3072" t="s">
        <v>62</v>
      </c>
      <c r="G3072">
        <v>5</v>
      </c>
      <c r="H3072">
        <v>1</v>
      </c>
      <c r="I3072">
        <v>57</v>
      </c>
      <c r="J3072">
        <v>1</v>
      </c>
      <c r="K3072">
        <v>551.25</v>
      </c>
      <c r="L3072" t="str">
        <f t="shared" si="282"/>
        <v/>
      </c>
      <c r="M3072">
        <v>3</v>
      </c>
      <c r="N3072" t="str">
        <f t="shared" si="283"/>
        <v/>
      </c>
      <c r="O3072">
        <v>103</v>
      </c>
      <c r="P3072" s="11">
        <v>0.2</v>
      </c>
      <c r="Q3072" s="11">
        <v>1.7543859649122799E-2</v>
      </c>
      <c r="R3072" s="12">
        <v>183.75</v>
      </c>
      <c r="S3072" t="s">
        <v>57</v>
      </c>
      <c r="T3072">
        <v>0</v>
      </c>
      <c r="U3072">
        <f t="shared" si="284"/>
        <v>1</v>
      </c>
      <c r="V3072">
        <f t="shared" si="285"/>
        <v>1</v>
      </c>
      <c r="W3072">
        <f t="shared" si="286"/>
        <v>5</v>
      </c>
      <c r="X3072" t="str">
        <f t="shared" si="287"/>
        <v>115</v>
      </c>
      <c r="Y3072" t="str">
        <f>IF(Table1[[#This Row],[RFM_Score]]="555","Champion", IF(AND(J3072&gt;=4,V3072&gt;=4),"Loyal", IF(U3072&lt;=2,"At Risk", IF(W3072&gt;=4,"Potential Loyalist","Others"))))</f>
        <v>At Risk</v>
      </c>
    </row>
    <row r="3073" spans="1:25">
      <c r="A3073" t="s">
        <v>3343</v>
      </c>
      <c r="B3073">
        <v>41</v>
      </c>
      <c r="C3073" t="s">
        <v>24</v>
      </c>
      <c r="D3073" t="s">
        <v>35</v>
      </c>
      <c r="E3073" s="6" t="s">
        <v>15143</v>
      </c>
      <c r="F3073" t="s">
        <v>21</v>
      </c>
      <c r="G3073">
        <v>5</v>
      </c>
      <c r="H3073">
        <v>3</v>
      </c>
      <c r="I3073">
        <v>59</v>
      </c>
      <c r="J3073">
        <v>5</v>
      </c>
      <c r="K3073">
        <v>549.64</v>
      </c>
      <c r="L3073" t="str">
        <f t="shared" si="282"/>
        <v/>
      </c>
      <c r="M3073">
        <v>3</v>
      </c>
      <c r="N3073" t="str">
        <f t="shared" si="283"/>
        <v/>
      </c>
      <c r="O3073">
        <v>46</v>
      </c>
      <c r="P3073" s="11">
        <v>0.6</v>
      </c>
      <c r="Q3073" s="11">
        <v>8.4745762711864403E-2</v>
      </c>
      <c r="R3073" s="12">
        <v>183.213333333333</v>
      </c>
      <c r="S3073" t="s">
        <v>57</v>
      </c>
      <c r="T3073">
        <v>0</v>
      </c>
      <c r="U3073">
        <f t="shared" si="284"/>
        <v>3</v>
      </c>
      <c r="V3073">
        <f t="shared" si="285"/>
        <v>1</v>
      </c>
      <c r="W3073">
        <f t="shared" si="286"/>
        <v>5</v>
      </c>
      <c r="X3073" t="str">
        <f t="shared" si="287"/>
        <v>315</v>
      </c>
      <c r="Y3073" t="str">
        <f>IF(Table1[[#This Row],[RFM_Score]]="555","Champion", IF(AND(J3073&gt;=4,V3073&gt;=4),"Loyal", IF(U3073&lt;=2,"At Risk", IF(W3073&gt;=4,"Potential Loyalist","Others"))))</f>
        <v>Potential Loyalist</v>
      </c>
    </row>
    <row r="3074" spans="1:25">
      <c r="A3074" t="s">
        <v>11031</v>
      </c>
      <c r="B3074">
        <v>19</v>
      </c>
      <c r="C3074" t="s">
        <v>24</v>
      </c>
      <c r="D3074" t="s">
        <v>25</v>
      </c>
      <c r="E3074" s="6" t="s">
        <v>15144</v>
      </c>
      <c r="F3074" t="s">
        <v>21</v>
      </c>
      <c r="G3074">
        <v>2</v>
      </c>
      <c r="H3074">
        <v>1</v>
      </c>
      <c r="I3074">
        <v>56</v>
      </c>
      <c r="J3074">
        <v>4</v>
      </c>
      <c r="K3074">
        <v>549.29</v>
      </c>
      <c r="L3074" t="str">
        <f t="shared" ref="L3074:L3137" si="288">IF(OR(K3074&lt;$AC$10, K3074&gt;$AC$11), "OUTLIER", "")</f>
        <v/>
      </c>
      <c r="M3074">
        <v>3</v>
      </c>
      <c r="N3074" t="str">
        <f t="shared" ref="N3074:N3137" si="289">IF(OR(M3074&lt;$AC$16, M3074&gt;$AC$17), "OUTLIER", "")</f>
        <v/>
      </c>
      <c r="O3074">
        <v>1</v>
      </c>
      <c r="P3074" s="11">
        <v>0.5</v>
      </c>
      <c r="Q3074" s="11">
        <v>7.1428571428571397E-2</v>
      </c>
      <c r="R3074" s="12">
        <v>183.09666666666601</v>
      </c>
      <c r="S3074" t="s">
        <v>57</v>
      </c>
      <c r="T3074">
        <v>0</v>
      </c>
      <c r="U3074">
        <f t="shared" ref="U3074:U3137" si="290">IF(O3074&lt;=20,5,IF(O3074&lt;=40,4,IF(O3074&lt;=70,3,IF(O3074&lt;=100,2,1))))</f>
        <v>5</v>
      </c>
      <c r="V3074">
        <f t="shared" ref="V3074:V3137" si="291">IF(M3074&gt;=11,5,IF(M3074&gt;=9,4,IF(M3074&gt;=7,3,IF(M3074&gt;=5,2,1))))</f>
        <v>1</v>
      </c>
      <c r="W3074">
        <f t="shared" ref="W3074:W3137" si="292">IF(K3074&gt;=500,5,IF(K3074&gt;=300,4,IF(K3074&gt;=150,3,IF(K3074&gt;=50,2,1))))</f>
        <v>5</v>
      </c>
      <c r="X3074" t="str">
        <f t="shared" ref="X3074:X3137" si="293">U3074 &amp; V3074 &amp; W3074</f>
        <v>515</v>
      </c>
      <c r="Y3074" t="str">
        <f>IF(Table1[[#This Row],[RFM_Score]]="555","Champion", IF(AND(J3074&gt;=4,V3074&gt;=4),"Loyal", IF(U3074&lt;=2,"At Risk", IF(W3074&gt;=4,"Potential Loyalist","Others"))))</f>
        <v>Potential Loyalist</v>
      </c>
    </row>
    <row r="3075" spans="1:25">
      <c r="A3075" t="s">
        <v>7101</v>
      </c>
      <c r="B3075">
        <v>37</v>
      </c>
      <c r="C3075" t="s">
        <v>19</v>
      </c>
      <c r="D3075" t="s">
        <v>46</v>
      </c>
      <c r="E3075" s="6" t="s">
        <v>15145</v>
      </c>
      <c r="F3075" t="s">
        <v>26</v>
      </c>
      <c r="G3075">
        <v>2</v>
      </c>
      <c r="H3075">
        <v>1</v>
      </c>
      <c r="I3075">
        <v>53</v>
      </c>
      <c r="J3075">
        <v>4</v>
      </c>
      <c r="K3075">
        <v>548.09</v>
      </c>
      <c r="L3075" t="str">
        <f t="shared" si="288"/>
        <v/>
      </c>
      <c r="M3075">
        <v>3</v>
      </c>
      <c r="N3075" t="str">
        <f t="shared" si="289"/>
        <v/>
      </c>
      <c r="O3075">
        <v>36</v>
      </c>
      <c r="P3075" s="11">
        <v>0.5</v>
      </c>
      <c r="Q3075" s="11">
        <v>7.5471698113207503E-2</v>
      </c>
      <c r="R3075" s="12">
        <v>182.696666666666</v>
      </c>
      <c r="S3075" t="s">
        <v>57</v>
      </c>
      <c r="T3075">
        <v>1</v>
      </c>
      <c r="U3075">
        <f t="shared" si="290"/>
        <v>4</v>
      </c>
      <c r="V3075">
        <f t="shared" si="291"/>
        <v>1</v>
      </c>
      <c r="W3075">
        <f t="shared" si="292"/>
        <v>5</v>
      </c>
      <c r="X3075" t="str">
        <f t="shared" si="293"/>
        <v>415</v>
      </c>
      <c r="Y3075" t="str">
        <f>IF(Table1[[#This Row],[RFM_Score]]="555","Champion", IF(AND(J3075&gt;=4,V3075&gt;=4),"Loyal", IF(U3075&lt;=2,"At Risk", IF(W3075&gt;=4,"Potential Loyalist","Others"))))</f>
        <v>Potential Loyalist</v>
      </c>
    </row>
    <row r="3076" spans="1:25">
      <c r="A3076" t="s">
        <v>8369</v>
      </c>
      <c r="B3076">
        <v>36</v>
      </c>
      <c r="C3076" t="s">
        <v>24</v>
      </c>
      <c r="D3076" t="s">
        <v>41</v>
      </c>
      <c r="E3076" s="6" t="s">
        <v>15146</v>
      </c>
      <c r="F3076" t="s">
        <v>37</v>
      </c>
      <c r="G3076">
        <v>6</v>
      </c>
      <c r="H3076">
        <v>2</v>
      </c>
      <c r="I3076">
        <v>48</v>
      </c>
      <c r="J3076">
        <v>2</v>
      </c>
      <c r="K3076">
        <v>548.04</v>
      </c>
      <c r="L3076" t="str">
        <f t="shared" si="288"/>
        <v/>
      </c>
      <c r="M3076">
        <v>3</v>
      </c>
      <c r="N3076" t="str">
        <f t="shared" si="289"/>
        <v/>
      </c>
      <c r="O3076">
        <v>2</v>
      </c>
      <c r="P3076" s="11">
        <v>0.33333333333333298</v>
      </c>
      <c r="Q3076" s="11">
        <v>4.1666666666666602E-2</v>
      </c>
      <c r="R3076" s="12">
        <v>182.67999999999901</v>
      </c>
      <c r="S3076" t="s">
        <v>57</v>
      </c>
      <c r="T3076">
        <v>0</v>
      </c>
      <c r="U3076">
        <f t="shared" si="290"/>
        <v>5</v>
      </c>
      <c r="V3076">
        <f t="shared" si="291"/>
        <v>1</v>
      </c>
      <c r="W3076">
        <f t="shared" si="292"/>
        <v>5</v>
      </c>
      <c r="X3076" t="str">
        <f t="shared" si="293"/>
        <v>515</v>
      </c>
      <c r="Y3076" t="str">
        <f>IF(Table1[[#This Row],[RFM_Score]]="555","Champion", IF(AND(J3076&gt;=4,V3076&gt;=4),"Loyal", IF(U3076&lt;=2,"At Risk", IF(W3076&gt;=4,"Potential Loyalist","Others"))))</f>
        <v>Potential Loyalist</v>
      </c>
    </row>
    <row r="3077" spans="1:25">
      <c r="A3077" t="s">
        <v>4255</v>
      </c>
      <c r="B3077">
        <v>38</v>
      </c>
      <c r="C3077" t="s">
        <v>24</v>
      </c>
      <c r="D3077" t="s">
        <v>25</v>
      </c>
      <c r="E3077" s="6" t="s">
        <v>15147</v>
      </c>
      <c r="F3077" t="s">
        <v>30</v>
      </c>
      <c r="G3077">
        <v>4</v>
      </c>
      <c r="H3077">
        <v>2</v>
      </c>
      <c r="I3077">
        <v>42</v>
      </c>
      <c r="J3077">
        <v>1</v>
      </c>
      <c r="K3077">
        <v>547.79</v>
      </c>
      <c r="L3077" t="str">
        <f t="shared" si="288"/>
        <v/>
      </c>
      <c r="M3077">
        <v>3</v>
      </c>
      <c r="N3077" t="str">
        <f t="shared" si="289"/>
        <v/>
      </c>
      <c r="O3077">
        <v>32</v>
      </c>
      <c r="P3077" s="11">
        <v>0.5</v>
      </c>
      <c r="Q3077" s="11">
        <v>2.3809523809523801E-2</v>
      </c>
      <c r="R3077" s="12">
        <v>182.59666666666601</v>
      </c>
      <c r="S3077" t="s">
        <v>57</v>
      </c>
      <c r="T3077">
        <v>0</v>
      </c>
      <c r="U3077">
        <f t="shared" si="290"/>
        <v>4</v>
      </c>
      <c r="V3077">
        <f t="shared" si="291"/>
        <v>1</v>
      </c>
      <c r="W3077">
        <f t="shared" si="292"/>
        <v>5</v>
      </c>
      <c r="X3077" t="str">
        <f t="shared" si="293"/>
        <v>415</v>
      </c>
      <c r="Y3077" t="str">
        <f>IF(Table1[[#This Row],[RFM_Score]]="555","Champion", IF(AND(J3077&gt;=4,V3077&gt;=4),"Loyal", IF(U3077&lt;=2,"At Risk", IF(W3077&gt;=4,"Potential Loyalist","Others"))))</f>
        <v>Potential Loyalist</v>
      </c>
    </row>
    <row r="3078" spans="1:25">
      <c r="A3078" t="s">
        <v>7384</v>
      </c>
      <c r="B3078">
        <v>19</v>
      </c>
      <c r="C3078" t="s">
        <v>24</v>
      </c>
      <c r="D3078" t="s">
        <v>49</v>
      </c>
      <c r="E3078" s="6" t="s">
        <v>15148</v>
      </c>
      <c r="F3078" t="s">
        <v>62</v>
      </c>
      <c r="G3078">
        <v>4</v>
      </c>
      <c r="H3078">
        <v>1</v>
      </c>
      <c r="I3078">
        <v>50</v>
      </c>
      <c r="J3078">
        <v>2</v>
      </c>
      <c r="K3078">
        <v>547.23</v>
      </c>
      <c r="L3078" t="str">
        <f t="shared" si="288"/>
        <v/>
      </c>
      <c r="M3078">
        <v>3</v>
      </c>
      <c r="N3078" t="str">
        <f t="shared" si="289"/>
        <v/>
      </c>
      <c r="O3078">
        <v>13</v>
      </c>
      <c r="P3078" s="11">
        <v>0.25</v>
      </c>
      <c r="Q3078" s="11">
        <v>0.04</v>
      </c>
      <c r="R3078" s="12">
        <v>182.41</v>
      </c>
      <c r="S3078" t="s">
        <v>57</v>
      </c>
      <c r="T3078">
        <v>0</v>
      </c>
      <c r="U3078">
        <f t="shared" si="290"/>
        <v>5</v>
      </c>
      <c r="V3078">
        <f t="shared" si="291"/>
        <v>1</v>
      </c>
      <c r="W3078">
        <f t="shared" si="292"/>
        <v>5</v>
      </c>
      <c r="X3078" t="str">
        <f t="shared" si="293"/>
        <v>515</v>
      </c>
      <c r="Y3078" t="str">
        <f>IF(Table1[[#This Row],[RFM_Score]]="555","Champion", IF(AND(J3078&gt;=4,V3078&gt;=4),"Loyal", IF(U3078&lt;=2,"At Risk", IF(W3078&gt;=4,"Potential Loyalist","Others"))))</f>
        <v>Potential Loyalist</v>
      </c>
    </row>
    <row r="3079" spans="1:25">
      <c r="A3079" t="s">
        <v>8400</v>
      </c>
      <c r="B3079">
        <v>29</v>
      </c>
      <c r="C3079" t="s">
        <v>19</v>
      </c>
      <c r="D3079" t="s">
        <v>35</v>
      </c>
      <c r="E3079" s="6" t="s">
        <v>15149</v>
      </c>
      <c r="F3079" t="s">
        <v>21</v>
      </c>
      <c r="G3079">
        <v>3</v>
      </c>
      <c r="H3079">
        <v>2</v>
      </c>
      <c r="I3079">
        <v>44</v>
      </c>
      <c r="J3079">
        <v>1</v>
      </c>
      <c r="K3079">
        <v>544.82000000000005</v>
      </c>
      <c r="L3079" t="str">
        <f t="shared" si="288"/>
        <v/>
      </c>
      <c r="M3079">
        <v>3</v>
      </c>
      <c r="N3079" t="str">
        <f t="shared" si="289"/>
        <v/>
      </c>
      <c r="O3079">
        <v>34</v>
      </c>
      <c r="P3079" s="11">
        <v>0.66666666666666596</v>
      </c>
      <c r="Q3079" s="11">
        <v>2.27272727272727E-2</v>
      </c>
      <c r="R3079" s="12">
        <v>181.606666666666</v>
      </c>
      <c r="S3079" t="s">
        <v>57</v>
      </c>
      <c r="T3079">
        <v>0</v>
      </c>
      <c r="U3079">
        <f t="shared" si="290"/>
        <v>4</v>
      </c>
      <c r="V3079">
        <f t="shared" si="291"/>
        <v>1</v>
      </c>
      <c r="W3079">
        <f t="shared" si="292"/>
        <v>5</v>
      </c>
      <c r="X3079" t="str">
        <f t="shared" si="293"/>
        <v>415</v>
      </c>
      <c r="Y3079" t="str">
        <f>IF(Table1[[#This Row],[RFM_Score]]="555","Champion", IF(AND(J3079&gt;=4,V3079&gt;=4),"Loyal", IF(U3079&lt;=2,"At Risk", IF(W3079&gt;=4,"Potential Loyalist","Others"))))</f>
        <v>Potential Loyalist</v>
      </c>
    </row>
    <row r="3080" spans="1:25">
      <c r="A3080" t="s">
        <v>3338</v>
      </c>
      <c r="B3080">
        <v>23</v>
      </c>
      <c r="C3080" t="s">
        <v>24</v>
      </c>
      <c r="D3080" t="s">
        <v>29</v>
      </c>
      <c r="E3080" s="6" t="s">
        <v>15150</v>
      </c>
      <c r="F3080" t="s">
        <v>60</v>
      </c>
      <c r="G3080">
        <v>3</v>
      </c>
      <c r="H3080">
        <v>0</v>
      </c>
      <c r="I3080">
        <v>47</v>
      </c>
      <c r="J3080">
        <v>1</v>
      </c>
      <c r="K3080">
        <v>544.79999999999995</v>
      </c>
      <c r="L3080" t="str">
        <f t="shared" si="288"/>
        <v/>
      </c>
      <c r="M3080">
        <v>3</v>
      </c>
      <c r="N3080" t="str">
        <f t="shared" si="289"/>
        <v/>
      </c>
      <c r="O3080">
        <v>48</v>
      </c>
      <c r="P3080" s="11">
        <v>0</v>
      </c>
      <c r="Q3080" s="11">
        <v>2.1276595744680799E-2</v>
      </c>
      <c r="R3080" s="12">
        <v>181.6</v>
      </c>
      <c r="S3080" t="s">
        <v>57</v>
      </c>
      <c r="T3080">
        <v>0</v>
      </c>
      <c r="U3080">
        <f t="shared" si="290"/>
        <v>3</v>
      </c>
      <c r="V3080">
        <f t="shared" si="291"/>
        <v>1</v>
      </c>
      <c r="W3080">
        <f t="shared" si="292"/>
        <v>5</v>
      </c>
      <c r="X3080" t="str">
        <f t="shared" si="293"/>
        <v>315</v>
      </c>
      <c r="Y3080" t="str">
        <f>IF(Table1[[#This Row],[RFM_Score]]="555","Champion", IF(AND(J3080&gt;=4,V3080&gt;=4),"Loyal", IF(U3080&lt;=2,"At Risk", IF(W3080&gt;=4,"Potential Loyalist","Others"))))</f>
        <v>Potential Loyalist</v>
      </c>
    </row>
    <row r="3081" spans="1:25">
      <c r="A3081" t="s">
        <v>6273</v>
      </c>
      <c r="B3081">
        <v>27</v>
      </c>
      <c r="C3081" t="s">
        <v>24</v>
      </c>
      <c r="D3081" t="s">
        <v>20</v>
      </c>
      <c r="E3081" s="6" t="s">
        <v>15151</v>
      </c>
      <c r="F3081" t="s">
        <v>26</v>
      </c>
      <c r="G3081">
        <v>2</v>
      </c>
      <c r="H3081">
        <v>0</v>
      </c>
      <c r="I3081">
        <v>48</v>
      </c>
      <c r="J3081">
        <v>1</v>
      </c>
      <c r="K3081">
        <v>544.34</v>
      </c>
      <c r="L3081" t="str">
        <f t="shared" si="288"/>
        <v/>
      </c>
      <c r="M3081">
        <v>3</v>
      </c>
      <c r="N3081" t="str">
        <f t="shared" si="289"/>
        <v/>
      </c>
      <c r="O3081">
        <v>21</v>
      </c>
      <c r="P3081" s="11">
        <v>0</v>
      </c>
      <c r="Q3081" s="11">
        <v>2.0833333333333301E-2</v>
      </c>
      <c r="R3081" s="12">
        <v>181.446666666666</v>
      </c>
      <c r="S3081" t="s">
        <v>57</v>
      </c>
      <c r="T3081">
        <v>0</v>
      </c>
      <c r="U3081">
        <f t="shared" si="290"/>
        <v>4</v>
      </c>
      <c r="V3081">
        <f t="shared" si="291"/>
        <v>1</v>
      </c>
      <c r="W3081">
        <f t="shared" si="292"/>
        <v>5</v>
      </c>
      <c r="X3081" t="str">
        <f t="shared" si="293"/>
        <v>415</v>
      </c>
      <c r="Y3081" t="str">
        <f>IF(Table1[[#This Row],[RFM_Score]]="555","Champion", IF(AND(J3081&gt;=4,V3081&gt;=4),"Loyal", IF(U3081&lt;=2,"At Risk", IF(W3081&gt;=4,"Potential Loyalist","Others"))))</f>
        <v>Potential Loyalist</v>
      </c>
    </row>
    <row r="3082" spans="1:25">
      <c r="A3082" t="s">
        <v>6436</v>
      </c>
      <c r="B3082">
        <v>18</v>
      </c>
      <c r="C3082" t="s">
        <v>19</v>
      </c>
      <c r="D3082" t="s">
        <v>41</v>
      </c>
      <c r="E3082" s="6" t="s">
        <v>15152</v>
      </c>
      <c r="F3082" t="s">
        <v>26</v>
      </c>
      <c r="G3082">
        <v>1</v>
      </c>
      <c r="H3082">
        <v>1</v>
      </c>
      <c r="I3082">
        <v>49</v>
      </c>
      <c r="J3082">
        <v>3</v>
      </c>
      <c r="K3082">
        <v>544.16999999999996</v>
      </c>
      <c r="L3082" t="str">
        <f t="shared" si="288"/>
        <v/>
      </c>
      <c r="M3082">
        <v>3</v>
      </c>
      <c r="N3082" t="str">
        <f t="shared" si="289"/>
        <v/>
      </c>
      <c r="O3082">
        <v>79</v>
      </c>
      <c r="P3082" s="11">
        <v>1</v>
      </c>
      <c r="Q3082" s="11">
        <v>6.1224489795918297E-2</v>
      </c>
      <c r="R3082" s="12">
        <v>181.39</v>
      </c>
      <c r="S3082" t="s">
        <v>57</v>
      </c>
      <c r="T3082">
        <v>1</v>
      </c>
      <c r="U3082">
        <f t="shared" si="290"/>
        <v>2</v>
      </c>
      <c r="V3082">
        <f t="shared" si="291"/>
        <v>1</v>
      </c>
      <c r="W3082">
        <f t="shared" si="292"/>
        <v>5</v>
      </c>
      <c r="X3082" t="str">
        <f t="shared" si="293"/>
        <v>215</v>
      </c>
      <c r="Y3082" t="str">
        <f>IF(Table1[[#This Row],[RFM_Score]]="555","Champion", IF(AND(J3082&gt;=4,V3082&gt;=4),"Loyal", IF(U3082&lt;=2,"At Risk", IF(W3082&gt;=4,"Potential Loyalist","Others"))))</f>
        <v>At Risk</v>
      </c>
    </row>
    <row r="3083" spans="1:25">
      <c r="A3083" t="s">
        <v>8687</v>
      </c>
      <c r="B3083">
        <v>21</v>
      </c>
      <c r="C3083" t="s">
        <v>19</v>
      </c>
      <c r="D3083" t="s">
        <v>29</v>
      </c>
      <c r="E3083" s="6" t="s">
        <v>15153</v>
      </c>
      <c r="F3083" t="s">
        <v>26</v>
      </c>
      <c r="G3083">
        <v>2</v>
      </c>
      <c r="H3083">
        <v>2</v>
      </c>
      <c r="I3083">
        <v>56</v>
      </c>
      <c r="J3083">
        <v>1</v>
      </c>
      <c r="K3083">
        <v>544</v>
      </c>
      <c r="L3083" t="str">
        <f t="shared" si="288"/>
        <v/>
      </c>
      <c r="M3083">
        <v>3</v>
      </c>
      <c r="N3083" t="str">
        <f t="shared" si="289"/>
        <v/>
      </c>
      <c r="O3083">
        <v>44</v>
      </c>
      <c r="P3083" s="11">
        <v>1</v>
      </c>
      <c r="Q3083" s="11">
        <v>1.7857142857142801E-2</v>
      </c>
      <c r="R3083" s="12">
        <v>181.333333333333</v>
      </c>
      <c r="S3083" t="s">
        <v>57</v>
      </c>
      <c r="T3083">
        <v>0</v>
      </c>
      <c r="U3083">
        <f t="shared" si="290"/>
        <v>3</v>
      </c>
      <c r="V3083">
        <f t="shared" si="291"/>
        <v>1</v>
      </c>
      <c r="W3083">
        <f t="shared" si="292"/>
        <v>5</v>
      </c>
      <c r="X3083" t="str">
        <f t="shared" si="293"/>
        <v>315</v>
      </c>
      <c r="Y3083" t="str">
        <f>IF(Table1[[#This Row],[RFM_Score]]="555","Champion", IF(AND(J3083&gt;=4,V3083&gt;=4),"Loyal", IF(U3083&lt;=2,"At Risk", IF(W3083&gt;=4,"Potential Loyalist","Others"))))</f>
        <v>Potential Loyalist</v>
      </c>
    </row>
    <row r="3084" spans="1:25">
      <c r="A3084" t="s">
        <v>85</v>
      </c>
      <c r="B3084">
        <v>39</v>
      </c>
      <c r="C3084" t="s">
        <v>24</v>
      </c>
      <c r="D3084" t="s">
        <v>25</v>
      </c>
      <c r="E3084" s="6" t="s">
        <v>15154</v>
      </c>
      <c r="F3084" t="s">
        <v>21</v>
      </c>
      <c r="G3084">
        <v>4</v>
      </c>
      <c r="H3084">
        <v>1</v>
      </c>
      <c r="I3084">
        <v>60</v>
      </c>
      <c r="J3084">
        <v>4</v>
      </c>
      <c r="K3084">
        <v>543.15</v>
      </c>
      <c r="L3084" t="str">
        <f t="shared" si="288"/>
        <v/>
      </c>
      <c r="M3084">
        <v>3</v>
      </c>
      <c r="N3084" t="str">
        <f t="shared" si="289"/>
        <v/>
      </c>
      <c r="O3084">
        <v>2</v>
      </c>
      <c r="P3084" s="11">
        <v>0.25</v>
      </c>
      <c r="Q3084" s="11">
        <v>6.6666666666666596E-2</v>
      </c>
      <c r="R3084" s="12">
        <v>181.04999999999899</v>
      </c>
      <c r="S3084" t="s">
        <v>57</v>
      </c>
      <c r="T3084">
        <v>0</v>
      </c>
      <c r="U3084">
        <f t="shared" si="290"/>
        <v>5</v>
      </c>
      <c r="V3084">
        <f t="shared" si="291"/>
        <v>1</v>
      </c>
      <c r="W3084">
        <f t="shared" si="292"/>
        <v>5</v>
      </c>
      <c r="X3084" t="str">
        <f t="shared" si="293"/>
        <v>515</v>
      </c>
      <c r="Y3084" t="str">
        <f>IF(Table1[[#This Row],[RFM_Score]]="555","Champion", IF(AND(J3084&gt;=4,V3084&gt;=4),"Loyal", IF(U3084&lt;=2,"At Risk", IF(W3084&gt;=4,"Potential Loyalist","Others"))))</f>
        <v>Potential Loyalist</v>
      </c>
    </row>
    <row r="3085" spans="1:25">
      <c r="A3085" t="s">
        <v>644</v>
      </c>
      <c r="B3085">
        <v>20</v>
      </c>
      <c r="C3085" t="s">
        <v>19</v>
      </c>
      <c r="D3085" t="s">
        <v>49</v>
      </c>
      <c r="E3085" s="6" t="s">
        <v>15155</v>
      </c>
      <c r="F3085" t="s">
        <v>26</v>
      </c>
      <c r="G3085">
        <v>3</v>
      </c>
      <c r="H3085">
        <v>2</v>
      </c>
      <c r="I3085">
        <v>42</v>
      </c>
      <c r="J3085">
        <v>0</v>
      </c>
      <c r="K3085">
        <v>537.71</v>
      </c>
      <c r="L3085" t="str">
        <f t="shared" si="288"/>
        <v/>
      </c>
      <c r="M3085">
        <v>3</v>
      </c>
      <c r="N3085" t="str">
        <f t="shared" si="289"/>
        <v/>
      </c>
      <c r="O3085">
        <v>23</v>
      </c>
      <c r="P3085" s="11">
        <v>0.66666666666666596</v>
      </c>
      <c r="Q3085" s="11">
        <v>0</v>
      </c>
      <c r="R3085" s="12">
        <v>179.236666666666</v>
      </c>
      <c r="S3085" t="s">
        <v>57</v>
      </c>
      <c r="T3085">
        <v>0</v>
      </c>
      <c r="U3085">
        <f t="shared" si="290"/>
        <v>4</v>
      </c>
      <c r="V3085">
        <f t="shared" si="291"/>
        <v>1</v>
      </c>
      <c r="W3085">
        <f t="shared" si="292"/>
        <v>5</v>
      </c>
      <c r="X3085" t="str">
        <f t="shared" si="293"/>
        <v>415</v>
      </c>
      <c r="Y3085" t="str">
        <f>IF(Table1[[#This Row],[RFM_Score]]="555","Champion", IF(AND(J3085&gt;=4,V3085&gt;=4),"Loyal", IF(U3085&lt;=2,"At Risk", IF(W3085&gt;=4,"Potential Loyalist","Others"))))</f>
        <v>Potential Loyalist</v>
      </c>
    </row>
    <row r="3086" spans="1:25">
      <c r="A3086" t="s">
        <v>10934</v>
      </c>
      <c r="B3086">
        <v>26</v>
      </c>
      <c r="C3086" t="s">
        <v>19</v>
      </c>
      <c r="D3086" t="s">
        <v>41</v>
      </c>
      <c r="E3086" s="6" t="s">
        <v>15156</v>
      </c>
      <c r="F3086" t="s">
        <v>37</v>
      </c>
      <c r="G3086">
        <v>4</v>
      </c>
      <c r="H3086">
        <v>3</v>
      </c>
      <c r="I3086">
        <v>51</v>
      </c>
      <c r="J3086">
        <v>2</v>
      </c>
      <c r="K3086">
        <v>535.66</v>
      </c>
      <c r="L3086" t="str">
        <f t="shared" si="288"/>
        <v/>
      </c>
      <c r="M3086">
        <v>3</v>
      </c>
      <c r="N3086" t="str">
        <f t="shared" si="289"/>
        <v/>
      </c>
      <c r="O3086">
        <v>18</v>
      </c>
      <c r="P3086" s="11">
        <v>0.75</v>
      </c>
      <c r="Q3086" s="11">
        <v>3.9215686274509803E-2</v>
      </c>
      <c r="R3086" s="12">
        <v>178.553333333333</v>
      </c>
      <c r="S3086" t="s">
        <v>57</v>
      </c>
      <c r="T3086">
        <v>0</v>
      </c>
      <c r="U3086">
        <f t="shared" si="290"/>
        <v>5</v>
      </c>
      <c r="V3086">
        <f t="shared" si="291"/>
        <v>1</v>
      </c>
      <c r="W3086">
        <f t="shared" si="292"/>
        <v>5</v>
      </c>
      <c r="X3086" t="str">
        <f t="shared" si="293"/>
        <v>515</v>
      </c>
      <c r="Y3086" t="str">
        <f>IF(Table1[[#This Row],[RFM_Score]]="555","Champion", IF(AND(J3086&gt;=4,V3086&gt;=4),"Loyal", IF(U3086&lt;=2,"At Risk", IF(W3086&gt;=4,"Potential Loyalist","Others"))))</f>
        <v>Potential Loyalist</v>
      </c>
    </row>
    <row r="3087" spans="1:25">
      <c r="A3087" t="s">
        <v>9520</v>
      </c>
      <c r="B3087">
        <v>38</v>
      </c>
      <c r="C3087" t="s">
        <v>19</v>
      </c>
      <c r="D3087" t="s">
        <v>25</v>
      </c>
      <c r="E3087" s="6" t="s">
        <v>15157</v>
      </c>
      <c r="F3087" t="s">
        <v>26</v>
      </c>
      <c r="G3087">
        <v>2</v>
      </c>
      <c r="H3087">
        <v>1</v>
      </c>
      <c r="I3087">
        <v>55</v>
      </c>
      <c r="J3087">
        <v>1</v>
      </c>
      <c r="K3087">
        <v>535.6</v>
      </c>
      <c r="L3087" t="str">
        <f t="shared" si="288"/>
        <v/>
      </c>
      <c r="M3087">
        <v>3</v>
      </c>
      <c r="N3087" t="str">
        <f t="shared" si="289"/>
        <v/>
      </c>
      <c r="O3087">
        <v>3</v>
      </c>
      <c r="P3087" s="11">
        <v>0.5</v>
      </c>
      <c r="Q3087" s="11">
        <v>1.8181818181818101E-2</v>
      </c>
      <c r="R3087" s="12">
        <v>178.53333333333299</v>
      </c>
      <c r="S3087" t="s">
        <v>57</v>
      </c>
      <c r="T3087">
        <v>0</v>
      </c>
      <c r="U3087">
        <f t="shared" si="290"/>
        <v>5</v>
      </c>
      <c r="V3087">
        <f t="shared" si="291"/>
        <v>1</v>
      </c>
      <c r="W3087">
        <f t="shared" si="292"/>
        <v>5</v>
      </c>
      <c r="X3087" t="str">
        <f t="shared" si="293"/>
        <v>515</v>
      </c>
      <c r="Y3087" t="str">
        <f>IF(Table1[[#This Row],[RFM_Score]]="555","Champion", IF(AND(J3087&gt;=4,V3087&gt;=4),"Loyal", IF(U3087&lt;=2,"At Risk", IF(W3087&gt;=4,"Potential Loyalist","Others"))))</f>
        <v>Potential Loyalist</v>
      </c>
    </row>
    <row r="3088" spans="1:25">
      <c r="A3088" t="s">
        <v>11367</v>
      </c>
      <c r="B3088">
        <v>39</v>
      </c>
      <c r="C3088" t="s">
        <v>24</v>
      </c>
      <c r="D3088" t="s">
        <v>41</v>
      </c>
      <c r="E3088" s="6" t="s">
        <v>15158</v>
      </c>
      <c r="F3088" t="s">
        <v>60</v>
      </c>
      <c r="G3088">
        <v>6</v>
      </c>
      <c r="H3088">
        <v>2</v>
      </c>
      <c r="I3088">
        <v>58</v>
      </c>
      <c r="J3088">
        <v>5</v>
      </c>
      <c r="K3088">
        <v>534.9</v>
      </c>
      <c r="L3088" t="str">
        <f t="shared" si="288"/>
        <v/>
      </c>
      <c r="M3088">
        <v>3</v>
      </c>
      <c r="N3088" t="str">
        <f t="shared" si="289"/>
        <v/>
      </c>
      <c r="O3088">
        <v>96</v>
      </c>
      <c r="P3088" s="11">
        <v>0.33333333333333298</v>
      </c>
      <c r="Q3088" s="11">
        <v>8.6206896551724102E-2</v>
      </c>
      <c r="R3088" s="12">
        <v>178.29999999999899</v>
      </c>
      <c r="S3088" t="s">
        <v>57</v>
      </c>
      <c r="T3088">
        <v>1</v>
      </c>
      <c r="U3088">
        <f t="shared" si="290"/>
        <v>2</v>
      </c>
      <c r="V3088">
        <f t="shared" si="291"/>
        <v>1</v>
      </c>
      <c r="W3088">
        <f t="shared" si="292"/>
        <v>5</v>
      </c>
      <c r="X3088" t="str">
        <f t="shared" si="293"/>
        <v>215</v>
      </c>
      <c r="Y3088" t="str">
        <f>IF(Table1[[#This Row],[RFM_Score]]="555","Champion", IF(AND(J3088&gt;=4,V3088&gt;=4),"Loyal", IF(U3088&lt;=2,"At Risk", IF(W3088&gt;=4,"Potential Loyalist","Others"))))</f>
        <v>At Risk</v>
      </c>
    </row>
    <row r="3089" spans="1:25">
      <c r="A3089" t="s">
        <v>7195</v>
      </c>
      <c r="B3089">
        <v>24</v>
      </c>
      <c r="C3089" t="s">
        <v>24</v>
      </c>
      <c r="D3089" t="s">
        <v>25</v>
      </c>
      <c r="E3089" s="6" t="s">
        <v>15159</v>
      </c>
      <c r="F3089" t="s">
        <v>62</v>
      </c>
      <c r="G3089">
        <v>2</v>
      </c>
      <c r="H3089">
        <v>1</v>
      </c>
      <c r="I3089">
        <v>53</v>
      </c>
      <c r="J3089">
        <v>4</v>
      </c>
      <c r="K3089">
        <v>534.52</v>
      </c>
      <c r="L3089" t="str">
        <f t="shared" si="288"/>
        <v/>
      </c>
      <c r="M3089">
        <v>3</v>
      </c>
      <c r="N3089" t="str">
        <f t="shared" si="289"/>
        <v/>
      </c>
      <c r="O3089">
        <v>12</v>
      </c>
      <c r="P3089" s="11">
        <v>0.5</v>
      </c>
      <c r="Q3089" s="11">
        <v>7.5471698113207503E-2</v>
      </c>
      <c r="R3089" s="12">
        <v>178.17333333333301</v>
      </c>
      <c r="S3089" t="s">
        <v>57</v>
      </c>
      <c r="T3089">
        <v>0</v>
      </c>
      <c r="U3089">
        <f t="shared" si="290"/>
        <v>5</v>
      </c>
      <c r="V3089">
        <f t="shared" si="291"/>
        <v>1</v>
      </c>
      <c r="W3089">
        <f t="shared" si="292"/>
        <v>5</v>
      </c>
      <c r="X3089" t="str">
        <f t="shared" si="293"/>
        <v>515</v>
      </c>
      <c r="Y3089" t="str">
        <f>IF(Table1[[#This Row],[RFM_Score]]="555","Champion", IF(AND(J3089&gt;=4,V3089&gt;=4),"Loyal", IF(U3089&lt;=2,"At Risk", IF(W3089&gt;=4,"Potential Loyalist","Others"))))</f>
        <v>Potential Loyalist</v>
      </c>
    </row>
    <row r="3090" spans="1:25">
      <c r="A3090" t="s">
        <v>3410</v>
      </c>
      <c r="B3090">
        <v>56</v>
      </c>
      <c r="C3090" t="s">
        <v>24</v>
      </c>
      <c r="D3090" t="s">
        <v>25</v>
      </c>
      <c r="E3090" s="6" t="s">
        <v>15160</v>
      </c>
      <c r="F3090" t="s">
        <v>21</v>
      </c>
      <c r="G3090">
        <v>5</v>
      </c>
      <c r="H3090">
        <v>3</v>
      </c>
      <c r="I3090">
        <v>40</v>
      </c>
      <c r="J3090">
        <v>2</v>
      </c>
      <c r="K3090">
        <v>531.94000000000005</v>
      </c>
      <c r="L3090" t="str">
        <f t="shared" si="288"/>
        <v/>
      </c>
      <c r="M3090">
        <v>3</v>
      </c>
      <c r="N3090" t="str">
        <f t="shared" si="289"/>
        <v/>
      </c>
      <c r="O3090">
        <v>54</v>
      </c>
      <c r="P3090" s="11">
        <v>0.6</v>
      </c>
      <c r="Q3090" s="11">
        <v>0.05</v>
      </c>
      <c r="R3090" s="12">
        <v>177.31333333333299</v>
      </c>
      <c r="S3090" t="s">
        <v>57</v>
      </c>
      <c r="T3090">
        <v>0</v>
      </c>
      <c r="U3090">
        <f t="shared" si="290"/>
        <v>3</v>
      </c>
      <c r="V3090">
        <f t="shared" si="291"/>
        <v>1</v>
      </c>
      <c r="W3090">
        <f t="shared" si="292"/>
        <v>5</v>
      </c>
      <c r="X3090" t="str">
        <f t="shared" si="293"/>
        <v>315</v>
      </c>
      <c r="Y3090" t="str">
        <f>IF(Table1[[#This Row],[RFM_Score]]="555","Champion", IF(AND(J3090&gt;=4,V3090&gt;=4),"Loyal", IF(U3090&lt;=2,"At Risk", IF(W3090&gt;=4,"Potential Loyalist","Others"))))</f>
        <v>Potential Loyalist</v>
      </c>
    </row>
    <row r="3091" spans="1:25">
      <c r="A3091" t="s">
        <v>4665</v>
      </c>
      <c r="B3091">
        <v>48</v>
      </c>
      <c r="C3091" t="s">
        <v>24</v>
      </c>
      <c r="D3091" t="s">
        <v>25</v>
      </c>
      <c r="E3091" s="6" t="s">
        <v>15161</v>
      </c>
      <c r="F3091" t="s">
        <v>26</v>
      </c>
      <c r="G3091">
        <v>2</v>
      </c>
      <c r="H3091">
        <v>0</v>
      </c>
      <c r="I3091">
        <v>47</v>
      </c>
      <c r="J3091">
        <v>4</v>
      </c>
      <c r="K3091">
        <v>531.35</v>
      </c>
      <c r="L3091" t="str">
        <f t="shared" si="288"/>
        <v/>
      </c>
      <c r="M3091">
        <v>3</v>
      </c>
      <c r="N3091" t="str">
        <f t="shared" si="289"/>
        <v/>
      </c>
      <c r="O3091">
        <v>9</v>
      </c>
      <c r="P3091" s="11">
        <v>0</v>
      </c>
      <c r="Q3091" s="11">
        <v>8.5106382978723402E-2</v>
      </c>
      <c r="R3091" s="12">
        <v>177.11666666666599</v>
      </c>
      <c r="S3091" t="s">
        <v>57</v>
      </c>
      <c r="T3091">
        <v>1</v>
      </c>
      <c r="U3091">
        <f t="shared" si="290"/>
        <v>5</v>
      </c>
      <c r="V3091">
        <f t="shared" si="291"/>
        <v>1</v>
      </c>
      <c r="W3091">
        <f t="shared" si="292"/>
        <v>5</v>
      </c>
      <c r="X3091" t="str">
        <f t="shared" si="293"/>
        <v>515</v>
      </c>
      <c r="Y3091" t="str">
        <f>IF(Table1[[#This Row],[RFM_Score]]="555","Champion", IF(AND(J3091&gt;=4,V3091&gt;=4),"Loyal", IF(U3091&lt;=2,"At Risk", IF(W3091&gt;=4,"Potential Loyalist","Others"))))</f>
        <v>Potential Loyalist</v>
      </c>
    </row>
    <row r="3092" spans="1:25">
      <c r="A3092" t="s">
        <v>3552</v>
      </c>
      <c r="B3092">
        <v>40</v>
      </c>
      <c r="C3092" t="s">
        <v>24</v>
      </c>
      <c r="D3092" t="s">
        <v>25</v>
      </c>
      <c r="E3092" s="6" t="s">
        <v>15162</v>
      </c>
      <c r="F3092" t="s">
        <v>37</v>
      </c>
      <c r="G3092">
        <v>5</v>
      </c>
      <c r="H3092">
        <v>1</v>
      </c>
      <c r="I3092">
        <v>49</v>
      </c>
      <c r="J3092">
        <v>3</v>
      </c>
      <c r="K3092">
        <v>531.29</v>
      </c>
      <c r="L3092" t="str">
        <f t="shared" si="288"/>
        <v/>
      </c>
      <c r="M3092">
        <v>3</v>
      </c>
      <c r="N3092" t="str">
        <f t="shared" si="289"/>
        <v/>
      </c>
      <c r="O3092">
        <v>101</v>
      </c>
      <c r="P3092" s="11">
        <v>0.2</v>
      </c>
      <c r="Q3092" s="11">
        <v>6.1224489795918297E-2</v>
      </c>
      <c r="R3092" s="12">
        <v>177.09666666666601</v>
      </c>
      <c r="S3092" t="s">
        <v>57</v>
      </c>
      <c r="T3092">
        <v>1</v>
      </c>
      <c r="U3092">
        <f t="shared" si="290"/>
        <v>1</v>
      </c>
      <c r="V3092">
        <f t="shared" si="291"/>
        <v>1</v>
      </c>
      <c r="W3092">
        <f t="shared" si="292"/>
        <v>5</v>
      </c>
      <c r="X3092" t="str">
        <f t="shared" si="293"/>
        <v>115</v>
      </c>
      <c r="Y3092" t="str">
        <f>IF(Table1[[#This Row],[RFM_Score]]="555","Champion", IF(AND(J3092&gt;=4,V3092&gt;=4),"Loyal", IF(U3092&lt;=2,"At Risk", IF(W3092&gt;=4,"Potential Loyalist","Others"))))</f>
        <v>At Risk</v>
      </c>
    </row>
    <row r="3093" spans="1:25">
      <c r="A3093" t="s">
        <v>2400</v>
      </c>
      <c r="B3093">
        <v>48</v>
      </c>
      <c r="C3093" t="s">
        <v>24</v>
      </c>
      <c r="D3093" t="s">
        <v>25</v>
      </c>
      <c r="E3093" s="6" t="s">
        <v>15163</v>
      </c>
      <c r="F3093" t="s">
        <v>30</v>
      </c>
      <c r="G3093">
        <v>5</v>
      </c>
      <c r="H3093">
        <v>2</v>
      </c>
      <c r="I3093">
        <v>42</v>
      </c>
      <c r="J3093">
        <v>2</v>
      </c>
      <c r="K3093">
        <v>530.61</v>
      </c>
      <c r="L3093" t="str">
        <f t="shared" si="288"/>
        <v/>
      </c>
      <c r="M3093">
        <v>3</v>
      </c>
      <c r="N3093" t="str">
        <f t="shared" si="289"/>
        <v/>
      </c>
      <c r="O3093">
        <v>25</v>
      </c>
      <c r="P3093" s="11">
        <v>0.4</v>
      </c>
      <c r="Q3093" s="11">
        <v>4.7619047619047603E-2</v>
      </c>
      <c r="R3093" s="12">
        <v>176.87</v>
      </c>
      <c r="S3093" t="s">
        <v>57</v>
      </c>
      <c r="T3093">
        <v>0</v>
      </c>
      <c r="U3093">
        <f t="shared" si="290"/>
        <v>4</v>
      </c>
      <c r="V3093">
        <f t="shared" si="291"/>
        <v>1</v>
      </c>
      <c r="W3093">
        <f t="shared" si="292"/>
        <v>5</v>
      </c>
      <c r="X3093" t="str">
        <f t="shared" si="293"/>
        <v>415</v>
      </c>
      <c r="Y3093" t="str">
        <f>IF(Table1[[#This Row],[RFM_Score]]="555","Champion", IF(AND(J3093&gt;=4,V3093&gt;=4),"Loyal", IF(U3093&lt;=2,"At Risk", IF(W3093&gt;=4,"Potential Loyalist","Others"))))</f>
        <v>Potential Loyalist</v>
      </c>
    </row>
    <row r="3094" spans="1:25">
      <c r="A3094" t="s">
        <v>1948</v>
      </c>
      <c r="B3094">
        <v>61</v>
      </c>
      <c r="C3094" t="s">
        <v>19</v>
      </c>
      <c r="D3094" t="s">
        <v>35</v>
      </c>
      <c r="E3094" s="6" t="s">
        <v>15164</v>
      </c>
      <c r="F3094" t="s">
        <v>62</v>
      </c>
      <c r="G3094">
        <v>2</v>
      </c>
      <c r="H3094">
        <v>0</v>
      </c>
      <c r="I3094">
        <v>47</v>
      </c>
      <c r="J3094">
        <v>2</v>
      </c>
      <c r="K3094">
        <v>528</v>
      </c>
      <c r="L3094" t="str">
        <f t="shared" si="288"/>
        <v/>
      </c>
      <c r="M3094">
        <v>3</v>
      </c>
      <c r="N3094" t="str">
        <f t="shared" si="289"/>
        <v/>
      </c>
      <c r="O3094">
        <v>70</v>
      </c>
      <c r="P3094" s="11">
        <v>0</v>
      </c>
      <c r="Q3094" s="11">
        <v>4.2553191489361701E-2</v>
      </c>
      <c r="R3094" s="12">
        <v>176</v>
      </c>
      <c r="S3094" t="s">
        <v>57</v>
      </c>
      <c r="T3094">
        <v>1</v>
      </c>
      <c r="U3094">
        <f t="shared" si="290"/>
        <v>3</v>
      </c>
      <c r="V3094">
        <f t="shared" si="291"/>
        <v>1</v>
      </c>
      <c r="W3094">
        <f t="shared" si="292"/>
        <v>5</v>
      </c>
      <c r="X3094" t="str">
        <f t="shared" si="293"/>
        <v>315</v>
      </c>
      <c r="Y3094" t="str">
        <f>IF(Table1[[#This Row],[RFM_Score]]="555","Champion", IF(AND(J3094&gt;=4,V3094&gt;=4),"Loyal", IF(U3094&lt;=2,"At Risk", IF(W3094&gt;=4,"Potential Loyalist","Others"))))</f>
        <v>Potential Loyalist</v>
      </c>
    </row>
    <row r="3095" spans="1:25">
      <c r="A3095" t="s">
        <v>11099</v>
      </c>
      <c r="B3095">
        <v>18</v>
      </c>
      <c r="C3095" t="s">
        <v>24</v>
      </c>
      <c r="D3095" t="s">
        <v>35</v>
      </c>
      <c r="E3095" s="6" t="s">
        <v>15165</v>
      </c>
      <c r="F3095" t="s">
        <v>21</v>
      </c>
      <c r="G3095">
        <v>2</v>
      </c>
      <c r="H3095">
        <v>0</v>
      </c>
      <c r="I3095">
        <v>47</v>
      </c>
      <c r="J3095">
        <v>1</v>
      </c>
      <c r="K3095">
        <v>527.37</v>
      </c>
      <c r="L3095" t="str">
        <f t="shared" si="288"/>
        <v/>
      </c>
      <c r="M3095">
        <v>3</v>
      </c>
      <c r="N3095" t="str">
        <f t="shared" si="289"/>
        <v/>
      </c>
      <c r="O3095">
        <v>62</v>
      </c>
      <c r="P3095" s="11">
        <v>0</v>
      </c>
      <c r="Q3095" s="11">
        <v>2.1276595744680799E-2</v>
      </c>
      <c r="R3095" s="12">
        <v>175.79</v>
      </c>
      <c r="S3095" t="s">
        <v>57</v>
      </c>
      <c r="T3095">
        <v>0</v>
      </c>
      <c r="U3095">
        <f t="shared" si="290"/>
        <v>3</v>
      </c>
      <c r="V3095">
        <f t="shared" si="291"/>
        <v>1</v>
      </c>
      <c r="W3095">
        <f t="shared" si="292"/>
        <v>5</v>
      </c>
      <c r="X3095" t="str">
        <f t="shared" si="293"/>
        <v>315</v>
      </c>
      <c r="Y3095" t="str">
        <f>IF(Table1[[#This Row],[RFM_Score]]="555","Champion", IF(AND(J3095&gt;=4,V3095&gt;=4),"Loyal", IF(U3095&lt;=2,"At Risk", IF(W3095&gt;=4,"Potential Loyalist","Others"))))</f>
        <v>Potential Loyalist</v>
      </c>
    </row>
    <row r="3096" spans="1:25">
      <c r="A3096" t="s">
        <v>9313</v>
      </c>
      <c r="B3096">
        <v>29</v>
      </c>
      <c r="C3096" t="s">
        <v>19</v>
      </c>
      <c r="D3096" t="s">
        <v>25</v>
      </c>
      <c r="E3096" s="6" t="s">
        <v>15166</v>
      </c>
      <c r="F3096" t="s">
        <v>21</v>
      </c>
      <c r="G3096">
        <v>1</v>
      </c>
      <c r="H3096">
        <v>0</v>
      </c>
      <c r="I3096">
        <v>55</v>
      </c>
      <c r="J3096">
        <v>1</v>
      </c>
      <c r="K3096">
        <v>526.79</v>
      </c>
      <c r="L3096" t="str">
        <f t="shared" si="288"/>
        <v/>
      </c>
      <c r="M3096">
        <v>3</v>
      </c>
      <c r="N3096" t="str">
        <f t="shared" si="289"/>
        <v/>
      </c>
      <c r="O3096">
        <v>37</v>
      </c>
      <c r="P3096" s="11">
        <v>0</v>
      </c>
      <c r="Q3096" s="11">
        <v>1.8181818181818101E-2</v>
      </c>
      <c r="R3096" s="12">
        <v>175.59666666666601</v>
      </c>
      <c r="S3096" t="s">
        <v>57</v>
      </c>
      <c r="T3096">
        <v>0</v>
      </c>
      <c r="U3096">
        <f t="shared" si="290"/>
        <v>4</v>
      </c>
      <c r="V3096">
        <f t="shared" si="291"/>
        <v>1</v>
      </c>
      <c r="W3096">
        <f t="shared" si="292"/>
        <v>5</v>
      </c>
      <c r="X3096" t="str">
        <f t="shared" si="293"/>
        <v>415</v>
      </c>
      <c r="Y3096" t="str">
        <f>IF(Table1[[#This Row],[RFM_Score]]="555","Champion", IF(AND(J3096&gt;=4,V3096&gt;=4),"Loyal", IF(U3096&lt;=2,"At Risk", IF(W3096&gt;=4,"Potential Loyalist","Others"))))</f>
        <v>Potential Loyalist</v>
      </c>
    </row>
    <row r="3097" spans="1:25">
      <c r="A3097" t="s">
        <v>9376</v>
      </c>
      <c r="B3097">
        <v>35</v>
      </c>
      <c r="C3097" t="s">
        <v>24</v>
      </c>
      <c r="D3097" t="s">
        <v>29</v>
      </c>
      <c r="E3097" s="6" t="s">
        <v>15167</v>
      </c>
      <c r="F3097" t="s">
        <v>26</v>
      </c>
      <c r="G3097">
        <v>2</v>
      </c>
      <c r="H3097">
        <v>0</v>
      </c>
      <c r="I3097">
        <v>48</v>
      </c>
      <c r="J3097">
        <v>3</v>
      </c>
      <c r="K3097">
        <v>526.33000000000004</v>
      </c>
      <c r="L3097" t="str">
        <f t="shared" si="288"/>
        <v/>
      </c>
      <c r="M3097">
        <v>3</v>
      </c>
      <c r="N3097" t="str">
        <f t="shared" si="289"/>
        <v/>
      </c>
      <c r="O3097">
        <v>15</v>
      </c>
      <c r="P3097" s="11">
        <v>0</v>
      </c>
      <c r="Q3097" s="11">
        <v>6.25E-2</v>
      </c>
      <c r="R3097" s="12">
        <v>175.44333333333299</v>
      </c>
      <c r="S3097" t="s">
        <v>57</v>
      </c>
      <c r="T3097">
        <v>0</v>
      </c>
      <c r="U3097">
        <f t="shared" si="290"/>
        <v>5</v>
      </c>
      <c r="V3097">
        <f t="shared" si="291"/>
        <v>1</v>
      </c>
      <c r="W3097">
        <f t="shared" si="292"/>
        <v>5</v>
      </c>
      <c r="X3097" t="str">
        <f t="shared" si="293"/>
        <v>515</v>
      </c>
      <c r="Y3097" t="str">
        <f>IF(Table1[[#This Row],[RFM_Score]]="555","Champion", IF(AND(J3097&gt;=4,V3097&gt;=4),"Loyal", IF(U3097&lt;=2,"At Risk", IF(W3097&gt;=4,"Potential Loyalist","Others"))))</f>
        <v>Potential Loyalist</v>
      </c>
    </row>
    <row r="3098" spans="1:25">
      <c r="A3098" t="s">
        <v>6427</v>
      </c>
      <c r="B3098">
        <v>18</v>
      </c>
      <c r="C3098" t="s">
        <v>24</v>
      </c>
      <c r="D3098" t="s">
        <v>25</v>
      </c>
      <c r="E3098" s="6" t="s">
        <v>15168</v>
      </c>
      <c r="F3098" t="s">
        <v>30</v>
      </c>
      <c r="G3098">
        <v>3</v>
      </c>
      <c r="H3098">
        <v>0</v>
      </c>
      <c r="I3098">
        <v>34</v>
      </c>
      <c r="J3098">
        <v>0</v>
      </c>
      <c r="K3098">
        <v>524.51</v>
      </c>
      <c r="L3098" t="str">
        <f t="shared" si="288"/>
        <v/>
      </c>
      <c r="M3098">
        <v>3</v>
      </c>
      <c r="N3098" t="str">
        <f t="shared" si="289"/>
        <v/>
      </c>
      <c r="O3098">
        <v>43</v>
      </c>
      <c r="P3098" s="11">
        <v>0</v>
      </c>
      <c r="Q3098" s="11">
        <v>0</v>
      </c>
      <c r="R3098" s="12">
        <v>174.83666666666599</v>
      </c>
      <c r="S3098" t="s">
        <v>57</v>
      </c>
      <c r="T3098">
        <v>0</v>
      </c>
      <c r="U3098">
        <f t="shared" si="290"/>
        <v>3</v>
      </c>
      <c r="V3098">
        <f t="shared" si="291"/>
        <v>1</v>
      </c>
      <c r="W3098">
        <f t="shared" si="292"/>
        <v>5</v>
      </c>
      <c r="X3098" t="str">
        <f t="shared" si="293"/>
        <v>315</v>
      </c>
      <c r="Y3098" t="str">
        <f>IF(Table1[[#This Row],[RFM_Score]]="555","Champion", IF(AND(J3098&gt;=4,V3098&gt;=4),"Loyal", IF(U3098&lt;=2,"At Risk", IF(W3098&gt;=4,"Potential Loyalist","Others"))))</f>
        <v>Potential Loyalist</v>
      </c>
    </row>
    <row r="3099" spans="1:25">
      <c r="A3099" t="s">
        <v>7618</v>
      </c>
      <c r="B3099">
        <v>43</v>
      </c>
      <c r="C3099" t="s">
        <v>19</v>
      </c>
      <c r="D3099" t="s">
        <v>29</v>
      </c>
      <c r="E3099" s="6" t="s">
        <v>15169</v>
      </c>
      <c r="F3099" t="s">
        <v>37</v>
      </c>
      <c r="G3099">
        <v>2</v>
      </c>
      <c r="H3099">
        <v>1</v>
      </c>
      <c r="I3099">
        <v>51</v>
      </c>
      <c r="J3099">
        <v>0</v>
      </c>
      <c r="K3099">
        <v>523.09</v>
      </c>
      <c r="L3099" t="str">
        <f t="shared" si="288"/>
        <v/>
      </c>
      <c r="M3099">
        <v>3</v>
      </c>
      <c r="N3099" t="str">
        <f t="shared" si="289"/>
        <v/>
      </c>
      <c r="O3099">
        <v>15</v>
      </c>
      <c r="P3099" s="11">
        <v>0.5</v>
      </c>
      <c r="Q3099" s="11">
        <v>0</v>
      </c>
      <c r="R3099" s="12">
        <v>174.363333333333</v>
      </c>
      <c r="S3099" t="s">
        <v>57</v>
      </c>
      <c r="T3099">
        <v>0</v>
      </c>
      <c r="U3099">
        <f t="shared" si="290"/>
        <v>5</v>
      </c>
      <c r="V3099">
        <f t="shared" si="291"/>
        <v>1</v>
      </c>
      <c r="W3099">
        <f t="shared" si="292"/>
        <v>5</v>
      </c>
      <c r="X3099" t="str">
        <f t="shared" si="293"/>
        <v>515</v>
      </c>
      <c r="Y3099" t="str">
        <f>IF(Table1[[#This Row],[RFM_Score]]="555","Champion", IF(AND(J3099&gt;=4,V3099&gt;=4),"Loyal", IF(U3099&lt;=2,"At Risk", IF(W3099&gt;=4,"Potential Loyalist","Others"))))</f>
        <v>Potential Loyalist</v>
      </c>
    </row>
    <row r="3100" spans="1:25">
      <c r="A3100" t="s">
        <v>5355</v>
      </c>
      <c r="B3100">
        <v>32</v>
      </c>
      <c r="C3100" t="s">
        <v>19</v>
      </c>
      <c r="D3100" t="s">
        <v>25</v>
      </c>
      <c r="E3100" s="6" t="s">
        <v>15170</v>
      </c>
      <c r="F3100" t="s">
        <v>26</v>
      </c>
      <c r="G3100">
        <v>4</v>
      </c>
      <c r="H3100">
        <v>1</v>
      </c>
      <c r="I3100">
        <v>43</v>
      </c>
      <c r="J3100">
        <v>1</v>
      </c>
      <c r="K3100">
        <v>522.17999999999995</v>
      </c>
      <c r="L3100" t="str">
        <f t="shared" si="288"/>
        <v/>
      </c>
      <c r="M3100">
        <v>3</v>
      </c>
      <c r="N3100" t="str">
        <f t="shared" si="289"/>
        <v/>
      </c>
      <c r="O3100">
        <v>46</v>
      </c>
      <c r="P3100" s="11">
        <v>0.25</v>
      </c>
      <c r="Q3100" s="11">
        <v>2.3255813953488299E-2</v>
      </c>
      <c r="R3100" s="12">
        <v>174.05999999999901</v>
      </c>
      <c r="S3100" t="s">
        <v>57</v>
      </c>
      <c r="T3100">
        <v>0</v>
      </c>
      <c r="U3100">
        <f t="shared" si="290"/>
        <v>3</v>
      </c>
      <c r="V3100">
        <f t="shared" si="291"/>
        <v>1</v>
      </c>
      <c r="W3100">
        <f t="shared" si="292"/>
        <v>5</v>
      </c>
      <c r="X3100" t="str">
        <f t="shared" si="293"/>
        <v>315</v>
      </c>
      <c r="Y3100" t="str">
        <f>IF(Table1[[#This Row],[RFM_Score]]="555","Champion", IF(AND(J3100&gt;=4,V3100&gt;=4),"Loyal", IF(U3100&lt;=2,"At Risk", IF(W3100&gt;=4,"Potential Loyalist","Others"))))</f>
        <v>Potential Loyalist</v>
      </c>
    </row>
    <row r="3101" spans="1:25">
      <c r="A3101" t="s">
        <v>9471</v>
      </c>
      <c r="B3101">
        <v>53</v>
      </c>
      <c r="C3101" t="s">
        <v>19</v>
      </c>
      <c r="D3101" t="s">
        <v>25</v>
      </c>
      <c r="E3101" s="6" t="s">
        <v>15171</v>
      </c>
      <c r="F3101" t="s">
        <v>62</v>
      </c>
      <c r="G3101">
        <v>5</v>
      </c>
      <c r="H3101">
        <v>1</v>
      </c>
      <c r="I3101">
        <v>55</v>
      </c>
      <c r="J3101">
        <v>1</v>
      </c>
      <c r="K3101">
        <v>519.49</v>
      </c>
      <c r="L3101" t="str">
        <f t="shared" si="288"/>
        <v/>
      </c>
      <c r="M3101">
        <v>3</v>
      </c>
      <c r="N3101" t="str">
        <f t="shared" si="289"/>
        <v/>
      </c>
      <c r="O3101">
        <v>32</v>
      </c>
      <c r="P3101" s="11">
        <v>0.2</v>
      </c>
      <c r="Q3101" s="11">
        <v>1.8181818181818101E-2</v>
      </c>
      <c r="R3101" s="12">
        <v>173.16333333333299</v>
      </c>
      <c r="S3101" t="s">
        <v>57</v>
      </c>
      <c r="T3101">
        <v>1</v>
      </c>
      <c r="U3101">
        <f t="shared" si="290"/>
        <v>4</v>
      </c>
      <c r="V3101">
        <f t="shared" si="291"/>
        <v>1</v>
      </c>
      <c r="W3101">
        <f t="shared" si="292"/>
        <v>5</v>
      </c>
      <c r="X3101" t="str">
        <f t="shared" si="293"/>
        <v>415</v>
      </c>
      <c r="Y3101" t="str">
        <f>IF(Table1[[#This Row],[RFM_Score]]="555","Champion", IF(AND(J3101&gt;=4,V3101&gt;=4),"Loyal", IF(U3101&lt;=2,"At Risk", IF(W3101&gt;=4,"Potential Loyalist","Others"))))</f>
        <v>Potential Loyalist</v>
      </c>
    </row>
    <row r="3102" spans="1:25">
      <c r="A3102" t="s">
        <v>5181</v>
      </c>
      <c r="B3102">
        <v>45</v>
      </c>
      <c r="C3102" t="s">
        <v>24</v>
      </c>
      <c r="D3102" t="s">
        <v>49</v>
      </c>
      <c r="E3102" s="6" t="s">
        <v>15172</v>
      </c>
      <c r="F3102" t="s">
        <v>30</v>
      </c>
      <c r="G3102">
        <v>5</v>
      </c>
      <c r="H3102">
        <v>2</v>
      </c>
      <c r="I3102">
        <v>56</v>
      </c>
      <c r="J3102">
        <v>4</v>
      </c>
      <c r="K3102">
        <v>518.49</v>
      </c>
      <c r="L3102" t="str">
        <f t="shared" si="288"/>
        <v/>
      </c>
      <c r="M3102">
        <v>3</v>
      </c>
      <c r="N3102" t="str">
        <f t="shared" si="289"/>
        <v/>
      </c>
      <c r="O3102">
        <v>15</v>
      </c>
      <c r="P3102" s="11">
        <v>0.4</v>
      </c>
      <c r="Q3102" s="11">
        <v>7.1428571428571397E-2</v>
      </c>
      <c r="R3102" s="12">
        <v>172.83</v>
      </c>
      <c r="S3102" t="s">
        <v>57</v>
      </c>
      <c r="T3102">
        <v>0</v>
      </c>
      <c r="U3102">
        <f t="shared" si="290"/>
        <v>5</v>
      </c>
      <c r="V3102">
        <f t="shared" si="291"/>
        <v>1</v>
      </c>
      <c r="W3102">
        <f t="shared" si="292"/>
        <v>5</v>
      </c>
      <c r="X3102" t="str">
        <f t="shared" si="293"/>
        <v>515</v>
      </c>
      <c r="Y3102" t="str">
        <f>IF(Table1[[#This Row],[RFM_Score]]="555","Champion", IF(AND(J3102&gt;=4,V3102&gt;=4),"Loyal", IF(U3102&lt;=2,"At Risk", IF(W3102&gt;=4,"Potential Loyalist","Others"))))</f>
        <v>Potential Loyalist</v>
      </c>
    </row>
    <row r="3103" spans="1:25">
      <c r="A3103" t="s">
        <v>7300</v>
      </c>
      <c r="B3103">
        <v>51</v>
      </c>
      <c r="C3103" t="s">
        <v>19</v>
      </c>
      <c r="D3103" t="s">
        <v>25</v>
      </c>
      <c r="E3103" s="6" t="s">
        <v>15173</v>
      </c>
      <c r="F3103" t="s">
        <v>30</v>
      </c>
      <c r="G3103">
        <v>2</v>
      </c>
      <c r="H3103">
        <v>0</v>
      </c>
      <c r="I3103">
        <v>61</v>
      </c>
      <c r="J3103">
        <v>3</v>
      </c>
      <c r="K3103">
        <v>516.51</v>
      </c>
      <c r="L3103" t="str">
        <f t="shared" si="288"/>
        <v/>
      </c>
      <c r="M3103">
        <v>3</v>
      </c>
      <c r="N3103" t="str">
        <f t="shared" si="289"/>
        <v/>
      </c>
      <c r="O3103">
        <v>16</v>
      </c>
      <c r="P3103" s="11">
        <v>0</v>
      </c>
      <c r="Q3103" s="11">
        <v>4.9180327868852403E-2</v>
      </c>
      <c r="R3103" s="12">
        <v>172.17</v>
      </c>
      <c r="S3103" t="s">
        <v>57</v>
      </c>
      <c r="T3103">
        <v>0</v>
      </c>
      <c r="U3103">
        <f t="shared" si="290"/>
        <v>5</v>
      </c>
      <c r="V3103">
        <f t="shared" si="291"/>
        <v>1</v>
      </c>
      <c r="W3103">
        <f t="shared" si="292"/>
        <v>5</v>
      </c>
      <c r="X3103" t="str">
        <f t="shared" si="293"/>
        <v>515</v>
      </c>
      <c r="Y3103" t="str">
        <f>IF(Table1[[#This Row],[RFM_Score]]="555","Champion", IF(AND(J3103&gt;=4,V3103&gt;=4),"Loyal", IF(U3103&lt;=2,"At Risk", IF(W3103&gt;=4,"Potential Loyalist","Others"))))</f>
        <v>Potential Loyalist</v>
      </c>
    </row>
    <row r="3104" spans="1:25">
      <c r="A3104" t="s">
        <v>11887</v>
      </c>
      <c r="B3104">
        <v>40</v>
      </c>
      <c r="C3104" t="s">
        <v>24</v>
      </c>
      <c r="D3104" t="s">
        <v>49</v>
      </c>
      <c r="E3104" s="6" t="s">
        <v>15174</v>
      </c>
      <c r="F3104" t="s">
        <v>30</v>
      </c>
      <c r="G3104">
        <v>1</v>
      </c>
      <c r="H3104">
        <v>0</v>
      </c>
      <c r="I3104">
        <v>66</v>
      </c>
      <c r="J3104">
        <v>5</v>
      </c>
      <c r="K3104">
        <v>516.29</v>
      </c>
      <c r="L3104" t="str">
        <f t="shared" si="288"/>
        <v/>
      </c>
      <c r="M3104">
        <v>3</v>
      </c>
      <c r="N3104" t="str">
        <f t="shared" si="289"/>
        <v/>
      </c>
      <c r="O3104">
        <v>0</v>
      </c>
      <c r="P3104" s="11">
        <v>0</v>
      </c>
      <c r="Q3104" s="11">
        <v>7.5757575757575704E-2</v>
      </c>
      <c r="R3104" s="12">
        <v>172.09666666666601</v>
      </c>
      <c r="S3104" t="s">
        <v>57</v>
      </c>
      <c r="T3104">
        <v>0</v>
      </c>
      <c r="U3104">
        <f t="shared" si="290"/>
        <v>5</v>
      </c>
      <c r="V3104">
        <f t="shared" si="291"/>
        <v>1</v>
      </c>
      <c r="W3104">
        <f t="shared" si="292"/>
        <v>5</v>
      </c>
      <c r="X3104" t="str">
        <f t="shared" si="293"/>
        <v>515</v>
      </c>
      <c r="Y3104" t="str">
        <f>IF(Table1[[#This Row],[RFM_Score]]="555","Champion", IF(AND(J3104&gt;=4,V3104&gt;=4),"Loyal", IF(U3104&lt;=2,"At Risk", IF(W3104&gt;=4,"Potential Loyalist","Others"))))</f>
        <v>Potential Loyalist</v>
      </c>
    </row>
    <row r="3105" spans="1:25">
      <c r="A3105" t="s">
        <v>11882</v>
      </c>
      <c r="B3105">
        <v>33</v>
      </c>
      <c r="C3105" t="s">
        <v>24</v>
      </c>
      <c r="D3105" t="s">
        <v>25</v>
      </c>
      <c r="E3105" s="6" t="s">
        <v>15175</v>
      </c>
      <c r="F3105" t="s">
        <v>37</v>
      </c>
      <c r="G3105">
        <v>2</v>
      </c>
      <c r="H3105">
        <v>1</v>
      </c>
      <c r="I3105">
        <v>50</v>
      </c>
      <c r="J3105">
        <v>3</v>
      </c>
      <c r="K3105">
        <v>515.95000000000005</v>
      </c>
      <c r="L3105" t="str">
        <f t="shared" si="288"/>
        <v/>
      </c>
      <c r="M3105">
        <v>3</v>
      </c>
      <c r="N3105" t="str">
        <f t="shared" si="289"/>
        <v/>
      </c>
      <c r="O3105">
        <v>30</v>
      </c>
      <c r="P3105" s="11">
        <v>0.5</v>
      </c>
      <c r="Q3105" s="11">
        <v>0.06</v>
      </c>
      <c r="R3105" s="12">
        <v>171.98333333333301</v>
      </c>
      <c r="S3105" t="s">
        <v>57</v>
      </c>
      <c r="T3105">
        <v>0</v>
      </c>
      <c r="U3105">
        <f t="shared" si="290"/>
        <v>4</v>
      </c>
      <c r="V3105">
        <f t="shared" si="291"/>
        <v>1</v>
      </c>
      <c r="W3105">
        <f t="shared" si="292"/>
        <v>5</v>
      </c>
      <c r="X3105" t="str">
        <f t="shared" si="293"/>
        <v>415</v>
      </c>
      <c r="Y3105" t="str">
        <f>IF(Table1[[#This Row],[RFM_Score]]="555","Champion", IF(AND(J3105&gt;=4,V3105&gt;=4),"Loyal", IF(U3105&lt;=2,"At Risk", IF(W3105&gt;=4,"Potential Loyalist","Others"))))</f>
        <v>Potential Loyalist</v>
      </c>
    </row>
    <row r="3106" spans="1:25">
      <c r="A3106" t="s">
        <v>8554</v>
      </c>
      <c r="B3106">
        <v>50</v>
      </c>
      <c r="C3106" t="s">
        <v>24</v>
      </c>
      <c r="D3106" t="s">
        <v>46</v>
      </c>
      <c r="E3106" s="6" t="s">
        <v>15176</v>
      </c>
      <c r="F3106" t="s">
        <v>37</v>
      </c>
      <c r="G3106">
        <v>5</v>
      </c>
      <c r="H3106">
        <v>2</v>
      </c>
      <c r="I3106">
        <v>50</v>
      </c>
      <c r="J3106">
        <v>0</v>
      </c>
      <c r="K3106">
        <v>514.99</v>
      </c>
      <c r="L3106" t="str">
        <f t="shared" si="288"/>
        <v/>
      </c>
      <c r="M3106">
        <v>3</v>
      </c>
      <c r="N3106" t="str">
        <f t="shared" si="289"/>
        <v/>
      </c>
      <c r="O3106">
        <v>36</v>
      </c>
      <c r="P3106" s="11">
        <v>0.4</v>
      </c>
      <c r="Q3106" s="11">
        <v>0</v>
      </c>
      <c r="R3106" s="12">
        <v>171.66333333333299</v>
      </c>
      <c r="S3106" t="s">
        <v>57</v>
      </c>
      <c r="T3106">
        <v>0</v>
      </c>
      <c r="U3106">
        <f t="shared" si="290"/>
        <v>4</v>
      </c>
      <c r="V3106">
        <f t="shared" si="291"/>
        <v>1</v>
      </c>
      <c r="W3106">
        <f t="shared" si="292"/>
        <v>5</v>
      </c>
      <c r="X3106" t="str">
        <f t="shared" si="293"/>
        <v>415</v>
      </c>
      <c r="Y3106" t="str">
        <f>IF(Table1[[#This Row],[RFM_Score]]="555","Champion", IF(AND(J3106&gt;=4,V3106&gt;=4),"Loyal", IF(U3106&lt;=2,"At Risk", IF(W3106&gt;=4,"Potential Loyalist","Others"))))</f>
        <v>Potential Loyalist</v>
      </c>
    </row>
    <row r="3107" spans="1:25">
      <c r="A3107" t="s">
        <v>4707</v>
      </c>
      <c r="B3107">
        <v>42</v>
      </c>
      <c r="C3107" t="s">
        <v>19</v>
      </c>
      <c r="D3107" t="s">
        <v>20</v>
      </c>
      <c r="E3107" s="6" t="s">
        <v>15177</v>
      </c>
      <c r="F3107" t="s">
        <v>30</v>
      </c>
      <c r="G3107">
        <v>0</v>
      </c>
      <c r="H3107">
        <v>0</v>
      </c>
      <c r="I3107">
        <v>41</v>
      </c>
      <c r="J3107">
        <v>1</v>
      </c>
      <c r="K3107">
        <v>510.95</v>
      </c>
      <c r="L3107" t="str">
        <f t="shared" si="288"/>
        <v/>
      </c>
      <c r="M3107">
        <v>3</v>
      </c>
      <c r="N3107" t="str">
        <f t="shared" si="289"/>
        <v/>
      </c>
      <c r="O3107">
        <v>25</v>
      </c>
      <c r="P3107" s="11">
        <v>0</v>
      </c>
      <c r="Q3107" s="11">
        <v>2.4390243902439001E-2</v>
      </c>
      <c r="R3107" s="12">
        <v>170.31666666666601</v>
      </c>
      <c r="S3107" t="s">
        <v>57</v>
      </c>
      <c r="T3107">
        <v>0</v>
      </c>
      <c r="U3107">
        <f t="shared" si="290"/>
        <v>4</v>
      </c>
      <c r="V3107">
        <f t="shared" si="291"/>
        <v>1</v>
      </c>
      <c r="W3107">
        <f t="shared" si="292"/>
        <v>5</v>
      </c>
      <c r="X3107" t="str">
        <f t="shared" si="293"/>
        <v>415</v>
      </c>
      <c r="Y3107" t="str">
        <f>IF(Table1[[#This Row],[RFM_Score]]="555","Champion", IF(AND(J3107&gt;=4,V3107&gt;=4),"Loyal", IF(U3107&lt;=2,"At Risk", IF(W3107&gt;=4,"Potential Loyalist","Others"))))</f>
        <v>Potential Loyalist</v>
      </c>
    </row>
    <row r="3108" spans="1:25">
      <c r="A3108" t="s">
        <v>9067</v>
      </c>
      <c r="B3108">
        <v>34</v>
      </c>
      <c r="C3108" t="s">
        <v>33</v>
      </c>
      <c r="D3108" t="s">
        <v>25</v>
      </c>
      <c r="E3108" s="6" t="s">
        <v>15178</v>
      </c>
      <c r="F3108" t="s">
        <v>26</v>
      </c>
      <c r="G3108">
        <v>2</v>
      </c>
      <c r="H3108">
        <v>1</v>
      </c>
      <c r="I3108">
        <v>45</v>
      </c>
      <c r="J3108">
        <v>0</v>
      </c>
      <c r="K3108">
        <v>510.01</v>
      </c>
      <c r="L3108" t="str">
        <f t="shared" si="288"/>
        <v/>
      </c>
      <c r="M3108">
        <v>3</v>
      </c>
      <c r="N3108" t="str">
        <f t="shared" si="289"/>
        <v/>
      </c>
      <c r="O3108">
        <v>9</v>
      </c>
      <c r="P3108" s="11">
        <v>0.5</v>
      </c>
      <c r="Q3108" s="11">
        <v>0</v>
      </c>
      <c r="R3108" s="12">
        <v>170.00333333333299</v>
      </c>
      <c r="S3108" t="s">
        <v>57</v>
      </c>
      <c r="T3108">
        <v>0</v>
      </c>
      <c r="U3108">
        <f t="shared" si="290"/>
        <v>5</v>
      </c>
      <c r="V3108">
        <f t="shared" si="291"/>
        <v>1</v>
      </c>
      <c r="W3108">
        <f t="shared" si="292"/>
        <v>5</v>
      </c>
      <c r="X3108" t="str">
        <f t="shared" si="293"/>
        <v>515</v>
      </c>
      <c r="Y3108" t="str">
        <f>IF(Table1[[#This Row],[RFM_Score]]="555","Champion", IF(AND(J3108&gt;=4,V3108&gt;=4),"Loyal", IF(U3108&lt;=2,"At Risk", IF(W3108&gt;=4,"Potential Loyalist","Others"))))</f>
        <v>Potential Loyalist</v>
      </c>
    </row>
    <row r="3109" spans="1:25">
      <c r="A3109" t="s">
        <v>606</v>
      </c>
      <c r="B3109">
        <v>30</v>
      </c>
      <c r="C3109" t="s">
        <v>19</v>
      </c>
      <c r="D3109" t="s">
        <v>25</v>
      </c>
      <c r="E3109" s="6" t="s">
        <v>15179</v>
      </c>
      <c r="F3109" t="s">
        <v>26</v>
      </c>
      <c r="G3109">
        <v>0</v>
      </c>
      <c r="H3109">
        <v>0</v>
      </c>
      <c r="I3109">
        <v>50</v>
      </c>
      <c r="J3109">
        <v>4</v>
      </c>
      <c r="K3109">
        <v>509.46</v>
      </c>
      <c r="L3109" t="str">
        <f t="shared" si="288"/>
        <v/>
      </c>
      <c r="M3109">
        <v>3</v>
      </c>
      <c r="N3109" t="str">
        <f t="shared" si="289"/>
        <v/>
      </c>
      <c r="O3109">
        <v>28</v>
      </c>
      <c r="P3109" s="11">
        <v>0</v>
      </c>
      <c r="Q3109" s="11">
        <v>0.08</v>
      </c>
      <c r="R3109" s="12">
        <v>169.82</v>
      </c>
      <c r="S3109" t="s">
        <v>57</v>
      </c>
      <c r="T3109">
        <v>0</v>
      </c>
      <c r="U3109">
        <f t="shared" si="290"/>
        <v>4</v>
      </c>
      <c r="V3109">
        <f t="shared" si="291"/>
        <v>1</v>
      </c>
      <c r="W3109">
        <f t="shared" si="292"/>
        <v>5</v>
      </c>
      <c r="X3109" t="str">
        <f t="shared" si="293"/>
        <v>415</v>
      </c>
      <c r="Y3109" t="str">
        <f>IF(Table1[[#This Row],[RFM_Score]]="555","Champion", IF(AND(J3109&gt;=4,V3109&gt;=4),"Loyal", IF(U3109&lt;=2,"At Risk", IF(W3109&gt;=4,"Potential Loyalist","Others"))))</f>
        <v>Potential Loyalist</v>
      </c>
    </row>
    <row r="3110" spans="1:25">
      <c r="A3110" t="s">
        <v>10461</v>
      </c>
      <c r="B3110">
        <v>23</v>
      </c>
      <c r="C3110" t="s">
        <v>19</v>
      </c>
      <c r="D3110" t="s">
        <v>20</v>
      </c>
      <c r="E3110" s="6" t="s">
        <v>15180</v>
      </c>
      <c r="F3110" t="s">
        <v>60</v>
      </c>
      <c r="G3110">
        <v>4</v>
      </c>
      <c r="H3110">
        <v>2</v>
      </c>
      <c r="I3110">
        <v>60</v>
      </c>
      <c r="J3110">
        <v>3</v>
      </c>
      <c r="K3110">
        <v>509.23</v>
      </c>
      <c r="L3110" t="str">
        <f t="shared" si="288"/>
        <v/>
      </c>
      <c r="M3110">
        <v>3</v>
      </c>
      <c r="N3110" t="str">
        <f t="shared" si="289"/>
        <v/>
      </c>
      <c r="O3110">
        <v>12</v>
      </c>
      <c r="P3110" s="11">
        <v>0.5</v>
      </c>
      <c r="Q3110" s="11">
        <v>0.05</v>
      </c>
      <c r="R3110" s="12">
        <v>169.743333333333</v>
      </c>
      <c r="S3110" t="s">
        <v>57</v>
      </c>
      <c r="T3110">
        <v>0</v>
      </c>
      <c r="U3110">
        <f t="shared" si="290"/>
        <v>5</v>
      </c>
      <c r="V3110">
        <f t="shared" si="291"/>
        <v>1</v>
      </c>
      <c r="W3110">
        <f t="shared" si="292"/>
        <v>5</v>
      </c>
      <c r="X3110" t="str">
        <f t="shared" si="293"/>
        <v>515</v>
      </c>
      <c r="Y3110" t="str">
        <f>IF(Table1[[#This Row],[RFM_Score]]="555","Champion", IF(AND(J3110&gt;=4,V3110&gt;=4),"Loyal", IF(U3110&lt;=2,"At Risk", IF(W3110&gt;=4,"Potential Loyalist","Others"))))</f>
        <v>Potential Loyalist</v>
      </c>
    </row>
    <row r="3111" spans="1:25">
      <c r="A3111" t="s">
        <v>217</v>
      </c>
      <c r="B3111">
        <v>42</v>
      </c>
      <c r="C3111" t="s">
        <v>19</v>
      </c>
      <c r="D3111" t="s">
        <v>46</v>
      </c>
      <c r="E3111" s="6" t="s">
        <v>15181</v>
      </c>
      <c r="F3111" t="s">
        <v>26</v>
      </c>
      <c r="G3111">
        <v>4</v>
      </c>
      <c r="H3111">
        <v>0</v>
      </c>
      <c r="I3111">
        <v>50</v>
      </c>
      <c r="J3111">
        <v>3</v>
      </c>
      <c r="K3111">
        <v>509</v>
      </c>
      <c r="L3111" t="str">
        <f t="shared" si="288"/>
        <v/>
      </c>
      <c r="M3111">
        <v>3</v>
      </c>
      <c r="N3111" t="str">
        <f t="shared" si="289"/>
        <v/>
      </c>
      <c r="O3111">
        <v>84</v>
      </c>
      <c r="P3111" s="11">
        <v>0</v>
      </c>
      <c r="Q3111" s="11">
        <v>0.06</v>
      </c>
      <c r="R3111" s="12">
        <v>169.666666666666</v>
      </c>
      <c r="S3111" t="s">
        <v>57</v>
      </c>
      <c r="T3111">
        <v>0</v>
      </c>
      <c r="U3111">
        <f t="shared" si="290"/>
        <v>2</v>
      </c>
      <c r="V3111">
        <f t="shared" si="291"/>
        <v>1</v>
      </c>
      <c r="W3111">
        <f t="shared" si="292"/>
        <v>5</v>
      </c>
      <c r="X3111" t="str">
        <f t="shared" si="293"/>
        <v>215</v>
      </c>
      <c r="Y3111" t="str">
        <f>IF(Table1[[#This Row],[RFM_Score]]="555","Champion", IF(AND(J3111&gt;=4,V3111&gt;=4),"Loyal", IF(U3111&lt;=2,"At Risk", IF(W3111&gt;=4,"Potential Loyalist","Others"))))</f>
        <v>At Risk</v>
      </c>
    </row>
    <row r="3112" spans="1:25">
      <c r="A3112" t="s">
        <v>6927</v>
      </c>
      <c r="B3112">
        <v>47</v>
      </c>
      <c r="C3112" t="s">
        <v>19</v>
      </c>
      <c r="D3112" t="s">
        <v>20</v>
      </c>
      <c r="E3112" s="6" t="s">
        <v>15182</v>
      </c>
      <c r="F3112" t="s">
        <v>26</v>
      </c>
      <c r="G3112">
        <v>2</v>
      </c>
      <c r="H3112">
        <v>2</v>
      </c>
      <c r="I3112">
        <v>57</v>
      </c>
      <c r="J3112">
        <v>1</v>
      </c>
      <c r="K3112">
        <v>508.95</v>
      </c>
      <c r="L3112" t="str">
        <f t="shared" si="288"/>
        <v/>
      </c>
      <c r="M3112">
        <v>3</v>
      </c>
      <c r="N3112" t="str">
        <f t="shared" si="289"/>
        <v/>
      </c>
      <c r="O3112">
        <v>5</v>
      </c>
      <c r="P3112" s="11">
        <v>1</v>
      </c>
      <c r="Q3112" s="11">
        <v>1.7543859649122799E-2</v>
      </c>
      <c r="R3112" s="12">
        <v>169.65</v>
      </c>
      <c r="S3112" t="s">
        <v>57</v>
      </c>
      <c r="T3112">
        <v>0</v>
      </c>
      <c r="U3112">
        <f t="shared" si="290"/>
        <v>5</v>
      </c>
      <c r="V3112">
        <f t="shared" si="291"/>
        <v>1</v>
      </c>
      <c r="W3112">
        <f t="shared" si="292"/>
        <v>5</v>
      </c>
      <c r="X3112" t="str">
        <f t="shared" si="293"/>
        <v>515</v>
      </c>
      <c r="Y3112" t="str">
        <f>IF(Table1[[#This Row],[RFM_Score]]="555","Champion", IF(AND(J3112&gt;=4,V3112&gt;=4),"Loyal", IF(U3112&lt;=2,"At Risk", IF(W3112&gt;=4,"Potential Loyalist","Others"))))</f>
        <v>Potential Loyalist</v>
      </c>
    </row>
    <row r="3113" spans="1:25">
      <c r="A3113" t="s">
        <v>2457</v>
      </c>
      <c r="B3113">
        <v>47</v>
      </c>
      <c r="C3113" t="s">
        <v>19</v>
      </c>
      <c r="D3113" t="s">
        <v>35</v>
      </c>
      <c r="E3113" s="6" t="s">
        <v>15183</v>
      </c>
      <c r="F3113" t="s">
        <v>62</v>
      </c>
      <c r="G3113">
        <v>2</v>
      </c>
      <c r="H3113">
        <v>1</v>
      </c>
      <c r="I3113">
        <v>41</v>
      </c>
      <c r="J3113">
        <v>4</v>
      </c>
      <c r="K3113">
        <v>508.63</v>
      </c>
      <c r="L3113" t="str">
        <f t="shared" si="288"/>
        <v/>
      </c>
      <c r="M3113">
        <v>3</v>
      </c>
      <c r="N3113" t="str">
        <f t="shared" si="289"/>
        <v/>
      </c>
      <c r="O3113">
        <v>39</v>
      </c>
      <c r="P3113" s="11">
        <v>0.5</v>
      </c>
      <c r="Q3113" s="11">
        <v>9.7560975609756101E-2</v>
      </c>
      <c r="R3113" s="12">
        <v>169.54333333333301</v>
      </c>
      <c r="S3113" t="s">
        <v>57</v>
      </c>
      <c r="T3113">
        <v>1</v>
      </c>
      <c r="U3113">
        <f t="shared" si="290"/>
        <v>4</v>
      </c>
      <c r="V3113">
        <f t="shared" si="291"/>
        <v>1</v>
      </c>
      <c r="W3113">
        <f t="shared" si="292"/>
        <v>5</v>
      </c>
      <c r="X3113" t="str">
        <f t="shared" si="293"/>
        <v>415</v>
      </c>
      <c r="Y3113" t="str">
        <f>IF(Table1[[#This Row],[RFM_Score]]="555","Champion", IF(AND(J3113&gt;=4,V3113&gt;=4),"Loyal", IF(U3113&lt;=2,"At Risk", IF(W3113&gt;=4,"Potential Loyalist","Others"))))</f>
        <v>Potential Loyalist</v>
      </c>
    </row>
    <row r="3114" spans="1:25">
      <c r="A3114" t="s">
        <v>4309</v>
      </c>
      <c r="B3114">
        <v>18</v>
      </c>
      <c r="C3114" t="s">
        <v>24</v>
      </c>
      <c r="D3114" t="s">
        <v>35</v>
      </c>
      <c r="E3114" s="6" t="s">
        <v>15184</v>
      </c>
      <c r="F3114" t="s">
        <v>62</v>
      </c>
      <c r="G3114">
        <v>4</v>
      </c>
      <c r="H3114">
        <v>1</v>
      </c>
      <c r="I3114">
        <v>47</v>
      </c>
      <c r="J3114">
        <v>4</v>
      </c>
      <c r="K3114">
        <v>508.48</v>
      </c>
      <c r="L3114" t="str">
        <f t="shared" si="288"/>
        <v/>
      </c>
      <c r="M3114">
        <v>3</v>
      </c>
      <c r="N3114" t="str">
        <f t="shared" si="289"/>
        <v/>
      </c>
      <c r="O3114">
        <v>0</v>
      </c>
      <c r="P3114" s="11">
        <v>0.25</v>
      </c>
      <c r="Q3114" s="11">
        <v>8.5106382978723402E-2</v>
      </c>
      <c r="R3114" s="12">
        <v>169.493333333333</v>
      </c>
      <c r="S3114" t="s">
        <v>57</v>
      </c>
      <c r="T3114">
        <v>0</v>
      </c>
      <c r="U3114">
        <f t="shared" si="290"/>
        <v>5</v>
      </c>
      <c r="V3114">
        <f t="shared" si="291"/>
        <v>1</v>
      </c>
      <c r="W3114">
        <f t="shared" si="292"/>
        <v>5</v>
      </c>
      <c r="X3114" t="str">
        <f t="shared" si="293"/>
        <v>515</v>
      </c>
      <c r="Y3114" t="str">
        <f>IF(Table1[[#This Row],[RFM_Score]]="555","Champion", IF(AND(J3114&gt;=4,V3114&gt;=4),"Loyal", IF(U3114&lt;=2,"At Risk", IF(W3114&gt;=4,"Potential Loyalist","Others"))))</f>
        <v>Potential Loyalist</v>
      </c>
    </row>
    <row r="3115" spans="1:25">
      <c r="A3115" t="s">
        <v>782</v>
      </c>
      <c r="B3115">
        <v>26</v>
      </c>
      <c r="C3115" t="s">
        <v>24</v>
      </c>
      <c r="D3115" t="s">
        <v>25</v>
      </c>
      <c r="E3115" s="6" t="s">
        <v>15185</v>
      </c>
      <c r="F3115" t="s">
        <v>26</v>
      </c>
      <c r="G3115">
        <v>2</v>
      </c>
      <c r="H3115">
        <v>0</v>
      </c>
      <c r="I3115">
        <v>55</v>
      </c>
      <c r="J3115">
        <v>3</v>
      </c>
      <c r="K3115">
        <v>508.42</v>
      </c>
      <c r="L3115" t="str">
        <f t="shared" si="288"/>
        <v/>
      </c>
      <c r="M3115">
        <v>3</v>
      </c>
      <c r="N3115" t="str">
        <f t="shared" si="289"/>
        <v/>
      </c>
      <c r="O3115">
        <v>33</v>
      </c>
      <c r="P3115" s="11">
        <v>0</v>
      </c>
      <c r="Q3115" s="11">
        <v>5.4545454545454501E-2</v>
      </c>
      <c r="R3115" s="12">
        <v>169.47333333333299</v>
      </c>
      <c r="S3115" t="s">
        <v>57</v>
      </c>
      <c r="T3115">
        <v>0</v>
      </c>
      <c r="U3115">
        <f t="shared" si="290"/>
        <v>4</v>
      </c>
      <c r="V3115">
        <f t="shared" si="291"/>
        <v>1</v>
      </c>
      <c r="W3115">
        <f t="shared" si="292"/>
        <v>5</v>
      </c>
      <c r="X3115" t="str">
        <f t="shared" si="293"/>
        <v>415</v>
      </c>
      <c r="Y3115" t="str">
        <f>IF(Table1[[#This Row],[RFM_Score]]="555","Champion", IF(AND(J3115&gt;=4,V3115&gt;=4),"Loyal", IF(U3115&lt;=2,"At Risk", IF(W3115&gt;=4,"Potential Loyalist","Others"))))</f>
        <v>Potential Loyalist</v>
      </c>
    </row>
    <row r="3116" spans="1:25">
      <c r="A3116" t="s">
        <v>6504</v>
      </c>
      <c r="B3116">
        <v>29</v>
      </c>
      <c r="C3116" t="s">
        <v>19</v>
      </c>
      <c r="D3116" t="s">
        <v>35</v>
      </c>
      <c r="E3116" s="6" t="s">
        <v>15186</v>
      </c>
      <c r="F3116" t="s">
        <v>26</v>
      </c>
      <c r="G3116">
        <v>5</v>
      </c>
      <c r="H3116">
        <v>0</v>
      </c>
      <c r="I3116">
        <v>51</v>
      </c>
      <c r="J3116">
        <v>5</v>
      </c>
      <c r="K3116">
        <v>506.43</v>
      </c>
      <c r="L3116" t="str">
        <f t="shared" si="288"/>
        <v/>
      </c>
      <c r="M3116">
        <v>3</v>
      </c>
      <c r="N3116" t="str">
        <f t="shared" si="289"/>
        <v/>
      </c>
      <c r="O3116">
        <v>28</v>
      </c>
      <c r="P3116" s="11">
        <v>0</v>
      </c>
      <c r="Q3116" s="11">
        <v>9.8039215686274495E-2</v>
      </c>
      <c r="R3116" s="12">
        <v>168.81</v>
      </c>
      <c r="S3116" t="s">
        <v>57</v>
      </c>
      <c r="T3116">
        <v>0</v>
      </c>
      <c r="U3116">
        <f t="shared" si="290"/>
        <v>4</v>
      </c>
      <c r="V3116">
        <f t="shared" si="291"/>
        <v>1</v>
      </c>
      <c r="W3116">
        <f t="shared" si="292"/>
        <v>5</v>
      </c>
      <c r="X3116" t="str">
        <f t="shared" si="293"/>
        <v>415</v>
      </c>
      <c r="Y3116" t="str">
        <f>IF(Table1[[#This Row],[RFM_Score]]="555","Champion", IF(AND(J3116&gt;=4,V3116&gt;=4),"Loyal", IF(U3116&lt;=2,"At Risk", IF(W3116&gt;=4,"Potential Loyalist","Others"))))</f>
        <v>Potential Loyalist</v>
      </c>
    </row>
    <row r="3117" spans="1:25">
      <c r="A3117" t="s">
        <v>4726</v>
      </c>
      <c r="B3117">
        <v>29</v>
      </c>
      <c r="C3117" t="s">
        <v>24</v>
      </c>
      <c r="D3117" t="s">
        <v>29</v>
      </c>
      <c r="E3117" s="6" t="s">
        <v>15187</v>
      </c>
      <c r="F3117" t="s">
        <v>37</v>
      </c>
      <c r="G3117">
        <v>4</v>
      </c>
      <c r="H3117">
        <v>0</v>
      </c>
      <c r="I3117">
        <v>50</v>
      </c>
      <c r="J3117">
        <v>4</v>
      </c>
      <c r="K3117">
        <v>504.64</v>
      </c>
      <c r="L3117" t="str">
        <f t="shared" si="288"/>
        <v/>
      </c>
      <c r="M3117">
        <v>3</v>
      </c>
      <c r="N3117" t="str">
        <f t="shared" si="289"/>
        <v/>
      </c>
      <c r="O3117">
        <v>34</v>
      </c>
      <c r="P3117" s="11">
        <v>0</v>
      </c>
      <c r="Q3117" s="11">
        <v>0.08</v>
      </c>
      <c r="R3117" s="12">
        <v>168.213333333333</v>
      </c>
      <c r="S3117" t="s">
        <v>57</v>
      </c>
      <c r="T3117">
        <v>0</v>
      </c>
      <c r="U3117">
        <f t="shared" si="290"/>
        <v>4</v>
      </c>
      <c r="V3117">
        <f t="shared" si="291"/>
        <v>1</v>
      </c>
      <c r="W3117">
        <f t="shared" si="292"/>
        <v>5</v>
      </c>
      <c r="X3117" t="str">
        <f t="shared" si="293"/>
        <v>415</v>
      </c>
      <c r="Y3117" t="str">
        <f>IF(Table1[[#This Row],[RFM_Score]]="555","Champion", IF(AND(J3117&gt;=4,V3117&gt;=4),"Loyal", IF(U3117&lt;=2,"At Risk", IF(W3117&gt;=4,"Potential Loyalist","Others"))))</f>
        <v>Potential Loyalist</v>
      </c>
    </row>
    <row r="3118" spans="1:25">
      <c r="A3118" t="s">
        <v>9097</v>
      </c>
      <c r="B3118">
        <v>33</v>
      </c>
      <c r="C3118" t="s">
        <v>24</v>
      </c>
      <c r="D3118" t="s">
        <v>25</v>
      </c>
      <c r="E3118" s="6" t="s">
        <v>15188</v>
      </c>
      <c r="F3118" t="s">
        <v>21</v>
      </c>
      <c r="G3118">
        <v>1</v>
      </c>
      <c r="H3118">
        <v>0</v>
      </c>
      <c r="I3118">
        <v>45</v>
      </c>
      <c r="J3118">
        <v>3</v>
      </c>
      <c r="K3118">
        <v>504.31</v>
      </c>
      <c r="L3118" t="str">
        <f t="shared" si="288"/>
        <v/>
      </c>
      <c r="M3118">
        <v>3</v>
      </c>
      <c r="N3118" t="str">
        <f t="shared" si="289"/>
        <v/>
      </c>
      <c r="O3118">
        <v>12</v>
      </c>
      <c r="P3118" s="11">
        <v>0</v>
      </c>
      <c r="Q3118" s="11">
        <v>6.6666666666666596E-2</v>
      </c>
      <c r="R3118" s="12">
        <v>168.10333333333301</v>
      </c>
      <c r="S3118" t="s">
        <v>57</v>
      </c>
      <c r="T3118">
        <v>0</v>
      </c>
      <c r="U3118">
        <f t="shared" si="290"/>
        <v>5</v>
      </c>
      <c r="V3118">
        <f t="shared" si="291"/>
        <v>1</v>
      </c>
      <c r="W3118">
        <f t="shared" si="292"/>
        <v>5</v>
      </c>
      <c r="X3118" t="str">
        <f t="shared" si="293"/>
        <v>515</v>
      </c>
      <c r="Y3118" t="str">
        <f>IF(Table1[[#This Row],[RFM_Score]]="555","Champion", IF(AND(J3118&gt;=4,V3118&gt;=4),"Loyal", IF(U3118&lt;=2,"At Risk", IF(W3118&gt;=4,"Potential Loyalist","Others"))))</f>
        <v>Potential Loyalist</v>
      </c>
    </row>
    <row r="3119" spans="1:25">
      <c r="A3119" t="s">
        <v>4734</v>
      </c>
      <c r="B3119">
        <v>50</v>
      </c>
      <c r="C3119" t="s">
        <v>24</v>
      </c>
      <c r="D3119" t="s">
        <v>29</v>
      </c>
      <c r="E3119" s="6" t="s">
        <v>15189</v>
      </c>
      <c r="F3119" t="s">
        <v>26</v>
      </c>
      <c r="G3119">
        <v>2</v>
      </c>
      <c r="H3119">
        <v>0</v>
      </c>
      <c r="I3119">
        <v>54</v>
      </c>
      <c r="J3119">
        <v>4</v>
      </c>
      <c r="K3119">
        <v>504.06</v>
      </c>
      <c r="L3119" t="str">
        <f t="shared" si="288"/>
        <v/>
      </c>
      <c r="M3119">
        <v>3</v>
      </c>
      <c r="N3119" t="str">
        <f t="shared" si="289"/>
        <v/>
      </c>
      <c r="O3119">
        <v>16</v>
      </c>
      <c r="P3119" s="11">
        <v>0</v>
      </c>
      <c r="Q3119" s="11">
        <v>7.4074074074074001E-2</v>
      </c>
      <c r="R3119" s="12">
        <v>168.02</v>
      </c>
      <c r="S3119" t="s">
        <v>57</v>
      </c>
      <c r="T3119">
        <v>0</v>
      </c>
      <c r="U3119">
        <f t="shared" si="290"/>
        <v>5</v>
      </c>
      <c r="V3119">
        <f t="shared" si="291"/>
        <v>1</v>
      </c>
      <c r="W3119">
        <f t="shared" si="292"/>
        <v>5</v>
      </c>
      <c r="X3119" t="str">
        <f t="shared" si="293"/>
        <v>515</v>
      </c>
      <c r="Y3119" t="str">
        <f>IF(Table1[[#This Row],[RFM_Score]]="555","Champion", IF(AND(J3119&gt;=4,V3119&gt;=4),"Loyal", IF(U3119&lt;=2,"At Risk", IF(W3119&gt;=4,"Potential Loyalist","Others"))))</f>
        <v>Potential Loyalist</v>
      </c>
    </row>
    <row r="3120" spans="1:25">
      <c r="A3120" t="s">
        <v>9263</v>
      </c>
      <c r="B3120">
        <v>29</v>
      </c>
      <c r="C3120" t="s">
        <v>19</v>
      </c>
      <c r="D3120" t="s">
        <v>25</v>
      </c>
      <c r="E3120" s="6" t="s">
        <v>15190</v>
      </c>
      <c r="F3120" t="s">
        <v>60</v>
      </c>
      <c r="G3120">
        <v>2</v>
      </c>
      <c r="H3120">
        <v>1</v>
      </c>
      <c r="I3120">
        <v>46</v>
      </c>
      <c r="J3120">
        <v>2</v>
      </c>
      <c r="K3120">
        <v>503.8</v>
      </c>
      <c r="L3120" t="str">
        <f t="shared" si="288"/>
        <v/>
      </c>
      <c r="M3120">
        <v>3</v>
      </c>
      <c r="N3120" t="str">
        <f t="shared" si="289"/>
        <v/>
      </c>
      <c r="O3120">
        <v>7</v>
      </c>
      <c r="P3120" s="11">
        <v>0.5</v>
      </c>
      <c r="Q3120" s="11">
        <v>4.3478260869565202E-2</v>
      </c>
      <c r="R3120" s="12">
        <v>167.933333333333</v>
      </c>
      <c r="S3120" t="s">
        <v>57</v>
      </c>
      <c r="T3120">
        <v>0</v>
      </c>
      <c r="U3120">
        <f t="shared" si="290"/>
        <v>5</v>
      </c>
      <c r="V3120">
        <f t="shared" si="291"/>
        <v>1</v>
      </c>
      <c r="W3120">
        <f t="shared" si="292"/>
        <v>5</v>
      </c>
      <c r="X3120" t="str">
        <f t="shared" si="293"/>
        <v>515</v>
      </c>
      <c r="Y3120" t="str">
        <f>IF(Table1[[#This Row],[RFM_Score]]="555","Champion", IF(AND(J3120&gt;=4,V3120&gt;=4),"Loyal", IF(U3120&lt;=2,"At Risk", IF(W3120&gt;=4,"Potential Loyalist","Others"))))</f>
        <v>Potential Loyalist</v>
      </c>
    </row>
    <row r="3121" spans="1:25">
      <c r="A3121" t="s">
        <v>8754</v>
      </c>
      <c r="B3121">
        <v>36</v>
      </c>
      <c r="C3121" t="s">
        <v>19</v>
      </c>
      <c r="D3121" t="s">
        <v>46</v>
      </c>
      <c r="E3121" s="6" t="s">
        <v>15191</v>
      </c>
      <c r="F3121" t="s">
        <v>30</v>
      </c>
      <c r="G3121">
        <v>3</v>
      </c>
      <c r="H3121">
        <v>0</v>
      </c>
      <c r="I3121">
        <v>56</v>
      </c>
      <c r="J3121">
        <v>6</v>
      </c>
      <c r="K3121">
        <v>503.6</v>
      </c>
      <c r="L3121" t="str">
        <f t="shared" si="288"/>
        <v/>
      </c>
      <c r="M3121">
        <v>3</v>
      </c>
      <c r="N3121" t="str">
        <f t="shared" si="289"/>
        <v/>
      </c>
      <c r="O3121">
        <v>16</v>
      </c>
      <c r="P3121" s="11">
        <v>0</v>
      </c>
      <c r="Q3121" s="11">
        <v>0.107142857142857</v>
      </c>
      <c r="R3121" s="12">
        <v>167.86666666666599</v>
      </c>
      <c r="S3121" t="s">
        <v>57</v>
      </c>
      <c r="T3121">
        <v>0</v>
      </c>
      <c r="U3121">
        <f t="shared" si="290"/>
        <v>5</v>
      </c>
      <c r="V3121">
        <f t="shared" si="291"/>
        <v>1</v>
      </c>
      <c r="W3121">
        <f t="shared" si="292"/>
        <v>5</v>
      </c>
      <c r="X3121" t="str">
        <f t="shared" si="293"/>
        <v>515</v>
      </c>
      <c r="Y3121" t="str">
        <f>IF(Table1[[#This Row],[RFM_Score]]="555","Champion", IF(AND(J3121&gt;=4,V3121&gt;=4),"Loyal", IF(U3121&lt;=2,"At Risk", IF(W3121&gt;=4,"Potential Loyalist","Others"))))</f>
        <v>Potential Loyalist</v>
      </c>
    </row>
    <row r="3122" spans="1:25">
      <c r="A3122" t="s">
        <v>11946</v>
      </c>
      <c r="B3122">
        <v>34</v>
      </c>
      <c r="C3122" t="s">
        <v>24</v>
      </c>
      <c r="D3122" t="s">
        <v>35</v>
      </c>
      <c r="E3122" s="6" t="s">
        <v>15192</v>
      </c>
      <c r="F3122" t="s">
        <v>30</v>
      </c>
      <c r="G3122">
        <v>2</v>
      </c>
      <c r="H3122">
        <v>0</v>
      </c>
      <c r="I3122">
        <v>73</v>
      </c>
      <c r="J3122">
        <v>5</v>
      </c>
      <c r="K3122">
        <v>500.85</v>
      </c>
      <c r="L3122" t="str">
        <f t="shared" si="288"/>
        <v/>
      </c>
      <c r="M3122">
        <v>3</v>
      </c>
      <c r="N3122" t="str">
        <f t="shared" si="289"/>
        <v/>
      </c>
      <c r="O3122">
        <v>7</v>
      </c>
      <c r="P3122" s="11">
        <v>0</v>
      </c>
      <c r="Q3122" s="11">
        <v>6.8493150684931503E-2</v>
      </c>
      <c r="R3122" s="12">
        <v>166.95</v>
      </c>
      <c r="S3122" t="s">
        <v>57</v>
      </c>
      <c r="T3122">
        <v>1</v>
      </c>
      <c r="U3122">
        <f t="shared" si="290"/>
        <v>5</v>
      </c>
      <c r="V3122">
        <f t="shared" si="291"/>
        <v>1</v>
      </c>
      <c r="W3122">
        <f t="shared" si="292"/>
        <v>5</v>
      </c>
      <c r="X3122" t="str">
        <f t="shared" si="293"/>
        <v>515</v>
      </c>
      <c r="Y3122" t="str">
        <f>IF(Table1[[#This Row],[RFM_Score]]="555","Champion", IF(AND(J3122&gt;=4,V3122&gt;=4),"Loyal", IF(U3122&lt;=2,"At Risk", IF(W3122&gt;=4,"Potential Loyalist","Others"))))</f>
        <v>Potential Loyalist</v>
      </c>
    </row>
    <row r="3123" spans="1:25">
      <c r="A3123" t="s">
        <v>9398</v>
      </c>
      <c r="B3123">
        <v>51</v>
      </c>
      <c r="C3123" t="s">
        <v>24</v>
      </c>
      <c r="D3123" t="s">
        <v>25</v>
      </c>
      <c r="E3123" s="6" t="s">
        <v>15193</v>
      </c>
      <c r="F3123" t="s">
        <v>26</v>
      </c>
      <c r="G3123">
        <v>3</v>
      </c>
      <c r="H3123">
        <v>0</v>
      </c>
      <c r="I3123">
        <v>53</v>
      </c>
      <c r="J3123">
        <v>2</v>
      </c>
      <c r="K3123">
        <v>497.38</v>
      </c>
      <c r="L3123" t="str">
        <f t="shared" si="288"/>
        <v/>
      </c>
      <c r="M3123">
        <v>3</v>
      </c>
      <c r="N3123" t="str">
        <f t="shared" si="289"/>
        <v/>
      </c>
      <c r="O3123">
        <v>5</v>
      </c>
      <c r="P3123" s="11">
        <v>0</v>
      </c>
      <c r="Q3123" s="11">
        <v>3.7735849056603703E-2</v>
      </c>
      <c r="R3123" s="12">
        <v>165.79333333333301</v>
      </c>
      <c r="S3123" t="s">
        <v>22</v>
      </c>
      <c r="T3123">
        <v>0</v>
      </c>
      <c r="U3123">
        <f t="shared" si="290"/>
        <v>5</v>
      </c>
      <c r="V3123">
        <f t="shared" si="291"/>
        <v>1</v>
      </c>
      <c r="W3123">
        <f t="shared" si="292"/>
        <v>4</v>
      </c>
      <c r="X3123" t="str">
        <f t="shared" si="293"/>
        <v>514</v>
      </c>
      <c r="Y3123" t="str">
        <f>IF(Table1[[#This Row],[RFM_Score]]="555","Champion", IF(AND(J3123&gt;=4,V3123&gt;=4),"Loyal", IF(U3123&lt;=2,"At Risk", IF(W3123&gt;=4,"Potential Loyalist","Others"))))</f>
        <v>Potential Loyalist</v>
      </c>
    </row>
    <row r="3124" spans="1:25">
      <c r="A3124" t="s">
        <v>321</v>
      </c>
      <c r="B3124">
        <v>60</v>
      </c>
      <c r="C3124" t="s">
        <v>19</v>
      </c>
      <c r="D3124" t="s">
        <v>29</v>
      </c>
      <c r="E3124" s="6" t="s">
        <v>15194</v>
      </c>
      <c r="F3124" t="s">
        <v>62</v>
      </c>
      <c r="G3124">
        <v>1</v>
      </c>
      <c r="H3124">
        <v>0</v>
      </c>
      <c r="I3124">
        <v>61</v>
      </c>
      <c r="J3124">
        <v>1</v>
      </c>
      <c r="K3124">
        <v>494.19</v>
      </c>
      <c r="L3124" t="str">
        <f t="shared" si="288"/>
        <v/>
      </c>
      <c r="M3124">
        <v>3</v>
      </c>
      <c r="N3124" t="str">
        <f t="shared" si="289"/>
        <v/>
      </c>
      <c r="O3124">
        <v>14</v>
      </c>
      <c r="P3124" s="11">
        <v>0</v>
      </c>
      <c r="Q3124" s="11">
        <v>1.63934426229508E-2</v>
      </c>
      <c r="R3124" s="12">
        <v>164.73</v>
      </c>
      <c r="S3124" t="s">
        <v>22</v>
      </c>
      <c r="T3124">
        <v>0</v>
      </c>
      <c r="U3124">
        <f t="shared" si="290"/>
        <v>5</v>
      </c>
      <c r="V3124">
        <f t="shared" si="291"/>
        <v>1</v>
      </c>
      <c r="W3124">
        <f t="shared" si="292"/>
        <v>4</v>
      </c>
      <c r="X3124" t="str">
        <f t="shared" si="293"/>
        <v>514</v>
      </c>
      <c r="Y3124" t="str">
        <f>IF(Table1[[#This Row],[RFM_Score]]="555","Champion", IF(AND(J3124&gt;=4,V3124&gt;=4),"Loyal", IF(U3124&lt;=2,"At Risk", IF(W3124&gt;=4,"Potential Loyalist","Others"))))</f>
        <v>Potential Loyalist</v>
      </c>
    </row>
    <row r="3125" spans="1:25">
      <c r="A3125" t="s">
        <v>3157</v>
      </c>
      <c r="B3125">
        <v>29</v>
      </c>
      <c r="C3125" t="s">
        <v>19</v>
      </c>
      <c r="D3125" t="s">
        <v>29</v>
      </c>
      <c r="E3125" s="6" t="s">
        <v>15195</v>
      </c>
      <c r="F3125" t="s">
        <v>26</v>
      </c>
      <c r="G3125">
        <v>4</v>
      </c>
      <c r="H3125">
        <v>1</v>
      </c>
      <c r="I3125">
        <v>58</v>
      </c>
      <c r="J3125">
        <v>3</v>
      </c>
      <c r="K3125">
        <v>494.15</v>
      </c>
      <c r="L3125" t="str">
        <f t="shared" si="288"/>
        <v/>
      </c>
      <c r="M3125">
        <v>3</v>
      </c>
      <c r="N3125" t="str">
        <f t="shared" si="289"/>
        <v/>
      </c>
      <c r="O3125">
        <v>40</v>
      </c>
      <c r="P3125" s="11">
        <v>0.25</v>
      </c>
      <c r="Q3125" s="11">
        <v>5.1724137931034399E-2</v>
      </c>
      <c r="R3125" s="12">
        <v>164.71666666666599</v>
      </c>
      <c r="S3125" t="s">
        <v>22</v>
      </c>
      <c r="T3125">
        <v>0</v>
      </c>
      <c r="U3125">
        <f t="shared" si="290"/>
        <v>4</v>
      </c>
      <c r="V3125">
        <f t="shared" si="291"/>
        <v>1</v>
      </c>
      <c r="W3125">
        <f t="shared" si="292"/>
        <v>4</v>
      </c>
      <c r="X3125" t="str">
        <f t="shared" si="293"/>
        <v>414</v>
      </c>
      <c r="Y3125" t="str">
        <f>IF(Table1[[#This Row],[RFM_Score]]="555","Champion", IF(AND(J3125&gt;=4,V3125&gt;=4),"Loyal", IF(U3125&lt;=2,"At Risk", IF(W3125&gt;=4,"Potential Loyalist","Others"))))</f>
        <v>Potential Loyalist</v>
      </c>
    </row>
    <row r="3126" spans="1:25">
      <c r="A3126" t="s">
        <v>8527</v>
      </c>
      <c r="B3126">
        <v>50</v>
      </c>
      <c r="C3126" t="s">
        <v>19</v>
      </c>
      <c r="D3126" t="s">
        <v>25</v>
      </c>
      <c r="E3126" s="6" t="s">
        <v>15196</v>
      </c>
      <c r="F3126" t="s">
        <v>21</v>
      </c>
      <c r="G3126">
        <v>3</v>
      </c>
      <c r="H3126">
        <v>1</v>
      </c>
      <c r="I3126">
        <v>41</v>
      </c>
      <c r="J3126">
        <v>3</v>
      </c>
      <c r="K3126">
        <v>493.67</v>
      </c>
      <c r="L3126" t="str">
        <f t="shared" si="288"/>
        <v/>
      </c>
      <c r="M3126">
        <v>3</v>
      </c>
      <c r="N3126" t="str">
        <f t="shared" si="289"/>
        <v/>
      </c>
      <c r="O3126">
        <v>16</v>
      </c>
      <c r="P3126" s="11">
        <v>0.33333333333333298</v>
      </c>
      <c r="Q3126" s="11">
        <v>7.3170731707316999E-2</v>
      </c>
      <c r="R3126" s="12">
        <v>164.55666666666599</v>
      </c>
      <c r="S3126" t="s">
        <v>22</v>
      </c>
      <c r="T3126">
        <v>0</v>
      </c>
      <c r="U3126">
        <f t="shared" si="290"/>
        <v>5</v>
      </c>
      <c r="V3126">
        <f t="shared" si="291"/>
        <v>1</v>
      </c>
      <c r="W3126">
        <f t="shared" si="292"/>
        <v>4</v>
      </c>
      <c r="X3126" t="str">
        <f t="shared" si="293"/>
        <v>514</v>
      </c>
      <c r="Y3126" t="str">
        <f>IF(Table1[[#This Row],[RFM_Score]]="555","Champion", IF(AND(J3126&gt;=4,V3126&gt;=4),"Loyal", IF(U3126&lt;=2,"At Risk", IF(W3126&gt;=4,"Potential Loyalist","Others"))))</f>
        <v>Potential Loyalist</v>
      </c>
    </row>
    <row r="3127" spans="1:25">
      <c r="A3127" t="s">
        <v>6194</v>
      </c>
      <c r="B3127">
        <v>23</v>
      </c>
      <c r="C3127" t="s">
        <v>24</v>
      </c>
      <c r="D3127" t="s">
        <v>25</v>
      </c>
      <c r="E3127" s="6" t="s">
        <v>15197</v>
      </c>
      <c r="F3127" t="s">
        <v>37</v>
      </c>
      <c r="G3127">
        <v>1</v>
      </c>
      <c r="H3127">
        <v>0</v>
      </c>
      <c r="I3127">
        <v>56</v>
      </c>
      <c r="J3127">
        <v>3</v>
      </c>
      <c r="K3127">
        <v>492.83</v>
      </c>
      <c r="L3127" t="str">
        <f t="shared" si="288"/>
        <v/>
      </c>
      <c r="M3127">
        <v>3</v>
      </c>
      <c r="N3127" t="str">
        <f t="shared" si="289"/>
        <v/>
      </c>
      <c r="O3127">
        <v>11</v>
      </c>
      <c r="P3127" s="11">
        <v>0</v>
      </c>
      <c r="Q3127" s="11">
        <v>5.3571428571428499E-2</v>
      </c>
      <c r="R3127" s="12">
        <v>164.27666666666599</v>
      </c>
      <c r="S3127" t="s">
        <v>22</v>
      </c>
      <c r="T3127">
        <v>1</v>
      </c>
      <c r="U3127">
        <f t="shared" si="290"/>
        <v>5</v>
      </c>
      <c r="V3127">
        <f t="shared" si="291"/>
        <v>1</v>
      </c>
      <c r="W3127">
        <f t="shared" si="292"/>
        <v>4</v>
      </c>
      <c r="X3127" t="str">
        <f t="shared" si="293"/>
        <v>514</v>
      </c>
      <c r="Y3127" t="str">
        <f>IF(Table1[[#This Row],[RFM_Score]]="555","Champion", IF(AND(J3127&gt;=4,V3127&gt;=4),"Loyal", IF(U3127&lt;=2,"At Risk", IF(W3127&gt;=4,"Potential Loyalist","Others"))))</f>
        <v>Potential Loyalist</v>
      </c>
    </row>
    <row r="3128" spans="1:25">
      <c r="A3128" t="s">
        <v>10849</v>
      </c>
      <c r="B3128">
        <v>33</v>
      </c>
      <c r="C3128" t="s">
        <v>19</v>
      </c>
      <c r="D3128" t="s">
        <v>20</v>
      </c>
      <c r="E3128" s="6" t="s">
        <v>15198</v>
      </c>
      <c r="F3128" t="s">
        <v>30</v>
      </c>
      <c r="G3128">
        <v>2</v>
      </c>
      <c r="H3128">
        <v>0</v>
      </c>
      <c r="I3128">
        <v>45</v>
      </c>
      <c r="J3128">
        <v>1</v>
      </c>
      <c r="K3128">
        <v>492.5</v>
      </c>
      <c r="L3128" t="str">
        <f t="shared" si="288"/>
        <v/>
      </c>
      <c r="M3128">
        <v>3</v>
      </c>
      <c r="N3128" t="str">
        <f t="shared" si="289"/>
        <v/>
      </c>
      <c r="O3128">
        <v>45</v>
      </c>
      <c r="P3128" s="11">
        <v>0</v>
      </c>
      <c r="Q3128" s="11">
        <v>2.2222222222222199E-2</v>
      </c>
      <c r="R3128" s="12">
        <v>164.166666666666</v>
      </c>
      <c r="S3128" t="s">
        <v>22</v>
      </c>
      <c r="T3128">
        <v>0</v>
      </c>
      <c r="U3128">
        <f t="shared" si="290"/>
        <v>3</v>
      </c>
      <c r="V3128">
        <f t="shared" si="291"/>
        <v>1</v>
      </c>
      <c r="W3128">
        <f t="shared" si="292"/>
        <v>4</v>
      </c>
      <c r="X3128" t="str">
        <f t="shared" si="293"/>
        <v>314</v>
      </c>
      <c r="Y3128" t="str">
        <f>IF(Table1[[#This Row],[RFM_Score]]="555","Champion", IF(AND(J3128&gt;=4,V3128&gt;=4),"Loyal", IF(U3128&lt;=2,"At Risk", IF(W3128&gt;=4,"Potential Loyalist","Others"))))</f>
        <v>Potential Loyalist</v>
      </c>
    </row>
    <row r="3129" spans="1:25">
      <c r="A3129" t="s">
        <v>9643</v>
      </c>
      <c r="B3129">
        <v>18</v>
      </c>
      <c r="C3129" t="s">
        <v>24</v>
      </c>
      <c r="D3129" t="s">
        <v>46</v>
      </c>
      <c r="E3129" s="6" t="s">
        <v>15199</v>
      </c>
      <c r="F3129" t="s">
        <v>26</v>
      </c>
      <c r="G3129">
        <v>3</v>
      </c>
      <c r="H3129">
        <v>0</v>
      </c>
      <c r="I3129">
        <v>49</v>
      </c>
      <c r="J3129">
        <v>1</v>
      </c>
      <c r="K3129">
        <v>492.36</v>
      </c>
      <c r="L3129" t="str">
        <f t="shared" si="288"/>
        <v/>
      </c>
      <c r="M3129">
        <v>3</v>
      </c>
      <c r="N3129" t="str">
        <f t="shared" si="289"/>
        <v/>
      </c>
      <c r="O3129">
        <v>19</v>
      </c>
      <c r="P3129" s="11">
        <v>0</v>
      </c>
      <c r="Q3129" s="11">
        <v>2.04081632653061E-2</v>
      </c>
      <c r="R3129" s="12">
        <v>164.12</v>
      </c>
      <c r="S3129" t="s">
        <v>22</v>
      </c>
      <c r="T3129">
        <v>0</v>
      </c>
      <c r="U3129">
        <f t="shared" si="290"/>
        <v>5</v>
      </c>
      <c r="V3129">
        <f t="shared" si="291"/>
        <v>1</v>
      </c>
      <c r="W3129">
        <f t="shared" si="292"/>
        <v>4</v>
      </c>
      <c r="X3129" t="str">
        <f t="shared" si="293"/>
        <v>514</v>
      </c>
      <c r="Y3129" t="str">
        <f>IF(Table1[[#This Row],[RFM_Score]]="555","Champion", IF(AND(J3129&gt;=4,V3129&gt;=4),"Loyal", IF(U3129&lt;=2,"At Risk", IF(W3129&gt;=4,"Potential Loyalist","Others"))))</f>
        <v>Potential Loyalist</v>
      </c>
    </row>
    <row r="3130" spans="1:25">
      <c r="A3130" t="s">
        <v>2385</v>
      </c>
      <c r="B3130">
        <v>43</v>
      </c>
      <c r="C3130" t="s">
        <v>19</v>
      </c>
      <c r="D3130" t="s">
        <v>25</v>
      </c>
      <c r="E3130" s="6" t="s">
        <v>15200</v>
      </c>
      <c r="F3130" t="s">
        <v>21</v>
      </c>
      <c r="G3130">
        <v>2</v>
      </c>
      <c r="H3130">
        <v>0</v>
      </c>
      <c r="I3130">
        <v>37</v>
      </c>
      <c r="J3130">
        <v>1</v>
      </c>
      <c r="K3130">
        <v>491.88</v>
      </c>
      <c r="L3130" t="str">
        <f t="shared" si="288"/>
        <v/>
      </c>
      <c r="M3130">
        <v>3</v>
      </c>
      <c r="N3130" t="str">
        <f t="shared" si="289"/>
        <v/>
      </c>
      <c r="O3130">
        <v>31</v>
      </c>
      <c r="P3130" s="11">
        <v>0</v>
      </c>
      <c r="Q3130" s="11">
        <v>2.7027027027027001E-2</v>
      </c>
      <c r="R3130" s="12">
        <v>163.96</v>
      </c>
      <c r="S3130" t="s">
        <v>22</v>
      </c>
      <c r="T3130">
        <v>0</v>
      </c>
      <c r="U3130">
        <f t="shared" si="290"/>
        <v>4</v>
      </c>
      <c r="V3130">
        <f t="shared" si="291"/>
        <v>1</v>
      </c>
      <c r="W3130">
        <f t="shared" si="292"/>
        <v>4</v>
      </c>
      <c r="X3130" t="str">
        <f t="shared" si="293"/>
        <v>414</v>
      </c>
      <c r="Y3130" t="str">
        <f>IF(Table1[[#This Row],[RFM_Score]]="555","Champion", IF(AND(J3130&gt;=4,V3130&gt;=4),"Loyal", IF(U3130&lt;=2,"At Risk", IF(W3130&gt;=4,"Potential Loyalist","Others"))))</f>
        <v>Potential Loyalist</v>
      </c>
    </row>
    <row r="3131" spans="1:25">
      <c r="A3131" t="s">
        <v>9362</v>
      </c>
      <c r="B3131">
        <v>39</v>
      </c>
      <c r="C3131" t="s">
        <v>24</v>
      </c>
      <c r="D3131" t="s">
        <v>25</v>
      </c>
      <c r="E3131" s="6" t="s">
        <v>15201</v>
      </c>
      <c r="F3131" t="s">
        <v>26</v>
      </c>
      <c r="G3131">
        <v>5</v>
      </c>
      <c r="H3131">
        <v>0</v>
      </c>
      <c r="I3131">
        <v>45</v>
      </c>
      <c r="J3131">
        <v>1</v>
      </c>
      <c r="K3131">
        <v>491.74</v>
      </c>
      <c r="L3131" t="str">
        <f t="shared" si="288"/>
        <v/>
      </c>
      <c r="M3131">
        <v>3</v>
      </c>
      <c r="N3131" t="str">
        <f t="shared" si="289"/>
        <v/>
      </c>
      <c r="O3131">
        <v>7</v>
      </c>
      <c r="P3131" s="11">
        <v>0</v>
      </c>
      <c r="Q3131" s="11">
        <v>2.2222222222222199E-2</v>
      </c>
      <c r="R3131" s="12">
        <v>163.91333333333299</v>
      </c>
      <c r="S3131" t="s">
        <v>22</v>
      </c>
      <c r="T3131">
        <v>1</v>
      </c>
      <c r="U3131">
        <f t="shared" si="290"/>
        <v>5</v>
      </c>
      <c r="V3131">
        <f t="shared" si="291"/>
        <v>1</v>
      </c>
      <c r="W3131">
        <f t="shared" si="292"/>
        <v>4</v>
      </c>
      <c r="X3131" t="str">
        <f t="shared" si="293"/>
        <v>514</v>
      </c>
      <c r="Y3131" t="str">
        <f>IF(Table1[[#This Row],[RFM_Score]]="555","Champion", IF(AND(J3131&gt;=4,V3131&gt;=4),"Loyal", IF(U3131&lt;=2,"At Risk", IF(W3131&gt;=4,"Potential Loyalist","Others"))))</f>
        <v>Potential Loyalist</v>
      </c>
    </row>
    <row r="3132" spans="1:25">
      <c r="A3132" t="s">
        <v>1938</v>
      </c>
      <c r="B3132">
        <v>30</v>
      </c>
      <c r="C3132" t="s">
        <v>24</v>
      </c>
      <c r="D3132" t="s">
        <v>25</v>
      </c>
      <c r="E3132" s="6" t="s">
        <v>15202</v>
      </c>
      <c r="F3132" t="s">
        <v>30</v>
      </c>
      <c r="G3132">
        <v>4</v>
      </c>
      <c r="H3132">
        <v>1</v>
      </c>
      <c r="I3132">
        <v>52</v>
      </c>
      <c r="J3132">
        <v>5</v>
      </c>
      <c r="K3132">
        <v>491.68</v>
      </c>
      <c r="L3132" t="str">
        <f t="shared" si="288"/>
        <v/>
      </c>
      <c r="M3132">
        <v>3</v>
      </c>
      <c r="N3132" t="str">
        <f t="shared" si="289"/>
        <v/>
      </c>
      <c r="O3132">
        <v>30</v>
      </c>
      <c r="P3132" s="11">
        <v>0.25</v>
      </c>
      <c r="Q3132" s="11">
        <v>9.6153846153846104E-2</v>
      </c>
      <c r="R3132" s="12">
        <v>163.893333333333</v>
      </c>
      <c r="S3132" t="s">
        <v>22</v>
      </c>
      <c r="T3132">
        <v>1</v>
      </c>
      <c r="U3132">
        <f t="shared" si="290"/>
        <v>4</v>
      </c>
      <c r="V3132">
        <f t="shared" si="291"/>
        <v>1</v>
      </c>
      <c r="W3132">
        <f t="shared" si="292"/>
        <v>4</v>
      </c>
      <c r="X3132" t="str">
        <f t="shared" si="293"/>
        <v>414</v>
      </c>
      <c r="Y3132" t="str">
        <f>IF(Table1[[#This Row],[RFM_Score]]="555","Champion", IF(AND(J3132&gt;=4,V3132&gt;=4),"Loyal", IF(U3132&lt;=2,"At Risk", IF(W3132&gt;=4,"Potential Loyalist","Others"))))</f>
        <v>Potential Loyalist</v>
      </c>
    </row>
    <row r="3133" spans="1:25">
      <c r="A3133" t="s">
        <v>10737</v>
      </c>
      <c r="B3133">
        <v>28</v>
      </c>
      <c r="C3133" t="s">
        <v>19</v>
      </c>
      <c r="D3133" t="s">
        <v>41</v>
      </c>
      <c r="E3133" s="6" t="s">
        <v>15203</v>
      </c>
      <c r="F3133" t="s">
        <v>26</v>
      </c>
      <c r="G3133">
        <v>3</v>
      </c>
      <c r="H3133">
        <v>1</v>
      </c>
      <c r="I3133">
        <v>52</v>
      </c>
      <c r="J3133">
        <v>2</v>
      </c>
      <c r="K3133">
        <v>490.62</v>
      </c>
      <c r="L3133" t="str">
        <f t="shared" si="288"/>
        <v/>
      </c>
      <c r="M3133">
        <v>3</v>
      </c>
      <c r="N3133" t="str">
        <f t="shared" si="289"/>
        <v/>
      </c>
      <c r="O3133">
        <v>48</v>
      </c>
      <c r="P3133" s="11">
        <v>0.33333333333333298</v>
      </c>
      <c r="Q3133" s="11">
        <v>3.8461538461538401E-2</v>
      </c>
      <c r="R3133" s="12">
        <v>163.54</v>
      </c>
      <c r="S3133" t="s">
        <v>22</v>
      </c>
      <c r="T3133">
        <v>0</v>
      </c>
      <c r="U3133">
        <f t="shared" si="290"/>
        <v>3</v>
      </c>
      <c r="V3133">
        <f t="shared" si="291"/>
        <v>1</v>
      </c>
      <c r="W3133">
        <f t="shared" si="292"/>
        <v>4</v>
      </c>
      <c r="X3133" t="str">
        <f t="shared" si="293"/>
        <v>314</v>
      </c>
      <c r="Y3133" t="str">
        <f>IF(Table1[[#This Row],[RFM_Score]]="555","Champion", IF(AND(J3133&gt;=4,V3133&gt;=4),"Loyal", IF(U3133&lt;=2,"At Risk", IF(W3133&gt;=4,"Potential Loyalist","Others"))))</f>
        <v>Potential Loyalist</v>
      </c>
    </row>
    <row r="3134" spans="1:25">
      <c r="A3134" t="s">
        <v>1450</v>
      </c>
      <c r="B3134">
        <v>60</v>
      </c>
      <c r="C3134" t="s">
        <v>19</v>
      </c>
      <c r="D3134" t="s">
        <v>25</v>
      </c>
      <c r="E3134" s="6" t="s">
        <v>15204</v>
      </c>
      <c r="F3134" t="s">
        <v>30</v>
      </c>
      <c r="G3134">
        <v>1</v>
      </c>
      <c r="H3134">
        <v>0</v>
      </c>
      <c r="I3134">
        <v>48</v>
      </c>
      <c r="J3134">
        <v>1</v>
      </c>
      <c r="K3134">
        <v>490.24</v>
      </c>
      <c r="L3134" t="str">
        <f t="shared" si="288"/>
        <v/>
      </c>
      <c r="M3134">
        <v>3</v>
      </c>
      <c r="N3134" t="str">
        <f t="shared" si="289"/>
        <v/>
      </c>
      <c r="O3134">
        <v>54</v>
      </c>
      <c r="P3134" s="11">
        <v>0</v>
      </c>
      <c r="Q3134" s="11">
        <v>2.0833333333333301E-2</v>
      </c>
      <c r="R3134" s="12">
        <v>163.41333333333299</v>
      </c>
      <c r="S3134" t="s">
        <v>22</v>
      </c>
      <c r="T3134">
        <v>0</v>
      </c>
      <c r="U3134">
        <f t="shared" si="290"/>
        <v>3</v>
      </c>
      <c r="V3134">
        <f t="shared" si="291"/>
        <v>1</v>
      </c>
      <c r="W3134">
        <f t="shared" si="292"/>
        <v>4</v>
      </c>
      <c r="X3134" t="str">
        <f t="shared" si="293"/>
        <v>314</v>
      </c>
      <c r="Y3134" t="str">
        <f>IF(Table1[[#This Row],[RFM_Score]]="555","Champion", IF(AND(J3134&gt;=4,V3134&gt;=4),"Loyal", IF(U3134&lt;=2,"At Risk", IF(W3134&gt;=4,"Potential Loyalist","Others"))))</f>
        <v>Potential Loyalist</v>
      </c>
    </row>
    <row r="3135" spans="1:25">
      <c r="A3135" t="s">
        <v>3071</v>
      </c>
      <c r="B3135">
        <v>35</v>
      </c>
      <c r="C3135" t="s">
        <v>19</v>
      </c>
      <c r="D3135" t="s">
        <v>25</v>
      </c>
      <c r="E3135" s="6" t="s">
        <v>15205</v>
      </c>
      <c r="F3135" t="s">
        <v>62</v>
      </c>
      <c r="G3135">
        <v>5</v>
      </c>
      <c r="H3135">
        <v>0</v>
      </c>
      <c r="I3135">
        <v>47</v>
      </c>
      <c r="J3135">
        <v>4</v>
      </c>
      <c r="K3135">
        <v>490.21</v>
      </c>
      <c r="L3135" t="str">
        <f t="shared" si="288"/>
        <v/>
      </c>
      <c r="M3135">
        <v>3</v>
      </c>
      <c r="N3135" t="str">
        <f t="shared" si="289"/>
        <v/>
      </c>
      <c r="O3135">
        <v>27</v>
      </c>
      <c r="P3135" s="11">
        <v>0</v>
      </c>
      <c r="Q3135" s="11">
        <v>8.5106382978723402E-2</v>
      </c>
      <c r="R3135" s="12">
        <v>163.40333333333299</v>
      </c>
      <c r="S3135" t="s">
        <v>22</v>
      </c>
      <c r="T3135">
        <v>0</v>
      </c>
      <c r="U3135">
        <f t="shared" si="290"/>
        <v>4</v>
      </c>
      <c r="V3135">
        <f t="shared" si="291"/>
        <v>1</v>
      </c>
      <c r="W3135">
        <f t="shared" si="292"/>
        <v>4</v>
      </c>
      <c r="X3135" t="str">
        <f t="shared" si="293"/>
        <v>414</v>
      </c>
      <c r="Y3135" t="str">
        <f>IF(Table1[[#This Row],[RFM_Score]]="555","Champion", IF(AND(J3135&gt;=4,V3135&gt;=4),"Loyal", IF(U3135&lt;=2,"At Risk", IF(W3135&gt;=4,"Potential Loyalist","Others"))))</f>
        <v>Potential Loyalist</v>
      </c>
    </row>
    <row r="3136" spans="1:25">
      <c r="A3136" t="s">
        <v>1258</v>
      </c>
      <c r="B3136">
        <v>38</v>
      </c>
      <c r="C3136" t="s">
        <v>24</v>
      </c>
      <c r="D3136" t="s">
        <v>25</v>
      </c>
      <c r="E3136" s="6" t="s">
        <v>15206</v>
      </c>
      <c r="F3136" t="s">
        <v>26</v>
      </c>
      <c r="G3136">
        <v>3</v>
      </c>
      <c r="H3136">
        <v>2</v>
      </c>
      <c r="I3136">
        <v>44</v>
      </c>
      <c r="J3136">
        <v>3</v>
      </c>
      <c r="K3136">
        <v>489.62</v>
      </c>
      <c r="L3136" t="str">
        <f t="shared" si="288"/>
        <v/>
      </c>
      <c r="M3136">
        <v>3</v>
      </c>
      <c r="N3136" t="str">
        <f t="shared" si="289"/>
        <v/>
      </c>
      <c r="O3136">
        <v>26</v>
      </c>
      <c r="P3136" s="11">
        <v>0.66666666666666596</v>
      </c>
      <c r="Q3136" s="11">
        <v>6.8181818181818094E-2</v>
      </c>
      <c r="R3136" s="12">
        <v>163.206666666666</v>
      </c>
      <c r="S3136" t="s">
        <v>22</v>
      </c>
      <c r="T3136">
        <v>1</v>
      </c>
      <c r="U3136">
        <f t="shared" si="290"/>
        <v>4</v>
      </c>
      <c r="V3136">
        <f t="shared" si="291"/>
        <v>1</v>
      </c>
      <c r="W3136">
        <f t="shared" si="292"/>
        <v>4</v>
      </c>
      <c r="X3136" t="str">
        <f t="shared" si="293"/>
        <v>414</v>
      </c>
      <c r="Y3136" t="str">
        <f>IF(Table1[[#This Row],[RFM_Score]]="555","Champion", IF(AND(J3136&gt;=4,V3136&gt;=4),"Loyal", IF(U3136&lt;=2,"At Risk", IF(W3136&gt;=4,"Potential Loyalist","Others"))))</f>
        <v>Potential Loyalist</v>
      </c>
    </row>
    <row r="3137" spans="1:25">
      <c r="A3137" t="s">
        <v>1399</v>
      </c>
      <c r="B3137">
        <v>36</v>
      </c>
      <c r="C3137" t="s">
        <v>24</v>
      </c>
      <c r="D3137" t="s">
        <v>35</v>
      </c>
      <c r="E3137" s="6" t="s">
        <v>15207</v>
      </c>
      <c r="F3137" t="s">
        <v>26</v>
      </c>
      <c r="G3137">
        <v>2</v>
      </c>
      <c r="H3137">
        <v>2</v>
      </c>
      <c r="I3137">
        <v>58</v>
      </c>
      <c r="J3137">
        <v>3</v>
      </c>
      <c r="K3137">
        <v>488.37</v>
      </c>
      <c r="L3137" t="str">
        <f t="shared" si="288"/>
        <v/>
      </c>
      <c r="M3137">
        <v>3</v>
      </c>
      <c r="N3137" t="str">
        <f t="shared" si="289"/>
        <v/>
      </c>
      <c r="O3137">
        <v>18</v>
      </c>
      <c r="P3137" s="11">
        <v>1</v>
      </c>
      <c r="Q3137" s="11">
        <v>5.1724137931034399E-2</v>
      </c>
      <c r="R3137" s="12">
        <v>162.79</v>
      </c>
      <c r="S3137" t="s">
        <v>22</v>
      </c>
      <c r="T3137">
        <v>0</v>
      </c>
      <c r="U3137">
        <f t="shared" si="290"/>
        <v>5</v>
      </c>
      <c r="V3137">
        <f t="shared" si="291"/>
        <v>1</v>
      </c>
      <c r="W3137">
        <f t="shared" si="292"/>
        <v>4</v>
      </c>
      <c r="X3137" t="str">
        <f t="shared" si="293"/>
        <v>514</v>
      </c>
      <c r="Y3137" t="str">
        <f>IF(Table1[[#This Row],[RFM_Score]]="555","Champion", IF(AND(J3137&gt;=4,V3137&gt;=4),"Loyal", IF(U3137&lt;=2,"At Risk", IF(W3137&gt;=4,"Potential Loyalist","Others"))))</f>
        <v>Potential Loyalist</v>
      </c>
    </row>
    <row r="3138" spans="1:25">
      <c r="A3138" t="s">
        <v>970</v>
      </c>
      <c r="B3138">
        <v>18</v>
      </c>
      <c r="C3138" t="s">
        <v>24</v>
      </c>
      <c r="D3138" t="s">
        <v>25</v>
      </c>
      <c r="E3138" s="6" t="s">
        <v>15208</v>
      </c>
      <c r="F3138" t="s">
        <v>26</v>
      </c>
      <c r="G3138">
        <v>3</v>
      </c>
      <c r="H3138">
        <v>1</v>
      </c>
      <c r="I3138">
        <v>51</v>
      </c>
      <c r="J3138">
        <v>3</v>
      </c>
      <c r="K3138">
        <v>487.65</v>
      </c>
      <c r="L3138" t="str">
        <f t="shared" ref="L3138:L3201" si="294">IF(OR(K3138&lt;$AC$10, K3138&gt;$AC$11), "OUTLIER", "")</f>
        <v/>
      </c>
      <c r="M3138">
        <v>3</v>
      </c>
      <c r="N3138" t="str">
        <f t="shared" ref="N3138:N3201" si="295">IF(OR(M3138&lt;$AC$16, M3138&gt;$AC$17), "OUTLIER", "")</f>
        <v/>
      </c>
      <c r="O3138">
        <v>22</v>
      </c>
      <c r="P3138" s="11">
        <v>0.33333333333333298</v>
      </c>
      <c r="Q3138" s="11">
        <v>5.8823529411764698E-2</v>
      </c>
      <c r="R3138" s="12">
        <v>162.54999999999899</v>
      </c>
      <c r="S3138" t="s">
        <v>22</v>
      </c>
      <c r="T3138">
        <v>0</v>
      </c>
      <c r="U3138">
        <f t="shared" ref="U3138:U3201" si="296">IF(O3138&lt;=20,5,IF(O3138&lt;=40,4,IF(O3138&lt;=70,3,IF(O3138&lt;=100,2,1))))</f>
        <v>4</v>
      </c>
      <c r="V3138">
        <f t="shared" ref="V3138:V3201" si="297">IF(M3138&gt;=11,5,IF(M3138&gt;=9,4,IF(M3138&gt;=7,3,IF(M3138&gt;=5,2,1))))</f>
        <v>1</v>
      </c>
      <c r="W3138">
        <f t="shared" ref="W3138:W3201" si="298">IF(K3138&gt;=500,5,IF(K3138&gt;=300,4,IF(K3138&gt;=150,3,IF(K3138&gt;=50,2,1))))</f>
        <v>4</v>
      </c>
      <c r="X3138" t="str">
        <f t="shared" ref="X3138:X3201" si="299">U3138 &amp; V3138 &amp; W3138</f>
        <v>414</v>
      </c>
      <c r="Y3138" t="str">
        <f>IF(Table1[[#This Row],[RFM_Score]]="555","Champion", IF(AND(J3138&gt;=4,V3138&gt;=4),"Loyal", IF(U3138&lt;=2,"At Risk", IF(W3138&gt;=4,"Potential Loyalist","Others"))))</f>
        <v>Potential Loyalist</v>
      </c>
    </row>
    <row r="3139" spans="1:25">
      <c r="A3139" t="s">
        <v>216</v>
      </c>
      <c r="B3139">
        <v>67</v>
      </c>
      <c r="C3139" t="s">
        <v>24</v>
      </c>
      <c r="D3139" t="s">
        <v>25</v>
      </c>
      <c r="E3139" s="6" t="s">
        <v>15209</v>
      </c>
      <c r="F3139" t="s">
        <v>37</v>
      </c>
      <c r="G3139">
        <v>2</v>
      </c>
      <c r="H3139">
        <v>1</v>
      </c>
      <c r="I3139">
        <v>44</v>
      </c>
      <c r="J3139">
        <v>1</v>
      </c>
      <c r="K3139">
        <v>487.5</v>
      </c>
      <c r="L3139" t="str">
        <f t="shared" si="294"/>
        <v/>
      </c>
      <c r="M3139">
        <v>3</v>
      </c>
      <c r="N3139" t="str">
        <f t="shared" si="295"/>
        <v/>
      </c>
      <c r="O3139">
        <v>38</v>
      </c>
      <c r="P3139" s="11">
        <v>0.5</v>
      </c>
      <c r="Q3139" s="11">
        <v>2.27272727272727E-2</v>
      </c>
      <c r="R3139" s="12">
        <v>162.5</v>
      </c>
      <c r="S3139" t="s">
        <v>22</v>
      </c>
      <c r="T3139">
        <v>0</v>
      </c>
      <c r="U3139">
        <f t="shared" si="296"/>
        <v>4</v>
      </c>
      <c r="V3139">
        <f t="shared" si="297"/>
        <v>1</v>
      </c>
      <c r="W3139">
        <f t="shared" si="298"/>
        <v>4</v>
      </c>
      <c r="X3139" t="str">
        <f t="shared" si="299"/>
        <v>414</v>
      </c>
      <c r="Y3139" t="str">
        <f>IF(Table1[[#This Row],[RFM_Score]]="555","Champion", IF(AND(J3139&gt;=4,V3139&gt;=4),"Loyal", IF(U3139&lt;=2,"At Risk", IF(W3139&gt;=4,"Potential Loyalist","Others"))))</f>
        <v>Potential Loyalist</v>
      </c>
    </row>
    <row r="3140" spans="1:25">
      <c r="A3140" t="s">
        <v>11317</v>
      </c>
      <c r="B3140">
        <v>60</v>
      </c>
      <c r="C3140" t="s">
        <v>24</v>
      </c>
      <c r="D3140" t="s">
        <v>25</v>
      </c>
      <c r="E3140" s="6" t="s">
        <v>15210</v>
      </c>
      <c r="F3140" t="s">
        <v>62</v>
      </c>
      <c r="G3140">
        <v>7</v>
      </c>
      <c r="H3140">
        <v>3</v>
      </c>
      <c r="I3140">
        <v>51</v>
      </c>
      <c r="J3140">
        <v>6</v>
      </c>
      <c r="K3140">
        <v>486.96</v>
      </c>
      <c r="L3140" t="str">
        <f t="shared" si="294"/>
        <v/>
      </c>
      <c r="M3140">
        <v>3</v>
      </c>
      <c r="N3140" t="str">
        <f t="shared" si="295"/>
        <v/>
      </c>
      <c r="O3140">
        <v>15</v>
      </c>
      <c r="P3140" s="11">
        <v>0.42857142857142799</v>
      </c>
      <c r="Q3140" s="11">
        <v>0.11764705882352899</v>
      </c>
      <c r="R3140" s="12">
        <v>162.32</v>
      </c>
      <c r="S3140" t="s">
        <v>22</v>
      </c>
      <c r="T3140">
        <v>1</v>
      </c>
      <c r="U3140">
        <f t="shared" si="296"/>
        <v>5</v>
      </c>
      <c r="V3140">
        <f t="shared" si="297"/>
        <v>1</v>
      </c>
      <c r="W3140">
        <f t="shared" si="298"/>
        <v>4</v>
      </c>
      <c r="X3140" t="str">
        <f t="shared" si="299"/>
        <v>514</v>
      </c>
      <c r="Y3140" t="str">
        <f>IF(Table1[[#This Row],[RFM_Score]]="555","Champion", IF(AND(J3140&gt;=4,V3140&gt;=4),"Loyal", IF(U3140&lt;=2,"At Risk", IF(W3140&gt;=4,"Potential Loyalist","Others"))))</f>
        <v>Potential Loyalist</v>
      </c>
    </row>
    <row r="3141" spans="1:25">
      <c r="A3141" t="s">
        <v>5057</v>
      </c>
      <c r="B3141">
        <v>34</v>
      </c>
      <c r="C3141" t="s">
        <v>19</v>
      </c>
      <c r="D3141" t="s">
        <v>49</v>
      </c>
      <c r="E3141" s="6" t="s">
        <v>15211</v>
      </c>
      <c r="F3141" t="s">
        <v>62</v>
      </c>
      <c r="G3141">
        <v>1</v>
      </c>
      <c r="H3141">
        <v>0</v>
      </c>
      <c r="I3141">
        <v>49</v>
      </c>
      <c r="J3141">
        <v>1</v>
      </c>
      <c r="K3141">
        <v>486.4</v>
      </c>
      <c r="L3141" t="str">
        <f t="shared" si="294"/>
        <v/>
      </c>
      <c r="M3141">
        <v>3</v>
      </c>
      <c r="N3141" t="str">
        <f t="shared" si="295"/>
        <v/>
      </c>
      <c r="O3141">
        <v>10</v>
      </c>
      <c r="P3141" s="11">
        <v>0</v>
      </c>
      <c r="Q3141" s="11">
        <v>2.04081632653061E-2</v>
      </c>
      <c r="R3141" s="12">
        <v>162.13333333333301</v>
      </c>
      <c r="S3141" t="s">
        <v>22</v>
      </c>
      <c r="T3141">
        <v>1</v>
      </c>
      <c r="U3141">
        <f t="shared" si="296"/>
        <v>5</v>
      </c>
      <c r="V3141">
        <f t="shared" si="297"/>
        <v>1</v>
      </c>
      <c r="W3141">
        <f t="shared" si="298"/>
        <v>4</v>
      </c>
      <c r="X3141" t="str">
        <f t="shared" si="299"/>
        <v>514</v>
      </c>
      <c r="Y3141" t="str">
        <f>IF(Table1[[#This Row],[RFM_Score]]="555","Champion", IF(AND(J3141&gt;=4,V3141&gt;=4),"Loyal", IF(U3141&lt;=2,"At Risk", IF(W3141&gt;=4,"Potential Loyalist","Others"))))</f>
        <v>Potential Loyalist</v>
      </c>
    </row>
    <row r="3142" spans="1:25">
      <c r="A3142" t="s">
        <v>3187</v>
      </c>
      <c r="B3142">
        <v>45</v>
      </c>
      <c r="C3142" t="s">
        <v>24</v>
      </c>
      <c r="D3142" t="s">
        <v>25</v>
      </c>
      <c r="E3142" s="6" t="s">
        <v>15212</v>
      </c>
      <c r="F3142" t="s">
        <v>37</v>
      </c>
      <c r="G3142">
        <v>4</v>
      </c>
      <c r="H3142">
        <v>0</v>
      </c>
      <c r="I3142">
        <v>49</v>
      </c>
      <c r="J3142">
        <v>1</v>
      </c>
      <c r="K3142">
        <v>486.18</v>
      </c>
      <c r="L3142" t="str">
        <f t="shared" si="294"/>
        <v/>
      </c>
      <c r="M3142">
        <v>3</v>
      </c>
      <c r="N3142" t="str">
        <f t="shared" si="295"/>
        <v/>
      </c>
      <c r="O3142">
        <v>7</v>
      </c>
      <c r="P3142" s="11">
        <v>0</v>
      </c>
      <c r="Q3142" s="11">
        <v>2.04081632653061E-2</v>
      </c>
      <c r="R3142" s="12">
        <v>162.06</v>
      </c>
      <c r="S3142" t="s">
        <v>22</v>
      </c>
      <c r="T3142">
        <v>0</v>
      </c>
      <c r="U3142">
        <f t="shared" si="296"/>
        <v>5</v>
      </c>
      <c r="V3142">
        <f t="shared" si="297"/>
        <v>1</v>
      </c>
      <c r="W3142">
        <f t="shared" si="298"/>
        <v>4</v>
      </c>
      <c r="X3142" t="str">
        <f t="shared" si="299"/>
        <v>514</v>
      </c>
      <c r="Y3142" t="str">
        <f>IF(Table1[[#This Row],[RFM_Score]]="555","Champion", IF(AND(J3142&gt;=4,V3142&gt;=4),"Loyal", IF(U3142&lt;=2,"At Risk", IF(W3142&gt;=4,"Potential Loyalist","Others"))))</f>
        <v>Potential Loyalist</v>
      </c>
    </row>
    <row r="3143" spans="1:25">
      <c r="A3143" t="s">
        <v>11070</v>
      </c>
      <c r="B3143">
        <v>46</v>
      </c>
      <c r="C3143" t="s">
        <v>24</v>
      </c>
      <c r="D3143" t="s">
        <v>29</v>
      </c>
      <c r="E3143" s="6" t="s">
        <v>15213</v>
      </c>
      <c r="F3143" t="s">
        <v>60</v>
      </c>
      <c r="G3143">
        <v>4</v>
      </c>
      <c r="H3143">
        <v>1</v>
      </c>
      <c r="I3143">
        <v>56</v>
      </c>
      <c r="J3143">
        <v>3</v>
      </c>
      <c r="K3143">
        <v>485.15</v>
      </c>
      <c r="L3143" t="str">
        <f t="shared" si="294"/>
        <v/>
      </c>
      <c r="M3143">
        <v>3</v>
      </c>
      <c r="N3143" t="str">
        <f t="shared" si="295"/>
        <v/>
      </c>
      <c r="O3143">
        <v>94</v>
      </c>
      <c r="P3143" s="11">
        <v>0.25</v>
      </c>
      <c r="Q3143" s="11">
        <v>5.3571428571428499E-2</v>
      </c>
      <c r="R3143" s="12">
        <v>161.71666666666599</v>
      </c>
      <c r="S3143" t="s">
        <v>22</v>
      </c>
      <c r="T3143">
        <v>0</v>
      </c>
      <c r="U3143">
        <f t="shared" si="296"/>
        <v>2</v>
      </c>
      <c r="V3143">
        <f t="shared" si="297"/>
        <v>1</v>
      </c>
      <c r="W3143">
        <f t="shared" si="298"/>
        <v>4</v>
      </c>
      <c r="X3143" t="str">
        <f t="shared" si="299"/>
        <v>214</v>
      </c>
      <c r="Y3143" t="str">
        <f>IF(Table1[[#This Row],[RFM_Score]]="555","Champion", IF(AND(J3143&gt;=4,V3143&gt;=4),"Loyal", IF(U3143&lt;=2,"At Risk", IF(W3143&gt;=4,"Potential Loyalist","Others"))))</f>
        <v>At Risk</v>
      </c>
    </row>
    <row r="3144" spans="1:25">
      <c r="A3144" t="s">
        <v>9768</v>
      </c>
      <c r="B3144">
        <v>48</v>
      </c>
      <c r="C3144" t="s">
        <v>19</v>
      </c>
      <c r="D3144" t="s">
        <v>41</v>
      </c>
      <c r="E3144" s="6" t="s">
        <v>15214</v>
      </c>
      <c r="F3144" t="s">
        <v>37</v>
      </c>
      <c r="G3144">
        <v>3</v>
      </c>
      <c r="H3144">
        <v>1</v>
      </c>
      <c r="I3144">
        <v>57</v>
      </c>
      <c r="J3144">
        <v>0</v>
      </c>
      <c r="K3144">
        <v>484.11</v>
      </c>
      <c r="L3144" t="str">
        <f t="shared" si="294"/>
        <v/>
      </c>
      <c r="M3144">
        <v>3</v>
      </c>
      <c r="N3144" t="str">
        <f t="shared" si="295"/>
        <v/>
      </c>
      <c r="O3144">
        <v>10</v>
      </c>
      <c r="P3144" s="11">
        <v>0.33333333333333298</v>
      </c>
      <c r="Q3144" s="11">
        <v>0</v>
      </c>
      <c r="R3144" s="12">
        <v>161.37</v>
      </c>
      <c r="S3144" t="s">
        <v>22</v>
      </c>
      <c r="T3144">
        <v>0</v>
      </c>
      <c r="U3144">
        <f t="shared" si="296"/>
        <v>5</v>
      </c>
      <c r="V3144">
        <f t="shared" si="297"/>
        <v>1</v>
      </c>
      <c r="W3144">
        <f t="shared" si="298"/>
        <v>4</v>
      </c>
      <c r="X3144" t="str">
        <f t="shared" si="299"/>
        <v>514</v>
      </c>
      <c r="Y3144" t="str">
        <f>IF(Table1[[#This Row],[RFM_Score]]="555","Champion", IF(AND(J3144&gt;=4,V3144&gt;=4),"Loyal", IF(U3144&lt;=2,"At Risk", IF(W3144&gt;=4,"Potential Loyalist","Others"))))</f>
        <v>Potential Loyalist</v>
      </c>
    </row>
    <row r="3145" spans="1:25">
      <c r="A3145" t="s">
        <v>5373</v>
      </c>
      <c r="B3145">
        <v>28</v>
      </c>
      <c r="C3145" t="s">
        <v>19</v>
      </c>
      <c r="D3145" t="s">
        <v>49</v>
      </c>
      <c r="E3145" s="6" t="s">
        <v>15215</v>
      </c>
      <c r="F3145" t="s">
        <v>21</v>
      </c>
      <c r="G3145">
        <v>5</v>
      </c>
      <c r="H3145">
        <v>1</v>
      </c>
      <c r="I3145">
        <v>44</v>
      </c>
      <c r="J3145">
        <v>4</v>
      </c>
      <c r="K3145">
        <v>483.75</v>
      </c>
      <c r="L3145" t="str">
        <f t="shared" si="294"/>
        <v/>
      </c>
      <c r="M3145">
        <v>3</v>
      </c>
      <c r="N3145" t="str">
        <f t="shared" si="295"/>
        <v/>
      </c>
      <c r="O3145">
        <v>30</v>
      </c>
      <c r="P3145" s="11">
        <v>0.2</v>
      </c>
      <c r="Q3145" s="11">
        <v>9.0909090909090898E-2</v>
      </c>
      <c r="R3145" s="12">
        <v>161.25</v>
      </c>
      <c r="S3145" t="s">
        <v>22</v>
      </c>
      <c r="T3145">
        <v>0</v>
      </c>
      <c r="U3145">
        <f t="shared" si="296"/>
        <v>4</v>
      </c>
      <c r="V3145">
        <f t="shared" si="297"/>
        <v>1</v>
      </c>
      <c r="W3145">
        <f t="shared" si="298"/>
        <v>4</v>
      </c>
      <c r="X3145" t="str">
        <f t="shared" si="299"/>
        <v>414</v>
      </c>
      <c r="Y3145" t="str">
        <f>IF(Table1[[#This Row],[RFM_Score]]="555","Champion", IF(AND(J3145&gt;=4,V3145&gt;=4),"Loyal", IF(U3145&lt;=2,"At Risk", IF(W3145&gt;=4,"Potential Loyalist","Others"))))</f>
        <v>Potential Loyalist</v>
      </c>
    </row>
    <row r="3146" spans="1:25">
      <c r="A3146" t="s">
        <v>1402</v>
      </c>
      <c r="B3146">
        <v>33</v>
      </c>
      <c r="C3146" t="s">
        <v>24</v>
      </c>
      <c r="D3146" t="s">
        <v>25</v>
      </c>
      <c r="E3146" s="6" t="s">
        <v>15216</v>
      </c>
      <c r="F3146" t="s">
        <v>21</v>
      </c>
      <c r="G3146">
        <v>1</v>
      </c>
      <c r="H3146">
        <v>0</v>
      </c>
      <c r="I3146">
        <v>72</v>
      </c>
      <c r="J3146">
        <v>3</v>
      </c>
      <c r="K3146">
        <v>483.06</v>
      </c>
      <c r="L3146" t="str">
        <f t="shared" si="294"/>
        <v/>
      </c>
      <c r="M3146">
        <v>3</v>
      </c>
      <c r="N3146" t="str">
        <f t="shared" si="295"/>
        <v/>
      </c>
      <c r="O3146">
        <v>5</v>
      </c>
      <c r="P3146" s="11">
        <v>0</v>
      </c>
      <c r="Q3146" s="11">
        <v>4.1666666666666602E-2</v>
      </c>
      <c r="R3146" s="12">
        <v>161.02000000000001</v>
      </c>
      <c r="S3146" t="s">
        <v>22</v>
      </c>
      <c r="T3146">
        <v>0</v>
      </c>
      <c r="U3146">
        <f t="shared" si="296"/>
        <v>5</v>
      </c>
      <c r="V3146">
        <f t="shared" si="297"/>
        <v>1</v>
      </c>
      <c r="W3146">
        <f t="shared" si="298"/>
        <v>4</v>
      </c>
      <c r="X3146" t="str">
        <f t="shared" si="299"/>
        <v>514</v>
      </c>
      <c r="Y3146" t="str">
        <f>IF(Table1[[#This Row],[RFM_Score]]="555","Champion", IF(AND(J3146&gt;=4,V3146&gt;=4),"Loyal", IF(U3146&lt;=2,"At Risk", IF(W3146&gt;=4,"Potential Loyalist","Others"))))</f>
        <v>Potential Loyalist</v>
      </c>
    </row>
    <row r="3147" spans="1:25">
      <c r="A3147" t="s">
        <v>221</v>
      </c>
      <c r="B3147">
        <v>32</v>
      </c>
      <c r="C3147" t="s">
        <v>19</v>
      </c>
      <c r="D3147" t="s">
        <v>25</v>
      </c>
      <c r="E3147" s="6" t="s">
        <v>15217</v>
      </c>
      <c r="F3147" t="s">
        <v>26</v>
      </c>
      <c r="G3147">
        <v>1</v>
      </c>
      <c r="H3147">
        <v>0</v>
      </c>
      <c r="I3147">
        <v>50</v>
      </c>
      <c r="J3147">
        <v>0</v>
      </c>
      <c r="K3147">
        <v>482.62</v>
      </c>
      <c r="L3147" t="str">
        <f t="shared" si="294"/>
        <v/>
      </c>
      <c r="M3147">
        <v>3</v>
      </c>
      <c r="N3147" t="str">
        <f t="shared" si="295"/>
        <v/>
      </c>
      <c r="O3147">
        <v>9</v>
      </c>
      <c r="P3147" s="11">
        <v>0</v>
      </c>
      <c r="Q3147" s="11">
        <v>0</v>
      </c>
      <c r="R3147" s="12">
        <v>160.87333333333299</v>
      </c>
      <c r="S3147" t="s">
        <v>22</v>
      </c>
      <c r="T3147">
        <v>0</v>
      </c>
      <c r="U3147">
        <f t="shared" si="296"/>
        <v>5</v>
      </c>
      <c r="V3147">
        <f t="shared" si="297"/>
        <v>1</v>
      </c>
      <c r="W3147">
        <f t="shared" si="298"/>
        <v>4</v>
      </c>
      <c r="X3147" t="str">
        <f t="shared" si="299"/>
        <v>514</v>
      </c>
      <c r="Y3147" t="str">
        <f>IF(Table1[[#This Row],[RFM_Score]]="555","Champion", IF(AND(J3147&gt;=4,V3147&gt;=4),"Loyal", IF(U3147&lt;=2,"At Risk", IF(W3147&gt;=4,"Potential Loyalist","Others"))))</f>
        <v>Potential Loyalist</v>
      </c>
    </row>
    <row r="3148" spans="1:25">
      <c r="A3148" t="s">
        <v>3954</v>
      </c>
      <c r="B3148">
        <v>41</v>
      </c>
      <c r="C3148" t="s">
        <v>19</v>
      </c>
      <c r="D3148" t="s">
        <v>25</v>
      </c>
      <c r="E3148" s="6" t="s">
        <v>15218</v>
      </c>
      <c r="F3148" t="s">
        <v>60</v>
      </c>
      <c r="G3148">
        <v>1</v>
      </c>
      <c r="H3148">
        <v>1</v>
      </c>
      <c r="I3148">
        <v>51</v>
      </c>
      <c r="J3148">
        <v>3</v>
      </c>
      <c r="K3148">
        <v>482.11</v>
      </c>
      <c r="L3148" t="str">
        <f t="shared" si="294"/>
        <v/>
      </c>
      <c r="M3148">
        <v>3</v>
      </c>
      <c r="N3148" t="str">
        <f t="shared" si="295"/>
        <v/>
      </c>
      <c r="O3148">
        <v>4</v>
      </c>
      <c r="P3148" s="11">
        <v>1</v>
      </c>
      <c r="Q3148" s="11">
        <v>5.8823529411764698E-2</v>
      </c>
      <c r="R3148" s="12">
        <v>160.70333333333301</v>
      </c>
      <c r="S3148" t="s">
        <v>22</v>
      </c>
      <c r="T3148">
        <v>0</v>
      </c>
      <c r="U3148">
        <f t="shared" si="296"/>
        <v>5</v>
      </c>
      <c r="V3148">
        <f t="shared" si="297"/>
        <v>1</v>
      </c>
      <c r="W3148">
        <f t="shared" si="298"/>
        <v>4</v>
      </c>
      <c r="X3148" t="str">
        <f t="shared" si="299"/>
        <v>514</v>
      </c>
      <c r="Y3148" t="str">
        <f>IF(Table1[[#This Row],[RFM_Score]]="555","Champion", IF(AND(J3148&gt;=4,V3148&gt;=4),"Loyal", IF(U3148&lt;=2,"At Risk", IF(W3148&gt;=4,"Potential Loyalist","Others"))))</f>
        <v>Potential Loyalist</v>
      </c>
    </row>
    <row r="3149" spans="1:25">
      <c r="A3149" t="s">
        <v>11462</v>
      </c>
      <c r="B3149">
        <v>30</v>
      </c>
      <c r="C3149" t="s">
        <v>19</v>
      </c>
      <c r="D3149" t="s">
        <v>46</v>
      </c>
      <c r="E3149" s="6" t="s">
        <v>15219</v>
      </c>
      <c r="F3149" t="s">
        <v>26</v>
      </c>
      <c r="G3149">
        <v>1</v>
      </c>
      <c r="H3149">
        <v>0</v>
      </c>
      <c r="I3149">
        <v>50</v>
      </c>
      <c r="J3149">
        <v>1</v>
      </c>
      <c r="K3149">
        <v>481.5</v>
      </c>
      <c r="L3149" t="str">
        <f t="shared" si="294"/>
        <v/>
      </c>
      <c r="M3149">
        <v>3</v>
      </c>
      <c r="N3149" t="str">
        <f t="shared" si="295"/>
        <v/>
      </c>
      <c r="O3149">
        <v>39</v>
      </c>
      <c r="P3149" s="11">
        <v>0</v>
      </c>
      <c r="Q3149" s="11">
        <v>0.02</v>
      </c>
      <c r="R3149" s="12">
        <v>160.5</v>
      </c>
      <c r="S3149" t="s">
        <v>22</v>
      </c>
      <c r="T3149">
        <v>0</v>
      </c>
      <c r="U3149">
        <f t="shared" si="296"/>
        <v>4</v>
      </c>
      <c r="V3149">
        <f t="shared" si="297"/>
        <v>1</v>
      </c>
      <c r="W3149">
        <f t="shared" si="298"/>
        <v>4</v>
      </c>
      <c r="X3149" t="str">
        <f t="shared" si="299"/>
        <v>414</v>
      </c>
      <c r="Y3149" t="str">
        <f>IF(Table1[[#This Row],[RFM_Score]]="555","Champion", IF(AND(J3149&gt;=4,V3149&gt;=4),"Loyal", IF(U3149&lt;=2,"At Risk", IF(W3149&gt;=4,"Potential Loyalist","Others"))))</f>
        <v>Potential Loyalist</v>
      </c>
    </row>
    <row r="3150" spans="1:25">
      <c r="A3150" t="s">
        <v>7641</v>
      </c>
      <c r="B3150">
        <v>38</v>
      </c>
      <c r="C3150" t="s">
        <v>24</v>
      </c>
      <c r="D3150" t="s">
        <v>49</v>
      </c>
      <c r="E3150" s="6" t="s">
        <v>15220</v>
      </c>
      <c r="F3150" t="s">
        <v>37</v>
      </c>
      <c r="G3150">
        <v>3</v>
      </c>
      <c r="H3150">
        <v>2</v>
      </c>
      <c r="I3150">
        <v>42</v>
      </c>
      <c r="J3150">
        <v>1</v>
      </c>
      <c r="K3150">
        <v>480.87</v>
      </c>
      <c r="L3150" t="str">
        <f t="shared" si="294"/>
        <v/>
      </c>
      <c r="M3150">
        <v>3</v>
      </c>
      <c r="N3150" t="str">
        <f t="shared" si="295"/>
        <v/>
      </c>
      <c r="O3150">
        <v>6</v>
      </c>
      <c r="P3150" s="11">
        <v>0.66666666666666596</v>
      </c>
      <c r="Q3150" s="11">
        <v>2.3809523809523801E-2</v>
      </c>
      <c r="R3150" s="12">
        <v>160.29</v>
      </c>
      <c r="S3150" t="s">
        <v>22</v>
      </c>
      <c r="T3150">
        <v>0</v>
      </c>
      <c r="U3150">
        <f t="shared" si="296"/>
        <v>5</v>
      </c>
      <c r="V3150">
        <f t="shared" si="297"/>
        <v>1</v>
      </c>
      <c r="W3150">
        <f t="shared" si="298"/>
        <v>4</v>
      </c>
      <c r="X3150" t="str">
        <f t="shared" si="299"/>
        <v>514</v>
      </c>
      <c r="Y3150" t="str">
        <f>IF(Table1[[#This Row],[RFM_Score]]="555","Champion", IF(AND(J3150&gt;=4,V3150&gt;=4),"Loyal", IF(U3150&lt;=2,"At Risk", IF(W3150&gt;=4,"Potential Loyalist","Others"))))</f>
        <v>Potential Loyalist</v>
      </c>
    </row>
    <row r="3151" spans="1:25">
      <c r="A3151" t="s">
        <v>5766</v>
      </c>
      <c r="B3151">
        <v>34</v>
      </c>
      <c r="C3151" t="s">
        <v>19</v>
      </c>
      <c r="D3151" t="s">
        <v>46</v>
      </c>
      <c r="E3151" s="6" t="s">
        <v>15221</v>
      </c>
      <c r="F3151" t="s">
        <v>26</v>
      </c>
      <c r="G3151">
        <v>1</v>
      </c>
      <c r="H3151">
        <v>0</v>
      </c>
      <c r="I3151">
        <v>56</v>
      </c>
      <c r="J3151">
        <v>3</v>
      </c>
      <c r="K3151">
        <v>480.27</v>
      </c>
      <c r="L3151" t="str">
        <f t="shared" si="294"/>
        <v/>
      </c>
      <c r="M3151">
        <v>3</v>
      </c>
      <c r="N3151" t="str">
        <f t="shared" si="295"/>
        <v/>
      </c>
      <c r="O3151">
        <v>29</v>
      </c>
      <c r="P3151" s="11">
        <v>0</v>
      </c>
      <c r="Q3151" s="11">
        <v>5.3571428571428499E-2</v>
      </c>
      <c r="R3151" s="12">
        <v>160.09</v>
      </c>
      <c r="S3151" t="s">
        <v>22</v>
      </c>
      <c r="T3151">
        <v>0</v>
      </c>
      <c r="U3151">
        <f t="shared" si="296"/>
        <v>4</v>
      </c>
      <c r="V3151">
        <f t="shared" si="297"/>
        <v>1</v>
      </c>
      <c r="W3151">
        <f t="shared" si="298"/>
        <v>4</v>
      </c>
      <c r="X3151" t="str">
        <f t="shared" si="299"/>
        <v>414</v>
      </c>
      <c r="Y3151" t="str">
        <f>IF(Table1[[#This Row],[RFM_Score]]="555","Champion", IF(AND(J3151&gt;=4,V3151&gt;=4),"Loyal", IF(U3151&lt;=2,"At Risk", IF(W3151&gt;=4,"Potential Loyalist","Others"))))</f>
        <v>Potential Loyalist</v>
      </c>
    </row>
    <row r="3152" spans="1:25">
      <c r="A3152" t="s">
        <v>11680</v>
      </c>
      <c r="B3152">
        <v>18</v>
      </c>
      <c r="C3152" t="s">
        <v>24</v>
      </c>
      <c r="D3152" t="s">
        <v>20</v>
      </c>
      <c r="E3152" s="6" t="s">
        <v>15222</v>
      </c>
      <c r="F3152" t="s">
        <v>21</v>
      </c>
      <c r="G3152">
        <v>3</v>
      </c>
      <c r="H3152">
        <v>1</v>
      </c>
      <c r="I3152">
        <v>46</v>
      </c>
      <c r="J3152">
        <v>1</v>
      </c>
      <c r="K3152">
        <v>479.74</v>
      </c>
      <c r="L3152" t="str">
        <f t="shared" si="294"/>
        <v/>
      </c>
      <c r="M3152">
        <v>3</v>
      </c>
      <c r="N3152" t="str">
        <f t="shared" si="295"/>
        <v/>
      </c>
      <c r="O3152">
        <v>30</v>
      </c>
      <c r="P3152" s="11">
        <v>0.33333333333333298</v>
      </c>
      <c r="Q3152" s="11">
        <v>2.1739130434782601E-2</v>
      </c>
      <c r="R3152" s="12">
        <v>159.91333333333299</v>
      </c>
      <c r="S3152" t="s">
        <v>22</v>
      </c>
      <c r="T3152">
        <v>0</v>
      </c>
      <c r="U3152">
        <f t="shared" si="296"/>
        <v>4</v>
      </c>
      <c r="V3152">
        <f t="shared" si="297"/>
        <v>1</v>
      </c>
      <c r="W3152">
        <f t="shared" si="298"/>
        <v>4</v>
      </c>
      <c r="X3152" t="str">
        <f t="shared" si="299"/>
        <v>414</v>
      </c>
      <c r="Y3152" t="str">
        <f>IF(Table1[[#This Row],[RFM_Score]]="555","Champion", IF(AND(J3152&gt;=4,V3152&gt;=4),"Loyal", IF(U3152&lt;=2,"At Risk", IF(W3152&gt;=4,"Potential Loyalist","Others"))))</f>
        <v>Potential Loyalist</v>
      </c>
    </row>
    <row r="3153" spans="1:25">
      <c r="A3153" t="s">
        <v>682</v>
      </c>
      <c r="B3153">
        <v>31</v>
      </c>
      <c r="C3153" t="s">
        <v>24</v>
      </c>
      <c r="D3153" t="s">
        <v>41</v>
      </c>
      <c r="E3153" s="6" t="s">
        <v>15223</v>
      </c>
      <c r="F3153" t="s">
        <v>30</v>
      </c>
      <c r="G3153">
        <v>2</v>
      </c>
      <c r="H3153">
        <v>1</v>
      </c>
      <c r="I3153">
        <v>41</v>
      </c>
      <c r="J3153">
        <v>2</v>
      </c>
      <c r="K3153">
        <v>478.87</v>
      </c>
      <c r="L3153" t="str">
        <f t="shared" si="294"/>
        <v/>
      </c>
      <c r="M3153">
        <v>3</v>
      </c>
      <c r="N3153" t="str">
        <f t="shared" si="295"/>
        <v/>
      </c>
      <c r="O3153">
        <v>92</v>
      </c>
      <c r="P3153" s="11">
        <v>0.5</v>
      </c>
      <c r="Q3153" s="11">
        <v>4.8780487804878002E-2</v>
      </c>
      <c r="R3153" s="12">
        <v>159.62333333333299</v>
      </c>
      <c r="S3153" t="s">
        <v>22</v>
      </c>
      <c r="T3153">
        <v>1</v>
      </c>
      <c r="U3153">
        <f t="shared" si="296"/>
        <v>2</v>
      </c>
      <c r="V3153">
        <f t="shared" si="297"/>
        <v>1</v>
      </c>
      <c r="W3153">
        <f t="shared" si="298"/>
        <v>4</v>
      </c>
      <c r="X3153" t="str">
        <f t="shared" si="299"/>
        <v>214</v>
      </c>
      <c r="Y3153" t="str">
        <f>IF(Table1[[#This Row],[RFM_Score]]="555","Champion", IF(AND(J3153&gt;=4,V3153&gt;=4),"Loyal", IF(U3153&lt;=2,"At Risk", IF(W3153&gt;=4,"Potential Loyalist","Others"))))</f>
        <v>At Risk</v>
      </c>
    </row>
    <row r="3154" spans="1:25">
      <c r="A3154" t="s">
        <v>2946</v>
      </c>
      <c r="B3154">
        <v>50</v>
      </c>
      <c r="C3154" t="s">
        <v>19</v>
      </c>
      <c r="D3154" t="s">
        <v>25</v>
      </c>
      <c r="E3154" s="6" t="s">
        <v>15224</v>
      </c>
      <c r="F3154" t="s">
        <v>21</v>
      </c>
      <c r="G3154">
        <v>2</v>
      </c>
      <c r="H3154">
        <v>0</v>
      </c>
      <c r="I3154">
        <v>47</v>
      </c>
      <c r="J3154">
        <v>3</v>
      </c>
      <c r="K3154">
        <v>477.52</v>
      </c>
      <c r="L3154" t="str">
        <f t="shared" si="294"/>
        <v/>
      </c>
      <c r="M3154">
        <v>3</v>
      </c>
      <c r="N3154" t="str">
        <f t="shared" si="295"/>
        <v/>
      </c>
      <c r="O3154">
        <v>30</v>
      </c>
      <c r="P3154" s="11">
        <v>0</v>
      </c>
      <c r="Q3154" s="11">
        <v>6.3829787234042507E-2</v>
      </c>
      <c r="R3154" s="12">
        <v>159.17333333333301</v>
      </c>
      <c r="S3154" t="s">
        <v>22</v>
      </c>
      <c r="T3154">
        <v>0</v>
      </c>
      <c r="U3154">
        <f t="shared" si="296"/>
        <v>4</v>
      </c>
      <c r="V3154">
        <f t="shared" si="297"/>
        <v>1</v>
      </c>
      <c r="W3154">
        <f t="shared" si="298"/>
        <v>4</v>
      </c>
      <c r="X3154" t="str">
        <f t="shared" si="299"/>
        <v>414</v>
      </c>
      <c r="Y3154" t="str">
        <f>IF(Table1[[#This Row],[RFM_Score]]="555","Champion", IF(AND(J3154&gt;=4,V3154&gt;=4),"Loyal", IF(U3154&lt;=2,"At Risk", IF(W3154&gt;=4,"Potential Loyalist","Others"))))</f>
        <v>Potential Loyalist</v>
      </c>
    </row>
    <row r="3155" spans="1:25">
      <c r="A3155" t="s">
        <v>4355</v>
      </c>
      <c r="B3155">
        <v>36</v>
      </c>
      <c r="C3155" t="s">
        <v>24</v>
      </c>
      <c r="D3155" t="s">
        <v>25</v>
      </c>
      <c r="E3155" s="6" t="s">
        <v>15225</v>
      </c>
      <c r="F3155" t="s">
        <v>26</v>
      </c>
      <c r="G3155">
        <v>5</v>
      </c>
      <c r="H3155">
        <v>0</v>
      </c>
      <c r="I3155">
        <v>47</v>
      </c>
      <c r="J3155">
        <v>4</v>
      </c>
      <c r="K3155">
        <v>476.27</v>
      </c>
      <c r="L3155" t="str">
        <f t="shared" si="294"/>
        <v/>
      </c>
      <c r="M3155">
        <v>3</v>
      </c>
      <c r="N3155" t="str">
        <f t="shared" si="295"/>
        <v/>
      </c>
      <c r="O3155">
        <v>100</v>
      </c>
      <c r="P3155" s="11">
        <v>0</v>
      </c>
      <c r="Q3155" s="11">
        <v>8.5106382978723402E-2</v>
      </c>
      <c r="R3155" s="12">
        <v>158.75666666666601</v>
      </c>
      <c r="S3155" t="s">
        <v>22</v>
      </c>
      <c r="T3155">
        <v>1</v>
      </c>
      <c r="U3155">
        <f t="shared" si="296"/>
        <v>2</v>
      </c>
      <c r="V3155">
        <f t="shared" si="297"/>
        <v>1</v>
      </c>
      <c r="W3155">
        <f t="shared" si="298"/>
        <v>4</v>
      </c>
      <c r="X3155" t="str">
        <f t="shared" si="299"/>
        <v>214</v>
      </c>
      <c r="Y3155" t="str">
        <f>IF(Table1[[#This Row],[RFM_Score]]="555","Champion", IF(AND(J3155&gt;=4,V3155&gt;=4),"Loyal", IF(U3155&lt;=2,"At Risk", IF(W3155&gt;=4,"Potential Loyalist","Others"))))</f>
        <v>At Risk</v>
      </c>
    </row>
    <row r="3156" spans="1:25">
      <c r="A3156" t="s">
        <v>3599</v>
      </c>
      <c r="B3156">
        <v>18</v>
      </c>
      <c r="C3156" t="s">
        <v>24</v>
      </c>
      <c r="D3156" t="s">
        <v>29</v>
      </c>
      <c r="E3156" s="6" t="s">
        <v>15226</v>
      </c>
      <c r="F3156" t="s">
        <v>37</v>
      </c>
      <c r="G3156">
        <v>2</v>
      </c>
      <c r="H3156">
        <v>0</v>
      </c>
      <c r="I3156">
        <v>43</v>
      </c>
      <c r="J3156">
        <v>2</v>
      </c>
      <c r="K3156">
        <v>476.15</v>
      </c>
      <c r="L3156" t="str">
        <f t="shared" si="294"/>
        <v/>
      </c>
      <c r="M3156">
        <v>3</v>
      </c>
      <c r="N3156" t="str">
        <f t="shared" si="295"/>
        <v/>
      </c>
      <c r="O3156">
        <v>16</v>
      </c>
      <c r="P3156" s="11">
        <v>0</v>
      </c>
      <c r="Q3156" s="11">
        <v>4.6511627906976702E-2</v>
      </c>
      <c r="R3156" s="12">
        <v>158.71666666666599</v>
      </c>
      <c r="S3156" t="s">
        <v>22</v>
      </c>
      <c r="T3156">
        <v>0</v>
      </c>
      <c r="U3156">
        <f t="shared" si="296"/>
        <v>5</v>
      </c>
      <c r="V3156">
        <f t="shared" si="297"/>
        <v>1</v>
      </c>
      <c r="W3156">
        <f t="shared" si="298"/>
        <v>4</v>
      </c>
      <c r="X3156" t="str">
        <f t="shared" si="299"/>
        <v>514</v>
      </c>
      <c r="Y3156" t="str">
        <f>IF(Table1[[#This Row],[RFM_Score]]="555","Champion", IF(AND(J3156&gt;=4,V3156&gt;=4),"Loyal", IF(U3156&lt;=2,"At Risk", IF(W3156&gt;=4,"Potential Loyalist","Others"))))</f>
        <v>Potential Loyalist</v>
      </c>
    </row>
    <row r="3157" spans="1:25">
      <c r="A3157" t="s">
        <v>3784</v>
      </c>
      <c r="B3157">
        <v>37</v>
      </c>
      <c r="C3157" t="s">
        <v>19</v>
      </c>
      <c r="D3157" t="s">
        <v>25</v>
      </c>
      <c r="E3157" s="6" t="s">
        <v>15227</v>
      </c>
      <c r="F3157" t="s">
        <v>26</v>
      </c>
      <c r="G3157">
        <v>5</v>
      </c>
      <c r="H3157">
        <v>1</v>
      </c>
      <c r="I3157">
        <v>40</v>
      </c>
      <c r="J3157">
        <v>3</v>
      </c>
      <c r="K3157">
        <v>472.72</v>
      </c>
      <c r="L3157" t="str">
        <f t="shared" si="294"/>
        <v/>
      </c>
      <c r="M3157">
        <v>3</v>
      </c>
      <c r="N3157" t="str">
        <f t="shared" si="295"/>
        <v/>
      </c>
      <c r="O3157">
        <v>1</v>
      </c>
      <c r="P3157" s="11">
        <v>0.2</v>
      </c>
      <c r="Q3157" s="11">
        <v>7.4999999999999997E-2</v>
      </c>
      <c r="R3157" s="12">
        <v>157.57333333333301</v>
      </c>
      <c r="S3157" t="s">
        <v>22</v>
      </c>
      <c r="T3157">
        <v>0</v>
      </c>
      <c r="U3157">
        <f t="shared" si="296"/>
        <v>5</v>
      </c>
      <c r="V3157">
        <f t="shared" si="297"/>
        <v>1</v>
      </c>
      <c r="W3157">
        <f t="shared" si="298"/>
        <v>4</v>
      </c>
      <c r="X3157" t="str">
        <f t="shared" si="299"/>
        <v>514</v>
      </c>
      <c r="Y3157" t="str">
        <f>IF(Table1[[#This Row],[RFM_Score]]="555","Champion", IF(AND(J3157&gt;=4,V3157&gt;=4),"Loyal", IF(U3157&lt;=2,"At Risk", IF(W3157&gt;=4,"Potential Loyalist","Others"))))</f>
        <v>Potential Loyalist</v>
      </c>
    </row>
    <row r="3158" spans="1:25">
      <c r="A3158" t="s">
        <v>9367</v>
      </c>
      <c r="B3158">
        <v>51</v>
      </c>
      <c r="C3158" t="s">
        <v>19</v>
      </c>
      <c r="D3158" t="s">
        <v>25</v>
      </c>
      <c r="E3158" s="6" t="s">
        <v>15228</v>
      </c>
      <c r="F3158" t="s">
        <v>37</v>
      </c>
      <c r="G3158">
        <v>1</v>
      </c>
      <c r="H3158">
        <v>0</v>
      </c>
      <c r="I3158">
        <v>48</v>
      </c>
      <c r="J3158">
        <v>2</v>
      </c>
      <c r="K3158">
        <v>472.09</v>
      </c>
      <c r="L3158" t="str">
        <f t="shared" si="294"/>
        <v/>
      </c>
      <c r="M3158">
        <v>3</v>
      </c>
      <c r="N3158" t="str">
        <f t="shared" si="295"/>
        <v/>
      </c>
      <c r="O3158">
        <v>73</v>
      </c>
      <c r="P3158" s="11">
        <v>0</v>
      </c>
      <c r="Q3158" s="11">
        <v>4.1666666666666602E-2</v>
      </c>
      <c r="R3158" s="12">
        <v>157.363333333333</v>
      </c>
      <c r="S3158" t="s">
        <v>22</v>
      </c>
      <c r="T3158">
        <v>0</v>
      </c>
      <c r="U3158">
        <f t="shared" si="296"/>
        <v>2</v>
      </c>
      <c r="V3158">
        <f t="shared" si="297"/>
        <v>1</v>
      </c>
      <c r="W3158">
        <f t="shared" si="298"/>
        <v>4</v>
      </c>
      <c r="X3158" t="str">
        <f t="shared" si="299"/>
        <v>214</v>
      </c>
      <c r="Y3158" t="str">
        <f>IF(Table1[[#This Row],[RFM_Score]]="555","Champion", IF(AND(J3158&gt;=4,V3158&gt;=4),"Loyal", IF(U3158&lt;=2,"At Risk", IF(W3158&gt;=4,"Potential Loyalist","Others"))))</f>
        <v>At Risk</v>
      </c>
    </row>
    <row r="3159" spans="1:25">
      <c r="A3159" t="s">
        <v>10750</v>
      </c>
      <c r="B3159">
        <v>18</v>
      </c>
      <c r="C3159" t="s">
        <v>19</v>
      </c>
      <c r="D3159" t="s">
        <v>41</v>
      </c>
      <c r="E3159" s="6" t="s">
        <v>15229</v>
      </c>
      <c r="F3159" t="s">
        <v>60</v>
      </c>
      <c r="G3159">
        <v>3</v>
      </c>
      <c r="H3159">
        <v>1</v>
      </c>
      <c r="I3159">
        <v>51</v>
      </c>
      <c r="J3159">
        <v>1</v>
      </c>
      <c r="K3159">
        <v>471.88</v>
      </c>
      <c r="L3159" t="str">
        <f t="shared" si="294"/>
        <v/>
      </c>
      <c r="M3159">
        <v>3</v>
      </c>
      <c r="N3159" t="str">
        <f t="shared" si="295"/>
        <v/>
      </c>
      <c r="O3159">
        <v>8</v>
      </c>
      <c r="P3159" s="11">
        <v>0.33333333333333298</v>
      </c>
      <c r="Q3159" s="11">
        <v>1.9607843137254902E-2</v>
      </c>
      <c r="R3159" s="12">
        <v>157.29333333333301</v>
      </c>
      <c r="S3159" t="s">
        <v>22</v>
      </c>
      <c r="T3159">
        <v>0</v>
      </c>
      <c r="U3159">
        <f t="shared" si="296"/>
        <v>5</v>
      </c>
      <c r="V3159">
        <f t="shared" si="297"/>
        <v>1</v>
      </c>
      <c r="W3159">
        <f t="shared" si="298"/>
        <v>4</v>
      </c>
      <c r="X3159" t="str">
        <f t="shared" si="299"/>
        <v>514</v>
      </c>
      <c r="Y3159" t="str">
        <f>IF(Table1[[#This Row],[RFM_Score]]="555","Champion", IF(AND(J3159&gt;=4,V3159&gt;=4),"Loyal", IF(U3159&lt;=2,"At Risk", IF(W3159&gt;=4,"Potential Loyalist","Others"))))</f>
        <v>Potential Loyalist</v>
      </c>
    </row>
    <row r="3160" spans="1:25">
      <c r="A3160" t="s">
        <v>4563</v>
      </c>
      <c r="B3160">
        <v>18</v>
      </c>
      <c r="C3160" t="s">
        <v>24</v>
      </c>
      <c r="D3160" t="s">
        <v>25</v>
      </c>
      <c r="E3160" s="6" t="s">
        <v>15230</v>
      </c>
      <c r="F3160" t="s">
        <v>26</v>
      </c>
      <c r="G3160">
        <v>4</v>
      </c>
      <c r="H3160">
        <v>1</v>
      </c>
      <c r="I3160">
        <v>55</v>
      </c>
      <c r="J3160">
        <v>2</v>
      </c>
      <c r="K3160">
        <v>471.8</v>
      </c>
      <c r="L3160" t="str">
        <f t="shared" si="294"/>
        <v/>
      </c>
      <c r="M3160">
        <v>3</v>
      </c>
      <c r="N3160" t="str">
        <f t="shared" si="295"/>
        <v/>
      </c>
      <c r="O3160">
        <v>25</v>
      </c>
      <c r="P3160" s="11">
        <v>0.25</v>
      </c>
      <c r="Q3160" s="11">
        <v>3.6363636363636299E-2</v>
      </c>
      <c r="R3160" s="12">
        <v>157.266666666666</v>
      </c>
      <c r="S3160" t="s">
        <v>22</v>
      </c>
      <c r="T3160">
        <v>0</v>
      </c>
      <c r="U3160">
        <f t="shared" si="296"/>
        <v>4</v>
      </c>
      <c r="V3160">
        <f t="shared" si="297"/>
        <v>1</v>
      </c>
      <c r="W3160">
        <f t="shared" si="298"/>
        <v>4</v>
      </c>
      <c r="X3160" t="str">
        <f t="shared" si="299"/>
        <v>414</v>
      </c>
      <c r="Y3160" t="str">
        <f>IF(Table1[[#This Row],[RFM_Score]]="555","Champion", IF(AND(J3160&gt;=4,V3160&gt;=4),"Loyal", IF(U3160&lt;=2,"At Risk", IF(W3160&gt;=4,"Potential Loyalist","Others"))))</f>
        <v>Potential Loyalist</v>
      </c>
    </row>
    <row r="3161" spans="1:25">
      <c r="A3161" t="s">
        <v>10331</v>
      </c>
      <c r="B3161">
        <v>36</v>
      </c>
      <c r="C3161" t="s">
        <v>19</v>
      </c>
      <c r="D3161" t="s">
        <v>25</v>
      </c>
      <c r="E3161" s="6" t="s">
        <v>15231</v>
      </c>
      <c r="F3161" t="s">
        <v>30</v>
      </c>
      <c r="G3161">
        <v>4</v>
      </c>
      <c r="H3161">
        <v>2</v>
      </c>
      <c r="I3161">
        <v>61</v>
      </c>
      <c r="J3161">
        <v>3</v>
      </c>
      <c r="K3161">
        <v>471.63</v>
      </c>
      <c r="L3161" t="str">
        <f t="shared" si="294"/>
        <v/>
      </c>
      <c r="M3161">
        <v>3</v>
      </c>
      <c r="N3161" t="str">
        <f t="shared" si="295"/>
        <v/>
      </c>
      <c r="O3161">
        <v>39</v>
      </c>
      <c r="P3161" s="11">
        <v>0.5</v>
      </c>
      <c r="Q3161" s="11">
        <v>4.9180327868852403E-2</v>
      </c>
      <c r="R3161" s="12">
        <v>157.21</v>
      </c>
      <c r="S3161" t="s">
        <v>22</v>
      </c>
      <c r="T3161">
        <v>0</v>
      </c>
      <c r="U3161">
        <f t="shared" si="296"/>
        <v>4</v>
      </c>
      <c r="V3161">
        <f t="shared" si="297"/>
        <v>1</v>
      </c>
      <c r="W3161">
        <f t="shared" si="298"/>
        <v>4</v>
      </c>
      <c r="X3161" t="str">
        <f t="shared" si="299"/>
        <v>414</v>
      </c>
      <c r="Y3161" t="str">
        <f>IF(Table1[[#This Row],[RFM_Score]]="555","Champion", IF(AND(J3161&gt;=4,V3161&gt;=4),"Loyal", IF(U3161&lt;=2,"At Risk", IF(W3161&gt;=4,"Potential Loyalist","Others"))))</f>
        <v>Potential Loyalist</v>
      </c>
    </row>
    <row r="3162" spans="1:25">
      <c r="A3162" t="s">
        <v>4956</v>
      </c>
      <c r="B3162">
        <v>50</v>
      </c>
      <c r="C3162" t="s">
        <v>19</v>
      </c>
      <c r="D3162" t="s">
        <v>20</v>
      </c>
      <c r="E3162" s="6" t="s">
        <v>15232</v>
      </c>
      <c r="F3162" t="s">
        <v>60</v>
      </c>
      <c r="G3162">
        <v>5</v>
      </c>
      <c r="H3162">
        <v>1</v>
      </c>
      <c r="I3162">
        <v>47</v>
      </c>
      <c r="J3162">
        <v>4</v>
      </c>
      <c r="K3162">
        <v>471.56</v>
      </c>
      <c r="L3162" t="str">
        <f t="shared" si="294"/>
        <v/>
      </c>
      <c r="M3162">
        <v>3</v>
      </c>
      <c r="N3162" t="str">
        <f t="shared" si="295"/>
        <v/>
      </c>
      <c r="O3162">
        <v>8</v>
      </c>
      <c r="P3162" s="11">
        <v>0.2</v>
      </c>
      <c r="Q3162" s="11">
        <v>8.5106382978723402E-2</v>
      </c>
      <c r="R3162" s="12">
        <v>157.18666666666601</v>
      </c>
      <c r="S3162" t="s">
        <v>22</v>
      </c>
      <c r="T3162">
        <v>0</v>
      </c>
      <c r="U3162">
        <f t="shared" si="296"/>
        <v>5</v>
      </c>
      <c r="V3162">
        <f t="shared" si="297"/>
        <v>1</v>
      </c>
      <c r="W3162">
        <f t="shared" si="298"/>
        <v>4</v>
      </c>
      <c r="X3162" t="str">
        <f t="shared" si="299"/>
        <v>514</v>
      </c>
      <c r="Y3162" t="str">
        <f>IF(Table1[[#This Row],[RFM_Score]]="555","Champion", IF(AND(J3162&gt;=4,V3162&gt;=4),"Loyal", IF(U3162&lt;=2,"At Risk", IF(W3162&gt;=4,"Potential Loyalist","Others"))))</f>
        <v>Potential Loyalist</v>
      </c>
    </row>
    <row r="3163" spans="1:25">
      <c r="A3163" t="s">
        <v>5866</v>
      </c>
      <c r="B3163">
        <v>51</v>
      </c>
      <c r="C3163" t="s">
        <v>24</v>
      </c>
      <c r="D3163" t="s">
        <v>25</v>
      </c>
      <c r="E3163" s="6" t="s">
        <v>15233</v>
      </c>
      <c r="F3163" t="s">
        <v>62</v>
      </c>
      <c r="G3163">
        <v>3</v>
      </c>
      <c r="H3163">
        <v>2</v>
      </c>
      <c r="I3163">
        <v>49</v>
      </c>
      <c r="J3163">
        <v>1</v>
      </c>
      <c r="K3163">
        <v>465.51</v>
      </c>
      <c r="L3163" t="str">
        <f t="shared" si="294"/>
        <v/>
      </c>
      <c r="M3163">
        <v>3</v>
      </c>
      <c r="N3163" t="str">
        <f t="shared" si="295"/>
        <v/>
      </c>
      <c r="O3163">
        <v>33</v>
      </c>
      <c r="P3163" s="11">
        <v>0.66666666666666596</v>
      </c>
      <c r="Q3163" s="11">
        <v>2.04081632653061E-2</v>
      </c>
      <c r="R3163" s="12">
        <v>155.16999999999999</v>
      </c>
      <c r="S3163" t="s">
        <v>22</v>
      </c>
      <c r="T3163">
        <v>0</v>
      </c>
      <c r="U3163">
        <f t="shared" si="296"/>
        <v>4</v>
      </c>
      <c r="V3163">
        <f t="shared" si="297"/>
        <v>1</v>
      </c>
      <c r="W3163">
        <f t="shared" si="298"/>
        <v>4</v>
      </c>
      <c r="X3163" t="str">
        <f t="shared" si="299"/>
        <v>414</v>
      </c>
      <c r="Y3163" t="str">
        <f>IF(Table1[[#This Row],[RFM_Score]]="555","Champion", IF(AND(J3163&gt;=4,V3163&gt;=4),"Loyal", IF(U3163&lt;=2,"At Risk", IF(W3163&gt;=4,"Potential Loyalist","Others"))))</f>
        <v>Potential Loyalist</v>
      </c>
    </row>
    <row r="3164" spans="1:25">
      <c r="A3164" t="s">
        <v>2738</v>
      </c>
      <c r="B3164">
        <v>48</v>
      </c>
      <c r="C3164" t="s">
        <v>19</v>
      </c>
      <c r="D3164" t="s">
        <v>35</v>
      </c>
      <c r="E3164" s="6" t="s">
        <v>15234</v>
      </c>
      <c r="F3164" t="s">
        <v>26</v>
      </c>
      <c r="G3164">
        <v>4</v>
      </c>
      <c r="H3164">
        <v>1</v>
      </c>
      <c r="I3164">
        <v>54</v>
      </c>
      <c r="J3164">
        <v>3</v>
      </c>
      <c r="K3164">
        <v>465.35</v>
      </c>
      <c r="L3164" t="str">
        <f t="shared" si="294"/>
        <v/>
      </c>
      <c r="M3164">
        <v>3</v>
      </c>
      <c r="N3164" t="str">
        <f t="shared" si="295"/>
        <v/>
      </c>
      <c r="O3164">
        <v>83</v>
      </c>
      <c r="P3164" s="11">
        <v>0.25</v>
      </c>
      <c r="Q3164" s="11">
        <v>5.5555555555555497E-2</v>
      </c>
      <c r="R3164" s="12">
        <v>155.11666666666599</v>
      </c>
      <c r="S3164" t="s">
        <v>22</v>
      </c>
      <c r="T3164">
        <v>0</v>
      </c>
      <c r="U3164">
        <f t="shared" si="296"/>
        <v>2</v>
      </c>
      <c r="V3164">
        <f t="shared" si="297"/>
        <v>1</v>
      </c>
      <c r="W3164">
        <f t="shared" si="298"/>
        <v>4</v>
      </c>
      <c r="X3164" t="str">
        <f t="shared" si="299"/>
        <v>214</v>
      </c>
      <c r="Y3164" t="str">
        <f>IF(Table1[[#This Row],[RFM_Score]]="555","Champion", IF(AND(J3164&gt;=4,V3164&gt;=4),"Loyal", IF(U3164&lt;=2,"At Risk", IF(W3164&gt;=4,"Potential Loyalist","Others"))))</f>
        <v>At Risk</v>
      </c>
    </row>
    <row r="3165" spans="1:25">
      <c r="A3165" t="s">
        <v>6676</v>
      </c>
      <c r="B3165">
        <v>34</v>
      </c>
      <c r="C3165" t="s">
        <v>19</v>
      </c>
      <c r="D3165" t="s">
        <v>49</v>
      </c>
      <c r="E3165" s="6" t="s">
        <v>15235</v>
      </c>
      <c r="F3165" t="s">
        <v>37</v>
      </c>
      <c r="G3165">
        <v>2</v>
      </c>
      <c r="H3165">
        <v>0</v>
      </c>
      <c r="I3165">
        <v>50</v>
      </c>
      <c r="J3165">
        <v>3</v>
      </c>
      <c r="K3165">
        <v>465.35</v>
      </c>
      <c r="L3165" t="str">
        <f t="shared" si="294"/>
        <v/>
      </c>
      <c r="M3165">
        <v>3</v>
      </c>
      <c r="N3165" t="str">
        <f t="shared" si="295"/>
        <v/>
      </c>
      <c r="O3165">
        <v>8</v>
      </c>
      <c r="P3165" s="11">
        <v>0</v>
      </c>
      <c r="Q3165" s="11">
        <v>0.06</v>
      </c>
      <c r="R3165" s="12">
        <v>155.11666666666599</v>
      </c>
      <c r="S3165" t="s">
        <v>22</v>
      </c>
      <c r="T3165">
        <v>0</v>
      </c>
      <c r="U3165">
        <f t="shared" si="296"/>
        <v>5</v>
      </c>
      <c r="V3165">
        <f t="shared" si="297"/>
        <v>1</v>
      </c>
      <c r="W3165">
        <f t="shared" si="298"/>
        <v>4</v>
      </c>
      <c r="X3165" t="str">
        <f t="shared" si="299"/>
        <v>514</v>
      </c>
      <c r="Y3165" t="str">
        <f>IF(Table1[[#This Row],[RFM_Score]]="555","Champion", IF(AND(J3165&gt;=4,V3165&gt;=4),"Loyal", IF(U3165&lt;=2,"At Risk", IF(W3165&gt;=4,"Potential Loyalist","Others"))))</f>
        <v>Potential Loyalist</v>
      </c>
    </row>
    <row r="3166" spans="1:25">
      <c r="A3166" t="s">
        <v>11106</v>
      </c>
      <c r="B3166">
        <v>39</v>
      </c>
      <c r="C3166" t="s">
        <v>19</v>
      </c>
      <c r="D3166" t="s">
        <v>29</v>
      </c>
      <c r="E3166" s="6" t="s">
        <v>15236</v>
      </c>
      <c r="F3166" t="s">
        <v>37</v>
      </c>
      <c r="G3166">
        <v>4</v>
      </c>
      <c r="H3166">
        <v>0</v>
      </c>
      <c r="I3166">
        <v>50</v>
      </c>
      <c r="J3166">
        <v>2</v>
      </c>
      <c r="K3166">
        <v>464.61</v>
      </c>
      <c r="L3166" t="str">
        <f t="shared" si="294"/>
        <v/>
      </c>
      <c r="M3166">
        <v>3</v>
      </c>
      <c r="N3166" t="str">
        <f t="shared" si="295"/>
        <v/>
      </c>
      <c r="O3166">
        <v>22</v>
      </c>
      <c r="P3166" s="11">
        <v>0</v>
      </c>
      <c r="Q3166" s="11">
        <v>0.04</v>
      </c>
      <c r="R3166" s="12">
        <v>154.87</v>
      </c>
      <c r="S3166" t="s">
        <v>22</v>
      </c>
      <c r="T3166">
        <v>0</v>
      </c>
      <c r="U3166">
        <f t="shared" si="296"/>
        <v>4</v>
      </c>
      <c r="V3166">
        <f t="shared" si="297"/>
        <v>1</v>
      </c>
      <c r="W3166">
        <f t="shared" si="298"/>
        <v>4</v>
      </c>
      <c r="X3166" t="str">
        <f t="shared" si="299"/>
        <v>414</v>
      </c>
      <c r="Y3166" t="str">
        <f>IF(Table1[[#This Row],[RFM_Score]]="555","Champion", IF(AND(J3166&gt;=4,V3166&gt;=4),"Loyal", IF(U3166&lt;=2,"At Risk", IF(W3166&gt;=4,"Potential Loyalist","Others"))))</f>
        <v>Potential Loyalist</v>
      </c>
    </row>
    <row r="3167" spans="1:25">
      <c r="A3167" t="s">
        <v>940</v>
      </c>
      <c r="B3167">
        <v>50</v>
      </c>
      <c r="C3167" t="s">
        <v>19</v>
      </c>
      <c r="D3167" t="s">
        <v>25</v>
      </c>
      <c r="E3167" s="6" t="s">
        <v>15237</v>
      </c>
      <c r="F3167" t="s">
        <v>62</v>
      </c>
      <c r="G3167">
        <v>0</v>
      </c>
      <c r="H3167">
        <v>0</v>
      </c>
      <c r="I3167">
        <v>49</v>
      </c>
      <c r="J3167">
        <v>2</v>
      </c>
      <c r="K3167">
        <v>463.75</v>
      </c>
      <c r="L3167" t="str">
        <f t="shared" si="294"/>
        <v/>
      </c>
      <c r="M3167">
        <v>3</v>
      </c>
      <c r="N3167" t="str">
        <f t="shared" si="295"/>
        <v/>
      </c>
      <c r="O3167">
        <v>7</v>
      </c>
      <c r="P3167" s="11">
        <v>0</v>
      </c>
      <c r="Q3167" s="11">
        <v>4.08163265306122E-2</v>
      </c>
      <c r="R3167" s="12">
        <v>154.583333333333</v>
      </c>
      <c r="S3167" t="s">
        <v>22</v>
      </c>
      <c r="T3167">
        <v>1</v>
      </c>
      <c r="U3167">
        <f t="shared" si="296"/>
        <v>5</v>
      </c>
      <c r="V3167">
        <f t="shared" si="297"/>
        <v>1</v>
      </c>
      <c r="W3167">
        <f t="shared" si="298"/>
        <v>4</v>
      </c>
      <c r="X3167" t="str">
        <f t="shared" si="299"/>
        <v>514</v>
      </c>
      <c r="Y3167" t="str">
        <f>IF(Table1[[#This Row],[RFM_Score]]="555","Champion", IF(AND(J3167&gt;=4,V3167&gt;=4),"Loyal", IF(U3167&lt;=2,"At Risk", IF(W3167&gt;=4,"Potential Loyalist","Others"))))</f>
        <v>Potential Loyalist</v>
      </c>
    </row>
    <row r="3168" spans="1:25">
      <c r="A3168" t="s">
        <v>10906</v>
      </c>
      <c r="B3168">
        <v>42</v>
      </c>
      <c r="C3168" t="s">
        <v>19</v>
      </c>
      <c r="D3168" t="s">
        <v>49</v>
      </c>
      <c r="E3168" s="6" t="s">
        <v>15238</v>
      </c>
      <c r="F3168" t="s">
        <v>30</v>
      </c>
      <c r="G3168">
        <v>1</v>
      </c>
      <c r="H3168">
        <v>1</v>
      </c>
      <c r="I3168">
        <v>51</v>
      </c>
      <c r="J3168">
        <v>3</v>
      </c>
      <c r="K3168">
        <v>463.72</v>
      </c>
      <c r="L3168" t="str">
        <f t="shared" si="294"/>
        <v/>
      </c>
      <c r="M3168">
        <v>3</v>
      </c>
      <c r="N3168" t="str">
        <f t="shared" si="295"/>
        <v/>
      </c>
      <c r="O3168">
        <v>1</v>
      </c>
      <c r="P3168" s="11">
        <v>1</v>
      </c>
      <c r="Q3168" s="11">
        <v>5.8823529411764698E-2</v>
      </c>
      <c r="R3168" s="12">
        <v>154.57333333333301</v>
      </c>
      <c r="S3168" t="s">
        <v>22</v>
      </c>
      <c r="T3168">
        <v>0</v>
      </c>
      <c r="U3168">
        <f t="shared" si="296"/>
        <v>5</v>
      </c>
      <c r="V3168">
        <f t="shared" si="297"/>
        <v>1</v>
      </c>
      <c r="W3168">
        <f t="shared" si="298"/>
        <v>4</v>
      </c>
      <c r="X3168" t="str">
        <f t="shared" si="299"/>
        <v>514</v>
      </c>
      <c r="Y3168" t="str">
        <f>IF(Table1[[#This Row],[RFM_Score]]="555","Champion", IF(AND(J3168&gt;=4,V3168&gt;=4),"Loyal", IF(U3168&lt;=2,"At Risk", IF(W3168&gt;=4,"Potential Loyalist","Others"))))</f>
        <v>Potential Loyalist</v>
      </c>
    </row>
    <row r="3169" spans="1:25">
      <c r="A3169" t="s">
        <v>2323</v>
      </c>
      <c r="B3169">
        <v>44</v>
      </c>
      <c r="C3169" t="s">
        <v>19</v>
      </c>
      <c r="D3169" t="s">
        <v>35</v>
      </c>
      <c r="E3169" s="6" t="s">
        <v>15239</v>
      </c>
      <c r="F3169" t="s">
        <v>21</v>
      </c>
      <c r="G3169">
        <v>4</v>
      </c>
      <c r="H3169">
        <v>2</v>
      </c>
      <c r="I3169">
        <v>51</v>
      </c>
      <c r="J3169">
        <v>3</v>
      </c>
      <c r="K3169">
        <v>462.93</v>
      </c>
      <c r="L3169" t="str">
        <f t="shared" si="294"/>
        <v/>
      </c>
      <c r="M3169">
        <v>3</v>
      </c>
      <c r="N3169" t="str">
        <f t="shared" si="295"/>
        <v/>
      </c>
      <c r="O3169">
        <v>35</v>
      </c>
      <c r="P3169" s="11">
        <v>0.5</v>
      </c>
      <c r="Q3169" s="11">
        <v>5.8823529411764698E-2</v>
      </c>
      <c r="R3169" s="12">
        <v>154.31</v>
      </c>
      <c r="S3169" t="s">
        <v>22</v>
      </c>
      <c r="T3169">
        <v>0</v>
      </c>
      <c r="U3169">
        <f t="shared" si="296"/>
        <v>4</v>
      </c>
      <c r="V3169">
        <f t="shared" si="297"/>
        <v>1</v>
      </c>
      <c r="W3169">
        <f t="shared" si="298"/>
        <v>4</v>
      </c>
      <c r="X3169" t="str">
        <f t="shared" si="299"/>
        <v>414</v>
      </c>
      <c r="Y3169" t="str">
        <f>IF(Table1[[#This Row],[RFM_Score]]="555","Champion", IF(AND(J3169&gt;=4,V3169&gt;=4),"Loyal", IF(U3169&lt;=2,"At Risk", IF(W3169&gt;=4,"Potential Loyalist","Others"))))</f>
        <v>Potential Loyalist</v>
      </c>
    </row>
    <row r="3170" spans="1:25">
      <c r="A3170" t="s">
        <v>9525</v>
      </c>
      <c r="B3170">
        <v>29</v>
      </c>
      <c r="C3170" t="s">
        <v>24</v>
      </c>
      <c r="D3170" t="s">
        <v>25</v>
      </c>
      <c r="E3170" s="6" t="s">
        <v>15240</v>
      </c>
      <c r="F3170" t="s">
        <v>30</v>
      </c>
      <c r="G3170">
        <v>6</v>
      </c>
      <c r="H3170">
        <v>1</v>
      </c>
      <c r="I3170">
        <v>48</v>
      </c>
      <c r="J3170">
        <v>4</v>
      </c>
      <c r="K3170">
        <v>461.39</v>
      </c>
      <c r="L3170" t="str">
        <f t="shared" si="294"/>
        <v/>
      </c>
      <c r="M3170">
        <v>3</v>
      </c>
      <c r="N3170" t="str">
        <f t="shared" si="295"/>
        <v/>
      </c>
      <c r="O3170">
        <v>6</v>
      </c>
      <c r="P3170" s="11">
        <v>0.16666666666666599</v>
      </c>
      <c r="Q3170" s="11">
        <v>8.3333333333333301E-2</v>
      </c>
      <c r="R3170" s="12">
        <v>153.796666666666</v>
      </c>
      <c r="S3170" t="s">
        <v>22</v>
      </c>
      <c r="T3170">
        <v>0</v>
      </c>
      <c r="U3170">
        <f t="shared" si="296"/>
        <v>5</v>
      </c>
      <c r="V3170">
        <f t="shared" si="297"/>
        <v>1</v>
      </c>
      <c r="W3170">
        <f t="shared" si="298"/>
        <v>4</v>
      </c>
      <c r="X3170" t="str">
        <f t="shared" si="299"/>
        <v>514</v>
      </c>
      <c r="Y3170" t="str">
        <f>IF(Table1[[#This Row],[RFM_Score]]="555","Champion", IF(AND(J3170&gt;=4,V3170&gt;=4),"Loyal", IF(U3170&lt;=2,"At Risk", IF(W3170&gt;=4,"Potential Loyalist","Others"))))</f>
        <v>Potential Loyalist</v>
      </c>
    </row>
    <row r="3171" spans="1:25">
      <c r="A3171" t="s">
        <v>150</v>
      </c>
      <c r="B3171">
        <v>64</v>
      </c>
      <c r="C3171" t="s">
        <v>24</v>
      </c>
      <c r="D3171" t="s">
        <v>29</v>
      </c>
      <c r="E3171" s="6" t="s">
        <v>15241</v>
      </c>
      <c r="F3171" t="s">
        <v>62</v>
      </c>
      <c r="G3171">
        <v>1</v>
      </c>
      <c r="H3171">
        <v>0</v>
      </c>
      <c r="I3171">
        <v>46</v>
      </c>
      <c r="J3171">
        <v>4</v>
      </c>
      <c r="K3171">
        <v>460.39</v>
      </c>
      <c r="L3171" t="str">
        <f t="shared" si="294"/>
        <v/>
      </c>
      <c r="M3171">
        <v>3</v>
      </c>
      <c r="N3171" t="str">
        <f t="shared" si="295"/>
        <v/>
      </c>
      <c r="O3171">
        <v>4</v>
      </c>
      <c r="P3171" s="11">
        <v>0</v>
      </c>
      <c r="Q3171" s="11">
        <v>8.6956521739130405E-2</v>
      </c>
      <c r="R3171" s="12">
        <v>153.463333333333</v>
      </c>
      <c r="S3171" t="s">
        <v>22</v>
      </c>
      <c r="T3171">
        <v>0</v>
      </c>
      <c r="U3171">
        <f t="shared" si="296"/>
        <v>5</v>
      </c>
      <c r="V3171">
        <f t="shared" si="297"/>
        <v>1</v>
      </c>
      <c r="W3171">
        <f t="shared" si="298"/>
        <v>4</v>
      </c>
      <c r="X3171" t="str">
        <f t="shared" si="299"/>
        <v>514</v>
      </c>
      <c r="Y3171" t="str">
        <f>IF(Table1[[#This Row],[RFM_Score]]="555","Champion", IF(AND(J3171&gt;=4,V3171&gt;=4),"Loyal", IF(U3171&lt;=2,"At Risk", IF(W3171&gt;=4,"Potential Loyalist","Others"))))</f>
        <v>Potential Loyalist</v>
      </c>
    </row>
    <row r="3172" spans="1:25">
      <c r="A3172" t="s">
        <v>5978</v>
      </c>
      <c r="B3172">
        <v>44</v>
      </c>
      <c r="C3172" t="s">
        <v>24</v>
      </c>
      <c r="D3172" t="s">
        <v>25</v>
      </c>
      <c r="E3172" s="6" t="s">
        <v>15242</v>
      </c>
      <c r="F3172" t="s">
        <v>60</v>
      </c>
      <c r="G3172">
        <v>6</v>
      </c>
      <c r="H3172">
        <v>2</v>
      </c>
      <c r="I3172">
        <v>44</v>
      </c>
      <c r="J3172">
        <v>2</v>
      </c>
      <c r="K3172">
        <v>459.59</v>
      </c>
      <c r="L3172" t="str">
        <f t="shared" si="294"/>
        <v/>
      </c>
      <c r="M3172">
        <v>3</v>
      </c>
      <c r="N3172" t="str">
        <f t="shared" si="295"/>
        <v/>
      </c>
      <c r="O3172">
        <v>12</v>
      </c>
      <c r="P3172" s="11">
        <v>0.33333333333333298</v>
      </c>
      <c r="Q3172" s="11">
        <v>4.54545454545454E-2</v>
      </c>
      <c r="R3172" s="12">
        <v>153.196666666666</v>
      </c>
      <c r="S3172" t="s">
        <v>22</v>
      </c>
      <c r="T3172">
        <v>0</v>
      </c>
      <c r="U3172">
        <f t="shared" si="296"/>
        <v>5</v>
      </c>
      <c r="V3172">
        <f t="shared" si="297"/>
        <v>1</v>
      </c>
      <c r="W3172">
        <f t="shared" si="298"/>
        <v>4</v>
      </c>
      <c r="X3172" t="str">
        <f t="shared" si="299"/>
        <v>514</v>
      </c>
      <c r="Y3172" t="str">
        <f>IF(Table1[[#This Row],[RFM_Score]]="555","Champion", IF(AND(J3172&gt;=4,V3172&gt;=4),"Loyal", IF(U3172&lt;=2,"At Risk", IF(W3172&gt;=4,"Potential Loyalist","Others"))))</f>
        <v>Potential Loyalist</v>
      </c>
    </row>
    <row r="3173" spans="1:25">
      <c r="A3173" t="s">
        <v>7538</v>
      </c>
      <c r="B3173">
        <v>36</v>
      </c>
      <c r="C3173" t="s">
        <v>19</v>
      </c>
      <c r="D3173" t="s">
        <v>25</v>
      </c>
      <c r="E3173" s="6" t="s">
        <v>15243</v>
      </c>
      <c r="F3173" t="s">
        <v>26</v>
      </c>
      <c r="G3173">
        <v>0</v>
      </c>
      <c r="H3173">
        <v>0</v>
      </c>
      <c r="I3173">
        <v>52</v>
      </c>
      <c r="J3173">
        <v>2</v>
      </c>
      <c r="K3173">
        <v>456.83</v>
      </c>
      <c r="L3173" t="str">
        <f t="shared" si="294"/>
        <v/>
      </c>
      <c r="M3173">
        <v>3</v>
      </c>
      <c r="N3173" t="str">
        <f t="shared" si="295"/>
        <v/>
      </c>
      <c r="O3173">
        <v>85</v>
      </c>
      <c r="P3173" s="11">
        <v>0</v>
      </c>
      <c r="Q3173" s="11">
        <v>3.8461538461538401E-2</v>
      </c>
      <c r="R3173" s="12">
        <v>152.27666666666599</v>
      </c>
      <c r="S3173" t="s">
        <v>22</v>
      </c>
      <c r="T3173">
        <v>0</v>
      </c>
      <c r="U3173">
        <f t="shared" si="296"/>
        <v>2</v>
      </c>
      <c r="V3173">
        <f t="shared" si="297"/>
        <v>1</v>
      </c>
      <c r="W3173">
        <f t="shared" si="298"/>
        <v>4</v>
      </c>
      <c r="X3173" t="str">
        <f t="shared" si="299"/>
        <v>214</v>
      </c>
      <c r="Y3173" t="str">
        <f>IF(Table1[[#This Row],[RFM_Score]]="555","Champion", IF(AND(J3173&gt;=4,V3173&gt;=4),"Loyal", IF(U3173&lt;=2,"At Risk", IF(W3173&gt;=4,"Potential Loyalist","Others"))))</f>
        <v>At Risk</v>
      </c>
    </row>
    <row r="3174" spans="1:25">
      <c r="A3174" t="s">
        <v>1571</v>
      </c>
      <c r="B3174">
        <v>29</v>
      </c>
      <c r="C3174" t="s">
        <v>24</v>
      </c>
      <c r="D3174" t="s">
        <v>35</v>
      </c>
      <c r="E3174" s="6" t="s">
        <v>15244</v>
      </c>
      <c r="F3174" t="s">
        <v>21</v>
      </c>
      <c r="G3174">
        <v>4</v>
      </c>
      <c r="H3174">
        <v>2</v>
      </c>
      <c r="I3174">
        <v>33</v>
      </c>
      <c r="J3174">
        <v>1</v>
      </c>
      <c r="K3174">
        <v>455.64</v>
      </c>
      <c r="L3174" t="str">
        <f t="shared" si="294"/>
        <v/>
      </c>
      <c r="M3174">
        <v>3</v>
      </c>
      <c r="N3174" t="str">
        <f t="shared" si="295"/>
        <v/>
      </c>
      <c r="O3174">
        <v>17</v>
      </c>
      <c r="P3174" s="11">
        <v>0.5</v>
      </c>
      <c r="Q3174" s="11">
        <v>3.03030303030303E-2</v>
      </c>
      <c r="R3174" s="12">
        <v>151.88</v>
      </c>
      <c r="S3174" t="s">
        <v>22</v>
      </c>
      <c r="T3174">
        <v>0</v>
      </c>
      <c r="U3174">
        <f t="shared" si="296"/>
        <v>5</v>
      </c>
      <c r="V3174">
        <f t="shared" si="297"/>
        <v>1</v>
      </c>
      <c r="W3174">
        <f t="shared" si="298"/>
        <v>4</v>
      </c>
      <c r="X3174" t="str">
        <f t="shared" si="299"/>
        <v>514</v>
      </c>
      <c r="Y3174" t="str">
        <f>IF(Table1[[#This Row],[RFM_Score]]="555","Champion", IF(AND(J3174&gt;=4,V3174&gt;=4),"Loyal", IF(U3174&lt;=2,"At Risk", IF(W3174&gt;=4,"Potential Loyalist","Others"))))</f>
        <v>Potential Loyalist</v>
      </c>
    </row>
    <row r="3175" spans="1:25">
      <c r="A3175" t="s">
        <v>5884</v>
      </c>
      <c r="B3175">
        <v>23</v>
      </c>
      <c r="C3175" t="s">
        <v>24</v>
      </c>
      <c r="D3175" t="s">
        <v>25</v>
      </c>
      <c r="E3175" s="6" t="s">
        <v>15245</v>
      </c>
      <c r="F3175" t="s">
        <v>30</v>
      </c>
      <c r="G3175">
        <v>3</v>
      </c>
      <c r="H3175">
        <v>1</v>
      </c>
      <c r="I3175">
        <v>64</v>
      </c>
      <c r="J3175">
        <v>1</v>
      </c>
      <c r="K3175">
        <v>454.43</v>
      </c>
      <c r="L3175" t="str">
        <f t="shared" si="294"/>
        <v/>
      </c>
      <c r="M3175">
        <v>3</v>
      </c>
      <c r="N3175" t="str">
        <f t="shared" si="295"/>
        <v/>
      </c>
      <c r="O3175">
        <v>53</v>
      </c>
      <c r="P3175" s="11">
        <v>0.33333333333333298</v>
      </c>
      <c r="Q3175" s="11">
        <v>1.5625E-2</v>
      </c>
      <c r="R3175" s="12">
        <v>151.47666666666601</v>
      </c>
      <c r="S3175" t="s">
        <v>22</v>
      </c>
      <c r="T3175">
        <v>1</v>
      </c>
      <c r="U3175">
        <f t="shared" si="296"/>
        <v>3</v>
      </c>
      <c r="V3175">
        <f t="shared" si="297"/>
        <v>1</v>
      </c>
      <c r="W3175">
        <f t="shared" si="298"/>
        <v>4</v>
      </c>
      <c r="X3175" t="str">
        <f t="shared" si="299"/>
        <v>314</v>
      </c>
      <c r="Y3175" t="str">
        <f>IF(Table1[[#This Row],[RFM_Score]]="555","Champion", IF(AND(J3175&gt;=4,V3175&gt;=4),"Loyal", IF(U3175&lt;=2,"At Risk", IF(W3175&gt;=4,"Potential Loyalist","Others"))))</f>
        <v>Potential Loyalist</v>
      </c>
    </row>
    <row r="3176" spans="1:25">
      <c r="A3176" t="s">
        <v>1474</v>
      </c>
      <c r="B3176">
        <v>54</v>
      </c>
      <c r="C3176" t="s">
        <v>24</v>
      </c>
      <c r="D3176" t="s">
        <v>25</v>
      </c>
      <c r="E3176" s="6" t="s">
        <v>15246</v>
      </c>
      <c r="F3176" t="s">
        <v>62</v>
      </c>
      <c r="G3176">
        <v>6</v>
      </c>
      <c r="H3176">
        <v>2</v>
      </c>
      <c r="I3176">
        <v>46</v>
      </c>
      <c r="J3176">
        <v>1</v>
      </c>
      <c r="K3176">
        <v>450.43</v>
      </c>
      <c r="L3176" t="str">
        <f t="shared" si="294"/>
        <v/>
      </c>
      <c r="M3176">
        <v>3</v>
      </c>
      <c r="N3176" t="str">
        <f t="shared" si="295"/>
        <v/>
      </c>
      <c r="O3176">
        <v>31</v>
      </c>
      <c r="P3176" s="11">
        <v>0.33333333333333298</v>
      </c>
      <c r="Q3176" s="11">
        <v>2.1739130434782601E-2</v>
      </c>
      <c r="R3176" s="12">
        <v>150.143333333333</v>
      </c>
      <c r="S3176" t="s">
        <v>22</v>
      </c>
      <c r="T3176">
        <v>0</v>
      </c>
      <c r="U3176">
        <f t="shared" si="296"/>
        <v>4</v>
      </c>
      <c r="V3176">
        <f t="shared" si="297"/>
        <v>1</v>
      </c>
      <c r="W3176">
        <f t="shared" si="298"/>
        <v>4</v>
      </c>
      <c r="X3176" t="str">
        <f t="shared" si="299"/>
        <v>414</v>
      </c>
      <c r="Y3176" t="str">
        <f>IF(Table1[[#This Row],[RFM_Score]]="555","Champion", IF(AND(J3176&gt;=4,V3176&gt;=4),"Loyal", IF(U3176&lt;=2,"At Risk", IF(W3176&gt;=4,"Potential Loyalist","Others"))))</f>
        <v>Potential Loyalist</v>
      </c>
    </row>
    <row r="3177" spans="1:25">
      <c r="A3177" t="s">
        <v>8592</v>
      </c>
      <c r="B3177">
        <v>37</v>
      </c>
      <c r="C3177" t="s">
        <v>19</v>
      </c>
      <c r="D3177" t="s">
        <v>25</v>
      </c>
      <c r="E3177" s="6" t="s">
        <v>15247</v>
      </c>
      <c r="F3177" t="s">
        <v>37</v>
      </c>
      <c r="G3177">
        <v>4</v>
      </c>
      <c r="H3177">
        <v>1</v>
      </c>
      <c r="I3177">
        <v>55</v>
      </c>
      <c r="J3177">
        <v>2</v>
      </c>
      <c r="K3177">
        <v>450</v>
      </c>
      <c r="L3177" t="str">
        <f t="shared" si="294"/>
        <v/>
      </c>
      <c r="M3177">
        <v>3</v>
      </c>
      <c r="N3177" t="str">
        <f t="shared" si="295"/>
        <v/>
      </c>
      <c r="O3177">
        <v>10</v>
      </c>
      <c r="P3177" s="11">
        <v>0.25</v>
      </c>
      <c r="Q3177" s="11">
        <v>3.6363636363636299E-2</v>
      </c>
      <c r="R3177" s="12">
        <v>150</v>
      </c>
      <c r="S3177" t="s">
        <v>22</v>
      </c>
      <c r="T3177">
        <v>0</v>
      </c>
      <c r="U3177">
        <f t="shared" si="296"/>
        <v>5</v>
      </c>
      <c r="V3177">
        <f t="shared" si="297"/>
        <v>1</v>
      </c>
      <c r="W3177">
        <f t="shared" si="298"/>
        <v>4</v>
      </c>
      <c r="X3177" t="str">
        <f t="shared" si="299"/>
        <v>514</v>
      </c>
      <c r="Y3177" t="str">
        <f>IF(Table1[[#This Row],[RFM_Score]]="555","Champion", IF(AND(J3177&gt;=4,V3177&gt;=4),"Loyal", IF(U3177&lt;=2,"At Risk", IF(W3177&gt;=4,"Potential Loyalist","Others"))))</f>
        <v>Potential Loyalist</v>
      </c>
    </row>
    <row r="3178" spans="1:25">
      <c r="A3178" t="s">
        <v>9332</v>
      </c>
      <c r="B3178">
        <v>23</v>
      </c>
      <c r="C3178" t="s">
        <v>24</v>
      </c>
      <c r="D3178" t="s">
        <v>25</v>
      </c>
      <c r="E3178" s="6" t="s">
        <v>15248</v>
      </c>
      <c r="F3178" t="s">
        <v>21</v>
      </c>
      <c r="G3178">
        <v>0</v>
      </c>
      <c r="H3178">
        <v>0</v>
      </c>
      <c r="I3178">
        <v>51</v>
      </c>
      <c r="J3178">
        <v>1</v>
      </c>
      <c r="K3178">
        <v>449.4</v>
      </c>
      <c r="L3178" t="str">
        <f t="shared" si="294"/>
        <v/>
      </c>
      <c r="M3178">
        <v>3</v>
      </c>
      <c r="N3178" t="str">
        <f t="shared" si="295"/>
        <v/>
      </c>
      <c r="O3178">
        <v>18</v>
      </c>
      <c r="P3178" s="11">
        <v>0</v>
      </c>
      <c r="Q3178" s="11">
        <v>1.9607843137254902E-2</v>
      </c>
      <c r="R3178" s="12">
        <v>149.79999999999899</v>
      </c>
      <c r="S3178" t="s">
        <v>22</v>
      </c>
      <c r="T3178">
        <v>0</v>
      </c>
      <c r="U3178">
        <f t="shared" si="296"/>
        <v>5</v>
      </c>
      <c r="V3178">
        <f t="shared" si="297"/>
        <v>1</v>
      </c>
      <c r="W3178">
        <f t="shared" si="298"/>
        <v>4</v>
      </c>
      <c r="X3178" t="str">
        <f t="shared" si="299"/>
        <v>514</v>
      </c>
      <c r="Y3178" t="str">
        <f>IF(Table1[[#This Row],[RFM_Score]]="555","Champion", IF(AND(J3178&gt;=4,V3178&gt;=4),"Loyal", IF(U3178&lt;=2,"At Risk", IF(W3178&gt;=4,"Potential Loyalist","Others"))))</f>
        <v>Potential Loyalist</v>
      </c>
    </row>
    <row r="3179" spans="1:25">
      <c r="A3179" t="s">
        <v>2602</v>
      </c>
      <c r="B3179">
        <v>30</v>
      </c>
      <c r="C3179" t="s">
        <v>24</v>
      </c>
      <c r="D3179" t="s">
        <v>29</v>
      </c>
      <c r="E3179" s="6" t="s">
        <v>15249</v>
      </c>
      <c r="F3179" t="s">
        <v>62</v>
      </c>
      <c r="G3179">
        <v>5</v>
      </c>
      <c r="H3179">
        <v>1</v>
      </c>
      <c r="I3179">
        <v>44</v>
      </c>
      <c r="J3179">
        <v>2</v>
      </c>
      <c r="K3179">
        <v>448.63</v>
      </c>
      <c r="L3179" t="str">
        <f t="shared" si="294"/>
        <v/>
      </c>
      <c r="M3179">
        <v>3</v>
      </c>
      <c r="N3179" t="str">
        <f t="shared" si="295"/>
        <v/>
      </c>
      <c r="O3179">
        <v>7</v>
      </c>
      <c r="P3179" s="11">
        <v>0.2</v>
      </c>
      <c r="Q3179" s="11">
        <v>4.54545454545454E-2</v>
      </c>
      <c r="R3179" s="12">
        <v>149.54333333333301</v>
      </c>
      <c r="S3179" t="s">
        <v>22</v>
      </c>
      <c r="T3179">
        <v>0</v>
      </c>
      <c r="U3179">
        <f t="shared" si="296"/>
        <v>5</v>
      </c>
      <c r="V3179">
        <f t="shared" si="297"/>
        <v>1</v>
      </c>
      <c r="W3179">
        <f t="shared" si="298"/>
        <v>4</v>
      </c>
      <c r="X3179" t="str">
        <f t="shared" si="299"/>
        <v>514</v>
      </c>
      <c r="Y3179" t="str">
        <f>IF(Table1[[#This Row],[RFM_Score]]="555","Champion", IF(AND(J3179&gt;=4,V3179&gt;=4),"Loyal", IF(U3179&lt;=2,"At Risk", IF(W3179&gt;=4,"Potential Loyalist","Others"))))</f>
        <v>Potential Loyalist</v>
      </c>
    </row>
    <row r="3180" spans="1:25">
      <c r="A3180" t="s">
        <v>5592</v>
      </c>
      <c r="B3180">
        <v>18</v>
      </c>
      <c r="C3180" t="s">
        <v>24</v>
      </c>
      <c r="D3180" t="s">
        <v>25</v>
      </c>
      <c r="E3180" s="6" t="s">
        <v>15250</v>
      </c>
      <c r="F3180" t="s">
        <v>37</v>
      </c>
      <c r="G3180">
        <v>4</v>
      </c>
      <c r="H3180">
        <v>1</v>
      </c>
      <c r="I3180">
        <v>52</v>
      </c>
      <c r="J3180">
        <v>3</v>
      </c>
      <c r="K3180">
        <v>447.42</v>
      </c>
      <c r="L3180" t="str">
        <f t="shared" si="294"/>
        <v/>
      </c>
      <c r="M3180">
        <v>3</v>
      </c>
      <c r="N3180" t="str">
        <f t="shared" si="295"/>
        <v/>
      </c>
      <c r="O3180">
        <v>20</v>
      </c>
      <c r="P3180" s="11">
        <v>0.25</v>
      </c>
      <c r="Q3180" s="11">
        <v>5.7692307692307598E-2</v>
      </c>
      <c r="R3180" s="12">
        <v>149.13999999999999</v>
      </c>
      <c r="S3180" t="s">
        <v>22</v>
      </c>
      <c r="T3180">
        <v>0</v>
      </c>
      <c r="U3180">
        <f t="shared" si="296"/>
        <v>5</v>
      </c>
      <c r="V3180">
        <f t="shared" si="297"/>
        <v>1</v>
      </c>
      <c r="W3180">
        <f t="shared" si="298"/>
        <v>4</v>
      </c>
      <c r="X3180" t="str">
        <f t="shared" si="299"/>
        <v>514</v>
      </c>
      <c r="Y3180" t="str">
        <f>IF(Table1[[#This Row],[RFM_Score]]="555","Champion", IF(AND(J3180&gt;=4,V3180&gt;=4),"Loyal", IF(U3180&lt;=2,"At Risk", IF(W3180&gt;=4,"Potential Loyalist","Others"))))</f>
        <v>Potential Loyalist</v>
      </c>
    </row>
    <row r="3181" spans="1:25">
      <c r="A3181" t="s">
        <v>7226</v>
      </c>
      <c r="B3181">
        <v>18</v>
      </c>
      <c r="C3181" t="s">
        <v>19</v>
      </c>
      <c r="D3181" t="s">
        <v>29</v>
      </c>
      <c r="E3181" s="6" t="s">
        <v>15251</v>
      </c>
      <c r="F3181" t="s">
        <v>37</v>
      </c>
      <c r="G3181">
        <v>2</v>
      </c>
      <c r="H3181">
        <v>1</v>
      </c>
      <c r="I3181">
        <v>46</v>
      </c>
      <c r="J3181">
        <v>0</v>
      </c>
      <c r="K3181">
        <v>446.87</v>
      </c>
      <c r="L3181" t="str">
        <f t="shared" si="294"/>
        <v/>
      </c>
      <c r="M3181">
        <v>3</v>
      </c>
      <c r="N3181" t="str">
        <f t="shared" si="295"/>
        <v/>
      </c>
      <c r="O3181">
        <v>35</v>
      </c>
      <c r="P3181" s="11">
        <v>0.5</v>
      </c>
      <c r="Q3181" s="11">
        <v>0</v>
      </c>
      <c r="R3181" s="12">
        <v>148.956666666666</v>
      </c>
      <c r="S3181" t="s">
        <v>22</v>
      </c>
      <c r="T3181">
        <v>0</v>
      </c>
      <c r="U3181">
        <f t="shared" si="296"/>
        <v>4</v>
      </c>
      <c r="V3181">
        <f t="shared" si="297"/>
        <v>1</v>
      </c>
      <c r="W3181">
        <f t="shared" si="298"/>
        <v>4</v>
      </c>
      <c r="X3181" t="str">
        <f t="shared" si="299"/>
        <v>414</v>
      </c>
      <c r="Y3181" t="str">
        <f>IF(Table1[[#This Row],[RFM_Score]]="555","Champion", IF(AND(J3181&gt;=4,V3181&gt;=4),"Loyal", IF(U3181&lt;=2,"At Risk", IF(W3181&gt;=4,"Potential Loyalist","Others"))))</f>
        <v>Potential Loyalist</v>
      </c>
    </row>
    <row r="3182" spans="1:25">
      <c r="A3182" t="s">
        <v>10850</v>
      </c>
      <c r="B3182">
        <v>37</v>
      </c>
      <c r="C3182" t="s">
        <v>24</v>
      </c>
      <c r="D3182" t="s">
        <v>29</v>
      </c>
      <c r="E3182" s="6" t="s">
        <v>15252</v>
      </c>
      <c r="F3182" t="s">
        <v>30</v>
      </c>
      <c r="G3182">
        <v>1</v>
      </c>
      <c r="H3182">
        <v>1</v>
      </c>
      <c r="I3182">
        <v>52</v>
      </c>
      <c r="J3182">
        <v>0</v>
      </c>
      <c r="K3182">
        <v>446.34</v>
      </c>
      <c r="L3182" t="str">
        <f t="shared" si="294"/>
        <v/>
      </c>
      <c r="M3182">
        <v>3</v>
      </c>
      <c r="N3182" t="str">
        <f t="shared" si="295"/>
        <v/>
      </c>
      <c r="O3182">
        <v>72</v>
      </c>
      <c r="P3182" s="11">
        <v>1</v>
      </c>
      <c r="Q3182" s="11">
        <v>0</v>
      </c>
      <c r="R3182" s="12">
        <v>148.78</v>
      </c>
      <c r="S3182" t="s">
        <v>22</v>
      </c>
      <c r="T3182">
        <v>0</v>
      </c>
      <c r="U3182">
        <f t="shared" si="296"/>
        <v>2</v>
      </c>
      <c r="V3182">
        <f t="shared" si="297"/>
        <v>1</v>
      </c>
      <c r="W3182">
        <f t="shared" si="298"/>
        <v>4</v>
      </c>
      <c r="X3182" t="str">
        <f t="shared" si="299"/>
        <v>214</v>
      </c>
      <c r="Y3182" t="str">
        <f>IF(Table1[[#This Row],[RFM_Score]]="555","Champion", IF(AND(J3182&gt;=4,V3182&gt;=4),"Loyal", IF(U3182&lt;=2,"At Risk", IF(W3182&gt;=4,"Potential Loyalist","Others"))))</f>
        <v>At Risk</v>
      </c>
    </row>
    <row r="3183" spans="1:25">
      <c r="A3183" t="s">
        <v>8476</v>
      </c>
      <c r="B3183">
        <v>41</v>
      </c>
      <c r="C3183" t="s">
        <v>19</v>
      </c>
      <c r="D3183" t="s">
        <v>25</v>
      </c>
      <c r="E3183" s="6" t="s">
        <v>15253</v>
      </c>
      <c r="F3183" t="s">
        <v>30</v>
      </c>
      <c r="G3183">
        <v>3</v>
      </c>
      <c r="H3183">
        <v>1</v>
      </c>
      <c r="I3183">
        <v>37</v>
      </c>
      <c r="J3183">
        <v>2</v>
      </c>
      <c r="K3183">
        <v>445.67</v>
      </c>
      <c r="L3183" t="str">
        <f t="shared" si="294"/>
        <v/>
      </c>
      <c r="M3183">
        <v>3</v>
      </c>
      <c r="N3183" t="str">
        <f t="shared" si="295"/>
        <v/>
      </c>
      <c r="O3183">
        <v>46</v>
      </c>
      <c r="P3183" s="11">
        <v>0.33333333333333298</v>
      </c>
      <c r="Q3183" s="11">
        <v>5.4054054054054002E-2</v>
      </c>
      <c r="R3183" s="12">
        <v>148.55666666666599</v>
      </c>
      <c r="S3183" t="s">
        <v>22</v>
      </c>
      <c r="T3183">
        <v>0</v>
      </c>
      <c r="U3183">
        <f t="shared" si="296"/>
        <v>3</v>
      </c>
      <c r="V3183">
        <f t="shared" si="297"/>
        <v>1</v>
      </c>
      <c r="W3183">
        <f t="shared" si="298"/>
        <v>4</v>
      </c>
      <c r="X3183" t="str">
        <f t="shared" si="299"/>
        <v>314</v>
      </c>
      <c r="Y3183" t="str">
        <f>IF(Table1[[#This Row],[RFM_Score]]="555","Champion", IF(AND(J3183&gt;=4,V3183&gt;=4),"Loyal", IF(U3183&lt;=2,"At Risk", IF(W3183&gt;=4,"Potential Loyalist","Others"))))</f>
        <v>Potential Loyalist</v>
      </c>
    </row>
    <row r="3184" spans="1:25">
      <c r="A3184" t="s">
        <v>6082</v>
      </c>
      <c r="B3184">
        <v>30</v>
      </c>
      <c r="C3184" t="s">
        <v>24</v>
      </c>
      <c r="D3184" t="s">
        <v>20</v>
      </c>
      <c r="E3184" s="6" t="s">
        <v>15254</v>
      </c>
      <c r="F3184" t="s">
        <v>37</v>
      </c>
      <c r="G3184">
        <v>2</v>
      </c>
      <c r="H3184">
        <v>0</v>
      </c>
      <c r="I3184">
        <v>44</v>
      </c>
      <c r="J3184">
        <v>0</v>
      </c>
      <c r="K3184">
        <v>442</v>
      </c>
      <c r="L3184" t="str">
        <f t="shared" si="294"/>
        <v/>
      </c>
      <c r="M3184">
        <v>3</v>
      </c>
      <c r="N3184" t="str">
        <f t="shared" si="295"/>
        <v/>
      </c>
      <c r="O3184">
        <v>7</v>
      </c>
      <c r="P3184" s="11">
        <v>0</v>
      </c>
      <c r="Q3184" s="11">
        <v>0</v>
      </c>
      <c r="R3184" s="12">
        <v>147.333333333333</v>
      </c>
      <c r="S3184" t="s">
        <v>22</v>
      </c>
      <c r="T3184">
        <v>0</v>
      </c>
      <c r="U3184">
        <f t="shared" si="296"/>
        <v>5</v>
      </c>
      <c r="V3184">
        <f t="shared" si="297"/>
        <v>1</v>
      </c>
      <c r="W3184">
        <f t="shared" si="298"/>
        <v>4</v>
      </c>
      <c r="X3184" t="str">
        <f t="shared" si="299"/>
        <v>514</v>
      </c>
      <c r="Y3184" t="str">
        <f>IF(Table1[[#This Row],[RFM_Score]]="555","Champion", IF(AND(J3184&gt;=4,V3184&gt;=4),"Loyal", IF(U3184&lt;=2,"At Risk", IF(W3184&gt;=4,"Potential Loyalist","Others"))))</f>
        <v>Potential Loyalist</v>
      </c>
    </row>
    <row r="3185" spans="1:25">
      <c r="A3185" t="s">
        <v>11641</v>
      </c>
      <c r="B3185">
        <v>28</v>
      </c>
      <c r="C3185" t="s">
        <v>19</v>
      </c>
      <c r="D3185" t="s">
        <v>25</v>
      </c>
      <c r="E3185" s="6" t="s">
        <v>15255</v>
      </c>
      <c r="F3185" t="s">
        <v>30</v>
      </c>
      <c r="G3185">
        <v>0</v>
      </c>
      <c r="H3185">
        <v>0</v>
      </c>
      <c r="I3185">
        <v>55</v>
      </c>
      <c r="J3185">
        <v>3</v>
      </c>
      <c r="K3185">
        <v>441.35</v>
      </c>
      <c r="L3185" t="str">
        <f t="shared" si="294"/>
        <v/>
      </c>
      <c r="M3185">
        <v>3</v>
      </c>
      <c r="N3185" t="str">
        <f t="shared" si="295"/>
        <v/>
      </c>
      <c r="O3185">
        <v>3</v>
      </c>
      <c r="P3185" s="11">
        <v>0</v>
      </c>
      <c r="Q3185" s="11">
        <v>5.4545454545454501E-2</v>
      </c>
      <c r="R3185" s="12">
        <v>147.11666666666599</v>
      </c>
      <c r="S3185" t="s">
        <v>22</v>
      </c>
      <c r="T3185">
        <v>0</v>
      </c>
      <c r="U3185">
        <f t="shared" si="296"/>
        <v>5</v>
      </c>
      <c r="V3185">
        <f t="shared" si="297"/>
        <v>1</v>
      </c>
      <c r="W3185">
        <f t="shared" si="298"/>
        <v>4</v>
      </c>
      <c r="X3185" t="str">
        <f t="shared" si="299"/>
        <v>514</v>
      </c>
      <c r="Y3185" t="str">
        <f>IF(Table1[[#This Row],[RFM_Score]]="555","Champion", IF(AND(J3185&gt;=4,V3185&gt;=4),"Loyal", IF(U3185&lt;=2,"At Risk", IF(W3185&gt;=4,"Potential Loyalist","Others"))))</f>
        <v>Potential Loyalist</v>
      </c>
    </row>
    <row r="3186" spans="1:25">
      <c r="A3186" t="s">
        <v>3742</v>
      </c>
      <c r="B3186">
        <v>38</v>
      </c>
      <c r="C3186" t="s">
        <v>19</v>
      </c>
      <c r="D3186" t="s">
        <v>25</v>
      </c>
      <c r="E3186" s="6" t="s">
        <v>15256</v>
      </c>
      <c r="F3186" t="s">
        <v>21</v>
      </c>
      <c r="G3186">
        <v>4</v>
      </c>
      <c r="H3186">
        <v>1</v>
      </c>
      <c r="I3186">
        <v>54</v>
      </c>
      <c r="J3186">
        <v>3</v>
      </c>
      <c r="K3186">
        <v>440.67</v>
      </c>
      <c r="L3186" t="str">
        <f t="shared" si="294"/>
        <v/>
      </c>
      <c r="M3186">
        <v>3</v>
      </c>
      <c r="N3186" t="str">
        <f t="shared" si="295"/>
        <v/>
      </c>
      <c r="O3186">
        <v>67</v>
      </c>
      <c r="P3186" s="11">
        <v>0.25</v>
      </c>
      <c r="Q3186" s="11">
        <v>5.5555555555555497E-2</v>
      </c>
      <c r="R3186" s="12">
        <v>146.88999999999999</v>
      </c>
      <c r="S3186" t="s">
        <v>22</v>
      </c>
      <c r="T3186">
        <v>0</v>
      </c>
      <c r="U3186">
        <f t="shared" si="296"/>
        <v>3</v>
      </c>
      <c r="V3186">
        <f t="shared" si="297"/>
        <v>1</v>
      </c>
      <c r="W3186">
        <f t="shared" si="298"/>
        <v>4</v>
      </c>
      <c r="X3186" t="str">
        <f t="shared" si="299"/>
        <v>314</v>
      </c>
      <c r="Y3186" t="str">
        <f>IF(Table1[[#This Row],[RFM_Score]]="555","Champion", IF(AND(J3186&gt;=4,V3186&gt;=4),"Loyal", IF(U3186&lt;=2,"At Risk", IF(W3186&gt;=4,"Potential Loyalist","Others"))))</f>
        <v>Potential Loyalist</v>
      </c>
    </row>
    <row r="3187" spans="1:25">
      <c r="A3187" t="s">
        <v>5835</v>
      </c>
      <c r="B3187">
        <v>41</v>
      </c>
      <c r="C3187" t="s">
        <v>19</v>
      </c>
      <c r="D3187" t="s">
        <v>20</v>
      </c>
      <c r="E3187" s="6" t="s">
        <v>15257</v>
      </c>
      <c r="F3187" t="s">
        <v>26</v>
      </c>
      <c r="G3187">
        <v>2</v>
      </c>
      <c r="H3187">
        <v>0</v>
      </c>
      <c r="I3187">
        <v>54</v>
      </c>
      <c r="J3187">
        <v>3</v>
      </c>
      <c r="K3187">
        <v>440.07</v>
      </c>
      <c r="L3187" t="str">
        <f t="shared" si="294"/>
        <v/>
      </c>
      <c r="M3187">
        <v>3</v>
      </c>
      <c r="N3187" t="str">
        <f t="shared" si="295"/>
        <v/>
      </c>
      <c r="O3187">
        <v>50</v>
      </c>
      <c r="P3187" s="11">
        <v>0</v>
      </c>
      <c r="Q3187" s="11">
        <v>5.5555555555555497E-2</v>
      </c>
      <c r="R3187" s="12">
        <v>146.69</v>
      </c>
      <c r="S3187" t="s">
        <v>22</v>
      </c>
      <c r="T3187">
        <v>0</v>
      </c>
      <c r="U3187">
        <f t="shared" si="296"/>
        <v>3</v>
      </c>
      <c r="V3187">
        <f t="shared" si="297"/>
        <v>1</v>
      </c>
      <c r="W3187">
        <f t="shared" si="298"/>
        <v>4</v>
      </c>
      <c r="X3187" t="str">
        <f t="shared" si="299"/>
        <v>314</v>
      </c>
      <c r="Y3187" t="str">
        <f>IF(Table1[[#This Row],[RFM_Score]]="555","Champion", IF(AND(J3187&gt;=4,V3187&gt;=4),"Loyal", IF(U3187&lt;=2,"At Risk", IF(W3187&gt;=4,"Potential Loyalist","Others"))))</f>
        <v>Potential Loyalist</v>
      </c>
    </row>
    <row r="3188" spans="1:25">
      <c r="A3188" t="s">
        <v>1010</v>
      </c>
      <c r="B3188">
        <v>27</v>
      </c>
      <c r="C3188" t="s">
        <v>19</v>
      </c>
      <c r="D3188" t="s">
        <v>20</v>
      </c>
      <c r="E3188" s="6" t="s">
        <v>15258</v>
      </c>
      <c r="F3188" t="s">
        <v>21</v>
      </c>
      <c r="G3188">
        <v>1</v>
      </c>
      <c r="H3188">
        <v>1</v>
      </c>
      <c r="I3188">
        <v>43</v>
      </c>
      <c r="J3188">
        <v>1</v>
      </c>
      <c r="K3188">
        <v>438.96</v>
      </c>
      <c r="L3188" t="str">
        <f t="shared" si="294"/>
        <v/>
      </c>
      <c r="M3188">
        <v>3</v>
      </c>
      <c r="N3188" t="str">
        <f t="shared" si="295"/>
        <v/>
      </c>
      <c r="O3188">
        <v>52</v>
      </c>
      <c r="P3188" s="11">
        <v>1</v>
      </c>
      <c r="Q3188" s="11">
        <v>2.3255813953488299E-2</v>
      </c>
      <c r="R3188" s="12">
        <v>146.32</v>
      </c>
      <c r="S3188" t="s">
        <v>22</v>
      </c>
      <c r="T3188">
        <v>0</v>
      </c>
      <c r="U3188">
        <f t="shared" si="296"/>
        <v>3</v>
      </c>
      <c r="V3188">
        <f t="shared" si="297"/>
        <v>1</v>
      </c>
      <c r="W3188">
        <f t="shared" si="298"/>
        <v>4</v>
      </c>
      <c r="X3188" t="str">
        <f t="shared" si="299"/>
        <v>314</v>
      </c>
      <c r="Y3188" t="str">
        <f>IF(Table1[[#This Row],[RFM_Score]]="555","Champion", IF(AND(J3188&gt;=4,V3188&gt;=4),"Loyal", IF(U3188&lt;=2,"At Risk", IF(W3188&gt;=4,"Potential Loyalist","Others"))))</f>
        <v>Potential Loyalist</v>
      </c>
    </row>
    <row r="3189" spans="1:25">
      <c r="A3189" t="s">
        <v>11234</v>
      </c>
      <c r="B3189">
        <v>56</v>
      </c>
      <c r="C3189" t="s">
        <v>19</v>
      </c>
      <c r="D3189" t="s">
        <v>29</v>
      </c>
      <c r="E3189" s="6" t="s">
        <v>15259</v>
      </c>
      <c r="F3189" t="s">
        <v>26</v>
      </c>
      <c r="G3189">
        <v>2</v>
      </c>
      <c r="H3189">
        <v>1</v>
      </c>
      <c r="I3189">
        <v>45</v>
      </c>
      <c r="J3189">
        <v>2</v>
      </c>
      <c r="K3189">
        <v>438.3</v>
      </c>
      <c r="L3189" t="str">
        <f t="shared" si="294"/>
        <v/>
      </c>
      <c r="M3189">
        <v>3</v>
      </c>
      <c r="N3189" t="str">
        <f t="shared" si="295"/>
        <v/>
      </c>
      <c r="O3189">
        <v>7</v>
      </c>
      <c r="P3189" s="11">
        <v>0.5</v>
      </c>
      <c r="Q3189" s="11">
        <v>4.4444444444444398E-2</v>
      </c>
      <c r="R3189" s="12">
        <v>146.1</v>
      </c>
      <c r="S3189" t="s">
        <v>22</v>
      </c>
      <c r="T3189">
        <v>0</v>
      </c>
      <c r="U3189">
        <f t="shared" si="296"/>
        <v>5</v>
      </c>
      <c r="V3189">
        <f t="shared" si="297"/>
        <v>1</v>
      </c>
      <c r="W3189">
        <f t="shared" si="298"/>
        <v>4</v>
      </c>
      <c r="X3189" t="str">
        <f t="shared" si="299"/>
        <v>514</v>
      </c>
      <c r="Y3189" t="str">
        <f>IF(Table1[[#This Row],[RFM_Score]]="555","Champion", IF(AND(J3189&gt;=4,V3189&gt;=4),"Loyal", IF(U3189&lt;=2,"At Risk", IF(W3189&gt;=4,"Potential Loyalist","Others"))))</f>
        <v>Potential Loyalist</v>
      </c>
    </row>
    <row r="3190" spans="1:25">
      <c r="A3190" t="s">
        <v>10975</v>
      </c>
      <c r="B3190">
        <v>18</v>
      </c>
      <c r="C3190" t="s">
        <v>19</v>
      </c>
      <c r="D3190" t="s">
        <v>41</v>
      </c>
      <c r="E3190" s="6" t="s">
        <v>15260</v>
      </c>
      <c r="F3190" t="s">
        <v>37</v>
      </c>
      <c r="G3190">
        <v>0</v>
      </c>
      <c r="H3190">
        <v>0</v>
      </c>
      <c r="I3190">
        <v>62</v>
      </c>
      <c r="J3190">
        <v>5</v>
      </c>
      <c r="K3190">
        <v>437.82</v>
      </c>
      <c r="L3190" t="str">
        <f t="shared" si="294"/>
        <v/>
      </c>
      <c r="M3190">
        <v>3</v>
      </c>
      <c r="N3190" t="str">
        <f t="shared" si="295"/>
        <v/>
      </c>
      <c r="O3190">
        <v>1</v>
      </c>
      <c r="P3190" s="11">
        <v>0</v>
      </c>
      <c r="Q3190" s="11">
        <v>8.0645161290322495E-2</v>
      </c>
      <c r="R3190" s="12">
        <v>145.94</v>
      </c>
      <c r="S3190" t="s">
        <v>22</v>
      </c>
      <c r="T3190">
        <v>0</v>
      </c>
      <c r="U3190">
        <f t="shared" si="296"/>
        <v>5</v>
      </c>
      <c r="V3190">
        <f t="shared" si="297"/>
        <v>1</v>
      </c>
      <c r="W3190">
        <f t="shared" si="298"/>
        <v>4</v>
      </c>
      <c r="X3190" t="str">
        <f t="shared" si="299"/>
        <v>514</v>
      </c>
      <c r="Y3190" t="str">
        <f>IF(Table1[[#This Row],[RFM_Score]]="555","Champion", IF(AND(J3190&gt;=4,V3190&gt;=4),"Loyal", IF(U3190&lt;=2,"At Risk", IF(W3190&gt;=4,"Potential Loyalist","Others"))))</f>
        <v>Potential Loyalist</v>
      </c>
    </row>
    <row r="3191" spans="1:25">
      <c r="A3191" t="s">
        <v>6317</v>
      </c>
      <c r="B3191">
        <v>36</v>
      </c>
      <c r="C3191" t="s">
        <v>19</v>
      </c>
      <c r="D3191" t="s">
        <v>35</v>
      </c>
      <c r="E3191" s="6" t="s">
        <v>15261</v>
      </c>
      <c r="F3191" t="s">
        <v>62</v>
      </c>
      <c r="G3191">
        <v>3</v>
      </c>
      <c r="H3191">
        <v>1</v>
      </c>
      <c r="I3191">
        <v>33</v>
      </c>
      <c r="J3191">
        <v>4</v>
      </c>
      <c r="K3191">
        <v>437.24</v>
      </c>
      <c r="L3191" t="str">
        <f t="shared" si="294"/>
        <v/>
      </c>
      <c r="M3191">
        <v>3</v>
      </c>
      <c r="N3191" t="str">
        <f t="shared" si="295"/>
        <v/>
      </c>
      <c r="O3191">
        <v>105</v>
      </c>
      <c r="P3191" s="11">
        <v>0.33333333333333298</v>
      </c>
      <c r="Q3191" s="11">
        <v>0.12121212121212099</v>
      </c>
      <c r="R3191" s="12">
        <v>145.74666666666599</v>
      </c>
      <c r="S3191" t="s">
        <v>22</v>
      </c>
      <c r="T3191">
        <v>1</v>
      </c>
      <c r="U3191">
        <f t="shared" si="296"/>
        <v>1</v>
      </c>
      <c r="V3191">
        <f t="shared" si="297"/>
        <v>1</v>
      </c>
      <c r="W3191">
        <f t="shared" si="298"/>
        <v>4</v>
      </c>
      <c r="X3191" t="str">
        <f t="shared" si="299"/>
        <v>114</v>
      </c>
      <c r="Y3191" t="str">
        <f>IF(Table1[[#This Row],[RFM_Score]]="555","Champion", IF(AND(J3191&gt;=4,V3191&gt;=4),"Loyal", IF(U3191&lt;=2,"At Risk", IF(W3191&gt;=4,"Potential Loyalist","Others"))))</f>
        <v>At Risk</v>
      </c>
    </row>
    <row r="3192" spans="1:25">
      <c r="A3192" t="s">
        <v>10800</v>
      </c>
      <c r="B3192">
        <v>54</v>
      </c>
      <c r="C3192" t="s">
        <v>24</v>
      </c>
      <c r="D3192" t="s">
        <v>29</v>
      </c>
      <c r="E3192" s="6" t="s">
        <v>15262</v>
      </c>
      <c r="F3192" t="s">
        <v>62</v>
      </c>
      <c r="G3192">
        <v>3</v>
      </c>
      <c r="H3192">
        <v>1</v>
      </c>
      <c r="I3192">
        <v>45</v>
      </c>
      <c r="J3192">
        <v>4</v>
      </c>
      <c r="K3192">
        <v>436.82</v>
      </c>
      <c r="L3192" t="str">
        <f t="shared" si="294"/>
        <v/>
      </c>
      <c r="M3192">
        <v>3</v>
      </c>
      <c r="N3192" t="str">
        <f t="shared" si="295"/>
        <v/>
      </c>
      <c r="O3192">
        <v>0</v>
      </c>
      <c r="P3192" s="11">
        <v>0.33333333333333298</v>
      </c>
      <c r="Q3192" s="11">
        <v>8.8888888888888795E-2</v>
      </c>
      <c r="R3192" s="12">
        <v>145.606666666666</v>
      </c>
      <c r="S3192" t="s">
        <v>22</v>
      </c>
      <c r="T3192">
        <v>0</v>
      </c>
      <c r="U3192">
        <f t="shared" si="296"/>
        <v>5</v>
      </c>
      <c r="V3192">
        <f t="shared" si="297"/>
        <v>1</v>
      </c>
      <c r="W3192">
        <f t="shared" si="298"/>
        <v>4</v>
      </c>
      <c r="X3192" t="str">
        <f t="shared" si="299"/>
        <v>514</v>
      </c>
      <c r="Y3192" t="str">
        <f>IF(Table1[[#This Row],[RFM_Score]]="555","Champion", IF(AND(J3192&gt;=4,V3192&gt;=4),"Loyal", IF(U3192&lt;=2,"At Risk", IF(W3192&gt;=4,"Potential Loyalist","Others"))))</f>
        <v>Potential Loyalist</v>
      </c>
    </row>
    <row r="3193" spans="1:25">
      <c r="A3193" t="s">
        <v>10941</v>
      </c>
      <c r="B3193">
        <v>34</v>
      </c>
      <c r="C3193" t="s">
        <v>19</v>
      </c>
      <c r="D3193" t="s">
        <v>41</v>
      </c>
      <c r="E3193" s="6" t="s">
        <v>15263</v>
      </c>
      <c r="F3193" t="s">
        <v>30</v>
      </c>
      <c r="G3193">
        <v>3</v>
      </c>
      <c r="H3193">
        <v>1</v>
      </c>
      <c r="I3193">
        <v>61</v>
      </c>
      <c r="J3193">
        <v>2</v>
      </c>
      <c r="K3193">
        <v>435.17</v>
      </c>
      <c r="L3193" t="str">
        <f t="shared" si="294"/>
        <v/>
      </c>
      <c r="M3193">
        <v>3</v>
      </c>
      <c r="N3193" t="str">
        <f t="shared" si="295"/>
        <v/>
      </c>
      <c r="O3193">
        <v>10</v>
      </c>
      <c r="P3193" s="11">
        <v>0.33333333333333298</v>
      </c>
      <c r="Q3193" s="11">
        <v>3.2786885245901599E-2</v>
      </c>
      <c r="R3193" s="12">
        <v>145.05666666666599</v>
      </c>
      <c r="S3193" t="s">
        <v>22</v>
      </c>
      <c r="T3193">
        <v>0</v>
      </c>
      <c r="U3193">
        <f t="shared" si="296"/>
        <v>5</v>
      </c>
      <c r="V3193">
        <f t="shared" si="297"/>
        <v>1</v>
      </c>
      <c r="W3193">
        <f t="shared" si="298"/>
        <v>4</v>
      </c>
      <c r="X3193" t="str">
        <f t="shared" si="299"/>
        <v>514</v>
      </c>
      <c r="Y3193" t="str">
        <f>IF(Table1[[#This Row],[RFM_Score]]="555","Champion", IF(AND(J3193&gt;=4,V3193&gt;=4),"Loyal", IF(U3193&lt;=2,"At Risk", IF(W3193&gt;=4,"Potential Loyalist","Others"))))</f>
        <v>Potential Loyalist</v>
      </c>
    </row>
    <row r="3194" spans="1:25">
      <c r="A3194" t="s">
        <v>10248</v>
      </c>
      <c r="B3194">
        <v>39</v>
      </c>
      <c r="C3194" t="s">
        <v>24</v>
      </c>
      <c r="D3194" t="s">
        <v>25</v>
      </c>
      <c r="E3194" s="6" t="s">
        <v>15264</v>
      </c>
      <c r="F3194" t="s">
        <v>30</v>
      </c>
      <c r="G3194">
        <v>2</v>
      </c>
      <c r="H3194">
        <v>1</v>
      </c>
      <c r="I3194">
        <v>50</v>
      </c>
      <c r="J3194">
        <v>2</v>
      </c>
      <c r="K3194">
        <v>435.05</v>
      </c>
      <c r="L3194" t="str">
        <f t="shared" si="294"/>
        <v/>
      </c>
      <c r="M3194">
        <v>3</v>
      </c>
      <c r="N3194" t="str">
        <f t="shared" si="295"/>
        <v/>
      </c>
      <c r="O3194">
        <v>2</v>
      </c>
      <c r="P3194" s="11">
        <v>0.5</v>
      </c>
      <c r="Q3194" s="11">
        <v>0.04</v>
      </c>
      <c r="R3194" s="12">
        <v>145.016666666666</v>
      </c>
      <c r="S3194" t="s">
        <v>22</v>
      </c>
      <c r="T3194">
        <v>0</v>
      </c>
      <c r="U3194">
        <f t="shared" si="296"/>
        <v>5</v>
      </c>
      <c r="V3194">
        <f t="shared" si="297"/>
        <v>1</v>
      </c>
      <c r="W3194">
        <f t="shared" si="298"/>
        <v>4</v>
      </c>
      <c r="X3194" t="str">
        <f t="shared" si="299"/>
        <v>514</v>
      </c>
      <c r="Y3194" t="str">
        <f>IF(Table1[[#This Row],[RFM_Score]]="555","Champion", IF(AND(J3194&gt;=4,V3194&gt;=4),"Loyal", IF(U3194&lt;=2,"At Risk", IF(W3194&gt;=4,"Potential Loyalist","Others"))))</f>
        <v>Potential Loyalist</v>
      </c>
    </row>
    <row r="3195" spans="1:25">
      <c r="A3195" t="s">
        <v>11716</v>
      </c>
      <c r="B3195">
        <v>23</v>
      </c>
      <c r="C3195" t="s">
        <v>24</v>
      </c>
      <c r="D3195" t="s">
        <v>49</v>
      </c>
      <c r="E3195" s="6" t="s">
        <v>15265</v>
      </c>
      <c r="F3195" t="s">
        <v>60</v>
      </c>
      <c r="G3195">
        <v>6</v>
      </c>
      <c r="H3195">
        <v>2</v>
      </c>
      <c r="I3195">
        <v>56</v>
      </c>
      <c r="J3195">
        <v>3</v>
      </c>
      <c r="K3195">
        <v>434.78</v>
      </c>
      <c r="L3195" t="str">
        <f t="shared" si="294"/>
        <v/>
      </c>
      <c r="M3195">
        <v>3</v>
      </c>
      <c r="N3195" t="str">
        <f t="shared" si="295"/>
        <v/>
      </c>
      <c r="O3195">
        <v>2</v>
      </c>
      <c r="P3195" s="11">
        <v>0.33333333333333298</v>
      </c>
      <c r="Q3195" s="11">
        <v>5.3571428571428499E-2</v>
      </c>
      <c r="R3195" s="12">
        <v>144.92666666666599</v>
      </c>
      <c r="S3195" t="s">
        <v>22</v>
      </c>
      <c r="T3195">
        <v>0</v>
      </c>
      <c r="U3195">
        <f t="shared" si="296"/>
        <v>5</v>
      </c>
      <c r="V3195">
        <f t="shared" si="297"/>
        <v>1</v>
      </c>
      <c r="W3195">
        <f t="shared" si="298"/>
        <v>4</v>
      </c>
      <c r="X3195" t="str">
        <f t="shared" si="299"/>
        <v>514</v>
      </c>
      <c r="Y3195" t="str">
        <f>IF(Table1[[#This Row],[RFM_Score]]="555","Champion", IF(AND(J3195&gt;=4,V3195&gt;=4),"Loyal", IF(U3195&lt;=2,"At Risk", IF(W3195&gt;=4,"Potential Loyalist","Others"))))</f>
        <v>Potential Loyalist</v>
      </c>
    </row>
    <row r="3196" spans="1:25">
      <c r="A3196" t="s">
        <v>8209</v>
      </c>
      <c r="B3196">
        <v>38</v>
      </c>
      <c r="C3196" t="s">
        <v>19</v>
      </c>
      <c r="D3196" t="s">
        <v>41</v>
      </c>
      <c r="E3196" s="6" t="s">
        <v>15266</v>
      </c>
      <c r="F3196" t="s">
        <v>60</v>
      </c>
      <c r="G3196">
        <v>1</v>
      </c>
      <c r="H3196">
        <v>0</v>
      </c>
      <c r="I3196">
        <v>41</v>
      </c>
      <c r="J3196">
        <v>2</v>
      </c>
      <c r="K3196">
        <v>434.09</v>
      </c>
      <c r="L3196" t="str">
        <f t="shared" si="294"/>
        <v/>
      </c>
      <c r="M3196">
        <v>3</v>
      </c>
      <c r="N3196" t="str">
        <f t="shared" si="295"/>
        <v/>
      </c>
      <c r="O3196">
        <v>16</v>
      </c>
      <c r="P3196" s="11">
        <v>0</v>
      </c>
      <c r="Q3196" s="11">
        <v>4.8780487804878002E-2</v>
      </c>
      <c r="R3196" s="12">
        <v>144.696666666666</v>
      </c>
      <c r="S3196" t="s">
        <v>22</v>
      </c>
      <c r="T3196">
        <v>0</v>
      </c>
      <c r="U3196">
        <f t="shared" si="296"/>
        <v>5</v>
      </c>
      <c r="V3196">
        <f t="shared" si="297"/>
        <v>1</v>
      </c>
      <c r="W3196">
        <f t="shared" si="298"/>
        <v>4</v>
      </c>
      <c r="X3196" t="str">
        <f t="shared" si="299"/>
        <v>514</v>
      </c>
      <c r="Y3196" t="str">
        <f>IF(Table1[[#This Row],[RFM_Score]]="555","Champion", IF(AND(J3196&gt;=4,V3196&gt;=4),"Loyal", IF(U3196&lt;=2,"At Risk", IF(W3196&gt;=4,"Potential Loyalist","Others"))))</f>
        <v>Potential Loyalist</v>
      </c>
    </row>
    <row r="3197" spans="1:25">
      <c r="A3197" t="s">
        <v>1495</v>
      </c>
      <c r="B3197">
        <v>50</v>
      </c>
      <c r="C3197" t="s">
        <v>24</v>
      </c>
      <c r="D3197" t="s">
        <v>29</v>
      </c>
      <c r="E3197" s="6" t="s">
        <v>15267</v>
      </c>
      <c r="F3197" t="s">
        <v>26</v>
      </c>
      <c r="G3197">
        <v>5</v>
      </c>
      <c r="H3197">
        <v>1</v>
      </c>
      <c r="I3197">
        <v>43</v>
      </c>
      <c r="J3197">
        <v>1</v>
      </c>
      <c r="K3197">
        <v>433.43</v>
      </c>
      <c r="L3197" t="str">
        <f t="shared" si="294"/>
        <v/>
      </c>
      <c r="M3197">
        <v>3</v>
      </c>
      <c r="N3197" t="str">
        <f t="shared" si="295"/>
        <v/>
      </c>
      <c r="O3197">
        <v>22</v>
      </c>
      <c r="P3197" s="11">
        <v>0.2</v>
      </c>
      <c r="Q3197" s="11">
        <v>2.3255813953488299E-2</v>
      </c>
      <c r="R3197" s="12">
        <v>144.47666666666601</v>
      </c>
      <c r="S3197" t="s">
        <v>22</v>
      </c>
      <c r="T3197">
        <v>0</v>
      </c>
      <c r="U3197">
        <f t="shared" si="296"/>
        <v>4</v>
      </c>
      <c r="V3197">
        <f t="shared" si="297"/>
        <v>1</v>
      </c>
      <c r="W3197">
        <f t="shared" si="298"/>
        <v>4</v>
      </c>
      <c r="X3197" t="str">
        <f t="shared" si="299"/>
        <v>414</v>
      </c>
      <c r="Y3197" t="str">
        <f>IF(Table1[[#This Row],[RFM_Score]]="555","Champion", IF(AND(J3197&gt;=4,V3197&gt;=4),"Loyal", IF(U3197&lt;=2,"At Risk", IF(W3197&gt;=4,"Potential Loyalist","Others"))))</f>
        <v>Potential Loyalist</v>
      </c>
    </row>
    <row r="3198" spans="1:25">
      <c r="A3198" t="s">
        <v>706</v>
      </c>
      <c r="B3198">
        <v>48</v>
      </c>
      <c r="C3198" t="s">
        <v>19</v>
      </c>
      <c r="D3198" t="s">
        <v>25</v>
      </c>
      <c r="E3198" s="6" t="s">
        <v>15268</v>
      </c>
      <c r="F3198" t="s">
        <v>30</v>
      </c>
      <c r="G3198">
        <v>2</v>
      </c>
      <c r="H3198">
        <v>0</v>
      </c>
      <c r="I3198">
        <v>42</v>
      </c>
      <c r="J3198">
        <v>2</v>
      </c>
      <c r="K3198">
        <v>433</v>
      </c>
      <c r="L3198" t="str">
        <f t="shared" si="294"/>
        <v/>
      </c>
      <c r="M3198">
        <v>3</v>
      </c>
      <c r="N3198" t="str">
        <f t="shared" si="295"/>
        <v/>
      </c>
      <c r="O3198">
        <v>35</v>
      </c>
      <c r="P3198" s="11">
        <v>0</v>
      </c>
      <c r="Q3198" s="11">
        <v>4.7619047619047603E-2</v>
      </c>
      <c r="R3198" s="12">
        <v>144.333333333333</v>
      </c>
      <c r="S3198" t="s">
        <v>22</v>
      </c>
      <c r="T3198">
        <v>0</v>
      </c>
      <c r="U3198">
        <f t="shared" si="296"/>
        <v>4</v>
      </c>
      <c r="V3198">
        <f t="shared" si="297"/>
        <v>1</v>
      </c>
      <c r="W3198">
        <f t="shared" si="298"/>
        <v>4</v>
      </c>
      <c r="X3198" t="str">
        <f t="shared" si="299"/>
        <v>414</v>
      </c>
      <c r="Y3198" t="str">
        <f>IF(Table1[[#This Row],[RFM_Score]]="555","Champion", IF(AND(J3198&gt;=4,V3198&gt;=4),"Loyal", IF(U3198&lt;=2,"At Risk", IF(W3198&gt;=4,"Potential Loyalist","Others"))))</f>
        <v>Potential Loyalist</v>
      </c>
    </row>
    <row r="3199" spans="1:25">
      <c r="A3199" t="s">
        <v>5927</v>
      </c>
      <c r="B3199">
        <v>32</v>
      </c>
      <c r="C3199" t="s">
        <v>19</v>
      </c>
      <c r="D3199" t="s">
        <v>46</v>
      </c>
      <c r="E3199" s="6" t="s">
        <v>15269</v>
      </c>
      <c r="F3199" t="s">
        <v>26</v>
      </c>
      <c r="G3199">
        <v>2</v>
      </c>
      <c r="H3199">
        <v>0</v>
      </c>
      <c r="I3199">
        <v>44</v>
      </c>
      <c r="J3199">
        <v>0</v>
      </c>
      <c r="K3199">
        <v>432.68</v>
      </c>
      <c r="L3199" t="str">
        <f t="shared" si="294"/>
        <v/>
      </c>
      <c r="M3199">
        <v>3</v>
      </c>
      <c r="N3199" t="str">
        <f t="shared" si="295"/>
        <v/>
      </c>
      <c r="O3199">
        <v>22</v>
      </c>
      <c r="P3199" s="11">
        <v>0</v>
      </c>
      <c r="Q3199" s="11">
        <v>0</v>
      </c>
      <c r="R3199" s="12">
        <v>144.22666666666601</v>
      </c>
      <c r="S3199" t="s">
        <v>22</v>
      </c>
      <c r="T3199">
        <v>0</v>
      </c>
      <c r="U3199">
        <f t="shared" si="296"/>
        <v>4</v>
      </c>
      <c r="V3199">
        <f t="shared" si="297"/>
        <v>1</v>
      </c>
      <c r="W3199">
        <f t="shared" si="298"/>
        <v>4</v>
      </c>
      <c r="X3199" t="str">
        <f t="shared" si="299"/>
        <v>414</v>
      </c>
      <c r="Y3199" t="str">
        <f>IF(Table1[[#This Row],[RFM_Score]]="555","Champion", IF(AND(J3199&gt;=4,V3199&gt;=4),"Loyal", IF(U3199&lt;=2,"At Risk", IF(W3199&gt;=4,"Potential Loyalist","Others"))))</f>
        <v>Potential Loyalist</v>
      </c>
    </row>
    <row r="3200" spans="1:25">
      <c r="A3200" t="s">
        <v>5025</v>
      </c>
      <c r="B3200">
        <v>37</v>
      </c>
      <c r="C3200" t="s">
        <v>24</v>
      </c>
      <c r="D3200" t="s">
        <v>41</v>
      </c>
      <c r="E3200" s="6" t="s">
        <v>15270</v>
      </c>
      <c r="F3200" t="s">
        <v>21</v>
      </c>
      <c r="G3200">
        <v>1</v>
      </c>
      <c r="H3200">
        <v>0</v>
      </c>
      <c r="I3200">
        <v>47</v>
      </c>
      <c r="J3200">
        <v>0</v>
      </c>
      <c r="K3200">
        <v>432.65</v>
      </c>
      <c r="L3200" t="str">
        <f t="shared" si="294"/>
        <v/>
      </c>
      <c r="M3200">
        <v>3</v>
      </c>
      <c r="N3200" t="str">
        <f t="shared" si="295"/>
        <v/>
      </c>
      <c r="O3200">
        <v>18</v>
      </c>
      <c r="P3200" s="11">
        <v>0</v>
      </c>
      <c r="Q3200" s="11">
        <v>0</v>
      </c>
      <c r="R3200" s="12">
        <v>144.21666666666599</v>
      </c>
      <c r="S3200" t="s">
        <v>22</v>
      </c>
      <c r="T3200">
        <v>0</v>
      </c>
      <c r="U3200">
        <f t="shared" si="296"/>
        <v>5</v>
      </c>
      <c r="V3200">
        <f t="shared" si="297"/>
        <v>1</v>
      </c>
      <c r="W3200">
        <f t="shared" si="298"/>
        <v>4</v>
      </c>
      <c r="X3200" t="str">
        <f t="shared" si="299"/>
        <v>514</v>
      </c>
      <c r="Y3200" t="str">
        <f>IF(Table1[[#This Row],[RFM_Score]]="555","Champion", IF(AND(J3200&gt;=4,V3200&gt;=4),"Loyal", IF(U3200&lt;=2,"At Risk", IF(W3200&gt;=4,"Potential Loyalist","Others"))))</f>
        <v>Potential Loyalist</v>
      </c>
    </row>
    <row r="3201" spans="1:25">
      <c r="A3201" t="s">
        <v>1719</v>
      </c>
      <c r="B3201">
        <v>24</v>
      </c>
      <c r="C3201" t="s">
        <v>24</v>
      </c>
      <c r="D3201" t="s">
        <v>25</v>
      </c>
      <c r="E3201" s="6" t="s">
        <v>15271</v>
      </c>
      <c r="F3201" t="s">
        <v>62</v>
      </c>
      <c r="G3201">
        <v>3</v>
      </c>
      <c r="H3201">
        <v>2</v>
      </c>
      <c r="I3201">
        <v>49</v>
      </c>
      <c r="J3201">
        <v>2</v>
      </c>
      <c r="K3201">
        <v>432.17</v>
      </c>
      <c r="L3201" t="str">
        <f t="shared" si="294"/>
        <v/>
      </c>
      <c r="M3201">
        <v>3</v>
      </c>
      <c r="N3201" t="str">
        <f t="shared" si="295"/>
        <v/>
      </c>
      <c r="O3201">
        <v>5</v>
      </c>
      <c r="P3201" s="11">
        <v>0.66666666666666596</v>
      </c>
      <c r="Q3201" s="11">
        <v>4.08163265306122E-2</v>
      </c>
      <c r="R3201" s="12">
        <v>144.05666666666599</v>
      </c>
      <c r="S3201" t="s">
        <v>22</v>
      </c>
      <c r="T3201">
        <v>0</v>
      </c>
      <c r="U3201">
        <f t="shared" si="296"/>
        <v>5</v>
      </c>
      <c r="V3201">
        <f t="shared" si="297"/>
        <v>1</v>
      </c>
      <c r="W3201">
        <f t="shared" si="298"/>
        <v>4</v>
      </c>
      <c r="X3201" t="str">
        <f t="shared" si="299"/>
        <v>514</v>
      </c>
      <c r="Y3201" t="str">
        <f>IF(Table1[[#This Row],[RFM_Score]]="555","Champion", IF(AND(J3201&gt;=4,V3201&gt;=4),"Loyal", IF(U3201&lt;=2,"At Risk", IF(W3201&gt;=4,"Potential Loyalist","Others"))))</f>
        <v>Potential Loyalist</v>
      </c>
    </row>
    <row r="3202" spans="1:25">
      <c r="A3202" t="s">
        <v>9834</v>
      </c>
      <c r="B3202">
        <v>39</v>
      </c>
      <c r="C3202" t="s">
        <v>24</v>
      </c>
      <c r="D3202" t="s">
        <v>25</v>
      </c>
      <c r="E3202" s="6" t="s">
        <v>15272</v>
      </c>
      <c r="F3202" t="s">
        <v>62</v>
      </c>
      <c r="G3202">
        <v>2</v>
      </c>
      <c r="H3202">
        <v>1</v>
      </c>
      <c r="I3202">
        <v>58</v>
      </c>
      <c r="J3202">
        <v>2</v>
      </c>
      <c r="K3202">
        <v>430.84</v>
      </c>
      <c r="L3202" t="str">
        <f t="shared" ref="L3202:L3265" si="300">IF(OR(K3202&lt;$AC$10, K3202&gt;$AC$11), "OUTLIER", "")</f>
        <v/>
      </c>
      <c r="M3202">
        <v>3</v>
      </c>
      <c r="N3202" t="str">
        <f t="shared" ref="N3202:N3265" si="301">IF(OR(M3202&lt;$AC$16, M3202&gt;$AC$17), "OUTLIER", "")</f>
        <v/>
      </c>
      <c r="O3202">
        <v>63</v>
      </c>
      <c r="P3202" s="11">
        <v>0.5</v>
      </c>
      <c r="Q3202" s="11">
        <v>3.4482758620689599E-2</v>
      </c>
      <c r="R3202" s="12">
        <v>143.613333333333</v>
      </c>
      <c r="S3202" t="s">
        <v>22</v>
      </c>
      <c r="T3202">
        <v>0</v>
      </c>
      <c r="U3202">
        <f t="shared" ref="U3202:U3265" si="302">IF(O3202&lt;=20,5,IF(O3202&lt;=40,4,IF(O3202&lt;=70,3,IF(O3202&lt;=100,2,1))))</f>
        <v>3</v>
      </c>
      <c r="V3202">
        <f t="shared" ref="V3202:V3265" si="303">IF(M3202&gt;=11,5,IF(M3202&gt;=9,4,IF(M3202&gt;=7,3,IF(M3202&gt;=5,2,1))))</f>
        <v>1</v>
      </c>
      <c r="W3202">
        <f t="shared" ref="W3202:W3265" si="304">IF(K3202&gt;=500,5,IF(K3202&gt;=300,4,IF(K3202&gt;=150,3,IF(K3202&gt;=50,2,1))))</f>
        <v>4</v>
      </c>
      <c r="X3202" t="str">
        <f t="shared" ref="X3202:X3265" si="305">U3202 &amp; V3202 &amp; W3202</f>
        <v>314</v>
      </c>
      <c r="Y3202" t="str">
        <f>IF(Table1[[#This Row],[RFM_Score]]="555","Champion", IF(AND(J3202&gt;=4,V3202&gt;=4),"Loyal", IF(U3202&lt;=2,"At Risk", IF(W3202&gt;=4,"Potential Loyalist","Others"))))</f>
        <v>Potential Loyalist</v>
      </c>
    </row>
    <row r="3203" spans="1:25">
      <c r="A3203" t="s">
        <v>9907</v>
      </c>
      <c r="B3203">
        <v>35</v>
      </c>
      <c r="C3203" t="s">
        <v>19</v>
      </c>
      <c r="D3203" t="s">
        <v>46</v>
      </c>
      <c r="E3203" s="6" t="s">
        <v>15273</v>
      </c>
      <c r="F3203" t="s">
        <v>26</v>
      </c>
      <c r="G3203">
        <v>1</v>
      </c>
      <c r="H3203">
        <v>0</v>
      </c>
      <c r="I3203">
        <v>34</v>
      </c>
      <c r="J3203">
        <v>0</v>
      </c>
      <c r="K3203">
        <v>430.73</v>
      </c>
      <c r="L3203" t="str">
        <f t="shared" si="300"/>
        <v/>
      </c>
      <c r="M3203">
        <v>3</v>
      </c>
      <c r="N3203" t="str">
        <f t="shared" si="301"/>
        <v/>
      </c>
      <c r="O3203">
        <v>13</v>
      </c>
      <c r="P3203" s="11">
        <v>0</v>
      </c>
      <c r="Q3203" s="11">
        <v>0</v>
      </c>
      <c r="R3203" s="12">
        <v>143.576666666666</v>
      </c>
      <c r="S3203" t="s">
        <v>22</v>
      </c>
      <c r="T3203">
        <v>0</v>
      </c>
      <c r="U3203">
        <f t="shared" si="302"/>
        <v>5</v>
      </c>
      <c r="V3203">
        <f t="shared" si="303"/>
        <v>1</v>
      </c>
      <c r="W3203">
        <f t="shared" si="304"/>
        <v>4</v>
      </c>
      <c r="X3203" t="str">
        <f t="shared" si="305"/>
        <v>514</v>
      </c>
      <c r="Y3203" t="str">
        <f>IF(Table1[[#This Row],[RFM_Score]]="555","Champion", IF(AND(J3203&gt;=4,V3203&gt;=4),"Loyal", IF(U3203&lt;=2,"At Risk", IF(W3203&gt;=4,"Potential Loyalist","Others"))))</f>
        <v>Potential Loyalist</v>
      </c>
    </row>
    <row r="3204" spans="1:25">
      <c r="A3204" t="s">
        <v>4685</v>
      </c>
      <c r="B3204">
        <v>18</v>
      </c>
      <c r="C3204" t="s">
        <v>24</v>
      </c>
      <c r="D3204" t="s">
        <v>35</v>
      </c>
      <c r="E3204" s="6" t="s">
        <v>15274</v>
      </c>
      <c r="F3204" t="s">
        <v>26</v>
      </c>
      <c r="G3204">
        <v>4</v>
      </c>
      <c r="H3204">
        <v>1</v>
      </c>
      <c r="I3204">
        <v>59</v>
      </c>
      <c r="J3204">
        <v>2</v>
      </c>
      <c r="K3204">
        <v>429.88</v>
      </c>
      <c r="L3204" t="str">
        <f t="shared" si="300"/>
        <v/>
      </c>
      <c r="M3204">
        <v>3</v>
      </c>
      <c r="N3204" t="str">
        <f t="shared" si="301"/>
        <v/>
      </c>
      <c r="O3204">
        <v>14</v>
      </c>
      <c r="P3204" s="11">
        <v>0.25</v>
      </c>
      <c r="Q3204" s="11">
        <v>3.38983050847457E-2</v>
      </c>
      <c r="R3204" s="12">
        <v>143.29333333333301</v>
      </c>
      <c r="S3204" t="s">
        <v>22</v>
      </c>
      <c r="T3204">
        <v>1</v>
      </c>
      <c r="U3204">
        <f t="shared" si="302"/>
        <v>5</v>
      </c>
      <c r="V3204">
        <f t="shared" si="303"/>
        <v>1</v>
      </c>
      <c r="W3204">
        <f t="shared" si="304"/>
        <v>4</v>
      </c>
      <c r="X3204" t="str">
        <f t="shared" si="305"/>
        <v>514</v>
      </c>
      <c r="Y3204" t="str">
        <f>IF(Table1[[#This Row],[RFM_Score]]="555","Champion", IF(AND(J3204&gt;=4,V3204&gt;=4),"Loyal", IF(U3204&lt;=2,"At Risk", IF(W3204&gt;=4,"Potential Loyalist","Others"))))</f>
        <v>Potential Loyalist</v>
      </c>
    </row>
    <row r="3205" spans="1:25">
      <c r="A3205" t="s">
        <v>4552</v>
      </c>
      <c r="B3205">
        <v>24</v>
      </c>
      <c r="C3205" t="s">
        <v>19</v>
      </c>
      <c r="D3205" t="s">
        <v>25</v>
      </c>
      <c r="E3205" s="6" t="s">
        <v>15275</v>
      </c>
      <c r="F3205" t="s">
        <v>30</v>
      </c>
      <c r="G3205">
        <v>1</v>
      </c>
      <c r="H3205">
        <v>0</v>
      </c>
      <c r="I3205">
        <v>44</v>
      </c>
      <c r="J3205">
        <v>2</v>
      </c>
      <c r="K3205">
        <v>428.97</v>
      </c>
      <c r="L3205" t="str">
        <f t="shared" si="300"/>
        <v/>
      </c>
      <c r="M3205">
        <v>3</v>
      </c>
      <c r="N3205" t="str">
        <f t="shared" si="301"/>
        <v/>
      </c>
      <c r="O3205">
        <v>15</v>
      </c>
      <c r="P3205" s="11">
        <v>0</v>
      </c>
      <c r="Q3205" s="11">
        <v>4.54545454545454E-2</v>
      </c>
      <c r="R3205" s="12">
        <v>142.99</v>
      </c>
      <c r="S3205" t="s">
        <v>22</v>
      </c>
      <c r="T3205">
        <v>0</v>
      </c>
      <c r="U3205">
        <f t="shared" si="302"/>
        <v>5</v>
      </c>
      <c r="V3205">
        <f t="shared" si="303"/>
        <v>1</v>
      </c>
      <c r="W3205">
        <f t="shared" si="304"/>
        <v>4</v>
      </c>
      <c r="X3205" t="str">
        <f t="shared" si="305"/>
        <v>514</v>
      </c>
      <c r="Y3205" t="str">
        <f>IF(Table1[[#This Row],[RFM_Score]]="555","Champion", IF(AND(J3205&gt;=4,V3205&gt;=4),"Loyal", IF(U3205&lt;=2,"At Risk", IF(W3205&gt;=4,"Potential Loyalist","Others"))))</f>
        <v>Potential Loyalist</v>
      </c>
    </row>
    <row r="3206" spans="1:25">
      <c r="A3206" t="s">
        <v>147</v>
      </c>
      <c r="B3206">
        <v>18</v>
      </c>
      <c r="C3206" t="s">
        <v>19</v>
      </c>
      <c r="D3206" t="s">
        <v>25</v>
      </c>
      <c r="E3206" s="6" t="s">
        <v>15276</v>
      </c>
      <c r="F3206" t="s">
        <v>26</v>
      </c>
      <c r="G3206">
        <v>4</v>
      </c>
      <c r="H3206">
        <v>2</v>
      </c>
      <c r="I3206">
        <v>59</v>
      </c>
      <c r="J3206">
        <v>5</v>
      </c>
      <c r="K3206">
        <v>427.83</v>
      </c>
      <c r="L3206" t="str">
        <f t="shared" si="300"/>
        <v/>
      </c>
      <c r="M3206">
        <v>3</v>
      </c>
      <c r="N3206" t="str">
        <f t="shared" si="301"/>
        <v/>
      </c>
      <c r="O3206">
        <v>1</v>
      </c>
      <c r="P3206" s="11">
        <v>0.5</v>
      </c>
      <c r="Q3206" s="11">
        <v>8.4745762711864403E-2</v>
      </c>
      <c r="R3206" s="12">
        <v>142.60999999999899</v>
      </c>
      <c r="S3206" t="s">
        <v>22</v>
      </c>
      <c r="T3206">
        <v>0</v>
      </c>
      <c r="U3206">
        <f t="shared" si="302"/>
        <v>5</v>
      </c>
      <c r="V3206">
        <f t="shared" si="303"/>
        <v>1</v>
      </c>
      <c r="W3206">
        <f t="shared" si="304"/>
        <v>4</v>
      </c>
      <c r="X3206" t="str">
        <f t="shared" si="305"/>
        <v>514</v>
      </c>
      <c r="Y3206" t="str">
        <f>IF(Table1[[#This Row],[RFM_Score]]="555","Champion", IF(AND(J3206&gt;=4,V3206&gt;=4),"Loyal", IF(U3206&lt;=2,"At Risk", IF(W3206&gt;=4,"Potential Loyalist","Others"))))</f>
        <v>Potential Loyalist</v>
      </c>
    </row>
    <row r="3207" spans="1:25">
      <c r="A3207" t="s">
        <v>7138</v>
      </c>
      <c r="B3207">
        <v>33</v>
      </c>
      <c r="C3207" t="s">
        <v>19</v>
      </c>
      <c r="D3207" t="s">
        <v>35</v>
      </c>
      <c r="E3207" s="6" t="s">
        <v>15277</v>
      </c>
      <c r="F3207" t="s">
        <v>62</v>
      </c>
      <c r="G3207">
        <v>2</v>
      </c>
      <c r="H3207">
        <v>1</v>
      </c>
      <c r="I3207">
        <v>39</v>
      </c>
      <c r="J3207">
        <v>1</v>
      </c>
      <c r="K3207">
        <v>427.65</v>
      </c>
      <c r="L3207" t="str">
        <f t="shared" si="300"/>
        <v/>
      </c>
      <c r="M3207">
        <v>3</v>
      </c>
      <c r="N3207" t="str">
        <f t="shared" si="301"/>
        <v/>
      </c>
      <c r="O3207">
        <v>46</v>
      </c>
      <c r="P3207" s="11">
        <v>0.5</v>
      </c>
      <c r="Q3207" s="11">
        <v>2.5641025641025599E-2</v>
      </c>
      <c r="R3207" s="12">
        <v>142.54999999999899</v>
      </c>
      <c r="S3207" t="s">
        <v>22</v>
      </c>
      <c r="T3207">
        <v>1</v>
      </c>
      <c r="U3207">
        <f t="shared" si="302"/>
        <v>3</v>
      </c>
      <c r="V3207">
        <f t="shared" si="303"/>
        <v>1</v>
      </c>
      <c r="W3207">
        <f t="shared" si="304"/>
        <v>4</v>
      </c>
      <c r="X3207" t="str">
        <f t="shared" si="305"/>
        <v>314</v>
      </c>
      <c r="Y3207" t="str">
        <f>IF(Table1[[#This Row],[RFM_Score]]="555","Champion", IF(AND(J3207&gt;=4,V3207&gt;=4),"Loyal", IF(U3207&lt;=2,"At Risk", IF(W3207&gt;=4,"Potential Loyalist","Others"))))</f>
        <v>Potential Loyalist</v>
      </c>
    </row>
    <row r="3208" spans="1:25">
      <c r="A3208" t="s">
        <v>5596</v>
      </c>
      <c r="B3208">
        <v>44</v>
      </c>
      <c r="C3208" t="s">
        <v>24</v>
      </c>
      <c r="D3208" t="s">
        <v>20</v>
      </c>
      <c r="E3208" s="6" t="s">
        <v>15278</v>
      </c>
      <c r="F3208" t="s">
        <v>37</v>
      </c>
      <c r="G3208">
        <v>2</v>
      </c>
      <c r="H3208">
        <v>0</v>
      </c>
      <c r="I3208">
        <v>49</v>
      </c>
      <c r="J3208">
        <v>2</v>
      </c>
      <c r="K3208">
        <v>427.52</v>
      </c>
      <c r="L3208" t="str">
        <f t="shared" si="300"/>
        <v/>
      </c>
      <c r="M3208">
        <v>3</v>
      </c>
      <c r="N3208" t="str">
        <f t="shared" si="301"/>
        <v/>
      </c>
      <c r="O3208">
        <v>8</v>
      </c>
      <c r="P3208" s="11">
        <v>0</v>
      </c>
      <c r="Q3208" s="11">
        <v>4.08163265306122E-2</v>
      </c>
      <c r="R3208" s="12">
        <v>142.50666666666601</v>
      </c>
      <c r="S3208" t="s">
        <v>22</v>
      </c>
      <c r="T3208">
        <v>0</v>
      </c>
      <c r="U3208">
        <f t="shared" si="302"/>
        <v>5</v>
      </c>
      <c r="V3208">
        <f t="shared" si="303"/>
        <v>1</v>
      </c>
      <c r="W3208">
        <f t="shared" si="304"/>
        <v>4</v>
      </c>
      <c r="X3208" t="str">
        <f t="shared" si="305"/>
        <v>514</v>
      </c>
      <c r="Y3208" t="str">
        <f>IF(Table1[[#This Row],[RFM_Score]]="555","Champion", IF(AND(J3208&gt;=4,V3208&gt;=4),"Loyal", IF(U3208&lt;=2,"At Risk", IF(W3208&gt;=4,"Potential Loyalist","Others"))))</f>
        <v>Potential Loyalist</v>
      </c>
    </row>
    <row r="3209" spans="1:25">
      <c r="A3209" t="s">
        <v>888</v>
      </c>
      <c r="B3209">
        <v>28</v>
      </c>
      <c r="C3209" t="s">
        <v>24</v>
      </c>
      <c r="D3209" t="s">
        <v>35</v>
      </c>
      <c r="E3209" s="6" t="s">
        <v>15279</v>
      </c>
      <c r="F3209" t="s">
        <v>26</v>
      </c>
      <c r="G3209">
        <v>3</v>
      </c>
      <c r="H3209">
        <v>2</v>
      </c>
      <c r="I3209">
        <v>53</v>
      </c>
      <c r="J3209">
        <v>5</v>
      </c>
      <c r="K3209">
        <v>426.97</v>
      </c>
      <c r="L3209" t="str">
        <f t="shared" si="300"/>
        <v/>
      </c>
      <c r="M3209">
        <v>3</v>
      </c>
      <c r="N3209" t="str">
        <f t="shared" si="301"/>
        <v/>
      </c>
      <c r="O3209">
        <v>4</v>
      </c>
      <c r="P3209" s="11">
        <v>0.66666666666666596</v>
      </c>
      <c r="Q3209" s="11">
        <v>9.4339622641509399E-2</v>
      </c>
      <c r="R3209" s="12">
        <v>142.32333333333301</v>
      </c>
      <c r="S3209" t="s">
        <v>22</v>
      </c>
      <c r="T3209">
        <v>0</v>
      </c>
      <c r="U3209">
        <f t="shared" si="302"/>
        <v>5</v>
      </c>
      <c r="V3209">
        <f t="shared" si="303"/>
        <v>1</v>
      </c>
      <c r="W3209">
        <f t="shared" si="304"/>
        <v>4</v>
      </c>
      <c r="X3209" t="str">
        <f t="shared" si="305"/>
        <v>514</v>
      </c>
      <c r="Y3209" t="str">
        <f>IF(Table1[[#This Row],[RFM_Score]]="555","Champion", IF(AND(J3209&gt;=4,V3209&gt;=4),"Loyal", IF(U3209&lt;=2,"At Risk", IF(W3209&gt;=4,"Potential Loyalist","Others"))))</f>
        <v>Potential Loyalist</v>
      </c>
    </row>
    <row r="3210" spans="1:25">
      <c r="A3210" t="s">
        <v>7279</v>
      </c>
      <c r="B3210">
        <v>24</v>
      </c>
      <c r="C3210" t="s">
        <v>24</v>
      </c>
      <c r="D3210" t="s">
        <v>25</v>
      </c>
      <c r="E3210" s="6" t="s">
        <v>15280</v>
      </c>
      <c r="F3210" t="s">
        <v>60</v>
      </c>
      <c r="G3210">
        <v>2</v>
      </c>
      <c r="H3210">
        <v>1</v>
      </c>
      <c r="I3210">
        <v>50</v>
      </c>
      <c r="J3210">
        <v>3</v>
      </c>
      <c r="K3210">
        <v>426.97</v>
      </c>
      <c r="L3210" t="str">
        <f t="shared" si="300"/>
        <v/>
      </c>
      <c r="M3210">
        <v>3</v>
      </c>
      <c r="N3210" t="str">
        <f t="shared" si="301"/>
        <v/>
      </c>
      <c r="O3210">
        <v>19</v>
      </c>
      <c r="P3210" s="11">
        <v>0.5</v>
      </c>
      <c r="Q3210" s="11">
        <v>0.06</v>
      </c>
      <c r="R3210" s="12">
        <v>142.32333333333301</v>
      </c>
      <c r="S3210" t="s">
        <v>22</v>
      </c>
      <c r="T3210">
        <v>0</v>
      </c>
      <c r="U3210">
        <f t="shared" si="302"/>
        <v>5</v>
      </c>
      <c r="V3210">
        <f t="shared" si="303"/>
        <v>1</v>
      </c>
      <c r="W3210">
        <f t="shared" si="304"/>
        <v>4</v>
      </c>
      <c r="X3210" t="str">
        <f t="shared" si="305"/>
        <v>514</v>
      </c>
      <c r="Y3210" t="str">
        <f>IF(Table1[[#This Row],[RFM_Score]]="555","Champion", IF(AND(J3210&gt;=4,V3210&gt;=4),"Loyal", IF(U3210&lt;=2,"At Risk", IF(W3210&gt;=4,"Potential Loyalist","Others"))))</f>
        <v>Potential Loyalist</v>
      </c>
    </row>
    <row r="3211" spans="1:25">
      <c r="A3211" t="s">
        <v>5245</v>
      </c>
      <c r="B3211">
        <v>22</v>
      </c>
      <c r="C3211" t="s">
        <v>19</v>
      </c>
      <c r="D3211" t="s">
        <v>35</v>
      </c>
      <c r="E3211" s="6" t="s">
        <v>15281</v>
      </c>
      <c r="F3211" t="s">
        <v>21</v>
      </c>
      <c r="G3211">
        <v>3</v>
      </c>
      <c r="H3211">
        <v>0</v>
      </c>
      <c r="I3211">
        <v>34</v>
      </c>
      <c r="J3211">
        <v>3</v>
      </c>
      <c r="K3211">
        <v>426.09</v>
      </c>
      <c r="L3211" t="str">
        <f t="shared" si="300"/>
        <v/>
      </c>
      <c r="M3211">
        <v>3</v>
      </c>
      <c r="N3211" t="str">
        <f t="shared" si="301"/>
        <v/>
      </c>
      <c r="O3211">
        <v>1</v>
      </c>
      <c r="P3211" s="11">
        <v>0</v>
      </c>
      <c r="Q3211" s="11">
        <v>8.8235294117646995E-2</v>
      </c>
      <c r="R3211" s="12">
        <v>142.03</v>
      </c>
      <c r="S3211" t="s">
        <v>22</v>
      </c>
      <c r="T3211">
        <v>0</v>
      </c>
      <c r="U3211">
        <f t="shared" si="302"/>
        <v>5</v>
      </c>
      <c r="V3211">
        <f t="shared" si="303"/>
        <v>1</v>
      </c>
      <c r="W3211">
        <f t="shared" si="304"/>
        <v>4</v>
      </c>
      <c r="X3211" t="str">
        <f t="shared" si="305"/>
        <v>514</v>
      </c>
      <c r="Y3211" t="str">
        <f>IF(Table1[[#This Row],[RFM_Score]]="555","Champion", IF(AND(J3211&gt;=4,V3211&gt;=4),"Loyal", IF(U3211&lt;=2,"At Risk", IF(W3211&gt;=4,"Potential Loyalist","Others"))))</f>
        <v>Potential Loyalist</v>
      </c>
    </row>
    <row r="3212" spans="1:25">
      <c r="A3212" t="s">
        <v>10532</v>
      </c>
      <c r="B3212">
        <v>31</v>
      </c>
      <c r="C3212" t="s">
        <v>24</v>
      </c>
      <c r="D3212" t="s">
        <v>25</v>
      </c>
      <c r="E3212" s="6" t="s">
        <v>15282</v>
      </c>
      <c r="F3212" t="s">
        <v>21</v>
      </c>
      <c r="G3212">
        <v>1</v>
      </c>
      <c r="H3212">
        <v>1</v>
      </c>
      <c r="I3212">
        <v>47</v>
      </c>
      <c r="J3212">
        <v>5</v>
      </c>
      <c r="K3212">
        <v>425.36</v>
      </c>
      <c r="L3212" t="str">
        <f t="shared" si="300"/>
        <v/>
      </c>
      <c r="M3212">
        <v>3</v>
      </c>
      <c r="N3212" t="str">
        <f t="shared" si="301"/>
        <v/>
      </c>
      <c r="O3212">
        <v>20</v>
      </c>
      <c r="P3212" s="11">
        <v>1</v>
      </c>
      <c r="Q3212" s="11">
        <v>0.10638297872340401</v>
      </c>
      <c r="R3212" s="12">
        <v>141.78666666666601</v>
      </c>
      <c r="S3212" t="s">
        <v>22</v>
      </c>
      <c r="T3212">
        <v>0</v>
      </c>
      <c r="U3212">
        <f t="shared" si="302"/>
        <v>5</v>
      </c>
      <c r="V3212">
        <f t="shared" si="303"/>
        <v>1</v>
      </c>
      <c r="W3212">
        <f t="shared" si="304"/>
        <v>4</v>
      </c>
      <c r="X3212" t="str">
        <f t="shared" si="305"/>
        <v>514</v>
      </c>
      <c r="Y3212" t="str">
        <f>IF(Table1[[#This Row],[RFM_Score]]="555","Champion", IF(AND(J3212&gt;=4,V3212&gt;=4),"Loyal", IF(U3212&lt;=2,"At Risk", IF(W3212&gt;=4,"Potential Loyalist","Others"))))</f>
        <v>Potential Loyalist</v>
      </c>
    </row>
    <row r="3213" spans="1:25">
      <c r="A3213" t="s">
        <v>10889</v>
      </c>
      <c r="B3213">
        <v>32</v>
      </c>
      <c r="C3213" t="s">
        <v>24</v>
      </c>
      <c r="D3213" t="s">
        <v>49</v>
      </c>
      <c r="E3213" s="6" t="s">
        <v>15283</v>
      </c>
      <c r="F3213" t="s">
        <v>60</v>
      </c>
      <c r="G3213">
        <v>3</v>
      </c>
      <c r="H3213">
        <v>1</v>
      </c>
      <c r="I3213">
        <v>43</v>
      </c>
      <c r="J3213">
        <v>3</v>
      </c>
      <c r="K3213">
        <v>425.34</v>
      </c>
      <c r="L3213" t="str">
        <f t="shared" si="300"/>
        <v/>
      </c>
      <c r="M3213">
        <v>3</v>
      </c>
      <c r="N3213" t="str">
        <f t="shared" si="301"/>
        <v/>
      </c>
      <c r="O3213">
        <v>9</v>
      </c>
      <c r="P3213" s="11">
        <v>0.33333333333333298</v>
      </c>
      <c r="Q3213" s="11">
        <v>6.9767441860465101E-2</v>
      </c>
      <c r="R3213" s="12">
        <v>141.78</v>
      </c>
      <c r="S3213" t="s">
        <v>22</v>
      </c>
      <c r="T3213">
        <v>0</v>
      </c>
      <c r="U3213">
        <f t="shared" si="302"/>
        <v>5</v>
      </c>
      <c r="V3213">
        <f t="shared" si="303"/>
        <v>1</v>
      </c>
      <c r="W3213">
        <f t="shared" si="304"/>
        <v>4</v>
      </c>
      <c r="X3213" t="str">
        <f t="shared" si="305"/>
        <v>514</v>
      </c>
      <c r="Y3213" t="str">
        <f>IF(Table1[[#This Row],[RFM_Score]]="555","Champion", IF(AND(J3213&gt;=4,V3213&gt;=4),"Loyal", IF(U3213&lt;=2,"At Risk", IF(W3213&gt;=4,"Potential Loyalist","Others"))))</f>
        <v>Potential Loyalist</v>
      </c>
    </row>
    <row r="3214" spans="1:25">
      <c r="A3214" t="s">
        <v>9166</v>
      </c>
      <c r="B3214">
        <v>46</v>
      </c>
      <c r="C3214" t="s">
        <v>19</v>
      </c>
      <c r="D3214" t="s">
        <v>35</v>
      </c>
      <c r="E3214" s="6" t="s">
        <v>15284</v>
      </c>
      <c r="F3214" t="s">
        <v>21</v>
      </c>
      <c r="G3214">
        <v>1</v>
      </c>
      <c r="H3214">
        <v>0</v>
      </c>
      <c r="I3214">
        <v>54</v>
      </c>
      <c r="J3214">
        <v>5</v>
      </c>
      <c r="K3214">
        <v>424.77</v>
      </c>
      <c r="L3214" t="str">
        <f t="shared" si="300"/>
        <v/>
      </c>
      <c r="M3214">
        <v>3</v>
      </c>
      <c r="N3214" t="str">
        <f t="shared" si="301"/>
        <v/>
      </c>
      <c r="O3214">
        <v>5</v>
      </c>
      <c r="P3214" s="11">
        <v>0</v>
      </c>
      <c r="Q3214" s="11">
        <v>9.2592592592592504E-2</v>
      </c>
      <c r="R3214" s="12">
        <v>141.59</v>
      </c>
      <c r="S3214" t="s">
        <v>22</v>
      </c>
      <c r="T3214">
        <v>0</v>
      </c>
      <c r="U3214">
        <f t="shared" si="302"/>
        <v>5</v>
      </c>
      <c r="V3214">
        <f t="shared" si="303"/>
        <v>1</v>
      </c>
      <c r="W3214">
        <f t="shared" si="304"/>
        <v>4</v>
      </c>
      <c r="X3214" t="str">
        <f t="shared" si="305"/>
        <v>514</v>
      </c>
      <c r="Y3214" t="str">
        <f>IF(Table1[[#This Row],[RFM_Score]]="555","Champion", IF(AND(J3214&gt;=4,V3214&gt;=4),"Loyal", IF(U3214&lt;=2,"At Risk", IF(W3214&gt;=4,"Potential Loyalist","Others"))))</f>
        <v>Potential Loyalist</v>
      </c>
    </row>
    <row r="3215" spans="1:25">
      <c r="A3215" t="s">
        <v>11483</v>
      </c>
      <c r="B3215">
        <v>30</v>
      </c>
      <c r="C3215" t="s">
        <v>19</v>
      </c>
      <c r="D3215" t="s">
        <v>41</v>
      </c>
      <c r="E3215" s="6" t="s">
        <v>15285</v>
      </c>
      <c r="F3215" t="s">
        <v>30</v>
      </c>
      <c r="G3215">
        <v>7</v>
      </c>
      <c r="H3215">
        <v>0</v>
      </c>
      <c r="I3215">
        <v>66</v>
      </c>
      <c r="J3215">
        <v>5</v>
      </c>
      <c r="K3215">
        <v>424.5</v>
      </c>
      <c r="L3215" t="str">
        <f t="shared" si="300"/>
        <v/>
      </c>
      <c r="M3215">
        <v>3</v>
      </c>
      <c r="N3215" t="str">
        <f t="shared" si="301"/>
        <v/>
      </c>
      <c r="O3215">
        <v>5</v>
      </c>
      <c r="P3215" s="11">
        <v>0</v>
      </c>
      <c r="Q3215" s="11">
        <v>7.5757575757575704E-2</v>
      </c>
      <c r="R3215" s="12">
        <v>141.5</v>
      </c>
      <c r="S3215" t="s">
        <v>22</v>
      </c>
      <c r="T3215">
        <v>0</v>
      </c>
      <c r="U3215">
        <f t="shared" si="302"/>
        <v>5</v>
      </c>
      <c r="V3215">
        <f t="shared" si="303"/>
        <v>1</v>
      </c>
      <c r="W3215">
        <f t="shared" si="304"/>
        <v>4</v>
      </c>
      <c r="X3215" t="str">
        <f t="shared" si="305"/>
        <v>514</v>
      </c>
      <c r="Y3215" t="str">
        <f>IF(Table1[[#This Row],[RFM_Score]]="555","Champion", IF(AND(J3215&gt;=4,V3215&gt;=4),"Loyal", IF(U3215&lt;=2,"At Risk", IF(W3215&gt;=4,"Potential Loyalist","Others"))))</f>
        <v>Potential Loyalist</v>
      </c>
    </row>
    <row r="3216" spans="1:25">
      <c r="A3216" t="s">
        <v>345</v>
      </c>
      <c r="B3216">
        <v>41</v>
      </c>
      <c r="C3216" t="s">
        <v>24</v>
      </c>
      <c r="D3216" t="s">
        <v>25</v>
      </c>
      <c r="E3216" s="6" t="s">
        <v>15286</v>
      </c>
      <c r="F3216" t="s">
        <v>21</v>
      </c>
      <c r="G3216">
        <v>4</v>
      </c>
      <c r="H3216">
        <v>1</v>
      </c>
      <c r="I3216">
        <v>37</v>
      </c>
      <c r="J3216">
        <v>1</v>
      </c>
      <c r="K3216">
        <v>424.29</v>
      </c>
      <c r="L3216" t="str">
        <f t="shared" si="300"/>
        <v/>
      </c>
      <c r="M3216">
        <v>3</v>
      </c>
      <c r="N3216" t="str">
        <f t="shared" si="301"/>
        <v/>
      </c>
      <c r="O3216">
        <v>28</v>
      </c>
      <c r="P3216" s="11">
        <v>0.25</v>
      </c>
      <c r="Q3216" s="11">
        <v>2.7027027027027001E-2</v>
      </c>
      <c r="R3216" s="12">
        <v>141.43</v>
      </c>
      <c r="S3216" t="s">
        <v>22</v>
      </c>
      <c r="T3216">
        <v>0</v>
      </c>
      <c r="U3216">
        <f t="shared" si="302"/>
        <v>4</v>
      </c>
      <c r="V3216">
        <f t="shared" si="303"/>
        <v>1</v>
      </c>
      <c r="W3216">
        <f t="shared" si="304"/>
        <v>4</v>
      </c>
      <c r="X3216" t="str">
        <f t="shared" si="305"/>
        <v>414</v>
      </c>
      <c r="Y3216" t="str">
        <f>IF(Table1[[#This Row],[RFM_Score]]="555","Champion", IF(AND(J3216&gt;=4,V3216&gt;=4),"Loyal", IF(U3216&lt;=2,"At Risk", IF(W3216&gt;=4,"Potential Loyalist","Others"))))</f>
        <v>Potential Loyalist</v>
      </c>
    </row>
    <row r="3217" spans="1:25">
      <c r="A3217" t="s">
        <v>9698</v>
      </c>
      <c r="B3217">
        <v>38</v>
      </c>
      <c r="C3217" t="s">
        <v>24</v>
      </c>
      <c r="D3217" t="s">
        <v>46</v>
      </c>
      <c r="E3217" s="6" t="s">
        <v>15287</v>
      </c>
      <c r="F3217" t="s">
        <v>21</v>
      </c>
      <c r="G3217">
        <v>2</v>
      </c>
      <c r="H3217">
        <v>0</v>
      </c>
      <c r="I3217">
        <v>44</v>
      </c>
      <c r="J3217">
        <v>3</v>
      </c>
      <c r="K3217">
        <v>423.56</v>
      </c>
      <c r="L3217" t="str">
        <f t="shared" si="300"/>
        <v/>
      </c>
      <c r="M3217">
        <v>3</v>
      </c>
      <c r="N3217" t="str">
        <f t="shared" si="301"/>
        <v/>
      </c>
      <c r="O3217">
        <v>13</v>
      </c>
      <c r="P3217" s="11">
        <v>0</v>
      </c>
      <c r="Q3217" s="11">
        <v>6.8181818181818094E-2</v>
      </c>
      <c r="R3217" s="12">
        <v>141.18666666666601</v>
      </c>
      <c r="S3217" t="s">
        <v>22</v>
      </c>
      <c r="T3217">
        <v>0</v>
      </c>
      <c r="U3217">
        <f t="shared" si="302"/>
        <v>5</v>
      </c>
      <c r="V3217">
        <f t="shared" si="303"/>
        <v>1</v>
      </c>
      <c r="W3217">
        <f t="shared" si="304"/>
        <v>4</v>
      </c>
      <c r="X3217" t="str">
        <f t="shared" si="305"/>
        <v>514</v>
      </c>
      <c r="Y3217" t="str">
        <f>IF(Table1[[#This Row],[RFM_Score]]="555","Champion", IF(AND(J3217&gt;=4,V3217&gt;=4),"Loyal", IF(U3217&lt;=2,"At Risk", IF(W3217&gt;=4,"Potential Loyalist","Others"))))</f>
        <v>Potential Loyalist</v>
      </c>
    </row>
    <row r="3218" spans="1:25">
      <c r="A3218" t="s">
        <v>10764</v>
      </c>
      <c r="B3218">
        <v>18</v>
      </c>
      <c r="C3218" t="s">
        <v>19</v>
      </c>
      <c r="D3218" t="s">
        <v>35</v>
      </c>
      <c r="E3218" s="6" t="s">
        <v>15288</v>
      </c>
      <c r="F3218" t="s">
        <v>62</v>
      </c>
      <c r="G3218">
        <v>2</v>
      </c>
      <c r="H3218">
        <v>0</v>
      </c>
      <c r="I3218">
        <v>58</v>
      </c>
      <c r="J3218">
        <v>4</v>
      </c>
      <c r="K3218">
        <v>423.28</v>
      </c>
      <c r="L3218" t="str">
        <f t="shared" si="300"/>
        <v/>
      </c>
      <c r="M3218">
        <v>3</v>
      </c>
      <c r="N3218" t="str">
        <f t="shared" si="301"/>
        <v/>
      </c>
      <c r="O3218">
        <v>53</v>
      </c>
      <c r="P3218" s="11">
        <v>0</v>
      </c>
      <c r="Q3218" s="11">
        <v>6.8965517241379296E-2</v>
      </c>
      <c r="R3218" s="12">
        <v>141.09333333333299</v>
      </c>
      <c r="S3218" t="s">
        <v>22</v>
      </c>
      <c r="T3218">
        <v>0</v>
      </c>
      <c r="U3218">
        <f t="shared" si="302"/>
        <v>3</v>
      </c>
      <c r="V3218">
        <f t="shared" si="303"/>
        <v>1</v>
      </c>
      <c r="W3218">
        <f t="shared" si="304"/>
        <v>4</v>
      </c>
      <c r="X3218" t="str">
        <f t="shared" si="305"/>
        <v>314</v>
      </c>
      <c r="Y3218" t="str">
        <f>IF(Table1[[#This Row],[RFM_Score]]="555","Champion", IF(AND(J3218&gt;=4,V3218&gt;=4),"Loyal", IF(U3218&lt;=2,"At Risk", IF(W3218&gt;=4,"Potential Loyalist","Others"))))</f>
        <v>Potential Loyalist</v>
      </c>
    </row>
    <row r="3219" spans="1:25">
      <c r="A3219" t="s">
        <v>7407</v>
      </c>
      <c r="B3219">
        <v>37</v>
      </c>
      <c r="C3219" t="s">
        <v>24</v>
      </c>
      <c r="D3219" t="s">
        <v>29</v>
      </c>
      <c r="E3219" s="6" t="s">
        <v>15289</v>
      </c>
      <c r="F3219" t="s">
        <v>21</v>
      </c>
      <c r="G3219">
        <v>3</v>
      </c>
      <c r="H3219">
        <v>0</v>
      </c>
      <c r="I3219">
        <v>51</v>
      </c>
      <c r="J3219">
        <v>4</v>
      </c>
      <c r="K3219">
        <v>423.2</v>
      </c>
      <c r="L3219" t="str">
        <f t="shared" si="300"/>
        <v/>
      </c>
      <c r="M3219">
        <v>3</v>
      </c>
      <c r="N3219" t="str">
        <f t="shared" si="301"/>
        <v/>
      </c>
      <c r="O3219">
        <v>13</v>
      </c>
      <c r="P3219" s="11">
        <v>0</v>
      </c>
      <c r="Q3219" s="11">
        <v>7.8431372549019607E-2</v>
      </c>
      <c r="R3219" s="12">
        <v>141.06666666666601</v>
      </c>
      <c r="S3219" t="s">
        <v>22</v>
      </c>
      <c r="T3219">
        <v>0</v>
      </c>
      <c r="U3219">
        <f t="shared" si="302"/>
        <v>5</v>
      </c>
      <c r="V3219">
        <f t="shared" si="303"/>
        <v>1</v>
      </c>
      <c r="W3219">
        <f t="shared" si="304"/>
        <v>4</v>
      </c>
      <c r="X3219" t="str">
        <f t="shared" si="305"/>
        <v>514</v>
      </c>
      <c r="Y3219" t="str">
        <f>IF(Table1[[#This Row],[RFM_Score]]="555","Champion", IF(AND(J3219&gt;=4,V3219&gt;=4),"Loyal", IF(U3219&lt;=2,"At Risk", IF(W3219&gt;=4,"Potential Loyalist","Others"))))</f>
        <v>Potential Loyalist</v>
      </c>
    </row>
    <row r="3220" spans="1:25">
      <c r="A3220" t="s">
        <v>10771</v>
      </c>
      <c r="B3220">
        <v>23</v>
      </c>
      <c r="C3220" t="s">
        <v>19</v>
      </c>
      <c r="D3220" t="s">
        <v>25</v>
      </c>
      <c r="E3220" s="6" t="s">
        <v>15290</v>
      </c>
      <c r="F3220" t="s">
        <v>21</v>
      </c>
      <c r="G3220">
        <v>2</v>
      </c>
      <c r="H3220">
        <v>1</v>
      </c>
      <c r="I3220">
        <v>41</v>
      </c>
      <c r="J3220">
        <v>2</v>
      </c>
      <c r="K3220">
        <v>421.32</v>
      </c>
      <c r="L3220" t="str">
        <f t="shared" si="300"/>
        <v/>
      </c>
      <c r="M3220">
        <v>3</v>
      </c>
      <c r="N3220" t="str">
        <f t="shared" si="301"/>
        <v/>
      </c>
      <c r="O3220">
        <v>2</v>
      </c>
      <c r="P3220" s="11">
        <v>0.5</v>
      </c>
      <c r="Q3220" s="11">
        <v>4.8780487804878002E-2</v>
      </c>
      <c r="R3220" s="12">
        <v>140.44</v>
      </c>
      <c r="S3220" t="s">
        <v>22</v>
      </c>
      <c r="T3220">
        <v>0</v>
      </c>
      <c r="U3220">
        <f t="shared" si="302"/>
        <v>5</v>
      </c>
      <c r="V3220">
        <f t="shared" si="303"/>
        <v>1</v>
      </c>
      <c r="W3220">
        <f t="shared" si="304"/>
        <v>4</v>
      </c>
      <c r="X3220" t="str">
        <f t="shared" si="305"/>
        <v>514</v>
      </c>
      <c r="Y3220" t="str">
        <f>IF(Table1[[#This Row],[RFM_Score]]="555","Champion", IF(AND(J3220&gt;=4,V3220&gt;=4),"Loyal", IF(U3220&lt;=2,"At Risk", IF(W3220&gt;=4,"Potential Loyalist","Others"))))</f>
        <v>Potential Loyalist</v>
      </c>
    </row>
    <row r="3221" spans="1:25">
      <c r="A3221" t="s">
        <v>11883</v>
      </c>
      <c r="B3221">
        <v>47</v>
      </c>
      <c r="C3221" t="s">
        <v>19</v>
      </c>
      <c r="D3221" t="s">
        <v>25</v>
      </c>
      <c r="E3221" s="6" t="s">
        <v>15291</v>
      </c>
      <c r="F3221" t="s">
        <v>37</v>
      </c>
      <c r="G3221">
        <v>4</v>
      </c>
      <c r="H3221">
        <v>0</v>
      </c>
      <c r="I3221">
        <v>44</v>
      </c>
      <c r="J3221">
        <v>0</v>
      </c>
      <c r="K3221">
        <v>420.49</v>
      </c>
      <c r="L3221" t="str">
        <f t="shared" si="300"/>
        <v/>
      </c>
      <c r="M3221">
        <v>3</v>
      </c>
      <c r="N3221" t="str">
        <f t="shared" si="301"/>
        <v/>
      </c>
      <c r="O3221">
        <v>42</v>
      </c>
      <c r="P3221" s="11">
        <v>0</v>
      </c>
      <c r="Q3221" s="11">
        <v>0</v>
      </c>
      <c r="R3221" s="12">
        <v>140.16333333333299</v>
      </c>
      <c r="S3221" t="s">
        <v>22</v>
      </c>
      <c r="T3221">
        <v>0</v>
      </c>
      <c r="U3221">
        <f t="shared" si="302"/>
        <v>3</v>
      </c>
      <c r="V3221">
        <f t="shared" si="303"/>
        <v>1</v>
      </c>
      <c r="W3221">
        <f t="shared" si="304"/>
        <v>4</v>
      </c>
      <c r="X3221" t="str">
        <f t="shared" si="305"/>
        <v>314</v>
      </c>
      <c r="Y3221" t="str">
        <f>IF(Table1[[#This Row],[RFM_Score]]="555","Champion", IF(AND(J3221&gt;=4,V3221&gt;=4),"Loyal", IF(U3221&lt;=2,"At Risk", IF(W3221&gt;=4,"Potential Loyalist","Others"))))</f>
        <v>Potential Loyalist</v>
      </c>
    </row>
    <row r="3222" spans="1:25">
      <c r="A3222" t="s">
        <v>4404</v>
      </c>
      <c r="B3222">
        <v>35</v>
      </c>
      <c r="C3222" t="s">
        <v>24</v>
      </c>
      <c r="D3222" t="s">
        <v>46</v>
      </c>
      <c r="E3222" s="6" t="s">
        <v>15292</v>
      </c>
      <c r="F3222" t="s">
        <v>26</v>
      </c>
      <c r="G3222">
        <v>4</v>
      </c>
      <c r="H3222">
        <v>0</v>
      </c>
      <c r="I3222">
        <v>43</v>
      </c>
      <c r="J3222">
        <v>5</v>
      </c>
      <c r="K3222">
        <v>420.48</v>
      </c>
      <c r="L3222" t="str">
        <f t="shared" si="300"/>
        <v/>
      </c>
      <c r="M3222">
        <v>3</v>
      </c>
      <c r="N3222" t="str">
        <f t="shared" si="301"/>
        <v/>
      </c>
      <c r="O3222">
        <v>36</v>
      </c>
      <c r="P3222" s="11">
        <v>0</v>
      </c>
      <c r="Q3222" s="11">
        <v>0.116279069767441</v>
      </c>
      <c r="R3222" s="12">
        <v>140.16</v>
      </c>
      <c r="S3222" t="s">
        <v>22</v>
      </c>
      <c r="T3222">
        <v>0</v>
      </c>
      <c r="U3222">
        <f t="shared" si="302"/>
        <v>4</v>
      </c>
      <c r="V3222">
        <f t="shared" si="303"/>
        <v>1</v>
      </c>
      <c r="W3222">
        <f t="shared" si="304"/>
        <v>4</v>
      </c>
      <c r="X3222" t="str">
        <f t="shared" si="305"/>
        <v>414</v>
      </c>
      <c r="Y3222" t="str">
        <f>IF(Table1[[#This Row],[RFM_Score]]="555","Champion", IF(AND(J3222&gt;=4,V3222&gt;=4),"Loyal", IF(U3222&lt;=2,"At Risk", IF(W3222&gt;=4,"Potential Loyalist","Others"))))</f>
        <v>Potential Loyalist</v>
      </c>
    </row>
    <row r="3223" spans="1:25">
      <c r="A3223" t="s">
        <v>8772</v>
      </c>
      <c r="B3223">
        <v>27</v>
      </c>
      <c r="C3223" t="s">
        <v>24</v>
      </c>
      <c r="D3223" t="s">
        <v>20</v>
      </c>
      <c r="E3223" s="6" t="s">
        <v>15293</v>
      </c>
      <c r="F3223" t="s">
        <v>26</v>
      </c>
      <c r="G3223">
        <v>7</v>
      </c>
      <c r="H3223">
        <v>1</v>
      </c>
      <c r="I3223">
        <v>57</v>
      </c>
      <c r="J3223">
        <v>3</v>
      </c>
      <c r="K3223">
        <v>418.09</v>
      </c>
      <c r="L3223" t="str">
        <f t="shared" si="300"/>
        <v/>
      </c>
      <c r="M3223">
        <v>3</v>
      </c>
      <c r="N3223" t="str">
        <f t="shared" si="301"/>
        <v/>
      </c>
      <c r="O3223">
        <v>43</v>
      </c>
      <c r="P3223" s="11">
        <v>0.14285714285714199</v>
      </c>
      <c r="Q3223" s="11">
        <v>5.2631578947368397E-2</v>
      </c>
      <c r="R3223" s="12">
        <v>139.363333333333</v>
      </c>
      <c r="S3223" t="s">
        <v>22</v>
      </c>
      <c r="T3223">
        <v>0</v>
      </c>
      <c r="U3223">
        <f t="shared" si="302"/>
        <v>3</v>
      </c>
      <c r="V3223">
        <f t="shared" si="303"/>
        <v>1</v>
      </c>
      <c r="W3223">
        <f t="shared" si="304"/>
        <v>4</v>
      </c>
      <c r="X3223" t="str">
        <f t="shared" si="305"/>
        <v>314</v>
      </c>
      <c r="Y3223" t="str">
        <f>IF(Table1[[#This Row],[RFM_Score]]="555","Champion", IF(AND(J3223&gt;=4,V3223&gt;=4),"Loyal", IF(U3223&lt;=2,"At Risk", IF(W3223&gt;=4,"Potential Loyalist","Others"))))</f>
        <v>Potential Loyalist</v>
      </c>
    </row>
    <row r="3224" spans="1:25">
      <c r="A3224" t="s">
        <v>7038</v>
      </c>
      <c r="B3224">
        <v>18</v>
      </c>
      <c r="C3224" t="s">
        <v>24</v>
      </c>
      <c r="D3224" t="s">
        <v>25</v>
      </c>
      <c r="E3224" s="6" t="s">
        <v>15294</v>
      </c>
      <c r="F3224" t="s">
        <v>30</v>
      </c>
      <c r="G3224">
        <v>4</v>
      </c>
      <c r="H3224">
        <v>2</v>
      </c>
      <c r="I3224">
        <v>47</v>
      </c>
      <c r="J3224">
        <v>4</v>
      </c>
      <c r="K3224">
        <v>417.55</v>
      </c>
      <c r="L3224" t="str">
        <f t="shared" si="300"/>
        <v/>
      </c>
      <c r="M3224">
        <v>3</v>
      </c>
      <c r="N3224" t="str">
        <f t="shared" si="301"/>
        <v/>
      </c>
      <c r="O3224">
        <v>5</v>
      </c>
      <c r="P3224" s="11">
        <v>0.5</v>
      </c>
      <c r="Q3224" s="11">
        <v>8.5106382978723402E-2</v>
      </c>
      <c r="R3224" s="12">
        <v>139.183333333333</v>
      </c>
      <c r="S3224" t="s">
        <v>22</v>
      </c>
      <c r="T3224">
        <v>0</v>
      </c>
      <c r="U3224">
        <f t="shared" si="302"/>
        <v>5</v>
      </c>
      <c r="V3224">
        <f t="shared" si="303"/>
        <v>1</v>
      </c>
      <c r="W3224">
        <f t="shared" si="304"/>
        <v>4</v>
      </c>
      <c r="X3224" t="str">
        <f t="shared" si="305"/>
        <v>514</v>
      </c>
      <c r="Y3224" t="str">
        <f>IF(Table1[[#This Row],[RFM_Score]]="555","Champion", IF(AND(J3224&gt;=4,V3224&gt;=4),"Loyal", IF(U3224&lt;=2,"At Risk", IF(W3224&gt;=4,"Potential Loyalist","Others"))))</f>
        <v>Potential Loyalist</v>
      </c>
    </row>
    <row r="3225" spans="1:25">
      <c r="A3225" t="s">
        <v>8009</v>
      </c>
      <c r="B3225">
        <v>27</v>
      </c>
      <c r="C3225" t="s">
        <v>24</v>
      </c>
      <c r="D3225" t="s">
        <v>49</v>
      </c>
      <c r="E3225" s="6" t="s">
        <v>15295</v>
      </c>
      <c r="F3225" t="s">
        <v>30</v>
      </c>
      <c r="G3225">
        <v>2</v>
      </c>
      <c r="H3225">
        <v>0</v>
      </c>
      <c r="I3225">
        <v>46</v>
      </c>
      <c r="J3225">
        <v>3</v>
      </c>
      <c r="K3225">
        <v>417</v>
      </c>
      <c r="L3225" t="str">
        <f t="shared" si="300"/>
        <v/>
      </c>
      <c r="M3225">
        <v>3</v>
      </c>
      <c r="N3225" t="str">
        <f t="shared" si="301"/>
        <v/>
      </c>
      <c r="O3225">
        <v>29</v>
      </c>
      <c r="P3225" s="11">
        <v>0</v>
      </c>
      <c r="Q3225" s="11">
        <v>6.5217391304347797E-2</v>
      </c>
      <c r="R3225" s="12">
        <v>139</v>
      </c>
      <c r="S3225" t="s">
        <v>22</v>
      </c>
      <c r="T3225">
        <v>0</v>
      </c>
      <c r="U3225">
        <f t="shared" si="302"/>
        <v>4</v>
      </c>
      <c r="V3225">
        <f t="shared" si="303"/>
        <v>1</v>
      </c>
      <c r="W3225">
        <f t="shared" si="304"/>
        <v>4</v>
      </c>
      <c r="X3225" t="str">
        <f t="shared" si="305"/>
        <v>414</v>
      </c>
      <c r="Y3225" t="str">
        <f>IF(Table1[[#This Row],[RFM_Score]]="555","Champion", IF(AND(J3225&gt;=4,V3225&gt;=4),"Loyal", IF(U3225&lt;=2,"At Risk", IF(W3225&gt;=4,"Potential Loyalist","Others"))))</f>
        <v>Potential Loyalist</v>
      </c>
    </row>
    <row r="3226" spans="1:25">
      <c r="A3226" t="s">
        <v>9515</v>
      </c>
      <c r="B3226">
        <v>36</v>
      </c>
      <c r="C3226" t="s">
        <v>19</v>
      </c>
      <c r="D3226" t="s">
        <v>25</v>
      </c>
      <c r="E3226" s="6" t="s">
        <v>15296</v>
      </c>
      <c r="F3226" t="s">
        <v>21</v>
      </c>
      <c r="G3226">
        <v>3</v>
      </c>
      <c r="H3226">
        <v>1</v>
      </c>
      <c r="I3226">
        <v>49</v>
      </c>
      <c r="J3226">
        <v>2</v>
      </c>
      <c r="K3226">
        <v>417</v>
      </c>
      <c r="L3226" t="str">
        <f t="shared" si="300"/>
        <v/>
      </c>
      <c r="M3226">
        <v>3</v>
      </c>
      <c r="N3226" t="str">
        <f t="shared" si="301"/>
        <v/>
      </c>
      <c r="O3226">
        <v>6</v>
      </c>
      <c r="P3226" s="11">
        <v>0.33333333333333298</v>
      </c>
      <c r="Q3226" s="11">
        <v>4.08163265306122E-2</v>
      </c>
      <c r="R3226" s="12">
        <v>139</v>
      </c>
      <c r="S3226" t="s">
        <v>22</v>
      </c>
      <c r="T3226">
        <v>1</v>
      </c>
      <c r="U3226">
        <f t="shared" si="302"/>
        <v>5</v>
      </c>
      <c r="V3226">
        <f t="shared" si="303"/>
        <v>1</v>
      </c>
      <c r="W3226">
        <f t="shared" si="304"/>
        <v>4</v>
      </c>
      <c r="X3226" t="str">
        <f t="shared" si="305"/>
        <v>514</v>
      </c>
      <c r="Y3226" t="str">
        <f>IF(Table1[[#This Row],[RFM_Score]]="555","Champion", IF(AND(J3226&gt;=4,V3226&gt;=4),"Loyal", IF(U3226&lt;=2,"At Risk", IF(W3226&gt;=4,"Potential Loyalist","Others"))))</f>
        <v>Potential Loyalist</v>
      </c>
    </row>
    <row r="3227" spans="1:25">
      <c r="A3227" t="s">
        <v>7773</v>
      </c>
      <c r="B3227">
        <v>67</v>
      </c>
      <c r="C3227" t="s">
        <v>19</v>
      </c>
      <c r="D3227" t="s">
        <v>29</v>
      </c>
      <c r="E3227" s="6" t="s">
        <v>15297</v>
      </c>
      <c r="F3227" t="s">
        <v>26</v>
      </c>
      <c r="G3227">
        <v>4</v>
      </c>
      <c r="H3227">
        <v>0</v>
      </c>
      <c r="I3227">
        <v>48</v>
      </c>
      <c r="J3227">
        <v>2</v>
      </c>
      <c r="K3227">
        <v>416.76</v>
      </c>
      <c r="L3227" t="str">
        <f t="shared" si="300"/>
        <v/>
      </c>
      <c r="M3227">
        <v>3</v>
      </c>
      <c r="N3227" t="str">
        <f t="shared" si="301"/>
        <v/>
      </c>
      <c r="O3227">
        <v>5</v>
      </c>
      <c r="P3227" s="11">
        <v>0</v>
      </c>
      <c r="Q3227" s="11">
        <v>4.1666666666666602E-2</v>
      </c>
      <c r="R3227" s="12">
        <v>138.91999999999999</v>
      </c>
      <c r="S3227" t="s">
        <v>22</v>
      </c>
      <c r="T3227">
        <v>1</v>
      </c>
      <c r="U3227">
        <f t="shared" si="302"/>
        <v>5</v>
      </c>
      <c r="V3227">
        <f t="shared" si="303"/>
        <v>1</v>
      </c>
      <c r="W3227">
        <f t="shared" si="304"/>
        <v>4</v>
      </c>
      <c r="X3227" t="str">
        <f t="shared" si="305"/>
        <v>514</v>
      </c>
      <c r="Y3227" t="str">
        <f>IF(Table1[[#This Row],[RFM_Score]]="555","Champion", IF(AND(J3227&gt;=4,V3227&gt;=4),"Loyal", IF(U3227&lt;=2,"At Risk", IF(W3227&gt;=4,"Potential Loyalist","Others"))))</f>
        <v>Potential Loyalist</v>
      </c>
    </row>
    <row r="3228" spans="1:25">
      <c r="A3228" t="s">
        <v>8275</v>
      </c>
      <c r="B3228">
        <v>54</v>
      </c>
      <c r="C3228" t="s">
        <v>19</v>
      </c>
      <c r="D3228" t="s">
        <v>46</v>
      </c>
      <c r="E3228" s="6" t="s">
        <v>15298</v>
      </c>
      <c r="F3228" t="s">
        <v>60</v>
      </c>
      <c r="G3228">
        <v>2</v>
      </c>
      <c r="H3228">
        <v>1</v>
      </c>
      <c r="I3228">
        <v>45</v>
      </c>
      <c r="J3228">
        <v>5</v>
      </c>
      <c r="K3228">
        <v>416.61</v>
      </c>
      <c r="L3228" t="str">
        <f t="shared" si="300"/>
        <v/>
      </c>
      <c r="M3228">
        <v>3</v>
      </c>
      <c r="N3228" t="str">
        <f t="shared" si="301"/>
        <v/>
      </c>
      <c r="O3228">
        <v>29</v>
      </c>
      <c r="P3228" s="11">
        <v>0.5</v>
      </c>
      <c r="Q3228" s="11">
        <v>0.11111111111111099</v>
      </c>
      <c r="R3228" s="12">
        <v>138.87</v>
      </c>
      <c r="S3228" t="s">
        <v>22</v>
      </c>
      <c r="T3228">
        <v>0</v>
      </c>
      <c r="U3228">
        <f t="shared" si="302"/>
        <v>4</v>
      </c>
      <c r="V3228">
        <f t="shared" si="303"/>
        <v>1</v>
      </c>
      <c r="W3228">
        <f t="shared" si="304"/>
        <v>4</v>
      </c>
      <c r="X3228" t="str">
        <f t="shared" si="305"/>
        <v>414</v>
      </c>
      <c r="Y3228" t="str">
        <f>IF(Table1[[#This Row],[RFM_Score]]="555","Champion", IF(AND(J3228&gt;=4,V3228&gt;=4),"Loyal", IF(U3228&lt;=2,"At Risk", IF(W3228&gt;=4,"Potential Loyalist","Others"))))</f>
        <v>Potential Loyalist</v>
      </c>
    </row>
    <row r="3229" spans="1:25">
      <c r="A3229" t="s">
        <v>2695</v>
      </c>
      <c r="B3229">
        <v>37</v>
      </c>
      <c r="C3229" t="s">
        <v>19</v>
      </c>
      <c r="D3229" t="s">
        <v>25</v>
      </c>
      <c r="E3229" s="6" t="s">
        <v>15299</v>
      </c>
      <c r="F3229" t="s">
        <v>62</v>
      </c>
      <c r="G3229">
        <v>1</v>
      </c>
      <c r="H3229">
        <v>0</v>
      </c>
      <c r="I3229">
        <v>47</v>
      </c>
      <c r="J3229">
        <v>2</v>
      </c>
      <c r="K3229">
        <v>416.05</v>
      </c>
      <c r="L3229" t="str">
        <f t="shared" si="300"/>
        <v/>
      </c>
      <c r="M3229">
        <v>3</v>
      </c>
      <c r="N3229" t="str">
        <f t="shared" si="301"/>
        <v/>
      </c>
      <c r="O3229">
        <v>19</v>
      </c>
      <c r="P3229" s="11">
        <v>0</v>
      </c>
      <c r="Q3229" s="11">
        <v>4.2553191489361701E-2</v>
      </c>
      <c r="R3229" s="12">
        <v>138.683333333333</v>
      </c>
      <c r="S3229" t="s">
        <v>22</v>
      </c>
      <c r="T3229">
        <v>0</v>
      </c>
      <c r="U3229">
        <f t="shared" si="302"/>
        <v>5</v>
      </c>
      <c r="V3229">
        <f t="shared" si="303"/>
        <v>1</v>
      </c>
      <c r="W3229">
        <f t="shared" si="304"/>
        <v>4</v>
      </c>
      <c r="X3229" t="str">
        <f t="shared" si="305"/>
        <v>514</v>
      </c>
      <c r="Y3229" t="str">
        <f>IF(Table1[[#This Row],[RFM_Score]]="555","Champion", IF(AND(J3229&gt;=4,V3229&gt;=4),"Loyal", IF(U3229&lt;=2,"At Risk", IF(W3229&gt;=4,"Potential Loyalist","Others"))))</f>
        <v>Potential Loyalist</v>
      </c>
    </row>
    <row r="3230" spans="1:25">
      <c r="A3230" t="s">
        <v>7000</v>
      </c>
      <c r="B3230">
        <v>30</v>
      </c>
      <c r="C3230" t="s">
        <v>19</v>
      </c>
      <c r="D3230" t="s">
        <v>25</v>
      </c>
      <c r="E3230" s="6" t="s">
        <v>15300</v>
      </c>
      <c r="F3230" t="s">
        <v>62</v>
      </c>
      <c r="G3230">
        <v>2</v>
      </c>
      <c r="H3230">
        <v>0</v>
      </c>
      <c r="I3230">
        <v>54</v>
      </c>
      <c r="J3230">
        <v>1</v>
      </c>
      <c r="K3230">
        <v>415.8</v>
      </c>
      <c r="L3230" t="str">
        <f t="shared" si="300"/>
        <v/>
      </c>
      <c r="M3230">
        <v>3</v>
      </c>
      <c r="N3230" t="str">
        <f t="shared" si="301"/>
        <v/>
      </c>
      <c r="O3230">
        <v>19</v>
      </c>
      <c r="P3230" s="11">
        <v>0</v>
      </c>
      <c r="Q3230" s="11">
        <v>1.85185185185185E-2</v>
      </c>
      <c r="R3230" s="12">
        <v>138.6</v>
      </c>
      <c r="S3230" t="s">
        <v>22</v>
      </c>
      <c r="T3230">
        <v>0</v>
      </c>
      <c r="U3230">
        <f t="shared" si="302"/>
        <v>5</v>
      </c>
      <c r="V3230">
        <f t="shared" si="303"/>
        <v>1</v>
      </c>
      <c r="W3230">
        <f t="shared" si="304"/>
        <v>4</v>
      </c>
      <c r="X3230" t="str">
        <f t="shared" si="305"/>
        <v>514</v>
      </c>
      <c r="Y3230" t="str">
        <f>IF(Table1[[#This Row],[RFM_Score]]="555","Champion", IF(AND(J3230&gt;=4,V3230&gt;=4),"Loyal", IF(U3230&lt;=2,"At Risk", IF(W3230&gt;=4,"Potential Loyalist","Others"))))</f>
        <v>Potential Loyalist</v>
      </c>
    </row>
    <row r="3231" spans="1:25">
      <c r="A3231" t="s">
        <v>4553</v>
      </c>
      <c r="B3231">
        <v>29</v>
      </c>
      <c r="C3231" t="s">
        <v>19</v>
      </c>
      <c r="D3231" t="s">
        <v>25</v>
      </c>
      <c r="E3231" s="6" t="s">
        <v>15301</v>
      </c>
      <c r="F3231" t="s">
        <v>21</v>
      </c>
      <c r="G3231">
        <v>7</v>
      </c>
      <c r="H3231">
        <v>1</v>
      </c>
      <c r="I3231">
        <v>53</v>
      </c>
      <c r="J3231">
        <v>3</v>
      </c>
      <c r="K3231">
        <v>415.65</v>
      </c>
      <c r="L3231" t="str">
        <f t="shared" si="300"/>
        <v/>
      </c>
      <c r="M3231">
        <v>3</v>
      </c>
      <c r="N3231" t="str">
        <f t="shared" si="301"/>
        <v/>
      </c>
      <c r="O3231">
        <v>55</v>
      </c>
      <c r="P3231" s="11">
        <v>0.14285714285714199</v>
      </c>
      <c r="Q3231" s="11">
        <v>5.6603773584905599E-2</v>
      </c>
      <c r="R3231" s="12">
        <v>138.54999999999899</v>
      </c>
      <c r="S3231" t="s">
        <v>22</v>
      </c>
      <c r="T3231">
        <v>0</v>
      </c>
      <c r="U3231">
        <f t="shared" si="302"/>
        <v>3</v>
      </c>
      <c r="V3231">
        <f t="shared" si="303"/>
        <v>1</v>
      </c>
      <c r="W3231">
        <f t="shared" si="304"/>
        <v>4</v>
      </c>
      <c r="X3231" t="str">
        <f t="shared" si="305"/>
        <v>314</v>
      </c>
      <c r="Y3231" t="str">
        <f>IF(Table1[[#This Row],[RFM_Score]]="555","Champion", IF(AND(J3231&gt;=4,V3231&gt;=4),"Loyal", IF(U3231&lt;=2,"At Risk", IF(W3231&gt;=4,"Potential Loyalist","Others"))))</f>
        <v>Potential Loyalist</v>
      </c>
    </row>
    <row r="3232" spans="1:25">
      <c r="A3232" t="s">
        <v>5108</v>
      </c>
      <c r="B3232">
        <v>32</v>
      </c>
      <c r="C3232" t="s">
        <v>19</v>
      </c>
      <c r="D3232" t="s">
        <v>20</v>
      </c>
      <c r="E3232" s="6" t="s">
        <v>15302</v>
      </c>
      <c r="F3232" t="s">
        <v>26</v>
      </c>
      <c r="G3232">
        <v>3</v>
      </c>
      <c r="H3232">
        <v>1</v>
      </c>
      <c r="I3232">
        <v>72</v>
      </c>
      <c r="J3232">
        <v>6</v>
      </c>
      <c r="K3232">
        <v>415.59</v>
      </c>
      <c r="L3232" t="str">
        <f t="shared" si="300"/>
        <v/>
      </c>
      <c r="M3232">
        <v>3</v>
      </c>
      <c r="N3232" t="str">
        <f t="shared" si="301"/>
        <v/>
      </c>
      <c r="O3232">
        <v>11</v>
      </c>
      <c r="P3232" s="11">
        <v>0.33333333333333298</v>
      </c>
      <c r="Q3232" s="11">
        <v>8.3333333333333301E-2</v>
      </c>
      <c r="R3232" s="12">
        <v>138.53</v>
      </c>
      <c r="S3232" t="s">
        <v>22</v>
      </c>
      <c r="T3232">
        <v>0</v>
      </c>
      <c r="U3232">
        <f t="shared" si="302"/>
        <v>5</v>
      </c>
      <c r="V3232">
        <f t="shared" si="303"/>
        <v>1</v>
      </c>
      <c r="W3232">
        <f t="shared" si="304"/>
        <v>4</v>
      </c>
      <c r="X3232" t="str">
        <f t="shared" si="305"/>
        <v>514</v>
      </c>
      <c r="Y3232" t="str">
        <f>IF(Table1[[#This Row],[RFM_Score]]="555","Champion", IF(AND(J3232&gt;=4,V3232&gt;=4),"Loyal", IF(U3232&lt;=2,"At Risk", IF(W3232&gt;=4,"Potential Loyalist","Others"))))</f>
        <v>Potential Loyalist</v>
      </c>
    </row>
    <row r="3233" spans="1:25">
      <c r="A3233" t="s">
        <v>7139</v>
      </c>
      <c r="B3233">
        <v>36</v>
      </c>
      <c r="C3233" t="s">
        <v>24</v>
      </c>
      <c r="D3233" t="s">
        <v>41</v>
      </c>
      <c r="E3233" s="6" t="s">
        <v>15303</v>
      </c>
      <c r="F3233" t="s">
        <v>26</v>
      </c>
      <c r="G3233">
        <v>4</v>
      </c>
      <c r="H3233">
        <v>2</v>
      </c>
      <c r="I3233">
        <v>43</v>
      </c>
      <c r="J3233">
        <v>2</v>
      </c>
      <c r="K3233">
        <v>414.58</v>
      </c>
      <c r="L3233" t="str">
        <f t="shared" si="300"/>
        <v/>
      </c>
      <c r="M3233">
        <v>3</v>
      </c>
      <c r="N3233" t="str">
        <f t="shared" si="301"/>
        <v/>
      </c>
      <c r="O3233">
        <v>23</v>
      </c>
      <c r="P3233" s="11">
        <v>0.5</v>
      </c>
      <c r="Q3233" s="11">
        <v>4.6511627906976702E-2</v>
      </c>
      <c r="R3233" s="12">
        <v>138.19333333333299</v>
      </c>
      <c r="S3233" t="s">
        <v>22</v>
      </c>
      <c r="T3233">
        <v>0</v>
      </c>
      <c r="U3233">
        <f t="shared" si="302"/>
        <v>4</v>
      </c>
      <c r="V3233">
        <f t="shared" si="303"/>
        <v>1</v>
      </c>
      <c r="W3233">
        <f t="shared" si="304"/>
        <v>4</v>
      </c>
      <c r="X3233" t="str">
        <f t="shared" si="305"/>
        <v>414</v>
      </c>
      <c r="Y3233" t="str">
        <f>IF(Table1[[#This Row],[RFM_Score]]="555","Champion", IF(AND(J3233&gt;=4,V3233&gt;=4),"Loyal", IF(U3233&lt;=2,"At Risk", IF(W3233&gt;=4,"Potential Loyalist","Others"))))</f>
        <v>Potential Loyalist</v>
      </c>
    </row>
    <row r="3234" spans="1:25">
      <c r="A3234" t="s">
        <v>3480</v>
      </c>
      <c r="B3234">
        <v>54</v>
      </c>
      <c r="C3234" t="s">
        <v>24</v>
      </c>
      <c r="D3234" t="s">
        <v>25</v>
      </c>
      <c r="E3234" s="6" t="s">
        <v>15304</v>
      </c>
      <c r="F3234" t="s">
        <v>21</v>
      </c>
      <c r="G3234">
        <v>4</v>
      </c>
      <c r="H3234">
        <v>3</v>
      </c>
      <c r="I3234">
        <v>44</v>
      </c>
      <c r="J3234">
        <v>2</v>
      </c>
      <c r="K3234">
        <v>413.64</v>
      </c>
      <c r="L3234" t="str">
        <f t="shared" si="300"/>
        <v/>
      </c>
      <c r="M3234">
        <v>3</v>
      </c>
      <c r="N3234" t="str">
        <f t="shared" si="301"/>
        <v/>
      </c>
      <c r="O3234">
        <v>85</v>
      </c>
      <c r="P3234" s="11">
        <v>0.75</v>
      </c>
      <c r="Q3234" s="11">
        <v>4.54545454545454E-2</v>
      </c>
      <c r="R3234" s="12">
        <v>137.88</v>
      </c>
      <c r="S3234" t="s">
        <v>22</v>
      </c>
      <c r="T3234">
        <v>1</v>
      </c>
      <c r="U3234">
        <f t="shared" si="302"/>
        <v>2</v>
      </c>
      <c r="V3234">
        <f t="shared" si="303"/>
        <v>1</v>
      </c>
      <c r="W3234">
        <f t="shared" si="304"/>
        <v>4</v>
      </c>
      <c r="X3234" t="str">
        <f t="shared" si="305"/>
        <v>214</v>
      </c>
      <c r="Y3234" t="str">
        <f>IF(Table1[[#This Row],[RFM_Score]]="555","Champion", IF(AND(J3234&gt;=4,V3234&gt;=4),"Loyal", IF(U3234&lt;=2,"At Risk", IF(W3234&gt;=4,"Potential Loyalist","Others"))))</f>
        <v>At Risk</v>
      </c>
    </row>
    <row r="3235" spans="1:25">
      <c r="A3235" t="s">
        <v>4548</v>
      </c>
      <c r="B3235">
        <v>47</v>
      </c>
      <c r="C3235" t="s">
        <v>24</v>
      </c>
      <c r="D3235" t="s">
        <v>25</v>
      </c>
      <c r="E3235" s="6" t="s">
        <v>15305</v>
      </c>
      <c r="F3235" t="s">
        <v>30</v>
      </c>
      <c r="G3235">
        <v>3</v>
      </c>
      <c r="H3235">
        <v>2</v>
      </c>
      <c r="I3235">
        <v>51</v>
      </c>
      <c r="J3235">
        <v>3</v>
      </c>
      <c r="K3235">
        <v>413.38</v>
      </c>
      <c r="L3235" t="str">
        <f t="shared" si="300"/>
        <v/>
      </c>
      <c r="M3235">
        <v>3</v>
      </c>
      <c r="N3235" t="str">
        <f t="shared" si="301"/>
        <v/>
      </c>
      <c r="O3235">
        <v>35</v>
      </c>
      <c r="P3235" s="11">
        <v>0.66666666666666596</v>
      </c>
      <c r="Q3235" s="11">
        <v>5.8823529411764698E-2</v>
      </c>
      <c r="R3235" s="12">
        <v>137.79333333333301</v>
      </c>
      <c r="S3235" t="s">
        <v>22</v>
      </c>
      <c r="T3235">
        <v>0</v>
      </c>
      <c r="U3235">
        <f t="shared" si="302"/>
        <v>4</v>
      </c>
      <c r="V3235">
        <f t="shared" si="303"/>
        <v>1</v>
      </c>
      <c r="W3235">
        <f t="shared" si="304"/>
        <v>4</v>
      </c>
      <c r="X3235" t="str">
        <f t="shared" si="305"/>
        <v>414</v>
      </c>
      <c r="Y3235" t="str">
        <f>IF(Table1[[#This Row],[RFM_Score]]="555","Champion", IF(AND(J3235&gt;=4,V3235&gt;=4),"Loyal", IF(U3235&lt;=2,"At Risk", IF(W3235&gt;=4,"Potential Loyalist","Others"))))</f>
        <v>Potential Loyalist</v>
      </c>
    </row>
    <row r="3236" spans="1:25">
      <c r="A3236" t="s">
        <v>8402</v>
      </c>
      <c r="B3236">
        <v>39</v>
      </c>
      <c r="C3236" t="s">
        <v>19</v>
      </c>
      <c r="D3236" t="s">
        <v>49</v>
      </c>
      <c r="E3236" s="6" t="s">
        <v>15306</v>
      </c>
      <c r="F3236" t="s">
        <v>60</v>
      </c>
      <c r="G3236">
        <v>2</v>
      </c>
      <c r="H3236">
        <v>0</v>
      </c>
      <c r="I3236">
        <v>51</v>
      </c>
      <c r="J3236">
        <v>3</v>
      </c>
      <c r="K3236">
        <v>412.67</v>
      </c>
      <c r="L3236" t="str">
        <f t="shared" si="300"/>
        <v/>
      </c>
      <c r="M3236">
        <v>3</v>
      </c>
      <c r="N3236" t="str">
        <f t="shared" si="301"/>
        <v/>
      </c>
      <c r="O3236">
        <v>31</v>
      </c>
      <c r="P3236" s="11">
        <v>0</v>
      </c>
      <c r="Q3236" s="11">
        <v>5.8823529411764698E-2</v>
      </c>
      <c r="R3236" s="12">
        <v>137.55666666666599</v>
      </c>
      <c r="S3236" t="s">
        <v>22</v>
      </c>
      <c r="T3236">
        <v>0</v>
      </c>
      <c r="U3236">
        <f t="shared" si="302"/>
        <v>4</v>
      </c>
      <c r="V3236">
        <f t="shared" si="303"/>
        <v>1</v>
      </c>
      <c r="W3236">
        <f t="shared" si="304"/>
        <v>4</v>
      </c>
      <c r="X3236" t="str">
        <f t="shared" si="305"/>
        <v>414</v>
      </c>
      <c r="Y3236" t="str">
        <f>IF(Table1[[#This Row],[RFM_Score]]="555","Champion", IF(AND(J3236&gt;=4,V3236&gt;=4),"Loyal", IF(U3236&lt;=2,"At Risk", IF(W3236&gt;=4,"Potential Loyalist","Others"))))</f>
        <v>Potential Loyalist</v>
      </c>
    </row>
    <row r="3237" spans="1:25">
      <c r="A3237" t="s">
        <v>1955</v>
      </c>
      <c r="B3237">
        <v>32</v>
      </c>
      <c r="C3237" t="s">
        <v>24</v>
      </c>
      <c r="D3237" t="s">
        <v>25</v>
      </c>
      <c r="E3237" s="6" t="s">
        <v>15307</v>
      </c>
      <c r="F3237" t="s">
        <v>37</v>
      </c>
      <c r="G3237">
        <v>1</v>
      </c>
      <c r="H3237">
        <v>0</v>
      </c>
      <c r="I3237">
        <v>55</v>
      </c>
      <c r="J3237">
        <v>3</v>
      </c>
      <c r="K3237">
        <v>411.68</v>
      </c>
      <c r="L3237" t="str">
        <f t="shared" si="300"/>
        <v/>
      </c>
      <c r="M3237">
        <v>3</v>
      </c>
      <c r="N3237" t="str">
        <f t="shared" si="301"/>
        <v/>
      </c>
      <c r="O3237">
        <v>3</v>
      </c>
      <c r="P3237" s="11">
        <v>0</v>
      </c>
      <c r="Q3237" s="11">
        <v>5.4545454545454501E-2</v>
      </c>
      <c r="R3237" s="12">
        <v>137.22666666666601</v>
      </c>
      <c r="S3237" t="s">
        <v>22</v>
      </c>
      <c r="T3237">
        <v>0</v>
      </c>
      <c r="U3237">
        <f t="shared" si="302"/>
        <v>5</v>
      </c>
      <c r="V3237">
        <f t="shared" si="303"/>
        <v>1</v>
      </c>
      <c r="W3237">
        <f t="shared" si="304"/>
        <v>4</v>
      </c>
      <c r="X3237" t="str">
        <f t="shared" si="305"/>
        <v>514</v>
      </c>
      <c r="Y3237" t="str">
        <f>IF(Table1[[#This Row],[RFM_Score]]="555","Champion", IF(AND(J3237&gt;=4,V3237&gt;=4),"Loyal", IF(U3237&lt;=2,"At Risk", IF(W3237&gt;=4,"Potential Loyalist","Others"))))</f>
        <v>Potential Loyalist</v>
      </c>
    </row>
    <row r="3238" spans="1:25">
      <c r="A3238" t="s">
        <v>9958</v>
      </c>
      <c r="B3238">
        <v>37</v>
      </c>
      <c r="C3238" t="s">
        <v>19</v>
      </c>
      <c r="D3238" t="s">
        <v>25</v>
      </c>
      <c r="E3238" s="6" t="s">
        <v>15308</v>
      </c>
      <c r="F3238" t="s">
        <v>60</v>
      </c>
      <c r="G3238">
        <v>3</v>
      </c>
      <c r="H3238">
        <v>1</v>
      </c>
      <c r="I3238">
        <v>45</v>
      </c>
      <c r="J3238">
        <v>3</v>
      </c>
      <c r="K3238">
        <v>411.04</v>
      </c>
      <c r="L3238" t="str">
        <f t="shared" si="300"/>
        <v/>
      </c>
      <c r="M3238">
        <v>3</v>
      </c>
      <c r="N3238" t="str">
        <f t="shared" si="301"/>
        <v/>
      </c>
      <c r="O3238">
        <v>50</v>
      </c>
      <c r="P3238" s="11">
        <v>0.33333333333333298</v>
      </c>
      <c r="Q3238" s="11">
        <v>6.6666666666666596E-2</v>
      </c>
      <c r="R3238" s="12">
        <v>137.01333333333301</v>
      </c>
      <c r="S3238" t="s">
        <v>22</v>
      </c>
      <c r="T3238">
        <v>0</v>
      </c>
      <c r="U3238">
        <f t="shared" si="302"/>
        <v>3</v>
      </c>
      <c r="V3238">
        <f t="shared" si="303"/>
        <v>1</v>
      </c>
      <c r="W3238">
        <f t="shared" si="304"/>
        <v>4</v>
      </c>
      <c r="X3238" t="str">
        <f t="shared" si="305"/>
        <v>314</v>
      </c>
      <c r="Y3238" t="str">
        <f>IF(Table1[[#This Row],[RFM_Score]]="555","Champion", IF(AND(J3238&gt;=4,V3238&gt;=4),"Loyal", IF(U3238&lt;=2,"At Risk", IF(W3238&gt;=4,"Potential Loyalist","Others"))))</f>
        <v>Potential Loyalist</v>
      </c>
    </row>
    <row r="3239" spans="1:25">
      <c r="A3239" t="s">
        <v>11772</v>
      </c>
      <c r="B3239">
        <v>33</v>
      </c>
      <c r="C3239" t="s">
        <v>19</v>
      </c>
      <c r="D3239" t="s">
        <v>25</v>
      </c>
      <c r="E3239" s="6" t="s">
        <v>15309</v>
      </c>
      <c r="F3239" t="s">
        <v>30</v>
      </c>
      <c r="G3239">
        <v>4</v>
      </c>
      <c r="H3239">
        <v>2</v>
      </c>
      <c r="I3239">
        <v>48</v>
      </c>
      <c r="J3239">
        <v>2</v>
      </c>
      <c r="K3239">
        <v>410.55</v>
      </c>
      <c r="L3239" t="str">
        <f t="shared" si="300"/>
        <v/>
      </c>
      <c r="M3239">
        <v>3</v>
      </c>
      <c r="N3239" t="str">
        <f t="shared" si="301"/>
        <v/>
      </c>
      <c r="O3239">
        <v>17</v>
      </c>
      <c r="P3239" s="11">
        <v>0.5</v>
      </c>
      <c r="Q3239" s="11">
        <v>4.1666666666666602E-2</v>
      </c>
      <c r="R3239" s="12">
        <v>136.85</v>
      </c>
      <c r="S3239" t="s">
        <v>22</v>
      </c>
      <c r="T3239">
        <v>0</v>
      </c>
      <c r="U3239">
        <f t="shared" si="302"/>
        <v>5</v>
      </c>
      <c r="V3239">
        <f t="shared" si="303"/>
        <v>1</v>
      </c>
      <c r="W3239">
        <f t="shared" si="304"/>
        <v>4</v>
      </c>
      <c r="X3239" t="str">
        <f t="shared" si="305"/>
        <v>514</v>
      </c>
      <c r="Y3239" t="str">
        <f>IF(Table1[[#This Row],[RFM_Score]]="555","Champion", IF(AND(J3239&gt;=4,V3239&gt;=4),"Loyal", IF(U3239&lt;=2,"At Risk", IF(W3239&gt;=4,"Potential Loyalist","Others"))))</f>
        <v>Potential Loyalist</v>
      </c>
    </row>
    <row r="3240" spans="1:25">
      <c r="A3240" t="s">
        <v>8280</v>
      </c>
      <c r="B3240">
        <v>51</v>
      </c>
      <c r="C3240" t="s">
        <v>24</v>
      </c>
      <c r="D3240" t="s">
        <v>25</v>
      </c>
      <c r="E3240" s="6" t="s">
        <v>15310</v>
      </c>
      <c r="F3240" t="s">
        <v>26</v>
      </c>
      <c r="G3240">
        <v>5</v>
      </c>
      <c r="H3240">
        <v>2</v>
      </c>
      <c r="I3240">
        <v>45</v>
      </c>
      <c r="J3240">
        <v>3</v>
      </c>
      <c r="K3240">
        <v>409.88</v>
      </c>
      <c r="L3240" t="str">
        <f t="shared" si="300"/>
        <v/>
      </c>
      <c r="M3240">
        <v>3</v>
      </c>
      <c r="N3240" t="str">
        <f t="shared" si="301"/>
        <v/>
      </c>
      <c r="O3240">
        <v>4</v>
      </c>
      <c r="P3240" s="11">
        <v>0.4</v>
      </c>
      <c r="Q3240" s="11">
        <v>6.6666666666666596E-2</v>
      </c>
      <c r="R3240" s="12">
        <v>136.62666666666601</v>
      </c>
      <c r="S3240" t="s">
        <v>22</v>
      </c>
      <c r="T3240">
        <v>0</v>
      </c>
      <c r="U3240">
        <f t="shared" si="302"/>
        <v>5</v>
      </c>
      <c r="V3240">
        <f t="shared" si="303"/>
        <v>1</v>
      </c>
      <c r="W3240">
        <f t="shared" si="304"/>
        <v>4</v>
      </c>
      <c r="X3240" t="str">
        <f t="shared" si="305"/>
        <v>514</v>
      </c>
      <c r="Y3240" t="str">
        <f>IF(Table1[[#This Row],[RFM_Score]]="555","Champion", IF(AND(J3240&gt;=4,V3240&gt;=4),"Loyal", IF(U3240&lt;=2,"At Risk", IF(W3240&gt;=4,"Potential Loyalist","Others"))))</f>
        <v>Potential Loyalist</v>
      </c>
    </row>
    <row r="3241" spans="1:25">
      <c r="A3241" t="s">
        <v>9151</v>
      </c>
      <c r="B3241">
        <v>35</v>
      </c>
      <c r="C3241" t="s">
        <v>19</v>
      </c>
      <c r="D3241" t="s">
        <v>25</v>
      </c>
      <c r="E3241" s="6" t="s">
        <v>15311</v>
      </c>
      <c r="F3241" t="s">
        <v>21</v>
      </c>
      <c r="G3241">
        <v>3</v>
      </c>
      <c r="H3241">
        <v>0</v>
      </c>
      <c r="I3241">
        <v>66</v>
      </c>
      <c r="J3241">
        <v>2</v>
      </c>
      <c r="K3241">
        <v>409.56</v>
      </c>
      <c r="L3241" t="str">
        <f t="shared" si="300"/>
        <v/>
      </c>
      <c r="M3241">
        <v>3</v>
      </c>
      <c r="N3241" t="str">
        <f t="shared" si="301"/>
        <v/>
      </c>
      <c r="O3241">
        <v>5</v>
      </c>
      <c r="P3241" s="11">
        <v>0</v>
      </c>
      <c r="Q3241" s="11">
        <v>3.03030303030303E-2</v>
      </c>
      <c r="R3241" s="12">
        <v>136.52000000000001</v>
      </c>
      <c r="S3241" t="s">
        <v>22</v>
      </c>
      <c r="T3241">
        <v>0</v>
      </c>
      <c r="U3241">
        <f t="shared" si="302"/>
        <v>5</v>
      </c>
      <c r="V3241">
        <f t="shared" si="303"/>
        <v>1</v>
      </c>
      <c r="W3241">
        <f t="shared" si="304"/>
        <v>4</v>
      </c>
      <c r="X3241" t="str">
        <f t="shared" si="305"/>
        <v>514</v>
      </c>
      <c r="Y3241" t="str">
        <f>IF(Table1[[#This Row],[RFM_Score]]="555","Champion", IF(AND(J3241&gt;=4,V3241&gt;=4),"Loyal", IF(U3241&lt;=2,"At Risk", IF(W3241&gt;=4,"Potential Loyalist","Others"))))</f>
        <v>Potential Loyalist</v>
      </c>
    </row>
    <row r="3242" spans="1:25">
      <c r="A3242" t="s">
        <v>1052</v>
      </c>
      <c r="B3242">
        <v>37</v>
      </c>
      <c r="C3242" t="s">
        <v>19</v>
      </c>
      <c r="D3242" t="s">
        <v>20</v>
      </c>
      <c r="E3242" s="6" t="s">
        <v>15312</v>
      </c>
      <c r="F3242" t="s">
        <v>26</v>
      </c>
      <c r="G3242">
        <v>1</v>
      </c>
      <c r="H3242">
        <v>0</v>
      </c>
      <c r="I3242">
        <v>52</v>
      </c>
      <c r="J3242">
        <v>3</v>
      </c>
      <c r="K3242">
        <v>408.85</v>
      </c>
      <c r="L3242" t="str">
        <f t="shared" si="300"/>
        <v/>
      </c>
      <c r="M3242">
        <v>3</v>
      </c>
      <c r="N3242" t="str">
        <f t="shared" si="301"/>
        <v/>
      </c>
      <c r="O3242">
        <v>5</v>
      </c>
      <c r="P3242" s="11">
        <v>0</v>
      </c>
      <c r="Q3242" s="11">
        <v>5.7692307692307598E-2</v>
      </c>
      <c r="R3242" s="12">
        <v>136.28333333333299</v>
      </c>
      <c r="S3242" t="s">
        <v>22</v>
      </c>
      <c r="T3242">
        <v>1</v>
      </c>
      <c r="U3242">
        <f t="shared" si="302"/>
        <v>5</v>
      </c>
      <c r="V3242">
        <f t="shared" si="303"/>
        <v>1</v>
      </c>
      <c r="W3242">
        <f t="shared" si="304"/>
        <v>4</v>
      </c>
      <c r="X3242" t="str">
        <f t="shared" si="305"/>
        <v>514</v>
      </c>
      <c r="Y3242" t="str">
        <f>IF(Table1[[#This Row],[RFM_Score]]="555","Champion", IF(AND(J3242&gt;=4,V3242&gt;=4),"Loyal", IF(U3242&lt;=2,"At Risk", IF(W3242&gt;=4,"Potential Loyalist","Others"))))</f>
        <v>Potential Loyalist</v>
      </c>
    </row>
    <row r="3243" spans="1:25">
      <c r="A3243" t="s">
        <v>11670</v>
      </c>
      <c r="B3243">
        <v>39</v>
      </c>
      <c r="C3243" t="s">
        <v>24</v>
      </c>
      <c r="D3243" t="s">
        <v>46</v>
      </c>
      <c r="E3243" s="6" t="s">
        <v>15313</v>
      </c>
      <c r="F3243" t="s">
        <v>26</v>
      </c>
      <c r="G3243">
        <v>1</v>
      </c>
      <c r="H3243">
        <v>0</v>
      </c>
      <c r="I3243">
        <v>47</v>
      </c>
      <c r="J3243">
        <v>2</v>
      </c>
      <c r="K3243">
        <v>408.27</v>
      </c>
      <c r="L3243" t="str">
        <f t="shared" si="300"/>
        <v/>
      </c>
      <c r="M3243">
        <v>3</v>
      </c>
      <c r="N3243" t="str">
        <f t="shared" si="301"/>
        <v/>
      </c>
      <c r="O3243">
        <v>52</v>
      </c>
      <c r="P3243" s="11">
        <v>0</v>
      </c>
      <c r="Q3243" s="11">
        <v>4.2553191489361701E-2</v>
      </c>
      <c r="R3243" s="12">
        <v>136.09</v>
      </c>
      <c r="S3243" t="s">
        <v>22</v>
      </c>
      <c r="T3243">
        <v>0</v>
      </c>
      <c r="U3243">
        <f t="shared" si="302"/>
        <v>3</v>
      </c>
      <c r="V3243">
        <f t="shared" si="303"/>
        <v>1</v>
      </c>
      <c r="W3243">
        <f t="shared" si="304"/>
        <v>4</v>
      </c>
      <c r="X3243" t="str">
        <f t="shared" si="305"/>
        <v>314</v>
      </c>
      <c r="Y3243" t="str">
        <f>IF(Table1[[#This Row],[RFM_Score]]="555","Champion", IF(AND(J3243&gt;=4,V3243&gt;=4),"Loyal", IF(U3243&lt;=2,"At Risk", IF(W3243&gt;=4,"Potential Loyalist","Others"))))</f>
        <v>Potential Loyalist</v>
      </c>
    </row>
    <row r="3244" spans="1:25">
      <c r="A3244" t="s">
        <v>2982</v>
      </c>
      <c r="B3244">
        <v>21</v>
      </c>
      <c r="C3244" t="s">
        <v>19</v>
      </c>
      <c r="D3244" t="s">
        <v>46</v>
      </c>
      <c r="E3244" s="6" t="s">
        <v>15314</v>
      </c>
      <c r="F3244" t="s">
        <v>62</v>
      </c>
      <c r="G3244">
        <v>2</v>
      </c>
      <c r="H3244">
        <v>1</v>
      </c>
      <c r="I3244">
        <v>49</v>
      </c>
      <c r="J3244">
        <v>3</v>
      </c>
      <c r="K3244">
        <v>407.41</v>
      </c>
      <c r="L3244" t="str">
        <f t="shared" si="300"/>
        <v/>
      </c>
      <c r="M3244">
        <v>3</v>
      </c>
      <c r="N3244" t="str">
        <f t="shared" si="301"/>
        <v/>
      </c>
      <c r="O3244">
        <v>1</v>
      </c>
      <c r="P3244" s="11">
        <v>0.5</v>
      </c>
      <c r="Q3244" s="11">
        <v>6.1224489795918297E-2</v>
      </c>
      <c r="R3244" s="12">
        <v>135.803333333333</v>
      </c>
      <c r="S3244" t="s">
        <v>22</v>
      </c>
      <c r="T3244">
        <v>0</v>
      </c>
      <c r="U3244">
        <f t="shared" si="302"/>
        <v>5</v>
      </c>
      <c r="V3244">
        <f t="shared" si="303"/>
        <v>1</v>
      </c>
      <c r="W3244">
        <f t="shared" si="304"/>
        <v>4</v>
      </c>
      <c r="X3244" t="str">
        <f t="shared" si="305"/>
        <v>514</v>
      </c>
      <c r="Y3244" t="str">
        <f>IF(Table1[[#This Row],[RFM_Score]]="555","Champion", IF(AND(J3244&gt;=4,V3244&gt;=4),"Loyal", IF(U3244&lt;=2,"At Risk", IF(W3244&gt;=4,"Potential Loyalist","Others"))))</f>
        <v>Potential Loyalist</v>
      </c>
    </row>
    <row r="3245" spans="1:25">
      <c r="A3245" t="s">
        <v>746</v>
      </c>
      <c r="B3245">
        <v>55</v>
      </c>
      <c r="C3245" t="s">
        <v>24</v>
      </c>
      <c r="D3245" t="s">
        <v>35</v>
      </c>
      <c r="E3245" s="6" t="s">
        <v>15315</v>
      </c>
      <c r="F3245" t="s">
        <v>21</v>
      </c>
      <c r="G3245">
        <v>4</v>
      </c>
      <c r="H3245">
        <v>2</v>
      </c>
      <c r="I3245">
        <v>47</v>
      </c>
      <c r="J3245">
        <v>3</v>
      </c>
      <c r="K3245">
        <v>407.24</v>
      </c>
      <c r="L3245" t="str">
        <f t="shared" si="300"/>
        <v/>
      </c>
      <c r="M3245">
        <v>3</v>
      </c>
      <c r="N3245" t="str">
        <f t="shared" si="301"/>
        <v/>
      </c>
      <c r="O3245">
        <v>139</v>
      </c>
      <c r="P3245" s="11">
        <v>0.5</v>
      </c>
      <c r="Q3245" s="11">
        <v>6.3829787234042507E-2</v>
      </c>
      <c r="R3245" s="12">
        <v>135.74666666666599</v>
      </c>
      <c r="S3245" t="s">
        <v>22</v>
      </c>
      <c r="T3245">
        <v>0</v>
      </c>
      <c r="U3245">
        <f t="shared" si="302"/>
        <v>1</v>
      </c>
      <c r="V3245">
        <f t="shared" si="303"/>
        <v>1</v>
      </c>
      <c r="W3245">
        <f t="shared" si="304"/>
        <v>4</v>
      </c>
      <c r="X3245" t="str">
        <f t="shared" si="305"/>
        <v>114</v>
      </c>
      <c r="Y3245" t="str">
        <f>IF(Table1[[#This Row],[RFM_Score]]="555","Champion", IF(AND(J3245&gt;=4,V3245&gt;=4),"Loyal", IF(U3245&lt;=2,"At Risk", IF(W3245&gt;=4,"Potential Loyalist","Others"))))</f>
        <v>At Risk</v>
      </c>
    </row>
    <row r="3246" spans="1:25">
      <c r="A3246" t="s">
        <v>11794</v>
      </c>
      <c r="B3246">
        <v>55</v>
      </c>
      <c r="C3246" t="s">
        <v>24</v>
      </c>
      <c r="D3246" t="s">
        <v>29</v>
      </c>
      <c r="E3246" s="6" t="s">
        <v>15316</v>
      </c>
      <c r="F3246" t="s">
        <v>37</v>
      </c>
      <c r="G3246">
        <v>3</v>
      </c>
      <c r="H3246">
        <v>2</v>
      </c>
      <c r="I3246">
        <v>51</v>
      </c>
      <c r="J3246">
        <v>1</v>
      </c>
      <c r="K3246">
        <v>406.67</v>
      </c>
      <c r="L3246" t="str">
        <f t="shared" si="300"/>
        <v/>
      </c>
      <c r="M3246">
        <v>3</v>
      </c>
      <c r="N3246" t="str">
        <f t="shared" si="301"/>
        <v/>
      </c>
      <c r="O3246">
        <v>37</v>
      </c>
      <c r="P3246" s="11">
        <v>0.66666666666666596</v>
      </c>
      <c r="Q3246" s="11">
        <v>1.9607843137254902E-2</v>
      </c>
      <c r="R3246" s="12">
        <v>135.55666666666599</v>
      </c>
      <c r="S3246" t="s">
        <v>22</v>
      </c>
      <c r="T3246">
        <v>0</v>
      </c>
      <c r="U3246">
        <f t="shared" si="302"/>
        <v>4</v>
      </c>
      <c r="V3246">
        <f t="shared" si="303"/>
        <v>1</v>
      </c>
      <c r="W3246">
        <f t="shared" si="304"/>
        <v>4</v>
      </c>
      <c r="X3246" t="str">
        <f t="shared" si="305"/>
        <v>414</v>
      </c>
      <c r="Y3246" t="str">
        <f>IF(Table1[[#This Row],[RFM_Score]]="555","Champion", IF(AND(J3246&gt;=4,V3246&gt;=4),"Loyal", IF(U3246&lt;=2,"At Risk", IF(W3246&gt;=4,"Potential Loyalist","Others"))))</f>
        <v>Potential Loyalist</v>
      </c>
    </row>
    <row r="3247" spans="1:25">
      <c r="A3247" t="s">
        <v>11571</v>
      </c>
      <c r="B3247">
        <v>46</v>
      </c>
      <c r="C3247" t="s">
        <v>19</v>
      </c>
      <c r="D3247" t="s">
        <v>25</v>
      </c>
      <c r="E3247" s="6" t="s">
        <v>15317</v>
      </c>
      <c r="F3247" t="s">
        <v>60</v>
      </c>
      <c r="G3247">
        <v>7</v>
      </c>
      <c r="H3247">
        <v>3</v>
      </c>
      <c r="I3247">
        <v>40</v>
      </c>
      <c r="J3247">
        <v>4</v>
      </c>
      <c r="K3247">
        <v>406.5</v>
      </c>
      <c r="L3247" t="str">
        <f t="shared" si="300"/>
        <v/>
      </c>
      <c r="M3247">
        <v>3</v>
      </c>
      <c r="N3247" t="str">
        <f t="shared" si="301"/>
        <v/>
      </c>
      <c r="O3247">
        <v>51</v>
      </c>
      <c r="P3247" s="11">
        <v>0.42857142857142799</v>
      </c>
      <c r="Q3247" s="11">
        <v>0.1</v>
      </c>
      <c r="R3247" s="12">
        <v>135.5</v>
      </c>
      <c r="S3247" t="s">
        <v>22</v>
      </c>
      <c r="T3247">
        <v>0</v>
      </c>
      <c r="U3247">
        <f t="shared" si="302"/>
        <v>3</v>
      </c>
      <c r="V3247">
        <f t="shared" si="303"/>
        <v>1</v>
      </c>
      <c r="W3247">
        <f t="shared" si="304"/>
        <v>4</v>
      </c>
      <c r="X3247" t="str">
        <f t="shared" si="305"/>
        <v>314</v>
      </c>
      <c r="Y3247" t="str">
        <f>IF(Table1[[#This Row],[RFM_Score]]="555","Champion", IF(AND(J3247&gt;=4,V3247&gt;=4),"Loyal", IF(U3247&lt;=2,"At Risk", IF(W3247&gt;=4,"Potential Loyalist","Others"))))</f>
        <v>Potential Loyalist</v>
      </c>
    </row>
    <row r="3248" spans="1:25">
      <c r="A3248" t="s">
        <v>4268</v>
      </c>
      <c r="B3248">
        <v>51</v>
      </c>
      <c r="C3248" t="s">
        <v>19</v>
      </c>
      <c r="D3248" t="s">
        <v>35</v>
      </c>
      <c r="E3248" s="6" t="s">
        <v>15318</v>
      </c>
      <c r="F3248" t="s">
        <v>26</v>
      </c>
      <c r="G3248">
        <v>1</v>
      </c>
      <c r="H3248">
        <v>0</v>
      </c>
      <c r="I3248">
        <v>50</v>
      </c>
      <c r="J3248">
        <v>2</v>
      </c>
      <c r="K3248">
        <v>405.78</v>
      </c>
      <c r="L3248" t="str">
        <f t="shared" si="300"/>
        <v/>
      </c>
      <c r="M3248">
        <v>3</v>
      </c>
      <c r="N3248" t="str">
        <f t="shared" si="301"/>
        <v/>
      </c>
      <c r="O3248">
        <v>10</v>
      </c>
      <c r="P3248" s="11">
        <v>0</v>
      </c>
      <c r="Q3248" s="11">
        <v>0.04</v>
      </c>
      <c r="R3248" s="12">
        <v>135.26</v>
      </c>
      <c r="S3248" t="s">
        <v>22</v>
      </c>
      <c r="T3248">
        <v>0</v>
      </c>
      <c r="U3248">
        <f t="shared" si="302"/>
        <v>5</v>
      </c>
      <c r="V3248">
        <f t="shared" si="303"/>
        <v>1</v>
      </c>
      <c r="W3248">
        <f t="shared" si="304"/>
        <v>4</v>
      </c>
      <c r="X3248" t="str">
        <f t="shared" si="305"/>
        <v>514</v>
      </c>
      <c r="Y3248" t="str">
        <f>IF(Table1[[#This Row],[RFM_Score]]="555","Champion", IF(AND(J3248&gt;=4,V3248&gt;=4),"Loyal", IF(U3248&lt;=2,"At Risk", IF(W3248&gt;=4,"Potential Loyalist","Others"))))</f>
        <v>Potential Loyalist</v>
      </c>
    </row>
    <row r="3249" spans="1:25">
      <c r="A3249" t="s">
        <v>8442</v>
      </c>
      <c r="B3249">
        <v>18</v>
      </c>
      <c r="C3249" t="s">
        <v>19</v>
      </c>
      <c r="D3249" t="s">
        <v>46</v>
      </c>
      <c r="E3249" s="6" t="s">
        <v>15319</v>
      </c>
      <c r="F3249" t="s">
        <v>26</v>
      </c>
      <c r="G3249">
        <v>2</v>
      </c>
      <c r="H3249">
        <v>1</v>
      </c>
      <c r="I3249">
        <v>50</v>
      </c>
      <c r="J3249">
        <v>0</v>
      </c>
      <c r="K3249">
        <v>405.38</v>
      </c>
      <c r="L3249" t="str">
        <f t="shared" si="300"/>
        <v/>
      </c>
      <c r="M3249">
        <v>3</v>
      </c>
      <c r="N3249" t="str">
        <f t="shared" si="301"/>
        <v/>
      </c>
      <c r="O3249">
        <v>18</v>
      </c>
      <c r="P3249" s="11">
        <v>0.5</v>
      </c>
      <c r="Q3249" s="11">
        <v>0</v>
      </c>
      <c r="R3249" s="12">
        <v>135.12666666666601</v>
      </c>
      <c r="S3249" t="s">
        <v>22</v>
      </c>
      <c r="T3249">
        <v>0</v>
      </c>
      <c r="U3249">
        <f t="shared" si="302"/>
        <v>5</v>
      </c>
      <c r="V3249">
        <f t="shared" si="303"/>
        <v>1</v>
      </c>
      <c r="W3249">
        <f t="shared" si="304"/>
        <v>4</v>
      </c>
      <c r="X3249" t="str">
        <f t="shared" si="305"/>
        <v>514</v>
      </c>
      <c r="Y3249" t="str">
        <f>IF(Table1[[#This Row],[RFM_Score]]="555","Champion", IF(AND(J3249&gt;=4,V3249&gt;=4),"Loyal", IF(U3249&lt;=2,"At Risk", IF(W3249&gt;=4,"Potential Loyalist","Others"))))</f>
        <v>Potential Loyalist</v>
      </c>
    </row>
    <row r="3250" spans="1:25">
      <c r="A3250" t="s">
        <v>4813</v>
      </c>
      <c r="B3250">
        <v>34</v>
      </c>
      <c r="C3250" t="s">
        <v>19</v>
      </c>
      <c r="D3250" t="s">
        <v>25</v>
      </c>
      <c r="E3250" s="6" t="s">
        <v>15320</v>
      </c>
      <c r="F3250" t="s">
        <v>21</v>
      </c>
      <c r="G3250">
        <v>0</v>
      </c>
      <c r="H3250">
        <v>0</v>
      </c>
      <c r="I3250">
        <v>40</v>
      </c>
      <c r="J3250">
        <v>3</v>
      </c>
      <c r="K3250">
        <v>405.1</v>
      </c>
      <c r="L3250" t="str">
        <f t="shared" si="300"/>
        <v/>
      </c>
      <c r="M3250">
        <v>3</v>
      </c>
      <c r="N3250" t="str">
        <f t="shared" si="301"/>
        <v/>
      </c>
      <c r="O3250">
        <v>23</v>
      </c>
      <c r="P3250" s="11">
        <v>0</v>
      </c>
      <c r="Q3250" s="11">
        <v>7.4999999999999997E-2</v>
      </c>
      <c r="R3250" s="12">
        <v>135.03333333333299</v>
      </c>
      <c r="S3250" t="s">
        <v>22</v>
      </c>
      <c r="T3250">
        <v>0</v>
      </c>
      <c r="U3250">
        <f t="shared" si="302"/>
        <v>4</v>
      </c>
      <c r="V3250">
        <f t="shared" si="303"/>
        <v>1</v>
      </c>
      <c r="W3250">
        <f t="shared" si="304"/>
        <v>4</v>
      </c>
      <c r="X3250" t="str">
        <f t="shared" si="305"/>
        <v>414</v>
      </c>
      <c r="Y3250" t="str">
        <f>IF(Table1[[#This Row],[RFM_Score]]="555","Champion", IF(AND(J3250&gt;=4,V3250&gt;=4),"Loyal", IF(U3250&lt;=2,"At Risk", IF(W3250&gt;=4,"Potential Loyalist","Others"))))</f>
        <v>Potential Loyalist</v>
      </c>
    </row>
    <row r="3251" spans="1:25">
      <c r="A3251" t="s">
        <v>8562</v>
      </c>
      <c r="B3251">
        <v>22</v>
      </c>
      <c r="C3251" t="s">
        <v>19</v>
      </c>
      <c r="D3251" t="s">
        <v>29</v>
      </c>
      <c r="E3251" s="6" t="s">
        <v>15321</v>
      </c>
      <c r="F3251" t="s">
        <v>37</v>
      </c>
      <c r="G3251">
        <v>1</v>
      </c>
      <c r="H3251">
        <v>0</v>
      </c>
      <c r="I3251">
        <v>38</v>
      </c>
      <c r="J3251">
        <v>4</v>
      </c>
      <c r="K3251">
        <v>403.88</v>
      </c>
      <c r="L3251" t="str">
        <f t="shared" si="300"/>
        <v/>
      </c>
      <c r="M3251">
        <v>3</v>
      </c>
      <c r="N3251" t="str">
        <f t="shared" si="301"/>
        <v/>
      </c>
      <c r="O3251">
        <v>66</v>
      </c>
      <c r="P3251" s="11">
        <v>0</v>
      </c>
      <c r="Q3251" s="11">
        <v>0.105263157894736</v>
      </c>
      <c r="R3251" s="12">
        <v>134.62666666666601</v>
      </c>
      <c r="S3251" t="s">
        <v>22</v>
      </c>
      <c r="T3251">
        <v>0</v>
      </c>
      <c r="U3251">
        <f t="shared" si="302"/>
        <v>3</v>
      </c>
      <c r="V3251">
        <f t="shared" si="303"/>
        <v>1</v>
      </c>
      <c r="W3251">
        <f t="shared" si="304"/>
        <v>4</v>
      </c>
      <c r="X3251" t="str">
        <f t="shared" si="305"/>
        <v>314</v>
      </c>
      <c r="Y3251" t="str">
        <f>IF(Table1[[#This Row],[RFM_Score]]="555","Champion", IF(AND(J3251&gt;=4,V3251&gt;=4),"Loyal", IF(U3251&lt;=2,"At Risk", IF(W3251&gt;=4,"Potential Loyalist","Others"))))</f>
        <v>Potential Loyalist</v>
      </c>
    </row>
    <row r="3252" spans="1:25">
      <c r="A3252" t="s">
        <v>11330</v>
      </c>
      <c r="B3252">
        <v>57</v>
      </c>
      <c r="C3252" t="s">
        <v>19</v>
      </c>
      <c r="D3252" t="s">
        <v>25</v>
      </c>
      <c r="E3252" s="6" t="s">
        <v>15322</v>
      </c>
      <c r="F3252" t="s">
        <v>62</v>
      </c>
      <c r="G3252">
        <v>1</v>
      </c>
      <c r="H3252">
        <v>1</v>
      </c>
      <c r="I3252">
        <v>43</v>
      </c>
      <c r="J3252">
        <v>0</v>
      </c>
      <c r="K3252">
        <v>403.8</v>
      </c>
      <c r="L3252" t="str">
        <f t="shared" si="300"/>
        <v/>
      </c>
      <c r="M3252">
        <v>3</v>
      </c>
      <c r="N3252" t="str">
        <f t="shared" si="301"/>
        <v/>
      </c>
      <c r="O3252">
        <v>103</v>
      </c>
      <c r="P3252" s="11">
        <v>1</v>
      </c>
      <c r="Q3252" s="11">
        <v>0</v>
      </c>
      <c r="R3252" s="12">
        <v>134.6</v>
      </c>
      <c r="S3252" t="s">
        <v>22</v>
      </c>
      <c r="T3252">
        <v>0</v>
      </c>
      <c r="U3252">
        <f t="shared" si="302"/>
        <v>1</v>
      </c>
      <c r="V3252">
        <f t="shared" si="303"/>
        <v>1</v>
      </c>
      <c r="W3252">
        <f t="shared" si="304"/>
        <v>4</v>
      </c>
      <c r="X3252" t="str">
        <f t="shared" si="305"/>
        <v>114</v>
      </c>
      <c r="Y3252" t="str">
        <f>IF(Table1[[#This Row],[RFM_Score]]="555","Champion", IF(AND(J3252&gt;=4,V3252&gt;=4),"Loyal", IF(U3252&lt;=2,"At Risk", IF(W3252&gt;=4,"Potential Loyalist","Others"))))</f>
        <v>At Risk</v>
      </c>
    </row>
    <row r="3253" spans="1:25">
      <c r="A3253" t="s">
        <v>7415</v>
      </c>
      <c r="B3253">
        <v>41</v>
      </c>
      <c r="C3253" t="s">
        <v>24</v>
      </c>
      <c r="D3253" t="s">
        <v>35</v>
      </c>
      <c r="E3253" s="6" t="s">
        <v>15323</v>
      </c>
      <c r="F3253" t="s">
        <v>30</v>
      </c>
      <c r="G3253">
        <v>7</v>
      </c>
      <c r="H3253">
        <v>3</v>
      </c>
      <c r="I3253">
        <v>50</v>
      </c>
      <c r="J3253">
        <v>2</v>
      </c>
      <c r="K3253">
        <v>403.67</v>
      </c>
      <c r="L3253" t="str">
        <f t="shared" si="300"/>
        <v/>
      </c>
      <c r="M3253">
        <v>3</v>
      </c>
      <c r="N3253" t="str">
        <f t="shared" si="301"/>
        <v/>
      </c>
      <c r="O3253">
        <v>1</v>
      </c>
      <c r="P3253" s="11">
        <v>0.42857142857142799</v>
      </c>
      <c r="Q3253" s="11">
        <v>0.04</v>
      </c>
      <c r="R3253" s="12">
        <v>134.55666666666599</v>
      </c>
      <c r="S3253" t="s">
        <v>22</v>
      </c>
      <c r="T3253">
        <v>0</v>
      </c>
      <c r="U3253">
        <f t="shared" si="302"/>
        <v>5</v>
      </c>
      <c r="V3253">
        <f t="shared" si="303"/>
        <v>1</v>
      </c>
      <c r="W3253">
        <f t="shared" si="304"/>
        <v>4</v>
      </c>
      <c r="X3253" t="str">
        <f t="shared" si="305"/>
        <v>514</v>
      </c>
      <c r="Y3253" t="str">
        <f>IF(Table1[[#This Row],[RFM_Score]]="555","Champion", IF(AND(J3253&gt;=4,V3253&gt;=4),"Loyal", IF(U3253&lt;=2,"At Risk", IF(W3253&gt;=4,"Potential Loyalist","Others"))))</f>
        <v>Potential Loyalist</v>
      </c>
    </row>
    <row r="3254" spans="1:25">
      <c r="A3254" t="s">
        <v>9357</v>
      </c>
      <c r="B3254">
        <v>29</v>
      </c>
      <c r="C3254" t="s">
        <v>19</v>
      </c>
      <c r="D3254" t="s">
        <v>35</v>
      </c>
      <c r="E3254" s="6" t="s">
        <v>15324</v>
      </c>
      <c r="F3254" t="s">
        <v>21</v>
      </c>
      <c r="G3254">
        <v>2</v>
      </c>
      <c r="H3254">
        <v>0</v>
      </c>
      <c r="I3254">
        <v>64</v>
      </c>
      <c r="J3254">
        <v>3</v>
      </c>
      <c r="K3254">
        <v>403.64</v>
      </c>
      <c r="L3254" t="str">
        <f t="shared" si="300"/>
        <v/>
      </c>
      <c r="M3254">
        <v>3</v>
      </c>
      <c r="N3254" t="str">
        <f t="shared" si="301"/>
        <v/>
      </c>
      <c r="O3254">
        <v>95</v>
      </c>
      <c r="P3254" s="11">
        <v>0</v>
      </c>
      <c r="Q3254" s="11">
        <v>4.6875E-2</v>
      </c>
      <c r="R3254" s="12">
        <v>134.546666666666</v>
      </c>
      <c r="S3254" t="s">
        <v>22</v>
      </c>
      <c r="T3254">
        <v>0</v>
      </c>
      <c r="U3254">
        <f t="shared" si="302"/>
        <v>2</v>
      </c>
      <c r="V3254">
        <f t="shared" si="303"/>
        <v>1</v>
      </c>
      <c r="W3254">
        <f t="shared" si="304"/>
        <v>4</v>
      </c>
      <c r="X3254" t="str">
        <f t="shared" si="305"/>
        <v>214</v>
      </c>
      <c r="Y3254" t="str">
        <f>IF(Table1[[#This Row],[RFM_Score]]="555","Champion", IF(AND(J3254&gt;=4,V3254&gt;=4),"Loyal", IF(U3254&lt;=2,"At Risk", IF(W3254&gt;=4,"Potential Loyalist","Others"))))</f>
        <v>At Risk</v>
      </c>
    </row>
    <row r="3255" spans="1:25">
      <c r="A3255" t="s">
        <v>10350</v>
      </c>
      <c r="B3255">
        <v>44</v>
      </c>
      <c r="C3255" t="s">
        <v>24</v>
      </c>
      <c r="D3255" t="s">
        <v>49</v>
      </c>
      <c r="E3255" s="6" t="s">
        <v>15325</v>
      </c>
      <c r="F3255" t="s">
        <v>30</v>
      </c>
      <c r="G3255">
        <v>3</v>
      </c>
      <c r="H3255">
        <v>2</v>
      </c>
      <c r="I3255">
        <v>52</v>
      </c>
      <c r="J3255">
        <v>2</v>
      </c>
      <c r="K3255">
        <v>403.61</v>
      </c>
      <c r="L3255" t="str">
        <f t="shared" si="300"/>
        <v/>
      </c>
      <c r="M3255">
        <v>3</v>
      </c>
      <c r="N3255" t="str">
        <f t="shared" si="301"/>
        <v/>
      </c>
      <c r="O3255">
        <v>9</v>
      </c>
      <c r="P3255" s="11">
        <v>0.66666666666666596</v>
      </c>
      <c r="Q3255" s="11">
        <v>3.8461538461538401E-2</v>
      </c>
      <c r="R3255" s="12">
        <v>134.53666666666601</v>
      </c>
      <c r="S3255" t="s">
        <v>22</v>
      </c>
      <c r="T3255">
        <v>0</v>
      </c>
      <c r="U3255">
        <f t="shared" si="302"/>
        <v>5</v>
      </c>
      <c r="V3255">
        <f t="shared" si="303"/>
        <v>1</v>
      </c>
      <c r="W3255">
        <f t="shared" si="304"/>
        <v>4</v>
      </c>
      <c r="X3255" t="str">
        <f t="shared" si="305"/>
        <v>514</v>
      </c>
      <c r="Y3255" t="str">
        <f>IF(Table1[[#This Row],[RFM_Score]]="555","Champion", IF(AND(J3255&gt;=4,V3255&gt;=4),"Loyal", IF(U3255&lt;=2,"At Risk", IF(W3255&gt;=4,"Potential Loyalist","Others"))))</f>
        <v>Potential Loyalist</v>
      </c>
    </row>
    <row r="3256" spans="1:25">
      <c r="A3256" t="s">
        <v>8850</v>
      </c>
      <c r="B3256">
        <v>43</v>
      </c>
      <c r="C3256" t="s">
        <v>19</v>
      </c>
      <c r="D3256" t="s">
        <v>49</v>
      </c>
      <c r="E3256" s="6" t="s">
        <v>15326</v>
      </c>
      <c r="F3256" t="s">
        <v>37</v>
      </c>
      <c r="G3256">
        <v>2</v>
      </c>
      <c r="H3256">
        <v>0</v>
      </c>
      <c r="I3256">
        <v>49</v>
      </c>
      <c r="J3256">
        <v>1</v>
      </c>
      <c r="K3256">
        <v>403.07</v>
      </c>
      <c r="L3256" t="str">
        <f t="shared" si="300"/>
        <v/>
      </c>
      <c r="M3256">
        <v>3</v>
      </c>
      <c r="N3256" t="str">
        <f t="shared" si="301"/>
        <v/>
      </c>
      <c r="O3256">
        <v>67</v>
      </c>
      <c r="P3256" s="11">
        <v>0</v>
      </c>
      <c r="Q3256" s="11">
        <v>2.04081632653061E-2</v>
      </c>
      <c r="R3256" s="12">
        <v>134.356666666666</v>
      </c>
      <c r="S3256" t="s">
        <v>22</v>
      </c>
      <c r="T3256">
        <v>0</v>
      </c>
      <c r="U3256">
        <f t="shared" si="302"/>
        <v>3</v>
      </c>
      <c r="V3256">
        <f t="shared" si="303"/>
        <v>1</v>
      </c>
      <c r="W3256">
        <f t="shared" si="304"/>
        <v>4</v>
      </c>
      <c r="X3256" t="str">
        <f t="shared" si="305"/>
        <v>314</v>
      </c>
      <c r="Y3256" t="str">
        <f>IF(Table1[[#This Row],[RFM_Score]]="555","Champion", IF(AND(J3256&gt;=4,V3256&gt;=4),"Loyal", IF(U3256&lt;=2,"At Risk", IF(W3256&gt;=4,"Potential Loyalist","Others"))))</f>
        <v>Potential Loyalist</v>
      </c>
    </row>
    <row r="3257" spans="1:25">
      <c r="A3257" t="s">
        <v>9131</v>
      </c>
      <c r="B3257">
        <v>49</v>
      </c>
      <c r="C3257" t="s">
        <v>19</v>
      </c>
      <c r="D3257" t="s">
        <v>29</v>
      </c>
      <c r="E3257" s="6" t="s">
        <v>15327</v>
      </c>
      <c r="F3257" t="s">
        <v>37</v>
      </c>
      <c r="G3257">
        <v>1</v>
      </c>
      <c r="H3257">
        <v>1</v>
      </c>
      <c r="I3257">
        <v>55</v>
      </c>
      <c r="J3257">
        <v>2</v>
      </c>
      <c r="K3257">
        <v>402.12</v>
      </c>
      <c r="L3257" t="str">
        <f t="shared" si="300"/>
        <v/>
      </c>
      <c r="M3257">
        <v>3</v>
      </c>
      <c r="N3257" t="str">
        <f t="shared" si="301"/>
        <v/>
      </c>
      <c r="O3257">
        <v>16</v>
      </c>
      <c r="P3257" s="11">
        <v>1</v>
      </c>
      <c r="Q3257" s="11">
        <v>3.6363636363636299E-2</v>
      </c>
      <c r="R3257" s="12">
        <v>134.04</v>
      </c>
      <c r="S3257" t="s">
        <v>22</v>
      </c>
      <c r="T3257">
        <v>0</v>
      </c>
      <c r="U3257">
        <f t="shared" si="302"/>
        <v>5</v>
      </c>
      <c r="V3257">
        <f t="shared" si="303"/>
        <v>1</v>
      </c>
      <c r="W3257">
        <f t="shared" si="304"/>
        <v>4</v>
      </c>
      <c r="X3257" t="str">
        <f t="shared" si="305"/>
        <v>514</v>
      </c>
      <c r="Y3257" t="str">
        <f>IF(Table1[[#This Row],[RFM_Score]]="555","Champion", IF(AND(J3257&gt;=4,V3257&gt;=4),"Loyal", IF(U3257&lt;=2,"At Risk", IF(W3257&gt;=4,"Potential Loyalist","Others"))))</f>
        <v>Potential Loyalist</v>
      </c>
    </row>
    <row r="3258" spans="1:25">
      <c r="A3258" t="s">
        <v>615</v>
      </c>
      <c r="B3258">
        <v>18</v>
      </c>
      <c r="C3258" t="s">
        <v>19</v>
      </c>
      <c r="D3258" t="s">
        <v>29</v>
      </c>
      <c r="E3258" s="6" t="s">
        <v>15328</v>
      </c>
      <c r="F3258" t="s">
        <v>62</v>
      </c>
      <c r="G3258">
        <v>1</v>
      </c>
      <c r="H3258">
        <v>0</v>
      </c>
      <c r="I3258">
        <v>41</v>
      </c>
      <c r="J3258">
        <v>3</v>
      </c>
      <c r="K3258">
        <v>401.64</v>
      </c>
      <c r="L3258" t="str">
        <f t="shared" si="300"/>
        <v/>
      </c>
      <c r="M3258">
        <v>3</v>
      </c>
      <c r="N3258" t="str">
        <f t="shared" si="301"/>
        <v/>
      </c>
      <c r="O3258">
        <v>2</v>
      </c>
      <c r="P3258" s="11">
        <v>0</v>
      </c>
      <c r="Q3258" s="11">
        <v>7.3170731707316999E-2</v>
      </c>
      <c r="R3258" s="12">
        <v>133.88</v>
      </c>
      <c r="S3258" t="s">
        <v>22</v>
      </c>
      <c r="T3258">
        <v>0</v>
      </c>
      <c r="U3258">
        <f t="shared" si="302"/>
        <v>5</v>
      </c>
      <c r="V3258">
        <f t="shared" si="303"/>
        <v>1</v>
      </c>
      <c r="W3258">
        <f t="shared" si="304"/>
        <v>4</v>
      </c>
      <c r="X3258" t="str">
        <f t="shared" si="305"/>
        <v>514</v>
      </c>
      <c r="Y3258" t="str">
        <f>IF(Table1[[#This Row],[RFM_Score]]="555","Champion", IF(AND(J3258&gt;=4,V3258&gt;=4),"Loyal", IF(U3258&lt;=2,"At Risk", IF(W3258&gt;=4,"Potential Loyalist","Others"))))</f>
        <v>Potential Loyalist</v>
      </c>
    </row>
    <row r="3259" spans="1:25">
      <c r="A3259" t="s">
        <v>5417</v>
      </c>
      <c r="B3259">
        <v>27</v>
      </c>
      <c r="C3259" t="s">
        <v>19</v>
      </c>
      <c r="D3259" t="s">
        <v>41</v>
      </c>
      <c r="E3259" s="6" t="s">
        <v>15329</v>
      </c>
      <c r="F3259" t="s">
        <v>60</v>
      </c>
      <c r="G3259">
        <v>4</v>
      </c>
      <c r="H3259">
        <v>1</v>
      </c>
      <c r="I3259">
        <v>61</v>
      </c>
      <c r="J3259">
        <v>3</v>
      </c>
      <c r="K3259">
        <v>401.27</v>
      </c>
      <c r="L3259" t="str">
        <f t="shared" si="300"/>
        <v/>
      </c>
      <c r="M3259">
        <v>3</v>
      </c>
      <c r="N3259" t="str">
        <f t="shared" si="301"/>
        <v/>
      </c>
      <c r="O3259">
        <v>13</v>
      </c>
      <c r="P3259" s="11">
        <v>0.25</v>
      </c>
      <c r="Q3259" s="11">
        <v>4.9180327868852403E-2</v>
      </c>
      <c r="R3259" s="12">
        <v>133.75666666666601</v>
      </c>
      <c r="S3259" t="s">
        <v>22</v>
      </c>
      <c r="T3259">
        <v>0</v>
      </c>
      <c r="U3259">
        <f t="shared" si="302"/>
        <v>5</v>
      </c>
      <c r="V3259">
        <f t="shared" si="303"/>
        <v>1</v>
      </c>
      <c r="W3259">
        <f t="shared" si="304"/>
        <v>4</v>
      </c>
      <c r="X3259" t="str">
        <f t="shared" si="305"/>
        <v>514</v>
      </c>
      <c r="Y3259" t="str">
        <f>IF(Table1[[#This Row],[RFM_Score]]="555","Champion", IF(AND(J3259&gt;=4,V3259&gt;=4),"Loyal", IF(U3259&lt;=2,"At Risk", IF(W3259&gt;=4,"Potential Loyalist","Others"))))</f>
        <v>Potential Loyalist</v>
      </c>
    </row>
    <row r="3260" spans="1:25">
      <c r="A3260" t="s">
        <v>11219</v>
      </c>
      <c r="B3260">
        <v>44</v>
      </c>
      <c r="C3260" t="s">
        <v>19</v>
      </c>
      <c r="D3260" t="s">
        <v>29</v>
      </c>
      <c r="E3260" s="6" t="s">
        <v>15330</v>
      </c>
      <c r="F3260" t="s">
        <v>21</v>
      </c>
      <c r="G3260">
        <v>2</v>
      </c>
      <c r="H3260">
        <v>1</v>
      </c>
      <c r="I3260">
        <v>48</v>
      </c>
      <c r="J3260">
        <v>2</v>
      </c>
      <c r="K3260">
        <v>401.21</v>
      </c>
      <c r="L3260" t="str">
        <f t="shared" si="300"/>
        <v/>
      </c>
      <c r="M3260">
        <v>3</v>
      </c>
      <c r="N3260" t="str">
        <f t="shared" si="301"/>
        <v/>
      </c>
      <c r="O3260">
        <v>4</v>
      </c>
      <c r="P3260" s="11">
        <v>0.5</v>
      </c>
      <c r="Q3260" s="11">
        <v>4.1666666666666602E-2</v>
      </c>
      <c r="R3260" s="12">
        <v>133.736666666666</v>
      </c>
      <c r="S3260" t="s">
        <v>22</v>
      </c>
      <c r="T3260">
        <v>0</v>
      </c>
      <c r="U3260">
        <f t="shared" si="302"/>
        <v>5</v>
      </c>
      <c r="V3260">
        <f t="shared" si="303"/>
        <v>1</v>
      </c>
      <c r="W3260">
        <f t="shared" si="304"/>
        <v>4</v>
      </c>
      <c r="X3260" t="str">
        <f t="shared" si="305"/>
        <v>514</v>
      </c>
      <c r="Y3260" t="str">
        <f>IF(Table1[[#This Row],[RFM_Score]]="555","Champion", IF(AND(J3260&gt;=4,V3260&gt;=4),"Loyal", IF(U3260&lt;=2,"At Risk", IF(W3260&gt;=4,"Potential Loyalist","Others"))))</f>
        <v>Potential Loyalist</v>
      </c>
    </row>
    <row r="3261" spans="1:25">
      <c r="A3261" t="s">
        <v>810</v>
      </c>
      <c r="B3261">
        <v>46</v>
      </c>
      <c r="C3261" t="s">
        <v>19</v>
      </c>
      <c r="D3261" t="s">
        <v>25</v>
      </c>
      <c r="E3261" s="6" t="s">
        <v>15331</v>
      </c>
      <c r="F3261" t="s">
        <v>21</v>
      </c>
      <c r="G3261">
        <v>1</v>
      </c>
      <c r="H3261">
        <v>0</v>
      </c>
      <c r="I3261">
        <v>45</v>
      </c>
      <c r="J3261">
        <v>4</v>
      </c>
      <c r="K3261">
        <v>401.02</v>
      </c>
      <c r="L3261" t="str">
        <f t="shared" si="300"/>
        <v/>
      </c>
      <c r="M3261">
        <v>3</v>
      </c>
      <c r="N3261" t="str">
        <f t="shared" si="301"/>
        <v/>
      </c>
      <c r="O3261">
        <v>1</v>
      </c>
      <c r="P3261" s="11">
        <v>0</v>
      </c>
      <c r="Q3261" s="11">
        <v>8.8888888888888795E-2</v>
      </c>
      <c r="R3261" s="12">
        <v>133.67333333333301</v>
      </c>
      <c r="S3261" t="s">
        <v>22</v>
      </c>
      <c r="T3261">
        <v>0</v>
      </c>
      <c r="U3261">
        <f t="shared" si="302"/>
        <v>5</v>
      </c>
      <c r="V3261">
        <f t="shared" si="303"/>
        <v>1</v>
      </c>
      <c r="W3261">
        <f t="shared" si="304"/>
        <v>4</v>
      </c>
      <c r="X3261" t="str">
        <f t="shared" si="305"/>
        <v>514</v>
      </c>
      <c r="Y3261" t="str">
        <f>IF(Table1[[#This Row],[RFM_Score]]="555","Champion", IF(AND(J3261&gt;=4,V3261&gt;=4),"Loyal", IF(U3261&lt;=2,"At Risk", IF(W3261&gt;=4,"Potential Loyalist","Others"))))</f>
        <v>Potential Loyalist</v>
      </c>
    </row>
    <row r="3262" spans="1:25">
      <c r="A3262" t="s">
        <v>5287</v>
      </c>
      <c r="B3262">
        <v>23</v>
      </c>
      <c r="C3262" t="s">
        <v>19</v>
      </c>
      <c r="D3262" t="s">
        <v>29</v>
      </c>
      <c r="E3262" s="6" t="s">
        <v>15332</v>
      </c>
      <c r="F3262" t="s">
        <v>62</v>
      </c>
      <c r="G3262">
        <v>1</v>
      </c>
      <c r="H3262">
        <v>0</v>
      </c>
      <c r="I3262">
        <v>54</v>
      </c>
      <c r="J3262">
        <v>2</v>
      </c>
      <c r="K3262">
        <v>400.56</v>
      </c>
      <c r="L3262" t="str">
        <f t="shared" si="300"/>
        <v/>
      </c>
      <c r="M3262">
        <v>3</v>
      </c>
      <c r="N3262" t="str">
        <f t="shared" si="301"/>
        <v/>
      </c>
      <c r="O3262">
        <v>56</v>
      </c>
      <c r="P3262" s="11">
        <v>0</v>
      </c>
      <c r="Q3262" s="11">
        <v>3.7037037037037E-2</v>
      </c>
      <c r="R3262" s="12">
        <v>133.52000000000001</v>
      </c>
      <c r="S3262" t="s">
        <v>22</v>
      </c>
      <c r="T3262">
        <v>0</v>
      </c>
      <c r="U3262">
        <f t="shared" si="302"/>
        <v>3</v>
      </c>
      <c r="V3262">
        <f t="shared" si="303"/>
        <v>1</v>
      </c>
      <c r="W3262">
        <f t="shared" si="304"/>
        <v>4</v>
      </c>
      <c r="X3262" t="str">
        <f t="shared" si="305"/>
        <v>314</v>
      </c>
      <c r="Y3262" t="str">
        <f>IF(Table1[[#This Row],[RFM_Score]]="555","Champion", IF(AND(J3262&gt;=4,V3262&gt;=4),"Loyal", IF(U3262&lt;=2,"At Risk", IF(W3262&gt;=4,"Potential Loyalist","Others"))))</f>
        <v>Potential Loyalist</v>
      </c>
    </row>
    <row r="3263" spans="1:25">
      <c r="A3263" t="s">
        <v>8058</v>
      </c>
      <c r="B3263">
        <v>28</v>
      </c>
      <c r="C3263" t="s">
        <v>19</v>
      </c>
      <c r="D3263" t="s">
        <v>25</v>
      </c>
      <c r="E3263" s="6" t="s">
        <v>15333</v>
      </c>
      <c r="F3263" t="s">
        <v>60</v>
      </c>
      <c r="G3263">
        <v>2</v>
      </c>
      <c r="H3263">
        <v>0</v>
      </c>
      <c r="I3263">
        <v>63</v>
      </c>
      <c r="J3263">
        <v>3</v>
      </c>
      <c r="K3263">
        <v>398.98</v>
      </c>
      <c r="L3263" t="str">
        <f t="shared" si="300"/>
        <v/>
      </c>
      <c r="M3263">
        <v>3</v>
      </c>
      <c r="N3263" t="str">
        <f t="shared" si="301"/>
        <v/>
      </c>
      <c r="O3263">
        <v>35</v>
      </c>
      <c r="P3263" s="11">
        <v>0</v>
      </c>
      <c r="Q3263" s="11">
        <v>4.7619047619047603E-2</v>
      </c>
      <c r="R3263" s="12">
        <v>132.993333333333</v>
      </c>
      <c r="S3263" t="s">
        <v>22</v>
      </c>
      <c r="T3263">
        <v>0</v>
      </c>
      <c r="U3263">
        <f t="shared" si="302"/>
        <v>4</v>
      </c>
      <c r="V3263">
        <f t="shared" si="303"/>
        <v>1</v>
      </c>
      <c r="W3263">
        <f t="shared" si="304"/>
        <v>4</v>
      </c>
      <c r="X3263" t="str">
        <f t="shared" si="305"/>
        <v>414</v>
      </c>
      <c r="Y3263" t="str">
        <f>IF(Table1[[#This Row],[RFM_Score]]="555","Champion", IF(AND(J3263&gt;=4,V3263&gt;=4),"Loyal", IF(U3263&lt;=2,"At Risk", IF(W3263&gt;=4,"Potential Loyalist","Others"))))</f>
        <v>Potential Loyalist</v>
      </c>
    </row>
    <row r="3264" spans="1:25">
      <c r="A3264" t="s">
        <v>11121</v>
      </c>
      <c r="B3264">
        <v>50</v>
      </c>
      <c r="C3264" t="s">
        <v>19</v>
      </c>
      <c r="D3264" t="s">
        <v>25</v>
      </c>
      <c r="E3264" s="6" t="s">
        <v>15334</v>
      </c>
      <c r="F3264" t="s">
        <v>26</v>
      </c>
      <c r="G3264">
        <v>7</v>
      </c>
      <c r="H3264">
        <v>1</v>
      </c>
      <c r="I3264">
        <v>50</v>
      </c>
      <c r="J3264">
        <v>3</v>
      </c>
      <c r="K3264">
        <v>398.96</v>
      </c>
      <c r="L3264" t="str">
        <f t="shared" si="300"/>
        <v/>
      </c>
      <c r="M3264">
        <v>3</v>
      </c>
      <c r="N3264" t="str">
        <f t="shared" si="301"/>
        <v/>
      </c>
      <c r="O3264">
        <v>7</v>
      </c>
      <c r="P3264" s="11">
        <v>0.14285714285714199</v>
      </c>
      <c r="Q3264" s="11">
        <v>0.06</v>
      </c>
      <c r="R3264" s="12">
        <v>132.986666666666</v>
      </c>
      <c r="S3264" t="s">
        <v>22</v>
      </c>
      <c r="T3264">
        <v>0</v>
      </c>
      <c r="U3264">
        <f t="shared" si="302"/>
        <v>5</v>
      </c>
      <c r="V3264">
        <f t="shared" si="303"/>
        <v>1</v>
      </c>
      <c r="W3264">
        <f t="shared" si="304"/>
        <v>4</v>
      </c>
      <c r="X3264" t="str">
        <f t="shared" si="305"/>
        <v>514</v>
      </c>
      <c r="Y3264" t="str">
        <f>IF(Table1[[#This Row],[RFM_Score]]="555","Champion", IF(AND(J3264&gt;=4,V3264&gt;=4),"Loyal", IF(U3264&lt;=2,"At Risk", IF(W3264&gt;=4,"Potential Loyalist","Others"))))</f>
        <v>Potential Loyalist</v>
      </c>
    </row>
    <row r="3265" spans="1:25">
      <c r="A3265" t="s">
        <v>11405</v>
      </c>
      <c r="B3265">
        <v>19</v>
      </c>
      <c r="C3265" t="s">
        <v>24</v>
      </c>
      <c r="D3265" t="s">
        <v>25</v>
      </c>
      <c r="E3265" s="6" t="s">
        <v>15335</v>
      </c>
      <c r="F3265" t="s">
        <v>21</v>
      </c>
      <c r="G3265">
        <v>4</v>
      </c>
      <c r="H3265">
        <v>2</v>
      </c>
      <c r="I3265">
        <v>65</v>
      </c>
      <c r="J3265">
        <v>1</v>
      </c>
      <c r="K3265">
        <v>398.93</v>
      </c>
      <c r="L3265" t="str">
        <f t="shared" si="300"/>
        <v/>
      </c>
      <c r="M3265">
        <v>3</v>
      </c>
      <c r="N3265" t="str">
        <f t="shared" si="301"/>
        <v/>
      </c>
      <c r="O3265">
        <v>1</v>
      </c>
      <c r="P3265" s="11">
        <v>0.5</v>
      </c>
      <c r="Q3265" s="11">
        <v>1.53846153846153E-2</v>
      </c>
      <c r="R3265" s="12">
        <v>132.97666666666601</v>
      </c>
      <c r="S3265" t="s">
        <v>22</v>
      </c>
      <c r="T3265">
        <v>0</v>
      </c>
      <c r="U3265">
        <f t="shared" si="302"/>
        <v>5</v>
      </c>
      <c r="V3265">
        <f t="shared" si="303"/>
        <v>1</v>
      </c>
      <c r="W3265">
        <f t="shared" si="304"/>
        <v>4</v>
      </c>
      <c r="X3265" t="str">
        <f t="shared" si="305"/>
        <v>514</v>
      </c>
      <c r="Y3265" t="str">
        <f>IF(Table1[[#This Row],[RFM_Score]]="555","Champion", IF(AND(J3265&gt;=4,V3265&gt;=4),"Loyal", IF(U3265&lt;=2,"At Risk", IF(W3265&gt;=4,"Potential Loyalist","Others"))))</f>
        <v>Potential Loyalist</v>
      </c>
    </row>
    <row r="3266" spans="1:25">
      <c r="A3266" t="s">
        <v>9826</v>
      </c>
      <c r="B3266">
        <v>27</v>
      </c>
      <c r="C3266" t="s">
        <v>19</v>
      </c>
      <c r="D3266" t="s">
        <v>25</v>
      </c>
      <c r="E3266" s="6" t="s">
        <v>15336</v>
      </c>
      <c r="F3266" t="s">
        <v>26</v>
      </c>
      <c r="G3266">
        <v>1</v>
      </c>
      <c r="H3266">
        <v>0</v>
      </c>
      <c r="I3266">
        <v>45</v>
      </c>
      <c r="J3266">
        <v>1</v>
      </c>
      <c r="K3266">
        <v>398.06</v>
      </c>
      <c r="L3266" t="str">
        <f t="shared" ref="L3266:L3329" si="306">IF(OR(K3266&lt;$AC$10, K3266&gt;$AC$11), "OUTLIER", "")</f>
        <v/>
      </c>
      <c r="M3266">
        <v>3</v>
      </c>
      <c r="N3266" t="str">
        <f t="shared" ref="N3266:N3329" si="307">IF(OR(M3266&lt;$AC$16, M3266&gt;$AC$17), "OUTLIER", "")</f>
        <v/>
      </c>
      <c r="O3266">
        <v>0</v>
      </c>
      <c r="P3266" s="11">
        <v>0</v>
      </c>
      <c r="Q3266" s="11">
        <v>2.2222222222222199E-2</v>
      </c>
      <c r="R3266" s="12">
        <v>132.68666666666601</v>
      </c>
      <c r="S3266" t="s">
        <v>22</v>
      </c>
      <c r="T3266">
        <v>0</v>
      </c>
      <c r="U3266">
        <f t="shared" ref="U3266:U3329" si="308">IF(O3266&lt;=20,5,IF(O3266&lt;=40,4,IF(O3266&lt;=70,3,IF(O3266&lt;=100,2,1))))</f>
        <v>5</v>
      </c>
      <c r="V3266">
        <f t="shared" ref="V3266:V3329" si="309">IF(M3266&gt;=11,5,IF(M3266&gt;=9,4,IF(M3266&gt;=7,3,IF(M3266&gt;=5,2,1))))</f>
        <v>1</v>
      </c>
      <c r="W3266">
        <f t="shared" ref="W3266:W3329" si="310">IF(K3266&gt;=500,5,IF(K3266&gt;=300,4,IF(K3266&gt;=150,3,IF(K3266&gt;=50,2,1))))</f>
        <v>4</v>
      </c>
      <c r="X3266" t="str">
        <f t="shared" ref="X3266:X3329" si="311">U3266 &amp; V3266 &amp; W3266</f>
        <v>514</v>
      </c>
      <c r="Y3266" t="str">
        <f>IF(Table1[[#This Row],[RFM_Score]]="555","Champion", IF(AND(J3266&gt;=4,V3266&gt;=4),"Loyal", IF(U3266&lt;=2,"At Risk", IF(W3266&gt;=4,"Potential Loyalist","Others"))))</f>
        <v>Potential Loyalist</v>
      </c>
    </row>
    <row r="3267" spans="1:25">
      <c r="A3267" t="s">
        <v>11111</v>
      </c>
      <c r="B3267">
        <v>27</v>
      </c>
      <c r="C3267" t="s">
        <v>19</v>
      </c>
      <c r="D3267" t="s">
        <v>25</v>
      </c>
      <c r="E3267" s="6" t="s">
        <v>15337</v>
      </c>
      <c r="F3267" t="s">
        <v>26</v>
      </c>
      <c r="G3267">
        <v>1</v>
      </c>
      <c r="H3267">
        <v>0</v>
      </c>
      <c r="I3267">
        <v>55</v>
      </c>
      <c r="J3267">
        <v>3</v>
      </c>
      <c r="K3267">
        <v>396.43</v>
      </c>
      <c r="L3267" t="str">
        <f t="shared" si="306"/>
        <v/>
      </c>
      <c r="M3267">
        <v>3</v>
      </c>
      <c r="N3267" t="str">
        <f t="shared" si="307"/>
        <v/>
      </c>
      <c r="O3267">
        <v>107</v>
      </c>
      <c r="P3267" s="11">
        <v>0</v>
      </c>
      <c r="Q3267" s="11">
        <v>5.4545454545454501E-2</v>
      </c>
      <c r="R3267" s="12">
        <v>132.143333333333</v>
      </c>
      <c r="S3267" t="s">
        <v>22</v>
      </c>
      <c r="T3267">
        <v>0</v>
      </c>
      <c r="U3267">
        <f t="shared" si="308"/>
        <v>1</v>
      </c>
      <c r="V3267">
        <f t="shared" si="309"/>
        <v>1</v>
      </c>
      <c r="W3267">
        <f t="shared" si="310"/>
        <v>4</v>
      </c>
      <c r="X3267" t="str">
        <f t="shared" si="311"/>
        <v>114</v>
      </c>
      <c r="Y3267" t="str">
        <f>IF(Table1[[#This Row],[RFM_Score]]="555","Champion", IF(AND(J3267&gt;=4,V3267&gt;=4),"Loyal", IF(U3267&lt;=2,"At Risk", IF(W3267&gt;=4,"Potential Loyalist","Others"))))</f>
        <v>At Risk</v>
      </c>
    </row>
    <row r="3268" spans="1:25">
      <c r="A3268" t="s">
        <v>8826</v>
      </c>
      <c r="B3268">
        <v>26</v>
      </c>
      <c r="C3268" t="s">
        <v>24</v>
      </c>
      <c r="D3268" t="s">
        <v>29</v>
      </c>
      <c r="E3268" s="6" t="s">
        <v>15338</v>
      </c>
      <c r="F3268" t="s">
        <v>37</v>
      </c>
      <c r="G3268">
        <v>7</v>
      </c>
      <c r="H3268">
        <v>0</v>
      </c>
      <c r="I3268">
        <v>46</v>
      </c>
      <c r="J3268">
        <v>3</v>
      </c>
      <c r="K3268">
        <v>396.4</v>
      </c>
      <c r="L3268" t="str">
        <f t="shared" si="306"/>
        <v/>
      </c>
      <c r="M3268">
        <v>3</v>
      </c>
      <c r="N3268" t="str">
        <f t="shared" si="307"/>
        <v/>
      </c>
      <c r="O3268">
        <v>2</v>
      </c>
      <c r="P3268" s="11">
        <v>0</v>
      </c>
      <c r="Q3268" s="11">
        <v>6.5217391304347797E-2</v>
      </c>
      <c r="R3268" s="12">
        <v>132.13333333333301</v>
      </c>
      <c r="S3268" t="s">
        <v>22</v>
      </c>
      <c r="T3268">
        <v>0</v>
      </c>
      <c r="U3268">
        <f t="shared" si="308"/>
        <v>5</v>
      </c>
      <c r="V3268">
        <f t="shared" si="309"/>
        <v>1</v>
      </c>
      <c r="W3268">
        <f t="shared" si="310"/>
        <v>4</v>
      </c>
      <c r="X3268" t="str">
        <f t="shared" si="311"/>
        <v>514</v>
      </c>
      <c r="Y3268" t="str">
        <f>IF(Table1[[#This Row],[RFM_Score]]="555","Champion", IF(AND(J3268&gt;=4,V3268&gt;=4),"Loyal", IF(U3268&lt;=2,"At Risk", IF(W3268&gt;=4,"Potential Loyalist","Others"))))</f>
        <v>Potential Loyalist</v>
      </c>
    </row>
    <row r="3269" spans="1:25">
      <c r="A3269" t="s">
        <v>4999</v>
      </c>
      <c r="B3269">
        <v>33</v>
      </c>
      <c r="C3269" t="s">
        <v>24</v>
      </c>
      <c r="D3269" t="s">
        <v>25</v>
      </c>
      <c r="E3269" s="6" t="s">
        <v>15339</v>
      </c>
      <c r="F3269" t="s">
        <v>37</v>
      </c>
      <c r="G3269">
        <v>4</v>
      </c>
      <c r="H3269">
        <v>2</v>
      </c>
      <c r="I3269">
        <v>59</v>
      </c>
      <c r="J3269">
        <v>1</v>
      </c>
      <c r="K3269">
        <v>396.2</v>
      </c>
      <c r="L3269" t="str">
        <f t="shared" si="306"/>
        <v/>
      </c>
      <c r="M3269">
        <v>3</v>
      </c>
      <c r="N3269" t="str">
        <f t="shared" si="307"/>
        <v/>
      </c>
      <c r="O3269">
        <v>6</v>
      </c>
      <c r="P3269" s="11">
        <v>0.5</v>
      </c>
      <c r="Q3269" s="11">
        <v>1.6949152542372801E-2</v>
      </c>
      <c r="R3269" s="12">
        <v>132.06666666666601</v>
      </c>
      <c r="S3269" t="s">
        <v>22</v>
      </c>
      <c r="T3269">
        <v>0</v>
      </c>
      <c r="U3269">
        <f t="shared" si="308"/>
        <v>5</v>
      </c>
      <c r="V3269">
        <f t="shared" si="309"/>
        <v>1</v>
      </c>
      <c r="W3269">
        <f t="shared" si="310"/>
        <v>4</v>
      </c>
      <c r="X3269" t="str">
        <f t="shared" si="311"/>
        <v>514</v>
      </c>
      <c r="Y3269" t="str">
        <f>IF(Table1[[#This Row],[RFM_Score]]="555","Champion", IF(AND(J3269&gt;=4,V3269&gt;=4),"Loyal", IF(U3269&lt;=2,"At Risk", IF(W3269&gt;=4,"Potential Loyalist","Others"))))</f>
        <v>Potential Loyalist</v>
      </c>
    </row>
    <row r="3270" spans="1:25">
      <c r="A3270" t="s">
        <v>9124</v>
      </c>
      <c r="B3270">
        <v>58</v>
      </c>
      <c r="C3270" t="s">
        <v>19</v>
      </c>
      <c r="D3270" t="s">
        <v>46</v>
      </c>
      <c r="E3270" s="6" t="s">
        <v>15340</v>
      </c>
      <c r="F3270" t="s">
        <v>26</v>
      </c>
      <c r="G3270">
        <v>4</v>
      </c>
      <c r="H3270">
        <v>1</v>
      </c>
      <c r="I3270">
        <v>56</v>
      </c>
      <c r="J3270">
        <v>2</v>
      </c>
      <c r="K3270">
        <v>396.08</v>
      </c>
      <c r="L3270" t="str">
        <f t="shared" si="306"/>
        <v/>
      </c>
      <c r="M3270">
        <v>3</v>
      </c>
      <c r="N3270" t="str">
        <f t="shared" si="307"/>
        <v/>
      </c>
      <c r="O3270">
        <v>12</v>
      </c>
      <c r="P3270" s="11">
        <v>0.25</v>
      </c>
      <c r="Q3270" s="11">
        <v>3.5714285714285698E-2</v>
      </c>
      <c r="R3270" s="12">
        <v>132.02666666666599</v>
      </c>
      <c r="S3270" t="s">
        <v>22</v>
      </c>
      <c r="T3270">
        <v>1</v>
      </c>
      <c r="U3270">
        <f t="shared" si="308"/>
        <v>5</v>
      </c>
      <c r="V3270">
        <f t="shared" si="309"/>
        <v>1</v>
      </c>
      <c r="W3270">
        <f t="shared" si="310"/>
        <v>4</v>
      </c>
      <c r="X3270" t="str">
        <f t="shared" si="311"/>
        <v>514</v>
      </c>
      <c r="Y3270" t="str">
        <f>IF(Table1[[#This Row],[RFM_Score]]="555","Champion", IF(AND(J3270&gt;=4,V3270&gt;=4),"Loyal", IF(U3270&lt;=2,"At Risk", IF(W3270&gt;=4,"Potential Loyalist","Others"))))</f>
        <v>Potential Loyalist</v>
      </c>
    </row>
    <row r="3271" spans="1:25">
      <c r="A3271" t="s">
        <v>338</v>
      </c>
      <c r="B3271">
        <v>28</v>
      </c>
      <c r="C3271" t="s">
        <v>24</v>
      </c>
      <c r="D3271" t="s">
        <v>25</v>
      </c>
      <c r="E3271" s="6" t="s">
        <v>15341</v>
      </c>
      <c r="F3271" t="s">
        <v>30</v>
      </c>
      <c r="G3271">
        <v>5</v>
      </c>
      <c r="H3271">
        <v>2</v>
      </c>
      <c r="I3271">
        <v>50</v>
      </c>
      <c r="J3271">
        <v>2</v>
      </c>
      <c r="K3271">
        <v>396.01</v>
      </c>
      <c r="L3271" t="str">
        <f t="shared" si="306"/>
        <v/>
      </c>
      <c r="M3271">
        <v>3</v>
      </c>
      <c r="N3271" t="str">
        <f t="shared" si="307"/>
        <v/>
      </c>
      <c r="O3271">
        <v>44</v>
      </c>
      <c r="P3271" s="11">
        <v>0.4</v>
      </c>
      <c r="Q3271" s="11">
        <v>0.04</v>
      </c>
      <c r="R3271" s="12">
        <v>132.00333333333299</v>
      </c>
      <c r="S3271" t="s">
        <v>22</v>
      </c>
      <c r="T3271">
        <v>0</v>
      </c>
      <c r="U3271">
        <f t="shared" si="308"/>
        <v>3</v>
      </c>
      <c r="V3271">
        <f t="shared" si="309"/>
        <v>1</v>
      </c>
      <c r="W3271">
        <f t="shared" si="310"/>
        <v>4</v>
      </c>
      <c r="X3271" t="str">
        <f t="shared" si="311"/>
        <v>314</v>
      </c>
      <c r="Y3271" t="str">
        <f>IF(Table1[[#This Row],[RFM_Score]]="555","Champion", IF(AND(J3271&gt;=4,V3271&gt;=4),"Loyal", IF(U3271&lt;=2,"At Risk", IF(W3271&gt;=4,"Potential Loyalist","Others"))))</f>
        <v>Potential Loyalist</v>
      </c>
    </row>
    <row r="3272" spans="1:25">
      <c r="A3272" t="s">
        <v>6053</v>
      </c>
      <c r="B3272">
        <v>61</v>
      </c>
      <c r="C3272" t="s">
        <v>19</v>
      </c>
      <c r="D3272" t="s">
        <v>25</v>
      </c>
      <c r="E3272" s="6" t="s">
        <v>15342</v>
      </c>
      <c r="F3272" t="s">
        <v>30</v>
      </c>
      <c r="G3272">
        <v>4</v>
      </c>
      <c r="H3272">
        <v>1</v>
      </c>
      <c r="I3272">
        <v>61</v>
      </c>
      <c r="J3272">
        <v>3</v>
      </c>
      <c r="K3272">
        <v>395.5</v>
      </c>
      <c r="L3272" t="str">
        <f t="shared" si="306"/>
        <v/>
      </c>
      <c r="M3272">
        <v>3</v>
      </c>
      <c r="N3272" t="str">
        <f t="shared" si="307"/>
        <v/>
      </c>
      <c r="O3272">
        <v>10</v>
      </c>
      <c r="P3272" s="11">
        <v>0.25</v>
      </c>
      <c r="Q3272" s="11">
        <v>4.9180327868852403E-2</v>
      </c>
      <c r="R3272" s="12">
        <v>131.833333333333</v>
      </c>
      <c r="S3272" t="s">
        <v>22</v>
      </c>
      <c r="T3272">
        <v>0</v>
      </c>
      <c r="U3272">
        <f t="shared" si="308"/>
        <v>5</v>
      </c>
      <c r="V3272">
        <f t="shared" si="309"/>
        <v>1</v>
      </c>
      <c r="W3272">
        <f t="shared" si="310"/>
        <v>4</v>
      </c>
      <c r="X3272" t="str">
        <f t="shared" si="311"/>
        <v>514</v>
      </c>
      <c r="Y3272" t="str">
        <f>IF(Table1[[#This Row],[RFM_Score]]="555","Champion", IF(AND(J3272&gt;=4,V3272&gt;=4),"Loyal", IF(U3272&lt;=2,"At Risk", IF(W3272&gt;=4,"Potential Loyalist","Others"))))</f>
        <v>Potential Loyalist</v>
      </c>
    </row>
    <row r="3273" spans="1:25">
      <c r="A3273" t="s">
        <v>2784</v>
      </c>
      <c r="B3273">
        <v>21</v>
      </c>
      <c r="C3273" t="s">
        <v>19</v>
      </c>
      <c r="D3273" t="s">
        <v>49</v>
      </c>
      <c r="E3273" s="6" t="s">
        <v>15343</v>
      </c>
      <c r="F3273" t="s">
        <v>62</v>
      </c>
      <c r="G3273">
        <v>6</v>
      </c>
      <c r="H3273">
        <v>2</v>
      </c>
      <c r="I3273">
        <v>53</v>
      </c>
      <c r="J3273">
        <v>1</v>
      </c>
      <c r="K3273">
        <v>394.16</v>
      </c>
      <c r="L3273" t="str">
        <f t="shared" si="306"/>
        <v/>
      </c>
      <c r="M3273">
        <v>3</v>
      </c>
      <c r="N3273" t="str">
        <f t="shared" si="307"/>
        <v/>
      </c>
      <c r="O3273">
        <v>16</v>
      </c>
      <c r="P3273" s="11">
        <v>0.33333333333333298</v>
      </c>
      <c r="Q3273" s="11">
        <v>1.8867924528301799E-2</v>
      </c>
      <c r="R3273" s="12">
        <v>131.386666666666</v>
      </c>
      <c r="S3273" t="s">
        <v>22</v>
      </c>
      <c r="T3273">
        <v>0</v>
      </c>
      <c r="U3273">
        <f t="shared" si="308"/>
        <v>5</v>
      </c>
      <c r="V3273">
        <f t="shared" si="309"/>
        <v>1</v>
      </c>
      <c r="W3273">
        <f t="shared" si="310"/>
        <v>4</v>
      </c>
      <c r="X3273" t="str">
        <f t="shared" si="311"/>
        <v>514</v>
      </c>
      <c r="Y3273" t="str">
        <f>IF(Table1[[#This Row],[RFM_Score]]="555","Champion", IF(AND(J3273&gt;=4,V3273&gt;=4),"Loyal", IF(U3273&lt;=2,"At Risk", IF(W3273&gt;=4,"Potential Loyalist","Others"))))</f>
        <v>Potential Loyalist</v>
      </c>
    </row>
    <row r="3274" spans="1:25">
      <c r="A3274" t="s">
        <v>9245</v>
      </c>
      <c r="B3274">
        <v>37</v>
      </c>
      <c r="C3274" t="s">
        <v>19</v>
      </c>
      <c r="D3274" t="s">
        <v>35</v>
      </c>
      <c r="E3274" s="6" t="s">
        <v>15344</v>
      </c>
      <c r="F3274" t="s">
        <v>21</v>
      </c>
      <c r="G3274">
        <v>4</v>
      </c>
      <c r="H3274">
        <v>0</v>
      </c>
      <c r="I3274">
        <v>57</v>
      </c>
      <c r="J3274">
        <v>6</v>
      </c>
      <c r="K3274">
        <v>394.1</v>
      </c>
      <c r="L3274" t="str">
        <f t="shared" si="306"/>
        <v/>
      </c>
      <c r="M3274">
        <v>3</v>
      </c>
      <c r="N3274" t="str">
        <f t="shared" si="307"/>
        <v/>
      </c>
      <c r="O3274">
        <v>130</v>
      </c>
      <c r="P3274" s="11">
        <v>0</v>
      </c>
      <c r="Q3274" s="11">
        <v>0.105263157894736</v>
      </c>
      <c r="R3274" s="12">
        <v>131.36666666666599</v>
      </c>
      <c r="S3274" t="s">
        <v>22</v>
      </c>
      <c r="T3274">
        <v>1</v>
      </c>
      <c r="U3274">
        <f t="shared" si="308"/>
        <v>1</v>
      </c>
      <c r="V3274">
        <f t="shared" si="309"/>
        <v>1</v>
      </c>
      <c r="W3274">
        <f t="shared" si="310"/>
        <v>4</v>
      </c>
      <c r="X3274" t="str">
        <f t="shared" si="311"/>
        <v>114</v>
      </c>
      <c r="Y3274" t="str">
        <f>IF(Table1[[#This Row],[RFM_Score]]="555","Champion", IF(AND(J3274&gt;=4,V3274&gt;=4),"Loyal", IF(U3274&lt;=2,"At Risk", IF(W3274&gt;=4,"Potential Loyalist","Others"))))</f>
        <v>At Risk</v>
      </c>
    </row>
    <row r="3275" spans="1:25">
      <c r="A3275" t="s">
        <v>4202</v>
      </c>
      <c r="B3275">
        <v>44</v>
      </c>
      <c r="C3275" t="s">
        <v>24</v>
      </c>
      <c r="D3275" t="s">
        <v>25</v>
      </c>
      <c r="E3275" s="6" t="s">
        <v>15345</v>
      </c>
      <c r="F3275" t="s">
        <v>26</v>
      </c>
      <c r="G3275">
        <v>4</v>
      </c>
      <c r="H3275">
        <v>2</v>
      </c>
      <c r="I3275">
        <v>48</v>
      </c>
      <c r="J3275">
        <v>4</v>
      </c>
      <c r="K3275">
        <v>393.62</v>
      </c>
      <c r="L3275" t="str">
        <f t="shared" si="306"/>
        <v/>
      </c>
      <c r="M3275">
        <v>3</v>
      </c>
      <c r="N3275" t="str">
        <f t="shared" si="307"/>
        <v/>
      </c>
      <c r="O3275">
        <v>29</v>
      </c>
      <c r="P3275" s="11">
        <v>0.5</v>
      </c>
      <c r="Q3275" s="11">
        <v>8.3333333333333301E-2</v>
      </c>
      <c r="R3275" s="12">
        <v>131.206666666666</v>
      </c>
      <c r="S3275" t="s">
        <v>22</v>
      </c>
      <c r="T3275">
        <v>0</v>
      </c>
      <c r="U3275">
        <f t="shared" si="308"/>
        <v>4</v>
      </c>
      <c r="V3275">
        <f t="shared" si="309"/>
        <v>1</v>
      </c>
      <c r="W3275">
        <f t="shared" si="310"/>
        <v>4</v>
      </c>
      <c r="X3275" t="str">
        <f t="shared" si="311"/>
        <v>414</v>
      </c>
      <c r="Y3275" t="str">
        <f>IF(Table1[[#This Row],[RFM_Score]]="555","Champion", IF(AND(J3275&gt;=4,V3275&gt;=4),"Loyal", IF(U3275&lt;=2,"At Risk", IF(W3275&gt;=4,"Potential Loyalist","Others"))))</f>
        <v>Potential Loyalist</v>
      </c>
    </row>
    <row r="3276" spans="1:25">
      <c r="A3276" t="s">
        <v>206</v>
      </c>
      <c r="B3276">
        <v>25</v>
      </c>
      <c r="C3276" t="s">
        <v>19</v>
      </c>
      <c r="D3276" t="s">
        <v>35</v>
      </c>
      <c r="E3276" s="6" t="s">
        <v>15346</v>
      </c>
      <c r="F3276" t="s">
        <v>26</v>
      </c>
      <c r="G3276">
        <v>3</v>
      </c>
      <c r="H3276">
        <v>1</v>
      </c>
      <c r="I3276">
        <v>56</v>
      </c>
      <c r="J3276">
        <v>1</v>
      </c>
      <c r="K3276">
        <v>393.42</v>
      </c>
      <c r="L3276" t="str">
        <f t="shared" si="306"/>
        <v/>
      </c>
      <c r="M3276">
        <v>3</v>
      </c>
      <c r="N3276" t="str">
        <f t="shared" si="307"/>
        <v/>
      </c>
      <c r="O3276">
        <v>7</v>
      </c>
      <c r="P3276" s="11">
        <v>0.33333333333333298</v>
      </c>
      <c r="Q3276" s="11">
        <v>1.7857142857142801E-2</v>
      </c>
      <c r="R3276" s="12">
        <v>131.13999999999999</v>
      </c>
      <c r="S3276" t="s">
        <v>22</v>
      </c>
      <c r="T3276">
        <v>0</v>
      </c>
      <c r="U3276">
        <f t="shared" si="308"/>
        <v>5</v>
      </c>
      <c r="V3276">
        <f t="shared" si="309"/>
        <v>1</v>
      </c>
      <c r="W3276">
        <f t="shared" si="310"/>
        <v>4</v>
      </c>
      <c r="X3276" t="str">
        <f t="shared" si="311"/>
        <v>514</v>
      </c>
      <c r="Y3276" t="str">
        <f>IF(Table1[[#This Row],[RFM_Score]]="555","Champion", IF(AND(J3276&gt;=4,V3276&gt;=4),"Loyal", IF(U3276&lt;=2,"At Risk", IF(W3276&gt;=4,"Potential Loyalist","Others"))))</f>
        <v>Potential Loyalist</v>
      </c>
    </row>
    <row r="3277" spans="1:25">
      <c r="A3277" t="s">
        <v>1490</v>
      </c>
      <c r="B3277">
        <v>66</v>
      </c>
      <c r="C3277" t="s">
        <v>24</v>
      </c>
      <c r="D3277" t="s">
        <v>25</v>
      </c>
      <c r="E3277" s="6" t="s">
        <v>15347</v>
      </c>
      <c r="F3277" t="s">
        <v>30</v>
      </c>
      <c r="G3277">
        <v>4</v>
      </c>
      <c r="H3277">
        <v>1</v>
      </c>
      <c r="I3277">
        <v>54</v>
      </c>
      <c r="J3277">
        <v>1</v>
      </c>
      <c r="K3277">
        <v>392.38</v>
      </c>
      <c r="L3277" t="str">
        <f t="shared" si="306"/>
        <v/>
      </c>
      <c r="M3277">
        <v>3</v>
      </c>
      <c r="N3277" t="str">
        <f t="shared" si="307"/>
        <v/>
      </c>
      <c r="O3277">
        <v>5</v>
      </c>
      <c r="P3277" s="11">
        <v>0.25</v>
      </c>
      <c r="Q3277" s="11">
        <v>1.85185185185185E-2</v>
      </c>
      <c r="R3277" s="12">
        <v>130.79333333333301</v>
      </c>
      <c r="S3277" t="s">
        <v>22</v>
      </c>
      <c r="T3277">
        <v>1</v>
      </c>
      <c r="U3277">
        <f t="shared" si="308"/>
        <v>5</v>
      </c>
      <c r="V3277">
        <f t="shared" si="309"/>
        <v>1</v>
      </c>
      <c r="W3277">
        <f t="shared" si="310"/>
        <v>4</v>
      </c>
      <c r="X3277" t="str">
        <f t="shared" si="311"/>
        <v>514</v>
      </c>
      <c r="Y3277" t="str">
        <f>IF(Table1[[#This Row],[RFM_Score]]="555","Champion", IF(AND(J3277&gt;=4,V3277&gt;=4),"Loyal", IF(U3277&lt;=2,"At Risk", IF(W3277&gt;=4,"Potential Loyalist","Others"))))</f>
        <v>Potential Loyalist</v>
      </c>
    </row>
    <row r="3278" spans="1:25">
      <c r="A3278" t="s">
        <v>5968</v>
      </c>
      <c r="B3278">
        <v>25</v>
      </c>
      <c r="C3278" t="s">
        <v>19</v>
      </c>
      <c r="D3278" t="s">
        <v>20</v>
      </c>
      <c r="E3278" s="6" t="s">
        <v>15348</v>
      </c>
      <c r="F3278" t="s">
        <v>21</v>
      </c>
      <c r="G3278">
        <v>2</v>
      </c>
      <c r="H3278">
        <v>2</v>
      </c>
      <c r="I3278">
        <v>47</v>
      </c>
      <c r="J3278">
        <v>0</v>
      </c>
      <c r="K3278">
        <v>391.86</v>
      </c>
      <c r="L3278" t="str">
        <f t="shared" si="306"/>
        <v/>
      </c>
      <c r="M3278">
        <v>3</v>
      </c>
      <c r="N3278" t="str">
        <f t="shared" si="307"/>
        <v/>
      </c>
      <c r="O3278">
        <v>26</v>
      </c>
      <c r="P3278" s="11">
        <v>1</v>
      </c>
      <c r="Q3278" s="11">
        <v>0</v>
      </c>
      <c r="R3278" s="12">
        <v>130.62</v>
      </c>
      <c r="S3278" t="s">
        <v>22</v>
      </c>
      <c r="T3278">
        <v>0</v>
      </c>
      <c r="U3278">
        <f t="shared" si="308"/>
        <v>4</v>
      </c>
      <c r="V3278">
        <f t="shared" si="309"/>
        <v>1</v>
      </c>
      <c r="W3278">
        <f t="shared" si="310"/>
        <v>4</v>
      </c>
      <c r="X3278" t="str">
        <f t="shared" si="311"/>
        <v>414</v>
      </c>
      <c r="Y3278" t="str">
        <f>IF(Table1[[#This Row],[RFM_Score]]="555","Champion", IF(AND(J3278&gt;=4,V3278&gt;=4),"Loyal", IF(U3278&lt;=2,"At Risk", IF(W3278&gt;=4,"Potential Loyalist","Others"))))</f>
        <v>Potential Loyalist</v>
      </c>
    </row>
    <row r="3279" spans="1:25">
      <c r="A3279" t="s">
        <v>5409</v>
      </c>
      <c r="B3279">
        <v>21</v>
      </c>
      <c r="C3279" t="s">
        <v>24</v>
      </c>
      <c r="D3279" t="s">
        <v>29</v>
      </c>
      <c r="E3279" s="6" t="s">
        <v>15349</v>
      </c>
      <c r="F3279" t="s">
        <v>62</v>
      </c>
      <c r="G3279">
        <v>2</v>
      </c>
      <c r="H3279">
        <v>2</v>
      </c>
      <c r="I3279">
        <v>60</v>
      </c>
      <c r="J3279">
        <v>3</v>
      </c>
      <c r="K3279">
        <v>390.81</v>
      </c>
      <c r="L3279" t="str">
        <f t="shared" si="306"/>
        <v/>
      </c>
      <c r="M3279">
        <v>3</v>
      </c>
      <c r="N3279" t="str">
        <f t="shared" si="307"/>
        <v/>
      </c>
      <c r="O3279">
        <v>2</v>
      </c>
      <c r="P3279" s="11">
        <v>1</v>
      </c>
      <c r="Q3279" s="11">
        <v>0.05</v>
      </c>
      <c r="R3279" s="12">
        <v>130.27000000000001</v>
      </c>
      <c r="S3279" t="s">
        <v>22</v>
      </c>
      <c r="T3279">
        <v>0</v>
      </c>
      <c r="U3279">
        <f t="shared" si="308"/>
        <v>5</v>
      </c>
      <c r="V3279">
        <f t="shared" si="309"/>
        <v>1</v>
      </c>
      <c r="W3279">
        <f t="shared" si="310"/>
        <v>4</v>
      </c>
      <c r="X3279" t="str">
        <f t="shared" si="311"/>
        <v>514</v>
      </c>
      <c r="Y3279" t="str">
        <f>IF(Table1[[#This Row],[RFM_Score]]="555","Champion", IF(AND(J3279&gt;=4,V3279&gt;=4),"Loyal", IF(U3279&lt;=2,"At Risk", IF(W3279&gt;=4,"Potential Loyalist","Others"))))</f>
        <v>Potential Loyalist</v>
      </c>
    </row>
    <row r="3280" spans="1:25">
      <c r="A3280" t="s">
        <v>2316</v>
      </c>
      <c r="B3280">
        <v>40</v>
      </c>
      <c r="C3280" t="s">
        <v>24</v>
      </c>
      <c r="D3280" t="s">
        <v>49</v>
      </c>
      <c r="E3280" s="6" t="s">
        <v>15350</v>
      </c>
      <c r="F3280" t="s">
        <v>30</v>
      </c>
      <c r="G3280">
        <v>3</v>
      </c>
      <c r="H3280">
        <v>3</v>
      </c>
      <c r="I3280">
        <v>48</v>
      </c>
      <c r="J3280">
        <v>6</v>
      </c>
      <c r="K3280">
        <v>390.52</v>
      </c>
      <c r="L3280" t="str">
        <f t="shared" si="306"/>
        <v/>
      </c>
      <c r="M3280">
        <v>3</v>
      </c>
      <c r="N3280" t="str">
        <f t="shared" si="307"/>
        <v/>
      </c>
      <c r="O3280">
        <v>67</v>
      </c>
      <c r="P3280" s="11">
        <v>1</v>
      </c>
      <c r="Q3280" s="11">
        <v>0.125</v>
      </c>
      <c r="R3280" s="12">
        <v>130.17333333333301</v>
      </c>
      <c r="S3280" t="s">
        <v>22</v>
      </c>
      <c r="T3280">
        <v>0</v>
      </c>
      <c r="U3280">
        <f t="shared" si="308"/>
        <v>3</v>
      </c>
      <c r="V3280">
        <f t="shared" si="309"/>
        <v>1</v>
      </c>
      <c r="W3280">
        <f t="shared" si="310"/>
        <v>4</v>
      </c>
      <c r="X3280" t="str">
        <f t="shared" si="311"/>
        <v>314</v>
      </c>
      <c r="Y3280" t="str">
        <f>IF(Table1[[#This Row],[RFM_Score]]="555","Champion", IF(AND(J3280&gt;=4,V3280&gt;=4),"Loyal", IF(U3280&lt;=2,"At Risk", IF(W3280&gt;=4,"Potential Loyalist","Others"))))</f>
        <v>Potential Loyalist</v>
      </c>
    </row>
    <row r="3281" spans="1:25">
      <c r="A3281" t="s">
        <v>3409</v>
      </c>
      <c r="B3281">
        <v>52</v>
      </c>
      <c r="C3281" t="s">
        <v>24</v>
      </c>
      <c r="D3281" t="s">
        <v>29</v>
      </c>
      <c r="E3281" s="6" t="s">
        <v>15351</v>
      </c>
      <c r="F3281" t="s">
        <v>37</v>
      </c>
      <c r="G3281">
        <v>6</v>
      </c>
      <c r="H3281">
        <v>3</v>
      </c>
      <c r="I3281">
        <v>54</v>
      </c>
      <c r="J3281">
        <v>3</v>
      </c>
      <c r="K3281">
        <v>390.39</v>
      </c>
      <c r="L3281" t="str">
        <f t="shared" si="306"/>
        <v/>
      </c>
      <c r="M3281">
        <v>3</v>
      </c>
      <c r="N3281" t="str">
        <f t="shared" si="307"/>
        <v/>
      </c>
      <c r="O3281">
        <v>4</v>
      </c>
      <c r="P3281" s="11">
        <v>0.5</v>
      </c>
      <c r="Q3281" s="11">
        <v>5.5555555555555497E-2</v>
      </c>
      <c r="R3281" s="12">
        <v>130.13</v>
      </c>
      <c r="S3281" t="s">
        <v>22</v>
      </c>
      <c r="T3281">
        <v>0</v>
      </c>
      <c r="U3281">
        <f t="shared" si="308"/>
        <v>5</v>
      </c>
      <c r="V3281">
        <f t="shared" si="309"/>
        <v>1</v>
      </c>
      <c r="W3281">
        <f t="shared" si="310"/>
        <v>4</v>
      </c>
      <c r="X3281" t="str">
        <f t="shared" si="311"/>
        <v>514</v>
      </c>
      <c r="Y3281" t="str">
        <f>IF(Table1[[#This Row],[RFM_Score]]="555","Champion", IF(AND(J3281&gt;=4,V3281&gt;=4),"Loyal", IF(U3281&lt;=2,"At Risk", IF(W3281&gt;=4,"Potential Loyalist","Others"))))</f>
        <v>Potential Loyalist</v>
      </c>
    </row>
    <row r="3282" spans="1:25">
      <c r="A3282" t="s">
        <v>4543</v>
      </c>
      <c r="B3282">
        <v>43</v>
      </c>
      <c r="C3282" t="s">
        <v>24</v>
      </c>
      <c r="D3282" t="s">
        <v>29</v>
      </c>
      <c r="E3282" s="6" t="s">
        <v>15352</v>
      </c>
      <c r="F3282" t="s">
        <v>26</v>
      </c>
      <c r="G3282">
        <v>4</v>
      </c>
      <c r="H3282">
        <v>3</v>
      </c>
      <c r="I3282">
        <v>52</v>
      </c>
      <c r="J3282">
        <v>2</v>
      </c>
      <c r="K3282">
        <v>388.85</v>
      </c>
      <c r="L3282" t="str">
        <f t="shared" si="306"/>
        <v/>
      </c>
      <c r="M3282">
        <v>3</v>
      </c>
      <c r="N3282" t="str">
        <f t="shared" si="307"/>
        <v/>
      </c>
      <c r="O3282">
        <v>35</v>
      </c>
      <c r="P3282" s="11">
        <v>0.75</v>
      </c>
      <c r="Q3282" s="11">
        <v>3.8461538461538401E-2</v>
      </c>
      <c r="R3282" s="12">
        <v>129.61666666666599</v>
      </c>
      <c r="S3282" t="s">
        <v>22</v>
      </c>
      <c r="T3282">
        <v>0</v>
      </c>
      <c r="U3282">
        <f t="shared" si="308"/>
        <v>4</v>
      </c>
      <c r="V3282">
        <f t="shared" si="309"/>
        <v>1</v>
      </c>
      <c r="W3282">
        <f t="shared" si="310"/>
        <v>4</v>
      </c>
      <c r="X3282" t="str">
        <f t="shared" si="311"/>
        <v>414</v>
      </c>
      <c r="Y3282" t="str">
        <f>IF(Table1[[#This Row],[RFM_Score]]="555","Champion", IF(AND(J3282&gt;=4,V3282&gt;=4),"Loyal", IF(U3282&lt;=2,"At Risk", IF(W3282&gt;=4,"Potential Loyalist","Others"))))</f>
        <v>Potential Loyalist</v>
      </c>
    </row>
    <row r="3283" spans="1:25">
      <c r="A3283" t="s">
        <v>2469</v>
      </c>
      <c r="B3283">
        <v>34</v>
      </c>
      <c r="C3283" t="s">
        <v>24</v>
      </c>
      <c r="D3283" t="s">
        <v>35</v>
      </c>
      <c r="E3283" s="6" t="s">
        <v>15353</v>
      </c>
      <c r="F3283" t="s">
        <v>21</v>
      </c>
      <c r="G3283">
        <v>2</v>
      </c>
      <c r="H3283">
        <v>2</v>
      </c>
      <c r="I3283">
        <v>50</v>
      </c>
      <c r="J3283">
        <v>4</v>
      </c>
      <c r="K3283">
        <v>388.06</v>
      </c>
      <c r="L3283" t="str">
        <f t="shared" si="306"/>
        <v/>
      </c>
      <c r="M3283">
        <v>3</v>
      </c>
      <c r="N3283" t="str">
        <f t="shared" si="307"/>
        <v/>
      </c>
      <c r="O3283">
        <v>61</v>
      </c>
      <c r="P3283" s="11">
        <v>1</v>
      </c>
      <c r="Q3283" s="11">
        <v>0.08</v>
      </c>
      <c r="R3283" s="12">
        <v>129.35333333333301</v>
      </c>
      <c r="S3283" t="s">
        <v>22</v>
      </c>
      <c r="T3283">
        <v>0</v>
      </c>
      <c r="U3283">
        <f t="shared" si="308"/>
        <v>3</v>
      </c>
      <c r="V3283">
        <f t="shared" si="309"/>
        <v>1</v>
      </c>
      <c r="W3283">
        <f t="shared" si="310"/>
        <v>4</v>
      </c>
      <c r="X3283" t="str">
        <f t="shared" si="311"/>
        <v>314</v>
      </c>
      <c r="Y3283" t="str">
        <f>IF(Table1[[#This Row],[RFM_Score]]="555","Champion", IF(AND(J3283&gt;=4,V3283&gt;=4),"Loyal", IF(U3283&lt;=2,"At Risk", IF(W3283&gt;=4,"Potential Loyalist","Others"))))</f>
        <v>Potential Loyalist</v>
      </c>
    </row>
    <row r="3284" spans="1:25">
      <c r="A3284" t="s">
        <v>6256</v>
      </c>
      <c r="B3284">
        <v>51</v>
      </c>
      <c r="C3284" t="s">
        <v>19</v>
      </c>
      <c r="D3284" t="s">
        <v>25</v>
      </c>
      <c r="E3284" s="6" t="s">
        <v>15354</v>
      </c>
      <c r="F3284" t="s">
        <v>62</v>
      </c>
      <c r="G3284">
        <v>4</v>
      </c>
      <c r="H3284">
        <v>1</v>
      </c>
      <c r="I3284">
        <v>54</v>
      </c>
      <c r="J3284">
        <v>4</v>
      </c>
      <c r="K3284">
        <v>387.85</v>
      </c>
      <c r="L3284" t="str">
        <f t="shared" si="306"/>
        <v/>
      </c>
      <c r="M3284">
        <v>3</v>
      </c>
      <c r="N3284" t="str">
        <f t="shared" si="307"/>
        <v/>
      </c>
      <c r="O3284">
        <v>20</v>
      </c>
      <c r="P3284" s="11">
        <v>0.25</v>
      </c>
      <c r="Q3284" s="11">
        <v>7.4074074074074001E-2</v>
      </c>
      <c r="R3284" s="12">
        <v>129.28333333333299</v>
      </c>
      <c r="S3284" t="s">
        <v>22</v>
      </c>
      <c r="T3284">
        <v>0</v>
      </c>
      <c r="U3284">
        <f t="shared" si="308"/>
        <v>5</v>
      </c>
      <c r="V3284">
        <f t="shared" si="309"/>
        <v>1</v>
      </c>
      <c r="W3284">
        <f t="shared" si="310"/>
        <v>4</v>
      </c>
      <c r="X3284" t="str">
        <f t="shared" si="311"/>
        <v>514</v>
      </c>
      <c r="Y3284" t="str">
        <f>IF(Table1[[#This Row],[RFM_Score]]="555","Champion", IF(AND(J3284&gt;=4,V3284&gt;=4),"Loyal", IF(U3284&lt;=2,"At Risk", IF(W3284&gt;=4,"Potential Loyalist","Others"))))</f>
        <v>Potential Loyalist</v>
      </c>
    </row>
    <row r="3285" spans="1:25">
      <c r="A3285" t="s">
        <v>6624</v>
      </c>
      <c r="B3285">
        <v>31</v>
      </c>
      <c r="C3285" t="s">
        <v>19</v>
      </c>
      <c r="D3285" t="s">
        <v>49</v>
      </c>
      <c r="E3285" s="6" t="s">
        <v>15355</v>
      </c>
      <c r="F3285" t="s">
        <v>26</v>
      </c>
      <c r="G3285">
        <v>5</v>
      </c>
      <c r="H3285">
        <v>1</v>
      </c>
      <c r="I3285">
        <v>63</v>
      </c>
      <c r="J3285">
        <v>3</v>
      </c>
      <c r="K3285">
        <v>387.67</v>
      </c>
      <c r="L3285" t="str">
        <f t="shared" si="306"/>
        <v/>
      </c>
      <c r="M3285">
        <v>3</v>
      </c>
      <c r="N3285" t="str">
        <f t="shared" si="307"/>
        <v/>
      </c>
      <c r="O3285">
        <v>7</v>
      </c>
      <c r="P3285" s="11">
        <v>0.2</v>
      </c>
      <c r="Q3285" s="11">
        <v>4.7619047619047603E-2</v>
      </c>
      <c r="R3285" s="12">
        <v>129.22333333333299</v>
      </c>
      <c r="S3285" t="s">
        <v>22</v>
      </c>
      <c r="T3285">
        <v>0</v>
      </c>
      <c r="U3285">
        <f t="shared" si="308"/>
        <v>5</v>
      </c>
      <c r="V3285">
        <f t="shared" si="309"/>
        <v>1</v>
      </c>
      <c r="W3285">
        <f t="shared" si="310"/>
        <v>4</v>
      </c>
      <c r="X3285" t="str">
        <f t="shared" si="311"/>
        <v>514</v>
      </c>
      <c r="Y3285" t="str">
        <f>IF(Table1[[#This Row],[RFM_Score]]="555","Champion", IF(AND(J3285&gt;=4,V3285&gt;=4),"Loyal", IF(U3285&lt;=2,"At Risk", IF(W3285&gt;=4,"Potential Loyalist","Others"))))</f>
        <v>Potential Loyalist</v>
      </c>
    </row>
    <row r="3286" spans="1:25">
      <c r="A3286" t="s">
        <v>7675</v>
      </c>
      <c r="B3286">
        <v>52</v>
      </c>
      <c r="C3286" t="s">
        <v>24</v>
      </c>
      <c r="D3286" t="s">
        <v>35</v>
      </c>
      <c r="E3286" s="6" t="s">
        <v>15356</v>
      </c>
      <c r="F3286" t="s">
        <v>30</v>
      </c>
      <c r="G3286">
        <v>4</v>
      </c>
      <c r="H3286">
        <v>1</v>
      </c>
      <c r="I3286">
        <v>40</v>
      </c>
      <c r="J3286">
        <v>0</v>
      </c>
      <c r="K3286">
        <v>387.6</v>
      </c>
      <c r="L3286" t="str">
        <f t="shared" si="306"/>
        <v/>
      </c>
      <c r="M3286">
        <v>3</v>
      </c>
      <c r="N3286" t="str">
        <f t="shared" si="307"/>
        <v/>
      </c>
      <c r="O3286">
        <v>30</v>
      </c>
      <c r="P3286" s="11">
        <v>0.25</v>
      </c>
      <c r="Q3286" s="11">
        <v>0</v>
      </c>
      <c r="R3286" s="12">
        <v>129.19999999999999</v>
      </c>
      <c r="S3286" t="s">
        <v>22</v>
      </c>
      <c r="T3286">
        <v>0</v>
      </c>
      <c r="U3286">
        <f t="shared" si="308"/>
        <v>4</v>
      </c>
      <c r="V3286">
        <f t="shared" si="309"/>
        <v>1</v>
      </c>
      <c r="W3286">
        <f t="shared" si="310"/>
        <v>4</v>
      </c>
      <c r="X3286" t="str">
        <f t="shared" si="311"/>
        <v>414</v>
      </c>
      <c r="Y3286" t="str">
        <f>IF(Table1[[#This Row],[RFM_Score]]="555","Champion", IF(AND(J3286&gt;=4,V3286&gt;=4),"Loyal", IF(U3286&lt;=2,"At Risk", IF(W3286&gt;=4,"Potential Loyalist","Others"))))</f>
        <v>Potential Loyalist</v>
      </c>
    </row>
    <row r="3287" spans="1:25">
      <c r="A3287" t="s">
        <v>7366</v>
      </c>
      <c r="B3287">
        <v>29</v>
      </c>
      <c r="C3287" t="s">
        <v>24</v>
      </c>
      <c r="D3287" t="s">
        <v>25</v>
      </c>
      <c r="E3287" s="6" t="s">
        <v>15357</v>
      </c>
      <c r="F3287" t="s">
        <v>26</v>
      </c>
      <c r="G3287">
        <v>5</v>
      </c>
      <c r="H3287">
        <v>0</v>
      </c>
      <c r="I3287">
        <v>44</v>
      </c>
      <c r="J3287">
        <v>2</v>
      </c>
      <c r="K3287">
        <v>387.28</v>
      </c>
      <c r="L3287" t="str">
        <f t="shared" si="306"/>
        <v/>
      </c>
      <c r="M3287">
        <v>3</v>
      </c>
      <c r="N3287" t="str">
        <f t="shared" si="307"/>
        <v/>
      </c>
      <c r="O3287">
        <v>5</v>
      </c>
      <c r="P3287" s="11">
        <v>0</v>
      </c>
      <c r="Q3287" s="11">
        <v>4.54545454545454E-2</v>
      </c>
      <c r="R3287" s="12">
        <v>129.09333333333299</v>
      </c>
      <c r="S3287" t="s">
        <v>22</v>
      </c>
      <c r="T3287">
        <v>1</v>
      </c>
      <c r="U3287">
        <f t="shared" si="308"/>
        <v>5</v>
      </c>
      <c r="V3287">
        <f t="shared" si="309"/>
        <v>1</v>
      </c>
      <c r="W3287">
        <f t="shared" si="310"/>
        <v>4</v>
      </c>
      <c r="X3287" t="str">
        <f t="shared" si="311"/>
        <v>514</v>
      </c>
      <c r="Y3287" t="str">
        <f>IF(Table1[[#This Row],[RFM_Score]]="555","Champion", IF(AND(J3287&gt;=4,V3287&gt;=4),"Loyal", IF(U3287&lt;=2,"At Risk", IF(W3287&gt;=4,"Potential Loyalist","Others"))))</f>
        <v>Potential Loyalist</v>
      </c>
    </row>
    <row r="3288" spans="1:25">
      <c r="A3288" t="s">
        <v>3199</v>
      </c>
      <c r="B3288">
        <v>29</v>
      </c>
      <c r="C3288" t="s">
        <v>24</v>
      </c>
      <c r="D3288" t="s">
        <v>41</v>
      </c>
      <c r="E3288" s="6" t="s">
        <v>15358</v>
      </c>
      <c r="F3288" t="s">
        <v>21</v>
      </c>
      <c r="G3288">
        <v>4</v>
      </c>
      <c r="H3288">
        <v>1</v>
      </c>
      <c r="I3288">
        <v>51</v>
      </c>
      <c r="J3288">
        <v>0</v>
      </c>
      <c r="K3288">
        <v>386.87</v>
      </c>
      <c r="L3288" t="str">
        <f t="shared" si="306"/>
        <v/>
      </c>
      <c r="M3288">
        <v>3</v>
      </c>
      <c r="N3288" t="str">
        <f t="shared" si="307"/>
        <v/>
      </c>
      <c r="O3288">
        <v>1</v>
      </c>
      <c r="P3288" s="11">
        <v>0.25</v>
      </c>
      <c r="Q3288" s="11">
        <v>0</v>
      </c>
      <c r="R3288" s="12">
        <v>128.956666666666</v>
      </c>
      <c r="S3288" t="s">
        <v>22</v>
      </c>
      <c r="T3288">
        <v>0</v>
      </c>
      <c r="U3288">
        <f t="shared" si="308"/>
        <v>5</v>
      </c>
      <c r="V3288">
        <f t="shared" si="309"/>
        <v>1</v>
      </c>
      <c r="W3288">
        <f t="shared" si="310"/>
        <v>4</v>
      </c>
      <c r="X3288" t="str">
        <f t="shared" si="311"/>
        <v>514</v>
      </c>
      <c r="Y3288" t="str">
        <f>IF(Table1[[#This Row],[RFM_Score]]="555","Champion", IF(AND(J3288&gt;=4,V3288&gt;=4),"Loyal", IF(U3288&lt;=2,"At Risk", IF(W3288&gt;=4,"Potential Loyalist","Others"))))</f>
        <v>Potential Loyalist</v>
      </c>
    </row>
    <row r="3289" spans="1:25">
      <c r="A3289" t="s">
        <v>2722</v>
      </c>
      <c r="B3289">
        <v>38</v>
      </c>
      <c r="C3289" t="s">
        <v>24</v>
      </c>
      <c r="D3289" t="s">
        <v>25</v>
      </c>
      <c r="E3289" s="6" t="s">
        <v>15359</v>
      </c>
      <c r="F3289" t="s">
        <v>21</v>
      </c>
      <c r="G3289">
        <v>2</v>
      </c>
      <c r="H3289">
        <v>2</v>
      </c>
      <c r="I3289">
        <v>46</v>
      </c>
      <c r="J3289">
        <v>3</v>
      </c>
      <c r="K3289">
        <v>386.13</v>
      </c>
      <c r="L3289" t="str">
        <f t="shared" si="306"/>
        <v/>
      </c>
      <c r="M3289">
        <v>3</v>
      </c>
      <c r="N3289" t="str">
        <f t="shared" si="307"/>
        <v/>
      </c>
      <c r="O3289">
        <v>24</v>
      </c>
      <c r="P3289" s="11">
        <v>1</v>
      </c>
      <c r="Q3289" s="11">
        <v>6.5217391304347797E-2</v>
      </c>
      <c r="R3289" s="12">
        <v>128.71</v>
      </c>
      <c r="S3289" t="s">
        <v>22</v>
      </c>
      <c r="T3289">
        <v>0</v>
      </c>
      <c r="U3289">
        <f t="shared" si="308"/>
        <v>4</v>
      </c>
      <c r="V3289">
        <f t="shared" si="309"/>
        <v>1</v>
      </c>
      <c r="W3289">
        <f t="shared" si="310"/>
        <v>4</v>
      </c>
      <c r="X3289" t="str">
        <f t="shared" si="311"/>
        <v>414</v>
      </c>
      <c r="Y3289" t="str">
        <f>IF(Table1[[#This Row],[RFM_Score]]="555","Champion", IF(AND(J3289&gt;=4,V3289&gt;=4),"Loyal", IF(U3289&lt;=2,"At Risk", IF(W3289&gt;=4,"Potential Loyalist","Others"))))</f>
        <v>Potential Loyalist</v>
      </c>
    </row>
    <row r="3290" spans="1:25">
      <c r="A3290" t="s">
        <v>11434</v>
      </c>
      <c r="B3290">
        <v>25</v>
      </c>
      <c r="C3290" t="s">
        <v>24</v>
      </c>
      <c r="D3290" t="s">
        <v>46</v>
      </c>
      <c r="E3290" s="6" t="s">
        <v>15360</v>
      </c>
      <c r="F3290" t="s">
        <v>26</v>
      </c>
      <c r="G3290">
        <v>7</v>
      </c>
      <c r="H3290">
        <v>1</v>
      </c>
      <c r="I3290">
        <v>62</v>
      </c>
      <c r="J3290">
        <v>2</v>
      </c>
      <c r="K3290">
        <v>386.04</v>
      </c>
      <c r="L3290" t="str">
        <f t="shared" si="306"/>
        <v/>
      </c>
      <c r="M3290">
        <v>3</v>
      </c>
      <c r="N3290" t="str">
        <f t="shared" si="307"/>
        <v/>
      </c>
      <c r="O3290">
        <v>34</v>
      </c>
      <c r="P3290" s="11">
        <v>0.14285714285714199</v>
      </c>
      <c r="Q3290" s="11">
        <v>3.2258064516128997E-2</v>
      </c>
      <c r="R3290" s="12">
        <v>128.68</v>
      </c>
      <c r="S3290" t="s">
        <v>22</v>
      </c>
      <c r="T3290">
        <v>0</v>
      </c>
      <c r="U3290">
        <f t="shared" si="308"/>
        <v>4</v>
      </c>
      <c r="V3290">
        <f t="shared" si="309"/>
        <v>1</v>
      </c>
      <c r="W3290">
        <f t="shared" si="310"/>
        <v>4</v>
      </c>
      <c r="X3290" t="str">
        <f t="shared" si="311"/>
        <v>414</v>
      </c>
      <c r="Y3290" t="str">
        <f>IF(Table1[[#This Row],[RFM_Score]]="555","Champion", IF(AND(J3290&gt;=4,V3290&gt;=4),"Loyal", IF(U3290&lt;=2,"At Risk", IF(W3290&gt;=4,"Potential Loyalist","Others"))))</f>
        <v>Potential Loyalist</v>
      </c>
    </row>
    <row r="3291" spans="1:25">
      <c r="A3291" t="s">
        <v>8154</v>
      </c>
      <c r="B3291">
        <v>39</v>
      </c>
      <c r="C3291" t="s">
        <v>19</v>
      </c>
      <c r="D3291" t="s">
        <v>46</v>
      </c>
      <c r="E3291" s="6" t="s">
        <v>15361</v>
      </c>
      <c r="F3291" t="s">
        <v>26</v>
      </c>
      <c r="G3291">
        <v>3</v>
      </c>
      <c r="H3291">
        <v>0</v>
      </c>
      <c r="I3291">
        <v>62</v>
      </c>
      <c r="J3291">
        <v>7</v>
      </c>
      <c r="K3291">
        <v>385.4</v>
      </c>
      <c r="L3291" t="str">
        <f t="shared" si="306"/>
        <v/>
      </c>
      <c r="M3291">
        <v>3</v>
      </c>
      <c r="N3291" t="str">
        <f t="shared" si="307"/>
        <v/>
      </c>
      <c r="O3291">
        <v>78</v>
      </c>
      <c r="P3291" s="11">
        <v>0</v>
      </c>
      <c r="Q3291" s="11">
        <v>0.112903225806451</v>
      </c>
      <c r="R3291" s="12">
        <v>128.46666666666599</v>
      </c>
      <c r="S3291" t="s">
        <v>22</v>
      </c>
      <c r="T3291">
        <v>0</v>
      </c>
      <c r="U3291">
        <f t="shared" si="308"/>
        <v>2</v>
      </c>
      <c r="V3291">
        <f t="shared" si="309"/>
        <v>1</v>
      </c>
      <c r="W3291">
        <f t="shared" si="310"/>
        <v>4</v>
      </c>
      <c r="X3291" t="str">
        <f t="shared" si="311"/>
        <v>214</v>
      </c>
      <c r="Y3291" t="str">
        <f>IF(Table1[[#This Row],[RFM_Score]]="555","Champion", IF(AND(J3291&gt;=4,V3291&gt;=4),"Loyal", IF(U3291&lt;=2,"At Risk", IF(W3291&gt;=4,"Potential Loyalist","Others"))))</f>
        <v>At Risk</v>
      </c>
    </row>
    <row r="3292" spans="1:25">
      <c r="A3292" t="s">
        <v>9445</v>
      </c>
      <c r="B3292">
        <v>30</v>
      </c>
      <c r="C3292" t="s">
        <v>19</v>
      </c>
      <c r="D3292" t="s">
        <v>25</v>
      </c>
      <c r="E3292" s="6" t="s">
        <v>15362</v>
      </c>
      <c r="F3292" t="s">
        <v>26</v>
      </c>
      <c r="G3292">
        <v>2</v>
      </c>
      <c r="H3292">
        <v>1</v>
      </c>
      <c r="I3292">
        <v>48</v>
      </c>
      <c r="J3292">
        <v>0</v>
      </c>
      <c r="K3292">
        <v>384.83</v>
      </c>
      <c r="L3292" t="str">
        <f t="shared" si="306"/>
        <v/>
      </c>
      <c r="M3292">
        <v>3</v>
      </c>
      <c r="N3292" t="str">
        <f t="shared" si="307"/>
        <v/>
      </c>
      <c r="O3292">
        <v>5</v>
      </c>
      <c r="P3292" s="11">
        <v>0.5</v>
      </c>
      <c r="Q3292" s="11">
        <v>0</v>
      </c>
      <c r="R3292" s="12">
        <v>128.27666666666599</v>
      </c>
      <c r="S3292" t="s">
        <v>22</v>
      </c>
      <c r="T3292">
        <v>0</v>
      </c>
      <c r="U3292">
        <f t="shared" si="308"/>
        <v>5</v>
      </c>
      <c r="V3292">
        <f t="shared" si="309"/>
        <v>1</v>
      </c>
      <c r="W3292">
        <f t="shared" si="310"/>
        <v>4</v>
      </c>
      <c r="X3292" t="str">
        <f t="shared" si="311"/>
        <v>514</v>
      </c>
      <c r="Y3292" t="str">
        <f>IF(Table1[[#This Row],[RFM_Score]]="555","Champion", IF(AND(J3292&gt;=4,V3292&gt;=4),"Loyal", IF(U3292&lt;=2,"At Risk", IF(W3292&gt;=4,"Potential Loyalist","Others"))))</f>
        <v>Potential Loyalist</v>
      </c>
    </row>
    <row r="3293" spans="1:25">
      <c r="A3293" t="s">
        <v>11599</v>
      </c>
      <c r="B3293">
        <v>20</v>
      </c>
      <c r="C3293" t="s">
        <v>33</v>
      </c>
      <c r="D3293" t="s">
        <v>46</v>
      </c>
      <c r="E3293" s="6" t="s">
        <v>15363</v>
      </c>
      <c r="F3293" t="s">
        <v>26</v>
      </c>
      <c r="G3293">
        <v>1</v>
      </c>
      <c r="H3293">
        <v>0</v>
      </c>
      <c r="I3293">
        <v>49</v>
      </c>
      <c r="J3293">
        <v>2</v>
      </c>
      <c r="K3293">
        <v>384.56</v>
      </c>
      <c r="L3293" t="str">
        <f t="shared" si="306"/>
        <v/>
      </c>
      <c r="M3293">
        <v>3</v>
      </c>
      <c r="N3293" t="str">
        <f t="shared" si="307"/>
        <v/>
      </c>
      <c r="O3293">
        <v>40</v>
      </c>
      <c r="P3293" s="11">
        <v>0</v>
      </c>
      <c r="Q3293" s="11">
        <v>4.08163265306122E-2</v>
      </c>
      <c r="R3293" s="12">
        <v>128.18666666666601</v>
      </c>
      <c r="S3293" t="s">
        <v>22</v>
      </c>
      <c r="T3293">
        <v>0</v>
      </c>
      <c r="U3293">
        <f t="shared" si="308"/>
        <v>4</v>
      </c>
      <c r="V3293">
        <f t="shared" si="309"/>
        <v>1</v>
      </c>
      <c r="W3293">
        <f t="shared" si="310"/>
        <v>4</v>
      </c>
      <c r="X3293" t="str">
        <f t="shared" si="311"/>
        <v>414</v>
      </c>
      <c r="Y3293" t="str">
        <f>IF(Table1[[#This Row],[RFM_Score]]="555","Champion", IF(AND(J3293&gt;=4,V3293&gt;=4),"Loyal", IF(U3293&lt;=2,"At Risk", IF(W3293&gt;=4,"Potential Loyalist","Others"))))</f>
        <v>Potential Loyalist</v>
      </c>
    </row>
    <row r="3294" spans="1:25">
      <c r="A3294" t="s">
        <v>11469</v>
      </c>
      <c r="B3294">
        <v>18</v>
      </c>
      <c r="C3294" t="s">
        <v>24</v>
      </c>
      <c r="D3294" t="s">
        <v>46</v>
      </c>
      <c r="E3294" s="6" t="s">
        <v>15364</v>
      </c>
      <c r="F3294" t="s">
        <v>37</v>
      </c>
      <c r="G3294">
        <v>2</v>
      </c>
      <c r="H3294">
        <v>0</v>
      </c>
      <c r="I3294">
        <v>47</v>
      </c>
      <c r="J3294">
        <v>3</v>
      </c>
      <c r="K3294">
        <v>383.86</v>
      </c>
      <c r="L3294" t="str">
        <f t="shared" si="306"/>
        <v/>
      </c>
      <c r="M3294">
        <v>3</v>
      </c>
      <c r="N3294" t="str">
        <f t="shared" si="307"/>
        <v/>
      </c>
      <c r="O3294">
        <v>33</v>
      </c>
      <c r="P3294" s="11">
        <v>0</v>
      </c>
      <c r="Q3294" s="11">
        <v>6.3829787234042507E-2</v>
      </c>
      <c r="R3294" s="12">
        <v>127.95333333333301</v>
      </c>
      <c r="S3294" t="s">
        <v>22</v>
      </c>
      <c r="T3294">
        <v>0</v>
      </c>
      <c r="U3294">
        <f t="shared" si="308"/>
        <v>4</v>
      </c>
      <c r="V3294">
        <f t="shared" si="309"/>
        <v>1</v>
      </c>
      <c r="W3294">
        <f t="shared" si="310"/>
        <v>4</v>
      </c>
      <c r="X3294" t="str">
        <f t="shared" si="311"/>
        <v>414</v>
      </c>
      <c r="Y3294" t="str">
        <f>IF(Table1[[#This Row],[RFM_Score]]="555","Champion", IF(AND(J3294&gt;=4,V3294&gt;=4),"Loyal", IF(U3294&lt;=2,"At Risk", IF(W3294&gt;=4,"Potential Loyalist","Others"))))</f>
        <v>Potential Loyalist</v>
      </c>
    </row>
    <row r="3295" spans="1:25">
      <c r="A3295" t="s">
        <v>7223</v>
      </c>
      <c r="B3295">
        <v>18</v>
      </c>
      <c r="C3295" t="s">
        <v>24</v>
      </c>
      <c r="D3295" t="s">
        <v>25</v>
      </c>
      <c r="E3295" s="6" t="s">
        <v>15365</v>
      </c>
      <c r="F3295" t="s">
        <v>37</v>
      </c>
      <c r="G3295">
        <v>2</v>
      </c>
      <c r="H3295">
        <v>1</v>
      </c>
      <c r="I3295">
        <v>37</v>
      </c>
      <c r="J3295">
        <v>3</v>
      </c>
      <c r="K3295">
        <v>383.59</v>
      </c>
      <c r="L3295" t="str">
        <f t="shared" si="306"/>
        <v/>
      </c>
      <c r="M3295">
        <v>3</v>
      </c>
      <c r="N3295" t="str">
        <f t="shared" si="307"/>
        <v/>
      </c>
      <c r="O3295">
        <v>1</v>
      </c>
      <c r="P3295" s="11">
        <v>0.5</v>
      </c>
      <c r="Q3295" s="11">
        <v>8.1081081081081002E-2</v>
      </c>
      <c r="R3295" s="12">
        <v>127.863333333333</v>
      </c>
      <c r="S3295" t="s">
        <v>22</v>
      </c>
      <c r="T3295">
        <v>0</v>
      </c>
      <c r="U3295">
        <f t="shared" si="308"/>
        <v>5</v>
      </c>
      <c r="V3295">
        <f t="shared" si="309"/>
        <v>1</v>
      </c>
      <c r="W3295">
        <f t="shared" si="310"/>
        <v>4</v>
      </c>
      <c r="X3295" t="str">
        <f t="shared" si="311"/>
        <v>514</v>
      </c>
      <c r="Y3295" t="str">
        <f>IF(Table1[[#This Row],[RFM_Score]]="555","Champion", IF(AND(J3295&gt;=4,V3295&gt;=4),"Loyal", IF(U3295&lt;=2,"At Risk", IF(W3295&gt;=4,"Potential Loyalist","Others"))))</f>
        <v>Potential Loyalist</v>
      </c>
    </row>
    <row r="3296" spans="1:25">
      <c r="A3296" t="s">
        <v>10982</v>
      </c>
      <c r="B3296">
        <v>49</v>
      </c>
      <c r="C3296" t="s">
        <v>24</v>
      </c>
      <c r="D3296" t="s">
        <v>25</v>
      </c>
      <c r="E3296" s="6" t="s">
        <v>15366</v>
      </c>
      <c r="F3296" t="s">
        <v>37</v>
      </c>
      <c r="G3296">
        <v>3</v>
      </c>
      <c r="H3296">
        <v>1</v>
      </c>
      <c r="I3296">
        <v>57</v>
      </c>
      <c r="J3296">
        <v>2</v>
      </c>
      <c r="K3296">
        <v>383.05</v>
      </c>
      <c r="L3296" t="str">
        <f t="shared" si="306"/>
        <v/>
      </c>
      <c r="M3296">
        <v>3</v>
      </c>
      <c r="N3296" t="str">
        <f t="shared" si="307"/>
        <v/>
      </c>
      <c r="O3296">
        <v>122</v>
      </c>
      <c r="P3296" s="11">
        <v>0.33333333333333298</v>
      </c>
      <c r="Q3296" s="11">
        <v>3.5087719298245598E-2</v>
      </c>
      <c r="R3296" s="12">
        <v>127.683333333333</v>
      </c>
      <c r="S3296" t="s">
        <v>22</v>
      </c>
      <c r="T3296">
        <v>0</v>
      </c>
      <c r="U3296">
        <f t="shared" si="308"/>
        <v>1</v>
      </c>
      <c r="V3296">
        <f t="shared" si="309"/>
        <v>1</v>
      </c>
      <c r="W3296">
        <f t="shared" si="310"/>
        <v>4</v>
      </c>
      <c r="X3296" t="str">
        <f t="shared" si="311"/>
        <v>114</v>
      </c>
      <c r="Y3296" t="str">
        <f>IF(Table1[[#This Row],[RFM_Score]]="555","Champion", IF(AND(J3296&gt;=4,V3296&gt;=4),"Loyal", IF(U3296&lt;=2,"At Risk", IF(W3296&gt;=4,"Potential Loyalist","Others"))))</f>
        <v>At Risk</v>
      </c>
    </row>
    <row r="3297" spans="1:25">
      <c r="A3297" t="s">
        <v>5981</v>
      </c>
      <c r="B3297">
        <v>40</v>
      </c>
      <c r="C3297" t="s">
        <v>19</v>
      </c>
      <c r="D3297" t="s">
        <v>25</v>
      </c>
      <c r="E3297" s="6" t="s">
        <v>15367</v>
      </c>
      <c r="F3297" t="s">
        <v>21</v>
      </c>
      <c r="G3297">
        <v>0</v>
      </c>
      <c r="H3297">
        <v>0</v>
      </c>
      <c r="I3297">
        <v>52</v>
      </c>
      <c r="J3297">
        <v>1</v>
      </c>
      <c r="K3297">
        <v>382.83</v>
      </c>
      <c r="L3297" t="str">
        <f t="shared" si="306"/>
        <v/>
      </c>
      <c r="M3297">
        <v>3</v>
      </c>
      <c r="N3297" t="str">
        <f t="shared" si="307"/>
        <v/>
      </c>
      <c r="O3297">
        <v>46</v>
      </c>
      <c r="P3297" s="11">
        <v>0</v>
      </c>
      <c r="Q3297" s="11">
        <v>1.9230769230769201E-2</v>
      </c>
      <c r="R3297" s="12">
        <v>127.61</v>
      </c>
      <c r="S3297" t="s">
        <v>22</v>
      </c>
      <c r="T3297">
        <v>0</v>
      </c>
      <c r="U3297">
        <f t="shared" si="308"/>
        <v>3</v>
      </c>
      <c r="V3297">
        <f t="shared" si="309"/>
        <v>1</v>
      </c>
      <c r="W3297">
        <f t="shared" si="310"/>
        <v>4</v>
      </c>
      <c r="X3297" t="str">
        <f t="shared" si="311"/>
        <v>314</v>
      </c>
      <c r="Y3297" t="str">
        <f>IF(Table1[[#This Row],[RFM_Score]]="555","Champion", IF(AND(J3297&gt;=4,V3297&gt;=4),"Loyal", IF(U3297&lt;=2,"At Risk", IF(W3297&gt;=4,"Potential Loyalist","Others"))))</f>
        <v>Potential Loyalist</v>
      </c>
    </row>
    <row r="3298" spans="1:25">
      <c r="A3298" t="s">
        <v>10557</v>
      </c>
      <c r="B3298">
        <v>30</v>
      </c>
      <c r="C3298" t="s">
        <v>24</v>
      </c>
      <c r="D3298" t="s">
        <v>29</v>
      </c>
      <c r="E3298" s="6" t="s">
        <v>15368</v>
      </c>
      <c r="F3298" t="s">
        <v>30</v>
      </c>
      <c r="G3298">
        <v>3</v>
      </c>
      <c r="H3298">
        <v>1</v>
      </c>
      <c r="I3298">
        <v>51</v>
      </c>
      <c r="J3298">
        <v>3</v>
      </c>
      <c r="K3298">
        <v>382.08</v>
      </c>
      <c r="L3298" t="str">
        <f t="shared" si="306"/>
        <v/>
      </c>
      <c r="M3298">
        <v>3</v>
      </c>
      <c r="N3298" t="str">
        <f t="shared" si="307"/>
        <v/>
      </c>
      <c r="O3298">
        <v>26</v>
      </c>
      <c r="P3298" s="11">
        <v>0.33333333333333298</v>
      </c>
      <c r="Q3298" s="11">
        <v>5.8823529411764698E-2</v>
      </c>
      <c r="R3298" s="12">
        <v>127.36</v>
      </c>
      <c r="S3298" t="s">
        <v>22</v>
      </c>
      <c r="T3298">
        <v>0</v>
      </c>
      <c r="U3298">
        <f t="shared" si="308"/>
        <v>4</v>
      </c>
      <c r="V3298">
        <f t="shared" si="309"/>
        <v>1</v>
      </c>
      <c r="W3298">
        <f t="shared" si="310"/>
        <v>4</v>
      </c>
      <c r="X3298" t="str">
        <f t="shared" si="311"/>
        <v>414</v>
      </c>
      <c r="Y3298" t="str">
        <f>IF(Table1[[#This Row],[RFM_Score]]="555","Champion", IF(AND(J3298&gt;=4,V3298&gt;=4),"Loyal", IF(U3298&lt;=2,"At Risk", IF(W3298&gt;=4,"Potential Loyalist","Others"))))</f>
        <v>Potential Loyalist</v>
      </c>
    </row>
    <row r="3299" spans="1:25">
      <c r="A3299" t="s">
        <v>4903</v>
      </c>
      <c r="B3299">
        <v>37</v>
      </c>
      <c r="C3299" t="s">
        <v>19</v>
      </c>
      <c r="D3299" t="s">
        <v>29</v>
      </c>
      <c r="E3299" s="6" t="s">
        <v>15369</v>
      </c>
      <c r="F3299" t="s">
        <v>60</v>
      </c>
      <c r="G3299">
        <v>2</v>
      </c>
      <c r="H3299">
        <v>2</v>
      </c>
      <c r="I3299">
        <v>53</v>
      </c>
      <c r="J3299">
        <v>3</v>
      </c>
      <c r="K3299">
        <v>380.95</v>
      </c>
      <c r="L3299" t="str">
        <f t="shared" si="306"/>
        <v/>
      </c>
      <c r="M3299">
        <v>3</v>
      </c>
      <c r="N3299" t="str">
        <f t="shared" si="307"/>
        <v/>
      </c>
      <c r="O3299">
        <v>8</v>
      </c>
      <c r="P3299" s="11">
        <v>1</v>
      </c>
      <c r="Q3299" s="11">
        <v>5.6603773584905599E-2</v>
      </c>
      <c r="R3299" s="12">
        <v>126.98333333333299</v>
      </c>
      <c r="S3299" t="s">
        <v>22</v>
      </c>
      <c r="T3299">
        <v>0</v>
      </c>
      <c r="U3299">
        <f t="shared" si="308"/>
        <v>5</v>
      </c>
      <c r="V3299">
        <f t="shared" si="309"/>
        <v>1</v>
      </c>
      <c r="W3299">
        <f t="shared" si="310"/>
        <v>4</v>
      </c>
      <c r="X3299" t="str">
        <f t="shared" si="311"/>
        <v>514</v>
      </c>
      <c r="Y3299" t="str">
        <f>IF(Table1[[#This Row],[RFM_Score]]="555","Champion", IF(AND(J3299&gt;=4,V3299&gt;=4),"Loyal", IF(U3299&lt;=2,"At Risk", IF(W3299&gt;=4,"Potential Loyalist","Others"))))</f>
        <v>Potential Loyalist</v>
      </c>
    </row>
    <row r="3300" spans="1:25">
      <c r="A3300" t="s">
        <v>5979</v>
      </c>
      <c r="B3300">
        <v>35</v>
      </c>
      <c r="C3300" t="s">
        <v>19</v>
      </c>
      <c r="D3300" t="s">
        <v>46</v>
      </c>
      <c r="E3300" s="6" t="s">
        <v>15370</v>
      </c>
      <c r="F3300" t="s">
        <v>30</v>
      </c>
      <c r="G3300">
        <v>2</v>
      </c>
      <c r="H3300">
        <v>1</v>
      </c>
      <c r="I3300">
        <v>55</v>
      </c>
      <c r="J3300">
        <v>2</v>
      </c>
      <c r="K3300">
        <v>378.35</v>
      </c>
      <c r="L3300" t="str">
        <f t="shared" si="306"/>
        <v/>
      </c>
      <c r="M3300">
        <v>3</v>
      </c>
      <c r="N3300" t="str">
        <f t="shared" si="307"/>
        <v/>
      </c>
      <c r="O3300">
        <v>13</v>
      </c>
      <c r="P3300" s="11">
        <v>0.5</v>
      </c>
      <c r="Q3300" s="11">
        <v>3.6363636363636299E-2</v>
      </c>
      <c r="R3300" s="12">
        <v>126.11666666666601</v>
      </c>
      <c r="S3300" t="s">
        <v>22</v>
      </c>
      <c r="T3300">
        <v>0</v>
      </c>
      <c r="U3300">
        <f t="shared" si="308"/>
        <v>5</v>
      </c>
      <c r="V3300">
        <f t="shared" si="309"/>
        <v>1</v>
      </c>
      <c r="W3300">
        <f t="shared" si="310"/>
        <v>4</v>
      </c>
      <c r="X3300" t="str">
        <f t="shared" si="311"/>
        <v>514</v>
      </c>
      <c r="Y3300" t="str">
        <f>IF(Table1[[#This Row],[RFM_Score]]="555","Champion", IF(AND(J3300&gt;=4,V3300&gt;=4),"Loyal", IF(U3300&lt;=2,"At Risk", IF(W3300&gt;=4,"Potential Loyalist","Others"))))</f>
        <v>Potential Loyalist</v>
      </c>
    </row>
    <row r="3301" spans="1:25">
      <c r="A3301" t="s">
        <v>130</v>
      </c>
      <c r="B3301">
        <v>31</v>
      </c>
      <c r="C3301" t="s">
        <v>24</v>
      </c>
      <c r="D3301" t="s">
        <v>20</v>
      </c>
      <c r="E3301" s="6" t="s">
        <v>15371</v>
      </c>
      <c r="F3301" t="s">
        <v>60</v>
      </c>
      <c r="G3301">
        <v>4</v>
      </c>
      <c r="H3301">
        <v>1</v>
      </c>
      <c r="I3301">
        <v>49</v>
      </c>
      <c r="J3301">
        <v>1</v>
      </c>
      <c r="K3301">
        <v>377.44</v>
      </c>
      <c r="L3301" t="str">
        <f t="shared" si="306"/>
        <v/>
      </c>
      <c r="M3301">
        <v>3</v>
      </c>
      <c r="N3301" t="str">
        <f t="shared" si="307"/>
        <v/>
      </c>
      <c r="O3301">
        <v>3</v>
      </c>
      <c r="P3301" s="11">
        <v>0.25</v>
      </c>
      <c r="Q3301" s="11">
        <v>2.04081632653061E-2</v>
      </c>
      <c r="R3301" s="12">
        <v>125.81333333333301</v>
      </c>
      <c r="S3301" t="s">
        <v>22</v>
      </c>
      <c r="T3301">
        <v>0</v>
      </c>
      <c r="U3301">
        <f t="shared" si="308"/>
        <v>5</v>
      </c>
      <c r="V3301">
        <f t="shared" si="309"/>
        <v>1</v>
      </c>
      <c r="W3301">
        <f t="shared" si="310"/>
        <v>4</v>
      </c>
      <c r="X3301" t="str">
        <f t="shared" si="311"/>
        <v>514</v>
      </c>
      <c r="Y3301" t="str">
        <f>IF(Table1[[#This Row],[RFM_Score]]="555","Champion", IF(AND(J3301&gt;=4,V3301&gt;=4),"Loyal", IF(U3301&lt;=2,"At Risk", IF(W3301&gt;=4,"Potential Loyalist","Others"))))</f>
        <v>Potential Loyalist</v>
      </c>
    </row>
    <row r="3302" spans="1:25">
      <c r="A3302" t="s">
        <v>7677</v>
      </c>
      <c r="B3302">
        <v>18</v>
      </c>
      <c r="C3302" t="s">
        <v>19</v>
      </c>
      <c r="D3302" t="s">
        <v>25</v>
      </c>
      <c r="E3302" s="6" t="s">
        <v>15372</v>
      </c>
      <c r="F3302" t="s">
        <v>21</v>
      </c>
      <c r="G3302">
        <v>2</v>
      </c>
      <c r="H3302">
        <v>0</v>
      </c>
      <c r="I3302">
        <v>40</v>
      </c>
      <c r="J3302">
        <v>1</v>
      </c>
      <c r="K3302">
        <v>376.67</v>
      </c>
      <c r="L3302" t="str">
        <f t="shared" si="306"/>
        <v/>
      </c>
      <c r="M3302">
        <v>3</v>
      </c>
      <c r="N3302" t="str">
        <f t="shared" si="307"/>
        <v/>
      </c>
      <c r="O3302">
        <v>7</v>
      </c>
      <c r="P3302" s="11">
        <v>0</v>
      </c>
      <c r="Q3302" s="11">
        <v>2.5000000000000001E-2</v>
      </c>
      <c r="R3302" s="12">
        <v>125.556666666666</v>
      </c>
      <c r="S3302" t="s">
        <v>22</v>
      </c>
      <c r="T3302">
        <v>0</v>
      </c>
      <c r="U3302">
        <f t="shared" si="308"/>
        <v>5</v>
      </c>
      <c r="V3302">
        <f t="shared" si="309"/>
        <v>1</v>
      </c>
      <c r="W3302">
        <f t="shared" si="310"/>
        <v>4</v>
      </c>
      <c r="X3302" t="str">
        <f t="shared" si="311"/>
        <v>514</v>
      </c>
      <c r="Y3302" t="str">
        <f>IF(Table1[[#This Row],[RFM_Score]]="555","Champion", IF(AND(J3302&gt;=4,V3302&gt;=4),"Loyal", IF(U3302&lt;=2,"At Risk", IF(W3302&gt;=4,"Potential Loyalist","Others"))))</f>
        <v>Potential Loyalist</v>
      </c>
    </row>
    <row r="3303" spans="1:25">
      <c r="A3303" t="s">
        <v>3624</v>
      </c>
      <c r="B3303">
        <v>23</v>
      </c>
      <c r="C3303" t="s">
        <v>24</v>
      </c>
      <c r="D3303" t="s">
        <v>41</v>
      </c>
      <c r="E3303" s="6" t="s">
        <v>15373</v>
      </c>
      <c r="F3303" t="s">
        <v>30</v>
      </c>
      <c r="G3303">
        <v>4</v>
      </c>
      <c r="H3303">
        <v>1</v>
      </c>
      <c r="I3303">
        <v>56</v>
      </c>
      <c r="J3303">
        <v>2</v>
      </c>
      <c r="K3303">
        <v>376.6</v>
      </c>
      <c r="L3303" t="str">
        <f t="shared" si="306"/>
        <v/>
      </c>
      <c r="M3303">
        <v>3</v>
      </c>
      <c r="N3303" t="str">
        <f t="shared" si="307"/>
        <v/>
      </c>
      <c r="O3303">
        <v>13</v>
      </c>
      <c r="P3303" s="11">
        <v>0.25</v>
      </c>
      <c r="Q3303" s="11">
        <v>3.5714285714285698E-2</v>
      </c>
      <c r="R3303" s="12">
        <v>125.533333333333</v>
      </c>
      <c r="S3303" t="s">
        <v>22</v>
      </c>
      <c r="T3303">
        <v>0</v>
      </c>
      <c r="U3303">
        <f t="shared" si="308"/>
        <v>5</v>
      </c>
      <c r="V3303">
        <f t="shared" si="309"/>
        <v>1</v>
      </c>
      <c r="W3303">
        <f t="shared" si="310"/>
        <v>4</v>
      </c>
      <c r="X3303" t="str">
        <f t="shared" si="311"/>
        <v>514</v>
      </c>
      <c r="Y3303" t="str">
        <f>IF(Table1[[#This Row],[RFM_Score]]="555","Champion", IF(AND(J3303&gt;=4,V3303&gt;=4),"Loyal", IF(U3303&lt;=2,"At Risk", IF(W3303&gt;=4,"Potential Loyalist","Others"))))</f>
        <v>Potential Loyalist</v>
      </c>
    </row>
    <row r="3304" spans="1:25">
      <c r="A3304" t="s">
        <v>4400</v>
      </c>
      <c r="B3304">
        <v>49</v>
      </c>
      <c r="C3304" t="s">
        <v>24</v>
      </c>
      <c r="D3304" t="s">
        <v>49</v>
      </c>
      <c r="E3304" s="6" t="s">
        <v>15374</v>
      </c>
      <c r="F3304" t="s">
        <v>62</v>
      </c>
      <c r="G3304">
        <v>5</v>
      </c>
      <c r="H3304">
        <v>3</v>
      </c>
      <c r="I3304">
        <v>52</v>
      </c>
      <c r="J3304">
        <v>2</v>
      </c>
      <c r="K3304">
        <v>376.45</v>
      </c>
      <c r="L3304" t="str">
        <f t="shared" si="306"/>
        <v/>
      </c>
      <c r="M3304">
        <v>3</v>
      </c>
      <c r="N3304" t="str">
        <f t="shared" si="307"/>
        <v/>
      </c>
      <c r="O3304">
        <v>9</v>
      </c>
      <c r="P3304" s="11">
        <v>0.6</v>
      </c>
      <c r="Q3304" s="11">
        <v>3.8461538461538401E-2</v>
      </c>
      <c r="R3304" s="12">
        <v>125.48333333333299</v>
      </c>
      <c r="S3304" t="s">
        <v>22</v>
      </c>
      <c r="T3304">
        <v>0</v>
      </c>
      <c r="U3304">
        <f t="shared" si="308"/>
        <v>5</v>
      </c>
      <c r="V3304">
        <f t="shared" si="309"/>
        <v>1</v>
      </c>
      <c r="W3304">
        <f t="shared" si="310"/>
        <v>4</v>
      </c>
      <c r="X3304" t="str">
        <f t="shared" si="311"/>
        <v>514</v>
      </c>
      <c r="Y3304" t="str">
        <f>IF(Table1[[#This Row],[RFM_Score]]="555","Champion", IF(AND(J3304&gt;=4,V3304&gt;=4),"Loyal", IF(U3304&lt;=2,"At Risk", IF(W3304&gt;=4,"Potential Loyalist","Others"))))</f>
        <v>Potential Loyalist</v>
      </c>
    </row>
    <row r="3305" spans="1:25">
      <c r="A3305" t="s">
        <v>4929</v>
      </c>
      <c r="B3305">
        <v>28</v>
      </c>
      <c r="C3305" t="s">
        <v>19</v>
      </c>
      <c r="D3305" t="s">
        <v>41</v>
      </c>
      <c r="E3305" s="6" t="s">
        <v>15375</v>
      </c>
      <c r="F3305" t="s">
        <v>30</v>
      </c>
      <c r="G3305">
        <v>1</v>
      </c>
      <c r="H3305">
        <v>1</v>
      </c>
      <c r="I3305">
        <v>48</v>
      </c>
      <c r="J3305">
        <v>3</v>
      </c>
      <c r="K3305">
        <v>376.16</v>
      </c>
      <c r="L3305" t="str">
        <f t="shared" si="306"/>
        <v/>
      </c>
      <c r="M3305">
        <v>3</v>
      </c>
      <c r="N3305" t="str">
        <f t="shared" si="307"/>
        <v/>
      </c>
      <c r="O3305">
        <v>98</v>
      </c>
      <c r="P3305" s="11">
        <v>1</v>
      </c>
      <c r="Q3305" s="11">
        <v>6.25E-2</v>
      </c>
      <c r="R3305" s="12">
        <v>125.386666666666</v>
      </c>
      <c r="S3305" t="s">
        <v>22</v>
      </c>
      <c r="T3305">
        <v>1</v>
      </c>
      <c r="U3305">
        <f t="shared" si="308"/>
        <v>2</v>
      </c>
      <c r="V3305">
        <f t="shared" si="309"/>
        <v>1</v>
      </c>
      <c r="W3305">
        <f t="shared" si="310"/>
        <v>4</v>
      </c>
      <c r="X3305" t="str">
        <f t="shared" si="311"/>
        <v>214</v>
      </c>
      <c r="Y3305" t="str">
        <f>IF(Table1[[#This Row],[RFM_Score]]="555","Champion", IF(AND(J3305&gt;=4,V3305&gt;=4),"Loyal", IF(U3305&lt;=2,"At Risk", IF(W3305&gt;=4,"Potential Loyalist","Others"))))</f>
        <v>At Risk</v>
      </c>
    </row>
    <row r="3306" spans="1:25">
      <c r="A3306" t="s">
        <v>4918</v>
      </c>
      <c r="B3306">
        <v>51</v>
      </c>
      <c r="C3306" t="s">
        <v>19</v>
      </c>
      <c r="D3306" t="s">
        <v>29</v>
      </c>
      <c r="E3306" s="6" t="s">
        <v>15376</v>
      </c>
      <c r="F3306" t="s">
        <v>37</v>
      </c>
      <c r="G3306">
        <v>0</v>
      </c>
      <c r="H3306">
        <v>0</v>
      </c>
      <c r="I3306">
        <v>44</v>
      </c>
      <c r="J3306">
        <v>1</v>
      </c>
      <c r="K3306">
        <v>375.61</v>
      </c>
      <c r="L3306" t="str">
        <f t="shared" si="306"/>
        <v/>
      </c>
      <c r="M3306">
        <v>3</v>
      </c>
      <c r="N3306" t="str">
        <f t="shared" si="307"/>
        <v/>
      </c>
      <c r="O3306">
        <v>22</v>
      </c>
      <c r="P3306" s="11">
        <v>0</v>
      </c>
      <c r="Q3306" s="11">
        <v>2.27272727272727E-2</v>
      </c>
      <c r="R3306" s="12">
        <v>125.20333333333301</v>
      </c>
      <c r="S3306" t="s">
        <v>22</v>
      </c>
      <c r="T3306">
        <v>0</v>
      </c>
      <c r="U3306">
        <f t="shared" si="308"/>
        <v>4</v>
      </c>
      <c r="V3306">
        <f t="shared" si="309"/>
        <v>1</v>
      </c>
      <c r="W3306">
        <f t="shared" si="310"/>
        <v>4</v>
      </c>
      <c r="X3306" t="str">
        <f t="shared" si="311"/>
        <v>414</v>
      </c>
      <c r="Y3306" t="str">
        <f>IF(Table1[[#This Row],[RFM_Score]]="555","Champion", IF(AND(J3306&gt;=4,V3306&gt;=4),"Loyal", IF(U3306&lt;=2,"At Risk", IF(W3306&gt;=4,"Potential Loyalist","Others"))))</f>
        <v>Potential Loyalist</v>
      </c>
    </row>
    <row r="3307" spans="1:25">
      <c r="A3307" t="s">
        <v>9673</v>
      </c>
      <c r="B3307">
        <v>34</v>
      </c>
      <c r="C3307" t="s">
        <v>19</v>
      </c>
      <c r="D3307" t="s">
        <v>25</v>
      </c>
      <c r="E3307" s="6" t="s">
        <v>15377</v>
      </c>
      <c r="F3307" t="s">
        <v>26</v>
      </c>
      <c r="G3307">
        <v>3</v>
      </c>
      <c r="H3307">
        <v>0</v>
      </c>
      <c r="I3307">
        <v>47</v>
      </c>
      <c r="J3307">
        <v>4</v>
      </c>
      <c r="K3307">
        <v>374.19</v>
      </c>
      <c r="L3307" t="str">
        <f t="shared" si="306"/>
        <v/>
      </c>
      <c r="M3307">
        <v>3</v>
      </c>
      <c r="N3307" t="str">
        <f t="shared" si="307"/>
        <v/>
      </c>
      <c r="O3307">
        <v>45</v>
      </c>
      <c r="P3307" s="11">
        <v>0</v>
      </c>
      <c r="Q3307" s="11">
        <v>8.5106382978723402E-2</v>
      </c>
      <c r="R3307" s="12">
        <v>124.73</v>
      </c>
      <c r="S3307" t="s">
        <v>22</v>
      </c>
      <c r="T3307">
        <v>0</v>
      </c>
      <c r="U3307">
        <f t="shared" si="308"/>
        <v>3</v>
      </c>
      <c r="V3307">
        <f t="shared" si="309"/>
        <v>1</v>
      </c>
      <c r="W3307">
        <f t="shared" si="310"/>
        <v>4</v>
      </c>
      <c r="X3307" t="str">
        <f t="shared" si="311"/>
        <v>314</v>
      </c>
      <c r="Y3307" t="str">
        <f>IF(Table1[[#This Row],[RFM_Score]]="555","Champion", IF(AND(J3307&gt;=4,V3307&gt;=4),"Loyal", IF(U3307&lt;=2,"At Risk", IF(W3307&gt;=4,"Potential Loyalist","Others"))))</f>
        <v>Potential Loyalist</v>
      </c>
    </row>
    <row r="3308" spans="1:25">
      <c r="A3308" t="s">
        <v>5015</v>
      </c>
      <c r="B3308">
        <v>39</v>
      </c>
      <c r="C3308" t="s">
        <v>24</v>
      </c>
      <c r="D3308" t="s">
        <v>41</v>
      </c>
      <c r="E3308" s="6" t="s">
        <v>15378</v>
      </c>
      <c r="F3308" t="s">
        <v>21</v>
      </c>
      <c r="G3308">
        <v>2</v>
      </c>
      <c r="H3308">
        <v>1</v>
      </c>
      <c r="I3308">
        <v>44</v>
      </c>
      <c r="J3308">
        <v>4</v>
      </c>
      <c r="K3308">
        <v>371.43</v>
      </c>
      <c r="L3308" t="str">
        <f t="shared" si="306"/>
        <v/>
      </c>
      <c r="M3308">
        <v>3</v>
      </c>
      <c r="N3308" t="str">
        <f t="shared" si="307"/>
        <v/>
      </c>
      <c r="O3308">
        <v>0</v>
      </c>
      <c r="P3308" s="11">
        <v>0.5</v>
      </c>
      <c r="Q3308" s="11">
        <v>9.0909090909090898E-2</v>
      </c>
      <c r="R3308" s="12">
        <v>123.81</v>
      </c>
      <c r="S3308" t="s">
        <v>22</v>
      </c>
      <c r="T3308">
        <v>0</v>
      </c>
      <c r="U3308">
        <f t="shared" si="308"/>
        <v>5</v>
      </c>
      <c r="V3308">
        <f t="shared" si="309"/>
        <v>1</v>
      </c>
      <c r="W3308">
        <f t="shared" si="310"/>
        <v>4</v>
      </c>
      <c r="X3308" t="str">
        <f t="shared" si="311"/>
        <v>514</v>
      </c>
      <c r="Y3308" t="str">
        <f>IF(Table1[[#This Row],[RFM_Score]]="555","Champion", IF(AND(J3308&gt;=4,V3308&gt;=4),"Loyal", IF(U3308&lt;=2,"At Risk", IF(W3308&gt;=4,"Potential Loyalist","Others"))))</f>
        <v>Potential Loyalist</v>
      </c>
    </row>
    <row r="3309" spans="1:25">
      <c r="A3309" t="s">
        <v>9352</v>
      </c>
      <c r="B3309">
        <v>18</v>
      </c>
      <c r="C3309" t="s">
        <v>24</v>
      </c>
      <c r="D3309" t="s">
        <v>25</v>
      </c>
      <c r="E3309" s="6" t="s">
        <v>15379</v>
      </c>
      <c r="F3309" t="s">
        <v>62</v>
      </c>
      <c r="G3309">
        <v>1</v>
      </c>
      <c r="H3309">
        <v>0</v>
      </c>
      <c r="I3309">
        <v>53</v>
      </c>
      <c r="J3309">
        <v>1</v>
      </c>
      <c r="K3309">
        <v>371.2</v>
      </c>
      <c r="L3309" t="str">
        <f t="shared" si="306"/>
        <v/>
      </c>
      <c r="M3309">
        <v>3</v>
      </c>
      <c r="N3309" t="str">
        <f t="shared" si="307"/>
        <v/>
      </c>
      <c r="O3309">
        <v>6</v>
      </c>
      <c r="P3309" s="11">
        <v>0</v>
      </c>
      <c r="Q3309" s="11">
        <v>1.8867924528301799E-2</v>
      </c>
      <c r="R3309" s="12">
        <v>123.73333333333299</v>
      </c>
      <c r="S3309" t="s">
        <v>22</v>
      </c>
      <c r="T3309">
        <v>0</v>
      </c>
      <c r="U3309">
        <f t="shared" si="308"/>
        <v>5</v>
      </c>
      <c r="V3309">
        <f t="shared" si="309"/>
        <v>1</v>
      </c>
      <c r="W3309">
        <f t="shared" si="310"/>
        <v>4</v>
      </c>
      <c r="X3309" t="str">
        <f t="shared" si="311"/>
        <v>514</v>
      </c>
      <c r="Y3309" t="str">
        <f>IF(Table1[[#This Row],[RFM_Score]]="555","Champion", IF(AND(J3309&gt;=4,V3309&gt;=4),"Loyal", IF(U3309&lt;=2,"At Risk", IF(W3309&gt;=4,"Potential Loyalist","Others"))))</f>
        <v>Potential Loyalist</v>
      </c>
    </row>
    <row r="3310" spans="1:25">
      <c r="A3310" t="s">
        <v>7362</v>
      </c>
      <c r="B3310">
        <v>43</v>
      </c>
      <c r="C3310" t="s">
        <v>24</v>
      </c>
      <c r="D3310" t="s">
        <v>41</v>
      </c>
      <c r="E3310" s="6" t="s">
        <v>15380</v>
      </c>
      <c r="F3310" t="s">
        <v>26</v>
      </c>
      <c r="G3310">
        <v>7</v>
      </c>
      <c r="H3310">
        <v>1</v>
      </c>
      <c r="I3310">
        <v>44</v>
      </c>
      <c r="J3310">
        <v>1</v>
      </c>
      <c r="K3310">
        <v>370.94</v>
      </c>
      <c r="L3310" t="str">
        <f t="shared" si="306"/>
        <v/>
      </c>
      <c r="M3310">
        <v>3</v>
      </c>
      <c r="N3310" t="str">
        <f t="shared" si="307"/>
        <v/>
      </c>
      <c r="O3310">
        <v>0</v>
      </c>
      <c r="P3310" s="11">
        <v>0.14285714285714199</v>
      </c>
      <c r="Q3310" s="11">
        <v>2.27272727272727E-2</v>
      </c>
      <c r="R3310" s="12">
        <v>123.64666666666599</v>
      </c>
      <c r="S3310" t="s">
        <v>22</v>
      </c>
      <c r="T3310">
        <v>0</v>
      </c>
      <c r="U3310">
        <f t="shared" si="308"/>
        <v>5</v>
      </c>
      <c r="V3310">
        <f t="shared" si="309"/>
        <v>1</v>
      </c>
      <c r="W3310">
        <f t="shared" si="310"/>
        <v>4</v>
      </c>
      <c r="X3310" t="str">
        <f t="shared" si="311"/>
        <v>514</v>
      </c>
      <c r="Y3310" t="str">
        <f>IF(Table1[[#This Row],[RFM_Score]]="555","Champion", IF(AND(J3310&gt;=4,V3310&gt;=4),"Loyal", IF(U3310&lt;=2,"At Risk", IF(W3310&gt;=4,"Potential Loyalist","Others"))))</f>
        <v>Potential Loyalist</v>
      </c>
    </row>
    <row r="3311" spans="1:25">
      <c r="A3311" t="s">
        <v>10747</v>
      </c>
      <c r="B3311">
        <v>49</v>
      </c>
      <c r="C3311" t="s">
        <v>24</v>
      </c>
      <c r="D3311" t="s">
        <v>25</v>
      </c>
      <c r="E3311" s="6" t="s">
        <v>15381</v>
      </c>
      <c r="F3311" t="s">
        <v>21</v>
      </c>
      <c r="G3311">
        <v>6</v>
      </c>
      <c r="H3311">
        <v>4</v>
      </c>
      <c r="I3311">
        <v>49</v>
      </c>
      <c r="J3311">
        <v>2</v>
      </c>
      <c r="K3311">
        <v>370.81</v>
      </c>
      <c r="L3311" t="str">
        <f t="shared" si="306"/>
        <v/>
      </c>
      <c r="M3311">
        <v>3</v>
      </c>
      <c r="N3311" t="str">
        <f t="shared" si="307"/>
        <v/>
      </c>
      <c r="O3311">
        <v>39</v>
      </c>
      <c r="P3311" s="11">
        <v>0.66666666666666596</v>
      </c>
      <c r="Q3311" s="11">
        <v>4.08163265306122E-2</v>
      </c>
      <c r="R3311" s="12">
        <v>123.603333333333</v>
      </c>
      <c r="S3311" t="s">
        <v>22</v>
      </c>
      <c r="T3311">
        <v>0</v>
      </c>
      <c r="U3311">
        <f t="shared" si="308"/>
        <v>4</v>
      </c>
      <c r="V3311">
        <f t="shared" si="309"/>
        <v>1</v>
      </c>
      <c r="W3311">
        <f t="shared" si="310"/>
        <v>4</v>
      </c>
      <c r="X3311" t="str">
        <f t="shared" si="311"/>
        <v>414</v>
      </c>
      <c r="Y3311" t="str">
        <f>IF(Table1[[#This Row],[RFM_Score]]="555","Champion", IF(AND(J3311&gt;=4,V3311&gt;=4),"Loyal", IF(U3311&lt;=2,"At Risk", IF(W3311&gt;=4,"Potential Loyalist","Others"))))</f>
        <v>Potential Loyalist</v>
      </c>
    </row>
    <row r="3312" spans="1:25">
      <c r="A3312" t="s">
        <v>4741</v>
      </c>
      <c r="B3312">
        <v>41</v>
      </c>
      <c r="C3312" t="s">
        <v>19</v>
      </c>
      <c r="D3312" t="s">
        <v>25</v>
      </c>
      <c r="E3312" s="6" t="s">
        <v>15382</v>
      </c>
      <c r="F3312" t="s">
        <v>21</v>
      </c>
      <c r="G3312">
        <v>5</v>
      </c>
      <c r="H3312">
        <v>0</v>
      </c>
      <c r="I3312">
        <v>53</v>
      </c>
      <c r="J3312">
        <v>3</v>
      </c>
      <c r="K3312">
        <v>370.16</v>
      </c>
      <c r="L3312" t="str">
        <f t="shared" si="306"/>
        <v/>
      </c>
      <c r="M3312">
        <v>3</v>
      </c>
      <c r="N3312" t="str">
        <f t="shared" si="307"/>
        <v/>
      </c>
      <c r="O3312">
        <v>26</v>
      </c>
      <c r="P3312" s="11">
        <v>0</v>
      </c>
      <c r="Q3312" s="11">
        <v>5.6603773584905599E-2</v>
      </c>
      <c r="R3312" s="12">
        <v>123.386666666666</v>
      </c>
      <c r="S3312" t="s">
        <v>22</v>
      </c>
      <c r="T3312">
        <v>0</v>
      </c>
      <c r="U3312">
        <f t="shared" si="308"/>
        <v>4</v>
      </c>
      <c r="V3312">
        <f t="shared" si="309"/>
        <v>1</v>
      </c>
      <c r="W3312">
        <f t="shared" si="310"/>
        <v>4</v>
      </c>
      <c r="X3312" t="str">
        <f t="shared" si="311"/>
        <v>414</v>
      </c>
      <c r="Y3312" t="str">
        <f>IF(Table1[[#This Row],[RFM_Score]]="555","Champion", IF(AND(J3312&gt;=4,V3312&gt;=4),"Loyal", IF(U3312&lt;=2,"At Risk", IF(W3312&gt;=4,"Potential Loyalist","Others"))))</f>
        <v>Potential Loyalist</v>
      </c>
    </row>
    <row r="3313" spans="1:25">
      <c r="A3313" t="s">
        <v>1203</v>
      </c>
      <c r="B3313">
        <v>51</v>
      </c>
      <c r="C3313" t="s">
        <v>19</v>
      </c>
      <c r="D3313" t="s">
        <v>25</v>
      </c>
      <c r="E3313" s="6" t="s">
        <v>15383</v>
      </c>
      <c r="F3313" t="s">
        <v>60</v>
      </c>
      <c r="G3313">
        <v>3</v>
      </c>
      <c r="H3313">
        <v>3</v>
      </c>
      <c r="I3313">
        <v>57</v>
      </c>
      <c r="J3313">
        <v>6</v>
      </c>
      <c r="K3313">
        <v>370.07</v>
      </c>
      <c r="L3313" t="str">
        <f t="shared" si="306"/>
        <v/>
      </c>
      <c r="M3313">
        <v>3</v>
      </c>
      <c r="N3313" t="str">
        <f t="shared" si="307"/>
        <v/>
      </c>
      <c r="O3313">
        <v>2</v>
      </c>
      <c r="P3313" s="11">
        <v>1</v>
      </c>
      <c r="Q3313" s="11">
        <v>0.105263157894736</v>
      </c>
      <c r="R3313" s="12">
        <v>123.356666666666</v>
      </c>
      <c r="S3313" t="s">
        <v>22</v>
      </c>
      <c r="T3313">
        <v>0</v>
      </c>
      <c r="U3313">
        <f t="shared" si="308"/>
        <v>5</v>
      </c>
      <c r="V3313">
        <f t="shared" si="309"/>
        <v>1</v>
      </c>
      <c r="W3313">
        <f t="shared" si="310"/>
        <v>4</v>
      </c>
      <c r="X3313" t="str">
        <f t="shared" si="311"/>
        <v>514</v>
      </c>
      <c r="Y3313" t="str">
        <f>IF(Table1[[#This Row],[RFM_Score]]="555","Champion", IF(AND(J3313&gt;=4,V3313&gt;=4),"Loyal", IF(U3313&lt;=2,"At Risk", IF(W3313&gt;=4,"Potential Loyalist","Others"))))</f>
        <v>Potential Loyalist</v>
      </c>
    </row>
    <row r="3314" spans="1:25">
      <c r="A3314" t="s">
        <v>5749</v>
      </c>
      <c r="B3314">
        <v>45</v>
      </c>
      <c r="C3314" t="s">
        <v>19</v>
      </c>
      <c r="D3314" t="s">
        <v>49</v>
      </c>
      <c r="E3314" s="6" t="s">
        <v>15384</v>
      </c>
      <c r="F3314" t="s">
        <v>30</v>
      </c>
      <c r="G3314">
        <v>3</v>
      </c>
      <c r="H3314">
        <v>0</v>
      </c>
      <c r="I3314">
        <v>62</v>
      </c>
      <c r="J3314">
        <v>1</v>
      </c>
      <c r="K3314">
        <v>369.98</v>
      </c>
      <c r="L3314" t="str">
        <f t="shared" si="306"/>
        <v/>
      </c>
      <c r="M3314">
        <v>3</v>
      </c>
      <c r="N3314" t="str">
        <f t="shared" si="307"/>
        <v/>
      </c>
      <c r="O3314">
        <v>68</v>
      </c>
      <c r="P3314" s="11">
        <v>0</v>
      </c>
      <c r="Q3314" s="11">
        <v>1.6129032258064498E-2</v>
      </c>
      <c r="R3314" s="12">
        <v>123.326666666666</v>
      </c>
      <c r="S3314" t="s">
        <v>22</v>
      </c>
      <c r="T3314">
        <v>0</v>
      </c>
      <c r="U3314">
        <f t="shared" si="308"/>
        <v>3</v>
      </c>
      <c r="V3314">
        <f t="shared" si="309"/>
        <v>1</v>
      </c>
      <c r="W3314">
        <f t="shared" si="310"/>
        <v>4</v>
      </c>
      <c r="X3314" t="str">
        <f t="shared" si="311"/>
        <v>314</v>
      </c>
      <c r="Y3314" t="str">
        <f>IF(Table1[[#This Row],[RFM_Score]]="555","Champion", IF(AND(J3314&gt;=4,V3314&gt;=4),"Loyal", IF(U3314&lt;=2,"At Risk", IF(W3314&gt;=4,"Potential Loyalist","Others"))))</f>
        <v>Potential Loyalist</v>
      </c>
    </row>
    <row r="3315" spans="1:25">
      <c r="A3315" t="s">
        <v>1273</v>
      </c>
      <c r="B3315">
        <v>55</v>
      </c>
      <c r="C3315" t="s">
        <v>19</v>
      </c>
      <c r="D3315" t="s">
        <v>49</v>
      </c>
      <c r="E3315" s="6" t="s">
        <v>15385</v>
      </c>
      <c r="F3315" t="s">
        <v>62</v>
      </c>
      <c r="G3315">
        <v>4</v>
      </c>
      <c r="H3315">
        <v>1</v>
      </c>
      <c r="I3315">
        <v>37</v>
      </c>
      <c r="J3315">
        <v>0</v>
      </c>
      <c r="K3315">
        <v>369.73</v>
      </c>
      <c r="L3315" t="str">
        <f t="shared" si="306"/>
        <v/>
      </c>
      <c r="M3315">
        <v>3</v>
      </c>
      <c r="N3315" t="str">
        <f t="shared" si="307"/>
        <v/>
      </c>
      <c r="O3315">
        <v>27</v>
      </c>
      <c r="P3315" s="11">
        <v>0.25</v>
      </c>
      <c r="Q3315" s="11">
        <v>0</v>
      </c>
      <c r="R3315" s="12">
        <v>123.243333333333</v>
      </c>
      <c r="S3315" t="s">
        <v>22</v>
      </c>
      <c r="T3315">
        <v>0</v>
      </c>
      <c r="U3315">
        <f t="shared" si="308"/>
        <v>4</v>
      </c>
      <c r="V3315">
        <f t="shared" si="309"/>
        <v>1</v>
      </c>
      <c r="W3315">
        <f t="shared" si="310"/>
        <v>4</v>
      </c>
      <c r="X3315" t="str">
        <f t="shared" si="311"/>
        <v>414</v>
      </c>
      <c r="Y3315" t="str">
        <f>IF(Table1[[#This Row],[RFM_Score]]="555","Champion", IF(AND(J3315&gt;=4,V3315&gt;=4),"Loyal", IF(U3315&lt;=2,"At Risk", IF(W3315&gt;=4,"Potential Loyalist","Others"))))</f>
        <v>Potential Loyalist</v>
      </c>
    </row>
    <row r="3316" spans="1:25">
      <c r="A3316" t="s">
        <v>4192</v>
      </c>
      <c r="B3316">
        <v>32</v>
      </c>
      <c r="C3316" t="s">
        <v>24</v>
      </c>
      <c r="D3316" t="s">
        <v>25</v>
      </c>
      <c r="E3316" s="6" t="s">
        <v>15386</v>
      </c>
      <c r="F3316" t="s">
        <v>26</v>
      </c>
      <c r="G3316">
        <v>5</v>
      </c>
      <c r="H3316">
        <v>1</v>
      </c>
      <c r="I3316">
        <v>45</v>
      </c>
      <c r="J3316">
        <v>4</v>
      </c>
      <c r="K3316">
        <v>369.72</v>
      </c>
      <c r="L3316" t="str">
        <f t="shared" si="306"/>
        <v/>
      </c>
      <c r="M3316">
        <v>3</v>
      </c>
      <c r="N3316" t="str">
        <f t="shared" si="307"/>
        <v/>
      </c>
      <c r="O3316">
        <v>2</v>
      </c>
      <c r="P3316" s="11">
        <v>0.2</v>
      </c>
      <c r="Q3316" s="11">
        <v>8.8888888888888795E-2</v>
      </c>
      <c r="R3316" s="12">
        <v>123.24</v>
      </c>
      <c r="S3316" t="s">
        <v>22</v>
      </c>
      <c r="T3316">
        <v>0</v>
      </c>
      <c r="U3316">
        <f t="shared" si="308"/>
        <v>5</v>
      </c>
      <c r="V3316">
        <f t="shared" si="309"/>
        <v>1</v>
      </c>
      <c r="W3316">
        <f t="shared" si="310"/>
        <v>4</v>
      </c>
      <c r="X3316" t="str">
        <f t="shared" si="311"/>
        <v>514</v>
      </c>
      <c r="Y3316" t="str">
        <f>IF(Table1[[#This Row],[RFM_Score]]="555","Champion", IF(AND(J3316&gt;=4,V3316&gt;=4),"Loyal", IF(U3316&lt;=2,"At Risk", IF(W3316&gt;=4,"Potential Loyalist","Others"))))</f>
        <v>Potential Loyalist</v>
      </c>
    </row>
    <row r="3317" spans="1:25">
      <c r="A3317" t="s">
        <v>2542</v>
      </c>
      <c r="B3317">
        <v>25</v>
      </c>
      <c r="C3317" t="s">
        <v>19</v>
      </c>
      <c r="D3317" t="s">
        <v>46</v>
      </c>
      <c r="E3317" s="6" t="s">
        <v>15387</v>
      </c>
      <c r="F3317" t="s">
        <v>30</v>
      </c>
      <c r="G3317">
        <v>2</v>
      </c>
      <c r="H3317">
        <v>0</v>
      </c>
      <c r="I3317">
        <v>60</v>
      </c>
      <c r="J3317">
        <v>2</v>
      </c>
      <c r="K3317">
        <v>369.52</v>
      </c>
      <c r="L3317" t="str">
        <f t="shared" si="306"/>
        <v/>
      </c>
      <c r="M3317">
        <v>3</v>
      </c>
      <c r="N3317" t="str">
        <f t="shared" si="307"/>
        <v/>
      </c>
      <c r="O3317">
        <v>12</v>
      </c>
      <c r="P3317" s="11">
        <v>0</v>
      </c>
      <c r="Q3317" s="11">
        <v>3.3333333333333298E-2</v>
      </c>
      <c r="R3317" s="12">
        <v>123.17333333333301</v>
      </c>
      <c r="S3317" t="s">
        <v>22</v>
      </c>
      <c r="T3317">
        <v>0</v>
      </c>
      <c r="U3317">
        <f t="shared" si="308"/>
        <v>5</v>
      </c>
      <c r="V3317">
        <f t="shared" si="309"/>
        <v>1</v>
      </c>
      <c r="W3317">
        <f t="shared" si="310"/>
        <v>4</v>
      </c>
      <c r="X3317" t="str">
        <f t="shared" si="311"/>
        <v>514</v>
      </c>
      <c r="Y3317" t="str">
        <f>IF(Table1[[#This Row],[RFM_Score]]="555","Champion", IF(AND(J3317&gt;=4,V3317&gt;=4),"Loyal", IF(U3317&lt;=2,"At Risk", IF(W3317&gt;=4,"Potential Loyalist","Others"))))</f>
        <v>Potential Loyalist</v>
      </c>
    </row>
    <row r="3318" spans="1:25">
      <c r="A3318" t="s">
        <v>6426</v>
      </c>
      <c r="B3318">
        <v>44</v>
      </c>
      <c r="C3318" t="s">
        <v>19</v>
      </c>
      <c r="D3318" t="s">
        <v>35</v>
      </c>
      <c r="E3318" s="6" t="s">
        <v>15388</v>
      </c>
      <c r="F3318" t="s">
        <v>21</v>
      </c>
      <c r="G3318">
        <v>2</v>
      </c>
      <c r="H3318">
        <v>1</v>
      </c>
      <c r="I3318">
        <v>52</v>
      </c>
      <c r="J3318">
        <v>4</v>
      </c>
      <c r="K3318">
        <v>369.15</v>
      </c>
      <c r="L3318" t="str">
        <f t="shared" si="306"/>
        <v/>
      </c>
      <c r="M3318">
        <v>3</v>
      </c>
      <c r="N3318" t="str">
        <f t="shared" si="307"/>
        <v/>
      </c>
      <c r="O3318">
        <v>4</v>
      </c>
      <c r="P3318" s="11">
        <v>0.5</v>
      </c>
      <c r="Q3318" s="11">
        <v>7.69230769230769E-2</v>
      </c>
      <c r="R3318" s="12">
        <v>123.05</v>
      </c>
      <c r="S3318" t="s">
        <v>22</v>
      </c>
      <c r="T3318">
        <v>0</v>
      </c>
      <c r="U3318">
        <f t="shared" si="308"/>
        <v>5</v>
      </c>
      <c r="V3318">
        <f t="shared" si="309"/>
        <v>1</v>
      </c>
      <c r="W3318">
        <f t="shared" si="310"/>
        <v>4</v>
      </c>
      <c r="X3318" t="str">
        <f t="shared" si="311"/>
        <v>514</v>
      </c>
      <c r="Y3318" t="str">
        <f>IF(Table1[[#This Row],[RFM_Score]]="555","Champion", IF(AND(J3318&gt;=4,V3318&gt;=4),"Loyal", IF(U3318&lt;=2,"At Risk", IF(W3318&gt;=4,"Potential Loyalist","Others"))))</f>
        <v>Potential Loyalist</v>
      </c>
    </row>
    <row r="3319" spans="1:25">
      <c r="A3319" t="s">
        <v>2078</v>
      </c>
      <c r="B3319">
        <v>30</v>
      </c>
      <c r="C3319" t="s">
        <v>24</v>
      </c>
      <c r="D3319" t="s">
        <v>49</v>
      </c>
      <c r="E3319" s="6" t="s">
        <v>15389</v>
      </c>
      <c r="F3319" t="s">
        <v>37</v>
      </c>
      <c r="G3319">
        <v>3</v>
      </c>
      <c r="H3319">
        <v>1</v>
      </c>
      <c r="I3319">
        <v>58</v>
      </c>
      <c r="J3319">
        <v>2</v>
      </c>
      <c r="K3319">
        <v>368.18</v>
      </c>
      <c r="L3319" t="str">
        <f t="shared" si="306"/>
        <v/>
      </c>
      <c r="M3319">
        <v>3</v>
      </c>
      <c r="N3319" t="str">
        <f t="shared" si="307"/>
        <v/>
      </c>
      <c r="O3319">
        <v>29</v>
      </c>
      <c r="P3319" s="11">
        <v>0.33333333333333298</v>
      </c>
      <c r="Q3319" s="11">
        <v>3.4482758620689599E-2</v>
      </c>
      <c r="R3319" s="12">
        <v>122.72666666666601</v>
      </c>
      <c r="S3319" t="s">
        <v>22</v>
      </c>
      <c r="T3319">
        <v>0</v>
      </c>
      <c r="U3319">
        <f t="shared" si="308"/>
        <v>4</v>
      </c>
      <c r="V3319">
        <f t="shared" si="309"/>
        <v>1</v>
      </c>
      <c r="W3319">
        <f t="shared" si="310"/>
        <v>4</v>
      </c>
      <c r="X3319" t="str">
        <f t="shared" si="311"/>
        <v>414</v>
      </c>
      <c r="Y3319" t="str">
        <f>IF(Table1[[#This Row],[RFM_Score]]="555","Champion", IF(AND(J3319&gt;=4,V3319&gt;=4),"Loyal", IF(U3319&lt;=2,"At Risk", IF(W3319&gt;=4,"Potential Loyalist","Others"))))</f>
        <v>Potential Loyalist</v>
      </c>
    </row>
    <row r="3320" spans="1:25">
      <c r="A3320" t="s">
        <v>2620</v>
      </c>
      <c r="B3320">
        <v>49</v>
      </c>
      <c r="C3320" t="s">
        <v>19</v>
      </c>
      <c r="D3320" t="s">
        <v>25</v>
      </c>
      <c r="E3320" s="6" t="s">
        <v>15390</v>
      </c>
      <c r="F3320" t="s">
        <v>30</v>
      </c>
      <c r="G3320">
        <v>3</v>
      </c>
      <c r="H3320">
        <v>2</v>
      </c>
      <c r="I3320">
        <v>54</v>
      </c>
      <c r="J3320">
        <v>3</v>
      </c>
      <c r="K3320">
        <v>368.07</v>
      </c>
      <c r="L3320" t="str">
        <f t="shared" si="306"/>
        <v/>
      </c>
      <c r="M3320">
        <v>3</v>
      </c>
      <c r="N3320" t="str">
        <f t="shared" si="307"/>
        <v/>
      </c>
      <c r="O3320">
        <v>35</v>
      </c>
      <c r="P3320" s="11">
        <v>0.66666666666666596</v>
      </c>
      <c r="Q3320" s="11">
        <v>5.5555555555555497E-2</v>
      </c>
      <c r="R3320" s="12">
        <v>122.69</v>
      </c>
      <c r="S3320" t="s">
        <v>22</v>
      </c>
      <c r="T3320">
        <v>0</v>
      </c>
      <c r="U3320">
        <f t="shared" si="308"/>
        <v>4</v>
      </c>
      <c r="V3320">
        <f t="shared" si="309"/>
        <v>1</v>
      </c>
      <c r="W3320">
        <f t="shared" si="310"/>
        <v>4</v>
      </c>
      <c r="X3320" t="str">
        <f t="shared" si="311"/>
        <v>414</v>
      </c>
      <c r="Y3320" t="str">
        <f>IF(Table1[[#This Row],[RFM_Score]]="555","Champion", IF(AND(J3320&gt;=4,V3320&gt;=4),"Loyal", IF(U3320&lt;=2,"At Risk", IF(W3320&gt;=4,"Potential Loyalist","Others"))))</f>
        <v>Potential Loyalist</v>
      </c>
    </row>
    <row r="3321" spans="1:25">
      <c r="A3321" t="s">
        <v>10578</v>
      </c>
      <c r="B3321">
        <v>37</v>
      </c>
      <c r="C3321" t="s">
        <v>19</v>
      </c>
      <c r="D3321" t="s">
        <v>29</v>
      </c>
      <c r="E3321" s="6" t="s">
        <v>15391</v>
      </c>
      <c r="F3321" t="s">
        <v>37</v>
      </c>
      <c r="G3321">
        <v>5</v>
      </c>
      <c r="H3321">
        <v>1</v>
      </c>
      <c r="I3321">
        <v>46</v>
      </c>
      <c r="J3321">
        <v>0</v>
      </c>
      <c r="K3321">
        <v>367.92</v>
      </c>
      <c r="L3321" t="str">
        <f t="shared" si="306"/>
        <v/>
      </c>
      <c r="M3321">
        <v>3</v>
      </c>
      <c r="N3321" t="str">
        <f t="shared" si="307"/>
        <v/>
      </c>
      <c r="O3321">
        <v>15</v>
      </c>
      <c r="P3321" s="11">
        <v>0.2</v>
      </c>
      <c r="Q3321" s="11">
        <v>0</v>
      </c>
      <c r="R3321" s="12">
        <v>122.64</v>
      </c>
      <c r="S3321" t="s">
        <v>22</v>
      </c>
      <c r="T3321">
        <v>0</v>
      </c>
      <c r="U3321">
        <f t="shared" si="308"/>
        <v>5</v>
      </c>
      <c r="V3321">
        <f t="shared" si="309"/>
        <v>1</v>
      </c>
      <c r="W3321">
        <f t="shared" si="310"/>
        <v>4</v>
      </c>
      <c r="X3321" t="str">
        <f t="shared" si="311"/>
        <v>514</v>
      </c>
      <c r="Y3321" t="str">
        <f>IF(Table1[[#This Row],[RFM_Score]]="555","Champion", IF(AND(J3321&gt;=4,V3321&gt;=4),"Loyal", IF(U3321&lt;=2,"At Risk", IF(W3321&gt;=4,"Potential Loyalist","Others"))))</f>
        <v>Potential Loyalist</v>
      </c>
    </row>
    <row r="3322" spans="1:25">
      <c r="A3322" t="s">
        <v>5730</v>
      </c>
      <c r="B3322">
        <v>22</v>
      </c>
      <c r="C3322" t="s">
        <v>19</v>
      </c>
      <c r="D3322" t="s">
        <v>20</v>
      </c>
      <c r="E3322" s="6" t="s">
        <v>15392</v>
      </c>
      <c r="F3322" t="s">
        <v>26</v>
      </c>
      <c r="G3322">
        <v>0</v>
      </c>
      <c r="H3322">
        <v>0</v>
      </c>
      <c r="I3322">
        <v>40</v>
      </c>
      <c r="J3322">
        <v>3</v>
      </c>
      <c r="K3322">
        <v>367.58</v>
      </c>
      <c r="L3322" t="str">
        <f t="shared" si="306"/>
        <v/>
      </c>
      <c r="M3322">
        <v>3</v>
      </c>
      <c r="N3322" t="str">
        <f t="shared" si="307"/>
        <v/>
      </c>
      <c r="O3322">
        <v>13</v>
      </c>
      <c r="P3322" s="11">
        <v>0</v>
      </c>
      <c r="Q3322" s="11">
        <v>7.4999999999999997E-2</v>
      </c>
      <c r="R3322" s="12">
        <v>122.526666666666</v>
      </c>
      <c r="S3322" t="s">
        <v>22</v>
      </c>
      <c r="T3322">
        <v>0</v>
      </c>
      <c r="U3322">
        <f t="shared" si="308"/>
        <v>5</v>
      </c>
      <c r="V3322">
        <f t="shared" si="309"/>
        <v>1</v>
      </c>
      <c r="W3322">
        <f t="shared" si="310"/>
        <v>4</v>
      </c>
      <c r="X3322" t="str">
        <f t="shared" si="311"/>
        <v>514</v>
      </c>
      <c r="Y3322" t="str">
        <f>IF(Table1[[#This Row],[RFM_Score]]="555","Champion", IF(AND(J3322&gt;=4,V3322&gt;=4),"Loyal", IF(U3322&lt;=2,"At Risk", IF(W3322&gt;=4,"Potential Loyalist","Others"))))</f>
        <v>Potential Loyalist</v>
      </c>
    </row>
    <row r="3323" spans="1:25">
      <c r="A3323" t="s">
        <v>8077</v>
      </c>
      <c r="B3323">
        <v>32</v>
      </c>
      <c r="C3323" t="s">
        <v>19</v>
      </c>
      <c r="D3323" t="s">
        <v>41</v>
      </c>
      <c r="E3323" s="6" t="s">
        <v>15393</v>
      </c>
      <c r="F3323" t="s">
        <v>26</v>
      </c>
      <c r="G3323">
        <v>4</v>
      </c>
      <c r="H3323">
        <v>2</v>
      </c>
      <c r="I3323">
        <v>41</v>
      </c>
      <c r="J3323">
        <v>1</v>
      </c>
      <c r="K3323">
        <v>367.54</v>
      </c>
      <c r="L3323" t="str">
        <f t="shared" si="306"/>
        <v/>
      </c>
      <c r="M3323">
        <v>3</v>
      </c>
      <c r="N3323" t="str">
        <f t="shared" si="307"/>
        <v/>
      </c>
      <c r="O3323">
        <v>3</v>
      </c>
      <c r="P3323" s="11">
        <v>0.5</v>
      </c>
      <c r="Q3323" s="11">
        <v>2.4390243902439001E-2</v>
      </c>
      <c r="R3323" s="12">
        <v>122.51333333333299</v>
      </c>
      <c r="S3323" t="s">
        <v>22</v>
      </c>
      <c r="T3323">
        <v>0</v>
      </c>
      <c r="U3323">
        <f t="shared" si="308"/>
        <v>5</v>
      </c>
      <c r="V3323">
        <f t="shared" si="309"/>
        <v>1</v>
      </c>
      <c r="W3323">
        <f t="shared" si="310"/>
        <v>4</v>
      </c>
      <c r="X3323" t="str">
        <f t="shared" si="311"/>
        <v>514</v>
      </c>
      <c r="Y3323" t="str">
        <f>IF(Table1[[#This Row],[RFM_Score]]="555","Champion", IF(AND(J3323&gt;=4,V3323&gt;=4),"Loyal", IF(U3323&lt;=2,"At Risk", IF(W3323&gt;=4,"Potential Loyalist","Others"))))</f>
        <v>Potential Loyalist</v>
      </c>
    </row>
    <row r="3324" spans="1:25">
      <c r="A3324" t="s">
        <v>2326</v>
      </c>
      <c r="B3324">
        <v>52</v>
      </c>
      <c r="C3324" t="s">
        <v>24</v>
      </c>
      <c r="D3324" t="s">
        <v>29</v>
      </c>
      <c r="E3324" s="6" t="s">
        <v>15394</v>
      </c>
      <c r="F3324" t="s">
        <v>62</v>
      </c>
      <c r="G3324">
        <v>2</v>
      </c>
      <c r="H3324">
        <v>1</v>
      </c>
      <c r="I3324">
        <v>50</v>
      </c>
      <c r="J3324">
        <v>2</v>
      </c>
      <c r="K3324">
        <v>366.99</v>
      </c>
      <c r="L3324" t="str">
        <f t="shared" si="306"/>
        <v/>
      </c>
      <c r="M3324">
        <v>3</v>
      </c>
      <c r="N3324" t="str">
        <f t="shared" si="307"/>
        <v/>
      </c>
      <c r="O3324">
        <v>30</v>
      </c>
      <c r="P3324" s="11">
        <v>0.5</v>
      </c>
      <c r="Q3324" s="11">
        <v>0.04</v>
      </c>
      <c r="R3324" s="12">
        <v>122.33</v>
      </c>
      <c r="S3324" t="s">
        <v>22</v>
      </c>
      <c r="T3324">
        <v>0</v>
      </c>
      <c r="U3324">
        <f t="shared" si="308"/>
        <v>4</v>
      </c>
      <c r="V3324">
        <f t="shared" si="309"/>
        <v>1</v>
      </c>
      <c r="W3324">
        <f t="shared" si="310"/>
        <v>4</v>
      </c>
      <c r="X3324" t="str">
        <f t="shared" si="311"/>
        <v>414</v>
      </c>
      <c r="Y3324" t="str">
        <f>IF(Table1[[#This Row],[RFM_Score]]="555","Champion", IF(AND(J3324&gt;=4,V3324&gt;=4),"Loyal", IF(U3324&lt;=2,"At Risk", IF(W3324&gt;=4,"Potential Loyalist","Others"))))</f>
        <v>Potential Loyalist</v>
      </c>
    </row>
    <row r="3325" spans="1:25">
      <c r="A3325" t="s">
        <v>5453</v>
      </c>
      <c r="B3325">
        <v>30</v>
      </c>
      <c r="C3325" t="s">
        <v>19</v>
      </c>
      <c r="D3325" t="s">
        <v>29</v>
      </c>
      <c r="E3325" s="6" t="s">
        <v>15395</v>
      </c>
      <c r="F3325" t="s">
        <v>62</v>
      </c>
      <c r="G3325">
        <v>0</v>
      </c>
      <c r="H3325">
        <v>0</v>
      </c>
      <c r="I3325">
        <v>50</v>
      </c>
      <c r="J3325">
        <v>3</v>
      </c>
      <c r="K3325">
        <v>366.71</v>
      </c>
      <c r="L3325" t="str">
        <f t="shared" si="306"/>
        <v/>
      </c>
      <c r="M3325">
        <v>3</v>
      </c>
      <c r="N3325" t="str">
        <f t="shared" si="307"/>
        <v/>
      </c>
      <c r="O3325">
        <v>28</v>
      </c>
      <c r="P3325" s="11">
        <v>0</v>
      </c>
      <c r="Q3325" s="11">
        <v>0.06</v>
      </c>
      <c r="R3325" s="12">
        <v>122.236666666666</v>
      </c>
      <c r="S3325" t="s">
        <v>22</v>
      </c>
      <c r="T3325">
        <v>0</v>
      </c>
      <c r="U3325">
        <f t="shared" si="308"/>
        <v>4</v>
      </c>
      <c r="V3325">
        <f t="shared" si="309"/>
        <v>1</v>
      </c>
      <c r="W3325">
        <f t="shared" si="310"/>
        <v>4</v>
      </c>
      <c r="X3325" t="str">
        <f t="shared" si="311"/>
        <v>414</v>
      </c>
      <c r="Y3325" t="str">
        <f>IF(Table1[[#This Row],[RFM_Score]]="555","Champion", IF(AND(J3325&gt;=4,V3325&gt;=4),"Loyal", IF(U3325&lt;=2,"At Risk", IF(W3325&gt;=4,"Potential Loyalist","Others"))))</f>
        <v>Potential Loyalist</v>
      </c>
    </row>
    <row r="3326" spans="1:25">
      <c r="A3326" t="s">
        <v>6912</v>
      </c>
      <c r="B3326">
        <v>24</v>
      </c>
      <c r="C3326" t="s">
        <v>24</v>
      </c>
      <c r="D3326" t="s">
        <v>46</v>
      </c>
      <c r="E3326" s="6" t="s">
        <v>15396</v>
      </c>
      <c r="F3326" t="s">
        <v>21</v>
      </c>
      <c r="G3326">
        <v>1</v>
      </c>
      <c r="H3326">
        <v>0</v>
      </c>
      <c r="I3326">
        <v>50</v>
      </c>
      <c r="J3326">
        <v>3</v>
      </c>
      <c r="K3326">
        <v>366.47</v>
      </c>
      <c r="L3326" t="str">
        <f t="shared" si="306"/>
        <v/>
      </c>
      <c r="M3326">
        <v>3</v>
      </c>
      <c r="N3326" t="str">
        <f t="shared" si="307"/>
        <v/>
      </c>
      <c r="O3326">
        <v>12</v>
      </c>
      <c r="P3326" s="11">
        <v>0</v>
      </c>
      <c r="Q3326" s="11">
        <v>0.06</v>
      </c>
      <c r="R3326" s="12">
        <v>122.156666666666</v>
      </c>
      <c r="S3326" t="s">
        <v>22</v>
      </c>
      <c r="T3326">
        <v>0</v>
      </c>
      <c r="U3326">
        <f t="shared" si="308"/>
        <v>5</v>
      </c>
      <c r="V3326">
        <f t="shared" si="309"/>
        <v>1</v>
      </c>
      <c r="W3326">
        <f t="shared" si="310"/>
        <v>4</v>
      </c>
      <c r="X3326" t="str">
        <f t="shared" si="311"/>
        <v>514</v>
      </c>
      <c r="Y3326" t="str">
        <f>IF(Table1[[#This Row],[RFM_Score]]="555","Champion", IF(AND(J3326&gt;=4,V3326&gt;=4),"Loyal", IF(U3326&lt;=2,"At Risk", IF(W3326&gt;=4,"Potential Loyalist","Others"))))</f>
        <v>Potential Loyalist</v>
      </c>
    </row>
    <row r="3327" spans="1:25">
      <c r="A3327" t="s">
        <v>2482</v>
      </c>
      <c r="B3327">
        <v>38</v>
      </c>
      <c r="C3327" t="s">
        <v>24</v>
      </c>
      <c r="D3327" t="s">
        <v>25</v>
      </c>
      <c r="E3327" s="6" t="s">
        <v>15397</v>
      </c>
      <c r="F3327" t="s">
        <v>60</v>
      </c>
      <c r="G3327">
        <v>3</v>
      </c>
      <c r="H3327">
        <v>0</v>
      </c>
      <c r="I3327">
        <v>47</v>
      </c>
      <c r="J3327">
        <v>3</v>
      </c>
      <c r="K3327">
        <v>366.31</v>
      </c>
      <c r="L3327" t="str">
        <f t="shared" si="306"/>
        <v/>
      </c>
      <c r="M3327">
        <v>3</v>
      </c>
      <c r="N3327" t="str">
        <f t="shared" si="307"/>
        <v/>
      </c>
      <c r="O3327">
        <v>32</v>
      </c>
      <c r="P3327" s="11">
        <v>0</v>
      </c>
      <c r="Q3327" s="11">
        <v>6.3829787234042507E-2</v>
      </c>
      <c r="R3327" s="12">
        <v>122.103333333333</v>
      </c>
      <c r="S3327" t="s">
        <v>22</v>
      </c>
      <c r="T3327">
        <v>0</v>
      </c>
      <c r="U3327">
        <f t="shared" si="308"/>
        <v>4</v>
      </c>
      <c r="V3327">
        <f t="shared" si="309"/>
        <v>1</v>
      </c>
      <c r="W3327">
        <f t="shared" si="310"/>
        <v>4</v>
      </c>
      <c r="X3327" t="str">
        <f t="shared" si="311"/>
        <v>414</v>
      </c>
      <c r="Y3327" t="str">
        <f>IF(Table1[[#This Row],[RFM_Score]]="555","Champion", IF(AND(J3327&gt;=4,V3327&gt;=4),"Loyal", IF(U3327&lt;=2,"At Risk", IF(W3327&gt;=4,"Potential Loyalist","Others"))))</f>
        <v>Potential Loyalist</v>
      </c>
    </row>
    <row r="3328" spans="1:25">
      <c r="A3328" t="s">
        <v>1102</v>
      </c>
      <c r="B3328">
        <v>21</v>
      </c>
      <c r="C3328" t="s">
        <v>24</v>
      </c>
      <c r="D3328" t="s">
        <v>46</v>
      </c>
      <c r="E3328" s="6" t="s">
        <v>15398</v>
      </c>
      <c r="F3328" t="s">
        <v>30</v>
      </c>
      <c r="G3328">
        <v>3</v>
      </c>
      <c r="H3328">
        <v>2</v>
      </c>
      <c r="I3328">
        <v>53</v>
      </c>
      <c r="J3328">
        <v>3</v>
      </c>
      <c r="K3328">
        <v>366.19</v>
      </c>
      <c r="L3328" t="str">
        <f t="shared" si="306"/>
        <v/>
      </c>
      <c r="M3328">
        <v>3</v>
      </c>
      <c r="N3328" t="str">
        <f t="shared" si="307"/>
        <v/>
      </c>
      <c r="O3328">
        <v>38</v>
      </c>
      <c r="P3328" s="11">
        <v>0.66666666666666596</v>
      </c>
      <c r="Q3328" s="11">
        <v>5.6603773584905599E-2</v>
      </c>
      <c r="R3328" s="12">
        <v>122.06333333333301</v>
      </c>
      <c r="S3328" t="s">
        <v>22</v>
      </c>
      <c r="T3328">
        <v>0</v>
      </c>
      <c r="U3328">
        <f t="shared" si="308"/>
        <v>4</v>
      </c>
      <c r="V3328">
        <f t="shared" si="309"/>
        <v>1</v>
      </c>
      <c r="W3328">
        <f t="shared" si="310"/>
        <v>4</v>
      </c>
      <c r="X3328" t="str">
        <f t="shared" si="311"/>
        <v>414</v>
      </c>
      <c r="Y3328" t="str">
        <f>IF(Table1[[#This Row],[RFM_Score]]="555","Champion", IF(AND(J3328&gt;=4,V3328&gt;=4),"Loyal", IF(U3328&lt;=2,"At Risk", IF(W3328&gt;=4,"Potential Loyalist","Others"))))</f>
        <v>Potential Loyalist</v>
      </c>
    </row>
    <row r="3329" spans="1:25">
      <c r="A3329" t="s">
        <v>5590</v>
      </c>
      <c r="B3329">
        <v>42</v>
      </c>
      <c r="C3329" t="s">
        <v>24</v>
      </c>
      <c r="D3329" t="s">
        <v>35</v>
      </c>
      <c r="E3329" s="6" t="s">
        <v>15399</v>
      </c>
      <c r="F3329" t="s">
        <v>26</v>
      </c>
      <c r="G3329">
        <v>3</v>
      </c>
      <c r="H3329">
        <v>1</v>
      </c>
      <c r="I3329">
        <v>48</v>
      </c>
      <c r="J3329">
        <v>1</v>
      </c>
      <c r="K3329">
        <v>365.84</v>
      </c>
      <c r="L3329" t="str">
        <f t="shared" si="306"/>
        <v/>
      </c>
      <c r="M3329">
        <v>3</v>
      </c>
      <c r="N3329" t="str">
        <f t="shared" si="307"/>
        <v/>
      </c>
      <c r="O3329">
        <v>135</v>
      </c>
      <c r="P3329" s="11">
        <v>0.33333333333333298</v>
      </c>
      <c r="Q3329" s="11">
        <v>2.0833333333333301E-2</v>
      </c>
      <c r="R3329" s="12">
        <v>121.946666666666</v>
      </c>
      <c r="S3329" t="s">
        <v>22</v>
      </c>
      <c r="T3329">
        <v>1</v>
      </c>
      <c r="U3329">
        <f t="shared" si="308"/>
        <v>1</v>
      </c>
      <c r="V3329">
        <f t="shared" si="309"/>
        <v>1</v>
      </c>
      <c r="W3329">
        <f t="shared" si="310"/>
        <v>4</v>
      </c>
      <c r="X3329" t="str">
        <f t="shared" si="311"/>
        <v>114</v>
      </c>
      <c r="Y3329" t="str">
        <f>IF(Table1[[#This Row],[RFM_Score]]="555","Champion", IF(AND(J3329&gt;=4,V3329&gt;=4),"Loyal", IF(U3329&lt;=2,"At Risk", IF(W3329&gt;=4,"Potential Loyalist","Others"))))</f>
        <v>At Risk</v>
      </c>
    </row>
    <row r="3330" spans="1:25">
      <c r="A3330" t="s">
        <v>10418</v>
      </c>
      <c r="B3330">
        <v>46</v>
      </c>
      <c r="C3330" t="s">
        <v>19</v>
      </c>
      <c r="D3330" t="s">
        <v>25</v>
      </c>
      <c r="E3330" s="6" t="s">
        <v>15400</v>
      </c>
      <c r="F3330" t="s">
        <v>37</v>
      </c>
      <c r="G3330">
        <v>2</v>
      </c>
      <c r="H3330">
        <v>1</v>
      </c>
      <c r="I3330">
        <v>41</v>
      </c>
      <c r="J3330">
        <v>1</v>
      </c>
      <c r="K3330">
        <v>365.41</v>
      </c>
      <c r="L3330" t="str">
        <f t="shared" ref="L3330:L3393" si="312">IF(OR(K3330&lt;$AC$10, K3330&gt;$AC$11), "OUTLIER", "")</f>
        <v/>
      </c>
      <c r="M3330">
        <v>3</v>
      </c>
      <c r="N3330" t="str">
        <f t="shared" ref="N3330:N3393" si="313">IF(OR(M3330&lt;$AC$16, M3330&gt;$AC$17), "OUTLIER", "")</f>
        <v/>
      </c>
      <c r="O3330">
        <v>23</v>
      </c>
      <c r="P3330" s="11">
        <v>0.5</v>
      </c>
      <c r="Q3330" s="11">
        <v>2.4390243902439001E-2</v>
      </c>
      <c r="R3330" s="12">
        <v>121.803333333333</v>
      </c>
      <c r="S3330" t="s">
        <v>22</v>
      </c>
      <c r="T3330">
        <v>0</v>
      </c>
      <c r="U3330">
        <f t="shared" ref="U3330:U3393" si="314">IF(O3330&lt;=20,5,IF(O3330&lt;=40,4,IF(O3330&lt;=70,3,IF(O3330&lt;=100,2,1))))</f>
        <v>4</v>
      </c>
      <c r="V3330">
        <f t="shared" ref="V3330:V3393" si="315">IF(M3330&gt;=11,5,IF(M3330&gt;=9,4,IF(M3330&gt;=7,3,IF(M3330&gt;=5,2,1))))</f>
        <v>1</v>
      </c>
      <c r="W3330">
        <f t="shared" ref="W3330:W3393" si="316">IF(K3330&gt;=500,5,IF(K3330&gt;=300,4,IF(K3330&gt;=150,3,IF(K3330&gt;=50,2,1))))</f>
        <v>4</v>
      </c>
      <c r="X3330" t="str">
        <f t="shared" ref="X3330:X3393" si="317">U3330 &amp; V3330 &amp; W3330</f>
        <v>414</v>
      </c>
      <c r="Y3330" t="str">
        <f>IF(Table1[[#This Row],[RFM_Score]]="555","Champion", IF(AND(J3330&gt;=4,V3330&gt;=4),"Loyal", IF(U3330&lt;=2,"At Risk", IF(W3330&gt;=4,"Potential Loyalist","Others"))))</f>
        <v>Potential Loyalist</v>
      </c>
    </row>
    <row r="3331" spans="1:25">
      <c r="A3331" t="s">
        <v>9733</v>
      </c>
      <c r="B3331">
        <v>36</v>
      </c>
      <c r="C3331" t="s">
        <v>19</v>
      </c>
      <c r="D3331" t="s">
        <v>49</v>
      </c>
      <c r="E3331" s="6" t="s">
        <v>15401</v>
      </c>
      <c r="F3331" t="s">
        <v>26</v>
      </c>
      <c r="G3331">
        <v>2</v>
      </c>
      <c r="H3331">
        <v>0</v>
      </c>
      <c r="I3331">
        <v>46</v>
      </c>
      <c r="J3331">
        <v>4</v>
      </c>
      <c r="K3331">
        <v>364.99</v>
      </c>
      <c r="L3331" t="str">
        <f t="shared" si="312"/>
        <v/>
      </c>
      <c r="M3331">
        <v>3</v>
      </c>
      <c r="N3331" t="str">
        <f t="shared" si="313"/>
        <v/>
      </c>
      <c r="O3331">
        <v>8</v>
      </c>
      <c r="P3331" s="11">
        <v>0</v>
      </c>
      <c r="Q3331" s="11">
        <v>8.6956521739130405E-2</v>
      </c>
      <c r="R3331" s="12">
        <v>121.663333333333</v>
      </c>
      <c r="S3331" t="s">
        <v>22</v>
      </c>
      <c r="T3331">
        <v>0</v>
      </c>
      <c r="U3331">
        <f t="shared" si="314"/>
        <v>5</v>
      </c>
      <c r="V3331">
        <f t="shared" si="315"/>
        <v>1</v>
      </c>
      <c r="W3331">
        <f t="shared" si="316"/>
        <v>4</v>
      </c>
      <c r="X3331" t="str">
        <f t="shared" si="317"/>
        <v>514</v>
      </c>
      <c r="Y3331" t="str">
        <f>IF(Table1[[#This Row],[RFM_Score]]="555","Champion", IF(AND(J3331&gt;=4,V3331&gt;=4),"Loyal", IF(U3331&lt;=2,"At Risk", IF(W3331&gt;=4,"Potential Loyalist","Others"))))</f>
        <v>Potential Loyalist</v>
      </c>
    </row>
    <row r="3332" spans="1:25">
      <c r="A3332" t="s">
        <v>5442</v>
      </c>
      <c r="B3332">
        <v>35</v>
      </c>
      <c r="C3332" t="s">
        <v>19</v>
      </c>
      <c r="D3332" t="s">
        <v>25</v>
      </c>
      <c r="E3332" s="6" t="s">
        <v>15402</v>
      </c>
      <c r="F3332" t="s">
        <v>26</v>
      </c>
      <c r="G3332">
        <v>1</v>
      </c>
      <c r="H3332">
        <v>1</v>
      </c>
      <c r="I3332">
        <v>50</v>
      </c>
      <c r="J3332">
        <v>1</v>
      </c>
      <c r="K3332">
        <v>364.95</v>
      </c>
      <c r="L3332" t="str">
        <f t="shared" si="312"/>
        <v/>
      </c>
      <c r="M3332">
        <v>3</v>
      </c>
      <c r="N3332" t="str">
        <f t="shared" si="313"/>
        <v/>
      </c>
      <c r="O3332">
        <v>37</v>
      </c>
      <c r="P3332" s="11">
        <v>1</v>
      </c>
      <c r="Q3332" s="11">
        <v>0.02</v>
      </c>
      <c r="R3332" s="12">
        <v>121.649999999999</v>
      </c>
      <c r="S3332" t="s">
        <v>22</v>
      </c>
      <c r="T3332">
        <v>0</v>
      </c>
      <c r="U3332">
        <f t="shared" si="314"/>
        <v>4</v>
      </c>
      <c r="V3332">
        <f t="shared" si="315"/>
        <v>1</v>
      </c>
      <c r="W3332">
        <f t="shared" si="316"/>
        <v>4</v>
      </c>
      <c r="X3332" t="str">
        <f t="shared" si="317"/>
        <v>414</v>
      </c>
      <c r="Y3332" t="str">
        <f>IF(Table1[[#This Row],[RFM_Score]]="555","Champion", IF(AND(J3332&gt;=4,V3332&gt;=4),"Loyal", IF(U3332&lt;=2,"At Risk", IF(W3332&gt;=4,"Potential Loyalist","Others"))))</f>
        <v>Potential Loyalist</v>
      </c>
    </row>
    <row r="3333" spans="1:25">
      <c r="A3333" t="s">
        <v>9321</v>
      </c>
      <c r="B3333">
        <v>37</v>
      </c>
      <c r="C3333" t="s">
        <v>24</v>
      </c>
      <c r="D3333" t="s">
        <v>35</v>
      </c>
      <c r="E3333" s="6" t="s">
        <v>15403</v>
      </c>
      <c r="F3333" t="s">
        <v>62</v>
      </c>
      <c r="G3333">
        <v>5</v>
      </c>
      <c r="H3333">
        <v>3</v>
      </c>
      <c r="I3333">
        <v>57</v>
      </c>
      <c r="J3333">
        <v>4</v>
      </c>
      <c r="K3333">
        <v>364.68</v>
      </c>
      <c r="L3333" t="str">
        <f t="shared" si="312"/>
        <v/>
      </c>
      <c r="M3333">
        <v>3</v>
      </c>
      <c r="N3333" t="str">
        <f t="shared" si="313"/>
        <v/>
      </c>
      <c r="O3333">
        <v>13</v>
      </c>
      <c r="P3333" s="11">
        <v>0.6</v>
      </c>
      <c r="Q3333" s="11">
        <v>7.0175438596491196E-2</v>
      </c>
      <c r="R3333" s="12">
        <v>121.56</v>
      </c>
      <c r="S3333" t="s">
        <v>22</v>
      </c>
      <c r="T3333">
        <v>0</v>
      </c>
      <c r="U3333">
        <f t="shared" si="314"/>
        <v>5</v>
      </c>
      <c r="V3333">
        <f t="shared" si="315"/>
        <v>1</v>
      </c>
      <c r="W3333">
        <f t="shared" si="316"/>
        <v>4</v>
      </c>
      <c r="X3333" t="str">
        <f t="shared" si="317"/>
        <v>514</v>
      </c>
      <c r="Y3333" t="str">
        <f>IF(Table1[[#This Row],[RFM_Score]]="555","Champion", IF(AND(J3333&gt;=4,V3333&gt;=4),"Loyal", IF(U3333&lt;=2,"At Risk", IF(W3333&gt;=4,"Potential Loyalist","Others"))))</f>
        <v>Potential Loyalist</v>
      </c>
    </row>
    <row r="3334" spans="1:25">
      <c r="A3334" t="s">
        <v>11389</v>
      </c>
      <c r="B3334">
        <v>53</v>
      </c>
      <c r="C3334" t="s">
        <v>24</v>
      </c>
      <c r="D3334" t="s">
        <v>25</v>
      </c>
      <c r="E3334" s="6" t="s">
        <v>15404</v>
      </c>
      <c r="F3334" t="s">
        <v>37</v>
      </c>
      <c r="G3334">
        <v>5</v>
      </c>
      <c r="H3334">
        <v>2</v>
      </c>
      <c r="I3334">
        <v>54</v>
      </c>
      <c r="J3334">
        <v>3</v>
      </c>
      <c r="K3334">
        <v>363.55</v>
      </c>
      <c r="L3334" t="str">
        <f t="shared" si="312"/>
        <v/>
      </c>
      <c r="M3334">
        <v>3</v>
      </c>
      <c r="N3334" t="str">
        <f t="shared" si="313"/>
        <v/>
      </c>
      <c r="O3334">
        <v>49</v>
      </c>
      <c r="P3334" s="11">
        <v>0.4</v>
      </c>
      <c r="Q3334" s="11">
        <v>5.5555555555555497E-2</v>
      </c>
      <c r="R3334" s="12">
        <v>121.183333333333</v>
      </c>
      <c r="S3334" t="s">
        <v>22</v>
      </c>
      <c r="T3334">
        <v>0</v>
      </c>
      <c r="U3334">
        <f t="shared" si="314"/>
        <v>3</v>
      </c>
      <c r="V3334">
        <f t="shared" si="315"/>
        <v>1</v>
      </c>
      <c r="W3334">
        <f t="shared" si="316"/>
        <v>4</v>
      </c>
      <c r="X3334" t="str">
        <f t="shared" si="317"/>
        <v>314</v>
      </c>
      <c r="Y3334" t="str">
        <f>IF(Table1[[#This Row],[RFM_Score]]="555","Champion", IF(AND(J3334&gt;=4,V3334&gt;=4),"Loyal", IF(U3334&lt;=2,"At Risk", IF(W3334&gt;=4,"Potential Loyalist","Others"))))</f>
        <v>Potential Loyalist</v>
      </c>
    </row>
    <row r="3335" spans="1:25">
      <c r="A3335" t="s">
        <v>672</v>
      </c>
      <c r="B3335">
        <v>18</v>
      </c>
      <c r="C3335" t="s">
        <v>19</v>
      </c>
      <c r="D3335" t="s">
        <v>29</v>
      </c>
      <c r="E3335" s="6" t="s">
        <v>15405</v>
      </c>
      <c r="F3335" t="s">
        <v>26</v>
      </c>
      <c r="G3335">
        <v>2</v>
      </c>
      <c r="H3335">
        <v>0</v>
      </c>
      <c r="I3335">
        <v>43</v>
      </c>
      <c r="J3335">
        <v>4</v>
      </c>
      <c r="K3335">
        <v>363.42</v>
      </c>
      <c r="L3335" t="str">
        <f t="shared" si="312"/>
        <v/>
      </c>
      <c r="M3335">
        <v>3</v>
      </c>
      <c r="N3335" t="str">
        <f t="shared" si="313"/>
        <v/>
      </c>
      <c r="O3335">
        <v>24</v>
      </c>
      <c r="P3335" s="11">
        <v>0</v>
      </c>
      <c r="Q3335" s="11">
        <v>9.3023255813953404E-2</v>
      </c>
      <c r="R3335" s="12">
        <v>121.14</v>
      </c>
      <c r="S3335" t="s">
        <v>22</v>
      </c>
      <c r="T3335">
        <v>0</v>
      </c>
      <c r="U3335">
        <f t="shared" si="314"/>
        <v>4</v>
      </c>
      <c r="V3335">
        <f t="shared" si="315"/>
        <v>1</v>
      </c>
      <c r="W3335">
        <f t="shared" si="316"/>
        <v>4</v>
      </c>
      <c r="X3335" t="str">
        <f t="shared" si="317"/>
        <v>414</v>
      </c>
      <c r="Y3335" t="str">
        <f>IF(Table1[[#This Row],[RFM_Score]]="555","Champion", IF(AND(J3335&gt;=4,V3335&gt;=4),"Loyal", IF(U3335&lt;=2,"At Risk", IF(W3335&gt;=4,"Potential Loyalist","Others"))))</f>
        <v>Potential Loyalist</v>
      </c>
    </row>
    <row r="3336" spans="1:25">
      <c r="A3336" t="s">
        <v>3070</v>
      </c>
      <c r="B3336">
        <v>23</v>
      </c>
      <c r="C3336" t="s">
        <v>24</v>
      </c>
      <c r="D3336" t="s">
        <v>29</v>
      </c>
      <c r="E3336" s="6" t="s">
        <v>15406</v>
      </c>
      <c r="F3336" t="s">
        <v>26</v>
      </c>
      <c r="G3336">
        <v>3</v>
      </c>
      <c r="H3336">
        <v>1</v>
      </c>
      <c r="I3336">
        <v>46</v>
      </c>
      <c r="J3336">
        <v>2</v>
      </c>
      <c r="K3336">
        <v>363.35</v>
      </c>
      <c r="L3336" t="str">
        <f t="shared" si="312"/>
        <v/>
      </c>
      <c r="M3336">
        <v>3</v>
      </c>
      <c r="N3336" t="str">
        <f t="shared" si="313"/>
        <v/>
      </c>
      <c r="O3336">
        <v>13</v>
      </c>
      <c r="P3336" s="11">
        <v>0.33333333333333298</v>
      </c>
      <c r="Q3336" s="11">
        <v>4.3478260869565202E-2</v>
      </c>
      <c r="R3336" s="12">
        <v>121.11666666666601</v>
      </c>
      <c r="S3336" t="s">
        <v>22</v>
      </c>
      <c r="T3336">
        <v>0</v>
      </c>
      <c r="U3336">
        <f t="shared" si="314"/>
        <v>5</v>
      </c>
      <c r="V3336">
        <f t="shared" si="315"/>
        <v>1</v>
      </c>
      <c r="W3336">
        <f t="shared" si="316"/>
        <v>4</v>
      </c>
      <c r="X3336" t="str">
        <f t="shared" si="317"/>
        <v>514</v>
      </c>
      <c r="Y3336" t="str">
        <f>IF(Table1[[#This Row],[RFM_Score]]="555","Champion", IF(AND(J3336&gt;=4,V3336&gt;=4),"Loyal", IF(U3336&lt;=2,"At Risk", IF(W3336&gt;=4,"Potential Loyalist","Others"))))</f>
        <v>Potential Loyalist</v>
      </c>
    </row>
    <row r="3337" spans="1:25">
      <c r="A3337" t="s">
        <v>10920</v>
      </c>
      <c r="B3337">
        <v>37</v>
      </c>
      <c r="C3337" t="s">
        <v>19</v>
      </c>
      <c r="D3337" t="s">
        <v>46</v>
      </c>
      <c r="E3337" s="6" t="s">
        <v>15407</v>
      </c>
      <c r="F3337" t="s">
        <v>26</v>
      </c>
      <c r="G3337">
        <v>2</v>
      </c>
      <c r="H3337">
        <v>0</v>
      </c>
      <c r="I3337">
        <v>41</v>
      </c>
      <c r="J3337">
        <v>2</v>
      </c>
      <c r="K3337">
        <v>363.01</v>
      </c>
      <c r="L3337" t="str">
        <f t="shared" si="312"/>
        <v/>
      </c>
      <c r="M3337">
        <v>3</v>
      </c>
      <c r="N3337" t="str">
        <f t="shared" si="313"/>
        <v/>
      </c>
      <c r="O3337">
        <v>22</v>
      </c>
      <c r="P3337" s="11">
        <v>0</v>
      </c>
      <c r="Q3337" s="11">
        <v>4.8780487804878002E-2</v>
      </c>
      <c r="R3337" s="12">
        <v>121.003333333333</v>
      </c>
      <c r="S3337" t="s">
        <v>22</v>
      </c>
      <c r="T3337">
        <v>0</v>
      </c>
      <c r="U3337">
        <f t="shared" si="314"/>
        <v>4</v>
      </c>
      <c r="V3337">
        <f t="shared" si="315"/>
        <v>1</v>
      </c>
      <c r="W3337">
        <f t="shared" si="316"/>
        <v>4</v>
      </c>
      <c r="X3337" t="str">
        <f t="shared" si="317"/>
        <v>414</v>
      </c>
      <c r="Y3337" t="str">
        <f>IF(Table1[[#This Row],[RFM_Score]]="555","Champion", IF(AND(J3337&gt;=4,V3337&gt;=4),"Loyal", IF(U3337&lt;=2,"At Risk", IF(W3337&gt;=4,"Potential Loyalist","Others"))))</f>
        <v>Potential Loyalist</v>
      </c>
    </row>
    <row r="3338" spans="1:25">
      <c r="A3338" t="s">
        <v>8460</v>
      </c>
      <c r="B3338">
        <v>24</v>
      </c>
      <c r="C3338" t="s">
        <v>24</v>
      </c>
      <c r="D3338" t="s">
        <v>25</v>
      </c>
      <c r="E3338" s="6" t="s">
        <v>15408</v>
      </c>
      <c r="F3338" t="s">
        <v>26</v>
      </c>
      <c r="G3338">
        <v>2</v>
      </c>
      <c r="H3338">
        <v>1</v>
      </c>
      <c r="I3338">
        <v>49</v>
      </c>
      <c r="J3338">
        <v>1</v>
      </c>
      <c r="K3338">
        <v>362.92</v>
      </c>
      <c r="L3338" t="str">
        <f t="shared" si="312"/>
        <v/>
      </c>
      <c r="M3338">
        <v>3</v>
      </c>
      <c r="N3338" t="str">
        <f t="shared" si="313"/>
        <v/>
      </c>
      <c r="O3338">
        <v>7</v>
      </c>
      <c r="P3338" s="11">
        <v>0.5</v>
      </c>
      <c r="Q3338" s="11">
        <v>2.04081632653061E-2</v>
      </c>
      <c r="R3338" s="12">
        <v>120.973333333333</v>
      </c>
      <c r="S3338" t="s">
        <v>22</v>
      </c>
      <c r="T3338">
        <v>0</v>
      </c>
      <c r="U3338">
        <f t="shared" si="314"/>
        <v>5</v>
      </c>
      <c r="V3338">
        <f t="shared" si="315"/>
        <v>1</v>
      </c>
      <c r="W3338">
        <f t="shared" si="316"/>
        <v>4</v>
      </c>
      <c r="X3338" t="str">
        <f t="shared" si="317"/>
        <v>514</v>
      </c>
      <c r="Y3338" t="str">
        <f>IF(Table1[[#This Row],[RFM_Score]]="555","Champion", IF(AND(J3338&gt;=4,V3338&gt;=4),"Loyal", IF(U3338&lt;=2,"At Risk", IF(W3338&gt;=4,"Potential Loyalist","Others"))))</f>
        <v>Potential Loyalist</v>
      </c>
    </row>
    <row r="3339" spans="1:25">
      <c r="A3339" t="s">
        <v>8251</v>
      </c>
      <c r="B3339">
        <v>28</v>
      </c>
      <c r="C3339" t="s">
        <v>19</v>
      </c>
      <c r="D3339" t="s">
        <v>25</v>
      </c>
      <c r="E3339" s="6" t="s">
        <v>15409</v>
      </c>
      <c r="F3339" t="s">
        <v>26</v>
      </c>
      <c r="G3339">
        <v>4</v>
      </c>
      <c r="H3339">
        <v>1</v>
      </c>
      <c r="I3339">
        <v>51</v>
      </c>
      <c r="J3339">
        <v>5</v>
      </c>
      <c r="K3339">
        <v>362.49</v>
      </c>
      <c r="L3339" t="str">
        <f t="shared" si="312"/>
        <v/>
      </c>
      <c r="M3339">
        <v>3</v>
      </c>
      <c r="N3339" t="str">
        <f t="shared" si="313"/>
        <v/>
      </c>
      <c r="O3339">
        <v>1</v>
      </c>
      <c r="P3339" s="11">
        <v>0.25</v>
      </c>
      <c r="Q3339" s="11">
        <v>9.8039215686274495E-2</v>
      </c>
      <c r="R3339" s="12">
        <v>120.83</v>
      </c>
      <c r="S3339" t="s">
        <v>22</v>
      </c>
      <c r="T3339">
        <v>0</v>
      </c>
      <c r="U3339">
        <f t="shared" si="314"/>
        <v>5</v>
      </c>
      <c r="V3339">
        <f t="shared" si="315"/>
        <v>1</v>
      </c>
      <c r="W3339">
        <f t="shared" si="316"/>
        <v>4</v>
      </c>
      <c r="X3339" t="str">
        <f t="shared" si="317"/>
        <v>514</v>
      </c>
      <c r="Y3339" t="str">
        <f>IF(Table1[[#This Row],[RFM_Score]]="555","Champion", IF(AND(J3339&gt;=4,V3339&gt;=4),"Loyal", IF(U3339&lt;=2,"At Risk", IF(W3339&gt;=4,"Potential Loyalist","Others"))))</f>
        <v>Potential Loyalist</v>
      </c>
    </row>
    <row r="3340" spans="1:25">
      <c r="A3340" t="s">
        <v>1600</v>
      </c>
      <c r="B3340">
        <v>45</v>
      </c>
      <c r="C3340" t="s">
        <v>24</v>
      </c>
      <c r="D3340" t="s">
        <v>29</v>
      </c>
      <c r="E3340" s="6" t="s">
        <v>15410</v>
      </c>
      <c r="F3340" t="s">
        <v>21</v>
      </c>
      <c r="G3340">
        <v>4</v>
      </c>
      <c r="H3340">
        <v>1</v>
      </c>
      <c r="I3340">
        <v>51</v>
      </c>
      <c r="J3340">
        <v>1</v>
      </c>
      <c r="K3340">
        <v>361.82</v>
      </c>
      <c r="L3340" t="str">
        <f t="shared" si="312"/>
        <v/>
      </c>
      <c r="M3340">
        <v>3</v>
      </c>
      <c r="N3340" t="str">
        <f t="shared" si="313"/>
        <v/>
      </c>
      <c r="O3340">
        <v>6</v>
      </c>
      <c r="P3340" s="11">
        <v>0.25</v>
      </c>
      <c r="Q3340" s="11">
        <v>1.9607843137254902E-2</v>
      </c>
      <c r="R3340" s="12">
        <v>120.606666666666</v>
      </c>
      <c r="S3340" t="s">
        <v>22</v>
      </c>
      <c r="T3340">
        <v>1</v>
      </c>
      <c r="U3340">
        <f t="shared" si="314"/>
        <v>5</v>
      </c>
      <c r="V3340">
        <f t="shared" si="315"/>
        <v>1</v>
      </c>
      <c r="W3340">
        <f t="shared" si="316"/>
        <v>4</v>
      </c>
      <c r="X3340" t="str">
        <f t="shared" si="317"/>
        <v>514</v>
      </c>
      <c r="Y3340" t="str">
        <f>IF(Table1[[#This Row],[RFM_Score]]="555","Champion", IF(AND(J3340&gt;=4,V3340&gt;=4),"Loyal", IF(U3340&lt;=2,"At Risk", IF(W3340&gt;=4,"Potential Loyalist","Others"))))</f>
        <v>Potential Loyalist</v>
      </c>
    </row>
    <row r="3341" spans="1:25">
      <c r="A3341" t="s">
        <v>11107</v>
      </c>
      <c r="B3341">
        <v>26</v>
      </c>
      <c r="C3341" t="s">
        <v>19</v>
      </c>
      <c r="D3341" t="s">
        <v>46</v>
      </c>
      <c r="E3341" s="6" t="s">
        <v>15411</v>
      </c>
      <c r="F3341" t="s">
        <v>21</v>
      </c>
      <c r="G3341">
        <v>3</v>
      </c>
      <c r="H3341">
        <v>0</v>
      </c>
      <c r="I3341">
        <v>47</v>
      </c>
      <c r="J3341">
        <v>2</v>
      </c>
      <c r="K3341">
        <v>361.7</v>
      </c>
      <c r="L3341" t="str">
        <f t="shared" si="312"/>
        <v/>
      </c>
      <c r="M3341">
        <v>3</v>
      </c>
      <c r="N3341" t="str">
        <f t="shared" si="313"/>
        <v/>
      </c>
      <c r="O3341">
        <v>47</v>
      </c>
      <c r="P3341" s="11">
        <v>0</v>
      </c>
      <c r="Q3341" s="11">
        <v>4.2553191489361701E-2</v>
      </c>
      <c r="R3341" s="12">
        <v>120.56666666666599</v>
      </c>
      <c r="S3341" t="s">
        <v>22</v>
      </c>
      <c r="T3341">
        <v>0</v>
      </c>
      <c r="U3341">
        <f t="shared" si="314"/>
        <v>3</v>
      </c>
      <c r="V3341">
        <f t="shared" si="315"/>
        <v>1</v>
      </c>
      <c r="W3341">
        <f t="shared" si="316"/>
        <v>4</v>
      </c>
      <c r="X3341" t="str">
        <f t="shared" si="317"/>
        <v>314</v>
      </c>
      <c r="Y3341" t="str">
        <f>IF(Table1[[#This Row],[RFM_Score]]="555","Champion", IF(AND(J3341&gt;=4,V3341&gt;=4),"Loyal", IF(U3341&lt;=2,"At Risk", IF(W3341&gt;=4,"Potential Loyalist","Others"))))</f>
        <v>Potential Loyalist</v>
      </c>
    </row>
    <row r="3342" spans="1:25">
      <c r="A3342" t="s">
        <v>1758</v>
      </c>
      <c r="B3342">
        <v>31</v>
      </c>
      <c r="C3342" t="s">
        <v>19</v>
      </c>
      <c r="D3342" t="s">
        <v>25</v>
      </c>
      <c r="E3342" s="6" t="s">
        <v>15412</v>
      </c>
      <c r="F3342" t="s">
        <v>37</v>
      </c>
      <c r="G3342">
        <v>3</v>
      </c>
      <c r="H3342">
        <v>3</v>
      </c>
      <c r="I3342">
        <v>45</v>
      </c>
      <c r="J3342">
        <v>2</v>
      </c>
      <c r="K3342">
        <v>361.36</v>
      </c>
      <c r="L3342" t="str">
        <f t="shared" si="312"/>
        <v/>
      </c>
      <c r="M3342">
        <v>3</v>
      </c>
      <c r="N3342" t="str">
        <f t="shared" si="313"/>
        <v/>
      </c>
      <c r="O3342">
        <v>16</v>
      </c>
      <c r="P3342" s="11">
        <v>1</v>
      </c>
      <c r="Q3342" s="11">
        <v>4.4444444444444398E-2</v>
      </c>
      <c r="R3342" s="12">
        <v>120.45333333333301</v>
      </c>
      <c r="S3342" t="s">
        <v>22</v>
      </c>
      <c r="T3342">
        <v>1</v>
      </c>
      <c r="U3342">
        <f t="shared" si="314"/>
        <v>5</v>
      </c>
      <c r="V3342">
        <f t="shared" si="315"/>
        <v>1</v>
      </c>
      <c r="W3342">
        <f t="shared" si="316"/>
        <v>4</v>
      </c>
      <c r="X3342" t="str">
        <f t="shared" si="317"/>
        <v>514</v>
      </c>
      <c r="Y3342" t="str">
        <f>IF(Table1[[#This Row],[RFM_Score]]="555","Champion", IF(AND(J3342&gt;=4,V3342&gt;=4),"Loyal", IF(U3342&lt;=2,"At Risk", IF(W3342&gt;=4,"Potential Loyalist","Others"))))</f>
        <v>Potential Loyalist</v>
      </c>
    </row>
    <row r="3343" spans="1:25">
      <c r="A3343" t="s">
        <v>2970</v>
      </c>
      <c r="B3343">
        <v>46</v>
      </c>
      <c r="C3343" t="s">
        <v>19</v>
      </c>
      <c r="D3343" t="s">
        <v>25</v>
      </c>
      <c r="E3343" s="6" t="s">
        <v>15413</v>
      </c>
      <c r="F3343" t="s">
        <v>37</v>
      </c>
      <c r="G3343">
        <v>1</v>
      </c>
      <c r="H3343">
        <v>0</v>
      </c>
      <c r="I3343">
        <v>55</v>
      </c>
      <c r="J3343">
        <v>2</v>
      </c>
      <c r="K3343">
        <v>360.57</v>
      </c>
      <c r="L3343" t="str">
        <f t="shared" si="312"/>
        <v/>
      </c>
      <c r="M3343">
        <v>3</v>
      </c>
      <c r="N3343" t="str">
        <f t="shared" si="313"/>
        <v/>
      </c>
      <c r="O3343">
        <v>4</v>
      </c>
      <c r="P3343" s="11">
        <v>0</v>
      </c>
      <c r="Q3343" s="11">
        <v>3.6363636363636299E-2</v>
      </c>
      <c r="R3343" s="12">
        <v>120.19</v>
      </c>
      <c r="S3343" t="s">
        <v>22</v>
      </c>
      <c r="T3343">
        <v>1</v>
      </c>
      <c r="U3343">
        <f t="shared" si="314"/>
        <v>5</v>
      </c>
      <c r="V3343">
        <f t="shared" si="315"/>
        <v>1</v>
      </c>
      <c r="W3343">
        <f t="shared" si="316"/>
        <v>4</v>
      </c>
      <c r="X3343" t="str">
        <f t="shared" si="317"/>
        <v>514</v>
      </c>
      <c r="Y3343" t="str">
        <f>IF(Table1[[#This Row],[RFM_Score]]="555","Champion", IF(AND(J3343&gt;=4,V3343&gt;=4),"Loyal", IF(U3343&lt;=2,"At Risk", IF(W3343&gt;=4,"Potential Loyalist","Others"))))</f>
        <v>Potential Loyalist</v>
      </c>
    </row>
    <row r="3344" spans="1:25">
      <c r="A3344" t="s">
        <v>2354</v>
      </c>
      <c r="B3344">
        <v>27</v>
      </c>
      <c r="C3344" t="s">
        <v>24</v>
      </c>
      <c r="D3344" t="s">
        <v>20</v>
      </c>
      <c r="E3344" s="6" t="s">
        <v>15414</v>
      </c>
      <c r="F3344" t="s">
        <v>21</v>
      </c>
      <c r="G3344">
        <v>6</v>
      </c>
      <c r="H3344">
        <v>1</v>
      </c>
      <c r="I3344">
        <v>49</v>
      </c>
      <c r="J3344">
        <v>2</v>
      </c>
      <c r="K3344">
        <v>360.33</v>
      </c>
      <c r="L3344" t="str">
        <f t="shared" si="312"/>
        <v/>
      </c>
      <c r="M3344">
        <v>3</v>
      </c>
      <c r="N3344" t="str">
        <f t="shared" si="313"/>
        <v/>
      </c>
      <c r="O3344">
        <v>53</v>
      </c>
      <c r="P3344" s="11">
        <v>0.16666666666666599</v>
      </c>
      <c r="Q3344" s="11">
        <v>4.08163265306122E-2</v>
      </c>
      <c r="R3344" s="12">
        <v>120.11</v>
      </c>
      <c r="S3344" t="s">
        <v>22</v>
      </c>
      <c r="T3344">
        <v>0</v>
      </c>
      <c r="U3344">
        <f t="shared" si="314"/>
        <v>3</v>
      </c>
      <c r="V3344">
        <f t="shared" si="315"/>
        <v>1</v>
      </c>
      <c r="W3344">
        <f t="shared" si="316"/>
        <v>4</v>
      </c>
      <c r="X3344" t="str">
        <f t="shared" si="317"/>
        <v>314</v>
      </c>
      <c r="Y3344" t="str">
        <f>IF(Table1[[#This Row],[RFM_Score]]="555","Champion", IF(AND(J3344&gt;=4,V3344&gt;=4),"Loyal", IF(U3344&lt;=2,"At Risk", IF(W3344&gt;=4,"Potential Loyalist","Others"))))</f>
        <v>Potential Loyalist</v>
      </c>
    </row>
    <row r="3345" spans="1:25">
      <c r="A3345" t="s">
        <v>246</v>
      </c>
      <c r="B3345">
        <v>70</v>
      </c>
      <c r="C3345" t="s">
        <v>19</v>
      </c>
      <c r="D3345" t="s">
        <v>29</v>
      </c>
      <c r="E3345" s="6" t="s">
        <v>15415</v>
      </c>
      <c r="F3345" t="s">
        <v>62</v>
      </c>
      <c r="G3345">
        <v>2</v>
      </c>
      <c r="H3345">
        <v>0</v>
      </c>
      <c r="I3345">
        <v>46</v>
      </c>
      <c r="J3345">
        <v>1</v>
      </c>
      <c r="K3345">
        <v>360.03</v>
      </c>
      <c r="L3345" t="str">
        <f t="shared" si="312"/>
        <v/>
      </c>
      <c r="M3345">
        <v>3</v>
      </c>
      <c r="N3345" t="str">
        <f t="shared" si="313"/>
        <v/>
      </c>
      <c r="O3345">
        <v>17</v>
      </c>
      <c r="P3345" s="11">
        <v>0</v>
      </c>
      <c r="Q3345" s="11">
        <v>2.1739130434782601E-2</v>
      </c>
      <c r="R3345" s="12">
        <v>120.009999999999</v>
      </c>
      <c r="S3345" t="s">
        <v>22</v>
      </c>
      <c r="T3345">
        <v>0</v>
      </c>
      <c r="U3345">
        <f t="shared" si="314"/>
        <v>5</v>
      </c>
      <c r="V3345">
        <f t="shared" si="315"/>
        <v>1</v>
      </c>
      <c r="W3345">
        <f t="shared" si="316"/>
        <v>4</v>
      </c>
      <c r="X3345" t="str">
        <f t="shared" si="317"/>
        <v>514</v>
      </c>
      <c r="Y3345" t="str">
        <f>IF(Table1[[#This Row],[RFM_Score]]="555","Champion", IF(AND(J3345&gt;=4,V3345&gt;=4),"Loyal", IF(U3345&lt;=2,"At Risk", IF(W3345&gt;=4,"Potential Loyalist","Others"))))</f>
        <v>Potential Loyalist</v>
      </c>
    </row>
    <row r="3346" spans="1:25">
      <c r="A3346" t="s">
        <v>11117</v>
      </c>
      <c r="B3346">
        <v>45</v>
      </c>
      <c r="C3346" t="s">
        <v>24</v>
      </c>
      <c r="D3346" t="s">
        <v>29</v>
      </c>
      <c r="E3346" s="6" t="s">
        <v>15416</v>
      </c>
      <c r="F3346" t="s">
        <v>26</v>
      </c>
      <c r="G3346">
        <v>2</v>
      </c>
      <c r="H3346">
        <v>0</v>
      </c>
      <c r="I3346">
        <v>47</v>
      </c>
      <c r="J3346">
        <v>0</v>
      </c>
      <c r="K3346">
        <v>359.54</v>
      </c>
      <c r="L3346" t="str">
        <f t="shared" si="312"/>
        <v/>
      </c>
      <c r="M3346">
        <v>3</v>
      </c>
      <c r="N3346" t="str">
        <f t="shared" si="313"/>
        <v/>
      </c>
      <c r="O3346">
        <v>13</v>
      </c>
      <c r="P3346" s="11">
        <v>0</v>
      </c>
      <c r="Q3346" s="11">
        <v>0</v>
      </c>
      <c r="R3346" s="12">
        <v>119.846666666666</v>
      </c>
      <c r="S3346" t="s">
        <v>22</v>
      </c>
      <c r="T3346">
        <v>0</v>
      </c>
      <c r="U3346">
        <f t="shared" si="314"/>
        <v>5</v>
      </c>
      <c r="V3346">
        <f t="shared" si="315"/>
        <v>1</v>
      </c>
      <c r="W3346">
        <f t="shared" si="316"/>
        <v>4</v>
      </c>
      <c r="X3346" t="str">
        <f t="shared" si="317"/>
        <v>514</v>
      </c>
      <c r="Y3346" t="str">
        <f>IF(Table1[[#This Row],[RFM_Score]]="555","Champion", IF(AND(J3346&gt;=4,V3346&gt;=4),"Loyal", IF(U3346&lt;=2,"At Risk", IF(W3346&gt;=4,"Potential Loyalist","Others"))))</f>
        <v>Potential Loyalist</v>
      </c>
    </row>
    <row r="3347" spans="1:25">
      <c r="A3347" t="s">
        <v>11236</v>
      </c>
      <c r="B3347">
        <v>34</v>
      </c>
      <c r="C3347" t="s">
        <v>24</v>
      </c>
      <c r="D3347" t="s">
        <v>49</v>
      </c>
      <c r="E3347" s="6" t="s">
        <v>15417</v>
      </c>
      <c r="F3347" t="s">
        <v>21</v>
      </c>
      <c r="G3347">
        <v>1</v>
      </c>
      <c r="H3347">
        <v>0</v>
      </c>
      <c r="I3347">
        <v>43</v>
      </c>
      <c r="J3347">
        <v>3</v>
      </c>
      <c r="K3347">
        <v>358.98</v>
      </c>
      <c r="L3347" t="str">
        <f t="shared" si="312"/>
        <v/>
      </c>
      <c r="M3347">
        <v>3</v>
      </c>
      <c r="N3347" t="str">
        <f t="shared" si="313"/>
        <v/>
      </c>
      <c r="O3347">
        <v>38</v>
      </c>
      <c r="P3347" s="11">
        <v>0</v>
      </c>
      <c r="Q3347" s="11">
        <v>6.9767441860465101E-2</v>
      </c>
      <c r="R3347" s="12">
        <v>119.66</v>
      </c>
      <c r="S3347" t="s">
        <v>22</v>
      </c>
      <c r="T3347">
        <v>0</v>
      </c>
      <c r="U3347">
        <f t="shared" si="314"/>
        <v>4</v>
      </c>
      <c r="V3347">
        <f t="shared" si="315"/>
        <v>1</v>
      </c>
      <c r="W3347">
        <f t="shared" si="316"/>
        <v>4</v>
      </c>
      <c r="X3347" t="str">
        <f t="shared" si="317"/>
        <v>414</v>
      </c>
      <c r="Y3347" t="str">
        <f>IF(Table1[[#This Row],[RFM_Score]]="555","Champion", IF(AND(J3347&gt;=4,V3347&gt;=4),"Loyal", IF(U3347&lt;=2,"At Risk", IF(W3347&gt;=4,"Potential Loyalist","Others"))))</f>
        <v>Potential Loyalist</v>
      </c>
    </row>
    <row r="3348" spans="1:25">
      <c r="A3348" t="s">
        <v>9908</v>
      </c>
      <c r="B3348">
        <v>20</v>
      </c>
      <c r="C3348" t="s">
        <v>24</v>
      </c>
      <c r="D3348" t="s">
        <v>25</v>
      </c>
      <c r="E3348" s="6" t="s">
        <v>15418</v>
      </c>
      <c r="F3348" t="s">
        <v>30</v>
      </c>
      <c r="G3348">
        <v>1</v>
      </c>
      <c r="H3348">
        <v>1</v>
      </c>
      <c r="I3348">
        <v>59</v>
      </c>
      <c r="J3348">
        <v>1</v>
      </c>
      <c r="K3348">
        <v>358.71</v>
      </c>
      <c r="L3348" t="str">
        <f t="shared" si="312"/>
        <v/>
      </c>
      <c r="M3348">
        <v>3</v>
      </c>
      <c r="N3348" t="str">
        <f t="shared" si="313"/>
        <v/>
      </c>
      <c r="O3348">
        <v>5</v>
      </c>
      <c r="P3348" s="11">
        <v>1</v>
      </c>
      <c r="Q3348" s="11">
        <v>1.6949152542372801E-2</v>
      </c>
      <c r="R3348" s="12">
        <v>119.57</v>
      </c>
      <c r="S3348" t="s">
        <v>22</v>
      </c>
      <c r="T3348">
        <v>0</v>
      </c>
      <c r="U3348">
        <f t="shared" si="314"/>
        <v>5</v>
      </c>
      <c r="V3348">
        <f t="shared" si="315"/>
        <v>1</v>
      </c>
      <c r="W3348">
        <f t="shared" si="316"/>
        <v>4</v>
      </c>
      <c r="X3348" t="str">
        <f t="shared" si="317"/>
        <v>514</v>
      </c>
      <c r="Y3348" t="str">
        <f>IF(Table1[[#This Row],[RFM_Score]]="555","Champion", IF(AND(J3348&gt;=4,V3348&gt;=4),"Loyal", IF(U3348&lt;=2,"At Risk", IF(W3348&gt;=4,"Potential Loyalist","Others"))))</f>
        <v>Potential Loyalist</v>
      </c>
    </row>
    <row r="3349" spans="1:25">
      <c r="A3349" t="s">
        <v>11514</v>
      </c>
      <c r="B3349">
        <v>36</v>
      </c>
      <c r="C3349" t="s">
        <v>19</v>
      </c>
      <c r="D3349" t="s">
        <v>25</v>
      </c>
      <c r="E3349" s="6" t="s">
        <v>15419</v>
      </c>
      <c r="F3349" t="s">
        <v>21</v>
      </c>
      <c r="G3349">
        <v>2</v>
      </c>
      <c r="H3349">
        <v>0</v>
      </c>
      <c r="I3349">
        <v>40</v>
      </c>
      <c r="J3349">
        <v>1</v>
      </c>
      <c r="K3349">
        <v>357.49</v>
      </c>
      <c r="L3349" t="str">
        <f t="shared" si="312"/>
        <v/>
      </c>
      <c r="M3349">
        <v>3</v>
      </c>
      <c r="N3349" t="str">
        <f t="shared" si="313"/>
        <v/>
      </c>
      <c r="O3349">
        <v>15</v>
      </c>
      <c r="P3349" s="11">
        <v>0</v>
      </c>
      <c r="Q3349" s="11">
        <v>2.5000000000000001E-2</v>
      </c>
      <c r="R3349" s="12">
        <v>119.163333333333</v>
      </c>
      <c r="S3349" t="s">
        <v>22</v>
      </c>
      <c r="T3349">
        <v>0</v>
      </c>
      <c r="U3349">
        <f t="shared" si="314"/>
        <v>5</v>
      </c>
      <c r="V3349">
        <f t="shared" si="315"/>
        <v>1</v>
      </c>
      <c r="W3349">
        <f t="shared" si="316"/>
        <v>4</v>
      </c>
      <c r="X3349" t="str">
        <f t="shared" si="317"/>
        <v>514</v>
      </c>
      <c r="Y3349" t="str">
        <f>IF(Table1[[#This Row],[RFM_Score]]="555","Champion", IF(AND(J3349&gt;=4,V3349&gt;=4),"Loyal", IF(U3349&lt;=2,"At Risk", IF(W3349&gt;=4,"Potential Loyalist","Others"))))</f>
        <v>Potential Loyalist</v>
      </c>
    </row>
    <row r="3350" spans="1:25">
      <c r="A3350" t="s">
        <v>11757</v>
      </c>
      <c r="B3350">
        <v>32</v>
      </c>
      <c r="C3350" t="s">
        <v>24</v>
      </c>
      <c r="D3350" t="s">
        <v>25</v>
      </c>
      <c r="E3350" s="6" t="s">
        <v>15420</v>
      </c>
      <c r="F3350" t="s">
        <v>21</v>
      </c>
      <c r="G3350">
        <v>5</v>
      </c>
      <c r="H3350">
        <v>2</v>
      </c>
      <c r="I3350">
        <v>51</v>
      </c>
      <c r="J3350">
        <v>3</v>
      </c>
      <c r="K3350">
        <v>356.97</v>
      </c>
      <c r="L3350" t="str">
        <f t="shared" si="312"/>
        <v/>
      </c>
      <c r="M3350">
        <v>3</v>
      </c>
      <c r="N3350" t="str">
        <f t="shared" si="313"/>
        <v/>
      </c>
      <c r="O3350">
        <v>10</v>
      </c>
      <c r="P3350" s="11">
        <v>0.4</v>
      </c>
      <c r="Q3350" s="11">
        <v>5.8823529411764698E-2</v>
      </c>
      <c r="R3350" s="12">
        <v>118.99</v>
      </c>
      <c r="S3350" t="s">
        <v>22</v>
      </c>
      <c r="T3350">
        <v>0</v>
      </c>
      <c r="U3350">
        <f t="shared" si="314"/>
        <v>5</v>
      </c>
      <c r="V3350">
        <f t="shared" si="315"/>
        <v>1</v>
      </c>
      <c r="W3350">
        <f t="shared" si="316"/>
        <v>4</v>
      </c>
      <c r="X3350" t="str">
        <f t="shared" si="317"/>
        <v>514</v>
      </c>
      <c r="Y3350" t="str">
        <f>IF(Table1[[#This Row],[RFM_Score]]="555","Champion", IF(AND(J3350&gt;=4,V3350&gt;=4),"Loyal", IF(U3350&lt;=2,"At Risk", IF(W3350&gt;=4,"Potential Loyalist","Others"))))</f>
        <v>Potential Loyalist</v>
      </c>
    </row>
    <row r="3351" spans="1:25">
      <c r="A3351" t="s">
        <v>6391</v>
      </c>
      <c r="B3351">
        <v>18</v>
      </c>
      <c r="C3351" t="s">
        <v>24</v>
      </c>
      <c r="D3351" t="s">
        <v>25</v>
      </c>
      <c r="E3351" s="6" t="s">
        <v>15421</v>
      </c>
      <c r="F3351" t="s">
        <v>30</v>
      </c>
      <c r="G3351">
        <v>2</v>
      </c>
      <c r="H3351">
        <v>0</v>
      </c>
      <c r="I3351">
        <v>61</v>
      </c>
      <c r="J3351">
        <v>4</v>
      </c>
      <c r="K3351">
        <v>356.87</v>
      </c>
      <c r="L3351" t="str">
        <f t="shared" si="312"/>
        <v/>
      </c>
      <c r="M3351">
        <v>3</v>
      </c>
      <c r="N3351" t="str">
        <f t="shared" si="313"/>
        <v/>
      </c>
      <c r="O3351">
        <v>33</v>
      </c>
      <c r="P3351" s="11">
        <v>0</v>
      </c>
      <c r="Q3351" s="11">
        <v>6.5573770491803199E-2</v>
      </c>
      <c r="R3351" s="12">
        <v>118.956666666666</v>
      </c>
      <c r="S3351" t="s">
        <v>22</v>
      </c>
      <c r="T3351">
        <v>0</v>
      </c>
      <c r="U3351">
        <f t="shared" si="314"/>
        <v>4</v>
      </c>
      <c r="V3351">
        <f t="shared" si="315"/>
        <v>1</v>
      </c>
      <c r="W3351">
        <f t="shared" si="316"/>
        <v>4</v>
      </c>
      <c r="X3351" t="str">
        <f t="shared" si="317"/>
        <v>414</v>
      </c>
      <c r="Y3351" t="str">
        <f>IF(Table1[[#This Row],[RFM_Score]]="555","Champion", IF(AND(J3351&gt;=4,V3351&gt;=4),"Loyal", IF(U3351&lt;=2,"At Risk", IF(W3351&gt;=4,"Potential Loyalist","Others"))))</f>
        <v>Potential Loyalist</v>
      </c>
    </row>
    <row r="3352" spans="1:25">
      <c r="A3352" t="s">
        <v>4845</v>
      </c>
      <c r="B3352">
        <v>52</v>
      </c>
      <c r="C3352" t="s">
        <v>19</v>
      </c>
      <c r="D3352" t="s">
        <v>35</v>
      </c>
      <c r="E3352" s="6" t="s">
        <v>15422</v>
      </c>
      <c r="F3352" t="s">
        <v>26</v>
      </c>
      <c r="G3352">
        <v>4</v>
      </c>
      <c r="H3352">
        <v>0</v>
      </c>
      <c r="I3352">
        <v>42</v>
      </c>
      <c r="J3352">
        <v>3</v>
      </c>
      <c r="K3352">
        <v>356.73</v>
      </c>
      <c r="L3352" t="str">
        <f t="shared" si="312"/>
        <v/>
      </c>
      <c r="M3352">
        <v>3</v>
      </c>
      <c r="N3352" t="str">
        <f t="shared" si="313"/>
        <v/>
      </c>
      <c r="O3352">
        <v>1</v>
      </c>
      <c r="P3352" s="11">
        <v>0</v>
      </c>
      <c r="Q3352" s="11">
        <v>7.1428571428571397E-2</v>
      </c>
      <c r="R3352" s="12">
        <v>118.91</v>
      </c>
      <c r="S3352" t="s">
        <v>22</v>
      </c>
      <c r="T3352">
        <v>0</v>
      </c>
      <c r="U3352">
        <f t="shared" si="314"/>
        <v>5</v>
      </c>
      <c r="V3352">
        <f t="shared" si="315"/>
        <v>1</v>
      </c>
      <c r="W3352">
        <f t="shared" si="316"/>
        <v>4</v>
      </c>
      <c r="X3352" t="str">
        <f t="shared" si="317"/>
        <v>514</v>
      </c>
      <c r="Y3352" t="str">
        <f>IF(Table1[[#This Row],[RFM_Score]]="555","Champion", IF(AND(J3352&gt;=4,V3352&gt;=4),"Loyal", IF(U3352&lt;=2,"At Risk", IF(W3352&gt;=4,"Potential Loyalist","Others"))))</f>
        <v>Potential Loyalist</v>
      </c>
    </row>
    <row r="3353" spans="1:25">
      <c r="A3353" t="s">
        <v>3907</v>
      </c>
      <c r="B3353">
        <v>18</v>
      </c>
      <c r="C3353" t="s">
        <v>19</v>
      </c>
      <c r="D3353" t="s">
        <v>20</v>
      </c>
      <c r="E3353" s="6" t="s">
        <v>15423</v>
      </c>
      <c r="F3353" t="s">
        <v>21</v>
      </c>
      <c r="G3353">
        <v>2</v>
      </c>
      <c r="H3353">
        <v>2</v>
      </c>
      <c r="I3353">
        <v>44</v>
      </c>
      <c r="J3353">
        <v>2</v>
      </c>
      <c r="K3353">
        <v>356.66</v>
      </c>
      <c r="L3353" t="str">
        <f t="shared" si="312"/>
        <v/>
      </c>
      <c r="M3353">
        <v>3</v>
      </c>
      <c r="N3353" t="str">
        <f t="shared" si="313"/>
        <v/>
      </c>
      <c r="O3353">
        <v>1</v>
      </c>
      <c r="P3353" s="11">
        <v>1</v>
      </c>
      <c r="Q3353" s="11">
        <v>4.54545454545454E-2</v>
      </c>
      <c r="R3353" s="12">
        <v>118.886666666666</v>
      </c>
      <c r="S3353" t="s">
        <v>22</v>
      </c>
      <c r="T3353">
        <v>0</v>
      </c>
      <c r="U3353">
        <f t="shared" si="314"/>
        <v>5</v>
      </c>
      <c r="V3353">
        <f t="shared" si="315"/>
        <v>1</v>
      </c>
      <c r="W3353">
        <f t="shared" si="316"/>
        <v>4</v>
      </c>
      <c r="X3353" t="str">
        <f t="shared" si="317"/>
        <v>514</v>
      </c>
      <c r="Y3353" t="str">
        <f>IF(Table1[[#This Row],[RFM_Score]]="555","Champion", IF(AND(J3353&gt;=4,V3353&gt;=4),"Loyal", IF(U3353&lt;=2,"At Risk", IF(W3353&gt;=4,"Potential Loyalist","Others"))))</f>
        <v>Potential Loyalist</v>
      </c>
    </row>
    <row r="3354" spans="1:25">
      <c r="A3354" t="s">
        <v>968</v>
      </c>
      <c r="B3354">
        <v>57</v>
      </c>
      <c r="C3354" t="s">
        <v>33</v>
      </c>
      <c r="D3354" t="s">
        <v>20</v>
      </c>
      <c r="E3354" s="6" t="s">
        <v>15424</v>
      </c>
      <c r="F3354" t="s">
        <v>21</v>
      </c>
      <c r="G3354">
        <v>2</v>
      </c>
      <c r="H3354">
        <v>1</v>
      </c>
      <c r="I3354">
        <v>43</v>
      </c>
      <c r="J3354">
        <v>1</v>
      </c>
      <c r="K3354">
        <v>355.4</v>
      </c>
      <c r="L3354" t="str">
        <f t="shared" si="312"/>
        <v/>
      </c>
      <c r="M3354">
        <v>3</v>
      </c>
      <c r="N3354" t="str">
        <f t="shared" si="313"/>
        <v/>
      </c>
      <c r="O3354">
        <v>7</v>
      </c>
      <c r="P3354" s="11">
        <v>0.5</v>
      </c>
      <c r="Q3354" s="11">
        <v>2.3255813953488299E-2</v>
      </c>
      <c r="R3354" s="12">
        <v>118.466666666666</v>
      </c>
      <c r="S3354" t="s">
        <v>22</v>
      </c>
      <c r="T3354">
        <v>0</v>
      </c>
      <c r="U3354">
        <f t="shared" si="314"/>
        <v>5</v>
      </c>
      <c r="V3354">
        <f t="shared" si="315"/>
        <v>1</v>
      </c>
      <c r="W3354">
        <f t="shared" si="316"/>
        <v>4</v>
      </c>
      <c r="X3354" t="str">
        <f t="shared" si="317"/>
        <v>514</v>
      </c>
      <c r="Y3354" t="str">
        <f>IF(Table1[[#This Row],[RFM_Score]]="555","Champion", IF(AND(J3354&gt;=4,V3354&gt;=4),"Loyal", IF(U3354&lt;=2,"At Risk", IF(W3354&gt;=4,"Potential Loyalist","Others"))))</f>
        <v>Potential Loyalist</v>
      </c>
    </row>
    <row r="3355" spans="1:25">
      <c r="A3355" t="s">
        <v>2509</v>
      </c>
      <c r="B3355">
        <v>25</v>
      </c>
      <c r="C3355" t="s">
        <v>24</v>
      </c>
      <c r="D3355" t="s">
        <v>20</v>
      </c>
      <c r="E3355" s="6" t="s">
        <v>15425</v>
      </c>
      <c r="F3355" t="s">
        <v>26</v>
      </c>
      <c r="G3355">
        <v>4</v>
      </c>
      <c r="H3355">
        <v>0</v>
      </c>
      <c r="I3355">
        <v>48</v>
      </c>
      <c r="J3355">
        <v>1</v>
      </c>
      <c r="K3355">
        <v>354.42</v>
      </c>
      <c r="L3355" t="str">
        <f t="shared" si="312"/>
        <v/>
      </c>
      <c r="M3355">
        <v>3</v>
      </c>
      <c r="N3355" t="str">
        <f t="shared" si="313"/>
        <v/>
      </c>
      <c r="O3355">
        <v>8</v>
      </c>
      <c r="P3355" s="11">
        <v>0</v>
      </c>
      <c r="Q3355" s="11">
        <v>2.0833333333333301E-2</v>
      </c>
      <c r="R3355" s="12">
        <v>118.14</v>
      </c>
      <c r="S3355" t="s">
        <v>22</v>
      </c>
      <c r="T3355">
        <v>0</v>
      </c>
      <c r="U3355">
        <f t="shared" si="314"/>
        <v>5</v>
      </c>
      <c r="V3355">
        <f t="shared" si="315"/>
        <v>1</v>
      </c>
      <c r="W3355">
        <f t="shared" si="316"/>
        <v>4</v>
      </c>
      <c r="X3355" t="str">
        <f t="shared" si="317"/>
        <v>514</v>
      </c>
      <c r="Y3355" t="str">
        <f>IF(Table1[[#This Row],[RFM_Score]]="555","Champion", IF(AND(J3355&gt;=4,V3355&gt;=4),"Loyal", IF(U3355&lt;=2,"At Risk", IF(W3355&gt;=4,"Potential Loyalist","Others"))))</f>
        <v>Potential Loyalist</v>
      </c>
    </row>
    <row r="3356" spans="1:25">
      <c r="A3356" t="s">
        <v>950</v>
      </c>
      <c r="B3356">
        <v>53</v>
      </c>
      <c r="C3356" t="s">
        <v>24</v>
      </c>
      <c r="D3356" t="s">
        <v>20</v>
      </c>
      <c r="E3356" s="6" t="s">
        <v>15426</v>
      </c>
      <c r="F3356" t="s">
        <v>30</v>
      </c>
      <c r="G3356">
        <v>1</v>
      </c>
      <c r="H3356">
        <v>1</v>
      </c>
      <c r="I3356">
        <v>57</v>
      </c>
      <c r="J3356">
        <v>5</v>
      </c>
      <c r="K3356">
        <v>354.02</v>
      </c>
      <c r="L3356" t="str">
        <f t="shared" si="312"/>
        <v/>
      </c>
      <c r="M3356">
        <v>3</v>
      </c>
      <c r="N3356" t="str">
        <f t="shared" si="313"/>
        <v/>
      </c>
      <c r="O3356">
        <v>43</v>
      </c>
      <c r="P3356" s="11">
        <v>1</v>
      </c>
      <c r="Q3356" s="11">
        <v>8.7719298245614002E-2</v>
      </c>
      <c r="R3356" s="12">
        <v>118.00666666666601</v>
      </c>
      <c r="S3356" t="s">
        <v>22</v>
      </c>
      <c r="T3356">
        <v>0</v>
      </c>
      <c r="U3356">
        <f t="shared" si="314"/>
        <v>3</v>
      </c>
      <c r="V3356">
        <f t="shared" si="315"/>
        <v>1</v>
      </c>
      <c r="W3356">
        <f t="shared" si="316"/>
        <v>4</v>
      </c>
      <c r="X3356" t="str">
        <f t="shared" si="317"/>
        <v>314</v>
      </c>
      <c r="Y3356" t="str">
        <f>IF(Table1[[#This Row],[RFM_Score]]="555","Champion", IF(AND(J3356&gt;=4,V3356&gt;=4),"Loyal", IF(U3356&lt;=2,"At Risk", IF(W3356&gt;=4,"Potential Loyalist","Others"))))</f>
        <v>Potential Loyalist</v>
      </c>
    </row>
    <row r="3357" spans="1:25">
      <c r="A3357" t="s">
        <v>5803</v>
      </c>
      <c r="B3357">
        <v>42</v>
      </c>
      <c r="C3357" t="s">
        <v>24</v>
      </c>
      <c r="D3357" t="s">
        <v>20</v>
      </c>
      <c r="E3357" s="6" t="s">
        <v>15427</v>
      </c>
      <c r="F3357" t="s">
        <v>60</v>
      </c>
      <c r="G3357">
        <v>3</v>
      </c>
      <c r="H3357">
        <v>1</v>
      </c>
      <c r="I3357">
        <v>50</v>
      </c>
      <c r="J3357">
        <v>1</v>
      </c>
      <c r="K3357">
        <v>353.99</v>
      </c>
      <c r="L3357" t="str">
        <f t="shared" si="312"/>
        <v/>
      </c>
      <c r="M3357">
        <v>3</v>
      </c>
      <c r="N3357" t="str">
        <f t="shared" si="313"/>
        <v/>
      </c>
      <c r="O3357">
        <v>38</v>
      </c>
      <c r="P3357" s="11">
        <v>0.33333333333333298</v>
      </c>
      <c r="Q3357" s="11">
        <v>0.02</v>
      </c>
      <c r="R3357" s="12">
        <v>117.996666666666</v>
      </c>
      <c r="S3357" t="s">
        <v>22</v>
      </c>
      <c r="T3357">
        <v>0</v>
      </c>
      <c r="U3357">
        <f t="shared" si="314"/>
        <v>4</v>
      </c>
      <c r="V3357">
        <f t="shared" si="315"/>
        <v>1</v>
      </c>
      <c r="W3357">
        <f t="shared" si="316"/>
        <v>4</v>
      </c>
      <c r="X3357" t="str">
        <f t="shared" si="317"/>
        <v>414</v>
      </c>
      <c r="Y3357" t="str">
        <f>IF(Table1[[#This Row],[RFM_Score]]="555","Champion", IF(AND(J3357&gt;=4,V3357&gt;=4),"Loyal", IF(U3357&lt;=2,"At Risk", IF(W3357&gt;=4,"Potential Loyalist","Others"))))</f>
        <v>Potential Loyalist</v>
      </c>
    </row>
    <row r="3358" spans="1:25">
      <c r="A3358" t="s">
        <v>6314</v>
      </c>
      <c r="B3358">
        <v>32</v>
      </c>
      <c r="C3358" t="s">
        <v>19</v>
      </c>
      <c r="D3358" t="s">
        <v>41</v>
      </c>
      <c r="E3358" s="6" t="s">
        <v>15428</v>
      </c>
      <c r="F3358" t="s">
        <v>26</v>
      </c>
      <c r="G3358">
        <v>3</v>
      </c>
      <c r="H3358">
        <v>1</v>
      </c>
      <c r="I3358">
        <v>58</v>
      </c>
      <c r="J3358">
        <v>2</v>
      </c>
      <c r="K3358">
        <v>353.28</v>
      </c>
      <c r="L3358" t="str">
        <f t="shared" si="312"/>
        <v/>
      </c>
      <c r="M3358">
        <v>3</v>
      </c>
      <c r="N3358" t="str">
        <f t="shared" si="313"/>
        <v/>
      </c>
      <c r="O3358">
        <v>17</v>
      </c>
      <c r="P3358" s="11">
        <v>0.33333333333333298</v>
      </c>
      <c r="Q3358" s="11">
        <v>3.4482758620689599E-2</v>
      </c>
      <c r="R3358" s="12">
        <v>117.759999999999</v>
      </c>
      <c r="S3358" t="s">
        <v>22</v>
      </c>
      <c r="T3358">
        <v>0</v>
      </c>
      <c r="U3358">
        <f t="shared" si="314"/>
        <v>5</v>
      </c>
      <c r="V3358">
        <f t="shared" si="315"/>
        <v>1</v>
      </c>
      <c r="W3358">
        <f t="shared" si="316"/>
        <v>4</v>
      </c>
      <c r="X3358" t="str">
        <f t="shared" si="317"/>
        <v>514</v>
      </c>
      <c r="Y3358" t="str">
        <f>IF(Table1[[#This Row],[RFM_Score]]="555","Champion", IF(AND(J3358&gt;=4,V3358&gt;=4),"Loyal", IF(U3358&lt;=2,"At Risk", IF(W3358&gt;=4,"Potential Loyalist","Others"))))</f>
        <v>Potential Loyalist</v>
      </c>
    </row>
    <row r="3359" spans="1:25">
      <c r="A3359" t="s">
        <v>10068</v>
      </c>
      <c r="B3359">
        <v>46</v>
      </c>
      <c r="C3359" t="s">
        <v>19</v>
      </c>
      <c r="D3359" t="s">
        <v>25</v>
      </c>
      <c r="E3359" s="6" t="s">
        <v>15429</v>
      </c>
      <c r="F3359" t="s">
        <v>37</v>
      </c>
      <c r="G3359">
        <v>0</v>
      </c>
      <c r="H3359">
        <v>0</v>
      </c>
      <c r="I3359">
        <v>53</v>
      </c>
      <c r="J3359">
        <v>1</v>
      </c>
      <c r="K3359">
        <v>353.08</v>
      </c>
      <c r="L3359" t="str">
        <f t="shared" si="312"/>
        <v/>
      </c>
      <c r="M3359">
        <v>3</v>
      </c>
      <c r="N3359" t="str">
        <f t="shared" si="313"/>
        <v/>
      </c>
      <c r="O3359">
        <v>67</v>
      </c>
      <c r="P3359" s="11">
        <v>0</v>
      </c>
      <c r="Q3359" s="11">
        <v>1.8867924528301799E-2</v>
      </c>
      <c r="R3359" s="12">
        <v>117.693333333333</v>
      </c>
      <c r="S3359" t="s">
        <v>22</v>
      </c>
      <c r="T3359">
        <v>0</v>
      </c>
      <c r="U3359">
        <f t="shared" si="314"/>
        <v>3</v>
      </c>
      <c r="V3359">
        <f t="shared" si="315"/>
        <v>1</v>
      </c>
      <c r="W3359">
        <f t="shared" si="316"/>
        <v>4</v>
      </c>
      <c r="X3359" t="str">
        <f t="shared" si="317"/>
        <v>314</v>
      </c>
      <c r="Y3359" t="str">
        <f>IF(Table1[[#This Row],[RFM_Score]]="555","Champion", IF(AND(J3359&gt;=4,V3359&gt;=4),"Loyal", IF(U3359&lt;=2,"At Risk", IF(W3359&gt;=4,"Potential Loyalist","Others"))))</f>
        <v>Potential Loyalist</v>
      </c>
    </row>
    <row r="3360" spans="1:25">
      <c r="A3360" t="s">
        <v>476</v>
      </c>
      <c r="B3360">
        <v>34</v>
      </c>
      <c r="C3360" t="s">
        <v>24</v>
      </c>
      <c r="D3360" t="s">
        <v>25</v>
      </c>
      <c r="E3360" s="6" t="s">
        <v>15430</v>
      </c>
      <c r="F3360" t="s">
        <v>30</v>
      </c>
      <c r="G3360">
        <v>2</v>
      </c>
      <c r="H3360">
        <v>0</v>
      </c>
      <c r="I3360">
        <v>46</v>
      </c>
      <c r="J3360">
        <v>3</v>
      </c>
      <c r="K3360">
        <v>352.98</v>
      </c>
      <c r="L3360" t="str">
        <f t="shared" si="312"/>
        <v/>
      </c>
      <c r="M3360">
        <v>3</v>
      </c>
      <c r="N3360" t="str">
        <f t="shared" si="313"/>
        <v/>
      </c>
      <c r="O3360">
        <v>42</v>
      </c>
      <c r="P3360" s="11">
        <v>0</v>
      </c>
      <c r="Q3360" s="11">
        <v>6.5217391304347797E-2</v>
      </c>
      <c r="R3360" s="12">
        <v>117.66</v>
      </c>
      <c r="S3360" t="s">
        <v>22</v>
      </c>
      <c r="T3360">
        <v>0</v>
      </c>
      <c r="U3360">
        <f t="shared" si="314"/>
        <v>3</v>
      </c>
      <c r="V3360">
        <f t="shared" si="315"/>
        <v>1</v>
      </c>
      <c r="W3360">
        <f t="shared" si="316"/>
        <v>4</v>
      </c>
      <c r="X3360" t="str">
        <f t="shared" si="317"/>
        <v>314</v>
      </c>
      <c r="Y3360" t="str">
        <f>IF(Table1[[#This Row],[RFM_Score]]="555","Champion", IF(AND(J3360&gt;=4,V3360&gt;=4),"Loyal", IF(U3360&lt;=2,"At Risk", IF(W3360&gt;=4,"Potential Loyalist","Others"))))</f>
        <v>Potential Loyalist</v>
      </c>
    </row>
    <row r="3361" spans="1:25">
      <c r="A3361" t="s">
        <v>10283</v>
      </c>
      <c r="B3361">
        <v>19</v>
      </c>
      <c r="C3361" t="s">
        <v>19</v>
      </c>
      <c r="D3361" t="s">
        <v>41</v>
      </c>
      <c r="E3361" s="6" t="s">
        <v>15431</v>
      </c>
      <c r="F3361" t="s">
        <v>21</v>
      </c>
      <c r="G3361">
        <v>3</v>
      </c>
      <c r="H3361">
        <v>1</v>
      </c>
      <c r="I3361">
        <v>35</v>
      </c>
      <c r="J3361">
        <v>3</v>
      </c>
      <c r="K3361">
        <v>352.61</v>
      </c>
      <c r="L3361" t="str">
        <f t="shared" si="312"/>
        <v/>
      </c>
      <c r="M3361">
        <v>3</v>
      </c>
      <c r="N3361" t="str">
        <f t="shared" si="313"/>
        <v/>
      </c>
      <c r="O3361">
        <v>23</v>
      </c>
      <c r="P3361" s="11">
        <v>0.33333333333333298</v>
      </c>
      <c r="Q3361" s="11">
        <v>8.5714285714285701E-2</v>
      </c>
      <c r="R3361" s="12">
        <v>117.53666666666599</v>
      </c>
      <c r="S3361" t="s">
        <v>22</v>
      </c>
      <c r="T3361">
        <v>0</v>
      </c>
      <c r="U3361">
        <f t="shared" si="314"/>
        <v>4</v>
      </c>
      <c r="V3361">
        <f t="shared" si="315"/>
        <v>1</v>
      </c>
      <c r="W3361">
        <f t="shared" si="316"/>
        <v>4</v>
      </c>
      <c r="X3361" t="str">
        <f t="shared" si="317"/>
        <v>414</v>
      </c>
      <c r="Y3361" t="str">
        <f>IF(Table1[[#This Row],[RFM_Score]]="555","Champion", IF(AND(J3361&gt;=4,V3361&gt;=4),"Loyal", IF(U3361&lt;=2,"At Risk", IF(W3361&gt;=4,"Potential Loyalist","Others"))))</f>
        <v>Potential Loyalist</v>
      </c>
    </row>
    <row r="3362" spans="1:25">
      <c r="A3362" t="s">
        <v>11276</v>
      </c>
      <c r="B3362">
        <v>36</v>
      </c>
      <c r="C3362" t="s">
        <v>19</v>
      </c>
      <c r="D3362" t="s">
        <v>46</v>
      </c>
      <c r="E3362" s="6" t="s">
        <v>15432</v>
      </c>
      <c r="F3362" t="s">
        <v>37</v>
      </c>
      <c r="G3362">
        <v>3</v>
      </c>
      <c r="H3362">
        <v>1</v>
      </c>
      <c r="I3362">
        <v>53</v>
      </c>
      <c r="J3362">
        <v>4</v>
      </c>
      <c r="K3362">
        <v>352.4</v>
      </c>
      <c r="L3362" t="str">
        <f t="shared" si="312"/>
        <v/>
      </c>
      <c r="M3362">
        <v>3</v>
      </c>
      <c r="N3362" t="str">
        <f t="shared" si="313"/>
        <v/>
      </c>
      <c r="O3362">
        <v>33</v>
      </c>
      <c r="P3362" s="11">
        <v>0.33333333333333298</v>
      </c>
      <c r="Q3362" s="11">
        <v>7.5471698113207503E-2</v>
      </c>
      <c r="R3362" s="12">
        <v>117.466666666666</v>
      </c>
      <c r="S3362" t="s">
        <v>22</v>
      </c>
      <c r="T3362">
        <v>0</v>
      </c>
      <c r="U3362">
        <f t="shared" si="314"/>
        <v>4</v>
      </c>
      <c r="V3362">
        <f t="shared" si="315"/>
        <v>1</v>
      </c>
      <c r="W3362">
        <f t="shared" si="316"/>
        <v>4</v>
      </c>
      <c r="X3362" t="str">
        <f t="shared" si="317"/>
        <v>414</v>
      </c>
      <c r="Y3362" t="str">
        <f>IF(Table1[[#This Row],[RFM_Score]]="555","Champion", IF(AND(J3362&gt;=4,V3362&gt;=4),"Loyal", IF(U3362&lt;=2,"At Risk", IF(W3362&gt;=4,"Potential Loyalist","Others"))))</f>
        <v>Potential Loyalist</v>
      </c>
    </row>
    <row r="3363" spans="1:25">
      <c r="A3363" t="s">
        <v>11371</v>
      </c>
      <c r="B3363">
        <v>18</v>
      </c>
      <c r="C3363" t="s">
        <v>19</v>
      </c>
      <c r="D3363" t="s">
        <v>25</v>
      </c>
      <c r="E3363" s="6" t="s">
        <v>15433</v>
      </c>
      <c r="F3363" t="s">
        <v>26</v>
      </c>
      <c r="G3363">
        <v>5</v>
      </c>
      <c r="H3363">
        <v>1</v>
      </c>
      <c r="I3363">
        <v>53</v>
      </c>
      <c r="J3363">
        <v>2</v>
      </c>
      <c r="K3363">
        <v>352.2</v>
      </c>
      <c r="L3363" t="str">
        <f t="shared" si="312"/>
        <v/>
      </c>
      <c r="M3363">
        <v>3</v>
      </c>
      <c r="N3363" t="str">
        <f t="shared" si="313"/>
        <v/>
      </c>
      <c r="O3363">
        <v>51</v>
      </c>
      <c r="P3363" s="11">
        <v>0.2</v>
      </c>
      <c r="Q3363" s="11">
        <v>3.7735849056603703E-2</v>
      </c>
      <c r="R3363" s="12">
        <v>117.399999999999</v>
      </c>
      <c r="S3363" t="s">
        <v>22</v>
      </c>
      <c r="T3363">
        <v>0</v>
      </c>
      <c r="U3363">
        <f t="shared" si="314"/>
        <v>3</v>
      </c>
      <c r="V3363">
        <f t="shared" si="315"/>
        <v>1</v>
      </c>
      <c r="W3363">
        <f t="shared" si="316"/>
        <v>4</v>
      </c>
      <c r="X3363" t="str">
        <f t="shared" si="317"/>
        <v>314</v>
      </c>
      <c r="Y3363" t="str">
        <f>IF(Table1[[#This Row],[RFM_Score]]="555","Champion", IF(AND(J3363&gt;=4,V3363&gt;=4),"Loyal", IF(U3363&lt;=2,"At Risk", IF(W3363&gt;=4,"Potential Loyalist","Others"))))</f>
        <v>Potential Loyalist</v>
      </c>
    </row>
    <row r="3364" spans="1:25">
      <c r="A3364" t="s">
        <v>2281</v>
      </c>
      <c r="B3364">
        <v>54</v>
      </c>
      <c r="C3364" t="s">
        <v>24</v>
      </c>
      <c r="D3364" t="s">
        <v>25</v>
      </c>
      <c r="E3364" s="6" t="s">
        <v>15434</v>
      </c>
      <c r="F3364" t="s">
        <v>26</v>
      </c>
      <c r="G3364">
        <v>2</v>
      </c>
      <c r="H3364">
        <v>0</v>
      </c>
      <c r="I3364">
        <v>36</v>
      </c>
      <c r="J3364">
        <v>1</v>
      </c>
      <c r="K3364">
        <v>351.7</v>
      </c>
      <c r="L3364" t="str">
        <f t="shared" si="312"/>
        <v/>
      </c>
      <c r="M3364">
        <v>3</v>
      </c>
      <c r="N3364" t="str">
        <f t="shared" si="313"/>
        <v/>
      </c>
      <c r="O3364">
        <v>76</v>
      </c>
      <c r="P3364" s="11">
        <v>0</v>
      </c>
      <c r="Q3364" s="11">
        <v>2.77777777777777E-2</v>
      </c>
      <c r="R3364" s="12">
        <v>117.23333333333299</v>
      </c>
      <c r="S3364" t="s">
        <v>22</v>
      </c>
      <c r="T3364">
        <v>0</v>
      </c>
      <c r="U3364">
        <f t="shared" si="314"/>
        <v>2</v>
      </c>
      <c r="V3364">
        <f t="shared" si="315"/>
        <v>1</v>
      </c>
      <c r="W3364">
        <f t="shared" si="316"/>
        <v>4</v>
      </c>
      <c r="X3364" t="str">
        <f t="shared" si="317"/>
        <v>214</v>
      </c>
      <c r="Y3364" t="str">
        <f>IF(Table1[[#This Row],[RFM_Score]]="555","Champion", IF(AND(J3364&gt;=4,V3364&gt;=4),"Loyal", IF(U3364&lt;=2,"At Risk", IF(W3364&gt;=4,"Potential Loyalist","Others"))))</f>
        <v>At Risk</v>
      </c>
    </row>
    <row r="3365" spans="1:25">
      <c r="A3365" t="s">
        <v>10436</v>
      </c>
      <c r="B3365">
        <v>18</v>
      </c>
      <c r="C3365" t="s">
        <v>33</v>
      </c>
      <c r="D3365" t="s">
        <v>35</v>
      </c>
      <c r="E3365" s="6" t="s">
        <v>15435</v>
      </c>
      <c r="F3365" t="s">
        <v>37</v>
      </c>
      <c r="G3365">
        <v>3</v>
      </c>
      <c r="H3365">
        <v>1</v>
      </c>
      <c r="I3365">
        <v>60</v>
      </c>
      <c r="J3365">
        <v>2</v>
      </c>
      <c r="K3365">
        <v>351.21</v>
      </c>
      <c r="L3365" t="str">
        <f t="shared" si="312"/>
        <v/>
      </c>
      <c r="M3365">
        <v>3</v>
      </c>
      <c r="N3365" t="str">
        <f t="shared" si="313"/>
        <v/>
      </c>
      <c r="O3365">
        <v>11</v>
      </c>
      <c r="P3365" s="11">
        <v>0.33333333333333298</v>
      </c>
      <c r="Q3365" s="11">
        <v>3.3333333333333298E-2</v>
      </c>
      <c r="R3365" s="12">
        <v>117.07</v>
      </c>
      <c r="S3365" t="s">
        <v>22</v>
      </c>
      <c r="T3365">
        <v>0</v>
      </c>
      <c r="U3365">
        <f t="shared" si="314"/>
        <v>5</v>
      </c>
      <c r="V3365">
        <f t="shared" si="315"/>
        <v>1</v>
      </c>
      <c r="W3365">
        <f t="shared" si="316"/>
        <v>4</v>
      </c>
      <c r="X3365" t="str">
        <f t="shared" si="317"/>
        <v>514</v>
      </c>
      <c r="Y3365" t="str">
        <f>IF(Table1[[#This Row],[RFM_Score]]="555","Champion", IF(AND(J3365&gt;=4,V3365&gt;=4),"Loyal", IF(U3365&lt;=2,"At Risk", IF(W3365&gt;=4,"Potential Loyalist","Others"))))</f>
        <v>Potential Loyalist</v>
      </c>
    </row>
    <row r="3366" spans="1:25">
      <c r="A3366" t="s">
        <v>98</v>
      </c>
      <c r="B3366">
        <v>32</v>
      </c>
      <c r="C3366" t="s">
        <v>19</v>
      </c>
      <c r="D3366" t="s">
        <v>49</v>
      </c>
      <c r="E3366" s="6" t="s">
        <v>15436</v>
      </c>
      <c r="F3366" t="s">
        <v>30</v>
      </c>
      <c r="G3366">
        <v>5</v>
      </c>
      <c r="H3366">
        <v>4</v>
      </c>
      <c r="I3366">
        <v>63</v>
      </c>
      <c r="J3366">
        <v>1</v>
      </c>
      <c r="K3366">
        <v>351.08</v>
      </c>
      <c r="L3366" t="str">
        <f t="shared" si="312"/>
        <v/>
      </c>
      <c r="M3366">
        <v>3</v>
      </c>
      <c r="N3366" t="str">
        <f t="shared" si="313"/>
        <v/>
      </c>
      <c r="O3366">
        <v>5</v>
      </c>
      <c r="P3366" s="11">
        <v>0.8</v>
      </c>
      <c r="Q3366" s="11">
        <v>1.5873015873015799E-2</v>
      </c>
      <c r="R3366" s="12">
        <v>117.026666666666</v>
      </c>
      <c r="S3366" t="s">
        <v>22</v>
      </c>
      <c r="T3366">
        <v>0</v>
      </c>
      <c r="U3366">
        <f t="shared" si="314"/>
        <v>5</v>
      </c>
      <c r="V3366">
        <f t="shared" si="315"/>
        <v>1</v>
      </c>
      <c r="W3366">
        <f t="shared" si="316"/>
        <v>4</v>
      </c>
      <c r="X3366" t="str">
        <f t="shared" si="317"/>
        <v>514</v>
      </c>
      <c r="Y3366" t="str">
        <f>IF(Table1[[#This Row],[RFM_Score]]="555","Champion", IF(AND(J3366&gt;=4,V3366&gt;=4),"Loyal", IF(U3366&lt;=2,"At Risk", IF(W3366&gt;=4,"Potential Loyalist","Others"))))</f>
        <v>Potential Loyalist</v>
      </c>
    </row>
    <row r="3367" spans="1:25">
      <c r="A3367" t="s">
        <v>7563</v>
      </c>
      <c r="B3367">
        <v>47</v>
      </c>
      <c r="C3367" t="s">
        <v>24</v>
      </c>
      <c r="D3367" t="s">
        <v>25</v>
      </c>
      <c r="E3367" s="6" t="s">
        <v>15437</v>
      </c>
      <c r="F3367" t="s">
        <v>26</v>
      </c>
      <c r="G3367">
        <v>6</v>
      </c>
      <c r="H3367">
        <v>0</v>
      </c>
      <c r="I3367">
        <v>57</v>
      </c>
      <c r="J3367">
        <v>7</v>
      </c>
      <c r="K3367">
        <v>351.06</v>
      </c>
      <c r="L3367" t="str">
        <f t="shared" si="312"/>
        <v/>
      </c>
      <c r="M3367">
        <v>3</v>
      </c>
      <c r="N3367" t="str">
        <f t="shared" si="313"/>
        <v/>
      </c>
      <c r="O3367">
        <v>40</v>
      </c>
      <c r="P3367" s="11">
        <v>0</v>
      </c>
      <c r="Q3367" s="11">
        <v>0.122807017543859</v>
      </c>
      <c r="R3367" s="12">
        <v>117.02</v>
      </c>
      <c r="S3367" t="s">
        <v>22</v>
      </c>
      <c r="T3367">
        <v>0</v>
      </c>
      <c r="U3367">
        <f t="shared" si="314"/>
        <v>4</v>
      </c>
      <c r="V3367">
        <f t="shared" si="315"/>
        <v>1</v>
      </c>
      <c r="W3367">
        <f t="shared" si="316"/>
        <v>4</v>
      </c>
      <c r="X3367" t="str">
        <f t="shared" si="317"/>
        <v>414</v>
      </c>
      <c r="Y3367" t="str">
        <f>IF(Table1[[#This Row],[RFM_Score]]="555","Champion", IF(AND(J3367&gt;=4,V3367&gt;=4),"Loyal", IF(U3367&lt;=2,"At Risk", IF(W3367&gt;=4,"Potential Loyalist","Others"))))</f>
        <v>Potential Loyalist</v>
      </c>
    </row>
    <row r="3368" spans="1:25">
      <c r="A3368" t="s">
        <v>836</v>
      </c>
      <c r="B3368">
        <v>35</v>
      </c>
      <c r="C3368" t="s">
        <v>24</v>
      </c>
      <c r="D3368" t="s">
        <v>25</v>
      </c>
      <c r="E3368" s="6" t="s">
        <v>15438</v>
      </c>
      <c r="F3368" t="s">
        <v>21</v>
      </c>
      <c r="G3368">
        <v>5</v>
      </c>
      <c r="H3368">
        <v>2</v>
      </c>
      <c r="I3368">
        <v>43</v>
      </c>
      <c r="J3368">
        <v>3</v>
      </c>
      <c r="K3368">
        <v>350.97</v>
      </c>
      <c r="L3368" t="str">
        <f t="shared" si="312"/>
        <v/>
      </c>
      <c r="M3368">
        <v>3</v>
      </c>
      <c r="N3368" t="str">
        <f t="shared" si="313"/>
        <v/>
      </c>
      <c r="O3368">
        <v>18</v>
      </c>
      <c r="P3368" s="11">
        <v>0.4</v>
      </c>
      <c r="Q3368" s="11">
        <v>6.9767441860465101E-2</v>
      </c>
      <c r="R3368" s="12">
        <v>116.99</v>
      </c>
      <c r="S3368" t="s">
        <v>22</v>
      </c>
      <c r="T3368">
        <v>0</v>
      </c>
      <c r="U3368">
        <f t="shared" si="314"/>
        <v>5</v>
      </c>
      <c r="V3368">
        <f t="shared" si="315"/>
        <v>1</v>
      </c>
      <c r="W3368">
        <f t="shared" si="316"/>
        <v>4</v>
      </c>
      <c r="X3368" t="str">
        <f t="shared" si="317"/>
        <v>514</v>
      </c>
      <c r="Y3368" t="str">
        <f>IF(Table1[[#This Row],[RFM_Score]]="555","Champion", IF(AND(J3368&gt;=4,V3368&gt;=4),"Loyal", IF(U3368&lt;=2,"At Risk", IF(W3368&gt;=4,"Potential Loyalist","Others"))))</f>
        <v>Potential Loyalist</v>
      </c>
    </row>
    <row r="3369" spans="1:25">
      <c r="A3369" t="s">
        <v>11978</v>
      </c>
      <c r="B3369">
        <v>44</v>
      </c>
      <c r="C3369" t="s">
        <v>19</v>
      </c>
      <c r="D3369" t="s">
        <v>25</v>
      </c>
      <c r="E3369" s="6" t="s">
        <v>15439</v>
      </c>
      <c r="F3369" t="s">
        <v>62</v>
      </c>
      <c r="G3369">
        <v>2</v>
      </c>
      <c r="H3369">
        <v>1</v>
      </c>
      <c r="I3369">
        <v>41</v>
      </c>
      <c r="J3369">
        <v>2</v>
      </c>
      <c r="K3369">
        <v>350.23</v>
      </c>
      <c r="L3369" t="str">
        <f t="shared" si="312"/>
        <v/>
      </c>
      <c r="M3369">
        <v>3</v>
      </c>
      <c r="N3369" t="str">
        <f t="shared" si="313"/>
        <v/>
      </c>
      <c r="O3369">
        <v>40</v>
      </c>
      <c r="P3369" s="11">
        <v>0.5</v>
      </c>
      <c r="Q3369" s="11">
        <v>4.8780487804878002E-2</v>
      </c>
      <c r="R3369" s="12">
        <v>116.743333333333</v>
      </c>
      <c r="S3369" t="s">
        <v>22</v>
      </c>
      <c r="T3369">
        <v>0</v>
      </c>
      <c r="U3369">
        <f t="shared" si="314"/>
        <v>4</v>
      </c>
      <c r="V3369">
        <f t="shared" si="315"/>
        <v>1</v>
      </c>
      <c r="W3369">
        <f t="shared" si="316"/>
        <v>4</v>
      </c>
      <c r="X3369" t="str">
        <f t="shared" si="317"/>
        <v>414</v>
      </c>
      <c r="Y3369" t="str">
        <f>IF(Table1[[#This Row],[RFM_Score]]="555","Champion", IF(AND(J3369&gt;=4,V3369&gt;=4),"Loyal", IF(U3369&lt;=2,"At Risk", IF(W3369&gt;=4,"Potential Loyalist","Others"))))</f>
        <v>Potential Loyalist</v>
      </c>
    </row>
    <row r="3370" spans="1:25">
      <c r="A3370" t="s">
        <v>6513</v>
      </c>
      <c r="B3370">
        <v>47</v>
      </c>
      <c r="C3370" t="s">
        <v>24</v>
      </c>
      <c r="D3370" t="s">
        <v>25</v>
      </c>
      <c r="E3370" s="6" t="s">
        <v>15440</v>
      </c>
      <c r="F3370" t="s">
        <v>21</v>
      </c>
      <c r="G3370">
        <v>4</v>
      </c>
      <c r="H3370">
        <v>2</v>
      </c>
      <c r="I3370">
        <v>70</v>
      </c>
      <c r="J3370">
        <v>4</v>
      </c>
      <c r="K3370">
        <v>350.03</v>
      </c>
      <c r="L3370" t="str">
        <f t="shared" si="312"/>
        <v/>
      </c>
      <c r="M3370">
        <v>3</v>
      </c>
      <c r="N3370" t="str">
        <f t="shared" si="313"/>
        <v/>
      </c>
      <c r="O3370">
        <v>33</v>
      </c>
      <c r="P3370" s="11">
        <v>0.5</v>
      </c>
      <c r="Q3370" s="11">
        <v>5.7142857142857099E-2</v>
      </c>
      <c r="R3370" s="12">
        <v>116.67666666666599</v>
      </c>
      <c r="S3370" t="s">
        <v>22</v>
      </c>
      <c r="T3370">
        <v>1</v>
      </c>
      <c r="U3370">
        <f t="shared" si="314"/>
        <v>4</v>
      </c>
      <c r="V3370">
        <f t="shared" si="315"/>
        <v>1</v>
      </c>
      <c r="W3370">
        <f t="shared" si="316"/>
        <v>4</v>
      </c>
      <c r="X3370" t="str">
        <f t="shared" si="317"/>
        <v>414</v>
      </c>
      <c r="Y3370" t="str">
        <f>IF(Table1[[#This Row],[RFM_Score]]="555","Champion", IF(AND(J3370&gt;=4,V3370&gt;=4),"Loyal", IF(U3370&lt;=2,"At Risk", IF(W3370&gt;=4,"Potential Loyalist","Others"))))</f>
        <v>Potential Loyalist</v>
      </c>
    </row>
    <row r="3371" spans="1:25">
      <c r="A3371" t="s">
        <v>10076</v>
      </c>
      <c r="B3371">
        <v>58</v>
      </c>
      <c r="C3371" t="s">
        <v>24</v>
      </c>
      <c r="D3371" t="s">
        <v>25</v>
      </c>
      <c r="E3371" s="6" t="s">
        <v>15441</v>
      </c>
      <c r="F3371" t="s">
        <v>30</v>
      </c>
      <c r="G3371">
        <v>4</v>
      </c>
      <c r="H3371">
        <v>1</v>
      </c>
      <c r="I3371">
        <v>48</v>
      </c>
      <c r="J3371">
        <v>4</v>
      </c>
      <c r="K3371">
        <v>349.84</v>
      </c>
      <c r="L3371" t="str">
        <f t="shared" si="312"/>
        <v/>
      </c>
      <c r="M3371">
        <v>3</v>
      </c>
      <c r="N3371" t="str">
        <f t="shared" si="313"/>
        <v/>
      </c>
      <c r="O3371">
        <v>31</v>
      </c>
      <c r="P3371" s="11">
        <v>0.25</v>
      </c>
      <c r="Q3371" s="11">
        <v>8.3333333333333301E-2</v>
      </c>
      <c r="R3371" s="12">
        <v>116.613333333333</v>
      </c>
      <c r="S3371" t="s">
        <v>22</v>
      </c>
      <c r="T3371">
        <v>0</v>
      </c>
      <c r="U3371">
        <f t="shared" si="314"/>
        <v>4</v>
      </c>
      <c r="V3371">
        <f t="shared" si="315"/>
        <v>1</v>
      </c>
      <c r="W3371">
        <f t="shared" si="316"/>
        <v>4</v>
      </c>
      <c r="X3371" t="str">
        <f t="shared" si="317"/>
        <v>414</v>
      </c>
      <c r="Y3371" t="str">
        <f>IF(Table1[[#This Row],[RFM_Score]]="555","Champion", IF(AND(J3371&gt;=4,V3371&gt;=4),"Loyal", IF(U3371&lt;=2,"At Risk", IF(W3371&gt;=4,"Potential Loyalist","Others"))))</f>
        <v>Potential Loyalist</v>
      </c>
    </row>
    <row r="3372" spans="1:25">
      <c r="A3372" t="s">
        <v>3299</v>
      </c>
      <c r="B3372">
        <v>24</v>
      </c>
      <c r="C3372" t="s">
        <v>19</v>
      </c>
      <c r="D3372" t="s">
        <v>25</v>
      </c>
      <c r="E3372" s="6" t="s">
        <v>15442</v>
      </c>
      <c r="F3372" t="s">
        <v>21</v>
      </c>
      <c r="G3372">
        <v>1</v>
      </c>
      <c r="H3372">
        <v>0</v>
      </c>
      <c r="I3372">
        <v>44</v>
      </c>
      <c r="J3372">
        <v>3</v>
      </c>
      <c r="K3372">
        <v>349.44</v>
      </c>
      <c r="L3372" t="str">
        <f t="shared" si="312"/>
        <v/>
      </c>
      <c r="M3372">
        <v>3</v>
      </c>
      <c r="N3372" t="str">
        <f t="shared" si="313"/>
        <v/>
      </c>
      <c r="O3372">
        <v>50</v>
      </c>
      <c r="P3372" s="11">
        <v>0</v>
      </c>
      <c r="Q3372" s="11">
        <v>6.8181818181818094E-2</v>
      </c>
      <c r="R3372" s="12">
        <v>116.48</v>
      </c>
      <c r="S3372" t="s">
        <v>22</v>
      </c>
      <c r="T3372">
        <v>0</v>
      </c>
      <c r="U3372">
        <f t="shared" si="314"/>
        <v>3</v>
      </c>
      <c r="V3372">
        <f t="shared" si="315"/>
        <v>1</v>
      </c>
      <c r="W3372">
        <f t="shared" si="316"/>
        <v>4</v>
      </c>
      <c r="X3372" t="str">
        <f t="shared" si="317"/>
        <v>314</v>
      </c>
      <c r="Y3372" t="str">
        <f>IF(Table1[[#This Row],[RFM_Score]]="555","Champion", IF(AND(J3372&gt;=4,V3372&gt;=4),"Loyal", IF(U3372&lt;=2,"At Risk", IF(W3372&gt;=4,"Potential Loyalist","Others"))))</f>
        <v>Potential Loyalist</v>
      </c>
    </row>
    <row r="3373" spans="1:25">
      <c r="A3373" t="s">
        <v>7540</v>
      </c>
      <c r="B3373">
        <v>36</v>
      </c>
      <c r="C3373" t="s">
        <v>24</v>
      </c>
      <c r="D3373" t="s">
        <v>29</v>
      </c>
      <c r="E3373" s="6" t="s">
        <v>15443</v>
      </c>
      <c r="F3373" t="s">
        <v>37</v>
      </c>
      <c r="G3373">
        <v>3</v>
      </c>
      <c r="H3373">
        <v>1</v>
      </c>
      <c r="I3373">
        <v>48</v>
      </c>
      <c r="J3373">
        <v>3</v>
      </c>
      <c r="K3373">
        <v>349.28</v>
      </c>
      <c r="L3373" t="str">
        <f t="shared" si="312"/>
        <v/>
      </c>
      <c r="M3373">
        <v>3</v>
      </c>
      <c r="N3373" t="str">
        <f t="shared" si="313"/>
        <v/>
      </c>
      <c r="O3373">
        <v>1</v>
      </c>
      <c r="P3373" s="11">
        <v>0.33333333333333298</v>
      </c>
      <c r="Q3373" s="11">
        <v>6.25E-2</v>
      </c>
      <c r="R3373" s="12">
        <v>116.42666666666599</v>
      </c>
      <c r="S3373" t="s">
        <v>22</v>
      </c>
      <c r="T3373">
        <v>0</v>
      </c>
      <c r="U3373">
        <f t="shared" si="314"/>
        <v>5</v>
      </c>
      <c r="V3373">
        <f t="shared" si="315"/>
        <v>1</v>
      </c>
      <c r="W3373">
        <f t="shared" si="316"/>
        <v>4</v>
      </c>
      <c r="X3373" t="str">
        <f t="shared" si="317"/>
        <v>514</v>
      </c>
      <c r="Y3373" t="str">
        <f>IF(Table1[[#This Row],[RFM_Score]]="555","Champion", IF(AND(J3373&gt;=4,V3373&gt;=4),"Loyal", IF(U3373&lt;=2,"At Risk", IF(W3373&gt;=4,"Potential Loyalist","Others"))))</f>
        <v>Potential Loyalist</v>
      </c>
    </row>
    <row r="3374" spans="1:25">
      <c r="A3374" t="s">
        <v>5174</v>
      </c>
      <c r="B3374">
        <v>43</v>
      </c>
      <c r="C3374" t="s">
        <v>19</v>
      </c>
      <c r="D3374" t="s">
        <v>41</v>
      </c>
      <c r="E3374" s="6" t="s">
        <v>15444</v>
      </c>
      <c r="F3374" t="s">
        <v>26</v>
      </c>
      <c r="G3374">
        <v>2</v>
      </c>
      <c r="H3374">
        <v>1</v>
      </c>
      <c r="I3374">
        <v>44</v>
      </c>
      <c r="J3374">
        <v>4</v>
      </c>
      <c r="K3374">
        <v>349.08</v>
      </c>
      <c r="L3374" t="str">
        <f t="shared" si="312"/>
        <v/>
      </c>
      <c r="M3374">
        <v>3</v>
      </c>
      <c r="N3374" t="str">
        <f t="shared" si="313"/>
        <v/>
      </c>
      <c r="O3374">
        <v>3</v>
      </c>
      <c r="P3374" s="11">
        <v>0.5</v>
      </c>
      <c r="Q3374" s="11">
        <v>9.0909090909090898E-2</v>
      </c>
      <c r="R3374" s="12">
        <v>116.36</v>
      </c>
      <c r="S3374" t="s">
        <v>22</v>
      </c>
      <c r="T3374">
        <v>1</v>
      </c>
      <c r="U3374">
        <f t="shared" si="314"/>
        <v>5</v>
      </c>
      <c r="V3374">
        <f t="shared" si="315"/>
        <v>1</v>
      </c>
      <c r="W3374">
        <f t="shared" si="316"/>
        <v>4</v>
      </c>
      <c r="X3374" t="str">
        <f t="shared" si="317"/>
        <v>514</v>
      </c>
      <c r="Y3374" t="str">
        <f>IF(Table1[[#This Row],[RFM_Score]]="555","Champion", IF(AND(J3374&gt;=4,V3374&gt;=4),"Loyal", IF(U3374&lt;=2,"At Risk", IF(W3374&gt;=4,"Potential Loyalist","Others"))))</f>
        <v>Potential Loyalist</v>
      </c>
    </row>
    <row r="3375" spans="1:25">
      <c r="A3375" t="s">
        <v>9392</v>
      </c>
      <c r="B3375">
        <v>40</v>
      </c>
      <c r="C3375" t="s">
        <v>24</v>
      </c>
      <c r="D3375" t="s">
        <v>25</v>
      </c>
      <c r="E3375" s="6" t="s">
        <v>15445</v>
      </c>
      <c r="F3375" t="s">
        <v>26</v>
      </c>
      <c r="G3375">
        <v>2</v>
      </c>
      <c r="H3375">
        <v>1</v>
      </c>
      <c r="I3375">
        <v>44</v>
      </c>
      <c r="J3375">
        <v>2</v>
      </c>
      <c r="K3375">
        <v>348.97</v>
      </c>
      <c r="L3375" t="str">
        <f t="shared" si="312"/>
        <v/>
      </c>
      <c r="M3375">
        <v>3</v>
      </c>
      <c r="N3375" t="str">
        <f t="shared" si="313"/>
        <v/>
      </c>
      <c r="O3375">
        <v>4</v>
      </c>
      <c r="P3375" s="11">
        <v>0.5</v>
      </c>
      <c r="Q3375" s="11">
        <v>4.54545454545454E-2</v>
      </c>
      <c r="R3375" s="12">
        <v>116.323333333333</v>
      </c>
      <c r="S3375" t="s">
        <v>22</v>
      </c>
      <c r="T3375">
        <v>0</v>
      </c>
      <c r="U3375">
        <f t="shared" si="314"/>
        <v>5</v>
      </c>
      <c r="V3375">
        <f t="shared" si="315"/>
        <v>1</v>
      </c>
      <c r="W3375">
        <f t="shared" si="316"/>
        <v>4</v>
      </c>
      <c r="X3375" t="str">
        <f t="shared" si="317"/>
        <v>514</v>
      </c>
      <c r="Y3375" t="str">
        <f>IF(Table1[[#This Row],[RFM_Score]]="555","Champion", IF(AND(J3375&gt;=4,V3375&gt;=4),"Loyal", IF(U3375&lt;=2,"At Risk", IF(W3375&gt;=4,"Potential Loyalist","Others"))))</f>
        <v>Potential Loyalist</v>
      </c>
    </row>
    <row r="3376" spans="1:25">
      <c r="A3376" t="s">
        <v>10396</v>
      </c>
      <c r="B3376">
        <v>36</v>
      </c>
      <c r="C3376" t="s">
        <v>19</v>
      </c>
      <c r="D3376" t="s">
        <v>25</v>
      </c>
      <c r="E3376" s="6" t="s">
        <v>15446</v>
      </c>
      <c r="F3376" t="s">
        <v>60</v>
      </c>
      <c r="G3376">
        <v>1</v>
      </c>
      <c r="H3376">
        <v>0</v>
      </c>
      <c r="I3376">
        <v>52</v>
      </c>
      <c r="J3376">
        <v>3</v>
      </c>
      <c r="K3376">
        <v>348.76</v>
      </c>
      <c r="L3376" t="str">
        <f t="shared" si="312"/>
        <v/>
      </c>
      <c r="M3376">
        <v>3</v>
      </c>
      <c r="N3376" t="str">
        <f t="shared" si="313"/>
        <v/>
      </c>
      <c r="O3376">
        <v>20</v>
      </c>
      <c r="P3376" s="11">
        <v>0</v>
      </c>
      <c r="Q3376" s="11">
        <v>5.7692307692307598E-2</v>
      </c>
      <c r="R3376" s="12">
        <v>116.253333333333</v>
      </c>
      <c r="S3376" t="s">
        <v>22</v>
      </c>
      <c r="T3376">
        <v>0</v>
      </c>
      <c r="U3376">
        <f t="shared" si="314"/>
        <v>5</v>
      </c>
      <c r="V3376">
        <f t="shared" si="315"/>
        <v>1</v>
      </c>
      <c r="W3376">
        <f t="shared" si="316"/>
        <v>4</v>
      </c>
      <c r="X3376" t="str">
        <f t="shared" si="317"/>
        <v>514</v>
      </c>
      <c r="Y3376" t="str">
        <f>IF(Table1[[#This Row],[RFM_Score]]="555","Champion", IF(AND(J3376&gt;=4,V3376&gt;=4),"Loyal", IF(U3376&lt;=2,"At Risk", IF(W3376&gt;=4,"Potential Loyalist","Others"))))</f>
        <v>Potential Loyalist</v>
      </c>
    </row>
    <row r="3377" spans="1:25">
      <c r="A3377" t="s">
        <v>10667</v>
      </c>
      <c r="B3377">
        <v>49</v>
      </c>
      <c r="C3377" t="s">
        <v>19</v>
      </c>
      <c r="D3377" t="s">
        <v>46</v>
      </c>
      <c r="E3377" s="6" t="s">
        <v>15447</v>
      </c>
      <c r="F3377" t="s">
        <v>37</v>
      </c>
      <c r="G3377">
        <v>3</v>
      </c>
      <c r="H3377">
        <v>0</v>
      </c>
      <c r="I3377">
        <v>52</v>
      </c>
      <c r="J3377">
        <v>1</v>
      </c>
      <c r="K3377">
        <v>348.02</v>
      </c>
      <c r="L3377" t="str">
        <f t="shared" si="312"/>
        <v/>
      </c>
      <c r="M3377">
        <v>3</v>
      </c>
      <c r="N3377" t="str">
        <f t="shared" si="313"/>
        <v/>
      </c>
      <c r="O3377">
        <v>1</v>
      </c>
      <c r="P3377" s="11">
        <v>0</v>
      </c>
      <c r="Q3377" s="11">
        <v>1.9230769230769201E-2</v>
      </c>
      <c r="R3377" s="12">
        <v>116.00666666666601</v>
      </c>
      <c r="S3377" t="s">
        <v>22</v>
      </c>
      <c r="T3377">
        <v>0</v>
      </c>
      <c r="U3377">
        <f t="shared" si="314"/>
        <v>5</v>
      </c>
      <c r="V3377">
        <f t="shared" si="315"/>
        <v>1</v>
      </c>
      <c r="W3377">
        <f t="shared" si="316"/>
        <v>4</v>
      </c>
      <c r="X3377" t="str">
        <f t="shared" si="317"/>
        <v>514</v>
      </c>
      <c r="Y3377" t="str">
        <f>IF(Table1[[#This Row],[RFM_Score]]="555","Champion", IF(AND(J3377&gt;=4,V3377&gt;=4),"Loyal", IF(U3377&lt;=2,"At Risk", IF(W3377&gt;=4,"Potential Loyalist","Others"))))</f>
        <v>Potential Loyalist</v>
      </c>
    </row>
    <row r="3378" spans="1:25">
      <c r="A3378" t="s">
        <v>10080</v>
      </c>
      <c r="B3378">
        <v>36</v>
      </c>
      <c r="C3378" t="s">
        <v>24</v>
      </c>
      <c r="D3378" t="s">
        <v>41</v>
      </c>
      <c r="E3378" s="6" t="s">
        <v>15448</v>
      </c>
      <c r="F3378" t="s">
        <v>21</v>
      </c>
      <c r="G3378">
        <v>2</v>
      </c>
      <c r="H3378">
        <v>0</v>
      </c>
      <c r="I3378">
        <v>59</v>
      </c>
      <c r="J3378">
        <v>4</v>
      </c>
      <c r="K3378">
        <v>347.45</v>
      </c>
      <c r="L3378" t="str">
        <f t="shared" si="312"/>
        <v/>
      </c>
      <c r="M3378">
        <v>3</v>
      </c>
      <c r="N3378" t="str">
        <f t="shared" si="313"/>
        <v/>
      </c>
      <c r="O3378">
        <v>25</v>
      </c>
      <c r="P3378" s="11">
        <v>0</v>
      </c>
      <c r="Q3378" s="11">
        <v>6.7796610169491497E-2</v>
      </c>
      <c r="R3378" s="12">
        <v>115.81666666666599</v>
      </c>
      <c r="S3378" t="s">
        <v>22</v>
      </c>
      <c r="T3378">
        <v>0</v>
      </c>
      <c r="U3378">
        <f t="shared" si="314"/>
        <v>4</v>
      </c>
      <c r="V3378">
        <f t="shared" si="315"/>
        <v>1</v>
      </c>
      <c r="W3378">
        <f t="shared" si="316"/>
        <v>4</v>
      </c>
      <c r="X3378" t="str">
        <f t="shared" si="317"/>
        <v>414</v>
      </c>
      <c r="Y3378" t="str">
        <f>IF(Table1[[#This Row],[RFM_Score]]="555","Champion", IF(AND(J3378&gt;=4,V3378&gt;=4),"Loyal", IF(U3378&lt;=2,"At Risk", IF(W3378&gt;=4,"Potential Loyalist","Others"))))</f>
        <v>Potential Loyalist</v>
      </c>
    </row>
    <row r="3379" spans="1:25">
      <c r="A3379" t="s">
        <v>5982</v>
      </c>
      <c r="B3379">
        <v>45</v>
      </c>
      <c r="C3379" t="s">
        <v>24</v>
      </c>
      <c r="D3379" t="s">
        <v>25</v>
      </c>
      <c r="E3379" s="6" t="s">
        <v>15449</v>
      </c>
      <c r="F3379" t="s">
        <v>60</v>
      </c>
      <c r="G3379">
        <v>1</v>
      </c>
      <c r="H3379">
        <v>0</v>
      </c>
      <c r="I3379">
        <v>52</v>
      </c>
      <c r="J3379">
        <v>4</v>
      </c>
      <c r="K3379">
        <v>347.2</v>
      </c>
      <c r="L3379" t="str">
        <f t="shared" si="312"/>
        <v/>
      </c>
      <c r="M3379">
        <v>3</v>
      </c>
      <c r="N3379" t="str">
        <f t="shared" si="313"/>
        <v/>
      </c>
      <c r="O3379">
        <v>4</v>
      </c>
      <c r="P3379" s="11">
        <v>0</v>
      </c>
      <c r="Q3379" s="11">
        <v>7.69230769230769E-2</v>
      </c>
      <c r="R3379" s="12">
        <v>115.73333333333299</v>
      </c>
      <c r="S3379" t="s">
        <v>22</v>
      </c>
      <c r="T3379">
        <v>1</v>
      </c>
      <c r="U3379">
        <f t="shared" si="314"/>
        <v>5</v>
      </c>
      <c r="V3379">
        <f t="shared" si="315"/>
        <v>1</v>
      </c>
      <c r="W3379">
        <f t="shared" si="316"/>
        <v>4</v>
      </c>
      <c r="X3379" t="str">
        <f t="shared" si="317"/>
        <v>514</v>
      </c>
      <c r="Y3379" t="str">
        <f>IF(Table1[[#This Row],[RFM_Score]]="555","Champion", IF(AND(J3379&gt;=4,V3379&gt;=4),"Loyal", IF(U3379&lt;=2,"At Risk", IF(W3379&gt;=4,"Potential Loyalist","Others"))))</f>
        <v>Potential Loyalist</v>
      </c>
    </row>
    <row r="3380" spans="1:25">
      <c r="A3380" t="s">
        <v>7045</v>
      </c>
      <c r="B3380">
        <v>51</v>
      </c>
      <c r="C3380" t="s">
        <v>24</v>
      </c>
      <c r="D3380" t="s">
        <v>20</v>
      </c>
      <c r="E3380" s="6" t="s">
        <v>15450</v>
      </c>
      <c r="F3380" t="s">
        <v>37</v>
      </c>
      <c r="G3380">
        <v>5</v>
      </c>
      <c r="H3380">
        <v>1</v>
      </c>
      <c r="I3380">
        <v>57</v>
      </c>
      <c r="J3380">
        <v>2</v>
      </c>
      <c r="K3380">
        <v>346.37</v>
      </c>
      <c r="L3380" t="str">
        <f t="shared" si="312"/>
        <v/>
      </c>
      <c r="M3380">
        <v>3</v>
      </c>
      <c r="N3380" t="str">
        <f t="shared" si="313"/>
        <v/>
      </c>
      <c r="O3380">
        <v>30</v>
      </c>
      <c r="P3380" s="11">
        <v>0.2</v>
      </c>
      <c r="Q3380" s="11">
        <v>3.5087719298245598E-2</v>
      </c>
      <c r="R3380" s="12">
        <v>115.456666666666</v>
      </c>
      <c r="S3380" t="s">
        <v>22</v>
      </c>
      <c r="T3380">
        <v>0</v>
      </c>
      <c r="U3380">
        <f t="shared" si="314"/>
        <v>4</v>
      </c>
      <c r="V3380">
        <f t="shared" si="315"/>
        <v>1</v>
      </c>
      <c r="W3380">
        <f t="shared" si="316"/>
        <v>4</v>
      </c>
      <c r="X3380" t="str">
        <f t="shared" si="317"/>
        <v>414</v>
      </c>
      <c r="Y3380" t="str">
        <f>IF(Table1[[#This Row],[RFM_Score]]="555","Champion", IF(AND(J3380&gt;=4,V3380&gt;=4),"Loyal", IF(U3380&lt;=2,"At Risk", IF(W3380&gt;=4,"Potential Loyalist","Others"))))</f>
        <v>Potential Loyalist</v>
      </c>
    </row>
    <row r="3381" spans="1:25">
      <c r="A3381" t="s">
        <v>7489</v>
      </c>
      <c r="B3381">
        <v>22</v>
      </c>
      <c r="C3381" t="s">
        <v>19</v>
      </c>
      <c r="D3381" t="s">
        <v>25</v>
      </c>
      <c r="E3381" s="6" t="s">
        <v>15451</v>
      </c>
      <c r="F3381" t="s">
        <v>21</v>
      </c>
      <c r="G3381">
        <v>3</v>
      </c>
      <c r="H3381">
        <v>2</v>
      </c>
      <c r="I3381">
        <v>47</v>
      </c>
      <c r="J3381">
        <v>2</v>
      </c>
      <c r="K3381">
        <v>345.72</v>
      </c>
      <c r="L3381" t="str">
        <f t="shared" si="312"/>
        <v/>
      </c>
      <c r="M3381">
        <v>3</v>
      </c>
      <c r="N3381" t="str">
        <f t="shared" si="313"/>
        <v/>
      </c>
      <c r="O3381">
        <v>17</v>
      </c>
      <c r="P3381" s="11">
        <v>0.66666666666666596</v>
      </c>
      <c r="Q3381" s="11">
        <v>4.2553191489361701E-2</v>
      </c>
      <c r="R3381" s="12">
        <v>115.24</v>
      </c>
      <c r="S3381" t="s">
        <v>22</v>
      </c>
      <c r="T3381">
        <v>0</v>
      </c>
      <c r="U3381">
        <f t="shared" si="314"/>
        <v>5</v>
      </c>
      <c r="V3381">
        <f t="shared" si="315"/>
        <v>1</v>
      </c>
      <c r="W3381">
        <f t="shared" si="316"/>
        <v>4</v>
      </c>
      <c r="X3381" t="str">
        <f t="shared" si="317"/>
        <v>514</v>
      </c>
      <c r="Y3381" t="str">
        <f>IF(Table1[[#This Row],[RFM_Score]]="555","Champion", IF(AND(J3381&gt;=4,V3381&gt;=4),"Loyal", IF(U3381&lt;=2,"At Risk", IF(W3381&gt;=4,"Potential Loyalist","Others"))))</f>
        <v>Potential Loyalist</v>
      </c>
    </row>
    <row r="3382" spans="1:25">
      <c r="A3382" t="s">
        <v>6520</v>
      </c>
      <c r="B3382">
        <v>31</v>
      </c>
      <c r="C3382" t="s">
        <v>24</v>
      </c>
      <c r="D3382" t="s">
        <v>29</v>
      </c>
      <c r="E3382" s="6" t="s">
        <v>15452</v>
      </c>
      <c r="F3382" t="s">
        <v>21</v>
      </c>
      <c r="G3382">
        <v>3</v>
      </c>
      <c r="H3382">
        <v>0</v>
      </c>
      <c r="I3382">
        <v>54</v>
      </c>
      <c r="J3382">
        <v>5</v>
      </c>
      <c r="K3382">
        <v>345.68</v>
      </c>
      <c r="L3382" t="str">
        <f t="shared" si="312"/>
        <v/>
      </c>
      <c r="M3382">
        <v>3</v>
      </c>
      <c r="N3382" t="str">
        <f t="shared" si="313"/>
        <v/>
      </c>
      <c r="O3382">
        <v>16</v>
      </c>
      <c r="P3382" s="11">
        <v>0</v>
      </c>
      <c r="Q3382" s="11">
        <v>9.2592592592592504E-2</v>
      </c>
      <c r="R3382" s="12">
        <v>115.22666666666601</v>
      </c>
      <c r="S3382" t="s">
        <v>22</v>
      </c>
      <c r="T3382">
        <v>0</v>
      </c>
      <c r="U3382">
        <f t="shared" si="314"/>
        <v>5</v>
      </c>
      <c r="V3382">
        <f t="shared" si="315"/>
        <v>1</v>
      </c>
      <c r="W3382">
        <f t="shared" si="316"/>
        <v>4</v>
      </c>
      <c r="X3382" t="str">
        <f t="shared" si="317"/>
        <v>514</v>
      </c>
      <c r="Y3382" t="str">
        <f>IF(Table1[[#This Row],[RFM_Score]]="555","Champion", IF(AND(J3382&gt;=4,V3382&gt;=4),"Loyal", IF(U3382&lt;=2,"At Risk", IF(W3382&gt;=4,"Potential Loyalist","Others"))))</f>
        <v>Potential Loyalist</v>
      </c>
    </row>
    <row r="3383" spans="1:25">
      <c r="A3383" t="s">
        <v>3715</v>
      </c>
      <c r="B3383">
        <v>49</v>
      </c>
      <c r="C3383" t="s">
        <v>24</v>
      </c>
      <c r="D3383" t="s">
        <v>41</v>
      </c>
      <c r="E3383" s="6" t="s">
        <v>15453</v>
      </c>
      <c r="F3383" t="s">
        <v>26</v>
      </c>
      <c r="G3383">
        <v>4</v>
      </c>
      <c r="H3383">
        <v>1</v>
      </c>
      <c r="I3383">
        <v>56</v>
      </c>
      <c r="J3383">
        <v>6</v>
      </c>
      <c r="K3383">
        <v>345.66</v>
      </c>
      <c r="L3383" t="str">
        <f t="shared" si="312"/>
        <v/>
      </c>
      <c r="M3383">
        <v>3</v>
      </c>
      <c r="N3383" t="str">
        <f t="shared" si="313"/>
        <v/>
      </c>
      <c r="O3383">
        <v>109</v>
      </c>
      <c r="P3383" s="11">
        <v>0.25</v>
      </c>
      <c r="Q3383" s="11">
        <v>0.107142857142857</v>
      </c>
      <c r="R3383" s="12">
        <v>115.22</v>
      </c>
      <c r="S3383" t="s">
        <v>22</v>
      </c>
      <c r="T3383">
        <v>1</v>
      </c>
      <c r="U3383">
        <f t="shared" si="314"/>
        <v>1</v>
      </c>
      <c r="V3383">
        <f t="shared" si="315"/>
        <v>1</v>
      </c>
      <c r="W3383">
        <f t="shared" si="316"/>
        <v>4</v>
      </c>
      <c r="X3383" t="str">
        <f t="shared" si="317"/>
        <v>114</v>
      </c>
      <c r="Y3383" t="str">
        <f>IF(Table1[[#This Row],[RFM_Score]]="555","Champion", IF(AND(J3383&gt;=4,V3383&gt;=4),"Loyal", IF(U3383&lt;=2,"At Risk", IF(W3383&gt;=4,"Potential Loyalist","Others"))))</f>
        <v>At Risk</v>
      </c>
    </row>
    <row r="3384" spans="1:25">
      <c r="A3384" t="s">
        <v>5813</v>
      </c>
      <c r="B3384">
        <v>40</v>
      </c>
      <c r="C3384" t="s">
        <v>24</v>
      </c>
      <c r="D3384" t="s">
        <v>29</v>
      </c>
      <c r="E3384" s="6" t="s">
        <v>15454</v>
      </c>
      <c r="F3384" t="s">
        <v>60</v>
      </c>
      <c r="G3384">
        <v>5</v>
      </c>
      <c r="H3384">
        <v>3</v>
      </c>
      <c r="I3384">
        <v>45</v>
      </c>
      <c r="J3384">
        <v>1</v>
      </c>
      <c r="K3384">
        <v>345.57</v>
      </c>
      <c r="L3384" t="str">
        <f t="shared" si="312"/>
        <v/>
      </c>
      <c r="M3384">
        <v>3</v>
      </c>
      <c r="N3384" t="str">
        <f t="shared" si="313"/>
        <v/>
      </c>
      <c r="O3384">
        <v>19</v>
      </c>
      <c r="P3384" s="11">
        <v>0.6</v>
      </c>
      <c r="Q3384" s="11">
        <v>2.2222222222222199E-2</v>
      </c>
      <c r="R3384" s="12">
        <v>115.19</v>
      </c>
      <c r="S3384" t="s">
        <v>22</v>
      </c>
      <c r="T3384">
        <v>0</v>
      </c>
      <c r="U3384">
        <f t="shared" si="314"/>
        <v>5</v>
      </c>
      <c r="V3384">
        <f t="shared" si="315"/>
        <v>1</v>
      </c>
      <c r="W3384">
        <f t="shared" si="316"/>
        <v>4</v>
      </c>
      <c r="X3384" t="str">
        <f t="shared" si="317"/>
        <v>514</v>
      </c>
      <c r="Y3384" t="str">
        <f>IF(Table1[[#This Row],[RFM_Score]]="555","Champion", IF(AND(J3384&gt;=4,V3384&gt;=4),"Loyal", IF(U3384&lt;=2,"At Risk", IF(W3384&gt;=4,"Potential Loyalist","Others"))))</f>
        <v>Potential Loyalist</v>
      </c>
    </row>
    <row r="3385" spans="1:25">
      <c r="A3385" t="s">
        <v>755</v>
      </c>
      <c r="B3385">
        <v>30</v>
      </c>
      <c r="C3385" t="s">
        <v>19</v>
      </c>
      <c r="D3385" t="s">
        <v>46</v>
      </c>
      <c r="E3385" s="6" t="s">
        <v>15455</v>
      </c>
      <c r="F3385" t="s">
        <v>21</v>
      </c>
      <c r="G3385">
        <v>5</v>
      </c>
      <c r="H3385">
        <v>2</v>
      </c>
      <c r="I3385">
        <v>49</v>
      </c>
      <c r="J3385">
        <v>3</v>
      </c>
      <c r="K3385">
        <v>345.15</v>
      </c>
      <c r="L3385" t="str">
        <f t="shared" si="312"/>
        <v/>
      </c>
      <c r="M3385">
        <v>3</v>
      </c>
      <c r="N3385" t="str">
        <f t="shared" si="313"/>
        <v/>
      </c>
      <c r="O3385">
        <v>7</v>
      </c>
      <c r="P3385" s="11">
        <v>0.4</v>
      </c>
      <c r="Q3385" s="11">
        <v>6.1224489795918297E-2</v>
      </c>
      <c r="R3385" s="12">
        <v>115.05</v>
      </c>
      <c r="S3385" t="s">
        <v>22</v>
      </c>
      <c r="T3385">
        <v>0</v>
      </c>
      <c r="U3385">
        <f t="shared" si="314"/>
        <v>5</v>
      </c>
      <c r="V3385">
        <f t="shared" si="315"/>
        <v>1</v>
      </c>
      <c r="W3385">
        <f t="shared" si="316"/>
        <v>4</v>
      </c>
      <c r="X3385" t="str">
        <f t="shared" si="317"/>
        <v>514</v>
      </c>
      <c r="Y3385" t="str">
        <f>IF(Table1[[#This Row],[RFM_Score]]="555","Champion", IF(AND(J3385&gt;=4,V3385&gt;=4),"Loyal", IF(U3385&lt;=2,"At Risk", IF(W3385&gt;=4,"Potential Loyalist","Others"))))</f>
        <v>Potential Loyalist</v>
      </c>
    </row>
    <row r="3386" spans="1:25">
      <c r="A3386" t="s">
        <v>9486</v>
      </c>
      <c r="B3386">
        <v>43</v>
      </c>
      <c r="C3386" t="s">
        <v>19</v>
      </c>
      <c r="D3386" t="s">
        <v>25</v>
      </c>
      <c r="E3386" s="6" t="s">
        <v>15456</v>
      </c>
      <c r="F3386" t="s">
        <v>62</v>
      </c>
      <c r="G3386">
        <v>2</v>
      </c>
      <c r="H3386">
        <v>1</v>
      </c>
      <c r="I3386">
        <v>51</v>
      </c>
      <c r="J3386">
        <v>4</v>
      </c>
      <c r="K3386">
        <v>344.07</v>
      </c>
      <c r="L3386" t="str">
        <f t="shared" si="312"/>
        <v/>
      </c>
      <c r="M3386">
        <v>3</v>
      </c>
      <c r="N3386" t="str">
        <f t="shared" si="313"/>
        <v/>
      </c>
      <c r="O3386">
        <v>2</v>
      </c>
      <c r="P3386" s="11">
        <v>0.5</v>
      </c>
      <c r="Q3386" s="11">
        <v>7.8431372549019607E-2</v>
      </c>
      <c r="R3386" s="12">
        <v>114.69</v>
      </c>
      <c r="S3386" t="s">
        <v>22</v>
      </c>
      <c r="T3386">
        <v>0</v>
      </c>
      <c r="U3386">
        <f t="shared" si="314"/>
        <v>5</v>
      </c>
      <c r="V3386">
        <f t="shared" si="315"/>
        <v>1</v>
      </c>
      <c r="W3386">
        <f t="shared" si="316"/>
        <v>4</v>
      </c>
      <c r="X3386" t="str">
        <f t="shared" si="317"/>
        <v>514</v>
      </c>
      <c r="Y3386" t="str">
        <f>IF(Table1[[#This Row],[RFM_Score]]="555","Champion", IF(AND(J3386&gt;=4,V3386&gt;=4),"Loyal", IF(U3386&lt;=2,"At Risk", IF(W3386&gt;=4,"Potential Loyalist","Others"))))</f>
        <v>Potential Loyalist</v>
      </c>
    </row>
    <row r="3387" spans="1:25">
      <c r="A3387" t="s">
        <v>7601</v>
      </c>
      <c r="B3387">
        <v>39</v>
      </c>
      <c r="C3387" t="s">
        <v>19</v>
      </c>
      <c r="D3387" t="s">
        <v>25</v>
      </c>
      <c r="E3387" s="6" t="s">
        <v>15457</v>
      </c>
      <c r="F3387" t="s">
        <v>21</v>
      </c>
      <c r="G3387">
        <v>5</v>
      </c>
      <c r="H3387">
        <v>3</v>
      </c>
      <c r="I3387">
        <v>51</v>
      </c>
      <c r="J3387">
        <v>3</v>
      </c>
      <c r="K3387">
        <v>343.26</v>
      </c>
      <c r="L3387" t="str">
        <f t="shared" si="312"/>
        <v/>
      </c>
      <c r="M3387">
        <v>3</v>
      </c>
      <c r="N3387" t="str">
        <f t="shared" si="313"/>
        <v/>
      </c>
      <c r="O3387">
        <v>10</v>
      </c>
      <c r="P3387" s="11">
        <v>0.6</v>
      </c>
      <c r="Q3387" s="11">
        <v>5.8823529411764698E-2</v>
      </c>
      <c r="R3387" s="12">
        <v>114.42</v>
      </c>
      <c r="S3387" t="s">
        <v>22</v>
      </c>
      <c r="T3387">
        <v>0</v>
      </c>
      <c r="U3387">
        <f t="shared" si="314"/>
        <v>5</v>
      </c>
      <c r="V3387">
        <f t="shared" si="315"/>
        <v>1</v>
      </c>
      <c r="W3387">
        <f t="shared" si="316"/>
        <v>4</v>
      </c>
      <c r="X3387" t="str">
        <f t="shared" si="317"/>
        <v>514</v>
      </c>
      <c r="Y3387" t="str">
        <f>IF(Table1[[#This Row],[RFM_Score]]="555","Champion", IF(AND(J3387&gt;=4,V3387&gt;=4),"Loyal", IF(U3387&lt;=2,"At Risk", IF(W3387&gt;=4,"Potential Loyalist","Others"))))</f>
        <v>Potential Loyalist</v>
      </c>
    </row>
    <row r="3388" spans="1:25">
      <c r="A3388" t="s">
        <v>7155</v>
      </c>
      <c r="B3388">
        <v>24</v>
      </c>
      <c r="C3388" t="s">
        <v>24</v>
      </c>
      <c r="D3388" t="s">
        <v>41</v>
      </c>
      <c r="E3388" s="6" t="s">
        <v>15458</v>
      </c>
      <c r="F3388" t="s">
        <v>62</v>
      </c>
      <c r="G3388">
        <v>3</v>
      </c>
      <c r="H3388">
        <v>0</v>
      </c>
      <c r="I3388">
        <v>52</v>
      </c>
      <c r="J3388">
        <v>3</v>
      </c>
      <c r="K3388">
        <v>342.37</v>
      </c>
      <c r="L3388" t="str">
        <f t="shared" si="312"/>
        <v/>
      </c>
      <c r="M3388">
        <v>3</v>
      </c>
      <c r="N3388" t="str">
        <f t="shared" si="313"/>
        <v/>
      </c>
      <c r="O3388">
        <v>39</v>
      </c>
      <c r="P3388" s="11">
        <v>0</v>
      </c>
      <c r="Q3388" s="11">
        <v>5.7692307692307598E-2</v>
      </c>
      <c r="R3388" s="12">
        <v>114.12333333333299</v>
      </c>
      <c r="S3388" t="s">
        <v>22</v>
      </c>
      <c r="T3388">
        <v>0</v>
      </c>
      <c r="U3388">
        <f t="shared" si="314"/>
        <v>4</v>
      </c>
      <c r="V3388">
        <f t="shared" si="315"/>
        <v>1</v>
      </c>
      <c r="W3388">
        <f t="shared" si="316"/>
        <v>4</v>
      </c>
      <c r="X3388" t="str">
        <f t="shared" si="317"/>
        <v>414</v>
      </c>
      <c r="Y3388" t="str">
        <f>IF(Table1[[#This Row],[RFM_Score]]="555","Champion", IF(AND(J3388&gt;=4,V3388&gt;=4),"Loyal", IF(U3388&lt;=2,"At Risk", IF(W3388&gt;=4,"Potential Loyalist","Others"))))</f>
        <v>Potential Loyalist</v>
      </c>
    </row>
    <row r="3389" spans="1:25">
      <c r="A3389" t="s">
        <v>892</v>
      </c>
      <c r="B3389">
        <v>28</v>
      </c>
      <c r="C3389" t="s">
        <v>24</v>
      </c>
      <c r="D3389" t="s">
        <v>25</v>
      </c>
      <c r="E3389" s="6" t="s">
        <v>15459</v>
      </c>
      <c r="F3389" t="s">
        <v>37</v>
      </c>
      <c r="G3389">
        <v>4</v>
      </c>
      <c r="H3389">
        <v>2</v>
      </c>
      <c r="I3389">
        <v>52</v>
      </c>
      <c r="J3389">
        <v>2</v>
      </c>
      <c r="K3389">
        <v>342.35</v>
      </c>
      <c r="L3389" t="str">
        <f t="shared" si="312"/>
        <v/>
      </c>
      <c r="M3389">
        <v>3</v>
      </c>
      <c r="N3389" t="str">
        <f t="shared" si="313"/>
        <v/>
      </c>
      <c r="O3389">
        <v>12</v>
      </c>
      <c r="P3389" s="11">
        <v>0.5</v>
      </c>
      <c r="Q3389" s="11">
        <v>3.8461538461538401E-2</v>
      </c>
      <c r="R3389" s="12">
        <v>114.11666666666601</v>
      </c>
      <c r="S3389" t="s">
        <v>22</v>
      </c>
      <c r="T3389">
        <v>0</v>
      </c>
      <c r="U3389">
        <f t="shared" si="314"/>
        <v>5</v>
      </c>
      <c r="V3389">
        <f t="shared" si="315"/>
        <v>1</v>
      </c>
      <c r="W3389">
        <f t="shared" si="316"/>
        <v>4</v>
      </c>
      <c r="X3389" t="str">
        <f t="shared" si="317"/>
        <v>514</v>
      </c>
      <c r="Y3389" t="str">
        <f>IF(Table1[[#This Row],[RFM_Score]]="555","Champion", IF(AND(J3389&gt;=4,V3389&gt;=4),"Loyal", IF(U3389&lt;=2,"At Risk", IF(W3389&gt;=4,"Potential Loyalist","Others"))))</f>
        <v>Potential Loyalist</v>
      </c>
    </row>
    <row r="3390" spans="1:25">
      <c r="A3390" t="s">
        <v>9416</v>
      </c>
      <c r="B3390">
        <v>36</v>
      </c>
      <c r="C3390" t="s">
        <v>24</v>
      </c>
      <c r="D3390" t="s">
        <v>29</v>
      </c>
      <c r="E3390" s="6" t="s">
        <v>15460</v>
      </c>
      <c r="F3390" t="s">
        <v>26</v>
      </c>
      <c r="G3390">
        <v>3</v>
      </c>
      <c r="H3390">
        <v>0</v>
      </c>
      <c r="I3390">
        <v>50</v>
      </c>
      <c r="J3390">
        <v>4</v>
      </c>
      <c r="K3390">
        <v>341.66</v>
      </c>
      <c r="L3390" t="str">
        <f t="shared" si="312"/>
        <v/>
      </c>
      <c r="M3390">
        <v>3</v>
      </c>
      <c r="N3390" t="str">
        <f t="shared" si="313"/>
        <v/>
      </c>
      <c r="O3390">
        <v>50</v>
      </c>
      <c r="P3390" s="11">
        <v>0</v>
      </c>
      <c r="Q3390" s="11">
        <v>0.08</v>
      </c>
      <c r="R3390" s="12">
        <v>113.886666666666</v>
      </c>
      <c r="S3390" t="s">
        <v>22</v>
      </c>
      <c r="T3390">
        <v>1</v>
      </c>
      <c r="U3390">
        <f t="shared" si="314"/>
        <v>3</v>
      </c>
      <c r="V3390">
        <f t="shared" si="315"/>
        <v>1</v>
      </c>
      <c r="W3390">
        <f t="shared" si="316"/>
        <v>4</v>
      </c>
      <c r="X3390" t="str">
        <f t="shared" si="317"/>
        <v>314</v>
      </c>
      <c r="Y3390" t="str">
        <f>IF(Table1[[#This Row],[RFM_Score]]="555","Champion", IF(AND(J3390&gt;=4,V3390&gt;=4),"Loyal", IF(U3390&lt;=2,"At Risk", IF(W3390&gt;=4,"Potential Loyalist","Others"))))</f>
        <v>Potential Loyalist</v>
      </c>
    </row>
    <row r="3391" spans="1:25">
      <c r="A3391" t="s">
        <v>7699</v>
      </c>
      <c r="B3391">
        <v>26</v>
      </c>
      <c r="C3391" t="s">
        <v>19</v>
      </c>
      <c r="D3391" t="s">
        <v>49</v>
      </c>
      <c r="E3391" s="6" t="s">
        <v>15461</v>
      </c>
      <c r="F3391" t="s">
        <v>62</v>
      </c>
      <c r="G3391">
        <v>5</v>
      </c>
      <c r="H3391">
        <v>1</v>
      </c>
      <c r="I3391">
        <v>45</v>
      </c>
      <c r="J3391">
        <v>5</v>
      </c>
      <c r="K3391">
        <v>341.2</v>
      </c>
      <c r="L3391" t="str">
        <f t="shared" si="312"/>
        <v/>
      </c>
      <c r="M3391">
        <v>3</v>
      </c>
      <c r="N3391" t="str">
        <f t="shared" si="313"/>
        <v/>
      </c>
      <c r="O3391">
        <v>35</v>
      </c>
      <c r="P3391" s="11">
        <v>0.2</v>
      </c>
      <c r="Q3391" s="11">
        <v>0.11111111111111099</v>
      </c>
      <c r="R3391" s="12">
        <v>113.73333333333299</v>
      </c>
      <c r="S3391" t="s">
        <v>22</v>
      </c>
      <c r="T3391">
        <v>0</v>
      </c>
      <c r="U3391">
        <f t="shared" si="314"/>
        <v>4</v>
      </c>
      <c r="V3391">
        <f t="shared" si="315"/>
        <v>1</v>
      </c>
      <c r="W3391">
        <f t="shared" si="316"/>
        <v>4</v>
      </c>
      <c r="X3391" t="str">
        <f t="shared" si="317"/>
        <v>414</v>
      </c>
      <c r="Y3391" t="str">
        <f>IF(Table1[[#This Row],[RFM_Score]]="555","Champion", IF(AND(J3391&gt;=4,V3391&gt;=4),"Loyal", IF(U3391&lt;=2,"At Risk", IF(W3391&gt;=4,"Potential Loyalist","Others"))))</f>
        <v>Potential Loyalist</v>
      </c>
    </row>
    <row r="3392" spans="1:25">
      <c r="A3392" t="s">
        <v>5603</v>
      </c>
      <c r="B3392">
        <v>48</v>
      </c>
      <c r="C3392" t="s">
        <v>19</v>
      </c>
      <c r="D3392" t="s">
        <v>25</v>
      </c>
      <c r="E3392" s="6" t="s">
        <v>15462</v>
      </c>
      <c r="F3392" t="s">
        <v>60</v>
      </c>
      <c r="G3392">
        <v>0</v>
      </c>
      <c r="H3392">
        <v>0</v>
      </c>
      <c r="I3392">
        <v>47</v>
      </c>
      <c r="J3392">
        <v>4</v>
      </c>
      <c r="K3392">
        <v>340.53</v>
      </c>
      <c r="L3392" t="str">
        <f t="shared" si="312"/>
        <v/>
      </c>
      <c r="M3392">
        <v>3</v>
      </c>
      <c r="N3392" t="str">
        <f t="shared" si="313"/>
        <v/>
      </c>
      <c r="O3392">
        <v>102</v>
      </c>
      <c r="P3392" s="11">
        <v>0</v>
      </c>
      <c r="Q3392" s="11">
        <v>8.5106382978723402E-2</v>
      </c>
      <c r="R3392" s="12">
        <v>113.509999999999</v>
      </c>
      <c r="S3392" t="s">
        <v>22</v>
      </c>
      <c r="T3392">
        <v>1</v>
      </c>
      <c r="U3392">
        <f t="shared" si="314"/>
        <v>1</v>
      </c>
      <c r="V3392">
        <f t="shared" si="315"/>
        <v>1</v>
      </c>
      <c r="W3392">
        <f t="shared" si="316"/>
        <v>4</v>
      </c>
      <c r="X3392" t="str">
        <f t="shared" si="317"/>
        <v>114</v>
      </c>
      <c r="Y3392" t="str">
        <f>IF(Table1[[#This Row],[RFM_Score]]="555","Champion", IF(AND(J3392&gt;=4,V3392&gt;=4),"Loyal", IF(U3392&lt;=2,"At Risk", IF(W3392&gt;=4,"Potential Loyalist","Others"))))</f>
        <v>At Risk</v>
      </c>
    </row>
    <row r="3393" spans="1:25">
      <c r="A3393" t="s">
        <v>2727</v>
      </c>
      <c r="B3393">
        <v>22</v>
      </c>
      <c r="C3393" t="s">
        <v>19</v>
      </c>
      <c r="D3393" t="s">
        <v>25</v>
      </c>
      <c r="E3393" s="6" t="s">
        <v>15463</v>
      </c>
      <c r="F3393" t="s">
        <v>26</v>
      </c>
      <c r="G3393">
        <v>3</v>
      </c>
      <c r="H3393">
        <v>2</v>
      </c>
      <c r="I3393">
        <v>53</v>
      </c>
      <c r="J3393">
        <v>3</v>
      </c>
      <c r="K3393">
        <v>340.35</v>
      </c>
      <c r="L3393" t="str">
        <f t="shared" si="312"/>
        <v/>
      </c>
      <c r="M3393">
        <v>3</v>
      </c>
      <c r="N3393" t="str">
        <f t="shared" si="313"/>
        <v/>
      </c>
      <c r="O3393">
        <v>19</v>
      </c>
      <c r="P3393" s="11">
        <v>0.66666666666666596</v>
      </c>
      <c r="Q3393" s="11">
        <v>5.6603773584905599E-2</v>
      </c>
      <c r="R3393" s="12">
        <v>113.45</v>
      </c>
      <c r="S3393" t="s">
        <v>22</v>
      </c>
      <c r="T3393">
        <v>1</v>
      </c>
      <c r="U3393">
        <f t="shared" si="314"/>
        <v>5</v>
      </c>
      <c r="V3393">
        <f t="shared" si="315"/>
        <v>1</v>
      </c>
      <c r="W3393">
        <f t="shared" si="316"/>
        <v>4</v>
      </c>
      <c r="X3393" t="str">
        <f t="shared" si="317"/>
        <v>514</v>
      </c>
      <c r="Y3393" t="str">
        <f>IF(Table1[[#This Row],[RFM_Score]]="555","Champion", IF(AND(J3393&gt;=4,V3393&gt;=4),"Loyal", IF(U3393&lt;=2,"At Risk", IF(W3393&gt;=4,"Potential Loyalist","Others"))))</f>
        <v>Potential Loyalist</v>
      </c>
    </row>
    <row r="3394" spans="1:25">
      <c r="A3394" t="s">
        <v>913</v>
      </c>
      <c r="B3394">
        <v>28</v>
      </c>
      <c r="C3394" t="s">
        <v>19</v>
      </c>
      <c r="D3394" t="s">
        <v>49</v>
      </c>
      <c r="E3394" s="6" t="s">
        <v>15464</v>
      </c>
      <c r="F3394" t="s">
        <v>26</v>
      </c>
      <c r="G3394">
        <v>2</v>
      </c>
      <c r="H3394">
        <v>1</v>
      </c>
      <c r="I3394">
        <v>58</v>
      </c>
      <c r="J3394">
        <v>3</v>
      </c>
      <c r="K3394">
        <v>340.01</v>
      </c>
      <c r="L3394" t="str">
        <f t="shared" ref="L3394:L3457" si="318">IF(OR(K3394&lt;$AC$10, K3394&gt;$AC$11), "OUTLIER", "")</f>
        <v/>
      </c>
      <c r="M3394">
        <v>3</v>
      </c>
      <c r="N3394" t="str">
        <f t="shared" ref="N3394:N3457" si="319">IF(OR(M3394&lt;$AC$16, M3394&gt;$AC$17), "OUTLIER", "")</f>
        <v/>
      </c>
      <c r="O3394">
        <v>6</v>
      </c>
      <c r="P3394" s="11">
        <v>0.5</v>
      </c>
      <c r="Q3394" s="11">
        <v>5.1724137931034399E-2</v>
      </c>
      <c r="R3394" s="12">
        <v>113.33666666666601</v>
      </c>
      <c r="S3394" t="s">
        <v>22</v>
      </c>
      <c r="T3394">
        <v>0</v>
      </c>
      <c r="U3394">
        <f t="shared" ref="U3394:U3457" si="320">IF(O3394&lt;=20,5,IF(O3394&lt;=40,4,IF(O3394&lt;=70,3,IF(O3394&lt;=100,2,1))))</f>
        <v>5</v>
      </c>
      <c r="V3394">
        <f t="shared" ref="V3394:V3457" si="321">IF(M3394&gt;=11,5,IF(M3394&gt;=9,4,IF(M3394&gt;=7,3,IF(M3394&gt;=5,2,1))))</f>
        <v>1</v>
      </c>
      <c r="W3394">
        <f t="shared" ref="W3394:W3457" si="322">IF(K3394&gt;=500,5,IF(K3394&gt;=300,4,IF(K3394&gt;=150,3,IF(K3394&gt;=50,2,1))))</f>
        <v>4</v>
      </c>
      <c r="X3394" t="str">
        <f t="shared" ref="X3394:X3457" si="323">U3394 &amp; V3394 &amp; W3394</f>
        <v>514</v>
      </c>
      <c r="Y3394" t="str">
        <f>IF(Table1[[#This Row],[RFM_Score]]="555","Champion", IF(AND(J3394&gt;=4,V3394&gt;=4),"Loyal", IF(U3394&lt;=2,"At Risk", IF(W3394&gt;=4,"Potential Loyalist","Others"))))</f>
        <v>Potential Loyalist</v>
      </c>
    </row>
    <row r="3395" spans="1:25">
      <c r="A3395" t="s">
        <v>3237</v>
      </c>
      <c r="B3395">
        <v>37</v>
      </c>
      <c r="C3395" t="s">
        <v>19</v>
      </c>
      <c r="D3395" t="s">
        <v>25</v>
      </c>
      <c r="E3395" s="6" t="s">
        <v>15465</v>
      </c>
      <c r="F3395" t="s">
        <v>21</v>
      </c>
      <c r="G3395">
        <v>2</v>
      </c>
      <c r="H3395">
        <v>1</v>
      </c>
      <c r="I3395">
        <v>42</v>
      </c>
      <c r="J3395">
        <v>2</v>
      </c>
      <c r="K3395">
        <v>339.93</v>
      </c>
      <c r="L3395" t="str">
        <f t="shared" si="318"/>
        <v/>
      </c>
      <c r="M3395">
        <v>3</v>
      </c>
      <c r="N3395" t="str">
        <f t="shared" si="319"/>
        <v/>
      </c>
      <c r="O3395">
        <v>12</v>
      </c>
      <c r="P3395" s="11">
        <v>0.5</v>
      </c>
      <c r="Q3395" s="11">
        <v>4.7619047619047603E-2</v>
      </c>
      <c r="R3395" s="12">
        <v>113.31</v>
      </c>
      <c r="S3395" t="s">
        <v>22</v>
      </c>
      <c r="T3395">
        <v>0</v>
      </c>
      <c r="U3395">
        <f t="shared" si="320"/>
        <v>5</v>
      </c>
      <c r="V3395">
        <f t="shared" si="321"/>
        <v>1</v>
      </c>
      <c r="W3395">
        <f t="shared" si="322"/>
        <v>4</v>
      </c>
      <c r="X3395" t="str">
        <f t="shared" si="323"/>
        <v>514</v>
      </c>
      <c r="Y3395" t="str">
        <f>IF(Table1[[#This Row],[RFM_Score]]="555","Champion", IF(AND(J3395&gt;=4,V3395&gt;=4),"Loyal", IF(U3395&lt;=2,"At Risk", IF(W3395&gt;=4,"Potential Loyalist","Others"))))</f>
        <v>Potential Loyalist</v>
      </c>
    </row>
    <row r="3396" spans="1:25">
      <c r="A3396" t="s">
        <v>7610</v>
      </c>
      <c r="B3396">
        <v>52</v>
      </c>
      <c r="C3396" t="s">
        <v>24</v>
      </c>
      <c r="D3396" t="s">
        <v>25</v>
      </c>
      <c r="E3396" s="6" t="s">
        <v>15466</v>
      </c>
      <c r="F3396" t="s">
        <v>26</v>
      </c>
      <c r="G3396">
        <v>5</v>
      </c>
      <c r="H3396">
        <v>2</v>
      </c>
      <c r="I3396">
        <v>40</v>
      </c>
      <c r="J3396">
        <v>0</v>
      </c>
      <c r="K3396">
        <v>339.03</v>
      </c>
      <c r="L3396" t="str">
        <f t="shared" si="318"/>
        <v/>
      </c>
      <c r="M3396">
        <v>3</v>
      </c>
      <c r="N3396" t="str">
        <f t="shared" si="319"/>
        <v/>
      </c>
      <c r="O3396">
        <v>32</v>
      </c>
      <c r="P3396" s="11">
        <v>0.4</v>
      </c>
      <c r="Q3396" s="11">
        <v>0</v>
      </c>
      <c r="R3396" s="12">
        <v>113.009999999999</v>
      </c>
      <c r="S3396" t="s">
        <v>22</v>
      </c>
      <c r="T3396">
        <v>0</v>
      </c>
      <c r="U3396">
        <f t="shared" si="320"/>
        <v>4</v>
      </c>
      <c r="V3396">
        <f t="shared" si="321"/>
        <v>1</v>
      </c>
      <c r="W3396">
        <f t="shared" si="322"/>
        <v>4</v>
      </c>
      <c r="X3396" t="str">
        <f t="shared" si="323"/>
        <v>414</v>
      </c>
      <c r="Y3396" t="str">
        <f>IF(Table1[[#This Row],[RFM_Score]]="555","Champion", IF(AND(J3396&gt;=4,V3396&gt;=4),"Loyal", IF(U3396&lt;=2,"At Risk", IF(W3396&gt;=4,"Potential Loyalist","Others"))))</f>
        <v>Potential Loyalist</v>
      </c>
    </row>
    <row r="3397" spans="1:25">
      <c r="A3397" t="s">
        <v>7339</v>
      </c>
      <c r="B3397">
        <v>29</v>
      </c>
      <c r="C3397" t="s">
        <v>24</v>
      </c>
      <c r="D3397" t="s">
        <v>25</v>
      </c>
      <c r="E3397" s="6" t="s">
        <v>15467</v>
      </c>
      <c r="F3397" t="s">
        <v>21</v>
      </c>
      <c r="G3397">
        <v>8</v>
      </c>
      <c r="H3397">
        <v>1</v>
      </c>
      <c r="I3397">
        <v>51</v>
      </c>
      <c r="J3397">
        <v>2</v>
      </c>
      <c r="K3397">
        <v>339</v>
      </c>
      <c r="L3397" t="str">
        <f t="shared" si="318"/>
        <v/>
      </c>
      <c r="M3397">
        <v>3</v>
      </c>
      <c r="N3397" t="str">
        <f t="shared" si="319"/>
        <v/>
      </c>
      <c r="O3397">
        <v>13</v>
      </c>
      <c r="P3397" s="11">
        <v>0.125</v>
      </c>
      <c r="Q3397" s="11">
        <v>3.9215686274509803E-2</v>
      </c>
      <c r="R3397" s="12">
        <v>113</v>
      </c>
      <c r="S3397" t="s">
        <v>22</v>
      </c>
      <c r="T3397">
        <v>0</v>
      </c>
      <c r="U3397">
        <f t="shared" si="320"/>
        <v>5</v>
      </c>
      <c r="V3397">
        <f t="shared" si="321"/>
        <v>1</v>
      </c>
      <c r="W3397">
        <f t="shared" si="322"/>
        <v>4</v>
      </c>
      <c r="X3397" t="str">
        <f t="shared" si="323"/>
        <v>514</v>
      </c>
      <c r="Y3397" t="str">
        <f>IF(Table1[[#This Row],[RFM_Score]]="555","Champion", IF(AND(J3397&gt;=4,V3397&gt;=4),"Loyal", IF(U3397&lt;=2,"At Risk", IF(W3397&gt;=4,"Potential Loyalist","Others"))))</f>
        <v>Potential Loyalist</v>
      </c>
    </row>
    <row r="3398" spans="1:25">
      <c r="A3398" t="s">
        <v>10728</v>
      </c>
      <c r="B3398">
        <v>45</v>
      </c>
      <c r="C3398" t="s">
        <v>19</v>
      </c>
      <c r="D3398" t="s">
        <v>25</v>
      </c>
      <c r="E3398" s="6" t="s">
        <v>15468</v>
      </c>
      <c r="F3398" t="s">
        <v>21</v>
      </c>
      <c r="G3398">
        <v>4</v>
      </c>
      <c r="H3398">
        <v>2</v>
      </c>
      <c r="I3398">
        <v>48</v>
      </c>
      <c r="J3398">
        <v>4</v>
      </c>
      <c r="K3398">
        <v>338.33</v>
      </c>
      <c r="L3398" t="str">
        <f t="shared" si="318"/>
        <v/>
      </c>
      <c r="M3398">
        <v>3</v>
      </c>
      <c r="N3398" t="str">
        <f t="shared" si="319"/>
        <v/>
      </c>
      <c r="O3398">
        <v>53</v>
      </c>
      <c r="P3398" s="11">
        <v>0.5</v>
      </c>
      <c r="Q3398" s="11">
        <v>8.3333333333333301E-2</v>
      </c>
      <c r="R3398" s="12">
        <v>112.776666666666</v>
      </c>
      <c r="S3398" t="s">
        <v>22</v>
      </c>
      <c r="T3398">
        <v>0</v>
      </c>
      <c r="U3398">
        <f t="shared" si="320"/>
        <v>3</v>
      </c>
      <c r="V3398">
        <f t="shared" si="321"/>
        <v>1</v>
      </c>
      <c r="W3398">
        <f t="shared" si="322"/>
        <v>4</v>
      </c>
      <c r="X3398" t="str">
        <f t="shared" si="323"/>
        <v>314</v>
      </c>
      <c r="Y3398" t="str">
        <f>IF(Table1[[#This Row],[RFM_Score]]="555","Champion", IF(AND(J3398&gt;=4,V3398&gt;=4),"Loyal", IF(U3398&lt;=2,"At Risk", IF(W3398&gt;=4,"Potential Loyalist","Others"))))</f>
        <v>Potential Loyalist</v>
      </c>
    </row>
    <row r="3399" spans="1:25">
      <c r="A3399" t="s">
        <v>404</v>
      </c>
      <c r="B3399">
        <v>35</v>
      </c>
      <c r="C3399" t="s">
        <v>24</v>
      </c>
      <c r="D3399" t="s">
        <v>49</v>
      </c>
      <c r="E3399" s="6" t="s">
        <v>15469</v>
      </c>
      <c r="F3399" t="s">
        <v>26</v>
      </c>
      <c r="G3399">
        <v>0</v>
      </c>
      <c r="H3399">
        <v>0</v>
      </c>
      <c r="I3399">
        <v>61</v>
      </c>
      <c r="J3399">
        <v>4</v>
      </c>
      <c r="K3399">
        <v>337.8</v>
      </c>
      <c r="L3399" t="str">
        <f t="shared" si="318"/>
        <v/>
      </c>
      <c r="M3399">
        <v>3</v>
      </c>
      <c r="N3399" t="str">
        <f t="shared" si="319"/>
        <v/>
      </c>
      <c r="O3399">
        <v>24</v>
      </c>
      <c r="P3399" s="11">
        <v>0</v>
      </c>
      <c r="Q3399" s="11">
        <v>6.5573770491803199E-2</v>
      </c>
      <c r="R3399" s="12">
        <v>112.6</v>
      </c>
      <c r="S3399" t="s">
        <v>22</v>
      </c>
      <c r="T3399">
        <v>0</v>
      </c>
      <c r="U3399">
        <f t="shared" si="320"/>
        <v>4</v>
      </c>
      <c r="V3399">
        <f t="shared" si="321"/>
        <v>1</v>
      </c>
      <c r="W3399">
        <f t="shared" si="322"/>
        <v>4</v>
      </c>
      <c r="X3399" t="str">
        <f t="shared" si="323"/>
        <v>414</v>
      </c>
      <c r="Y3399" t="str">
        <f>IF(Table1[[#This Row],[RFM_Score]]="555","Champion", IF(AND(J3399&gt;=4,V3399&gt;=4),"Loyal", IF(U3399&lt;=2,"At Risk", IF(W3399&gt;=4,"Potential Loyalist","Others"))))</f>
        <v>Potential Loyalist</v>
      </c>
    </row>
    <row r="3400" spans="1:25">
      <c r="A3400" t="s">
        <v>5050</v>
      </c>
      <c r="B3400">
        <v>32</v>
      </c>
      <c r="C3400" t="s">
        <v>19</v>
      </c>
      <c r="D3400" t="s">
        <v>25</v>
      </c>
      <c r="E3400" s="6" t="s">
        <v>15470</v>
      </c>
      <c r="F3400" t="s">
        <v>21</v>
      </c>
      <c r="G3400">
        <v>1</v>
      </c>
      <c r="H3400">
        <v>0</v>
      </c>
      <c r="I3400">
        <v>46</v>
      </c>
      <c r="J3400">
        <v>5</v>
      </c>
      <c r="K3400">
        <v>337.62</v>
      </c>
      <c r="L3400" t="str">
        <f t="shared" si="318"/>
        <v/>
      </c>
      <c r="M3400">
        <v>3</v>
      </c>
      <c r="N3400" t="str">
        <f t="shared" si="319"/>
        <v/>
      </c>
      <c r="O3400">
        <v>63</v>
      </c>
      <c r="P3400" s="11">
        <v>0</v>
      </c>
      <c r="Q3400" s="11">
        <v>0.108695652173913</v>
      </c>
      <c r="R3400" s="12">
        <v>112.54</v>
      </c>
      <c r="S3400" t="s">
        <v>22</v>
      </c>
      <c r="T3400">
        <v>0</v>
      </c>
      <c r="U3400">
        <f t="shared" si="320"/>
        <v>3</v>
      </c>
      <c r="V3400">
        <f t="shared" si="321"/>
        <v>1</v>
      </c>
      <c r="W3400">
        <f t="shared" si="322"/>
        <v>4</v>
      </c>
      <c r="X3400" t="str">
        <f t="shared" si="323"/>
        <v>314</v>
      </c>
      <c r="Y3400" t="str">
        <f>IF(Table1[[#This Row],[RFM_Score]]="555","Champion", IF(AND(J3400&gt;=4,V3400&gt;=4),"Loyal", IF(U3400&lt;=2,"At Risk", IF(W3400&gt;=4,"Potential Loyalist","Others"))))</f>
        <v>Potential Loyalist</v>
      </c>
    </row>
    <row r="3401" spans="1:25">
      <c r="A3401" t="s">
        <v>6615</v>
      </c>
      <c r="B3401">
        <v>38</v>
      </c>
      <c r="C3401" t="s">
        <v>24</v>
      </c>
      <c r="D3401" t="s">
        <v>46</v>
      </c>
      <c r="E3401" s="6" t="s">
        <v>15471</v>
      </c>
      <c r="F3401" t="s">
        <v>62</v>
      </c>
      <c r="G3401">
        <v>3</v>
      </c>
      <c r="H3401">
        <v>0</v>
      </c>
      <c r="I3401">
        <v>51</v>
      </c>
      <c r="J3401">
        <v>0</v>
      </c>
      <c r="K3401">
        <v>337.37</v>
      </c>
      <c r="L3401" t="str">
        <f t="shared" si="318"/>
        <v/>
      </c>
      <c r="M3401">
        <v>3</v>
      </c>
      <c r="N3401" t="str">
        <f t="shared" si="319"/>
        <v/>
      </c>
      <c r="O3401">
        <v>34</v>
      </c>
      <c r="P3401" s="11">
        <v>0</v>
      </c>
      <c r="Q3401" s="11">
        <v>0</v>
      </c>
      <c r="R3401" s="12">
        <v>112.456666666666</v>
      </c>
      <c r="S3401" t="s">
        <v>22</v>
      </c>
      <c r="T3401">
        <v>0</v>
      </c>
      <c r="U3401">
        <f t="shared" si="320"/>
        <v>4</v>
      </c>
      <c r="V3401">
        <f t="shared" si="321"/>
        <v>1</v>
      </c>
      <c r="W3401">
        <f t="shared" si="322"/>
        <v>4</v>
      </c>
      <c r="X3401" t="str">
        <f t="shared" si="323"/>
        <v>414</v>
      </c>
      <c r="Y3401" t="str">
        <f>IF(Table1[[#This Row],[RFM_Score]]="555","Champion", IF(AND(J3401&gt;=4,V3401&gt;=4),"Loyal", IF(U3401&lt;=2,"At Risk", IF(W3401&gt;=4,"Potential Loyalist","Others"))))</f>
        <v>Potential Loyalist</v>
      </c>
    </row>
    <row r="3402" spans="1:25">
      <c r="A3402" t="s">
        <v>4379</v>
      </c>
      <c r="B3402">
        <v>58</v>
      </c>
      <c r="C3402" t="s">
        <v>19</v>
      </c>
      <c r="D3402" t="s">
        <v>29</v>
      </c>
      <c r="E3402" s="6" t="s">
        <v>15472</v>
      </c>
      <c r="F3402" t="s">
        <v>26</v>
      </c>
      <c r="G3402">
        <v>3</v>
      </c>
      <c r="H3402">
        <v>0</v>
      </c>
      <c r="I3402">
        <v>54</v>
      </c>
      <c r="J3402">
        <v>0</v>
      </c>
      <c r="K3402">
        <v>337.12</v>
      </c>
      <c r="L3402" t="str">
        <f t="shared" si="318"/>
        <v/>
      </c>
      <c r="M3402">
        <v>3</v>
      </c>
      <c r="N3402" t="str">
        <f t="shared" si="319"/>
        <v/>
      </c>
      <c r="O3402">
        <v>67</v>
      </c>
      <c r="P3402" s="11">
        <v>0</v>
      </c>
      <c r="Q3402" s="11">
        <v>0</v>
      </c>
      <c r="R3402" s="12">
        <v>112.37333333333299</v>
      </c>
      <c r="S3402" t="s">
        <v>22</v>
      </c>
      <c r="T3402">
        <v>0</v>
      </c>
      <c r="U3402">
        <f t="shared" si="320"/>
        <v>3</v>
      </c>
      <c r="V3402">
        <f t="shared" si="321"/>
        <v>1</v>
      </c>
      <c r="W3402">
        <f t="shared" si="322"/>
        <v>4</v>
      </c>
      <c r="X3402" t="str">
        <f t="shared" si="323"/>
        <v>314</v>
      </c>
      <c r="Y3402" t="str">
        <f>IF(Table1[[#This Row],[RFM_Score]]="555","Champion", IF(AND(J3402&gt;=4,V3402&gt;=4),"Loyal", IF(U3402&lt;=2,"At Risk", IF(W3402&gt;=4,"Potential Loyalist","Others"))))</f>
        <v>Potential Loyalist</v>
      </c>
    </row>
    <row r="3403" spans="1:25">
      <c r="A3403" t="s">
        <v>8331</v>
      </c>
      <c r="B3403">
        <v>45</v>
      </c>
      <c r="C3403" t="s">
        <v>19</v>
      </c>
      <c r="D3403" t="s">
        <v>35</v>
      </c>
      <c r="E3403" s="6" t="s">
        <v>15473</v>
      </c>
      <c r="F3403" t="s">
        <v>60</v>
      </c>
      <c r="G3403">
        <v>2</v>
      </c>
      <c r="H3403">
        <v>1</v>
      </c>
      <c r="I3403">
        <v>43</v>
      </c>
      <c r="J3403">
        <v>3</v>
      </c>
      <c r="K3403">
        <v>337.04</v>
      </c>
      <c r="L3403" t="str">
        <f t="shared" si="318"/>
        <v/>
      </c>
      <c r="M3403">
        <v>3</v>
      </c>
      <c r="N3403" t="str">
        <f t="shared" si="319"/>
        <v/>
      </c>
      <c r="O3403">
        <v>22</v>
      </c>
      <c r="P3403" s="11">
        <v>0.5</v>
      </c>
      <c r="Q3403" s="11">
        <v>6.9767441860465101E-2</v>
      </c>
      <c r="R3403" s="12">
        <v>112.346666666666</v>
      </c>
      <c r="S3403" t="s">
        <v>22</v>
      </c>
      <c r="T3403">
        <v>0</v>
      </c>
      <c r="U3403">
        <f t="shared" si="320"/>
        <v>4</v>
      </c>
      <c r="V3403">
        <f t="shared" si="321"/>
        <v>1</v>
      </c>
      <c r="W3403">
        <f t="shared" si="322"/>
        <v>4</v>
      </c>
      <c r="X3403" t="str">
        <f t="shared" si="323"/>
        <v>414</v>
      </c>
      <c r="Y3403" t="str">
        <f>IF(Table1[[#This Row],[RFM_Score]]="555","Champion", IF(AND(J3403&gt;=4,V3403&gt;=4),"Loyal", IF(U3403&lt;=2,"At Risk", IF(W3403&gt;=4,"Potential Loyalist","Others"))))</f>
        <v>Potential Loyalist</v>
      </c>
    </row>
    <row r="3404" spans="1:25">
      <c r="A3404" t="s">
        <v>8315</v>
      </c>
      <c r="B3404">
        <v>24</v>
      </c>
      <c r="C3404" t="s">
        <v>19</v>
      </c>
      <c r="D3404" t="s">
        <v>29</v>
      </c>
      <c r="E3404" s="6" t="s">
        <v>15474</v>
      </c>
      <c r="F3404" t="s">
        <v>21</v>
      </c>
      <c r="G3404">
        <v>3</v>
      </c>
      <c r="H3404">
        <v>0</v>
      </c>
      <c r="I3404">
        <v>45</v>
      </c>
      <c r="J3404">
        <v>4</v>
      </c>
      <c r="K3404">
        <v>336.98</v>
      </c>
      <c r="L3404" t="str">
        <f t="shared" si="318"/>
        <v/>
      </c>
      <c r="M3404">
        <v>3</v>
      </c>
      <c r="N3404" t="str">
        <f t="shared" si="319"/>
        <v/>
      </c>
      <c r="O3404">
        <v>124</v>
      </c>
      <c r="P3404" s="11">
        <v>0</v>
      </c>
      <c r="Q3404" s="11">
        <v>8.8888888888888795E-2</v>
      </c>
      <c r="R3404" s="12">
        <v>112.326666666666</v>
      </c>
      <c r="S3404" t="s">
        <v>22</v>
      </c>
      <c r="T3404">
        <v>1</v>
      </c>
      <c r="U3404">
        <f t="shared" si="320"/>
        <v>1</v>
      </c>
      <c r="V3404">
        <f t="shared" si="321"/>
        <v>1</v>
      </c>
      <c r="W3404">
        <f t="shared" si="322"/>
        <v>4</v>
      </c>
      <c r="X3404" t="str">
        <f t="shared" si="323"/>
        <v>114</v>
      </c>
      <c r="Y3404" t="str">
        <f>IF(Table1[[#This Row],[RFM_Score]]="555","Champion", IF(AND(J3404&gt;=4,V3404&gt;=4),"Loyal", IF(U3404&lt;=2,"At Risk", IF(W3404&gt;=4,"Potential Loyalist","Others"))))</f>
        <v>At Risk</v>
      </c>
    </row>
    <row r="3405" spans="1:25">
      <c r="A3405" t="s">
        <v>7731</v>
      </c>
      <c r="B3405">
        <v>42</v>
      </c>
      <c r="C3405" t="s">
        <v>24</v>
      </c>
      <c r="D3405" t="s">
        <v>49</v>
      </c>
      <c r="E3405" s="6" t="s">
        <v>15475</v>
      </c>
      <c r="F3405" t="s">
        <v>37</v>
      </c>
      <c r="G3405">
        <v>1</v>
      </c>
      <c r="H3405">
        <v>1</v>
      </c>
      <c r="I3405">
        <v>43</v>
      </c>
      <c r="J3405">
        <v>0</v>
      </c>
      <c r="K3405">
        <v>336.88</v>
      </c>
      <c r="L3405" t="str">
        <f t="shared" si="318"/>
        <v/>
      </c>
      <c r="M3405">
        <v>3</v>
      </c>
      <c r="N3405" t="str">
        <f t="shared" si="319"/>
        <v/>
      </c>
      <c r="O3405">
        <v>19</v>
      </c>
      <c r="P3405" s="11">
        <v>1</v>
      </c>
      <c r="Q3405" s="11">
        <v>0</v>
      </c>
      <c r="R3405" s="12">
        <v>112.293333333333</v>
      </c>
      <c r="S3405" t="s">
        <v>22</v>
      </c>
      <c r="T3405">
        <v>1</v>
      </c>
      <c r="U3405">
        <f t="shared" si="320"/>
        <v>5</v>
      </c>
      <c r="V3405">
        <f t="shared" si="321"/>
        <v>1</v>
      </c>
      <c r="W3405">
        <f t="shared" si="322"/>
        <v>4</v>
      </c>
      <c r="X3405" t="str">
        <f t="shared" si="323"/>
        <v>514</v>
      </c>
      <c r="Y3405" t="str">
        <f>IF(Table1[[#This Row],[RFM_Score]]="555","Champion", IF(AND(J3405&gt;=4,V3405&gt;=4),"Loyal", IF(U3405&lt;=2,"At Risk", IF(W3405&gt;=4,"Potential Loyalist","Others"))))</f>
        <v>Potential Loyalist</v>
      </c>
    </row>
    <row r="3406" spans="1:25">
      <c r="A3406" t="s">
        <v>2718</v>
      </c>
      <c r="B3406">
        <v>31</v>
      </c>
      <c r="C3406" t="s">
        <v>24</v>
      </c>
      <c r="D3406" t="s">
        <v>25</v>
      </c>
      <c r="E3406" s="6" t="s">
        <v>15476</v>
      </c>
      <c r="F3406" t="s">
        <v>21</v>
      </c>
      <c r="G3406">
        <v>3</v>
      </c>
      <c r="H3406">
        <v>1</v>
      </c>
      <c r="I3406">
        <v>52</v>
      </c>
      <c r="J3406">
        <v>2</v>
      </c>
      <c r="K3406">
        <v>336.61</v>
      </c>
      <c r="L3406" t="str">
        <f t="shared" si="318"/>
        <v/>
      </c>
      <c r="M3406">
        <v>3</v>
      </c>
      <c r="N3406" t="str">
        <f t="shared" si="319"/>
        <v/>
      </c>
      <c r="O3406">
        <v>37</v>
      </c>
      <c r="P3406" s="11">
        <v>0.33333333333333298</v>
      </c>
      <c r="Q3406" s="11">
        <v>3.8461538461538401E-2</v>
      </c>
      <c r="R3406" s="12">
        <v>112.20333333333301</v>
      </c>
      <c r="S3406" t="s">
        <v>22</v>
      </c>
      <c r="T3406">
        <v>0</v>
      </c>
      <c r="U3406">
        <f t="shared" si="320"/>
        <v>4</v>
      </c>
      <c r="V3406">
        <f t="shared" si="321"/>
        <v>1</v>
      </c>
      <c r="W3406">
        <f t="shared" si="322"/>
        <v>4</v>
      </c>
      <c r="X3406" t="str">
        <f t="shared" si="323"/>
        <v>414</v>
      </c>
      <c r="Y3406" t="str">
        <f>IF(Table1[[#This Row],[RFM_Score]]="555","Champion", IF(AND(J3406&gt;=4,V3406&gt;=4),"Loyal", IF(U3406&lt;=2,"At Risk", IF(W3406&gt;=4,"Potential Loyalist","Others"))))</f>
        <v>Potential Loyalist</v>
      </c>
    </row>
    <row r="3407" spans="1:25">
      <c r="A3407" t="s">
        <v>7197</v>
      </c>
      <c r="B3407">
        <v>38</v>
      </c>
      <c r="C3407" t="s">
        <v>24</v>
      </c>
      <c r="D3407" t="s">
        <v>20</v>
      </c>
      <c r="E3407" s="6" t="s">
        <v>15477</v>
      </c>
      <c r="F3407" t="s">
        <v>26</v>
      </c>
      <c r="G3407">
        <v>3</v>
      </c>
      <c r="H3407">
        <v>1</v>
      </c>
      <c r="I3407">
        <v>46</v>
      </c>
      <c r="J3407">
        <v>2</v>
      </c>
      <c r="K3407">
        <v>335.77</v>
      </c>
      <c r="L3407" t="str">
        <f t="shared" si="318"/>
        <v/>
      </c>
      <c r="M3407">
        <v>3</v>
      </c>
      <c r="N3407" t="str">
        <f t="shared" si="319"/>
        <v/>
      </c>
      <c r="O3407">
        <v>68</v>
      </c>
      <c r="P3407" s="11">
        <v>0.33333333333333298</v>
      </c>
      <c r="Q3407" s="11">
        <v>4.3478260869565202E-2</v>
      </c>
      <c r="R3407" s="12">
        <v>111.92333333333301</v>
      </c>
      <c r="S3407" t="s">
        <v>22</v>
      </c>
      <c r="T3407">
        <v>0</v>
      </c>
      <c r="U3407">
        <f t="shared" si="320"/>
        <v>3</v>
      </c>
      <c r="V3407">
        <f t="shared" si="321"/>
        <v>1</v>
      </c>
      <c r="W3407">
        <f t="shared" si="322"/>
        <v>4</v>
      </c>
      <c r="X3407" t="str">
        <f t="shared" si="323"/>
        <v>314</v>
      </c>
      <c r="Y3407" t="str">
        <f>IF(Table1[[#This Row],[RFM_Score]]="555","Champion", IF(AND(J3407&gt;=4,V3407&gt;=4),"Loyal", IF(U3407&lt;=2,"At Risk", IF(W3407&gt;=4,"Potential Loyalist","Others"))))</f>
        <v>Potential Loyalist</v>
      </c>
    </row>
    <row r="3408" spans="1:25">
      <c r="A3408" t="s">
        <v>930</v>
      </c>
      <c r="B3408">
        <v>49</v>
      </c>
      <c r="C3408" t="s">
        <v>19</v>
      </c>
      <c r="D3408" t="s">
        <v>29</v>
      </c>
      <c r="E3408" s="6" t="s">
        <v>15478</v>
      </c>
      <c r="F3408" t="s">
        <v>60</v>
      </c>
      <c r="G3408">
        <v>2</v>
      </c>
      <c r="H3408">
        <v>0</v>
      </c>
      <c r="I3408">
        <v>49</v>
      </c>
      <c r="J3408">
        <v>4</v>
      </c>
      <c r="K3408">
        <v>335.65</v>
      </c>
      <c r="L3408" t="str">
        <f t="shared" si="318"/>
        <v/>
      </c>
      <c r="M3408">
        <v>3</v>
      </c>
      <c r="N3408" t="str">
        <f t="shared" si="319"/>
        <v/>
      </c>
      <c r="O3408">
        <v>5</v>
      </c>
      <c r="P3408" s="11">
        <v>0</v>
      </c>
      <c r="Q3408" s="11">
        <v>8.16326530612244E-2</v>
      </c>
      <c r="R3408" s="12">
        <v>111.883333333333</v>
      </c>
      <c r="S3408" t="s">
        <v>22</v>
      </c>
      <c r="T3408">
        <v>0</v>
      </c>
      <c r="U3408">
        <f t="shared" si="320"/>
        <v>5</v>
      </c>
      <c r="V3408">
        <f t="shared" si="321"/>
        <v>1</v>
      </c>
      <c r="W3408">
        <f t="shared" si="322"/>
        <v>4</v>
      </c>
      <c r="X3408" t="str">
        <f t="shared" si="323"/>
        <v>514</v>
      </c>
      <c r="Y3408" t="str">
        <f>IF(Table1[[#This Row],[RFM_Score]]="555","Champion", IF(AND(J3408&gt;=4,V3408&gt;=4),"Loyal", IF(U3408&lt;=2,"At Risk", IF(W3408&gt;=4,"Potential Loyalist","Others"))))</f>
        <v>Potential Loyalist</v>
      </c>
    </row>
    <row r="3409" spans="1:25">
      <c r="A3409" t="s">
        <v>10032</v>
      </c>
      <c r="B3409">
        <v>50</v>
      </c>
      <c r="C3409" t="s">
        <v>19</v>
      </c>
      <c r="D3409" t="s">
        <v>29</v>
      </c>
      <c r="E3409" s="6" t="s">
        <v>15479</v>
      </c>
      <c r="F3409" t="s">
        <v>21</v>
      </c>
      <c r="G3409">
        <v>1</v>
      </c>
      <c r="H3409">
        <v>0</v>
      </c>
      <c r="I3409">
        <v>48</v>
      </c>
      <c r="J3409">
        <v>3</v>
      </c>
      <c r="K3409">
        <v>335.39</v>
      </c>
      <c r="L3409" t="str">
        <f t="shared" si="318"/>
        <v/>
      </c>
      <c r="M3409">
        <v>3</v>
      </c>
      <c r="N3409" t="str">
        <f t="shared" si="319"/>
        <v/>
      </c>
      <c r="O3409">
        <v>32</v>
      </c>
      <c r="P3409" s="11">
        <v>0</v>
      </c>
      <c r="Q3409" s="11">
        <v>6.25E-2</v>
      </c>
      <c r="R3409" s="12">
        <v>111.796666666666</v>
      </c>
      <c r="S3409" t="s">
        <v>22</v>
      </c>
      <c r="T3409">
        <v>0</v>
      </c>
      <c r="U3409">
        <f t="shared" si="320"/>
        <v>4</v>
      </c>
      <c r="V3409">
        <f t="shared" si="321"/>
        <v>1</v>
      </c>
      <c r="W3409">
        <f t="shared" si="322"/>
        <v>4</v>
      </c>
      <c r="X3409" t="str">
        <f t="shared" si="323"/>
        <v>414</v>
      </c>
      <c r="Y3409" t="str">
        <f>IF(Table1[[#This Row],[RFM_Score]]="555","Champion", IF(AND(J3409&gt;=4,V3409&gt;=4),"Loyal", IF(U3409&lt;=2,"At Risk", IF(W3409&gt;=4,"Potential Loyalist","Others"))))</f>
        <v>Potential Loyalist</v>
      </c>
    </row>
    <row r="3410" spans="1:25">
      <c r="A3410" t="s">
        <v>501</v>
      </c>
      <c r="B3410">
        <v>33</v>
      </c>
      <c r="C3410" t="s">
        <v>19</v>
      </c>
      <c r="D3410" t="s">
        <v>29</v>
      </c>
      <c r="E3410" s="6" t="s">
        <v>15480</v>
      </c>
      <c r="F3410" t="s">
        <v>30</v>
      </c>
      <c r="G3410">
        <v>3</v>
      </c>
      <c r="H3410">
        <v>0</v>
      </c>
      <c r="I3410">
        <v>53</v>
      </c>
      <c r="J3410">
        <v>2</v>
      </c>
      <c r="K3410">
        <v>335.32</v>
      </c>
      <c r="L3410" t="str">
        <f t="shared" si="318"/>
        <v/>
      </c>
      <c r="M3410">
        <v>3</v>
      </c>
      <c r="N3410" t="str">
        <f t="shared" si="319"/>
        <v/>
      </c>
      <c r="O3410">
        <v>4</v>
      </c>
      <c r="P3410" s="11">
        <v>0</v>
      </c>
      <c r="Q3410" s="11">
        <v>3.7735849056603703E-2</v>
      </c>
      <c r="R3410" s="12">
        <v>111.773333333333</v>
      </c>
      <c r="S3410" t="s">
        <v>22</v>
      </c>
      <c r="T3410">
        <v>0</v>
      </c>
      <c r="U3410">
        <f t="shared" si="320"/>
        <v>5</v>
      </c>
      <c r="V3410">
        <f t="shared" si="321"/>
        <v>1</v>
      </c>
      <c r="W3410">
        <f t="shared" si="322"/>
        <v>4</v>
      </c>
      <c r="X3410" t="str">
        <f t="shared" si="323"/>
        <v>514</v>
      </c>
      <c r="Y3410" t="str">
        <f>IF(Table1[[#This Row],[RFM_Score]]="555","Champion", IF(AND(J3410&gt;=4,V3410&gt;=4),"Loyal", IF(U3410&lt;=2,"At Risk", IF(W3410&gt;=4,"Potential Loyalist","Others"))))</f>
        <v>Potential Loyalist</v>
      </c>
    </row>
    <row r="3411" spans="1:25">
      <c r="A3411" t="s">
        <v>777</v>
      </c>
      <c r="B3411">
        <v>18</v>
      </c>
      <c r="C3411" t="s">
        <v>19</v>
      </c>
      <c r="D3411" t="s">
        <v>35</v>
      </c>
      <c r="E3411" s="6" t="s">
        <v>15481</v>
      </c>
      <c r="F3411" t="s">
        <v>21</v>
      </c>
      <c r="G3411">
        <v>1</v>
      </c>
      <c r="H3411">
        <v>1</v>
      </c>
      <c r="I3411">
        <v>47</v>
      </c>
      <c r="J3411">
        <v>2</v>
      </c>
      <c r="K3411">
        <v>334.55</v>
      </c>
      <c r="L3411" t="str">
        <f t="shared" si="318"/>
        <v/>
      </c>
      <c r="M3411">
        <v>3</v>
      </c>
      <c r="N3411" t="str">
        <f t="shared" si="319"/>
        <v/>
      </c>
      <c r="O3411">
        <v>9</v>
      </c>
      <c r="P3411" s="11">
        <v>1</v>
      </c>
      <c r="Q3411" s="11">
        <v>4.2553191489361701E-2</v>
      </c>
      <c r="R3411" s="12">
        <v>111.516666666666</v>
      </c>
      <c r="S3411" t="s">
        <v>22</v>
      </c>
      <c r="T3411">
        <v>0</v>
      </c>
      <c r="U3411">
        <f t="shared" si="320"/>
        <v>5</v>
      </c>
      <c r="V3411">
        <f t="shared" si="321"/>
        <v>1</v>
      </c>
      <c r="W3411">
        <f t="shared" si="322"/>
        <v>4</v>
      </c>
      <c r="X3411" t="str">
        <f t="shared" si="323"/>
        <v>514</v>
      </c>
      <c r="Y3411" t="str">
        <f>IF(Table1[[#This Row],[RFM_Score]]="555","Champion", IF(AND(J3411&gt;=4,V3411&gt;=4),"Loyal", IF(U3411&lt;=2,"At Risk", IF(W3411&gt;=4,"Potential Loyalist","Others"))))</f>
        <v>Potential Loyalist</v>
      </c>
    </row>
    <row r="3412" spans="1:25">
      <c r="A3412" t="s">
        <v>4885</v>
      </c>
      <c r="B3412">
        <v>28</v>
      </c>
      <c r="C3412" t="s">
        <v>19</v>
      </c>
      <c r="D3412" t="s">
        <v>29</v>
      </c>
      <c r="E3412" s="6" t="s">
        <v>15482</v>
      </c>
      <c r="F3412" t="s">
        <v>30</v>
      </c>
      <c r="G3412">
        <v>1</v>
      </c>
      <c r="H3412">
        <v>1</v>
      </c>
      <c r="I3412">
        <v>52</v>
      </c>
      <c r="J3412">
        <v>3</v>
      </c>
      <c r="K3412">
        <v>334.26</v>
      </c>
      <c r="L3412" t="str">
        <f t="shared" si="318"/>
        <v/>
      </c>
      <c r="M3412">
        <v>3</v>
      </c>
      <c r="N3412" t="str">
        <f t="shared" si="319"/>
        <v/>
      </c>
      <c r="O3412">
        <v>9</v>
      </c>
      <c r="P3412" s="11">
        <v>1</v>
      </c>
      <c r="Q3412" s="11">
        <v>5.7692307692307598E-2</v>
      </c>
      <c r="R3412" s="12">
        <v>111.42</v>
      </c>
      <c r="S3412" t="s">
        <v>22</v>
      </c>
      <c r="T3412">
        <v>0</v>
      </c>
      <c r="U3412">
        <f t="shared" si="320"/>
        <v>5</v>
      </c>
      <c r="V3412">
        <f t="shared" si="321"/>
        <v>1</v>
      </c>
      <c r="W3412">
        <f t="shared" si="322"/>
        <v>4</v>
      </c>
      <c r="X3412" t="str">
        <f t="shared" si="323"/>
        <v>514</v>
      </c>
      <c r="Y3412" t="str">
        <f>IF(Table1[[#This Row],[RFM_Score]]="555","Champion", IF(AND(J3412&gt;=4,V3412&gt;=4),"Loyal", IF(U3412&lt;=2,"At Risk", IF(W3412&gt;=4,"Potential Loyalist","Others"))))</f>
        <v>Potential Loyalist</v>
      </c>
    </row>
    <row r="3413" spans="1:25">
      <c r="A3413" t="s">
        <v>171</v>
      </c>
      <c r="B3413">
        <v>23</v>
      </c>
      <c r="C3413" t="s">
        <v>19</v>
      </c>
      <c r="D3413" t="s">
        <v>25</v>
      </c>
      <c r="E3413" s="6" t="s">
        <v>15483</v>
      </c>
      <c r="F3413" t="s">
        <v>60</v>
      </c>
      <c r="G3413">
        <v>4</v>
      </c>
      <c r="H3413">
        <v>0</v>
      </c>
      <c r="I3413">
        <v>42</v>
      </c>
      <c r="J3413">
        <v>5</v>
      </c>
      <c r="K3413">
        <v>333.86</v>
      </c>
      <c r="L3413" t="str">
        <f t="shared" si="318"/>
        <v/>
      </c>
      <c r="M3413">
        <v>3</v>
      </c>
      <c r="N3413" t="str">
        <f t="shared" si="319"/>
        <v/>
      </c>
      <c r="O3413">
        <v>15</v>
      </c>
      <c r="P3413" s="11">
        <v>0</v>
      </c>
      <c r="Q3413" s="11">
        <v>0.119047619047619</v>
      </c>
      <c r="R3413" s="12">
        <v>111.28666666666599</v>
      </c>
      <c r="S3413" t="s">
        <v>22</v>
      </c>
      <c r="T3413">
        <v>0</v>
      </c>
      <c r="U3413">
        <f t="shared" si="320"/>
        <v>5</v>
      </c>
      <c r="V3413">
        <f t="shared" si="321"/>
        <v>1</v>
      </c>
      <c r="W3413">
        <f t="shared" si="322"/>
        <v>4</v>
      </c>
      <c r="X3413" t="str">
        <f t="shared" si="323"/>
        <v>514</v>
      </c>
      <c r="Y3413" t="str">
        <f>IF(Table1[[#This Row],[RFM_Score]]="555","Champion", IF(AND(J3413&gt;=4,V3413&gt;=4),"Loyal", IF(U3413&lt;=2,"At Risk", IF(W3413&gt;=4,"Potential Loyalist","Others"))))</f>
        <v>Potential Loyalist</v>
      </c>
    </row>
    <row r="3414" spans="1:25">
      <c r="A3414" t="s">
        <v>769</v>
      </c>
      <c r="B3414">
        <v>39</v>
      </c>
      <c r="C3414" t="s">
        <v>19</v>
      </c>
      <c r="D3414" t="s">
        <v>41</v>
      </c>
      <c r="E3414" s="6" t="s">
        <v>15484</v>
      </c>
      <c r="F3414" t="s">
        <v>26</v>
      </c>
      <c r="G3414">
        <v>5</v>
      </c>
      <c r="H3414">
        <v>2</v>
      </c>
      <c r="I3414">
        <v>51</v>
      </c>
      <c r="J3414">
        <v>7</v>
      </c>
      <c r="K3414">
        <v>333.61</v>
      </c>
      <c r="L3414" t="str">
        <f t="shared" si="318"/>
        <v/>
      </c>
      <c r="M3414">
        <v>3</v>
      </c>
      <c r="N3414" t="str">
        <f t="shared" si="319"/>
        <v/>
      </c>
      <c r="O3414">
        <v>59</v>
      </c>
      <c r="P3414" s="11">
        <v>0.4</v>
      </c>
      <c r="Q3414" s="11">
        <v>0.13725490196078399</v>
      </c>
      <c r="R3414" s="12">
        <v>111.20333333333301</v>
      </c>
      <c r="S3414" t="s">
        <v>22</v>
      </c>
      <c r="T3414">
        <v>0</v>
      </c>
      <c r="U3414">
        <f t="shared" si="320"/>
        <v>3</v>
      </c>
      <c r="V3414">
        <f t="shared" si="321"/>
        <v>1</v>
      </c>
      <c r="W3414">
        <f t="shared" si="322"/>
        <v>4</v>
      </c>
      <c r="X3414" t="str">
        <f t="shared" si="323"/>
        <v>314</v>
      </c>
      <c r="Y3414" t="str">
        <f>IF(Table1[[#This Row],[RFM_Score]]="555","Champion", IF(AND(J3414&gt;=4,V3414&gt;=4),"Loyal", IF(U3414&lt;=2,"At Risk", IF(W3414&gt;=4,"Potential Loyalist","Others"))))</f>
        <v>Potential Loyalist</v>
      </c>
    </row>
    <row r="3415" spans="1:25">
      <c r="A3415" t="s">
        <v>5120</v>
      </c>
      <c r="B3415">
        <v>22</v>
      </c>
      <c r="C3415" t="s">
        <v>33</v>
      </c>
      <c r="D3415" t="s">
        <v>25</v>
      </c>
      <c r="E3415" s="6" t="s">
        <v>15485</v>
      </c>
      <c r="F3415" t="s">
        <v>60</v>
      </c>
      <c r="G3415">
        <v>6</v>
      </c>
      <c r="H3415">
        <v>0</v>
      </c>
      <c r="I3415">
        <v>57</v>
      </c>
      <c r="J3415">
        <v>3</v>
      </c>
      <c r="K3415">
        <v>333.43</v>
      </c>
      <c r="L3415" t="str">
        <f t="shared" si="318"/>
        <v/>
      </c>
      <c r="M3415">
        <v>3</v>
      </c>
      <c r="N3415" t="str">
        <f t="shared" si="319"/>
        <v/>
      </c>
      <c r="O3415">
        <v>19</v>
      </c>
      <c r="P3415" s="11">
        <v>0</v>
      </c>
      <c r="Q3415" s="11">
        <v>5.2631578947368397E-2</v>
      </c>
      <c r="R3415" s="12">
        <v>111.143333333333</v>
      </c>
      <c r="S3415" t="s">
        <v>22</v>
      </c>
      <c r="T3415">
        <v>1</v>
      </c>
      <c r="U3415">
        <f t="shared" si="320"/>
        <v>5</v>
      </c>
      <c r="V3415">
        <f t="shared" si="321"/>
        <v>1</v>
      </c>
      <c r="W3415">
        <f t="shared" si="322"/>
        <v>4</v>
      </c>
      <c r="X3415" t="str">
        <f t="shared" si="323"/>
        <v>514</v>
      </c>
      <c r="Y3415" t="str">
        <f>IF(Table1[[#This Row],[RFM_Score]]="555","Champion", IF(AND(J3415&gt;=4,V3415&gt;=4),"Loyal", IF(U3415&lt;=2,"At Risk", IF(W3415&gt;=4,"Potential Loyalist","Others"))))</f>
        <v>Potential Loyalist</v>
      </c>
    </row>
    <row r="3416" spans="1:25">
      <c r="A3416" t="s">
        <v>3491</v>
      </c>
      <c r="B3416">
        <v>18</v>
      </c>
      <c r="C3416" t="s">
        <v>24</v>
      </c>
      <c r="D3416" t="s">
        <v>25</v>
      </c>
      <c r="E3416" s="6" t="s">
        <v>15486</v>
      </c>
      <c r="F3416" t="s">
        <v>26</v>
      </c>
      <c r="G3416">
        <v>2</v>
      </c>
      <c r="H3416">
        <v>1</v>
      </c>
      <c r="I3416">
        <v>51</v>
      </c>
      <c r="J3416">
        <v>4</v>
      </c>
      <c r="K3416">
        <v>333.31</v>
      </c>
      <c r="L3416" t="str">
        <f t="shared" si="318"/>
        <v/>
      </c>
      <c r="M3416">
        <v>3</v>
      </c>
      <c r="N3416" t="str">
        <f t="shared" si="319"/>
        <v/>
      </c>
      <c r="O3416">
        <v>1</v>
      </c>
      <c r="P3416" s="11">
        <v>0.5</v>
      </c>
      <c r="Q3416" s="11">
        <v>7.8431372549019607E-2</v>
      </c>
      <c r="R3416" s="12">
        <v>111.103333333333</v>
      </c>
      <c r="S3416" t="s">
        <v>22</v>
      </c>
      <c r="T3416">
        <v>0</v>
      </c>
      <c r="U3416">
        <f t="shared" si="320"/>
        <v>5</v>
      </c>
      <c r="V3416">
        <f t="shared" si="321"/>
        <v>1</v>
      </c>
      <c r="W3416">
        <f t="shared" si="322"/>
        <v>4</v>
      </c>
      <c r="X3416" t="str">
        <f t="shared" si="323"/>
        <v>514</v>
      </c>
      <c r="Y3416" t="str">
        <f>IF(Table1[[#This Row],[RFM_Score]]="555","Champion", IF(AND(J3416&gt;=4,V3416&gt;=4),"Loyal", IF(U3416&lt;=2,"At Risk", IF(W3416&gt;=4,"Potential Loyalist","Others"))))</f>
        <v>Potential Loyalist</v>
      </c>
    </row>
    <row r="3417" spans="1:25">
      <c r="A3417" t="s">
        <v>8384</v>
      </c>
      <c r="B3417">
        <v>38</v>
      </c>
      <c r="C3417" t="s">
        <v>19</v>
      </c>
      <c r="D3417" t="s">
        <v>35</v>
      </c>
      <c r="E3417" s="6" t="s">
        <v>15487</v>
      </c>
      <c r="F3417" t="s">
        <v>62</v>
      </c>
      <c r="G3417">
        <v>4</v>
      </c>
      <c r="H3417">
        <v>0</v>
      </c>
      <c r="I3417">
        <v>68</v>
      </c>
      <c r="J3417">
        <v>3</v>
      </c>
      <c r="K3417">
        <v>333.23</v>
      </c>
      <c r="L3417" t="str">
        <f t="shared" si="318"/>
        <v/>
      </c>
      <c r="M3417">
        <v>3</v>
      </c>
      <c r="N3417" t="str">
        <f t="shared" si="319"/>
        <v/>
      </c>
      <c r="O3417">
        <v>8</v>
      </c>
      <c r="P3417" s="11">
        <v>0</v>
      </c>
      <c r="Q3417" s="11">
        <v>4.4117647058823498E-2</v>
      </c>
      <c r="R3417" s="12">
        <v>111.076666666666</v>
      </c>
      <c r="S3417" t="s">
        <v>22</v>
      </c>
      <c r="T3417">
        <v>0</v>
      </c>
      <c r="U3417">
        <f t="shared" si="320"/>
        <v>5</v>
      </c>
      <c r="V3417">
        <f t="shared" si="321"/>
        <v>1</v>
      </c>
      <c r="W3417">
        <f t="shared" si="322"/>
        <v>4</v>
      </c>
      <c r="X3417" t="str">
        <f t="shared" si="323"/>
        <v>514</v>
      </c>
      <c r="Y3417" t="str">
        <f>IF(Table1[[#This Row],[RFM_Score]]="555","Champion", IF(AND(J3417&gt;=4,V3417&gt;=4),"Loyal", IF(U3417&lt;=2,"At Risk", IF(W3417&gt;=4,"Potential Loyalist","Others"))))</f>
        <v>Potential Loyalist</v>
      </c>
    </row>
    <row r="3418" spans="1:25">
      <c r="A3418" t="s">
        <v>8357</v>
      </c>
      <c r="B3418">
        <v>18</v>
      </c>
      <c r="C3418" t="s">
        <v>24</v>
      </c>
      <c r="D3418" t="s">
        <v>29</v>
      </c>
      <c r="E3418" s="6" t="s">
        <v>15488</v>
      </c>
      <c r="F3418" t="s">
        <v>62</v>
      </c>
      <c r="G3418">
        <v>3</v>
      </c>
      <c r="H3418">
        <v>1</v>
      </c>
      <c r="I3418">
        <v>54</v>
      </c>
      <c r="J3418">
        <v>1</v>
      </c>
      <c r="K3418">
        <v>332.91</v>
      </c>
      <c r="L3418" t="str">
        <f t="shared" si="318"/>
        <v/>
      </c>
      <c r="M3418">
        <v>3</v>
      </c>
      <c r="N3418" t="str">
        <f t="shared" si="319"/>
        <v/>
      </c>
      <c r="O3418">
        <v>5</v>
      </c>
      <c r="P3418" s="11">
        <v>0.33333333333333298</v>
      </c>
      <c r="Q3418" s="11">
        <v>1.85185185185185E-2</v>
      </c>
      <c r="R3418" s="12">
        <v>110.97</v>
      </c>
      <c r="S3418" t="s">
        <v>22</v>
      </c>
      <c r="T3418">
        <v>0</v>
      </c>
      <c r="U3418">
        <f t="shared" si="320"/>
        <v>5</v>
      </c>
      <c r="V3418">
        <f t="shared" si="321"/>
        <v>1</v>
      </c>
      <c r="W3418">
        <f t="shared" si="322"/>
        <v>4</v>
      </c>
      <c r="X3418" t="str">
        <f t="shared" si="323"/>
        <v>514</v>
      </c>
      <c r="Y3418" t="str">
        <f>IF(Table1[[#This Row],[RFM_Score]]="555","Champion", IF(AND(J3418&gt;=4,V3418&gt;=4),"Loyal", IF(U3418&lt;=2,"At Risk", IF(W3418&gt;=4,"Potential Loyalist","Others"))))</f>
        <v>Potential Loyalist</v>
      </c>
    </row>
    <row r="3419" spans="1:25">
      <c r="A3419" t="s">
        <v>7056</v>
      </c>
      <c r="B3419">
        <v>35</v>
      </c>
      <c r="C3419" t="s">
        <v>19</v>
      </c>
      <c r="D3419" t="s">
        <v>25</v>
      </c>
      <c r="E3419" s="6" t="s">
        <v>15489</v>
      </c>
      <c r="F3419" t="s">
        <v>21</v>
      </c>
      <c r="G3419">
        <v>2</v>
      </c>
      <c r="H3419">
        <v>0</v>
      </c>
      <c r="I3419">
        <v>36</v>
      </c>
      <c r="J3419">
        <v>4</v>
      </c>
      <c r="K3419">
        <v>332.87</v>
      </c>
      <c r="L3419" t="str">
        <f t="shared" si="318"/>
        <v/>
      </c>
      <c r="M3419">
        <v>3</v>
      </c>
      <c r="N3419" t="str">
        <f t="shared" si="319"/>
        <v/>
      </c>
      <c r="O3419">
        <v>44</v>
      </c>
      <c r="P3419" s="11">
        <v>0</v>
      </c>
      <c r="Q3419" s="11">
        <v>0.11111111111111099</v>
      </c>
      <c r="R3419" s="12">
        <v>110.956666666666</v>
      </c>
      <c r="S3419" t="s">
        <v>22</v>
      </c>
      <c r="T3419">
        <v>0</v>
      </c>
      <c r="U3419">
        <f t="shared" si="320"/>
        <v>3</v>
      </c>
      <c r="V3419">
        <f t="shared" si="321"/>
        <v>1</v>
      </c>
      <c r="W3419">
        <f t="shared" si="322"/>
        <v>4</v>
      </c>
      <c r="X3419" t="str">
        <f t="shared" si="323"/>
        <v>314</v>
      </c>
      <c r="Y3419" t="str">
        <f>IF(Table1[[#This Row],[RFM_Score]]="555","Champion", IF(AND(J3419&gt;=4,V3419&gt;=4),"Loyal", IF(U3419&lt;=2,"At Risk", IF(W3419&gt;=4,"Potential Loyalist","Others"))))</f>
        <v>Potential Loyalist</v>
      </c>
    </row>
    <row r="3420" spans="1:25">
      <c r="A3420" t="s">
        <v>6788</v>
      </c>
      <c r="B3420">
        <v>25</v>
      </c>
      <c r="C3420" t="s">
        <v>19</v>
      </c>
      <c r="D3420" t="s">
        <v>20</v>
      </c>
      <c r="E3420" s="6" t="s">
        <v>15490</v>
      </c>
      <c r="F3420" t="s">
        <v>60</v>
      </c>
      <c r="G3420">
        <v>6</v>
      </c>
      <c r="H3420">
        <v>4</v>
      </c>
      <c r="I3420">
        <v>45</v>
      </c>
      <c r="J3420">
        <v>1</v>
      </c>
      <c r="K3420">
        <v>332.49</v>
      </c>
      <c r="L3420" t="str">
        <f t="shared" si="318"/>
        <v/>
      </c>
      <c r="M3420">
        <v>3</v>
      </c>
      <c r="N3420" t="str">
        <f t="shared" si="319"/>
        <v/>
      </c>
      <c r="O3420">
        <v>12</v>
      </c>
      <c r="P3420" s="11">
        <v>0.66666666666666596</v>
      </c>
      <c r="Q3420" s="11">
        <v>2.2222222222222199E-2</v>
      </c>
      <c r="R3420" s="12">
        <v>110.83</v>
      </c>
      <c r="S3420" t="s">
        <v>22</v>
      </c>
      <c r="T3420">
        <v>0</v>
      </c>
      <c r="U3420">
        <f t="shared" si="320"/>
        <v>5</v>
      </c>
      <c r="V3420">
        <f t="shared" si="321"/>
        <v>1</v>
      </c>
      <c r="W3420">
        <f t="shared" si="322"/>
        <v>4</v>
      </c>
      <c r="X3420" t="str">
        <f t="shared" si="323"/>
        <v>514</v>
      </c>
      <c r="Y3420" t="str">
        <f>IF(Table1[[#This Row],[RFM_Score]]="555","Champion", IF(AND(J3420&gt;=4,V3420&gt;=4),"Loyal", IF(U3420&lt;=2,"At Risk", IF(W3420&gt;=4,"Potential Loyalist","Others"))))</f>
        <v>Potential Loyalist</v>
      </c>
    </row>
    <row r="3421" spans="1:25">
      <c r="A3421" t="s">
        <v>5202</v>
      </c>
      <c r="B3421">
        <v>46</v>
      </c>
      <c r="C3421" t="s">
        <v>19</v>
      </c>
      <c r="D3421" t="s">
        <v>49</v>
      </c>
      <c r="E3421" s="6" t="s">
        <v>15491</v>
      </c>
      <c r="F3421" t="s">
        <v>21</v>
      </c>
      <c r="G3421">
        <v>2</v>
      </c>
      <c r="H3421">
        <v>0</v>
      </c>
      <c r="I3421">
        <v>51</v>
      </c>
      <c r="J3421">
        <v>3</v>
      </c>
      <c r="K3421">
        <v>331.83</v>
      </c>
      <c r="L3421" t="str">
        <f t="shared" si="318"/>
        <v/>
      </c>
      <c r="M3421">
        <v>3</v>
      </c>
      <c r="N3421" t="str">
        <f t="shared" si="319"/>
        <v/>
      </c>
      <c r="O3421">
        <v>5</v>
      </c>
      <c r="P3421" s="11">
        <v>0</v>
      </c>
      <c r="Q3421" s="11">
        <v>5.8823529411764698E-2</v>
      </c>
      <c r="R3421" s="12">
        <v>110.61</v>
      </c>
      <c r="S3421" t="s">
        <v>22</v>
      </c>
      <c r="T3421">
        <v>0</v>
      </c>
      <c r="U3421">
        <f t="shared" si="320"/>
        <v>5</v>
      </c>
      <c r="V3421">
        <f t="shared" si="321"/>
        <v>1</v>
      </c>
      <c r="W3421">
        <f t="shared" si="322"/>
        <v>4</v>
      </c>
      <c r="X3421" t="str">
        <f t="shared" si="323"/>
        <v>514</v>
      </c>
      <c r="Y3421" t="str">
        <f>IF(Table1[[#This Row],[RFM_Score]]="555","Champion", IF(AND(J3421&gt;=4,V3421&gt;=4),"Loyal", IF(U3421&lt;=2,"At Risk", IF(W3421&gt;=4,"Potential Loyalist","Others"))))</f>
        <v>Potential Loyalist</v>
      </c>
    </row>
    <row r="3422" spans="1:25">
      <c r="A3422" t="s">
        <v>8457</v>
      </c>
      <c r="B3422">
        <v>38</v>
      </c>
      <c r="C3422" t="s">
        <v>19</v>
      </c>
      <c r="D3422" t="s">
        <v>25</v>
      </c>
      <c r="E3422" s="6" t="s">
        <v>15492</v>
      </c>
      <c r="F3422" t="s">
        <v>30</v>
      </c>
      <c r="G3422">
        <v>4</v>
      </c>
      <c r="H3422">
        <v>0</v>
      </c>
      <c r="I3422">
        <v>48</v>
      </c>
      <c r="J3422">
        <v>3</v>
      </c>
      <c r="K3422">
        <v>331.61</v>
      </c>
      <c r="L3422" t="str">
        <f t="shared" si="318"/>
        <v/>
      </c>
      <c r="M3422">
        <v>3</v>
      </c>
      <c r="N3422" t="str">
        <f t="shared" si="319"/>
        <v/>
      </c>
      <c r="O3422">
        <v>33</v>
      </c>
      <c r="P3422" s="11">
        <v>0</v>
      </c>
      <c r="Q3422" s="11">
        <v>6.25E-2</v>
      </c>
      <c r="R3422" s="12">
        <v>110.53666666666599</v>
      </c>
      <c r="S3422" t="s">
        <v>22</v>
      </c>
      <c r="T3422">
        <v>1</v>
      </c>
      <c r="U3422">
        <f t="shared" si="320"/>
        <v>4</v>
      </c>
      <c r="V3422">
        <f t="shared" si="321"/>
        <v>1</v>
      </c>
      <c r="W3422">
        <f t="shared" si="322"/>
        <v>4</v>
      </c>
      <c r="X3422" t="str">
        <f t="shared" si="323"/>
        <v>414</v>
      </c>
      <c r="Y3422" t="str">
        <f>IF(Table1[[#This Row],[RFM_Score]]="555","Champion", IF(AND(J3422&gt;=4,V3422&gt;=4),"Loyal", IF(U3422&lt;=2,"At Risk", IF(W3422&gt;=4,"Potential Loyalist","Others"))))</f>
        <v>Potential Loyalist</v>
      </c>
    </row>
    <row r="3423" spans="1:25">
      <c r="A3423" t="s">
        <v>7278</v>
      </c>
      <c r="B3423">
        <v>29</v>
      </c>
      <c r="C3423" t="s">
        <v>19</v>
      </c>
      <c r="D3423" t="s">
        <v>25</v>
      </c>
      <c r="E3423" s="6" t="s">
        <v>15493</v>
      </c>
      <c r="F3423" t="s">
        <v>60</v>
      </c>
      <c r="G3423">
        <v>4</v>
      </c>
      <c r="H3423">
        <v>1</v>
      </c>
      <c r="I3423">
        <v>56</v>
      </c>
      <c r="J3423">
        <v>4</v>
      </c>
      <c r="K3423">
        <v>330.67</v>
      </c>
      <c r="L3423" t="str">
        <f t="shared" si="318"/>
        <v/>
      </c>
      <c r="M3423">
        <v>3</v>
      </c>
      <c r="N3423" t="str">
        <f t="shared" si="319"/>
        <v/>
      </c>
      <c r="O3423">
        <v>50</v>
      </c>
      <c r="P3423" s="11">
        <v>0.25</v>
      </c>
      <c r="Q3423" s="11">
        <v>7.1428571428571397E-2</v>
      </c>
      <c r="R3423" s="12">
        <v>110.223333333333</v>
      </c>
      <c r="S3423" t="s">
        <v>22</v>
      </c>
      <c r="T3423">
        <v>0</v>
      </c>
      <c r="U3423">
        <f t="shared" si="320"/>
        <v>3</v>
      </c>
      <c r="V3423">
        <f t="shared" si="321"/>
        <v>1</v>
      </c>
      <c r="W3423">
        <f t="shared" si="322"/>
        <v>4</v>
      </c>
      <c r="X3423" t="str">
        <f t="shared" si="323"/>
        <v>314</v>
      </c>
      <c r="Y3423" t="str">
        <f>IF(Table1[[#This Row],[RFM_Score]]="555","Champion", IF(AND(J3423&gt;=4,V3423&gt;=4),"Loyal", IF(U3423&lt;=2,"At Risk", IF(W3423&gt;=4,"Potential Loyalist","Others"))))</f>
        <v>Potential Loyalist</v>
      </c>
    </row>
    <row r="3424" spans="1:25">
      <c r="A3424" t="s">
        <v>9640</v>
      </c>
      <c r="B3424">
        <v>30</v>
      </c>
      <c r="C3424" t="s">
        <v>24</v>
      </c>
      <c r="D3424" t="s">
        <v>49</v>
      </c>
      <c r="E3424" s="6" t="s">
        <v>15494</v>
      </c>
      <c r="F3424" t="s">
        <v>30</v>
      </c>
      <c r="G3424">
        <v>2</v>
      </c>
      <c r="H3424">
        <v>1</v>
      </c>
      <c r="I3424">
        <v>48</v>
      </c>
      <c r="J3424">
        <v>1</v>
      </c>
      <c r="K3424">
        <v>330.51</v>
      </c>
      <c r="L3424" t="str">
        <f t="shared" si="318"/>
        <v/>
      </c>
      <c r="M3424">
        <v>3</v>
      </c>
      <c r="N3424" t="str">
        <f t="shared" si="319"/>
        <v/>
      </c>
      <c r="O3424">
        <v>33</v>
      </c>
      <c r="P3424" s="11">
        <v>0.5</v>
      </c>
      <c r="Q3424" s="11">
        <v>2.0833333333333301E-2</v>
      </c>
      <c r="R3424" s="12">
        <v>110.17</v>
      </c>
      <c r="S3424" t="s">
        <v>22</v>
      </c>
      <c r="T3424">
        <v>0</v>
      </c>
      <c r="U3424">
        <f t="shared" si="320"/>
        <v>4</v>
      </c>
      <c r="V3424">
        <f t="shared" si="321"/>
        <v>1</v>
      </c>
      <c r="W3424">
        <f t="shared" si="322"/>
        <v>4</v>
      </c>
      <c r="X3424" t="str">
        <f t="shared" si="323"/>
        <v>414</v>
      </c>
      <c r="Y3424" t="str">
        <f>IF(Table1[[#This Row],[RFM_Score]]="555","Champion", IF(AND(J3424&gt;=4,V3424&gt;=4),"Loyal", IF(U3424&lt;=2,"At Risk", IF(W3424&gt;=4,"Potential Loyalist","Others"))))</f>
        <v>Potential Loyalist</v>
      </c>
    </row>
    <row r="3425" spans="1:25">
      <c r="A3425" t="s">
        <v>1543</v>
      </c>
      <c r="B3425">
        <v>43</v>
      </c>
      <c r="C3425" t="s">
        <v>24</v>
      </c>
      <c r="D3425" t="s">
        <v>41</v>
      </c>
      <c r="E3425" s="6" t="s">
        <v>15495</v>
      </c>
      <c r="F3425" t="s">
        <v>26</v>
      </c>
      <c r="G3425">
        <v>5</v>
      </c>
      <c r="H3425">
        <v>3</v>
      </c>
      <c r="I3425">
        <v>55</v>
      </c>
      <c r="J3425">
        <v>2</v>
      </c>
      <c r="K3425">
        <v>330.45</v>
      </c>
      <c r="L3425" t="str">
        <f t="shared" si="318"/>
        <v/>
      </c>
      <c r="M3425">
        <v>3</v>
      </c>
      <c r="N3425" t="str">
        <f t="shared" si="319"/>
        <v/>
      </c>
      <c r="O3425">
        <v>39</v>
      </c>
      <c r="P3425" s="11">
        <v>0.6</v>
      </c>
      <c r="Q3425" s="11">
        <v>3.6363636363636299E-2</v>
      </c>
      <c r="R3425" s="12">
        <v>110.149999999999</v>
      </c>
      <c r="S3425" t="s">
        <v>22</v>
      </c>
      <c r="T3425">
        <v>0</v>
      </c>
      <c r="U3425">
        <f t="shared" si="320"/>
        <v>4</v>
      </c>
      <c r="V3425">
        <f t="shared" si="321"/>
        <v>1</v>
      </c>
      <c r="W3425">
        <f t="shared" si="322"/>
        <v>4</v>
      </c>
      <c r="X3425" t="str">
        <f t="shared" si="323"/>
        <v>414</v>
      </c>
      <c r="Y3425" t="str">
        <f>IF(Table1[[#This Row],[RFM_Score]]="555","Champion", IF(AND(J3425&gt;=4,V3425&gt;=4),"Loyal", IF(U3425&lt;=2,"At Risk", IF(W3425&gt;=4,"Potential Loyalist","Others"))))</f>
        <v>Potential Loyalist</v>
      </c>
    </row>
    <row r="3426" spans="1:25">
      <c r="A3426" t="s">
        <v>504</v>
      </c>
      <c r="B3426">
        <v>44</v>
      </c>
      <c r="C3426" t="s">
        <v>19</v>
      </c>
      <c r="D3426" t="s">
        <v>25</v>
      </c>
      <c r="E3426" s="6" t="s">
        <v>15496</v>
      </c>
      <c r="F3426" t="s">
        <v>26</v>
      </c>
      <c r="G3426">
        <v>2</v>
      </c>
      <c r="H3426">
        <v>1</v>
      </c>
      <c r="I3426">
        <v>55</v>
      </c>
      <c r="J3426">
        <v>2</v>
      </c>
      <c r="K3426">
        <v>329.93</v>
      </c>
      <c r="L3426" t="str">
        <f t="shared" si="318"/>
        <v/>
      </c>
      <c r="M3426">
        <v>3</v>
      </c>
      <c r="N3426" t="str">
        <f t="shared" si="319"/>
        <v/>
      </c>
      <c r="O3426">
        <v>46</v>
      </c>
      <c r="P3426" s="11">
        <v>0.5</v>
      </c>
      <c r="Q3426" s="11">
        <v>3.6363636363636299E-2</v>
      </c>
      <c r="R3426" s="12">
        <v>109.97666666666601</v>
      </c>
      <c r="S3426" t="s">
        <v>22</v>
      </c>
      <c r="T3426">
        <v>0</v>
      </c>
      <c r="U3426">
        <f t="shared" si="320"/>
        <v>3</v>
      </c>
      <c r="V3426">
        <f t="shared" si="321"/>
        <v>1</v>
      </c>
      <c r="W3426">
        <f t="shared" si="322"/>
        <v>4</v>
      </c>
      <c r="X3426" t="str">
        <f t="shared" si="323"/>
        <v>314</v>
      </c>
      <c r="Y3426" t="str">
        <f>IF(Table1[[#This Row],[RFM_Score]]="555","Champion", IF(AND(J3426&gt;=4,V3426&gt;=4),"Loyal", IF(U3426&lt;=2,"At Risk", IF(W3426&gt;=4,"Potential Loyalist","Others"))))</f>
        <v>Potential Loyalist</v>
      </c>
    </row>
    <row r="3427" spans="1:25">
      <c r="A3427" t="s">
        <v>4712</v>
      </c>
      <c r="B3427">
        <v>23</v>
      </c>
      <c r="C3427" t="s">
        <v>19</v>
      </c>
      <c r="D3427" t="s">
        <v>46</v>
      </c>
      <c r="E3427" s="6" t="s">
        <v>15497</v>
      </c>
      <c r="F3427" t="s">
        <v>30</v>
      </c>
      <c r="G3427">
        <v>4</v>
      </c>
      <c r="H3427">
        <v>1</v>
      </c>
      <c r="I3427">
        <v>61</v>
      </c>
      <c r="J3427">
        <v>5</v>
      </c>
      <c r="K3427">
        <v>329.7</v>
      </c>
      <c r="L3427" t="str">
        <f t="shared" si="318"/>
        <v/>
      </c>
      <c r="M3427">
        <v>3</v>
      </c>
      <c r="N3427" t="str">
        <f t="shared" si="319"/>
        <v/>
      </c>
      <c r="O3427">
        <v>27</v>
      </c>
      <c r="P3427" s="11">
        <v>0.25</v>
      </c>
      <c r="Q3427" s="11">
        <v>8.1967213114753995E-2</v>
      </c>
      <c r="R3427" s="12">
        <v>109.899999999999</v>
      </c>
      <c r="S3427" t="s">
        <v>22</v>
      </c>
      <c r="T3427">
        <v>0</v>
      </c>
      <c r="U3427">
        <f t="shared" si="320"/>
        <v>4</v>
      </c>
      <c r="V3427">
        <f t="shared" si="321"/>
        <v>1</v>
      </c>
      <c r="W3427">
        <f t="shared" si="322"/>
        <v>4</v>
      </c>
      <c r="X3427" t="str">
        <f t="shared" si="323"/>
        <v>414</v>
      </c>
      <c r="Y3427" t="str">
        <f>IF(Table1[[#This Row],[RFM_Score]]="555","Champion", IF(AND(J3427&gt;=4,V3427&gt;=4),"Loyal", IF(U3427&lt;=2,"At Risk", IF(W3427&gt;=4,"Potential Loyalist","Others"))))</f>
        <v>Potential Loyalist</v>
      </c>
    </row>
    <row r="3428" spans="1:25">
      <c r="A3428" t="s">
        <v>3964</v>
      </c>
      <c r="B3428">
        <v>40</v>
      </c>
      <c r="C3428" t="s">
        <v>19</v>
      </c>
      <c r="D3428" t="s">
        <v>25</v>
      </c>
      <c r="E3428" s="6" t="s">
        <v>15498</v>
      </c>
      <c r="F3428" t="s">
        <v>26</v>
      </c>
      <c r="G3428">
        <v>4</v>
      </c>
      <c r="H3428">
        <v>0</v>
      </c>
      <c r="I3428">
        <v>61</v>
      </c>
      <c r="J3428">
        <v>4</v>
      </c>
      <c r="K3428">
        <v>329.28</v>
      </c>
      <c r="L3428" t="str">
        <f t="shared" si="318"/>
        <v/>
      </c>
      <c r="M3428">
        <v>3</v>
      </c>
      <c r="N3428" t="str">
        <f t="shared" si="319"/>
        <v/>
      </c>
      <c r="O3428">
        <v>4</v>
      </c>
      <c r="P3428" s="11">
        <v>0</v>
      </c>
      <c r="Q3428" s="11">
        <v>6.5573770491803199E-2</v>
      </c>
      <c r="R3428" s="12">
        <v>109.759999999999</v>
      </c>
      <c r="S3428" t="s">
        <v>22</v>
      </c>
      <c r="T3428">
        <v>0</v>
      </c>
      <c r="U3428">
        <f t="shared" si="320"/>
        <v>5</v>
      </c>
      <c r="V3428">
        <f t="shared" si="321"/>
        <v>1</v>
      </c>
      <c r="W3428">
        <f t="shared" si="322"/>
        <v>4</v>
      </c>
      <c r="X3428" t="str">
        <f t="shared" si="323"/>
        <v>514</v>
      </c>
      <c r="Y3428" t="str">
        <f>IF(Table1[[#This Row],[RFM_Score]]="555","Champion", IF(AND(J3428&gt;=4,V3428&gt;=4),"Loyal", IF(U3428&lt;=2,"At Risk", IF(W3428&gt;=4,"Potential Loyalist","Others"))))</f>
        <v>Potential Loyalist</v>
      </c>
    </row>
    <row r="3429" spans="1:25">
      <c r="A3429" t="s">
        <v>1807</v>
      </c>
      <c r="B3429">
        <v>35</v>
      </c>
      <c r="C3429" t="s">
        <v>19</v>
      </c>
      <c r="D3429" t="s">
        <v>29</v>
      </c>
      <c r="E3429" s="6" t="s">
        <v>15499</v>
      </c>
      <c r="F3429" t="s">
        <v>37</v>
      </c>
      <c r="G3429">
        <v>4</v>
      </c>
      <c r="H3429">
        <v>3</v>
      </c>
      <c r="I3429">
        <v>67</v>
      </c>
      <c r="J3429">
        <v>4</v>
      </c>
      <c r="K3429">
        <v>328.83</v>
      </c>
      <c r="L3429" t="str">
        <f t="shared" si="318"/>
        <v/>
      </c>
      <c r="M3429">
        <v>3</v>
      </c>
      <c r="N3429" t="str">
        <f t="shared" si="319"/>
        <v/>
      </c>
      <c r="O3429">
        <v>15</v>
      </c>
      <c r="P3429" s="11">
        <v>0.75</v>
      </c>
      <c r="Q3429" s="11">
        <v>5.9701492537313397E-2</v>
      </c>
      <c r="R3429" s="12">
        <v>109.61</v>
      </c>
      <c r="S3429" t="s">
        <v>22</v>
      </c>
      <c r="T3429">
        <v>0</v>
      </c>
      <c r="U3429">
        <f t="shared" si="320"/>
        <v>5</v>
      </c>
      <c r="V3429">
        <f t="shared" si="321"/>
        <v>1</v>
      </c>
      <c r="W3429">
        <f t="shared" si="322"/>
        <v>4</v>
      </c>
      <c r="X3429" t="str">
        <f t="shared" si="323"/>
        <v>514</v>
      </c>
      <c r="Y3429" t="str">
        <f>IF(Table1[[#This Row],[RFM_Score]]="555","Champion", IF(AND(J3429&gt;=4,V3429&gt;=4),"Loyal", IF(U3429&lt;=2,"At Risk", IF(W3429&gt;=4,"Potential Loyalist","Others"))))</f>
        <v>Potential Loyalist</v>
      </c>
    </row>
    <row r="3430" spans="1:25">
      <c r="A3430" t="s">
        <v>6756</v>
      </c>
      <c r="B3430">
        <v>45</v>
      </c>
      <c r="C3430" t="s">
        <v>19</v>
      </c>
      <c r="D3430" t="s">
        <v>29</v>
      </c>
      <c r="E3430" s="6" t="s">
        <v>15500</v>
      </c>
      <c r="F3430" t="s">
        <v>26</v>
      </c>
      <c r="G3430">
        <v>2</v>
      </c>
      <c r="H3430">
        <v>1</v>
      </c>
      <c r="I3430">
        <v>58</v>
      </c>
      <c r="J3430">
        <v>3</v>
      </c>
      <c r="K3430">
        <v>328.76</v>
      </c>
      <c r="L3430" t="str">
        <f t="shared" si="318"/>
        <v/>
      </c>
      <c r="M3430">
        <v>3</v>
      </c>
      <c r="N3430" t="str">
        <f t="shared" si="319"/>
        <v/>
      </c>
      <c r="O3430">
        <v>9</v>
      </c>
      <c r="P3430" s="11">
        <v>0.5</v>
      </c>
      <c r="Q3430" s="11">
        <v>5.1724137931034399E-2</v>
      </c>
      <c r="R3430" s="12">
        <v>109.58666666666601</v>
      </c>
      <c r="S3430" t="s">
        <v>22</v>
      </c>
      <c r="T3430">
        <v>0</v>
      </c>
      <c r="U3430">
        <f t="shared" si="320"/>
        <v>5</v>
      </c>
      <c r="V3430">
        <f t="shared" si="321"/>
        <v>1</v>
      </c>
      <c r="W3430">
        <f t="shared" si="322"/>
        <v>4</v>
      </c>
      <c r="X3430" t="str">
        <f t="shared" si="323"/>
        <v>514</v>
      </c>
      <c r="Y3430" t="str">
        <f>IF(Table1[[#This Row],[RFM_Score]]="555","Champion", IF(AND(J3430&gt;=4,V3430&gt;=4),"Loyal", IF(U3430&lt;=2,"At Risk", IF(W3430&gt;=4,"Potential Loyalist","Others"))))</f>
        <v>Potential Loyalist</v>
      </c>
    </row>
    <row r="3431" spans="1:25">
      <c r="A3431" t="s">
        <v>9872</v>
      </c>
      <c r="B3431">
        <v>47</v>
      </c>
      <c r="C3431" t="s">
        <v>19</v>
      </c>
      <c r="D3431" t="s">
        <v>49</v>
      </c>
      <c r="E3431" s="6" t="s">
        <v>15501</v>
      </c>
      <c r="F3431" t="s">
        <v>21</v>
      </c>
      <c r="G3431">
        <v>5</v>
      </c>
      <c r="H3431">
        <v>0</v>
      </c>
      <c r="I3431">
        <v>64</v>
      </c>
      <c r="J3431">
        <v>3</v>
      </c>
      <c r="K3431">
        <v>327.31</v>
      </c>
      <c r="L3431" t="str">
        <f t="shared" si="318"/>
        <v/>
      </c>
      <c r="M3431">
        <v>3</v>
      </c>
      <c r="N3431" t="str">
        <f t="shared" si="319"/>
        <v/>
      </c>
      <c r="O3431">
        <v>9</v>
      </c>
      <c r="P3431" s="11">
        <v>0</v>
      </c>
      <c r="Q3431" s="11">
        <v>4.6875E-2</v>
      </c>
      <c r="R3431" s="12">
        <v>109.103333333333</v>
      </c>
      <c r="S3431" t="s">
        <v>22</v>
      </c>
      <c r="T3431">
        <v>1</v>
      </c>
      <c r="U3431">
        <f t="shared" si="320"/>
        <v>5</v>
      </c>
      <c r="V3431">
        <f t="shared" si="321"/>
        <v>1</v>
      </c>
      <c r="W3431">
        <f t="shared" si="322"/>
        <v>4</v>
      </c>
      <c r="X3431" t="str">
        <f t="shared" si="323"/>
        <v>514</v>
      </c>
      <c r="Y3431" t="str">
        <f>IF(Table1[[#This Row],[RFM_Score]]="555","Champion", IF(AND(J3431&gt;=4,V3431&gt;=4),"Loyal", IF(U3431&lt;=2,"At Risk", IF(W3431&gt;=4,"Potential Loyalist","Others"))))</f>
        <v>Potential Loyalist</v>
      </c>
    </row>
    <row r="3432" spans="1:25">
      <c r="A3432" t="s">
        <v>11906</v>
      </c>
      <c r="B3432">
        <v>40</v>
      </c>
      <c r="C3432" t="s">
        <v>24</v>
      </c>
      <c r="D3432" t="s">
        <v>46</v>
      </c>
      <c r="E3432" s="6" t="s">
        <v>15502</v>
      </c>
      <c r="F3432" t="s">
        <v>60</v>
      </c>
      <c r="G3432">
        <v>6</v>
      </c>
      <c r="H3432">
        <v>1</v>
      </c>
      <c r="I3432">
        <v>57</v>
      </c>
      <c r="J3432">
        <v>1</v>
      </c>
      <c r="K3432">
        <v>326.77</v>
      </c>
      <c r="L3432" t="str">
        <f t="shared" si="318"/>
        <v/>
      </c>
      <c r="M3432">
        <v>3</v>
      </c>
      <c r="N3432" t="str">
        <f t="shared" si="319"/>
        <v/>
      </c>
      <c r="O3432">
        <v>65</v>
      </c>
      <c r="P3432" s="11">
        <v>0.16666666666666599</v>
      </c>
      <c r="Q3432" s="11">
        <v>1.7543859649122799E-2</v>
      </c>
      <c r="R3432" s="12">
        <v>108.92333333333301</v>
      </c>
      <c r="S3432" t="s">
        <v>22</v>
      </c>
      <c r="T3432">
        <v>0</v>
      </c>
      <c r="U3432">
        <f t="shared" si="320"/>
        <v>3</v>
      </c>
      <c r="V3432">
        <f t="shared" si="321"/>
        <v>1</v>
      </c>
      <c r="W3432">
        <f t="shared" si="322"/>
        <v>4</v>
      </c>
      <c r="X3432" t="str">
        <f t="shared" si="323"/>
        <v>314</v>
      </c>
      <c r="Y3432" t="str">
        <f>IF(Table1[[#This Row],[RFM_Score]]="555","Champion", IF(AND(J3432&gt;=4,V3432&gt;=4),"Loyal", IF(U3432&lt;=2,"At Risk", IF(W3432&gt;=4,"Potential Loyalist","Others"))))</f>
        <v>Potential Loyalist</v>
      </c>
    </row>
    <row r="3433" spans="1:25">
      <c r="A3433" t="s">
        <v>2886</v>
      </c>
      <c r="B3433">
        <v>28</v>
      </c>
      <c r="C3433" t="s">
        <v>19</v>
      </c>
      <c r="D3433" t="s">
        <v>25</v>
      </c>
      <c r="E3433" s="6" t="s">
        <v>15503</v>
      </c>
      <c r="F3433" t="s">
        <v>21</v>
      </c>
      <c r="G3433">
        <v>4</v>
      </c>
      <c r="H3433">
        <v>2</v>
      </c>
      <c r="I3433">
        <v>46</v>
      </c>
      <c r="J3433">
        <v>0</v>
      </c>
      <c r="K3433">
        <v>326.18</v>
      </c>
      <c r="L3433" t="str">
        <f t="shared" si="318"/>
        <v/>
      </c>
      <c r="M3433">
        <v>3</v>
      </c>
      <c r="N3433" t="str">
        <f t="shared" si="319"/>
        <v/>
      </c>
      <c r="O3433">
        <v>7</v>
      </c>
      <c r="P3433" s="11">
        <v>0.5</v>
      </c>
      <c r="Q3433" s="11">
        <v>0</v>
      </c>
      <c r="R3433" s="12">
        <v>108.72666666666601</v>
      </c>
      <c r="S3433" t="s">
        <v>22</v>
      </c>
      <c r="T3433">
        <v>0</v>
      </c>
      <c r="U3433">
        <f t="shared" si="320"/>
        <v>5</v>
      </c>
      <c r="V3433">
        <f t="shared" si="321"/>
        <v>1</v>
      </c>
      <c r="W3433">
        <f t="shared" si="322"/>
        <v>4</v>
      </c>
      <c r="X3433" t="str">
        <f t="shared" si="323"/>
        <v>514</v>
      </c>
      <c r="Y3433" t="str">
        <f>IF(Table1[[#This Row],[RFM_Score]]="555","Champion", IF(AND(J3433&gt;=4,V3433&gt;=4),"Loyal", IF(U3433&lt;=2,"At Risk", IF(W3433&gt;=4,"Potential Loyalist","Others"))))</f>
        <v>Potential Loyalist</v>
      </c>
    </row>
    <row r="3434" spans="1:25">
      <c r="A3434" t="s">
        <v>4670</v>
      </c>
      <c r="B3434">
        <v>45</v>
      </c>
      <c r="C3434" t="s">
        <v>24</v>
      </c>
      <c r="D3434" t="s">
        <v>46</v>
      </c>
      <c r="E3434" s="6" t="s">
        <v>15504</v>
      </c>
      <c r="F3434" t="s">
        <v>26</v>
      </c>
      <c r="G3434">
        <v>0</v>
      </c>
      <c r="H3434">
        <v>0</v>
      </c>
      <c r="I3434">
        <v>50</v>
      </c>
      <c r="J3434">
        <v>4</v>
      </c>
      <c r="K3434">
        <v>326.01</v>
      </c>
      <c r="L3434" t="str">
        <f t="shared" si="318"/>
        <v/>
      </c>
      <c r="M3434">
        <v>3</v>
      </c>
      <c r="N3434" t="str">
        <f t="shared" si="319"/>
        <v/>
      </c>
      <c r="O3434">
        <v>26</v>
      </c>
      <c r="P3434" s="11">
        <v>0</v>
      </c>
      <c r="Q3434" s="11">
        <v>0.08</v>
      </c>
      <c r="R3434" s="12">
        <v>108.67</v>
      </c>
      <c r="S3434" t="s">
        <v>22</v>
      </c>
      <c r="T3434">
        <v>0</v>
      </c>
      <c r="U3434">
        <f t="shared" si="320"/>
        <v>4</v>
      </c>
      <c r="V3434">
        <f t="shared" si="321"/>
        <v>1</v>
      </c>
      <c r="W3434">
        <f t="shared" si="322"/>
        <v>4</v>
      </c>
      <c r="X3434" t="str">
        <f t="shared" si="323"/>
        <v>414</v>
      </c>
      <c r="Y3434" t="str">
        <f>IF(Table1[[#This Row],[RFM_Score]]="555","Champion", IF(AND(J3434&gt;=4,V3434&gt;=4),"Loyal", IF(U3434&lt;=2,"At Risk", IF(W3434&gt;=4,"Potential Loyalist","Others"))))</f>
        <v>Potential Loyalist</v>
      </c>
    </row>
    <row r="3435" spans="1:25">
      <c r="A3435" t="s">
        <v>1181</v>
      </c>
      <c r="B3435">
        <v>32</v>
      </c>
      <c r="C3435" t="s">
        <v>19</v>
      </c>
      <c r="D3435" t="s">
        <v>20</v>
      </c>
      <c r="E3435" s="6" t="s">
        <v>15505</v>
      </c>
      <c r="F3435" t="s">
        <v>62</v>
      </c>
      <c r="G3435">
        <v>2</v>
      </c>
      <c r="H3435">
        <v>1</v>
      </c>
      <c r="I3435">
        <v>50</v>
      </c>
      <c r="J3435">
        <v>3</v>
      </c>
      <c r="K3435">
        <v>324.58999999999997</v>
      </c>
      <c r="L3435" t="str">
        <f t="shared" si="318"/>
        <v/>
      </c>
      <c r="M3435">
        <v>3</v>
      </c>
      <c r="N3435" t="str">
        <f t="shared" si="319"/>
        <v/>
      </c>
      <c r="O3435">
        <v>8</v>
      </c>
      <c r="P3435" s="11">
        <v>0.5</v>
      </c>
      <c r="Q3435" s="11">
        <v>0.06</v>
      </c>
      <c r="R3435" s="12">
        <v>108.196666666666</v>
      </c>
      <c r="S3435" t="s">
        <v>22</v>
      </c>
      <c r="T3435">
        <v>0</v>
      </c>
      <c r="U3435">
        <f t="shared" si="320"/>
        <v>5</v>
      </c>
      <c r="V3435">
        <f t="shared" si="321"/>
        <v>1</v>
      </c>
      <c r="W3435">
        <f t="shared" si="322"/>
        <v>4</v>
      </c>
      <c r="X3435" t="str">
        <f t="shared" si="323"/>
        <v>514</v>
      </c>
      <c r="Y3435" t="str">
        <f>IF(Table1[[#This Row],[RFM_Score]]="555","Champion", IF(AND(J3435&gt;=4,V3435&gt;=4),"Loyal", IF(U3435&lt;=2,"At Risk", IF(W3435&gt;=4,"Potential Loyalist","Others"))))</f>
        <v>Potential Loyalist</v>
      </c>
    </row>
    <row r="3436" spans="1:25">
      <c r="A3436" t="s">
        <v>8891</v>
      </c>
      <c r="B3436">
        <v>33</v>
      </c>
      <c r="C3436" t="s">
        <v>19</v>
      </c>
      <c r="D3436" t="s">
        <v>49</v>
      </c>
      <c r="E3436" s="6" t="s">
        <v>15506</v>
      </c>
      <c r="F3436" t="s">
        <v>37</v>
      </c>
      <c r="G3436">
        <v>3</v>
      </c>
      <c r="H3436">
        <v>1</v>
      </c>
      <c r="I3436">
        <v>48</v>
      </c>
      <c r="J3436">
        <v>3</v>
      </c>
      <c r="K3436">
        <v>324.22000000000003</v>
      </c>
      <c r="L3436" t="str">
        <f t="shared" si="318"/>
        <v/>
      </c>
      <c r="M3436">
        <v>3</v>
      </c>
      <c r="N3436" t="str">
        <f t="shared" si="319"/>
        <v/>
      </c>
      <c r="O3436">
        <v>53</v>
      </c>
      <c r="P3436" s="11">
        <v>0.33333333333333298</v>
      </c>
      <c r="Q3436" s="11">
        <v>6.25E-2</v>
      </c>
      <c r="R3436" s="12">
        <v>108.073333333333</v>
      </c>
      <c r="S3436" t="s">
        <v>22</v>
      </c>
      <c r="T3436">
        <v>0</v>
      </c>
      <c r="U3436">
        <f t="shared" si="320"/>
        <v>3</v>
      </c>
      <c r="V3436">
        <f t="shared" si="321"/>
        <v>1</v>
      </c>
      <c r="W3436">
        <f t="shared" si="322"/>
        <v>4</v>
      </c>
      <c r="X3436" t="str">
        <f t="shared" si="323"/>
        <v>314</v>
      </c>
      <c r="Y3436" t="str">
        <f>IF(Table1[[#This Row],[RFM_Score]]="555","Champion", IF(AND(J3436&gt;=4,V3436&gt;=4),"Loyal", IF(U3436&lt;=2,"At Risk", IF(W3436&gt;=4,"Potential Loyalist","Others"))))</f>
        <v>Potential Loyalist</v>
      </c>
    </row>
    <row r="3437" spans="1:25">
      <c r="A3437" t="s">
        <v>8915</v>
      </c>
      <c r="B3437">
        <v>41</v>
      </c>
      <c r="C3437" t="s">
        <v>19</v>
      </c>
      <c r="D3437" t="s">
        <v>25</v>
      </c>
      <c r="E3437" s="6" t="s">
        <v>15507</v>
      </c>
      <c r="F3437" t="s">
        <v>21</v>
      </c>
      <c r="G3437">
        <v>0</v>
      </c>
      <c r="H3437">
        <v>0</v>
      </c>
      <c r="I3437">
        <v>47</v>
      </c>
      <c r="J3437">
        <v>2</v>
      </c>
      <c r="K3437">
        <v>324.10000000000002</v>
      </c>
      <c r="L3437" t="str">
        <f t="shared" si="318"/>
        <v/>
      </c>
      <c r="M3437">
        <v>3</v>
      </c>
      <c r="N3437" t="str">
        <f t="shared" si="319"/>
        <v/>
      </c>
      <c r="O3437">
        <v>16</v>
      </c>
      <c r="P3437" s="11">
        <v>0</v>
      </c>
      <c r="Q3437" s="11">
        <v>4.2553191489361701E-2</v>
      </c>
      <c r="R3437" s="12">
        <v>108.033333333333</v>
      </c>
      <c r="S3437" t="s">
        <v>22</v>
      </c>
      <c r="T3437">
        <v>0</v>
      </c>
      <c r="U3437">
        <f t="shared" si="320"/>
        <v>5</v>
      </c>
      <c r="V3437">
        <f t="shared" si="321"/>
        <v>1</v>
      </c>
      <c r="W3437">
        <f t="shared" si="322"/>
        <v>4</v>
      </c>
      <c r="X3437" t="str">
        <f t="shared" si="323"/>
        <v>514</v>
      </c>
      <c r="Y3437" t="str">
        <f>IF(Table1[[#This Row],[RFM_Score]]="555","Champion", IF(AND(J3437&gt;=4,V3437&gt;=4),"Loyal", IF(U3437&lt;=2,"At Risk", IF(W3437&gt;=4,"Potential Loyalist","Others"))))</f>
        <v>Potential Loyalist</v>
      </c>
    </row>
    <row r="3438" spans="1:25">
      <c r="A3438" t="s">
        <v>896</v>
      </c>
      <c r="B3438">
        <v>42</v>
      </c>
      <c r="C3438" t="s">
        <v>24</v>
      </c>
      <c r="D3438" t="s">
        <v>29</v>
      </c>
      <c r="E3438" s="6" t="s">
        <v>15508</v>
      </c>
      <c r="F3438" t="s">
        <v>30</v>
      </c>
      <c r="G3438">
        <v>3</v>
      </c>
      <c r="H3438">
        <v>1</v>
      </c>
      <c r="I3438">
        <v>42</v>
      </c>
      <c r="J3438">
        <v>2</v>
      </c>
      <c r="K3438">
        <v>323.86</v>
      </c>
      <c r="L3438" t="str">
        <f t="shared" si="318"/>
        <v/>
      </c>
      <c r="M3438">
        <v>3</v>
      </c>
      <c r="N3438" t="str">
        <f t="shared" si="319"/>
        <v/>
      </c>
      <c r="O3438">
        <v>74</v>
      </c>
      <c r="P3438" s="11">
        <v>0.33333333333333298</v>
      </c>
      <c r="Q3438" s="11">
        <v>4.7619047619047603E-2</v>
      </c>
      <c r="R3438" s="12">
        <v>107.95333333333301</v>
      </c>
      <c r="S3438" t="s">
        <v>22</v>
      </c>
      <c r="T3438">
        <v>1</v>
      </c>
      <c r="U3438">
        <f t="shared" si="320"/>
        <v>2</v>
      </c>
      <c r="V3438">
        <f t="shared" si="321"/>
        <v>1</v>
      </c>
      <c r="W3438">
        <f t="shared" si="322"/>
        <v>4</v>
      </c>
      <c r="X3438" t="str">
        <f t="shared" si="323"/>
        <v>214</v>
      </c>
      <c r="Y3438" t="str">
        <f>IF(Table1[[#This Row],[RFM_Score]]="555","Champion", IF(AND(J3438&gt;=4,V3438&gt;=4),"Loyal", IF(U3438&lt;=2,"At Risk", IF(W3438&gt;=4,"Potential Loyalist","Others"))))</f>
        <v>At Risk</v>
      </c>
    </row>
    <row r="3439" spans="1:25">
      <c r="A3439" t="s">
        <v>4840</v>
      </c>
      <c r="B3439">
        <v>26</v>
      </c>
      <c r="C3439" t="s">
        <v>19</v>
      </c>
      <c r="D3439" t="s">
        <v>25</v>
      </c>
      <c r="E3439" s="6" t="s">
        <v>15509</v>
      </c>
      <c r="F3439" t="s">
        <v>26</v>
      </c>
      <c r="G3439">
        <v>5</v>
      </c>
      <c r="H3439">
        <v>3</v>
      </c>
      <c r="I3439">
        <v>43</v>
      </c>
      <c r="J3439">
        <v>1</v>
      </c>
      <c r="K3439">
        <v>323.69</v>
      </c>
      <c r="L3439" t="str">
        <f t="shared" si="318"/>
        <v/>
      </c>
      <c r="M3439">
        <v>3</v>
      </c>
      <c r="N3439" t="str">
        <f t="shared" si="319"/>
        <v/>
      </c>
      <c r="O3439">
        <v>90</v>
      </c>
      <c r="P3439" s="11">
        <v>0.6</v>
      </c>
      <c r="Q3439" s="11">
        <v>2.3255813953488299E-2</v>
      </c>
      <c r="R3439" s="12">
        <v>107.89666666666599</v>
      </c>
      <c r="S3439" t="s">
        <v>22</v>
      </c>
      <c r="T3439">
        <v>0</v>
      </c>
      <c r="U3439">
        <f t="shared" si="320"/>
        <v>2</v>
      </c>
      <c r="V3439">
        <f t="shared" si="321"/>
        <v>1</v>
      </c>
      <c r="W3439">
        <f t="shared" si="322"/>
        <v>4</v>
      </c>
      <c r="X3439" t="str">
        <f t="shared" si="323"/>
        <v>214</v>
      </c>
      <c r="Y3439" t="str">
        <f>IF(Table1[[#This Row],[RFM_Score]]="555","Champion", IF(AND(J3439&gt;=4,V3439&gt;=4),"Loyal", IF(U3439&lt;=2,"At Risk", IF(W3439&gt;=4,"Potential Loyalist","Others"))))</f>
        <v>At Risk</v>
      </c>
    </row>
    <row r="3440" spans="1:25">
      <c r="A3440" t="s">
        <v>10858</v>
      </c>
      <c r="B3440">
        <v>34</v>
      </c>
      <c r="C3440" t="s">
        <v>19</v>
      </c>
      <c r="D3440" t="s">
        <v>25</v>
      </c>
      <c r="E3440" s="6" t="s">
        <v>15510</v>
      </c>
      <c r="F3440" t="s">
        <v>26</v>
      </c>
      <c r="G3440">
        <v>2</v>
      </c>
      <c r="H3440">
        <v>0</v>
      </c>
      <c r="I3440">
        <v>51</v>
      </c>
      <c r="J3440">
        <v>2</v>
      </c>
      <c r="K3440">
        <v>323.02999999999997</v>
      </c>
      <c r="L3440" t="str">
        <f t="shared" si="318"/>
        <v/>
      </c>
      <c r="M3440">
        <v>3</v>
      </c>
      <c r="N3440" t="str">
        <f t="shared" si="319"/>
        <v/>
      </c>
      <c r="O3440">
        <v>20</v>
      </c>
      <c r="P3440" s="11">
        <v>0</v>
      </c>
      <c r="Q3440" s="11">
        <v>3.9215686274509803E-2</v>
      </c>
      <c r="R3440" s="12">
        <v>107.67666666666599</v>
      </c>
      <c r="S3440" t="s">
        <v>22</v>
      </c>
      <c r="T3440">
        <v>0</v>
      </c>
      <c r="U3440">
        <f t="shared" si="320"/>
        <v>5</v>
      </c>
      <c r="V3440">
        <f t="shared" si="321"/>
        <v>1</v>
      </c>
      <c r="W3440">
        <f t="shared" si="322"/>
        <v>4</v>
      </c>
      <c r="X3440" t="str">
        <f t="shared" si="323"/>
        <v>514</v>
      </c>
      <c r="Y3440" t="str">
        <f>IF(Table1[[#This Row],[RFM_Score]]="555","Champion", IF(AND(J3440&gt;=4,V3440&gt;=4),"Loyal", IF(U3440&lt;=2,"At Risk", IF(W3440&gt;=4,"Potential Loyalist","Others"))))</f>
        <v>Potential Loyalist</v>
      </c>
    </row>
    <row r="3441" spans="1:25">
      <c r="A3441" t="s">
        <v>5644</v>
      </c>
      <c r="B3441">
        <v>30</v>
      </c>
      <c r="C3441" t="s">
        <v>33</v>
      </c>
      <c r="D3441" t="s">
        <v>41</v>
      </c>
      <c r="E3441" s="6" t="s">
        <v>15511</v>
      </c>
      <c r="F3441" t="s">
        <v>26</v>
      </c>
      <c r="G3441">
        <v>2</v>
      </c>
      <c r="H3441">
        <v>1</v>
      </c>
      <c r="I3441">
        <v>62</v>
      </c>
      <c r="J3441">
        <v>4</v>
      </c>
      <c r="K3441">
        <v>323</v>
      </c>
      <c r="L3441" t="str">
        <f t="shared" si="318"/>
        <v/>
      </c>
      <c r="M3441">
        <v>3</v>
      </c>
      <c r="N3441" t="str">
        <f t="shared" si="319"/>
        <v/>
      </c>
      <c r="O3441">
        <v>71</v>
      </c>
      <c r="P3441" s="11">
        <v>0.5</v>
      </c>
      <c r="Q3441" s="11">
        <v>6.4516129032257993E-2</v>
      </c>
      <c r="R3441" s="12">
        <v>107.666666666666</v>
      </c>
      <c r="S3441" t="s">
        <v>22</v>
      </c>
      <c r="T3441">
        <v>0</v>
      </c>
      <c r="U3441">
        <f t="shared" si="320"/>
        <v>2</v>
      </c>
      <c r="V3441">
        <f t="shared" si="321"/>
        <v>1</v>
      </c>
      <c r="W3441">
        <f t="shared" si="322"/>
        <v>4</v>
      </c>
      <c r="X3441" t="str">
        <f t="shared" si="323"/>
        <v>214</v>
      </c>
      <c r="Y3441" t="str">
        <f>IF(Table1[[#This Row],[RFM_Score]]="555","Champion", IF(AND(J3441&gt;=4,V3441&gt;=4),"Loyal", IF(U3441&lt;=2,"At Risk", IF(W3441&gt;=4,"Potential Loyalist","Others"))))</f>
        <v>At Risk</v>
      </c>
    </row>
    <row r="3442" spans="1:25">
      <c r="A3442" t="s">
        <v>4261</v>
      </c>
      <c r="B3442">
        <v>18</v>
      </c>
      <c r="C3442" t="s">
        <v>19</v>
      </c>
      <c r="D3442" t="s">
        <v>25</v>
      </c>
      <c r="E3442" s="6" t="s">
        <v>15512</v>
      </c>
      <c r="F3442" t="s">
        <v>26</v>
      </c>
      <c r="G3442">
        <v>1</v>
      </c>
      <c r="H3442">
        <v>0</v>
      </c>
      <c r="I3442">
        <v>61</v>
      </c>
      <c r="J3442">
        <v>2</v>
      </c>
      <c r="K3442">
        <v>322.64</v>
      </c>
      <c r="L3442" t="str">
        <f t="shared" si="318"/>
        <v/>
      </c>
      <c r="M3442">
        <v>3</v>
      </c>
      <c r="N3442" t="str">
        <f t="shared" si="319"/>
        <v/>
      </c>
      <c r="O3442">
        <v>30</v>
      </c>
      <c r="P3442" s="11">
        <v>0</v>
      </c>
      <c r="Q3442" s="11">
        <v>3.2786885245901599E-2</v>
      </c>
      <c r="R3442" s="12">
        <v>107.546666666666</v>
      </c>
      <c r="S3442" t="s">
        <v>22</v>
      </c>
      <c r="T3442">
        <v>0</v>
      </c>
      <c r="U3442">
        <f t="shared" si="320"/>
        <v>4</v>
      </c>
      <c r="V3442">
        <f t="shared" si="321"/>
        <v>1</v>
      </c>
      <c r="W3442">
        <f t="shared" si="322"/>
        <v>4</v>
      </c>
      <c r="X3442" t="str">
        <f t="shared" si="323"/>
        <v>414</v>
      </c>
      <c r="Y3442" t="str">
        <f>IF(Table1[[#This Row],[RFM_Score]]="555","Champion", IF(AND(J3442&gt;=4,V3442&gt;=4),"Loyal", IF(U3442&lt;=2,"At Risk", IF(W3442&gt;=4,"Potential Loyalist","Others"))))</f>
        <v>Potential Loyalist</v>
      </c>
    </row>
    <row r="3443" spans="1:25">
      <c r="A3443" t="s">
        <v>1422</v>
      </c>
      <c r="B3443">
        <v>38</v>
      </c>
      <c r="C3443" t="s">
        <v>24</v>
      </c>
      <c r="D3443" t="s">
        <v>29</v>
      </c>
      <c r="E3443" s="6" t="s">
        <v>15513</v>
      </c>
      <c r="F3443" t="s">
        <v>26</v>
      </c>
      <c r="G3443">
        <v>2</v>
      </c>
      <c r="H3443">
        <v>0</v>
      </c>
      <c r="I3443">
        <v>48</v>
      </c>
      <c r="J3443">
        <v>4</v>
      </c>
      <c r="K3443">
        <v>322.39</v>
      </c>
      <c r="L3443" t="str">
        <f t="shared" si="318"/>
        <v/>
      </c>
      <c r="M3443">
        <v>3</v>
      </c>
      <c r="N3443" t="str">
        <f t="shared" si="319"/>
        <v/>
      </c>
      <c r="O3443">
        <v>46</v>
      </c>
      <c r="P3443" s="11">
        <v>0</v>
      </c>
      <c r="Q3443" s="11">
        <v>8.3333333333333301E-2</v>
      </c>
      <c r="R3443" s="12">
        <v>107.463333333333</v>
      </c>
      <c r="S3443" t="s">
        <v>22</v>
      </c>
      <c r="T3443">
        <v>0</v>
      </c>
      <c r="U3443">
        <f t="shared" si="320"/>
        <v>3</v>
      </c>
      <c r="V3443">
        <f t="shared" si="321"/>
        <v>1</v>
      </c>
      <c r="W3443">
        <f t="shared" si="322"/>
        <v>4</v>
      </c>
      <c r="X3443" t="str">
        <f t="shared" si="323"/>
        <v>314</v>
      </c>
      <c r="Y3443" t="str">
        <f>IF(Table1[[#This Row],[RFM_Score]]="555","Champion", IF(AND(J3443&gt;=4,V3443&gt;=4),"Loyal", IF(U3443&lt;=2,"At Risk", IF(W3443&gt;=4,"Potential Loyalist","Others"))))</f>
        <v>Potential Loyalist</v>
      </c>
    </row>
    <row r="3444" spans="1:25">
      <c r="A3444" t="s">
        <v>10512</v>
      </c>
      <c r="B3444">
        <v>20</v>
      </c>
      <c r="C3444" t="s">
        <v>19</v>
      </c>
      <c r="D3444" t="s">
        <v>25</v>
      </c>
      <c r="E3444" s="6" t="s">
        <v>15514</v>
      </c>
      <c r="F3444" t="s">
        <v>21</v>
      </c>
      <c r="G3444">
        <v>2</v>
      </c>
      <c r="H3444">
        <v>2</v>
      </c>
      <c r="I3444">
        <v>61</v>
      </c>
      <c r="J3444">
        <v>4</v>
      </c>
      <c r="K3444">
        <v>321.83999999999997</v>
      </c>
      <c r="L3444" t="str">
        <f t="shared" si="318"/>
        <v/>
      </c>
      <c r="M3444">
        <v>3</v>
      </c>
      <c r="N3444" t="str">
        <f t="shared" si="319"/>
        <v/>
      </c>
      <c r="O3444">
        <v>1</v>
      </c>
      <c r="P3444" s="11">
        <v>1</v>
      </c>
      <c r="Q3444" s="11">
        <v>6.5573770491803199E-2</v>
      </c>
      <c r="R3444" s="12">
        <v>107.27999999999901</v>
      </c>
      <c r="S3444" t="s">
        <v>22</v>
      </c>
      <c r="T3444">
        <v>0</v>
      </c>
      <c r="U3444">
        <f t="shared" si="320"/>
        <v>5</v>
      </c>
      <c r="V3444">
        <f t="shared" si="321"/>
        <v>1</v>
      </c>
      <c r="W3444">
        <f t="shared" si="322"/>
        <v>4</v>
      </c>
      <c r="X3444" t="str">
        <f t="shared" si="323"/>
        <v>514</v>
      </c>
      <c r="Y3444" t="str">
        <f>IF(Table1[[#This Row],[RFM_Score]]="555","Champion", IF(AND(J3444&gt;=4,V3444&gt;=4),"Loyal", IF(U3444&lt;=2,"At Risk", IF(W3444&gt;=4,"Potential Loyalist","Others"))))</f>
        <v>Potential Loyalist</v>
      </c>
    </row>
    <row r="3445" spans="1:25">
      <c r="A3445" t="s">
        <v>9162</v>
      </c>
      <c r="B3445">
        <v>35</v>
      </c>
      <c r="C3445" t="s">
        <v>24</v>
      </c>
      <c r="D3445" t="s">
        <v>29</v>
      </c>
      <c r="E3445" s="6" t="s">
        <v>15515</v>
      </c>
      <c r="F3445" t="s">
        <v>37</v>
      </c>
      <c r="G3445">
        <v>2</v>
      </c>
      <c r="H3445">
        <v>0</v>
      </c>
      <c r="I3445">
        <v>37</v>
      </c>
      <c r="J3445">
        <v>1</v>
      </c>
      <c r="K3445">
        <v>321.52999999999997</v>
      </c>
      <c r="L3445" t="str">
        <f t="shared" si="318"/>
        <v/>
      </c>
      <c r="M3445">
        <v>3</v>
      </c>
      <c r="N3445" t="str">
        <f t="shared" si="319"/>
        <v/>
      </c>
      <c r="O3445">
        <v>30</v>
      </c>
      <c r="P3445" s="11">
        <v>0</v>
      </c>
      <c r="Q3445" s="11">
        <v>2.7027027027027001E-2</v>
      </c>
      <c r="R3445" s="12">
        <v>107.17666666666599</v>
      </c>
      <c r="S3445" t="s">
        <v>22</v>
      </c>
      <c r="T3445">
        <v>1</v>
      </c>
      <c r="U3445">
        <f t="shared" si="320"/>
        <v>4</v>
      </c>
      <c r="V3445">
        <f t="shared" si="321"/>
        <v>1</v>
      </c>
      <c r="W3445">
        <f t="shared" si="322"/>
        <v>4</v>
      </c>
      <c r="X3445" t="str">
        <f t="shared" si="323"/>
        <v>414</v>
      </c>
      <c r="Y3445" t="str">
        <f>IF(Table1[[#This Row],[RFM_Score]]="555","Champion", IF(AND(J3445&gt;=4,V3445&gt;=4),"Loyal", IF(U3445&lt;=2,"At Risk", IF(W3445&gt;=4,"Potential Loyalist","Others"))))</f>
        <v>Potential Loyalist</v>
      </c>
    </row>
    <row r="3446" spans="1:25">
      <c r="A3446" t="s">
        <v>1036</v>
      </c>
      <c r="B3446">
        <v>41</v>
      </c>
      <c r="C3446" t="s">
        <v>24</v>
      </c>
      <c r="D3446" t="s">
        <v>25</v>
      </c>
      <c r="E3446" s="6" t="s">
        <v>15516</v>
      </c>
      <c r="F3446" t="s">
        <v>37</v>
      </c>
      <c r="G3446">
        <v>2</v>
      </c>
      <c r="H3446">
        <v>1</v>
      </c>
      <c r="I3446">
        <v>47</v>
      </c>
      <c r="J3446">
        <v>2</v>
      </c>
      <c r="K3446">
        <v>321.17</v>
      </c>
      <c r="L3446" t="str">
        <f t="shared" si="318"/>
        <v/>
      </c>
      <c r="M3446">
        <v>3</v>
      </c>
      <c r="N3446" t="str">
        <f t="shared" si="319"/>
        <v/>
      </c>
      <c r="O3446">
        <v>70</v>
      </c>
      <c r="P3446" s="11">
        <v>0.5</v>
      </c>
      <c r="Q3446" s="11">
        <v>4.2553191489361701E-2</v>
      </c>
      <c r="R3446" s="12">
        <v>107.056666666666</v>
      </c>
      <c r="S3446" t="s">
        <v>22</v>
      </c>
      <c r="T3446">
        <v>0</v>
      </c>
      <c r="U3446">
        <f t="shared" si="320"/>
        <v>3</v>
      </c>
      <c r="V3446">
        <f t="shared" si="321"/>
        <v>1</v>
      </c>
      <c r="W3446">
        <f t="shared" si="322"/>
        <v>4</v>
      </c>
      <c r="X3446" t="str">
        <f t="shared" si="323"/>
        <v>314</v>
      </c>
      <c r="Y3446" t="str">
        <f>IF(Table1[[#This Row],[RFM_Score]]="555","Champion", IF(AND(J3446&gt;=4,V3446&gt;=4),"Loyal", IF(U3446&lt;=2,"At Risk", IF(W3446&gt;=4,"Potential Loyalist","Others"))))</f>
        <v>Potential Loyalist</v>
      </c>
    </row>
    <row r="3447" spans="1:25">
      <c r="A3447" t="s">
        <v>3085</v>
      </c>
      <c r="B3447">
        <v>40</v>
      </c>
      <c r="C3447" t="s">
        <v>24</v>
      </c>
      <c r="D3447" t="s">
        <v>46</v>
      </c>
      <c r="E3447" s="6" t="s">
        <v>15517</v>
      </c>
      <c r="F3447" t="s">
        <v>37</v>
      </c>
      <c r="G3447">
        <v>2</v>
      </c>
      <c r="H3447">
        <v>1</v>
      </c>
      <c r="I3447">
        <v>48</v>
      </c>
      <c r="J3447">
        <v>2</v>
      </c>
      <c r="K3447">
        <v>320.72000000000003</v>
      </c>
      <c r="L3447" t="str">
        <f t="shared" si="318"/>
        <v/>
      </c>
      <c r="M3447">
        <v>3</v>
      </c>
      <c r="N3447" t="str">
        <f t="shared" si="319"/>
        <v/>
      </c>
      <c r="O3447">
        <v>30</v>
      </c>
      <c r="P3447" s="11">
        <v>0.5</v>
      </c>
      <c r="Q3447" s="11">
        <v>4.1666666666666602E-2</v>
      </c>
      <c r="R3447" s="12">
        <v>106.906666666666</v>
      </c>
      <c r="S3447" t="s">
        <v>22</v>
      </c>
      <c r="T3447">
        <v>1</v>
      </c>
      <c r="U3447">
        <f t="shared" si="320"/>
        <v>4</v>
      </c>
      <c r="V3447">
        <f t="shared" si="321"/>
        <v>1</v>
      </c>
      <c r="W3447">
        <f t="shared" si="322"/>
        <v>4</v>
      </c>
      <c r="X3447" t="str">
        <f t="shared" si="323"/>
        <v>414</v>
      </c>
      <c r="Y3447" t="str">
        <f>IF(Table1[[#This Row],[RFM_Score]]="555","Champion", IF(AND(J3447&gt;=4,V3447&gt;=4),"Loyal", IF(U3447&lt;=2,"At Risk", IF(W3447&gt;=4,"Potential Loyalist","Others"))))</f>
        <v>Potential Loyalist</v>
      </c>
    </row>
    <row r="3448" spans="1:25">
      <c r="A3448" t="s">
        <v>4184</v>
      </c>
      <c r="B3448">
        <v>33</v>
      </c>
      <c r="C3448" t="s">
        <v>24</v>
      </c>
      <c r="D3448" t="s">
        <v>25</v>
      </c>
      <c r="E3448" s="6" t="s">
        <v>15518</v>
      </c>
      <c r="F3448" t="s">
        <v>26</v>
      </c>
      <c r="G3448">
        <v>7</v>
      </c>
      <c r="H3448">
        <v>2</v>
      </c>
      <c r="I3448">
        <v>65</v>
      </c>
      <c r="J3448">
        <v>3</v>
      </c>
      <c r="K3448">
        <v>320.52</v>
      </c>
      <c r="L3448" t="str">
        <f t="shared" si="318"/>
        <v/>
      </c>
      <c r="M3448">
        <v>3</v>
      </c>
      <c r="N3448" t="str">
        <f t="shared" si="319"/>
        <v/>
      </c>
      <c r="O3448">
        <v>0</v>
      </c>
      <c r="P3448" s="11">
        <v>0.28571428571428498</v>
      </c>
      <c r="Q3448" s="11">
        <v>4.6153846153846101E-2</v>
      </c>
      <c r="R3448" s="12">
        <v>106.83999999999899</v>
      </c>
      <c r="S3448" t="s">
        <v>22</v>
      </c>
      <c r="T3448">
        <v>0</v>
      </c>
      <c r="U3448">
        <f t="shared" si="320"/>
        <v>5</v>
      </c>
      <c r="V3448">
        <f t="shared" si="321"/>
        <v>1</v>
      </c>
      <c r="W3448">
        <f t="shared" si="322"/>
        <v>4</v>
      </c>
      <c r="X3448" t="str">
        <f t="shared" si="323"/>
        <v>514</v>
      </c>
      <c r="Y3448" t="str">
        <f>IF(Table1[[#This Row],[RFM_Score]]="555","Champion", IF(AND(J3448&gt;=4,V3448&gt;=4),"Loyal", IF(U3448&lt;=2,"At Risk", IF(W3448&gt;=4,"Potential Loyalist","Others"))))</f>
        <v>Potential Loyalist</v>
      </c>
    </row>
    <row r="3449" spans="1:25">
      <c r="A3449" t="s">
        <v>3890</v>
      </c>
      <c r="B3449">
        <v>21</v>
      </c>
      <c r="C3449" t="s">
        <v>24</v>
      </c>
      <c r="D3449" t="s">
        <v>29</v>
      </c>
      <c r="E3449" s="6" t="s">
        <v>15519</v>
      </c>
      <c r="F3449" t="s">
        <v>26</v>
      </c>
      <c r="G3449">
        <v>3</v>
      </c>
      <c r="H3449">
        <v>1</v>
      </c>
      <c r="I3449">
        <v>45</v>
      </c>
      <c r="J3449">
        <v>4</v>
      </c>
      <c r="K3449">
        <v>320.05</v>
      </c>
      <c r="L3449" t="str">
        <f t="shared" si="318"/>
        <v/>
      </c>
      <c r="M3449">
        <v>3</v>
      </c>
      <c r="N3449" t="str">
        <f t="shared" si="319"/>
        <v/>
      </c>
      <c r="O3449">
        <v>64</v>
      </c>
      <c r="P3449" s="11">
        <v>0.33333333333333298</v>
      </c>
      <c r="Q3449" s="11">
        <v>8.8888888888888795E-2</v>
      </c>
      <c r="R3449" s="12">
        <v>106.683333333333</v>
      </c>
      <c r="S3449" t="s">
        <v>22</v>
      </c>
      <c r="T3449">
        <v>0</v>
      </c>
      <c r="U3449">
        <f t="shared" si="320"/>
        <v>3</v>
      </c>
      <c r="V3449">
        <f t="shared" si="321"/>
        <v>1</v>
      </c>
      <c r="W3449">
        <f t="shared" si="322"/>
        <v>4</v>
      </c>
      <c r="X3449" t="str">
        <f t="shared" si="323"/>
        <v>314</v>
      </c>
      <c r="Y3449" t="str">
        <f>IF(Table1[[#This Row],[RFM_Score]]="555","Champion", IF(AND(J3449&gt;=4,V3449&gt;=4),"Loyal", IF(U3449&lt;=2,"At Risk", IF(W3449&gt;=4,"Potential Loyalist","Others"))))</f>
        <v>Potential Loyalist</v>
      </c>
    </row>
    <row r="3450" spans="1:25">
      <c r="A3450" t="s">
        <v>9470</v>
      </c>
      <c r="B3450">
        <v>27</v>
      </c>
      <c r="C3450" t="s">
        <v>24</v>
      </c>
      <c r="D3450" t="s">
        <v>25</v>
      </c>
      <c r="E3450" s="6" t="s">
        <v>15520</v>
      </c>
      <c r="F3450" t="s">
        <v>30</v>
      </c>
      <c r="G3450">
        <v>5</v>
      </c>
      <c r="H3450">
        <v>1</v>
      </c>
      <c r="I3450">
        <v>64</v>
      </c>
      <c r="J3450">
        <v>2</v>
      </c>
      <c r="K3450">
        <v>319.95999999999998</v>
      </c>
      <c r="L3450" t="str">
        <f t="shared" si="318"/>
        <v/>
      </c>
      <c r="M3450">
        <v>3</v>
      </c>
      <c r="N3450" t="str">
        <f t="shared" si="319"/>
        <v/>
      </c>
      <c r="O3450">
        <v>52</v>
      </c>
      <c r="P3450" s="11">
        <v>0.2</v>
      </c>
      <c r="Q3450" s="11">
        <v>3.125E-2</v>
      </c>
      <c r="R3450" s="12">
        <v>106.65333333333299</v>
      </c>
      <c r="S3450" t="s">
        <v>22</v>
      </c>
      <c r="T3450">
        <v>0</v>
      </c>
      <c r="U3450">
        <f t="shared" si="320"/>
        <v>3</v>
      </c>
      <c r="V3450">
        <f t="shared" si="321"/>
        <v>1</v>
      </c>
      <c r="W3450">
        <f t="shared" si="322"/>
        <v>4</v>
      </c>
      <c r="X3450" t="str">
        <f t="shared" si="323"/>
        <v>314</v>
      </c>
      <c r="Y3450" t="str">
        <f>IF(Table1[[#This Row],[RFM_Score]]="555","Champion", IF(AND(J3450&gt;=4,V3450&gt;=4),"Loyal", IF(U3450&lt;=2,"At Risk", IF(W3450&gt;=4,"Potential Loyalist","Others"))))</f>
        <v>Potential Loyalist</v>
      </c>
    </row>
    <row r="3451" spans="1:25">
      <c r="A3451" t="s">
        <v>2402</v>
      </c>
      <c r="B3451">
        <v>53</v>
      </c>
      <c r="C3451" t="s">
        <v>24</v>
      </c>
      <c r="D3451" t="s">
        <v>25</v>
      </c>
      <c r="E3451" s="6" t="s">
        <v>15521</v>
      </c>
      <c r="F3451" t="s">
        <v>21</v>
      </c>
      <c r="G3451">
        <v>2</v>
      </c>
      <c r="H3451">
        <v>0</v>
      </c>
      <c r="I3451">
        <v>70</v>
      </c>
      <c r="J3451">
        <v>4</v>
      </c>
      <c r="K3451">
        <v>319.29000000000002</v>
      </c>
      <c r="L3451" t="str">
        <f t="shared" si="318"/>
        <v/>
      </c>
      <c r="M3451">
        <v>3</v>
      </c>
      <c r="N3451" t="str">
        <f t="shared" si="319"/>
        <v/>
      </c>
      <c r="O3451">
        <v>2</v>
      </c>
      <c r="P3451" s="11">
        <v>0</v>
      </c>
      <c r="Q3451" s="11">
        <v>5.7142857142857099E-2</v>
      </c>
      <c r="R3451" s="12">
        <v>106.43</v>
      </c>
      <c r="S3451" t="s">
        <v>22</v>
      </c>
      <c r="T3451">
        <v>1</v>
      </c>
      <c r="U3451">
        <f t="shared" si="320"/>
        <v>5</v>
      </c>
      <c r="V3451">
        <f t="shared" si="321"/>
        <v>1</v>
      </c>
      <c r="W3451">
        <f t="shared" si="322"/>
        <v>4</v>
      </c>
      <c r="X3451" t="str">
        <f t="shared" si="323"/>
        <v>514</v>
      </c>
      <c r="Y3451" t="str">
        <f>IF(Table1[[#This Row],[RFM_Score]]="555","Champion", IF(AND(J3451&gt;=4,V3451&gt;=4),"Loyal", IF(U3451&lt;=2,"At Risk", IF(W3451&gt;=4,"Potential Loyalist","Others"))))</f>
        <v>Potential Loyalist</v>
      </c>
    </row>
    <row r="3452" spans="1:25">
      <c r="A3452" t="s">
        <v>572</v>
      </c>
      <c r="B3452">
        <v>35</v>
      </c>
      <c r="C3452" t="s">
        <v>19</v>
      </c>
      <c r="D3452" t="s">
        <v>29</v>
      </c>
      <c r="E3452" s="6" t="s">
        <v>15522</v>
      </c>
      <c r="F3452" t="s">
        <v>30</v>
      </c>
      <c r="G3452">
        <v>2</v>
      </c>
      <c r="H3452">
        <v>0</v>
      </c>
      <c r="I3452">
        <v>49</v>
      </c>
      <c r="J3452">
        <v>2</v>
      </c>
      <c r="K3452">
        <v>319.25</v>
      </c>
      <c r="L3452" t="str">
        <f t="shared" si="318"/>
        <v/>
      </c>
      <c r="M3452">
        <v>3</v>
      </c>
      <c r="N3452" t="str">
        <f t="shared" si="319"/>
        <v/>
      </c>
      <c r="O3452">
        <v>9</v>
      </c>
      <c r="P3452" s="11">
        <v>0</v>
      </c>
      <c r="Q3452" s="11">
        <v>4.08163265306122E-2</v>
      </c>
      <c r="R3452" s="12">
        <v>106.416666666666</v>
      </c>
      <c r="S3452" t="s">
        <v>22</v>
      </c>
      <c r="T3452">
        <v>0</v>
      </c>
      <c r="U3452">
        <f t="shared" si="320"/>
        <v>5</v>
      </c>
      <c r="V3452">
        <f t="shared" si="321"/>
        <v>1</v>
      </c>
      <c r="W3452">
        <f t="shared" si="322"/>
        <v>4</v>
      </c>
      <c r="X3452" t="str">
        <f t="shared" si="323"/>
        <v>514</v>
      </c>
      <c r="Y3452" t="str">
        <f>IF(Table1[[#This Row],[RFM_Score]]="555","Champion", IF(AND(J3452&gt;=4,V3452&gt;=4),"Loyal", IF(U3452&lt;=2,"At Risk", IF(W3452&gt;=4,"Potential Loyalist","Others"))))</f>
        <v>Potential Loyalist</v>
      </c>
    </row>
    <row r="3453" spans="1:25">
      <c r="A3453" t="s">
        <v>5343</v>
      </c>
      <c r="B3453">
        <v>33</v>
      </c>
      <c r="C3453" t="s">
        <v>24</v>
      </c>
      <c r="D3453" t="s">
        <v>25</v>
      </c>
      <c r="E3453" s="6" t="s">
        <v>15523</v>
      </c>
      <c r="F3453" t="s">
        <v>30</v>
      </c>
      <c r="G3453">
        <v>3</v>
      </c>
      <c r="H3453">
        <v>1</v>
      </c>
      <c r="I3453">
        <v>51</v>
      </c>
      <c r="J3453">
        <v>1</v>
      </c>
      <c r="K3453">
        <v>319.24</v>
      </c>
      <c r="L3453" t="str">
        <f t="shared" si="318"/>
        <v/>
      </c>
      <c r="M3453">
        <v>3</v>
      </c>
      <c r="N3453" t="str">
        <f t="shared" si="319"/>
        <v/>
      </c>
      <c r="O3453">
        <v>35</v>
      </c>
      <c r="P3453" s="11">
        <v>0.33333333333333298</v>
      </c>
      <c r="Q3453" s="11">
        <v>1.9607843137254902E-2</v>
      </c>
      <c r="R3453" s="12">
        <v>106.413333333333</v>
      </c>
      <c r="S3453" t="s">
        <v>22</v>
      </c>
      <c r="T3453">
        <v>0</v>
      </c>
      <c r="U3453">
        <f t="shared" si="320"/>
        <v>4</v>
      </c>
      <c r="V3453">
        <f t="shared" si="321"/>
        <v>1</v>
      </c>
      <c r="W3453">
        <f t="shared" si="322"/>
        <v>4</v>
      </c>
      <c r="X3453" t="str">
        <f t="shared" si="323"/>
        <v>414</v>
      </c>
      <c r="Y3453" t="str">
        <f>IF(Table1[[#This Row],[RFM_Score]]="555","Champion", IF(AND(J3453&gt;=4,V3453&gt;=4),"Loyal", IF(U3453&lt;=2,"At Risk", IF(W3453&gt;=4,"Potential Loyalist","Others"))))</f>
        <v>Potential Loyalist</v>
      </c>
    </row>
    <row r="3454" spans="1:25">
      <c r="A3454" t="s">
        <v>5352</v>
      </c>
      <c r="B3454">
        <v>31</v>
      </c>
      <c r="C3454" t="s">
        <v>24</v>
      </c>
      <c r="D3454" t="s">
        <v>46</v>
      </c>
      <c r="E3454" s="6" t="s">
        <v>15524</v>
      </c>
      <c r="F3454" t="s">
        <v>62</v>
      </c>
      <c r="G3454">
        <v>5</v>
      </c>
      <c r="H3454">
        <v>1</v>
      </c>
      <c r="I3454">
        <v>37</v>
      </c>
      <c r="J3454">
        <v>1</v>
      </c>
      <c r="K3454">
        <v>319.2</v>
      </c>
      <c r="L3454" t="str">
        <f t="shared" si="318"/>
        <v/>
      </c>
      <c r="M3454">
        <v>3</v>
      </c>
      <c r="N3454" t="str">
        <f t="shared" si="319"/>
        <v/>
      </c>
      <c r="O3454">
        <v>13</v>
      </c>
      <c r="P3454" s="11">
        <v>0.2</v>
      </c>
      <c r="Q3454" s="11">
        <v>2.7027027027027001E-2</v>
      </c>
      <c r="R3454" s="12">
        <v>106.399999999999</v>
      </c>
      <c r="S3454" t="s">
        <v>22</v>
      </c>
      <c r="T3454">
        <v>0</v>
      </c>
      <c r="U3454">
        <f t="shared" si="320"/>
        <v>5</v>
      </c>
      <c r="V3454">
        <f t="shared" si="321"/>
        <v>1</v>
      </c>
      <c r="W3454">
        <f t="shared" si="322"/>
        <v>4</v>
      </c>
      <c r="X3454" t="str">
        <f t="shared" si="323"/>
        <v>514</v>
      </c>
      <c r="Y3454" t="str">
        <f>IF(Table1[[#This Row],[RFM_Score]]="555","Champion", IF(AND(J3454&gt;=4,V3454&gt;=4),"Loyal", IF(U3454&lt;=2,"At Risk", IF(W3454&gt;=4,"Potential Loyalist","Others"))))</f>
        <v>Potential Loyalist</v>
      </c>
    </row>
    <row r="3455" spans="1:25">
      <c r="A3455" t="s">
        <v>1051</v>
      </c>
      <c r="B3455">
        <v>55</v>
      </c>
      <c r="C3455" t="s">
        <v>19</v>
      </c>
      <c r="D3455" t="s">
        <v>25</v>
      </c>
      <c r="E3455" s="6" t="s">
        <v>15525</v>
      </c>
      <c r="F3455" t="s">
        <v>30</v>
      </c>
      <c r="G3455">
        <v>2</v>
      </c>
      <c r="H3455">
        <v>1</v>
      </c>
      <c r="I3455">
        <v>55</v>
      </c>
      <c r="J3455">
        <v>2</v>
      </c>
      <c r="K3455">
        <v>318.76</v>
      </c>
      <c r="L3455" t="str">
        <f t="shared" si="318"/>
        <v/>
      </c>
      <c r="M3455">
        <v>3</v>
      </c>
      <c r="N3455" t="str">
        <f t="shared" si="319"/>
        <v/>
      </c>
      <c r="O3455">
        <v>13</v>
      </c>
      <c r="P3455" s="11">
        <v>0.5</v>
      </c>
      <c r="Q3455" s="11">
        <v>3.6363636363636299E-2</v>
      </c>
      <c r="R3455" s="12">
        <v>106.253333333333</v>
      </c>
      <c r="S3455" t="s">
        <v>22</v>
      </c>
      <c r="T3455">
        <v>0</v>
      </c>
      <c r="U3455">
        <f t="shared" si="320"/>
        <v>5</v>
      </c>
      <c r="V3455">
        <f t="shared" si="321"/>
        <v>1</v>
      </c>
      <c r="W3455">
        <f t="shared" si="322"/>
        <v>4</v>
      </c>
      <c r="X3455" t="str">
        <f t="shared" si="323"/>
        <v>514</v>
      </c>
      <c r="Y3455" t="str">
        <f>IF(Table1[[#This Row],[RFM_Score]]="555","Champion", IF(AND(J3455&gt;=4,V3455&gt;=4),"Loyal", IF(U3455&lt;=2,"At Risk", IF(W3455&gt;=4,"Potential Loyalist","Others"))))</f>
        <v>Potential Loyalist</v>
      </c>
    </row>
    <row r="3456" spans="1:25">
      <c r="A3456" t="s">
        <v>9409</v>
      </c>
      <c r="B3456">
        <v>27</v>
      </c>
      <c r="C3456" t="s">
        <v>24</v>
      </c>
      <c r="D3456" t="s">
        <v>41</v>
      </c>
      <c r="E3456" s="6" t="s">
        <v>15526</v>
      </c>
      <c r="F3456" t="s">
        <v>26</v>
      </c>
      <c r="G3456">
        <v>3</v>
      </c>
      <c r="H3456">
        <v>1</v>
      </c>
      <c r="I3456">
        <v>62</v>
      </c>
      <c r="J3456">
        <v>2</v>
      </c>
      <c r="K3456">
        <v>318.22000000000003</v>
      </c>
      <c r="L3456" t="str">
        <f t="shared" si="318"/>
        <v/>
      </c>
      <c r="M3456">
        <v>3</v>
      </c>
      <c r="N3456" t="str">
        <f t="shared" si="319"/>
        <v/>
      </c>
      <c r="O3456">
        <v>6</v>
      </c>
      <c r="P3456" s="11">
        <v>0.33333333333333298</v>
      </c>
      <c r="Q3456" s="11">
        <v>3.2258064516128997E-2</v>
      </c>
      <c r="R3456" s="12">
        <v>106.073333333333</v>
      </c>
      <c r="S3456" t="s">
        <v>22</v>
      </c>
      <c r="T3456">
        <v>0</v>
      </c>
      <c r="U3456">
        <f t="shared" si="320"/>
        <v>5</v>
      </c>
      <c r="V3456">
        <f t="shared" si="321"/>
        <v>1</v>
      </c>
      <c r="W3456">
        <f t="shared" si="322"/>
        <v>4</v>
      </c>
      <c r="X3456" t="str">
        <f t="shared" si="323"/>
        <v>514</v>
      </c>
      <c r="Y3456" t="str">
        <f>IF(Table1[[#This Row],[RFM_Score]]="555","Champion", IF(AND(J3456&gt;=4,V3456&gt;=4),"Loyal", IF(U3456&lt;=2,"At Risk", IF(W3456&gt;=4,"Potential Loyalist","Others"))))</f>
        <v>Potential Loyalist</v>
      </c>
    </row>
    <row r="3457" spans="1:25">
      <c r="A3457" t="s">
        <v>11357</v>
      </c>
      <c r="B3457">
        <v>39</v>
      </c>
      <c r="C3457" t="s">
        <v>24</v>
      </c>
      <c r="D3457" t="s">
        <v>29</v>
      </c>
      <c r="E3457" s="6" t="s">
        <v>15527</v>
      </c>
      <c r="F3457" t="s">
        <v>30</v>
      </c>
      <c r="G3457">
        <v>1</v>
      </c>
      <c r="H3457">
        <v>0</v>
      </c>
      <c r="I3457">
        <v>43</v>
      </c>
      <c r="J3457">
        <v>1</v>
      </c>
      <c r="K3457">
        <v>317.52</v>
      </c>
      <c r="L3457" t="str">
        <f t="shared" si="318"/>
        <v/>
      </c>
      <c r="M3457">
        <v>3</v>
      </c>
      <c r="N3457" t="str">
        <f t="shared" si="319"/>
        <v/>
      </c>
      <c r="O3457">
        <v>134</v>
      </c>
      <c r="P3457" s="11">
        <v>0</v>
      </c>
      <c r="Q3457" s="11">
        <v>2.3255813953488299E-2</v>
      </c>
      <c r="R3457" s="12">
        <v>105.83999999999899</v>
      </c>
      <c r="S3457" t="s">
        <v>22</v>
      </c>
      <c r="T3457">
        <v>1</v>
      </c>
      <c r="U3457">
        <f t="shared" si="320"/>
        <v>1</v>
      </c>
      <c r="V3457">
        <f t="shared" si="321"/>
        <v>1</v>
      </c>
      <c r="W3457">
        <f t="shared" si="322"/>
        <v>4</v>
      </c>
      <c r="X3457" t="str">
        <f t="shared" si="323"/>
        <v>114</v>
      </c>
      <c r="Y3457" t="str">
        <f>IF(Table1[[#This Row],[RFM_Score]]="555","Champion", IF(AND(J3457&gt;=4,V3457&gt;=4),"Loyal", IF(U3457&lt;=2,"At Risk", IF(W3457&gt;=4,"Potential Loyalist","Others"))))</f>
        <v>At Risk</v>
      </c>
    </row>
    <row r="3458" spans="1:25">
      <c r="A3458" t="s">
        <v>3302</v>
      </c>
      <c r="B3458">
        <v>58</v>
      </c>
      <c r="C3458" t="s">
        <v>19</v>
      </c>
      <c r="D3458" t="s">
        <v>46</v>
      </c>
      <c r="E3458" s="6" t="s">
        <v>15528</v>
      </c>
      <c r="F3458" t="s">
        <v>26</v>
      </c>
      <c r="G3458">
        <v>5</v>
      </c>
      <c r="H3458">
        <v>0</v>
      </c>
      <c r="I3458">
        <v>57</v>
      </c>
      <c r="J3458">
        <v>2</v>
      </c>
      <c r="K3458">
        <v>317.16000000000003</v>
      </c>
      <c r="L3458" t="str">
        <f t="shared" ref="L3458:L3521" si="324">IF(OR(K3458&lt;$AC$10, K3458&gt;$AC$11), "OUTLIER", "")</f>
        <v/>
      </c>
      <c r="M3458">
        <v>3</v>
      </c>
      <c r="N3458" t="str">
        <f t="shared" ref="N3458:N3521" si="325">IF(OR(M3458&lt;$AC$16, M3458&gt;$AC$17), "OUTLIER", "")</f>
        <v/>
      </c>
      <c r="O3458">
        <v>103</v>
      </c>
      <c r="P3458" s="11">
        <v>0</v>
      </c>
      <c r="Q3458" s="11">
        <v>3.5087719298245598E-2</v>
      </c>
      <c r="R3458" s="12">
        <v>105.72</v>
      </c>
      <c r="S3458" t="s">
        <v>22</v>
      </c>
      <c r="T3458">
        <v>1</v>
      </c>
      <c r="U3458">
        <f t="shared" ref="U3458:U3521" si="326">IF(O3458&lt;=20,5,IF(O3458&lt;=40,4,IF(O3458&lt;=70,3,IF(O3458&lt;=100,2,1))))</f>
        <v>1</v>
      </c>
      <c r="V3458">
        <f t="shared" ref="V3458:V3521" si="327">IF(M3458&gt;=11,5,IF(M3458&gt;=9,4,IF(M3458&gt;=7,3,IF(M3458&gt;=5,2,1))))</f>
        <v>1</v>
      </c>
      <c r="W3458">
        <f t="shared" ref="W3458:W3521" si="328">IF(K3458&gt;=500,5,IF(K3458&gt;=300,4,IF(K3458&gt;=150,3,IF(K3458&gt;=50,2,1))))</f>
        <v>4</v>
      </c>
      <c r="X3458" t="str">
        <f t="shared" ref="X3458:X3521" si="329">U3458 &amp; V3458 &amp; W3458</f>
        <v>114</v>
      </c>
      <c r="Y3458" t="str">
        <f>IF(Table1[[#This Row],[RFM_Score]]="555","Champion", IF(AND(J3458&gt;=4,V3458&gt;=4),"Loyal", IF(U3458&lt;=2,"At Risk", IF(W3458&gt;=4,"Potential Loyalist","Others"))))</f>
        <v>At Risk</v>
      </c>
    </row>
    <row r="3459" spans="1:25">
      <c r="A3459" t="s">
        <v>5408</v>
      </c>
      <c r="B3459">
        <v>21</v>
      </c>
      <c r="C3459" t="s">
        <v>19</v>
      </c>
      <c r="D3459" t="s">
        <v>25</v>
      </c>
      <c r="E3459" s="6" t="s">
        <v>15529</v>
      </c>
      <c r="F3459" t="s">
        <v>30</v>
      </c>
      <c r="G3459">
        <v>4</v>
      </c>
      <c r="H3459">
        <v>0</v>
      </c>
      <c r="I3459">
        <v>54</v>
      </c>
      <c r="J3459">
        <v>2</v>
      </c>
      <c r="K3459">
        <v>316.85000000000002</v>
      </c>
      <c r="L3459" t="str">
        <f t="shared" si="324"/>
        <v/>
      </c>
      <c r="M3459">
        <v>3</v>
      </c>
      <c r="N3459" t="str">
        <f t="shared" si="325"/>
        <v/>
      </c>
      <c r="O3459">
        <v>6</v>
      </c>
      <c r="P3459" s="11">
        <v>0</v>
      </c>
      <c r="Q3459" s="11">
        <v>3.7037037037037E-2</v>
      </c>
      <c r="R3459" s="12">
        <v>105.61666666666601</v>
      </c>
      <c r="S3459" t="s">
        <v>22</v>
      </c>
      <c r="T3459">
        <v>0</v>
      </c>
      <c r="U3459">
        <f t="shared" si="326"/>
        <v>5</v>
      </c>
      <c r="V3459">
        <f t="shared" si="327"/>
        <v>1</v>
      </c>
      <c r="W3459">
        <f t="shared" si="328"/>
        <v>4</v>
      </c>
      <c r="X3459" t="str">
        <f t="shared" si="329"/>
        <v>514</v>
      </c>
      <c r="Y3459" t="str">
        <f>IF(Table1[[#This Row],[RFM_Score]]="555","Champion", IF(AND(J3459&gt;=4,V3459&gt;=4),"Loyal", IF(U3459&lt;=2,"At Risk", IF(W3459&gt;=4,"Potential Loyalist","Others"))))</f>
        <v>Potential Loyalist</v>
      </c>
    </row>
    <row r="3460" spans="1:25">
      <c r="A3460" t="s">
        <v>585</v>
      </c>
      <c r="B3460">
        <v>39</v>
      </c>
      <c r="C3460" t="s">
        <v>24</v>
      </c>
      <c r="D3460" t="s">
        <v>41</v>
      </c>
      <c r="E3460" s="6" t="s">
        <v>15530</v>
      </c>
      <c r="F3460" t="s">
        <v>30</v>
      </c>
      <c r="G3460">
        <v>0</v>
      </c>
      <c r="H3460">
        <v>0</v>
      </c>
      <c r="I3460">
        <v>46</v>
      </c>
      <c r="J3460">
        <v>4</v>
      </c>
      <c r="K3460">
        <v>316.81</v>
      </c>
      <c r="L3460" t="str">
        <f t="shared" si="324"/>
        <v/>
      </c>
      <c r="M3460">
        <v>3</v>
      </c>
      <c r="N3460" t="str">
        <f t="shared" si="325"/>
        <v/>
      </c>
      <c r="O3460">
        <v>63</v>
      </c>
      <c r="P3460" s="11">
        <v>0</v>
      </c>
      <c r="Q3460" s="11">
        <v>8.6956521739130405E-2</v>
      </c>
      <c r="R3460" s="12">
        <v>105.603333333333</v>
      </c>
      <c r="S3460" t="s">
        <v>22</v>
      </c>
      <c r="T3460">
        <v>0</v>
      </c>
      <c r="U3460">
        <f t="shared" si="326"/>
        <v>3</v>
      </c>
      <c r="V3460">
        <f t="shared" si="327"/>
        <v>1</v>
      </c>
      <c r="W3460">
        <f t="shared" si="328"/>
        <v>4</v>
      </c>
      <c r="X3460" t="str">
        <f t="shared" si="329"/>
        <v>314</v>
      </c>
      <c r="Y3460" t="str">
        <f>IF(Table1[[#This Row],[RFM_Score]]="555","Champion", IF(AND(J3460&gt;=4,V3460&gt;=4),"Loyal", IF(U3460&lt;=2,"At Risk", IF(W3460&gt;=4,"Potential Loyalist","Others"))))</f>
        <v>Potential Loyalist</v>
      </c>
    </row>
    <row r="3461" spans="1:25">
      <c r="A3461" t="s">
        <v>804</v>
      </c>
      <c r="B3461">
        <v>56</v>
      </c>
      <c r="C3461" t="s">
        <v>19</v>
      </c>
      <c r="D3461" t="s">
        <v>49</v>
      </c>
      <c r="E3461" s="6" t="s">
        <v>15531</v>
      </c>
      <c r="F3461" t="s">
        <v>26</v>
      </c>
      <c r="G3461">
        <v>2</v>
      </c>
      <c r="H3461">
        <v>1</v>
      </c>
      <c r="I3461">
        <v>61</v>
      </c>
      <c r="J3461">
        <v>3</v>
      </c>
      <c r="K3461">
        <v>316.36</v>
      </c>
      <c r="L3461" t="str">
        <f t="shared" si="324"/>
        <v/>
      </c>
      <c r="M3461">
        <v>3</v>
      </c>
      <c r="N3461" t="str">
        <f t="shared" si="325"/>
        <v/>
      </c>
      <c r="O3461">
        <v>43</v>
      </c>
      <c r="P3461" s="11">
        <v>0.5</v>
      </c>
      <c r="Q3461" s="11">
        <v>4.9180327868852403E-2</v>
      </c>
      <c r="R3461" s="12">
        <v>105.45333333333301</v>
      </c>
      <c r="S3461" t="s">
        <v>22</v>
      </c>
      <c r="T3461">
        <v>0</v>
      </c>
      <c r="U3461">
        <f t="shared" si="326"/>
        <v>3</v>
      </c>
      <c r="V3461">
        <f t="shared" si="327"/>
        <v>1</v>
      </c>
      <c r="W3461">
        <f t="shared" si="328"/>
        <v>4</v>
      </c>
      <c r="X3461" t="str">
        <f t="shared" si="329"/>
        <v>314</v>
      </c>
      <c r="Y3461" t="str">
        <f>IF(Table1[[#This Row],[RFM_Score]]="555","Champion", IF(AND(J3461&gt;=4,V3461&gt;=4),"Loyal", IF(U3461&lt;=2,"At Risk", IF(W3461&gt;=4,"Potential Loyalist","Others"))))</f>
        <v>Potential Loyalist</v>
      </c>
    </row>
    <row r="3462" spans="1:25">
      <c r="A3462" t="s">
        <v>6729</v>
      </c>
      <c r="B3462">
        <v>32</v>
      </c>
      <c r="C3462" t="s">
        <v>24</v>
      </c>
      <c r="D3462" t="s">
        <v>20</v>
      </c>
      <c r="E3462" s="6" t="s">
        <v>15532</v>
      </c>
      <c r="F3462" t="s">
        <v>30</v>
      </c>
      <c r="G3462">
        <v>2</v>
      </c>
      <c r="H3462">
        <v>1</v>
      </c>
      <c r="I3462">
        <v>43</v>
      </c>
      <c r="J3462">
        <v>2</v>
      </c>
      <c r="K3462">
        <v>315.91000000000003</v>
      </c>
      <c r="L3462" t="str">
        <f t="shared" si="324"/>
        <v/>
      </c>
      <c r="M3462">
        <v>3</v>
      </c>
      <c r="N3462" t="str">
        <f t="shared" si="325"/>
        <v/>
      </c>
      <c r="O3462">
        <v>8</v>
      </c>
      <c r="P3462" s="11">
        <v>0.5</v>
      </c>
      <c r="Q3462" s="11">
        <v>4.6511627906976702E-2</v>
      </c>
      <c r="R3462" s="12">
        <v>105.303333333333</v>
      </c>
      <c r="S3462" t="s">
        <v>22</v>
      </c>
      <c r="T3462">
        <v>0</v>
      </c>
      <c r="U3462">
        <f t="shared" si="326"/>
        <v>5</v>
      </c>
      <c r="V3462">
        <f t="shared" si="327"/>
        <v>1</v>
      </c>
      <c r="W3462">
        <f t="shared" si="328"/>
        <v>4</v>
      </c>
      <c r="X3462" t="str">
        <f t="shared" si="329"/>
        <v>514</v>
      </c>
      <c r="Y3462" t="str">
        <f>IF(Table1[[#This Row],[RFM_Score]]="555","Champion", IF(AND(J3462&gt;=4,V3462&gt;=4),"Loyal", IF(U3462&lt;=2,"At Risk", IF(W3462&gt;=4,"Potential Loyalist","Others"))))</f>
        <v>Potential Loyalist</v>
      </c>
    </row>
    <row r="3463" spans="1:25">
      <c r="A3463" t="s">
        <v>8344</v>
      </c>
      <c r="B3463">
        <v>57</v>
      </c>
      <c r="C3463" t="s">
        <v>24</v>
      </c>
      <c r="D3463" t="s">
        <v>49</v>
      </c>
      <c r="E3463" s="6" t="s">
        <v>15533</v>
      </c>
      <c r="F3463" t="s">
        <v>26</v>
      </c>
      <c r="G3463">
        <v>4</v>
      </c>
      <c r="H3463">
        <v>0</v>
      </c>
      <c r="I3463">
        <v>49</v>
      </c>
      <c r="J3463">
        <v>2</v>
      </c>
      <c r="K3463">
        <v>315.68</v>
      </c>
      <c r="L3463" t="str">
        <f t="shared" si="324"/>
        <v/>
      </c>
      <c r="M3463">
        <v>3</v>
      </c>
      <c r="N3463" t="str">
        <f t="shared" si="325"/>
        <v/>
      </c>
      <c r="O3463">
        <v>30</v>
      </c>
      <c r="P3463" s="11">
        <v>0</v>
      </c>
      <c r="Q3463" s="11">
        <v>4.08163265306122E-2</v>
      </c>
      <c r="R3463" s="12">
        <v>105.22666666666601</v>
      </c>
      <c r="S3463" t="s">
        <v>22</v>
      </c>
      <c r="T3463">
        <v>0</v>
      </c>
      <c r="U3463">
        <f t="shared" si="326"/>
        <v>4</v>
      </c>
      <c r="V3463">
        <f t="shared" si="327"/>
        <v>1</v>
      </c>
      <c r="W3463">
        <f t="shared" si="328"/>
        <v>4</v>
      </c>
      <c r="X3463" t="str">
        <f t="shared" si="329"/>
        <v>414</v>
      </c>
      <c r="Y3463" t="str">
        <f>IF(Table1[[#This Row],[RFM_Score]]="555","Champion", IF(AND(J3463&gt;=4,V3463&gt;=4),"Loyal", IF(U3463&lt;=2,"At Risk", IF(W3463&gt;=4,"Potential Loyalist","Others"))))</f>
        <v>Potential Loyalist</v>
      </c>
    </row>
    <row r="3464" spans="1:25">
      <c r="A3464" t="s">
        <v>3744</v>
      </c>
      <c r="B3464">
        <v>51</v>
      </c>
      <c r="C3464" t="s">
        <v>24</v>
      </c>
      <c r="D3464" t="s">
        <v>46</v>
      </c>
      <c r="E3464" s="6" t="s">
        <v>15534</v>
      </c>
      <c r="F3464" t="s">
        <v>60</v>
      </c>
      <c r="G3464">
        <v>4</v>
      </c>
      <c r="H3464">
        <v>0</v>
      </c>
      <c r="I3464">
        <v>43</v>
      </c>
      <c r="J3464">
        <v>2</v>
      </c>
      <c r="K3464">
        <v>315.3</v>
      </c>
      <c r="L3464" t="str">
        <f t="shared" si="324"/>
        <v/>
      </c>
      <c r="M3464">
        <v>3</v>
      </c>
      <c r="N3464" t="str">
        <f t="shared" si="325"/>
        <v/>
      </c>
      <c r="O3464">
        <v>4</v>
      </c>
      <c r="P3464" s="11">
        <v>0</v>
      </c>
      <c r="Q3464" s="11">
        <v>4.6511627906976702E-2</v>
      </c>
      <c r="R3464" s="12">
        <v>105.1</v>
      </c>
      <c r="S3464" t="s">
        <v>22</v>
      </c>
      <c r="T3464">
        <v>1</v>
      </c>
      <c r="U3464">
        <f t="shared" si="326"/>
        <v>5</v>
      </c>
      <c r="V3464">
        <f t="shared" si="327"/>
        <v>1</v>
      </c>
      <c r="W3464">
        <f t="shared" si="328"/>
        <v>4</v>
      </c>
      <c r="X3464" t="str">
        <f t="shared" si="329"/>
        <v>514</v>
      </c>
      <c r="Y3464" t="str">
        <f>IF(Table1[[#This Row],[RFM_Score]]="555","Champion", IF(AND(J3464&gt;=4,V3464&gt;=4),"Loyal", IF(U3464&lt;=2,"At Risk", IF(W3464&gt;=4,"Potential Loyalist","Others"))))</f>
        <v>Potential Loyalist</v>
      </c>
    </row>
    <row r="3465" spans="1:25">
      <c r="A3465" t="s">
        <v>5033</v>
      </c>
      <c r="B3465">
        <v>43</v>
      </c>
      <c r="C3465" t="s">
        <v>24</v>
      </c>
      <c r="D3465" t="s">
        <v>49</v>
      </c>
      <c r="E3465" s="6" t="s">
        <v>15535</v>
      </c>
      <c r="F3465" t="s">
        <v>62</v>
      </c>
      <c r="G3465">
        <v>4</v>
      </c>
      <c r="H3465">
        <v>2</v>
      </c>
      <c r="I3465">
        <v>58</v>
      </c>
      <c r="J3465">
        <v>5</v>
      </c>
      <c r="K3465">
        <v>314.77</v>
      </c>
      <c r="L3465" t="str">
        <f t="shared" si="324"/>
        <v/>
      </c>
      <c r="M3465">
        <v>3</v>
      </c>
      <c r="N3465" t="str">
        <f t="shared" si="325"/>
        <v/>
      </c>
      <c r="O3465">
        <v>25</v>
      </c>
      <c r="P3465" s="11">
        <v>0.5</v>
      </c>
      <c r="Q3465" s="11">
        <v>8.6206896551724102E-2</v>
      </c>
      <c r="R3465" s="12">
        <v>104.92333333333301</v>
      </c>
      <c r="S3465" t="s">
        <v>22</v>
      </c>
      <c r="T3465">
        <v>0</v>
      </c>
      <c r="U3465">
        <f t="shared" si="326"/>
        <v>4</v>
      </c>
      <c r="V3465">
        <f t="shared" si="327"/>
        <v>1</v>
      </c>
      <c r="W3465">
        <f t="shared" si="328"/>
        <v>4</v>
      </c>
      <c r="X3465" t="str">
        <f t="shared" si="329"/>
        <v>414</v>
      </c>
      <c r="Y3465" t="str">
        <f>IF(Table1[[#This Row],[RFM_Score]]="555","Champion", IF(AND(J3465&gt;=4,V3465&gt;=4),"Loyal", IF(U3465&lt;=2,"At Risk", IF(W3465&gt;=4,"Potential Loyalist","Others"))))</f>
        <v>Potential Loyalist</v>
      </c>
    </row>
    <row r="3466" spans="1:25">
      <c r="A3466" t="s">
        <v>8237</v>
      </c>
      <c r="B3466">
        <v>18</v>
      </c>
      <c r="C3466" t="s">
        <v>19</v>
      </c>
      <c r="D3466" t="s">
        <v>25</v>
      </c>
      <c r="E3466" s="6" t="s">
        <v>15536</v>
      </c>
      <c r="F3466" t="s">
        <v>62</v>
      </c>
      <c r="G3466">
        <v>3</v>
      </c>
      <c r="H3466">
        <v>1</v>
      </c>
      <c r="I3466">
        <v>58</v>
      </c>
      <c r="J3466">
        <v>3</v>
      </c>
      <c r="K3466">
        <v>314.54000000000002</v>
      </c>
      <c r="L3466" t="str">
        <f t="shared" si="324"/>
        <v/>
      </c>
      <c r="M3466">
        <v>3</v>
      </c>
      <c r="N3466" t="str">
        <f t="shared" si="325"/>
        <v/>
      </c>
      <c r="O3466">
        <v>6</v>
      </c>
      <c r="P3466" s="11">
        <v>0.33333333333333298</v>
      </c>
      <c r="Q3466" s="11">
        <v>5.1724137931034399E-2</v>
      </c>
      <c r="R3466" s="12">
        <v>104.846666666666</v>
      </c>
      <c r="S3466" t="s">
        <v>22</v>
      </c>
      <c r="T3466">
        <v>0</v>
      </c>
      <c r="U3466">
        <f t="shared" si="326"/>
        <v>5</v>
      </c>
      <c r="V3466">
        <f t="shared" si="327"/>
        <v>1</v>
      </c>
      <c r="W3466">
        <f t="shared" si="328"/>
        <v>4</v>
      </c>
      <c r="X3466" t="str">
        <f t="shared" si="329"/>
        <v>514</v>
      </c>
      <c r="Y3466" t="str">
        <f>IF(Table1[[#This Row],[RFM_Score]]="555","Champion", IF(AND(J3466&gt;=4,V3466&gt;=4),"Loyal", IF(U3466&lt;=2,"At Risk", IF(W3466&gt;=4,"Potential Loyalist","Others"))))</f>
        <v>Potential Loyalist</v>
      </c>
    </row>
    <row r="3467" spans="1:25">
      <c r="A3467" t="s">
        <v>3129</v>
      </c>
      <c r="B3467">
        <v>33</v>
      </c>
      <c r="C3467" t="s">
        <v>19</v>
      </c>
      <c r="D3467" t="s">
        <v>25</v>
      </c>
      <c r="E3467" s="6" t="s">
        <v>15537</v>
      </c>
      <c r="F3467" t="s">
        <v>30</v>
      </c>
      <c r="G3467">
        <v>2</v>
      </c>
      <c r="H3467">
        <v>1</v>
      </c>
      <c r="I3467">
        <v>51</v>
      </c>
      <c r="J3467">
        <v>3</v>
      </c>
      <c r="K3467">
        <v>314.47000000000003</v>
      </c>
      <c r="L3467" t="str">
        <f t="shared" si="324"/>
        <v/>
      </c>
      <c r="M3467">
        <v>3</v>
      </c>
      <c r="N3467" t="str">
        <f t="shared" si="325"/>
        <v/>
      </c>
      <c r="O3467">
        <v>64</v>
      </c>
      <c r="P3467" s="11">
        <v>0.5</v>
      </c>
      <c r="Q3467" s="11">
        <v>5.8823529411764698E-2</v>
      </c>
      <c r="R3467" s="12">
        <v>104.823333333333</v>
      </c>
      <c r="S3467" t="s">
        <v>22</v>
      </c>
      <c r="T3467">
        <v>1</v>
      </c>
      <c r="U3467">
        <f t="shared" si="326"/>
        <v>3</v>
      </c>
      <c r="V3467">
        <f t="shared" si="327"/>
        <v>1</v>
      </c>
      <c r="W3467">
        <f t="shared" si="328"/>
        <v>4</v>
      </c>
      <c r="X3467" t="str">
        <f t="shared" si="329"/>
        <v>314</v>
      </c>
      <c r="Y3467" t="str">
        <f>IF(Table1[[#This Row],[RFM_Score]]="555","Champion", IF(AND(J3467&gt;=4,V3467&gt;=4),"Loyal", IF(U3467&lt;=2,"At Risk", IF(W3467&gt;=4,"Potential Loyalist","Others"))))</f>
        <v>Potential Loyalist</v>
      </c>
    </row>
    <row r="3468" spans="1:25">
      <c r="A3468" t="s">
        <v>3921</v>
      </c>
      <c r="B3468">
        <v>34</v>
      </c>
      <c r="C3468" t="s">
        <v>19</v>
      </c>
      <c r="D3468" t="s">
        <v>20</v>
      </c>
      <c r="E3468" s="6" t="s">
        <v>15538</v>
      </c>
      <c r="F3468" t="s">
        <v>26</v>
      </c>
      <c r="G3468">
        <v>2</v>
      </c>
      <c r="H3468">
        <v>0</v>
      </c>
      <c r="I3468">
        <v>48</v>
      </c>
      <c r="J3468">
        <v>1</v>
      </c>
      <c r="K3468">
        <v>314.39999999999998</v>
      </c>
      <c r="L3468" t="str">
        <f t="shared" si="324"/>
        <v/>
      </c>
      <c r="M3468">
        <v>3</v>
      </c>
      <c r="N3468" t="str">
        <f t="shared" si="325"/>
        <v/>
      </c>
      <c r="O3468">
        <v>7</v>
      </c>
      <c r="P3468" s="11">
        <v>0</v>
      </c>
      <c r="Q3468" s="11">
        <v>2.0833333333333301E-2</v>
      </c>
      <c r="R3468" s="12">
        <v>104.8</v>
      </c>
      <c r="S3468" t="s">
        <v>22</v>
      </c>
      <c r="T3468">
        <v>0</v>
      </c>
      <c r="U3468">
        <f t="shared" si="326"/>
        <v>5</v>
      </c>
      <c r="V3468">
        <f t="shared" si="327"/>
        <v>1</v>
      </c>
      <c r="W3468">
        <f t="shared" si="328"/>
        <v>4</v>
      </c>
      <c r="X3468" t="str">
        <f t="shared" si="329"/>
        <v>514</v>
      </c>
      <c r="Y3468" t="str">
        <f>IF(Table1[[#This Row],[RFM_Score]]="555","Champion", IF(AND(J3468&gt;=4,V3468&gt;=4),"Loyal", IF(U3468&lt;=2,"At Risk", IF(W3468&gt;=4,"Potential Loyalist","Others"))))</f>
        <v>Potential Loyalist</v>
      </c>
    </row>
    <row r="3469" spans="1:25">
      <c r="A3469" t="s">
        <v>6526</v>
      </c>
      <c r="B3469">
        <v>50</v>
      </c>
      <c r="C3469" t="s">
        <v>24</v>
      </c>
      <c r="D3469" t="s">
        <v>20</v>
      </c>
      <c r="E3469" s="6" t="s">
        <v>15539</v>
      </c>
      <c r="F3469" t="s">
        <v>26</v>
      </c>
      <c r="G3469">
        <v>2</v>
      </c>
      <c r="H3469">
        <v>1</v>
      </c>
      <c r="I3469">
        <v>66</v>
      </c>
      <c r="J3469">
        <v>2</v>
      </c>
      <c r="K3469">
        <v>314.39</v>
      </c>
      <c r="L3469" t="str">
        <f t="shared" si="324"/>
        <v/>
      </c>
      <c r="M3469">
        <v>3</v>
      </c>
      <c r="N3469" t="str">
        <f t="shared" si="325"/>
        <v/>
      </c>
      <c r="O3469">
        <v>16</v>
      </c>
      <c r="P3469" s="11">
        <v>0.5</v>
      </c>
      <c r="Q3469" s="11">
        <v>3.03030303030303E-2</v>
      </c>
      <c r="R3469" s="12">
        <v>104.796666666666</v>
      </c>
      <c r="S3469" t="s">
        <v>22</v>
      </c>
      <c r="T3469">
        <v>0</v>
      </c>
      <c r="U3469">
        <f t="shared" si="326"/>
        <v>5</v>
      </c>
      <c r="V3469">
        <f t="shared" si="327"/>
        <v>1</v>
      </c>
      <c r="W3469">
        <f t="shared" si="328"/>
        <v>4</v>
      </c>
      <c r="X3469" t="str">
        <f t="shared" si="329"/>
        <v>514</v>
      </c>
      <c r="Y3469" t="str">
        <f>IF(Table1[[#This Row],[RFM_Score]]="555","Champion", IF(AND(J3469&gt;=4,V3469&gt;=4),"Loyal", IF(U3469&lt;=2,"At Risk", IF(W3469&gt;=4,"Potential Loyalist","Others"))))</f>
        <v>Potential Loyalist</v>
      </c>
    </row>
    <row r="3470" spans="1:25">
      <c r="A3470" t="s">
        <v>4625</v>
      </c>
      <c r="B3470">
        <v>29</v>
      </c>
      <c r="C3470" t="s">
        <v>19</v>
      </c>
      <c r="D3470" t="s">
        <v>46</v>
      </c>
      <c r="E3470" s="6" t="s">
        <v>15540</v>
      </c>
      <c r="F3470" t="s">
        <v>30</v>
      </c>
      <c r="G3470">
        <v>8</v>
      </c>
      <c r="H3470">
        <v>2</v>
      </c>
      <c r="I3470">
        <v>37</v>
      </c>
      <c r="J3470">
        <v>0</v>
      </c>
      <c r="K3470">
        <v>314.31</v>
      </c>
      <c r="L3470" t="str">
        <f t="shared" si="324"/>
        <v/>
      </c>
      <c r="M3470">
        <v>3</v>
      </c>
      <c r="N3470" t="str">
        <f t="shared" si="325"/>
        <v/>
      </c>
      <c r="O3470">
        <v>2</v>
      </c>
      <c r="P3470" s="11">
        <v>0.25</v>
      </c>
      <c r="Q3470" s="11">
        <v>0</v>
      </c>
      <c r="R3470" s="12">
        <v>104.77</v>
      </c>
      <c r="S3470" t="s">
        <v>22</v>
      </c>
      <c r="T3470">
        <v>0</v>
      </c>
      <c r="U3470">
        <f t="shared" si="326"/>
        <v>5</v>
      </c>
      <c r="V3470">
        <f t="shared" si="327"/>
        <v>1</v>
      </c>
      <c r="W3470">
        <f t="shared" si="328"/>
        <v>4</v>
      </c>
      <c r="X3470" t="str">
        <f t="shared" si="329"/>
        <v>514</v>
      </c>
      <c r="Y3470" t="str">
        <f>IF(Table1[[#This Row],[RFM_Score]]="555","Champion", IF(AND(J3470&gt;=4,V3470&gt;=4),"Loyal", IF(U3470&lt;=2,"At Risk", IF(W3470&gt;=4,"Potential Loyalist","Others"))))</f>
        <v>Potential Loyalist</v>
      </c>
    </row>
    <row r="3471" spans="1:25">
      <c r="A3471" t="s">
        <v>10603</v>
      </c>
      <c r="B3471">
        <v>50</v>
      </c>
      <c r="C3471" t="s">
        <v>24</v>
      </c>
      <c r="D3471" t="s">
        <v>20</v>
      </c>
      <c r="E3471" s="6" t="s">
        <v>15541</v>
      </c>
      <c r="F3471" t="s">
        <v>26</v>
      </c>
      <c r="G3471">
        <v>2</v>
      </c>
      <c r="H3471">
        <v>0</v>
      </c>
      <c r="I3471">
        <v>34</v>
      </c>
      <c r="J3471">
        <v>2</v>
      </c>
      <c r="K3471">
        <v>314.02999999999997</v>
      </c>
      <c r="L3471" t="str">
        <f t="shared" si="324"/>
        <v/>
      </c>
      <c r="M3471">
        <v>3</v>
      </c>
      <c r="N3471" t="str">
        <f t="shared" si="325"/>
        <v/>
      </c>
      <c r="O3471">
        <v>8</v>
      </c>
      <c r="P3471" s="11">
        <v>0</v>
      </c>
      <c r="Q3471" s="11">
        <v>5.8823529411764698E-2</v>
      </c>
      <c r="R3471" s="12">
        <v>104.67666666666599</v>
      </c>
      <c r="S3471" t="s">
        <v>22</v>
      </c>
      <c r="T3471">
        <v>0</v>
      </c>
      <c r="U3471">
        <f t="shared" si="326"/>
        <v>5</v>
      </c>
      <c r="V3471">
        <f t="shared" si="327"/>
        <v>1</v>
      </c>
      <c r="W3471">
        <f t="shared" si="328"/>
        <v>4</v>
      </c>
      <c r="X3471" t="str">
        <f t="shared" si="329"/>
        <v>514</v>
      </c>
      <c r="Y3471" t="str">
        <f>IF(Table1[[#This Row],[RFM_Score]]="555","Champion", IF(AND(J3471&gt;=4,V3471&gt;=4),"Loyal", IF(U3471&lt;=2,"At Risk", IF(W3471&gt;=4,"Potential Loyalist","Others"))))</f>
        <v>Potential Loyalist</v>
      </c>
    </row>
    <row r="3472" spans="1:25">
      <c r="A3472" t="s">
        <v>2597</v>
      </c>
      <c r="B3472">
        <v>22</v>
      </c>
      <c r="C3472" t="s">
        <v>19</v>
      </c>
      <c r="D3472" t="s">
        <v>35</v>
      </c>
      <c r="E3472" s="6" t="s">
        <v>15542</v>
      </c>
      <c r="F3472" t="s">
        <v>30</v>
      </c>
      <c r="G3472">
        <v>3</v>
      </c>
      <c r="H3472">
        <v>0</v>
      </c>
      <c r="I3472">
        <v>43</v>
      </c>
      <c r="J3472">
        <v>3</v>
      </c>
      <c r="K3472">
        <v>313.95</v>
      </c>
      <c r="L3472" t="str">
        <f t="shared" si="324"/>
        <v/>
      </c>
      <c r="M3472">
        <v>3</v>
      </c>
      <c r="N3472" t="str">
        <f t="shared" si="325"/>
        <v/>
      </c>
      <c r="O3472">
        <v>0</v>
      </c>
      <c r="P3472" s="11">
        <v>0</v>
      </c>
      <c r="Q3472" s="11">
        <v>6.9767441860465101E-2</v>
      </c>
      <c r="R3472" s="12">
        <v>104.649999999999</v>
      </c>
      <c r="S3472" t="s">
        <v>22</v>
      </c>
      <c r="T3472">
        <v>0</v>
      </c>
      <c r="U3472">
        <f t="shared" si="326"/>
        <v>5</v>
      </c>
      <c r="V3472">
        <f t="shared" si="327"/>
        <v>1</v>
      </c>
      <c r="W3472">
        <f t="shared" si="328"/>
        <v>4</v>
      </c>
      <c r="X3472" t="str">
        <f t="shared" si="329"/>
        <v>514</v>
      </c>
      <c r="Y3472" t="str">
        <f>IF(Table1[[#This Row],[RFM_Score]]="555","Champion", IF(AND(J3472&gt;=4,V3472&gt;=4),"Loyal", IF(U3472&lt;=2,"At Risk", IF(W3472&gt;=4,"Potential Loyalist","Others"))))</f>
        <v>Potential Loyalist</v>
      </c>
    </row>
    <row r="3473" spans="1:25">
      <c r="A3473" t="s">
        <v>7791</v>
      </c>
      <c r="B3473">
        <v>35</v>
      </c>
      <c r="C3473" t="s">
        <v>19</v>
      </c>
      <c r="D3473" t="s">
        <v>25</v>
      </c>
      <c r="E3473" s="6" t="s">
        <v>15543</v>
      </c>
      <c r="F3473" t="s">
        <v>37</v>
      </c>
      <c r="G3473">
        <v>1</v>
      </c>
      <c r="H3473">
        <v>0</v>
      </c>
      <c r="I3473">
        <v>59</v>
      </c>
      <c r="J3473">
        <v>7</v>
      </c>
      <c r="K3473">
        <v>313.57</v>
      </c>
      <c r="L3473" t="str">
        <f t="shared" si="324"/>
        <v/>
      </c>
      <c r="M3473">
        <v>3</v>
      </c>
      <c r="N3473" t="str">
        <f t="shared" si="325"/>
        <v/>
      </c>
      <c r="O3473">
        <v>3</v>
      </c>
      <c r="P3473" s="11">
        <v>0</v>
      </c>
      <c r="Q3473" s="11">
        <v>0.11864406779661001</v>
      </c>
      <c r="R3473" s="12">
        <v>104.523333333333</v>
      </c>
      <c r="S3473" t="s">
        <v>22</v>
      </c>
      <c r="T3473">
        <v>0</v>
      </c>
      <c r="U3473">
        <f t="shared" si="326"/>
        <v>5</v>
      </c>
      <c r="V3473">
        <f t="shared" si="327"/>
        <v>1</v>
      </c>
      <c r="W3473">
        <f t="shared" si="328"/>
        <v>4</v>
      </c>
      <c r="X3473" t="str">
        <f t="shared" si="329"/>
        <v>514</v>
      </c>
      <c r="Y3473" t="str">
        <f>IF(Table1[[#This Row],[RFM_Score]]="555","Champion", IF(AND(J3473&gt;=4,V3473&gt;=4),"Loyal", IF(U3473&lt;=2,"At Risk", IF(W3473&gt;=4,"Potential Loyalist","Others"))))</f>
        <v>Potential Loyalist</v>
      </c>
    </row>
    <row r="3474" spans="1:25">
      <c r="A3474" t="s">
        <v>10703</v>
      </c>
      <c r="B3474">
        <v>45</v>
      </c>
      <c r="C3474" t="s">
        <v>24</v>
      </c>
      <c r="D3474" t="s">
        <v>29</v>
      </c>
      <c r="E3474" s="6" t="s">
        <v>15544</v>
      </c>
      <c r="F3474" t="s">
        <v>30</v>
      </c>
      <c r="G3474">
        <v>4</v>
      </c>
      <c r="H3474">
        <v>0</v>
      </c>
      <c r="I3474">
        <v>53</v>
      </c>
      <c r="J3474">
        <v>2</v>
      </c>
      <c r="K3474">
        <v>313.52</v>
      </c>
      <c r="L3474" t="str">
        <f t="shared" si="324"/>
        <v/>
      </c>
      <c r="M3474">
        <v>3</v>
      </c>
      <c r="N3474" t="str">
        <f t="shared" si="325"/>
        <v/>
      </c>
      <c r="O3474">
        <v>77</v>
      </c>
      <c r="P3474" s="11">
        <v>0</v>
      </c>
      <c r="Q3474" s="11">
        <v>3.7735849056603703E-2</v>
      </c>
      <c r="R3474" s="12">
        <v>104.50666666666601</v>
      </c>
      <c r="S3474" t="s">
        <v>22</v>
      </c>
      <c r="T3474">
        <v>0</v>
      </c>
      <c r="U3474">
        <f t="shared" si="326"/>
        <v>2</v>
      </c>
      <c r="V3474">
        <f t="shared" si="327"/>
        <v>1</v>
      </c>
      <c r="W3474">
        <f t="shared" si="328"/>
        <v>4</v>
      </c>
      <c r="X3474" t="str">
        <f t="shared" si="329"/>
        <v>214</v>
      </c>
      <c r="Y3474" t="str">
        <f>IF(Table1[[#This Row],[RFM_Score]]="555","Champion", IF(AND(J3474&gt;=4,V3474&gt;=4),"Loyal", IF(U3474&lt;=2,"At Risk", IF(W3474&gt;=4,"Potential Loyalist","Others"))))</f>
        <v>At Risk</v>
      </c>
    </row>
    <row r="3475" spans="1:25">
      <c r="A3475" t="s">
        <v>11982</v>
      </c>
      <c r="B3475">
        <v>35</v>
      </c>
      <c r="C3475" t="s">
        <v>24</v>
      </c>
      <c r="D3475" t="s">
        <v>25</v>
      </c>
      <c r="E3475" s="6" t="s">
        <v>15545</v>
      </c>
      <c r="F3475" t="s">
        <v>60</v>
      </c>
      <c r="G3475">
        <v>3</v>
      </c>
      <c r="H3475">
        <v>1</v>
      </c>
      <c r="I3475">
        <v>45</v>
      </c>
      <c r="J3475">
        <v>4</v>
      </c>
      <c r="K3475">
        <v>312.98</v>
      </c>
      <c r="L3475" t="str">
        <f t="shared" si="324"/>
        <v/>
      </c>
      <c r="M3475">
        <v>3</v>
      </c>
      <c r="N3475" t="str">
        <f t="shared" si="325"/>
        <v/>
      </c>
      <c r="O3475">
        <v>13</v>
      </c>
      <c r="P3475" s="11">
        <v>0.33333333333333298</v>
      </c>
      <c r="Q3475" s="11">
        <v>8.8888888888888795E-2</v>
      </c>
      <c r="R3475" s="12">
        <v>104.326666666666</v>
      </c>
      <c r="S3475" t="s">
        <v>22</v>
      </c>
      <c r="T3475">
        <v>0</v>
      </c>
      <c r="U3475">
        <f t="shared" si="326"/>
        <v>5</v>
      </c>
      <c r="V3475">
        <f t="shared" si="327"/>
        <v>1</v>
      </c>
      <c r="W3475">
        <f t="shared" si="328"/>
        <v>4</v>
      </c>
      <c r="X3475" t="str">
        <f t="shared" si="329"/>
        <v>514</v>
      </c>
      <c r="Y3475" t="str">
        <f>IF(Table1[[#This Row],[RFM_Score]]="555","Champion", IF(AND(J3475&gt;=4,V3475&gt;=4),"Loyal", IF(U3475&lt;=2,"At Risk", IF(W3475&gt;=4,"Potential Loyalist","Others"))))</f>
        <v>Potential Loyalist</v>
      </c>
    </row>
    <row r="3476" spans="1:25">
      <c r="A3476" t="s">
        <v>4549</v>
      </c>
      <c r="B3476">
        <v>27</v>
      </c>
      <c r="C3476" t="s">
        <v>24</v>
      </c>
      <c r="D3476" t="s">
        <v>46</v>
      </c>
      <c r="E3476" s="6" t="s">
        <v>15546</v>
      </c>
      <c r="F3476" t="s">
        <v>60</v>
      </c>
      <c r="G3476">
        <v>3</v>
      </c>
      <c r="H3476">
        <v>1</v>
      </c>
      <c r="I3476">
        <v>55</v>
      </c>
      <c r="J3476">
        <v>6</v>
      </c>
      <c r="K3476">
        <v>312.8</v>
      </c>
      <c r="L3476" t="str">
        <f t="shared" si="324"/>
        <v/>
      </c>
      <c r="M3476">
        <v>3</v>
      </c>
      <c r="N3476" t="str">
        <f t="shared" si="325"/>
        <v/>
      </c>
      <c r="O3476">
        <v>16</v>
      </c>
      <c r="P3476" s="11">
        <v>0.33333333333333298</v>
      </c>
      <c r="Q3476" s="11">
        <v>0.109090909090909</v>
      </c>
      <c r="R3476" s="12">
        <v>104.266666666666</v>
      </c>
      <c r="S3476" t="s">
        <v>22</v>
      </c>
      <c r="T3476">
        <v>0</v>
      </c>
      <c r="U3476">
        <f t="shared" si="326"/>
        <v>5</v>
      </c>
      <c r="V3476">
        <f t="shared" si="327"/>
        <v>1</v>
      </c>
      <c r="W3476">
        <f t="shared" si="328"/>
        <v>4</v>
      </c>
      <c r="X3476" t="str">
        <f t="shared" si="329"/>
        <v>514</v>
      </c>
      <c r="Y3476" t="str">
        <f>IF(Table1[[#This Row],[RFM_Score]]="555","Champion", IF(AND(J3476&gt;=4,V3476&gt;=4),"Loyal", IF(U3476&lt;=2,"At Risk", IF(W3476&gt;=4,"Potential Loyalist","Others"))))</f>
        <v>Potential Loyalist</v>
      </c>
    </row>
    <row r="3477" spans="1:25">
      <c r="A3477" t="s">
        <v>2887</v>
      </c>
      <c r="B3477">
        <v>28</v>
      </c>
      <c r="C3477" t="s">
        <v>19</v>
      </c>
      <c r="D3477" t="s">
        <v>49</v>
      </c>
      <c r="E3477" s="6" t="s">
        <v>15547</v>
      </c>
      <c r="F3477" t="s">
        <v>62</v>
      </c>
      <c r="G3477">
        <v>3</v>
      </c>
      <c r="H3477">
        <v>2</v>
      </c>
      <c r="I3477">
        <v>59</v>
      </c>
      <c r="J3477">
        <v>2</v>
      </c>
      <c r="K3477">
        <v>312.79000000000002</v>
      </c>
      <c r="L3477" t="str">
        <f t="shared" si="324"/>
        <v/>
      </c>
      <c r="M3477">
        <v>3</v>
      </c>
      <c r="N3477" t="str">
        <f t="shared" si="325"/>
        <v/>
      </c>
      <c r="O3477">
        <v>54</v>
      </c>
      <c r="P3477" s="11">
        <v>0.66666666666666596</v>
      </c>
      <c r="Q3477" s="11">
        <v>3.38983050847457E-2</v>
      </c>
      <c r="R3477" s="12">
        <v>104.26333333333299</v>
      </c>
      <c r="S3477" t="s">
        <v>22</v>
      </c>
      <c r="T3477">
        <v>0</v>
      </c>
      <c r="U3477">
        <f t="shared" si="326"/>
        <v>3</v>
      </c>
      <c r="V3477">
        <f t="shared" si="327"/>
        <v>1</v>
      </c>
      <c r="W3477">
        <f t="shared" si="328"/>
        <v>4</v>
      </c>
      <c r="X3477" t="str">
        <f t="shared" si="329"/>
        <v>314</v>
      </c>
      <c r="Y3477" t="str">
        <f>IF(Table1[[#This Row],[RFM_Score]]="555","Champion", IF(AND(J3477&gt;=4,V3477&gt;=4),"Loyal", IF(U3477&lt;=2,"At Risk", IF(W3477&gt;=4,"Potential Loyalist","Others"))))</f>
        <v>Potential Loyalist</v>
      </c>
    </row>
    <row r="3478" spans="1:25">
      <c r="A3478" t="s">
        <v>1878</v>
      </c>
      <c r="B3478">
        <v>18</v>
      </c>
      <c r="C3478" t="s">
        <v>19</v>
      </c>
      <c r="D3478" t="s">
        <v>29</v>
      </c>
      <c r="E3478" s="6" t="s">
        <v>15548</v>
      </c>
      <c r="F3478" t="s">
        <v>26</v>
      </c>
      <c r="G3478">
        <v>4</v>
      </c>
      <c r="H3478">
        <v>1</v>
      </c>
      <c r="I3478">
        <v>38</v>
      </c>
      <c r="J3478">
        <v>1</v>
      </c>
      <c r="K3478">
        <v>312.58</v>
      </c>
      <c r="L3478" t="str">
        <f t="shared" si="324"/>
        <v/>
      </c>
      <c r="M3478">
        <v>3</v>
      </c>
      <c r="N3478" t="str">
        <f t="shared" si="325"/>
        <v/>
      </c>
      <c r="O3478">
        <v>26</v>
      </c>
      <c r="P3478" s="11">
        <v>0.25</v>
      </c>
      <c r="Q3478" s="11">
        <v>2.6315789473684199E-2</v>
      </c>
      <c r="R3478" s="12">
        <v>104.193333333333</v>
      </c>
      <c r="S3478" t="s">
        <v>22</v>
      </c>
      <c r="T3478">
        <v>0</v>
      </c>
      <c r="U3478">
        <f t="shared" si="326"/>
        <v>4</v>
      </c>
      <c r="V3478">
        <f t="shared" si="327"/>
        <v>1</v>
      </c>
      <c r="W3478">
        <f t="shared" si="328"/>
        <v>4</v>
      </c>
      <c r="X3478" t="str">
        <f t="shared" si="329"/>
        <v>414</v>
      </c>
      <c r="Y3478" t="str">
        <f>IF(Table1[[#This Row],[RFM_Score]]="555","Champion", IF(AND(J3478&gt;=4,V3478&gt;=4),"Loyal", IF(U3478&lt;=2,"At Risk", IF(W3478&gt;=4,"Potential Loyalist","Others"))))</f>
        <v>Potential Loyalist</v>
      </c>
    </row>
    <row r="3479" spans="1:25">
      <c r="A3479" t="s">
        <v>2538</v>
      </c>
      <c r="B3479">
        <v>46</v>
      </c>
      <c r="C3479" t="s">
        <v>19</v>
      </c>
      <c r="D3479" t="s">
        <v>29</v>
      </c>
      <c r="E3479" s="6" t="s">
        <v>15549</v>
      </c>
      <c r="F3479" t="s">
        <v>21</v>
      </c>
      <c r="G3479">
        <v>1</v>
      </c>
      <c r="H3479">
        <v>1</v>
      </c>
      <c r="I3479">
        <v>38</v>
      </c>
      <c r="J3479">
        <v>1</v>
      </c>
      <c r="K3479">
        <v>312.52</v>
      </c>
      <c r="L3479" t="str">
        <f t="shared" si="324"/>
        <v/>
      </c>
      <c r="M3479">
        <v>3</v>
      </c>
      <c r="N3479" t="str">
        <f t="shared" si="325"/>
        <v/>
      </c>
      <c r="O3479">
        <v>8</v>
      </c>
      <c r="P3479" s="11">
        <v>1</v>
      </c>
      <c r="Q3479" s="11">
        <v>2.6315789473684199E-2</v>
      </c>
      <c r="R3479" s="12">
        <v>104.17333333333301</v>
      </c>
      <c r="S3479" t="s">
        <v>22</v>
      </c>
      <c r="T3479">
        <v>0</v>
      </c>
      <c r="U3479">
        <f t="shared" si="326"/>
        <v>5</v>
      </c>
      <c r="V3479">
        <f t="shared" si="327"/>
        <v>1</v>
      </c>
      <c r="W3479">
        <f t="shared" si="328"/>
        <v>4</v>
      </c>
      <c r="X3479" t="str">
        <f t="shared" si="329"/>
        <v>514</v>
      </c>
      <c r="Y3479" t="str">
        <f>IF(Table1[[#This Row],[RFM_Score]]="555","Champion", IF(AND(J3479&gt;=4,V3479&gt;=4),"Loyal", IF(U3479&lt;=2,"At Risk", IF(W3479&gt;=4,"Potential Loyalist","Others"))))</f>
        <v>Potential Loyalist</v>
      </c>
    </row>
    <row r="3480" spans="1:25">
      <c r="A3480" t="s">
        <v>7097</v>
      </c>
      <c r="B3480">
        <v>53</v>
      </c>
      <c r="C3480" t="s">
        <v>24</v>
      </c>
      <c r="D3480" t="s">
        <v>29</v>
      </c>
      <c r="E3480" s="6" t="s">
        <v>15550</v>
      </c>
      <c r="F3480" t="s">
        <v>37</v>
      </c>
      <c r="G3480">
        <v>3</v>
      </c>
      <c r="H3480">
        <v>1</v>
      </c>
      <c r="I3480">
        <v>57</v>
      </c>
      <c r="J3480">
        <v>2</v>
      </c>
      <c r="K3480">
        <v>311.47000000000003</v>
      </c>
      <c r="L3480" t="str">
        <f t="shared" si="324"/>
        <v/>
      </c>
      <c r="M3480">
        <v>3</v>
      </c>
      <c r="N3480" t="str">
        <f t="shared" si="325"/>
        <v/>
      </c>
      <c r="O3480">
        <v>22</v>
      </c>
      <c r="P3480" s="11">
        <v>0.33333333333333298</v>
      </c>
      <c r="Q3480" s="11">
        <v>3.5087719298245598E-2</v>
      </c>
      <c r="R3480" s="12">
        <v>103.823333333333</v>
      </c>
      <c r="S3480" t="s">
        <v>22</v>
      </c>
      <c r="T3480">
        <v>0</v>
      </c>
      <c r="U3480">
        <f t="shared" si="326"/>
        <v>4</v>
      </c>
      <c r="V3480">
        <f t="shared" si="327"/>
        <v>1</v>
      </c>
      <c r="W3480">
        <f t="shared" si="328"/>
        <v>4</v>
      </c>
      <c r="X3480" t="str">
        <f t="shared" si="329"/>
        <v>414</v>
      </c>
      <c r="Y3480" t="str">
        <f>IF(Table1[[#This Row],[RFM_Score]]="555","Champion", IF(AND(J3480&gt;=4,V3480&gt;=4),"Loyal", IF(U3480&lt;=2,"At Risk", IF(W3480&gt;=4,"Potential Loyalist","Others"))))</f>
        <v>Potential Loyalist</v>
      </c>
    </row>
    <row r="3481" spans="1:25">
      <c r="A3481" t="s">
        <v>9743</v>
      </c>
      <c r="B3481">
        <v>53</v>
      </c>
      <c r="C3481" t="s">
        <v>24</v>
      </c>
      <c r="D3481" t="s">
        <v>25</v>
      </c>
      <c r="E3481" s="6" t="s">
        <v>15551</v>
      </c>
      <c r="F3481" t="s">
        <v>26</v>
      </c>
      <c r="G3481">
        <v>7</v>
      </c>
      <c r="H3481">
        <v>2</v>
      </c>
      <c r="I3481">
        <v>53</v>
      </c>
      <c r="J3481">
        <v>0</v>
      </c>
      <c r="K3481">
        <v>311.39999999999998</v>
      </c>
      <c r="L3481" t="str">
        <f t="shared" si="324"/>
        <v/>
      </c>
      <c r="M3481">
        <v>3</v>
      </c>
      <c r="N3481" t="str">
        <f t="shared" si="325"/>
        <v/>
      </c>
      <c r="O3481">
        <v>17</v>
      </c>
      <c r="P3481" s="11">
        <v>0.28571428571428498</v>
      </c>
      <c r="Q3481" s="11">
        <v>0</v>
      </c>
      <c r="R3481" s="12">
        <v>103.8</v>
      </c>
      <c r="S3481" t="s">
        <v>22</v>
      </c>
      <c r="T3481">
        <v>0</v>
      </c>
      <c r="U3481">
        <f t="shared" si="326"/>
        <v>5</v>
      </c>
      <c r="V3481">
        <f t="shared" si="327"/>
        <v>1</v>
      </c>
      <c r="W3481">
        <f t="shared" si="328"/>
        <v>4</v>
      </c>
      <c r="X3481" t="str">
        <f t="shared" si="329"/>
        <v>514</v>
      </c>
      <c r="Y3481" t="str">
        <f>IF(Table1[[#This Row],[RFM_Score]]="555","Champion", IF(AND(J3481&gt;=4,V3481&gt;=4),"Loyal", IF(U3481&lt;=2,"At Risk", IF(W3481&gt;=4,"Potential Loyalist","Others"))))</f>
        <v>Potential Loyalist</v>
      </c>
    </row>
    <row r="3482" spans="1:25">
      <c r="A3482" t="s">
        <v>8519</v>
      </c>
      <c r="B3482">
        <v>57</v>
      </c>
      <c r="C3482" t="s">
        <v>19</v>
      </c>
      <c r="D3482" t="s">
        <v>20</v>
      </c>
      <c r="E3482" s="6" t="s">
        <v>15552</v>
      </c>
      <c r="F3482" t="s">
        <v>21</v>
      </c>
      <c r="G3482">
        <v>3</v>
      </c>
      <c r="H3482">
        <v>2</v>
      </c>
      <c r="I3482">
        <v>45</v>
      </c>
      <c r="J3482">
        <v>3</v>
      </c>
      <c r="K3482">
        <v>311</v>
      </c>
      <c r="L3482" t="str">
        <f t="shared" si="324"/>
        <v/>
      </c>
      <c r="M3482">
        <v>3</v>
      </c>
      <c r="N3482" t="str">
        <f t="shared" si="325"/>
        <v/>
      </c>
      <c r="O3482">
        <v>20</v>
      </c>
      <c r="P3482" s="11">
        <v>0.66666666666666596</v>
      </c>
      <c r="Q3482" s="11">
        <v>6.6666666666666596E-2</v>
      </c>
      <c r="R3482" s="12">
        <v>103.666666666666</v>
      </c>
      <c r="S3482" t="s">
        <v>22</v>
      </c>
      <c r="T3482">
        <v>1</v>
      </c>
      <c r="U3482">
        <f t="shared" si="326"/>
        <v>5</v>
      </c>
      <c r="V3482">
        <f t="shared" si="327"/>
        <v>1</v>
      </c>
      <c r="W3482">
        <f t="shared" si="328"/>
        <v>4</v>
      </c>
      <c r="X3482" t="str">
        <f t="shared" si="329"/>
        <v>514</v>
      </c>
      <c r="Y3482" t="str">
        <f>IF(Table1[[#This Row],[RFM_Score]]="555","Champion", IF(AND(J3482&gt;=4,V3482&gt;=4),"Loyal", IF(U3482&lt;=2,"At Risk", IF(W3482&gt;=4,"Potential Loyalist","Others"))))</f>
        <v>Potential Loyalist</v>
      </c>
    </row>
    <row r="3483" spans="1:25">
      <c r="A3483" t="s">
        <v>10892</v>
      </c>
      <c r="B3483">
        <v>25</v>
      </c>
      <c r="C3483" t="s">
        <v>24</v>
      </c>
      <c r="D3483" t="s">
        <v>35</v>
      </c>
      <c r="E3483" s="6" t="s">
        <v>15553</v>
      </c>
      <c r="F3483" t="s">
        <v>30</v>
      </c>
      <c r="G3483">
        <v>3</v>
      </c>
      <c r="H3483">
        <v>2</v>
      </c>
      <c r="I3483">
        <v>56</v>
      </c>
      <c r="J3483">
        <v>4</v>
      </c>
      <c r="K3483">
        <v>310.99</v>
      </c>
      <c r="L3483" t="str">
        <f t="shared" si="324"/>
        <v/>
      </c>
      <c r="M3483">
        <v>3</v>
      </c>
      <c r="N3483" t="str">
        <f t="shared" si="325"/>
        <v/>
      </c>
      <c r="O3483">
        <v>118</v>
      </c>
      <c r="P3483" s="11">
        <v>0.66666666666666596</v>
      </c>
      <c r="Q3483" s="11">
        <v>7.1428571428571397E-2</v>
      </c>
      <c r="R3483" s="12">
        <v>103.663333333333</v>
      </c>
      <c r="S3483" t="s">
        <v>22</v>
      </c>
      <c r="T3483">
        <v>1</v>
      </c>
      <c r="U3483">
        <f t="shared" si="326"/>
        <v>1</v>
      </c>
      <c r="V3483">
        <f t="shared" si="327"/>
        <v>1</v>
      </c>
      <c r="W3483">
        <f t="shared" si="328"/>
        <v>4</v>
      </c>
      <c r="X3483" t="str">
        <f t="shared" si="329"/>
        <v>114</v>
      </c>
      <c r="Y3483" t="str">
        <f>IF(Table1[[#This Row],[RFM_Score]]="555","Champion", IF(AND(J3483&gt;=4,V3483&gt;=4),"Loyal", IF(U3483&lt;=2,"At Risk", IF(W3483&gt;=4,"Potential Loyalist","Others"))))</f>
        <v>At Risk</v>
      </c>
    </row>
    <row r="3484" spans="1:25">
      <c r="A3484" t="s">
        <v>4938</v>
      </c>
      <c r="B3484">
        <v>22</v>
      </c>
      <c r="C3484" t="s">
        <v>19</v>
      </c>
      <c r="D3484" t="s">
        <v>25</v>
      </c>
      <c r="E3484" s="6" t="s">
        <v>15554</v>
      </c>
      <c r="F3484" t="s">
        <v>37</v>
      </c>
      <c r="G3484">
        <v>4</v>
      </c>
      <c r="H3484">
        <v>0</v>
      </c>
      <c r="I3484">
        <v>56</v>
      </c>
      <c r="J3484">
        <v>5</v>
      </c>
      <c r="K3484">
        <v>310.89999999999998</v>
      </c>
      <c r="L3484" t="str">
        <f t="shared" si="324"/>
        <v/>
      </c>
      <c r="M3484">
        <v>3</v>
      </c>
      <c r="N3484" t="str">
        <f t="shared" si="325"/>
        <v/>
      </c>
      <c r="O3484">
        <v>29</v>
      </c>
      <c r="P3484" s="11">
        <v>0</v>
      </c>
      <c r="Q3484" s="11">
        <v>8.9285714285714204E-2</v>
      </c>
      <c r="R3484" s="12">
        <v>103.633333333333</v>
      </c>
      <c r="S3484" t="s">
        <v>22</v>
      </c>
      <c r="T3484">
        <v>0</v>
      </c>
      <c r="U3484">
        <f t="shared" si="326"/>
        <v>4</v>
      </c>
      <c r="V3484">
        <f t="shared" si="327"/>
        <v>1</v>
      </c>
      <c r="W3484">
        <f t="shared" si="328"/>
        <v>4</v>
      </c>
      <c r="X3484" t="str">
        <f t="shared" si="329"/>
        <v>414</v>
      </c>
      <c r="Y3484" t="str">
        <f>IF(Table1[[#This Row],[RFM_Score]]="555","Champion", IF(AND(J3484&gt;=4,V3484&gt;=4),"Loyal", IF(U3484&lt;=2,"At Risk", IF(W3484&gt;=4,"Potential Loyalist","Others"))))</f>
        <v>Potential Loyalist</v>
      </c>
    </row>
    <row r="3485" spans="1:25">
      <c r="A3485" t="s">
        <v>120</v>
      </c>
      <c r="B3485">
        <v>28</v>
      </c>
      <c r="C3485" t="s">
        <v>24</v>
      </c>
      <c r="D3485" t="s">
        <v>46</v>
      </c>
      <c r="E3485" s="6" t="s">
        <v>15555</v>
      </c>
      <c r="F3485" t="s">
        <v>21</v>
      </c>
      <c r="G3485">
        <v>5</v>
      </c>
      <c r="H3485">
        <v>1</v>
      </c>
      <c r="I3485">
        <v>45</v>
      </c>
      <c r="J3485">
        <v>1</v>
      </c>
      <c r="K3485">
        <v>310.88</v>
      </c>
      <c r="L3485" t="str">
        <f t="shared" si="324"/>
        <v/>
      </c>
      <c r="M3485">
        <v>3</v>
      </c>
      <c r="N3485" t="str">
        <f t="shared" si="325"/>
        <v/>
      </c>
      <c r="O3485">
        <v>3</v>
      </c>
      <c r="P3485" s="11">
        <v>0.2</v>
      </c>
      <c r="Q3485" s="11">
        <v>2.2222222222222199E-2</v>
      </c>
      <c r="R3485" s="12">
        <v>103.626666666666</v>
      </c>
      <c r="S3485" t="s">
        <v>22</v>
      </c>
      <c r="T3485">
        <v>0</v>
      </c>
      <c r="U3485">
        <f t="shared" si="326"/>
        <v>5</v>
      </c>
      <c r="V3485">
        <f t="shared" si="327"/>
        <v>1</v>
      </c>
      <c r="W3485">
        <f t="shared" si="328"/>
        <v>4</v>
      </c>
      <c r="X3485" t="str">
        <f t="shared" si="329"/>
        <v>514</v>
      </c>
      <c r="Y3485" t="str">
        <f>IF(Table1[[#This Row],[RFM_Score]]="555","Champion", IF(AND(J3485&gt;=4,V3485&gt;=4),"Loyal", IF(U3485&lt;=2,"At Risk", IF(W3485&gt;=4,"Potential Loyalist","Others"))))</f>
        <v>Potential Loyalist</v>
      </c>
    </row>
    <row r="3486" spans="1:25">
      <c r="A3486" t="s">
        <v>6474</v>
      </c>
      <c r="B3486">
        <v>31</v>
      </c>
      <c r="C3486" t="s">
        <v>24</v>
      </c>
      <c r="D3486" t="s">
        <v>25</v>
      </c>
      <c r="E3486" s="6" t="s">
        <v>15556</v>
      </c>
      <c r="F3486" t="s">
        <v>21</v>
      </c>
      <c r="G3486">
        <v>2</v>
      </c>
      <c r="H3486">
        <v>0</v>
      </c>
      <c r="I3486">
        <v>45</v>
      </c>
      <c r="J3486">
        <v>3</v>
      </c>
      <c r="K3486">
        <v>310.63</v>
      </c>
      <c r="L3486" t="str">
        <f t="shared" si="324"/>
        <v/>
      </c>
      <c r="M3486">
        <v>3</v>
      </c>
      <c r="N3486" t="str">
        <f t="shared" si="325"/>
        <v/>
      </c>
      <c r="O3486">
        <v>19</v>
      </c>
      <c r="P3486" s="11">
        <v>0</v>
      </c>
      <c r="Q3486" s="11">
        <v>6.6666666666666596E-2</v>
      </c>
      <c r="R3486" s="12">
        <v>103.543333333333</v>
      </c>
      <c r="S3486" t="s">
        <v>22</v>
      </c>
      <c r="T3486">
        <v>0</v>
      </c>
      <c r="U3486">
        <f t="shared" si="326"/>
        <v>5</v>
      </c>
      <c r="V3486">
        <f t="shared" si="327"/>
        <v>1</v>
      </c>
      <c r="W3486">
        <f t="shared" si="328"/>
        <v>4</v>
      </c>
      <c r="X3486" t="str">
        <f t="shared" si="329"/>
        <v>514</v>
      </c>
      <c r="Y3486" t="str">
        <f>IF(Table1[[#This Row],[RFM_Score]]="555","Champion", IF(AND(J3486&gt;=4,V3486&gt;=4),"Loyal", IF(U3486&lt;=2,"At Risk", IF(W3486&gt;=4,"Potential Loyalist","Others"))))</f>
        <v>Potential Loyalist</v>
      </c>
    </row>
    <row r="3487" spans="1:25">
      <c r="A3487" t="s">
        <v>4609</v>
      </c>
      <c r="B3487">
        <v>44</v>
      </c>
      <c r="C3487" t="s">
        <v>24</v>
      </c>
      <c r="D3487" t="s">
        <v>25</v>
      </c>
      <c r="E3487" s="6" t="s">
        <v>15557</v>
      </c>
      <c r="F3487" t="s">
        <v>21</v>
      </c>
      <c r="G3487">
        <v>7</v>
      </c>
      <c r="H3487">
        <v>1</v>
      </c>
      <c r="I3487">
        <v>51</v>
      </c>
      <c r="J3487">
        <v>1</v>
      </c>
      <c r="K3487">
        <v>310.44</v>
      </c>
      <c r="L3487" t="str">
        <f t="shared" si="324"/>
        <v/>
      </c>
      <c r="M3487">
        <v>3</v>
      </c>
      <c r="N3487" t="str">
        <f t="shared" si="325"/>
        <v/>
      </c>
      <c r="O3487">
        <v>34</v>
      </c>
      <c r="P3487" s="11">
        <v>0.14285714285714199</v>
      </c>
      <c r="Q3487" s="11">
        <v>1.9607843137254902E-2</v>
      </c>
      <c r="R3487" s="12">
        <v>103.48</v>
      </c>
      <c r="S3487" t="s">
        <v>22</v>
      </c>
      <c r="T3487">
        <v>0</v>
      </c>
      <c r="U3487">
        <f t="shared" si="326"/>
        <v>4</v>
      </c>
      <c r="V3487">
        <f t="shared" si="327"/>
        <v>1</v>
      </c>
      <c r="W3487">
        <f t="shared" si="328"/>
        <v>4</v>
      </c>
      <c r="X3487" t="str">
        <f t="shared" si="329"/>
        <v>414</v>
      </c>
      <c r="Y3487" t="str">
        <f>IF(Table1[[#This Row],[RFM_Score]]="555","Champion", IF(AND(J3487&gt;=4,V3487&gt;=4),"Loyal", IF(U3487&lt;=2,"At Risk", IF(W3487&gt;=4,"Potential Loyalist","Others"))))</f>
        <v>Potential Loyalist</v>
      </c>
    </row>
    <row r="3488" spans="1:25">
      <c r="A3488" t="s">
        <v>9846</v>
      </c>
      <c r="B3488">
        <v>32</v>
      </c>
      <c r="C3488" t="s">
        <v>19</v>
      </c>
      <c r="D3488" t="s">
        <v>25</v>
      </c>
      <c r="E3488" s="6" t="s">
        <v>15558</v>
      </c>
      <c r="F3488" t="s">
        <v>26</v>
      </c>
      <c r="G3488">
        <v>1</v>
      </c>
      <c r="H3488">
        <v>0</v>
      </c>
      <c r="I3488">
        <v>41</v>
      </c>
      <c r="J3488">
        <v>2</v>
      </c>
      <c r="K3488">
        <v>310.2</v>
      </c>
      <c r="L3488" t="str">
        <f t="shared" si="324"/>
        <v/>
      </c>
      <c r="M3488">
        <v>3</v>
      </c>
      <c r="N3488" t="str">
        <f t="shared" si="325"/>
        <v/>
      </c>
      <c r="O3488">
        <v>22</v>
      </c>
      <c r="P3488" s="11">
        <v>0</v>
      </c>
      <c r="Q3488" s="11">
        <v>4.8780487804878002E-2</v>
      </c>
      <c r="R3488" s="12">
        <v>103.399999999999</v>
      </c>
      <c r="S3488" t="s">
        <v>22</v>
      </c>
      <c r="T3488">
        <v>0</v>
      </c>
      <c r="U3488">
        <f t="shared" si="326"/>
        <v>4</v>
      </c>
      <c r="V3488">
        <f t="shared" si="327"/>
        <v>1</v>
      </c>
      <c r="W3488">
        <f t="shared" si="328"/>
        <v>4</v>
      </c>
      <c r="X3488" t="str">
        <f t="shared" si="329"/>
        <v>414</v>
      </c>
      <c r="Y3488" t="str">
        <f>IF(Table1[[#This Row],[RFM_Score]]="555","Champion", IF(AND(J3488&gt;=4,V3488&gt;=4),"Loyal", IF(U3488&lt;=2,"At Risk", IF(W3488&gt;=4,"Potential Loyalist","Others"))))</f>
        <v>Potential Loyalist</v>
      </c>
    </row>
    <row r="3489" spans="1:25">
      <c r="A3489" t="s">
        <v>2098</v>
      </c>
      <c r="B3489">
        <v>33</v>
      </c>
      <c r="C3489" t="s">
        <v>24</v>
      </c>
      <c r="D3489" t="s">
        <v>25</v>
      </c>
      <c r="E3489" s="6" t="s">
        <v>15559</v>
      </c>
      <c r="F3489" t="s">
        <v>26</v>
      </c>
      <c r="G3489">
        <v>1</v>
      </c>
      <c r="H3489">
        <v>1</v>
      </c>
      <c r="I3489">
        <v>48</v>
      </c>
      <c r="J3489">
        <v>1</v>
      </c>
      <c r="K3489">
        <v>309.47000000000003</v>
      </c>
      <c r="L3489" t="str">
        <f t="shared" si="324"/>
        <v/>
      </c>
      <c r="M3489">
        <v>3</v>
      </c>
      <c r="N3489" t="str">
        <f t="shared" si="325"/>
        <v/>
      </c>
      <c r="O3489">
        <v>60</v>
      </c>
      <c r="P3489" s="11">
        <v>1</v>
      </c>
      <c r="Q3489" s="11">
        <v>2.0833333333333301E-2</v>
      </c>
      <c r="R3489" s="12">
        <v>103.156666666666</v>
      </c>
      <c r="S3489" t="s">
        <v>22</v>
      </c>
      <c r="T3489">
        <v>0</v>
      </c>
      <c r="U3489">
        <f t="shared" si="326"/>
        <v>3</v>
      </c>
      <c r="V3489">
        <f t="shared" si="327"/>
        <v>1</v>
      </c>
      <c r="W3489">
        <f t="shared" si="328"/>
        <v>4</v>
      </c>
      <c r="X3489" t="str">
        <f t="shared" si="329"/>
        <v>314</v>
      </c>
      <c r="Y3489" t="str">
        <f>IF(Table1[[#This Row],[RFM_Score]]="555","Champion", IF(AND(J3489&gt;=4,V3489&gt;=4),"Loyal", IF(U3489&lt;=2,"At Risk", IF(W3489&gt;=4,"Potential Loyalist","Others"))))</f>
        <v>Potential Loyalist</v>
      </c>
    </row>
    <row r="3490" spans="1:25">
      <c r="A3490" t="s">
        <v>1638</v>
      </c>
      <c r="B3490">
        <v>51</v>
      </c>
      <c r="C3490" t="s">
        <v>24</v>
      </c>
      <c r="D3490" t="s">
        <v>46</v>
      </c>
      <c r="E3490" s="6" t="s">
        <v>15560</v>
      </c>
      <c r="F3490" t="s">
        <v>21</v>
      </c>
      <c r="G3490">
        <v>7</v>
      </c>
      <c r="H3490">
        <v>1</v>
      </c>
      <c r="I3490">
        <v>56</v>
      </c>
      <c r="J3490">
        <v>8</v>
      </c>
      <c r="K3490">
        <v>309.13</v>
      </c>
      <c r="L3490" t="str">
        <f t="shared" si="324"/>
        <v/>
      </c>
      <c r="M3490">
        <v>3</v>
      </c>
      <c r="N3490" t="str">
        <f t="shared" si="325"/>
        <v/>
      </c>
      <c r="O3490">
        <v>68</v>
      </c>
      <c r="P3490" s="11">
        <v>0.14285714285714199</v>
      </c>
      <c r="Q3490" s="11">
        <v>0.14285714285714199</v>
      </c>
      <c r="R3490" s="12">
        <v>103.043333333333</v>
      </c>
      <c r="S3490" t="s">
        <v>22</v>
      </c>
      <c r="T3490">
        <v>0</v>
      </c>
      <c r="U3490">
        <f t="shared" si="326"/>
        <v>3</v>
      </c>
      <c r="V3490">
        <f t="shared" si="327"/>
        <v>1</v>
      </c>
      <c r="W3490">
        <f t="shared" si="328"/>
        <v>4</v>
      </c>
      <c r="X3490" t="str">
        <f t="shared" si="329"/>
        <v>314</v>
      </c>
      <c r="Y3490" t="str">
        <f>IF(Table1[[#This Row],[RFM_Score]]="555","Champion", IF(AND(J3490&gt;=4,V3490&gt;=4),"Loyal", IF(U3490&lt;=2,"At Risk", IF(W3490&gt;=4,"Potential Loyalist","Others"))))</f>
        <v>Potential Loyalist</v>
      </c>
    </row>
    <row r="3491" spans="1:25">
      <c r="A3491" t="s">
        <v>1027</v>
      </c>
      <c r="B3491">
        <v>37</v>
      </c>
      <c r="C3491" t="s">
        <v>19</v>
      </c>
      <c r="D3491" t="s">
        <v>41</v>
      </c>
      <c r="E3491" s="6" t="s">
        <v>15561</v>
      </c>
      <c r="F3491" t="s">
        <v>37</v>
      </c>
      <c r="G3491">
        <v>3</v>
      </c>
      <c r="H3491">
        <v>0</v>
      </c>
      <c r="I3491">
        <v>66</v>
      </c>
      <c r="J3491">
        <v>9</v>
      </c>
      <c r="K3491">
        <v>309</v>
      </c>
      <c r="L3491" t="str">
        <f t="shared" si="324"/>
        <v/>
      </c>
      <c r="M3491">
        <v>3</v>
      </c>
      <c r="N3491" t="str">
        <f t="shared" si="325"/>
        <v/>
      </c>
      <c r="O3491">
        <v>74</v>
      </c>
      <c r="P3491" s="11">
        <v>0</v>
      </c>
      <c r="Q3491" s="11">
        <v>0.13636363636363599</v>
      </c>
      <c r="R3491" s="12">
        <v>103</v>
      </c>
      <c r="S3491" t="s">
        <v>22</v>
      </c>
      <c r="T3491">
        <v>0</v>
      </c>
      <c r="U3491">
        <f t="shared" si="326"/>
        <v>2</v>
      </c>
      <c r="V3491">
        <f t="shared" si="327"/>
        <v>1</v>
      </c>
      <c r="W3491">
        <f t="shared" si="328"/>
        <v>4</v>
      </c>
      <c r="X3491" t="str">
        <f t="shared" si="329"/>
        <v>214</v>
      </c>
      <c r="Y3491" t="str">
        <f>IF(Table1[[#This Row],[RFM_Score]]="555","Champion", IF(AND(J3491&gt;=4,V3491&gt;=4),"Loyal", IF(U3491&lt;=2,"At Risk", IF(W3491&gt;=4,"Potential Loyalist","Others"))))</f>
        <v>At Risk</v>
      </c>
    </row>
    <row r="3492" spans="1:25">
      <c r="A3492" t="s">
        <v>1227</v>
      </c>
      <c r="B3492">
        <v>36</v>
      </c>
      <c r="C3492" t="s">
        <v>19</v>
      </c>
      <c r="D3492" t="s">
        <v>25</v>
      </c>
      <c r="E3492" s="6" t="s">
        <v>15562</v>
      </c>
      <c r="F3492" t="s">
        <v>26</v>
      </c>
      <c r="G3492">
        <v>4</v>
      </c>
      <c r="H3492">
        <v>2</v>
      </c>
      <c r="I3492">
        <v>49</v>
      </c>
      <c r="J3492">
        <v>2</v>
      </c>
      <c r="K3492">
        <v>308.95999999999998</v>
      </c>
      <c r="L3492" t="str">
        <f t="shared" si="324"/>
        <v/>
      </c>
      <c r="M3492">
        <v>3</v>
      </c>
      <c r="N3492" t="str">
        <f t="shared" si="325"/>
        <v/>
      </c>
      <c r="O3492">
        <v>21</v>
      </c>
      <c r="P3492" s="11">
        <v>0.5</v>
      </c>
      <c r="Q3492" s="11">
        <v>4.08163265306122E-2</v>
      </c>
      <c r="R3492" s="12">
        <v>102.986666666666</v>
      </c>
      <c r="S3492" t="s">
        <v>22</v>
      </c>
      <c r="T3492">
        <v>0</v>
      </c>
      <c r="U3492">
        <f t="shared" si="326"/>
        <v>4</v>
      </c>
      <c r="V3492">
        <f t="shared" si="327"/>
        <v>1</v>
      </c>
      <c r="W3492">
        <f t="shared" si="328"/>
        <v>4</v>
      </c>
      <c r="X3492" t="str">
        <f t="shared" si="329"/>
        <v>414</v>
      </c>
      <c r="Y3492" t="str">
        <f>IF(Table1[[#This Row],[RFM_Score]]="555","Champion", IF(AND(J3492&gt;=4,V3492&gt;=4),"Loyal", IF(U3492&lt;=2,"At Risk", IF(W3492&gt;=4,"Potential Loyalist","Others"))))</f>
        <v>Potential Loyalist</v>
      </c>
    </row>
    <row r="3493" spans="1:25">
      <c r="A3493" t="s">
        <v>2298</v>
      </c>
      <c r="B3493">
        <v>39</v>
      </c>
      <c r="C3493" t="s">
        <v>24</v>
      </c>
      <c r="D3493" t="s">
        <v>25</v>
      </c>
      <c r="E3493" s="6" t="s">
        <v>15563</v>
      </c>
      <c r="F3493" t="s">
        <v>21</v>
      </c>
      <c r="G3493">
        <v>4</v>
      </c>
      <c r="H3493">
        <v>2</v>
      </c>
      <c r="I3493">
        <v>56</v>
      </c>
      <c r="J3493">
        <v>6</v>
      </c>
      <c r="K3493">
        <v>307.97000000000003</v>
      </c>
      <c r="L3493" t="str">
        <f t="shared" si="324"/>
        <v/>
      </c>
      <c r="M3493">
        <v>3</v>
      </c>
      <c r="N3493" t="str">
        <f t="shared" si="325"/>
        <v/>
      </c>
      <c r="O3493">
        <v>21</v>
      </c>
      <c r="P3493" s="11">
        <v>0.5</v>
      </c>
      <c r="Q3493" s="11">
        <v>0.107142857142857</v>
      </c>
      <c r="R3493" s="12">
        <v>102.656666666666</v>
      </c>
      <c r="S3493" t="s">
        <v>22</v>
      </c>
      <c r="T3493">
        <v>0</v>
      </c>
      <c r="U3493">
        <f t="shared" si="326"/>
        <v>4</v>
      </c>
      <c r="V3493">
        <f t="shared" si="327"/>
        <v>1</v>
      </c>
      <c r="W3493">
        <f t="shared" si="328"/>
        <v>4</v>
      </c>
      <c r="X3493" t="str">
        <f t="shared" si="329"/>
        <v>414</v>
      </c>
      <c r="Y3493" t="str">
        <f>IF(Table1[[#This Row],[RFM_Score]]="555","Champion", IF(AND(J3493&gt;=4,V3493&gt;=4),"Loyal", IF(U3493&lt;=2,"At Risk", IF(W3493&gt;=4,"Potential Loyalist","Others"))))</f>
        <v>Potential Loyalist</v>
      </c>
    </row>
    <row r="3494" spans="1:25">
      <c r="A3494" t="s">
        <v>5572</v>
      </c>
      <c r="B3494">
        <v>65</v>
      </c>
      <c r="C3494" t="s">
        <v>19</v>
      </c>
      <c r="D3494" t="s">
        <v>41</v>
      </c>
      <c r="E3494" s="6" t="s">
        <v>15564</v>
      </c>
      <c r="F3494" t="s">
        <v>37</v>
      </c>
      <c r="G3494">
        <v>2</v>
      </c>
      <c r="H3494">
        <v>0</v>
      </c>
      <c r="I3494">
        <v>55</v>
      </c>
      <c r="J3494">
        <v>4</v>
      </c>
      <c r="K3494">
        <v>307.89</v>
      </c>
      <c r="L3494" t="str">
        <f t="shared" si="324"/>
        <v/>
      </c>
      <c r="M3494">
        <v>3</v>
      </c>
      <c r="N3494" t="str">
        <f t="shared" si="325"/>
        <v/>
      </c>
      <c r="O3494">
        <v>2</v>
      </c>
      <c r="P3494" s="11">
        <v>0</v>
      </c>
      <c r="Q3494" s="11">
        <v>7.2727272727272696E-2</v>
      </c>
      <c r="R3494" s="12">
        <v>102.63</v>
      </c>
      <c r="S3494" t="s">
        <v>22</v>
      </c>
      <c r="T3494">
        <v>0</v>
      </c>
      <c r="U3494">
        <f t="shared" si="326"/>
        <v>5</v>
      </c>
      <c r="V3494">
        <f t="shared" si="327"/>
        <v>1</v>
      </c>
      <c r="W3494">
        <f t="shared" si="328"/>
        <v>4</v>
      </c>
      <c r="X3494" t="str">
        <f t="shared" si="329"/>
        <v>514</v>
      </c>
      <c r="Y3494" t="str">
        <f>IF(Table1[[#This Row],[RFM_Score]]="555","Champion", IF(AND(J3494&gt;=4,V3494&gt;=4),"Loyal", IF(U3494&lt;=2,"At Risk", IF(W3494&gt;=4,"Potential Loyalist","Others"))))</f>
        <v>Potential Loyalist</v>
      </c>
    </row>
    <row r="3495" spans="1:25">
      <c r="A3495" t="s">
        <v>40</v>
      </c>
      <c r="B3495">
        <v>41</v>
      </c>
      <c r="C3495" t="s">
        <v>19</v>
      </c>
      <c r="D3495" t="s">
        <v>41</v>
      </c>
      <c r="E3495" s="6" t="s">
        <v>15565</v>
      </c>
      <c r="F3495" t="s">
        <v>21</v>
      </c>
      <c r="G3495">
        <v>2</v>
      </c>
      <c r="H3495">
        <v>0</v>
      </c>
      <c r="I3495">
        <v>52</v>
      </c>
      <c r="J3495">
        <v>5</v>
      </c>
      <c r="K3495">
        <v>307.8</v>
      </c>
      <c r="L3495" t="str">
        <f t="shared" si="324"/>
        <v/>
      </c>
      <c r="M3495">
        <v>3</v>
      </c>
      <c r="N3495" t="str">
        <f t="shared" si="325"/>
        <v/>
      </c>
      <c r="O3495">
        <v>11</v>
      </c>
      <c r="P3495" s="11">
        <v>0</v>
      </c>
      <c r="Q3495" s="11">
        <v>9.6153846153846104E-2</v>
      </c>
      <c r="R3495" s="12">
        <v>102.6</v>
      </c>
      <c r="S3495" t="s">
        <v>22</v>
      </c>
      <c r="T3495">
        <v>0</v>
      </c>
      <c r="U3495">
        <f t="shared" si="326"/>
        <v>5</v>
      </c>
      <c r="V3495">
        <f t="shared" si="327"/>
        <v>1</v>
      </c>
      <c r="W3495">
        <f t="shared" si="328"/>
        <v>4</v>
      </c>
      <c r="X3495" t="str">
        <f t="shared" si="329"/>
        <v>514</v>
      </c>
      <c r="Y3495" t="str">
        <f>IF(Table1[[#This Row],[RFM_Score]]="555","Champion", IF(AND(J3495&gt;=4,V3495&gt;=4),"Loyal", IF(U3495&lt;=2,"At Risk", IF(W3495&gt;=4,"Potential Loyalist","Others"))))</f>
        <v>Potential Loyalist</v>
      </c>
    </row>
    <row r="3496" spans="1:25">
      <c r="A3496" t="s">
        <v>8614</v>
      </c>
      <c r="B3496">
        <v>23</v>
      </c>
      <c r="C3496" t="s">
        <v>24</v>
      </c>
      <c r="D3496" t="s">
        <v>35</v>
      </c>
      <c r="E3496" s="6" t="s">
        <v>15566</v>
      </c>
      <c r="F3496" t="s">
        <v>60</v>
      </c>
      <c r="G3496">
        <v>1</v>
      </c>
      <c r="H3496">
        <v>0</v>
      </c>
      <c r="I3496">
        <v>43</v>
      </c>
      <c r="J3496">
        <v>1</v>
      </c>
      <c r="K3496">
        <v>307.70999999999998</v>
      </c>
      <c r="L3496" t="str">
        <f t="shared" si="324"/>
        <v/>
      </c>
      <c r="M3496">
        <v>3</v>
      </c>
      <c r="N3496" t="str">
        <f t="shared" si="325"/>
        <v/>
      </c>
      <c r="O3496">
        <v>73</v>
      </c>
      <c r="P3496" s="11">
        <v>0</v>
      </c>
      <c r="Q3496" s="11">
        <v>2.3255813953488299E-2</v>
      </c>
      <c r="R3496" s="12">
        <v>102.57</v>
      </c>
      <c r="S3496" t="s">
        <v>22</v>
      </c>
      <c r="T3496">
        <v>0</v>
      </c>
      <c r="U3496">
        <f t="shared" si="326"/>
        <v>2</v>
      </c>
      <c r="V3496">
        <f t="shared" si="327"/>
        <v>1</v>
      </c>
      <c r="W3496">
        <f t="shared" si="328"/>
        <v>4</v>
      </c>
      <c r="X3496" t="str">
        <f t="shared" si="329"/>
        <v>214</v>
      </c>
      <c r="Y3496" t="str">
        <f>IF(Table1[[#This Row],[RFM_Score]]="555","Champion", IF(AND(J3496&gt;=4,V3496&gt;=4),"Loyal", IF(U3496&lt;=2,"At Risk", IF(W3496&gt;=4,"Potential Loyalist","Others"))))</f>
        <v>At Risk</v>
      </c>
    </row>
    <row r="3497" spans="1:25">
      <c r="A3497" t="s">
        <v>3664</v>
      </c>
      <c r="B3497">
        <v>44</v>
      </c>
      <c r="C3497" t="s">
        <v>19</v>
      </c>
      <c r="D3497" t="s">
        <v>25</v>
      </c>
      <c r="E3497" s="6" t="s">
        <v>15567</v>
      </c>
      <c r="F3497" t="s">
        <v>30</v>
      </c>
      <c r="G3497">
        <v>2</v>
      </c>
      <c r="H3497">
        <v>0</v>
      </c>
      <c r="I3497">
        <v>43</v>
      </c>
      <c r="J3497">
        <v>5</v>
      </c>
      <c r="K3497">
        <v>307.66000000000003</v>
      </c>
      <c r="L3497" t="str">
        <f t="shared" si="324"/>
        <v/>
      </c>
      <c r="M3497">
        <v>3</v>
      </c>
      <c r="N3497" t="str">
        <f t="shared" si="325"/>
        <v/>
      </c>
      <c r="O3497">
        <v>32</v>
      </c>
      <c r="P3497" s="11">
        <v>0</v>
      </c>
      <c r="Q3497" s="11">
        <v>0.116279069767441</v>
      </c>
      <c r="R3497" s="12">
        <v>102.553333333333</v>
      </c>
      <c r="S3497" t="s">
        <v>22</v>
      </c>
      <c r="T3497">
        <v>0</v>
      </c>
      <c r="U3497">
        <f t="shared" si="326"/>
        <v>4</v>
      </c>
      <c r="V3497">
        <f t="shared" si="327"/>
        <v>1</v>
      </c>
      <c r="W3497">
        <f t="shared" si="328"/>
        <v>4</v>
      </c>
      <c r="X3497" t="str">
        <f t="shared" si="329"/>
        <v>414</v>
      </c>
      <c r="Y3497" t="str">
        <f>IF(Table1[[#This Row],[RFM_Score]]="555","Champion", IF(AND(J3497&gt;=4,V3497&gt;=4),"Loyal", IF(U3497&lt;=2,"At Risk", IF(W3497&gt;=4,"Potential Loyalist","Others"))))</f>
        <v>Potential Loyalist</v>
      </c>
    </row>
    <row r="3498" spans="1:25">
      <c r="A3498" t="s">
        <v>9660</v>
      </c>
      <c r="B3498">
        <v>45</v>
      </c>
      <c r="C3498" t="s">
        <v>24</v>
      </c>
      <c r="D3498" t="s">
        <v>25</v>
      </c>
      <c r="E3498" s="6" t="s">
        <v>15568</v>
      </c>
      <c r="F3498" t="s">
        <v>37</v>
      </c>
      <c r="G3498">
        <v>1</v>
      </c>
      <c r="H3498">
        <v>1</v>
      </c>
      <c r="I3498">
        <v>54</v>
      </c>
      <c r="J3498">
        <v>3</v>
      </c>
      <c r="K3498">
        <v>306.39</v>
      </c>
      <c r="L3498" t="str">
        <f t="shared" si="324"/>
        <v/>
      </c>
      <c r="M3498">
        <v>3</v>
      </c>
      <c r="N3498" t="str">
        <f t="shared" si="325"/>
        <v/>
      </c>
      <c r="O3498">
        <v>20</v>
      </c>
      <c r="P3498" s="11">
        <v>1</v>
      </c>
      <c r="Q3498" s="11">
        <v>5.5555555555555497E-2</v>
      </c>
      <c r="R3498" s="12">
        <v>102.13</v>
      </c>
      <c r="S3498" t="s">
        <v>22</v>
      </c>
      <c r="T3498">
        <v>0</v>
      </c>
      <c r="U3498">
        <f t="shared" si="326"/>
        <v>5</v>
      </c>
      <c r="V3498">
        <f t="shared" si="327"/>
        <v>1</v>
      </c>
      <c r="W3498">
        <f t="shared" si="328"/>
        <v>4</v>
      </c>
      <c r="X3498" t="str">
        <f t="shared" si="329"/>
        <v>514</v>
      </c>
      <c r="Y3498" t="str">
        <f>IF(Table1[[#This Row],[RFM_Score]]="555","Champion", IF(AND(J3498&gt;=4,V3498&gt;=4),"Loyal", IF(U3498&lt;=2,"At Risk", IF(W3498&gt;=4,"Potential Loyalist","Others"))))</f>
        <v>Potential Loyalist</v>
      </c>
    </row>
    <row r="3499" spans="1:25">
      <c r="A3499" t="s">
        <v>8451</v>
      </c>
      <c r="B3499">
        <v>28</v>
      </c>
      <c r="C3499" t="s">
        <v>24</v>
      </c>
      <c r="D3499" t="s">
        <v>29</v>
      </c>
      <c r="E3499" s="6" t="s">
        <v>15569</v>
      </c>
      <c r="F3499" t="s">
        <v>26</v>
      </c>
      <c r="G3499">
        <v>4</v>
      </c>
      <c r="H3499">
        <v>2</v>
      </c>
      <c r="I3499">
        <v>61</v>
      </c>
      <c r="J3499">
        <v>2</v>
      </c>
      <c r="K3499">
        <v>306.18</v>
      </c>
      <c r="L3499" t="str">
        <f t="shared" si="324"/>
        <v/>
      </c>
      <c r="M3499">
        <v>3</v>
      </c>
      <c r="N3499" t="str">
        <f t="shared" si="325"/>
        <v/>
      </c>
      <c r="O3499">
        <v>68</v>
      </c>
      <c r="P3499" s="11">
        <v>0.5</v>
      </c>
      <c r="Q3499" s="11">
        <v>3.2786885245901599E-2</v>
      </c>
      <c r="R3499" s="12">
        <v>102.06</v>
      </c>
      <c r="S3499" t="s">
        <v>22</v>
      </c>
      <c r="T3499">
        <v>0</v>
      </c>
      <c r="U3499">
        <f t="shared" si="326"/>
        <v>3</v>
      </c>
      <c r="V3499">
        <f t="shared" si="327"/>
        <v>1</v>
      </c>
      <c r="W3499">
        <f t="shared" si="328"/>
        <v>4</v>
      </c>
      <c r="X3499" t="str">
        <f t="shared" si="329"/>
        <v>314</v>
      </c>
      <c r="Y3499" t="str">
        <f>IF(Table1[[#This Row],[RFM_Score]]="555","Champion", IF(AND(J3499&gt;=4,V3499&gt;=4),"Loyal", IF(U3499&lt;=2,"At Risk", IF(W3499&gt;=4,"Potential Loyalist","Others"))))</f>
        <v>Potential Loyalist</v>
      </c>
    </row>
    <row r="3500" spans="1:25">
      <c r="A3500" t="s">
        <v>10581</v>
      </c>
      <c r="B3500">
        <v>31</v>
      </c>
      <c r="C3500" t="s">
        <v>24</v>
      </c>
      <c r="D3500" t="s">
        <v>25</v>
      </c>
      <c r="E3500" s="6" t="s">
        <v>15570</v>
      </c>
      <c r="F3500" t="s">
        <v>21</v>
      </c>
      <c r="G3500">
        <v>4</v>
      </c>
      <c r="H3500">
        <v>2</v>
      </c>
      <c r="I3500">
        <v>53</v>
      </c>
      <c r="J3500">
        <v>2</v>
      </c>
      <c r="K3500">
        <v>305.52999999999997</v>
      </c>
      <c r="L3500" t="str">
        <f t="shared" si="324"/>
        <v/>
      </c>
      <c r="M3500">
        <v>3</v>
      </c>
      <c r="N3500" t="str">
        <f t="shared" si="325"/>
        <v/>
      </c>
      <c r="O3500">
        <v>14</v>
      </c>
      <c r="P3500" s="11">
        <v>0.5</v>
      </c>
      <c r="Q3500" s="11">
        <v>3.7735849056603703E-2</v>
      </c>
      <c r="R3500" s="12">
        <v>101.84333333333301</v>
      </c>
      <c r="S3500" t="s">
        <v>22</v>
      </c>
      <c r="T3500">
        <v>0</v>
      </c>
      <c r="U3500">
        <f t="shared" si="326"/>
        <v>5</v>
      </c>
      <c r="V3500">
        <f t="shared" si="327"/>
        <v>1</v>
      </c>
      <c r="W3500">
        <f t="shared" si="328"/>
        <v>4</v>
      </c>
      <c r="X3500" t="str">
        <f t="shared" si="329"/>
        <v>514</v>
      </c>
      <c r="Y3500" t="str">
        <f>IF(Table1[[#This Row],[RFM_Score]]="555","Champion", IF(AND(J3500&gt;=4,V3500&gt;=4),"Loyal", IF(U3500&lt;=2,"At Risk", IF(W3500&gt;=4,"Potential Loyalist","Others"))))</f>
        <v>Potential Loyalist</v>
      </c>
    </row>
    <row r="3501" spans="1:25">
      <c r="A3501" t="s">
        <v>5782</v>
      </c>
      <c r="B3501">
        <v>39</v>
      </c>
      <c r="C3501" t="s">
        <v>24</v>
      </c>
      <c r="D3501" t="s">
        <v>25</v>
      </c>
      <c r="E3501" s="6" t="s">
        <v>15571</v>
      </c>
      <c r="F3501" t="s">
        <v>26</v>
      </c>
      <c r="G3501">
        <v>4</v>
      </c>
      <c r="H3501">
        <v>0</v>
      </c>
      <c r="I3501">
        <v>60</v>
      </c>
      <c r="J3501">
        <v>4</v>
      </c>
      <c r="K3501">
        <v>305.27999999999997</v>
      </c>
      <c r="L3501" t="str">
        <f t="shared" si="324"/>
        <v/>
      </c>
      <c r="M3501">
        <v>3</v>
      </c>
      <c r="N3501" t="str">
        <f t="shared" si="325"/>
        <v/>
      </c>
      <c r="O3501">
        <v>10</v>
      </c>
      <c r="P3501" s="11">
        <v>0</v>
      </c>
      <c r="Q3501" s="11">
        <v>6.6666666666666596E-2</v>
      </c>
      <c r="R3501" s="12">
        <v>101.759999999999</v>
      </c>
      <c r="S3501" t="s">
        <v>22</v>
      </c>
      <c r="T3501">
        <v>0</v>
      </c>
      <c r="U3501">
        <f t="shared" si="326"/>
        <v>5</v>
      </c>
      <c r="V3501">
        <f t="shared" si="327"/>
        <v>1</v>
      </c>
      <c r="W3501">
        <f t="shared" si="328"/>
        <v>4</v>
      </c>
      <c r="X3501" t="str">
        <f t="shared" si="329"/>
        <v>514</v>
      </c>
      <c r="Y3501" t="str">
        <f>IF(Table1[[#This Row],[RFM_Score]]="555","Champion", IF(AND(J3501&gt;=4,V3501&gt;=4),"Loyal", IF(U3501&lt;=2,"At Risk", IF(W3501&gt;=4,"Potential Loyalist","Others"))))</f>
        <v>Potential Loyalist</v>
      </c>
    </row>
    <row r="3502" spans="1:25">
      <c r="A3502" t="s">
        <v>9371</v>
      </c>
      <c r="B3502">
        <v>41</v>
      </c>
      <c r="C3502" t="s">
        <v>19</v>
      </c>
      <c r="D3502" t="s">
        <v>29</v>
      </c>
      <c r="E3502" s="6" t="s">
        <v>15572</v>
      </c>
      <c r="F3502" t="s">
        <v>30</v>
      </c>
      <c r="G3502">
        <v>1</v>
      </c>
      <c r="H3502">
        <v>0</v>
      </c>
      <c r="I3502">
        <v>43</v>
      </c>
      <c r="J3502">
        <v>2</v>
      </c>
      <c r="K3502">
        <v>304.63</v>
      </c>
      <c r="L3502" t="str">
        <f t="shared" si="324"/>
        <v/>
      </c>
      <c r="M3502">
        <v>3</v>
      </c>
      <c r="N3502" t="str">
        <f t="shared" si="325"/>
        <v/>
      </c>
      <c r="O3502">
        <v>1</v>
      </c>
      <c r="P3502" s="11">
        <v>0</v>
      </c>
      <c r="Q3502" s="11">
        <v>4.6511627906976702E-2</v>
      </c>
      <c r="R3502" s="12">
        <v>101.543333333333</v>
      </c>
      <c r="S3502" t="s">
        <v>22</v>
      </c>
      <c r="T3502">
        <v>0</v>
      </c>
      <c r="U3502">
        <f t="shared" si="326"/>
        <v>5</v>
      </c>
      <c r="V3502">
        <f t="shared" si="327"/>
        <v>1</v>
      </c>
      <c r="W3502">
        <f t="shared" si="328"/>
        <v>4</v>
      </c>
      <c r="X3502" t="str">
        <f t="shared" si="329"/>
        <v>514</v>
      </c>
      <c r="Y3502" t="str">
        <f>IF(Table1[[#This Row],[RFM_Score]]="555","Champion", IF(AND(J3502&gt;=4,V3502&gt;=4),"Loyal", IF(U3502&lt;=2,"At Risk", IF(W3502&gt;=4,"Potential Loyalist","Others"))))</f>
        <v>Potential Loyalist</v>
      </c>
    </row>
    <row r="3503" spans="1:25">
      <c r="A3503" t="s">
        <v>10767</v>
      </c>
      <c r="B3503">
        <v>18</v>
      </c>
      <c r="C3503" t="s">
        <v>19</v>
      </c>
      <c r="D3503" t="s">
        <v>29</v>
      </c>
      <c r="E3503" s="6" t="s">
        <v>15573</v>
      </c>
      <c r="F3503" t="s">
        <v>62</v>
      </c>
      <c r="G3503">
        <v>2</v>
      </c>
      <c r="H3503">
        <v>2</v>
      </c>
      <c r="I3503">
        <v>48</v>
      </c>
      <c r="J3503">
        <v>2</v>
      </c>
      <c r="K3503">
        <v>304.5</v>
      </c>
      <c r="L3503" t="str">
        <f t="shared" si="324"/>
        <v/>
      </c>
      <c r="M3503">
        <v>3</v>
      </c>
      <c r="N3503" t="str">
        <f t="shared" si="325"/>
        <v/>
      </c>
      <c r="O3503">
        <v>71</v>
      </c>
      <c r="P3503" s="11">
        <v>1</v>
      </c>
      <c r="Q3503" s="11">
        <v>4.1666666666666602E-2</v>
      </c>
      <c r="R3503" s="12">
        <v>101.5</v>
      </c>
      <c r="S3503" t="s">
        <v>22</v>
      </c>
      <c r="T3503">
        <v>0</v>
      </c>
      <c r="U3503">
        <f t="shared" si="326"/>
        <v>2</v>
      </c>
      <c r="V3503">
        <f t="shared" si="327"/>
        <v>1</v>
      </c>
      <c r="W3503">
        <f t="shared" si="328"/>
        <v>4</v>
      </c>
      <c r="X3503" t="str">
        <f t="shared" si="329"/>
        <v>214</v>
      </c>
      <c r="Y3503" t="str">
        <f>IF(Table1[[#This Row],[RFM_Score]]="555","Champion", IF(AND(J3503&gt;=4,V3503&gt;=4),"Loyal", IF(U3503&lt;=2,"At Risk", IF(W3503&gt;=4,"Potential Loyalist","Others"))))</f>
        <v>At Risk</v>
      </c>
    </row>
    <row r="3504" spans="1:25">
      <c r="A3504" t="s">
        <v>323</v>
      </c>
      <c r="B3504">
        <v>33</v>
      </c>
      <c r="C3504" t="s">
        <v>19</v>
      </c>
      <c r="D3504" t="s">
        <v>25</v>
      </c>
      <c r="E3504" s="6" t="s">
        <v>15574</v>
      </c>
      <c r="F3504" t="s">
        <v>60</v>
      </c>
      <c r="G3504">
        <v>5</v>
      </c>
      <c r="H3504">
        <v>1</v>
      </c>
      <c r="I3504">
        <v>51</v>
      </c>
      <c r="J3504">
        <v>1</v>
      </c>
      <c r="K3504">
        <v>304.3</v>
      </c>
      <c r="L3504" t="str">
        <f t="shared" si="324"/>
        <v/>
      </c>
      <c r="M3504">
        <v>3</v>
      </c>
      <c r="N3504" t="str">
        <f t="shared" si="325"/>
        <v/>
      </c>
      <c r="O3504">
        <v>34</v>
      </c>
      <c r="P3504" s="11">
        <v>0.2</v>
      </c>
      <c r="Q3504" s="11">
        <v>1.9607843137254902E-2</v>
      </c>
      <c r="R3504" s="12">
        <v>101.433333333333</v>
      </c>
      <c r="S3504" t="s">
        <v>22</v>
      </c>
      <c r="T3504">
        <v>0</v>
      </c>
      <c r="U3504">
        <f t="shared" si="326"/>
        <v>4</v>
      </c>
      <c r="V3504">
        <f t="shared" si="327"/>
        <v>1</v>
      </c>
      <c r="W3504">
        <f t="shared" si="328"/>
        <v>4</v>
      </c>
      <c r="X3504" t="str">
        <f t="shared" si="329"/>
        <v>414</v>
      </c>
      <c r="Y3504" t="str">
        <f>IF(Table1[[#This Row],[RFM_Score]]="555","Champion", IF(AND(J3504&gt;=4,V3504&gt;=4),"Loyal", IF(U3504&lt;=2,"At Risk", IF(W3504&gt;=4,"Potential Loyalist","Others"))))</f>
        <v>Potential Loyalist</v>
      </c>
    </row>
    <row r="3505" spans="1:25">
      <c r="A3505" t="s">
        <v>8761</v>
      </c>
      <c r="B3505">
        <v>33</v>
      </c>
      <c r="C3505" t="s">
        <v>24</v>
      </c>
      <c r="D3505" t="s">
        <v>25</v>
      </c>
      <c r="E3505" s="6" t="s">
        <v>15575</v>
      </c>
      <c r="F3505" t="s">
        <v>37</v>
      </c>
      <c r="G3505">
        <v>1</v>
      </c>
      <c r="H3505">
        <v>1</v>
      </c>
      <c r="I3505">
        <v>64</v>
      </c>
      <c r="J3505">
        <v>4</v>
      </c>
      <c r="K3505">
        <v>303.42</v>
      </c>
      <c r="L3505" t="str">
        <f t="shared" si="324"/>
        <v/>
      </c>
      <c r="M3505">
        <v>3</v>
      </c>
      <c r="N3505" t="str">
        <f t="shared" si="325"/>
        <v/>
      </c>
      <c r="O3505">
        <v>1</v>
      </c>
      <c r="P3505" s="11">
        <v>1</v>
      </c>
      <c r="Q3505" s="11">
        <v>6.25E-2</v>
      </c>
      <c r="R3505" s="12">
        <v>101.14</v>
      </c>
      <c r="S3505" t="s">
        <v>22</v>
      </c>
      <c r="T3505">
        <v>1</v>
      </c>
      <c r="U3505">
        <f t="shared" si="326"/>
        <v>5</v>
      </c>
      <c r="V3505">
        <f t="shared" si="327"/>
        <v>1</v>
      </c>
      <c r="W3505">
        <f t="shared" si="328"/>
        <v>4</v>
      </c>
      <c r="X3505" t="str">
        <f t="shared" si="329"/>
        <v>514</v>
      </c>
      <c r="Y3505" t="str">
        <f>IF(Table1[[#This Row],[RFM_Score]]="555","Champion", IF(AND(J3505&gt;=4,V3505&gt;=4),"Loyal", IF(U3505&lt;=2,"At Risk", IF(W3505&gt;=4,"Potential Loyalist","Others"))))</f>
        <v>Potential Loyalist</v>
      </c>
    </row>
    <row r="3506" spans="1:25">
      <c r="A3506" t="s">
        <v>9655</v>
      </c>
      <c r="B3506">
        <v>47</v>
      </c>
      <c r="C3506" t="s">
        <v>19</v>
      </c>
      <c r="D3506" t="s">
        <v>25</v>
      </c>
      <c r="E3506" s="6" t="s">
        <v>15576</v>
      </c>
      <c r="F3506" t="s">
        <v>26</v>
      </c>
      <c r="G3506">
        <v>2</v>
      </c>
      <c r="H3506">
        <v>1</v>
      </c>
      <c r="I3506">
        <v>60</v>
      </c>
      <c r="J3506">
        <v>5</v>
      </c>
      <c r="K3506">
        <v>302.44</v>
      </c>
      <c r="L3506" t="str">
        <f t="shared" si="324"/>
        <v/>
      </c>
      <c r="M3506">
        <v>3</v>
      </c>
      <c r="N3506" t="str">
        <f t="shared" si="325"/>
        <v/>
      </c>
      <c r="O3506">
        <v>31</v>
      </c>
      <c r="P3506" s="11">
        <v>0.5</v>
      </c>
      <c r="Q3506" s="11">
        <v>8.3333333333333301E-2</v>
      </c>
      <c r="R3506" s="12">
        <v>100.81333333333301</v>
      </c>
      <c r="S3506" t="s">
        <v>22</v>
      </c>
      <c r="T3506">
        <v>0</v>
      </c>
      <c r="U3506">
        <f t="shared" si="326"/>
        <v>4</v>
      </c>
      <c r="V3506">
        <f t="shared" si="327"/>
        <v>1</v>
      </c>
      <c r="W3506">
        <f t="shared" si="328"/>
        <v>4</v>
      </c>
      <c r="X3506" t="str">
        <f t="shared" si="329"/>
        <v>414</v>
      </c>
      <c r="Y3506" t="str">
        <f>IF(Table1[[#This Row],[RFM_Score]]="555","Champion", IF(AND(J3506&gt;=4,V3506&gt;=4),"Loyal", IF(U3506&lt;=2,"At Risk", IF(W3506&gt;=4,"Potential Loyalist","Others"))))</f>
        <v>Potential Loyalist</v>
      </c>
    </row>
    <row r="3507" spans="1:25">
      <c r="A3507" t="s">
        <v>1984</v>
      </c>
      <c r="B3507">
        <v>34</v>
      </c>
      <c r="C3507" t="s">
        <v>19</v>
      </c>
      <c r="D3507" t="s">
        <v>25</v>
      </c>
      <c r="E3507" s="6" t="s">
        <v>15577</v>
      </c>
      <c r="F3507" t="s">
        <v>62</v>
      </c>
      <c r="G3507">
        <v>1</v>
      </c>
      <c r="H3507">
        <v>1</v>
      </c>
      <c r="I3507">
        <v>47</v>
      </c>
      <c r="J3507">
        <v>3</v>
      </c>
      <c r="K3507">
        <v>302</v>
      </c>
      <c r="L3507" t="str">
        <f t="shared" si="324"/>
        <v/>
      </c>
      <c r="M3507">
        <v>3</v>
      </c>
      <c r="N3507" t="str">
        <f t="shared" si="325"/>
        <v/>
      </c>
      <c r="O3507">
        <v>13</v>
      </c>
      <c r="P3507" s="11">
        <v>1</v>
      </c>
      <c r="Q3507" s="11">
        <v>6.3829787234042507E-2</v>
      </c>
      <c r="R3507" s="12">
        <v>100.666666666666</v>
      </c>
      <c r="S3507" t="s">
        <v>22</v>
      </c>
      <c r="T3507">
        <v>0</v>
      </c>
      <c r="U3507">
        <f t="shared" si="326"/>
        <v>5</v>
      </c>
      <c r="V3507">
        <f t="shared" si="327"/>
        <v>1</v>
      </c>
      <c r="W3507">
        <f t="shared" si="328"/>
        <v>4</v>
      </c>
      <c r="X3507" t="str">
        <f t="shared" si="329"/>
        <v>514</v>
      </c>
      <c r="Y3507" t="str">
        <f>IF(Table1[[#This Row],[RFM_Score]]="555","Champion", IF(AND(J3507&gt;=4,V3507&gt;=4),"Loyal", IF(U3507&lt;=2,"At Risk", IF(W3507&gt;=4,"Potential Loyalist","Others"))))</f>
        <v>Potential Loyalist</v>
      </c>
    </row>
    <row r="3508" spans="1:25">
      <c r="A3508" t="s">
        <v>7374</v>
      </c>
      <c r="B3508">
        <v>18</v>
      </c>
      <c r="C3508" t="s">
        <v>24</v>
      </c>
      <c r="D3508" t="s">
        <v>35</v>
      </c>
      <c r="E3508" s="6" t="s">
        <v>15578</v>
      </c>
      <c r="F3508" t="s">
        <v>21</v>
      </c>
      <c r="G3508">
        <v>1</v>
      </c>
      <c r="H3508">
        <v>0</v>
      </c>
      <c r="I3508">
        <v>53</v>
      </c>
      <c r="J3508">
        <v>3</v>
      </c>
      <c r="K3508">
        <v>301.77</v>
      </c>
      <c r="L3508" t="str">
        <f t="shared" si="324"/>
        <v/>
      </c>
      <c r="M3508">
        <v>3</v>
      </c>
      <c r="N3508" t="str">
        <f t="shared" si="325"/>
        <v/>
      </c>
      <c r="O3508">
        <v>12</v>
      </c>
      <c r="P3508" s="11">
        <v>0</v>
      </c>
      <c r="Q3508" s="11">
        <v>5.6603773584905599E-2</v>
      </c>
      <c r="R3508" s="12">
        <v>100.58999999999899</v>
      </c>
      <c r="S3508" t="s">
        <v>22</v>
      </c>
      <c r="T3508">
        <v>1</v>
      </c>
      <c r="U3508">
        <f t="shared" si="326"/>
        <v>5</v>
      </c>
      <c r="V3508">
        <f t="shared" si="327"/>
        <v>1</v>
      </c>
      <c r="W3508">
        <f t="shared" si="328"/>
        <v>4</v>
      </c>
      <c r="X3508" t="str">
        <f t="shared" si="329"/>
        <v>514</v>
      </c>
      <c r="Y3508" t="str">
        <f>IF(Table1[[#This Row],[RFM_Score]]="555","Champion", IF(AND(J3508&gt;=4,V3508&gt;=4),"Loyal", IF(U3508&lt;=2,"At Risk", IF(W3508&gt;=4,"Potential Loyalist","Others"))))</f>
        <v>Potential Loyalist</v>
      </c>
    </row>
    <row r="3509" spans="1:25">
      <c r="A3509" t="s">
        <v>5310</v>
      </c>
      <c r="B3509">
        <v>43</v>
      </c>
      <c r="C3509" t="s">
        <v>19</v>
      </c>
      <c r="D3509" t="s">
        <v>25</v>
      </c>
      <c r="E3509" s="6" t="s">
        <v>15579</v>
      </c>
      <c r="F3509" t="s">
        <v>21</v>
      </c>
      <c r="G3509">
        <v>1</v>
      </c>
      <c r="H3509">
        <v>0</v>
      </c>
      <c r="I3509">
        <v>51</v>
      </c>
      <c r="J3509">
        <v>4</v>
      </c>
      <c r="K3509">
        <v>301.49</v>
      </c>
      <c r="L3509" t="str">
        <f t="shared" si="324"/>
        <v/>
      </c>
      <c r="M3509">
        <v>3</v>
      </c>
      <c r="N3509" t="str">
        <f t="shared" si="325"/>
        <v/>
      </c>
      <c r="O3509">
        <v>44</v>
      </c>
      <c r="P3509" s="11">
        <v>0</v>
      </c>
      <c r="Q3509" s="11">
        <v>7.8431372549019607E-2</v>
      </c>
      <c r="R3509" s="12">
        <v>100.496666666666</v>
      </c>
      <c r="S3509" t="s">
        <v>22</v>
      </c>
      <c r="T3509">
        <v>0</v>
      </c>
      <c r="U3509">
        <f t="shared" si="326"/>
        <v>3</v>
      </c>
      <c r="V3509">
        <f t="shared" si="327"/>
        <v>1</v>
      </c>
      <c r="W3509">
        <f t="shared" si="328"/>
        <v>4</v>
      </c>
      <c r="X3509" t="str">
        <f t="shared" si="329"/>
        <v>314</v>
      </c>
      <c r="Y3509" t="str">
        <f>IF(Table1[[#This Row],[RFM_Score]]="555","Champion", IF(AND(J3509&gt;=4,V3509&gt;=4),"Loyal", IF(U3509&lt;=2,"At Risk", IF(W3509&gt;=4,"Potential Loyalist","Others"))))</f>
        <v>Potential Loyalist</v>
      </c>
    </row>
    <row r="3510" spans="1:25">
      <c r="A3510" t="s">
        <v>2594</v>
      </c>
      <c r="B3510">
        <v>35</v>
      </c>
      <c r="C3510" t="s">
        <v>24</v>
      </c>
      <c r="D3510" t="s">
        <v>29</v>
      </c>
      <c r="E3510" s="6" t="s">
        <v>15580</v>
      </c>
      <c r="F3510" t="s">
        <v>60</v>
      </c>
      <c r="G3510">
        <v>3</v>
      </c>
      <c r="H3510">
        <v>1</v>
      </c>
      <c r="I3510">
        <v>60</v>
      </c>
      <c r="J3510">
        <v>2</v>
      </c>
      <c r="K3510">
        <v>300.39</v>
      </c>
      <c r="L3510" t="str">
        <f t="shared" si="324"/>
        <v/>
      </c>
      <c r="M3510">
        <v>3</v>
      </c>
      <c r="N3510" t="str">
        <f t="shared" si="325"/>
        <v/>
      </c>
      <c r="O3510">
        <v>8</v>
      </c>
      <c r="P3510" s="11">
        <v>0.33333333333333298</v>
      </c>
      <c r="Q3510" s="11">
        <v>3.3333333333333298E-2</v>
      </c>
      <c r="R3510" s="12">
        <v>100.13</v>
      </c>
      <c r="S3510" t="s">
        <v>22</v>
      </c>
      <c r="T3510">
        <v>0</v>
      </c>
      <c r="U3510">
        <f t="shared" si="326"/>
        <v>5</v>
      </c>
      <c r="V3510">
        <f t="shared" si="327"/>
        <v>1</v>
      </c>
      <c r="W3510">
        <f t="shared" si="328"/>
        <v>4</v>
      </c>
      <c r="X3510" t="str">
        <f t="shared" si="329"/>
        <v>514</v>
      </c>
      <c r="Y3510" t="str">
        <f>IF(Table1[[#This Row],[RFM_Score]]="555","Champion", IF(AND(J3510&gt;=4,V3510&gt;=4),"Loyal", IF(U3510&lt;=2,"At Risk", IF(W3510&gt;=4,"Potential Loyalist","Others"))))</f>
        <v>Potential Loyalist</v>
      </c>
    </row>
    <row r="3511" spans="1:25">
      <c r="A3511" t="s">
        <v>8716</v>
      </c>
      <c r="B3511">
        <v>18</v>
      </c>
      <c r="C3511" t="s">
        <v>19</v>
      </c>
      <c r="D3511" t="s">
        <v>29</v>
      </c>
      <c r="E3511" s="6" t="s">
        <v>15581</v>
      </c>
      <c r="F3511" t="s">
        <v>26</v>
      </c>
      <c r="G3511">
        <v>4</v>
      </c>
      <c r="H3511">
        <v>1</v>
      </c>
      <c r="I3511">
        <v>38</v>
      </c>
      <c r="J3511">
        <v>2</v>
      </c>
      <c r="K3511">
        <v>300.08</v>
      </c>
      <c r="L3511" t="str">
        <f t="shared" si="324"/>
        <v/>
      </c>
      <c r="M3511">
        <v>3</v>
      </c>
      <c r="N3511" t="str">
        <f t="shared" si="325"/>
        <v/>
      </c>
      <c r="O3511">
        <v>1</v>
      </c>
      <c r="P3511" s="11">
        <v>0.25</v>
      </c>
      <c r="Q3511" s="11">
        <v>5.2631578947368397E-2</v>
      </c>
      <c r="R3511" s="12">
        <v>100.026666666666</v>
      </c>
      <c r="S3511" t="s">
        <v>22</v>
      </c>
      <c r="T3511">
        <v>0</v>
      </c>
      <c r="U3511">
        <f t="shared" si="326"/>
        <v>5</v>
      </c>
      <c r="V3511">
        <f t="shared" si="327"/>
        <v>1</v>
      </c>
      <c r="W3511">
        <f t="shared" si="328"/>
        <v>4</v>
      </c>
      <c r="X3511" t="str">
        <f t="shared" si="329"/>
        <v>514</v>
      </c>
      <c r="Y3511" t="str">
        <f>IF(Table1[[#This Row],[RFM_Score]]="555","Champion", IF(AND(J3511&gt;=4,V3511&gt;=4),"Loyal", IF(U3511&lt;=2,"At Risk", IF(W3511&gt;=4,"Potential Loyalist","Others"))))</f>
        <v>Potential Loyalist</v>
      </c>
    </row>
    <row r="3512" spans="1:25">
      <c r="A3512" t="s">
        <v>9306</v>
      </c>
      <c r="B3512">
        <v>29</v>
      </c>
      <c r="C3512" t="s">
        <v>19</v>
      </c>
      <c r="D3512" t="s">
        <v>25</v>
      </c>
      <c r="E3512" s="6" t="s">
        <v>15582</v>
      </c>
      <c r="F3512" t="s">
        <v>37</v>
      </c>
      <c r="G3512">
        <v>6</v>
      </c>
      <c r="H3512">
        <v>0</v>
      </c>
      <c r="I3512">
        <v>41</v>
      </c>
      <c r="J3512">
        <v>1</v>
      </c>
      <c r="K3512">
        <v>299.2</v>
      </c>
      <c r="L3512" t="str">
        <f t="shared" si="324"/>
        <v/>
      </c>
      <c r="M3512">
        <v>3</v>
      </c>
      <c r="N3512" t="str">
        <f t="shared" si="325"/>
        <v/>
      </c>
      <c r="O3512">
        <v>7</v>
      </c>
      <c r="P3512" s="11">
        <v>0</v>
      </c>
      <c r="Q3512" s="11">
        <v>2.4390243902439001E-2</v>
      </c>
      <c r="R3512" s="12">
        <v>99.733333333333306</v>
      </c>
      <c r="S3512" t="s">
        <v>22</v>
      </c>
      <c r="T3512">
        <v>0</v>
      </c>
      <c r="U3512">
        <f t="shared" si="326"/>
        <v>5</v>
      </c>
      <c r="V3512">
        <f t="shared" si="327"/>
        <v>1</v>
      </c>
      <c r="W3512">
        <f t="shared" si="328"/>
        <v>3</v>
      </c>
      <c r="X3512" t="str">
        <f t="shared" si="329"/>
        <v>513</v>
      </c>
      <c r="Y3512" t="str">
        <f>IF(Table1[[#This Row],[RFM_Score]]="555","Champion", IF(AND(J3512&gt;=4,V3512&gt;=4),"Loyal", IF(U3512&lt;=2,"At Risk", IF(W3512&gt;=4,"Potential Loyalist","Others"))))</f>
        <v>Others</v>
      </c>
    </row>
    <row r="3513" spans="1:25">
      <c r="A3513" t="s">
        <v>4373</v>
      </c>
      <c r="B3513">
        <v>18</v>
      </c>
      <c r="C3513" t="s">
        <v>24</v>
      </c>
      <c r="D3513" t="s">
        <v>20</v>
      </c>
      <c r="E3513" s="6" t="s">
        <v>15583</v>
      </c>
      <c r="F3513" t="s">
        <v>26</v>
      </c>
      <c r="G3513">
        <v>2</v>
      </c>
      <c r="H3513">
        <v>1</v>
      </c>
      <c r="I3513">
        <v>42</v>
      </c>
      <c r="J3513">
        <v>1</v>
      </c>
      <c r="K3513">
        <v>299</v>
      </c>
      <c r="L3513" t="str">
        <f t="shared" si="324"/>
        <v/>
      </c>
      <c r="M3513">
        <v>3</v>
      </c>
      <c r="N3513" t="str">
        <f t="shared" si="325"/>
        <v/>
      </c>
      <c r="O3513">
        <v>14</v>
      </c>
      <c r="P3513" s="11">
        <v>0.5</v>
      </c>
      <c r="Q3513" s="11">
        <v>2.3809523809523801E-2</v>
      </c>
      <c r="R3513" s="12">
        <v>99.6666666666666</v>
      </c>
      <c r="S3513" t="s">
        <v>22</v>
      </c>
      <c r="T3513">
        <v>0</v>
      </c>
      <c r="U3513">
        <f t="shared" si="326"/>
        <v>5</v>
      </c>
      <c r="V3513">
        <f t="shared" si="327"/>
        <v>1</v>
      </c>
      <c r="W3513">
        <f t="shared" si="328"/>
        <v>3</v>
      </c>
      <c r="X3513" t="str">
        <f t="shared" si="329"/>
        <v>513</v>
      </c>
      <c r="Y3513" t="str">
        <f>IF(Table1[[#This Row],[RFM_Score]]="555","Champion", IF(AND(J3513&gt;=4,V3513&gt;=4),"Loyal", IF(U3513&lt;=2,"At Risk", IF(W3513&gt;=4,"Potential Loyalist","Others"))))</f>
        <v>Others</v>
      </c>
    </row>
    <row r="3514" spans="1:25">
      <c r="A3514" t="s">
        <v>11495</v>
      </c>
      <c r="B3514">
        <v>26</v>
      </c>
      <c r="C3514" t="s">
        <v>19</v>
      </c>
      <c r="D3514" t="s">
        <v>25</v>
      </c>
      <c r="E3514" s="6" t="s">
        <v>15584</v>
      </c>
      <c r="F3514" t="s">
        <v>37</v>
      </c>
      <c r="G3514">
        <v>2</v>
      </c>
      <c r="H3514">
        <v>1</v>
      </c>
      <c r="I3514">
        <v>63</v>
      </c>
      <c r="J3514">
        <v>6</v>
      </c>
      <c r="K3514">
        <v>298.87</v>
      </c>
      <c r="L3514" t="str">
        <f t="shared" si="324"/>
        <v/>
      </c>
      <c r="M3514">
        <v>3</v>
      </c>
      <c r="N3514" t="str">
        <f t="shared" si="325"/>
        <v/>
      </c>
      <c r="O3514">
        <v>52</v>
      </c>
      <c r="P3514" s="11">
        <v>0.5</v>
      </c>
      <c r="Q3514" s="11">
        <v>9.5238095238095205E-2</v>
      </c>
      <c r="R3514" s="12">
        <v>99.623333333333306</v>
      </c>
      <c r="S3514" t="s">
        <v>22</v>
      </c>
      <c r="T3514">
        <v>0</v>
      </c>
      <c r="U3514">
        <f t="shared" si="326"/>
        <v>3</v>
      </c>
      <c r="V3514">
        <f t="shared" si="327"/>
        <v>1</v>
      </c>
      <c r="W3514">
        <f t="shared" si="328"/>
        <v>3</v>
      </c>
      <c r="X3514" t="str">
        <f t="shared" si="329"/>
        <v>313</v>
      </c>
      <c r="Y3514" t="str">
        <f>IF(Table1[[#This Row],[RFM_Score]]="555","Champion", IF(AND(J3514&gt;=4,V3514&gt;=4),"Loyal", IF(U3514&lt;=2,"At Risk", IF(W3514&gt;=4,"Potential Loyalist","Others"))))</f>
        <v>Others</v>
      </c>
    </row>
    <row r="3515" spans="1:25">
      <c r="A3515" t="s">
        <v>9425</v>
      </c>
      <c r="B3515">
        <v>47</v>
      </c>
      <c r="C3515" t="s">
        <v>19</v>
      </c>
      <c r="D3515" t="s">
        <v>29</v>
      </c>
      <c r="E3515" s="6" t="s">
        <v>15585</v>
      </c>
      <c r="F3515" t="s">
        <v>37</v>
      </c>
      <c r="G3515">
        <v>4</v>
      </c>
      <c r="H3515">
        <v>2</v>
      </c>
      <c r="I3515">
        <v>72</v>
      </c>
      <c r="J3515">
        <v>5</v>
      </c>
      <c r="K3515">
        <v>298.2</v>
      </c>
      <c r="L3515" t="str">
        <f t="shared" si="324"/>
        <v/>
      </c>
      <c r="M3515">
        <v>3</v>
      </c>
      <c r="N3515" t="str">
        <f t="shared" si="325"/>
        <v/>
      </c>
      <c r="O3515">
        <v>12</v>
      </c>
      <c r="P3515" s="11">
        <v>0.5</v>
      </c>
      <c r="Q3515" s="11">
        <v>6.9444444444444406E-2</v>
      </c>
      <c r="R3515" s="12">
        <v>99.399999999999906</v>
      </c>
      <c r="S3515" t="s">
        <v>22</v>
      </c>
      <c r="T3515">
        <v>0</v>
      </c>
      <c r="U3515">
        <f t="shared" si="326"/>
        <v>5</v>
      </c>
      <c r="V3515">
        <f t="shared" si="327"/>
        <v>1</v>
      </c>
      <c r="W3515">
        <f t="shared" si="328"/>
        <v>3</v>
      </c>
      <c r="X3515" t="str">
        <f t="shared" si="329"/>
        <v>513</v>
      </c>
      <c r="Y3515" t="str">
        <f>IF(Table1[[#This Row],[RFM_Score]]="555","Champion", IF(AND(J3515&gt;=4,V3515&gt;=4),"Loyal", IF(U3515&lt;=2,"At Risk", IF(W3515&gt;=4,"Potential Loyalist","Others"))))</f>
        <v>Others</v>
      </c>
    </row>
    <row r="3516" spans="1:25">
      <c r="A3516" t="s">
        <v>5839</v>
      </c>
      <c r="B3516">
        <v>30</v>
      </c>
      <c r="C3516" t="s">
        <v>24</v>
      </c>
      <c r="D3516" t="s">
        <v>25</v>
      </c>
      <c r="E3516" s="6" t="s">
        <v>15586</v>
      </c>
      <c r="F3516" t="s">
        <v>30</v>
      </c>
      <c r="G3516">
        <v>3</v>
      </c>
      <c r="H3516">
        <v>0</v>
      </c>
      <c r="I3516">
        <v>52</v>
      </c>
      <c r="J3516">
        <v>1</v>
      </c>
      <c r="K3516">
        <v>297.81</v>
      </c>
      <c r="L3516" t="str">
        <f t="shared" si="324"/>
        <v/>
      </c>
      <c r="M3516">
        <v>3</v>
      </c>
      <c r="N3516" t="str">
        <f t="shared" si="325"/>
        <v/>
      </c>
      <c r="O3516">
        <v>11</v>
      </c>
      <c r="P3516" s="11">
        <v>0</v>
      </c>
      <c r="Q3516" s="11">
        <v>1.9230769230769201E-2</v>
      </c>
      <c r="R3516" s="12">
        <v>99.27</v>
      </c>
      <c r="S3516" t="s">
        <v>22</v>
      </c>
      <c r="T3516">
        <v>0</v>
      </c>
      <c r="U3516">
        <f t="shared" si="326"/>
        <v>5</v>
      </c>
      <c r="V3516">
        <f t="shared" si="327"/>
        <v>1</v>
      </c>
      <c r="W3516">
        <f t="shared" si="328"/>
        <v>3</v>
      </c>
      <c r="X3516" t="str">
        <f t="shared" si="329"/>
        <v>513</v>
      </c>
      <c r="Y3516" t="str">
        <f>IF(Table1[[#This Row],[RFM_Score]]="555","Champion", IF(AND(J3516&gt;=4,V3516&gt;=4),"Loyal", IF(U3516&lt;=2,"At Risk", IF(W3516&gt;=4,"Potential Loyalist","Others"))))</f>
        <v>Others</v>
      </c>
    </row>
    <row r="3517" spans="1:25">
      <c r="A3517" t="s">
        <v>9800</v>
      </c>
      <c r="B3517">
        <v>38</v>
      </c>
      <c r="C3517" t="s">
        <v>24</v>
      </c>
      <c r="D3517" t="s">
        <v>25</v>
      </c>
      <c r="E3517" s="6" t="s">
        <v>15587</v>
      </c>
      <c r="F3517" t="s">
        <v>30</v>
      </c>
      <c r="G3517">
        <v>1</v>
      </c>
      <c r="H3517">
        <v>0</v>
      </c>
      <c r="I3517">
        <v>64</v>
      </c>
      <c r="J3517">
        <v>1</v>
      </c>
      <c r="K3517">
        <v>297.41000000000003</v>
      </c>
      <c r="L3517" t="str">
        <f t="shared" si="324"/>
        <v/>
      </c>
      <c r="M3517">
        <v>3</v>
      </c>
      <c r="N3517" t="str">
        <f t="shared" si="325"/>
        <v/>
      </c>
      <c r="O3517">
        <v>7</v>
      </c>
      <c r="P3517" s="11">
        <v>0</v>
      </c>
      <c r="Q3517" s="11">
        <v>1.5625E-2</v>
      </c>
      <c r="R3517" s="12">
        <v>99.136666666666599</v>
      </c>
      <c r="S3517" t="s">
        <v>22</v>
      </c>
      <c r="T3517">
        <v>0</v>
      </c>
      <c r="U3517">
        <f t="shared" si="326"/>
        <v>5</v>
      </c>
      <c r="V3517">
        <f t="shared" si="327"/>
        <v>1</v>
      </c>
      <c r="W3517">
        <f t="shared" si="328"/>
        <v>3</v>
      </c>
      <c r="X3517" t="str">
        <f t="shared" si="329"/>
        <v>513</v>
      </c>
      <c r="Y3517" t="str">
        <f>IF(Table1[[#This Row],[RFM_Score]]="555","Champion", IF(AND(J3517&gt;=4,V3517&gt;=4),"Loyal", IF(U3517&lt;=2,"At Risk", IF(W3517&gt;=4,"Potential Loyalist","Others"))))</f>
        <v>Others</v>
      </c>
    </row>
    <row r="3518" spans="1:25">
      <c r="A3518" t="s">
        <v>2986</v>
      </c>
      <c r="B3518">
        <v>18</v>
      </c>
      <c r="C3518" t="s">
        <v>19</v>
      </c>
      <c r="D3518" t="s">
        <v>25</v>
      </c>
      <c r="E3518" s="6" t="s">
        <v>15588</v>
      </c>
      <c r="F3518" t="s">
        <v>62</v>
      </c>
      <c r="G3518">
        <v>3</v>
      </c>
      <c r="H3518">
        <v>0</v>
      </c>
      <c r="I3518">
        <v>48</v>
      </c>
      <c r="J3518">
        <v>2</v>
      </c>
      <c r="K3518">
        <v>297.18</v>
      </c>
      <c r="L3518" t="str">
        <f t="shared" si="324"/>
        <v/>
      </c>
      <c r="M3518">
        <v>3</v>
      </c>
      <c r="N3518" t="str">
        <f t="shared" si="325"/>
        <v/>
      </c>
      <c r="O3518">
        <v>0</v>
      </c>
      <c r="P3518" s="11">
        <v>0</v>
      </c>
      <c r="Q3518" s="11">
        <v>4.1666666666666602E-2</v>
      </c>
      <c r="R3518" s="12">
        <v>99.06</v>
      </c>
      <c r="S3518" t="s">
        <v>22</v>
      </c>
      <c r="T3518">
        <v>0</v>
      </c>
      <c r="U3518">
        <f t="shared" si="326"/>
        <v>5</v>
      </c>
      <c r="V3518">
        <f t="shared" si="327"/>
        <v>1</v>
      </c>
      <c r="W3518">
        <f t="shared" si="328"/>
        <v>3</v>
      </c>
      <c r="X3518" t="str">
        <f t="shared" si="329"/>
        <v>513</v>
      </c>
      <c r="Y3518" t="str">
        <f>IF(Table1[[#This Row],[RFM_Score]]="555","Champion", IF(AND(J3518&gt;=4,V3518&gt;=4),"Loyal", IF(U3518&lt;=2,"At Risk", IF(W3518&gt;=4,"Potential Loyalist","Others"))))</f>
        <v>Others</v>
      </c>
    </row>
    <row r="3519" spans="1:25">
      <c r="A3519" t="s">
        <v>11358</v>
      </c>
      <c r="B3519">
        <v>43</v>
      </c>
      <c r="C3519" t="s">
        <v>24</v>
      </c>
      <c r="D3519" t="s">
        <v>25</v>
      </c>
      <c r="E3519" s="6" t="s">
        <v>15589</v>
      </c>
      <c r="F3519" t="s">
        <v>26</v>
      </c>
      <c r="G3519">
        <v>3</v>
      </c>
      <c r="H3519">
        <v>0</v>
      </c>
      <c r="I3519">
        <v>42</v>
      </c>
      <c r="J3519">
        <v>2</v>
      </c>
      <c r="K3519">
        <v>297.18</v>
      </c>
      <c r="L3519" t="str">
        <f t="shared" si="324"/>
        <v/>
      </c>
      <c r="M3519">
        <v>3</v>
      </c>
      <c r="N3519" t="str">
        <f t="shared" si="325"/>
        <v/>
      </c>
      <c r="O3519">
        <v>22</v>
      </c>
      <c r="P3519" s="11">
        <v>0</v>
      </c>
      <c r="Q3519" s="11">
        <v>4.7619047619047603E-2</v>
      </c>
      <c r="R3519" s="12">
        <v>99.06</v>
      </c>
      <c r="S3519" t="s">
        <v>22</v>
      </c>
      <c r="T3519">
        <v>1</v>
      </c>
      <c r="U3519">
        <f t="shared" si="326"/>
        <v>4</v>
      </c>
      <c r="V3519">
        <f t="shared" si="327"/>
        <v>1</v>
      </c>
      <c r="W3519">
        <f t="shared" si="328"/>
        <v>3</v>
      </c>
      <c r="X3519" t="str">
        <f t="shared" si="329"/>
        <v>413</v>
      </c>
      <c r="Y3519" t="str">
        <f>IF(Table1[[#This Row],[RFM_Score]]="555","Champion", IF(AND(J3519&gt;=4,V3519&gt;=4),"Loyal", IF(U3519&lt;=2,"At Risk", IF(W3519&gt;=4,"Potential Loyalist","Others"))))</f>
        <v>Others</v>
      </c>
    </row>
    <row r="3520" spans="1:25">
      <c r="A3520" t="s">
        <v>6057</v>
      </c>
      <c r="B3520">
        <v>37</v>
      </c>
      <c r="C3520" t="s">
        <v>19</v>
      </c>
      <c r="D3520" t="s">
        <v>20</v>
      </c>
      <c r="E3520" s="6" t="s">
        <v>15590</v>
      </c>
      <c r="F3520" t="s">
        <v>37</v>
      </c>
      <c r="G3520">
        <v>6</v>
      </c>
      <c r="H3520">
        <v>2</v>
      </c>
      <c r="I3520">
        <v>43</v>
      </c>
      <c r="J3520">
        <v>4</v>
      </c>
      <c r="K3520">
        <v>297.08</v>
      </c>
      <c r="L3520" t="str">
        <f t="shared" si="324"/>
        <v/>
      </c>
      <c r="M3520">
        <v>3</v>
      </c>
      <c r="N3520" t="str">
        <f t="shared" si="325"/>
        <v/>
      </c>
      <c r="O3520">
        <v>38</v>
      </c>
      <c r="P3520" s="11">
        <v>0.33333333333333298</v>
      </c>
      <c r="Q3520" s="11">
        <v>9.3023255813953404E-2</v>
      </c>
      <c r="R3520" s="12">
        <v>99.0266666666666</v>
      </c>
      <c r="S3520" t="s">
        <v>22</v>
      </c>
      <c r="T3520">
        <v>0</v>
      </c>
      <c r="U3520">
        <f t="shared" si="326"/>
        <v>4</v>
      </c>
      <c r="V3520">
        <f t="shared" si="327"/>
        <v>1</v>
      </c>
      <c r="W3520">
        <f t="shared" si="328"/>
        <v>3</v>
      </c>
      <c r="X3520" t="str">
        <f t="shared" si="329"/>
        <v>413</v>
      </c>
      <c r="Y3520" t="str">
        <f>IF(Table1[[#This Row],[RFM_Score]]="555","Champion", IF(AND(J3520&gt;=4,V3520&gt;=4),"Loyal", IF(U3520&lt;=2,"At Risk", IF(W3520&gt;=4,"Potential Loyalist","Others"))))</f>
        <v>Others</v>
      </c>
    </row>
    <row r="3521" spans="1:25">
      <c r="A3521" t="s">
        <v>2531</v>
      </c>
      <c r="B3521">
        <v>19</v>
      </c>
      <c r="C3521" t="s">
        <v>24</v>
      </c>
      <c r="D3521" t="s">
        <v>20</v>
      </c>
      <c r="E3521" s="6" t="s">
        <v>15591</v>
      </c>
      <c r="F3521" t="s">
        <v>60</v>
      </c>
      <c r="G3521">
        <v>1</v>
      </c>
      <c r="H3521">
        <v>1</v>
      </c>
      <c r="I3521">
        <v>65</v>
      </c>
      <c r="J3521">
        <v>2</v>
      </c>
      <c r="K3521">
        <v>296.66000000000003</v>
      </c>
      <c r="L3521" t="str">
        <f t="shared" si="324"/>
        <v/>
      </c>
      <c r="M3521">
        <v>3</v>
      </c>
      <c r="N3521" t="str">
        <f t="shared" si="325"/>
        <v/>
      </c>
      <c r="O3521">
        <v>54</v>
      </c>
      <c r="P3521" s="11">
        <v>1</v>
      </c>
      <c r="Q3521" s="11">
        <v>3.0769230769230702E-2</v>
      </c>
      <c r="R3521" s="12">
        <v>98.886666666666599</v>
      </c>
      <c r="S3521" t="s">
        <v>22</v>
      </c>
      <c r="T3521">
        <v>0</v>
      </c>
      <c r="U3521">
        <f t="shared" si="326"/>
        <v>3</v>
      </c>
      <c r="V3521">
        <f t="shared" si="327"/>
        <v>1</v>
      </c>
      <c r="W3521">
        <f t="shared" si="328"/>
        <v>3</v>
      </c>
      <c r="X3521" t="str">
        <f t="shared" si="329"/>
        <v>313</v>
      </c>
      <c r="Y3521" t="str">
        <f>IF(Table1[[#This Row],[RFM_Score]]="555","Champion", IF(AND(J3521&gt;=4,V3521&gt;=4),"Loyal", IF(U3521&lt;=2,"At Risk", IF(W3521&gt;=4,"Potential Loyalist","Others"))))</f>
        <v>Others</v>
      </c>
    </row>
    <row r="3522" spans="1:25">
      <c r="A3522" t="s">
        <v>10526</v>
      </c>
      <c r="B3522">
        <v>25</v>
      </c>
      <c r="C3522" t="s">
        <v>19</v>
      </c>
      <c r="D3522" t="s">
        <v>35</v>
      </c>
      <c r="E3522" s="6" t="s">
        <v>15592</v>
      </c>
      <c r="F3522" t="s">
        <v>30</v>
      </c>
      <c r="G3522">
        <v>3</v>
      </c>
      <c r="H3522">
        <v>2</v>
      </c>
      <c r="I3522">
        <v>52</v>
      </c>
      <c r="J3522">
        <v>3</v>
      </c>
      <c r="K3522">
        <v>296.39</v>
      </c>
      <c r="L3522" t="str">
        <f t="shared" ref="L3522:L3585" si="330">IF(OR(K3522&lt;$AC$10, K3522&gt;$AC$11), "OUTLIER", "")</f>
        <v/>
      </c>
      <c r="M3522">
        <v>3</v>
      </c>
      <c r="N3522" t="str">
        <f t="shared" ref="N3522:N3585" si="331">IF(OR(M3522&lt;$AC$16, M3522&gt;$AC$17), "OUTLIER", "")</f>
        <v/>
      </c>
      <c r="O3522">
        <v>63</v>
      </c>
      <c r="P3522" s="11">
        <v>0.66666666666666596</v>
      </c>
      <c r="Q3522" s="11">
        <v>5.7692307692307598E-2</v>
      </c>
      <c r="R3522" s="12">
        <v>98.796666666666596</v>
      </c>
      <c r="S3522" t="s">
        <v>22</v>
      </c>
      <c r="T3522">
        <v>0</v>
      </c>
      <c r="U3522">
        <f t="shared" ref="U3522:U3585" si="332">IF(O3522&lt;=20,5,IF(O3522&lt;=40,4,IF(O3522&lt;=70,3,IF(O3522&lt;=100,2,1))))</f>
        <v>3</v>
      </c>
      <c r="V3522">
        <f t="shared" ref="V3522:V3585" si="333">IF(M3522&gt;=11,5,IF(M3522&gt;=9,4,IF(M3522&gt;=7,3,IF(M3522&gt;=5,2,1))))</f>
        <v>1</v>
      </c>
      <c r="W3522">
        <f t="shared" ref="W3522:W3585" si="334">IF(K3522&gt;=500,5,IF(K3522&gt;=300,4,IF(K3522&gt;=150,3,IF(K3522&gt;=50,2,1))))</f>
        <v>3</v>
      </c>
      <c r="X3522" t="str">
        <f t="shared" ref="X3522:X3585" si="335">U3522 &amp; V3522 &amp; W3522</f>
        <v>313</v>
      </c>
      <c r="Y3522" t="str">
        <f>IF(Table1[[#This Row],[RFM_Score]]="555","Champion", IF(AND(J3522&gt;=4,V3522&gt;=4),"Loyal", IF(U3522&lt;=2,"At Risk", IF(W3522&gt;=4,"Potential Loyalist","Others"))))</f>
        <v>Others</v>
      </c>
    </row>
    <row r="3523" spans="1:25">
      <c r="A3523" t="s">
        <v>4867</v>
      </c>
      <c r="B3523">
        <v>45</v>
      </c>
      <c r="C3523" t="s">
        <v>19</v>
      </c>
      <c r="D3523" t="s">
        <v>46</v>
      </c>
      <c r="E3523" s="6" t="s">
        <v>15593</v>
      </c>
      <c r="F3523" t="s">
        <v>26</v>
      </c>
      <c r="G3523">
        <v>3</v>
      </c>
      <c r="H3523">
        <v>0</v>
      </c>
      <c r="I3523">
        <v>42</v>
      </c>
      <c r="J3523">
        <v>4</v>
      </c>
      <c r="K3523">
        <v>295.77</v>
      </c>
      <c r="L3523" t="str">
        <f t="shared" si="330"/>
        <v/>
      </c>
      <c r="M3523">
        <v>3</v>
      </c>
      <c r="N3523" t="str">
        <f t="shared" si="331"/>
        <v/>
      </c>
      <c r="O3523">
        <v>26</v>
      </c>
      <c r="P3523" s="11">
        <v>0</v>
      </c>
      <c r="Q3523" s="11">
        <v>9.5238095238095205E-2</v>
      </c>
      <c r="R3523" s="12">
        <v>98.589999999999904</v>
      </c>
      <c r="S3523" t="s">
        <v>22</v>
      </c>
      <c r="T3523">
        <v>0</v>
      </c>
      <c r="U3523">
        <f t="shared" si="332"/>
        <v>4</v>
      </c>
      <c r="V3523">
        <f t="shared" si="333"/>
        <v>1</v>
      </c>
      <c r="W3523">
        <f t="shared" si="334"/>
        <v>3</v>
      </c>
      <c r="X3523" t="str">
        <f t="shared" si="335"/>
        <v>413</v>
      </c>
      <c r="Y3523" t="str">
        <f>IF(Table1[[#This Row],[RFM_Score]]="555","Champion", IF(AND(J3523&gt;=4,V3523&gt;=4),"Loyal", IF(U3523&lt;=2,"At Risk", IF(W3523&gt;=4,"Potential Loyalist","Others"))))</f>
        <v>Others</v>
      </c>
    </row>
    <row r="3524" spans="1:25">
      <c r="A3524" t="s">
        <v>1226</v>
      </c>
      <c r="B3524">
        <v>23</v>
      </c>
      <c r="C3524" t="s">
        <v>24</v>
      </c>
      <c r="D3524" t="s">
        <v>49</v>
      </c>
      <c r="E3524" s="6" t="s">
        <v>15594</v>
      </c>
      <c r="F3524" t="s">
        <v>26</v>
      </c>
      <c r="G3524">
        <v>1</v>
      </c>
      <c r="H3524">
        <v>0</v>
      </c>
      <c r="I3524">
        <v>53</v>
      </c>
      <c r="J3524">
        <v>2</v>
      </c>
      <c r="K3524">
        <v>294.85000000000002</v>
      </c>
      <c r="L3524" t="str">
        <f t="shared" si="330"/>
        <v/>
      </c>
      <c r="M3524">
        <v>3</v>
      </c>
      <c r="N3524" t="str">
        <f t="shared" si="331"/>
        <v/>
      </c>
      <c r="O3524">
        <v>26</v>
      </c>
      <c r="P3524" s="11">
        <v>0</v>
      </c>
      <c r="Q3524" s="11">
        <v>3.7735849056603703E-2</v>
      </c>
      <c r="R3524" s="12">
        <v>98.283333333333303</v>
      </c>
      <c r="S3524" t="s">
        <v>22</v>
      </c>
      <c r="T3524">
        <v>0</v>
      </c>
      <c r="U3524">
        <f t="shared" si="332"/>
        <v>4</v>
      </c>
      <c r="V3524">
        <f t="shared" si="333"/>
        <v>1</v>
      </c>
      <c r="W3524">
        <f t="shared" si="334"/>
        <v>3</v>
      </c>
      <c r="X3524" t="str">
        <f t="shared" si="335"/>
        <v>413</v>
      </c>
      <c r="Y3524" t="str">
        <f>IF(Table1[[#This Row],[RFM_Score]]="555","Champion", IF(AND(J3524&gt;=4,V3524&gt;=4),"Loyal", IF(U3524&lt;=2,"At Risk", IF(W3524&gt;=4,"Potential Loyalist","Others"))))</f>
        <v>Others</v>
      </c>
    </row>
    <row r="3525" spans="1:25">
      <c r="A3525" t="s">
        <v>967</v>
      </c>
      <c r="B3525">
        <v>28</v>
      </c>
      <c r="C3525" t="s">
        <v>19</v>
      </c>
      <c r="D3525" t="s">
        <v>41</v>
      </c>
      <c r="E3525" s="6" t="s">
        <v>15595</v>
      </c>
      <c r="F3525" t="s">
        <v>30</v>
      </c>
      <c r="G3525">
        <v>7</v>
      </c>
      <c r="H3525">
        <v>3</v>
      </c>
      <c r="I3525">
        <v>48</v>
      </c>
      <c r="J3525">
        <v>2</v>
      </c>
      <c r="K3525">
        <v>294.72000000000003</v>
      </c>
      <c r="L3525" t="str">
        <f t="shared" si="330"/>
        <v/>
      </c>
      <c r="M3525">
        <v>3</v>
      </c>
      <c r="N3525" t="str">
        <f t="shared" si="331"/>
        <v/>
      </c>
      <c r="O3525">
        <v>9</v>
      </c>
      <c r="P3525" s="11">
        <v>0.42857142857142799</v>
      </c>
      <c r="Q3525" s="11">
        <v>4.1666666666666602E-2</v>
      </c>
      <c r="R3525" s="12">
        <v>98.24</v>
      </c>
      <c r="S3525" t="s">
        <v>22</v>
      </c>
      <c r="T3525">
        <v>0</v>
      </c>
      <c r="U3525">
        <f t="shared" si="332"/>
        <v>5</v>
      </c>
      <c r="V3525">
        <f t="shared" si="333"/>
        <v>1</v>
      </c>
      <c r="W3525">
        <f t="shared" si="334"/>
        <v>3</v>
      </c>
      <c r="X3525" t="str">
        <f t="shared" si="335"/>
        <v>513</v>
      </c>
      <c r="Y3525" t="str">
        <f>IF(Table1[[#This Row],[RFM_Score]]="555","Champion", IF(AND(J3525&gt;=4,V3525&gt;=4),"Loyal", IF(U3525&lt;=2,"At Risk", IF(W3525&gt;=4,"Potential Loyalist","Others"))))</f>
        <v>Others</v>
      </c>
    </row>
    <row r="3526" spans="1:25">
      <c r="A3526" t="s">
        <v>10263</v>
      </c>
      <c r="B3526">
        <v>27</v>
      </c>
      <c r="C3526" t="s">
        <v>19</v>
      </c>
      <c r="D3526" t="s">
        <v>35</v>
      </c>
      <c r="E3526" s="6" t="s">
        <v>15596</v>
      </c>
      <c r="F3526" t="s">
        <v>60</v>
      </c>
      <c r="G3526">
        <v>5</v>
      </c>
      <c r="H3526">
        <v>1</v>
      </c>
      <c r="I3526">
        <v>52</v>
      </c>
      <c r="J3526">
        <v>3</v>
      </c>
      <c r="K3526">
        <v>293.70999999999998</v>
      </c>
      <c r="L3526" t="str">
        <f t="shared" si="330"/>
        <v/>
      </c>
      <c r="M3526">
        <v>3</v>
      </c>
      <c r="N3526" t="str">
        <f t="shared" si="331"/>
        <v/>
      </c>
      <c r="O3526">
        <v>36</v>
      </c>
      <c r="P3526" s="11">
        <v>0.2</v>
      </c>
      <c r="Q3526" s="11">
        <v>5.7692307692307598E-2</v>
      </c>
      <c r="R3526" s="12">
        <v>97.903333333333293</v>
      </c>
      <c r="S3526" t="s">
        <v>22</v>
      </c>
      <c r="T3526">
        <v>0</v>
      </c>
      <c r="U3526">
        <f t="shared" si="332"/>
        <v>4</v>
      </c>
      <c r="V3526">
        <f t="shared" si="333"/>
        <v>1</v>
      </c>
      <c r="W3526">
        <f t="shared" si="334"/>
        <v>3</v>
      </c>
      <c r="X3526" t="str">
        <f t="shared" si="335"/>
        <v>413</v>
      </c>
      <c r="Y3526" t="str">
        <f>IF(Table1[[#This Row],[RFM_Score]]="555","Champion", IF(AND(J3526&gt;=4,V3526&gt;=4),"Loyal", IF(U3526&lt;=2,"At Risk", IF(W3526&gt;=4,"Potential Loyalist","Others"))))</f>
        <v>Others</v>
      </c>
    </row>
    <row r="3527" spans="1:25">
      <c r="A3527" t="s">
        <v>7357</v>
      </c>
      <c r="B3527">
        <v>42</v>
      </c>
      <c r="C3527" t="s">
        <v>19</v>
      </c>
      <c r="D3527" t="s">
        <v>25</v>
      </c>
      <c r="E3527" s="6" t="s">
        <v>15597</v>
      </c>
      <c r="F3527" t="s">
        <v>26</v>
      </c>
      <c r="G3527">
        <v>3</v>
      </c>
      <c r="H3527">
        <v>1</v>
      </c>
      <c r="I3527">
        <v>59</v>
      </c>
      <c r="J3527">
        <v>7</v>
      </c>
      <c r="K3527">
        <v>292.73</v>
      </c>
      <c r="L3527" t="str">
        <f t="shared" si="330"/>
        <v/>
      </c>
      <c r="M3527">
        <v>3</v>
      </c>
      <c r="N3527" t="str">
        <f t="shared" si="331"/>
        <v/>
      </c>
      <c r="O3527">
        <v>6</v>
      </c>
      <c r="P3527" s="11">
        <v>0.33333333333333298</v>
      </c>
      <c r="Q3527" s="11">
        <v>0.11864406779661001</v>
      </c>
      <c r="R3527" s="12">
        <v>97.576666666666597</v>
      </c>
      <c r="S3527" t="s">
        <v>22</v>
      </c>
      <c r="T3527">
        <v>0</v>
      </c>
      <c r="U3527">
        <f t="shared" si="332"/>
        <v>5</v>
      </c>
      <c r="V3527">
        <f t="shared" si="333"/>
        <v>1</v>
      </c>
      <c r="W3527">
        <f t="shared" si="334"/>
        <v>3</v>
      </c>
      <c r="X3527" t="str">
        <f t="shared" si="335"/>
        <v>513</v>
      </c>
      <c r="Y3527" t="str">
        <f>IF(Table1[[#This Row],[RFM_Score]]="555","Champion", IF(AND(J3527&gt;=4,V3527&gt;=4),"Loyal", IF(U3527&lt;=2,"At Risk", IF(W3527&gt;=4,"Potential Loyalist","Others"))))</f>
        <v>Others</v>
      </c>
    </row>
    <row r="3528" spans="1:25">
      <c r="A3528" t="s">
        <v>7319</v>
      </c>
      <c r="B3528">
        <v>58</v>
      </c>
      <c r="C3528" t="s">
        <v>19</v>
      </c>
      <c r="D3528" t="s">
        <v>46</v>
      </c>
      <c r="E3528" s="6" t="s">
        <v>15598</v>
      </c>
      <c r="F3528" t="s">
        <v>30</v>
      </c>
      <c r="G3528">
        <v>3</v>
      </c>
      <c r="H3528">
        <v>0</v>
      </c>
      <c r="I3528">
        <v>55</v>
      </c>
      <c r="J3528">
        <v>4</v>
      </c>
      <c r="K3528">
        <v>292.52999999999997</v>
      </c>
      <c r="L3528" t="str">
        <f t="shared" si="330"/>
        <v/>
      </c>
      <c r="M3528">
        <v>3</v>
      </c>
      <c r="N3528" t="str">
        <f t="shared" si="331"/>
        <v/>
      </c>
      <c r="O3528">
        <v>41</v>
      </c>
      <c r="P3528" s="11">
        <v>0</v>
      </c>
      <c r="Q3528" s="11">
        <v>7.2727272727272696E-2</v>
      </c>
      <c r="R3528" s="12">
        <v>97.509999999999906</v>
      </c>
      <c r="S3528" t="s">
        <v>22</v>
      </c>
      <c r="T3528">
        <v>0</v>
      </c>
      <c r="U3528">
        <f t="shared" si="332"/>
        <v>3</v>
      </c>
      <c r="V3528">
        <f t="shared" si="333"/>
        <v>1</v>
      </c>
      <c r="W3528">
        <f t="shared" si="334"/>
        <v>3</v>
      </c>
      <c r="X3528" t="str">
        <f t="shared" si="335"/>
        <v>313</v>
      </c>
      <c r="Y3528" t="str">
        <f>IF(Table1[[#This Row],[RFM_Score]]="555","Champion", IF(AND(J3528&gt;=4,V3528&gt;=4),"Loyal", IF(U3528&lt;=2,"At Risk", IF(W3528&gt;=4,"Potential Loyalist","Others"))))</f>
        <v>Others</v>
      </c>
    </row>
    <row r="3529" spans="1:25">
      <c r="A3529" t="s">
        <v>8771</v>
      </c>
      <c r="B3529">
        <v>18</v>
      </c>
      <c r="C3529" t="s">
        <v>33</v>
      </c>
      <c r="D3529" t="s">
        <v>25</v>
      </c>
      <c r="E3529" s="6" t="s">
        <v>15599</v>
      </c>
      <c r="F3529" t="s">
        <v>21</v>
      </c>
      <c r="G3529">
        <v>5</v>
      </c>
      <c r="H3529">
        <v>2</v>
      </c>
      <c r="I3529">
        <v>38</v>
      </c>
      <c r="J3529">
        <v>2</v>
      </c>
      <c r="K3529">
        <v>291.89</v>
      </c>
      <c r="L3529" t="str">
        <f t="shared" si="330"/>
        <v/>
      </c>
      <c r="M3529">
        <v>3</v>
      </c>
      <c r="N3529" t="str">
        <f t="shared" si="331"/>
        <v/>
      </c>
      <c r="O3529">
        <v>51</v>
      </c>
      <c r="P3529" s="11">
        <v>0.4</v>
      </c>
      <c r="Q3529" s="11">
        <v>5.2631578947368397E-2</v>
      </c>
      <c r="R3529" s="12">
        <v>97.296666666666596</v>
      </c>
      <c r="S3529" t="s">
        <v>22</v>
      </c>
      <c r="T3529">
        <v>0</v>
      </c>
      <c r="U3529">
        <f t="shared" si="332"/>
        <v>3</v>
      </c>
      <c r="V3529">
        <f t="shared" si="333"/>
        <v>1</v>
      </c>
      <c r="W3529">
        <f t="shared" si="334"/>
        <v>3</v>
      </c>
      <c r="X3529" t="str">
        <f t="shared" si="335"/>
        <v>313</v>
      </c>
      <c r="Y3529" t="str">
        <f>IF(Table1[[#This Row],[RFM_Score]]="555","Champion", IF(AND(J3529&gt;=4,V3529&gt;=4),"Loyal", IF(U3529&lt;=2,"At Risk", IF(W3529&gt;=4,"Potential Loyalist","Others"))))</f>
        <v>Others</v>
      </c>
    </row>
    <row r="3530" spans="1:25">
      <c r="A3530" t="s">
        <v>11203</v>
      </c>
      <c r="B3530">
        <v>19</v>
      </c>
      <c r="C3530" t="s">
        <v>24</v>
      </c>
      <c r="D3530" t="s">
        <v>25</v>
      </c>
      <c r="E3530" s="6" t="s">
        <v>15600</v>
      </c>
      <c r="F3530" t="s">
        <v>21</v>
      </c>
      <c r="G3530">
        <v>5</v>
      </c>
      <c r="H3530">
        <v>2</v>
      </c>
      <c r="I3530">
        <v>41</v>
      </c>
      <c r="J3530">
        <v>1</v>
      </c>
      <c r="K3530">
        <v>290.99</v>
      </c>
      <c r="L3530" t="str">
        <f t="shared" si="330"/>
        <v/>
      </c>
      <c r="M3530">
        <v>3</v>
      </c>
      <c r="N3530" t="str">
        <f t="shared" si="331"/>
        <v/>
      </c>
      <c r="O3530">
        <v>14</v>
      </c>
      <c r="P3530" s="11">
        <v>0.4</v>
      </c>
      <c r="Q3530" s="11">
        <v>2.4390243902439001E-2</v>
      </c>
      <c r="R3530" s="12">
        <v>96.996666666666599</v>
      </c>
      <c r="S3530" t="s">
        <v>22</v>
      </c>
      <c r="T3530">
        <v>0</v>
      </c>
      <c r="U3530">
        <f t="shared" si="332"/>
        <v>5</v>
      </c>
      <c r="V3530">
        <f t="shared" si="333"/>
        <v>1</v>
      </c>
      <c r="W3530">
        <f t="shared" si="334"/>
        <v>3</v>
      </c>
      <c r="X3530" t="str">
        <f t="shared" si="335"/>
        <v>513</v>
      </c>
      <c r="Y3530" t="str">
        <f>IF(Table1[[#This Row],[RFM_Score]]="555","Champion", IF(AND(J3530&gt;=4,V3530&gt;=4),"Loyal", IF(U3530&lt;=2,"At Risk", IF(W3530&gt;=4,"Potential Loyalist","Others"))))</f>
        <v>Others</v>
      </c>
    </row>
    <row r="3531" spans="1:25">
      <c r="A3531" t="s">
        <v>8727</v>
      </c>
      <c r="B3531">
        <v>41</v>
      </c>
      <c r="C3531" t="s">
        <v>19</v>
      </c>
      <c r="D3531" t="s">
        <v>25</v>
      </c>
      <c r="E3531" s="6" t="s">
        <v>15601</v>
      </c>
      <c r="F3531" t="s">
        <v>62</v>
      </c>
      <c r="G3531">
        <v>3</v>
      </c>
      <c r="H3531">
        <v>0</v>
      </c>
      <c r="I3531">
        <v>53</v>
      </c>
      <c r="J3531">
        <v>1</v>
      </c>
      <c r="K3531">
        <v>290.70999999999998</v>
      </c>
      <c r="L3531" t="str">
        <f t="shared" si="330"/>
        <v/>
      </c>
      <c r="M3531">
        <v>3</v>
      </c>
      <c r="N3531" t="str">
        <f t="shared" si="331"/>
        <v/>
      </c>
      <c r="O3531">
        <v>32</v>
      </c>
      <c r="P3531" s="11">
        <v>0</v>
      </c>
      <c r="Q3531" s="11">
        <v>1.8867924528301799E-2</v>
      </c>
      <c r="R3531" s="12">
        <v>96.903333333333293</v>
      </c>
      <c r="S3531" t="s">
        <v>22</v>
      </c>
      <c r="T3531">
        <v>0</v>
      </c>
      <c r="U3531">
        <f t="shared" si="332"/>
        <v>4</v>
      </c>
      <c r="V3531">
        <f t="shared" si="333"/>
        <v>1</v>
      </c>
      <c r="W3531">
        <f t="shared" si="334"/>
        <v>3</v>
      </c>
      <c r="X3531" t="str">
        <f t="shared" si="335"/>
        <v>413</v>
      </c>
      <c r="Y3531" t="str">
        <f>IF(Table1[[#This Row],[RFM_Score]]="555","Champion", IF(AND(J3531&gt;=4,V3531&gt;=4),"Loyal", IF(U3531&lt;=2,"At Risk", IF(W3531&gt;=4,"Potential Loyalist","Others"))))</f>
        <v>Others</v>
      </c>
    </row>
    <row r="3532" spans="1:25">
      <c r="A3532" t="s">
        <v>2209</v>
      </c>
      <c r="B3532">
        <v>31</v>
      </c>
      <c r="C3532" t="s">
        <v>19</v>
      </c>
      <c r="D3532" t="s">
        <v>25</v>
      </c>
      <c r="E3532" s="6" t="s">
        <v>15602</v>
      </c>
      <c r="F3532" t="s">
        <v>21</v>
      </c>
      <c r="G3532">
        <v>2</v>
      </c>
      <c r="H3532">
        <v>2</v>
      </c>
      <c r="I3532">
        <v>59</v>
      </c>
      <c r="J3532">
        <v>3</v>
      </c>
      <c r="K3532">
        <v>290.5</v>
      </c>
      <c r="L3532" t="str">
        <f t="shared" si="330"/>
        <v/>
      </c>
      <c r="M3532">
        <v>3</v>
      </c>
      <c r="N3532" t="str">
        <f t="shared" si="331"/>
        <v/>
      </c>
      <c r="O3532">
        <v>70</v>
      </c>
      <c r="P3532" s="11">
        <v>1</v>
      </c>
      <c r="Q3532" s="11">
        <v>5.0847457627118599E-2</v>
      </c>
      <c r="R3532" s="12">
        <v>96.8333333333333</v>
      </c>
      <c r="S3532" t="s">
        <v>22</v>
      </c>
      <c r="T3532">
        <v>0</v>
      </c>
      <c r="U3532">
        <f t="shared" si="332"/>
        <v>3</v>
      </c>
      <c r="V3532">
        <f t="shared" si="333"/>
        <v>1</v>
      </c>
      <c r="W3532">
        <f t="shared" si="334"/>
        <v>3</v>
      </c>
      <c r="X3532" t="str">
        <f t="shared" si="335"/>
        <v>313</v>
      </c>
      <c r="Y3532" t="str">
        <f>IF(Table1[[#This Row],[RFM_Score]]="555","Champion", IF(AND(J3532&gt;=4,V3532&gt;=4),"Loyal", IF(U3532&lt;=2,"At Risk", IF(W3532&gt;=4,"Potential Loyalist","Others"))))</f>
        <v>Others</v>
      </c>
    </row>
    <row r="3533" spans="1:25">
      <c r="A3533" t="s">
        <v>10844</v>
      </c>
      <c r="B3533">
        <v>34</v>
      </c>
      <c r="C3533" t="s">
        <v>24</v>
      </c>
      <c r="D3533" t="s">
        <v>29</v>
      </c>
      <c r="E3533" s="6" t="s">
        <v>15603</v>
      </c>
      <c r="F3533" t="s">
        <v>30</v>
      </c>
      <c r="G3533">
        <v>3</v>
      </c>
      <c r="H3533">
        <v>0</v>
      </c>
      <c r="I3533">
        <v>44</v>
      </c>
      <c r="J3533">
        <v>4</v>
      </c>
      <c r="K3533">
        <v>289.23</v>
      </c>
      <c r="L3533" t="str">
        <f t="shared" si="330"/>
        <v/>
      </c>
      <c r="M3533">
        <v>3</v>
      </c>
      <c r="N3533" t="str">
        <f t="shared" si="331"/>
        <v/>
      </c>
      <c r="O3533">
        <v>20</v>
      </c>
      <c r="P3533" s="11">
        <v>0</v>
      </c>
      <c r="Q3533" s="11">
        <v>9.0909090909090898E-2</v>
      </c>
      <c r="R3533" s="12">
        <v>96.41</v>
      </c>
      <c r="S3533" t="s">
        <v>22</v>
      </c>
      <c r="T3533">
        <v>0</v>
      </c>
      <c r="U3533">
        <f t="shared" si="332"/>
        <v>5</v>
      </c>
      <c r="V3533">
        <f t="shared" si="333"/>
        <v>1</v>
      </c>
      <c r="W3533">
        <f t="shared" si="334"/>
        <v>3</v>
      </c>
      <c r="X3533" t="str">
        <f t="shared" si="335"/>
        <v>513</v>
      </c>
      <c r="Y3533" t="str">
        <f>IF(Table1[[#This Row],[RFM_Score]]="555","Champion", IF(AND(J3533&gt;=4,V3533&gt;=4),"Loyal", IF(U3533&lt;=2,"At Risk", IF(W3533&gt;=4,"Potential Loyalist","Others"))))</f>
        <v>Others</v>
      </c>
    </row>
    <row r="3534" spans="1:25">
      <c r="A3534" t="s">
        <v>8149</v>
      </c>
      <c r="B3534">
        <v>18</v>
      </c>
      <c r="C3534" t="s">
        <v>19</v>
      </c>
      <c r="D3534" t="s">
        <v>25</v>
      </c>
      <c r="E3534" s="6" t="s">
        <v>15604</v>
      </c>
      <c r="F3534" t="s">
        <v>60</v>
      </c>
      <c r="G3534">
        <v>2</v>
      </c>
      <c r="H3534">
        <v>1</v>
      </c>
      <c r="I3534">
        <v>51</v>
      </c>
      <c r="J3534">
        <v>3</v>
      </c>
      <c r="K3534">
        <v>288.76</v>
      </c>
      <c r="L3534" t="str">
        <f t="shared" si="330"/>
        <v/>
      </c>
      <c r="M3534">
        <v>3</v>
      </c>
      <c r="N3534" t="str">
        <f t="shared" si="331"/>
        <v/>
      </c>
      <c r="O3534">
        <v>3</v>
      </c>
      <c r="P3534" s="11">
        <v>0.5</v>
      </c>
      <c r="Q3534" s="11">
        <v>5.8823529411764698E-2</v>
      </c>
      <c r="R3534" s="12">
        <v>96.253333333333302</v>
      </c>
      <c r="S3534" t="s">
        <v>22</v>
      </c>
      <c r="T3534">
        <v>0</v>
      </c>
      <c r="U3534">
        <f t="shared" si="332"/>
        <v>5</v>
      </c>
      <c r="V3534">
        <f t="shared" si="333"/>
        <v>1</v>
      </c>
      <c r="W3534">
        <f t="shared" si="334"/>
        <v>3</v>
      </c>
      <c r="X3534" t="str">
        <f t="shared" si="335"/>
        <v>513</v>
      </c>
      <c r="Y3534" t="str">
        <f>IF(Table1[[#This Row],[RFM_Score]]="555","Champion", IF(AND(J3534&gt;=4,V3534&gt;=4),"Loyal", IF(U3534&lt;=2,"At Risk", IF(W3534&gt;=4,"Potential Loyalist","Others"))))</f>
        <v>Others</v>
      </c>
    </row>
    <row r="3535" spans="1:25">
      <c r="A3535" t="s">
        <v>8963</v>
      </c>
      <c r="B3535">
        <v>18</v>
      </c>
      <c r="C3535" t="s">
        <v>24</v>
      </c>
      <c r="D3535" t="s">
        <v>35</v>
      </c>
      <c r="E3535" s="6" t="s">
        <v>15605</v>
      </c>
      <c r="F3535" t="s">
        <v>26</v>
      </c>
      <c r="G3535">
        <v>2</v>
      </c>
      <c r="H3535">
        <v>0</v>
      </c>
      <c r="I3535">
        <v>35</v>
      </c>
      <c r="J3535">
        <v>0</v>
      </c>
      <c r="K3535">
        <v>288.69</v>
      </c>
      <c r="L3535" t="str">
        <f t="shared" si="330"/>
        <v/>
      </c>
      <c r="M3535">
        <v>3</v>
      </c>
      <c r="N3535" t="str">
        <f t="shared" si="331"/>
        <v/>
      </c>
      <c r="O3535">
        <v>11</v>
      </c>
      <c r="P3535" s="11">
        <v>0</v>
      </c>
      <c r="Q3535" s="11">
        <v>0</v>
      </c>
      <c r="R3535" s="12">
        <v>96.23</v>
      </c>
      <c r="S3535" t="s">
        <v>22</v>
      </c>
      <c r="T3535">
        <v>0</v>
      </c>
      <c r="U3535">
        <f t="shared" si="332"/>
        <v>5</v>
      </c>
      <c r="V3535">
        <f t="shared" si="333"/>
        <v>1</v>
      </c>
      <c r="W3535">
        <f t="shared" si="334"/>
        <v>3</v>
      </c>
      <c r="X3535" t="str">
        <f t="shared" si="335"/>
        <v>513</v>
      </c>
      <c r="Y3535" t="str">
        <f>IF(Table1[[#This Row],[RFM_Score]]="555","Champion", IF(AND(J3535&gt;=4,V3535&gt;=4),"Loyal", IF(U3535&lt;=2,"At Risk", IF(W3535&gt;=4,"Potential Loyalist","Others"))))</f>
        <v>Others</v>
      </c>
    </row>
    <row r="3536" spans="1:25">
      <c r="A3536" t="s">
        <v>11455</v>
      </c>
      <c r="B3536">
        <v>31</v>
      </c>
      <c r="C3536" t="s">
        <v>24</v>
      </c>
      <c r="D3536" t="s">
        <v>49</v>
      </c>
      <c r="E3536" s="6" t="s">
        <v>15606</v>
      </c>
      <c r="F3536" t="s">
        <v>62</v>
      </c>
      <c r="G3536">
        <v>3</v>
      </c>
      <c r="H3536">
        <v>2</v>
      </c>
      <c r="I3536">
        <v>62</v>
      </c>
      <c r="J3536">
        <v>2</v>
      </c>
      <c r="K3536">
        <v>288.25</v>
      </c>
      <c r="L3536" t="str">
        <f t="shared" si="330"/>
        <v/>
      </c>
      <c r="M3536">
        <v>3</v>
      </c>
      <c r="N3536" t="str">
        <f t="shared" si="331"/>
        <v/>
      </c>
      <c r="O3536">
        <v>5</v>
      </c>
      <c r="P3536" s="11">
        <v>0.66666666666666596</v>
      </c>
      <c r="Q3536" s="11">
        <v>3.2258064516128997E-2</v>
      </c>
      <c r="R3536" s="12">
        <v>96.0833333333333</v>
      </c>
      <c r="S3536" t="s">
        <v>22</v>
      </c>
      <c r="T3536">
        <v>0</v>
      </c>
      <c r="U3536">
        <f t="shared" si="332"/>
        <v>5</v>
      </c>
      <c r="V3536">
        <f t="shared" si="333"/>
        <v>1</v>
      </c>
      <c r="W3536">
        <f t="shared" si="334"/>
        <v>3</v>
      </c>
      <c r="X3536" t="str">
        <f t="shared" si="335"/>
        <v>513</v>
      </c>
      <c r="Y3536" t="str">
        <f>IF(Table1[[#This Row],[RFM_Score]]="555","Champion", IF(AND(J3536&gt;=4,V3536&gt;=4),"Loyal", IF(U3536&lt;=2,"At Risk", IF(W3536&gt;=4,"Potential Loyalist","Others"))))</f>
        <v>Others</v>
      </c>
    </row>
    <row r="3537" spans="1:25">
      <c r="A3537" t="s">
        <v>3708</v>
      </c>
      <c r="B3537">
        <v>45</v>
      </c>
      <c r="C3537" t="s">
        <v>24</v>
      </c>
      <c r="D3537" t="s">
        <v>49</v>
      </c>
      <c r="E3537" s="6" t="s">
        <v>15607</v>
      </c>
      <c r="F3537" t="s">
        <v>37</v>
      </c>
      <c r="G3537">
        <v>0</v>
      </c>
      <c r="H3537">
        <v>0</v>
      </c>
      <c r="I3537">
        <v>53</v>
      </c>
      <c r="J3537">
        <v>2</v>
      </c>
      <c r="K3537">
        <v>288.22000000000003</v>
      </c>
      <c r="L3537" t="str">
        <f t="shared" si="330"/>
        <v/>
      </c>
      <c r="M3537">
        <v>3</v>
      </c>
      <c r="N3537" t="str">
        <f t="shared" si="331"/>
        <v/>
      </c>
      <c r="O3537">
        <v>80</v>
      </c>
      <c r="P3537" s="11">
        <v>0</v>
      </c>
      <c r="Q3537" s="11">
        <v>3.7735849056603703E-2</v>
      </c>
      <c r="R3537" s="12">
        <v>96.073333333333295</v>
      </c>
      <c r="S3537" t="s">
        <v>22</v>
      </c>
      <c r="T3537">
        <v>0</v>
      </c>
      <c r="U3537">
        <f t="shared" si="332"/>
        <v>2</v>
      </c>
      <c r="V3537">
        <f t="shared" si="333"/>
        <v>1</v>
      </c>
      <c r="W3537">
        <f t="shared" si="334"/>
        <v>3</v>
      </c>
      <c r="X3537" t="str">
        <f t="shared" si="335"/>
        <v>213</v>
      </c>
      <c r="Y3537" t="str">
        <f>IF(Table1[[#This Row],[RFM_Score]]="555","Champion", IF(AND(J3537&gt;=4,V3537&gt;=4),"Loyal", IF(U3537&lt;=2,"At Risk", IF(W3537&gt;=4,"Potential Loyalist","Others"))))</f>
        <v>At Risk</v>
      </c>
    </row>
    <row r="3538" spans="1:25">
      <c r="A3538" t="s">
        <v>2138</v>
      </c>
      <c r="B3538">
        <v>24</v>
      </c>
      <c r="C3538" t="s">
        <v>19</v>
      </c>
      <c r="D3538" t="s">
        <v>25</v>
      </c>
      <c r="E3538" s="6" t="s">
        <v>15608</v>
      </c>
      <c r="F3538" t="s">
        <v>26</v>
      </c>
      <c r="G3538">
        <v>3</v>
      </c>
      <c r="H3538">
        <v>2</v>
      </c>
      <c r="I3538">
        <v>55</v>
      </c>
      <c r="J3538">
        <v>4</v>
      </c>
      <c r="K3538">
        <v>288.19</v>
      </c>
      <c r="L3538" t="str">
        <f t="shared" si="330"/>
        <v/>
      </c>
      <c r="M3538">
        <v>3</v>
      </c>
      <c r="N3538" t="str">
        <f t="shared" si="331"/>
        <v/>
      </c>
      <c r="O3538">
        <v>13</v>
      </c>
      <c r="P3538" s="11">
        <v>0.66666666666666596</v>
      </c>
      <c r="Q3538" s="11">
        <v>7.2727272727272696E-2</v>
      </c>
      <c r="R3538" s="12">
        <v>96.063333333333304</v>
      </c>
      <c r="S3538" t="s">
        <v>22</v>
      </c>
      <c r="T3538">
        <v>0</v>
      </c>
      <c r="U3538">
        <f t="shared" si="332"/>
        <v>5</v>
      </c>
      <c r="V3538">
        <f t="shared" si="333"/>
        <v>1</v>
      </c>
      <c r="W3538">
        <f t="shared" si="334"/>
        <v>3</v>
      </c>
      <c r="X3538" t="str">
        <f t="shared" si="335"/>
        <v>513</v>
      </c>
      <c r="Y3538" t="str">
        <f>IF(Table1[[#This Row],[RFM_Score]]="555","Champion", IF(AND(J3538&gt;=4,V3538&gt;=4),"Loyal", IF(U3538&lt;=2,"At Risk", IF(W3538&gt;=4,"Potential Loyalist","Others"))))</f>
        <v>Others</v>
      </c>
    </row>
    <row r="3539" spans="1:25">
      <c r="A3539" t="s">
        <v>3483</v>
      </c>
      <c r="B3539">
        <v>33</v>
      </c>
      <c r="C3539" t="s">
        <v>24</v>
      </c>
      <c r="D3539" t="s">
        <v>20</v>
      </c>
      <c r="E3539" s="6" t="s">
        <v>15609</v>
      </c>
      <c r="F3539" t="s">
        <v>30</v>
      </c>
      <c r="G3539">
        <v>3</v>
      </c>
      <c r="H3539">
        <v>2</v>
      </c>
      <c r="I3539">
        <v>63</v>
      </c>
      <c r="J3539">
        <v>5</v>
      </c>
      <c r="K3539">
        <v>287.63</v>
      </c>
      <c r="L3539" t="str">
        <f t="shared" si="330"/>
        <v/>
      </c>
      <c r="M3539">
        <v>3</v>
      </c>
      <c r="N3539" t="str">
        <f t="shared" si="331"/>
        <v/>
      </c>
      <c r="O3539">
        <v>6</v>
      </c>
      <c r="P3539" s="11">
        <v>0.66666666666666596</v>
      </c>
      <c r="Q3539" s="11">
        <v>7.9365079365079305E-2</v>
      </c>
      <c r="R3539" s="12">
        <v>95.876666666666594</v>
      </c>
      <c r="S3539" t="s">
        <v>22</v>
      </c>
      <c r="T3539">
        <v>1</v>
      </c>
      <c r="U3539">
        <f t="shared" si="332"/>
        <v>5</v>
      </c>
      <c r="V3539">
        <f t="shared" si="333"/>
        <v>1</v>
      </c>
      <c r="W3539">
        <f t="shared" si="334"/>
        <v>3</v>
      </c>
      <c r="X3539" t="str">
        <f t="shared" si="335"/>
        <v>513</v>
      </c>
      <c r="Y3539" t="str">
        <f>IF(Table1[[#This Row],[RFM_Score]]="555","Champion", IF(AND(J3539&gt;=4,V3539&gt;=4),"Loyal", IF(U3539&lt;=2,"At Risk", IF(W3539&gt;=4,"Potential Loyalist","Others"))))</f>
        <v>Others</v>
      </c>
    </row>
    <row r="3540" spans="1:25">
      <c r="A3540" t="s">
        <v>7073</v>
      </c>
      <c r="B3540">
        <v>18</v>
      </c>
      <c r="C3540" t="s">
        <v>24</v>
      </c>
      <c r="D3540" t="s">
        <v>20</v>
      </c>
      <c r="E3540" s="6" t="s">
        <v>15610</v>
      </c>
      <c r="F3540" t="s">
        <v>21</v>
      </c>
      <c r="G3540">
        <v>4</v>
      </c>
      <c r="H3540">
        <v>2</v>
      </c>
      <c r="I3540">
        <v>48</v>
      </c>
      <c r="J3540">
        <v>2</v>
      </c>
      <c r="K3540">
        <v>287.62</v>
      </c>
      <c r="L3540" t="str">
        <f t="shared" si="330"/>
        <v/>
      </c>
      <c r="M3540">
        <v>3</v>
      </c>
      <c r="N3540" t="str">
        <f t="shared" si="331"/>
        <v/>
      </c>
      <c r="O3540">
        <v>0</v>
      </c>
      <c r="P3540" s="11">
        <v>0.5</v>
      </c>
      <c r="Q3540" s="11">
        <v>4.1666666666666602E-2</v>
      </c>
      <c r="R3540" s="12">
        <v>95.873333333333306</v>
      </c>
      <c r="S3540" t="s">
        <v>22</v>
      </c>
      <c r="T3540">
        <v>0</v>
      </c>
      <c r="U3540">
        <f t="shared" si="332"/>
        <v>5</v>
      </c>
      <c r="V3540">
        <f t="shared" si="333"/>
        <v>1</v>
      </c>
      <c r="W3540">
        <f t="shared" si="334"/>
        <v>3</v>
      </c>
      <c r="X3540" t="str">
        <f t="shared" si="335"/>
        <v>513</v>
      </c>
      <c r="Y3540" t="str">
        <f>IF(Table1[[#This Row],[RFM_Score]]="555","Champion", IF(AND(J3540&gt;=4,V3540&gt;=4),"Loyal", IF(U3540&lt;=2,"At Risk", IF(W3540&gt;=4,"Potential Loyalist","Others"))))</f>
        <v>Others</v>
      </c>
    </row>
    <row r="3541" spans="1:25">
      <c r="A3541" t="s">
        <v>4300</v>
      </c>
      <c r="B3541">
        <v>31</v>
      </c>
      <c r="C3541" t="s">
        <v>24</v>
      </c>
      <c r="D3541" t="s">
        <v>25</v>
      </c>
      <c r="E3541" s="6" t="s">
        <v>15611</v>
      </c>
      <c r="F3541" t="s">
        <v>26</v>
      </c>
      <c r="G3541">
        <v>2</v>
      </c>
      <c r="H3541">
        <v>1</v>
      </c>
      <c r="I3541">
        <v>52</v>
      </c>
      <c r="J3541">
        <v>2</v>
      </c>
      <c r="K3541">
        <v>287.45</v>
      </c>
      <c r="L3541" t="str">
        <f t="shared" si="330"/>
        <v/>
      </c>
      <c r="M3541">
        <v>3</v>
      </c>
      <c r="N3541" t="str">
        <f t="shared" si="331"/>
        <v/>
      </c>
      <c r="O3541">
        <v>3</v>
      </c>
      <c r="P3541" s="11">
        <v>0.5</v>
      </c>
      <c r="Q3541" s="11">
        <v>3.8461538461538401E-2</v>
      </c>
      <c r="R3541" s="12">
        <v>95.816666666666606</v>
      </c>
      <c r="S3541" t="s">
        <v>22</v>
      </c>
      <c r="T3541">
        <v>0</v>
      </c>
      <c r="U3541">
        <f t="shared" si="332"/>
        <v>5</v>
      </c>
      <c r="V3541">
        <f t="shared" si="333"/>
        <v>1</v>
      </c>
      <c r="W3541">
        <f t="shared" si="334"/>
        <v>3</v>
      </c>
      <c r="X3541" t="str">
        <f t="shared" si="335"/>
        <v>513</v>
      </c>
      <c r="Y3541" t="str">
        <f>IF(Table1[[#This Row],[RFM_Score]]="555","Champion", IF(AND(J3541&gt;=4,V3541&gt;=4),"Loyal", IF(U3541&lt;=2,"At Risk", IF(W3541&gt;=4,"Potential Loyalist","Others"))))</f>
        <v>Others</v>
      </c>
    </row>
    <row r="3542" spans="1:25">
      <c r="A3542" t="s">
        <v>3968</v>
      </c>
      <c r="B3542">
        <v>53</v>
      </c>
      <c r="C3542" t="s">
        <v>19</v>
      </c>
      <c r="D3542" t="s">
        <v>25</v>
      </c>
      <c r="E3542" s="6" t="s">
        <v>15612</v>
      </c>
      <c r="F3542" t="s">
        <v>37</v>
      </c>
      <c r="G3542">
        <v>3</v>
      </c>
      <c r="H3542">
        <v>0</v>
      </c>
      <c r="I3542">
        <v>43</v>
      </c>
      <c r="J3542">
        <v>0</v>
      </c>
      <c r="K3542">
        <v>287.27999999999997</v>
      </c>
      <c r="L3542" t="str">
        <f t="shared" si="330"/>
        <v/>
      </c>
      <c r="M3542">
        <v>3</v>
      </c>
      <c r="N3542" t="str">
        <f t="shared" si="331"/>
        <v/>
      </c>
      <c r="O3542">
        <v>6</v>
      </c>
      <c r="P3542" s="11">
        <v>0</v>
      </c>
      <c r="Q3542" s="11">
        <v>0</v>
      </c>
      <c r="R3542" s="12">
        <v>95.759999999999906</v>
      </c>
      <c r="S3542" t="s">
        <v>22</v>
      </c>
      <c r="T3542">
        <v>0</v>
      </c>
      <c r="U3542">
        <f t="shared" si="332"/>
        <v>5</v>
      </c>
      <c r="V3542">
        <f t="shared" si="333"/>
        <v>1</v>
      </c>
      <c r="W3542">
        <f t="shared" si="334"/>
        <v>3</v>
      </c>
      <c r="X3542" t="str">
        <f t="shared" si="335"/>
        <v>513</v>
      </c>
      <c r="Y3542" t="str">
        <f>IF(Table1[[#This Row],[RFM_Score]]="555","Champion", IF(AND(J3542&gt;=4,V3542&gt;=4),"Loyal", IF(U3542&lt;=2,"At Risk", IF(W3542&gt;=4,"Potential Loyalist","Others"))))</f>
        <v>Others</v>
      </c>
    </row>
    <row r="3543" spans="1:25">
      <c r="A3543" t="s">
        <v>8441</v>
      </c>
      <c r="B3543">
        <v>51</v>
      </c>
      <c r="C3543" t="s">
        <v>19</v>
      </c>
      <c r="D3543" t="s">
        <v>49</v>
      </c>
      <c r="E3543" s="6" t="s">
        <v>15613</v>
      </c>
      <c r="F3543" t="s">
        <v>30</v>
      </c>
      <c r="G3543">
        <v>1</v>
      </c>
      <c r="H3543">
        <v>0</v>
      </c>
      <c r="I3543">
        <v>53</v>
      </c>
      <c r="J3543">
        <v>4</v>
      </c>
      <c r="K3543">
        <v>285.85000000000002</v>
      </c>
      <c r="L3543" t="str">
        <f t="shared" si="330"/>
        <v/>
      </c>
      <c r="M3543">
        <v>3</v>
      </c>
      <c r="N3543" t="str">
        <f t="shared" si="331"/>
        <v/>
      </c>
      <c r="O3543">
        <v>63</v>
      </c>
      <c r="P3543" s="11">
        <v>0</v>
      </c>
      <c r="Q3543" s="11">
        <v>7.5471698113207503E-2</v>
      </c>
      <c r="R3543" s="12">
        <v>95.283333333333303</v>
      </c>
      <c r="S3543" t="s">
        <v>22</v>
      </c>
      <c r="T3543">
        <v>0</v>
      </c>
      <c r="U3543">
        <f t="shared" si="332"/>
        <v>3</v>
      </c>
      <c r="V3543">
        <f t="shared" si="333"/>
        <v>1</v>
      </c>
      <c r="W3543">
        <f t="shared" si="334"/>
        <v>3</v>
      </c>
      <c r="X3543" t="str">
        <f t="shared" si="335"/>
        <v>313</v>
      </c>
      <c r="Y3543" t="str">
        <f>IF(Table1[[#This Row],[RFM_Score]]="555","Champion", IF(AND(J3543&gt;=4,V3543&gt;=4),"Loyal", IF(U3543&lt;=2,"At Risk", IF(W3543&gt;=4,"Potential Loyalist","Others"))))</f>
        <v>Others</v>
      </c>
    </row>
    <row r="3544" spans="1:25">
      <c r="A3544" t="s">
        <v>4652</v>
      </c>
      <c r="B3544">
        <v>31</v>
      </c>
      <c r="C3544" t="s">
        <v>19</v>
      </c>
      <c r="D3544" t="s">
        <v>20</v>
      </c>
      <c r="E3544" s="6" t="s">
        <v>15614</v>
      </c>
      <c r="F3544" t="s">
        <v>26</v>
      </c>
      <c r="G3544">
        <v>3</v>
      </c>
      <c r="H3544">
        <v>2</v>
      </c>
      <c r="I3544">
        <v>45</v>
      </c>
      <c r="J3544">
        <v>1</v>
      </c>
      <c r="K3544">
        <v>285.77999999999997</v>
      </c>
      <c r="L3544" t="str">
        <f t="shared" si="330"/>
        <v/>
      </c>
      <c r="M3544">
        <v>3</v>
      </c>
      <c r="N3544" t="str">
        <f t="shared" si="331"/>
        <v/>
      </c>
      <c r="O3544">
        <v>13</v>
      </c>
      <c r="P3544" s="11">
        <v>0.66666666666666596</v>
      </c>
      <c r="Q3544" s="11">
        <v>2.2222222222222199E-2</v>
      </c>
      <c r="R3544" s="12">
        <v>95.259999999999906</v>
      </c>
      <c r="S3544" t="s">
        <v>22</v>
      </c>
      <c r="T3544">
        <v>0</v>
      </c>
      <c r="U3544">
        <f t="shared" si="332"/>
        <v>5</v>
      </c>
      <c r="V3544">
        <f t="shared" si="333"/>
        <v>1</v>
      </c>
      <c r="W3544">
        <f t="shared" si="334"/>
        <v>3</v>
      </c>
      <c r="X3544" t="str">
        <f t="shared" si="335"/>
        <v>513</v>
      </c>
      <c r="Y3544" t="str">
        <f>IF(Table1[[#This Row],[RFM_Score]]="555","Champion", IF(AND(J3544&gt;=4,V3544&gt;=4),"Loyal", IF(U3544&lt;=2,"At Risk", IF(W3544&gt;=4,"Potential Loyalist","Others"))))</f>
        <v>Others</v>
      </c>
    </row>
    <row r="3545" spans="1:25">
      <c r="A3545" t="s">
        <v>7328</v>
      </c>
      <c r="B3545">
        <v>27</v>
      </c>
      <c r="C3545" t="s">
        <v>24</v>
      </c>
      <c r="D3545" t="s">
        <v>41</v>
      </c>
      <c r="E3545" s="6" t="s">
        <v>15615</v>
      </c>
      <c r="F3545" t="s">
        <v>62</v>
      </c>
      <c r="G3545">
        <v>1</v>
      </c>
      <c r="H3545">
        <v>1</v>
      </c>
      <c r="I3545">
        <v>47</v>
      </c>
      <c r="J3545">
        <v>2</v>
      </c>
      <c r="K3545">
        <v>285.22000000000003</v>
      </c>
      <c r="L3545" t="str">
        <f t="shared" si="330"/>
        <v/>
      </c>
      <c r="M3545">
        <v>3</v>
      </c>
      <c r="N3545" t="str">
        <f t="shared" si="331"/>
        <v/>
      </c>
      <c r="O3545">
        <v>2</v>
      </c>
      <c r="P3545" s="11">
        <v>1</v>
      </c>
      <c r="Q3545" s="11">
        <v>4.2553191489361701E-2</v>
      </c>
      <c r="R3545" s="12">
        <v>95.073333333333295</v>
      </c>
      <c r="S3545" t="s">
        <v>22</v>
      </c>
      <c r="T3545">
        <v>0</v>
      </c>
      <c r="U3545">
        <f t="shared" si="332"/>
        <v>5</v>
      </c>
      <c r="V3545">
        <f t="shared" si="333"/>
        <v>1</v>
      </c>
      <c r="W3545">
        <f t="shared" si="334"/>
        <v>3</v>
      </c>
      <c r="X3545" t="str">
        <f t="shared" si="335"/>
        <v>513</v>
      </c>
      <c r="Y3545" t="str">
        <f>IF(Table1[[#This Row],[RFM_Score]]="555","Champion", IF(AND(J3545&gt;=4,V3545&gt;=4),"Loyal", IF(U3545&lt;=2,"At Risk", IF(W3545&gt;=4,"Potential Loyalist","Others"))))</f>
        <v>Others</v>
      </c>
    </row>
    <row r="3546" spans="1:25">
      <c r="A3546" t="s">
        <v>6196</v>
      </c>
      <c r="B3546">
        <v>18</v>
      </c>
      <c r="C3546" t="s">
        <v>19</v>
      </c>
      <c r="D3546" t="s">
        <v>46</v>
      </c>
      <c r="E3546" s="6" t="s">
        <v>15616</v>
      </c>
      <c r="F3546" t="s">
        <v>26</v>
      </c>
      <c r="G3546">
        <v>3</v>
      </c>
      <c r="H3546">
        <v>1</v>
      </c>
      <c r="I3546">
        <v>50</v>
      </c>
      <c r="J3546">
        <v>2</v>
      </c>
      <c r="K3546">
        <v>284.98</v>
      </c>
      <c r="L3546" t="str">
        <f t="shared" si="330"/>
        <v/>
      </c>
      <c r="M3546">
        <v>3</v>
      </c>
      <c r="N3546" t="str">
        <f t="shared" si="331"/>
        <v/>
      </c>
      <c r="O3546">
        <v>9</v>
      </c>
      <c r="P3546" s="11">
        <v>0.33333333333333298</v>
      </c>
      <c r="Q3546" s="11">
        <v>0.04</v>
      </c>
      <c r="R3546" s="12">
        <v>94.993333333333297</v>
      </c>
      <c r="S3546" t="s">
        <v>22</v>
      </c>
      <c r="T3546">
        <v>1</v>
      </c>
      <c r="U3546">
        <f t="shared" si="332"/>
        <v>5</v>
      </c>
      <c r="V3546">
        <f t="shared" si="333"/>
        <v>1</v>
      </c>
      <c r="W3546">
        <f t="shared" si="334"/>
        <v>3</v>
      </c>
      <c r="X3546" t="str">
        <f t="shared" si="335"/>
        <v>513</v>
      </c>
      <c r="Y3546" t="str">
        <f>IF(Table1[[#This Row],[RFM_Score]]="555","Champion", IF(AND(J3546&gt;=4,V3546&gt;=4),"Loyal", IF(U3546&lt;=2,"At Risk", IF(W3546&gt;=4,"Potential Loyalist","Others"))))</f>
        <v>Others</v>
      </c>
    </row>
    <row r="3547" spans="1:25">
      <c r="A3547" t="s">
        <v>443</v>
      </c>
      <c r="B3547">
        <v>22</v>
      </c>
      <c r="C3547" t="s">
        <v>24</v>
      </c>
      <c r="D3547" t="s">
        <v>49</v>
      </c>
      <c r="E3547" s="6" t="s">
        <v>15617</v>
      </c>
      <c r="F3547" t="s">
        <v>21</v>
      </c>
      <c r="G3547">
        <v>6</v>
      </c>
      <c r="H3547">
        <v>3</v>
      </c>
      <c r="I3547">
        <v>61</v>
      </c>
      <c r="J3547">
        <v>2</v>
      </c>
      <c r="K3547">
        <v>284.64</v>
      </c>
      <c r="L3547" t="str">
        <f t="shared" si="330"/>
        <v/>
      </c>
      <c r="M3547">
        <v>3</v>
      </c>
      <c r="N3547" t="str">
        <f t="shared" si="331"/>
        <v/>
      </c>
      <c r="O3547">
        <v>77</v>
      </c>
      <c r="P3547" s="11">
        <v>0.5</v>
      </c>
      <c r="Q3547" s="11">
        <v>3.2786885245901599E-2</v>
      </c>
      <c r="R3547" s="12">
        <v>94.88</v>
      </c>
      <c r="S3547" t="s">
        <v>22</v>
      </c>
      <c r="T3547">
        <v>0</v>
      </c>
      <c r="U3547">
        <f t="shared" si="332"/>
        <v>2</v>
      </c>
      <c r="V3547">
        <f t="shared" si="333"/>
        <v>1</v>
      </c>
      <c r="W3547">
        <f t="shared" si="334"/>
        <v>3</v>
      </c>
      <c r="X3547" t="str">
        <f t="shared" si="335"/>
        <v>213</v>
      </c>
      <c r="Y3547" t="str">
        <f>IF(Table1[[#This Row],[RFM_Score]]="555","Champion", IF(AND(J3547&gt;=4,V3547&gt;=4),"Loyal", IF(U3547&lt;=2,"At Risk", IF(W3547&gt;=4,"Potential Loyalist","Others"))))</f>
        <v>At Risk</v>
      </c>
    </row>
    <row r="3548" spans="1:25">
      <c r="A3548" t="s">
        <v>2989</v>
      </c>
      <c r="B3548">
        <v>40</v>
      </c>
      <c r="C3548" t="s">
        <v>19</v>
      </c>
      <c r="D3548" t="s">
        <v>46</v>
      </c>
      <c r="E3548" s="6" t="s">
        <v>15618</v>
      </c>
      <c r="F3548" t="s">
        <v>30</v>
      </c>
      <c r="G3548">
        <v>6</v>
      </c>
      <c r="H3548">
        <v>1</v>
      </c>
      <c r="I3548">
        <v>56</v>
      </c>
      <c r="J3548">
        <v>4</v>
      </c>
      <c r="K3548">
        <v>283.76</v>
      </c>
      <c r="L3548" t="str">
        <f t="shared" si="330"/>
        <v/>
      </c>
      <c r="M3548">
        <v>3</v>
      </c>
      <c r="N3548" t="str">
        <f t="shared" si="331"/>
        <v/>
      </c>
      <c r="O3548">
        <v>56</v>
      </c>
      <c r="P3548" s="11">
        <v>0.16666666666666599</v>
      </c>
      <c r="Q3548" s="11">
        <v>7.1428571428571397E-2</v>
      </c>
      <c r="R3548" s="12">
        <v>94.586666666666602</v>
      </c>
      <c r="S3548" t="s">
        <v>22</v>
      </c>
      <c r="T3548">
        <v>0</v>
      </c>
      <c r="U3548">
        <f t="shared" si="332"/>
        <v>3</v>
      </c>
      <c r="V3548">
        <f t="shared" si="333"/>
        <v>1</v>
      </c>
      <c r="W3548">
        <f t="shared" si="334"/>
        <v>3</v>
      </c>
      <c r="X3548" t="str">
        <f t="shared" si="335"/>
        <v>313</v>
      </c>
      <c r="Y3548" t="str">
        <f>IF(Table1[[#This Row],[RFM_Score]]="555","Champion", IF(AND(J3548&gt;=4,V3548&gt;=4),"Loyal", IF(U3548&lt;=2,"At Risk", IF(W3548&gt;=4,"Potential Loyalist","Others"))))</f>
        <v>Others</v>
      </c>
    </row>
    <row r="3549" spans="1:25">
      <c r="A3549" t="s">
        <v>5222</v>
      </c>
      <c r="B3549">
        <v>18</v>
      </c>
      <c r="C3549" t="s">
        <v>24</v>
      </c>
      <c r="D3549" t="s">
        <v>25</v>
      </c>
      <c r="E3549" s="6" t="s">
        <v>15619</v>
      </c>
      <c r="F3549" t="s">
        <v>37</v>
      </c>
      <c r="G3549">
        <v>3</v>
      </c>
      <c r="H3549">
        <v>1</v>
      </c>
      <c r="I3549">
        <v>40</v>
      </c>
      <c r="J3549">
        <v>4</v>
      </c>
      <c r="K3549">
        <v>283.70999999999998</v>
      </c>
      <c r="L3549" t="str">
        <f t="shared" si="330"/>
        <v/>
      </c>
      <c r="M3549">
        <v>3</v>
      </c>
      <c r="N3549" t="str">
        <f t="shared" si="331"/>
        <v/>
      </c>
      <c r="O3549">
        <v>70</v>
      </c>
      <c r="P3549" s="11">
        <v>0.33333333333333298</v>
      </c>
      <c r="Q3549" s="11">
        <v>0.1</v>
      </c>
      <c r="R3549" s="12">
        <v>94.57</v>
      </c>
      <c r="S3549" t="s">
        <v>22</v>
      </c>
      <c r="T3549">
        <v>0</v>
      </c>
      <c r="U3549">
        <f t="shared" si="332"/>
        <v>3</v>
      </c>
      <c r="V3549">
        <f t="shared" si="333"/>
        <v>1</v>
      </c>
      <c r="W3549">
        <f t="shared" si="334"/>
        <v>3</v>
      </c>
      <c r="X3549" t="str">
        <f t="shared" si="335"/>
        <v>313</v>
      </c>
      <c r="Y3549" t="str">
        <f>IF(Table1[[#This Row],[RFM_Score]]="555","Champion", IF(AND(J3549&gt;=4,V3549&gt;=4),"Loyal", IF(U3549&lt;=2,"At Risk", IF(W3549&gt;=4,"Potential Loyalist","Others"))))</f>
        <v>Others</v>
      </c>
    </row>
    <row r="3550" spans="1:25">
      <c r="A3550" t="s">
        <v>5659</v>
      </c>
      <c r="B3550">
        <v>23</v>
      </c>
      <c r="C3550" t="s">
        <v>24</v>
      </c>
      <c r="D3550" t="s">
        <v>25</v>
      </c>
      <c r="E3550" s="6" t="s">
        <v>15620</v>
      </c>
      <c r="F3550" t="s">
        <v>26</v>
      </c>
      <c r="G3550">
        <v>2</v>
      </c>
      <c r="H3550">
        <v>0</v>
      </c>
      <c r="I3550">
        <v>51</v>
      </c>
      <c r="J3550">
        <v>5</v>
      </c>
      <c r="K3550">
        <v>283.18</v>
      </c>
      <c r="L3550" t="str">
        <f t="shared" si="330"/>
        <v/>
      </c>
      <c r="M3550">
        <v>3</v>
      </c>
      <c r="N3550" t="str">
        <f t="shared" si="331"/>
        <v/>
      </c>
      <c r="O3550">
        <v>23</v>
      </c>
      <c r="P3550" s="11">
        <v>0</v>
      </c>
      <c r="Q3550" s="11">
        <v>9.8039215686274495E-2</v>
      </c>
      <c r="R3550" s="12">
        <v>94.393333333333302</v>
      </c>
      <c r="S3550" t="s">
        <v>22</v>
      </c>
      <c r="T3550">
        <v>0</v>
      </c>
      <c r="U3550">
        <f t="shared" si="332"/>
        <v>4</v>
      </c>
      <c r="V3550">
        <f t="shared" si="333"/>
        <v>1</v>
      </c>
      <c r="W3550">
        <f t="shared" si="334"/>
        <v>3</v>
      </c>
      <c r="X3550" t="str">
        <f t="shared" si="335"/>
        <v>413</v>
      </c>
      <c r="Y3550" t="str">
        <f>IF(Table1[[#This Row],[RFM_Score]]="555","Champion", IF(AND(J3550&gt;=4,V3550&gt;=4),"Loyal", IF(U3550&lt;=2,"At Risk", IF(W3550&gt;=4,"Potential Loyalist","Others"))))</f>
        <v>Others</v>
      </c>
    </row>
    <row r="3551" spans="1:25">
      <c r="A3551" t="s">
        <v>4940</v>
      </c>
      <c r="B3551">
        <v>30</v>
      </c>
      <c r="C3551" t="s">
        <v>19</v>
      </c>
      <c r="D3551" t="s">
        <v>25</v>
      </c>
      <c r="E3551" s="6" t="s">
        <v>15621</v>
      </c>
      <c r="F3551" t="s">
        <v>21</v>
      </c>
      <c r="G3551">
        <v>5</v>
      </c>
      <c r="H3551">
        <v>2</v>
      </c>
      <c r="I3551">
        <v>52</v>
      </c>
      <c r="J3551">
        <v>2</v>
      </c>
      <c r="K3551">
        <v>282.70999999999998</v>
      </c>
      <c r="L3551" t="str">
        <f t="shared" si="330"/>
        <v/>
      </c>
      <c r="M3551">
        <v>3</v>
      </c>
      <c r="N3551" t="str">
        <f t="shared" si="331"/>
        <v/>
      </c>
      <c r="O3551">
        <v>14</v>
      </c>
      <c r="P3551" s="11">
        <v>0.4</v>
      </c>
      <c r="Q3551" s="11">
        <v>3.8461538461538401E-2</v>
      </c>
      <c r="R3551" s="12">
        <v>94.236666666666594</v>
      </c>
      <c r="S3551" t="s">
        <v>22</v>
      </c>
      <c r="T3551">
        <v>0</v>
      </c>
      <c r="U3551">
        <f t="shared" si="332"/>
        <v>5</v>
      </c>
      <c r="V3551">
        <f t="shared" si="333"/>
        <v>1</v>
      </c>
      <c r="W3551">
        <f t="shared" si="334"/>
        <v>3</v>
      </c>
      <c r="X3551" t="str">
        <f t="shared" si="335"/>
        <v>513</v>
      </c>
      <c r="Y3551" t="str">
        <f>IF(Table1[[#This Row],[RFM_Score]]="555","Champion", IF(AND(J3551&gt;=4,V3551&gt;=4),"Loyal", IF(U3551&lt;=2,"At Risk", IF(W3551&gt;=4,"Potential Loyalist","Others"))))</f>
        <v>Others</v>
      </c>
    </row>
    <row r="3552" spans="1:25">
      <c r="A3552" t="s">
        <v>2591</v>
      </c>
      <c r="B3552">
        <v>24</v>
      </c>
      <c r="C3552" t="s">
        <v>24</v>
      </c>
      <c r="D3552" t="s">
        <v>35</v>
      </c>
      <c r="E3552" s="6" t="s">
        <v>15622</v>
      </c>
      <c r="F3552" t="s">
        <v>26</v>
      </c>
      <c r="G3552">
        <v>3</v>
      </c>
      <c r="H3552">
        <v>1</v>
      </c>
      <c r="I3552">
        <v>52</v>
      </c>
      <c r="J3552">
        <v>3</v>
      </c>
      <c r="K3552">
        <v>281.89999999999998</v>
      </c>
      <c r="L3552" t="str">
        <f t="shared" si="330"/>
        <v/>
      </c>
      <c r="M3552">
        <v>3</v>
      </c>
      <c r="N3552" t="str">
        <f t="shared" si="331"/>
        <v/>
      </c>
      <c r="O3552">
        <v>3</v>
      </c>
      <c r="P3552" s="11">
        <v>0.33333333333333298</v>
      </c>
      <c r="Q3552" s="11">
        <v>5.7692307692307598E-2</v>
      </c>
      <c r="R3552" s="12">
        <v>93.966666666666598</v>
      </c>
      <c r="S3552" t="s">
        <v>22</v>
      </c>
      <c r="T3552">
        <v>0</v>
      </c>
      <c r="U3552">
        <f t="shared" si="332"/>
        <v>5</v>
      </c>
      <c r="V3552">
        <f t="shared" si="333"/>
        <v>1</v>
      </c>
      <c r="W3552">
        <f t="shared" si="334"/>
        <v>3</v>
      </c>
      <c r="X3552" t="str">
        <f t="shared" si="335"/>
        <v>513</v>
      </c>
      <c r="Y3552" t="str">
        <f>IF(Table1[[#This Row],[RFM_Score]]="555","Champion", IF(AND(J3552&gt;=4,V3552&gt;=4),"Loyal", IF(U3552&lt;=2,"At Risk", IF(W3552&gt;=4,"Potential Loyalist","Others"))))</f>
        <v>Others</v>
      </c>
    </row>
    <row r="3553" spans="1:25">
      <c r="A3553" t="s">
        <v>4634</v>
      </c>
      <c r="B3553">
        <v>50</v>
      </c>
      <c r="C3553" t="s">
        <v>24</v>
      </c>
      <c r="D3553" t="s">
        <v>41</v>
      </c>
      <c r="E3553" s="6" t="s">
        <v>15623</v>
      </c>
      <c r="F3553" t="s">
        <v>26</v>
      </c>
      <c r="G3553">
        <v>2</v>
      </c>
      <c r="H3553">
        <v>0</v>
      </c>
      <c r="I3553">
        <v>50</v>
      </c>
      <c r="J3553">
        <v>1</v>
      </c>
      <c r="K3553">
        <v>281.76</v>
      </c>
      <c r="L3553" t="str">
        <f t="shared" si="330"/>
        <v/>
      </c>
      <c r="M3553">
        <v>3</v>
      </c>
      <c r="N3553" t="str">
        <f t="shared" si="331"/>
        <v/>
      </c>
      <c r="O3553">
        <v>12</v>
      </c>
      <c r="P3553" s="11">
        <v>0</v>
      </c>
      <c r="Q3553" s="11">
        <v>0.02</v>
      </c>
      <c r="R3553" s="12">
        <v>93.92</v>
      </c>
      <c r="S3553" t="s">
        <v>22</v>
      </c>
      <c r="T3553">
        <v>0</v>
      </c>
      <c r="U3553">
        <f t="shared" si="332"/>
        <v>5</v>
      </c>
      <c r="V3553">
        <f t="shared" si="333"/>
        <v>1</v>
      </c>
      <c r="W3553">
        <f t="shared" si="334"/>
        <v>3</v>
      </c>
      <c r="X3553" t="str">
        <f t="shared" si="335"/>
        <v>513</v>
      </c>
      <c r="Y3553" t="str">
        <f>IF(Table1[[#This Row],[RFM_Score]]="555","Champion", IF(AND(J3553&gt;=4,V3553&gt;=4),"Loyal", IF(U3553&lt;=2,"At Risk", IF(W3553&gt;=4,"Potential Loyalist","Others"))))</f>
        <v>Others</v>
      </c>
    </row>
    <row r="3554" spans="1:25">
      <c r="A3554" t="s">
        <v>2378</v>
      </c>
      <c r="B3554">
        <v>40</v>
      </c>
      <c r="C3554" t="s">
        <v>19</v>
      </c>
      <c r="D3554" t="s">
        <v>41</v>
      </c>
      <c r="E3554" s="6" t="s">
        <v>15624</v>
      </c>
      <c r="F3554" t="s">
        <v>26</v>
      </c>
      <c r="G3554">
        <v>4</v>
      </c>
      <c r="H3554">
        <v>3</v>
      </c>
      <c r="I3554">
        <v>51</v>
      </c>
      <c r="J3554">
        <v>2</v>
      </c>
      <c r="K3554">
        <v>281.62</v>
      </c>
      <c r="L3554" t="str">
        <f t="shared" si="330"/>
        <v/>
      </c>
      <c r="M3554">
        <v>3</v>
      </c>
      <c r="N3554" t="str">
        <f t="shared" si="331"/>
        <v/>
      </c>
      <c r="O3554">
        <v>41</v>
      </c>
      <c r="P3554" s="11">
        <v>0.75</v>
      </c>
      <c r="Q3554" s="11">
        <v>3.9215686274509803E-2</v>
      </c>
      <c r="R3554" s="12">
        <v>93.873333333333306</v>
      </c>
      <c r="S3554" t="s">
        <v>22</v>
      </c>
      <c r="T3554">
        <v>0</v>
      </c>
      <c r="U3554">
        <f t="shared" si="332"/>
        <v>3</v>
      </c>
      <c r="V3554">
        <f t="shared" si="333"/>
        <v>1</v>
      </c>
      <c r="W3554">
        <f t="shared" si="334"/>
        <v>3</v>
      </c>
      <c r="X3554" t="str">
        <f t="shared" si="335"/>
        <v>313</v>
      </c>
      <c r="Y3554" t="str">
        <f>IF(Table1[[#This Row],[RFM_Score]]="555","Champion", IF(AND(J3554&gt;=4,V3554&gt;=4),"Loyal", IF(U3554&lt;=2,"At Risk", IF(W3554&gt;=4,"Potential Loyalist","Others"))))</f>
        <v>Others</v>
      </c>
    </row>
    <row r="3555" spans="1:25">
      <c r="A3555" t="s">
        <v>4188</v>
      </c>
      <c r="B3555">
        <v>48</v>
      </c>
      <c r="C3555" t="s">
        <v>24</v>
      </c>
      <c r="D3555" t="s">
        <v>41</v>
      </c>
      <c r="E3555" s="6" t="s">
        <v>15625</v>
      </c>
      <c r="F3555" t="s">
        <v>21</v>
      </c>
      <c r="G3555">
        <v>3</v>
      </c>
      <c r="H3555">
        <v>1</v>
      </c>
      <c r="I3555">
        <v>58</v>
      </c>
      <c r="J3555">
        <v>4</v>
      </c>
      <c r="K3555">
        <v>281.61</v>
      </c>
      <c r="L3555" t="str">
        <f t="shared" si="330"/>
        <v/>
      </c>
      <c r="M3555">
        <v>3</v>
      </c>
      <c r="N3555" t="str">
        <f t="shared" si="331"/>
        <v/>
      </c>
      <c r="O3555">
        <v>25</v>
      </c>
      <c r="P3555" s="11">
        <v>0.33333333333333298</v>
      </c>
      <c r="Q3555" s="11">
        <v>6.8965517241379296E-2</v>
      </c>
      <c r="R3555" s="12">
        <v>93.87</v>
      </c>
      <c r="S3555" t="s">
        <v>22</v>
      </c>
      <c r="T3555">
        <v>0</v>
      </c>
      <c r="U3555">
        <f t="shared" si="332"/>
        <v>4</v>
      </c>
      <c r="V3555">
        <f t="shared" si="333"/>
        <v>1</v>
      </c>
      <c r="W3555">
        <f t="shared" si="334"/>
        <v>3</v>
      </c>
      <c r="X3555" t="str">
        <f t="shared" si="335"/>
        <v>413</v>
      </c>
      <c r="Y3555" t="str">
        <f>IF(Table1[[#This Row],[RFM_Score]]="555","Champion", IF(AND(J3555&gt;=4,V3555&gt;=4),"Loyal", IF(U3555&lt;=2,"At Risk", IF(W3555&gt;=4,"Potential Loyalist","Others"))))</f>
        <v>Others</v>
      </c>
    </row>
    <row r="3556" spans="1:25">
      <c r="A3556" t="s">
        <v>2448</v>
      </c>
      <c r="B3556">
        <v>53</v>
      </c>
      <c r="C3556" t="s">
        <v>24</v>
      </c>
      <c r="D3556" t="s">
        <v>25</v>
      </c>
      <c r="E3556" s="6" t="s">
        <v>15626</v>
      </c>
      <c r="F3556" t="s">
        <v>26</v>
      </c>
      <c r="G3556">
        <v>1</v>
      </c>
      <c r="H3556">
        <v>1</v>
      </c>
      <c r="I3556">
        <v>50</v>
      </c>
      <c r="J3556">
        <v>2</v>
      </c>
      <c r="K3556">
        <v>281.47000000000003</v>
      </c>
      <c r="L3556" t="str">
        <f t="shared" si="330"/>
        <v/>
      </c>
      <c r="M3556">
        <v>3</v>
      </c>
      <c r="N3556" t="str">
        <f t="shared" si="331"/>
        <v/>
      </c>
      <c r="O3556">
        <v>10</v>
      </c>
      <c r="P3556" s="11">
        <v>1</v>
      </c>
      <c r="Q3556" s="11">
        <v>0.04</v>
      </c>
      <c r="R3556" s="12">
        <v>93.823333333333295</v>
      </c>
      <c r="S3556" t="s">
        <v>22</v>
      </c>
      <c r="T3556">
        <v>0</v>
      </c>
      <c r="U3556">
        <f t="shared" si="332"/>
        <v>5</v>
      </c>
      <c r="V3556">
        <f t="shared" si="333"/>
        <v>1</v>
      </c>
      <c r="W3556">
        <f t="shared" si="334"/>
        <v>3</v>
      </c>
      <c r="X3556" t="str">
        <f t="shared" si="335"/>
        <v>513</v>
      </c>
      <c r="Y3556" t="str">
        <f>IF(Table1[[#This Row],[RFM_Score]]="555","Champion", IF(AND(J3556&gt;=4,V3556&gt;=4),"Loyal", IF(U3556&lt;=2,"At Risk", IF(W3556&gt;=4,"Potential Loyalist","Others"))))</f>
        <v>Others</v>
      </c>
    </row>
    <row r="3557" spans="1:25">
      <c r="A3557" t="s">
        <v>5523</v>
      </c>
      <c r="B3557">
        <v>36</v>
      </c>
      <c r="C3557" t="s">
        <v>24</v>
      </c>
      <c r="D3557" t="s">
        <v>25</v>
      </c>
      <c r="E3557" s="6" t="s">
        <v>15627</v>
      </c>
      <c r="F3557" t="s">
        <v>30</v>
      </c>
      <c r="G3557">
        <v>6</v>
      </c>
      <c r="H3557">
        <v>2</v>
      </c>
      <c r="I3557">
        <v>48</v>
      </c>
      <c r="J3557">
        <v>2</v>
      </c>
      <c r="K3557">
        <v>280.72000000000003</v>
      </c>
      <c r="L3557" t="str">
        <f t="shared" si="330"/>
        <v/>
      </c>
      <c r="M3557">
        <v>3</v>
      </c>
      <c r="N3557" t="str">
        <f t="shared" si="331"/>
        <v/>
      </c>
      <c r="O3557">
        <v>0</v>
      </c>
      <c r="P3557" s="11">
        <v>0.33333333333333298</v>
      </c>
      <c r="Q3557" s="11">
        <v>4.1666666666666602E-2</v>
      </c>
      <c r="R3557" s="12">
        <v>93.573333333333295</v>
      </c>
      <c r="S3557" t="s">
        <v>22</v>
      </c>
      <c r="T3557">
        <v>0</v>
      </c>
      <c r="U3557">
        <f t="shared" si="332"/>
        <v>5</v>
      </c>
      <c r="V3557">
        <f t="shared" si="333"/>
        <v>1</v>
      </c>
      <c r="W3557">
        <f t="shared" si="334"/>
        <v>3</v>
      </c>
      <c r="X3557" t="str">
        <f t="shared" si="335"/>
        <v>513</v>
      </c>
      <c r="Y3557" t="str">
        <f>IF(Table1[[#This Row],[RFM_Score]]="555","Champion", IF(AND(J3557&gt;=4,V3557&gt;=4),"Loyal", IF(U3557&lt;=2,"At Risk", IF(W3557&gt;=4,"Potential Loyalist","Others"))))</f>
        <v>Others</v>
      </c>
    </row>
    <row r="3558" spans="1:25">
      <c r="A3558" t="s">
        <v>7678</v>
      </c>
      <c r="B3558">
        <v>36</v>
      </c>
      <c r="C3558" t="s">
        <v>24</v>
      </c>
      <c r="D3558" t="s">
        <v>25</v>
      </c>
      <c r="E3558" s="6" t="s">
        <v>15628</v>
      </c>
      <c r="F3558" t="s">
        <v>30</v>
      </c>
      <c r="G3558">
        <v>1</v>
      </c>
      <c r="H3558">
        <v>0</v>
      </c>
      <c r="I3558">
        <v>59</v>
      </c>
      <c r="J3558">
        <v>3</v>
      </c>
      <c r="K3558">
        <v>280.5</v>
      </c>
      <c r="L3558" t="str">
        <f t="shared" si="330"/>
        <v/>
      </c>
      <c r="M3558">
        <v>3</v>
      </c>
      <c r="N3558" t="str">
        <f t="shared" si="331"/>
        <v/>
      </c>
      <c r="O3558">
        <v>6</v>
      </c>
      <c r="P3558" s="11">
        <v>0</v>
      </c>
      <c r="Q3558" s="11">
        <v>5.0847457627118599E-2</v>
      </c>
      <c r="R3558" s="12">
        <v>93.5</v>
      </c>
      <c r="S3558" t="s">
        <v>22</v>
      </c>
      <c r="T3558">
        <v>1</v>
      </c>
      <c r="U3558">
        <f t="shared" si="332"/>
        <v>5</v>
      </c>
      <c r="V3558">
        <f t="shared" si="333"/>
        <v>1</v>
      </c>
      <c r="W3558">
        <f t="shared" si="334"/>
        <v>3</v>
      </c>
      <c r="X3558" t="str">
        <f t="shared" si="335"/>
        <v>513</v>
      </c>
      <c r="Y3558" t="str">
        <f>IF(Table1[[#This Row],[RFM_Score]]="555","Champion", IF(AND(J3558&gt;=4,V3558&gt;=4),"Loyal", IF(U3558&lt;=2,"At Risk", IF(W3558&gt;=4,"Potential Loyalist","Others"))))</f>
        <v>Others</v>
      </c>
    </row>
    <row r="3559" spans="1:25">
      <c r="A3559" t="s">
        <v>8234</v>
      </c>
      <c r="B3559">
        <v>59</v>
      </c>
      <c r="C3559" t="s">
        <v>19</v>
      </c>
      <c r="D3559" t="s">
        <v>25</v>
      </c>
      <c r="E3559" s="6" t="s">
        <v>15629</v>
      </c>
      <c r="F3559" t="s">
        <v>62</v>
      </c>
      <c r="G3559">
        <v>3</v>
      </c>
      <c r="H3559">
        <v>1</v>
      </c>
      <c r="I3559">
        <v>49</v>
      </c>
      <c r="J3559">
        <v>4</v>
      </c>
      <c r="K3559">
        <v>280.42</v>
      </c>
      <c r="L3559" t="str">
        <f t="shared" si="330"/>
        <v/>
      </c>
      <c r="M3559">
        <v>3</v>
      </c>
      <c r="N3559" t="str">
        <f t="shared" si="331"/>
        <v/>
      </c>
      <c r="O3559">
        <v>63</v>
      </c>
      <c r="P3559" s="11">
        <v>0.33333333333333298</v>
      </c>
      <c r="Q3559" s="11">
        <v>8.16326530612244E-2</v>
      </c>
      <c r="R3559" s="12">
        <v>93.473333333333301</v>
      </c>
      <c r="S3559" t="s">
        <v>22</v>
      </c>
      <c r="T3559">
        <v>0</v>
      </c>
      <c r="U3559">
        <f t="shared" si="332"/>
        <v>3</v>
      </c>
      <c r="V3559">
        <f t="shared" si="333"/>
        <v>1</v>
      </c>
      <c r="W3559">
        <f t="shared" si="334"/>
        <v>3</v>
      </c>
      <c r="X3559" t="str">
        <f t="shared" si="335"/>
        <v>313</v>
      </c>
      <c r="Y3559" t="str">
        <f>IF(Table1[[#This Row],[RFM_Score]]="555","Champion", IF(AND(J3559&gt;=4,V3559&gt;=4),"Loyal", IF(U3559&lt;=2,"At Risk", IF(W3559&gt;=4,"Potential Loyalist","Others"))))</f>
        <v>Others</v>
      </c>
    </row>
    <row r="3560" spans="1:25">
      <c r="A3560" t="s">
        <v>9615</v>
      </c>
      <c r="B3560">
        <v>22</v>
      </c>
      <c r="C3560" t="s">
        <v>24</v>
      </c>
      <c r="D3560" t="s">
        <v>29</v>
      </c>
      <c r="E3560" s="6" t="s">
        <v>15630</v>
      </c>
      <c r="F3560" t="s">
        <v>26</v>
      </c>
      <c r="G3560">
        <v>4</v>
      </c>
      <c r="H3560">
        <v>2</v>
      </c>
      <c r="I3560">
        <v>52</v>
      </c>
      <c r="J3560">
        <v>6</v>
      </c>
      <c r="K3560">
        <v>280.20999999999998</v>
      </c>
      <c r="L3560" t="str">
        <f t="shared" si="330"/>
        <v/>
      </c>
      <c r="M3560">
        <v>3</v>
      </c>
      <c r="N3560" t="str">
        <f t="shared" si="331"/>
        <v/>
      </c>
      <c r="O3560">
        <v>3</v>
      </c>
      <c r="P3560" s="11">
        <v>0.5</v>
      </c>
      <c r="Q3560" s="11">
        <v>0.115384615384615</v>
      </c>
      <c r="R3560" s="12">
        <v>93.403333333333293</v>
      </c>
      <c r="S3560" t="s">
        <v>22</v>
      </c>
      <c r="T3560">
        <v>0</v>
      </c>
      <c r="U3560">
        <f t="shared" si="332"/>
        <v>5</v>
      </c>
      <c r="V3560">
        <f t="shared" si="333"/>
        <v>1</v>
      </c>
      <c r="W3560">
        <f t="shared" si="334"/>
        <v>3</v>
      </c>
      <c r="X3560" t="str">
        <f t="shared" si="335"/>
        <v>513</v>
      </c>
      <c r="Y3560" t="str">
        <f>IF(Table1[[#This Row],[RFM_Score]]="555","Champion", IF(AND(J3560&gt;=4,V3560&gt;=4),"Loyal", IF(U3560&lt;=2,"At Risk", IF(W3560&gt;=4,"Potential Loyalist","Others"))))</f>
        <v>Others</v>
      </c>
    </row>
    <row r="3561" spans="1:25">
      <c r="A3561" t="s">
        <v>9564</v>
      </c>
      <c r="B3561">
        <v>40</v>
      </c>
      <c r="C3561" t="s">
        <v>19</v>
      </c>
      <c r="D3561" t="s">
        <v>25</v>
      </c>
      <c r="E3561" s="6" t="s">
        <v>15631</v>
      </c>
      <c r="F3561" t="s">
        <v>26</v>
      </c>
      <c r="G3561">
        <v>3</v>
      </c>
      <c r="H3561">
        <v>2</v>
      </c>
      <c r="I3561">
        <v>37</v>
      </c>
      <c r="J3561">
        <v>1</v>
      </c>
      <c r="K3561">
        <v>280.10000000000002</v>
      </c>
      <c r="L3561" t="str">
        <f t="shared" si="330"/>
        <v/>
      </c>
      <c r="M3561">
        <v>3</v>
      </c>
      <c r="N3561" t="str">
        <f t="shared" si="331"/>
        <v/>
      </c>
      <c r="O3561">
        <v>27</v>
      </c>
      <c r="P3561" s="11">
        <v>0.66666666666666596</v>
      </c>
      <c r="Q3561" s="11">
        <v>2.7027027027027001E-2</v>
      </c>
      <c r="R3561" s="12">
        <v>93.366666666666603</v>
      </c>
      <c r="S3561" t="s">
        <v>22</v>
      </c>
      <c r="T3561">
        <v>0</v>
      </c>
      <c r="U3561">
        <f t="shared" si="332"/>
        <v>4</v>
      </c>
      <c r="V3561">
        <f t="shared" si="333"/>
        <v>1</v>
      </c>
      <c r="W3561">
        <f t="shared" si="334"/>
        <v>3</v>
      </c>
      <c r="X3561" t="str">
        <f t="shared" si="335"/>
        <v>413</v>
      </c>
      <c r="Y3561" t="str">
        <f>IF(Table1[[#This Row],[RFM_Score]]="555","Champion", IF(AND(J3561&gt;=4,V3561&gt;=4),"Loyal", IF(U3561&lt;=2,"At Risk", IF(W3561&gt;=4,"Potential Loyalist","Others"))))</f>
        <v>Others</v>
      </c>
    </row>
    <row r="3562" spans="1:25">
      <c r="A3562" t="s">
        <v>7817</v>
      </c>
      <c r="B3562">
        <v>30</v>
      </c>
      <c r="C3562" t="s">
        <v>24</v>
      </c>
      <c r="D3562" t="s">
        <v>25</v>
      </c>
      <c r="E3562" s="6" t="s">
        <v>15632</v>
      </c>
      <c r="F3562" t="s">
        <v>21</v>
      </c>
      <c r="G3562">
        <v>2</v>
      </c>
      <c r="H3562">
        <v>0</v>
      </c>
      <c r="I3562">
        <v>49</v>
      </c>
      <c r="J3562">
        <v>3</v>
      </c>
      <c r="K3562">
        <v>280.02</v>
      </c>
      <c r="L3562" t="str">
        <f t="shared" si="330"/>
        <v/>
      </c>
      <c r="M3562">
        <v>3</v>
      </c>
      <c r="N3562" t="str">
        <f t="shared" si="331"/>
        <v/>
      </c>
      <c r="O3562">
        <v>37</v>
      </c>
      <c r="P3562" s="11">
        <v>0</v>
      </c>
      <c r="Q3562" s="11">
        <v>6.1224489795918297E-2</v>
      </c>
      <c r="R3562" s="12">
        <v>93.339999999999904</v>
      </c>
      <c r="S3562" t="s">
        <v>22</v>
      </c>
      <c r="T3562">
        <v>1</v>
      </c>
      <c r="U3562">
        <f t="shared" si="332"/>
        <v>4</v>
      </c>
      <c r="V3562">
        <f t="shared" si="333"/>
        <v>1</v>
      </c>
      <c r="W3562">
        <f t="shared" si="334"/>
        <v>3</v>
      </c>
      <c r="X3562" t="str">
        <f t="shared" si="335"/>
        <v>413</v>
      </c>
      <c r="Y3562" t="str">
        <f>IF(Table1[[#This Row],[RFM_Score]]="555","Champion", IF(AND(J3562&gt;=4,V3562&gt;=4),"Loyal", IF(U3562&lt;=2,"At Risk", IF(W3562&gt;=4,"Potential Loyalist","Others"))))</f>
        <v>Others</v>
      </c>
    </row>
    <row r="3563" spans="1:25">
      <c r="A3563" t="s">
        <v>11160</v>
      </c>
      <c r="B3563">
        <v>38</v>
      </c>
      <c r="C3563" t="s">
        <v>19</v>
      </c>
      <c r="D3563" t="s">
        <v>25</v>
      </c>
      <c r="E3563" s="6" t="s">
        <v>15633</v>
      </c>
      <c r="F3563" t="s">
        <v>21</v>
      </c>
      <c r="G3563">
        <v>3</v>
      </c>
      <c r="H3563">
        <v>0</v>
      </c>
      <c r="I3563">
        <v>44</v>
      </c>
      <c r="J3563">
        <v>5</v>
      </c>
      <c r="K3563">
        <v>279.56</v>
      </c>
      <c r="L3563" t="str">
        <f t="shared" si="330"/>
        <v/>
      </c>
      <c r="M3563">
        <v>3</v>
      </c>
      <c r="N3563" t="str">
        <f t="shared" si="331"/>
        <v/>
      </c>
      <c r="O3563">
        <v>56</v>
      </c>
      <c r="P3563" s="11">
        <v>0</v>
      </c>
      <c r="Q3563" s="11">
        <v>0.11363636363636299</v>
      </c>
      <c r="R3563" s="12">
        <v>93.186666666666596</v>
      </c>
      <c r="S3563" t="s">
        <v>22</v>
      </c>
      <c r="T3563">
        <v>0</v>
      </c>
      <c r="U3563">
        <f t="shared" si="332"/>
        <v>3</v>
      </c>
      <c r="V3563">
        <f t="shared" si="333"/>
        <v>1</v>
      </c>
      <c r="W3563">
        <f t="shared" si="334"/>
        <v>3</v>
      </c>
      <c r="X3563" t="str">
        <f t="shared" si="335"/>
        <v>313</v>
      </c>
      <c r="Y3563" t="str">
        <f>IF(Table1[[#This Row],[RFM_Score]]="555","Champion", IF(AND(J3563&gt;=4,V3563&gt;=4),"Loyal", IF(U3563&lt;=2,"At Risk", IF(W3563&gt;=4,"Potential Loyalist","Others"))))</f>
        <v>Others</v>
      </c>
    </row>
    <row r="3564" spans="1:25">
      <c r="A3564" t="s">
        <v>2440</v>
      </c>
      <c r="B3564">
        <v>31</v>
      </c>
      <c r="C3564" t="s">
        <v>24</v>
      </c>
      <c r="D3564" t="s">
        <v>41</v>
      </c>
      <c r="E3564" s="6" t="s">
        <v>15634</v>
      </c>
      <c r="F3564" t="s">
        <v>37</v>
      </c>
      <c r="G3564">
        <v>3</v>
      </c>
      <c r="H3564">
        <v>2</v>
      </c>
      <c r="I3564">
        <v>61</v>
      </c>
      <c r="J3564">
        <v>5</v>
      </c>
      <c r="K3564">
        <v>279.32</v>
      </c>
      <c r="L3564" t="str">
        <f t="shared" si="330"/>
        <v/>
      </c>
      <c r="M3564">
        <v>3</v>
      </c>
      <c r="N3564" t="str">
        <f t="shared" si="331"/>
        <v/>
      </c>
      <c r="O3564">
        <v>7</v>
      </c>
      <c r="P3564" s="11">
        <v>0.66666666666666596</v>
      </c>
      <c r="Q3564" s="11">
        <v>8.1967213114753995E-2</v>
      </c>
      <c r="R3564" s="12">
        <v>93.106666666666598</v>
      </c>
      <c r="S3564" t="s">
        <v>22</v>
      </c>
      <c r="T3564">
        <v>0</v>
      </c>
      <c r="U3564">
        <f t="shared" si="332"/>
        <v>5</v>
      </c>
      <c r="V3564">
        <f t="shared" si="333"/>
        <v>1</v>
      </c>
      <c r="W3564">
        <f t="shared" si="334"/>
        <v>3</v>
      </c>
      <c r="X3564" t="str">
        <f t="shared" si="335"/>
        <v>513</v>
      </c>
      <c r="Y3564" t="str">
        <f>IF(Table1[[#This Row],[RFM_Score]]="555","Champion", IF(AND(J3564&gt;=4,V3564&gt;=4),"Loyal", IF(U3564&lt;=2,"At Risk", IF(W3564&gt;=4,"Potential Loyalist","Others"))))</f>
        <v>Others</v>
      </c>
    </row>
    <row r="3565" spans="1:25">
      <c r="A3565" t="s">
        <v>2417</v>
      </c>
      <c r="B3565">
        <v>23</v>
      </c>
      <c r="C3565" t="s">
        <v>19</v>
      </c>
      <c r="D3565" t="s">
        <v>25</v>
      </c>
      <c r="E3565" s="6" t="s">
        <v>15635</v>
      </c>
      <c r="F3565" t="s">
        <v>30</v>
      </c>
      <c r="G3565">
        <v>5</v>
      </c>
      <c r="H3565">
        <v>1</v>
      </c>
      <c r="I3565">
        <v>48</v>
      </c>
      <c r="J3565">
        <v>3</v>
      </c>
      <c r="K3565">
        <v>279.26</v>
      </c>
      <c r="L3565" t="str">
        <f t="shared" si="330"/>
        <v/>
      </c>
      <c r="M3565">
        <v>3</v>
      </c>
      <c r="N3565" t="str">
        <f t="shared" si="331"/>
        <v/>
      </c>
      <c r="O3565">
        <v>32</v>
      </c>
      <c r="P3565" s="11">
        <v>0.2</v>
      </c>
      <c r="Q3565" s="11">
        <v>6.25E-2</v>
      </c>
      <c r="R3565" s="12">
        <v>93.086666666666602</v>
      </c>
      <c r="S3565" t="s">
        <v>22</v>
      </c>
      <c r="T3565">
        <v>0</v>
      </c>
      <c r="U3565">
        <f t="shared" si="332"/>
        <v>4</v>
      </c>
      <c r="V3565">
        <f t="shared" si="333"/>
        <v>1</v>
      </c>
      <c r="W3565">
        <f t="shared" si="334"/>
        <v>3</v>
      </c>
      <c r="X3565" t="str">
        <f t="shared" si="335"/>
        <v>413</v>
      </c>
      <c r="Y3565" t="str">
        <f>IF(Table1[[#This Row],[RFM_Score]]="555","Champion", IF(AND(J3565&gt;=4,V3565&gt;=4),"Loyal", IF(U3565&lt;=2,"At Risk", IF(W3565&gt;=4,"Potential Loyalist","Others"))))</f>
        <v>Others</v>
      </c>
    </row>
    <row r="3566" spans="1:25">
      <c r="A3566" t="s">
        <v>9278</v>
      </c>
      <c r="B3566">
        <v>34</v>
      </c>
      <c r="C3566" t="s">
        <v>24</v>
      </c>
      <c r="D3566" t="s">
        <v>41</v>
      </c>
      <c r="E3566" s="6" t="s">
        <v>15636</v>
      </c>
      <c r="F3566" t="s">
        <v>60</v>
      </c>
      <c r="G3566">
        <v>2</v>
      </c>
      <c r="H3566">
        <v>1</v>
      </c>
      <c r="I3566">
        <v>56</v>
      </c>
      <c r="J3566">
        <v>2</v>
      </c>
      <c r="K3566">
        <v>278.83999999999997</v>
      </c>
      <c r="L3566" t="str">
        <f t="shared" si="330"/>
        <v/>
      </c>
      <c r="M3566">
        <v>3</v>
      </c>
      <c r="N3566" t="str">
        <f t="shared" si="331"/>
        <v/>
      </c>
      <c r="O3566">
        <v>12</v>
      </c>
      <c r="P3566" s="11">
        <v>0.5</v>
      </c>
      <c r="Q3566" s="11">
        <v>3.5714285714285698E-2</v>
      </c>
      <c r="R3566" s="12">
        <v>92.946666666666601</v>
      </c>
      <c r="S3566" t="s">
        <v>22</v>
      </c>
      <c r="T3566">
        <v>0</v>
      </c>
      <c r="U3566">
        <f t="shared" si="332"/>
        <v>5</v>
      </c>
      <c r="V3566">
        <f t="shared" si="333"/>
        <v>1</v>
      </c>
      <c r="W3566">
        <f t="shared" si="334"/>
        <v>3</v>
      </c>
      <c r="X3566" t="str">
        <f t="shared" si="335"/>
        <v>513</v>
      </c>
      <c r="Y3566" t="str">
        <f>IF(Table1[[#This Row],[RFM_Score]]="555","Champion", IF(AND(J3566&gt;=4,V3566&gt;=4),"Loyal", IF(U3566&lt;=2,"At Risk", IF(W3566&gt;=4,"Potential Loyalist","Others"))))</f>
        <v>Others</v>
      </c>
    </row>
    <row r="3567" spans="1:25">
      <c r="A3567" t="s">
        <v>7272</v>
      </c>
      <c r="B3567">
        <v>50</v>
      </c>
      <c r="C3567" t="s">
        <v>24</v>
      </c>
      <c r="D3567" t="s">
        <v>41</v>
      </c>
      <c r="E3567" s="6" t="s">
        <v>15637</v>
      </c>
      <c r="F3567" t="s">
        <v>37</v>
      </c>
      <c r="G3567">
        <v>4</v>
      </c>
      <c r="H3567">
        <v>0</v>
      </c>
      <c r="I3567">
        <v>37</v>
      </c>
      <c r="J3567">
        <v>5</v>
      </c>
      <c r="K3567">
        <v>278.07</v>
      </c>
      <c r="L3567" t="str">
        <f t="shared" si="330"/>
        <v/>
      </c>
      <c r="M3567">
        <v>3</v>
      </c>
      <c r="N3567" t="str">
        <f t="shared" si="331"/>
        <v/>
      </c>
      <c r="O3567">
        <v>1</v>
      </c>
      <c r="P3567" s="11">
        <v>0</v>
      </c>
      <c r="Q3567" s="11">
        <v>0.135135135135135</v>
      </c>
      <c r="R3567" s="12">
        <v>92.69</v>
      </c>
      <c r="S3567" t="s">
        <v>22</v>
      </c>
      <c r="T3567">
        <v>0</v>
      </c>
      <c r="U3567">
        <f t="shared" si="332"/>
        <v>5</v>
      </c>
      <c r="V3567">
        <f t="shared" si="333"/>
        <v>1</v>
      </c>
      <c r="W3567">
        <f t="shared" si="334"/>
        <v>3</v>
      </c>
      <c r="X3567" t="str">
        <f t="shared" si="335"/>
        <v>513</v>
      </c>
      <c r="Y3567" t="str">
        <f>IF(Table1[[#This Row],[RFM_Score]]="555","Champion", IF(AND(J3567&gt;=4,V3567&gt;=4),"Loyal", IF(U3567&lt;=2,"At Risk", IF(W3567&gt;=4,"Potential Loyalist","Others"))))</f>
        <v>Others</v>
      </c>
    </row>
    <row r="3568" spans="1:25">
      <c r="A3568" t="s">
        <v>1328</v>
      </c>
      <c r="B3568">
        <v>64</v>
      </c>
      <c r="C3568" t="s">
        <v>24</v>
      </c>
      <c r="D3568" t="s">
        <v>25</v>
      </c>
      <c r="E3568" s="6" t="s">
        <v>15638</v>
      </c>
      <c r="F3568" t="s">
        <v>21</v>
      </c>
      <c r="G3568">
        <v>5</v>
      </c>
      <c r="H3568">
        <v>3</v>
      </c>
      <c r="I3568">
        <v>69</v>
      </c>
      <c r="J3568">
        <v>4</v>
      </c>
      <c r="K3568">
        <v>276.74</v>
      </c>
      <c r="L3568" t="str">
        <f t="shared" si="330"/>
        <v/>
      </c>
      <c r="M3568">
        <v>3</v>
      </c>
      <c r="N3568" t="str">
        <f t="shared" si="331"/>
        <v/>
      </c>
      <c r="O3568">
        <v>52</v>
      </c>
      <c r="P3568" s="11">
        <v>0.6</v>
      </c>
      <c r="Q3568" s="11">
        <v>5.7971014492753603E-2</v>
      </c>
      <c r="R3568" s="12">
        <v>92.246666666666599</v>
      </c>
      <c r="S3568" t="s">
        <v>22</v>
      </c>
      <c r="T3568">
        <v>0</v>
      </c>
      <c r="U3568">
        <f t="shared" si="332"/>
        <v>3</v>
      </c>
      <c r="V3568">
        <f t="shared" si="333"/>
        <v>1</v>
      </c>
      <c r="W3568">
        <f t="shared" si="334"/>
        <v>3</v>
      </c>
      <c r="X3568" t="str">
        <f t="shared" si="335"/>
        <v>313</v>
      </c>
      <c r="Y3568" t="str">
        <f>IF(Table1[[#This Row],[RFM_Score]]="555","Champion", IF(AND(J3568&gt;=4,V3568&gt;=4),"Loyal", IF(U3568&lt;=2,"At Risk", IF(W3568&gt;=4,"Potential Loyalist","Others"))))</f>
        <v>Others</v>
      </c>
    </row>
    <row r="3569" spans="1:25">
      <c r="A3569" t="s">
        <v>6183</v>
      </c>
      <c r="B3569">
        <v>35</v>
      </c>
      <c r="C3569" t="s">
        <v>19</v>
      </c>
      <c r="D3569" t="s">
        <v>25</v>
      </c>
      <c r="E3569" s="6" t="s">
        <v>15639</v>
      </c>
      <c r="F3569" t="s">
        <v>21</v>
      </c>
      <c r="G3569">
        <v>4</v>
      </c>
      <c r="H3569">
        <v>2</v>
      </c>
      <c r="I3569">
        <v>38</v>
      </c>
      <c r="J3569">
        <v>2</v>
      </c>
      <c r="K3569">
        <v>276.73</v>
      </c>
      <c r="L3569" t="str">
        <f t="shared" si="330"/>
        <v/>
      </c>
      <c r="M3569">
        <v>3</v>
      </c>
      <c r="N3569" t="str">
        <f t="shared" si="331"/>
        <v/>
      </c>
      <c r="O3569">
        <v>64</v>
      </c>
      <c r="P3569" s="11">
        <v>0.5</v>
      </c>
      <c r="Q3569" s="11">
        <v>5.2631578947368397E-2</v>
      </c>
      <c r="R3569" s="12">
        <v>92.243333333333297</v>
      </c>
      <c r="S3569" t="s">
        <v>22</v>
      </c>
      <c r="T3569">
        <v>1</v>
      </c>
      <c r="U3569">
        <f t="shared" si="332"/>
        <v>3</v>
      </c>
      <c r="V3569">
        <f t="shared" si="333"/>
        <v>1</v>
      </c>
      <c r="W3569">
        <f t="shared" si="334"/>
        <v>3</v>
      </c>
      <c r="X3569" t="str">
        <f t="shared" si="335"/>
        <v>313</v>
      </c>
      <c r="Y3569" t="str">
        <f>IF(Table1[[#This Row],[RFM_Score]]="555","Champion", IF(AND(J3569&gt;=4,V3569&gt;=4),"Loyal", IF(U3569&lt;=2,"At Risk", IF(W3569&gt;=4,"Potential Loyalist","Others"))))</f>
        <v>Others</v>
      </c>
    </row>
    <row r="3570" spans="1:25">
      <c r="A3570" t="s">
        <v>2507</v>
      </c>
      <c r="B3570">
        <v>47</v>
      </c>
      <c r="C3570" t="s">
        <v>24</v>
      </c>
      <c r="D3570" t="s">
        <v>29</v>
      </c>
      <c r="E3570" s="6" t="s">
        <v>15640</v>
      </c>
      <c r="F3570" t="s">
        <v>62</v>
      </c>
      <c r="G3570">
        <v>3</v>
      </c>
      <c r="H3570">
        <v>1</v>
      </c>
      <c r="I3570">
        <v>55</v>
      </c>
      <c r="J3570">
        <v>4</v>
      </c>
      <c r="K3570">
        <v>276.70999999999998</v>
      </c>
      <c r="L3570" t="str">
        <f t="shared" si="330"/>
        <v/>
      </c>
      <c r="M3570">
        <v>3</v>
      </c>
      <c r="N3570" t="str">
        <f t="shared" si="331"/>
        <v/>
      </c>
      <c r="O3570">
        <v>11</v>
      </c>
      <c r="P3570" s="11">
        <v>0.33333333333333298</v>
      </c>
      <c r="Q3570" s="11">
        <v>7.2727272727272696E-2</v>
      </c>
      <c r="R3570" s="12">
        <v>92.236666666666594</v>
      </c>
      <c r="S3570" t="s">
        <v>22</v>
      </c>
      <c r="T3570">
        <v>0</v>
      </c>
      <c r="U3570">
        <f t="shared" si="332"/>
        <v>5</v>
      </c>
      <c r="V3570">
        <f t="shared" si="333"/>
        <v>1</v>
      </c>
      <c r="W3570">
        <f t="shared" si="334"/>
        <v>3</v>
      </c>
      <c r="X3570" t="str">
        <f t="shared" si="335"/>
        <v>513</v>
      </c>
      <c r="Y3570" t="str">
        <f>IF(Table1[[#This Row],[RFM_Score]]="555","Champion", IF(AND(J3570&gt;=4,V3570&gt;=4),"Loyal", IF(U3570&lt;=2,"At Risk", IF(W3570&gt;=4,"Potential Loyalist","Others"))))</f>
        <v>Others</v>
      </c>
    </row>
    <row r="3571" spans="1:25">
      <c r="A3571" t="s">
        <v>1359</v>
      </c>
      <c r="B3571">
        <v>34</v>
      </c>
      <c r="C3571" t="s">
        <v>24</v>
      </c>
      <c r="D3571" t="s">
        <v>41</v>
      </c>
      <c r="E3571" s="6" t="s">
        <v>15641</v>
      </c>
      <c r="F3571" t="s">
        <v>60</v>
      </c>
      <c r="G3571">
        <v>6</v>
      </c>
      <c r="H3571">
        <v>2</v>
      </c>
      <c r="I3571">
        <v>54</v>
      </c>
      <c r="J3571">
        <v>3</v>
      </c>
      <c r="K3571">
        <v>276.36</v>
      </c>
      <c r="L3571" t="str">
        <f t="shared" si="330"/>
        <v/>
      </c>
      <c r="M3571">
        <v>3</v>
      </c>
      <c r="N3571" t="str">
        <f t="shared" si="331"/>
        <v/>
      </c>
      <c r="O3571">
        <v>3</v>
      </c>
      <c r="P3571" s="11">
        <v>0.33333333333333298</v>
      </c>
      <c r="Q3571" s="11">
        <v>5.5555555555555497E-2</v>
      </c>
      <c r="R3571" s="12">
        <v>92.12</v>
      </c>
      <c r="S3571" t="s">
        <v>22</v>
      </c>
      <c r="T3571">
        <v>0</v>
      </c>
      <c r="U3571">
        <f t="shared" si="332"/>
        <v>5</v>
      </c>
      <c r="V3571">
        <f t="shared" si="333"/>
        <v>1</v>
      </c>
      <c r="W3571">
        <f t="shared" si="334"/>
        <v>3</v>
      </c>
      <c r="X3571" t="str">
        <f t="shared" si="335"/>
        <v>513</v>
      </c>
      <c r="Y3571" t="str">
        <f>IF(Table1[[#This Row],[RFM_Score]]="555","Champion", IF(AND(J3571&gt;=4,V3571&gt;=4),"Loyal", IF(U3571&lt;=2,"At Risk", IF(W3571&gt;=4,"Potential Loyalist","Others"))))</f>
        <v>Others</v>
      </c>
    </row>
    <row r="3572" spans="1:25">
      <c r="A3572" t="s">
        <v>11751</v>
      </c>
      <c r="B3572">
        <v>42</v>
      </c>
      <c r="C3572" t="s">
        <v>19</v>
      </c>
      <c r="D3572" t="s">
        <v>25</v>
      </c>
      <c r="E3572" s="6" t="s">
        <v>15642</v>
      </c>
      <c r="F3572" t="s">
        <v>60</v>
      </c>
      <c r="G3572">
        <v>0</v>
      </c>
      <c r="H3572">
        <v>0</v>
      </c>
      <c r="I3572">
        <v>57</v>
      </c>
      <c r="J3572">
        <v>5</v>
      </c>
      <c r="K3572">
        <v>276.35000000000002</v>
      </c>
      <c r="L3572" t="str">
        <f t="shared" si="330"/>
        <v/>
      </c>
      <c r="M3572">
        <v>3</v>
      </c>
      <c r="N3572" t="str">
        <f t="shared" si="331"/>
        <v/>
      </c>
      <c r="O3572">
        <v>14</v>
      </c>
      <c r="P3572" s="11">
        <v>0</v>
      </c>
      <c r="Q3572" s="11">
        <v>8.7719298245614002E-2</v>
      </c>
      <c r="R3572" s="12">
        <v>92.116666666666603</v>
      </c>
      <c r="S3572" t="s">
        <v>22</v>
      </c>
      <c r="T3572">
        <v>0</v>
      </c>
      <c r="U3572">
        <f t="shared" si="332"/>
        <v>5</v>
      </c>
      <c r="V3572">
        <f t="shared" si="333"/>
        <v>1</v>
      </c>
      <c r="W3572">
        <f t="shared" si="334"/>
        <v>3</v>
      </c>
      <c r="X3572" t="str">
        <f t="shared" si="335"/>
        <v>513</v>
      </c>
      <c r="Y3572" t="str">
        <f>IF(Table1[[#This Row],[RFM_Score]]="555","Champion", IF(AND(J3572&gt;=4,V3572&gt;=4),"Loyal", IF(U3572&lt;=2,"At Risk", IF(W3572&gt;=4,"Potential Loyalist","Others"))))</f>
        <v>Others</v>
      </c>
    </row>
    <row r="3573" spans="1:25">
      <c r="A3573" t="s">
        <v>7348</v>
      </c>
      <c r="B3573">
        <v>25</v>
      </c>
      <c r="C3573" t="s">
        <v>19</v>
      </c>
      <c r="D3573" t="s">
        <v>49</v>
      </c>
      <c r="E3573" s="6" t="s">
        <v>15643</v>
      </c>
      <c r="F3573" t="s">
        <v>62</v>
      </c>
      <c r="G3573">
        <v>1</v>
      </c>
      <c r="H3573">
        <v>0</v>
      </c>
      <c r="I3573">
        <v>66</v>
      </c>
      <c r="J3573">
        <v>2</v>
      </c>
      <c r="K3573">
        <v>276.29000000000002</v>
      </c>
      <c r="L3573" t="str">
        <f t="shared" si="330"/>
        <v/>
      </c>
      <c r="M3573">
        <v>3</v>
      </c>
      <c r="N3573" t="str">
        <f t="shared" si="331"/>
        <v/>
      </c>
      <c r="O3573">
        <v>103</v>
      </c>
      <c r="P3573" s="11">
        <v>0</v>
      </c>
      <c r="Q3573" s="11">
        <v>3.03030303030303E-2</v>
      </c>
      <c r="R3573" s="12">
        <v>92.096666666666593</v>
      </c>
      <c r="S3573" t="s">
        <v>22</v>
      </c>
      <c r="T3573">
        <v>1</v>
      </c>
      <c r="U3573">
        <f t="shared" si="332"/>
        <v>1</v>
      </c>
      <c r="V3573">
        <f t="shared" si="333"/>
        <v>1</v>
      </c>
      <c r="W3573">
        <f t="shared" si="334"/>
        <v>3</v>
      </c>
      <c r="X3573" t="str">
        <f t="shared" si="335"/>
        <v>113</v>
      </c>
      <c r="Y3573" t="str">
        <f>IF(Table1[[#This Row],[RFM_Score]]="555","Champion", IF(AND(J3573&gt;=4,V3573&gt;=4),"Loyal", IF(U3573&lt;=2,"At Risk", IF(W3573&gt;=4,"Potential Loyalist","Others"))))</f>
        <v>At Risk</v>
      </c>
    </row>
    <row r="3574" spans="1:25">
      <c r="A3574" t="s">
        <v>3875</v>
      </c>
      <c r="B3574">
        <v>23</v>
      </c>
      <c r="C3574" t="s">
        <v>19</v>
      </c>
      <c r="D3574" t="s">
        <v>29</v>
      </c>
      <c r="E3574" s="6" t="s">
        <v>15644</v>
      </c>
      <c r="F3574" t="s">
        <v>21</v>
      </c>
      <c r="G3574">
        <v>3</v>
      </c>
      <c r="H3574">
        <v>2</v>
      </c>
      <c r="I3574">
        <v>40</v>
      </c>
      <c r="J3574">
        <v>1</v>
      </c>
      <c r="K3574">
        <v>276.14999999999998</v>
      </c>
      <c r="L3574" t="str">
        <f t="shared" si="330"/>
        <v/>
      </c>
      <c r="M3574">
        <v>3</v>
      </c>
      <c r="N3574" t="str">
        <f t="shared" si="331"/>
        <v/>
      </c>
      <c r="O3574">
        <v>4</v>
      </c>
      <c r="P3574" s="11">
        <v>0.66666666666666596</v>
      </c>
      <c r="Q3574" s="11">
        <v>2.5000000000000001E-2</v>
      </c>
      <c r="R3574" s="12">
        <v>92.05</v>
      </c>
      <c r="S3574" t="s">
        <v>22</v>
      </c>
      <c r="T3574">
        <v>0</v>
      </c>
      <c r="U3574">
        <f t="shared" si="332"/>
        <v>5</v>
      </c>
      <c r="V3574">
        <f t="shared" si="333"/>
        <v>1</v>
      </c>
      <c r="W3574">
        <f t="shared" si="334"/>
        <v>3</v>
      </c>
      <c r="X3574" t="str">
        <f t="shared" si="335"/>
        <v>513</v>
      </c>
      <c r="Y3574" t="str">
        <f>IF(Table1[[#This Row],[RFM_Score]]="555","Champion", IF(AND(J3574&gt;=4,V3574&gt;=4),"Loyal", IF(U3574&lt;=2,"At Risk", IF(W3574&gt;=4,"Potential Loyalist","Others"))))</f>
        <v>Others</v>
      </c>
    </row>
    <row r="3575" spans="1:25">
      <c r="A3575" t="s">
        <v>5129</v>
      </c>
      <c r="B3575">
        <v>18</v>
      </c>
      <c r="C3575" t="s">
        <v>24</v>
      </c>
      <c r="D3575" t="s">
        <v>46</v>
      </c>
      <c r="E3575" s="6" t="s">
        <v>15645</v>
      </c>
      <c r="F3575" t="s">
        <v>26</v>
      </c>
      <c r="G3575">
        <v>3</v>
      </c>
      <c r="H3575">
        <v>2</v>
      </c>
      <c r="I3575">
        <v>47</v>
      </c>
      <c r="J3575">
        <v>5</v>
      </c>
      <c r="K3575">
        <v>275.97000000000003</v>
      </c>
      <c r="L3575" t="str">
        <f t="shared" si="330"/>
        <v/>
      </c>
      <c r="M3575">
        <v>3</v>
      </c>
      <c r="N3575" t="str">
        <f t="shared" si="331"/>
        <v/>
      </c>
      <c r="O3575">
        <v>3</v>
      </c>
      <c r="P3575" s="11">
        <v>0.66666666666666596</v>
      </c>
      <c r="Q3575" s="11">
        <v>0.10638297872340401</v>
      </c>
      <c r="R3575" s="12">
        <v>91.99</v>
      </c>
      <c r="S3575" t="s">
        <v>22</v>
      </c>
      <c r="T3575">
        <v>0</v>
      </c>
      <c r="U3575">
        <f t="shared" si="332"/>
        <v>5</v>
      </c>
      <c r="V3575">
        <f t="shared" si="333"/>
        <v>1</v>
      </c>
      <c r="W3575">
        <f t="shared" si="334"/>
        <v>3</v>
      </c>
      <c r="X3575" t="str">
        <f t="shared" si="335"/>
        <v>513</v>
      </c>
      <c r="Y3575" t="str">
        <f>IF(Table1[[#This Row],[RFM_Score]]="555","Champion", IF(AND(J3575&gt;=4,V3575&gt;=4),"Loyal", IF(U3575&lt;=2,"At Risk", IF(W3575&gt;=4,"Potential Loyalist","Others"))))</f>
        <v>Others</v>
      </c>
    </row>
    <row r="3576" spans="1:25">
      <c r="A3576" t="s">
        <v>5472</v>
      </c>
      <c r="B3576">
        <v>27</v>
      </c>
      <c r="C3576" t="s">
        <v>19</v>
      </c>
      <c r="D3576" t="s">
        <v>29</v>
      </c>
      <c r="E3576" s="6" t="s">
        <v>15646</v>
      </c>
      <c r="F3576" t="s">
        <v>21</v>
      </c>
      <c r="G3576">
        <v>1</v>
      </c>
      <c r="H3576">
        <v>1</v>
      </c>
      <c r="I3576">
        <v>53</v>
      </c>
      <c r="J3576">
        <v>3</v>
      </c>
      <c r="K3576">
        <v>275.56</v>
      </c>
      <c r="L3576" t="str">
        <f t="shared" si="330"/>
        <v/>
      </c>
      <c r="M3576">
        <v>3</v>
      </c>
      <c r="N3576" t="str">
        <f t="shared" si="331"/>
        <v/>
      </c>
      <c r="O3576">
        <v>4</v>
      </c>
      <c r="P3576" s="11">
        <v>1</v>
      </c>
      <c r="Q3576" s="11">
        <v>5.6603773584905599E-2</v>
      </c>
      <c r="R3576" s="12">
        <v>91.853333333333296</v>
      </c>
      <c r="S3576" t="s">
        <v>22</v>
      </c>
      <c r="T3576">
        <v>0</v>
      </c>
      <c r="U3576">
        <f t="shared" si="332"/>
        <v>5</v>
      </c>
      <c r="V3576">
        <f t="shared" si="333"/>
        <v>1</v>
      </c>
      <c r="W3576">
        <f t="shared" si="334"/>
        <v>3</v>
      </c>
      <c r="X3576" t="str">
        <f t="shared" si="335"/>
        <v>513</v>
      </c>
      <c r="Y3576" t="str">
        <f>IF(Table1[[#This Row],[RFM_Score]]="555","Champion", IF(AND(J3576&gt;=4,V3576&gt;=4),"Loyal", IF(U3576&lt;=2,"At Risk", IF(W3576&gt;=4,"Potential Loyalist","Others"))))</f>
        <v>Others</v>
      </c>
    </row>
    <row r="3577" spans="1:25">
      <c r="A3577" t="s">
        <v>11700</v>
      </c>
      <c r="B3577">
        <v>27</v>
      </c>
      <c r="C3577" t="s">
        <v>19</v>
      </c>
      <c r="D3577" t="s">
        <v>29</v>
      </c>
      <c r="E3577" s="6" t="s">
        <v>15647</v>
      </c>
      <c r="F3577" t="s">
        <v>62</v>
      </c>
      <c r="G3577">
        <v>4</v>
      </c>
      <c r="H3577">
        <v>0</v>
      </c>
      <c r="I3577">
        <v>49</v>
      </c>
      <c r="J3577">
        <v>1</v>
      </c>
      <c r="K3577">
        <v>275.33</v>
      </c>
      <c r="L3577" t="str">
        <f t="shared" si="330"/>
        <v/>
      </c>
      <c r="M3577">
        <v>3</v>
      </c>
      <c r="N3577" t="str">
        <f t="shared" si="331"/>
        <v/>
      </c>
      <c r="O3577">
        <v>6</v>
      </c>
      <c r="P3577" s="11">
        <v>0</v>
      </c>
      <c r="Q3577" s="11">
        <v>2.04081632653061E-2</v>
      </c>
      <c r="R3577" s="12">
        <v>91.7766666666666</v>
      </c>
      <c r="S3577" t="s">
        <v>22</v>
      </c>
      <c r="T3577">
        <v>1</v>
      </c>
      <c r="U3577">
        <f t="shared" si="332"/>
        <v>5</v>
      </c>
      <c r="V3577">
        <f t="shared" si="333"/>
        <v>1</v>
      </c>
      <c r="W3577">
        <f t="shared" si="334"/>
        <v>3</v>
      </c>
      <c r="X3577" t="str">
        <f t="shared" si="335"/>
        <v>513</v>
      </c>
      <c r="Y3577" t="str">
        <f>IF(Table1[[#This Row],[RFM_Score]]="555","Champion", IF(AND(J3577&gt;=4,V3577&gt;=4),"Loyal", IF(U3577&lt;=2,"At Risk", IF(W3577&gt;=4,"Potential Loyalist","Others"))))</f>
        <v>Others</v>
      </c>
    </row>
    <row r="3578" spans="1:25">
      <c r="A3578" t="s">
        <v>3574</v>
      </c>
      <c r="B3578">
        <v>25</v>
      </c>
      <c r="C3578" t="s">
        <v>24</v>
      </c>
      <c r="D3578" t="s">
        <v>25</v>
      </c>
      <c r="E3578" s="6" t="s">
        <v>15648</v>
      </c>
      <c r="F3578" t="s">
        <v>26</v>
      </c>
      <c r="G3578">
        <v>4</v>
      </c>
      <c r="H3578">
        <v>0</v>
      </c>
      <c r="I3578">
        <v>51</v>
      </c>
      <c r="J3578">
        <v>0</v>
      </c>
      <c r="K3578">
        <v>275.3</v>
      </c>
      <c r="L3578" t="str">
        <f t="shared" si="330"/>
        <v/>
      </c>
      <c r="M3578">
        <v>3</v>
      </c>
      <c r="N3578" t="str">
        <f t="shared" si="331"/>
        <v/>
      </c>
      <c r="O3578">
        <v>16</v>
      </c>
      <c r="P3578" s="11">
        <v>0</v>
      </c>
      <c r="Q3578" s="11">
        <v>0</v>
      </c>
      <c r="R3578" s="12">
        <v>91.766666666666595</v>
      </c>
      <c r="S3578" t="s">
        <v>22</v>
      </c>
      <c r="T3578">
        <v>0</v>
      </c>
      <c r="U3578">
        <f t="shared" si="332"/>
        <v>5</v>
      </c>
      <c r="V3578">
        <f t="shared" si="333"/>
        <v>1</v>
      </c>
      <c r="W3578">
        <f t="shared" si="334"/>
        <v>3</v>
      </c>
      <c r="X3578" t="str">
        <f t="shared" si="335"/>
        <v>513</v>
      </c>
      <c r="Y3578" t="str">
        <f>IF(Table1[[#This Row],[RFM_Score]]="555","Champion", IF(AND(J3578&gt;=4,V3578&gt;=4),"Loyal", IF(U3578&lt;=2,"At Risk", IF(W3578&gt;=4,"Potential Loyalist","Others"))))</f>
        <v>Others</v>
      </c>
    </row>
    <row r="3579" spans="1:25">
      <c r="A3579" t="s">
        <v>6309</v>
      </c>
      <c r="B3579">
        <v>33</v>
      </c>
      <c r="C3579" t="s">
        <v>24</v>
      </c>
      <c r="D3579" t="s">
        <v>29</v>
      </c>
      <c r="E3579" s="6" t="s">
        <v>15649</v>
      </c>
      <c r="F3579" t="s">
        <v>26</v>
      </c>
      <c r="G3579">
        <v>2</v>
      </c>
      <c r="H3579">
        <v>1</v>
      </c>
      <c r="I3579">
        <v>50</v>
      </c>
      <c r="J3579">
        <v>1</v>
      </c>
      <c r="K3579">
        <v>275.26</v>
      </c>
      <c r="L3579" t="str">
        <f t="shared" si="330"/>
        <v/>
      </c>
      <c r="M3579">
        <v>3</v>
      </c>
      <c r="N3579" t="str">
        <f t="shared" si="331"/>
        <v/>
      </c>
      <c r="O3579">
        <v>68</v>
      </c>
      <c r="P3579" s="11">
        <v>0.5</v>
      </c>
      <c r="Q3579" s="11">
        <v>0.02</v>
      </c>
      <c r="R3579" s="12">
        <v>91.753333333333302</v>
      </c>
      <c r="S3579" t="s">
        <v>22</v>
      </c>
      <c r="T3579">
        <v>0</v>
      </c>
      <c r="U3579">
        <f t="shared" si="332"/>
        <v>3</v>
      </c>
      <c r="V3579">
        <f t="shared" si="333"/>
        <v>1</v>
      </c>
      <c r="W3579">
        <f t="shared" si="334"/>
        <v>3</v>
      </c>
      <c r="X3579" t="str">
        <f t="shared" si="335"/>
        <v>313</v>
      </c>
      <c r="Y3579" t="str">
        <f>IF(Table1[[#This Row],[RFM_Score]]="555","Champion", IF(AND(J3579&gt;=4,V3579&gt;=4),"Loyal", IF(U3579&lt;=2,"At Risk", IF(W3579&gt;=4,"Potential Loyalist","Others"))))</f>
        <v>Others</v>
      </c>
    </row>
    <row r="3580" spans="1:25">
      <c r="A3580" t="s">
        <v>11741</v>
      </c>
      <c r="B3580">
        <v>41</v>
      </c>
      <c r="C3580" t="s">
        <v>19</v>
      </c>
      <c r="D3580" t="s">
        <v>46</v>
      </c>
      <c r="E3580" s="6" t="s">
        <v>15650</v>
      </c>
      <c r="F3580" t="s">
        <v>26</v>
      </c>
      <c r="G3580">
        <v>4</v>
      </c>
      <c r="H3580">
        <v>1</v>
      </c>
      <c r="I3580">
        <v>44</v>
      </c>
      <c r="J3580">
        <v>2</v>
      </c>
      <c r="K3580">
        <v>275.24</v>
      </c>
      <c r="L3580" t="str">
        <f t="shared" si="330"/>
        <v/>
      </c>
      <c r="M3580">
        <v>3</v>
      </c>
      <c r="N3580" t="str">
        <f t="shared" si="331"/>
        <v/>
      </c>
      <c r="O3580">
        <v>11</v>
      </c>
      <c r="P3580" s="11">
        <v>0.25</v>
      </c>
      <c r="Q3580" s="11">
        <v>4.54545454545454E-2</v>
      </c>
      <c r="R3580" s="12">
        <v>91.746666666666599</v>
      </c>
      <c r="S3580" t="s">
        <v>22</v>
      </c>
      <c r="T3580">
        <v>0</v>
      </c>
      <c r="U3580">
        <f t="shared" si="332"/>
        <v>5</v>
      </c>
      <c r="V3580">
        <f t="shared" si="333"/>
        <v>1</v>
      </c>
      <c r="W3580">
        <f t="shared" si="334"/>
        <v>3</v>
      </c>
      <c r="X3580" t="str">
        <f t="shared" si="335"/>
        <v>513</v>
      </c>
      <c r="Y3580" t="str">
        <f>IF(Table1[[#This Row],[RFM_Score]]="555","Champion", IF(AND(J3580&gt;=4,V3580&gt;=4),"Loyal", IF(U3580&lt;=2,"At Risk", IF(W3580&gt;=4,"Potential Loyalist","Others"))))</f>
        <v>Others</v>
      </c>
    </row>
    <row r="3581" spans="1:25">
      <c r="A3581" t="s">
        <v>1433</v>
      </c>
      <c r="B3581">
        <v>18</v>
      </c>
      <c r="C3581" t="s">
        <v>24</v>
      </c>
      <c r="D3581" t="s">
        <v>25</v>
      </c>
      <c r="E3581" s="6" t="s">
        <v>15651</v>
      </c>
      <c r="F3581" t="s">
        <v>26</v>
      </c>
      <c r="G3581">
        <v>0</v>
      </c>
      <c r="H3581">
        <v>0</v>
      </c>
      <c r="I3581">
        <v>52</v>
      </c>
      <c r="J3581">
        <v>1</v>
      </c>
      <c r="K3581">
        <v>275.07</v>
      </c>
      <c r="L3581" t="str">
        <f t="shared" si="330"/>
        <v/>
      </c>
      <c r="M3581">
        <v>3</v>
      </c>
      <c r="N3581" t="str">
        <f t="shared" si="331"/>
        <v/>
      </c>
      <c r="O3581">
        <v>1</v>
      </c>
      <c r="P3581" s="11">
        <v>0</v>
      </c>
      <c r="Q3581" s="11">
        <v>1.9230769230769201E-2</v>
      </c>
      <c r="R3581" s="12">
        <v>91.69</v>
      </c>
      <c r="S3581" t="s">
        <v>22</v>
      </c>
      <c r="T3581">
        <v>0</v>
      </c>
      <c r="U3581">
        <f t="shared" si="332"/>
        <v>5</v>
      </c>
      <c r="V3581">
        <f t="shared" si="333"/>
        <v>1</v>
      </c>
      <c r="W3581">
        <f t="shared" si="334"/>
        <v>3</v>
      </c>
      <c r="X3581" t="str">
        <f t="shared" si="335"/>
        <v>513</v>
      </c>
      <c r="Y3581" t="str">
        <f>IF(Table1[[#This Row],[RFM_Score]]="555","Champion", IF(AND(J3581&gt;=4,V3581&gt;=4),"Loyal", IF(U3581&lt;=2,"At Risk", IF(W3581&gt;=4,"Potential Loyalist","Others"))))</f>
        <v>Others</v>
      </c>
    </row>
    <row r="3582" spans="1:25">
      <c r="A3582" t="s">
        <v>6072</v>
      </c>
      <c r="B3582">
        <v>35</v>
      </c>
      <c r="C3582" t="s">
        <v>19</v>
      </c>
      <c r="D3582" t="s">
        <v>25</v>
      </c>
      <c r="E3582" s="6" t="s">
        <v>15652</v>
      </c>
      <c r="F3582" t="s">
        <v>30</v>
      </c>
      <c r="G3582">
        <v>2</v>
      </c>
      <c r="H3582">
        <v>0</v>
      </c>
      <c r="I3582">
        <v>51</v>
      </c>
      <c r="J3582">
        <v>0</v>
      </c>
      <c r="K3582">
        <v>275.02</v>
      </c>
      <c r="L3582" t="str">
        <f t="shared" si="330"/>
        <v/>
      </c>
      <c r="M3582">
        <v>3</v>
      </c>
      <c r="N3582" t="str">
        <f t="shared" si="331"/>
        <v/>
      </c>
      <c r="O3582">
        <v>2</v>
      </c>
      <c r="P3582" s="11">
        <v>0</v>
      </c>
      <c r="Q3582" s="11">
        <v>0</v>
      </c>
      <c r="R3582" s="12">
        <v>91.673333333333304</v>
      </c>
      <c r="S3582" t="s">
        <v>22</v>
      </c>
      <c r="T3582">
        <v>1</v>
      </c>
      <c r="U3582">
        <f t="shared" si="332"/>
        <v>5</v>
      </c>
      <c r="V3582">
        <f t="shared" si="333"/>
        <v>1</v>
      </c>
      <c r="W3582">
        <f t="shared" si="334"/>
        <v>3</v>
      </c>
      <c r="X3582" t="str">
        <f t="shared" si="335"/>
        <v>513</v>
      </c>
      <c r="Y3582" t="str">
        <f>IF(Table1[[#This Row],[RFM_Score]]="555","Champion", IF(AND(J3582&gt;=4,V3582&gt;=4),"Loyal", IF(U3582&lt;=2,"At Risk", IF(W3582&gt;=4,"Potential Loyalist","Others"))))</f>
        <v>Others</v>
      </c>
    </row>
    <row r="3583" spans="1:25">
      <c r="A3583" t="s">
        <v>997</v>
      </c>
      <c r="B3583">
        <v>42</v>
      </c>
      <c r="C3583" t="s">
        <v>24</v>
      </c>
      <c r="D3583" t="s">
        <v>29</v>
      </c>
      <c r="E3583" s="6" t="s">
        <v>15653</v>
      </c>
      <c r="F3583" t="s">
        <v>26</v>
      </c>
      <c r="G3583">
        <v>3</v>
      </c>
      <c r="H3583">
        <v>0</v>
      </c>
      <c r="I3583">
        <v>68</v>
      </c>
      <c r="J3583">
        <v>3</v>
      </c>
      <c r="K3583">
        <v>274.77999999999997</v>
      </c>
      <c r="L3583" t="str">
        <f t="shared" si="330"/>
        <v/>
      </c>
      <c r="M3583">
        <v>3</v>
      </c>
      <c r="N3583" t="str">
        <f t="shared" si="331"/>
        <v/>
      </c>
      <c r="O3583">
        <v>67</v>
      </c>
      <c r="P3583" s="11">
        <v>0</v>
      </c>
      <c r="Q3583" s="11">
        <v>4.4117647058823498E-2</v>
      </c>
      <c r="R3583" s="12">
        <v>91.593333333333305</v>
      </c>
      <c r="S3583" t="s">
        <v>22</v>
      </c>
      <c r="T3583">
        <v>0</v>
      </c>
      <c r="U3583">
        <f t="shared" si="332"/>
        <v>3</v>
      </c>
      <c r="V3583">
        <f t="shared" si="333"/>
        <v>1</v>
      </c>
      <c r="W3583">
        <f t="shared" si="334"/>
        <v>3</v>
      </c>
      <c r="X3583" t="str">
        <f t="shared" si="335"/>
        <v>313</v>
      </c>
      <c r="Y3583" t="str">
        <f>IF(Table1[[#This Row],[RFM_Score]]="555","Champion", IF(AND(J3583&gt;=4,V3583&gt;=4),"Loyal", IF(U3583&lt;=2,"At Risk", IF(W3583&gt;=4,"Potential Loyalist","Others"))))</f>
        <v>Others</v>
      </c>
    </row>
    <row r="3584" spans="1:25">
      <c r="A3584" t="s">
        <v>1232</v>
      </c>
      <c r="B3584">
        <v>40</v>
      </c>
      <c r="C3584" t="s">
        <v>24</v>
      </c>
      <c r="D3584" t="s">
        <v>25</v>
      </c>
      <c r="E3584" s="6" t="s">
        <v>15654</v>
      </c>
      <c r="F3584" t="s">
        <v>30</v>
      </c>
      <c r="G3584">
        <v>4</v>
      </c>
      <c r="H3584">
        <v>3</v>
      </c>
      <c r="I3584">
        <v>44</v>
      </c>
      <c r="J3584">
        <v>3</v>
      </c>
      <c r="K3584">
        <v>274.20999999999998</v>
      </c>
      <c r="L3584" t="str">
        <f t="shared" si="330"/>
        <v/>
      </c>
      <c r="M3584">
        <v>3</v>
      </c>
      <c r="N3584" t="str">
        <f t="shared" si="331"/>
        <v/>
      </c>
      <c r="O3584">
        <v>10</v>
      </c>
      <c r="P3584" s="11">
        <v>0.75</v>
      </c>
      <c r="Q3584" s="11">
        <v>6.8181818181818094E-2</v>
      </c>
      <c r="R3584" s="12">
        <v>91.403333333333293</v>
      </c>
      <c r="S3584" t="s">
        <v>22</v>
      </c>
      <c r="T3584">
        <v>0</v>
      </c>
      <c r="U3584">
        <f t="shared" si="332"/>
        <v>5</v>
      </c>
      <c r="V3584">
        <f t="shared" si="333"/>
        <v>1</v>
      </c>
      <c r="W3584">
        <f t="shared" si="334"/>
        <v>3</v>
      </c>
      <c r="X3584" t="str">
        <f t="shared" si="335"/>
        <v>513</v>
      </c>
      <c r="Y3584" t="str">
        <f>IF(Table1[[#This Row],[RFM_Score]]="555","Champion", IF(AND(J3584&gt;=4,V3584&gt;=4),"Loyal", IF(U3584&lt;=2,"At Risk", IF(W3584&gt;=4,"Potential Loyalist","Others"))))</f>
        <v>Others</v>
      </c>
    </row>
    <row r="3585" spans="1:25">
      <c r="A3585" t="s">
        <v>9315</v>
      </c>
      <c r="B3585">
        <v>29</v>
      </c>
      <c r="C3585" t="s">
        <v>24</v>
      </c>
      <c r="D3585" t="s">
        <v>20</v>
      </c>
      <c r="E3585" s="6" t="s">
        <v>15655</v>
      </c>
      <c r="F3585" t="s">
        <v>37</v>
      </c>
      <c r="G3585">
        <v>1</v>
      </c>
      <c r="H3585">
        <v>0</v>
      </c>
      <c r="I3585">
        <v>50</v>
      </c>
      <c r="J3585">
        <v>4</v>
      </c>
      <c r="K3585">
        <v>274.08</v>
      </c>
      <c r="L3585" t="str">
        <f t="shared" si="330"/>
        <v/>
      </c>
      <c r="M3585">
        <v>3</v>
      </c>
      <c r="N3585" t="str">
        <f t="shared" si="331"/>
        <v/>
      </c>
      <c r="O3585">
        <v>1</v>
      </c>
      <c r="P3585" s="11">
        <v>0</v>
      </c>
      <c r="Q3585" s="11">
        <v>0.08</v>
      </c>
      <c r="R3585" s="12">
        <v>91.36</v>
      </c>
      <c r="S3585" t="s">
        <v>22</v>
      </c>
      <c r="T3585">
        <v>0</v>
      </c>
      <c r="U3585">
        <f t="shared" si="332"/>
        <v>5</v>
      </c>
      <c r="V3585">
        <f t="shared" si="333"/>
        <v>1</v>
      </c>
      <c r="W3585">
        <f t="shared" si="334"/>
        <v>3</v>
      </c>
      <c r="X3585" t="str">
        <f t="shared" si="335"/>
        <v>513</v>
      </c>
      <c r="Y3585" t="str">
        <f>IF(Table1[[#This Row],[RFM_Score]]="555","Champion", IF(AND(J3585&gt;=4,V3585&gt;=4),"Loyal", IF(U3585&lt;=2,"At Risk", IF(W3585&gt;=4,"Potential Loyalist","Others"))))</f>
        <v>Others</v>
      </c>
    </row>
    <row r="3586" spans="1:25">
      <c r="A3586" t="s">
        <v>10348</v>
      </c>
      <c r="B3586">
        <v>28</v>
      </c>
      <c r="C3586" t="s">
        <v>24</v>
      </c>
      <c r="D3586" t="s">
        <v>25</v>
      </c>
      <c r="E3586" s="6" t="s">
        <v>15656</v>
      </c>
      <c r="F3586" t="s">
        <v>26</v>
      </c>
      <c r="G3586">
        <v>2</v>
      </c>
      <c r="H3586">
        <v>2</v>
      </c>
      <c r="I3586">
        <v>49</v>
      </c>
      <c r="J3586">
        <v>3</v>
      </c>
      <c r="K3586">
        <v>273.94</v>
      </c>
      <c r="L3586" t="str">
        <f t="shared" ref="L3586:L3649" si="336">IF(OR(K3586&lt;$AC$10, K3586&gt;$AC$11), "OUTLIER", "")</f>
        <v/>
      </c>
      <c r="M3586">
        <v>3</v>
      </c>
      <c r="N3586" t="str">
        <f t="shared" ref="N3586:N3649" si="337">IF(OR(M3586&lt;$AC$16, M3586&gt;$AC$17), "OUTLIER", "")</f>
        <v/>
      </c>
      <c r="O3586">
        <v>33</v>
      </c>
      <c r="P3586" s="11">
        <v>1</v>
      </c>
      <c r="Q3586" s="11">
        <v>6.1224489795918297E-2</v>
      </c>
      <c r="R3586" s="12">
        <v>91.313333333333304</v>
      </c>
      <c r="S3586" t="s">
        <v>22</v>
      </c>
      <c r="T3586">
        <v>0</v>
      </c>
      <c r="U3586">
        <f t="shared" ref="U3586:U3649" si="338">IF(O3586&lt;=20,5,IF(O3586&lt;=40,4,IF(O3586&lt;=70,3,IF(O3586&lt;=100,2,1))))</f>
        <v>4</v>
      </c>
      <c r="V3586">
        <f t="shared" ref="V3586:V3649" si="339">IF(M3586&gt;=11,5,IF(M3586&gt;=9,4,IF(M3586&gt;=7,3,IF(M3586&gt;=5,2,1))))</f>
        <v>1</v>
      </c>
      <c r="W3586">
        <f t="shared" ref="W3586:W3649" si="340">IF(K3586&gt;=500,5,IF(K3586&gt;=300,4,IF(K3586&gt;=150,3,IF(K3586&gt;=50,2,1))))</f>
        <v>3</v>
      </c>
      <c r="X3586" t="str">
        <f t="shared" ref="X3586:X3649" si="341">U3586 &amp; V3586 &amp; W3586</f>
        <v>413</v>
      </c>
      <c r="Y3586" t="str">
        <f>IF(Table1[[#This Row],[RFM_Score]]="555","Champion", IF(AND(J3586&gt;=4,V3586&gt;=4),"Loyal", IF(U3586&lt;=2,"At Risk", IF(W3586&gt;=4,"Potential Loyalist","Others"))))</f>
        <v>Others</v>
      </c>
    </row>
    <row r="3587" spans="1:25">
      <c r="A3587" t="s">
        <v>979</v>
      </c>
      <c r="B3587">
        <v>42</v>
      </c>
      <c r="C3587" t="s">
        <v>24</v>
      </c>
      <c r="D3587" t="s">
        <v>25</v>
      </c>
      <c r="E3587" s="6" t="s">
        <v>15657</v>
      </c>
      <c r="F3587" t="s">
        <v>21</v>
      </c>
      <c r="G3587">
        <v>3</v>
      </c>
      <c r="H3587">
        <v>1</v>
      </c>
      <c r="I3587">
        <v>68</v>
      </c>
      <c r="J3587">
        <v>2</v>
      </c>
      <c r="K3587">
        <v>273.45999999999998</v>
      </c>
      <c r="L3587" t="str">
        <f t="shared" si="336"/>
        <v/>
      </c>
      <c r="M3587">
        <v>3</v>
      </c>
      <c r="N3587" t="str">
        <f t="shared" si="337"/>
        <v/>
      </c>
      <c r="O3587">
        <v>22</v>
      </c>
      <c r="P3587" s="11">
        <v>0.33333333333333298</v>
      </c>
      <c r="Q3587" s="11">
        <v>2.94117647058823E-2</v>
      </c>
      <c r="R3587" s="12">
        <v>91.153333333333293</v>
      </c>
      <c r="S3587" t="s">
        <v>22</v>
      </c>
      <c r="T3587">
        <v>0</v>
      </c>
      <c r="U3587">
        <f t="shared" si="338"/>
        <v>4</v>
      </c>
      <c r="V3587">
        <f t="shared" si="339"/>
        <v>1</v>
      </c>
      <c r="W3587">
        <f t="shared" si="340"/>
        <v>3</v>
      </c>
      <c r="X3587" t="str">
        <f t="shared" si="341"/>
        <v>413</v>
      </c>
      <c r="Y3587" t="str">
        <f>IF(Table1[[#This Row],[RFM_Score]]="555","Champion", IF(AND(J3587&gt;=4,V3587&gt;=4),"Loyal", IF(U3587&lt;=2,"At Risk", IF(W3587&gt;=4,"Potential Loyalist","Others"))))</f>
        <v>Others</v>
      </c>
    </row>
    <row r="3588" spans="1:25">
      <c r="A3588" t="s">
        <v>4817</v>
      </c>
      <c r="B3588">
        <v>38</v>
      </c>
      <c r="C3588" t="s">
        <v>24</v>
      </c>
      <c r="D3588" t="s">
        <v>35</v>
      </c>
      <c r="E3588" s="6" t="s">
        <v>15658</v>
      </c>
      <c r="F3588" t="s">
        <v>26</v>
      </c>
      <c r="G3588">
        <v>4</v>
      </c>
      <c r="H3588">
        <v>0</v>
      </c>
      <c r="I3588">
        <v>54</v>
      </c>
      <c r="J3588">
        <v>3</v>
      </c>
      <c r="K3588">
        <v>273.2</v>
      </c>
      <c r="L3588" t="str">
        <f t="shared" si="336"/>
        <v/>
      </c>
      <c r="M3588">
        <v>3</v>
      </c>
      <c r="N3588" t="str">
        <f t="shared" si="337"/>
        <v/>
      </c>
      <c r="O3588">
        <v>14</v>
      </c>
      <c r="P3588" s="11">
        <v>0</v>
      </c>
      <c r="Q3588" s="11">
        <v>5.5555555555555497E-2</v>
      </c>
      <c r="R3588" s="12">
        <v>91.066666666666606</v>
      </c>
      <c r="S3588" t="s">
        <v>22</v>
      </c>
      <c r="T3588">
        <v>0</v>
      </c>
      <c r="U3588">
        <f t="shared" si="338"/>
        <v>5</v>
      </c>
      <c r="V3588">
        <f t="shared" si="339"/>
        <v>1</v>
      </c>
      <c r="W3588">
        <f t="shared" si="340"/>
        <v>3</v>
      </c>
      <c r="X3588" t="str">
        <f t="shared" si="341"/>
        <v>513</v>
      </c>
      <c r="Y3588" t="str">
        <f>IF(Table1[[#This Row],[RFM_Score]]="555","Champion", IF(AND(J3588&gt;=4,V3588&gt;=4),"Loyal", IF(U3588&lt;=2,"At Risk", IF(W3588&gt;=4,"Potential Loyalist","Others"))))</f>
        <v>Others</v>
      </c>
    </row>
    <row r="3589" spans="1:25">
      <c r="A3589" t="s">
        <v>10488</v>
      </c>
      <c r="B3589">
        <v>25</v>
      </c>
      <c r="C3589" t="s">
        <v>19</v>
      </c>
      <c r="D3589" t="s">
        <v>41</v>
      </c>
      <c r="E3589" s="6" t="s">
        <v>15659</v>
      </c>
      <c r="F3589" t="s">
        <v>26</v>
      </c>
      <c r="G3589">
        <v>2</v>
      </c>
      <c r="H3589">
        <v>0</v>
      </c>
      <c r="I3589">
        <v>47</v>
      </c>
      <c r="J3589">
        <v>2</v>
      </c>
      <c r="K3589">
        <v>273.02</v>
      </c>
      <c r="L3589" t="str">
        <f t="shared" si="336"/>
        <v/>
      </c>
      <c r="M3589">
        <v>3</v>
      </c>
      <c r="N3589" t="str">
        <f t="shared" si="337"/>
        <v/>
      </c>
      <c r="O3589">
        <v>29</v>
      </c>
      <c r="P3589" s="11">
        <v>0</v>
      </c>
      <c r="Q3589" s="11">
        <v>4.2553191489361701E-2</v>
      </c>
      <c r="R3589" s="12">
        <v>91.006666666666604</v>
      </c>
      <c r="S3589" t="s">
        <v>22</v>
      </c>
      <c r="T3589">
        <v>0</v>
      </c>
      <c r="U3589">
        <f t="shared" si="338"/>
        <v>4</v>
      </c>
      <c r="V3589">
        <f t="shared" si="339"/>
        <v>1</v>
      </c>
      <c r="W3589">
        <f t="shared" si="340"/>
        <v>3</v>
      </c>
      <c r="X3589" t="str">
        <f t="shared" si="341"/>
        <v>413</v>
      </c>
      <c r="Y3589" t="str">
        <f>IF(Table1[[#This Row],[RFM_Score]]="555","Champion", IF(AND(J3589&gt;=4,V3589&gt;=4),"Loyal", IF(U3589&lt;=2,"At Risk", IF(W3589&gt;=4,"Potential Loyalist","Others"))))</f>
        <v>Others</v>
      </c>
    </row>
    <row r="3590" spans="1:25">
      <c r="A3590" t="s">
        <v>238</v>
      </c>
      <c r="B3590">
        <v>41</v>
      </c>
      <c r="C3590" t="s">
        <v>19</v>
      </c>
      <c r="D3590" t="s">
        <v>46</v>
      </c>
      <c r="E3590" s="6" t="s">
        <v>15660</v>
      </c>
      <c r="F3590" t="s">
        <v>37</v>
      </c>
      <c r="G3590">
        <v>3</v>
      </c>
      <c r="H3590">
        <v>1</v>
      </c>
      <c r="I3590">
        <v>58</v>
      </c>
      <c r="J3590">
        <v>3</v>
      </c>
      <c r="K3590">
        <v>273.01</v>
      </c>
      <c r="L3590" t="str">
        <f t="shared" si="336"/>
        <v/>
      </c>
      <c r="M3590">
        <v>3</v>
      </c>
      <c r="N3590" t="str">
        <f t="shared" si="337"/>
        <v/>
      </c>
      <c r="O3590">
        <v>33</v>
      </c>
      <c r="P3590" s="11">
        <v>0.33333333333333298</v>
      </c>
      <c r="Q3590" s="11">
        <v>5.1724137931034399E-2</v>
      </c>
      <c r="R3590" s="12">
        <v>91.003333333333302</v>
      </c>
      <c r="S3590" t="s">
        <v>22</v>
      </c>
      <c r="T3590">
        <v>0</v>
      </c>
      <c r="U3590">
        <f t="shared" si="338"/>
        <v>4</v>
      </c>
      <c r="V3590">
        <f t="shared" si="339"/>
        <v>1</v>
      </c>
      <c r="W3590">
        <f t="shared" si="340"/>
        <v>3</v>
      </c>
      <c r="X3590" t="str">
        <f t="shared" si="341"/>
        <v>413</v>
      </c>
      <c r="Y3590" t="str">
        <f>IF(Table1[[#This Row],[RFM_Score]]="555","Champion", IF(AND(J3590&gt;=4,V3590&gt;=4),"Loyal", IF(U3590&lt;=2,"At Risk", IF(W3590&gt;=4,"Potential Loyalist","Others"))))</f>
        <v>Others</v>
      </c>
    </row>
    <row r="3591" spans="1:25">
      <c r="A3591" t="s">
        <v>9293</v>
      </c>
      <c r="B3591">
        <v>24</v>
      </c>
      <c r="C3591" t="s">
        <v>19</v>
      </c>
      <c r="D3591" t="s">
        <v>35</v>
      </c>
      <c r="E3591" s="6" t="s">
        <v>15661</v>
      </c>
      <c r="F3591" t="s">
        <v>26</v>
      </c>
      <c r="G3591">
        <v>4</v>
      </c>
      <c r="H3591">
        <v>1</v>
      </c>
      <c r="I3591">
        <v>46</v>
      </c>
      <c r="J3591">
        <v>3</v>
      </c>
      <c r="K3591">
        <v>272.74</v>
      </c>
      <c r="L3591" t="str">
        <f t="shared" si="336"/>
        <v/>
      </c>
      <c r="M3591">
        <v>3</v>
      </c>
      <c r="N3591" t="str">
        <f t="shared" si="337"/>
        <v/>
      </c>
      <c r="O3591">
        <v>0</v>
      </c>
      <c r="P3591" s="11">
        <v>0.25</v>
      </c>
      <c r="Q3591" s="11">
        <v>6.5217391304347797E-2</v>
      </c>
      <c r="R3591" s="12">
        <v>90.913333333333298</v>
      </c>
      <c r="S3591" t="s">
        <v>22</v>
      </c>
      <c r="T3591">
        <v>0</v>
      </c>
      <c r="U3591">
        <f t="shared" si="338"/>
        <v>5</v>
      </c>
      <c r="V3591">
        <f t="shared" si="339"/>
        <v>1</v>
      </c>
      <c r="W3591">
        <f t="shared" si="340"/>
        <v>3</v>
      </c>
      <c r="X3591" t="str">
        <f t="shared" si="341"/>
        <v>513</v>
      </c>
      <c r="Y3591" t="str">
        <f>IF(Table1[[#This Row],[RFM_Score]]="555","Champion", IF(AND(J3591&gt;=4,V3591&gt;=4),"Loyal", IF(U3591&lt;=2,"At Risk", IF(W3591&gt;=4,"Potential Loyalist","Others"))))</f>
        <v>Others</v>
      </c>
    </row>
    <row r="3592" spans="1:25">
      <c r="A3592" t="s">
        <v>3893</v>
      </c>
      <c r="B3592">
        <v>18</v>
      </c>
      <c r="C3592" t="s">
        <v>19</v>
      </c>
      <c r="D3592" t="s">
        <v>41</v>
      </c>
      <c r="E3592" s="6" t="s">
        <v>15662</v>
      </c>
      <c r="F3592" t="s">
        <v>21</v>
      </c>
      <c r="G3592">
        <v>2</v>
      </c>
      <c r="H3592">
        <v>1</v>
      </c>
      <c r="I3592">
        <v>55</v>
      </c>
      <c r="J3592">
        <v>6</v>
      </c>
      <c r="K3592">
        <v>272.73</v>
      </c>
      <c r="L3592" t="str">
        <f t="shared" si="336"/>
        <v/>
      </c>
      <c r="M3592">
        <v>3</v>
      </c>
      <c r="N3592" t="str">
        <f t="shared" si="337"/>
        <v/>
      </c>
      <c r="O3592">
        <v>46</v>
      </c>
      <c r="P3592" s="11">
        <v>0.5</v>
      </c>
      <c r="Q3592" s="11">
        <v>0.109090909090909</v>
      </c>
      <c r="R3592" s="12">
        <v>90.91</v>
      </c>
      <c r="S3592" t="s">
        <v>22</v>
      </c>
      <c r="T3592">
        <v>0</v>
      </c>
      <c r="U3592">
        <f t="shared" si="338"/>
        <v>3</v>
      </c>
      <c r="V3592">
        <f t="shared" si="339"/>
        <v>1</v>
      </c>
      <c r="W3592">
        <f t="shared" si="340"/>
        <v>3</v>
      </c>
      <c r="X3592" t="str">
        <f t="shared" si="341"/>
        <v>313</v>
      </c>
      <c r="Y3592" t="str">
        <f>IF(Table1[[#This Row],[RFM_Score]]="555","Champion", IF(AND(J3592&gt;=4,V3592&gt;=4),"Loyal", IF(U3592&lt;=2,"At Risk", IF(W3592&gt;=4,"Potential Loyalist","Others"))))</f>
        <v>Others</v>
      </c>
    </row>
    <row r="3593" spans="1:25">
      <c r="A3593" t="s">
        <v>7469</v>
      </c>
      <c r="B3593">
        <v>40</v>
      </c>
      <c r="C3593" t="s">
        <v>19</v>
      </c>
      <c r="D3593" t="s">
        <v>41</v>
      </c>
      <c r="E3593" s="6" t="s">
        <v>15663</v>
      </c>
      <c r="F3593" t="s">
        <v>60</v>
      </c>
      <c r="G3593">
        <v>1</v>
      </c>
      <c r="H3593">
        <v>0</v>
      </c>
      <c r="I3593">
        <v>60</v>
      </c>
      <c r="J3593">
        <v>3</v>
      </c>
      <c r="K3593">
        <v>272.7</v>
      </c>
      <c r="L3593" t="str">
        <f t="shared" si="336"/>
        <v/>
      </c>
      <c r="M3593">
        <v>3</v>
      </c>
      <c r="N3593" t="str">
        <f t="shared" si="337"/>
        <v/>
      </c>
      <c r="O3593">
        <v>6</v>
      </c>
      <c r="P3593" s="11">
        <v>0</v>
      </c>
      <c r="Q3593" s="11">
        <v>0.05</v>
      </c>
      <c r="R3593" s="12">
        <v>90.899999999999906</v>
      </c>
      <c r="S3593" t="s">
        <v>22</v>
      </c>
      <c r="T3593">
        <v>0</v>
      </c>
      <c r="U3593">
        <f t="shared" si="338"/>
        <v>5</v>
      </c>
      <c r="V3593">
        <f t="shared" si="339"/>
        <v>1</v>
      </c>
      <c r="W3593">
        <f t="shared" si="340"/>
        <v>3</v>
      </c>
      <c r="X3593" t="str">
        <f t="shared" si="341"/>
        <v>513</v>
      </c>
      <c r="Y3593" t="str">
        <f>IF(Table1[[#This Row],[RFM_Score]]="555","Champion", IF(AND(J3593&gt;=4,V3593&gt;=4),"Loyal", IF(U3593&lt;=2,"At Risk", IF(W3593&gt;=4,"Potential Loyalist","Others"))))</f>
        <v>Others</v>
      </c>
    </row>
    <row r="3594" spans="1:25">
      <c r="A3594" t="s">
        <v>6663</v>
      </c>
      <c r="B3594">
        <v>39</v>
      </c>
      <c r="C3594" t="s">
        <v>24</v>
      </c>
      <c r="D3594" t="s">
        <v>25</v>
      </c>
      <c r="E3594" s="6" t="s">
        <v>15664</v>
      </c>
      <c r="F3594" t="s">
        <v>30</v>
      </c>
      <c r="G3594">
        <v>5</v>
      </c>
      <c r="H3594">
        <v>1</v>
      </c>
      <c r="I3594">
        <v>54</v>
      </c>
      <c r="J3594">
        <v>3</v>
      </c>
      <c r="K3594">
        <v>272.38</v>
      </c>
      <c r="L3594" t="str">
        <f t="shared" si="336"/>
        <v/>
      </c>
      <c r="M3594">
        <v>3</v>
      </c>
      <c r="N3594" t="str">
        <f t="shared" si="337"/>
        <v/>
      </c>
      <c r="O3594">
        <v>3</v>
      </c>
      <c r="P3594" s="11">
        <v>0.2</v>
      </c>
      <c r="Q3594" s="11">
        <v>5.5555555555555497E-2</v>
      </c>
      <c r="R3594" s="12">
        <v>90.793333333333294</v>
      </c>
      <c r="S3594" t="s">
        <v>22</v>
      </c>
      <c r="T3594">
        <v>0</v>
      </c>
      <c r="U3594">
        <f t="shared" si="338"/>
        <v>5</v>
      </c>
      <c r="V3594">
        <f t="shared" si="339"/>
        <v>1</v>
      </c>
      <c r="W3594">
        <f t="shared" si="340"/>
        <v>3</v>
      </c>
      <c r="X3594" t="str">
        <f t="shared" si="341"/>
        <v>513</v>
      </c>
      <c r="Y3594" t="str">
        <f>IF(Table1[[#This Row],[RFM_Score]]="555","Champion", IF(AND(J3594&gt;=4,V3594&gt;=4),"Loyal", IF(U3594&lt;=2,"At Risk", IF(W3594&gt;=4,"Potential Loyalist","Others"))))</f>
        <v>Others</v>
      </c>
    </row>
    <row r="3595" spans="1:25">
      <c r="A3595" t="s">
        <v>9713</v>
      </c>
      <c r="B3595">
        <v>22</v>
      </c>
      <c r="C3595" t="s">
        <v>19</v>
      </c>
      <c r="D3595" t="s">
        <v>41</v>
      </c>
      <c r="E3595" s="6" t="s">
        <v>15665</v>
      </c>
      <c r="F3595" t="s">
        <v>30</v>
      </c>
      <c r="G3595">
        <v>2</v>
      </c>
      <c r="H3595">
        <v>1</v>
      </c>
      <c r="I3595">
        <v>49</v>
      </c>
      <c r="J3595">
        <v>4</v>
      </c>
      <c r="K3595">
        <v>271.49</v>
      </c>
      <c r="L3595" t="str">
        <f t="shared" si="336"/>
        <v/>
      </c>
      <c r="M3595">
        <v>3</v>
      </c>
      <c r="N3595" t="str">
        <f t="shared" si="337"/>
        <v/>
      </c>
      <c r="O3595">
        <v>21</v>
      </c>
      <c r="P3595" s="11">
        <v>0.5</v>
      </c>
      <c r="Q3595" s="11">
        <v>8.16326530612244E-2</v>
      </c>
      <c r="R3595" s="12">
        <v>90.496666666666599</v>
      </c>
      <c r="S3595" t="s">
        <v>22</v>
      </c>
      <c r="T3595">
        <v>0</v>
      </c>
      <c r="U3595">
        <f t="shared" si="338"/>
        <v>4</v>
      </c>
      <c r="V3595">
        <f t="shared" si="339"/>
        <v>1</v>
      </c>
      <c r="W3595">
        <f t="shared" si="340"/>
        <v>3</v>
      </c>
      <c r="X3595" t="str">
        <f t="shared" si="341"/>
        <v>413</v>
      </c>
      <c r="Y3595" t="str">
        <f>IF(Table1[[#This Row],[RFM_Score]]="555","Champion", IF(AND(J3595&gt;=4,V3595&gt;=4),"Loyal", IF(U3595&lt;=2,"At Risk", IF(W3595&gt;=4,"Potential Loyalist","Others"))))</f>
        <v>Others</v>
      </c>
    </row>
    <row r="3596" spans="1:25">
      <c r="A3596" t="s">
        <v>12008</v>
      </c>
      <c r="B3596">
        <v>18</v>
      </c>
      <c r="C3596" t="s">
        <v>19</v>
      </c>
      <c r="D3596" t="s">
        <v>29</v>
      </c>
      <c r="E3596" s="6" t="s">
        <v>15666</v>
      </c>
      <c r="F3596" t="s">
        <v>21</v>
      </c>
      <c r="G3596">
        <v>3</v>
      </c>
      <c r="H3596">
        <v>0</v>
      </c>
      <c r="I3596">
        <v>55</v>
      </c>
      <c r="J3596">
        <v>3</v>
      </c>
      <c r="K3596">
        <v>271.24</v>
      </c>
      <c r="L3596" t="str">
        <f t="shared" si="336"/>
        <v/>
      </c>
      <c r="M3596">
        <v>3</v>
      </c>
      <c r="N3596" t="str">
        <f t="shared" si="337"/>
        <v/>
      </c>
      <c r="O3596">
        <v>14</v>
      </c>
      <c r="P3596" s="11">
        <v>0</v>
      </c>
      <c r="Q3596" s="11">
        <v>5.4545454545454501E-2</v>
      </c>
      <c r="R3596" s="12">
        <v>90.413333333333298</v>
      </c>
      <c r="S3596" t="s">
        <v>22</v>
      </c>
      <c r="T3596">
        <v>0</v>
      </c>
      <c r="U3596">
        <f t="shared" si="338"/>
        <v>5</v>
      </c>
      <c r="V3596">
        <f t="shared" si="339"/>
        <v>1</v>
      </c>
      <c r="W3596">
        <f t="shared" si="340"/>
        <v>3</v>
      </c>
      <c r="X3596" t="str">
        <f t="shared" si="341"/>
        <v>513</v>
      </c>
      <c r="Y3596" t="str">
        <f>IF(Table1[[#This Row],[RFM_Score]]="555","Champion", IF(AND(J3596&gt;=4,V3596&gt;=4),"Loyal", IF(U3596&lt;=2,"At Risk", IF(W3596&gt;=4,"Potential Loyalist","Others"))))</f>
        <v>Others</v>
      </c>
    </row>
    <row r="3597" spans="1:25">
      <c r="A3597" t="s">
        <v>8367</v>
      </c>
      <c r="B3597">
        <v>32</v>
      </c>
      <c r="C3597" t="s">
        <v>24</v>
      </c>
      <c r="D3597" t="s">
        <v>25</v>
      </c>
      <c r="E3597" s="6" t="s">
        <v>15667</v>
      </c>
      <c r="F3597" t="s">
        <v>26</v>
      </c>
      <c r="G3597">
        <v>1</v>
      </c>
      <c r="H3597">
        <v>0</v>
      </c>
      <c r="I3597">
        <v>50</v>
      </c>
      <c r="J3597">
        <v>2</v>
      </c>
      <c r="K3597">
        <v>271.02999999999997</v>
      </c>
      <c r="L3597" t="str">
        <f t="shared" si="336"/>
        <v/>
      </c>
      <c r="M3597">
        <v>3</v>
      </c>
      <c r="N3597" t="str">
        <f t="shared" si="337"/>
        <v/>
      </c>
      <c r="O3597">
        <v>17</v>
      </c>
      <c r="P3597" s="11">
        <v>0</v>
      </c>
      <c r="Q3597" s="11">
        <v>0.04</v>
      </c>
      <c r="R3597" s="12">
        <v>90.343333333333305</v>
      </c>
      <c r="S3597" t="s">
        <v>22</v>
      </c>
      <c r="T3597">
        <v>0</v>
      </c>
      <c r="U3597">
        <f t="shared" si="338"/>
        <v>5</v>
      </c>
      <c r="V3597">
        <f t="shared" si="339"/>
        <v>1</v>
      </c>
      <c r="W3597">
        <f t="shared" si="340"/>
        <v>3</v>
      </c>
      <c r="X3597" t="str">
        <f t="shared" si="341"/>
        <v>513</v>
      </c>
      <c r="Y3597" t="str">
        <f>IF(Table1[[#This Row],[RFM_Score]]="555","Champion", IF(AND(J3597&gt;=4,V3597&gt;=4),"Loyal", IF(U3597&lt;=2,"At Risk", IF(W3597&gt;=4,"Potential Loyalist","Others"))))</f>
        <v>Others</v>
      </c>
    </row>
    <row r="3598" spans="1:25">
      <c r="A3598" t="s">
        <v>1798</v>
      </c>
      <c r="B3598">
        <v>43</v>
      </c>
      <c r="C3598" t="s">
        <v>24</v>
      </c>
      <c r="D3598" t="s">
        <v>46</v>
      </c>
      <c r="E3598" s="6" t="s">
        <v>15668</v>
      </c>
      <c r="F3598" t="s">
        <v>30</v>
      </c>
      <c r="G3598">
        <v>5</v>
      </c>
      <c r="H3598">
        <v>1</v>
      </c>
      <c r="I3598">
        <v>39</v>
      </c>
      <c r="J3598">
        <v>4</v>
      </c>
      <c r="K3598">
        <v>270.79000000000002</v>
      </c>
      <c r="L3598" t="str">
        <f t="shared" si="336"/>
        <v/>
      </c>
      <c r="M3598">
        <v>3</v>
      </c>
      <c r="N3598" t="str">
        <f t="shared" si="337"/>
        <v/>
      </c>
      <c r="O3598">
        <v>1</v>
      </c>
      <c r="P3598" s="11">
        <v>0.2</v>
      </c>
      <c r="Q3598" s="11">
        <v>0.10256410256410201</v>
      </c>
      <c r="R3598" s="12">
        <v>90.263333333333307</v>
      </c>
      <c r="S3598" t="s">
        <v>22</v>
      </c>
      <c r="T3598">
        <v>0</v>
      </c>
      <c r="U3598">
        <f t="shared" si="338"/>
        <v>5</v>
      </c>
      <c r="V3598">
        <f t="shared" si="339"/>
        <v>1</v>
      </c>
      <c r="W3598">
        <f t="shared" si="340"/>
        <v>3</v>
      </c>
      <c r="X3598" t="str">
        <f t="shared" si="341"/>
        <v>513</v>
      </c>
      <c r="Y3598" t="str">
        <f>IF(Table1[[#This Row],[RFM_Score]]="555","Champion", IF(AND(J3598&gt;=4,V3598&gt;=4),"Loyal", IF(U3598&lt;=2,"At Risk", IF(W3598&gt;=4,"Potential Loyalist","Others"))))</f>
        <v>Others</v>
      </c>
    </row>
    <row r="3599" spans="1:25">
      <c r="A3599" t="s">
        <v>794</v>
      </c>
      <c r="B3599">
        <v>37</v>
      </c>
      <c r="C3599" t="s">
        <v>24</v>
      </c>
      <c r="D3599" t="s">
        <v>25</v>
      </c>
      <c r="E3599" s="6" t="s">
        <v>15669</v>
      </c>
      <c r="F3599" t="s">
        <v>37</v>
      </c>
      <c r="G3599">
        <v>3</v>
      </c>
      <c r="H3599">
        <v>1</v>
      </c>
      <c r="I3599">
        <v>55</v>
      </c>
      <c r="J3599">
        <v>5</v>
      </c>
      <c r="K3599">
        <v>270.10000000000002</v>
      </c>
      <c r="L3599" t="str">
        <f t="shared" si="336"/>
        <v/>
      </c>
      <c r="M3599">
        <v>3</v>
      </c>
      <c r="N3599" t="str">
        <f t="shared" si="337"/>
        <v/>
      </c>
      <c r="O3599">
        <v>3</v>
      </c>
      <c r="P3599" s="11">
        <v>0.33333333333333298</v>
      </c>
      <c r="Q3599" s="11">
        <v>9.0909090909090898E-2</v>
      </c>
      <c r="R3599" s="12">
        <v>90.033333333333303</v>
      </c>
      <c r="S3599" t="s">
        <v>22</v>
      </c>
      <c r="T3599">
        <v>0</v>
      </c>
      <c r="U3599">
        <f t="shared" si="338"/>
        <v>5</v>
      </c>
      <c r="V3599">
        <f t="shared" si="339"/>
        <v>1</v>
      </c>
      <c r="W3599">
        <f t="shared" si="340"/>
        <v>3</v>
      </c>
      <c r="X3599" t="str">
        <f t="shared" si="341"/>
        <v>513</v>
      </c>
      <c r="Y3599" t="str">
        <f>IF(Table1[[#This Row],[RFM_Score]]="555","Champion", IF(AND(J3599&gt;=4,V3599&gt;=4),"Loyal", IF(U3599&lt;=2,"At Risk", IF(W3599&gt;=4,"Potential Loyalist","Others"))))</f>
        <v>Others</v>
      </c>
    </row>
    <row r="3600" spans="1:25">
      <c r="A3600" t="s">
        <v>2208</v>
      </c>
      <c r="B3600">
        <v>34</v>
      </c>
      <c r="C3600" t="s">
        <v>24</v>
      </c>
      <c r="D3600" t="s">
        <v>20</v>
      </c>
      <c r="E3600" s="6" t="s">
        <v>15670</v>
      </c>
      <c r="F3600" t="s">
        <v>62</v>
      </c>
      <c r="G3600">
        <v>2</v>
      </c>
      <c r="H3600">
        <v>0</v>
      </c>
      <c r="I3600">
        <v>46</v>
      </c>
      <c r="J3600">
        <v>2</v>
      </c>
      <c r="K3600">
        <v>269.98</v>
      </c>
      <c r="L3600" t="str">
        <f t="shared" si="336"/>
        <v/>
      </c>
      <c r="M3600">
        <v>3</v>
      </c>
      <c r="N3600" t="str">
        <f t="shared" si="337"/>
        <v/>
      </c>
      <c r="O3600">
        <v>46</v>
      </c>
      <c r="P3600" s="11">
        <v>0</v>
      </c>
      <c r="Q3600" s="11">
        <v>4.3478260869565202E-2</v>
      </c>
      <c r="R3600" s="12">
        <v>89.993333333333297</v>
      </c>
      <c r="S3600" t="s">
        <v>22</v>
      </c>
      <c r="T3600">
        <v>0</v>
      </c>
      <c r="U3600">
        <f t="shared" si="338"/>
        <v>3</v>
      </c>
      <c r="V3600">
        <f t="shared" si="339"/>
        <v>1</v>
      </c>
      <c r="W3600">
        <f t="shared" si="340"/>
        <v>3</v>
      </c>
      <c r="X3600" t="str">
        <f t="shared" si="341"/>
        <v>313</v>
      </c>
      <c r="Y3600" t="str">
        <f>IF(Table1[[#This Row],[RFM_Score]]="555","Champion", IF(AND(J3600&gt;=4,V3600&gt;=4),"Loyal", IF(U3600&lt;=2,"At Risk", IF(W3600&gt;=4,"Potential Loyalist","Others"))))</f>
        <v>Others</v>
      </c>
    </row>
    <row r="3601" spans="1:25">
      <c r="A3601" t="s">
        <v>1858</v>
      </c>
      <c r="B3601">
        <v>35</v>
      </c>
      <c r="C3601" t="s">
        <v>24</v>
      </c>
      <c r="D3601" t="s">
        <v>25</v>
      </c>
      <c r="E3601" s="6" t="s">
        <v>15671</v>
      </c>
      <c r="F3601" t="s">
        <v>26</v>
      </c>
      <c r="G3601">
        <v>2</v>
      </c>
      <c r="H3601">
        <v>1</v>
      </c>
      <c r="I3601">
        <v>47</v>
      </c>
      <c r="J3601">
        <v>2</v>
      </c>
      <c r="K3601">
        <v>269.74</v>
      </c>
      <c r="L3601" t="str">
        <f t="shared" si="336"/>
        <v/>
      </c>
      <c r="M3601">
        <v>3</v>
      </c>
      <c r="N3601" t="str">
        <f t="shared" si="337"/>
        <v/>
      </c>
      <c r="O3601">
        <v>25</v>
      </c>
      <c r="P3601" s="11">
        <v>0.5</v>
      </c>
      <c r="Q3601" s="11">
        <v>4.2553191489361701E-2</v>
      </c>
      <c r="R3601" s="12">
        <v>89.913333333333298</v>
      </c>
      <c r="S3601" t="s">
        <v>22</v>
      </c>
      <c r="T3601">
        <v>0</v>
      </c>
      <c r="U3601">
        <f t="shared" si="338"/>
        <v>4</v>
      </c>
      <c r="V3601">
        <f t="shared" si="339"/>
        <v>1</v>
      </c>
      <c r="W3601">
        <f t="shared" si="340"/>
        <v>3</v>
      </c>
      <c r="X3601" t="str">
        <f t="shared" si="341"/>
        <v>413</v>
      </c>
      <c r="Y3601" t="str">
        <f>IF(Table1[[#This Row],[RFM_Score]]="555","Champion", IF(AND(J3601&gt;=4,V3601&gt;=4),"Loyal", IF(U3601&lt;=2,"At Risk", IF(W3601&gt;=4,"Potential Loyalist","Others"))))</f>
        <v>Others</v>
      </c>
    </row>
    <row r="3602" spans="1:25">
      <c r="A3602" t="s">
        <v>6181</v>
      </c>
      <c r="B3602">
        <v>42</v>
      </c>
      <c r="C3602" t="s">
        <v>19</v>
      </c>
      <c r="D3602" t="s">
        <v>25</v>
      </c>
      <c r="E3602" s="6" t="s">
        <v>15672</v>
      </c>
      <c r="F3602" t="s">
        <v>26</v>
      </c>
      <c r="G3602">
        <v>5</v>
      </c>
      <c r="H3602">
        <v>1</v>
      </c>
      <c r="I3602">
        <v>50</v>
      </c>
      <c r="J3602">
        <v>2</v>
      </c>
      <c r="K3602">
        <v>269.41000000000003</v>
      </c>
      <c r="L3602" t="str">
        <f t="shared" si="336"/>
        <v/>
      </c>
      <c r="M3602">
        <v>3</v>
      </c>
      <c r="N3602" t="str">
        <f t="shared" si="337"/>
        <v/>
      </c>
      <c r="O3602">
        <v>1</v>
      </c>
      <c r="P3602" s="11">
        <v>0.2</v>
      </c>
      <c r="Q3602" s="11">
        <v>0.04</v>
      </c>
      <c r="R3602" s="12">
        <v>89.803333333333299</v>
      </c>
      <c r="S3602" t="s">
        <v>22</v>
      </c>
      <c r="T3602">
        <v>0</v>
      </c>
      <c r="U3602">
        <f t="shared" si="338"/>
        <v>5</v>
      </c>
      <c r="V3602">
        <f t="shared" si="339"/>
        <v>1</v>
      </c>
      <c r="W3602">
        <f t="shared" si="340"/>
        <v>3</v>
      </c>
      <c r="X3602" t="str">
        <f t="shared" si="341"/>
        <v>513</v>
      </c>
      <c r="Y3602" t="str">
        <f>IF(Table1[[#This Row],[RFM_Score]]="555","Champion", IF(AND(J3602&gt;=4,V3602&gt;=4),"Loyal", IF(U3602&lt;=2,"At Risk", IF(W3602&gt;=4,"Potential Loyalist","Others"))))</f>
        <v>Others</v>
      </c>
    </row>
    <row r="3603" spans="1:25">
      <c r="A3603" t="s">
        <v>5192</v>
      </c>
      <c r="B3603">
        <v>34</v>
      </c>
      <c r="C3603" t="s">
        <v>19</v>
      </c>
      <c r="D3603" t="s">
        <v>29</v>
      </c>
      <c r="E3603" s="6" t="s">
        <v>15673</v>
      </c>
      <c r="F3603" t="s">
        <v>26</v>
      </c>
      <c r="G3603">
        <v>2</v>
      </c>
      <c r="H3603">
        <v>0</v>
      </c>
      <c r="I3603">
        <v>50</v>
      </c>
      <c r="J3603">
        <v>3</v>
      </c>
      <c r="K3603">
        <v>269.23</v>
      </c>
      <c r="L3603" t="str">
        <f t="shared" si="336"/>
        <v/>
      </c>
      <c r="M3603">
        <v>3</v>
      </c>
      <c r="N3603" t="str">
        <f t="shared" si="337"/>
        <v/>
      </c>
      <c r="O3603">
        <v>27</v>
      </c>
      <c r="P3603" s="11">
        <v>0</v>
      </c>
      <c r="Q3603" s="11">
        <v>0.06</v>
      </c>
      <c r="R3603" s="12">
        <v>89.743333333333297</v>
      </c>
      <c r="S3603" t="s">
        <v>22</v>
      </c>
      <c r="T3603">
        <v>0</v>
      </c>
      <c r="U3603">
        <f t="shared" si="338"/>
        <v>4</v>
      </c>
      <c r="V3603">
        <f t="shared" si="339"/>
        <v>1</v>
      </c>
      <c r="W3603">
        <f t="shared" si="340"/>
        <v>3</v>
      </c>
      <c r="X3603" t="str">
        <f t="shared" si="341"/>
        <v>413</v>
      </c>
      <c r="Y3603" t="str">
        <f>IF(Table1[[#This Row],[RFM_Score]]="555","Champion", IF(AND(J3603&gt;=4,V3603&gt;=4),"Loyal", IF(U3603&lt;=2,"At Risk", IF(W3603&gt;=4,"Potential Loyalist","Others"))))</f>
        <v>Others</v>
      </c>
    </row>
    <row r="3604" spans="1:25">
      <c r="A3604" t="s">
        <v>5809</v>
      </c>
      <c r="B3604">
        <v>43</v>
      </c>
      <c r="C3604" t="s">
        <v>19</v>
      </c>
      <c r="D3604" t="s">
        <v>25</v>
      </c>
      <c r="E3604" s="6" t="s">
        <v>15674</v>
      </c>
      <c r="F3604" t="s">
        <v>26</v>
      </c>
      <c r="G3604">
        <v>1</v>
      </c>
      <c r="H3604">
        <v>0</v>
      </c>
      <c r="I3604">
        <v>59</v>
      </c>
      <c r="J3604">
        <v>4</v>
      </c>
      <c r="K3604">
        <v>269.16000000000003</v>
      </c>
      <c r="L3604" t="str">
        <f t="shared" si="336"/>
        <v/>
      </c>
      <c r="M3604">
        <v>3</v>
      </c>
      <c r="N3604" t="str">
        <f t="shared" si="337"/>
        <v/>
      </c>
      <c r="O3604">
        <v>54</v>
      </c>
      <c r="P3604" s="11">
        <v>0</v>
      </c>
      <c r="Q3604" s="11">
        <v>6.7796610169491497E-2</v>
      </c>
      <c r="R3604" s="12">
        <v>89.72</v>
      </c>
      <c r="S3604" t="s">
        <v>22</v>
      </c>
      <c r="T3604">
        <v>0</v>
      </c>
      <c r="U3604">
        <f t="shared" si="338"/>
        <v>3</v>
      </c>
      <c r="V3604">
        <f t="shared" si="339"/>
        <v>1</v>
      </c>
      <c r="W3604">
        <f t="shared" si="340"/>
        <v>3</v>
      </c>
      <c r="X3604" t="str">
        <f t="shared" si="341"/>
        <v>313</v>
      </c>
      <c r="Y3604" t="str">
        <f>IF(Table1[[#This Row],[RFM_Score]]="555","Champion", IF(AND(J3604&gt;=4,V3604&gt;=4),"Loyal", IF(U3604&lt;=2,"At Risk", IF(W3604&gt;=4,"Potential Loyalist","Others"))))</f>
        <v>Others</v>
      </c>
    </row>
    <row r="3605" spans="1:25">
      <c r="A3605" t="s">
        <v>11597</v>
      </c>
      <c r="B3605">
        <v>37</v>
      </c>
      <c r="C3605" t="s">
        <v>19</v>
      </c>
      <c r="D3605" t="s">
        <v>25</v>
      </c>
      <c r="E3605" s="6" t="s">
        <v>15675</v>
      </c>
      <c r="F3605" t="s">
        <v>21</v>
      </c>
      <c r="G3605">
        <v>3</v>
      </c>
      <c r="H3605">
        <v>1</v>
      </c>
      <c r="I3605">
        <v>50</v>
      </c>
      <c r="J3605">
        <v>1</v>
      </c>
      <c r="K3605">
        <v>269.16000000000003</v>
      </c>
      <c r="L3605" t="str">
        <f t="shared" si="336"/>
        <v/>
      </c>
      <c r="M3605">
        <v>3</v>
      </c>
      <c r="N3605" t="str">
        <f t="shared" si="337"/>
        <v/>
      </c>
      <c r="O3605">
        <v>6</v>
      </c>
      <c r="P3605" s="11">
        <v>0.33333333333333298</v>
      </c>
      <c r="Q3605" s="11">
        <v>0.02</v>
      </c>
      <c r="R3605" s="12">
        <v>89.72</v>
      </c>
      <c r="S3605" t="s">
        <v>22</v>
      </c>
      <c r="T3605">
        <v>0</v>
      </c>
      <c r="U3605">
        <f t="shared" si="338"/>
        <v>5</v>
      </c>
      <c r="V3605">
        <f t="shared" si="339"/>
        <v>1</v>
      </c>
      <c r="W3605">
        <f t="shared" si="340"/>
        <v>3</v>
      </c>
      <c r="X3605" t="str">
        <f t="shared" si="341"/>
        <v>513</v>
      </c>
      <c r="Y3605" t="str">
        <f>IF(Table1[[#This Row],[RFM_Score]]="555","Champion", IF(AND(J3605&gt;=4,V3605&gt;=4),"Loyal", IF(U3605&lt;=2,"At Risk", IF(W3605&gt;=4,"Potential Loyalist","Others"))))</f>
        <v>Others</v>
      </c>
    </row>
    <row r="3606" spans="1:25">
      <c r="A3606" t="s">
        <v>11689</v>
      </c>
      <c r="B3606">
        <v>38</v>
      </c>
      <c r="C3606" t="s">
        <v>24</v>
      </c>
      <c r="D3606" t="s">
        <v>25</v>
      </c>
      <c r="E3606" s="6" t="s">
        <v>15676</v>
      </c>
      <c r="F3606" t="s">
        <v>37</v>
      </c>
      <c r="G3606">
        <v>0</v>
      </c>
      <c r="H3606">
        <v>0</v>
      </c>
      <c r="I3606">
        <v>59</v>
      </c>
      <c r="J3606">
        <v>1</v>
      </c>
      <c r="K3606">
        <v>269.02999999999997</v>
      </c>
      <c r="L3606" t="str">
        <f t="shared" si="336"/>
        <v/>
      </c>
      <c r="M3606">
        <v>3</v>
      </c>
      <c r="N3606" t="str">
        <f t="shared" si="337"/>
        <v/>
      </c>
      <c r="O3606">
        <v>54</v>
      </c>
      <c r="P3606" s="11">
        <v>0</v>
      </c>
      <c r="Q3606" s="11">
        <v>1.6949152542372801E-2</v>
      </c>
      <c r="R3606" s="12">
        <v>89.676666666666605</v>
      </c>
      <c r="S3606" t="s">
        <v>22</v>
      </c>
      <c r="T3606">
        <v>1</v>
      </c>
      <c r="U3606">
        <f t="shared" si="338"/>
        <v>3</v>
      </c>
      <c r="V3606">
        <f t="shared" si="339"/>
        <v>1</v>
      </c>
      <c r="W3606">
        <f t="shared" si="340"/>
        <v>3</v>
      </c>
      <c r="X3606" t="str">
        <f t="shared" si="341"/>
        <v>313</v>
      </c>
      <c r="Y3606" t="str">
        <f>IF(Table1[[#This Row],[RFM_Score]]="555","Champion", IF(AND(J3606&gt;=4,V3606&gt;=4),"Loyal", IF(U3606&lt;=2,"At Risk", IF(W3606&gt;=4,"Potential Loyalist","Others"))))</f>
        <v>Others</v>
      </c>
    </row>
    <row r="3607" spans="1:25">
      <c r="A3607" t="s">
        <v>3419</v>
      </c>
      <c r="B3607">
        <v>37</v>
      </c>
      <c r="C3607" t="s">
        <v>19</v>
      </c>
      <c r="D3607" t="s">
        <v>25</v>
      </c>
      <c r="E3607" s="6" t="s">
        <v>15677</v>
      </c>
      <c r="F3607" t="s">
        <v>21</v>
      </c>
      <c r="G3607">
        <v>3</v>
      </c>
      <c r="H3607">
        <v>0</v>
      </c>
      <c r="I3607">
        <v>46</v>
      </c>
      <c r="J3607">
        <v>0</v>
      </c>
      <c r="K3607">
        <v>268.94</v>
      </c>
      <c r="L3607" t="str">
        <f t="shared" si="336"/>
        <v/>
      </c>
      <c r="M3607">
        <v>3</v>
      </c>
      <c r="N3607" t="str">
        <f t="shared" si="337"/>
        <v/>
      </c>
      <c r="O3607">
        <v>36</v>
      </c>
      <c r="P3607" s="11">
        <v>0</v>
      </c>
      <c r="Q3607" s="11">
        <v>0</v>
      </c>
      <c r="R3607" s="12">
        <v>89.646666666666604</v>
      </c>
      <c r="S3607" t="s">
        <v>22</v>
      </c>
      <c r="T3607">
        <v>0</v>
      </c>
      <c r="U3607">
        <f t="shared" si="338"/>
        <v>4</v>
      </c>
      <c r="V3607">
        <f t="shared" si="339"/>
        <v>1</v>
      </c>
      <c r="W3607">
        <f t="shared" si="340"/>
        <v>3</v>
      </c>
      <c r="X3607" t="str">
        <f t="shared" si="341"/>
        <v>413</v>
      </c>
      <c r="Y3607" t="str">
        <f>IF(Table1[[#This Row],[RFM_Score]]="555","Champion", IF(AND(J3607&gt;=4,V3607&gt;=4),"Loyal", IF(U3607&lt;=2,"At Risk", IF(W3607&gt;=4,"Potential Loyalist","Others"))))</f>
        <v>Others</v>
      </c>
    </row>
    <row r="3608" spans="1:25">
      <c r="A3608" t="s">
        <v>1725</v>
      </c>
      <c r="B3608">
        <v>38</v>
      </c>
      <c r="C3608" t="s">
        <v>19</v>
      </c>
      <c r="D3608" t="s">
        <v>49</v>
      </c>
      <c r="E3608" s="6" t="s">
        <v>15678</v>
      </c>
      <c r="F3608" t="s">
        <v>21</v>
      </c>
      <c r="G3608">
        <v>2</v>
      </c>
      <c r="H3608">
        <v>0</v>
      </c>
      <c r="I3608">
        <v>47</v>
      </c>
      <c r="J3608">
        <v>5</v>
      </c>
      <c r="K3608">
        <v>268.67</v>
      </c>
      <c r="L3608" t="str">
        <f t="shared" si="336"/>
        <v/>
      </c>
      <c r="M3608">
        <v>3</v>
      </c>
      <c r="N3608" t="str">
        <f t="shared" si="337"/>
        <v/>
      </c>
      <c r="O3608">
        <v>17</v>
      </c>
      <c r="P3608" s="11">
        <v>0</v>
      </c>
      <c r="Q3608" s="11">
        <v>0.10638297872340401</v>
      </c>
      <c r="R3608" s="12">
        <v>89.556666666666601</v>
      </c>
      <c r="S3608" t="s">
        <v>22</v>
      </c>
      <c r="T3608">
        <v>0</v>
      </c>
      <c r="U3608">
        <f t="shared" si="338"/>
        <v>5</v>
      </c>
      <c r="V3608">
        <f t="shared" si="339"/>
        <v>1</v>
      </c>
      <c r="W3608">
        <f t="shared" si="340"/>
        <v>3</v>
      </c>
      <c r="X3608" t="str">
        <f t="shared" si="341"/>
        <v>513</v>
      </c>
      <c r="Y3608" t="str">
        <f>IF(Table1[[#This Row],[RFM_Score]]="555","Champion", IF(AND(J3608&gt;=4,V3608&gt;=4),"Loyal", IF(U3608&lt;=2,"At Risk", IF(W3608&gt;=4,"Potential Loyalist","Others"))))</f>
        <v>Others</v>
      </c>
    </row>
    <row r="3609" spans="1:25">
      <c r="A3609" t="s">
        <v>5820</v>
      </c>
      <c r="B3609">
        <v>60</v>
      </c>
      <c r="C3609" t="s">
        <v>24</v>
      </c>
      <c r="D3609" t="s">
        <v>29</v>
      </c>
      <c r="E3609" s="6" t="s">
        <v>15679</v>
      </c>
      <c r="F3609" t="s">
        <v>62</v>
      </c>
      <c r="G3609">
        <v>2</v>
      </c>
      <c r="H3609">
        <v>0</v>
      </c>
      <c r="I3609">
        <v>52</v>
      </c>
      <c r="J3609">
        <v>2</v>
      </c>
      <c r="K3609">
        <v>268.58</v>
      </c>
      <c r="L3609" t="str">
        <f t="shared" si="336"/>
        <v/>
      </c>
      <c r="M3609">
        <v>3</v>
      </c>
      <c r="N3609" t="str">
        <f t="shared" si="337"/>
        <v/>
      </c>
      <c r="O3609">
        <v>7</v>
      </c>
      <c r="P3609" s="11">
        <v>0</v>
      </c>
      <c r="Q3609" s="11">
        <v>3.8461538461538401E-2</v>
      </c>
      <c r="R3609" s="12">
        <v>89.5266666666666</v>
      </c>
      <c r="S3609" t="s">
        <v>22</v>
      </c>
      <c r="T3609">
        <v>1</v>
      </c>
      <c r="U3609">
        <f t="shared" si="338"/>
        <v>5</v>
      </c>
      <c r="V3609">
        <f t="shared" si="339"/>
        <v>1</v>
      </c>
      <c r="W3609">
        <f t="shared" si="340"/>
        <v>3</v>
      </c>
      <c r="X3609" t="str">
        <f t="shared" si="341"/>
        <v>513</v>
      </c>
      <c r="Y3609" t="str">
        <f>IF(Table1[[#This Row],[RFM_Score]]="555","Champion", IF(AND(J3609&gt;=4,V3609&gt;=4),"Loyal", IF(U3609&lt;=2,"At Risk", IF(W3609&gt;=4,"Potential Loyalist","Others"))))</f>
        <v>Others</v>
      </c>
    </row>
    <row r="3610" spans="1:25">
      <c r="A3610" t="s">
        <v>4469</v>
      </c>
      <c r="B3610">
        <v>37</v>
      </c>
      <c r="C3610" t="s">
        <v>19</v>
      </c>
      <c r="D3610" t="s">
        <v>29</v>
      </c>
      <c r="E3610" s="6" t="s">
        <v>15680</v>
      </c>
      <c r="F3610" t="s">
        <v>30</v>
      </c>
      <c r="G3610">
        <v>1</v>
      </c>
      <c r="H3610">
        <v>0</v>
      </c>
      <c r="I3610">
        <v>47</v>
      </c>
      <c r="J3610">
        <v>4</v>
      </c>
      <c r="K3610">
        <v>268.52999999999997</v>
      </c>
      <c r="L3610" t="str">
        <f t="shared" si="336"/>
        <v/>
      </c>
      <c r="M3610">
        <v>3</v>
      </c>
      <c r="N3610" t="str">
        <f t="shared" si="337"/>
        <v/>
      </c>
      <c r="O3610">
        <v>31</v>
      </c>
      <c r="P3610" s="11">
        <v>0</v>
      </c>
      <c r="Q3610" s="11">
        <v>8.5106382978723402E-2</v>
      </c>
      <c r="R3610" s="12">
        <v>89.509999999999906</v>
      </c>
      <c r="S3610" t="s">
        <v>22</v>
      </c>
      <c r="T3610">
        <v>0</v>
      </c>
      <c r="U3610">
        <f t="shared" si="338"/>
        <v>4</v>
      </c>
      <c r="V3610">
        <f t="shared" si="339"/>
        <v>1</v>
      </c>
      <c r="W3610">
        <f t="shared" si="340"/>
        <v>3</v>
      </c>
      <c r="X3610" t="str">
        <f t="shared" si="341"/>
        <v>413</v>
      </c>
      <c r="Y3610" t="str">
        <f>IF(Table1[[#This Row],[RFM_Score]]="555","Champion", IF(AND(J3610&gt;=4,V3610&gt;=4),"Loyal", IF(U3610&lt;=2,"At Risk", IF(W3610&gt;=4,"Potential Loyalist","Others"))))</f>
        <v>Others</v>
      </c>
    </row>
    <row r="3611" spans="1:25">
      <c r="A3611" t="s">
        <v>7619</v>
      </c>
      <c r="B3611">
        <v>34</v>
      </c>
      <c r="C3611" t="s">
        <v>24</v>
      </c>
      <c r="D3611" t="s">
        <v>35</v>
      </c>
      <c r="E3611" s="6" t="s">
        <v>15681</v>
      </c>
      <c r="F3611" t="s">
        <v>21</v>
      </c>
      <c r="G3611">
        <v>0</v>
      </c>
      <c r="H3611">
        <v>0</v>
      </c>
      <c r="I3611">
        <v>49</v>
      </c>
      <c r="J3611">
        <v>3</v>
      </c>
      <c r="K3611">
        <v>268.41000000000003</v>
      </c>
      <c r="L3611" t="str">
        <f t="shared" si="336"/>
        <v/>
      </c>
      <c r="M3611">
        <v>3</v>
      </c>
      <c r="N3611" t="str">
        <f t="shared" si="337"/>
        <v/>
      </c>
      <c r="O3611">
        <v>7</v>
      </c>
      <c r="P3611" s="11">
        <v>0</v>
      </c>
      <c r="Q3611" s="11">
        <v>6.1224489795918297E-2</v>
      </c>
      <c r="R3611" s="12">
        <v>89.47</v>
      </c>
      <c r="S3611" t="s">
        <v>22</v>
      </c>
      <c r="T3611">
        <v>0</v>
      </c>
      <c r="U3611">
        <f t="shared" si="338"/>
        <v>5</v>
      </c>
      <c r="V3611">
        <f t="shared" si="339"/>
        <v>1</v>
      </c>
      <c r="W3611">
        <f t="shared" si="340"/>
        <v>3</v>
      </c>
      <c r="X3611" t="str">
        <f t="shared" si="341"/>
        <v>513</v>
      </c>
      <c r="Y3611" t="str">
        <f>IF(Table1[[#This Row],[RFM_Score]]="555","Champion", IF(AND(J3611&gt;=4,V3611&gt;=4),"Loyal", IF(U3611&lt;=2,"At Risk", IF(W3611&gt;=4,"Potential Loyalist","Others"))))</f>
        <v>Others</v>
      </c>
    </row>
    <row r="3612" spans="1:25">
      <c r="A3612" t="s">
        <v>9788</v>
      </c>
      <c r="B3612">
        <v>36</v>
      </c>
      <c r="C3612" t="s">
        <v>19</v>
      </c>
      <c r="D3612" t="s">
        <v>41</v>
      </c>
      <c r="E3612" s="6" t="s">
        <v>15682</v>
      </c>
      <c r="F3612" t="s">
        <v>26</v>
      </c>
      <c r="G3612">
        <v>1</v>
      </c>
      <c r="H3612">
        <v>0</v>
      </c>
      <c r="I3612">
        <v>41</v>
      </c>
      <c r="J3612">
        <v>4</v>
      </c>
      <c r="K3612">
        <v>268.38</v>
      </c>
      <c r="L3612" t="str">
        <f t="shared" si="336"/>
        <v/>
      </c>
      <c r="M3612">
        <v>3</v>
      </c>
      <c r="N3612" t="str">
        <f t="shared" si="337"/>
        <v/>
      </c>
      <c r="O3612">
        <v>10</v>
      </c>
      <c r="P3612" s="11">
        <v>0</v>
      </c>
      <c r="Q3612" s="11">
        <v>9.7560975609756101E-2</v>
      </c>
      <c r="R3612" s="12">
        <v>89.46</v>
      </c>
      <c r="S3612" t="s">
        <v>22</v>
      </c>
      <c r="T3612">
        <v>0</v>
      </c>
      <c r="U3612">
        <f t="shared" si="338"/>
        <v>5</v>
      </c>
      <c r="V3612">
        <f t="shared" si="339"/>
        <v>1</v>
      </c>
      <c r="W3612">
        <f t="shared" si="340"/>
        <v>3</v>
      </c>
      <c r="X3612" t="str">
        <f t="shared" si="341"/>
        <v>513</v>
      </c>
      <c r="Y3612" t="str">
        <f>IF(Table1[[#This Row],[RFM_Score]]="555","Champion", IF(AND(J3612&gt;=4,V3612&gt;=4),"Loyal", IF(U3612&lt;=2,"At Risk", IF(W3612&gt;=4,"Potential Loyalist","Others"))))</f>
        <v>Others</v>
      </c>
    </row>
    <row r="3613" spans="1:25">
      <c r="A3613" t="s">
        <v>1822</v>
      </c>
      <c r="B3613">
        <v>18</v>
      </c>
      <c r="C3613" t="s">
        <v>19</v>
      </c>
      <c r="D3613" t="s">
        <v>25</v>
      </c>
      <c r="E3613" s="6" t="s">
        <v>15683</v>
      </c>
      <c r="F3613" t="s">
        <v>60</v>
      </c>
      <c r="G3613">
        <v>1</v>
      </c>
      <c r="H3613">
        <v>0</v>
      </c>
      <c r="I3613">
        <v>39</v>
      </c>
      <c r="J3613">
        <v>2</v>
      </c>
      <c r="K3613">
        <v>268.17</v>
      </c>
      <c r="L3613" t="str">
        <f t="shared" si="336"/>
        <v/>
      </c>
      <c r="M3613">
        <v>3</v>
      </c>
      <c r="N3613" t="str">
        <f t="shared" si="337"/>
        <v/>
      </c>
      <c r="O3613">
        <v>46</v>
      </c>
      <c r="P3613" s="11">
        <v>0</v>
      </c>
      <c r="Q3613" s="11">
        <v>5.1282051282051197E-2</v>
      </c>
      <c r="R3613" s="12">
        <v>89.39</v>
      </c>
      <c r="S3613" t="s">
        <v>22</v>
      </c>
      <c r="T3613">
        <v>0</v>
      </c>
      <c r="U3613">
        <f t="shared" si="338"/>
        <v>3</v>
      </c>
      <c r="V3613">
        <f t="shared" si="339"/>
        <v>1</v>
      </c>
      <c r="W3613">
        <f t="shared" si="340"/>
        <v>3</v>
      </c>
      <c r="X3613" t="str">
        <f t="shared" si="341"/>
        <v>313</v>
      </c>
      <c r="Y3613" t="str">
        <f>IF(Table1[[#This Row],[RFM_Score]]="555","Champion", IF(AND(J3613&gt;=4,V3613&gt;=4),"Loyal", IF(U3613&lt;=2,"At Risk", IF(W3613&gt;=4,"Potential Loyalist","Others"))))</f>
        <v>Others</v>
      </c>
    </row>
    <row r="3614" spans="1:25">
      <c r="A3614" t="s">
        <v>1404</v>
      </c>
      <c r="B3614">
        <v>23</v>
      </c>
      <c r="C3614" t="s">
        <v>24</v>
      </c>
      <c r="D3614" t="s">
        <v>25</v>
      </c>
      <c r="E3614" s="6" t="s">
        <v>15684</v>
      </c>
      <c r="F3614" t="s">
        <v>21</v>
      </c>
      <c r="G3614">
        <v>4</v>
      </c>
      <c r="H3614">
        <v>0</v>
      </c>
      <c r="I3614">
        <v>49</v>
      </c>
      <c r="J3614">
        <v>6</v>
      </c>
      <c r="K3614">
        <v>268.11</v>
      </c>
      <c r="L3614" t="str">
        <f t="shared" si="336"/>
        <v/>
      </c>
      <c r="M3614">
        <v>3</v>
      </c>
      <c r="N3614" t="str">
        <f t="shared" si="337"/>
        <v/>
      </c>
      <c r="O3614">
        <v>123</v>
      </c>
      <c r="P3614" s="11">
        <v>0</v>
      </c>
      <c r="Q3614" s="11">
        <v>0.122448979591836</v>
      </c>
      <c r="R3614" s="12">
        <v>89.37</v>
      </c>
      <c r="S3614" t="s">
        <v>22</v>
      </c>
      <c r="T3614">
        <v>1</v>
      </c>
      <c r="U3614">
        <f t="shared" si="338"/>
        <v>1</v>
      </c>
      <c r="V3614">
        <f t="shared" si="339"/>
        <v>1</v>
      </c>
      <c r="W3614">
        <f t="shared" si="340"/>
        <v>3</v>
      </c>
      <c r="X3614" t="str">
        <f t="shared" si="341"/>
        <v>113</v>
      </c>
      <c r="Y3614" t="str">
        <f>IF(Table1[[#This Row],[RFM_Score]]="555","Champion", IF(AND(J3614&gt;=4,V3614&gt;=4),"Loyal", IF(U3614&lt;=2,"At Risk", IF(W3614&gt;=4,"Potential Loyalist","Others"))))</f>
        <v>At Risk</v>
      </c>
    </row>
    <row r="3615" spans="1:25">
      <c r="A3615" t="s">
        <v>5069</v>
      </c>
      <c r="B3615">
        <v>43</v>
      </c>
      <c r="C3615" t="s">
        <v>19</v>
      </c>
      <c r="D3615" t="s">
        <v>41</v>
      </c>
      <c r="E3615" s="6" t="s">
        <v>15685</v>
      </c>
      <c r="F3615" t="s">
        <v>26</v>
      </c>
      <c r="G3615">
        <v>1</v>
      </c>
      <c r="H3615">
        <v>0</v>
      </c>
      <c r="I3615">
        <v>50</v>
      </c>
      <c r="J3615">
        <v>1</v>
      </c>
      <c r="K3615">
        <v>267.95999999999998</v>
      </c>
      <c r="L3615" t="str">
        <f t="shared" si="336"/>
        <v/>
      </c>
      <c r="M3615">
        <v>3</v>
      </c>
      <c r="N3615" t="str">
        <f t="shared" si="337"/>
        <v/>
      </c>
      <c r="O3615">
        <v>13</v>
      </c>
      <c r="P3615" s="11">
        <v>0</v>
      </c>
      <c r="Q3615" s="11">
        <v>0.02</v>
      </c>
      <c r="R3615" s="12">
        <v>89.32</v>
      </c>
      <c r="S3615" t="s">
        <v>22</v>
      </c>
      <c r="T3615">
        <v>0</v>
      </c>
      <c r="U3615">
        <f t="shared" si="338"/>
        <v>5</v>
      </c>
      <c r="V3615">
        <f t="shared" si="339"/>
        <v>1</v>
      </c>
      <c r="W3615">
        <f t="shared" si="340"/>
        <v>3</v>
      </c>
      <c r="X3615" t="str">
        <f t="shared" si="341"/>
        <v>513</v>
      </c>
      <c r="Y3615" t="str">
        <f>IF(Table1[[#This Row],[RFM_Score]]="555","Champion", IF(AND(J3615&gt;=4,V3615&gt;=4),"Loyal", IF(U3615&lt;=2,"At Risk", IF(W3615&gt;=4,"Potential Loyalist","Others"))))</f>
        <v>Others</v>
      </c>
    </row>
    <row r="3616" spans="1:25">
      <c r="A3616" t="s">
        <v>10830</v>
      </c>
      <c r="B3616">
        <v>40</v>
      </c>
      <c r="C3616" t="s">
        <v>24</v>
      </c>
      <c r="D3616" t="s">
        <v>46</v>
      </c>
      <c r="E3616" s="6" t="s">
        <v>15686</v>
      </c>
      <c r="F3616" t="s">
        <v>21</v>
      </c>
      <c r="G3616">
        <v>0</v>
      </c>
      <c r="H3616">
        <v>0</v>
      </c>
      <c r="I3616">
        <v>35</v>
      </c>
      <c r="J3616">
        <v>2</v>
      </c>
      <c r="K3616">
        <v>267.77999999999997</v>
      </c>
      <c r="L3616" t="str">
        <f t="shared" si="336"/>
        <v/>
      </c>
      <c r="M3616">
        <v>3</v>
      </c>
      <c r="N3616" t="str">
        <f t="shared" si="337"/>
        <v/>
      </c>
      <c r="O3616">
        <v>0</v>
      </c>
      <c r="P3616" s="11">
        <v>0</v>
      </c>
      <c r="Q3616" s="11">
        <v>5.7142857142857099E-2</v>
      </c>
      <c r="R3616" s="12">
        <v>89.259999999999906</v>
      </c>
      <c r="S3616" t="s">
        <v>22</v>
      </c>
      <c r="T3616">
        <v>0</v>
      </c>
      <c r="U3616">
        <f t="shared" si="338"/>
        <v>5</v>
      </c>
      <c r="V3616">
        <f t="shared" si="339"/>
        <v>1</v>
      </c>
      <c r="W3616">
        <f t="shared" si="340"/>
        <v>3</v>
      </c>
      <c r="X3616" t="str">
        <f t="shared" si="341"/>
        <v>513</v>
      </c>
      <c r="Y3616" t="str">
        <f>IF(Table1[[#This Row],[RFM_Score]]="555","Champion", IF(AND(J3616&gt;=4,V3616&gt;=4),"Loyal", IF(U3616&lt;=2,"At Risk", IF(W3616&gt;=4,"Potential Loyalist","Others"))))</f>
        <v>Others</v>
      </c>
    </row>
    <row r="3617" spans="1:25">
      <c r="A3617" t="s">
        <v>7238</v>
      </c>
      <c r="B3617">
        <v>35</v>
      </c>
      <c r="C3617" t="s">
        <v>33</v>
      </c>
      <c r="D3617" t="s">
        <v>41</v>
      </c>
      <c r="E3617" s="6" t="s">
        <v>15687</v>
      </c>
      <c r="F3617" t="s">
        <v>62</v>
      </c>
      <c r="G3617">
        <v>0</v>
      </c>
      <c r="H3617">
        <v>0</v>
      </c>
      <c r="I3617">
        <v>35</v>
      </c>
      <c r="J3617">
        <v>1</v>
      </c>
      <c r="K3617">
        <v>267.38</v>
      </c>
      <c r="L3617" t="str">
        <f t="shared" si="336"/>
        <v/>
      </c>
      <c r="M3617">
        <v>3</v>
      </c>
      <c r="N3617" t="str">
        <f t="shared" si="337"/>
        <v/>
      </c>
      <c r="O3617">
        <v>82</v>
      </c>
      <c r="P3617" s="11">
        <v>0</v>
      </c>
      <c r="Q3617" s="11">
        <v>2.8571428571428501E-2</v>
      </c>
      <c r="R3617" s="12">
        <v>89.126666666666594</v>
      </c>
      <c r="S3617" t="s">
        <v>22</v>
      </c>
      <c r="T3617">
        <v>0</v>
      </c>
      <c r="U3617">
        <f t="shared" si="338"/>
        <v>2</v>
      </c>
      <c r="V3617">
        <f t="shared" si="339"/>
        <v>1</v>
      </c>
      <c r="W3617">
        <f t="shared" si="340"/>
        <v>3</v>
      </c>
      <c r="X3617" t="str">
        <f t="shared" si="341"/>
        <v>213</v>
      </c>
      <c r="Y3617" t="str">
        <f>IF(Table1[[#This Row],[RFM_Score]]="555","Champion", IF(AND(J3617&gt;=4,V3617&gt;=4),"Loyal", IF(U3617&lt;=2,"At Risk", IF(W3617&gt;=4,"Potential Loyalist","Others"))))</f>
        <v>At Risk</v>
      </c>
    </row>
    <row r="3618" spans="1:25">
      <c r="A3618" t="s">
        <v>5149</v>
      </c>
      <c r="B3618">
        <v>34</v>
      </c>
      <c r="C3618" t="s">
        <v>24</v>
      </c>
      <c r="D3618" t="s">
        <v>49</v>
      </c>
      <c r="E3618" s="6" t="s">
        <v>15688</v>
      </c>
      <c r="F3618" t="s">
        <v>26</v>
      </c>
      <c r="G3618">
        <v>4</v>
      </c>
      <c r="H3618">
        <v>0</v>
      </c>
      <c r="I3618">
        <v>53</v>
      </c>
      <c r="J3618">
        <v>4</v>
      </c>
      <c r="K3618">
        <v>267.13</v>
      </c>
      <c r="L3618" t="str">
        <f t="shared" si="336"/>
        <v/>
      </c>
      <c r="M3618">
        <v>3</v>
      </c>
      <c r="N3618" t="str">
        <f t="shared" si="337"/>
        <v/>
      </c>
      <c r="O3618">
        <v>83</v>
      </c>
      <c r="P3618" s="11">
        <v>0</v>
      </c>
      <c r="Q3618" s="11">
        <v>7.5471698113207503E-2</v>
      </c>
      <c r="R3618" s="12">
        <v>89.043333333333294</v>
      </c>
      <c r="S3618" t="s">
        <v>22</v>
      </c>
      <c r="T3618">
        <v>0</v>
      </c>
      <c r="U3618">
        <f t="shared" si="338"/>
        <v>2</v>
      </c>
      <c r="V3618">
        <f t="shared" si="339"/>
        <v>1</v>
      </c>
      <c r="W3618">
        <f t="shared" si="340"/>
        <v>3</v>
      </c>
      <c r="X3618" t="str">
        <f t="shared" si="341"/>
        <v>213</v>
      </c>
      <c r="Y3618" t="str">
        <f>IF(Table1[[#This Row],[RFM_Score]]="555","Champion", IF(AND(J3618&gt;=4,V3618&gt;=4),"Loyal", IF(U3618&lt;=2,"At Risk", IF(W3618&gt;=4,"Potential Loyalist","Others"))))</f>
        <v>At Risk</v>
      </c>
    </row>
    <row r="3619" spans="1:25">
      <c r="A3619" t="s">
        <v>7249</v>
      </c>
      <c r="B3619">
        <v>19</v>
      </c>
      <c r="C3619" t="s">
        <v>24</v>
      </c>
      <c r="D3619" t="s">
        <v>25</v>
      </c>
      <c r="E3619" s="6" t="s">
        <v>15689</v>
      </c>
      <c r="F3619" t="s">
        <v>30</v>
      </c>
      <c r="G3619">
        <v>4</v>
      </c>
      <c r="H3619">
        <v>4</v>
      </c>
      <c r="I3619">
        <v>53</v>
      </c>
      <c r="J3619">
        <v>5</v>
      </c>
      <c r="K3619">
        <v>266.98</v>
      </c>
      <c r="L3619" t="str">
        <f t="shared" si="336"/>
        <v/>
      </c>
      <c r="M3619">
        <v>3</v>
      </c>
      <c r="N3619" t="str">
        <f t="shared" si="337"/>
        <v/>
      </c>
      <c r="O3619">
        <v>3</v>
      </c>
      <c r="P3619" s="11">
        <v>1</v>
      </c>
      <c r="Q3619" s="11">
        <v>9.4339622641509399E-2</v>
      </c>
      <c r="R3619" s="12">
        <v>88.993333333333297</v>
      </c>
      <c r="S3619" t="s">
        <v>22</v>
      </c>
      <c r="T3619">
        <v>0</v>
      </c>
      <c r="U3619">
        <f t="shared" si="338"/>
        <v>5</v>
      </c>
      <c r="V3619">
        <f t="shared" si="339"/>
        <v>1</v>
      </c>
      <c r="W3619">
        <f t="shared" si="340"/>
        <v>3</v>
      </c>
      <c r="X3619" t="str">
        <f t="shared" si="341"/>
        <v>513</v>
      </c>
      <c r="Y3619" t="str">
        <f>IF(Table1[[#This Row],[RFM_Score]]="555","Champion", IF(AND(J3619&gt;=4,V3619&gt;=4),"Loyal", IF(U3619&lt;=2,"At Risk", IF(W3619&gt;=4,"Potential Loyalist","Others"))))</f>
        <v>Others</v>
      </c>
    </row>
    <row r="3620" spans="1:25">
      <c r="A3620" t="s">
        <v>2827</v>
      </c>
      <c r="B3620">
        <v>42</v>
      </c>
      <c r="C3620" t="s">
        <v>19</v>
      </c>
      <c r="D3620" t="s">
        <v>25</v>
      </c>
      <c r="E3620" s="6" t="s">
        <v>15690</v>
      </c>
      <c r="F3620" t="s">
        <v>21</v>
      </c>
      <c r="G3620">
        <v>5</v>
      </c>
      <c r="H3620">
        <v>1</v>
      </c>
      <c r="I3620">
        <v>55</v>
      </c>
      <c r="J3620">
        <v>3</v>
      </c>
      <c r="K3620">
        <v>266.91000000000003</v>
      </c>
      <c r="L3620" t="str">
        <f t="shared" si="336"/>
        <v/>
      </c>
      <c r="M3620">
        <v>3</v>
      </c>
      <c r="N3620" t="str">
        <f t="shared" si="337"/>
        <v/>
      </c>
      <c r="O3620">
        <v>22</v>
      </c>
      <c r="P3620" s="11">
        <v>0.2</v>
      </c>
      <c r="Q3620" s="11">
        <v>5.4545454545454501E-2</v>
      </c>
      <c r="R3620" s="12">
        <v>88.97</v>
      </c>
      <c r="S3620" t="s">
        <v>22</v>
      </c>
      <c r="T3620">
        <v>1</v>
      </c>
      <c r="U3620">
        <f t="shared" si="338"/>
        <v>4</v>
      </c>
      <c r="V3620">
        <f t="shared" si="339"/>
        <v>1</v>
      </c>
      <c r="W3620">
        <f t="shared" si="340"/>
        <v>3</v>
      </c>
      <c r="X3620" t="str">
        <f t="shared" si="341"/>
        <v>413</v>
      </c>
      <c r="Y3620" t="str">
        <f>IF(Table1[[#This Row],[RFM_Score]]="555","Champion", IF(AND(J3620&gt;=4,V3620&gt;=4),"Loyal", IF(U3620&lt;=2,"At Risk", IF(W3620&gt;=4,"Potential Loyalist","Others"))))</f>
        <v>Others</v>
      </c>
    </row>
    <row r="3621" spans="1:25">
      <c r="A3621" t="s">
        <v>10399</v>
      </c>
      <c r="B3621">
        <v>37</v>
      </c>
      <c r="C3621" t="s">
        <v>19</v>
      </c>
      <c r="D3621" t="s">
        <v>29</v>
      </c>
      <c r="E3621" s="6" t="s">
        <v>15691</v>
      </c>
      <c r="F3621" t="s">
        <v>30</v>
      </c>
      <c r="G3621">
        <v>3</v>
      </c>
      <c r="H3621">
        <v>0</v>
      </c>
      <c r="I3621">
        <v>49</v>
      </c>
      <c r="J3621">
        <v>3</v>
      </c>
      <c r="K3621">
        <v>266.91000000000003</v>
      </c>
      <c r="L3621" t="str">
        <f t="shared" si="336"/>
        <v/>
      </c>
      <c r="M3621">
        <v>3</v>
      </c>
      <c r="N3621" t="str">
        <f t="shared" si="337"/>
        <v/>
      </c>
      <c r="O3621">
        <v>1</v>
      </c>
      <c r="P3621" s="11">
        <v>0</v>
      </c>
      <c r="Q3621" s="11">
        <v>6.1224489795918297E-2</v>
      </c>
      <c r="R3621" s="12">
        <v>88.97</v>
      </c>
      <c r="S3621" t="s">
        <v>22</v>
      </c>
      <c r="T3621">
        <v>0</v>
      </c>
      <c r="U3621">
        <f t="shared" si="338"/>
        <v>5</v>
      </c>
      <c r="V3621">
        <f t="shared" si="339"/>
        <v>1</v>
      </c>
      <c r="W3621">
        <f t="shared" si="340"/>
        <v>3</v>
      </c>
      <c r="X3621" t="str">
        <f t="shared" si="341"/>
        <v>513</v>
      </c>
      <c r="Y3621" t="str">
        <f>IF(Table1[[#This Row],[RFM_Score]]="555","Champion", IF(AND(J3621&gt;=4,V3621&gt;=4),"Loyal", IF(U3621&lt;=2,"At Risk", IF(W3621&gt;=4,"Potential Loyalist","Others"))))</f>
        <v>Others</v>
      </c>
    </row>
    <row r="3622" spans="1:25">
      <c r="A3622" t="s">
        <v>7833</v>
      </c>
      <c r="B3622">
        <v>18</v>
      </c>
      <c r="C3622" t="s">
        <v>19</v>
      </c>
      <c r="D3622" t="s">
        <v>41</v>
      </c>
      <c r="E3622" s="6" t="s">
        <v>15692</v>
      </c>
      <c r="F3622" t="s">
        <v>26</v>
      </c>
      <c r="G3622">
        <v>3</v>
      </c>
      <c r="H3622">
        <v>1</v>
      </c>
      <c r="I3622">
        <v>55</v>
      </c>
      <c r="J3622">
        <v>3</v>
      </c>
      <c r="K3622">
        <v>266.85000000000002</v>
      </c>
      <c r="L3622" t="str">
        <f t="shared" si="336"/>
        <v/>
      </c>
      <c r="M3622">
        <v>3</v>
      </c>
      <c r="N3622" t="str">
        <f t="shared" si="337"/>
        <v/>
      </c>
      <c r="O3622">
        <v>33</v>
      </c>
      <c r="P3622" s="11">
        <v>0.33333333333333298</v>
      </c>
      <c r="Q3622" s="11">
        <v>5.4545454545454501E-2</v>
      </c>
      <c r="R3622" s="12">
        <v>88.95</v>
      </c>
      <c r="S3622" t="s">
        <v>22</v>
      </c>
      <c r="T3622">
        <v>0</v>
      </c>
      <c r="U3622">
        <f t="shared" si="338"/>
        <v>4</v>
      </c>
      <c r="V3622">
        <f t="shared" si="339"/>
        <v>1</v>
      </c>
      <c r="W3622">
        <f t="shared" si="340"/>
        <v>3</v>
      </c>
      <c r="X3622" t="str">
        <f t="shared" si="341"/>
        <v>413</v>
      </c>
      <c r="Y3622" t="str">
        <f>IF(Table1[[#This Row],[RFM_Score]]="555","Champion", IF(AND(J3622&gt;=4,V3622&gt;=4),"Loyal", IF(U3622&lt;=2,"At Risk", IF(W3622&gt;=4,"Potential Loyalist","Others"))))</f>
        <v>Others</v>
      </c>
    </row>
    <row r="3623" spans="1:25">
      <c r="A3623" t="s">
        <v>4614</v>
      </c>
      <c r="B3623">
        <v>56</v>
      </c>
      <c r="C3623" t="s">
        <v>19</v>
      </c>
      <c r="D3623" t="s">
        <v>25</v>
      </c>
      <c r="E3623" s="6" t="s">
        <v>15693</v>
      </c>
      <c r="F3623" t="s">
        <v>62</v>
      </c>
      <c r="G3623">
        <v>2</v>
      </c>
      <c r="H3623">
        <v>0</v>
      </c>
      <c r="I3623">
        <v>49</v>
      </c>
      <c r="J3623">
        <v>3</v>
      </c>
      <c r="K3623">
        <v>266.7</v>
      </c>
      <c r="L3623" t="str">
        <f t="shared" si="336"/>
        <v/>
      </c>
      <c r="M3623">
        <v>3</v>
      </c>
      <c r="N3623" t="str">
        <f t="shared" si="337"/>
        <v/>
      </c>
      <c r="O3623">
        <v>6</v>
      </c>
      <c r="P3623" s="11">
        <v>0</v>
      </c>
      <c r="Q3623" s="11">
        <v>6.1224489795918297E-2</v>
      </c>
      <c r="R3623" s="12">
        <v>88.899999999999906</v>
      </c>
      <c r="S3623" t="s">
        <v>22</v>
      </c>
      <c r="T3623">
        <v>0</v>
      </c>
      <c r="U3623">
        <f t="shared" si="338"/>
        <v>5</v>
      </c>
      <c r="V3623">
        <f t="shared" si="339"/>
        <v>1</v>
      </c>
      <c r="W3623">
        <f t="shared" si="340"/>
        <v>3</v>
      </c>
      <c r="X3623" t="str">
        <f t="shared" si="341"/>
        <v>513</v>
      </c>
      <c r="Y3623" t="str">
        <f>IF(Table1[[#This Row],[RFM_Score]]="555","Champion", IF(AND(J3623&gt;=4,V3623&gt;=4),"Loyal", IF(U3623&lt;=2,"At Risk", IF(W3623&gt;=4,"Potential Loyalist","Others"))))</f>
        <v>Others</v>
      </c>
    </row>
    <row r="3624" spans="1:25">
      <c r="A3624" t="s">
        <v>4703</v>
      </c>
      <c r="B3624">
        <v>27</v>
      </c>
      <c r="C3624" t="s">
        <v>19</v>
      </c>
      <c r="D3624" t="s">
        <v>41</v>
      </c>
      <c r="E3624" s="6" t="s">
        <v>15694</v>
      </c>
      <c r="F3624" t="s">
        <v>21</v>
      </c>
      <c r="G3624">
        <v>7</v>
      </c>
      <c r="H3624">
        <v>2</v>
      </c>
      <c r="I3624">
        <v>56</v>
      </c>
      <c r="J3624">
        <v>1</v>
      </c>
      <c r="K3624">
        <v>266.63</v>
      </c>
      <c r="L3624" t="str">
        <f t="shared" si="336"/>
        <v/>
      </c>
      <c r="M3624">
        <v>3</v>
      </c>
      <c r="N3624" t="str">
        <f t="shared" si="337"/>
        <v/>
      </c>
      <c r="O3624">
        <v>72</v>
      </c>
      <c r="P3624" s="11">
        <v>0.28571428571428498</v>
      </c>
      <c r="Q3624" s="11">
        <v>1.7857142857142801E-2</v>
      </c>
      <c r="R3624" s="12">
        <v>88.876666666666594</v>
      </c>
      <c r="S3624" t="s">
        <v>22</v>
      </c>
      <c r="T3624">
        <v>0</v>
      </c>
      <c r="U3624">
        <f t="shared" si="338"/>
        <v>2</v>
      </c>
      <c r="V3624">
        <f t="shared" si="339"/>
        <v>1</v>
      </c>
      <c r="W3624">
        <f t="shared" si="340"/>
        <v>3</v>
      </c>
      <c r="X3624" t="str">
        <f t="shared" si="341"/>
        <v>213</v>
      </c>
      <c r="Y3624" t="str">
        <f>IF(Table1[[#This Row],[RFM_Score]]="555","Champion", IF(AND(J3624&gt;=4,V3624&gt;=4),"Loyal", IF(U3624&lt;=2,"At Risk", IF(W3624&gt;=4,"Potential Loyalist","Others"))))</f>
        <v>At Risk</v>
      </c>
    </row>
    <row r="3625" spans="1:25">
      <c r="A3625" t="s">
        <v>7212</v>
      </c>
      <c r="B3625">
        <v>39</v>
      </c>
      <c r="C3625" t="s">
        <v>19</v>
      </c>
      <c r="D3625" t="s">
        <v>41</v>
      </c>
      <c r="E3625" s="6" t="s">
        <v>15695</v>
      </c>
      <c r="F3625" t="s">
        <v>30</v>
      </c>
      <c r="G3625">
        <v>2</v>
      </c>
      <c r="H3625">
        <v>1</v>
      </c>
      <c r="I3625">
        <v>57</v>
      </c>
      <c r="J3625">
        <v>7</v>
      </c>
      <c r="K3625">
        <v>266.33</v>
      </c>
      <c r="L3625" t="str">
        <f t="shared" si="336"/>
        <v/>
      </c>
      <c r="M3625">
        <v>3</v>
      </c>
      <c r="N3625" t="str">
        <f t="shared" si="337"/>
        <v/>
      </c>
      <c r="O3625">
        <v>57</v>
      </c>
      <c r="P3625" s="11">
        <v>0.5</v>
      </c>
      <c r="Q3625" s="11">
        <v>0.122807017543859</v>
      </c>
      <c r="R3625" s="12">
        <v>88.7766666666666</v>
      </c>
      <c r="S3625" t="s">
        <v>22</v>
      </c>
      <c r="T3625">
        <v>0</v>
      </c>
      <c r="U3625">
        <f t="shared" si="338"/>
        <v>3</v>
      </c>
      <c r="V3625">
        <f t="shared" si="339"/>
        <v>1</v>
      </c>
      <c r="W3625">
        <f t="shared" si="340"/>
        <v>3</v>
      </c>
      <c r="X3625" t="str">
        <f t="shared" si="341"/>
        <v>313</v>
      </c>
      <c r="Y3625" t="str">
        <f>IF(Table1[[#This Row],[RFM_Score]]="555","Champion", IF(AND(J3625&gt;=4,V3625&gt;=4),"Loyal", IF(U3625&lt;=2,"At Risk", IF(W3625&gt;=4,"Potential Loyalist","Others"))))</f>
        <v>Others</v>
      </c>
    </row>
    <row r="3626" spans="1:25">
      <c r="A3626" t="s">
        <v>7085</v>
      </c>
      <c r="B3626">
        <v>19</v>
      </c>
      <c r="C3626" t="s">
        <v>24</v>
      </c>
      <c r="D3626" t="s">
        <v>46</v>
      </c>
      <c r="E3626" s="6" t="s">
        <v>15696</v>
      </c>
      <c r="F3626" t="s">
        <v>37</v>
      </c>
      <c r="G3626">
        <v>3</v>
      </c>
      <c r="H3626">
        <v>1</v>
      </c>
      <c r="I3626">
        <v>53</v>
      </c>
      <c r="J3626">
        <v>0</v>
      </c>
      <c r="K3626">
        <v>265.63</v>
      </c>
      <c r="L3626" t="str">
        <f t="shared" si="336"/>
        <v/>
      </c>
      <c r="M3626">
        <v>3</v>
      </c>
      <c r="N3626" t="str">
        <f t="shared" si="337"/>
        <v/>
      </c>
      <c r="O3626">
        <v>12</v>
      </c>
      <c r="P3626" s="11">
        <v>0.33333333333333298</v>
      </c>
      <c r="Q3626" s="11">
        <v>0</v>
      </c>
      <c r="R3626" s="12">
        <v>88.543333333333294</v>
      </c>
      <c r="S3626" t="s">
        <v>22</v>
      </c>
      <c r="T3626">
        <v>0</v>
      </c>
      <c r="U3626">
        <f t="shared" si="338"/>
        <v>5</v>
      </c>
      <c r="V3626">
        <f t="shared" si="339"/>
        <v>1</v>
      </c>
      <c r="W3626">
        <f t="shared" si="340"/>
        <v>3</v>
      </c>
      <c r="X3626" t="str">
        <f t="shared" si="341"/>
        <v>513</v>
      </c>
      <c r="Y3626" t="str">
        <f>IF(Table1[[#This Row],[RFM_Score]]="555","Champion", IF(AND(J3626&gt;=4,V3626&gt;=4),"Loyal", IF(U3626&lt;=2,"At Risk", IF(W3626&gt;=4,"Potential Loyalist","Others"))))</f>
        <v>Others</v>
      </c>
    </row>
    <row r="3627" spans="1:25">
      <c r="A3627" t="s">
        <v>4653</v>
      </c>
      <c r="B3627">
        <v>48</v>
      </c>
      <c r="C3627" t="s">
        <v>19</v>
      </c>
      <c r="D3627" t="s">
        <v>25</v>
      </c>
      <c r="E3627" s="6" t="s">
        <v>15697</v>
      </c>
      <c r="F3627" t="s">
        <v>37</v>
      </c>
      <c r="G3627">
        <v>2</v>
      </c>
      <c r="H3627">
        <v>0</v>
      </c>
      <c r="I3627">
        <v>51</v>
      </c>
      <c r="J3627">
        <v>4</v>
      </c>
      <c r="K3627">
        <v>265.49</v>
      </c>
      <c r="L3627" t="str">
        <f t="shared" si="336"/>
        <v/>
      </c>
      <c r="M3627">
        <v>3</v>
      </c>
      <c r="N3627" t="str">
        <f t="shared" si="337"/>
        <v/>
      </c>
      <c r="O3627">
        <v>36</v>
      </c>
      <c r="P3627" s="11">
        <v>0</v>
      </c>
      <c r="Q3627" s="11">
        <v>7.8431372549019607E-2</v>
      </c>
      <c r="R3627" s="12">
        <v>88.496666666666599</v>
      </c>
      <c r="S3627" t="s">
        <v>22</v>
      </c>
      <c r="T3627">
        <v>0</v>
      </c>
      <c r="U3627">
        <f t="shared" si="338"/>
        <v>4</v>
      </c>
      <c r="V3627">
        <f t="shared" si="339"/>
        <v>1</v>
      </c>
      <c r="W3627">
        <f t="shared" si="340"/>
        <v>3</v>
      </c>
      <c r="X3627" t="str">
        <f t="shared" si="341"/>
        <v>413</v>
      </c>
      <c r="Y3627" t="str">
        <f>IF(Table1[[#This Row],[RFM_Score]]="555","Champion", IF(AND(J3627&gt;=4,V3627&gt;=4),"Loyal", IF(U3627&lt;=2,"At Risk", IF(W3627&gt;=4,"Potential Loyalist","Others"))))</f>
        <v>Others</v>
      </c>
    </row>
    <row r="3628" spans="1:25">
      <c r="A3628" t="s">
        <v>9290</v>
      </c>
      <c r="B3628">
        <v>19</v>
      </c>
      <c r="C3628" t="s">
        <v>24</v>
      </c>
      <c r="D3628" t="s">
        <v>25</v>
      </c>
      <c r="E3628" s="6" t="s">
        <v>15698</v>
      </c>
      <c r="F3628" t="s">
        <v>26</v>
      </c>
      <c r="G3628">
        <v>1</v>
      </c>
      <c r="H3628">
        <v>0</v>
      </c>
      <c r="I3628">
        <v>51</v>
      </c>
      <c r="J3628">
        <v>3</v>
      </c>
      <c r="K3628">
        <v>265.45999999999998</v>
      </c>
      <c r="L3628" t="str">
        <f t="shared" si="336"/>
        <v/>
      </c>
      <c r="M3628">
        <v>3</v>
      </c>
      <c r="N3628" t="str">
        <f t="shared" si="337"/>
        <v/>
      </c>
      <c r="O3628">
        <v>19</v>
      </c>
      <c r="P3628" s="11">
        <v>0</v>
      </c>
      <c r="Q3628" s="11">
        <v>5.8823529411764698E-2</v>
      </c>
      <c r="R3628" s="12">
        <v>88.486666666666594</v>
      </c>
      <c r="S3628" t="s">
        <v>22</v>
      </c>
      <c r="T3628">
        <v>0</v>
      </c>
      <c r="U3628">
        <f t="shared" si="338"/>
        <v>5</v>
      </c>
      <c r="V3628">
        <f t="shared" si="339"/>
        <v>1</v>
      </c>
      <c r="W3628">
        <f t="shared" si="340"/>
        <v>3</v>
      </c>
      <c r="X3628" t="str">
        <f t="shared" si="341"/>
        <v>513</v>
      </c>
      <c r="Y3628" t="str">
        <f>IF(Table1[[#This Row],[RFM_Score]]="555","Champion", IF(AND(J3628&gt;=4,V3628&gt;=4),"Loyal", IF(U3628&lt;=2,"At Risk", IF(W3628&gt;=4,"Potential Loyalist","Others"))))</f>
        <v>Others</v>
      </c>
    </row>
    <row r="3629" spans="1:25">
      <c r="A3629" t="s">
        <v>5365</v>
      </c>
      <c r="B3629">
        <v>40</v>
      </c>
      <c r="C3629" t="s">
        <v>24</v>
      </c>
      <c r="D3629" t="s">
        <v>20</v>
      </c>
      <c r="E3629" s="6" t="s">
        <v>15699</v>
      </c>
      <c r="F3629" t="s">
        <v>26</v>
      </c>
      <c r="G3629">
        <v>1</v>
      </c>
      <c r="H3629">
        <v>1</v>
      </c>
      <c r="I3629">
        <v>52</v>
      </c>
      <c r="J3629">
        <v>6</v>
      </c>
      <c r="K3629">
        <v>265.18</v>
      </c>
      <c r="L3629" t="str">
        <f t="shared" si="336"/>
        <v/>
      </c>
      <c r="M3629">
        <v>3</v>
      </c>
      <c r="N3629" t="str">
        <f t="shared" si="337"/>
        <v/>
      </c>
      <c r="O3629">
        <v>41</v>
      </c>
      <c r="P3629" s="11">
        <v>1</v>
      </c>
      <c r="Q3629" s="11">
        <v>0.115384615384615</v>
      </c>
      <c r="R3629" s="12">
        <v>88.393333333333302</v>
      </c>
      <c r="S3629" t="s">
        <v>22</v>
      </c>
      <c r="T3629">
        <v>0</v>
      </c>
      <c r="U3629">
        <f t="shared" si="338"/>
        <v>3</v>
      </c>
      <c r="V3629">
        <f t="shared" si="339"/>
        <v>1</v>
      </c>
      <c r="W3629">
        <f t="shared" si="340"/>
        <v>3</v>
      </c>
      <c r="X3629" t="str">
        <f t="shared" si="341"/>
        <v>313</v>
      </c>
      <c r="Y3629" t="str">
        <f>IF(Table1[[#This Row],[RFM_Score]]="555","Champion", IF(AND(J3629&gt;=4,V3629&gt;=4),"Loyal", IF(U3629&lt;=2,"At Risk", IF(W3629&gt;=4,"Potential Loyalist","Others"))))</f>
        <v>Others</v>
      </c>
    </row>
    <row r="3630" spans="1:25">
      <c r="A3630" t="s">
        <v>773</v>
      </c>
      <c r="B3630">
        <v>38</v>
      </c>
      <c r="C3630" t="s">
        <v>24</v>
      </c>
      <c r="D3630" t="s">
        <v>49</v>
      </c>
      <c r="E3630" s="6" t="s">
        <v>15700</v>
      </c>
      <c r="F3630" t="s">
        <v>21</v>
      </c>
      <c r="G3630">
        <v>2</v>
      </c>
      <c r="H3630">
        <v>0</v>
      </c>
      <c r="I3630">
        <v>38</v>
      </c>
      <c r="J3630">
        <v>0</v>
      </c>
      <c r="K3630">
        <v>264.49</v>
      </c>
      <c r="L3630" t="str">
        <f t="shared" si="336"/>
        <v/>
      </c>
      <c r="M3630">
        <v>3</v>
      </c>
      <c r="N3630" t="str">
        <f t="shared" si="337"/>
        <v/>
      </c>
      <c r="O3630">
        <v>2</v>
      </c>
      <c r="P3630" s="11">
        <v>0</v>
      </c>
      <c r="Q3630" s="11">
        <v>0</v>
      </c>
      <c r="R3630" s="12">
        <v>88.163333333333298</v>
      </c>
      <c r="S3630" t="s">
        <v>22</v>
      </c>
      <c r="T3630">
        <v>0</v>
      </c>
      <c r="U3630">
        <f t="shared" si="338"/>
        <v>5</v>
      </c>
      <c r="V3630">
        <f t="shared" si="339"/>
        <v>1</v>
      </c>
      <c r="W3630">
        <f t="shared" si="340"/>
        <v>3</v>
      </c>
      <c r="X3630" t="str">
        <f t="shared" si="341"/>
        <v>513</v>
      </c>
      <c r="Y3630" t="str">
        <f>IF(Table1[[#This Row],[RFM_Score]]="555","Champion", IF(AND(J3630&gt;=4,V3630&gt;=4),"Loyal", IF(U3630&lt;=2,"At Risk", IF(W3630&gt;=4,"Potential Loyalist","Others"))))</f>
        <v>Others</v>
      </c>
    </row>
    <row r="3631" spans="1:25">
      <c r="A3631" t="s">
        <v>3841</v>
      </c>
      <c r="B3631">
        <v>24</v>
      </c>
      <c r="C3631" t="s">
        <v>24</v>
      </c>
      <c r="D3631" t="s">
        <v>49</v>
      </c>
      <c r="E3631" s="6" t="s">
        <v>15701</v>
      </c>
      <c r="F3631" t="s">
        <v>26</v>
      </c>
      <c r="G3631">
        <v>2</v>
      </c>
      <c r="H3631">
        <v>1</v>
      </c>
      <c r="I3631">
        <v>61</v>
      </c>
      <c r="J3631">
        <v>2</v>
      </c>
      <c r="K3631">
        <v>264.41000000000003</v>
      </c>
      <c r="L3631" t="str">
        <f t="shared" si="336"/>
        <v/>
      </c>
      <c r="M3631">
        <v>3</v>
      </c>
      <c r="N3631" t="str">
        <f t="shared" si="337"/>
        <v/>
      </c>
      <c r="O3631">
        <v>10</v>
      </c>
      <c r="P3631" s="11">
        <v>0.5</v>
      </c>
      <c r="Q3631" s="11">
        <v>3.2786885245901599E-2</v>
      </c>
      <c r="R3631" s="12">
        <v>88.136666666666599</v>
      </c>
      <c r="S3631" t="s">
        <v>22</v>
      </c>
      <c r="T3631">
        <v>0</v>
      </c>
      <c r="U3631">
        <f t="shared" si="338"/>
        <v>5</v>
      </c>
      <c r="V3631">
        <f t="shared" si="339"/>
        <v>1</v>
      </c>
      <c r="W3631">
        <f t="shared" si="340"/>
        <v>3</v>
      </c>
      <c r="X3631" t="str">
        <f t="shared" si="341"/>
        <v>513</v>
      </c>
      <c r="Y3631" t="str">
        <f>IF(Table1[[#This Row],[RFM_Score]]="555","Champion", IF(AND(J3631&gt;=4,V3631&gt;=4),"Loyal", IF(U3631&lt;=2,"At Risk", IF(W3631&gt;=4,"Potential Loyalist","Others"))))</f>
        <v>Others</v>
      </c>
    </row>
    <row r="3632" spans="1:25">
      <c r="A3632" t="s">
        <v>336</v>
      </c>
      <c r="B3632">
        <v>42</v>
      </c>
      <c r="C3632" t="s">
        <v>24</v>
      </c>
      <c r="D3632" t="s">
        <v>25</v>
      </c>
      <c r="E3632" s="6" t="s">
        <v>15702</v>
      </c>
      <c r="F3632" t="s">
        <v>21</v>
      </c>
      <c r="G3632">
        <v>4</v>
      </c>
      <c r="H3632">
        <v>2</v>
      </c>
      <c r="I3632">
        <v>49</v>
      </c>
      <c r="J3632">
        <v>2</v>
      </c>
      <c r="K3632">
        <v>264.13</v>
      </c>
      <c r="L3632" t="str">
        <f t="shared" si="336"/>
        <v/>
      </c>
      <c r="M3632">
        <v>3</v>
      </c>
      <c r="N3632" t="str">
        <f t="shared" si="337"/>
        <v/>
      </c>
      <c r="O3632">
        <v>18</v>
      </c>
      <c r="P3632" s="11">
        <v>0.5</v>
      </c>
      <c r="Q3632" s="11">
        <v>4.08163265306122E-2</v>
      </c>
      <c r="R3632" s="12">
        <v>88.043333333333294</v>
      </c>
      <c r="S3632" t="s">
        <v>22</v>
      </c>
      <c r="T3632">
        <v>0</v>
      </c>
      <c r="U3632">
        <f t="shared" si="338"/>
        <v>5</v>
      </c>
      <c r="V3632">
        <f t="shared" si="339"/>
        <v>1</v>
      </c>
      <c r="W3632">
        <f t="shared" si="340"/>
        <v>3</v>
      </c>
      <c r="X3632" t="str">
        <f t="shared" si="341"/>
        <v>513</v>
      </c>
      <c r="Y3632" t="str">
        <f>IF(Table1[[#This Row],[RFM_Score]]="555","Champion", IF(AND(J3632&gt;=4,V3632&gt;=4),"Loyal", IF(U3632&lt;=2,"At Risk", IF(W3632&gt;=4,"Potential Loyalist","Others"))))</f>
        <v>Others</v>
      </c>
    </row>
    <row r="3633" spans="1:25">
      <c r="A3633" t="s">
        <v>2320</v>
      </c>
      <c r="B3633">
        <v>23</v>
      </c>
      <c r="C3633" t="s">
        <v>19</v>
      </c>
      <c r="D3633" t="s">
        <v>41</v>
      </c>
      <c r="E3633" s="6" t="s">
        <v>15703</v>
      </c>
      <c r="F3633" t="s">
        <v>37</v>
      </c>
      <c r="G3633">
        <v>0</v>
      </c>
      <c r="H3633">
        <v>0</v>
      </c>
      <c r="I3633">
        <v>62</v>
      </c>
      <c r="J3633">
        <v>4</v>
      </c>
      <c r="K3633">
        <v>264.08</v>
      </c>
      <c r="L3633" t="str">
        <f t="shared" si="336"/>
        <v/>
      </c>
      <c r="M3633">
        <v>3</v>
      </c>
      <c r="N3633" t="str">
        <f t="shared" si="337"/>
        <v/>
      </c>
      <c r="O3633">
        <v>14</v>
      </c>
      <c r="P3633" s="11">
        <v>0</v>
      </c>
      <c r="Q3633" s="11">
        <v>6.4516129032257993E-2</v>
      </c>
      <c r="R3633" s="12">
        <v>88.0266666666666</v>
      </c>
      <c r="S3633" t="s">
        <v>22</v>
      </c>
      <c r="T3633">
        <v>0</v>
      </c>
      <c r="U3633">
        <f t="shared" si="338"/>
        <v>5</v>
      </c>
      <c r="V3633">
        <f t="shared" si="339"/>
        <v>1</v>
      </c>
      <c r="W3633">
        <f t="shared" si="340"/>
        <v>3</v>
      </c>
      <c r="X3633" t="str">
        <f t="shared" si="341"/>
        <v>513</v>
      </c>
      <c r="Y3633" t="str">
        <f>IF(Table1[[#This Row],[RFM_Score]]="555","Champion", IF(AND(J3633&gt;=4,V3633&gt;=4),"Loyal", IF(U3633&lt;=2,"At Risk", IF(W3633&gt;=4,"Potential Loyalist","Others"))))</f>
        <v>Others</v>
      </c>
    </row>
    <row r="3634" spans="1:25">
      <c r="A3634" t="s">
        <v>9231</v>
      </c>
      <c r="B3634">
        <v>22</v>
      </c>
      <c r="C3634" t="s">
        <v>24</v>
      </c>
      <c r="D3634" t="s">
        <v>20</v>
      </c>
      <c r="E3634" s="6" t="s">
        <v>15704</v>
      </c>
      <c r="F3634" t="s">
        <v>21</v>
      </c>
      <c r="G3634">
        <v>3</v>
      </c>
      <c r="H3634">
        <v>0</v>
      </c>
      <c r="I3634">
        <v>49</v>
      </c>
      <c r="J3634">
        <v>2</v>
      </c>
      <c r="K3634">
        <v>264.06</v>
      </c>
      <c r="L3634" t="str">
        <f t="shared" si="336"/>
        <v/>
      </c>
      <c r="M3634">
        <v>3</v>
      </c>
      <c r="N3634" t="str">
        <f t="shared" si="337"/>
        <v/>
      </c>
      <c r="O3634">
        <v>23</v>
      </c>
      <c r="P3634" s="11">
        <v>0</v>
      </c>
      <c r="Q3634" s="11">
        <v>4.08163265306122E-2</v>
      </c>
      <c r="R3634" s="12">
        <v>88.02</v>
      </c>
      <c r="S3634" t="s">
        <v>22</v>
      </c>
      <c r="T3634">
        <v>0</v>
      </c>
      <c r="U3634">
        <f t="shared" si="338"/>
        <v>4</v>
      </c>
      <c r="V3634">
        <f t="shared" si="339"/>
        <v>1</v>
      </c>
      <c r="W3634">
        <f t="shared" si="340"/>
        <v>3</v>
      </c>
      <c r="X3634" t="str">
        <f t="shared" si="341"/>
        <v>413</v>
      </c>
      <c r="Y3634" t="str">
        <f>IF(Table1[[#This Row],[RFM_Score]]="555","Champion", IF(AND(J3634&gt;=4,V3634&gt;=4),"Loyal", IF(U3634&lt;=2,"At Risk", IF(W3634&gt;=4,"Potential Loyalist","Others"))))</f>
        <v>Others</v>
      </c>
    </row>
    <row r="3635" spans="1:25">
      <c r="A3635" t="s">
        <v>1849</v>
      </c>
      <c r="B3635">
        <v>54</v>
      </c>
      <c r="C3635" t="s">
        <v>24</v>
      </c>
      <c r="D3635" t="s">
        <v>41</v>
      </c>
      <c r="E3635" s="6" t="s">
        <v>15705</v>
      </c>
      <c r="F3635" t="s">
        <v>60</v>
      </c>
      <c r="G3635">
        <v>4</v>
      </c>
      <c r="H3635">
        <v>1</v>
      </c>
      <c r="I3635">
        <v>58</v>
      </c>
      <c r="J3635">
        <v>1</v>
      </c>
      <c r="K3635">
        <v>263.68</v>
      </c>
      <c r="L3635" t="str">
        <f t="shared" si="336"/>
        <v/>
      </c>
      <c r="M3635">
        <v>3</v>
      </c>
      <c r="N3635" t="str">
        <f t="shared" si="337"/>
        <v/>
      </c>
      <c r="O3635">
        <v>34</v>
      </c>
      <c r="P3635" s="11">
        <v>0.25</v>
      </c>
      <c r="Q3635" s="11">
        <v>1.72413793103448E-2</v>
      </c>
      <c r="R3635" s="12">
        <v>87.893333333333302</v>
      </c>
      <c r="S3635" t="s">
        <v>22</v>
      </c>
      <c r="T3635">
        <v>0</v>
      </c>
      <c r="U3635">
        <f t="shared" si="338"/>
        <v>4</v>
      </c>
      <c r="V3635">
        <f t="shared" si="339"/>
        <v>1</v>
      </c>
      <c r="W3635">
        <f t="shared" si="340"/>
        <v>3</v>
      </c>
      <c r="X3635" t="str">
        <f t="shared" si="341"/>
        <v>413</v>
      </c>
      <c r="Y3635" t="str">
        <f>IF(Table1[[#This Row],[RFM_Score]]="555","Champion", IF(AND(J3635&gt;=4,V3635&gt;=4),"Loyal", IF(U3635&lt;=2,"At Risk", IF(W3635&gt;=4,"Potential Loyalist","Others"))))</f>
        <v>Others</v>
      </c>
    </row>
    <row r="3636" spans="1:25">
      <c r="A3636" t="s">
        <v>6017</v>
      </c>
      <c r="B3636">
        <v>23</v>
      </c>
      <c r="C3636" t="s">
        <v>24</v>
      </c>
      <c r="D3636" t="s">
        <v>25</v>
      </c>
      <c r="E3636" s="6" t="s">
        <v>15706</v>
      </c>
      <c r="F3636" t="s">
        <v>21</v>
      </c>
      <c r="G3636">
        <v>4</v>
      </c>
      <c r="H3636">
        <v>2</v>
      </c>
      <c r="I3636">
        <v>49</v>
      </c>
      <c r="J3636">
        <v>2</v>
      </c>
      <c r="K3636">
        <v>263.33</v>
      </c>
      <c r="L3636" t="str">
        <f t="shared" si="336"/>
        <v/>
      </c>
      <c r="M3636">
        <v>3</v>
      </c>
      <c r="N3636" t="str">
        <f t="shared" si="337"/>
        <v/>
      </c>
      <c r="O3636">
        <v>46</v>
      </c>
      <c r="P3636" s="11">
        <v>0.5</v>
      </c>
      <c r="Q3636" s="11">
        <v>4.08163265306122E-2</v>
      </c>
      <c r="R3636" s="12">
        <v>87.7766666666666</v>
      </c>
      <c r="S3636" t="s">
        <v>22</v>
      </c>
      <c r="T3636">
        <v>0</v>
      </c>
      <c r="U3636">
        <f t="shared" si="338"/>
        <v>3</v>
      </c>
      <c r="V3636">
        <f t="shared" si="339"/>
        <v>1</v>
      </c>
      <c r="W3636">
        <f t="shared" si="340"/>
        <v>3</v>
      </c>
      <c r="X3636" t="str">
        <f t="shared" si="341"/>
        <v>313</v>
      </c>
      <c r="Y3636" t="str">
        <f>IF(Table1[[#This Row],[RFM_Score]]="555","Champion", IF(AND(J3636&gt;=4,V3636&gt;=4),"Loyal", IF(U3636&lt;=2,"At Risk", IF(W3636&gt;=4,"Potential Loyalist","Others"))))</f>
        <v>Others</v>
      </c>
    </row>
    <row r="3637" spans="1:25">
      <c r="A3637" t="s">
        <v>9959</v>
      </c>
      <c r="B3637">
        <v>18</v>
      </c>
      <c r="C3637" t="s">
        <v>24</v>
      </c>
      <c r="D3637" t="s">
        <v>25</v>
      </c>
      <c r="E3637" s="6" t="s">
        <v>15707</v>
      </c>
      <c r="F3637" t="s">
        <v>62</v>
      </c>
      <c r="G3637">
        <v>3</v>
      </c>
      <c r="H3637">
        <v>0</v>
      </c>
      <c r="I3637">
        <v>48</v>
      </c>
      <c r="J3637">
        <v>1</v>
      </c>
      <c r="K3637">
        <v>263.23</v>
      </c>
      <c r="L3637" t="str">
        <f t="shared" si="336"/>
        <v/>
      </c>
      <c r="M3637">
        <v>3</v>
      </c>
      <c r="N3637" t="str">
        <f t="shared" si="337"/>
        <v/>
      </c>
      <c r="O3637">
        <v>4</v>
      </c>
      <c r="P3637" s="11">
        <v>0</v>
      </c>
      <c r="Q3637" s="11">
        <v>2.0833333333333301E-2</v>
      </c>
      <c r="R3637" s="12">
        <v>87.743333333333297</v>
      </c>
      <c r="S3637" t="s">
        <v>22</v>
      </c>
      <c r="T3637">
        <v>0</v>
      </c>
      <c r="U3637">
        <f t="shared" si="338"/>
        <v>5</v>
      </c>
      <c r="V3637">
        <f t="shared" si="339"/>
        <v>1</v>
      </c>
      <c r="W3637">
        <f t="shared" si="340"/>
        <v>3</v>
      </c>
      <c r="X3637" t="str">
        <f t="shared" si="341"/>
        <v>513</v>
      </c>
      <c r="Y3637" t="str">
        <f>IF(Table1[[#This Row],[RFM_Score]]="555","Champion", IF(AND(J3637&gt;=4,V3637&gt;=4),"Loyal", IF(U3637&lt;=2,"At Risk", IF(W3637&gt;=4,"Potential Loyalist","Others"))))</f>
        <v>Others</v>
      </c>
    </row>
    <row r="3638" spans="1:25">
      <c r="A3638" t="s">
        <v>6919</v>
      </c>
      <c r="B3638">
        <v>26</v>
      </c>
      <c r="C3638" t="s">
        <v>24</v>
      </c>
      <c r="D3638" t="s">
        <v>25</v>
      </c>
      <c r="E3638" s="6" t="s">
        <v>15708</v>
      </c>
      <c r="F3638" t="s">
        <v>37</v>
      </c>
      <c r="G3638">
        <v>3</v>
      </c>
      <c r="H3638">
        <v>1</v>
      </c>
      <c r="I3638">
        <v>50</v>
      </c>
      <c r="J3638">
        <v>6</v>
      </c>
      <c r="K3638">
        <v>263.2</v>
      </c>
      <c r="L3638" t="str">
        <f t="shared" si="336"/>
        <v/>
      </c>
      <c r="M3638">
        <v>3</v>
      </c>
      <c r="N3638" t="str">
        <f t="shared" si="337"/>
        <v/>
      </c>
      <c r="O3638">
        <v>53</v>
      </c>
      <c r="P3638" s="11">
        <v>0.33333333333333298</v>
      </c>
      <c r="Q3638" s="11">
        <v>0.12</v>
      </c>
      <c r="R3638" s="12">
        <v>87.733333333333306</v>
      </c>
      <c r="S3638" t="s">
        <v>22</v>
      </c>
      <c r="T3638">
        <v>0</v>
      </c>
      <c r="U3638">
        <f t="shared" si="338"/>
        <v>3</v>
      </c>
      <c r="V3638">
        <f t="shared" si="339"/>
        <v>1</v>
      </c>
      <c r="W3638">
        <f t="shared" si="340"/>
        <v>3</v>
      </c>
      <c r="X3638" t="str">
        <f t="shared" si="341"/>
        <v>313</v>
      </c>
      <c r="Y3638" t="str">
        <f>IF(Table1[[#This Row],[RFM_Score]]="555","Champion", IF(AND(J3638&gt;=4,V3638&gt;=4),"Loyal", IF(U3638&lt;=2,"At Risk", IF(W3638&gt;=4,"Potential Loyalist","Others"))))</f>
        <v>Others</v>
      </c>
    </row>
    <row r="3639" spans="1:25">
      <c r="A3639" t="s">
        <v>3532</v>
      </c>
      <c r="B3639">
        <v>58</v>
      </c>
      <c r="C3639" t="s">
        <v>24</v>
      </c>
      <c r="D3639" t="s">
        <v>25</v>
      </c>
      <c r="E3639" s="6" t="s">
        <v>15709</v>
      </c>
      <c r="F3639" t="s">
        <v>37</v>
      </c>
      <c r="G3639">
        <v>1</v>
      </c>
      <c r="H3639">
        <v>1</v>
      </c>
      <c r="I3639">
        <v>54</v>
      </c>
      <c r="J3639">
        <v>3</v>
      </c>
      <c r="K3639">
        <v>263.12</v>
      </c>
      <c r="L3639" t="str">
        <f t="shared" si="336"/>
        <v/>
      </c>
      <c r="M3639">
        <v>3</v>
      </c>
      <c r="N3639" t="str">
        <f t="shared" si="337"/>
        <v/>
      </c>
      <c r="O3639">
        <v>26</v>
      </c>
      <c r="P3639" s="11">
        <v>1</v>
      </c>
      <c r="Q3639" s="11">
        <v>5.5555555555555497E-2</v>
      </c>
      <c r="R3639" s="12">
        <v>87.706666666666607</v>
      </c>
      <c r="S3639" t="s">
        <v>22</v>
      </c>
      <c r="T3639">
        <v>0</v>
      </c>
      <c r="U3639">
        <f t="shared" si="338"/>
        <v>4</v>
      </c>
      <c r="V3639">
        <f t="shared" si="339"/>
        <v>1</v>
      </c>
      <c r="W3639">
        <f t="shared" si="340"/>
        <v>3</v>
      </c>
      <c r="X3639" t="str">
        <f t="shared" si="341"/>
        <v>413</v>
      </c>
      <c r="Y3639" t="str">
        <f>IF(Table1[[#This Row],[RFM_Score]]="555","Champion", IF(AND(J3639&gt;=4,V3639&gt;=4),"Loyal", IF(U3639&lt;=2,"At Risk", IF(W3639&gt;=4,"Potential Loyalist","Others"))))</f>
        <v>Others</v>
      </c>
    </row>
    <row r="3640" spans="1:25">
      <c r="A3640" t="s">
        <v>6493</v>
      </c>
      <c r="B3640">
        <v>20</v>
      </c>
      <c r="C3640" t="s">
        <v>19</v>
      </c>
      <c r="D3640" t="s">
        <v>35</v>
      </c>
      <c r="E3640" s="6" t="s">
        <v>15710</v>
      </c>
      <c r="F3640" t="s">
        <v>21</v>
      </c>
      <c r="G3640">
        <v>2</v>
      </c>
      <c r="H3640">
        <v>1</v>
      </c>
      <c r="I3640">
        <v>57</v>
      </c>
      <c r="J3640">
        <v>2</v>
      </c>
      <c r="K3640">
        <v>262.95</v>
      </c>
      <c r="L3640" t="str">
        <f t="shared" si="336"/>
        <v/>
      </c>
      <c r="M3640">
        <v>3</v>
      </c>
      <c r="N3640" t="str">
        <f t="shared" si="337"/>
        <v/>
      </c>
      <c r="O3640">
        <v>22</v>
      </c>
      <c r="P3640" s="11">
        <v>0.5</v>
      </c>
      <c r="Q3640" s="11">
        <v>3.5087719298245598E-2</v>
      </c>
      <c r="R3640" s="12">
        <v>87.649999999999906</v>
      </c>
      <c r="S3640" t="s">
        <v>22</v>
      </c>
      <c r="T3640">
        <v>0</v>
      </c>
      <c r="U3640">
        <f t="shared" si="338"/>
        <v>4</v>
      </c>
      <c r="V3640">
        <f t="shared" si="339"/>
        <v>1</v>
      </c>
      <c r="W3640">
        <f t="shared" si="340"/>
        <v>3</v>
      </c>
      <c r="X3640" t="str">
        <f t="shared" si="341"/>
        <v>413</v>
      </c>
      <c r="Y3640" t="str">
        <f>IF(Table1[[#This Row],[RFM_Score]]="555","Champion", IF(AND(J3640&gt;=4,V3640&gt;=4),"Loyal", IF(U3640&lt;=2,"At Risk", IF(W3640&gt;=4,"Potential Loyalist","Others"))))</f>
        <v>Others</v>
      </c>
    </row>
    <row r="3641" spans="1:25">
      <c r="A3641" t="s">
        <v>10891</v>
      </c>
      <c r="B3641">
        <v>25</v>
      </c>
      <c r="C3641" t="s">
        <v>19</v>
      </c>
      <c r="D3641" t="s">
        <v>41</v>
      </c>
      <c r="E3641" s="6" t="s">
        <v>15711</v>
      </c>
      <c r="F3641" t="s">
        <v>62</v>
      </c>
      <c r="G3641">
        <v>5</v>
      </c>
      <c r="H3641">
        <v>2</v>
      </c>
      <c r="I3641">
        <v>37</v>
      </c>
      <c r="J3641">
        <v>2</v>
      </c>
      <c r="K3641">
        <v>262.7</v>
      </c>
      <c r="L3641" t="str">
        <f t="shared" si="336"/>
        <v/>
      </c>
      <c r="M3641">
        <v>3</v>
      </c>
      <c r="N3641" t="str">
        <f t="shared" si="337"/>
        <v/>
      </c>
      <c r="O3641">
        <v>49</v>
      </c>
      <c r="P3641" s="11">
        <v>0.4</v>
      </c>
      <c r="Q3641" s="11">
        <v>5.4054054054054002E-2</v>
      </c>
      <c r="R3641" s="12">
        <v>87.566666666666606</v>
      </c>
      <c r="S3641" t="s">
        <v>22</v>
      </c>
      <c r="T3641">
        <v>0</v>
      </c>
      <c r="U3641">
        <f t="shared" si="338"/>
        <v>3</v>
      </c>
      <c r="V3641">
        <f t="shared" si="339"/>
        <v>1</v>
      </c>
      <c r="W3641">
        <f t="shared" si="340"/>
        <v>3</v>
      </c>
      <c r="X3641" t="str">
        <f t="shared" si="341"/>
        <v>313</v>
      </c>
      <c r="Y3641" t="str">
        <f>IF(Table1[[#This Row],[RFM_Score]]="555","Champion", IF(AND(J3641&gt;=4,V3641&gt;=4),"Loyal", IF(U3641&lt;=2,"At Risk", IF(W3641&gt;=4,"Potential Loyalist","Others"))))</f>
        <v>Others</v>
      </c>
    </row>
    <row r="3642" spans="1:25">
      <c r="A3642" t="s">
        <v>1149</v>
      </c>
      <c r="B3642">
        <v>45</v>
      </c>
      <c r="C3642" t="s">
        <v>24</v>
      </c>
      <c r="D3642" t="s">
        <v>25</v>
      </c>
      <c r="E3642" s="6" t="s">
        <v>15712</v>
      </c>
      <c r="F3642" t="s">
        <v>26</v>
      </c>
      <c r="G3642">
        <v>2</v>
      </c>
      <c r="H3642">
        <v>2</v>
      </c>
      <c r="I3642">
        <v>46</v>
      </c>
      <c r="J3642">
        <v>5</v>
      </c>
      <c r="K3642">
        <v>262.63</v>
      </c>
      <c r="L3642" t="str">
        <f t="shared" si="336"/>
        <v/>
      </c>
      <c r="M3642">
        <v>3</v>
      </c>
      <c r="N3642" t="str">
        <f t="shared" si="337"/>
        <v/>
      </c>
      <c r="O3642">
        <v>14</v>
      </c>
      <c r="P3642" s="11">
        <v>1</v>
      </c>
      <c r="Q3642" s="11">
        <v>0.108695652173913</v>
      </c>
      <c r="R3642" s="12">
        <v>87.543333333333294</v>
      </c>
      <c r="S3642" t="s">
        <v>22</v>
      </c>
      <c r="T3642">
        <v>0</v>
      </c>
      <c r="U3642">
        <f t="shared" si="338"/>
        <v>5</v>
      </c>
      <c r="V3642">
        <f t="shared" si="339"/>
        <v>1</v>
      </c>
      <c r="W3642">
        <f t="shared" si="340"/>
        <v>3</v>
      </c>
      <c r="X3642" t="str">
        <f t="shared" si="341"/>
        <v>513</v>
      </c>
      <c r="Y3642" t="str">
        <f>IF(Table1[[#This Row],[RFM_Score]]="555","Champion", IF(AND(J3642&gt;=4,V3642&gt;=4),"Loyal", IF(U3642&lt;=2,"At Risk", IF(W3642&gt;=4,"Potential Loyalist","Others"))))</f>
        <v>Others</v>
      </c>
    </row>
    <row r="3643" spans="1:25">
      <c r="A3643" t="s">
        <v>9853</v>
      </c>
      <c r="B3643">
        <v>36</v>
      </c>
      <c r="C3643" t="s">
        <v>19</v>
      </c>
      <c r="D3643" t="s">
        <v>35</v>
      </c>
      <c r="E3643" s="6" t="s">
        <v>15713</v>
      </c>
      <c r="F3643" t="s">
        <v>26</v>
      </c>
      <c r="G3643">
        <v>2</v>
      </c>
      <c r="H3643">
        <v>1</v>
      </c>
      <c r="I3643">
        <v>53</v>
      </c>
      <c r="J3643">
        <v>6</v>
      </c>
      <c r="K3643">
        <v>262.18</v>
      </c>
      <c r="L3643" t="str">
        <f t="shared" si="336"/>
        <v/>
      </c>
      <c r="M3643">
        <v>3</v>
      </c>
      <c r="N3643" t="str">
        <f t="shared" si="337"/>
        <v/>
      </c>
      <c r="O3643">
        <v>27</v>
      </c>
      <c r="P3643" s="11">
        <v>0.5</v>
      </c>
      <c r="Q3643" s="11">
        <v>0.113207547169811</v>
      </c>
      <c r="R3643" s="12">
        <v>87.393333333333302</v>
      </c>
      <c r="S3643" t="s">
        <v>22</v>
      </c>
      <c r="T3643">
        <v>0</v>
      </c>
      <c r="U3643">
        <f t="shared" si="338"/>
        <v>4</v>
      </c>
      <c r="V3643">
        <f t="shared" si="339"/>
        <v>1</v>
      </c>
      <c r="W3643">
        <f t="shared" si="340"/>
        <v>3</v>
      </c>
      <c r="X3643" t="str">
        <f t="shared" si="341"/>
        <v>413</v>
      </c>
      <c r="Y3643" t="str">
        <f>IF(Table1[[#This Row],[RFM_Score]]="555","Champion", IF(AND(J3643&gt;=4,V3643&gt;=4),"Loyal", IF(U3643&lt;=2,"At Risk", IF(W3643&gt;=4,"Potential Loyalist","Others"))))</f>
        <v>Others</v>
      </c>
    </row>
    <row r="3644" spans="1:25">
      <c r="A3644" t="s">
        <v>4655</v>
      </c>
      <c r="B3644">
        <v>34</v>
      </c>
      <c r="C3644" t="s">
        <v>19</v>
      </c>
      <c r="D3644" t="s">
        <v>35</v>
      </c>
      <c r="E3644" s="6" t="s">
        <v>15714</v>
      </c>
      <c r="F3644" t="s">
        <v>26</v>
      </c>
      <c r="G3644">
        <v>3</v>
      </c>
      <c r="H3644">
        <v>2</v>
      </c>
      <c r="I3644">
        <v>46</v>
      </c>
      <c r="J3644">
        <v>2</v>
      </c>
      <c r="K3644">
        <v>262.04000000000002</v>
      </c>
      <c r="L3644" t="str">
        <f t="shared" si="336"/>
        <v/>
      </c>
      <c r="M3644">
        <v>3</v>
      </c>
      <c r="N3644" t="str">
        <f t="shared" si="337"/>
        <v/>
      </c>
      <c r="O3644">
        <v>10</v>
      </c>
      <c r="P3644" s="11">
        <v>0.66666666666666596</v>
      </c>
      <c r="Q3644" s="11">
        <v>4.3478260869565202E-2</v>
      </c>
      <c r="R3644" s="12">
        <v>87.346666666666593</v>
      </c>
      <c r="S3644" t="s">
        <v>22</v>
      </c>
      <c r="T3644">
        <v>0</v>
      </c>
      <c r="U3644">
        <f t="shared" si="338"/>
        <v>5</v>
      </c>
      <c r="V3644">
        <f t="shared" si="339"/>
        <v>1</v>
      </c>
      <c r="W3644">
        <f t="shared" si="340"/>
        <v>3</v>
      </c>
      <c r="X3644" t="str">
        <f t="shared" si="341"/>
        <v>513</v>
      </c>
      <c r="Y3644" t="str">
        <f>IF(Table1[[#This Row],[RFM_Score]]="555","Champion", IF(AND(J3644&gt;=4,V3644&gt;=4),"Loyal", IF(U3644&lt;=2,"At Risk", IF(W3644&gt;=4,"Potential Loyalist","Others"))))</f>
        <v>Others</v>
      </c>
    </row>
    <row r="3645" spans="1:25">
      <c r="A3645" t="s">
        <v>7960</v>
      </c>
      <c r="B3645">
        <v>50</v>
      </c>
      <c r="C3645" t="s">
        <v>19</v>
      </c>
      <c r="D3645" t="s">
        <v>41</v>
      </c>
      <c r="E3645" s="6" t="s">
        <v>15715</v>
      </c>
      <c r="F3645" t="s">
        <v>26</v>
      </c>
      <c r="G3645">
        <v>2</v>
      </c>
      <c r="H3645">
        <v>0</v>
      </c>
      <c r="I3645">
        <v>54</v>
      </c>
      <c r="J3645">
        <v>3</v>
      </c>
      <c r="K3645">
        <v>261.70999999999998</v>
      </c>
      <c r="L3645" t="str">
        <f t="shared" si="336"/>
        <v/>
      </c>
      <c r="M3645">
        <v>3</v>
      </c>
      <c r="N3645" t="str">
        <f t="shared" si="337"/>
        <v/>
      </c>
      <c r="O3645">
        <v>20</v>
      </c>
      <c r="P3645" s="11">
        <v>0</v>
      </c>
      <c r="Q3645" s="11">
        <v>5.5555555555555497E-2</v>
      </c>
      <c r="R3645" s="12">
        <v>87.236666666666594</v>
      </c>
      <c r="S3645" t="s">
        <v>22</v>
      </c>
      <c r="T3645">
        <v>0</v>
      </c>
      <c r="U3645">
        <f t="shared" si="338"/>
        <v>5</v>
      </c>
      <c r="V3645">
        <f t="shared" si="339"/>
        <v>1</v>
      </c>
      <c r="W3645">
        <f t="shared" si="340"/>
        <v>3</v>
      </c>
      <c r="X3645" t="str">
        <f t="shared" si="341"/>
        <v>513</v>
      </c>
      <c r="Y3645" t="str">
        <f>IF(Table1[[#This Row],[RFM_Score]]="555","Champion", IF(AND(J3645&gt;=4,V3645&gt;=4),"Loyal", IF(U3645&lt;=2,"At Risk", IF(W3645&gt;=4,"Potential Loyalist","Others"))))</f>
        <v>Others</v>
      </c>
    </row>
    <row r="3646" spans="1:25">
      <c r="A3646" t="s">
        <v>4090</v>
      </c>
      <c r="B3646">
        <v>37</v>
      </c>
      <c r="C3646" t="s">
        <v>24</v>
      </c>
      <c r="D3646" t="s">
        <v>25</v>
      </c>
      <c r="E3646" s="6" t="s">
        <v>15716</v>
      </c>
      <c r="F3646" t="s">
        <v>26</v>
      </c>
      <c r="G3646">
        <v>4</v>
      </c>
      <c r="H3646">
        <v>1</v>
      </c>
      <c r="I3646">
        <v>51</v>
      </c>
      <c r="J3646">
        <v>3</v>
      </c>
      <c r="K3646">
        <v>261.58999999999997</v>
      </c>
      <c r="L3646" t="str">
        <f t="shared" si="336"/>
        <v/>
      </c>
      <c r="M3646">
        <v>3</v>
      </c>
      <c r="N3646" t="str">
        <f t="shared" si="337"/>
        <v/>
      </c>
      <c r="O3646">
        <v>22</v>
      </c>
      <c r="P3646" s="11">
        <v>0.25</v>
      </c>
      <c r="Q3646" s="11">
        <v>5.8823529411764698E-2</v>
      </c>
      <c r="R3646" s="12">
        <v>87.196666666666601</v>
      </c>
      <c r="S3646" t="s">
        <v>22</v>
      </c>
      <c r="T3646">
        <v>0</v>
      </c>
      <c r="U3646">
        <f t="shared" si="338"/>
        <v>4</v>
      </c>
      <c r="V3646">
        <f t="shared" si="339"/>
        <v>1</v>
      </c>
      <c r="W3646">
        <f t="shared" si="340"/>
        <v>3</v>
      </c>
      <c r="X3646" t="str">
        <f t="shared" si="341"/>
        <v>413</v>
      </c>
      <c r="Y3646" t="str">
        <f>IF(Table1[[#This Row],[RFM_Score]]="555","Champion", IF(AND(J3646&gt;=4,V3646&gt;=4),"Loyal", IF(U3646&lt;=2,"At Risk", IF(W3646&gt;=4,"Potential Loyalist","Others"))))</f>
        <v>Others</v>
      </c>
    </row>
    <row r="3647" spans="1:25">
      <c r="A3647" t="s">
        <v>1364</v>
      </c>
      <c r="B3647">
        <v>33</v>
      </c>
      <c r="C3647" t="s">
        <v>24</v>
      </c>
      <c r="D3647" t="s">
        <v>41</v>
      </c>
      <c r="E3647" s="6" t="s">
        <v>15717</v>
      </c>
      <c r="F3647" t="s">
        <v>62</v>
      </c>
      <c r="G3647">
        <v>2</v>
      </c>
      <c r="H3647">
        <v>0</v>
      </c>
      <c r="I3647">
        <v>50</v>
      </c>
      <c r="J3647">
        <v>1</v>
      </c>
      <c r="K3647">
        <v>261.5</v>
      </c>
      <c r="L3647" t="str">
        <f t="shared" si="336"/>
        <v/>
      </c>
      <c r="M3647">
        <v>3</v>
      </c>
      <c r="N3647" t="str">
        <f t="shared" si="337"/>
        <v/>
      </c>
      <c r="O3647">
        <v>58</v>
      </c>
      <c r="P3647" s="11">
        <v>0</v>
      </c>
      <c r="Q3647" s="11">
        <v>0.02</v>
      </c>
      <c r="R3647" s="12">
        <v>87.1666666666666</v>
      </c>
      <c r="S3647" t="s">
        <v>22</v>
      </c>
      <c r="T3647">
        <v>1</v>
      </c>
      <c r="U3647">
        <f t="shared" si="338"/>
        <v>3</v>
      </c>
      <c r="V3647">
        <f t="shared" si="339"/>
        <v>1</v>
      </c>
      <c r="W3647">
        <f t="shared" si="340"/>
        <v>3</v>
      </c>
      <c r="X3647" t="str">
        <f t="shared" si="341"/>
        <v>313</v>
      </c>
      <c r="Y3647" t="str">
        <f>IF(Table1[[#This Row],[RFM_Score]]="555","Champion", IF(AND(J3647&gt;=4,V3647&gt;=4),"Loyal", IF(U3647&lt;=2,"At Risk", IF(W3647&gt;=4,"Potential Loyalist","Others"))))</f>
        <v>Others</v>
      </c>
    </row>
    <row r="3648" spans="1:25">
      <c r="A3648" t="s">
        <v>3228</v>
      </c>
      <c r="B3648">
        <v>43</v>
      </c>
      <c r="C3648" t="s">
        <v>19</v>
      </c>
      <c r="D3648" t="s">
        <v>46</v>
      </c>
      <c r="E3648" s="6" t="s">
        <v>15718</v>
      </c>
      <c r="F3648" t="s">
        <v>30</v>
      </c>
      <c r="G3648">
        <v>4</v>
      </c>
      <c r="H3648">
        <v>1</v>
      </c>
      <c r="I3648">
        <v>41</v>
      </c>
      <c r="J3648">
        <v>4</v>
      </c>
      <c r="K3648">
        <v>261.39999999999998</v>
      </c>
      <c r="L3648" t="str">
        <f t="shared" si="336"/>
        <v/>
      </c>
      <c r="M3648">
        <v>3</v>
      </c>
      <c r="N3648" t="str">
        <f t="shared" si="337"/>
        <v/>
      </c>
      <c r="O3648">
        <v>47</v>
      </c>
      <c r="P3648" s="11">
        <v>0.25</v>
      </c>
      <c r="Q3648" s="11">
        <v>9.7560975609756101E-2</v>
      </c>
      <c r="R3648" s="12">
        <v>87.133333333333297</v>
      </c>
      <c r="S3648" t="s">
        <v>22</v>
      </c>
      <c r="T3648">
        <v>0</v>
      </c>
      <c r="U3648">
        <f t="shared" si="338"/>
        <v>3</v>
      </c>
      <c r="V3648">
        <f t="shared" si="339"/>
        <v>1</v>
      </c>
      <c r="W3648">
        <f t="shared" si="340"/>
        <v>3</v>
      </c>
      <c r="X3648" t="str">
        <f t="shared" si="341"/>
        <v>313</v>
      </c>
      <c r="Y3648" t="str">
        <f>IF(Table1[[#This Row],[RFM_Score]]="555","Champion", IF(AND(J3648&gt;=4,V3648&gt;=4),"Loyal", IF(U3648&lt;=2,"At Risk", IF(W3648&gt;=4,"Potential Loyalist","Others"))))</f>
        <v>Others</v>
      </c>
    </row>
    <row r="3649" spans="1:25">
      <c r="A3649" t="s">
        <v>6753</v>
      </c>
      <c r="B3649">
        <v>47</v>
      </c>
      <c r="C3649" t="s">
        <v>24</v>
      </c>
      <c r="D3649" t="s">
        <v>49</v>
      </c>
      <c r="E3649" s="6" t="s">
        <v>15719</v>
      </c>
      <c r="F3649" t="s">
        <v>30</v>
      </c>
      <c r="G3649">
        <v>5</v>
      </c>
      <c r="H3649">
        <v>2</v>
      </c>
      <c r="I3649">
        <v>54</v>
      </c>
      <c r="J3649">
        <v>2</v>
      </c>
      <c r="K3649">
        <v>259.95999999999998</v>
      </c>
      <c r="L3649" t="str">
        <f t="shared" si="336"/>
        <v/>
      </c>
      <c r="M3649">
        <v>3</v>
      </c>
      <c r="N3649" t="str">
        <f t="shared" si="337"/>
        <v/>
      </c>
      <c r="O3649">
        <v>8</v>
      </c>
      <c r="P3649" s="11">
        <v>0.4</v>
      </c>
      <c r="Q3649" s="11">
        <v>3.7037037037037E-2</v>
      </c>
      <c r="R3649" s="12">
        <v>86.653333333333293</v>
      </c>
      <c r="S3649" t="s">
        <v>22</v>
      </c>
      <c r="T3649">
        <v>0</v>
      </c>
      <c r="U3649">
        <f t="shared" si="338"/>
        <v>5</v>
      </c>
      <c r="V3649">
        <f t="shared" si="339"/>
        <v>1</v>
      </c>
      <c r="W3649">
        <f t="shared" si="340"/>
        <v>3</v>
      </c>
      <c r="X3649" t="str">
        <f t="shared" si="341"/>
        <v>513</v>
      </c>
      <c r="Y3649" t="str">
        <f>IF(Table1[[#This Row],[RFM_Score]]="555","Champion", IF(AND(J3649&gt;=4,V3649&gt;=4),"Loyal", IF(U3649&lt;=2,"At Risk", IF(W3649&gt;=4,"Potential Loyalist","Others"))))</f>
        <v>Others</v>
      </c>
    </row>
    <row r="3650" spans="1:25">
      <c r="A3650" t="s">
        <v>278</v>
      </c>
      <c r="B3650">
        <v>33</v>
      </c>
      <c r="C3650" t="s">
        <v>24</v>
      </c>
      <c r="D3650" t="s">
        <v>25</v>
      </c>
      <c r="E3650" s="6" t="s">
        <v>15720</v>
      </c>
      <c r="F3650" t="s">
        <v>26</v>
      </c>
      <c r="G3650">
        <v>2</v>
      </c>
      <c r="H3650">
        <v>0</v>
      </c>
      <c r="I3650">
        <v>50</v>
      </c>
      <c r="J3650">
        <v>5</v>
      </c>
      <c r="K3650">
        <v>259.93</v>
      </c>
      <c r="L3650" t="str">
        <f t="shared" ref="L3650:L3713" si="342">IF(OR(K3650&lt;$AC$10, K3650&gt;$AC$11), "OUTLIER", "")</f>
        <v/>
      </c>
      <c r="M3650">
        <v>3</v>
      </c>
      <c r="N3650" t="str">
        <f t="shared" ref="N3650:N3713" si="343">IF(OR(M3650&lt;$AC$16, M3650&gt;$AC$17), "OUTLIER", "")</f>
        <v/>
      </c>
      <c r="O3650">
        <v>0</v>
      </c>
      <c r="P3650" s="11">
        <v>0</v>
      </c>
      <c r="Q3650" s="11">
        <v>0.1</v>
      </c>
      <c r="R3650" s="12">
        <v>86.643333333333302</v>
      </c>
      <c r="S3650" t="s">
        <v>22</v>
      </c>
      <c r="T3650">
        <v>0</v>
      </c>
      <c r="U3650">
        <f t="shared" ref="U3650:U3713" si="344">IF(O3650&lt;=20,5,IF(O3650&lt;=40,4,IF(O3650&lt;=70,3,IF(O3650&lt;=100,2,1))))</f>
        <v>5</v>
      </c>
      <c r="V3650">
        <f t="shared" ref="V3650:V3713" si="345">IF(M3650&gt;=11,5,IF(M3650&gt;=9,4,IF(M3650&gt;=7,3,IF(M3650&gt;=5,2,1))))</f>
        <v>1</v>
      </c>
      <c r="W3650">
        <f t="shared" ref="W3650:W3713" si="346">IF(K3650&gt;=500,5,IF(K3650&gt;=300,4,IF(K3650&gt;=150,3,IF(K3650&gt;=50,2,1))))</f>
        <v>3</v>
      </c>
      <c r="X3650" t="str">
        <f t="shared" ref="X3650:X3713" si="347">U3650 &amp; V3650 &amp; W3650</f>
        <v>513</v>
      </c>
      <c r="Y3650" t="str">
        <f>IF(Table1[[#This Row],[RFM_Score]]="555","Champion", IF(AND(J3650&gt;=4,V3650&gt;=4),"Loyal", IF(U3650&lt;=2,"At Risk", IF(W3650&gt;=4,"Potential Loyalist","Others"))))</f>
        <v>Others</v>
      </c>
    </row>
    <row r="3651" spans="1:25">
      <c r="A3651" t="s">
        <v>10457</v>
      </c>
      <c r="B3651">
        <v>47</v>
      </c>
      <c r="C3651" t="s">
        <v>33</v>
      </c>
      <c r="D3651" t="s">
        <v>25</v>
      </c>
      <c r="E3651" s="6" t="s">
        <v>15721</v>
      </c>
      <c r="F3651" t="s">
        <v>62</v>
      </c>
      <c r="G3651">
        <v>8</v>
      </c>
      <c r="H3651">
        <v>2</v>
      </c>
      <c r="I3651">
        <v>48</v>
      </c>
      <c r="J3651">
        <v>6</v>
      </c>
      <c r="K3651">
        <v>259.87</v>
      </c>
      <c r="L3651" t="str">
        <f t="shared" si="342"/>
        <v/>
      </c>
      <c r="M3651">
        <v>3</v>
      </c>
      <c r="N3651" t="str">
        <f t="shared" si="343"/>
        <v/>
      </c>
      <c r="O3651">
        <v>133</v>
      </c>
      <c r="P3651" s="11">
        <v>0.25</v>
      </c>
      <c r="Q3651" s="11">
        <v>0.125</v>
      </c>
      <c r="R3651" s="12">
        <v>86.623333333333306</v>
      </c>
      <c r="S3651" t="s">
        <v>22</v>
      </c>
      <c r="T3651">
        <v>1</v>
      </c>
      <c r="U3651">
        <f t="shared" si="344"/>
        <v>1</v>
      </c>
      <c r="V3651">
        <f t="shared" si="345"/>
        <v>1</v>
      </c>
      <c r="W3651">
        <f t="shared" si="346"/>
        <v>3</v>
      </c>
      <c r="X3651" t="str">
        <f t="shared" si="347"/>
        <v>113</v>
      </c>
      <c r="Y3651" t="str">
        <f>IF(Table1[[#This Row],[RFM_Score]]="555","Champion", IF(AND(J3651&gt;=4,V3651&gt;=4),"Loyal", IF(U3651&lt;=2,"At Risk", IF(W3651&gt;=4,"Potential Loyalist","Others"))))</f>
        <v>At Risk</v>
      </c>
    </row>
    <row r="3652" spans="1:25">
      <c r="A3652" t="s">
        <v>6747</v>
      </c>
      <c r="B3652">
        <v>47</v>
      </c>
      <c r="C3652" t="s">
        <v>24</v>
      </c>
      <c r="D3652" t="s">
        <v>25</v>
      </c>
      <c r="E3652" s="6" t="s">
        <v>15722</v>
      </c>
      <c r="F3652" t="s">
        <v>26</v>
      </c>
      <c r="G3652">
        <v>2</v>
      </c>
      <c r="H3652">
        <v>0</v>
      </c>
      <c r="I3652">
        <v>50</v>
      </c>
      <c r="J3652">
        <v>3</v>
      </c>
      <c r="K3652">
        <v>259.39999999999998</v>
      </c>
      <c r="L3652" t="str">
        <f t="shared" si="342"/>
        <v/>
      </c>
      <c r="M3652">
        <v>3</v>
      </c>
      <c r="N3652" t="str">
        <f t="shared" si="343"/>
        <v/>
      </c>
      <c r="O3652">
        <v>29</v>
      </c>
      <c r="P3652" s="11">
        <v>0</v>
      </c>
      <c r="Q3652" s="11">
        <v>0.06</v>
      </c>
      <c r="R3652" s="12">
        <v>86.466666666666598</v>
      </c>
      <c r="S3652" t="s">
        <v>22</v>
      </c>
      <c r="T3652">
        <v>0</v>
      </c>
      <c r="U3652">
        <f t="shared" si="344"/>
        <v>4</v>
      </c>
      <c r="V3652">
        <f t="shared" si="345"/>
        <v>1</v>
      </c>
      <c r="W3652">
        <f t="shared" si="346"/>
        <v>3</v>
      </c>
      <c r="X3652" t="str">
        <f t="shared" si="347"/>
        <v>413</v>
      </c>
      <c r="Y3652" t="str">
        <f>IF(Table1[[#This Row],[RFM_Score]]="555","Champion", IF(AND(J3652&gt;=4,V3652&gt;=4),"Loyal", IF(U3652&lt;=2,"At Risk", IF(W3652&gt;=4,"Potential Loyalist","Others"))))</f>
        <v>Others</v>
      </c>
    </row>
    <row r="3653" spans="1:25">
      <c r="A3653" t="s">
        <v>2940</v>
      </c>
      <c r="B3653">
        <v>38</v>
      </c>
      <c r="C3653" t="s">
        <v>24</v>
      </c>
      <c r="D3653" t="s">
        <v>29</v>
      </c>
      <c r="E3653" s="6" t="s">
        <v>15723</v>
      </c>
      <c r="F3653" t="s">
        <v>21</v>
      </c>
      <c r="G3653">
        <v>4</v>
      </c>
      <c r="H3653">
        <v>0</v>
      </c>
      <c r="I3653">
        <v>53</v>
      </c>
      <c r="J3653">
        <v>2</v>
      </c>
      <c r="K3653">
        <v>259.01</v>
      </c>
      <c r="L3653" t="str">
        <f t="shared" si="342"/>
        <v/>
      </c>
      <c r="M3653">
        <v>3</v>
      </c>
      <c r="N3653" t="str">
        <f t="shared" si="343"/>
        <v/>
      </c>
      <c r="O3653">
        <v>9</v>
      </c>
      <c r="P3653" s="11">
        <v>0</v>
      </c>
      <c r="Q3653" s="11">
        <v>3.7735849056603703E-2</v>
      </c>
      <c r="R3653" s="12">
        <v>86.336666666666602</v>
      </c>
      <c r="S3653" t="s">
        <v>22</v>
      </c>
      <c r="T3653">
        <v>0</v>
      </c>
      <c r="U3653">
        <f t="shared" si="344"/>
        <v>5</v>
      </c>
      <c r="V3653">
        <f t="shared" si="345"/>
        <v>1</v>
      </c>
      <c r="W3653">
        <f t="shared" si="346"/>
        <v>3</v>
      </c>
      <c r="X3653" t="str">
        <f t="shared" si="347"/>
        <v>513</v>
      </c>
      <c r="Y3653" t="str">
        <f>IF(Table1[[#This Row],[RFM_Score]]="555","Champion", IF(AND(J3653&gt;=4,V3653&gt;=4),"Loyal", IF(U3653&lt;=2,"At Risk", IF(W3653&gt;=4,"Potential Loyalist","Others"))))</f>
        <v>Others</v>
      </c>
    </row>
    <row r="3654" spans="1:25">
      <c r="A3654" t="s">
        <v>879</v>
      </c>
      <c r="B3654">
        <v>21</v>
      </c>
      <c r="C3654" t="s">
        <v>24</v>
      </c>
      <c r="D3654" t="s">
        <v>25</v>
      </c>
      <c r="E3654" s="6" t="s">
        <v>15724</v>
      </c>
      <c r="F3654" t="s">
        <v>26</v>
      </c>
      <c r="G3654">
        <v>3</v>
      </c>
      <c r="H3654">
        <v>1</v>
      </c>
      <c r="I3654">
        <v>45</v>
      </c>
      <c r="J3654">
        <v>3</v>
      </c>
      <c r="K3654">
        <v>258.75</v>
      </c>
      <c r="L3654" t="str">
        <f t="shared" si="342"/>
        <v/>
      </c>
      <c r="M3654">
        <v>3</v>
      </c>
      <c r="N3654" t="str">
        <f t="shared" si="343"/>
        <v/>
      </c>
      <c r="O3654">
        <v>2</v>
      </c>
      <c r="P3654" s="11">
        <v>0.33333333333333298</v>
      </c>
      <c r="Q3654" s="11">
        <v>6.6666666666666596E-2</v>
      </c>
      <c r="R3654" s="12">
        <v>86.25</v>
      </c>
      <c r="S3654" t="s">
        <v>22</v>
      </c>
      <c r="T3654">
        <v>0</v>
      </c>
      <c r="U3654">
        <f t="shared" si="344"/>
        <v>5</v>
      </c>
      <c r="V3654">
        <f t="shared" si="345"/>
        <v>1</v>
      </c>
      <c r="W3654">
        <f t="shared" si="346"/>
        <v>3</v>
      </c>
      <c r="X3654" t="str">
        <f t="shared" si="347"/>
        <v>513</v>
      </c>
      <c r="Y3654" t="str">
        <f>IF(Table1[[#This Row],[RFM_Score]]="555","Champion", IF(AND(J3654&gt;=4,V3654&gt;=4),"Loyal", IF(U3654&lt;=2,"At Risk", IF(W3654&gt;=4,"Potential Loyalist","Others"))))</f>
        <v>Others</v>
      </c>
    </row>
    <row r="3655" spans="1:25">
      <c r="A3655" t="s">
        <v>6245</v>
      </c>
      <c r="B3655">
        <v>34</v>
      </c>
      <c r="C3655" t="s">
        <v>24</v>
      </c>
      <c r="D3655" t="s">
        <v>41</v>
      </c>
      <c r="E3655" s="6" t="s">
        <v>15725</v>
      </c>
      <c r="F3655" t="s">
        <v>21</v>
      </c>
      <c r="G3655">
        <v>3</v>
      </c>
      <c r="H3655">
        <v>0</v>
      </c>
      <c r="I3655">
        <v>30</v>
      </c>
      <c r="J3655">
        <v>1</v>
      </c>
      <c r="K3655">
        <v>258.56</v>
      </c>
      <c r="L3655" t="str">
        <f t="shared" si="342"/>
        <v/>
      </c>
      <c r="M3655">
        <v>3</v>
      </c>
      <c r="N3655" t="str">
        <f t="shared" si="343"/>
        <v/>
      </c>
      <c r="O3655">
        <v>15</v>
      </c>
      <c r="P3655" s="11">
        <v>0</v>
      </c>
      <c r="Q3655" s="11">
        <v>3.3333333333333298E-2</v>
      </c>
      <c r="R3655" s="12">
        <v>86.186666666666596</v>
      </c>
      <c r="S3655" t="s">
        <v>22</v>
      </c>
      <c r="T3655">
        <v>0</v>
      </c>
      <c r="U3655">
        <f t="shared" si="344"/>
        <v>5</v>
      </c>
      <c r="V3655">
        <f t="shared" si="345"/>
        <v>1</v>
      </c>
      <c r="W3655">
        <f t="shared" si="346"/>
        <v>3</v>
      </c>
      <c r="X3655" t="str">
        <f t="shared" si="347"/>
        <v>513</v>
      </c>
      <c r="Y3655" t="str">
        <f>IF(Table1[[#This Row],[RFM_Score]]="555","Champion", IF(AND(J3655&gt;=4,V3655&gt;=4),"Loyal", IF(U3655&lt;=2,"At Risk", IF(W3655&gt;=4,"Potential Loyalist","Others"))))</f>
        <v>Others</v>
      </c>
    </row>
    <row r="3656" spans="1:25">
      <c r="A3656" t="s">
        <v>9158</v>
      </c>
      <c r="B3656">
        <v>18</v>
      </c>
      <c r="C3656" t="s">
        <v>19</v>
      </c>
      <c r="D3656" t="s">
        <v>46</v>
      </c>
      <c r="E3656" s="6" t="s">
        <v>15726</v>
      </c>
      <c r="F3656" t="s">
        <v>26</v>
      </c>
      <c r="G3656">
        <v>2</v>
      </c>
      <c r="H3656">
        <v>1</v>
      </c>
      <c r="I3656">
        <v>63</v>
      </c>
      <c r="J3656">
        <v>4</v>
      </c>
      <c r="K3656">
        <v>258.17</v>
      </c>
      <c r="L3656" t="str">
        <f t="shared" si="342"/>
        <v/>
      </c>
      <c r="M3656">
        <v>3</v>
      </c>
      <c r="N3656" t="str">
        <f t="shared" si="343"/>
        <v/>
      </c>
      <c r="O3656">
        <v>3</v>
      </c>
      <c r="P3656" s="11">
        <v>0.5</v>
      </c>
      <c r="Q3656" s="11">
        <v>6.3492063492063405E-2</v>
      </c>
      <c r="R3656" s="12">
        <v>86.056666666666601</v>
      </c>
      <c r="S3656" t="s">
        <v>22</v>
      </c>
      <c r="T3656">
        <v>0</v>
      </c>
      <c r="U3656">
        <f t="shared" si="344"/>
        <v>5</v>
      </c>
      <c r="V3656">
        <f t="shared" si="345"/>
        <v>1</v>
      </c>
      <c r="W3656">
        <f t="shared" si="346"/>
        <v>3</v>
      </c>
      <c r="X3656" t="str">
        <f t="shared" si="347"/>
        <v>513</v>
      </c>
      <c r="Y3656" t="str">
        <f>IF(Table1[[#This Row],[RFM_Score]]="555","Champion", IF(AND(J3656&gt;=4,V3656&gt;=4),"Loyal", IF(U3656&lt;=2,"At Risk", IF(W3656&gt;=4,"Potential Loyalist","Others"))))</f>
        <v>Others</v>
      </c>
    </row>
    <row r="3657" spans="1:25">
      <c r="A3657" t="s">
        <v>8746</v>
      </c>
      <c r="B3657">
        <v>24</v>
      </c>
      <c r="C3657" t="s">
        <v>24</v>
      </c>
      <c r="D3657" t="s">
        <v>25</v>
      </c>
      <c r="E3657" s="6" t="s">
        <v>15727</v>
      </c>
      <c r="F3657" t="s">
        <v>30</v>
      </c>
      <c r="G3657">
        <v>5</v>
      </c>
      <c r="H3657">
        <v>0</v>
      </c>
      <c r="I3657">
        <v>55</v>
      </c>
      <c r="J3657">
        <v>4</v>
      </c>
      <c r="K3657">
        <v>258.14999999999998</v>
      </c>
      <c r="L3657" t="str">
        <f t="shared" si="342"/>
        <v/>
      </c>
      <c r="M3657">
        <v>3</v>
      </c>
      <c r="N3657" t="str">
        <f t="shared" si="343"/>
        <v/>
      </c>
      <c r="O3657">
        <v>64</v>
      </c>
      <c r="P3657" s="11">
        <v>0</v>
      </c>
      <c r="Q3657" s="11">
        <v>7.2727272727272696E-2</v>
      </c>
      <c r="R3657" s="12">
        <v>86.05</v>
      </c>
      <c r="S3657" t="s">
        <v>22</v>
      </c>
      <c r="T3657">
        <v>0</v>
      </c>
      <c r="U3657">
        <f t="shared" si="344"/>
        <v>3</v>
      </c>
      <c r="V3657">
        <f t="shared" si="345"/>
        <v>1</v>
      </c>
      <c r="W3657">
        <f t="shared" si="346"/>
        <v>3</v>
      </c>
      <c r="X3657" t="str">
        <f t="shared" si="347"/>
        <v>313</v>
      </c>
      <c r="Y3657" t="str">
        <f>IF(Table1[[#This Row],[RFM_Score]]="555","Champion", IF(AND(J3657&gt;=4,V3657&gt;=4),"Loyal", IF(U3657&lt;=2,"At Risk", IF(W3657&gt;=4,"Potential Loyalist","Others"))))</f>
        <v>Others</v>
      </c>
    </row>
    <row r="3658" spans="1:25">
      <c r="A3658" t="s">
        <v>4233</v>
      </c>
      <c r="B3658">
        <v>48</v>
      </c>
      <c r="C3658" t="s">
        <v>19</v>
      </c>
      <c r="D3658" t="s">
        <v>25</v>
      </c>
      <c r="E3658" s="6" t="s">
        <v>15728</v>
      </c>
      <c r="F3658" t="s">
        <v>30</v>
      </c>
      <c r="G3658">
        <v>0</v>
      </c>
      <c r="H3658">
        <v>0</v>
      </c>
      <c r="I3658">
        <v>51</v>
      </c>
      <c r="J3658">
        <v>3</v>
      </c>
      <c r="K3658">
        <v>257.91000000000003</v>
      </c>
      <c r="L3658" t="str">
        <f t="shared" si="342"/>
        <v/>
      </c>
      <c r="M3658">
        <v>3</v>
      </c>
      <c r="N3658" t="str">
        <f t="shared" si="343"/>
        <v/>
      </c>
      <c r="O3658">
        <v>33</v>
      </c>
      <c r="P3658" s="11">
        <v>0</v>
      </c>
      <c r="Q3658" s="11">
        <v>5.8823529411764698E-2</v>
      </c>
      <c r="R3658" s="12">
        <v>85.97</v>
      </c>
      <c r="S3658" t="s">
        <v>22</v>
      </c>
      <c r="T3658">
        <v>0</v>
      </c>
      <c r="U3658">
        <f t="shared" si="344"/>
        <v>4</v>
      </c>
      <c r="V3658">
        <f t="shared" si="345"/>
        <v>1</v>
      </c>
      <c r="W3658">
        <f t="shared" si="346"/>
        <v>3</v>
      </c>
      <c r="X3658" t="str">
        <f t="shared" si="347"/>
        <v>413</v>
      </c>
      <c r="Y3658" t="str">
        <f>IF(Table1[[#This Row],[RFM_Score]]="555","Champion", IF(AND(J3658&gt;=4,V3658&gt;=4),"Loyal", IF(U3658&lt;=2,"At Risk", IF(W3658&gt;=4,"Potential Loyalist","Others"))))</f>
        <v>Others</v>
      </c>
    </row>
    <row r="3659" spans="1:25">
      <c r="A3659" t="s">
        <v>1989</v>
      </c>
      <c r="B3659">
        <v>24</v>
      </c>
      <c r="C3659" t="s">
        <v>19</v>
      </c>
      <c r="D3659" t="s">
        <v>41</v>
      </c>
      <c r="E3659" s="6" t="s">
        <v>15729</v>
      </c>
      <c r="F3659" t="s">
        <v>30</v>
      </c>
      <c r="G3659">
        <v>2</v>
      </c>
      <c r="H3659">
        <v>1</v>
      </c>
      <c r="I3659">
        <v>38</v>
      </c>
      <c r="J3659">
        <v>1</v>
      </c>
      <c r="K3659">
        <v>257.87</v>
      </c>
      <c r="L3659" t="str">
        <f t="shared" si="342"/>
        <v/>
      </c>
      <c r="M3659">
        <v>3</v>
      </c>
      <c r="N3659" t="str">
        <f t="shared" si="343"/>
        <v/>
      </c>
      <c r="O3659">
        <v>18</v>
      </c>
      <c r="P3659" s="11">
        <v>0.5</v>
      </c>
      <c r="Q3659" s="11">
        <v>2.6315789473684199E-2</v>
      </c>
      <c r="R3659" s="12">
        <v>85.956666666666607</v>
      </c>
      <c r="S3659" t="s">
        <v>22</v>
      </c>
      <c r="T3659">
        <v>0</v>
      </c>
      <c r="U3659">
        <f t="shared" si="344"/>
        <v>5</v>
      </c>
      <c r="V3659">
        <f t="shared" si="345"/>
        <v>1</v>
      </c>
      <c r="W3659">
        <f t="shared" si="346"/>
        <v>3</v>
      </c>
      <c r="X3659" t="str">
        <f t="shared" si="347"/>
        <v>513</v>
      </c>
      <c r="Y3659" t="str">
        <f>IF(Table1[[#This Row],[RFM_Score]]="555","Champion", IF(AND(J3659&gt;=4,V3659&gt;=4),"Loyal", IF(U3659&lt;=2,"At Risk", IF(W3659&gt;=4,"Potential Loyalist","Others"))))</f>
        <v>Others</v>
      </c>
    </row>
    <row r="3660" spans="1:25">
      <c r="A3660" t="s">
        <v>4856</v>
      </c>
      <c r="B3660">
        <v>31</v>
      </c>
      <c r="C3660" t="s">
        <v>24</v>
      </c>
      <c r="D3660" t="s">
        <v>25</v>
      </c>
      <c r="E3660" s="6" t="s">
        <v>15730</v>
      </c>
      <c r="F3660" t="s">
        <v>21</v>
      </c>
      <c r="G3660">
        <v>6</v>
      </c>
      <c r="H3660">
        <v>2</v>
      </c>
      <c r="I3660">
        <v>62</v>
      </c>
      <c r="J3660">
        <v>3</v>
      </c>
      <c r="K3660">
        <v>257.77</v>
      </c>
      <c r="L3660" t="str">
        <f t="shared" si="342"/>
        <v/>
      </c>
      <c r="M3660">
        <v>3</v>
      </c>
      <c r="N3660" t="str">
        <f t="shared" si="343"/>
        <v/>
      </c>
      <c r="O3660">
        <v>36</v>
      </c>
      <c r="P3660" s="11">
        <v>0.33333333333333298</v>
      </c>
      <c r="Q3660" s="11">
        <v>4.8387096774193498E-2</v>
      </c>
      <c r="R3660" s="12">
        <v>85.923333333333304</v>
      </c>
      <c r="S3660" t="s">
        <v>22</v>
      </c>
      <c r="T3660">
        <v>1</v>
      </c>
      <c r="U3660">
        <f t="shared" si="344"/>
        <v>4</v>
      </c>
      <c r="V3660">
        <f t="shared" si="345"/>
        <v>1</v>
      </c>
      <c r="W3660">
        <f t="shared" si="346"/>
        <v>3</v>
      </c>
      <c r="X3660" t="str">
        <f t="shared" si="347"/>
        <v>413</v>
      </c>
      <c r="Y3660" t="str">
        <f>IF(Table1[[#This Row],[RFM_Score]]="555","Champion", IF(AND(J3660&gt;=4,V3660&gt;=4),"Loyal", IF(U3660&lt;=2,"At Risk", IF(W3660&gt;=4,"Potential Loyalist","Others"))))</f>
        <v>Others</v>
      </c>
    </row>
    <row r="3661" spans="1:25">
      <c r="A3661" t="s">
        <v>11380</v>
      </c>
      <c r="B3661">
        <v>35</v>
      </c>
      <c r="C3661" t="s">
        <v>19</v>
      </c>
      <c r="D3661" t="s">
        <v>41</v>
      </c>
      <c r="E3661" s="6" t="s">
        <v>15731</v>
      </c>
      <c r="F3661" t="s">
        <v>26</v>
      </c>
      <c r="G3661">
        <v>4</v>
      </c>
      <c r="H3661">
        <v>0</v>
      </c>
      <c r="I3661">
        <v>36</v>
      </c>
      <c r="J3661">
        <v>1</v>
      </c>
      <c r="K3661">
        <v>257.66000000000003</v>
      </c>
      <c r="L3661" t="str">
        <f t="shared" si="342"/>
        <v/>
      </c>
      <c r="M3661">
        <v>3</v>
      </c>
      <c r="N3661" t="str">
        <f t="shared" si="343"/>
        <v/>
      </c>
      <c r="O3661">
        <v>0</v>
      </c>
      <c r="P3661" s="11">
        <v>0</v>
      </c>
      <c r="Q3661" s="11">
        <v>2.77777777777777E-2</v>
      </c>
      <c r="R3661" s="12">
        <v>85.886666666666599</v>
      </c>
      <c r="S3661" t="s">
        <v>22</v>
      </c>
      <c r="T3661">
        <v>0</v>
      </c>
      <c r="U3661">
        <f t="shared" si="344"/>
        <v>5</v>
      </c>
      <c r="V3661">
        <f t="shared" si="345"/>
        <v>1</v>
      </c>
      <c r="W3661">
        <f t="shared" si="346"/>
        <v>3</v>
      </c>
      <c r="X3661" t="str">
        <f t="shared" si="347"/>
        <v>513</v>
      </c>
      <c r="Y3661" t="str">
        <f>IF(Table1[[#This Row],[RFM_Score]]="555","Champion", IF(AND(J3661&gt;=4,V3661&gt;=4),"Loyal", IF(U3661&lt;=2,"At Risk", IF(W3661&gt;=4,"Potential Loyalist","Others"))))</f>
        <v>Others</v>
      </c>
    </row>
    <row r="3662" spans="1:25">
      <c r="A3662" t="s">
        <v>4515</v>
      </c>
      <c r="B3662">
        <v>18</v>
      </c>
      <c r="C3662" t="s">
        <v>19</v>
      </c>
      <c r="D3662" t="s">
        <v>25</v>
      </c>
      <c r="E3662" s="6" t="s">
        <v>15732</v>
      </c>
      <c r="F3662" t="s">
        <v>30</v>
      </c>
      <c r="G3662">
        <v>0</v>
      </c>
      <c r="H3662">
        <v>0</v>
      </c>
      <c r="I3662">
        <v>48</v>
      </c>
      <c r="J3662">
        <v>2</v>
      </c>
      <c r="K3662">
        <v>257.64999999999998</v>
      </c>
      <c r="L3662" t="str">
        <f t="shared" si="342"/>
        <v/>
      </c>
      <c r="M3662">
        <v>3</v>
      </c>
      <c r="N3662" t="str">
        <f t="shared" si="343"/>
        <v/>
      </c>
      <c r="O3662">
        <v>10</v>
      </c>
      <c r="P3662" s="11">
        <v>0</v>
      </c>
      <c r="Q3662" s="11">
        <v>4.1666666666666602E-2</v>
      </c>
      <c r="R3662" s="12">
        <v>85.883333333333297</v>
      </c>
      <c r="S3662" t="s">
        <v>22</v>
      </c>
      <c r="T3662">
        <v>0</v>
      </c>
      <c r="U3662">
        <f t="shared" si="344"/>
        <v>5</v>
      </c>
      <c r="V3662">
        <f t="shared" si="345"/>
        <v>1</v>
      </c>
      <c r="W3662">
        <f t="shared" si="346"/>
        <v>3</v>
      </c>
      <c r="X3662" t="str">
        <f t="shared" si="347"/>
        <v>513</v>
      </c>
      <c r="Y3662" t="str">
        <f>IF(Table1[[#This Row],[RFM_Score]]="555","Champion", IF(AND(J3662&gt;=4,V3662&gt;=4),"Loyal", IF(U3662&lt;=2,"At Risk", IF(W3662&gt;=4,"Potential Loyalist","Others"))))</f>
        <v>Others</v>
      </c>
    </row>
    <row r="3663" spans="1:25">
      <c r="A3663" t="s">
        <v>7026</v>
      </c>
      <c r="B3663">
        <v>34</v>
      </c>
      <c r="C3663" t="s">
        <v>24</v>
      </c>
      <c r="D3663" t="s">
        <v>29</v>
      </c>
      <c r="E3663" s="6" t="s">
        <v>15733</v>
      </c>
      <c r="F3663" t="s">
        <v>26</v>
      </c>
      <c r="G3663">
        <v>1</v>
      </c>
      <c r="H3663">
        <v>1</v>
      </c>
      <c r="I3663">
        <v>44</v>
      </c>
      <c r="J3663">
        <v>3</v>
      </c>
      <c r="K3663">
        <v>257.38</v>
      </c>
      <c r="L3663" t="str">
        <f t="shared" si="342"/>
        <v/>
      </c>
      <c r="M3663">
        <v>3</v>
      </c>
      <c r="N3663" t="str">
        <f t="shared" si="343"/>
        <v/>
      </c>
      <c r="O3663">
        <v>31</v>
      </c>
      <c r="P3663" s="11">
        <v>1</v>
      </c>
      <c r="Q3663" s="11">
        <v>6.8181818181818094E-2</v>
      </c>
      <c r="R3663" s="12">
        <v>85.793333333333294</v>
      </c>
      <c r="S3663" t="s">
        <v>22</v>
      </c>
      <c r="T3663">
        <v>0</v>
      </c>
      <c r="U3663">
        <f t="shared" si="344"/>
        <v>4</v>
      </c>
      <c r="V3663">
        <f t="shared" si="345"/>
        <v>1</v>
      </c>
      <c r="W3663">
        <f t="shared" si="346"/>
        <v>3</v>
      </c>
      <c r="X3663" t="str">
        <f t="shared" si="347"/>
        <v>413</v>
      </c>
      <c r="Y3663" t="str">
        <f>IF(Table1[[#This Row],[RFM_Score]]="555","Champion", IF(AND(J3663&gt;=4,V3663&gt;=4),"Loyal", IF(U3663&lt;=2,"At Risk", IF(W3663&gt;=4,"Potential Loyalist","Others"))))</f>
        <v>Others</v>
      </c>
    </row>
    <row r="3664" spans="1:25">
      <c r="A3664" t="s">
        <v>6352</v>
      </c>
      <c r="B3664">
        <v>43</v>
      </c>
      <c r="C3664" t="s">
        <v>19</v>
      </c>
      <c r="D3664" t="s">
        <v>25</v>
      </c>
      <c r="E3664" s="6" t="s">
        <v>15734</v>
      </c>
      <c r="F3664" t="s">
        <v>21</v>
      </c>
      <c r="G3664">
        <v>3</v>
      </c>
      <c r="H3664">
        <v>1</v>
      </c>
      <c r="I3664">
        <v>41</v>
      </c>
      <c r="J3664">
        <v>5</v>
      </c>
      <c r="K3664">
        <v>257.11</v>
      </c>
      <c r="L3664" t="str">
        <f t="shared" si="342"/>
        <v/>
      </c>
      <c r="M3664">
        <v>3</v>
      </c>
      <c r="N3664" t="str">
        <f t="shared" si="343"/>
        <v/>
      </c>
      <c r="O3664">
        <v>58</v>
      </c>
      <c r="P3664" s="11">
        <v>0.33333333333333298</v>
      </c>
      <c r="Q3664" s="11">
        <v>0.12195121951219499</v>
      </c>
      <c r="R3664" s="12">
        <v>85.703333333333305</v>
      </c>
      <c r="S3664" t="s">
        <v>22</v>
      </c>
      <c r="T3664">
        <v>0</v>
      </c>
      <c r="U3664">
        <f t="shared" si="344"/>
        <v>3</v>
      </c>
      <c r="V3664">
        <f t="shared" si="345"/>
        <v>1</v>
      </c>
      <c r="W3664">
        <f t="shared" si="346"/>
        <v>3</v>
      </c>
      <c r="X3664" t="str">
        <f t="shared" si="347"/>
        <v>313</v>
      </c>
      <c r="Y3664" t="str">
        <f>IF(Table1[[#This Row],[RFM_Score]]="555","Champion", IF(AND(J3664&gt;=4,V3664&gt;=4),"Loyal", IF(U3664&lt;=2,"At Risk", IF(W3664&gt;=4,"Potential Loyalist","Others"))))</f>
        <v>Others</v>
      </c>
    </row>
    <row r="3665" spans="1:25">
      <c r="A3665" t="s">
        <v>3999</v>
      </c>
      <c r="B3665">
        <v>35</v>
      </c>
      <c r="C3665" t="s">
        <v>24</v>
      </c>
      <c r="D3665" t="s">
        <v>25</v>
      </c>
      <c r="E3665" s="6" t="s">
        <v>15735</v>
      </c>
      <c r="F3665" t="s">
        <v>60</v>
      </c>
      <c r="G3665">
        <v>3</v>
      </c>
      <c r="H3665">
        <v>1</v>
      </c>
      <c r="I3665">
        <v>50</v>
      </c>
      <c r="J3665">
        <v>1</v>
      </c>
      <c r="K3665">
        <v>256.64999999999998</v>
      </c>
      <c r="L3665" t="str">
        <f t="shared" si="342"/>
        <v/>
      </c>
      <c r="M3665">
        <v>3</v>
      </c>
      <c r="N3665" t="str">
        <f t="shared" si="343"/>
        <v/>
      </c>
      <c r="O3665">
        <v>96</v>
      </c>
      <c r="P3665" s="11">
        <v>0.33333333333333298</v>
      </c>
      <c r="Q3665" s="11">
        <v>0.02</v>
      </c>
      <c r="R3665" s="12">
        <v>85.55</v>
      </c>
      <c r="S3665" t="s">
        <v>22</v>
      </c>
      <c r="T3665">
        <v>0</v>
      </c>
      <c r="U3665">
        <f t="shared" si="344"/>
        <v>2</v>
      </c>
      <c r="V3665">
        <f t="shared" si="345"/>
        <v>1</v>
      </c>
      <c r="W3665">
        <f t="shared" si="346"/>
        <v>3</v>
      </c>
      <c r="X3665" t="str">
        <f t="shared" si="347"/>
        <v>213</v>
      </c>
      <c r="Y3665" t="str">
        <f>IF(Table1[[#This Row],[RFM_Score]]="555","Champion", IF(AND(J3665&gt;=4,V3665&gt;=4),"Loyal", IF(U3665&lt;=2,"At Risk", IF(W3665&gt;=4,"Potential Loyalist","Others"))))</f>
        <v>At Risk</v>
      </c>
    </row>
    <row r="3666" spans="1:25">
      <c r="A3666" t="s">
        <v>11560</v>
      </c>
      <c r="B3666">
        <v>24</v>
      </c>
      <c r="C3666" t="s">
        <v>19</v>
      </c>
      <c r="D3666" t="s">
        <v>41</v>
      </c>
      <c r="E3666" s="6" t="s">
        <v>15736</v>
      </c>
      <c r="F3666" t="s">
        <v>21</v>
      </c>
      <c r="G3666">
        <v>4</v>
      </c>
      <c r="H3666">
        <v>1</v>
      </c>
      <c r="I3666">
        <v>40</v>
      </c>
      <c r="J3666">
        <v>1</v>
      </c>
      <c r="K3666">
        <v>255.9</v>
      </c>
      <c r="L3666" t="str">
        <f t="shared" si="342"/>
        <v/>
      </c>
      <c r="M3666">
        <v>3</v>
      </c>
      <c r="N3666" t="str">
        <f t="shared" si="343"/>
        <v/>
      </c>
      <c r="O3666">
        <v>4</v>
      </c>
      <c r="P3666" s="11">
        <v>0.25</v>
      </c>
      <c r="Q3666" s="11">
        <v>2.5000000000000001E-2</v>
      </c>
      <c r="R3666" s="12">
        <v>85.3</v>
      </c>
      <c r="S3666" t="s">
        <v>22</v>
      </c>
      <c r="T3666">
        <v>0</v>
      </c>
      <c r="U3666">
        <f t="shared" si="344"/>
        <v>5</v>
      </c>
      <c r="V3666">
        <f t="shared" si="345"/>
        <v>1</v>
      </c>
      <c r="W3666">
        <f t="shared" si="346"/>
        <v>3</v>
      </c>
      <c r="X3666" t="str">
        <f t="shared" si="347"/>
        <v>513</v>
      </c>
      <c r="Y3666" t="str">
        <f>IF(Table1[[#This Row],[RFM_Score]]="555","Champion", IF(AND(J3666&gt;=4,V3666&gt;=4),"Loyal", IF(U3666&lt;=2,"At Risk", IF(W3666&gt;=4,"Potential Loyalist","Others"))))</f>
        <v>Others</v>
      </c>
    </row>
    <row r="3667" spans="1:25">
      <c r="A3667" t="s">
        <v>6420</v>
      </c>
      <c r="B3667">
        <v>33</v>
      </c>
      <c r="C3667" t="s">
        <v>19</v>
      </c>
      <c r="D3667" t="s">
        <v>25</v>
      </c>
      <c r="E3667" s="6" t="s">
        <v>15737</v>
      </c>
      <c r="F3667" t="s">
        <v>26</v>
      </c>
      <c r="G3667">
        <v>6</v>
      </c>
      <c r="H3667">
        <v>2</v>
      </c>
      <c r="I3667">
        <v>49</v>
      </c>
      <c r="J3667">
        <v>1</v>
      </c>
      <c r="K3667">
        <v>255.72</v>
      </c>
      <c r="L3667" t="str">
        <f t="shared" si="342"/>
        <v/>
      </c>
      <c r="M3667">
        <v>3</v>
      </c>
      <c r="N3667" t="str">
        <f t="shared" si="343"/>
        <v/>
      </c>
      <c r="O3667">
        <v>1</v>
      </c>
      <c r="P3667" s="11">
        <v>0.33333333333333298</v>
      </c>
      <c r="Q3667" s="11">
        <v>2.04081632653061E-2</v>
      </c>
      <c r="R3667" s="12">
        <v>85.24</v>
      </c>
      <c r="S3667" t="s">
        <v>22</v>
      </c>
      <c r="T3667">
        <v>0</v>
      </c>
      <c r="U3667">
        <f t="shared" si="344"/>
        <v>5</v>
      </c>
      <c r="V3667">
        <f t="shared" si="345"/>
        <v>1</v>
      </c>
      <c r="W3667">
        <f t="shared" si="346"/>
        <v>3</v>
      </c>
      <c r="X3667" t="str">
        <f t="shared" si="347"/>
        <v>513</v>
      </c>
      <c r="Y3667" t="str">
        <f>IF(Table1[[#This Row],[RFM_Score]]="555","Champion", IF(AND(J3667&gt;=4,V3667&gt;=4),"Loyal", IF(U3667&lt;=2,"At Risk", IF(W3667&gt;=4,"Potential Loyalist","Others"))))</f>
        <v>Others</v>
      </c>
    </row>
    <row r="3668" spans="1:25">
      <c r="A3668" t="s">
        <v>2895</v>
      </c>
      <c r="B3668">
        <v>49</v>
      </c>
      <c r="C3668" t="s">
        <v>24</v>
      </c>
      <c r="D3668" t="s">
        <v>35</v>
      </c>
      <c r="E3668" s="6" t="s">
        <v>15738</v>
      </c>
      <c r="F3668" t="s">
        <v>60</v>
      </c>
      <c r="G3668">
        <v>2</v>
      </c>
      <c r="H3668">
        <v>1</v>
      </c>
      <c r="I3668">
        <v>44</v>
      </c>
      <c r="J3668">
        <v>1</v>
      </c>
      <c r="K3668">
        <v>255.7</v>
      </c>
      <c r="L3668" t="str">
        <f t="shared" si="342"/>
        <v/>
      </c>
      <c r="M3668">
        <v>3</v>
      </c>
      <c r="N3668" t="str">
        <f t="shared" si="343"/>
        <v/>
      </c>
      <c r="O3668">
        <v>25</v>
      </c>
      <c r="P3668" s="11">
        <v>0.5</v>
      </c>
      <c r="Q3668" s="11">
        <v>2.27272727272727E-2</v>
      </c>
      <c r="R3668" s="12">
        <v>85.233333333333306</v>
      </c>
      <c r="S3668" t="s">
        <v>22</v>
      </c>
      <c r="T3668">
        <v>0</v>
      </c>
      <c r="U3668">
        <f t="shared" si="344"/>
        <v>4</v>
      </c>
      <c r="V3668">
        <f t="shared" si="345"/>
        <v>1</v>
      </c>
      <c r="W3668">
        <f t="shared" si="346"/>
        <v>3</v>
      </c>
      <c r="X3668" t="str">
        <f t="shared" si="347"/>
        <v>413</v>
      </c>
      <c r="Y3668" t="str">
        <f>IF(Table1[[#This Row],[RFM_Score]]="555","Champion", IF(AND(J3668&gt;=4,V3668&gt;=4),"Loyal", IF(U3668&lt;=2,"At Risk", IF(W3668&gt;=4,"Potential Loyalist","Others"))))</f>
        <v>Others</v>
      </c>
    </row>
    <row r="3669" spans="1:25">
      <c r="A3669" t="s">
        <v>5721</v>
      </c>
      <c r="B3669">
        <v>28</v>
      </c>
      <c r="C3669" t="s">
        <v>24</v>
      </c>
      <c r="D3669" t="s">
        <v>46</v>
      </c>
      <c r="E3669" s="6" t="s">
        <v>15739</v>
      </c>
      <c r="F3669" t="s">
        <v>26</v>
      </c>
      <c r="G3669">
        <v>1</v>
      </c>
      <c r="H3669">
        <v>0</v>
      </c>
      <c r="I3669">
        <v>52</v>
      </c>
      <c r="J3669">
        <v>2</v>
      </c>
      <c r="K3669">
        <v>255.67</v>
      </c>
      <c r="L3669" t="str">
        <f t="shared" si="342"/>
        <v/>
      </c>
      <c r="M3669">
        <v>3</v>
      </c>
      <c r="N3669" t="str">
        <f t="shared" si="343"/>
        <v/>
      </c>
      <c r="O3669">
        <v>54</v>
      </c>
      <c r="P3669" s="11">
        <v>0</v>
      </c>
      <c r="Q3669" s="11">
        <v>3.8461538461538401E-2</v>
      </c>
      <c r="R3669" s="12">
        <v>85.223333333333301</v>
      </c>
      <c r="S3669" t="s">
        <v>22</v>
      </c>
      <c r="T3669">
        <v>0</v>
      </c>
      <c r="U3669">
        <f t="shared" si="344"/>
        <v>3</v>
      </c>
      <c r="V3669">
        <f t="shared" si="345"/>
        <v>1</v>
      </c>
      <c r="W3669">
        <f t="shared" si="346"/>
        <v>3</v>
      </c>
      <c r="X3669" t="str">
        <f t="shared" si="347"/>
        <v>313</v>
      </c>
      <c r="Y3669" t="str">
        <f>IF(Table1[[#This Row],[RFM_Score]]="555","Champion", IF(AND(J3669&gt;=4,V3669&gt;=4),"Loyal", IF(U3669&lt;=2,"At Risk", IF(W3669&gt;=4,"Potential Loyalist","Others"))))</f>
        <v>Others</v>
      </c>
    </row>
    <row r="3670" spans="1:25">
      <c r="A3670" t="s">
        <v>7896</v>
      </c>
      <c r="B3670">
        <v>41</v>
      </c>
      <c r="C3670" t="s">
        <v>19</v>
      </c>
      <c r="D3670" t="s">
        <v>46</v>
      </c>
      <c r="E3670" s="6" t="s">
        <v>15740</v>
      </c>
      <c r="F3670" t="s">
        <v>26</v>
      </c>
      <c r="G3670">
        <v>4</v>
      </c>
      <c r="H3670">
        <v>0</v>
      </c>
      <c r="I3670">
        <v>51</v>
      </c>
      <c r="J3670">
        <v>1</v>
      </c>
      <c r="K3670">
        <v>255.64</v>
      </c>
      <c r="L3670" t="str">
        <f t="shared" si="342"/>
        <v/>
      </c>
      <c r="M3670">
        <v>3</v>
      </c>
      <c r="N3670" t="str">
        <f t="shared" si="343"/>
        <v/>
      </c>
      <c r="O3670">
        <v>1</v>
      </c>
      <c r="P3670" s="11">
        <v>0</v>
      </c>
      <c r="Q3670" s="11">
        <v>1.9607843137254902E-2</v>
      </c>
      <c r="R3670" s="12">
        <v>85.213333333333296</v>
      </c>
      <c r="S3670" t="s">
        <v>22</v>
      </c>
      <c r="T3670">
        <v>0</v>
      </c>
      <c r="U3670">
        <f t="shared" si="344"/>
        <v>5</v>
      </c>
      <c r="V3670">
        <f t="shared" si="345"/>
        <v>1</v>
      </c>
      <c r="W3670">
        <f t="shared" si="346"/>
        <v>3</v>
      </c>
      <c r="X3670" t="str">
        <f t="shared" si="347"/>
        <v>513</v>
      </c>
      <c r="Y3670" t="str">
        <f>IF(Table1[[#This Row],[RFM_Score]]="555","Champion", IF(AND(J3670&gt;=4,V3670&gt;=4),"Loyal", IF(U3670&lt;=2,"At Risk", IF(W3670&gt;=4,"Potential Loyalist","Others"))))</f>
        <v>Others</v>
      </c>
    </row>
    <row r="3671" spans="1:25">
      <c r="A3671" t="s">
        <v>5925</v>
      </c>
      <c r="B3671">
        <v>18</v>
      </c>
      <c r="C3671" t="s">
        <v>24</v>
      </c>
      <c r="D3671" t="s">
        <v>25</v>
      </c>
      <c r="E3671" s="6" t="s">
        <v>15741</v>
      </c>
      <c r="F3671" t="s">
        <v>30</v>
      </c>
      <c r="G3671">
        <v>4</v>
      </c>
      <c r="H3671">
        <v>2</v>
      </c>
      <c r="I3671">
        <v>33</v>
      </c>
      <c r="J3671">
        <v>1</v>
      </c>
      <c r="K3671">
        <v>255.22</v>
      </c>
      <c r="L3671" t="str">
        <f t="shared" si="342"/>
        <v/>
      </c>
      <c r="M3671">
        <v>3</v>
      </c>
      <c r="N3671" t="str">
        <f t="shared" si="343"/>
        <v/>
      </c>
      <c r="O3671">
        <v>1</v>
      </c>
      <c r="P3671" s="11">
        <v>0.5</v>
      </c>
      <c r="Q3671" s="11">
        <v>3.03030303030303E-2</v>
      </c>
      <c r="R3671" s="12">
        <v>85.073333333333295</v>
      </c>
      <c r="S3671" t="s">
        <v>22</v>
      </c>
      <c r="T3671">
        <v>0</v>
      </c>
      <c r="U3671">
        <f t="shared" si="344"/>
        <v>5</v>
      </c>
      <c r="V3671">
        <f t="shared" si="345"/>
        <v>1</v>
      </c>
      <c r="W3671">
        <f t="shared" si="346"/>
        <v>3</v>
      </c>
      <c r="X3671" t="str">
        <f t="shared" si="347"/>
        <v>513</v>
      </c>
      <c r="Y3671" t="str">
        <f>IF(Table1[[#This Row],[RFM_Score]]="555","Champion", IF(AND(J3671&gt;=4,V3671&gt;=4),"Loyal", IF(U3671&lt;=2,"At Risk", IF(W3671&gt;=4,"Potential Loyalist","Others"))))</f>
        <v>Others</v>
      </c>
    </row>
    <row r="3672" spans="1:25">
      <c r="A3672" t="s">
        <v>5575</v>
      </c>
      <c r="B3672">
        <v>20</v>
      </c>
      <c r="C3672" t="s">
        <v>24</v>
      </c>
      <c r="D3672" t="s">
        <v>35</v>
      </c>
      <c r="E3672" s="6" t="s">
        <v>15742</v>
      </c>
      <c r="F3672" t="s">
        <v>37</v>
      </c>
      <c r="G3672">
        <v>4</v>
      </c>
      <c r="H3672">
        <v>1</v>
      </c>
      <c r="I3672">
        <v>47</v>
      </c>
      <c r="J3672">
        <v>3</v>
      </c>
      <c r="K3672">
        <v>254.97</v>
      </c>
      <c r="L3672" t="str">
        <f t="shared" si="342"/>
        <v/>
      </c>
      <c r="M3672">
        <v>3</v>
      </c>
      <c r="N3672" t="str">
        <f t="shared" si="343"/>
        <v/>
      </c>
      <c r="O3672">
        <v>52</v>
      </c>
      <c r="P3672" s="11">
        <v>0.25</v>
      </c>
      <c r="Q3672" s="11">
        <v>6.3829787234042507E-2</v>
      </c>
      <c r="R3672" s="12">
        <v>84.99</v>
      </c>
      <c r="S3672" t="s">
        <v>22</v>
      </c>
      <c r="T3672">
        <v>0</v>
      </c>
      <c r="U3672">
        <f t="shared" si="344"/>
        <v>3</v>
      </c>
      <c r="V3672">
        <f t="shared" si="345"/>
        <v>1</v>
      </c>
      <c r="W3672">
        <f t="shared" si="346"/>
        <v>3</v>
      </c>
      <c r="X3672" t="str">
        <f t="shared" si="347"/>
        <v>313</v>
      </c>
      <c r="Y3672" t="str">
        <f>IF(Table1[[#This Row],[RFM_Score]]="555","Champion", IF(AND(J3672&gt;=4,V3672&gt;=4),"Loyal", IF(U3672&lt;=2,"At Risk", IF(W3672&gt;=4,"Potential Loyalist","Others"))))</f>
        <v>Others</v>
      </c>
    </row>
    <row r="3673" spans="1:25">
      <c r="A3673" t="s">
        <v>214</v>
      </c>
      <c r="B3673">
        <v>52</v>
      </c>
      <c r="C3673" t="s">
        <v>19</v>
      </c>
      <c r="D3673" t="s">
        <v>29</v>
      </c>
      <c r="E3673" s="6" t="s">
        <v>15743</v>
      </c>
      <c r="F3673" t="s">
        <v>21</v>
      </c>
      <c r="G3673">
        <v>1</v>
      </c>
      <c r="H3673">
        <v>0</v>
      </c>
      <c r="I3673">
        <v>46</v>
      </c>
      <c r="J3673">
        <v>1</v>
      </c>
      <c r="K3673">
        <v>254.73</v>
      </c>
      <c r="L3673" t="str">
        <f t="shared" si="342"/>
        <v/>
      </c>
      <c r="M3673">
        <v>3</v>
      </c>
      <c r="N3673" t="str">
        <f t="shared" si="343"/>
        <v/>
      </c>
      <c r="O3673">
        <v>7</v>
      </c>
      <c r="P3673" s="11">
        <v>0</v>
      </c>
      <c r="Q3673" s="11">
        <v>2.1739130434782601E-2</v>
      </c>
      <c r="R3673" s="12">
        <v>84.91</v>
      </c>
      <c r="S3673" t="s">
        <v>22</v>
      </c>
      <c r="T3673">
        <v>0</v>
      </c>
      <c r="U3673">
        <f t="shared" si="344"/>
        <v>5</v>
      </c>
      <c r="V3673">
        <f t="shared" si="345"/>
        <v>1</v>
      </c>
      <c r="W3673">
        <f t="shared" si="346"/>
        <v>3</v>
      </c>
      <c r="X3673" t="str">
        <f t="shared" si="347"/>
        <v>513</v>
      </c>
      <c r="Y3673" t="str">
        <f>IF(Table1[[#This Row],[RFM_Score]]="555","Champion", IF(AND(J3673&gt;=4,V3673&gt;=4),"Loyal", IF(U3673&lt;=2,"At Risk", IF(W3673&gt;=4,"Potential Loyalist","Others"))))</f>
        <v>Others</v>
      </c>
    </row>
    <row r="3674" spans="1:25">
      <c r="A3674" t="s">
        <v>10352</v>
      </c>
      <c r="B3674">
        <v>45</v>
      </c>
      <c r="C3674" t="s">
        <v>19</v>
      </c>
      <c r="D3674" t="s">
        <v>49</v>
      </c>
      <c r="E3674" s="6" t="s">
        <v>15744</v>
      </c>
      <c r="F3674" t="s">
        <v>26</v>
      </c>
      <c r="G3674">
        <v>3</v>
      </c>
      <c r="H3674">
        <v>0</v>
      </c>
      <c r="I3674">
        <v>46</v>
      </c>
      <c r="J3674">
        <v>0</v>
      </c>
      <c r="K3674">
        <v>254.7</v>
      </c>
      <c r="L3674" t="str">
        <f t="shared" si="342"/>
        <v/>
      </c>
      <c r="M3674">
        <v>3</v>
      </c>
      <c r="N3674" t="str">
        <f t="shared" si="343"/>
        <v/>
      </c>
      <c r="O3674">
        <v>36</v>
      </c>
      <c r="P3674" s="11">
        <v>0</v>
      </c>
      <c r="Q3674" s="11">
        <v>0</v>
      </c>
      <c r="R3674" s="12">
        <v>84.899999999999906</v>
      </c>
      <c r="S3674" t="s">
        <v>22</v>
      </c>
      <c r="T3674">
        <v>0</v>
      </c>
      <c r="U3674">
        <f t="shared" si="344"/>
        <v>4</v>
      </c>
      <c r="V3674">
        <f t="shared" si="345"/>
        <v>1</v>
      </c>
      <c r="W3674">
        <f t="shared" si="346"/>
        <v>3</v>
      </c>
      <c r="X3674" t="str">
        <f t="shared" si="347"/>
        <v>413</v>
      </c>
      <c r="Y3674" t="str">
        <f>IF(Table1[[#This Row],[RFM_Score]]="555","Champion", IF(AND(J3674&gt;=4,V3674&gt;=4),"Loyal", IF(U3674&lt;=2,"At Risk", IF(W3674&gt;=4,"Potential Loyalist","Others"))))</f>
        <v>Others</v>
      </c>
    </row>
    <row r="3675" spans="1:25">
      <c r="A3675" t="s">
        <v>8051</v>
      </c>
      <c r="B3675">
        <v>30</v>
      </c>
      <c r="C3675" t="s">
        <v>24</v>
      </c>
      <c r="D3675" t="s">
        <v>35</v>
      </c>
      <c r="E3675" s="6" t="s">
        <v>15745</v>
      </c>
      <c r="F3675" t="s">
        <v>30</v>
      </c>
      <c r="G3675">
        <v>0</v>
      </c>
      <c r="H3675">
        <v>0</v>
      </c>
      <c r="I3675">
        <v>46</v>
      </c>
      <c r="J3675">
        <v>1</v>
      </c>
      <c r="K3675">
        <v>254.66</v>
      </c>
      <c r="L3675" t="str">
        <f t="shared" si="342"/>
        <v/>
      </c>
      <c r="M3675">
        <v>3</v>
      </c>
      <c r="N3675" t="str">
        <f t="shared" si="343"/>
        <v/>
      </c>
      <c r="O3675">
        <v>87</v>
      </c>
      <c r="P3675" s="11">
        <v>0</v>
      </c>
      <c r="Q3675" s="11">
        <v>2.1739130434782601E-2</v>
      </c>
      <c r="R3675" s="12">
        <v>84.886666666666599</v>
      </c>
      <c r="S3675" t="s">
        <v>22</v>
      </c>
      <c r="T3675">
        <v>0</v>
      </c>
      <c r="U3675">
        <f t="shared" si="344"/>
        <v>2</v>
      </c>
      <c r="V3675">
        <f t="shared" si="345"/>
        <v>1</v>
      </c>
      <c r="W3675">
        <f t="shared" si="346"/>
        <v>3</v>
      </c>
      <c r="X3675" t="str">
        <f t="shared" si="347"/>
        <v>213</v>
      </c>
      <c r="Y3675" t="str">
        <f>IF(Table1[[#This Row],[RFM_Score]]="555","Champion", IF(AND(J3675&gt;=4,V3675&gt;=4),"Loyal", IF(U3675&lt;=2,"At Risk", IF(W3675&gt;=4,"Potential Loyalist","Others"))))</f>
        <v>At Risk</v>
      </c>
    </row>
    <row r="3676" spans="1:25">
      <c r="A3676" t="s">
        <v>5680</v>
      </c>
      <c r="B3676">
        <v>51</v>
      </c>
      <c r="C3676" t="s">
        <v>19</v>
      </c>
      <c r="D3676" t="s">
        <v>25</v>
      </c>
      <c r="E3676" s="6" t="s">
        <v>15746</v>
      </c>
      <c r="F3676" t="s">
        <v>26</v>
      </c>
      <c r="G3676">
        <v>4</v>
      </c>
      <c r="H3676">
        <v>2</v>
      </c>
      <c r="I3676">
        <v>42</v>
      </c>
      <c r="J3676">
        <v>2</v>
      </c>
      <c r="K3676">
        <v>254.3</v>
      </c>
      <c r="L3676" t="str">
        <f t="shared" si="342"/>
        <v/>
      </c>
      <c r="M3676">
        <v>3</v>
      </c>
      <c r="N3676" t="str">
        <f t="shared" si="343"/>
        <v/>
      </c>
      <c r="O3676">
        <v>2</v>
      </c>
      <c r="P3676" s="11">
        <v>0.5</v>
      </c>
      <c r="Q3676" s="11">
        <v>4.7619047619047603E-2</v>
      </c>
      <c r="R3676" s="12">
        <v>84.766666666666595</v>
      </c>
      <c r="S3676" t="s">
        <v>22</v>
      </c>
      <c r="T3676">
        <v>0</v>
      </c>
      <c r="U3676">
        <f t="shared" si="344"/>
        <v>5</v>
      </c>
      <c r="V3676">
        <f t="shared" si="345"/>
        <v>1</v>
      </c>
      <c r="W3676">
        <f t="shared" si="346"/>
        <v>3</v>
      </c>
      <c r="X3676" t="str">
        <f t="shared" si="347"/>
        <v>513</v>
      </c>
      <c r="Y3676" t="str">
        <f>IF(Table1[[#This Row],[RFM_Score]]="555","Champion", IF(AND(J3676&gt;=4,V3676&gt;=4),"Loyal", IF(U3676&lt;=2,"At Risk", IF(W3676&gt;=4,"Potential Loyalist","Others"))))</f>
        <v>Others</v>
      </c>
    </row>
    <row r="3677" spans="1:25">
      <c r="A3677" t="s">
        <v>2106</v>
      </c>
      <c r="B3677">
        <v>46</v>
      </c>
      <c r="C3677" t="s">
        <v>19</v>
      </c>
      <c r="D3677" t="s">
        <v>41</v>
      </c>
      <c r="E3677" s="6" t="s">
        <v>15747</v>
      </c>
      <c r="F3677" t="s">
        <v>26</v>
      </c>
      <c r="G3677">
        <v>5</v>
      </c>
      <c r="H3677">
        <v>1</v>
      </c>
      <c r="I3677">
        <v>50</v>
      </c>
      <c r="J3677">
        <v>3</v>
      </c>
      <c r="K3677">
        <v>254.23</v>
      </c>
      <c r="L3677" t="str">
        <f t="shared" si="342"/>
        <v/>
      </c>
      <c r="M3677">
        <v>3</v>
      </c>
      <c r="N3677" t="str">
        <f t="shared" si="343"/>
        <v/>
      </c>
      <c r="O3677">
        <v>75</v>
      </c>
      <c r="P3677" s="11">
        <v>0.2</v>
      </c>
      <c r="Q3677" s="11">
        <v>0.06</v>
      </c>
      <c r="R3677" s="12">
        <v>84.743333333333297</v>
      </c>
      <c r="S3677" t="s">
        <v>22</v>
      </c>
      <c r="T3677">
        <v>0</v>
      </c>
      <c r="U3677">
        <f t="shared" si="344"/>
        <v>2</v>
      </c>
      <c r="V3677">
        <f t="shared" si="345"/>
        <v>1</v>
      </c>
      <c r="W3677">
        <f t="shared" si="346"/>
        <v>3</v>
      </c>
      <c r="X3677" t="str">
        <f t="shared" si="347"/>
        <v>213</v>
      </c>
      <c r="Y3677" t="str">
        <f>IF(Table1[[#This Row],[RFM_Score]]="555","Champion", IF(AND(J3677&gt;=4,V3677&gt;=4),"Loyal", IF(U3677&lt;=2,"At Risk", IF(W3677&gt;=4,"Potential Loyalist","Others"))))</f>
        <v>At Risk</v>
      </c>
    </row>
    <row r="3678" spans="1:25">
      <c r="A3678" t="s">
        <v>759</v>
      </c>
      <c r="B3678">
        <v>18</v>
      </c>
      <c r="C3678" t="s">
        <v>24</v>
      </c>
      <c r="D3678" t="s">
        <v>29</v>
      </c>
      <c r="E3678" s="6" t="s">
        <v>15748</v>
      </c>
      <c r="F3678" t="s">
        <v>37</v>
      </c>
      <c r="G3678">
        <v>5</v>
      </c>
      <c r="H3678">
        <v>0</v>
      </c>
      <c r="I3678">
        <v>37</v>
      </c>
      <c r="J3678">
        <v>1</v>
      </c>
      <c r="K3678">
        <v>253.91</v>
      </c>
      <c r="L3678" t="str">
        <f t="shared" si="342"/>
        <v/>
      </c>
      <c r="M3678">
        <v>3</v>
      </c>
      <c r="N3678" t="str">
        <f t="shared" si="343"/>
        <v/>
      </c>
      <c r="O3678">
        <v>26</v>
      </c>
      <c r="P3678" s="11">
        <v>0</v>
      </c>
      <c r="Q3678" s="11">
        <v>2.7027027027027001E-2</v>
      </c>
      <c r="R3678" s="12">
        <v>84.636666666666599</v>
      </c>
      <c r="S3678" t="s">
        <v>22</v>
      </c>
      <c r="T3678">
        <v>0</v>
      </c>
      <c r="U3678">
        <f t="shared" si="344"/>
        <v>4</v>
      </c>
      <c r="V3678">
        <f t="shared" si="345"/>
        <v>1</v>
      </c>
      <c r="W3678">
        <f t="shared" si="346"/>
        <v>3</v>
      </c>
      <c r="X3678" t="str">
        <f t="shared" si="347"/>
        <v>413</v>
      </c>
      <c r="Y3678" t="str">
        <f>IF(Table1[[#This Row],[RFM_Score]]="555","Champion", IF(AND(J3678&gt;=4,V3678&gt;=4),"Loyal", IF(U3678&lt;=2,"At Risk", IF(W3678&gt;=4,"Potential Loyalist","Others"))))</f>
        <v>Others</v>
      </c>
    </row>
    <row r="3679" spans="1:25">
      <c r="A3679" t="s">
        <v>73</v>
      </c>
      <c r="B3679">
        <v>37</v>
      </c>
      <c r="C3679" t="s">
        <v>19</v>
      </c>
      <c r="D3679" t="s">
        <v>20</v>
      </c>
      <c r="E3679" s="6" t="s">
        <v>15749</v>
      </c>
      <c r="F3679" t="s">
        <v>30</v>
      </c>
      <c r="G3679">
        <v>3</v>
      </c>
      <c r="H3679">
        <v>1</v>
      </c>
      <c r="I3679">
        <v>59</v>
      </c>
      <c r="J3679">
        <v>1</v>
      </c>
      <c r="K3679">
        <v>253.78</v>
      </c>
      <c r="L3679" t="str">
        <f t="shared" si="342"/>
        <v/>
      </c>
      <c r="M3679">
        <v>3</v>
      </c>
      <c r="N3679" t="str">
        <f t="shared" si="343"/>
        <v/>
      </c>
      <c r="O3679">
        <v>40</v>
      </c>
      <c r="P3679" s="11">
        <v>0.33333333333333298</v>
      </c>
      <c r="Q3679" s="11">
        <v>1.6949152542372801E-2</v>
      </c>
      <c r="R3679" s="12">
        <v>84.593333333333305</v>
      </c>
      <c r="S3679" t="s">
        <v>22</v>
      </c>
      <c r="T3679">
        <v>0</v>
      </c>
      <c r="U3679">
        <f t="shared" si="344"/>
        <v>4</v>
      </c>
      <c r="V3679">
        <f t="shared" si="345"/>
        <v>1</v>
      </c>
      <c r="W3679">
        <f t="shared" si="346"/>
        <v>3</v>
      </c>
      <c r="X3679" t="str">
        <f t="shared" si="347"/>
        <v>413</v>
      </c>
      <c r="Y3679" t="str">
        <f>IF(Table1[[#This Row],[RFM_Score]]="555","Champion", IF(AND(J3679&gt;=4,V3679&gt;=4),"Loyal", IF(U3679&lt;=2,"At Risk", IF(W3679&gt;=4,"Potential Loyalist","Others"))))</f>
        <v>Others</v>
      </c>
    </row>
    <row r="3680" spans="1:25">
      <c r="A3680" t="s">
        <v>7578</v>
      </c>
      <c r="B3680">
        <v>34</v>
      </c>
      <c r="C3680" t="s">
        <v>19</v>
      </c>
      <c r="D3680" t="s">
        <v>49</v>
      </c>
      <c r="E3680" s="6" t="s">
        <v>15750</v>
      </c>
      <c r="F3680" t="s">
        <v>26</v>
      </c>
      <c r="G3680">
        <v>2</v>
      </c>
      <c r="H3680">
        <v>1</v>
      </c>
      <c r="I3680">
        <v>52</v>
      </c>
      <c r="J3680">
        <v>0</v>
      </c>
      <c r="K3680">
        <v>253.21</v>
      </c>
      <c r="L3680" t="str">
        <f t="shared" si="342"/>
        <v/>
      </c>
      <c r="M3680">
        <v>3</v>
      </c>
      <c r="N3680" t="str">
        <f t="shared" si="343"/>
        <v/>
      </c>
      <c r="O3680">
        <v>15</v>
      </c>
      <c r="P3680" s="11">
        <v>0.5</v>
      </c>
      <c r="Q3680" s="11">
        <v>0</v>
      </c>
      <c r="R3680" s="12">
        <v>84.403333333333293</v>
      </c>
      <c r="S3680" t="s">
        <v>22</v>
      </c>
      <c r="T3680">
        <v>0</v>
      </c>
      <c r="U3680">
        <f t="shared" si="344"/>
        <v>5</v>
      </c>
      <c r="V3680">
        <f t="shared" si="345"/>
        <v>1</v>
      </c>
      <c r="W3680">
        <f t="shared" si="346"/>
        <v>3</v>
      </c>
      <c r="X3680" t="str">
        <f t="shared" si="347"/>
        <v>513</v>
      </c>
      <c r="Y3680" t="str">
        <f>IF(Table1[[#This Row],[RFM_Score]]="555","Champion", IF(AND(J3680&gt;=4,V3680&gt;=4),"Loyal", IF(U3680&lt;=2,"At Risk", IF(W3680&gt;=4,"Potential Loyalist","Others"))))</f>
        <v>Others</v>
      </c>
    </row>
    <row r="3681" spans="1:25">
      <c r="A3681" t="s">
        <v>5975</v>
      </c>
      <c r="B3681">
        <v>49</v>
      </c>
      <c r="C3681" t="s">
        <v>33</v>
      </c>
      <c r="D3681" t="s">
        <v>46</v>
      </c>
      <c r="E3681" s="6" t="s">
        <v>15751</v>
      </c>
      <c r="F3681" t="s">
        <v>37</v>
      </c>
      <c r="G3681">
        <v>2</v>
      </c>
      <c r="H3681">
        <v>0</v>
      </c>
      <c r="I3681">
        <v>40</v>
      </c>
      <c r="J3681">
        <v>0</v>
      </c>
      <c r="K3681">
        <v>253</v>
      </c>
      <c r="L3681" t="str">
        <f t="shared" si="342"/>
        <v/>
      </c>
      <c r="M3681">
        <v>3</v>
      </c>
      <c r="N3681" t="str">
        <f t="shared" si="343"/>
        <v/>
      </c>
      <c r="O3681">
        <v>37</v>
      </c>
      <c r="P3681" s="11">
        <v>0</v>
      </c>
      <c r="Q3681" s="11">
        <v>0</v>
      </c>
      <c r="R3681" s="12">
        <v>84.3333333333333</v>
      </c>
      <c r="S3681" t="s">
        <v>22</v>
      </c>
      <c r="T3681">
        <v>0</v>
      </c>
      <c r="U3681">
        <f t="shared" si="344"/>
        <v>4</v>
      </c>
      <c r="V3681">
        <f t="shared" si="345"/>
        <v>1</v>
      </c>
      <c r="W3681">
        <f t="shared" si="346"/>
        <v>3</v>
      </c>
      <c r="X3681" t="str">
        <f t="shared" si="347"/>
        <v>413</v>
      </c>
      <c r="Y3681" t="str">
        <f>IF(Table1[[#This Row],[RFM_Score]]="555","Champion", IF(AND(J3681&gt;=4,V3681&gt;=4),"Loyal", IF(U3681&lt;=2,"At Risk", IF(W3681&gt;=4,"Potential Loyalist","Others"))))</f>
        <v>Others</v>
      </c>
    </row>
    <row r="3682" spans="1:25">
      <c r="A3682" t="s">
        <v>6364</v>
      </c>
      <c r="B3682">
        <v>42</v>
      </c>
      <c r="C3682" t="s">
        <v>19</v>
      </c>
      <c r="D3682" t="s">
        <v>41</v>
      </c>
      <c r="E3682" s="6" t="s">
        <v>15752</v>
      </c>
      <c r="F3682" t="s">
        <v>26</v>
      </c>
      <c r="G3682">
        <v>5</v>
      </c>
      <c r="H3682">
        <v>1</v>
      </c>
      <c r="I3682">
        <v>40</v>
      </c>
      <c r="J3682">
        <v>0</v>
      </c>
      <c r="K3682">
        <v>252.79</v>
      </c>
      <c r="L3682" t="str">
        <f t="shared" si="342"/>
        <v/>
      </c>
      <c r="M3682">
        <v>3</v>
      </c>
      <c r="N3682" t="str">
        <f t="shared" si="343"/>
        <v/>
      </c>
      <c r="O3682">
        <v>5</v>
      </c>
      <c r="P3682" s="11">
        <v>0.2</v>
      </c>
      <c r="Q3682" s="11">
        <v>0</v>
      </c>
      <c r="R3682" s="12">
        <v>84.263333333333307</v>
      </c>
      <c r="S3682" t="s">
        <v>22</v>
      </c>
      <c r="T3682">
        <v>0</v>
      </c>
      <c r="U3682">
        <f t="shared" si="344"/>
        <v>5</v>
      </c>
      <c r="V3682">
        <f t="shared" si="345"/>
        <v>1</v>
      </c>
      <c r="W3682">
        <f t="shared" si="346"/>
        <v>3</v>
      </c>
      <c r="X3682" t="str">
        <f t="shared" si="347"/>
        <v>513</v>
      </c>
      <c r="Y3682" t="str">
        <f>IF(Table1[[#This Row],[RFM_Score]]="555","Champion", IF(AND(J3682&gt;=4,V3682&gt;=4),"Loyal", IF(U3682&lt;=2,"At Risk", IF(W3682&gt;=4,"Potential Loyalist","Others"))))</f>
        <v>Others</v>
      </c>
    </row>
    <row r="3683" spans="1:25">
      <c r="A3683" t="s">
        <v>235</v>
      </c>
      <c r="B3683">
        <v>35</v>
      </c>
      <c r="C3683" t="s">
        <v>19</v>
      </c>
      <c r="D3683" t="s">
        <v>25</v>
      </c>
      <c r="E3683" s="6" t="s">
        <v>15753</v>
      </c>
      <c r="F3683" t="s">
        <v>21</v>
      </c>
      <c r="G3683">
        <v>1</v>
      </c>
      <c r="H3683">
        <v>0</v>
      </c>
      <c r="I3683">
        <v>44</v>
      </c>
      <c r="J3683">
        <v>1</v>
      </c>
      <c r="K3683">
        <v>252.5</v>
      </c>
      <c r="L3683" t="str">
        <f t="shared" si="342"/>
        <v/>
      </c>
      <c r="M3683">
        <v>3</v>
      </c>
      <c r="N3683" t="str">
        <f t="shared" si="343"/>
        <v/>
      </c>
      <c r="O3683">
        <v>25</v>
      </c>
      <c r="P3683" s="11">
        <v>0</v>
      </c>
      <c r="Q3683" s="11">
        <v>2.27272727272727E-2</v>
      </c>
      <c r="R3683" s="12">
        <v>84.1666666666666</v>
      </c>
      <c r="S3683" t="s">
        <v>22</v>
      </c>
      <c r="T3683">
        <v>0</v>
      </c>
      <c r="U3683">
        <f t="shared" si="344"/>
        <v>4</v>
      </c>
      <c r="V3683">
        <f t="shared" si="345"/>
        <v>1</v>
      </c>
      <c r="W3683">
        <f t="shared" si="346"/>
        <v>3</v>
      </c>
      <c r="X3683" t="str">
        <f t="shared" si="347"/>
        <v>413</v>
      </c>
      <c r="Y3683" t="str">
        <f>IF(Table1[[#This Row],[RFM_Score]]="555","Champion", IF(AND(J3683&gt;=4,V3683&gt;=4),"Loyal", IF(U3683&lt;=2,"At Risk", IF(W3683&gt;=4,"Potential Loyalist","Others"))))</f>
        <v>Others</v>
      </c>
    </row>
    <row r="3684" spans="1:25">
      <c r="A3684" t="s">
        <v>6748</v>
      </c>
      <c r="B3684">
        <v>52</v>
      </c>
      <c r="C3684" t="s">
        <v>24</v>
      </c>
      <c r="D3684" t="s">
        <v>25</v>
      </c>
      <c r="E3684" s="6" t="s">
        <v>15754</v>
      </c>
      <c r="F3684" t="s">
        <v>26</v>
      </c>
      <c r="G3684">
        <v>1</v>
      </c>
      <c r="H3684">
        <v>1</v>
      </c>
      <c r="I3684">
        <v>47</v>
      </c>
      <c r="J3684">
        <v>0</v>
      </c>
      <c r="K3684">
        <v>252.5</v>
      </c>
      <c r="L3684" t="str">
        <f t="shared" si="342"/>
        <v/>
      </c>
      <c r="M3684">
        <v>3</v>
      </c>
      <c r="N3684" t="str">
        <f t="shared" si="343"/>
        <v/>
      </c>
      <c r="O3684">
        <v>2</v>
      </c>
      <c r="P3684" s="11">
        <v>1</v>
      </c>
      <c r="Q3684" s="11">
        <v>0</v>
      </c>
      <c r="R3684" s="12">
        <v>84.1666666666666</v>
      </c>
      <c r="S3684" t="s">
        <v>22</v>
      </c>
      <c r="T3684">
        <v>0</v>
      </c>
      <c r="U3684">
        <f t="shared" si="344"/>
        <v>5</v>
      </c>
      <c r="V3684">
        <f t="shared" si="345"/>
        <v>1</v>
      </c>
      <c r="W3684">
        <f t="shared" si="346"/>
        <v>3</v>
      </c>
      <c r="X3684" t="str">
        <f t="shared" si="347"/>
        <v>513</v>
      </c>
      <c r="Y3684" t="str">
        <f>IF(Table1[[#This Row],[RFM_Score]]="555","Champion", IF(AND(J3684&gt;=4,V3684&gt;=4),"Loyal", IF(U3684&lt;=2,"At Risk", IF(W3684&gt;=4,"Potential Loyalist","Others"))))</f>
        <v>Others</v>
      </c>
    </row>
    <row r="3685" spans="1:25">
      <c r="A3685" t="s">
        <v>9848</v>
      </c>
      <c r="B3685">
        <v>26</v>
      </c>
      <c r="C3685" t="s">
        <v>19</v>
      </c>
      <c r="D3685" t="s">
        <v>25</v>
      </c>
      <c r="E3685" s="6" t="s">
        <v>15755</v>
      </c>
      <c r="F3685" t="s">
        <v>62</v>
      </c>
      <c r="G3685">
        <v>5</v>
      </c>
      <c r="H3685">
        <v>1</v>
      </c>
      <c r="I3685">
        <v>54</v>
      </c>
      <c r="J3685">
        <v>1</v>
      </c>
      <c r="K3685">
        <v>252.39</v>
      </c>
      <c r="L3685" t="str">
        <f t="shared" si="342"/>
        <v/>
      </c>
      <c r="M3685">
        <v>3</v>
      </c>
      <c r="N3685" t="str">
        <f t="shared" si="343"/>
        <v/>
      </c>
      <c r="O3685">
        <v>11</v>
      </c>
      <c r="P3685" s="11">
        <v>0.2</v>
      </c>
      <c r="Q3685" s="11">
        <v>1.85185185185185E-2</v>
      </c>
      <c r="R3685" s="12">
        <v>84.13</v>
      </c>
      <c r="S3685" t="s">
        <v>22</v>
      </c>
      <c r="T3685">
        <v>0</v>
      </c>
      <c r="U3685">
        <f t="shared" si="344"/>
        <v>5</v>
      </c>
      <c r="V3685">
        <f t="shared" si="345"/>
        <v>1</v>
      </c>
      <c r="W3685">
        <f t="shared" si="346"/>
        <v>3</v>
      </c>
      <c r="X3685" t="str">
        <f t="shared" si="347"/>
        <v>513</v>
      </c>
      <c r="Y3685" t="str">
        <f>IF(Table1[[#This Row],[RFM_Score]]="555","Champion", IF(AND(J3685&gt;=4,V3685&gt;=4),"Loyal", IF(U3685&lt;=2,"At Risk", IF(W3685&gt;=4,"Potential Loyalist","Others"))))</f>
        <v>Others</v>
      </c>
    </row>
    <row r="3686" spans="1:25">
      <c r="A3686" t="s">
        <v>6541</v>
      </c>
      <c r="B3686">
        <v>47</v>
      </c>
      <c r="C3686" t="s">
        <v>19</v>
      </c>
      <c r="D3686" t="s">
        <v>25</v>
      </c>
      <c r="E3686" s="6" t="s">
        <v>15756</v>
      </c>
      <c r="F3686" t="s">
        <v>62</v>
      </c>
      <c r="G3686">
        <v>4</v>
      </c>
      <c r="H3686">
        <v>3</v>
      </c>
      <c r="I3686">
        <v>46</v>
      </c>
      <c r="J3686">
        <v>2</v>
      </c>
      <c r="K3686">
        <v>252.29</v>
      </c>
      <c r="L3686" t="str">
        <f t="shared" si="342"/>
        <v/>
      </c>
      <c r="M3686">
        <v>3</v>
      </c>
      <c r="N3686" t="str">
        <f t="shared" si="343"/>
        <v/>
      </c>
      <c r="O3686">
        <v>0</v>
      </c>
      <c r="P3686" s="11">
        <v>0.75</v>
      </c>
      <c r="Q3686" s="11">
        <v>4.3478260869565202E-2</v>
      </c>
      <c r="R3686" s="12">
        <v>84.096666666666593</v>
      </c>
      <c r="S3686" t="s">
        <v>22</v>
      </c>
      <c r="T3686">
        <v>0</v>
      </c>
      <c r="U3686">
        <f t="shared" si="344"/>
        <v>5</v>
      </c>
      <c r="V3686">
        <f t="shared" si="345"/>
        <v>1</v>
      </c>
      <c r="W3686">
        <f t="shared" si="346"/>
        <v>3</v>
      </c>
      <c r="X3686" t="str">
        <f t="shared" si="347"/>
        <v>513</v>
      </c>
      <c r="Y3686" t="str">
        <f>IF(Table1[[#This Row],[RFM_Score]]="555","Champion", IF(AND(J3686&gt;=4,V3686&gt;=4),"Loyal", IF(U3686&lt;=2,"At Risk", IF(W3686&gt;=4,"Potential Loyalist","Others"))))</f>
        <v>Others</v>
      </c>
    </row>
    <row r="3687" spans="1:25">
      <c r="A3687" t="s">
        <v>8499</v>
      </c>
      <c r="B3687">
        <v>40</v>
      </c>
      <c r="C3687" t="s">
        <v>24</v>
      </c>
      <c r="D3687" t="s">
        <v>49</v>
      </c>
      <c r="E3687" s="6" t="s">
        <v>15757</v>
      </c>
      <c r="F3687" t="s">
        <v>62</v>
      </c>
      <c r="G3687">
        <v>4</v>
      </c>
      <c r="H3687">
        <v>0</v>
      </c>
      <c r="I3687">
        <v>51</v>
      </c>
      <c r="J3687">
        <v>4</v>
      </c>
      <c r="K3687">
        <v>252.2</v>
      </c>
      <c r="L3687" t="str">
        <f t="shared" si="342"/>
        <v/>
      </c>
      <c r="M3687">
        <v>3</v>
      </c>
      <c r="N3687" t="str">
        <f t="shared" si="343"/>
        <v/>
      </c>
      <c r="O3687">
        <v>19</v>
      </c>
      <c r="P3687" s="11">
        <v>0</v>
      </c>
      <c r="Q3687" s="11">
        <v>7.8431372549019607E-2</v>
      </c>
      <c r="R3687" s="12">
        <v>84.066666666666606</v>
      </c>
      <c r="S3687" t="s">
        <v>22</v>
      </c>
      <c r="T3687">
        <v>0</v>
      </c>
      <c r="U3687">
        <f t="shared" si="344"/>
        <v>5</v>
      </c>
      <c r="V3687">
        <f t="shared" si="345"/>
        <v>1</v>
      </c>
      <c r="W3687">
        <f t="shared" si="346"/>
        <v>3</v>
      </c>
      <c r="X3687" t="str">
        <f t="shared" si="347"/>
        <v>513</v>
      </c>
      <c r="Y3687" t="str">
        <f>IF(Table1[[#This Row],[RFM_Score]]="555","Champion", IF(AND(J3687&gt;=4,V3687&gt;=4),"Loyal", IF(U3687&lt;=2,"At Risk", IF(W3687&gt;=4,"Potential Loyalist","Others"))))</f>
        <v>Others</v>
      </c>
    </row>
    <row r="3688" spans="1:25">
      <c r="A3688" t="s">
        <v>3462</v>
      </c>
      <c r="B3688">
        <v>47</v>
      </c>
      <c r="C3688" t="s">
        <v>24</v>
      </c>
      <c r="D3688" t="s">
        <v>25</v>
      </c>
      <c r="E3688" s="6" t="s">
        <v>15758</v>
      </c>
      <c r="F3688" t="s">
        <v>62</v>
      </c>
      <c r="G3688">
        <v>1</v>
      </c>
      <c r="H3688">
        <v>0</v>
      </c>
      <c r="I3688">
        <v>43</v>
      </c>
      <c r="J3688">
        <v>2</v>
      </c>
      <c r="K3688">
        <v>252.05</v>
      </c>
      <c r="L3688" t="str">
        <f t="shared" si="342"/>
        <v/>
      </c>
      <c r="M3688">
        <v>3</v>
      </c>
      <c r="N3688" t="str">
        <f t="shared" si="343"/>
        <v/>
      </c>
      <c r="O3688">
        <v>48</v>
      </c>
      <c r="P3688" s="11">
        <v>0</v>
      </c>
      <c r="Q3688" s="11">
        <v>4.6511627906976702E-2</v>
      </c>
      <c r="R3688" s="12">
        <v>84.016666666666595</v>
      </c>
      <c r="S3688" t="s">
        <v>22</v>
      </c>
      <c r="T3688">
        <v>0</v>
      </c>
      <c r="U3688">
        <f t="shared" si="344"/>
        <v>3</v>
      </c>
      <c r="V3688">
        <f t="shared" si="345"/>
        <v>1</v>
      </c>
      <c r="W3688">
        <f t="shared" si="346"/>
        <v>3</v>
      </c>
      <c r="X3688" t="str">
        <f t="shared" si="347"/>
        <v>313</v>
      </c>
      <c r="Y3688" t="str">
        <f>IF(Table1[[#This Row],[RFM_Score]]="555","Champion", IF(AND(J3688&gt;=4,V3688&gt;=4),"Loyal", IF(U3688&lt;=2,"At Risk", IF(W3688&gt;=4,"Potential Loyalist","Others"))))</f>
        <v>Others</v>
      </c>
    </row>
    <row r="3689" spans="1:25">
      <c r="A3689" t="s">
        <v>11189</v>
      </c>
      <c r="B3689">
        <v>20</v>
      </c>
      <c r="C3689" t="s">
        <v>24</v>
      </c>
      <c r="D3689" t="s">
        <v>29</v>
      </c>
      <c r="E3689" s="6" t="s">
        <v>15759</v>
      </c>
      <c r="F3689" t="s">
        <v>26</v>
      </c>
      <c r="G3689">
        <v>1</v>
      </c>
      <c r="H3689">
        <v>1</v>
      </c>
      <c r="I3689">
        <v>62</v>
      </c>
      <c r="J3689">
        <v>2</v>
      </c>
      <c r="K3689">
        <v>252.02</v>
      </c>
      <c r="L3689" t="str">
        <f t="shared" si="342"/>
        <v/>
      </c>
      <c r="M3689">
        <v>3</v>
      </c>
      <c r="N3689" t="str">
        <f t="shared" si="343"/>
        <v/>
      </c>
      <c r="O3689">
        <v>6</v>
      </c>
      <c r="P3689" s="11">
        <v>1</v>
      </c>
      <c r="Q3689" s="11">
        <v>3.2258064516128997E-2</v>
      </c>
      <c r="R3689" s="12">
        <v>84.006666666666604</v>
      </c>
      <c r="S3689" t="s">
        <v>22</v>
      </c>
      <c r="T3689">
        <v>0</v>
      </c>
      <c r="U3689">
        <f t="shared" si="344"/>
        <v>5</v>
      </c>
      <c r="V3689">
        <f t="shared" si="345"/>
        <v>1</v>
      </c>
      <c r="W3689">
        <f t="shared" si="346"/>
        <v>3</v>
      </c>
      <c r="X3689" t="str">
        <f t="shared" si="347"/>
        <v>513</v>
      </c>
      <c r="Y3689" t="str">
        <f>IF(Table1[[#This Row],[RFM_Score]]="555","Champion", IF(AND(J3689&gt;=4,V3689&gt;=4),"Loyal", IF(U3689&lt;=2,"At Risk", IF(W3689&gt;=4,"Potential Loyalist","Others"))))</f>
        <v>Others</v>
      </c>
    </row>
    <row r="3690" spans="1:25">
      <c r="A3690" t="s">
        <v>9277</v>
      </c>
      <c r="B3690">
        <v>44</v>
      </c>
      <c r="C3690" t="s">
        <v>24</v>
      </c>
      <c r="D3690" t="s">
        <v>25</v>
      </c>
      <c r="E3690" s="6" t="s">
        <v>15760</v>
      </c>
      <c r="F3690" t="s">
        <v>21</v>
      </c>
      <c r="G3690">
        <v>2</v>
      </c>
      <c r="H3690">
        <v>0</v>
      </c>
      <c r="I3690">
        <v>34</v>
      </c>
      <c r="J3690">
        <v>2</v>
      </c>
      <c r="K3690">
        <v>251.7</v>
      </c>
      <c r="L3690" t="str">
        <f t="shared" si="342"/>
        <v/>
      </c>
      <c r="M3690">
        <v>3</v>
      </c>
      <c r="N3690" t="str">
        <f t="shared" si="343"/>
        <v/>
      </c>
      <c r="O3690">
        <v>31</v>
      </c>
      <c r="P3690" s="11">
        <v>0</v>
      </c>
      <c r="Q3690" s="11">
        <v>5.8823529411764698E-2</v>
      </c>
      <c r="R3690" s="12">
        <v>83.899999999999906</v>
      </c>
      <c r="S3690" t="s">
        <v>22</v>
      </c>
      <c r="T3690">
        <v>0</v>
      </c>
      <c r="U3690">
        <f t="shared" si="344"/>
        <v>4</v>
      </c>
      <c r="V3690">
        <f t="shared" si="345"/>
        <v>1</v>
      </c>
      <c r="W3690">
        <f t="shared" si="346"/>
        <v>3</v>
      </c>
      <c r="X3690" t="str">
        <f t="shared" si="347"/>
        <v>413</v>
      </c>
      <c r="Y3690" t="str">
        <f>IF(Table1[[#This Row],[RFM_Score]]="555","Champion", IF(AND(J3690&gt;=4,V3690&gt;=4),"Loyal", IF(U3690&lt;=2,"At Risk", IF(W3690&gt;=4,"Potential Loyalist","Others"))))</f>
        <v>Others</v>
      </c>
    </row>
    <row r="3691" spans="1:25">
      <c r="A3691" t="s">
        <v>7562</v>
      </c>
      <c r="B3691">
        <v>25</v>
      </c>
      <c r="C3691" t="s">
        <v>24</v>
      </c>
      <c r="D3691" t="s">
        <v>41</v>
      </c>
      <c r="E3691" s="6" t="s">
        <v>15761</v>
      </c>
      <c r="F3691" t="s">
        <v>26</v>
      </c>
      <c r="G3691">
        <v>3</v>
      </c>
      <c r="H3691">
        <v>1</v>
      </c>
      <c r="I3691">
        <v>52</v>
      </c>
      <c r="J3691">
        <v>1</v>
      </c>
      <c r="K3691">
        <v>251.37</v>
      </c>
      <c r="L3691" t="str">
        <f t="shared" si="342"/>
        <v/>
      </c>
      <c r="M3691">
        <v>3</v>
      </c>
      <c r="N3691" t="str">
        <f t="shared" si="343"/>
        <v/>
      </c>
      <c r="O3691">
        <v>53</v>
      </c>
      <c r="P3691" s="11">
        <v>0.33333333333333298</v>
      </c>
      <c r="Q3691" s="11">
        <v>1.9230769230769201E-2</v>
      </c>
      <c r="R3691" s="12">
        <v>83.79</v>
      </c>
      <c r="S3691" t="s">
        <v>22</v>
      </c>
      <c r="T3691">
        <v>1</v>
      </c>
      <c r="U3691">
        <f t="shared" si="344"/>
        <v>3</v>
      </c>
      <c r="V3691">
        <f t="shared" si="345"/>
        <v>1</v>
      </c>
      <c r="W3691">
        <f t="shared" si="346"/>
        <v>3</v>
      </c>
      <c r="X3691" t="str">
        <f t="shared" si="347"/>
        <v>313</v>
      </c>
      <c r="Y3691" t="str">
        <f>IF(Table1[[#This Row],[RFM_Score]]="555","Champion", IF(AND(J3691&gt;=4,V3691&gt;=4),"Loyal", IF(U3691&lt;=2,"At Risk", IF(W3691&gt;=4,"Potential Loyalist","Others"))))</f>
        <v>Others</v>
      </c>
    </row>
    <row r="3692" spans="1:25">
      <c r="A3692" t="s">
        <v>8967</v>
      </c>
      <c r="B3692">
        <v>30</v>
      </c>
      <c r="C3692" t="s">
        <v>24</v>
      </c>
      <c r="D3692" t="s">
        <v>46</v>
      </c>
      <c r="E3692" s="6" t="s">
        <v>15762</v>
      </c>
      <c r="F3692" t="s">
        <v>26</v>
      </c>
      <c r="G3692">
        <v>3</v>
      </c>
      <c r="H3692">
        <v>0</v>
      </c>
      <c r="I3692">
        <v>57</v>
      </c>
      <c r="J3692">
        <v>5</v>
      </c>
      <c r="K3692">
        <v>250.92</v>
      </c>
      <c r="L3692" t="str">
        <f t="shared" si="342"/>
        <v/>
      </c>
      <c r="M3692">
        <v>3</v>
      </c>
      <c r="N3692" t="str">
        <f t="shared" si="343"/>
        <v/>
      </c>
      <c r="O3692">
        <v>24</v>
      </c>
      <c r="P3692" s="11">
        <v>0</v>
      </c>
      <c r="Q3692" s="11">
        <v>8.7719298245614002E-2</v>
      </c>
      <c r="R3692" s="12">
        <v>83.64</v>
      </c>
      <c r="S3692" t="s">
        <v>22</v>
      </c>
      <c r="T3692">
        <v>0</v>
      </c>
      <c r="U3692">
        <f t="shared" si="344"/>
        <v>4</v>
      </c>
      <c r="V3692">
        <f t="shared" si="345"/>
        <v>1</v>
      </c>
      <c r="W3692">
        <f t="shared" si="346"/>
        <v>3</v>
      </c>
      <c r="X3692" t="str">
        <f t="shared" si="347"/>
        <v>413</v>
      </c>
      <c r="Y3692" t="str">
        <f>IF(Table1[[#This Row],[RFM_Score]]="555","Champion", IF(AND(J3692&gt;=4,V3692&gt;=4),"Loyal", IF(U3692&lt;=2,"At Risk", IF(W3692&gt;=4,"Potential Loyalist","Others"))))</f>
        <v>Others</v>
      </c>
    </row>
    <row r="3693" spans="1:25">
      <c r="A3693" t="s">
        <v>9577</v>
      </c>
      <c r="B3693">
        <v>38</v>
      </c>
      <c r="C3693" t="s">
        <v>24</v>
      </c>
      <c r="D3693" t="s">
        <v>46</v>
      </c>
      <c r="E3693" s="6" t="s">
        <v>15763</v>
      </c>
      <c r="F3693" t="s">
        <v>60</v>
      </c>
      <c r="G3693">
        <v>5</v>
      </c>
      <c r="H3693">
        <v>2</v>
      </c>
      <c r="I3693">
        <v>44</v>
      </c>
      <c r="J3693">
        <v>5</v>
      </c>
      <c r="K3693">
        <v>250.65</v>
      </c>
      <c r="L3693" t="str">
        <f t="shared" si="342"/>
        <v/>
      </c>
      <c r="M3693">
        <v>3</v>
      </c>
      <c r="N3693" t="str">
        <f t="shared" si="343"/>
        <v/>
      </c>
      <c r="O3693">
        <v>5</v>
      </c>
      <c r="P3693" s="11">
        <v>0.4</v>
      </c>
      <c r="Q3693" s="11">
        <v>0.11363636363636299</v>
      </c>
      <c r="R3693" s="12">
        <v>83.55</v>
      </c>
      <c r="S3693" t="s">
        <v>22</v>
      </c>
      <c r="T3693">
        <v>0</v>
      </c>
      <c r="U3693">
        <f t="shared" si="344"/>
        <v>5</v>
      </c>
      <c r="V3693">
        <f t="shared" si="345"/>
        <v>1</v>
      </c>
      <c r="W3693">
        <f t="shared" si="346"/>
        <v>3</v>
      </c>
      <c r="X3693" t="str">
        <f t="shared" si="347"/>
        <v>513</v>
      </c>
      <c r="Y3693" t="str">
        <f>IF(Table1[[#This Row],[RFM_Score]]="555","Champion", IF(AND(J3693&gt;=4,V3693&gt;=4),"Loyal", IF(U3693&lt;=2,"At Risk", IF(W3693&gt;=4,"Potential Loyalist","Others"))))</f>
        <v>Others</v>
      </c>
    </row>
    <row r="3694" spans="1:25">
      <c r="A3694" t="s">
        <v>4009</v>
      </c>
      <c r="B3694">
        <v>39</v>
      </c>
      <c r="C3694" t="s">
        <v>19</v>
      </c>
      <c r="D3694" t="s">
        <v>25</v>
      </c>
      <c r="E3694" s="6" t="s">
        <v>15764</v>
      </c>
      <c r="F3694" t="s">
        <v>21</v>
      </c>
      <c r="G3694">
        <v>3</v>
      </c>
      <c r="H3694">
        <v>2</v>
      </c>
      <c r="I3694">
        <v>28</v>
      </c>
      <c r="J3694">
        <v>0</v>
      </c>
      <c r="K3694">
        <v>250.6</v>
      </c>
      <c r="L3694" t="str">
        <f t="shared" si="342"/>
        <v/>
      </c>
      <c r="M3694">
        <v>3</v>
      </c>
      <c r="N3694" t="str">
        <f t="shared" si="343"/>
        <v/>
      </c>
      <c r="O3694">
        <v>16</v>
      </c>
      <c r="P3694" s="11">
        <v>0.66666666666666596</v>
      </c>
      <c r="Q3694" s="11">
        <v>0</v>
      </c>
      <c r="R3694" s="12">
        <v>83.533333333333303</v>
      </c>
      <c r="S3694" t="s">
        <v>22</v>
      </c>
      <c r="T3694">
        <v>0</v>
      </c>
      <c r="U3694">
        <f t="shared" si="344"/>
        <v>5</v>
      </c>
      <c r="V3694">
        <f t="shared" si="345"/>
        <v>1</v>
      </c>
      <c r="W3694">
        <f t="shared" si="346"/>
        <v>3</v>
      </c>
      <c r="X3694" t="str">
        <f t="shared" si="347"/>
        <v>513</v>
      </c>
      <c r="Y3694" t="str">
        <f>IF(Table1[[#This Row],[RFM_Score]]="555","Champion", IF(AND(J3694&gt;=4,V3694&gt;=4),"Loyal", IF(U3694&lt;=2,"At Risk", IF(W3694&gt;=4,"Potential Loyalist","Others"))))</f>
        <v>Others</v>
      </c>
    </row>
    <row r="3695" spans="1:25">
      <c r="A3695" t="s">
        <v>1912</v>
      </c>
      <c r="B3695">
        <v>51</v>
      </c>
      <c r="C3695" t="s">
        <v>24</v>
      </c>
      <c r="D3695" t="s">
        <v>41</v>
      </c>
      <c r="E3695" s="6" t="s">
        <v>15765</v>
      </c>
      <c r="F3695" t="s">
        <v>21</v>
      </c>
      <c r="G3695">
        <v>0</v>
      </c>
      <c r="H3695">
        <v>0</v>
      </c>
      <c r="I3695">
        <v>38</v>
      </c>
      <c r="J3695">
        <v>1</v>
      </c>
      <c r="K3695">
        <v>250.53</v>
      </c>
      <c r="L3695" t="str">
        <f t="shared" si="342"/>
        <v/>
      </c>
      <c r="M3695">
        <v>3</v>
      </c>
      <c r="N3695" t="str">
        <f t="shared" si="343"/>
        <v/>
      </c>
      <c r="O3695">
        <v>58</v>
      </c>
      <c r="P3695" s="11">
        <v>0</v>
      </c>
      <c r="Q3695" s="11">
        <v>2.6315789473684199E-2</v>
      </c>
      <c r="R3695" s="12">
        <v>83.51</v>
      </c>
      <c r="S3695" t="s">
        <v>22</v>
      </c>
      <c r="T3695">
        <v>1</v>
      </c>
      <c r="U3695">
        <f t="shared" si="344"/>
        <v>3</v>
      </c>
      <c r="V3695">
        <f t="shared" si="345"/>
        <v>1</v>
      </c>
      <c r="W3695">
        <f t="shared" si="346"/>
        <v>3</v>
      </c>
      <c r="X3695" t="str">
        <f t="shared" si="347"/>
        <v>313</v>
      </c>
      <c r="Y3695" t="str">
        <f>IF(Table1[[#This Row],[RFM_Score]]="555","Champion", IF(AND(J3695&gt;=4,V3695&gt;=4),"Loyal", IF(U3695&lt;=2,"At Risk", IF(W3695&gt;=4,"Potential Loyalist","Others"))))</f>
        <v>Others</v>
      </c>
    </row>
    <row r="3696" spans="1:25">
      <c r="A3696" t="s">
        <v>1694</v>
      </c>
      <c r="B3696">
        <v>50</v>
      </c>
      <c r="C3696" t="s">
        <v>24</v>
      </c>
      <c r="D3696" t="s">
        <v>29</v>
      </c>
      <c r="E3696" s="6" t="s">
        <v>15766</v>
      </c>
      <c r="F3696" t="s">
        <v>21</v>
      </c>
      <c r="G3696">
        <v>3</v>
      </c>
      <c r="H3696">
        <v>1</v>
      </c>
      <c r="I3696">
        <v>57</v>
      </c>
      <c r="J3696">
        <v>6</v>
      </c>
      <c r="K3696">
        <v>250.43</v>
      </c>
      <c r="L3696" t="str">
        <f t="shared" si="342"/>
        <v/>
      </c>
      <c r="M3696">
        <v>3</v>
      </c>
      <c r="N3696" t="str">
        <f t="shared" si="343"/>
        <v/>
      </c>
      <c r="O3696">
        <v>31</v>
      </c>
      <c r="P3696" s="11">
        <v>0.33333333333333298</v>
      </c>
      <c r="Q3696" s="11">
        <v>0.105263157894736</v>
      </c>
      <c r="R3696" s="12">
        <v>83.476666666666603</v>
      </c>
      <c r="S3696" t="s">
        <v>22</v>
      </c>
      <c r="T3696">
        <v>1</v>
      </c>
      <c r="U3696">
        <f t="shared" si="344"/>
        <v>4</v>
      </c>
      <c r="V3696">
        <f t="shared" si="345"/>
        <v>1</v>
      </c>
      <c r="W3696">
        <f t="shared" si="346"/>
        <v>3</v>
      </c>
      <c r="X3696" t="str">
        <f t="shared" si="347"/>
        <v>413</v>
      </c>
      <c r="Y3696" t="str">
        <f>IF(Table1[[#This Row],[RFM_Score]]="555","Champion", IF(AND(J3696&gt;=4,V3696&gt;=4),"Loyal", IF(U3696&lt;=2,"At Risk", IF(W3696&gt;=4,"Potential Loyalist","Others"))))</f>
        <v>Others</v>
      </c>
    </row>
    <row r="3697" spans="1:25">
      <c r="A3697" t="s">
        <v>11989</v>
      </c>
      <c r="B3697">
        <v>30</v>
      </c>
      <c r="C3697" t="s">
        <v>19</v>
      </c>
      <c r="D3697" t="s">
        <v>20</v>
      </c>
      <c r="E3697" s="6" t="s">
        <v>15767</v>
      </c>
      <c r="F3697" t="s">
        <v>30</v>
      </c>
      <c r="G3697">
        <v>5</v>
      </c>
      <c r="H3697">
        <v>1</v>
      </c>
      <c r="I3697">
        <v>40</v>
      </c>
      <c r="J3697">
        <v>1</v>
      </c>
      <c r="K3697">
        <v>250.37</v>
      </c>
      <c r="L3697" t="str">
        <f t="shared" si="342"/>
        <v/>
      </c>
      <c r="M3697">
        <v>3</v>
      </c>
      <c r="N3697" t="str">
        <f t="shared" si="343"/>
        <v/>
      </c>
      <c r="O3697">
        <v>80</v>
      </c>
      <c r="P3697" s="11">
        <v>0.2</v>
      </c>
      <c r="Q3697" s="11">
        <v>2.5000000000000001E-2</v>
      </c>
      <c r="R3697" s="12">
        <v>83.456666666666607</v>
      </c>
      <c r="S3697" t="s">
        <v>22</v>
      </c>
      <c r="T3697">
        <v>0</v>
      </c>
      <c r="U3697">
        <f t="shared" si="344"/>
        <v>2</v>
      </c>
      <c r="V3697">
        <f t="shared" si="345"/>
        <v>1</v>
      </c>
      <c r="W3697">
        <f t="shared" si="346"/>
        <v>3</v>
      </c>
      <c r="X3697" t="str">
        <f t="shared" si="347"/>
        <v>213</v>
      </c>
      <c r="Y3697" t="str">
        <f>IF(Table1[[#This Row],[RFM_Score]]="555","Champion", IF(AND(J3697&gt;=4,V3697&gt;=4),"Loyal", IF(U3697&lt;=2,"At Risk", IF(W3697&gt;=4,"Potential Loyalist","Others"))))</f>
        <v>At Risk</v>
      </c>
    </row>
    <row r="3698" spans="1:25">
      <c r="A3698" t="s">
        <v>4434</v>
      </c>
      <c r="B3698">
        <v>23</v>
      </c>
      <c r="C3698" t="s">
        <v>24</v>
      </c>
      <c r="D3698" t="s">
        <v>35</v>
      </c>
      <c r="E3698" s="6" t="s">
        <v>15768</v>
      </c>
      <c r="F3698" t="s">
        <v>37</v>
      </c>
      <c r="G3698">
        <v>4</v>
      </c>
      <c r="H3698">
        <v>1</v>
      </c>
      <c r="I3698">
        <v>49</v>
      </c>
      <c r="J3698">
        <v>0</v>
      </c>
      <c r="K3698">
        <v>250.28</v>
      </c>
      <c r="L3698" t="str">
        <f t="shared" si="342"/>
        <v/>
      </c>
      <c r="M3698">
        <v>3</v>
      </c>
      <c r="N3698" t="str">
        <f t="shared" si="343"/>
        <v/>
      </c>
      <c r="O3698">
        <v>10</v>
      </c>
      <c r="P3698" s="11">
        <v>0.25</v>
      </c>
      <c r="Q3698" s="11">
        <v>0</v>
      </c>
      <c r="R3698" s="12">
        <v>83.426666666666605</v>
      </c>
      <c r="S3698" t="s">
        <v>22</v>
      </c>
      <c r="T3698">
        <v>0</v>
      </c>
      <c r="U3698">
        <f t="shared" si="344"/>
        <v>5</v>
      </c>
      <c r="V3698">
        <f t="shared" si="345"/>
        <v>1</v>
      </c>
      <c r="W3698">
        <f t="shared" si="346"/>
        <v>3</v>
      </c>
      <c r="X3698" t="str">
        <f t="shared" si="347"/>
        <v>513</v>
      </c>
      <c r="Y3698" t="str">
        <f>IF(Table1[[#This Row],[RFM_Score]]="555","Champion", IF(AND(J3698&gt;=4,V3698&gt;=4),"Loyal", IF(U3698&lt;=2,"At Risk", IF(W3698&gt;=4,"Potential Loyalist","Others"))))</f>
        <v>Others</v>
      </c>
    </row>
    <row r="3699" spans="1:25">
      <c r="A3699" t="s">
        <v>3767</v>
      </c>
      <c r="B3699">
        <v>45</v>
      </c>
      <c r="C3699" t="s">
        <v>19</v>
      </c>
      <c r="D3699" t="s">
        <v>25</v>
      </c>
      <c r="E3699" s="6" t="s">
        <v>15769</v>
      </c>
      <c r="F3699" t="s">
        <v>37</v>
      </c>
      <c r="G3699">
        <v>3</v>
      </c>
      <c r="H3699">
        <v>1</v>
      </c>
      <c r="I3699">
        <v>52</v>
      </c>
      <c r="J3699">
        <v>3</v>
      </c>
      <c r="K3699">
        <v>249.96</v>
      </c>
      <c r="L3699" t="str">
        <f t="shared" si="342"/>
        <v/>
      </c>
      <c r="M3699">
        <v>3</v>
      </c>
      <c r="N3699" t="str">
        <f t="shared" si="343"/>
        <v/>
      </c>
      <c r="O3699">
        <v>20</v>
      </c>
      <c r="P3699" s="11">
        <v>0.33333333333333298</v>
      </c>
      <c r="Q3699" s="11">
        <v>5.7692307692307598E-2</v>
      </c>
      <c r="R3699" s="12">
        <v>83.32</v>
      </c>
      <c r="S3699" t="s">
        <v>22</v>
      </c>
      <c r="T3699">
        <v>0</v>
      </c>
      <c r="U3699">
        <f t="shared" si="344"/>
        <v>5</v>
      </c>
      <c r="V3699">
        <f t="shared" si="345"/>
        <v>1</v>
      </c>
      <c r="W3699">
        <f t="shared" si="346"/>
        <v>3</v>
      </c>
      <c r="X3699" t="str">
        <f t="shared" si="347"/>
        <v>513</v>
      </c>
      <c r="Y3699" t="str">
        <f>IF(Table1[[#This Row],[RFM_Score]]="555","Champion", IF(AND(J3699&gt;=4,V3699&gt;=4),"Loyal", IF(U3699&lt;=2,"At Risk", IF(W3699&gt;=4,"Potential Loyalist","Others"))))</f>
        <v>Others</v>
      </c>
    </row>
    <row r="3700" spans="1:25">
      <c r="A3700" t="s">
        <v>11888</v>
      </c>
      <c r="B3700">
        <v>36</v>
      </c>
      <c r="C3700" t="s">
        <v>19</v>
      </c>
      <c r="D3700" t="s">
        <v>29</v>
      </c>
      <c r="E3700" s="6" t="s">
        <v>15770</v>
      </c>
      <c r="F3700" t="s">
        <v>26</v>
      </c>
      <c r="G3700">
        <v>2</v>
      </c>
      <c r="H3700">
        <v>1</v>
      </c>
      <c r="I3700">
        <v>47</v>
      </c>
      <c r="J3700">
        <v>2</v>
      </c>
      <c r="K3700">
        <v>249.9</v>
      </c>
      <c r="L3700" t="str">
        <f t="shared" si="342"/>
        <v/>
      </c>
      <c r="M3700">
        <v>3</v>
      </c>
      <c r="N3700" t="str">
        <f t="shared" si="343"/>
        <v/>
      </c>
      <c r="O3700">
        <v>10</v>
      </c>
      <c r="P3700" s="11">
        <v>0.5</v>
      </c>
      <c r="Q3700" s="11">
        <v>4.2553191489361701E-2</v>
      </c>
      <c r="R3700" s="12">
        <v>83.3</v>
      </c>
      <c r="S3700" t="s">
        <v>22</v>
      </c>
      <c r="T3700">
        <v>0</v>
      </c>
      <c r="U3700">
        <f t="shared" si="344"/>
        <v>5</v>
      </c>
      <c r="V3700">
        <f t="shared" si="345"/>
        <v>1</v>
      </c>
      <c r="W3700">
        <f t="shared" si="346"/>
        <v>3</v>
      </c>
      <c r="X3700" t="str">
        <f t="shared" si="347"/>
        <v>513</v>
      </c>
      <c r="Y3700" t="str">
        <f>IF(Table1[[#This Row],[RFM_Score]]="555","Champion", IF(AND(J3700&gt;=4,V3700&gt;=4),"Loyal", IF(U3700&lt;=2,"At Risk", IF(W3700&gt;=4,"Potential Loyalist","Others"))))</f>
        <v>Others</v>
      </c>
    </row>
    <row r="3701" spans="1:25">
      <c r="A3701" t="s">
        <v>6568</v>
      </c>
      <c r="B3701">
        <v>40</v>
      </c>
      <c r="C3701" t="s">
        <v>24</v>
      </c>
      <c r="D3701" t="s">
        <v>25</v>
      </c>
      <c r="E3701" s="6" t="s">
        <v>15771</v>
      </c>
      <c r="F3701" t="s">
        <v>37</v>
      </c>
      <c r="G3701">
        <v>3</v>
      </c>
      <c r="H3701">
        <v>0</v>
      </c>
      <c r="I3701">
        <v>54</v>
      </c>
      <c r="J3701">
        <v>2</v>
      </c>
      <c r="K3701">
        <v>249.67</v>
      </c>
      <c r="L3701" t="str">
        <f t="shared" si="342"/>
        <v/>
      </c>
      <c r="M3701">
        <v>3</v>
      </c>
      <c r="N3701" t="str">
        <f t="shared" si="343"/>
        <v/>
      </c>
      <c r="O3701">
        <v>31</v>
      </c>
      <c r="P3701" s="11">
        <v>0</v>
      </c>
      <c r="Q3701" s="11">
        <v>3.7037037037037E-2</v>
      </c>
      <c r="R3701" s="12">
        <v>83.223333333333301</v>
      </c>
      <c r="S3701" t="s">
        <v>22</v>
      </c>
      <c r="T3701">
        <v>0</v>
      </c>
      <c r="U3701">
        <f t="shared" si="344"/>
        <v>4</v>
      </c>
      <c r="V3701">
        <f t="shared" si="345"/>
        <v>1</v>
      </c>
      <c r="W3701">
        <f t="shared" si="346"/>
        <v>3</v>
      </c>
      <c r="X3701" t="str">
        <f t="shared" si="347"/>
        <v>413</v>
      </c>
      <c r="Y3701" t="str">
        <f>IF(Table1[[#This Row],[RFM_Score]]="555","Champion", IF(AND(J3701&gt;=4,V3701&gt;=4),"Loyal", IF(U3701&lt;=2,"At Risk", IF(W3701&gt;=4,"Potential Loyalist","Others"))))</f>
        <v>Others</v>
      </c>
    </row>
    <row r="3702" spans="1:25">
      <c r="A3702" t="s">
        <v>10510</v>
      </c>
      <c r="B3702">
        <v>23</v>
      </c>
      <c r="C3702" t="s">
        <v>19</v>
      </c>
      <c r="D3702" t="s">
        <v>41</v>
      </c>
      <c r="E3702" s="6" t="s">
        <v>15772</v>
      </c>
      <c r="F3702" t="s">
        <v>26</v>
      </c>
      <c r="G3702">
        <v>7</v>
      </c>
      <c r="H3702">
        <v>1</v>
      </c>
      <c r="I3702">
        <v>58</v>
      </c>
      <c r="J3702">
        <v>0</v>
      </c>
      <c r="K3702">
        <v>249.57</v>
      </c>
      <c r="L3702" t="str">
        <f t="shared" si="342"/>
        <v/>
      </c>
      <c r="M3702">
        <v>3</v>
      </c>
      <c r="N3702" t="str">
        <f t="shared" si="343"/>
        <v/>
      </c>
      <c r="O3702">
        <v>48</v>
      </c>
      <c r="P3702" s="11">
        <v>0.14285714285714199</v>
      </c>
      <c r="Q3702" s="11">
        <v>0</v>
      </c>
      <c r="R3702" s="12">
        <v>83.19</v>
      </c>
      <c r="S3702" t="s">
        <v>22</v>
      </c>
      <c r="T3702">
        <v>0</v>
      </c>
      <c r="U3702">
        <f t="shared" si="344"/>
        <v>3</v>
      </c>
      <c r="V3702">
        <f t="shared" si="345"/>
        <v>1</v>
      </c>
      <c r="W3702">
        <f t="shared" si="346"/>
        <v>3</v>
      </c>
      <c r="X3702" t="str">
        <f t="shared" si="347"/>
        <v>313</v>
      </c>
      <c r="Y3702" t="str">
        <f>IF(Table1[[#This Row],[RFM_Score]]="555","Champion", IF(AND(J3702&gt;=4,V3702&gt;=4),"Loyal", IF(U3702&lt;=2,"At Risk", IF(W3702&gt;=4,"Potential Loyalist","Others"))))</f>
        <v>Others</v>
      </c>
    </row>
    <row r="3703" spans="1:25">
      <c r="A3703" t="s">
        <v>4566</v>
      </c>
      <c r="B3703">
        <v>28</v>
      </c>
      <c r="C3703" t="s">
        <v>19</v>
      </c>
      <c r="D3703" t="s">
        <v>25</v>
      </c>
      <c r="E3703" s="6" t="s">
        <v>15773</v>
      </c>
      <c r="F3703" t="s">
        <v>60</v>
      </c>
      <c r="G3703">
        <v>5</v>
      </c>
      <c r="H3703">
        <v>2</v>
      </c>
      <c r="I3703">
        <v>56</v>
      </c>
      <c r="J3703">
        <v>2</v>
      </c>
      <c r="K3703">
        <v>249.38</v>
      </c>
      <c r="L3703" t="str">
        <f t="shared" si="342"/>
        <v/>
      </c>
      <c r="M3703">
        <v>3</v>
      </c>
      <c r="N3703" t="str">
        <f t="shared" si="343"/>
        <v/>
      </c>
      <c r="O3703">
        <v>18</v>
      </c>
      <c r="P3703" s="11">
        <v>0.4</v>
      </c>
      <c r="Q3703" s="11">
        <v>3.5714285714285698E-2</v>
      </c>
      <c r="R3703" s="12">
        <v>83.126666666666594</v>
      </c>
      <c r="S3703" t="s">
        <v>22</v>
      </c>
      <c r="T3703">
        <v>1</v>
      </c>
      <c r="U3703">
        <f t="shared" si="344"/>
        <v>5</v>
      </c>
      <c r="V3703">
        <f t="shared" si="345"/>
        <v>1</v>
      </c>
      <c r="W3703">
        <f t="shared" si="346"/>
        <v>3</v>
      </c>
      <c r="X3703" t="str">
        <f t="shared" si="347"/>
        <v>513</v>
      </c>
      <c r="Y3703" t="str">
        <f>IF(Table1[[#This Row],[RFM_Score]]="555","Champion", IF(AND(J3703&gt;=4,V3703&gt;=4),"Loyal", IF(U3703&lt;=2,"At Risk", IF(W3703&gt;=4,"Potential Loyalist","Others"))))</f>
        <v>Others</v>
      </c>
    </row>
    <row r="3704" spans="1:25">
      <c r="A3704" t="s">
        <v>7158</v>
      </c>
      <c r="B3704">
        <v>24</v>
      </c>
      <c r="C3704" t="s">
        <v>19</v>
      </c>
      <c r="D3704" t="s">
        <v>35</v>
      </c>
      <c r="E3704" s="6" t="s">
        <v>15774</v>
      </c>
      <c r="F3704" t="s">
        <v>30</v>
      </c>
      <c r="G3704">
        <v>2</v>
      </c>
      <c r="H3704">
        <v>1</v>
      </c>
      <c r="I3704">
        <v>60</v>
      </c>
      <c r="J3704">
        <v>4</v>
      </c>
      <c r="K3704">
        <v>248.67</v>
      </c>
      <c r="L3704" t="str">
        <f t="shared" si="342"/>
        <v/>
      </c>
      <c r="M3704">
        <v>3</v>
      </c>
      <c r="N3704" t="str">
        <f t="shared" si="343"/>
        <v/>
      </c>
      <c r="O3704">
        <v>16</v>
      </c>
      <c r="P3704" s="11">
        <v>0.5</v>
      </c>
      <c r="Q3704" s="11">
        <v>6.6666666666666596E-2</v>
      </c>
      <c r="R3704" s="12">
        <v>82.89</v>
      </c>
      <c r="S3704" t="s">
        <v>22</v>
      </c>
      <c r="T3704">
        <v>0</v>
      </c>
      <c r="U3704">
        <f t="shared" si="344"/>
        <v>5</v>
      </c>
      <c r="V3704">
        <f t="shared" si="345"/>
        <v>1</v>
      </c>
      <c r="W3704">
        <f t="shared" si="346"/>
        <v>3</v>
      </c>
      <c r="X3704" t="str">
        <f t="shared" si="347"/>
        <v>513</v>
      </c>
      <c r="Y3704" t="str">
        <f>IF(Table1[[#This Row],[RFM_Score]]="555","Champion", IF(AND(J3704&gt;=4,V3704&gt;=4),"Loyal", IF(U3704&lt;=2,"At Risk", IF(W3704&gt;=4,"Potential Loyalist","Others"))))</f>
        <v>Others</v>
      </c>
    </row>
    <row r="3705" spans="1:25">
      <c r="A3705" t="s">
        <v>8032</v>
      </c>
      <c r="B3705">
        <v>61</v>
      </c>
      <c r="C3705" t="s">
        <v>19</v>
      </c>
      <c r="D3705" t="s">
        <v>25</v>
      </c>
      <c r="E3705" s="6" t="s">
        <v>15775</v>
      </c>
      <c r="F3705" t="s">
        <v>26</v>
      </c>
      <c r="G3705">
        <v>1</v>
      </c>
      <c r="H3705">
        <v>0</v>
      </c>
      <c r="I3705">
        <v>49</v>
      </c>
      <c r="J3705">
        <v>3</v>
      </c>
      <c r="K3705">
        <v>248.61</v>
      </c>
      <c r="L3705" t="str">
        <f t="shared" si="342"/>
        <v/>
      </c>
      <c r="M3705">
        <v>3</v>
      </c>
      <c r="N3705" t="str">
        <f t="shared" si="343"/>
        <v/>
      </c>
      <c r="O3705">
        <v>23</v>
      </c>
      <c r="P3705" s="11">
        <v>0</v>
      </c>
      <c r="Q3705" s="11">
        <v>6.1224489795918297E-2</v>
      </c>
      <c r="R3705" s="12">
        <v>82.87</v>
      </c>
      <c r="S3705" t="s">
        <v>22</v>
      </c>
      <c r="T3705">
        <v>0</v>
      </c>
      <c r="U3705">
        <f t="shared" si="344"/>
        <v>4</v>
      </c>
      <c r="V3705">
        <f t="shared" si="345"/>
        <v>1</v>
      </c>
      <c r="W3705">
        <f t="shared" si="346"/>
        <v>3</v>
      </c>
      <c r="X3705" t="str">
        <f t="shared" si="347"/>
        <v>413</v>
      </c>
      <c r="Y3705" t="str">
        <f>IF(Table1[[#This Row],[RFM_Score]]="555","Champion", IF(AND(J3705&gt;=4,V3705&gt;=4),"Loyal", IF(U3705&lt;=2,"At Risk", IF(W3705&gt;=4,"Potential Loyalist","Others"))))</f>
        <v>Others</v>
      </c>
    </row>
    <row r="3706" spans="1:25">
      <c r="A3706" t="s">
        <v>1770</v>
      </c>
      <c r="B3706">
        <v>31</v>
      </c>
      <c r="C3706" t="s">
        <v>19</v>
      </c>
      <c r="D3706" t="s">
        <v>20</v>
      </c>
      <c r="E3706" s="6" t="s">
        <v>15776</v>
      </c>
      <c r="F3706" t="s">
        <v>26</v>
      </c>
      <c r="G3706">
        <v>0</v>
      </c>
      <c r="H3706">
        <v>0</v>
      </c>
      <c r="I3706">
        <v>54</v>
      </c>
      <c r="J3706">
        <v>3</v>
      </c>
      <c r="K3706">
        <v>248.44</v>
      </c>
      <c r="L3706" t="str">
        <f t="shared" si="342"/>
        <v/>
      </c>
      <c r="M3706">
        <v>3</v>
      </c>
      <c r="N3706" t="str">
        <f t="shared" si="343"/>
        <v/>
      </c>
      <c r="O3706">
        <v>37</v>
      </c>
      <c r="P3706" s="11">
        <v>0</v>
      </c>
      <c r="Q3706" s="11">
        <v>5.5555555555555497E-2</v>
      </c>
      <c r="R3706" s="12">
        <v>82.813333333333304</v>
      </c>
      <c r="S3706" t="s">
        <v>22</v>
      </c>
      <c r="T3706">
        <v>0</v>
      </c>
      <c r="U3706">
        <f t="shared" si="344"/>
        <v>4</v>
      </c>
      <c r="V3706">
        <f t="shared" si="345"/>
        <v>1</v>
      </c>
      <c r="W3706">
        <f t="shared" si="346"/>
        <v>3</v>
      </c>
      <c r="X3706" t="str">
        <f t="shared" si="347"/>
        <v>413</v>
      </c>
      <c r="Y3706" t="str">
        <f>IF(Table1[[#This Row],[RFM_Score]]="555","Champion", IF(AND(J3706&gt;=4,V3706&gt;=4),"Loyal", IF(U3706&lt;=2,"At Risk", IF(W3706&gt;=4,"Potential Loyalist","Others"))))</f>
        <v>Others</v>
      </c>
    </row>
    <row r="3707" spans="1:25">
      <c r="A3707" t="s">
        <v>10825</v>
      </c>
      <c r="B3707">
        <v>18</v>
      </c>
      <c r="C3707" t="s">
        <v>19</v>
      </c>
      <c r="D3707" t="s">
        <v>29</v>
      </c>
      <c r="E3707" s="6" t="s">
        <v>15777</v>
      </c>
      <c r="F3707" t="s">
        <v>26</v>
      </c>
      <c r="G3707">
        <v>0</v>
      </c>
      <c r="H3707">
        <v>0</v>
      </c>
      <c r="I3707">
        <v>46</v>
      </c>
      <c r="J3707">
        <v>3</v>
      </c>
      <c r="K3707">
        <v>248.07</v>
      </c>
      <c r="L3707" t="str">
        <f t="shared" si="342"/>
        <v/>
      </c>
      <c r="M3707">
        <v>3</v>
      </c>
      <c r="N3707" t="str">
        <f t="shared" si="343"/>
        <v/>
      </c>
      <c r="O3707">
        <v>53</v>
      </c>
      <c r="P3707" s="11">
        <v>0</v>
      </c>
      <c r="Q3707" s="11">
        <v>6.5217391304347797E-2</v>
      </c>
      <c r="R3707" s="12">
        <v>82.69</v>
      </c>
      <c r="S3707" t="s">
        <v>22</v>
      </c>
      <c r="T3707">
        <v>0</v>
      </c>
      <c r="U3707">
        <f t="shared" si="344"/>
        <v>3</v>
      </c>
      <c r="V3707">
        <f t="shared" si="345"/>
        <v>1</v>
      </c>
      <c r="W3707">
        <f t="shared" si="346"/>
        <v>3</v>
      </c>
      <c r="X3707" t="str">
        <f t="shared" si="347"/>
        <v>313</v>
      </c>
      <c r="Y3707" t="str">
        <f>IF(Table1[[#This Row],[RFM_Score]]="555","Champion", IF(AND(J3707&gt;=4,V3707&gt;=4),"Loyal", IF(U3707&lt;=2,"At Risk", IF(W3707&gt;=4,"Potential Loyalist","Others"))))</f>
        <v>Others</v>
      </c>
    </row>
    <row r="3708" spans="1:25">
      <c r="A3708" t="s">
        <v>7254</v>
      </c>
      <c r="B3708">
        <v>53</v>
      </c>
      <c r="C3708" t="s">
        <v>24</v>
      </c>
      <c r="D3708" t="s">
        <v>25</v>
      </c>
      <c r="E3708" s="6" t="s">
        <v>15778</v>
      </c>
      <c r="F3708" t="s">
        <v>62</v>
      </c>
      <c r="G3708">
        <v>2</v>
      </c>
      <c r="H3708">
        <v>1</v>
      </c>
      <c r="I3708">
        <v>51</v>
      </c>
      <c r="J3708">
        <v>2</v>
      </c>
      <c r="K3708">
        <v>247.7</v>
      </c>
      <c r="L3708" t="str">
        <f t="shared" si="342"/>
        <v/>
      </c>
      <c r="M3708">
        <v>3</v>
      </c>
      <c r="N3708" t="str">
        <f t="shared" si="343"/>
        <v/>
      </c>
      <c r="O3708">
        <v>6</v>
      </c>
      <c r="P3708" s="11">
        <v>0.5</v>
      </c>
      <c r="Q3708" s="11">
        <v>3.9215686274509803E-2</v>
      </c>
      <c r="R3708" s="12">
        <v>82.566666666666606</v>
      </c>
      <c r="S3708" t="s">
        <v>22</v>
      </c>
      <c r="T3708">
        <v>1</v>
      </c>
      <c r="U3708">
        <f t="shared" si="344"/>
        <v>5</v>
      </c>
      <c r="V3708">
        <f t="shared" si="345"/>
        <v>1</v>
      </c>
      <c r="W3708">
        <f t="shared" si="346"/>
        <v>3</v>
      </c>
      <c r="X3708" t="str">
        <f t="shared" si="347"/>
        <v>513</v>
      </c>
      <c r="Y3708" t="str">
        <f>IF(Table1[[#This Row],[RFM_Score]]="555","Champion", IF(AND(J3708&gt;=4,V3708&gt;=4),"Loyal", IF(U3708&lt;=2,"At Risk", IF(W3708&gt;=4,"Potential Loyalist","Others"))))</f>
        <v>Others</v>
      </c>
    </row>
    <row r="3709" spans="1:25">
      <c r="A3709" t="s">
        <v>6777</v>
      </c>
      <c r="B3709">
        <v>18</v>
      </c>
      <c r="C3709" t="s">
        <v>19</v>
      </c>
      <c r="D3709" t="s">
        <v>25</v>
      </c>
      <c r="E3709" s="6" t="s">
        <v>15779</v>
      </c>
      <c r="F3709" t="s">
        <v>21</v>
      </c>
      <c r="G3709">
        <v>0</v>
      </c>
      <c r="H3709">
        <v>0</v>
      </c>
      <c r="I3709">
        <v>53</v>
      </c>
      <c r="J3709">
        <v>1</v>
      </c>
      <c r="K3709">
        <v>247.66</v>
      </c>
      <c r="L3709" t="str">
        <f t="shared" si="342"/>
        <v/>
      </c>
      <c r="M3709">
        <v>3</v>
      </c>
      <c r="N3709" t="str">
        <f t="shared" si="343"/>
        <v/>
      </c>
      <c r="O3709">
        <v>4</v>
      </c>
      <c r="P3709" s="11">
        <v>0</v>
      </c>
      <c r="Q3709" s="11">
        <v>1.8867924528301799E-2</v>
      </c>
      <c r="R3709" s="12">
        <v>82.553333333333299</v>
      </c>
      <c r="S3709" t="s">
        <v>22</v>
      </c>
      <c r="T3709">
        <v>0</v>
      </c>
      <c r="U3709">
        <f t="shared" si="344"/>
        <v>5</v>
      </c>
      <c r="V3709">
        <f t="shared" si="345"/>
        <v>1</v>
      </c>
      <c r="W3709">
        <f t="shared" si="346"/>
        <v>3</v>
      </c>
      <c r="X3709" t="str">
        <f t="shared" si="347"/>
        <v>513</v>
      </c>
      <c r="Y3709" t="str">
        <f>IF(Table1[[#This Row],[RFM_Score]]="555","Champion", IF(AND(J3709&gt;=4,V3709&gt;=4),"Loyal", IF(U3709&lt;=2,"At Risk", IF(W3709&gt;=4,"Potential Loyalist","Others"))))</f>
        <v>Others</v>
      </c>
    </row>
    <row r="3710" spans="1:25">
      <c r="A3710" t="s">
        <v>11558</v>
      </c>
      <c r="B3710">
        <v>18</v>
      </c>
      <c r="C3710" t="s">
        <v>24</v>
      </c>
      <c r="D3710" t="s">
        <v>41</v>
      </c>
      <c r="E3710" s="6" t="s">
        <v>15780</v>
      </c>
      <c r="F3710" t="s">
        <v>26</v>
      </c>
      <c r="G3710">
        <v>5</v>
      </c>
      <c r="H3710">
        <v>3</v>
      </c>
      <c r="I3710">
        <v>56</v>
      </c>
      <c r="J3710">
        <v>5</v>
      </c>
      <c r="K3710">
        <v>247.43</v>
      </c>
      <c r="L3710" t="str">
        <f t="shared" si="342"/>
        <v/>
      </c>
      <c r="M3710">
        <v>3</v>
      </c>
      <c r="N3710" t="str">
        <f t="shared" si="343"/>
        <v/>
      </c>
      <c r="O3710">
        <v>15</v>
      </c>
      <c r="P3710" s="11">
        <v>0.6</v>
      </c>
      <c r="Q3710" s="11">
        <v>8.9285714285714204E-2</v>
      </c>
      <c r="R3710" s="12">
        <v>82.476666666666603</v>
      </c>
      <c r="S3710" t="s">
        <v>22</v>
      </c>
      <c r="T3710">
        <v>0</v>
      </c>
      <c r="U3710">
        <f t="shared" si="344"/>
        <v>5</v>
      </c>
      <c r="V3710">
        <f t="shared" si="345"/>
        <v>1</v>
      </c>
      <c r="W3710">
        <f t="shared" si="346"/>
        <v>3</v>
      </c>
      <c r="X3710" t="str">
        <f t="shared" si="347"/>
        <v>513</v>
      </c>
      <c r="Y3710" t="str">
        <f>IF(Table1[[#This Row],[RFM_Score]]="555","Champion", IF(AND(J3710&gt;=4,V3710&gt;=4),"Loyal", IF(U3710&lt;=2,"At Risk", IF(W3710&gt;=4,"Potential Loyalist","Others"))))</f>
        <v>Others</v>
      </c>
    </row>
    <row r="3711" spans="1:25">
      <c r="A3711" t="s">
        <v>8416</v>
      </c>
      <c r="B3711">
        <v>37</v>
      </c>
      <c r="C3711" t="s">
        <v>24</v>
      </c>
      <c r="D3711" t="s">
        <v>35</v>
      </c>
      <c r="E3711" s="6" t="s">
        <v>15781</v>
      </c>
      <c r="F3711" t="s">
        <v>26</v>
      </c>
      <c r="G3711">
        <v>4</v>
      </c>
      <c r="H3711">
        <v>0</v>
      </c>
      <c r="I3711">
        <v>50</v>
      </c>
      <c r="J3711">
        <v>1</v>
      </c>
      <c r="K3711">
        <v>247.3</v>
      </c>
      <c r="L3711" t="str">
        <f t="shared" si="342"/>
        <v/>
      </c>
      <c r="M3711">
        <v>3</v>
      </c>
      <c r="N3711" t="str">
        <f t="shared" si="343"/>
        <v/>
      </c>
      <c r="O3711">
        <v>48</v>
      </c>
      <c r="P3711" s="11">
        <v>0</v>
      </c>
      <c r="Q3711" s="11">
        <v>0.02</v>
      </c>
      <c r="R3711" s="12">
        <v>82.433333333333294</v>
      </c>
      <c r="S3711" t="s">
        <v>22</v>
      </c>
      <c r="T3711">
        <v>0</v>
      </c>
      <c r="U3711">
        <f t="shared" si="344"/>
        <v>3</v>
      </c>
      <c r="V3711">
        <f t="shared" si="345"/>
        <v>1</v>
      </c>
      <c r="W3711">
        <f t="shared" si="346"/>
        <v>3</v>
      </c>
      <c r="X3711" t="str">
        <f t="shared" si="347"/>
        <v>313</v>
      </c>
      <c r="Y3711" t="str">
        <f>IF(Table1[[#This Row],[RFM_Score]]="555","Champion", IF(AND(J3711&gt;=4,V3711&gt;=4),"Loyal", IF(U3711&lt;=2,"At Risk", IF(W3711&gt;=4,"Potential Loyalist","Others"))))</f>
        <v>Others</v>
      </c>
    </row>
    <row r="3712" spans="1:25">
      <c r="A3712" t="s">
        <v>1662</v>
      </c>
      <c r="B3712">
        <v>47</v>
      </c>
      <c r="C3712" t="s">
        <v>19</v>
      </c>
      <c r="D3712" t="s">
        <v>25</v>
      </c>
      <c r="E3712" s="6" t="s">
        <v>15782</v>
      </c>
      <c r="F3712" t="s">
        <v>21</v>
      </c>
      <c r="G3712">
        <v>5</v>
      </c>
      <c r="H3712">
        <v>2</v>
      </c>
      <c r="I3712">
        <v>47</v>
      </c>
      <c r="J3712">
        <v>1</v>
      </c>
      <c r="K3712">
        <v>246.59</v>
      </c>
      <c r="L3712" t="str">
        <f t="shared" si="342"/>
        <v/>
      </c>
      <c r="M3712">
        <v>3</v>
      </c>
      <c r="N3712" t="str">
        <f t="shared" si="343"/>
        <v/>
      </c>
      <c r="O3712">
        <v>21</v>
      </c>
      <c r="P3712" s="11">
        <v>0.4</v>
      </c>
      <c r="Q3712" s="11">
        <v>2.1276595744680799E-2</v>
      </c>
      <c r="R3712" s="12">
        <v>82.196666666666601</v>
      </c>
      <c r="S3712" t="s">
        <v>22</v>
      </c>
      <c r="T3712">
        <v>0</v>
      </c>
      <c r="U3712">
        <f t="shared" si="344"/>
        <v>4</v>
      </c>
      <c r="V3712">
        <f t="shared" si="345"/>
        <v>1</v>
      </c>
      <c r="W3712">
        <f t="shared" si="346"/>
        <v>3</v>
      </c>
      <c r="X3712" t="str">
        <f t="shared" si="347"/>
        <v>413</v>
      </c>
      <c r="Y3712" t="str">
        <f>IF(Table1[[#This Row],[RFM_Score]]="555","Champion", IF(AND(J3712&gt;=4,V3712&gt;=4),"Loyal", IF(U3712&lt;=2,"At Risk", IF(W3712&gt;=4,"Potential Loyalist","Others"))))</f>
        <v>Others</v>
      </c>
    </row>
    <row r="3713" spans="1:25">
      <c r="A3713" t="s">
        <v>6189</v>
      </c>
      <c r="B3713">
        <v>25</v>
      </c>
      <c r="C3713" t="s">
        <v>24</v>
      </c>
      <c r="D3713" t="s">
        <v>25</v>
      </c>
      <c r="E3713" s="6" t="s">
        <v>15783</v>
      </c>
      <c r="F3713" t="s">
        <v>21</v>
      </c>
      <c r="G3713">
        <v>5</v>
      </c>
      <c r="H3713">
        <v>0</v>
      </c>
      <c r="I3713">
        <v>51</v>
      </c>
      <c r="J3713">
        <v>5</v>
      </c>
      <c r="K3713">
        <v>246.54</v>
      </c>
      <c r="L3713" t="str">
        <f t="shared" si="342"/>
        <v/>
      </c>
      <c r="M3713">
        <v>3</v>
      </c>
      <c r="N3713" t="str">
        <f t="shared" si="343"/>
        <v/>
      </c>
      <c r="O3713">
        <v>17</v>
      </c>
      <c r="P3713" s="11">
        <v>0</v>
      </c>
      <c r="Q3713" s="11">
        <v>9.8039215686274495E-2</v>
      </c>
      <c r="R3713" s="12">
        <v>82.179999999999893</v>
      </c>
      <c r="S3713" t="s">
        <v>22</v>
      </c>
      <c r="T3713">
        <v>0</v>
      </c>
      <c r="U3713">
        <f t="shared" si="344"/>
        <v>5</v>
      </c>
      <c r="V3713">
        <f t="shared" si="345"/>
        <v>1</v>
      </c>
      <c r="W3713">
        <f t="shared" si="346"/>
        <v>3</v>
      </c>
      <c r="X3713" t="str">
        <f t="shared" si="347"/>
        <v>513</v>
      </c>
      <c r="Y3713" t="str">
        <f>IF(Table1[[#This Row],[RFM_Score]]="555","Champion", IF(AND(J3713&gt;=4,V3713&gt;=4),"Loyal", IF(U3713&lt;=2,"At Risk", IF(W3713&gt;=4,"Potential Loyalist","Others"))))</f>
        <v>Others</v>
      </c>
    </row>
    <row r="3714" spans="1:25">
      <c r="A3714" t="s">
        <v>2517</v>
      </c>
      <c r="B3714">
        <v>27</v>
      </c>
      <c r="C3714" t="s">
        <v>19</v>
      </c>
      <c r="D3714" t="s">
        <v>25</v>
      </c>
      <c r="E3714" s="6" t="s">
        <v>15784</v>
      </c>
      <c r="F3714" t="s">
        <v>26</v>
      </c>
      <c r="G3714">
        <v>1</v>
      </c>
      <c r="H3714">
        <v>0</v>
      </c>
      <c r="I3714">
        <v>61</v>
      </c>
      <c r="J3714">
        <v>3</v>
      </c>
      <c r="K3714">
        <v>246.16</v>
      </c>
      <c r="L3714" t="str">
        <f t="shared" ref="L3714:L3777" si="348">IF(OR(K3714&lt;$AC$10, K3714&gt;$AC$11), "OUTLIER", "")</f>
        <v/>
      </c>
      <c r="M3714">
        <v>3</v>
      </c>
      <c r="N3714" t="str">
        <f t="shared" ref="N3714:N3777" si="349">IF(OR(M3714&lt;$AC$16, M3714&gt;$AC$17), "OUTLIER", "")</f>
        <v/>
      </c>
      <c r="O3714">
        <v>46</v>
      </c>
      <c r="P3714" s="11">
        <v>0</v>
      </c>
      <c r="Q3714" s="11">
        <v>4.9180327868852403E-2</v>
      </c>
      <c r="R3714" s="12">
        <v>82.053333333333299</v>
      </c>
      <c r="S3714" t="s">
        <v>22</v>
      </c>
      <c r="T3714">
        <v>0</v>
      </c>
      <c r="U3714">
        <f t="shared" ref="U3714:U3777" si="350">IF(O3714&lt;=20,5,IF(O3714&lt;=40,4,IF(O3714&lt;=70,3,IF(O3714&lt;=100,2,1))))</f>
        <v>3</v>
      </c>
      <c r="V3714">
        <f t="shared" ref="V3714:V3777" si="351">IF(M3714&gt;=11,5,IF(M3714&gt;=9,4,IF(M3714&gt;=7,3,IF(M3714&gt;=5,2,1))))</f>
        <v>1</v>
      </c>
      <c r="W3714">
        <f t="shared" ref="W3714:W3777" si="352">IF(K3714&gt;=500,5,IF(K3714&gt;=300,4,IF(K3714&gt;=150,3,IF(K3714&gt;=50,2,1))))</f>
        <v>3</v>
      </c>
      <c r="X3714" t="str">
        <f t="shared" ref="X3714:X3777" si="353">U3714 &amp; V3714 &amp; W3714</f>
        <v>313</v>
      </c>
      <c r="Y3714" t="str">
        <f>IF(Table1[[#This Row],[RFM_Score]]="555","Champion", IF(AND(J3714&gt;=4,V3714&gt;=4),"Loyal", IF(U3714&lt;=2,"At Risk", IF(W3714&gt;=4,"Potential Loyalist","Others"))))</f>
        <v>Others</v>
      </c>
    </row>
    <row r="3715" spans="1:25">
      <c r="A3715" t="s">
        <v>4307</v>
      </c>
      <c r="B3715">
        <v>33</v>
      </c>
      <c r="C3715" t="s">
        <v>24</v>
      </c>
      <c r="D3715" t="s">
        <v>25</v>
      </c>
      <c r="E3715" s="6" t="s">
        <v>15785</v>
      </c>
      <c r="F3715" t="s">
        <v>26</v>
      </c>
      <c r="G3715">
        <v>1</v>
      </c>
      <c r="H3715">
        <v>0</v>
      </c>
      <c r="I3715">
        <v>54</v>
      </c>
      <c r="J3715">
        <v>3</v>
      </c>
      <c r="K3715">
        <v>246.06</v>
      </c>
      <c r="L3715" t="str">
        <f t="shared" si="348"/>
        <v/>
      </c>
      <c r="M3715">
        <v>3</v>
      </c>
      <c r="N3715" t="str">
        <f t="shared" si="349"/>
        <v/>
      </c>
      <c r="O3715">
        <v>39</v>
      </c>
      <c r="P3715" s="11">
        <v>0</v>
      </c>
      <c r="Q3715" s="11">
        <v>5.5555555555555497E-2</v>
      </c>
      <c r="R3715" s="12">
        <v>82.02</v>
      </c>
      <c r="S3715" t="s">
        <v>22</v>
      </c>
      <c r="T3715">
        <v>0</v>
      </c>
      <c r="U3715">
        <f t="shared" si="350"/>
        <v>4</v>
      </c>
      <c r="V3715">
        <f t="shared" si="351"/>
        <v>1</v>
      </c>
      <c r="W3715">
        <f t="shared" si="352"/>
        <v>3</v>
      </c>
      <c r="X3715" t="str">
        <f t="shared" si="353"/>
        <v>413</v>
      </c>
      <c r="Y3715" t="str">
        <f>IF(Table1[[#This Row],[RFM_Score]]="555","Champion", IF(AND(J3715&gt;=4,V3715&gt;=4),"Loyal", IF(U3715&lt;=2,"At Risk", IF(W3715&gt;=4,"Potential Loyalist","Others"))))</f>
        <v>Others</v>
      </c>
    </row>
    <row r="3716" spans="1:25">
      <c r="A3716" t="s">
        <v>4635</v>
      </c>
      <c r="B3716">
        <v>40</v>
      </c>
      <c r="C3716" t="s">
        <v>19</v>
      </c>
      <c r="D3716" t="s">
        <v>29</v>
      </c>
      <c r="E3716" s="6" t="s">
        <v>15786</v>
      </c>
      <c r="F3716" t="s">
        <v>37</v>
      </c>
      <c r="G3716">
        <v>6</v>
      </c>
      <c r="H3716">
        <v>2</v>
      </c>
      <c r="I3716">
        <v>51</v>
      </c>
      <c r="J3716">
        <v>3</v>
      </c>
      <c r="K3716">
        <v>245.98</v>
      </c>
      <c r="L3716" t="str">
        <f t="shared" si="348"/>
        <v/>
      </c>
      <c r="M3716">
        <v>3</v>
      </c>
      <c r="N3716" t="str">
        <f t="shared" si="349"/>
        <v/>
      </c>
      <c r="O3716">
        <v>1</v>
      </c>
      <c r="P3716" s="11">
        <v>0.33333333333333298</v>
      </c>
      <c r="Q3716" s="11">
        <v>5.8823529411764698E-2</v>
      </c>
      <c r="R3716" s="12">
        <v>81.993333333333297</v>
      </c>
      <c r="S3716" t="s">
        <v>22</v>
      </c>
      <c r="T3716">
        <v>1</v>
      </c>
      <c r="U3716">
        <f t="shared" si="350"/>
        <v>5</v>
      </c>
      <c r="V3716">
        <f t="shared" si="351"/>
        <v>1</v>
      </c>
      <c r="W3716">
        <f t="shared" si="352"/>
        <v>3</v>
      </c>
      <c r="X3716" t="str">
        <f t="shared" si="353"/>
        <v>513</v>
      </c>
      <c r="Y3716" t="str">
        <f>IF(Table1[[#This Row],[RFM_Score]]="555","Champion", IF(AND(J3716&gt;=4,V3716&gt;=4),"Loyal", IF(U3716&lt;=2,"At Risk", IF(W3716&gt;=4,"Potential Loyalist","Others"))))</f>
        <v>Others</v>
      </c>
    </row>
    <row r="3717" spans="1:25">
      <c r="A3717" t="s">
        <v>11949</v>
      </c>
      <c r="B3717">
        <v>33</v>
      </c>
      <c r="C3717" t="s">
        <v>24</v>
      </c>
      <c r="D3717" t="s">
        <v>25</v>
      </c>
      <c r="E3717" s="6" t="s">
        <v>15787</v>
      </c>
      <c r="F3717" t="s">
        <v>30</v>
      </c>
      <c r="G3717">
        <v>3</v>
      </c>
      <c r="H3717">
        <v>1</v>
      </c>
      <c r="I3717">
        <v>46</v>
      </c>
      <c r="J3717">
        <v>2</v>
      </c>
      <c r="K3717">
        <v>245.72</v>
      </c>
      <c r="L3717" t="str">
        <f t="shared" si="348"/>
        <v/>
      </c>
      <c r="M3717">
        <v>3</v>
      </c>
      <c r="N3717" t="str">
        <f t="shared" si="349"/>
        <v/>
      </c>
      <c r="O3717">
        <v>146</v>
      </c>
      <c r="P3717" s="11">
        <v>0.33333333333333298</v>
      </c>
      <c r="Q3717" s="11">
        <v>4.3478260869565202E-2</v>
      </c>
      <c r="R3717" s="12">
        <v>81.906666666666595</v>
      </c>
      <c r="S3717" t="s">
        <v>22</v>
      </c>
      <c r="T3717">
        <v>1</v>
      </c>
      <c r="U3717">
        <f t="shared" si="350"/>
        <v>1</v>
      </c>
      <c r="V3717">
        <f t="shared" si="351"/>
        <v>1</v>
      </c>
      <c r="W3717">
        <f t="shared" si="352"/>
        <v>3</v>
      </c>
      <c r="X3717" t="str">
        <f t="shared" si="353"/>
        <v>113</v>
      </c>
      <c r="Y3717" t="str">
        <f>IF(Table1[[#This Row],[RFM_Score]]="555","Champion", IF(AND(J3717&gt;=4,V3717&gt;=4),"Loyal", IF(U3717&lt;=2,"At Risk", IF(W3717&gt;=4,"Potential Loyalist","Others"))))</f>
        <v>At Risk</v>
      </c>
    </row>
    <row r="3718" spans="1:25">
      <c r="A3718" t="s">
        <v>8947</v>
      </c>
      <c r="B3718">
        <v>24</v>
      </c>
      <c r="C3718" t="s">
        <v>24</v>
      </c>
      <c r="D3718" t="s">
        <v>29</v>
      </c>
      <c r="E3718" s="6" t="s">
        <v>15788</v>
      </c>
      <c r="F3718" t="s">
        <v>26</v>
      </c>
      <c r="G3718">
        <v>7</v>
      </c>
      <c r="H3718">
        <v>1</v>
      </c>
      <c r="I3718">
        <v>52</v>
      </c>
      <c r="J3718">
        <v>2</v>
      </c>
      <c r="K3718">
        <v>245.69</v>
      </c>
      <c r="L3718" t="str">
        <f t="shared" si="348"/>
        <v/>
      </c>
      <c r="M3718">
        <v>3</v>
      </c>
      <c r="N3718" t="str">
        <f t="shared" si="349"/>
        <v/>
      </c>
      <c r="O3718">
        <v>2</v>
      </c>
      <c r="P3718" s="11">
        <v>0.14285714285714199</v>
      </c>
      <c r="Q3718" s="11">
        <v>3.8461538461538401E-2</v>
      </c>
      <c r="R3718" s="12">
        <v>81.896666666666604</v>
      </c>
      <c r="S3718" t="s">
        <v>22</v>
      </c>
      <c r="T3718">
        <v>0</v>
      </c>
      <c r="U3718">
        <f t="shared" si="350"/>
        <v>5</v>
      </c>
      <c r="V3718">
        <f t="shared" si="351"/>
        <v>1</v>
      </c>
      <c r="W3718">
        <f t="shared" si="352"/>
        <v>3</v>
      </c>
      <c r="X3718" t="str">
        <f t="shared" si="353"/>
        <v>513</v>
      </c>
      <c r="Y3718" t="str">
        <f>IF(Table1[[#This Row],[RFM_Score]]="555","Champion", IF(AND(J3718&gt;=4,V3718&gt;=4),"Loyal", IF(U3718&lt;=2,"At Risk", IF(W3718&gt;=4,"Potential Loyalist","Others"))))</f>
        <v>Others</v>
      </c>
    </row>
    <row r="3719" spans="1:25">
      <c r="A3719" t="s">
        <v>10452</v>
      </c>
      <c r="B3719">
        <v>32</v>
      </c>
      <c r="C3719" t="s">
        <v>24</v>
      </c>
      <c r="D3719" t="s">
        <v>25</v>
      </c>
      <c r="E3719" s="6" t="s">
        <v>15789</v>
      </c>
      <c r="F3719" t="s">
        <v>26</v>
      </c>
      <c r="G3719">
        <v>3</v>
      </c>
      <c r="H3719">
        <v>1</v>
      </c>
      <c r="I3719">
        <v>41</v>
      </c>
      <c r="J3719">
        <v>1</v>
      </c>
      <c r="K3719">
        <v>245.01</v>
      </c>
      <c r="L3719" t="str">
        <f t="shared" si="348"/>
        <v/>
      </c>
      <c r="M3719">
        <v>3</v>
      </c>
      <c r="N3719" t="str">
        <f t="shared" si="349"/>
        <v/>
      </c>
      <c r="O3719">
        <v>0</v>
      </c>
      <c r="P3719" s="11">
        <v>0.33333333333333298</v>
      </c>
      <c r="Q3719" s="11">
        <v>2.4390243902439001E-2</v>
      </c>
      <c r="R3719" s="12">
        <v>81.67</v>
      </c>
      <c r="S3719" t="s">
        <v>22</v>
      </c>
      <c r="T3719">
        <v>0</v>
      </c>
      <c r="U3719">
        <f t="shared" si="350"/>
        <v>5</v>
      </c>
      <c r="V3719">
        <f t="shared" si="351"/>
        <v>1</v>
      </c>
      <c r="W3719">
        <f t="shared" si="352"/>
        <v>3</v>
      </c>
      <c r="X3719" t="str">
        <f t="shared" si="353"/>
        <v>513</v>
      </c>
      <c r="Y3719" t="str">
        <f>IF(Table1[[#This Row],[RFM_Score]]="555","Champion", IF(AND(J3719&gt;=4,V3719&gt;=4),"Loyal", IF(U3719&lt;=2,"At Risk", IF(W3719&gt;=4,"Potential Loyalist","Others"))))</f>
        <v>Others</v>
      </c>
    </row>
    <row r="3720" spans="1:25">
      <c r="A3720" t="s">
        <v>9244</v>
      </c>
      <c r="B3720">
        <v>18</v>
      </c>
      <c r="C3720" t="s">
        <v>19</v>
      </c>
      <c r="D3720" t="s">
        <v>25</v>
      </c>
      <c r="E3720" s="6" t="s">
        <v>15790</v>
      </c>
      <c r="F3720" t="s">
        <v>30</v>
      </c>
      <c r="G3720">
        <v>2</v>
      </c>
      <c r="H3720">
        <v>1</v>
      </c>
      <c r="I3720">
        <v>60</v>
      </c>
      <c r="J3720">
        <v>0</v>
      </c>
      <c r="K3720">
        <v>244.72</v>
      </c>
      <c r="L3720" t="str">
        <f t="shared" si="348"/>
        <v/>
      </c>
      <c r="M3720">
        <v>3</v>
      </c>
      <c r="N3720" t="str">
        <f t="shared" si="349"/>
        <v/>
      </c>
      <c r="O3720">
        <v>13</v>
      </c>
      <c r="P3720" s="11">
        <v>0.5</v>
      </c>
      <c r="Q3720" s="11">
        <v>0</v>
      </c>
      <c r="R3720" s="12">
        <v>81.573333333333295</v>
      </c>
      <c r="S3720" t="s">
        <v>22</v>
      </c>
      <c r="T3720">
        <v>1</v>
      </c>
      <c r="U3720">
        <f t="shared" si="350"/>
        <v>5</v>
      </c>
      <c r="V3720">
        <f t="shared" si="351"/>
        <v>1</v>
      </c>
      <c r="W3720">
        <f t="shared" si="352"/>
        <v>3</v>
      </c>
      <c r="X3720" t="str">
        <f t="shared" si="353"/>
        <v>513</v>
      </c>
      <c r="Y3720" t="str">
        <f>IF(Table1[[#This Row],[RFM_Score]]="555","Champion", IF(AND(J3720&gt;=4,V3720&gt;=4),"Loyal", IF(U3720&lt;=2,"At Risk", IF(W3720&gt;=4,"Potential Loyalist","Others"))))</f>
        <v>Others</v>
      </c>
    </row>
    <row r="3721" spans="1:25">
      <c r="A3721" t="s">
        <v>6276</v>
      </c>
      <c r="B3721">
        <v>39</v>
      </c>
      <c r="C3721" t="s">
        <v>24</v>
      </c>
      <c r="D3721" t="s">
        <v>46</v>
      </c>
      <c r="E3721" s="6" t="s">
        <v>15791</v>
      </c>
      <c r="F3721" t="s">
        <v>60</v>
      </c>
      <c r="G3721">
        <v>3</v>
      </c>
      <c r="H3721">
        <v>0</v>
      </c>
      <c r="I3721">
        <v>45</v>
      </c>
      <c r="J3721">
        <v>2</v>
      </c>
      <c r="K3721">
        <v>244.69</v>
      </c>
      <c r="L3721" t="str">
        <f t="shared" si="348"/>
        <v/>
      </c>
      <c r="M3721">
        <v>3</v>
      </c>
      <c r="N3721" t="str">
        <f t="shared" si="349"/>
        <v/>
      </c>
      <c r="O3721">
        <v>82</v>
      </c>
      <c r="P3721" s="11">
        <v>0</v>
      </c>
      <c r="Q3721" s="11">
        <v>4.4444444444444398E-2</v>
      </c>
      <c r="R3721" s="12">
        <v>81.563333333333304</v>
      </c>
      <c r="S3721" t="s">
        <v>22</v>
      </c>
      <c r="T3721">
        <v>0</v>
      </c>
      <c r="U3721">
        <f t="shared" si="350"/>
        <v>2</v>
      </c>
      <c r="V3721">
        <f t="shared" si="351"/>
        <v>1</v>
      </c>
      <c r="W3721">
        <f t="shared" si="352"/>
        <v>3</v>
      </c>
      <c r="X3721" t="str">
        <f t="shared" si="353"/>
        <v>213</v>
      </c>
      <c r="Y3721" t="str">
        <f>IF(Table1[[#This Row],[RFM_Score]]="555","Champion", IF(AND(J3721&gt;=4,V3721&gt;=4),"Loyal", IF(U3721&lt;=2,"At Risk", IF(W3721&gt;=4,"Potential Loyalist","Others"))))</f>
        <v>At Risk</v>
      </c>
    </row>
    <row r="3722" spans="1:25">
      <c r="A3722" t="s">
        <v>3950</v>
      </c>
      <c r="B3722">
        <v>24</v>
      </c>
      <c r="C3722" t="s">
        <v>24</v>
      </c>
      <c r="D3722" t="s">
        <v>25</v>
      </c>
      <c r="E3722" s="6" t="s">
        <v>15792</v>
      </c>
      <c r="F3722" t="s">
        <v>30</v>
      </c>
      <c r="G3722">
        <v>2</v>
      </c>
      <c r="H3722">
        <v>0</v>
      </c>
      <c r="I3722">
        <v>47</v>
      </c>
      <c r="J3722">
        <v>2</v>
      </c>
      <c r="K3722">
        <v>244.67</v>
      </c>
      <c r="L3722" t="str">
        <f t="shared" si="348"/>
        <v/>
      </c>
      <c r="M3722">
        <v>3</v>
      </c>
      <c r="N3722" t="str">
        <f t="shared" si="349"/>
        <v/>
      </c>
      <c r="O3722">
        <v>42</v>
      </c>
      <c r="P3722" s="11">
        <v>0</v>
      </c>
      <c r="Q3722" s="11">
        <v>4.2553191489361701E-2</v>
      </c>
      <c r="R3722" s="12">
        <v>81.556666666666601</v>
      </c>
      <c r="S3722" t="s">
        <v>22</v>
      </c>
      <c r="T3722">
        <v>0</v>
      </c>
      <c r="U3722">
        <f t="shared" si="350"/>
        <v>3</v>
      </c>
      <c r="V3722">
        <f t="shared" si="351"/>
        <v>1</v>
      </c>
      <c r="W3722">
        <f t="shared" si="352"/>
        <v>3</v>
      </c>
      <c r="X3722" t="str">
        <f t="shared" si="353"/>
        <v>313</v>
      </c>
      <c r="Y3722" t="str">
        <f>IF(Table1[[#This Row],[RFM_Score]]="555","Champion", IF(AND(J3722&gt;=4,V3722&gt;=4),"Loyal", IF(U3722&lt;=2,"At Risk", IF(W3722&gt;=4,"Potential Loyalist","Others"))))</f>
        <v>Others</v>
      </c>
    </row>
    <row r="3723" spans="1:25">
      <c r="A3723" t="s">
        <v>10075</v>
      </c>
      <c r="B3723">
        <v>42</v>
      </c>
      <c r="C3723" t="s">
        <v>19</v>
      </c>
      <c r="D3723" t="s">
        <v>25</v>
      </c>
      <c r="E3723" s="6" t="s">
        <v>15793</v>
      </c>
      <c r="F3723" t="s">
        <v>62</v>
      </c>
      <c r="G3723">
        <v>4</v>
      </c>
      <c r="H3723">
        <v>0</v>
      </c>
      <c r="I3723">
        <v>41</v>
      </c>
      <c r="J3723">
        <v>1</v>
      </c>
      <c r="K3723">
        <v>244.61</v>
      </c>
      <c r="L3723" t="str">
        <f t="shared" si="348"/>
        <v/>
      </c>
      <c r="M3723">
        <v>3</v>
      </c>
      <c r="N3723" t="str">
        <f t="shared" si="349"/>
        <v/>
      </c>
      <c r="O3723">
        <v>19</v>
      </c>
      <c r="P3723" s="11">
        <v>0</v>
      </c>
      <c r="Q3723" s="11">
        <v>2.4390243902439001E-2</v>
      </c>
      <c r="R3723" s="12">
        <v>81.536666666666605</v>
      </c>
      <c r="S3723" t="s">
        <v>22</v>
      </c>
      <c r="T3723">
        <v>0</v>
      </c>
      <c r="U3723">
        <f t="shared" si="350"/>
        <v>5</v>
      </c>
      <c r="V3723">
        <f t="shared" si="351"/>
        <v>1</v>
      </c>
      <c r="W3723">
        <f t="shared" si="352"/>
        <v>3</v>
      </c>
      <c r="X3723" t="str">
        <f t="shared" si="353"/>
        <v>513</v>
      </c>
      <c r="Y3723" t="str">
        <f>IF(Table1[[#This Row],[RFM_Score]]="555","Champion", IF(AND(J3723&gt;=4,V3723&gt;=4),"Loyal", IF(U3723&lt;=2,"At Risk", IF(W3723&gt;=4,"Potential Loyalist","Others"))))</f>
        <v>Others</v>
      </c>
    </row>
    <row r="3724" spans="1:25">
      <c r="A3724" t="s">
        <v>7008</v>
      </c>
      <c r="B3724">
        <v>34</v>
      </c>
      <c r="C3724" t="s">
        <v>19</v>
      </c>
      <c r="D3724" t="s">
        <v>49</v>
      </c>
      <c r="E3724" s="6" t="s">
        <v>15794</v>
      </c>
      <c r="F3724" t="s">
        <v>30</v>
      </c>
      <c r="G3724">
        <v>3</v>
      </c>
      <c r="H3724">
        <v>1</v>
      </c>
      <c r="I3724">
        <v>51</v>
      </c>
      <c r="J3724">
        <v>4</v>
      </c>
      <c r="K3724">
        <v>244.59</v>
      </c>
      <c r="L3724" t="str">
        <f t="shared" si="348"/>
        <v/>
      </c>
      <c r="M3724">
        <v>3</v>
      </c>
      <c r="N3724" t="str">
        <f t="shared" si="349"/>
        <v/>
      </c>
      <c r="O3724">
        <v>25</v>
      </c>
      <c r="P3724" s="11">
        <v>0.33333333333333298</v>
      </c>
      <c r="Q3724" s="11">
        <v>7.8431372549019607E-2</v>
      </c>
      <c r="R3724" s="12">
        <v>81.53</v>
      </c>
      <c r="S3724" t="s">
        <v>22</v>
      </c>
      <c r="T3724">
        <v>1</v>
      </c>
      <c r="U3724">
        <f t="shared" si="350"/>
        <v>4</v>
      </c>
      <c r="V3724">
        <f t="shared" si="351"/>
        <v>1</v>
      </c>
      <c r="W3724">
        <f t="shared" si="352"/>
        <v>3</v>
      </c>
      <c r="X3724" t="str">
        <f t="shared" si="353"/>
        <v>413</v>
      </c>
      <c r="Y3724" t="str">
        <f>IF(Table1[[#This Row],[RFM_Score]]="555","Champion", IF(AND(J3724&gt;=4,V3724&gt;=4),"Loyal", IF(U3724&lt;=2,"At Risk", IF(W3724&gt;=4,"Potential Loyalist","Others"))))</f>
        <v>Others</v>
      </c>
    </row>
    <row r="3725" spans="1:25">
      <c r="A3725" t="s">
        <v>5325</v>
      </c>
      <c r="B3725">
        <v>27</v>
      </c>
      <c r="C3725" t="s">
        <v>24</v>
      </c>
      <c r="D3725" t="s">
        <v>25</v>
      </c>
      <c r="E3725" s="6" t="s">
        <v>15795</v>
      </c>
      <c r="F3725" t="s">
        <v>26</v>
      </c>
      <c r="G3725">
        <v>8</v>
      </c>
      <c r="H3725">
        <v>6</v>
      </c>
      <c r="I3725">
        <v>47</v>
      </c>
      <c r="J3725">
        <v>2</v>
      </c>
      <c r="K3725">
        <v>244.58</v>
      </c>
      <c r="L3725" t="str">
        <f t="shared" si="348"/>
        <v/>
      </c>
      <c r="M3725">
        <v>3</v>
      </c>
      <c r="N3725" t="str">
        <f t="shared" si="349"/>
        <v/>
      </c>
      <c r="O3725">
        <v>66</v>
      </c>
      <c r="P3725" s="11">
        <v>0.75</v>
      </c>
      <c r="Q3725" s="11">
        <v>4.2553191489361701E-2</v>
      </c>
      <c r="R3725" s="12">
        <v>81.5266666666666</v>
      </c>
      <c r="S3725" t="s">
        <v>22</v>
      </c>
      <c r="T3725">
        <v>0</v>
      </c>
      <c r="U3725">
        <f t="shared" si="350"/>
        <v>3</v>
      </c>
      <c r="V3725">
        <f t="shared" si="351"/>
        <v>1</v>
      </c>
      <c r="W3725">
        <f t="shared" si="352"/>
        <v>3</v>
      </c>
      <c r="X3725" t="str">
        <f t="shared" si="353"/>
        <v>313</v>
      </c>
      <c r="Y3725" t="str">
        <f>IF(Table1[[#This Row],[RFM_Score]]="555","Champion", IF(AND(J3725&gt;=4,V3725&gt;=4),"Loyal", IF(U3725&lt;=2,"At Risk", IF(W3725&gt;=4,"Potential Loyalist","Others"))))</f>
        <v>Others</v>
      </c>
    </row>
    <row r="3726" spans="1:25">
      <c r="A3726" t="s">
        <v>262</v>
      </c>
      <c r="B3726">
        <v>48</v>
      </c>
      <c r="C3726" t="s">
        <v>24</v>
      </c>
      <c r="D3726" t="s">
        <v>25</v>
      </c>
      <c r="E3726" s="6" t="s">
        <v>15796</v>
      </c>
      <c r="F3726" t="s">
        <v>26</v>
      </c>
      <c r="G3726">
        <v>3</v>
      </c>
      <c r="H3726">
        <v>1</v>
      </c>
      <c r="I3726">
        <v>55</v>
      </c>
      <c r="J3726">
        <v>2</v>
      </c>
      <c r="K3726">
        <v>244.25</v>
      </c>
      <c r="L3726" t="str">
        <f t="shared" si="348"/>
        <v/>
      </c>
      <c r="M3726">
        <v>3</v>
      </c>
      <c r="N3726" t="str">
        <f t="shared" si="349"/>
        <v/>
      </c>
      <c r="O3726">
        <v>9</v>
      </c>
      <c r="P3726" s="11">
        <v>0.33333333333333298</v>
      </c>
      <c r="Q3726" s="11">
        <v>3.6363636363636299E-2</v>
      </c>
      <c r="R3726" s="12">
        <v>81.4166666666666</v>
      </c>
      <c r="S3726" t="s">
        <v>22</v>
      </c>
      <c r="T3726">
        <v>0</v>
      </c>
      <c r="U3726">
        <f t="shared" si="350"/>
        <v>5</v>
      </c>
      <c r="V3726">
        <f t="shared" si="351"/>
        <v>1</v>
      </c>
      <c r="W3726">
        <f t="shared" si="352"/>
        <v>3</v>
      </c>
      <c r="X3726" t="str">
        <f t="shared" si="353"/>
        <v>513</v>
      </c>
      <c r="Y3726" t="str">
        <f>IF(Table1[[#This Row],[RFM_Score]]="555","Champion", IF(AND(J3726&gt;=4,V3726&gt;=4),"Loyal", IF(U3726&lt;=2,"At Risk", IF(W3726&gt;=4,"Potential Loyalist","Others"))))</f>
        <v>Others</v>
      </c>
    </row>
    <row r="3727" spans="1:25">
      <c r="A3727" t="s">
        <v>8191</v>
      </c>
      <c r="B3727">
        <v>46</v>
      </c>
      <c r="C3727" t="s">
        <v>24</v>
      </c>
      <c r="D3727" t="s">
        <v>20</v>
      </c>
      <c r="E3727" s="6" t="s">
        <v>15797</v>
      </c>
      <c r="F3727" t="s">
        <v>21</v>
      </c>
      <c r="G3727">
        <v>2</v>
      </c>
      <c r="H3727">
        <v>1</v>
      </c>
      <c r="I3727">
        <v>46</v>
      </c>
      <c r="J3727">
        <v>2</v>
      </c>
      <c r="K3727">
        <v>243.74</v>
      </c>
      <c r="L3727" t="str">
        <f t="shared" si="348"/>
        <v/>
      </c>
      <c r="M3727">
        <v>3</v>
      </c>
      <c r="N3727" t="str">
        <f t="shared" si="349"/>
        <v/>
      </c>
      <c r="O3727">
        <v>8</v>
      </c>
      <c r="P3727" s="11">
        <v>0.5</v>
      </c>
      <c r="Q3727" s="11">
        <v>4.3478260869565202E-2</v>
      </c>
      <c r="R3727" s="12">
        <v>81.246666666666599</v>
      </c>
      <c r="S3727" t="s">
        <v>22</v>
      </c>
      <c r="T3727">
        <v>1</v>
      </c>
      <c r="U3727">
        <f t="shared" si="350"/>
        <v>5</v>
      </c>
      <c r="V3727">
        <f t="shared" si="351"/>
        <v>1</v>
      </c>
      <c r="W3727">
        <f t="shared" si="352"/>
        <v>3</v>
      </c>
      <c r="X3727" t="str">
        <f t="shared" si="353"/>
        <v>513</v>
      </c>
      <c r="Y3727" t="str">
        <f>IF(Table1[[#This Row],[RFM_Score]]="555","Champion", IF(AND(J3727&gt;=4,V3727&gt;=4),"Loyal", IF(U3727&lt;=2,"At Risk", IF(W3727&gt;=4,"Potential Loyalist","Others"))))</f>
        <v>Others</v>
      </c>
    </row>
    <row r="3728" spans="1:25">
      <c r="A3728" t="s">
        <v>8017</v>
      </c>
      <c r="B3728">
        <v>23</v>
      </c>
      <c r="C3728" t="s">
        <v>24</v>
      </c>
      <c r="D3728" t="s">
        <v>29</v>
      </c>
      <c r="E3728" s="6" t="s">
        <v>15798</v>
      </c>
      <c r="F3728" t="s">
        <v>26</v>
      </c>
      <c r="G3728">
        <v>1</v>
      </c>
      <c r="H3728">
        <v>0</v>
      </c>
      <c r="I3728">
        <v>44</v>
      </c>
      <c r="J3728">
        <v>5</v>
      </c>
      <c r="K3728">
        <v>243.69</v>
      </c>
      <c r="L3728" t="str">
        <f t="shared" si="348"/>
        <v/>
      </c>
      <c r="M3728">
        <v>3</v>
      </c>
      <c r="N3728" t="str">
        <f t="shared" si="349"/>
        <v/>
      </c>
      <c r="O3728">
        <v>38</v>
      </c>
      <c r="P3728" s="11">
        <v>0</v>
      </c>
      <c r="Q3728" s="11">
        <v>0.11363636363636299</v>
      </c>
      <c r="R3728" s="12">
        <v>81.23</v>
      </c>
      <c r="S3728" t="s">
        <v>22</v>
      </c>
      <c r="T3728">
        <v>0</v>
      </c>
      <c r="U3728">
        <f t="shared" si="350"/>
        <v>4</v>
      </c>
      <c r="V3728">
        <f t="shared" si="351"/>
        <v>1</v>
      </c>
      <c r="W3728">
        <f t="shared" si="352"/>
        <v>3</v>
      </c>
      <c r="X3728" t="str">
        <f t="shared" si="353"/>
        <v>413</v>
      </c>
      <c r="Y3728" t="str">
        <f>IF(Table1[[#This Row],[RFM_Score]]="555","Champion", IF(AND(J3728&gt;=4,V3728&gt;=4),"Loyal", IF(U3728&lt;=2,"At Risk", IF(W3728&gt;=4,"Potential Loyalist","Others"))))</f>
        <v>Others</v>
      </c>
    </row>
    <row r="3729" spans="1:25">
      <c r="A3729" t="s">
        <v>9869</v>
      </c>
      <c r="B3729">
        <v>29</v>
      </c>
      <c r="C3729" t="s">
        <v>24</v>
      </c>
      <c r="D3729" t="s">
        <v>25</v>
      </c>
      <c r="E3729" s="6" t="s">
        <v>15799</v>
      </c>
      <c r="F3729" t="s">
        <v>30</v>
      </c>
      <c r="G3729">
        <v>7</v>
      </c>
      <c r="H3729">
        <v>2</v>
      </c>
      <c r="I3729">
        <v>52</v>
      </c>
      <c r="J3729">
        <v>6</v>
      </c>
      <c r="K3729">
        <v>243.65</v>
      </c>
      <c r="L3729" t="str">
        <f t="shared" si="348"/>
        <v/>
      </c>
      <c r="M3729">
        <v>3</v>
      </c>
      <c r="N3729" t="str">
        <f t="shared" si="349"/>
        <v/>
      </c>
      <c r="O3729">
        <v>74</v>
      </c>
      <c r="P3729" s="11">
        <v>0.28571428571428498</v>
      </c>
      <c r="Q3729" s="11">
        <v>0.115384615384615</v>
      </c>
      <c r="R3729" s="12">
        <v>81.216666666666598</v>
      </c>
      <c r="S3729" t="s">
        <v>22</v>
      </c>
      <c r="T3729">
        <v>0</v>
      </c>
      <c r="U3729">
        <f t="shared" si="350"/>
        <v>2</v>
      </c>
      <c r="V3729">
        <f t="shared" si="351"/>
        <v>1</v>
      </c>
      <c r="W3729">
        <f t="shared" si="352"/>
        <v>3</v>
      </c>
      <c r="X3729" t="str">
        <f t="shared" si="353"/>
        <v>213</v>
      </c>
      <c r="Y3729" t="str">
        <f>IF(Table1[[#This Row],[RFM_Score]]="555","Champion", IF(AND(J3729&gt;=4,V3729&gt;=4),"Loyal", IF(U3729&lt;=2,"At Risk", IF(W3729&gt;=4,"Potential Loyalist","Others"))))</f>
        <v>At Risk</v>
      </c>
    </row>
    <row r="3730" spans="1:25">
      <c r="A3730" t="s">
        <v>7020</v>
      </c>
      <c r="B3730">
        <v>26</v>
      </c>
      <c r="C3730" t="s">
        <v>24</v>
      </c>
      <c r="D3730" t="s">
        <v>41</v>
      </c>
      <c r="E3730" s="6" t="s">
        <v>15800</v>
      </c>
      <c r="F3730" t="s">
        <v>37</v>
      </c>
      <c r="G3730">
        <v>1</v>
      </c>
      <c r="H3730">
        <v>0</v>
      </c>
      <c r="I3730">
        <v>52</v>
      </c>
      <c r="J3730">
        <v>2</v>
      </c>
      <c r="K3730">
        <v>243.46</v>
      </c>
      <c r="L3730" t="str">
        <f t="shared" si="348"/>
        <v/>
      </c>
      <c r="M3730">
        <v>3</v>
      </c>
      <c r="N3730" t="str">
        <f t="shared" si="349"/>
        <v/>
      </c>
      <c r="O3730">
        <v>113</v>
      </c>
      <c r="P3730" s="11">
        <v>0</v>
      </c>
      <c r="Q3730" s="11">
        <v>3.8461538461538401E-2</v>
      </c>
      <c r="R3730" s="12">
        <v>81.153333333333293</v>
      </c>
      <c r="S3730" t="s">
        <v>22</v>
      </c>
      <c r="T3730">
        <v>1</v>
      </c>
      <c r="U3730">
        <f t="shared" si="350"/>
        <v>1</v>
      </c>
      <c r="V3730">
        <f t="shared" si="351"/>
        <v>1</v>
      </c>
      <c r="W3730">
        <f t="shared" si="352"/>
        <v>3</v>
      </c>
      <c r="X3730" t="str">
        <f t="shared" si="353"/>
        <v>113</v>
      </c>
      <c r="Y3730" t="str">
        <f>IF(Table1[[#This Row],[RFM_Score]]="555","Champion", IF(AND(J3730&gt;=4,V3730&gt;=4),"Loyal", IF(U3730&lt;=2,"At Risk", IF(W3730&gt;=4,"Potential Loyalist","Others"))))</f>
        <v>At Risk</v>
      </c>
    </row>
    <row r="3731" spans="1:25">
      <c r="A3731" t="s">
        <v>7373</v>
      </c>
      <c r="B3731">
        <v>34</v>
      </c>
      <c r="C3731" t="s">
        <v>24</v>
      </c>
      <c r="D3731" t="s">
        <v>46</v>
      </c>
      <c r="E3731" s="6" t="s">
        <v>15801</v>
      </c>
      <c r="F3731" t="s">
        <v>26</v>
      </c>
      <c r="G3731">
        <v>3</v>
      </c>
      <c r="H3731">
        <v>1</v>
      </c>
      <c r="I3731">
        <v>41</v>
      </c>
      <c r="J3731">
        <v>1</v>
      </c>
      <c r="K3731">
        <v>243.28</v>
      </c>
      <c r="L3731" t="str">
        <f t="shared" si="348"/>
        <v/>
      </c>
      <c r="M3731">
        <v>3</v>
      </c>
      <c r="N3731" t="str">
        <f t="shared" si="349"/>
        <v/>
      </c>
      <c r="O3731">
        <v>17</v>
      </c>
      <c r="P3731" s="11">
        <v>0.33333333333333298</v>
      </c>
      <c r="Q3731" s="11">
        <v>2.4390243902439001E-2</v>
      </c>
      <c r="R3731" s="12">
        <v>81.093333333333305</v>
      </c>
      <c r="S3731" t="s">
        <v>22</v>
      </c>
      <c r="T3731">
        <v>0</v>
      </c>
      <c r="U3731">
        <f t="shared" si="350"/>
        <v>5</v>
      </c>
      <c r="V3731">
        <f t="shared" si="351"/>
        <v>1</v>
      </c>
      <c r="W3731">
        <f t="shared" si="352"/>
        <v>3</v>
      </c>
      <c r="X3731" t="str">
        <f t="shared" si="353"/>
        <v>513</v>
      </c>
      <c r="Y3731" t="str">
        <f>IF(Table1[[#This Row],[RFM_Score]]="555","Champion", IF(AND(J3731&gt;=4,V3731&gt;=4),"Loyal", IF(U3731&lt;=2,"At Risk", IF(W3731&gt;=4,"Potential Loyalist","Others"))))</f>
        <v>Others</v>
      </c>
    </row>
    <row r="3732" spans="1:25">
      <c r="A3732" t="s">
        <v>3573</v>
      </c>
      <c r="B3732">
        <v>43</v>
      </c>
      <c r="C3732" t="s">
        <v>24</v>
      </c>
      <c r="D3732" t="s">
        <v>25</v>
      </c>
      <c r="E3732" s="6" t="s">
        <v>15802</v>
      </c>
      <c r="F3732" t="s">
        <v>21</v>
      </c>
      <c r="G3732">
        <v>4</v>
      </c>
      <c r="H3732">
        <v>1</v>
      </c>
      <c r="I3732">
        <v>47</v>
      </c>
      <c r="J3732">
        <v>1</v>
      </c>
      <c r="K3732">
        <v>243.12</v>
      </c>
      <c r="L3732" t="str">
        <f t="shared" si="348"/>
        <v/>
      </c>
      <c r="M3732">
        <v>3</v>
      </c>
      <c r="N3732" t="str">
        <f t="shared" si="349"/>
        <v/>
      </c>
      <c r="O3732">
        <v>31</v>
      </c>
      <c r="P3732" s="11">
        <v>0.25</v>
      </c>
      <c r="Q3732" s="11">
        <v>2.1276595744680799E-2</v>
      </c>
      <c r="R3732" s="12">
        <v>81.040000000000006</v>
      </c>
      <c r="S3732" t="s">
        <v>22</v>
      </c>
      <c r="T3732">
        <v>0</v>
      </c>
      <c r="U3732">
        <f t="shared" si="350"/>
        <v>4</v>
      </c>
      <c r="V3732">
        <f t="shared" si="351"/>
        <v>1</v>
      </c>
      <c r="W3732">
        <f t="shared" si="352"/>
        <v>3</v>
      </c>
      <c r="X3732" t="str">
        <f t="shared" si="353"/>
        <v>413</v>
      </c>
      <c r="Y3732" t="str">
        <f>IF(Table1[[#This Row],[RFM_Score]]="555","Champion", IF(AND(J3732&gt;=4,V3732&gt;=4),"Loyal", IF(U3732&lt;=2,"At Risk", IF(W3732&gt;=4,"Potential Loyalist","Others"))))</f>
        <v>Others</v>
      </c>
    </row>
    <row r="3733" spans="1:25">
      <c r="A3733" t="s">
        <v>8528</v>
      </c>
      <c r="B3733">
        <v>23</v>
      </c>
      <c r="C3733" t="s">
        <v>19</v>
      </c>
      <c r="D3733" t="s">
        <v>25</v>
      </c>
      <c r="E3733" s="6" t="s">
        <v>15803</v>
      </c>
      <c r="F3733" t="s">
        <v>30</v>
      </c>
      <c r="G3733">
        <v>7</v>
      </c>
      <c r="H3733">
        <v>2</v>
      </c>
      <c r="I3733">
        <v>56</v>
      </c>
      <c r="J3733">
        <v>1</v>
      </c>
      <c r="K3733">
        <v>243</v>
      </c>
      <c r="L3733" t="str">
        <f t="shared" si="348"/>
        <v/>
      </c>
      <c r="M3733">
        <v>3</v>
      </c>
      <c r="N3733" t="str">
        <f t="shared" si="349"/>
        <v/>
      </c>
      <c r="O3733">
        <v>17</v>
      </c>
      <c r="P3733" s="11">
        <v>0.28571428571428498</v>
      </c>
      <c r="Q3733" s="11">
        <v>1.7857142857142801E-2</v>
      </c>
      <c r="R3733" s="12">
        <v>81</v>
      </c>
      <c r="S3733" t="s">
        <v>22</v>
      </c>
      <c r="T3733">
        <v>0</v>
      </c>
      <c r="U3733">
        <f t="shared" si="350"/>
        <v>5</v>
      </c>
      <c r="V3733">
        <f t="shared" si="351"/>
        <v>1</v>
      </c>
      <c r="W3733">
        <f t="shared" si="352"/>
        <v>3</v>
      </c>
      <c r="X3733" t="str">
        <f t="shared" si="353"/>
        <v>513</v>
      </c>
      <c r="Y3733" t="str">
        <f>IF(Table1[[#This Row],[RFM_Score]]="555","Champion", IF(AND(J3733&gt;=4,V3733&gt;=4),"Loyal", IF(U3733&lt;=2,"At Risk", IF(W3733&gt;=4,"Potential Loyalist","Others"))))</f>
        <v>Others</v>
      </c>
    </row>
    <row r="3734" spans="1:25">
      <c r="A3734" t="s">
        <v>2088</v>
      </c>
      <c r="B3734">
        <v>24</v>
      </c>
      <c r="C3734" t="s">
        <v>19</v>
      </c>
      <c r="D3734" t="s">
        <v>25</v>
      </c>
      <c r="E3734" s="6" t="s">
        <v>15804</v>
      </c>
      <c r="F3734" t="s">
        <v>37</v>
      </c>
      <c r="G3734">
        <v>2</v>
      </c>
      <c r="H3734">
        <v>0</v>
      </c>
      <c r="I3734">
        <v>55</v>
      </c>
      <c r="J3734">
        <v>1</v>
      </c>
      <c r="K3734">
        <v>242.96</v>
      </c>
      <c r="L3734" t="str">
        <f t="shared" si="348"/>
        <v/>
      </c>
      <c r="M3734">
        <v>3</v>
      </c>
      <c r="N3734" t="str">
        <f t="shared" si="349"/>
        <v/>
      </c>
      <c r="O3734">
        <v>4</v>
      </c>
      <c r="P3734" s="11">
        <v>0</v>
      </c>
      <c r="Q3734" s="11">
        <v>1.8181818181818101E-2</v>
      </c>
      <c r="R3734" s="12">
        <v>80.986666666666594</v>
      </c>
      <c r="S3734" t="s">
        <v>22</v>
      </c>
      <c r="T3734">
        <v>0</v>
      </c>
      <c r="U3734">
        <f t="shared" si="350"/>
        <v>5</v>
      </c>
      <c r="V3734">
        <f t="shared" si="351"/>
        <v>1</v>
      </c>
      <c r="W3734">
        <f t="shared" si="352"/>
        <v>3</v>
      </c>
      <c r="X3734" t="str">
        <f t="shared" si="353"/>
        <v>513</v>
      </c>
      <c r="Y3734" t="str">
        <f>IF(Table1[[#This Row],[RFM_Score]]="555","Champion", IF(AND(J3734&gt;=4,V3734&gt;=4),"Loyal", IF(U3734&lt;=2,"At Risk", IF(W3734&gt;=4,"Potential Loyalist","Others"))))</f>
        <v>Others</v>
      </c>
    </row>
    <row r="3735" spans="1:25">
      <c r="A3735" t="s">
        <v>5919</v>
      </c>
      <c r="B3735">
        <v>43</v>
      </c>
      <c r="C3735" t="s">
        <v>19</v>
      </c>
      <c r="D3735" t="s">
        <v>25</v>
      </c>
      <c r="E3735" s="6" t="s">
        <v>15805</v>
      </c>
      <c r="F3735" t="s">
        <v>62</v>
      </c>
      <c r="G3735">
        <v>3</v>
      </c>
      <c r="H3735">
        <v>0</v>
      </c>
      <c r="I3735">
        <v>53</v>
      </c>
      <c r="J3735">
        <v>3</v>
      </c>
      <c r="K3735">
        <v>242.93</v>
      </c>
      <c r="L3735" t="str">
        <f t="shared" si="348"/>
        <v/>
      </c>
      <c r="M3735">
        <v>3</v>
      </c>
      <c r="N3735" t="str">
        <f t="shared" si="349"/>
        <v/>
      </c>
      <c r="O3735">
        <v>32</v>
      </c>
      <c r="P3735" s="11">
        <v>0</v>
      </c>
      <c r="Q3735" s="11">
        <v>5.6603773584905599E-2</v>
      </c>
      <c r="R3735" s="12">
        <v>80.976666666666603</v>
      </c>
      <c r="S3735" t="s">
        <v>22</v>
      </c>
      <c r="T3735">
        <v>0</v>
      </c>
      <c r="U3735">
        <f t="shared" si="350"/>
        <v>4</v>
      </c>
      <c r="V3735">
        <f t="shared" si="351"/>
        <v>1</v>
      </c>
      <c r="W3735">
        <f t="shared" si="352"/>
        <v>3</v>
      </c>
      <c r="X3735" t="str">
        <f t="shared" si="353"/>
        <v>413</v>
      </c>
      <c r="Y3735" t="str">
        <f>IF(Table1[[#This Row],[RFM_Score]]="555","Champion", IF(AND(J3735&gt;=4,V3735&gt;=4),"Loyal", IF(U3735&lt;=2,"At Risk", IF(W3735&gt;=4,"Potential Loyalist","Others"))))</f>
        <v>Others</v>
      </c>
    </row>
    <row r="3736" spans="1:25">
      <c r="A3736" t="s">
        <v>9317</v>
      </c>
      <c r="B3736">
        <v>48</v>
      </c>
      <c r="C3736" t="s">
        <v>24</v>
      </c>
      <c r="D3736" t="s">
        <v>20</v>
      </c>
      <c r="E3736" s="6" t="s">
        <v>15806</v>
      </c>
      <c r="F3736" t="s">
        <v>30</v>
      </c>
      <c r="G3736">
        <v>4</v>
      </c>
      <c r="H3736">
        <v>1</v>
      </c>
      <c r="I3736">
        <v>56</v>
      </c>
      <c r="J3736">
        <v>1</v>
      </c>
      <c r="K3736">
        <v>242.83</v>
      </c>
      <c r="L3736" t="str">
        <f t="shared" si="348"/>
        <v/>
      </c>
      <c r="M3736">
        <v>3</v>
      </c>
      <c r="N3736" t="str">
        <f t="shared" si="349"/>
        <v/>
      </c>
      <c r="O3736">
        <v>0</v>
      </c>
      <c r="P3736" s="11">
        <v>0.25</v>
      </c>
      <c r="Q3736" s="11">
        <v>1.7857142857142801E-2</v>
      </c>
      <c r="R3736" s="12">
        <v>80.9433333333333</v>
      </c>
      <c r="S3736" t="s">
        <v>22</v>
      </c>
      <c r="T3736">
        <v>0</v>
      </c>
      <c r="U3736">
        <f t="shared" si="350"/>
        <v>5</v>
      </c>
      <c r="V3736">
        <f t="shared" si="351"/>
        <v>1</v>
      </c>
      <c r="W3736">
        <f t="shared" si="352"/>
        <v>3</v>
      </c>
      <c r="X3736" t="str">
        <f t="shared" si="353"/>
        <v>513</v>
      </c>
      <c r="Y3736" t="str">
        <f>IF(Table1[[#This Row],[RFM_Score]]="555","Champion", IF(AND(J3736&gt;=4,V3736&gt;=4),"Loyal", IF(U3736&lt;=2,"At Risk", IF(W3736&gt;=4,"Potential Loyalist","Others"))))</f>
        <v>Others</v>
      </c>
    </row>
    <row r="3737" spans="1:25">
      <c r="A3737" t="s">
        <v>4510</v>
      </c>
      <c r="B3737">
        <v>41</v>
      </c>
      <c r="C3737" t="s">
        <v>24</v>
      </c>
      <c r="D3737" t="s">
        <v>25</v>
      </c>
      <c r="E3737" s="6" t="s">
        <v>15807</v>
      </c>
      <c r="F3737" t="s">
        <v>60</v>
      </c>
      <c r="G3737">
        <v>5</v>
      </c>
      <c r="H3737">
        <v>3</v>
      </c>
      <c r="I3737">
        <v>60</v>
      </c>
      <c r="J3737">
        <v>1</v>
      </c>
      <c r="K3737">
        <v>242.82</v>
      </c>
      <c r="L3737" t="str">
        <f t="shared" si="348"/>
        <v/>
      </c>
      <c r="M3737">
        <v>3</v>
      </c>
      <c r="N3737" t="str">
        <f t="shared" si="349"/>
        <v/>
      </c>
      <c r="O3737">
        <v>7</v>
      </c>
      <c r="P3737" s="11">
        <v>0.6</v>
      </c>
      <c r="Q3737" s="11">
        <v>1.6666666666666601E-2</v>
      </c>
      <c r="R3737" s="12">
        <v>80.94</v>
      </c>
      <c r="S3737" t="s">
        <v>22</v>
      </c>
      <c r="T3737">
        <v>0</v>
      </c>
      <c r="U3737">
        <f t="shared" si="350"/>
        <v>5</v>
      </c>
      <c r="V3737">
        <f t="shared" si="351"/>
        <v>1</v>
      </c>
      <c r="W3737">
        <f t="shared" si="352"/>
        <v>3</v>
      </c>
      <c r="X3737" t="str">
        <f t="shared" si="353"/>
        <v>513</v>
      </c>
      <c r="Y3737" t="str">
        <f>IF(Table1[[#This Row],[RFM_Score]]="555","Champion", IF(AND(J3737&gt;=4,V3737&gt;=4),"Loyal", IF(U3737&lt;=2,"At Risk", IF(W3737&gt;=4,"Potential Loyalist","Others"))))</f>
        <v>Others</v>
      </c>
    </row>
    <row r="3738" spans="1:25">
      <c r="A3738" t="s">
        <v>8744</v>
      </c>
      <c r="B3738">
        <v>39</v>
      </c>
      <c r="C3738" t="s">
        <v>19</v>
      </c>
      <c r="D3738" t="s">
        <v>25</v>
      </c>
      <c r="E3738" s="6" t="s">
        <v>15808</v>
      </c>
      <c r="F3738" t="s">
        <v>26</v>
      </c>
      <c r="G3738">
        <v>3</v>
      </c>
      <c r="H3738">
        <v>0</v>
      </c>
      <c r="I3738">
        <v>61</v>
      </c>
      <c r="J3738">
        <v>3</v>
      </c>
      <c r="K3738">
        <v>242.38</v>
      </c>
      <c r="L3738" t="str">
        <f t="shared" si="348"/>
        <v/>
      </c>
      <c r="M3738">
        <v>3</v>
      </c>
      <c r="N3738" t="str">
        <f t="shared" si="349"/>
        <v/>
      </c>
      <c r="O3738">
        <v>126</v>
      </c>
      <c r="P3738" s="11">
        <v>0</v>
      </c>
      <c r="Q3738" s="11">
        <v>4.9180327868852403E-2</v>
      </c>
      <c r="R3738" s="12">
        <v>80.793333333333294</v>
      </c>
      <c r="S3738" t="s">
        <v>22</v>
      </c>
      <c r="T3738">
        <v>1</v>
      </c>
      <c r="U3738">
        <f t="shared" si="350"/>
        <v>1</v>
      </c>
      <c r="V3738">
        <f t="shared" si="351"/>
        <v>1</v>
      </c>
      <c r="W3738">
        <f t="shared" si="352"/>
        <v>3</v>
      </c>
      <c r="X3738" t="str">
        <f t="shared" si="353"/>
        <v>113</v>
      </c>
      <c r="Y3738" t="str">
        <f>IF(Table1[[#This Row],[RFM_Score]]="555","Champion", IF(AND(J3738&gt;=4,V3738&gt;=4),"Loyal", IF(U3738&lt;=2,"At Risk", IF(W3738&gt;=4,"Potential Loyalist","Others"))))</f>
        <v>At Risk</v>
      </c>
    </row>
    <row r="3739" spans="1:25">
      <c r="A3739" t="s">
        <v>3455</v>
      </c>
      <c r="B3739">
        <v>19</v>
      </c>
      <c r="C3739" t="s">
        <v>24</v>
      </c>
      <c r="D3739" t="s">
        <v>25</v>
      </c>
      <c r="E3739" s="6" t="s">
        <v>15809</v>
      </c>
      <c r="F3739" t="s">
        <v>26</v>
      </c>
      <c r="G3739">
        <v>5</v>
      </c>
      <c r="H3739">
        <v>3</v>
      </c>
      <c r="I3739">
        <v>51</v>
      </c>
      <c r="J3739">
        <v>5</v>
      </c>
      <c r="K3739">
        <v>242.24</v>
      </c>
      <c r="L3739" t="str">
        <f t="shared" si="348"/>
        <v/>
      </c>
      <c r="M3739">
        <v>3</v>
      </c>
      <c r="N3739" t="str">
        <f t="shared" si="349"/>
        <v/>
      </c>
      <c r="O3739">
        <v>27</v>
      </c>
      <c r="P3739" s="11">
        <v>0.6</v>
      </c>
      <c r="Q3739" s="11">
        <v>9.8039215686274495E-2</v>
      </c>
      <c r="R3739" s="12">
        <v>80.746666666666599</v>
      </c>
      <c r="S3739" t="s">
        <v>22</v>
      </c>
      <c r="T3739">
        <v>0</v>
      </c>
      <c r="U3739">
        <f t="shared" si="350"/>
        <v>4</v>
      </c>
      <c r="V3739">
        <f t="shared" si="351"/>
        <v>1</v>
      </c>
      <c r="W3739">
        <f t="shared" si="352"/>
        <v>3</v>
      </c>
      <c r="X3739" t="str">
        <f t="shared" si="353"/>
        <v>413</v>
      </c>
      <c r="Y3739" t="str">
        <f>IF(Table1[[#This Row],[RFM_Score]]="555","Champion", IF(AND(J3739&gt;=4,V3739&gt;=4),"Loyal", IF(U3739&lt;=2,"At Risk", IF(W3739&gt;=4,"Potential Loyalist","Others"))))</f>
        <v>Others</v>
      </c>
    </row>
    <row r="3740" spans="1:25">
      <c r="A3740" t="s">
        <v>9310</v>
      </c>
      <c r="B3740">
        <v>47</v>
      </c>
      <c r="C3740" t="s">
        <v>24</v>
      </c>
      <c r="D3740" t="s">
        <v>20</v>
      </c>
      <c r="E3740" s="6" t="s">
        <v>15810</v>
      </c>
      <c r="F3740" t="s">
        <v>60</v>
      </c>
      <c r="G3740">
        <v>3</v>
      </c>
      <c r="H3740">
        <v>3</v>
      </c>
      <c r="I3740">
        <v>42</v>
      </c>
      <c r="J3740">
        <v>2</v>
      </c>
      <c r="K3740">
        <v>242.18</v>
      </c>
      <c r="L3740" t="str">
        <f t="shared" si="348"/>
        <v/>
      </c>
      <c r="M3740">
        <v>3</v>
      </c>
      <c r="N3740" t="str">
        <f t="shared" si="349"/>
        <v/>
      </c>
      <c r="O3740">
        <v>12</v>
      </c>
      <c r="P3740" s="11">
        <v>1</v>
      </c>
      <c r="Q3740" s="11">
        <v>4.7619047619047603E-2</v>
      </c>
      <c r="R3740" s="12">
        <v>80.726666666666603</v>
      </c>
      <c r="S3740" t="s">
        <v>22</v>
      </c>
      <c r="T3740">
        <v>0</v>
      </c>
      <c r="U3740">
        <f t="shared" si="350"/>
        <v>5</v>
      </c>
      <c r="V3740">
        <f t="shared" si="351"/>
        <v>1</v>
      </c>
      <c r="W3740">
        <f t="shared" si="352"/>
        <v>3</v>
      </c>
      <c r="X3740" t="str">
        <f t="shared" si="353"/>
        <v>513</v>
      </c>
      <c r="Y3740" t="str">
        <f>IF(Table1[[#This Row],[RFM_Score]]="555","Champion", IF(AND(J3740&gt;=4,V3740&gt;=4),"Loyal", IF(U3740&lt;=2,"At Risk", IF(W3740&gt;=4,"Potential Loyalist","Others"))))</f>
        <v>Others</v>
      </c>
    </row>
    <row r="3741" spans="1:25">
      <c r="A3741" t="s">
        <v>6656</v>
      </c>
      <c r="B3741">
        <v>32</v>
      </c>
      <c r="C3741" t="s">
        <v>24</v>
      </c>
      <c r="D3741" t="s">
        <v>25</v>
      </c>
      <c r="E3741" s="6" t="s">
        <v>15811</v>
      </c>
      <c r="F3741" t="s">
        <v>62</v>
      </c>
      <c r="G3741">
        <v>5</v>
      </c>
      <c r="H3741">
        <v>2</v>
      </c>
      <c r="I3741">
        <v>51</v>
      </c>
      <c r="J3741">
        <v>4</v>
      </c>
      <c r="K3741">
        <v>241.66</v>
      </c>
      <c r="L3741" t="str">
        <f t="shared" si="348"/>
        <v/>
      </c>
      <c r="M3741">
        <v>3</v>
      </c>
      <c r="N3741" t="str">
        <f t="shared" si="349"/>
        <v/>
      </c>
      <c r="O3741">
        <v>0</v>
      </c>
      <c r="P3741" s="11">
        <v>0.4</v>
      </c>
      <c r="Q3741" s="11">
        <v>7.8431372549019607E-2</v>
      </c>
      <c r="R3741" s="12">
        <v>80.553333333333299</v>
      </c>
      <c r="S3741" t="s">
        <v>22</v>
      </c>
      <c r="T3741">
        <v>0</v>
      </c>
      <c r="U3741">
        <f t="shared" si="350"/>
        <v>5</v>
      </c>
      <c r="V3741">
        <f t="shared" si="351"/>
        <v>1</v>
      </c>
      <c r="W3741">
        <f t="shared" si="352"/>
        <v>3</v>
      </c>
      <c r="X3741" t="str">
        <f t="shared" si="353"/>
        <v>513</v>
      </c>
      <c r="Y3741" t="str">
        <f>IF(Table1[[#This Row],[RFM_Score]]="555","Champion", IF(AND(J3741&gt;=4,V3741&gt;=4),"Loyal", IF(U3741&lt;=2,"At Risk", IF(W3741&gt;=4,"Potential Loyalist","Others"))))</f>
        <v>Others</v>
      </c>
    </row>
    <row r="3742" spans="1:25">
      <c r="A3742" t="s">
        <v>7364</v>
      </c>
      <c r="B3742">
        <v>39</v>
      </c>
      <c r="C3742" t="s">
        <v>24</v>
      </c>
      <c r="D3742" t="s">
        <v>49</v>
      </c>
      <c r="E3742" s="6" t="s">
        <v>15812</v>
      </c>
      <c r="F3742" t="s">
        <v>26</v>
      </c>
      <c r="G3742">
        <v>3</v>
      </c>
      <c r="H3742">
        <v>1</v>
      </c>
      <c r="I3742">
        <v>51</v>
      </c>
      <c r="J3742">
        <v>2</v>
      </c>
      <c r="K3742">
        <v>240.23</v>
      </c>
      <c r="L3742" t="str">
        <f t="shared" si="348"/>
        <v/>
      </c>
      <c r="M3742">
        <v>3</v>
      </c>
      <c r="N3742" t="str">
        <f t="shared" si="349"/>
        <v/>
      </c>
      <c r="O3742">
        <v>32</v>
      </c>
      <c r="P3742" s="11">
        <v>0.33333333333333298</v>
      </c>
      <c r="Q3742" s="11">
        <v>3.9215686274509803E-2</v>
      </c>
      <c r="R3742" s="12">
        <v>80.076666666666597</v>
      </c>
      <c r="S3742" t="s">
        <v>22</v>
      </c>
      <c r="T3742">
        <v>0</v>
      </c>
      <c r="U3742">
        <f t="shared" si="350"/>
        <v>4</v>
      </c>
      <c r="V3742">
        <f t="shared" si="351"/>
        <v>1</v>
      </c>
      <c r="W3742">
        <f t="shared" si="352"/>
        <v>3</v>
      </c>
      <c r="X3742" t="str">
        <f t="shared" si="353"/>
        <v>413</v>
      </c>
      <c r="Y3742" t="str">
        <f>IF(Table1[[#This Row],[RFM_Score]]="555","Champion", IF(AND(J3742&gt;=4,V3742&gt;=4),"Loyal", IF(U3742&lt;=2,"At Risk", IF(W3742&gt;=4,"Potential Loyalist","Others"))))</f>
        <v>Others</v>
      </c>
    </row>
    <row r="3743" spans="1:25">
      <c r="A3743" t="s">
        <v>10928</v>
      </c>
      <c r="B3743">
        <v>40</v>
      </c>
      <c r="C3743" t="s">
        <v>19</v>
      </c>
      <c r="D3743" t="s">
        <v>25</v>
      </c>
      <c r="E3743" s="6" t="s">
        <v>15813</v>
      </c>
      <c r="F3743" t="s">
        <v>62</v>
      </c>
      <c r="G3743">
        <v>4</v>
      </c>
      <c r="H3743">
        <v>2</v>
      </c>
      <c r="I3743">
        <v>56</v>
      </c>
      <c r="J3743">
        <v>1</v>
      </c>
      <c r="K3743">
        <v>239.42</v>
      </c>
      <c r="L3743" t="str">
        <f t="shared" si="348"/>
        <v/>
      </c>
      <c r="M3743">
        <v>3</v>
      </c>
      <c r="N3743" t="str">
        <f t="shared" si="349"/>
        <v/>
      </c>
      <c r="O3743">
        <v>66</v>
      </c>
      <c r="P3743" s="11">
        <v>0.5</v>
      </c>
      <c r="Q3743" s="11">
        <v>1.7857142857142801E-2</v>
      </c>
      <c r="R3743" s="12">
        <v>79.806666666666601</v>
      </c>
      <c r="S3743" t="s">
        <v>22</v>
      </c>
      <c r="T3743">
        <v>0</v>
      </c>
      <c r="U3743">
        <f t="shared" si="350"/>
        <v>3</v>
      </c>
      <c r="V3743">
        <f t="shared" si="351"/>
        <v>1</v>
      </c>
      <c r="W3743">
        <f t="shared" si="352"/>
        <v>3</v>
      </c>
      <c r="X3743" t="str">
        <f t="shared" si="353"/>
        <v>313</v>
      </c>
      <c r="Y3743" t="str">
        <f>IF(Table1[[#This Row],[RFM_Score]]="555","Champion", IF(AND(J3743&gt;=4,V3743&gt;=4),"Loyal", IF(U3743&lt;=2,"At Risk", IF(W3743&gt;=4,"Potential Loyalist","Others"))))</f>
        <v>Others</v>
      </c>
    </row>
    <row r="3744" spans="1:25">
      <c r="A3744" t="s">
        <v>8615</v>
      </c>
      <c r="B3744">
        <v>18</v>
      </c>
      <c r="C3744" t="s">
        <v>19</v>
      </c>
      <c r="D3744" t="s">
        <v>49</v>
      </c>
      <c r="E3744" s="6" t="s">
        <v>15814</v>
      </c>
      <c r="F3744" t="s">
        <v>60</v>
      </c>
      <c r="G3744">
        <v>3</v>
      </c>
      <c r="H3744">
        <v>1</v>
      </c>
      <c r="I3744">
        <v>36</v>
      </c>
      <c r="J3744">
        <v>1</v>
      </c>
      <c r="K3744">
        <v>239.19</v>
      </c>
      <c r="L3744" t="str">
        <f t="shared" si="348"/>
        <v/>
      </c>
      <c r="M3744">
        <v>3</v>
      </c>
      <c r="N3744" t="str">
        <f t="shared" si="349"/>
        <v/>
      </c>
      <c r="O3744">
        <v>20</v>
      </c>
      <c r="P3744" s="11">
        <v>0.33333333333333298</v>
      </c>
      <c r="Q3744" s="11">
        <v>2.77777777777777E-2</v>
      </c>
      <c r="R3744" s="12">
        <v>79.73</v>
      </c>
      <c r="S3744" t="s">
        <v>22</v>
      </c>
      <c r="T3744">
        <v>0</v>
      </c>
      <c r="U3744">
        <f t="shared" si="350"/>
        <v>5</v>
      </c>
      <c r="V3744">
        <f t="shared" si="351"/>
        <v>1</v>
      </c>
      <c r="W3744">
        <f t="shared" si="352"/>
        <v>3</v>
      </c>
      <c r="X3744" t="str">
        <f t="shared" si="353"/>
        <v>513</v>
      </c>
      <c r="Y3744" t="str">
        <f>IF(Table1[[#This Row],[RFM_Score]]="555","Champion", IF(AND(J3744&gt;=4,V3744&gt;=4),"Loyal", IF(U3744&lt;=2,"At Risk", IF(W3744&gt;=4,"Potential Loyalist","Others"))))</f>
        <v>Others</v>
      </c>
    </row>
    <row r="3745" spans="1:25">
      <c r="A3745" t="s">
        <v>1520</v>
      </c>
      <c r="B3745">
        <v>30</v>
      </c>
      <c r="C3745" t="s">
        <v>19</v>
      </c>
      <c r="D3745" t="s">
        <v>25</v>
      </c>
      <c r="E3745" s="6" t="s">
        <v>15815</v>
      </c>
      <c r="F3745" t="s">
        <v>21</v>
      </c>
      <c r="G3745">
        <v>3</v>
      </c>
      <c r="H3745">
        <v>0</v>
      </c>
      <c r="I3745">
        <v>57</v>
      </c>
      <c r="J3745">
        <v>2</v>
      </c>
      <c r="K3745">
        <v>239.12</v>
      </c>
      <c r="L3745" t="str">
        <f t="shared" si="348"/>
        <v/>
      </c>
      <c r="M3745">
        <v>3</v>
      </c>
      <c r="N3745" t="str">
        <f t="shared" si="349"/>
        <v/>
      </c>
      <c r="O3745">
        <v>2</v>
      </c>
      <c r="P3745" s="11">
        <v>0</v>
      </c>
      <c r="Q3745" s="11">
        <v>3.5087719298245598E-2</v>
      </c>
      <c r="R3745" s="12">
        <v>79.706666666666607</v>
      </c>
      <c r="S3745" t="s">
        <v>22</v>
      </c>
      <c r="T3745">
        <v>0</v>
      </c>
      <c r="U3745">
        <f t="shared" si="350"/>
        <v>5</v>
      </c>
      <c r="V3745">
        <f t="shared" si="351"/>
        <v>1</v>
      </c>
      <c r="W3745">
        <f t="shared" si="352"/>
        <v>3</v>
      </c>
      <c r="X3745" t="str">
        <f t="shared" si="353"/>
        <v>513</v>
      </c>
      <c r="Y3745" t="str">
        <f>IF(Table1[[#This Row],[RFM_Score]]="555","Champion", IF(AND(J3745&gt;=4,V3745&gt;=4),"Loyal", IF(U3745&lt;=2,"At Risk", IF(W3745&gt;=4,"Potential Loyalist","Others"))))</f>
        <v>Others</v>
      </c>
    </row>
    <row r="3746" spans="1:25">
      <c r="A3746" t="s">
        <v>9359</v>
      </c>
      <c r="B3746">
        <v>36</v>
      </c>
      <c r="C3746" t="s">
        <v>24</v>
      </c>
      <c r="D3746" t="s">
        <v>25</v>
      </c>
      <c r="E3746" s="6" t="s">
        <v>15816</v>
      </c>
      <c r="F3746" t="s">
        <v>60</v>
      </c>
      <c r="G3746">
        <v>0</v>
      </c>
      <c r="H3746">
        <v>0</v>
      </c>
      <c r="I3746">
        <v>45</v>
      </c>
      <c r="J3746">
        <v>3</v>
      </c>
      <c r="K3746">
        <v>238.84</v>
      </c>
      <c r="L3746" t="str">
        <f t="shared" si="348"/>
        <v/>
      </c>
      <c r="M3746">
        <v>3</v>
      </c>
      <c r="N3746" t="str">
        <f t="shared" si="349"/>
        <v/>
      </c>
      <c r="O3746">
        <v>8</v>
      </c>
      <c r="P3746" s="11">
        <v>0</v>
      </c>
      <c r="Q3746" s="11">
        <v>6.6666666666666596E-2</v>
      </c>
      <c r="R3746" s="12">
        <v>79.613333333333301</v>
      </c>
      <c r="S3746" t="s">
        <v>22</v>
      </c>
      <c r="T3746">
        <v>0</v>
      </c>
      <c r="U3746">
        <f t="shared" si="350"/>
        <v>5</v>
      </c>
      <c r="V3746">
        <f t="shared" si="351"/>
        <v>1</v>
      </c>
      <c r="W3746">
        <f t="shared" si="352"/>
        <v>3</v>
      </c>
      <c r="X3746" t="str">
        <f t="shared" si="353"/>
        <v>513</v>
      </c>
      <c r="Y3746" t="str">
        <f>IF(Table1[[#This Row],[RFM_Score]]="555","Champion", IF(AND(J3746&gt;=4,V3746&gt;=4),"Loyal", IF(U3746&lt;=2,"At Risk", IF(W3746&gt;=4,"Potential Loyalist","Others"))))</f>
        <v>Others</v>
      </c>
    </row>
    <row r="3747" spans="1:25">
      <c r="A3747" t="s">
        <v>1872</v>
      </c>
      <c r="B3747">
        <v>39</v>
      </c>
      <c r="C3747" t="s">
        <v>24</v>
      </c>
      <c r="D3747" t="s">
        <v>41</v>
      </c>
      <c r="E3747" s="6" t="s">
        <v>15817</v>
      </c>
      <c r="F3747" t="s">
        <v>21</v>
      </c>
      <c r="G3747">
        <v>1</v>
      </c>
      <c r="H3747">
        <v>0</v>
      </c>
      <c r="I3747">
        <v>50</v>
      </c>
      <c r="J3747">
        <v>4</v>
      </c>
      <c r="K3747">
        <v>238.43</v>
      </c>
      <c r="L3747" t="str">
        <f t="shared" si="348"/>
        <v/>
      </c>
      <c r="M3747">
        <v>3</v>
      </c>
      <c r="N3747" t="str">
        <f t="shared" si="349"/>
        <v/>
      </c>
      <c r="O3747">
        <v>10</v>
      </c>
      <c r="P3747" s="11">
        <v>0</v>
      </c>
      <c r="Q3747" s="11">
        <v>0.08</v>
      </c>
      <c r="R3747" s="12">
        <v>79.476666666666603</v>
      </c>
      <c r="S3747" t="s">
        <v>22</v>
      </c>
      <c r="T3747">
        <v>0</v>
      </c>
      <c r="U3747">
        <f t="shared" si="350"/>
        <v>5</v>
      </c>
      <c r="V3747">
        <f t="shared" si="351"/>
        <v>1</v>
      </c>
      <c r="W3747">
        <f t="shared" si="352"/>
        <v>3</v>
      </c>
      <c r="X3747" t="str">
        <f t="shared" si="353"/>
        <v>513</v>
      </c>
      <c r="Y3747" t="str">
        <f>IF(Table1[[#This Row],[RFM_Score]]="555","Champion", IF(AND(J3747&gt;=4,V3747&gt;=4),"Loyal", IF(U3747&lt;=2,"At Risk", IF(W3747&gt;=4,"Potential Loyalist","Others"))))</f>
        <v>Others</v>
      </c>
    </row>
    <row r="3748" spans="1:25">
      <c r="A3748" t="s">
        <v>4509</v>
      </c>
      <c r="B3748">
        <v>50</v>
      </c>
      <c r="C3748" t="s">
        <v>19</v>
      </c>
      <c r="D3748" t="s">
        <v>25</v>
      </c>
      <c r="E3748" s="6" t="s">
        <v>15818</v>
      </c>
      <c r="F3748" t="s">
        <v>62</v>
      </c>
      <c r="G3748">
        <v>4</v>
      </c>
      <c r="H3748">
        <v>1</v>
      </c>
      <c r="I3748">
        <v>44</v>
      </c>
      <c r="J3748">
        <v>0</v>
      </c>
      <c r="K3748">
        <v>237.65</v>
      </c>
      <c r="L3748" t="str">
        <f t="shared" si="348"/>
        <v/>
      </c>
      <c r="M3748">
        <v>3</v>
      </c>
      <c r="N3748" t="str">
        <f t="shared" si="349"/>
        <v/>
      </c>
      <c r="O3748">
        <v>111</v>
      </c>
      <c r="P3748" s="11">
        <v>0.25</v>
      </c>
      <c r="Q3748" s="11">
        <v>0</v>
      </c>
      <c r="R3748" s="12">
        <v>79.216666666666598</v>
      </c>
      <c r="S3748" t="s">
        <v>22</v>
      </c>
      <c r="T3748">
        <v>1</v>
      </c>
      <c r="U3748">
        <f t="shared" si="350"/>
        <v>1</v>
      </c>
      <c r="V3748">
        <f t="shared" si="351"/>
        <v>1</v>
      </c>
      <c r="W3748">
        <f t="shared" si="352"/>
        <v>3</v>
      </c>
      <c r="X3748" t="str">
        <f t="shared" si="353"/>
        <v>113</v>
      </c>
      <c r="Y3748" t="str">
        <f>IF(Table1[[#This Row],[RFM_Score]]="555","Champion", IF(AND(J3748&gt;=4,V3748&gt;=4),"Loyal", IF(U3748&lt;=2,"At Risk", IF(W3748&gt;=4,"Potential Loyalist","Others"))))</f>
        <v>At Risk</v>
      </c>
    </row>
    <row r="3749" spans="1:25">
      <c r="A3749" t="s">
        <v>5139</v>
      </c>
      <c r="B3749">
        <v>37</v>
      </c>
      <c r="C3749" t="s">
        <v>24</v>
      </c>
      <c r="D3749" t="s">
        <v>29</v>
      </c>
      <c r="E3749" s="6" t="s">
        <v>15819</v>
      </c>
      <c r="F3749" t="s">
        <v>30</v>
      </c>
      <c r="G3749">
        <v>2</v>
      </c>
      <c r="H3749">
        <v>2</v>
      </c>
      <c r="I3749">
        <v>54</v>
      </c>
      <c r="J3749">
        <v>5</v>
      </c>
      <c r="K3749">
        <v>237.63</v>
      </c>
      <c r="L3749" t="str">
        <f t="shared" si="348"/>
        <v/>
      </c>
      <c r="M3749">
        <v>3</v>
      </c>
      <c r="N3749" t="str">
        <f t="shared" si="349"/>
        <v/>
      </c>
      <c r="O3749">
        <v>37</v>
      </c>
      <c r="P3749" s="11">
        <v>1</v>
      </c>
      <c r="Q3749" s="11">
        <v>9.2592592592592504E-2</v>
      </c>
      <c r="R3749" s="12">
        <v>79.209999999999994</v>
      </c>
      <c r="S3749" t="s">
        <v>22</v>
      </c>
      <c r="T3749">
        <v>0</v>
      </c>
      <c r="U3749">
        <f t="shared" si="350"/>
        <v>4</v>
      </c>
      <c r="V3749">
        <f t="shared" si="351"/>
        <v>1</v>
      </c>
      <c r="W3749">
        <f t="shared" si="352"/>
        <v>3</v>
      </c>
      <c r="X3749" t="str">
        <f t="shared" si="353"/>
        <v>413</v>
      </c>
      <c r="Y3749" t="str">
        <f>IF(Table1[[#This Row],[RFM_Score]]="555","Champion", IF(AND(J3749&gt;=4,V3749&gt;=4),"Loyal", IF(U3749&lt;=2,"At Risk", IF(W3749&gt;=4,"Potential Loyalist","Others"))))</f>
        <v>Others</v>
      </c>
    </row>
    <row r="3750" spans="1:25">
      <c r="A3750" t="s">
        <v>543</v>
      </c>
      <c r="B3750">
        <v>27</v>
      </c>
      <c r="C3750" t="s">
        <v>24</v>
      </c>
      <c r="D3750" t="s">
        <v>35</v>
      </c>
      <c r="E3750" s="6" t="s">
        <v>15820</v>
      </c>
      <c r="F3750" t="s">
        <v>21</v>
      </c>
      <c r="G3750">
        <v>3</v>
      </c>
      <c r="H3750">
        <v>0</v>
      </c>
      <c r="I3750">
        <v>51</v>
      </c>
      <c r="J3750">
        <v>1</v>
      </c>
      <c r="K3750">
        <v>237.33</v>
      </c>
      <c r="L3750" t="str">
        <f t="shared" si="348"/>
        <v/>
      </c>
      <c r="M3750">
        <v>3</v>
      </c>
      <c r="N3750" t="str">
        <f t="shared" si="349"/>
        <v/>
      </c>
      <c r="O3750">
        <v>10</v>
      </c>
      <c r="P3750" s="11">
        <v>0</v>
      </c>
      <c r="Q3750" s="11">
        <v>1.9607843137254902E-2</v>
      </c>
      <c r="R3750" s="12">
        <v>79.11</v>
      </c>
      <c r="S3750" t="s">
        <v>22</v>
      </c>
      <c r="T3750">
        <v>0</v>
      </c>
      <c r="U3750">
        <f t="shared" si="350"/>
        <v>5</v>
      </c>
      <c r="V3750">
        <f t="shared" si="351"/>
        <v>1</v>
      </c>
      <c r="W3750">
        <f t="shared" si="352"/>
        <v>3</v>
      </c>
      <c r="X3750" t="str">
        <f t="shared" si="353"/>
        <v>513</v>
      </c>
      <c r="Y3750" t="str">
        <f>IF(Table1[[#This Row],[RFM_Score]]="555","Champion", IF(AND(J3750&gt;=4,V3750&gt;=4),"Loyal", IF(U3750&lt;=2,"At Risk", IF(W3750&gt;=4,"Potential Loyalist","Others"))))</f>
        <v>Others</v>
      </c>
    </row>
    <row r="3751" spans="1:25">
      <c r="A3751" t="s">
        <v>4333</v>
      </c>
      <c r="B3751">
        <v>22</v>
      </c>
      <c r="C3751" t="s">
        <v>19</v>
      </c>
      <c r="D3751" t="s">
        <v>25</v>
      </c>
      <c r="E3751" s="6" t="s">
        <v>15821</v>
      </c>
      <c r="F3751" t="s">
        <v>26</v>
      </c>
      <c r="G3751">
        <v>3</v>
      </c>
      <c r="H3751">
        <v>0</v>
      </c>
      <c r="I3751">
        <v>59</v>
      </c>
      <c r="J3751">
        <v>4</v>
      </c>
      <c r="K3751">
        <v>237.33</v>
      </c>
      <c r="L3751" t="str">
        <f t="shared" si="348"/>
        <v/>
      </c>
      <c r="M3751">
        <v>3</v>
      </c>
      <c r="N3751" t="str">
        <f t="shared" si="349"/>
        <v/>
      </c>
      <c r="O3751">
        <v>31</v>
      </c>
      <c r="P3751" s="11">
        <v>0</v>
      </c>
      <c r="Q3751" s="11">
        <v>6.7796610169491497E-2</v>
      </c>
      <c r="R3751" s="12">
        <v>79.11</v>
      </c>
      <c r="S3751" t="s">
        <v>22</v>
      </c>
      <c r="T3751">
        <v>0</v>
      </c>
      <c r="U3751">
        <f t="shared" si="350"/>
        <v>4</v>
      </c>
      <c r="V3751">
        <f t="shared" si="351"/>
        <v>1</v>
      </c>
      <c r="W3751">
        <f t="shared" si="352"/>
        <v>3</v>
      </c>
      <c r="X3751" t="str">
        <f t="shared" si="353"/>
        <v>413</v>
      </c>
      <c r="Y3751" t="str">
        <f>IF(Table1[[#This Row],[RFM_Score]]="555","Champion", IF(AND(J3751&gt;=4,V3751&gt;=4),"Loyal", IF(U3751&lt;=2,"At Risk", IF(W3751&gt;=4,"Potential Loyalist","Others"))))</f>
        <v>Others</v>
      </c>
    </row>
    <row r="3752" spans="1:25">
      <c r="A3752" t="s">
        <v>7605</v>
      </c>
      <c r="B3752">
        <v>49</v>
      </c>
      <c r="C3752" t="s">
        <v>24</v>
      </c>
      <c r="D3752" t="s">
        <v>20</v>
      </c>
      <c r="E3752" s="6" t="s">
        <v>15822</v>
      </c>
      <c r="F3752" t="s">
        <v>37</v>
      </c>
      <c r="G3752">
        <v>2</v>
      </c>
      <c r="H3752">
        <v>1</v>
      </c>
      <c r="I3752">
        <v>37</v>
      </c>
      <c r="J3752">
        <v>3</v>
      </c>
      <c r="K3752">
        <v>236</v>
      </c>
      <c r="L3752" t="str">
        <f t="shared" si="348"/>
        <v/>
      </c>
      <c r="M3752">
        <v>3</v>
      </c>
      <c r="N3752" t="str">
        <f t="shared" si="349"/>
        <v/>
      </c>
      <c r="O3752">
        <v>2</v>
      </c>
      <c r="P3752" s="11">
        <v>0.5</v>
      </c>
      <c r="Q3752" s="11">
        <v>8.1081081081081002E-2</v>
      </c>
      <c r="R3752" s="12">
        <v>78.6666666666666</v>
      </c>
      <c r="S3752" t="s">
        <v>22</v>
      </c>
      <c r="T3752">
        <v>0</v>
      </c>
      <c r="U3752">
        <f t="shared" si="350"/>
        <v>5</v>
      </c>
      <c r="V3752">
        <f t="shared" si="351"/>
        <v>1</v>
      </c>
      <c r="W3752">
        <f t="shared" si="352"/>
        <v>3</v>
      </c>
      <c r="X3752" t="str">
        <f t="shared" si="353"/>
        <v>513</v>
      </c>
      <c r="Y3752" t="str">
        <f>IF(Table1[[#This Row],[RFM_Score]]="555","Champion", IF(AND(J3752&gt;=4,V3752&gt;=4),"Loyal", IF(U3752&lt;=2,"At Risk", IF(W3752&gt;=4,"Potential Loyalist","Others"))))</f>
        <v>Others</v>
      </c>
    </row>
    <row r="3753" spans="1:25">
      <c r="A3753" t="s">
        <v>2085</v>
      </c>
      <c r="B3753">
        <v>31</v>
      </c>
      <c r="C3753" t="s">
        <v>19</v>
      </c>
      <c r="D3753" t="s">
        <v>25</v>
      </c>
      <c r="E3753" s="6" t="s">
        <v>15823</v>
      </c>
      <c r="F3753" t="s">
        <v>60</v>
      </c>
      <c r="G3753">
        <v>4</v>
      </c>
      <c r="H3753">
        <v>2</v>
      </c>
      <c r="I3753">
        <v>45</v>
      </c>
      <c r="J3753">
        <v>2</v>
      </c>
      <c r="K3753">
        <v>235.69</v>
      </c>
      <c r="L3753" t="str">
        <f t="shared" si="348"/>
        <v/>
      </c>
      <c r="M3753">
        <v>3</v>
      </c>
      <c r="N3753" t="str">
        <f t="shared" si="349"/>
        <v/>
      </c>
      <c r="O3753">
        <v>61</v>
      </c>
      <c r="P3753" s="11">
        <v>0.5</v>
      </c>
      <c r="Q3753" s="11">
        <v>4.4444444444444398E-2</v>
      </c>
      <c r="R3753" s="12">
        <v>78.563333333333304</v>
      </c>
      <c r="S3753" t="s">
        <v>22</v>
      </c>
      <c r="T3753">
        <v>0</v>
      </c>
      <c r="U3753">
        <f t="shared" si="350"/>
        <v>3</v>
      </c>
      <c r="V3753">
        <f t="shared" si="351"/>
        <v>1</v>
      </c>
      <c r="W3753">
        <f t="shared" si="352"/>
        <v>3</v>
      </c>
      <c r="X3753" t="str">
        <f t="shared" si="353"/>
        <v>313</v>
      </c>
      <c r="Y3753" t="str">
        <f>IF(Table1[[#This Row],[RFM_Score]]="555","Champion", IF(AND(J3753&gt;=4,V3753&gt;=4),"Loyal", IF(U3753&lt;=2,"At Risk", IF(W3753&gt;=4,"Potential Loyalist","Others"))))</f>
        <v>Others</v>
      </c>
    </row>
    <row r="3754" spans="1:25">
      <c r="A3754" t="s">
        <v>3147</v>
      </c>
      <c r="B3754">
        <v>21</v>
      </c>
      <c r="C3754" t="s">
        <v>24</v>
      </c>
      <c r="D3754" t="s">
        <v>25</v>
      </c>
      <c r="E3754" s="6" t="s">
        <v>15824</v>
      </c>
      <c r="F3754" t="s">
        <v>37</v>
      </c>
      <c r="G3754">
        <v>3</v>
      </c>
      <c r="H3754">
        <v>0</v>
      </c>
      <c r="I3754">
        <v>59</v>
      </c>
      <c r="J3754">
        <v>0</v>
      </c>
      <c r="K3754">
        <v>235.41</v>
      </c>
      <c r="L3754" t="str">
        <f t="shared" si="348"/>
        <v/>
      </c>
      <c r="M3754">
        <v>3</v>
      </c>
      <c r="N3754" t="str">
        <f t="shared" si="349"/>
        <v/>
      </c>
      <c r="O3754">
        <v>17</v>
      </c>
      <c r="P3754" s="11">
        <v>0</v>
      </c>
      <c r="Q3754" s="11">
        <v>0</v>
      </c>
      <c r="R3754" s="12">
        <v>78.47</v>
      </c>
      <c r="S3754" t="s">
        <v>22</v>
      </c>
      <c r="T3754">
        <v>0</v>
      </c>
      <c r="U3754">
        <f t="shared" si="350"/>
        <v>5</v>
      </c>
      <c r="V3754">
        <f t="shared" si="351"/>
        <v>1</v>
      </c>
      <c r="W3754">
        <f t="shared" si="352"/>
        <v>3</v>
      </c>
      <c r="X3754" t="str">
        <f t="shared" si="353"/>
        <v>513</v>
      </c>
      <c r="Y3754" t="str">
        <f>IF(Table1[[#This Row],[RFM_Score]]="555","Champion", IF(AND(J3754&gt;=4,V3754&gt;=4),"Loyal", IF(U3754&lt;=2,"At Risk", IF(W3754&gt;=4,"Potential Loyalist","Others"))))</f>
        <v>Others</v>
      </c>
    </row>
    <row r="3755" spans="1:25">
      <c r="A3755" t="s">
        <v>5984</v>
      </c>
      <c r="B3755">
        <v>48</v>
      </c>
      <c r="C3755" t="s">
        <v>19</v>
      </c>
      <c r="D3755" t="s">
        <v>29</v>
      </c>
      <c r="E3755" s="6" t="s">
        <v>15825</v>
      </c>
      <c r="F3755" t="s">
        <v>37</v>
      </c>
      <c r="G3755">
        <v>5</v>
      </c>
      <c r="H3755">
        <v>1</v>
      </c>
      <c r="I3755">
        <v>72</v>
      </c>
      <c r="J3755">
        <v>5</v>
      </c>
      <c r="K3755">
        <v>235.35</v>
      </c>
      <c r="L3755" t="str">
        <f t="shared" si="348"/>
        <v/>
      </c>
      <c r="M3755">
        <v>3</v>
      </c>
      <c r="N3755" t="str">
        <f t="shared" si="349"/>
        <v/>
      </c>
      <c r="O3755">
        <v>128</v>
      </c>
      <c r="P3755" s="11">
        <v>0.2</v>
      </c>
      <c r="Q3755" s="11">
        <v>6.9444444444444406E-2</v>
      </c>
      <c r="R3755" s="12">
        <v>78.45</v>
      </c>
      <c r="S3755" t="s">
        <v>22</v>
      </c>
      <c r="T3755">
        <v>1</v>
      </c>
      <c r="U3755">
        <f t="shared" si="350"/>
        <v>1</v>
      </c>
      <c r="V3755">
        <f t="shared" si="351"/>
        <v>1</v>
      </c>
      <c r="W3755">
        <f t="shared" si="352"/>
        <v>3</v>
      </c>
      <c r="X3755" t="str">
        <f t="shared" si="353"/>
        <v>113</v>
      </c>
      <c r="Y3755" t="str">
        <f>IF(Table1[[#This Row],[RFM_Score]]="555","Champion", IF(AND(J3755&gt;=4,V3755&gt;=4),"Loyal", IF(U3755&lt;=2,"At Risk", IF(W3755&gt;=4,"Potential Loyalist","Others"))))</f>
        <v>At Risk</v>
      </c>
    </row>
    <row r="3756" spans="1:25">
      <c r="A3756" t="s">
        <v>7506</v>
      </c>
      <c r="B3756">
        <v>42</v>
      </c>
      <c r="C3756" t="s">
        <v>19</v>
      </c>
      <c r="D3756" t="s">
        <v>49</v>
      </c>
      <c r="E3756" s="6" t="s">
        <v>15826</v>
      </c>
      <c r="F3756" t="s">
        <v>30</v>
      </c>
      <c r="G3756">
        <v>4</v>
      </c>
      <c r="H3756">
        <v>1</v>
      </c>
      <c r="I3756">
        <v>58</v>
      </c>
      <c r="J3756">
        <v>2</v>
      </c>
      <c r="K3756">
        <v>234.79</v>
      </c>
      <c r="L3756" t="str">
        <f t="shared" si="348"/>
        <v/>
      </c>
      <c r="M3756">
        <v>3</v>
      </c>
      <c r="N3756" t="str">
        <f t="shared" si="349"/>
        <v/>
      </c>
      <c r="O3756">
        <v>0</v>
      </c>
      <c r="P3756" s="11">
        <v>0.25</v>
      </c>
      <c r="Q3756" s="11">
        <v>3.4482758620689599E-2</v>
      </c>
      <c r="R3756" s="12">
        <v>78.263333333333307</v>
      </c>
      <c r="S3756" t="s">
        <v>22</v>
      </c>
      <c r="T3756">
        <v>0</v>
      </c>
      <c r="U3756">
        <f t="shared" si="350"/>
        <v>5</v>
      </c>
      <c r="V3756">
        <f t="shared" si="351"/>
        <v>1</v>
      </c>
      <c r="W3756">
        <f t="shared" si="352"/>
        <v>3</v>
      </c>
      <c r="X3756" t="str">
        <f t="shared" si="353"/>
        <v>513</v>
      </c>
      <c r="Y3756" t="str">
        <f>IF(Table1[[#This Row],[RFM_Score]]="555","Champion", IF(AND(J3756&gt;=4,V3756&gt;=4),"Loyal", IF(U3756&lt;=2,"At Risk", IF(W3756&gt;=4,"Potential Loyalist","Others"))))</f>
        <v>Others</v>
      </c>
    </row>
    <row r="3757" spans="1:25">
      <c r="A3757" t="s">
        <v>4386</v>
      </c>
      <c r="B3757">
        <v>28</v>
      </c>
      <c r="C3757" t="s">
        <v>24</v>
      </c>
      <c r="D3757" t="s">
        <v>25</v>
      </c>
      <c r="E3757" s="6" t="s">
        <v>15827</v>
      </c>
      <c r="F3757" t="s">
        <v>21</v>
      </c>
      <c r="G3757">
        <v>6</v>
      </c>
      <c r="H3757">
        <v>0</v>
      </c>
      <c r="I3757">
        <v>59</v>
      </c>
      <c r="J3757">
        <v>2</v>
      </c>
      <c r="K3757">
        <v>234.78</v>
      </c>
      <c r="L3757" t="str">
        <f t="shared" si="348"/>
        <v/>
      </c>
      <c r="M3757">
        <v>3</v>
      </c>
      <c r="N3757" t="str">
        <f t="shared" si="349"/>
        <v/>
      </c>
      <c r="O3757">
        <v>38</v>
      </c>
      <c r="P3757" s="11">
        <v>0</v>
      </c>
      <c r="Q3757" s="11">
        <v>3.38983050847457E-2</v>
      </c>
      <c r="R3757" s="12">
        <v>78.260000000000005</v>
      </c>
      <c r="S3757" t="s">
        <v>22</v>
      </c>
      <c r="T3757">
        <v>0</v>
      </c>
      <c r="U3757">
        <f t="shared" si="350"/>
        <v>4</v>
      </c>
      <c r="V3757">
        <f t="shared" si="351"/>
        <v>1</v>
      </c>
      <c r="W3757">
        <f t="shared" si="352"/>
        <v>3</v>
      </c>
      <c r="X3757" t="str">
        <f t="shared" si="353"/>
        <v>413</v>
      </c>
      <c r="Y3757" t="str">
        <f>IF(Table1[[#This Row],[RFM_Score]]="555","Champion", IF(AND(J3757&gt;=4,V3757&gt;=4),"Loyal", IF(U3757&lt;=2,"At Risk", IF(W3757&gt;=4,"Potential Loyalist","Others"))))</f>
        <v>Others</v>
      </c>
    </row>
    <row r="3758" spans="1:25">
      <c r="A3758" t="s">
        <v>11084</v>
      </c>
      <c r="B3758">
        <v>27</v>
      </c>
      <c r="C3758" t="s">
        <v>19</v>
      </c>
      <c r="D3758" t="s">
        <v>25</v>
      </c>
      <c r="E3758" s="6" t="s">
        <v>15828</v>
      </c>
      <c r="F3758" t="s">
        <v>60</v>
      </c>
      <c r="G3758">
        <v>5</v>
      </c>
      <c r="H3758">
        <v>1</v>
      </c>
      <c r="I3758">
        <v>63</v>
      </c>
      <c r="J3758">
        <v>4</v>
      </c>
      <c r="K3758">
        <v>234.64</v>
      </c>
      <c r="L3758" t="str">
        <f t="shared" si="348"/>
        <v/>
      </c>
      <c r="M3758">
        <v>3</v>
      </c>
      <c r="N3758" t="str">
        <f t="shared" si="349"/>
        <v/>
      </c>
      <c r="O3758">
        <v>56</v>
      </c>
      <c r="P3758" s="11">
        <v>0.2</v>
      </c>
      <c r="Q3758" s="11">
        <v>6.3492063492063405E-2</v>
      </c>
      <c r="R3758" s="12">
        <v>78.213333333333296</v>
      </c>
      <c r="S3758" t="s">
        <v>22</v>
      </c>
      <c r="T3758">
        <v>0</v>
      </c>
      <c r="U3758">
        <f t="shared" si="350"/>
        <v>3</v>
      </c>
      <c r="V3758">
        <f t="shared" si="351"/>
        <v>1</v>
      </c>
      <c r="W3758">
        <f t="shared" si="352"/>
        <v>3</v>
      </c>
      <c r="X3758" t="str">
        <f t="shared" si="353"/>
        <v>313</v>
      </c>
      <c r="Y3758" t="str">
        <f>IF(Table1[[#This Row],[RFM_Score]]="555","Champion", IF(AND(J3758&gt;=4,V3758&gt;=4),"Loyal", IF(U3758&lt;=2,"At Risk", IF(W3758&gt;=4,"Potential Loyalist","Others"))))</f>
        <v>Others</v>
      </c>
    </row>
    <row r="3759" spans="1:25">
      <c r="A3759" t="s">
        <v>4757</v>
      </c>
      <c r="B3759">
        <v>47</v>
      </c>
      <c r="C3759" t="s">
        <v>24</v>
      </c>
      <c r="D3759" t="s">
        <v>29</v>
      </c>
      <c r="E3759" s="6" t="s">
        <v>15829</v>
      </c>
      <c r="F3759" t="s">
        <v>30</v>
      </c>
      <c r="G3759">
        <v>1</v>
      </c>
      <c r="H3759">
        <v>0</v>
      </c>
      <c r="I3759">
        <v>56</v>
      </c>
      <c r="J3759">
        <v>5</v>
      </c>
      <c r="K3759">
        <v>234.58</v>
      </c>
      <c r="L3759" t="str">
        <f t="shared" si="348"/>
        <v/>
      </c>
      <c r="M3759">
        <v>3</v>
      </c>
      <c r="N3759" t="str">
        <f t="shared" si="349"/>
        <v/>
      </c>
      <c r="O3759">
        <v>34</v>
      </c>
      <c r="P3759" s="11">
        <v>0</v>
      </c>
      <c r="Q3759" s="11">
        <v>8.9285714285714204E-2</v>
      </c>
      <c r="R3759" s="12">
        <v>78.1933333333333</v>
      </c>
      <c r="S3759" t="s">
        <v>22</v>
      </c>
      <c r="T3759">
        <v>0</v>
      </c>
      <c r="U3759">
        <f t="shared" si="350"/>
        <v>4</v>
      </c>
      <c r="V3759">
        <f t="shared" si="351"/>
        <v>1</v>
      </c>
      <c r="W3759">
        <f t="shared" si="352"/>
        <v>3</v>
      </c>
      <c r="X3759" t="str">
        <f t="shared" si="353"/>
        <v>413</v>
      </c>
      <c r="Y3759" t="str">
        <f>IF(Table1[[#This Row],[RFM_Score]]="555","Champion", IF(AND(J3759&gt;=4,V3759&gt;=4),"Loyal", IF(U3759&lt;=2,"At Risk", IF(W3759&gt;=4,"Potential Loyalist","Others"))))</f>
        <v>Others</v>
      </c>
    </row>
    <row r="3760" spans="1:25">
      <c r="A3760" t="s">
        <v>7867</v>
      </c>
      <c r="B3760">
        <v>32</v>
      </c>
      <c r="C3760" t="s">
        <v>24</v>
      </c>
      <c r="D3760" t="s">
        <v>41</v>
      </c>
      <c r="E3760" s="6" t="s">
        <v>15830</v>
      </c>
      <c r="F3760" t="s">
        <v>30</v>
      </c>
      <c r="G3760">
        <v>0</v>
      </c>
      <c r="H3760">
        <v>0</v>
      </c>
      <c r="I3760">
        <v>52</v>
      </c>
      <c r="J3760">
        <v>3</v>
      </c>
      <c r="K3760">
        <v>234.53</v>
      </c>
      <c r="L3760" t="str">
        <f t="shared" si="348"/>
        <v/>
      </c>
      <c r="M3760">
        <v>3</v>
      </c>
      <c r="N3760" t="str">
        <f t="shared" si="349"/>
        <v/>
      </c>
      <c r="O3760">
        <v>17</v>
      </c>
      <c r="P3760" s="11">
        <v>0</v>
      </c>
      <c r="Q3760" s="11">
        <v>5.7692307692307598E-2</v>
      </c>
      <c r="R3760" s="12">
        <v>78.176666666666605</v>
      </c>
      <c r="S3760" t="s">
        <v>22</v>
      </c>
      <c r="T3760">
        <v>0</v>
      </c>
      <c r="U3760">
        <f t="shared" si="350"/>
        <v>5</v>
      </c>
      <c r="V3760">
        <f t="shared" si="351"/>
        <v>1</v>
      </c>
      <c r="W3760">
        <f t="shared" si="352"/>
        <v>3</v>
      </c>
      <c r="X3760" t="str">
        <f t="shared" si="353"/>
        <v>513</v>
      </c>
      <c r="Y3760" t="str">
        <f>IF(Table1[[#This Row],[RFM_Score]]="555","Champion", IF(AND(J3760&gt;=4,V3760&gt;=4),"Loyal", IF(U3760&lt;=2,"At Risk", IF(W3760&gt;=4,"Potential Loyalist","Others"))))</f>
        <v>Others</v>
      </c>
    </row>
    <row r="3761" spans="1:25">
      <c r="A3761" t="s">
        <v>9395</v>
      </c>
      <c r="B3761">
        <v>30</v>
      </c>
      <c r="C3761" t="s">
        <v>19</v>
      </c>
      <c r="D3761" t="s">
        <v>20</v>
      </c>
      <c r="E3761" s="6" t="s">
        <v>15831</v>
      </c>
      <c r="F3761" t="s">
        <v>21</v>
      </c>
      <c r="G3761">
        <v>2</v>
      </c>
      <c r="H3761">
        <v>0</v>
      </c>
      <c r="I3761">
        <v>50</v>
      </c>
      <c r="J3761">
        <v>2</v>
      </c>
      <c r="K3761">
        <v>234.44</v>
      </c>
      <c r="L3761" t="str">
        <f t="shared" si="348"/>
        <v/>
      </c>
      <c r="M3761">
        <v>3</v>
      </c>
      <c r="N3761" t="str">
        <f t="shared" si="349"/>
        <v/>
      </c>
      <c r="O3761">
        <v>26</v>
      </c>
      <c r="P3761" s="11">
        <v>0</v>
      </c>
      <c r="Q3761" s="11">
        <v>0.04</v>
      </c>
      <c r="R3761" s="12">
        <v>78.146666666666604</v>
      </c>
      <c r="S3761" t="s">
        <v>22</v>
      </c>
      <c r="T3761">
        <v>0</v>
      </c>
      <c r="U3761">
        <f t="shared" si="350"/>
        <v>4</v>
      </c>
      <c r="V3761">
        <f t="shared" si="351"/>
        <v>1</v>
      </c>
      <c r="W3761">
        <f t="shared" si="352"/>
        <v>3</v>
      </c>
      <c r="X3761" t="str">
        <f t="shared" si="353"/>
        <v>413</v>
      </c>
      <c r="Y3761" t="str">
        <f>IF(Table1[[#This Row],[RFM_Score]]="555","Champion", IF(AND(J3761&gt;=4,V3761&gt;=4),"Loyal", IF(U3761&lt;=2,"At Risk", IF(W3761&gt;=4,"Potential Loyalist","Others"))))</f>
        <v>Others</v>
      </c>
    </row>
    <row r="3762" spans="1:25">
      <c r="A3762" t="s">
        <v>933</v>
      </c>
      <c r="B3762">
        <v>32</v>
      </c>
      <c r="C3762" t="s">
        <v>24</v>
      </c>
      <c r="D3762" t="s">
        <v>29</v>
      </c>
      <c r="E3762" s="6" t="s">
        <v>15832</v>
      </c>
      <c r="F3762" t="s">
        <v>60</v>
      </c>
      <c r="G3762">
        <v>2</v>
      </c>
      <c r="H3762">
        <v>1</v>
      </c>
      <c r="I3762">
        <v>34</v>
      </c>
      <c r="J3762">
        <v>3</v>
      </c>
      <c r="K3762">
        <v>234.26</v>
      </c>
      <c r="L3762" t="str">
        <f t="shared" si="348"/>
        <v/>
      </c>
      <c r="M3762">
        <v>3</v>
      </c>
      <c r="N3762" t="str">
        <f t="shared" si="349"/>
        <v/>
      </c>
      <c r="O3762">
        <v>34</v>
      </c>
      <c r="P3762" s="11">
        <v>0.5</v>
      </c>
      <c r="Q3762" s="11">
        <v>8.8235294117646995E-2</v>
      </c>
      <c r="R3762" s="12">
        <v>78.086666666666602</v>
      </c>
      <c r="S3762" t="s">
        <v>22</v>
      </c>
      <c r="T3762">
        <v>0</v>
      </c>
      <c r="U3762">
        <f t="shared" si="350"/>
        <v>4</v>
      </c>
      <c r="V3762">
        <f t="shared" si="351"/>
        <v>1</v>
      </c>
      <c r="W3762">
        <f t="shared" si="352"/>
        <v>3</v>
      </c>
      <c r="X3762" t="str">
        <f t="shared" si="353"/>
        <v>413</v>
      </c>
      <c r="Y3762" t="str">
        <f>IF(Table1[[#This Row],[RFM_Score]]="555","Champion", IF(AND(J3762&gt;=4,V3762&gt;=4),"Loyal", IF(U3762&lt;=2,"At Risk", IF(W3762&gt;=4,"Potential Loyalist","Others"))))</f>
        <v>Others</v>
      </c>
    </row>
    <row r="3763" spans="1:25">
      <c r="A3763" t="s">
        <v>3334</v>
      </c>
      <c r="B3763">
        <v>23</v>
      </c>
      <c r="C3763" t="s">
        <v>19</v>
      </c>
      <c r="D3763" t="s">
        <v>29</v>
      </c>
      <c r="E3763" s="6" t="s">
        <v>15833</v>
      </c>
      <c r="F3763" t="s">
        <v>37</v>
      </c>
      <c r="G3763">
        <v>2</v>
      </c>
      <c r="H3763">
        <v>0</v>
      </c>
      <c r="I3763">
        <v>49</v>
      </c>
      <c r="J3763">
        <v>4</v>
      </c>
      <c r="K3763">
        <v>233.25</v>
      </c>
      <c r="L3763" t="str">
        <f t="shared" si="348"/>
        <v/>
      </c>
      <c r="M3763">
        <v>3</v>
      </c>
      <c r="N3763" t="str">
        <f t="shared" si="349"/>
        <v/>
      </c>
      <c r="O3763">
        <v>6</v>
      </c>
      <c r="P3763" s="11">
        <v>0</v>
      </c>
      <c r="Q3763" s="11">
        <v>8.16326530612244E-2</v>
      </c>
      <c r="R3763" s="12">
        <v>77.75</v>
      </c>
      <c r="S3763" t="s">
        <v>22</v>
      </c>
      <c r="T3763">
        <v>0</v>
      </c>
      <c r="U3763">
        <f t="shared" si="350"/>
        <v>5</v>
      </c>
      <c r="V3763">
        <f t="shared" si="351"/>
        <v>1</v>
      </c>
      <c r="W3763">
        <f t="shared" si="352"/>
        <v>3</v>
      </c>
      <c r="X3763" t="str">
        <f t="shared" si="353"/>
        <v>513</v>
      </c>
      <c r="Y3763" t="str">
        <f>IF(Table1[[#This Row],[RFM_Score]]="555","Champion", IF(AND(J3763&gt;=4,V3763&gt;=4),"Loyal", IF(U3763&lt;=2,"At Risk", IF(W3763&gt;=4,"Potential Loyalist","Others"))))</f>
        <v>Others</v>
      </c>
    </row>
    <row r="3764" spans="1:25">
      <c r="A3764" t="s">
        <v>2838</v>
      </c>
      <c r="B3764">
        <v>67</v>
      </c>
      <c r="C3764" t="s">
        <v>24</v>
      </c>
      <c r="D3764" t="s">
        <v>25</v>
      </c>
      <c r="E3764" s="6" t="s">
        <v>15834</v>
      </c>
      <c r="F3764" t="s">
        <v>26</v>
      </c>
      <c r="G3764">
        <v>4</v>
      </c>
      <c r="H3764">
        <v>0</v>
      </c>
      <c r="I3764">
        <v>44</v>
      </c>
      <c r="J3764">
        <v>1</v>
      </c>
      <c r="K3764">
        <v>232.89</v>
      </c>
      <c r="L3764" t="str">
        <f t="shared" si="348"/>
        <v/>
      </c>
      <c r="M3764">
        <v>3</v>
      </c>
      <c r="N3764" t="str">
        <f t="shared" si="349"/>
        <v/>
      </c>
      <c r="O3764">
        <v>11</v>
      </c>
      <c r="P3764" s="11">
        <v>0</v>
      </c>
      <c r="Q3764" s="11">
        <v>2.27272727272727E-2</v>
      </c>
      <c r="R3764" s="12">
        <v>77.63</v>
      </c>
      <c r="S3764" t="s">
        <v>22</v>
      </c>
      <c r="T3764">
        <v>0</v>
      </c>
      <c r="U3764">
        <f t="shared" si="350"/>
        <v>5</v>
      </c>
      <c r="V3764">
        <f t="shared" si="351"/>
        <v>1</v>
      </c>
      <c r="W3764">
        <f t="shared" si="352"/>
        <v>3</v>
      </c>
      <c r="X3764" t="str">
        <f t="shared" si="353"/>
        <v>513</v>
      </c>
      <c r="Y3764" t="str">
        <f>IF(Table1[[#This Row],[RFM_Score]]="555","Champion", IF(AND(J3764&gt;=4,V3764&gt;=4),"Loyal", IF(U3764&lt;=2,"At Risk", IF(W3764&gt;=4,"Potential Loyalist","Others"))))</f>
        <v>Others</v>
      </c>
    </row>
    <row r="3765" spans="1:25">
      <c r="A3765" t="s">
        <v>3450</v>
      </c>
      <c r="B3765">
        <v>25</v>
      </c>
      <c r="C3765" t="s">
        <v>24</v>
      </c>
      <c r="D3765" t="s">
        <v>25</v>
      </c>
      <c r="E3765" s="6" t="s">
        <v>15835</v>
      </c>
      <c r="F3765" t="s">
        <v>30</v>
      </c>
      <c r="G3765">
        <v>1</v>
      </c>
      <c r="H3765">
        <v>1</v>
      </c>
      <c r="I3765">
        <v>49</v>
      </c>
      <c r="J3765">
        <v>1</v>
      </c>
      <c r="K3765">
        <v>232.24</v>
      </c>
      <c r="L3765" t="str">
        <f t="shared" si="348"/>
        <v/>
      </c>
      <c r="M3765">
        <v>3</v>
      </c>
      <c r="N3765" t="str">
        <f t="shared" si="349"/>
        <v/>
      </c>
      <c r="O3765">
        <v>8</v>
      </c>
      <c r="P3765" s="11">
        <v>1</v>
      </c>
      <c r="Q3765" s="11">
        <v>2.04081632653061E-2</v>
      </c>
      <c r="R3765" s="12">
        <v>77.413333333333298</v>
      </c>
      <c r="S3765" t="s">
        <v>22</v>
      </c>
      <c r="T3765">
        <v>0</v>
      </c>
      <c r="U3765">
        <f t="shared" si="350"/>
        <v>5</v>
      </c>
      <c r="V3765">
        <f t="shared" si="351"/>
        <v>1</v>
      </c>
      <c r="W3765">
        <f t="shared" si="352"/>
        <v>3</v>
      </c>
      <c r="X3765" t="str">
        <f t="shared" si="353"/>
        <v>513</v>
      </c>
      <c r="Y3765" t="str">
        <f>IF(Table1[[#This Row],[RFM_Score]]="555","Champion", IF(AND(J3765&gt;=4,V3765&gt;=4),"Loyal", IF(U3765&lt;=2,"At Risk", IF(W3765&gt;=4,"Potential Loyalist","Others"))))</f>
        <v>Others</v>
      </c>
    </row>
    <row r="3766" spans="1:25">
      <c r="A3766" t="s">
        <v>2953</v>
      </c>
      <c r="B3766">
        <v>32</v>
      </c>
      <c r="C3766" t="s">
        <v>19</v>
      </c>
      <c r="D3766" t="s">
        <v>46</v>
      </c>
      <c r="E3766" s="6" t="s">
        <v>15836</v>
      </c>
      <c r="F3766" t="s">
        <v>26</v>
      </c>
      <c r="G3766">
        <v>0</v>
      </c>
      <c r="H3766">
        <v>0</v>
      </c>
      <c r="I3766">
        <v>54</v>
      </c>
      <c r="J3766">
        <v>1</v>
      </c>
      <c r="K3766">
        <v>232.04</v>
      </c>
      <c r="L3766" t="str">
        <f t="shared" si="348"/>
        <v/>
      </c>
      <c r="M3766">
        <v>3</v>
      </c>
      <c r="N3766" t="str">
        <f t="shared" si="349"/>
        <v/>
      </c>
      <c r="O3766">
        <v>35</v>
      </c>
      <c r="P3766" s="11">
        <v>0</v>
      </c>
      <c r="Q3766" s="11">
        <v>1.85185185185185E-2</v>
      </c>
      <c r="R3766" s="12">
        <v>77.346666666666593</v>
      </c>
      <c r="S3766" t="s">
        <v>22</v>
      </c>
      <c r="T3766">
        <v>1</v>
      </c>
      <c r="U3766">
        <f t="shared" si="350"/>
        <v>4</v>
      </c>
      <c r="V3766">
        <f t="shared" si="351"/>
        <v>1</v>
      </c>
      <c r="W3766">
        <f t="shared" si="352"/>
        <v>3</v>
      </c>
      <c r="X3766" t="str">
        <f t="shared" si="353"/>
        <v>413</v>
      </c>
      <c r="Y3766" t="str">
        <f>IF(Table1[[#This Row],[RFM_Score]]="555","Champion", IF(AND(J3766&gt;=4,V3766&gt;=4),"Loyal", IF(U3766&lt;=2,"At Risk", IF(W3766&gt;=4,"Potential Loyalist","Others"))))</f>
        <v>Others</v>
      </c>
    </row>
    <row r="3767" spans="1:25">
      <c r="A3767" t="s">
        <v>3785</v>
      </c>
      <c r="B3767">
        <v>52</v>
      </c>
      <c r="C3767" t="s">
        <v>24</v>
      </c>
      <c r="D3767" t="s">
        <v>25</v>
      </c>
      <c r="E3767" s="6" t="s">
        <v>15837</v>
      </c>
      <c r="F3767" t="s">
        <v>37</v>
      </c>
      <c r="G3767">
        <v>3</v>
      </c>
      <c r="H3767">
        <v>1</v>
      </c>
      <c r="I3767">
        <v>55</v>
      </c>
      <c r="J3767">
        <v>1</v>
      </c>
      <c r="K3767">
        <v>231.58</v>
      </c>
      <c r="L3767" t="str">
        <f t="shared" si="348"/>
        <v/>
      </c>
      <c r="M3767">
        <v>3</v>
      </c>
      <c r="N3767" t="str">
        <f t="shared" si="349"/>
        <v/>
      </c>
      <c r="O3767">
        <v>8</v>
      </c>
      <c r="P3767" s="11">
        <v>0.33333333333333298</v>
      </c>
      <c r="Q3767" s="11">
        <v>1.8181818181818101E-2</v>
      </c>
      <c r="R3767" s="12">
        <v>77.1933333333333</v>
      </c>
      <c r="S3767" t="s">
        <v>22</v>
      </c>
      <c r="T3767">
        <v>0</v>
      </c>
      <c r="U3767">
        <f t="shared" si="350"/>
        <v>5</v>
      </c>
      <c r="V3767">
        <f t="shared" si="351"/>
        <v>1</v>
      </c>
      <c r="W3767">
        <f t="shared" si="352"/>
        <v>3</v>
      </c>
      <c r="X3767" t="str">
        <f t="shared" si="353"/>
        <v>513</v>
      </c>
      <c r="Y3767" t="str">
        <f>IF(Table1[[#This Row],[RFM_Score]]="555","Champion", IF(AND(J3767&gt;=4,V3767&gt;=4),"Loyal", IF(U3767&lt;=2,"At Risk", IF(W3767&gt;=4,"Potential Loyalist","Others"))))</f>
        <v>Others</v>
      </c>
    </row>
    <row r="3768" spans="1:25">
      <c r="A3768" t="s">
        <v>1356</v>
      </c>
      <c r="B3768">
        <v>32</v>
      </c>
      <c r="C3768" t="s">
        <v>19</v>
      </c>
      <c r="D3768" t="s">
        <v>25</v>
      </c>
      <c r="E3768" s="6" t="s">
        <v>15838</v>
      </c>
      <c r="F3768" t="s">
        <v>26</v>
      </c>
      <c r="G3768">
        <v>5</v>
      </c>
      <c r="H3768">
        <v>2</v>
      </c>
      <c r="I3768">
        <v>50</v>
      </c>
      <c r="J3768">
        <v>3</v>
      </c>
      <c r="K3768">
        <v>231.19</v>
      </c>
      <c r="L3768" t="str">
        <f t="shared" si="348"/>
        <v/>
      </c>
      <c r="M3768">
        <v>3</v>
      </c>
      <c r="N3768" t="str">
        <f t="shared" si="349"/>
        <v/>
      </c>
      <c r="O3768">
        <v>64</v>
      </c>
      <c r="P3768" s="11">
        <v>0.4</v>
      </c>
      <c r="Q3768" s="11">
        <v>0.06</v>
      </c>
      <c r="R3768" s="12">
        <v>77.063333333333304</v>
      </c>
      <c r="S3768" t="s">
        <v>22</v>
      </c>
      <c r="T3768">
        <v>0</v>
      </c>
      <c r="U3768">
        <f t="shared" si="350"/>
        <v>3</v>
      </c>
      <c r="V3768">
        <f t="shared" si="351"/>
        <v>1</v>
      </c>
      <c r="W3768">
        <f t="shared" si="352"/>
        <v>3</v>
      </c>
      <c r="X3768" t="str">
        <f t="shared" si="353"/>
        <v>313</v>
      </c>
      <c r="Y3768" t="str">
        <f>IF(Table1[[#This Row],[RFM_Score]]="555","Champion", IF(AND(J3768&gt;=4,V3768&gt;=4),"Loyal", IF(U3768&lt;=2,"At Risk", IF(W3768&gt;=4,"Potential Loyalist","Others"))))</f>
        <v>Others</v>
      </c>
    </row>
    <row r="3769" spans="1:25">
      <c r="A3769" t="s">
        <v>9264</v>
      </c>
      <c r="B3769">
        <v>27</v>
      </c>
      <c r="C3769" t="s">
        <v>24</v>
      </c>
      <c r="D3769" t="s">
        <v>25</v>
      </c>
      <c r="E3769" s="6" t="s">
        <v>15839</v>
      </c>
      <c r="F3769" t="s">
        <v>62</v>
      </c>
      <c r="G3769">
        <v>4</v>
      </c>
      <c r="H3769">
        <v>1</v>
      </c>
      <c r="I3769">
        <v>42</v>
      </c>
      <c r="J3769">
        <v>3</v>
      </c>
      <c r="K3769">
        <v>231.12</v>
      </c>
      <c r="L3769" t="str">
        <f t="shared" si="348"/>
        <v/>
      </c>
      <c r="M3769">
        <v>3</v>
      </c>
      <c r="N3769" t="str">
        <f t="shared" si="349"/>
        <v/>
      </c>
      <c r="O3769">
        <v>0</v>
      </c>
      <c r="P3769" s="11">
        <v>0.25</v>
      </c>
      <c r="Q3769" s="11">
        <v>7.1428571428571397E-2</v>
      </c>
      <c r="R3769" s="12">
        <v>77.040000000000006</v>
      </c>
      <c r="S3769" t="s">
        <v>22</v>
      </c>
      <c r="T3769">
        <v>0</v>
      </c>
      <c r="U3769">
        <f t="shared" si="350"/>
        <v>5</v>
      </c>
      <c r="V3769">
        <f t="shared" si="351"/>
        <v>1</v>
      </c>
      <c r="W3769">
        <f t="shared" si="352"/>
        <v>3</v>
      </c>
      <c r="X3769" t="str">
        <f t="shared" si="353"/>
        <v>513</v>
      </c>
      <c r="Y3769" t="str">
        <f>IF(Table1[[#This Row],[RFM_Score]]="555","Champion", IF(AND(J3769&gt;=4,V3769&gt;=4),"Loyal", IF(U3769&lt;=2,"At Risk", IF(W3769&gt;=4,"Potential Loyalist","Others"))))</f>
        <v>Others</v>
      </c>
    </row>
    <row r="3770" spans="1:25">
      <c r="A3770" t="s">
        <v>11995</v>
      </c>
      <c r="B3770">
        <v>25</v>
      </c>
      <c r="C3770" t="s">
        <v>24</v>
      </c>
      <c r="D3770" t="s">
        <v>29</v>
      </c>
      <c r="E3770" s="6" t="s">
        <v>15840</v>
      </c>
      <c r="F3770" t="s">
        <v>30</v>
      </c>
      <c r="G3770">
        <v>6</v>
      </c>
      <c r="H3770">
        <v>0</v>
      </c>
      <c r="I3770">
        <v>53</v>
      </c>
      <c r="J3770">
        <v>3</v>
      </c>
      <c r="K3770">
        <v>230.29</v>
      </c>
      <c r="L3770" t="str">
        <f t="shared" si="348"/>
        <v/>
      </c>
      <c r="M3770">
        <v>3</v>
      </c>
      <c r="N3770" t="str">
        <f t="shared" si="349"/>
        <v/>
      </c>
      <c r="O3770">
        <v>2</v>
      </c>
      <c r="P3770" s="11">
        <v>0</v>
      </c>
      <c r="Q3770" s="11">
        <v>5.6603773584905599E-2</v>
      </c>
      <c r="R3770" s="12">
        <v>76.763333333333307</v>
      </c>
      <c r="S3770" t="s">
        <v>22</v>
      </c>
      <c r="T3770">
        <v>0</v>
      </c>
      <c r="U3770">
        <f t="shared" si="350"/>
        <v>5</v>
      </c>
      <c r="V3770">
        <f t="shared" si="351"/>
        <v>1</v>
      </c>
      <c r="W3770">
        <f t="shared" si="352"/>
        <v>3</v>
      </c>
      <c r="X3770" t="str">
        <f t="shared" si="353"/>
        <v>513</v>
      </c>
      <c r="Y3770" t="str">
        <f>IF(Table1[[#This Row],[RFM_Score]]="555","Champion", IF(AND(J3770&gt;=4,V3770&gt;=4),"Loyal", IF(U3770&lt;=2,"At Risk", IF(W3770&gt;=4,"Potential Loyalist","Others"))))</f>
        <v>Others</v>
      </c>
    </row>
    <row r="3771" spans="1:25">
      <c r="A3771" t="s">
        <v>1156</v>
      </c>
      <c r="B3771">
        <v>47</v>
      </c>
      <c r="C3771" t="s">
        <v>33</v>
      </c>
      <c r="D3771" t="s">
        <v>25</v>
      </c>
      <c r="E3771" s="6" t="s">
        <v>15841</v>
      </c>
      <c r="F3771" t="s">
        <v>37</v>
      </c>
      <c r="G3771">
        <v>4</v>
      </c>
      <c r="H3771">
        <v>0</v>
      </c>
      <c r="I3771">
        <v>49</v>
      </c>
      <c r="J3771">
        <v>3</v>
      </c>
      <c r="K3771">
        <v>229.95</v>
      </c>
      <c r="L3771" t="str">
        <f t="shared" si="348"/>
        <v/>
      </c>
      <c r="M3771">
        <v>3</v>
      </c>
      <c r="N3771" t="str">
        <f t="shared" si="349"/>
        <v/>
      </c>
      <c r="O3771">
        <v>41</v>
      </c>
      <c r="P3771" s="11">
        <v>0</v>
      </c>
      <c r="Q3771" s="11">
        <v>6.1224489795918297E-2</v>
      </c>
      <c r="R3771" s="12">
        <v>76.649999999999906</v>
      </c>
      <c r="S3771" t="s">
        <v>22</v>
      </c>
      <c r="T3771">
        <v>0</v>
      </c>
      <c r="U3771">
        <f t="shared" si="350"/>
        <v>3</v>
      </c>
      <c r="V3771">
        <f t="shared" si="351"/>
        <v>1</v>
      </c>
      <c r="W3771">
        <f t="shared" si="352"/>
        <v>3</v>
      </c>
      <c r="X3771" t="str">
        <f t="shared" si="353"/>
        <v>313</v>
      </c>
      <c r="Y3771" t="str">
        <f>IF(Table1[[#This Row],[RFM_Score]]="555","Champion", IF(AND(J3771&gt;=4,V3771&gt;=4),"Loyal", IF(U3771&lt;=2,"At Risk", IF(W3771&gt;=4,"Potential Loyalist","Others"))))</f>
        <v>Others</v>
      </c>
    </row>
    <row r="3772" spans="1:25">
      <c r="A3772" t="s">
        <v>7584</v>
      </c>
      <c r="B3772">
        <v>23</v>
      </c>
      <c r="C3772" t="s">
        <v>19</v>
      </c>
      <c r="D3772" t="s">
        <v>25</v>
      </c>
      <c r="E3772" s="6" t="s">
        <v>15842</v>
      </c>
      <c r="F3772" t="s">
        <v>30</v>
      </c>
      <c r="G3772">
        <v>6</v>
      </c>
      <c r="H3772">
        <v>3</v>
      </c>
      <c r="I3772">
        <v>53</v>
      </c>
      <c r="J3772">
        <v>1</v>
      </c>
      <c r="K3772">
        <v>229.77</v>
      </c>
      <c r="L3772" t="str">
        <f t="shared" si="348"/>
        <v/>
      </c>
      <c r="M3772">
        <v>3</v>
      </c>
      <c r="N3772" t="str">
        <f t="shared" si="349"/>
        <v/>
      </c>
      <c r="O3772">
        <v>15</v>
      </c>
      <c r="P3772" s="11">
        <v>0.5</v>
      </c>
      <c r="Q3772" s="11">
        <v>1.8867924528301799E-2</v>
      </c>
      <c r="R3772" s="12">
        <v>76.59</v>
      </c>
      <c r="S3772" t="s">
        <v>22</v>
      </c>
      <c r="T3772">
        <v>0</v>
      </c>
      <c r="U3772">
        <f t="shared" si="350"/>
        <v>5</v>
      </c>
      <c r="V3772">
        <f t="shared" si="351"/>
        <v>1</v>
      </c>
      <c r="W3772">
        <f t="shared" si="352"/>
        <v>3</v>
      </c>
      <c r="X3772" t="str">
        <f t="shared" si="353"/>
        <v>513</v>
      </c>
      <c r="Y3772" t="str">
        <f>IF(Table1[[#This Row],[RFM_Score]]="555","Champion", IF(AND(J3772&gt;=4,V3772&gt;=4),"Loyal", IF(U3772&lt;=2,"At Risk", IF(W3772&gt;=4,"Potential Loyalist","Others"))))</f>
        <v>Others</v>
      </c>
    </row>
    <row r="3773" spans="1:25">
      <c r="A3773" t="s">
        <v>3475</v>
      </c>
      <c r="B3773">
        <v>19</v>
      </c>
      <c r="C3773" t="s">
        <v>19</v>
      </c>
      <c r="D3773" t="s">
        <v>25</v>
      </c>
      <c r="E3773" s="6" t="s">
        <v>15843</v>
      </c>
      <c r="F3773" t="s">
        <v>21</v>
      </c>
      <c r="G3773">
        <v>4</v>
      </c>
      <c r="H3773">
        <v>1</v>
      </c>
      <c r="I3773">
        <v>51</v>
      </c>
      <c r="J3773">
        <v>0</v>
      </c>
      <c r="K3773">
        <v>229.69</v>
      </c>
      <c r="L3773" t="str">
        <f t="shared" si="348"/>
        <v/>
      </c>
      <c r="M3773">
        <v>3</v>
      </c>
      <c r="N3773" t="str">
        <f t="shared" si="349"/>
        <v/>
      </c>
      <c r="O3773">
        <v>13</v>
      </c>
      <c r="P3773" s="11">
        <v>0.25</v>
      </c>
      <c r="Q3773" s="11">
        <v>0</v>
      </c>
      <c r="R3773" s="12">
        <v>76.563333333333304</v>
      </c>
      <c r="S3773" t="s">
        <v>22</v>
      </c>
      <c r="T3773">
        <v>0</v>
      </c>
      <c r="U3773">
        <f t="shared" si="350"/>
        <v>5</v>
      </c>
      <c r="V3773">
        <f t="shared" si="351"/>
        <v>1</v>
      </c>
      <c r="W3773">
        <f t="shared" si="352"/>
        <v>3</v>
      </c>
      <c r="X3773" t="str">
        <f t="shared" si="353"/>
        <v>513</v>
      </c>
      <c r="Y3773" t="str">
        <f>IF(Table1[[#This Row],[RFM_Score]]="555","Champion", IF(AND(J3773&gt;=4,V3773&gt;=4),"Loyal", IF(U3773&lt;=2,"At Risk", IF(W3773&gt;=4,"Potential Loyalist","Others"))))</f>
        <v>Others</v>
      </c>
    </row>
    <row r="3774" spans="1:25">
      <c r="A3774" t="s">
        <v>7480</v>
      </c>
      <c r="B3774">
        <v>44</v>
      </c>
      <c r="C3774" t="s">
        <v>24</v>
      </c>
      <c r="D3774" t="s">
        <v>29</v>
      </c>
      <c r="E3774" s="6" t="s">
        <v>15844</v>
      </c>
      <c r="F3774" t="s">
        <v>30</v>
      </c>
      <c r="G3774">
        <v>3</v>
      </c>
      <c r="H3774">
        <v>1</v>
      </c>
      <c r="I3774">
        <v>56</v>
      </c>
      <c r="J3774">
        <v>4</v>
      </c>
      <c r="K3774">
        <v>229.64</v>
      </c>
      <c r="L3774" t="str">
        <f t="shared" si="348"/>
        <v/>
      </c>
      <c r="M3774">
        <v>3</v>
      </c>
      <c r="N3774" t="str">
        <f t="shared" si="349"/>
        <v/>
      </c>
      <c r="O3774">
        <v>75</v>
      </c>
      <c r="P3774" s="11">
        <v>0.33333333333333298</v>
      </c>
      <c r="Q3774" s="11">
        <v>7.1428571428571397E-2</v>
      </c>
      <c r="R3774" s="12">
        <v>76.546666666666596</v>
      </c>
      <c r="S3774" t="s">
        <v>22</v>
      </c>
      <c r="T3774">
        <v>0</v>
      </c>
      <c r="U3774">
        <f t="shared" si="350"/>
        <v>2</v>
      </c>
      <c r="V3774">
        <f t="shared" si="351"/>
        <v>1</v>
      </c>
      <c r="W3774">
        <f t="shared" si="352"/>
        <v>3</v>
      </c>
      <c r="X3774" t="str">
        <f t="shared" si="353"/>
        <v>213</v>
      </c>
      <c r="Y3774" t="str">
        <f>IF(Table1[[#This Row],[RFM_Score]]="555","Champion", IF(AND(J3774&gt;=4,V3774&gt;=4),"Loyal", IF(U3774&lt;=2,"At Risk", IF(W3774&gt;=4,"Potential Loyalist","Others"))))</f>
        <v>At Risk</v>
      </c>
    </row>
    <row r="3775" spans="1:25">
      <c r="A3775" t="s">
        <v>1023</v>
      </c>
      <c r="B3775">
        <v>53</v>
      </c>
      <c r="C3775" t="s">
        <v>19</v>
      </c>
      <c r="D3775" t="s">
        <v>25</v>
      </c>
      <c r="E3775" s="6" t="s">
        <v>15845</v>
      </c>
      <c r="F3775" t="s">
        <v>30</v>
      </c>
      <c r="G3775">
        <v>4</v>
      </c>
      <c r="H3775">
        <v>0</v>
      </c>
      <c r="I3775">
        <v>67</v>
      </c>
      <c r="J3775">
        <v>2</v>
      </c>
      <c r="K3775">
        <v>229.55</v>
      </c>
      <c r="L3775" t="str">
        <f t="shared" si="348"/>
        <v/>
      </c>
      <c r="M3775">
        <v>3</v>
      </c>
      <c r="N3775" t="str">
        <f t="shared" si="349"/>
        <v/>
      </c>
      <c r="O3775">
        <v>138</v>
      </c>
      <c r="P3775" s="11">
        <v>0</v>
      </c>
      <c r="Q3775" s="11">
        <v>2.9850746268656699E-2</v>
      </c>
      <c r="R3775" s="12">
        <v>76.516666666666595</v>
      </c>
      <c r="S3775" t="s">
        <v>22</v>
      </c>
      <c r="T3775">
        <v>0</v>
      </c>
      <c r="U3775">
        <f t="shared" si="350"/>
        <v>1</v>
      </c>
      <c r="V3775">
        <f t="shared" si="351"/>
        <v>1</v>
      </c>
      <c r="W3775">
        <f t="shared" si="352"/>
        <v>3</v>
      </c>
      <c r="X3775" t="str">
        <f t="shared" si="353"/>
        <v>113</v>
      </c>
      <c r="Y3775" t="str">
        <f>IF(Table1[[#This Row],[RFM_Score]]="555","Champion", IF(AND(J3775&gt;=4,V3775&gt;=4),"Loyal", IF(U3775&lt;=2,"At Risk", IF(W3775&gt;=4,"Potential Loyalist","Others"))))</f>
        <v>At Risk</v>
      </c>
    </row>
    <row r="3776" spans="1:25">
      <c r="A3776" t="s">
        <v>1081</v>
      </c>
      <c r="B3776">
        <v>32</v>
      </c>
      <c r="C3776" t="s">
        <v>19</v>
      </c>
      <c r="D3776" t="s">
        <v>29</v>
      </c>
      <c r="E3776" s="6" t="s">
        <v>15846</v>
      </c>
      <c r="F3776" t="s">
        <v>26</v>
      </c>
      <c r="G3776">
        <v>3</v>
      </c>
      <c r="H3776">
        <v>1</v>
      </c>
      <c r="I3776">
        <v>45</v>
      </c>
      <c r="J3776">
        <v>5</v>
      </c>
      <c r="K3776">
        <v>229.44</v>
      </c>
      <c r="L3776" t="str">
        <f t="shared" si="348"/>
        <v/>
      </c>
      <c r="M3776">
        <v>3</v>
      </c>
      <c r="N3776" t="str">
        <f t="shared" si="349"/>
        <v/>
      </c>
      <c r="O3776">
        <v>6</v>
      </c>
      <c r="P3776" s="11">
        <v>0.33333333333333298</v>
      </c>
      <c r="Q3776" s="11">
        <v>0.11111111111111099</v>
      </c>
      <c r="R3776" s="12">
        <v>76.48</v>
      </c>
      <c r="S3776" t="s">
        <v>22</v>
      </c>
      <c r="T3776">
        <v>0</v>
      </c>
      <c r="U3776">
        <f t="shared" si="350"/>
        <v>5</v>
      </c>
      <c r="V3776">
        <f t="shared" si="351"/>
        <v>1</v>
      </c>
      <c r="W3776">
        <f t="shared" si="352"/>
        <v>3</v>
      </c>
      <c r="X3776" t="str">
        <f t="shared" si="353"/>
        <v>513</v>
      </c>
      <c r="Y3776" t="str">
        <f>IF(Table1[[#This Row],[RFM_Score]]="555","Champion", IF(AND(J3776&gt;=4,V3776&gt;=4),"Loyal", IF(U3776&lt;=2,"At Risk", IF(W3776&gt;=4,"Potential Loyalist","Others"))))</f>
        <v>Others</v>
      </c>
    </row>
    <row r="3777" spans="1:25">
      <c r="A3777" t="s">
        <v>4522</v>
      </c>
      <c r="B3777">
        <v>18</v>
      </c>
      <c r="C3777" t="s">
        <v>19</v>
      </c>
      <c r="D3777" t="s">
        <v>46</v>
      </c>
      <c r="E3777" s="6" t="s">
        <v>15847</v>
      </c>
      <c r="F3777" t="s">
        <v>26</v>
      </c>
      <c r="G3777">
        <v>2</v>
      </c>
      <c r="H3777">
        <v>1</v>
      </c>
      <c r="I3777">
        <v>41</v>
      </c>
      <c r="J3777">
        <v>1</v>
      </c>
      <c r="K3777">
        <v>229.44</v>
      </c>
      <c r="L3777" t="str">
        <f t="shared" si="348"/>
        <v/>
      </c>
      <c r="M3777">
        <v>3</v>
      </c>
      <c r="N3777" t="str">
        <f t="shared" si="349"/>
        <v/>
      </c>
      <c r="O3777">
        <v>0</v>
      </c>
      <c r="P3777" s="11">
        <v>0.5</v>
      </c>
      <c r="Q3777" s="11">
        <v>2.4390243902439001E-2</v>
      </c>
      <c r="R3777" s="12">
        <v>76.48</v>
      </c>
      <c r="S3777" t="s">
        <v>22</v>
      </c>
      <c r="T3777">
        <v>0</v>
      </c>
      <c r="U3777">
        <f t="shared" si="350"/>
        <v>5</v>
      </c>
      <c r="V3777">
        <f t="shared" si="351"/>
        <v>1</v>
      </c>
      <c r="W3777">
        <f t="shared" si="352"/>
        <v>3</v>
      </c>
      <c r="X3777" t="str">
        <f t="shared" si="353"/>
        <v>513</v>
      </c>
      <c r="Y3777" t="str">
        <f>IF(Table1[[#This Row],[RFM_Score]]="555","Champion", IF(AND(J3777&gt;=4,V3777&gt;=4),"Loyal", IF(U3777&lt;=2,"At Risk", IF(W3777&gt;=4,"Potential Loyalist","Others"))))</f>
        <v>Others</v>
      </c>
    </row>
    <row r="3778" spans="1:25">
      <c r="A3778" t="s">
        <v>4242</v>
      </c>
      <c r="B3778">
        <v>27</v>
      </c>
      <c r="C3778" t="s">
        <v>24</v>
      </c>
      <c r="D3778" t="s">
        <v>41</v>
      </c>
      <c r="E3778" s="6" t="s">
        <v>15848</v>
      </c>
      <c r="F3778" t="s">
        <v>26</v>
      </c>
      <c r="G3778">
        <v>1</v>
      </c>
      <c r="H3778">
        <v>0</v>
      </c>
      <c r="I3778">
        <v>51</v>
      </c>
      <c r="J3778">
        <v>1</v>
      </c>
      <c r="K3778">
        <v>229.32</v>
      </c>
      <c r="L3778" t="str">
        <f t="shared" ref="L3778:L3841" si="354">IF(OR(K3778&lt;$AC$10, K3778&gt;$AC$11), "OUTLIER", "")</f>
        <v/>
      </c>
      <c r="M3778">
        <v>3</v>
      </c>
      <c r="N3778" t="str">
        <f t="shared" ref="N3778:N3841" si="355">IF(OR(M3778&lt;$AC$16, M3778&gt;$AC$17), "OUTLIER", "")</f>
        <v/>
      </c>
      <c r="O3778">
        <v>17</v>
      </c>
      <c r="P3778" s="11">
        <v>0</v>
      </c>
      <c r="Q3778" s="11">
        <v>1.9607843137254902E-2</v>
      </c>
      <c r="R3778" s="12">
        <v>76.44</v>
      </c>
      <c r="S3778" t="s">
        <v>22</v>
      </c>
      <c r="T3778">
        <v>0</v>
      </c>
      <c r="U3778">
        <f t="shared" ref="U3778:U3841" si="356">IF(O3778&lt;=20,5,IF(O3778&lt;=40,4,IF(O3778&lt;=70,3,IF(O3778&lt;=100,2,1))))</f>
        <v>5</v>
      </c>
      <c r="V3778">
        <f t="shared" ref="V3778:V3841" si="357">IF(M3778&gt;=11,5,IF(M3778&gt;=9,4,IF(M3778&gt;=7,3,IF(M3778&gt;=5,2,1))))</f>
        <v>1</v>
      </c>
      <c r="W3778">
        <f t="shared" ref="W3778:W3841" si="358">IF(K3778&gt;=500,5,IF(K3778&gt;=300,4,IF(K3778&gt;=150,3,IF(K3778&gt;=50,2,1))))</f>
        <v>3</v>
      </c>
      <c r="X3778" t="str">
        <f t="shared" ref="X3778:X3841" si="359">U3778 &amp; V3778 &amp; W3778</f>
        <v>513</v>
      </c>
      <c r="Y3778" t="str">
        <f>IF(Table1[[#This Row],[RFM_Score]]="555","Champion", IF(AND(J3778&gt;=4,V3778&gt;=4),"Loyal", IF(U3778&lt;=2,"At Risk", IF(W3778&gt;=4,"Potential Loyalist","Others"))))</f>
        <v>Others</v>
      </c>
    </row>
    <row r="3779" spans="1:25">
      <c r="A3779" t="s">
        <v>106</v>
      </c>
      <c r="B3779">
        <v>27</v>
      </c>
      <c r="C3779" t="s">
        <v>19</v>
      </c>
      <c r="D3779" t="s">
        <v>20</v>
      </c>
      <c r="E3779" s="6" t="s">
        <v>15849</v>
      </c>
      <c r="F3779" t="s">
        <v>60</v>
      </c>
      <c r="G3779">
        <v>4</v>
      </c>
      <c r="H3779">
        <v>2</v>
      </c>
      <c r="I3779">
        <v>54</v>
      </c>
      <c r="J3779">
        <v>4</v>
      </c>
      <c r="K3779">
        <v>227.66</v>
      </c>
      <c r="L3779" t="str">
        <f t="shared" si="354"/>
        <v/>
      </c>
      <c r="M3779">
        <v>3</v>
      </c>
      <c r="N3779" t="str">
        <f t="shared" si="355"/>
        <v/>
      </c>
      <c r="O3779">
        <v>7</v>
      </c>
      <c r="P3779" s="11">
        <v>0.5</v>
      </c>
      <c r="Q3779" s="11">
        <v>7.4074074074074001E-2</v>
      </c>
      <c r="R3779" s="12">
        <v>75.886666666666599</v>
      </c>
      <c r="S3779" t="s">
        <v>22</v>
      </c>
      <c r="T3779">
        <v>0</v>
      </c>
      <c r="U3779">
        <f t="shared" si="356"/>
        <v>5</v>
      </c>
      <c r="V3779">
        <f t="shared" si="357"/>
        <v>1</v>
      </c>
      <c r="W3779">
        <f t="shared" si="358"/>
        <v>3</v>
      </c>
      <c r="X3779" t="str">
        <f t="shared" si="359"/>
        <v>513</v>
      </c>
      <c r="Y3779" t="str">
        <f>IF(Table1[[#This Row],[RFM_Score]]="555","Champion", IF(AND(J3779&gt;=4,V3779&gt;=4),"Loyal", IF(U3779&lt;=2,"At Risk", IF(W3779&gt;=4,"Potential Loyalist","Others"))))</f>
        <v>Others</v>
      </c>
    </row>
    <row r="3780" spans="1:25">
      <c r="A3780" t="s">
        <v>750</v>
      </c>
      <c r="B3780">
        <v>39</v>
      </c>
      <c r="C3780" t="s">
        <v>24</v>
      </c>
      <c r="D3780" t="s">
        <v>25</v>
      </c>
      <c r="E3780" s="6" t="s">
        <v>15850</v>
      </c>
      <c r="F3780" t="s">
        <v>37</v>
      </c>
      <c r="G3780">
        <v>1</v>
      </c>
      <c r="H3780">
        <v>0</v>
      </c>
      <c r="I3780">
        <v>64</v>
      </c>
      <c r="J3780">
        <v>2</v>
      </c>
      <c r="K3780">
        <v>227.24</v>
      </c>
      <c r="L3780" t="str">
        <f t="shared" si="354"/>
        <v/>
      </c>
      <c r="M3780">
        <v>3</v>
      </c>
      <c r="N3780" t="str">
        <f t="shared" si="355"/>
        <v/>
      </c>
      <c r="O3780">
        <v>21</v>
      </c>
      <c r="P3780" s="11">
        <v>0</v>
      </c>
      <c r="Q3780" s="11">
        <v>3.125E-2</v>
      </c>
      <c r="R3780" s="12">
        <v>75.746666666666599</v>
      </c>
      <c r="S3780" t="s">
        <v>22</v>
      </c>
      <c r="T3780">
        <v>0</v>
      </c>
      <c r="U3780">
        <f t="shared" si="356"/>
        <v>4</v>
      </c>
      <c r="V3780">
        <f t="shared" si="357"/>
        <v>1</v>
      </c>
      <c r="W3780">
        <f t="shared" si="358"/>
        <v>3</v>
      </c>
      <c r="X3780" t="str">
        <f t="shared" si="359"/>
        <v>413</v>
      </c>
      <c r="Y3780" t="str">
        <f>IF(Table1[[#This Row],[RFM_Score]]="555","Champion", IF(AND(J3780&gt;=4,V3780&gt;=4),"Loyal", IF(U3780&lt;=2,"At Risk", IF(W3780&gt;=4,"Potential Loyalist","Others"))))</f>
        <v>Others</v>
      </c>
    </row>
    <row r="3781" spans="1:25">
      <c r="A3781" t="s">
        <v>8433</v>
      </c>
      <c r="B3781">
        <v>46</v>
      </c>
      <c r="C3781" t="s">
        <v>19</v>
      </c>
      <c r="D3781" t="s">
        <v>41</v>
      </c>
      <c r="E3781" s="6" t="s">
        <v>15851</v>
      </c>
      <c r="F3781" t="s">
        <v>30</v>
      </c>
      <c r="G3781">
        <v>4</v>
      </c>
      <c r="H3781">
        <v>0</v>
      </c>
      <c r="I3781">
        <v>42</v>
      </c>
      <c r="J3781">
        <v>2</v>
      </c>
      <c r="K3781">
        <v>227.19</v>
      </c>
      <c r="L3781" t="str">
        <f t="shared" si="354"/>
        <v/>
      </c>
      <c r="M3781">
        <v>3</v>
      </c>
      <c r="N3781" t="str">
        <f t="shared" si="355"/>
        <v/>
      </c>
      <c r="O3781">
        <v>20</v>
      </c>
      <c r="P3781" s="11">
        <v>0</v>
      </c>
      <c r="Q3781" s="11">
        <v>4.7619047619047603E-2</v>
      </c>
      <c r="R3781" s="12">
        <v>75.73</v>
      </c>
      <c r="S3781" t="s">
        <v>22</v>
      </c>
      <c r="T3781">
        <v>1</v>
      </c>
      <c r="U3781">
        <f t="shared" si="356"/>
        <v>5</v>
      </c>
      <c r="V3781">
        <f t="shared" si="357"/>
        <v>1</v>
      </c>
      <c r="W3781">
        <f t="shared" si="358"/>
        <v>3</v>
      </c>
      <c r="X3781" t="str">
        <f t="shared" si="359"/>
        <v>513</v>
      </c>
      <c r="Y3781" t="str">
        <f>IF(Table1[[#This Row],[RFM_Score]]="555","Champion", IF(AND(J3781&gt;=4,V3781&gt;=4),"Loyal", IF(U3781&lt;=2,"At Risk", IF(W3781&gt;=4,"Potential Loyalist","Others"))))</f>
        <v>Others</v>
      </c>
    </row>
    <row r="3782" spans="1:25">
      <c r="A3782" t="s">
        <v>2343</v>
      </c>
      <c r="B3782">
        <v>42</v>
      </c>
      <c r="C3782" t="s">
        <v>24</v>
      </c>
      <c r="D3782" t="s">
        <v>35</v>
      </c>
      <c r="E3782" s="6" t="s">
        <v>15852</v>
      </c>
      <c r="F3782" t="s">
        <v>30</v>
      </c>
      <c r="G3782">
        <v>3</v>
      </c>
      <c r="H3782">
        <v>1</v>
      </c>
      <c r="I3782">
        <v>64</v>
      </c>
      <c r="J3782">
        <v>2</v>
      </c>
      <c r="K3782">
        <v>227.15</v>
      </c>
      <c r="L3782" t="str">
        <f t="shared" si="354"/>
        <v/>
      </c>
      <c r="M3782">
        <v>3</v>
      </c>
      <c r="N3782" t="str">
        <f t="shared" si="355"/>
        <v/>
      </c>
      <c r="O3782">
        <v>14</v>
      </c>
      <c r="P3782" s="11">
        <v>0.33333333333333298</v>
      </c>
      <c r="Q3782" s="11">
        <v>3.125E-2</v>
      </c>
      <c r="R3782" s="12">
        <v>75.716666666666598</v>
      </c>
      <c r="S3782" t="s">
        <v>22</v>
      </c>
      <c r="T3782">
        <v>0</v>
      </c>
      <c r="U3782">
        <f t="shared" si="356"/>
        <v>5</v>
      </c>
      <c r="V3782">
        <f t="shared" si="357"/>
        <v>1</v>
      </c>
      <c r="W3782">
        <f t="shared" si="358"/>
        <v>3</v>
      </c>
      <c r="X3782" t="str">
        <f t="shared" si="359"/>
        <v>513</v>
      </c>
      <c r="Y3782" t="str">
        <f>IF(Table1[[#This Row],[RFM_Score]]="555","Champion", IF(AND(J3782&gt;=4,V3782&gt;=4),"Loyal", IF(U3782&lt;=2,"At Risk", IF(W3782&gt;=4,"Potential Loyalist","Others"))))</f>
        <v>Others</v>
      </c>
    </row>
    <row r="3783" spans="1:25">
      <c r="A3783" t="s">
        <v>4357</v>
      </c>
      <c r="B3783">
        <v>34</v>
      </c>
      <c r="C3783" t="s">
        <v>24</v>
      </c>
      <c r="D3783" t="s">
        <v>41</v>
      </c>
      <c r="E3783" s="6" t="s">
        <v>15853</v>
      </c>
      <c r="F3783" t="s">
        <v>30</v>
      </c>
      <c r="G3783">
        <v>3</v>
      </c>
      <c r="H3783">
        <v>1</v>
      </c>
      <c r="I3783">
        <v>54</v>
      </c>
      <c r="J3783">
        <v>4</v>
      </c>
      <c r="K3783">
        <v>226.79</v>
      </c>
      <c r="L3783" t="str">
        <f t="shared" si="354"/>
        <v/>
      </c>
      <c r="M3783">
        <v>3</v>
      </c>
      <c r="N3783" t="str">
        <f t="shared" si="355"/>
        <v/>
      </c>
      <c r="O3783">
        <v>6</v>
      </c>
      <c r="P3783" s="11">
        <v>0.33333333333333298</v>
      </c>
      <c r="Q3783" s="11">
        <v>7.4074074074074001E-2</v>
      </c>
      <c r="R3783" s="12">
        <v>75.596666666666593</v>
      </c>
      <c r="S3783" t="s">
        <v>22</v>
      </c>
      <c r="T3783">
        <v>1</v>
      </c>
      <c r="U3783">
        <f t="shared" si="356"/>
        <v>5</v>
      </c>
      <c r="V3783">
        <f t="shared" si="357"/>
        <v>1</v>
      </c>
      <c r="W3783">
        <f t="shared" si="358"/>
        <v>3</v>
      </c>
      <c r="X3783" t="str">
        <f t="shared" si="359"/>
        <v>513</v>
      </c>
      <c r="Y3783" t="str">
        <f>IF(Table1[[#This Row],[RFM_Score]]="555","Champion", IF(AND(J3783&gt;=4,V3783&gt;=4),"Loyal", IF(U3783&lt;=2,"At Risk", IF(W3783&gt;=4,"Potential Loyalist","Others"))))</f>
        <v>Others</v>
      </c>
    </row>
    <row r="3784" spans="1:25">
      <c r="A3784" t="s">
        <v>10023</v>
      </c>
      <c r="B3784">
        <v>30</v>
      </c>
      <c r="C3784" t="s">
        <v>19</v>
      </c>
      <c r="D3784" t="s">
        <v>41</v>
      </c>
      <c r="E3784" s="6" t="s">
        <v>15854</v>
      </c>
      <c r="F3784" t="s">
        <v>30</v>
      </c>
      <c r="G3784">
        <v>1</v>
      </c>
      <c r="H3784">
        <v>0</v>
      </c>
      <c r="I3784">
        <v>41</v>
      </c>
      <c r="J3784">
        <v>3</v>
      </c>
      <c r="K3784">
        <v>226.45</v>
      </c>
      <c r="L3784" t="str">
        <f t="shared" si="354"/>
        <v/>
      </c>
      <c r="M3784">
        <v>3</v>
      </c>
      <c r="N3784" t="str">
        <f t="shared" si="355"/>
        <v/>
      </c>
      <c r="O3784">
        <v>11</v>
      </c>
      <c r="P3784" s="11">
        <v>0</v>
      </c>
      <c r="Q3784" s="11">
        <v>7.3170731707316999E-2</v>
      </c>
      <c r="R3784" s="12">
        <v>75.483333333333306</v>
      </c>
      <c r="S3784" t="s">
        <v>22</v>
      </c>
      <c r="T3784">
        <v>0</v>
      </c>
      <c r="U3784">
        <f t="shared" si="356"/>
        <v>5</v>
      </c>
      <c r="V3784">
        <f t="shared" si="357"/>
        <v>1</v>
      </c>
      <c r="W3784">
        <f t="shared" si="358"/>
        <v>3</v>
      </c>
      <c r="X3784" t="str">
        <f t="shared" si="359"/>
        <v>513</v>
      </c>
      <c r="Y3784" t="str">
        <f>IF(Table1[[#This Row],[RFM_Score]]="555","Champion", IF(AND(J3784&gt;=4,V3784&gt;=4),"Loyal", IF(U3784&lt;=2,"At Risk", IF(W3784&gt;=4,"Potential Loyalist","Others"))))</f>
        <v>Others</v>
      </c>
    </row>
    <row r="3785" spans="1:25">
      <c r="A3785" t="s">
        <v>7680</v>
      </c>
      <c r="B3785">
        <v>35</v>
      </c>
      <c r="C3785" t="s">
        <v>33</v>
      </c>
      <c r="D3785" t="s">
        <v>25</v>
      </c>
      <c r="E3785" s="6" t="s">
        <v>15855</v>
      </c>
      <c r="F3785" t="s">
        <v>21</v>
      </c>
      <c r="G3785">
        <v>8</v>
      </c>
      <c r="H3785">
        <v>0</v>
      </c>
      <c r="I3785">
        <v>47</v>
      </c>
      <c r="J3785">
        <v>5</v>
      </c>
      <c r="K3785">
        <v>226.01</v>
      </c>
      <c r="L3785" t="str">
        <f t="shared" si="354"/>
        <v/>
      </c>
      <c r="M3785">
        <v>3</v>
      </c>
      <c r="N3785" t="str">
        <f t="shared" si="355"/>
        <v/>
      </c>
      <c r="O3785">
        <v>73</v>
      </c>
      <c r="P3785" s="11">
        <v>0</v>
      </c>
      <c r="Q3785" s="11">
        <v>0.10638297872340401</v>
      </c>
      <c r="R3785" s="12">
        <v>75.336666666666602</v>
      </c>
      <c r="S3785" t="s">
        <v>22</v>
      </c>
      <c r="T3785">
        <v>0</v>
      </c>
      <c r="U3785">
        <f t="shared" si="356"/>
        <v>2</v>
      </c>
      <c r="V3785">
        <f t="shared" si="357"/>
        <v>1</v>
      </c>
      <c r="W3785">
        <f t="shared" si="358"/>
        <v>3</v>
      </c>
      <c r="X3785" t="str">
        <f t="shared" si="359"/>
        <v>213</v>
      </c>
      <c r="Y3785" t="str">
        <f>IF(Table1[[#This Row],[RFM_Score]]="555","Champion", IF(AND(J3785&gt;=4,V3785&gt;=4),"Loyal", IF(U3785&lt;=2,"At Risk", IF(W3785&gt;=4,"Potential Loyalist","Others"))))</f>
        <v>At Risk</v>
      </c>
    </row>
    <row r="3786" spans="1:25">
      <c r="A3786" t="s">
        <v>4199</v>
      </c>
      <c r="B3786">
        <v>31</v>
      </c>
      <c r="C3786" t="s">
        <v>19</v>
      </c>
      <c r="D3786" t="s">
        <v>25</v>
      </c>
      <c r="E3786" s="6" t="s">
        <v>15856</v>
      </c>
      <c r="F3786" t="s">
        <v>30</v>
      </c>
      <c r="G3786">
        <v>3</v>
      </c>
      <c r="H3786">
        <v>1</v>
      </c>
      <c r="I3786">
        <v>44</v>
      </c>
      <c r="J3786">
        <v>2</v>
      </c>
      <c r="K3786">
        <v>225.69</v>
      </c>
      <c r="L3786" t="str">
        <f t="shared" si="354"/>
        <v/>
      </c>
      <c r="M3786">
        <v>3</v>
      </c>
      <c r="N3786" t="str">
        <f t="shared" si="355"/>
        <v/>
      </c>
      <c r="O3786">
        <v>9</v>
      </c>
      <c r="P3786" s="11">
        <v>0.33333333333333298</v>
      </c>
      <c r="Q3786" s="11">
        <v>4.54545454545454E-2</v>
      </c>
      <c r="R3786" s="12">
        <v>75.23</v>
      </c>
      <c r="S3786" t="s">
        <v>22</v>
      </c>
      <c r="T3786">
        <v>0</v>
      </c>
      <c r="U3786">
        <f t="shared" si="356"/>
        <v>5</v>
      </c>
      <c r="V3786">
        <f t="shared" si="357"/>
        <v>1</v>
      </c>
      <c r="W3786">
        <f t="shared" si="358"/>
        <v>3</v>
      </c>
      <c r="X3786" t="str">
        <f t="shared" si="359"/>
        <v>513</v>
      </c>
      <c r="Y3786" t="str">
        <f>IF(Table1[[#This Row],[RFM_Score]]="555","Champion", IF(AND(J3786&gt;=4,V3786&gt;=4),"Loyal", IF(U3786&lt;=2,"At Risk", IF(W3786&gt;=4,"Potential Loyalist","Others"))))</f>
        <v>Others</v>
      </c>
    </row>
    <row r="3787" spans="1:25">
      <c r="A3787" t="s">
        <v>1883</v>
      </c>
      <c r="B3787">
        <v>50</v>
      </c>
      <c r="C3787" t="s">
        <v>19</v>
      </c>
      <c r="D3787" t="s">
        <v>35</v>
      </c>
      <c r="E3787" s="6" t="s">
        <v>15857</v>
      </c>
      <c r="F3787" t="s">
        <v>30</v>
      </c>
      <c r="G3787">
        <v>2</v>
      </c>
      <c r="H3787">
        <v>0</v>
      </c>
      <c r="I3787">
        <v>53</v>
      </c>
      <c r="J3787">
        <v>3</v>
      </c>
      <c r="K3787">
        <v>225.09</v>
      </c>
      <c r="L3787" t="str">
        <f t="shared" si="354"/>
        <v/>
      </c>
      <c r="M3787">
        <v>3</v>
      </c>
      <c r="N3787" t="str">
        <f t="shared" si="355"/>
        <v/>
      </c>
      <c r="O3787">
        <v>6</v>
      </c>
      <c r="P3787" s="11">
        <v>0</v>
      </c>
      <c r="Q3787" s="11">
        <v>5.6603773584905599E-2</v>
      </c>
      <c r="R3787" s="12">
        <v>75.03</v>
      </c>
      <c r="S3787" t="s">
        <v>22</v>
      </c>
      <c r="T3787">
        <v>0</v>
      </c>
      <c r="U3787">
        <f t="shared" si="356"/>
        <v>5</v>
      </c>
      <c r="V3787">
        <f t="shared" si="357"/>
        <v>1</v>
      </c>
      <c r="W3787">
        <f t="shared" si="358"/>
        <v>3</v>
      </c>
      <c r="X3787" t="str">
        <f t="shared" si="359"/>
        <v>513</v>
      </c>
      <c r="Y3787" t="str">
        <f>IF(Table1[[#This Row],[RFM_Score]]="555","Champion", IF(AND(J3787&gt;=4,V3787&gt;=4),"Loyal", IF(U3787&lt;=2,"At Risk", IF(W3787&gt;=4,"Potential Loyalist","Others"))))</f>
        <v>Others</v>
      </c>
    </row>
    <row r="3788" spans="1:25">
      <c r="A3788" t="s">
        <v>2143</v>
      </c>
      <c r="B3788">
        <v>24</v>
      </c>
      <c r="C3788" t="s">
        <v>24</v>
      </c>
      <c r="D3788" t="s">
        <v>25</v>
      </c>
      <c r="E3788" s="6" t="s">
        <v>15858</v>
      </c>
      <c r="F3788" t="s">
        <v>21</v>
      </c>
      <c r="G3788">
        <v>2</v>
      </c>
      <c r="H3788">
        <v>0</v>
      </c>
      <c r="I3788">
        <v>50</v>
      </c>
      <c r="J3788">
        <v>1</v>
      </c>
      <c r="K3788">
        <v>224.63</v>
      </c>
      <c r="L3788" t="str">
        <f t="shared" si="354"/>
        <v/>
      </c>
      <c r="M3788">
        <v>3</v>
      </c>
      <c r="N3788" t="str">
        <f t="shared" si="355"/>
        <v/>
      </c>
      <c r="O3788">
        <v>28</v>
      </c>
      <c r="P3788" s="11">
        <v>0</v>
      </c>
      <c r="Q3788" s="11">
        <v>0.02</v>
      </c>
      <c r="R3788" s="12">
        <v>74.876666666666594</v>
      </c>
      <c r="S3788" t="s">
        <v>22</v>
      </c>
      <c r="T3788">
        <v>0</v>
      </c>
      <c r="U3788">
        <f t="shared" si="356"/>
        <v>4</v>
      </c>
      <c r="V3788">
        <f t="shared" si="357"/>
        <v>1</v>
      </c>
      <c r="W3788">
        <f t="shared" si="358"/>
        <v>3</v>
      </c>
      <c r="X3788" t="str">
        <f t="shared" si="359"/>
        <v>413</v>
      </c>
      <c r="Y3788" t="str">
        <f>IF(Table1[[#This Row],[RFM_Score]]="555","Champion", IF(AND(J3788&gt;=4,V3788&gt;=4),"Loyal", IF(U3788&lt;=2,"At Risk", IF(W3788&gt;=4,"Potential Loyalist","Others"))))</f>
        <v>Others</v>
      </c>
    </row>
    <row r="3789" spans="1:25">
      <c r="A3789" t="s">
        <v>5322</v>
      </c>
      <c r="B3789">
        <v>39</v>
      </c>
      <c r="C3789" t="s">
        <v>24</v>
      </c>
      <c r="D3789" t="s">
        <v>25</v>
      </c>
      <c r="E3789" s="6" t="s">
        <v>15859</v>
      </c>
      <c r="F3789" t="s">
        <v>30</v>
      </c>
      <c r="G3789">
        <v>3</v>
      </c>
      <c r="H3789">
        <v>0</v>
      </c>
      <c r="I3789">
        <v>55</v>
      </c>
      <c r="J3789">
        <v>5</v>
      </c>
      <c r="K3789">
        <v>224.22</v>
      </c>
      <c r="L3789" t="str">
        <f t="shared" si="354"/>
        <v/>
      </c>
      <c r="M3789">
        <v>3</v>
      </c>
      <c r="N3789" t="str">
        <f t="shared" si="355"/>
        <v/>
      </c>
      <c r="O3789">
        <v>67</v>
      </c>
      <c r="P3789" s="11">
        <v>0</v>
      </c>
      <c r="Q3789" s="11">
        <v>9.0909090909090898E-2</v>
      </c>
      <c r="R3789" s="12">
        <v>74.739999999999995</v>
      </c>
      <c r="S3789" t="s">
        <v>22</v>
      </c>
      <c r="T3789">
        <v>0</v>
      </c>
      <c r="U3789">
        <f t="shared" si="356"/>
        <v>3</v>
      </c>
      <c r="V3789">
        <f t="shared" si="357"/>
        <v>1</v>
      </c>
      <c r="W3789">
        <f t="shared" si="358"/>
        <v>3</v>
      </c>
      <c r="X3789" t="str">
        <f t="shared" si="359"/>
        <v>313</v>
      </c>
      <c r="Y3789" t="str">
        <f>IF(Table1[[#This Row],[RFM_Score]]="555","Champion", IF(AND(J3789&gt;=4,V3789&gt;=4),"Loyal", IF(U3789&lt;=2,"At Risk", IF(W3789&gt;=4,"Potential Loyalist","Others"))))</f>
        <v>Others</v>
      </c>
    </row>
    <row r="3790" spans="1:25">
      <c r="A3790" t="s">
        <v>11452</v>
      </c>
      <c r="B3790">
        <v>27</v>
      </c>
      <c r="C3790" t="s">
        <v>19</v>
      </c>
      <c r="D3790" t="s">
        <v>20</v>
      </c>
      <c r="E3790" s="6" t="s">
        <v>15860</v>
      </c>
      <c r="F3790" t="s">
        <v>26</v>
      </c>
      <c r="G3790">
        <v>4</v>
      </c>
      <c r="H3790">
        <v>2</v>
      </c>
      <c r="I3790">
        <v>44</v>
      </c>
      <c r="J3790">
        <v>1</v>
      </c>
      <c r="K3790">
        <v>223.81</v>
      </c>
      <c r="L3790" t="str">
        <f t="shared" si="354"/>
        <v/>
      </c>
      <c r="M3790">
        <v>3</v>
      </c>
      <c r="N3790" t="str">
        <f t="shared" si="355"/>
        <v/>
      </c>
      <c r="O3790">
        <v>4</v>
      </c>
      <c r="P3790" s="11">
        <v>0.5</v>
      </c>
      <c r="Q3790" s="11">
        <v>2.27272727272727E-2</v>
      </c>
      <c r="R3790" s="12">
        <v>74.603333333333296</v>
      </c>
      <c r="S3790" t="s">
        <v>22</v>
      </c>
      <c r="T3790">
        <v>0</v>
      </c>
      <c r="U3790">
        <f t="shared" si="356"/>
        <v>5</v>
      </c>
      <c r="V3790">
        <f t="shared" si="357"/>
        <v>1</v>
      </c>
      <c r="W3790">
        <f t="shared" si="358"/>
        <v>3</v>
      </c>
      <c r="X3790" t="str">
        <f t="shared" si="359"/>
        <v>513</v>
      </c>
      <c r="Y3790" t="str">
        <f>IF(Table1[[#This Row],[RFM_Score]]="555","Champion", IF(AND(J3790&gt;=4,V3790&gt;=4),"Loyal", IF(U3790&lt;=2,"At Risk", IF(W3790&gt;=4,"Potential Loyalist","Others"))))</f>
        <v>Others</v>
      </c>
    </row>
    <row r="3791" spans="1:25">
      <c r="A3791" t="s">
        <v>241</v>
      </c>
      <c r="B3791">
        <v>18</v>
      </c>
      <c r="C3791" t="s">
        <v>24</v>
      </c>
      <c r="D3791" t="s">
        <v>49</v>
      </c>
      <c r="E3791" s="6" t="s">
        <v>15861</v>
      </c>
      <c r="F3791" t="s">
        <v>30</v>
      </c>
      <c r="G3791">
        <v>6</v>
      </c>
      <c r="H3791">
        <v>4</v>
      </c>
      <c r="I3791">
        <v>44</v>
      </c>
      <c r="J3791">
        <v>2</v>
      </c>
      <c r="K3791">
        <v>223.58</v>
      </c>
      <c r="L3791" t="str">
        <f t="shared" si="354"/>
        <v/>
      </c>
      <c r="M3791">
        <v>3</v>
      </c>
      <c r="N3791" t="str">
        <f t="shared" si="355"/>
        <v/>
      </c>
      <c r="O3791">
        <v>1</v>
      </c>
      <c r="P3791" s="11">
        <v>0.66666666666666596</v>
      </c>
      <c r="Q3791" s="11">
        <v>4.54545454545454E-2</v>
      </c>
      <c r="R3791" s="12">
        <v>74.5266666666666</v>
      </c>
      <c r="S3791" t="s">
        <v>22</v>
      </c>
      <c r="T3791">
        <v>0</v>
      </c>
      <c r="U3791">
        <f t="shared" si="356"/>
        <v>5</v>
      </c>
      <c r="V3791">
        <f t="shared" si="357"/>
        <v>1</v>
      </c>
      <c r="W3791">
        <f t="shared" si="358"/>
        <v>3</v>
      </c>
      <c r="X3791" t="str">
        <f t="shared" si="359"/>
        <v>513</v>
      </c>
      <c r="Y3791" t="str">
        <f>IF(Table1[[#This Row],[RFM_Score]]="555","Champion", IF(AND(J3791&gt;=4,V3791&gt;=4),"Loyal", IF(U3791&lt;=2,"At Risk", IF(W3791&gt;=4,"Potential Loyalist","Others"))))</f>
        <v>Others</v>
      </c>
    </row>
    <row r="3792" spans="1:25">
      <c r="A3792" t="s">
        <v>7829</v>
      </c>
      <c r="B3792">
        <v>23</v>
      </c>
      <c r="C3792" t="s">
        <v>19</v>
      </c>
      <c r="D3792" t="s">
        <v>20</v>
      </c>
      <c r="E3792" s="6" t="s">
        <v>15862</v>
      </c>
      <c r="F3792" t="s">
        <v>30</v>
      </c>
      <c r="G3792">
        <v>4</v>
      </c>
      <c r="H3792">
        <v>3</v>
      </c>
      <c r="I3792">
        <v>51</v>
      </c>
      <c r="J3792">
        <v>4</v>
      </c>
      <c r="K3792">
        <v>223.39</v>
      </c>
      <c r="L3792" t="str">
        <f t="shared" si="354"/>
        <v/>
      </c>
      <c r="M3792">
        <v>3</v>
      </c>
      <c r="N3792" t="str">
        <f t="shared" si="355"/>
        <v/>
      </c>
      <c r="O3792">
        <v>18</v>
      </c>
      <c r="P3792" s="11">
        <v>0.75</v>
      </c>
      <c r="Q3792" s="11">
        <v>7.8431372549019607E-2</v>
      </c>
      <c r="R3792" s="12">
        <v>74.463333333333296</v>
      </c>
      <c r="S3792" t="s">
        <v>22</v>
      </c>
      <c r="T3792">
        <v>0</v>
      </c>
      <c r="U3792">
        <f t="shared" si="356"/>
        <v>5</v>
      </c>
      <c r="V3792">
        <f t="shared" si="357"/>
        <v>1</v>
      </c>
      <c r="W3792">
        <f t="shared" si="358"/>
        <v>3</v>
      </c>
      <c r="X3792" t="str">
        <f t="shared" si="359"/>
        <v>513</v>
      </c>
      <c r="Y3792" t="str">
        <f>IF(Table1[[#This Row],[RFM_Score]]="555","Champion", IF(AND(J3792&gt;=4,V3792&gt;=4),"Loyal", IF(U3792&lt;=2,"At Risk", IF(W3792&gt;=4,"Potential Loyalist","Others"))))</f>
        <v>Others</v>
      </c>
    </row>
    <row r="3793" spans="1:25">
      <c r="A3793" t="s">
        <v>7304</v>
      </c>
      <c r="B3793">
        <v>35</v>
      </c>
      <c r="C3793" t="s">
        <v>24</v>
      </c>
      <c r="D3793" t="s">
        <v>41</v>
      </c>
      <c r="E3793" s="6" t="s">
        <v>15863</v>
      </c>
      <c r="F3793" t="s">
        <v>26</v>
      </c>
      <c r="G3793">
        <v>6</v>
      </c>
      <c r="H3793">
        <v>1</v>
      </c>
      <c r="I3793">
        <v>38</v>
      </c>
      <c r="J3793">
        <v>5</v>
      </c>
      <c r="K3793">
        <v>223.29</v>
      </c>
      <c r="L3793" t="str">
        <f t="shared" si="354"/>
        <v/>
      </c>
      <c r="M3793">
        <v>3</v>
      </c>
      <c r="N3793" t="str">
        <f t="shared" si="355"/>
        <v/>
      </c>
      <c r="O3793">
        <v>12</v>
      </c>
      <c r="P3793" s="11">
        <v>0.16666666666666599</v>
      </c>
      <c r="Q3793" s="11">
        <v>0.13157894736842099</v>
      </c>
      <c r="R3793" s="12">
        <v>74.429999999999893</v>
      </c>
      <c r="S3793" t="s">
        <v>22</v>
      </c>
      <c r="T3793">
        <v>0</v>
      </c>
      <c r="U3793">
        <f t="shared" si="356"/>
        <v>5</v>
      </c>
      <c r="V3793">
        <f t="shared" si="357"/>
        <v>1</v>
      </c>
      <c r="W3793">
        <f t="shared" si="358"/>
        <v>3</v>
      </c>
      <c r="X3793" t="str">
        <f t="shared" si="359"/>
        <v>513</v>
      </c>
      <c r="Y3793" t="str">
        <f>IF(Table1[[#This Row],[RFM_Score]]="555","Champion", IF(AND(J3793&gt;=4,V3793&gt;=4),"Loyal", IF(U3793&lt;=2,"At Risk", IF(W3793&gt;=4,"Potential Loyalist","Others"))))</f>
        <v>Others</v>
      </c>
    </row>
    <row r="3794" spans="1:25">
      <c r="A3794" t="s">
        <v>7942</v>
      </c>
      <c r="B3794">
        <v>34</v>
      </c>
      <c r="C3794" t="s">
        <v>19</v>
      </c>
      <c r="D3794" t="s">
        <v>35</v>
      </c>
      <c r="E3794" s="6" t="s">
        <v>15864</v>
      </c>
      <c r="F3794" t="s">
        <v>30</v>
      </c>
      <c r="G3794">
        <v>4</v>
      </c>
      <c r="H3794">
        <v>2</v>
      </c>
      <c r="I3794">
        <v>44</v>
      </c>
      <c r="J3794">
        <v>2</v>
      </c>
      <c r="K3794">
        <v>222.49</v>
      </c>
      <c r="L3794" t="str">
        <f t="shared" si="354"/>
        <v/>
      </c>
      <c r="M3794">
        <v>3</v>
      </c>
      <c r="N3794" t="str">
        <f t="shared" si="355"/>
        <v/>
      </c>
      <c r="O3794">
        <v>4</v>
      </c>
      <c r="P3794" s="11">
        <v>0.5</v>
      </c>
      <c r="Q3794" s="11">
        <v>4.54545454545454E-2</v>
      </c>
      <c r="R3794" s="12">
        <v>74.163333333333298</v>
      </c>
      <c r="S3794" t="s">
        <v>22</v>
      </c>
      <c r="T3794">
        <v>0</v>
      </c>
      <c r="U3794">
        <f t="shared" si="356"/>
        <v>5</v>
      </c>
      <c r="V3794">
        <f t="shared" si="357"/>
        <v>1</v>
      </c>
      <c r="W3794">
        <f t="shared" si="358"/>
        <v>3</v>
      </c>
      <c r="X3794" t="str">
        <f t="shared" si="359"/>
        <v>513</v>
      </c>
      <c r="Y3794" t="str">
        <f>IF(Table1[[#This Row],[RFM_Score]]="555","Champion", IF(AND(J3794&gt;=4,V3794&gt;=4),"Loyal", IF(U3794&lt;=2,"At Risk", IF(W3794&gt;=4,"Potential Loyalist","Others"))))</f>
        <v>Others</v>
      </c>
    </row>
    <row r="3795" spans="1:25">
      <c r="A3795" t="s">
        <v>9812</v>
      </c>
      <c r="B3795">
        <v>54</v>
      </c>
      <c r="C3795" t="s">
        <v>24</v>
      </c>
      <c r="D3795" t="s">
        <v>25</v>
      </c>
      <c r="E3795" s="6" t="s">
        <v>15865</v>
      </c>
      <c r="F3795" t="s">
        <v>37</v>
      </c>
      <c r="G3795">
        <v>8</v>
      </c>
      <c r="H3795">
        <v>1</v>
      </c>
      <c r="I3795">
        <v>56</v>
      </c>
      <c r="J3795">
        <v>4</v>
      </c>
      <c r="K3795">
        <v>222.29</v>
      </c>
      <c r="L3795" t="str">
        <f t="shared" si="354"/>
        <v/>
      </c>
      <c r="M3795">
        <v>3</v>
      </c>
      <c r="N3795" t="str">
        <f t="shared" si="355"/>
        <v/>
      </c>
      <c r="O3795">
        <v>46</v>
      </c>
      <c r="P3795" s="11">
        <v>0.125</v>
      </c>
      <c r="Q3795" s="11">
        <v>7.1428571428571397E-2</v>
      </c>
      <c r="R3795" s="12">
        <v>74.096666666666593</v>
      </c>
      <c r="S3795" t="s">
        <v>22</v>
      </c>
      <c r="T3795">
        <v>0</v>
      </c>
      <c r="U3795">
        <f t="shared" si="356"/>
        <v>3</v>
      </c>
      <c r="V3795">
        <f t="shared" si="357"/>
        <v>1</v>
      </c>
      <c r="W3795">
        <f t="shared" si="358"/>
        <v>3</v>
      </c>
      <c r="X3795" t="str">
        <f t="shared" si="359"/>
        <v>313</v>
      </c>
      <c r="Y3795" t="str">
        <f>IF(Table1[[#This Row],[RFM_Score]]="555","Champion", IF(AND(J3795&gt;=4,V3795&gt;=4),"Loyal", IF(U3795&lt;=2,"At Risk", IF(W3795&gt;=4,"Potential Loyalist","Others"))))</f>
        <v>Others</v>
      </c>
    </row>
    <row r="3796" spans="1:25">
      <c r="A3796" t="s">
        <v>4008</v>
      </c>
      <c r="B3796">
        <v>21</v>
      </c>
      <c r="C3796" t="s">
        <v>33</v>
      </c>
      <c r="D3796" t="s">
        <v>29</v>
      </c>
      <c r="E3796" s="6" t="s">
        <v>15866</v>
      </c>
      <c r="F3796" t="s">
        <v>37</v>
      </c>
      <c r="G3796">
        <v>4</v>
      </c>
      <c r="H3796">
        <v>2</v>
      </c>
      <c r="I3796">
        <v>61</v>
      </c>
      <c r="J3796">
        <v>4</v>
      </c>
      <c r="K3796">
        <v>222.27</v>
      </c>
      <c r="L3796" t="str">
        <f t="shared" si="354"/>
        <v/>
      </c>
      <c r="M3796">
        <v>3</v>
      </c>
      <c r="N3796" t="str">
        <f t="shared" si="355"/>
        <v/>
      </c>
      <c r="O3796">
        <v>27</v>
      </c>
      <c r="P3796" s="11">
        <v>0.5</v>
      </c>
      <c r="Q3796" s="11">
        <v>6.5573770491803199E-2</v>
      </c>
      <c r="R3796" s="12">
        <v>74.09</v>
      </c>
      <c r="S3796" t="s">
        <v>22</v>
      </c>
      <c r="T3796">
        <v>0</v>
      </c>
      <c r="U3796">
        <f t="shared" si="356"/>
        <v>4</v>
      </c>
      <c r="V3796">
        <f t="shared" si="357"/>
        <v>1</v>
      </c>
      <c r="W3796">
        <f t="shared" si="358"/>
        <v>3</v>
      </c>
      <c r="X3796" t="str">
        <f t="shared" si="359"/>
        <v>413</v>
      </c>
      <c r="Y3796" t="str">
        <f>IF(Table1[[#This Row],[RFM_Score]]="555","Champion", IF(AND(J3796&gt;=4,V3796&gt;=4),"Loyal", IF(U3796&lt;=2,"At Risk", IF(W3796&gt;=4,"Potential Loyalist","Others"))))</f>
        <v>Others</v>
      </c>
    </row>
    <row r="3797" spans="1:25">
      <c r="A3797" t="s">
        <v>11729</v>
      </c>
      <c r="B3797">
        <v>52</v>
      </c>
      <c r="C3797" t="s">
        <v>19</v>
      </c>
      <c r="D3797" t="s">
        <v>25</v>
      </c>
      <c r="E3797" s="6" t="s">
        <v>15867</v>
      </c>
      <c r="F3797" t="s">
        <v>62</v>
      </c>
      <c r="G3797">
        <v>0</v>
      </c>
      <c r="H3797">
        <v>0</v>
      </c>
      <c r="I3797">
        <v>46</v>
      </c>
      <c r="J3797">
        <v>2</v>
      </c>
      <c r="K3797">
        <v>222</v>
      </c>
      <c r="L3797" t="str">
        <f t="shared" si="354"/>
        <v/>
      </c>
      <c r="M3797">
        <v>3</v>
      </c>
      <c r="N3797" t="str">
        <f t="shared" si="355"/>
        <v/>
      </c>
      <c r="O3797">
        <v>73</v>
      </c>
      <c r="P3797" s="11">
        <v>0</v>
      </c>
      <c r="Q3797" s="11">
        <v>4.3478260869565202E-2</v>
      </c>
      <c r="R3797" s="12">
        <v>74</v>
      </c>
      <c r="S3797" t="s">
        <v>22</v>
      </c>
      <c r="T3797">
        <v>0</v>
      </c>
      <c r="U3797">
        <f t="shared" si="356"/>
        <v>2</v>
      </c>
      <c r="V3797">
        <f t="shared" si="357"/>
        <v>1</v>
      </c>
      <c r="W3797">
        <f t="shared" si="358"/>
        <v>3</v>
      </c>
      <c r="X3797" t="str">
        <f t="shared" si="359"/>
        <v>213</v>
      </c>
      <c r="Y3797" t="str">
        <f>IF(Table1[[#This Row],[RFM_Score]]="555","Champion", IF(AND(J3797&gt;=4,V3797&gt;=4),"Loyal", IF(U3797&lt;=2,"At Risk", IF(W3797&gt;=4,"Potential Loyalist","Others"))))</f>
        <v>At Risk</v>
      </c>
    </row>
    <row r="3798" spans="1:25">
      <c r="A3798" t="s">
        <v>3247</v>
      </c>
      <c r="B3798">
        <v>49</v>
      </c>
      <c r="C3798" t="s">
        <v>19</v>
      </c>
      <c r="D3798" t="s">
        <v>49</v>
      </c>
      <c r="E3798" s="6" t="s">
        <v>15868</v>
      </c>
      <c r="F3798" t="s">
        <v>26</v>
      </c>
      <c r="G3798">
        <v>1</v>
      </c>
      <c r="H3798">
        <v>1</v>
      </c>
      <c r="I3798">
        <v>57</v>
      </c>
      <c r="J3798">
        <v>4</v>
      </c>
      <c r="K3798">
        <v>221.61</v>
      </c>
      <c r="L3798" t="str">
        <f t="shared" si="354"/>
        <v/>
      </c>
      <c r="M3798">
        <v>3</v>
      </c>
      <c r="N3798" t="str">
        <f t="shared" si="355"/>
        <v/>
      </c>
      <c r="O3798">
        <v>33</v>
      </c>
      <c r="P3798" s="11">
        <v>1</v>
      </c>
      <c r="Q3798" s="11">
        <v>7.0175438596491196E-2</v>
      </c>
      <c r="R3798" s="12">
        <v>73.87</v>
      </c>
      <c r="S3798" t="s">
        <v>22</v>
      </c>
      <c r="T3798">
        <v>0</v>
      </c>
      <c r="U3798">
        <f t="shared" si="356"/>
        <v>4</v>
      </c>
      <c r="V3798">
        <f t="shared" si="357"/>
        <v>1</v>
      </c>
      <c r="W3798">
        <f t="shared" si="358"/>
        <v>3</v>
      </c>
      <c r="X3798" t="str">
        <f t="shared" si="359"/>
        <v>413</v>
      </c>
      <c r="Y3798" t="str">
        <f>IF(Table1[[#This Row],[RFM_Score]]="555","Champion", IF(AND(J3798&gt;=4,V3798&gt;=4),"Loyal", IF(U3798&lt;=2,"At Risk", IF(W3798&gt;=4,"Potential Loyalist","Others"))))</f>
        <v>Others</v>
      </c>
    </row>
    <row r="3799" spans="1:25">
      <c r="A3799" t="s">
        <v>1049</v>
      </c>
      <c r="B3799">
        <v>59</v>
      </c>
      <c r="C3799" t="s">
        <v>24</v>
      </c>
      <c r="D3799" t="s">
        <v>29</v>
      </c>
      <c r="E3799" s="6" t="s">
        <v>15869</v>
      </c>
      <c r="F3799" t="s">
        <v>62</v>
      </c>
      <c r="G3799">
        <v>3</v>
      </c>
      <c r="H3799">
        <v>1</v>
      </c>
      <c r="I3799">
        <v>49</v>
      </c>
      <c r="J3799">
        <v>1</v>
      </c>
      <c r="K3799">
        <v>221.57</v>
      </c>
      <c r="L3799" t="str">
        <f t="shared" si="354"/>
        <v/>
      </c>
      <c r="M3799">
        <v>3</v>
      </c>
      <c r="N3799" t="str">
        <f t="shared" si="355"/>
        <v/>
      </c>
      <c r="O3799">
        <v>30</v>
      </c>
      <c r="P3799" s="11">
        <v>0.33333333333333298</v>
      </c>
      <c r="Q3799" s="11">
        <v>2.04081632653061E-2</v>
      </c>
      <c r="R3799" s="12">
        <v>73.856666666666598</v>
      </c>
      <c r="S3799" t="s">
        <v>22</v>
      </c>
      <c r="T3799">
        <v>0</v>
      </c>
      <c r="U3799">
        <f t="shared" si="356"/>
        <v>4</v>
      </c>
      <c r="V3799">
        <f t="shared" si="357"/>
        <v>1</v>
      </c>
      <c r="W3799">
        <f t="shared" si="358"/>
        <v>3</v>
      </c>
      <c r="X3799" t="str">
        <f t="shared" si="359"/>
        <v>413</v>
      </c>
      <c r="Y3799" t="str">
        <f>IF(Table1[[#This Row],[RFM_Score]]="555","Champion", IF(AND(J3799&gt;=4,V3799&gt;=4),"Loyal", IF(U3799&lt;=2,"At Risk", IF(W3799&gt;=4,"Potential Loyalist","Others"))))</f>
        <v>Others</v>
      </c>
    </row>
    <row r="3800" spans="1:25">
      <c r="A3800" t="s">
        <v>576</v>
      </c>
      <c r="B3800">
        <v>28</v>
      </c>
      <c r="C3800" t="s">
        <v>24</v>
      </c>
      <c r="D3800" t="s">
        <v>25</v>
      </c>
      <c r="E3800" s="6" t="s">
        <v>15870</v>
      </c>
      <c r="F3800" t="s">
        <v>26</v>
      </c>
      <c r="G3800">
        <v>4</v>
      </c>
      <c r="H3800">
        <v>0</v>
      </c>
      <c r="I3800">
        <v>48</v>
      </c>
      <c r="J3800">
        <v>3</v>
      </c>
      <c r="K3800">
        <v>221.3</v>
      </c>
      <c r="L3800" t="str">
        <f t="shared" si="354"/>
        <v/>
      </c>
      <c r="M3800">
        <v>3</v>
      </c>
      <c r="N3800" t="str">
        <f t="shared" si="355"/>
        <v/>
      </c>
      <c r="O3800">
        <v>49</v>
      </c>
      <c r="P3800" s="11">
        <v>0</v>
      </c>
      <c r="Q3800" s="11">
        <v>6.25E-2</v>
      </c>
      <c r="R3800" s="12">
        <v>73.766666666666595</v>
      </c>
      <c r="S3800" t="s">
        <v>22</v>
      </c>
      <c r="T3800">
        <v>0</v>
      </c>
      <c r="U3800">
        <f t="shared" si="356"/>
        <v>3</v>
      </c>
      <c r="V3800">
        <f t="shared" si="357"/>
        <v>1</v>
      </c>
      <c r="W3800">
        <f t="shared" si="358"/>
        <v>3</v>
      </c>
      <c r="X3800" t="str">
        <f t="shared" si="359"/>
        <v>313</v>
      </c>
      <c r="Y3800" t="str">
        <f>IF(Table1[[#This Row],[RFM_Score]]="555","Champion", IF(AND(J3800&gt;=4,V3800&gt;=4),"Loyal", IF(U3800&lt;=2,"At Risk", IF(W3800&gt;=4,"Potential Loyalist","Others"))))</f>
        <v>Others</v>
      </c>
    </row>
    <row r="3801" spans="1:25">
      <c r="A3801" t="s">
        <v>7976</v>
      </c>
      <c r="B3801">
        <v>31</v>
      </c>
      <c r="C3801" t="s">
        <v>19</v>
      </c>
      <c r="D3801" t="s">
        <v>41</v>
      </c>
      <c r="E3801" s="6" t="s">
        <v>15871</v>
      </c>
      <c r="F3801" t="s">
        <v>21</v>
      </c>
      <c r="G3801">
        <v>3</v>
      </c>
      <c r="H3801">
        <v>2</v>
      </c>
      <c r="I3801">
        <v>47</v>
      </c>
      <c r="J3801">
        <v>3</v>
      </c>
      <c r="K3801">
        <v>221.04</v>
      </c>
      <c r="L3801" t="str">
        <f t="shared" si="354"/>
        <v/>
      </c>
      <c r="M3801">
        <v>3</v>
      </c>
      <c r="N3801" t="str">
        <f t="shared" si="355"/>
        <v/>
      </c>
      <c r="O3801">
        <v>43</v>
      </c>
      <c r="P3801" s="11">
        <v>0.66666666666666596</v>
      </c>
      <c r="Q3801" s="11">
        <v>6.3829787234042507E-2</v>
      </c>
      <c r="R3801" s="12">
        <v>73.679999999999893</v>
      </c>
      <c r="S3801" t="s">
        <v>22</v>
      </c>
      <c r="T3801">
        <v>0</v>
      </c>
      <c r="U3801">
        <f t="shared" si="356"/>
        <v>3</v>
      </c>
      <c r="V3801">
        <f t="shared" si="357"/>
        <v>1</v>
      </c>
      <c r="W3801">
        <f t="shared" si="358"/>
        <v>3</v>
      </c>
      <c r="X3801" t="str">
        <f t="shared" si="359"/>
        <v>313</v>
      </c>
      <c r="Y3801" t="str">
        <f>IF(Table1[[#This Row],[RFM_Score]]="555","Champion", IF(AND(J3801&gt;=4,V3801&gt;=4),"Loyal", IF(U3801&lt;=2,"At Risk", IF(W3801&gt;=4,"Potential Loyalist","Others"))))</f>
        <v>Others</v>
      </c>
    </row>
    <row r="3802" spans="1:25">
      <c r="A3802" t="s">
        <v>10415</v>
      </c>
      <c r="B3802">
        <v>32</v>
      </c>
      <c r="C3802" t="s">
        <v>19</v>
      </c>
      <c r="D3802" t="s">
        <v>29</v>
      </c>
      <c r="E3802" s="6" t="s">
        <v>15872</v>
      </c>
      <c r="F3802" t="s">
        <v>62</v>
      </c>
      <c r="G3802">
        <v>1</v>
      </c>
      <c r="H3802">
        <v>1</v>
      </c>
      <c r="I3802">
        <v>47</v>
      </c>
      <c r="J3802">
        <v>2</v>
      </c>
      <c r="K3802">
        <v>220.81</v>
      </c>
      <c r="L3802" t="str">
        <f t="shared" si="354"/>
        <v/>
      </c>
      <c r="M3802">
        <v>3</v>
      </c>
      <c r="N3802" t="str">
        <f t="shared" si="355"/>
        <v/>
      </c>
      <c r="O3802">
        <v>19</v>
      </c>
      <c r="P3802" s="11">
        <v>1</v>
      </c>
      <c r="Q3802" s="11">
        <v>4.2553191489361701E-2</v>
      </c>
      <c r="R3802" s="12">
        <v>73.603333333333296</v>
      </c>
      <c r="S3802" t="s">
        <v>22</v>
      </c>
      <c r="T3802">
        <v>0</v>
      </c>
      <c r="U3802">
        <f t="shared" si="356"/>
        <v>5</v>
      </c>
      <c r="V3802">
        <f t="shared" si="357"/>
        <v>1</v>
      </c>
      <c r="W3802">
        <f t="shared" si="358"/>
        <v>3</v>
      </c>
      <c r="X3802" t="str">
        <f t="shared" si="359"/>
        <v>513</v>
      </c>
      <c r="Y3802" t="str">
        <f>IF(Table1[[#This Row],[RFM_Score]]="555","Champion", IF(AND(J3802&gt;=4,V3802&gt;=4),"Loyal", IF(U3802&lt;=2,"At Risk", IF(W3802&gt;=4,"Potential Loyalist","Others"))))</f>
        <v>Others</v>
      </c>
    </row>
    <row r="3803" spans="1:25">
      <c r="A3803" t="s">
        <v>1192</v>
      </c>
      <c r="B3803">
        <v>47</v>
      </c>
      <c r="C3803" t="s">
        <v>19</v>
      </c>
      <c r="D3803" t="s">
        <v>25</v>
      </c>
      <c r="E3803" s="6" t="s">
        <v>15873</v>
      </c>
      <c r="F3803" t="s">
        <v>26</v>
      </c>
      <c r="G3803">
        <v>2</v>
      </c>
      <c r="H3803">
        <v>0</v>
      </c>
      <c r="I3803">
        <v>50</v>
      </c>
      <c r="J3803">
        <v>6</v>
      </c>
      <c r="K3803">
        <v>220.56</v>
      </c>
      <c r="L3803" t="str">
        <f t="shared" si="354"/>
        <v/>
      </c>
      <c r="M3803">
        <v>3</v>
      </c>
      <c r="N3803" t="str">
        <f t="shared" si="355"/>
        <v/>
      </c>
      <c r="O3803">
        <v>8</v>
      </c>
      <c r="P3803" s="11">
        <v>0</v>
      </c>
      <c r="Q3803" s="11">
        <v>0.12</v>
      </c>
      <c r="R3803" s="12">
        <v>73.52</v>
      </c>
      <c r="S3803" t="s">
        <v>22</v>
      </c>
      <c r="T3803">
        <v>0</v>
      </c>
      <c r="U3803">
        <f t="shared" si="356"/>
        <v>5</v>
      </c>
      <c r="V3803">
        <f t="shared" si="357"/>
        <v>1</v>
      </c>
      <c r="W3803">
        <f t="shared" si="358"/>
        <v>3</v>
      </c>
      <c r="X3803" t="str">
        <f t="shared" si="359"/>
        <v>513</v>
      </c>
      <c r="Y3803" t="str">
        <f>IF(Table1[[#This Row],[RFM_Score]]="555","Champion", IF(AND(J3803&gt;=4,V3803&gt;=4),"Loyal", IF(U3803&lt;=2,"At Risk", IF(W3803&gt;=4,"Potential Loyalist","Others"))))</f>
        <v>Others</v>
      </c>
    </row>
    <row r="3804" spans="1:25">
      <c r="A3804" t="s">
        <v>11266</v>
      </c>
      <c r="B3804">
        <v>35</v>
      </c>
      <c r="C3804" t="s">
        <v>19</v>
      </c>
      <c r="D3804" t="s">
        <v>46</v>
      </c>
      <c r="E3804" s="6" t="s">
        <v>15874</v>
      </c>
      <c r="F3804" t="s">
        <v>62</v>
      </c>
      <c r="G3804">
        <v>4</v>
      </c>
      <c r="H3804">
        <v>1</v>
      </c>
      <c r="I3804">
        <v>39</v>
      </c>
      <c r="J3804">
        <v>1</v>
      </c>
      <c r="K3804">
        <v>220.51</v>
      </c>
      <c r="L3804" t="str">
        <f t="shared" si="354"/>
        <v/>
      </c>
      <c r="M3804">
        <v>3</v>
      </c>
      <c r="N3804" t="str">
        <f t="shared" si="355"/>
        <v/>
      </c>
      <c r="O3804">
        <v>24</v>
      </c>
      <c r="P3804" s="11">
        <v>0.25</v>
      </c>
      <c r="Q3804" s="11">
        <v>2.5641025641025599E-2</v>
      </c>
      <c r="R3804" s="12">
        <v>73.503333333333302</v>
      </c>
      <c r="S3804" t="s">
        <v>22</v>
      </c>
      <c r="T3804">
        <v>0</v>
      </c>
      <c r="U3804">
        <f t="shared" si="356"/>
        <v>4</v>
      </c>
      <c r="V3804">
        <f t="shared" si="357"/>
        <v>1</v>
      </c>
      <c r="W3804">
        <f t="shared" si="358"/>
        <v>3</v>
      </c>
      <c r="X3804" t="str">
        <f t="shared" si="359"/>
        <v>413</v>
      </c>
      <c r="Y3804" t="str">
        <f>IF(Table1[[#This Row],[RFM_Score]]="555","Champion", IF(AND(J3804&gt;=4,V3804&gt;=4),"Loyal", IF(U3804&lt;=2,"At Risk", IF(W3804&gt;=4,"Potential Loyalist","Others"))))</f>
        <v>Others</v>
      </c>
    </row>
    <row r="3805" spans="1:25">
      <c r="A3805" t="s">
        <v>7762</v>
      </c>
      <c r="B3805">
        <v>18</v>
      </c>
      <c r="C3805" t="s">
        <v>24</v>
      </c>
      <c r="D3805" t="s">
        <v>29</v>
      </c>
      <c r="E3805" s="6" t="s">
        <v>15875</v>
      </c>
      <c r="F3805" t="s">
        <v>60</v>
      </c>
      <c r="G3805">
        <v>4</v>
      </c>
      <c r="H3805">
        <v>1</v>
      </c>
      <c r="I3805">
        <v>49</v>
      </c>
      <c r="J3805">
        <v>4</v>
      </c>
      <c r="K3805">
        <v>220.5</v>
      </c>
      <c r="L3805" t="str">
        <f t="shared" si="354"/>
        <v/>
      </c>
      <c r="M3805">
        <v>3</v>
      </c>
      <c r="N3805" t="str">
        <f t="shared" si="355"/>
        <v/>
      </c>
      <c r="O3805">
        <v>25</v>
      </c>
      <c r="P3805" s="11">
        <v>0.25</v>
      </c>
      <c r="Q3805" s="11">
        <v>8.16326530612244E-2</v>
      </c>
      <c r="R3805" s="12">
        <v>73.5</v>
      </c>
      <c r="S3805" t="s">
        <v>22</v>
      </c>
      <c r="T3805">
        <v>0</v>
      </c>
      <c r="U3805">
        <f t="shared" si="356"/>
        <v>4</v>
      </c>
      <c r="V3805">
        <f t="shared" si="357"/>
        <v>1</v>
      </c>
      <c r="W3805">
        <f t="shared" si="358"/>
        <v>3</v>
      </c>
      <c r="X3805" t="str">
        <f t="shared" si="359"/>
        <v>413</v>
      </c>
      <c r="Y3805" t="str">
        <f>IF(Table1[[#This Row],[RFM_Score]]="555","Champion", IF(AND(J3805&gt;=4,V3805&gt;=4),"Loyal", IF(U3805&lt;=2,"At Risk", IF(W3805&gt;=4,"Potential Loyalist","Others"))))</f>
        <v>Others</v>
      </c>
    </row>
    <row r="3806" spans="1:25">
      <c r="A3806" t="s">
        <v>1865</v>
      </c>
      <c r="B3806">
        <v>33</v>
      </c>
      <c r="C3806" t="s">
        <v>24</v>
      </c>
      <c r="D3806" t="s">
        <v>25</v>
      </c>
      <c r="E3806" s="6" t="s">
        <v>15876</v>
      </c>
      <c r="F3806" t="s">
        <v>21</v>
      </c>
      <c r="G3806">
        <v>5</v>
      </c>
      <c r="H3806">
        <v>1</v>
      </c>
      <c r="I3806">
        <v>49</v>
      </c>
      <c r="J3806">
        <v>3</v>
      </c>
      <c r="K3806">
        <v>220.48</v>
      </c>
      <c r="L3806" t="str">
        <f t="shared" si="354"/>
        <v/>
      </c>
      <c r="M3806">
        <v>3</v>
      </c>
      <c r="N3806" t="str">
        <f t="shared" si="355"/>
        <v/>
      </c>
      <c r="O3806">
        <v>17</v>
      </c>
      <c r="P3806" s="11">
        <v>0.2</v>
      </c>
      <c r="Q3806" s="11">
        <v>6.1224489795918297E-2</v>
      </c>
      <c r="R3806" s="12">
        <v>73.493333333333297</v>
      </c>
      <c r="S3806" t="s">
        <v>22</v>
      </c>
      <c r="T3806">
        <v>0</v>
      </c>
      <c r="U3806">
        <f t="shared" si="356"/>
        <v>5</v>
      </c>
      <c r="V3806">
        <f t="shared" si="357"/>
        <v>1</v>
      </c>
      <c r="W3806">
        <f t="shared" si="358"/>
        <v>3</v>
      </c>
      <c r="X3806" t="str">
        <f t="shared" si="359"/>
        <v>513</v>
      </c>
      <c r="Y3806" t="str">
        <f>IF(Table1[[#This Row],[RFM_Score]]="555","Champion", IF(AND(J3806&gt;=4,V3806&gt;=4),"Loyal", IF(U3806&lt;=2,"At Risk", IF(W3806&gt;=4,"Potential Loyalist","Others"))))</f>
        <v>Others</v>
      </c>
    </row>
    <row r="3807" spans="1:25">
      <c r="A3807" t="s">
        <v>11288</v>
      </c>
      <c r="B3807">
        <v>33</v>
      </c>
      <c r="C3807" t="s">
        <v>19</v>
      </c>
      <c r="D3807" t="s">
        <v>35</v>
      </c>
      <c r="E3807" s="6" t="s">
        <v>15877</v>
      </c>
      <c r="F3807" t="s">
        <v>21</v>
      </c>
      <c r="G3807">
        <v>1</v>
      </c>
      <c r="H3807">
        <v>1</v>
      </c>
      <c r="I3807">
        <v>51</v>
      </c>
      <c r="J3807">
        <v>3</v>
      </c>
      <c r="K3807">
        <v>220.31</v>
      </c>
      <c r="L3807" t="str">
        <f t="shared" si="354"/>
        <v/>
      </c>
      <c r="M3807">
        <v>3</v>
      </c>
      <c r="N3807" t="str">
        <f t="shared" si="355"/>
        <v/>
      </c>
      <c r="O3807">
        <v>47</v>
      </c>
      <c r="P3807" s="11">
        <v>1</v>
      </c>
      <c r="Q3807" s="11">
        <v>5.8823529411764698E-2</v>
      </c>
      <c r="R3807" s="12">
        <v>73.436666666666596</v>
      </c>
      <c r="S3807" t="s">
        <v>22</v>
      </c>
      <c r="T3807">
        <v>0</v>
      </c>
      <c r="U3807">
        <f t="shared" si="356"/>
        <v>3</v>
      </c>
      <c r="V3807">
        <f t="shared" si="357"/>
        <v>1</v>
      </c>
      <c r="W3807">
        <f t="shared" si="358"/>
        <v>3</v>
      </c>
      <c r="X3807" t="str">
        <f t="shared" si="359"/>
        <v>313</v>
      </c>
      <c r="Y3807" t="str">
        <f>IF(Table1[[#This Row],[RFM_Score]]="555","Champion", IF(AND(J3807&gt;=4,V3807&gt;=4),"Loyal", IF(U3807&lt;=2,"At Risk", IF(W3807&gt;=4,"Potential Loyalist","Others"))))</f>
        <v>Others</v>
      </c>
    </row>
    <row r="3808" spans="1:25">
      <c r="A3808" t="s">
        <v>3079</v>
      </c>
      <c r="B3808">
        <v>27</v>
      </c>
      <c r="C3808" t="s">
        <v>19</v>
      </c>
      <c r="D3808" t="s">
        <v>25</v>
      </c>
      <c r="E3808" s="6" t="s">
        <v>15878</v>
      </c>
      <c r="F3808" t="s">
        <v>62</v>
      </c>
      <c r="G3808">
        <v>5</v>
      </c>
      <c r="H3808">
        <v>2</v>
      </c>
      <c r="I3808">
        <v>48</v>
      </c>
      <c r="J3808">
        <v>3</v>
      </c>
      <c r="K3808">
        <v>220.29</v>
      </c>
      <c r="L3808" t="str">
        <f t="shared" si="354"/>
        <v/>
      </c>
      <c r="M3808">
        <v>3</v>
      </c>
      <c r="N3808" t="str">
        <f t="shared" si="355"/>
        <v/>
      </c>
      <c r="O3808">
        <v>11</v>
      </c>
      <c r="P3808" s="11">
        <v>0.4</v>
      </c>
      <c r="Q3808" s="11">
        <v>6.25E-2</v>
      </c>
      <c r="R3808" s="12">
        <v>73.429999999999893</v>
      </c>
      <c r="S3808" t="s">
        <v>22</v>
      </c>
      <c r="T3808">
        <v>0</v>
      </c>
      <c r="U3808">
        <f t="shared" si="356"/>
        <v>5</v>
      </c>
      <c r="V3808">
        <f t="shared" si="357"/>
        <v>1</v>
      </c>
      <c r="W3808">
        <f t="shared" si="358"/>
        <v>3</v>
      </c>
      <c r="X3808" t="str">
        <f t="shared" si="359"/>
        <v>513</v>
      </c>
      <c r="Y3808" t="str">
        <f>IF(Table1[[#This Row],[RFM_Score]]="555","Champion", IF(AND(J3808&gt;=4,V3808&gt;=4),"Loyal", IF(U3808&lt;=2,"At Risk", IF(W3808&gt;=4,"Potential Loyalist","Others"))))</f>
        <v>Others</v>
      </c>
    </row>
    <row r="3809" spans="1:25">
      <c r="A3809" t="s">
        <v>11114</v>
      </c>
      <c r="B3809">
        <v>22</v>
      </c>
      <c r="C3809" t="s">
        <v>19</v>
      </c>
      <c r="D3809" t="s">
        <v>25</v>
      </c>
      <c r="E3809" s="6" t="s">
        <v>15879</v>
      </c>
      <c r="F3809" t="s">
        <v>21</v>
      </c>
      <c r="G3809">
        <v>4</v>
      </c>
      <c r="H3809">
        <v>1</v>
      </c>
      <c r="I3809">
        <v>47</v>
      </c>
      <c r="J3809">
        <v>1</v>
      </c>
      <c r="K3809">
        <v>220.26</v>
      </c>
      <c r="L3809" t="str">
        <f t="shared" si="354"/>
        <v/>
      </c>
      <c r="M3809">
        <v>3</v>
      </c>
      <c r="N3809" t="str">
        <f t="shared" si="355"/>
        <v/>
      </c>
      <c r="O3809">
        <v>94</v>
      </c>
      <c r="P3809" s="11">
        <v>0.25</v>
      </c>
      <c r="Q3809" s="11">
        <v>2.1276595744680799E-2</v>
      </c>
      <c r="R3809" s="12">
        <v>73.42</v>
      </c>
      <c r="S3809" t="s">
        <v>22</v>
      </c>
      <c r="T3809">
        <v>0</v>
      </c>
      <c r="U3809">
        <f t="shared" si="356"/>
        <v>2</v>
      </c>
      <c r="V3809">
        <f t="shared" si="357"/>
        <v>1</v>
      </c>
      <c r="W3809">
        <f t="shared" si="358"/>
        <v>3</v>
      </c>
      <c r="X3809" t="str">
        <f t="shared" si="359"/>
        <v>213</v>
      </c>
      <c r="Y3809" t="str">
        <f>IF(Table1[[#This Row],[RFM_Score]]="555","Champion", IF(AND(J3809&gt;=4,V3809&gt;=4),"Loyal", IF(U3809&lt;=2,"At Risk", IF(W3809&gt;=4,"Potential Loyalist","Others"))))</f>
        <v>At Risk</v>
      </c>
    </row>
    <row r="3810" spans="1:25">
      <c r="A3810" t="s">
        <v>5349</v>
      </c>
      <c r="B3810">
        <v>25</v>
      </c>
      <c r="C3810" t="s">
        <v>24</v>
      </c>
      <c r="D3810" t="s">
        <v>25</v>
      </c>
      <c r="E3810" s="6" t="s">
        <v>15880</v>
      </c>
      <c r="F3810" t="s">
        <v>26</v>
      </c>
      <c r="G3810">
        <v>1</v>
      </c>
      <c r="H3810">
        <v>0</v>
      </c>
      <c r="I3810">
        <v>52</v>
      </c>
      <c r="J3810">
        <v>2</v>
      </c>
      <c r="K3810">
        <v>220.16</v>
      </c>
      <c r="L3810" t="str">
        <f t="shared" si="354"/>
        <v/>
      </c>
      <c r="M3810">
        <v>3</v>
      </c>
      <c r="N3810" t="str">
        <f t="shared" si="355"/>
        <v/>
      </c>
      <c r="O3810">
        <v>42</v>
      </c>
      <c r="P3810" s="11">
        <v>0</v>
      </c>
      <c r="Q3810" s="11">
        <v>3.8461538461538401E-2</v>
      </c>
      <c r="R3810" s="12">
        <v>73.386666666666599</v>
      </c>
      <c r="S3810" t="s">
        <v>22</v>
      </c>
      <c r="T3810">
        <v>0</v>
      </c>
      <c r="U3810">
        <f t="shared" si="356"/>
        <v>3</v>
      </c>
      <c r="V3810">
        <f t="shared" si="357"/>
        <v>1</v>
      </c>
      <c r="W3810">
        <f t="shared" si="358"/>
        <v>3</v>
      </c>
      <c r="X3810" t="str">
        <f t="shared" si="359"/>
        <v>313</v>
      </c>
      <c r="Y3810" t="str">
        <f>IF(Table1[[#This Row],[RFM_Score]]="555","Champion", IF(AND(J3810&gt;=4,V3810&gt;=4),"Loyal", IF(U3810&lt;=2,"At Risk", IF(W3810&gt;=4,"Potential Loyalist","Others"))))</f>
        <v>Others</v>
      </c>
    </row>
    <row r="3811" spans="1:25">
      <c r="A3811" t="s">
        <v>8348</v>
      </c>
      <c r="B3811">
        <v>67</v>
      </c>
      <c r="C3811" t="s">
        <v>24</v>
      </c>
      <c r="D3811" t="s">
        <v>29</v>
      </c>
      <c r="E3811" s="6" t="s">
        <v>15881</v>
      </c>
      <c r="F3811" t="s">
        <v>60</v>
      </c>
      <c r="G3811">
        <v>2</v>
      </c>
      <c r="H3811">
        <v>1</v>
      </c>
      <c r="I3811">
        <v>49</v>
      </c>
      <c r="J3811">
        <v>4</v>
      </c>
      <c r="K3811">
        <v>220.04</v>
      </c>
      <c r="L3811" t="str">
        <f t="shared" si="354"/>
        <v/>
      </c>
      <c r="M3811">
        <v>3</v>
      </c>
      <c r="N3811" t="str">
        <f t="shared" si="355"/>
        <v/>
      </c>
      <c r="O3811">
        <v>67</v>
      </c>
      <c r="P3811" s="11">
        <v>0.5</v>
      </c>
      <c r="Q3811" s="11">
        <v>8.16326530612244E-2</v>
      </c>
      <c r="R3811" s="12">
        <v>73.346666666666593</v>
      </c>
      <c r="S3811" t="s">
        <v>22</v>
      </c>
      <c r="T3811">
        <v>0</v>
      </c>
      <c r="U3811">
        <f t="shared" si="356"/>
        <v>3</v>
      </c>
      <c r="V3811">
        <f t="shared" si="357"/>
        <v>1</v>
      </c>
      <c r="W3811">
        <f t="shared" si="358"/>
        <v>3</v>
      </c>
      <c r="X3811" t="str">
        <f t="shared" si="359"/>
        <v>313</v>
      </c>
      <c r="Y3811" t="str">
        <f>IF(Table1[[#This Row],[RFM_Score]]="555","Champion", IF(AND(J3811&gt;=4,V3811&gt;=4),"Loyal", IF(U3811&lt;=2,"At Risk", IF(W3811&gt;=4,"Potential Loyalist","Others"))))</f>
        <v>Others</v>
      </c>
    </row>
    <row r="3812" spans="1:25">
      <c r="A3812" t="s">
        <v>7062</v>
      </c>
      <c r="B3812">
        <v>39</v>
      </c>
      <c r="C3812" t="s">
        <v>24</v>
      </c>
      <c r="D3812" t="s">
        <v>25</v>
      </c>
      <c r="E3812" s="6" t="s">
        <v>15882</v>
      </c>
      <c r="F3812" t="s">
        <v>21</v>
      </c>
      <c r="G3812">
        <v>3</v>
      </c>
      <c r="H3812">
        <v>1</v>
      </c>
      <c r="I3812">
        <v>53</v>
      </c>
      <c r="J3812">
        <v>3</v>
      </c>
      <c r="K3812">
        <v>219.77</v>
      </c>
      <c r="L3812" t="str">
        <f t="shared" si="354"/>
        <v/>
      </c>
      <c r="M3812">
        <v>3</v>
      </c>
      <c r="N3812" t="str">
        <f t="shared" si="355"/>
        <v/>
      </c>
      <c r="O3812">
        <v>50</v>
      </c>
      <c r="P3812" s="11">
        <v>0.33333333333333298</v>
      </c>
      <c r="Q3812" s="11">
        <v>5.6603773584905599E-2</v>
      </c>
      <c r="R3812" s="12">
        <v>73.256666666666604</v>
      </c>
      <c r="S3812" t="s">
        <v>22</v>
      </c>
      <c r="T3812">
        <v>0</v>
      </c>
      <c r="U3812">
        <f t="shared" si="356"/>
        <v>3</v>
      </c>
      <c r="V3812">
        <f t="shared" si="357"/>
        <v>1</v>
      </c>
      <c r="W3812">
        <f t="shared" si="358"/>
        <v>3</v>
      </c>
      <c r="X3812" t="str">
        <f t="shared" si="359"/>
        <v>313</v>
      </c>
      <c r="Y3812" t="str">
        <f>IF(Table1[[#This Row],[RFM_Score]]="555","Champion", IF(AND(J3812&gt;=4,V3812&gt;=4),"Loyal", IF(U3812&lt;=2,"At Risk", IF(W3812&gt;=4,"Potential Loyalist","Others"))))</f>
        <v>Others</v>
      </c>
    </row>
    <row r="3813" spans="1:25">
      <c r="A3813" t="s">
        <v>3051</v>
      </c>
      <c r="B3813">
        <v>27</v>
      </c>
      <c r="C3813" t="s">
        <v>19</v>
      </c>
      <c r="D3813" t="s">
        <v>29</v>
      </c>
      <c r="E3813" s="6" t="s">
        <v>15883</v>
      </c>
      <c r="F3813" t="s">
        <v>62</v>
      </c>
      <c r="G3813">
        <v>6</v>
      </c>
      <c r="H3813">
        <v>1</v>
      </c>
      <c r="I3813">
        <v>48</v>
      </c>
      <c r="J3813">
        <v>0</v>
      </c>
      <c r="K3813">
        <v>219.71</v>
      </c>
      <c r="L3813" t="str">
        <f t="shared" si="354"/>
        <v/>
      </c>
      <c r="M3813">
        <v>3</v>
      </c>
      <c r="N3813" t="str">
        <f t="shared" si="355"/>
        <v/>
      </c>
      <c r="O3813">
        <v>15</v>
      </c>
      <c r="P3813" s="11">
        <v>0.16666666666666599</v>
      </c>
      <c r="Q3813" s="11">
        <v>0</v>
      </c>
      <c r="R3813" s="12">
        <v>73.236666666666594</v>
      </c>
      <c r="S3813" t="s">
        <v>22</v>
      </c>
      <c r="T3813">
        <v>1</v>
      </c>
      <c r="U3813">
        <f t="shared" si="356"/>
        <v>5</v>
      </c>
      <c r="V3813">
        <f t="shared" si="357"/>
        <v>1</v>
      </c>
      <c r="W3813">
        <f t="shared" si="358"/>
        <v>3</v>
      </c>
      <c r="X3813" t="str">
        <f t="shared" si="359"/>
        <v>513</v>
      </c>
      <c r="Y3813" t="str">
        <f>IF(Table1[[#This Row],[RFM_Score]]="555","Champion", IF(AND(J3813&gt;=4,V3813&gt;=4),"Loyal", IF(U3813&lt;=2,"At Risk", IF(W3813&gt;=4,"Potential Loyalist","Others"))))</f>
        <v>Others</v>
      </c>
    </row>
    <row r="3814" spans="1:25">
      <c r="A3814" t="s">
        <v>3891</v>
      </c>
      <c r="B3814">
        <v>30</v>
      </c>
      <c r="C3814" t="s">
        <v>19</v>
      </c>
      <c r="D3814" t="s">
        <v>25</v>
      </c>
      <c r="E3814" s="6" t="s">
        <v>15884</v>
      </c>
      <c r="F3814" t="s">
        <v>30</v>
      </c>
      <c r="G3814">
        <v>4</v>
      </c>
      <c r="H3814">
        <v>1</v>
      </c>
      <c r="I3814">
        <v>43</v>
      </c>
      <c r="J3814">
        <v>2</v>
      </c>
      <c r="K3814">
        <v>218.97</v>
      </c>
      <c r="L3814" t="str">
        <f t="shared" si="354"/>
        <v/>
      </c>
      <c r="M3814">
        <v>3</v>
      </c>
      <c r="N3814" t="str">
        <f t="shared" si="355"/>
        <v/>
      </c>
      <c r="O3814">
        <v>22</v>
      </c>
      <c r="P3814" s="11">
        <v>0.25</v>
      </c>
      <c r="Q3814" s="11">
        <v>4.6511627906976702E-2</v>
      </c>
      <c r="R3814" s="12">
        <v>72.989999999999995</v>
      </c>
      <c r="S3814" t="s">
        <v>22</v>
      </c>
      <c r="T3814">
        <v>0</v>
      </c>
      <c r="U3814">
        <f t="shared" si="356"/>
        <v>4</v>
      </c>
      <c r="V3814">
        <f t="shared" si="357"/>
        <v>1</v>
      </c>
      <c r="W3814">
        <f t="shared" si="358"/>
        <v>3</v>
      </c>
      <c r="X3814" t="str">
        <f t="shared" si="359"/>
        <v>413</v>
      </c>
      <c r="Y3814" t="str">
        <f>IF(Table1[[#This Row],[RFM_Score]]="555","Champion", IF(AND(J3814&gt;=4,V3814&gt;=4),"Loyal", IF(U3814&lt;=2,"At Risk", IF(W3814&gt;=4,"Potential Loyalist","Others"))))</f>
        <v>Others</v>
      </c>
    </row>
    <row r="3815" spans="1:25">
      <c r="A3815" t="s">
        <v>10509</v>
      </c>
      <c r="B3815">
        <v>29</v>
      </c>
      <c r="C3815" t="s">
        <v>19</v>
      </c>
      <c r="D3815" t="s">
        <v>29</v>
      </c>
      <c r="E3815" s="6" t="s">
        <v>15885</v>
      </c>
      <c r="F3815" t="s">
        <v>26</v>
      </c>
      <c r="G3815">
        <v>2</v>
      </c>
      <c r="H3815">
        <v>0</v>
      </c>
      <c r="I3815">
        <v>52</v>
      </c>
      <c r="J3815">
        <v>2</v>
      </c>
      <c r="K3815">
        <v>218.97</v>
      </c>
      <c r="L3815" t="str">
        <f t="shared" si="354"/>
        <v/>
      </c>
      <c r="M3815">
        <v>3</v>
      </c>
      <c r="N3815" t="str">
        <f t="shared" si="355"/>
        <v/>
      </c>
      <c r="O3815">
        <v>67</v>
      </c>
      <c r="P3815" s="11">
        <v>0</v>
      </c>
      <c r="Q3815" s="11">
        <v>3.8461538461538401E-2</v>
      </c>
      <c r="R3815" s="12">
        <v>72.989999999999995</v>
      </c>
      <c r="S3815" t="s">
        <v>22</v>
      </c>
      <c r="T3815">
        <v>0</v>
      </c>
      <c r="U3815">
        <f t="shared" si="356"/>
        <v>3</v>
      </c>
      <c r="V3815">
        <f t="shared" si="357"/>
        <v>1</v>
      </c>
      <c r="W3815">
        <f t="shared" si="358"/>
        <v>3</v>
      </c>
      <c r="X3815" t="str">
        <f t="shared" si="359"/>
        <v>313</v>
      </c>
      <c r="Y3815" t="str">
        <f>IF(Table1[[#This Row],[RFM_Score]]="555","Champion", IF(AND(J3815&gt;=4,V3815&gt;=4),"Loyal", IF(U3815&lt;=2,"At Risk", IF(W3815&gt;=4,"Potential Loyalist","Others"))))</f>
        <v>Others</v>
      </c>
    </row>
    <row r="3816" spans="1:25">
      <c r="A3816" t="s">
        <v>9075</v>
      </c>
      <c r="B3816">
        <v>44</v>
      </c>
      <c r="C3816" t="s">
        <v>19</v>
      </c>
      <c r="D3816" t="s">
        <v>46</v>
      </c>
      <c r="E3816" s="6" t="s">
        <v>15886</v>
      </c>
      <c r="F3816" t="s">
        <v>21</v>
      </c>
      <c r="G3816">
        <v>4</v>
      </c>
      <c r="H3816">
        <v>1</v>
      </c>
      <c r="I3816">
        <v>46</v>
      </c>
      <c r="J3816">
        <v>3</v>
      </c>
      <c r="K3816">
        <v>218.83</v>
      </c>
      <c r="L3816" t="str">
        <f t="shared" si="354"/>
        <v/>
      </c>
      <c r="M3816">
        <v>3</v>
      </c>
      <c r="N3816" t="str">
        <f t="shared" si="355"/>
        <v/>
      </c>
      <c r="O3816">
        <v>39</v>
      </c>
      <c r="P3816" s="11">
        <v>0.25</v>
      </c>
      <c r="Q3816" s="11">
        <v>6.5217391304347797E-2</v>
      </c>
      <c r="R3816" s="12">
        <v>72.9433333333333</v>
      </c>
      <c r="S3816" t="s">
        <v>22</v>
      </c>
      <c r="T3816">
        <v>0</v>
      </c>
      <c r="U3816">
        <f t="shared" si="356"/>
        <v>4</v>
      </c>
      <c r="V3816">
        <f t="shared" si="357"/>
        <v>1</v>
      </c>
      <c r="W3816">
        <f t="shared" si="358"/>
        <v>3</v>
      </c>
      <c r="X3816" t="str">
        <f t="shared" si="359"/>
        <v>413</v>
      </c>
      <c r="Y3816" t="str">
        <f>IF(Table1[[#This Row],[RFM_Score]]="555","Champion", IF(AND(J3816&gt;=4,V3816&gt;=4),"Loyal", IF(U3816&lt;=2,"At Risk", IF(W3816&gt;=4,"Potential Loyalist","Others"))))</f>
        <v>Others</v>
      </c>
    </row>
    <row r="3817" spans="1:25">
      <c r="A3817" t="s">
        <v>7593</v>
      </c>
      <c r="B3817">
        <v>50</v>
      </c>
      <c r="C3817" t="s">
        <v>19</v>
      </c>
      <c r="D3817" t="s">
        <v>49</v>
      </c>
      <c r="E3817" s="6" t="s">
        <v>15887</v>
      </c>
      <c r="F3817" t="s">
        <v>26</v>
      </c>
      <c r="G3817">
        <v>2</v>
      </c>
      <c r="H3817">
        <v>1</v>
      </c>
      <c r="I3817">
        <v>47</v>
      </c>
      <c r="J3817">
        <v>2</v>
      </c>
      <c r="K3817">
        <v>218.54</v>
      </c>
      <c r="L3817" t="str">
        <f t="shared" si="354"/>
        <v/>
      </c>
      <c r="M3817">
        <v>3</v>
      </c>
      <c r="N3817" t="str">
        <f t="shared" si="355"/>
        <v/>
      </c>
      <c r="O3817">
        <v>41</v>
      </c>
      <c r="P3817" s="11">
        <v>0.5</v>
      </c>
      <c r="Q3817" s="11">
        <v>4.2553191489361701E-2</v>
      </c>
      <c r="R3817" s="12">
        <v>72.846666666666593</v>
      </c>
      <c r="S3817" t="s">
        <v>22</v>
      </c>
      <c r="T3817">
        <v>0</v>
      </c>
      <c r="U3817">
        <f t="shared" si="356"/>
        <v>3</v>
      </c>
      <c r="V3817">
        <f t="shared" si="357"/>
        <v>1</v>
      </c>
      <c r="W3817">
        <f t="shared" si="358"/>
        <v>3</v>
      </c>
      <c r="X3817" t="str">
        <f t="shared" si="359"/>
        <v>313</v>
      </c>
      <c r="Y3817" t="str">
        <f>IF(Table1[[#This Row],[RFM_Score]]="555","Champion", IF(AND(J3817&gt;=4,V3817&gt;=4),"Loyal", IF(U3817&lt;=2,"At Risk", IF(W3817&gt;=4,"Potential Loyalist","Others"))))</f>
        <v>Others</v>
      </c>
    </row>
    <row r="3818" spans="1:25">
      <c r="A3818" t="s">
        <v>7796</v>
      </c>
      <c r="B3818">
        <v>19</v>
      </c>
      <c r="C3818" t="s">
        <v>19</v>
      </c>
      <c r="D3818" t="s">
        <v>29</v>
      </c>
      <c r="E3818" s="6" t="s">
        <v>15888</v>
      </c>
      <c r="F3818" t="s">
        <v>62</v>
      </c>
      <c r="G3818">
        <v>4</v>
      </c>
      <c r="H3818">
        <v>0</v>
      </c>
      <c r="I3818">
        <v>33</v>
      </c>
      <c r="J3818">
        <v>2</v>
      </c>
      <c r="K3818">
        <v>218.4</v>
      </c>
      <c r="L3818" t="str">
        <f t="shared" si="354"/>
        <v/>
      </c>
      <c r="M3818">
        <v>3</v>
      </c>
      <c r="N3818" t="str">
        <f t="shared" si="355"/>
        <v/>
      </c>
      <c r="O3818">
        <v>48</v>
      </c>
      <c r="P3818" s="11">
        <v>0</v>
      </c>
      <c r="Q3818" s="11">
        <v>6.0606060606060601E-2</v>
      </c>
      <c r="R3818" s="12">
        <v>72.8</v>
      </c>
      <c r="S3818" t="s">
        <v>22</v>
      </c>
      <c r="T3818">
        <v>0</v>
      </c>
      <c r="U3818">
        <f t="shared" si="356"/>
        <v>3</v>
      </c>
      <c r="V3818">
        <f t="shared" si="357"/>
        <v>1</v>
      </c>
      <c r="W3818">
        <f t="shared" si="358"/>
        <v>3</v>
      </c>
      <c r="X3818" t="str">
        <f t="shared" si="359"/>
        <v>313</v>
      </c>
      <c r="Y3818" t="str">
        <f>IF(Table1[[#This Row],[RFM_Score]]="555","Champion", IF(AND(J3818&gt;=4,V3818&gt;=4),"Loyal", IF(U3818&lt;=2,"At Risk", IF(W3818&gt;=4,"Potential Loyalist","Others"))))</f>
        <v>Others</v>
      </c>
    </row>
    <row r="3819" spans="1:25">
      <c r="A3819" t="s">
        <v>5823</v>
      </c>
      <c r="B3819">
        <v>33</v>
      </c>
      <c r="C3819" t="s">
        <v>24</v>
      </c>
      <c r="D3819" t="s">
        <v>41</v>
      </c>
      <c r="E3819" s="6" t="s">
        <v>15889</v>
      </c>
      <c r="F3819" t="s">
        <v>26</v>
      </c>
      <c r="G3819">
        <v>1</v>
      </c>
      <c r="H3819">
        <v>1</v>
      </c>
      <c r="I3819">
        <v>46</v>
      </c>
      <c r="J3819">
        <v>1</v>
      </c>
      <c r="K3819">
        <v>218.16</v>
      </c>
      <c r="L3819" t="str">
        <f t="shared" si="354"/>
        <v/>
      </c>
      <c r="M3819">
        <v>3</v>
      </c>
      <c r="N3819" t="str">
        <f t="shared" si="355"/>
        <v/>
      </c>
      <c r="O3819">
        <v>0</v>
      </c>
      <c r="P3819" s="11">
        <v>1</v>
      </c>
      <c r="Q3819" s="11">
        <v>2.1739130434782601E-2</v>
      </c>
      <c r="R3819" s="12">
        <v>72.72</v>
      </c>
      <c r="S3819" t="s">
        <v>22</v>
      </c>
      <c r="T3819">
        <v>0</v>
      </c>
      <c r="U3819">
        <f t="shared" si="356"/>
        <v>5</v>
      </c>
      <c r="V3819">
        <f t="shared" si="357"/>
        <v>1</v>
      </c>
      <c r="W3819">
        <f t="shared" si="358"/>
        <v>3</v>
      </c>
      <c r="X3819" t="str">
        <f t="shared" si="359"/>
        <v>513</v>
      </c>
      <c r="Y3819" t="str">
        <f>IF(Table1[[#This Row],[RFM_Score]]="555","Champion", IF(AND(J3819&gt;=4,V3819&gt;=4),"Loyal", IF(U3819&lt;=2,"At Risk", IF(W3819&gt;=4,"Potential Loyalist","Others"))))</f>
        <v>Others</v>
      </c>
    </row>
    <row r="3820" spans="1:25">
      <c r="A3820" t="s">
        <v>5425</v>
      </c>
      <c r="B3820">
        <v>19</v>
      </c>
      <c r="C3820" t="s">
        <v>19</v>
      </c>
      <c r="D3820" t="s">
        <v>35</v>
      </c>
      <c r="E3820" s="6" t="s">
        <v>15890</v>
      </c>
      <c r="F3820" t="s">
        <v>60</v>
      </c>
      <c r="G3820">
        <v>3</v>
      </c>
      <c r="H3820">
        <v>0</v>
      </c>
      <c r="I3820">
        <v>45</v>
      </c>
      <c r="J3820">
        <v>0</v>
      </c>
      <c r="K3820">
        <v>218.07</v>
      </c>
      <c r="L3820" t="str">
        <f t="shared" si="354"/>
        <v/>
      </c>
      <c r="M3820">
        <v>3</v>
      </c>
      <c r="N3820" t="str">
        <f t="shared" si="355"/>
        <v/>
      </c>
      <c r="O3820">
        <v>15</v>
      </c>
      <c r="P3820" s="11">
        <v>0</v>
      </c>
      <c r="Q3820" s="11">
        <v>0</v>
      </c>
      <c r="R3820" s="12">
        <v>72.69</v>
      </c>
      <c r="S3820" t="s">
        <v>22</v>
      </c>
      <c r="T3820">
        <v>0</v>
      </c>
      <c r="U3820">
        <f t="shared" si="356"/>
        <v>5</v>
      </c>
      <c r="V3820">
        <f t="shared" si="357"/>
        <v>1</v>
      </c>
      <c r="W3820">
        <f t="shared" si="358"/>
        <v>3</v>
      </c>
      <c r="X3820" t="str">
        <f t="shared" si="359"/>
        <v>513</v>
      </c>
      <c r="Y3820" t="str">
        <f>IF(Table1[[#This Row],[RFM_Score]]="555","Champion", IF(AND(J3820&gt;=4,V3820&gt;=4),"Loyal", IF(U3820&lt;=2,"At Risk", IF(W3820&gt;=4,"Potential Loyalist","Others"))))</f>
        <v>Others</v>
      </c>
    </row>
    <row r="3821" spans="1:25">
      <c r="A3821" t="s">
        <v>9773</v>
      </c>
      <c r="B3821">
        <v>40</v>
      </c>
      <c r="C3821" t="s">
        <v>24</v>
      </c>
      <c r="D3821" t="s">
        <v>29</v>
      </c>
      <c r="E3821" s="6" t="s">
        <v>15891</v>
      </c>
      <c r="F3821" t="s">
        <v>60</v>
      </c>
      <c r="G3821">
        <v>5</v>
      </c>
      <c r="H3821">
        <v>2</v>
      </c>
      <c r="I3821">
        <v>54</v>
      </c>
      <c r="J3821">
        <v>2</v>
      </c>
      <c r="K3821">
        <v>218.01</v>
      </c>
      <c r="L3821" t="str">
        <f t="shared" si="354"/>
        <v/>
      </c>
      <c r="M3821">
        <v>3</v>
      </c>
      <c r="N3821" t="str">
        <f t="shared" si="355"/>
        <v/>
      </c>
      <c r="O3821">
        <v>36</v>
      </c>
      <c r="P3821" s="11">
        <v>0.4</v>
      </c>
      <c r="Q3821" s="11">
        <v>3.7037037037037E-2</v>
      </c>
      <c r="R3821" s="12">
        <v>72.67</v>
      </c>
      <c r="S3821" t="s">
        <v>22</v>
      </c>
      <c r="T3821">
        <v>0</v>
      </c>
      <c r="U3821">
        <f t="shared" si="356"/>
        <v>4</v>
      </c>
      <c r="V3821">
        <f t="shared" si="357"/>
        <v>1</v>
      </c>
      <c r="W3821">
        <f t="shared" si="358"/>
        <v>3</v>
      </c>
      <c r="X3821" t="str">
        <f t="shared" si="359"/>
        <v>413</v>
      </c>
      <c r="Y3821" t="str">
        <f>IF(Table1[[#This Row],[RFM_Score]]="555","Champion", IF(AND(J3821&gt;=4,V3821&gt;=4),"Loyal", IF(U3821&lt;=2,"At Risk", IF(W3821&gt;=4,"Potential Loyalist","Others"))))</f>
        <v>Others</v>
      </c>
    </row>
    <row r="3822" spans="1:25">
      <c r="A3822" t="s">
        <v>5623</v>
      </c>
      <c r="B3822">
        <v>27</v>
      </c>
      <c r="C3822" t="s">
        <v>24</v>
      </c>
      <c r="D3822" t="s">
        <v>29</v>
      </c>
      <c r="E3822" s="6" t="s">
        <v>15892</v>
      </c>
      <c r="F3822" t="s">
        <v>30</v>
      </c>
      <c r="G3822">
        <v>3</v>
      </c>
      <c r="H3822">
        <v>1</v>
      </c>
      <c r="I3822">
        <v>52</v>
      </c>
      <c r="J3822">
        <v>1</v>
      </c>
      <c r="K3822">
        <v>217.82</v>
      </c>
      <c r="L3822" t="str">
        <f t="shared" si="354"/>
        <v/>
      </c>
      <c r="M3822">
        <v>3</v>
      </c>
      <c r="N3822" t="str">
        <f t="shared" si="355"/>
        <v/>
      </c>
      <c r="O3822">
        <v>21</v>
      </c>
      <c r="P3822" s="11">
        <v>0.33333333333333298</v>
      </c>
      <c r="Q3822" s="11">
        <v>1.9230769230769201E-2</v>
      </c>
      <c r="R3822" s="12">
        <v>72.606666666666598</v>
      </c>
      <c r="S3822" t="s">
        <v>22</v>
      </c>
      <c r="T3822">
        <v>0</v>
      </c>
      <c r="U3822">
        <f t="shared" si="356"/>
        <v>4</v>
      </c>
      <c r="V3822">
        <f t="shared" si="357"/>
        <v>1</v>
      </c>
      <c r="W3822">
        <f t="shared" si="358"/>
        <v>3</v>
      </c>
      <c r="X3822" t="str">
        <f t="shared" si="359"/>
        <v>413</v>
      </c>
      <c r="Y3822" t="str">
        <f>IF(Table1[[#This Row],[RFM_Score]]="555","Champion", IF(AND(J3822&gt;=4,V3822&gt;=4),"Loyal", IF(U3822&lt;=2,"At Risk", IF(W3822&gt;=4,"Potential Loyalist","Others"))))</f>
        <v>Others</v>
      </c>
    </row>
    <row r="3823" spans="1:25">
      <c r="A3823" t="s">
        <v>1535</v>
      </c>
      <c r="B3823">
        <v>47</v>
      </c>
      <c r="C3823" t="s">
        <v>24</v>
      </c>
      <c r="D3823" t="s">
        <v>25</v>
      </c>
      <c r="E3823" s="6" t="s">
        <v>15893</v>
      </c>
      <c r="F3823" t="s">
        <v>37</v>
      </c>
      <c r="G3823">
        <v>1</v>
      </c>
      <c r="H3823">
        <v>0</v>
      </c>
      <c r="I3823">
        <v>61</v>
      </c>
      <c r="J3823">
        <v>3</v>
      </c>
      <c r="K3823">
        <v>217.33</v>
      </c>
      <c r="L3823" t="str">
        <f t="shared" si="354"/>
        <v/>
      </c>
      <c r="M3823">
        <v>3</v>
      </c>
      <c r="N3823" t="str">
        <f t="shared" si="355"/>
        <v/>
      </c>
      <c r="O3823">
        <v>17</v>
      </c>
      <c r="P3823" s="11">
        <v>0</v>
      </c>
      <c r="Q3823" s="11">
        <v>4.9180327868852403E-2</v>
      </c>
      <c r="R3823" s="12">
        <v>72.4433333333333</v>
      </c>
      <c r="S3823" t="s">
        <v>22</v>
      </c>
      <c r="T3823">
        <v>0</v>
      </c>
      <c r="U3823">
        <f t="shared" si="356"/>
        <v>5</v>
      </c>
      <c r="V3823">
        <f t="shared" si="357"/>
        <v>1</v>
      </c>
      <c r="W3823">
        <f t="shared" si="358"/>
        <v>3</v>
      </c>
      <c r="X3823" t="str">
        <f t="shared" si="359"/>
        <v>513</v>
      </c>
      <c r="Y3823" t="str">
        <f>IF(Table1[[#This Row],[RFM_Score]]="555","Champion", IF(AND(J3823&gt;=4,V3823&gt;=4),"Loyal", IF(U3823&lt;=2,"At Risk", IF(W3823&gt;=4,"Potential Loyalist","Others"))))</f>
        <v>Others</v>
      </c>
    </row>
    <row r="3824" spans="1:25">
      <c r="A3824" t="s">
        <v>4950</v>
      </c>
      <c r="B3824">
        <v>36</v>
      </c>
      <c r="C3824" t="s">
        <v>24</v>
      </c>
      <c r="D3824" t="s">
        <v>46</v>
      </c>
      <c r="E3824" s="6" t="s">
        <v>15894</v>
      </c>
      <c r="F3824" t="s">
        <v>37</v>
      </c>
      <c r="G3824">
        <v>3</v>
      </c>
      <c r="H3824">
        <v>1</v>
      </c>
      <c r="I3824">
        <v>38</v>
      </c>
      <c r="J3824">
        <v>4</v>
      </c>
      <c r="K3824">
        <v>217.19</v>
      </c>
      <c r="L3824" t="str">
        <f t="shared" si="354"/>
        <v/>
      </c>
      <c r="M3824">
        <v>3</v>
      </c>
      <c r="N3824" t="str">
        <f t="shared" si="355"/>
        <v/>
      </c>
      <c r="O3824">
        <v>56</v>
      </c>
      <c r="P3824" s="11">
        <v>0.33333333333333298</v>
      </c>
      <c r="Q3824" s="11">
        <v>0.105263157894736</v>
      </c>
      <c r="R3824" s="12">
        <v>72.396666666666604</v>
      </c>
      <c r="S3824" t="s">
        <v>22</v>
      </c>
      <c r="T3824">
        <v>0</v>
      </c>
      <c r="U3824">
        <f t="shared" si="356"/>
        <v>3</v>
      </c>
      <c r="V3824">
        <f t="shared" si="357"/>
        <v>1</v>
      </c>
      <c r="W3824">
        <f t="shared" si="358"/>
        <v>3</v>
      </c>
      <c r="X3824" t="str">
        <f t="shared" si="359"/>
        <v>313</v>
      </c>
      <c r="Y3824" t="str">
        <f>IF(Table1[[#This Row],[RFM_Score]]="555","Champion", IF(AND(J3824&gt;=4,V3824&gt;=4),"Loyal", IF(U3824&lt;=2,"At Risk", IF(W3824&gt;=4,"Potential Loyalist","Others"))))</f>
        <v>Others</v>
      </c>
    </row>
    <row r="3825" spans="1:25">
      <c r="A3825" t="s">
        <v>10101</v>
      </c>
      <c r="B3825">
        <v>18</v>
      </c>
      <c r="C3825" t="s">
        <v>24</v>
      </c>
      <c r="D3825" t="s">
        <v>41</v>
      </c>
      <c r="E3825" s="6" t="s">
        <v>15895</v>
      </c>
      <c r="F3825" t="s">
        <v>21</v>
      </c>
      <c r="G3825">
        <v>5</v>
      </c>
      <c r="H3825">
        <v>0</v>
      </c>
      <c r="I3825">
        <v>62</v>
      </c>
      <c r="J3825">
        <v>3</v>
      </c>
      <c r="K3825">
        <v>215.69</v>
      </c>
      <c r="L3825" t="str">
        <f t="shared" si="354"/>
        <v/>
      </c>
      <c r="M3825">
        <v>3</v>
      </c>
      <c r="N3825" t="str">
        <f t="shared" si="355"/>
        <v/>
      </c>
      <c r="O3825">
        <v>15</v>
      </c>
      <c r="P3825" s="11">
        <v>0</v>
      </c>
      <c r="Q3825" s="11">
        <v>4.8387096774193498E-2</v>
      </c>
      <c r="R3825" s="12">
        <v>71.896666666666604</v>
      </c>
      <c r="S3825" t="s">
        <v>22</v>
      </c>
      <c r="T3825">
        <v>0</v>
      </c>
      <c r="U3825">
        <f t="shared" si="356"/>
        <v>5</v>
      </c>
      <c r="V3825">
        <f t="shared" si="357"/>
        <v>1</v>
      </c>
      <c r="W3825">
        <f t="shared" si="358"/>
        <v>3</v>
      </c>
      <c r="X3825" t="str">
        <f t="shared" si="359"/>
        <v>513</v>
      </c>
      <c r="Y3825" t="str">
        <f>IF(Table1[[#This Row],[RFM_Score]]="555","Champion", IF(AND(J3825&gt;=4,V3825&gt;=4),"Loyal", IF(U3825&lt;=2,"At Risk", IF(W3825&gt;=4,"Potential Loyalist","Others"))))</f>
        <v>Others</v>
      </c>
    </row>
    <row r="3826" spans="1:25">
      <c r="A3826" t="s">
        <v>3658</v>
      </c>
      <c r="B3826">
        <v>39</v>
      </c>
      <c r="C3826" t="s">
        <v>24</v>
      </c>
      <c r="D3826" t="s">
        <v>25</v>
      </c>
      <c r="E3826" s="6" t="s">
        <v>15896</v>
      </c>
      <c r="F3826" t="s">
        <v>21</v>
      </c>
      <c r="G3826">
        <v>3</v>
      </c>
      <c r="H3826">
        <v>0</v>
      </c>
      <c r="I3826">
        <v>62</v>
      </c>
      <c r="J3826">
        <v>2</v>
      </c>
      <c r="K3826">
        <v>215.65</v>
      </c>
      <c r="L3826" t="str">
        <f t="shared" si="354"/>
        <v/>
      </c>
      <c r="M3826">
        <v>3</v>
      </c>
      <c r="N3826" t="str">
        <f t="shared" si="355"/>
        <v/>
      </c>
      <c r="O3826">
        <v>0</v>
      </c>
      <c r="P3826" s="11">
        <v>0</v>
      </c>
      <c r="Q3826" s="11">
        <v>3.2258064516128997E-2</v>
      </c>
      <c r="R3826" s="12">
        <v>71.883333333333297</v>
      </c>
      <c r="S3826" t="s">
        <v>22</v>
      </c>
      <c r="T3826">
        <v>0</v>
      </c>
      <c r="U3826">
        <f t="shared" si="356"/>
        <v>5</v>
      </c>
      <c r="V3826">
        <f t="shared" si="357"/>
        <v>1</v>
      </c>
      <c r="W3826">
        <f t="shared" si="358"/>
        <v>3</v>
      </c>
      <c r="X3826" t="str">
        <f t="shared" si="359"/>
        <v>513</v>
      </c>
      <c r="Y3826" t="str">
        <f>IF(Table1[[#This Row],[RFM_Score]]="555","Champion", IF(AND(J3826&gt;=4,V3826&gt;=4),"Loyal", IF(U3826&lt;=2,"At Risk", IF(W3826&gt;=4,"Potential Loyalist","Others"))))</f>
        <v>Others</v>
      </c>
    </row>
    <row r="3827" spans="1:25">
      <c r="A3827" t="s">
        <v>6670</v>
      </c>
      <c r="B3827">
        <v>25</v>
      </c>
      <c r="C3827" t="s">
        <v>19</v>
      </c>
      <c r="D3827" t="s">
        <v>25</v>
      </c>
      <c r="E3827" s="6" t="s">
        <v>15897</v>
      </c>
      <c r="F3827" t="s">
        <v>26</v>
      </c>
      <c r="G3827">
        <v>2</v>
      </c>
      <c r="H3827">
        <v>0</v>
      </c>
      <c r="I3827">
        <v>56</v>
      </c>
      <c r="J3827">
        <v>2</v>
      </c>
      <c r="K3827">
        <v>215.62</v>
      </c>
      <c r="L3827" t="str">
        <f t="shared" si="354"/>
        <v/>
      </c>
      <c r="M3827">
        <v>3</v>
      </c>
      <c r="N3827" t="str">
        <f t="shared" si="355"/>
        <v/>
      </c>
      <c r="O3827">
        <v>32</v>
      </c>
      <c r="P3827" s="11">
        <v>0</v>
      </c>
      <c r="Q3827" s="11">
        <v>3.5714285714285698E-2</v>
      </c>
      <c r="R3827" s="12">
        <v>71.873333333333306</v>
      </c>
      <c r="S3827" t="s">
        <v>22</v>
      </c>
      <c r="T3827">
        <v>0</v>
      </c>
      <c r="U3827">
        <f t="shared" si="356"/>
        <v>4</v>
      </c>
      <c r="V3827">
        <f t="shared" si="357"/>
        <v>1</v>
      </c>
      <c r="W3827">
        <f t="shared" si="358"/>
        <v>3</v>
      </c>
      <c r="X3827" t="str">
        <f t="shared" si="359"/>
        <v>413</v>
      </c>
      <c r="Y3827" t="str">
        <f>IF(Table1[[#This Row],[RFM_Score]]="555","Champion", IF(AND(J3827&gt;=4,V3827&gt;=4),"Loyal", IF(U3827&lt;=2,"At Risk", IF(W3827&gt;=4,"Potential Loyalist","Others"))))</f>
        <v>Others</v>
      </c>
    </row>
    <row r="3828" spans="1:25">
      <c r="A3828" t="s">
        <v>10153</v>
      </c>
      <c r="B3828">
        <v>40</v>
      </c>
      <c r="C3828" t="s">
        <v>24</v>
      </c>
      <c r="D3828" t="s">
        <v>46</v>
      </c>
      <c r="E3828" s="6" t="s">
        <v>15898</v>
      </c>
      <c r="F3828" t="s">
        <v>26</v>
      </c>
      <c r="G3828">
        <v>3</v>
      </c>
      <c r="H3828">
        <v>1</v>
      </c>
      <c r="I3828">
        <v>54</v>
      </c>
      <c r="J3828">
        <v>3</v>
      </c>
      <c r="K3828">
        <v>215.54</v>
      </c>
      <c r="L3828" t="str">
        <f t="shared" si="354"/>
        <v/>
      </c>
      <c r="M3828">
        <v>3</v>
      </c>
      <c r="N3828" t="str">
        <f t="shared" si="355"/>
        <v/>
      </c>
      <c r="O3828">
        <v>55</v>
      </c>
      <c r="P3828" s="11">
        <v>0.33333333333333298</v>
      </c>
      <c r="Q3828" s="11">
        <v>5.5555555555555497E-2</v>
      </c>
      <c r="R3828" s="12">
        <v>71.846666666666593</v>
      </c>
      <c r="S3828" t="s">
        <v>22</v>
      </c>
      <c r="T3828">
        <v>0</v>
      </c>
      <c r="U3828">
        <f t="shared" si="356"/>
        <v>3</v>
      </c>
      <c r="V3828">
        <f t="shared" si="357"/>
        <v>1</v>
      </c>
      <c r="W3828">
        <f t="shared" si="358"/>
        <v>3</v>
      </c>
      <c r="X3828" t="str">
        <f t="shared" si="359"/>
        <v>313</v>
      </c>
      <c r="Y3828" t="str">
        <f>IF(Table1[[#This Row],[RFM_Score]]="555","Champion", IF(AND(J3828&gt;=4,V3828&gt;=4),"Loyal", IF(U3828&lt;=2,"At Risk", IF(W3828&gt;=4,"Potential Loyalist","Others"))))</f>
        <v>Others</v>
      </c>
    </row>
    <row r="3829" spans="1:25">
      <c r="A3829" t="s">
        <v>2869</v>
      </c>
      <c r="B3829">
        <v>53</v>
      </c>
      <c r="C3829" t="s">
        <v>24</v>
      </c>
      <c r="D3829" t="s">
        <v>41</v>
      </c>
      <c r="E3829" s="6" t="s">
        <v>15899</v>
      </c>
      <c r="F3829" t="s">
        <v>37</v>
      </c>
      <c r="G3829">
        <v>1</v>
      </c>
      <c r="H3829">
        <v>0</v>
      </c>
      <c r="I3829">
        <v>52</v>
      </c>
      <c r="J3829">
        <v>2</v>
      </c>
      <c r="K3829">
        <v>215.53</v>
      </c>
      <c r="L3829" t="str">
        <f t="shared" si="354"/>
        <v/>
      </c>
      <c r="M3829">
        <v>3</v>
      </c>
      <c r="N3829" t="str">
        <f t="shared" si="355"/>
        <v/>
      </c>
      <c r="O3829">
        <v>1</v>
      </c>
      <c r="P3829" s="11">
        <v>0</v>
      </c>
      <c r="Q3829" s="11">
        <v>3.8461538461538401E-2</v>
      </c>
      <c r="R3829" s="12">
        <v>71.843333333333305</v>
      </c>
      <c r="S3829" t="s">
        <v>22</v>
      </c>
      <c r="T3829">
        <v>0</v>
      </c>
      <c r="U3829">
        <f t="shared" si="356"/>
        <v>5</v>
      </c>
      <c r="V3829">
        <f t="shared" si="357"/>
        <v>1</v>
      </c>
      <c r="W3829">
        <f t="shared" si="358"/>
        <v>3</v>
      </c>
      <c r="X3829" t="str">
        <f t="shared" si="359"/>
        <v>513</v>
      </c>
      <c r="Y3829" t="str">
        <f>IF(Table1[[#This Row],[RFM_Score]]="555","Champion", IF(AND(J3829&gt;=4,V3829&gt;=4),"Loyal", IF(U3829&lt;=2,"At Risk", IF(W3829&gt;=4,"Potential Loyalist","Others"))))</f>
        <v>Others</v>
      </c>
    </row>
    <row r="3830" spans="1:25">
      <c r="A3830" t="s">
        <v>1857</v>
      </c>
      <c r="B3830">
        <v>33</v>
      </c>
      <c r="C3830" t="s">
        <v>19</v>
      </c>
      <c r="D3830" t="s">
        <v>41</v>
      </c>
      <c r="E3830" s="6" t="s">
        <v>15900</v>
      </c>
      <c r="F3830" t="s">
        <v>62</v>
      </c>
      <c r="G3830">
        <v>3</v>
      </c>
      <c r="H3830">
        <v>1</v>
      </c>
      <c r="I3830">
        <v>57</v>
      </c>
      <c r="J3830">
        <v>6</v>
      </c>
      <c r="K3830">
        <v>215.1</v>
      </c>
      <c r="L3830" t="str">
        <f t="shared" si="354"/>
        <v/>
      </c>
      <c r="M3830">
        <v>3</v>
      </c>
      <c r="N3830" t="str">
        <f t="shared" si="355"/>
        <v/>
      </c>
      <c r="O3830">
        <v>1</v>
      </c>
      <c r="P3830" s="11">
        <v>0.33333333333333298</v>
      </c>
      <c r="Q3830" s="11">
        <v>0.105263157894736</v>
      </c>
      <c r="R3830" s="12">
        <v>71.7</v>
      </c>
      <c r="S3830" t="s">
        <v>22</v>
      </c>
      <c r="T3830">
        <v>0</v>
      </c>
      <c r="U3830">
        <f t="shared" si="356"/>
        <v>5</v>
      </c>
      <c r="V3830">
        <f t="shared" si="357"/>
        <v>1</v>
      </c>
      <c r="W3830">
        <f t="shared" si="358"/>
        <v>3</v>
      </c>
      <c r="X3830" t="str">
        <f t="shared" si="359"/>
        <v>513</v>
      </c>
      <c r="Y3830" t="str">
        <f>IF(Table1[[#This Row],[RFM_Score]]="555","Champion", IF(AND(J3830&gt;=4,V3830&gt;=4),"Loyal", IF(U3830&lt;=2,"At Risk", IF(W3830&gt;=4,"Potential Loyalist","Others"))))</f>
        <v>Others</v>
      </c>
    </row>
    <row r="3831" spans="1:25">
      <c r="A3831" t="s">
        <v>3281</v>
      </c>
      <c r="B3831">
        <v>32</v>
      </c>
      <c r="C3831" t="s">
        <v>19</v>
      </c>
      <c r="D3831" t="s">
        <v>49</v>
      </c>
      <c r="E3831" s="6" t="s">
        <v>15901</v>
      </c>
      <c r="F3831" t="s">
        <v>60</v>
      </c>
      <c r="G3831">
        <v>2</v>
      </c>
      <c r="H3831">
        <v>1</v>
      </c>
      <c r="I3831">
        <v>53</v>
      </c>
      <c r="J3831">
        <v>4</v>
      </c>
      <c r="K3831">
        <v>214.81</v>
      </c>
      <c r="L3831" t="str">
        <f t="shared" si="354"/>
        <v/>
      </c>
      <c r="M3831">
        <v>3</v>
      </c>
      <c r="N3831" t="str">
        <f t="shared" si="355"/>
        <v/>
      </c>
      <c r="O3831">
        <v>3</v>
      </c>
      <c r="P3831" s="11">
        <v>0.5</v>
      </c>
      <c r="Q3831" s="11">
        <v>7.5471698113207503E-2</v>
      </c>
      <c r="R3831" s="12">
        <v>71.603333333333296</v>
      </c>
      <c r="S3831" t="s">
        <v>22</v>
      </c>
      <c r="T3831">
        <v>0</v>
      </c>
      <c r="U3831">
        <f t="shared" si="356"/>
        <v>5</v>
      </c>
      <c r="V3831">
        <f t="shared" si="357"/>
        <v>1</v>
      </c>
      <c r="W3831">
        <f t="shared" si="358"/>
        <v>3</v>
      </c>
      <c r="X3831" t="str">
        <f t="shared" si="359"/>
        <v>513</v>
      </c>
      <c r="Y3831" t="str">
        <f>IF(Table1[[#This Row],[RFM_Score]]="555","Champion", IF(AND(J3831&gt;=4,V3831&gt;=4),"Loyal", IF(U3831&lt;=2,"At Risk", IF(W3831&gt;=4,"Potential Loyalist","Others"))))</f>
        <v>Others</v>
      </c>
    </row>
    <row r="3832" spans="1:25">
      <c r="A3832" t="s">
        <v>2748</v>
      </c>
      <c r="B3832">
        <v>53</v>
      </c>
      <c r="C3832" t="s">
        <v>24</v>
      </c>
      <c r="D3832" t="s">
        <v>25</v>
      </c>
      <c r="E3832" s="6" t="s">
        <v>15902</v>
      </c>
      <c r="F3832" t="s">
        <v>37</v>
      </c>
      <c r="G3832">
        <v>3</v>
      </c>
      <c r="H3832">
        <v>1</v>
      </c>
      <c r="I3832">
        <v>51</v>
      </c>
      <c r="J3832">
        <v>3</v>
      </c>
      <c r="K3832">
        <v>214.79</v>
      </c>
      <c r="L3832" t="str">
        <f t="shared" si="354"/>
        <v/>
      </c>
      <c r="M3832">
        <v>3</v>
      </c>
      <c r="N3832" t="str">
        <f t="shared" si="355"/>
        <v/>
      </c>
      <c r="O3832">
        <v>17</v>
      </c>
      <c r="P3832" s="11">
        <v>0.33333333333333298</v>
      </c>
      <c r="Q3832" s="11">
        <v>5.8823529411764698E-2</v>
      </c>
      <c r="R3832" s="12">
        <v>71.596666666666593</v>
      </c>
      <c r="S3832" t="s">
        <v>22</v>
      </c>
      <c r="T3832">
        <v>0</v>
      </c>
      <c r="U3832">
        <f t="shared" si="356"/>
        <v>5</v>
      </c>
      <c r="V3832">
        <f t="shared" si="357"/>
        <v>1</v>
      </c>
      <c r="W3832">
        <f t="shared" si="358"/>
        <v>3</v>
      </c>
      <c r="X3832" t="str">
        <f t="shared" si="359"/>
        <v>513</v>
      </c>
      <c r="Y3832" t="str">
        <f>IF(Table1[[#This Row],[RFM_Score]]="555","Champion", IF(AND(J3832&gt;=4,V3832&gt;=4),"Loyal", IF(U3832&lt;=2,"At Risk", IF(W3832&gt;=4,"Potential Loyalist","Others"))))</f>
        <v>Others</v>
      </c>
    </row>
    <row r="3833" spans="1:25">
      <c r="A3833" t="s">
        <v>11496</v>
      </c>
      <c r="B3833">
        <v>30</v>
      </c>
      <c r="C3833" t="s">
        <v>19</v>
      </c>
      <c r="D3833" t="s">
        <v>35</v>
      </c>
      <c r="E3833" s="6" t="s">
        <v>15903</v>
      </c>
      <c r="F3833" t="s">
        <v>37</v>
      </c>
      <c r="G3833">
        <v>4</v>
      </c>
      <c r="H3833">
        <v>1</v>
      </c>
      <c r="I3833">
        <v>40</v>
      </c>
      <c r="J3833">
        <v>4</v>
      </c>
      <c r="K3833">
        <v>214.79</v>
      </c>
      <c r="L3833" t="str">
        <f t="shared" si="354"/>
        <v/>
      </c>
      <c r="M3833">
        <v>3</v>
      </c>
      <c r="N3833" t="str">
        <f t="shared" si="355"/>
        <v/>
      </c>
      <c r="O3833">
        <v>59</v>
      </c>
      <c r="P3833" s="11">
        <v>0.25</v>
      </c>
      <c r="Q3833" s="11">
        <v>0.1</v>
      </c>
      <c r="R3833" s="12">
        <v>71.596666666666593</v>
      </c>
      <c r="S3833" t="s">
        <v>22</v>
      </c>
      <c r="T3833">
        <v>0</v>
      </c>
      <c r="U3833">
        <f t="shared" si="356"/>
        <v>3</v>
      </c>
      <c r="V3833">
        <f t="shared" si="357"/>
        <v>1</v>
      </c>
      <c r="W3833">
        <f t="shared" si="358"/>
        <v>3</v>
      </c>
      <c r="X3833" t="str">
        <f t="shared" si="359"/>
        <v>313</v>
      </c>
      <c r="Y3833" t="str">
        <f>IF(Table1[[#This Row],[RFM_Score]]="555","Champion", IF(AND(J3833&gt;=4,V3833&gt;=4),"Loyal", IF(U3833&lt;=2,"At Risk", IF(W3833&gt;=4,"Potential Loyalist","Others"))))</f>
        <v>Others</v>
      </c>
    </row>
    <row r="3834" spans="1:25">
      <c r="A3834" t="s">
        <v>11843</v>
      </c>
      <c r="B3834">
        <v>18</v>
      </c>
      <c r="C3834" t="s">
        <v>24</v>
      </c>
      <c r="D3834" t="s">
        <v>41</v>
      </c>
      <c r="E3834" s="6" t="s">
        <v>15904</v>
      </c>
      <c r="F3834" t="s">
        <v>30</v>
      </c>
      <c r="G3834">
        <v>3</v>
      </c>
      <c r="H3834">
        <v>0</v>
      </c>
      <c r="I3834">
        <v>61</v>
      </c>
      <c r="J3834">
        <v>4</v>
      </c>
      <c r="K3834">
        <v>214.48</v>
      </c>
      <c r="L3834" t="str">
        <f t="shared" si="354"/>
        <v/>
      </c>
      <c r="M3834">
        <v>3</v>
      </c>
      <c r="N3834" t="str">
        <f t="shared" si="355"/>
        <v/>
      </c>
      <c r="O3834">
        <v>50</v>
      </c>
      <c r="P3834" s="11">
        <v>0</v>
      </c>
      <c r="Q3834" s="11">
        <v>6.5573770491803199E-2</v>
      </c>
      <c r="R3834" s="12">
        <v>71.493333333333297</v>
      </c>
      <c r="S3834" t="s">
        <v>22</v>
      </c>
      <c r="T3834">
        <v>1</v>
      </c>
      <c r="U3834">
        <f t="shared" si="356"/>
        <v>3</v>
      </c>
      <c r="V3834">
        <f t="shared" si="357"/>
        <v>1</v>
      </c>
      <c r="W3834">
        <f t="shared" si="358"/>
        <v>3</v>
      </c>
      <c r="X3834" t="str">
        <f t="shared" si="359"/>
        <v>313</v>
      </c>
      <c r="Y3834" t="str">
        <f>IF(Table1[[#This Row],[RFM_Score]]="555","Champion", IF(AND(J3834&gt;=4,V3834&gt;=4),"Loyal", IF(U3834&lt;=2,"At Risk", IF(W3834&gt;=4,"Potential Loyalist","Others"))))</f>
        <v>Others</v>
      </c>
    </row>
    <row r="3835" spans="1:25">
      <c r="A3835" t="s">
        <v>7309</v>
      </c>
      <c r="B3835">
        <v>45</v>
      </c>
      <c r="C3835" t="s">
        <v>19</v>
      </c>
      <c r="D3835" t="s">
        <v>46</v>
      </c>
      <c r="E3835" s="6" t="s">
        <v>15905</v>
      </c>
      <c r="F3835" t="s">
        <v>60</v>
      </c>
      <c r="G3835">
        <v>4</v>
      </c>
      <c r="H3835">
        <v>2</v>
      </c>
      <c r="I3835">
        <v>51</v>
      </c>
      <c r="J3835">
        <v>3</v>
      </c>
      <c r="K3835">
        <v>214.43</v>
      </c>
      <c r="L3835" t="str">
        <f t="shared" si="354"/>
        <v/>
      </c>
      <c r="M3835">
        <v>3</v>
      </c>
      <c r="N3835" t="str">
        <f t="shared" si="355"/>
        <v/>
      </c>
      <c r="O3835">
        <v>3</v>
      </c>
      <c r="P3835" s="11">
        <v>0.5</v>
      </c>
      <c r="Q3835" s="11">
        <v>5.8823529411764698E-2</v>
      </c>
      <c r="R3835" s="12">
        <v>71.476666666666603</v>
      </c>
      <c r="S3835" t="s">
        <v>22</v>
      </c>
      <c r="T3835">
        <v>0</v>
      </c>
      <c r="U3835">
        <f t="shared" si="356"/>
        <v>5</v>
      </c>
      <c r="V3835">
        <f t="shared" si="357"/>
        <v>1</v>
      </c>
      <c r="W3835">
        <f t="shared" si="358"/>
        <v>3</v>
      </c>
      <c r="X3835" t="str">
        <f t="shared" si="359"/>
        <v>513</v>
      </c>
      <c r="Y3835" t="str">
        <f>IF(Table1[[#This Row],[RFM_Score]]="555","Champion", IF(AND(J3835&gt;=4,V3835&gt;=4),"Loyal", IF(U3835&lt;=2,"At Risk", IF(W3835&gt;=4,"Potential Loyalist","Others"))))</f>
        <v>Others</v>
      </c>
    </row>
    <row r="3836" spans="1:25">
      <c r="A3836" t="s">
        <v>3288</v>
      </c>
      <c r="B3836">
        <v>38</v>
      </c>
      <c r="C3836" t="s">
        <v>19</v>
      </c>
      <c r="D3836" t="s">
        <v>49</v>
      </c>
      <c r="E3836" s="6" t="s">
        <v>15906</v>
      </c>
      <c r="F3836" t="s">
        <v>26</v>
      </c>
      <c r="G3836">
        <v>4</v>
      </c>
      <c r="H3836">
        <v>1</v>
      </c>
      <c r="I3836">
        <v>45</v>
      </c>
      <c r="J3836">
        <v>2</v>
      </c>
      <c r="K3836">
        <v>214.29</v>
      </c>
      <c r="L3836" t="str">
        <f t="shared" si="354"/>
        <v/>
      </c>
      <c r="M3836">
        <v>3</v>
      </c>
      <c r="N3836" t="str">
        <f t="shared" si="355"/>
        <v/>
      </c>
      <c r="O3836">
        <v>20</v>
      </c>
      <c r="P3836" s="11">
        <v>0.25</v>
      </c>
      <c r="Q3836" s="11">
        <v>4.4444444444444398E-2</v>
      </c>
      <c r="R3836" s="12">
        <v>71.429999999999893</v>
      </c>
      <c r="S3836" t="s">
        <v>22</v>
      </c>
      <c r="T3836">
        <v>1</v>
      </c>
      <c r="U3836">
        <f t="shared" si="356"/>
        <v>5</v>
      </c>
      <c r="V3836">
        <f t="shared" si="357"/>
        <v>1</v>
      </c>
      <c r="W3836">
        <f t="shared" si="358"/>
        <v>3</v>
      </c>
      <c r="X3836" t="str">
        <f t="shared" si="359"/>
        <v>513</v>
      </c>
      <c r="Y3836" t="str">
        <f>IF(Table1[[#This Row],[RFM_Score]]="555","Champion", IF(AND(J3836&gt;=4,V3836&gt;=4),"Loyal", IF(U3836&lt;=2,"At Risk", IF(W3836&gt;=4,"Potential Loyalist","Others"))))</f>
        <v>Others</v>
      </c>
    </row>
    <row r="3837" spans="1:25">
      <c r="A3837" t="s">
        <v>2220</v>
      </c>
      <c r="B3837">
        <v>51</v>
      </c>
      <c r="C3837" t="s">
        <v>24</v>
      </c>
      <c r="D3837" t="s">
        <v>25</v>
      </c>
      <c r="E3837" s="6" t="s">
        <v>15907</v>
      </c>
      <c r="F3837" t="s">
        <v>26</v>
      </c>
      <c r="G3837">
        <v>3</v>
      </c>
      <c r="H3837">
        <v>1</v>
      </c>
      <c r="I3837">
        <v>47</v>
      </c>
      <c r="J3837">
        <v>6</v>
      </c>
      <c r="K3837">
        <v>213.61</v>
      </c>
      <c r="L3837" t="str">
        <f t="shared" si="354"/>
        <v/>
      </c>
      <c r="M3837">
        <v>3</v>
      </c>
      <c r="N3837" t="str">
        <f t="shared" si="355"/>
        <v/>
      </c>
      <c r="O3837">
        <v>39</v>
      </c>
      <c r="P3837" s="11">
        <v>0.33333333333333298</v>
      </c>
      <c r="Q3837" s="11">
        <v>0.12765957446808501</v>
      </c>
      <c r="R3837" s="12">
        <v>71.203333333333305</v>
      </c>
      <c r="S3837" t="s">
        <v>22</v>
      </c>
      <c r="T3837">
        <v>0</v>
      </c>
      <c r="U3837">
        <f t="shared" si="356"/>
        <v>4</v>
      </c>
      <c r="V3837">
        <f t="shared" si="357"/>
        <v>1</v>
      </c>
      <c r="W3837">
        <f t="shared" si="358"/>
        <v>3</v>
      </c>
      <c r="X3837" t="str">
        <f t="shared" si="359"/>
        <v>413</v>
      </c>
      <c r="Y3837" t="str">
        <f>IF(Table1[[#This Row],[RFM_Score]]="555","Champion", IF(AND(J3837&gt;=4,V3837&gt;=4),"Loyal", IF(U3837&lt;=2,"At Risk", IF(W3837&gt;=4,"Potential Loyalist","Others"))))</f>
        <v>Others</v>
      </c>
    </row>
    <row r="3838" spans="1:25">
      <c r="A3838" t="s">
        <v>3165</v>
      </c>
      <c r="B3838">
        <v>35</v>
      </c>
      <c r="C3838" t="s">
        <v>19</v>
      </c>
      <c r="D3838" t="s">
        <v>25</v>
      </c>
      <c r="E3838" s="6" t="s">
        <v>15908</v>
      </c>
      <c r="F3838" t="s">
        <v>26</v>
      </c>
      <c r="G3838">
        <v>4</v>
      </c>
      <c r="H3838">
        <v>0</v>
      </c>
      <c r="I3838">
        <v>47</v>
      </c>
      <c r="J3838">
        <v>3</v>
      </c>
      <c r="K3838">
        <v>213.58</v>
      </c>
      <c r="L3838" t="str">
        <f t="shared" si="354"/>
        <v/>
      </c>
      <c r="M3838">
        <v>3</v>
      </c>
      <c r="N3838" t="str">
        <f t="shared" si="355"/>
        <v/>
      </c>
      <c r="O3838">
        <v>36</v>
      </c>
      <c r="P3838" s="11">
        <v>0</v>
      </c>
      <c r="Q3838" s="11">
        <v>6.3829787234042507E-2</v>
      </c>
      <c r="R3838" s="12">
        <v>71.1933333333333</v>
      </c>
      <c r="S3838" t="s">
        <v>22</v>
      </c>
      <c r="T3838">
        <v>0</v>
      </c>
      <c r="U3838">
        <f t="shared" si="356"/>
        <v>4</v>
      </c>
      <c r="V3838">
        <f t="shared" si="357"/>
        <v>1</v>
      </c>
      <c r="W3838">
        <f t="shared" si="358"/>
        <v>3</v>
      </c>
      <c r="X3838" t="str">
        <f t="shared" si="359"/>
        <v>413</v>
      </c>
      <c r="Y3838" t="str">
        <f>IF(Table1[[#This Row],[RFM_Score]]="555","Champion", IF(AND(J3838&gt;=4,V3838&gt;=4),"Loyal", IF(U3838&lt;=2,"At Risk", IF(W3838&gt;=4,"Potential Loyalist","Others"))))</f>
        <v>Others</v>
      </c>
    </row>
    <row r="3839" spans="1:25">
      <c r="A3839" t="s">
        <v>4402</v>
      </c>
      <c r="B3839">
        <v>60</v>
      </c>
      <c r="C3839" t="s">
        <v>19</v>
      </c>
      <c r="D3839" t="s">
        <v>25</v>
      </c>
      <c r="E3839" s="6" t="s">
        <v>15909</v>
      </c>
      <c r="F3839" t="s">
        <v>21</v>
      </c>
      <c r="G3839">
        <v>4</v>
      </c>
      <c r="H3839">
        <v>2</v>
      </c>
      <c r="I3839">
        <v>46</v>
      </c>
      <c r="J3839">
        <v>4</v>
      </c>
      <c r="K3839">
        <v>212.78</v>
      </c>
      <c r="L3839" t="str">
        <f t="shared" si="354"/>
        <v/>
      </c>
      <c r="M3839">
        <v>3</v>
      </c>
      <c r="N3839" t="str">
        <f t="shared" si="355"/>
        <v/>
      </c>
      <c r="O3839">
        <v>48</v>
      </c>
      <c r="P3839" s="11">
        <v>0.5</v>
      </c>
      <c r="Q3839" s="11">
        <v>8.6956521739130405E-2</v>
      </c>
      <c r="R3839" s="12">
        <v>70.926666666666605</v>
      </c>
      <c r="S3839" t="s">
        <v>22</v>
      </c>
      <c r="T3839">
        <v>0</v>
      </c>
      <c r="U3839">
        <f t="shared" si="356"/>
        <v>3</v>
      </c>
      <c r="V3839">
        <f t="shared" si="357"/>
        <v>1</v>
      </c>
      <c r="W3839">
        <f t="shared" si="358"/>
        <v>3</v>
      </c>
      <c r="X3839" t="str">
        <f t="shared" si="359"/>
        <v>313</v>
      </c>
      <c r="Y3839" t="str">
        <f>IF(Table1[[#This Row],[RFM_Score]]="555","Champion", IF(AND(J3839&gt;=4,V3839&gt;=4),"Loyal", IF(U3839&lt;=2,"At Risk", IF(W3839&gt;=4,"Potential Loyalist","Others"))))</f>
        <v>Others</v>
      </c>
    </row>
    <row r="3840" spans="1:25">
      <c r="A3840" t="s">
        <v>1376</v>
      </c>
      <c r="B3840">
        <v>37</v>
      </c>
      <c r="C3840" t="s">
        <v>33</v>
      </c>
      <c r="D3840" t="s">
        <v>46</v>
      </c>
      <c r="E3840" s="6" t="s">
        <v>15910</v>
      </c>
      <c r="F3840" t="s">
        <v>26</v>
      </c>
      <c r="G3840">
        <v>2</v>
      </c>
      <c r="H3840">
        <v>1</v>
      </c>
      <c r="I3840">
        <v>49</v>
      </c>
      <c r="J3840">
        <v>11</v>
      </c>
      <c r="K3840">
        <v>212.76</v>
      </c>
      <c r="L3840" t="str">
        <f t="shared" si="354"/>
        <v/>
      </c>
      <c r="M3840">
        <v>3</v>
      </c>
      <c r="N3840" t="str">
        <f t="shared" si="355"/>
        <v/>
      </c>
      <c r="O3840">
        <v>42</v>
      </c>
      <c r="P3840" s="11">
        <v>0.5</v>
      </c>
      <c r="Q3840" s="11">
        <v>0.22448979591836701</v>
      </c>
      <c r="R3840" s="12">
        <v>70.92</v>
      </c>
      <c r="S3840" t="s">
        <v>22</v>
      </c>
      <c r="T3840">
        <v>0</v>
      </c>
      <c r="U3840">
        <f t="shared" si="356"/>
        <v>3</v>
      </c>
      <c r="V3840">
        <f t="shared" si="357"/>
        <v>1</v>
      </c>
      <c r="W3840">
        <f t="shared" si="358"/>
        <v>3</v>
      </c>
      <c r="X3840" t="str">
        <f t="shared" si="359"/>
        <v>313</v>
      </c>
      <c r="Y3840" t="str">
        <f>IF(Table1[[#This Row],[RFM_Score]]="555","Champion", IF(AND(J3840&gt;=4,V3840&gt;=4),"Loyal", IF(U3840&lt;=2,"At Risk", IF(W3840&gt;=4,"Potential Loyalist","Others"))))</f>
        <v>Others</v>
      </c>
    </row>
    <row r="3841" spans="1:25">
      <c r="A3841" t="s">
        <v>1009</v>
      </c>
      <c r="B3841">
        <v>45</v>
      </c>
      <c r="C3841" t="s">
        <v>24</v>
      </c>
      <c r="D3841" t="s">
        <v>25</v>
      </c>
      <c r="E3841" s="6" t="s">
        <v>15911</v>
      </c>
      <c r="F3841" t="s">
        <v>60</v>
      </c>
      <c r="G3841">
        <v>3</v>
      </c>
      <c r="H3841">
        <v>1</v>
      </c>
      <c r="I3841">
        <v>51</v>
      </c>
      <c r="J3841">
        <v>0</v>
      </c>
      <c r="K3841">
        <v>212.7</v>
      </c>
      <c r="L3841" t="str">
        <f t="shared" si="354"/>
        <v/>
      </c>
      <c r="M3841">
        <v>3</v>
      </c>
      <c r="N3841" t="str">
        <f t="shared" si="355"/>
        <v/>
      </c>
      <c r="O3841">
        <v>9</v>
      </c>
      <c r="P3841" s="11">
        <v>0.33333333333333298</v>
      </c>
      <c r="Q3841" s="11">
        <v>0</v>
      </c>
      <c r="R3841" s="12">
        <v>70.899999999999906</v>
      </c>
      <c r="S3841" t="s">
        <v>22</v>
      </c>
      <c r="T3841">
        <v>0</v>
      </c>
      <c r="U3841">
        <f t="shared" si="356"/>
        <v>5</v>
      </c>
      <c r="V3841">
        <f t="shared" si="357"/>
        <v>1</v>
      </c>
      <c r="W3841">
        <f t="shared" si="358"/>
        <v>3</v>
      </c>
      <c r="X3841" t="str">
        <f t="shared" si="359"/>
        <v>513</v>
      </c>
      <c r="Y3841" t="str">
        <f>IF(Table1[[#This Row],[RFM_Score]]="555","Champion", IF(AND(J3841&gt;=4,V3841&gt;=4),"Loyal", IF(U3841&lt;=2,"At Risk", IF(W3841&gt;=4,"Potential Loyalist","Others"))))</f>
        <v>Others</v>
      </c>
    </row>
    <row r="3842" spans="1:25">
      <c r="A3842" t="s">
        <v>10493</v>
      </c>
      <c r="B3842">
        <v>28</v>
      </c>
      <c r="C3842" t="s">
        <v>24</v>
      </c>
      <c r="D3842" t="s">
        <v>41</v>
      </c>
      <c r="E3842" s="6" t="s">
        <v>15912</v>
      </c>
      <c r="F3842" t="s">
        <v>26</v>
      </c>
      <c r="G3842">
        <v>4</v>
      </c>
      <c r="H3842">
        <v>1</v>
      </c>
      <c r="I3842">
        <v>53</v>
      </c>
      <c r="J3842">
        <v>1</v>
      </c>
      <c r="K3842">
        <v>212.53</v>
      </c>
      <c r="L3842" t="str">
        <f t="shared" ref="L3842:L3905" si="360">IF(OR(K3842&lt;$AC$10, K3842&gt;$AC$11), "OUTLIER", "")</f>
        <v/>
      </c>
      <c r="M3842">
        <v>3</v>
      </c>
      <c r="N3842" t="str">
        <f t="shared" ref="N3842:N3905" si="361">IF(OR(M3842&lt;$AC$16, M3842&gt;$AC$17), "OUTLIER", "")</f>
        <v/>
      </c>
      <c r="O3842">
        <v>30</v>
      </c>
      <c r="P3842" s="11">
        <v>0.25</v>
      </c>
      <c r="Q3842" s="11">
        <v>1.8867924528301799E-2</v>
      </c>
      <c r="R3842" s="12">
        <v>70.843333333333305</v>
      </c>
      <c r="S3842" t="s">
        <v>22</v>
      </c>
      <c r="T3842">
        <v>0</v>
      </c>
      <c r="U3842">
        <f t="shared" ref="U3842:U3905" si="362">IF(O3842&lt;=20,5,IF(O3842&lt;=40,4,IF(O3842&lt;=70,3,IF(O3842&lt;=100,2,1))))</f>
        <v>4</v>
      </c>
      <c r="V3842">
        <f t="shared" ref="V3842:V3905" si="363">IF(M3842&gt;=11,5,IF(M3842&gt;=9,4,IF(M3842&gt;=7,3,IF(M3842&gt;=5,2,1))))</f>
        <v>1</v>
      </c>
      <c r="W3842">
        <f t="shared" ref="W3842:W3905" si="364">IF(K3842&gt;=500,5,IF(K3842&gt;=300,4,IF(K3842&gt;=150,3,IF(K3842&gt;=50,2,1))))</f>
        <v>3</v>
      </c>
      <c r="X3842" t="str">
        <f t="shared" ref="X3842:X3905" si="365">U3842 &amp; V3842 &amp; W3842</f>
        <v>413</v>
      </c>
      <c r="Y3842" t="str">
        <f>IF(Table1[[#This Row],[RFM_Score]]="555","Champion", IF(AND(J3842&gt;=4,V3842&gt;=4),"Loyal", IF(U3842&lt;=2,"At Risk", IF(W3842&gt;=4,"Potential Loyalist","Others"))))</f>
        <v>Others</v>
      </c>
    </row>
    <row r="3843" spans="1:25">
      <c r="A3843" t="s">
        <v>6158</v>
      </c>
      <c r="B3843">
        <v>36</v>
      </c>
      <c r="C3843" t="s">
        <v>19</v>
      </c>
      <c r="D3843" t="s">
        <v>41</v>
      </c>
      <c r="E3843" s="6" t="s">
        <v>15913</v>
      </c>
      <c r="F3843" t="s">
        <v>26</v>
      </c>
      <c r="G3843">
        <v>4</v>
      </c>
      <c r="H3843">
        <v>1</v>
      </c>
      <c r="I3843">
        <v>55</v>
      </c>
      <c r="J3843">
        <v>0</v>
      </c>
      <c r="K3843">
        <v>211.85</v>
      </c>
      <c r="L3843" t="str">
        <f t="shared" si="360"/>
        <v/>
      </c>
      <c r="M3843">
        <v>3</v>
      </c>
      <c r="N3843" t="str">
        <f t="shared" si="361"/>
        <v/>
      </c>
      <c r="O3843">
        <v>1</v>
      </c>
      <c r="P3843" s="11">
        <v>0.25</v>
      </c>
      <c r="Q3843" s="11">
        <v>0</v>
      </c>
      <c r="R3843" s="12">
        <v>70.616666666666603</v>
      </c>
      <c r="S3843" t="s">
        <v>22</v>
      </c>
      <c r="T3843">
        <v>0</v>
      </c>
      <c r="U3843">
        <f t="shared" si="362"/>
        <v>5</v>
      </c>
      <c r="V3843">
        <f t="shared" si="363"/>
        <v>1</v>
      </c>
      <c r="W3843">
        <f t="shared" si="364"/>
        <v>3</v>
      </c>
      <c r="X3843" t="str">
        <f t="shared" si="365"/>
        <v>513</v>
      </c>
      <c r="Y3843" t="str">
        <f>IF(Table1[[#This Row],[RFM_Score]]="555","Champion", IF(AND(J3843&gt;=4,V3843&gt;=4),"Loyal", IF(U3843&lt;=2,"At Risk", IF(W3843&gt;=4,"Potential Loyalist","Others"))))</f>
        <v>Others</v>
      </c>
    </row>
    <row r="3844" spans="1:25">
      <c r="A3844" t="s">
        <v>103</v>
      </c>
      <c r="B3844">
        <v>34</v>
      </c>
      <c r="C3844" t="s">
        <v>19</v>
      </c>
      <c r="D3844" t="s">
        <v>20</v>
      </c>
      <c r="E3844" s="6" t="s">
        <v>15914</v>
      </c>
      <c r="F3844" t="s">
        <v>21</v>
      </c>
      <c r="G3844">
        <v>5</v>
      </c>
      <c r="H3844">
        <v>2</v>
      </c>
      <c r="I3844">
        <v>50</v>
      </c>
      <c r="J3844">
        <v>3</v>
      </c>
      <c r="K3844">
        <v>211.24</v>
      </c>
      <c r="L3844" t="str">
        <f t="shared" si="360"/>
        <v/>
      </c>
      <c r="M3844">
        <v>3</v>
      </c>
      <c r="N3844" t="str">
        <f t="shared" si="361"/>
        <v/>
      </c>
      <c r="O3844">
        <v>10</v>
      </c>
      <c r="P3844" s="11">
        <v>0.4</v>
      </c>
      <c r="Q3844" s="11">
        <v>0.06</v>
      </c>
      <c r="R3844" s="12">
        <v>70.413333333333298</v>
      </c>
      <c r="S3844" t="s">
        <v>22</v>
      </c>
      <c r="T3844">
        <v>0</v>
      </c>
      <c r="U3844">
        <f t="shared" si="362"/>
        <v>5</v>
      </c>
      <c r="V3844">
        <f t="shared" si="363"/>
        <v>1</v>
      </c>
      <c r="W3844">
        <f t="shared" si="364"/>
        <v>3</v>
      </c>
      <c r="X3844" t="str">
        <f t="shared" si="365"/>
        <v>513</v>
      </c>
      <c r="Y3844" t="str">
        <f>IF(Table1[[#This Row],[RFM_Score]]="555","Champion", IF(AND(J3844&gt;=4,V3844&gt;=4),"Loyal", IF(U3844&lt;=2,"At Risk", IF(W3844&gt;=4,"Potential Loyalist","Others"))))</f>
        <v>Others</v>
      </c>
    </row>
    <row r="3845" spans="1:25">
      <c r="A3845" t="s">
        <v>6880</v>
      </c>
      <c r="B3845">
        <v>24</v>
      </c>
      <c r="C3845" t="s">
        <v>19</v>
      </c>
      <c r="D3845" t="s">
        <v>29</v>
      </c>
      <c r="E3845" s="6" t="s">
        <v>15915</v>
      </c>
      <c r="F3845" t="s">
        <v>26</v>
      </c>
      <c r="G3845">
        <v>2</v>
      </c>
      <c r="H3845">
        <v>1</v>
      </c>
      <c r="I3845">
        <v>52</v>
      </c>
      <c r="J3845">
        <v>0</v>
      </c>
      <c r="K3845">
        <v>211.1</v>
      </c>
      <c r="L3845" t="str">
        <f t="shared" si="360"/>
        <v/>
      </c>
      <c r="M3845">
        <v>3</v>
      </c>
      <c r="N3845" t="str">
        <f t="shared" si="361"/>
        <v/>
      </c>
      <c r="O3845">
        <v>48</v>
      </c>
      <c r="P3845" s="11">
        <v>0.5</v>
      </c>
      <c r="Q3845" s="11">
        <v>0</v>
      </c>
      <c r="R3845" s="12">
        <v>70.366666666666603</v>
      </c>
      <c r="S3845" t="s">
        <v>22</v>
      </c>
      <c r="T3845">
        <v>0</v>
      </c>
      <c r="U3845">
        <f t="shared" si="362"/>
        <v>3</v>
      </c>
      <c r="V3845">
        <f t="shared" si="363"/>
        <v>1</v>
      </c>
      <c r="W3845">
        <f t="shared" si="364"/>
        <v>3</v>
      </c>
      <c r="X3845" t="str">
        <f t="shared" si="365"/>
        <v>313</v>
      </c>
      <c r="Y3845" t="str">
        <f>IF(Table1[[#This Row],[RFM_Score]]="555","Champion", IF(AND(J3845&gt;=4,V3845&gt;=4),"Loyal", IF(U3845&lt;=2,"At Risk", IF(W3845&gt;=4,"Potential Loyalist","Others"))))</f>
        <v>Others</v>
      </c>
    </row>
    <row r="3846" spans="1:25">
      <c r="A3846" t="s">
        <v>1997</v>
      </c>
      <c r="B3846">
        <v>34</v>
      </c>
      <c r="C3846" t="s">
        <v>19</v>
      </c>
      <c r="D3846" t="s">
        <v>35</v>
      </c>
      <c r="E3846" s="6" t="s">
        <v>15916</v>
      </c>
      <c r="F3846" t="s">
        <v>21</v>
      </c>
      <c r="G3846">
        <v>4</v>
      </c>
      <c r="H3846">
        <v>2</v>
      </c>
      <c r="I3846">
        <v>58</v>
      </c>
      <c r="J3846">
        <v>7</v>
      </c>
      <c r="K3846">
        <v>210.99</v>
      </c>
      <c r="L3846" t="str">
        <f t="shared" si="360"/>
        <v/>
      </c>
      <c r="M3846">
        <v>3</v>
      </c>
      <c r="N3846" t="str">
        <f t="shared" si="361"/>
        <v/>
      </c>
      <c r="O3846">
        <v>13</v>
      </c>
      <c r="P3846" s="11">
        <v>0.5</v>
      </c>
      <c r="Q3846" s="11">
        <v>0.12068965517241299</v>
      </c>
      <c r="R3846" s="12">
        <v>70.33</v>
      </c>
      <c r="S3846" t="s">
        <v>22</v>
      </c>
      <c r="T3846">
        <v>0</v>
      </c>
      <c r="U3846">
        <f t="shared" si="362"/>
        <v>5</v>
      </c>
      <c r="V3846">
        <f t="shared" si="363"/>
        <v>1</v>
      </c>
      <c r="W3846">
        <f t="shared" si="364"/>
        <v>3</v>
      </c>
      <c r="X3846" t="str">
        <f t="shared" si="365"/>
        <v>513</v>
      </c>
      <c r="Y3846" t="str">
        <f>IF(Table1[[#This Row],[RFM_Score]]="555","Champion", IF(AND(J3846&gt;=4,V3846&gt;=4),"Loyal", IF(U3846&lt;=2,"At Risk", IF(W3846&gt;=4,"Potential Loyalist","Others"))))</f>
        <v>Others</v>
      </c>
    </row>
    <row r="3847" spans="1:25">
      <c r="A3847" t="s">
        <v>1839</v>
      </c>
      <c r="B3847">
        <v>26</v>
      </c>
      <c r="C3847" t="s">
        <v>24</v>
      </c>
      <c r="D3847" t="s">
        <v>29</v>
      </c>
      <c r="E3847" s="6" t="s">
        <v>15917</v>
      </c>
      <c r="F3847" t="s">
        <v>62</v>
      </c>
      <c r="G3847">
        <v>1</v>
      </c>
      <c r="H3847">
        <v>0</v>
      </c>
      <c r="I3847">
        <v>56</v>
      </c>
      <c r="J3847">
        <v>3</v>
      </c>
      <c r="K3847">
        <v>210.94</v>
      </c>
      <c r="L3847" t="str">
        <f t="shared" si="360"/>
        <v/>
      </c>
      <c r="M3847">
        <v>3</v>
      </c>
      <c r="N3847" t="str">
        <f t="shared" si="361"/>
        <v/>
      </c>
      <c r="O3847">
        <v>4</v>
      </c>
      <c r="P3847" s="11">
        <v>0</v>
      </c>
      <c r="Q3847" s="11">
        <v>5.3571428571428499E-2</v>
      </c>
      <c r="R3847" s="12">
        <v>70.313333333333304</v>
      </c>
      <c r="S3847" t="s">
        <v>22</v>
      </c>
      <c r="T3847">
        <v>1</v>
      </c>
      <c r="U3847">
        <f t="shared" si="362"/>
        <v>5</v>
      </c>
      <c r="V3847">
        <f t="shared" si="363"/>
        <v>1</v>
      </c>
      <c r="W3847">
        <f t="shared" si="364"/>
        <v>3</v>
      </c>
      <c r="X3847" t="str">
        <f t="shared" si="365"/>
        <v>513</v>
      </c>
      <c r="Y3847" t="str">
        <f>IF(Table1[[#This Row],[RFM_Score]]="555","Champion", IF(AND(J3847&gt;=4,V3847&gt;=4),"Loyal", IF(U3847&lt;=2,"At Risk", IF(W3847&gt;=4,"Potential Loyalist","Others"))))</f>
        <v>Others</v>
      </c>
    </row>
    <row r="3848" spans="1:25">
      <c r="A3848" t="s">
        <v>5357</v>
      </c>
      <c r="B3848">
        <v>37</v>
      </c>
      <c r="C3848" t="s">
        <v>19</v>
      </c>
      <c r="D3848" t="s">
        <v>41</v>
      </c>
      <c r="E3848" s="6" t="s">
        <v>15918</v>
      </c>
      <c r="F3848" t="s">
        <v>62</v>
      </c>
      <c r="G3848">
        <v>2</v>
      </c>
      <c r="H3848">
        <v>0</v>
      </c>
      <c r="I3848">
        <v>55</v>
      </c>
      <c r="J3848">
        <v>2</v>
      </c>
      <c r="K3848">
        <v>210.69</v>
      </c>
      <c r="L3848" t="str">
        <f t="shared" si="360"/>
        <v/>
      </c>
      <c r="M3848">
        <v>3</v>
      </c>
      <c r="N3848" t="str">
        <f t="shared" si="361"/>
        <v/>
      </c>
      <c r="O3848">
        <v>63</v>
      </c>
      <c r="P3848" s="11">
        <v>0</v>
      </c>
      <c r="Q3848" s="11">
        <v>3.6363636363636299E-2</v>
      </c>
      <c r="R3848" s="12">
        <v>70.23</v>
      </c>
      <c r="S3848" t="s">
        <v>22</v>
      </c>
      <c r="T3848">
        <v>1</v>
      </c>
      <c r="U3848">
        <f t="shared" si="362"/>
        <v>3</v>
      </c>
      <c r="V3848">
        <f t="shared" si="363"/>
        <v>1</v>
      </c>
      <c r="W3848">
        <f t="shared" si="364"/>
        <v>3</v>
      </c>
      <c r="X3848" t="str">
        <f t="shared" si="365"/>
        <v>313</v>
      </c>
      <c r="Y3848" t="str">
        <f>IF(Table1[[#This Row],[RFM_Score]]="555","Champion", IF(AND(J3848&gt;=4,V3848&gt;=4),"Loyal", IF(U3848&lt;=2,"At Risk", IF(W3848&gt;=4,"Potential Loyalist","Others"))))</f>
        <v>Others</v>
      </c>
    </row>
    <row r="3849" spans="1:25">
      <c r="A3849" t="s">
        <v>3899</v>
      </c>
      <c r="B3849">
        <v>34</v>
      </c>
      <c r="C3849" t="s">
        <v>19</v>
      </c>
      <c r="D3849" t="s">
        <v>41</v>
      </c>
      <c r="E3849" s="6" t="s">
        <v>15919</v>
      </c>
      <c r="F3849" t="s">
        <v>62</v>
      </c>
      <c r="G3849">
        <v>1</v>
      </c>
      <c r="H3849">
        <v>0</v>
      </c>
      <c r="I3849">
        <v>69</v>
      </c>
      <c r="J3849">
        <v>3</v>
      </c>
      <c r="K3849">
        <v>210.68</v>
      </c>
      <c r="L3849" t="str">
        <f t="shared" si="360"/>
        <v/>
      </c>
      <c r="M3849">
        <v>3</v>
      </c>
      <c r="N3849" t="str">
        <f t="shared" si="361"/>
        <v/>
      </c>
      <c r="O3849">
        <v>3</v>
      </c>
      <c r="P3849" s="11">
        <v>0</v>
      </c>
      <c r="Q3849" s="11">
        <v>4.3478260869565202E-2</v>
      </c>
      <c r="R3849" s="12">
        <v>70.226666666666603</v>
      </c>
      <c r="S3849" t="s">
        <v>22</v>
      </c>
      <c r="T3849">
        <v>0</v>
      </c>
      <c r="U3849">
        <f t="shared" si="362"/>
        <v>5</v>
      </c>
      <c r="V3849">
        <f t="shared" si="363"/>
        <v>1</v>
      </c>
      <c r="W3849">
        <f t="shared" si="364"/>
        <v>3</v>
      </c>
      <c r="X3849" t="str">
        <f t="shared" si="365"/>
        <v>513</v>
      </c>
      <c r="Y3849" t="str">
        <f>IF(Table1[[#This Row],[RFM_Score]]="555","Champion", IF(AND(J3849&gt;=4,V3849&gt;=4),"Loyal", IF(U3849&lt;=2,"At Risk", IF(W3849&gt;=4,"Potential Loyalist","Others"))))</f>
        <v>Others</v>
      </c>
    </row>
    <row r="3850" spans="1:25">
      <c r="A3850" t="s">
        <v>6176</v>
      </c>
      <c r="B3850">
        <v>46</v>
      </c>
      <c r="C3850" t="s">
        <v>24</v>
      </c>
      <c r="D3850" t="s">
        <v>20</v>
      </c>
      <c r="E3850" s="6" t="s">
        <v>15920</v>
      </c>
      <c r="F3850" t="s">
        <v>26</v>
      </c>
      <c r="G3850">
        <v>2</v>
      </c>
      <c r="H3850">
        <v>1</v>
      </c>
      <c r="I3850">
        <v>57</v>
      </c>
      <c r="J3850">
        <v>0</v>
      </c>
      <c r="K3850">
        <v>210.14</v>
      </c>
      <c r="L3850" t="str">
        <f t="shared" si="360"/>
        <v/>
      </c>
      <c r="M3850">
        <v>3</v>
      </c>
      <c r="N3850" t="str">
        <f t="shared" si="361"/>
        <v/>
      </c>
      <c r="O3850">
        <v>24</v>
      </c>
      <c r="P3850" s="11">
        <v>0.5</v>
      </c>
      <c r="Q3850" s="11">
        <v>0</v>
      </c>
      <c r="R3850" s="12">
        <v>70.046666666666596</v>
      </c>
      <c r="S3850" t="s">
        <v>22</v>
      </c>
      <c r="T3850">
        <v>0</v>
      </c>
      <c r="U3850">
        <f t="shared" si="362"/>
        <v>4</v>
      </c>
      <c r="V3850">
        <f t="shared" si="363"/>
        <v>1</v>
      </c>
      <c r="W3850">
        <f t="shared" si="364"/>
        <v>3</v>
      </c>
      <c r="X3850" t="str">
        <f t="shared" si="365"/>
        <v>413</v>
      </c>
      <c r="Y3850" t="str">
        <f>IF(Table1[[#This Row],[RFM_Score]]="555","Champion", IF(AND(J3850&gt;=4,V3850&gt;=4),"Loyal", IF(U3850&lt;=2,"At Risk", IF(W3850&gt;=4,"Potential Loyalist","Others"))))</f>
        <v>Others</v>
      </c>
    </row>
    <row r="3851" spans="1:25">
      <c r="A3851" t="s">
        <v>6042</v>
      </c>
      <c r="B3851">
        <v>45</v>
      </c>
      <c r="C3851" t="s">
        <v>19</v>
      </c>
      <c r="D3851" t="s">
        <v>25</v>
      </c>
      <c r="E3851" s="6" t="s">
        <v>15921</v>
      </c>
      <c r="F3851" t="s">
        <v>26</v>
      </c>
      <c r="G3851">
        <v>2</v>
      </c>
      <c r="H3851">
        <v>0</v>
      </c>
      <c r="I3851">
        <v>57</v>
      </c>
      <c r="J3851">
        <v>1</v>
      </c>
      <c r="K3851">
        <v>210.09</v>
      </c>
      <c r="L3851" t="str">
        <f t="shared" si="360"/>
        <v/>
      </c>
      <c r="M3851">
        <v>3</v>
      </c>
      <c r="N3851" t="str">
        <f t="shared" si="361"/>
        <v/>
      </c>
      <c r="O3851">
        <v>9</v>
      </c>
      <c r="P3851" s="11">
        <v>0</v>
      </c>
      <c r="Q3851" s="11">
        <v>1.7543859649122799E-2</v>
      </c>
      <c r="R3851" s="12">
        <v>70.03</v>
      </c>
      <c r="S3851" t="s">
        <v>22</v>
      </c>
      <c r="T3851">
        <v>0</v>
      </c>
      <c r="U3851">
        <f t="shared" si="362"/>
        <v>5</v>
      </c>
      <c r="V3851">
        <f t="shared" si="363"/>
        <v>1</v>
      </c>
      <c r="W3851">
        <f t="shared" si="364"/>
        <v>3</v>
      </c>
      <c r="X3851" t="str">
        <f t="shared" si="365"/>
        <v>513</v>
      </c>
      <c r="Y3851" t="str">
        <f>IF(Table1[[#This Row],[RFM_Score]]="555","Champion", IF(AND(J3851&gt;=4,V3851&gt;=4),"Loyal", IF(U3851&lt;=2,"At Risk", IF(W3851&gt;=4,"Potential Loyalist","Others"))))</f>
        <v>Others</v>
      </c>
    </row>
    <row r="3852" spans="1:25">
      <c r="A3852" t="s">
        <v>4285</v>
      </c>
      <c r="B3852">
        <v>40</v>
      </c>
      <c r="C3852" t="s">
        <v>19</v>
      </c>
      <c r="D3852" t="s">
        <v>41</v>
      </c>
      <c r="E3852" s="6" t="s">
        <v>15922</v>
      </c>
      <c r="F3852" t="s">
        <v>62</v>
      </c>
      <c r="G3852">
        <v>2</v>
      </c>
      <c r="H3852">
        <v>1</v>
      </c>
      <c r="I3852">
        <v>50</v>
      </c>
      <c r="J3852">
        <v>2</v>
      </c>
      <c r="K3852">
        <v>209.76</v>
      </c>
      <c r="L3852" t="str">
        <f t="shared" si="360"/>
        <v/>
      </c>
      <c r="M3852">
        <v>3</v>
      </c>
      <c r="N3852" t="str">
        <f t="shared" si="361"/>
        <v/>
      </c>
      <c r="O3852">
        <v>48</v>
      </c>
      <c r="P3852" s="11">
        <v>0.5</v>
      </c>
      <c r="Q3852" s="11">
        <v>0.04</v>
      </c>
      <c r="R3852" s="12">
        <v>69.92</v>
      </c>
      <c r="S3852" t="s">
        <v>22</v>
      </c>
      <c r="T3852">
        <v>0</v>
      </c>
      <c r="U3852">
        <f t="shared" si="362"/>
        <v>3</v>
      </c>
      <c r="V3852">
        <f t="shared" si="363"/>
        <v>1</v>
      </c>
      <c r="W3852">
        <f t="shared" si="364"/>
        <v>3</v>
      </c>
      <c r="X3852" t="str">
        <f t="shared" si="365"/>
        <v>313</v>
      </c>
      <c r="Y3852" t="str">
        <f>IF(Table1[[#This Row],[RFM_Score]]="555","Champion", IF(AND(J3852&gt;=4,V3852&gt;=4),"Loyal", IF(U3852&lt;=2,"At Risk", IF(W3852&gt;=4,"Potential Loyalist","Others"))))</f>
        <v>Others</v>
      </c>
    </row>
    <row r="3853" spans="1:25">
      <c r="A3853" t="s">
        <v>6607</v>
      </c>
      <c r="B3853">
        <v>33</v>
      </c>
      <c r="C3853" t="s">
        <v>19</v>
      </c>
      <c r="D3853" t="s">
        <v>29</v>
      </c>
      <c r="E3853" s="6" t="s">
        <v>15923</v>
      </c>
      <c r="F3853" t="s">
        <v>30</v>
      </c>
      <c r="G3853">
        <v>0</v>
      </c>
      <c r="H3853">
        <v>0</v>
      </c>
      <c r="I3853">
        <v>60</v>
      </c>
      <c r="J3853">
        <v>6</v>
      </c>
      <c r="K3853">
        <v>209.69</v>
      </c>
      <c r="L3853" t="str">
        <f t="shared" si="360"/>
        <v/>
      </c>
      <c r="M3853">
        <v>3</v>
      </c>
      <c r="N3853" t="str">
        <f t="shared" si="361"/>
        <v/>
      </c>
      <c r="O3853">
        <v>23</v>
      </c>
      <c r="P3853" s="11">
        <v>0</v>
      </c>
      <c r="Q3853" s="11">
        <v>0.1</v>
      </c>
      <c r="R3853" s="12">
        <v>69.896666666666604</v>
      </c>
      <c r="S3853" t="s">
        <v>22</v>
      </c>
      <c r="T3853">
        <v>0</v>
      </c>
      <c r="U3853">
        <f t="shared" si="362"/>
        <v>4</v>
      </c>
      <c r="V3853">
        <f t="shared" si="363"/>
        <v>1</v>
      </c>
      <c r="W3853">
        <f t="shared" si="364"/>
        <v>3</v>
      </c>
      <c r="X3853" t="str">
        <f t="shared" si="365"/>
        <v>413</v>
      </c>
      <c r="Y3853" t="str">
        <f>IF(Table1[[#This Row],[RFM_Score]]="555","Champion", IF(AND(J3853&gt;=4,V3853&gt;=4),"Loyal", IF(U3853&lt;=2,"At Risk", IF(W3853&gt;=4,"Potential Loyalist","Others"))))</f>
        <v>Others</v>
      </c>
    </row>
    <row r="3854" spans="1:25">
      <c r="A3854" t="s">
        <v>4692</v>
      </c>
      <c r="B3854">
        <v>60</v>
      </c>
      <c r="C3854" t="s">
        <v>19</v>
      </c>
      <c r="D3854" t="s">
        <v>41</v>
      </c>
      <c r="E3854" s="6" t="s">
        <v>15924</v>
      </c>
      <c r="F3854" t="s">
        <v>30</v>
      </c>
      <c r="G3854">
        <v>0</v>
      </c>
      <c r="H3854">
        <v>0</v>
      </c>
      <c r="I3854">
        <v>44</v>
      </c>
      <c r="J3854">
        <v>3</v>
      </c>
      <c r="K3854">
        <v>209.3</v>
      </c>
      <c r="L3854" t="str">
        <f t="shared" si="360"/>
        <v/>
      </c>
      <c r="M3854">
        <v>3</v>
      </c>
      <c r="N3854" t="str">
        <f t="shared" si="361"/>
        <v/>
      </c>
      <c r="O3854">
        <v>11</v>
      </c>
      <c r="P3854" s="11">
        <v>0</v>
      </c>
      <c r="Q3854" s="11">
        <v>6.8181818181818094E-2</v>
      </c>
      <c r="R3854" s="12">
        <v>69.766666666666595</v>
      </c>
      <c r="S3854" t="s">
        <v>22</v>
      </c>
      <c r="T3854">
        <v>0</v>
      </c>
      <c r="U3854">
        <f t="shared" si="362"/>
        <v>5</v>
      </c>
      <c r="V3854">
        <f t="shared" si="363"/>
        <v>1</v>
      </c>
      <c r="W3854">
        <f t="shared" si="364"/>
        <v>3</v>
      </c>
      <c r="X3854" t="str">
        <f t="shared" si="365"/>
        <v>513</v>
      </c>
      <c r="Y3854" t="str">
        <f>IF(Table1[[#This Row],[RFM_Score]]="555","Champion", IF(AND(J3854&gt;=4,V3854&gt;=4),"Loyal", IF(U3854&lt;=2,"At Risk", IF(W3854&gt;=4,"Potential Loyalist","Others"))))</f>
        <v>Others</v>
      </c>
    </row>
    <row r="3855" spans="1:25">
      <c r="A3855" t="s">
        <v>3567</v>
      </c>
      <c r="B3855">
        <v>52</v>
      </c>
      <c r="C3855" t="s">
        <v>24</v>
      </c>
      <c r="D3855" t="s">
        <v>25</v>
      </c>
      <c r="E3855" s="6" t="s">
        <v>15925</v>
      </c>
      <c r="F3855" t="s">
        <v>30</v>
      </c>
      <c r="G3855">
        <v>3</v>
      </c>
      <c r="H3855">
        <v>3</v>
      </c>
      <c r="I3855">
        <v>47</v>
      </c>
      <c r="J3855">
        <v>2</v>
      </c>
      <c r="K3855">
        <v>209.29</v>
      </c>
      <c r="L3855" t="str">
        <f t="shared" si="360"/>
        <v/>
      </c>
      <c r="M3855">
        <v>3</v>
      </c>
      <c r="N3855" t="str">
        <f t="shared" si="361"/>
        <v/>
      </c>
      <c r="O3855">
        <v>32</v>
      </c>
      <c r="P3855" s="11">
        <v>1</v>
      </c>
      <c r="Q3855" s="11">
        <v>4.2553191489361701E-2</v>
      </c>
      <c r="R3855" s="12">
        <v>69.763333333333307</v>
      </c>
      <c r="S3855" t="s">
        <v>22</v>
      </c>
      <c r="T3855">
        <v>0</v>
      </c>
      <c r="U3855">
        <f t="shared" si="362"/>
        <v>4</v>
      </c>
      <c r="V3855">
        <f t="shared" si="363"/>
        <v>1</v>
      </c>
      <c r="W3855">
        <f t="shared" si="364"/>
        <v>3</v>
      </c>
      <c r="X3855" t="str">
        <f t="shared" si="365"/>
        <v>413</v>
      </c>
      <c r="Y3855" t="str">
        <f>IF(Table1[[#This Row],[RFM_Score]]="555","Champion", IF(AND(J3855&gt;=4,V3855&gt;=4),"Loyal", IF(U3855&lt;=2,"At Risk", IF(W3855&gt;=4,"Potential Loyalist","Others"))))</f>
        <v>Others</v>
      </c>
    </row>
    <row r="3856" spans="1:25">
      <c r="A3856" t="s">
        <v>780</v>
      </c>
      <c r="B3856">
        <v>35</v>
      </c>
      <c r="C3856" t="s">
        <v>19</v>
      </c>
      <c r="D3856" t="s">
        <v>20</v>
      </c>
      <c r="E3856" s="6" t="s">
        <v>15926</v>
      </c>
      <c r="F3856" t="s">
        <v>26</v>
      </c>
      <c r="G3856">
        <v>3</v>
      </c>
      <c r="H3856">
        <v>0</v>
      </c>
      <c r="I3856">
        <v>53</v>
      </c>
      <c r="J3856">
        <v>2</v>
      </c>
      <c r="K3856">
        <v>209.24</v>
      </c>
      <c r="L3856" t="str">
        <f t="shared" si="360"/>
        <v/>
      </c>
      <c r="M3856">
        <v>3</v>
      </c>
      <c r="N3856" t="str">
        <f t="shared" si="361"/>
        <v/>
      </c>
      <c r="O3856">
        <v>49</v>
      </c>
      <c r="P3856" s="11">
        <v>0</v>
      </c>
      <c r="Q3856" s="11">
        <v>3.7735849056603703E-2</v>
      </c>
      <c r="R3856" s="12">
        <v>69.746666666666599</v>
      </c>
      <c r="S3856" t="s">
        <v>22</v>
      </c>
      <c r="T3856">
        <v>0</v>
      </c>
      <c r="U3856">
        <f t="shared" si="362"/>
        <v>3</v>
      </c>
      <c r="V3856">
        <f t="shared" si="363"/>
        <v>1</v>
      </c>
      <c r="W3856">
        <f t="shared" si="364"/>
        <v>3</v>
      </c>
      <c r="X3856" t="str">
        <f t="shared" si="365"/>
        <v>313</v>
      </c>
      <c r="Y3856" t="str">
        <f>IF(Table1[[#This Row],[RFM_Score]]="555","Champion", IF(AND(J3856&gt;=4,V3856&gt;=4),"Loyal", IF(U3856&lt;=2,"At Risk", IF(W3856&gt;=4,"Potential Loyalist","Others"))))</f>
        <v>Others</v>
      </c>
    </row>
    <row r="3857" spans="1:25">
      <c r="A3857" t="s">
        <v>8028</v>
      </c>
      <c r="B3857">
        <v>34</v>
      </c>
      <c r="C3857" t="s">
        <v>19</v>
      </c>
      <c r="D3857" t="s">
        <v>49</v>
      </c>
      <c r="E3857" s="6" t="s">
        <v>15927</v>
      </c>
      <c r="F3857" t="s">
        <v>26</v>
      </c>
      <c r="G3857">
        <v>1</v>
      </c>
      <c r="H3857">
        <v>0</v>
      </c>
      <c r="I3857">
        <v>56</v>
      </c>
      <c r="J3857">
        <v>3</v>
      </c>
      <c r="K3857">
        <v>209.19</v>
      </c>
      <c r="L3857" t="str">
        <f t="shared" si="360"/>
        <v/>
      </c>
      <c r="M3857">
        <v>3</v>
      </c>
      <c r="N3857" t="str">
        <f t="shared" si="361"/>
        <v/>
      </c>
      <c r="O3857">
        <v>36</v>
      </c>
      <c r="P3857" s="11">
        <v>0</v>
      </c>
      <c r="Q3857" s="11">
        <v>5.3571428571428499E-2</v>
      </c>
      <c r="R3857" s="12">
        <v>69.73</v>
      </c>
      <c r="S3857" t="s">
        <v>22</v>
      </c>
      <c r="T3857">
        <v>0</v>
      </c>
      <c r="U3857">
        <f t="shared" si="362"/>
        <v>4</v>
      </c>
      <c r="V3857">
        <f t="shared" si="363"/>
        <v>1</v>
      </c>
      <c r="W3857">
        <f t="shared" si="364"/>
        <v>3</v>
      </c>
      <c r="X3857" t="str">
        <f t="shared" si="365"/>
        <v>413</v>
      </c>
      <c r="Y3857" t="str">
        <f>IF(Table1[[#This Row],[RFM_Score]]="555","Champion", IF(AND(J3857&gt;=4,V3857&gt;=4),"Loyal", IF(U3857&lt;=2,"At Risk", IF(W3857&gt;=4,"Potential Loyalist","Others"))))</f>
        <v>Others</v>
      </c>
    </row>
    <row r="3858" spans="1:25">
      <c r="A3858" t="s">
        <v>7837</v>
      </c>
      <c r="B3858">
        <v>24</v>
      </c>
      <c r="C3858" t="s">
        <v>24</v>
      </c>
      <c r="D3858" t="s">
        <v>25</v>
      </c>
      <c r="E3858" s="6" t="s">
        <v>15928</v>
      </c>
      <c r="F3858" t="s">
        <v>21</v>
      </c>
      <c r="G3858">
        <v>1</v>
      </c>
      <c r="H3858">
        <v>1</v>
      </c>
      <c r="I3858">
        <v>62</v>
      </c>
      <c r="J3858">
        <v>6</v>
      </c>
      <c r="K3858">
        <v>209.07</v>
      </c>
      <c r="L3858" t="str">
        <f t="shared" si="360"/>
        <v/>
      </c>
      <c r="M3858">
        <v>3</v>
      </c>
      <c r="N3858" t="str">
        <f t="shared" si="361"/>
        <v/>
      </c>
      <c r="O3858">
        <v>38</v>
      </c>
      <c r="P3858" s="11">
        <v>1</v>
      </c>
      <c r="Q3858" s="11">
        <v>9.6774193548387094E-2</v>
      </c>
      <c r="R3858" s="12">
        <v>69.69</v>
      </c>
      <c r="S3858" t="s">
        <v>22</v>
      </c>
      <c r="T3858">
        <v>0</v>
      </c>
      <c r="U3858">
        <f t="shared" si="362"/>
        <v>4</v>
      </c>
      <c r="V3858">
        <f t="shared" si="363"/>
        <v>1</v>
      </c>
      <c r="W3858">
        <f t="shared" si="364"/>
        <v>3</v>
      </c>
      <c r="X3858" t="str">
        <f t="shared" si="365"/>
        <v>413</v>
      </c>
      <c r="Y3858" t="str">
        <f>IF(Table1[[#This Row],[RFM_Score]]="555","Champion", IF(AND(J3858&gt;=4,V3858&gt;=4),"Loyal", IF(U3858&lt;=2,"At Risk", IF(W3858&gt;=4,"Potential Loyalist","Others"))))</f>
        <v>Others</v>
      </c>
    </row>
    <row r="3859" spans="1:25">
      <c r="A3859" t="s">
        <v>2762</v>
      </c>
      <c r="B3859">
        <v>35</v>
      </c>
      <c r="C3859" t="s">
        <v>19</v>
      </c>
      <c r="D3859" t="s">
        <v>25</v>
      </c>
      <c r="E3859" s="6" t="s">
        <v>15929</v>
      </c>
      <c r="F3859" t="s">
        <v>62</v>
      </c>
      <c r="G3859">
        <v>3</v>
      </c>
      <c r="H3859">
        <v>1</v>
      </c>
      <c r="I3859">
        <v>42</v>
      </c>
      <c r="J3859">
        <v>1</v>
      </c>
      <c r="K3859">
        <v>209.05</v>
      </c>
      <c r="L3859" t="str">
        <f t="shared" si="360"/>
        <v/>
      </c>
      <c r="M3859">
        <v>3</v>
      </c>
      <c r="N3859" t="str">
        <f t="shared" si="361"/>
        <v/>
      </c>
      <c r="O3859">
        <v>18</v>
      </c>
      <c r="P3859" s="11">
        <v>0.33333333333333298</v>
      </c>
      <c r="Q3859" s="11">
        <v>2.3809523809523801E-2</v>
      </c>
      <c r="R3859" s="12">
        <v>69.683333333333294</v>
      </c>
      <c r="S3859" t="s">
        <v>22</v>
      </c>
      <c r="T3859">
        <v>0</v>
      </c>
      <c r="U3859">
        <f t="shared" si="362"/>
        <v>5</v>
      </c>
      <c r="V3859">
        <f t="shared" si="363"/>
        <v>1</v>
      </c>
      <c r="W3859">
        <f t="shared" si="364"/>
        <v>3</v>
      </c>
      <c r="X3859" t="str">
        <f t="shared" si="365"/>
        <v>513</v>
      </c>
      <c r="Y3859" t="str">
        <f>IF(Table1[[#This Row],[RFM_Score]]="555","Champion", IF(AND(J3859&gt;=4,V3859&gt;=4),"Loyal", IF(U3859&lt;=2,"At Risk", IF(W3859&gt;=4,"Potential Loyalist","Others"))))</f>
        <v>Others</v>
      </c>
    </row>
    <row r="3860" spans="1:25">
      <c r="A3860" t="s">
        <v>1072</v>
      </c>
      <c r="B3860">
        <v>53</v>
      </c>
      <c r="C3860" t="s">
        <v>24</v>
      </c>
      <c r="D3860" t="s">
        <v>25</v>
      </c>
      <c r="E3860" s="6" t="s">
        <v>15930</v>
      </c>
      <c r="F3860" t="s">
        <v>37</v>
      </c>
      <c r="G3860">
        <v>3</v>
      </c>
      <c r="H3860">
        <v>1</v>
      </c>
      <c r="I3860">
        <v>43</v>
      </c>
      <c r="J3860">
        <v>7</v>
      </c>
      <c r="K3860">
        <v>208.97</v>
      </c>
      <c r="L3860" t="str">
        <f t="shared" si="360"/>
        <v/>
      </c>
      <c r="M3860">
        <v>3</v>
      </c>
      <c r="N3860" t="str">
        <f t="shared" si="361"/>
        <v/>
      </c>
      <c r="O3860">
        <v>20</v>
      </c>
      <c r="P3860" s="11">
        <v>0.33333333333333298</v>
      </c>
      <c r="Q3860" s="11">
        <v>0.16279069767441801</v>
      </c>
      <c r="R3860" s="12">
        <v>69.656666666666595</v>
      </c>
      <c r="S3860" t="s">
        <v>22</v>
      </c>
      <c r="T3860">
        <v>0</v>
      </c>
      <c r="U3860">
        <f t="shared" si="362"/>
        <v>5</v>
      </c>
      <c r="V3860">
        <f t="shared" si="363"/>
        <v>1</v>
      </c>
      <c r="W3860">
        <f t="shared" si="364"/>
        <v>3</v>
      </c>
      <c r="X3860" t="str">
        <f t="shared" si="365"/>
        <v>513</v>
      </c>
      <c r="Y3860" t="str">
        <f>IF(Table1[[#This Row],[RFM_Score]]="555","Champion", IF(AND(J3860&gt;=4,V3860&gt;=4),"Loyal", IF(U3860&lt;=2,"At Risk", IF(W3860&gt;=4,"Potential Loyalist","Others"))))</f>
        <v>Others</v>
      </c>
    </row>
    <row r="3861" spans="1:25">
      <c r="A3861" t="s">
        <v>266</v>
      </c>
      <c r="B3861">
        <v>43</v>
      </c>
      <c r="C3861" t="s">
        <v>24</v>
      </c>
      <c r="D3861" t="s">
        <v>25</v>
      </c>
      <c r="E3861" s="6" t="s">
        <v>15931</v>
      </c>
      <c r="F3861" t="s">
        <v>60</v>
      </c>
      <c r="G3861">
        <v>3</v>
      </c>
      <c r="H3861">
        <v>0</v>
      </c>
      <c r="I3861">
        <v>37</v>
      </c>
      <c r="J3861">
        <v>1</v>
      </c>
      <c r="K3861">
        <v>208.84</v>
      </c>
      <c r="L3861" t="str">
        <f t="shared" si="360"/>
        <v/>
      </c>
      <c r="M3861">
        <v>3</v>
      </c>
      <c r="N3861" t="str">
        <f t="shared" si="361"/>
        <v/>
      </c>
      <c r="O3861">
        <v>3</v>
      </c>
      <c r="P3861" s="11">
        <v>0</v>
      </c>
      <c r="Q3861" s="11">
        <v>2.7027027027027001E-2</v>
      </c>
      <c r="R3861" s="12">
        <v>69.613333333333301</v>
      </c>
      <c r="S3861" t="s">
        <v>22</v>
      </c>
      <c r="T3861">
        <v>1</v>
      </c>
      <c r="U3861">
        <f t="shared" si="362"/>
        <v>5</v>
      </c>
      <c r="V3861">
        <f t="shared" si="363"/>
        <v>1</v>
      </c>
      <c r="W3861">
        <f t="shared" si="364"/>
        <v>3</v>
      </c>
      <c r="X3861" t="str">
        <f t="shared" si="365"/>
        <v>513</v>
      </c>
      <c r="Y3861" t="str">
        <f>IF(Table1[[#This Row],[RFM_Score]]="555","Champion", IF(AND(J3861&gt;=4,V3861&gt;=4),"Loyal", IF(U3861&lt;=2,"At Risk", IF(W3861&gt;=4,"Potential Loyalist","Others"))))</f>
        <v>Others</v>
      </c>
    </row>
    <row r="3862" spans="1:25">
      <c r="A3862" t="s">
        <v>2107</v>
      </c>
      <c r="B3862">
        <v>46</v>
      </c>
      <c r="C3862" t="s">
        <v>19</v>
      </c>
      <c r="D3862" t="s">
        <v>25</v>
      </c>
      <c r="E3862" s="6" t="s">
        <v>15932</v>
      </c>
      <c r="F3862" t="s">
        <v>62</v>
      </c>
      <c r="G3862">
        <v>2</v>
      </c>
      <c r="H3862">
        <v>0</v>
      </c>
      <c r="I3862">
        <v>47</v>
      </c>
      <c r="J3862">
        <v>4</v>
      </c>
      <c r="K3862">
        <v>208.79</v>
      </c>
      <c r="L3862" t="str">
        <f t="shared" si="360"/>
        <v/>
      </c>
      <c r="M3862">
        <v>3</v>
      </c>
      <c r="N3862" t="str">
        <f t="shared" si="361"/>
        <v/>
      </c>
      <c r="O3862">
        <v>64</v>
      </c>
      <c r="P3862" s="11">
        <v>0</v>
      </c>
      <c r="Q3862" s="11">
        <v>8.5106382978723402E-2</v>
      </c>
      <c r="R3862" s="12">
        <v>69.596666666666593</v>
      </c>
      <c r="S3862" t="s">
        <v>22</v>
      </c>
      <c r="T3862">
        <v>0</v>
      </c>
      <c r="U3862">
        <f t="shared" si="362"/>
        <v>3</v>
      </c>
      <c r="V3862">
        <f t="shared" si="363"/>
        <v>1</v>
      </c>
      <c r="W3862">
        <f t="shared" si="364"/>
        <v>3</v>
      </c>
      <c r="X3862" t="str">
        <f t="shared" si="365"/>
        <v>313</v>
      </c>
      <c r="Y3862" t="str">
        <f>IF(Table1[[#This Row],[RFM_Score]]="555","Champion", IF(AND(J3862&gt;=4,V3862&gt;=4),"Loyal", IF(U3862&lt;=2,"At Risk", IF(W3862&gt;=4,"Potential Loyalist","Others"))))</f>
        <v>Others</v>
      </c>
    </row>
    <row r="3863" spans="1:25">
      <c r="A3863" t="s">
        <v>8830</v>
      </c>
      <c r="B3863">
        <v>31</v>
      </c>
      <c r="C3863" t="s">
        <v>24</v>
      </c>
      <c r="D3863" t="s">
        <v>29</v>
      </c>
      <c r="E3863" s="6" t="s">
        <v>15933</v>
      </c>
      <c r="F3863" t="s">
        <v>26</v>
      </c>
      <c r="G3863">
        <v>2</v>
      </c>
      <c r="H3863">
        <v>0</v>
      </c>
      <c r="I3863">
        <v>58</v>
      </c>
      <c r="J3863">
        <v>3</v>
      </c>
      <c r="K3863">
        <v>208.55</v>
      </c>
      <c r="L3863" t="str">
        <f t="shared" si="360"/>
        <v/>
      </c>
      <c r="M3863">
        <v>3</v>
      </c>
      <c r="N3863" t="str">
        <f t="shared" si="361"/>
        <v/>
      </c>
      <c r="O3863">
        <v>9</v>
      </c>
      <c r="P3863" s="11">
        <v>0</v>
      </c>
      <c r="Q3863" s="11">
        <v>5.1724137931034399E-2</v>
      </c>
      <c r="R3863" s="12">
        <v>69.516666666666595</v>
      </c>
      <c r="S3863" t="s">
        <v>22</v>
      </c>
      <c r="T3863">
        <v>0</v>
      </c>
      <c r="U3863">
        <f t="shared" si="362"/>
        <v>5</v>
      </c>
      <c r="V3863">
        <f t="shared" si="363"/>
        <v>1</v>
      </c>
      <c r="W3863">
        <f t="shared" si="364"/>
        <v>3</v>
      </c>
      <c r="X3863" t="str">
        <f t="shared" si="365"/>
        <v>513</v>
      </c>
      <c r="Y3863" t="str">
        <f>IF(Table1[[#This Row],[RFM_Score]]="555","Champion", IF(AND(J3863&gt;=4,V3863&gt;=4),"Loyal", IF(U3863&lt;=2,"At Risk", IF(W3863&gt;=4,"Potential Loyalist","Others"))))</f>
        <v>Others</v>
      </c>
    </row>
    <row r="3864" spans="1:25">
      <c r="A3864" t="s">
        <v>2788</v>
      </c>
      <c r="B3864">
        <v>53</v>
      </c>
      <c r="C3864" t="s">
        <v>24</v>
      </c>
      <c r="D3864" t="s">
        <v>25</v>
      </c>
      <c r="E3864" s="6" t="s">
        <v>15934</v>
      </c>
      <c r="F3864" t="s">
        <v>30</v>
      </c>
      <c r="G3864">
        <v>3</v>
      </c>
      <c r="H3864">
        <v>1</v>
      </c>
      <c r="I3864">
        <v>54</v>
      </c>
      <c r="J3864">
        <v>1</v>
      </c>
      <c r="K3864">
        <v>208.36</v>
      </c>
      <c r="L3864" t="str">
        <f t="shared" si="360"/>
        <v/>
      </c>
      <c r="M3864">
        <v>3</v>
      </c>
      <c r="N3864" t="str">
        <f t="shared" si="361"/>
        <v/>
      </c>
      <c r="O3864">
        <v>44</v>
      </c>
      <c r="P3864" s="11">
        <v>0.33333333333333298</v>
      </c>
      <c r="Q3864" s="11">
        <v>1.85185185185185E-2</v>
      </c>
      <c r="R3864" s="12">
        <v>69.453333333333305</v>
      </c>
      <c r="S3864" t="s">
        <v>22</v>
      </c>
      <c r="T3864">
        <v>0</v>
      </c>
      <c r="U3864">
        <f t="shared" si="362"/>
        <v>3</v>
      </c>
      <c r="V3864">
        <f t="shared" si="363"/>
        <v>1</v>
      </c>
      <c r="W3864">
        <f t="shared" si="364"/>
        <v>3</v>
      </c>
      <c r="X3864" t="str">
        <f t="shared" si="365"/>
        <v>313</v>
      </c>
      <c r="Y3864" t="str">
        <f>IF(Table1[[#This Row],[RFM_Score]]="555","Champion", IF(AND(J3864&gt;=4,V3864&gt;=4),"Loyal", IF(U3864&lt;=2,"At Risk", IF(W3864&gt;=4,"Potential Loyalist","Others"))))</f>
        <v>Others</v>
      </c>
    </row>
    <row r="3865" spans="1:25">
      <c r="A3865" t="s">
        <v>4269</v>
      </c>
      <c r="B3865">
        <v>27</v>
      </c>
      <c r="C3865" t="s">
        <v>19</v>
      </c>
      <c r="D3865" t="s">
        <v>29</v>
      </c>
      <c r="E3865" s="6" t="s">
        <v>15935</v>
      </c>
      <c r="F3865" t="s">
        <v>26</v>
      </c>
      <c r="G3865">
        <v>3</v>
      </c>
      <c r="H3865">
        <v>0</v>
      </c>
      <c r="I3865">
        <v>45</v>
      </c>
      <c r="J3865">
        <v>2</v>
      </c>
      <c r="K3865">
        <v>208.28</v>
      </c>
      <c r="L3865" t="str">
        <f t="shared" si="360"/>
        <v/>
      </c>
      <c r="M3865">
        <v>3</v>
      </c>
      <c r="N3865" t="str">
        <f t="shared" si="361"/>
        <v/>
      </c>
      <c r="O3865">
        <v>2</v>
      </c>
      <c r="P3865" s="11">
        <v>0</v>
      </c>
      <c r="Q3865" s="11">
        <v>4.4444444444444398E-2</v>
      </c>
      <c r="R3865" s="12">
        <v>69.426666666666605</v>
      </c>
      <c r="S3865" t="s">
        <v>22</v>
      </c>
      <c r="T3865">
        <v>0</v>
      </c>
      <c r="U3865">
        <f t="shared" si="362"/>
        <v>5</v>
      </c>
      <c r="V3865">
        <f t="shared" si="363"/>
        <v>1</v>
      </c>
      <c r="W3865">
        <f t="shared" si="364"/>
        <v>3</v>
      </c>
      <c r="X3865" t="str">
        <f t="shared" si="365"/>
        <v>513</v>
      </c>
      <c r="Y3865" t="str">
        <f>IF(Table1[[#This Row],[RFM_Score]]="555","Champion", IF(AND(J3865&gt;=4,V3865&gt;=4),"Loyal", IF(U3865&lt;=2,"At Risk", IF(W3865&gt;=4,"Potential Loyalist","Others"))))</f>
        <v>Others</v>
      </c>
    </row>
    <row r="3866" spans="1:25">
      <c r="A3866" t="s">
        <v>2678</v>
      </c>
      <c r="B3866">
        <v>32</v>
      </c>
      <c r="C3866" t="s">
        <v>19</v>
      </c>
      <c r="D3866" t="s">
        <v>46</v>
      </c>
      <c r="E3866" s="6" t="s">
        <v>15936</v>
      </c>
      <c r="F3866" t="s">
        <v>37</v>
      </c>
      <c r="G3866">
        <v>6</v>
      </c>
      <c r="H3866">
        <v>1</v>
      </c>
      <c r="I3866">
        <v>53</v>
      </c>
      <c r="J3866">
        <v>3</v>
      </c>
      <c r="K3866">
        <v>208.2</v>
      </c>
      <c r="L3866" t="str">
        <f t="shared" si="360"/>
        <v/>
      </c>
      <c r="M3866">
        <v>3</v>
      </c>
      <c r="N3866" t="str">
        <f t="shared" si="361"/>
        <v/>
      </c>
      <c r="O3866">
        <v>8</v>
      </c>
      <c r="P3866" s="11">
        <v>0.16666666666666599</v>
      </c>
      <c r="Q3866" s="11">
        <v>5.6603773584905599E-2</v>
      </c>
      <c r="R3866" s="12">
        <v>69.399999999999906</v>
      </c>
      <c r="S3866" t="s">
        <v>22</v>
      </c>
      <c r="T3866">
        <v>0</v>
      </c>
      <c r="U3866">
        <f t="shared" si="362"/>
        <v>5</v>
      </c>
      <c r="V3866">
        <f t="shared" si="363"/>
        <v>1</v>
      </c>
      <c r="W3866">
        <f t="shared" si="364"/>
        <v>3</v>
      </c>
      <c r="X3866" t="str">
        <f t="shared" si="365"/>
        <v>513</v>
      </c>
      <c r="Y3866" t="str">
        <f>IF(Table1[[#This Row],[RFM_Score]]="555","Champion", IF(AND(J3866&gt;=4,V3866&gt;=4),"Loyal", IF(U3866&lt;=2,"At Risk", IF(W3866&gt;=4,"Potential Loyalist","Others"))))</f>
        <v>Others</v>
      </c>
    </row>
    <row r="3867" spans="1:25">
      <c r="A3867" t="s">
        <v>4676</v>
      </c>
      <c r="B3867">
        <v>18</v>
      </c>
      <c r="C3867" t="s">
        <v>19</v>
      </c>
      <c r="D3867" t="s">
        <v>35</v>
      </c>
      <c r="E3867" s="6" t="s">
        <v>15937</v>
      </c>
      <c r="F3867" t="s">
        <v>26</v>
      </c>
      <c r="G3867">
        <v>2</v>
      </c>
      <c r="H3867">
        <v>0</v>
      </c>
      <c r="I3867">
        <v>46</v>
      </c>
      <c r="J3867">
        <v>3</v>
      </c>
      <c r="K3867">
        <v>208.04</v>
      </c>
      <c r="L3867" t="str">
        <f t="shared" si="360"/>
        <v/>
      </c>
      <c r="M3867">
        <v>3</v>
      </c>
      <c r="N3867" t="str">
        <f t="shared" si="361"/>
        <v/>
      </c>
      <c r="O3867">
        <v>45</v>
      </c>
      <c r="P3867" s="11">
        <v>0</v>
      </c>
      <c r="Q3867" s="11">
        <v>6.5217391304347797E-2</v>
      </c>
      <c r="R3867" s="12">
        <v>69.346666666666593</v>
      </c>
      <c r="S3867" t="s">
        <v>22</v>
      </c>
      <c r="T3867">
        <v>0</v>
      </c>
      <c r="U3867">
        <f t="shared" si="362"/>
        <v>3</v>
      </c>
      <c r="V3867">
        <f t="shared" si="363"/>
        <v>1</v>
      </c>
      <c r="W3867">
        <f t="shared" si="364"/>
        <v>3</v>
      </c>
      <c r="X3867" t="str">
        <f t="shared" si="365"/>
        <v>313</v>
      </c>
      <c r="Y3867" t="str">
        <f>IF(Table1[[#This Row],[RFM_Score]]="555","Champion", IF(AND(J3867&gt;=4,V3867&gt;=4),"Loyal", IF(U3867&lt;=2,"At Risk", IF(W3867&gt;=4,"Potential Loyalist","Others"))))</f>
        <v>Others</v>
      </c>
    </row>
    <row r="3868" spans="1:25">
      <c r="A3868" t="s">
        <v>1213</v>
      </c>
      <c r="B3868">
        <v>18</v>
      </c>
      <c r="C3868" t="s">
        <v>24</v>
      </c>
      <c r="D3868" t="s">
        <v>20</v>
      </c>
      <c r="E3868" s="6" t="s">
        <v>15938</v>
      </c>
      <c r="F3868" t="s">
        <v>60</v>
      </c>
      <c r="G3868">
        <v>1</v>
      </c>
      <c r="H3868">
        <v>0</v>
      </c>
      <c r="I3868">
        <v>63</v>
      </c>
      <c r="J3868">
        <v>5</v>
      </c>
      <c r="K3868">
        <v>207.72</v>
      </c>
      <c r="L3868" t="str">
        <f t="shared" si="360"/>
        <v/>
      </c>
      <c r="M3868">
        <v>3</v>
      </c>
      <c r="N3868" t="str">
        <f t="shared" si="361"/>
        <v/>
      </c>
      <c r="O3868">
        <v>22</v>
      </c>
      <c r="P3868" s="11">
        <v>0</v>
      </c>
      <c r="Q3868" s="11">
        <v>7.9365079365079305E-2</v>
      </c>
      <c r="R3868" s="12">
        <v>69.239999999999995</v>
      </c>
      <c r="S3868" t="s">
        <v>22</v>
      </c>
      <c r="T3868">
        <v>0</v>
      </c>
      <c r="U3868">
        <f t="shared" si="362"/>
        <v>4</v>
      </c>
      <c r="V3868">
        <f t="shared" si="363"/>
        <v>1</v>
      </c>
      <c r="W3868">
        <f t="shared" si="364"/>
        <v>3</v>
      </c>
      <c r="X3868" t="str">
        <f t="shared" si="365"/>
        <v>413</v>
      </c>
      <c r="Y3868" t="str">
        <f>IF(Table1[[#This Row],[RFM_Score]]="555","Champion", IF(AND(J3868&gt;=4,V3868&gt;=4),"Loyal", IF(U3868&lt;=2,"At Risk", IF(W3868&gt;=4,"Potential Loyalist","Others"))))</f>
        <v>Others</v>
      </c>
    </row>
    <row r="3869" spans="1:25">
      <c r="A3869" t="s">
        <v>11488</v>
      </c>
      <c r="B3869">
        <v>24</v>
      </c>
      <c r="C3869" t="s">
        <v>19</v>
      </c>
      <c r="D3869" t="s">
        <v>41</v>
      </c>
      <c r="E3869" s="6" t="s">
        <v>15939</v>
      </c>
      <c r="F3869" t="s">
        <v>21</v>
      </c>
      <c r="G3869">
        <v>3</v>
      </c>
      <c r="H3869">
        <v>0</v>
      </c>
      <c r="I3869">
        <v>59</v>
      </c>
      <c r="J3869">
        <v>3</v>
      </c>
      <c r="K3869">
        <v>207.61</v>
      </c>
      <c r="L3869" t="str">
        <f t="shared" si="360"/>
        <v/>
      </c>
      <c r="M3869">
        <v>3</v>
      </c>
      <c r="N3869" t="str">
        <f t="shared" si="361"/>
        <v/>
      </c>
      <c r="O3869">
        <v>29</v>
      </c>
      <c r="P3869" s="11">
        <v>0</v>
      </c>
      <c r="Q3869" s="11">
        <v>5.0847457627118599E-2</v>
      </c>
      <c r="R3869" s="12">
        <v>69.203333333333305</v>
      </c>
      <c r="S3869" t="s">
        <v>22</v>
      </c>
      <c r="T3869">
        <v>0</v>
      </c>
      <c r="U3869">
        <f t="shared" si="362"/>
        <v>4</v>
      </c>
      <c r="V3869">
        <f t="shared" si="363"/>
        <v>1</v>
      </c>
      <c r="W3869">
        <f t="shared" si="364"/>
        <v>3</v>
      </c>
      <c r="X3869" t="str">
        <f t="shared" si="365"/>
        <v>413</v>
      </c>
      <c r="Y3869" t="str">
        <f>IF(Table1[[#This Row],[RFM_Score]]="555","Champion", IF(AND(J3869&gt;=4,V3869&gt;=4),"Loyal", IF(U3869&lt;=2,"At Risk", IF(W3869&gt;=4,"Potential Loyalist","Others"))))</f>
        <v>Others</v>
      </c>
    </row>
    <row r="3870" spans="1:25">
      <c r="A3870" t="s">
        <v>8526</v>
      </c>
      <c r="B3870">
        <v>26</v>
      </c>
      <c r="C3870" t="s">
        <v>24</v>
      </c>
      <c r="D3870" t="s">
        <v>49</v>
      </c>
      <c r="E3870" s="6" t="s">
        <v>15940</v>
      </c>
      <c r="F3870" t="s">
        <v>60</v>
      </c>
      <c r="G3870">
        <v>4</v>
      </c>
      <c r="H3870">
        <v>1</v>
      </c>
      <c r="I3870">
        <v>51</v>
      </c>
      <c r="J3870">
        <v>3</v>
      </c>
      <c r="K3870">
        <v>207.5</v>
      </c>
      <c r="L3870" t="str">
        <f t="shared" si="360"/>
        <v/>
      </c>
      <c r="M3870">
        <v>3</v>
      </c>
      <c r="N3870" t="str">
        <f t="shared" si="361"/>
        <v/>
      </c>
      <c r="O3870">
        <v>85</v>
      </c>
      <c r="P3870" s="11">
        <v>0.25</v>
      </c>
      <c r="Q3870" s="11">
        <v>5.8823529411764698E-2</v>
      </c>
      <c r="R3870" s="12">
        <v>69.1666666666666</v>
      </c>
      <c r="S3870" t="s">
        <v>22</v>
      </c>
      <c r="T3870">
        <v>0</v>
      </c>
      <c r="U3870">
        <f t="shared" si="362"/>
        <v>2</v>
      </c>
      <c r="V3870">
        <f t="shared" si="363"/>
        <v>1</v>
      </c>
      <c r="W3870">
        <f t="shared" si="364"/>
        <v>3</v>
      </c>
      <c r="X3870" t="str">
        <f t="shared" si="365"/>
        <v>213</v>
      </c>
      <c r="Y3870" t="str">
        <f>IF(Table1[[#This Row],[RFM_Score]]="555","Champion", IF(AND(J3870&gt;=4,V3870&gt;=4),"Loyal", IF(U3870&lt;=2,"At Risk", IF(W3870&gt;=4,"Potential Loyalist","Others"))))</f>
        <v>At Risk</v>
      </c>
    </row>
    <row r="3871" spans="1:25">
      <c r="A3871" t="s">
        <v>6218</v>
      </c>
      <c r="B3871">
        <v>31</v>
      </c>
      <c r="C3871" t="s">
        <v>33</v>
      </c>
      <c r="D3871" t="s">
        <v>20</v>
      </c>
      <c r="E3871" s="6" t="s">
        <v>15941</v>
      </c>
      <c r="F3871" t="s">
        <v>37</v>
      </c>
      <c r="G3871">
        <v>2</v>
      </c>
      <c r="H3871">
        <v>2</v>
      </c>
      <c r="I3871">
        <v>44</v>
      </c>
      <c r="J3871">
        <v>3</v>
      </c>
      <c r="K3871">
        <v>207.45</v>
      </c>
      <c r="L3871" t="str">
        <f t="shared" si="360"/>
        <v/>
      </c>
      <c r="M3871">
        <v>3</v>
      </c>
      <c r="N3871" t="str">
        <f t="shared" si="361"/>
        <v/>
      </c>
      <c r="O3871">
        <v>56</v>
      </c>
      <c r="P3871" s="11">
        <v>1</v>
      </c>
      <c r="Q3871" s="11">
        <v>6.8181818181818094E-2</v>
      </c>
      <c r="R3871" s="12">
        <v>69.149999999999906</v>
      </c>
      <c r="S3871" t="s">
        <v>22</v>
      </c>
      <c r="T3871">
        <v>0</v>
      </c>
      <c r="U3871">
        <f t="shared" si="362"/>
        <v>3</v>
      </c>
      <c r="V3871">
        <f t="shared" si="363"/>
        <v>1</v>
      </c>
      <c r="W3871">
        <f t="shared" si="364"/>
        <v>3</v>
      </c>
      <c r="X3871" t="str">
        <f t="shared" si="365"/>
        <v>313</v>
      </c>
      <c r="Y3871" t="str">
        <f>IF(Table1[[#This Row],[RFM_Score]]="555","Champion", IF(AND(J3871&gt;=4,V3871&gt;=4),"Loyal", IF(U3871&lt;=2,"At Risk", IF(W3871&gt;=4,"Potential Loyalist","Others"))))</f>
        <v>Others</v>
      </c>
    </row>
    <row r="3872" spans="1:25">
      <c r="A3872" t="s">
        <v>3402</v>
      </c>
      <c r="B3872">
        <v>58</v>
      </c>
      <c r="C3872" t="s">
        <v>24</v>
      </c>
      <c r="D3872" t="s">
        <v>35</v>
      </c>
      <c r="E3872" s="6" t="s">
        <v>15942</v>
      </c>
      <c r="F3872" t="s">
        <v>21</v>
      </c>
      <c r="G3872">
        <v>3</v>
      </c>
      <c r="H3872">
        <v>0</v>
      </c>
      <c r="I3872">
        <v>59</v>
      </c>
      <c r="J3872">
        <v>4</v>
      </c>
      <c r="K3872">
        <v>207.32</v>
      </c>
      <c r="L3872" t="str">
        <f t="shared" si="360"/>
        <v/>
      </c>
      <c r="M3872">
        <v>3</v>
      </c>
      <c r="N3872" t="str">
        <f t="shared" si="361"/>
        <v/>
      </c>
      <c r="O3872">
        <v>59</v>
      </c>
      <c r="P3872" s="11">
        <v>0</v>
      </c>
      <c r="Q3872" s="11">
        <v>6.7796610169491497E-2</v>
      </c>
      <c r="R3872" s="12">
        <v>69.106666666666598</v>
      </c>
      <c r="S3872" t="s">
        <v>22</v>
      </c>
      <c r="T3872">
        <v>0</v>
      </c>
      <c r="U3872">
        <f t="shared" si="362"/>
        <v>3</v>
      </c>
      <c r="V3872">
        <f t="shared" si="363"/>
        <v>1</v>
      </c>
      <c r="W3872">
        <f t="shared" si="364"/>
        <v>3</v>
      </c>
      <c r="X3872" t="str">
        <f t="shared" si="365"/>
        <v>313</v>
      </c>
      <c r="Y3872" t="str">
        <f>IF(Table1[[#This Row],[RFM_Score]]="555","Champion", IF(AND(J3872&gt;=4,V3872&gt;=4),"Loyal", IF(U3872&lt;=2,"At Risk", IF(W3872&gt;=4,"Potential Loyalist","Others"))))</f>
        <v>Others</v>
      </c>
    </row>
    <row r="3873" spans="1:25">
      <c r="A3873" t="s">
        <v>6539</v>
      </c>
      <c r="B3873">
        <v>40</v>
      </c>
      <c r="C3873" t="s">
        <v>19</v>
      </c>
      <c r="D3873" t="s">
        <v>25</v>
      </c>
      <c r="E3873" s="6" t="s">
        <v>15943</v>
      </c>
      <c r="F3873" t="s">
        <v>26</v>
      </c>
      <c r="G3873">
        <v>6</v>
      </c>
      <c r="H3873">
        <v>4</v>
      </c>
      <c r="I3873">
        <v>44</v>
      </c>
      <c r="J3873">
        <v>2</v>
      </c>
      <c r="K3873">
        <v>207.1</v>
      </c>
      <c r="L3873" t="str">
        <f t="shared" si="360"/>
        <v/>
      </c>
      <c r="M3873">
        <v>3</v>
      </c>
      <c r="N3873" t="str">
        <f t="shared" si="361"/>
        <v/>
      </c>
      <c r="O3873">
        <v>18</v>
      </c>
      <c r="P3873" s="11">
        <v>0.66666666666666596</v>
      </c>
      <c r="Q3873" s="11">
        <v>4.54545454545454E-2</v>
      </c>
      <c r="R3873" s="12">
        <v>69.033333333333303</v>
      </c>
      <c r="S3873" t="s">
        <v>22</v>
      </c>
      <c r="T3873">
        <v>0</v>
      </c>
      <c r="U3873">
        <f t="shared" si="362"/>
        <v>5</v>
      </c>
      <c r="V3873">
        <f t="shared" si="363"/>
        <v>1</v>
      </c>
      <c r="W3873">
        <f t="shared" si="364"/>
        <v>3</v>
      </c>
      <c r="X3873" t="str">
        <f t="shared" si="365"/>
        <v>513</v>
      </c>
      <c r="Y3873" t="str">
        <f>IF(Table1[[#This Row],[RFM_Score]]="555","Champion", IF(AND(J3873&gt;=4,V3873&gt;=4),"Loyal", IF(U3873&lt;=2,"At Risk", IF(W3873&gt;=4,"Potential Loyalist","Others"))))</f>
        <v>Others</v>
      </c>
    </row>
    <row r="3874" spans="1:25">
      <c r="A3874" t="s">
        <v>6665</v>
      </c>
      <c r="B3874">
        <v>27</v>
      </c>
      <c r="C3874" t="s">
        <v>24</v>
      </c>
      <c r="D3874" t="s">
        <v>25</v>
      </c>
      <c r="E3874" s="6" t="s">
        <v>15944</v>
      </c>
      <c r="F3874" t="s">
        <v>21</v>
      </c>
      <c r="G3874">
        <v>6</v>
      </c>
      <c r="H3874">
        <v>1</v>
      </c>
      <c r="I3874">
        <v>50</v>
      </c>
      <c r="J3874">
        <v>2</v>
      </c>
      <c r="K3874">
        <v>206.86</v>
      </c>
      <c r="L3874" t="str">
        <f t="shared" si="360"/>
        <v/>
      </c>
      <c r="M3874">
        <v>3</v>
      </c>
      <c r="N3874" t="str">
        <f t="shared" si="361"/>
        <v/>
      </c>
      <c r="O3874">
        <v>14</v>
      </c>
      <c r="P3874" s="11">
        <v>0.16666666666666599</v>
      </c>
      <c r="Q3874" s="11">
        <v>0.04</v>
      </c>
      <c r="R3874" s="12">
        <v>68.953333333333305</v>
      </c>
      <c r="S3874" t="s">
        <v>22</v>
      </c>
      <c r="T3874">
        <v>1</v>
      </c>
      <c r="U3874">
        <f t="shared" si="362"/>
        <v>5</v>
      </c>
      <c r="V3874">
        <f t="shared" si="363"/>
        <v>1</v>
      </c>
      <c r="W3874">
        <f t="shared" si="364"/>
        <v>3</v>
      </c>
      <c r="X3874" t="str">
        <f t="shared" si="365"/>
        <v>513</v>
      </c>
      <c r="Y3874" t="str">
        <f>IF(Table1[[#This Row],[RFM_Score]]="555","Champion", IF(AND(J3874&gt;=4,V3874&gt;=4),"Loyal", IF(U3874&lt;=2,"At Risk", IF(W3874&gt;=4,"Potential Loyalist","Others"))))</f>
        <v>Others</v>
      </c>
    </row>
    <row r="3875" spans="1:25">
      <c r="A3875" t="s">
        <v>9790</v>
      </c>
      <c r="B3875">
        <v>39</v>
      </c>
      <c r="C3875" t="s">
        <v>24</v>
      </c>
      <c r="D3875" t="s">
        <v>25</v>
      </c>
      <c r="E3875" s="6" t="s">
        <v>15945</v>
      </c>
      <c r="F3875" t="s">
        <v>26</v>
      </c>
      <c r="G3875">
        <v>2</v>
      </c>
      <c r="H3875">
        <v>0</v>
      </c>
      <c r="I3875">
        <v>31</v>
      </c>
      <c r="J3875">
        <v>2</v>
      </c>
      <c r="K3875">
        <v>206.52</v>
      </c>
      <c r="L3875" t="str">
        <f t="shared" si="360"/>
        <v/>
      </c>
      <c r="M3875">
        <v>3</v>
      </c>
      <c r="N3875" t="str">
        <f t="shared" si="361"/>
        <v/>
      </c>
      <c r="O3875">
        <v>67</v>
      </c>
      <c r="P3875" s="11">
        <v>0</v>
      </c>
      <c r="Q3875" s="11">
        <v>6.4516129032257993E-2</v>
      </c>
      <c r="R3875" s="12">
        <v>68.84</v>
      </c>
      <c r="S3875" t="s">
        <v>22</v>
      </c>
      <c r="T3875">
        <v>0</v>
      </c>
      <c r="U3875">
        <f t="shared" si="362"/>
        <v>3</v>
      </c>
      <c r="V3875">
        <f t="shared" si="363"/>
        <v>1</v>
      </c>
      <c r="W3875">
        <f t="shared" si="364"/>
        <v>3</v>
      </c>
      <c r="X3875" t="str">
        <f t="shared" si="365"/>
        <v>313</v>
      </c>
      <c r="Y3875" t="str">
        <f>IF(Table1[[#This Row],[RFM_Score]]="555","Champion", IF(AND(J3875&gt;=4,V3875&gt;=4),"Loyal", IF(U3875&lt;=2,"At Risk", IF(W3875&gt;=4,"Potential Loyalist","Others"))))</f>
        <v>Others</v>
      </c>
    </row>
    <row r="3876" spans="1:25">
      <c r="A3876" t="s">
        <v>8407</v>
      </c>
      <c r="B3876">
        <v>30</v>
      </c>
      <c r="C3876" t="s">
        <v>24</v>
      </c>
      <c r="D3876" t="s">
        <v>25</v>
      </c>
      <c r="E3876" s="6" t="s">
        <v>15946</v>
      </c>
      <c r="F3876" t="s">
        <v>21</v>
      </c>
      <c r="G3876">
        <v>4</v>
      </c>
      <c r="H3876">
        <v>1</v>
      </c>
      <c r="I3876">
        <v>55</v>
      </c>
      <c r="J3876">
        <v>5</v>
      </c>
      <c r="K3876">
        <v>206.15</v>
      </c>
      <c r="L3876" t="str">
        <f t="shared" si="360"/>
        <v/>
      </c>
      <c r="M3876">
        <v>3</v>
      </c>
      <c r="N3876" t="str">
        <f t="shared" si="361"/>
        <v/>
      </c>
      <c r="O3876">
        <v>26</v>
      </c>
      <c r="P3876" s="11">
        <v>0.25</v>
      </c>
      <c r="Q3876" s="11">
        <v>9.0909090909090898E-2</v>
      </c>
      <c r="R3876" s="12">
        <v>68.716666666666598</v>
      </c>
      <c r="S3876" t="s">
        <v>22</v>
      </c>
      <c r="T3876">
        <v>0</v>
      </c>
      <c r="U3876">
        <f t="shared" si="362"/>
        <v>4</v>
      </c>
      <c r="V3876">
        <f t="shared" si="363"/>
        <v>1</v>
      </c>
      <c r="W3876">
        <f t="shared" si="364"/>
        <v>3</v>
      </c>
      <c r="X3876" t="str">
        <f t="shared" si="365"/>
        <v>413</v>
      </c>
      <c r="Y3876" t="str">
        <f>IF(Table1[[#This Row],[RFM_Score]]="555","Champion", IF(AND(J3876&gt;=4,V3876&gt;=4),"Loyal", IF(U3876&lt;=2,"At Risk", IF(W3876&gt;=4,"Potential Loyalist","Others"))))</f>
        <v>Others</v>
      </c>
    </row>
    <row r="3877" spans="1:25">
      <c r="A3877" t="s">
        <v>10439</v>
      </c>
      <c r="B3877">
        <v>49</v>
      </c>
      <c r="C3877" t="s">
        <v>19</v>
      </c>
      <c r="D3877" t="s">
        <v>25</v>
      </c>
      <c r="E3877" s="6" t="s">
        <v>15947</v>
      </c>
      <c r="F3877" t="s">
        <v>26</v>
      </c>
      <c r="G3877">
        <v>1</v>
      </c>
      <c r="H3877">
        <v>0</v>
      </c>
      <c r="I3877">
        <v>39</v>
      </c>
      <c r="J3877">
        <v>2</v>
      </c>
      <c r="K3877">
        <v>205.69</v>
      </c>
      <c r="L3877" t="str">
        <f t="shared" si="360"/>
        <v/>
      </c>
      <c r="M3877">
        <v>3</v>
      </c>
      <c r="N3877" t="str">
        <f t="shared" si="361"/>
        <v/>
      </c>
      <c r="O3877">
        <v>29</v>
      </c>
      <c r="P3877" s="11">
        <v>0</v>
      </c>
      <c r="Q3877" s="11">
        <v>5.1282051282051197E-2</v>
      </c>
      <c r="R3877" s="12">
        <v>68.563333333333304</v>
      </c>
      <c r="S3877" t="s">
        <v>22</v>
      </c>
      <c r="T3877">
        <v>0</v>
      </c>
      <c r="U3877">
        <f t="shared" si="362"/>
        <v>4</v>
      </c>
      <c r="V3877">
        <f t="shared" si="363"/>
        <v>1</v>
      </c>
      <c r="W3877">
        <f t="shared" si="364"/>
        <v>3</v>
      </c>
      <c r="X3877" t="str">
        <f t="shared" si="365"/>
        <v>413</v>
      </c>
      <c r="Y3877" t="str">
        <f>IF(Table1[[#This Row],[RFM_Score]]="555","Champion", IF(AND(J3877&gt;=4,V3877&gt;=4),"Loyal", IF(U3877&lt;=2,"At Risk", IF(W3877&gt;=4,"Potential Loyalist","Others"))))</f>
        <v>Others</v>
      </c>
    </row>
    <row r="3878" spans="1:25">
      <c r="A3878" t="s">
        <v>4062</v>
      </c>
      <c r="B3878">
        <v>31</v>
      </c>
      <c r="C3878" t="s">
        <v>33</v>
      </c>
      <c r="D3878" t="s">
        <v>41</v>
      </c>
      <c r="E3878" s="6" t="s">
        <v>15948</v>
      </c>
      <c r="F3878" t="s">
        <v>26</v>
      </c>
      <c r="G3878">
        <v>3</v>
      </c>
      <c r="H3878">
        <v>0</v>
      </c>
      <c r="I3878">
        <v>61</v>
      </c>
      <c r="J3878">
        <v>5</v>
      </c>
      <c r="K3878">
        <v>205.48</v>
      </c>
      <c r="L3878" t="str">
        <f t="shared" si="360"/>
        <v/>
      </c>
      <c r="M3878">
        <v>3</v>
      </c>
      <c r="N3878" t="str">
        <f t="shared" si="361"/>
        <v/>
      </c>
      <c r="O3878">
        <v>57</v>
      </c>
      <c r="P3878" s="11">
        <v>0</v>
      </c>
      <c r="Q3878" s="11">
        <v>8.1967213114753995E-2</v>
      </c>
      <c r="R3878" s="12">
        <v>68.493333333333297</v>
      </c>
      <c r="S3878" t="s">
        <v>22</v>
      </c>
      <c r="T3878">
        <v>0</v>
      </c>
      <c r="U3878">
        <f t="shared" si="362"/>
        <v>3</v>
      </c>
      <c r="V3878">
        <f t="shared" si="363"/>
        <v>1</v>
      </c>
      <c r="W3878">
        <f t="shared" si="364"/>
        <v>3</v>
      </c>
      <c r="X3878" t="str">
        <f t="shared" si="365"/>
        <v>313</v>
      </c>
      <c r="Y3878" t="str">
        <f>IF(Table1[[#This Row],[RFM_Score]]="555","Champion", IF(AND(J3878&gt;=4,V3878&gt;=4),"Loyal", IF(U3878&lt;=2,"At Risk", IF(W3878&gt;=4,"Potential Loyalist","Others"))))</f>
        <v>Others</v>
      </c>
    </row>
    <row r="3879" spans="1:25">
      <c r="A3879" t="s">
        <v>2202</v>
      </c>
      <c r="B3879">
        <v>22</v>
      </c>
      <c r="C3879" t="s">
        <v>24</v>
      </c>
      <c r="D3879" t="s">
        <v>29</v>
      </c>
      <c r="E3879" s="6" t="s">
        <v>15949</v>
      </c>
      <c r="F3879" t="s">
        <v>30</v>
      </c>
      <c r="G3879">
        <v>3</v>
      </c>
      <c r="H3879">
        <v>1</v>
      </c>
      <c r="I3879">
        <v>48</v>
      </c>
      <c r="J3879">
        <v>2</v>
      </c>
      <c r="K3879">
        <v>205.28</v>
      </c>
      <c r="L3879" t="str">
        <f t="shared" si="360"/>
        <v/>
      </c>
      <c r="M3879">
        <v>3</v>
      </c>
      <c r="N3879" t="str">
        <f t="shared" si="361"/>
        <v/>
      </c>
      <c r="O3879">
        <v>151</v>
      </c>
      <c r="P3879" s="11">
        <v>0.33333333333333298</v>
      </c>
      <c r="Q3879" s="11">
        <v>4.1666666666666602E-2</v>
      </c>
      <c r="R3879" s="12">
        <v>68.426666666666605</v>
      </c>
      <c r="S3879" t="s">
        <v>22</v>
      </c>
      <c r="T3879">
        <v>1</v>
      </c>
      <c r="U3879">
        <f t="shared" si="362"/>
        <v>1</v>
      </c>
      <c r="V3879">
        <f t="shared" si="363"/>
        <v>1</v>
      </c>
      <c r="W3879">
        <f t="shared" si="364"/>
        <v>3</v>
      </c>
      <c r="X3879" t="str">
        <f t="shared" si="365"/>
        <v>113</v>
      </c>
      <c r="Y3879" t="str">
        <f>IF(Table1[[#This Row],[RFM_Score]]="555","Champion", IF(AND(J3879&gt;=4,V3879&gt;=4),"Loyal", IF(U3879&lt;=2,"At Risk", IF(W3879&gt;=4,"Potential Loyalist","Others"))))</f>
        <v>At Risk</v>
      </c>
    </row>
    <row r="3880" spans="1:25">
      <c r="A3880" t="s">
        <v>2411</v>
      </c>
      <c r="B3880">
        <v>48</v>
      </c>
      <c r="C3880" t="s">
        <v>19</v>
      </c>
      <c r="D3880" t="s">
        <v>29</v>
      </c>
      <c r="E3880" s="6" t="s">
        <v>15950</v>
      </c>
      <c r="F3880" t="s">
        <v>26</v>
      </c>
      <c r="G3880">
        <v>2</v>
      </c>
      <c r="H3880">
        <v>0</v>
      </c>
      <c r="I3880">
        <v>42</v>
      </c>
      <c r="J3880">
        <v>2</v>
      </c>
      <c r="K3880">
        <v>205.24</v>
      </c>
      <c r="L3880" t="str">
        <f t="shared" si="360"/>
        <v/>
      </c>
      <c r="M3880">
        <v>3</v>
      </c>
      <c r="N3880" t="str">
        <f t="shared" si="361"/>
        <v/>
      </c>
      <c r="O3880">
        <v>7</v>
      </c>
      <c r="P3880" s="11">
        <v>0</v>
      </c>
      <c r="Q3880" s="11">
        <v>4.7619047619047603E-2</v>
      </c>
      <c r="R3880" s="12">
        <v>68.413333333333298</v>
      </c>
      <c r="S3880" t="s">
        <v>22</v>
      </c>
      <c r="T3880">
        <v>0</v>
      </c>
      <c r="U3880">
        <f t="shared" si="362"/>
        <v>5</v>
      </c>
      <c r="V3880">
        <f t="shared" si="363"/>
        <v>1</v>
      </c>
      <c r="W3880">
        <f t="shared" si="364"/>
        <v>3</v>
      </c>
      <c r="X3880" t="str">
        <f t="shared" si="365"/>
        <v>513</v>
      </c>
      <c r="Y3880" t="str">
        <f>IF(Table1[[#This Row],[RFM_Score]]="555","Champion", IF(AND(J3880&gt;=4,V3880&gt;=4),"Loyal", IF(U3880&lt;=2,"At Risk", IF(W3880&gt;=4,"Potential Loyalist","Others"))))</f>
        <v>Others</v>
      </c>
    </row>
    <row r="3881" spans="1:25">
      <c r="A3881" t="s">
        <v>2871</v>
      </c>
      <c r="B3881">
        <v>32</v>
      </c>
      <c r="C3881" t="s">
        <v>24</v>
      </c>
      <c r="D3881" t="s">
        <v>25</v>
      </c>
      <c r="E3881" s="6" t="s">
        <v>15951</v>
      </c>
      <c r="F3881" t="s">
        <v>26</v>
      </c>
      <c r="G3881">
        <v>1</v>
      </c>
      <c r="H3881">
        <v>0</v>
      </c>
      <c r="I3881">
        <v>55</v>
      </c>
      <c r="J3881">
        <v>4</v>
      </c>
      <c r="K3881">
        <v>205.23</v>
      </c>
      <c r="L3881" t="str">
        <f t="shared" si="360"/>
        <v/>
      </c>
      <c r="M3881">
        <v>3</v>
      </c>
      <c r="N3881" t="str">
        <f t="shared" si="361"/>
        <v/>
      </c>
      <c r="O3881">
        <v>33</v>
      </c>
      <c r="P3881" s="11">
        <v>0</v>
      </c>
      <c r="Q3881" s="11">
        <v>7.2727272727272696E-2</v>
      </c>
      <c r="R3881" s="12">
        <v>68.41</v>
      </c>
      <c r="S3881" t="s">
        <v>22</v>
      </c>
      <c r="T3881">
        <v>0</v>
      </c>
      <c r="U3881">
        <f t="shared" si="362"/>
        <v>4</v>
      </c>
      <c r="V3881">
        <f t="shared" si="363"/>
        <v>1</v>
      </c>
      <c r="W3881">
        <f t="shared" si="364"/>
        <v>3</v>
      </c>
      <c r="X3881" t="str">
        <f t="shared" si="365"/>
        <v>413</v>
      </c>
      <c r="Y3881" t="str">
        <f>IF(Table1[[#This Row],[RFM_Score]]="555","Champion", IF(AND(J3881&gt;=4,V3881&gt;=4),"Loyal", IF(U3881&lt;=2,"At Risk", IF(W3881&gt;=4,"Potential Loyalist","Others"))))</f>
        <v>Others</v>
      </c>
    </row>
    <row r="3882" spans="1:25">
      <c r="A3882" t="s">
        <v>6578</v>
      </c>
      <c r="B3882">
        <v>18</v>
      </c>
      <c r="C3882" t="s">
        <v>24</v>
      </c>
      <c r="D3882" t="s">
        <v>49</v>
      </c>
      <c r="E3882" s="6" t="s">
        <v>15952</v>
      </c>
      <c r="F3882" t="s">
        <v>37</v>
      </c>
      <c r="G3882">
        <v>2</v>
      </c>
      <c r="H3882">
        <v>2</v>
      </c>
      <c r="I3882">
        <v>63</v>
      </c>
      <c r="J3882">
        <v>4</v>
      </c>
      <c r="K3882">
        <v>204.35</v>
      </c>
      <c r="L3882" t="str">
        <f t="shared" si="360"/>
        <v/>
      </c>
      <c r="M3882">
        <v>3</v>
      </c>
      <c r="N3882" t="str">
        <f t="shared" si="361"/>
        <v/>
      </c>
      <c r="O3882">
        <v>24</v>
      </c>
      <c r="P3882" s="11">
        <v>1</v>
      </c>
      <c r="Q3882" s="11">
        <v>6.3492063492063405E-2</v>
      </c>
      <c r="R3882" s="12">
        <v>68.116666666666603</v>
      </c>
      <c r="S3882" t="s">
        <v>22</v>
      </c>
      <c r="T3882">
        <v>0</v>
      </c>
      <c r="U3882">
        <f t="shared" si="362"/>
        <v>4</v>
      </c>
      <c r="V3882">
        <f t="shared" si="363"/>
        <v>1</v>
      </c>
      <c r="W3882">
        <f t="shared" si="364"/>
        <v>3</v>
      </c>
      <c r="X3882" t="str">
        <f t="shared" si="365"/>
        <v>413</v>
      </c>
      <c r="Y3882" t="str">
        <f>IF(Table1[[#This Row],[RFM_Score]]="555","Champion", IF(AND(J3882&gt;=4,V3882&gt;=4),"Loyal", IF(U3882&lt;=2,"At Risk", IF(W3882&gt;=4,"Potential Loyalist","Others"))))</f>
        <v>Others</v>
      </c>
    </row>
    <row r="3883" spans="1:25">
      <c r="A3883" t="s">
        <v>3486</v>
      </c>
      <c r="B3883">
        <v>30</v>
      </c>
      <c r="C3883" t="s">
        <v>19</v>
      </c>
      <c r="D3883" t="s">
        <v>20</v>
      </c>
      <c r="E3883" s="6" t="s">
        <v>15953</v>
      </c>
      <c r="F3883" t="s">
        <v>26</v>
      </c>
      <c r="G3883">
        <v>4</v>
      </c>
      <c r="H3883">
        <v>2</v>
      </c>
      <c r="I3883">
        <v>53</v>
      </c>
      <c r="J3883">
        <v>3</v>
      </c>
      <c r="K3883">
        <v>204.26</v>
      </c>
      <c r="L3883" t="str">
        <f t="shared" si="360"/>
        <v/>
      </c>
      <c r="M3883">
        <v>3</v>
      </c>
      <c r="N3883" t="str">
        <f t="shared" si="361"/>
        <v/>
      </c>
      <c r="O3883">
        <v>78</v>
      </c>
      <c r="P3883" s="11">
        <v>0.5</v>
      </c>
      <c r="Q3883" s="11">
        <v>5.6603773584905599E-2</v>
      </c>
      <c r="R3883" s="12">
        <v>68.086666666666602</v>
      </c>
      <c r="S3883" t="s">
        <v>22</v>
      </c>
      <c r="T3883">
        <v>0</v>
      </c>
      <c r="U3883">
        <f t="shared" si="362"/>
        <v>2</v>
      </c>
      <c r="V3883">
        <f t="shared" si="363"/>
        <v>1</v>
      </c>
      <c r="W3883">
        <f t="shared" si="364"/>
        <v>3</v>
      </c>
      <c r="X3883" t="str">
        <f t="shared" si="365"/>
        <v>213</v>
      </c>
      <c r="Y3883" t="str">
        <f>IF(Table1[[#This Row],[RFM_Score]]="555","Champion", IF(AND(J3883&gt;=4,V3883&gt;=4),"Loyal", IF(U3883&lt;=2,"At Risk", IF(W3883&gt;=4,"Potential Loyalist","Others"))))</f>
        <v>At Risk</v>
      </c>
    </row>
    <row r="3884" spans="1:25">
      <c r="A3884" t="s">
        <v>5901</v>
      </c>
      <c r="B3884">
        <v>28</v>
      </c>
      <c r="C3884" t="s">
        <v>24</v>
      </c>
      <c r="D3884" t="s">
        <v>25</v>
      </c>
      <c r="E3884" s="6" t="s">
        <v>15954</v>
      </c>
      <c r="F3884" t="s">
        <v>37</v>
      </c>
      <c r="G3884">
        <v>0</v>
      </c>
      <c r="H3884">
        <v>0</v>
      </c>
      <c r="I3884">
        <v>45</v>
      </c>
      <c r="J3884">
        <v>3</v>
      </c>
      <c r="K3884">
        <v>204.11</v>
      </c>
      <c r="L3884" t="str">
        <f t="shared" si="360"/>
        <v/>
      </c>
      <c r="M3884">
        <v>3</v>
      </c>
      <c r="N3884" t="str">
        <f t="shared" si="361"/>
        <v/>
      </c>
      <c r="O3884">
        <v>12</v>
      </c>
      <c r="P3884" s="11">
        <v>0</v>
      </c>
      <c r="Q3884" s="11">
        <v>6.6666666666666596E-2</v>
      </c>
      <c r="R3884" s="12">
        <v>68.036666666666605</v>
      </c>
      <c r="S3884" t="s">
        <v>22</v>
      </c>
      <c r="T3884">
        <v>0</v>
      </c>
      <c r="U3884">
        <f t="shared" si="362"/>
        <v>5</v>
      </c>
      <c r="V3884">
        <f t="shared" si="363"/>
        <v>1</v>
      </c>
      <c r="W3884">
        <f t="shared" si="364"/>
        <v>3</v>
      </c>
      <c r="X3884" t="str">
        <f t="shared" si="365"/>
        <v>513</v>
      </c>
      <c r="Y3884" t="str">
        <f>IF(Table1[[#This Row],[RFM_Score]]="555","Champion", IF(AND(J3884&gt;=4,V3884&gt;=4),"Loyal", IF(U3884&lt;=2,"At Risk", IF(W3884&gt;=4,"Potential Loyalist","Others"))))</f>
        <v>Others</v>
      </c>
    </row>
    <row r="3885" spans="1:25">
      <c r="A3885" t="s">
        <v>2094</v>
      </c>
      <c r="B3885">
        <v>45</v>
      </c>
      <c r="C3885" t="s">
        <v>24</v>
      </c>
      <c r="D3885" t="s">
        <v>20</v>
      </c>
      <c r="E3885" s="6" t="s">
        <v>15955</v>
      </c>
      <c r="F3885" t="s">
        <v>37</v>
      </c>
      <c r="G3885">
        <v>2</v>
      </c>
      <c r="H3885">
        <v>1</v>
      </c>
      <c r="I3885">
        <v>51</v>
      </c>
      <c r="J3885">
        <v>3</v>
      </c>
      <c r="K3885">
        <v>203.68</v>
      </c>
      <c r="L3885" t="str">
        <f t="shared" si="360"/>
        <v/>
      </c>
      <c r="M3885">
        <v>3</v>
      </c>
      <c r="N3885" t="str">
        <f t="shared" si="361"/>
        <v/>
      </c>
      <c r="O3885">
        <v>3</v>
      </c>
      <c r="P3885" s="11">
        <v>0.5</v>
      </c>
      <c r="Q3885" s="11">
        <v>5.8823529411764698E-2</v>
      </c>
      <c r="R3885" s="12">
        <v>67.893333333333302</v>
      </c>
      <c r="S3885" t="s">
        <v>22</v>
      </c>
      <c r="T3885">
        <v>0</v>
      </c>
      <c r="U3885">
        <f t="shared" si="362"/>
        <v>5</v>
      </c>
      <c r="V3885">
        <f t="shared" si="363"/>
        <v>1</v>
      </c>
      <c r="W3885">
        <f t="shared" si="364"/>
        <v>3</v>
      </c>
      <c r="X3885" t="str">
        <f t="shared" si="365"/>
        <v>513</v>
      </c>
      <c r="Y3885" t="str">
        <f>IF(Table1[[#This Row],[RFM_Score]]="555","Champion", IF(AND(J3885&gt;=4,V3885&gt;=4),"Loyal", IF(U3885&lt;=2,"At Risk", IF(W3885&gt;=4,"Potential Loyalist","Others"))))</f>
        <v>Others</v>
      </c>
    </row>
    <row r="3886" spans="1:25">
      <c r="A3886" t="s">
        <v>4868</v>
      </c>
      <c r="B3886">
        <v>20</v>
      </c>
      <c r="C3886" t="s">
        <v>24</v>
      </c>
      <c r="D3886" t="s">
        <v>25</v>
      </c>
      <c r="E3886" s="6" t="s">
        <v>15956</v>
      </c>
      <c r="F3886" t="s">
        <v>26</v>
      </c>
      <c r="G3886">
        <v>3</v>
      </c>
      <c r="H3886">
        <v>2</v>
      </c>
      <c r="I3886">
        <v>58</v>
      </c>
      <c r="J3886">
        <v>3</v>
      </c>
      <c r="K3886">
        <v>203.62</v>
      </c>
      <c r="L3886" t="str">
        <f t="shared" si="360"/>
        <v/>
      </c>
      <c r="M3886">
        <v>3</v>
      </c>
      <c r="N3886" t="str">
        <f t="shared" si="361"/>
        <v/>
      </c>
      <c r="O3886">
        <v>12</v>
      </c>
      <c r="P3886" s="11">
        <v>0.66666666666666596</v>
      </c>
      <c r="Q3886" s="11">
        <v>5.1724137931034399E-2</v>
      </c>
      <c r="R3886" s="12">
        <v>67.873333333333306</v>
      </c>
      <c r="S3886" t="s">
        <v>22</v>
      </c>
      <c r="T3886">
        <v>0</v>
      </c>
      <c r="U3886">
        <f t="shared" si="362"/>
        <v>5</v>
      </c>
      <c r="V3886">
        <f t="shared" si="363"/>
        <v>1</v>
      </c>
      <c r="W3886">
        <f t="shared" si="364"/>
        <v>3</v>
      </c>
      <c r="X3886" t="str">
        <f t="shared" si="365"/>
        <v>513</v>
      </c>
      <c r="Y3886" t="str">
        <f>IF(Table1[[#This Row],[RFM_Score]]="555","Champion", IF(AND(J3886&gt;=4,V3886&gt;=4),"Loyal", IF(U3886&lt;=2,"At Risk", IF(W3886&gt;=4,"Potential Loyalist","Others"))))</f>
        <v>Others</v>
      </c>
    </row>
    <row r="3887" spans="1:25">
      <c r="A3887" t="s">
        <v>6654</v>
      </c>
      <c r="B3887">
        <v>63</v>
      </c>
      <c r="C3887" t="s">
        <v>19</v>
      </c>
      <c r="D3887" t="s">
        <v>35</v>
      </c>
      <c r="E3887" s="6" t="s">
        <v>15957</v>
      </c>
      <c r="F3887" t="s">
        <v>30</v>
      </c>
      <c r="G3887">
        <v>6</v>
      </c>
      <c r="H3887">
        <v>2</v>
      </c>
      <c r="I3887">
        <v>49</v>
      </c>
      <c r="J3887">
        <v>4</v>
      </c>
      <c r="K3887">
        <v>203.62</v>
      </c>
      <c r="L3887" t="str">
        <f t="shared" si="360"/>
        <v/>
      </c>
      <c r="M3887">
        <v>3</v>
      </c>
      <c r="N3887" t="str">
        <f t="shared" si="361"/>
        <v/>
      </c>
      <c r="O3887">
        <v>11</v>
      </c>
      <c r="P3887" s="11">
        <v>0.33333333333333298</v>
      </c>
      <c r="Q3887" s="11">
        <v>8.16326530612244E-2</v>
      </c>
      <c r="R3887" s="12">
        <v>67.873333333333306</v>
      </c>
      <c r="S3887" t="s">
        <v>22</v>
      </c>
      <c r="T3887">
        <v>0</v>
      </c>
      <c r="U3887">
        <f t="shared" si="362"/>
        <v>5</v>
      </c>
      <c r="V3887">
        <f t="shared" si="363"/>
        <v>1</v>
      </c>
      <c r="W3887">
        <f t="shared" si="364"/>
        <v>3</v>
      </c>
      <c r="X3887" t="str">
        <f t="shared" si="365"/>
        <v>513</v>
      </c>
      <c r="Y3887" t="str">
        <f>IF(Table1[[#This Row],[RFM_Score]]="555","Champion", IF(AND(J3887&gt;=4,V3887&gt;=4),"Loyal", IF(U3887&lt;=2,"At Risk", IF(W3887&gt;=4,"Potential Loyalist","Others"))))</f>
        <v>Others</v>
      </c>
    </row>
    <row r="3888" spans="1:25">
      <c r="A3888" t="s">
        <v>10739</v>
      </c>
      <c r="B3888">
        <v>29</v>
      </c>
      <c r="C3888" t="s">
        <v>24</v>
      </c>
      <c r="D3888" t="s">
        <v>25</v>
      </c>
      <c r="E3888" s="6" t="s">
        <v>15958</v>
      </c>
      <c r="F3888" t="s">
        <v>30</v>
      </c>
      <c r="G3888">
        <v>4</v>
      </c>
      <c r="H3888">
        <v>1</v>
      </c>
      <c r="I3888">
        <v>55</v>
      </c>
      <c r="J3888">
        <v>1</v>
      </c>
      <c r="K3888">
        <v>203.39</v>
      </c>
      <c r="L3888" t="str">
        <f t="shared" si="360"/>
        <v/>
      </c>
      <c r="M3888">
        <v>3</v>
      </c>
      <c r="N3888" t="str">
        <f t="shared" si="361"/>
        <v/>
      </c>
      <c r="O3888">
        <v>29</v>
      </c>
      <c r="P3888" s="11">
        <v>0.25</v>
      </c>
      <c r="Q3888" s="11">
        <v>1.8181818181818101E-2</v>
      </c>
      <c r="R3888" s="12">
        <v>67.796666666666596</v>
      </c>
      <c r="S3888" t="s">
        <v>22</v>
      </c>
      <c r="T3888">
        <v>1</v>
      </c>
      <c r="U3888">
        <f t="shared" si="362"/>
        <v>4</v>
      </c>
      <c r="V3888">
        <f t="shared" si="363"/>
        <v>1</v>
      </c>
      <c r="W3888">
        <f t="shared" si="364"/>
        <v>3</v>
      </c>
      <c r="X3888" t="str">
        <f t="shared" si="365"/>
        <v>413</v>
      </c>
      <c r="Y3888" t="str">
        <f>IF(Table1[[#This Row],[RFM_Score]]="555","Champion", IF(AND(J3888&gt;=4,V3888&gt;=4),"Loyal", IF(U3888&lt;=2,"At Risk", IF(W3888&gt;=4,"Potential Loyalist","Others"))))</f>
        <v>Others</v>
      </c>
    </row>
    <row r="3889" spans="1:25">
      <c r="A3889" t="s">
        <v>3087</v>
      </c>
      <c r="B3889">
        <v>18</v>
      </c>
      <c r="C3889" t="s">
        <v>19</v>
      </c>
      <c r="D3889" t="s">
        <v>25</v>
      </c>
      <c r="E3889" s="6" t="s">
        <v>15959</v>
      </c>
      <c r="F3889" t="s">
        <v>37</v>
      </c>
      <c r="G3889">
        <v>5</v>
      </c>
      <c r="H3889">
        <v>1</v>
      </c>
      <c r="I3889">
        <v>53</v>
      </c>
      <c r="J3889">
        <v>3</v>
      </c>
      <c r="K3889">
        <v>203.27</v>
      </c>
      <c r="L3889" t="str">
        <f t="shared" si="360"/>
        <v/>
      </c>
      <c r="M3889">
        <v>3</v>
      </c>
      <c r="N3889" t="str">
        <f t="shared" si="361"/>
        <v/>
      </c>
      <c r="O3889">
        <v>15</v>
      </c>
      <c r="P3889" s="11">
        <v>0.2</v>
      </c>
      <c r="Q3889" s="11">
        <v>5.6603773584905599E-2</v>
      </c>
      <c r="R3889" s="12">
        <v>67.756666666666604</v>
      </c>
      <c r="S3889" t="s">
        <v>22</v>
      </c>
      <c r="T3889">
        <v>0</v>
      </c>
      <c r="U3889">
        <f t="shared" si="362"/>
        <v>5</v>
      </c>
      <c r="V3889">
        <f t="shared" si="363"/>
        <v>1</v>
      </c>
      <c r="W3889">
        <f t="shared" si="364"/>
        <v>3</v>
      </c>
      <c r="X3889" t="str">
        <f t="shared" si="365"/>
        <v>513</v>
      </c>
      <c r="Y3889" t="str">
        <f>IF(Table1[[#This Row],[RFM_Score]]="555","Champion", IF(AND(J3889&gt;=4,V3889&gt;=4),"Loyal", IF(U3889&lt;=2,"At Risk", IF(W3889&gt;=4,"Potential Loyalist","Others"))))</f>
        <v>Others</v>
      </c>
    </row>
    <row r="3890" spans="1:25">
      <c r="A3890" t="s">
        <v>5657</v>
      </c>
      <c r="B3890">
        <v>31</v>
      </c>
      <c r="C3890" t="s">
        <v>24</v>
      </c>
      <c r="D3890" t="s">
        <v>20</v>
      </c>
      <c r="E3890" s="6" t="s">
        <v>15960</v>
      </c>
      <c r="F3890" t="s">
        <v>26</v>
      </c>
      <c r="G3890">
        <v>2</v>
      </c>
      <c r="H3890">
        <v>0</v>
      </c>
      <c r="I3890">
        <v>47</v>
      </c>
      <c r="J3890">
        <v>2</v>
      </c>
      <c r="K3890">
        <v>202.8</v>
      </c>
      <c r="L3890" t="str">
        <f t="shared" si="360"/>
        <v/>
      </c>
      <c r="M3890">
        <v>3</v>
      </c>
      <c r="N3890" t="str">
        <f t="shared" si="361"/>
        <v/>
      </c>
      <c r="O3890">
        <v>44</v>
      </c>
      <c r="P3890" s="11">
        <v>0</v>
      </c>
      <c r="Q3890" s="11">
        <v>4.2553191489361701E-2</v>
      </c>
      <c r="R3890" s="12">
        <v>67.599999999999994</v>
      </c>
      <c r="S3890" t="s">
        <v>22</v>
      </c>
      <c r="T3890">
        <v>0</v>
      </c>
      <c r="U3890">
        <f t="shared" si="362"/>
        <v>3</v>
      </c>
      <c r="V3890">
        <f t="shared" si="363"/>
        <v>1</v>
      </c>
      <c r="W3890">
        <f t="shared" si="364"/>
        <v>3</v>
      </c>
      <c r="X3890" t="str">
        <f t="shared" si="365"/>
        <v>313</v>
      </c>
      <c r="Y3890" t="str">
        <f>IF(Table1[[#This Row],[RFM_Score]]="555","Champion", IF(AND(J3890&gt;=4,V3890&gt;=4),"Loyal", IF(U3890&lt;=2,"At Risk", IF(W3890&gt;=4,"Potential Loyalist","Others"))))</f>
        <v>Others</v>
      </c>
    </row>
    <row r="3891" spans="1:25">
      <c r="A3891" t="s">
        <v>10810</v>
      </c>
      <c r="B3891">
        <v>51</v>
      </c>
      <c r="C3891" t="s">
        <v>19</v>
      </c>
      <c r="D3891" t="s">
        <v>35</v>
      </c>
      <c r="E3891" s="6" t="s">
        <v>15961</v>
      </c>
      <c r="F3891" t="s">
        <v>21</v>
      </c>
      <c r="G3891">
        <v>3</v>
      </c>
      <c r="H3891">
        <v>1</v>
      </c>
      <c r="I3891">
        <v>58</v>
      </c>
      <c r="J3891">
        <v>1</v>
      </c>
      <c r="K3891">
        <v>202.29</v>
      </c>
      <c r="L3891" t="str">
        <f t="shared" si="360"/>
        <v/>
      </c>
      <c r="M3891">
        <v>3</v>
      </c>
      <c r="N3891" t="str">
        <f t="shared" si="361"/>
        <v/>
      </c>
      <c r="O3891">
        <v>67</v>
      </c>
      <c r="P3891" s="11">
        <v>0.33333333333333298</v>
      </c>
      <c r="Q3891" s="11">
        <v>1.72413793103448E-2</v>
      </c>
      <c r="R3891" s="12">
        <v>67.429999999999893</v>
      </c>
      <c r="S3891" t="s">
        <v>22</v>
      </c>
      <c r="T3891">
        <v>0</v>
      </c>
      <c r="U3891">
        <f t="shared" si="362"/>
        <v>3</v>
      </c>
      <c r="V3891">
        <f t="shared" si="363"/>
        <v>1</v>
      </c>
      <c r="W3891">
        <f t="shared" si="364"/>
        <v>3</v>
      </c>
      <c r="X3891" t="str">
        <f t="shared" si="365"/>
        <v>313</v>
      </c>
      <c r="Y3891" t="str">
        <f>IF(Table1[[#This Row],[RFM_Score]]="555","Champion", IF(AND(J3891&gt;=4,V3891&gt;=4),"Loyal", IF(U3891&lt;=2,"At Risk", IF(W3891&gt;=4,"Potential Loyalist","Others"))))</f>
        <v>Others</v>
      </c>
    </row>
    <row r="3892" spans="1:25">
      <c r="A3892" t="s">
        <v>1153</v>
      </c>
      <c r="B3892">
        <v>63</v>
      </c>
      <c r="C3892" t="s">
        <v>19</v>
      </c>
      <c r="D3892" t="s">
        <v>29</v>
      </c>
      <c r="E3892" s="6" t="s">
        <v>15962</v>
      </c>
      <c r="F3892" t="s">
        <v>26</v>
      </c>
      <c r="G3892">
        <v>4</v>
      </c>
      <c r="H3892">
        <v>2</v>
      </c>
      <c r="I3892">
        <v>38</v>
      </c>
      <c r="J3892">
        <v>0</v>
      </c>
      <c r="K3892">
        <v>202.27</v>
      </c>
      <c r="L3892" t="str">
        <f t="shared" si="360"/>
        <v/>
      </c>
      <c r="M3892">
        <v>3</v>
      </c>
      <c r="N3892" t="str">
        <f t="shared" si="361"/>
        <v/>
      </c>
      <c r="O3892">
        <v>19</v>
      </c>
      <c r="P3892" s="11">
        <v>0.5</v>
      </c>
      <c r="Q3892" s="11">
        <v>0</v>
      </c>
      <c r="R3892" s="12">
        <v>67.423333333333304</v>
      </c>
      <c r="S3892" t="s">
        <v>22</v>
      </c>
      <c r="T3892">
        <v>0</v>
      </c>
      <c r="U3892">
        <f t="shared" si="362"/>
        <v>5</v>
      </c>
      <c r="V3892">
        <f t="shared" si="363"/>
        <v>1</v>
      </c>
      <c r="W3892">
        <f t="shared" si="364"/>
        <v>3</v>
      </c>
      <c r="X3892" t="str">
        <f t="shared" si="365"/>
        <v>513</v>
      </c>
      <c r="Y3892" t="str">
        <f>IF(Table1[[#This Row],[RFM_Score]]="555","Champion", IF(AND(J3892&gt;=4,V3892&gt;=4),"Loyal", IF(U3892&lt;=2,"At Risk", IF(W3892&gt;=4,"Potential Loyalist","Others"))))</f>
        <v>Others</v>
      </c>
    </row>
    <row r="3893" spans="1:25">
      <c r="A3893" t="s">
        <v>745</v>
      </c>
      <c r="B3893">
        <v>18</v>
      </c>
      <c r="C3893" t="s">
        <v>19</v>
      </c>
      <c r="D3893" t="s">
        <v>25</v>
      </c>
      <c r="E3893" s="6" t="s">
        <v>15963</v>
      </c>
      <c r="F3893" t="s">
        <v>26</v>
      </c>
      <c r="G3893">
        <v>7</v>
      </c>
      <c r="H3893">
        <v>2</v>
      </c>
      <c r="I3893">
        <v>48</v>
      </c>
      <c r="J3893">
        <v>2</v>
      </c>
      <c r="K3893">
        <v>202.01</v>
      </c>
      <c r="L3893" t="str">
        <f t="shared" si="360"/>
        <v/>
      </c>
      <c r="M3893">
        <v>3</v>
      </c>
      <c r="N3893" t="str">
        <f t="shared" si="361"/>
        <v/>
      </c>
      <c r="O3893">
        <v>10</v>
      </c>
      <c r="P3893" s="11">
        <v>0.28571428571428498</v>
      </c>
      <c r="Q3893" s="11">
        <v>4.1666666666666602E-2</v>
      </c>
      <c r="R3893" s="12">
        <v>67.336666666666602</v>
      </c>
      <c r="S3893" t="s">
        <v>22</v>
      </c>
      <c r="T3893">
        <v>0</v>
      </c>
      <c r="U3893">
        <f t="shared" si="362"/>
        <v>5</v>
      </c>
      <c r="V3893">
        <f t="shared" si="363"/>
        <v>1</v>
      </c>
      <c r="W3893">
        <f t="shared" si="364"/>
        <v>3</v>
      </c>
      <c r="X3893" t="str">
        <f t="shared" si="365"/>
        <v>513</v>
      </c>
      <c r="Y3893" t="str">
        <f>IF(Table1[[#This Row],[RFM_Score]]="555","Champion", IF(AND(J3893&gt;=4,V3893&gt;=4),"Loyal", IF(U3893&lt;=2,"At Risk", IF(W3893&gt;=4,"Potential Loyalist","Others"))))</f>
        <v>Others</v>
      </c>
    </row>
    <row r="3894" spans="1:25">
      <c r="A3894" t="s">
        <v>3128</v>
      </c>
      <c r="B3894">
        <v>44</v>
      </c>
      <c r="C3894" t="s">
        <v>19</v>
      </c>
      <c r="D3894" t="s">
        <v>20</v>
      </c>
      <c r="E3894" s="6" t="s">
        <v>15964</v>
      </c>
      <c r="F3894" t="s">
        <v>26</v>
      </c>
      <c r="G3894">
        <v>2</v>
      </c>
      <c r="H3894">
        <v>0</v>
      </c>
      <c r="I3894">
        <v>52</v>
      </c>
      <c r="J3894">
        <v>1</v>
      </c>
      <c r="K3894">
        <v>201.74</v>
      </c>
      <c r="L3894" t="str">
        <f t="shared" si="360"/>
        <v/>
      </c>
      <c r="M3894">
        <v>3</v>
      </c>
      <c r="N3894" t="str">
        <f t="shared" si="361"/>
        <v/>
      </c>
      <c r="O3894">
        <v>21</v>
      </c>
      <c r="P3894" s="11">
        <v>0</v>
      </c>
      <c r="Q3894" s="11">
        <v>1.9230769230769201E-2</v>
      </c>
      <c r="R3894" s="12">
        <v>67.246666666666599</v>
      </c>
      <c r="S3894" t="s">
        <v>22</v>
      </c>
      <c r="T3894">
        <v>0</v>
      </c>
      <c r="U3894">
        <f t="shared" si="362"/>
        <v>4</v>
      </c>
      <c r="V3894">
        <f t="shared" si="363"/>
        <v>1</v>
      </c>
      <c r="W3894">
        <f t="shared" si="364"/>
        <v>3</v>
      </c>
      <c r="X3894" t="str">
        <f t="shared" si="365"/>
        <v>413</v>
      </c>
      <c r="Y3894" t="str">
        <f>IF(Table1[[#This Row],[RFM_Score]]="555","Champion", IF(AND(J3894&gt;=4,V3894&gt;=4),"Loyal", IF(U3894&lt;=2,"At Risk", IF(W3894&gt;=4,"Potential Loyalist","Others"))))</f>
        <v>Others</v>
      </c>
    </row>
    <row r="3895" spans="1:25">
      <c r="A3895" t="s">
        <v>7326</v>
      </c>
      <c r="B3895">
        <v>34</v>
      </c>
      <c r="C3895" t="s">
        <v>19</v>
      </c>
      <c r="D3895" t="s">
        <v>25</v>
      </c>
      <c r="E3895" s="6" t="s">
        <v>15965</v>
      </c>
      <c r="F3895" t="s">
        <v>30</v>
      </c>
      <c r="G3895">
        <v>6</v>
      </c>
      <c r="H3895">
        <v>3</v>
      </c>
      <c r="I3895">
        <v>44</v>
      </c>
      <c r="J3895">
        <v>2</v>
      </c>
      <c r="K3895">
        <v>201.65</v>
      </c>
      <c r="L3895" t="str">
        <f t="shared" si="360"/>
        <v/>
      </c>
      <c r="M3895">
        <v>3</v>
      </c>
      <c r="N3895" t="str">
        <f t="shared" si="361"/>
        <v/>
      </c>
      <c r="O3895">
        <v>65</v>
      </c>
      <c r="P3895" s="11">
        <v>0.5</v>
      </c>
      <c r="Q3895" s="11">
        <v>4.54545454545454E-2</v>
      </c>
      <c r="R3895" s="12">
        <v>67.216666666666598</v>
      </c>
      <c r="S3895" t="s">
        <v>22</v>
      </c>
      <c r="T3895">
        <v>0</v>
      </c>
      <c r="U3895">
        <f t="shared" si="362"/>
        <v>3</v>
      </c>
      <c r="V3895">
        <f t="shared" si="363"/>
        <v>1</v>
      </c>
      <c r="W3895">
        <f t="shared" si="364"/>
        <v>3</v>
      </c>
      <c r="X3895" t="str">
        <f t="shared" si="365"/>
        <v>313</v>
      </c>
      <c r="Y3895" t="str">
        <f>IF(Table1[[#This Row],[RFM_Score]]="555","Champion", IF(AND(J3895&gt;=4,V3895&gt;=4),"Loyal", IF(U3895&lt;=2,"At Risk", IF(W3895&gt;=4,"Potential Loyalist","Others"))))</f>
        <v>Others</v>
      </c>
    </row>
    <row r="3896" spans="1:25">
      <c r="A3896" t="s">
        <v>4804</v>
      </c>
      <c r="B3896">
        <v>31</v>
      </c>
      <c r="C3896" t="s">
        <v>24</v>
      </c>
      <c r="D3896" t="s">
        <v>46</v>
      </c>
      <c r="E3896" s="6" t="s">
        <v>15966</v>
      </c>
      <c r="F3896" t="s">
        <v>62</v>
      </c>
      <c r="G3896">
        <v>5</v>
      </c>
      <c r="H3896">
        <v>2</v>
      </c>
      <c r="I3896">
        <v>47</v>
      </c>
      <c r="J3896">
        <v>1</v>
      </c>
      <c r="K3896">
        <v>201.54</v>
      </c>
      <c r="L3896" t="str">
        <f t="shared" si="360"/>
        <v/>
      </c>
      <c r="M3896">
        <v>3</v>
      </c>
      <c r="N3896" t="str">
        <f t="shared" si="361"/>
        <v/>
      </c>
      <c r="O3896">
        <v>2</v>
      </c>
      <c r="P3896" s="11">
        <v>0.4</v>
      </c>
      <c r="Q3896" s="11">
        <v>2.1276595744680799E-2</v>
      </c>
      <c r="R3896" s="12">
        <v>67.179999999999893</v>
      </c>
      <c r="S3896" t="s">
        <v>22</v>
      </c>
      <c r="T3896">
        <v>0</v>
      </c>
      <c r="U3896">
        <f t="shared" si="362"/>
        <v>5</v>
      </c>
      <c r="V3896">
        <f t="shared" si="363"/>
        <v>1</v>
      </c>
      <c r="W3896">
        <f t="shared" si="364"/>
        <v>3</v>
      </c>
      <c r="X3896" t="str">
        <f t="shared" si="365"/>
        <v>513</v>
      </c>
      <c r="Y3896" t="str">
        <f>IF(Table1[[#This Row],[RFM_Score]]="555","Champion", IF(AND(J3896&gt;=4,V3896&gt;=4),"Loyal", IF(U3896&lt;=2,"At Risk", IF(W3896&gt;=4,"Potential Loyalist","Others"))))</f>
        <v>Others</v>
      </c>
    </row>
    <row r="3897" spans="1:25">
      <c r="A3897" t="s">
        <v>3760</v>
      </c>
      <c r="B3897">
        <v>18</v>
      </c>
      <c r="C3897" t="s">
        <v>24</v>
      </c>
      <c r="D3897" t="s">
        <v>46</v>
      </c>
      <c r="E3897" s="6" t="s">
        <v>15967</v>
      </c>
      <c r="F3897" t="s">
        <v>60</v>
      </c>
      <c r="G3897">
        <v>2</v>
      </c>
      <c r="H3897">
        <v>1</v>
      </c>
      <c r="I3897">
        <v>47</v>
      </c>
      <c r="J3897">
        <v>4</v>
      </c>
      <c r="K3897">
        <v>200.75</v>
      </c>
      <c r="L3897" t="str">
        <f t="shared" si="360"/>
        <v/>
      </c>
      <c r="M3897">
        <v>3</v>
      </c>
      <c r="N3897" t="str">
        <f t="shared" si="361"/>
        <v/>
      </c>
      <c r="O3897">
        <v>36</v>
      </c>
      <c r="P3897" s="11">
        <v>0.5</v>
      </c>
      <c r="Q3897" s="11">
        <v>8.5106382978723402E-2</v>
      </c>
      <c r="R3897" s="12">
        <v>66.9166666666666</v>
      </c>
      <c r="S3897" t="s">
        <v>22</v>
      </c>
      <c r="T3897">
        <v>0</v>
      </c>
      <c r="U3897">
        <f t="shared" si="362"/>
        <v>4</v>
      </c>
      <c r="V3897">
        <f t="shared" si="363"/>
        <v>1</v>
      </c>
      <c r="W3897">
        <f t="shared" si="364"/>
        <v>3</v>
      </c>
      <c r="X3897" t="str">
        <f t="shared" si="365"/>
        <v>413</v>
      </c>
      <c r="Y3897" t="str">
        <f>IF(Table1[[#This Row],[RFM_Score]]="555","Champion", IF(AND(J3897&gt;=4,V3897&gt;=4),"Loyal", IF(U3897&lt;=2,"At Risk", IF(W3897&gt;=4,"Potential Loyalist","Others"))))</f>
        <v>Others</v>
      </c>
    </row>
    <row r="3898" spans="1:25">
      <c r="A3898" t="s">
        <v>8170</v>
      </c>
      <c r="B3898">
        <v>56</v>
      </c>
      <c r="C3898" t="s">
        <v>24</v>
      </c>
      <c r="D3898" t="s">
        <v>35</v>
      </c>
      <c r="E3898" s="6" t="s">
        <v>15968</v>
      </c>
      <c r="F3898" t="s">
        <v>21</v>
      </c>
      <c r="G3898">
        <v>4</v>
      </c>
      <c r="H3898">
        <v>1</v>
      </c>
      <c r="I3898">
        <v>62</v>
      </c>
      <c r="J3898">
        <v>6</v>
      </c>
      <c r="K3898">
        <v>200.34</v>
      </c>
      <c r="L3898" t="str">
        <f t="shared" si="360"/>
        <v/>
      </c>
      <c r="M3898">
        <v>3</v>
      </c>
      <c r="N3898" t="str">
        <f t="shared" si="361"/>
        <v/>
      </c>
      <c r="O3898">
        <v>21</v>
      </c>
      <c r="P3898" s="11">
        <v>0.25</v>
      </c>
      <c r="Q3898" s="11">
        <v>9.6774193548387094E-2</v>
      </c>
      <c r="R3898" s="12">
        <v>66.78</v>
      </c>
      <c r="S3898" t="s">
        <v>22</v>
      </c>
      <c r="T3898">
        <v>0</v>
      </c>
      <c r="U3898">
        <f t="shared" si="362"/>
        <v>4</v>
      </c>
      <c r="V3898">
        <f t="shared" si="363"/>
        <v>1</v>
      </c>
      <c r="W3898">
        <f t="shared" si="364"/>
        <v>3</v>
      </c>
      <c r="X3898" t="str">
        <f t="shared" si="365"/>
        <v>413</v>
      </c>
      <c r="Y3898" t="str">
        <f>IF(Table1[[#This Row],[RFM_Score]]="555","Champion", IF(AND(J3898&gt;=4,V3898&gt;=4),"Loyal", IF(U3898&lt;=2,"At Risk", IF(W3898&gt;=4,"Potential Loyalist","Others"))))</f>
        <v>Others</v>
      </c>
    </row>
    <row r="3899" spans="1:25">
      <c r="A3899" t="s">
        <v>7998</v>
      </c>
      <c r="B3899">
        <v>54</v>
      </c>
      <c r="C3899" t="s">
        <v>24</v>
      </c>
      <c r="D3899" t="s">
        <v>41</v>
      </c>
      <c r="E3899" s="6" t="s">
        <v>15969</v>
      </c>
      <c r="F3899" t="s">
        <v>26</v>
      </c>
      <c r="G3899">
        <v>1</v>
      </c>
      <c r="H3899">
        <v>0</v>
      </c>
      <c r="I3899">
        <v>39</v>
      </c>
      <c r="J3899">
        <v>2</v>
      </c>
      <c r="K3899">
        <v>199.86</v>
      </c>
      <c r="L3899" t="str">
        <f t="shared" si="360"/>
        <v/>
      </c>
      <c r="M3899">
        <v>3</v>
      </c>
      <c r="N3899" t="str">
        <f t="shared" si="361"/>
        <v/>
      </c>
      <c r="O3899">
        <v>25</v>
      </c>
      <c r="P3899" s="11">
        <v>0</v>
      </c>
      <c r="Q3899" s="11">
        <v>5.1282051282051197E-2</v>
      </c>
      <c r="R3899" s="12">
        <v>66.62</v>
      </c>
      <c r="S3899" t="s">
        <v>22</v>
      </c>
      <c r="T3899">
        <v>0</v>
      </c>
      <c r="U3899">
        <f t="shared" si="362"/>
        <v>4</v>
      </c>
      <c r="V3899">
        <f t="shared" si="363"/>
        <v>1</v>
      </c>
      <c r="W3899">
        <f t="shared" si="364"/>
        <v>3</v>
      </c>
      <c r="X3899" t="str">
        <f t="shared" si="365"/>
        <v>413</v>
      </c>
      <c r="Y3899" t="str">
        <f>IF(Table1[[#This Row],[RFM_Score]]="555","Champion", IF(AND(J3899&gt;=4,V3899&gt;=4),"Loyal", IF(U3899&lt;=2,"At Risk", IF(W3899&gt;=4,"Potential Loyalist","Others"))))</f>
        <v>Others</v>
      </c>
    </row>
    <row r="3900" spans="1:25">
      <c r="A3900" t="s">
        <v>3713</v>
      </c>
      <c r="B3900">
        <v>35</v>
      </c>
      <c r="C3900" t="s">
        <v>33</v>
      </c>
      <c r="D3900" t="s">
        <v>41</v>
      </c>
      <c r="E3900" s="6" t="s">
        <v>15970</v>
      </c>
      <c r="F3900" t="s">
        <v>62</v>
      </c>
      <c r="G3900">
        <v>5</v>
      </c>
      <c r="H3900">
        <v>1</v>
      </c>
      <c r="I3900">
        <v>41</v>
      </c>
      <c r="J3900">
        <v>2</v>
      </c>
      <c r="K3900">
        <v>199.59</v>
      </c>
      <c r="L3900" t="str">
        <f t="shared" si="360"/>
        <v/>
      </c>
      <c r="M3900">
        <v>3</v>
      </c>
      <c r="N3900" t="str">
        <f t="shared" si="361"/>
        <v/>
      </c>
      <c r="O3900">
        <v>12</v>
      </c>
      <c r="P3900" s="11">
        <v>0.2</v>
      </c>
      <c r="Q3900" s="11">
        <v>4.8780487804878002E-2</v>
      </c>
      <c r="R3900" s="12">
        <v>66.53</v>
      </c>
      <c r="S3900" t="s">
        <v>22</v>
      </c>
      <c r="T3900">
        <v>0</v>
      </c>
      <c r="U3900">
        <f t="shared" si="362"/>
        <v>5</v>
      </c>
      <c r="V3900">
        <f t="shared" si="363"/>
        <v>1</v>
      </c>
      <c r="W3900">
        <f t="shared" si="364"/>
        <v>3</v>
      </c>
      <c r="X3900" t="str">
        <f t="shared" si="365"/>
        <v>513</v>
      </c>
      <c r="Y3900" t="str">
        <f>IF(Table1[[#This Row],[RFM_Score]]="555","Champion", IF(AND(J3900&gt;=4,V3900&gt;=4),"Loyal", IF(U3900&lt;=2,"At Risk", IF(W3900&gt;=4,"Potential Loyalist","Others"))))</f>
        <v>Others</v>
      </c>
    </row>
    <row r="3901" spans="1:25">
      <c r="A3901" t="s">
        <v>2355</v>
      </c>
      <c r="B3901">
        <v>28</v>
      </c>
      <c r="C3901" t="s">
        <v>24</v>
      </c>
      <c r="D3901" t="s">
        <v>29</v>
      </c>
      <c r="E3901" s="6" t="s">
        <v>15971</v>
      </c>
      <c r="F3901" t="s">
        <v>26</v>
      </c>
      <c r="G3901">
        <v>3</v>
      </c>
      <c r="H3901">
        <v>2</v>
      </c>
      <c r="I3901">
        <v>49</v>
      </c>
      <c r="J3901">
        <v>3</v>
      </c>
      <c r="K3901">
        <v>199.58</v>
      </c>
      <c r="L3901" t="str">
        <f t="shared" si="360"/>
        <v/>
      </c>
      <c r="M3901">
        <v>3</v>
      </c>
      <c r="N3901" t="str">
        <f t="shared" si="361"/>
        <v/>
      </c>
      <c r="O3901">
        <v>10</v>
      </c>
      <c r="P3901" s="11">
        <v>0.66666666666666596</v>
      </c>
      <c r="Q3901" s="11">
        <v>6.1224489795918297E-2</v>
      </c>
      <c r="R3901" s="12">
        <v>66.5266666666666</v>
      </c>
      <c r="S3901" t="s">
        <v>22</v>
      </c>
      <c r="T3901">
        <v>0</v>
      </c>
      <c r="U3901">
        <f t="shared" si="362"/>
        <v>5</v>
      </c>
      <c r="V3901">
        <f t="shared" si="363"/>
        <v>1</v>
      </c>
      <c r="W3901">
        <f t="shared" si="364"/>
        <v>3</v>
      </c>
      <c r="X3901" t="str">
        <f t="shared" si="365"/>
        <v>513</v>
      </c>
      <c r="Y3901" t="str">
        <f>IF(Table1[[#This Row],[RFM_Score]]="555","Champion", IF(AND(J3901&gt;=4,V3901&gt;=4),"Loyal", IF(U3901&lt;=2,"At Risk", IF(W3901&gt;=4,"Potential Loyalist","Others"))))</f>
        <v>Others</v>
      </c>
    </row>
    <row r="3902" spans="1:25">
      <c r="A3902" t="s">
        <v>6411</v>
      </c>
      <c r="B3902">
        <v>32</v>
      </c>
      <c r="C3902" t="s">
        <v>24</v>
      </c>
      <c r="D3902" t="s">
        <v>41</v>
      </c>
      <c r="E3902" s="6" t="s">
        <v>15972</v>
      </c>
      <c r="F3902" t="s">
        <v>26</v>
      </c>
      <c r="G3902">
        <v>6</v>
      </c>
      <c r="H3902">
        <v>3</v>
      </c>
      <c r="I3902">
        <v>48</v>
      </c>
      <c r="J3902">
        <v>3</v>
      </c>
      <c r="K3902">
        <v>199.28</v>
      </c>
      <c r="L3902" t="str">
        <f t="shared" si="360"/>
        <v/>
      </c>
      <c r="M3902">
        <v>3</v>
      </c>
      <c r="N3902" t="str">
        <f t="shared" si="361"/>
        <v/>
      </c>
      <c r="O3902">
        <v>15</v>
      </c>
      <c r="P3902" s="11">
        <v>0.5</v>
      </c>
      <c r="Q3902" s="11">
        <v>6.25E-2</v>
      </c>
      <c r="R3902" s="12">
        <v>66.426666666666605</v>
      </c>
      <c r="S3902" t="s">
        <v>22</v>
      </c>
      <c r="T3902">
        <v>0</v>
      </c>
      <c r="U3902">
        <f t="shared" si="362"/>
        <v>5</v>
      </c>
      <c r="V3902">
        <f t="shared" si="363"/>
        <v>1</v>
      </c>
      <c r="W3902">
        <f t="shared" si="364"/>
        <v>3</v>
      </c>
      <c r="X3902" t="str">
        <f t="shared" si="365"/>
        <v>513</v>
      </c>
      <c r="Y3902" t="str">
        <f>IF(Table1[[#This Row],[RFM_Score]]="555","Champion", IF(AND(J3902&gt;=4,V3902&gt;=4),"Loyal", IF(U3902&lt;=2,"At Risk", IF(W3902&gt;=4,"Potential Loyalist","Others"))))</f>
        <v>Others</v>
      </c>
    </row>
    <row r="3903" spans="1:25">
      <c r="A3903" t="s">
        <v>9355</v>
      </c>
      <c r="B3903">
        <v>29</v>
      </c>
      <c r="C3903" t="s">
        <v>24</v>
      </c>
      <c r="D3903" t="s">
        <v>25</v>
      </c>
      <c r="E3903" s="6" t="s">
        <v>15973</v>
      </c>
      <c r="F3903" t="s">
        <v>21</v>
      </c>
      <c r="G3903">
        <v>4</v>
      </c>
      <c r="H3903">
        <v>1</v>
      </c>
      <c r="I3903">
        <v>39</v>
      </c>
      <c r="J3903">
        <v>2</v>
      </c>
      <c r="K3903">
        <v>199.14</v>
      </c>
      <c r="L3903" t="str">
        <f t="shared" si="360"/>
        <v/>
      </c>
      <c r="M3903">
        <v>3</v>
      </c>
      <c r="N3903" t="str">
        <f t="shared" si="361"/>
        <v/>
      </c>
      <c r="O3903">
        <v>51</v>
      </c>
      <c r="P3903" s="11">
        <v>0.25</v>
      </c>
      <c r="Q3903" s="11">
        <v>5.1282051282051197E-2</v>
      </c>
      <c r="R3903" s="12">
        <v>66.38</v>
      </c>
      <c r="S3903" t="s">
        <v>22</v>
      </c>
      <c r="T3903">
        <v>0</v>
      </c>
      <c r="U3903">
        <f t="shared" si="362"/>
        <v>3</v>
      </c>
      <c r="V3903">
        <f t="shared" si="363"/>
        <v>1</v>
      </c>
      <c r="W3903">
        <f t="shared" si="364"/>
        <v>3</v>
      </c>
      <c r="X3903" t="str">
        <f t="shared" si="365"/>
        <v>313</v>
      </c>
      <c r="Y3903" t="str">
        <f>IF(Table1[[#This Row],[RFM_Score]]="555","Champion", IF(AND(J3903&gt;=4,V3903&gt;=4),"Loyal", IF(U3903&lt;=2,"At Risk", IF(W3903&gt;=4,"Potential Loyalist","Others"))))</f>
        <v>Others</v>
      </c>
    </row>
    <row r="3904" spans="1:25">
      <c r="A3904" t="s">
        <v>8281</v>
      </c>
      <c r="B3904">
        <v>26</v>
      </c>
      <c r="C3904" t="s">
        <v>19</v>
      </c>
      <c r="D3904" t="s">
        <v>25</v>
      </c>
      <c r="E3904" s="6" t="s">
        <v>15974</v>
      </c>
      <c r="F3904" t="s">
        <v>26</v>
      </c>
      <c r="G3904">
        <v>2</v>
      </c>
      <c r="H3904">
        <v>1</v>
      </c>
      <c r="I3904">
        <v>49</v>
      </c>
      <c r="J3904">
        <v>3</v>
      </c>
      <c r="K3904">
        <v>198.91</v>
      </c>
      <c r="L3904" t="str">
        <f t="shared" si="360"/>
        <v/>
      </c>
      <c r="M3904">
        <v>3</v>
      </c>
      <c r="N3904" t="str">
        <f t="shared" si="361"/>
        <v/>
      </c>
      <c r="O3904">
        <v>13</v>
      </c>
      <c r="P3904" s="11">
        <v>0.5</v>
      </c>
      <c r="Q3904" s="11">
        <v>6.1224489795918297E-2</v>
      </c>
      <c r="R3904" s="12">
        <v>66.303333333333299</v>
      </c>
      <c r="S3904" t="s">
        <v>22</v>
      </c>
      <c r="T3904">
        <v>0</v>
      </c>
      <c r="U3904">
        <f t="shared" si="362"/>
        <v>5</v>
      </c>
      <c r="V3904">
        <f t="shared" si="363"/>
        <v>1</v>
      </c>
      <c r="W3904">
        <f t="shared" si="364"/>
        <v>3</v>
      </c>
      <c r="X3904" t="str">
        <f t="shared" si="365"/>
        <v>513</v>
      </c>
      <c r="Y3904" t="str">
        <f>IF(Table1[[#This Row],[RFM_Score]]="555","Champion", IF(AND(J3904&gt;=4,V3904&gt;=4),"Loyal", IF(U3904&lt;=2,"At Risk", IF(W3904&gt;=4,"Potential Loyalist","Others"))))</f>
        <v>Others</v>
      </c>
    </row>
    <row r="3905" spans="1:25">
      <c r="A3905" t="s">
        <v>7132</v>
      </c>
      <c r="B3905">
        <v>18</v>
      </c>
      <c r="C3905" t="s">
        <v>19</v>
      </c>
      <c r="D3905" t="s">
        <v>25</v>
      </c>
      <c r="E3905" s="6" t="s">
        <v>15975</v>
      </c>
      <c r="F3905" t="s">
        <v>37</v>
      </c>
      <c r="G3905">
        <v>3</v>
      </c>
      <c r="H3905">
        <v>1</v>
      </c>
      <c r="I3905">
        <v>45</v>
      </c>
      <c r="J3905">
        <v>1</v>
      </c>
      <c r="K3905">
        <v>198.57</v>
      </c>
      <c r="L3905" t="str">
        <f t="shared" si="360"/>
        <v/>
      </c>
      <c r="M3905">
        <v>3</v>
      </c>
      <c r="N3905" t="str">
        <f t="shared" si="361"/>
        <v/>
      </c>
      <c r="O3905">
        <v>40</v>
      </c>
      <c r="P3905" s="11">
        <v>0.33333333333333298</v>
      </c>
      <c r="Q3905" s="11">
        <v>2.2222222222222199E-2</v>
      </c>
      <c r="R3905" s="12">
        <v>66.19</v>
      </c>
      <c r="S3905" t="s">
        <v>22</v>
      </c>
      <c r="T3905">
        <v>0</v>
      </c>
      <c r="U3905">
        <f t="shared" si="362"/>
        <v>4</v>
      </c>
      <c r="V3905">
        <f t="shared" si="363"/>
        <v>1</v>
      </c>
      <c r="W3905">
        <f t="shared" si="364"/>
        <v>3</v>
      </c>
      <c r="X3905" t="str">
        <f t="shared" si="365"/>
        <v>413</v>
      </c>
      <c r="Y3905" t="str">
        <f>IF(Table1[[#This Row],[RFM_Score]]="555","Champion", IF(AND(J3905&gt;=4,V3905&gt;=4),"Loyal", IF(U3905&lt;=2,"At Risk", IF(W3905&gt;=4,"Potential Loyalist","Others"))))</f>
        <v>Others</v>
      </c>
    </row>
    <row r="3906" spans="1:25">
      <c r="A3906" t="s">
        <v>3830</v>
      </c>
      <c r="B3906">
        <v>32</v>
      </c>
      <c r="C3906" t="s">
        <v>19</v>
      </c>
      <c r="D3906" t="s">
        <v>35</v>
      </c>
      <c r="E3906" s="6" t="s">
        <v>15976</v>
      </c>
      <c r="F3906" t="s">
        <v>30</v>
      </c>
      <c r="G3906">
        <v>6</v>
      </c>
      <c r="H3906">
        <v>1</v>
      </c>
      <c r="I3906">
        <v>43</v>
      </c>
      <c r="J3906">
        <v>5</v>
      </c>
      <c r="K3906">
        <v>198.38</v>
      </c>
      <c r="L3906" t="str">
        <f t="shared" ref="L3906:L3969" si="366">IF(OR(K3906&lt;$AC$10, K3906&gt;$AC$11), "OUTLIER", "")</f>
        <v/>
      </c>
      <c r="M3906">
        <v>3</v>
      </c>
      <c r="N3906" t="str">
        <f t="shared" ref="N3906:N3969" si="367">IF(OR(M3906&lt;$AC$16, M3906&gt;$AC$17), "OUTLIER", "")</f>
        <v/>
      </c>
      <c r="O3906">
        <v>48</v>
      </c>
      <c r="P3906" s="11">
        <v>0.16666666666666599</v>
      </c>
      <c r="Q3906" s="11">
        <v>0.116279069767441</v>
      </c>
      <c r="R3906" s="12">
        <v>66.126666666666594</v>
      </c>
      <c r="S3906" t="s">
        <v>22</v>
      </c>
      <c r="T3906">
        <v>0</v>
      </c>
      <c r="U3906">
        <f t="shared" ref="U3906:U3969" si="368">IF(O3906&lt;=20,5,IF(O3906&lt;=40,4,IF(O3906&lt;=70,3,IF(O3906&lt;=100,2,1))))</f>
        <v>3</v>
      </c>
      <c r="V3906">
        <f t="shared" ref="V3906:V3969" si="369">IF(M3906&gt;=11,5,IF(M3906&gt;=9,4,IF(M3906&gt;=7,3,IF(M3906&gt;=5,2,1))))</f>
        <v>1</v>
      </c>
      <c r="W3906">
        <f t="shared" ref="W3906:W3969" si="370">IF(K3906&gt;=500,5,IF(K3906&gt;=300,4,IF(K3906&gt;=150,3,IF(K3906&gt;=50,2,1))))</f>
        <v>3</v>
      </c>
      <c r="X3906" t="str">
        <f t="shared" ref="X3906:X3969" si="371">U3906 &amp; V3906 &amp; W3906</f>
        <v>313</v>
      </c>
      <c r="Y3906" t="str">
        <f>IF(Table1[[#This Row],[RFM_Score]]="555","Champion", IF(AND(J3906&gt;=4,V3906&gt;=4),"Loyal", IF(U3906&lt;=2,"At Risk", IF(W3906&gt;=4,"Potential Loyalist","Others"))))</f>
        <v>Others</v>
      </c>
    </row>
    <row r="3907" spans="1:25">
      <c r="A3907" t="s">
        <v>8572</v>
      </c>
      <c r="B3907">
        <v>43</v>
      </c>
      <c r="C3907" t="s">
        <v>19</v>
      </c>
      <c r="D3907" t="s">
        <v>20</v>
      </c>
      <c r="E3907" s="6" t="s">
        <v>15977</v>
      </c>
      <c r="F3907" t="s">
        <v>21</v>
      </c>
      <c r="G3907">
        <v>4</v>
      </c>
      <c r="H3907">
        <v>0</v>
      </c>
      <c r="I3907">
        <v>58</v>
      </c>
      <c r="J3907">
        <v>1</v>
      </c>
      <c r="K3907">
        <v>198.13</v>
      </c>
      <c r="L3907" t="str">
        <f t="shared" si="366"/>
        <v/>
      </c>
      <c r="M3907">
        <v>3</v>
      </c>
      <c r="N3907" t="str">
        <f t="shared" si="367"/>
        <v/>
      </c>
      <c r="O3907">
        <v>3</v>
      </c>
      <c r="P3907" s="11">
        <v>0</v>
      </c>
      <c r="Q3907" s="11">
        <v>1.72413793103448E-2</v>
      </c>
      <c r="R3907" s="12">
        <v>66.043333333333294</v>
      </c>
      <c r="S3907" t="s">
        <v>22</v>
      </c>
      <c r="T3907">
        <v>0</v>
      </c>
      <c r="U3907">
        <f t="shared" si="368"/>
        <v>5</v>
      </c>
      <c r="V3907">
        <f t="shared" si="369"/>
        <v>1</v>
      </c>
      <c r="W3907">
        <f t="shared" si="370"/>
        <v>3</v>
      </c>
      <c r="X3907" t="str">
        <f t="shared" si="371"/>
        <v>513</v>
      </c>
      <c r="Y3907" t="str">
        <f>IF(Table1[[#This Row],[RFM_Score]]="555","Champion", IF(AND(J3907&gt;=4,V3907&gt;=4),"Loyal", IF(U3907&lt;=2,"At Risk", IF(W3907&gt;=4,"Potential Loyalist","Others"))))</f>
        <v>Others</v>
      </c>
    </row>
    <row r="3908" spans="1:25">
      <c r="A3908" t="s">
        <v>4484</v>
      </c>
      <c r="B3908">
        <v>36</v>
      </c>
      <c r="C3908" t="s">
        <v>24</v>
      </c>
      <c r="D3908" t="s">
        <v>25</v>
      </c>
      <c r="E3908" s="6" t="s">
        <v>15978</v>
      </c>
      <c r="F3908" t="s">
        <v>30</v>
      </c>
      <c r="G3908">
        <v>5</v>
      </c>
      <c r="H3908">
        <v>2</v>
      </c>
      <c r="I3908">
        <v>48</v>
      </c>
      <c r="J3908">
        <v>4</v>
      </c>
      <c r="K3908">
        <v>197.88</v>
      </c>
      <c r="L3908" t="str">
        <f t="shared" si="366"/>
        <v/>
      </c>
      <c r="M3908">
        <v>3</v>
      </c>
      <c r="N3908" t="str">
        <f t="shared" si="367"/>
        <v/>
      </c>
      <c r="O3908">
        <v>2</v>
      </c>
      <c r="P3908" s="11">
        <v>0.4</v>
      </c>
      <c r="Q3908" s="11">
        <v>8.3333333333333301E-2</v>
      </c>
      <c r="R3908" s="12">
        <v>65.959999999999994</v>
      </c>
      <c r="S3908" t="s">
        <v>22</v>
      </c>
      <c r="T3908">
        <v>0</v>
      </c>
      <c r="U3908">
        <f t="shared" si="368"/>
        <v>5</v>
      </c>
      <c r="V3908">
        <f t="shared" si="369"/>
        <v>1</v>
      </c>
      <c r="W3908">
        <f t="shared" si="370"/>
        <v>3</v>
      </c>
      <c r="X3908" t="str">
        <f t="shared" si="371"/>
        <v>513</v>
      </c>
      <c r="Y3908" t="str">
        <f>IF(Table1[[#This Row],[RFM_Score]]="555","Champion", IF(AND(J3908&gt;=4,V3908&gt;=4),"Loyal", IF(U3908&lt;=2,"At Risk", IF(W3908&gt;=4,"Potential Loyalist","Others"))))</f>
        <v>Others</v>
      </c>
    </row>
    <row r="3909" spans="1:25">
      <c r="A3909" t="s">
        <v>10876</v>
      </c>
      <c r="B3909">
        <v>27</v>
      </c>
      <c r="C3909" t="s">
        <v>19</v>
      </c>
      <c r="D3909" t="s">
        <v>29</v>
      </c>
      <c r="E3909" s="6" t="s">
        <v>15979</v>
      </c>
      <c r="F3909" t="s">
        <v>37</v>
      </c>
      <c r="G3909">
        <v>6</v>
      </c>
      <c r="H3909">
        <v>1</v>
      </c>
      <c r="I3909">
        <v>57</v>
      </c>
      <c r="J3909">
        <v>0</v>
      </c>
      <c r="K3909">
        <v>197.41</v>
      </c>
      <c r="L3909" t="str">
        <f t="shared" si="366"/>
        <v/>
      </c>
      <c r="M3909">
        <v>3</v>
      </c>
      <c r="N3909" t="str">
        <f t="shared" si="367"/>
        <v/>
      </c>
      <c r="O3909">
        <v>34</v>
      </c>
      <c r="P3909" s="11">
        <v>0.16666666666666599</v>
      </c>
      <c r="Q3909" s="11">
        <v>0</v>
      </c>
      <c r="R3909" s="12">
        <v>65.803333333333299</v>
      </c>
      <c r="S3909" t="s">
        <v>22</v>
      </c>
      <c r="T3909">
        <v>0</v>
      </c>
      <c r="U3909">
        <f t="shared" si="368"/>
        <v>4</v>
      </c>
      <c r="V3909">
        <f t="shared" si="369"/>
        <v>1</v>
      </c>
      <c r="W3909">
        <f t="shared" si="370"/>
        <v>3</v>
      </c>
      <c r="X3909" t="str">
        <f t="shared" si="371"/>
        <v>413</v>
      </c>
      <c r="Y3909" t="str">
        <f>IF(Table1[[#This Row],[RFM_Score]]="555","Champion", IF(AND(J3909&gt;=4,V3909&gt;=4),"Loyal", IF(U3909&lt;=2,"At Risk", IF(W3909&gt;=4,"Potential Loyalist","Others"))))</f>
        <v>Others</v>
      </c>
    </row>
    <row r="3910" spans="1:25">
      <c r="A3910" t="s">
        <v>8939</v>
      </c>
      <c r="B3910">
        <v>23</v>
      </c>
      <c r="C3910" t="s">
        <v>24</v>
      </c>
      <c r="D3910" t="s">
        <v>25</v>
      </c>
      <c r="E3910" s="6" t="s">
        <v>15980</v>
      </c>
      <c r="F3910" t="s">
        <v>21</v>
      </c>
      <c r="G3910">
        <v>0</v>
      </c>
      <c r="H3910">
        <v>0</v>
      </c>
      <c r="I3910">
        <v>51</v>
      </c>
      <c r="J3910">
        <v>1</v>
      </c>
      <c r="K3910">
        <v>197.26</v>
      </c>
      <c r="L3910" t="str">
        <f t="shared" si="366"/>
        <v/>
      </c>
      <c r="M3910">
        <v>3</v>
      </c>
      <c r="N3910" t="str">
        <f t="shared" si="367"/>
        <v/>
      </c>
      <c r="O3910">
        <v>53</v>
      </c>
      <c r="P3910" s="11">
        <v>0</v>
      </c>
      <c r="Q3910" s="11">
        <v>1.9607843137254902E-2</v>
      </c>
      <c r="R3910" s="12">
        <v>65.753333333333302</v>
      </c>
      <c r="S3910" t="s">
        <v>22</v>
      </c>
      <c r="T3910">
        <v>0</v>
      </c>
      <c r="U3910">
        <f t="shared" si="368"/>
        <v>3</v>
      </c>
      <c r="V3910">
        <f t="shared" si="369"/>
        <v>1</v>
      </c>
      <c r="W3910">
        <f t="shared" si="370"/>
        <v>3</v>
      </c>
      <c r="X3910" t="str">
        <f t="shared" si="371"/>
        <v>313</v>
      </c>
      <c r="Y3910" t="str">
        <f>IF(Table1[[#This Row],[RFM_Score]]="555","Champion", IF(AND(J3910&gt;=4,V3910&gt;=4),"Loyal", IF(U3910&lt;=2,"At Risk", IF(W3910&gt;=4,"Potential Loyalist","Others"))))</f>
        <v>Others</v>
      </c>
    </row>
    <row r="3911" spans="1:25">
      <c r="A3911" t="s">
        <v>10158</v>
      </c>
      <c r="B3911">
        <v>29</v>
      </c>
      <c r="C3911" t="s">
        <v>24</v>
      </c>
      <c r="D3911" t="s">
        <v>25</v>
      </c>
      <c r="E3911" s="6" t="s">
        <v>15981</v>
      </c>
      <c r="F3911" t="s">
        <v>21</v>
      </c>
      <c r="G3911">
        <v>2</v>
      </c>
      <c r="H3911">
        <v>1</v>
      </c>
      <c r="I3911">
        <v>58</v>
      </c>
      <c r="J3911">
        <v>2</v>
      </c>
      <c r="K3911">
        <v>196.99</v>
      </c>
      <c r="L3911" t="str">
        <f t="shared" si="366"/>
        <v/>
      </c>
      <c r="M3911">
        <v>3</v>
      </c>
      <c r="N3911" t="str">
        <f t="shared" si="367"/>
        <v/>
      </c>
      <c r="O3911">
        <v>50</v>
      </c>
      <c r="P3911" s="11">
        <v>0.5</v>
      </c>
      <c r="Q3911" s="11">
        <v>3.4482758620689599E-2</v>
      </c>
      <c r="R3911" s="12">
        <v>65.663333333333298</v>
      </c>
      <c r="S3911" t="s">
        <v>22</v>
      </c>
      <c r="T3911">
        <v>0</v>
      </c>
      <c r="U3911">
        <f t="shared" si="368"/>
        <v>3</v>
      </c>
      <c r="V3911">
        <f t="shared" si="369"/>
        <v>1</v>
      </c>
      <c r="W3911">
        <f t="shared" si="370"/>
        <v>3</v>
      </c>
      <c r="X3911" t="str">
        <f t="shared" si="371"/>
        <v>313</v>
      </c>
      <c r="Y3911" t="str">
        <f>IF(Table1[[#This Row],[RFM_Score]]="555","Champion", IF(AND(J3911&gt;=4,V3911&gt;=4),"Loyal", IF(U3911&lt;=2,"At Risk", IF(W3911&gt;=4,"Potential Loyalist","Others"))))</f>
        <v>Others</v>
      </c>
    </row>
    <row r="3912" spans="1:25">
      <c r="A3912" t="s">
        <v>6547</v>
      </c>
      <c r="B3912">
        <v>53</v>
      </c>
      <c r="C3912" t="s">
        <v>19</v>
      </c>
      <c r="D3912" t="s">
        <v>49</v>
      </c>
      <c r="E3912" s="6" t="s">
        <v>15982</v>
      </c>
      <c r="F3912" t="s">
        <v>30</v>
      </c>
      <c r="G3912">
        <v>4</v>
      </c>
      <c r="H3912">
        <v>3</v>
      </c>
      <c r="I3912">
        <v>49</v>
      </c>
      <c r="J3912">
        <v>3</v>
      </c>
      <c r="K3912">
        <v>196.71</v>
      </c>
      <c r="L3912" t="str">
        <f t="shared" si="366"/>
        <v/>
      </c>
      <c r="M3912">
        <v>3</v>
      </c>
      <c r="N3912" t="str">
        <f t="shared" si="367"/>
        <v/>
      </c>
      <c r="O3912">
        <v>15</v>
      </c>
      <c r="P3912" s="11">
        <v>0.75</v>
      </c>
      <c r="Q3912" s="11">
        <v>6.1224489795918297E-2</v>
      </c>
      <c r="R3912" s="12">
        <v>65.569999999999993</v>
      </c>
      <c r="S3912" t="s">
        <v>22</v>
      </c>
      <c r="T3912">
        <v>0</v>
      </c>
      <c r="U3912">
        <f t="shared" si="368"/>
        <v>5</v>
      </c>
      <c r="V3912">
        <f t="shared" si="369"/>
        <v>1</v>
      </c>
      <c r="W3912">
        <f t="shared" si="370"/>
        <v>3</v>
      </c>
      <c r="X3912" t="str">
        <f t="shared" si="371"/>
        <v>513</v>
      </c>
      <c r="Y3912" t="str">
        <f>IF(Table1[[#This Row],[RFM_Score]]="555","Champion", IF(AND(J3912&gt;=4,V3912&gt;=4),"Loyal", IF(U3912&lt;=2,"At Risk", IF(W3912&gt;=4,"Potential Loyalist","Others"))))</f>
        <v>Others</v>
      </c>
    </row>
    <row r="3913" spans="1:25">
      <c r="A3913" t="s">
        <v>7327</v>
      </c>
      <c r="B3913">
        <v>18</v>
      </c>
      <c r="C3913" t="s">
        <v>24</v>
      </c>
      <c r="D3913" t="s">
        <v>41</v>
      </c>
      <c r="E3913" s="6" t="s">
        <v>15983</v>
      </c>
      <c r="F3913" t="s">
        <v>26</v>
      </c>
      <c r="G3913">
        <v>2</v>
      </c>
      <c r="H3913">
        <v>2</v>
      </c>
      <c r="I3913">
        <v>45</v>
      </c>
      <c r="J3913">
        <v>5</v>
      </c>
      <c r="K3913">
        <v>196.54</v>
      </c>
      <c r="L3913" t="str">
        <f t="shared" si="366"/>
        <v/>
      </c>
      <c r="M3913">
        <v>3</v>
      </c>
      <c r="N3913" t="str">
        <f t="shared" si="367"/>
        <v/>
      </c>
      <c r="O3913">
        <v>21</v>
      </c>
      <c r="P3913" s="11">
        <v>1</v>
      </c>
      <c r="Q3913" s="11">
        <v>0.11111111111111099</v>
      </c>
      <c r="R3913" s="12">
        <v>65.513333333333307</v>
      </c>
      <c r="S3913" t="s">
        <v>22</v>
      </c>
      <c r="T3913">
        <v>0</v>
      </c>
      <c r="U3913">
        <f t="shared" si="368"/>
        <v>4</v>
      </c>
      <c r="V3913">
        <f t="shared" si="369"/>
        <v>1</v>
      </c>
      <c r="W3913">
        <f t="shared" si="370"/>
        <v>3</v>
      </c>
      <c r="X3913" t="str">
        <f t="shared" si="371"/>
        <v>413</v>
      </c>
      <c r="Y3913" t="str">
        <f>IF(Table1[[#This Row],[RFM_Score]]="555","Champion", IF(AND(J3913&gt;=4,V3913&gt;=4),"Loyal", IF(U3913&lt;=2,"At Risk", IF(W3913&gt;=4,"Potential Loyalist","Others"))))</f>
        <v>Others</v>
      </c>
    </row>
    <row r="3914" spans="1:25">
      <c r="A3914" t="s">
        <v>1201</v>
      </c>
      <c r="B3914">
        <v>47</v>
      </c>
      <c r="C3914" t="s">
        <v>24</v>
      </c>
      <c r="D3914" t="s">
        <v>29</v>
      </c>
      <c r="E3914" s="6" t="s">
        <v>15984</v>
      </c>
      <c r="F3914" t="s">
        <v>62</v>
      </c>
      <c r="G3914">
        <v>3</v>
      </c>
      <c r="H3914">
        <v>1</v>
      </c>
      <c r="I3914">
        <v>58</v>
      </c>
      <c r="J3914">
        <v>4</v>
      </c>
      <c r="K3914">
        <v>196.21</v>
      </c>
      <c r="L3914" t="str">
        <f t="shared" si="366"/>
        <v/>
      </c>
      <c r="M3914">
        <v>3</v>
      </c>
      <c r="N3914" t="str">
        <f t="shared" si="367"/>
        <v/>
      </c>
      <c r="O3914">
        <v>14</v>
      </c>
      <c r="P3914" s="11">
        <v>0.33333333333333298</v>
      </c>
      <c r="Q3914" s="11">
        <v>6.8965517241379296E-2</v>
      </c>
      <c r="R3914" s="12">
        <v>65.403333333333293</v>
      </c>
      <c r="S3914" t="s">
        <v>22</v>
      </c>
      <c r="T3914">
        <v>0</v>
      </c>
      <c r="U3914">
        <f t="shared" si="368"/>
        <v>5</v>
      </c>
      <c r="V3914">
        <f t="shared" si="369"/>
        <v>1</v>
      </c>
      <c r="W3914">
        <f t="shared" si="370"/>
        <v>3</v>
      </c>
      <c r="X3914" t="str">
        <f t="shared" si="371"/>
        <v>513</v>
      </c>
      <c r="Y3914" t="str">
        <f>IF(Table1[[#This Row],[RFM_Score]]="555","Champion", IF(AND(J3914&gt;=4,V3914&gt;=4),"Loyal", IF(U3914&lt;=2,"At Risk", IF(W3914&gt;=4,"Potential Loyalist","Others"))))</f>
        <v>Others</v>
      </c>
    </row>
    <row r="3915" spans="1:25">
      <c r="A3915" t="s">
        <v>1320</v>
      </c>
      <c r="B3915">
        <v>46</v>
      </c>
      <c r="C3915" t="s">
        <v>19</v>
      </c>
      <c r="D3915" t="s">
        <v>29</v>
      </c>
      <c r="E3915" s="6" t="s">
        <v>15985</v>
      </c>
      <c r="F3915" t="s">
        <v>30</v>
      </c>
      <c r="G3915">
        <v>2</v>
      </c>
      <c r="H3915">
        <v>1</v>
      </c>
      <c r="I3915">
        <v>41</v>
      </c>
      <c r="J3915">
        <v>0</v>
      </c>
      <c r="K3915">
        <v>196.1</v>
      </c>
      <c r="L3915" t="str">
        <f t="shared" si="366"/>
        <v/>
      </c>
      <c r="M3915">
        <v>3</v>
      </c>
      <c r="N3915" t="str">
        <f t="shared" si="367"/>
        <v/>
      </c>
      <c r="O3915">
        <v>13</v>
      </c>
      <c r="P3915" s="11">
        <v>0.5</v>
      </c>
      <c r="Q3915" s="11">
        <v>0</v>
      </c>
      <c r="R3915" s="12">
        <v>65.366666666666603</v>
      </c>
      <c r="S3915" t="s">
        <v>22</v>
      </c>
      <c r="T3915">
        <v>1</v>
      </c>
      <c r="U3915">
        <f t="shared" si="368"/>
        <v>5</v>
      </c>
      <c r="V3915">
        <f t="shared" si="369"/>
        <v>1</v>
      </c>
      <c r="W3915">
        <f t="shared" si="370"/>
        <v>3</v>
      </c>
      <c r="X3915" t="str">
        <f t="shared" si="371"/>
        <v>513</v>
      </c>
      <c r="Y3915" t="str">
        <f>IF(Table1[[#This Row],[RFM_Score]]="555","Champion", IF(AND(J3915&gt;=4,V3915&gt;=4),"Loyal", IF(U3915&lt;=2,"At Risk", IF(W3915&gt;=4,"Potential Loyalist","Others"))))</f>
        <v>Others</v>
      </c>
    </row>
    <row r="3916" spans="1:25">
      <c r="A3916" t="s">
        <v>5548</v>
      </c>
      <c r="B3916">
        <v>43</v>
      </c>
      <c r="C3916" t="s">
        <v>19</v>
      </c>
      <c r="D3916" t="s">
        <v>20</v>
      </c>
      <c r="E3916" s="6" t="s">
        <v>15986</v>
      </c>
      <c r="F3916" t="s">
        <v>26</v>
      </c>
      <c r="G3916">
        <v>3</v>
      </c>
      <c r="H3916">
        <v>1</v>
      </c>
      <c r="I3916">
        <v>40</v>
      </c>
      <c r="J3916">
        <v>3</v>
      </c>
      <c r="K3916">
        <v>195.87</v>
      </c>
      <c r="L3916" t="str">
        <f t="shared" si="366"/>
        <v/>
      </c>
      <c r="M3916">
        <v>3</v>
      </c>
      <c r="N3916" t="str">
        <f t="shared" si="367"/>
        <v/>
      </c>
      <c r="O3916">
        <v>6</v>
      </c>
      <c r="P3916" s="11">
        <v>0.33333333333333298</v>
      </c>
      <c r="Q3916" s="11">
        <v>7.4999999999999997E-2</v>
      </c>
      <c r="R3916" s="12">
        <v>65.290000000000006</v>
      </c>
      <c r="S3916" t="s">
        <v>22</v>
      </c>
      <c r="T3916">
        <v>0</v>
      </c>
      <c r="U3916">
        <f t="shared" si="368"/>
        <v>5</v>
      </c>
      <c r="V3916">
        <f t="shared" si="369"/>
        <v>1</v>
      </c>
      <c r="W3916">
        <f t="shared" si="370"/>
        <v>3</v>
      </c>
      <c r="X3916" t="str">
        <f t="shared" si="371"/>
        <v>513</v>
      </c>
      <c r="Y3916" t="str">
        <f>IF(Table1[[#This Row],[RFM_Score]]="555","Champion", IF(AND(J3916&gt;=4,V3916&gt;=4),"Loyal", IF(U3916&lt;=2,"At Risk", IF(W3916&gt;=4,"Potential Loyalist","Others"))))</f>
        <v>Others</v>
      </c>
    </row>
    <row r="3917" spans="1:25">
      <c r="A3917" t="s">
        <v>1169</v>
      </c>
      <c r="B3917">
        <v>54</v>
      </c>
      <c r="C3917" t="s">
        <v>19</v>
      </c>
      <c r="D3917" t="s">
        <v>25</v>
      </c>
      <c r="E3917" s="6" t="s">
        <v>15987</v>
      </c>
      <c r="F3917" t="s">
        <v>37</v>
      </c>
      <c r="G3917">
        <v>3</v>
      </c>
      <c r="H3917">
        <v>0</v>
      </c>
      <c r="I3917">
        <v>56</v>
      </c>
      <c r="J3917">
        <v>3</v>
      </c>
      <c r="K3917">
        <v>195.7</v>
      </c>
      <c r="L3917" t="str">
        <f t="shared" si="366"/>
        <v/>
      </c>
      <c r="M3917">
        <v>3</v>
      </c>
      <c r="N3917" t="str">
        <f t="shared" si="367"/>
        <v/>
      </c>
      <c r="O3917">
        <v>3</v>
      </c>
      <c r="P3917" s="11">
        <v>0</v>
      </c>
      <c r="Q3917" s="11">
        <v>5.3571428571428499E-2</v>
      </c>
      <c r="R3917" s="12">
        <v>65.233333333333306</v>
      </c>
      <c r="S3917" t="s">
        <v>22</v>
      </c>
      <c r="T3917">
        <v>0</v>
      </c>
      <c r="U3917">
        <f t="shared" si="368"/>
        <v>5</v>
      </c>
      <c r="V3917">
        <f t="shared" si="369"/>
        <v>1</v>
      </c>
      <c r="W3917">
        <f t="shared" si="370"/>
        <v>3</v>
      </c>
      <c r="X3917" t="str">
        <f t="shared" si="371"/>
        <v>513</v>
      </c>
      <c r="Y3917" t="str">
        <f>IF(Table1[[#This Row],[RFM_Score]]="555","Champion", IF(AND(J3917&gt;=4,V3917&gt;=4),"Loyal", IF(U3917&lt;=2,"At Risk", IF(W3917&gt;=4,"Potential Loyalist","Others"))))</f>
        <v>Others</v>
      </c>
    </row>
    <row r="3918" spans="1:25">
      <c r="A3918" t="s">
        <v>6874</v>
      </c>
      <c r="B3918">
        <v>18</v>
      </c>
      <c r="C3918" t="s">
        <v>19</v>
      </c>
      <c r="D3918" t="s">
        <v>41</v>
      </c>
      <c r="E3918" s="6" t="s">
        <v>15988</v>
      </c>
      <c r="F3918" t="s">
        <v>26</v>
      </c>
      <c r="G3918">
        <v>4</v>
      </c>
      <c r="H3918">
        <v>1</v>
      </c>
      <c r="I3918">
        <v>37</v>
      </c>
      <c r="J3918">
        <v>0</v>
      </c>
      <c r="K3918">
        <v>195.58</v>
      </c>
      <c r="L3918" t="str">
        <f t="shared" si="366"/>
        <v/>
      </c>
      <c r="M3918">
        <v>3</v>
      </c>
      <c r="N3918" t="str">
        <f t="shared" si="367"/>
        <v/>
      </c>
      <c r="O3918">
        <v>112</v>
      </c>
      <c r="P3918" s="11">
        <v>0.25</v>
      </c>
      <c r="Q3918" s="11">
        <v>0</v>
      </c>
      <c r="R3918" s="12">
        <v>65.1933333333333</v>
      </c>
      <c r="S3918" t="s">
        <v>22</v>
      </c>
      <c r="T3918">
        <v>0</v>
      </c>
      <c r="U3918">
        <f t="shared" si="368"/>
        <v>1</v>
      </c>
      <c r="V3918">
        <f t="shared" si="369"/>
        <v>1</v>
      </c>
      <c r="W3918">
        <f t="shared" si="370"/>
        <v>3</v>
      </c>
      <c r="X3918" t="str">
        <f t="shared" si="371"/>
        <v>113</v>
      </c>
      <c r="Y3918" t="str">
        <f>IF(Table1[[#This Row],[RFM_Score]]="555","Champion", IF(AND(J3918&gt;=4,V3918&gt;=4),"Loyal", IF(U3918&lt;=2,"At Risk", IF(W3918&gt;=4,"Potential Loyalist","Others"))))</f>
        <v>At Risk</v>
      </c>
    </row>
    <row r="3919" spans="1:25">
      <c r="A3919" t="s">
        <v>11404</v>
      </c>
      <c r="B3919">
        <v>55</v>
      </c>
      <c r="C3919" t="s">
        <v>24</v>
      </c>
      <c r="D3919" t="s">
        <v>20</v>
      </c>
      <c r="E3919" s="6" t="s">
        <v>15989</v>
      </c>
      <c r="F3919" t="s">
        <v>26</v>
      </c>
      <c r="G3919">
        <v>3</v>
      </c>
      <c r="H3919">
        <v>0</v>
      </c>
      <c r="I3919">
        <v>43</v>
      </c>
      <c r="J3919">
        <v>3</v>
      </c>
      <c r="K3919">
        <v>195.42</v>
      </c>
      <c r="L3919" t="str">
        <f t="shared" si="366"/>
        <v/>
      </c>
      <c r="M3919">
        <v>3</v>
      </c>
      <c r="N3919" t="str">
        <f t="shared" si="367"/>
        <v/>
      </c>
      <c r="O3919">
        <v>3</v>
      </c>
      <c r="P3919" s="11">
        <v>0</v>
      </c>
      <c r="Q3919" s="11">
        <v>6.9767441860465101E-2</v>
      </c>
      <c r="R3919" s="12">
        <v>65.14</v>
      </c>
      <c r="S3919" t="s">
        <v>22</v>
      </c>
      <c r="T3919">
        <v>0</v>
      </c>
      <c r="U3919">
        <f t="shared" si="368"/>
        <v>5</v>
      </c>
      <c r="V3919">
        <f t="shared" si="369"/>
        <v>1</v>
      </c>
      <c r="W3919">
        <f t="shared" si="370"/>
        <v>3</v>
      </c>
      <c r="X3919" t="str">
        <f t="shared" si="371"/>
        <v>513</v>
      </c>
      <c r="Y3919" t="str">
        <f>IF(Table1[[#This Row],[RFM_Score]]="555","Champion", IF(AND(J3919&gt;=4,V3919&gt;=4),"Loyal", IF(U3919&lt;=2,"At Risk", IF(W3919&gt;=4,"Potential Loyalist","Others"))))</f>
        <v>Others</v>
      </c>
    </row>
    <row r="3920" spans="1:25">
      <c r="A3920" t="s">
        <v>10204</v>
      </c>
      <c r="B3920">
        <v>36</v>
      </c>
      <c r="C3920" t="s">
        <v>24</v>
      </c>
      <c r="D3920" t="s">
        <v>41</v>
      </c>
      <c r="E3920" s="6" t="s">
        <v>15990</v>
      </c>
      <c r="F3920" t="s">
        <v>21</v>
      </c>
      <c r="G3920">
        <v>3</v>
      </c>
      <c r="H3920">
        <v>0</v>
      </c>
      <c r="I3920">
        <v>49</v>
      </c>
      <c r="J3920">
        <v>1</v>
      </c>
      <c r="K3920">
        <v>195.33</v>
      </c>
      <c r="L3920" t="str">
        <f t="shared" si="366"/>
        <v/>
      </c>
      <c r="M3920">
        <v>3</v>
      </c>
      <c r="N3920" t="str">
        <f t="shared" si="367"/>
        <v/>
      </c>
      <c r="O3920">
        <v>107</v>
      </c>
      <c r="P3920" s="11">
        <v>0</v>
      </c>
      <c r="Q3920" s="11">
        <v>2.04081632653061E-2</v>
      </c>
      <c r="R3920" s="12">
        <v>65.11</v>
      </c>
      <c r="S3920" t="s">
        <v>22</v>
      </c>
      <c r="T3920">
        <v>1</v>
      </c>
      <c r="U3920">
        <f t="shared" si="368"/>
        <v>1</v>
      </c>
      <c r="V3920">
        <f t="shared" si="369"/>
        <v>1</v>
      </c>
      <c r="W3920">
        <f t="shared" si="370"/>
        <v>3</v>
      </c>
      <c r="X3920" t="str">
        <f t="shared" si="371"/>
        <v>113</v>
      </c>
      <c r="Y3920" t="str">
        <f>IF(Table1[[#This Row],[RFM_Score]]="555","Champion", IF(AND(J3920&gt;=4,V3920&gt;=4),"Loyal", IF(U3920&lt;=2,"At Risk", IF(W3920&gt;=4,"Potential Loyalist","Others"))))</f>
        <v>At Risk</v>
      </c>
    </row>
    <row r="3921" spans="1:25">
      <c r="A3921" t="s">
        <v>4506</v>
      </c>
      <c r="B3921">
        <v>39</v>
      </c>
      <c r="C3921" t="s">
        <v>19</v>
      </c>
      <c r="D3921" t="s">
        <v>20</v>
      </c>
      <c r="E3921" s="6" t="s">
        <v>15991</v>
      </c>
      <c r="F3921" t="s">
        <v>26</v>
      </c>
      <c r="G3921">
        <v>2</v>
      </c>
      <c r="H3921">
        <v>0</v>
      </c>
      <c r="I3921">
        <v>48</v>
      </c>
      <c r="J3921">
        <v>4</v>
      </c>
      <c r="K3921">
        <v>194.75</v>
      </c>
      <c r="L3921" t="str">
        <f t="shared" si="366"/>
        <v/>
      </c>
      <c r="M3921">
        <v>3</v>
      </c>
      <c r="N3921" t="str">
        <f t="shared" si="367"/>
        <v/>
      </c>
      <c r="O3921">
        <v>6</v>
      </c>
      <c r="P3921" s="11">
        <v>0</v>
      </c>
      <c r="Q3921" s="11">
        <v>8.3333333333333301E-2</v>
      </c>
      <c r="R3921" s="12">
        <v>64.9166666666666</v>
      </c>
      <c r="S3921" t="s">
        <v>22</v>
      </c>
      <c r="T3921">
        <v>0</v>
      </c>
      <c r="U3921">
        <f t="shared" si="368"/>
        <v>5</v>
      </c>
      <c r="V3921">
        <f t="shared" si="369"/>
        <v>1</v>
      </c>
      <c r="W3921">
        <f t="shared" si="370"/>
        <v>3</v>
      </c>
      <c r="X3921" t="str">
        <f t="shared" si="371"/>
        <v>513</v>
      </c>
      <c r="Y3921" t="str">
        <f>IF(Table1[[#This Row],[RFM_Score]]="555","Champion", IF(AND(J3921&gt;=4,V3921&gt;=4),"Loyal", IF(U3921&lt;=2,"At Risk", IF(W3921&gt;=4,"Potential Loyalist","Others"))))</f>
        <v>Others</v>
      </c>
    </row>
    <row r="3922" spans="1:25">
      <c r="A3922" t="s">
        <v>8573</v>
      </c>
      <c r="B3922">
        <v>42</v>
      </c>
      <c r="C3922" t="s">
        <v>24</v>
      </c>
      <c r="D3922" t="s">
        <v>25</v>
      </c>
      <c r="E3922" s="6" t="s">
        <v>15992</v>
      </c>
      <c r="F3922" t="s">
        <v>21</v>
      </c>
      <c r="G3922">
        <v>7</v>
      </c>
      <c r="H3922">
        <v>2</v>
      </c>
      <c r="I3922">
        <v>45</v>
      </c>
      <c r="J3922">
        <v>1</v>
      </c>
      <c r="K3922">
        <v>194.68</v>
      </c>
      <c r="L3922" t="str">
        <f t="shared" si="366"/>
        <v/>
      </c>
      <c r="M3922">
        <v>3</v>
      </c>
      <c r="N3922" t="str">
        <f t="shared" si="367"/>
        <v/>
      </c>
      <c r="O3922">
        <v>5</v>
      </c>
      <c r="P3922" s="11">
        <v>0.28571428571428498</v>
      </c>
      <c r="Q3922" s="11">
        <v>2.2222222222222199E-2</v>
      </c>
      <c r="R3922" s="12">
        <v>64.893333333333302</v>
      </c>
      <c r="S3922" t="s">
        <v>22</v>
      </c>
      <c r="T3922">
        <v>0</v>
      </c>
      <c r="U3922">
        <f t="shared" si="368"/>
        <v>5</v>
      </c>
      <c r="V3922">
        <f t="shared" si="369"/>
        <v>1</v>
      </c>
      <c r="W3922">
        <f t="shared" si="370"/>
        <v>3</v>
      </c>
      <c r="X3922" t="str">
        <f t="shared" si="371"/>
        <v>513</v>
      </c>
      <c r="Y3922" t="str">
        <f>IF(Table1[[#This Row],[RFM_Score]]="555","Champion", IF(AND(J3922&gt;=4,V3922&gt;=4),"Loyal", IF(U3922&lt;=2,"At Risk", IF(W3922&gt;=4,"Potential Loyalist","Others"))))</f>
        <v>Others</v>
      </c>
    </row>
    <row r="3923" spans="1:25">
      <c r="A3923" t="s">
        <v>3605</v>
      </c>
      <c r="B3923">
        <v>37</v>
      </c>
      <c r="C3923" t="s">
        <v>19</v>
      </c>
      <c r="D3923" t="s">
        <v>20</v>
      </c>
      <c r="E3923" s="6" t="s">
        <v>15993</v>
      </c>
      <c r="F3923" t="s">
        <v>37</v>
      </c>
      <c r="G3923">
        <v>3</v>
      </c>
      <c r="H3923">
        <v>0</v>
      </c>
      <c r="I3923">
        <v>37</v>
      </c>
      <c r="J3923">
        <v>1</v>
      </c>
      <c r="K3923">
        <v>194.57</v>
      </c>
      <c r="L3923" t="str">
        <f t="shared" si="366"/>
        <v/>
      </c>
      <c r="M3923">
        <v>3</v>
      </c>
      <c r="N3923" t="str">
        <f t="shared" si="367"/>
        <v/>
      </c>
      <c r="O3923">
        <v>13</v>
      </c>
      <c r="P3923" s="11">
        <v>0</v>
      </c>
      <c r="Q3923" s="11">
        <v>2.7027027027027001E-2</v>
      </c>
      <c r="R3923" s="12">
        <v>64.856666666666598</v>
      </c>
      <c r="S3923" t="s">
        <v>22</v>
      </c>
      <c r="T3923">
        <v>0</v>
      </c>
      <c r="U3923">
        <f t="shared" si="368"/>
        <v>5</v>
      </c>
      <c r="V3923">
        <f t="shared" si="369"/>
        <v>1</v>
      </c>
      <c r="W3923">
        <f t="shared" si="370"/>
        <v>3</v>
      </c>
      <c r="X3923" t="str">
        <f t="shared" si="371"/>
        <v>513</v>
      </c>
      <c r="Y3923" t="str">
        <f>IF(Table1[[#This Row],[RFM_Score]]="555","Champion", IF(AND(J3923&gt;=4,V3923&gt;=4),"Loyal", IF(U3923&lt;=2,"At Risk", IF(W3923&gt;=4,"Potential Loyalist","Others"))))</f>
        <v>Others</v>
      </c>
    </row>
    <row r="3924" spans="1:25">
      <c r="A3924" t="s">
        <v>356</v>
      </c>
      <c r="B3924">
        <v>33</v>
      </c>
      <c r="C3924" t="s">
        <v>24</v>
      </c>
      <c r="D3924" t="s">
        <v>25</v>
      </c>
      <c r="E3924" s="6" t="s">
        <v>15994</v>
      </c>
      <c r="F3924" t="s">
        <v>37</v>
      </c>
      <c r="G3924">
        <v>2</v>
      </c>
      <c r="H3924">
        <v>1</v>
      </c>
      <c r="I3924">
        <v>55</v>
      </c>
      <c r="J3924">
        <v>1</v>
      </c>
      <c r="K3924">
        <v>194.13</v>
      </c>
      <c r="L3924" t="str">
        <f t="shared" si="366"/>
        <v/>
      </c>
      <c r="M3924">
        <v>3</v>
      </c>
      <c r="N3924" t="str">
        <f t="shared" si="367"/>
        <v/>
      </c>
      <c r="O3924">
        <v>38</v>
      </c>
      <c r="P3924" s="11">
        <v>0.5</v>
      </c>
      <c r="Q3924" s="11">
        <v>1.8181818181818101E-2</v>
      </c>
      <c r="R3924" s="12">
        <v>64.709999999999994</v>
      </c>
      <c r="S3924" t="s">
        <v>22</v>
      </c>
      <c r="T3924">
        <v>0</v>
      </c>
      <c r="U3924">
        <f t="shared" si="368"/>
        <v>4</v>
      </c>
      <c r="V3924">
        <f t="shared" si="369"/>
        <v>1</v>
      </c>
      <c r="W3924">
        <f t="shared" si="370"/>
        <v>3</v>
      </c>
      <c r="X3924" t="str">
        <f t="shared" si="371"/>
        <v>413</v>
      </c>
      <c r="Y3924" t="str">
        <f>IF(Table1[[#This Row],[RFM_Score]]="555","Champion", IF(AND(J3924&gt;=4,V3924&gt;=4),"Loyal", IF(U3924&lt;=2,"At Risk", IF(W3924&gt;=4,"Potential Loyalist","Others"))))</f>
        <v>Others</v>
      </c>
    </row>
    <row r="3925" spans="1:25">
      <c r="A3925" t="s">
        <v>3002</v>
      </c>
      <c r="B3925">
        <v>31</v>
      </c>
      <c r="C3925" t="s">
        <v>24</v>
      </c>
      <c r="D3925" t="s">
        <v>29</v>
      </c>
      <c r="E3925" s="6" t="s">
        <v>15995</v>
      </c>
      <c r="F3925" t="s">
        <v>30</v>
      </c>
      <c r="G3925">
        <v>2</v>
      </c>
      <c r="H3925">
        <v>0</v>
      </c>
      <c r="I3925">
        <v>43</v>
      </c>
      <c r="J3925">
        <v>0</v>
      </c>
      <c r="K3925">
        <v>193.8</v>
      </c>
      <c r="L3925" t="str">
        <f t="shared" si="366"/>
        <v/>
      </c>
      <c r="M3925">
        <v>3</v>
      </c>
      <c r="N3925" t="str">
        <f t="shared" si="367"/>
        <v/>
      </c>
      <c r="O3925">
        <v>36</v>
      </c>
      <c r="P3925" s="11">
        <v>0</v>
      </c>
      <c r="Q3925" s="11">
        <v>0</v>
      </c>
      <c r="R3925" s="12">
        <v>64.599999999999994</v>
      </c>
      <c r="S3925" t="s">
        <v>22</v>
      </c>
      <c r="T3925">
        <v>0</v>
      </c>
      <c r="U3925">
        <f t="shared" si="368"/>
        <v>4</v>
      </c>
      <c r="V3925">
        <f t="shared" si="369"/>
        <v>1</v>
      </c>
      <c r="W3925">
        <f t="shared" si="370"/>
        <v>3</v>
      </c>
      <c r="X3925" t="str">
        <f t="shared" si="371"/>
        <v>413</v>
      </c>
      <c r="Y3925" t="str">
        <f>IF(Table1[[#This Row],[RFM_Score]]="555","Champion", IF(AND(J3925&gt;=4,V3925&gt;=4),"Loyal", IF(U3925&lt;=2,"At Risk", IF(W3925&gt;=4,"Potential Loyalist","Others"))))</f>
        <v>Others</v>
      </c>
    </row>
    <row r="3926" spans="1:25">
      <c r="A3926" t="s">
        <v>1915</v>
      </c>
      <c r="B3926">
        <v>18</v>
      </c>
      <c r="C3926" t="s">
        <v>24</v>
      </c>
      <c r="D3926" t="s">
        <v>25</v>
      </c>
      <c r="E3926" s="6" t="s">
        <v>15996</v>
      </c>
      <c r="F3926" t="s">
        <v>21</v>
      </c>
      <c r="G3926">
        <v>7</v>
      </c>
      <c r="H3926">
        <v>3</v>
      </c>
      <c r="I3926">
        <v>46</v>
      </c>
      <c r="J3926">
        <v>2</v>
      </c>
      <c r="K3926">
        <v>193.71</v>
      </c>
      <c r="L3926" t="str">
        <f t="shared" si="366"/>
        <v/>
      </c>
      <c r="M3926">
        <v>3</v>
      </c>
      <c r="N3926" t="str">
        <f t="shared" si="367"/>
        <v/>
      </c>
      <c r="O3926">
        <v>81</v>
      </c>
      <c r="P3926" s="11">
        <v>0.42857142857142799</v>
      </c>
      <c r="Q3926" s="11">
        <v>4.3478260869565202E-2</v>
      </c>
      <c r="R3926" s="12">
        <v>64.569999999999993</v>
      </c>
      <c r="S3926" t="s">
        <v>22</v>
      </c>
      <c r="T3926">
        <v>0</v>
      </c>
      <c r="U3926">
        <f t="shared" si="368"/>
        <v>2</v>
      </c>
      <c r="V3926">
        <f t="shared" si="369"/>
        <v>1</v>
      </c>
      <c r="W3926">
        <f t="shared" si="370"/>
        <v>3</v>
      </c>
      <c r="X3926" t="str">
        <f t="shared" si="371"/>
        <v>213</v>
      </c>
      <c r="Y3926" t="str">
        <f>IF(Table1[[#This Row],[RFM_Score]]="555","Champion", IF(AND(J3926&gt;=4,V3926&gt;=4),"Loyal", IF(U3926&lt;=2,"At Risk", IF(W3926&gt;=4,"Potential Loyalist","Others"))))</f>
        <v>At Risk</v>
      </c>
    </row>
    <row r="3927" spans="1:25">
      <c r="A3927" t="s">
        <v>8177</v>
      </c>
      <c r="B3927">
        <v>27</v>
      </c>
      <c r="C3927" t="s">
        <v>19</v>
      </c>
      <c r="D3927" t="s">
        <v>29</v>
      </c>
      <c r="E3927" s="6" t="s">
        <v>15997</v>
      </c>
      <c r="F3927" t="s">
        <v>30</v>
      </c>
      <c r="G3927">
        <v>3</v>
      </c>
      <c r="H3927">
        <v>0</v>
      </c>
      <c r="I3927">
        <v>54</v>
      </c>
      <c r="J3927">
        <v>3</v>
      </c>
      <c r="K3927">
        <v>193.65</v>
      </c>
      <c r="L3927" t="str">
        <f t="shared" si="366"/>
        <v/>
      </c>
      <c r="M3927">
        <v>3</v>
      </c>
      <c r="N3927" t="str">
        <f t="shared" si="367"/>
        <v/>
      </c>
      <c r="O3927">
        <v>44</v>
      </c>
      <c r="P3927" s="11">
        <v>0</v>
      </c>
      <c r="Q3927" s="11">
        <v>5.5555555555555497E-2</v>
      </c>
      <c r="R3927" s="12">
        <v>64.55</v>
      </c>
      <c r="S3927" t="s">
        <v>22</v>
      </c>
      <c r="T3927">
        <v>0</v>
      </c>
      <c r="U3927">
        <f t="shared" si="368"/>
        <v>3</v>
      </c>
      <c r="V3927">
        <f t="shared" si="369"/>
        <v>1</v>
      </c>
      <c r="W3927">
        <f t="shared" si="370"/>
        <v>3</v>
      </c>
      <c r="X3927" t="str">
        <f t="shared" si="371"/>
        <v>313</v>
      </c>
      <c r="Y3927" t="str">
        <f>IF(Table1[[#This Row],[RFM_Score]]="555","Champion", IF(AND(J3927&gt;=4,V3927&gt;=4),"Loyal", IF(U3927&lt;=2,"At Risk", IF(W3927&gt;=4,"Potential Loyalist","Others"))))</f>
        <v>Others</v>
      </c>
    </row>
    <row r="3928" spans="1:25">
      <c r="A3928" t="s">
        <v>6757</v>
      </c>
      <c r="B3928">
        <v>41</v>
      </c>
      <c r="C3928" t="s">
        <v>24</v>
      </c>
      <c r="D3928" t="s">
        <v>25</v>
      </c>
      <c r="E3928" s="6" t="s">
        <v>15998</v>
      </c>
      <c r="F3928" t="s">
        <v>62</v>
      </c>
      <c r="G3928">
        <v>4</v>
      </c>
      <c r="H3928">
        <v>1</v>
      </c>
      <c r="I3928">
        <v>48</v>
      </c>
      <c r="J3928">
        <v>3</v>
      </c>
      <c r="K3928">
        <v>193.6</v>
      </c>
      <c r="L3928" t="str">
        <f t="shared" si="366"/>
        <v/>
      </c>
      <c r="M3928">
        <v>3</v>
      </c>
      <c r="N3928" t="str">
        <f t="shared" si="367"/>
        <v/>
      </c>
      <c r="O3928">
        <v>1</v>
      </c>
      <c r="P3928" s="11">
        <v>0.25</v>
      </c>
      <c r="Q3928" s="11">
        <v>6.25E-2</v>
      </c>
      <c r="R3928" s="12">
        <v>64.533333333333303</v>
      </c>
      <c r="S3928" t="s">
        <v>22</v>
      </c>
      <c r="T3928">
        <v>0</v>
      </c>
      <c r="U3928">
        <f t="shared" si="368"/>
        <v>5</v>
      </c>
      <c r="V3928">
        <f t="shared" si="369"/>
        <v>1</v>
      </c>
      <c r="W3928">
        <f t="shared" si="370"/>
        <v>3</v>
      </c>
      <c r="X3928" t="str">
        <f t="shared" si="371"/>
        <v>513</v>
      </c>
      <c r="Y3928" t="str">
        <f>IF(Table1[[#This Row],[RFM_Score]]="555","Champion", IF(AND(J3928&gt;=4,V3928&gt;=4),"Loyal", IF(U3928&lt;=2,"At Risk", IF(W3928&gt;=4,"Potential Loyalist","Others"))))</f>
        <v>Others</v>
      </c>
    </row>
    <row r="3929" spans="1:25">
      <c r="A3929" t="s">
        <v>9721</v>
      </c>
      <c r="B3929">
        <v>25</v>
      </c>
      <c r="C3929" t="s">
        <v>33</v>
      </c>
      <c r="D3929" t="s">
        <v>29</v>
      </c>
      <c r="E3929" s="6" t="s">
        <v>15999</v>
      </c>
      <c r="F3929" t="s">
        <v>60</v>
      </c>
      <c r="G3929">
        <v>1</v>
      </c>
      <c r="H3929">
        <v>0</v>
      </c>
      <c r="I3929">
        <v>46</v>
      </c>
      <c r="J3929">
        <v>1</v>
      </c>
      <c r="K3929">
        <v>193.12</v>
      </c>
      <c r="L3929" t="str">
        <f t="shared" si="366"/>
        <v/>
      </c>
      <c r="M3929">
        <v>3</v>
      </c>
      <c r="N3929" t="str">
        <f t="shared" si="367"/>
        <v/>
      </c>
      <c r="O3929">
        <v>24</v>
      </c>
      <c r="P3929" s="11">
        <v>0</v>
      </c>
      <c r="Q3929" s="11">
        <v>2.1739130434782601E-2</v>
      </c>
      <c r="R3929" s="12">
        <v>64.373333333333306</v>
      </c>
      <c r="S3929" t="s">
        <v>22</v>
      </c>
      <c r="T3929">
        <v>0</v>
      </c>
      <c r="U3929">
        <f t="shared" si="368"/>
        <v>4</v>
      </c>
      <c r="V3929">
        <f t="shared" si="369"/>
        <v>1</v>
      </c>
      <c r="W3929">
        <f t="shared" si="370"/>
        <v>3</v>
      </c>
      <c r="X3929" t="str">
        <f t="shared" si="371"/>
        <v>413</v>
      </c>
      <c r="Y3929" t="str">
        <f>IF(Table1[[#This Row],[RFM_Score]]="555","Champion", IF(AND(J3929&gt;=4,V3929&gt;=4),"Loyal", IF(U3929&lt;=2,"At Risk", IF(W3929&gt;=4,"Potential Loyalist","Others"))))</f>
        <v>Others</v>
      </c>
    </row>
    <row r="3930" spans="1:25">
      <c r="A3930" t="s">
        <v>6377</v>
      </c>
      <c r="B3930">
        <v>23</v>
      </c>
      <c r="C3930" t="s">
        <v>19</v>
      </c>
      <c r="D3930" t="s">
        <v>49</v>
      </c>
      <c r="E3930" s="6" t="s">
        <v>16000</v>
      </c>
      <c r="F3930" t="s">
        <v>62</v>
      </c>
      <c r="G3930">
        <v>2</v>
      </c>
      <c r="H3930">
        <v>2</v>
      </c>
      <c r="I3930">
        <v>53</v>
      </c>
      <c r="J3930">
        <v>3</v>
      </c>
      <c r="K3930">
        <v>192.68</v>
      </c>
      <c r="L3930" t="str">
        <f t="shared" si="366"/>
        <v/>
      </c>
      <c r="M3930">
        <v>3</v>
      </c>
      <c r="N3930" t="str">
        <f t="shared" si="367"/>
        <v/>
      </c>
      <c r="O3930">
        <v>49</v>
      </c>
      <c r="P3930" s="11">
        <v>1</v>
      </c>
      <c r="Q3930" s="11">
        <v>5.6603773584905599E-2</v>
      </c>
      <c r="R3930" s="12">
        <v>64.226666666666603</v>
      </c>
      <c r="S3930" t="s">
        <v>22</v>
      </c>
      <c r="T3930">
        <v>0</v>
      </c>
      <c r="U3930">
        <f t="shared" si="368"/>
        <v>3</v>
      </c>
      <c r="V3930">
        <f t="shared" si="369"/>
        <v>1</v>
      </c>
      <c r="W3930">
        <f t="shared" si="370"/>
        <v>3</v>
      </c>
      <c r="X3930" t="str">
        <f t="shared" si="371"/>
        <v>313</v>
      </c>
      <c r="Y3930" t="str">
        <f>IF(Table1[[#This Row],[RFM_Score]]="555","Champion", IF(AND(J3930&gt;=4,V3930&gt;=4),"Loyal", IF(U3930&lt;=2,"At Risk", IF(W3930&gt;=4,"Potential Loyalist","Others"))))</f>
        <v>Others</v>
      </c>
    </row>
    <row r="3931" spans="1:25">
      <c r="A3931" t="s">
        <v>2774</v>
      </c>
      <c r="B3931">
        <v>39</v>
      </c>
      <c r="C3931" t="s">
        <v>24</v>
      </c>
      <c r="D3931" t="s">
        <v>20</v>
      </c>
      <c r="E3931" s="6" t="s">
        <v>16001</v>
      </c>
      <c r="F3931" t="s">
        <v>60</v>
      </c>
      <c r="G3931">
        <v>3</v>
      </c>
      <c r="H3931">
        <v>0</v>
      </c>
      <c r="I3931">
        <v>44</v>
      </c>
      <c r="J3931">
        <v>1</v>
      </c>
      <c r="K3931">
        <v>192.45</v>
      </c>
      <c r="L3931" t="str">
        <f t="shared" si="366"/>
        <v/>
      </c>
      <c r="M3931">
        <v>3</v>
      </c>
      <c r="N3931" t="str">
        <f t="shared" si="367"/>
        <v/>
      </c>
      <c r="O3931">
        <v>17</v>
      </c>
      <c r="P3931" s="11">
        <v>0</v>
      </c>
      <c r="Q3931" s="11">
        <v>2.27272727272727E-2</v>
      </c>
      <c r="R3931" s="12">
        <v>64.149999999999906</v>
      </c>
      <c r="S3931" t="s">
        <v>22</v>
      </c>
      <c r="T3931">
        <v>0</v>
      </c>
      <c r="U3931">
        <f t="shared" si="368"/>
        <v>5</v>
      </c>
      <c r="V3931">
        <f t="shared" si="369"/>
        <v>1</v>
      </c>
      <c r="W3931">
        <f t="shared" si="370"/>
        <v>3</v>
      </c>
      <c r="X3931" t="str">
        <f t="shared" si="371"/>
        <v>513</v>
      </c>
      <c r="Y3931" t="str">
        <f>IF(Table1[[#This Row],[RFM_Score]]="555","Champion", IF(AND(J3931&gt;=4,V3931&gt;=4),"Loyal", IF(U3931&lt;=2,"At Risk", IF(W3931&gt;=4,"Potential Loyalist","Others"))))</f>
        <v>Others</v>
      </c>
    </row>
    <row r="3932" spans="1:25">
      <c r="A3932" t="s">
        <v>3009</v>
      </c>
      <c r="B3932">
        <v>18</v>
      </c>
      <c r="C3932" t="s">
        <v>24</v>
      </c>
      <c r="D3932" t="s">
        <v>25</v>
      </c>
      <c r="E3932" s="6" t="s">
        <v>16002</v>
      </c>
      <c r="F3932" t="s">
        <v>30</v>
      </c>
      <c r="G3932">
        <v>4</v>
      </c>
      <c r="H3932">
        <v>0</v>
      </c>
      <c r="I3932">
        <v>46</v>
      </c>
      <c r="J3932">
        <v>2</v>
      </c>
      <c r="K3932">
        <v>192.29</v>
      </c>
      <c r="L3932" t="str">
        <f t="shared" si="366"/>
        <v/>
      </c>
      <c r="M3932">
        <v>3</v>
      </c>
      <c r="N3932" t="str">
        <f t="shared" si="367"/>
        <v/>
      </c>
      <c r="O3932">
        <v>30</v>
      </c>
      <c r="P3932" s="11">
        <v>0</v>
      </c>
      <c r="Q3932" s="11">
        <v>4.3478260869565202E-2</v>
      </c>
      <c r="R3932" s="12">
        <v>64.096666666666593</v>
      </c>
      <c r="S3932" t="s">
        <v>22</v>
      </c>
      <c r="T3932">
        <v>0</v>
      </c>
      <c r="U3932">
        <f t="shared" si="368"/>
        <v>4</v>
      </c>
      <c r="V3932">
        <f t="shared" si="369"/>
        <v>1</v>
      </c>
      <c r="W3932">
        <f t="shared" si="370"/>
        <v>3</v>
      </c>
      <c r="X3932" t="str">
        <f t="shared" si="371"/>
        <v>413</v>
      </c>
      <c r="Y3932" t="str">
        <f>IF(Table1[[#This Row],[RFM_Score]]="555","Champion", IF(AND(J3932&gt;=4,V3932&gt;=4),"Loyal", IF(U3932&lt;=2,"At Risk", IF(W3932&gt;=4,"Potential Loyalist","Others"))))</f>
        <v>Others</v>
      </c>
    </row>
    <row r="3933" spans="1:25">
      <c r="A3933" t="s">
        <v>9001</v>
      </c>
      <c r="B3933">
        <v>43</v>
      </c>
      <c r="C3933" t="s">
        <v>24</v>
      </c>
      <c r="D3933" t="s">
        <v>25</v>
      </c>
      <c r="E3933" s="6" t="s">
        <v>16003</v>
      </c>
      <c r="F3933" t="s">
        <v>30</v>
      </c>
      <c r="G3933">
        <v>0</v>
      </c>
      <c r="H3933">
        <v>0</v>
      </c>
      <c r="I3933">
        <v>48</v>
      </c>
      <c r="J3933">
        <v>2</v>
      </c>
      <c r="K3933">
        <v>192.26</v>
      </c>
      <c r="L3933" t="str">
        <f t="shared" si="366"/>
        <v/>
      </c>
      <c r="M3933">
        <v>3</v>
      </c>
      <c r="N3933" t="str">
        <f t="shared" si="367"/>
        <v/>
      </c>
      <c r="O3933">
        <v>51</v>
      </c>
      <c r="P3933" s="11">
        <v>0</v>
      </c>
      <c r="Q3933" s="11">
        <v>4.1666666666666602E-2</v>
      </c>
      <c r="R3933" s="12">
        <v>64.086666666666602</v>
      </c>
      <c r="S3933" t="s">
        <v>22</v>
      </c>
      <c r="T3933">
        <v>0</v>
      </c>
      <c r="U3933">
        <f t="shared" si="368"/>
        <v>3</v>
      </c>
      <c r="V3933">
        <f t="shared" si="369"/>
        <v>1</v>
      </c>
      <c r="W3933">
        <f t="shared" si="370"/>
        <v>3</v>
      </c>
      <c r="X3933" t="str">
        <f t="shared" si="371"/>
        <v>313</v>
      </c>
      <c r="Y3933" t="str">
        <f>IF(Table1[[#This Row],[RFM_Score]]="555","Champion", IF(AND(J3933&gt;=4,V3933&gt;=4),"Loyal", IF(U3933&lt;=2,"At Risk", IF(W3933&gt;=4,"Potential Loyalist","Others"))))</f>
        <v>Others</v>
      </c>
    </row>
    <row r="3934" spans="1:25">
      <c r="A3934" t="s">
        <v>4802</v>
      </c>
      <c r="B3934">
        <v>37</v>
      </c>
      <c r="C3934" t="s">
        <v>19</v>
      </c>
      <c r="D3934" t="s">
        <v>25</v>
      </c>
      <c r="E3934" s="6" t="s">
        <v>16004</v>
      </c>
      <c r="F3934" t="s">
        <v>62</v>
      </c>
      <c r="G3934">
        <v>4</v>
      </c>
      <c r="H3934">
        <v>2</v>
      </c>
      <c r="I3934">
        <v>45</v>
      </c>
      <c r="J3934">
        <v>2</v>
      </c>
      <c r="K3934">
        <v>192.05</v>
      </c>
      <c r="L3934" t="str">
        <f t="shared" si="366"/>
        <v/>
      </c>
      <c r="M3934">
        <v>3</v>
      </c>
      <c r="N3934" t="str">
        <f t="shared" si="367"/>
        <v/>
      </c>
      <c r="O3934">
        <v>8</v>
      </c>
      <c r="P3934" s="11">
        <v>0.5</v>
      </c>
      <c r="Q3934" s="11">
        <v>4.4444444444444398E-2</v>
      </c>
      <c r="R3934" s="12">
        <v>64.016666666666595</v>
      </c>
      <c r="S3934" t="s">
        <v>22</v>
      </c>
      <c r="T3934">
        <v>0</v>
      </c>
      <c r="U3934">
        <f t="shared" si="368"/>
        <v>5</v>
      </c>
      <c r="V3934">
        <f t="shared" si="369"/>
        <v>1</v>
      </c>
      <c r="W3934">
        <f t="shared" si="370"/>
        <v>3</v>
      </c>
      <c r="X3934" t="str">
        <f t="shared" si="371"/>
        <v>513</v>
      </c>
      <c r="Y3934" t="str">
        <f>IF(Table1[[#This Row],[RFM_Score]]="555","Champion", IF(AND(J3934&gt;=4,V3934&gt;=4),"Loyal", IF(U3934&lt;=2,"At Risk", IF(W3934&gt;=4,"Potential Loyalist","Others"))))</f>
        <v>Others</v>
      </c>
    </row>
    <row r="3935" spans="1:25">
      <c r="A3935" t="s">
        <v>4598</v>
      </c>
      <c r="B3935">
        <v>55</v>
      </c>
      <c r="C3935" t="s">
        <v>19</v>
      </c>
      <c r="D3935" t="s">
        <v>29</v>
      </c>
      <c r="E3935" s="6" t="s">
        <v>16005</v>
      </c>
      <c r="F3935" t="s">
        <v>26</v>
      </c>
      <c r="G3935">
        <v>3</v>
      </c>
      <c r="H3935">
        <v>0</v>
      </c>
      <c r="I3935">
        <v>62</v>
      </c>
      <c r="J3935">
        <v>6</v>
      </c>
      <c r="K3935">
        <v>191.83</v>
      </c>
      <c r="L3935" t="str">
        <f t="shared" si="366"/>
        <v/>
      </c>
      <c r="M3935">
        <v>3</v>
      </c>
      <c r="N3935" t="str">
        <f t="shared" si="367"/>
        <v/>
      </c>
      <c r="O3935">
        <v>63</v>
      </c>
      <c r="P3935" s="11">
        <v>0</v>
      </c>
      <c r="Q3935" s="11">
        <v>9.6774193548387094E-2</v>
      </c>
      <c r="R3935" s="12">
        <v>63.9433333333333</v>
      </c>
      <c r="S3935" t="s">
        <v>22</v>
      </c>
      <c r="T3935">
        <v>0</v>
      </c>
      <c r="U3935">
        <f t="shared" si="368"/>
        <v>3</v>
      </c>
      <c r="V3935">
        <f t="shared" si="369"/>
        <v>1</v>
      </c>
      <c r="W3935">
        <f t="shared" si="370"/>
        <v>3</v>
      </c>
      <c r="X3935" t="str">
        <f t="shared" si="371"/>
        <v>313</v>
      </c>
      <c r="Y3935" t="str">
        <f>IF(Table1[[#This Row],[RFM_Score]]="555","Champion", IF(AND(J3935&gt;=4,V3935&gt;=4),"Loyal", IF(U3935&lt;=2,"At Risk", IF(W3935&gt;=4,"Potential Loyalist","Others"))))</f>
        <v>Others</v>
      </c>
    </row>
    <row r="3936" spans="1:25">
      <c r="A3936" t="s">
        <v>830</v>
      </c>
      <c r="B3936">
        <v>19</v>
      </c>
      <c r="C3936" t="s">
        <v>24</v>
      </c>
      <c r="D3936" t="s">
        <v>35</v>
      </c>
      <c r="E3936" s="6" t="s">
        <v>16006</v>
      </c>
      <c r="F3936" t="s">
        <v>21</v>
      </c>
      <c r="G3936">
        <v>5</v>
      </c>
      <c r="H3936">
        <v>1</v>
      </c>
      <c r="I3936">
        <v>51</v>
      </c>
      <c r="J3936">
        <v>2</v>
      </c>
      <c r="K3936">
        <v>191.81</v>
      </c>
      <c r="L3936" t="str">
        <f t="shared" si="366"/>
        <v/>
      </c>
      <c r="M3936">
        <v>3</v>
      </c>
      <c r="N3936" t="str">
        <f t="shared" si="367"/>
        <v/>
      </c>
      <c r="O3936">
        <v>60</v>
      </c>
      <c r="P3936" s="11">
        <v>0.2</v>
      </c>
      <c r="Q3936" s="11">
        <v>3.9215686274509803E-2</v>
      </c>
      <c r="R3936" s="12">
        <v>63.936666666666603</v>
      </c>
      <c r="S3936" t="s">
        <v>22</v>
      </c>
      <c r="T3936">
        <v>0</v>
      </c>
      <c r="U3936">
        <f t="shared" si="368"/>
        <v>3</v>
      </c>
      <c r="V3936">
        <f t="shared" si="369"/>
        <v>1</v>
      </c>
      <c r="W3936">
        <f t="shared" si="370"/>
        <v>3</v>
      </c>
      <c r="X3936" t="str">
        <f t="shared" si="371"/>
        <v>313</v>
      </c>
      <c r="Y3936" t="str">
        <f>IF(Table1[[#This Row],[RFM_Score]]="555","Champion", IF(AND(J3936&gt;=4,V3936&gt;=4),"Loyal", IF(U3936&lt;=2,"At Risk", IF(W3936&gt;=4,"Potential Loyalist","Others"))))</f>
        <v>Others</v>
      </c>
    </row>
    <row r="3937" spans="1:25">
      <c r="A3937" t="s">
        <v>4786</v>
      </c>
      <c r="B3937">
        <v>36</v>
      </c>
      <c r="C3937" t="s">
        <v>24</v>
      </c>
      <c r="D3937" t="s">
        <v>41</v>
      </c>
      <c r="E3937" s="6" t="s">
        <v>16007</v>
      </c>
      <c r="F3937" t="s">
        <v>37</v>
      </c>
      <c r="G3937">
        <v>1</v>
      </c>
      <c r="H3937">
        <v>0</v>
      </c>
      <c r="I3937">
        <v>46</v>
      </c>
      <c r="J3937">
        <v>1</v>
      </c>
      <c r="K3937">
        <v>191.8</v>
      </c>
      <c r="L3937" t="str">
        <f t="shared" si="366"/>
        <v/>
      </c>
      <c r="M3937">
        <v>3</v>
      </c>
      <c r="N3937" t="str">
        <f t="shared" si="367"/>
        <v/>
      </c>
      <c r="O3937">
        <v>72</v>
      </c>
      <c r="P3937" s="11">
        <v>0</v>
      </c>
      <c r="Q3937" s="11">
        <v>2.1739130434782601E-2</v>
      </c>
      <c r="R3937" s="12">
        <v>63.933333333333302</v>
      </c>
      <c r="S3937" t="s">
        <v>22</v>
      </c>
      <c r="T3937">
        <v>0</v>
      </c>
      <c r="U3937">
        <f t="shared" si="368"/>
        <v>2</v>
      </c>
      <c r="V3937">
        <f t="shared" si="369"/>
        <v>1</v>
      </c>
      <c r="W3937">
        <f t="shared" si="370"/>
        <v>3</v>
      </c>
      <c r="X3937" t="str">
        <f t="shared" si="371"/>
        <v>213</v>
      </c>
      <c r="Y3937" t="str">
        <f>IF(Table1[[#This Row],[RFM_Score]]="555","Champion", IF(AND(J3937&gt;=4,V3937&gt;=4),"Loyal", IF(U3937&lt;=2,"At Risk", IF(W3937&gt;=4,"Potential Loyalist","Others"))))</f>
        <v>At Risk</v>
      </c>
    </row>
    <row r="3938" spans="1:25">
      <c r="A3938" t="s">
        <v>6453</v>
      </c>
      <c r="B3938">
        <v>19</v>
      </c>
      <c r="C3938" t="s">
        <v>24</v>
      </c>
      <c r="D3938" t="s">
        <v>29</v>
      </c>
      <c r="E3938" s="6" t="s">
        <v>16008</v>
      </c>
      <c r="F3938" t="s">
        <v>30</v>
      </c>
      <c r="G3938">
        <v>3</v>
      </c>
      <c r="H3938">
        <v>1</v>
      </c>
      <c r="I3938">
        <v>54</v>
      </c>
      <c r="J3938">
        <v>7</v>
      </c>
      <c r="K3938">
        <v>191.53</v>
      </c>
      <c r="L3938" t="str">
        <f t="shared" si="366"/>
        <v/>
      </c>
      <c r="M3938">
        <v>3</v>
      </c>
      <c r="N3938" t="str">
        <f t="shared" si="367"/>
        <v/>
      </c>
      <c r="O3938">
        <v>3</v>
      </c>
      <c r="P3938" s="11">
        <v>0.33333333333333298</v>
      </c>
      <c r="Q3938" s="11">
        <v>0.12962962962962901</v>
      </c>
      <c r="R3938" s="12">
        <v>63.843333333333298</v>
      </c>
      <c r="S3938" t="s">
        <v>22</v>
      </c>
      <c r="T3938">
        <v>0</v>
      </c>
      <c r="U3938">
        <f t="shared" si="368"/>
        <v>5</v>
      </c>
      <c r="V3938">
        <f t="shared" si="369"/>
        <v>1</v>
      </c>
      <c r="W3938">
        <f t="shared" si="370"/>
        <v>3</v>
      </c>
      <c r="X3938" t="str">
        <f t="shared" si="371"/>
        <v>513</v>
      </c>
      <c r="Y3938" t="str">
        <f>IF(Table1[[#This Row],[RFM_Score]]="555","Champion", IF(AND(J3938&gt;=4,V3938&gt;=4),"Loyal", IF(U3938&lt;=2,"At Risk", IF(W3938&gt;=4,"Potential Loyalist","Others"))))</f>
        <v>Others</v>
      </c>
    </row>
    <row r="3939" spans="1:25">
      <c r="A3939" t="s">
        <v>2456</v>
      </c>
      <c r="B3939">
        <v>19</v>
      </c>
      <c r="C3939" t="s">
        <v>24</v>
      </c>
      <c r="D3939" t="s">
        <v>25</v>
      </c>
      <c r="E3939" s="6" t="s">
        <v>16009</v>
      </c>
      <c r="F3939" t="s">
        <v>21</v>
      </c>
      <c r="G3939">
        <v>2</v>
      </c>
      <c r="H3939">
        <v>0</v>
      </c>
      <c r="I3939">
        <v>36</v>
      </c>
      <c r="J3939">
        <v>1</v>
      </c>
      <c r="K3939">
        <v>191.05</v>
      </c>
      <c r="L3939" t="str">
        <f t="shared" si="366"/>
        <v/>
      </c>
      <c r="M3939">
        <v>3</v>
      </c>
      <c r="N3939" t="str">
        <f t="shared" si="367"/>
        <v/>
      </c>
      <c r="O3939">
        <v>21</v>
      </c>
      <c r="P3939" s="11">
        <v>0</v>
      </c>
      <c r="Q3939" s="11">
        <v>2.77777777777777E-2</v>
      </c>
      <c r="R3939" s="12">
        <v>63.683333333333302</v>
      </c>
      <c r="S3939" t="s">
        <v>22</v>
      </c>
      <c r="T3939">
        <v>0</v>
      </c>
      <c r="U3939">
        <f t="shared" si="368"/>
        <v>4</v>
      </c>
      <c r="V3939">
        <f t="shared" si="369"/>
        <v>1</v>
      </c>
      <c r="W3939">
        <f t="shared" si="370"/>
        <v>3</v>
      </c>
      <c r="X3939" t="str">
        <f t="shared" si="371"/>
        <v>413</v>
      </c>
      <c r="Y3939" t="str">
        <f>IF(Table1[[#This Row],[RFM_Score]]="555","Champion", IF(AND(J3939&gt;=4,V3939&gt;=4),"Loyal", IF(U3939&lt;=2,"At Risk", IF(W3939&gt;=4,"Potential Loyalist","Others"))))</f>
        <v>Others</v>
      </c>
    </row>
    <row r="3940" spans="1:25">
      <c r="A3940" t="s">
        <v>2923</v>
      </c>
      <c r="B3940">
        <v>28</v>
      </c>
      <c r="C3940" t="s">
        <v>24</v>
      </c>
      <c r="D3940" t="s">
        <v>49</v>
      </c>
      <c r="E3940" s="6" t="s">
        <v>16010</v>
      </c>
      <c r="F3940" t="s">
        <v>26</v>
      </c>
      <c r="G3940">
        <v>5</v>
      </c>
      <c r="H3940">
        <v>2</v>
      </c>
      <c r="I3940">
        <v>55</v>
      </c>
      <c r="J3940">
        <v>2</v>
      </c>
      <c r="K3940">
        <v>190.56</v>
      </c>
      <c r="L3940" t="str">
        <f t="shared" si="366"/>
        <v/>
      </c>
      <c r="M3940">
        <v>3</v>
      </c>
      <c r="N3940" t="str">
        <f t="shared" si="367"/>
        <v/>
      </c>
      <c r="O3940">
        <v>16</v>
      </c>
      <c r="P3940" s="11">
        <v>0.4</v>
      </c>
      <c r="Q3940" s="11">
        <v>3.6363636363636299E-2</v>
      </c>
      <c r="R3940" s="12">
        <v>63.52</v>
      </c>
      <c r="S3940" t="s">
        <v>22</v>
      </c>
      <c r="T3940">
        <v>0</v>
      </c>
      <c r="U3940">
        <f t="shared" si="368"/>
        <v>5</v>
      </c>
      <c r="V3940">
        <f t="shared" si="369"/>
        <v>1</v>
      </c>
      <c r="W3940">
        <f t="shared" si="370"/>
        <v>3</v>
      </c>
      <c r="X3940" t="str">
        <f t="shared" si="371"/>
        <v>513</v>
      </c>
      <c r="Y3940" t="str">
        <f>IF(Table1[[#This Row],[RFM_Score]]="555","Champion", IF(AND(J3940&gt;=4,V3940&gt;=4),"Loyal", IF(U3940&lt;=2,"At Risk", IF(W3940&gt;=4,"Potential Loyalist","Others"))))</f>
        <v>Others</v>
      </c>
    </row>
    <row r="3941" spans="1:25">
      <c r="A3941" t="s">
        <v>5223</v>
      </c>
      <c r="B3941">
        <v>30</v>
      </c>
      <c r="C3941" t="s">
        <v>24</v>
      </c>
      <c r="D3941" t="s">
        <v>25</v>
      </c>
      <c r="E3941" s="6" t="s">
        <v>16011</v>
      </c>
      <c r="F3941" t="s">
        <v>30</v>
      </c>
      <c r="G3941">
        <v>3</v>
      </c>
      <c r="H3941">
        <v>2</v>
      </c>
      <c r="I3941">
        <v>61</v>
      </c>
      <c r="J3941">
        <v>3</v>
      </c>
      <c r="K3941">
        <v>190.26</v>
      </c>
      <c r="L3941" t="str">
        <f t="shared" si="366"/>
        <v/>
      </c>
      <c r="M3941">
        <v>3</v>
      </c>
      <c r="N3941" t="str">
        <f t="shared" si="367"/>
        <v/>
      </c>
      <c r="O3941">
        <v>13</v>
      </c>
      <c r="P3941" s="11">
        <v>0.66666666666666596</v>
      </c>
      <c r="Q3941" s="11">
        <v>4.9180327868852403E-2</v>
      </c>
      <c r="R3941" s="12">
        <v>63.419999999999902</v>
      </c>
      <c r="S3941" t="s">
        <v>22</v>
      </c>
      <c r="T3941">
        <v>0</v>
      </c>
      <c r="U3941">
        <f t="shared" si="368"/>
        <v>5</v>
      </c>
      <c r="V3941">
        <f t="shared" si="369"/>
        <v>1</v>
      </c>
      <c r="W3941">
        <f t="shared" si="370"/>
        <v>3</v>
      </c>
      <c r="X3941" t="str">
        <f t="shared" si="371"/>
        <v>513</v>
      </c>
      <c r="Y3941" t="str">
        <f>IF(Table1[[#This Row],[RFM_Score]]="555","Champion", IF(AND(J3941&gt;=4,V3941&gt;=4),"Loyal", IF(U3941&lt;=2,"At Risk", IF(W3941&gt;=4,"Potential Loyalist","Others"))))</f>
        <v>Others</v>
      </c>
    </row>
    <row r="3942" spans="1:25">
      <c r="A3942" t="s">
        <v>6093</v>
      </c>
      <c r="B3942">
        <v>35</v>
      </c>
      <c r="C3942" t="s">
        <v>19</v>
      </c>
      <c r="D3942" t="s">
        <v>35</v>
      </c>
      <c r="E3942" s="6" t="s">
        <v>16012</v>
      </c>
      <c r="F3942" t="s">
        <v>26</v>
      </c>
      <c r="G3942">
        <v>3</v>
      </c>
      <c r="H3942">
        <v>2</v>
      </c>
      <c r="I3942">
        <v>62</v>
      </c>
      <c r="J3942">
        <v>6</v>
      </c>
      <c r="K3942">
        <v>190.24</v>
      </c>
      <c r="L3942" t="str">
        <f t="shared" si="366"/>
        <v/>
      </c>
      <c r="M3942">
        <v>3</v>
      </c>
      <c r="N3942" t="str">
        <f t="shared" si="367"/>
        <v/>
      </c>
      <c r="O3942">
        <v>99</v>
      </c>
      <c r="P3942" s="11">
        <v>0.66666666666666596</v>
      </c>
      <c r="Q3942" s="11">
        <v>9.6774193548387094E-2</v>
      </c>
      <c r="R3942" s="12">
        <v>63.413333333333298</v>
      </c>
      <c r="S3942" t="s">
        <v>22</v>
      </c>
      <c r="T3942">
        <v>0</v>
      </c>
      <c r="U3942">
        <f t="shared" si="368"/>
        <v>2</v>
      </c>
      <c r="V3942">
        <f t="shared" si="369"/>
        <v>1</v>
      </c>
      <c r="W3942">
        <f t="shared" si="370"/>
        <v>3</v>
      </c>
      <c r="X3942" t="str">
        <f t="shared" si="371"/>
        <v>213</v>
      </c>
      <c r="Y3942" t="str">
        <f>IF(Table1[[#This Row],[RFM_Score]]="555","Champion", IF(AND(J3942&gt;=4,V3942&gt;=4),"Loyal", IF(U3942&lt;=2,"At Risk", IF(W3942&gt;=4,"Potential Loyalist","Others"))))</f>
        <v>At Risk</v>
      </c>
    </row>
    <row r="3943" spans="1:25">
      <c r="A3943" t="s">
        <v>11538</v>
      </c>
      <c r="B3943">
        <v>40</v>
      </c>
      <c r="C3943" t="s">
        <v>24</v>
      </c>
      <c r="D3943" t="s">
        <v>29</v>
      </c>
      <c r="E3943" s="6" t="s">
        <v>16013</v>
      </c>
      <c r="F3943" t="s">
        <v>30</v>
      </c>
      <c r="G3943">
        <v>4</v>
      </c>
      <c r="H3943">
        <v>1</v>
      </c>
      <c r="I3943">
        <v>50</v>
      </c>
      <c r="J3943">
        <v>1</v>
      </c>
      <c r="K3943">
        <v>189.53</v>
      </c>
      <c r="L3943" t="str">
        <f t="shared" si="366"/>
        <v/>
      </c>
      <c r="M3943">
        <v>3</v>
      </c>
      <c r="N3943" t="str">
        <f t="shared" si="367"/>
        <v/>
      </c>
      <c r="O3943">
        <v>9</v>
      </c>
      <c r="P3943" s="11">
        <v>0.25</v>
      </c>
      <c r="Q3943" s="11">
        <v>0.02</v>
      </c>
      <c r="R3943" s="12">
        <v>63.176666666666598</v>
      </c>
      <c r="S3943" t="s">
        <v>22</v>
      </c>
      <c r="T3943">
        <v>0</v>
      </c>
      <c r="U3943">
        <f t="shared" si="368"/>
        <v>5</v>
      </c>
      <c r="V3943">
        <f t="shared" si="369"/>
        <v>1</v>
      </c>
      <c r="W3943">
        <f t="shared" si="370"/>
        <v>3</v>
      </c>
      <c r="X3943" t="str">
        <f t="shared" si="371"/>
        <v>513</v>
      </c>
      <c r="Y3943" t="str">
        <f>IF(Table1[[#This Row],[RFM_Score]]="555","Champion", IF(AND(J3943&gt;=4,V3943&gt;=4),"Loyal", IF(U3943&lt;=2,"At Risk", IF(W3943&gt;=4,"Potential Loyalist","Others"))))</f>
        <v>Others</v>
      </c>
    </row>
    <row r="3944" spans="1:25">
      <c r="A3944" t="s">
        <v>11272</v>
      </c>
      <c r="B3944">
        <v>37</v>
      </c>
      <c r="C3944" t="s">
        <v>24</v>
      </c>
      <c r="D3944" t="s">
        <v>29</v>
      </c>
      <c r="E3944" s="6" t="s">
        <v>16014</v>
      </c>
      <c r="F3944" t="s">
        <v>30</v>
      </c>
      <c r="G3944">
        <v>3</v>
      </c>
      <c r="H3944">
        <v>1</v>
      </c>
      <c r="I3944">
        <v>46</v>
      </c>
      <c r="J3944">
        <v>2</v>
      </c>
      <c r="K3944">
        <v>189.42</v>
      </c>
      <c r="L3944" t="str">
        <f t="shared" si="366"/>
        <v/>
      </c>
      <c r="M3944">
        <v>3</v>
      </c>
      <c r="N3944" t="str">
        <f t="shared" si="367"/>
        <v/>
      </c>
      <c r="O3944">
        <v>31</v>
      </c>
      <c r="P3944" s="11">
        <v>0.33333333333333298</v>
      </c>
      <c r="Q3944" s="11">
        <v>4.3478260869565202E-2</v>
      </c>
      <c r="R3944" s="12">
        <v>63.139999999999901</v>
      </c>
      <c r="S3944" t="s">
        <v>22</v>
      </c>
      <c r="T3944">
        <v>0</v>
      </c>
      <c r="U3944">
        <f t="shared" si="368"/>
        <v>4</v>
      </c>
      <c r="V3944">
        <f t="shared" si="369"/>
        <v>1</v>
      </c>
      <c r="W3944">
        <f t="shared" si="370"/>
        <v>3</v>
      </c>
      <c r="X3944" t="str">
        <f t="shared" si="371"/>
        <v>413</v>
      </c>
      <c r="Y3944" t="str">
        <f>IF(Table1[[#This Row],[RFM_Score]]="555","Champion", IF(AND(J3944&gt;=4,V3944&gt;=4),"Loyal", IF(U3944&lt;=2,"At Risk", IF(W3944&gt;=4,"Potential Loyalist","Others"))))</f>
        <v>Others</v>
      </c>
    </row>
    <row r="3945" spans="1:25">
      <c r="A3945" t="s">
        <v>3503</v>
      </c>
      <c r="B3945">
        <v>30</v>
      </c>
      <c r="C3945" t="s">
        <v>19</v>
      </c>
      <c r="D3945" t="s">
        <v>49</v>
      </c>
      <c r="E3945" s="6" t="s">
        <v>16015</v>
      </c>
      <c r="F3945" t="s">
        <v>26</v>
      </c>
      <c r="G3945">
        <v>2</v>
      </c>
      <c r="H3945">
        <v>0</v>
      </c>
      <c r="I3945">
        <v>49</v>
      </c>
      <c r="J3945">
        <v>3</v>
      </c>
      <c r="K3945">
        <v>189.29</v>
      </c>
      <c r="L3945" t="str">
        <f t="shared" si="366"/>
        <v/>
      </c>
      <c r="M3945">
        <v>3</v>
      </c>
      <c r="N3945" t="str">
        <f t="shared" si="367"/>
        <v/>
      </c>
      <c r="O3945">
        <v>39</v>
      </c>
      <c r="P3945" s="11">
        <v>0</v>
      </c>
      <c r="Q3945" s="11">
        <v>6.1224489795918297E-2</v>
      </c>
      <c r="R3945" s="12">
        <v>63.0966666666666</v>
      </c>
      <c r="S3945" t="s">
        <v>22</v>
      </c>
      <c r="T3945">
        <v>0</v>
      </c>
      <c r="U3945">
        <f t="shared" si="368"/>
        <v>4</v>
      </c>
      <c r="V3945">
        <f t="shared" si="369"/>
        <v>1</v>
      </c>
      <c r="W3945">
        <f t="shared" si="370"/>
        <v>3</v>
      </c>
      <c r="X3945" t="str">
        <f t="shared" si="371"/>
        <v>413</v>
      </c>
      <c r="Y3945" t="str">
        <f>IF(Table1[[#This Row],[RFM_Score]]="555","Champion", IF(AND(J3945&gt;=4,V3945&gt;=4),"Loyal", IF(U3945&lt;=2,"At Risk", IF(W3945&gt;=4,"Potential Loyalist","Others"))))</f>
        <v>Others</v>
      </c>
    </row>
    <row r="3946" spans="1:25">
      <c r="A3946" t="s">
        <v>2024</v>
      </c>
      <c r="B3946">
        <v>41</v>
      </c>
      <c r="C3946" t="s">
        <v>24</v>
      </c>
      <c r="D3946" t="s">
        <v>25</v>
      </c>
      <c r="E3946" s="6" t="s">
        <v>16016</v>
      </c>
      <c r="F3946" t="s">
        <v>30</v>
      </c>
      <c r="G3946">
        <v>3</v>
      </c>
      <c r="H3946">
        <v>1</v>
      </c>
      <c r="I3946">
        <v>48</v>
      </c>
      <c r="J3946">
        <v>3</v>
      </c>
      <c r="K3946">
        <v>189.15</v>
      </c>
      <c r="L3946" t="str">
        <f t="shared" si="366"/>
        <v/>
      </c>
      <c r="M3946">
        <v>3</v>
      </c>
      <c r="N3946" t="str">
        <f t="shared" si="367"/>
        <v/>
      </c>
      <c r="O3946">
        <v>0</v>
      </c>
      <c r="P3946" s="11">
        <v>0.33333333333333298</v>
      </c>
      <c r="Q3946" s="11">
        <v>6.25E-2</v>
      </c>
      <c r="R3946" s="12">
        <v>63.05</v>
      </c>
      <c r="S3946" t="s">
        <v>22</v>
      </c>
      <c r="T3946">
        <v>0</v>
      </c>
      <c r="U3946">
        <f t="shared" si="368"/>
        <v>5</v>
      </c>
      <c r="V3946">
        <f t="shared" si="369"/>
        <v>1</v>
      </c>
      <c r="W3946">
        <f t="shared" si="370"/>
        <v>3</v>
      </c>
      <c r="X3946" t="str">
        <f t="shared" si="371"/>
        <v>513</v>
      </c>
      <c r="Y3946" t="str">
        <f>IF(Table1[[#This Row],[RFM_Score]]="555","Champion", IF(AND(J3946&gt;=4,V3946&gt;=4),"Loyal", IF(U3946&lt;=2,"At Risk", IF(W3946&gt;=4,"Potential Loyalist","Others"))))</f>
        <v>Others</v>
      </c>
    </row>
    <row r="3947" spans="1:25">
      <c r="A3947" t="s">
        <v>4930</v>
      </c>
      <c r="B3947">
        <v>33</v>
      </c>
      <c r="C3947" t="s">
        <v>24</v>
      </c>
      <c r="D3947" t="s">
        <v>25</v>
      </c>
      <c r="E3947" s="6" t="s">
        <v>16017</v>
      </c>
      <c r="F3947" t="s">
        <v>21</v>
      </c>
      <c r="G3947">
        <v>4</v>
      </c>
      <c r="H3947">
        <v>2</v>
      </c>
      <c r="I3947">
        <v>55</v>
      </c>
      <c r="J3947">
        <v>5</v>
      </c>
      <c r="K3947">
        <v>188.63</v>
      </c>
      <c r="L3947" t="str">
        <f t="shared" si="366"/>
        <v/>
      </c>
      <c r="M3947">
        <v>3</v>
      </c>
      <c r="N3947" t="str">
        <f t="shared" si="367"/>
        <v/>
      </c>
      <c r="O3947">
        <v>9</v>
      </c>
      <c r="P3947" s="11">
        <v>0.5</v>
      </c>
      <c r="Q3947" s="11">
        <v>9.0909090909090898E-2</v>
      </c>
      <c r="R3947" s="12">
        <v>62.876666666666601</v>
      </c>
      <c r="S3947" t="s">
        <v>22</v>
      </c>
      <c r="T3947">
        <v>0</v>
      </c>
      <c r="U3947">
        <f t="shared" si="368"/>
        <v>5</v>
      </c>
      <c r="V3947">
        <f t="shared" si="369"/>
        <v>1</v>
      </c>
      <c r="W3947">
        <f t="shared" si="370"/>
        <v>3</v>
      </c>
      <c r="X3947" t="str">
        <f t="shared" si="371"/>
        <v>513</v>
      </c>
      <c r="Y3947" t="str">
        <f>IF(Table1[[#This Row],[RFM_Score]]="555","Champion", IF(AND(J3947&gt;=4,V3947&gt;=4),"Loyal", IF(U3947&lt;=2,"At Risk", IF(W3947&gt;=4,"Potential Loyalist","Others"))))</f>
        <v>Others</v>
      </c>
    </row>
    <row r="3948" spans="1:25">
      <c r="A3948" t="s">
        <v>6894</v>
      </c>
      <c r="B3948">
        <v>31</v>
      </c>
      <c r="C3948" t="s">
        <v>19</v>
      </c>
      <c r="D3948" t="s">
        <v>29</v>
      </c>
      <c r="E3948" s="6" t="s">
        <v>16018</v>
      </c>
      <c r="F3948" t="s">
        <v>62</v>
      </c>
      <c r="G3948">
        <v>5</v>
      </c>
      <c r="H3948">
        <v>1</v>
      </c>
      <c r="I3948">
        <v>57</v>
      </c>
      <c r="J3948">
        <v>2</v>
      </c>
      <c r="K3948">
        <v>188.49</v>
      </c>
      <c r="L3948" t="str">
        <f t="shared" si="366"/>
        <v/>
      </c>
      <c r="M3948">
        <v>3</v>
      </c>
      <c r="N3948" t="str">
        <f t="shared" si="367"/>
        <v/>
      </c>
      <c r="O3948">
        <v>23</v>
      </c>
      <c r="P3948" s="11">
        <v>0.2</v>
      </c>
      <c r="Q3948" s="11">
        <v>3.5087719298245598E-2</v>
      </c>
      <c r="R3948" s="12">
        <v>62.83</v>
      </c>
      <c r="S3948" t="s">
        <v>22</v>
      </c>
      <c r="T3948">
        <v>0</v>
      </c>
      <c r="U3948">
        <f t="shared" si="368"/>
        <v>4</v>
      </c>
      <c r="V3948">
        <f t="shared" si="369"/>
        <v>1</v>
      </c>
      <c r="W3948">
        <f t="shared" si="370"/>
        <v>3</v>
      </c>
      <c r="X3948" t="str">
        <f t="shared" si="371"/>
        <v>413</v>
      </c>
      <c r="Y3948" t="str">
        <f>IF(Table1[[#This Row],[RFM_Score]]="555","Champion", IF(AND(J3948&gt;=4,V3948&gt;=4),"Loyal", IF(U3948&lt;=2,"At Risk", IF(W3948&gt;=4,"Potential Loyalist","Others"))))</f>
        <v>Others</v>
      </c>
    </row>
    <row r="3949" spans="1:25">
      <c r="A3949" t="s">
        <v>7268</v>
      </c>
      <c r="B3949">
        <v>55</v>
      </c>
      <c r="C3949" t="s">
        <v>24</v>
      </c>
      <c r="D3949" t="s">
        <v>46</v>
      </c>
      <c r="E3949" s="6" t="s">
        <v>16019</v>
      </c>
      <c r="F3949" t="s">
        <v>21</v>
      </c>
      <c r="G3949">
        <v>2</v>
      </c>
      <c r="H3949">
        <v>0</v>
      </c>
      <c r="I3949">
        <v>63</v>
      </c>
      <c r="J3949">
        <v>5</v>
      </c>
      <c r="K3949">
        <v>188.25</v>
      </c>
      <c r="L3949" t="str">
        <f t="shared" si="366"/>
        <v/>
      </c>
      <c r="M3949">
        <v>3</v>
      </c>
      <c r="N3949" t="str">
        <f t="shared" si="367"/>
        <v/>
      </c>
      <c r="O3949">
        <v>33</v>
      </c>
      <c r="P3949" s="11">
        <v>0</v>
      </c>
      <c r="Q3949" s="11">
        <v>7.9365079365079305E-2</v>
      </c>
      <c r="R3949" s="12">
        <v>62.75</v>
      </c>
      <c r="S3949" t="s">
        <v>22</v>
      </c>
      <c r="T3949">
        <v>0</v>
      </c>
      <c r="U3949">
        <f t="shared" si="368"/>
        <v>4</v>
      </c>
      <c r="V3949">
        <f t="shared" si="369"/>
        <v>1</v>
      </c>
      <c r="W3949">
        <f t="shared" si="370"/>
        <v>3</v>
      </c>
      <c r="X3949" t="str">
        <f t="shared" si="371"/>
        <v>413</v>
      </c>
      <c r="Y3949" t="str">
        <f>IF(Table1[[#This Row],[RFM_Score]]="555","Champion", IF(AND(J3949&gt;=4,V3949&gt;=4),"Loyal", IF(U3949&lt;=2,"At Risk", IF(W3949&gt;=4,"Potential Loyalist","Others"))))</f>
        <v>Others</v>
      </c>
    </row>
    <row r="3950" spans="1:25">
      <c r="A3950" t="s">
        <v>3612</v>
      </c>
      <c r="B3950">
        <v>38</v>
      </c>
      <c r="C3950" t="s">
        <v>24</v>
      </c>
      <c r="D3950" t="s">
        <v>35</v>
      </c>
      <c r="E3950" s="6" t="s">
        <v>16020</v>
      </c>
      <c r="F3950" t="s">
        <v>37</v>
      </c>
      <c r="G3950">
        <v>6</v>
      </c>
      <c r="H3950">
        <v>3</v>
      </c>
      <c r="I3950">
        <v>54</v>
      </c>
      <c r="J3950">
        <v>2</v>
      </c>
      <c r="K3950">
        <v>188.04</v>
      </c>
      <c r="L3950" t="str">
        <f t="shared" si="366"/>
        <v/>
      </c>
      <c r="M3950">
        <v>3</v>
      </c>
      <c r="N3950" t="str">
        <f t="shared" si="367"/>
        <v/>
      </c>
      <c r="O3950">
        <v>35</v>
      </c>
      <c r="P3950" s="11">
        <v>0.5</v>
      </c>
      <c r="Q3950" s="11">
        <v>3.7037037037037E-2</v>
      </c>
      <c r="R3950" s="12">
        <v>62.68</v>
      </c>
      <c r="S3950" t="s">
        <v>22</v>
      </c>
      <c r="T3950">
        <v>0</v>
      </c>
      <c r="U3950">
        <f t="shared" si="368"/>
        <v>4</v>
      </c>
      <c r="V3950">
        <f t="shared" si="369"/>
        <v>1</v>
      </c>
      <c r="W3950">
        <f t="shared" si="370"/>
        <v>3</v>
      </c>
      <c r="X3950" t="str">
        <f t="shared" si="371"/>
        <v>413</v>
      </c>
      <c r="Y3950" t="str">
        <f>IF(Table1[[#This Row],[RFM_Score]]="555","Champion", IF(AND(J3950&gt;=4,V3950&gt;=4),"Loyal", IF(U3950&lt;=2,"At Risk", IF(W3950&gt;=4,"Potential Loyalist","Others"))))</f>
        <v>Others</v>
      </c>
    </row>
    <row r="3951" spans="1:25">
      <c r="A3951" t="s">
        <v>9214</v>
      </c>
      <c r="B3951">
        <v>28</v>
      </c>
      <c r="C3951" t="s">
        <v>24</v>
      </c>
      <c r="D3951" t="s">
        <v>29</v>
      </c>
      <c r="E3951" s="6" t="s">
        <v>16021</v>
      </c>
      <c r="F3951" t="s">
        <v>21</v>
      </c>
      <c r="G3951">
        <v>3</v>
      </c>
      <c r="H3951">
        <v>0</v>
      </c>
      <c r="I3951">
        <v>34</v>
      </c>
      <c r="J3951">
        <v>2</v>
      </c>
      <c r="K3951">
        <v>188.02</v>
      </c>
      <c r="L3951" t="str">
        <f t="shared" si="366"/>
        <v/>
      </c>
      <c r="M3951">
        <v>3</v>
      </c>
      <c r="N3951" t="str">
        <f t="shared" si="367"/>
        <v/>
      </c>
      <c r="O3951">
        <v>15</v>
      </c>
      <c r="P3951" s="11">
        <v>0</v>
      </c>
      <c r="Q3951" s="11">
        <v>5.8823529411764698E-2</v>
      </c>
      <c r="R3951" s="12">
        <v>62.673333333333296</v>
      </c>
      <c r="S3951" t="s">
        <v>22</v>
      </c>
      <c r="T3951">
        <v>0</v>
      </c>
      <c r="U3951">
        <f t="shared" si="368"/>
        <v>5</v>
      </c>
      <c r="V3951">
        <f t="shared" si="369"/>
        <v>1</v>
      </c>
      <c r="W3951">
        <f t="shared" si="370"/>
        <v>3</v>
      </c>
      <c r="X3951" t="str">
        <f t="shared" si="371"/>
        <v>513</v>
      </c>
      <c r="Y3951" t="str">
        <f>IF(Table1[[#This Row],[RFM_Score]]="555","Champion", IF(AND(J3951&gt;=4,V3951&gt;=4),"Loyal", IF(U3951&lt;=2,"At Risk", IF(W3951&gt;=4,"Potential Loyalist","Others"))))</f>
        <v>Others</v>
      </c>
    </row>
    <row r="3952" spans="1:25">
      <c r="A3952" t="s">
        <v>2821</v>
      </c>
      <c r="B3952">
        <v>29</v>
      </c>
      <c r="C3952" t="s">
        <v>19</v>
      </c>
      <c r="D3952" t="s">
        <v>20</v>
      </c>
      <c r="E3952" s="6" t="s">
        <v>16022</v>
      </c>
      <c r="F3952" t="s">
        <v>21</v>
      </c>
      <c r="G3952">
        <v>0</v>
      </c>
      <c r="H3952">
        <v>0</v>
      </c>
      <c r="I3952">
        <v>50</v>
      </c>
      <c r="J3952">
        <v>2</v>
      </c>
      <c r="K3952">
        <v>187.78</v>
      </c>
      <c r="L3952" t="str">
        <f t="shared" si="366"/>
        <v/>
      </c>
      <c r="M3952">
        <v>3</v>
      </c>
      <c r="N3952" t="str">
        <f t="shared" si="367"/>
        <v/>
      </c>
      <c r="O3952">
        <v>22</v>
      </c>
      <c r="P3952" s="11">
        <v>0</v>
      </c>
      <c r="Q3952" s="11">
        <v>0.04</v>
      </c>
      <c r="R3952" s="12">
        <v>62.593333333333298</v>
      </c>
      <c r="S3952" t="s">
        <v>22</v>
      </c>
      <c r="T3952">
        <v>0</v>
      </c>
      <c r="U3952">
        <f t="shared" si="368"/>
        <v>4</v>
      </c>
      <c r="V3952">
        <f t="shared" si="369"/>
        <v>1</v>
      </c>
      <c r="W3952">
        <f t="shared" si="370"/>
        <v>3</v>
      </c>
      <c r="X3952" t="str">
        <f t="shared" si="371"/>
        <v>413</v>
      </c>
      <c r="Y3952" t="str">
        <f>IF(Table1[[#This Row],[RFM_Score]]="555","Champion", IF(AND(J3952&gt;=4,V3952&gt;=4),"Loyal", IF(U3952&lt;=2,"At Risk", IF(W3952&gt;=4,"Potential Loyalist","Others"))))</f>
        <v>Others</v>
      </c>
    </row>
    <row r="3953" spans="1:25">
      <c r="A3953" t="s">
        <v>1468</v>
      </c>
      <c r="B3953">
        <v>44</v>
      </c>
      <c r="C3953" t="s">
        <v>24</v>
      </c>
      <c r="D3953" t="s">
        <v>20</v>
      </c>
      <c r="E3953" s="6" t="s">
        <v>16023</v>
      </c>
      <c r="F3953" t="s">
        <v>37</v>
      </c>
      <c r="G3953">
        <v>4</v>
      </c>
      <c r="H3953">
        <v>4</v>
      </c>
      <c r="I3953">
        <v>45</v>
      </c>
      <c r="J3953">
        <v>4</v>
      </c>
      <c r="K3953">
        <v>187.28</v>
      </c>
      <c r="L3953" t="str">
        <f t="shared" si="366"/>
        <v/>
      </c>
      <c r="M3953">
        <v>3</v>
      </c>
      <c r="N3953" t="str">
        <f t="shared" si="367"/>
        <v/>
      </c>
      <c r="O3953">
        <v>3</v>
      </c>
      <c r="P3953" s="11">
        <v>1</v>
      </c>
      <c r="Q3953" s="11">
        <v>8.8888888888888795E-2</v>
      </c>
      <c r="R3953" s="12">
        <v>62.426666666666598</v>
      </c>
      <c r="S3953" t="s">
        <v>22</v>
      </c>
      <c r="T3953">
        <v>0</v>
      </c>
      <c r="U3953">
        <f t="shared" si="368"/>
        <v>5</v>
      </c>
      <c r="V3953">
        <f t="shared" si="369"/>
        <v>1</v>
      </c>
      <c r="W3953">
        <f t="shared" si="370"/>
        <v>3</v>
      </c>
      <c r="X3953" t="str">
        <f t="shared" si="371"/>
        <v>513</v>
      </c>
      <c r="Y3953" t="str">
        <f>IF(Table1[[#This Row],[RFM_Score]]="555","Champion", IF(AND(J3953&gt;=4,V3953&gt;=4),"Loyal", IF(U3953&lt;=2,"At Risk", IF(W3953&gt;=4,"Potential Loyalist","Others"))))</f>
        <v>Others</v>
      </c>
    </row>
    <row r="3954" spans="1:25">
      <c r="A3954" t="s">
        <v>3869</v>
      </c>
      <c r="B3954">
        <v>47</v>
      </c>
      <c r="C3954" t="s">
        <v>19</v>
      </c>
      <c r="D3954" t="s">
        <v>25</v>
      </c>
      <c r="E3954" s="6" t="s">
        <v>16024</v>
      </c>
      <c r="F3954" t="s">
        <v>30</v>
      </c>
      <c r="G3954">
        <v>3</v>
      </c>
      <c r="H3954">
        <v>2</v>
      </c>
      <c r="I3954">
        <v>46</v>
      </c>
      <c r="J3954">
        <v>1</v>
      </c>
      <c r="K3954">
        <v>187.28</v>
      </c>
      <c r="L3954" t="str">
        <f t="shared" si="366"/>
        <v/>
      </c>
      <c r="M3954">
        <v>3</v>
      </c>
      <c r="N3954" t="str">
        <f t="shared" si="367"/>
        <v/>
      </c>
      <c r="O3954">
        <v>7</v>
      </c>
      <c r="P3954" s="11">
        <v>0.66666666666666596</v>
      </c>
      <c r="Q3954" s="11">
        <v>2.1739130434782601E-2</v>
      </c>
      <c r="R3954" s="12">
        <v>62.426666666666598</v>
      </c>
      <c r="S3954" t="s">
        <v>22</v>
      </c>
      <c r="T3954">
        <v>0</v>
      </c>
      <c r="U3954">
        <f t="shared" si="368"/>
        <v>5</v>
      </c>
      <c r="V3954">
        <f t="shared" si="369"/>
        <v>1</v>
      </c>
      <c r="W3954">
        <f t="shared" si="370"/>
        <v>3</v>
      </c>
      <c r="X3954" t="str">
        <f t="shared" si="371"/>
        <v>513</v>
      </c>
      <c r="Y3954" t="str">
        <f>IF(Table1[[#This Row],[RFM_Score]]="555","Champion", IF(AND(J3954&gt;=4,V3954&gt;=4),"Loyal", IF(U3954&lt;=2,"At Risk", IF(W3954&gt;=4,"Potential Loyalist","Others"))))</f>
        <v>Others</v>
      </c>
    </row>
    <row r="3955" spans="1:25">
      <c r="A3955" t="s">
        <v>10679</v>
      </c>
      <c r="B3955">
        <v>47</v>
      </c>
      <c r="C3955" t="s">
        <v>24</v>
      </c>
      <c r="D3955" t="s">
        <v>29</v>
      </c>
      <c r="E3955" s="6" t="s">
        <v>16025</v>
      </c>
      <c r="F3955" t="s">
        <v>60</v>
      </c>
      <c r="G3955">
        <v>4</v>
      </c>
      <c r="H3955">
        <v>2</v>
      </c>
      <c r="I3955">
        <v>57</v>
      </c>
      <c r="J3955">
        <v>2</v>
      </c>
      <c r="K3955">
        <v>187</v>
      </c>
      <c r="L3955" t="str">
        <f t="shared" si="366"/>
        <v/>
      </c>
      <c r="M3955">
        <v>3</v>
      </c>
      <c r="N3955" t="str">
        <f t="shared" si="367"/>
        <v/>
      </c>
      <c r="O3955">
        <v>23</v>
      </c>
      <c r="P3955" s="11">
        <v>0.5</v>
      </c>
      <c r="Q3955" s="11">
        <v>3.5087719298245598E-2</v>
      </c>
      <c r="R3955" s="12">
        <v>62.3333333333333</v>
      </c>
      <c r="S3955" t="s">
        <v>22</v>
      </c>
      <c r="T3955">
        <v>1</v>
      </c>
      <c r="U3955">
        <f t="shared" si="368"/>
        <v>4</v>
      </c>
      <c r="V3955">
        <f t="shared" si="369"/>
        <v>1</v>
      </c>
      <c r="W3955">
        <f t="shared" si="370"/>
        <v>3</v>
      </c>
      <c r="X3955" t="str">
        <f t="shared" si="371"/>
        <v>413</v>
      </c>
      <c r="Y3955" t="str">
        <f>IF(Table1[[#This Row],[RFM_Score]]="555","Champion", IF(AND(J3955&gt;=4,V3955&gt;=4),"Loyal", IF(U3955&lt;=2,"At Risk", IF(W3955&gt;=4,"Potential Loyalist","Others"))))</f>
        <v>Others</v>
      </c>
    </row>
    <row r="3956" spans="1:25">
      <c r="A3956" t="s">
        <v>3982</v>
      </c>
      <c r="B3956">
        <v>45</v>
      </c>
      <c r="C3956" t="s">
        <v>19</v>
      </c>
      <c r="D3956" t="s">
        <v>41</v>
      </c>
      <c r="E3956" s="6" t="s">
        <v>16026</v>
      </c>
      <c r="F3956" t="s">
        <v>62</v>
      </c>
      <c r="G3956">
        <v>3</v>
      </c>
      <c r="H3956">
        <v>2</v>
      </c>
      <c r="I3956">
        <v>45</v>
      </c>
      <c r="J3956">
        <v>1</v>
      </c>
      <c r="K3956">
        <v>186.43</v>
      </c>
      <c r="L3956" t="str">
        <f t="shared" si="366"/>
        <v/>
      </c>
      <c r="M3956">
        <v>3</v>
      </c>
      <c r="N3956" t="str">
        <f t="shared" si="367"/>
        <v/>
      </c>
      <c r="O3956">
        <v>1</v>
      </c>
      <c r="P3956" s="11">
        <v>0.66666666666666596</v>
      </c>
      <c r="Q3956" s="11">
        <v>2.2222222222222199E-2</v>
      </c>
      <c r="R3956" s="12">
        <v>62.143333333333302</v>
      </c>
      <c r="S3956" t="s">
        <v>22</v>
      </c>
      <c r="T3956">
        <v>0</v>
      </c>
      <c r="U3956">
        <f t="shared" si="368"/>
        <v>5</v>
      </c>
      <c r="V3956">
        <f t="shared" si="369"/>
        <v>1</v>
      </c>
      <c r="W3956">
        <f t="shared" si="370"/>
        <v>3</v>
      </c>
      <c r="X3956" t="str">
        <f t="shared" si="371"/>
        <v>513</v>
      </c>
      <c r="Y3956" t="str">
        <f>IF(Table1[[#This Row],[RFM_Score]]="555","Champion", IF(AND(J3956&gt;=4,V3956&gt;=4),"Loyal", IF(U3956&lt;=2,"At Risk", IF(W3956&gt;=4,"Potential Loyalist","Others"))))</f>
        <v>Others</v>
      </c>
    </row>
    <row r="3957" spans="1:25">
      <c r="A3957" t="s">
        <v>8240</v>
      </c>
      <c r="B3957">
        <v>25</v>
      </c>
      <c r="C3957" t="s">
        <v>24</v>
      </c>
      <c r="D3957" t="s">
        <v>20</v>
      </c>
      <c r="E3957" s="6" t="s">
        <v>16027</v>
      </c>
      <c r="F3957" t="s">
        <v>60</v>
      </c>
      <c r="G3957">
        <v>4</v>
      </c>
      <c r="H3957">
        <v>2</v>
      </c>
      <c r="I3957">
        <v>45</v>
      </c>
      <c r="J3957">
        <v>3</v>
      </c>
      <c r="K3957">
        <v>186.25</v>
      </c>
      <c r="L3957" t="str">
        <f t="shared" si="366"/>
        <v/>
      </c>
      <c r="M3957">
        <v>3</v>
      </c>
      <c r="N3957" t="str">
        <f t="shared" si="367"/>
        <v/>
      </c>
      <c r="O3957">
        <v>4</v>
      </c>
      <c r="P3957" s="11">
        <v>0.5</v>
      </c>
      <c r="Q3957" s="11">
        <v>6.6666666666666596E-2</v>
      </c>
      <c r="R3957" s="12">
        <v>62.0833333333333</v>
      </c>
      <c r="S3957" t="s">
        <v>22</v>
      </c>
      <c r="T3957">
        <v>0</v>
      </c>
      <c r="U3957">
        <f t="shared" si="368"/>
        <v>5</v>
      </c>
      <c r="V3957">
        <f t="shared" si="369"/>
        <v>1</v>
      </c>
      <c r="W3957">
        <f t="shared" si="370"/>
        <v>3</v>
      </c>
      <c r="X3957" t="str">
        <f t="shared" si="371"/>
        <v>513</v>
      </c>
      <c r="Y3957" t="str">
        <f>IF(Table1[[#This Row],[RFM_Score]]="555","Champion", IF(AND(J3957&gt;=4,V3957&gt;=4),"Loyal", IF(U3957&lt;=2,"At Risk", IF(W3957&gt;=4,"Potential Loyalist","Others"))))</f>
        <v>Others</v>
      </c>
    </row>
    <row r="3958" spans="1:25">
      <c r="A3958" t="s">
        <v>11583</v>
      </c>
      <c r="B3958">
        <v>37</v>
      </c>
      <c r="C3958" t="s">
        <v>24</v>
      </c>
      <c r="D3958" t="s">
        <v>25</v>
      </c>
      <c r="E3958" s="6" t="s">
        <v>16028</v>
      </c>
      <c r="F3958" t="s">
        <v>30</v>
      </c>
      <c r="G3958">
        <v>4</v>
      </c>
      <c r="H3958">
        <v>2</v>
      </c>
      <c r="I3958">
        <v>40</v>
      </c>
      <c r="J3958">
        <v>1</v>
      </c>
      <c r="K3958">
        <v>186.16</v>
      </c>
      <c r="L3958" t="str">
        <f t="shared" si="366"/>
        <v/>
      </c>
      <c r="M3958">
        <v>3</v>
      </c>
      <c r="N3958" t="str">
        <f t="shared" si="367"/>
        <v/>
      </c>
      <c r="O3958">
        <v>40</v>
      </c>
      <c r="P3958" s="11">
        <v>0.5</v>
      </c>
      <c r="Q3958" s="11">
        <v>2.5000000000000001E-2</v>
      </c>
      <c r="R3958" s="12">
        <v>62.053333333333299</v>
      </c>
      <c r="S3958" t="s">
        <v>22</v>
      </c>
      <c r="T3958">
        <v>1</v>
      </c>
      <c r="U3958">
        <f t="shared" si="368"/>
        <v>4</v>
      </c>
      <c r="V3958">
        <f t="shared" si="369"/>
        <v>1</v>
      </c>
      <c r="W3958">
        <f t="shared" si="370"/>
        <v>3</v>
      </c>
      <c r="X3958" t="str">
        <f t="shared" si="371"/>
        <v>413</v>
      </c>
      <c r="Y3958" t="str">
        <f>IF(Table1[[#This Row],[RFM_Score]]="555","Champion", IF(AND(J3958&gt;=4,V3958&gt;=4),"Loyal", IF(U3958&lt;=2,"At Risk", IF(W3958&gt;=4,"Potential Loyalist","Others"))))</f>
        <v>Others</v>
      </c>
    </row>
    <row r="3959" spans="1:25">
      <c r="A3959" t="s">
        <v>3255</v>
      </c>
      <c r="B3959">
        <v>26</v>
      </c>
      <c r="C3959" t="s">
        <v>24</v>
      </c>
      <c r="D3959" t="s">
        <v>29</v>
      </c>
      <c r="E3959" s="6" t="s">
        <v>16029</v>
      </c>
      <c r="F3959" t="s">
        <v>37</v>
      </c>
      <c r="G3959">
        <v>1</v>
      </c>
      <c r="H3959">
        <v>0</v>
      </c>
      <c r="I3959">
        <v>39</v>
      </c>
      <c r="J3959">
        <v>1</v>
      </c>
      <c r="K3959">
        <v>186</v>
      </c>
      <c r="L3959" t="str">
        <f t="shared" si="366"/>
        <v/>
      </c>
      <c r="M3959">
        <v>3</v>
      </c>
      <c r="N3959" t="str">
        <f t="shared" si="367"/>
        <v/>
      </c>
      <c r="O3959">
        <v>2</v>
      </c>
      <c r="P3959" s="11">
        <v>0</v>
      </c>
      <c r="Q3959" s="11">
        <v>2.5641025641025599E-2</v>
      </c>
      <c r="R3959" s="12">
        <v>62</v>
      </c>
      <c r="S3959" t="s">
        <v>22</v>
      </c>
      <c r="T3959">
        <v>0</v>
      </c>
      <c r="U3959">
        <f t="shared" si="368"/>
        <v>5</v>
      </c>
      <c r="V3959">
        <f t="shared" si="369"/>
        <v>1</v>
      </c>
      <c r="W3959">
        <f t="shared" si="370"/>
        <v>3</v>
      </c>
      <c r="X3959" t="str">
        <f t="shared" si="371"/>
        <v>513</v>
      </c>
      <c r="Y3959" t="str">
        <f>IF(Table1[[#This Row],[RFM_Score]]="555","Champion", IF(AND(J3959&gt;=4,V3959&gt;=4),"Loyal", IF(U3959&lt;=2,"At Risk", IF(W3959&gt;=4,"Potential Loyalist","Others"))))</f>
        <v>Others</v>
      </c>
    </row>
    <row r="3960" spans="1:25">
      <c r="A3960" t="s">
        <v>11525</v>
      </c>
      <c r="B3960">
        <v>27</v>
      </c>
      <c r="C3960" t="s">
        <v>24</v>
      </c>
      <c r="D3960" t="s">
        <v>49</v>
      </c>
      <c r="E3960" s="6" t="s">
        <v>16030</v>
      </c>
      <c r="F3960" t="s">
        <v>37</v>
      </c>
      <c r="G3960">
        <v>3</v>
      </c>
      <c r="H3960">
        <v>2</v>
      </c>
      <c r="I3960">
        <v>50</v>
      </c>
      <c r="J3960">
        <v>3</v>
      </c>
      <c r="K3960">
        <v>185.79</v>
      </c>
      <c r="L3960" t="str">
        <f t="shared" si="366"/>
        <v/>
      </c>
      <c r="M3960">
        <v>3</v>
      </c>
      <c r="N3960" t="str">
        <f t="shared" si="367"/>
        <v/>
      </c>
      <c r="O3960">
        <v>19</v>
      </c>
      <c r="P3960" s="11">
        <v>0.66666666666666596</v>
      </c>
      <c r="Q3960" s="11">
        <v>0.06</v>
      </c>
      <c r="R3960" s="12">
        <v>61.93</v>
      </c>
      <c r="S3960" t="s">
        <v>22</v>
      </c>
      <c r="T3960">
        <v>0</v>
      </c>
      <c r="U3960">
        <f t="shared" si="368"/>
        <v>5</v>
      </c>
      <c r="V3960">
        <f t="shared" si="369"/>
        <v>1</v>
      </c>
      <c r="W3960">
        <f t="shared" si="370"/>
        <v>3</v>
      </c>
      <c r="X3960" t="str">
        <f t="shared" si="371"/>
        <v>513</v>
      </c>
      <c r="Y3960" t="str">
        <f>IF(Table1[[#This Row],[RFM_Score]]="555","Champion", IF(AND(J3960&gt;=4,V3960&gt;=4),"Loyal", IF(U3960&lt;=2,"At Risk", IF(W3960&gt;=4,"Potential Loyalist","Others"))))</f>
        <v>Others</v>
      </c>
    </row>
    <row r="3961" spans="1:25">
      <c r="A3961" t="s">
        <v>2308</v>
      </c>
      <c r="B3961">
        <v>29</v>
      </c>
      <c r="C3961" t="s">
        <v>24</v>
      </c>
      <c r="D3961" t="s">
        <v>46</v>
      </c>
      <c r="E3961" s="6" t="s">
        <v>16031</v>
      </c>
      <c r="F3961" t="s">
        <v>26</v>
      </c>
      <c r="G3961">
        <v>3</v>
      </c>
      <c r="H3961">
        <v>0</v>
      </c>
      <c r="I3961">
        <v>41</v>
      </c>
      <c r="J3961">
        <v>2</v>
      </c>
      <c r="K3961">
        <v>185.65</v>
      </c>
      <c r="L3961" t="str">
        <f t="shared" si="366"/>
        <v/>
      </c>
      <c r="M3961">
        <v>3</v>
      </c>
      <c r="N3961" t="str">
        <f t="shared" si="367"/>
        <v/>
      </c>
      <c r="O3961">
        <v>0</v>
      </c>
      <c r="P3961" s="11">
        <v>0</v>
      </c>
      <c r="Q3961" s="11">
        <v>4.8780487804878002E-2</v>
      </c>
      <c r="R3961" s="12">
        <v>61.883333333333297</v>
      </c>
      <c r="S3961" t="s">
        <v>22</v>
      </c>
      <c r="T3961">
        <v>0</v>
      </c>
      <c r="U3961">
        <f t="shared" si="368"/>
        <v>5</v>
      </c>
      <c r="V3961">
        <f t="shared" si="369"/>
        <v>1</v>
      </c>
      <c r="W3961">
        <f t="shared" si="370"/>
        <v>3</v>
      </c>
      <c r="X3961" t="str">
        <f t="shared" si="371"/>
        <v>513</v>
      </c>
      <c r="Y3961" t="str">
        <f>IF(Table1[[#This Row],[RFM_Score]]="555","Champion", IF(AND(J3961&gt;=4,V3961&gt;=4),"Loyal", IF(U3961&lt;=2,"At Risk", IF(W3961&gt;=4,"Potential Loyalist","Others"))))</f>
        <v>Others</v>
      </c>
    </row>
    <row r="3962" spans="1:25">
      <c r="A3962" t="s">
        <v>467</v>
      </c>
      <c r="B3962">
        <v>20</v>
      </c>
      <c r="C3962" t="s">
        <v>24</v>
      </c>
      <c r="D3962" t="s">
        <v>25</v>
      </c>
      <c r="E3962" s="6" t="s">
        <v>16032</v>
      </c>
      <c r="F3962" t="s">
        <v>21</v>
      </c>
      <c r="G3962">
        <v>2</v>
      </c>
      <c r="H3962">
        <v>0</v>
      </c>
      <c r="I3962">
        <v>57</v>
      </c>
      <c r="J3962">
        <v>3</v>
      </c>
      <c r="K3962">
        <v>185.36</v>
      </c>
      <c r="L3962" t="str">
        <f t="shared" si="366"/>
        <v/>
      </c>
      <c r="M3962">
        <v>3</v>
      </c>
      <c r="N3962" t="str">
        <f t="shared" si="367"/>
        <v/>
      </c>
      <c r="O3962">
        <v>29</v>
      </c>
      <c r="P3962" s="11">
        <v>0</v>
      </c>
      <c r="Q3962" s="11">
        <v>5.2631578947368397E-2</v>
      </c>
      <c r="R3962" s="12">
        <v>61.786666666666598</v>
      </c>
      <c r="S3962" t="s">
        <v>22</v>
      </c>
      <c r="T3962">
        <v>0</v>
      </c>
      <c r="U3962">
        <f t="shared" si="368"/>
        <v>4</v>
      </c>
      <c r="V3962">
        <f t="shared" si="369"/>
        <v>1</v>
      </c>
      <c r="W3962">
        <f t="shared" si="370"/>
        <v>3</v>
      </c>
      <c r="X3962" t="str">
        <f t="shared" si="371"/>
        <v>413</v>
      </c>
      <c r="Y3962" t="str">
        <f>IF(Table1[[#This Row],[RFM_Score]]="555","Champion", IF(AND(J3962&gt;=4,V3962&gt;=4),"Loyal", IF(U3962&lt;=2,"At Risk", IF(W3962&gt;=4,"Potential Loyalist","Others"))))</f>
        <v>Others</v>
      </c>
    </row>
    <row r="3963" spans="1:25">
      <c r="A3963" t="s">
        <v>8688</v>
      </c>
      <c r="B3963">
        <v>41</v>
      </c>
      <c r="C3963" t="s">
        <v>19</v>
      </c>
      <c r="D3963" t="s">
        <v>49</v>
      </c>
      <c r="E3963" s="6" t="s">
        <v>16033</v>
      </c>
      <c r="F3963" t="s">
        <v>60</v>
      </c>
      <c r="G3963">
        <v>7</v>
      </c>
      <c r="H3963">
        <v>2</v>
      </c>
      <c r="I3963">
        <v>56</v>
      </c>
      <c r="J3963">
        <v>3</v>
      </c>
      <c r="K3963">
        <v>185.33</v>
      </c>
      <c r="L3963" t="str">
        <f t="shared" si="366"/>
        <v/>
      </c>
      <c r="M3963">
        <v>3</v>
      </c>
      <c r="N3963" t="str">
        <f t="shared" si="367"/>
        <v/>
      </c>
      <c r="O3963">
        <v>5</v>
      </c>
      <c r="P3963" s="11">
        <v>0.28571428571428498</v>
      </c>
      <c r="Q3963" s="11">
        <v>5.3571428571428499E-2</v>
      </c>
      <c r="R3963" s="12">
        <v>61.7766666666666</v>
      </c>
      <c r="S3963" t="s">
        <v>22</v>
      </c>
      <c r="T3963">
        <v>0</v>
      </c>
      <c r="U3963">
        <f t="shared" si="368"/>
        <v>5</v>
      </c>
      <c r="V3963">
        <f t="shared" si="369"/>
        <v>1</v>
      </c>
      <c r="W3963">
        <f t="shared" si="370"/>
        <v>3</v>
      </c>
      <c r="X3963" t="str">
        <f t="shared" si="371"/>
        <v>513</v>
      </c>
      <c r="Y3963" t="str">
        <f>IF(Table1[[#This Row],[RFM_Score]]="555","Champion", IF(AND(J3963&gt;=4,V3963&gt;=4),"Loyal", IF(U3963&lt;=2,"At Risk", IF(W3963&gt;=4,"Potential Loyalist","Others"))))</f>
        <v>Others</v>
      </c>
    </row>
    <row r="3964" spans="1:25">
      <c r="A3964" t="s">
        <v>1277</v>
      </c>
      <c r="B3964">
        <v>30</v>
      </c>
      <c r="C3964" t="s">
        <v>19</v>
      </c>
      <c r="D3964" t="s">
        <v>29</v>
      </c>
      <c r="E3964" s="6" t="s">
        <v>16034</v>
      </c>
      <c r="F3964" t="s">
        <v>62</v>
      </c>
      <c r="G3964">
        <v>3</v>
      </c>
      <c r="H3964">
        <v>1</v>
      </c>
      <c r="I3964">
        <v>35</v>
      </c>
      <c r="J3964">
        <v>1</v>
      </c>
      <c r="K3964">
        <v>185.18</v>
      </c>
      <c r="L3964" t="str">
        <f t="shared" si="366"/>
        <v/>
      </c>
      <c r="M3964">
        <v>3</v>
      </c>
      <c r="N3964" t="str">
        <f t="shared" si="367"/>
        <v/>
      </c>
      <c r="O3964">
        <v>10</v>
      </c>
      <c r="P3964" s="11">
        <v>0.33333333333333298</v>
      </c>
      <c r="Q3964" s="11">
        <v>2.8571428571428501E-2</v>
      </c>
      <c r="R3964" s="12">
        <v>61.726666666666603</v>
      </c>
      <c r="S3964" t="s">
        <v>22</v>
      </c>
      <c r="T3964">
        <v>0</v>
      </c>
      <c r="U3964">
        <f t="shared" si="368"/>
        <v>5</v>
      </c>
      <c r="V3964">
        <f t="shared" si="369"/>
        <v>1</v>
      </c>
      <c r="W3964">
        <f t="shared" si="370"/>
        <v>3</v>
      </c>
      <c r="X3964" t="str">
        <f t="shared" si="371"/>
        <v>513</v>
      </c>
      <c r="Y3964" t="str">
        <f>IF(Table1[[#This Row],[RFM_Score]]="555","Champion", IF(AND(J3964&gt;=4,V3964&gt;=4),"Loyal", IF(U3964&lt;=2,"At Risk", IF(W3964&gt;=4,"Potential Loyalist","Others"))))</f>
        <v>Others</v>
      </c>
    </row>
    <row r="3965" spans="1:25">
      <c r="A3965" t="s">
        <v>6754</v>
      </c>
      <c r="B3965">
        <v>34</v>
      </c>
      <c r="C3965" t="s">
        <v>24</v>
      </c>
      <c r="D3965" t="s">
        <v>20</v>
      </c>
      <c r="E3965" s="6" t="s">
        <v>16035</v>
      </c>
      <c r="F3965" t="s">
        <v>26</v>
      </c>
      <c r="G3965">
        <v>5</v>
      </c>
      <c r="H3965">
        <v>2</v>
      </c>
      <c r="I3965">
        <v>56</v>
      </c>
      <c r="J3965">
        <v>3</v>
      </c>
      <c r="K3965">
        <v>185.05</v>
      </c>
      <c r="L3965" t="str">
        <f t="shared" si="366"/>
        <v/>
      </c>
      <c r="M3965">
        <v>3</v>
      </c>
      <c r="N3965" t="str">
        <f t="shared" si="367"/>
        <v/>
      </c>
      <c r="O3965">
        <v>32</v>
      </c>
      <c r="P3965" s="11">
        <v>0.4</v>
      </c>
      <c r="Q3965" s="11">
        <v>5.3571428571428499E-2</v>
      </c>
      <c r="R3965" s="12">
        <v>61.683333333333302</v>
      </c>
      <c r="S3965" t="s">
        <v>22</v>
      </c>
      <c r="T3965">
        <v>0</v>
      </c>
      <c r="U3965">
        <f t="shared" si="368"/>
        <v>4</v>
      </c>
      <c r="V3965">
        <f t="shared" si="369"/>
        <v>1</v>
      </c>
      <c r="W3965">
        <f t="shared" si="370"/>
        <v>3</v>
      </c>
      <c r="X3965" t="str">
        <f t="shared" si="371"/>
        <v>413</v>
      </c>
      <c r="Y3965" t="str">
        <f>IF(Table1[[#This Row],[RFM_Score]]="555","Champion", IF(AND(J3965&gt;=4,V3965&gt;=4),"Loyal", IF(U3965&lt;=2,"At Risk", IF(W3965&gt;=4,"Potential Loyalist","Others"))))</f>
        <v>Others</v>
      </c>
    </row>
    <row r="3966" spans="1:25">
      <c r="A3966" t="s">
        <v>10179</v>
      </c>
      <c r="B3966">
        <v>27</v>
      </c>
      <c r="C3966" t="s">
        <v>24</v>
      </c>
      <c r="D3966" t="s">
        <v>25</v>
      </c>
      <c r="E3966" s="6" t="s">
        <v>16036</v>
      </c>
      <c r="F3966" t="s">
        <v>26</v>
      </c>
      <c r="G3966">
        <v>4</v>
      </c>
      <c r="H3966">
        <v>2</v>
      </c>
      <c r="I3966">
        <v>36</v>
      </c>
      <c r="J3966">
        <v>2</v>
      </c>
      <c r="K3966">
        <v>184.66</v>
      </c>
      <c r="L3966" t="str">
        <f t="shared" si="366"/>
        <v/>
      </c>
      <c r="M3966">
        <v>3</v>
      </c>
      <c r="N3966" t="str">
        <f t="shared" si="367"/>
        <v/>
      </c>
      <c r="O3966">
        <v>31</v>
      </c>
      <c r="P3966" s="11">
        <v>0.5</v>
      </c>
      <c r="Q3966" s="11">
        <v>5.5555555555555497E-2</v>
      </c>
      <c r="R3966" s="12">
        <v>61.553333333333299</v>
      </c>
      <c r="S3966" t="s">
        <v>22</v>
      </c>
      <c r="T3966">
        <v>0</v>
      </c>
      <c r="U3966">
        <f t="shared" si="368"/>
        <v>4</v>
      </c>
      <c r="V3966">
        <f t="shared" si="369"/>
        <v>1</v>
      </c>
      <c r="W3966">
        <f t="shared" si="370"/>
        <v>3</v>
      </c>
      <c r="X3966" t="str">
        <f t="shared" si="371"/>
        <v>413</v>
      </c>
      <c r="Y3966" t="str">
        <f>IF(Table1[[#This Row],[RFM_Score]]="555","Champion", IF(AND(J3966&gt;=4,V3966&gt;=4),"Loyal", IF(U3966&lt;=2,"At Risk", IF(W3966&gt;=4,"Potential Loyalist","Others"))))</f>
        <v>Others</v>
      </c>
    </row>
    <row r="3967" spans="1:25">
      <c r="A3967" t="s">
        <v>11008</v>
      </c>
      <c r="B3967">
        <v>32</v>
      </c>
      <c r="C3967" t="s">
        <v>24</v>
      </c>
      <c r="D3967" t="s">
        <v>29</v>
      </c>
      <c r="E3967" s="6" t="s">
        <v>16037</v>
      </c>
      <c r="F3967" t="s">
        <v>21</v>
      </c>
      <c r="G3967">
        <v>4</v>
      </c>
      <c r="H3967">
        <v>0</v>
      </c>
      <c r="I3967">
        <v>50</v>
      </c>
      <c r="J3967">
        <v>1</v>
      </c>
      <c r="K3967">
        <v>184.65</v>
      </c>
      <c r="L3967" t="str">
        <f t="shared" si="366"/>
        <v/>
      </c>
      <c r="M3967">
        <v>3</v>
      </c>
      <c r="N3967" t="str">
        <f t="shared" si="367"/>
        <v/>
      </c>
      <c r="O3967">
        <v>14</v>
      </c>
      <c r="P3967" s="11">
        <v>0</v>
      </c>
      <c r="Q3967" s="11">
        <v>0.02</v>
      </c>
      <c r="R3967" s="12">
        <v>61.55</v>
      </c>
      <c r="S3967" t="s">
        <v>22</v>
      </c>
      <c r="T3967">
        <v>0</v>
      </c>
      <c r="U3967">
        <f t="shared" si="368"/>
        <v>5</v>
      </c>
      <c r="V3967">
        <f t="shared" si="369"/>
        <v>1</v>
      </c>
      <c r="W3967">
        <f t="shared" si="370"/>
        <v>3</v>
      </c>
      <c r="X3967" t="str">
        <f t="shared" si="371"/>
        <v>513</v>
      </c>
      <c r="Y3967" t="str">
        <f>IF(Table1[[#This Row],[RFM_Score]]="555","Champion", IF(AND(J3967&gt;=4,V3967&gt;=4),"Loyal", IF(U3967&lt;=2,"At Risk", IF(W3967&gt;=4,"Potential Loyalist","Others"))))</f>
        <v>Others</v>
      </c>
    </row>
    <row r="3968" spans="1:25">
      <c r="A3968" t="s">
        <v>11694</v>
      </c>
      <c r="B3968">
        <v>48</v>
      </c>
      <c r="C3968" t="s">
        <v>24</v>
      </c>
      <c r="D3968" t="s">
        <v>25</v>
      </c>
      <c r="E3968" s="6" t="s">
        <v>16038</v>
      </c>
      <c r="F3968" t="s">
        <v>21</v>
      </c>
      <c r="G3968">
        <v>4</v>
      </c>
      <c r="H3968">
        <v>1</v>
      </c>
      <c r="I3968">
        <v>40</v>
      </c>
      <c r="J3968">
        <v>0</v>
      </c>
      <c r="K3968">
        <v>184.57</v>
      </c>
      <c r="L3968" t="str">
        <f t="shared" si="366"/>
        <v/>
      </c>
      <c r="M3968">
        <v>3</v>
      </c>
      <c r="N3968" t="str">
        <f t="shared" si="367"/>
        <v/>
      </c>
      <c r="O3968">
        <v>37</v>
      </c>
      <c r="P3968" s="11">
        <v>0.25</v>
      </c>
      <c r="Q3968" s="11">
        <v>0</v>
      </c>
      <c r="R3968" s="12">
        <v>61.523333333333298</v>
      </c>
      <c r="S3968" t="s">
        <v>22</v>
      </c>
      <c r="T3968">
        <v>1</v>
      </c>
      <c r="U3968">
        <f t="shared" si="368"/>
        <v>4</v>
      </c>
      <c r="V3968">
        <f t="shared" si="369"/>
        <v>1</v>
      </c>
      <c r="W3968">
        <f t="shared" si="370"/>
        <v>3</v>
      </c>
      <c r="X3968" t="str">
        <f t="shared" si="371"/>
        <v>413</v>
      </c>
      <c r="Y3968" t="str">
        <f>IF(Table1[[#This Row],[RFM_Score]]="555","Champion", IF(AND(J3968&gt;=4,V3968&gt;=4),"Loyal", IF(U3968&lt;=2,"At Risk", IF(W3968&gt;=4,"Potential Loyalist","Others"))))</f>
        <v>Others</v>
      </c>
    </row>
    <row r="3969" spans="1:25">
      <c r="A3969" t="s">
        <v>10897</v>
      </c>
      <c r="B3969">
        <v>33</v>
      </c>
      <c r="C3969" t="s">
        <v>24</v>
      </c>
      <c r="D3969" t="s">
        <v>41</v>
      </c>
      <c r="E3969" s="6" t="s">
        <v>16039</v>
      </c>
      <c r="F3969" t="s">
        <v>26</v>
      </c>
      <c r="G3969">
        <v>3</v>
      </c>
      <c r="H3969">
        <v>3</v>
      </c>
      <c r="I3969">
        <v>51</v>
      </c>
      <c r="J3969">
        <v>1</v>
      </c>
      <c r="K3969">
        <v>184.41</v>
      </c>
      <c r="L3969" t="str">
        <f t="shared" si="366"/>
        <v/>
      </c>
      <c r="M3969">
        <v>3</v>
      </c>
      <c r="N3969" t="str">
        <f t="shared" si="367"/>
        <v/>
      </c>
      <c r="O3969">
        <v>4</v>
      </c>
      <c r="P3969" s="11">
        <v>1</v>
      </c>
      <c r="Q3969" s="11">
        <v>1.9607843137254902E-2</v>
      </c>
      <c r="R3969" s="12">
        <v>61.47</v>
      </c>
      <c r="S3969" t="s">
        <v>22</v>
      </c>
      <c r="T3969">
        <v>0</v>
      </c>
      <c r="U3969">
        <f t="shared" si="368"/>
        <v>5</v>
      </c>
      <c r="V3969">
        <f t="shared" si="369"/>
        <v>1</v>
      </c>
      <c r="W3969">
        <f t="shared" si="370"/>
        <v>3</v>
      </c>
      <c r="X3969" t="str">
        <f t="shared" si="371"/>
        <v>513</v>
      </c>
      <c r="Y3969" t="str">
        <f>IF(Table1[[#This Row],[RFM_Score]]="555","Champion", IF(AND(J3969&gt;=4,V3969&gt;=4),"Loyal", IF(U3969&lt;=2,"At Risk", IF(W3969&gt;=4,"Potential Loyalist","Others"))))</f>
        <v>Others</v>
      </c>
    </row>
    <row r="3970" spans="1:25">
      <c r="A3970" t="s">
        <v>6240</v>
      </c>
      <c r="B3970">
        <v>57</v>
      </c>
      <c r="C3970" t="s">
        <v>19</v>
      </c>
      <c r="D3970" t="s">
        <v>29</v>
      </c>
      <c r="E3970" s="6" t="s">
        <v>16040</v>
      </c>
      <c r="F3970" t="s">
        <v>26</v>
      </c>
      <c r="G3970">
        <v>5</v>
      </c>
      <c r="H3970">
        <v>3</v>
      </c>
      <c r="I3970">
        <v>39</v>
      </c>
      <c r="J3970">
        <v>1</v>
      </c>
      <c r="K3970">
        <v>184.3</v>
      </c>
      <c r="L3970" t="str">
        <f t="shared" ref="L3970:L4033" si="372">IF(OR(K3970&lt;$AC$10, K3970&gt;$AC$11), "OUTLIER", "")</f>
        <v/>
      </c>
      <c r="M3970">
        <v>3</v>
      </c>
      <c r="N3970" t="str">
        <f t="shared" ref="N3970:N4033" si="373">IF(OR(M3970&lt;$AC$16, M3970&gt;$AC$17), "OUTLIER", "")</f>
        <v/>
      </c>
      <c r="O3970">
        <v>20</v>
      </c>
      <c r="P3970" s="11">
        <v>0.6</v>
      </c>
      <c r="Q3970" s="11">
        <v>2.5641025641025599E-2</v>
      </c>
      <c r="R3970" s="12">
        <v>61.433333333333302</v>
      </c>
      <c r="S3970" t="s">
        <v>22</v>
      </c>
      <c r="T3970">
        <v>0</v>
      </c>
      <c r="U3970">
        <f t="shared" ref="U3970:U4033" si="374">IF(O3970&lt;=20,5,IF(O3970&lt;=40,4,IF(O3970&lt;=70,3,IF(O3970&lt;=100,2,1))))</f>
        <v>5</v>
      </c>
      <c r="V3970">
        <f t="shared" ref="V3970:V4033" si="375">IF(M3970&gt;=11,5,IF(M3970&gt;=9,4,IF(M3970&gt;=7,3,IF(M3970&gt;=5,2,1))))</f>
        <v>1</v>
      </c>
      <c r="W3970">
        <f t="shared" ref="W3970:W4033" si="376">IF(K3970&gt;=500,5,IF(K3970&gt;=300,4,IF(K3970&gt;=150,3,IF(K3970&gt;=50,2,1))))</f>
        <v>3</v>
      </c>
      <c r="X3970" t="str">
        <f t="shared" ref="X3970:X4033" si="377">U3970 &amp; V3970 &amp; W3970</f>
        <v>513</v>
      </c>
      <c r="Y3970" t="str">
        <f>IF(Table1[[#This Row],[RFM_Score]]="555","Champion", IF(AND(J3970&gt;=4,V3970&gt;=4),"Loyal", IF(U3970&lt;=2,"At Risk", IF(W3970&gt;=4,"Potential Loyalist","Others"))))</f>
        <v>Others</v>
      </c>
    </row>
    <row r="3971" spans="1:25">
      <c r="A3971" t="s">
        <v>6542</v>
      </c>
      <c r="B3971">
        <v>31</v>
      </c>
      <c r="C3971" t="s">
        <v>19</v>
      </c>
      <c r="D3971" t="s">
        <v>20</v>
      </c>
      <c r="E3971" s="6" t="s">
        <v>16041</v>
      </c>
      <c r="F3971" t="s">
        <v>37</v>
      </c>
      <c r="G3971">
        <v>5</v>
      </c>
      <c r="H3971">
        <v>3</v>
      </c>
      <c r="I3971">
        <v>44</v>
      </c>
      <c r="J3971">
        <v>1</v>
      </c>
      <c r="K3971">
        <v>183.71</v>
      </c>
      <c r="L3971" t="str">
        <f t="shared" si="372"/>
        <v/>
      </c>
      <c r="M3971">
        <v>3</v>
      </c>
      <c r="N3971" t="str">
        <f t="shared" si="373"/>
        <v/>
      </c>
      <c r="O3971">
        <v>26</v>
      </c>
      <c r="P3971" s="11">
        <v>0.6</v>
      </c>
      <c r="Q3971" s="11">
        <v>2.27272727272727E-2</v>
      </c>
      <c r="R3971" s="12">
        <v>61.236666666666601</v>
      </c>
      <c r="S3971" t="s">
        <v>22</v>
      </c>
      <c r="T3971">
        <v>0</v>
      </c>
      <c r="U3971">
        <f t="shared" si="374"/>
        <v>4</v>
      </c>
      <c r="V3971">
        <f t="shared" si="375"/>
        <v>1</v>
      </c>
      <c r="W3971">
        <f t="shared" si="376"/>
        <v>3</v>
      </c>
      <c r="X3971" t="str">
        <f t="shared" si="377"/>
        <v>413</v>
      </c>
      <c r="Y3971" t="str">
        <f>IF(Table1[[#This Row],[RFM_Score]]="555","Champion", IF(AND(J3971&gt;=4,V3971&gt;=4),"Loyal", IF(U3971&lt;=2,"At Risk", IF(W3971&gt;=4,"Potential Loyalist","Others"))))</f>
        <v>Others</v>
      </c>
    </row>
    <row r="3972" spans="1:25">
      <c r="A3972" t="s">
        <v>4884</v>
      </c>
      <c r="B3972">
        <v>28</v>
      </c>
      <c r="C3972" t="s">
        <v>24</v>
      </c>
      <c r="D3972" t="s">
        <v>25</v>
      </c>
      <c r="E3972" s="6" t="s">
        <v>16042</v>
      </c>
      <c r="F3972" t="s">
        <v>30</v>
      </c>
      <c r="G3972">
        <v>3</v>
      </c>
      <c r="H3972">
        <v>1</v>
      </c>
      <c r="I3972">
        <v>59</v>
      </c>
      <c r="J3972">
        <v>4</v>
      </c>
      <c r="K3972">
        <v>183.59</v>
      </c>
      <c r="L3972" t="str">
        <f t="shared" si="372"/>
        <v/>
      </c>
      <c r="M3972">
        <v>3</v>
      </c>
      <c r="N3972" t="str">
        <f t="shared" si="373"/>
        <v/>
      </c>
      <c r="O3972">
        <v>84</v>
      </c>
      <c r="P3972" s="11">
        <v>0.33333333333333298</v>
      </c>
      <c r="Q3972" s="11">
        <v>6.7796610169491497E-2</v>
      </c>
      <c r="R3972" s="12">
        <v>61.196666666666601</v>
      </c>
      <c r="S3972" t="s">
        <v>22</v>
      </c>
      <c r="T3972">
        <v>0</v>
      </c>
      <c r="U3972">
        <f t="shared" si="374"/>
        <v>2</v>
      </c>
      <c r="V3972">
        <f t="shared" si="375"/>
        <v>1</v>
      </c>
      <c r="W3972">
        <f t="shared" si="376"/>
        <v>3</v>
      </c>
      <c r="X3972" t="str">
        <f t="shared" si="377"/>
        <v>213</v>
      </c>
      <c r="Y3972" t="str">
        <f>IF(Table1[[#This Row],[RFM_Score]]="555","Champion", IF(AND(J3972&gt;=4,V3972&gt;=4),"Loyal", IF(U3972&lt;=2,"At Risk", IF(W3972&gt;=4,"Potential Loyalist","Others"))))</f>
        <v>At Risk</v>
      </c>
    </row>
    <row r="3973" spans="1:25">
      <c r="A3973" t="s">
        <v>7217</v>
      </c>
      <c r="B3973">
        <v>38</v>
      </c>
      <c r="C3973" t="s">
        <v>33</v>
      </c>
      <c r="D3973" t="s">
        <v>29</v>
      </c>
      <c r="E3973" s="6" t="s">
        <v>16043</v>
      </c>
      <c r="F3973" t="s">
        <v>30</v>
      </c>
      <c r="G3973">
        <v>4</v>
      </c>
      <c r="H3973">
        <v>1</v>
      </c>
      <c r="I3973">
        <v>60</v>
      </c>
      <c r="J3973">
        <v>5</v>
      </c>
      <c r="K3973">
        <v>183.55</v>
      </c>
      <c r="L3973" t="str">
        <f t="shared" si="372"/>
        <v/>
      </c>
      <c r="M3973">
        <v>3</v>
      </c>
      <c r="N3973" t="str">
        <f t="shared" si="373"/>
        <v/>
      </c>
      <c r="O3973">
        <v>12</v>
      </c>
      <c r="P3973" s="11">
        <v>0.25</v>
      </c>
      <c r="Q3973" s="11">
        <v>8.3333333333333301E-2</v>
      </c>
      <c r="R3973" s="12">
        <v>61.183333333333302</v>
      </c>
      <c r="S3973" t="s">
        <v>22</v>
      </c>
      <c r="T3973">
        <v>0</v>
      </c>
      <c r="U3973">
        <f t="shared" si="374"/>
        <v>5</v>
      </c>
      <c r="V3973">
        <f t="shared" si="375"/>
        <v>1</v>
      </c>
      <c r="W3973">
        <f t="shared" si="376"/>
        <v>3</v>
      </c>
      <c r="X3973" t="str">
        <f t="shared" si="377"/>
        <v>513</v>
      </c>
      <c r="Y3973" t="str">
        <f>IF(Table1[[#This Row],[RFM_Score]]="555","Champion", IF(AND(J3973&gt;=4,V3973&gt;=4),"Loyal", IF(U3973&lt;=2,"At Risk", IF(W3973&gt;=4,"Potential Loyalist","Others"))))</f>
        <v>Others</v>
      </c>
    </row>
    <row r="3974" spans="1:25">
      <c r="A3974" t="s">
        <v>8906</v>
      </c>
      <c r="B3974">
        <v>18</v>
      </c>
      <c r="C3974" t="s">
        <v>24</v>
      </c>
      <c r="D3974" t="s">
        <v>29</v>
      </c>
      <c r="E3974" s="6" t="s">
        <v>16044</v>
      </c>
      <c r="F3974" t="s">
        <v>62</v>
      </c>
      <c r="G3974">
        <v>2</v>
      </c>
      <c r="H3974">
        <v>1</v>
      </c>
      <c r="I3974">
        <v>54</v>
      </c>
      <c r="J3974">
        <v>3</v>
      </c>
      <c r="K3974">
        <v>182.86</v>
      </c>
      <c r="L3974" t="str">
        <f t="shared" si="372"/>
        <v/>
      </c>
      <c r="M3974">
        <v>3</v>
      </c>
      <c r="N3974" t="str">
        <f t="shared" si="373"/>
        <v/>
      </c>
      <c r="O3974">
        <v>2</v>
      </c>
      <c r="P3974" s="11">
        <v>0.5</v>
      </c>
      <c r="Q3974" s="11">
        <v>5.5555555555555497E-2</v>
      </c>
      <c r="R3974" s="12">
        <v>60.953333333333298</v>
      </c>
      <c r="S3974" t="s">
        <v>22</v>
      </c>
      <c r="T3974">
        <v>0</v>
      </c>
      <c r="U3974">
        <f t="shared" si="374"/>
        <v>5</v>
      </c>
      <c r="V3974">
        <f t="shared" si="375"/>
        <v>1</v>
      </c>
      <c r="W3974">
        <f t="shared" si="376"/>
        <v>3</v>
      </c>
      <c r="X3974" t="str">
        <f t="shared" si="377"/>
        <v>513</v>
      </c>
      <c r="Y3974" t="str">
        <f>IF(Table1[[#This Row],[RFM_Score]]="555","Champion", IF(AND(J3974&gt;=4,V3974&gt;=4),"Loyal", IF(U3974&lt;=2,"At Risk", IF(W3974&gt;=4,"Potential Loyalist","Others"))))</f>
        <v>Others</v>
      </c>
    </row>
    <row r="3975" spans="1:25">
      <c r="A3975" t="s">
        <v>9142</v>
      </c>
      <c r="B3975">
        <v>30</v>
      </c>
      <c r="C3975" t="s">
        <v>19</v>
      </c>
      <c r="D3975" t="s">
        <v>29</v>
      </c>
      <c r="E3975" s="6" t="s">
        <v>16045</v>
      </c>
      <c r="F3975" t="s">
        <v>37</v>
      </c>
      <c r="G3975">
        <v>2</v>
      </c>
      <c r="H3975">
        <v>0</v>
      </c>
      <c r="I3975">
        <v>51</v>
      </c>
      <c r="J3975">
        <v>7</v>
      </c>
      <c r="K3975">
        <v>182.76</v>
      </c>
      <c r="L3975" t="str">
        <f t="shared" si="372"/>
        <v/>
      </c>
      <c r="M3975">
        <v>3</v>
      </c>
      <c r="N3975" t="str">
        <f t="shared" si="373"/>
        <v/>
      </c>
      <c r="O3975">
        <v>23</v>
      </c>
      <c r="P3975" s="11">
        <v>0</v>
      </c>
      <c r="Q3975" s="11">
        <v>0.13725490196078399</v>
      </c>
      <c r="R3975" s="12">
        <v>60.919999999999902</v>
      </c>
      <c r="S3975" t="s">
        <v>22</v>
      </c>
      <c r="T3975">
        <v>1</v>
      </c>
      <c r="U3975">
        <f t="shared" si="374"/>
        <v>4</v>
      </c>
      <c r="V3975">
        <f t="shared" si="375"/>
        <v>1</v>
      </c>
      <c r="W3975">
        <f t="shared" si="376"/>
        <v>3</v>
      </c>
      <c r="X3975" t="str">
        <f t="shared" si="377"/>
        <v>413</v>
      </c>
      <c r="Y3975" t="str">
        <f>IF(Table1[[#This Row],[RFM_Score]]="555","Champion", IF(AND(J3975&gt;=4,V3975&gt;=4),"Loyal", IF(U3975&lt;=2,"At Risk", IF(W3975&gt;=4,"Potential Loyalist","Others"))))</f>
        <v>Others</v>
      </c>
    </row>
    <row r="3976" spans="1:25">
      <c r="A3976" t="s">
        <v>10012</v>
      </c>
      <c r="B3976">
        <v>28</v>
      </c>
      <c r="C3976" t="s">
        <v>19</v>
      </c>
      <c r="D3976" t="s">
        <v>35</v>
      </c>
      <c r="E3976" s="6" t="s">
        <v>16046</v>
      </c>
      <c r="F3976" t="s">
        <v>30</v>
      </c>
      <c r="G3976">
        <v>3</v>
      </c>
      <c r="H3976">
        <v>1</v>
      </c>
      <c r="I3976">
        <v>46</v>
      </c>
      <c r="J3976">
        <v>2</v>
      </c>
      <c r="K3976">
        <v>182.66</v>
      </c>
      <c r="L3976" t="str">
        <f t="shared" si="372"/>
        <v/>
      </c>
      <c r="M3976">
        <v>3</v>
      </c>
      <c r="N3976" t="str">
        <f t="shared" si="373"/>
        <v/>
      </c>
      <c r="O3976">
        <v>7</v>
      </c>
      <c r="P3976" s="11">
        <v>0.33333333333333298</v>
      </c>
      <c r="Q3976" s="11">
        <v>4.3478260869565202E-2</v>
      </c>
      <c r="R3976" s="12">
        <v>60.886666666666599</v>
      </c>
      <c r="S3976" t="s">
        <v>22</v>
      </c>
      <c r="T3976">
        <v>0</v>
      </c>
      <c r="U3976">
        <f t="shared" si="374"/>
        <v>5</v>
      </c>
      <c r="V3976">
        <f t="shared" si="375"/>
        <v>1</v>
      </c>
      <c r="W3976">
        <f t="shared" si="376"/>
        <v>3</v>
      </c>
      <c r="X3976" t="str">
        <f t="shared" si="377"/>
        <v>513</v>
      </c>
      <c r="Y3976" t="str">
        <f>IF(Table1[[#This Row],[RFM_Score]]="555","Champion", IF(AND(J3976&gt;=4,V3976&gt;=4),"Loyal", IF(U3976&lt;=2,"At Risk", IF(W3976&gt;=4,"Potential Loyalist","Others"))))</f>
        <v>Others</v>
      </c>
    </row>
    <row r="3977" spans="1:25">
      <c r="A3977" t="s">
        <v>1358</v>
      </c>
      <c r="B3977">
        <v>41</v>
      </c>
      <c r="C3977" t="s">
        <v>24</v>
      </c>
      <c r="D3977" t="s">
        <v>29</v>
      </c>
      <c r="E3977" s="6" t="s">
        <v>16047</v>
      </c>
      <c r="F3977" t="s">
        <v>37</v>
      </c>
      <c r="G3977">
        <v>5</v>
      </c>
      <c r="H3977">
        <v>1</v>
      </c>
      <c r="I3977">
        <v>49</v>
      </c>
      <c r="J3977">
        <v>1</v>
      </c>
      <c r="K3977">
        <v>182.59</v>
      </c>
      <c r="L3977" t="str">
        <f t="shared" si="372"/>
        <v/>
      </c>
      <c r="M3977">
        <v>3</v>
      </c>
      <c r="N3977" t="str">
        <f t="shared" si="373"/>
        <v/>
      </c>
      <c r="O3977">
        <v>17</v>
      </c>
      <c r="P3977" s="11">
        <v>0.2</v>
      </c>
      <c r="Q3977" s="11">
        <v>2.04081632653061E-2</v>
      </c>
      <c r="R3977" s="12">
        <v>60.863333333333301</v>
      </c>
      <c r="S3977" t="s">
        <v>22</v>
      </c>
      <c r="T3977">
        <v>0</v>
      </c>
      <c r="U3977">
        <f t="shared" si="374"/>
        <v>5</v>
      </c>
      <c r="V3977">
        <f t="shared" si="375"/>
        <v>1</v>
      </c>
      <c r="W3977">
        <f t="shared" si="376"/>
        <v>3</v>
      </c>
      <c r="X3977" t="str">
        <f t="shared" si="377"/>
        <v>513</v>
      </c>
      <c r="Y3977" t="str">
        <f>IF(Table1[[#This Row],[RFM_Score]]="555","Champion", IF(AND(J3977&gt;=4,V3977&gt;=4),"Loyal", IF(U3977&lt;=2,"At Risk", IF(W3977&gt;=4,"Potential Loyalist","Others"))))</f>
        <v>Others</v>
      </c>
    </row>
    <row r="3978" spans="1:25">
      <c r="A3978" t="s">
        <v>2427</v>
      </c>
      <c r="B3978">
        <v>18</v>
      </c>
      <c r="C3978" t="s">
        <v>24</v>
      </c>
      <c r="D3978" t="s">
        <v>29</v>
      </c>
      <c r="E3978" s="6" t="s">
        <v>16048</v>
      </c>
      <c r="F3978" t="s">
        <v>21</v>
      </c>
      <c r="G3978">
        <v>2</v>
      </c>
      <c r="H3978">
        <v>1</v>
      </c>
      <c r="I3978">
        <v>50</v>
      </c>
      <c r="J3978">
        <v>3</v>
      </c>
      <c r="K3978">
        <v>182.24</v>
      </c>
      <c r="L3978" t="str">
        <f t="shared" si="372"/>
        <v/>
      </c>
      <c r="M3978">
        <v>3</v>
      </c>
      <c r="N3978" t="str">
        <f t="shared" si="373"/>
        <v/>
      </c>
      <c r="O3978">
        <v>52</v>
      </c>
      <c r="P3978" s="11">
        <v>0.5</v>
      </c>
      <c r="Q3978" s="11">
        <v>0.06</v>
      </c>
      <c r="R3978" s="12">
        <v>60.746666666666599</v>
      </c>
      <c r="S3978" t="s">
        <v>22</v>
      </c>
      <c r="T3978">
        <v>0</v>
      </c>
      <c r="U3978">
        <f t="shared" si="374"/>
        <v>3</v>
      </c>
      <c r="V3978">
        <f t="shared" si="375"/>
        <v>1</v>
      </c>
      <c r="W3978">
        <f t="shared" si="376"/>
        <v>3</v>
      </c>
      <c r="X3978" t="str">
        <f t="shared" si="377"/>
        <v>313</v>
      </c>
      <c r="Y3978" t="str">
        <f>IF(Table1[[#This Row],[RFM_Score]]="555","Champion", IF(AND(J3978&gt;=4,V3978&gt;=4),"Loyal", IF(U3978&lt;=2,"At Risk", IF(W3978&gt;=4,"Potential Loyalist","Others"))))</f>
        <v>Others</v>
      </c>
    </row>
    <row r="3979" spans="1:25">
      <c r="A3979" t="s">
        <v>9224</v>
      </c>
      <c r="B3979">
        <v>39</v>
      </c>
      <c r="C3979" t="s">
        <v>24</v>
      </c>
      <c r="D3979" t="s">
        <v>25</v>
      </c>
      <c r="E3979" s="6" t="s">
        <v>16049</v>
      </c>
      <c r="F3979" t="s">
        <v>21</v>
      </c>
      <c r="G3979">
        <v>3</v>
      </c>
      <c r="H3979">
        <v>1</v>
      </c>
      <c r="I3979">
        <v>38</v>
      </c>
      <c r="J3979">
        <v>4</v>
      </c>
      <c r="K3979">
        <v>181.83</v>
      </c>
      <c r="L3979" t="str">
        <f t="shared" si="372"/>
        <v/>
      </c>
      <c r="M3979">
        <v>3</v>
      </c>
      <c r="N3979" t="str">
        <f t="shared" si="373"/>
        <v/>
      </c>
      <c r="O3979">
        <v>9</v>
      </c>
      <c r="P3979" s="11">
        <v>0.33333333333333298</v>
      </c>
      <c r="Q3979" s="11">
        <v>0.105263157894736</v>
      </c>
      <c r="R3979" s="12">
        <v>60.61</v>
      </c>
      <c r="S3979" t="s">
        <v>22</v>
      </c>
      <c r="T3979">
        <v>0</v>
      </c>
      <c r="U3979">
        <f t="shared" si="374"/>
        <v>5</v>
      </c>
      <c r="V3979">
        <f t="shared" si="375"/>
        <v>1</v>
      </c>
      <c r="W3979">
        <f t="shared" si="376"/>
        <v>3</v>
      </c>
      <c r="X3979" t="str">
        <f t="shared" si="377"/>
        <v>513</v>
      </c>
      <c r="Y3979" t="str">
        <f>IF(Table1[[#This Row],[RFM_Score]]="555","Champion", IF(AND(J3979&gt;=4,V3979&gt;=4),"Loyal", IF(U3979&lt;=2,"At Risk", IF(W3979&gt;=4,"Potential Loyalist","Others"))))</f>
        <v>Others</v>
      </c>
    </row>
    <row r="3980" spans="1:25">
      <c r="A3980" t="s">
        <v>5459</v>
      </c>
      <c r="B3980">
        <v>46</v>
      </c>
      <c r="C3980" t="s">
        <v>19</v>
      </c>
      <c r="D3980" t="s">
        <v>25</v>
      </c>
      <c r="E3980" s="6" t="s">
        <v>16050</v>
      </c>
      <c r="F3980" t="s">
        <v>26</v>
      </c>
      <c r="G3980">
        <v>3</v>
      </c>
      <c r="H3980">
        <v>1</v>
      </c>
      <c r="I3980">
        <v>51</v>
      </c>
      <c r="J3980">
        <v>3</v>
      </c>
      <c r="K3980">
        <v>181.52</v>
      </c>
      <c r="L3980" t="str">
        <f t="shared" si="372"/>
        <v/>
      </c>
      <c r="M3980">
        <v>3</v>
      </c>
      <c r="N3980" t="str">
        <f t="shared" si="373"/>
        <v/>
      </c>
      <c r="O3980">
        <v>7</v>
      </c>
      <c r="P3980" s="11">
        <v>0.33333333333333298</v>
      </c>
      <c r="Q3980" s="11">
        <v>5.8823529411764698E-2</v>
      </c>
      <c r="R3980" s="12">
        <v>60.506666666666597</v>
      </c>
      <c r="S3980" t="s">
        <v>22</v>
      </c>
      <c r="T3980">
        <v>0</v>
      </c>
      <c r="U3980">
        <f t="shared" si="374"/>
        <v>5</v>
      </c>
      <c r="V3980">
        <f t="shared" si="375"/>
        <v>1</v>
      </c>
      <c r="W3980">
        <f t="shared" si="376"/>
        <v>3</v>
      </c>
      <c r="X3980" t="str">
        <f t="shared" si="377"/>
        <v>513</v>
      </c>
      <c r="Y3980" t="str">
        <f>IF(Table1[[#This Row],[RFM_Score]]="555","Champion", IF(AND(J3980&gt;=4,V3980&gt;=4),"Loyal", IF(U3980&lt;=2,"At Risk", IF(W3980&gt;=4,"Potential Loyalist","Others"))))</f>
        <v>Others</v>
      </c>
    </row>
    <row r="3981" spans="1:25">
      <c r="A3981" t="s">
        <v>1420</v>
      </c>
      <c r="B3981">
        <v>27</v>
      </c>
      <c r="C3981" t="s">
        <v>24</v>
      </c>
      <c r="D3981" t="s">
        <v>46</v>
      </c>
      <c r="E3981" s="6" t="s">
        <v>16051</v>
      </c>
      <c r="F3981" t="s">
        <v>26</v>
      </c>
      <c r="G3981">
        <v>4</v>
      </c>
      <c r="H3981">
        <v>1</v>
      </c>
      <c r="I3981">
        <v>49</v>
      </c>
      <c r="J3981">
        <v>3</v>
      </c>
      <c r="K3981">
        <v>181.23</v>
      </c>
      <c r="L3981" t="str">
        <f t="shared" si="372"/>
        <v/>
      </c>
      <c r="M3981">
        <v>3</v>
      </c>
      <c r="N3981" t="str">
        <f t="shared" si="373"/>
        <v/>
      </c>
      <c r="O3981">
        <v>30</v>
      </c>
      <c r="P3981" s="11">
        <v>0.25</v>
      </c>
      <c r="Q3981" s="11">
        <v>6.1224489795918297E-2</v>
      </c>
      <c r="R3981" s="12">
        <v>60.41</v>
      </c>
      <c r="S3981" t="s">
        <v>22</v>
      </c>
      <c r="T3981">
        <v>0</v>
      </c>
      <c r="U3981">
        <f t="shared" si="374"/>
        <v>4</v>
      </c>
      <c r="V3981">
        <f t="shared" si="375"/>
        <v>1</v>
      </c>
      <c r="W3981">
        <f t="shared" si="376"/>
        <v>3</v>
      </c>
      <c r="X3981" t="str">
        <f t="shared" si="377"/>
        <v>413</v>
      </c>
      <c r="Y3981" t="str">
        <f>IF(Table1[[#This Row],[RFM_Score]]="555","Champion", IF(AND(J3981&gt;=4,V3981&gt;=4),"Loyal", IF(U3981&lt;=2,"At Risk", IF(W3981&gt;=4,"Potential Loyalist","Others"))))</f>
        <v>Others</v>
      </c>
    </row>
    <row r="3982" spans="1:25">
      <c r="A3982" t="s">
        <v>3870</v>
      </c>
      <c r="B3982">
        <v>18</v>
      </c>
      <c r="C3982" t="s">
        <v>19</v>
      </c>
      <c r="D3982" t="s">
        <v>41</v>
      </c>
      <c r="E3982" s="6" t="s">
        <v>16052</v>
      </c>
      <c r="F3982" t="s">
        <v>37</v>
      </c>
      <c r="G3982">
        <v>5</v>
      </c>
      <c r="H3982">
        <v>2</v>
      </c>
      <c r="I3982">
        <v>53</v>
      </c>
      <c r="J3982">
        <v>1</v>
      </c>
      <c r="K3982">
        <v>181.08</v>
      </c>
      <c r="L3982" t="str">
        <f t="shared" si="372"/>
        <v/>
      </c>
      <c r="M3982">
        <v>3</v>
      </c>
      <c r="N3982" t="str">
        <f t="shared" si="373"/>
        <v/>
      </c>
      <c r="O3982">
        <v>8</v>
      </c>
      <c r="P3982" s="11">
        <v>0.4</v>
      </c>
      <c r="Q3982" s="11">
        <v>1.8867924528301799E-2</v>
      </c>
      <c r="R3982" s="12">
        <v>60.36</v>
      </c>
      <c r="S3982" t="s">
        <v>22</v>
      </c>
      <c r="T3982">
        <v>0</v>
      </c>
      <c r="U3982">
        <f t="shared" si="374"/>
        <v>5</v>
      </c>
      <c r="V3982">
        <f t="shared" si="375"/>
        <v>1</v>
      </c>
      <c r="W3982">
        <f t="shared" si="376"/>
        <v>3</v>
      </c>
      <c r="X3982" t="str">
        <f t="shared" si="377"/>
        <v>513</v>
      </c>
      <c r="Y3982" t="str">
        <f>IF(Table1[[#This Row],[RFM_Score]]="555","Champion", IF(AND(J3982&gt;=4,V3982&gt;=4),"Loyal", IF(U3982&lt;=2,"At Risk", IF(W3982&gt;=4,"Potential Loyalist","Others"))))</f>
        <v>Others</v>
      </c>
    </row>
    <row r="3983" spans="1:25">
      <c r="A3983" t="s">
        <v>6680</v>
      </c>
      <c r="B3983">
        <v>26</v>
      </c>
      <c r="C3983" t="s">
        <v>19</v>
      </c>
      <c r="D3983" t="s">
        <v>41</v>
      </c>
      <c r="E3983" s="6" t="s">
        <v>16053</v>
      </c>
      <c r="F3983" t="s">
        <v>26</v>
      </c>
      <c r="G3983">
        <v>4</v>
      </c>
      <c r="H3983">
        <v>2</v>
      </c>
      <c r="I3983">
        <v>60</v>
      </c>
      <c r="J3983">
        <v>3</v>
      </c>
      <c r="K3983">
        <v>181.01</v>
      </c>
      <c r="L3983" t="str">
        <f t="shared" si="372"/>
        <v/>
      </c>
      <c r="M3983">
        <v>3</v>
      </c>
      <c r="N3983" t="str">
        <f t="shared" si="373"/>
        <v/>
      </c>
      <c r="O3983">
        <v>16</v>
      </c>
      <c r="P3983" s="11">
        <v>0.5</v>
      </c>
      <c r="Q3983" s="11">
        <v>0.05</v>
      </c>
      <c r="R3983" s="12">
        <v>60.336666666666602</v>
      </c>
      <c r="S3983" t="s">
        <v>22</v>
      </c>
      <c r="T3983">
        <v>0</v>
      </c>
      <c r="U3983">
        <f t="shared" si="374"/>
        <v>5</v>
      </c>
      <c r="V3983">
        <f t="shared" si="375"/>
        <v>1</v>
      </c>
      <c r="W3983">
        <f t="shared" si="376"/>
        <v>3</v>
      </c>
      <c r="X3983" t="str">
        <f t="shared" si="377"/>
        <v>513</v>
      </c>
      <c r="Y3983" t="str">
        <f>IF(Table1[[#This Row],[RFM_Score]]="555","Champion", IF(AND(J3983&gt;=4,V3983&gt;=4),"Loyal", IF(U3983&lt;=2,"At Risk", IF(W3983&gt;=4,"Potential Loyalist","Others"))))</f>
        <v>Others</v>
      </c>
    </row>
    <row r="3984" spans="1:25">
      <c r="A3984" t="s">
        <v>11073</v>
      </c>
      <c r="B3984">
        <v>33</v>
      </c>
      <c r="C3984" t="s">
        <v>19</v>
      </c>
      <c r="D3984" t="s">
        <v>25</v>
      </c>
      <c r="E3984" s="6" t="s">
        <v>16054</v>
      </c>
      <c r="F3984" t="s">
        <v>37</v>
      </c>
      <c r="G3984">
        <v>1</v>
      </c>
      <c r="H3984">
        <v>0</v>
      </c>
      <c r="I3984">
        <v>46</v>
      </c>
      <c r="J3984">
        <v>2</v>
      </c>
      <c r="K3984">
        <v>181.01</v>
      </c>
      <c r="L3984" t="str">
        <f t="shared" si="372"/>
        <v/>
      </c>
      <c r="M3984">
        <v>3</v>
      </c>
      <c r="N3984" t="str">
        <f t="shared" si="373"/>
        <v/>
      </c>
      <c r="O3984">
        <v>36</v>
      </c>
      <c r="P3984" s="11">
        <v>0</v>
      </c>
      <c r="Q3984" s="11">
        <v>4.3478260869565202E-2</v>
      </c>
      <c r="R3984" s="12">
        <v>60.336666666666602</v>
      </c>
      <c r="S3984" t="s">
        <v>22</v>
      </c>
      <c r="T3984">
        <v>0</v>
      </c>
      <c r="U3984">
        <f t="shared" si="374"/>
        <v>4</v>
      </c>
      <c r="V3984">
        <f t="shared" si="375"/>
        <v>1</v>
      </c>
      <c r="W3984">
        <f t="shared" si="376"/>
        <v>3</v>
      </c>
      <c r="X3984" t="str">
        <f t="shared" si="377"/>
        <v>413</v>
      </c>
      <c r="Y3984" t="str">
        <f>IF(Table1[[#This Row],[RFM_Score]]="555","Champion", IF(AND(J3984&gt;=4,V3984&gt;=4),"Loyal", IF(U3984&lt;=2,"At Risk", IF(W3984&gt;=4,"Potential Loyalist","Others"))))</f>
        <v>Others</v>
      </c>
    </row>
    <row r="3985" spans="1:25">
      <c r="A3985" t="s">
        <v>8934</v>
      </c>
      <c r="B3985">
        <v>38</v>
      </c>
      <c r="C3985" t="s">
        <v>24</v>
      </c>
      <c r="D3985" t="s">
        <v>35</v>
      </c>
      <c r="E3985" s="6" t="s">
        <v>16055</v>
      </c>
      <c r="F3985" t="s">
        <v>26</v>
      </c>
      <c r="G3985">
        <v>1</v>
      </c>
      <c r="H3985">
        <v>0</v>
      </c>
      <c r="I3985">
        <v>40</v>
      </c>
      <c r="J3985">
        <v>0</v>
      </c>
      <c r="K3985">
        <v>180.99</v>
      </c>
      <c r="L3985" t="str">
        <f t="shared" si="372"/>
        <v/>
      </c>
      <c r="M3985">
        <v>3</v>
      </c>
      <c r="N3985" t="str">
        <f t="shared" si="373"/>
        <v/>
      </c>
      <c r="O3985">
        <v>4</v>
      </c>
      <c r="P3985" s="11">
        <v>0</v>
      </c>
      <c r="Q3985" s="11">
        <v>0</v>
      </c>
      <c r="R3985" s="12">
        <v>60.33</v>
      </c>
      <c r="S3985" t="s">
        <v>22</v>
      </c>
      <c r="T3985">
        <v>0</v>
      </c>
      <c r="U3985">
        <f t="shared" si="374"/>
        <v>5</v>
      </c>
      <c r="V3985">
        <f t="shared" si="375"/>
        <v>1</v>
      </c>
      <c r="W3985">
        <f t="shared" si="376"/>
        <v>3</v>
      </c>
      <c r="X3985" t="str">
        <f t="shared" si="377"/>
        <v>513</v>
      </c>
      <c r="Y3985" t="str">
        <f>IF(Table1[[#This Row],[RFM_Score]]="555","Champion", IF(AND(J3985&gt;=4,V3985&gt;=4),"Loyal", IF(U3985&lt;=2,"At Risk", IF(W3985&gt;=4,"Potential Loyalist","Others"))))</f>
        <v>Others</v>
      </c>
    </row>
    <row r="3986" spans="1:25">
      <c r="A3986" t="s">
        <v>6483</v>
      </c>
      <c r="B3986">
        <v>25</v>
      </c>
      <c r="C3986" t="s">
        <v>24</v>
      </c>
      <c r="D3986" t="s">
        <v>25</v>
      </c>
      <c r="E3986" s="6" t="s">
        <v>16056</v>
      </c>
      <c r="F3986" t="s">
        <v>30</v>
      </c>
      <c r="G3986">
        <v>5</v>
      </c>
      <c r="H3986">
        <v>0</v>
      </c>
      <c r="I3986">
        <v>46</v>
      </c>
      <c r="J3986">
        <v>1</v>
      </c>
      <c r="K3986">
        <v>180.83</v>
      </c>
      <c r="L3986" t="str">
        <f t="shared" si="372"/>
        <v/>
      </c>
      <c r="M3986">
        <v>3</v>
      </c>
      <c r="N3986" t="str">
        <f t="shared" si="373"/>
        <v/>
      </c>
      <c r="O3986">
        <v>26</v>
      </c>
      <c r="P3986" s="11">
        <v>0</v>
      </c>
      <c r="Q3986" s="11">
        <v>2.1739130434782601E-2</v>
      </c>
      <c r="R3986" s="12">
        <v>60.2766666666666</v>
      </c>
      <c r="S3986" t="s">
        <v>22</v>
      </c>
      <c r="T3986">
        <v>0</v>
      </c>
      <c r="U3986">
        <f t="shared" si="374"/>
        <v>4</v>
      </c>
      <c r="V3986">
        <f t="shared" si="375"/>
        <v>1</v>
      </c>
      <c r="W3986">
        <f t="shared" si="376"/>
        <v>3</v>
      </c>
      <c r="X3986" t="str">
        <f t="shared" si="377"/>
        <v>413</v>
      </c>
      <c r="Y3986" t="str">
        <f>IF(Table1[[#This Row],[RFM_Score]]="555","Champion", IF(AND(J3986&gt;=4,V3986&gt;=4),"Loyal", IF(U3986&lt;=2,"At Risk", IF(W3986&gt;=4,"Potential Loyalist","Others"))))</f>
        <v>Others</v>
      </c>
    </row>
    <row r="3987" spans="1:25">
      <c r="A3987" t="s">
        <v>7358</v>
      </c>
      <c r="B3987">
        <v>33</v>
      </c>
      <c r="C3987" t="s">
        <v>24</v>
      </c>
      <c r="D3987" t="s">
        <v>25</v>
      </c>
      <c r="E3987" s="6" t="s">
        <v>16057</v>
      </c>
      <c r="F3987" t="s">
        <v>21</v>
      </c>
      <c r="G3987">
        <v>7</v>
      </c>
      <c r="H3987">
        <v>0</v>
      </c>
      <c r="I3987">
        <v>50</v>
      </c>
      <c r="J3987">
        <v>1</v>
      </c>
      <c r="K3987">
        <v>180.67</v>
      </c>
      <c r="L3987" t="str">
        <f t="shared" si="372"/>
        <v/>
      </c>
      <c r="M3987">
        <v>3</v>
      </c>
      <c r="N3987" t="str">
        <f t="shared" si="373"/>
        <v/>
      </c>
      <c r="O3987">
        <v>108</v>
      </c>
      <c r="P3987" s="11">
        <v>0</v>
      </c>
      <c r="Q3987" s="11">
        <v>0.02</v>
      </c>
      <c r="R3987" s="12">
        <v>60.223333333333301</v>
      </c>
      <c r="S3987" t="s">
        <v>22</v>
      </c>
      <c r="T3987">
        <v>1</v>
      </c>
      <c r="U3987">
        <f t="shared" si="374"/>
        <v>1</v>
      </c>
      <c r="V3987">
        <f t="shared" si="375"/>
        <v>1</v>
      </c>
      <c r="W3987">
        <f t="shared" si="376"/>
        <v>3</v>
      </c>
      <c r="X3987" t="str">
        <f t="shared" si="377"/>
        <v>113</v>
      </c>
      <c r="Y3987" t="str">
        <f>IF(Table1[[#This Row],[RFM_Score]]="555","Champion", IF(AND(J3987&gt;=4,V3987&gt;=4),"Loyal", IF(U3987&lt;=2,"At Risk", IF(W3987&gt;=4,"Potential Loyalist","Others"))))</f>
        <v>At Risk</v>
      </c>
    </row>
    <row r="3988" spans="1:25">
      <c r="A3988" t="s">
        <v>7084</v>
      </c>
      <c r="B3988">
        <v>33</v>
      </c>
      <c r="C3988" t="s">
        <v>24</v>
      </c>
      <c r="D3988" t="s">
        <v>41</v>
      </c>
      <c r="E3988" s="6" t="s">
        <v>16058</v>
      </c>
      <c r="F3988" t="s">
        <v>60</v>
      </c>
      <c r="G3988">
        <v>1</v>
      </c>
      <c r="H3988">
        <v>0</v>
      </c>
      <c r="I3988">
        <v>46</v>
      </c>
      <c r="J3988">
        <v>1</v>
      </c>
      <c r="K3988">
        <v>180.53</v>
      </c>
      <c r="L3988" t="str">
        <f t="shared" si="372"/>
        <v/>
      </c>
      <c r="M3988">
        <v>3</v>
      </c>
      <c r="N3988" t="str">
        <f t="shared" si="373"/>
        <v/>
      </c>
      <c r="O3988">
        <v>56</v>
      </c>
      <c r="P3988" s="11">
        <v>0</v>
      </c>
      <c r="Q3988" s="11">
        <v>2.1739130434782601E-2</v>
      </c>
      <c r="R3988" s="12">
        <v>60.176666666666598</v>
      </c>
      <c r="S3988" t="s">
        <v>22</v>
      </c>
      <c r="T3988">
        <v>0</v>
      </c>
      <c r="U3988">
        <f t="shared" si="374"/>
        <v>3</v>
      </c>
      <c r="V3988">
        <f t="shared" si="375"/>
        <v>1</v>
      </c>
      <c r="W3988">
        <f t="shared" si="376"/>
        <v>3</v>
      </c>
      <c r="X3988" t="str">
        <f t="shared" si="377"/>
        <v>313</v>
      </c>
      <c r="Y3988" t="str">
        <f>IF(Table1[[#This Row],[RFM_Score]]="555","Champion", IF(AND(J3988&gt;=4,V3988&gt;=4),"Loyal", IF(U3988&lt;=2,"At Risk", IF(W3988&gt;=4,"Potential Loyalist","Others"))))</f>
        <v>Others</v>
      </c>
    </row>
    <row r="3989" spans="1:25">
      <c r="A3989" t="s">
        <v>4523</v>
      </c>
      <c r="B3989">
        <v>40</v>
      </c>
      <c r="C3989" t="s">
        <v>24</v>
      </c>
      <c r="D3989" t="s">
        <v>25</v>
      </c>
      <c r="E3989" s="6" t="s">
        <v>16059</v>
      </c>
      <c r="F3989" t="s">
        <v>30</v>
      </c>
      <c r="G3989">
        <v>4</v>
      </c>
      <c r="H3989">
        <v>2</v>
      </c>
      <c r="I3989">
        <v>27</v>
      </c>
      <c r="J3989">
        <v>3</v>
      </c>
      <c r="K3989">
        <v>180.5</v>
      </c>
      <c r="L3989" t="str">
        <f t="shared" si="372"/>
        <v/>
      </c>
      <c r="M3989">
        <v>3</v>
      </c>
      <c r="N3989" t="str">
        <f t="shared" si="373"/>
        <v/>
      </c>
      <c r="O3989">
        <v>23</v>
      </c>
      <c r="P3989" s="11">
        <v>0.5</v>
      </c>
      <c r="Q3989" s="11">
        <v>0.11111111111111099</v>
      </c>
      <c r="R3989" s="12">
        <v>60.1666666666666</v>
      </c>
      <c r="S3989" t="s">
        <v>22</v>
      </c>
      <c r="T3989">
        <v>0</v>
      </c>
      <c r="U3989">
        <f t="shared" si="374"/>
        <v>4</v>
      </c>
      <c r="V3989">
        <f t="shared" si="375"/>
        <v>1</v>
      </c>
      <c r="W3989">
        <f t="shared" si="376"/>
        <v>3</v>
      </c>
      <c r="X3989" t="str">
        <f t="shared" si="377"/>
        <v>413</v>
      </c>
      <c r="Y3989" t="str">
        <f>IF(Table1[[#This Row],[RFM_Score]]="555","Champion", IF(AND(J3989&gt;=4,V3989&gt;=4),"Loyal", IF(U3989&lt;=2,"At Risk", IF(W3989&gt;=4,"Potential Loyalist","Others"))))</f>
        <v>Others</v>
      </c>
    </row>
    <row r="3990" spans="1:25">
      <c r="A3990" t="s">
        <v>5035</v>
      </c>
      <c r="B3990">
        <v>44</v>
      </c>
      <c r="C3990" t="s">
        <v>19</v>
      </c>
      <c r="D3990" t="s">
        <v>25</v>
      </c>
      <c r="E3990" s="6" t="s">
        <v>16060</v>
      </c>
      <c r="F3990" t="s">
        <v>30</v>
      </c>
      <c r="G3990">
        <v>2</v>
      </c>
      <c r="H3990">
        <v>1</v>
      </c>
      <c r="I3990">
        <v>42</v>
      </c>
      <c r="J3990">
        <v>0</v>
      </c>
      <c r="K3990">
        <v>180.45</v>
      </c>
      <c r="L3990" t="str">
        <f t="shared" si="372"/>
        <v/>
      </c>
      <c r="M3990">
        <v>3</v>
      </c>
      <c r="N3990" t="str">
        <f t="shared" si="373"/>
        <v/>
      </c>
      <c r="O3990">
        <v>1</v>
      </c>
      <c r="P3990" s="11">
        <v>0.5</v>
      </c>
      <c r="Q3990" s="11">
        <v>0</v>
      </c>
      <c r="R3990" s="12">
        <v>60.15</v>
      </c>
      <c r="S3990" t="s">
        <v>22</v>
      </c>
      <c r="T3990">
        <v>0</v>
      </c>
      <c r="U3990">
        <f t="shared" si="374"/>
        <v>5</v>
      </c>
      <c r="V3990">
        <f t="shared" si="375"/>
        <v>1</v>
      </c>
      <c r="W3990">
        <f t="shared" si="376"/>
        <v>3</v>
      </c>
      <c r="X3990" t="str">
        <f t="shared" si="377"/>
        <v>513</v>
      </c>
      <c r="Y3990" t="str">
        <f>IF(Table1[[#This Row],[RFM_Score]]="555","Champion", IF(AND(J3990&gt;=4,V3990&gt;=4),"Loyal", IF(U3990&lt;=2,"At Risk", IF(W3990&gt;=4,"Potential Loyalist","Others"))))</f>
        <v>Others</v>
      </c>
    </row>
    <row r="3991" spans="1:25">
      <c r="A3991" t="s">
        <v>2466</v>
      </c>
      <c r="B3991">
        <v>30</v>
      </c>
      <c r="C3991" t="s">
        <v>19</v>
      </c>
      <c r="D3991" t="s">
        <v>25</v>
      </c>
      <c r="E3991" s="6" t="s">
        <v>16061</v>
      </c>
      <c r="F3991" t="s">
        <v>30</v>
      </c>
      <c r="G3991">
        <v>3</v>
      </c>
      <c r="H3991">
        <v>2</v>
      </c>
      <c r="I3991">
        <v>47</v>
      </c>
      <c r="J3991">
        <v>2</v>
      </c>
      <c r="K3991">
        <v>180.18</v>
      </c>
      <c r="L3991" t="str">
        <f t="shared" si="372"/>
        <v/>
      </c>
      <c r="M3991">
        <v>3</v>
      </c>
      <c r="N3991" t="str">
        <f t="shared" si="373"/>
        <v/>
      </c>
      <c r="O3991">
        <v>39</v>
      </c>
      <c r="P3991" s="11">
        <v>0.66666666666666596</v>
      </c>
      <c r="Q3991" s="11">
        <v>4.2553191489361701E-2</v>
      </c>
      <c r="R3991" s="12">
        <v>60.06</v>
      </c>
      <c r="S3991" t="s">
        <v>22</v>
      </c>
      <c r="T3991">
        <v>0</v>
      </c>
      <c r="U3991">
        <f t="shared" si="374"/>
        <v>4</v>
      </c>
      <c r="V3991">
        <f t="shared" si="375"/>
        <v>1</v>
      </c>
      <c r="W3991">
        <f t="shared" si="376"/>
        <v>3</v>
      </c>
      <c r="X3991" t="str">
        <f t="shared" si="377"/>
        <v>413</v>
      </c>
      <c r="Y3991" t="str">
        <f>IF(Table1[[#This Row],[RFM_Score]]="555","Champion", IF(AND(J3991&gt;=4,V3991&gt;=4),"Loyal", IF(U3991&lt;=2,"At Risk", IF(W3991&gt;=4,"Potential Loyalist","Others"))))</f>
        <v>Others</v>
      </c>
    </row>
    <row r="3992" spans="1:25">
      <c r="A3992" t="s">
        <v>8494</v>
      </c>
      <c r="B3992">
        <v>35</v>
      </c>
      <c r="C3992" t="s">
        <v>24</v>
      </c>
      <c r="D3992" t="s">
        <v>41</v>
      </c>
      <c r="E3992" s="6" t="s">
        <v>16062</v>
      </c>
      <c r="F3992" t="s">
        <v>60</v>
      </c>
      <c r="G3992">
        <v>5</v>
      </c>
      <c r="H3992">
        <v>3</v>
      </c>
      <c r="I3992">
        <v>50</v>
      </c>
      <c r="J3992">
        <v>2</v>
      </c>
      <c r="K3992">
        <v>179.94</v>
      </c>
      <c r="L3992" t="str">
        <f t="shared" si="372"/>
        <v/>
      </c>
      <c r="M3992">
        <v>3</v>
      </c>
      <c r="N3992" t="str">
        <f t="shared" si="373"/>
        <v/>
      </c>
      <c r="O3992">
        <v>11</v>
      </c>
      <c r="P3992" s="11">
        <v>0.6</v>
      </c>
      <c r="Q3992" s="11">
        <v>0.04</v>
      </c>
      <c r="R3992" s="12">
        <v>59.98</v>
      </c>
      <c r="S3992" t="s">
        <v>22</v>
      </c>
      <c r="T3992">
        <v>0</v>
      </c>
      <c r="U3992">
        <f t="shared" si="374"/>
        <v>5</v>
      </c>
      <c r="V3992">
        <f t="shared" si="375"/>
        <v>1</v>
      </c>
      <c r="W3992">
        <f t="shared" si="376"/>
        <v>3</v>
      </c>
      <c r="X3992" t="str">
        <f t="shared" si="377"/>
        <v>513</v>
      </c>
      <c r="Y3992" t="str">
        <f>IF(Table1[[#This Row],[RFM_Score]]="555","Champion", IF(AND(J3992&gt;=4,V3992&gt;=4),"Loyal", IF(U3992&lt;=2,"At Risk", IF(W3992&gt;=4,"Potential Loyalist","Others"))))</f>
        <v>Others</v>
      </c>
    </row>
    <row r="3993" spans="1:25">
      <c r="A3993" t="s">
        <v>1206</v>
      </c>
      <c r="B3993">
        <v>45</v>
      </c>
      <c r="C3993" t="s">
        <v>24</v>
      </c>
      <c r="D3993" t="s">
        <v>25</v>
      </c>
      <c r="E3993" s="6" t="s">
        <v>16063</v>
      </c>
      <c r="F3993" t="s">
        <v>30</v>
      </c>
      <c r="G3993">
        <v>3</v>
      </c>
      <c r="H3993">
        <v>1</v>
      </c>
      <c r="I3993">
        <v>43</v>
      </c>
      <c r="J3993">
        <v>2</v>
      </c>
      <c r="K3993">
        <v>179.58</v>
      </c>
      <c r="L3993" t="str">
        <f t="shared" si="372"/>
        <v/>
      </c>
      <c r="M3993">
        <v>3</v>
      </c>
      <c r="N3993" t="str">
        <f t="shared" si="373"/>
        <v/>
      </c>
      <c r="O3993">
        <v>19</v>
      </c>
      <c r="P3993" s="11">
        <v>0.33333333333333298</v>
      </c>
      <c r="Q3993" s="11">
        <v>4.6511627906976702E-2</v>
      </c>
      <c r="R3993" s="12">
        <v>59.86</v>
      </c>
      <c r="S3993" t="s">
        <v>22</v>
      </c>
      <c r="T3993">
        <v>0</v>
      </c>
      <c r="U3993">
        <f t="shared" si="374"/>
        <v>5</v>
      </c>
      <c r="V3993">
        <f t="shared" si="375"/>
        <v>1</v>
      </c>
      <c r="W3993">
        <f t="shared" si="376"/>
        <v>3</v>
      </c>
      <c r="X3993" t="str">
        <f t="shared" si="377"/>
        <v>513</v>
      </c>
      <c r="Y3993" t="str">
        <f>IF(Table1[[#This Row],[RFM_Score]]="555","Champion", IF(AND(J3993&gt;=4,V3993&gt;=4),"Loyal", IF(U3993&lt;=2,"At Risk", IF(W3993&gt;=4,"Potential Loyalist","Others"))))</f>
        <v>Others</v>
      </c>
    </row>
    <row r="3994" spans="1:25">
      <c r="A3994" t="s">
        <v>10267</v>
      </c>
      <c r="B3994">
        <v>46</v>
      </c>
      <c r="C3994" t="s">
        <v>19</v>
      </c>
      <c r="D3994" t="s">
        <v>25</v>
      </c>
      <c r="E3994" s="6" t="s">
        <v>16064</v>
      </c>
      <c r="F3994" t="s">
        <v>37</v>
      </c>
      <c r="G3994">
        <v>2</v>
      </c>
      <c r="H3994">
        <v>0</v>
      </c>
      <c r="I3994">
        <v>57</v>
      </c>
      <c r="J3994">
        <v>8</v>
      </c>
      <c r="K3994">
        <v>179.17</v>
      </c>
      <c r="L3994" t="str">
        <f t="shared" si="372"/>
        <v/>
      </c>
      <c r="M3994">
        <v>3</v>
      </c>
      <c r="N3994" t="str">
        <f t="shared" si="373"/>
        <v/>
      </c>
      <c r="O3994">
        <v>2</v>
      </c>
      <c r="P3994" s="11">
        <v>0</v>
      </c>
      <c r="Q3994" s="11">
        <v>0.140350877192982</v>
      </c>
      <c r="R3994" s="12">
        <v>59.723333333333301</v>
      </c>
      <c r="S3994" t="s">
        <v>22</v>
      </c>
      <c r="T3994">
        <v>0</v>
      </c>
      <c r="U3994">
        <f t="shared" si="374"/>
        <v>5</v>
      </c>
      <c r="V3994">
        <f t="shared" si="375"/>
        <v>1</v>
      </c>
      <c r="W3994">
        <f t="shared" si="376"/>
        <v>3</v>
      </c>
      <c r="X3994" t="str">
        <f t="shared" si="377"/>
        <v>513</v>
      </c>
      <c r="Y3994" t="str">
        <f>IF(Table1[[#This Row],[RFM_Score]]="555","Champion", IF(AND(J3994&gt;=4,V3994&gt;=4),"Loyal", IF(U3994&lt;=2,"At Risk", IF(W3994&gt;=4,"Potential Loyalist","Others"))))</f>
        <v>Others</v>
      </c>
    </row>
    <row r="3995" spans="1:25">
      <c r="A3995" t="s">
        <v>5499</v>
      </c>
      <c r="B3995">
        <v>48</v>
      </c>
      <c r="C3995" t="s">
        <v>33</v>
      </c>
      <c r="D3995" t="s">
        <v>25</v>
      </c>
      <c r="E3995" s="6" t="s">
        <v>16065</v>
      </c>
      <c r="F3995" t="s">
        <v>30</v>
      </c>
      <c r="G3995">
        <v>5</v>
      </c>
      <c r="H3995">
        <v>1</v>
      </c>
      <c r="I3995">
        <v>46</v>
      </c>
      <c r="J3995">
        <v>2</v>
      </c>
      <c r="K3995">
        <v>179.09</v>
      </c>
      <c r="L3995" t="str">
        <f t="shared" si="372"/>
        <v/>
      </c>
      <c r="M3995">
        <v>3</v>
      </c>
      <c r="N3995" t="str">
        <f t="shared" si="373"/>
        <v/>
      </c>
      <c r="O3995">
        <v>19</v>
      </c>
      <c r="P3995" s="11">
        <v>0.2</v>
      </c>
      <c r="Q3995" s="11">
        <v>4.3478260869565202E-2</v>
      </c>
      <c r="R3995" s="12">
        <v>59.696666666666601</v>
      </c>
      <c r="S3995" t="s">
        <v>22</v>
      </c>
      <c r="T3995">
        <v>0</v>
      </c>
      <c r="U3995">
        <f t="shared" si="374"/>
        <v>5</v>
      </c>
      <c r="V3995">
        <f t="shared" si="375"/>
        <v>1</v>
      </c>
      <c r="W3995">
        <f t="shared" si="376"/>
        <v>3</v>
      </c>
      <c r="X3995" t="str">
        <f t="shared" si="377"/>
        <v>513</v>
      </c>
      <c r="Y3995" t="str">
        <f>IF(Table1[[#This Row],[RFM_Score]]="555","Champion", IF(AND(J3995&gt;=4,V3995&gt;=4),"Loyal", IF(U3995&lt;=2,"At Risk", IF(W3995&gt;=4,"Potential Loyalist","Others"))))</f>
        <v>Others</v>
      </c>
    </row>
    <row r="3996" spans="1:25">
      <c r="A3996" t="s">
        <v>8564</v>
      </c>
      <c r="B3996">
        <v>37</v>
      </c>
      <c r="C3996" t="s">
        <v>19</v>
      </c>
      <c r="D3996" t="s">
        <v>49</v>
      </c>
      <c r="E3996" s="6" t="s">
        <v>16066</v>
      </c>
      <c r="F3996" t="s">
        <v>21</v>
      </c>
      <c r="G3996">
        <v>1</v>
      </c>
      <c r="H3996">
        <v>0</v>
      </c>
      <c r="I3996">
        <v>60</v>
      </c>
      <c r="J3996">
        <v>5</v>
      </c>
      <c r="K3996">
        <v>178.91</v>
      </c>
      <c r="L3996" t="str">
        <f t="shared" si="372"/>
        <v/>
      </c>
      <c r="M3996">
        <v>3</v>
      </c>
      <c r="N3996" t="str">
        <f t="shared" si="373"/>
        <v/>
      </c>
      <c r="O3996">
        <v>34</v>
      </c>
      <c r="P3996" s="11">
        <v>0</v>
      </c>
      <c r="Q3996" s="11">
        <v>8.3333333333333301E-2</v>
      </c>
      <c r="R3996" s="12">
        <v>59.636666666666599</v>
      </c>
      <c r="S3996" t="s">
        <v>22</v>
      </c>
      <c r="T3996">
        <v>0</v>
      </c>
      <c r="U3996">
        <f t="shared" si="374"/>
        <v>4</v>
      </c>
      <c r="V3996">
        <f t="shared" si="375"/>
        <v>1</v>
      </c>
      <c r="W3996">
        <f t="shared" si="376"/>
        <v>3</v>
      </c>
      <c r="X3996" t="str">
        <f t="shared" si="377"/>
        <v>413</v>
      </c>
      <c r="Y3996" t="str">
        <f>IF(Table1[[#This Row],[RFM_Score]]="555","Champion", IF(AND(J3996&gt;=4,V3996&gt;=4),"Loyal", IF(U3996&lt;=2,"At Risk", IF(W3996&gt;=4,"Potential Loyalist","Others"))))</f>
        <v>Others</v>
      </c>
    </row>
    <row r="3997" spans="1:25">
      <c r="A3997" t="s">
        <v>8583</v>
      </c>
      <c r="B3997">
        <v>35</v>
      </c>
      <c r="C3997" t="s">
        <v>24</v>
      </c>
      <c r="D3997" t="s">
        <v>20</v>
      </c>
      <c r="E3997" s="6" t="s">
        <v>16067</v>
      </c>
      <c r="F3997" t="s">
        <v>60</v>
      </c>
      <c r="G3997">
        <v>2</v>
      </c>
      <c r="H3997">
        <v>0</v>
      </c>
      <c r="I3997">
        <v>44</v>
      </c>
      <c r="J3997">
        <v>3</v>
      </c>
      <c r="K3997">
        <v>178.86</v>
      </c>
      <c r="L3997" t="str">
        <f t="shared" si="372"/>
        <v/>
      </c>
      <c r="M3997">
        <v>3</v>
      </c>
      <c r="N3997" t="str">
        <f t="shared" si="373"/>
        <v/>
      </c>
      <c r="O3997">
        <v>4</v>
      </c>
      <c r="P3997" s="11">
        <v>0</v>
      </c>
      <c r="Q3997" s="11">
        <v>6.8181818181818094E-2</v>
      </c>
      <c r="R3997" s="12">
        <v>59.62</v>
      </c>
      <c r="S3997" t="s">
        <v>22</v>
      </c>
      <c r="T3997">
        <v>0</v>
      </c>
      <c r="U3997">
        <f t="shared" si="374"/>
        <v>5</v>
      </c>
      <c r="V3997">
        <f t="shared" si="375"/>
        <v>1</v>
      </c>
      <c r="W3997">
        <f t="shared" si="376"/>
        <v>3</v>
      </c>
      <c r="X3997" t="str">
        <f t="shared" si="377"/>
        <v>513</v>
      </c>
      <c r="Y3997" t="str">
        <f>IF(Table1[[#This Row],[RFM_Score]]="555","Champion", IF(AND(J3997&gt;=4,V3997&gt;=4),"Loyal", IF(U3997&lt;=2,"At Risk", IF(W3997&gt;=4,"Potential Loyalist","Others"))))</f>
        <v>Others</v>
      </c>
    </row>
    <row r="3998" spans="1:25">
      <c r="A3998" t="s">
        <v>5718</v>
      </c>
      <c r="B3998">
        <v>30</v>
      </c>
      <c r="C3998" t="s">
        <v>24</v>
      </c>
      <c r="D3998" t="s">
        <v>49</v>
      </c>
      <c r="E3998" s="6" t="s">
        <v>16068</v>
      </c>
      <c r="F3998" t="s">
        <v>30</v>
      </c>
      <c r="G3998">
        <v>4</v>
      </c>
      <c r="H3998">
        <v>2</v>
      </c>
      <c r="I3998">
        <v>68</v>
      </c>
      <c r="J3998">
        <v>4</v>
      </c>
      <c r="K3998">
        <v>178.82</v>
      </c>
      <c r="L3998" t="str">
        <f t="shared" si="372"/>
        <v/>
      </c>
      <c r="M3998">
        <v>3</v>
      </c>
      <c r="N3998" t="str">
        <f t="shared" si="373"/>
        <v/>
      </c>
      <c r="O3998">
        <v>20</v>
      </c>
      <c r="P3998" s="11">
        <v>0.5</v>
      </c>
      <c r="Q3998" s="11">
        <v>5.8823529411764698E-2</v>
      </c>
      <c r="R3998" s="12">
        <v>59.606666666666598</v>
      </c>
      <c r="S3998" t="s">
        <v>22</v>
      </c>
      <c r="T3998">
        <v>1</v>
      </c>
      <c r="U3998">
        <f t="shared" si="374"/>
        <v>5</v>
      </c>
      <c r="V3998">
        <f t="shared" si="375"/>
        <v>1</v>
      </c>
      <c r="W3998">
        <f t="shared" si="376"/>
        <v>3</v>
      </c>
      <c r="X3998" t="str">
        <f t="shared" si="377"/>
        <v>513</v>
      </c>
      <c r="Y3998" t="str">
        <f>IF(Table1[[#This Row],[RFM_Score]]="555","Champion", IF(AND(J3998&gt;=4,V3998&gt;=4),"Loyal", IF(U3998&lt;=2,"At Risk", IF(W3998&gt;=4,"Potential Loyalist","Others"))))</f>
        <v>Others</v>
      </c>
    </row>
    <row r="3999" spans="1:25">
      <c r="A3999" t="s">
        <v>7940</v>
      </c>
      <c r="B3999">
        <v>20</v>
      </c>
      <c r="C3999" t="s">
        <v>24</v>
      </c>
      <c r="D3999" t="s">
        <v>49</v>
      </c>
      <c r="E3999" s="6" t="s">
        <v>16069</v>
      </c>
      <c r="F3999" t="s">
        <v>30</v>
      </c>
      <c r="G3999">
        <v>1</v>
      </c>
      <c r="H3999">
        <v>1</v>
      </c>
      <c r="I3999">
        <v>50</v>
      </c>
      <c r="J3999">
        <v>5</v>
      </c>
      <c r="K3999">
        <v>178.67</v>
      </c>
      <c r="L3999" t="str">
        <f t="shared" si="372"/>
        <v/>
      </c>
      <c r="M3999">
        <v>3</v>
      </c>
      <c r="N3999" t="str">
        <f t="shared" si="373"/>
        <v/>
      </c>
      <c r="O3999">
        <v>11</v>
      </c>
      <c r="P3999" s="11">
        <v>1</v>
      </c>
      <c r="Q3999" s="11">
        <v>0.1</v>
      </c>
      <c r="R3999" s="12">
        <v>59.556666666666601</v>
      </c>
      <c r="S3999" t="s">
        <v>22</v>
      </c>
      <c r="T3999">
        <v>1</v>
      </c>
      <c r="U3999">
        <f t="shared" si="374"/>
        <v>5</v>
      </c>
      <c r="V3999">
        <f t="shared" si="375"/>
        <v>1</v>
      </c>
      <c r="W3999">
        <f t="shared" si="376"/>
        <v>3</v>
      </c>
      <c r="X3999" t="str">
        <f t="shared" si="377"/>
        <v>513</v>
      </c>
      <c r="Y3999" t="str">
        <f>IF(Table1[[#This Row],[RFM_Score]]="555","Champion", IF(AND(J3999&gt;=4,V3999&gt;=4),"Loyal", IF(U3999&lt;=2,"At Risk", IF(W3999&gt;=4,"Potential Loyalist","Others"))))</f>
        <v>Others</v>
      </c>
    </row>
    <row r="4000" spans="1:25">
      <c r="A4000" t="s">
        <v>5335</v>
      </c>
      <c r="B4000">
        <v>43</v>
      </c>
      <c r="C4000" t="s">
        <v>19</v>
      </c>
      <c r="D4000" t="s">
        <v>49</v>
      </c>
      <c r="E4000" s="6" t="s">
        <v>16070</v>
      </c>
      <c r="F4000" t="s">
        <v>30</v>
      </c>
      <c r="G4000">
        <v>2</v>
      </c>
      <c r="H4000">
        <v>1</v>
      </c>
      <c r="I4000">
        <v>51</v>
      </c>
      <c r="J4000">
        <v>3</v>
      </c>
      <c r="K4000">
        <v>178.31</v>
      </c>
      <c r="L4000" t="str">
        <f t="shared" si="372"/>
        <v/>
      </c>
      <c r="M4000">
        <v>3</v>
      </c>
      <c r="N4000" t="str">
        <f t="shared" si="373"/>
        <v/>
      </c>
      <c r="O4000">
        <v>29</v>
      </c>
      <c r="P4000" s="11">
        <v>0.5</v>
      </c>
      <c r="Q4000" s="11">
        <v>5.8823529411764698E-2</v>
      </c>
      <c r="R4000" s="12">
        <v>59.436666666666603</v>
      </c>
      <c r="S4000" t="s">
        <v>22</v>
      </c>
      <c r="T4000">
        <v>0</v>
      </c>
      <c r="U4000">
        <f t="shared" si="374"/>
        <v>4</v>
      </c>
      <c r="V4000">
        <f t="shared" si="375"/>
        <v>1</v>
      </c>
      <c r="W4000">
        <f t="shared" si="376"/>
        <v>3</v>
      </c>
      <c r="X4000" t="str">
        <f t="shared" si="377"/>
        <v>413</v>
      </c>
      <c r="Y4000" t="str">
        <f>IF(Table1[[#This Row],[RFM_Score]]="555","Champion", IF(AND(J4000&gt;=4,V4000&gt;=4),"Loyal", IF(U4000&lt;=2,"At Risk", IF(W4000&gt;=4,"Potential Loyalist","Others"))))</f>
        <v>Others</v>
      </c>
    </row>
    <row r="4001" spans="1:25">
      <c r="A4001" t="s">
        <v>11607</v>
      </c>
      <c r="B4001">
        <v>46</v>
      </c>
      <c r="C4001" t="s">
        <v>19</v>
      </c>
      <c r="D4001" t="s">
        <v>25</v>
      </c>
      <c r="E4001" s="6" t="s">
        <v>16071</v>
      </c>
      <c r="F4001" t="s">
        <v>30</v>
      </c>
      <c r="G4001">
        <v>3</v>
      </c>
      <c r="H4001">
        <v>1</v>
      </c>
      <c r="I4001">
        <v>48</v>
      </c>
      <c r="J4001">
        <v>2</v>
      </c>
      <c r="K4001">
        <v>178.3</v>
      </c>
      <c r="L4001" t="str">
        <f t="shared" si="372"/>
        <v/>
      </c>
      <c r="M4001">
        <v>3</v>
      </c>
      <c r="N4001" t="str">
        <f t="shared" si="373"/>
        <v/>
      </c>
      <c r="O4001">
        <v>2</v>
      </c>
      <c r="P4001" s="11">
        <v>0.33333333333333298</v>
      </c>
      <c r="Q4001" s="11">
        <v>4.1666666666666602E-2</v>
      </c>
      <c r="R4001" s="12">
        <v>59.433333333333302</v>
      </c>
      <c r="S4001" t="s">
        <v>22</v>
      </c>
      <c r="T4001">
        <v>0</v>
      </c>
      <c r="U4001">
        <f t="shared" si="374"/>
        <v>5</v>
      </c>
      <c r="V4001">
        <f t="shared" si="375"/>
        <v>1</v>
      </c>
      <c r="W4001">
        <f t="shared" si="376"/>
        <v>3</v>
      </c>
      <c r="X4001" t="str">
        <f t="shared" si="377"/>
        <v>513</v>
      </c>
      <c r="Y4001" t="str">
        <f>IF(Table1[[#This Row],[RFM_Score]]="555","Champion", IF(AND(J4001&gt;=4,V4001&gt;=4),"Loyal", IF(U4001&lt;=2,"At Risk", IF(W4001&gt;=4,"Potential Loyalist","Others"))))</f>
        <v>Others</v>
      </c>
    </row>
    <row r="4002" spans="1:25">
      <c r="A4002" t="s">
        <v>2121</v>
      </c>
      <c r="B4002">
        <v>28</v>
      </c>
      <c r="C4002" t="s">
        <v>19</v>
      </c>
      <c r="D4002" t="s">
        <v>41</v>
      </c>
      <c r="E4002" s="6" t="s">
        <v>16072</v>
      </c>
      <c r="F4002" t="s">
        <v>30</v>
      </c>
      <c r="G4002">
        <v>7</v>
      </c>
      <c r="H4002">
        <v>4</v>
      </c>
      <c r="I4002">
        <v>42</v>
      </c>
      <c r="J4002">
        <v>1</v>
      </c>
      <c r="K4002">
        <v>178.25</v>
      </c>
      <c r="L4002" t="str">
        <f t="shared" si="372"/>
        <v/>
      </c>
      <c r="M4002">
        <v>3</v>
      </c>
      <c r="N4002" t="str">
        <f t="shared" si="373"/>
        <v/>
      </c>
      <c r="O4002">
        <v>49</v>
      </c>
      <c r="P4002" s="11">
        <v>0.57142857142857095</v>
      </c>
      <c r="Q4002" s="11">
        <v>2.3809523809523801E-2</v>
      </c>
      <c r="R4002" s="12">
        <v>59.4166666666666</v>
      </c>
      <c r="S4002" t="s">
        <v>22</v>
      </c>
      <c r="T4002">
        <v>0</v>
      </c>
      <c r="U4002">
        <f t="shared" si="374"/>
        <v>3</v>
      </c>
      <c r="V4002">
        <f t="shared" si="375"/>
        <v>1</v>
      </c>
      <c r="W4002">
        <f t="shared" si="376"/>
        <v>3</v>
      </c>
      <c r="X4002" t="str">
        <f t="shared" si="377"/>
        <v>313</v>
      </c>
      <c r="Y4002" t="str">
        <f>IF(Table1[[#This Row],[RFM_Score]]="555","Champion", IF(AND(J4002&gt;=4,V4002&gt;=4),"Loyal", IF(U4002&lt;=2,"At Risk", IF(W4002&gt;=4,"Potential Loyalist","Others"))))</f>
        <v>Others</v>
      </c>
    </row>
    <row r="4003" spans="1:25">
      <c r="A4003" t="s">
        <v>3376</v>
      </c>
      <c r="B4003">
        <v>56</v>
      </c>
      <c r="C4003" t="s">
        <v>24</v>
      </c>
      <c r="D4003" t="s">
        <v>46</v>
      </c>
      <c r="E4003" s="6" t="s">
        <v>16073</v>
      </c>
      <c r="F4003" t="s">
        <v>30</v>
      </c>
      <c r="G4003">
        <v>5</v>
      </c>
      <c r="H4003">
        <v>2</v>
      </c>
      <c r="I4003">
        <v>42</v>
      </c>
      <c r="J4003">
        <v>1</v>
      </c>
      <c r="K4003">
        <v>178.14</v>
      </c>
      <c r="L4003" t="str">
        <f t="shared" si="372"/>
        <v/>
      </c>
      <c r="M4003">
        <v>3</v>
      </c>
      <c r="N4003" t="str">
        <f t="shared" si="373"/>
        <v/>
      </c>
      <c r="O4003">
        <v>56</v>
      </c>
      <c r="P4003" s="11">
        <v>0.4</v>
      </c>
      <c r="Q4003" s="11">
        <v>2.3809523809523801E-2</v>
      </c>
      <c r="R4003" s="12">
        <v>59.379999999999903</v>
      </c>
      <c r="S4003" t="s">
        <v>22</v>
      </c>
      <c r="T4003">
        <v>0</v>
      </c>
      <c r="U4003">
        <f t="shared" si="374"/>
        <v>3</v>
      </c>
      <c r="V4003">
        <f t="shared" si="375"/>
        <v>1</v>
      </c>
      <c r="W4003">
        <f t="shared" si="376"/>
        <v>3</v>
      </c>
      <c r="X4003" t="str">
        <f t="shared" si="377"/>
        <v>313</v>
      </c>
      <c r="Y4003" t="str">
        <f>IF(Table1[[#This Row],[RFM_Score]]="555","Champion", IF(AND(J4003&gt;=4,V4003&gt;=4),"Loyal", IF(U4003&lt;=2,"At Risk", IF(W4003&gt;=4,"Potential Loyalist","Others"))))</f>
        <v>Others</v>
      </c>
    </row>
    <row r="4004" spans="1:25">
      <c r="A4004" t="s">
        <v>1596</v>
      </c>
      <c r="B4004">
        <v>31</v>
      </c>
      <c r="C4004" t="s">
        <v>19</v>
      </c>
      <c r="D4004" t="s">
        <v>25</v>
      </c>
      <c r="E4004" s="6" t="s">
        <v>16074</v>
      </c>
      <c r="F4004" t="s">
        <v>21</v>
      </c>
      <c r="G4004">
        <v>3</v>
      </c>
      <c r="H4004">
        <v>0</v>
      </c>
      <c r="I4004">
        <v>42</v>
      </c>
      <c r="J4004">
        <v>3</v>
      </c>
      <c r="K4004">
        <v>177.99</v>
      </c>
      <c r="L4004" t="str">
        <f t="shared" si="372"/>
        <v/>
      </c>
      <c r="M4004">
        <v>3</v>
      </c>
      <c r="N4004" t="str">
        <f t="shared" si="373"/>
        <v/>
      </c>
      <c r="O4004">
        <v>15</v>
      </c>
      <c r="P4004" s="11">
        <v>0</v>
      </c>
      <c r="Q4004" s="11">
        <v>7.1428571428571397E-2</v>
      </c>
      <c r="R4004" s="12">
        <v>59.33</v>
      </c>
      <c r="S4004" t="s">
        <v>22</v>
      </c>
      <c r="T4004">
        <v>0</v>
      </c>
      <c r="U4004">
        <f t="shared" si="374"/>
        <v>5</v>
      </c>
      <c r="V4004">
        <f t="shared" si="375"/>
        <v>1</v>
      </c>
      <c r="W4004">
        <f t="shared" si="376"/>
        <v>3</v>
      </c>
      <c r="X4004" t="str">
        <f t="shared" si="377"/>
        <v>513</v>
      </c>
      <c r="Y4004" t="str">
        <f>IF(Table1[[#This Row],[RFM_Score]]="555","Champion", IF(AND(J4004&gt;=4,V4004&gt;=4),"Loyal", IF(U4004&lt;=2,"At Risk", IF(W4004&gt;=4,"Potential Loyalist","Others"))))</f>
        <v>Others</v>
      </c>
    </row>
    <row r="4005" spans="1:25">
      <c r="A4005" t="s">
        <v>5478</v>
      </c>
      <c r="B4005">
        <v>27</v>
      </c>
      <c r="C4005" t="s">
        <v>19</v>
      </c>
      <c r="D4005" t="s">
        <v>29</v>
      </c>
      <c r="E4005" s="6" t="s">
        <v>16075</v>
      </c>
      <c r="F4005" t="s">
        <v>37</v>
      </c>
      <c r="G4005">
        <v>2</v>
      </c>
      <c r="H4005">
        <v>1</v>
      </c>
      <c r="I4005">
        <v>46</v>
      </c>
      <c r="J4005">
        <v>5</v>
      </c>
      <c r="K4005">
        <v>177.85</v>
      </c>
      <c r="L4005" t="str">
        <f t="shared" si="372"/>
        <v/>
      </c>
      <c r="M4005">
        <v>3</v>
      </c>
      <c r="N4005" t="str">
        <f t="shared" si="373"/>
        <v/>
      </c>
      <c r="O4005">
        <v>22</v>
      </c>
      <c r="P4005" s="11">
        <v>0.5</v>
      </c>
      <c r="Q4005" s="11">
        <v>0.108695652173913</v>
      </c>
      <c r="R4005" s="12">
        <v>59.283333333333303</v>
      </c>
      <c r="S4005" t="s">
        <v>22</v>
      </c>
      <c r="T4005">
        <v>0</v>
      </c>
      <c r="U4005">
        <f t="shared" si="374"/>
        <v>4</v>
      </c>
      <c r="V4005">
        <f t="shared" si="375"/>
        <v>1</v>
      </c>
      <c r="W4005">
        <f t="shared" si="376"/>
        <v>3</v>
      </c>
      <c r="X4005" t="str">
        <f t="shared" si="377"/>
        <v>413</v>
      </c>
      <c r="Y4005" t="str">
        <f>IF(Table1[[#This Row],[RFM_Score]]="555","Champion", IF(AND(J4005&gt;=4,V4005&gt;=4),"Loyal", IF(U4005&lt;=2,"At Risk", IF(W4005&gt;=4,"Potential Loyalist","Others"))))</f>
        <v>Others</v>
      </c>
    </row>
    <row r="4006" spans="1:25">
      <c r="A4006" t="s">
        <v>3684</v>
      </c>
      <c r="B4006">
        <v>37</v>
      </c>
      <c r="C4006" t="s">
        <v>19</v>
      </c>
      <c r="D4006" t="s">
        <v>25</v>
      </c>
      <c r="E4006" s="6" t="s">
        <v>16076</v>
      </c>
      <c r="F4006" t="s">
        <v>21</v>
      </c>
      <c r="G4006">
        <v>2</v>
      </c>
      <c r="H4006">
        <v>0</v>
      </c>
      <c r="I4006">
        <v>44</v>
      </c>
      <c r="J4006">
        <v>2</v>
      </c>
      <c r="K4006">
        <v>177.7</v>
      </c>
      <c r="L4006" t="str">
        <f t="shared" si="372"/>
        <v/>
      </c>
      <c r="M4006">
        <v>3</v>
      </c>
      <c r="N4006" t="str">
        <f t="shared" si="373"/>
        <v/>
      </c>
      <c r="O4006">
        <v>0</v>
      </c>
      <c r="P4006" s="11">
        <v>0</v>
      </c>
      <c r="Q4006" s="11">
        <v>4.54545454545454E-2</v>
      </c>
      <c r="R4006" s="12">
        <v>59.233333333333299</v>
      </c>
      <c r="S4006" t="s">
        <v>22</v>
      </c>
      <c r="T4006">
        <v>0</v>
      </c>
      <c r="U4006">
        <f t="shared" si="374"/>
        <v>5</v>
      </c>
      <c r="V4006">
        <f t="shared" si="375"/>
        <v>1</v>
      </c>
      <c r="W4006">
        <f t="shared" si="376"/>
        <v>3</v>
      </c>
      <c r="X4006" t="str">
        <f t="shared" si="377"/>
        <v>513</v>
      </c>
      <c r="Y4006" t="str">
        <f>IF(Table1[[#This Row],[RFM_Score]]="555","Champion", IF(AND(J4006&gt;=4,V4006&gt;=4),"Loyal", IF(U4006&lt;=2,"At Risk", IF(W4006&gt;=4,"Potential Loyalist","Others"))))</f>
        <v>Others</v>
      </c>
    </row>
    <row r="4007" spans="1:25">
      <c r="A4007" t="s">
        <v>8541</v>
      </c>
      <c r="B4007">
        <v>18</v>
      </c>
      <c r="C4007" t="s">
        <v>24</v>
      </c>
      <c r="D4007" t="s">
        <v>29</v>
      </c>
      <c r="E4007" s="6" t="s">
        <v>16077</v>
      </c>
      <c r="F4007" t="s">
        <v>37</v>
      </c>
      <c r="G4007">
        <v>0</v>
      </c>
      <c r="H4007">
        <v>0</v>
      </c>
      <c r="I4007">
        <v>48</v>
      </c>
      <c r="J4007">
        <v>3</v>
      </c>
      <c r="K4007">
        <v>177.58</v>
      </c>
      <c r="L4007" t="str">
        <f t="shared" si="372"/>
        <v/>
      </c>
      <c r="M4007">
        <v>3</v>
      </c>
      <c r="N4007" t="str">
        <f t="shared" si="373"/>
        <v/>
      </c>
      <c r="O4007">
        <v>8</v>
      </c>
      <c r="P4007" s="11">
        <v>0</v>
      </c>
      <c r="Q4007" s="11">
        <v>6.25E-2</v>
      </c>
      <c r="R4007" s="12">
        <v>59.1933333333333</v>
      </c>
      <c r="S4007" t="s">
        <v>22</v>
      </c>
      <c r="T4007">
        <v>0</v>
      </c>
      <c r="U4007">
        <f t="shared" si="374"/>
        <v>5</v>
      </c>
      <c r="V4007">
        <f t="shared" si="375"/>
        <v>1</v>
      </c>
      <c r="W4007">
        <f t="shared" si="376"/>
        <v>3</v>
      </c>
      <c r="X4007" t="str">
        <f t="shared" si="377"/>
        <v>513</v>
      </c>
      <c r="Y4007" t="str">
        <f>IF(Table1[[#This Row],[RFM_Score]]="555","Champion", IF(AND(J4007&gt;=4,V4007&gt;=4),"Loyal", IF(U4007&lt;=2,"At Risk", IF(W4007&gt;=4,"Potential Loyalist","Others"))))</f>
        <v>Others</v>
      </c>
    </row>
    <row r="4008" spans="1:25">
      <c r="A4008" t="s">
        <v>4225</v>
      </c>
      <c r="B4008">
        <v>30</v>
      </c>
      <c r="C4008" t="s">
        <v>24</v>
      </c>
      <c r="D4008" t="s">
        <v>29</v>
      </c>
      <c r="E4008" s="6" t="s">
        <v>16078</v>
      </c>
      <c r="F4008" t="s">
        <v>26</v>
      </c>
      <c r="G4008">
        <v>2</v>
      </c>
      <c r="H4008">
        <v>0</v>
      </c>
      <c r="I4008">
        <v>54</v>
      </c>
      <c r="J4008">
        <v>3</v>
      </c>
      <c r="K4008">
        <v>176.82</v>
      </c>
      <c r="L4008" t="str">
        <f t="shared" si="372"/>
        <v/>
      </c>
      <c r="M4008">
        <v>3</v>
      </c>
      <c r="N4008" t="str">
        <f t="shared" si="373"/>
        <v/>
      </c>
      <c r="O4008">
        <v>9</v>
      </c>
      <c r="P4008" s="11">
        <v>0</v>
      </c>
      <c r="Q4008" s="11">
        <v>5.5555555555555497E-2</v>
      </c>
      <c r="R4008" s="12">
        <v>58.94</v>
      </c>
      <c r="S4008" t="s">
        <v>22</v>
      </c>
      <c r="T4008">
        <v>0</v>
      </c>
      <c r="U4008">
        <f t="shared" si="374"/>
        <v>5</v>
      </c>
      <c r="V4008">
        <f t="shared" si="375"/>
        <v>1</v>
      </c>
      <c r="W4008">
        <f t="shared" si="376"/>
        <v>3</v>
      </c>
      <c r="X4008" t="str">
        <f t="shared" si="377"/>
        <v>513</v>
      </c>
      <c r="Y4008" t="str">
        <f>IF(Table1[[#This Row],[RFM_Score]]="555","Champion", IF(AND(J4008&gt;=4,V4008&gt;=4),"Loyal", IF(U4008&lt;=2,"At Risk", IF(W4008&gt;=4,"Potential Loyalist","Others"))))</f>
        <v>Others</v>
      </c>
    </row>
    <row r="4009" spans="1:25">
      <c r="A4009" t="s">
        <v>10496</v>
      </c>
      <c r="B4009">
        <v>55</v>
      </c>
      <c r="C4009" t="s">
        <v>19</v>
      </c>
      <c r="D4009" t="s">
        <v>25</v>
      </c>
      <c r="E4009" s="6" t="s">
        <v>16079</v>
      </c>
      <c r="F4009" t="s">
        <v>60</v>
      </c>
      <c r="G4009">
        <v>4</v>
      </c>
      <c r="H4009">
        <v>2</v>
      </c>
      <c r="I4009">
        <v>61</v>
      </c>
      <c r="J4009">
        <v>2</v>
      </c>
      <c r="K4009">
        <v>176.72</v>
      </c>
      <c r="L4009" t="str">
        <f t="shared" si="372"/>
        <v/>
      </c>
      <c r="M4009">
        <v>3</v>
      </c>
      <c r="N4009" t="str">
        <f t="shared" si="373"/>
        <v/>
      </c>
      <c r="O4009">
        <v>124</v>
      </c>
      <c r="P4009" s="11">
        <v>0.5</v>
      </c>
      <c r="Q4009" s="11">
        <v>3.2786885245901599E-2</v>
      </c>
      <c r="R4009" s="12">
        <v>58.906666666666602</v>
      </c>
      <c r="S4009" t="s">
        <v>22</v>
      </c>
      <c r="T4009">
        <v>1</v>
      </c>
      <c r="U4009">
        <f t="shared" si="374"/>
        <v>1</v>
      </c>
      <c r="V4009">
        <f t="shared" si="375"/>
        <v>1</v>
      </c>
      <c r="W4009">
        <f t="shared" si="376"/>
        <v>3</v>
      </c>
      <c r="X4009" t="str">
        <f t="shared" si="377"/>
        <v>113</v>
      </c>
      <c r="Y4009" t="str">
        <f>IF(Table1[[#This Row],[RFM_Score]]="555","Champion", IF(AND(J4009&gt;=4,V4009&gt;=4),"Loyal", IF(U4009&lt;=2,"At Risk", IF(W4009&gt;=4,"Potential Loyalist","Others"))))</f>
        <v>At Risk</v>
      </c>
    </row>
    <row r="4010" spans="1:25">
      <c r="A4010" t="s">
        <v>7953</v>
      </c>
      <c r="B4010">
        <v>31</v>
      </c>
      <c r="C4010" t="s">
        <v>24</v>
      </c>
      <c r="D4010" t="s">
        <v>49</v>
      </c>
      <c r="E4010" s="6" t="s">
        <v>16080</v>
      </c>
      <c r="F4010" t="s">
        <v>37</v>
      </c>
      <c r="G4010">
        <v>0</v>
      </c>
      <c r="H4010">
        <v>0</v>
      </c>
      <c r="I4010">
        <v>44</v>
      </c>
      <c r="J4010">
        <v>4</v>
      </c>
      <c r="K4010">
        <v>176.67</v>
      </c>
      <c r="L4010" t="str">
        <f t="shared" si="372"/>
        <v/>
      </c>
      <c r="M4010">
        <v>3</v>
      </c>
      <c r="N4010" t="str">
        <f t="shared" si="373"/>
        <v/>
      </c>
      <c r="O4010">
        <v>7</v>
      </c>
      <c r="P4010" s="11">
        <v>0</v>
      </c>
      <c r="Q4010" s="11">
        <v>9.0909090909090898E-2</v>
      </c>
      <c r="R4010" s="12">
        <v>58.889999999999901</v>
      </c>
      <c r="S4010" t="s">
        <v>22</v>
      </c>
      <c r="T4010">
        <v>0</v>
      </c>
      <c r="U4010">
        <f t="shared" si="374"/>
        <v>5</v>
      </c>
      <c r="V4010">
        <f t="shared" si="375"/>
        <v>1</v>
      </c>
      <c r="W4010">
        <f t="shared" si="376"/>
        <v>3</v>
      </c>
      <c r="X4010" t="str">
        <f t="shared" si="377"/>
        <v>513</v>
      </c>
      <c r="Y4010" t="str">
        <f>IF(Table1[[#This Row],[RFM_Score]]="555","Champion", IF(AND(J4010&gt;=4,V4010&gt;=4),"Loyal", IF(U4010&lt;=2,"At Risk", IF(W4010&gt;=4,"Potential Loyalist","Others"))))</f>
        <v>Others</v>
      </c>
    </row>
    <row r="4011" spans="1:25">
      <c r="A4011" t="s">
        <v>3987</v>
      </c>
      <c r="B4011">
        <v>41</v>
      </c>
      <c r="C4011" t="s">
        <v>24</v>
      </c>
      <c r="D4011" t="s">
        <v>46</v>
      </c>
      <c r="E4011" s="6" t="s">
        <v>16081</v>
      </c>
      <c r="F4011" t="s">
        <v>30</v>
      </c>
      <c r="G4011">
        <v>1</v>
      </c>
      <c r="H4011">
        <v>0</v>
      </c>
      <c r="I4011">
        <v>53</v>
      </c>
      <c r="J4011">
        <v>3</v>
      </c>
      <c r="K4011">
        <v>176.03</v>
      </c>
      <c r="L4011" t="str">
        <f t="shared" si="372"/>
        <v/>
      </c>
      <c r="M4011">
        <v>3</v>
      </c>
      <c r="N4011" t="str">
        <f t="shared" si="373"/>
        <v/>
      </c>
      <c r="O4011">
        <v>1</v>
      </c>
      <c r="P4011" s="11">
        <v>0</v>
      </c>
      <c r="Q4011" s="11">
        <v>5.6603773584905599E-2</v>
      </c>
      <c r="R4011" s="12">
        <v>58.676666666666598</v>
      </c>
      <c r="S4011" t="s">
        <v>22</v>
      </c>
      <c r="T4011">
        <v>1</v>
      </c>
      <c r="U4011">
        <f t="shared" si="374"/>
        <v>5</v>
      </c>
      <c r="V4011">
        <f t="shared" si="375"/>
        <v>1</v>
      </c>
      <c r="W4011">
        <f t="shared" si="376"/>
        <v>3</v>
      </c>
      <c r="X4011" t="str">
        <f t="shared" si="377"/>
        <v>513</v>
      </c>
      <c r="Y4011" t="str">
        <f>IF(Table1[[#This Row],[RFM_Score]]="555","Champion", IF(AND(J4011&gt;=4,V4011&gt;=4),"Loyal", IF(U4011&lt;=2,"At Risk", IF(W4011&gt;=4,"Potential Loyalist","Others"))))</f>
        <v>Others</v>
      </c>
    </row>
    <row r="4012" spans="1:25">
      <c r="A4012" t="s">
        <v>5933</v>
      </c>
      <c r="B4012">
        <v>18</v>
      </c>
      <c r="C4012" t="s">
        <v>19</v>
      </c>
      <c r="D4012" t="s">
        <v>25</v>
      </c>
      <c r="E4012" s="6" t="s">
        <v>16082</v>
      </c>
      <c r="F4012" t="s">
        <v>30</v>
      </c>
      <c r="G4012">
        <v>6</v>
      </c>
      <c r="H4012">
        <v>2</v>
      </c>
      <c r="I4012">
        <v>50</v>
      </c>
      <c r="J4012">
        <v>5</v>
      </c>
      <c r="K4012">
        <v>175.64</v>
      </c>
      <c r="L4012" t="str">
        <f t="shared" si="372"/>
        <v/>
      </c>
      <c r="M4012">
        <v>3</v>
      </c>
      <c r="N4012" t="str">
        <f t="shared" si="373"/>
        <v/>
      </c>
      <c r="O4012">
        <v>11</v>
      </c>
      <c r="P4012" s="11">
        <v>0.33333333333333298</v>
      </c>
      <c r="Q4012" s="11">
        <v>0.1</v>
      </c>
      <c r="R4012" s="12">
        <v>58.546666666666603</v>
      </c>
      <c r="S4012" t="s">
        <v>22</v>
      </c>
      <c r="T4012">
        <v>0</v>
      </c>
      <c r="U4012">
        <f t="shared" si="374"/>
        <v>5</v>
      </c>
      <c r="V4012">
        <f t="shared" si="375"/>
        <v>1</v>
      </c>
      <c r="W4012">
        <f t="shared" si="376"/>
        <v>3</v>
      </c>
      <c r="X4012" t="str">
        <f t="shared" si="377"/>
        <v>513</v>
      </c>
      <c r="Y4012" t="str">
        <f>IF(Table1[[#This Row],[RFM_Score]]="555","Champion", IF(AND(J4012&gt;=4,V4012&gt;=4),"Loyal", IF(U4012&lt;=2,"At Risk", IF(W4012&gt;=4,"Potential Loyalist","Others"))))</f>
        <v>Others</v>
      </c>
    </row>
    <row r="4013" spans="1:25">
      <c r="A4013" t="s">
        <v>8959</v>
      </c>
      <c r="B4013">
        <v>21</v>
      </c>
      <c r="C4013" t="s">
        <v>24</v>
      </c>
      <c r="D4013" t="s">
        <v>29</v>
      </c>
      <c r="E4013" s="6" t="s">
        <v>16083</v>
      </c>
      <c r="F4013" t="s">
        <v>30</v>
      </c>
      <c r="G4013">
        <v>2</v>
      </c>
      <c r="H4013">
        <v>2</v>
      </c>
      <c r="I4013">
        <v>44</v>
      </c>
      <c r="J4013">
        <v>2</v>
      </c>
      <c r="K4013">
        <v>175.48</v>
      </c>
      <c r="L4013" t="str">
        <f t="shared" si="372"/>
        <v/>
      </c>
      <c r="M4013">
        <v>3</v>
      </c>
      <c r="N4013" t="str">
        <f t="shared" si="373"/>
        <v/>
      </c>
      <c r="O4013">
        <v>22</v>
      </c>
      <c r="P4013" s="11">
        <v>1</v>
      </c>
      <c r="Q4013" s="11">
        <v>4.54545454545454E-2</v>
      </c>
      <c r="R4013" s="12">
        <v>58.493333333333297</v>
      </c>
      <c r="S4013" t="s">
        <v>22</v>
      </c>
      <c r="T4013">
        <v>0</v>
      </c>
      <c r="U4013">
        <f t="shared" si="374"/>
        <v>4</v>
      </c>
      <c r="V4013">
        <f t="shared" si="375"/>
        <v>1</v>
      </c>
      <c r="W4013">
        <f t="shared" si="376"/>
        <v>3</v>
      </c>
      <c r="X4013" t="str">
        <f t="shared" si="377"/>
        <v>413</v>
      </c>
      <c r="Y4013" t="str">
        <f>IF(Table1[[#This Row],[RFM_Score]]="555","Champion", IF(AND(J4013&gt;=4,V4013&gt;=4),"Loyal", IF(U4013&lt;=2,"At Risk", IF(W4013&gt;=4,"Potential Loyalist","Others"))))</f>
        <v>Others</v>
      </c>
    </row>
    <row r="4014" spans="1:25">
      <c r="A4014" t="s">
        <v>11679</v>
      </c>
      <c r="B4014">
        <v>53</v>
      </c>
      <c r="C4014" t="s">
        <v>24</v>
      </c>
      <c r="D4014" t="s">
        <v>25</v>
      </c>
      <c r="E4014" s="6" t="s">
        <v>16084</v>
      </c>
      <c r="F4014" t="s">
        <v>26</v>
      </c>
      <c r="G4014">
        <v>2</v>
      </c>
      <c r="H4014">
        <v>0</v>
      </c>
      <c r="I4014">
        <v>49</v>
      </c>
      <c r="J4014">
        <v>0</v>
      </c>
      <c r="K4014">
        <v>175.4</v>
      </c>
      <c r="L4014" t="str">
        <f t="shared" si="372"/>
        <v/>
      </c>
      <c r="M4014">
        <v>3</v>
      </c>
      <c r="N4014" t="str">
        <f t="shared" si="373"/>
        <v/>
      </c>
      <c r="O4014">
        <v>64</v>
      </c>
      <c r="P4014" s="11">
        <v>0</v>
      </c>
      <c r="Q4014" s="11">
        <v>0</v>
      </c>
      <c r="R4014" s="12">
        <v>58.466666666666598</v>
      </c>
      <c r="S4014" t="s">
        <v>22</v>
      </c>
      <c r="T4014">
        <v>0</v>
      </c>
      <c r="U4014">
        <f t="shared" si="374"/>
        <v>3</v>
      </c>
      <c r="V4014">
        <f t="shared" si="375"/>
        <v>1</v>
      </c>
      <c r="W4014">
        <f t="shared" si="376"/>
        <v>3</v>
      </c>
      <c r="X4014" t="str">
        <f t="shared" si="377"/>
        <v>313</v>
      </c>
      <c r="Y4014" t="str">
        <f>IF(Table1[[#This Row],[RFM_Score]]="555","Champion", IF(AND(J4014&gt;=4,V4014&gt;=4),"Loyal", IF(U4014&lt;=2,"At Risk", IF(W4014&gt;=4,"Potential Loyalist","Others"))))</f>
        <v>Others</v>
      </c>
    </row>
    <row r="4015" spans="1:25">
      <c r="A4015" t="s">
        <v>6717</v>
      </c>
      <c r="B4015">
        <v>31</v>
      </c>
      <c r="C4015" t="s">
        <v>24</v>
      </c>
      <c r="D4015" t="s">
        <v>35</v>
      </c>
      <c r="E4015" s="6" t="s">
        <v>16085</v>
      </c>
      <c r="F4015" t="s">
        <v>21</v>
      </c>
      <c r="G4015">
        <v>4</v>
      </c>
      <c r="H4015">
        <v>2</v>
      </c>
      <c r="I4015">
        <v>56</v>
      </c>
      <c r="J4015">
        <v>1</v>
      </c>
      <c r="K4015">
        <v>175.24</v>
      </c>
      <c r="L4015" t="str">
        <f t="shared" si="372"/>
        <v/>
      </c>
      <c r="M4015">
        <v>3</v>
      </c>
      <c r="N4015" t="str">
        <f t="shared" si="373"/>
        <v/>
      </c>
      <c r="O4015">
        <v>75</v>
      </c>
      <c r="P4015" s="11">
        <v>0.5</v>
      </c>
      <c r="Q4015" s="11">
        <v>1.7857142857142801E-2</v>
      </c>
      <c r="R4015" s="12">
        <v>58.413333333333298</v>
      </c>
      <c r="S4015" t="s">
        <v>22</v>
      </c>
      <c r="T4015">
        <v>1</v>
      </c>
      <c r="U4015">
        <f t="shared" si="374"/>
        <v>2</v>
      </c>
      <c r="V4015">
        <f t="shared" si="375"/>
        <v>1</v>
      </c>
      <c r="W4015">
        <f t="shared" si="376"/>
        <v>3</v>
      </c>
      <c r="X4015" t="str">
        <f t="shared" si="377"/>
        <v>213</v>
      </c>
      <c r="Y4015" t="str">
        <f>IF(Table1[[#This Row],[RFM_Score]]="555","Champion", IF(AND(J4015&gt;=4,V4015&gt;=4),"Loyal", IF(U4015&lt;=2,"At Risk", IF(W4015&gt;=4,"Potential Loyalist","Others"))))</f>
        <v>At Risk</v>
      </c>
    </row>
    <row r="4016" spans="1:25">
      <c r="A4016" t="s">
        <v>101</v>
      </c>
      <c r="B4016">
        <v>44</v>
      </c>
      <c r="C4016" t="s">
        <v>33</v>
      </c>
      <c r="D4016" t="s">
        <v>25</v>
      </c>
      <c r="E4016" s="6" t="s">
        <v>16086</v>
      </c>
      <c r="F4016" t="s">
        <v>21</v>
      </c>
      <c r="G4016">
        <v>4</v>
      </c>
      <c r="H4016">
        <v>1</v>
      </c>
      <c r="I4016">
        <v>36</v>
      </c>
      <c r="J4016">
        <v>1</v>
      </c>
      <c r="K4016">
        <v>174.75</v>
      </c>
      <c r="L4016" t="str">
        <f t="shared" si="372"/>
        <v/>
      </c>
      <c r="M4016">
        <v>3</v>
      </c>
      <c r="N4016" t="str">
        <f t="shared" si="373"/>
        <v/>
      </c>
      <c r="O4016">
        <v>16</v>
      </c>
      <c r="P4016" s="11">
        <v>0.25</v>
      </c>
      <c r="Q4016" s="11">
        <v>2.77777777777777E-2</v>
      </c>
      <c r="R4016" s="12">
        <v>58.25</v>
      </c>
      <c r="S4016" t="s">
        <v>22</v>
      </c>
      <c r="T4016">
        <v>0</v>
      </c>
      <c r="U4016">
        <f t="shared" si="374"/>
        <v>5</v>
      </c>
      <c r="V4016">
        <f t="shared" si="375"/>
        <v>1</v>
      </c>
      <c r="W4016">
        <f t="shared" si="376"/>
        <v>3</v>
      </c>
      <c r="X4016" t="str">
        <f t="shared" si="377"/>
        <v>513</v>
      </c>
      <c r="Y4016" t="str">
        <f>IF(Table1[[#This Row],[RFM_Score]]="555","Champion", IF(AND(J4016&gt;=4,V4016&gt;=4),"Loyal", IF(U4016&lt;=2,"At Risk", IF(W4016&gt;=4,"Potential Loyalist","Others"))))</f>
        <v>Others</v>
      </c>
    </row>
    <row r="4017" spans="1:25">
      <c r="A4017" t="s">
        <v>273</v>
      </c>
      <c r="B4017">
        <v>18</v>
      </c>
      <c r="C4017" t="s">
        <v>24</v>
      </c>
      <c r="D4017" t="s">
        <v>25</v>
      </c>
      <c r="E4017" s="6" t="s">
        <v>16087</v>
      </c>
      <c r="F4017" t="s">
        <v>21</v>
      </c>
      <c r="G4017">
        <v>2</v>
      </c>
      <c r="H4017">
        <v>1</v>
      </c>
      <c r="I4017">
        <v>51</v>
      </c>
      <c r="J4017">
        <v>3</v>
      </c>
      <c r="K4017">
        <v>174.22</v>
      </c>
      <c r="L4017" t="str">
        <f t="shared" si="372"/>
        <v/>
      </c>
      <c r="M4017">
        <v>3</v>
      </c>
      <c r="N4017" t="str">
        <f t="shared" si="373"/>
        <v/>
      </c>
      <c r="O4017">
        <v>51</v>
      </c>
      <c r="P4017" s="11">
        <v>0.5</v>
      </c>
      <c r="Q4017" s="11">
        <v>5.8823529411764698E-2</v>
      </c>
      <c r="R4017" s="12">
        <v>58.073333333333302</v>
      </c>
      <c r="S4017" t="s">
        <v>22</v>
      </c>
      <c r="T4017">
        <v>0</v>
      </c>
      <c r="U4017">
        <f t="shared" si="374"/>
        <v>3</v>
      </c>
      <c r="V4017">
        <f t="shared" si="375"/>
        <v>1</v>
      </c>
      <c r="W4017">
        <f t="shared" si="376"/>
        <v>3</v>
      </c>
      <c r="X4017" t="str">
        <f t="shared" si="377"/>
        <v>313</v>
      </c>
      <c r="Y4017" t="str">
        <f>IF(Table1[[#This Row],[RFM_Score]]="555","Champion", IF(AND(J4017&gt;=4,V4017&gt;=4),"Loyal", IF(U4017&lt;=2,"At Risk", IF(W4017&gt;=4,"Potential Loyalist","Others"))))</f>
        <v>Others</v>
      </c>
    </row>
    <row r="4018" spans="1:25">
      <c r="A4018" t="s">
        <v>6514</v>
      </c>
      <c r="B4018">
        <v>24</v>
      </c>
      <c r="C4018" t="s">
        <v>19</v>
      </c>
      <c r="D4018" t="s">
        <v>25</v>
      </c>
      <c r="E4018" s="6" t="s">
        <v>16088</v>
      </c>
      <c r="F4018" t="s">
        <v>26</v>
      </c>
      <c r="G4018">
        <v>3</v>
      </c>
      <c r="H4018">
        <v>0</v>
      </c>
      <c r="I4018">
        <v>54</v>
      </c>
      <c r="J4018">
        <v>2</v>
      </c>
      <c r="K4018">
        <v>174.19</v>
      </c>
      <c r="L4018" t="str">
        <f t="shared" si="372"/>
        <v/>
      </c>
      <c r="M4018">
        <v>3</v>
      </c>
      <c r="N4018" t="str">
        <f t="shared" si="373"/>
        <v/>
      </c>
      <c r="O4018">
        <v>2</v>
      </c>
      <c r="P4018" s="11">
        <v>0</v>
      </c>
      <c r="Q4018" s="11">
        <v>3.7037037037037E-2</v>
      </c>
      <c r="R4018" s="12">
        <v>58.063333333333297</v>
      </c>
      <c r="S4018" t="s">
        <v>22</v>
      </c>
      <c r="T4018">
        <v>0</v>
      </c>
      <c r="U4018">
        <f t="shared" si="374"/>
        <v>5</v>
      </c>
      <c r="V4018">
        <f t="shared" si="375"/>
        <v>1</v>
      </c>
      <c r="W4018">
        <f t="shared" si="376"/>
        <v>3</v>
      </c>
      <c r="X4018" t="str">
        <f t="shared" si="377"/>
        <v>513</v>
      </c>
      <c r="Y4018" t="str">
        <f>IF(Table1[[#This Row],[RFM_Score]]="555","Champion", IF(AND(J4018&gt;=4,V4018&gt;=4),"Loyal", IF(U4018&lt;=2,"At Risk", IF(W4018&gt;=4,"Potential Loyalist","Others"))))</f>
        <v>Others</v>
      </c>
    </row>
    <row r="4019" spans="1:25">
      <c r="A4019" t="s">
        <v>5516</v>
      </c>
      <c r="B4019">
        <v>48</v>
      </c>
      <c r="C4019" t="s">
        <v>24</v>
      </c>
      <c r="D4019" t="s">
        <v>29</v>
      </c>
      <c r="E4019" s="6" t="s">
        <v>16089</v>
      </c>
      <c r="F4019" t="s">
        <v>62</v>
      </c>
      <c r="G4019">
        <v>3</v>
      </c>
      <c r="H4019">
        <v>2</v>
      </c>
      <c r="I4019">
        <v>61</v>
      </c>
      <c r="J4019">
        <v>4</v>
      </c>
      <c r="K4019">
        <v>174.07</v>
      </c>
      <c r="L4019" t="str">
        <f t="shared" si="372"/>
        <v/>
      </c>
      <c r="M4019">
        <v>3</v>
      </c>
      <c r="N4019" t="str">
        <f t="shared" si="373"/>
        <v/>
      </c>
      <c r="O4019">
        <v>37</v>
      </c>
      <c r="P4019" s="11">
        <v>0.66666666666666596</v>
      </c>
      <c r="Q4019" s="11">
        <v>6.5573770491803199E-2</v>
      </c>
      <c r="R4019" s="12">
        <v>58.023333333333298</v>
      </c>
      <c r="S4019" t="s">
        <v>22</v>
      </c>
      <c r="T4019">
        <v>0</v>
      </c>
      <c r="U4019">
        <f t="shared" si="374"/>
        <v>4</v>
      </c>
      <c r="V4019">
        <f t="shared" si="375"/>
        <v>1</v>
      </c>
      <c r="W4019">
        <f t="shared" si="376"/>
        <v>3</v>
      </c>
      <c r="X4019" t="str">
        <f t="shared" si="377"/>
        <v>413</v>
      </c>
      <c r="Y4019" t="str">
        <f>IF(Table1[[#This Row],[RFM_Score]]="555","Champion", IF(AND(J4019&gt;=4,V4019&gt;=4),"Loyal", IF(U4019&lt;=2,"At Risk", IF(W4019&gt;=4,"Potential Loyalist","Others"))))</f>
        <v>Others</v>
      </c>
    </row>
    <row r="4020" spans="1:25">
      <c r="A4020" t="s">
        <v>4589</v>
      </c>
      <c r="B4020">
        <v>45</v>
      </c>
      <c r="C4020" t="s">
        <v>24</v>
      </c>
      <c r="D4020" t="s">
        <v>20</v>
      </c>
      <c r="E4020" s="6" t="s">
        <v>16090</v>
      </c>
      <c r="F4020" t="s">
        <v>21</v>
      </c>
      <c r="G4020">
        <v>8</v>
      </c>
      <c r="H4020">
        <v>2</v>
      </c>
      <c r="I4020">
        <v>58</v>
      </c>
      <c r="J4020">
        <v>1</v>
      </c>
      <c r="K4020">
        <v>173.86</v>
      </c>
      <c r="L4020" t="str">
        <f t="shared" si="372"/>
        <v/>
      </c>
      <c r="M4020">
        <v>3</v>
      </c>
      <c r="N4020" t="str">
        <f t="shared" si="373"/>
        <v/>
      </c>
      <c r="O4020">
        <v>45</v>
      </c>
      <c r="P4020" s="11">
        <v>0.25</v>
      </c>
      <c r="Q4020" s="11">
        <v>1.72413793103448E-2</v>
      </c>
      <c r="R4020" s="12">
        <v>57.953333333333298</v>
      </c>
      <c r="S4020" t="s">
        <v>22</v>
      </c>
      <c r="T4020">
        <v>0</v>
      </c>
      <c r="U4020">
        <f t="shared" si="374"/>
        <v>3</v>
      </c>
      <c r="V4020">
        <f t="shared" si="375"/>
        <v>1</v>
      </c>
      <c r="W4020">
        <f t="shared" si="376"/>
        <v>3</v>
      </c>
      <c r="X4020" t="str">
        <f t="shared" si="377"/>
        <v>313</v>
      </c>
      <c r="Y4020" t="str">
        <f>IF(Table1[[#This Row],[RFM_Score]]="555","Champion", IF(AND(J4020&gt;=4,V4020&gt;=4),"Loyal", IF(U4020&lt;=2,"At Risk", IF(W4020&gt;=4,"Potential Loyalist","Others"))))</f>
        <v>Others</v>
      </c>
    </row>
    <row r="4021" spans="1:25">
      <c r="A4021" t="s">
        <v>11162</v>
      </c>
      <c r="B4021">
        <v>45</v>
      </c>
      <c r="C4021" t="s">
        <v>24</v>
      </c>
      <c r="D4021" t="s">
        <v>25</v>
      </c>
      <c r="E4021" s="6" t="s">
        <v>16091</v>
      </c>
      <c r="F4021" t="s">
        <v>37</v>
      </c>
      <c r="G4021">
        <v>4</v>
      </c>
      <c r="H4021">
        <v>1</v>
      </c>
      <c r="I4021">
        <v>54</v>
      </c>
      <c r="J4021">
        <v>4</v>
      </c>
      <c r="K4021">
        <v>173.35</v>
      </c>
      <c r="L4021" t="str">
        <f t="shared" si="372"/>
        <v/>
      </c>
      <c r="M4021">
        <v>3</v>
      </c>
      <c r="N4021" t="str">
        <f t="shared" si="373"/>
        <v/>
      </c>
      <c r="O4021">
        <v>2</v>
      </c>
      <c r="P4021" s="11">
        <v>0.25</v>
      </c>
      <c r="Q4021" s="11">
        <v>7.4074074074074001E-2</v>
      </c>
      <c r="R4021" s="12">
        <v>57.783333333333303</v>
      </c>
      <c r="S4021" t="s">
        <v>22</v>
      </c>
      <c r="T4021">
        <v>0</v>
      </c>
      <c r="U4021">
        <f t="shared" si="374"/>
        <v>5</v>
      </c>
      <c r="V4021">
        <f t="shared" si="375"/>
        <v>1</v>
      </c>
      <c r="W4021">
        <f t="shared" si="376"/>
        <v>3</v>
      </c>
      <c r="X4021" t="str">
        <f t="shared" si="377"/>
        <v>513</v>
      </c>
      <c r="Y4021" t="str">
        <f>IF(Table1[[#This Row],[RFM_Score]]="555","Champion", IF(AND(J4021&gt;=4,V4021&gt;=4),"Loyal", IF(U4021&lt;=2,"At Risk", IF(W4021&gt;=4,"Potential Loyalist","Others"))))</f>
        <v>Others</v>
      </c>
    </row>
    <row r="4022" spans="1:25">
      <c r="A4022" t="s">
        <v>7918</v>
      </c>
      <c r="B4022">
        <v>32</v>
      </c>
      <c r="C4022" t="s">
        <v>24</v>
      </c>
      <c r="D4022" t="s">
        <v>25</v>
      </c>
      <c r="E4022" s="6" t="s">
        <v>16092</v>
      </c>
      <c r="F4022" t="s">
        <v>37</v>
      </c>
      <c r="G4022">
        <v>9</v>
      </c>
      <c r="H4022">
        <v>5</v>
      </c>
      <c r="I4022">
        <v>60</v>
      </c>
      <c r="J4022">
        <v>4</v>
      </c>
      <c r="K4022">
        <v>173.08</v>
      </c>
      <c r="L4022" t="str">
        <f t="shared" si="372"/>
        <v/>
      </c>
      <c r="M4022">
        <v>3</v>
      </c>
      <c r="N4022" t="str">
        <f t="shared" si="373"/>
        <v/>
      </c>
      <c r="O4022">
        <v>3</v>
      </c>
      <c r="P4022" s="11">
        <v>0.55555555555555503</v>
      </c>
      <c r="Q4022" s="11">
        <v>6.6666666666666596E-2</v>
      </c>
      <c r="R4022" s="12">
        <v>57.6933333333333</v>
      </c>
      <c r="S4022" t="s">
        <v>22</v>
      </c>
      <c r="T4022">
        <v>1</v>
      </c>
      <c r="U4022">
        <f t="shared" si="374"/>
        <v>5</v>
      </c>
      <c r="V4022">
        <f t="shared" si="375"/>
        <v>1</v>
      </c>
      <c r="W4022">
        <f t="shared" si="376"/>
        <v>3</v>
      </c>
      <c r="X4022" t="str">
        <f t="shared" si="377"/>
        <v>513</v>
      </c>
      <c r="Y4022" t="str">
        <f>IF(Table1[[#This Row],[RFM_Score]]="555","Champion", IF(AND(J4022&gt;=4,V4022&gt;=4),"Loyal", IF(U4022&lt;=2,"At Risk", IF(W4022&gt;=4,"Potential Loyalist","Others"))))</f>
        <v>Others</v>
      </c>
    </row>
    <row r="4023" spans="1:25">
      <c r="A4023" t="s">
        <v>2684</v>
      </c>
      <c r="B4023">
        <v>18</v>
      </c>
      <c r="C4023" t="s">
        <v>24</v>
      </c>
      <c r="D4023" t="s">
        <v>20</v>
      </c>
      <c r="E4023" s="6" t="s">
        <v>16093</v>
      </c>
      <c r="F4023" t="s">
        <v>62</v>
      </c>
      <c r="G4023">
        <v>1</v>
      </c>
      <c r="H4023">
        <v>0</v>
      </c>
      <c r="I4023">
        <v>51</v>
      </c>
      <c r="J4023">
        <v>2</v>
      </c>
      <c r="K4023">
        <v>172.96</v>
      </c>
      <c r="L4023" t="str">
        <f t="shared" si="372"/>
        <v/>
      </c>
      <c r="M4023">
        <v>3</v>
      </c>
      <c r="N4023" t="str">
        <f t="shared" si="373"/>
        <v/>
      </c>
      <c r="O4023">
        <v>10</v>
      </c>
      <c r="P4023" s="11">
        <v>0</v>
      </c>
      <c r="Q4023" s="11">
        <v>3.9215686274509803E-2</v>
      </c>
      <c r="R4023" s="12">
        <v>57.6533333333333</v>
      </c>
      <c r="S4023" t="s">
        <v>22</v>
      </c>
      <c r="T4023">
        <v>0</v>
      </c>
      <c r="U4023">
        <f t="shared" si="374"/>
        <v>5</v>
      </c>
      <c r="V4023">
        <f t="shared" si="375"/>
        <v>1</v>
      </c>
      <c r="W4023">
        <f t="shared" si="376"/>
        <v>3</v>
      </c>
      <c r="X4023" t="str">
        <f t="shared" si="377"/>
        <v>513</v>
      </c>
      <c r="Y4023" t="str">
        <f>IF(Table1[[#This Row],[RFM_Score]]="555","Champion", IF(AND(J4023&gt;=4,V4023&gt;=4),"Loyal", IF(U4023&lt;=2,"At Risk", IF(W4023&gt;=4,"Potential Loyalist","Others"))))</f>
        <v>Others</v>
      </c>
    </row>
    <row r="4024" spans="1:25">
      <c r="A4024" t="s">
        <v>3169</v>
      </c>
      <c r="B4024">
        <v>18</v>
      </c>
      <c r="C4024" t="s">
        <v>19</v>
      </c>
      <c r="D4024" t="s">
        <v>49</v>
      </c>
      <c r="E4024" s="6" t="s">
        <v>16094</v>
      </c>
      <c r="F4024" t="s">
        <v>60</v>
      </c>
      <c r="G4024">
        <v>2</v>
      </c>
      <c r="H4024">
        <v>0</v>
      </c>
      <c r="I4024">
        <v>50</v>
      </c>
      <c r="J4024">
        <v>1</v>
      </c>
      <c r="K4024">
        <v>172.86</v>
      </c>
      <c r="L4024" t="str">
        <f t="shared" si="372"/>
        <v/>
      </c>
      <c r="M4024">
        <v>3</v>
      </c>
      <c r="N4024" t="str">
        <f t="shared" si="373"/>
        <v/>
      </c>
      <c r="O4024">
        <v>18</v>
      </c>
      <c r="P4024" s="11">
        <v>0</v>
      </c>
      <c r="Q4024" s="11">
        <v>0.02</v>
      </c>
      <c r="R4024" s="12">
        <v>57.62</v>
      </c>
      <c r="S4024" t="s">
        <v>22</v>
      </c>
      <c r="T4024">
        <v>0</v>
      </c>
      <c r="U4024">
        <f t="shared" si="374"/>
        <v>5</v>
      </c>
      <c r="V4024">
        <f t="shared" si="375"/>
        <v>1</v>
      </c>
      <c r="W4024">
        <f t="shared" si="376"/>
        <v>3</v>
      </c>
      <c r="X4024" t="str">
        <f t="shared" si="377"/>
        <v>513</v>
      </c>
      <c r="Y4024" t="str">
        <f>IF(Table1[[#This Row],[RFM_Score]]="555","Champion", IF(AND(J4024&gt;=4,V4024&gt;=4),"Loyal", IF(U4024&lt;=2,"At Risk", IF(W4024&gt;=4,"Potential Loyalist","Others"))))</f>
        <v>Others</v>
      </c>
    </row>
    <row r="4025" spans="1:25">
      <c r="A4025" t="s">
        <v>733</v>
      </c>
      <c r="B4025">
        <v>38</v>
      </c>
      <c r="C4025" t="s">
        <v>24</v>
      </c>
      <c r="D4025" t="s">
        <v>29</v>
      </c>
      <c r="E4025" s="6" t="s">
        <v>16095</v>
      </c>
      <c r="F4025" t="s">
        <v>60</v>
      </c>
      <c r="G4025">
        <v>2</v>
      </c>
      <c r="H4025">
        <v>0</v>
      </c>
      <c r="I4025">
        <v>45</v>
      </c>
      <c r="J4025">
        <v>2</v>
      </c>
      <c r="K4025">
        <v>172.79</v>
      </c>
      <c r="L4025" t="str">
        <f t="shared" si="372"/>
        <v/>
      </c>
      <c r="M4025">
        <v>3</v>
      </c>
      <c r="N4025" t="str">
        <f t="shared" si="373"/>
        <v/>
      </c>
      <c r="O4025">
        <v>2</v>
      </c>
      <c r="P4025" s="11">
        <v>0</v>
      </c>
      <c r="Q4025" s="11">
        <v>4.4444444444444398E-2</v>
      </c>
      <c r="R4025" s="12">
        <v>57.5966666666666</v>
      </c>
      <c r="S4025" t="s">
        <v>22</v>
      </c>
      <c r="T4025">
        <v>0</v>
      </c>
      <c r="U4025">
        <f t="shared" si="374"/>
        <v>5</v>
      </c>
      <c r="V4025">
        <f t="shared" si="375"/>
        <v>1</v>
      </c>
      <c r="W4025">
        <f t="shared" si="376"/>
        <v>3</v>
      </c>
      <c r="X4025" t="str">
        <f t="shared" si="377"/>
        <v>513</v>
      </c>
      <c r="Y4025" t="str">
        <f>IF(Table1[[#This Row],[RFM_Score]]="555","Champion", IF(AND(J4025&gt;=4,V4025&gt;=4),"Loyal", IF(U4025&lt;=2,"At Risk", IF(W4025&gt;=4,"Potential Loyalist","Others"))))</f>
        <v>Others</v>
      </c>
    </row>
    <row r="4026" spans="1:25">
      <c r="A4026" t="s">
        <v>1022</v>
      </c>
      <c r="B4026">
        <v>21</v>
      </c>
      <c r="C4026" t="s">
        <v>19</v>
      </c>
      <c r="D4026" t="s">
        <v>25</v>
      </c>
      <c r="E4026" s="6" t="s">
        <v>16096</v>
      </c>
      <c r="F4026" t="s">
        <v>30</v>
      </c>
      <c r="G4026">
        <v>4</v>
      </c>
      <c r="H4026">
        <v>2</v>
      </c>
      <c r="I4026">
        <v>51</v>
      </c>
      <c r="J4026">
        <v>1</v>
      </c>
      <c r="K4026">
        <v>172.69</v>
      </c>
      <c r="L4026" t="str">
        <f t="shared" si="372"/>
        <v/>
      </c>
      <c r="M4026">
        <v>3</v>
      </c>
      <c r="N4026" t="str">
        <f t="shared" si="373"/>
        <v/>
      </c>
      <c r="O4026">
        <v>22</v>
      </c>
      <c r="P4026" s="11">
        <v>0.5</v>
      </c>
      <c r="Q4026" s="11">
        <v>1.9607843137254902E-2</v>
      </c>
      <c r="R4026" s="12">
        <v>57.563333333333297</v>
      </c>
      <c r="S4026" t="s">
        <v>22</v>
      </c>
      <c r="T4026">
        <v>0</v>
      </c>
      <c r="U4026">
        <f t="shared" si="374"/>
        <v>4</v>
      </c>
      <c r="V4026">
        <f t="shared" si="375"/>
        <v>1</v>
      </c>
      <c r="W4026">
        <f t="shared" si="376"/>
        <v>3</v>
      </c>
      <c r="X4026" t="str">
        <f t="shared" si="377"/>
        <v>413</v>
      </c>
      <c r="Y4026" t="str">
        <f>IF(Table1[[#This Row],[RFM_Score]]="555","Champion", IF(AND(J4026&gt;=4,V4026&gt;=4),"Loyal", IF(U4026&lt;=2,"At Risk", IF(W4026&gt;=4,"Potential Loyalist","Others"))))</f>
        <v>Others</v>
      </c>
    </row>
    <row r="4027" spans="1:25">
      <c r="A4027" t="s">
        <v>8101</v>
      </c>
      <c r="B4027">
        <v>24</v>
      </c>
      <c r="C4027" t="s">
        <v>19</v>
      </c>
      <c r="D4027" t="s">
        <v>25</v>
      </c>
      <c r="E4027" s="6" t="s">
        <v>16097</v>
      </c>
      <c r="F4027" t="s">
        <v>60</v>
      </c>
      <c r="G4027">
        <v>1</v>
      </c>
      <c r="H4027">
        <v>0</v>
      </c>
      <c r="I4027">
        <v>50</v>
      </c>
      <c r="J4027">
        <v>2</v>
      </c>
      <c r="K4027">
        <v>172.45</v>
      </c>
      <c r="L4027" t="str">
        <f t="shared" si="372"/>
        <v/>
      </c>
      <c r="M4027">
        <v>3</v>
      </c>
      <c r="N4027" t="str">
        <f t="shared" si="373"/>
        <v/>
      </c>
      <c r="O4027">
        <v>10</v>
      </c>
      <c r="P4027" s="11">
        <v>0</v>
      </c>
      <c r="Q4027" s="11">
        <v>0.04</v>
      </c>
      <c r="R4027" s="12">
        <v>57.483333333333299</v>
      </c>
      <c r="S4027" t="s">
        <v>22</v>
      </c>
      <c r="T4027">
        <v>0</v>
      </c>
      <c r="U4027">
        <f t="shared" si="374"/>
        <v>5</v>
      </c>
      <c r="V4027">
        <f t="shared" si="375"/>
        <v>1</v>
      </c>
      <c r="W4027">
        <f t="shared" si="376"/>
        <v>3</v>
      </c>
      <c r="X4027" t="str">
        <f t="shared" si="377"/>
        <v>513</v>
      </c>
      <c r="Y4027" t="str">
        <f>IF(Table1[[#This Row],[RFM_Score]]="555","Champion", IF(AND(J4027&gt;=4,V4027&gt;=4),"Loyal", IF(U4027&lt;=2,"At Risk", IF(W4027&gt;=4,"Potential Loyalist","Others"))))</f>
        <v>Others</v>
      </c>
    </row>
    <row r="4028" spans="1:25">
      <c r="A4028" t="s">
        <v>8703</v>
      </c>
      <c r="B4028">
        <v>23</v>
      </c>
      <c r="C4028" t="s">
        <v>19</v>
      </c>
      <c r="D4028" t="s">
        <v>29</v>
      </c>
      <c r="E4028" s="6" t="s">
        <v>16098</v>
      </c>
      <c r="F4028" t="s">
        <v>21</v>
      </c>
      <c r="G4028">
        <v>4</v>
      </c>
      <c r="H4028">
        <v>3</v>
      </c>
      <c r="I4028">
        <v>51</v>
      </c>
      <c r="J4028">
        <v>2</v>
      </c>
      <c r="K4028">
        <v>172.39</v>
      </c>
      <c r="L4028" t="str">
        <f t="shared" si="372"/>
        <v/>
      </c>
      <c r="M4028">
        <v>3</v>
      </c>
      <c r="N4028" t="str">
        <f t="shared" si="373"/>
        <v/>
      </c>
      <c r="O4028">
        <v>2</v>
      </c>
      <c r="P4028" s="11">
        <v>0.75</v>
      </c>
      <c r="Q4028" s="11">
        <v>3.9215686274509803E-2</v>
      </c>
      <c r="R4028" s="12">
        <v>57.463333333333303</v>
      </c>
      <c r="S4028" t="s">
        <v>22</v>
      </c>
      <c r="T4028">
        <v>0</v>
      </c>
      <c r="U4028">
        <f t="shared" si="374"/>
        <v>5</v>
      </c>
      <c r="V4028">
        <f t="shared" si="375"/>
        <v>1</v>
      </c>
      <c r="W4028">
        <f t="shared" si="376"/>
        <v>3</v>
      </c>
      <c r="X4028" t="str">
        <f t="shared" si="377"/>
        <v>513</v>
      </c>
      <c r="Y4028" t="str">
        <f>IF(Table1[[#This Row],[RFM_Score]]="555","Champion", IF(AND(J4028&gt;=4,V4028&gt;=4),"Loyal", IF(U4028&lt;=2,"At Risk", IF(W4028&gt;=4,"Potential Loyalist","Others"))))</f>
        <v>Others</v>
      </c>
    </row>
    <row r="4029" spans="1:25">
      <c r="A4029" t="s">
        <v>117</v>
      </c>
      <c r="B4029">
        <v>32</v>
      </c>
      <c r="C4029" t="s">
        <v>19</v>
      </c>
      <c r="D4029" t="s">
        <v>35</v>
      </c>
      <c r="E4029" s="6" t="s">
        <v>16099</v>
      </c>
      <c r="F4029" t="s">
        <v>26</v>
      </c>
      <c r="G4029">
        <v>0</v>
      </c>
      <c r="H4029">
        <v>0</v>
      </c>
      <c r="I4029">
        <v>54</v>
      </c>
      <c r="J4029">
        <v>1</v>
      </c>
      <c r="K4029">
        <v>172.22</v>
      </c>
      <c r="L4029" t="str">
        <f t="shared" si="372"/>
        <v/>
      </c>
      <c r="M4029">
        <v>3</v>
      </c>
      <c r="N4029" t="str">
        <f t="shared" si="373"/>
        <v/>
      </c>
      <c r="O4029">
        <v>21</v>
      </c>
      <c r="P4029" s="11">
        <v>0</v>
      </c>
      <c r="Q4029" s="11">
        <v>1.85185185185185E-2</v>
      </c>
      <c r="R4029" s="12">
        <v>57.406666666666602</v>
      </c>
      <c r="S4029" t="s">
        <v>22</v>
      </c>
      <c r="T4029">
        <v>0</v>
      </c>
      <c r="U4029">
        <f t="shared" si="374"/>
        <v>4</v>
      </c>
      <c r="V4029">
        <f t="shared" si="375"/>
        <v>1</v>
      </c>
      <c r="W4029">
        <f t="shared" si="376"/>
        <v>3</v>
      </c>
      <c r="X4029" t="str">
        <f t="shared" si="377"/>
        <v>413</v>
      </c>
      <c r="Y4029" t="str">
        <f>IF(Table1[[#This Row],[RFM_Score]]="555","Champion", IF(AND(J4029&gt;=4,V4029&gt;=4),"Loyal", IF(U4029&lt;=2,"At Risk", IF(W4029&gt;=4,"Potential Loyalist","Others"))))</f>
        <v>Others</v>
      </c>
    </row>
    <row r="4030" spans="1:25">
      <c r="A4030" t="s">
        <v>8559</v>
      </c>
      <c r="B4030">
        <v>29</v>
      </c>
      <c r="C4030" t="s">
        <v>19</v>
      </c>
      <c r="D4030" t="s">
        <v>29</v>
      </c>
      <c r="E4030" s="6" t="s">
        <v>16100</v>
      </c>
      <c r="F4030" t="s">
        <v>26</v>
      </c>
      <c r="G4030">
        <v>3</v>
      </c>
      <c r="H4030">
        <v>2</v>
      </c>
      <c r="I4030">
        <v>60</v>
      </c>
      <c r="J4030">
        <v>3</v>
      </c>
      <c r="K4030">
        <v>172.12</v>
      </c>
      <c r="L4030" t="str">
        <f t="shared" si="372"/>
        <v/>
      </c>
      <c r="M4030">
        <v>3</v>
      </c>
      <c r="N4030" t="str">
        <f t="shared" si="373"/>
        <v/>
      </c>
      <c r="O4030">
        <v>25</v>
      </c>
      <c r="P4030" s="11">
        <v>0.66666666666666596</v>
      </c>
      <c r="Q4030" s="11">
        <v>0.05</v>
      </c>
      <c r="R4030" s="12">
        <v>57.373333333333299</v>
      </c>
      <c r="S4030" t="s">
        <v>22</v>
      </c>
      <c r="T4030">
        <v>0</v>
      </c>
      <c r="U4030">
        <f t="shared" si="374"/>
        <v>4</v>
      </c>
      <c r="V4030">
        <f t="shared" si="375"/>
        <v>1</v>
      </c>
      <c r="W4030">
        <f t="shared" si="376"/>
        <v>3</v>
      </c>
      <c r="X4030" t="str">
        <f t="shared" si="377"/>
        <v>413</v>
      </c>
      <c r="Y4030" t="str">
        <f>IF(Table1[[#This Row],[RFM_Score]]="555","Champion", IF(AND(J4030&gt;=4,V4030&gt;=4),"Loyal", IF(U4030&lt;=2,"At Risk", IF(W4030&gt;=4,"Potential Loyalist","Others"))))</f>
        <v>Others</v>
      </c>
    </row>
    <row r="4031" spans="1:25">
      <c r="A4031" t="s">
        <v>7852</v>
      </c>
      <c r="B4031">
        <v>36</v>
      </c>
      <c r="C4031" t="s">
        <v>19</v>
      </c>
      <c r="D4031" t="s">
        <v>35</v>
      </c>
      <c r="E4031" s="6" t="s">
        <v>16101</v>
      </c>
      <c r="F4031" t="s">
        <v>30</v>
      </c>
      <c r="G4031">
        <v>3</v>
      </c>
      <c r="H4031">
        <v>0</v>
      </c>
      <c r="I4031">
        <v>48</v>
      </c>
      <c r="J4031">
        <v>5</v>
      </c>
      <c r="K4031">
        <v>172.04</v>
      </c>
      <c r="L4031" t="str">
        <f t="shared" si="372"/>
        <v/>
      </c>
      <c r="M4031">
        <v>3</v>
      </c>
      <c r="N4031" t="str">
        <f t="shared" si="373"/>
        <v/>
      </c>
      <c r="O4031">
        <v>15</v>
      </c>
      <c r="P4031" s="11">
        <v>0</v>
      </c>
      <c r="Q4031" s="11">
        <v>0.10416666666666601</v>
      </c>
      <c r="R4031" s="12">
        <v>57.3466666666666</v>
      </c>
      <c r="S4031" t="s">
        <v>22</v>
      </c>
      <c r="T4031">
        <v>0</v>
      </c>
      <c r="U4031">
        <f t="shared" si="374"/>
        <v>5</v>
      </c>
      <c r="V4031">
        <f t="shared" si="375"/>
        <v>1</v>
      </c>
      <c r="W4031">
        <f t="shared" si="376"/>
        <v>3</v>
      </c>
      <c r="X4031" t="str">
        <f t="shared" si="377"/>
        <v>513</v>
      </c>
      <c r="Y4031" t="str">
        <f>IF(Table1[[#This Row],[RFM_Score]]="555","Champion", IF(AND(J4031&gt;=4,V4031&gt;=4),"Loyal", IF(U4031&lt;=2,"At Risk", IF(W4031&gt;=4,"Potential Loyalist","Others"))))</f>
        <v>Others</v>
      </c>
    </row>
    <row r="4032" spans="1:25">
      <c r="A4032" t="s">
        <v>3531</v>
      </c>
      <c r="B4032">
        <v>41</v>
      </c>
      <c r="C4032" t="s">
        <v>24</v>
      </c>
      <c r="D4032" t="s">
        <v>25</v>
      </c>
      <c r="E4032" s="6" t="s">
        <v>16102</v>
      </c>
      <c r="F4032" t="s">
        <v>26</v>
      </c>
      <c r="G4032">
        <v>2</v>
      </c>
      <c r="H4032">
        <v>0</v>
      </c>
      <c r="I4032">
        <v>44</v>
      </c>
      <c r="J4032">
        <v>0</v>
      </c>
      <c r="K4032">
        <v>171.59</v>
      </c>
      <c r="L4032" t="str">
        <f t="shared" si="372"/>
        <v/>
      </c>
      <c r="M4032">
        <v>3</v>
      </c>
      <c r="N4032" t="str">
        <f t="shared" si="373"/>
        <v/>
      </c>
      <c r="O4032">
        <v>82</v>
      </c>
      <c r="P4032" s="11">
        <v>0</v>
      </c>
      <c r="Q4032" s="11">
        <v>0</v>
      </c>
      <c r="R4032" s="12">
        <v>57.196666666666601</v>
      </c>
      <c r="S4032" t="s">
        <v>22</v>
      </c>
      <c r="T4032">
        <v>0</v>
      </c>
      <c r="U4032">
        <f t="shared" si="374"/>
        <v>2</v>
      </c>
      <c r="V4032">
        <f t="shared" si="375"/>
        <v>1</v>
      </c>
      <c r="W4032">
        <f t="shared" si="376"/>
        <v>3</v>
      </c>
      <c r="X4032" t="str">
        <f t="shared" si="377"/>
        <v>213</v>
      </c>
      <c r="Y4032" t="str">
        <f>IF(Table1[[#This Row],[RFM_Score]]="555","Champion", IF(AND(J4032&gt;=4,V4032&gt;=4),"Loyal", IF(U4032&lt;=2,"At Risk", IF(W4032&gt;=4,"Potential Loyalist","Others"))))</f>
        <v>At Risk</v>
      </c>
    </row>
    <row r="4033" spans="1:25">
      <c r="A4033" t="s">
        <v>7172</v>
      </c>
      <c r="B4033">
        <v>41</v>
      </c>
      <c r="C4033" t="s">
        <v>24</v>
      </c>
      <c r="D4033" t="s">
        <v>41</v>
      </c>
      <c r="E4033" s="6" t="s">
        <v>16103</v>
      </c>
      <c r="F4033" t="s">
        <v>30</v>
      </c>
      <c r="G4033">
        <v>3</v>
      </c>
      <c r="H4033">
        <v>1</v>
      </c>
      <c r="I4033">
        <v>47</v>
      </c>
      <c r="J4033">
        <v>3</v>
      </c>
      <c r="K4033">
        <v>171.4</v>
      </c>
      <c r="L4033" t="str">
        <f t="shared" si="372"/>
        <v/>
      </c>
      <c r="M4033">
        <v>3</v>
      </c>
      <c r="N4033" t="str">
        <f t="shared" si="373"/>
        <v/>
      </c>
      <c r="O4033">
        <v>40</v>
      </c>
      <c r="P4033" s="11">
        <v>0.33333333333333298</v>
      </c>
      <c r="Q4033" s="11">
        <v>6.3829787234042507E-2</v>
      </c>
      <c r="R4033" s="12">
        <v>57.133333333333297</v>
      </c>
      <c r="S4033" t="s">
        <v>22</v>
      </c>
      <c r="T4033">
        <v>0</v>
      </c>
      <c r="U4033">
        <f t="shared" si="374"/>
        <v>4</v>
      </c>
      <c r="V4033">
        <f t="shared" si="375"/>
        <v>1</v>
      </c>
      <c r="W4033">
        <f t="shared" si="376"/>
        <v>3</v>
      </c>
      <c r="X4033" t="str">
        <f t="shared" si="377"/>
        <v>413</v>
      </c>
      <c r="Y4033" t="str">
        <f>IF(Table1[[#This Row],[RFM_Score]]="555","Champion", IF(AND(J4033&gt;=4,V4033&gt;=4),"Loyal", IF(U4033&lt;=2,"At Risk", IF(W4033&gt;=4,"Potential Loyalist","Others"))))</f>
        <v>Others</v>
      </c>
    </row>
    <row r="4034" spans="1:25">
      <c r="A4034" t="s">
        <v>5802</v>
      </c>
      <c r="B4034">
        <v>31</v>
      </c>
      <c r="C4034" t="s">
        <v>24</v>
      </c>
      <c r="D4034" t="s">
        <v>25</v>
      </c>
      <c r="E4034" s="6" t="s">
        <v>16104</v>
      </c>
      <c r="F4034" t="s">
        <v>62</v>
      </c>
      <c r="G4034">
        <v>1</v>
      </c>
      <c r="H4034">
        <v>1</v>
      </c>
      <c r="I4034">
        <v>45</v>
      </c>
      <c r="J4034">
        <v>1</v>
      </c>
      <c r="K4034">
        <v>170.82</v>
      </c>
      <c r="L4034" t="str">
        <f t="shared" ref="L4034:L4097" si="378">IF(OR(K4034&lt;$AC$10, K4034&gt;$AC$11), "OUTLIER", "")</f>
        <v/>
      </c>
      <c r="M4034">
        <v>3</v>
      </c>
      <c r="N4034" t="str">
        <f t="shared" ref="N4034:N4097" si="379">IF(OR(M4034&lt;$AC$16, M4034&gt;$AC$17), "OUTLIER", "")</f>
        <v/>
      </c>
      <c r="O4034">
        <v>23</v>
      </c>
      <c r="P4034" s="11">
        <v>1</v>
      </c>
      <c r="Q4034" s="11">
        <v>2.2222222222222199E-2</v>
      </c>
      <c r="R4034" s="12">
        <v>56.94</v>
      </c>
      <c r="S4034" t="s">
        <v>22</v>
      </c>
      <c r="T4034">
        <v>0</v>
      </c>
      <c r="U4034">
        <f t="shared" ref="U4034:U4097" si="380">IF(O4034&lt;=20,5,IF(O4034&lt;=40,4,IF(O4034&lt;=70,3,IF(O4034&lt;=100,2,1))))</f>
        <v>4</v>
      </c>
      <c r="V4034">
        <f t="shared" ref="V4034:V4097" si="381">IF(M4034&gt;=11,5,IF(M4034&gt;=9,4,IF(M4034&gt;=7,3,IF(M4034&gt;=5,2,1))))</f>
        <v>1</v>
      </c>
      <c r="W4034">
        <f t="shared" ref="W4034:W4097" si="382">IF(K4034&gt;=500,5,IF(K4034&gt;=300,4,IF(K4034&gt;=150,3,IF(K4034&gt;=50,2,1))))</f>
        <v>3</v>
      </c>
      <c r="X4034" t="str">
        <f t="shared" ref="X4034:X4097" si="383">U4034 &amp; V4034 &amp; W4034</f>
        <v>413</v>
      </c>
      <c r="Y4034" t="str">
        <f>IF(Table1[[#This Row],[RFM_Score]]="555","Champion", IF(AND(J4034&gt;=4,V4034&gt;=4),"Loyal", IF(U4034&lt;=2,"At Risk", IF(W4034&gt;=4,"Potential Loyalist","Others"))))</f>
        <v>Others</v>
      </c>
    </row>
    <row r="4035" spans="1:25">
      <c r="A4035" t="s">
        <v>3933</v>
      </c>
      <c r="B4035">
        <v>51</v>
      </c>
      <c r="C4035" t="s">
        <v>19</v>
      </c>
      <c r="D4035" t="s">
        <v>25</v>
      </c>
      <c r="E4035" s="6" t="s">
        <v>16105</v>
      </c>
      <c r="F4035" t="s">
        <v>62</v>
      </c>
      <c r="G4035">
        <v>3</v>
      </c>
      <c r="H4035">
        <v>0</v>
      </c>
      <c r="I4035">
        <v>55</v>
      </c>
      <c r="J4035">
        <v>3</v>
      </c>
      <c r="K4035">
        <v>170.72</v>
      </c>
      <c r="L4035" t="str">
        <f t="shared" si="378"/>
        <v/>
      </c>
      <c r="M4035">
        <v>3</v>
      </c>
      <c r="N4035" t="str">
        <f t="shared" si="379"/>
        <v/>
      </c>
      <c r="O4035">
        <v>20</v>
      </c>
      <c r="P4035" s="11">
        <v>0</v>
      </c>
      <c r="Q4035" s="11">
        <v>5.4545454545454501E-2</v>
      </c>
      <c r="R4035" s="12">
        <v>56.906666666666602</v>
      </c>
      <c r="S4035" t="s">
        <v>22</v>
      </c>
      <c r="T4035">
        <v>0</v>
      </c>
      <c r="U4035">
        <f t="shared" si="380"/>
        <v>5</v>
      </c>
      <c r="V4035">
        <f t="shared" si="381"/>
        <v>1</v>
      </c>
      <c r="W4035">
        <f t="shared" si="382"/>
        <v>3</v>
      </c>
      <c r="X4035" t="str">
        <f t="shared" si="383"/>
        <v>513</v>
      </c>
      <c r="Y4035" t="str">
        <f>IF(Table1[[#This Row],[RFM_Score]]="555","Champion", IF(AND(J4035&gt;=4,V4035&gt;=4),"Loyal", IF(U4035&lt;=2,"At Risk", IF(W4035&gt;=4,"Potential Loyalist","Others"))))</f>
        <v>Others</v>
      </c>
    </row>
    <row r="4036" spans="1:25">
      <c r="A4036" t="s">
        <v>5544</v>
      </c>
      <c r="B4036">
        <v>18</v>
      </c>
      <c r="C4036" t="s">
        <v>24</v>
      </c>
      <c r="D4036" t="s">
        <v>29</v>
      </c>
      <c r="E4036" s="6" t="s">
        <v>16106</v>
      </c>
      <c r="F4036" t="s">
        <v>62</v>
      </c>
      <c r="G4036">
        <v>3</v>
      </c>
      <c r="H4036">
        <v>1</v>
      </c>
      <c r="I4036">
        <v>57</v>
      </c>
      <c r="J4036">
        <v>3</v>
      </c>
      <c r="K4036">
        <v>170.59</v>
      </c>
      <c r="L4036" t="str">
        <f t="shared" si="378"/>
        <v/>
      </c>
      <c r="M4036">
        <v>3</v>
      </c>
      <c r="N4036" t="str">
        <f t="shared" si="379"/>
        <v/>
      </c>
      <c r="O4036">
        <v>13</v>
      </c>
      <c r="P4036" s="11">
        <v>0.33333333333333298</v>
      </c>
      <c r="Q4036" s="11">
        <v>5.2631578947368397E-2</v>
      </c>
      <c r="R4036" s="12">
        <v>56.863333333333301</v>
      </c>
      <c r="S4036" t="s">
        <v>22</v>
      </c>
      <c r="T4036">
        <v>0</v>
      </c>
      <c r="U4036">
        <f t="shared" si="380"/>
        <v>5</v>
      </c>
      <c r="V4036">
        <f t="shared" si="381"/>
        <v>1</v>
      </c>
      <c r="W4036">
        <f t="shared" si="382"/>
        <v>3</v>
      </c>
      <c r="X4036" t="str">
        <f t="shared" si="383"/>
        <v>513</v>
      </c>
      <c r="Y4036" t="str">
        <f>IF(Table1[[#This Row],[RFM_Score]]="555","Champion", IF(AND(J4036&gt;=4,V4036&gt;=4),"Loyal", IF(U4036&lt;=2,"At Risk", IF(W4036&gt;=4,"Potential Loyalist","Others"))))</f>
        <v>Others</v>
      </c>
    </row>
    <row r="4037" spans="1:25">
      <c r="A4037" t="s">
        <v>12019</v>
      </c>
      <c r="B4037">
        <v>18</v>
      </c>
      <c r="C4037" t="s">
        <v>24</v>
      </c>
      <c r="D4037" t="s">
        <v>41</v>
      </c>
      <c r="E4037" s="6" t="s">
        <v>16107</v>
      </c>
      <c r="F4037" t="s">
        <v>21</v>
      </c>
      <c r="G4037">
        <v>3</v>
      </c>
      <c r="H4037">
        <v>0</v>
      </c>
      <c r="I4037">
        <v>72</v>
      </c>
      <c r="J4037">
        <v>4</v>
      </c>
      <c r="K4037">
        <v>170.2</v>
      </c>
      <c r="L4037" t="str">
        <f t="shared" si="378"/>
        <v/>
      </c>
      <c r="M4037">
        <v>3</v>
      </c>
      <c r="N4037" t="str">
        <f t="shared" si="379"/>
        <v/>
      </c>
      <c r="O4037">
        <v>31</v>
      </c>
      <c r="P4037" s="11">
        <v>0</v>
      </c>
      <c r="Q4037" s="11">
        <v>5.5555555555555497E-2</v>
      </c>
      <c r="R4037" s="12">
        <v>56.733333333333299</v>
      </c>
      <c r="S4037" t="s">
        <v>22</v>
      </c>
      <c r="T4037">
        <v>0</v>
      </c>
      <c r="U4037">
        <f t="shared" si="380"/>
        <v>4</v>
      </c>
      <c r="V4037">
        <f t="shared" si="381"/>
        <v>1</v>
      </c>
      <c r="W4037">
        <f t="shared" si="382"/>
        <v>3</v>
      </c>
      <c r="X4037" t="str">
        <f t="shared" si="383"/>
        <v>413</v>
      </c>
      <c r="Y4037" t="str">
        <f>IF(Table1[[#This Row],[RFM_Score]]="555","Champion", IF(AND(J4037&gt;=4,V4037&gt;=4),"Loyal", IF(U4037&lt;=2,"At Risk", IF(W4037&gt;=4,"Potential Loyalist","Others"))))</f>
        <v>Others</v>
      </c>
    </row>
    <row r="4038" spans="1:25">
      <c r="A4038" t="s">
        <v>1492</v>
      </c>
      <c r="B4038">
        <v>18</v>
      </c>
      <c r="C4038" t="s">
        <v>19</v>
      </c>
      <c r="D4038" t="s">
        <v>25</v>
      </c>
      <c r="E4038" s="6" t="s">
        <v>16108</v>
      </c>
      <c r="F4038" t="s">
        <v>26</v>
      </c>
      <c r="G4038">
        <v>6</v>
      </c>
      <c r="H4038">
        <v>1</v>
      </c>
      <c r="I4038">
        <v>54</v>
      </c>
      <c r="J4038">
        <v>4</v>
      </c>
      <c r="K4038">
        <v>169.69</v>
      </c>
      <c r="L4038" t="str">
        <f t="shared" si="378"/>
        <v/>
      </c>
      <c r="M4038">
        <v>3</v>
      </c>
      <c r="N4038" t="str">
        <f t="shared" si="379"/>
        <v/>
      </c>
      <c r="O4038">
        <v>14</v>
      </c>
      <c r="P4038" s="11">
        <v>0.16666666666666599</v>
      </c>
      <c r="Q4038" s="11">
        <v>7.4074074074074001E-2</v>
      </c>
      <c r="R4038" s="12">
        <v>56.563333333333297</v>
      </c>
      <c r="S4038" t="s">
        <v>22</v>
      </c>
      <c r="T4038">
        <v>0</v>
      </c>
      <c r="U4038">
        <f t="shared" si="380"/>
        <v>5</v>
      </c>
      <c r="V4038">
        <f t="shared" si="381"/>
        <v>1</v>
      </c>
      <c r="W4038">
        <f t="shared" si="382"/>
        <v>3</v>
      </c>
      <c r="X4038" t="str">
        <f t="shared" si="383"/>
        <v>513</v>
      </c>
      <c r="Y4038" t="str">
        <f>IF(Table1[[#This Row],[RFM_Score]]="555","Champion", IF(AND(J4038&gt;=4,V4038&gt;=4),"Loyal", IF(U4038&lt;=2,"At Risk", IF(W4038&gt;=4,"Potential Loyalist","Others"))))</f>
        <v>Others</v>
      </c>
    </row>
    <row r="4039" spans="1:25">
      <c r="A4039" t="s">
        <v>2670</v>
      </c>
      <c r="B4039">
        <v>38</v>
      </c>
      <c r="C4039" t="s">
        <v>19</v>
      </c>
      <c r="D4039" t="s">
        <v>25</v>
      </c>
      <c r="E4039" s="6" t="s">
        <v>16109</v>
      </c>
      <c r="F4039" t="s">
        <v>21</v>
      </c>
      <c r="G4039">
        <v>3</v>
      </c>
      <c r="H4039">
        <v>1</v>
      </c>
      <c r="I4039">
        <v>59</v>
      </c>
      <c r="J4039">
        <v>7</v>
      </c>
      <c r="K4039">
        <v>169.61</v>
      </c>
      <c r="L4039" t="str">
        <f t="shared" si="378"/>
        <v/>
      </c>
      <c r="M4039">
        <v>3</v>
      </c>
      <c r="N4039" t="str">
        <f t="shared" si="379"/>
        <v/>
      </c>
      <c r="O4039">
        <v>12</v>
      </c>
      <c r="P4039" s="11">
        <v>0.33333333333333298</v>
      </c>
      <c r="Q4039" s="11">
        <v>0.11864406779661001</v>
      </c>
      <c r="R4039" s="12">
        <v>56.536666666666598</v>
      </c>
      <c r="S4039" t="s">
        <v>22</v>
      </c>
      <c r="T4039">
        <v>0</v>
      </c>
      <c r="U4039">
        <f t="shared" si="380"/>
        <v>5</v>
      </c>
      <c r="V4039">
        <f t="shared" si="381"/>
        <v>1</v>
      </c>
      <c r="W4039">
        <f t="shared" si="382"/>
        <v>3</v>
      </c>
      <c r="X4039" t="str">
        <f t="shared" si="383"/>
        <v>513</v>
      </c>
      <c r="Y4039" t="str">
        <f>IF(Table1[[#This Row],[RFM_Score]]="555","Champion", IF(AND(J4039&gt;=4,V4039&gt;=4),"Loyal", IF(U4039&lt;=2,"At Risk", IF(W4039&gt;=4,"Potential Loyalist","Others"))))</f>
        <v>Others</v>
      </c>
    </row>
    <row r="4040" spans="1:25">
      <c r="A4040" t="s">
        <v>848</v>
      </c>
      <c r="B4040">
        <v>29</v>
      </c>
      <c r="C4040" t="s">
        <v>19</v>
      </c>
      <c r="D4040" t="s">
        <v>25</v>
      </c>
      <c r="E4040" s="6" t="s">
        <v>16110</v>
      </c>
      <c r="F4040" t="s">
        <v>30</v>
      </c>
      <c r="G4040">
        <v>1</v>
      </c>
      <c r="H4040">
        <v>1</v>
      </c>
      <c r="I4040">
        <v>39</v>
      </c>
      <c r="J4040">
        <v>3</v>
      </c>
      <c r="K4040">
        <v>169.22</v>
      </c>
      <c r="L4040" t="str">
        <f t="shared" si="378"/>
        <v/>
      </c>
      <c r="M4040">
        <v>3</v>
      </c>
      <c r="N4040" t="str">
        <f t="shared" si="379"/>
        <v/>
      </c>
      <c r="O4040">
        <v>5</v>
      </c>
      <c r="P4040" s="11">
        <v>1</v>
      </c>
      <c r="Q4040" s="11">
        <v>7.69230769230769E-2</v>
      </c>
      <c r="R4040" s="12">
        <v>56.406666666666602</v>
      </c>
      <c r="S4040" t="s">
        <v>22</v>
      </c>
      <c r="T4040">
        <v>0</v>
      </c>
      <c r="U4040">
        <f t="shared" si="380"/>
        <v>5</v>
      </c>
      <c r="V4040">
        <f t="shared" si="381"/>
        <v>1</v>
      </c>
      <c r="W4040">
        <f t="shared" si="382"/>
        <v>3</v>
      </c>
      <c r="X4040" t="str">
        <f t="shared" si="383"/>
        <v>513</v>
      </c>
      <c r="Y4040" t="str">
        <f>IF(Table1[[#This Row],[RFM_Score]]="555","Champion", IF(AND(J4040&gt;=4,V4040&gt;=4),"Loyal", IF(U4040&lt;=2,"At Risk", IF(W4040&gt;=4,"Potential Loyalist","Others"))))</f>
        <v>Others</v>
      </c>
    </row>
    <row r="4041" spans="1:25">
      <c r="A4041" t="s">
        <v>1378</v>
      </c>
      <c r="B4041">
        <v>35</v>
      </c>
      <c r="C4041" t="s">
        <v>24</v>
      </c>
      <c r="D4041" t="s">
        <v>46</v>
      </c>
      <c r="E4041" s="6" t="s">
        <v>16111</v>
      </c>
      <c r="F4041" t="s">
        <v>60</v>
      </c>
      <c r="G4041">
        <v>5</v>
      </c>
      <c r="H4041">
        <v>0</v>
      </c>
      <c r="I4041">
        <v>63</v>
      </c>
      <c r="J4041">
        <v>2</v>
      </c>
      <c r="K4041">
        <v>168.96</v>
      </c>
      <c r="L4041" t="str">
        <f t="shared" si="378"/>
        <v/>
      </c>
      <c r="M4041">
        <v>3</v>
      </c>
      <c r="N4041" t="str">
        <f t="shared" si="379"/>
        <v/>
      </c>
      <c r="O4041">
        <v>75</v>
      </c>
      <c r="P4041" s="11">
        <v>0</v>
      </c>
      <c r="Q4041" s="11">
        <v>3.1746031746031703E-2</v>
      </c>
      <c r="R4041" s="12">
        <v>56.32</v>
      </c>
      <c r="S4041" t="s">
        <v>22</v>
      </c>
      <c r="T4041">
        <v>0</v>
      </c>
      <c r="U4041">
        <f t="shared" si="380"/>
        <v>2</v>
      </c>
      <c r="V4041">
        <f t="shared" si="381"/>
        <v>1</v>
      </c>
      <c r="W4041">
        <f t="shared" si="382"/>
        <v>3</v>
      </c>
      <c r="X4041" t="str">
        <f t="shared" si="383"/>
        <v>213</v>
      </c>
      <c r="Y4041" t="str">
        <f>IF(Table1[[#This Row],[RFM_Score]]="555","Champion", IF(AND(J4041&gt;=4,V4041&gt;=4),"Loyal", IF(U4041&lt;=2,"At Risk", IF(W4041&gt;=4,"Potential Loyalist","Others"))))</f>
        <v>At Risk</v>
      </c>
    </row>
    <row r="4042" spans="1:25">
      <c r="A4042" t="s">
        <v>908</v>
      </c>
      <c r="B4042">
        <v>25</v>
      </c>
      <c r="C4042" t="s">
        <v>24</v>
      </c>
      <c r="D4042" t="s">
        <v>29</v>
      </c>
      <c r="E4042" s="6" t="s">
        <v>16112</v>
      </c>
      <c r="F4042" t="s">
        <v>26</v>
      </c>
      <c r="G4042">
        <v>2</v>
      </c>
      <c r="H4042">
        <v>1</v>
      </c>
      <c r="I4042">
        <v>54</v>
      </c>
      <c r="J4042">
        <v>1</v>
      </c>
      <c r="K4042">
        <v>168.67</v>
      </c>
      <c r="L4042" t="str">
        <f t="shared" si="378"/>
        <v/>
      </c>
      <c r="M4042">
        <v>3</v>
      </c>
      <c r="N4042" t="str">
        <f t="shared" si="379"/>
        <v/>
      </c>
      <c r="O4042">
        <v>6</v>
      </c>
      <c r="P4042" s="11">
        <v>0.5</v>
      </c>
      <c r="Q4042" s="11">
        <v>1.85185185185185E-2</v>
      </c>
      <c r="R4042" s="12">
        <v>56.223333333333301</v>
      </c>
      <c r="S4042" t="s">
        <v>22</v>
      </c>
      <c r="T4042">
        <v>1</v>
      </c>
      <c r="U4042">
        <f t="shared" si="380"/>
        <v>5</v>
      </c>
      <c r="V4042">
        <f t="shared" si="381"/>
        <v>1</v>
      </c>
      <c r="W4042">
        <f t="shared" si="382"/>
        <v>3</v>
      </c>
      <c r="X4042" t="str">
        <f t="shared" si="383"/>
        <v>513</v>
      </c>
      <c r="Y4042" t="str">
        <f>IF(Table1[[#This Row],[RFM_Score]]="555","Champion", IF(AND(J4042&gt;=4,V4042&gt;=4),"Loyal", IF(U4042&lt;=2,"At Risk", IF(W4042&gt;=4,"Potential Loyalist","Others"))))</f>
        <v>Others</v>
      </c>
    </row>
    <row r="4043" spans="1:25">
      <c r="A4043" t="s">
        <v>7067</v>
      </c>
      <c r="B4043">
        <v>18</v>
      </c>
      <c r="C4043" t="s">
        <v>24</v>
      </c>
      <c r="D4043" t="s">
        <v>29</v>
      </c>
      <c r="E4043" s="6" t="s">
        <v>16113</v>
      </c>
      <c r="F4043" t="s">
        <v>37</v>
      </c>
      <c r="G4043">
        <v>3</v>
      </c>
      <c r="H4043">
        <v>1</v>
      </c>
      <c r="I4043">
        <v>39</v>
      </c>
      <c r="J4043">
        <v>0</v>
      </c>
      <c r="K4043">
        <v>168.28</v>
      </c>
      <c r="L4043" t="str">
        <f t="shared" si="378"/>
        <v/>
      </c>
      <c r="M4043">
        <v>3</v>
      </c>
      <c r="N4043" t="str">
        <f t="shared" si="379"/>
        <v/>
      </c>
      <c r="O4043">
        <v>14</v>
      </c>
      <c r="P4043" s="11">
        <v>0.33333333333333298</v>
      </c>
      <c r="Q4043" s="11">
        <v>0</v>
      </c>
      <c r="R4043" s="12">
        <v>56.093333333333298</v>
      </c>
      <c r="S4043" t="s">
        <v>22</v>
      </c>
      <c r="T4043">
        <v>0</v>
      </c>
      <c r="U4043">
        <f t="shared" si="380"/>
        <v>5</v>
      </c>
      <c r="V4043">
        <f t="shared" si="381"/>
        <v>1</v>
      </c>
      <c r="W4043">
        <f t="shared" si="382"/>
        <v>3</v>
      </c>
      <c r="X4043" t="str">
        <f t="shared" si="383"/>
        <v>513</v>
      </c>
      <c r="Y4043" t="str">
        <f>IF(Table1[[#This Row],[RFM_Score]]="555","Champion", IF(AND(J4043&gt;=4,V4043&gt;=4),"Loyal", IF(U4043&lt;=2,"At Risk", IF(W4043&gt;=4,"Potential Loyalist","Others"))))</f>
        <v>Others</v>
      </c>
    </row>
    <row r="4044" spans="1:25">
      <c r="A4044" t="s">
        <v>6695</v>
      </c>
      <c r="B4044">
        <v>33</v>
      </c>
      <c r="C4044" t="s">
        <v>24</v>
      </c>
      <c r="D4044" t="s">
        <v>41</v>
      </c>
      <c r="E4044" s="6" t="s">
        <v>16114</v>
      </c>
      <c r="F4044" t="s">
        <v>30</v>
      </c>
      <c r="G4044">
        <v>3</v>
      </c>
      <c r="H4044">
        <v>2</v>
      </c>
      <c r="I4044">
        <v>48</v>
      </c>
      <c r="J4044">
        <v>3</v>
      </c>
      <c r="K4044">
        <v>168.17</v>
      </c>
      <c r="L4044" t="str">
        <f t="shared" si="378"/>
        <v/>
      </c>
      <c r="M4044">
        <v>3</v>
      </c>
      <c r="N4044" t="str">
        <f t="shared" si="379"/>
        <v/>
      </c>
      <c r="O4044">
        <v>25</v>
      </c>
      <c r="P4044" s="11">
        <v>0.66666666666666596</v>
      </c>
      <c r="Q4044" s="11">
        <v>6.25E-2</v>
      </c>
      <c r="R4044" s="12">
        <v>56.056666666666601</v>
      </c>
      <c r="S4044" t="s">
        <v>22</v>
      </c>
      <c r="T4044">
        <v>0</v>
      </c>
      <c r="U4044">
        <f t="shared" si="380"/>
        <v>4</v>
      </c>
      <c r="V4044">
        <f t="shared" si="381"/>
        <v>1</v>
      </c>
      <c r="W4044">
        <f t="shared" si="382"/>
        <v>3</v>
      </c>
      <c r="X4044" t="str">
        <f t="shared" si="383"/>
        <v>413</v>
      </c>
      <c r="Y4044" t="str">
        <f>IF(Table1[[#This Row],[RFM_Score]]="555","Champion", IF(AND(J4044&gt;=4,V4044&gt;=4),"Loyal", IF(U4044&lt;=2,"At Risk", IF(W4044&gt;=4,"Potential Loyalist","Others"))))</f>
        <v>Others</v>
      </c>
    </row>
    <row r="4045" spans="1:25">
      <c r="A4045" t="s">
        <v>9148</v>
      </c>
      <c r="B4045">
        <v>41</v>
      </c>
      <c r="C4045" t="s">
        <v>19</v>
      </c>
      <c r="D4045" t="s">
        <v>25</v>
      </c>
      <c r="E4045" s="6" t="s">
        <v>16115</v>
      </c>
      <c r="F4045" t="s">
        <v>21</v>
      </c>
      <c r="G4045">
        <v>2</v>
      </c>
      <c r="H4045">
        <v>0</v>
      </c>
      <c r="I4045">
        <v>50</v>
      </c>
      <c r="J4045">
        <v>2</v>
      </c>
      <c r="K4045">
        <v>168.17</v>
      </c>
      <c r="L4045" t="str">
        <f t="shared" si="378"/>
        <v/>
      </c>
      <c r="M4045">
        <v>3</v>
      </c>
      <c r="N4045" t="str">
        <f t="shared" si="379"/>
        <v/>
      </c>
      <c r="O4045">
        <v>6</v>
      </c>
      <c r="P4045" s="11">
        <v>0</v>
      </c>
      <c r="Q4045" s="11">
        <v>0.04</v>
      </c>
      <c r="R4045" s="12">
        <v>56.056666666666601</v>
      </c>
      <c r="S4045" t="s">
        <v>22</v>
      </c>
      <c r="T4045">
        <v>1</v>
      </c>
      <c r="U4045">
        <f t="shared" si="380"/>
        <v>5</v>
      </c>
      <c r="V4045">
        <f t="shared" si="381"/>
        <v>1</v>
      </c>
      <c r="W4045">
        <f t="shared" si="382"/>
        <v>3</v>
      </c>
      <c r="X4045" t="str">
        <f t="shared" si="383"/>
        <v>513</v>
      </c>
      <c r="Y4045" t="str">
        <f>IF(Table1[[#This Row],[RFM_Score]]="555","Champion", IF(AND(J4045&gt;=4,V4045&gt;=4),"Loyal", IF(U4045&lt;=2,"At Risk", IF(W4045&gt;=4,"Potential Loyalist","Others"))))</f>
        <v>Others</v>
      </c>
    </row>
    <row r="4046" spans="1:25">
      <c r="A4046" t="s">
        <v>10098</v>
      </c>
      <c r="B4046">
        <v>37</v>
      </c>
      <c r="C4046" t="s">
        <v>19</v>
      </c>
      <c r="D4046" t="s">
        <v>25</v>
      </c>
      <c r="E4046" s="6" t="s">
        <v>16116</v>
      </c>
      <c r="F4046" t="s">
        <v>26</v>
      </c>
      <c r="G4046">
        <v>2</v>
      </c>
      <c r="H4046">
        <v>1</v>
      </c>
      <c r="I4046">
        <v>53</v>
      </c>
      <c r="J4046">
        <v>3</v>
      </c>
      <c r="K4046">
        <v>168.1</v>
      </c>
      <c r="L4046" t="str">
        <f t="shared" si="378"/>
        <v/>
      </c>
      <c r="M4046">
        <v>3</v>
      </c>
      <c r="N4046" t="str">
        <f t="shared" si="379"/>
        <v/>
      </c>
      <c r="O4046">
        <v>24</v>
      </c>
      <c r="P4046" s="11">
        <v>0.5</v>
      </c>
      <c r="Q4046" s="11">
        <v>5.6603773584905599E-2</v>
      </c>
      <c r="R4046" s="12">
        <v>56.033333333333303</v>
      </c>
      <c r="S4046" t="s">
        <v>22</v>
      </c>
      <c r="T4046">
        <v>0</v>
      </c>
      <c r="U4046">
        <f t="shared" si="380"/>
        <v>4</v>
      </c>
      <c r="V4046">
        <f t="shared" si="381"/>
        <v>1</v>
      </c>
      <c r="W4046">
        <f t="shared" si="382"/>
        <v>3</v>
      </c>
      <c r="X4046" t="str">
        <f t="shared" si="383"/>
        <v>413</v>
      </c>
      <c r="Y4046" t="str">
        <f>IF(Table1[[#This Row],[RFM_Score]]="555","Champion", IF(AND(J4046&gt;=4,V4046&gt;=4),"Loyal", IF(U4046&lt;=2,"At Risk", IF(W4046&gt;=4,"Potential Loyalist","Others"))))</f>
        <v>Others</v>
      </c>
    </row>
    <row r="4047" spans="1:25">
      <c r="A4047" t="s">
        <v>8444</v>
      </c>
      <c r="B4047">
        <v>18</v>
      </c>
      <c r="C4047" t="s">
        <v>19</v>
      </c>
      <c r="D4047" t="s">
        <v>41</v>
      </c>
      <c r="E4047" s="6" t="s">
        <v>16117</v>
      </c>
      <c r="F4047" t="s">
        <v>60</v>
      </c>
      <c r="G4047">
        <v>5</v>
      </c>
      <c r="H4047">
        <v>2</v>
      </c>
      <c r="I4047">
        <v>57</v>
      </c>
      <c r="J4047">
        <v>2</v>
      </c>
      <c r="K4047">
        <v>168.05</v>
      </c>
      <c r="L4047" t="str">
        <f t="shared" si="378"/>
        <v/>
      </c>
      <c r="M4047">
        <v>3</v>
      </c>
      <c r="N4047" t="str">
        <f t="shared" si="379"/>
        <v/>
      </c>
      <c r="O4047">
        <v>11</v>
      </c>
      <c r="P4047" s="11">
        <v>0.4</v>
      </c>
      <c r="Q4047" s="11">
        <v>3.5087719298245598E-2</v>
      </c>
      <c r="R4047" s="12">
        <v>56.016666666666602</v>
      </c>
      <c r="S4047" t="s">
        <v>22</v>
      </c>
      <c r="T4047">
        <v>0</v>
      </c>
      <c r="U4047">
        <f t="shared" si="380"/>
        <v>5</v>
      </c>
      <c r="V4047">
        <f t="shared" si="381"/>
        <v>1</v>
      </c>
      <c r="W4047">
        <f t="shared" si="382"/>
        <v>3</v>
      </c>
      <c r="X4047" t="str">
        <f t="shared" si="383"/>
        <v>513</v>
      </c>
      <c r="Y4047" t="str">
        <f>IF(Table1[[#This Row],[RFM_Score]]="555","Champion", IF(AND(J4047&gt;=4,V4047&gt;=4),"Loyal", IF(U4047&lt;=2,"At Risk", IF(W4047&gt;=4,"Potential Loyalist","Others"))))</f>
        <v>Others</v>
      </c>
    </row>
    <row r="4048" spans="1:25">
      <c r="A4048" t="s">
        <v>907</v>
      </c>
      <c r="B4048">
        <v>32</v>
      </c>
      <c r="C4048" t="s">
        <v>19</v>
      </c>
      <c r="D4048" t="s">
        <v>29</v>
      </c>
      <c r="E4048" s="6" t="s">
        <v>16118</v>
      </c>
      <c r="F4048" t="s">
        <v>21</v>
      </c>
      <c r="G4048">
        <v>4</v>
      </c>
      <c r="H4048">
        <v>2</v>
      </c>
      <c r="I4048">
        <v>46</v>
      </c>
      <c r="J4048">
        <v>3</v>
      </c>
      <c r="K4048">
        <v>167.93</v>
      </c>
      <c r="L4048" t="str">
        <f t="shared" si="378"/>
        <v/>
      </c>
      <c r="M4048">
        <v>3</v>
      </c>
      <c r="N4048" t="str">
        <f t="shared" si="379"/>
        <v/>
      </c>
      <c r="O4048">
        <v>66</v>
      </c>
      <c r="P4048" s="11">
        <v>0.5</v>
      </c>
      <c r="Q4048" s="11">
        <v>6.5217391304347797E-2</v>
      </c>
      <c r="R4048" s="12">
        <v>55.976666666666603</v>
      </c>
      <c r="S4048" t="s">
        <v>22</v>
      </c>
      <c r="T4048">
        <v>0</v>
      </c>
      <c r="U4048">
        <f t="shared" si="380"/>
        <v>3</v>
      </c>
      <c r="V4048">
        <f t="shared" si="381"/>
        <v>1</v>
      </c>
      <c r="W4048">
        <f t="shared" si="382"/>
        <v>3</v>
      </c>
      <c r="X4048" t="str">
        <f t="shared" si="383"/>
        <v>313</v>
      </c>
      <c r="Y4048" t="str">
        <f>IF(Table1[[#This Row],[RFM_Score]]="555","Champion", IF(AND(J4048&gt;=4,V4048&gt;=4),"Loyal", IF(U4048&lt;=2,"At Risk", IF(W4048&gt;=4,"Potential Loyalist","Others"))))</f>
        <v>Others</v>
      </c>
    </row>
    <row r="4049" spans="1:25">
      <c r="A4049" t="s">
        <v>11656</v>
      </c>
      <c r="B4049">
        <v>45</v>
      </c>
      <c r="C4049" t="s">
        <v>19</v>
      </c>
      <c r="D4049" t="s">
        <v>29</v>
      </c>
      <c r="E4049" s="6" t="s">
        <v>16119</v>
      </c>
      <c r="F4049" t="s">
        <v>30</v>
      </c>
      <c r="G4049">
        <v>1</v>
      </c>
      <c r="H4049">
        <v>1</v>
      </c>
      <c r="I4049">
        <v>56</v>
      </c>
      <c r="J4049">
        <v>4</v>
      </c>
      <c r="K4049">
        <v>167.93</v>
      </c>
      <c r="L4049" t="str">
        <f t="shared" si="378"/>
        <v/>
      </c>
      <c r="M4049">
        <v>3</v>
      </c>
      <c r="N4049" t="str">
        <f t="shared" si="379"/>
        <v/>
      </c>
      <c r="O4049">
        <v>16</v>
      </c>
      <c r="P4049" s="11">
        <v>1</v>
      </c>
      <c r="Q4049" s="11">
        <v>7.1428571428571397E-2</v>
      </c>
      <c r="R4049" s="12">
        <v>55.976666666666603</v>
      </c>
      <c r="S4049" t="s">
        <v>22</v>
      </c>
      <c r="T4049">
        <v>0</v>
      </c>
      <c r="U4049">
        <f t="shared" si="380"/>
        <v>5</v>
      </c>
      <c r="V4049">
        <f t="shared" si="381"/>
        <v>1</v>
      </c>
      <c r="W4049">
        <f t="shared" si="382"/>
        <v>3</v>
      </c>
      <c r="X4049" t="str">
        <f t="shared" si="383"/>
        <v>513</v>
      </c>
      <c r="Y4049" t="str">
        <f>IF(Table1[[#This Row],[RFM_Score]]="555","Champion", IF(AND(J4049&gt;=4,V4049&gt;=4),"Loyal", IF(U4049&lt;=2,"At Risk", IF(W4049&gt;=4,"Potential Loyalist","Others"))))</f>
        <v>Others</v>
      </c>
    </row>
    <row r="4050" spans="1:25">
      <c r="A4050" t="s">
        <v>4367</v>
      </c>
      <c r="B4050">
        <v>43</v>
      </c>
      <c r="C4050" t="s">
        <v>19</v>
      </c>
      <c r="D4050" t="s">
        <v>25</v>
      </c>
      <c r="E4050" s="6" t="s">
        <v>16120</v>
      </c>
      <c r="F4050" t="s">
        <v>30</v>
      </c>
      <c r="G4050">
        <v>3</v>
      </c>
      <c r="H4050">
        <v>0</v>
      </c>
      <c r="I4050">
        <v>63</v>
      </c>
      <c r="J4050">
        <v>1</v>
      </c>
      <c r="K4050">
        <v>167.44</v>
      </c>
      <c r="L4050" t="str">
        <f t="shared" si="378"/>
        <v/>
      </c>
      <c r="M4050">
        <v>3</v>
      </c>
      <c r="N4050" t="str">
        <f t="shared" si="379"/>
        <v/>
      </c>
      <c r="O4050">
        <v>6</v>
      </c>
      <c r="P4050" s="11">
        <v>0</v>
      </c>
      <c r="Q4050" s="11">
        <v>1.5873015873015799E-2</v>
      </c>
      <c r="R4050" s="12">
        <v>55.813333333333297</v>
      </c>
      <c r="S4050" t="s">
        <v>22</v>
      </c>
      <c r="T4050">
        <v>1</v>
      </c>
      <c r="U4050">
        <f t="shared" si="380"/>
        <v>5</v>
      </c>
      <c r="V4050">
        <f t="shared" si="381"/>
        <v>1</v>
      </c>
      <c r="W4050">
        <f t="shared" si="382"/>
        <v>3</v>
      </c>
      <c r="X4050" t="str">
        <f t="shared" si="383"/>
        <v>513</v>
      </c>
      <c r="Y4050" t="str">
        <f>IF(Table1[[#This Row],[RFM_Score]]="555","Champion", IF(AND(J4050&gt;=4,V4050&gt;=4),"Loyal", IF(U4050&lt;=2,"At Risk", IF(W4050&gt;=4,"Potential Loyalist","Others"))))</f>
        <v>Others</v>
      </c>
    </row>
    <row r="4051" spans="1:25">
      <c r="A4051" t="s">
        <v>2683</v>
      </c>
      <c r="B4051">
        <v>30</v>
      </c>
      <c r="C4051" t="s">
        <v>24</v>
      </c>
      <c r="D4051" t="s">
        <v>29</v>
      </c>
      <c r="E4051" s="6" t="s">
        <v>16121</v>
      </c>
      <c r="F4051" t="s">
        <v>26</v>
      </c>
      <c r="G4051">
        <v>2</v>
      </c>
      <c r="H4051">
        <v>0</v>
      </c>
      <c r="I4051">
        <v>45</v>
      </c>
      <c r="J4051">
        <v>3</v>
      </c>
      <c r="K4051">
        <v>167.37</v>
      </c>
      <c r="L4051" t="str">
        <f t="shared" si="378"/>
        <v/>
      </c>
      <c r="M4051">
        <v>3</v>
      </c>
      <c r="N4051" t="str">
        <f t="shared" si="379"/>
        <v/>
      </c>
      <c r="O4051">
        <v>13</v>
      </c>
      <c r="P4051" s="11">
        <v>0</v>
      </c>
      <c r="Q4051" s="11">
        <v>6.6666666666666596E-2</v>
      </c>
      <c r="R4051" s="12">
        <v>55.79</v>
      </c>
      <c r="S4051" t="s">
        <v>22</v>
      </c>
      <c r="T4051">
        <v>0</v>
      </c>
      <c r="U4051">
        <f t="shared" si="380"/>
        <v>5</v>
      </c>
      <c r="V4051">
        <f t="shared" si="381"/>
        <v>1</v>
      </c>
      <c r="W4051">
        <f t="shared" si="382"/>
        <v>3</v>
      </c>
      <c r="X4051" t="str">
        <f t="shared" si="383"/>
        <v>513</v>
      </c>
      <c r="Y4051" t="str">
        <f>IF(Table1[[#This Row],[RFM_Score]]="555","Champion", IF(AND(J4051&gt;=4,V4051&gt;=4),"Loyal", IF(U4051&lt;=2,"At Risk", IF(W4051&gt;=4,"Potential Loyalist","Others"))))</f>
        <v>Others</v>
      </c>
    </row>
    <row r="4052" spans="1:25">
      <c r="A4052" t="s">
        <v>4717</v>
      </c>
      <c r="B4052">
        <v>32</v>
      </c>
      <c r="C4052" t="s">
        <v>19</v>
      </c>
      <c r="D4052" t="s">
        <v>25</v>
      </c>
      <c r="E4052" s="6" t="s">
        <v>16122</v>
      </c>
      <c r="F4052" t="s">
        <v>62</v>
      </c>
      <c r="G4052">
        <v>3</v>
      </c>
      <c r="H4052">
        <v>0</v>
      </c>
      <c r="I4052">
        <v>46</v>
      </c>
      <c r="J4052">
        <v>4</v>
      </c>
      <c r="K4052">
        <v>167.22</v>
      </c>
      <c r="L4052" t="str">
        <f t="shared" si="378"/>
        <v/>
      </c>
      <c r="M4052">
        <v>3</v>
      </c>
      <c r="N4052" t="str">
        <f t="shared" si="379"/>
        <v/>
      </c>
      <c r="O4052">
        <v>15</v>
      </c>
      <c r="P4052" s="11">
        <v>0</v>
      </c>
      <c r="Q4052" s="11">
        <v>8.6956521739130405E-2</v>
      </c>
      <c r="R4052" s="12">
        <v>55.74</v>
      </c>
      <c r="S4052" t="s">
        <v>22</v>
      </c>
      <c r="T4052">
        <v>0</v>
      </c>
      <c r="U4052">
        <f t="shared" si="380"/>
        <v>5</v>
      </c>
      <c r="V4052">
        <f t="shared" si="381"/>
        <v>1</v>
      </c>
      <c r="W4052">
        <f t="shared" si="382"/>
        <v>3</v>
      </c>
      <c r="X4052" t="str">
        <f t="shared" si="383"/>
        <v>513</v>
      </c>
      <c r="Y4052" t="str">
        <f>IF(Table1[[#This Row],[RFM_Score]]="555","Champion", IF(AND(J4052&gt;=4,V4052&gt;=4),"Loyal", IF(U4052&lt;=2,"At Risk", IF(W4052&gt;=4,"Potential Loyalist","Others"))))</f>
        <v>Others</v>
      </c>
    </row>
    <row r="4053" spans="1:25">
      <c r="A4053" t="s">
        <v>5956</v>
      </c>
      <c r="B4053">
        <v>21</v>
      </c>
      <c r="C4053" t="s">
        <v>24</v>
      </c>
      <c r="D4053" t="s">
        <v>25</v>
      </c>
      <c r="E4053" s="6" t="s">
        <v>16123</v>
      </c>
      <c r="F4053" t="s">
        <v>30</v>
      </c>
      <c r="G4053">
        <v>6</v>
      </c>
      <c r="H4053">
        <v>1</v>
      </c>
      <c r="I4053">
        <v>36</v>
      </c>
      <c r="J4053">
        <v>0</v>
      </c>
      <c r="K4053">
        <v>167.19</v>
      </c>
      <c r="L4053" t="str">
        <f t="shared" si="378"/>
        <v/>
      </c>
      <c r="M4053">
        <v>3</v>
      </c>
      <c r="N4053" t="str">
        <f t="shared" si="379"/>
        <v/>
      </c>
      <c r="O4053">
        <v>19</v>
      </c>
      <c r="P4053" s="11">
        <v>0.16666666666666599</v>
      </c>
      <c r="Q4053" s="11">
        <v>0</v>
      </c>
      <c r="R4053" s="12">
        <v>55.73</v>
      </c>
      <c r="S4053" t="s">
        <v>22</v>
      </c>
      <c r="T4053">
        <v>0</v>
      </c>
      <c r="U4053">
        <f t="shared" si="380"/>
        <v>5</v>
      </c>
      <c r="V4053">
        <f t="shared" si="381"/>
        <v>1</v>
      </c>
      <c r="W4053">
        <f t="shared" si="382"/>
        <v>3</v>
      </c>
      <c r="X4053" t="str">
        <f t="shared" si="383"/>
        <v>513</v>
      </c>
      <c r="Y4053" t="str">
        <f>IF(Table1[[#This Row],[RFM_Score]]="555","Champion", IF(AND(J4053&gt;=4,V4053&gt;=4),"Loyal", IF(U4053&lt;=2,"At Risk", IF(W4053&gt;=4,"Potential Loyalist","Others"))))</f>
        <v>Others</v>
      </c>
    </row>
    <row r="4054" spans="1:25">
      <c r="A4054" t="s">
        <v>2413</v>
      </c>
      <c r="B4054">
        <v>30</v>
      </c>
      <c r="C4054" t="s">
        <v>24</v>
      </c>
      <c r="D4054" t="s">
        <v>41</v>
      </c>
      <c r="E4054" s="6" t="s">
        <v>16124</v>
      </c>
      <c r="F4054" t="s">
        <v>37</v>
      </c>
      <c r="G4054">
        <v>6</v>
      </c>
      <c r="H4054">
        <v>1</v>
      </c>
      <c r="I4054">
        <v>56</v>
      </c>
      <c r="J4054">
        <v>4</v>
      </c>
      <c r="K4054">
        <v>167.03</v>
      </c>
      <c r="L4054" t="str">
        <f t="shared" si="378"/>
        <v/>
      </c>
      <c r="M4054">
        <v>3</v>
      </c>
      <c r="N4054" t="str">
        <f t="shared" si="379"/>
        <v/>
      </c>
      <c r="O4054">
        <v>32</v>
      </c>
      <c r="P4054" s="11">
        <v>0.16666666666666599</v>
      </c>
      <c r="Q4054" s="11">
        <v>7.1428571428571397E-2</v>
      </c>
      <c r="R4054" s="12">
        <v>55.676666666666598</v>
      </c>
      <c r="S4054" t="s">
        <v>22</v>
      </c>
      <c r="T4054">
        <v>0</v>
      </c>
      <c r="U4054">
        <f t="shared" si="380"/>
        <v>4</v>
      </c>
      <c r="V4054">
        <f t="shared" si="381"/>
        <v>1</v>
      </c>
      <c r="W4054">
        <f t="shared" si="382"/>
        <v>3</v>
      </c>
      <c r="X4054" t="str">
        <f t="shared" si="383"/>
        <v>413</v>
      </c>
      <c r="Y4054" t="str">
        <f>IF(Table1[[#This Row],[RFM_Score]]="555","Champion", IF(AND(J4054&gt;=4,V4054&gt;=4),"Loyal", IF(U4054&lt;=2,"At Risk", IF(W4054&gt;=4,"Potential Loyalist","Others"))))</f>
        <v>Others</v>
      </c>
    </row>
    <row r="4055" spans="1:25">
      <c r="A4055" t="s">
        <v>8164</v>
      </c>
      <c r="B4055">
        <v>23</v>
      </c>
      <c r="C4055" t="s">
        <v>24</v>
      </c>
      <c r="D4055" t="s">
        <v>46</v>
      </c>
      <c r="E4055" s="6" t="s">
        <v>16125</v>
      </c>
      <c r="F4055" t="s">
        <v>30</v>
      </c>
      <c r="G4055">
        <v>4</v>
      </c>
      <c r="H4055">
        <v>1</v>
      </c>
      <c r="I4055">
        <v>53</v>
      </c>
      <c r="J4055">
        <v>4</v>
      </c>
      <c r="K4055">
        <v>166.85</v>
      </c>
      <c r="L4055" t="str">
        <f t="shared" si="378"/>
        <v/>
      </c>
      <c r="M4055">
        <v>3</v>
      </c>
      <c r="N4055" t="str">
        <f t="shared" si="379"/>
        <v/>
      </c>
      <c r="O4055">
        <v>70</v>
      </c>
      <c r="P4055" s="11">
        <v>0.25</v>
      </c>
      <c r="Q4055" s="11">
        <v>7.5471698113207503E-2</v>
      </c>
      <c r="R4055" s="12">
        <v>55.616666666666603</v>
      </c>
      <c r="S4055" t="s">
        <v>22</v>
      </c>
      <c r="T4055">
        <v>0</v>
      </c>
      <c r="U4055">
        <f t="shared" si="380"/>
        <v>3</v>
      </c>
      <c r="V4055">
        <f t="shared" si="381"/>
        <v>1</v>
      </c>
      <c r="W4055">
        <f t="shared" si="382"/>
        <v>3</v>
      </c>
      <c r="X4055" t="str">
        <f t="shared" si="383"/>
        <v>313</v>
      </c>
      <c r="Y4055" t="str">
        <f>IF(Table1[[#This Row],[RFM_Score]]="555","Champion", IF(AND(J4055&gt;=4,V4055&gt;=4),"Loyal", IF(U4055&lt;=2,"At Risk", IF(W4055&gt;=4,"Potential Loyalist","Others"))))</f>
        <v>Others</v>
      </c>
    </row>
    <row r="4056" spans="1:25">
      <c r="A4056" t="s">
        <v>8613</v>
      </c>
      <c r="B4056">
        <v>35</v>
      </c>
      <c r="C4056" t="s">
        <v>24</v>
      </c>
      <c r="D4056" t="s">
        <v>29</v>
      </c>
      <c r="E4056" s="6" t="s">
        <v>16126</v>
      </c>
      <c r="F4056" t="s">
        <v>26</v>
      </c>
      <c r="G4056">
        <v>0</v>
      </c>
      <c r="H4056">
        <v>0</v>
      </c>
      <c r="I4056">
        <v>57</v>
      </c>
      <c r="J4056">
        <v>3</v>
      </c>
      <c r="K4056">
        <v>166.1</v>
      </c>
      <c r="L4056" t="str">
        <f t="shared" si="378"/>
        <v/>
      </c>
      <c r="M4056">
        <v>3</v>
      </c>
      <c r="N4056" t="str">
        <f t="shared" si="379"/>
        <v/>
      </c>
      <c r="O4056">
        <v>6</v>
      </c>
      <c r="P4056" s="11">
        <v>0</v>
      </c>
      <c r="Q4056" s="11">
        <v>5.2631578947368397E-2</v>
      </c>
      <c r="R4056" s="12">
        <v>55.366666666666603</v>
      </c>
      <c r="S4056" t="s">
        <v>22</v>
      </c>
      <c r="T4056">
        <v>0</v>
      </c>
      <c r="U4056">
        <f t="shared" si="380"/>
        <v>5</v>
      </c>
      <c r="V4056">
        <f t="shared" si="381"/>
        <v>1</v>
      </c>
      <c r="W4056">
        <f t="shared" si="382"/>
        <v>3</v>
      </c>
      <c r="X4056" t="str">
        <f t="shared" si="383"/>
        <v>513</v>
      </c>
      <c r="Y4056" t="str">
        <f>IF(Table1[[#This Row],[RFM_Score]]="555","Champion", IF(AND(J4056&gt;=4,V4056&gt;=4),"Loyal", IF(U4056&lt;=2,"At Risk", IF(W4056&gt;=4,"Potential Loyalist","Others"))))</f>
        <v>Others</v>
      </c>
    </row>
    <row r="4057" spans="1:25">
      <c r="A4057" t="s">
        <v>9221</v>
      </c>
      <c r="B4057">
        <v>32</v>
      </c>
      <c r="C4057" t="s">
        <v>24</v>
      </c>
      <c r="D4057" t="s">
        <v>20</v>
      </c>
      <c r="E4057" s="6" t="s">
        <v>16127</v>
      </c>
      <c r="F4057" t="s">
        <v>21</v>
      </c>
      <c r="G4057">
        <v>4</v>
      </c>
      <c r="H4057">
        <v>0</v>
      </c>
      <c r="I4057">
        <v>56</v>
      </c>
      <c r="J4057">
        <v>2</v>
      </c>
      <c r="K4057">
        <v>166.08</v>
      </c>
      <c r="L4057" t="str">
        <f t="shared" si="378"/>
        <v/>
      </c>
      <c r="M4057">
        <v>3</v>
      </c>
      <c r="N4057" t="str">
        <f t="shared" si="379"/>
        <v/>
      </c>
      <c r="O4057">
        <v>35</v>
      </c>
      <c r="P4057" s="11">
        <v>0</v>
      </c>
      <c r="Q4057" s="11">
        <v>3.5714285714285698E-2</v>
      </c>
      <c r="R4057" s="12">
        <v>55.36</v>
      </c>
      <c r="S4057" t="s">
        <v>22</v>
      </c>
      <c r="T4057">
        <v>0</v>
      </c>
      <c r="U4057">
        <f t="shared" si="380"/>
        <v>4</v>
      </c>
      <c r="V4057">
        <f t="shared" si="381"/>
        <v>1</v>
      </c>
      <c r="W4057">
        <f t="shared" si="382"/>
        <v>3</v>
      </c>
      <c r="X4057" t="str">
        <f t="shared" si="383"/>
        <v>413</v>
      </c>
      <c r="Y4057" t="str">
        <f>IF(Table1[[#This Row],[RFM_Score]]="555","Champion", IF(AND(J4057&gt;=4,V4057&gt;=4),"Loyal", IF(U4057&lt;=2,"At Risk", IF(W4057&gt;=4,"Potential Loyalist","Others"))))</f>
        <v>Others</v>
      </c>
    </row>
    <row r="4058" spans="1:25">
      <c r="A4058" t="s">
        <v>2124</v>
      </c>
      <c r="B4058">
        <v>33</v>
      </c>
      <c r="C4058" t="s">
        <v>19</v>
      </c>
      <c r="D4058" t="s">
        <v>20</v>
      </c>
      <c r="E4058" s="6" t="s">
        <v>16128</v>
      </c>
      <c r="F4058" t="s">
        <v>37</v>
      </c>
      <c r="G4058">
        <v>2</v>
      </c>
      <c r="H4058">
        <v>0</v>
      </c>
      <c r="I4058">
        <v>49</v>
      </c>
      <c r="J4058">
        <v>2</v>
      </c>
      <c r="K4058">
        <v>165.99</v>
      </c>
      <c r="L4058" t="str">
        <f t="shared" si="378"/>
        <v/>
      </c>
      <c r="M4058">
        <v>3</v>
      </c>
      <c r="N4058" t="str">
        <f t="shared" si="379"/>
        <v/>
      </c>
      <c r="O4058">
        <v>23</v>
      </c>
      <c r="P4058" s="11">
        <v>0</v>
      </c>
      <c r="Q4058" s="11">
        <v>4.08163265306122E-2</v>
      </c>
      <c r="R4058" s="12">
        <v>55.33</v>
      </c>
      <c r="S4058" t="s">
        <v>22</v>
      </c>
      <c r="T4058">
        <v>0</v>
      </c>
      <c r="U4058">
        <f t="shared" si="380"/>
        <v>4</v>
      </c>
      <c r="V4058">
        <f t="shared" si="381"/>
        <v>1</v>
      </c>
      <c r="W4058">
        <f t="shared" si="382"/>
        <v>3</v>
      </c>
      <c r="X4058" t="str">
        <f t="shared" si="383"/>
        <v>413</v>
      </c>
      <c r="Y4058" t="str">
        <f>IF(Table1[[#This Row],[RFM_Score]]="555","Champion", IF(AND(J4058&gt;=4,V4058&gt;=4),"Loyal", IF(U4058&lt;=2,"At Risk", IF(W4058&gt;=4,"Potential Loyalist","Others"))))</f>
        <v>Others</v>
      </c>
    </row>
    <row r="4059" spans="1:25">
      <c r="A4059" t="s">
        <v>10165</v>
      </c>
      <c r="B4059">
        <v>36</v>
      </c>
      <c r="C4059" t="s">
        <v>24</v>
      </c>
      <c r="D4059" t="s">
        <v>35</v>
      </c>
      <c r="E4059" s="6" t="s">
        <v>16129</v>
      </c>
      <c r="F4059" t="s">
        <v>30</v>
      </c>
      <c r="G4059">
        <v>3</v>
      </c>
      <c r="H4059">
        <v>2</v>
      </c>
      <c r="I4059">
        <v>58</v>
      </c>
      <c r="J4059">
        <v>5</v>
      </c>
      <c r="K4059">
        <v>165.81</v>
      </c>
      <c r="L4059" t="str">
        <f t="shared" si="378"/>
        <v/>
      </c>
      <c r="M4059">
        <v>3</v>
      </c>
      <c r="N4059" t="str">
        <f t="shared" si="379"/>
        <v/>
      </c>
      <c r="O4059">
        <v>16</v>
      </c>
      <c r="P4059" s="11">
        <v>0.66666666666666596</v>
      </c>
      <c r="Q4059" s="11">
        <v>8.6206896551724102E-2</v>
      </c>
      <c r="R4059" s="12">
        <v>55.27</v>
      </c>
      <c r="S4059" t="s">
        <v>22</v>
      </c>
      <c r="T4059">
        <v>0</v>
      </c>
      <c r="U4059">
        <f t="shared" si="380"/>
        <v>5</v>
      </c>
      <c r="V4059">
        <f t="shared" si="381"/>
        <v>1</v>
      </c>
      <c r="W4059">
        <f t="shared" si="382"/>
        <v>3</v>
      </c>
      <c r="X4059" t="str">
        <f t="shared" si="383"/>
        <v>513</v>
      </c>
      <c r="Y4059" t="str">
        <f>IF(Table1[[#This Row],[RFM_Score]]="555","Champion", IF(AND(J4059&gt;=4,V4059&gt;=4),"Loyal", IF(U4059&lt;=2,"At Risk", IF(W4059&gt;=4,"Potential Loyalist","Others"))))</f>
        <v>Others</v>
      </c>
    </row>
    <row r="4060" spans="1:25">
      <c r="A4060" t="s">
        <v>8061</v>
      </c>
      <c r="B4060">
        <v>18</v>
      </c>
      <c r="C4060" t="s">
        <v>24</v>
      </c>
      <c r="D4060" t="s">
        <v>20</v>
      </c>
      <c r="E4060" s="6" t="s">
        <v>16130</v>
      </c>
      <c r="F4060" t="s">
        <v>60</v>
      </c>
      <c r="G4060">
        <v>4</v>
      </c>
      <c r="H4060">
        <v>0</v>
      </c>
      <c r="I4060">
        <v>40</v>
      </c>
      <c r="J4060">
        <v>0</v>
      </c>
      <c r="K4060">
        <v>165.71</v>
      </c>
      <c r="L4060" t="str">
        <f t="shared" si="378"/>
        <v/>
      </c>
      <c r="M4060">
        <v>3</v>
      </c>
      <c r="N4060" t="str">
        <f t="shared" si="379"/>
        <v/>
      </c>
      <c r="O4060">
        <v>40</v>
      </c>
      <c r="P4060" s="11">
        <v>0</v>
      </c>
      <c r="Q4060" s="11">
        <v>0</v>
      </c>
      <c r="R4060" s="12">
        <v>55.236666666666601</v>
      </c>
      <c r="S4060" t="s">
        <v>22</v>
      </c>
      <c r="T4060">
        <v>1</v>
      </c>
      <c r="U4060">
        <f t="shared" si="380"/>
        <v>4</v>
      </c>
      <c r="V4060">
        <f t="shared" si="381"/>
        <v>1</v>
      </c>
      <c r="W4060">
        <f t="shared" si="382"/>
        <v>3</v>
      </c>
      <c r="X4060" t="str">
        <f t="shared" si="383"/>
        <v>413</v>
      </c>
      <c r="Y4060" t="str">
        <f>IF(Table1[[#This Row],[RFM_Score]]="555","Champion", IF(AND(J4060&gt;=4,V4060&gt;=4),"Loyal", IF(U4060&lt;=2,"At Risk", IF(W4060&gt;=4,"Potential Loyalist","Others"))))</f>
        <v>Others</v>
      </c>
    </row>
    <row r="4061" spans="1:25">
      <c r="A4061" t="s">
        <v>1750</v>
      </c>
      <c r="B4061">
        <v>45</v>
      </c>
      <c r="C4061" t="s">
        <v>19</v>
      </c>
      <c r="D4061" t="s">
        <v>35</v>
      </c>
      <c r="E4061" s="6" t="s">
        <v>16131</v>
      </c>
      <c r="F4061" t="s">
        <v>30</v>
      </c>
      <c r="G4061">
        <v>0</v>
      </c>
      <c r="H4061">
        <v>0</v>
      </c>
      <c r="I4061">
        <v>51</v>
      </c>
      <c r="J4061">
        <v>3</v>
      </c>
      <c r="K4061">
        <v>165.16</v>
      </c>
      <c r="L4061" t="str">
        <f t="shared" si="378"/>
        <v/>
      </c>
      <c r="M4061">
        <v>3</v>
      </c>
      <c r="N4061" t="str">
        <f t="shared" si="379"/>
        <v/>
      </c>
      <c r="O4061">
        <v>104</v>
      </c>
      <c r="P4061" s="11">
        <v>0</v>
      </c>
      <c r="Q4061" s="11">
        <v>5.8823529411764698E-2</v>
      </c>
      <c r="R4061" s="12">
        <v>55.053333333333299</v>
      </c>
      <c r="S4061" t="s">
        <v>22</v>
      </c>
      <c r="T4061">
        <v>0</v>
      </c>
      <c r="U4061">
        <f t="shared" si="380"/>
        <v>1</v>
      </c>
      <c r="V4061">
        <f t="shared" si="381"/>
        <v>1</v>
      </c>
      <c r="W4061">
        <f t="shared" si="382"/>
        <v>3</v>
      </c>
      <c r="X4061" t="str">
        <f t="shared" si="383"/>
        <v>113</v>
      </c>
      <c r="Y4061" t="str">
        <f>IF(Table1[[#This Row],[RFM_Score]]="555","Champion", IF(AND(J4061&gt;=4,V4061&gt;=4),"Loyal", IF(U4061&lt;=2,"At Risk", IF(W4061&gt;=4,"Potential Loyalist","Others"))))</f>
        <v>At Risk</v>
      </c>
    </row>
    <row r="4062" spans="1:25">
      <c r="A4062" t="s">
        <v>11000</v>
      </c>
      <c r="B4062">
        <v>38</v>
      </c>
      <c r="C4062" t="s">
        <v>19</v>
      </c>
      <c r="D4062" t="s">
        <v>41</v>
      </c>
      <c r="E4062" s="6" t="s">
        <v>16132</v>
      </c>
      <c r="F4062" t="s">
        <v>21</v>
      </c>
      <c r="G4062">
        <v>0</v>
      </c>
      <c r="H4062">
        <v>0</v>
      </c>
      <c r="I4062">
        <v>45</v>
      </c>
      <c r="J4062">
        <v>1</v>
      </c>
      <c r="K4062">
        <v>164.93</v>
      </c>
      <c r="L4062" t="str">
        <f t="shared" si="378"/>
        <v/>
      </c>
      <c r="M4062">
        <v>3</v>
      </c>
      <c r="N4062" t="str">
        <f t="shared" si="379"/>
        <v/>
      </c>
      <c r="O4062">
        <v>25</v>
      </c>
      <c r="P4062" s="11">
        <v>0</v>
      </c>
      <c r="Q4062" s="11">
        <v>2.2222222222222199E-2</v>
      </c>
      <c r="R4062" s="12">
        <v>54.976666666666603</v>
      </c>
      <c r="S4062" t="s">
        <v>22</v>
      </c>
      <c r="T4062">
        <v>0</v>
      </c>
      <c r="U4062">
        <f t="shared" si="380"/>
        <v>4</v>
      </c>
      <c r="V4062">
        <f t="shared" si="381"/>
        <v>1</v>
      </c>
      <c r="W4062">
        <f t="shared" si="382"/>
        <v>3</v>
      </c>
      <c r="X4062" t="str">
        <f t="shared" si="383"/>
        <v>413</v>
      </c>
      <c r="Y4062" t="str">
        <f>IF(Table1[[#This Row],[RFM_Score]]="555","Champion", IF(AND(J4062&gt;=4,V4062&gt;=4),"Loyal", IF(U4062&lt;=2,"At Risk", IF(W4062&gt;=4,"Potential Loyalist","Others"))))</f>
        <v>Others</v>
      </c>
    </row>
    <row r="4063" spans="1:25">
      <c r="A4063" t="s">
        <v>11518</v>
      </c>
      <c r="B4063">
        <v>39</v>
      </c>
      <c r="C4063" t="s">
        <v>24</v>
      </c>
      <c r="D4063" t="s">
        <v>25</v>
      </c>
      <c r="E4063" s="6" t="s">
        <v>16133</v>
      </c>
      <c r="F4063" t="s">
        <v>26</v>
      </c>
      <c r="G4063">
        <v>1</v>
      </c>
      <c r="H4063">
        <v>0</v>
      </c>
      <c r="I4063">
        <v>58</v>
      </c>
      <c r="J4063">
        <v>1</v>
      </c>
      <c r="K4063">
        <v>164.83</v>
      </c>
      <c r="L4063" t="str">
        <f t="shared" si="378"/>
        <v/>
      </c>
      <c r="M4063">
        <v>3</v>
      </c>
      <c r="N4063" t="str">
        <f t="shared" si="379"/>
        <v/>
      </c>
      <c r="O4063">
        <v>49</v>
      </c>
      <c r="P4063" s="11">
        <v>0</v>
      </c>
      <c r="Q4063" s="11">
        <v>1.72413793103448E-2</v>
      </c>
      <c r="R4063" s="12">
        <v>54.9433333333333</v>
      </c>
      <c r="S4063" t="s">
        <v>22</v>
      </c>
      <c r="T4063">
        <v>0</v>
      </c>
      <c r="U4063">
        <f t="shared" si="380"/>
        <v>3</v>
      </c>
      <c r="V4063">
        <f t="shared" si="381"/>
        <v>1</v>
      </c>
      <c r="W4063">
        <f t="shared" si="382"/>
        <v>3</v>
      </c>
      <c r="X4063" t="str">
        <f t="shared" si="383"/>
        <v>313</v>
      </c>
      <c r="Y4063" t="str">
        <f>IF(Table1[[#This Row],[RFM_Score]]="555","Champion", IF(AND(J4063&gt;=4,V4063&gt;=4),"Loyal", IF(U4063&lt;=2,"At Risk", IF(W4063&gt;=4,"Potential Loyalist","Others"))))</f>
        <v>Others</v>
      </c>
    </row>
    <row r="4064" spans="1:25">
      <c r="A4064" t="s">
        <v>4512</v>
      </c>
      <c r="B4064">
        <v>41</v>
      </c>
      <c r="C4064" t="s">
        <v>19</v>
      </c>
      <c r="D4064" t="s">
        <v>35</v>
      </c>
      <c r="E4064" s="6" t="s">
        <v>16134</v>
      </c>
      <c r="F4064" t="s">
        <v>30</v>
      </c>
      <c r="G4064">
        <v>1</v>
      </c>
      <c r="H4064">
        <v>1</v>
      </c>
      <c r="I4064">
        <v>47</v>
      </c>
      <c r="J4064">
        <v>3</v>
      </c>
      <c r="K4064">
        <v>164.47</v>
      </c>
      <c r="L4064" t="str">
        <f t="shared" si="378"/>
        <v/>
      </c>
      <c r="M4064">
        <v>3</v>
      </c>
      <c r="N4064" t="str">
        <f t="shared" si="379"/>
        <v/>
      </c>
      <c r="O4064">
        <v>38</v>
      </c>
      <c r="P4064" s="11">
        <v>1</v>
      </c>
      <c r="Q4064" s="11">
        <v>6.3829787234042507E-2</v>
      </c>
      <c r="R4064" s="12">
        <v>54.823333333333302</v>
      </c>
      <c r="S4064" t="s">
        <v>22</v>
      </c>
      <c r="T4064">
        <v>0</v>
      </c>
      <c r="U4064">
        <f t="shared" si="380"/>
        <v>4</v>
      </c>
      <c r="V4064">
        <f t="shared" si="381"/>
        <v>1</v>
      </c>
      <c r="W4064">
        <f t="shared" si="382"/>
        <v>3</v>
      </c>
      <c r="X4064" t="str">
        <f t="shared" si="383"/>
        <v>413</v>
      </c>
      <c r="Y4064" t="str">
        <f>IF(Table1[[#This Row],[RFM_Score]]="555","Champion", IF(AND(J4064&gt;=4,V4064&gt;=4),"Loyal", IF(U4064&lt;=2,"At Risk", IF(W4064&gt;=4,"Potential Loyalist","Others"))))</f>
        <v>Others</v>
      </c>
    </row>
    <row r="4065" spans="1:25">
      <c r="A4065" t="s">
        <v>7864</v>
      </c>
      <c r="B4065">
        <v>32</v>
      </c>
      <c r="C4065" t="s">
        <v>24</v>
      </c>
      <c r="D4065" t="s">
        <v>29</v>
      </c>
      <c r="E4065" s="6" t="s">
        <v>16135</v>
      </c>
      <c r="F4065" t="s">
        <v>30</v>
      </c>
      <c r="G4065">
        <v>6</v>
      </c>
      <c r="H4065">
        <v>1</v>
      </c>
      <c r="I4065">
        <v>50</v>
      </c>
      <c r="J4065">
        <v>2</v>
      </c>
      <c r="K4065">
        <v>164.37</v>
      </c>
      <c r="L4065" t="str">
        <f t="shared" si="378"/>
        <v/>
      </c>
      <c r="M4065">
        <v>3</v>
      </c>
      <c r="N4065" t="str">
        <f t="shared" si="379"/>
        <v/>
      </c>
      <c r="O4065">
        <v>15</v>
      </c>
      <c r="P4065" s="11">
        <v>0.16666666666666599</v>
      </c>
      <c r="Q4065" s="11">
        <v>0.04</v>
      </c>
      <c r="R4065" s="12">
        <v>54.79</v>
      </c>
      <c r="S4065" t="s">
        <v>22</v>
      </c>
      <c r="T4065">
        <v>0</v>
      </c>
      <c r="U4065">
        <f t="shared" si="380"/>
        <v>5</v>
      </c>
      <c r="V4065">
        <f t="shared" si="381"/>
        <v>1</v>
      </c>
      <c r="W4065">
        <f t="shared" si="382"/>
        <v>3</v>
      </c>
      <c r="X4065" t="str">
        <f t="shared" si="383"/>
        <v>513</v>
      </c>
      <c r="Y4065" t="str">
        <f>IF(Table1[[#This Row],[RFM_Score]]="555","Champion", IF(AND(J4065&gt;=4,V4065&gt;=4),"Loyal", IF(U4065&lt;=2,"At Risk", IF(W4065&gt;=4,"Potential Loyalist","Others"))))</f>
        <v>Others</v>
      </c>
    </row>
    <row r="4066" spans="1:25">
      <c r="A4066" t="s">
        <v>9185</v>
      </c>
      <c r="B4066">
        <v>28</v>
      </c>
      <c r="C4066" t="s">
        <v>24</v>
      </c>
      <c r="D4066" t="s">
        <v>25</v>
      </c>
      <c r="E4066" s="6" t="s">
        <v>16136</v>
      </c>
      <c r="F4066" t="s">
        <v>60</v>
      </c>
      <c r="G4066">
        <v>6</v>
      </c>
      <c r="H4066">
        <v>2</v>
      </c>
      <c r="I4066">
        <v>60</v>
      </c>
      <c r="J4066">
        <v>2</v>
      </c>
      <c r="K4066">
        <v>164.18</v>
      </c>
      <c r="L4066" t="str">
        <f t="shared" si="378"/>
        <v/>
      </c>
      <c r="M4066">
        <v>3</v>
      </c>
      <c r="N4066" t="str">
        <f t="shared" si="379"/>
        <v/>
      </c>
      <c r="O4066">
        <v>4</v>
      </c>
      <c r="P4066" s="11">
        <v>0.33333333333333298</v>
      </c>
      <c r="Q4066" s="11">
        <v>3.3333333333333298E-2</v>
      </c>
      <c r="R4066" s="12">
        <v>54.726666666666603</v>
      </c>
      <c r="S4066" t="s">
        <v>22</v>
      </c>
      <c r="T4066">
        <v>0</v>
      </c>
      <c r="U4066">
        <f t="shared" si="380"/>
        <v>5</v>
      </c>
      <c r="V4066">
        <f t="shared" si="381"/>
        <v>1</v>
      </c>
      <c r="W4066">
        <f t="shared" si="382"/>
        <v>3</v>
      </c>
      <c r="X4066" t="str">
        <f t="shared" si="383"/>
        <v>513</v>
      </c>
      <c r="Y4066" t="str">
        <f>IF(Table1[[#This Row],[RFM_Score]]="555","Champion", IF(AND(J4066&gt;=4,V4066&gt;=4),"Loyal", IF(U4066&lt;=2,"At Risk", IF(W4066&gt;=4,"Potential Loyalist","Others"))))</f>
        <v>Others</v>
      </c>
    </row>
    <row r="4067" spans="1:25">
      <c r="A4067" t="s">
        <v>10308</v>
      </c>
      <c r="B4067">
        <v>30</v>
      </c>
      <c r="C4067" t="s">
        <v>19</v>
      </c>
      <c r="D4067" t="s">
        <v>25</v>
      </c>
      <c r="E4067" s="6" t="s">
        <v>16137</v>
      </c>
      <c r="F4067" t="s">
        <v>30</v>
      </c>
      <c r="G4067">
        <v>3</v>
      </c>
      <c r="H4067">
        <v>2</v>
      </c>
      <c r="I4067">
        <v>54</v>
      </c>
      <c r="J4067">
        <v>0</v>
      </c>
      <c r="K4067">
        <v>164.11</v>
      </c>
      <c r="L4067" t="str">
        <f t="shared" si="378"/>
        <v/>
      </c>
      <c r="M4067">
        <v>3</v>
      </c>
      <c r="N4067" t="str">
        <f t="shared" si="379"/>
        <v/>
      </c>
      <c r="O4067">
        <v>0</v>
      </c>
      <c r="P4067" s="11">
        <v>0.66666666666666596</v>
      </c>
      <c r="Q4067" s="11">
        <v>0</v>
      </c>
      <c r="R4067" s="12">
        <v>54.703333333333298</v>
      </c>
      <c r="S4067" t="s">
        <v>22</v>
      </c>
      <c r="T4067">
        <v>0</v>
      </c>
      <c r="U4067">
        <f t="shared" si="380"/>
        <v>5</v>
      </c>
      <c r="V4067">
        <f t="shared" si="381"/>
        <v>1</v>
      </c>
      <c r="W4067">
        <f t="shared" si="382"/>
        <v>3</v>
      </c>
      <c r="X4067" t="str">
        <f t="shared" si="383"/>
        <v>513</v>
      </c>
      <c r="Y4067" t="str">
        <f>IF(Table1[[#This Row],[RFM_Score]]="555","Champion", IF(AND(J4067&gt;=4,V4067&gt;=4),"Loyal", IF(U4067&lt;=2,"At Risk", IF(W4067&gt;=4,"Potential Loyalist","Others"))))</f>
        <v>Others</v>
      </c>
    </row>
    <row r="4068" spans="1:25">
      <c r="A4068" t="s">
        <v>1078</v>
      </c>
      <c r="B4068">
        <v>29</v>
      </c>
      <c r="C4068" t="s">
        <v>24</v>
      </c>
      <c r="D4068" t="s">
        <v>29</v>
      </c>
      <c r="E4068" s="6" t="s">
        <v>16138</v>
      </c>
      <c r="F4068" t="s">
        <v>21</v>
      </c>
      <c r="G4068">
        <v>1</v>
      </c>
      <c r="H4068">
        <v>0</v>
      </c>
      <c r="I4068">
        <v>44</v>
      </c>
      <c r="J4068">
        <v>2</v>
      </c>
      <c r="K4068">
        <v>164.05</v>
      </c>
      <c r="L4068" t="str">
        <f t="shared" si="378"/>
        <v/>
      </c>
      <c r="M4068">
        <v>3</v>
      </c>
      <c r="N4068" t="str">
        <f t="shared" si="379"/>
        <v/>
      </c>
      <c r="O4068">
        <v>13</v>
      </c>
      <c r="P4068" s="11">
        <v>0</v>
      </c>
      <c r="Q4068" s="11">
        <v>4.54545454545454E-2</v>
      </c>
      <c r="R4068" s="12">
        <v>54.683333333333302</v>
      </c>
      <c r="S4068" t="s">
        <v>22</v>
      </c>
      <c r="T4068">
        <v>1</v>
      </c>
      <c r="U4068">
        <f t="shared" si="380"/>
        <v>5</v>
      </c>
      <c r="V4068">
        <f t="shared" si="381"/>
        <v>1</v>
      </c>
      <c r="W4068">
        <f t="shared" si="382"/>
        <v>3</v>
      </c>
      <c r="X4068" t="str">
        <f t="shared" si="383"/>
        <v>513</v>
      </c>
      <c r="Y4068" t="str">
        <f>IF(Table1[[#This Row],[RFM_Score]]="555","Champion", IF(AND(J4068&gt;=4,V4068&gt;=4),"Loyal", IF(U4068&lt;=2,"At Risk", IF(W4068&gt;=4,"Potential Loyalist","Others"))))</f>
        <v>Others</v>
      </c>
    </row>
    <row r="4069" spans="1:25">
      <c r="A4069" t="s">
        <v>3421</v>
      </c>
      <c r="B4069">
        <v>48</v>
      </c>
      <c r="C4069" t="s">
        <v>24</v>
      </c>
      <c r="D4069" t="s">
        <v>41</v>
      </c>
      <c r="E4069" s="6" t="s">
        <v>16139</v>
      </c>
      <c r="F4069" t="s">
        <v>60</v>
      </c>
      <c r="G4069">
        <v>2</v>
      </c>
      <c r="H4069">
        <v>1</v>
      </c>
      <c r="I4069">
        <v>57</v>
      </c>
      <c r="J4069">
        <v>1</v>
      </c>
      <c r="K4069">
        <v>164</v>
      </c>
      <c r="L4069" t="str">
        <f t="shared" si="378"/>
        <v/>
      </c>
      <c r="M4069">
        <v>3</v>
      </c>
      <c r="N4069" t="str">
        <f t="shared" si="379"/>
        <v/>
      </c>
      <c r="O4069">
        <v>50</v>
      </c>
      <c r="P4069" s="11">
        <v>0.5</v>
      </c>
      <c r="Q4069" s="11">
        <v>1.7543859649122799E-2</v>
      </c>
      <c r="R4069" s="12">
        <v>54.6666666666666</v>
      </c>
      <c r="S4069" t="s">
        <v>22</v>
      </c>
      <c r="T4069">
        <v>0</v>
      </c>
      <c r="U4069">
        <f t="shared" si="380"/>
        <v>3</v>
      </c>
      <c r="V4069">
        <f t="shared" si="381"/>
        <v>1</v>
      </c>
      <c r="W4069">
        <f t="shared" si="382"/>
        <v>3</v>
      </c>
      <c r="X4069" t="str">
        <f t="shared" si="383"/>
        <v>313</v>
      </c>
      <c r="Y4069" t="str">
        <f>IF(Table1[[#This Row],[RFM_Score]]="555","Champion", IF(AND(J4069&gt;=4,V4069&gt;=4),"Loyal", IF(U4069&lt;=2,"At Risk", IF(W4069&gt;=4,"Potential Loyalist","Others"))))</f>
        <v>Others</v>
      </c>
    </row>
    <row r="4070" spans="1:25">
      <c r="A4070" t="s">
        <v>2850</v>
      </c>
      <c r="B4070">
        <v>31</v>
      </c>
      <c r="C4070" t="s">
        <v>24</v>
      </c>
      <c r="D4070" t="s">
        <v>35</v>
      </c>
      <c r="E4070" s="6" t="s">
        <v>16140</v>
      </c>
      <c r="F4070" t="s">
        <v>60</v>
      </c>
      <c r="G4070">
        <v>2</v>
      </c>
      <c r="H4070">
        <v>1</v>
      </c>
      <c r="I4070">
        <v>43</v>
      </c>
      <c r="J4070">
        <v>2</v>
      </c>
      <c r="K4070">
        <v>163.84</v>
      </c>
      <c r="L4070" t="str">
        <f t="shared" si="378"/>
        <v/>
      </c>
      <c r="M4070">
        <v>3</v>
      </c>
      <c r="N4070" t="str">
        <f t="shared" si="379"/>
        <v/>
      </c>
      <c r="O4070">
        <v>12</v>
      </c>
      <c r="P4070" s="11">
        <v>0.5</v>
      </c>
      <c r="Q4070" s="11">
        <v>4.6511627906976702E-2</v>
      </c>
      <c r="R4070" s="12">
        <v>54.613333333333301</v>
      </c>
      <c r="S4070" t="s">
        <v>22</v>
      </c>
      <c r="T4070">
        <v>0</v>
      </c>
      <c r="U4070">
        <f t="shared" si="380"/>
        <v>5</v>
      </c>
      <c r="V4070">
        <f t="shared" si="381"/>
        <v>1</v>
      </c>
      <c r="W4070">
        <f t="shared" si="382"/>
        <v>3</v>
      </c>
      <c r="X4070" t="str">
        <f t="shared" si="383"/>
        <v>513</v>
      </c>
      <c r="Y4070" t="str">
        <f>IF(Table1[[#This Row],[RFM_Score]]="555","Champion", IF(AND(J4070&gt;=4,V4070&gt;=4),"Loyal", IF(U4070&lt;=2,"At Risk", IF(W4070&gt;=4,"Potential Loyalist","Others"))))</f>
        <v>Others</v>
      </c>
    </row>
    <row r="4071" spans="1:25">
      <c r="A4071" t="s">
        <v>6897</v>
      </c>
      <c r="B4071">
        <v>25</v>
      </c>
      <c r="C4071" t="s">
        <v>24</v>
      </c>
      <c r="D4071" t="s">
        <v>20</v>
      </c>
      <c r="E4071" s="6" t="s">
        <v>16141</v>
      </c>
      <c r="F4071" t="s">
        <v>37</v>
      </c>
      <c r="G4071">
        <v>3</v>
      </c>
      <c r="H4071">
        <v>1</v>
      </c>
      <c r="I4071">
        <v>53</v>
      </c>
      <c r="J4071">
        <v>4</v>
      </c>
      <c r="K4071">
        <v>163.77000000000001</v>
      </c>
      <c r="L4071" t="str">
        <f t="shared" si="378"/>
        <v/>
      </c>
      <c r="M4071">
        <v>3</v>
      </c>
      <c r="N4071" t="str">
        <f t="shared" si="379"/>
        <v/>
      </c>
      <c r="O4071">
        <v>15</v>
      </c>
      <c r="P4071" s="11">
        <v>0.33333333333333298</v>
      </c>
      <c r="Q4071" s="11">
        <v>7.5471698113207503E-2</v>
      </c>
      <c r="R4071" s="12">
        <v>54.59</v>
      </c>
      <c r="S4071" t="s">
        <v>22</v>
      </c>
      <c r="T4071">
        <v>0</v>
      </c>
      <c r="U4071">
        <f t="shared" si="380"/>
        <v>5</v>
      </c>
      <c r="V4071">
        <f t="shared" si="381"/>
        <v>1</v>
      </c>
      <c r="W4071">
        <f t="shared" si="382"/>
        <v>3</v>
      </c>
      <c r="X4071" t="str">
        <f t="shared" si="383"/>
        <v>513</v>
      </c>
      <c r="Y4071" t="str">
        <f>IF(Table1[[#This Row],[RFM_Score]]="555","Champion", IF(AND(J4071&gt;=4,V4071&gt;=4),"Loyal", IF(U4071&lt;=2,"At Risk", IF(W4071&gt;=4,"Potential Loyalist","Others"))))</f>
        <v>Others</v>
      </c>
    </row>
    <row r="4072" spans="1:25">
      <c r="A4072" t="s">
        <v>8268</v>
      </c>
      <c r="B4072">
        <v>18</v>
      </c>
      <c r="C4072" t="s">
        <v>19</v>
      </c>
      <c r="D4072" t="s">
        <v>25</v>
      </c>
      <c r="E4072" s="6" t="s">
        <v>16142</v>
      </c>
      <c r="F4072" t="s">
        <v>37</v>
      </c>
      <c r="G4072">
        <v>5</v>
      </c>
      <c r="H4072">
        <v>2</v>
      </c>
      <c r="I4072">
        <v>54</v>
      </c>
      <c r="J4072">
        <v>1</v>
      </c>
      <c r="K4072">
        <v>163.72999999999999</v>
      </c>
      <c r="L4072" t="str">
        <f t="shared" si="378"/>
        <v/>
      </c>
      <c r="M4072">
        <v>3</v>
      </c>
      <c r="N4072" t="str">
        <f t="shared" si="379"/>
        <v/>
      </c>
      <c r="O4072">
        <v>15</v>
      </c>
      <c r="P4072" s="11">
        <v>0.4</v>
      </c>
      <c r="Q4072" s="11">
        <v>1.85185185185185E-2</v>
      </c>
      <c r="R4072" s="12">
        <v>54.576666666666597</v>
      </c>
      <c r="S4072" t="s">
        <v>22</v>
      </c>
      <c r="T4072">
        <v>0</v>
      </c>
      <c r="U4072">
        <f t="shared" si="380"/>
        <v>5</v>
      </c>
      <c r="V4072">
        <f t="shared" si="381"/>
        <v>1</v>
      </c>
      <c r="W4072">
        <f t="shared" si="382"/>
        <v>3</v>
      </c>
      <c r="X4072" t="str">
        <f t="shared" si="383"/>
        <v>513</v>
      </c>
      <c r="Y4072" t="str">
        <f>IF(Table1[[#This Row],[RFM_Score]]="555","Champion", IF(AND(J4072&gt;=4,V4072&gt;=4),"Loyal", IF(U4072&lt;=2,"At Risk", IF(W4072&gt;=4,"Potential Loyalist","Others"))))</f>
        <v>Others</v>
      </c>
    </row>
    <row r="4073" spans="1:25">
      <c r="A4073" t="s">
        <v>1848</v>
      </c>
      <c r="B4073">
        <v>36</v>
      </c>
      <c r="C4073" t="s">
        <v>24</v>
      </c>
      <c r="D4073" t="s">
        <v>25</v>
      </c>
      <c r="E4073" s="6" t="s">
        <v>16143</v>
      </c>
      <c r="F4073" t="s">
        <v>37</v>
      </c>
      <c r="G4073">
        <v>1</v>
      </c>
      <c r="H4073">
        <v>0</v>
      </c>
      <c r="I4073">
        <v>49</v>
      </c>
      <c r="J4073">
        <v>2</v>
      </c>
      <c r="K4073">
        <v>163.66</v>
      </c>
      <c r="L4073" t="str">
        <f t="shared" si="378"/>
        <v/>
      </c>
      <c r="M4073">
        <v>3</v>
      </c>
      <c r="N4073" t="str">
        <f t="shared" si="379"/>
        <v/>
      </c>
      <c r="O4073">
        <v>14</v>
      </c>
      <c r="P4073" s="11">
        <v>0</v>
      </c>
      <c r="Q4073" s="11">
        <v>4.08163265306122E-2</v>
      </c>
      <c r="R4073" s="12">
        <v>54.553333333333299</v>
      </c>
      <c r="S4073" t="s">
        <v>22</v>
      </c>
      <c r="T4073">
        <v>1</v>
      </c>
      <c r="U4073">
        <f t="shared" si="380"/>
        <v>5</v>
      </c>
      <c r="V4073">
        <f t="shared" si="381"/>
        <v>1</v>
      </c>
      <c r="W4073">
        <f t="shared" si="382"/>
        <v>3</v>
      </c>
      <c r="X4073" t="str">
        <f t="shared" si="383"/>
        <v>513</v>
      </c>
      <c r="Y4073" t="str">
        <f>IF(Table1[[#This Row],[RFM_Score]]="555","Champion", IF(AND(J4073&gt;=4,V4073&gt;=4),"Loyal", IF(U4073&lt;=2,"At Risk", IF(W4073&gt;=4,"Potential Loyalist","Others"))))</f>
        <v>Others</v>
      </c>
    </row>
    <row r="4074" spans="1:25">
      <c r="A4074" t="s">
        <v>11372</v>
      </c>
      <c r="B4074">
        <v>23</v>
      </c>
      <c r="C4074" t="s">
        <v>24</v>
      </c>
      <c r="D4074" t="s">
        <v>25</v>
      </c>
      <c r="E4074" s="6" t="s">
        <v>16144</v>
      </c>
      <c r="F4074" t="s">
        <v>21</v>
      </c>
      <c r="G4074">
        <v>5</v>
      </c>
      <c r="H4074">
        <v>1</v>
      </c>
      <c r="I4074">
        <v>46</v>
      </c>
      <c r="J4074">
        <v>2</v>
      </c>
      <c r="K4074">
        <v>163.46</v>
      </c>
      <c r="L4074" t="str">
        <f t="shared" si="378"/>
        <v/>
      </c>
      <c r="M4074">
        <v>3</v>
      </c>
      <c r="N4074" t="str">
        <f t="shared" si="379"/>
        <v/>
      </c>
      <c r="O4074">
        <v>24</v>
      </c>
      <c r="P4074" s="11">
        <v>0.2</v>
      </c>
      <c r="Q4074" s="11">
        <v>4.3478260869565202E-2</v>
      </c>
      <c r="R4074" s="12">
        <v>54.486666666666601</v>
      </c>
      <c r="S4074" t="s">
        <v>22</v>
      </c>
      <c r="T4074">
        <v>0</v>
      </c>
      <c r="U4074">
        <f t="shared" si="380"/>
        <v>4</v>
      </c>
      <c r="V4074">
        <f t="shared" si="381"/>
        <v>1</v>
      </c>
      <c r="W4074">
        <f t="shared" si="382"/>
        <v>3</v>
      </c>
      <c r="X4074" t="str">
        <f t="shared" si="383"/>
        <v>413</v>
      </c>
      <c r="Y4074" t="str">
        <f>IF(Table1[[#This Row],[RFM_Score]]="555","Champion", IF(AND(J4074&gt;=4,V4074&gt;=4),"Loyal", IF(U4074&lt;=2,"At Risk", IF(W4074&gt;=4,"Potential Loyalist","Others"))))</f>
        <v>Others</v>
      </c>
    </row>
    <row r="4075" spans="1:25">
      <c r="A4075" t="s">
        <v>7398</v>
      </c>
      <c r="B4075">
        <v>42</v>
      </c>
      <c r="C4075" t="s">
        <v>24</v>
      </c>
      <c r="D4075" t="s">
        <v>20</v>
      </c>
      <c r="E4075" s="6" t="s">
        <v>16145</v>
      </c>
      <c r="F4075" t="s">
        <v>30</v>
      </c>
      <c r="G4075">
        <v>2</v>
      </c>
      <c r="H4075">
        <v>1</v>
      </c>
      <c r="I4075">
        <v>52</v>
      </c>
      <c r="J4075">
        <v>3</v>
      </c>
      <c r="K4075">
        <v>163.4</v>
      </c>
      <c r="L4075" t="str">
        <f t="shared" si="378"/>
        <v/>
      </c>
      <c r="M4075">
        <v>3</v>
      </c>
      <c r="N4075" t="str">
        <f t="shared" si="379"/>
        <v/>
      </c>
      <c r="O4075">
        <v>3</v>
      </c>
      <c r="P4075" s="11">
        <v>0.5</v>
      </c>
      <c r="Q4075" s="11">
        <v>5.7692307692307598E-2</v>
      </c>
      <c r="R4075" s="12">
        <v>54.466666666666598</v>
      </c>
      <c r="S4075" t="s">
        <v>22</v>
      </c>
      <c r="T4075">
        <v>0</v>
      </c>
      <c r="U4075">
        <f t="shared" si="380"/>
        <v>5</v>
      </c>
      <c r="V4075">
        <f t="shared" si="381"/>
        <v>1</v>
      </c>
      <c r="W4075">
        <f t="shared" si="382"/>
        <v>3</v>
      </c>
      <c r="X4075" t="str">
        <f t="shared" si="383"/>
        <v>513</v>
      </c>
      <c r="Y4075" t="str">
        <f>IF(Table1[[#This Row],[RFM_Score]]="555","Champion", IF(AND(J4075&gt;=4,V4075&gt;=4),"Loyal", IF(U4075&lt;=2,"At Risk", IF(W4075&gt;=4,"Potential Loyalist","Others"))))</f>
        <v>Others</v>
      </c>
    </row>
    <row r="4076" spans="1:25">
      <c r="A4076" t="s">
        <v>2016</v>
      </c>
      <c r="B4076">
        <v>39</v>
      </c>
      <c r="C4076" t="s">
        <v>19</v>
      </c>
      <c r="D4076" t="s">
        <v>25</v>
      </c>
      <c r="E4076" s="6" t="s">
        <v>16146</v>
      </c>
      <c r="F4076" t="s">
        <v>26</v>
      </c>
      <c r="G4076">
        <v>3</v>
      </c>
      <c r="H4076">
        <v>2</v>
      </c>
      <c r="I4076">
        <v>63</v>
      </c>
      <c r="J4076">
        <v>4</v>
      </c>
      <c r="K4076">
        <v>163.27000000000001</v>
      </c>
      <c r="L4076" t="str">
        <f t="shared" si="378"/>
        <v/>
      </c>
      <c r="M4076">
        <v>3</v>
      </c>
      <c r="N4076" t="str">
        <f t="shared" si="379"/>
        <v/>
      </c>
      <c r="O4076">
        <v>28</v>
      </c>
      <c r="P4076" s="11">
        <v>0.66666666666666596</v>
      </c>
      <c r="Q4076" s="11">
        <v>6.3492063492063405E-2</v>
      </c>
      <c r="R4076" s="12">
        <v>54.423333333333296</v>
      </c>
      <c r="S4076" t="s">
        <v>22</v>
      </c>
      <c r="T4076">
        <v>0</v>
      </c>
      <c r="U4076">
        <f t="shared" si="380"/>
        <v>4</v>
      </c>
      <c r="V4076">
        <f t="shared" si="381"/>
        <v>1</v>
      </c>
      <c r="W4076">
        <f t="shared" si="382"/>
        <v>3</v>
      </c>
      <c r="X4076" t="str">
        <f t="shared" si="383"/>
        <v>413</v>
      </c>
      <c r="Y4076" t="str">
        <f>IF(Table1[[#This Row],[RFM_Score]]="555","Champion", IF(AND(J4076&gt;=4,V4076&gt;=4),"Loyal", IF(U4076&lt;=2,"At Risk", IF(W4076&gt;=4,"Potential Loyalist","Others"))))</f>
        <v>Others</v>
      </c>
    </row>
    <row r="4077" spans="1:25">
      <c r="A4077" t="s">
        <v>11640</v>
      </c>
      <c r="B4077">
        <v>36</v>
      </c>
      <c r="C4077" t="s">
        <v>24</v>
      </c>
      <c r="D4077" t="s">
        <v>49</v>
      </c>
      <c r="E4077" s="6" t="s">
        <v>16147</v>
      </c>
      <c r="F4077" t="s">
        <v>26</v>
      </c>
      <c r="G4077">
        <v>4</v>
      </c>
      <c r="H4077">
        <v>0</v>
      </c>
      <c r="I4077">
        <v>51</v>
      </c>
      <c r="J4077">
        <v>2</v>
      </c>
      <c r="K4077">
        <v>163.15</v>
      </c>
      <c r="L4077" t="str">
        <f t="shared" si="378"/>
        <v/>
      </c>
      <c r="M4077">
        <v>3</v>
      </c>
      <c r="N4077" t="str">
        <f t="shared" si="379"/>
        <v/>
      </c>
      <c r="O4077">
        <v>45</v>
      </c>
      <c r="P4077" s="11">
        <v>0</v>
      </c>
      <c r="Q4077" s="11">
        <v>3.9215686274509803E-2</v>
      </c>
      <c r="R4077" s="12">
        <v>54.383333333333297</v>
      </c>
      <c r="S4077" t="s">
        <v>22</v>
      </c>
      <c r="T4077">
        <v>0</v>
      </c>
      <c r="U4077">
        <f t="shared" si="380"/>
        <v>3</v>
      </c>
      <c r="V4077">
        <f t="shared" si="381"/>
        <v>1</v>
      </c>
      <c r="W4077">
        <f t="shared" si="382"/>
        <v>3</v>
      </c>
      <c r="X4077" t="str">
        <f t="shared" si="383"/>
        <v>313</v>
      </c>
      <c r="Y4077" t="str">
        <f>IF(Table1[[#This Row],[RFM_Score]]="555","Champion", IF(AND(J4077&gt;=4,V4077&gt;=4),"Loyal", IF(U4077&lt;=2,"At Risk", IF(W4077&gt;=4,"Potential Loyalist","Others"))))</f>
        <v>Others</v>
      </c>
    </row>
    <row r="4078" spans="1:25">
      <c r="A4078" t="s">
        <v>608</v>
      </c>
      <c r="B4078">
        <v>55</v>
      </c>
      <c r="C4078" t="s">
        <v>24</v>
      </c>
      <c r="D4078" t="s">
        <v>25</v>
      </c>
      <c r="E4078" s="6" t="s">
        <v>16148</v>
      </c>
      <c r="F4078" t="s">
        <v>26</v>
      </c>
      <c r="G4078">
        <v>5</v>
      </c>
      <c r="H4078">
        <v>3</v>
      </c>
      <c r="I4078">
        <v>41</v>
      </c>
      <c r="J4078">
        <v>1</v>
      </c>
      <c r="K4078">
        <v>162.99</v>
      </c>
      <c r="L4078" t="str">
        <f t="shared" si="378"/>
        <v/>
      </c>
      <c r="M4078">
        <v>3</v>
      </c>
      <c r="N4078" t="str">
        <f t="shared" si="379"/>
        <v/>
      </c>
      <c r="O4078">
        <v>42</v>
      </c>
      <c r="P4078" s="11">
        <v>0.6</v>
      </c>
      <c r="Q4078" s="11">
        <v>2.4390243902439001E-2</v>
      </c>
      <c r="R4078" s="12">
        <v>54.33</v>
      </c>
      <c r="S4078" t="s">
        <v>22</v>
      </c>
      <c r="T4078">
        <v>0</v>
      </c>
      <c r="U4078">
        <f t="shared" si="380"/>
        <v>3</v>
      </c>
      <c r="V4078">
        <f t="shared" si="381"/>
        <v>1</v>
      </c>
      <c r="W4078">
        <f t="shared" si="382"/>
        <v>3</v>
      </c>
      <c r="X4078" t="str">
        <f t="shared" si="383"/>
        <v>313</v>
      </c>
      <c r="Y4078" t="str">
        <f>IF(Table1[[#This Row],[RFM_Score]]="555","Champion", IF(AND(J4078&gt;=4,V4078&gt;=4),"Loyal", IF(U4078&lt;=2,"At Risk", IF(W4078&gt;=4,"Potential Loyalist","Others"))))</f>
        <v>Others</v>
      </c>
    </row>
    <row r="4079" spans="1:25">
      <c r="A4079" t="s">
        <v>7114</v>
      </c>
      <c r="B4079">
        <v>59</v>
      </c>
      <c r="C4079" t="s">
        <v>24</v>
      </c>
      <c r="D4079" t="s">
        <v>41</v>
      </c>
      <c r="E4079" s="6" t="s">
        <v>16149</v>
      </c>
      <c r="F4079" t="s">
        <v>21</v>
      </c>
      <c r="G4079">
        <v>2</v>
      </c>
      <c r="H4079">
        <v>0</v>
      </c>
      <c r="I4079">
        <v>49</v>
      </c>
      <c r="J4079">
        <v>4</v>
      </c>
      <c r="K4079">
        <v>162.78</v>
      </c>
      <c r="L4079" t="str">
        <f t="shared" si="378"/>
        <v/>
      </c>
      <c r="M4079">
        <v>3</v>
      </c>
      <c r="N4079" t="str">
        <f t="shared" si="379"/>
        <v/>
      </c>
      <c r="O4079">
        <v>60</v>
      </c>
      <c r="P4079" s="11">
        <v>0</v>
      </c>
      <c r="Q4079" s="11">
        <v>8.16326530612244E-2</v>
      </c>
      <c r="R4079" s="12">
        <v>54.26</v>
      </c>
      <c r="S4079" t="s">
        <v>22</v>
      </c>
      <c r="T4079">
        <v>0</v>
      </c>
      <c r="U4079">
        <f t="shared" si="380"/>
        <v>3</v>
      </c>
      <c r="V4079">
        <f t="shared" si="381"/>
        <v>1</v>
      </c>
      <c r="W4079">
        <f t="shared" si="382"/>
        <v>3</v>
      </c>
      <c r="X4079" t="str">
        <f t="shared" si="383"/>
        <v>313</v>
      </c>
      <c r="Y4079" t="str">
        <f>IF(Table1[[#This Row],[RFM_Score]]="555","Champion", IF(AND(J4079&gt;=4,V4079&gt;=4),"Loyal", IF(U4079&lt;=2,"At Risk", IF(W4079&gt;=4,"Potential Loyalist","Others"))))</f>
        <v>Others</v>
      </c>
    </row>
    <row r="4080" spans="1:25">
      <c r="A4080" t="s">
        <v>444</v>
      </c>
      <c r="B4080">
        <v>33</v>
      </c>
      <c r="C4080" t="s">
        <v>19</v>
      </c>
      <c r="D4080" t="s">
        <v>25</v>
      </c>
      <c r="E4080" s="6" t="s">
        <v>16150</v>
      </c>
      <c r="F4080" t="s">
        <v>21</v>
      </c>
      <c r="G4080">
        <v>1</v>
      </c>
      <c r="H4080">
        <v>1</v>
      </c>
      <c r="I4080">
        <v>43</v>
      </c>
      <c r="J4080">
        <v>0</v>
      </c>
      <c r="K4080">
        <v>162.5</v>
      </c>
      <c r="L4080" t="str">
        <f t="shared" si="378"/>
        <v/>
      </c>
      <c r="M4080">
        <v>3</v>
      </c>
      <c r="N4080" t="str">
        <f t="shared" si="379"/>
        <v/>
      </c>
      <c r="O4080">
        <v>0</v>
      </c>
      <c r="P4080" s="11">
        <v>1</v>
      </c>
      <c r="Q4080" s="11">
        <v>0</v>
      </c>
      <c r="R4080" s="12">
        <v>54.1666666666666</v>
      </c>
      <c r="S4080" t="s">
        <v>22</v>
      </c>
      <c r="T4080">
        <v>0</v>
      </c>
      <c r="U4080">
        <f t="shared" si="380"/>
        <v>5</v>
      </c>
      <c r="V4080">
        <f t="shared" si="381"/>
        <v>1</v>
      </c>
      <c r="W4080">
        <f t="shared" si="382"/>
        <v>3</v>
      </c>
      <c r="X4080" t="str">
        <f t="shared" si="383"/>
        <v>513</v>
      </c>
      <c r="Y4080" t="str">
        <f>IF(Table1[[#This Row],[RFM_Score]]="555","Champion", IF(AND(J4080&gt;=4,V4080&gt;=4),"Loyal", IF(U4080&lt;=2,"At Risk", IF(W4080&gt;=4,"Potential Loyalist","Others"))))</f>
        <v>Others</v>
      </c>
    </row>
    <row r="4081" spans="1:25">
      <c r="A4081" t="s">
        <v>5171</v>
      </c>
      <c r="B4081">
        <v>18</v>
      </c>
      <c r="C4081" t="s">
        <v>19</v>
      </c>
      <c r="D4081" t="s">
        <v>41</v>
      </c>
      <c r="E4081" s="6" t="s">
        <v>16151</v>
      </c>
      <c r="F4081" t="s">
        <v>30</v>
      </c>
      <c r="G4081">
        <v>2</v>
      </c>
      <c r="H4081">
        <v>1</v>
      </c>
      <c r="I4081">
        <v>50</v>
      </c>
      <c r="J4081">
        <v>1</v>
      </c>
      <c r="K4081">
        <v>162.5</v>
      </c>
      <c r="L4081" t="str">
        <f t="shared" si="378"/>
        <v/>
      </c>
      <c r="M4081">
        <v>3</v>
      </c>
      <c r="N4081" t="str">
        <f t="shared" si="379"/>
        <v/>
      </c>
      <c r="O4081">
        <v>32</v>
      </c>
      <c r="P4081" s="11">
        <v>0.5</v>
      </c>
      <c r="Q4081" s="11">
        <v>0.02</v>
      </c>
      <c r="R4081" s="12">
        <v>54.1666666666666</v>
      </c>
      <c r="S4081" t="s">
        <v>22</v>
      </c>
      <c r="T4081">
        <v>0</v>
      </c>
      <c r="U4081">
        <f t="shared" si="380"/>
        <v>4</v>
      </c>
      <c r="V4081">
        <f t="shared" si="381"/>
        <v>1</v>
      </c>
      <c r="W4081">
        <f t="shared" si="382"/>
        <v>3</v>
      </c>
      <c r="X4081" t="str">
        <f t="shared" si="383"/>
        <v>413</v>
      </c>
      <c r="Y4081" t="str">
        <f>IF(Table1[[#This Row],[RFM_Score]]="555","Champion", IF(AND(J4081&gt;=4,V4081&gt;=4),"Loyal", IF(U4081&lt;=2,"At Risk", IF(W4081&gt;=4,"Potential Loyalist","Others"))))</f>
        <v>Others</v>
      </c>
    </row>
    <row r="4082" spans="1:25">
      <c r="A4082" t="s">
        <v>316</v>
      </c>
      <c r="B4082">
        <v>30</v>
      </c>
      <c r="C4082" t="s">
        <v>19</v>
      </c>
      <c r="D4082" t="s">
        <v>29</v>
      </c>
      <c r="E4082" s="6" t="s">
        <v>16152</v>
      </c>
      <c r="F4082" t="s">
        <v>26</v>
      </c>
      <c r="G4082">
        <v>5</v>
      </c>
      <c r="H4082">
        <v>2</v>
      </c>
      <c r="I4082">
        <v>48</v>
      </c>
      <c r="J4082">
        <v>3</v>
      </c>
      <c r="K4082">
        <v>162.36000000000001</v>
      </c>
      <c r="L4082" t="str">
        <f t="shared" si="378"/>
        <v/>
      </c>
      <c r="M4082">
        <v>3</v>
      </c>
      <c r="N4082" t="str">
        <f t="shared" si="379"/>
        <v/>
      </c>
      <c r="O4082">
        <v>25</v>
      </c>
      <c r="P4082" s="11">
        <v>0.4</v>
      </c>
      <c r="Q4082" s="11">
        <v>6.25E-2</v>
      </c>
      <c r="R4082" s="12">
        <v>54.12</v>
      </c>
      <c r="S4082" t="s">
        <v>22</v>
      </c>
      <c r="T4082">
        <v>0</v>
      </c>
      <c r="U4082">
        <f t="shared" si="380"/>
        <v>4</v>
      </c>
      <c r="V4082">
        <f t="shared" si="381"/>
        <v>1</v>
      </c>
      <c r="W4082">
        <f t="shared" si="382"/>
        <v>3</v>
      </c>
      <c r="X4082" t="str">
        <f t="shared" si="383"/>
        <v>413</v>
      </c>
      <c r="Y4082" t="str">
        <f>IF(Table1[[#This Row],[RFM_Score]]="555","Champion", IF(AND(J4082&gt;=4,V4082&gt;=4),"Loyal", IF(U4082&lt;=2,"At Risk", IF(W4082&gt;=4,"Potential Loyalist","Others"))))</f>
        <v>Others</v>
      </c>
    </row>
    <row r="4083" spans="1:25">
      <c r="A4083" t="s">
        <v>8892</v>
      </c>
      <c r="B4083">
        <v>27</v>
      </c>
      <c r="C4083" t="s">
        <v>19</v>
      </c>
      <c r="D4083" t="s">
        <v>35</v>
      </c>
      <c r="E4083" s="6" t="s">
        <v>16153</v>
      </c>
      <c r="F4083" t="s">
        <v>60</v>
      </c>
      <c r="G4083">
        <v>5</v>
      </c>
      <c r="H4083">
        <v>1</v>
      </c>
      <c r="I4083">
        <v>44</v>
      </c>
      <c r="J4083">
        <v>1</v>
      </c>
      <c r="K4083">
        <v>162.12</v>
      </c>
      <c r="L4083" t="str">
        <f t="shared" si="378"/>
        <v/>
      </c>
      <c r="M4083">
        <v>3</v>
      </c>
      <c r="N4083" t="str">
        <f t="shared" si="379"/>
        <v/>
      </c>
      <c r="O4083">
        <v>2</v>
      </c>
      <c r="P4083" s="11">
        <v>0.2</v>
      </c>
      <c r="Q4083" s="11">
        <v>2.27272727272727E-2</v>
      </c>
      <c r="R4083" s="12">
        <v>54.04</v>
      </c>
      <c r="S4083" t="s">
        <v>22</v>
      </c>
      <c r="T4083">
        <v>0</v>
      </c>
      <c r="U4083">
        <f t="shared" si="380"/>
        <v>5</v>
      </c>
      <c r="V4083">
        <f t="shared" si="381"/>
        <v>1</v>
      </c>
      <c r="W4083">
        <f t="shared" si="382"/>
        <v>3</v>
      </c>
      <c r="X4083" t="str">
        <f t="shared" si="383"/>
        <v>513</v>
      </c>
      <c r="Y4083" t="str">
        <f>IF(Table1[[#This Row],[RFM_Score]]="555","Champion", IF(AND(J4083&gt;=4,V4083&gt;=4),"Loyal", IF(U4083&lt;=2,"At Risk", IF(W4083&gt;=4,"Potential Loyalist","Others"))))</f>
        <v>Others</v>
      </c>
    </row>
    <row r="4084" spans="1:25">
      <c r="A4084" t="s">
        <v>139</v>
      </c>
      <c r="B4084">
        <v>30</v>
      </c>
      <c r="C4084" t="s">
        <v>19</v>
      </c>
      <c r="D4084" t="s">
        <v>29</v>
      </c>
      <c r="E4084" s="6" t="s">
        <v>16154</v>
      </c>
      <c r="F4084" t="s">
        <v>21</v>
      </c>
      <c r="G4084">
        <v>3</v>
      </c>
      <c r="H4084">
        <v>1</v>
      </c>
      <c r="I4084">
        <v>51</v>
      </c>
      <c r="J4084">
        <v>3</v>
      </c>
      <c r="K4084">
        <v>161.9</v>
      </c>
      <c r="L4084" t="str">
        <f t="shared" si="378"/>
        <v/>
      </c>
      <c r="M4084">
        <v>3</v>
      </c>
      <c r="N4084" t="str">
        <f t="shared" si="379"/>
        <v/>
      </c>
      <c r="O4084">
        <v>64</v>
      </c>
      <c r="P4084" s="11">
        <v>0.33333333333333298</v>
      </c>
      <c r="Q4084" s="11">
        <v>5.8823529411764698E-2</v>
      </c>
      <c r="R4084" s="12">
        <v>53.966666666666598</v>
      </c>
      <c r="S4084" t="s">
        <v>22</v>
      </c>
      <c r="T4084">
        <v>0</v>
      </c>
      <c r="U4084">
        <f t="shared" si="380"/>
        <v>3</v>
      </c>
      <c r="V4084">
        <f t="shared" si="381"/>
        <v>1</v>
      </c>
      <c r="W4084">
        <f t="shared" si="382"/>
        <v>3</v>
      </c>
      <c r="X4084" t="str">
        <f t="shared" si="383"/>
        <v>313</v>
      </c>
      <c r="Y4084" t="str">
        <f>IF(Table1[[#This Row],[RFM_Score]]="555","Champion", IF(AND(J4084&gt;=4,V4084&gt;=4),"Loyal", IF(U4084&lt;=2,"At Risk", IF(W4084&gt;=4,"Potential Loyalist","Others"))))</f>
        <v>Others</v>
      </c>
    </row>
    <row r="4085" spans="1:25">
      <c r="A4085" t="s">
        <v>1172</v>
      </c>
      <c r="B4085">
        <v>46</v>
      </c>
      <c r="C4085" t="s">
        <v>24</v>
      </c>
      <c r="D4085" t="s">
        <v>25</v>
      </c>
      <c r="E4085" s="6" t="s">
        <v>16155</v>
      </c>
      <c r="F4085" t="s">
        <v>37</v>
      </c>
      <c r="G4085">
        <v>2</v>
      </c>
      <c r="H4085">
        <v>1</v>
      </c>
      <c r="I4085">
        <v>58</v>
      </c>
      <c r="J4085">
        <v>2</v>
      </c>
      <c r="K4085">
        <v>161.85</v>
      </c>
      <c r="L4085" t="str">
        <f t="shared" si="378"/>
        <v/>
      </c>
      <c r="M4085">
        <v>3</v>
      </c>
      <c r="N4085" t="str">
        <f t="shared" si="379"/>
        <v/>
      </c>
      <c r="O4085">
        <v>29</v>
      </c>
      <c r="P4085" s="11">
        <v>0.5</v>
      </c>
      <c r="Q4085" s="11">
        <v>3.4482758620689599E-2</v>
      </c>
      <c r="R4085" s="12">
        <v>53.949999999999903</v>
      </c>
      <c r="S4085" t="s">
        <v>22</v>
      </c>
      <c r="T4085">
        <v>0</v>
      </c>
      <c r="U4085">
        <f t="shared" si="380"/>
        <v>4</v>
      </c>
      <c r="V4085">
        <f t="shared" si="381"/>
        <v>1</v>
      </c>
      <c r="W4085">
        <f t="shared" si="382"/>
        <v>3</v>
      </c>
      <c r="X4085" t="str">
        <f t="shared" si="383"/>
        <v>413</v>
      </c>
      <c r="Y4085" t="str">
        <f>IF(Table1[[#This Row],[RFM_Score]]="555","Champion", IF(AND(J4085&gt;=4,V4085&gt;=4),"Loyal", IF(U4085&lt;=2,"At Risk", IF(W4085&gt;=4,"Potential Loyalist","Others"))))</f>
        <v>Others</v>
      </c>
    </row>
    <row r="4086" spans="1:25">
      <c r="A4086" t="s">
        <v>5315</v>
      </c>
      <c r="B4086">
        <v>25</v>
      </c>
      <c r="C4086" t="s">
        <v>24</v>
      </c>
      <c r="D4086" t="s">
        <v>49</v>
      </c>
      <c r="E4086" s="6" t="s">
        <v>16156</v>
      </c>
      <c r="F4086" t="s">
        <v>26</v>
      </c>
      <c r="G4086">
        <v>3</v>
      </c>
      <c r="H4086">
        <v>0</v>
      </c>
      <c r="I4086">
        <v>52</v>
      </c>
      <c r="J4086">
        <v>3</v>
      </c>
      <c r="K4086">
        <v>161.76</v>
      </c>
      <c r="L4086" t="str">
        <f t="shared" si="378"/>
        <v/>
      </c>
      <c r="M4086">
        <v>3</v>
      </c>
      <c r="N4086" t="str">
        <f t="shared" si="379"/>
        <v/>
      </c>
      <c r="O4086">
        <v>4</v>
      </c>
      <c r="P4086" s="11">
        <v>0</v>
      </c>
      <c r="Q4086" s="11">
        <v>5.7692307692307598E-2</v>
      </c>
      <c r="R4086" s="12">
        <v>53.919999999999902</v>
      </c>
      <c r="S4086" t="s">
        <v>22</v>
      </c>
      <c r="T4086">
        <v>0</v>
      </c>
      <c r="U4086">
        <f t="shared" si="380"/>
        <v>5</v>
      </c>
      <c r="V4086">
        <f t="shared" si="381"/>
        <v>1</v>
      </c>
      <c r="W4086">
        <f t="shared" si="382"/>
        <v>3</v>
      </c>
      <c r="X4086" t="str">
        <f t="shared" si="383"/>
        <v>513</v>
      </c>
      <c r="Y4086" t="str">
        <f>IF(Table1[[#This Row],[RFM_Score]]="555","Champion", IF(AND(J4086&gt;=4,V4086&gt;=4),"Loyal", IF(U4086&lt;=2,"At Risk", IF(W4086&gt;=4,"Potential Loyalist","Others"))))</f>
        <v>Others</v>
      </c>
    </row>
    <row r="4087" spans="1:25">
      <c r="A4087" t="s">
        <v>8179</v>
      </c>
      <c r="B4087">
        <v>18</v>
      </c>
      <c r="C4087" t="s">
        <v>24</v>
      </c>
      <c r="D4087" t="s">
        <v>20</v>
      </c>
      <c r="E4087" s="6" t="s">
        <v>16157</v>
      </c>
      <c r="F4087" t="s">
        <v>26</v>
      </c>
      <c r="G4087">
        <v>2</v>
      </c>
      <c r="H4087">
        <v>0</v>
      </c>
      <c r="I4087">
        <v>47</v>
      </c>
      <c r="J4087">
        <v>5</v>
      </c>
      <c r="K4087">
        <v>161.55000000000001</v>
      </c>
      <c r="L4087" t="str">
        <f t="shared" si="378"/>
        <v/>
      </c>
      <c r="M4087">
        <v>3</v>
      </c>
      <c r="N4087" t="str">
        <f t="shared" si="379"/>
        <v/>
      </c>
      <c r="O4087">
        <v>21</v>
      </c>
      <c r="P4087" s="11">
        <v>0</v>
      </c>
      <c r="Q4087" s="11">
        <v>0.10638297872340401</v>
      </c>
      <c r="R4087" s="12">
        <v>53.85</v>
      </c>
      <c r="S4087" t="s">
        <v>22</v>
      </c>
      <c r="T4087">
        <v>0</v>
      </c>
      <c r="U4087">
        <f t="shared" si="380"/>
        <v>4</v>
      </c>
      <c r="V4087">
        <f t="shared" si="381"/>
        <v>1</v>
      </c>
      <c r="W4087">
        <f t="shared" si="382"/>
        <v>3</v>
      </c>
      <c r="X4087" t="str">
        <f t="shared" si="383"/>
        <v>413</v>
      </c>
      <c r="Y4087" t="str">
        <f>IF(Table1[[#This Row],[RFM_Score]]="555","Champion", IF(AND(J4087&gt;=4,V4087&gt;=4),"Loyal", IF(U4087&lt;=2,"At Risk", IF(W4087&gt;=4,"Potential Loyalist","Others"))))</f>
        <v>Others</v>
      </c>
    </row>
    <row r="4088" spans="1:25">
      <c r="A4088" t="s">
        <v>5665</v>
      </c>
      <c r="B4088">
        <v>25</v>
      </c>
      <c r="C4088" t="s">
        <v>19</v>
      </c>
      <c r="D4088" t="s">
        <v>29</v>
      </c>
      <c r="E4088" s="6" t="s">
        <v>16158</v>
      </c>
      <c r="F4088" t="s">
        <v>30</v>
      </c>
      <c r="G4088">
        <v>0</v>
      </c>
      <c r="H4088">
        <v>0</v>
      </c>
      <c r="I4088">
        <v>42</v>
      </c>
      <c r="J4088">
        <v>5</v>
      </c>
      <c r="K4088">
        <v>161.54</v>
      </c>
      <c r="L4088" t="str">
        <f t="shared" si="378"/>
        <v/>
      </c>
      <c r="M4088">
        <v>3</v>
      </c>
      <c r="N4088" t="str">
        <f t="shared" si="379"/>
        <v/>
      </c>
      <c r="O4088">
        <v>1</v>
      </c>
      <c r="P4088" s="11">
        <v>0</v>
      </c>
      <c r="Q4088" s="11">
        <v>0.119047619047619</v>
      </c>
      <c r="R4088" s="12">
        <v>53.8466666666666</v>
      </c>
      <c r="S4088" t="s">
        <v>22</v>
      </c>
      <c r="T4088">
        <v>0</v>
      </c>
      <c r="U4088">
        <f t="shared" si="380"/>
        <v>5</v>
      </c>
      <c r="V4088">
        <f t="shared" si="381"/>
        <v>1</v>
      </c>
      <c r="W4088">
        <f t="shared" si="382"/>
        <v>3</v>
      </c>
      <c r="X4088" t="str">
        <f t="shared" si="383"/>
        <v>513</v>
      </c>
      <c r="Y4088" t="str">
        <f>IF(Table1[[#This Row],[RFM_Score]]="555","Champion", IF(AND(J4088&gt;=4,V4088&gt;=4),"Loyal", IF(U4088&lt;=2,"At Risk", IF(W4088&gt;=4,"Potential Loyalist","Others"))))</f>
        <v>Others</v>
      </c>
    </row>
    <row r="4089" spans="1:25">
      <c r="A4089" t="s">
        <v>7973</v>
      </c>
      <c r="B4089">
        <v>18</v>
      </c>
      <c r="C4089" t="s">
        <v>24</v>
      </c>
      <c r="D4089" t="s">
        <v>25</v>
      </c>
      <c r="E4089" s="6" t="s">
        <v>16159</v>
      </c>
      <c r="F4089" t="s">
        <v>26</v>
      </c>
      <c r="G4089">
        <v>0</v>
      </c>
      <c r="H4089">
        <v>0</v>
      </c>
      <c r="I4089">
        <v>59</v>
      </c>
      <c r="J4089">
        <v>5</v>
      </c>
      <c r="K4089">
        <v>161.21</v>
      </c>
      <c r="L4089" t="str">
        <f t="shared" si="378"/>
        <v/>
      </c>
      <c r="M4089">
        <v>3</v>
      </c>
      <c r="N4089" t="str">
        <f t="shared" si="379"/>
        <v/>
      </c>
      <c r="O4089">
        <v>1</v>
      </c>
      <c r="P4089" s="11">
        <v>0</v>
      </c>
      <c r="Q4089" s="11">
        <v>8.4745762711864403E-2</v>
      </c>
      <c r="R4089" s="12">
        <v>53.736666666666601</v>
      </c>
      <c r="S4089" t="s">
        <v>22</v>
      </c>
      <c r="T4089">
        <v>0</v>
      </c>
      <c r="U4089">
        <f t="shared" si="380"/>
        <v>5</v>
      </c>
      <c r="V4089">
        <f t="shared" si="381"/>
        <v>1</v>
      </c>
      <c r="W4089">
        <f t="shared" si="382"/>
        <v>3</v>
      </c>
      <c r="X4089" t="str">
        <f t="shared" si="383"/>
        <v>513</v>
      </c>
      <c r="Y4089" t="str">
        <f>IF(Table1[[#This Row],[RFM_Score]]="555","Champion", IF(AND(J4089&gt;=4,V4089&gt;=4),"Loyal", IF(U4089&lt;=2,"At Risk", IF(W4089&gt;=4,"Potential Loyalist","Others"))))</f>
        <v>Others</v>
      </c>
    </row>
    <row r="4090" spans="1:25">
      <c r="A4090" t="s">
        <v>741</v>
      </c>
      <c r="B4090">
        <v>18</v>
      </c>
      <c r="C4090" t="s">
        <v>19</v>
      </c>
      <c r="D4090" t="s">
        <v>25</v>
      </c>
      <c r="E4090" s="6" t="s">
        <v>16160</v>
      </c>
      <c r="F4090" t="s">
        <v>62</v>
      </c>
      <c r="G4090">
        <v>5</v>
      </c>
      <c r="H4090">
        <v>1</v>
      </c>
      <c r="I4090">
        <v>49</v>
      </c>
      <c r="J4090">
        <v>2</v>
      </c>
      <c r="K4090">
        <v>161.11000000000001</v>
      </c>
      <c r="L4090" t="str">
        <f t="shared" si="378"/>
        <v/>
      </c>
      <c r="M4090">
        <v>3</v>
      </c>
      <c r="N4090" t="str">
        <f t="shared" si="379"/>
        <v/>
      </c>
      <c r="O4090">
        <v>23</v>
      </c>
      <c r="P4090" s="11">
        <v>0.2</v>
      </c>
      <c r="Q4090" s="11">
        <v>4.08163265306122E-2</v>
      </c>
      <c r="R4090" s="12">
        <v>53.703333333333298</v>
      </c>
      <c r="S4090" t="s">
        <v>22</v>
      </c>
      <c r="T4090">
        <v>0</v>
      </c>
      <c r="U4090">
        <f t="shared" si="380"/>
        <v>4</v>
      </c>
      <c r="V4090">
        <f t="shared" si="381"/>
        <v>1</v>
      </c>
      <c r="W4090">
        <f t="shared" si="382"/>
        <v>3</v>
      </c>
      <c r="X4090" t="str">
        <f t="shared" si="383"/>
        <v>413</v>
      </c>
      <c r="Y4090" t="str">
        <f>IF(Table1[[#This Row],[RFM_Score]]="555","Champion", IF(AND(J4090&gt;=4,V4090&gt;=4),"Loyal", IF(U4090&lt;=2,"At Risk", IF(W4090&gt;=4,"Potential Loyalist","Others"))))</f>
        <v>Others</v>
      </c>
    </row>
    <row r="4091" spans="1:25">
      <c r="A4091" t="s">
        <v>675</v>
      </c>
      <c r="B4091">
        <v>19</v>
      </c>
      <c r="C4091" t="s">
        <v>19</v>
      </c>
      <c r="D4091" t="s">
        <v>35</v>
      </c>
      <c r="E4091" s="6" t="s">
        <v>16161</v>
      </c>
      <c r="F4091" t="s">
        <v>26</v>
      </c>
      <c r="G4091">
        <v>0</v>
      </c>
      <c r="H4091">
        <v>0</v>
      </c>
      <c r="I4091">
        <v>49</v>
      </c>
      <c r="J4091">
        <v>1</v>
      </c>
      <c r="K4091">
        <v>161.07</v>
      </c>
      <c r="L4091" t="str">
        <f t="shared" si="378"/>
        <v/>
      </c>
      <c r="M4091">
        <v>3</v>
      </c>
      <c r="N4091" t="str">
        <f t="shared" si="379"/>
        <v/>
      </c>
      <c r="O4091">
        <v>67</v>
      </c>
      <c r="P4091" s="11">
        <v>0</v>
      </c>
      <c r="Q4091" s="11">
        <v>2.04081632653061E-2</v>
      </c>
      <c r="R4091" s="12">
        <v>53.69</v>
      </c>
      <c r="S4091" t="s">
        <v>22</v>
      </c>
      <c r="T4091">
        <v>0</v>
      </c>
      <c r="U4091">
        <f t="shared" si="380"/>
        <v>3</v>
      </c>
      <c r="V4091">
        <f t="shared" si="381"/>
        <v>1</v>
      </c>
      <c r="W4091">
        <f t="shared" si="382"/>
        <v>3</v>
      </c>
      <c r="X4091" t="str">
        <f t="shared" si="383"/>
        <v>313</v>
      </c>
      <c r="Y4091" t="str">
        <f>IF(Table1[[#This Row],[RFM_Score]]="555","Champion", IF(AND(J4091&gt;=4,V4091&gt;=4),"Loyal", IF(U4091&lt;=2,"At Risk", IF(W4091&gt;=4,"Potential Loyalist","Others"))))</f>
        <v>Others</v>
      </c>
    </row>
    <row r="4092" spans="1:25">
      <c r="A4092" t="s">
        <v>10642</v>
      </c>
      <c r="B4092">
        <v>18</v>
      </c>
      <c r="C4092" t="s">
        <v>24</v>
      </c>
      <c r="D4092" t="s">
        <v>20</v>
      </c>
      <c r="E4092" s="6" t="s">
        <v>16162</v>
      </c>
      <c r="F4092" t="s">
        <v>30</v>
      </c>
      <c r="G4092">
        <v>4</v>
      </c>
      <c r="H4092">
        <v>1</v>
      </c>
      <c r="I4092">
        <v>47</v>
      </c>
      <c r="J4092">
        <v>4</v>
      </c>
      <c r="K4092">
        <v>161.05000000000001</v>
      </c>
      <c r="L4092" t="str">
        <f t="shared" si="378"/>
        <v/>
      </c>
      <c r="M4092">
        <v>3</v>
      </c>
      <c r="N4092" t="str">
        <f t="shared" si="379"/>
        <v/>
      </c>
      <c r="O4092">
        <v>11</v>
      </c>
      <c r="P4092" s="11">
        <v>0.25</v>
      </c>
      <c r="Q4092" s="11">
        <v>8.5106382978723402E-2</v>
      </c>
      <c r="R4092" s="12">
        <v>53.683333333333302</v>
      </c>
      <c r="S4092" t="s">
        <v>22</v>
      </c>
      <c r="T4092">
        <v>0</v>
      </c>
      <c r="U4092">
        <f t="shared" si="380"/>
        <v>5</v>
      </c>
      <c r="V4092">
        <f t="shared" si="381"/>
        <v>1</v>
      </c>
      <c r="W4092">
        <f t="shared" si="382"/>
        <v>3</v>
      </c>
      <c r="X4092" t="str">
        <f t="shared" si="383"/>
        <v>513</v>
      </c>
      <c r="Y4092" t="str">
        <f>IF(Table1[[#This Row],[RFM_Score]]="555","Champion", IF(AND(J4092&gt;=4,V4092&gt;=4),"Loyal", IF(U4092&lt;=2,"At Risk", IF(W4092&gt;=4,"Potential Loyalist","Others"))))</f>
        <v>Others</v>
      </c>
    </row>
    <row r="4093" spans="1:25">
      <c r="A4093" t="s">
        <v>7727</v>
      </c>
      <c r="B4093">
        <v>39</v>
      </c>
      <c r="C4093" t="s">
        <v>19</v>
      </c>
      <c r="D4093" t="s">
        <v>25</v>
      </c>
      <c r="E4093" s="6" t="s">
        <v>16163</v>
      </c>
      <c r="F4093" t="s">
        <v>30</v>
      </c>
      <c r="G4093">
        <v>7</v>
      </c>
      <c r="H4093">
        <v>3</v>
      </c>
      <c r="I4093">
        <v>50</v>
      </c>
      <c r="J4093">
        <v>2</v>
      </c>
      <c r="K4093">
        <v>161.02000000000001</v>
      </c>
      <c r="L4093" t="str">
        <f t="shared" si="378"/>
        <v/>
      </c>
      <c r="M4093">
        <v>3</v>
      </c>
      <c r="N4093" t="str">
        <f t="shared" si="379"/>
        <v/>
      </c>
      <c r="O4093">
        <v>18</v>
      </c>
      <c r="P4093" s="11">
        <v>0.42857142857142799</v>
      </c>
      <c r="Q4093" s="11">
        <v>0.04</v>
      </c>
      <c r="R4093" s="12">
        <v>53.673333333333296</v>
      </c>
      <c r="S4093" t="s">
        <v>22</v>
      </c>
      <c r="T4093">
        <v>0</v>
      </c>
      <c r="U4093">
        <f t="shared" si="380"/>
        <v>5</v>
      </c>
      <c r="V4093">
        <f t="shared" si="381"/>
        <v>1</v>
      </c>
      <c r="W4093">
        <f t="shared" si="382"/>
        <v>3</v>
      </c>
      <c r="X4093" t="str">
        <f t="shared" si="383"/>
        <v>513</v>
      </c>
      <c r="Y4093" t="str">
        <f>IF(Table1[[#This Row],[RFM_Score]]="555","Champion", IF(AND(J4093&gt;=4,V4093&gt;=4),"Loyal", IF(U4093&lt;=2,"At Risk", IF(W4093&gt;=4,"Potential Loyalist","Others"))))</f>
        <v>Others</v>
      </c>
    </row>
    <row r="4094" spans="1:25">
      <c r="A4094" t="s">
        <v>8448</v>
      </c>
      <c r="B4094">
        <v>47</v>
      </c>
      <c r="C4094" t="s">
        <v>19</v>
      </c>
      <c r="D4094" t="s">
        <v>41</v>
      </c>
      <c r="E4094" s="6" t="s">
        <v>16164</v>
      </c>
      <c r="F4094" t="s">
        <v>26</v>
      </c>
      <c r="G4094">
        <v>5</v>
      </c>
      <c r="H4094">
        <v>1</v>
      </c>
      <c r="I4094">
        <v>40</v>
      </c>
      <c r="J4094">
        <v>1</v>
      </c>
      <c r="K4094">
        <v>160.97</v>
      </c>
      <c r="L4094" t="str">
        <f t="shared" si="378"/>
        <v/>
      </c>
      <c r="M4094">
        <v>3</v>
      </c>
      <c r="N4094" t="str">
        <f t="shared" si="379"/>
        <v/>
      </c>
      <c r="O4094">
        <v>44</v>
      </c>
      <c r="P4094" s="11">
        <v>0.2</v>
      </c>
      <c r="Q4094" s="11">
        <v>2.5000000000000001E-2</v>
      </c>
      <c r="R4094" s="12">
        <v>53.656666666666602</v>
      </c>
      <c r="S4094" t="s">
        <v>22</v>
      </c>
      <c r="T4094">
        <v>0</v>
      </c>
      <c r="U4094">
        <f t="shared" si="380"/>
        <v>3</v>
      </c>
      <c r="V4094">
        <f t="shared" si="381"/>
        <v>1</v>
      </c>
      <c r="W4094">
        <f t="shared" si="382"/>
        <v>3</v>
      </c>
      <c r="X4094" t="str">
        <f t="shared" si="383"/>
        <v>313</v>
      </c>
      <c r="Y4094" t="str">
        <f>IF(Table1[[#This Row],[RFM_Score]]="555","Champion", IF(AND(J4094&gt;=4,V4094&gt;=4),"Loyal", IF(U4094&lt;=2,"At Risk", IF(W4094&gt;=4,"Potential Loyalist","Others"))))</f>
        <v>Others</v>
      </c>
    </row>
    <row r="4095" spans="1:25">
      <c r="A4095" t="s">
        <v>5577</v>
      </c>
      <c r="B4095">
        <v>55</v>
      </c>
      <c r="C4095" t="s">
        <v>19</v>
      </c>
      <c r="D4095" t="s">
        <v>35</v>
      </c>
      <c r="E4095" s="6" t="s">
        <v>16165</v>
      </c>
      <c r="F4095" t="s">
        <v>21</v>
      </c>
      <c r="G4095">
        <v>2</v>
      </c>
      <c r="H4095">
        <v>0</v>
      </c>
      <c r="I4095">
        <v>44</v>
      </c>
      <c r="J4095">
        <v>2</v>
      </c>
      <c r="K4095">
        <v>160.94</v>
      </c>
      <c r="L4095" t="str">
        <f t="shared" si="378"/>
        <v/>
      </c>
      <c r="M4095">
        <v>3</v>
      </c>
      <c r="N4095" t="str">
        <f t="shared" si="379"/>
        <v/>
      </c>
      <c r="O4095">
        <v>0</v>
      </c>
      <c r="P4095" s="11">
        <v>0</v>
      </c>
      <c r="Q4095" s="11">
        <v>4.54545454545454E-2</v>
      </c>
      <c r="R4095" s="12">
        <v>53.646666666666597</v>
      </c>
      <c r="S4095" t="s">
        <v>22</v>
      </c>
      <c r="T4095">
        <v>0</v>
      </c>
      <c r="U4095">
        <f t="shared" si="380"/>
        <v>5</v>
      </c>
      <c r="V4095">
        <f t="shared" si="381"/>
        <v>1</v>
      </c>
      <c r="W4095">
        <f t="shared" si="382"/>
        <v>3</v>
      </c>
      <c r="X4095" t="str">
        <f t="shared" si="383"/>
        <v>513</v>
      </c>
      <c r="Y4095" t="str">
        <f>IF(Table1[[#This Row],[RFM_Score]]="555","Champion", IF(AND(J4095&gt;=4,V4095&gt;=4),"Loyal", IF(U4095&lt;=2,"At Risk", IF(W4095&gt;=4,"Potential Loyalist","Others"))))</f>
        <v>Others</v>
      </c>
    </row>
    <row r="4096" spans="1:25">
      <c r="A4096" t="s">
        <v>976</v>
      </c>
      <c r="B4096">
        <v>28</v>
      </c>
      <c r="C4096" t="s">
        <v>19</v>
      </c>
      <c r="D4096" t="s">
        <v>41</v>
      </c>
      <c r="E4096" s="6" t="s">
        <v>16166</v>
      </c>
      <c r="F4096" t="s">
        <v>62</v>
      </c>
      <c r="G4096">
        <v>1</v>
      </c>
      <c r="H4096">
        <v>0</v>
      </c>
      <c r="I4096">
        <v>46</v>
      </c>
      <c r="J4096">
        <v>2</v>
      </c>
      <c r="K4096">
        <v>160.72</v>
      </c>
      <c r="L4096" t="str">
        <f t="shared" si="378"/>
        <v/>
      </c>
      <c r="M4096">
        <v>3</v>
      </c>
      <c r="N4096" t="str">
        <f t="shared" si="379"/>
        <v/>
      </c>
      <c r="O4096">
        <v>5</v>
      </c>
      <c r="P4096" s="11">
        <v>0</v>
      </c>
      <c r="Q4096" s="11">
        <v>4.3478260869565202E-2</v>
      </c>
      <c r="R4096" s="12">
        <v>53.573333333333302</v>
      </c>
      <c r="S4096" t="s">
        <v>22</v>
      </c>
      <c r="T4096">
        <v>0</v>
      </c>
      <c r="U4096">
        <f t="shared" si="380"/>
        <v>5</v>
      </c>
      <c r="V4096">
        <f t="shared" si="381"/>
        <v>1</v>
      </c>
      <c r="W4096">
        <f t="shared" si="382"/>
        <v>3</v>
      </c>
      <c r="X4096" t="str">
        <f t="shared" si="383"/>
        <v>513</v>
      </c>
      <c r="Y4096" t="str">
        <f>IF(Table1[[#This Row],[RFM_Score]]="555","Champion", IF(AND(J4096&gt;=4,V4096&gt;=4),"Loyal", IF(U4096&lt;=2,"At Risk", IF(W4096&gt;=4,"Potential Loyalist","Others"))))</f>
        <v>Others</v>
      </c>
    </row>
    <row r="4097" spans="1:25">
      <c r="A4097" t="s">
        <v>5358</v>
      </c>
      <c r="B4097">
        <v>20</v>
      </c>
      <c r="C4097" t="s">
        <v>24</v>
      </c>
      <c r="D4097" t="s">
        <v>29</v>
      </c>
      <c r="E4097" s="6" t="s">
        <v>16167</v>
      </c>
      <c r="F4097" t="s">
        <v>21</v>
      </c>
      <c r="G4097">
        <v>3</v>
      </c>
      <c r="H4097">
        <v>2</v>
      </c>
      <c r="I4097">
        <v>45</v>
      </c>
      <c r="J4097">
        <v>0</v>
      </c>
      <c r="K4097">
        <v>160.58000000000001</v>
      </c>
      <c r="L4097" t="str">
        <f t="shared" si="378"/>
        <v/>
      </c>
      <c r="M4097">
        <v>3</v>
      </c>
      <c r="N4097" t="str">
        <f t="shared" si="379"/>
        <v/>
      </c>
      <c r="O4097">
        <v>15</v>
      </c>
      <c r="P4097" s="11">
        <v>0.66666666666666596</v>
      </c>
      <c r="Q4097" s="11">
        <v>0</v>
      </c>
      <c r="R4097" s="12">
        <v>53.5266666666666</v>
      </c>
      <c r="S4097" t="s">
        <v>22</v>
      </c>
      <c r="T4097">
        <v>0</v>
      </c>
      <c r="U4097">
        <f t="shared" si="380"/>
        <v>5</v>
      </c>
      <c r="V4097">
        <f t="shared" si="381"/>
        <v>1</v>
      </c>
      <c r="W4097">
        <f t="shared" si="382"/>
        <v>3</v>
      </c>
      <c r="X4097" t="str">
        <f t="shared" si="383"/>
        <v>513</v>
      </c>
      <c r="Y4097" t="str">
        <f>IF(Table1[[#This Row],[RFM_Score]]="555","Champion", IF(AND(J4097&gt;=4,V4097&gt;=4),"Loyal", IF(U4097&lt;=2,"At Risk", IF(W4097&gt;=4,"Potential Loyalist","Others"))))</f>
        <v>Others</v>
      </c>
    </row>
    <row r="4098" spans="1:25">
      <c r="A4098" t="s">
        <v>11775</v>
      </c>
      <c r="B4098">
        <v>20</v>
      </c>
      <c r="C4098" t="s">
        <v>24</v>
      </c>
      <c r="D4098" t="s">
        <v>49</v>
      </c>
      <c r="E4098" s="6" t="s">
        <v>16168</v>
      </c>
      <c r="F4098" t="s">
        <v>21</v>
      </c>
      <c r="G4098">
        <v>2</v>
      </c>
      <c r="H4098">
        <v>0</v>
      </c>
      <c r="I4098">
        <v>43</v>
      </c>
      <c r="J4098">
        <v>0</v>
      </c>
      <c r="K4098">
        <v>159.65</v>
      </c>
      <c r="L4098" t="str">
        <f t="shared" ref="L4098:L4161" si="384">IF(OR(K4098&lt;$AC$10, K4098&gt;$AC$11), "OUTLIER", "")</f>
        <v/>
      </c>
      <c r="M4098">
        <v>3</v>
      </c>
      <c r="N4098" t="str">
        <f t="shared" ref="N4098:N4161" si="385">IF(OR(M4098&lt;$AC$16, M4098&gt;$AC$17), "OUTLIER", "")</f>
        <v/>
      </c>
      <c r="O4098">
        <v>8</v>
      </c>
      <c r="P4098" s="11">
        <v>0</v>
      </c>
      <c r="Q4098" s="11">
        <v>0</v>
      </c>
      <c r="R4098" s="12">
        <v>53.216666666666598</v>
      </c>
      <c r="S4098" t="s">
        <v>22</v>
      </c>
      <c r="T4098">
        <v>0</v>
      </c>
      <c r="U4098">
        <f t="shared" ref="U4098:U4161" si="386">IF(O4098&lt;=20,5,IF(O4098&lt;=40,4,IF(O4098&lt;=70,3,IF(O4098&lt;=100,2,1))))</f>
        <v>5</v>
      </c>
      <c r="V4098">
        <f t="shared" ref="V4098:V4161" si="387">IF(M4098&gt;=11,5,IF(M4098&gt;=9,4,IF(M4098&gt;=7,3,IF(M4098&gt;=5,2,1))))</f>
        <v>1</v>
      </c>
      <c r="W4098">
        <f t="shared" ref="W4098:W4161" si="388">IF(K4098&gt;=500,5,IF(K4098&gt;=300,4,IF(K4098&gt;=150,3,IF(K4098&gt;=50,2,1))))</f>
        <v>3</v>
      </c>
      <c r="X4098" t="str">
        <f t="shared" ref="X4098:X4161" si="389">U4098 &amp; V4098 &amp; W4098</f>
        <v>513</v>
      </c>
      <c r="Y4098" t="str">
        <f>IF(Table1[[#This Row],[RFM_Score]]="555","Champion", IF(AND(J4098&gt;=4,V4098&gt;=4),"Loyal", IF(U4098&lt;=2,"At Risk", IF(W4098&gt;=4,"Potential Loyalist","Others"))))</f>
        <v>Others</v>
      </c>
    </row>
    <row r="4099" spans="1:25">
      <c r="A4099" t="s">
        <v>1218</v>
      </c>
      <c r="B4099">
        <v>51</v>
      </c>
      <c r="C4099" t="s">
        <v>24</v>
      </c>
      <c r="D4099" t="s">
        <v>25</v>
      </c>
      <c r="E4099" s="6" t="s">
        <v>16169</v>
      </c>
      <c r="F4099" t="s">
        <v>26</v>
      </c>
      <c r="G4099">
        <v>4</v>
      </c>
      <c r="H4099">
        <v>2</v>
      </c>
      <c r="I4099">
        <v>60</v>
      </c>
      <c r="J4099">
        <v>6</v>
      </c>
      <c r="K4099">
        <v>159.37</v>
      </c>
      <c r="L4099" t="str">
        <f t="shared" si="384"/>
        <v/>
      </c>
      <c r="M4099">
        <v>3</v>
      </c>
      <c r="N4099" t="str">
        <f t="shared" si="385"/>
        <v/>
      </c>
      <c r="O4099">
        <v>32</v>
      </c>
      <c r="P4099" s="11">
        <v>0.5</v>
      </c>
      <c r="Q4099" s="11">
        <v>0.1</v>
      </c>
      <c r="R4099" s="12">
        <v>53.123333333333299</v>
      </c>
      <c r="S4099" t="s">
        <v>22</v>
      </c>
      <c r="T4099">
        <v>0</v>
      </c>
      <c r="U4099">
        <f t="shared" si="386"/>
        <v>4</v>
      </c>
      <c r="V4099">
        <f t="shared" si="387"/>
        <v>1</v>
      </c>
      <c r="W4099">
        <f t="shared" si="388"/>
        <v>3</v>
      </c>
      <c r="X4099" t="str">
        <f t="shared" si="389"/>
        <v>413</v>
      </c>
      <c r="Y4099" t="str">
        <f>IF(Table1[[#This Row],[RFM_Score]]="555","Champion", IF(AND(J4099&gt;=4,V4099&gt;=4),"Loyal", IF(U4099&lt;=2,"At Risk", IF(W4099&gt;=4,"Potential Loyalist","Others"))))</f>
        <v>Others</v>
      </c>
    </row>
    <row r="4100" spans="1:25">
      <c r="A4100" t="s">
        <v>8976</v>
      </c>
      <c r="B4100">
        <v>33</v>
      </c>
      <c r="C4100" t="s">
        <v>24</v>
      </c>
      <c r="D4100" t="s">
        <v>41</v>
      </c>
      <c r="E4100" s="6" t="s">
        <v>16170</v>
      </c>
      <c r="F4100" t="s">
        <v>60</v>
      </c>
      <c r="G4100">
        <v>4</v>
      </c>
      <c r="H4100">
        <v>2</v>
      </c>
      <c r="I4100">
        <v>41</v>
      </c>
      <c r="J4100">
        <v>2</v>
      </c>
      <c r="K4100">
        <v>159.26</v>
      </c>
      <c r="L4100" t="str">
        <f t="shared" si="384"/>
        <v/>
      </c>
      <c r="M4100">
        <v>3</v>
      </c>
      <c r="N4100" t="str">
        <f t="shared" si="385"/>
        <v/>
      </c>
      <c r="O4100">
        <v>12</v>
      </c>
      <c r="P4100" s="11">
        <v>0.5</v>
      </c>
      <c r="Q4100" s="11">
        <v>4.8780487804878002E-2</v>
      </c>
      <c r="R4100" s="12">
        <v>53.086666666666602</v>
      </c>
      <c r="S4100" t="s">
        <v>22</v>
      </c>
      <c r="T4100">
        <v>0</v>
      </c>
      <c r="U4100">
        <f t="shared" si="386"/>
        <v>5</v>
      </c>
      <c r="V4100">
        <f t="shared" si="387"/>
        <v>1</v>
      </c>
      <c r="W4100">
        <f t="shared" si="388"/>
        <v>3</v>
      </c>
      <c r="X4100" t="str">
        <f t="shared" si="389"/>
        <v>513</v>
      </c>
      <c r="Y4100" t="str">
        <f>IF(Table1[[#This Row],[RFM_Score]]="555","Champion", IF(AND(J4100&gt;=4,V4100&gt;=4),"Loyal", IF(U4100&lt;=2,"At Risk", IF(W4100&gt;=4,"Potential Loyalist","Others"))))</f>
        <v>Others</v>
      </c>
    </row>
    <row r="4101" spans="1:25">
      <c r="A4101" t="s">
        <v>81</v>
      </c>
      <c r="B4101">
        <v>18</v>
      </c>
      <c r="C4101" t="s">
        <v>24</v>
      </c>
      <c r="D4101" t="s">
        <v>46</v>
      </c>
      <c r="E4101" s="6" t="s">
        <v>16171</v>
      </c>
      <c r="F4101" t="s">
        <v>26</v>
      </c>
      <c r="G4101">
        <v>0</v>
      </c>
      <c r="H4101">
        <v>0</v>
      </c>
      <c r="I4101">
        <v>51</v>
      </c>
      <c r="J4101">
        <v>3</v>
      </c>
      <c r="K4101">
        <v>159.08000000000001</v>
      </c>
      <c r="L4101" t="str">
        <f t="shared" si="384"/>
        <v/>
      </c>
      <c r="M4101">
        <v>3</v>
      </c>
      <c r="N4101" t="str">
        <f t="shared" si="385"/>
        <v/>
      </c>
      <c r="O4101">
        <v>15</v>
      </c>
      <c r="P4101" s="11">
        <v>0</v>
      </c>
      <c r="Q4101" s="11">
        <v>5.8823529411764698E-2</v>
      </c>
      <c r="R4101" s="12">
        <v>53.0266666666666</v>
      </c>
      <c r="S4101" t="s">
        <v>22</v>
      </c>
      <c r="T4101">
        <v>0</v>
      </c>
      <c r="U4101">
        <f t="shared" si="386"/>
        <v>5</v>
      </c>
      <c r="V4101">
        <f t="shared" si="387"/>
        <v>1</v>
      </c>
      <c r="W4101">
        <f t="shared" si="388"/>
        <v>3</v>
      </c>
      <c r="X4101" t="str">
        <f t="shared" si="389"/>
        <v>513</v>
      </c>
      <c r="Y4101" t="str">
        <f>IF(Table1[[#This Row],[RFM_Score]]="555","Champion", IF(AND(J4101&gt;=4,V4101&gt;=4),"Loyal", IF(U4101&lt;=2,"At Risk", IF(W4101&gt;=4,"Potential Loyalist","Others"))))</f>
        <v>Others</v>
      </c>
    </row>
    <row r="4102" spans="1:25">
      <c r="A4102" t="s">
        <v>6470</v>
      </c>
      <c r="B4102">
        <v>18</v>
      </c>
      <c r="C4102" t="s">
        <v>19</v>
      </c>
      <c r="D4102" t="s">
        <v>20</v>
      </c>
      <c r="E4102" s="6" t="s">
        <v>16172</v>
      </c>
      <c r="F4102" t="s">
        <v>37</v>
      </c>
      <c r="G4102">
        <v>3</v>
      </c>
      <c r="H4102">
        <v>1</v>
      </c>
      <c r="I4102">
        <v>49</v>
      </c>
      <c r="J4102">
        <v>2</v>
      </c>
      <c r="K4102">
        <v>158.96</v>
      </c>
      <c r="L4102" t="str">
        <f t="shared" si="384"/>
        <v/>
      </c>
      <c r="M4102">
        <v>3</v>
      </c>
      <c r="N4102" t="str">
        <f t="shared" si="385"/>
        <v/>
      </c>
      <c r="O4102">
        <v>55</v>
      </c>
      <c r="P4102" s="11">
        <v>0.33333333333333298</v>
      </c>
      <c r="Q4102" s="11">
        <v>4.08163265306122E-2</v>
      </c>
      <c r="R4102" s="12">
        <v>52.986666666666601</v>
      </c>
      <c r="S4102" t="s">
        <v>22</v>
      </c>
      <c r="T4102">
        <v>0</v>
      </c>
      <c r="U4102">
        <f t="shared" si="386"/>
        <v>3</v>
      </c>
      <c r="V4102">
        <f t="shared" si="387"/>
        <v>1</v>
      </c>
      <c r="W4102">
        <f t="shared" si="388"/>
        <v>3</v>
      </c>
      <c r="X4102" t="str">
        <f t="shared" si="389"/>
        <v>313</v>
      </c>
      <c r="Y4102" t="str">
        <f>IF(Table1[[#This Row],[RFM_Score]]="555","Champion", IF(AND(J4102&gt;=4,V4102&gt;=4),"Loyal", IF(U4102&lt;=2,"At Risk", IF(W4102&gt;=4,"Potential Loyalist","Others"))))</f>
        <v>Others</v>
      </c>
    </row>
    <row r="4103" spans="1:25">
      <c r="A4103" t="s">
        <v>9774</v>
      </c>
      <c r="B4103">
        <v>29</v>
      </c>
      <c r="C4103" t="s">
        <v>19</v>
      </c>
      <c r="D4103" t="s">
        <v>41</v>
      </c>
      <c r="E4103" s="6" t="s">
        <v>16173</v>
      </c>
      <c r="F4103" t="s">
        <v>37</v>
      </c>
      <c r="G4103">
        <v>7</v>
      </c>
      <c r="H4103">
        <v>2</v>
      </c>
      <c r="I4103">
        <v>44</v>
      </c>
      <c r="J4103">
        <v>1</v>
      </c>
      <c r="K4103">
        <v>158.85</v>
      </c>
      <c r="L4103" t="str">
        <f t="shared" si="384"/>
        <v/>
      </c>
      <c r="M4103">
        <v>3</v>
      </c>
      <c r="N4103" t="str">
        <f t="shared" si="385"/>
        <v/>
      </c>
      <c r="O4103">
        <v>32</v>
      </c>
      <c r="P4103" s="11">
        <v>0.28571428571428498</v>
      </c>
      <c r="Q4103" s="11">
        <v>2.27272727272727E-2</v>
      </c>
      <c r="R4103" s="12">
        <v>52.949999999999903</v>
      </c>
      <c r="S4103" t="s">
        <v>22</v>
      </c>
      <c r="T4103">
        <v>0</v>
      </c>
      <c r="U4103">
        <f t="shared" si="386"/>
        <v>4</v>
      </c>
      <c r="V4103">
        <f t="shared" si="387"/>
        <v>1</v>
      </c>
      <c r="W4103">
        <f t="shared" si="388"/>
        <v>3</v>
      </c>
      <c r="X4103" t="str">
        <f t="shared" si="389"/>
        <v>413</v>
      </c>
      <c r="Y4103" t="str">
        <f>IF(Table1[[#This Row],[RFM_Score]]="555","Champion", IF(AND(J4103&gt;=4,V4103&gt;=4),"Loyal", IF(U4103&lt;=2,"At Risk", IF(W4103&gt;=4,"Potential Loyalist","Others"))))</f>
        <v>Others</v>
      </c>
    </row>
    <row r="4104" spans="1:25">
      <c r="A4104" t="s">
        <v>2371</v>
      </c>
      <c r="B4104">
        <v>45</v>
      </c>
      <c r="C4104" t="s">
        <v>24</v>
      </c>
      <c r="D4104" t="s">
        <v>25</v>
      </c>
      <c r="E4104" s="6" t="s">
        <v>16174</v>
      </c>
      <c r="F4104" t="s">
        <v>30</v>
      </c>
      <c r="G4104">
        <v>3</v>
      </c>
      <c r="H4104">
        <v>2</v>
      </c>
      <c r="I4104">
        <v>38</v>
      </c>
      <c r="J4104">
        <v>2</v>
      </c>
      <c r="K4104">
        <v>158.53</v>
      </c>
      <c r="L4104" t="str">
        <f t="shared" si="384"/>
        <v/>
      </c>
      <c r="M4104">
        <v>3</v>
      </c>
      <c r="N4104" t="str">
        <f t="shared" si="385"/>
        <v/>
      </c>
      <c r="O4104">
        <v>0</v>
      </c>
      <c r="P4104" s="11">
        <v>0.66666666666666596</v>
      </c>
      <c r="Q4104" s="11">
        <v>5.2631578947368397E-2</v>
      </c>
      <c r="R4104" s="12">
        <v>52.843333333333298</v>
      </c>
      <c r="S4104" t="s">
        <v>22</v>
      </c>
      <c r="T4104">
        <v>0</v>
      </c>
      <c r="U4104">
        <f t="shared" si="386"/>
        <v>5</v>
      </c>
      <c r="V4104">
        <f t="shared" si="387"/>
        <v>1</v>
      </c>
      <c r="W4104">
        <f t="shared" si="388"/>
        <v>3</v>
      </c>
      <c r="X4104" t="str">
        <f t="shared" si="389"/>
        <v>513</v>
      </c>
      <c r="Y4104" t="str">
        <f>IF(Table1[[#This Row],[RFM_Score]]="555","Champion", IF(AND(J4104&gt;=4,V4104&gt;=4),"Loyal", IF(U4104&lt;=2,"At Risk", IF(W4104&gt;=4,"Potential Loyalist","Others"))))</f>
        <v>Others</v>
      </c>
    </row>
    <row r="4105" spans="1:25">
      <c r="A4105" t="s">
        <v>7401</v>
      </c>
      <c r="B4105">
        <v>47</v>
      </c>
      <c r="C4105" t="s">
        <v>24</v>
      </c>
      <c r="D4105" t="s">
        <v>49</v>
      </c>
      <c r="E4105" s="6" t="s">
        <v>16175</v>
      </c>
      <c r="F4105" t="s">
        <v>62</v>
      </c>
      <c r="G4105">
        <v>3</v>
      </c>
      <c r="H4105">
        <v>0</v>
      </c>
      <c r="I4105">
        <v>46</v>
      </c>
      <c r="J4105">
        <v>0</v>
      </c>
      <c r="K4105">
        <v>158.34</v>
      </c>
      <c r="L4105" t="str">
        <f t="shared" si="384"/>
        <v/>
      </c>
      <c r="M4105">
        <v>3</v>
      </c>
      <c r="N4105" t="str">
        <f t="shared" si="385"/>
        <v/>
      </c>
      <c r="O4105">
        <v>57</v>
      </c>
      <c r="P4105" s="11">
        <v>0</v>
      </c>
      <c r="Q4105" s="11">
        <v>0</v>
      </c>
      <c r="R4105" s="12">
        <v>52.78</v>
      </c>
      <c r="S4105" t="s">
        <v>22</v>
      </c>
      <c r="T4105">
        <v>0</v>
      </c>
      <c r="U4105">
        <f t="shared" si="386"/>
        <v>3</v>
      </c>
      <c r="V4105">
        <f t="shared" si="387"/>
        <v>1</v>
      </c>
      <c r="W4105">
        <f t="shared" si="388"/>
        <v>3</v>
      </c>
      <c r="X4105" t="str">
        <f t="shared" si="389"/>
        <v>313</v>
      </c>
      <c r="Y4105" t="str">
        <f>IF(Table1[[#This Row],[RFM_Score]]="555","Champion", IF(AND(J4105&gt;=4,V4105&gt;=4),"Loyal", IF(U4105&lt;=2,"At Risk", IF(W4105&gt;=4,"Potential Loyalist","Others"))))</f>
        <v>Others</v>
      </c>
    </row>
    <row r="4106" spans="1:25">
      <c r="A4106" t="s">
        <v>11105</v>
      </c>
      <c r="B4106">
        <v>52</v>
      </c>
      <c r="C4106" t="s">
        <v>19</v>
      </c>
      <c r="D4106" t="s">
        <v>29</v>
      </c>
      <c r="E4106" s="6" t="s">
        <v>16176</v>
      </c>
      <c r="F4106" t="s">
        <v>26</v>
      </c>
      <c r="G4106">
        <v>1</v>
      </c>
      <c r="H4106">
        <v>0</v>
      </c>
      <c r="I4106">
        <v>39</v>
      </c>
      <c r="J4106">
        <v>2</v>
      </c>
      <c r="K4106">
        <v>158.22</v>
      </c>
      <c r="L4106" t="str">
        <f t="shared" si="384"/>
        <v/>
      </c>
      <c r="M4106">
        <v>3</v>
      </c>
      <c r="N4106" t="str">
        <f t="shared" si="385"/>
        <v/>
      </c>
      <c r="O4106">
        <v>14</v>
      </c>
      <c r="P4106" s="11">
        <v>0</v>
      </c>
      <c r="Q4106" s="11">
        <v>5.1282051282051197E-2</v>
      </c>
      <c r="R4106" s="12">
        <v>52.74</v>
      </c>
      <c r="S4106" t="s">
        <v>22</v>
      </c>
      <c r="T4106">
        <v>0</v>
      </c>
      <c r="U4106">
        <f t="shared" si="386"/>
        <v>5</v>
      </c>
      <c r="V4106">
        <f t="shared" si="387"/>
        <v>1</v>
      </c>
      <c r="W4106">
        <f t="shared" si="388"/>
        <v>3</v>
      </c>
      <c r="X4106" t="str">
        <f t="shared" si="389"/>
        <v>513</v>
      </c>
      <c r="Y4106" t="str">
        <f>IF(Table1[[#This Row],[RFM_Score]]="555","Champion", IF(AND(J4106&gt;=4,V4106&gt;=4),"Loyal", IF(U4106&lt;=2,"At Risk", IF(W4106&gt;=4,"Potential Loyalist","Others"))))</f>
        <v>Others</v>
      </c>
    </row>
    <row r="4107" spans="1:25">
      <c r="A4107" t="s">
        <v>1975</v>
      </c>
      <c r="B4107">
        <v>48</v>
      </c>
      <c r="C4107" t="s">
        <v>19</v>
      </c>
      <c r="D4107" t="s">
        <v>25</v>
      </c>
      <c r="E4107" s="6" t="s">
        <v>16177</v>
      </c>
      <c r="F4107" t="s">
        <v>21</v>
      </c>
      <c r="G4107">
        <v>4</v>
      </c>
      <c r="H4107">
        <v>0</v>
      </c>
      <c r="I4107">
        <v>71</v>
      </c>
      <c r="J4107">
        <v>4</v>
      </c>
      <c r="K4107">
        <v>158.19</v>
      </c>
      <c r="L4107" t="str">
        <f t="shared" si="384"/>
        <v/>
      </c>
      <c r="M4107">
        <v>3</v>
      </c>
      <c r="N4107" t="str">
        <f t="shared" si="385"/>
        <v/>
      </c>
      <c r="O4107">
        <v>193</v>
      </c>
      <c r="P4107" s="11">
        <v>0</v>
      </c>
      <c r="Q4107" s="11">
        <v>5.6338028169014003E-2</v>
      </c>
      <c r="R4107" s="12">
        <v>52.73</v>
      </c>
      <c r="S4107" t="s">
        <v>22</v>
      </c>
      <c r="T4107">
        <v>1</v>
      </c>
      <c r="U4107">
        <f t="shared" si="386"/>
        <v>1</v>
      </c>
      <c r="V4107">
        <f t="shared" si="387"/>
        <v>1</v>
      </c>
      <c r="W4107">
        <f t="shared" si="388"/>
        <v>3</v>
      </c>
      <c r="X4107" t="str">
        <f t="shared" si="389"/>
        <v>113</v>
      </c>
      <c r="Y4107" t="str">
        <f>IF(Table1[[#This Row],[RFM_Score]]="555","Champion", IF(AND(J4107&gt;=4,V4107&gt;=4),"Loyal", IF(U4107&lt;=2,"At Risk", IF(W4107&gt;=4,"Potential Loyalist","Others"))))</f>
        <v>At Risk</v>
      </c>
    </row>
    <row r="4108" spans="1:25">
      <c r="A4108" t="s">
        <v>9770</v>
      </c>
      <c r="B4108">
        <v>20</v>
      </c>
      <c r="C4108" t="s">
        <v>19</v>
      </c>
      <c r="D4108" t="s">
        <v>29</v>
      </c>
      <c r="E4108" s="6" t="s">
        <v>16178</v>
      </c>
      <c r="F4108" t="s">
        <v>21</v>
      </c>
      <c r="G4108">
        <v>0</v>
      </c>
      <c r="H4108">
        <v>0</v>
      </c>
      <c r="I4108">
        <v>53</v>
      </c>
      <c r="J4108">
        <v>2</v>
      </c>
      <c r="K4108">
        <v>157.91999999999999</v>
      </c>
      <c r="L4108" t="str">
        <f t="shared" si="384"/>
        <v/>
      </c>
      <c r="M4108">
        <v>3</v>
      </c>
      <c r="N4108" t="str">
        <f t="shared" si="385"/>
        <v/>
      </c>
      <c r="O4108">
        <v>73</v>
      </c>
      <c r="P4108" s="11">
        <v>0</v>
      </c>
      <c r="Q4108" s="11">
        <v>3.7735849056603703E-2</v>
      </c>
      <c r="R4108" s="12">
        <v>52.639999999999901</v>
      </c>
      <c r="S4108" t="s">
        <v>22</v>
      </c>
      <c r="T4108">
        <v>1</v>
      </c>
      <c r="U4108">
        <f t="shared" si="386"/>
        <v>2</v>
      </c>
      <c r="V4108">
        <f t="shared" si="387"/>
        <v>1</v>
      </c>
      <c r="W4108">
        <f t="shared" si="388"/>
        <v>3</v>
      </c>
      <c r="X4108" t="str">
        <f t="shared" si="389"/>
        <v>213</v>
      </c>
      <c r="Y4108" t="str">
        <f>IF(Table1[[#This Row],[RFM_Score]]="555","Champion", IF(AND(J4108&gt;=4,V4108&gt;=4),"Loyal", IF(U4108&lt;=2,"At Risk", IF(W4108&gt;=4,"Potential Loyalist","Others"))))</f>
        <v>At Risk</v>
      </c>
    </row>
    <row r="4109" spans="1:25">
      <c r="A4109" t="s">
        <v>5135</v>
      </c>
      <c r="B4109">
        <v>25</v>
      </c>
      <c r="C4109" t="s">
        <v>24</v>
      </c>
      <c r="D4109" t="s">
        <v>46</v>
      </c>
      <c r="E4109" s="6" t="s">
        <v>16179</v>
      </c>
      <c r="F4109" t="s">
        <v>30</v>
      </c>
      <c r="G4109">
        <v>3</v>
      </c>
      <c r="H4109">
        <v>1</v>
      </c>
      <c r="I4109">
        <v>45</v>
      </c>
      <c r="J4109">
        <v>6</v>
      </c>
      <c r="K4109">
        <v>157.86000000000001</v>
      </c>
      <c r="L4109" t="str">
        <f t="shared" si="384"/>
        <v/>
      </c>
      <c r="M4109">
        <v>3</v>
      </c>
      <c r="N4109" t="str">
        <f t="shared" si="385"/>
        <v/>
      </c>
      <c r="O4109">
        <v>37</v>
      </c>
      <c r="P4109" s="11">
        <v>0.33333333333333298</v>
      </c>
      <c r="Q4109" s="11">
        <v>0.133333333333333</v>
      </c>
      <c r="R4109" s="12">
        <v>52.62</v>
      </c>
      <c r="S4109" t="s">
        <v>22</v>
      </c>
      <c r="T4109">
        <v>0</v>
      </c>
      <c r="U4109">
        <f t="shared" si="386"/>
        <v>4</v>
      </c>
      <c r="V4109">
        <f t="shared" si="387"/>
        <v>1</v>
      </c>
      <c r="W4109">
        <f t="shared" si="388"/>
        <v>3</v>
      </c>
      <c r="X4109" t="str">
        <f t="shared" si="389"/>
        <v>413</v>
      </c>
      <c r="Y4109" t="str">
        <f>IF(Table1[[#This Row],[RFM_Score]]="555","Champion", IF(AND(J4109&gt;=4,V4109&gt;=4),"Loyal", IF(U4109&lt;=2,"At Risk", IF(W4109&gt;=4,"Potential Loyalist","Others"))))</f>
        <v>Others</v>
      </c>
    </row>
    <row r="4110" spans="1:25">
      <c r="A4110" t="s">
        <v>10187</v>
      </c>
      <c r="B4110">
        <v>35</v>
      </c>
      <c r="C4110" t="s">
        <v>24</v>
      </c>
      <c r="D4110" t="s">
        <v>25</v>
      </c>
      <c r="E4110" s="6" t="s">
        <v>16180</v>
      </c>
      <c r="F4110" t="s">
        <v>37</v>
      </c>
      <c r="G4110">
        <v>3</v>
      </c>
      <c r="H4110">
        <v>1</v>
      </c>
      <c r="I4110">
        <v>65</v>
      </c>
      <c r="J4110">
        <v>3</v>
      </c>
      <c r="K4110">
        <v>157.79</v>
      </c>
      <c r="L4110" t="str">
        <f t="shared" si="384"/>
        <v/>
      </c>
      <c r="M4110">
        <v>3</v>
      </c>
      <c r="N4110" t="str">
        <f t="shared" si="385"/>
        <v/>
      </c>
      <c r="O4110">
        <v>68</v>
      </c>
      <c r="P4110" s="11">
        <v>0.33333333333333298</v>
      </c>
      <c r="Q4110" s="11">
        <v>4.6153846153846101E-2</v>
      </c>
      <c r="R4110" s="12">
        <v>52.5966666666666</v>
      </c>
      <c r="S4110" t="s">
        <v>22</v>
      </c>
      <c r="T4110">
        <v>0</v>
      </c>
      <c r="U4110">
        <f t="shared" si="386"/>
        <v>3</v>
      </c>
      <c r="V4110">
        <f t="shared" si="387"/>
        <v>1</v>
      </c>
      <c r="W4110">
        <f t="shared" si="388"/>
        <v>3</v>
      </c>
      <c r="X4110" t="str">
        <f t="shared" si="389"/>
        <v>313</v>
      </c>
      <c r="Y4110" t="str">
        <f>IF(Table1[[#This Row],[RFM_Score]]="555","Champion", IF(AND(J4110&gt;=4,V4110&gt;=4),"Loyal", IF(U4110&lt;=2,"At Risk", IF(W4110&gt;=4,"Potential Loyalist","Others"))))</f>
        <v>Others</v>
      </c>
    </row>
    <row r="4111" spans="1:25">
      <c r="A4111" t="s">
        <v>376</v>
      </c>
      <c r="B4111">
        <v>28</v>
      </c>
      <c r="C4111" t="s">
        <v>24</v>
      </c>
      <c r="D4111" t="s">
        <v>25</v>
      </c>
      <c r="E4111" s="6" t="s">
        <v>16181</v>
      </c>
      <c r="F4111" t="s">
        <v>21</v>
      </c>
      <c r="G4111">
        <v>4</v>
      </c>
      <c r="H4111">
        <v>1</v>
      </c>
      <c r="I4111">
        <v>49</v>
      </c>
      <c r="J4111">
        <v>3</v>
      </c>
      <c r="K4111">
        <v>157.19</v>
      </c>
      <c r="L4111" t="str">
        <f t="shared" si="384"/>
        <v/>
      </c>
      <c r="M4111">
        <v>3</v>
      </c>
      <c r="N4111" t="str">
        <f t="shared" si="385"/>
        <v/>
      </c>
      <c r="O4111">
        <v>14</v>
      </c>
      <c r="P4111" s="11">
        <v>0.25</v>
      </c>
      <c r="Q4111" s="11">
        <v>6.1224489795918297E-2</v>
      </c>
      <c r="R4111" s="12">
        <v>52.396666666666597</v>
      </c>
      <c r="S4111" t="s">
        <v>22</v>
      </c>
      <c r="T4111">
        <v>0</v>
      </c>
      <c r="U4111">
        <f t="shared" si="386"/>
        <v>5</v>
      </c>
      <c r="V4111">
        <f t="shared" si="387"/>
        <v>1</v>
      </c>
      <c r="W4111">
        <f t="shared" si="388"/>
        <v>3</v>
      </c>
      <c r="X4111" t="str">
        <f t="shared" si="389"/>
        <v>513</v>
      </c>
      <c r="Y4111" t="str">
        <f>IF(Table1[[#This Row],[RFM_Score]]="555","Champion", IF(AND(J4111&gt;=4,V4111&gt;=4),"Loyal", IF(U4111&lt;=2,"At Risk", IF(W4111&gt;=4,"Potential Loyalist","Others"))))</f>
        <v>Others</v>
      </c>
    </row>
    <row r="4112" spans="1:25">
      <c r="A4112" t="s">
        <v>1370</v>
      </c>
      <c r="B4112">
        <v>52</v>
      </c>
      <c r="C4112" t="s">
        <v>19</v>
      </c>
      <c r="D4112" t="s">
        <v>25</v>
      </c>
      <c r="E4112" s="6" t="s">
        <v>16182</v>
      </c>
      <c r="F4112" t="s">
        <v>21</v>
      </c>
      <c r="G4112">
        <v>1</v>
      </c>
      <c r="H4112">
        <v>0</v>
      </c>
      <c r="I4112">
        <v>45</v>
      </c>
      <c r="J4112">
        <v>2</v>
      </c>
      <c r="K4112">
        <v>157.13</v>
      </c>
      <c r="L4112" t="str">
        <f t="shared" si="384"/>
        <v/>
      </c>
      <c r="M4112">
        <v>3</v>
      </c>
      <c r="N4112" t="str">
        <f t="shared" si="385"/>
        <v/>
      </c>
      <c r="O4112">
        <v>1</v>
      </c>
      <c r="P4112" s="11">
        <v>0</v>
      </c>
      <c r="Q4112" s="11">
        <v>4.4444444444444398E-2</v>
      </c>
      <c r="R4112" s="12">
        <v>52.376666666666601</v>
      </c>
      <c r="S4112" t="s">
        <v>22</v>
      </c>
      <c r="T4112">
        <v>0</v>
      </c>
      <c r="U4112">
        <f t="shared" si="386"/>
        <v>5</v>
      </c>
      <c r="V4112">
        <f t="shared" si="387"/>
        <v>1</v>
      </c>
      <c r="W4112">
        <f t="shared" si="388"/>
        <v>3</v>
      </c>
      <c r="X4112" t="str">
        <f t="shared" si="389"/>
        <v>513</v>
      </c>
      <c r="Y4112" t="str">
        <f>IF(Table1[[#This Row],[RFM_Score]]="555","Champion", IF(AND(J4112&gt;=4,V4112&gt;=4),"Loyal", IF(U4112&lt;=2,"At Risk", IF(W4112&gt;=4,"Potential Loyalist","Others"))))</f>
        <v>Others</v>
      </c>
    </row>
    <row r="4113" spans="1:25">
      <c r="A4113" t="s">
        <v>5535</v>
      </c>
      <c r="B4113">
        <v>18</v>
      </c>
      <c r="C4113" t="s">
        <v>19</v>
      </c>
      <c r="D4113" t="s">
        <v>49</v>
      </c>
      <c r="E4113" s="6" t="s">
        <v>16183</v>
      </c>
      <c r="F4113" t="s">
        <v>26</v>
      </c>
      <c r="G4113">
        <v>4</v>
      </c>
      <c r="H4113">
        <v>0</v>
      </c>
      <c r="I4113">
        <v>49</v>
      </c>
      <c r="J4113">
        <v>4</v>
      </c>
      <c r="K4113">
        <v>157</v>
      </c>
      <c r="L4113" t="str">
        <f t="shared" si="384"/>
        <v/>
      </c>
      <c r="M4113">
        <v>3</v>
      </c>
      <c r="N4113" t="str">
        <f t="shared" si="385"/>
        <v/>
      </c>
      <c r="O4113">
        <v>6</v>
      </c>
      <c r="P4113" s="11">
        <v>0</v>
      </c>
      <c r="Q4113" s="11">
        <v>8.16326530612244E-2</v>
      </c>
      <c r="R4113" s="12">
        <v>52.3333333333333</v>
      </c>
      <c r="S4113" t="s">
        <v>22</v>
      </c>
      <c r="T4113">
        <v>0</v>
      </c>
      <c r="U4113">
        <f t="shared" si="386"/>
        <v>5</v>
      </c>
      <c r="V4113">
        <f t="shared" si="387"/>
        <v>1</v>
      </c>
      <c r="W4113">
        <f t="shared" si="388"/>
        <v>3</v>
      </c>
      <c r="X4113" t="str">
        <f t="shared" si="389"/>
        <v>513</v>
      </c>
      <c r="Y4113" t="str">
        <f>IF(Table1[[#This Row],[RFM_Score]]="555","Champion", IF(AND(J4113&gt;=4,V4113&gt;=4),"Loyal", IF(U4113&lt;=2,"At Risk", IF(W4113&gt;=4,"Potential Loyalist","Others"))))</f>
        <v>Others</v>
      </c>
    </row>
    <row r="4114" spans="1:25">
      <c r="A4114" t="s">
        <v>2186</v>
      </c>
      <c r="B4114">
        <v>18</v>
      </c>
      <c r="C4114" t="s">
        <v>24</v>
      </c>
      <c r="D4114" t="s">
        <v>29</v>
      </c>
      <c r="E4114" s="6" t="s">
        <v>16184</v>
      </c>
      <c r="F4114" t="s">
        <v>60</v>
      </c>
      <c r="G4114">
        <v>2</v>
      </c>
      <c r="H4114">
        <v>0</v>
      </c>
      <c r="I4114">
        <v>45</v>
      </c>
      <c r="J4114">
        <v>4</v>
      </c>
      <c r="K4114">
        <v>156.94999999999999</v>
      </c>
      <c r="L4114" t="str">
        <f t="shared" si="384"/>
        <v/>
      </c>
      <c r="M4114">
        <v>3</v>
      </c>
      <c r="N4114" t="str">
        <f t="shared" si="385"/>
        <v/>
      </c>
      <c r="O4114">
        <v>49</v>
      </c>
      <c r="P4114" s="11">
        <v>0</v>
      </c>
      <c r="Q4114" s="11">
        <v>8.8888888888888795E-2</v>
      </c>
      <c r="R4114" s="12">
        <v>52.316666666666599</v>
      </c>
      <c r="S4114" t="s">
        <v>22</v>
      </c>
      <c r="T4114">
        <v>0</v>
      </c>
      <c r="U4114">
        <f t="shared" si="386"/>
        <v>3</v>
      </c>
      <c r="V4114">
        <f t="shared" si="387"/>
        <v>1</v>
      </c>
      <c r="W4114">
        <f t="shared" si="388"/>
        <v>3</v>
      </c>
      <c r="X4114" t="str">
        <f t="shared" si="389"/>
        <v>313</v>
      </c>
      <c r="Y4114" t="str">
        <f>IF(Table1[[#This Row],[RFM_Score]]="555","Champion", IF(AND(J4114&gt;=4,V4114&gt;=4),"Loyal", IF(U4114&lt;=2,"At Risk", IF(W4114&gt;=4,"Potential Loyalist","Others"))))</f>
        <v>Others</v>
      </c>
    </row>
    <row r="4115" spans="1:25">
      <c r="A4115" t="s">
        <v>3837</v>
      </c>
      <c r="B4115">
        <v>18</v>
      </c>
      <c r="C4115" t="s">
        <v>24</v>
      </c>
      <c r="D4115" t="s">
        <v>29</v>
      </c>
      <c r="E4115" s="6" t="s">
        <v>16185</v>
      </c>
      <c r="F4115" t="s">
        <v>26</v>
      </c>
      <c r="G4115">
        <v>2</v>
      </c>
      <c r="H4115">
        <v>1</v>
      </c>
      <c r="I4115">
        <v>54</v>
      </c>
      <c r="J4115">
        <v>1</v>
      </c>
      <c r="K4115">
        <v>156.81</v>
      </c>
      <c r="L4115" t="str">
        <f t="shared" si="384"/>
        <v/>
      </c>
      <c r="M4115">
        <v>3</v>
      </c>
      <c r="N4115" t="str">
        <f t="shared" si="385"/>
        <v/>
      </c>
      <c r="O4115">
        <v>2</v>
      </c>
      <c r="P4115" s="11">
        <v>0.5</v>
      </c>
      <c r="Q4115" s="11">
        <v>1.85185185185185E-2</v>
      </c>
      <c r="R4115" s="12">
        <v>52.27</v>
      </c>
      <c r="S4115" t="s">
        <v>22</v>
      </c>
      <c r="T4115">
        <v>0</v>
      </c>
      <c r="U4115">
        <f t="shared" si="386"/>
        <v>5</v>
      </c>
      <c r="V4115">
        <f t="shared" si="387"/>
        <v>1</v>
      </c>
      <c r="W4115">
        <f t="shared" si="388"/>
        <v>3</v>
      </c>
      <c r="X4115" t="str">
        <f t="shared" si="389"/>
        <v>513</v>
      </c>
      <c r="Y4115" t="str">
        <f>IF(Table1[[#This Row],[RFM_Score]]="555","Champion", IF(AND(J4115&gt;=4,V4115&gt;=4),"Loyal", IF(U4115&lt;=2,"At Risk", IF(W4115&gt;=4,"Potential Loyalist","Others"))))</f>
        <v>Others</v>
      </c>
    </row>
    <row r="4116" spans="1:25">
      <c r="A4116" t="s">
        <v>7154</v>
      </c>
      <c r="B4116">
        <v>30</v>
      </c>
      <c r="C4116" t="s">
        <v>24</v>
      </c>
      <c r="D4116" t="s">
        <v>25</v>
      </c>
      <c r="E4116" s="6" t="s">
        <v>16186</v>
      </c>
      <c r="F4116" t="s">
        <v>60</v>
      </c>
      <c r="G4116">
        <v>6</v>
      </c>
      <c r="H4116">
        <v>0</v>
      </c>
      <c r="I4116">
        <v>50</v>
      </c>
      <c r="J4116">
        <v>3</v>
      </c>
      <c r="K4116">
        <v>156.62</v>
      </c>
      <c r="L4116" t="str">
        <f t="shared" si="384"/>
        <v/>
      </c>
      <c r="M4116">
        <v>3</v>
      </c>
      <c r="N4116" t="str">
        <f t="shared" si="385"/>
        <v/>
      </c>
      <c r="O4116">
        <v>32</v>
      </c>
      <c r="P4116" s="11">
        <v>0</v>
      </c>
      <c r="Q4116" s="11">
        <v>0.06</v>
      </c>
      <c r="R4116" s="12">
        <v>52.206666666666599</v>
      </c>
      <c r="S4116" t="s">
        <v>22</v>
      </c>
      <c r="T4116">
        <v>1</v>
      </c>
      <c r="U4116">
        <f t="shared" si="386"/>
        <v>4</v>
      </c>
      <c r="V4116">
        <f t="shared" si="387"/>
        <v>1</v>
      </c>
      <c r="W4116">
        <f t="shared" si="388"/>
        <v>3</v>
      </c>
      <c r="X4116" t="str">
        <f t="shared" si="389"/>
        <v>413</v>
      </c>
      <c r="Y4116" t="str">
        <f>IF(Table1[[#This Row],[RFM_Score]]="555","Champion", IF(AND(J4116&gt;=4,V4116&gt;=4),"Loyal", IF(U4116&lt;=2,"At Risk", IF(W4116&gt;=4,"Potential Loyalist","Others"))))</f>
        <v>Others</v>
      </c>
    </row>
    <row r="4117" spans="1:25">
      <c r="A4117" t="s">
        <v>5819</v>
      </c>
      <c r="B4117">
        <v>40</v>
      </c>
      <c r="C4117" t="s">
        <v>19</v>
      </c>
      <c r="D4117" t="s">
        <v>25</v>
      </c>
      <c r="E4117" s="6" t="s">
        <v>16187</v>
      </c>
      <c r="F4117" t="s">
        <v>26</v>
      </c>
      <c r="G4117">
        <v>4</v>
      </c>
      <c r="H4117">
        <v>2</v>
      </c>
      <c r="I4117">
        <v>46</v>
      </c>
      <c r="J4117">
        <v>1</v>
      </c>
      <c r="K4117">
        <v>156.18</v>
      </c>
      <c r="L4117" t="str">
        <f t="shared" si="384"/>
        <v/>
      </c>
      <c r="M4117">
        <v>3</v>
      </c>
      <c r="N4117" t="str">
        <f t="shared" si="385"/>
        <v/>
      </c>
      <c r="O4117">
        <v>78</v>
      </c>
      <c r="P4117" s="11">
        <v>0.5</v>
      </c>
      <c r="Q4117" s="11">
        <v>2.1739130434782601E-2</v>
      </c>
      <c r="R4117" s="12">
        <v>52.06</v>
      </c>
      <c r="S4117" t="s">
        <v>22</v>
      </c>
      <c r="T4117">
        <v>0</v>
      </c>
      <c r="U4117">
        <f t="shared" si="386"/>
        <v>2</v>
      </c>
      <c r="V4117">
        <f t="shared" si="387"/>
        <v>1</v>
      </c>
      <c r="W4117">
        <f t="shared" si="388"/>
        <v>3</v>
      </c>
      <c r="X4117" t="str">
        <f t="shared" si="389"/>
        <v>213</v>
      </c>
      <c r="Y4117" t="str">
        <f>IF(Table1[[#This Row],[RFM_Score]]="555","Champion", IF(AND(J4117&gt;=4,V4117&gt;=4),"Loyal", IF(U4117&lt;=2,"At Risk", IF(W4117&gt;=4,"Potential Loyalist","Others"))))</f>
        <v>At Risk</v>
      </c>
    </row>
    <row r="4118" spans="1:25">
      <c r="A4118" t="s">
        <v>612</v>
      </c>
      <c r="B4118">
        <v>18</v>
      </c>
      <c r="C4118" t="s">
        <v>19</v>
      </c>
      <c r="D4118" t="s">
        <v>49</v>
      </c>
      <c r="E4118" s="6" t="s">
        <v>16188</v>
      </c>
      <c r="F4118" t="s">
        <v>60</v>
      </c>
      <c r="G4118">
        <v>2</v>
      </c>
      <c r="H4118">
        <v>0</v>
      </c>
      <c r="I4118">
        <v>40</v>
      </c>
      <c r="J4118">
        <v>2</v>
      </c>
      <c r="K4118">
        <v>155.96</v>
      </c>
      <c r="L4118" t="str">
        <f t="shared" si="384"/>
        <v/>
      </c>
      <c r="M4118">
        <v>3</v>
      </c>
      <c r="N4118" t="str">
        <f t="shared" si="385"/>
        <v/>
      </c>
      <c r="O4118">
        <v>5</v>
      </c>
      <c r="P4118" s="11">
        <v>0</v>
      </c>
      <c r="Q4118" s="11">
        <v>0.05</v>
      </c>
      <c r="R4118" s="12">
        <v>51.986666666666601</v>
      </c>
      <c r="S4118" t="s">
        <v>22</v>
      </c>
      <c r="T4118">
        <v>0</v>
      </c>
      <c r="U4118">
        <f t="shared" si="386"/>
        <v>5</v>
      </c>
      <c r="V4118">
        <f t="shared" si="387"/>
        <v>1</v>
      </c>
      <c r="W4118">
        <f t="shared" si="388"/>
        <v>3</v>
      </c>
      <c r="X4118" t="str">
        <f t="shared" si="389"/>
        <v>513</v>
      </c>
      <c r="Y4118" t="str">
        <f>IF(Table1[[#This Row],[RFM_Score]]="555","Champion", IF(AND(J4118&gt;=4,V4118&gt;=4),"Loyal", IF(U4118&lt;=2,"At Risk", IF(W4118&gt;=4,"Potential Loyalist","Others"))))</f>
        <v>Others</v>
      </c>
    </row>
    <row r="4119" spans="1:25">
      <c r="A4119" t="s">
        <v>7432</v>
      </c>
      <c r="B4119">
        <v>18</v>
      </c>
      <c r="C4119" t="s">
        <v>24</v>
      </c>
      <c r="D4119" t="s">
        <v>49</v>
      </c>
      <c r="E4119" s="6" t="s">
        <v>16189</v>
      </c>
      <c r="F4119" t="s">
        <v>26</v>
      </c>
      <c r="G4119">
        <v>2</v>
      </c>
      <c r="H4119">
        <v>2</v>
      </c>
      <c r="I4119">
        <v>55</v>
      </c>
      <c r="J4119">
        <v>0</v>
      </c>
      <c r="K4119">
        <v>155.47</v>
      </c>
      <c r="L4119" t="str">
        <f t="shared" si="384"/>
        <v/>
      </c>
      <c r="M4119">
        <v>3</v>
      </c>
      <c r="N4119" t="str">
        <f t="shared" si="385"/>
        <v/>
      </c>
      <c r="O4119">
        <v>27</v>
      </c>
      <c r="P4119" s="11">
        <v>1</v>
      </c>
      <c r="Q4119" s="11">
        <v>0</v>
      </c>
      <c r="R4119" s="12">
        <v>51.823333333333302</v>
      </c>
      <c r="S4119" t="s">
        <v>22</v>
      </c>
      <c r="T4119">
        <v>0</v>
      </c>
      <c r="U4119">
        <f t="shared" si="386"/>
        <v>4</v>
      </c>
      <c r="V4119">
        <f t="shared" si="387"/>
        <v>1</v>
      </c>
      <c r="W4119">
        <f t="shared" si="388"/>
        <v>3</v>
      </c>
      <c r="X4119" t="str">
        <f t="shared" si="389"/>
        <v>413</v>
      </c>
      <c r="Y4119" t="str">
        <f>IF(Table1[[#This Row],[RFM_Score]]="555","Champion", IF(AND(J4119&gt;=4,V4119&gt;=4),"Loyal", IF(U4119&lt;=2,"At Risk", IF(W4119&gt;=4,"Potential Loyalist","Others"))))</f>
        <v>Others</v>
      </c>
    </row>
    <row r="4120" spans="1:25">
      <c r="A4120" t="s">
        <v>9519</v>
      </c>
      <c r="B4120">
        <v>18</v>
      </c>
      <c r="C4120" t="s">
        <v>24</v>
      </c>
      <c r="D4120" t="s">
        <v>41</v>
      </c>
      <c r="E4120" s="6" t="s">
        <v>16190</v>
      </c>
      <c r="F4120" t="s">
        <v>30</v>
      </c>
      <c r="G4120">
        <v>3</v>
      </c>
      <c r="H4120">
        <v>1</v>
      </c>
      <c r="I4120">
        <v>45</v>
      </c>
      <c r="J4120">
        <v>2</v>
      </c>
      <c r="K4120">
        <v>155.38</v>
      </c>
      <c r="L4120" t="str">
        <f t="shared" si="384"/>
        <v/>
      </c>
      <c r="M4120">
        <v>3</v>
      </c>
      <c r="N4120" t="str">
        <f t="shared" si="385"/>
        <v/>
      </c>
      <c r="O4120">
        <v>75</v>
      </c>
      <c r="P4120" s="11">
        <v>0.33333333333333298</v>
      </c>
      <c r="Q4120" s="11">
        <v>4.4444444444444398E-2</v>
      </c>
      <c r="R4120" s="12">
        <v>51.793333333333301</v>
      </c>
      <c r="S4120" t="s">
        <v>22</v>
      </c>
      <c r="T4120">
        <v>0</v>
      </c>
      <c r="U4120">
        <f t="shared" si="386"/>
        <v>2</v>
      </c>
      <c r="V4120">
        <f t="shared" si="387"/>
        <v>1</v>
      </c>
      <c r="W4120">
        <f t="shared" si="388"/>
        <v>3</v>
      </c>
      <c r="X4120" t="str">
        <f t="shared" si="389"/>
        <v>213</v>
      </c>
      <c r="Y4120" t="str">
        <f>IF(Table1[[#This Row],[RFM_Score]]="555","Champion", IF(AND(J4120&gt;=4,V4120&gt;=4),"Loyal", IF(U4120&lt;=2,"At Risk", IF(W4120&gt;=4,"Potential Loyalist","Others"))))</f>
        <v>At Risk</v>
      </c>
    </row>
    <row r="4121" spans="1:25">
      <c r="A4121" t="s">
        <v>6342</v>
      </c>
      <c r="B4121">
        <v>46</v>
      </c>
      <c r="C4121" t="s">
        <v>24</v>
      </c>
      <c r="D4121" t="s">
        <v>25</v>
      </c>
      <c r="E4121" s="6" t="s">
        <v>16191</v>
      </c>
      <c r="F4121" t="s">
        <v>26</v>
      </c>
      <c r="G4121">
        <v>3</v>
      </c>
      <c r="H4121">
        <v>0</v>
      </c>
      <c r="I4121">
        <v>57</v>
      </c>
      <c r="J4121">
        <v>2</v>
      </c>
      <c r="K4121">
        <v>155.34</v>
      </c>
      <c r="L4121" t="str">
        <f t="shared" si="384"/>
        <v/>
      </c>
      <c r="M4121">
        <v>3</v>
      </c>
      <c r="N4121" t="str">
        <f t="shared" si="385"/>
        <v/>
      </c>
      <c r="O4121">
        <v>1</v>
      </c>
      <c r="P4121" s="11">
        <v>0</v>
      </c>
      <c r="Q4121" s="11">
        <v>3.5087719298245598E-2</v>
      </c>
      <c r="R4121" s="12">
        <v>51.78</v>
      </c>
      <c r="S4121" t="s">
        <v>22</v>
      </c>
      <c r="T4121">
        <v>0</v>
      </c>
      <c r="U4121">
        <f t="shared" si="386"/>
        <v>5</v>
      </c>
      <c r="V4121">
        <f t="shared" si="387"/>
        <v>1</v>
      </c>
      <c r="W4121">
        <f t="shared" si="388"/>
        <v>3</v>
      </c>
      <c r="X4121" t="str">
        <f t="shared" si="389"/>
        <v>513</v>
      </c>
      <c r="Y4121" t="str">
        <f>IF(Table1[[#This Row],[RFM_Score]]="555","Champion", IF(AND(J4121&gt;=4,V4121&gt;=4),"Loyal", IF(U4121&lt;=2,"At Risk", IF(W4121&gt;=4,"Potential Loyalist","Others"))))</f>
        <v>Others</v>
      </c>
    </row>
    <row r="4122" spans="1:25">
      <c r="A4122" t="s">
        <v>11844</v>
      </c>
      <c r="B4122">
        <v>37</v>
      </c>
      <c r="C4122" t="s">
        <v>24</v>
      </c>
      <c r="D4122" t="s">
        <v>49</v>
      </c>
      <c r="E4122" s="6" t="s">
        <v>16192</v>
      </c>
      <c r="F4122" t="s">
        <v>21</v>
      </c>
      <c r="G4122">
        <v>1</v>
      </c>
      <c r="H4122">
        <v>0</v>
      </c>
      <c r="I4122">
        <v>53</v>
      </c>
      <c r="J4122">
        <v>1</v>
      </c>
      <c r="K4122">
        <v>154.94</v>
      </c>
      <c r="L4122" t="str">
        <f t="shared" si="384"/>
        <v/>
      </c>
      <c r="M4122">
        <v>3</v>
      </c>
      <c r="N4122" t="str">
        <f t="shared" si="385"/>
        <v/>
      </c>
      <c r="O4122">
        <v>4</v>
      </c>
      <c r="P4122" s="11">
        <v>0</v>
      </c>
      <c r="Q4122" s="11">
        <v>1.8867924528301799E-2</v>
      </c>
      <c r="R4122" s="12">
        <v>51.646666666666597</v>
      </c>
      <c r="S4122" t="s">
        <v>22</v>
      </c>
      <c r="T4122">
        <v>0</v>
      </c>
      <c r="U4122">
        <f t="shared" si="386"/>
        <v>5</v>
      </c>
      <c r="V4122">
        <f t="shared" si="387"/>
        <v>1</v>
      </c>
      <c r="W4122">
        <f t="shared" si="388"/>
        <v>3</v>
      </c>
      <c r="X4122" t="str">
        <f t="shared" si="389"/>
        <v>513</v>
      </c>
      <c r="Y4122" t="str">
        <f>IF(Table1[[#This Row],[RFM_Score]]="555","Champion", IF(AND(J4122&gt;=4,V4122&gt;=4),"Loyal", IF(U4122&lt;=2,"At Risk", IF(W4122&gt;=4,"Potential Loyalist","Others"))))</f>
        <v>Others</v>
      </c>
    </row>
    <row r="4123" spans="1:25">
      <c r="A4123" t="s">
        <v>8115</v>
      </c>
      <c r="B4123">
        <v>39</v>
      </c>
      <c r="C4123" t="s">
        <v>19</v>
      </c>
      <c r="D4123" t="s">
        <v>46</v>
      </c>
      <c r="E4123" s="6" t="s">
        <v>16193</v>
      </c>
      <c r="F4123" t="s">
        <v>21</v>
      </c>
      <c r="G4123">
        <v>0</v>
      </c>
      <c r="H4123">
        <v>0</v>
      </c>
      <c r="I4123">
        <v>52</v>
      </c>
      <c r="J4123">
        <v>3</v>
      </c>
      <c r="K4123">
        <v>154.66</v>
      </c>
      <c r="L4123" t="str">
        <f t="shared" si="384"/>
        <v/>
      </c>
      <c r="M4123">
        <v>3</v>
      </c>
      <c r="N4123" t="str">
        <f t="shared" si="385"/>
        <v/>
      </c>
      <c r="O4123">
        <v>66</v>
      </c>
      <c r="P4123" s="11">
        <v>0</v>
      </c>
      <c r="Q4123" s="11">
        <v>5.7692307692307598E-2</v>
      </c>
      <c r="R4123" s="12">
        <v>51.553333333333299</v>
      </c>
      <c r="S4123" t="s">
        <v>22</v>
      </c>
      <c r="T4123">
        <v>0</v>
      </c>
      <c r="U4123">
        <f t="shared" si="386"/>
        <v>3</v>
      </c>
      <c r="V4123">
        <f t="shared" si="387"/>
        <v>1</v>
      </c>
      <c r="W4123">
        <f t="shared" si="388"/>
        <v>3</v>
      </c>
      <c r="X4123" t="str">
        <f t="shared" si="389"/>
        <v>313</v>
      </c>
      <c r="Y4123" t="str">
        <f>IF(Table1[[#This Row],[RFM_Score]]="555","Champion", IF(AND(J4123&gt;=4,V4123&gt;=4),"Loyal", IF(U4123&lt;=2,"At Risk", IF(W4123&gt;=4,"Potential Loyalist","Others"))))</f>
        <v>Others</v>
      </c>
    </row>
    <row r="4124" spans="1:25">
      <c r="A4124" t="s">
        <v>4687</v>
      </c>
      <c r="B4124">
        <v>32</v>
      </c>
      <c r="C4124" t="s">
        <v>33</v>
      </c>
      <c r="D4124" t="s">
        <v>25</v>
      </c>
      <c r="E4124" s="6" t="s">
        <v>16194</v>
      </c>
      <c r="F4124" t="s">
        <v>30</v>
      </c>
      <c r="G4124">
        <v>2</v>
      </c>
      <c r="H4124">
        <v>2</v>
      </c>
      <c r="I4124">
        <v>46</v>
      </c>
      <c r="J4124">
        <v>2</v>
      </c>
      <c r="K4124">
        <v>154.62</v>
      </c>
      <c r="L4124" t="str">
        <f t="shared" si="384"/>
        <v/>
      </c>
      <c r="M4124">
        <v>3</v>
      </c>
      <c r="N4124" t="str">
        <f t="shared" si="385"/>
        <v/>
      </c>
      <c r="O4124">
        <v>36</v>
      </c>
      <c r="P4124" s="11">
        <v>1</v>
      </c>
      <c r="Q4124" s="11">
        <v>4.3478260869565202E-2</v>
      </c>
      <c r="R4124" s="12">
        <v>51.54</v>
      </c>
      <c r="S4124" t="s">
        <v>22</v>
      </c>
      <c r="T4124">
        <v>0</v>
      </c>
      <c r="U4124">
        <f t="shared" si="386"/>
        <v>4</v>
      </c>
      <c r="V4124">
        <f t="shared" si="387"/>
        <v>1</v>
      </c>
      <c r="W4124">
        <f t="shared" si="388"/>
        <v>3</v>
      </c>
      <c r="X4124" t="str">
        <f t="shared" si="389"/>
        <v>413</v>
      </c>
      <c r="Y4124" t="str">
        <f>IF(Table1[[#This Row],[RFM_Score]]="555","Champion", IF(AND(J4124&gt;=4,V4124&gt;=4),"Loyal", IF(U4124&lt;=2,"At Risk", IF(W4124&gt;=4,"Potential Loyalist","Others"))))</f>
        <v>Others</v>
      </c>
    </row>
    <row r="4125" spans="1:25">
      <c r="A4125" t="s">
        <v>8380</v>
      </c>
      <c r="B4125">
        <v>19</v>
      </c>
      <c r="C4125" t="s">
        <v>24</v>
      </c>
      <c r="D4125" t="s">
        <v>25</v>
      </c>
      <c r="E4125" s="6" t="s">
        <v>16195</v>
      </c>
      <c r="F4125" t="s">
        <v>30</v>
      </c>
      <c r="G4125">
        <v>5</v>
      </c>
      <c r="H4125">
        <v>1</v>
      </c>
      <c r="I4125">
        <v>44</v>
      </c>
      <c r="J4125">
        <v>2</v>
      </c>
      <c r="K4125">
        <v>154.61000000000001</v>
      </c>
      <c r="L4125" t="str">
        <f t="shared" si="384"/>
        <v/>
      </c>
      <c r="M4125">
        <v>3</v>
      </c>
      <c r="N4125" t="str">
        <f t="shared" si="385"/>
        <v/>
      </c>
      <c r="O4125">
        <v>48</v>
      </c>
      <c r="P4125" s="11">
        <v>0.2</v>
      </c>
      <c r="Q4125" s="11">
        <v>4.54545454545454E-2</v>
      </c>
      <c r="R4125" s="12">
        <v>51.536666666666598</v>
      </c>
      <c r="S4125" t="s">
        <v>22</v>
      </c>
      <c r="T4125">
        <v>0</v>
      </c>
      <c r="U4125">
        <f t="shared" si="386"/>
        <v>3</v>
      </c>
      <c r="V4125">
        <f t="shared" si="387"/>
        <v>1</v>
      </c>
      <c r="W4125">
        <f t="shared" si="388"/>
        <v>3</v>
      </c>
      <c r="X4125" t="str">
        <f t="shared" si="389"/>
        <v>313</v>
      </c>
      <c r="Y4125" t="str">
        <f>IF(Table1[[#This Row],[RFM_Score]]="555","Champion", IF(AND(J4125&gt;=4,V4125&gt;=4),"Loyal", IF(U4125&lt;=2,"At Risk", IF(W4125&gt;=4,"Potential Loyalist","Others"))))</f>
        <v>Others</v>
      </c>
    </row>
    <row r="4126" spans="1:25">
      <c r="A4126" t="s">
        <v>5583</v>
      </c>
      <c r="B4126">
        <v>59</v>
      </c>
      <c r="C4126" t="s">
        <v>19</v>
      </c>
      <c r="D4126" t="s">
        <v>25</v>
      </c>
      <c r="E4126" s="6" t="s">
        <v>16196</v>
      </c>
      <c r="F4126" t="s">
        <v>26</v>
      </c>
      <c r="G4126">
        <v>7</v>
      </c>
      <c r="H4126">
        <v>4</v>
      </c>
      <c r="I4126">
        <v>48</v>
      </c>
      <c r="J4126">
        <v>2</v>
      </c>
      <c r="K4126">
        <v>154.54</v>
      </c>
      <c r="L4126" t="str">
        <f t="shared" si="384"/>
        <v/>
      </c>
      <c r="M4126">
        <v>3</v>
      </c>
      <c r="N4126" t="str">
        <f t="shared" si="385"/>
        <v/>
      </c>
      <c r="O4126">
        <v>20</v>
      </c>
      <c r="P4126" s="11">
        <v>0.57142857142857095</v>
      </c>
      <c r="Q4126" s="11">
        <v>4.1666666666666602E-2</v>
      </c>
      <c r="R4126" s="12">
        <v>51.5133333333333</v>
      </c>
      <c r="S4126" t="s">
        <v>22</v>
      </c>
      <c r="T4126">
        <v>0</v>
      </c>
      <c r="U4126">
        <f t="shared" si="386"/>
        <v>5</v>
      </c>
      <c r="V4126">
        <f t="shared" si="387"/>
        <v>1</v>
      </c>
      <c r="W4126">
        <f t="shared" si="388"/>
        <v>3</v>
      </c>
      <c r="X4126" t="str">
        <f t="shared" si="389"/>
        <v>513</v>
      </c>
      <c r="Y4126" t="str">
        <f>IF(Table1[[#This Row],[RFM_Score]]="555","Champion", IF(AND(J4126&gt;=4,V4126&gt;=4),"Loyal", IF(U4126&lt;=2,"At Risk", IF(W4126&gt;=4,"Potential Loyalist","Others"))))</f>
        <v>Others</v>
      </c>
    </row>
    <row r="4127" spans="1:25">
      <c r="A4127" t="s">
        <v>11018</v>
      </c>
      <c r="B4127">
        <v>38</v>
      </c>
      <c r="C4127" t="s">
        <v>19</v>
      </c>
      <c r="D4127" t="s">
        <v>25</v>
      </c>
      <c r="E4127" s="6" t="s">
        <v>16197</v>
      </c>
      <c r="F4127" t="s">
        <v>62</v>
      </c>
      <c r="G4127">
        <v>3</v>
      </c>
      <c r="H4127">
        <v>2</v>
      </c>
      <c r="I4127">
        <v>51</v>
      </c>
      <c r="J4127">
        <v>5</v>
      </c>
      <c r="K4127">
        <v>154.32</v>
      </c>
      <c r="L4127" t="str">
        <f t="shared" si="384"/>
        <v/>
      </c>
      <c r="M4127">
        <v>3</v>
      </c>
      <c r="N4127" t="str">
        <f t="shared" si="385"/>
        <v/>
      </c>
      <c r="O4127">
        <v>41</v>
      </c>
      <c r="P4127" s="11">
        <v>0.66666666666666596</v>
      </c>
      <c r="Q4127" s="11">
        <v>9.8039215686274495E-2</v>
      </c>
      <c r="R4127" s="12">
        <v>51.44</v>
      </c>
      <c r="S4127" t="s">
        <v>22</v>
      </c>
      <c r="T4127">
        <v>0</v>
      </c>
      <c r="U4127">
        <f t="shared" si="386"/>
        <v>3</v>
      </c>
      <c r="V4127">
        <f t="shared" si="387"/>
        <v>1</v>
      </c>
      <c r="W4127">
        <f t="shared" si="388"/>
        <v>3</v>
      </c>
      <c r="X4127" t="str">
        <f t="shared" si="389"/>
        <v>313</v>
      </c>
      <c r="Y4127" t="str">
        <f>IF(Table1[[#This Row],[RFM_Score]]="555","Champion", IF(AND(J4127&gt;=4,V4127&gt;=4),"Loyal", IF(U4127&lt;=2,"At Risk", IF(W4127&gt;=4,"Potential Loyalist","Others"))))</f>
        <v>Others</v>
      </c>
    </row>
    <row r="4128" spans="1:25">
      <c r="A4128" t="s">
        <v>194</v>
      </c>
      <c r="B4128">
        <v>40</v>
      </c>
      <c r="C4128" t="s">
        <v>24</v>
      </c>
      <c r="D4128" t="s">
        <v>20</v>
      </c>
      <c r="E4128" s="6" t="s">
        <v>16198</v>
      </c>
      <c r="F4128" t="s">
        <v>60</v>
      </c>
      <c r="G4128">
        <v>2</v>
      </c>
      <c r="H4128">
        <v>0</v>
      </c>
      <c r="I4128">
        <v>54</v>
      </c>
      <c r="J4128">
        <v>3</v>
      </c>
      <c r="K4128">
        <v>154.18</v>
      </c>
      <c r="L4128" t="str">
        <f t="shared" si="384"/>
        <v/>
      </c>
      <c r="M4128">
        <v>3</v>
      </c>
      <c r="N4128" t="str">
        <f t="shared" si="385"/>
        <v/>
      </c>
      <c r="O4128">
        <v>13</v>
      </c>
      <c r="P4128" s="11">
        <v>0</v>
      </c>
      <c r="Q4128" s="11">
        <v>5.5555555555555497E-2</v>
      </c>
      <c r="R4128" s="12">
        <v>51.393333333333302</v>
      </c>
      <c r="S4128" t="s">
        <v>22</v>
      </c>
      <c r="T4128">
        <v>0</v>
      </c>
      <c r="U4128">
        <f t="shared" si="386"/>
        <v>5</v>
      </c>
      <c r="V4128">
        <f t="shared" si="387"/>
        <v>1</v>
      </c>
      <c r="W4128">
        <f t="shared" si="388"/>
        <v>3</v>
      </c>
      <c r="X4128" t="str">
        <f t="shared" si="389"/>
        <v>513</v>
      </c>
      <c r="Y4128" t="str">
        <f>IF(Table1[[#This Row],[RFM_Score]]="555","Champion", IF(AND(J4128&gt;=4,V4128&gt;=4),"Loyal", IF(U4128&lt;=2,"At Risk", IF(W4128&gt;=4,"Potential Loyalist","Others"))))</f>
        <v>Others</v>
      </c>
    </row>
    <row r="4129" spans="1:25">
      <c r="A4129" t="s">
        <v>7280</v>
      </c>
      <c r="B4129">
        <v>27</v>
      </c>
      <c r="C4129" t="s">
        <v>19</v>
      </c>
      <c r="D4129" t="s">
        <v>49</v>
      </c>
      <c r="E4129" s="6" t="s">
        <v>16199</v>
      </c>
      <c r="F4129" t="s">
        <v>37</v>
      </c>
      <c r="G4129">
        <v>4</v>
      </c>
      <c r="H4129">
        <v>1</v>
      </c>
      <c r="I4129">
        <v>45</v>
      </c>
      <c r="J4129">
        <v>3</v>
      </c>
      <c r="K4129">
        <v>153.91999999999999</v>
      </c>
      <c r="L4129" t="str">
        <f t="shared" si="384"/>
        <v/>
      </c>
      <c r="M4129">
        <v>3</v>
      </c>
      <c r="N4129" t="str">
        <f t="shared" si="385"/>
        <v/>
      </c>
      <c r="O4129">
        <v>16</v>
      </c>
      <c r="P4129" s="11">
        <v>0.25</v>
      </c>
      <c r="Q4129" s="11">
        <v>6.6666666666666596E-2</v>
      </c>
      <c r="R4129" s="12">
        <v>51.306666666666601</v>
      </c>
      <c r="S4129" t="s">
        <v>22</v>
      </c>
      <c r="T4129">
        <v>0</v>
      </c>
      <c r="U4129">
        <f t="shared" si="386"/>
        <v>5</v>
      </c>
      <c r="V4129">
        <f t="shared" si="387"/>
        <v>1</v>
      </c>
      <c r="W4129">
        <f t="shared" si="388"/>
        <v>3</v>
      </c>
      <c r="X4129" t="str">
        <f t="shared" si="389"/>
        <v>513</v>
      </c>
      <c r="Y4129" t="str">
        <f>IF(Table1[[#This Row],[RFM_Score]]="555","Champion", IF(AND(J4129&gt;=4,V4129&gt;=4),"Loyal", IF(U4129&lt;=2,"At Risk", IF(W4129&gt;=4,"Potential Loyalist","Others"))))</f>
        <v>Others</v>
      </c>
    </row>
    <row r="4130" spans="1:25">
      <c r="A4130" t="s">
        <v>8551</v>
      </c>
      <c r="B4130">
        <v>29</v>
      </c>
      <c r="C4130" t="s">
        <v>24</v>
      </c>
      <c r="D4130" t="s">
        <v>49</v>
      </c>
      <c r="E4130" s="6" t="s">
        <v>16200</v>
      </c>
      <c r="F4130" t="s">
        <v>60</v>
      </c>
      <c r="G4130">
        <v>1</v>
      </c>
      <c r="H4130">
        <v>0</v>
      </c>
      <c r="I4130">
        <v>42</v>
      </c>
      <c r="J4130">
        <v>3</v>
      </c>
      <c r="K4130">
        <v>153.72999999999999</v>
      </c>
      <c r="L4130" t="str">
        <f t="shared" si="384"/>
        <v/>
      </c>
      <c r="M4130">
        <v>3</v>
      </c>
      <c r="N4130" t="str">
        <f t="shared" si="385"/>
        <v/>
      </c>
      <c r="O4130">
        <v>7</v>
      </c>
      <c r="P4130" s="11">
        <v>0</v>
      </c>
      <c r="Q4130" s="11">
        <v>7.1428571428571397E-2</v>
      </c>
      <c r="R4130" s="12">
        <v>51.243333333333297</v>
      </c>
      <c r="S4130" t="s">
        <v>22</v>
      </c>
      <c r="T4130">
        <v>0</v>
      </c>
      <c r="U4130">
        <f t="shared" si="386"/>
        <v>5</v>
      </c>
      <c r="V4130">
        <f t="shared" si="387"/>
        <v>1</v>
      </c>
      <c r="W4130">
        <f t="shared" si="388"/>
        <v>3</v>
      </c>
      <c r="X4130" t="str">
        <f t="shared" si="389"/>
        <v>513</v>
      </c>
      <c r="Y4130" t="str">
        <f>IF(Table1[[#This Row],[RFM_Score]]="555","Champion", IF(AND(J4130&gt;=4,V4130&gt;=4),"Loyal", IF(U4130&lt;=2,"At Risk", IF(W4130&gt;=4,"Potential Loyalist","Others"))))</f>
        <v>Others</v>
      </c>
    </row>
    <row r="4131" spans="1:25">
      <c r="A4131" t="s">
        <v>8345</v>
      </c>
      <c r="B4131">
        <v>27</v>
      </c>
      <c r="C4131" t="s">
        <v>24</v>
      </c>
      <c r="D4131" t="s">
        <v>29</v>
      </c>
      <c r="E4131" s="6" t="s">
        <v>16201</v>
      </c>
      <c r="F4131" t="s">
        <v>26</v>
      </c>
      <c r="G4131">
        <v>6</v>
      </c>
      <c r="H4131">
        <v>2</v>
      </c>
      <c r="I4131">
        <v>55</v>
      </c>
      <c r="J4131">
        <v>4</v>
      </c>
      <c r="K4131">
        <v>153.56</v>
      </c>
      <c r="L4131" t="str">
        <f t="shared" si="384"/>
        <v/>
      </c>
      <c r="M4131">
        <v>3</v>
      </c>
      <c r="N4131" t="str">
        <f t="shared" si="385"/>
        <v/>
      </c>
      <c r="O4131">
        <v>15</v>
      </c>
      <c r="P4131" s="11">
        <v>0.33333333333333298</v>
      </c>
      <c r="Q4131" s="11">
        <v>7.2727272727272696E-2</v>
      </c>
      <c r="R4131" s="12">
        <v>51.186666666666603</v>
      </c>
      <c r="S4131" t="s">
        <v>22</v>
      </c>
      <c r="T4131">
        <v>0</v>
      </c>
      <c r="U4131">
        <f t="shared" si="386"/>
        <v>5</v>
      </c>
      <c r="V4131">
        <f t="shared" si="387"/>
        <v>1</v>
      </c>
      <c r="W4131">
        <f t="shared" si="388"/>
        <v>3</v>
      </c>
      <c r="X4131" t="str">
        <f t="shared" si="389"/>
        <v>513</v>
      </c>
      <c r="Y4131" t="str">
        <f>IF(Table1[[#This Row],[RFM_Score]]="555","Champion", IF(AND(J4131&gt;=4,V4131&gt;=4),"Loyal", IF(U4131&lt;=2,"At Risk", IF(W4131&gt;=4,"Potential Loyalist","Others"))))</f>
        <v>Others</v>
      </c>
    </row>
    <row r="4132" spans="1:25">
      <c r="A4132" t="s">
        <v>5570</v>
      </c>
      <c r="B4132">
        <v>37</v>
      </c>
      <c r="C4132" t="s">
        <v>19</v>
      </c>
      <c r="D4132" t="s">
        <v>46</v>
      </c>
      <c r="E4132" s="6" t="s">
        <v>16202</v>
      </c>
      <c r="F4132" t="s">
        <v>26</v>
      </c>
      <c r="G4132">
        <v>4</v>
      </c>
      <c r="H4132">
        <v>1</v>
      </c>
      <c r="I4132">
        <v>51</v>
      </c>
      <c r="J4132">
        <v>0</v>
      </c>
      <c r="K4132">
        <v>153.54</v>
      </c>
      <c r="L4132" t="str">
        <f t="shared" si="384"/>
        <v/>
      </c>
      <c r="M4132">
        <v>3</v>
      </c>
      <c r="N4132" t="str">
        <f t="shared" si="385"/>
        <v/>
      </c>
      <c r="O4132">
        <v>16</v>
      </c>
      <c r="P4132" s="11">
        <v>0.25</v>
      </c>
      <c r="Q4132" s="11">
        <v>0</v>
      </c>
      <c r="R4132" s="12">
        <v>51.18</v>
      </c>
      <c r="S4132" t="s">
        <v>22</v>
      </c>
      <c r="T4132">
        <v>0</v>
      </c>
      <c r="U4132">
        <f t="shared" si="386"/>
        <v>5</v>
      </c>
      <c r="V4132">
        <f t="shared" si="387"/>
        <v>1</v>
      </c>
      <c r="W4132">
        <f t="shared" si="388"/>
        <v>3</v>
      </c>
      <c r="X4132" t="str">
        <f t="shared" si="389"/>
        <v>513</v>
      </c>
      <c r="Y4132" t="str">
        <f>IF(Table1[[#This Row],[RFM_Score]]="555","Champion", IF(AND(J4132&gt;=4,V4132&gt;=4),"Loyal", IF(U4132&lt;=2,"At Risk", IF(W4132&gt;=4,"Potential Loyalist","Others"))))</f>
        <v>Others</v>
      </c>
    </row>
    <row r="4133" spans="1:25">
      <c r="A4133" t="s">
        <v>11836</v>
      </c>
      <c r="B4133">
        <v>18</v>
      </c>
      <c r="C4133" t="s">
        <v>24</v>
      </c>
      <c r="D4133" t="s">
        <v>29</v>
      </c>
      <c r="E4133" s="6" t="s">
        <v>16203</v>
      </c>
      <c r="F4133" t="s">
        <v>37</v>
      </c>
      <c r="G4133">
        <v>6</v>
      </c>
      <c r="H4133">
        <v>3</v>
      </c>
      <c r="I4133">
        <v>35</v>
      </c>
      <c r="J4133">
        <v>1</v>
      </c>
      <c r="K4133">
        <v>153.49</v>
      </c>
      <c r="L4133" t="str">
        <f t="shared" si="384"/>
        <v/>
      </c>
      <c r="M4133">
        <v>3</v>
      </c>
      <c r="N4133" t="str">
        <f t="shared" si="385"/>
        <v/>
      </c>
      <c r="O4133">
        <v>16</v>
      </c>
      <c r="P4133" s="11">
        <v>0.5</v>
      </c>
      <c r="Q4133" s="11">
        <v>2.8571428571428501E-2</v>
      </c>
      <c r="R4133" s="12">
        <v>51.163333333333298</v>
      </c>
      <c r="S4133" t="s">
        <v>22</v>
      </c>
      <c r="T4133">
        <v>0</v>
      </c>
      <c r="U4133">
        <f t="shared" si="386"/>
        <v>5</v>
      </c>
      <c r="V4133">
        <f t="shared" si="387"/>
        <v>1</v>
      </c>
      <c r="W4133">
        <f t="shared" si="388"/>
        <v>3</v>
      </c>
      <c r="X4133" t="str">
        <f t="shared" si="389"/>
        <v>513</v>
      </c>
      <c r="Y4133" t="str">
        <f>IF(Table1[[#This Row],[RFM_Score]]="555","Champion", IF(AND(J4133&gt;=4,V4133&gt;=4),"Loyal", IF(U4133&lt;=2,"At Risk", IF(W4133&gt;=4,"Potential Loyalist","Others"))))</f>
        <v>Others</v>
      </c>
    </row>
    <row r="4134" spans="1:25">
      <c r="A4134" t="s">
        <v>18</v>
      </c>
      <c r="B4134">
        <v>40</v>
      </c>
      <c r="C4134" t="s">
        <v>19</v>
      </c>
      <c r="D4134" t="s">
        <v>20</v>
      </c>
      <c r="E4134" s="6" t="s">
        <v>16204</v>
      </c>
      <c r="F4134" t="s">
        <v>21</v>
      </c>
      <c r="G4134">
        <v>2</v>
      </c>
      <c r="H4134">
        <v>0</v>
      </c>
      <c r="I4134">
        <v>48</v>
      </c>
      <c r="J4134">
        <v>0</v>
      </c>
      <c r="K4134">
        <v>153.46</v>
      </c>
      <c r="L4134" t="str">
        <f t="shared" si="384"/>
        <v/>
      </c>
      <c r="M4134">
        <v>3</v>
      </c>
      <c r="N4134" t="str">
        <f t="shared" si="385"/>
        <v/>
      </c>
      <c r="O4134">
        <v>0</v>
      </c>
      <c r="P4134" s="11">
        <v>0</v>
      </c>
      <c r="Q4134" s="11">
        <v>0</v>
      </c>
      <c r="R4134" s="12">
        <v>51.1533333333333</v>
      </c>
      <c r="S4134" t="s">
        <v>22</v>
      </c>
      <c r="T4134">
        <v>0</v>
      </c>
      <c r="U4134">
        <f t="shared" si="386"/>
        <v>5</v>
      </c>
      <c r="V4134">
        <f t="shared" si="387"/>
        <v>1</v>
      </c>
      <c r="W4134">
        <f t="shared" si="388"/>
        <v>3</v>
      </c>
      <c r="X4134" t="str">
        <f t="shared" si="389"/>
        <v>513</v>
      </c>
      <c r="Y4134" t="str">
        <f>IF(Table1[[#This Row],[RFM_Score]]="555","Champion", IF(AND(J4134&gt;=4,V4134&gt;=4),"Loyal", IF(U4134&lt;=2,"At Risk", IF(W4134&gt;=4,"Potential Loyalist","Others"))))</f>
        <v>Others</v>
      </c>
    </row>
    <row r="4135" spans="1:25">
      <c r="A4135" t="s">
        <v>6893</v>
      </c>
      <c r="B4135">
        <v>36</v>
      </c>
      <c r="C4135" t="s">
        <v>19</v>
      </c>
      <c r="D4135" t="s">
        <v>20</v>
      </c>
      <c r="E4135" s="6" t="s">
        <v>16205</v>
      </c>
      <c r="F4135" t="s">
        <v>21</v>
      </c>
      <c r="G4135">
        <v>2</v>
      </c>
      <c r="H4135">
        <v>0</v>
      </c>
      <c r="I4135">
        <v>57</v>
      </c>
      <c r="J4135">
        <v>4</v>
      </c>
      <c r="K4135">
        <v>153.34</v>
      </c>
      <c r="L4135" t="str">
        <f t="shared" si="384"/>
        <v/>
      </c>
      <c r="M4135">
        <v>3</v>
      </c>
      <c r="N4135" t="str">
        <f t="shared" si="385"/>
        <v/>
      </c>
      <c r="O4135">
        <v>4</v>
      </c>
      <c r="P4135" s="11">
        <v>0</v>
      </c>
      <c r="Q4135" s="11">
        <v>7.0175438596491196E-2</v>
      </c>
      <c r="R4135" s="12">
        <v>51.113333333333301</v>
      </c>
      <c r="S4135" t="s">
        <v>22</v>
      </c>
      <c r="T4135">
        <v>0</v>
      </c>
      <c r="U4135">
        <f t="shared" si="386"/>
        <v>5</v>
      </c>
      <c r="V4135">
        <f t="shared" si="387"/>
        <v>1</v>
      </c>
      <c r="W4135">
        <f t="shared" si="388"/>
        <v>3</v>
      </c>
      <c r="X4135" t="str">
        <f t="shared" si="389"/>
        <v>513</v>
      </c>
      <c r="Y4135" t="str">
        <f>IF(Table1[[#This Row],[RFM_Score]]="555","Champion", IF(AND(J4135&gt;=4,V4135&gt;=4),"Loyal", IF(U4135&lt;=2,"At Risk", IF(W4135&gt;=4,"Potential Loyalist","Others"))))</f>
        <v>Others</v>
      </c>
    </row>
    <row r="4136" spans="1:25">
      <c r="A4136" t="s">
        <v>719</v>
      </c>
      <c r="B4136">
        <v>28</v>
      </c>
      <c r="C4136" t="s">
        <v>24</v>
      </c>
      <c r="D4136" t="s">
        <v>49</v>
      </c>
      <c r="E4136" s="6" t="s">
        <v>16206</v>
      </c>
      <c r="F4136" t="s">
        <v>21</v>
      </c>
      <c r="G4136">
        <v>2</v>
      </c>
      <c r="H4136">
        <v>0</v>
      </c>
      <c r="I4136">
        <v>55</v>
      </c>
      <c r="J4136">
        <v>5</v>
      </c>
      <c r="K4136">
        <v>153.22999999999999</v>
      </c>
      <c r="L4136" t="str">
        <f t="shared" si="384"/>
        <v/>
      </c>
      <c r="M4136">
        <v>3</v>
      </c>
      <c r="N4136" t="str">
        <f t="shared" si="385"/>
        <v/>
      </c>
      <c r="O4136">
        <v>42</v>
      </c>
      <c r="P4136" s="11">
        <v>0</v>
      </c>
      <c r="Q4136" s="11">
        <v>9.0909090909090898E-2</v>
      </c>
      <c r="R4136" s="12">
        <v>51.076666666666597</v>
      </c>
      <c r="S4136" t="s">
        <v>22</v>
      </c>
      <c r="T4136">
        <v>0</v>
      </c>
      <c r="U4136">
        <f t="shared" si="386"/>
        <v>3</v>
      </c>
      <c r="V4136">
        <f t="shared" si="387"/>
        <v>1</v>
      </c>
      <c r="W4136">
        <f t="shared" si="388"/>
        <v>3</v>
      </c>
      <c r="X4136" t="str">
        <f t="shared" si="389"/>
        <v>313</v>
      </c>
      <c r="Y4136" t="str">
        <f>IF(Table1[[#This Row],[RFM_Score]]="555","Champion", IF(AND(J4136&gt;=4,V4136&gt;=4),"Loyal", IF(U4136&lt;=2,"At Risk", IF(W4136&gt;=4,"Potential Loyalist","Others"))))</f>
        <v>Others</v>
      </c>
    </row>
    <row r="4137" spans="1:25">
      <c r="A4137" t="s">
        <v>4100</v>
      </c>
      <c r="B4137">
        <v>38</v>
      </c>
      <c r="C4137" t="s">
        <v>24</v>
      </c>
      <c r="D4137" t="s">
        <v>25</v>
      </c>
      <c r="E4137" s="6" t="s">
        <v>16207</v>
      </c>
      <c r="F4137" t="s">
        <v>26</v>
      </c>
      <c r="G4137">
        <v>3</v>
      </c>
      <c r="H4137">
        <v>2</v>
      </c>
      <c r="I4137">
        <v>52</v>
      </c>
      <c r="J4137">
        <v>0</v>
      </c>
      <c r="K4137">
        <v>153.12</v>
      </c>
      <c r="L4137" t="str">
        <f t="shared" si="384"/>
        <v/>
      </c>
      <c r="M4137">
        <v>3</v>
      </c>
      <c r="N4137" t="str">
        <f t="shared" si="385"/>
        <v/>
      </c>
      <c r="O4137">
        <v>0</v>
      </c>
      <c r="P4137" s="11">
        <v>0.66666666666666596</v>
      </c>
      <c r="Q4137" s="11">
        <v>0</v>
      </c>
      <c r="R4137" s="12">
        <v>51.04</v>
      </c>
      <c r="S4137" t="s">
        <v>22</v>
      </c>
      <c r="T4137">
        <v>0</v>
      </c>
      <c r="U4137">
        <f t="shared" si="386"/>
        <v>5</v>
      </c>
      <c r="V4137">
        <f t="shared" si="387"/>
        <v>1</v>
      </c>
      <c r="W4137">
        <f t="shared" si="388"/>
        <v>3</v>
      </c>
      <c r="X4137" t="str">
        <f t="shared" si="389"/>
        <v>513</v>
      </c>
      <c r="Y4137" t="str">
        <f>IF(Table1[[#This Row],[RFM_Score]]="555","Champion", IF(AND(J4137&gt;=4,V4137&gt;=4),"Loyal", IF(U4137&lt;=2,"At Risk", IF(W4137&gt;=4,"Potential Loyalist","Others"))))</f>
        <v>Others</v>
      </c>
    </row>
    <row r="4138" spans="1:25">
      <c r="A4138" t="s">
        <v>5497</v>
      </c>
      <c r="B4138">
        <v>34</v>
      </c>
      <c r="C4138" t="s">
        <v>19</v>
      </c>
      <c r="D4138" t="s">
        <v>25</v>
      </c>
      <c r="E4138" s="6" t="s">
        <v>16208</v>
      </c>
      <c r="F4138" t="s">
        <v>62</v>
      </c>
      <c r="G4138">
        <v>1</v>
      </c>
      <c r="H4138">
        <v>0</v>
      </c>
      <c r="I4138">
        <v>63</v>
      </c>
      <c r="J4138">
        <v>1</v>
      </c>
      <c r="K4138">
        <v>152.94999999999999</v>
      </c>
      <c r="L4138" t="str">
        <f t="shared" si="384"/>
        <v/>
      </c>
      <c r="M4138">
        <v>3</v>
      </c>
      <c r="N4138" t="str">
        <f t="shared" si="385"/>
        <v/>
      </c>
      <c r="O4138">
        <v>63</v>
      </c>
      <c r="P4138" s="11">
        <v>0</v>
      </c>
      <c r="Q4138" s="11">
        <v>1.5873015873015799E-2</v>
      </c>
      <c r="R4138" s="12">
        <v>50.983333333333299</v>
      </c>
      <c r="S4138" t="s">
        <v>22</v>
      </c>
      <c r="T4138">
        <v>0</v>
      </c>
      <c r="U4138">
        <f t="shared" si="386"/>
        <v>3</v>
      </c>
      <c r="V4138">
        <f t="shared" si="387"/>
        <v>1</v>
      </c>
      <c r="W4138">
        <f t="shared" si="388"/>
        <v>3</v>
      </c>
      <c r="X4138" t="str">
        <f t="shared" si="389"/>
        <v>313</v>
      </c>
      <c r="Y4138" t="str">
        <f>IF(Table1[[#This Row],[RFM_Score]]="555","Champion", IF(AND(J4138&gt;=4,V4138&gt;=4),"Loyal", IF(U4138&lt;=2,"At Risk", IF(W4138&gt;=4,"Potential Loyalist","Others"))))</f>
        <v>Others</v>
      </c>
    </row>
    <row r="4139" spans="1:25">
      <c r="A4139" t="s">
        <v>517</v>
      </c>
      <c r="B4139">
        <v>33</v>
      </c>
      <c r="C4139" t="s">
        <v>19</v>
      </c>
      <c r="D4139" t="s">
        <v>35</v>
      </c>
      <c r="E4139" s="6" t="s">
        <v>16209</v>
      </c>
      <c r="F4139" t="s">
        <v>60</v>
      </c>
      <c r="G4139">
        <v>4</v>
      </c>
      <c r="H4139">
        <v>0</v>
      </c>
      <c r="I4139">
        <v>73</v>
      </c>
      <c r="J4139">
        <v>4</v>
      </c>
      <c r="K4139">
        <v>152.58000000000001</v>
      </c>
      <c r="L4139" t="str">
        <f t="shared" si="384"/>
        <v/>
      </c>
      <c r="M4139">
        <v>3</v>
      </c>
      <c r="N4139" t="str">
        <f t="shared" si="385"/>
        <v/>
      </c>
      <c r="O4139">
        <v>2</v>
      </c>
      <c r="P4139" s="11">
        <v>0</v>
      </c>
      <c r="Q4139" s="11">
        <v>5.4794520547945202E-2</v>
      </c>
      <c r="R4139" s="12">
        <v>50.86</v>
      </c>
      <c r="S4139" t="s">
        <v>22</v>
      </c>
      <c r="T4139">
        <v>0</v>
      </c>
      <c r="U4139">
        <f t="shared" si="386"/>
        <v>5</v>
      </c>
      <c r="V4139">
        <f t="shared" si="387"/>
        <v>1</v>
      </c>
      <c r="W4139">
        <f t="shared" si="388"/>
        <v>3</v>
      </c>
      <c r="X4139" t="str">
        <f t="shared" si="389"/>
        <v>513</v>
      </c>
      <c r="Y4139" t="str">
        <f>IF(Table1[[#This Row],[RFM_Score]]="555","Champion", IF(AND(J4139&gt;=4,V4139&gt;=4),"Loyal", IF(U4139&lt;=2,"At Risk", IF(W4139&gt;=4,"Potential Loyalist","Others"))))</f>
        <v>Others</v>
      </c>
    </row>
    <row r="4140" spans="1:25">
      <c r="A4140" t="s">
        <v>4545</v>
      </c>
      <c r="B4140">
        <v>42</v>
      </c>
      <c r="C4140" t="s">
        <v>24</v>
      </c>
      <c r="D4140" t="s">
        <v>25</v>
      </c>
      <c r="E4140" s="6" t="s">
        <v>16210</v>
      </c>
      <c r="F4140" t="s">
        <v>60</v>
      </c>
      <c r="G4140">
        <v>5</v>
      </c>
      <c r="H4140">
        <v>0</v>
      </c>
      <c r="I4140">
        <v>49</v>
      </c>
      <c r="J4140">
        <v>2</v>
      </c>
      <c r="K4140">
        <v>152.55000000000001</v>
      </c>
      <c r="L4140" t="str">
        <f t="shared" si="384"/>
        <v/>
      </c>
      <c r="M4140">
        <v>3</v>
      </c>
      <c r="N4140" t="str">
        <f t="shared" si="385"/>
        <v/>
      </c>
      <c r="O4140">
        <v>44</v>
      </c>
      <c r="P4140" s="11">
        <v>0</v>
      </c>
      <c r="Q4140" s="11">
        <v>4.08163265306122E-2</v>
      </c>
      <c r="R4140" s="12">
        <v>50.85</v>
      </c>
      <c r="S4140" t="s">
        <v>22</v>
      </c>
      <c r="T4140">
        <v>0</v>
      </c>
      <c r="U4140">
        <f t="shared" si="386"/>
        <v>3</v>
      </c>
      <c r="V4140">
        <f t="shared" si="387"/>
        <v>1</v>
      </c>
      <c r="W4140">
        <f t="shared" si="388"/>
        <v>3</v>
      </c>
      <c r="X4140" t="str">
        <f t="shared" si="389"/>
        <v>313</v>
      </c>
      <c r="Y4140" t="str">
        <f>IF(Table1[[#This Row],[RFM_Score]]="555","Champion", IF(AND(J4140&gt;=4,V4140&gt;=4),"Loyal", IF(U4140&lt;=2,"At Risk", IF(W4140&gt;=4,"Potential Loyalist","Others"))))</f>
        <v>Others</v>
      </c>
    </row>
    <row r="4141" spans="1:25">
      <c r="A4141" t="s">
        <v>1925</v>
      </c>
      <c r="B4141">
        <v>29</v>
      </c>
      <c r="C4141" t="s">
        <v>24</v>
      </c>
      <c r="D4141" t="s">
        <v>25</v>
      </c>
      <c r="E4141" s="6" t="s">
        <v>16211</v>
      </c>
      <c r="F4141" t="s">
        <v>26</v>
      </c>
      <c r="G4141">
        <v>4</v>
      </c>
      <c r="H4141">
        <v>1</v>
      </c>
      <c r="I4141">
        <v>53</v>
      </c>
      <c r="J4141">
        <v>0</v>
      </c>
      <c r="K4141">
        <v>152.36000000000001</v>
      </c>
      <c r="L4141" t="str">
        <f t="shared" si="384"/>
        <v/>
      </c>
      <c r="M4141">
        <v>3</v>
      </c>
      <c r="N4141" t="str">
        <f t="shared" si="385"/>
        <v/>
      </c>
      <c r="O4141">
        <v>8</v>
      </c>
      <c r="P4141" s="11">
        <v>0.25</v>
      </c>
      <c r="Q4141" s="11">
        <v>0</v>
      </c>
      <c r="R4141" s="12">
        <v>50.786666666666598</v>
      </c>
      <c r="S4141" t="s">
        <v>22</v>
      </c>
      <c r="T4141">
        <v>0</v>
      </c>
      <c r="U4141">
        <f t="shared" si="386"/>
        <v>5</v>
      </c>
      <c r="V4141">
        <f t="shared" si="387"/>
        <v>1</v>
      </c>
      <c r="W4141">
        <f t="shared" si="388"/>
        <v>3</v>
      </c>
      <c r="X4141" t="str">
        <f t="shared" si="389"/>
        <v>513</v>
      </c>
      <c r="Y4141" t="str">
        <f>IF(Table1[[#This Row],[RFM_Score]]="555","Champion", IF(AND(J4141&gt;=4,V4141&gt;=4),"Loyal", IF(U4141&lt;=2,"At Risk", IF(W4141&gt;=4,"Potential Loyalist","Others"))))</f>
        <v>Others</v>
      </c>
    </row>
    <row r="4142" spans="1:25">
      <c r="A4142" t="s">
        <v>5100</v>
      </c>
      <c r="B4142">
        <v>18</v>
      </c>
      <c r="C4142" t="s">
        <v>19</v>
      </c>
      <c r="D4142" t="s">
        <v>25</v>
      </c>
      <c r="E4142" s="6" t="s">
        <v>16212</v>
      </c>
      <c r="F4142" t="s">
        <v>21</v>
      </c>
      <c r="G4142">
        <v>5</v>
      </c>
      <c r="H4142">
        <v>2</v>
      </c>
      <c r="I4142">
        <v>50</v>
      </c>
      <c r="J4142">
        <v>7</v>
      </c>
      <c r="K4142">
        <v>152.28</v>
      </c>
      <c r="L4142" t="str">
        <f t="shared" si="384"/>
        <v/>
      </c>
      <c r="M4142">
        <v>3</v>
      </c>
      <c r="N4142" t="str">
        <f t="shared" si="385"/>
        <v/>
      </c>
      <c r="O4142">
        <v>7</v>
      </c>
      <c r="P4142" s="11">
        <v>0.4</v>
      </c>
      <c r="Q4142" s="11">
        <v>0.14000000000000001</v>
      </c>
      <c r="R4142" s="12">
        <v>50.76</v>
      </c>
      <c r="S4142" t="s">
        <v>22</v>
      </c>
      <c r="T4142">
        <v>0</v>
      </c>
      <c r="U4142">
        <f t="shared" si="386"/>
        <v>5</v>
      </c>
      <c r="V4142">
        <f t="shared" si="387"/>
        <v>1</v>
      </c>
      <c r="W4142">
        <f t="shared" si="388"/>
        <v>3</v>
      </c>
      <c r="X4142" t="str">
        <f t="shared" si="389"/>
        <v>513</v>
      </c>
      <c r="Y4142" t="str">
        <f>IF(Table1[[#This Row],[RFM_Score]]="555","Champion", IF(AND(J4142&gt;=4,V4142&gt;=4),"Loyal", IF(U4142&lt;=2,"At Risk", IF(W4142&gt;=4,"Potential Loyalist","Others"))))</f>
        <v>Others</v>
      </c>
    </row>
    <row r="4143" spans="1:25">
      <c r="A4143" t="s">
        <v>3593</v>
      </c>
      <c r="B4143">
        <v>42</v>
      </c>
      <c r="C4143" t="s">
        <v>24</v>
      </c>
      <c r="D4143" t="s">
        <v>29</v>
      </c>
      <c r="E4143" s="6" t="s">
        <v>16213</v>
      </c>
      <c r="F4143" t="s">
        <v>60</v>
      </c>
      <c r="G4143">
        <v>0</v>
      </c>
      <c r="H4143">
        <v>0</v>
      </c>
      <c r="I4143">
        <v>57</v>
      </c>
      <c r="J4143">
        <v>2</v>
      </c>
      <c r="K4143">
        <v>152.22999999999999</v>
      </c>
      <c r="L4143" t="str">
        <f t="shared" si="384"/>
        <v/>
      </c>
      <c r="M4143">
        <v>3</v>
      </c>
      <c r="N4143" t="str">
        <f t="shared" si="385"/>
        <v/>
      </c>
      <c r="O4143">
        <v>5</v>
      </c>
      <c r="P4143" s="11">
        <v>0</v>
      </c>
      <c r="Q4143" s="11">
        <v>3.5087719298245598E-2</v>
      </c>
      <c r="R4143" s="12">
        <v>50.743333333333297</v>
      </c>
      <c r="S4143" t="s">
        <v>22</v>
      </c>
      <c r="T4143">
        <v>0</v>
      </c>
      <c r="U4143">
        <f t="shared" si="386"/>
        <v>5</v>
      </c>
      <c r="V4143">
        <f t="shared" si="387"/>
        <v>1</v>
      </c>
      <c r="W4143">
        <f t="shared" si="388"/>
        <v>3</v>
      </c>
      <c r="X4143" t="str">
        <f t="shared" si="389"/>
        <v>513</v>
      </c>
      <c r="Y4143" t="str">
        <f>IF(Table1[[#This Row],[RFM_Score]]="555","Champion", IF(AND(J4143&gt;=4,V4143&gt;=4),"Loyal", IF(U4143&lt;=2,"At Risk", IF(W4143&gt;=4,"Potential Loyalist","Others"))))</f>
        <v>Others</v>
      </c>
    </row>
    <row r="4144" spans="1:25">
      <c r="A4144" t="s">
        <v>9180</v>
      </c>
      <c r="B4144">
        <v>30</v>
      </c>
      <c r="C4144" t="s">
        <v>24</v>
      </c>
      <c r="D4144" t="s">
        <v>41</v>
      </c>
      <c r="E4144" s="6" t="s">
        <v>16214</v>
      </c>
      <c r="F4144" t="s">
        <v>26</v>
      </c>
      <c r="G4144">
        <v>6</v>
      </c>
      <c r="H4144">
        <v>3</v>
      </c>
      <c r="I4144">
        <v>58</v>
      </c>
      <c r="J4144">
        <v>5</v>
      </c>
      <c r="K4144">
        <v>152.15</v>
      </c>
      <c r="L4144" t="str">
        <f t="shared" si="384"/>
        <v/>
      </c>
      <c r="M4144">
        <v>3</v>
      </c>
      <c r="N4144" t="str">
        <f t="shared" si="385"/>
        <v/>
      </c>
      <c r="O4144">
        <v>2</v>
      </c>
      <c r="P4144" s="11">
        <v>0.5</v>
      </c>
      <c r="Q4144" s="11">
        <v>8.6206896551724102E-2</v>
      </c>
      <c r="R4144" s="12">
        <v>50.716666666666598</v>
      </c>
      <c r="S4144" t="s">
        <v>22</v>
      </c>
      <c r="T4144">
        <v>0</v>
      </c>
      <c r="U4144">
        <f t="shared" si="386"/>
        <v>5</v>
      </c>
      <c r="V4144">
        <f t="shared" si="387"/>
        <v>1</v>
      </c>
      <c r="W4144">
        <f t="shared" si="388"/>
        <v>3</v>
      </c>
      <c r="X4144" t="str">
        <f t="shared" si="389"/>
        <v>513</v>
      </c>
      <c r="Y4144" t="str">
        <f>IF(Table1[[#This Row],[RFM_Score]]="555","Champion", IF(AND(J4144&gt;=4,V4144&gt;=4),"Loyal", IF(U4144&lt;=2,"At Risk", IF(W4144&gt;=4,"Potential Loyalist","Others"))))</f>
        <v>Others</v>
      </c>
    </row>
    <row r="4145" spans="1:25">
      <c r="A4145" t="s">
        <v>2800</v>
      </c>
      <c r="B4145">
        <v>27</v>
      </c>
      <c r="C4145" t="s">
        <v>24</v>
      </c>
      <c r="D4145" t="s">
        <v>25</v>
      </c>
      <c r="E4145" s="6" t="s">
        <v>16215</v>
      </c>
      <c r="F4145" t="s">
        <v>37</v>
      </c>
      <c r="G4145">
        <v>3</v>
      </c>
      <c r="H4145">
        <v>1</v>
      </c>
      <c r="I4145">
        <v>50</v>
      </c>
      <c r="J4145">
        <v>3</v>
      </c>
      <c r="K4145">
        <v>152.13</v>
      </c>
      <c r="L4145" t="str">
        <f t="shared" si="384"/>
        <v/>
      </c>
      <c r="M4145">
        <v>3</v>
      </c>
      <c r="N4145" t="str">
        <f t="shared" si="385"/>
        <v/>
      </c>
      <c r="O4145">
        <v>34</v>
      </c>
      <c r="P4145" s="11">
        <v>0.33333333333333298</v>
      </c>
      <c r="Q4145" s="11">
        <v>0.06</v>
      </c>
      <c r="R4145" s="12">
        <v>50.71</v>
      </c>
      <c r="S4145" t="s">
        <v>22</v>
      </c>
      <c r="T4145">
        <v>0</v>
      </c>
      <c r="U4145">
        <f t="shared" si="386"/>
        <v>4</v>
      </c>
      <c r="V4145">
        <f t="shared" si="387"/>
        <v>1</v>
      </c>
      <c r="W4145">
        <f t="shared" si="388"/>
        <v>3</v>
      </c>
      <c r="X4145" t="str">
        <f t="shared" si="389"/>
        <v>413</v>
      </c>
      <c r="Y4145" t="str">
        <f>IF(Table1[[#This Row],[RFM_Score]]="555","Champion", IF(AND(J4145&gt;=4,V4145&gt;=4),"Loyal", IF(U4145&lt;=2,"At Risk", IF(W4145&gt;=4,"Potential Loyalist","Others"))))</f>
        <v>Others</v>
      </c>
    </row>
    <row r="4146" spans="1:25">
      <c r="A4146" t="s">
        <v>8406</v>
      </c>
      <c r="B4146">
        <v>37</v>
      </c>
      <c r="C4146" t="s">
        <v>24</v>
      </c>
      <c r="D4146" t="s">
        <v>25</v>
      </c>
      <c r="E4146" s="6" t="s">
        <v>16216</v>
      </c>
      <c r="F4146" t="s">
        <v>21</v>
      </c>
      <c r="G4146">
        <v>3</v>
      </c>
      <c r="H4146">
        <v>1</v>
      </c>
      <c r="I4146">
        <v>46</v>
      </c>
      <c r="J4146">
        <v>0</v>
      </c>
      <c r="K4146">
        <v>152.12</v>
      </c>
      <c r="L4146" t="str">
        <f t="shared" si="384"/>
        <v/>
      </c>
      <c r="M4146">
        <v>3</v>
      </c>
      <c r="N4146" t="str">
        <f t="shared" si="385"/>
        <v/>
      </c>
      <c r="O4146">
        <v>33</v>
      </c>
      <c r="P4146" s="11">
        <v>0.33333333333333298</v>
      </c>
      <c r="Q4146" s="11">
        <v>0</v>
      </c>
      <c r="R4146" s="12">
        <v>50.706666666666599</v>
      </c>
      <c r="S4146" t="s">
        <v>22</v>
      </c>
      <c r="T4146">
        <v>0</v>
      </c>
      <c r="U4146">
        <f t="shared" si="386"/>
        <v>4</v>
      </c>
      <c r="V4146">
        <f t="shared" si="387"/>
        <v>1</v>
      </c>
      <c r="W4146">
        <f t="shared" si="388"/>
        <v>3</v>
      </c>
      <c r="X4146" t="str">
        <f t="shared" si="389"/>
        <v>413</v>
      </c>
      <c r="Y4146" t="str">
        <f>IF(Table1[[#This Row],[RFM_Score]]="555","Champion", IF(AND(J4146&gt;=4,V4146&gt;=4),"Loyal", IF(U4146&lt;=2,"At Risk", IF(W4146&gt;=4,"Potential Loyalist","Others"))))</f>
        <v>Others</v>
      </c>
    </row>
    <row r="4147" spans="1:25">
      <c r="A4147" t="s">
        <v>4420</v>
      </c>
      <c r="B4147">
        <v>37</v>
      </c>
      <c r="C4147" t="s">
        <v>24</v>
      </c>
      <c r="D4147" t="s">
        <v>25</v>
      </c>
      <c r="E4147" s="6" t="s">
        <v>16217</v>
      </c>
      <c r="F4147" t="s">
        <v>37</v>
      </c>
      <c r="G4147">
        <v>6</v>
      </c>
      <c r="H4147">
        <v>3</v>
      </c>
      <c r="I4147">
        <v>46</v>
      </c>
      <c r="J4147">
        <v>3</v>
      </c>
      <c r="K4147">
        <v>152.06</v>
      </c>
      <c r="L4147" t="str">
        <f t="shared" si="384"/>
        <v/>
      </c>
      <c r="M4147">
        <v>3</v>
      </c>
      <c r="N4147" t="str">
        <f t="shared" si="385"/>
        <v/>
      </c>
      <c r="O4147">
        <v>6</v>
      </c>
      <c r="P4147" s="11">
        <v>0.5</v>
      </c>
      <c r="Q4147" s="11">
        <v>6.5217391304347797E-2</v>
      </c>
      <c r="R4147" s="12">
        <v>50.686666666666603</v>
      </c>
      <c r="S4147" t="s">
        <v>22</v>
      </c>
      <c r="T4147">
        <v>0</v>
      </c>
      <c r="U4147">
        <f t="shared" si="386"/>
        <v>5</v>
      </c>
      <c r="V4147">
        <f t="shared" si="387"/>
        <v>1</v>
      </c>
      <c r="W4147">
        <f t="shared" si="388"/>
        <v>3</v>
      </c>
      <c r="X4147" t="str">
        <f t="shared" si="389"/>
        <v>513</v>
      </c>
      <c r="Y4147" t="str">
        <f>IF(Table1[[#This Row],[RFM_Score]]="555","Champion", IF(AND(J4147&gt;=4,V4147&gt;=4),"Loyal", IF(U4147&lt;=2,"At Risk", IF(W4147&gt;=4,"Potential Loyalist","Others"))))</f>
        <v>Others</v>
      </c>
    </row>
    <row r="4148" spans="1:25">
      <c r="A4148" t="s">
        <v>813</v>
      </c>
      <c r="B4148">
        <v>26</v>
      </c>
      <c r="C4148" t="s">
        <v>19</v>
      </c>
      <c r="D4148" t="s">
        <v>49</v>
      </c>
      <c r="E4148" s="6" t="s">
        <v>16218</v>
      </c>
      <c r="F4148" t="s">
        <v>30</v>
      </c>
      <c r="G4148">
        <v>2</v>
      </c>
      <c r="H4148">
        <v>0</v>
      </c>
      <c r="I4148">
        <v>37</v>
      </c>
      <c r="J4148">
        <v>0</v>
      </c>
      <c r="K4148">
        <v>151.88999999999999</v>
      </c>
      <c r="L4148" t="str">
        <f t="shared" si="384"/>
        <v/>
      </c>
      <c r="M4148">
        <v>3</v>
      </c>
      <c r="N4148" t="str">
        <f t="shared" si="385"/>
        <v/>
      </c>
      <c r="O4148">
        <v>13</v>
      </c>
      <c r="P4148" s="11">
        <v>0</v>
      </c>
      <c r="Q4148" s="11">
        <v>0</v>
      </c>
      <c r="R4148" s="12">
        <v>50.629999999999903</v>
      </c>
      <c r="S4148" t="s">
        <v>22</v>
      </c>
      <c r="T4148">
        <v>0</v>
      </c>
      <c r="U4148">
        <f t="shared" si="386"/>
        <v>5</v>
      </c>
      <c r="V4148">
        <f t="shared" si="387"/>
        <v>1</v>
      </c>
      <c r="W4148">
        <f t="shared" si="388"/>
        <v>3</v>
      </c>
      <c r="X4148" t="str">
        <f t="shared" si="389"/>
        <v>513</v>
      </c>
      <c r="Y4148" t="str">
        <f>IF(Table1[[#This Row],[RFM_Score]]="555","Champion", IF(AND(J4148&gt;=4,V4148&gt;=4),"Loyal", IF(U4148&lt;=2,"At Risk", IF(W4148&gt;=4,"Potential Loyalist","Others"))))</f>
        <v>Others</v>
      </c>
    </row>
    <row r="4149" spans="1:25">
      <c r="A4149" t="s">
        <v>1569</v>
      </c>
      <c r="B4149">
        <v>38</v>
      </c>
      <c r="C4149" t="s">
        <v>24</v>
      </c>
      <c r="D4149" t="s">
        <v>41</v>
      </c>
      <c r="E4149" s="6" t="s">
        <v>16219</v>
      </c>
      <c r="F4149" t="s">
        <v>30</v>
      </c>
      <c r="G4149">
        <v>2</v>
      </c>
      <c r="H4149">
        <v>2</v>
      </c>
      <c r="I4149">
        <v>55</v>
      </c>
      <c r="J4149">
        <v>0</v>
      </c>
      <c r="K4149">
        <v>151.82</v>
      </c>
      <c r="L4149" t="str">
        <f t="shared" si="384"/>
        <v/>
      </c>
      <c r="M4149">
        <v>3</v>
      </c>
      <c r="N4149" t="str">
        <f t="shared" si="385"/>
        <v/>
      </c>
      <c r="O4149">
        <v>24</v>
      </c>
      <c r="P4149" s="11">
        <v>1</v>
      </c>
      <c r="Q4149" s="11">
        <v>0</v>
      </c>
      <c r="R4149" s="12">
        <v>50.606666666666598</v>
      </c>
      <c r="S4149" t="s">
        <v>22</v>
      </c>
      <c r="T4149">
        <v>0</v>
      </c>
      <c r="U4149">
        <f t="shared" si="386"/>
        <v>4</v>
      </c>
      <c r="V4149">
        <f t="shared" si="387"/>
        <v>1</v>
      </c>
      <c r="W4149">
        <f t="shared" si="388"/>
        <v>3</v>
      </c>
      <c r="X4149" t="str">
        <f t="shared" si="389"/>
        <v>413</v>
      </c>
      <c r="Y4149" t="str">
        <f>IF(Table1[[#This Row],[RFM_Score]]="555","Champion", IF(AND(J4149&gt;=4,V4149&gt;=4),"Loyal", IF(U4149&lt;=2,"At Risk", IF(W4149&gt;=4,"Potential Loyalist","Others"))))</f>
        <v>Others</v>
      </c>
    </row>
    <row r="4150" spans="1:25">
      <c r="A4150" t="s">
        <v>5394</v>
      </c>
      <c r="B4150">
        <v>24</v>
      </c>
      <c r="C4150" t="s">
        <v>24</v>
      </c>
      <c r="D4150" t="s">
        <v>25</v>
      </c>
      <c r="E4150" s="6" t="s">
        <v>16220</v>
      </c>
      <c r="F4150" t="s">
        <v>21</v>
      </c>
      <c r="G4150">
        <v>2</v>
      </c>
      <c r="H4150">
        <v>0</v>
      </c>
      <c r="I4150">
        <v>43</v>
      </c>
      <c r="J4150">
        <v>2</v>
      </c>
      <c r="K4150">
        <v>151.63999999999999</v>
      </c>
      <c r="L4150" t="str">
        <f t="shared" si="384"/>
        <v/>
      </c>
      <c r="M4150">
        <v>3</v>
      </c>
      <c r="N4150" t="str">
        <f t="shared" si="385"/>
        <v/>
      </c>
      <c r="O4150">
        <v>70</v>
      </c>
      <c r="P4150" s="11">
        <v>0</v>
      </c>
      <c r="Q4150" s="11">
        <v>4.6511627906976702E-2</v>
      </c>
      <c r="R4150" s="12">
        <v>50.546666666666603</v>
      </c>
      <c r="S4150" t="s">
        <v>22</v>
      </c>
      <c r="T4150">
        <v>0</v>
      </c>
      <c r="U4150">
        <f t="shared" si="386"/>
        <v>3</v>
      </c>
      <c r="V4150">
        <f t="shared" si="387"/>
        <v>1</v>
      </c>
      <c r="W4150">
        <f t="shared" si="388"/>
        <v>3</v>
      </c>
      <c r="X4150" t="str">
        <f t="shared" si="389"/>
        <v>313</v>
      </c>
      <c r="Y4150" t="str">
        <f>IF(Table1[[#This Row],[RFM_Score]]="555","Champion", IF(AND(J4150&gt;=4,V4150&gt;=4),"Loyal", IF(U4150&lt;=2,"At Risk", IF(W4150&gt;=4,"Potential Loyalist","Others"))))</f>
        <v>Others</v>
      </c>
    </row>
    <row r="4151" spans="1:25">
      <c r="A4151" t="s">
        <v>10777</v>
      </c>
      <c r="B4151">
        <v>46</v>
      </c>
      <c r="C4151" t="s">
        <v>24</v>
      </c>
      <c r="D4151" t="s">
        <v>49</v>
      </c>
      <c r="E4151" s="6" t="s">
        <v>16221</v>
      </c>
      <c r="F4151" t="s">
        <v>37</v>
      </c>
      <c r="G4151">
        <v>4</v>
      </c>
      <c r="H4151">
        <v>2</v>
      </c>
      <c r="I4151">
        <v>41</v>
      </c>
      <c r="J4151">
        <v>0</v>
      </c>
      <c r="K4151">
        <v>151.24</v>
      </c>
      <c r="L4151" t="str">
        <f t="shared" si="384"/>
        <v/>
      </c>
      <c r="M4151">
        <v>3</v>
      </c>
      <c r="N4151" t="str">
        <f t="shared" si="385"/>
        <v/>
      </c>
      <c r="O4151">
        <v>11</v>
      </c>
      <c r="P4151" s="11">
        <v>0.5</v>
      </c>
      <c r="Q4151" s="11">
        <v>0</v>
      </c>
      <c r="R4151" s="12">
        <v>50.413333333333298</v>
      </c>
      <c r="S4151" t="s">
        <v>22</v>
      </c>
      <c r="T4151">
        <v>0</v>
      </c>
      <c r="U4151">
        <f t="shared" si="386"/>
        <v>5</v>
      </c>
      <c r="V4151">
        <f t="shared" si="387"/>
        <v>1</v>
      </c>
      <c r="W4151">
        <f t="shared" si="388"/>
        <v>3</v>
      </c>
      <c r="X4151" t="str">
        <f t="shared" si="389"/>
        <v>513</v>
      </c>
      <c r="Y4151" t="str">
        <f>IF(Table1[[#This Row],[RFM_Score]]="555","Champion", IF(AND(J4151&gt;=4,V4151&gt;=4),"Loyal", IF(U4151&lt;=2,"At Risk", IF(W4151&gt;=4,"Potential Loyalist","Others"))))</f>
        <v>Others</v>
      </c>
    </row>
    <row r="4152" spans="1:25">
      <c r="A4152" t="s">
        <v>94</v>
      </c>
      <c r="B4152">
        <v>31</v>
      </c>
      <c r="C4152" t="s">
        <v>24</v>
      </c>
      <c r="D4152" t="s">
        <v>49</v>
      </c>
      <c r="E4152" s="6" t="s">
        <v>16222</v>
      </c>
      <c r="F4152" t="s">
        <v>21</v>
      </c>
      <c r="G4152">
        <v>0</v>
      </c>
      <c r="H4152">
        <v>0</v>
      </c>
      <c r="I4152">
        <v>56</v>
      </c>
      <c r="J4152">
        <v>5</v>
      </c>
      <c r="K4152">
        <v>151.09</v>
      </c>
      <c r="L4152" t="str">
        <f t="shared" si="384"/>
        <v/>
      </c>
      <c r="M4152">
        <v>3</v>
      </c>
      <c r="N4152" t="str">
        <f t="shared" si="385"/>
        <v/>
      </c>
      <c r="O4152">
        <v>52</v>
      </c>
      <c r="P4152" s="11">
        <v>0</v>
      </c>
      <c r="Q4152" s="11">
        <v>8.9285714285714204E-2</v>
      </c>
      <c r="R4152" s="12">
        <v>50.363333333333301</v>
      </c>
      <c r="S4152" t="s">
        <v>22</v>
      </c>
      <c r="T4152">
        <v>0</v>
      </c>
      <c r="U4152">
        <f t="shared" si="386"/>
        <v>3</v>
      </c>
      <c r="V4152">
        <f t="shared" si="387"/>
        <v>1</v>
      </c>
      <c r="W4152">
        <f t="shared" si="388"/>
        <v>3</v>
      </c>
      <c r="X4152" t="str">
        <f t="shared" si="389"/>
        <v>313</v>
      </c>
      <c r="Y4152" t="str">
        <f>IF(Table1[[#This Row],[RFM_Score]]="555","Champion", IF(AND(J4152&gt;=4,V4152&gt;=4),"Loyal", IF(U4152&lt;=2,"At Risk", IF(W4152&gt;=4,"Potential Loyalist","Others"))))</f>
        <v>Others</v>
      </c>
    </row>
    <row r="4153" spans="1:25">
      <c r="A4153" t="s">
        <v>7178</v>
      </c>
      <c r="B4153">
        <v>39</v>
      </c>
      <c r="C4153" t="s">
        <v>19</v>
      </c>
      <c r="D4153" t="s">
        <v>25</v>
      </c>
      <c r="E4153" s="6" t="s">
        <v>16223</v>
      </c>
      <c r="F4153" t="s">
        <v>21</v>
      </c>
      <c r="G4153">
        <v>2</v>
      </c>
      <c r="H4153">
        <v>0</v>
      </c>
      <c r="I4153">
        <v>56</v>
      </c>
      <c r="J4153">
        <v>1</v>
      </c>
      <c r="K4153">
        <v>151.09</v>
      </c>
      <c r="L4153" t="str">
        <f t="shared" si="384"/>
        <v/>
      </c>
      <c r="M4153">
        <v>3</v>
      </c>
      <c r="N4153" t="str">
        <f t="shared" si="385"/>
        <v/>
      </c>
      <c r="O4153">
        <v>5</v>
      </c>
      <c r="P4153" s="11">
        <v>0</v>
      </c>
      <c r="Q4153" s="11">
        <v>1.7857142857142801E-2</v>
      </c>
      <c r="R4153" s="12">
        <v>50.363333333333301</v>
      </c>
      <c r="S4153" t="s">
        <v>22</v>
      </c>
      <c r="T4153">
        <v>0</v>
      </c>
      <c r="U4153">
        <f t="shared" si="386"/>
        <v>5</v>
      </c>
      <c r="V4153">
        <f t="shared" si="387"/>
        <v>1</v>
      </c>
      <c r="W4153">
        <f t="shared" si="388"/>
        <v>3</v>
      </c>
      <c r="X4153" t="str">
        <f t="shared" si="389"/>
        <v>513</v>
      </c>
      <c r="Y4153" t="str">
        <f>IF(Table1[[#This Row],[RFM_Score]]="555","Champion", IF(AND(J4153&gt;=4,V4153&gt;=4),"Loyal", IF(U4153&lt;=2,"At Risk", IF(W4153&gt;=4,"Potential Loyalist","Others"))))</f>
        <v>Others</v>
      </c>
    </row>
    <row r="4154" spans="1:25">
      <c r="A4154" t="s">
        <v>9696</v>
      </c>
      <c r="B4154">
        <v>36</v>
      </c>
      <c r="C4154" t="s">
        <v>19</v>
      </c>
      <c r="D4154" t="s">
        <v>41</v>
      </c>
      <c r="E4154" s="6" t="s">
        <v>16224</v>
      </c>
      <c r="F4154" t="s">
        <v>30</v>
      </c>
      <c r="G4154">
        <v>4</v>
      </c>
      <c r="H4154">
        <v>1</v>
      </c>
      <c r="I4154">
        <v>71</v>
      </c>
      <c r="J4154">
        <v>6</v>
      </c>
      <c r="K4154">
        <v>150.82</v>
      </c>
      <c r="L4154" t="str">
        <f t="shared" si="384"/>
        <v/>
      </c>
      <c r="M4154">
        <v>3</v>
      </c>
      <c r="N4154" t="str">
        <f t="shared" si="385"/>
        <v/>
      </c>
      <c r="O4154">
        <v>5</v>
      </c>
      <c r="P4154" s="11">
        <v>0.25</v>
      </c>
      <c r="Q4154" s="11">
        <v>8.4507042253521097E-2</v>
      </c>
      <c r="R4154" s="12">
        <v>50.273333333333298</v>
      </c>
      <c r="S4154" t="s">
        <v>22</v>
      </c>
      <c r="T4154">
        <v>0</v>
      </c>
      <c r="U4154">
        <f t="shared" si="386"/>
        <v>5</v>
      </c>
      <c r="V4154">
        <f t="shared" si="387"/>
        <v>1</v>
      </c>
      <c r="W4154">
        <f t="shared" si="388"/>
        <v>3</v>
      </c>
      <c r="X4154" t="str">
        <f t="shared" si="389"/>
        <v>513</v>
      </c>
      <c r="Y4154" t="str">
        <f>IF(Table1[[#This Row],[RFM_Score]]="555","Champion", IF(AND(J4154&gt;=4,V4154&gt;=4),"Loyal", IF(U4154&lt;=2,"At Risk", IF(W4154&gt;=4,"Potential Loyalist","Others"))))</f>
        <v>Others</v>
      </c>
    </row>
    <row r="4155" spans="1:25">
      <c r="A4155" t="s">
        <v>6580</v>
      </c>
      <c r="B4155">
        <v>32</v>
      </c>
      <c r="C4155" t="s">
        <v>19</v>
      </c>
      <c r="D4155" t="s">
        <v>41</v>
      </c>
      <c r="E4155" s="6" t="s">
        <v>16225</v>
      </c>
      <c r="F4155" t="s">
        <v>37</v>
      </c>
      <c r="G4155">
        <v>4</v>
      </c>
      <c r="H4155">
        <v>1</v>
      </c>
      <c r="I4155">
        <v>49</v>
      </c>
      <c r="J4155">
        <v>3</v>
      </c>
      <c r="K4155">
        <v>150.63999999999999</v>
      </c>
      <c r="L4155" t="str">
        <f t="shared" si="384"/>
        <v/>
      </c>
      <c r="M4155">
        <v>3</v>
      </c>
      <c r="N4155" t="str">
        <f t="shared" si="385"/>
        <v/>
      </c>
      <c r="O4155">
        <v>2</v>
      </c>
      <c r="P4155" s="11">
        <v>0.25</v>
      </c>
      <c r="Q4155" s="11">
        <v>6.1224489795918297E-2</v>
      </c>
      <c r="R4155" s="12">
        <v>50.213333333333303</v>
      </c>
      <c r="S4155" t="s">
        <v>22</v>
      </c>
      <c r="T4155">
        <v>0</v>
      </c>
      <c r="U4155">
        <f t="shared" si="386"/>
        <v>5</v>
      </c>
      <c r="V4155">
        <f t="shared" si="387"/>
        <v>1</v>
      </c>
      <c r="W4155">
        <f t="shared" si="388"/>
        <v>3</v>
      </c>
      <c r="X4155" t="str">
        <f t="shared" si="389"/>
        <v>513</v>
      </c>
      <c r="Y4155" t="str">
        <f>IF(Table1[[#This Row],[RFM_Score]]="555","Champion", IF(AND(J4155&gt;=4,V4155&gt;=4),"Loyal", IF(U4155&lt;=2,"At Risk", IF(W4155&gt;=4,"Potential Loyalist","Others"))))</f>
        <v>Others</v>
      </c>
    </row>
    <row r="4156" spans="1:25">
      <c r="A4156" t="s">
        <v>11674</v>
      </c>
      <c r="B4156">
        <v>31</v>
      </c>
      <c r="C4156" t="s">
        <v>24</v>
      </c>
      <c r="D4156" t="s">
        <v>25</v>
      </c>
      <c r="E4156" s="6" t="s">
        <v>16226</v>
      </c>
      <c r="F4156" t="s">
        <v>21</v>
      </c>
      <c r="G4156">
        <v>3</v>
      </c>
      <c r="H4156">
        <v>1</v>
      </c>
      <c r="I4156">
        <v>43</v>
      </c>
      <c r="J4156">
        <v>3</v>
      </c>
      <c r="K4156">
        <v>150.41</v>
      </c>
      <c r="L4156" t="str">
        <f t="shared" si="384"/>
        <v/>
      </c>
      <c r="M4156">
        <v>3</v>
      </c>
      <c r="N4156" t="str">
        <f t="shared" si="385"/>
        <v/>
      </c>
      <c r="O4156">
        <v>30</v>
      </c>
      <c r="P4156" s="11">
        <v>0.33333333333333298</v>
      </c>
      <c r="Q4156" s="11">
        <v>6.9767441860465101E-2</v>
      </c>
      <c r="R4156" s="12">
        <v>50.136666666666599</v>
      </c>
      <c r="S4156" t="s">
        <v>22</v>
      </c>
      <c r="T4156">
        <v>0</v>
      </c>
      <c r="U4156">
        <f t="shared" si="386"/>
        <v>4</v>
      </c>
      <c r="V4156">
        <f t="shared" si="387"/>
        <v>1</v>
      </c>
      <c r="W4156">
        <f t="shared" si="388"/>
        <v>3</v>
      </c>
      <c r="X4156" t="str">
        <f t="shared" si="389"/>
        <v>413</v>
      </c>
      <c r="Y4156" t="str">
        <f>IF(Table1[[#This Row],[RFM_Score]]="555","Champion", IF(AND(J4156&gt;=4,V4156&gt;=4),"Loyal", IF(U4156&lt;=2,"At Risk", IF(W4156&gt;=4,"Potential Loyalist","Others"))))</f>
        <v>Others</v>
      </c>
    </row>
    <row r="4157" spans="1:25">
      <c r="A4157" t="s">
        <v>1046</v>
      </c>
      <c r="B4157">
        <v>28</v>
      </c>
      <c r="C4157" t="s">
        <v>19</v>
      </c>
      <c r="D4157" t="s">
        <v>20</v>
      </c>
      <c r="E4157" s="6" t="s">
        <v>16227</v>
      </c>
      <c r="F4157" t="s">
        <v>21</v>
      </c>
      <c r="G4157">
        <v>4</v>
      </c>
      <c r="H4157">
        <v>0</v>
      </c>
      <c r="I4157">
        <v>51</v>
      </c>
      <c r="J4157">
        <v>4</v>
      </c>
      <c r="K4157">
        <v>150.38999999999999</v>
      </c>
      <c r="L4157" t="str">
        <f t="shared" si="384"/>
        <v/>
      </c>
      <c r="M4157">
        <v>3</v>
      </c>
      <c r="N4157" t="str">
        <f t="shared" si="385"/>
        <v/>
      </c>
      <c r="O4157">
        <v>6</v>
      </c>
      <c r="P4157" s="11">
        <v>0</v>
      </c>
      <c r="Q4157" s="11">
        <v>7.8431372549019607E-2</v>
      </c>
      <c r="R4157" s="12">
        <v>50.129999999999903</v>
      </c>
      <c r="S4157" t="s">
        <v>22</v>
      </c>
      <c r="T4157">
        <v>0</v>
      </c>
      <c r="U4157">
        <f t="shared" si="386"/>
        <v>5</v>
      </c>
      <c r="V4157">
        <f t="shared" si="387"/>
        <v>1</v>
      </c>
      <c r="W4157">
        <f t="shared" si="388"/>
        <v>3</v>
      </c>
      <c r="X4157" t="str">
        <f t="shared" si="389"/>
        <v>513</v>
      </c>
      <c r="Y4157" t="str">
        <f>IF(Table1[[#This Row],[RFM_Score]]="555","Champion", IF(AND(J4157&gt;=4,V4157&gt;=4),"Loyal", IF(U4157&lt;=2,"At Risk", IF(W4157&gt;=4,"Potential Loyalist","Others"))))</f>
        <v>Others</v>
      </c>
    </row>
    <row r="4158" spans="1:25">
      <c r="A4158" t="s">
        <v>9130</v>
      </c>
      <c r="B4158">
        <v>50</v>
      </c>
      <c r="C4158" t="s">
        <v>19</v>
      </c>
      <c r="D4158" t="s">
        <v>20</v>
      </c>
      <c r="E4158" s="6" t="s">
        <v>16228</v>
      </c>
      <c r="F4158" t="s">
        <v>37</v>
      </c>
      <c r="G4158">
        <v>1</v>
      </c>
      <c r="H4158">
        <v>0</v>
      </c>
      <c r="I4158">
        <v>51</v>
      </c>
      <c r="J4158">
        <v>5</v>
      </c>
      <c r="K4158">
        <v>150.38</v>
      </c>
      <c r="L4158" t="str">
        <f t="shared" si="384"/>
        <v/>
      </c>
      <c r="M4158">
        <v>3</v>
      </c>
      <c r="N4158" t="str">
        <f t="shared" si="385"/>
        <v/>
      </c>
      <c r="O4158">
        <v>5</v>
      </c>
      <c r="P4158" s="11">
        <v>0</v>
      </c>
      <c r="Q4158" s="11">
        <v>9.8039215686274495E-2</v>
      </c>
      <c r="R4158" s="12">
        <v>50.126666666666601</v>
      </c>
      <c r="S4158" t="s">
        <v>22</v>
      </c>
      <c r="T4158">
        <v>0</v>
      </c>
      <c r="U4158">
        <f t="shared" si="386"/>
        <v>5</v>
      </c>
      <c r="V4158">
        <f t="shared" si="387"/>
        <v>1</v>
      </c>
      <c r="W4158">
        <f t="shared" si="388"/>
        <v>3</v>
      </c>
      <c r="X4158" t="str">
        <f t="shared" si="389"/>
        <v>513</v>
      </c>
      <c r="Y4158" t="str">
        <f>IF(Table1[[#This Row],[RFM_Score]]="555","Champion", IF(AND(J4158&gt;=4,V4158&gt;=4),"Loyal", IF(U4158&lt;=2,"At Risk", IF(W4158&gt;=4,"Potential Loyalist","Others"))))</f>
        <v>Others</v>
      </c>
    </row>
    <row r="4159" spans="1:25">
      <c r="A4159" t="s">
        <v>5077</v>
      </c>
      <c r="B4159">
        <v>40</v>
      </c>
      <c r="C4159" t="s">
        <v>19</v>
      </c>
      <c r="D4159" t="s">
        <v>41</v>
      </c>
      <c r="E4159" s="6" t="s">
        <v>16229</v>
      </c>
      <c r="F4159" t="s">
        <v>21</v>
      </c>
      <c r="G4159">
        <v>5</v>
      </c>
      <c r="H4159">
        <v>3</v>
      </c>
      <c r="I4159">
        <v>56</v>
      </c>
      <c r="J4159">
        <v>1</v>
      </c>
      <c r="K4159">
        <v>150.33000000000001</v>
      </c>
      <c r="L4159" t="str">
        <f t="shared" si="384"/>
        <v/>
      </c>
      <c r="M4159">
        <v>3</v>
      </c>
      <c r="N4159" t="str">
        <f t="shared" si="385"/>
        <v/>
      </c>
      <c r="O4159">
        <v>15</v>
      </c>
      <c r="P4159" s="11">
        <v>0.6</v>
      </c>
      <c r="Q4159" s="11">
        <v>1.7857142857142801E-2</v>
      </c>
      <c r="R4159" s="12">
        <v>50.11</v>
      </c>
      <c r="S4159" t="s">
        <v>22</v>
      </c>
      <c r="T4159">
        <v>1</v>
      </c>
      <c r="U4159">
        <f t="shared" si="386"/>
        <v>5</v>
      </c>
      <c r="V4159">
        <f t="shared" si="387"/>
        <v>1</v>
      </c>
      <c r="W4159">
        <f t="shared" si="388"/>
        <v>3</v>
      </c>
      <c r="X4159" t="str">
        <f t="shared" si="389"/>
        <v>513</v>
      </c>
      <c r="Y4159" t="str">
        <f>IF(Table1[[#This Row],[RFM_Score]]="555","Champion", IF(AND(J4159&gt;=4,V4159&gt;=4),"Loyal", IF(U4159&lt;=2,"At Risk", IF(W4159&gt;=4,"Potential Loyalist","Others"))))</f>
        <v>Others</v>
      </c>
    </row>
    <row r="4160" spans="1:25">
      <c r="A4160" t="s">
        <v>257</v>
      </c>
      <c r="B4160">
        <v>62</v>
      </c>
      <c r="C4160" t="s">
        <v>24</v>
      </c>
      <c r="D4160" t="s">
        <v>29</v>
      </c>
      <c r="E4160" s="6" t="s">
        <v>16230</v>
      </c>
      <c r="F4160" t="s">
        <v>26</v>
      </c>
      <c r="G4160">
        <v>2</v>
      </c>
      <c r="H4160">
        <v>1</v>
      </c>
      <c r="I4160">
        <v>47</v>
      </c>
      <c r="J4160">
        <v>6</v>
      </c>
      <c r="K4160">
        <v>149.79</v>
      </c>
      <c r="L4160" t="str">
        <f t="shared" si="384"/>
        <v/>
      </c>
      <c r="M4160">
        <v>3</v>
      </c>
      <c r="N4160" t="str">
        <f t="shared" si="385"/>
        <v/>
      </c>
      <c r="O4160">
        <v>87</v>
      </c>
      <c r="P4160" s="11">
        <v>0.5</v>
      </c>
      <c r="Q4160" s="11">
        <v>0.12765957446808501</v>
      </c>
      <c r="R4160" s="12">
        <v>49.93</v>
      </c>
      <c r="S4160" t="s">
        <v>22</v>
      </c>
      <c r="T4160">
        <v>0</v>
      </c>
      <c r="U4160">
        <f t="shared" si="386"/>
        <v>2</v>
      </c>
      <c r="V4160">
        <f t="shared" si="387"/>
        <v>1</v>
      </c>
      <c r="W4160">
        <f t="shared" si="388"/>
        <v>2</v>
      </c>
      <c r="X4160" t="str">
        <f t="shared" si="389"/>
        <v>212</v>
      </c>
      <c r="Y4160" t="str">
        <f>IF(Table1[[#This Row],[RFM_Score]]="555","Champion", IF(AND(J4160&gt;=4,V4160&gt;=4),"Loyal", IF(U4160&lt;=2,"At Risk", IF(W4160&gt;=4,"Potential Loyalist","Others"))))</f>
        <v>At Risk</v>
      </c>
    </row>
    <row r="4161" spans="1:25">
      <c r="A4161" t="s">
        <v>364</v>
      </c>
      <c r="B4161">
        <v>44</v>
      </c>
      <c r="C4161" t="s">
        <v>19</v>
      </c>
      <c r="D4161" t="s">
        <v>46</v>
      </c>
      <c r="E4161" s="6" t="s">
        <v>16231</v>
      </c>
      <c r="F4161" t="s">
        <v>21</v>
      </c>
      <c r="G4161">
        <v>3</v>
      </c>
      <c r="H4161">
        <v>0</v>
      </c>
      <c r="I4161">
        <v>42</v>
      </c>
      <c r="J4161">
        <v>3</v>
      </c>
      <c r="K4161">
        <v>149.62</v>
      </c>
      <c r="L4161" t="str">
        <f t="shared" si="384"/>
        <v/>
      </c>
      <c r="M4161">
        <v>3</v>
      </c>
      <c r="N4161" t="str">
        <f t="shared" si="385"/>
        <v/>
      </c>
      <c r="O4161">
        <v>11</v>
      </c>
      <c r="P4161" s="11">
        <v>0</v>
      </c>
      <c r="Q4161" s="11">
        <v>7.1428571428571397E-2</v>
      </c>
      <c r="R4161" s="12">
        <v>49.873333333333299</v>
      </c>
      <c r="S4161" t="s">
        <v>22</v>
      </c>
      <c r="T4161">
        <v>0</v>
      </c>
      <c r="U4161">
        <f t="shared" si="386"/>
        <v>5</v>
      </c>
      <c r="V4161">
        <f t="shared" si="387"/>
        <v>1</v>
      </c>
      <c r="W4161">
        <f t="shared" si="388"/>
        <v>2</v>
      </c>
      <c r="X4161" t="str">
        <f t="shared" si="389"/>
        <v>512</v>
      </c>
      <c r="Y4161" t="str">
        <f>IF(Table1[[#This Row],[RFM_Score]]="555","Champion", IF(AND(J4161&gt;=4,V4161&gt;=4),"Loyal", IF(U4161&lt;=2,"At Risk", IF(W4161&gt;=4,"Potential Loyalist","Others"))))</f>
        <v>Others</v>
      </c>
    </row>
    <row r="4162" spans="1:25">
      <c r="A4162" t="s">
        <v>11238</v>
      </c>
      <c r="B4162">
        <v>18</v>
      </c>
      <c r="C4162" t="s">
        <v>24</v>
      </c>
      <c r="D4162" t="s">
        <v>29</v>
      </c>
      <c r="E4162" s="6" t="s">
        <v>16232</v>
      </c>
      <c r="F4162" t="s">
        <v>26</v>
      </c>
      <c r="G4162">
        <v>3</v>
      </c>
      <c r="H4162">
        <v>2</v>
      </c>
      <c r="I4162">
        <v>54</v>
      </c>
      <c r="J4162">
        <v>1</v>
      </c>
      <c r="K4162">
        <v>149.58000000000001</v>
      </c>
      <c r="L4162" t="str">
        <f t="shared" ref="L4162:L4225" si="390">IF(OR(K4162&lt;$AC$10, K4162&gt;$AC$11), "OUTLIER", "")</f>
        <v/>
      </c>
      <c r="M4162">
        <v>3</v>
      </c>
      <c r="N4162" t="str">
        <f t="shared" ref="N4162:N4225" si="391">IF(OR(M4162&lt;$AC$16, M4162&gt;$AC$17), "OUTLIER", "")</f>
        <v/>
      </c>
      <c r="O4162">
        <v>5</v>
      </c>
      <c r="P4162" s="11">
        <v>0.66666666666666596</v>
      </c>
      <c r="Q4162" s="11">
        <v>1.85185185185185E-2</v>
      </c>
      <c r="R4162" s="12">
        <v>49.86</v>
      </c>
      <c r="S4162" t="s">
        <v>22</v>
      </c>
      <c r="T4162">
        <v>0</v>
      </c>
      <c r="U4162">
        <f t="shared" ref="U4162:U4225" si="392">IF(O4162&lt;=20,5,IF(O4162&lt;=40,4,IF(O4162&lt;=70,3,IF(O4162&lt;=100,2,1))))</f>
        <v>5</v>
      </c>
      <c r="V4162">
        <f t="shared" ref="V4162:V4225" si="393">IF(M4162&gt;=11,5,IF(M4162&gt;=9,4,IF(M4162&gt;=7,3,IF(M4162&gt;=5,2,1))))</f>
        <v>1</v>
      </c>
      <c r="W4162">
        <f t="shared" ref="W4162:W4225" si="394">IF(K4162&gt;=500,5,IF(K4162&gt;=300,4,IF(K4162&gt;=150,3,IF(K4162&gt;=50,2,1))))</f>
        <v>2</v>
      </c>
      <c r="X4162" t="str">
        <f t="shared" ref="X4162:X4225" si="395">U4162 &amp; V4162 &amp; W4162</f>
        <v>512</v>
      </c>
      <c r="Y4162" t="str">
        <f>IF(Table1[[#This Row],[RFM_Score]]="555","Champion", IF(AND(J4162&gt;=4,V4162&gt;=4),"Loyal", IF(U4162&lt;=2,"At Risk", IF(W4162&gt;=4,"Potential Loyalist","Others"))))</f>
        <v>Others</v>
      </c>
    </row>
    <row r="4163" spans="1:25">
      <c r="A4163" t="s">
        <v>603</v>
      </c>
      <c r="B4163">
        <v>18</v>
      </c>
      <c r="C4163" t="s">
        <v>24</v>
      </c>
      <c r="D4163" t="s">
        <v>25</v>
      </c>
      <c r="E4163" s="6" t="s">
        <v>16233</v>
      </c>
      <c r="F4163" t="s">
        <v>60</v>
      </c>
      <c r="G4163">
        <v>3</v>
      </c>
      <c r="H4163">
        <v>0</v>
      </c>
      <c r="I4163">
        <v>60</v>
      </c>
      <c r="J4163">
        <v>4</v>
      </c>
      <c r="K4163">
        <v>149.4</v>
      </c>
      <c r="L4163" t="str">
        <f t="shared" si="390"/>
        <v/>
      </c>
      <c r="M4163">
        <v>3</v>
      </c>
      <c r="N4163" t="str">
        <f t="shared" si="391"/>
        <v/>
      </c>
      <c r="O4163">
        <v>69</v>
      </c>
      <c r="P4163" s="11">
        <v>0</v>
      </c>
      <c r="Q4163" s="11">
        <v>6.6666666666666596E-2</v>
      </c>
      <c r="R4163" s="12">
        <v>49.8</v>
      </c>
      <c r="S4163" t="s">
        <v>22</v>
      </c>
      <c r="T4163">
        <v>0</v>
      </c>
      <c r="U4163">
        <f t="shared" si="392"/>
        <v>3</v>
      </c>
      <c r="V4163">
        <f t="shared" si="393"/>
        <v>1</v>
      </c>
      <c r="W4163">
        <f t="shared" si="394"/>
        <v>2</v>
      </c>
      <c r="X4163" t="str">
        <f t="shared" si="395"/>
        <v>312</v>
      </c>
      <c r="Y4163" t="str">
        <f>IF(Table1[[#This Row],[RFM_Score]]="555","Champion", IF(AND(J4163&gt;=4,V4163&gt;=4),"Loyal", IF(U4163&lt;=2,"At Risk", IF(W4163&gt;=4,"Potential Loyalist","Others"))))</f>
        <v>Others</v>
      </c>
    </row>
    <row r="4164" spans="1:25">
      <c r="A4164" t="s">
        <v>3927</v>
      </c>
      <c r="B4164">
        <v>43</v>
      </c>
      <c r="C4164" t="s">
        <v>24</v>
      </c>
      <c r="D4164" t="s">
        <v>49</v>
      </c>
      <c r="E4164" s="6" t="s">
        <v>16234</v>
      </c>
      <c r="F4164" t="s">
        <v>21</v>
      </c>
      <c r="G4164">
        <v>4</v>
      </c>
      <c r="H4164">
        <v>2</v>
      </c>
      <c r="I4164">
        <v>35</v>
      </c>
      <c r="J4164">
        <v>3</v>
      </c>
      <c r="K4164">
        <v>149.38999999999999</v>
      </c>
      <c r="L4164" t="str">
        <f t="shared" si="390"/>
        <v/>
      </c>
      <c r="M4164">
        <v>3</v>
      </c>
      <c r="N4164" t="str">
        <f t="shared" si="391"/>
        <v/>
      </c>
      <c r="O4164">
        <v>28</v>
      </c>
      <c r="P4164" s="11">
        <v>0.5</v>
      </c>
      <c r="Q4164" s="11">
        <v>8.5714285714285701E-2</v>
      </c>
      <c r="R4164" s="12">
        <v>49.796666666666603</v>
      </c>
      <c r="S4164" t="s">
        <v>22</v>
      </c>
      <c r="T4164">
        <v>0</v>
      </c>
      <c r="U4164">
        <f t="shared" si="392"/>
        <v>4</v>
      </c>
      <c r="V4164">
        <f t="shared" si="393"/>
        <v>1</v>
      </c>
      <c r="W4164">
        <f t="shared" si="394"/>
        <v>2</v>
      </c>
      <c r="X4164" t="str">
        <f t="shared" si="395"/>
        <v>412</v>
      </c>
      <c r="Y4164" t="str">
        <f>IF(Table1[[#This Row],[RFM_Score]]="555","Champion", IF(AND(J4164&gt;=4,V4164&gt;=4),"Loyal", IF(U4164&lt;=2,"At Risk", IF(W4164&gt;=4,"Potential Loyalist","Others"))))</f>
        <v>Others</v>
      </c>
    </row>
    <row r="4165" spans="1:25">
      <c r="A4165" t="s">
        <v>8500</v>
      </c>
      <c r="B4165">
        <v>21</v>
      </c>
      <c r="C4165" t="s">
        <v>19</v>
      </c>
      <c r="D4165" t="s">
        <v>20</v>
      </c>
      <c r="E4165" s="6" t="s">
        <v>16235</v>
      </c>
      <c r="F4165" t="s">
        <v>21</v>
      </c>
      <c r="G4165">
        <v>5</v>
      </c>
      <c r="H4165">
        <v>0</v>
      </c>
      <c r="I4165">
        <v>58</v>
      </c>
      <c r="J4165">
        <v>1</v>
      </c>
      <c r="K4165">
        <v>149.36000000000001</v>
      </c>
      <c r="L4165" t="str">
        <f t="shared" si="390"/>
        <v/>
      </c>
      <c r="M4165">
        <v>3</v>
      </c>
      <c r="N4165" t="str">
        <f t="shared" si="391"/>
        <v/>
      </c>
      <c r="O4165">
        <v>41</v>
      </c>
      <c r="P4165" s="11">
        <v>0</v>
      </c>
      <c r="Q4165" s="11">
        <v>1.72413793103448E-2</v>
      </c>
      <c r="R4165" s="12">
        <v>49.786666666666598</v>
      </c>
      <c r="S4165" t="s">
        <v>22</v>
      </c>
      <c r="T4165">
        <v>0</v>
      </c>
      <c r="U4165">
        <f t="shared" si="392"/>
        <v>3</v>
      </c>
      <c r="V4165">
        <f t="shared" si="393"/>
        <v>1</v>
      </c>
      <c r="W4165">
        <f t="shared" si="394"/>
        <v>2</v>
      </c>
      <c r="X4165" t="str">
        <f t="shared" si="395"/>
        <v>312</v>
      </c>
      <c r="Y4165" t="str">
        <f>IF(Table1[[#This Row],[RFM_Score]]="555","Champion", IF(AND(J4165&gt;=4,V4165&gt;=4),"Loyal", IF(U4165&lt;=2,"At Risk", IF(W4165&gt;=4,"Potential Loyalist","Others"))))</f>
        <v>Others</v>
      </c>
    </row>
    <row r="4166" spans="1:25">
      <c r="A4166" t="s">
        <v>10990</v>
      </c>
      <c r="B4166">
        <v>38</v>
      </c>
      <c r="C4166" t="s">
        <v>24</v>
      </c>
      <c r="D4166" t="s">
        <v>25</v>
      </c>
      <c r="E4166" s="6" t="s">
        <v>16236</v>
      </c>
      <c r="F4166" t="s">
        <v>21</v>
      </c>
      <c r="G4166">
        <v>5</v>
      </c>
      <c r="H4166">
        <v>1</v>
      </c>
      <c r="I4166">
        <v>57</v>
      </c>
      <c r="J4166">
        <v>1</v>
      </c>
      <c r="K4166">
        <v>149.24</v>
      </c>
      <c r="L4166" t="str">
        <f t="shared" si="390"/>
        <v/>
      </c>
      <c r="M4166">
        <v>3</v>
      </c>
      <c r="N4166" t="str">
        <f t="shared" si="391"/>
        <v/>
      </c>
      <c r="O4166">
        <v>0</v>
      </c>
      <c r="P4166" s="11">
        <v>0.2</v>
      </c>
      <c r="Q4166" s="11">
        <v>1.7543859649122799E-2</v>
      </c>
      <c r="R4166" s="12">
        <v>49.746666666666599</v>
      </c>
      <c r="S4166" t="s">
        <v>22</v>
      </c>
      <c r="T4166">
        <v>0</v>
      </c>
      <c r="U4166">
        <f t="shared" si="392"/>
        <v>5</v>
      </c>
      <c r="V4166">
        <f t="shared" si="393"/>
        <v>1</v>
      </c>
      <c r="W4166">
        <f t="shared" si="394"/>
        <v>2</v>
      </c>
      <c r="X4166" t="str">
        <f t="shared" si="395"/>
        <v>512</v>
      </c>
      <c r="Y4166" t="str">
        <f>IF(Table1[[#This Row],[RFM_Score]]="555","Champion", IF(AND(J4166&gt;=4,V4166&gt;=4),"Loyal", IF(U4166&lt;=2,"At Risk", IF(W4166&gt;=4,"Potential Loyalist","Others"))))</f>
        <v>Others</v>
      </c>
    </row>
    <row r="4167" spans="1:25">
      <c r="A4167" t="s">
        <v>4260</v>
      </c>
      <c r="B4167">
        <v>49</v>
      </c>
      <c r="C4167" t="s">
        <v>19</v>
      </c>
      <c r="D4167" t="s">
        <v>25</v>
      </c>
      <c r="E4167" s="6" t="s">
        <v>16237</v>
      </c>
      <c r="F4167" t="s">
        <v>21</v>
      </c>
      <c r="G4167">
        <v>4</v>
      </c>
      <c r="H4167">
        <v>3</v>
      </c>
      <c r="I4167">
        <v>49</v>
      </c>
      <c r="J4167">
        <v>1</v>
      </c>
      <c r="K4167">
        <v>149.12</v>
      </c>
      <c r="L4167" t="str">
        <f t="shared" si="390"/>
        <v/>
      </c>
      <c r="M4167">
        <v>3</v>
      </c>
      <c r="N4167" t="str">
        <f t="shared" si="391"/>
        <v/>
      </c>
      <c r="O4167">
        <v>18</v>
      </c>
      <c r="P4167" s="11">
        <v>0.75</v>
      </c>
      <c r="Q4167" s="11">
        <v>2.04081632653061E-2</v>
      </c>
      <c r="R4167" s="12">
        <v>49.706666666666599</v>
      </c>
      <c r="S4167" t="s">
        <v>22</v>
      </c>
      <c r="T4167">
        <v>0</v>
      </c>
      <c r="U4167">
        <f t="shared" si="392"/>
        <v>5</v>
      </c>
      <c r="V4167">
        <f t="shared" si="393"/>
        <v>1</v>
      </c>
      <c r="W4167">
        <f t="shared" si="394"/>
        <v>2</v>
      </c>
      <c r="X4167" t="str">
        <f t="shared" si="395"/>
        <v>512</v>
      </c>
      <c r="Y4167" t="str">
        <f>IF(Table1[[#This Row],[RFM_Score]]="555","Champion", IF(AND(J4167&gt;=4,V4167&gt;=4),"Loyal", IF(U4167&lt;=2,"At Risk", IF(W4167&gt;=4,"Potential Loyalist","Others"))))</f>
        <v>Others</v>
      </c>
    </row>
    <row r="4168" spans="1:25">
      <c r="A4168" t="s">
        <v>5874</v>
      </c>
      <c r="B4168">
        <v>52</v>
      </c>
      <c r="C4168" t="s">
        <v>19</v>
      </c>
      <c r="D4168" t="s">
        <v>25</v>
      </c>
      <c r="E4168" s="6" t="s">
        <v>16238</v>
      </c>
      <c r="F4168" t="s">
        <v>21</v>
      </c>
      <c r="G4168">
        <v>3</v>
      </c>
      <c r="H4168">
        <v>1</v>
      </c>
      <c r="I4168">
        <v>46</v>
      </c>
      <c r="J4168">
        <v>5</v>
      </c>
      <c r="K4168">
        <v>149.1</v>
      </c>
      <c r="L4168" t="str">
        <f t="shared" si="390"/>
        <v/>
      </c>
      <c r="M4168">
        <v>3</v>
      </c>
      <c r="N4168" t="str">
        <f t="shared" si="391"/>
        <v/>
      </c>
      <c r="O4168">
        <v>18</v>
      </c>
      <c r="P4168" s="11">
        <v>0.33333333333333298</v>
      </c>
      <c r="Q4168" s="11">
        <v>0.108695652173913</v>
      </c>
      <c r="R4168" s="12">
        <v>49.699999999999903</v>
      </c>
      <c r="S4168" t="s">
        <v>22</v>
      </c>
      <c r="T4168">
        <v>0</v>
      </c>
      <c r="U4168">
        <f t="shared" si="392"/>
        <v>5</v>
      </c>
      <c r="V4168">
        <f t="shared" si="393"/>
        <v>1</v>
      </c>
      <c r="W4168">
        <f t="shared" si="394"/>
        <v>2</v>
      </c>
      <c r="X4168" t="str">
        <f t="shared" si="395"/>
        <v>512</v>
      </c>
      <c r="Y4168" t="str">
        <f>IF(Table1[[#This Row],[RFM_Score]]="555","Champion", IF(AND(J4168&gt;=4,V4168&gt;=4),"Loyal", IF(U4168&lt;=2,"At Risk", IF(W4168&gt;=4,"Potential Loyalist","Others"))))</f>
        <v>Others</v>
      </c>
    </row>
    <row r="4169" spans="1:25">
      <c r="A4169" t="s">
        <v>4059</v>
      </c>
      <c r="B4169">
        <v>18</v>
      </c>
      <c r="C4169" t="s">
        <v>19</v>
      </c>
      <c r="D4169" t="s">
        <v>25</v>
      </c>
      <c r="E4169" s="6" t="s">
        <v>16239</v>
      </c>
      <c r="F4169" t="s">
        <v>21</v>
      </c>
      <c r="G4169">
        <v>2</v>
      </c>
      <c r="H4169">
        <v>2</v>
      </c>
      <c r="I4169">
        <v>52</v>
      </c>
      <c r="J4169">
        <v>2</v>
      </c>
      <c r="K4169">
        <v>148.99</v>
      </c>
      <c r="L4169" t="str">
        <f t="shared" si="390"/>
        <v/>
      </c>
      <c r="M4169">
        <v>3</v>
      </c>
      <c r="N4169" t="str">
        <f t="shared" si="391"/>
        <v/>
      </c>
      <c r="O4169">
        <v>5</v>
      </c>
      <c r="P4169" s="11">
        <v>1</v>
      </c>
      <c r="Q4169" s="11">
        <v>3.8461538461538401E-2</v>
      </c>
      <c r="R4169" s="12">
        <v>49.663333333333298</v>
      </c>
      <c r="S4169" t="s">
        <v>22</v>
      </c>
      <c r="T4169">
        <v>0</v>
      </c>
      <c r="U4169">
        <f t="shared" si="392"/>
        <v>5</v>
      </c>
      <c r="V4169">
        <f t="shared" si="393"/>
        <v>1</v>
      </c>
      <c r="W4169">
        <f t="shared" si="394"/>
        <v>2</v>
      </c>
      <c r="X4169" t="str">
        <f t="shared" si="395"/>
        <v>512</v>
      </c>
      <c r="Y4169" t="str">
        <f>IF(Table1[[#This Row],[RFM_Score]]="555","Champion", IF(AND(J4169&gt;=4,V4169&gt;=4),"Loyal", IF(U4169&lt;=2,"At Risk", IF(W4169&gt;=4,"Potential Loyalist","Others"))))</f>
        <v>Others</v>
      </c>
    </row>
    <row r="4170" spans="1:25">
      <c r="A4170" t="s">
        <v>2948</v>
      </c>
      <c r="B4170">
        <v>39</v>
      </c>
      <c r="C4170" t="s">
        <v>19</v>
      </c>
      <c r="D4170" t="s">
        <v>25</v>
      </c>
      <c r="E4170" s="6" t="s">
        <v>16240</v>
      </c>
      <c r="F4170" t="s">
        <v>60</v>
      </c>
      <c r="G4170">
        <v>4</v>
      </c>
      <c r="H4170">
        <v>1</v>
      </c>
      <c r="I4170">
        <v>49</v>
      </c>
      <c r="J4170">
        <v>2</v>
      </c>
      <c r="K4170">
        <v>148.97</v>
      </c>
      <c r="L4170" t="str">
        <f t="shared" si="390"/>
        <v/>
      </c>
      <c r="M4170">
        <v>3</v>
      </c>
      <c r="N4170" t="str">
        <f t="shared" si="391"/>
        <v/>
      </c>
      <c r="O4170">
        <v>28</v>
      </c>
      <c r="P4170" s="11">
        <v>0.25</v>
      </c>
      <c r="Q4170" s="11">
        <v>4.08163265306122E-2</v>
      </c>
      <c r="R4170" s="12">
        <v>49.656666666666602</v>
      </c>
      <c r="S4170" t="s">
        <v>22</v>
      </c>
      <c r="T4170">
        <v>0</v>
      </c>
      <c r="U4170">
        <f t="shared" si="392"/>
        <v>4</v>
      </c>
      <c r="V4170">
        <f t="shared" si="393"/>
        <v>1</v>
      </c>
      <c r="W4170">
        <f t="shared" si="394"/>
        <v>2</v>
      </c>
      <c r="X4170" t="str">
        <f t="shared" si="395"/>
        <v>412</v>
      </c>
      <c r="Y4170" t="str">
        <f>IF(Table1[[#This Row],[RFM_Score]]="555","Champion", IF(AND(J4170&gt;=4,V4170&gt;=4),"Loyal", IF(U4170&lt;=2,"At Risk", IF(W4170&gt;=4,"Potential Loyalist","Others"))))</f>
        <v>Others</v>
      </c>
    </row>
    <row r="4171" spans="1:25">
      <c r="A4171" t="s">
        <v>6121</v>
      </c>
      <c r="B4171">
        <v>33</v>
      </c>
      <c r="C4171" t="s">
        <v>19</v>
      </c>
      <c r="D4171" t="s">
        <v>41</v>
      </c>
      <c r="E4171" s="6" t="s">
        <v>16241</v>
      </c>
      <c r="F4171" t="s">
        <v>30</v>
      </c>
      <c r="G4171">
        <v>8</v>
      </c>
      <c r="H4171">
        <v>3</v>
      </c>
      <c r="I4171">
        <v>46</v>
      </c>
      <c r="J4171">
        <v>2</v>
      </c>
      <c r="K4171">
        <v>148.82</v>
      </c>
      <c r="L4171" t="str">
        <f t="shared" si="390"/>
        <v/>
      </c>
      <c r="M4171">
        <v>3</v>
      </c>
      <c r="N4171" t="str">
        <f t="shared" si="391"/>
        <v/>
      </c>
      <c r="O4171">
        <v>32</v>
      </c>
      <c r="P4171" s="11">
        <v>0.375</v>
      </c>
      <c r="Q4171" s="11">
        <v>4.3478260869565202E-2</v>
      </c>
      <c r="R4171" s="12">
        <v>49.606666666666598</v>
      </c>
      <c r="S4171" t="s">
        <v>22</v>
      </c>
      <c r="T4171">
        <v>0</v>
      </c>
      <c r="U4171">
        <f t="shared" si="392"/>
        <v>4</v>
      </c>
      <c r="V4171">
        <f t="shared" si="393"/>
        <v>1</v>
      </c>
      <c r="W4171">
        <f t="shared" si="394"/>
        <v>2</v>
      </c>
      <c r="X4171" t="str">
        <f t="shared" si="395"/>
        <v>412</v>
      </c>
      <c r="Y4171" t="str">
        <f>IF(Table1[[#This Row],[RFM_Score]]="555","Champion", IF(AND(J4171&gt;=4,V4171&gt;=4),"Loyal", IF(U4171&lt;=2,"At Risk", IF(W4171&gt;=4,"Potential Loyalist","Others"))))</f>
        <v>Others</v>
      </c>
    </row>
    <row r="4172" spans="1:25">
      <c r="A4172" t="s">
        <v>10097</v>
      </c>
      <c r="B4172">
        <v>36</v>
      </c>
      <c r="C4172" t="s">
        <v>24</v>
      </c>
      <c r="D4172" t="s">
        <v>41</v>
      </c>
      <c r="E4172" s="6" t="s">
        <v>16242</v>
      </c>
      <c r="F4172" t="s">
        <v>26</v>
      </c>
      <c r="G4172">
        <v>2</v>
      </c>
      <c r="H4172">
        <v>0</v>
      </c>
      <c r="I4172">
        <v>39</v>
      </c>
      <c r="J4172">
        <v>1</v>
      </c>
      <c r="K4172">
        <v>148.77000000000001</v>
      </c>
      <c r="L4172" t="str">
        <f t="shared" si="390"/>
        <v/>
      </c>
      <c r="M4172">
        <v>3</v>
      </c>
      <c r="N4172" t="str">
        <f t="shared" si="391"/>
        <v/>
      </c>
      <c r="O4172">
        <v>1</v>
      </c>
      <c r="P4172" s="11">
        <v>0</v>
      </c>
      <c r="Q4172" s="11">
        <v>2.5641025641025599E-2</v>
      </c>
      <c r="R4172" s="12">
        <v>49.59</v>
      </c>
      <c r="S4172" t="s">
        <v>22</v>
      </c>
      <c r="T4172">
        <v>0</v>
      </c>
      <c r="U4172">
        <f t="shared" si="392"/>
        <v>5</v>
      </c>
      <c r="V4172">
        <f t="shared" si="393"/>
        <v>1</v>
      </c>
      <c r="W4172">
        <f t="shared" si="394"/>
        <v>2</v>
      </c>
      <c r="X4172" t="str">
        <f t="shared" si="395"/>
        <v>512</v>
      </c>
      <c r="Y4172" t="str">
        <f>IF(Table1[[#This Row],[RFM_Score]]="555","Champion", IF(AND(J4172&gt;=4,V4172&gt;=4),"Loyal", IF(U4172&lt;=2,"At Risk", IF(W4172&gt;=4,"Potential Loyalist","Others"))))</f>
        <v>Others</v>
      </c>
    </row>
    <row r="4173" spans="1:25">
      <c r="A4173" t="s">
        <v>8847</v>
      </c>
      <c r="B4173">
        <v>36</v>
      </c>
      <c r="C4173" t="s">
        <v>19</v>
      </c>
      <c r="D4173" t="s">
        <v>25</v>
      </c>
      <c r="E4173" s="6" t="s">
        <v>16243</v>
      </c>
      <c r="F4173" t="s">
        <v>62</v>
      </c>
      <c r="G4173">
        <v>1</v>
      </c>
      <c r="H4173">
        <v>0</v>
      </c>
      <c r="I4173">
        <v>49</v>
      </c>
      <c r="J4173">
        <v>0</v>
      </c>
      <c r="K4173">
        <v>148.68</v>
      </c>
      <c r="L4173" t="str">
        <f t="shared" si="390"/>
        <v/>
      </c>
      <c r="M4173">
        <v>3</v>
      </c>
      <c r="N4173" t="str">
        <f t="shared" si="391"/>
        <v/>
      </c>
      <c r="O4173">
        <v>35</v>
      </c>
      <c r="P4173" s="11">
        <v>0</v>
      </c>
      <c r="Q4173" s="11">
        <v>0</v>
      </c>
      <c r="R4173" s="12">
        <v>49.56</v>
      </c>
      <c r="S4173" t="s">
        <v>22</v>
      </c>
      <c r="T4173">
        <v>1</v>
      </c>
      <c r="U4173">
        <f t="shared" si="392"/>
        <v>4</v>
      </c>
      <c r="V4173">
        <f t="shared" si="393"/>
        <v>1</v>
      </c>
      <c r="W4173">
        <f t="shared" si="394"/>
        <v>2</v>
      </c>
      <c r="X4173" t="str">
        <f t="shared" si="395"/>
        <v>412</v>
      </c>
      <c r="Y4173" t="str">
        <f>IF(Table1[[#This Row],[RFM_Score]]="555","Champion", IF(AND(J4173&gt;=4,V4173&gt;=4),"Loyal", IF(U4173&lt;=2,"At Risk", IF(W4173&gt;=4,"Potential Loyalist","Others"))))</f>
        <v>Others</v>
      </c>
    </row>
    <row r="4174" spans="1:25">
      <c r="A4174" t="s">
        <v>7988</v>
      </c>
      <c r="B4174">
        <v>46</v>
      </c>
      <c r="C4174" t="s">
        <v>19</v>
      </c>
      <c r="D4174" t="s">
        <v>46</v>
      </c>
      <c r="E4174" s="6" t="s">
        <v>16244</v>
      </c>
      <c r="F4174" t="s">
        <v>60</v>
      </c>
      <c r="G4174">
        <v>3</v>
      </c>
      <c r="H4174">
        <v>0</v>
      </c>
      <c r="I4174">
        <v>58</v>
      </c>
      <c r="J4174">
        <v>2</v>
      </c>
      <c r="K4174">
        <v>148.56</v>
      </c>
      <c r="L4174" t="str">
        <f t="shared" si="390"/>
        <v/>
      </c>
      <c r="M4174">
        <v>3</v>
      </c>
      <c r="N4174" t="str">
        <f t="shared" si="391"/>
        <v/>
      </c>
      <c r="O4174">
        <v>3</v>
      </c>
      <c r="P4174" s="11">
        <v>0</v>
      </c>
      <c r="Q4174" s="11">
        <v>3.4482758620689599E-2</v>
      </c>
      <c r="R4174" s="12">
        <v>49.52</v>
      </c>
      <c r="S4174" t="s">
        <v>22</v>
      </c>
      <c r="T4174">
        <v>0</v>
      </c>
      <c r="U4174">
        <f t="shared" si="392"/>
        <v>5</v>
      </c>
      <c r="V4174">
        <f t="shared" si="393"/>
        <v>1</v>
      </c>
      <c r="W4174">
        <f t="shared" si="394"/>
        <v>2</v>
      </c>
      <c r="X4174" t="str">
        <f t="shared" si="395"/>
        <v>512</v>
      </c>
      <c r="Y4174" t="str">
        <f>IF(Table1[[#This Row],[RFM_Score]]="555","Champion", IF(AND(J4174&gt;=4,V4174&gt;=4),"Loyal", IF(U4174&lt;=2,"At Risk", IF(W4174&gt;=4,"Potential Loyalist","Others"))))</f>
        <v>Others</v>
      </c>
    </row>
    <row r="4175" spans="1:25">
      <c r="A4175" t="s">
        <v>9666</v>
      </c>
      <c r="B4175">
        <v>59</v>
      </c>
      <c r="C4175" t="s">
        <v>19</v>
      </c>
      <c r="D4175" t="s">
        <v>25</v>
      </c>
      <c r="E4175" s="6" t="s">
        <v>16245</v>
      </c>
      <c r="F4175" t="s">
        <v>26</v>
      </c>
      <c r="G4175">
        <v>2</v>
      </c>
      <c r="H4175">
        <v>1</v>
      </c>
      <c r="I4175">
        <v>53</v>
      </c>
      <c r="J4175">
        <v>5</v>
      </c>
      <c r="K4175">
        <v>148.47999999999999</v>
      </c>
      <c r="L4175" t="str">
        <f t="shared" si="390"/>
        <v/>
      </c>
      <c r="M4175">
        <v>3</v>
      </c>
      <c r="N4175" t="str">
        <f t="shared" si="391"/>
        <v/>
      </c>
      <c r="O4175">
        <v>159</v>
      </c>
      <c r="P4175" s="11">
        <v>0.5</v>
      </c>
      <c r="Q4175" s="11">
        <v>9.4339622641509399E-2</v>
      </c>
      <c r="R4175" s="12">
        <v>49.493333333333297</v>
      </c>
      <c r="S4175" t="s">
        <v>22</v>
      </c>
      <c r="T4175">
        <v>1</v>
      </c>
      <c r="U4175">
        <f t="shared" si="392"/>
        <v>1</v>
      </c>
      <c r="V4175">
        <f t="shared" si="393"/>
        <v>1</v>
      </c>
      <c r="W4175">
        <f t="shared" si="394"/>
        <v>2</v>
      </c>
      <c r="X4175" t="str">
        <f t="shared" si="395"/>
        <v>112</v>
      </c>
      <c r="Y4175" t="str">
        <f>IF(Table1[[#This Row],[RFM_Score]]="555","Champion", IF(AND(J4175&gt;=4,V4175&gt;=4),"Loyal", IF(U4175&lt;=2,"At Risk", IF(W4175&gt;=4,"Potential Loyalist","Others"))))</f>
        <v>At Risk</v>
      </c>
    </row>
    <row r="4176" spans="1:25">
      <c r="A4176" t="s">
        <v>6448</v>
      </c>
      <c r="B4176">
        <v>33</v>
      </c>
      <c r="C4176" t="s">
        <v>19</v>
      </c>
      <c r="D4176" t="s">
        <v>41</v>
      </c>
      <c r="E4176" s="6" t="s">
        <v>16246</v>
      </c>
      <c r="F4176" t="s">
        <v>26</v>
      </c>
      <c r="G4176">
        <v>4</v>
      </c>
      <c r="H4176">
        <v>1</v>
      </c>
      <c r="I4176">
        <v>55</v>
      </c>
      <c r="J4176">
        <v>5</v>
      </c>
      <c r="K4176">
        <v>148.44</v>
      </c>
      <c r="L4176" t="str">
        <f t="shared" si="390"/>
        <v/>
      </c>
      <c r="M4176">
        <v>3</v>
      </c>
      <c r="N4176" t="str">
        <f t="shared" si="391"/>
        <v/>
      </c>
      <c r="O4176">
        <v>2</v>
      </c>
      <c r="P4176" s="11">
        <v>0.25</v>
      </c>
      <c r="Q4176" s="11">
        <v>9.0909090909090898E-2</v>
      </c>
      <c r="R4176" s="12">
        <v>49.48</v>
      </c>
      <c r="S4176" t="s">
        <v>22</v>
      </c>
      <c r="T4176">
        <v>0</v>
      </c>
      <c r="U4176">
        <f t="shared" si="392"/>
        <v>5</v>
      </c>
      <c r="V4176">
        <f t="shared" si="393"/>
        <v>1</v>
      </c>
      <c r="W4176">
        <f t="shared" si="394"/>
        <v>2</v>
      </c>
      <c r="X4176" t="str">
        <f t="shared" si="395"/>
        <v>512</v>
      </c>
      <c r="Y4176" t="str">
        <f>IF(Table1[[#This Row],[RFM_Score]]="555","Champion", IF(AND(J4176&gt;=4,V4176&gt;=4),"Loyal", IF(U4176&lt;=2,"At Risk", IF(W4176&gt;=4,"Potential Loyalist","Others"))))</f>
        <v>Others</v>
      </c>
    </row>
    <row r="4177" spans="1:25">
      <c r="A4177" t="s">
        <v>6668</v>
      </c>
      <c r="B4177">
        <v>40</v>
      </c>
      <c r="C4177" t="s">
        <v>19</v>
      </c>
      <c r="D4177" t="s">
        <v>46</v>
      </c>
      <c r="E4177" s="6" t="s">
        <v>16247</v>
      </c>
      <c r="F4177" t="s">
        <v>26</v>
      </c>
      <c r="G4177">
        <v>3</v>
      </c>
      <c r="H4177">
        <v>1</v>
      </c>
      <c r="I4177">
        <v>55</v>
      </c>
      <c r="J4177">
        <v>10</v>
      </c>
      <c r="K4177">
        <v>148.33000000000001</v>
      </c>
      <c r="L4177" t="str">
        <f t="shared" si="390"/>
        <v/>
      </c>
      <c r="M4177">
        <v>3</v>
      </c>
      <c r="N4177" t="str">
        <f t="shared" si="391"/>
        <v/>
      </c>
      <c r="O4177">
        <v>23</v>
      </c>
      <c r="P4177" s="11">
        <v>0.33333333333333298</v>
      </c>
      <c r="Q4177" s="11">
        <v>0.18181818181818099</v>
      </c>
      <c r="R4177" s="12">
        <v>49.4433333333333</v>
      </c>
      <c r="S4177" t="s">
        <v>22</v>
      </c>
      <c r="T4177">
        <v>0</v>
      </c>
      <c r="U4177">
        <f t="shared" si="392"/>
        <v>4</v>
      </c>
      <c r="V4177">
        <f t="shared" si="393"/>
        <v>1</v>
      </c>
      <c r="W4177">
        <f t="shared" si="394"/>
        <v>2</v>
      </c>
      <c r="X4177" t="str">
        <f t="shared" si="395"/>
        <v>412</v>
      </c>
      <c r="Y4177" t="str">
        <f>IF(Table1[[#This Row],[RFM_Score]]="555","Champion", IF(AND(J4177&gt;=4,V4177&gt;=4),"Loyal", IF(U4177&lt;=2,"At Risk", IF(W4177&gt;=4,"Potential Loyalist","Others"))))</f>
        <v>Others</v>
      </c>
    </row>
    <row r="4178" spans="1:25">
      <c r="A4178" t="s">
        <v>4890</v>
      </c>
      <c r="B4178">
        <v>36</v>
      </c>
      <c r="C4178" t="s">
        <v>24</v>
      </c>
      <c r="D4178" t="s">
        <v>29</v>
      </c>
      <c r="E4178" s="6" t="s">
        <v>16248</v>
      </c>
      <c r="F4178" t="s">
        <v>37</v>
      </c>
      <c r="G4178">
        <v>6</v>
      </c>
      <c r="H4178">
        <v>3</v>
      </c>
      <c r="I4178">
        <v>39</v>
      </c>
      <c r="J4178">
        <v>3</v>
      </c>
      <c r="K4178">
        <v>148.16999999999999</v>
      </c>
      <c r="L4178" t="str">
        <f t="shared" si="390"/>
        <v/>
      </c>
      <c r="M4178">
        <v>3</v>
      </c>
      <c r="N4178" t="str">
        <f t="shared" si="391"/>
        <v/>
      </c>
      <c r="O4178">
        <v>4</v>
      </c>
      <c r="P4178" s="11">
        <v>0.5</v>
      </c>
      <c r="Q4178" s="11">
        <v>7.69230769230769E-2</v>
      </c>
      <c r="R4178" s="12">
        <v>49.389999999999901</v>
      </c>
      <c r="S4178" t="s">
        <v>22</v>
      </c>
      <c r="T4178">
        <v>0</v>
      </c>
      <c r="U4178">
        <f t="shared" si="392"/>
        <v>5</v>
      </c>
      <c r="V4178">
        <f t="shared" si="393"/>
        <v>1</v>
      </c>
      <c r="W4178">
        <f t="shared" si="394"/>
        <v>2</v>
      </c>
      <c r="X4178" t="str">
        <f t="shared" si="395"/>
        <v>512</v>
      </c>
      <c r="Y4178" t="str">
        <f>IF(Table1[[#This Row],[RFM_Score]]="555","Champion", IF(AND(J4178&gt;=4,V4178&gt;=4),"Loyal", IF(U4178&lt;=2,"At Risk", IF(W4178&gt;=4,"Potential Loyalist","Others"))))</f>
        <v>Others</v>
      </c>
    </row>
    <row r="4179" spans="1:25">
      <c r="A4179" t="s">
        <v>698</v>
      </c>
      <c r="B4179">
        <v>28</v>
      </c>
      <c r="C4179" t="s">
        <v>24</v>
      </c>
      <c r="D4179" t="s">
        <v>25</v>
      </c>
      <c r="E4179" s="6" t="s">
        <v>16249</v>
      </c>
      <c r="F4179" t="s">
        <v>37</v>
      </c>
      <c r="G4179">
        <v>3</v>
      </c>
      <c r="H4179">
        <v>1</v>
      </c>
      <c r="I4179">
        <v>46</v>
      </c>
      <c r="J4179">
        <v>1</v>
      </c>
      <c r="K4179">
        <v>148.07</v>
      </c>
      <c r="L4179" t="str">
        <f t="shared" si="390"/>
        <v/>
      </c>
      <c r="M4179">
        <v>3</v>
      </c>
      <c r="N4179" t="str">
        <f t="shared" si="391"/>
        <v/>
      </c>
      <c r="O4179">
        <v>2</v>
      </c>
      <c r="P4179" s="11">
        <v>0.33333333333333298</v>
      </c>
      <c r="Q4179" s="11">
        <v>2.1739130434782601E-2</v>
      </c>
      <c r="R4179" s="12">
        <v>49.356666666666598</v>
      </c>
      <c r="S4179" t="s">
        <v>22</v>
      </c>
      <c r="T4179">
        <v>0</v>
      </c>
      <c r="U4179">
        <f t="shared" si="392"/>
        <v>5</v>
      </c>
      <c r="V4179">
        <f t="shared" si="393"/>
        <v>1</v>
      </c>
      <c r="W4179">
        <f t="shared" si="394"/>
        <v>2</v>
      </c>
      <c r="X4179" t="str">
        <f t="shared" si="395"/>
        <v>512</v>
      </c>
      <c r="Y4179" t="str">
        <f>IF(Table1[[#This Row],[RFM_Score]]="555","Champion", IF(AND(J4179&gt;=4,V4179&gt;=4),"Loyal", IF(U4179&lt;=2,"At Risk", IF(W4179&gt;=4,"Potential Loyalist","Others"))))</f>
        <v>Others</v>
      </c>
    </row>
    <row r="4180" spans="1:25">
      <c r="A4180" t="s">
        <v>10854</v>
      </c>
      <c r="B4180">
        <v>37</v>
      </c>
      <c r="C4180" t="s">
        <v>19</v>
      </c>
      <c r="D4180" t="s">
        <v>25</v>
      </c>
      <c r="E4180" s="6" t="s">
        <v>16250</v>
      </c>
      <c r="F4180" t="s">
        <v>62</v>
      </c>
      <c r="G4180">
        <v>1</v>
      </c>
      <c r="H4180">
        <v>1</v>
      </c>
      <c r="I4180">
        <v>38</v>
      </c>
      <c r="J4180">
        <v>0</v>
      </c>
      <c r="K4180">
        <v>147.74</v>
      </c>
      <c r="L4180" t="str">
        <f t="shared" si="390"/>
        <v/>
      </c>
      <c r="M4180">
        <v>3</v>
      </c>
      <c r="N4180" t="str">
        <f t="shared" si="391"/>
        <v/>
      </c>
      <c r="O4180">
        <v>24</v>
      </c>
      <c r="P4180" s="11">
        <v>1</v>
      </c>
      <c r="Q4180" s="11">
        <v>0</v>
      </c>
      <c r="R4180" s="12">
        <v>49.246666666666599</v>
      </c>
      <c r="S4180" t="s">
        <v>22</v>
      </c>
      <c r="T4180">
        <v>0</v>
      </c>
      <c r="U4180">
        <f t="shared" si="392"/>
        <v>4</v>
      </c>
      <c r="V4180">
        <f t="shared" si="393"/>
        <v>1</v>
      </c>
      <c r="W4180">
        <f t="shared" si="394"/>
        <v>2</v>
      </c>
      <c r="X4180" t="str">
        <f t="shared" si="395"/>
        <v>412</v>
      </c>
      <c r="Y4180" t="str">
        <f>IF(Table1[[#This Row],[RFM_Score]]="555","Champion", IF(AND(J4180&gt;=4,V4180&gt;=4),"Loyal", IF(U4180&lt;=2,"At Risk", IF(W4180&gt;=4,"Potential Loyalist","Others"))))</f>
        <v>Others</v>
      </c>
    </row>
    <row r="4181" spans="1:25">
      <c r="A4181" t="s">
        <v>7853</v>
      </c>
      <c r="B4181">
        <v>28</v>
      </c>
      <c r="C4181" t="s">
        <v>24</v>
      </c>
      <c r="D4181" t="s">
        <v>29</v>
      </c>
      <c r="E4181" s="6" t="s">
        <v>16251</v>
      </c>
      <c r="F4181" t="s">
        <v>21</v>
      </c>
      <c r="G4181">
        <v>2</v>
      </c>
      <c r="H4181">
        <v>1</v>
      </c>
      <c r="I4181">
        <v>49</v>
      </c>
      <c r="J4181">
        <v>4</v>
      </c>
      <c r="K4181">
        <v>147.71</v>
      </c>
      <c r="L4181" t="str">
        <f t="shared" si="390"/>
        <v/>
      </c>
      <c r="M4181">
        <v>3</v>
      </c>
      <c r="N4181" t="str">
        <f t="shared" si="391"/>
        <v/>
      </c>
      <c r="O4181">
        <v>2</v>
      </c>
      <c r="P4181" s="11">
        <v>0.5</v>
      </c>
      <c r="Q4181" s="11">
        <v>8.16326530612244E-2</v>
      </c>
      <c r="R4181" s="12">
        <v>49.236666666666601</v>
      </c>
      <c r="S4181" t="s">
        <v>22</v>
      </c>
      <c r="T4181">
        <v>0</v>
      </c>
      <c r="U4181">
        <f t="shared" si="392"/>
        <v>5</v>
      </c>
      <c r="V4181">
        <f t="shared" si="393"/>
        <v>1</v>
      </c>
      <c r="W4181">
        <f t="shared" si="394"/>
        <v>2</v>
      </c>
      <c r="X4181" t="str">
        <f t="shared" si="395"/>
        <v>512</v>
      </c>
      <c r="Y4181" t="str">
        <f>IF(Table1[[#This Row],[RFM_Score]]="555","Champion", IF(AND(J4181&gt;=4,V4181&gt;=4),"Loyal", IF(U4181&lt;=2,"At Risk", IF(W4181&gt;=4,"Potential Loyalist","Others"))))</f>
        <v>Others</v>
      </c>
    </row>
    <row r="4182" spans="1:25">
      <c r="A4182" t="s">
        <v>8162</v>
      </c>
      <c r="B4182">
        <v>45</v>
      </c>
      <c r="C4182" t="s">
        <v>19</v>
      </c>
      <c r="D4182" t="s">
        <v>35</v>
      </c>
      <c r="E4182" s="6" t="s">
        <v>16252</v>
      </c>
      <c r="F4182" t="s">
        <v>37</v>
      </c>
      <c r="G4182">
        <v>7</v>
      </c>
      <c r="H4182">
        <v>2</v>
      </c>
      <c r="I4182">
        <v>51</v>
      </c>
      <c r="J4182">
        <v>6</v>
      </c>
      <c r="K4182">
        <v>147.61000000000001</v>
      </c>
      <c r="L4182" t="str">
        <f t="shared" si="390"/>
        <v/>
      </c>
      <c r="M4182">
        <v>3</v>
      </c>
      <c r="N4182" t="str">
        <f t="shared" si="391"/>
        <v/>
      </c>
      <c r="O4182">
        <v>68</v>
      </c>
      <c r="P4182" s="11">
        <v>0.28571428571428498</v>
      </c>
      <c r="Q4182" s="11">
        <v>0.11764705882352899</v>
      </c>
      <c r="R4182" s="12">
        <v>49.203333333333298</v>
      </c>
      <c r="S4182" t="s">
        <v>22</v>
      </c>
      <c r="T4182">
        <v>0</v>
      </c>
      <c r="U4182">
        <f t="shared" si="392"/>
        <v>3</v>
      </c>
      <c r="V4182">
        <f t="shared" si="393"/>
        <v>1</v>
      </c>
      <c r="W4182">
        <f t="shared" si="394"/>
        <v>2</v>
      </c>
      <c r="X4182" t="str">
        <f t="shared" si="395"/>
        <v>312</v>
      </c>
      <c r="Y4182" t="str">
        <f>IF(Table1[[#This Row],[RFM_Score]]="555","Champion", IF(AND(J4182&gt;=4,V4182&gt;=4),"Loyal", IF(U4182&lt;=2,"At Risk", IF(W4182&gt;=4,"Potential Loyalist","Others"))))</f>
        <v>Others</v>
      </c>
    </row>
    <row r="4183" spans="1:25">
      <c r="A4183" t="s">
        <v>8560</v>
      </c>
      <c r="B4183">
        <v>22</v>
      </c>
      <c r="C4183" t="s">
        <v>19</v>
      </c>
      <c r="D4183" t="s">
        <v>25</v>
      </c>
      <c r="E4183" s="6" t="s">
        <v>16253</v>
      </c>
      <c r="F4183" t="s">
        <v>26</v>
      </c>
      <c r="G4183">
        <v>4</v>
      </c>
      <c r="H4183">
        <v>1</v>
      </c>
      <c r="I4183">
        <v>59</v>
      </c>
      <c r="J4183">
        <v>3</v>
      </c>
      <c r="K4183">
        <v>147.38999999999999</v>
      </c>
      <c r="L4183" t="str">
        <f t="shared" si="390"/>
        <v/>
      </c>
      <c r="M4183">
        <v>3</v>
      </c>
      <c r="N4183" t="str">
        <f t="shared" si="391"/>
        <v/>
      </c>
      <c r="O4183">
        <v>19</v>
      </c>
      <c r="P4183" s="11">
        <v>0.25</v>
      </c>
      <c r="Q4183" s="11">
        <v>5.0847457627118599E-2</v>
      </c>
      <c r="R4183" s="12">
        <v>49.129999999999903</v>
      </c>
      <c r="S4183" t="s">
        <v>22</v>
      </c>
      <c r="T4183">
        <v>0</v>
      </c>
      <c r="U4183">
        <f t="shared" si="392"/>
        <v>5</v>
      </c>
      <c r="V4183">
        <f t="shared" si="393"/>
        <v>1</v>
      </c>
      <c r="W4183">
        <f t="shared" si="394"/>
        <v>2</v>
      </c>
      <c r="X4183" t="str">
        <f t="shared" si="395"/>
        <v>512</v>
      </c>
      <c r="Y4183" t="str">
        <f>IF(Table1[[#This Row],[RFM_Score]]="555","Champion", IF(AND(J4183&gt;=4,V4183&gt;=4),"Loyal", IF(U4183&lt;=2,"At Risk", IF(W4183&gt;=4,"Potential Loyalist","Others"))))</f>
        <v>Others</v>
      </c>
    </row>
    <row r="4184" spans="1:25">
      <c r="A4184" t="s">
        <v>7718</v>
      </c>
      <c r="B4184">
        <v>25</v>
      </c>
      <c r="C4184" t="s">
        <v>24</v>
      </c>
      <c r="D4184" t="s">
        <v>41</v>
      </c>
      <c r="E4184" s="6" t="s">
        <v>16254</v>
      </c>
      <c r="F4184" t="s">
        <v>30</v>
      </c>
      <c r="G4184">
        <v>0</v>
      </c>
      <c r="H4184">
        <v>0</v>
      </c>
      <c r="I4184">
        <v>54</v>
      </c>
      <c r="J4184">
        <v>2</v>
      </c>
      <c r="K4184">
        <v>147.33000000000001</v>
      </c>
      <c r="L4184" t="str">
        <f t="shared" si="390"/>
        <v/>
      </c>
      <c r="M4184">
        <v>3</v>
      </c>
      <c r="N4184" t="str">
        <f t="shared" si="391"/>
        <v/>
      </c>
      <c r="O4184">
        <v>24</v>
      </c>
      <c r="P4184" s="11">
        <v>0</v>
      </c>
      <c r="Q4184" s="11">
        <v>3.7037037037037E-2</v>
      </c>
      <c r="R4184" s="12">
        <v>49.11</v>
      </c>
      <c r="S4184" t="s">
        <v>22</v>
      </c>
      <c r="T4184">
        <v>0</v>
      </c>
      <c r="U4184">
        <f t="shared" si="392"/>
        <v>4</v>
      </c>
      <c r="V4184">
        <f t="shared" si="393"/>
        <v>1</v>
      </c>
      <c r="W4184">
        <f t="shared" si="394"/>
        <v>2</v>
      </c>
      <c r="X4184" t="str">
        <f t="shared" si="395"/>
        <v>412</v>
      </c>
      <c r="Y4184" t="str">
        <f>IF(Table1[[#This Row],[RFM_Score]]="555","Champion", IF(AND(J4184&gt;=4,V4184&gt;=4),"Loyal", IF(U4184&lt;=2,"At Risk", IF(W4184&gt;=4,"Potential Loyalist","Others"))))</f>
        <v>Others</v>
      </c>
    </row>
    <row r="4185" spans="1:25">
      <c r="A4185" t="s">
        <v>8447</v>
      </c>
      <c r="B4185">
        <v>33</v>
      </c>
      <c r="C4185" t="s">
        <v>24</v>
      </c>
      <c r="D4185" t="s">
        <v>25</v>
      </c>
      <c r="E4185" s="6" t="s">
        <v>16255</v>
      </c>
      <c r="F4185" t="s">
        <v>26</v>
      </c>
      <c r="G4185">
        <v>1</v>
      </c>
      <c r="H4185">
        <v>0</v>
      </c>
      <c r="I4185">
        <v>40</v>
      </c>
      <c r="J4185">
        <v>3</v>
      </c>
      <c r="K4185">
        <v>147.1</v>
      </c>
      <c r="L4185" t="str">
        <f t="shared" si="390"/>
        <v/>
      </c>
      <c r="M4185">
        <v>3</v>
      </c>
      <c r="N4185" t="str">
        <f t="shared" si="391"/>
        <v/>
      </c>
      <c r="O4185">
        <v>21</v>
      </c>
      <c r="P4185" s="11">
        <v>0</v>
      </c>
      <c r="Q4185" s="11">
        <v>7.4999999999999997E-2</v>
      </c>
      <c r="R4185" s="12">
        <v>49.033333333333303</v>
      </c>
      <c r="S4185" t="s">
        <v>22</v>
      </c>
      <c r="T4185">
        <v>0</v>
      </c>
      <c r="U4185">
        <f t="shared" si="392"/>
        <v>4</v>
      </c>
      <c r="V4185">
        <f t="shared" si="393"/>
        <v>1</v>
      </c>
      <c r="W4185">
        <f t="shared" si="394"/>
        <v>2</v>
      </c>
      <c r="X4185" t="str">
        <f t="shared" si="395"/>
        <v>412</v>
      </c>
      <c r="Y4185" t="str">
        <f>IF(Table1[[#This Row],[RFM_Score]]="555","Champion", IF(AND(J4185&gt;=4,V4185&gt;=4),"Loyal", IF(U4185&lt;=2,"At Risk", IF(W4185&gt;=4,"Potential Loyalist","Others"))))</f>
        <v>Others</v>
      </c>
    </row>
    <row r="4186" spans="1:25">
      <c r="A4186" t="s">
        <v>5784</v>
      </c>
      <c r="B4186">
        <v>37</v>
      </c>
      <c r="C4186" t="s">
        <v>24</v>
      </c>
      <c r="D4186" t="s">
        <v>25</v>
      </c>
      <c r="E4186" s="6" t="s">
        <v>16256</v>
      </c>
      <c r="F4186" t="s">
        <v>30</v>
      </c>
      <c r="G4186">
        <v>1</v>
      </c>
      <c r="H4186">
        <v>0</v>
      </c>
      <c r="I4186">
        <v>44</v>
      </c>
      <c r="J4186">
        <v>5</v>
      </c>
      <c r="K4186">
        <v>146.96</v>
      </c>
      <c r="L4186" t="str">
        <f t="shared" si="390"/>
        <v/>
      </c>
      <c r="M4186">
        <v>3</v>
      </c>
      <c r="N4186" t="str">
        <f t="shared" si="391"/>
        <v/>
      </c>
      <c r="O4186">
        <v>35</v>
      </c>
      <c r="P4186" s="11">
        <v>0</v>
      </c>
      <c r="Q4186" s="11">
        <v>0.11363636363636299</v>
      </c>
      <c r="R4186" s="12">
        <v>48.986666666666601</v>
      </c>
      <c r="S4186" t="s">
        <v>22</v>
      </c>
      <c r="T4186">
        <v>0</v>
      </c>
      <c r="U4186">
        <f t="shared" si="392"/>
        <v>4</v>
      </c>
      <c r="V4186">
        <f t="shared" si="393"/>
        <v>1</v>
      </c>
      <c r="W4186">
        <f t="shared" si="394"/>
        <v>2</v>
      </c>
      <c r="X4186" t="str">
        <f t="shared" si="395"/>
        <v>412</v>
      </c>
      <c r="Y4186" t="str">
        <f>IF(Table1[[#This Row],[RFM_Score]]="555","Champion", IF(AND(J4186&gt;=4,V4186&gt;=4),"Loyal", IF(U4186&lt;=2,"At Risk", IF(W4186&gt;=4,"Potential Loyalist","Others"))))</f>
        <v>Others</v>
      </c>
    </row>
    <row r="4187" spans="1:25">
      <c r="A4187" t="s">
        <v>9831</v>
      </c>
      <c r="B4187">
        <v>27</v>
      </c>
      <c r="C4187" t="s">
        <v>24</v>
      </c>
      <c r="D4187" t="s">
        <v>25</v>
      </c>
      <c r="E4187" s="6" t="s">
        <v>16257</v>
      </c>
      <c r="F4187" t="s">
        <v>60</v>
      </c>
      <c r="G4187">
        <v>3</v>
      </c>
      <c r="H4187">
        <v>1</v>
      </c>
      <c r="I4187">
        <v>47</v>
      </c>
      <c r="J4187">
        <v>3</v>
      </c>
      <c r="K4187">
        <v>146.94</v>
      </c>
      <c r="L4187" t="str">
        <f t="shared" si="390"/>
        <v/>
      </c>
      <c r="M4187">
        <v>3</v>
      </c>
      <c r="N4187" t="str">
        <f t="shared" si="391"/>
        <v/>
      </c>
      <c r="O4187">
        <v>68</v>
      </c>
      <c r="P4187" s="11">
        <v>0.33333333333333298</v>
      </c>
      <c r="Q4187" s="11">
        <v>6.3829787234042507E-2</v>
      </c>
      <c r="R4187" s="12">
        <v>48.98</v>
      </c>
      <c r="S4187" t="s">
        <v>22</v>
      </c>
      <c r="T4187">
        <v>0</v>
      </c>
      <c r="U4187">
        <f t="shared" si="392"/>
        <v>3</v>
      </c>
      <c r="V4187">
        <f t="shared" si="393"/>
        <v>1</v>
      </c>
      <c r="W4187">
        <f t="shared" si="394"/>
        <v>2</v>
      </c>
      <c r="X4187" t="str">
        <f t="shared" si="395"/>
        <v>312</v>
      </c>
      <c r="Y4187" t="str">
        <f>IF(Table1[[#This Row],[RFM_Score]]="555","Champion", IF(AND(J4187&gt;=4,V4187&gt;=4),"Loyal", IF(U4187&lt;=2,"At Risk", IF(W4187&gt;=4,"Potential Loyalist","Others"))))</f>
        <v>Others</v>
      </c>
    </row>
    <row r="4188" spans="1:25">
      <c r="A4188" t="s">
        <v>1832</v>
      </c>
      <c r="B4188">
        <v>25</v>
      </c>
      <c r="C4188" t="s">
        <v>19</v>
      </c>
      <c r="D4188" t="s">
        <v>25</v>
      </c>
      <c r="E4188" s="6" t="s">
        <v>16258</v>
      </c>
      <c r="F4188" t="s">
        <v>21</v>
      </c>
      <c r="G4188">
        <v>3</v>
      </c>
      <c r="H4188">
        <v>2</v>
      </c>
      <c r="I4188">
        <v>41</v>
      </c>
      <c r="J4188">
        <v>2</v>
      </c>
      <c r="K4188">
        <v>146.93</v>
      </c>
      <c r="L4188" t="str">
        <f t="shared" si="390"/>
        <v/>
      </c>
      <c r="M4188">
        <v>3</v>
      </c>
      <c r="N4188" t="str">
        <f t="shared" si="391"/>
        <v/>
      </c>
      <c r="O4188">
        <v>65</v>
      </c>
      <c r="P4188" s="11">
        <v>0.66666666666666596</v>
      </c>
      <c r="Q4188" s="11">
        <v>4.8780487804878002E-2</v>
      </c>
      <c r="R4188" s="12">
        <v>48.976666666666603</v>
      </c>
      <c r="S4188" t="s">
        <v>22</v>
      </c>
      <c r="T4188">
        <v>0</v>
      </c>
      <c r="U4188">
        <f t="shared" si="392"/>
        <v>3</v>
      </c>
      <c r="V4188">
        <f t="shared" si="393"/>
        <v>1</v>
      </c>
      <c r="W4188">
        <f t="shared" si="394"/>
        <v>2</v>
      </c>
      <c r="X4188" t="str">
        <f t="shared" si="395"/>
        <v>312</v>
      </c>
      <c r="Y4188" t="str">
        <f>IF(Table1[[#This Row],[RFM_Score]]="555","Champion", IF(AND(J4188&gt;=4,V4188&gt;=4),"Loyal", IF(U4188&lt;=2,"At Risk", IF(W4188&gt;=4,"Potential Loyalist","Others"))))</f>
        <v>Others</v>
      </c>
    </row>
    <row r="4189" spans="1:25">
      <c r="A4189" t="s">
        <v>8743</v>
      </c>
      <c r="B4189">
        <v>37</v>
      </c>
      <c r="C4189" t="s">
        <v>19</v>
      </c>
      <c r="D4189" t="s">
        <v>49</v>
      </c>
      <c r="E4189" s="6" t="s">
        <v>16259</v>
      </c>
      <c r="F4189" t="s">
        <v>30</v>
      </c>
      <c r="G4189">
        <v>3</v>
      </c>
      <c r="H4189">
        <v>0</v>
      </c>
      <c r="I4189">
        <v>47</v>
      </c>
      <c r="J4189">
        <v>2</v>
      </c>
      <c r="K4189">
        <v>146.76</v>
      </c>
      <c r="L4189" t="str">
        <f t="shared" si="390"/>
        <v/>
      </c>
      <c r="M4189">
        <v>3</v>
      </c>
      <c r="N4189" t="str">
        <f t="shared" si="391"/>
        <v/>
      </c>
      <c r="O4189">
        <v>27</v>
      </c>
      <c r="P4189" s="11">
        <v>0</v>
      </c>
      <c r="Q4189" s="11">
        <v>4.2553191489361701E-2</v>
      </c>
      <c r="R4189" s="12">
        <v>48.919999999999902</v>
      </c>
      <c r="S4189" t="s">
        <v>22</v>
      </c>
      <c r="T4189">
        <v>0</v>
      </c>
      <c r="U4189">
        <f t="shared" si="392"/>
        <v>4</v>
      </c>
      <c r="V4189">
        <f t="shared" si="393"/>
        <v>1</v>
      </c>
      <c r="W4189">
        <f t="shared" si="394"/>
        <v>2</v>
      </c>
      <c r="X4189" t="str">
        <f t="shared" si="395"/>
        <v>412</v>
      </c>
      <c r="Y4189" t="str">
        <f>IF(Table1[[#This Row],[RFM_Score]]="555","Champion", IF(AND(J4189&gt;=4,V4189&gt;=4),"Loyal", IF(U4189&lt;=2,"At Risk", IF(W4189&gt;=4,"Potential Loyalist","Others"))))</f>
        <v>Others</v>
      </c>
    </row>
    <row r="4190" spans="1:25">
      <c r="A4190" t="s">
        <v>4645</v>
      </c>
      <c r="B4190">
        <v>43</v>
      </c>
      <c r="C4190" t="s">
        <v>24</v>
      </c>
      <c r="D4190" t="s">
        <v>29</v>
      </c>
      <c r="E4190" s="6" t="s">
        <v>16260</v>
      </c>
      <c r="F4190" t="s">
        <v>21</v>
      </c>
      <c r="G4190">
        <v>4</v>
      </c>
      <c r="H4190">
        <v>1</v>
      </c>
      <c r="I4190">
        <v>47</v>
      </c>
      <c r="J4190">
        <v>2</v>
      </c>
      <c r="K4190">
        <v>146.46</v>
      </c>
      <c r="L4190" t="str">
        <f t="shared" si="390"/>
        <v/>
      </c>
      <c r="M4190">
        <v>3</v>
      </c>
      <c r="N4190" t="str">
        <f t="shared" si="391"/>
        <v/>
      </c>
      <c r="O4190">
        <v>23</v>
      </c>
      <c r="P4190" s="11">
        <v>0.25</v>
      </c>
      <c r="Q4190" s="11">
        <v>4.2553191489361701E-2</v>
      </c>
      <c r="R4190" s="12">
        <v>48.82</v>
      </c>
      <c r="S4190" t="s">
        <v>22</v>
      </c>
      <c r="T4190">
        <v>0</v>
      </c>
      <c r="U4190">
        <f t="shared" si="392"/>
        <v>4</v>
      </c>
      <c r="V4190">
        <f t="shared" si="393"/>
        <v>1</v>
      </c>
      <c r="W4190">
        <f t="shared" si="394"/>
        <v>2</v>
      </c>
      <c r="X4190" t="str">
        <f t="shared" si="395"/>
        <v>412</v>
      </c>
      <c r="Y4190" t="str">
        <f>IF(Table1[[#This Row],[RFM_Score]]="555","Champion", IF(AND(J4190&gt;=4,V4190&gt;=4),"Loyal", IF(U4190&lt;=2,"At Risk", IF(W4190&gt;=4,"Potential Loyalist","Others"))))</f>
        <v>Others</v>
      </c>
    </row>
    <row r="4191" spans="1:25">
      <c r="A4191" t="s">
        <v>7920</v>
      </c>
      <c r="B4191">
        <v>34</v>
      </c>
      <c r="C4191" t="s">
        <v>24</v>
      </c>
      <c r="D4191" t="s">
        <v>25</v>
      </c>
      <c r="E4191" s="6" t="s">
        <v>16261</v>
      </c>
      <c r="F4191" t="s">
        <v>26</v>
      </c>
      <c r="G4191">
        <v>4</v>
      </c>
      <c r="H4191">
        <v>1</v>
      </c>
      <c r="I4191">
        <v>54</v>
      </c>
      <c r="J4191">
        <v>4</v>
      </c>
      <c r="K4191">
        <v>146.41999999999999</v>
      </c>
      <c r="L4191" t="str">
        <f t="shared" si="390"/>
        <v/>
      </c>
      <c r="M4191">
        <v>3</v>
      </c>
      <c r="N4191" t="str">
        <f t="shared" si="391"/>
        <v/>
      </c>
      <c r="O4191">
        <v>6</v>
      </c>
      <c r="P4191" s="11">
        <v>0.25</v>
      </c>
      <c r="Q4191" s="11">
        <v>7.4074074074074001E-2</v>
      </c>
      <c r="R4191" s="12">
        <v>48.806666666666601</v>
      </c>
      <c r="S4191" t="s">
        <v>22</v>
      </c>
      <c r="T4191">
        <v>0</v>
      </c>
      <c r="U4191">
        <f t="shared" si="392"/>
        <v>5</v>
      </c>
      <c r="V4191">
        <f t="shared" si="393"/>
        <v>1</v>
      </c>
      <c r="W4191">
        <f t="shared" si="394"/>
        <v>2</v>
      </c>
      <c r="X4191" t="str">
        <f t="shared" si="395"/>
        <v>512</v>
      </c>
      <c r="Y4191" t="str">
        <f>IF(Table1[[#This Row],[RFM_Score]]="555","Champion", IF(AND(J4191&gt;=4,V4191&gt;=4),"Loyal", IF(U4191&lt;=2,"At Risk", IF(W4191&gt;=4,"Potential Loyalist","Others"))))</f>
        <v>Others</v>
      </c>
    </row>
    <row r="4192" spans="1:25">
      <c r="A4192" t="s">
        <v>8677</v>
      </c>
      <c r="B4192">
        <v>54</v>
      </c>
      <c r="C4192" t="s">
        <v>19</v>
      </c>
      <c r="D4192" t="s">
        <v>41</v>
      </c>
      <c r="E4192" s="6" t="s">
        <v>16262</v>
      </c>
      <c r="F4192" t="s">
        <v>21</v>
      </c>
      <c r="G4192">
        <v>4</v>
      </c>
      <c r="H4192">
        <v>1</v>
      </c>
      <c r="I4192">
        <v>34</v>
      </c>
      <c r="J4192">
        <v>2</v>
      </c>
      <c r="K4192">
        <v>146.41999999999999</v>
      </c>
      <c r="L4192" t="str">
        <f t="shared" si="390"/>
        <v/>
      </c>
      <c r="M4192">
        <v>3</v>
      </c>
      <c r="N4192" t="str">
        <f t="shared" si="391"/>
        <v/>
      </c>
      <c r="O4192">
        <v>169</v>
      </c>
      <c r="P4192" s="11">
        <v>0.25</v>
      </c>
      <c r="Q4192" s="11">
        <v>5.8823529411764698E-2</v>
      </c>
      <c r="R4192" s="12">
        <v>48.806666666666601</v>
      </c>
      <c r="S4192" t="s">
        <v>22</v>
      </c>
      <c r="T4192">
        <v>1</v>
      </c>
      <c r="U4192">
        <f t="shared" si="392"/>
        <v>1</v>
      </c>
      <c r="V4192">
        <f t="shared" si="393"/>
        <v>1</v>
      </c>
      <c r="W4192">
        <f t="shared" si="394"/>
        <v>2</v>
      </c>
      <c r="X4192" t="str">
        <f t="shared" si="395"/>
        <v>112</v>
      </c>
      <c r="Y4192" t="str">
        <f>IF(Table1[[#This Row],[RFM_Score]]="555","Champion", IF(AND(J4192&gt;=4,V4192&gt;=4),"Loyal", IF(U4192&lt;=2,"At Risk", IF(W4192&gt;=4,"Potential Loyalist","Others"))))</f>
        <v>At Risk</v>
      </c>
    </row>
    <row r="4193" spans="1:25">
      <c r="A4193" t="s">
        <v>2585</v>
      </c>
      <c r="B4193">
        <v>47</v>
      </c>
      <c r="C4193" t="s">
        <v>19</v>
      </c>
      <c r="D4193" t="s">
        <v>25</v>
      </c>
      <c r="E4193" s="6" t="s">
        <v>16263</v>
      </c>
      <c r="F4193" t="s">
        <v>37</v>
      </c>
      <c r="G4193">
        <v>3</v>
      </c>
      <c r="H4193">
        <v>0</v>
      </c>
      <c r="I4193">
        <v>57</v>
      </c>
      <c r="J4193">
        <v>3</v>
      </c>
      <c r="K4193">
        <v>146.28</v>
      </c>
      <c r="L4193" t="str">
        <f t="shared" si="390"/>
        <v/>
      </c>
      <c r="M4193">
        <v>3</v>
      </c>
      <c r="N4193" t="str">
        <f t="shared" si="391"/>
        <v/>
      </c>
      <c r="O4193">
        <v>120</v>
      </c>
      <c r="P4193" s="11">
        <v>0</v>
      </c>
      <c r="Q4193" s="11">
        <v>5.2631578947368397E-2</v>
      </c>
      <c r="R4193" s="12">
        <v>48.76</v>
      </c>
      <c r="S4193" t="s">
        <v>22</v>
      </c>
      <c r="T4193">
        <v>0</v>
      </c>
      <c r="U4193">
        <f t="shared" si="392"/>
        <v>1</v>
      </c>
      <c r="V4193">
        <f t="shared" si="393"/>
        <v>1</v>
      </c>
      <c r="W4193">
        <f t="shared" si="394"/>
        <v>2</v>
      </c>
      <c r="X4193" t="str">
        <f t="shared" si="395"/>
        <v>112</v>
      </c>
      <c r="Y4193" t="str">
        <f>IF(Table1[[#This Row],[RFM_Score]]="555","Champion", IF(AND(J4193&gt;=4,V4193&gt;=4),"Loyal", IF(U4193&lt;=2,"At Risk", IF(W4193&gt;=4,"Potential Loyalist","Others"))))</f>
        <v>At Risk</v>
      </c>
    </row>
    <row r="4194" spans="1:25">
      <c r="A4194" t="s">
        <v>713</v>
      </c>
      <c r="B4194">
        <v>21</v>
      </c>
      <c r="C4194" t="s">
        <v>24</v>
      </c>
      <c r="D4194" t="s">
        <v>41</v>
      </c>
      <c r="E4194" s="6" t="s">
        <v>16264</v>
      </c>
      <c r="F4194" t="s">
        <v>30</v>
      </c>
      <c r="G4194">
        <v>1</v>
      </c>
      <c r="H4194">
        <v>1</v>
      </c>
      <c r="I4194">
        <v>38</v>
      </c>
      <c r="J4194">
        <v>1</v>
      </c>
      <c r="K4194">
        <v>146.22999999999999</v>
      </c>
      <c r="L4194" t="str">
        <f t="shared" si="390"/>
        <v/>
      </c>
      <c r="M4194">
        <v>3</v>
      </c>
      <c r="N4194" t="str">
        <f t="shared" si="391"/>
        <v/>
      </c>
      <c r="O4194">
        <v>6</v>
      </c>
      <c r="P4194" s="11">
        <v>1</v>
      </c>
      <c r="Q4194" s="11">
        <v>2.6315789473684199E-2</v>
      </c>
      <c r="R4194" s="12">
        <v>48.743333333333297</v>
      </c>
      <c r="S4194" t="s">
        <v>22</v>
      </c>
      <c r="T4194">
        <v>0</v>
      </c>
      <c r="U4194">
        <f t="shared" si="392"/>
        <v>5</v>
      </c>
      <c r="V4194">
        <f t="shared" si="393"/>
        <v>1</v>
      </c>
      <c r="W4194">
        <f t="shared" si="394"/>
        <v>2</v>
      </c>
      <c r="X4194" t="str">
        <f t="shared" si="395"/>
        <v>512</v>
      </c>
      <c r="Y4194" t="str">
        <f>IF(Table1[[#This Row],[RFM_Score]]="555","Champion", IF(AND(J4194&gt;=4,V4194&gt;=4),"Loyal", IF(U4194&lt;=2,"At Risk", IF(W4194&gt;=4,"Potential Loyalist","Others"))))</f>
        <v>Others</v>
      </c>
    </row>
    <row r="4195" spans="1:25">
      <c r="A4195" t="s">
        <v>9492</v>
      </c>
      <c r="B4195">
        <v>26</v>
      </c>
      <c r="C4195" t="s">
        <v>24</v>
      </c>
      <c r="D4195" t="s">
        <v>25</v>
      </c>
      <c r="E4195" s="6" t="s">
        <v>16265</v>
      </c>
      <c r="F4195" t="s">
        <v>30</v>
      </c>
      <c r="G4195">
        <v>6</v>
      </c>
      <c r="H4195">
        <v>0</v>
      </c>
      <c r="I4195">
        <v>56</v>
      </c>
      <c r="J4195">
        <v>3</v>
      </c>
      <c r="K4195">
        <v>146.21</v>
      </c>
      <c r="L4195" t="str">
        <f t="shared" si="390"/>
        <v/>
      </c>
      <c r="M4195">
        <v>3</v>
      </c>
      <c r="N4195" t="str">
        <f t="shared" si="391"/>
        <v/>
      </c>
      <c r="O4195">
        <v>21</v>
      </c>
      <c r="P4195" s="11">
        <v>0</v>
      </c>
      <c r="Q4195" s="11">
        <v>5.3571428571428499E-2</v>
      </c>
      <c r="R4195" s="12">
        <v>48.736666666666601</v>
      </c>
      <c r="S4195" t="s">
        <v>22</v>
      </c>
      <c r="T4195">
        <v>0</v>
      </c>
      <c r="U4195">
        <f t="shared" si="392"/>
        <v>4</v>
      </c>
      <c r="V4195">
        <f t="shared" si="393"/>
        <v>1</v>
      </c>
      <c r="W4195">
        <f t="shared" si="394"/>
        <v>2</v>
      </c>
      <c r="X4195" t="str">
        <f t="shared" si="395"/>
        <v>412</v>
      </c>
      <c r="Y4195" t="str">
        <f>IF(Table1[[#This Row],[RFM_Score]]="555","Champion", IF(AND(J4195&gt;=4,V4195&gt;=4),"Loyal", IF(U4195&lt;=2,"At Risk", IF(W4195&gt;=4,"Potential Loyalist","Others"))))</f>
        <v>Others</v>
      </c>
    </row>
    <row r="4196" spans="1:25">
      <c r="A4196" t="s">
        <v>3895</v>
      </c>
      <c r="B4196">
        <v>26</v>
      </c>
      <c r="C4196" t="s">
        <v>24</v>
      </c>
      <c r="D4196" t="s">
        <v>46</v>
      </c>
      <c r="E4196" s="6" t="s">
        <v>16266</v>
      </c>
      <c r="F4196" t="s">
        <v>60</v>
      </c>
      <c r="G4196">
        <v>3</v>
      </c>
      <c r="H4196">
        <v>0</v>
      </c>
      <c r="I4196">
        <v>50</v>
      </c>
      <c r="J4196">
        <v>2</v>
      </c>
      <c r="K4196">
        <v>146.02000000000001</v>
      </c>
      <c r="L4196" t="str">
        <f t="shared" si="390"/>
        <v/>
      </c>
      <c r="M4196">
        <v>3</v>
      </c>
      <c r="N4196" t="str">
        <f t="shared" si="391"/>
        <v/>
      </c>
      <c r="O4196">
        <v>36</v>
      </c>
      <c r="P4196" s="11">
        <v>0</v>
      </c>
      <c r="Q4196" s="11">
        <v>0.04</v>
      </c>
      <c r="R4196" s="12">
        <v>48.673333333333296</v>
      </c>
      <c r="S4196" t="s">
        <v>22</v>
      </c>
      <c r="T4196">
        <v>0</v>
      </c>
      <c r="U4196">
        <f t="shared" si="392"/>
        <v>4</v>
      </c>
      <c r="V4196">
        <f t="shared" si="393"/>
        <v>1</v>
      </c>
      <c r="W4196">
        <f t="shared" si="394"/>
        <v>2</v>
      </c>
      <c r="X4196" t="str">
        <f t="shared" si="395"/>
        <v>412</v>
      </c>
      <c r="Y4196" t="str">
        <f>IF(Table1[[#This Row],[RFM_Score]]="555","Champion", IF(AND(J4196&gt;=4,V4196&gt;=4),"Loyal", IF(U4196&lt;=2,"At Risk", IF(W4196&gt;=4,"Potential Loyalist","Others"))))</f>
        <v>Others</v>
      </c>
    </row>
    <row r="4197" spans="1:25">
      <c r="A4197" t="s">
        <v>2840</v>
      </c>
      <c r="B4197">
        <v>22</v>
      </c>
      <c r="C4197" t="s">
        <v>24</v>
      </c>
      <c r="D4197" t="s">
        <v>25</v>
      </c>
      <c r="E4197" s="6" t="s">
        <v>16267</v>
      </c>
      <c r="F4197" t="s">
        <v>26</v>
      </c>
      <c r="G4197">
        <v>3</v>
      </c>
      <c r="H4197">
        <v>0</v>
      </c>
      <c r="I4197">
        <v>59</v>
      </c>
      <c r="J4197">
        <v>3</v>
      </c>
      <c r="K4197">
        <v>145.68</v>
      </c>
      <c r="L4197" t="str">
        <f t="shared" si="390"/>
        <v/>
      </c>
      <c r="M4197">
        <v>3</v>
      </c>
      <c r="N4197" t="str">
        <f t="shared" si="391"/>
        <v/>
      </c>
      <c r="O4197">
        <v>7</v>
      </c>
      <c r="P4197" s="11">
        <v>0</v>
      </c>
      <c r="Q4197" s="11">
        <v>5.0847457627118599E-2</v>
      </c>
      <c r="R4197" s="12">
        <v>48.56</v>
      </c>
      <c r="S4197" t="s">
        <v>22</v>
      </c>
      <c r="T4197">
        <v>0</v>
      </c>
      <c r="U4197">
        <f t="shared" si="392"/>
        <v>5</v>
      </c>
      <c r="V4197">
        <f t="shared" si="393"/>
        <v>1</v>
      </c>
      <c r="W4197">
        <f t="shared" si="394"/>
        <v>2</v>
      </c>
      <c r="X4197" t="str">
        <f t="shared" si="395"/>
        <v>512</v>
      </c>
      <c r="Y4197" t="str">
        <f>IF(Table1[[#This Row],[RFM_Score]]="555","Champion", IF(AND(J4197&gt;=4,V4197&gt;=4),"Loyal", IF(U4197&lt;=2,"At Risk", IF(W4197&gt;=4,"Potential Loyalist","Others"))))</f>
        <v>Others</v>
      </c>
    </row>
    <row r="4198" spans="1:25">
      <c r="A4198" t="s">
        <v>5270</v>
      </c>
      <c r="B4198">
        <v>31</v>
      </c>
      <c r="C4198" t="s">
        <v>19</v>
      </c>
      <c r="D4198" t="s">
        <v>25</v>
      </c>
      <c r="E4198" s="6" t="s">
        <v>16268</v>
      </c>
      <c r="F4198" t="s">
        <v>21</v>
      </c>
      <c r="G4198">
        <v>1</v>
      </c>
      <c r="H4198">
        <v>0</v>
      </c>
      <c r="I4198">
        <v>43</v>
      </c>
      <c r="J4198">
        <v>3</v>
      </c>
      <c r="K4198">
        <v>145.63</v>
      </c>
      <c r="L4198" t="str">
        <f t="shared" si="390"/>
        <v/>
      </c>
      <c r="M4198">
        <v>3</v>
      </c>
      <c r="N4198" t="str">
        <f t="shared" si="391"/>
        <v/>
      </c>
      <c r="O4198">
        <v>3</v>
      </c>
      <c r="P4198" s="11">
        <v>0</v>
      </c>
      <c r="Q4198" s="11">
        <v>6.9767441860465101E-2</v>
      </c>
      <c r="R4198" s="12">
        <v>48.543333333333301</v>
      </c>
      <c r="S4198" t="s">
        <v>22</v>
      </c>
      <c r="T4198">
        <v>0</v>
      </c>
      <c r="U4198">
        <f t="shared" si="392"/>
        <v>5</v>
      </c>
      <c r="V4198">
        <f t="shared" si="393"/>
        <v>1</v>
      </c>
      <c r="W4198">
        <f t="shared" si="394"/>
        <v>2</v>
      </c>
      <c r="X4198" t="str">
        <f t="shared" si="395"/>
        <v>512</v>
      </c>
      <c r="Y4198" t="str">
        <f>IF(Table1[[#This Row],[RFM_Score]]="555","Champion", IF(AND(J4198&gt;=4,V4198&gt;=4),"Loyal", IF(U4198&lt;=2,"At Risk", IF(W4198&gt;=4,"Potential Loyalist","Others"))))</f>
        <v>Others</v>
      </c>
    </row>
    <row r="4199" spans="1:25">
      <c r="A4199" t="s">
        <v>10174</v>
      </c>
      <c r="B4199">
        <v>18</v>
      </c>
      <c r="C4199" t="s">
        <v>24</v>
      </c>
      <c r="D4199" t="s">
        <v>20</v>
      </c>
      <c r="E4199" s="6" t="s">
        <v>16269</v>
      </c>
      <c r="F4199" t="s">
        <v>62</v>
      </c>
      <c r="G4199">
        <v>3</v>
      </c>
      <c r="H4199">
        <v>0</v>
      </c>
      <c r="I4199">
        <v>64</v>
      </c>
      <c r="J4199">
        <v>1</v>
      </c>
      <c r="K4199">
        <v>145.51</v>
      </c>
      <c r="L4199" t="str">
        <f t="shared" si="390"/>
        <v/>
      </c>
      <c r="M4199">
        <v>3</v>
      </c>
      <c r="N4199" t="str">
        <f t="shared" si="391"/>
        <v/>
      </c>
      <c r="O4199">
        <v>16</v>
      </c>
      <c r="P4199" s="11">
        <v>0</v>
      </c>
      <c r="Q4199" s="11">
        <v>1.5625E-2</v>
      </c>
      <c r="R4199" s="12">
        <v>48.503333333333302</v>
      </c>
      <c r="S4199" t="s">
        <v>22</v>
      </c>
      <c r="T4199">
        <v>0</v>
      </c>
      <c r="U4199">
        <f t="shared" si="392"/>
        <v>5</v>
      </c>
      <c r="V4199">
        <f t="shared" si="393"/>
        <v>1</v>
      </c>
      <c r="W4199">
        <f t="shared" si="394"/>
        <v>2</v>
      </c>
      <c r="X4199" t="str">
        <f t="shared" si="395"/>
        <v>512</v>
      </c>
      <c r="Y4199" t="str">
        <f>IF(Table1[[#This Row],[RFM_Score]]="555","Champion", IF(AND(J4199&gt;=4,V4199&gt;=4),"Loyal", IF(U4199&lt;=2,"At Risk", IF(W4199&gt;=4,"Potential Loyalist","Others"))))</f>
        <v>Others</v>
      </c>
    </row>
    <row r="4200" spans="1:25">
      <c r="A4200" t="s">
        <v>2808</v>
      </c>
      <c r="B4200">
        <v>26</v>
      </c>
      <c r="C4200" t="s">
        <v>24</v>
      </c>
      <c r="D4200" t="s">
        <v>29</v>
      </c>
      <c r="E4200" s="6" t="s">
        <v>16270</v>
      </c>
      <c r="F4200" t="s">
        <v>30</v>
      </c>
      <c r="G4200">
        <v>3</v>
      </c>
      <c r="H4200">
        <v>2</v>
      </c>
      <c r="I4200">
        <v>51</v>
      </c>
      <c r="J4200">
        <v>3</v>
      </c>
      <c r="K4200">
        <v>145.5</v>
      </c>
      <c r="L4200" t="str">
        <f t="shared" si="390"/>
        <v/>
      </c>
      <c r="M4200">
        <v>3</v>
      </c>
      <c r="N4200" t="str">
        <f t="shared" si="391"/>
        <v/>
      </c>
      <c r="O4200">
        <v>23</v>
      </c>
      <c r="P4200" s="11">
        <v>0.66666666666666596</v>
      </c>
      <c r="Q4200" s="11">
        <v>5.8823529411764698E-2</v>
      </c>
      <c r="R4200" s="12">
        <v>48.5</v>
      </c>
      <c r="S4200" t="s">
        <v>22</v>
      </c>
      <c r="T4200">
        <v>0</v>
      </c>
      <c r="U4200">
        <f t="shared" si="392"/>
        <v>4</v>
      </c>
      <c r="V4200">
        <f t="shared" si="393"/>
        <v>1</v>
      </c>
      <c r="W4200">
        <f t="shared" si="394"/>
        <v>2</v>
      </c>
      <c r="X4200" t="str">
        <f t="shared" si="395"/>
        <v>412</v>
      </c>
      <c r="Y4200" t="str">
        <f>IF(Table1[[#This Row],[RFM_Score]]="555","Champion", IF(AND(J4200&gt;=4,V4200&gt;=4),"Loyal", IF(U4200&lt;=2,"At Risk", IF(W4200&gt;=4,"Potential Loyalist","Others"))))</f>
        <v>Others</v>
      </c>
    </row>
    <row r="4201" spans="1:25">
      <c r="A4201" t="s">
        <v>6019</v>
      </c>
      <c r="B4201">
        <v>58</v>
      </c>
      <c r="C4201" t="s">
        <v>24</v>
      </c>
      <c r="D4201" t="s">
        <v>25</v>
      </c>
      <c r="E4201" s="6" t="s">
        <v>16271</v>
      </c>
      <c r="F4201" t="s">
        <v>37</v>
      </c>
      <c r="G4201">
        <v>1</v>
      </c>
      <c r="H4201">
        <v>0</v>
      </c>
      <c r="I4201">
        <v>62</v>
      </c>
      <c r="J4201">
        <v>2</v>
      </c>
      <c r="K4201">
        <v>145.5</v>
      </c>
      <c r="L4201" t="str">
        <f t="shared" si="390"/>
        <v/>
      </c>
      <c r="M4201">
        <v>3</v>
      </c>
      <c r="N4201" t="str">
        <f t="shared" si="391"/>
        <v/>
      </c>
      <c r="O4201">
        <v>41</v>
      </c>
      <c r="P4201" s="11">
        <v>0</v>
      </c>
      <c r="Q4201" s="11">
        <v>3.2258064516128997E-2</v>
      </c>
      <c r="R4201" s="12">
        <v>48.5</v>
      </c>
      <c r="S4201" t="s">
        <v>22</v>
      </c>
      <c r="T4201">
        <v>1</v>
      </c>
      <c r="U4201">
        <f t="shared" si="392"/>
        <v>3</v>
      </c>
      <c r="V4201">
        <f t="shared" si="393"/>
        <v>1</v>
      </c>
      <c r="W4201">
        <f t="shared" si="394"/>
        <v>2</v>
      </c>
      <c r="X4201" t="str">
        <f t="shared" si="395"/>
        <v>312</v>
      </c>
      <c r="Y4201" t="str">
        <f>IF(Table1[[#This Row],[RFM_Score]]="555","Champion", IF(AND(J4201&gt;=4,V4201&gt;=4),"Loyal", IF(U4201&lt;=2,"At Risk", IF(W4201&gt;=4,"Potential Loyalist","Others"))))</f>
        <v>Others</v>
      </c>
    </row>
    <row r="4202" spans="1:25">
      <c r="A4202" t="s">
        <v>11797</v>
      </c>
      <c r="B4202">
        <v>35</v>
      </c>
      <c r="C4202" t="s">
        <v>19</v>
      </c>
      <c r="D4202" t="s">
        <v>35</v>
      </c>
      <c r="E4202" s="6" t="s">
        <v>16272</v>
      </c>
      <c r="F4202" t="s">
        <v>60</v>
      </c>
      <c r="G4202">
        <v>3</v>
      </c>
      <c r="H4202">
        <v>0</v>
      </c>
      <c r="I4202">
        <v>43</v>
      </c>
      <c r="J4202">
        <v>2</v>
      </c>
      <c r="K4202">
        <v>145.38999999999999</v>
      </c>
      <c r="L4202" t="str">
        <f t="shared" si="390"/>
        <v/>
      </c>
      <c r="M4202">
        <v>3</v>
      </c>
      <c r="N4202" t="str">
        <f t="shared" si="391"/>
        <v/>
      </c>
      <c r="O4202">
        <v>0</v>
      </c>
      <c r="P4202" s="11">
        <v>0</v>
      </c>
      <c r="Q4202" s="11">
        <v>4.6511627906976702E-2</v>
      </c>
      <c r="R4202" s="12">
        <v>48.463333333333303</v>
      </c>
      <c r="S4202" t="s">
        <v>22</v>
      </c>
      <c r="T4202">
        <v>1</v>
      </c>
      <c r="U4202">
        <f t="shared" si="392"/>
        <v>5</v>
      </c>
      <c r="V4202">
        <f t="shared" si="393"/>
        <v>1</v>
      </c>
      <c r="W4202">
        <f t="shared" si="394"/>
        <v>2</v>
      </c>
      <c r="X4202" t="str">
        <f t="shared" si="395"/>
        <v>512</v>
      </c>
      <c r="Y4202" t="str">
        <f>IF(Table1[[#This Row],[RFM_Score]]="555","Champion", IF(AND(J4202&gt;=4,V4202&gt;=4),"Loyal", IF(U4202&lt;=2,"At Risk", IF(W4202&gt;=4,"Potential Loyalist","Others"))))</f>
        <v>Others</v>
      </c>
    </row>
    <row r="4203" spans="1:25">
      <c r="A4203" t="s">
        <v>7987</v>
      </c>
      <c r="B4203">
        <v>18</v>
      </c>
      <c r="C4203" t="s">
        <v>24</v>
      </c>
      <c r="D4203" t="s">
        <v>25</v>
      </c>
      <c r="E4203" s="6" t="s">
        <v>16273</v>
      </c>
      <c r="F4203" t="s">
        <v>26</v>
      </c>
      <c r="G4203">
        <v>3</v>
      </c>
      <c r="H4203">
        <v>2</v>
      </c>
      <c r="I4203">
        <v>37</v>
      </c>
      <c r="J4203">
        <v>1</v>
      </c>
      <c r="K4203">
        <v>145.34</v>
      </c>
      <c r="L4203" t="str">
        <f t="shared" si="390"/>
        <v/>
      </c>
      <c r="M4203">
        <v>3</v>
      </c>
      <c r="N4203" t="str">
        <f t="shared" si="391"/>
        <v/>
      </c>
      <c r="O4203">
        <v>7</v>
      </c>
      <c r="P4203" s="11">
        <v>0.66666666666666596</v>
      </c>
      <c r="Q4203" s="11">
        <v>2.7027027027027001E-2</v>
      </c>
      <c r="R4203" s="12">
        <v>48.446666666666601</v>
      </c>
      <c r="S4203" t="s">
        <v>22</v>
      </c>
      <c r="T4203">
        <v>0</v>
      </c>
      <c r="U4203">
        <f t="shared" si="392"/>
        <v>5</v>
      </c>
      <c r="V4203">
        <f t="shared" si="393"/>
        <v>1</v>
      </c>
      <c r="W4203">
        <f t="shared" si="394"/>
        <v>2</v>
      </c>
      <c r="X4203" t="str">
        <f t="shared" si="395"/>
        <v>512</v>
      </c>
      <c r="Y4203" t="str">
        <f>IF(Table1[[#This Row],[RFM_Score]]="555","Champion", IF(AND(J4203&gt;=4,V4203&gt;=4),"Loyal", IF(U4203&lt;=2,"At Risk", IF(W4203&gt;=4,"Potential Loyalist","Others"))))</f>
        <v>Others</v>
      </c>
    </row>
    <row r="4204" spans="1:25">
      <c r="A4204" t="s">
        <v>11814</v>
      </c>
      <c r="B4204">
        <v>34</v>
      </c>
      <c r="C4204" t="s">
        <v>24</v>
      </c>
      <c r="D4204" t="s">
        <v>25</v>
      </c>
      <c r="E4204" s="6" t="s">
        <v>16274</v>
      </c>
      <c r="F4204" t="s">
        <v>62</v>
      </c>
      <c r="G4204">
        <v>2</v>
      </c>
      <c r="H4204">
        <v>0</v>
      </c>
      <c r="I4204">
        <v>55</v>
      </c>
      <c r="J4204">
        <v>2</v>
      </c>
      <c r="K4204">
        <v>145.18</v>
      </c>
      <c r="L4204" t="str">
        <f t="shared" si="390"/>
        <v/>
      </c>
      <c r="M4204">
        <v>3</v>
      </c>
      <c r="N4204" t="str">
        <f t="shared" si="391"/>
        <v/>
      </c>
      <c r="O4204">
        <v>65</v>
      </c>
      <c r="P4204" s="11">
        <v>0</v>
      </c>
      <c r="Q4204" s="11">
        <v>3.6363636363636299E-2</v>
      </c>
      <c r="R4204" s="12">
        <v>48.393333333333302</v>
      </c>
      <c r="S4204" t="s">
        <v>22</v>
      </c>
      <c r="T4204">
        <v>0</v>
      </c>
      <c r="U4204">
        <f t="shared" si="392"/>
        <v>3</v>
      </c>
      <c r="V4204">
        <f t="shared" si="393"/>
        <v>1</v>
      </c>
      <c r="W4204">
        <f t="shared" si="394"/>
        <v>2</v>
      </c>
      <c r="X4204" t="str">
        <f t="shared" si="395"/>
        <v>312</v>
      </c>
      <c r="Y4204" t="str">
        <f>IF(Table1[[#This Row],[RFM_Score]]="555","Champion", IF(AND(J4204&gt;=4,V4204&gt;=4),"Loyal", IF(U4204&lt;=2,"At Risk", IF(W4204&gt;=4,"Potential Loyalist","Others"))))</f>
        <v>Others</v>
      </c>
    </row>
    <row r="4205" spans="1:25">
      <c r="A4205" t="s">
        <v>4291</v>
      </c>
      <c r="B4205">
        <v>37</v>
      </c>
      <c r="C4205" t="s">
        <v>24</v>
      </c>
      <c r="D4205" t="s">
        <v>25</v>
      </c>
      <c r="E4205" s="6" t="s">
        <v>16275</v>
      </c>
      <c r="F4205" t="s">
        <v>21</v>
      </c>
      <c r="G4205">
        <v>3</v>
      </c>
      <c r="H4205">
        <v>0</v>
      </c>
      <c r="I4205">
        <v>42</v>
      </c>
      <c r="J4205">
        <v>0</v>
      </c>
      <c r="K4205">
        <v>144.93</v>
      </c>
      <c r="L4205" t="str">
        <f t="shared" si="390"/>
        <v/>
      </c>
      <c r="M4205">
        <v>3</v>
      </c>
      <c r="N4205" t="str">
        <f t="shared" si="391"/>
        <v/>
      </c>
      <c r="O4205">
        <v>117</v>
      </c>
      <c r="P4205" s="11">
        <v>0</v>
      </c>
      <c r="Q4205" s="11">
        <v>0</v>
      </c>
      <c r="R4205" s="12">
        <v>48.31</v>
      </c>
      <c r="S4205" t="s">
        <v>22</v>
      </c>
      <c r="T4205">
        <v>0</v>
      </c>
      <c r="U4205">
        <f t="shared" si="392"/>
        <v>1</v>
      </c>
      <c r="V4205">
        <f t="shared" si="393"/>
        <v>1</v>
      </c>
      <c r="W4205">
        <f t="shared" si="394"/>
        <v>2</v>
      </c>
      <c r="X4205" t="str">
        <f t="shared" si="395"/>
        <v>112</v>
      </c>
      <c r="Y4205" t="str">
        <f>IF(Table1[[#This Row],[RFM_Score]]="555","Champion", IF(AND(J4205&gt;=4,V4205&gt;=4),"Loyal", IF(U4205&lt;=2,"At Risk", IF(W4205&gt;=4,"Potential Loyalist","Others"))))</f>
        <v>At Risk</v>
      </c>
    </row>
    <row r="4206" spans="1:25">
      <c r="A4206" t="s">
        <v>4071</v>
      </c>
      <c r="B4206">
        <v>25</v>
      </c>
      <c r="C4206" t="s">
        <v>24</v>
      </c>
      <c r="D4206" t="s">
        <v>29</v>
      </c>
      <c r="E4206" s="6" t="s">
        <v>16276</v>
      </c>
      <c r="F4206" t="s">
        <v>21</v>
      </c>
      <c r="G4206">
        <v>4</v>
      </c>
      <c r="H4206">
        <v>1</v>
      </c>
      <c r="I4206">
        <v>38</v>
      </c>
      <c r="J4206">
        <v>3</v>
      </c>
      <c r="K4206">
        <v>144.5</v>
      </c>
      <c r="L4206" t="str">
        <f t="shared" si="390"/>
        <v/>
      </c>
      <c r="M4206">
        <v>3</v>
      </c>
      <c r="N4206" t="str">
        <f t="shared" si="391"/>
        <v/>
      </c>
      <c r="O4206">
        <v>15</v>
      </c>
      <c r="P4206" s="11">
        <v>0.25</v>
      </c>
      <c r="Q4206" s="11">
        <v>7.8947368421052599E-2</v>
      </c>
      <c r="R4206" s="12">
        <v>48.1666666666666</v>
      </c>
      <c r="S4206" t="s">
        <v>22</v>
      </c>
      <c r="T4206">
        <v>0</v>
      </c>
      <c r="U4206">
        <f t="shared" si="392"/>
        <v>5</v>
      </c>
      <c r="V4206">
        <f t="shared" si="393"/>
        <v>1</v>
      </c>
      <c r="W4206">
        <f t="shared" si="394"/>
        <v>2</v>
      </c>
      <c r="X4206" t="str">
        <f t="shared" si="395"/>
        <v>512</v>
      </c>
      <c r="Y4206" t="str">
        <f>IF(Table1[[#This Row],[RFM_Score]]="555","Champion", IF(AND(J4206&gt;=4,V4206&gt;=4),"Loyal", IF(U4206&lt;=2,"At Risk", IF(W4206&gt;=4,"Potential Loyalist","Others"))))</f>
        <v>Others</v>
      </c>
    </row>
    <row r="4207" spans="1:25">
      <c r="A4207" t="s">
        <v>5669</v>
      </c>
      <c r="B4207">
        <v>36</v>
      </c>
      <c r="C4207" t="s">
        <v>24</v>
      </c>
      <c r="D4207" t="s">
        <v>25</v>
      </c>
      <c r="E4207" s="6" t="s">
        <v>16277</v>
      </c>
      <c r="F4207" t="s">
        <v>37</v>
      </c>
      <c r="G4207">
        <v>5</v>
      </c>
      <c r="H4207">
        <v>1</v>
      </c>
      <c r="I4207">
        <v>66</v>
      </c>
      <c r="J4207">
        <v>3</v>
      </c>
      <c r="K4207">
        <v>144.41999999999999</v>
      </c>
      <c r="L4207" t="str">
        <f t="shared" si="390"/>
        <v/>
      </c>
      <c r="M4207">
        <v>3</v>
      </c>
      <c r="N4207" t="str">
        <f t="shared" si="391"/>
        <v/>
      </c>
      <c r="O4207">
        <v>0</v>
      </c>
      <c r="P4207" s="11">
        <v>0.2</v>
      </c>
      <c r="Q4207" s="11">
        <v>4.54545454545454E-2</v>
      </c>
      <c r="R4207" s="12">
        <v>48.139999999999901</v>
      </c>
      <c r="S4207" t="s">
        <v>22</v>
      </c>
      <c r="T4207">
        <v>0</v>
      </c>
      <c r="U4207">
        <f t="shared" si="392"/>
        <v>5</v>
      </c>
      <c r="V4207">
        <f t="shared" si="393"/>
        <v>1</v>
      </c>
      <c r="W4207">
        <f t="shared" si="394"/>
        <v>2</v>
      </c>
      <c r="X4207" t="str">
        <f t="shared" si="395"/>
        <v>512</v>
      </c>
      <c r="Y4207" t="str">
        <f>IF(Table1[[#This Row],[RFM_Score]]="555","Champion", IF(AND(J4207&gt;=4,V4207&gt;=4),"Loyal", IF(U4207&lt;=2,"At Risk", IF(W4207&gt;=4,"Potential Loyalist","Others"))))</f>
        <v>Others</v>
      </c>
    </row>
    <row r="4208" spans="1:25">
      <c r="A4208" t="s">
        <v>9095</v>
      </c>
      <c r="B4208">
        <v>18</v>
      </c>
      <c r="C4208" t="s">
        <v>19</v>
      </c>
      <c r="D4208" t="s">
        <v>29</v>
      </c>
      <c r="E4208" s="6" t="s">
        <v>16278</v>
      </c>
      <c r="F4208" t="s">
        <v>26</v>
      </c>
      <c r="G4208">
        <v>3</v>
      </c>
      <c r="H4208">
        <v>1</v>
      </c>
      <c r="I4208">
        <v>61</v>
      </c>
      <c r="J4208">
        <v>3</v>
      </c>
      <c r="K4208">
        <v>144.34</v>
      </c>
      <c r="L4208" t="str">
        <f t="shared" si="390"/>
        <v/>
      </c>
      <c r="M4208">
        <v>3</v>
      </c>
      <c r="N4208" t="str">
        <f t="shared" si="391"/>
        <v/>
      </c>
      <c r="O4208">
        <v>1</v>
      </c>
      <c r="P4208" s="11">
        <v>0.33333333333333298</v>
      </c>
      <c r="Q4208" s="11">
        <v>4.9180327868852403E-2</v>
      </c>
      <c r="R4208" s="12">
        <v>48.113333333333301</v>
      </c>
      <c r="S4208" t="s">
        <v>22</v>
      </c>
      <c r="T4208">
        <v>0</v>
      </c>
      <c r="U4208">
        <f t="shared" si="392"/>
        <v>5</v>
      </c>
      <c r="V4208">
        <f t="shared" si="393"/>
        <v>1</v>
      </c>
      <c r="W4208">
        <f t="shared" si="394"/>
        <v>2</v>
      </c>
      <c r="X4208" t="str">
        <f t="shared" si="395"/>
        <v>512</v>
      </c>
      <c r="Y4208" t="str">
        <f>IF(Table1[[#This Row],[RFM_Score]]="555","Champion", IF(AND(J4208&gt;=4,V4208&gt;=4),"Loyal", IF(U4208&lt;=2,"At Risk", IF(W4208&gt;=4,"Potential Loyalist","Others"))))</f>
        <v>Others</v>
      </c>
    </row>
    <row r="4209" spans="1:25">
      <c r="A4209" t="s">
        <v>4865</v>
      </c>
      <c r="B4209">
        <v>46</v>
      </c>
      <c r="C4209" t="s">
        <v>24</v>
      </c>
      <c r="D4209" t="s">
        <v>25</v>
      </c>
      <c r="E4209" s="6" t="s">
        <v>16279</v>
      </c>
      <c r="F4209" t="s">
        <v>62</v>
      </c>
      <c r="G4209">
        <v>2</v>
      </c>
      <c r="H4209">
        <v>0</v>
      </c>
      <c r="I4209">
        <v>59</v>
      </c>
      <c r="J4209">
        <v>2</v>
      </c>
      <c r="K4209">
        <v>144.31</v>
      </c>
      <c r="L4209" t="str">
        <f t="shared" si="390"/>
        <v/>
      </c>
      <c r="M4209">
        <v>3</v>
      </c>
      <c r="N4209" t="str">
        <f t="shared" si="391"/>
        <v/>
      </c>
      <c r="O4209">
        <v>23</v>
      </c>
      <c r="P4209" s="11">
        <v>0</v>
      </c>
      <c r="Q4209" s="11">
        <v>3.38983050847457E-2</v>
      </c>
      <c r="R4209" s="12">
        <v>48.103333333333303</v>
      </c>
      <c r="S4209" t="s">
        <v>22</v>
      </c>
      <c r="T4209">
        <v>0</v>
      </c>
      <c r="U4209">
        <f t="shared" si="392"/>
        <v>4</v>
      </c>
      <c r="V4209">
        <f t="shared" si="393"/>
        <v>1</v>
      </c>
      <c r="W4209">
        <f t="shared" si="394"/>
        <v>2</v>
      </c>
      <c r="X4209" t="str">
        <f t="shared" si="395"/>
        <v>412</v>
      </c>
      <c r="Y4209" t="str">
        <f>IF(Table1[[#This Row],[RFM_Score]]="555","Champion", IF(AND(J4209&gt;=4,V4209&gt;=4),"Loyal", IF(U4209&lt;=2,"At Risk", IF(W4209&gt;=4,"Potential Loyalist","Others"))))</f>
        <v>Others</v>
      </c>
    </row>
    <row r="4210" spans="1:25">
      <c r="A4210" t="s">
        <v>3621</v>
      </c>
      <c r="B4210">
        <v>35</v>
      </c>
      <c r="C4210" t="s">
        <v>24</v>
      </c>
      <c r="D4210" t="s">
        <v>25</v>
      </c>
      <c r="E4210" s="6" t="s">
        <v>16280</v>
      </c>
      <c r="F4210" t="s">
        <v>30</v>
      </c>
      <c r="G4210">
        <v>3</v>
      </c>
      <c r="H4210">
        <v>1</v>
      </c>
      <c r="I4210">
        <v>44</v>
      </c>
      <c r="J4210">
        <v>2</v>
      </c>
      <c r="K4210">
        <v>144</v>
      </c>
      <c r="L4210" t="str">
        <f t="shared" si="390"/>
        <v/>
      </c>
      <c r="M4210">
        <v>3</v>
      </c>
      <c r="N4210" t="str">
        <f t="shared" si="391"/>
        <v/>
      </c>
      <c r="O4210">
        <v>2</v>
      </c>
      <c r="P4210" s="11">
        <v>0.33333333333333298</v>
      </c>
      <c r="Q4210" s="11">
        <v>4.54545454545454E-2</v>
      </c>
      <c r="R4210" s="12">
        <v>48</v>
      </c>
      <c r="S4210" t="s">
        <v>22</v>
      </c>
      <c r="T4210">
        <v>0</v>
      </c>
      <c r="U4210">
        <f t="shared" si="392"/>
        <v>5</v>
      </c>
      <c r="V4210">
        <f t="shared" si="393"/>
        <v>1</v>
      </c>
      <c r="W4210">
        <f t="shared" si="394"/>
        <v>2</v>
      </c>
      <c r="X4210" t="str">
        <f t="shared" si="395"/>
        <v>512</v>
      </c>
      <c r="Y4210" t="str">
        <f>IF(Table1[[#This Row],[RFM_Score]]="555","Champion", IF(AND(J4210&gt;=4,V4210&gt;=4),"Loyal", IF(U4210&lt;=2,"At Risk", IF(W4210&gt;=4,"Potential Loyalist","Others"))))</f>
        <v>Others</v>
      </c>
    </row>
    <row r="4211" spans="1:25">
      <c r="A4211" t="s">
        <v>6559</v>
      </c>
      <c r="B4211">
        <v>30</v>
      </c>
      <c r="C4211" t="s">
        <v>19</v>
      </c>
      <c r="D4211" t="s">
        <v>25</v>
      </c>
      <c r="E4211" s="6" t="s">
        <v>16281</v>
      </c>
      <c r="F4211" t="s">
        <v>21</v>
      </c>
      <c r="G4211">
        <v>3</v>
      </c>
      <c r="H4211">
        <v>0</v>
      </c>
      <c r="I4211">
        <v>39</v>
      </c>
      <c r="J4211">
        <v>4</v>
      </c>
      <c r="K4211">
        <v>142.86000000000001</v>
      </c>
      <c r="L4211" t="str">
        <f t="shared" si="390"/>
        <v/>
      </c>
      <c r="M4211">
        <v>3</v>
      </c>
      <c r="N4211" t="str">
        <f t="shared" si="391"/>
        <v/>
      </c>
      <c r="O4211">
        <v>64</v>
      </c>
      <c r="P4211" s="11">
        <v>0</v>
      </c>
      <c r="Q4211" s="11">
        <v>0.10256410256410201</v>
      </c>
      <c r="R4211" s="12">
        <v>47.62</v>
      </c>
      <c r="S4211" t="s">
        <v>22</v>
      </c>
      <c r="T4211">
        <v>0</v>
      </c>
      <c r="U4211">
        <f t="shared" si="392"/>
        <v>3</v>
      </c>
      <c r="V4211">
        <f t="shared" si="393"/>
        <v>1</v>
      </c>
      <c r="W4211">
        <f t="shared" si="394"/>
        <v>2</v>
      </c>
      <c r="X4211" t="str">
        <f t="shared" si="395"/>
        <v>312</v>
      </c>
      <c r="Y4211" t="str">
        <f>IF(Table1[[#This Row],[RFM_Score]]="555","Champion", IF(AND(J4211&gt;=4,V4211&gt;=4),"Loyal", IF(U4211&lt;=2,"At Risk", IF(W4211&gt;=4,"Potential Loyalist","Others"))))</f>
        <v>Others</v>
      </c>
    </row>
    <row r="4212" spans="1:25">
      <c r="A4212" t="s">
        <v>5048</v>
      </c>
      <c r="B4212">
        <v>43</v>
      </c>
      <c r="C4212" t="s">
        <v>19</v>
      </c>
      <c r="D4212" t="s">
        <v>49</v>
      </c>
      <c r="E4212" s="6" t="s">
        <v>16282</v>
      </c>
      <c r="F4212" t="s">
        <v>26</v>
      </c>
      <c r="G4212">
        <v>1</v>
      </c>
      <c r="H4212">
        <v>0</v>
      </c>
      <c r="I4212">
        <v>50</v>
      </c>
      <c r="J4212">
        <v>2</v>
      </c>
      <c r="K4212">
        <v>142.71</v>
      </c>
      <c r="L4212" t="str">
        <f t="shared" si="390"/>
        <v/>
      </c>
      <c r="M4212">
        <v>3</v>
      </c>
      <c r="N4212" t="str">
        <f t="shared" si="391"/>
        <v/>
      </c>
      <c r="O4212">
        <v>20</v>
      </c>
      <c r="P4212" s="11">
        <v>0</v>
      </c>
      <c r="Q4212" s="11">
        <v>0.04</v>
      </c>
      <c r="R4212" s="12">
        <v>47.57</v>
      </c>
      <c r="S4212" t="s">
        <v>22</v>
      </c>
      <c r="T4212">
        <v>0</v>
      </c>
      <c r="U4212">
        <f t="shared" si="392"/>
        <v>5</v>
      </c>
      <c r="V4212">
        <f t="shared" si="393"/>
        <v>1</v>
      </c>
      <c r="W4212">
        <f t="shared" si="394"/>
        <v>2</v>
      </c>
      <c r="X4212" t="str">
        <f t="shared" si="395"/>
        <v>512</v>
      </c>
      <c r="Y4212" t="str">
        <f>IF(Table1[[#This Row],[RFM_Score]]="555","Champion", IF(AND(J4212&gt;=4,V4212&gt;=4),"Loyal", IF(U4212&lt;=2,"At Risk", IF(W4212&gt;=4,"Potential Loyalist","Others"))))</f>
        <v>Others</v>
      </c>
    </row>
    <row r="4213" spans="1:25">
      <c r="A4213" t="s">
        <v>8429</v>
      </c>
      <c r="B4213">
        <v>53</v>
      </c>
      <c r="C4213" t="s">
        <v>19</v>
      </c>
      <c r="D4213" t="s">
        <v>46</v>
      </c>
      <c r="E4213" s="6" t="s">
        <v>16283</v>
      </c>
      <c r="F4213" t="s">
        <v>26</v>
      </c>
      <c r="G4213">
        <v>2</v>
      </c>
      <c r="H4213">
        <v>0</v>
      </c>
      <c r="I4213">
        <v>37</v>
      </c>
      <c r="J4213">
        <v>1</v>
      </c>
      <c r="K4213">
        <v>142.68</v>
      </c>
      <c r="L4213" t="str">
        <f t="shared" si="390"/>
        <v/>
      </c>
      <c r="M4213">
        <v>3</v>
      </c>
      <c r="N4213" t="str">
        <f t="shared" si="391"/>
        <v/>
      </c>
      <c r="O4213">
        <v>72</v>
      </c>
      <c r="P4213" s="11">
        <v>0</v>
      </c>
      <c r="Q4213" s="11">
        <v>2.7027027027027001E-2</v>
      </c>
      <c r="R4213" s="12">
        <v>47.56</v>
      </c>
      <c r="S4213" t="s">
        <v>22</v>
      </c>
      <c r="T4213">
        <v>0</v>
      </c>
      <c r="U4213">
        <f t="shared" si="392"/>
        <v>2</v>
      </c>
      <c r="V4213">
        <f t="shared" si="393"/>
        <v>1</v>
      </c>
      <c r="W4213">
        <f t="shared" si="394"/>
        <v>2</v>
      </c>
      <c r="X4213" t="str">
        <f t="shared" si="395"/>
        <v>212</v>
      </c>
      <c r="Y4213" t="str">
        <f>IF(Table1[[#This Row],[RFM_Score]]="555","Champion", IF(AND(J4213&gt;=4,V4213&gt;=4),"Loyal", IF(U4213&lt;=2,"At Risk", IF(W4213&gt;=4,"Potential Loyalist","Others"))))</f>
        <v>At Risk</v>
      </c>
    </row>
    <row r="4214" spans="1:25">
      <c r="A4214" t="s">
        <v>5113</v>
      </c>
      <c r="B4214">
        <v>35</v>
      </c>
      <c r="C4214" t="s">
        <v>19</v>
      </c>
      <c r="D4214" t="s">
        <v>35</v>
      </c>
      <c r="E4214" s="6" t="s">
        <v>16284</v>
      </c>
      <c r="F4214" t="s">
        <v>37</v>
      </c>
      <c r="G4214">
        <v>1</v>
      </c>
      <c r="H4214">
        <v>0</v>
      </c>
      <c r="I4214">
        <v>43</v>
      </c>
      <c r="J4214">
        <v>3</v>
      </c>
      <c r="K4214">
        <v>142.65</v>
      </c>
      <c r="L4214" t="str">
        <f t="shared" si="390"/>
        <v/>
      </c>
      <c r="M4214">
        <v>3</v>
      </c>
      <c r="N4214" t="str">
        <f t="shared" si="391"/>
        <v/>
      </c>
      <c r="O4214">
        <v>12</v>
      </c>
      <c r="P4214" s="11">
        <v>0</v>
      </c>
      <c r="Q4214" s="11">
        <v>6.9767441860465101E-2</v>
      </c>
      <c r="R4214" s="12">
        <v>47.55</v>
      </c>
      <c r="S4214" t="s">
        <v>22</v>
      </c>
      <c r="T4214">
        <v>0</v>
      </c>
      <c r="U4214">
        <f t="shared" si="392"/>
        <v>5</v>
      </c>
      <c r="V4214">
        <f t="shared" si="393"/>
        <v>1</v>
      </c>
      <c r="W4214">
        <f t="shared" si="394"/>
        <v>2</v>
      </c>
      <c r="X4214" t="str">
        <f t="shared" si="395"/>
        <v>512</v>
      </c>
      <c r="Y4214" t="str">
        <f>IF(Table1[[#This Row],[RFM_Score]]="555","Champion", IF(AND(J4214&gt;=4,V4214&gt;=4),"Loyal", IF(U4214&lt;=2,"At Risk", IF(W4214&gt;=4,"Potential Loyalist","Others"))))</f>
        <v>Others</v>
      </c>
    </row>
    <row r="4215" spans="1:25">
      <c r="A4215" t="s">
        <v>11595</v>
      </c>
      <c r="B4215">
        <v>36</v>
      </c>
      <c r="C4215" t="s">
        <v>19</v>
      </c>
      <c r="D4215" t="s">
        <v>49</v>
      </c>
      <c r="E4215" s="6" t="s">
        <v>16285</v>
      </c>
      <c r="F4215" t="s">
        <v>26</v>
      </c>
      <c r="G4215">
        <v>2</v>
      </c>
      <c r="H4215">
        <v>1</v>
      </c>
      <c r="I4215">
        <v>47</v>
      </c>
      <c r="J4215">
        <v>2</v>
      </c>
      <c r="K4215">
        <v>142.63</v>
      </c>
      <c r="L4215" t="str">
        <f t="shared" si="390"/>
        <v/>
      </c>
      <c r="M4215">
        <v>3</v>
      </c>
      <c r="N4215" t="str">
        <f t="shared" si="391"/>
        <v/>
      </c>
      <c r="O4215">
        <v>68</v>
      </c>
      <c r="P4215" s="11">
        <v>0.5</v>
      </c>
      <c r="Q4215" s="11">
        <v>4.2553191489361701E-2</v>
      </c>
      <c r="R4215" s="12">
        <v>47.543333333333301</v>
      </c>
      <c r="S4215" t="s">
        <v>22</v>
      </c>
      <c r="T4215">
        <v>0</v>
      </c>
      <c r="U4215">
        <f t="shared" si="392"/>
        <v>3</v>
      </c>
      <c r="V4215">
        <f t="shared" si="393"/>
        <v>1</v>
      </c>
      <c r="W4215">
        <f t="shared" si="394"/>
        <v>2</v>
      </c>
      <c r="X4215" t="str">
        <f t="shared" si="395"/>
        <v>312</v>
      </c>
      <c r="Y4215" t="str">
        <f>IF(Table1[[#This Row],[RFM_Score]]="555","Champion", IF(AND(J4215&gt;=4,V4215&gt;=4),"Loyal", IF(U4215&lt;=2,"At Risk", IF(W4215&gt;=4,"Potential Loyalist","Others"))))</f>
        <v>Others</v>
      </c>
    </row>
    <row r="4216" spans="1:25">
      <c r="A4216" t="s">
        <v>8496</v>
      </c>
      <c r="B4216">
        <v>54</v>
      </c>
      <c r="C4216" t="s">
        <v>24</v>
      </c>
      <c r="D4216" t="s">
        <v>25</v>
      </c>
      <c r="E4216" s="6" t="s">
        <v>16286</v>
      </c>
      <c r="F4216" t="s">
        <v>26</v>
      </c>
      <c r="G4216">
        <v>2</v>
      </c>
      <c r="H4216">
        <v>0</v>
      </c>
      <c r="I4216">
        <v>64</v>
      </c>
      <c r="J4216">
        <v>5</v>
      </c>
      <c r="K4216">
        <v>142.36000000000001</v>
      </c>
      <c r="L4216" t="str">
        <f t="shared" si="390"/>
        <v/>
      </c>
      <c r="M4216">
        <v>3</v>
      </c>
      <c r="N4216" t="str">
        <f t="shared" si="391"/>
        <v/>
      </c>
      <c r="O4216">
        <v>32</v>
      </c>
      <c r="P4216" s="11">
        <v>0</v>
      </c>
      <c r="Q4216" s="11">
        <v>7.8125E-2</v>
      </c>
      <c r="R4216" s="12">
        <v>47.453333333333298</v>
      </c>
      <c r="S4216" t="s">
        <v>22</v>
      </c>
      <c r="T4216">
        <v>0</v>
      </c>
      <c r="U4216">
        <f t="shared" si="392"/>
        <v>4</v>
      </c>
      <c r="V4216">
        <f t="shared" si="393"/>
        <v>1</v>
      </c>
      <c r="W4216">
        <f t="shared" si="394"/>
        <v>2</v>
      </c>
      <c r="X4216" t="str">
        <f t="shared" si="395"/>
        <v>412</v>
      </c>
      <c r="Y4216" t="str">
        <f>IF(Table1[[#This Row],[RFM_Score]]="555","Champion", IF(AND(J4216&gt;=4,V4216&gt;=4),"Loyal", IF(U4216&lt;=2,"At Risk", IF(W4216&gt;=4,"Potential Loyalist","Others"))))</f>
        <v>Others</v>
      </c>
    </row>
    <row r="4217" spans="1:25">
      <c r="A4217" t="s">
        <v>5885</v>
      </c>
      <c r="B4217">
        <v>23</v>
      </c>
      <c r="C4217" t="s">
        <v>19</v>
      </c>
      <c r="D4217" t="s">
        <v>25</v>
      </c>
      <c r="E4217" s="6" t="s">
        <v>16287</v>
      </c>
      <c r="F4217" t="s">
        <v>37</v>
      </c>
      <c r="G4217">
        <v>4</v>
      </c>
      <c r="H4217">
        <v>1</v>
      </c>
      <c r="I4217">
        <v>52</v>
      </c>
      <c r="J4217">
        <v>2</v>
      </c>
      <c r="K4217">
        <v>142.02000000000001</v>
      </c>
      <c r="L4217" t="str">
        <f t="shared" si="390"/>
        <v/>
      </c>
      <c r="M4217">
        <v>3</v>
      </c>
      <c r="N4217" t="str">
        <f t="shared" si="391"/>
        <v/>
      </c>
      <c r="O4217">
        <v>7</v>
      </c>
      <c r="P4217" s="11">
        <v>0.25</v>
      </c>
      <c r="Q4217" s="11">
        <v>3.8461538461538401E-2</v>
      </c>
      <c r="R4217" s="12">
        <v>47.34</v>
      </c>
      <c r="S4217" t="s">
        <v>22</v>
      </c>
      <c r="T4217">
        <v>0</v>
      </c>
      <c r="U4217">
        <f t="shared" si="392"/>
        <v>5</v>
      </c>
      <c r="V4217">
        <f t="shared" si="393"/>
        <v>1</v>
      </c>
      <c r="W4217">
        <f t="shared" si="394"/>
        <v>2</v>
      </c>
      <c r="X4217" t="str">
        <f t="shared" si="395"/>
        <v>512</v>
      </c>
      <c r="Y4217" t="str">
        <f>IF(Table1[[#This Row],[RFM_Score]]="555","Champion", IF(AND(J4217&gt;=4,V4217&gt;=4),"Loyal", IF(U4217&lt;=2,"At Risk", IF(W4217&gt;=4,"Potential Loyalist","Others"))))</f>
        <v>Others</v>
      </c>
    </row>
    <row r="4218" spans="1:25">
      <c r="A4218" t="s">
        <v>11909</v>
      </c>
      <c r="B4218">
        <v>39</v>
      </c>
      <c r="C4218" t="s">
        <v>24</v>
      </c>
      <c r="D4218" t="s">
        <v>29</v>
      </c>
      <c r="E4218" s="6" t="s">
        <v>16288</v>
      </c>
      <c r="F4218" t="s">
        <v>21</v>
      </c>
      <c r="G4218">
        <v>4</v>
      </c>
      <c r="H4218">
        <v>1</v>
      </c>
      <c r="I4218">
        <v>49</v>
      </c>
      <c r="J4218">
        <v>3</v>
      </c>
      <c r="K4218">
        <v>141.59</v>
      </c>
      <c r="L4218" t="str">
        <f t="shared" si="390"/>
        <v/>
      </c>
      <c r="M4218">
        <v>3</v>
      </c>
      <c r="N4218" t="str">
        <f t="shared" si="391"/>
        <v/>
      </c>
      <c r="O4218">
        <v>19</v>
      </c>
      <c r="P4218" s="11">
        <v>0.25</v>
      </c>
      <c r="Q4218" s="11">
        <v>6.1224489795918297E-2</v>
      </c>
      <c r="R4218" s="12">
        <v>47.196666666666601</v>
      </c>
      <c r="S4218" t="s">
        <v>22</v>
      </c>
      <c r="T4218">
        <v>0</v>
      </c>
      <c r="U4218">
        <f t="shared" si="392"/>
        <v>5</v>
      </c>
      <c r="V4218">
        <f t="shared" si="393"/>
        <v>1</v>
      </c>
      <c r="W4218">
        <f t="shared" si="394"/>
        <v>2</v>
      </c>
      <c r="X4218" t="str">
        <f t="shared" si="395"/>
        <v>512</v>
      </c>
      <c r="Y4218" t="str">
        <f>IF(Table1[[#This Row],[RFM_Score]]="555","Champion", IF(AND(J4218&gt;=4,V4218&gt;=4),"Loyal", IF(U4218&lt;=2,"At Risk", IF(W4218&gt;=4,"Potential Loyalist","Others"))))</f>
        <v>Others</v>
      </c>
    </row>
    <row r="4219" spans="1:25">
      <c r="A4219" t="s">
        <v>3728</v>
      </c>
      <c r="B4219">
        <v>45</v>
      </c>
      <c r="C4219" t="s">
        <v>24</v>
      </c>
      <c r="D4219" t="s">
        <v>29</v>
      </c>
      <c r="E4219" s="6" t="s">
        <v>16289</v>
      </c>
      <c r="F4219" t="s">
        <v>21</v>
      </c>
      <c r="G4219">
        <v>1</v>
      </c>
      <c r="H4219">
        <v>0</v>
      </c>
      <c r="I4219">
        <v>52</v>
      </c>
      <c r="J4219">
        <v>1</v>
      </c>
      <c r="K4219">
        <v>141.41</v>
      </c>
      <c r="L4219" t="str">
        <f t="shared" si="390"/>
        <v/>
      </c>
      <c r="M4219">
        <v>3</v>
      </c>
      <c r="N4219" t="str">
        <f t="shared" si="391"/>
        <v/>
      </c>
      <c r="O4219">
        <v>36</v>
      </c>
      <c r="P4219" s="11">
        <v>0</v>
      </c>
      <c r="Q4219" s="11">
        <v>1.9230769230769201E-2</v>
      </c>
      <c r="R4219" s="12">
        <v>47.136666666666599</v>
      </c>
      <c r="S4219" t="s">
        <v>22</v>
      </c>
      <c r="T4219">
        <v>0</v>
      </c>
      <c r="U4219">
        <f t="shared" si="392"/>
        <v>4</v>
      </c>
      <c r="V4219">
        <f t="shared" si="393"/>
        <v>1</v>
      </c>
      <c r="W4219">
        <f t="shared" si="394"/>
        <v>2</v>
      </c>
      <c r="X4219" t="str">
        <f t="shared" si="395"/>
        <v>412</v>
      </c>
      <c r="Y4219" t="str">
        <f>IF(Table1[[#This Row],[RFM_Score]]="555","Champion", IF(AND(J4219&gt;=4,V4219&gt;=4),"Loyal", IF(U4219&lt;=2,"At Risk", IF(W4219&gt;=4,"Potential Loyalist","Others"))))</f>
        <v>Others</v>
      </c>
    </row>
    <row r="4220" spans="1:25">
      <c r="A4220" t="s">
        <v>5606</v>
      </c>
      <c r="B4220">
        <v>23</v>
      </c>
      <c r="C4220" t="s">
        <v>19</v>
      </c>
      <c r="D4220" t="s">
        <v>25</v>
      </c>
      <c r="E4220" s="6" t="s">
        <v>16290</v>
      </c>
      <c r="F4220" t="s">
        <v>60</v>
      </c>
      <c r="G4220">
        <v>2</v>
      </c>
      <c r="H4220">
        <v>0</v>
      </c>
      <c r="I4220">
        <v>43</v>
      </c>
      <c r="J4220">
        <v>4</v>
      </c>
      <c r="K4220">
        <v>141.1</v>
      </c>
      <c r="L4220" t="str">
        <f t="shared" si="390"/>
        <v/>
      </c>
      <c r="M4220">
        <v>3</v>
      </c>
      <c r="N4220" t="str">
        <f t="shared" si="391"/>
        <v/>
      </c>
      <c r="O4220">
        <v>21</v>
      </c>
      <c r="P4220" s="11">
        <v>0</v>
      </c>
      <c r="Q4220" s="11">
        <v>9.3023255813953404E-2</v>
      </c>
      <c r="R4220" s="12">
        <v>47.033333333333303</v>
      </c>
      <c r="S4220" t="s">
        <v>22</v>
      </c>
      <c r="T4220">
        <v>0</v>
      </c>
      <c r="U4220">
        <f t="shared" si="392"/>
        <v>4</v>
      </c>
      <c r="V4220">
        <f t="shared" si="393"/>
        <v>1</v>
      </c>
      <c r="W4220">
        <f t="shared" si="394"/>
        <v>2</v>
      </c>
      <c r="X4220" t="str">
        <f t="shared" si="395"/>
        <v>412</v>
      </c>
      <c r="Y4220" t="str">
        <f>IF(Table1[[#This Row],[RFM_Score]]="555","Champion", IF(AND(J4220&gt;=4,V4220&gt;=4),"Loyal", IF(U4220&lt;=2,"At Risk", IF(W4220&gt;=4,"Potential Loyalist","Others"))))</f>
        <v>Others</v>
      </c>
    </row>
    <row r="4221" spans="1:25">
      <c r="A4221" t="s">
        <v>9891</v>
      </c>
      <c r="B4221">
        <v>28</v>
      </c>
      <c r="C4221" t="s">
        <v>24</v>
      </c>
      <c r="D4221" t="s">
        <v>25</v>
      </c>
      <c r="E4221" s="6" t="s">
        <v>16291</v>
      </c>
      <c r="F4221" t="s">
        <v>26</v>
      </c>
      <c r="G4221">
        <v>3</v>
      </c>
      <c r="H4221">
        <v>0</v>
      </c>
      <c r="I4221">
        <v>50</v>
      </c>
      <c r="J4221">
        <v>2</v>
      </c>
      <c r="K4221">
        <v>141.03</v>
      </c>
      <c r="L4221" t="str">
        <f t="shared" si="390"/>
        <v/>
      </c>
      <c r="M4221">
        <v>3</v>
      </c>
      <c r="N4221" t="str">
        <f t="shared" si="391"/>
        <v/>
      </c>
      <c r="O4221">
        <v>52</v>
      </c>
      <c r="P4221" s="11">
        <v>0</v>
      </c>
      <c r="Q4221" s="11">
        <v>0.04</v>
      </c>
      <c r="R4221" s="12">
        <v>47.01</v>
      </c>
      <c r="S4221" t="s">
        <v>22</v>
      </c>
      <c r="T4221">
        <v>0</v>
      </c>
      <c r="U4221">
        <f t="shared" si="392"/>
        <v>3</v>
      </c>
      <c r="V4221">
        <f t="shared" si="393"/>
        <v>1</v>
      </c>
      <c r="W4221">
        <f t="shared" si="394"/>
        <v>2</v>
      </c>
      <c r="X4221" t="str">
        <f t="shared" si="395"/>
        <v>312</v>
      </c>
      <c r="Y4221" t="str">
        <f>IF(Table1[[#This Row],[RFM_Score]]="555","Champion", IF(AND(J4221&gt;=4,V4221&gt;=4),"Loyal", IF(U4221&lt;=2,"At Risk", IF(W4221&gt;=4,"Potential Loyalist","Others"))))</f>
        <v>Others</v>
      </c>
    </row>
    <row r="4222" spans="1:25">
      <c r="A4222" t="s">
        <v>3170</v>
      </c>
      <c r="B4222">
        <v>52</v>
      </c>
      <c r="C4222" t="s">
        <v>24</v>
      </c>
      <c r="D4222" t="s">
        <v>46</v>
      </c>
      <c r="E4222" s="6" t="s">
        <v>16292</v>
      </c>
      <c r="F4222" t="s">
        <v>30</v>
      </c>
      <c r="G4222">
        <v>1</v>
      </c>
      <c r="H4222">
        <v>0</v>
      </c>
      <c r="I4222">
        <v>55</v>
      </c>
      <c r="J4222">
        <v>1</v>
      </c>
      <c r="K4222">
        <v>140.91</v>
      </c>
      <c r="L4222" t="str">
        <f t="shared" si="390"/>
        <v/>
      </c>
      <c r="M4222">
        <v>3</v>
      </c>
      <c r="N4222" t="str">
        <f t="shared" si="391"/>
        <v/>
      </c>
      <c r="O4222">
        <v>5</v>
      </c>
      <c r="P4222" s="11">
        <v>0</v>
      </c>
      <c r="Q4222" s="11">
        <v>1.8181818181818101E-2</v>
      </c>
      <c r="R4222" s="12">
        <v>46.97</v>
      </c>
      <c r="S4222" t="s">
        <v>22</v>
      </c>
      <c r="T4222">
        <v>0</v>
      </c>
      <c r="U4222">
        <f t="shared" si="392"/>
        <v>5</v>
      </c>
      <c r="V4222">
        <f t="shared" si="393"/>
        <v>1</v>
      </c>
      <c r="W4222">
        <f t="shared" si="394"/>
        <v>2</v>
      </c>
      <c r="X4222" t="str">
        <f t="shared" si="395"/>
        <v>512</v>
      </c>
      <c r="Y4222" t="str">
        <f>IF(Table1[[#This Row],[RFM_Score]]="555","Champion", IF(AND(J4222&gt;=4,V4222&gt;=4),"Loyal", IF(U4222&lt;=2,"At Risk", IF(W4222&gt;=4,"Potential Loyalist","Others"))))</f>
        <v>Others</v>
      </c>
    </row>
    <row r="4223" spans="1:25">
      <c r="A4223" t="s">
        <v>9141</v>
      </c>
      <c r="B4223">
        <v>23</v>
      </c>
      <c r="C4223" t="s">
        <v>24</v>
      </c>
      <c r="D4223" t="s">
        <v>25</v>
      </c>
      <c r="E4223" s="6" t="s">
        <v>16293</v>
      </c>
      <c r="F4223" t="s">
        <v>62</v>
      </c>
      <c r="G4223">
        <v>4</v>
      </c>
      <c r="H4223">
        <v>0</v>
      </c>
      <c r="I4223">
        <v>48</v>
      </c>
      <c r="J4223">
        <v>2</v>
      </c>
      <c r="K4223">
        <v>140.88999999999999</v>
      </c>
      <c r="L4223" t="str">
        <f t="shared" si="390"/>
        <v/>
      </c>
      <c r="M4223">
        <v>3</v>
      </c>
      <c r="N4223" t="str">
        <f t="shared" si="391"/>
        <v/>
      </c>
      <c r="O4223">
        <v>11</v>
      </c>
      <c r="P4223" s="11">
        <v>0</v>
      </c>
      <c r="Q4223" s="11">
        <v>4.1666666666666602E-2</v>
      </c>
      <c r="R4223" s="12">
        <v>46.963333333333303</v>
      </c>
      <c r="S4223" t="s">
        <v>22</v>
      </c>
      <c r="T4223">
        <v>0</v>
      </c>
      <c r="U4223">
        <f t="shared" si="392"/>
        <v>5</v>
      </c>
      <c r="V4223">
        <f t="shared" si="393"/>
        <v>1</v>
      </c>
      <c r="W4223">
        <f t="shared" si="394"/>
        <v>2</v>
      </c>
      <c r="X4223" t="str">
        <f t="shared" si="395"/>
        <v>512</v>
      </c>
      <c r="Y4223" t="str">
        <f>IF(Table1[[#This Row],[RFM_Score]]="555","Champion", IF(AND(J4223&gt;=4,V4223&gt;=4),"Loyal", IF(U4223&lt;=2,"At Risk", IF(W4223&gt;=4,"Potential Loyalist","Others"))))</f>
        <v>Others</v>
      </c>
    </row>
    <row r="4224" spans="1:25">
      <c r="A4224" t="s">
        <v>3849</v>
      </c>
      <c r="B4224">
        <v>24</v>
      </c>
      <c r="C4224" t="s">
        <v>19</v>
      </c>
      <c r="D4224" t="s">
        <v>29</v>
      </c>
      <c r="E4224" s="6" t="s">
        <v>16294</v>
      </c>
      <c r="F4224" t="s">
        <v>21</v>
      </c>
      <c r="G4224">
        <v>2</v>
      </c>
      <c r="H4224">
        <v>1</v>
      </c>
      <c r="I4224">
        <v>51</v>
      </c>
      <c r="J4224">
        <v>3</v>
      </c>
      <c r="K4224">
        <v>140.83000000000001</v>
      </c>
      <c r="L4224" t="str">
        <f t="shared" si="390"/>
        <v/>
      </c>
      <c r="M4224">
        <v>3</v>
      </c>
      <c r="N4224" t="str">
        <f t="shared" si="391"/>
        <v/>
      </c>
      <c r="O4224">
        <v>26</v>
      </c>
      <c r="P4224" s="11">
        <v>0.5</v>
      </c>
      <c r="Q4224" s="11">
        <v>5.8823529411764698E-2</v>
      </c>
      <c r="R4224" s="12">
        <v>46.9433333333333</v>
      </c>
      <c r="S4224" t="s">
        <v>22</v>
      </c>
      <c r="T4224">
        <v>0</v>
      </c>
      <c r="U4224">
        <f t="shared" si="392"/>
        <v>4</v>
      </c>
      <c r="V4224">
        <f t="shared" si="393"/>
        <v>1</v>
      </c>
      <c r="W4224">
        <f t="shared" si="394"/>
        <v>2</v>
      </c>
      <c r="X4224" t="str">
        <f t="shared" si="395"/>
        <v>412</v>
      </c>
      <c r="Y4224" t="str">
        <f>IF(Table1[[#This Row],[RFM_Score]]="555","Champion", IF(AND(J4224&gt;=4,V4224&gt;=4),"Loyal", IF(U4224&lt;=2,"At Risk", IF(W4224&gt;=4,"Potential Loyalist","Others"))))</f>
        <v>Others</v>
      </c>
    </row>
    <row r="4225" spans="1:25">
      <c r="A4225" t="s">
        <v>10725</v>
      </c>
      <c r="B4225">
        <v>49</v>
      </c>
      <c r="C4225" t="s">
        <v>24</v>
      </c>
      <c r="D4225" t="s">
        <v>20</v>
      </c>
      <c r="E4225" s="6" t="s">
        <v>16295</v>
      </c>
      <c r="F4225" t="s">
        <v>26</v>
      </c>
      <c r="G4225">
        <v>5</v>
      </c>
      <c r="H4225">
        <v>2</v>
      </c>
      <c r="I4225">
        <v>58</v>
      </c>
      <c r="J4225">
        <v>5</v>
      </c>
      <c r="K4225">
        <v>140.63</v>
      </c>
      <c r="L4225" t="str">
        <f t="shared" si="390"/>
        <v/>
      </c>
      <c r="M4225">
        <v>3</v>
      </c>
      <c r="N4225" t="str">
        <f t="shared" si="391"/>
        <v/>
      </c>
      <c r="O4225">
        <v>2</v>
      </c>
      <c r="P4225" s="11">
        <v>0.4</v>
      </c>
      <c r="Q4225" s="11">
        <v>8.6206896551724102E-2</v>
      </c>
      <c r="R4225" s="12">
        <v>46.876666666666601</v>
      </c>
      <c r="S4225" t="s">
        <v>22</v>
      </c>
      <c r="T4225">
        <v>0</v>
      </c>
      <c r="U4225">
        <f t="shared" si="392"/>
        <v>5</v>
      </c>
      <c r="V4225">
        <f t="shared" si="393"/>
        <v>1</v>
      </c>
      <c r="W4225">
        <f t="shared" si="394"/>
        <v>2</v>
      </c>
      <c r="X4225" t="str">
        <f t="shared" si="395"/>
        <v>512</v>
      </c>
      <c r="Y4225" t="str">
        <f>IF(Table1[[#This Row],[RFM_Score]]="555","Champion", IF(AND(J4225&gt;=4,V4225&gt;=4),"Loyal", IF(U4225&lt;=2,"At Risk", IF(W4225&gt;=4,"Potential Loyalist","Others"))))</f>
        <v>Others</v>
      </c>
    </row>
    <row r="4226" spans="1:25">
      <c r="A4226" t="s">
        <v>9985</v>
      </c>
      <c r="B4226">
        <v>32</v>
      </c>
      <c r="C4226" t="s">
        <v>19</v>
      </c>
      <c r="D4226" t="s">
        <v>25</v>
      </c>
      <c r="E4226" s="6" t="s">
        <v>16296</v>
      </c>
      <c r="F4226" t="s">
        <v>37</v>
      </c>
      <c r="G4226">
        <v>3</v>
      </c>
      <c r="H4226">
        <v>2</v>
      </c>
      <c r="I4226">
        <v>50</v>
      </c>
      <c r="J4226">
        <v>3</v>
      </c>
      <c r="K4226">
        <v>140.57</v>
      </c>
      <c r="L4226" t="str">
        <f t="shared" ref="L4226:L4289" si="396">IF(OR(K4226&lt;$AC$10, K4226&gt;$AC$11), "OUTLIER", "")</f>
        <v/>
      </c>
      <c r="M4226">
        <v>3</v>
      </c>
      <c r="N4226" t="str">
        <f t="shared" ref="N4226:N4289" si="397">IF(OR(M4226&lt;$AC$16, M4226&gt;$AC$17), "OUTLIER", "")</f>
        <v/>
      </c>
      <c r="O4226">
        <v>27</v>
      </c>
      <c r="P4226" s="11">
        <v>0.66666666666666596</v>
      </c>
      <c r="Q4226" s="11">
        <v>0.06</v>
      </c>
      <c r="R4226" s="12">
        <v>46.856666666666598</v>
      </c>
      <c r="S4226" t="s">
        <v>22</v>
      </c>
      <c r="T4226">
        <v>0</v>
      </c>
      <c r="U4226">
        <f t="shared" ref="U4226:U4289" si="398">IF(O4226&lt;=20,5,IF(O4226&lt;=40,4,IF(O4226&lt;=70,3,IF(O4226&lt;=100,2,1))))</f>
        <v>4</v>
      </c>
      <c r="V4226">
        <f t="shared" ref="V4226:V4289" si="399">IF(M4226&gt;=11,5,IF(M4226&gt;=9,4,IF(M4226&gt;=7,3,IF(M4226&gt;=5,2,1))))</f>
        <v>1</v>
      </c>
      <c r="W4226">
        <f t="shared" ref="W4226:W4289" si="400">IF(K4226&gt;=500,5,IF(K4226&gt;=300,4,IF(K4226&gt;=150,3,IF(K4226&gt;=50,2,1))))</f>
        <v>2</v>
      </c>
      <c r="X4226" t="str">
        <f t="shared" ref="X4226:X4289" si="401">U4226 &amp; V4226 &amp; W4226</f>
        <v>412</v>
      </c>
      <c r="Y4226" t="str">
        <f>IF(Table1[[#This Row],[RFM_Score]]="555","Champion", IF(AND(J4226&gt;=4,V4226&gt;=4),"Loyal", IF(U4226&lt;=2,"At Risk", IF(W4226&gt;=4,"Potential Loyalist","Others"))))</f>
        <v>Others</v>
      </c>
    </row>
    <row r="4227" spans="1:25">
      <c r="A4227" t="s">
        <v>7183</v>
      </c>
      <c r="B4227">
        <v>42</v>
      </c>
      <c r="C4227" t="s">
        <v>19</v>
      </c>
      <c r="D4227" t="s">
        <v>35</v>
      </c>
      <c r="E4227" s="6" t="s">
        <v>16297</v>
      </c>
      <c r="F4227" t="s">
        <v>26</v>
      </c>
      <c r="G4227">
        <v>4</v>
      </c>
      <c r="H4227">
        <v>1</v>
      </c>
      <c r="I4227">
        <v>50</v>
      </c>
      <c r="J4227">
        <v>3</v>
      </c>
      <c r="K4227">
        <v>140.54</v>
      </c>
      <c r="L4227" t="str">
        <f t="shared" si="396"/>
        <v/>
      </c>
      <c r="M4227">
        <v>3</v>
      </c>
      <c r="N4227" t="str">
        <f t="shared" si="397"/>
        <v/>
      </c>
      <c r="O4227">
        <v>24</v>
      </c>
      <c r="P4227" s="11">
        <v>0.25</v>
      </c>
      <c r="Q4227" s="11">
        <v>0.06</v>
      </c>
      <c r="R4227" s="12">
        <v>46.8466666666666</v>
      </c>
      <c r="S4227" t="s">
        <v>22</v>
      </c>
      <c r="T4227">
        <v>0</v>
      </c>
      <c r="U4227">
        <f t="shared" si="398"/>
        <v>4</v>
      </c>
      <c r="V4227">
        <f t="shared" si="399"/>
        <v>1</v>
      </c>
      <c r="W4227">
        <f t="shared" si="400"/>
        <v>2</v>
      </c>
      <c r="X4227" t="str">
        <f t="shared" si="401"/>
        <v>412</v>
      </c>
      <c r="Y4227" t="str">
        <f>IF(Table1[[#This Row],[RFM_Score]]="555","Champion", IF(AND(J4227&gt;=4,V4227&gt;=4),"Loyal", IF(U4227&lt;=2,"At Risk", IF(W4227&gt;=4,"Potential Loyalist","Others"))))</f>
        <v>Others</v>
      </c>
    </row>
    <row r="4228" spans="1:25">
      <c r="A4228" t="s">
        <v>3735</v>
      </c>
      <c r="B4228">
        <v>46</v>
      </c>
      <c r="C4228" t="s">
        <v>19</v>
      </c>
      <c r="D4228" t="s">
        <v>25</v>
      </c>
      <c r="E4228" s="6" t="s">
        <v>16298</v>
      </c>
      <c r="F4228" t="s">
        <v>26</v>
      </c>
      <c r="G4228">
        <v>3</v>
      </c>
      <c r="H4228">
        <v>2</v>
      </c>
      <c r="I4228">
        <v>47</v>
      </c>
      <c r="J4228">
        <v>2</v>
      </c>
      <c r="K4228">
        <v>140.52000000000001</v>
      </c>
      <c r="L4228" t="str">
        <f t="shared" si="396"/>
        <v/>
      </c>
      <c r="M4228">
        <v>3</v>
      </c>
      <c r="N4228" t="str">
        <f t="shared" si="397"/>
        <v/>
      </c>
      <c r="O4228">
        <v>30</v>
      </c>
      <c r="P4228" s="11">
        <v>0.66666666666666596</v>
      </c>
      <c r="Q4228" s="11">
        <v>4.2553191489361701E-2</v>
      </c>
      <c r="R4228" s="12">
        <v>46.84</v>
      </c>
      <c r="S4228" t="s">
        <v>22</v>
      </c>
      <c r="T4228">
        <v>0</v>
      </c>
      <c r="U4228">
        <f t="shared" si="398"/>
        <v>4</v>
      </c>
      <c r="V4228">
        <f t="shared" si="399"/>
        <v>1</v>
      </c>
      <c r="W4228">
        <f t="shared" si="400"/>
        <v>2</v>
      </c>
      <c r="X4228" t="str">
        <f t="shared" si="401"/>
        <v>412</v>
      </c>
      <c r="Y4228" t="str">
        <f>IF(Table1[[#This Row],[RFM_Score]]="555","Champion", IF(AND(J4228&gt;=4,V4228&gt;=4),"Loyal", IF(U4228&lt;=2,"At Risk", IF(W4228&gt;=4,"Potential Loyalist","Others"))))</f>
        <v>Others</v>
      </c>
    </row>
    <row r="4229" spans="1:25">
      <c r="A4229" t="s">
        <v>9709</v>
      </c>
      <c r="B4229">
        <v>22</v>
      </c>
      <c r="C4229" t="s">
        <v>24</v>
      </c>
      <c r="D4229" t="s">
        <v>25</v>
      </c>
      <c r="E4229" s="6" t="s">
        <v>16299</v>
      </c>
      <c r="F4229" t="s">
        <v>26</v>
      </c>
      <c r="G4229">
        <v>3</v>
      </c>
      <c r="H4229">
        <v>1</v>
      </c>
      <c r="I4229">
        <v>51</v>
      </c>
      <c r="J4229">
        <v>2</v>
      </c>
      <c r="K4229">
        <v>140.47</v>
      </c>
      <c r="L4229" t="str">
        <f t="shared" si="396"/>
        <v/>
      </c>
      <c r="M4229">
        <v>3</v>
      </c>
      <c r="N4229" t="str">
        <f t="shared" si="397"/>
        <v/>
      </c>
      <c r="O4229">
        <v>67</v>
      </c>
      <c r="P4229" s="11">
        <v>0.33333333333333298</v>
      </c>
      <c r="Q4229" s="11">
        <v>3.9215686274509803E-2</v>
      </c>
      <c r="R4229" s="12">
        <v>46.823333333333302</v>
      </c>
      <c r="S4229" t="s">
        <v>22</v>
      </c>
      <c r="T4229">
        <v>0</v>
      </c>
      <c r="U4229">
        <f t="shared" si="398"/>
        <v>3</v>
      </c>
      <c r="V4229">
        <f t="shared" si="399"/>
        <v>1</v>
      </c>
      <c r="W4229">
        <f t="shared" si="400"/>
        <v>2</v>
      </c>
      <c r="X4229" t="str">
        <f t="shared" si="401"/>
        <v>312</v>
      </c>
      <c r="Y4229" t="str">
        <f>IF(Table1[[#This Row],[RFM_Score]]="555","Champion", IF(AND(J4229&gt;=4,V4229&gt;=4),"Loyal", IF(U4229&lt;=2,"At Risk", IF(W4229&gt;=4,"Potential Loyalist","Others"))))</f>
        <v>Others</v>
      </c>
    </row>
    <row r="4230" spans="1:25">
      <c r="A4230" t="s">
        <v>1008</v>
      </c>
      <c r="B4230">
        <v>26</v>
      </c>
      <c r="C4230" t="s">
        <v>19</v>
      </c>
      <c r="D4230" t="s">
        <v>25</v>
      </c>
      <c r="E4230" s="6" t="s">
        <v>16300</v>
      </c>
      <c r="F4230" t="s">
        <v>62</v>
      </c>
      <c r="G4230">
        <v>2</v>
      </c>
      <c r="H4230">
        <v>1</v>
      </c>
      <c r="I4230">
        <v>52</v>
      </c>
      <c r="J4230">
        <v>2</v>
      </c>
      <c r="K4230">
        <v>140.44999999999999</v>
      </c>
      <c r="L4230" t="str">
        <f t="shared" si="396"/>
        <v/>
      </c>
      <c r="M4230">
        <v>3</v>
      </c>
      <c r="N4230" t="str">
        <f t="shared" si="397"/>
        <v/>
      </c>
      <c r="O4230">
        <v>41</v>
      </c>
      <c r="P4230" s="11">
        <v>0.5</v>
      </c>
      <c r="Q4230" s="11">
        <v>3.8461538461538401E-2</v>
      </c>
      <c r="R4230" s="12">
        <v>46.816666666666599</v>
      </c>
      <c r="S4230" t="s">
        <v>22</v>
      </c>
      <c r="T4230">
        <v>0</v>
      </c>
      <c r="U4230">
        <f t="shared" si="398"/>
        <v>3</v>
      </c>
      <c r="V4230">
        <f t="shared" si="399"/>
        <v>1</v>
      </c>
      <c r="W4230">
        <f t="shared" si="400"/>
        <v>2</v>
      </c>
      <c r="X4230" t="str">
        <f t="shared" si="401"/>
        <v>312</v>
      </c>
      <c r="Y4230" t="str">
        <f>IF(Table1[[#This Row],[RFM_Score]]="555","Champion", IF(AND(J4230&gt;=4,V4230&gt;=4),"Loyal", IF(U4230&lt;=2,"At Risk", IF(W4230&gt;=4,"Potential Loyalist","Others"))))</f>
        <v>Others</v>
      </c>
    </row>
    <row r="4231" spans="1:25">
      <c r="A4231" t="s">
        <v>4175</v>
      </c>
      <c r="B4231">
        <v>45</v>
      </c>
      <c r="C4231" t="s">
        <v>24</v>
      </c>
      <c r="D4231" t="s">
        <v>25</v>
      </c>
      <c r="E4231" s="6" t="s">
        <v>16301</v>
      </c>
      <c r="F4231" t="s">
        <v>21</v>
      </c>
      <c r="G4231">
        <v>4</v>
      </c>
      <c r="H4231">
        <v>0</v>
      </c>
      <c r="I4231">
        <v>48</v>
      </c>
      <c r="J4231">
        <v>2</v>
      </c>
      <c r="K4231">
        <v>140.30000000000001</v>
      </c>
      <c r="L4231" t="str">
        <f t="shared" si="396"/>
        <v/>
      </c>
      <c r="M4231">
        <v>3</v>
      </c>
      <c r="N4231" t="str">
        <f t="shared" si="397"/>
        <v/>
      </c>
      <c r="O4231">
        <v>49</v>
      </c>
      <c r="P4231" s="11">
        <v>0</v>
      </c>
      <c r="Q4231" s="11">
        <v>4.1666666666666602E-2</v>
      </c>
      <c r="R4231" s="12">
        <v>46.766666666666602</v>
      </c>
      <c r="S4231" t="s">
        <v>22</v>
      </c>
      <c r="T4231">
        <v>0</v>
      </c>
      <c r="U4231">
        <f t="shared" si="398"/>
        <v>3</v>
      </c>
      <c r="V4231">
        <f t="shared" si="399"/>
        <v>1</v>
      </c>
      <c r="W4231">
        <f t="shared" si="400"/>
        <v>2</v>
      </c>
      <c r="X4231" t="str">
        <f t="shared" si="401"/>
        <v>312</v>
      </c>
      <c r="Y4231" t="str">
        <f>IF(Table1[[#This Row],[RFM_Score]]="555","Champion", IF(AND(J4231&gt;=4,V4231&gt;=4),"Loyal", IF(U4231&lt;=2,"At Risk", IF(W4231&gt;=4,"Potential Loyalist","Others"))))</f>
        <v>Others</v>
      </c>
    </row>
    <row r="4232" spans="1:25">
      <c r="A4232" t="s">
        <v>10531</v>
      </c>
      <c r="B4232">
        <v>26</v>
      </c>
      <c r="C4232" t="s">
        <v>24</v>
      </c>
      <c r="D4232" t="s">
        <v>41</v>
      </c>
      <c r="E4232" s="6" t="s">
        <v>16302</v>
      </c>
      <c r="F4232" t="s">
        <v>26</v>
      </c>
      <c r="G4232">
        <v>3</v>
      </c>
      <c r="H4232">
        <v>0</v>
      </c>
      <c r="I4232">
        <v>52</v>
      </c>
      <c r="J4232">
        <v>2</v>
      </c>
      <c r="K4232">
        <v>140.13</v>
      </c>
      <c r="L4232" t="str">
        <f t="shared" si="396"/>
        <v/>
      </c>
      <c r="M4232">
        <v>3</v>
      </c>
      <c r="N4232" t="str">
        <f t="shared" si="397"/>
        <v/>
      </c>
      <c r="O4232">
        <v>32</v>
      </c>
      <c r="P4232" s="11">
        <v>0</v>
      </c>
      <c r="Q4232" s="11">
        <v>3.8461538461538401E-2</v>
      </c>
      <c r="R4232" s="12">
        <v>46.71</v>
      </c>
      <c r="S4232" t="s">
        <v>22</v>
      </c>
      <c r="T4232">
        <v>1</v>
      </c>
      <c r="U4232">
        <f t="shared" si="398"/>
        <v>4</v>
      </c>
      <c r="V4232">
        <f t="shared" si="399"/>
        <v>1</v>
      </c>
      <c r="W4232">
        <f t="shared" si="400"/>
        <v>2</v>
      </c>
      <c r="X4232" t="str">
        <f t="shared" si="401"/>
        <v>412</v>
      </c>
      <c r="Y4232" t="str">
        <f>IF(Table1[[#This Row],[RFM_Score]]="555","Champion", IF(AND(J4232&gt;=4,V4232&gt;=4),"Loyal", IF(U4232&lt;=2,"At Risk", IF(W4232&gt;=4,"Potential Loyalist","Others"))))</f>
        <v>Others</v>
      </c>
    </row>
    <row r="4233" spans="1:25">
      <c r="A4233" t="s">
        <v>6118</v>
      </c>
      <c r="B4233">
        <v>38</v>
      </c>
      <c r="C4233" t="s">
        <v>19</v>
      </c>
      <c r="D4233" t="s">
        <v>25</v>
      </c>
      <c r="E4233" s="6" t="s">
        <v>16303</v>
      </c>
      <c r="F4233" t="s">
        <v>30</v>
      </c>
      <c r="G4233">
        <v>3</v>
      </c>
      <c r="H4233">
        <v>2</v>
      </c>
      <c r="I4233">
        <v>55</v>
      </c>
      <c r="J4233">
        <v>2</v>
      </c>
      <c r="K4233">
        <v>139.97</v>
      </c>
      <c r="L4233" t="str">
        <f t="shared" si="396"/>
        <v/>
      </c>
      <c r="M4233">
        <v>3</v>
      </c>
      <c r="N4233" t="str">
        <f t="shared" si="397"/>
        <v/>
      </c>
      <c r="O4233">
        <v>8</v>
      </c>
      <c r="P4233" s="11">
        <v>0.66666666666666596</v>
      </c>
      <c r="Q4233" s="11">
        <v>3.6363636363636299E-2</v>
      </c>
      <c r="R4233" s="12">
        <v>46.656666666666602</v>
      </c>
      <c r="S4233" t="s">
        <v>22</v>
      </c>
      <c r="T4233">
        <v>0</v>
      </c>
      <c r="U4233">
        <f t="shared" si="398"/>
        <v>5</v>
      </c>
      <c r="V4233">
        <f t="shared" si="399"/>
        <v>1</v>
      </c>
      <c r="W4233">
        <f t="shared" si="400"/>
        <v>2</v>
      </c>
      <c r="X4233" t="str">
        <f t="shared" si="401"/>
        <v>512</v>
      </c>
      <c r="Y4233" t="str">
        <f>IF(Table1[[#This Row],[RFM_Score]]="555","Champion", IF(AND(J4233&gt;=4,V4233&gt;=4),"Loyal", IF(U4233&lt;=2,"At Risk", IF(W4233&gt;=4,"Potential Loyalist","Others"))))</f>
        <v>Others</v>
      </c>
    </row>
    <row r="4234" spans="1:25">
      <c r="A4234" t="s">
        <v>4920</v>
      </c>
      <c r="B4234">
        <v>40</v>
      </c>
      <c r="C4234" t="s">
        <v>19</v>
      </c>
      <c r="D4234" t="s">
        <v>25</v>
      </c>
      <c r="E4234" s="6" t="s">
        <v>16304</v>
      </c>
      <c r="F4234" t="s">
        <v>21</v>
      </c>
      <c r="G4234">
        <v>2</v>
      </c>
      <c r="H4234">
        <v>1</v>
      </c>
      <c r="I4234">
        <v>56</v>
      </c>
      <c r="J4234">
        <v>4</v>
      </c>
      <c r="K4234">
        <v>139.71</v>
      </c>
      <c r="L4234" t="str">
        <f t="shared" si="396"/>
        <v/>
      </c>
      <c r="M4234">
        <v>3</v>
      </c>
      <c r="N4234" t="str">
        <f t="shared" si="397"/>
        <v/>
      </c>
      <c r="O4234">
        <v>23</v>
      </c>
      <c r="P4234" s="11">
        <v>0.5</v>
      </c>
      <c r="Q4234" s="11">
        <v>7.1428571428571397E-2</v>
      </c>
      <c r="R4234" s="12">
        <v>46.57</v>
      </c>
      <c r="S4234" t="s">
        <v>22</v>
      </c>
      <c r="T4234">
        <v>0</v>
      </c>
      <c r="U4234">
        <f t="shared" si="398"/>
        <v>4</v>
      </c>
      <c r="V4234">
        <f t="shared" si="399"/>
        <v>1</v>
      </c>
      <c r="W4234">
        <f t="shared" si="400"/>
        <v>2</v>
      </c>
      <c r="X4234" t="str">
        <f t="shared" si="401"/>
        <v>412</v>
      </c>
      <c r="Y4234" t="str">
        <f>IF(Table1[[#This Row],[RFM_Score]]="555","Champion", IF(AND(J4234&gt;=4,V4234&gt;=4),"Loyal", IF(U4234&lt;=2,"At Risk", IF(W4234&gt;=4,"Potential Loyalist","Others"))))</f>
        <v>Others</v>
      </c>
    </row>
    <row r="4235" spans="1:25">
      <c r="A4235" t="s">
        <v>8904</v>
      </c>
      <c r="B4235">
        <v>24</v>
      </c>
      <c r="C4235" t="s">
        <v>24</v>
      </c>
      <c r="D4235" t="s">
        <v>29</v>
      </c>
      <c r="E4235" s="6" t="s">
        <v>16305</v>
      </c>
      <c r="F4235" t="s">
        <v>30</v>
      </c>
      <c r="G4235">
        <v>4</v>
      </c>
      <c r="H4235">
        <v>2</v>
      </c>
      <c r="I4235">
        <v>40</v>
      </c>
      <c r="J4235">
        <v>3</v>
      </c>
      <c r="K4235">
        <v>139.37</v>
      </c>
      <c r="L4235" t="str">
        <f t="shared" si="396"/>
        <v/>
      </c>
      <c r="M4235">
        <v>3</v>
      </c>
      <c r="N4235" t="str">
        <f t="shared" si="397"/>
        <v/>
      </c>
      <c r="O4235">
        <v>70</v>
      </c>
      <c r="P4235" s="11">
        <v>0.5</v>
      </c>
      <c r="Q4235" s="11">
        <v>7.4999999999999997E-2</v>
      </c>
      <c r="R4235" s="12">
        <v>46.456666666666599</v>
      </c>
      <c r="S4235" t="s">
        <v>22</v>
      </c>
      <c r="T4235">
        <v>0</v>
      </c>
      <c r="U4235">
        <f t="shared" si="398"/>
        <v>3</v>
      </c>
      <c r="V4235">
        <f t="shared" si="399"/>
        <v>1</v>
      </c>
      <c r="W4235">
        <f t="shared" si="400"/>
        <v>2</v>
      </c>
      <c r="X4235" t="str">
        <f t="shared" si="401"/>
        <v>312</v>
      </c>
      <c r="Y4235" t="str">
        <f>IF(Table1[[#This Row],[RFM_Score]]="555","Champion", IF(AND(J4235&gt;=4,V4235&gt;=4),"Loyal", IF(U4235&lt;=2,"At Risk", IF(W4235&gt;=4,"Potential Loyalist","Others"))))</f>
        <v>Others</v>
      </c>
    </row>
    <row r="4236" spans="1:25">
      <c r="A4236" t="s">
        <v>6518</v>
      </c>
      <c r="B4236">
        <v>18</v>
      </c>
      <c r="C4236" t="s">
        <v>24</v>
      </c>
      <c r="D4236" t="s">
        <v>25</v>
      </c>
      <c r="E4236" s="6" t="s">
        <v>16306</v>
      </c>
      <c r="F4236" t="s">
        <v>60</v>
      </c>
      <c r="G4236">
        <v>1</v>
      </c>
      <c r="H4236">
        <v>1</v>
      </c>
      <c r="I4236">
        <v>55</v>
      </c>
      <c r="J4236">
        <v>3</v>
      </c>
      <c r="K4236">
        <v>139.07</v>
      </c>
      <c r="L4236" t="str">
        <f t="shared" si="396"/>
        <v/>
      </c>
      <c r="M4236">
        <v>3</v>
      </c>
      <c r="N4236" t="str">
        <f t="shared" si="397"/>
        <v/>
      </c>
      <c r="O4236">
        <v>2</v>
      </c>
      <c r="P4236" s="11">
        <v>1</v>
      </c>
      <c r="Q4236" s="11">
        <v>5.4545454545454501E-2</v>
      </c>
      <c r="R4236" s="12">
        <v>46.356666666666598</v>
      </c>
      <c r="S4236" t="s">
        <v>22</v>
      </c>
      <c r="T4236">
        <v>0</v>
      </c>
      <c r="U4236">
        <f t="shared" si="398"/>
        <v>5</v>
      </c>
      <c r="V4236">
        <f t="shared" si="399"/>
        <v>1</v>
      </c>
      <c r="W4236">
        <f t="shared" si="400"/>
        <v>2</v>
      </c>
      <c r="X4236" t="str">
        <f t="shared" si="401"/>
        <v>512</v>
      </c>
      <c r="Y4236" t="str">
        <f>IF(Table1[[#This Row],[RFM_Score]]="555","Champion", IF(AND(J4236&gt;=4,V4236&gt;=4),"Loyal", IF(U4236&lt;=2,"At Risk", IF(W4236&gt;=4,"Potential Loyalist","Others"))))</f>
        <v>Others</v>
      </c>
    </row>
    <row r="4237" spans="1:25">
      <c r="A4237" t="s">
        <v>9163</v>
      </c>
      <c r="B4237">
        <v>41</v>
      </c>
      <c r="C4237" t="s">
        <v>24</v>
      </c>
      <c r="D4237" t="s">
        <v>49</v>
      </c>
      <c r="E4237" s="6" t="s">
        <v>16307</v>
      </c>
      <c r="F4237" t="s">
        <v>21</v>
      </c>
      <c r="G4237">
        <v>5</v>
      </c>
      <c r="H4237">
        <v>2</v>
      </c>
      <c r="I4237">
        <v>65</v>
      </c>
      <c r="J4237">
        <v>5</v>
      </c>
      <c r="K4237">
        <v>138.96</v>
      </c>
      <c r="L4237" t="str">
        <f t="shared" si="396"/>
        <v/>
      </c>
      <c r="M4237">
        <v>3</v>
      </c>
      <c r="N4237" t="str">
        <f t="shared" si="397"/>
        <v/>
      </c>
      <c r="O4237">
        <v>3</v>
      </c>
      <c r="P4237" s="11">
        <v>0.4</v>
      </c>
      <c r="Q4237" s="11">
        <v>7.69230769230769E-2</v>
      </c>
      <c r="R4237" s="12">
        <v>46.32</v>
      </c>
      <c r="S4237" t="s">
        <v>22</v>
      </c>
      <c r="T4237">
        <v>1</v>
      </c>
      <c r="U4237">
        <f t="shared" si="398"/>
        <v>5</v>
      </c>
      <c r="V4237">
        <f t="shared" si="399"/>
        <v>1</v>
      </c>
      <c r="W4237">
        <f t="shared" si="400"/>
        <v>2</v>
      </c>
      <c r="X4237" t="str">
        <f t="shared" si="401"/>
        <v>512</v>
      </c>
      <c r="Y4237" t="str">
        <f>IF(Table1[[#This Row],[RFM_Score]]="555","Champion", IF(AND(J4237&gt;=4,V4237&gt;=4),"Loyal", IF(U4237&lt;=2,"At Risk", IF(W4237&gt;=4,"Potential Loyalist","Others"))))</f>
        <v>Others</v>
      </c>
    </row>
    <row r="4238" spans="1:25">
      <c r="A4238" t="s">
        <v>3424</v>
      </c>
      <c r="B4238">
        <v>35</v>
      </c>
      <c r="C4238" t="s">
        <v>24</v>
      </c>
      <c r="D4238" t="s">
        <v>25</v>
      </c>
      <c r="E4238" s="6" t="s">
        <v>16308</v>
      </c>
      <c r="F4238" t="s">
        <v>37</v>
      </c>
      <c r="G4238">
        <v>3</v>
      </c>
      <c r="H4238">
        <v>2</v>
      </c>
      <c r="I4238">
        <v>53</v>
      </c>
      <c r="J4238">
        <v>4</v>
      </c>
      <c r="K4238">
        <v>138.53</v>
      </c>
      <c r="L4238" t="str">
        <f t="shared" si="396"/>
        <v/>
      </c>
      <c r="M4238">
        <v>3</v>
      </c>
      <c r="N4238" t="str">
        <f t="shared" si="397"/>
        <v/>
      </c>
      <c r="O4238">
        <v>79</v>
      </c>
      <c r="P4238" s="11">
        <v>0.66666666666666596</v>
      </c>
      <c r="Q4238" s="11">
        <v>7.5471698113207503E-2</v>
      </c>
      <c r="R4238" s="12">
        <v>46.176666666666598</v>
      </c>
      <c r="S4238" t="s">
        <v>22</v>
      </c>
      <c r="T4238">
        <v>0</v>
      </c>
      <c r="U4238">
        <f t="shared" si="398"/>
        <v>2</v>
      </c>
      <c r="V4238">
        <f t="shared" si="399"/>
        <v>1</v>
      </c>
      <c r="W4238">
        <f t="shared" si="400"/>
        <v>2</v>
      </c>
      <c r="X4238" t="str">
        <f t="shared" si="401"/>
        <v>212</v>
      </c>
      <c r="Y4238" t="str">
        <f>IF(Table1[[#This Row],[RFM_Score]]="555","Champion", IF(AND(J4238&gt;=4,V4238&gt;=4),"Loyal", IF(U4238&lt;=2,"At Risk", IF(W4238&gt;=4,"Potential Loyalist","Others"))))</f>
        <v>At Risk</v>
      </c>
    </row>
    <row r="4239" spans="1:25">
      <c r="A4239" t="s">
        <v>11071</v>
      </c>
      <c r="B4239">
        <v>24</v>
      </c>
      <c r="C4239" t="s">
        <v>19</v>
      </c>
      <c r="D4239" t="s">
        <v>35</v>
      </c>
      <c r="E4239" s="6" t="s">
        <v>16309</v>
      </c>
      <c r="F4239" t="s">
        <v>26</v>
      </c>
      <c r="G4239">
        <v>1</v>
      </c>
      <c r="H4239">
        <v>0</v>
      </c>
      <c r="I4239">
        <v>54</v>
      </c>
      <c r="J4239">
        <v>2</v>
      </c>
      <c r="K4239">
        <v>138.4</v>
      </c>
      <c r="L4239" t="str">
        <f t="shared" si="396"/>
        <v/>
      </c>
      <c r="M4239">
        <v>3</v>
      </c>
      <c r="N4239" t="str">
        <f t="shared" si="397"/>
        <v/>
      </c>
      <c r="O4239">
        <v>15</v>
      </c>
      <c r="P4239" s="11">
        <v>0</v>
      </c>
      <c r="Q4239" s="11">
        <v>3.7037037037037E-2</v>
      </c>
      <c r="R4239" s="12">
        <v>46.133333333333297</v>
      </c>
      <c r="S4239" t="s">
        <v>22</v>
      </c>
      <c r="T4239">
        <v>0</v>
      </c>
      <c r="U4239">
        <f t="shared" si="398"/>
        <v>5</v>
      </c>
      <c r="V4239">
        <f t="shared" si="399"/>
        <v>1</v>
      </c>
      <c r="W4239">
        <f t="shared" si="400"/>
        <v>2</v>
      </c>
      <c r="X4239" t="str">
        <f t="shared" si="401"/>
        <v>512</v>
      </c>
      <c r="Y4239" t="str">
        <f>IF(Table1[[#This Row],[RFM_Score]]="555","Champion", IF(AND(J4239&gt;=4,V4239&gt;=4),"Loyal", IF(U4239&lt;=2,"At Risk", IF(W4239&gt;=4,"Potential Loyalist","Others"))))</f>
        <v>Others</v>
      </c>
    </row>
    <row r="4240" spans="1:25">
      <c r="A4240" t="s">
        <v>2787</v>
      </c>
      <c r="B4240">
        <v>56</v>
      </c>
      <c r="C4240" t="s">
        <v>19</v>
      </c>
      <c r="D4240" t="s">
        <v>41</v>
      </c>
      <c r="E4240" s="6" t="s">
        <v>16310</v>
      </c>
      <c r="F4240" t="s">
        <v>26</v>
      </c>
      <c r="G4240">
        <v>5</v>
      </c>
      <c r="H4240">
        <v>0</v>
      </c>
      <c r="I4240">
        <v>56</v>
      </c>
      <c r="J4240">
        <v>4</v>
      </c>
      <c r="K4240">
        <v>138.34</v>
      </c>
      <c r="L4240" t="str">
        <f t="shared" si="396"/>
        <v/>
      </c>
      <c r="M4240">
        <v>3</v>
      </c>
      <c r="N4240" t="str">
        <f t="shared" si="397"/>
        <v/>
      </c>
      <c r="O4240">
        <v>129</v>
      </c>
      <c r="P4240" s="11">
        <v>0</v>
      </c>
      <c r="Q4240" s="11">
        <v>7.1428571428571397E-2</v>
      </c>
      <c r="R4240" s="12">
        <v>46.113333333333301</v>
      </c>
      <c r="S4240" t="s">
        <v>22</v>
      </c>
      <c r="T4240">
        <v>1</v>
      </c>
      <c r="U4240">
        <f t="shared" si="398"/>
        <v>1</v>
      </c>
      <c r="V4240">
        <f t="shared" si="399"/>
        <v>1</v>
      </c>
      <c r="W4240">
        <f t="shared" si="400"/>
        <v>2</v>
      </c>
      <c r="X4240" t="str">
        <f t="shared" si="401"/>
        <v>112</v>
      </c>
      <c r="Y4240" t="str">
        <f>IF(Table1[[#This Row],[RFM_Score]]="555","Champion", IF(AND(J4240&gt;=4,V4240&gt;=4),"Loyal", IF(U4240&lt;=2,"At Risk", IF(W4240&gt;=4,"Potential Loyalist","Others"))))</f>
        <v>At Risk</v>
      </c>
    </row>
    <row r="4241" spans="1:25">
      <c r="A4241" t="s">
        <v>11065</v>
      </c>
      <c r="B4241">
        <v>39</v>
      </c>
      <c r="C4241" t="s">
        <v>24</v>
      </c>
      <c r="D4241" t="s">
        <v>41</v>
      </c>
      <c r="E4241" s="6" t="s">
        <v>16311</v>
      </c>
      <c r="F4241" t="s">
        <v>62</v>
      </c>
      <c r="G4241">
        <v>2</v>
      </c>
      <c r="H4241">
        <v>2</v>
      </c>
      <c r="I4241">
        <v>54</v>
      </c>
      <c r="J4241">
        <v>5</v>
      </c>
      <c r="K4241">
        <v>137.63</v>
      </c>
      <c r="L4241" t="str">
        <f t="shared" si="396"/>
        <v/>
      </c>
      <c r="M4241">
        <v>3</v>
      </c>
      <c r="N4241" t="str">
        <f t="shared" si="397"/>
        <v/>
      </c>
      <c r="O4241">
        <v>50</v>
      </c>
      <c r="P4241" s="11">
        <v>1</v>
      </c>
      <c r="Q4241" s="11">
        <v>9.2592592592592504E-2</v>
      </c>
      <c r="R4241" s="12">
        <v>45.876666666666601</v>
      </c>
      <c r="S4241" t="s">
        <v>22</v>
      </c>
      <c r="T4241">
        <v>0</v>
      </c>
      <c r="U4241">
        <f t="shared" si="398"/>
        <v>3</v>
      </c>
      <c r="V4241">
        <f t="shared" si="399"/>
        <v>1</v>
      </c>
      <c r="W4241">
        <f t="shared" si="400"/>
        <v>2</v>
      </c>
      <c r="X4241" t="str">
        <f t="shared" si="401"/>
        <v>312</v>
      </c>
      <c r="Y4241" t="str">
        <f>IF(Table1[[#This Row],[RFM_Score]]="555","Champion", IF(AND(J4241&gt;=4,V4241&gt;=4),"Loyal", IF(U4241&lt;=2,"At Risk", IF(W4241&gt;=4,"Potential Loyalist","Others"))))</f>
        <v>Others</v>
      </c>
    </row>
    <row r="4242" spans="1:25">
      <c r="A4242" t="s">
        <v>10621</v>
      </c>
      <c r="B4242">
        <v>24</v>
      </c>
      <c r="C4242" t="s">
        <v>19</v>
      </c>
      <c r="D4242" t="s">
        <v>25</v>
      </c>
      <c r="E4242" s="6" t="s">
        <v>16312</v>
      </c>
      <c r="F4242" t="s">
        <v>26</v>
      </c>
      <c r="G4242">
        <v>2</v>
      </c>
      <c r="H4242">
        <v>1</v>
      </c>
      <c r="I4242">
        <v>40</v>
      </c>
      <c r="J4242">
        <v>1</v>
      </c>
      <c r="K4242">
        <v>137.21</v>
      </c>
      <c r="L4242" t="str">
        <f t="shared" si="396"/>
        <v/>
      </c>
      <c r="M4242">
        <v>3</v>
      </c>
      <c r="N4242" t="str">
        <f t="shared" si="397"/>
        <v/>
      </c>
      <c r="O4242">
        <v>1</v>
      </c>
      <c r="P4242" s="11">
        <v>0.5</v>
      </c>
      <c r="Q4242" s="11">
        <v>2.5000000000000001E-2</v>
      </c>
      <c r="R4242" s="12">
        <v>45.736666666666601</v>
      </c>
      <c r="S4242" t="s">
        <v>22</v>
      </c>
      <c r="T4242">
        <v>0</v>
      </c>
      <c r="U4242">
        <f t="shared" si="398"/>
        <v>5</v>
      </c>
      <c r="V4242">
        <f t="shared" si="399"/>
        <v>1</v>
      </c>
      <c r="W4242">
        <f t="shared" si="400"/>
        <v>2</v>
      </c>
      <c r="X4242" t="str">
        <f t="shared" si="401"/>
        <v>512</v>
      </c>
      <c r="Y4242" t="str">
        <f>IF(Table1[[#This Row],[RFM_Score]]="555","Champion", IF(AND(J4242&gt;=4,V4242&gt;=4),"Loyal", IF(U4242&lt;=2,"At Risk", IF(W4242&gt;=4,"Potential Loyalist","Others"))))</f>
        <v>Others</v>
      </c>
    </row>
    <row r="4243" spans="1:25">
      <c r="A4243" t="s">
        <v>6970</v>
      </c>
      <c r="B4243">
        <v>34</v>
      </c>
      <c r="C4243" t="s">
        <v>24</v>
      </c>
      <c r="D4243" t="s">
        <v>29</v>
      </c>
      <c r="E4243" s="6" t="s">
        <v>16313</v>
      </c>
      <c r="F4243" t="s">
        <v>62</v>
      </c>
      <c r="G4243">
        <v>6</v>
      </c>
      <c r="H4243">
        <v>2</v>
      </c>
      <c r="I4243">
        <v>48</v>
      </c>
      <c r="J4243">
        <v>2</v>
      </c>
      <c r="K4243">
        <v>137.12</v>
      </c>
      <c r="L4243" t="str">
        <f t="shared" si="396"/>
        <v/>
      </c>
      <c r="M4243">
        <v>3</v>
      </c>
      <c r="N4243" t="str">
        <f t="shared" si="397"/>
        <v/>
      </c>
      <c r="O4243">
        <v>4</v>
      </c>
      <c r="P4243" s="11">
        <v>0.33333333333333298</v>
      </c>
      <c r="Q4243" s="11">
        <v>4.1666666666666602E-2</v>
      </c>
      <c r="R4243" s="12">
        <v>45.706666666666599</v>
      </c>
      <c r="S4243" t="s">
        <v>22</v>
      </c>
      <c r="T4243">
        <v>0</v>
      </c>
      <c r="U4243">
        <f t="shared" si="398"/>
        <v>5</v>
      </c>
      <c r="V4243">
        <f t="shared" si="399"/>
        <v>1</v>
      </c>
      <c r="W4243">
        <f t="shared" si="400"/>
        <v>2</v>
      </c>
      <c r="X4243" t="str">
        <f t="shared" si="401"/>
        <v>512</v>
      </c>
      <c r="Y4243" t="str">
        <f>IF(Table1[[#This Row],[RFM_Score]]="555","Champion", IF(AND(J4243&gt;=4,V4243&gt;=4),"Loyal", IF(U4243&lt;=2,"At Risk", IF(W4243&gt;=4,"Potential Loyalist","Others"))))</f>
        <v>Others</v>
      </c>
    </row>
    <row r="4244" spans="1:25">
      <c r="A4244" t="s">
        <v>8809</v>
      </c>
      <c r="B4244">
        <v>25</v>
      </c>
      <c r="C4244" t="s">
        <v>19</v>
      </c>
      <c r="D4244" t="s">
        <v>29</v>
      </c>
      <c r="E4244" s="6" t="s">
        <v>16314</v>
      </c>
      <c r="F4244" t="s">
        <v>60</v>
      </c>
      <c r="G4244">
        <v>6</v>
      </c>
      <c r="H4244">
        <v>0</v>
      </c>
      <c r="I4244">
        <v>49</v>
      </c>
      <c r="J4244">
        <v>3</v>
      </c>
      <c r="K4244">
        <v>136.99</v>
      </c>
      <c r="L4244" t="str">
        <f t="shared" si="396"/>
        <v/>
      </c>
      <c r="M4244">
        <v>3</v>
      </c>
      <c r="N4244" t="str">
        <f t="shared" si="397"/>
        <v/>
      </c>
      <c r="O4244">
        <v>33</v>
      </c>
      <c r="P4244" s="11">
        <v>0</v>
      </c>
      <c r="Q4244" s="11">
        <v>6.1224489795918297E-2</v>
      </c>
      <c r="R4244" s="12">
        <v>45.663333333333298</v>
      </c>
      <c r="S4244" t="s">
        <v>22</v>
      </c>
      <c r="T4244">
        <v>0</v>
      </c>
      <c r="U4244">
        <f t="shared" si="398"/>
        <v>4</v>
      </c>
      <c r="V4244">
        <f t="shared" si="399"/>
        <v>1</v>
      </c>
      <c r="W4244">
        <f t="shared" si="400"/>
        <v>2</v>
      </c>
      <c r="X4244" t="str">
        <f t="shared" si="401"/>
        <v>412</v>
      </c>
      <c r="Y4244" t="str">
        <f>IF(Table1[[#This Row],[RFM_Score]]="555","Champion", IF(AND(J4244&gt;=4,V4244&gt;=4),"Loyal", IF(U4244&lt;=2,"At Risk", IF(W4244&gt;=4,"Potential Loyalist","Others"))))</f>
        <v>Others</v>
      </c>
    </row>
    <row r="4245" spans="1:25">
      <c r="A4245" t="s">
        <v>6462</v>
      </c>
      <c r="B4245">
        <v>41</v>
      </c>
      <c r="C4245" t="s">
        <v>19</v>
      </c>
      <c r="D4245" t="s">
        <v>41</v>
      </c>
      <c r="E4245" s="6" t="s">
        <v>16315</v>
      </c>
      <c r="F4245" t="s">
        <v>62</v>
      </c>
      <c r="G4245">
        <v>4</v>
      </c>
      <c r="H4245">
        <v>1</v>
      </c>
      <c r="I4245">
        <v>54</v>
      </c>
      <c r="J4245">
        <v>2</v>
      </c>
      <c r="K4245">
        <v>136.86000000000001</v>
      </c>
      <c r="L4245" t="str">
        <f t="shared" si="396"/>
        <v/>
      </c>
      <c r="M4245">
        <v>3</v>
      </c>
      <c r="N4245" t="str">
        <f t="shared" si="397"/>
        <v/>
      </c>
      <c r="O4245">
        <v>41</v>
      </c>
      <c r="P4245" s="11">
        <v>0.25</v>
      </c>
      <c r="Q4245" s="11">
        <v>3.7037037037037E-2</v>
      </c>
      <c r="R4245" s="12">
        <v>45.62</v>
      </c>
      <c r="S4245" t="s">
        <v>22</v>
      </c>
      <c r="T4245">
        <v>0</v>
      </c>
      <c r="U4245">
        <f t="shared" si="398"/>
        <v>3</v>
      </c>
      <c r="V4245">
        <f t="shared" si="399"/>
        <v>1</v>
      </c>
      <c r="W4245">
        <f t="shared" si="400"/>
        <v>2</v>
      </c>
      <c r="X4245" t="str">
        <f t="shared" si="401"/>
        <v>312</v>
      </c>
      <c r="Y4245" t="str">
        <f>IF(Table1[[#This Row],[RFM_Score]]="555","Champion", IF(AND(J4245&gt;=4,V4245&gt;=4),"Loyal", IF(U4245&lt;=2,"At Risk", IF(W4245&gt;=4,"Potential Loyalist","Others"))))</f>
        <v>Others</v>
      </c>
    </row>
    <row r="4246" spans="1:25">
      <c r="A4246" t="s">
        <v>426</v>
      </c>
      <c r="B4246">
        <v>28</v>
      </c>
      <c r="C4246" t="s">
        <v>19</v>
      </c>
      <c r="D4246" t="s">
        <v>25</v>
      </c>
      <c r="E4246" s="6" t="s">
        <v>16316</v>
      </c>
      <c r="F4246" t="s">
        <v>21</v>
      </c>
      <c r="G4246">
        <v>0</v>
      </c>
      <c r="H4246">
        <v>0</v>
      </c>
      <c r="I4246">
        <v>44</v>
      </c>
      <c r="J4246">
        <v>2</v>
      </c>
      <c r="K4246">
        <v>136.82</v>
      </c>
      <c r="L4246" t="str">
        <f t="shared" si="396"/>
        <v/>
      </c>
      <c r="M4246">
        <v>3</v>
      </c>
      <c r="N4246" t="str">
        <f t="shared" si="397"/>
        <v/>
      </c>
      <c r="O4246">
        <v>41</v>
      </c>
      <c r="P4246" s="11">
        <v>0</v>
      </c>
      <c r="Q4246" s="11">
        <v>4.54545454545454E-2</v>
      </c>
      <c r="R4246" s="12">
        <v>45.606666666666598</v>
      </c>
      <c r="S4246" t="s">
        <v>22</v>
      </c>
      <c r="T4246">
        <v>1</v>
      </c>
      <c r="U4246">
        <f t="shared" si="398"/>
        <v>3</v>
      </c>
      <c r="V4246">
        <f t="shared" si="399"/>
        <v>1</v>
      </c>
      <c r="W4246">
        <f t="shared" si="400"/>
        <v>2</v>
      </c>
      <c r="X4246" t="str">
        <f t="shared" si="401"/>
        <v>312</v>
      </c>
      <c r="Y4246" t="str">
        <f>IF(Table1[[#This Row],[RFM_Score]]="555","Champion", IF(AND(J4246&gt;=4,V4246&gt;=4),"Loyal", IF(U4246&lt;=2,"At Risk", IF(W4246&gt;=4,"Potential Loyalist","Others"))))</f>
        <v>Others</v>
      </c>
    </row>
    <row r="4247" spans="1:25">
      <c r="A4247" t="s">
        <v>5663</v>
      </c>
      <c r="B4247">
        <v>38</v>
      </c>
      <c r="C4247" t="s">
        <v>19</v>
      </c>
      <c r="D4247" t="s">
        <v>29</v>
      </c>
      <c r="E4247" s="6" t="s">
        <v>16317</v>
      </c>
      <c r="F4247" t="s">
        <v>26</v>
      </c>
      <c r="G4247">
        <v>1</v>
      </c>
      <c r="H4247">
        <v>0</v>
      </c>
      <c r="I4247">
        <v>45</v>
      </c>
      <c r="J4247">
        <v>3</v>
      </c>
      <c r="K4247">
        <v>136.69</v>
      </c>
      <c r="L4247" t="str">
        <f t="shared" si="396"/>
        <v/>
      </c>
      <c r="M4247">
        <v>3</v>
      </c>
      <c r="N4247" t="str">
        <f t="shared" si="397"/>
        <v/>
      </c>
      <c r="O4247">
        <v>36</v>
      </c>
      <c r="P4247" s="11">
        <v>0</v>
      </c>
      <c r="Q4247" s="11">
        <v>6.6666666666666596E-2</v>
      </c>
      <c r="R4247" s="12">
        <v>45.563333333333297</v>
      </c>
      <c r="S4247" t="s">
        <v>22</v>
      </c>
      <c r="T4247">
        <v>0</v>
      </c>
      <c r="U4247">
        <f t="shared" si="398"/>
        <v>4</v>
      </c>
      <c r="V4247">
        <f t="shared" si="399"/>
        <v>1</v>
      </c>
      <c r="W4247">
        <f t="shared" si="400"/>
        <v>2</v>
      </c>
      <c r="X4247" t="str">
        <f t="shared" si="401"/>
        <v>412</v>
      </c>
      <c r="Y4247" t="str">
        <f>IF(Table1[[#This Row],[RFM_Score]]="555","Champion", IF(AND(J4247&gt;=4,V4247&gt;=4),"Loyal", IF(U4247&lt;=2,"At Risk", IF(W4247&gt;=4,"Potential Loyalist","Others"))))</f>
        <v>Others</v>
      </c>
    </row>
    <row r="4248" spans="1:25">
      <c r="A4248" t="s">
        <v>2300</v>
      </c>
      <c r="B4248">
        <v>22</v>
      </c>
      <c r="C4248" t="s">
        <v>24</v>
      </c>
      <c r="D4248" t="s">
        <v>25</v>
      </c>
      <c r="E4248" s="6" t="s">
        <v>16318</v>
      </c>
      <c r="F4248" t="s">
        <v>26</v>
      </c>
      <c r="G4248">
        <v>1</v>
      </c>
      <c r="H4248">
        <v>0</v>
      </c>
      <c r="I4248">
        <v>51</v>
      </c>
      <c r="J4248">
        <v>2</v>
      </c>
      <c r="K4248">
        <v>136.66999999999999</v>
      </c>
      <c r="L4248" t="str">
        <f t="shared" si="396"/>
        <v/>
      </c>
      <c r="M4248">
        <v>3</v>
      </c>
      <c r="N4248" t="str">
        <f t="shared" si="397"/>
        <v/>
      </c>
      <c r="O4248">
        <v>1</v>
      </c>
      <c r="P4248" s="11">
        <v>0</v>
      </c>
      <c r="Q4248" s="11">
        <v>3.9215686274509803E-2</v>
      </c>
      <c r="R4248" s="12">
        <v>45.556666666666601</v>
      </c>
      <c r="S4248" t="s">
        <v>22</v>
      </c>
      <c r="T4248">
        <v>1</v>
      </c>
      <c r="U4248">
        <f t="shared" si="398"/>
        <v>5</v>
      </c>
      <c r="V4248">
        <f t="shared" si="399"/>
        <v>1</v>
      </c>
      <c r="W4248">
        <f t="shared" si="400"/>
        <v>2</v>
      </c>
      <c r="X4248" t="str">
        <f t="shared" si="401"/>
        <v>512</v>
      </c>
      <c r="Y4248" t="str">
        <f>IF(Table1[[#This Row],[RFM_Score]]="555","Champion", IF(AND(J4248&gt;=4,V4248&gt;=4),"Loyal", IF(U4248&lt;=2,"At Risk", IF(W4248&gt;=4,"Potential Loyalist","Others"))))</f>
        <v>Others</v>
      </c>
    </row>
    <row r="4249" spans="1:25">
      <c r="A4249" t="s">
        <v>3233</v>
      </c>
      <c r="B4249">
        <v>43</v>
      </c>
      <c r="C4249" t="s">
        <v>19</v>
      </c>
      <c r="D4249" t="s">
        <v>25</v>
      </c>
      <c r="E4249" s="6" t="s">
        <v>16319</v>
      </c>
      <c r="F4249" t="s">
        <v>21</v>
      </c>
      <c r="G4249">
        <v>0</v>
      </c>
      <c r="H4249">
        <v>0</v>
      </c>
      <c r="I4249">
        <v>64</v>
      </c>
      <c r="J4249">
        <v>1</v>
      </c>
      <c r="K4249">
        <v>136.65</v>
      </c>
      <c r="L4249" t="str">
        <f t="shared" si="396"/>
        <v/>
      </c>
      <c r="M4249">
        <v>3</v>
      </c>
      <c r="N4249" t="str">
        <f t="shared" si="397"/>
        <v/>
      </c>
      <c r="O4249">
        <v>0</v>
      </c>
      <c r="P4249" s="11">
        <v>0</v>
      </c>
      <c r="Q4249" s="11">
        <v>1.5625E-2</v>
      </c>
      <c r="R4249" s="12">
        <v>45.55</v>
      </c>
      <c r="S4249" t="s">
        <v>22</v>
      </c>
      <c r="T4249">
        <v>0</v>
      </c>
      <c r="U4249">
        <f t="shared" si="398"/>
        <v>5</v>
      </c>
      <c r="V4249">
        <f t="shared" si="399"/>
        <v>1</v>
      </c>
      <c r="W4249">
        <f t="shared" si="400"/>
        <v>2</v>
      </c>
      <c r="X4249" t="str">
        <f t="shared" si="401"/>
        <v>512</v>
      </c>
      <c r="Y4249" t="str">
        <f>IF(Table1[[#This Row],[RFM_Score]]="555","Champion", IF(AND(J4249&gt;=4,V4249&gt;=4),"Loyal", IF(U4249&lt;=2,"At Risk", IF(W4249&gt;=4,"Potential Loyalist","Others"))))</f>
        <v>Others</v>
      </c>
    </row>
    <row r="4250" spans="1:25">
      <c r="A4250" t="s">
        <v>6259</v>
      </c>
      <c r="B4250">
        <v>33</v>
      </c>
      <c r="C4250" t="s">
        <v>24</v>
      </c>
      <c r="D4250" t="s">
        <v>25</v>
      </c>
      <c r="E4250" s="6" t="s">
        <v>16320</v>
      </c>
      <c r="F4250" t="s">
        <v>21</v>
      </c>
      <c r="G4250">
        <v>0</v>
      </c>
      <c r="H4250">
        <v>0</v>
      </c>
      <c r="I4250">
        <v>38</v>
      </c>
      <c r="J4250">
        <v>6</v>
      </c>
      <c r="K4250">
        <v>136.63999999999999</v>
      </c>
      <c r="L4250" t="str">
        <f t="shared" si="396"/>
        <v/>
      </c>
      <c r="M4250">
        <v>3</v>
      </c>
      <c r="N4250" t="str">
        <f t="shared" si="397"/>
        <v/>
      </c>
      <c r="O4250">
        <v>125</v>
      </c>
      <c r="P4250" s="11">
        <v>0</v>
      </c>
      <c r="Q4250" s="11">
        <v>0.157894736842105</v>
      </c>
      <c r="R4250" s="12">
        <v>45.546666666666603</v>
      </c>
      <c r="S4250" t="s">
        <v>22</v>
      </c>
      <c r="T4250">
        <v>1</v>
      </c>
      <c r="U4250">
        <f t="shared" si="398"/>
        <v>1</v>
      </c>
      <c r="V4250">
        <f t="shared" si="399"/>
        <v>1</v>
      </c>
      <c r="W4250">
        <f t="shared" si="400"/>
        <v>2</v>
      </c>
      <c r="X4250" t="str">
        <f t="shared" si="401"/>
        <v>112</v>
      </c>
      <c r="Y4250" t="str">
        <f>IF(Table1[[#This Row],[RFM_Score]]="555","Champion", IF(AND(J4250&gt;=4,V4250&gt;=4),"Loyal", IF(U4250&lt;=2,"At Risk", IF(W4250&gt;=4,"Potential Loyalist","Others"))))</f>
        <v>At Risk</v>
      </c>
    </row>
    <row r="4251" spans="1:25">
      <c r="A4251" t="s">
        <v>11043</v>
      </c>
      <c r="B4251">
        <v>29</v>
      </c>
      <c r="C4251" t="s">
        <v>19</v>
      </c>
      <c r="D4251" t="s">
        <v>25</v>
      </c>
      <c r="E4251" s="6" t="s">
        <v>16321</v>
      </c>
      <c r="F4251" t="s">
        <v>37</v>
      </c>
      <c r="G4251">
        <v>2</v>
      </c>
      <c r="H4251">
        <v>1</v>
      </c>
      <c r="I4251">
        <v>38</v>
      </c>
      <c r="J4251">
        <v>0</v>
      </c>
      <c r="K4251">
        <v>136.38</v>
      </c>
      <c r="L4251" t="str">
        <f t="shared" si="396"/>
        <v/>
      </c>
      <c r="M4251">
        <v>3</v>
      </c>
      <c r="N4251" t="str">
        <f t="shared" si="397"/>
        <v/>
      </c>
      <c r="O4251">
        <v>8</v>
      </c>
      <c r="P4251" s="11">
        <v>0.5</v>
      </c>
      <c r="Q4251" s="11">
        <v>0</v>
      </c>
      <c r="R4251" s="12">
        <v>45.46</v>
      </c>
      <c r="S4251" t="s">
        <v>22</v>
      </c>
      <c r="T4251">
        <v>0</v>
      </c>
      <c r="U4251">
        <f t="shared" si="398"/>
        <v>5</v>
      </c>
      <c r="V4251">
        <f t="shared" si="399"/>
        <v>1</v>
      </c>
      <c r="W4251">
        <f t="shared" si="400"/>
        <v>2</v>
      </c>
      <c r="X4251" t="str">
        <f t="shared" si="401"/>
        <v>512</v>
      </c>
      <c r="Y4251" t="str">
        <f>IF(Table1[[#This Row],[RFM_Score]]="555","Champion", IF(AND(J4251&gt;=4,V4251&gt;=4),"Loyal", IF(U4251&lt;=2,"At Risk", IF(W4251&gt;=4,"Potential Loyalist","Others"))))</f>
        <v>Others</v>
      </c>
    </row>
    <row r="4252" spans="1:25">
      <c r="A4252" t="s">
        <v>5305</v>
      </c>
      <c r="B4252">
        <v>18</v>
      </c>
      <c r="C4252" t="s">
        <v>19</v>
      </c>
      <c r="D4252" t="s">
        <v>35</v>
      </c>
      <c r="E4252" s="6" t="s">
        <v>16322</v>
      </c>
      <c r="F4252" t="s">
        <v>60</v>
      </c>
      <c r="G4252">
        <v>5</v>
      </c>
      <c r="H4252">
        <v>2</v>
      </c>
      <c r="I4252">
        <v>41</v>
      </c>
      <c r="J4252">
        <v>2</v>
      </c>
      <c r="K4252">
        <v>136.36000000000001</v>
      </c>
      <c r="L4252" t="str">
        <f t="shared" si="396"/>
        <v/>
      </c>
      <c r="M4252">
        <v>3</v>
      </c>
      <c r="N4252" t="str">
        <f t="shared" si="397"/>
        <v/>
      </c>
      <c r="O4252">
        <v>28</v>
      </c>
      <c r="P4252" s="11">
        <v>0.4</v>
      </c>
      <c r="Q4252" s="11">
        <v>4.8780487804878002E-2</v>
      </c>
      <c r="R4252" s="12">
        <v>45.453333333333298</v>
      </c>
      <c r="S4252" t="s">
        <v>22</v>
      </c>
      <c r="T4252">
        <v>0</v>
      </c>
      <c r="U4252">
        <f t="shared" si="398"/>
        <v>4</v>
      </c>
      <c r="V4252">
        <f t="shared" si="399"/>
        <v>1</v>
      </c>
      <c r="W4252">
        <f t="shared" si="400"/>
        <v>2</v>
      </c>
      <c r="X4252" t="str">
        <f t="shared" si="401"/>
        <v>412</v>
      </c>
      <c r="Y4252" t="str">
        <f>IF(Table1[[#This Row],[RFM_Score]]="555","Champion", IF(AND(J4252&gt;=4,V4252&gt;=4),"Loyal", IF(U4252&lt;=2,"At Risk", IF(W4252&gt;=4,"Potential Loyalist","Others"))))</f>
        <v>Others</v>
      </c>
    </row>
    <row r="4253" spans="1:25">
      <c r="A4253" t="s">
        <v>10137</v>
      </c>
      <c r="B4253">
        <v>51</v>
      </c>
      <c r="C4253" t="s">
        <v>24</v>
      </c>
      <c r="D4253" t="s">
        <v>25</v>
      </c>
      <c r="E4253" s="6" t="s">
        <v>16323</v>
      </c>
      <c r="F4253" t="s">
        <v>37</v>
      </c>
      <c r="G4253">
        <v>0</v>
      </c>
      <c r="H4253">
        <v>0</v>
      </c>
      <c r="I4253">
        <v>53</v>
      </c>
      <c r="J4253">
        <v>3</v>
      </c>
      <c r="K4253">
        <v>136.22</v>
      </c>
      <c r="L4253" t="str">
        <f t="shared" si="396"/>
        <v/>
      </c>
      <c r="M4253">
        <v>3</v>
      </c>
      <c r="N4253" t="str">
        <f t="shared" si="397"/>
        <v/>
      </c>
      <c r="O4253">
        <v>35</v>
      </c>
      <c r="P4253" s="11">
        <v>0</v>
      </c>
      <c r="Q4253" s="11">
        <v>5.6603773584905599E-2</v>
      </c>
      <c r="R4253" s="12">
        <v>45.406666666666602</v>
      </c>
      <c r="S4253" t="s">
        <v>22</v>
      </c>
      <c r="T4253">
        <v>1</v>
      </c>
      <c r="U4253">
        <f t="shared" si="398"/>
        <v>4</v>
      </c>
      <c r="V4253">
        <f t="shared" si="399"/>
        <v>1</v>
      </c>
      <c r="W4253">
        <f t="shared" si="400"/>
        <v>2</v>
      </c>
      <c r="X4253" t="str">
        <f t="shared" si="401"/>
        <v>412</v>
      </c>
      <c r="Y4253" t="str">
        <f>IF(Table1[[#This Row],[RFM_Score]]="555","Champion", IF(AND(J4253&gt;=4,V4253&gt;=4),"Loyal", IF(U4253&lt;=2,"At Risk", IF(W4253&gt;=4,"Potential Loyalist","Others"))))</f>
        <v>Others</v>
      </c>
    </row>
    <row r="4254" spans="1:25">
      <c r="A4254" t="s">
        <v>51</v>
      </c>
      <c r="B4254">
        <v>38</v>
      </c>
      <c r="C4254" t="s">
        <v>24</v>
      </c>
      <c r="D4254" t="s">
        <v>25</v>
      </c>
      <c r="E4254" s="6" t="s">
        <v>16324</v>
      </c>
      <c r="F4254" t="s">
        <v>30</v>
      </c>
      <c r="G4254">
        <v>2</v>
      </c>
      <c r="H4254">
        <v>2</v>
      </c>
      <c r="I4254">
        <v>53</v>
      </c>
      <c r="J4254">
        <v>3</v>
      </c>
      <c r="K4254">
        <v>135.83000000000001</v>
      </c>
      <c r="L4254" t="str">
        <f t="shared" si="396"/>
        <v/>
      </c>
      <c r="M4254">
        <v>3</v>
      </c>
      <c r="N4254" t="str">
        <f t="shared" si="397"/>
        <v/>
      </c>
      <c r="O4254">
        <v>8</v>
      </c>
      <c r="P4254" s="11">
        <v>1</v>
      </c>
      <c r="Q4254" s="11">
        <v>5.6603773584905599E-2</v>
      </c>
      <c r="R4254" s="12">
        <v>45.2766666666666</v>
      </c>
      <c r="S4254" t="s">
        <v>22</v>
      </c>
      <c r="T4254">
        <v>0</v>
      </c>
      <c r="U4254">
        <f t="shared" si="398"/>
        <v>5</v>
      </c>
      <c r="V4254">
        <f t="shared" si="399"/>
        <v>1</v>
      </c>
      <c r="W4254">
        <f t="shared" si="400"/>
        <v>2</v>
      </c>
      <c r="X4254" t="str">
        <f t="shared" si="401"/>
        <v>512</v>
      </c>
      <c r="Y4254" t="str">
        <f>IF(Table1[[#This Row],[RFM_Score]]="555","Champion", IF(AND(J4254&gt;=4,V4254&gt;=4),"Loyal", IF(U4254&lt;=2,"At Risk", IF(W4254&gt;=4,"Potential Loyalist","Others"))))</f>
        <v>Others</v>
      </c>
    </row>
    <row r="4255" spans="1:25">
      <c r="A4255" t="s">
        <v>8219</v>
      </c>
      <c r="B4255">
        <v>34</v>
      </c>
      <c r="C4255" t="s">
        <v>24</v>
      </c>
      <c r="D4255" t="s">
        <v>41</v>
      </c>
      <c r="E4255" s="6" t="s">
        <v>16325</v>
      </c>
      <c r="F4255" t="s">
        <v>21</v>
      </c>
      <c r="G4255">
        <v>3</v>
      </c>
      <c r="H4255">
        <v>0</v>
      </c>
      <c r="I4255">
        <v>54</v>
      </c>
      <c r="J4255">
        <v>3</v>
      </c>
      <c r="K4255">
        <v>135.82</v>
      </c>
      <c r="L4255" t="str">
        <f t="shared" si="396"/>
        <v/>
      </c>
      <c r="M4255">
        <v>3</v>
      </c>
      <c r="N4255" t="str">
        <f t="shared" si="397"/>
        <v/>
      </c>
      <c r="O4255">
        <v>10</v>
      </c>
      <c r="P4255" s="11">
        <v>0</v>
      </c>
      <c r="Q4255" s="11">
        <v>5.5555555555555497E-2</v>
      </c>
      <c r="R4255" s="12">
        <v>45.273333333333298</v>
      </c>
      <c r="S4255" t="s">
        <v>22</v>
      </c>
      <c r="T4255">
        <v>0</v>
      </c>
      <c r="U4255">
        <f t="shared" si="398"/>
        <v>5</v>
      </c>
      <c r="V4255">
        <f t="shared" si="399"/>
        <v>1</v>
      </c>
      <c r="W4255">
        <f t="shared" si="400"/>
        <v>2</v>
      </c>
      <c r="X4255" t="str">
        <f t="shared" si="401"/>
        <v>512</v>
      </c>
      <c r="Y4255" t="str">
        <f>IF(Table1[[#This Row],[RFM_Score]]="555","Champion", IF(AND(J4255&gt;=4,V4255&gt;=4),"Loyal", IF(U4255&lt;=2,"At Risk", IF(W4255&gt;=4,"Potential Loyalist","Others"))))</f>
        <v>Others</v>
      </c>
    </row>
    <row r="4256" spans="1:25">
      <c r="A4256" t="s">
        <v>8604</v>
      </c>
      <c r="B4256">
        <v>41</v>
      </c>
      <c r="C4256" t="s">
        <v>24</v>
      </c>
      <c r="D4256" t="s">
        <v>41</v>
      </c>
      <c r="E4256" s="6" t="s">
        <v>16326</v>
      </c>
      <c r="F4256" t="s">
        <v>30</v>
      </c>
      <c r="G4256">
        <v>1</v>
      </c>
      <c r="H4256">
        <v>0</v>
      </c>
      <c r="I4256">
        <v>50</v>
      </c>
      <c r="J4256">
        <v>4</v>
      </c>
      <c r="K4256">
        <v>135.63</v>
      </c>
      <c r="L4256" t="str">
        <f t="shared" si="396"/>
        <v/>
      </c>
      <c r="M4256">
        <v>3</v>
      </c>
      <c r="N4256" t="str">
        <f t="shared" si="397"/>
        <v/>
      </c>
      <c r="O4256">
        <v>120</v>
      </c>
      <c r="P4256" s="11">
        <v>0</v>
      </c>
      <c r="Q4256" s="11">
        <v>0.08</v>
      </c>
      <c r="R4256" s="12">
        <v>45.21</v>
      </c>
      <c r="S4256" t="s">
        <v>22</v>
      </c>
      <c r="T4256">
        <v>0</v>
      </c>
      <c r="U4256">
        <f t="shared" si="398"/>
        <v>1</v>
      </c>
      <c r="V4256">
        <f t="shared" si="399"/>
        <v>1</v>
      </c>
      <c r="W4256">
        <f t="shared" si="400"/>
        <v>2</v>
      </c>
      <c r="X4256" t="str">
        <f t="shared" si="401"/>
        <v>112</v>
      </c>
      <c r="Y4256" t="str">
        <f>IF(Table1[[#This Row],[RFM_Score]]="555","Champion", IF(AND(J4256&gt;=4,V4256&gt;=4),"Loyal", IF(U4256&lt;=2,"At Risk", IF(W4256&gt;=4,"Potential Loyalist","Others"))))</f>
        <v>At Risk</v>
      </c>
    </row>
    <row r="4257" spans="1:25">
      <c r="A4257" t="s">
        <v>10634</v>
      </c>
      <c r="B4257">
        <v>45</v>
      </c>
      <c r="C4257" t="s">
        <v>19</v>
      </c>
      <c r="D4257" t="s">
        <v>25</v>
      </c>
      <c r="E4257" s="6" t="s">
        <v>16327</v>
      </c>
      <c r="F4257" t="s">
        <v>62</v>
      </c>
      <c r="G4257">
        <v>3</v>
      </c>
      <c r="H4257">
        <v>1</v>
      </c>
      <c r="I4257">
        <v>51</v>
      </c>
      <c r="J4257">
        <v>3</v>
      </c>
      <c r="K4257">
        <v>135.47999999999999</v>
      </c>
      <c r="L4257" t="str">
        <f t="shared" si="396"/>
        <v/>
      </c>
      <c r="M4257">
        <v>3</v>
      </c>
      <c r="N4257" t="str">
        <f t="shared" si="397"/>
        <v/>
      </c>
      <c r="O4257">
        <v>94</v>
      </c>
      <c r="P4257" s="11">
        <v>0.33333333333333298</v>
      </c>
      <c r="Q4257" s="11">
        <v>5.8823529411764698E-2</v>
      </c>
      <c r="R4257" s="12">
        <v>45.16</v>
      </c>
      <c r="S4257" t="s">
        <v>22</v>
      </c>
      <c r="T4257">
        <v>1</v>
      </c>
      <c r="U4257">
        <f t="shared" si="398"/>
        <v>2</v>
      </c>
      <c r="V4257">
        <f t="shared" si="399"/>
        <v>1</v>
      </c>
      <c r="W4257">
        <f t="shared" si="400"/>
        <v>2</v>
      </c>
      <c r="X4257" t="str">
        <f t="shared" si="401"/>
        <v>212</v>
      </c>
      <c r="Y4257" t="str">
        <f>IF(Table1[[#This Row],[RFM_Score]]="555","Champion", IF(AND(J4257&gt;=4,V4257&gt;=4),"Loyal", IF(U4257&lt;=2,"At Risk", IF(W4257&gt;=4,"Potential Loyalist","Others"))))</f>
        <v>At Risk</v>
      </c>
    </row>
    <row r="4258" spans="1:25">
      <c r="A4258" t="s">
        <v>11472</v>
      </c>
      <c r="B4258">
        <v>20</v>
      </c>
      <c r="C4258" t="s">
        <v>19</v>
      </c>
      <c r="D4258" t="s">
        <v>49</v>
      </c>
      <c r="E4258" s="6" t="s">
        <v>16328</v>
      </c>
      <c r="F4258" t="s">
        <v>26</v>
      </c>
      <c r="G4258">
        <v>2</v>
      </c>
      <c r="H4258">
        <v>1</v>
      </c>
      <c r="I4258">
        <v>42</v>
      </c>
      <c r="J4258">
        <v>2</v>
      </c>
      <c r="K4258">
        <v>135.47</v>
      </c>
      <c r="L4258" t="str">
        <f t="shared" si="396"/>
        <v/>
      </c>
      <c r="M4258">
        <v>3</v>
      </c>
      <c r="N4258" t="str">
        <f t="shared" si="397"/>
        <v/>
      </c>
      <c r="O4258">
        <v>8</v>
      </c>
      <c r="P4258" s="11">
        <v>0.5</v>
      </c>
      <c r="Q4258" s="11">
        <v>4.7619047619047603E-2</v>
      </c>
      <c r="R4258" s="12">
        <v>45.156666666666602</v>
      </c>
      <c r="S4258" t="s">
        <v>22</v>
      </c>
      <c r="T4258">
        <v>0</v>
      </c>
      <c r="U4258">
        <f t="shared" si="398"/>
        <v>5</v>
      </c>
      <c r="V4258">
        <f t="shared" si="399"/>
        <v>1</v>
      </c>
      <c r="W4258">
        <f t="shared" si="400"/>
        <v>2</v>
      </c>
      <c r="X4258" t="str">
        <f t="shared" si="401"/>
        <v>512</v>
      </c>
      <c r="Y4258" t="str">
        <f>IF(Table1[[#This Row],[RFM_Score]]="555","Champion", IF(AND(J4258&gt;=4,V4258&gt;=4),"Loyal", IF(U4258&lt;=2,"At Risk", IF(W4258&gt;=4,"Potential Loyalist","Others"))))</f>
        <v>Others</v>
      </c>
    </row>
    <row r="4259" spans="1:25">
      <c r="A4259" t="s">
        <v>5058</v>
      </c>
      <c r="B4259">
        <v>26</v>
      </c>
      <c r="C4259" t="s">
        <v>24</v>
      </c>
      <c r="D4259" t="s">
        <v>25</v>
      </c>
      <c r="E4259" s="6" t="s">
        <v>16329</v>
      </c>
      <c r="F4259" t="s">
        <v>62</v>
      </c>
      <c r="G4259">
        <v>4</v>
      </c>
      <c r="H4259">
        <v>2</v>
      </c>
      <c r="I4259">
        <v>46</v>
      </c>
      <c r="J4259">
        <v>0</v>
      </c>
      <c r="K4259">
        <v>134.96</v>
      </c>
      <c r="L4259" t="str">
        <f t="shared" si="396"/>
        <v/>
      </c>
      <c r="M4259">
        <v>3</v>
      </c>
      <c r="N4259" t="str">
        <f t="shared" si="397"/>
        <v/>
      </c>
      <c r="O4259">
        <v>73</v>
      </c>
      <c r="P4259" s="11">
        <v>0.5</v>
      </c>
      <c r="Q4259" s="11">
        <v>0</v>
      </c>
      <c r="R4259" s="12">
        <v>44.986666666666601</v>
      </c>
      <c r="S4259" t="s">
        <v>22</v>
      </c>
      <c r="T4259">
        <v>1</v>
      </c>
      <c r="U4259">
        <f t="shared" si="398"/>
        <v>2</v>
      </c>
      <c r="V4259">
        <f t="shared" si="399"/>
        <v>1</v>
      </c>
      <c r="W4259">
        <f t="shared" si="400"/>
        <v>2</v>
      </c>
      <c r="X4259" t="str">
        <f t="shared" si="401"/>
        <v>212</v>
      </c>
      <c r="Y4259" t="str">
        <f>IF(Table1[[#This Row],[RFM_Score]]="555","Champion", IF(AND(J4259&gt;=4,V4259&gt;=4),"Loyal", IF(U4259&lt;=2,"At Risk", IF(W4259&gt;=4,"Potential Loyalist","Others"))))</f>
        <v>At Risk</v>
      </c>
    </row>
    <row r="4260" spans="1:25">
      <c r="A4260" t="s">
        <v>11397</v>
      </c>
      <c r="B4260">
        <v>50</v>
      </c>
      <c r="C4260" t="s">
        <v>24</v>
      </c>
      <c r="D4260" t="s">
        <v>46</v>
      </c>
      <c r="E4260" s="6" t="s">
        <v>16330</v>
      </c>
      <c r="F4260" t="s">
        <v>37</v>
      </c>
      <c r="G4260">
        <v>3</v>
      </c>
      <c r="H4260">
        <v>0</v>
      </c>
      <c r="I4260">
        <v>59</v>
      </c>
      <c r="J4260">
        <v>3</v>
      </c>
      <c r="K4260">
        <v>134.91999999999999</v>
      </c>
      <c r="L4260" t="str">
        <f t="shared" si="396"/>
        <v/>
      </c>
      <c r="M4260">
        <v>3</v>
      </c>
      <c r="N4260" t="str">
        <f t="shared" si="397"/>
        <v/>
      </c>
      <c r="O4260">
        <v>9</v>
      </c>
      <c r="P4260" s="11">
        <v>0</v>
      </c>
      <c r="Q4260" s="11">
        <v>5.0847457627118599E-2</v>
      </c>
      <c r="R4260" s="12">
        <v>44.973333333333301</v>
      </c>
      <c r="S4260" t="s">
        <v>22</v>
      </c>
      <c r="T4260">
        <v>0</v>
      </c>
      <c r="U4260">
        <f t="shared" si="398"/>
        <v>5</v>
      </c>
      <c r="V4260">
        <f t="shared" si="399"/>
        <v>1</v>
      </c>
      <c r="W4260">
        <f t="shared" si="400"/>
        <v>2</v>
      </c>
      <c r="X4260" t="str">
        <f t="shared" si="401"/>
        <v>512</v>
      </c>
      <c r="Y4260" t="str">
        <f>IF(Table1[[#This Row],[RFM_Score]]="555","Champion", IF(AND(J4260&gt;=4,V4260&gt;=4),"Loyal", IF(U4260&lt;=2,"At Risk", IF(W4260&gt;=4,"Potential Loyalist","Others"))))</f>
        <v>Others</v>
      </c>
    </row>
    <row r="4261" spans="1:25">
      <c r="A4261" t="s">
        <v>2663</v>
      </c>
      <c r="B4261">
        <v>51</v>
      </c>
      <c r="C4261" t="s">
        <v>19</v>
      </c>
      <c r="D4261" t="s">
        <v>25</v>
      </c>
      <c r="E4261" s="6" t="s">
        <v>16331</v>
      </c>
      <c r="F4261" t="s">
        <v>62</v>
      </c>
      <c r="G4261">
        <v>3</v>
      </c>
      <c r="H4261">
        <v>1</v>
      </c>
      <c r="I4261">
        <v>47</v>
      </c>
      <c r="J4261">
        <v>4</v>
      </c>
      <c r="K4261">
        <v>134.82</v>
      </c>
      <c r="L4261" t="str">
        <f t="shared" si="396"/>
        <v/>
      </c>
      <c r="M4261">
        <v>3</v>
      </c>
      <c r="N4261" t="str">
        <f t="shared" si="397"/>
        <v/>
      </c>
      <c r="O4261">
        <v>1</v>
      </c>
      <c r="P4261" s="11">
        <v>0.33333333333333298</v>
      </c>
      <c r="Q4261" s="11">
        <v>8.5106382978723402E-2</v>
      </c>
      <c r="R4261" s="12">
        <v>44.94</v>
      </c>
      <c r="S4261" t="s">
        <v>22</v>
      </c>
      <c r="T4261">
        <v>0</v>
      </c>
      <c r="U4261">
        <f t="shared" si="398"/>
        <v>5</v>
      </c>
      <c r="V4261">
        <f t="shared" si="399"/>
        <v>1</v>
      </c>
      <c r="W4261">
        <f t="shared" si="400"/>
        <v>2</v>
      </c>
      <c r="X4261" t="str">
        <f t="shared" si="401"/>
        <v>512</v>
      </c>
      <c r="Y4261" t="str">
        <f>IF(Table1[[#This Row],[RFM_Score]]="555","Champion", IF(AND(J4261&gt;=4,V4261&gt;=4),"Loyal", IF(U4261&lt;=2,"At Risk", IF(W4261&gt;=4,"Potential Loyalist","Others"))))</f>
        <v>Others</v>
      </c>
    </row>
    <row r="4262" spans="1:25">
      <c r="A4262" t="s">
        <v>1452</v>
      </c>
      <c r="B4262">
        <v>46</v>
      </c>
      <c r="C4262" t="s">
        <v>19</v>
      </c>
      <c r="D4262" t="s">
        <v>41</v>
      </c>
      <c r="E4262" s="6" t="s">
        <v>16332</v>
      </c>
      <c r="F4262" t="s">
        <v>37</v>
      </c>
      <c r="G4262">
        <v>1</v>
      </c>
      <c r="H4262">
        <v>1</v>
      </c>
      <c r="I4262">
        <v>49</v>
      </c>
      <c r="J4262">
        <v>0</v>
      </c>
      <c r="K4262">
        <v>134.52000000000001</v>
      </c>
      <c r="L4262" t="str">
        <f t="shared" si="396"/>
        <v/>
      </c>
      <c r="M4262">
        <v>3</v>
      </c>
      <c r="N4262" t="str">
        <f t="shared" si="397"/>
        <v/>
      </c>
      <c r="O4262">
        <v>28</v>
      </c>
      <c r="P4262" s="11">
        <v>1</v>
      </c>
      <c r="Q4262" s="11">
        <v>0</v>
      </c>
      <c r="R4262" s="12">
        <v>44.84</v>
      </c>
      <c r="S4262" t="s">
        <v>22</v>
      </c>
      <c r="T4262">
        <v>0</v>
      </c>
      <c r="U4262">
        <f t="shared" si="398"/>
        <v>4</v>
      </c>
      <c r="V4262">
        <f t="shared" si="399"/>
        <v>1</v>
      </c>
      <c r="W4262">
        <f t="shared" si="400"/>
        <v>2</v>
      </c>
      <c r="X4262" t="str">
        <f t="shared" si="401"/>
        <v>412</v>
      </c>
      <c r="Y4262" t="str">
        <f>IF(Table1[[#This Row],[RFM_Score]]="555","Champion", IF(AND(J4262&gt;=4,V4262&gt;=4),"Loyal", IF(U4262&lt;=2,"At Risk", IF(W4262&gt;=4,"Potential Loyalist","Others"))))</f>
        <v>Others</v>
      </c>
    </row>
    <row r="4263" spans="1:25">
      <c r="A4263" t="s">
        <v>2438</v>
      </c>
      <c r="B4263">
        <v>37</v>
      </c>
      <c r="C4263" t="s">
        <v>19</v>
      </c>
      <c r="D4263" t="s">
        <v>25</v>
      </c>
      <c r="E4263" s="6" t="s">
        <v>16333</v>
      </c>
      <c r="F4263" t="s">
        <v>30</v>
      </c>
      <c r="G4263">
        <v>8</v>
      </c>
      <c r="H4263">
        <v>2</v>
      </c>
      <c r="I4263">
        <v>41</v>
      </c>
      <c r="J4263">
        <v>6</v>
      </c>
      <c r="K4263">
        <v>134.32</v>
      </c>
      <c r="L4263" t="str">
        <f t="shared" si="396"/>
        <v/>
      </c>
      <c r="M4263">
        <v>3</v>
      </c>
      <c r="N4263" t="str">
        <f t="shared" si="397"/>
        <v/>
      </c>
      <c r="O4263">
        <v>46</v>
      </c>
      <c r="P4263" s="11">
        <v>0.25</v>
      </c>
      <c r="Q4263" s="11">
        <v>0.146341463414634</v>
      </c>
      <c r="R4263" s="12">
        <v>44.773333333333298</v>
      </c>
      <c r="S4263" t="s">
        <v>22</v>
      </c>
      <c r="T4263">
        <v>0</v>
      </c>
      <c r="U4263">
        <f t="shared" si="398"/>
        <v>3</v>
      </c>
      <c r="V4263">
        <f t="shared" si="399"/>
        <v>1</v>
      </c>
      <c r="W4263">
        <f t="shared" si="400"/>
        <v>2</v>
      </c>
      <c r="X4263" t="str">
        <f t="shared" si="401"/>
        <v>312</v>
      </c>
      <c r="Y4263" t="str">
        <f>IF(Table1[[#This Row],[RFM_Score]]="555","Champion", IF(AND(J4263&gt;=4,V4263&gt;=4),"Loyal", IF(U4263&lt;=2,"At Risk", IF(W4263&gt;=4,"Potential Loyalist","Others"))))</f>
        <v>Others</v>
      </c>
    </row>
    <row r="4264" spans="1:25">
      <c r="A4264" t="s">
        <v>274</v>
      </c>
      <c r="B4264">
        <v>37</v>
      </c>
      <c r="C4264" t="s">
        <v>19</v>
      </c>
      <c r="D4264" t="s">
        <v>41</v>
      </c>
      <c r="E4264" s="6" t="s">
        <v>16334</v>
      </c>
      <c r="F4264" t="s">
        <v>37</v>
      </c>
      <c r="G4264">
        <v>2</v>
      </c>
      <c r="H4264">
        <v>0</v>
      </c>
      <c r="I4264">
        <v>44</v>
      </c>
      <c r="J4264">
        <v>3</v>
      </c>
      <c r="K4264">
        <v>134.12</v>
      </c>
      <c r="L4264" t="str">
        <f t="shared" si="396"/>
        <v/>
      </c>
      <c r="M4264">
        <v>3</v>
      </c>
      <c r="N4264" t="str">
        <f t="shared" si="397"/>
        <v/>
      </c>
      <c r="O4264">
        <v>75</v>
      </c>
      <c r="P4264" s="11">
        <v>0</v>
      </c>
      <c r="Q4264" s="11">
        <v>6.8181818181818094E-2</v>
      </c>
      <c r="R4264" s="12">
        <v>44.706666666666599</v>
      </c>
      <c r="S4264" t="s">
        <v>22</v>
      </c>
      <c r="T4264">
        <v>0</v>
      </c>
      <c r="U4264">
        <f t="shared" si="398"/>
        <v>2</v>
      </c>
      <c r="V4264">
        <f t="shared" si="399"/>
        <v>1</v>
      </c>
      <c r="W4264">
        <f t="shared" si="400"/>
        <v>2</v>
      </c>
      <c r="X4264" t="str">
        <f t="shared" si="401"/>
        <v>212</v>
      </c>
      <c r="Y4264" t="str">
        <f>IF(Table1[[#This Row],[RFM_Score]]="555","Champion", IF(AND(J4264&gt;=4,V4264&gt;=4),"Loyal", IF(U4264&lt;=2,"At Risk", IF(W4264&gt;=4,"Potential Loyalist","Others"))))</f>
        <v>At Risk</v>
      </c>
    </row>
    <row r="4265" spans="1:25">
      <c r="A4265" t="s">
        <v>798</v>
      </c>
      <c r="B4265">
        <v>36</v>
      </c>
      <c r="C4265" t="s">
        <v>24</v>
      </c>
      <c r="D4265" t="s">
        <v>25</v>
      </c>
      <c r="E4265" s="6" t="s">
        <v>16335</v>
      </c>
      <c r="F4265" t="s">
        <v>21</v>
      </c>
      <c r="G4265">
        <v>1</v>
      </c>
      <c r="H4265">
        <v>0</v>
      </c>
      <c r="I4265">
        <v>44</v>
      </c>
      <c r="J4265">
        <v>2</v>
      </c>
      <c r="K4265">
        <v>134.11000000000001</v>
      </c>
      <c r="L4265" t="str">
        <f t="shared" si="396"/>
        <v/>
      </c>
      <c r="M4265">
        <v>3</v>
      </c>
      <c r="N4265" t="str">
        <f t="shared" si="397"/>
        <v/>
      </c>
      <c r="O4265">
        <v>25</v>
      </c>
      <c r="P4265" s="11">
        <v>0</v>
      </c>
      <c r="Q4265" s="11">
        <v>4.54545454545454E-2</v>
      </c>
      <c r="R4265" s="12">
        <v>44.703333333333298</v>
      </c>
      <c r="S4265" t="s">
        <v>22</v>
      </c>
      <c r="T4265">
        <v>0</v>
      </c>
      <c r="U4265">
        <f t="shared" si="398"/>
        <v>4</v>
      </c>
      <c r="V4265">
        <f t="shared" si="399"/>
        <v>1</v>
      </c>
      <c r="W4265">
        <f t="shared" si="400"/>
        <v>2</v>
      </c>
      <c r="X4265" t="str">
        <f t="shared" si="401"/>
        <v>412</v>
      </c>
      <c r="Y4265" t="str">
        <f>IF(Table1[[#This Row],[RFM_Score]]="555","Champion", IF(AND(J4265&gt;=4,V4265&gt;=4),"Loyal", IF(U4265&lt;=2,"At Risk", IF(W4265&gt;=4,"Potential Loyalist","Others"))))</f>
        <v>Others</v>
      </c>
    </row>
    <row r="4266" spans="1:25">
      <c r="A4266" t="s">
        <v>1129</v>
      </c>
      <c r="B4266">
        <v>43</v>
      </c>
      <c r="C4266" t="s">
        <v>24</v>
      </c>
      <c r="D4266" t="s">
        <v>25</v>
      </c>
      <c r="E4266" s="6" t="s">
        <v>16336</v>
      </c>
      <c r="F4266" t="s">
        <v>21</v>
      </c>
      <c r="G4266">
        <v>4</v>
      </c>
      <c r="H4266">
        <v>2</v>
      </c>
      <c r="I4266">
        <v>51</v>
      </c>
      <c r="J4266">
        <v>1</v>
      </c>
      <c r="K4266">
        <v>134.08000000000001</v>
      </c>
      <c r="L4266" t="str">
        <f t="shared" si="396"/>
        <v/>
      </c>
      <c r="M4266">
        <v>3</v>
      </c>
      <c r="N4266" t="str">
        <f t="shared" si="397"/>
        <v/>
      </c>
      <c r="O4266">
        <v>32</v>
      </c>
      <c r="P4266" s="11">
        <v>0.5</v>
      </c>
      <c r="Q4266" s="11">
        <v>1.9607843137254902E-2</v>
      </c>
      <c r="R4266" s="12">
        <v>44.6933333333333</v>
      </c>
      <c r="S4266" t="s">
        <v>22</v>
      </c>
      <c r="T4266">
        <v>0</v>
      </c>
      <c r="U4266">
        <f t="shared" si="398"/>
        <v>4</v>
      </c>
      <c r="V4266">
        <f t="shared" si="399"/>
        <v>1</v>
      </c>
      <c r="W4266">
        <f t="shared" si="400"/>
        <v>2</v>
      </c>
      <c r="X4266" t="str">
        <f t="shared" si="401"/>
        <v>412</v>
      </c>
      <c r="Y4266" t="str">
        <f>IF(Table1[[#This Row],[RFM_Score]]="555","Champion", IF(AND(J4266&gt;=4,V4266&gt;=4),"Loyal", IF(U4266&lt;=2,"At Risk", IF(W4266&gt;=4,"Potential Loyalist","Others"))))</f>
        <v>Others</v>
      </c>
    </row>
    <row r="4267" spans="1:25">
      <c r="A4267" t="s">
        <v>9865</v>
      </c>
      <c r="B4267">
        <v>41</v>
      </c>
      <c r="C4267" t="s">
        <v>24</v>
      </c>
      <c r="D4267" t="s">
        <v>46</v>
      </c>
      <c r="E4267" s="6" t="s">
        <v>16337</v>
      </c>
      <c r="F4267" t="s">
        <v>37</v>
      </c>
      <c r="G4267">
        <v>2</v>
      </c>
      <c r="H4267">
        <v>1</v>
      </c>
      <c r="I4267">
        <v>51</v>
      </c>
      <c r="J4267">
        <v>3</v>
      </c>
      <c r="K4267">
        <v>134.03</v>
      </c>
      <c r="L4267" t="str">
        <f t="shared" si="396"/>
        <v/>
      </c>
      <c r="M4267">
        <v>3</v>
      </c>
      <c r="N4267" t="str">
        <f t="shared" si="397"/>
        <v/>
      </c>
      <c r="O4267">
        <v>2</v>
      </c>
      <c r="P4267" s="11">
        <v>0.5</v>
      </c>
      <c r="Q4267" s="11">
        <v>5.8823529411764698E-2</v>
      </c>
      <c r="R4267" s="12">
        <v>44.676666666666598</v>
      </c>
      <c r="S4267" t="s">
        <v>22</v>
      </c>
      <c r="T4267">
        <v>0</v>
      </c>
      <c r="U4267">
        <f t="shared" si="398"/>
        <v>5</v>
      </c>
      <c r="V4267">
        <f t="shared" si="399"/>
        <v>1</v>
      </c>
      <c r="W4267">
        <f t="shared" si="400"/>
        <v>2</v>
      </c>
      <c r="X4267" t="str">
        <f t="shared" si="401"/>
        <v>512</v>
      </c>
      <c r="Y4267" t="str">
        <f>IF(Table1[[#This Row],[RFM_Score]]="555","Champion", IF(AND(J4267&gt;=4,V4267&gt;=4),"Loyal", IF(U4267&lt;=2,"At Risk", IF(W4267&gt;=4,"Potential Loyalist","Others"))))</f>
        <v>Others</v>
      </c>
    </row>
    <row r="4268" spans="1:25">
      <c r="A4268" t="s">
        <v>2490</v>
      </c>
      <c r="B4268">
        <v>26</v>
      </c>
      <c r="C4268" t="s">
        <v>24</v>
      </c>
      <c r="D4268" t="s">
        <v>49</v>
      </c>
      <c r="E4268" s="6" t="s">
        <v>16338</v>
      </c>
      <c r="F4268" t="s">
        <v>37</v>
      </c>
      <c r="G4268">
        <v>3</v>
      </c>
      <c r="H4268">
        <v>2</v>
      </c>
      <c r="I4268">
        <v>61</v>
      </c>
      <c r="J4268">
        <v>2</v>
      </c>
      <c r="K4268">
        <v>133.94</v>
      </c>
      <c r="L4268" t="str">
        <f t="shared" si="396"/>
        <v/>
      </c>
      <c r="M4268">
        <v>3</v>
      </c>
      <c r="N4268" t="str">
        <f t="shared" si="397"/>
        <v/>
      </c>
      <c r="O4268">
        <v>6</v>
      </c>
      <c r="P4268" s="11">
        <v>0.66666666666666596</v>
      </c>
      <c r="Q4268" s="11">
        <v>3.2786885245901599E-2</v>
      </c>
      <c r="R4268" s="12">
        <v>44.646666666666597</v>
      </c>
      <c r="S4268" t="s">
        <v>22</v>
      </c>
      <c r="T4268">
        <v>0</v>
      </c>
      <c r="U4268">
        <f t="shared" si="398"/>
        <v>5</v>
      </c>
      <c r="V4268">
        <f t="shared" si="399"/>
        <v>1</v>
      </c>
      <c r="W4268">
        <f t="shared" si="400"/>
        <v>2</v>
      </c>
      <c r="X4268" t="str">
        <f t="shared" si="401"/>
        <v>512</v>
      </c>
      <c r="Y4268" t="str">
        <f>IF(Table1[[#This Row],[RFM_Score]]="555","Champion", IF(AND(J4268&gt;=4,V4268&gt;=4),"Loyal", IF(U4268&lt;=2,"At Risk", IF(W4268&gt;=4,"Potential Loyalist","Others"))))</f>
        <v>Others</v>
      </c>
    </row>
    <row r="4269" spans="1:25">
      <c r="A4269" t="s">
        <v>10196</v>
      </c>
      <c r="B4269">
        <v>49</v>
      </c>
      <c r="C4269" t="s">
        <v>19</v>
      </c>
      <c r="D4269" t="s">
        <v>29</v>
      </c>
      <c r="E4269" s="6" t="s">
        <v>16339</v>
      </c>
      <c r="F4269" t="s">
        <v>30</v>
      </c>
      <c r="G4269">
        <v>4</v>
      </c>
      <c r="H4269">
        <v>0</v>
      </c>
      <c r="I4269">
        <v>63</v>
      </c>
      <c r="J4269">
        <v>2</v>
      </c>
      <c r="K4269">
        <v>133.86000000000001</v>
      </c>
      <c r="L4269" t="str">
        <f t="shared" si="396"/>
        <v/>
      </c>
      <c r="M4269">
        <v>3</v>
      </c>
      <c r="N4269" t="str">
        <f t="shared" si="397"/>
        <v/>
      </c>
      <c r="O4269">
        <v>62</v>
      </c>
      <c r="P4269" s="11">
        <v>0</v>
      </c>
      <c r="Q4269" s="11">
        <v>3.1746031746031703E-2</v>
      </c>
      <c r="R4269" s="12">
        <v>44.62</v>
      </c>
      <c r="S4269" t="s">
        <v>22</v>
      </c>
      <c r="T4269">
        <v>0</v>
      </c>
      <c r="U4269">
        <f t="shared" si="398"/>
        <v>3</v>
      </c>
      <c r="V4269">
        <f t="shared" si="399"/>
        <v>1</v>
      </c>
      <c r="W4269">
        <f t="shared" si="400"/>
        <v>2</v>
      </c>
      <c r="X4269" t="str">
        <f t="shared" si="401"/>
        <v>312</v>
      </c>
      <c r="Y4269" t="str">
        <f>IF(Table1[[#This Row],[RFM_Score]]="555","Champion", IF(AND(J4269&gt;=4,V4269&gt;=4),"Loyal", IF(U4269&lt;=2,"At Risk", IF(W4269&gt;=4,"Potential Loyalist","Others"))))</f>
        <v>Others</v>
      </c>
    </row>
    <row r="4270" spans="1:25">
      <c r="A4270" t="s">
        <v>1255</v>
      </c>
      <c r="B4270">
        <v>24</v>
      </c>
      <c r="C4270" t="s">
        <v>19</v>
      </c>
      <c r="D4270" t="s">
        <v>29</v>
      </c>
      <c r="E4270" s="6" t="s">
        <v>16340</v>
      </c>
      <c r="F4270" t="s">
        <v>30</v>
      </c>
      <c r="G4270">
        <v>1</v>
      </c>
      <c r="H4270">
        <v>1</v>
      </c>
      <c r="I4270">
        <v>47</v>
      </c>
      <c r="J4270">
        <v>1</v>
      </c>
      <c r="K4270">
        <v>133.38999999999999</v>
      </c>
      <c r="L4270" t="str">
        <f t="shared" si="396"/>
        <v/>
      </c>
      <c r="M4270">
        <v>3</v>
      </c>
      <c r="N4270" t="str">
        <f t="shared" si="397"/>
        <v/>
      </c>
      <c r="O4270">
        <v>6</v>
      </c>
      <c r="P4270" s="11">
        <v>1</v>
      </c>
      <c r="Q4270" s="11">
        <v>2.1276595744680799E-2</v>
      </c>
      <c r="R4270" s="12">
        <v>44.463333333333303</v>
      </c>
      <c r="S4270" t="s">
        <v>22</v>
      </c>
      <c r="T4270">
        <v>0</v>
      </c>
      <c r="U4270">
        <f t="shared" si="398"/>
        <v>5</v>
      </c>
      <c r="V4270">
        <f t="shared" si="399"/>
        <v>1</v>
      </c>
      <c r="W4270">
        <f t="shared" si="400"/>
        <v>2</v>
      </c>
      <c r="X4270" t="str">
        <f t="shared" si="401"/>
        <v>512</v>
      </c>
      <c r="Y4270" t="str">
        <f>IF(Table1[[#This Row],[RFM_Score]]="555","Champion", IF(AND(J4270&gt;=4,V4270&gt;=4),"Loyal", IF(U4270&lt;=2,"At Risk", IF(W4270&gt;=4,"Potential Loyalist","Others"))))</f>
        <v>Others</v>
      </c>
    </row>
    <row r="4271" spans="1:25">
      <c r="A4271" t="s">
        <v>1862</v>
      </c>
      <c r="B4271">
        <v>40</v>
      </c>
      <c r="C4271" t="s">
        <v>24</v>
      </c>
      <c r="D4271" t="s">
        <v>25</v>
      </c>
      <c r="E4271" s="6" t="s">
        <v>16341</v>
      </c>
      <c r="F4271" t="s">
        <v>60</v>
      </c>
      <c r="G4271">
        <v>0</v>
      </c>
      <c r="H4271">
        <v>0</v>
      </c>
      <c r="I4271">
        <v>43</v>
      </c>
      <c r="J4271">
        <v>4</v>
      </c>
      <c r="K4271">
        <v>133.38999999999999</v>
      </c>
      <c r="L4271" t="str">
        <f t="shared" si="396"/>
        <v/>
      </c>
      <c r="M4271">
        <v>3</v>
      </c>
      <c r="N4271" t="str">
        <f t="shared" si="397"/>
        <v/>
      </c>
      <c r="O4271">
        <v>10</v>
      </c>
      <c r="P4271" s="11">
        <v>0</v>
      </c>
      <c r="Q4271" s="11">
        <v>9.3023255813953404E-2</v>
      </c>
      <c r="R4271" s="12">
        <v>44.463333333333303</v>
      </c>
      <c r="S4271" t="s">
        <v>22</v>
      </c>
      <c r="T4271">
        <v>0</v>
      </c>
      <c r="U4271">
        <f t="shared" si="398"/>
        <v>5</v>
      </c>
      <c r="V4271">
        <f t="shared" si="399"/>
        <v>1</v>
      </c>
      <c r="W4271">
        <f t="shared" si="400"/>
        <v>2</v>
      </c>
      <c r="X4271" t="str">
        <f t="shared" si="401"/>
        <v>512</v>
      </c>
      <c r="Y4271" t="str">
        <f>IF(Table1[[#This Row],[RFM_Score]]="555","Champion", IF(AND(J4271&gt;=4,V4271&gt;=4),"Loyal", IF(U4271&lt;=2,"At Risk", IF(W4271&gt;=4,"Potential Loyalist","Others"))))</f>
        <v>Others</v>
      </c>
    </row>
    <row r="4272" spans="1:25">
      <c r="A4272" t="s">
        <v>2445</v>
      </c>
      <c r="B4272">
        <v>44</v>
      </c>
      <c r="C4272" t="s">
        <v>24</v>
      </c>
      <c r="D4272" t="s">
        <v>25</v>
      </c>
      <c r="E4272" s="6" t="s">
        <v>16342</v>
      </c>
      <c r="F4272" t="s">
        <v>37</v>
      </c>
      <c r="G4272">
        <v>2</v>
      </c>
      <c r="H4272">
        <v>1</v>
      </c>
      <c r="I4272">
        <v>61</v>
      </c>
      <c r="J4272">
        <v>5</v>
      </c>
      <c r="K4272">
        <v>133.35</v>
      </c>
      <c r="L4272" t="str">
        <f t="shared" si="396"/>
        <v/>
      </c>
      <c r="M4272">
        <v>3</v>
      </c>
      <c r="N4272" t="str">
        <f t="shared" si="397"/>
        <v/>
      </c>
      <c r="O4272">
        <v>132</v>
      </c>
      <c r="P4272" s="11">
        <v>0.5</v>
      </c>
      <c r="Q4272" s="11">
        <v>8.1967213114753995E-2</v>
      </c>
      <c r="R4272" s="12">
        <v>44.449999999999903</v>
      </c>
      <c r="S4272" t="s">
        <v>22</v>
      </c>
      <c r="T4272">
        <v>1</v>
      </c>
      <c r="U4272">
        <f t="shared" si="398"/>
        <v>1</v>
      </c>
      <c r="V4272">
        <f t="shared" si="399"/>
        <v>1</v>
      </c>
      <c r="W4272">
        <f t="shared" si="400"/>
        <v>2</v>
      </c>
      <c r="X4272" t="str">
        <f t="shared" si="401"/>
        <v>112</v>
      </c>
      <c r="Y4272" t="str">
        <f>IF(Table1[[#This Row],[RFM_Score]]="555","Champion", IF(AND(J4272&gt;=4,V4272&gt;=4),"Loyal", IF(U4272&lt;=2,"At Risk", IF(W4272&gt;=4,"Potential Loyalist","Others"))))</f>
        <v>At Risk</v>
      </c>
    </row>
    <row r="4273" spans="1:25">
      <c r="A4273" t="s">
        <v>7090</v>
      </c>
      <c r="B4273">
        <v>38</v>
      </c>
      <c r="C4273" t="s">
        <v>19</v>
      </c>
      <c r="D4273" t="s">
        <v>41</v>
      </c>
      <c r="E4273" s="6" t="s">
        <v>16343</v>
      </c>
      <c r="F4273" t="s">
        <v>26</v>
      </c>
      <c r="G4273">
        <v>3</v>
      </c>
      <c r="H4273">
        <v>1</v>
      </c>
      <c r="I4273">
        <v>37</v>
      </c>
      <c r="J4273">
        <v>0</v>
      </c>
      <c r="K4273">
        <v>133.22</v>
      </c>
      <c r="L4273" t="str">
        <f t="shared" si="396"/>
        <v/>
      </c>
      <c r="M4273">
        <v>3</v>
      </c>
      <c r="N4273" t="str">
        <f t="shared" si="397"/>
        <v/>
      </c>
      <c r="O4273">
        <v>12</v>
      </c>
      <c r="P4273" s="11">
        <v>0.33333333333333298</v>
      </c>
      <c r="Q4273" s="11">
        <v>0</v>
      </c>
      <c r="R4273" s="12">
        <v>44.406666666666602</v>
      </c>
      <c r="S4273" t="s">
        <v>22</v>
      </c>
      <c r="T4273">
        <v>0</v>
      </c>
      <c r="U4273">
        <f t="shared" si="398"/>
        <v>5</v>
      </c>
      <c r="V4273">
        <f t="shared" si="399"/>
        <v>1</v>
      </c>
      <c r="W4273">
        <f t="shared" si="400"/>
        <v>2</v>
      </c>
      <c r="X4273" t="str">
        <f t="shared" si="401"/>
        <v>512</v>
      </c>
      <c r="Y4273" t="str">
        <f>IF(Table1[[#This Row],[RFM_Score]]="555","Champion", IF(AND(J4273&gt;=4,V4273&gt;=4),"Loyal", IF(U4273&lt;=2,"At Risk", IF(W4273&gt;=4,"Potential Loyalist","Others"))))</f>
        <v>Others</v>
      </c>
    </row>
    <row r="4274" spans="1:25">
      <c r="A4274" t="s">
        <v>2286</v>
      </c>
      <c r="B4274">
        <v>46</v>
      </c>
      <c r="C4274" t="s">
        <v>19</v>
      </c>
      <c r="D4274" t="s">
        <v>25</v>
      </c>
      <c r="E4274" s="6" t="s">
        <v>16344</v>
      </c>
      <c r="F4274" t="s">
        <v>60</v>
      </c>
      <c r="G4274">
        <v>2</v>
      </c>
      <c r="H4274">
        <v>1</v>
      </c>
      <c r="I4274">
        <v>45</v>
      </c>
      <c r="J4274">
        <v>3</v>
      </c>
      <c r="K4274">
        <v>133.16</v>
      </c>
      <c r="L4274" t="str">
        <f t="shared" si="396"/>
        <v/>
      </c>
      <c r="M4274">
        <v>3</v>
      </c>
      <c r="N4274" t="str">
        <f t="shared" si="397"/>
        <v/>
      </c>
      <c r="O4274">
        <v>9</v>
      </c>
      <c r="P4274" s="11">
        <v>0.5</v>
      </c>
      <c r="Q4274" s="11">
        <v>6.6666666666666596E-2</v>
      </c>
      <c r="R4274" s="12">
        <v>44.386666666666599</v>
      </c>
      <c r="S4274" t="s">
        <v>22</v>
      </c>
      <c r="T4274">
        <v>0</v>
      </c>
      <c r="U4274">
        <f t="shared" si="398"/>
        <v>5</v>
      </c>
      <c r="V4274">
        <f t="shared" si="399"/>
        <v>1</v>
      </c>
      <c r="W4274">
        <f t="shared" si="400"/>
        <v>2</v>
      </c>
      <c r="X4274" t="str">
        <f t="shared" si="401"/>
        <v>512</v>
      </c>
      <c r="Y4274" t="str">
        <f>IF(Table1[[#This Row],[RFM_Score]]="555","Champion", IF(AND(J4274&gt;=4,V4274&gt;=4),"Loyal", IF(U4274&lt;=2,"At Risk", IF(W4274&gt;=4,"Potential Loyalist","Others"))))</f>
        <v>Others</v>
      </c>
    </row>
    <row r="4275" spans="1:25">
      <c r="A4275" t="s">
        <v>9027</v>
      </c>
      <c r="B4275">
        <v>54</v>
      </c>
      <c r="C4275" t="s">
        <v>24</v>
      </c>
      <c r="D4275" t="s">
        <v>49</v>
      </c>
      <c r="E4275" s="6" t="s">
        <v>16345</v>
      </c>
      <c r="F4275" t="s">
        <v>30</v>
      </c>
      <c r="G4275">
        <v>3</v>
      </c>
      <c r="H4275">
        <v>2</v>
      </c>
      <c r="I4275">
        <v>56</v>
      </c>
      <c r="J4275">
        <v>2</v>
      </c>
      <c r="K4275">
        <v>133.13</v>
      </c>
      <c r="L4275" t="str">
        <f t="shared" si="396"/>
        <v/>
      </c>
      <c r="M4275">
        <v>3</v>
      </c>
      <c r="N4275" t="str">
        <f t="shared" si="397"/>
        <v/>
      </c>
      <c r="O4275">
        <v>38</v>
      </c>
      <c r="P4275" s="11">
        <v>0.66666666666666596</v>
      </c>
      <c r="Q4275" s="11">
        <v>3.5714285714285698E-2</v>
      </c>
      <c r="R4275" s="12">
        <v>44.376666666666601</v>
      </c>
      <c r="S4275" t="s">
        <v>22</v>
      </c>
      <c r="T4275">
        <v>0</v>
      </c>
      <c r="U4275">
        <f t="shared" si="398"/>
        <v>4</v>
      </c>
      <c r="V4275">
        <f t="shared" si="399"/>
        <v>1</v>
      </c>
      <c r="W4275">
        <f t="shared" si="400"/>
        <v>2</v>
      </c>
      <c r="X4275" t="str">
        <f t="shared" si="401"/>
        <v>412</v>
      </c>
      <c r="Y4275" t="str">
        <f>IF(Table1[[#This Row],[RFM_Score]]="555","Champion", IF(AND(J4275&gt;=4,V4275&gt;=4),"Loyal", IF(U4275&lt;=2,"At Risk", IF(W4275&gt;=4,"Potential Loyalist","Others"))))</f>
        <v>Others</v>
      </c>
    </row>
    <row r="4276" spans="1:25">
      <c r="A4276" t="s">
        <v>9801</v>
      </c>
      <c r="B4276">
        <v>36</v>
      </c>
      <c r="C4276" t="s">
        <v>19</v>
      </c>
      <c r="D4276" t="s">
        <v>25</v>
      </c>
      <c r="E4276" s="6" t="s">
        <v>16346</v>
      </c>
      <c r="F4276" t="s">
        <v>62</v>
      </c>
      <c r="G4276">
        <v>1</v>
      </c>
      <c r="H4276">
        <v>0</v>
      </c>
      <c r="I4276">
        <v>46</v>
      </c>
      <c r="J4276">
        <v>1</v>
      </c>
      <c r="K4276">
        <v>133.09</v>
      </c>
      <c r="L4276" t="str">
        <f t="shared" si="396"/>
        <v/>
      </c>
      <c r="M4276">
        <v>3</v>
      </c>
      <c r="N4276" t="str">
        <f t="shared" si="397"/>
        <v/>
      </c>
      <c r="O4276">
        <v>2</v>
      </c>
      <c r="P4276" s="11">
        <v>0</v>
      </c>
      <c r="Q4276" s="11">
        <v>2.1739130434782601E-2</v>
      </c>
      <c r="R4276" s="12">
        <v>44.363333333333301</v>
      </c>
      <c r="S4276" t="s">
        <v>22</v>
      </c>
      <c r="T4276">
        <v>0</v>
      </c>
      <c r="U4276">
        <f t="shared" si="398"/>
        <v>5</v>
      </c>
      <c r="V4276">
        <f t="shared" si="399"/>
        <v>1</v>
      </c>
      <c r="W4276">
        <f t="shared" si="400"/>
        <v>2</v>
      </c>
      <c r="X4276" t="str">
        <f t="shared" si="401"/>
        <v>512</v>
      </c>
      <c r="Y4276" t="str">
        <f>IF(Table1[[#This Row],[RFM_Score]]="555","Champion", IF(AND(J4276&gt;=4,V4276&gt;=4),"Loyal", IF(U4276&lt;=2,"At Risk", IF(W4276&gt;=4,"Potential Loyalist","Others"))))</f>
        <v>Others</v>
      </c>
    </row>
    <row r="4277" spans="1:25">
      <c r="A4277" t="s">
        <v>3828</v>
      </c>
      <c r="B4277">
        <v>30</v>
      </c>
      <c r="C4277" t="s">
        <v>24</v>
      </c>
      <c r="D4277" t="s">
        <v>46</v>
      </c>
      <c r="E4277" s="6" t="s">
        <v>16347</v>
      </c>
      <c r="F4277" t="s">
        <v>26</v>
      </c>
      <c r="G4277">
        <v>4</v>
      </c>
      <c r="H4277">
        <v>0</v>
      </c>
      <c r="I4277">
        <v>51</v>
      </c>
      <c r="J4277">
        <v>3</v>
      </c>
      <c r="K4277">
        <v>132.94999999999999</v>
      </c>
      <c r="L4277" t="str">
        <f t="shared" si="396"/>
        <v/>
      </c>
      <c r="M4277">
        <v>3</v>
      </c>
      <c r="N4277" t="str">
        <f t="shared" si="397"/>
        <v/>
      </c>
      <c r="O4277">
        <v>8</v>
      </c>
      <c r="P4277" s="11">
        <v>0</v>
      </c>
      <c r="Q4277" s="11">
        <v>5.8823529411764698E-2</v>
      </c>
      <c r="R4277" s="12">
        <v>44.316666666666599</v>
      </c>
      <c r="S4277" t="s">
        <v>22</v>
      </c>
      <c r="T4277">
        <v>0</v>
      </c>
      <c r="U4277">
        <f t="shared" si="398"/>
        <v>5</v>
      </c>
      <c r="V4277">
        <f t="shared" si="399"/>
        <v>1</v>
      </c>
      <c r="W4277">
        <f t="shared" si="400"/>
        <v>2</v>
      </c>
      <c r="X4277" t="str">
        <f t="shared" si="401"/>
        <v>512</v>
      </c>
      <c r="Y4277" t="str">
        <f>IF(Table1[[#This Row],[RFM_Score]]="555","Champion", IF(AND(J4277&gt;=4,V4277&gt;=4),"Loyal", IF(U4277&lt;=2,"At Risk", IF(W4277&gt;=4,"Potential Loyalist","Others"))))</f>
        <v>Others</v>
      </c>
    </row>
    <row r="4278" spans="1:25">
      <c r="A4278" t="s">
        <v>7453</v>
      </c>
      <c r="B4278">
        <v>44</v>
      </c>
      <c r="C4278" t="s">
        <v>24</v>
      </c>
      <c r="D4278" t="s">
        <v>25</v>
      </c>
      <c r="E4278" s="6" t="s">
        <v>16348</v>
      </c>
      <c r="F4278" t="s">
        <v>30</v>
      </c>
      <c r="G4278">
        <v>3</v>
      </c>
      <c r="H4278">
        <v>1</v>
      </c>
      <c r="I4278">
        <v>50</v>
      </c>
      <c r="J4278">
        <v>2</v>
      </c>
      <c r="K4278">
        <v>132.94999999999999</v>
      </c>
      <c r="L4278" t="str">
        <f t="shared" si="396"/>
        <v/>
      </c>
      <c r="M4278">
        <v>3</v>
      </c>
      <c r="N4278" t="str">
        <f t="shared" si="397"/>
        <v/>
      </c>
      <c r="O4278">
        <v>20</v>
      </c>
      <c r="P4278" s="11">
        <v>0.33333333333333298</v>
      </c>
      <c r="Q4278" s="11">
        <v>0.04</v>
      </c>
      <c r="R4278" s="12">
        <v>44.316666666666599</v>
      </c>
      <c r="S4278" t="s">
        <v>22</v>
      </c>
      <c r="T4278">
        <v>0</v>
      </c>
      <c r="U4278">
        <f t="shared" si="398"/>
        <v>5</v>
      </c>
      <c r="V4278">
        <f t="shared" si="399"/>
        <v>1</v>
      </c>
      <c r="W4278">
        <f t="shared" si="400"/>
        <v>2</v>
      </c>
      <c r="X4278" t="str">
        <f t="shared" si="401"/>
        <v>512</v>
      </c>
      <c r="Y4278" t="str">
        <f>IF(Table1[[#This Row],[RFM_Score]]="555","Champion", IF(AND(J4278&gt;=4,V4278&gt;=4),"Loyal", IF(U4278&lt;=2,"At Risk", IF(W4278&gt;=4,"Potential Loyalist","Others"))))</f>
        <v>Others</v>
      </c>
    </row>
    <row r="4279" spans="1:25">
      <c r="A4279" t="s">
        <v>4974</v>
      </c>
      <c r="B4279">
        <v>49</v>
      </c>
      <c r="C4279" t="s">
        <v>19</v>
      </c>
      <c r="D4279" t="s">
        <v>25</v>
      </c>
      <c r="E4279" s="6" t="s">
        <v>16349</v>
      </c>
      <c r="F4279" t="s">
        <v>26</v>
      </c>
      <c r="G4279">
        <v>5</v>
      </c>
      <c r="H4279">
        <v>3</v>
      </c>
      <c r="I4279">
        <v>69</v>
      </c>
      <c r="J4279">
        <v>2</v>
      </c>
      <c r="K4279">
        <v>132.78</v>
      </c>
      <c r="L4279" t="str">
        <f t="shared" si="396"/>
        <v/>
      </c>
      <c r="M4279">
        <v>3</v>
      </c>
      <c r="N4279" t="str">
        <f t="shared" si="397"/>
        <v/>
      </c>
      <c r="O4279">
        <v>10</v>
      </c>
      <c r="P4279" s="11">
        <v>0.6</v>
      </c>
      <c r="Q4279" s="11">
        <v>2.8985507246376802E-2</v>
      </c>
      <c r="R4279" s="12">
        <v>44.26</v>
      </c>
      <c r="S4279" t="s">
        <v>22</v>
      </c>
      <c r="T4279">
        <v>0</v>
      </c>
      <c r="U4279">
        <f t="shared" si="398"/>
        <v>5</v>
      </c>
      <c r="V4279">
        <f t="shared" si="399"/>
        <v>1</v>
      </c>
      <c r="W4279">
        <f t="shared" si="400"/>
        <v>2</v>
      </c>
      <c r="X4279" t="str">
        <f t="shared" si="401"/>
        <v>512</v>
      </c>
      <c r="Y4279" t="str">
        <f>IF(Table1[[#This Row],[RFM_Score]]="555","Champion", IF(AND(J4279&gt;=4,V4279&gt;=4),"Loyal", IF(U4279&lt;=2,"At Risk", IF(W4279&gt;=4,"Potential Loyalist","Others"))))</f>
        <v>Others</v>
      </c>
    </row>
    <row r="4280" spans="1:25">
      <c r="A4280" t="s">
        <v>2615</v>
      </c>
      <c r="B4280">
        <v>38</v>
      </c>
      <c r="C4280" t="s">
        <v>24</v>
      </c>
      <c r="D4280" t="s">
        <v>25</v>
      </c>
      <c r="E4280" s="6" t="s">
        <v>16350</v>
      </c>
      <c r="F4280" t="s">
        <v>26</v>
      </c>
      <c r="G4280">
        <v>4</v>
      </c>
      <c r="H4280">
        <v>1</v>
      </c>
      <c r="I4280">
        <v>46</v>
      </c>
      <c r="J4280">
        <v>0</v>
      </c>
      <c r="K4280">
        <v>132.52000000000001</v>
      </c>
      <c r="L4280" t="str">
        <f t="shared" si="396"/>
        <v/>
      </c>
      <c r="M4280">
        <v>3</v>
      </c>
      <c r="N4280" t="str">
        <f t="shared" si="397"/>
        <v/>
      </c>
      <c r="O4280">
        <v>14</v>
      </c>
      <c r="P4280" s="11">
        <v>0.25</v>
      </c>
      <c r="Q4280" s="11">
        <v>0</v>
      </c>
      <c r="R4280" s="12">
        <v>44.173333333333296</v>
      </c>
      <c r="S4280" t="s">
        <v>22</v>
      </c>
      <c r="T4280">
        <v>0</v>
      </c>
      <c r="U4280">
        <f t="shared" si="398"/>
        <v>5</v>
      </c>
      <c r="V4280">
        <f t="shared" si="399"/>
        <v>1</v>
      </c>
      <c r="W4280">
        <f t="shared" si="400"/>
        <v>2</v>
      </c>
      <c r="X4280" t="str">
        <f t="shared" si="401"/>
        <v>512</v>
      </c>
      <c r="Y4280" t="str">
        <f>IF(Table1[[#This Row],[RFM_Score]]="555","Champion", IF(AND(J4280&gt;=4,V4280&gt;=4),"Loyal", IF(U4280&lt;=2,"At Risk", IF(W4280&gt;=4,"Potential Loyalist","Others"))))</f>
        <v>Others</v>
      </c>
    </row>
    <row r="4281" spans="1:25">
      <c r="A4281" t="s">
        <v>7113</v>
      </c>
      <c r="B4281">
        <v>44</v>
      </c>
      <c r="C4281" t="s">
        <v>19</v>
      </c>
      <c r="D4281" t="s">
        <v>25</v>
      </c>
      <c r="E4281" s="6" t="s">
        <v>16351</v>
      </c>
      <c r="F4281" t="s">
        <v>21</v>
      </c>
      <c r="G4281">
        <v>3</v>
      </c>
      <c r="H4281">
        <v>2</v>
      </c>
      <c r="I4281">
        <v>50</v>
      </c>
      <c r="J4281">
        <v>4</v>
      </c>
      <c r="K4281">
        <v>132.38</v>
      </c>
      <c r="L4281" t="str">
        <f t="shared" si="396"/>
        <v/>
      </c>
      <c r="M4281">
        <v>3</v>
      </c>
      <c r="N4281" t="str">
        <f t="shared" si="397"/>
        <v/>
      </c>
      <c r="O4281">
        <v>23</v>
      </c>
      <c r="P4281" s="11">
        <v>0.66666666666666596</v>
      </c>
      <c r="Q4281" s="11">
        <v>0.08</v>
      </c>
      <c r="R4281" s="12">
        <v>44.126666666666601</v>
      </c>
      <c r="S4281" t="s">
        <v>22</v>
      </c>
      <c r="T4281">
        <v>0</v>
      </c>
      <c r="U4281">
        <f t="shared" si="398"/>
        <v>4</v>
      </c>
      <c r="V4281">
        <f t="shared" si="399"/>
        <v>1</v>
      </c>
      <c r="W4281">
        <f t="shared" si="400"/>
        <v>2</v>
      </c>
      <c r="X4281" t="str">
        <f t="shared" si="401"/>
        <v>412</v>
      </c>
      <c r="Y4281" t="str">
        <f>IF(Table1[[#This Row],[RFM_Score]]="555","Champion", IF(AND(J4281&gt;=4,V4281&gt;=4),"Loyal", IF(U4281&lt;=2,"At Risk", IF(W4281&gt;=4,"Potential Loyalist","Others"))))</f>
        <v>Others</v>
      </c>
    </row>
    <row r="4282" spans="1:25">
      <c r="A4282" t="s">
        <v>4224</v>
      </c>
      <c r="B4282">
        <v>26</v>
      </c>
      <c r="C4282" t="s">
        <v>19</v>
      </c>
      <c r="D4282" t="s">
        <v>35</v>
      </c>
      <c r="E4282" s="6" t="s">
        <v>16352</v>
      </c>
      <c r="F4282" t="s">
        <v>21</v>
      </c>
      <c r="G4282">
        <v>6</v>
      </c>
      <c r="H4282">
        <v>1</v>
      </c>
      <c r="I4282">
        <v>56</v>
      </c>
      <c r="J4282">
        <v>2</v>
      </c>
      <c r="K4282">
        <v>132.36000000000001</v>
      </c>
      <c r="L4282" t="str">
        <f t="shared" si="396"/>
        <v/>
      </c>
      <c r="M4282">
        <v>3</v>
      </c>
      <c r="N4282" t="str">
        <f t="shared" si="397"/>
        <v/>
      </c>
      <c r="O4282">
        <v>12</v>
      </c>
      <c r="P4282" s="11">
        <v>0.16666666666666599</v>
      </c>
      <c r="Q4282" s="11">
        <v>3.5714285714285698E-2</v>
      </c>
      <c r="R4282" s="12">
        <v>44.12</v>
      </c>
      <c r="S4282" t="s">
        <v>22</v>
      </c>
      <c r="T4282">
        <v>0</v>
      </c>
      <c r="U4282">
        <f t="shared" si="398"/>
        <v>5</v>
      </c>
      <c r="V4282">
        <f t="shared" si="399"/>
        <v>1</v>
      </c>
      <c r="W4282">
        <f t="shared" si="400"/>
        <v>2</v>
      </c>
      <c r="X4282" t="str">
        <f t="shared" si="401"/>
        <v>512</v>
      </c>
      <c r="Y4282" t="str">
        <f>IF(Table1[[#This Row],[RFM_Score]]="555","Champion", IF(AND(J4282&gt;=4,V4282&gt;=4),"Loyal", IF(U4282&lt;=2,"At Risk", IF(W4282&gt;=4,"Potential Loyalist","Others"))))</f>
        <v>Others</v>
      </c>
    </row>
    <row r="4283" spans="1:25">
      <c r="A4283" t="s">
        <v>2103</v>
      </c>
      <c r="B4283">
        <v>18</v>
      </c>
      <c r="C4283" t="s">
        <v>19</v>
      </c>
      <c r="D4283" t="s">
        <v>25</v>
      </c>
      <c r="E4283" s="6" t="s">
        <v>16353</v>
      </c>
      <c r="F4283" t="s">
        <v>60</v>
      </c>
      <c r="G4283">
        <v>5</v>
      </c>
      <c r="H4283">
        <v>2</v>
      </c>
      <c r="I4283">
        <v>60</v>
      </c>
      <c r="J4283">
        <v>8</v>
      </c>
      <c r="K4283">
        <v>131.79</v>
      </c>
      <c r="L4283" t="str">
        <f t="shared" si="396"/>
        <v/>
      </c>
      <c r="M4283">
        <v>3</v>
      </c>
      <c r="N4283" t="str">
        <f t="shared" si="397"/>
        <v/>
      </c>
      <c r="O4283">
        <v>43</v>
      </c>
      <c r="P4283" s="11">
        <v>0.4</v>
      </c>
      <c r="Q4283" s="11">
        <v>0.133333333333333</v>
      </c>
      <c r="R4283" s="12">
        <v>43.93</v>
      </c>
      <c r="S4283" t="s">
        <v>22</v>
      </c>
      <c r="T4283">
        <v>0</v>
      </c>
      <c r="U4283">
        <f t="shared" si="398"/>
        <v>3</v>
      </c>
      <c r="V4283">
        <f t="shared" si="399"/>
        <v>1</v>
      </c>
      <c r="W4283">
        <f t="shared" si="400"/>
        <v>2</v>
      </c>
      <c r="X4283" t="str">
        <f t="shared" si="401"/>
        <v>312</v>
      </c>
      <c r="Y4283" t="str">
        <f>IF(Table1[[#This Row],[RFM_Score]]="555","Champion", IF(AND(J4283&gt;=4,V4283&gt;=4),"Loyal", IF(U4283&lt;=2,"At Risk", IF(W4283&gt;=4,"Potential Loyalist","Others"))))</f>
        <v>Others</v>
      </c>
    </row>
    <row r="4284" spans="1:25">
      <c r="A4284" t="s">
        <v>9781</v>
      </c>
      <c r="B4284">
        <v>41</v>
      </c>
      <c r="C4284" t="s">
        <v>24</v>
      </c>
      <c r="D4284" t="s">
        <v>25</v>
      </c>
      <c r="E4284" s="6" t="s">
        <v>16354</v>
      </c>
      <c r="F4284" t="s">
        <v>62</v>
      </c>
      <c r="G4284">
        <v>4</v>
      </c>
      <c r="H4284">
        <v>2</v>
      </c>
      <c r="I4284">
        <v>37</v>
      </c>
      <c r="J4284">
        <v>2</v>
      </c>
      <c r="K4284">
        <v>131.72</v>
      </c>
      <c r="L4284" t="str">
        <f t="shared" si="396"/>
        <v/>
      </c>
      <c r="M4284">
        <v>3</v>
      </c>
      <c r="N4284" t="str">
        <f t="shared" si="397"/>
        <v/>
      </c>
      <c r="O4284">
        <v>20</v>
      </c>
      <c r="P4284" s="11">
        <v>0.5</v>
      </c>
      <c r="Q4284" s="11">
        <v>5.4054054054054002E-2</v>
      </c>
      <c r="R4284" s="12">
        <v>43.906666666666602</v>
      </c>
      <c r="S4284" t="s">
        <v>22</v>
      </c>
      <c r="T4284">
        <v>0</v>
      </c>
      <c r="U4284">
        <f t="shared" si="398"/>
        <v>5</v>
      </c>
      <c r="V4284">
        <f t="shared" si="399"/>
        <v>1</v>
      </c>
      <c r="W4284">
        <f t="shared" si="400"/>
        <v>2</v>
      </c>
      <c r="X4284" t="str">
        <f t="shared" si="401"/>
        <v>512</v>
      </c>
      <c r="Y4284" t="str">
        <f>IF(Table1[[#This Row],[RFM_Score]]="555","Champion", IF(AND(J4284&gt;=4,V4284&gt;=4),"Loyal", IF(U4284&lt;=2,"At Risk", IF(W4284&gt;=4,"Potential Loyalist","Others"))))</f>
        <v>Others</v>
      </c>
    </row>
    <row r="4285" spans="1:25">
      <c r="A4285" t="s">
        <v>11824</v>
      </c>
      <c r="B4285">
        <v>48</v>
      </c>
      <c r="C4285" t="s">
        <v>19</v>
      </c>
      <c r="D4285" t="s">
        <v>20</v>
      </c>
      <c r="E4285" s="6" t="s">
        <v>16355</v>
      </c>
      <c r="F4285" t="s">
        <v>30</v>
      </c>
      <c r="G4285">
        <v>0</v>
      </c>
      <c r="H4285">
        <v>0</v>
      </c>
      <c r="I4285">
        <v>59</v>
      </c>
      <c r="J4285">
        <v>2</v>
      </c>
      <c r="K4285">
        <v>131.68</v>
      </c>
      <c r="L4285" t="str">
        <f t="shared" si="396"/>
        <v/>
      </c>
      <c r="M4285">
        <v>3</v>
      </c>
      <c r="N4285" t="str">
        <f t="shared" si="397"/>
        <v/>
      </c>
      <c r="O4285">
        <v>3</v>
      </c>
      <c r="P4285" s="11">
        <v>0</v>
      </c>
      <c r="Q4285" s="11">
        <v>3.38983050847457E-2</v>
      </c>
      <c r="R4285" s="12">
        <v>43.893333333333302</v>
      </c>
      <c r="S4285" t="s">
        <v>22</v>
      </c>
      <c r="T4285">
        <v>0</v>
      </c>
      <c r="U4285">
        <f t="shared" si="398"/>
        <v>5</v>
      </c>
      <c r="V4285">
        <f t="shared" si="399"/>
        <v>1</v>
      </c>
      <c r="W4285">
        <f t="shared" si="400"/>
        <v>2</v>
      </c>
      <c r="X4285" t="str">
        <f t="shared" si="401"/>
        <v>512</v>
      </c>
      <c r="Y4285" t="str">
        <f>IF(Table1[[#This Row],[RFM_Score]]="555","Champion", IF(AND(J4285&gt;=4,V4285&gt;=4),"Loyal", IF(U4285&lt;=2,"At Risk", IF(W4285&gt;=4,"Potential Loyalist","Others"))))</f>
        <v>Others</v>
      </c>
    </row>
    <row r="4286" spans="1:25">
      <c r="A4286" t="s">
        <v>11639</v>
      </c>
      <c r="B4286">
        <v>21</v>
      </c>
      <c r="C4286" t="s">
        <v>24</v>
      </c>
      <c r="D4286" t="s">
        <v>29</v>
      </c>
      <c r="E4286" s="6" t="s">
        <v>16356</v>
      </c>
      <c r="F4286" t="s">
        <v>21</v>
      </c>
      <c r="G4286">
        <v>0</v>
      </c>
      <c r="H4286">
        <v>0</v>
      </c>
      <c r="I4286">
        <v>66</v>
      </c>
      <c r="J4286">
        <v>2</v>
      </c>
      <c r="K4286">
        <v>131.44</v>
      </c>
      <c r="L4286" t="str">
        <f t="shared" si="396"/>
        <v/>
      </c>
      <c r="M4286">
        <v>3</v>
      </c>
      <c r="N4286" t="str">
        <f t="shared" si="397"/>
        <v/>
      </c>
      <c r="O4286">
        <v>27</v>
      </c>
      <c r="P4286" s="11">
        <v>0</v>
      </c>
      <c r="Q4286" s="11">
        <v>3.03030303030303E-2</v>
      </c>
      <c r="R4286" s="12">
        <v>43.813333333333297</v>
      </c>
      <c r="S4286" t="s">
        <v>22</v>
      </c>
      <c r="T4286">
        <v>0</v>
      </c>
      <c r="U4286">
        <f t="shared" si="398"/>
        <v>4</v>
      </c>
      <c r="V4286">
        <f t="shared" si="399"/>
        <v>1</v>
      </c>
      <c r="W4286">
        <f t="shared" si="400"/>
        <v>2</v>
      </c>
      <c r="X4286" t="str">
        <f t="shared" si="401"/>
        <v>412</v>
      </c>
      <c r="Y4286" t="str">
        <f>IF(Table1[[#This Row],[RFM_Score]]="555","Champion", IF(AND(J4286&gt;=4,V4286&gt;=4),"Loyal", IF(U4286&lt;=2,"At Risk", IF(W4286&gt;=4,"Potential Loyalist","Others"))))</f>
        <v>Others</v>
      </c>
    </row>
    <row r="4287" spans="1:25">
      <c r="A4287" t="s">
        <v>4648</v>
      </c>
      <c r="B4287">
        <v>18</v>
      </c>
      <c r="C4287" t="s">
        <v>19</v>
      </c>
      <c r="D4287" t="s">
        <v>49</v>
      </c>
      <c r="E4287" s="6" t="s">
        <v>16357</v>
      </c>
      <c r="F4287" t="s">
        <v>26</v>
      </c>
      <c r="G4287">
        <v>2</v>
      </c>
      <c r="H4287">
        <v>1</v>
      </c>
      <c r="I4287">
        <v>48</v>
      </c>
      <c r="J4287">
        <v>0</v>
      </c>
      <c r="K4287">
        <v>131.07</v>
      </c>
      <c r="L4287" t="str">
        <f t="shared" si="396"/>
        <v/>
      </c>
      <c r="M4287">
        <v>3</v>
      </c>
      <c r="N4287" t="str">
        <f t="shared" si="397"/>
        <v/>
      </c>
      <c r="O4287">
        <v>91</v>
      </c>
      <c r="P4287" s="11">
        <v>0.5</v>
      </c>
      <c r="Q4287" s="11">
        <v>0</v>
      </c>
      <c r="R4287" s="12">
        <v>43.69</v>
      </c>
      <c r="S4287" t="s">
        <v>22</v>
      </c>
      <c r="T4287">
        <v>1</v>
      </c>
      <c r="U4287">
        <f t="shared" si="398"/>
        <v>2</v>
      </c>
      <c r="V4287">
        <f t="shared" si="399"/>
        <v>1</v>
      </c>
      <c r="W4287">
        <f t="shared" si="400"/>
        <v>2</v>
      </c>
      <c r="X4287" t="str">
        <f t="shared" si="401"/>
        <v>212</v>
      </c>
      <c r="Y4287" t="str">
        <f>IF(Table1[[#This Row],[RFM_Score]]="555","Champion", IF(AND(J4287&gt;=4,V4287&gt;=4),"Loyal", IF(U4287&lt;=2,"At Risk", IF(W4287&gt;=4,"Potential Loyalist","Others"))))</f>
        <v>At Risk</v>
      </c>
    </row>
    <row r="4288" spans="1:25">
      <c r="A4288" t="s">
        <v>10608</v>
      </c>
      <c r="B4288">
        <v>28</v>
      </c>
      <c r="C4288" t="s">
        <v>19</v>
      </c>
      <c r="D4288" t="s">
        <v>29</v>
      </c>
      <c r="E4288" s="6" t="s">
        <v>16358</v>
      </c>
      <c r="F4288" t="s">
        <v>62</v>
      </c>
      <c r="G4288">
        <v>2</v>
      </c>
      <c r="H4288">
        <v>1</v>
      </c>
      <c r="I4288">
        <v>46</v>
      </c>
      <c r="J4288">
        <v>3</v>
      </c>
      <c r="K4288">
        <v>131.05000000000001</v>
      </c>
      <c r="L4288" t="str">
        <f t="shared" si="396"/>
        <v/>
      </c>
      <c r="M4288">
        <v>3</v>
      </c>
      <c r="N4288" t="str">
        <f t="shared" si="397"/>
        <v/>
      </c>
      <c r="O4288">
        <v>2</v>
      </c>
      <c r="P4288" s="11">
        <v>0.5</v>
      </c>
      <c r="Q4288" s="11">
        <v>6.5217391304347797E-2</v>
      </c>
      <c r="R4288" s="12">
        <v>43.683333333333302</v>
      </c>
      <c r="S4288" t="s">
        <v>22</v>
      </c>
      <c r="T4288">
        <v>1</v>
      </c>
      <c r="U4288">
        <f t="shared" si="398"/>
        <v>5</v>
      </c>
      <c r="V4288">
        <f t="shared" si="399"/>
        <v>1</v>
      </c>
      <c r="W4288">
        <f t="shared" si="400"/>
        <v>2</v>
      </c>
      <c r="X4288" t="str">
        <f t="shared" si="401"/>
        <v>512</v>
      </c>
      <c r="Y4288" t="str">
        <f>IF(Table1[[#This Row],[RFM_Score]]="555","Champion", IF(AND(J4288&gt;=4,V4288&gt;=4),"Loyal", IF(U4288&lt;=2,"At Risk", IF(W4288&gt;=4,"Potential Loyalist","Others"))))</f>
        <v>Others</v>
      </c>
    </row>
    <row r="4289" spans="1:25">
      <c r="A4289" t="s">
        <v>4730</v>
      </c>
      <c r="B4289">
        <v>41</v>
      </c>
      <c r="C4289" t="s">
        <v>24</v>
      </c>
      <c r="D4289" t="s">
        <v>25</v>
      </c>
      <c r="E4289" s="6" t="s">
        <v>16359</v>
      </c>
      <c r="F4289" t="s">
        <v>30</v>
      </c>
      <c r="G4289">
        <v>1</v>
      </c>
      <c r="H4289">
        <v>0</v>
      </c>
      <c r="I4289">
        <v>57</v>
      </c>
      <c r="J4289">
        <v>3</v>
      </c>
      <c r="K4289">
        <v>131.02000000000001</v>
      </c>
      <c r="L4289" t="str">
        <f t="shared" si="396"/>
        <v/>
      </c>
      <c r="M4289">
        <v>3</v>
      </c>
      <c r="N4289" t="str">
        <f t="shared" si="397"/>
        <v/>
      </c>
      <c r="O4289">
        <v>38</v>
      </c>
      <c r="P4289" s="11">
        <v>0</v>
      </c>
      <c r="Q4289" s="11">
        <v>5.2631578947368397E-2</v>
      </c>
      <c r="R4289" s="12">
        <v>43.673333333333296</v>
      </c>
      <c r="S4289" t="s">
        <v>22</v>
      </c>
      <c r="T4289">
        <v>1</v>
      </c>
      <c r="U4289">
        <f t="shared" si="398"/>
        <v>4</v>
      </c>
      <c r="V4289">
        <f t="shared" si="399"/>
        <v>1</v>
      </c>
      <c r="W4289">
        <f t="shared" si="400"/>
        <v>2</v>
      </c>
      <c r="X4289" t="str">
        <f t="shared" si="401"/>
        <v>412</v>
      </c>
      <c r="Y4289" t="str">
        <f>IF(Table1[[#This Row],[RFM_Score]]="555","Champion", IF(AND(J4289&gt;=4,V4289&gt;=4),"Loyal", IF(U4289&lt;=2,"At Risk", IF(W4289&gt;=4,"Potential Loyalist","Others"))))</f>
        <v>Others</v>
      </c>
    </row>
    <row r="4290" spans="1:25">
      <c r="A4290" t="s">
        <v>4135</v>
      </c>
      <c r="B4290">
        <v>33</v>
      </c>
      <c r="C4290" t="s">
        <v>24</v>
      </c>
      <c r="D4290" t="s">
        <v>46</v>
      </c>
      <c r="E4290" s="6" t="s">
        <v>16360</v>
      </c>
      <c r="F4290" t="s">
        <v>37</v>
      </c>
      <c r="G4290">
        <v>3</v>
      </c>
      <c r="H4290">
        <v>2</v>
      </c>
      <c r="I4290">
        <v>44</v>
      </c>
      <c r="J4290">
        <v>5</v>
      </c>
      <c r="K4290">
        <v>130.97</v>
      </c>
      <c r="L4290" t="str">
        <f t="shared" ref="L4290:L4353" si="402">IF(OR(K4290&lt;$AC$10, K4290&gt;$AC$11), "OUTLIER", "")</f>
        <v/>
      </c>
      <c r="M4290">
        <v>3</v>
      </c>
      <c r="N4290" t="str">
        <f t="shared" ref="N4290:N4353" si="403">IF(OR(M4290&lt;$AC$16, M4290&gt;$AC$17), "OUTLIER", "")</f>
        <v/>
      </c>
      <c r="O4290">
        <v>6</v>
      </c>
      <c r="P4290" s="11">
        <v>0.66666666666666596</v>
      </c>
      <c r="Q4290" s="11">
        <v>0.11363636363636299</v>
      </c>
      <c r="R4290" s="12">
        <v>43.656666666666602</v>
      </c>
      <c r="S4290" t="s">
        <v>22</v>
      </c>
      <c r="T4290">
        <v>0</v>
      </c>
      <c r="U4290">
        <f t="shared" ref="U4290:U4353" si="404">IF(O4290&lt;=20,5,IF(O4290&lt;=40,4,IF(O4290&lt;=70,3,IF(O4290&lt;=100,2,1))))</f>
        <v>5</v>
      </c>
      <c r="V4290">
        <f t="shared" ref="V4290:V4353" si="405">IF(M4290&gt;=11,5,IF(M4290&gt;=9,4,IF(M4290&gt;=7,3,IF(M4290&gt;=5,2,1))))</f>
        <v>1</v>
      </c>
      <c r="W4290">
        <f t="shared" ref="W4290:W4353" si="406">IF(K4290&gt;=500,5,IF(K4290&gt;=300,4,IF(K4290&gt;=150,3,IF(K4290&gt;=50,2,1))))</f>
        <v>2</v>
      </c>
      <c r="X4290" t="str">
        <f t="shared" ref="X4290:X4353" si="407">U4290 &amp; V4290 &amp; W4290</f>
        <v>512</v>
      </c>
      <c r="Y4290" t="str">
        <f>IF(Table1[[#This Row],[RFM_Score]]="555","Champion", IF(AND(J4290&gt;=4,V4290&gt;=4),"Loyal", IF(U4290&lt;=2,"At Risk", IF(W4290&gt;=4,"Potential Loyalist","Others"))))</f>
        <v>Others</v>
      </c>
    </row>
    <row r="4291" spans="1:25">
      <c r="A4291" t="s">
        <v>6996</v>
      </c>
      <c r="B4291">
        <v>36</v>
      </c>
      <c r="C4291" t="s">
        <v>24</v>
      </c>
      <c r="D4291" t="s">
        <v>20</v>
      </c>
      <c r="E4291" s="6" t="s">
        <v>16361</v>
      </c>
      <c r="F4291" t="s">
        <v>30</v>
      </c>
      <c r="G4291">
        <v>4</v>
      </c>
      <c r="H4291">
        <v>1</v>
      </c>
      <c r="I4291">
        <v>53</v>
      </c>
      <c r="J4291">
        <v>5</v>
      </c>
      <c r="K4291">
        <v>130.84</v>
      </c>
      <c r="L4291" t="str">
        <f t="shared" si="402"/>
        <v/>
      </c>
      <c r="M4291">
        <v>3</v>
      </c>
      <c r="N4291" t="str">
        <f t="shared" si="403"/>
        <v/>
      </c>
      <c r="O4291">
        <v>9</v>
      </c>
      <c r="P4291" s="11">
        <v>0.25</v>
      </c>
      <c r="Q4291" s="11">
        <v>9.4339622641509399E-2</v>
      </c>
      <c r="R4291" s="12">
        <v>43.613333333333301</v>
      </c>
      <c r="S4291" t="s">
        <v>22</v>
      </c>
      <c r="T4291">
        <v>0</v>
      </c>
      <c r="U4291">
        <f t="shared" si="404"/>
        <v>5</v>
      </c>
      <c r="V4291">
        <f t="shared" si="405"/>
        <v>1</v>
      </c>
      <c r="W4291">
        <f t="shared" si="406"/>
        <v>2</v>
      </c>
      <c r="X4291" t="str">
        <f t="shared" si="407"/>
        <v>512</v>
      </c>
      <c r="Y4291" t="str">
        <f>IF(Table1[[#This Row],[RFM_Score]]="555","Champion", IF(AND(J4291&gt;=4,V4291&gt;=4),"Loyal", IF(U4291&lt;=2,"At Risk", IF(W4291&gt;=4,"Potential Loyalist","Others"))))</f>
        <v>Others</v>
      </c>
    </row>
    <row r="4292" spans="1:25">
      <c r="A4292" t="s">
        <v>5931</v>
      </c>
      <c r="B4292">
        <v>40</v>
      </c>
      <c r="C4292" t="s">
        <v>24</v>
      </c>
      <c r="D4292" t="s">
        <v>25</v>
      </c>
      <c r="E4292" s="6" t="s">
        <v>16362</v>
      </c>
      <c r="F4292" t="s">
        <v>21</v>
      </c>
      <c r="G4292">
        <v>3</v>
      </c>
      <c r="H4292">
        <v>1</v>
      </c>
      <c r="I4292">
        <v>38</v>
      </c>
      <c r="J4292">
        <v>3</v>
      </c>
      <c r="K4292">
        <v>130.83000000000001</v>
      </c>
      <c r="L4292" t="str">
        <f t="shared" si="402"/>
        <v/>
      </c>
      <c r="M4292">
        <v>3</v>
      </c>
      <c r="N4292" t="str">
        <f t="shared" si="403"/>
        <v/>
      </c>
      <c r="O4292">
        <v>25</v>
      </c>
      <c r="P4292" s="11">
        <v>0.33333333333333298</v>
      </c>
      <c r="Q4292" s="11">
        <v>7.8947368421052599E-2</v>
      </c>
      <c r="R4292" s="12">
        <v>43.61</v>
      </c>
      <c r="S4292" t="s">
        <v>22</v>
      </c>
      <c r="T4292">
        <v>0</v>
      </c>
      <c r="U4292">
        <f t="shared" si="404"/>
        <v>4</v>
      </c>
      <c r="V4292">
        <f t="shared" si="405"/>
        <v>1</v>
      </c>
      <c r="W4292">
        <f t="shared" si="406"/>
        <v>2</v>
      </c>
      <c r="X4292" t="str">
        <f t="shared" si="407"/>
        <v>412</v>
      </c>
      <c r="Y4292" t="str">
        <f>IF(Table1[[#This Row],[RFM_Score]]="555","Champion", IF(AND(J4292&gt;=4,V4292&gt;=4),"Loyal", IF(U4292&lt;=2,"At Risk", IF(W4292&gt;=4,"Potential Loyalist","Others"))))</f>
        <v>Others</v>
      </c>
    </row>
    <row r="4293" spans="1:25">
      <c r="A4293" t="s">
        <v>7298</v>
      </c>
      <c r="B4293">
        <v>35</v>
      </c>
      <c r="C4293" t="s">
        <v>24</v>
      </c>
      <c r="D4293" t="s">
        <v>46</v>
      </c>
      <c r="E4293" s="6" t="s">
        <v>16363</v>
      </c>
      <c r="F4293" t="s">
        <v>30</v>
      </c>
      <c r="G4293">
        <v>2</v>
      </c>
      <c r="H4293">
        <v>0</v>
      </c>
      <c r="I4293">
        <v>56</v>
      </c>
      <c r="J4293">
        <v>2</v>
      </c>
      <c r="K4293">
        <v>130.35</v>
      </c>
      <c r="L4293" t="str">
        <f t="shared" si="402"/>
        <v/>
      </c>
      <c r="M4293">
        <v>3</v>
      </c>
      <c r="N4293" t="str">
        <f t="shared" si="403"/>
        <v/>
      </c>
      <c r="O4293">
        <v>41</v>
      </c>
      <c r="P4293" s="11">
        <v>0</v>
      </c>
      <c r="Q4293" s="11">
        <v>3.5714285714285698E-2</v>
      </c>
      <c r="R4293" s="12">
        <v>43.449999999999903</v>
      </c>
      <c r="S4293" t="s">
        <v>22</v>
      </c>
      <c r="T4293">
        <v>0</v>
      </c>
      <c r="U4293">
        <f t="shared" si="404"/>
        <v>3</v>
      </c>
      <c r="V4293">
        <f t="shared" si="405"/>
        <v>1</v>
      </c>
      <c r="W4293">
        <f t="shared" si="406"/>
        <v>2</v>
      </c>
      <c r="X4293" t="str">
        <f t="shared" si="407"/>
        <v>312</v>
      </c>
      <c r="Y4293" t="str">
        <f>IF(Table1[[#This Row],[RFM_Score]]="555","Champion", IF(AND(J4293&gt;=4,V4293&gt;=4),"Loyal", IF(U4293&lt;=2,"At Risk", IF(W4293&gt;=4,"Potential Loyalist","Others"))))</f>
        <v>Others</v>
      </c>
    </row>
    <row r="4294" spans="1:25">
      <c r="A4294" t="s">
        <v>10078</v>
      </c>
      <c r="B4294">
        <v>32</v>
      </c>
      <c r="C4294" t="s">
        <v>24</v>
      </c>
      <c r="D4294" t="s">
        <v>25</v>
      </c>
      <c r="E4294" s="6" t="s">
        <v>16364</v>
      </c>
      <c r="F4294" t="s">
        <v>26</v>
      </c>
      <c r="G4294">
        <v>2</v>
      </c>
      <c r="H4294">
        <v>1</v>
      </c>
      <c r="I4294">
        <v>43</v>
      </c>
      <c r="J4294">
        <v>2</v>
      </c>
      <c r="K4294">
        <v>130.07</v>
      </c>
      <c r="L4294" t="str">
        <f t="shared" si="402"/>
        <v/>
      </c>
      <c r="M4294">
        <v>3</v>
      </c>
      <c r="N4294" t="str">
        <f t="shared" si="403"/>
        <v/>
      </c>
      <c r="O4294">
        <v>7</v>
      </c>
      <c r="P4294" s="11">
        <v>0.5</v>
      </c>
      <c r="Q4294" s="11">
        <v>4.6511627906976702E-2</v>
      </c>
      <c r="R4294" s="12">
        <v>43.356666666666598</v>
      </c>
      <c r="S4294" t="s">
        <v>22</v>
      </c>
      <c r="T4294">
        <v>0</v>
      </c>
      <c r="U4294">
        <f t="shared" si="404"/>
        <v>5</v>
      </c>
      <c r="V4294">
        <f t="shared" si="405"/>
        <v>1</v>
      </c>
      <c r="W4294">
        <f t="shared" si="406"/>
        <v>2</v>
      </c>
      <c r="X4294" t="str">
        <f t="shared" si="407"/>
        <v>512</v>
      </c>
      <c r="Y4294" t="str">
        <f>IF(Table1[[#This Row],[RFM_Score]]="555","Champion", IF(AND(J4294&gt;=4,V4294&gt;=4),"Loyal", IF(U4294&lt;=2,"At Risk", IF(W4294&gt;=4,"Potential Loyalist","Others"))))</f>
        <v>Others</v>
      </c>
    </row>
    <row r="4295" spans="1:25">
      <c r="A4295" t="s">
        <v>10963</v>
      </c>
      <c r="B4295">
        <v>25</v>
      </c>
      <c r="C4295" t="s">
        <v>24</v>
      </c>
      <c r="D4295" t="s">
        <v>46</v>
      </c>
      <c r="E4295" s="6" t="s">
        <v>16365</v>
      </c>
      <c r="F4295" t="s">
        <v>37</v>
      </c>
      <c r="G4295">
        <v>2</v>
      </c>
      <c r="H4295">
        <v>1</v>
      </c>
      <c r="I4295">
        <v>55</v>
      </c>
      <c r="J4295">
        <v>1</v>
      </c>
      <c r="K4295">
        <v>129.87</v>
      </c>
      <c r="L4295" t="str">
        <f t="shared" si="402"/>
        <v/>
      </c>
      <c r="M4295">
        <v>3</v>
      </c>
      <c r="N4295" t="str">
        <f t="shared" si="403"/>
        <v/>
      </c>
      <c r="O4295">
        <v>42</v>
      </c>
      <c r="P4295" s="11">
        <v>0.5</v>
      </c>
      <c r="Q4295" s="11">
        <v>1.8181818181818101E-2</v>
      </c>
      <c r="R4295" s="12">
        <v>43.29</v>
      </c>
      <c r="S4295" t="s">
        <v>22</v>
      </c>
      <c r="T4295">
        <v>1</v>
      </c>
      <c r="U4295">
        <f t="shared" si="404"/>
        <v>3</v>
      </c>
      <c r="V4295">
        <f t="shared" si="405"/>
        <v>1</v>
      </c>
      <c r="W4295">
        <f t="shared" si="406"/>
        <v>2</v>
      </c>
      <c r="X4295" t="str">
        <f t="shared" si="407"/>
        <v>312</v>
      </c>
      <c r="Y4295" t="str">
        <f>IF(Table1[[#This Row],[RFM_Score]]="555","Champion", IF(AND(J4295&gt;=4,V4295&gt;=4),"Loyal", IF(U4295&lt;=2,"At Risk", IF(W4295&gt;=4,"Potential Loyalist","Others"))))</f>
        <v>Others</v>
      </c>
    </row>
    <row r="4296" spans="1:25">
      <c r="A4296" t="s">
        <v>2258</v>
      </c>
      <c r="B4296">
        <v>27</v>
      </c>
      <c r="C4296" t="s">
        <v>19</v>
      </c>
      <c r="D4296" t="s">
        <v>35</v>
      </c>
      <c r="E4296" s="6" t="s">
        <v>16366</v>
      </c>
      <c r="F4296" t="s">
        <v>21</v>
      </c>
      <c r="G4296">
        <v>5</v>
      </c>
      <c r="H4296">
        <v>3</v>
      </c>
      <c r="I4296">
        <v>46</v>
      </c>
      <c r="J4296">
        <v>1</v>
      </c>
      <c r="K4296">
        <v>129.66999999999999</v>
      </c>
      <c r="L4296" t="str">
        <f t="shared" si="402"/>
        <v/>
      </c>
      <c r="M4296">
        <v>3</v>
      </c>
      <c r="N4296" t="str">
        <f t="shared" si="403"/>
        <v/>
      </c>
      <c r="O4296">
        <v>2</v>
      </c>
      <c r="P4296" s="11">
        <v>0.6</v>
      </c>
      <c r="Q4296" s="11">
        <v>2.1739130434782601E-2</v>
      </c>
      <c r="R4296" s="12">
        <v>43.223333333333301</v>
      </c>
      <c r="S4296" t="s">
        <v>22</v>
      </c>
      <c r="T4296">
        <v>0</v>
      </c>
      <c r="U4296">
        <f t="shared" si="404"/>
        <v>5</v>
      </c>
      <c r="V4296">
        <f t="shared" si="405"/>
        <v>1</v>
      </c>
      <c r="W4296">
        <f t="shared" si="406"/>
        <v>2</v>
      </c>
      <c r="X4296" t="str">
        <f t="shared" si="407"/>
        <v>512</v>
      </c>
      <c r="Y4296" t="str">
        <f>IF(Table1[[#This Row],[RFM_Score]]="555","Champion", IF(AND(J4296&gt;=4,V4296&gt;=4),"Loyal", IF(U4296&lt;=2,"At Risk", IF(W4296&gt;=4,"Potential Loyalist","Others"))))</f>
        <v>Others</v>
      </c>
    </row>
    <row r="4297" spans="1:25">
      <c r="A4297" t="s">
        <v>11431</v>
      </c>
      <c r="B4297">
        <v>24</v>
      </c>
      <c r="C4297" t="s">
        <v>19</v>
      </c>
      <c r="D4297" t="s">
        <v>25</v>
      </c>
      <c r="E4297" s="6" t="s">
        <v>16367</v>
      </c>
      <c r="F4297" t="s">
        <v>21</v>
      </c>
      <c r="G4297">
        <v>3</v>
      </c>
      <c r="H4297">
        <v>1</v>
      </c>
      <c r="I4297">
        <v>50</v>
      </c>
      <c r="J4297">
        <v>4</v>
      </c>
      <c r="K4297">
        <v>129.66</v>
      </c>
      <c r="L4297" t="str">
        <f t="shared" si="402"/>
        <v/>
      </c>
      <c r="M4297">
        <v>3</v>
      </c>
      <c r="N4297" t="str">
        <f t="shared" si="403"/>
        <v/>
      </c>
      <c r="O4297">
        <v>6</v>
      </c>
      <c r="P4297" s="11">
        <v>0.33333333333333298</v>
      </c>
      <c r="Q4297" s="11">
        <v>0.08</v>
      </c>
      <c r="R4297" s="12">
        <v>43.22</v>
      </c>
      <c r="S4297" t="s">
        <v>22</v>
      </c>
      <c r="T4297">
        <v>0</v>
      </c>
      <c r="U4297">
        <f t="shared" si="404"/>
        <v>5</v>
      </c>
      <c r="V4297">
        <f t="shared" si="405"/>
        <v>1</v>
      </c>
      <c r="W4297">
        <f t="shared" si="406"/>
        <v>2</v>
      </c>
      <c r="X4297" t="str">
        <f t="shared" si="407"/>
        <v>512</v>
      </c>
      <c r="Y4297" t="str">
        <f>IF(Table1[[#This Row],[RFM_Score]]="555","Champion", IF(AND(J4297&gt;=4,V4297&gt;=4),"Loyal", IF(U4297&lt;=2,"At Risk", IF(W4297&gt;=4,"Potential Loyalist","Others"))))</f>
        <v>Others</v>
      </c>
    </row>
    <row r="4298" spans="1:25">
      <c r="A4298" t="s">
        <v>497</v>
      </c>
      <c r="B4298">
        <v>58</v>
      </c>
      <c r="C4298" t="s">
        <v>24</v>
      </c>
      <c r="D4298" t="s">
        <v>20</v>
      </c>
      <c r="E4298" s="6" t="s">
        <v>16368</v>
      </c>
      <c r="F4298" t="s">
        <v>26</v>
      </c>
      <c r="G4298">
        <v>5</v>
      </c>
      <c r="H4298">
        <v>2</v>
      </c>
      <c r="I4298">
        <v>47</v>
      </c>
      <c r="J4298">
        <v>2</v>
      </c>
      <c r="K4298">
        <v>129.59</v>
      </c>
      <c r="L4298" t="str">
        <f t="shared" si="402"/>
        <v/>
      </c>
      <c r="M4298">
        <v>3</v>
      </c>
      <c r="N4298" t="str">
        <f t="shared" si="403"/>
        <v/>
      </c>
      <c r="O4298">
        <v>158</v>
      </c>
      <c r="P4298" s="11">
        <v>0.4</v>
      </c>
      <c r="Q4298" s="11">
        <v>4.2553191489361701E-2</v>
      </c>
      <c r="R4298" s="12">
        <v>43.196666666666601</v>
      </c>
      <c r="S4298" t="s">
        <v>22</v>
      </c>
      <c r="T4298">
        <v>1</v>
      </c>
      <c r="U4298">
        <f t="shared" si="404"/>
        <v>1</v>
      </c>
      <c r="V4298">
        <f t="shared" si="405"/>
        <v>1</v>
      </c>
      <c r="W4298">
        <f t="shared" si="406"/>
        <v>2</v>
      </c>
      <c r="X4298" t="str">
        <f t="shared" si="407"/>
        <v>112</v>
      </c>
      <c r="Y4298" t="str">
        <f>IF(Table1[[#This Row],[RFM_Score]]="555","Champion", IF(AND(J4298&gt;=4,V4298&gt;=4),"Loyal", IF(U4298&lt;=2,"At Risk", IF(W4298&gt;=4,"Potential Loyalist","Others"))))</f>
        <v>At Risk</v>
      </c>
    </row>
    <row r="4299" spans="1:25">
      <c r="A4299" t="s">
        <v>2564</v>
      </c>
      <c r="B4299">
        <v>42</v>
      </c>
      <c r="C4299" t="s">
        <v>24</v>
      </c>
      <c r="D4299" t="s">
        <v>49</v>
      </c>
      <c r="E4299" s="6" t="s">
        <v>16369</v>
      </c>
      <c r="F4299" t="s">
        <v>21</v>
      </c>
      <c r="G4299">
        <v>2</v>
      </c>
      <c r="H4299">
        <v>2</v>
      </c>
      <c r="I4299">
        <v>47</v>
      </c>
      <c r="J4299">
        <v>1</v>
      </c>
      <c r="K4299">
        <v>129.38999999999999</v>
      </c>
      <c r="L4299" t="str">
        <f t="shared" si="402"/>
        <v/>
      </c>
      <c r="M4299">
        <v>3</v>
      </c>
      <c r="N4299" t="str">
        <f t="shared" si="403"/>
        <v/>
      </c>
      <c r="O4299">
        <v>65</v>
      </c>
      <c r="P4299" s="11">
        <v>1</v>
      </c>
      <c r="Q4299" s="11">
        <v>2.1276595744680799E-2</v>
      </c>
      <c r="R4299" s="12">
        <v>43.129999999999903</v>
      </c>
      <c r="S4299" t="s">
        <v>22</v>
      </c>
      <c r="T4299">
        <v>1</v>
      </c>
      <c r="U4299">
        <f t="shared" si="404"/>
        <v>3</v>
      </c>
      <c r="V4299">
        <f t="shared" si="405"/>
        <v>1</v>
      </c>
      <c r="W4299">
        <f t="shared" si="406"/>
        <v>2</v>
      </c>
      <c r="X4299" t="str">
        <f t="shared" si="407"/>
        <v>312</v>
      </c>
      <c r="Y4299" t="str">
        <f>IF(Table1[[#This Row],[RFM_Score]]="555","Champion", IF(AND(J4299&gt;=4,V4299&gt;=4),"Loyal", IF(U4299&lt;=2,"At Risk", IF(W4299&gt;=4,"Potential Loyalist","Others"))))</f>
        <v>Others</v>
      </c>
    </row>
    <row r="4300" spans="1:25">
      <c r="A4300" t="s">
        <v>10344</v>
      </c>
      <c r="B4300">
        <v>39</v>
      </c>
      <c r="C4300" t="s">
        <v>24</v>
      </c>
      <c r="D4300" t="s">
        <v>25</v>
      </c>
      <c r="E4300" s="6" t="s">
        <v>16370</v>
      </c>
      <c r="F4300" t="s">
        <v>26</v>
      </c>
      <c r="G4300">
        <v>5</v>
      </c>
      <c r="H4300">
        <v>2</v>
      </c>
      <c r="I4300">
        <v>57</v>
      </c>
      <c r="J4300">
        <v>2</v>
      </c>
      <c r="K4300">
        <v>129.37</v>
      </c>
      <c r="L4300" t="str">
        <f t="shared" si="402"/>
        <v/>
      </c>
      <c r="M4300">
        <v>3</v>
      </c>
      <c r="N4300" t="str">
        <f t="shared" si="403"/>
        <v/>
      </c>
      <c r="O4300">
        <v>12</v>
      </c>
      <c r="P4300" s="11">
        <v>0.4</v>
      </c>
      <c r="Q4300" s="11">
        <v>3.5087719298245598E-2</v>
      </c>
      <c r="R4300" s="12">
        <v>43.123333333333299</v>
      </c>
      <c r="S4300" t="s">
        <v>22</v>
      </c>
      <c r="T4300">
        <v>0</v>
      </c>
      <c r="U4300">
        <f t="shared" si="404"/>
        <v>5</v>
      </c>
      <c r="V4300">
        <f t="shared" si="405"/>
        <v>1</v>
      </c>
      <c r="W4300">
        <f t="shared" si="406"/>
        <v>2</v>
      </c>
      <c r="X4300" t="str">
        <f t="shared" si="407"/>
        <v>512</v>
      </c>
      <c r="Y4300" t="str">
        <f>IF(Table1[[#This Row],[RFM_Score]]="555","Champion", IF(AND(J4300&gt;=4,V4300&gt;=4),"Loyal", IF(U4300&lt;=2,"At Risk", IF(W4300&gt;=4,"Potential Loyalist","Others"))))</f>
        <v>Others</v>
      </c>
    </row>
    <row r="4301" spans="1:25">
      <c r="A4301" t="s">
        <v>6315</v>
      </c>
      <c r="B4301">
        <v>20</v>
      </c>
      <c r="C4301" t="s">
        <v>24</v>
      </c>
      <c r="D4301" t="s">
        <v>25</v>
      </c>
      <c r="E4301" s="6" t="s">
        <v>16371</v>
      </c>
      <c r="F4301" t="s">
        <v>21</v>
      </c>
      <c r="G4301">
        <v>4</v>
      </c>
      <c r="H4301">
        <v>1</v>
      </c>
      <c r="I4301">
        <v>41</v>
      </c>
      <c r="J4301">
        <v>1</v>
      </c>
      <c r="K4301">
        <v>129.35</v>
      </c>
      <c r="L4301" t="str">
        <f t="shared" si="402"/>
        <v/>
      </c>
      <c r="M4301">
        <v>3</v>
      </c>
      <c r="N4301" t="str">
        <f t="shared" si="403"/>
        <v/>
      </c>
      <c r="O4301">
        <v>132</v>
      </c>
      <c r="P4301" s="11">
        <v>0.25</v>
      </c>
      <c r="Q4301" s="11">
        <v>2.4390243902439001E-2</v>
      </c>
      <c r="R4301" s="12">
        <v>43.116666666666603</v>
      </c>
      <c r="S4301" t="s">
        <v>22</v>
      </c>
      <c r="T4301">
        <v>1</v>
      </c>
      <c r="U4301">
        <f t="shared" si="404"/>
        <v>1</v>
      </c>
      <c r="V4301">
        <f t="shared" si="405"/>
        <v>1</v>
      </c>
      <c r="W4301">
        <f t="shared" si="406"/>
        <v>2</v>
      </c>
      <c r="X4301" t="str">
        <f t="shared" si="407"/>
        <v>112</v>
      </c>
      <c r="Y4301" t="str">
        <f>IF(Table1[[#This Row],[RFM_Score]]="555","Champion", IF(AND(J4301&gt;=4,V4301&gt;=4),"Loyal", IF(U4301&lt;=2,"At Risk", IF(W4301&gt;=4,"Potential Loyalist","Others"))))</f>
        <v>At Risk</v>
      </c>
    </row>
    <row r="4302" spans="1:25">
      <c r="A4302" t="s">
        <v>11477</v>
      </c>
      <c r="B4302">
        <v>34</v>
      </c>
      <c r="C4302" t="s">
        <v>24</v>
      </c>
      <c r="D4302" t="s">
        <v>49</v>
      </c>
      <c r="E4302" s="6" t="s">
        <v>16372</v>
      </c>
      <c r="F4302" t="s">
        <v>30</v>
      </c>
      <c r="G4302">
        <v>2</v>
      </c>
      <c r="H4302">
        <v>1</v>
      </c>
      <c r="I4302">
        <v>57</v>
      </c>
      <c r="J4302">
        <v>4</v>
      </c>
      <c r="K4302">
        <v>129.29</v>
      </c>
      <c r="L4302" t="str">
        <f t="shared" si="402"/>
        <v/>
      </c>
      <c r="M4302">
        <v>3</v>
      </c>
      <c r="N4302" t="str">
        <f t="shared" si="403"/>
        <v/>
      </c>
      <c r="O4302">
        <v>8</v>
      </c>
      <c r="P4302" s="11">
        <v>0.5</v>
      </c>
      <c r="Q4302" s="11">
        <v>7.0175438596491196E-2</v>
      </c>
      <c r="R4302" s="12">
        <v>43.0966666666666</v>
      </c>
      <c r="S4302" t="s">
        <v>22</v>
      </c>
      <c r="T4302">
        <v>0</v>
      </c>
      <c r="U4302">
        <f t="shared" si="404"/>
        <v>5</v>
      </c>
      <c r="V4302">
        <f t="shared" si="405"/>
        <v>1</v>
      </c>
      <c r="W4302">
        <f t="shared" si="406"/>
        <v>2</v>
      </c>
      <c r="X4302" t="str">
        <f t="shared" si="407"/>
        <v>512</v>
      </c>
      <c r="Y4302" t="str">
        <f>IF(Table1[[#This Row],[RFM_Score]]="555","Champion", IF(AND(J4302&gt;=4,V4302&gt;=4),"Loyal", IF(U4302&lt;=2,"At Risk", IF(W4302&gt;=4,"Potential Loyalist","Others"))))</f>
        <v>Others</v>
      </c>
    </row>
    <row r="4303" spans="1:25">
      <c r="A4303" t="s">
        <v>2035</v>
      </c>
      <c r="B4303">
        <v>33</v>
      </c>
      <c r="C4303" t="s">
        <v>24</v>
      </c>
      <c r="D4303" t="s">
        <v>41</v>
      </c>
      <c r="E4303" s="6" t="s">
        <v>16373</v>
      </c>
      <c r="F4303" t="s">
        <v>37</v>
      </c>
      <c r="G4303">
        <v>5</v>
      </c>
      <c r="H4303">
        <v>3</v>
      </c>
      <c r="I4303">
        <v>51</v>
      </c>
      <c r="J4303">
        <v>0</v>
      </c>
      <c r="K4303">
        <v>128.72</v>
      </c>
      <c r="L4303" t="str">
        <f t="shared" si="402"/>
        <v/>
      </c>
      <c r="M4303">
        <v>3</v>
      </c>
      <c r="N4303" t="str">
        <f t="shared" si="403"/>
        <v/>
      </c>
      <c r="O4303">
        <v>5</v>
      </c>
      <c r="P4303" s="11">
        <v>0.6</v>
      </c>
      <c r="Q4303" s="11">
        <v>0</v>
      </c>
      <c r="R4303" s="12">
        <v>42.906666666666602</v>
      </c>
      <c r="S4303" t="s">
        <v>22</v>
      </c>
      <c r="T4303">
        <v>1</v>
      </c>
      <c r="U4303">
        <f t="shared" si="404"/>
        <v>5</v>
      </c>
      <c r="V4303">
        <f t="shared" si="405"/>
        <v>1</v>
      </c>
      <c r="W4303">
        <f t="shared" si="406"/>
        <v>2</v>
      </c>
      <c r="X4303" t="str">
        <f t="shared" si="407"/>
        <v>512</v>
      </c>
      <c r="Y4303" t="str">
        <f>IF(Table1[[#This Row],[RFM_Score]]="555","Champion", IF(AND(J4303&gt;=4,V4303&gt;=4),"Loyal", IF(U4303&lt;=2,"At Risk", IF(W4303&gt;=4,"Potential Loyalist","Others"))))</f>
        <v>Others</v>
      </c>
    </row>
    <row r="4304" spans="1:25">
      <c r="A4304" t="s">
        <v>3367</v>
      </c>
      <c r="B4304">
        <v>45</v>
      </c>
      <c r="C4304" t="s">
        <v>24</v>
      </c>
      <c r="D4304" t="s">
        <v>20</v>
      </c>
      <c r="E4304" s="6" t="s">
        <v>16374</v>
      </c>
      <c r="F4304" t="s">
        <v>30</v>
      </c>
      <c r="G4304">
        <v>6</v>
      </c>
      <c r="H4304">
        <v>2</v>
      </c>
      <c r="I4304">
        <v>60</v>
      </c>
      <c r="J4304">
        <v>7</v>
      </c>
      <c r="K4304">
        <v>128.49</v>
      </c>
      <c r="L4304" t="str">
        <f t="shared" si="402"/>
        <v/>
      </c>
      <c r="M4304">
        <v>3</v>
      </c>
      <c r="N4304" t="str">
        <f t="shared" si="403"/>
        <v/>
      </c>
      <c r="O4304">
        <v>54</v>
      </c>
      <c r="P4304" s="11">
        <v>0.33333333333333298</v>
      </c>
      <c r="Q4304" s="11">
        <v>0.116666666666666</v>
      </c>
      <c r="R4304" s="12">
        <v>42.83</v>
      </c>
      <c r="S4304" t="s">
        <v>22</v>
      </c>
      <c r="T4304">
        <v>0</v>
      </c>
      <c r="U4304">
        <f t="shared" si="404"/>
        <v>3</v>
      </c>
      <c r="V4304">
        <f t="shared" si="405"/>
        <v>1</v>
      </c>
      <c r="W4304">
        <f t="shared" si="406"/>
        <v>2</v>
      </c>
      <c r="X4304" t="str">
        <f t="shared" si="407"/>
        <v>312</v>
      </c>
      <c r="Y4304" t="str">
        <f>IF(Table1[[#This Row],[RFM_Score]]="555","Champion", IF(AND(J4304&gt;=4,V4304&gt;=4),"Loyal", IF(U4304&lt;=2,"At Risk", IF(W4304&gt;=4,"Potential Loyalist","Others"))))</f>
        <v>Others</v>
      </c>
    </row>
    <row r="4305" spans="1:25">
      <c r="A4305" t="s">
        <v>2944</v>
      </c>
      <c r="B4305">
        <v>21</v>
      </c>
      <c r="C4305" t="s">
        <v>19</v>
      </c>
      <c r="D4305" t="s">
        <v>29</v>
      </c>
      <c r="E4305" s="6" t="s">
        <v>16375</v>
      </c>
      <c r="F4305" t="s">
        <v>60</v>
      </c>
      <c r="G4305">
        <v>1</v>
      </c>
      <c r="H4305">
        <v>1</v>
      </c>
      <c r="I4305">
        <v>53</v>
      </c>
      <c r="J4305">
        <v>4</v>
      </c>
      <c r="K4305">
        <v>128.19</v>
      </c>
      <c r="L4305" t="str">
        <f t="shared" si="402"/>
        <v/>
      </c>
      <c r="M4305">
        <v>3</v>
      </c>
      <c r="N4305" t="str">
        <f t="shared" si="403"/>
        <v/>
      </c>
      <c r="O4305">
        <v>18</v>
      </c>
      <c r="P4305" s="11">
        <v>1</v>
      </c>
      <c r="Q4305" s="11">
        <v>7.5471698113207503E-2</v>
      </c>
      <c r="R4305" s="12">
        <v>42.73</v>
      </c>
      <c r="S4305" t="s">
        <v>22</v>
      </c>
      <c r="T4305">
        <v>0</v>
      </c>
      <c r="U4305">
        <f t="shared" si="404"/>
        <v>5</v>
      </c>
      <c r="V4305">
        <f t="shared" si="405"/>
        <v>1</v>
      </c>
      <c r="W4305">
        <f t="shared" si="406"/>
        <v>2</v>
      </c>
      <c r="X4305" t="str">
        <f t="shared" si="407"/>
        <v>512</v>
      </c>
      <c r="Y4305" t="str">
        <f>IF(Table1[[#This Row],[RFM_Score]]="555","Champion", IF(AND(J4305&gt;=4,V4305&gt;=4),"Loyal", IF(U4305&lt;=2,"At Risk", IF(W4305&gt;=4,"Potential Loyalist","Others"))))</f>
        <v>Others</v>
      </c>
    </row>
    <row r="4306" spans="1:25">
      <c r="A4306" t="s">
        <v>2152</v>
      </c>
      <c r="B4306">
        <v>28</v>
      </c>
      <c r="C4306" t="s">
        <v>24</v>
      </c>
      <c r="D4306" t="s">
        <v>49</v>
      </c>
      <c r="E4306" s="6" t="s">
        <v>16376</v>
      </c>
      <c r="F4306" t="s">
        <v>30</v>
      </c>
      <c r="G4306">
        <v>2</v>
      </c>
      <c r="H4306">
        <v>1</v>
      </c>
      <c r="I4306">
        <v>57</v>
      </c>
      <c r="J4306">
        <v>6</v>
      </c>
      <c r="K4306">
        <v>128.18</v>
      </c>
      <c r="L4306" t="str">
        <f t="shared" si="402"/>
        <v/>
      </c>
      <c r="M4306">
        <v>3</v>
      </c>
      <c r="N4306" t="str">
        <f t="shared" si="403"/>
        <v/>
      </c>
      <c r="O4306">
        <v>3</v>
      </c>
      <c r="P4306" s="11">
        <v>0.5</v>
      </c>
      <c r="Q4306" s="11">
        <v>0.105263157894736</v>
      </c>
      <c r="R4306" s="12">
        <v>42.726666666666603</v>
      </c>
      <c r="S4306" t="s">
        <v>22</v>
      </c>
      <c r="T4306">
        <v>0</v>
      </c>
      <c r="U4306">
        <f t="shared" si="404"/>
        <v>5</v>
      </c>
      <c r="V4306">
        <f t="shared" si="405"/>
        <v>1</v>
      </c>
      <c r="W4306">
        <f t="shared" si="406"/>
        <v>2</v>
      </c>
      <c r="X4306" t="str">
        <f t="shared" si="407"/>
        <v>512</v>
      </c>
      <c r="Y4306" t="str">
        <f>IF(Table1[[#This Row],[RFM_Score]]="555","Champion", IF(AND(J4306&gt;=4,V4306&gt;=4),"Loyal", IF(U4306&lt;=2,"At Risk", IF(W4306&gt;=4,"Potential Loyalist","Others"))))</f>
        <v>Others</v>
      </c>
    </row>
    <row r="4307" spans="1:25">
      <c r="A4307" t="s">
        <v>7140</v>
      </c>
      <c r="B4307">
        <v>31</v>
      </c>
      <c r="C4307" t="s">
        <v>24</v>
      </c>
      <c r="D4307" t="s">
        <v>35</v>
      </c>
      <c r="E4307" s="6" t="s">
        <v>16377</v>
      </c>
      <c r="F4307" t="s">
        <v>26</v>
      </c>
      <c r="G4307">
        <v>1</v>
      </c>
      <c r="H4307">
        <v>1</v>
      </c>
      <c r="I4307">
        <v>62</v>
      </c>
      <c r="J4307">
        <v>3</v>
      </c>
      <c r="K4307">
        <v>128.09</v>
      </c>
      <c r="L4307" t="str">
        <f t="shared" si="402"/>
        <v/>
      </c>
      <c r="M4307">
        <v>3</v>
      </c>
      <c r="N4307" t="str">
        <f t="shared" si="403"/>
        <v/>
      </c>
      <c r="O4307">
        <v>135</v>
      </c>
      <c r="P4307" s="11">
        <v>1</v>
      </c>
      <c r="Q4307" s="11">
        <v>4.8387096774193498E-2</v>
      </c>
      <c r="R4307" s="12">
        <v>42.696666666666601</v>
      </c>
      <c r="S4307" t="s">
        <v>22</v>
      </c>
      <c r="T4307">
        <v>1</v>
      </c>
      <c r="U4307">
        <f t="shared" si="404"/>
        <v>1</v>
      </c>
      <c r="V4307">
        <f t="shared" si="405"/>
        <v>1</v>
      </c>
      <c r="W4307">
        <f t="shared" si="406"/>
        <v>2</v>
      </c>
      <c r="X4307" t="str">
        <f t="shared" si="407"/>
        <v>112</v>
      </c>
      <c r="Y4307" t="str">
        <f>IF(Table1[[#This Row],[RFM_Score]]="555","Champion", IF(AND(J4307&gt;=4,V4307&gt;=4),"Loyal", IF(U4307&lt;=2,"At Risk", IF(W4307&gt;=4,"Potential Loyalist","Others"))))</f>
        <v>At Risk</v>
      </c>
    </row>
    <row r="4308" spans="1:25">
      <c r="A4308" t="s">
        <v>9779</v>
      </c>
      <c r="B4308">
        <v>18</v>
      </c>
      <c r="C4308" t="s">
        <v>24</v>
      </c>
      <c r="D4308" t="s">
        <v>25</v>
      </c>
      <c r="E4308" s="6" t="s">
        <v>16378</v>
      </c>
      <c r="F4308" t="s">
        <v>26</v>
      </c>
      <c r="G4308">
        <v>1</v>
      </c>
      <c r="H4308">
        <v>0</v>
      </c>
      <c r="I4308">
        <v>58</v>
      </c>
      <c r="J4308">
        <v>5</v>
      </c>
      <c r="K4308">
        <v>128.09</v>
      </c>
      <c r="L4308" t="str">
        <f t="shared" si="402"/>
        <v/>
      </c>
      <c r="M4308">
        <v>3</v>
      </c>
      <c r="N4308" t="str">
        <f t="shared" si="403"/>
        <v/>
      </c>
      <c r="O4308">
        <v>1</v>
      </c>
      <c r="P4308" s="11">
        <v>0</v>
      </c>
      <c r="Q4308" s="11">
        <v>8.6206896551724102E-2</v>
      </c>
      <c r="R4308" s="12">
        <v>42.696666666666601</v>
      </c>
      <c r="S4308" t="s">
        <v>22</v>
      </c>
      <c r="T4308">
        <v>0</v>
      </c>
      <c r="U4308">
        <f t="shared" si="404"/>
        <v>5</v>
      </c>
      <c r="V4308">
        <f t="shared" si="405"/>
        <v>1</v>
      </c>
      <c r="W4308">
        <f t="shared" si="406"/>
        <v>2</v>
      </c>
      <c r="X4308" t="str">
        <f t="shared" si="407"/>
        <v>512</v>
      </c>
      <c r="Y4308" t="str">
        <f>IF(Table1[[#This Row],[RFM_Score]]="555","Champion", IF(AND(J4308&gt;=4,V4308&gt;=4),"Loyal", IF(U4308&lt;=2,"At Risk", IF(W4308&gt;=4,"Potential Loyalist","Others"))))</f>
        <v>Others</v>
      </c>
    </row>
    <row r="4309" spans="1:25">
      <c r="A4309" t="s">
        <v>5898</v>
      </c>
      <c r="B4309">
        <v>49</v>
      </c>
      <c r="C4309" t="s">
        <v>19</v>
      </c>
      <c r="D4309" t="s">
        <v>41</v>
      </c>
      <c r="E4309" s="6" t="s">
        <v>16379</v>
      </c>
      <c r="F4309" t="s">
        <v>30</v>
      </c>
      <c r="G4309">
        <v>4</v>
      </c>
      <c r="H4309">
        <v>2</v>
      </c>
      <c r="I4309">
        <v>57</v>
      </c>
      <c r="J4309">
        <v>2</v>
      </c>
      <c r="K4309">
        <v>127.92</v>
      </c>
      <c r="L4309" t="str">
        <f t="shared" si="402"/>
        <v/>
      </c>
      <c r="M4309">
        <v>3</v>
      </c>
      <c r="N4309" t="str">
        <f t="shared" si="403"/>
        <v/>
      </c>
      <c r="O4309">
        <v>28</v>
      </c>
      <c r="P4309" s="11">
        <v>0.5</v>
      </c>
      <c r="Q4309" s="11">
        <v>3.5087719298245598E-2</v>
      </c>
      <c r="R4309" s="12">
        <v>42.64</v>
      </c>
      <c r="S4309" t="s">
        <v>22</v>
      </c>
      <c r="T4309">
        <v>0</v>
      </c>
      <c r="U4309">
        <f t="shared" si="404"/>
        <v>4</v>
      </c>
      <c r="V4309">
        <f t="shared" si="405"/>
        <v>1</v>
      </c>
      <c r="W4309">
        <f t="shared" si="406"/>
        <v>2</v>
      </c>
      <c r="X4309" t="str">
        <f t="shared" si="407"/>
        <v>412</v>
      </c>
      <c r="Y4309" t="str">
        <f>IF(Table1[[#This Row],[RFM_Score]]="555","Champion", IF(AND(J4309&gt;=4,V4309&gt;=4),"Loyal", IF(U4309&lt;=2,"At Risk", IF(W4309&gt;=4,"Potential Loyalist","Others"))))</f>
        <v>Others</v>
      </c>
    </row>
    <row r="4310" spans="1:25">
      <c r="A4310" t="s">
        <v>2735</v>
      </c>
      <c r="B4310">
        <v>42</v>
      </c>
      <c r="C4310" t="s">
        <v>24</v>
      </c>
      <c r="D4310" t="s">
        <v>25</v>
      </c>
      <c r="E4310" s="6" t="s">
        <v>16380</v>
      </c>
      <c r="F4310" t="s">
        <v>26</v>
      </c>
      <c r="G4310">
        <v>2</v>
      </c>
      <c r="H4310">
        <v>1</v>
      </c>
      <c r="I4310">
        <v>64</v>
      </c>
      <c r="J4310">
        <v>3</v>
      </c>
      <c r="K4310">
        <v>127.5</v>
      </c>
      <c r="L4310" t="str">
        <f t="shared" si="402"/>
        <v/>
      </c>
      <c r="M4310">
        <v>3</v>
      </c>
      <c r="N4310" t="str">
        <f t="shared" si="403"/>
        <v/>
      </c>
      <c r="O4310">
        <v>2</v>
      </c>
      <c r="P4310" s="11">
        <v>0.5</v>
      </c>
      <c r="Q4310" s="11">
        <v>4.6875E-2</v>
      </c>
      <c r="R4310" s="12">
        <v>42.5</v>
      </c>
      <c r="S4310" t="s">
        <v>22</v>
      </c>
      <c r="T4310">
        <v>0</v>
      </c>
      <c r="U4310">
        <f t="shared" si="404"/>
        <v>5</v>
      </c>
      <c r="V4310">
        <f t="shared" si="405"/>
        <v>1</v>
      </c>
      <c r="W4310">
        <f t="shared" si="406"/>
        <v>2</v>
      </c>
      <c r="X4310" t="str">
        <f t="shared" si="407"/>
        <v>512</v>
      </c>
      <c r="Y4310" t="str">
        <f>IF(Table1[[#This Row],[RFM_Score]]="555","Champion", IF(AND(J4310&gt;=4,V4310&gt;=4),"Loyal", IF(U4310&lt;=2,"At Risk", IF(W4310&gt;=4,"Potential Loyalist","Others"))))</f>
        <v>Others</v>
      </c>
    </row>
    <row r="4311" spans="1:25">
      <c r="A4311" t="s">
        <v>6318</v>
      </c>
      <c r="B4311">
        <v>37</v>
      </c>
      <c r="C4311" t="s">
        <v>19</v>
      </c>
      <c r="D4311" t="s">
        <v>25</v>
      </c>
      <c r="E4311" s="6" t="s">
        <v>16381</v>
      </c>
      <c r="F4311" t="s">
        <v>37</v>
      </c>
      <c r="G4311">
        <v>1</v>
      </c>
      <c r="H4311">
        <v>0</v>
      </c>
      <c r="I4311">
        <v>50</v>
      </c>
      <c r="J4311">
        <v>2</v>
      </c>
      <c r="K4311">
        <v>127.46</v>
      </c>
      <c r="L4311" t="str">
        <f t="shared" si="402"/>
        <v/>
      </c>
      <c r="M4311">
        <v>3</v>
      </c>
      <c r="N4311" t="str">
        <f t="shared" si="403"/>
        <v/>
      </c>
      <c r="O4311">
        <v>13</v>
      </c>
      <c r="P4311" s="11">
        <v>0</v>
      </c>
      <c r="Q4311" s="11">
        <v>0.04</v>
      </c>
      <c r="R4311" s="12">
        <v>42.486666666666601</v>
      </c>
      <c r="S4311" t="s">
        <v>22</v>
      </c>
      <c r="T4311">
        <v>0</v>
      </c>
      <c r="U4311">
        <f t="shared" si="404"/>
        <v>5</v>
      </c>
      <c r="V4311">
        <f t="shared" si="405"/>
        <v>1</v>
      </c>
      <c r="W4311">
        <f t="shared" si="406"/>
        <v>2</v>
      </c>
      <c r="X4311" t="str">
        <f t="shared" si="407"/>
        <v>512</v>
      </c>
      <c r="Y4311" t="str">
        <f>IF(Table1[[#This Row],[RFM_Score]]="555","Champion", IF(AND(J4311&gt;=4,V4311&gt;=4),"Loyal", IF(U4311&lt;=2,"At Risk", IF(W4311&gt;=4,"Potential Loyalist","Others"))))</f>
        <v>Others</v>
      </c>
    </row>
    <row r="4312" spans="1:25">
      <c r="A4312" t="s">
        <v>8871</v>
      </c>
      <c r="B4312">
        <v>43</v>
      </c>
      <c r="C4312" t="s">
        <v>24</v>
      </c>
      <c r="D4312" t="s">
        <v>41</v>
      </c>
      <c r="E4312" s="6" t="s">
        <v>16382</v>
      </c>
      <c r="F4312" t="s">
        <v>37</v>
      </c>
      <c r="G4312">
        <v>4</v>
      </c>
      <c r="H4312">
        <v>1</v>
      </c>
      <c r="I4312">
        <v>50</v>
      </c>
      <c r="J4312">
        <v>2</v>
      </c>
      <c r="K4312">
        <v>127.43</v>
      </c>
      <c r="L4312" t="str">
        <f t="shared" si="402"/>
        <v/>
      </c>
      <c r="M4312">
        <v>3</v>
      </c>
      <c r="N4312" t="str">
        <f t="shared" si="403"/>
        <v/>
      </c>
      <c r="O4312">
        <v>22</v>
      </c>
      <c r="P4312" s="11">
        <v>0.25</v>
      </c>
      <c r="Q4312" s="11">
        <v>0.04</v>
      </c>
      <c r="R4312" s="12">
        <v>42.476666666666603</v>
      </c>
      <c r="S4312" t="s">
        <v>22</v>
      </c>
      <c r="T4312">
        <v>0</v>
      </c>
      <c r="U4312">
        <f t="shared" si="404"/>
        <v>4</v>
      </c>
      <c r="V4312">
        <f t="shared" si="405"/>
        <v>1</v>
      </c>
      <c r="W4312">
        <f t="shared" si="406"/>
        <v>2</v>
      </c>
      <c r="X4312" t="str">
        <f t="shared" si="407"/>
        <v>412</v>
      </c>
      <c r="Y4312" t="str">
        <f>IF(Table1[[#This Row],[RFM_Score]]="555","Champion", IF(AND(J4312&gt;=4,V4312&gt;=4),"Loyal", IF(U4312&lt;=2,"At Risk", IF(W4312&gt;=4,"Potential Loyalist","Others"))))</f>
        <v>Others</v>
      </c>
    </row>
    <row r="4313" spans="1:25">
      <c r="A4313" t="s">
        <v>2375</v>
      </c>
      <c r="B4313">
        <v>35</v>
      </c>
      <c r="C4313" t="s">
        <v>19</v>
      </c>
      <c r="D4313" t="s">
        <v>29</v>
      </c>
      <c r="E4313" s="6" t="s">
        <v>16383</v>
      </c>
      <c r="F4313" t="s">
        <v>21</v>
      </c>
      <c r="G4313">
        <v>3</v>
      </c>
      <c r="H4313">
        <v>0</v>
      </c>
      <c r="I4313">
        <v>49</v>
      </c>
      <c r="J4313">
        <v>4</v>
      </c>
      <c r="K4313">
        <v>127.34</v>
      </c>
      <c r="L4313" t="str">
        <f t="shared" si="402"/>
        <v/>
      </c>
      <c r="M4313">
        <v>3</v>
      </c>
      <c r="N4313" t="str">
        <f t="shared" si="403"/>
        <v/>
      </c>
      <c r="O4313">
        <v>20</v>
      </c>
      <c r="P4313" s="11">
        <v>0</v>
      </c>
      <c r="Q4313" s="11">
        <v>8.16326530612244E-2</v>
      </c>
      <c r="R4313" s="12">
        <v>42.446666666666601</v>
      </c>
      <c r="S4313" t="s">
        <v>22</v>
      </c>
      <c r="T4313">
        <v>0</v>
      </c>
      <c r="U4313">
        <f t="shared" si="404"/>
        <v>5</v>
      </c>
      <c r="V4313">
        <f t="shared" si="405"/>
        <v>1</v>
      </c>
      <c r="W4313">
        <f t="shared" si="406"/>
        <v>2</v>
      </c>
      <c r="X4313" t="str">
        <f t="shared" si="407"/>
        <v>512</v>
      </c>
      <c r="Y4313" t="str">
        <f>IF(Table1[[#This Row],[RFM_Score]]="555","Champion", IF(AND(J4313&gt;=4,V4313&gt;=4),"Loyal", IF(U4313&lt;=2,"At Risk", IF(W4313&gt;=4,"Potential Loyalist","Others"))))</f>
        <v>Others</v>
      </c>
    </row>
    <row r="4314" spans="1:25">
      <c r="A4314" t="s">
        <v>7569</v>
      </c>
      <c r="B4314">
        <v>36</v>
      </c>
      <c r="C4314" t="s">
        <v>24</v>
      </c>
      <c r="D4314" t="s">
        <v>25</v>
      </c>
      <c r="E4314" s="6" t="s">
        <v>16384</v>
      </c>
      <c r="F4314" t="s">
        <v>26</v>
      </c>
      <c r="G4314">
        <v>2</v>
      </c>
      <c r="H4314">
        <v>0</v>
      </c>
      <c r="I4314">
        <v>44</v>
      </c>
      <c r="J4314">
        <v>0</v>
      </c>
      <c r="K4314">
        <v>127.34</v>
      </c>
      <c r="L4314" t="str">
        <f t="shared" si="402"/>
        <v/>
      </c>
      <c r="M4314">
        <v>3</v>
      </c>
      <c r="N4314" t="str">
        <f t="shared" si="403"/>
        <v/>
      </c>
      <c r="O4314">
        <v>7</v>
      </c>
      <c r="P4314" s="11">
        <v>0</v>
      </c>
      <c r="Q4314" s="11">
        <v>0</v>
      </c>
      <c r="R4314" s="12">
        <v>42.446666666666601</v>
      </c>
      <c r="S4314" t="s">
        <v>22</v>
      </c>
      <c r="T4314">
        <v>0</v>
      </c>
      <c r="U4314">
        <f t="shared" si="404"/>
        <v>5</v>
      </c>
      <c r="V4314">
        <f t="shared" si="405"/>
        <v>1</v>
      </c>
      <c r="W4314">
        <f t="shared" si="406"/>
        <v>2</v>
      </c>
      <c r="X4314" t="str">
        <f t="shared" si="407"/>
        <v>512</v>
      </c>
      <c r="Y4314" t="str">
        <f>IF(Table1[[#This Row],[RFM_Score]]="555","Champion", IF(AND(J4314&gt;=4,V4314&gt;=4),"Loyal", IF(U4314&lt;=2,"At Risk", IF(W4314&gt;=4,"Potential Loyalist","Others"))))</f>
        <v>Others</v>
      </c>
    </row>
    <row r="4315" spans="1:25">
      <c r="A4315" t="s">
        <v>9484</v>
      </c>
      <c r="B4315">
        <v>28</v>
      </c>
      <c r="C4315" t="s">
        <v>19</v>
      </c>
      <c r="D4315" t="s">
        <v>29</v>
      </c>
      <c r="E4315" s="6" t="s">
        <v>16385</v>
      </c>
      <c r="F4315" t="s">
        <v>60</v>
      </c>
      <c r="G4315">
        <v>2</v>
      </c>
      <c r="H4315">
        <v>1</v>
      </c>
      <c r="I4315">
        <v>63</v>
      </c>
      <c r="J4315">
        <v>2</v>
      </c>
      <c r="K4315">
        <v>127.16</v>
      </c>
      <c r="L4315" t="str">
        <f t="shared" si="402"/>
        <v/>
      </c>
      <c r="M4315">
        <v>3</v>
      </c>
      <c r="N4315" t="str">
        <f t="shared" si="403"/>
        <v/>
      </c>
      <c r="O4315">
        <v>21</v>
      </c>
      <c r="P4315" s="11">
        <v>0.5</v>
      </c>
      <c r="Q4315" s="11">
        <v>3.1746031746031703E-2</v>
      </c>
      <c r="R4315" s="12">
        <v>42.386666666666599</v>
      </c>
      <c r="S4315" t="s">
        <v>22</v>
      </c>
      <c r="T4315">
        <v>0</v>
      </c>
      <c r="U4315">
        <f t="shared" si="404"/>
        <v>4</v>
      </c>
      <c r="V4315">
        <f t="shared" si="405"/>
        <v>1</v>
      </c>
      <c r="W4315">
        <f t="shared" si="406"/>
        <v>2</v>
      </c>
      <c r="X4315" t="str">
        <f t="shared" si="407"/>
        <v>412</v>
      </c>
      <c r="Y4315" t="str">
        <f>IF(Table1[[#This Row],[RFM_Score]]="555","Champion", IF(AND(J4315&gt;=4,V4315&gt;=4),"Loyal", IF(U4315&lt;=2,"At Risk", IF(W4315&gt;=4,"Potential Loyalist","Others"))))</f>
        <v>Others</v>
      </c>
    </row>
    <row r="4316" spans="1:25">
      <c r="A4316" t="s">
        <v>9979</v>
      </c>
      <c r="B4316">
        <v>59</v>
      </c>
      <c r="C4316" t="s">
        <v>19</v>
      </c>
      <c r="D4316" t="s">
        <v>35</v>
      </c>
      <c r="E4316" s="6" t="s">
        <v>16386</v>
      </c>
      <c r="F4316" t="s">
        <v>62</v>
      </c>
      <c r="G4316">
        <v>4</v>
      </c>
      <c r="H4316">
        <v>2</v>
      </c>
      <c r="I4316">
        <v>51</v>
      </c>
      <c r="J4316">
        <v>3</v>
      </c>
      <c r="K4316">
        <v>127.14</v>
      </c>
      <c r="L4316" t="str">
        <f t="shared" si="402"/>
        <v/>
      </c>
      <c r="M4316">
        <v>3</v>
      </c>
      <c r="N4316" t="str">
        <f t="shared" si="403"/>
        <v/>
      </c>
      <c r="O4316">
        <v>110</v>
      </c>
      <c r="P4316" s="11">
        <v>0.5</v>
      </c>
      <c r="Q4316" s="11">
        <v>5.8823529411764698E-2</v>
      </c>
      <c r="R4316" s="12">
        <v>42.38</v>
      </c>
      <c r="S4316" t="s">
        <v>22</v>
      </c>
      <c r="T4316">
        <v>1</v>
      </c>
      <c r="U4316">
        <f t="shared" si="404"/>
        <v>1</v>
      </c>
      <c r="V4316">
        <f t="shared" si="405"/>
        <v>1</v>
      </c>
      <c r="W4316">
        <f t="shared" si="406"/>
        <v>2</v>
      </c>
      <c r="X4316" t="str">
        <f t="shared" si="407"/>
        <v>112</v>
      </c>
      <c r="Y4316" t="str">
        <f>IF(Table1[[#This Row],[RFM_Score]]="555","Champion", IF(AND(J4316&gt;=4,V4316&gt;=4),"Loyal", IF(U4316&lt;=2,"At Risk", IF(W4316&gt;=4,"Potential Loyalist","Others"))))</f>
        <v>At Risk</v>
      </c>
    </row>
    <row r="4317" spans="1:25">
      <c r="A4317" t="s">
        <v>5601</v>
      </c>
      <c r="B4317">
        <v>35</v>
      </c>
      <c r="C4317" t="s">
        <v>24</v>
      </c>
      <c r="D4317" t="s">
        <v>25</v>
      </c>
      <c r="E4317" s="6" t="s">
        <v>16387</v>
      </c>
      <c r="F4317" t="s">
        <v>60</v>
      </c>
      <c r="G4317">
        <v>3</v>
      </c>
      <c r="H4317">
        <v>0</v>
      </c>
      <c r="I4317">
        <v>44</v>
      </c>
      <c r="J4317">
        <v>1</v>
      </c>
      <c r="K4317">
        <v>127.13</v>
      </c>
      <c r="L4317" t="str">
        <f t="shared" si="402"/>
        <v/>
      </c>
      <c r="M4317">
        <v>3</v>
      </c>
      <c r="N4317" t="str">
        <f t="shared" si="403"/>
        <v/>
      </c>
      <c r="O4317">
        <v>17</v>
      </c>
      <c r="P4317" s="11">
        <v>0</v>
      </c>
      <c r="Q4317" s="11">
        <v>2.27272727272727E-2</v>
      </c>
      <c r="R4317" s="12">
        <v>42.376666666666601</v>
      </c>
      <c r="S4317" t="s">
        <v>22</v>
      </c>
      <c r="T4317">
        <v>0</v>
      </c>
      <c r="U4317">
        <f t="shared" si="404"/>
        <v>5</v>
      </c>
      <c r="V4317">
        <f t="shared" si="405"/>
        <v>1</v>
      </c>
      <c r="W4317">
        <f t="shared" si="406"/>
        <v>2</v>
      </c>
      <c r="X4317" t="str">
        <f t="shared" si="407"/>
        <v>512</v>
      </c>
      <c r="Y4317" t="str">
        <f>IF(Table1[[#This Row],[RFM_Score]]="555","Champion", IF(AND(J4317&gt;=4,V4317&gt;=4),"Loyal", IF(U4317&lt;=2,"At Risk", IF(W4317&gt;=4,"Potential Loyalist","Others"))))</f>
        <v>Others</v>
      </c>
    </row>
    <row r="4318" spans="1:25">
      <c r="A4318" t="s">
        <v>2190</v>
      </c>
      <c r="B4318">
        <v>37</v>
      </c>
      <c r="C4318" t="s">
        <v>19</v>
      </c>
      <c r="D4318" t="s">
        <v>20</v>
      </c>
      <c r="E4318" s="6" t="s">
        <v>16388</v>
      </c>
      <c r="F4318" t="s">
        <v>26</v>
      </c>
      <c r="G4318">
        <v>1</v>
      </c>
      <c r="H4318">
        <v>1</v>
      </c>
      <c r="I4318">
        <v>34</v>
      </c>
      <c r="J4318">
        <v>3</v>
      </c>
      <c r="K4318">
        <v>127.01</v>
      </c>
      <c r="L4318" t="str">
        <f t="shared" si="402"/>
        <v/>
      </c>
      <c r="M4318">
        <v>3</v>
      </c>
      <c r="N4318" t="str">
        <f t="shared" si="403"/>
        <v/>
      </c>
      <c r="O4318">
        <v>51</v>
      </c>
      <c r="P4318" s="11">
        <v>1</v>
      </c>
      <c r="Q4318" s="11">
        <v>8.8235294117646995E-2</v>
      </c>
      <c r="R4318" s="12">
        <v>42.336666666666602</v>
      </c>
      <c r="S4318" t="s">
        <v>22</v>
      </c>
      <c r="T4318">
        <v>0</v>
      </c>
      <c r="U4318">
        <f t="shared" si="404"/>
        <v>3</v>
      </c>
      <c r="V4318">
        <f t="shared" si="405"/>
        <v>1</v>
      </c>
      <c r="W4318">
        <f t="shared" si="406"/>
        <v>2</v>
      </c>
      <c r="X4318" t="str">
        <f t="shared" si="407"/>
        <v>312</v>
      </c>
      <c r="Y4318" t="str">
        <f>IF(Table1[[#This Row],[RFM_Score]]="555","Champion", IF(AND(J4318&gt;=4,V4318&gt;=4),"Loyal", IF(U4318&lt;=2,"At Risk", IF(W4318&gt;=4,"Potential Loyalist","Others"))))</f>
        <v>Others</v>
      </c>
    </row>
    <row r="4319" spans="1:25">
      <c r="A4319" t="s">
        <v>5597</v>
      </c>
      <c r="B4319">
        <v>22</v>
      </c>
      <c r="C4319" t="s">
        <v>24</v>
      </c>
      <c r="D4319" t="s">
        <v>41</v>
      </c>
      <c r="E4319" s="6" t="s">
        <v>16389</v>
      </c>
      <c r="F4319" t="s">
        <v>26</v>
      </c>
      <c r="G4319">
        <v>3</v>
      </c>
      <c r="H4319">
        <v>2</v>
      </c>
      <c r="I4319">
        <v>33</v>
      </c>
      <c r="J4319">
        <v>3</v>
      </c>
      <c r="K4319">
        <v>126.93</v>
      </c>
      <c r="L4319" t="str">
        <f t="shared" si="402"/>
        <v/>
      </c>
      <c r="M4319">
        <v>3</v>
      </c>
      <c r="N4319" t="str">
        <f t="shared" si="403"/>
        <v/>
      </c>
      <c r="O4319">
        <v>69</v>
      </c>
      <c r="P4319" s="11">
        <v>0.66666666666666596</v>
      </c>
      <c r="Q4319" s="11">
        <v>9.0909090909090898E-2</v>
      </c>
      <c r="R4319" s="12">
        <v>42.31</v>
      </c>
      <c r="S4319" t="s">
        <v>22</v>
      </c>
      <c r="T4319">
        <v>0</v>
      </c>
      <c r="U4319">
        <f t="shared" si="404"/>
        <v>3</v>
      </c>
      <c r="V4319">
        <f t="shared" si="405"/>
        <v>1</v>
      </c>
      <c r="W4319">
        <f t="shared" si="406"/>
        <v>2</v>
      </c>
      <c r="X4319" t="str">
        <f t="shared" si="407"/>
        <v>312</v>
      </c>
      <c r="Y4319" t="str">
        <f>IF(Table1[[#This Row],[RFM_Score]]="555","Champion", IF(AND(J4319&gt;=4,V4319&gt;=4),"Loyal", IF(U4319&lt;=2,"At Risk", IF(W4319&gt;=4,"Potential Loyalist","Others"))))</f>
        <v>Others</v>
      </c>
    </row>
    <row r="4320" spans="1:25">
      <c r="A4320" t="s">
        <v>10583</v>
      </c>
      <c r="B4320">
        <v>39</v>
      </c>
      <c r="C4320" t="s">
        <v>19</v>
      </c>
      <c r="D4320" t="s">
        <v>29</v>
      </c>
      <c r="E4320" s="6" t="s">
        <v>16390</v>
      </c>
      <c r="F4320" t="s">
        <v>60</v>
      </c>
      <c r="G4320">
        <v>2</v>
      </c>
      <c r="H4320">
        <v>0</v>
      </c>
      <c r="I4320">
        <v>51</v>
      </c>
      <c r="J4320">
        <v>4</v>
      </c>
      <c r="K4320">
        <v>126.67</v>
      </c>
      <c r="L4320" t="str">
        <f t="shared" si="402"/>
        <v/>
      </c>
      <c r="M4320">
        <v>3</v>
      </c>
      <c r="N4320" t="str">
        <f t="shared" si="403"/>
        <v/>
      </c>
      <c r="O4320">
        <v>32</v>
      </c>
      <c r="P4320" s="11">
        <v>0</v>
      </c>
      <c r="Q4320" s="11">
        <v>7.8431372549019607E-2</v>
      </c>
      <c r="R4320" s="12">
        <v>42.223333333333301</v>
      </c>
      <c r="S4320" t="s">
        <v>22</v>
      </c>
      <c r="T4320">
        <v>0</v>
      </c>
      <c r="U4320">
        <f t="shared" si="404"/>
        <v>4</v>
      </c>
      <c r="V4320">
        <f t="shared" si="405"/>
        <v>1</v>
      </c>
      <c r="W4320">
        <f t="shared" si="406"/>
        <v>2</v>
      </c>
      <c r="X4320" t="str">
        <f t="shared" si="407"/>
        <v>412</v>
      </c>
      <c r="Y4320" t="str">
        <f>IF(Table1[[#This Row],[RFM_Score]]="555","Champion", IF(AND(J4320&gt;=4,V4320&gt;=4),"Loyal", IF(U4320&lt;=2,"At Risk", IF(W4320&gt;=4,"Potential Loyalist","Others"))))</f>
        <v>Others</v>
      </c>
    </row>
    <row r="4321" spans="1:25">
      <c r="A4321" t="s">
        <v>2706</v>
      </c>
      <c r="B4321">
        <v>42</v>
      </c>
      <c r="C4321" t="s">
        <v>24</v>
      </c>
      <c r="D4321" t="s">
        <v>29</v>
      </c>
      <c r="E4321" s="6" t="s">
        <v>16391</v>
      </c>
      <c r="F4321" t="s">
        <v>62</v>
      </c>
      <c r="G4321">
        <v>4</v>
      </c>
      <c r="H4321">
        <v>0</v>
      </c>
      <c r="I4321">
        <v>45</v>
      </c>
      <c r="J4321">
        <v>3</v>
      </c>
      <c r="K4321">
        <v>126.52</v>
      </c>
      <c r="L4321" t="str">
        <f t="shared" si="402"/>
        <v/>
      </c>
      <c r="M4321">
        <v>3</v>
      </c>
      <c r="N4321" t="str">
        <f t="shared" si="403"/>
        <v/>
      </c>
      <c r="O4321">
        <v>30</v>
      </c>
      <c r="P4321" s="11">
        <v>0</v>
      </c>
      <c r="Q4321" s="11">
        <v>6.6666666666666596E-2</v>
      </c>
      <c r="R4321" s="12">
        <v>42.173333333333296</v>
      </c>
      <c r="S4321" t="s">
        <v>22</v>
      </c>
      <c r="T4321">
        <v>0</v>
      </c>
      <c r="U4321">
        <f t="shared" si="404"/>
        <v>4</v>
      </c>
      <c r="V4321">
        <f t="shared" si="405"/>
        <v>1</v>
      </c>
      <c r="W4321">
        <f t="shared" si="406"/>
        <v>2</v>
      </c>
      <c r="X4321" t="str">
        <f t="shared" si="407"/>
        <v>412</v>
      </c>
      <c r="Y4321" t="str">
        <f>IF(Table1[[#This Row],[RFM_Score]]="555","Champion", IF(AND(J4321&gt;=4,V4321&gt;=4),"Loyal", IF(U4321&lt;=2,"At Risk", IF(W4321&gt;=4,"Potential Loyalist","Others"))))</f>
        <v>Others</v>
      </c>
    </row>
    <row r="4322" spans="1:25">
      <c r="A4322" t="s">
        <v>2184</v>
      </c>
      <c r="B4322">
        <v>25</v>
      </c>
      <c r="C4322" t="s">
        <v>24</v>
      </c>
      <c r="D4322" t="s">
        <v>20</v>
      </c>
      <c r="E4322" s="6" t="s">
        <v>16392</v>
      </c>
      <c r="F4322" t="s">
        <v>26</v>
      </c>
      <c r="G4322">
        <v>2</v>
      </c>
      <c r="H4322">
        <v>1</v>
      </c>
      <c r="I4322">
        <v>52</v>
      </c>
      <c r="J4322">
        <v>1</v>
      </c>
      <c r="K4322">
        <v>126.31</v>
      </c>
      <c r="L4322" t="str">
        <f t="shared" si="402"/>
        <v/>
      </c>
      <c r="M4322">
        <v>3</v>
      </c>
      <c r="N4322" t="str">
        <f t="shared" si="403"/>
        <v/>
      </c>
      <c r="O4322">
        <v>4</v>
      </c>
      <c r="P4322" s="11">
        <v>0.5</v>
      </c>
      <c r="Q4322" s="11">
        <v>1.9230769230769201E-2</v>
      </c>
      <c r="R4322" s="12">
        <v>42.103333333333303</v>
      </c>
      <c r="S4322" t="s">
        <v>22</v>
      </c>
      <c r="T4322">
        <v>0</v>
      </c>
      <c r="U4322">
        <f t="shared" si="404"/>
        <v>5</v>
      </c>
      <c r="V4322">
        <f t="shared" si="405"/>
        <v>1</v>
      </c>
      <c r="W4322">
        <f t="shared" si="406"/>
        <v>2</v>
      </c>
      <c r="X4322" t="str">
        <f t="shared" si="407"/>
        <v>512</v>
      </c>
      <c r="Y4322" t="str">
        <f>IF(Table1[[#This Row],[RFM_Score]]="555","Champion", IF(AND(J4322&gt;=4,V4322&gt;=4),"Loyal", IF(U4322&lt;=2,"At Risk", IF(W4322&gt;=4,"Potential Loyalist","Others"))))</f>
        <v>Others</v>
      </c>
    </row>
    <row r="4323" spans="1:25">
      <c r="A4323" t="s">
        <v>1219</v>
      </c>
      <c r="B4323">
        <v>46</v>
      </c>
      <c r="C4323" t="s">
        <v>24</v>
      </c>
      <c r="D4323" t="s">
        <v>25</v>
      </c>
      <c r="E4323" s="6" t="s">
        <v>16393</v>
      </c>
      <c r="F4323" t="s">
        <v>37</v>
      </c>
      <c r="G4323">
        <v>2</v>
      </c>
      <c r="H4323">
        <v>1</v>
      </c>
      <c r="I4323">
        <v>54</v>
      </c>
      <c r="J4323">
        <v>1</v>
      </c>
      <c r="K4323">
        <v>125.81</v>
      </c>
      <c r="L4323" t="str">
        <f t="shared" si="402"/>
        <v/>
      </c>
      <c r="M4323">
        <v>3</v>
      </c>
      <c r="N4323" t="str">
        <f t="shared" si="403"/>
        <v/>
      </c>
      <c r="O4323">
        <v>35</v>
      </c>
      <c r="P4323" s="11">
        <v>0.5</v>
      </c>
      <c r="Q4323" s="11">
        <v>1.85185185185185E-2</v>
      </c>
      <c r="R4323" s="12">
        <v>41.936666666666603</v>
      </c>
      <c r="S4323" t="s">
        <v>22</v>
      </c>
      <c r="T4323">
        <v>0</v>
      </c>
      <c r="U4323">
        <f t="shared" si="404"/>
        <v>4</v>
      </c>
      <c r="V4323">
        <f t="shared" si="405"/>
        <v>1</v>
      </c>
      <c r="W4323">
        <f t="shared" si="406"/>
        <v>2</v>
      </c>
      <c r="X4323" t="str">
        <f t="shared" si="407"/>
        <v>412</v>
      </c>
      <c r="Y4323" t="str">
        <f>IF(Table1[[#This Row],[RFM_Score]]="555","Champion", IF(AND(J4323&gt;=4,V4323&gt;=4),"Loyal", IF(U4323&lt;=2,"At Risk", IF(W4323&gt;=4,"Potential Loyalist","Others"))))</f>
        <v>Others</v>
      </c>
    </row>
    <row r="4324" spans="1:25">
      <c r="A4324" t="s">
        <v>1954</v>
      </c>
      <c r="B4324">
        <v>27</v>
      </c>
      <c r="C4324" t="s">
        <v>24</v>
      </c>
      <c r="D4324" t="s">
        <v>29</v>
      </c>
      <c r="E4324" s="6" t="s">
        <v>16394</v>
      </c>
      <c r="F4324" t="s">
        <v>60</v>
      </c>
      <c r="G4324">
        <v>4</v>
      </c>
      <c r="H4324">
        <v>0</v>
      </c>
      <c r="I4324">
        <v>54</v>
      </c>
      <c r="J4324">
        <v>0</v>
      </c>
      <c r="K4324">
        <v>125.77</v>
      </c>
      <c r="L4324" t="str">
        <f t="shared" si="402"/>
        <v/>
      </c>
      <c r="M4324">
        <v>3</v>
      </c>
      <c r="N4324" t="str">
        <f t="shared" si="403"/>
        <v/>
      </c>
      <c r="O4324">
        <v>15</v>
      </c>
      <c r="P4324" s="11">
        <v>0</v>
      </c>
      <c r="Q4324" s="11">
        <v>0</v>
      </c>
      <c r="R4324" s="12">
        <v>41.923333333333296</v>
      </c>
      <c r="S4324" t="s">
        <v>22</v>
      </c>
      <c r="T4324">
        <v>0</v>
      </c>
      <c r="U4324">
        <f t="shared" si="404"/>
        <v>5</v>
      </c>
      <c r="V4324">
        <f t="shared" si="405"/>
        <v>1</v>
      </c>
      <c r="W4324">
        <f t="shared" si="406"/>
        <v>2</v>
      </c>
      <c r="X4324" t="str">
        <f t="shared" si="407"/>
        <v>512</v>
      </c>
      <c r="Y4324" t="str">
        <f>IF(Table1[[#This Row],[RFM_Score]]="555","Champion", IF(AND(J4324&gt;=4,V4324&gt;=4),"Loyal", IF(U4324&lt;=2,"At Risk", IF(W4324&gt;=4,"Potential Loyalist","Others"))))</f>
        <v>Others</v>
      </c>
    </row>
    <row r="4325" spans="1:25">
      <c r="A4325" t="s">
        <v>9947</v>
      </c>
      <c r="B4325">
        <v>37</v>
      </c>
      <c r="C4325" t="s">
        <v>19</v>
      </c>
      <c r="D4325" t="s">
        <v>25</v>
      </c>
      <c r="E4325" s="6" t="s">
        <v>16395</v>
      </c>
      <c r="F4325" t="s">
        <v>30</v>
      </c>
      <c r="G4325">
        <v>2</v>
      </c>
      <c r="H4325">
        <v>1</v>
      </c>
      <c r="I4325">
        <v>53</v>
      </c>
      <c r="J4325">
        <v>1</v>
      </c>
      <c r="K4325">
        <v>125.61</v>
      </c>
      <c r="L4325" t="str">
        <f t="shared" si="402"/>
        <v/>
      </c>
      <c r="M4325">
        <v>3</v>
      </c>
      <c r="N4325" t="str">
        <f t="shared" si="403"/>
        <v/>
      </c>
      <c r="O4325">
        <v>40</v>
      </c>
      <c r="P4325" s="11">
        <v>0.5</v>
      </c>
      <c r="Q4325" s="11">
        <v>1.8867924528301799E-2</v>
      </c>
      <c r="R4325" s="12">
        <v>41.87</v>
      </c>
      <c r="S4325" t="s">
        <v>22</v>
      </c>
      <c r="T4325">
        <v>0</v>
      </c>
      <c r="U4325">
        <f t="shared" si="404"/>
        <v>4</v>
      </c>
      <c r="V4325">
        <f t="shared" si="405"/>
        <v>1</v>
      </c>
      <c r="W4325">
        <f t="shared" si="406"/>
        <v>2</v>
      </c>
      <c r="X4325" t="str">
        <f t="shared" si="407"/>
        <v>412</v>
      </c>
      <c r="Y4325" t="str">
        <f>IF(Table1[[#This Row],[RFM_Score]]="555","Champion", IF(AND(J4325&gt;=4,V4325&gt;=4),"Loyal", IF(U4325&lt;=2,"At Risk", IF(W4325&gt;=4,"Potential Loyalist","Others"))))</f>
        <v>Others</v>
      </c>
    </row>
    <row r="4326" spans="1:25">
      <c r="A4326" t="s">
        <v>11922</v>
      </c>
      <c r="B4326">
        <v>44</v>
      </c>
      <c r="C4326" t="s">
        <v>19</v>
      </c>
      <c r="D4326" t="s">
        <v>25</v>
      </c>
      <c r="E4326" s="6" t="s">
        <v>16396</v>
      </c>
      <c r="F4326" t="s">
        <v>30</v>
      </c>
      <c r="G4326">
        <v>2</v>
      </c>
      <c r="H4326">
        <v>0</v>
      </c>
      <c r="I4326">
        <v>47</v>
      </c>
      <c r="J4326">
        <v>2</v>
      </c>
      <c r="K4326">
        <v>125.6</v>
      </c>
      <c r="L4326" t="str">
        <f t="shared" si="402"/>
        <v/>
      </c>
      <c r="M4326">
        <v>3</v>
      </c>
      <c r="N4326" t="str">
        <f t="shared" si="403"/>
        <v/>
      </c>
      <c r="O4326">
        <v>5</v>
      </c>
      <c r="P4326" s="11">
        <v>0</v>
      </c>
      <c r="Q4326" s="11">
        <v>4.2553191489361701E-2</v>
      </c>
      <c r="R4326" s="12">
        <v>41.866666666666603</v>
      </c>
      <c r="S4326" t="s">
        <v>22</v>
      </c>
      <c r="T4326">
        <v>0</v>
      </c>
      <c r="U4326">
        <f t="shared" si="404"/>
        <v>5</v>
      </c>
      <c r="V4326">
        <f t="shared" si="405"/>
        <v>1</v>
      </c>
      <c r="W4326">
        <f t="shared" si="406"/>
        <v>2</v>
      </c>
      <c r="X4326" t="str">
        <f t="shared" si="407"/>
        <v>512</v>
      </c>
      <c r="Y4326" t="str">
        <f>IF(Table1[[#This Row],[RFM_Score]]="555","Champion", IF(AND(J4326&gt;=4,V4326&gt;=4),"Loyal", IF(U4326&lt;=2,"At Risk", IF(W4326&gt;=4,"Potential Loyalist","Others"))))</f>
        <v>Others</v>
      </c>
    </row>
    <row r="4327" spans="1:25">
      <c r="A4327" t="s">
        <v>3854</v>
      </c>
      <c r="B4327">
        <v>33</v>
      </c>
      <c r="C4327" t="s">
        <v>24</v>
      </c>
      <c r="D4327" t="s">
        <v>25</v>
      </c>
      <c r="E4327" s="6" t="s">
        <v>16397</v>
      </c>
      <c r="F4327" t="s">
        <v>26</v>
      </c>
      <c r="G4327">
        <v>2</v>
      </c>
      <c r="H4327">
        <v>1</v>
      </c>
      <c r="I4327">
        <v>56</v>
      </c>
      <c r="J4327">
        <v>4</v>
      </c>
      <c r="K4327">
        <v>125.56</v>
      </c>
      <c r="L4327" t="str">
        <f t="shared" si="402"/>
        <v/>
      </c>
      <c r="M4327">
        <v>3</v>
      </c>
      <c r="N4327" t="str">
        <f t="shared" si="403"/>
        <v/>
      </c>
      <c r="O4327">
        <v>12</v>
      </c>
      <c r="P4327" s="11">
        <v>0.5</v>
      </c>
      <c r="Q4327" s="11">
        <v>7.1428571428571397E-2</v>
      </c>
      <c r="R4327" s="12">
        <v>41.853333333333303</v>
      </c>
      <c r="S4327" t="s">
        <v>22</v>
      </c>
      <c r="T4327">
        <v>0</v>
      </c>
      <c r="U4327">
        <f t="shared" si="404"/>
        <v>5</v>
      </c>
      <c r="V4327">
        <f t="shared" si="405"/>
        <v>1</v>
      </c>
      <c r="W4327">
        <f t="shared" si="406"/>
        <v>2</v>
      </c>
      <c r="X4327" t="str">
        <f t="shared" si="407"/>
        <v>512</v>
      </c>
      <c r="Y4327" t="str">
        <f>IF(Table1[[#This Row],[RFM_Score]]="555","Champion", IF(AND(J4327&gt;=4,V4327&gt;=4),"Loyal", IF(U4327&lt;=2,"At Risk", IF(W4327&gt;=4,"Potential Loyalist","Others"))))</f>
        <v>Others</v>
      </c>
    </row>
    <row r="4328" spans="1:25">
      <c r="A4328" t="s">
        <v>7390</v>
      </c>
      <c r="B4328">
        <v>49</v>
      </c>
      <c r="C4328" t="s">
        <v>24</v>
      </c>
      <c r="D4328" t="s">
        <v>25</v>
      </c>
      <c r="E4328" s="6" t="s">
        <v>16398</v>
      </c>
      <c r="F4328" t="s">
        <v>60</v>
      </c>
      <c r="G4328">
        <v>1</v>
      </c>
      <c r="H4328">
        <v>1</v>
      </c>
      <c r="I4328">
        <v>49</v>
      </c>
      <c r="J4328">
        <v>0</v>
      </c>
      <c r="K4328">
        <v>125.48</v>
      </c>
      <c r="L4328" t="str">
        <f t="shared" si="402"/>
        <v/>
      </c>
      <c r="M4328">
        <v>3</v>
      </c>
      <c r="N4328" t="str">
        <f t="shared" si="403"/>
        <v/>
      </c>
      <c r="O4328">
        <v>20</v>
      </c>
      <c r="P4328" s="11">
        <v>1</v>
      </c>
      <c r="Q4328" s="11">
        <v>0</v>
      </c>
      <c r="R4328" s="12">
        <v>41.826666666666597</v>
      </c>
      <c r="S4328" t="s">
        <v>22</v>
      </c>
      <c r="T4328">
        <v>0</v>
      </c>
      <c r="U4328">
        <f t="shared" si="404"/>
        <v>5</v>
      </c>
      <c r="V4328">
        <f t="shared" si="405"/>
        <v>1</v>
      </c>
      <c r="W4328">
        <f t="shared" si="406"/>
        <v>2</v>
      </c>
      <c r="X4328" t="str">
        <f t="shared" si="407"/>
        <v>512</v>
      </c>
      <c r="Y4328" t="str">
        <f>IF(Table1[[#This Row],[RFM_Score]]="555","Champion", IF(AND(J4328&gt;=4,V4328&gt;=4),"Loyal", IF(U4328&lt;=2,"At Risk", IF(W4328&gt;=4,"Potential Loyalist","Others"))))</f>
        <v>Others</v>
      </c>
    </row>
    <row r="4329" spans="1:25">
      <c r="A4329" t="s">
        <v>11903</v>
      </c>
      <c r="B4329">
        <v>34</v>
      </c>
      <c r="C4329" t="s">
        <v>19</v>
      </c>
      <c r="D4329" t="s">
        <v>29</v>
      </c>
      <c r="E4329" s="6" t="s">
        <v>16399</v>
      </c>
      <c r="F4329" t="s">
        <v>37</v>
      </c>
      <c r="G4329">
        <v>1</v>
      </c>
      <c r="H4329">
        <v>1</v>
      </c>
      <c r="I4329">
        <v>52</v>
      </c>
      <c r="J4329">
        <v>3</v>
      </c>
      <c r="K4329">
        <v>125.45</v>
      </c>
      <c r="L4329" t="str">
        <f t="shared" si="402"/>
        <v/>
      </c>
      <c r="M4329">
        <v>3</v>
      </c>
      <c r="N4329" t="str">
        <f t="shared" si="403"/>
        <v/>
      </c>
      <c r="O4329">
        <v>55</v>
      </c>
      <c r="P4329" s="11">
        <v>1</v>
      </c>
      <c r="Q4329" s="11">
        <v>5.7692307692307598E-2</v>
      </c>
      <c r="R4329" s="12">
        <v>41.816666666666599</v>
      </c>
      <c r="S4329" t="s">
        <v>22</v>
      </c>
      <c r="T4329">
        <v>0</v>
      </c>
      <c r="U4329">
        <f t="shared" si="404"/>
        <v>3</v>
      </c>
      <c r="V4329">
        <f t="shared" si="405"/>
        <v>1</v>
      </c>
      <c r="W4329">
        <f t="shared" si="406"/>
        <v>2</v>
      </c>
      <c r="X4329" t="str">
        <f t="shared" si="407"/>
        <v>312</v>
      </c>
      <c r="Y4329" t="str">
        <f>IF(Table1[[#This Row],[RFM_Score]]="555","Champion", IF(AND(J4329&gt;=4,V4329&gt;=4),"Loyal", IF(U4329&lt;=2,"At Risk", IF(W4329&gt;=4,"Potential Loyalist","Others"))))</f>
        <v>Others</v>
      </c>
    </row>
    <row r="4330" spans="1:25">
      <c r="A4330" t="s">
        <v>1111</v>
      </c>
      <c r="B4330">
        <v>46</v>
      </c>
      <c r="C4330" t="s">
        <v>24</v>
      </c>
      <c r="D4330" t="s">
        <v>25</v>
      </c>
      <c r="E4330" s="6" t="s">
        <v>16400</v>
      </c>
      <c r="F4330" t="s">
        <v>30</v>
      </c>
      <c r="G4330">
        <v>3</v>
      </c>
      <c r="H4330">
        <v>2</v>
      </c>
      <c r="I4330">
        <v>57</v>
      </c>
      <c r="J4330">
        <v>0</v>
      </c>
      <c r="K4330">
        <v>125.3</v>
      </c>
      <c r="L4330" t="str">
        <f t="shared" si="402"/>
        <v/>
      </c>
      <c r="M4330">
        <v>3</v>
      </c>
      <c r="N4330" t="str">
        <f t="shared" si="403"/>
        <v/>
      </c>
      <c r="O4330">
        <v>54</v>
      </c>
      <c r="P4330" s="11">
        <v>0.66666666666666596</v>
      </c>
      <c r="Q4330" s="11">
        <v>0</v>
      </c>
      <c r="R4330" s="12">
        <v>41.766666666666602</v>
      </c>
      <c r="S4330" t="s">
        <v>22</v>
      </c>
      <c r="T4330">
        <v>0</v>
      </c>
      <c r="U4330">
        <f t="shared" si="404"/>
        <v>3</v>
      </c>
      <c r="V4330">
        <f t="shared" si="405"/>
        <v>1</v>
      </c>
      <c r="W4330">
        <f t="shared" si="406"/>
        <v>2</v>
      </c>
      <c r="X4330" t="str">
        <f t="shared" si="407"/>
        <v>312</v>
      </c>
      <c r="Y4330" t="str">
        <f>IF(Table1[[#This Row],[RFM_Score]]="555","Champion", IF(AND(J4330&gt;=4,V4330&gt;=4),"Loyal", IF(U4330&lt;=2,"At Risk", IF(W4330&gt;=4,"Potential Loyalist","Others"))))</f>
        <v>Others</v>
      </c>
    </row>
    <row r="4331" spans="1:25">
      <c r="A4331" t="s">
        <v>9045</v>
      </c>
      <c r="B4331">
        <v>38</v>
      </c>
      <c r="C4331" t="s">
        <v>19</v>
      </c>
      <c r="D4331" t="s">
        <v>49</v>
      </c>
      <c r="E4331" s="6" t="s">
        <v>16401</v>
      </c>
      <c r="F4331" t="s">
        <v>21</v>
      </c>
      <c r="G4331">
        <v>2</v>
      </c>
      <c r="H4331">
        <v>1</v>
      </c>
      <c r="I4331">
        <v>46</v>
      </c>
      <c r="J4331">
        <v>3</v>
      </c>
      <c r="K4331">
        <v>125.09</v>
      </c>
      <c r="L4331" t="str">
        <f t="shared" si="402"/>
        <v/>
      </c>
      <c r="M4331">
        <v>3</v>
      </c>
      <c r="N4331" t="str">
        <f t="shared" si="403"/>
        <v/>
      </c>
      <c r="O4331">
        <v>52</v>
      </c>
      <c r="P4331" s="11">
        <v>0.5</v>
      </c>
      <c r="Q4331" s="11">
        <v>6.5217391304347797E-2</v>
      </c>
      <c r="R4331" s="12">
        <v>41.696666666666601</v>
      </c>
      <c r="S4331" t="s">
        <v>22</v>
      </c>
      <c r="T4331">
        <v>1</v>
      </c>
      <c r="U4331">
        <f t="shared" si="404"/>
        <v>3</v>
      </c>
      <c r="V4331">
        <f t="shared" si="405"/>
        <v>1</v>
      </c>
      <c r="W4331">
        <f t="shared" si="406"/>
        <v>2</v>
      </c>
      <c r="X4331" t="str">
        <f t="shared" si="407"/>
        <v>312</v>
      </c>
      <c r="Y4331" t="str">
        <f>IF(Table1[[#This Row],[RFM_Score]]="555","Champion", IF(AND(J4331&gt;=4,V4331&gt;=4),"Loyal", IF(U4331&lt;=2,"At Risk", IF(W4331&gt;=4,"Potential Loyalist","Others"))))</f>
        <v>Others</v>
      </c>
    </row>
    <row r="4332" spans="1:25">
      <c r="A4332" t="s">
        <v>6534</v>
      </c>
      <c r="B4332">
        <v>49</v>
      </c>
      <c r="C4332" t="s">
        <v>24</v>
      </c>
      <c r="D4332" t="s">
        <v>35</v>
      </c>
      <c r="E4332" s="6" t="s">
        <v>16402</v>
      </c>
      <c r="F4332" t="s">
        <v>26</v>
      </c>
      <c r="G4332">
        <v>4</v>
      </c>
      <c r="H4332">
        <v>1</v>
      </c>
      <c r="I4332">
        <v>53</v>
      </c>
      <c r="J4332">
        <v>3</v>
      </c>
      <c r="K4332">
        <v>125.01</v>
      </c>
      <c r="L4332" t="str">
        <f t="shared" si="402"/>
        <v/>
      </c>
      <c r="M4332">
        <v>3</v>
      </c>
      <c r="N4332" t="str">
        <f t="shared" si="403"/>
        <v/>
      </c>
      <c r="O4332">
        <v>10</v>
      </c>
      <c r="P4332" s="11">
        <v>0.25</v>
      </c>
      <c r="Q4332" s="11">
        <v>5.6603773584905599E-2</v>
      </c>
      <c r="R4332" s="12">
        <v>41.67</v>
      </c>
      <c r="S4332" t="s">
        <v>22</v>
      </c>
      <c r="T4332">
        <v>1</v>
      </c>
      <c r="U4332">
        <f t="shared" si="404"/>
        <v>5</v>
      </c>
      <c r="V4332">
        <f t="shared" si="405"/>
        <v>1</v>
      </c>
      <c r="W4332">
        <f t="shared" si="406"/>
        <v>2</v>
      </c>
      <c r="X4332" t="str">
        <f t="shared" si="407"/>
        <v>512</v>
      </c>
      <c r="Y4332" t="str">
        <f>IF(Table1[[#This Row],[RFM_Score]]="555","Champion", IF(AND(J4332&gt;=4,V4332&gt;=4),"Loyal", IF(U4332&lt;=2,"At Risk", IF(W4332&gt;=4,"Potential Loyalist","Others"))))</f>
        <v>Others</v>
      </c>
    </row>
    <row r="4333" spans="1:25">
      <c r="A4333" t="s">
        <v>8004</v>
      </c>
      <c r="B4333">
        <v>30</v>
      </c>
      <c r="C4333" t="s">
        <v>19</v>
      </c>
      <c r="D4333" t="s">
        <v>41</v>
      </c>
      <c r="E4333" s="6" t="s">
        <v>16403</v>
      </c>
      <c r="F4333" t="s">
        <v>60</v>
      </c>
      <c r="G4333">
        <v>4</v>
      </c>
      <c r="H4333">
        <v>1</v>
      </c>
      <c r="I4333">
        <v>36</v>
      </c>
      <c r="J4333">
        <v>0</v>
      </c>
      <c r="K4333">
        <v>124.95</v>
      </c>
      <c r="L4333" t="str">
        <f t="shared" si="402"/>
        <v/>
      </c>
      <c r="M4333">
        <v>3</v>
      </c>
      <c r="N4333" t="str">
        <f t="shared" si="403"/>
        <v/>
      </c>
      <c r="O4333">
        <v>1</v>
      </c>
      <c r="P4333" s="11">
        <v>0.25</v>
      </c>
      <c r="Q4333" s="11">
        <v>0</v>
      </c>
      <c r="R4333" s="12">
        <v>41.65</v>
      </c>
      <c r="S4333" t="s">
        <v>22</v>
      </c>
      <c r="T4333">
        <v>0</v>
      </c>
      <c r="U4333">
        <f t="shared" si="404"/>
        <v>5</v>
      </c>
      <c r="V4333">
        <f t="shared" si="405"/>
        <v>1</v>
      </c>
      <c r="W4333">
        <f t="shared" si="406"/>
        <v>2</v>
      </c>
      <c r="X4333" t="str">
        <f t="shared" si="407"/>
        <v>512</v>
      </c>
      <c r="Y4333" t="str">
        <f>IF(Table1[[#This Row],[RFM_Score]]="555","Champion", IF(AND(J4333&gt;=4,V4333&gt;=4),"Loyal", IF(U4333&lt;=2,"At Risk", IF(W4333&gt;=4,"Potential Loyalist","Others"))))</f>
        <v>Others</v>
      </c>
    </row>
    <row r="4334" spans="1:25">
      <c r="A4334" t="s">
        <v>1888</v>
      </c>
      <c r="B4334">
        <v>56</v>
      </c>
      <c r="C4334" t="s">
        <v>19</v>
      </c>
      <c r="D4334" t="s">
        <v>25</v>
      </c>
      <c r="E4334" s="6" t="s">
        <v>16404</v>
      </c>
      <c r="F4334" t="s">
        <v>26</v>
      </c>
      <c r="G4334">
        <v>3</v>
      </c>
      <c r="H4334">
        <v>2</v>
      </c>
      <c r="I4334">
        <v>49</v>
      </c>
      <c r="J4334">
        <v>1</v>
      </c>
      <c r="K4334">
        <v>124.93</v>
      </c>
      <c r="L4334" t="str">
        <f t="shared" si="402"/>
        <v/>
      </c>
      <c r="M4334">
        <v>3</v>
      </c>
      <c r="N4334" t="str">
        <f t="shared" si="403"/>
        <v/>
      </c>
      <c r="O4334">
        <v>2</v>
      </c>
      <c r="P4334" s="11">
        <v>0.66666666666666596</v>
      </c>
      <c r="Q4334" s="11">
        <v>2.04081632653061E-2</v>
      </c>
      <c r="R4334" s="12">
        <v>41.643333333333302</v>
      </c>
      <c r="S4334" t="s">
        <v>22</v>
      </c>
      <c r="T4334">
        <v>0</v>
      </c>
      <c r="U4334">
        <f t="shared" si="404"/>
        <v>5</v>
      </c>
      <c r="V4334">
        <f t="shared" si="405"/>
        <v>1</v>
      </c>
      <c r="W4334">
        <f t="shared" si="406"/>
        <v>2</v>
      </c>
      <c r="X4334" t="str">
        <f t="shared" si="407"/>
        <v>512</v>
      </c>
      <c r="Y4334" t="str">
        <f>IF(Table1[[#This Row],[RFM_Score]]="555","Champion", IF(AND(J4334&gt;=4,V4334&gt;=4),"Loyal", IF(U4334&lt;=2,"At Risk", IF(W4334&gt;=4,"Potential Loyalist","Others"))))</f>
        <v>Others</v>
      </c>
    </row>
    <row r="4335" spans="1:25">
      <c r="A4335" t="s">
        <v>3123</v>
      </c>
      <c r="B4335">
        <v>34</v>
      </c>
      <c r="C4335" t="s">
        <v>24</v>
      </c>
      <c r="D4335" t="s">
        <v>41</v>
      </c>
      <c r="E4335" s="6" t="s">
        <v>16405</v>
      </c>
      <c r="F4335" t="s">
        <v>37</v>
      </c>
      <c r="G4335">
        <v>0</v>
      </c>
      <c r="H4335">
        <v>0</v>
      </c>
      <c r="I4335">
        <v>53</v>
      </c>
      <c r="J4335">
        <v>6</v>
      </c>
      <c r="K4335">
        <v>124.88</v>
      </c>
      <c r="L4335" t="str">
        <f t="shared" si="402"/>
        <v/>
      </c>
      <c r="M4335">
        <v>3</v>
      </c>
      <c r="N4335" t="str">
        <f t="shared" si="403"/>
        <v/>
      </c>
      <c r="O4335">
        <v>15</v>
      </c>
      <c r="P4335" s="11">
        <v>0</v>
      </c>
      <c r="Q4335" s="11">
        <v>0.113207547169811</v>
      </c>
      <c r="R4335" s="12">
        <v>41.626666666666601</v>
      </c>
      <c r="S4335" t="s">
        <v>22</v>
      </c>
      <c r="T4335">
        <v>0</v>
      </c>
      <c r="U4335">
        <f t="shared" si="404"/>
        <v>5</v>
      </c>
      <c r="V4335">
        <f t="shared" si="405"/>
        <v>1</v>
      </c>
      <c r="W4335">
        <f t="shared" si="406"/>
        <v>2</v>
      </c>
      <c r="X4335" t="str">
        <f t="shared" si="407"/>
        <v>512</v>
      </c>
      <c r="Y4335" t="str">
        <f>IF(Table1[[#This Row],[RFM_Score]]="555","Champion", IF(AND(J4335&gt;=4,V4335&gt;=4),"Loyal", IF(U4335&lt;=2,"At Risk", IF(W4335&gt;=4,"Potential Loyalist","Others"))))</f>
        <v>Others</v>
      </c>
    </row>
    <row r="4336" spans="1:25">
      <c r="A4336" t="s">
        <v>2234</v>
      </c>
      <c r="B4336">
        <v>35</v>
      </c>
      <c r="C4336" t="s">
        <v>19</v>
      </c>
      <c r="D4336" t="s">
        <v>20</v>
      </c>
      <c r="E4336" s="6" t="s">
        <v>16406</v>
      </c>
      <c r="F4336" t="s">
        <v>60</v>
      </c>
      <c r="G4336">
        <v>4</v>
      </c>
      <c r="H4336">
        <v>1</v>
      </c>
      <c r="I4336">
        <v>45</v>
      </c>
      <c r="J4336">
        <v>0</v>
      </c>
      <c r="K4336">
        <v>124.78</v>
      </c>
      <c r="L4336" t="str">
        <f t="shared" si="402"/>
        <v/>
      </c>
      <c r="M4336">
        <v>3</v>
      </c>
      <c r="N4336" t="str">
        <f t="shared" si="403"/>
        <v/>
      </c>
      <c r="O4336">
        <v>3</v>
      </c>
      <c r="P4336" s="11">
        <v>0.25</v>
      </c>
      <c r="Q4336" s="11">
        <v>0</v>
      </c>
      <c r="R4336" s="12">
        <v>41.593333333333298</v>
      </c>
      <c r="S4336" t="s">
        <v>22</v>
      </c>
      <c r="T4336">
        <v>0</v>
      </c>
      <c r="U4336">
        <f t="shared" si="404"/>
        <v>5</v>
      </c>
      <c r="V4336">
        <f t="shared" si="405"/>
        <v>1</v>
      </c>
      <c r="W4336">
        <f t="shared" si="406"/>
        <v>2</v>
      </c>
      <c r="X4336" t="str">
        <f t="shared" si="407"/>
        <v>512</v>
      </c>
      <c r="Y4336" t="str">
        <f>IF(Table1[[#This Row],[RFM_Score]]="555","Champion", IF(AND(J4336&gt;=4,V4336&gt;=4),"Loyal", IF(U4336&lt;=2,"At Risk", IF(W4336&gt;=4,"Potential Loyalist","Others"))))</f>
        <v>Others</v>
      </c>
    </row>
    <row r="4337" spans="1:25">
      <c r="A4337" t="s">
        <v>2638</v>
      </c>
      <c r="B4337">
        <v>42</v>
      </c>
      <c r="C4337" t="s">
        <v>19</v>
      </c>
      <c r="D4337" t="s">
        <v>25</v>
      </c>
      <c r="E4337" s="6" t="s">
        <v>16407</v>
      </c>
      <c r="F4337" t="s">
        <v>37</v>
      </c>
      <c r="G4337">
        <v>4</v>
      </c>
      <c r="H4337">
        <v>3</v>
      </c>
      <c r="I4337">
        <v>44</v>
      </c>
      <c r="J4337">
        <v>0</v>
      </c>
      <c r="K4337">
        <v>124.74</v>
      </c>
      <c r="L4337" t="str">
        <f t="shared" si="402"/>
        <v/>
      </c>
      <c r="M4337">
        <v>3</v>
      </c>
      <c r="N4337" t="str">
        <f t="shared" si="403"/>
        <v/>
      </c>
      <c r="O4337">
        <v>14</v>
      </c>
      <c r="P4337" s="11">
        <v>0.75</v>
      </c>
      <c r="Q4337" s="11">
        <v>0</v>
      </c>
      <c r="R4337" s="12">
        <v>41.58</v>
      </c>
      <c r="S4337" t="s">
        <v>22</v>
      </c>
      <c r="T4337">
        <v>0</v>
      </c>
      <c r="U4337">
        <f t="shared" si="404"/>
        <v>5</v>
      </c>
      <c r="V4337">
        <f t="shared" si="405"/>
        <v>1</v>
      </c>
      <c r="W4337">
        <f t="shared" si="406"/>
        <v>2</v>
      </c>
      <c r="X4337" t="str">
        <f t="shared" si="407"/>
        <v>512</v>
      </c>
      <c r="Y4337" t="str">
        <f>IF(Table1[[#This Row],[RFM_Score]]="555","Champion", IF(AND(J4337&gt;=4,V4337&gt;=4),"Loyal", IF(U4337&lt;=2,"At Risk", IF(W4337&gt;=4,"Potential Loyalist","Others"))))</f>
        <v>Others</v>
      </c>
    </row>
    <row r="4338" spans="1:25">
      <c r="A4338" t="s">
        <v>5112</v>
      </c>
      <c r="B4338">
        <v>36</v>
      </c>
      <c r="C4338" t="s">
        <v>19</v>
      </c>
      <c r="D4338" t="s">
        <v>35</v>
      </c>
      <c r="E4338" s="6" t="s">
        <v>16408</v>
      </c>
      <c r="F4338" t="s">
        <v>37</v>
      </c>
      <c r="G4338">
        <v>1</v>
      </c>
      <c r="H4338">
        <v>0</v>
      </c>
      <c r="I4338">
        <v>45</v>
      </c>
      <c r="J4338">
        <v>3</v>
      </c>
      <c r="K4338">
        <v>124.61</v>
      </c>
      <c r="L4338" t="str">
        <f t="shared" si="402"/>
        <v/>
      </c>
      <c r="M4338">
        <v>3</v>
      </c>
      <c r="N4338" t="str">
        <f t="shared" si="403"/>
        <v/>
      </c>
      <c r="O4338">
        <v>4</v>
      </c>
      <c r="P4338" s="11">
        <v>0</v>
      </c>
      <c r="Q4338" s="11">
        <v>6.6666666666666596E-2</v>
      </c>
      <c r="R4338" s="12">
        <v>41.536666666666598</v>
      </c>
      <c r="S4338" t="s">
        <v>22</v>
      </c>
      <c r="T4338">
        <v>0</v>
      </c>
      <c r="U4338">
        <f t="shared" si="404"/>
        <v>5</v>
      </c>
      <c r="V4338">
        <f t="shared" si="405"/>
        <v>1</v>
      </c>
      <c r="W4338">
        <f t="shared" si="406"/>
        <v>2</v>
      </c>
      <c r="X4338" t="str">
        <f t="shared" si="407"/>
        <v>512</v>
      </c>
      <c r="Y4338" t="str">
        <f>IF(Table1[[#This Row],[RFM_Score]]="555","Champion", IF(AND(J4338&gt;=4,V4338&gt;=4),"Loyal", IF(U4338&lt;=2,"At Risk", IF(W4338&gt;=4,"Potential Loyalist","Others"))))</f>
        <v>Others</v>
      </c>
    </row>
    <row r="4339" spans="1:25">
      <c r="A4339" t="s">
        <v>11035</v>
      </c>
      <c r="B4339">
        <v>44</v>
      </c>
      <c r="C4339" t="s">
        <v>24</v>
      </c>
      <c r="D4339" t="s">
        <v>25</v>
      </c>
      <c r="E4339" s="6" t="s">
        <v>16409</v>
      </c>
      <c r="F4339" t="s">
        <v>21</v>
      </c>
      <c r="G4339">
        <v>4</v>
      </c>
      <c r="H4339">
        <v>3</v>
      </c>
      <c r="I4339">
        <v>47</v>
      </c>
      <c r="J4339">
        <v>1</v>
      </c>
      <c r="K4339">
        <v>124.61</v>
      </c>
      <c r="L4339" t="str">
        <f t="shared" si="402"/>
        <v/>
      </c>
      <c r="M4339">
        <v>3</v>
      </c>
      <c r="N4339" t="str">
        <f t="shared" si="403"/>
        <v/>
      </c>
      <c r="O4339">
        <v>7</v>
      </c>
      <c r="P4339" s="11">
        <v>0.75</v>
      </c>
      <c r="Q4339" s="11">
        <v>2.1276595744680799E-2</v>
      </c>
      <c r="R4339" s="12">
        <v>41.536666666666598</v>
      </c>
      <c r="S4339" t="s">
        <v>22</v>
      </c>
      <c r="T4339">
        <v>0</v>
      </c>
      <c r="U4339">
        <f t="shared" si="404"/>
        <v>5</v>
      </c>
      <c r="V4339">
        <f t="shared" si="405"/>
        <v>1</v>
      </c>
      <c r="W4339">
        <f t="shared" si="406"/>
        <v>2</v>
      </c>
      <c r="X4339" t="str">
        <f t="shared" si="407"/>
        <v>512</v>
      </c>
      <c r="Y4339" t="str">
        <f>IF(Table1[[#This Row],[RFM_Score]]="555","Champion", IF(AND(J4339&gt;=4,V4339&gt;=4),"Loyal", IF(U4339&lt;=2,"At Risk", IF(W4339&gt;=4,"Potential Loyalist","Others"))))</f>
        <v>Others</v>
      </c>
    </row>
    <row r="4340" spans="1:25">
      <c r="A4340" t="s">
        <v>5871</v>
      </c>
      <c r="B4340">
        <v>37</v>
      </c>
      <c r="C4340" t="s">
        <v>19</v>
      </c>
      <c r="D4340" t="s">
        <v>25</v>
      </c>
      <c r="E4340" s="6" t="s">
        <v>16410</v>
      </c>
      <c r="F4340" t="s">
        <v>30</v>
      </c>
      <c r="G4340">
        <v>5</v>
      </c>
      <c r="H4340">
        <v>1</v>
      </c>
      <c r="I4340">
        <v>55</v>
      </c>
      <c r="J4340">
        <v>1</v>
      </c>
      <c r="K4340">
        <v>124.34</v>
      </c>
      <c r="L4340" t="str">
        <f t="shared" si="402"/>
        <v/>
      </c>
      <c r="M4340">
        <v>3</v>
      </c>
      <c r="N4340" t="str">
        <f t="shared" si="403"/>
        <v/>
      </c>
      <c r="O4340">
        <v>26</v>
      </c>
      <c r="P4340" s="11">
        <v>0.2</v>
      </c>
      <c r="Q4340" s="11">
        <v>1.8181818181818101E-2</v>
      </c>
      <c r="R4340" s="12">
        <v>41.446666666666601</v>
      </c>
      <c r="S4340" t="s">
        <v>22</v>
      </c>
      <c r="T4340">
        <v>0</v>
      </c>
      <c r="U4340">
        <f t="shared" si="404"/>
        <v>4</v>
      </c>
      <c r="V4340">
        <f t="shared" si="405"/>
        <v>1</v>
      </c>
      <c r="W4340">
        <f t="shared" si="406"/>
        <v>2</v>
      </c>
      <c r="X4340" t="str">
        <f t="shared" si="407"/>
        <v>412</v>
      </c>
      <c r="Y4340" t="str">
        <f>IF(Table1[[#This Row],[RFM_Score]]="555","Champion", IF(AND(J4340&gt;=4,V4340&gt;=4),"Loyal", IF(U4340&lt;=2,"At Risk", IF(W4340&gt;=4,"Potential Loyalist","Others"))))</f>
        <v>Others</v>
      </c>
    </row>
    <row r="4341" spans="1:25">
      <c r="A4341" t="s">
        <v>9531</v>
      </c>
      <c r="B4341">
        <v>23</v>
      </c>
      <c r="C4341" t="s">
        <v>24</v>
      </c>
      <c r="D4341" t="s">
        <v>20</v>
      </c>
      <c r="E4341" s="6" t="s">
        <v>16411</v>
      </c>
      <c r="F4341" t="s">
        <v>37</v>
      </c>
      <c r="G4341">
        <v>2</v>
      </c>
      <c r="H4341">
        <v>1</v>
      </c>
      <c r="I4341">
        <v>57</v>
      </c>
      <c r="J4341">
        <v>5</v>
      </c>
      <c r="K4341">
        <v>123.81</v>
      </c>
      <c r="L4341" t="str">
        <f t="shared" si="402"/>
        <v/>
      </c>
      <c r="M4341">
        <v>3</v>
      </c>
      <c r="N4341" t="str">
        <f t="shared" si="403"/>
        <v/>
      </c>
      <c r="O4341">
        <v>5</v>
      </c>
      <c r="P4341" s="11">
        <v>0.5</v>
      </c>
      <c r="Q4341" s="11">
        <v>8.7719298245614002E-2</v>
      </c>
      <c r="R4341" s="12">
        <v>41.27</v>
      </c>
      <c r="S4341" t="s">
        <v>22</v>
      </c>
      <c r="T4341">
        <v>0</v>
      </c>
      <c r="U4341">
        <f t="shared" si="404"/>
        <v>5</v>
      </c>
      <c r="V4341">
        <f t="shared" si="405"/>
        <v>1</v>
      </c>
      <c r="W4341">
        <f t="shared" si="406"/>
        <v>2</v>
      </c>
      <c r="X4341" t="str">
        <f t="shared" si="407"/>
        <v>512</v>
      </c>
      <c r="Y4341" t="str">
        <f>IF(Table1[[#This Row],[RFM_Score]]="555","Champion", IF(AND(J4341&gt;=4,V4341&gt;=4),"Loyal", IF(U4341&lt;=2,"At Risk", IF(W4341&gt;=4,"Potential Loyalist","Others"))))</f>
        <v>Others</v>
      </c>
    </row>
    <row r="4342" spans="1:25">
      <c r="A4342" t="s">
        <v>536</v>
      </c>
      <c r="B4342">
        <v>18</v>
      </c>
      <c r="C4342" t="s">
        <v>19</v>
      </c>
      <c r="D4342" t="s">
        <v>49</v>
      </c>
      <c r="E4342" s="6" t="s">
        <v>16412</v>
      </c>
      <c r="F4342" t="s">
        <v>26</v>
      </c>
      <c r="G4342">
        <v>2</v>
      </c>
      <c r="H4342">
        <v>1</v>
      </c>
      <c r="I4342">
        <v>49</v>
      </c>
      <c r="J4342">
        <v>3</v>
      </c>
      <c r="K4342">
        <v>123.48</v>
      </c>
      <c r="L4342" t="str">
        <f t="shared" si="402"/>
        <v/>
      </c>
      <c r="M4342">
        <v>3</v>
      </c>
      <c r="N4342" t="str">
        <f t="shared" si="403"/>
        <v/>
      </c>
      <c r="O4342">
        <v>6</v>
      </c>
      <c r="P4342" s="11">
        <v>0.5</v>
      </c>
      <c r="Q4342" s="11">
        <v>6.1224489795918297E-2</v>
      </c>
      <c r="R4342" s="12">
        <v>41.16</v>
      </c>
      <c r="S4342" t="s">
        <v>22</v>
      </c>
      <c r="T4342">
        <v>0</v>
      </c>
      <c r="U4342">
        <f t="shared" si="404"/>
        <v>5</v>
      </c>
      <c r="V4342">
        <f t="shared" si="405"/>
        <v>1</v>
      </c>
      <c r="W4342">
        <f t="shared" si="406"/>
        <v>2</v>
      </c>
      <c r="X4342" t="str">
        <f t="shared" si="407"/>
        <v>512</v>
      </c>
      <c r="Y4342" t="str">
        <f>IF(Table1[[#This Row],[RFM_Score]]="555","Champion", IF(AND(J4342&gt;=4,V4342&gt;=4),"Loyal", IF(U4342&lt;=2,"At Risk", IF(W4342&gt;=4,"Potential Loyalist","Others"))))</f>
        <v>Others</v>
      </c>
    </row>
    <row r="4343" spans="1:25">
      <c r="A4343" t="s">
        <v>2145</v>
      </c>
      <c r="B4343">
        <v>31</v>
      </c>
      <c r="C4343" t="s">
        <v>19</v>
      </c>
      <c r="D4343" t="s">
        <v>25</v>
      </c>
      <c r="E4343" s="6" t="s">
        <v>16413</v>
      </c>
      <c r="F4343" t="s">
        <v>26</v>
      </c>
      <c r="G4343">
        <v>1</v>
      </c>
      <c r="H4343">
        <v>0</v>
      </c>
      <c r="I4343">
        <v>38</v>
      </c>
      <c r="J4343">
        <v>2</v>
      </c>
      <c r="K4343">
        <v>123.39</v>
      </c>
      <c r="L4343" t="str">
        <f t="shared" si="402"/>
        <v/>
      </c>
      <c r="M4343">
        <v>3</v>
      </c>
      <c r="N4343" t="str">
        <f t="shared" si="403"/>
        <v/>
      </c>
      <c r="O4343">
        <v>62</v>
      </c>
      <c r="P4343" s="11">
        <v>0</v>
      </c>
      <c r="Q4343" s="11">
        <v>5.2631578947368397E-2</v>
      </c>
      <c r="R4343" s="12">
        <v>41.13</v>
      </c>
      <c r="S4343" t="s">
        <v>22</v>
      </c>
      <c r="T4343">
        <v>0</v>
      </c>
      <c r="U4343">
        <f t="shared" si="404"/>
        <v>3</v>
      </c>
      <c r="V4343">
        <f t="shared" si="405"/>
        <v>1</v>
      </c>
      <c r="W4343">
        <f t="shared" si="406"/>
        <v>2</v>
      </c>
      <c r="X4343" t="str">
        <f t="shared" si="407"/>
        <v>312</v>
      </c>
      <c r="Y4343" t="str">
        <f>IF(Table1[[#This Row],[RFM_Score]]="555","Champion", IF(AND(J4343&gt;=4,V4343&gt;=4),"Loyal", IF(U4343&lt;=2,"At Risk", IF(W4343&gt;=4,"Potential Loyalist","Others"))))</f>
        <v>Others</v>
      </c>
    </row>
    <row r="4344" spans="1:25">
      <c r="A4344" t="s">
        <v>6638</v>
      </c>
      <c r="B4344">
        <v>35</v>
      </c>
      <c r="C4344" t="s">
        <v>19</v>
      </c>
      <c r="D4344" t="s">
        <v>25</v>
      </c>
      <c r="E4344" s="6" t="s">
        <v>16414</v>
      </c>
      <c r="F4344" t="s">
        <v>37</v>
      </c>
      <c r="G4344">
        <v>2</v>
      </c>
      <c r="H4344">
        <v>0</v>
      </c>
      <c r="I4344">
        <v>45</v>
      </c>
      <c r="J4344">
        <v>3</v>
      </c>
      <c r="K4344">
        <v>123.13</v>
      </c>
      <c r="L4344" t="str">
        <f t="shared" si="402"/>
        <v/>
      </c>
      <c r="M4344">
        <v>3</v>
      </c>
      <c r="N4344" t="str">
        <f t="shared" si="403"/>
        <v/>
      </c>
      <c r="O4344">
        <v>71</v>
      </c>
      <c r="P4344" s="11">
        <v>0</v>
      </c>
      <c r="Q4344" s="11">
        <v>6.6666666666666596E-2</v>
      </c>
      <c r="R4344" s="12">
        <v>41.043333333333301</v>
      </c>
      <c r="S4344" t="s">
        <v>22</v>
      </c>
      <c r="T4344">
        <v>0</v>
      </c>
      <c r="U4344">
        <f t="shared" si="404"/>
        <v>2</v>
      </c>
      <c r="V4344">
        <f t="shared" si="405"/>
        <v>1</v>
      </c>
      <c r="W4344">
        <f t="shared" si="406"/>
        <v>2</v>
      </c>
      <c r="X4344" t="str">
        <f t="shared" si="407"/>
        <v>212</v>
      </c>
      <c r="Y4344" t="str">
        <f>IF(Table1[[#This Row],[RFM_Score]]="555","Champion", IF(AND(J4344&gt;=4,V4344&gt;=4),"Loyal", IF(U4344&lt;=2,"At Risk", IF(W4344&gt;=4,"Potential Loyalist","Others"))))</f>
        <v>At Risk</v>
      </c>
    </row>
    <row r="4345" spans="1:25">
      <c r="A4345" t="s">
        <v>7647</v>
      </c>
      <c r="B4345">
        <v>37</v>
      </c>
      <c r="C4345" t="s">
        <v>24</v>
      </c>
      <c r="D4345" t="s">
        <v>41</v>
      </c>
      <c r="E4345" s="6" t="s">
        <v>16415</v>
      </c>
      <c r="F4345" t="s">
        <v>30</v>
      </c>
      <c r="G4345">
        <v>0</v>
      </c>
      <c r="H4345">
        <v>0</v>
      </c>
      <c r="I4345">
        <v>49</v>
      </c>
      <c r="J4345">
        <v>2</v>
      </c>
      <c r="K4345">
        <v>123.13</v>
      </c>
      <c r="L4345" t="str">
        <f t="shared" si="402"/>
        <v/>
      </c>
      <c r="M4345">
        <v>3</v>
      </c>
      <c r="N4345" t="str">
        <f t="shared" si="403"/>
        <v/>
      </c>
      <c r="O4345">
        <v>42</v>
      </c>
      <c r="P4345" s="11">
        <v>0</v>
      </c>
      <c r="Q4345" s="11">
        <v>4.08163265306122E-2</v>
      </c>
      <c r="R4345" s="12">
        <v>41.043333333333301</v>
      </c>
      <c r="S4345" t="s">
        <v>22</v>
      </c>
      <c r="T4345">
        <v>0</v>
      </c>
      <c r="U4345">
        <f t="shared" si="404"/>
        <v>3</v>
      </c>
      <c r="V4345">
        <f t="shared" si="405"/>
        <v>1</v>
      </c>
      <c r="W4345">
        <f t="shared" si="406"/>
        <v>2</v>
      </c>
      <c r="X4345" t="str">
        <f t="shared" si="407"/>
        <v>312</v>
      </c>
      <c r="Y4345" t="str">
        <f>IF(Table1[[#This Row],[RFM_Score]]="555","Champion", IF(AND(J4345&gt;=4,V4345&gt;=4),"Loyal", IF(U4345&lt;=2,"At Risk", IF(W4345&gt;=4,"Potential Loyalist","Others"))))</f>
        <v>Others</v>
      </c>
    </row>
    <row r="4346" spans="1:25">
      <c r="A4346" t="s">
        <v>6783</v>
      </c>
      <c r="B4346">
        <v>23</v>
      </c>
      <c r="C4346" t="s">
        <v>24</v>
      </c>
      <c r="D4346" t="s">
        <v>25</v>
      </c>
      <c r="E4346" s="6" t="s">
        <v>16416</v>
      </c>
      <c r="F4346" t="s">
        <v>30</v>
      </c>
      <c r="G4346">
        <v>2</v>
      </c>
      <c r="H4346">
        <v>1</v>
      </c>
      <c r="I4346">
        <v>51</v>
      </c>
      <c r="J4346">
        <v>3</v>
      </c>
      <c r="K4346">
        <v>123.11</v>
      </c>
      <c r="L4346" t="str">
        <f t="shared" si="402"/>
        <v/>
      </c>
      <c r="M4346">
        <v>3</v>
      </c>
      <c r="N4346" t="str">
        <f t="shared" si="403"/>
        <v/>
      </c>
      <c r="O4346">
        <v>14</v>
      </c>
      <c r="P4346" s="11">
        <v>0.5</v>
      </c>
      <c r="Q4346" s="11">
        <v>5.8823529411764698E-2</v>
      </c>
      <c r="R4346" s="12">
        <v>41.036666666666598</v>
      </c>
      <c r="S4346" t="s">
        <v>22</v>
      </c>
      <c r="T4346">
        <v>0</v>
      </c>
      <c r="U4346">
        <f t="shared" si="404"/>
        <v>5</v>
      </c>
      <c r="V4346">
        <f t="shared" si="405"/>
        <v>1</v>
      </c>
      <c r="W4346">
        <f t="shared" si="406"/>
        <v>2</v>
      </c>
      <c r="X4346" t="str">
        <f t="shared" si="407"/>
        <v>512</v>
      </c>
      <c r="Y4346" t="str">
        <f>IF(Table1[[#This Row],[RFM_Score]]="555","Champion", IF(AND(J4346&gt;=4,V4346&gt;=4),"Loyal", IF(U4346&lt;=2,"At Risk", IF(W4346&gt;=4,"Potential Loyalist","Others"))))</f>
        <v>Others</v>
      </c>
    </row>
    <row r="4347" spans="1:25">
      <c r="A4347" t="s">
        <v>1945</v>
      </c>
      <c r="B4347">
        <v>20</v>
      </c>
      <c r="C4347" t="s">
        <v>24</v>
      </c>
      <c r="D4347" t="s">
        <v>49</v>
      </c>
      <c r="E4347" s="6" t="s">
        <v>16417</v>
      </c>
      <c r="F4347" t="s">
        <v>21</v>
      </c>
      <c r="G4347">
        <v>1</v>
      </c>
      <c r="H4347">
        <v>1</v>
      </c>
      <c r="I4347">
        <v>51</v>
      </c>
      <c r="J4347">
        <v>1</v>
      </c>
      <c r="K4347">
        <v>123.07</v>
      </c>
      <c r="L4347" t="str">
        <f t="shared" si="402"/>
        <v/>
      </c>
      <c r="M4347">
        <v>3</v>
      </c>
      <c r="N4347" t="str">
        <f t="shared" si="403"/>
        <v/>
      </c>
      <c r="O4347">
        <v>22</v>
      </c>
      <c r="P4347" s="11">
        <v>1</v>
      </c>
      <c r="Q4347" s="11">
        <v>1.9607843137254902E-2</v>
      </c>
      <c r="R4347" s="12">
        <v>41.023333333333298</v>
      </c>
      <c r="S4347" t="s">
        <v>22</v>
      </c>
      <c r="T4347">
        <v>0</v>
      </c>
      <c r="U4347">
        <f t="shared" si="404"/>
        <v>4</v>
      </c>
      <c r="V4347">
        <f t="shared" si="405"/>
        <v>1</v>
      </c>
      <c r="W4347">
        <f t="shared" si="406"/>
        <v>2</v>
      </c>
      <c r="X4347" t="str">
        <f t="shared" si="407"/>
        <v>412</v>
      </c>
      <c r="Y4347" t="str">
        <f>IF(Table1[[#This Row],[RFM_Score]]="555","Champion", IF(AND(J4347&gt;=4,V4347&gt;=4),"Loyal", IF(U4347&lt;=2,"At Risk", IF(W4347&gt;=4,"Potential Loyalist","Others"))))</f>
        <v>Others</v>
      </c>
    </row>
    <row r="4348" spans="1:25">
      <c r="A4348" t="s">
        <v>11232</v>
      </c>
      <c r="B4348">
        <v>45</v>
      </c>
      <c r="C4348" t="s">
        <v>19</v>
      </c>
      <c r="D4348" t="s">
        <v>41</v>
      </c>
      <c r="E4348" s="6" t="s">
        <v>16418</v>
      </c>
      <c r="F4348" t="s">
        <v>30</v>
      </c>
      <c r="G4348">
        <v>3</v>
      </c>
      <c r="H4348">
        <v>0</v>
      </c>
      <c r="I4348">
        <v>42</v>
      </c>
      <c r="J4348">
        <v>5</v>
      </c>
      <c r="K4348">
        <v>123.01</v>
      </c>
      <c r="L4348" t="str">
        <f t="shared" si="402"/>
        <v/>
      </c>
      <c r="M4348">
        <v>3</v>
      </c>
      <c r="N4348" t="str">
        <f t="shared" si="403"/>
        <v/>
      </c>
      <c r="O4348">
        <v>8</v>
      </c>
      <c r="P4348" s="11">
        <v>0</v>
      </c>
      <c r="Q4348" s="11">
        <v>0.119047619047619</v>
      </c>
      <c r="R4348" s="12">
        <v>41.003333333333302</v>
      </c>
      <c r="S4348" t="s">
        <v>22</v>
      </c>
      <c r="T4348">
        <v>1</v>
      </c>
      <c r="U4348">
        <f t="shared" si="404"/>
        <v>5</v>
      </c>
      <c r="V4348">
        <f t="shared" si="405"/>
        <v>1</v>
      </c>
      <c r="W4348">
        <f t="shared" si="406"/>
        <v>2</v>
      </c>
      <c r="X4348" t="str">
        <f t="shared" si="407"/>
        <v>512</v>
      </c>
      <c r="Y4348" t="str">
        <f>IF(Table1[[#This Row],[RFM_Score]]="555","Champion", IF(AND(J4348&gt;=4,V4348&gt;=4),"Loyal", IF(U4348&lt;=2,"At Risk", IF(W4348&gt;=4,"Potential Loyalist","Others"))))</f>
        <v>Others</v>
      </c>
    </row>
    <row r="4349" spans="1:25">
      <c r="A4349" t="s">
        <v>6662</v>
      </c>
      <c r="B4349">
        <v>18</v>
      </c>
      <c r="C4349" t="s">
        <v>24</v>
      </c>
      <c r="D4349" t="s">
        <v>41</v>
      </c>
      <c r="E4349" s="6" t="s">
        <v>16419</v>
      </c>
      <c r="F4349" t="s">
        <v>21</v>
      </c>
      <c r="G4349">
        <v>2</v>
      </c>
      <c r="H4349">
        <v>0</v>
      </c>
      <c r="I4349">
        <v>48</v>
      </c>
      <c r="J4349">
        <v>3</v>
      </c>
      <c r="K4349">
        <v>122.99</v>
      </c>
      <c r="L4349" t="str">
        <f t="shared" si="402"/>
        <v/>
      </c>
      <c r="M4349">
        <v>3</v>
      </c>
      <c r="N4349" t="str">
        <f t="shared" si="403"/>
        <v/>
      </c>
      <c r="O4349">
        <v>19</v>
      </c>
      <c r="P4349" s="11">
        <v>0</v>
      </c>
      <c r="Q4349" s="11">
        <v>6.25E-2</v>
      </c>
      <c r="R4349" s="12">
        <v>40.996666666666599</v>
      </c>
      <c r="S4349" t="s">
        <v>22</v>
      </c>
      <c r="T4349">
        <v>0</v>
      </c>
      <c r="U4349">
        <f t="shared" si="404"/>
        <v>5</v>
      </c>
      <c r="V4349">
        <f t="shared" si="405"/>
        <v>1</v>
      </c>
      <c r="W4349">
        <f t="shared" si="406"/>
        <v>2</v>
      </c>
      <c r="X4349" t="str">
        <f t="shared" si="407"/>
        <v>512</v>
      </c>
      <c r="Y4349" t="str">
        <f>IF(Table1[[#This Row],[RFM_Score]]="555","Champion", IF(AND(J4349&gt;=4,V4349&gt;=4),"Loyal", IF(U4349&lt;=2,"At Risk", IF(W4349&gt;=4,"Potential Loyalist","Others"))))</f>
        <v>Others</v>
      </c>
    </row>
    <row r="4350" spans="1:25">
      <c r="A4350" t="s">
        <v>9034</v>
      </c>
      <c r="B4350">
        <v>54</v>
      </c>
      <c r="C4350" t="s">
        <v>19</v>
      </c>
      <c r="D4350" t="s">
        <v>25</v>
      </c>
      <c r="E4350" s="6" t="s">
        <v>16420</v>
      </c>
      <c r="F4350" t="s">
        <v>60</v>
      </c>
      <c r="G4350">
        <v>4</v>
      </c>
      <c r="H4350">
        <v>0</v>
      </c>
      <c r="I4350">
        <v>45</v>
      </c>
      <c r="J4350">
        <v>4</v>
      </c>
      <c r="K4350">
        <v>122.92</v>
      </c>
      <c r="L4350" t="str">
        <f t="shared" si="402"/>
        <v/>
      </c>
      <c r="M4350">
        <v>3</v>
      </c>
      <c r="N4350" t="str">
        <f t="shared" si="403"/>
        <v/>
      </c>
      <c r="O4350">
        <v>25</v>
      </c>
      <c r="P4350" s="11">
        <v>0</v>
      </c>
      <c r="Q4350" s="11">
        <v>8.8888888888888795E-2</v>
      </c>
      <c r="R4350" s="12">
        <v>40.973333333333301</v>
      </c>
      <c r="S4350" t="s">
        <v>22</v>
      </c>
      <c r="T4350">
        <v>0</v>
      </c>
      <c r="U4350">
        <f t="shared" si="404"/>
        <v>4</v>
      </c>
      <c r="V4350">
        <f t="shared" si="405"/>
        <v>1</v>
      </c>
      <c r="W4350">
        <f t="shared" si="406"/>
        <v>2</v>
      </c>
      <c r="X4350" t="str">
        <f t="shared" si="407"/>
        <v>412</v>
      </c>
      <c r="Y4350" t="str">
        <f>IF(Table1[[#This Row],[RFM_Score]]="555","Champion", IF(AND(J4350&gt;=4,V4350&gt;=4),"Loyal", IF(U4350&lt;=2,"At Risk", IF(W4350&gt;=4,"Potential Loyalist","Others"))))</f>
        <v>Others</v>
      </c>
    </row>
    <row r="4351" spans="1:25">
      <c r="A4351" t="s">
        <v>1547</v>
      </c>
      <c r="B4351">
        <v>21</v>
      </c>
      <c r="C4351" t="s">
        <v>24</v>
      </c>
      <c r="D4351" t="s">
        <v>41</v>
      </c>
      <c r="E4351" s="6" t="s">
        <v>16421</v>
      </c>
      <c r="F4351" t="s">
        <v>60</v>
      </c>
      <c r="G4351">
        <v>5</v>
      </c>
      <c r="H4351">
        <v>3</v>
      </c>
      <c r="I4351">
        <v>45</v>
      </c>
      <c r="J4351">
        <v>2</v>
      </c>
      <c r="K4351">
        <v>122.73</v>
      </c>
      <c r="L4351" t="str">
        <f t="shared" si="402"/>
        <v/>
      </c>
      <c r="M4351">
        <v>3</v>
      </c>
      <c r="N4351" t="str">
        <f t="shared" si="403"/>
        <v/>
      </c>
      <c r="O4351">
        <v>0</v>
      </c>
      <c r="P4351" s="11">
        <v>0.6</v>
      </c>
      <c r="Q4351" s="11">
        <v>4.4444444444444398E-2</v>
      </c>
      <c r="R4351" s="12">
        <v>40.909999999999997</v>
      </c>
      <c r="S4351" t="s">
        <v>22</v>
      </c>
      <c r="T4351">
        <v>0</v>
      </c>
      <c r="U4351">
        <f t="shared" si="404"/>
        <v>5</v>
      </c>
      <c r="V4351">
        <f t="shared" si="405"/>
        <v>1</v>
      </c>
      <c r="W4351">
        <f t="shared" si="406"/>
        <v>2</v>
      </c>
      <c r="X4351" t="str">
        <f t="shared" si="407"/>
        <v>512</v>
      </c>
      <c r="Y4351" t="str">
        <f>IF(Table1[[#This Row],[RFM_Score]]="555","Champion", IF(AND(J4351&gt;=4,V4351&gt;=4),"Loyal", IF(U4351&lt;=2,"At Risk", IF(W4351&gt;=4,"Potential Loyalist","Others"))))</f>
        <v>Others</v>
      </c>
    </row>
    <row r="4352" spans="1:25">
      <c r="A4352" t="s">
        <v>10274</v>
      </c>
      <c r="B4352">
        <v>32</v>
      </c>
      <c r="C4352" t="s">
        <v>19</v>
      </c>
      <c r="D4352" t="s">
        <v>20</v>
      </c>
      <c r="E4352" s="6" t="s">
        <v>16422</v>
      </c>
      <c r="F4352" t="s">
        <v>21</v>
      </c>
      <c r="G4352">
        <v>4</v>
      </c>
      <c r="H4352">
        <v>2</v>
      </c>
      <c r="I4352">
        <v>51</v>
      </c>
      <c r="J4352">
        <v>2</v>
      </c>
      <c r="K4352">
        <v>122.63</v>
      </c>
      <c r="L4352" t="str">
        <f t="shared" si="402"/>
        <v/>
      </c>
      <c r="M4352">
        <v>3</v>
      </c>
      <c r="N4352" t="str">
        <f t="shared" si="403"/>
        <v/>
      </c>
      <c r="O4352">
        <v>19</v>
      </c>
      <c r="P4352" s="11">
        <v>0.5</v>
      </c>
      <c r="Q4352" s="11">
        <v>3.9215686274509803E-2</v>
      </c>
      <c r="R4352" s="12">
        <v>40.876666666666601</v>
      </c>
      <c r="S4352" t="s">
        <v>22</v>
      </c>
      <c r="T4352">
        <v>0</v>
      </c>
      <c r="U4352">
        <f t="shared" si="404"/>
        <v>5</v>
      </c>
      <c r="V4352">
        <f t="shared" si="405"/>
        <v>1</v>
      </c>
      <c r="W4352">
        <f t="shared" si="406"/>
        <v>2</v>
      </c>
      <c r="X4352" t="str">
        <f t="shared" si="407"/>
        <v>512</v>
      </c>
      <c r="Y4352" t="str">
        <f>IF(Table1[[#This Row],[RFM_Score]]="555","Champion", IF(AND(J4352&gt;=4,V4352&gt;=4),"Loyal", IF(U4352&lt;=2,"At Risk", IF(W4352&gt;=4,"Potential Loyalist","Others"))))</f>
        <v>Others</v>
      </c>
    </row>
    <row r="4353" spans="1:25">
      <c r="A4353" t="s">
        <v>11494</v>
      </c>
      <c r="B4353">
        <v>44</v>
      </c>
      <c r="C4353" t="s">
        <v>19</v>
      </c>
      <c r="D4353" t="s">
        <v>25</v>
      </c>
      <c r="E4353" s="6" t="s">
        <v>16423</v>
      </c>
      <c r="F4353" t="s">
        <v>62</v>
      </c>
      <c r="G4353">
        <v>4</v>
      </c>
      <c r="H4353">
        <v>2</v>
      </c>
      <c r="I4353">
        <v>61</v>
      </c>
      <c r="J4353">
        <v>5</v>
      </c>
      <c r="K4353">
        <v>122.5</v>
      </c>
      <c r="L4353" t="str">
        <f t="shared" si="402"/>
        <v/>
      </c>
      <c r="M4353">
        <v>3</v>
      </c>
      <c r="N4353" t="str">
        <f t="shared" si="403"/>
        <v/>
      </c>
      <c r="O4353">
        <v>6</v>
      </c>
      <c r="P4353" s="11">
        <v>0.5</v>
      </c>
      <c r="Q4353" s="11">
        <v>8.1967213114753995E-2</v>
      </c>
      <c r="R4353" s="12">
        <v>40.8333333333333</v>
      </c>
      <c r="S4353" t="s">
        <v>22</v>
      </c>
      <c r="T4353">
        <v>0</v>
      </c>
      <c r="U4353">
        <f t="shared" si="404"/>
        <v>5</v>
      </c>
      <c r="V4353">
        <f t="shared" si="405"/>
        <v>1</v>
      </c>
      <c r="W4353">
        <f t="shared" si="406"/>
        <v>2</v>
      </c>
      <c r="X4353" t="str">
        <f t="shared" si="407"/>
        <v>512</v>
      </c>
      <c r="Y4353" t="str">
        <f>IF(Table1[[#This Row],[RFM_Score]]="555","Champion", IF(AND(J4353&gt;=4,V4353&gt;=4),"Loyal", IF(U4353&lt;=2,"At Risk", IF(W4353&gt;=4,"Potential Loyalist","Others"))))</f>
        <v>Others</v>
      </c>
    </row>
    <row r="4354" spans="1:25">
      <c r="A4354" t="s">
        <v>5241</v>
      </c>
      <c r="B4354">
        <v>63</v>
      </c>
      <c r="C4354" t="s">
        <v>19</v>
      </c>
      <c r="D4354" t="s">
        <v>25</v>
      </c>
      <c r="E4354" s="6" t="s">
        <v>16424</v>
      </c>
      <c r="F4354" t="s">
        <v>37</v>
      </c>
      <c r="G4354">
        <v>7</v>
      </c>
      <c r="H4354">
        <v>2</v>
      </c>
      <c r="I4354">
        <v>60</v>
      </c>
      <c r="J4354">
        <v>3</v>
      </c>
      <c r="K4354">
        <v>122.49</v>
      </c>
      <c r="L4354" t="str">
        <f t="shared" ref="L4354:L4417" si="408">IF(OR(K4354&lt;$AC$10, K4354&gt;$AC$11), "OUTLIER", "")</f>
        <v/>
      </c>
      <c r="M4354">
        <v>3</v>
      </c>
      <c r="N4354" t="str">
        <f t="shared" ref="N4354:N4417" si="409">IF(OR(M4354&lt;$AC$16, M4354&gt;$AC$17), "OUTLIER", "")</f>
        <v/>
      </c>
      <c r="O4354">
        <v>32</v>
      </c>
      <c r="P4354" s="11">
        <v>0.28571428571428498</v>
      </c>
      <c r="Q4354" s="11">
        <v>0.05</v>
      </c>
      <c r="R4354" s="12">
        <v>40.83</v>
      </c>
      <c r="S4354" t="s">
        <v>22</v>
      </c>
      <c r="T4354">
        <v>1</v>
      </c>
      <c r="U4354">
        <f t="shared" ref="U4354:U4417" si="410">IF(O4354&lt;=20,5,IF(O4354&lt;=40,4,IF(O4354&lt;=70,3,IF(O4354&lt;=100,2,1))))</f>
        <v>4</v>
      </c>
      <c r="V4354">
        <f t="shared" ref="V4354:V4417" si="411">IF(M4354&gt;=11,5,IF(M4354&gt;=9,4,IF(M4354&gt;=7,3,IF(M4354&gt;=5,2,1))))</f>
        <v>1</v>
      </c>
      <c r="W4354">
        <f t="shared" ref="W4354:W4417" si="412">IF(K4354&gt;=500,5,IF(K4354&gt;=300,4,IF(K4354&gt;=150,3,IF(K4354&gt;=50,2,1))))</f>
        <v>2</v>
      </c>
      <c r="X4354" t="str">
        <f t="shared" ref="X4354:X4417" si="413">U4354 &amp; V4354 &amp; W4354</f>
        <v>412</v>
      </c>
      <c r="Y4354" t="str">
        <f>IF(Table1[[#This Row],[RFM_Score]]="555","Champion", IF(AND(J4354&gt;=4,V4354&gt;=4),"Loyal", IF(U4354&lt;=2,"At Risk", IF(W4354&gt;=4,"Potential Loyalist","Others"))))</f>
        <v>Others</v>
      </c>
    </row>
    <row r="4355" spans="1:25">
      <c r="A4355" t="s">
        <v>1416</v>
      </c>
      <c r="B4355">
        <v>56</v>
      </c>
      <c r="C4355" t="s">
        <v>19</v>
      </c>
      <c r="D4355" t="s">
        <v>25</v>
      </c>
      <c r="E4355" s="6" t="s">
        <v>16425</v>
      </c>
      <c r="F4355" t="s">
        <v>21</v>
      </c>
      <c r="G4355">
        <v>3</v>
      </c>
      <c r="H4355">
        <v>1</v>
      </c>
      <c r="I4355">
        <v>47</v>
      </c>
      <c r="J4355">
        <v>4</v>
      </c>
      <c r="K4355">
        <v>122.4</v>
      </c>
      <c r="L4355" t="str">
        <f t="shared" si="408"/>
        <v/>
      </c>
      <c r="M4355">
        <v>3</v>
      </c>
      <c r="N4355" t="str">
        <f t="shared" si="409"/>
        <v/>
      </c>
      <c r="O4355">
        <v>18</v>
      </c>
      <c r="P4355" s="11">
        <v>0.33333333333333298</v>
      </c>
      <c r="Q4355" s="11">
        <v>8.5106382978723402E-2</v>
      </c>
      <c r="R4355" s="12">
        <v>40.799999999999997</v>
      </c>
      <c r="S4355" t="s">
        <v>22</v>
      </c>
      <c r="T4355">
        <v>1</v>
      </c>
      <c r="U4355">
        <f t="shared" si="410"/>
        <v>5</v>
      </c>
      <c r="V4355">
        <f t="shared" si="411"/>
        <v>1</v>
      </c>
      <c r="W4355">
        <f t="shared" si="412"/>
        <v>2</v>
      </c>
      <c r="X4355" t="str">
        <f t="shared" si="413"/>
        <v>512</v>
      </c>
      <c r="Y4355" t="str">
        <f>IF(Table1[[#This Row],[RFM_Score]]="555","Champion", IF(AND(J4355&gt;=4,V4355&gt;=4),"Loyal", IF(U4355&lt;=2,"At Risk", IF(W4355&gt;=4,"Potential Loyalist","Others"))))</f>
        <v>Others</v>
      </c>
    </row>
    <row r="4356" spans="1:25">
      <c r="A4356" t="s">
        <v>9882</v>
      </c>
      <c r="B4356">
        <v>32</v>
      </c>
      <c r="C4356" t="s">
        <v>24</v>
      </c>
      <c r="D4356" t="s">
        <v>25</v>
      </c>
      <c r="E4356" s="6" t="s">
        <v>16426</v>
      </c>
      <c r="F4356" t="s">
        <v>37</v>
      </c>
      <c r="G4356">
        <v>3</v>
      </c>
      <c r="H4356">
        <v>1</v>
      </c>
      <c r="I4356">
        <v>45</v>
      </c>
      <c r="J4356">
        <v>3</v>
      </c>
      <c r="K4356">
        <v>122.23</v>
      </c>
      <c r="L4356" t="str">
        <f t="shared" si="408"/>
        <v/>
      </c>
      <c r="M4356">
        <v>3</v>
      </c>
      <c r="N4356" t="str">
        <f t="shared" si="409"/>
        <v/>
      </c>
      <c r="O4356">
        <v>61</v>
      </c>
      <c r="P4356" s="11">
        <v>0.33333333333333298</v>
      </c>
      <c r="Q4356" s="11">
        <v>6.6666666666666596E-2</v>
      </c>
      <c r="R4356" s="12">
        <v>40.743333333333297</v>
      </c>
      <c r="S4356" t="s">
        <v>22</v>
      </c>
      <c r="T4356">
        <v>0</v>
      </c>
      <c r="U4356">
        <f t="shared" si="410"/>
        <v>3</v>
      </c>
      <c r="V4356">
        <f t="shared" si="411"/>
        <v>1</v>
      </c>
      <c r="W4356">
        <f t="shared" si="412"/>
        <v>2</v>
      </c>
      <c r="X4356" t="str">
        <f t="shared" si="413"/>
        <v>312</v>
      </c>
      <c r="Y4356" t="str">
        <f>IF(Table1[[#This Row],[RFM_Score]]="555","Champion", IF(AND(J4356&gt;=4,V4356&gt;=4),"Loyal", IF(U4356&lt;=2,"At Risk", IF(W4356&gt;=4,"Potential Loyalist","Others"))))</f>
        <v>Others</v>
      </c>
    </row>
    <row r="4357" spans="1:25">
      <c r="A4357" t="s">
        <v>3059</v>
      </c>
      <c r="B4357">
        <v>30</v>
      </c>
      <c r="C4357" t="s">
        <v>24</v>
      </c>
      <c r="D4357" t="s">
        <v>29</v>
      </c>
      <c r="E4357" s="6" t="s">
        <v>16427</v>
      </c>
      <c r="F4357" t="s">
        <v>30</v>
      </c>
      <c r="G4357">
        <v>3</v>
      </c>
      <c r="H4357">
        <v>0</v>
      </c>
      <c r="I4357">
        <v>49</v>
      </c>
      <c r="J4357">
        <v>4</v>
      </c>
      <c r="K4357">
        <v>122.08</v>
      </c>
      <c r="L4357" t="str">
        <f t="shared" si="408"/>
        <v/>
      </c>
      <c r="M4357">
        <v>3</v>
      </c>
      <c r="N4357" t="str">
        <f t="shared" si="409"/>
        <v/>
      </c>
      <c r="O4357">
        <v>41</v>
      </c>
      <c r="P4357" s="11">
        <v>0</v>
      </c>
      <c r="Q4357" s="11">
        <v>8.16326530612244E-2</v>
      </c>
      <c r="R4357" s="12">
        <v>40.6933333333333</v>
      </c>
      <c r="S4357" t="s">
        <v>22</v>
      </c>
      <c r="T4357">
        <v>0</v>
      </c>
      <c r="U4357">
        <f t="shared" si="410"/>
        <v>3</v>
      </c>
      <c r="V4357">
        <f t="shared" si="411"/>
        <v>1</v>
      </c>
      <c r="W4357">
        <f t="shared" si="412"/>
        <v>2</v>
      </c>
      <c r="X4357" t="str">
        <f t="shared" si="413"/>
        <v>312</v>
      </c>
      <c r="Y4357" t="str">
        <f>IF(Table1[[#This Row],[RFM_Score]]="555","Champion", IF(AND(J4357&gt;=4,V4357&gt;=4),"Loyal", IF(U4357&lt;=2,"At Risk", IF(W4357&gt;=4,"Potential Loyalist","Others"))))</f>
        <v>Others</v>
      </c>
    </row>
    <row r="4358" spans="1:25">
      <c r="A4358" t="s">
        <v>5059</v>
      </c>
      <c r="B4358">
        <v>32</v>
      </c>
      <c r="C4358" t="s">
        <v>24</v>
      </c>
      <c r="D4358" t="s">
        <v>25</v>
      </c>
      <c r="E4358" s="6" t="s">
        <v>16428</v>
      </c>
      <c r="F4358" t="s">
        <v>21</v>
      </c>
      <c r="G4358">
        <v>4</v>
      </c>
      <c r="H4358">
        <v>2</v>
      </c>
      <c r="I4358">
        <v>50</v>
      </c>
      <c r="J4358">
        <v>1</v>
      </c>
      <c r="K4358">
        <v>122</v>
      </c>
      <c r="L4358" t="str">
        <f t="shared" si="408"/>
        <v/>
      </c>
      <c r="M4358">
        <v>3</v>
      </c>
      <c r="N4358" t="str">
        <f t="shared" si="409"/>
        <v/>
      </c>
      <c r="O4358">
        <v>11</v>
      </c>
      <c r="P4358" s="11">
        <v>0.5</v>
      </c>
      <c r="Q4358" s="11">
        <v>0.02</v>
      </c>
      <c r="R4358" s="12">
        <v>40.6666666666666</v>
      </c>
      <c r="S4358" t="s">
        <v>22</v>
      </c>
      <c r="T4358">
        <v>0</v>
      </c>
      <c r="U4358">
        <f t="shared" si="410"/>
        <v>5</v>
      </c>
      <c r="V4358">
        <f t="shared" si="411"/>
        <v>1</v>
      </c>
      <c r="W4358">
        <f t="shared" si="412"/>
        <v>2</v>
      </c>
      <c r="X4358" t="str">
        <f t="shared" si="413"/>
        <v>512</v>
      </c>
      <c r="Y4358" t="str">
        <f>IF(Table1[[#This Row],[RFM_Score]]="555","Champion", IF(AND(J4358&gt;=4,V4358&gt;=4),"Loyal", IF(U4358&lt;=2,"At Risk", IF(W4358&gt;=4,"Potential Loyalist","Others"))))</f>
        <v>Others</v>
      </c>
    </row>
    <row r="4359" spans="1:25">
      <c r="A4359" t="s">
        <v>11701</v>
      </c>
      <c r="B4359">
        <v>36</v>
      </c>
      <c r="C4359" t="s">
        <v>24</v>
      </c>
      <c r="D4359" t="s">
        <v>49</v>
      </c>
      <c r="E4359" s="6" t="s">
        <v>16429</v>
      </c>
      <c r="F4359" t="s">
        <v>62</v>
      </c>
      <c r="G4359">
        <v>2</v>
      </c>
      <c r="H4359">
        <v>1</v>
      </c>
      <c r="I4359">
        <v>39</v>
      </c>
      <c r="J4359">
        <v>3</v>
      </c>
      <c r="K4359">
        <v>122</v>
      </c>
      <c r="L4359" t="str">
        <f t="shared" si="408"/>
        <v/>
      </c>
      <c r="M4359">
        <v>3</v>
      </c>
      <c r="N4359" t="str">
        <f t="shared" si="409"/>
        <v/>
      </c>
      <c r="O4359">
        <v>15</v>
      </c>
      <c r="P4359" s="11">
        <v>0.5</v>
      </c>
      <c r="Q4359" s="11">
        <v>7.69230769230769E-2</v>
      </c>
      <c r="R4359" s="12">
        <v>40.6666666666666</v>
      </c>
      <c r="S4359" t="s">
        <v>22</v>
      </c>
      <c r="T4359">
        <v>0</v>
      </c>
      <c r="U4359">
        <f t="shared" si="410"/>
        <v>5</v>
      </c>
      <c r="V4359">
        <f t="shared" si="411"/>
        <v>1</v>
      </c>
      <c r="W4359">
        <f t="shared" si="412"/>
        <v>2</v>
      </c>
      <c r="X4359" t="str">
        <f t="shared" si="413"/>
        <v>512</v>
      </c>
      <c r="Y4359" t="str">
        <f>IF(Table1[[#This Row],[RFM_Score]]="555","Champion", IF(AND(J4359&gt;=4,V4359&gt;=4),"Loyal", IF(U4359&lt;=2,"At Risk", IF(W4359&gt;=4,"Potential Loyalist","Others"))))</f>
        <v>Others</v>
      </c>
    </row>
    <row r="4360" spans="1:25">
      <c r="A4360" t="s">
        <v>6823</v>
      </c>
      <c r="B4360">
        <v>46</v>
      </c>
      <c r="C4360" t="s">
        <v>24</v>
      </c>
      <c r="D4360" t="s">
        <v>25</v>
      </c>
      <c r="E4360" s="6" t="s">
        <v>16430</v>
      </c>
      <c r="F4360" t="s">
        <v>37</v>
      </c>
      <c r="G4360">
        <v>5</v>
      </c>
      <c r="H4360">
        <v>2</v>
      </c>
      <c r="I4360">
        <v>44</v>
      </c>
      <c r="J4360">
        <v>2</v>
      </c>
      <c r="K4360">
        <v>121.86</v>
      </c>
      <c r="L4360" t="str">
        <f t="shared" si="408"/>
        <v/>
      </c>
      <c r="M4360">
        <v>3</v>
      </c>
      <c r="N4360" t="str">
        <f t="shared" si="409"/>
        <v/>
      </c>
      <c r="O4360">
        <v>39</v>
      </c>
      <c r="P4360" s="11">
        <v>0.4</v>
      </c>
      <c r="Q4360" s="11">
        <v>4.54545454545454E-2</v>
      </c>
      <c r="R4360" s="12">
        <v>40.619999999999997</v>
      </c>
      <c r="S4360" t="s">
        <v>22</v>
      </c>
      <c r="T4360">
        <v>0</v>
      </c>
      <c r="U4360">
        <f t="shared" si="410"/>
        <v>4</v>
      </c>
      <c r="V4360">
        <f t="shared" si="411"/>
        <v>1</v>
      </c>
      <c r="W4360">
        <f t="shared" si="412"/>
        <v>2</v>
      </c>
      <c r="X4360" t="str">
        <f t="shared" si="413"/>
        <v>412</v>
      </c>
      <c r="Y4360" t="str">
        <f>IF(Table1[[#This Row],[RFM_Score]]="555","Champion", IF(AND(J4360&gt;=4,V4360&gt;=4),"Loyal", IF(U4360&lt;=2,"At Risk", IF(W4360&gt;=4,"Potential Loyalist","Others"))))</f>
        <v>Others</v>
      </c>
    </row>
    <row r="4361" spans="1:25">
      <c r="A4361" t="s">
        <v>1481</v>
      </c>
      <c r="B4361">
        <v>39</v>
      </c>
      <c r="C4361" t="s">
        <v>24</v>
      </c>
      <c r="D4361" t="s">
        <v>29</v>
      </c>
      <c r="E4361" s="6" t="s">
        <v>16431</v>
      </c>
      <c r="F4361" t="s">
        <v>60</v>
      </c>
      <c r="G4361">
        <v>2</v>
      </c>
      <c r="H4361">
        <v>1</v>
      </c>
      <c r="I4361">
        <v>57</v>
      </c>
      <c r="J4361">
        <v>2</v>
      </c>
      <c r="K4361">
        <v>121.78</v>
      </c>
      <c r="L4361" t="str">
        <f t="shared" si="408"/>
        <v/>
      </c>
      <c r="M4361">
        <v>3</v>
      </c>
      <c r="N4361" t="str">
        <f t="shared" si="409"/>
        <v/>
      </c>
      <c r="O4361">
        <v>60</v>
      </c>
      <c r="P4361" s="11">
        <v>0.5</v>
      </c>
      <c r="Q4361" s="11">
        <v>3.5087719298245598E-2</v>
      </c>
      <c r="R4361" s="12">
        <v>40.593333333333298</v>
      </c>
      <c r="S4361" t="s">
        <v>22</v>
      </c>
      <c r="T4361">
        <v>1</v>
      </c>
      <c r="U4361">
        <f t="shared" si="410"/>
        <v>3</v>
      </c>
      <c r="V4361">
        <f t="shared" si="411"/>
        <v>1</v>
      </c>
      <c r="W4361">
        <f t="shared" si="412"/>
        <v>2</v>
      </c>
      <c r="X4361" t="str">
        <f t="shared" si="413"/>
        <v>312</v>
      </c>
      <c r="Y4361" t="str">
        <f>IF(Table1[[#This Row],[RFM_Score]]="555","Champion", IF(AND(J4361&gt;=4,V4361&gt;=4),"Loyal", IF(U4361&lt;=2,"At Risk", IF(W4361&gt;=4,"Potential Loyalist","Others"))))</f>
        <v>Others</v>
      </c>
    </row>
    <row r="4362" spans="1:25">
      <c r="A4362" t="s">
        <v>8901</v>
      </c>
      <c r="B4362">
        <v>40</v>
      </c>
      <c r="C4362" t="s">
        <v>24</v>
      </c>
      <c r="D4362" t="s">
        <v>25</v>
      </c>
      <c r="E4362" s="6" t="s">
        <v>16432</v>
      </c>
      <c r="F4362" t="s">
        <v>37</v>
      </c>
      <c r="G4362">
        <v>4</v>
      </c>
      <c r="H4362">
        <v>1</v>
      </c>
      <c r="I4362">
        <v>60</v>
      </c>
      <c r="J4362">
        <v>3</v>
      </c>
      <c r="K4362">
        <v>121.67</v>
      </c>
      <c r="L4362" t="str">
        <f t="shared" si="408"/>
        <v/>
      </c>
      <c r="M4362">
        <v>3</v>
      </c>
      <c r="N4362" t="str">
        <f t="shared" si="409"/>
        <v/>
      </c>
      <c r="O4362">
        <v>15</v>
      </c>
      <c r="P4362" s="11">
        <v>0.25</v>
      </c>
      <c r="Q4362" s="11">
        <v>0.05</v>
      </c>
      <c r="R4362" s="12">
        <v>40.556666666666601</v>
      </c>
      <c r="S4362" t="s">
        <v>22</v>
      </c>
      <c r="T4362">
        <v>0</v>
      </c>
      <c r="U4362">
        <f t="shared" si="410"/>
        <v>5</v>
      </c>
      <c r="V4362">
        <f t="shared" si="411"/>
        <v>1</v>
      </c>
      <c r="W4362">
        <f t="shared" si="412"/>
        <v>2</v>
      </c>
      <c r="X4362" t="str">
        <f t="shared" si="413"/>
        <v>512</v>
      </c>
      <c r="Y4362" t="str">
        <f>IF(Table1[[#This Row],[RFM_Score]]="555","Champion", IF(AND(J4362&gt;=4,V4362&gt;=4),"Loyal", IF(U4362&lt;=2,"At Risk", IF(W4362&gt;=4,"Potential Loyalist","Others"))))</f>
        <v>Others</v>
      </c>
    </row>
    <row r="4363" spans="1:25">
      <c r="A4363" t="s">
        <v>2374</v>
      </c>
      <c r="B4363">
        <v>35</v>
      </c>
      <c r="C4363" t="s">
        <v>19</v>
      </c>
      <c r="D4363" t="s">
        <v>41</v>
      </c>
      <c r="E4363" s="6" t="s">
        <v>16433</v>
      </c>
      <c r="F4363" t="s">
        <v>37</v>
      </c>
      <c r="G4363">
        <v>3</v>
      </c>
      <c r="H4363">
        <v>0</v>
      </c>
      <c r="I4363">
        <v>48</v>
      </c>
      <c r="J4363">
        <v>6</v>
      </c>
      <c r="K4363">
        <v>121.63</v>
      </c>
      <c r="L4363" t="str">
        <f t="shared" si="408"/>
        <v/>
      </c>
      <c r="M4363">
        <v>3</v>
      </c>
      <c r="N4363" t="str">
        <f t="shared" si="409"/>
        <v/>
      </c>
      <c r="O4363">
        <v>27</v>
      </c>
      <c r="P4363" s="11">
        <v>0</v>
      </c>
      <c r="Q4363" s="11">
        <v>0.125</v>
      </c>
      <c r="R4363" s="12">
        <v>40.543333333333301</v>
      </c>
      <c r="S4363" t="s">
        <v>22</v>
      </c>
      <c r="T4363">
        <v>1</v>
      </c>
      <c r="U4363">
        <f t="shared" si="410"/>
        <v>4</v>
      </c>
      <c r="V4363">
        <f t="shared" si="411"/>
        <v>1</v>
      </c>
      <c r="W4363">
        <f t="shared" si="412"/>
        <v>2</v>
      </c>
      <c r="X4363" t="str">
        <f t="shared" si="413"/>
        <v>412</v>
      </c>
      <c r="Y4363" t="str">
        <f>IF(Table1[[#This Row],[RFM_Score]]="555","Champion", IF(AND(J4363&gt;=4,V4363&gt;=4),"Loyal", IF(U4363&lt;=2,"At Risk", IF(W4363&gt;=4,"Potential Loyalist","Others"))))</f>
        <v>Others</v>
      </c>
    </row>
    <row r="4364" spans="1:25">
      <c r="A4364" t="s">
        <v>4821</v>
      </c>
      <c r="B4364">
        <v>68</v>
      </c>
      <c r="C4364" t="s">
        <v>19</v>
      </c>
      <c r="D4364" t="s">
        <v>25</v>
      </c>
      <c r="E4364" s="6" t="s">
        <v>16434</v>
      </c>
      <c r="F4364" t="s">
        <v>21</v>
      </c>
      <c r="G4364">
        <v>1</v>
      </c>
      <c r="H4364">
        <v>0</v>
      </c>
      <c r="I4364">
        <v>39</v>
      </c>
      <c r="J4364">
        <v>3</v>
      </c>
      <c r="K4364">
        <v>121.38</v>
      </c>
      <c r="L4364" t="str">
        <f t="shared" si="408"/>
        <v/>
      </c>
      <c r="M4364">
        <v>3</v>
      </c>
      <c r="N4364" t="str">
        <f t="shared" si="409"/>
        <v/>
      </c>
      <c r="O4364">
        <v>48</v>
      </c>
      <c r="P4364" s="11">
        <v>0</v>
      </c>
      <c r="Q4364" s="11">
        <v>7.69230769230769E-2</v>
      </c>
      <c r="R4364" s="12">
        <v>40.46</v>
      </c>
      <c r="S4364" t="s">
        <v>22</v>
      </c>
      <c r="T4364">
        <v>0</v>
      </c>
      <c r="U4364">
        <f t="shared" si="410"/>
        <v>3</v>
      </c>
      <c r="V4364">
        <f t="shared" si="411"/>
        <v>1</v>
      </c>
      <c r="W4364">
        <f t="shared" si="412"/>
        <v>2</v>
      </c>
      <c r="X4364" t="str">
        <f t="shared" si="413"/>
        <v>312</v>
      </c>
      <c r="Y4364" t="str">
        <f>IF(Table1[[#This Row],[RFM_Score]]="555","Champion", IF(AND(J4364&gt;=4,V4364&gt;=4),"Loyal", IF(U4364&lt;=2,"At Risk", IF(W4364&gt;=4,"Potential Loyalist","Others"))))</f>
        <v>Others</v>
      </c>
    </row>
    <row r="4365" spans="1:25">
      <c r="A4365" t="s">
        <v>6805</v>
      </c>
      <c r="B4365">
        <v>54</v>
      </c>
      <c r="C4365" t="s">
        <v>24</v>
      </c>
      <c r="D4365" t="s">
        <v>25</v>
      </c>
      <c r="E4365" s="6" t="s">
        <v>16435</v>
      </c>
      <c r="F4365" t="s">
        <v>21</v>
      </c>
      <c r="G4365">
        <v>3</v>
      </c>
      <c r="H4365">
        <v>1</v>
      </c>
      <c r="I4365">
        <v>62</v>
      </c>
      <c r="J4365">
        <v>6</v>
      </c>
      <c r="K4365">
        <v>121.29</v>
      </c>
      <c r="L4365" t="str">
        <f t="shared" si="408"/>
        <v/>
      </c>
      <c r="M4365">
        <v>3</v>
      </c>
      <c r="N4365" t="str">
        <f t="shared" si="409"/>
        <v/>
      </c>
      <c r="O4365">
        <v>25</v>
      </c>
      <c r="P4365" s="11">
        <v>0.33333333333333298</v>
      </c>
      <c r="Q4365" s="11">
        <v>9.6774193548387094E-2</v>
      </c>
      <c r="R4365" s="12">
        <v>40.43</v>
      </c>
      <c r="S4365" t="s">
        <v>22</v>
      </c>
      <c r="T4365">
        <v>0</v>
      </c>
      <c r="U4365">
        <f t="shared" si="410"/>
        <v>4</v>
      </c>
      <c r="V4365">
        <f t="shared" si="411"/>
        <v>1</v>
      </c>
      <c r="W4365">
        <f t="shared" si="412"/>
        <v>2</v>
      </c>
      <c r="X4365" t="str">
        <f t="shared" si="413"/>
        <v>412</v>
      </c>
      <c r="Y4365" t="str">
        <f>IF(Table1[[#This Row],[RFM_Score]]="555","Champion", IF(AND(J4365&gt;=4,V4365&gt;=4),"Loyal", IF(U4365&lt;=2,"At Risk", IF(W4365&gt;=4,"Potential Loyalist","Others"))))</f>
        <v>Others</v>
      </c>
    </row>
    <row r="4366" spans="1:25">
      <c r="A4366" t="s">
        <v>7768</v>
      </c>
      <c r="B4366">
        <v>37</v>
      </c>
      <c r="C4366" t="s">
        <v>24</v>
      </c>
      <c r="D4366" t="s">
        <v>49</v>
      </c>
      <c r="E4366" s="6" t="s">
        <v>16436</v>
      </c>
      <c r="F4366" t="s">
        <v>37</v>
      </c>
      <c r="G4366">
        <v>4</v>
      </c>
      <c r="H4366">
        <v>2</v>
      </c>
      <c r="I4366">
        <v>55</v>
      </c>
      <c r="J4366">
        <v>1</v>
      </c>
      <c r="K4366">
        <v>121.04</v>
      </c>
      <c r="L4366" t="str">
        <f t="shared" si="408"/>
        <v/>
      </c>
      <c r="M4366">
        <v>3</v>
      </c>
      <c r="N4366" t="str">
        <f t="shared" si="409"/>
        <v/>
      </c>
      <c r="O4366">
        <v>9</v>
      </c>
      <c r="P4366" s="11">
        <v>0.5</v>
      </c>
      <c r="Q4366" s="11">
        <v>1.8181818181818101E-2</v>
      </c>
      <c r="R4366" s="12">
        <v>40.3466666666666</v>
      </c>
      <c r="S4366" t="s">
        <v>22</v>
      </c>
      <c r="T4366">
        <v>0</v>
      </c>
      <c r="U4366">
        <f t="shared" si="410"/>
        <v>5</v>
      </c>
      <c r="V4366">
        <f t="shared" si="411"/>
        <v>1</v>
      </c>
      <c r="W4366">
        <f t="shared" si="412"/>
        <v>2</v>
      </c>
      <c r="X4366" t="str">
        <f t="shared" si="413"/>
        <v>512</v>
      </c>
      <c r="Y4366" t="str">
        <f>IF(Table1[[#This Row],[RFM_Score]]="555","Champion", IF(AND(J4366&gt;=4,V4366&gt;=4),"Loyal", IF(U4366&lt;=2,"At Risk", IF(W4366&gt;=4,"Potential Loyalist","Others"))))</f>
        <v>Others</v>
      </c>
    </row>
    <row r="4367" spans="1:25">
      <c r="A4367" t="s">
        <v>7485</v>
      </c>
      <c r="B4367">
        <v>49</v>
      </c>
      <c r="C4367" t="s">
        <v>19</v>
      </c>
      <c r="D4367" t="s">
        <v>46</v>
      </c>
      <c r="E4367" s="6" t="s">
        <v>16437</v>
      </c>
      <c r="F4367" t="s">
        <v>26</v>
      </c>
      <c r="G4367">
        <v>4</v>
      </c>
      <c r="H4367">
        <v>2</v>
      </c>
      <c r="I4367">
        <v>48</v>
      </c>
      <c r="J4367">
        <v>2</v>
      </c>
      <c r="K4367">
        <v>121.03</v>
      </c>
      <c r="L4367" t="str">
        <f t="shared" si="408"/>
        <v/>
      </c>
      <c r="M4367">
        <v>3</v>
      </c>
      <c r="N4367" t="str">
        <f t="shared" si="409"/>
        <v/>
      </c>
      <c r="O4367">
        <v>8</v>
      </c>
      <c r="P4367" s="11">
        <v>0.5</v>
      </c>
      <c r="Q4367" s="11">
        <v>4.1666666666666602E-2</v>
      </c>
      <c r="R4367" s="12">
        <v>40.343333333333298</v>
      </c>
      <c r="S4367" t="s">
        <v>22</v>
      </c>
      <c r="T4367">
        <v>0</v>
      </c>
      <c r="U4367">
        <f t="shared" si="410"/>
        <v>5</v>
      </c>
      <c r="V4367">
        <f t="shared" si="411"/>
        <v>1</v>
      </c>
      <c r="W4367">
        <f t="shared" si="412"/>
        <v>2</v>
      </c>
      <c r="X4367" t="str">
        <f t="shared" si="413"/>
        <v>512</v>
      </c>
      <c r="Y4367" t="str">
        <f>IF(Table1[[#This Row],[RFM_Score]]="555","Champion", IF(AND(J4367&gt;=4,V4367&gt;=4),"Loyal", IF(U4367&lt;=2,"At Risk", IF(W4367&gt;=4,"Potential Loyalist","Others"))))</f>
        <v>Others</v>
      </c>
    </row>
    <row r="4368" spans="1:25">
      <c r="A4368" t="s">
        <v>2392</v>
      </c>
      <c r="B4368">
        <v>38</v>
      </c>
      <c r="C4368" t="s">
        <v>24</v>
      </c>
      <c r="D4368" t="s">
        <v>46</v>
      </c>
      <c r="E4368" s="6" t="s">
        <v>16438</v>
      </c>
      <c r="F4368" t="s">
        <v>21</v>
      </c>
      <c r="G4368">
        <v>1</v>
      </c>
      <c r="H4368">
        <v>1</v>
      </c>
      <c r="I4368">
        <v>44</v>
      </c>
      <c r="J4368">
        <v>2</v>
      </c>
      <c r="K4368">
        <v>120.9</v>
      </c>
      <c r="L4368" t="str">
        <f t="shared" si="408"/>
        <v/>
      </c>
      <c r="M4368">
        <v>3</v>
      </c>
      <c r="N4368" t="str">
        <f t="shared" si="409"/>
        <v/>
      </c>
      <c r="O4368">
        <v>3</v>
      </c>
      <c r="P4368" s="11">
        <v>1</v>
      </c>
      <c r="Q4368" s="11">
        <v>4.54545454545454E-2</v>
      </c>
      <c r="R4368" s="12">
        <v>40.299999999999997</v>
      </c>
      <c r="S4368" t="s">
        <v>22</v>
      </c>
      <c r="T4368">
        <v>0</v>
      </c>
      <c r="U4368">
        <f t="shared" si="410"/>
        <v>5</v>
      </c>
      <c r="V4368">
        <f t="shared" si="411"/>
        <v>1</v>
      </c>
      <c r="W4368">
        <f t="shared" si="412"/>
        <v>2</v>
      </c>
      <c r="X4368" t="str">
        <f t="shared" si="413"/>
        <v>512</v>
      </c>
      <c r="Y4368" t="str">
        <f>IF(Table1[[#This Row],[RFM_Score]]="555","Champion", IF(AND(J4368&gt;=4,V4368&gt;=4),"Loyal", IF(U4368&lt;=2,"At Risk", IF(W4368&gt;=4,"Potential Loyalist","Others"))))</f>
        <v>Others</v>
      </c>
    </row>
    <row r="4369" spans="1:25">
      <c r="A4369" t="s">
        <v>2903</v>
      </c>
      <c r="B4369">
        <v>24</v>
      </c>
      <c r="C4369" t="s">
        <v>19</v>
      </c>
      <c r="D4369" t="s">
        <v>25</v>
      </c>
      <c r="E4369" s="6" t="s">
        <v>16439</v>
      </c>
      <c r="F4369" t="s">
        <v>21</v>
      </c>
      <c r="G4369">
        <v>1</v>
      </c>
      <c r="H4369">
        <v>0</v>
      </c>
      <c r="I4369">
        <v>51</v>
      </c>
      <c r="J4369">
        <v>1</v>
      </c>
      <c r="K4369">
        <v>120.55</v>
      </c>
      <c r="L4369" t="str">
        <f t="shared" si="408"/>
        <v/>
      </c>
      <c r="M4369">
        <v>3</v>
      </c>
      <c r="N4369" t="str">
        <f t="shared" si="409"/>
        <v/>
      </c>
      <c r="O4369">
        <v>40</v>
      </c>
      <c r="P4369" s="11">
        <v>0</v>
      </c>
      <c r="Q4369" s="11">
        <v>1.9607843137254902E-2</v>
      </c>
      <c r="R4369" s="12">
        <v>40.183333333333302</v>
      </c>
      <c r="S4369" t="s">
        <v>22</v>
      </c>
      <c r="T4369">
        <v>0</v>
      </c>
      <c r="U4369">
        <f t="shared" si="410"/>
        <v>4</v>
      </c>
      <c r="V4369">
        <f t="shared" si="411"/>
        <v>1</v>
      </c>
      <c r="W4369">
        <f t="shared" si="412"/>
        <v>2</v>
      </c>
      <c r="X4369" t="str">
        <f t="shared" si="413"/>
        <v>412</v>
      </c>
      <c r="Y4369" t="str">
        <f>IF(Table1[[#This Row],[RFM_Score]]="555","Champion", IF(AND(J4369&gt;=4,V4369&gt;=4),"Loyal", IF(U4369&lt;=2,"At Risk", IF(W4369&gt;=4,"Potential Loyalist","Others"))))</f>
        <v>Others</v>
      </c>
    </row>
    <row r="4370" spans="1:25">
      <c r="A4370" t="s">
        <v>5731</v>
      </c>
      <c r="B4370">
        <v>55</v>
      </c>
      <c r="C4370" t="s">
        <v>24</v>
      </c>
      <c r="D4370" t="s">
        <v>41</v>
      </c>
      <c r="E4370" s="6" t="s">
        <v>16440</v>
      </c>
      <c r="F4370" t="s">
        <v>30</v>
      </c>
      <c r="G4370">
        <v>4</v>
      </c>
      <c r="H4370">
        <v>0</v>
      </c>
      <c r="I4370">
        <v>60</v>
      </c>
      <c r="J4370">
        <v>3</v>
      </c>
      <c r="K4370">
        <v>120.52</v>
      </c>
      <c r="L4370" t="str">
        <f t="shared" si="408"/>
        <v/>
      </c>
      <c r="M4370">
        <v>3</v>
      </c>
      <c r="N4370" t="str">
        <f t="shared" si="409"/>
        <v/>
      </c>
      <c r="O4370">
        <v>6</v>
      </c>
      <c r="P4370" s="11">
        <v>0</v>
      </c>
      <c r="Q4370" s="11">
        <v>0.05</v>
      </c>
      <c r="R4370" s="12">
        <v>40.173333333333296</v>
      </c>
      <c r="S4370" t="s">
        <v>22</v>
      </c>
      <c r="T4370">
        <v>0</v>
      </c>
      <c r="U4370">
        <f t="shared" si="410"/>
        <v>5</v>
      </c>
      <c r="V4370">
        <f t="shared" si="411"/>
        <v>1</v>
      </c>
      <c r="W4370">
        <f t="shared" si="412"/>
        <v>2</v>
      </c>
      <c r="X4370" t="str">
        <f t="shared" si="413"/>
        <v>512</v>
      </c>
      <c r="Y4370" t="str">
        <f>IF(Table1[[#This Row],[RFM_Score]]="555","Champion", IF(AND(J4370&gt;=4,V4370&gt;=4),"Loyal", IF(U4370&lt;=2,"At Risk", IF(W4370&gt;=4,"Potential Loyalist","Others"))))</f>
        <v>Others</v>
      </c>
    </row>
    <row r="4371" spans="1:25">
      <c r="A4371" t="s">
        <v>4678</v>
      </c>
      <c r="B4371">
        <v>36</v>
      </c>
      <c r="C4371" t="s">
        <v>19</v>
      </c>
      <c r="D4371" t="s">
        <v>25</v>
      </c>
      <c r="E4371" s="6" t="s">
        <v>16441</v>
      </c>
      <c r="F4371" t="s">
        <v>26</v>
      </c>
      <c r="G4371">
        <v>2</v>
      </c>
      <c r="H4371">
        <v>1</v>
      </c>
      <c r="I4371">
        <v>47</v>
      </c>
      <c r="J4371">
        <v>1</v>
      </c>
      <c r="K4371">
        <v>120.34</v>
      </c>
      <c r="L4371" t="str">
        <f t="shared" si="408"/>
        <v/>
      </c>
      <c r="M4371">
        <v>3</v>
      </c>
      <c r="N4371" t="str">
        <f t="shared" si="409"/>
        <v/>
      </c>
      <c r="O4371">
        <v>2</v>
      </c>
      <c r="P4371" s="11">
        <v>0.5</v>
      </c>
      <c r="Q4371" s="11">
        <v>2.1276595744680799E-2</v>
      </c>
      <c r="R4371" s="12">
        <v>40.113333333333301</v>
      </c>
      <c r="S4371" t="s">
        <v>22</v>
      </c>
      <c r="T4371">
        <v>0</v>
      </c>
      <c r="U4371">
        <f t="shared" si="410"/>
        <v>5</v>
      </c>
      <c r="V4371">
        <f t="shared" si="411"/>
        <v>1</v>
      </c>
      <c r="W4371">
        <f t="shared" si="412"/>
        <v>2</v>
      </c>
      <c r="X4371" t="str">
        <f t="shared" si="413"/>
        <v>512</v>
      </c>
      <c r="Y4371" t="str">
        <f>IF(Table1[[#This Row],[RFM_Score]]="555","Champion", IF(AND(J4371&gt;=4,V4371&gt;=4),"Loyal", IF(U4371&lt;=2,"At Risk", IF(W4371&gt;=4,"Potential Loyalist","Others"))))</f>
        <v>Others</v>
      </c>
    </row>
    <row r="4372" spans="1:25">
      <c r="A4372" t="s">
        <v>569</v>
      </c>
      <c r="B4372">
        <v>34</v>
      </c>
      <c r="C4372" t="s">
        <v>24</v>
      </c>
      <c r="D4372" t="s">
        <v>25</v>
      </c>
      <c r="E4372" s="6" t="s">
        <v>16442</v>
      </c>
      <c r="F4372" t="s">
        <v>26</v>
      </c>
      <c r="G4372">
        <v>1</v>
      </c>
      <c r="H4372">
        <v>0</v>
      </c>
      <c r="I4372">
        <v>35</v>
      </c>
      <c r="J4372">
        <v>3</v>
      </c>
      <c r="K4372">
        <v>120.13</v>
      </c>
      <c r="L4372" t="str">
        <f t="shared" si="408"/>
        <v/>
      </c>
      <c r="M4372">
        <v>3</v>
      </c>
      <c r="N4372" t="str">
        <f t="shared" si="409"/>
        <v/>
      </c>
      <c r="O4372">
        <v>107</v>
      </c>
      <c r="P4372" s="11">
        <v>0</v>
      </c>
      <c r="Q4372" s="11">
        <v>8.5714285714285701E-2</v>
      </c>
      <c r="R4372" s="12">
        <v>40.043333333333301</v>
      </c>
      <c r="S4372" t="s">
        <v>22</v>
      </c>
      <c r="T4372">
        <v>1</v>
      </c>
      <c r="U4372">
        <f t="shared" si="410"/>
        <v>1</v>
      </c>
      <c r="V4372">
        <f t="shared" si="411"/>
        <v>1</v>
      </c>
      <c r="W4372">
        <f t="shared" si="412"/>
        <v>2</v>
      </c>
      <c r="X4372" t="str">
        <f t="shared" si="413"/>
        <v>112</v>
      </c>
      <c r="Y4372" t="str">
        <f>IF(Table1[[#This Row],[RFM_Score]]="555","Champion", IF(AND(J4372&gt;=4,V4372&gt;=4),"Loyal", IF(U4372&lt;=2,"At Risk", IF(W4372&gt;=4,"Potential Loyalist","Others"))))</f>
        <v>At Risk</v>
      </c>
    </row>
    <row r="4373" spans="1:25">
      <c r="A4373" t="s">
        <v>1706</v>
      </c>
      <c r="B4373">
        <v>41</v>
      </c>
      <c r="C4373" t="s">
        <v>24</v>
      </c>
      <c r="D4373" t="s">
        <v>41</v>
      </c>
      <c r="E4373" s="6" t="s">
        <v>16443</v>
      </c>
      <c r="F4373" t="s">
        <v>26</v>
      </c>
      <c r="G4373">
        <v>2</v>
      </c>
      <c r="H4373">
        <v>2</v>
      </c>
      <c r="I4373">
        <v>60</v>
      </c>
      <c r="J4373">
        <v>3</v>
      </c>
      <c r="K4373">
        <v>120.1</v>
      </c>
      <c r="L4373" t="str">
        <f t="shared" si="408"/>
        <v/>
      </c>
      <c r="M4373">
        <v>3</v>
      </c>
      <c r="N4373" t="str">
        <f t="shared" si="409"/>
        <v/>
      </c>
      <c r="O4373">
        <v>39</v>
      </c>
      <c r="P4373" s="11">
        <v>1</v>
      </c>
      <c r="Q4373" s="11">
        <v>0.05</v>
      </c>
      <c r="R4373" s="12">
        <v>40.033333333333303</v>
      </c>
      <c r="S4373" t="s">
        <v>22</v>
      </c>
      <c r="T4373">
        <v>0</v>
      </c>
      <c r="U4373">
        <f t="shared" si="410"/>
        <v>4</v>
      </c>
      <c r="V4373">
        <f t="shared" si="411"/>
        <v>1</v>
      </c>
      <c r="W4373">
        <f t="shared" si="412"/>
        <v>2</v>
      </c>
      <c r="X4373" t="str">
        <f t="shared" si="413"/>
        <v>412</v>
      </c>
      <c r="Y4373" t="str">
        <f>IF(Table1[[#This Row],[RFM_Score]]="555","Champion", IF(AND(J4373&gt;=4,V4373&gt;=4),"Loyal", IF(U4373&lt;=2,"At Risk", IF(W4373&gt;=4,"Potential Loyalist","Others"))))</f>
        <v>Others</v>
      </c>
    </row>
    <row r="4374" spans="1:25">
      <c r="A4374" t="s">
        <v>6839</v>
      </c>
      <c r="B4374">
        <v>18</v>
      </c>
      <c r="C4374" t="s">
        <v>19</v>
      </c>
      <c r="D4374" t="s">
        <v>25</v>
      </c>
      <c r="E4374" s="6" t="s">
        <v>16444</v>
      </c>
      <c r="F4374" t="s">
        <v>37</v>
      </c>
      <c r="G4374">
        <v>4</v>
      </c>
      <c r="H4374">
        <v>1</v>
      </c>
      <c r="I4374">
        <v>51</v>
      </c>
      <c r="J4374">
        <v>4</v>
      </c>
      <c r="K4374">
        <v>120.09</v>
      </c>
      <c r="L4374" t="str">
        <f t="shared" si="408"/>
        <v/>
      </c>
      <c r="M4374">
        <v>3</v>
      </c>
      <c r="N4374" t="str">
        <f t="shared" si="409"/>
        <v/>
      </c>
      <c r="O4374">
        <v>31</v>
      </c>
      <c r="P4374" s="11">
        <v>0.25</v>
      </c>
      <c r="Q4374" s="11">
        <v>7.8431372549019607E-2</v>
      </c>
      <c r="R4374" s="12">
        <v>40.03</v>
      </c>
      <c r="S4374" t="s">
        <v>22</v>
      </c>
      <c r="T4374">
        <v>0</v>
      </c>
      <c r="U4374">
        <f t="shared" si="410"/>
        <v>4</v>
      </c>
      <c r="V4374">
        <f t="shared" si="411"/>
        <v>1</v>
      </c>
      <c r="W4374">
        <f t="shared" si="412"/>
        <v>2</v>
      </c>
      <c r="X4374" t="str">
        <f t="shared" si="413"/>
        <v>412</v>
      </c>
      <c r="Y4374" t="str">
        <f>IF(Table1[[#This Row],[RFM_Score]]="555","Champion", IF(AND(J4374&gt;=4,V4374&gt;=4),"Loyal", IF(U4374&lt;=2,"At Risk", IF(W4374&gt;=4,"Potential Loyalist","Others"))))</f>
        <v>Others</v>
      </c>
    </row>
    <row r="4375" spans="1:25">
      <c r="A4375" t="s">
        <v>6751</v>
      </c>
      <c r="B4375">
        <v>18</v>
      </c>
      <c r="C4375" t="s">
        <v>24</v>
      </c>
      <c r="D4375" t="s">
        <v>41</v>
      </c>
      <c r="E4375" s="6" t="s">
        <v>16445</v>
      </c>
      <c r="F4375" t="s">
        <v>62</v>
      </c>
      <c r="G4375">
        <v>4</v>
      </c>
      <c r="H4375">
        <v>2</v>
      </c>
      <c r="I4375">
        <v>51</v>
      </c>
      <c r="J4375">
        <v>1</v>
      </c>
      <c r="K4375">
        <v>120.01</v>
      </c>
      <c r="L4375" t="str">
        <f t="shared" si="408"/>
        <v/>
      </c>
      <c r="M4375">
        <v>3</v>
      </c>
      <c r="N4375" t="str">
        <f t="shared" si="409"/>
        <v/>
      </c>
      <c r="O4375">
        <v>6</v>
      </c>
      <c r="P4375" s="11">
        <v>0.5</v>
      </c>
      <c r="Q4375" s="11">
        <v>1.9607843137254902E-2</v>
      </c>
      <c r="R4375" s="12">
        <v>40.003333333333302</v>
      </c>
      <c r="S4375" t="s">
        <v>22</v>
      </c>
      <c r="T4375">
        <v>0</v>
      </c>
      <c r="U4375">
        <f t="shared" si="410"/>
        <v>5</v>
      </c>
      <c r="V4375">
        <f t="shared" si="411"/>
        <v>1</v>
      </c>
      <c r="W4375">
        <f t="shared" si="412"/>
        <v>2</v>
      </c>
      <c r="X4375" t="str">
        <f t="shared" si="413"/>
        <v>512</v>
      </c>
      <c r="Y4375" t="str">
        <f>IF(Table1[[#This Row],[RFM_Score]]="555","Champion", IF(AND(J4375&gt;=4,V4375&gt;=4),"Loyal", IF(U4375&lt;=2,"At Risk", IF(W4375&gt;=4,"Potential Loyalist","Others"))))</f>
        <v>Others</v>
      </c>
    </row>
    <row r="4376" spans="1:25">
      <c r="A4376" t="s">
        <v>10629</v>
      </c>
      <c r="B4376">
        <v>34</v>
      </c>
      <c r="C4376" t="s">
        <v>19</v>
      </c>
      <c r="D4376" t="s">
        <v>25</v>
      </c>
      <c r="E4376" s="6" t="s">
        <v>16446</v>
      </c>
      <c r="F4376" t="s">
        <v>37</v>
      </c>
      <c r="G4376">
        <v>2</v>
      </c>
      <c r="H4376">
        <v>2</v>
      </c>
      <c r="I4376">
        <v>50</v>
      </c>
      <c r="J4376">
        <v>4</v>
      </c>
      <c r="K4376">
        <v>119.99</v>
      </c>
      <c r="L4376" t="str">
        <f t="shared" si="408"/>
        <v/>
      </c>
      <c r="M4376">
        <v>3</v>
      </c>
      <c r="N4376" t="str">
        <f t="shared" si="409"/>
        <v/>
      </c>
      <c r="O4376">
        <v>71</v>
      </c>
      <c r="P4376" s="11">
        <v>1</v>
      </c>
      <c r="Q4376" s="11">
        <v>0.08</v>
      </c>
      <c r="R4376" s="12">
        <v>39.996666666666599</v>
      </c>
      <c r="S4376" t="s">
        <v>22</v>
      </c>
      <c r="T4376">
        <v>0</v>
      </c>
      <c r="U4376">
        <f t="shared" si="410"/>
        <v>2</v>
      </c>
      <c r="V4376">
        <f t="shared" si="411"/>
        <v>1</v>
      </c>
      <c r="W4376">
        <f t="shared" si="412"/>
        <v>2</v>
      </c>
      <c r="X4376" t="str">
        <f t="shared" si="413"/>
        <v>212</v>
      </c>
      <c r="Y4376" t="str">
        <f>IF(Table1[[#This Row],[RFM_Score]]="555","Champion", IF(AND(J4376&gt;=4,V4376&gt;=4),"Loyal", IF(U4376&lt;=2,"At Risk", IF(W4376&gt;=4,"Potential Loyalist","Others"))))</f>
        <v>At Risk</v>
      </c>
    </row>
    <row r="4377" spans="1:25">
      <c r="A4377" t="s">
        <v>2328</v>
      </c>
      <c r="B4377">
        <v>46</v>
      </c>
      <c r="C4377" t="s">
        <v>24</v>
      </c>
      <c r="D4377" t="s">
        <v>41</v>
      </c>
      <c r="E4377" s="6" t="s">
        <v>16447</v>
      </c>
      <c r="F4377" t="s">
        <v>26</v>
      </c>
      <c r="G4377">
        <v>3</v>
      </c>
      <c r="H4377">
        <v>1</v>
      </c>
      <c r="I4377">
        <v>46</v>
      </c>
      <c r="J4377">
        <v>3</v>
      </c>
      <c r="K4377">
        <v>119.94</v>
      </c>
      <c r="L4377" t="str">
        <f t="shared" si="408"/>
        <v/>
      </c>
      <c r="M4377">
        <v>3</v>
      </c>
      <c r="N4377" t="str">
        <f t="shared" si="409"/>
        <v/>
      </c>
      <c r="O4377">
        <v>49</v>
      </c>
      <c r="P4377" s="11">
        <v>0.33333333333333298</v>
      </c>
      <c r="Q4377" s="11">
        <v>6.5217391304347797E-2</v>
      </c>
      <c r="R4377" s="12">
        <v>39.979999999999997</v>
      </c>
      <c r="S4377" t="s">
        <v>22</v>
      </c>
      <c r="T4377">
        <v>0</v>
      </c>
      <c r="U4377">
        <f t="shared" si="410"/>
        <v>3</v>
      </c>
      <c r="V4377">
        <f t="shared" si="411"/>
        <v>1</v>
      </c>
      <c r="W4377">
        <f t="shared" si="412"/>
        <v>2</v>
      </c>
      <c r="X4377" t="str">
        <f t="shared" si="413"/>
        <v>312</v>
      </c>
      <c r="Y4377" t="str">
        <f>IF(Table1[[#This Row],[RFM_Score]]="555","Champion", IF(AND(J4377&gt;=4,V4377&gt;=4),"Loyal", IF(U4377&lt;=2,"At Risk", IF(W4377&gt;=4,"Potential Loyalist","Others"))))</f>
        <v>Others</v>
      </c>
    </row>
    <row r="4378" spans="1:25">
      <c r="A4378" t="s">
        <v>8869</v>
      </c>
      <c r="B4378">
        <v>29</v>
      </c>
      <c r="C4378" t="s">
        <v>24</v>
      </c>
      <c r="D4378" t="s">
        <v>41</v>
      </c>
      <c r="E4378" s="6" t="s">
        <v>16448</v>
      </c>
      <c r="F4378" t="s">
        <v>21</v>
      </c>
      <c r="G4378">
        <v>7</v>
      </c>
      <c r="H4378">
        <v>1</v>
      </c>
      <c r="I4378">
        <v>54</v>
      </c>
      <c r="J4378">
        <v>3</v>
      </c>
      <c r="K4378">
        <v>119.87</v>
      </c>
      <c r="L4378" t="str">
        <f t="shared" si="408"/>
        <v/>
      </c>
      <c r="M4378">
        <v>3</v>
      </c>
      <c r="N4378" t="str">
        <f t="shared" si="409"/>
        <v/>
      </c>
      <c r="O4378">
        <v>2</v>
      </c>
      <c r="P4378" s="11">
        <v>0.14285714285714199</v>
      </c>
      <c r="Q4378" s="11">
        <v>5.5555555555555497E-2</v>
      </c>
      <c r="R4378" s="12">
        <v>39.956666666666599</v>
      </c>
      <c r="S4378" t="s">
        <v>22</v>
      </c>
      <c r="T4378">
        <v>0</v>
      </c>
      <c r="U4378">
        <f t="shared" si="410"/>
        <v>5</v>
      </c>
      <c r="V4378">
        <f t="shared" si="411"/>
        <v>1</v>
      </c>
      <c r="W4378">
        <f t="shared" si="412"/>
        <v>2</v>
      </c>
      <c r="X4378" t="str">
        <f t="shared" si="413"/>
        <v>512</v>
      </c>
      <c r="Y4378" t="str">
        <f>IF(Table1[[#This Row],[RFM_Score]]="555","Champion", IF(AND(J4378&gt;=4,V4378&gt;=4),"Loyal", IF(U4378&lt;=2,"At Risk", IF(W4378&gt;=4,"Potential Loyalist","Others"))))</f>
        <v>Others</v>
      </c>
    </row>
    <row r="4379" spans="1:25">
      <c r="A4379" t="s">
        <v>6917</v>
      </c>
      <c r="B4379">
        <v>37</v>
      </c>
      <c r="C4379" t="s">
        <v>24</v>
      </c>
      <c r="D4379" t="s">
        <v>20</v>
      </c>
      <c r="E4379" s="6" t="s">
        <v>16449</v>
      </c>
      <c r="F4379" t="s">
        <v>30</v>
      </c>
      <c r="G4379">
        <v>3</v>
      </c>
      <c r="H4379">
        <v>1</v>
      </c>
      <c r="I4379">
        <v>35</v>
      </c>
      <c r="J4379">
        <v>4</v>
      </c>
      <c r="K4379">
        <v>119.73</v>
      </c>
      <c r="L4379" t="str">
        <f t="shared" si="408"/>
        <v/>
      </c>
      <c r="M4379">
        <v>3</v>
      </c>
      <c r="N4379" t="str">
        <f t="shared" si="409"/>
        <v/>
      </c>
      <c r="O4379">
        <v>19</v>
      </c>
      <c r="P4379" s="11">
        <v>0.33333333333333298</v>
      </c>
      <c r="Q4379" s="11">
        <v>0.114285714285714</v>
      </c>
      <c r="R4379" s="12">
        <v>39.909999999999997</v>
      </c>
      <c r="S4379" t="s">
        <v>22</v>
      </c>
      <c r="T4379">
        <v>0</v>
      </c>
      <c r="U4379">
        <f t="shared" si="410"/>
        <v>5</v>
      </c>
      <c r="V4379">
        <f t="shared" si="411"/>
        <v>1</v>
      </c>
      <c r="W4379">
        <f t="shared" si="412"/>
        <v>2</v>
      </c>
      <c r="X4379" t="str">
        <f t="shared" si="413"/>
        <v>512</v>
      </c>
      <c r="Y4379" t="str">
        <f>IF(Table1[[#This Row],[RFM_Score]]="555","Champion", IF(AND(J4379&gt;=4,V4379&gt;=4),"Loyal", IF(U4379&lt;=2,"At Risk", IF(W4379&gt;=4,"Potential Loyalist","Others"))))</f>
        <v>Others</v>
      </c>
    </row>
    <row r="4380" spans="1:25">
      <c r="A4380" t="s">
        <v>418</v>
      </c>
      <c r="B4380">
        <v>27</v>
      </c>
      <c r="C4380" t="s">
        <v>24</v>
      </c>
      <c r="D4380" t="s">
        <v>25</v>
      </c>
      <c r="E4380" s="6" t="s">
        <v>16450</v>
      </c>
      <c r="F4380" t="s">
        <v>62</v>
      </c>
      <c r="G4380">
        <v>1</v>
      </c>
      <c r="H4380">
        <v>1</v>
      </c>
      <c r="I4380">
        <v>51</v>
      </c>
      <c r="J4380">
        <v>2</v>
      </c>
      <c r="K4380">
        <v>119.6</v>
      </c>
      <c r="L4380" t="str">
        <f t="shared" si="408"/>
        <v/>
      </c>
      <c r="M4380">
        <v>3</v>
      </c>
      <c r="N4380" t="str">
        <f t="shared" si="409"/>
        <v/>
      </c>
      <c r="O4380">
        <v>32</v>
      </c>
      <c r="P4380" s="11">
        <v>1</v>
      </c>
      <c r="Q4380" s="11">
        <v>3.9215686274509803E-2</v>
      </c>
      <c r="R4380" s="12">
        <v>39.866666666666603</v>
      </c>
      <c r="S4380" t="s">
        <v>22</v>
      </c>
      <c r="T4380">
        <v>0</v>
      </c>
      <c r="U4380">
        <f t="shared" si="410"/>
        <v>4</v>
      </c>
      <c r="V4380">
        <f t="shared" si="411"/>
        <v>1</v>
      </c>
      <c r="W4380">
        <f t="shared" si="412"/>
        <v>2</v>
      </c>
      <c r="X4380" t="str">
        <f t="shared" si="413"/>
        <v>412</v>
      </c>
      <c r="Y4380" t="str">
        <f>IF(Table1[[#This Row],[RFM_Score]]="555","Champion", IF(AND(J4380&gt;=4,V4380&gt;=4),"Loyal", IF(U4380&lt;=2,"At Risk", IF(W4380&gt;=4,"Potential Loyalist","Others"))))</f>
        <v>Others</v>
      </c>
    </row>
    <row r="4381" spans="1:25">
      <c r="A4381" t="s">
        <v>4041</v>
      </c>
      <c r="B4381">
        <v>18</v>
      </c>
      <c r="C4381" t="s">
        <v>24</v>
      </c>
      <c r="D4381" t="s">
        <v>25</v>
      </c>
      <c r="E4381" s="6" t="s">
        <v>16451</v>
      </c>
      <c r="F4381" t="s">
        <v>21</v>
      </c>
      <c r="G4381">
        <v>4</v>
      </c>
      <c r="H4381">
        <v>0</v>
      </c>
      <c r="I4381">
        <v>58</v>
      </c>
      <c r="J4381">
        <v>5</v>
      </c>
      <c r="K4381">
        <v>119.38</v>
      </c>
      <c r="L4381" t="str">
        <f t="shared" si="408"/>
        <v/>
      </c>
      <c r="M4381">
        <v>3</v>
      </c>
      <c r="N4381" t="str">
        <f t="shared" si="409"/>
        <v/>
      </c>
      <c r="O4381">
        <v>41</v>
      </c>
      <c r="P4381" s="11">
        <v>0</v>
      </c>
      <c r="Q4381" s="11">
        <v>8.6206896551724102E-2</v>
      </c>
      <c r="R4381" s="12">
        <v>39.793333333333301</v>
      </c>
      <c r="S4381" t="s">
        <v>22</v>
      </c>
      <c r="T4381">
        <v>0</v>
      </c>
      <c r="U4381">
        <f t="shared" si="410"/>
        <v>3</v>
      </c>
      <c r="V4381">
        <f t="shared" si="411"/>
        <v>1</v>
      </c>
      <c r="W4381">
        <f t="shared" si="412"/>
        <v>2</v>
      </c>
      <c r="X4381" t="str">
        <f t="shared" si="413"/>
        <v>312</v>
      </c>
      <c r="Y4381" t="str">
        <f>IF(Table1[[#This Row],[RFM_Score]]="555","Champion", IF(AND(J4381&gt;=4,V4381&gt;=4),"Loyal", IF(U4381&lt;=2,"At Risk", IF(W4381&gt;=4,"Potential Loyalist","Others"))))</f>
        <v>Others</v>
      </c>
    </row>
    <row r="4382" spans="1:25">
      <c r="A4382" t="s">
        <v>173</v>
      </c>
      <c r="B4382">
        <v>25</v>
      </c>
      <c r="C4382" t="s">
        <v>24</v>
      </c>
      <c r="D4382" t="s">
        <v>25</v>
      </c>
      <c r="E4382" s="6" t="s">
        <v>16452</v>
      </c>
      <c r="F4382" t="s">
        <v>37</v>
      </c>
      <c r="G4382">
        <v>2</v>
      </c>
      <c r="H4382">
        <v>0</v>
      </c>
      <c r="I4382">
        <v>52</v>
      </c>
      <c r="J4382">
        <v>3</v>
      </c>
      <c r="K4382">
        <v>119.26</v>
      </c>
      <c r="L4382" t="str">
        <f t="shared" si="408"/>
        <v/>
      </c>
      <c r="M4382">
        <v>3</v>
      </c>
      <c r="N4382" t="str">
        <f t="shared" si="409"/>
        <v/>
      </c>
      <c r="O4382">
        <v>10</v>
      </c>
      <c r="P4382" s="11">
        <v>0</v>
      </c>
      <c r="Q4382" s="11">
        <v>5.7692307692307598E-2</v>
      </c>
      <c r="R4382" s="12">
        <v>39.753333333333302</v>
      </c>
      <c r="S4382" t="s">
        <v>22</v>
      </c>
      <c r="T4382">
        <v>0</v>
      </c>
      <c r="U4382">
        <f t="shared" si="410"/>
        <v>5</v>
      </c>
      <c r="V4382">
        <f t="shared" si="411"/>
        <v>1</v>
      </c>
      <c r="W4382">
        <f t="shared" si="412"/>
        <v>2</v>
      </c>
      <c r="X4382" t="str">
        <f t="shared" si="413"/>
        <v>512</v>
      </c>
      <c r="Y4382" t="str">
        <f>IF(Table1[[#This Row],[RFM_Score]]="555","Champion", IF(AND(J4382&gt;=4,V4382&gt;=4),"Loyal", IF(U4382&lt;=2,"At Risk", IF(W4382&gt;=4,"Potential Loyalist","Others"))))</f>
        <v>Others</v>
      </c>
    </row>
    <row r="4383" spans="1:25">
      <c r="A4383" t="s">
        <v>6979</v>
      </c>
      <c r="B4383">
        <v>50</v>
      </c>
      <c r="C4383" t="s">
        <v>24</v>
      </c>
      <c r="D4383" t="s">
        <v>25</v>
      </c>
      <c r="E4383" s="6" t="s">
        <v>16453</v>
      </c>
      <c r="F4383" t="s">
        <v>37</v>
      </c>
      <c r="G4383">
        <v>1</v>
      </c>
      <c r="H4383">
        <v>0</v>
      </c>
      <c r="I4383">
        <v>53</v>
      </c>
      <c r="J4383">
        <v>2</v>
      </c>
      <c r="K4383">
        <v>119.24</v>
      </c>
      <c r="L4383" t="str">
        <f t="shared" si="408"/>
        <v/>
      </c>
      <c r="M4383">
        <v>3</v>
      </c>
      <c r="N4383" t="str">
        <f t="shared" si="409"/>
        <v/>
      </c>
      <c r="O4383">
        <v>10</v>
      </c>
      <c r="P4383" s="11">
        <v>0</v>
      </c>
      <c r="Q4383" s="11">
        <v>3.7735849056603703E-2</v>
      </c>
      <c r="R4383" s="12">
        <v>39.746666666666599</v>
      </c>
      <c r="S4383" t="s">
        <v>22</v>
      </c>
      <c r="T4383">
        <v>0</v>
      </c>
      <c r="U4383">
        <f t="shared" si="410"/>
        <v>5</v>
      </c>
      <c r="V4383">
        <f t="shared" si="411"/>
        <v>1</v>
      </c>
      <c r="W4383">
        <f t="shared" si="412"/>
        <v>2</v>
      </c>
      <c r="X4383" t="str">
        <f t="shared" si="413"/>
        <v>512</v>
      </c>
      <c r="Y4383" t="str">
        <f>IF(Table1[[#This Row],[RFM_Score]]="555","Champion", IF(AND(J4383&gt;=4,V4383&gt;=4),"Loyal", IF(U4383&lt;=2,"At Risk", IF(W4383&gt;=4,"Potential Loyalist","Others"))))</f>
        <v>Others</v>
      </c>
    </row>
    <row r="4384" spans="1:25">
      <c r="A4384" t="s">
        <v>6046</v>
      </c>
      <c r="B4384">
        <v>24</v>
      </c>
      <c r="C4384" t="s">
        <v>24</v>
      </c>
      <c r="D4384" t="s">
        <v>29</v>
      </c>
      <c r="E4384" s="6" t="s">
        <v>16454</v>
      </c>
      <c r="F4384" t="s">
        <v>37</v>
      </c>
      <c r="G4384">
        <v>0</v>
      </c>
      <c r="H4384">
        <v>0</v>
      </c>
      <c r="I4384">
        <v>47</v>
      </c>
      <c r="J4384">
        <v>1</v>
      </c>
      <c r="K4384">
        <v>119.21</v>
      </c>
      <c r="L4384" t="str">
        <f t="shared" si="408"/>
        <v/>
      </c>
      <c r="M4384">
        <v>3</v>
      </c>
      <c r="N4384" t="str">
        <f t="shared" si="409"/>
        <v/>
      </c>
      <c r="O4384">
        <v>9</v>
      </c>
      <c r="P4384" s="11">
        <v>0</v>
      </c>
      <c r="Q4384" s="11">
        <v>2.1276595744680799E-2</v>
      </c>
      <c r="R4384" s="12">
        <v>39.736666666666601</v>
      </c>
      <c r="S4384" t="s">
        <v>22</v>
      </c>
      <c r="T4384">
        <v>0</v>
      </c>
      <c r="U4384">
        <f t="shared" si="410"/>
        <v>5</v>
      </c>
      <c r="V4384">
        <f t="shared" si="411"/>
        <v>1</v>
      </c>
      <c r="W4384">
        <f t="shared" si="412"/>
        <v>2</v>
      </c>
      <c r="X4384" t="str">
        <f t="shared" si="413"/>
        <v>512</v>
      </c>
      <c r="Y4384" t="str">
        <f>IF(Table1[[#This Row],[RFM_Score]]="555","Champion", IF(AND(J4384&gt;=4,V4384&gt;=4),"Loyal", IF(U4384&lt;=2,"At Risk", IF(W4384&gt;=4,"Potential Loyalist","Others"))))</f>
        <v>Others</v>
      </c>
    </row>
    <row r="4385" spans="1:25">
      <c r="A4385" t="s">
        <v>1055</v>
      </c>
      <c r="B4385">
        <v>31</v>
      </c>
      <c r="C4385" t="s">
        <v>19</v>
      </c>
      <c r="D4385" t="s">
        <v>25</v>
      </c>
      <c r="E4385" s="6" t="s">
        <v>16455</v>
      </c>
      <c r="F4385" t="s">
        <v>62</v>
      </c>
      <c r="G4385">
        <v>1</v>
      </c>
      <c r="H4385">
        <v>1</v>
      </c>
      <c r="I4385">
        <v>59</v>
      </c>
      <c r="J4385">
        <v>6</v>
      </c>
      <c r="K4385">
        <v>119.06</v>
      </c>
      <c r="L4385" t="str">
        <f t="shared" si="408"/>
        <v/>
      </c>
      <c r="M4385">
        <v>3</v>
      </c>
      <c r="N4385" t="str">
        <f t="shared" si="409"/>
        <v/>
      </c>
      <c r="O4385">
        <v>10</v>
      </c>
      <c r="P4385" s="11">
        <v>1</v>
      </c>
      <c r="Q4385" s="11">
        <v>0.101694915254237</v>
      </c>
      <c r="R4385" s="12">
        <v>39.686666666666603</v>
      </c>
      <c r="S4385" t="s">
        <v>22</v>
      </c>
      <c r="T4385">
        <v>0</v>
      </c>
      <c r="U4385">
        <f t="shared" si="410"/>
        <v>5</v>
      </c>
      <c r="V4385">
        <f t="shared" si="411"/>
        <v>1</v>
      </c>
      <c r="W4385">
        <f t="shared" si="412"/>
        <v>2</v>
      </c>
      <c r="X4385" t="str">
        <f t="shared" si="413"/>
        <v>512</v>
      </c>
      <c r="Y4385" t="str">
        <f>IF(Table1[[#This Row],[RFM_Score]]="555","Champion", IF(AND(J4385&gt;=4,V4385&gt;=4),"Loyal", IF(U4385&lt;=2,"At Risk", IF(W4385&gt;=4,"Potential Loyalist","Others"))))</f>
        <v>Others</v>
      </c>
    </row>
    <row r="4386" spans="1:25">
      <c r="A4386" t="s">
        <v>1856</v>
      </c>
      <c r="B4386">
        <v>23</v>
      </c>
      <c r="C4386" t="s">
        <v>19</v>
      </c>
      <c r="D4386" t="s">
        <v>25</v>
      </c>
      <c r="E4386" s="6" t="s">
        <v>16456</v>
      </c>
      <c r="F4386" t="s">
        <v>30</v>
      </c>
      <c r="G4386">
        <v>1</v>
      </c>
      <c r="H4386">
        <v>1</v>
      </c>
      <c r="I4386">
        <v>43</v>
      </c>
      <c r="J4386">
        <v>1</v>
      </c>
      <c r="K4386">
        <v>118.95</v>
      </c>
      <c r="L4386" t="str">
        <f t="shared" si="408"/>
        <v/>
      </c>
      <c r="M4386">
        <v>3</v>
      </c>
      <c r="N4386" t="str">
        <f t="shared" si="409"/>
        <v/>
      </c>
      <c r="O4386">
        <v>0</v>
      </c>
      <c r="P4386" s="11">
        <v>1</v>
      </c>
      <c r="Q4386" s="11">
        <v>2.3255813953488299E-2</v>
      </c>
      <c r="R4386" s="12">
        <v>39.65</v>
      </c>
      <c r="S4386" t="s">
        <v>22</v>
      </c>
      <c r="T4386">
        <v>0</v>
      </c>
      <c r="U4386">
        <f t="shared" si="410"/>
        <v>5</v>
      </c>
      <c r="V4386">
        <f t="shared" si="411"/>
        <v>1</v>
      </c>
      <c r="W4386">
        <f t="shared" si="412"/>
        <v>2</v>
      </c>
      <c r="X4386" t="str">
        <f t="shared" si="413"/>
        <v>512</v>
      </c>
      <c r="Y4386" t="str">
        <f>IF(Table1[[#This Row],[RFM_Score]]="555","Champion", IF(AND(J4386&gt;=4,V4386&gt;=4),"Loyal", IF(U4386&lt;=2,"At Risk", IF(W4386&gt;=4,"Potential Loyalist","Others"))))</f>
        <v>Others</v>
      </c>
    </row>
    <row r="4387" spans="1:25">
      <c r="A4387" t="s">
        <v>8286</v>
      </c>
      <c r="B4387">
        <v>43</v>
      </c>
      <c r="C4387" t="s">
        <v>19</v>
      </c>
      <c r="D4387" t="s">
        <v>35</v>
      </c>
      <c r="E4387" s="6" t="s">
        <v>16457</v>
      </c>
      <c r="F4387" t="s">
        <v>26</v>
      </c>
      <c r="G4387">
        <v>4</v>
      </c>
      <c r="H4387">
        <v>2</v>
      </c>
      <c r="I4387">
        <v>49</v>
      </c>
      <c r="J4387">
        <v>4</v>
      </c>
      <c r="K4387">
        <v>118.9</v>
      </c>
      <c r="L4387" t="str">
        <f t="shared" si="408"/>
        <v/>
      </c>
      <c r="M4387">
        <v>3</v>
      </c>
      <c r="N4387" t="str">
        <f t="shared" si="409"/>
        <v/>
      </c>
      <c r="O4387">
        <v>62</v>
      </c>
      <c r="P4387" s="11">
        <v>0.5</v>
      </c>
      <c r="Q4387" s="11">
        <v>8.16326530612244E-2</v>
      </c>
      <c r="R4387" s="12">
        <v>39.633333333333297</v>
      </c>
      <c r="S4387" t="s">
        <v>22</v>
      </c>
      <c r="T4387">
        <v>0</v>
      </c>
      <c r="U4387">
        <f t="shared" si="410"/>
        <v>3</v>
      </c>
      <c r="V4387">
        <f t="shared" si="411"/>
        <v>1</v>
      </c>
      <c r="W4387">
        <f t="shared" si="412"/>
        <v>2</v>
      </c>
      <c r="X4387" t="str">
        <f t="shared" si="413"/>
        <v>312</v>
      </c>
      <c r="Y4387" t="str">
        <f>IF(Table1[[#This Row],[RFM_Score]]="555","Champion", IF(AND(J4387&gt;=4,V4387&gt;=4),"Loyal", IF(U4387&lt;=2,"At Risk", IF(W4387&gt;=4,"Potential Loyalist","Others"))))</f>
        <v>Others</v>
      </c>
    </row>
    <row r="4388" spans="1:25">
      <c r="A4388" t="s">
        <v>8937</v>
      </c>
      <c r="B4388">
        <v>33</v>
      </c>
      <c r="C4388" t="s">
        <v>24</v>
      </c>
      <c r="D4388" t="s">
        <v>20</v>
      </c>
      <c r="E4388" s="6" t="s">
        <v>16458</v>
      </c>
      <c r="F4388" t="s">
        <v>26</v>
      </c>
      <c r="G4388">
        <v>0</v>
      </c>
      <c r="H4388">
        <v>0</v>
      </c>
      <c r="I4388">
        <v>43</v>
      </c>
      <c r="J4388">
        <v>2</v>
      </c>
      <c r="K4388">
        <v>118.47</v>
      </c>
      <c r="L4388" t="str">
        <f t="shared" si="408"/>
        <v/>
      </c>
      <c r="M4388">
        <v>3</v>
      </c>
      <c r="N4388" t="str">
        <f t="shared" si="409"/>
        <v/>
      </c>
      <c r="O4388">
        <v>3</v>
      </c>
      <c r="P4388" s="11">
        <v>0</v>
      </c>
      <c r="Q4388" s="11">
        <v>4.6511627906976702E-2</v>
      </c>
      <c r="R4388" s="12">
        <v>39.49</v>
      </c>
      <c r="S4388" t="s">
        <v>22</v>
      </c>
      <c r="T4388">
        <v>1</v>
      </c>
      <c r="U4388">
        <f t="shared" si="410"/>
        <v>5</v>
      </c>
      <c r="V4388">
        <f t="shared" si="411"/>
        <v>1</v>
      </c>
      <c r="W4388">
        <f t="shared" si="412"/>
        <v>2</v>
      </c>
      <c r="X4388" t="str">
        <f t="shared" si="413"/>
        <v>512</v>
      </c>
      <c r="Y4388" t="str">
        <f>IF(Table1[[#This Row],[RFM_Score]]="555","Champion", IF(AND(J4388&gt;=4,V4388&gt;=4),"Loyal", IF(U4388&lt;=2,"At Risk", IF(W4388&gt;=4,"Potential Loyalist","Others"))))</f>
        <v>Others</v>
      </c>
    </row>
    <row r="4389" spans="1:25">
      <c r="A4389" t="s">
        <v>9545</v>
      </c>
      <c r="B4389">
        <v>30</v>
      </c>
      <c r="C4389" t="s">
        <v>24</v>
      </c>
      <c r="D4389" t="s">
        <v>49</v>
      </c>
      <c r="E4389" s="6" t="s">
        <v>16459</v>
      </c>
      <c r="F4389" t="s">
        <v>26</v>
      </c>
      <c r="G4389">
        <v>2</v>
      </c>
      <c r="H4389">
        <v>0</v>
      </c>
      <c r="I4389">
        <v>61</v>
      </c>
      <c r="J4389">
        <v>2</v>
      </c>
      <c r="K4389">
        <v>118.35</v>
      </c>
      <c r="L4389" t="str">
        <f t="shared" si="408"/>
        <v/>
      </c>
      <c r="M4389">
        <v>3</v>
      </c>
      <c r="N4389" t="str">
        <f t="shared" si="409"/>
        <v/>
      </c>
      <c r="O4389">
        <v>9</v>
      </c>
      <c r="P4389" s="11">
        <v>0</v>
      </c>
      <c r="Q4389" s="11">
        <v>3.2786885245901599E-2</v>
      </c>
      <c r="R4389" s="12">
        <v>39.449999999999903</v>
      </c>
      <c r="S4389" t="s">
        <v>22</v>
      </c>
      <c r="T4389">
        <v>0</v>
      </c>
      <c r="U4389">
        <f t="shared" si="410"/>
        <v>5</v>
      </c>
      <c r="V4389">
        <f t="shared" si="411"/>
        <v>1</v>
      </c>
      <c r="W4389">
        <f t="shared" si="412"/>
        <v>2</v>
      </c>
      <c r="X4389" t="str">
        <f t="shared" si="413"/>
        <v>512</v>
      </c>
      <c r="Y4389" t="str">
        <f>IF(Table1[[#This Row],[RFM_Score]]="555","Champion", IF(AND(J4389&gt;=4,V4389&gt;=4),"Loyal", IF(U4389&lt;=2,"At Risk", IF(W4389&gt;=4,"Potential Loyalist","Others"))))</f>
        <v>Others</v>
      </c>
    </row>
    <row r="4390" spans="1:25">
      <c r="A4390" t="s">
        <v>2267</v>
      </c>
      <c r="B4390">
        <v>26</v>
      </c>
      <c r="C4390" t="s">
        <v>19</v>
      </c>
      <c r="D4390" t="s">
        <v>25</v>
      </c>
      <c r="E4390" s="6" t="s">
        <v>16460</v>
      </c>
      <c r="F4390" t="s">
        <v>21</v>
      </c>
      <c r="G4390">
        <v>6</v>
      </c>
      <c r="H4390">
        <v>0</v>
      </c>
      <c r="I4390">
        <v>50</v>
      </c>
      <c r="J4390">
        <v>2</v>
      </c>
      <c r="K4390">
        <v>118.32</v>
      </c>
      <c r="L4390" t="str">
        <f t="shared" si="408"/>
        <v/>
      </c>
      <c r="M4390">
        <v>3</v>
      </c>
      <c r="N4390" t="str">
        <f t="shared" si="409"/>
        <v/>
      </c>
      <c r="O4390">
        <v>2</v>
      </c>
      <c r="P4390" s="11">
        <v>0</v>
      </c>
      <c r="Q4390" s="11">
        <v>0.04</v>
      </c>
      <c r="R4390" s="12">
        <v>39.44</v>
      </c>
      <c r="S4390" t="s">
        <v>22</v>
      </c>
      <c r="T4390">
        <v>0</v>
      </c>
      <c r="U4390">
        <f t="shared" si="410"/>
        <v>5</v>
      </c>
      <c r="V4390">
        <f t="shared" si="411"/>
        <v>1</v>
      </c>
      <c r="W4390">
        <f t="shared" si="412"/>
        <v>2</v>
      </c>
      <c r="X4390" t="str">
        <f t="shared" si="413"/>
        <v>512</v>
      </c>
      <c r="Y4390" t="str">
        <f>IF(Table1[[#This Row],[RFM_Score]]="555","Champion", IF(AND(J4390&gt;=4,V4390&gt;=4),"Loyal", IF(U4390&lt;=2,"At Risk", IF(W4390&gt;=4,"Potential Loyalist","Others"))))</f>
        <v>Others</v>
      </c>
    </row>
    <row r="4391" spans="1:25">
      <c r="A4391" t="s">
        <v>5772</v>
      </c>
      <c r="B4391">
        <v>31</v>
      </c>
      <c r="C4391" t="s">
        <v>24</v>
      </c>
      <c r="D4391" t="s">
        <v>29</v>
      </c>
      <c r="E4391" s="6" t="s">
        <v>16461</v>
      </c>
      <c r="F4391" t="s">
        <v>60</v>
      </c>
      <c r="G4391">
        <v>4</v>
      </c>
      <c r="H4391">
        <v>1</v>
      </c>
      <c r="I4391">
        <v>53</v>
      </c>
      <c r="J4391">
        <v>1</v>
      </c>
      <c r="K4391">
        <v>118.27</v>
      </c>
      <c r="L4391" t="str">
        <f t="shared" si="408"/>
        <v/>
      </c>
      <c r="M4391">
        <v>3</v>
      </c>
      <c r="N4391" t="str">
        <f t="shared" si="409"/>
        <v/>
      </c>
      <c r="O4391">
        <v>3</v>
      </c>
      <c r="P4391" s="11">
        <v>0.25</v>
      </c>
      <c r="Q4391" s="11">
        <v>1.8867924528301799E-2</v>
      </c>
      <c r="R4391" s="12">
        <v>39.423333333333296</v>
      </c>
      <c r="S4391" t="s">
        <v>22</v>
      </c>
      <c r="T4391">
        <v>0</v>
      </c>
      <c r="U4391">
        <f t="shared" si="410"/>
        <v>5</v>
      </c>
      <c r="V4391">
        <f t="shared" si="411"/>
        <v>1</v>
      </c>
      <c r="W4391">
        <f t="shared" si="412"/>
        <v>2</v>
      </c>
      <c r="X4391" t="str">
        <f t="shared" si="413"/>
        <v>512</v>
      </c>
      <c r="Y4391" t="str">
        <f>IF(Table1[[#This Row],[RFM_Score]]="555","Champion", IF(AND(J4391&gt;=4,V4391&gt;=4),"Loyal", IF(U4391&lt;=2,"At Risk", IF(W4391&gt;=4,"Potential Loyalist","Others"))))</f>
        <v>Others</v>
      </c>
    </row>
    <row r="4392" spans="1:25">
      <c r="A4392" t="s">
        <v>11074</v>
      </c>
      <c r="B4392">
        <v>40</v>
      </c>
      <c r="C4392" t="s">
        <v>19</v>
      </c>
      <c r="D4392" t="s">
        <v>35</v>
      </c>
      <c r="E4392" s="6" t="s">
        <v>16462</v>
      </c>
      <c r="F4392" t="s">
        <v>26</v>
      </c>
      <c r="G4392">
        <v>2</v>
      </c>
      <c r="H4392">
        <v>0</v>
      </c>
      <c r="I4392">
        <v>42</v>
      </c>
      <c r="J4392">
        <v>2</v>
      </c>
      <c r="K4392">
        <v>118.19</v>
      </c>
      <c r="L4392" t="str">
        <f t="shared" si="408"/>
        <v/>
      </c>
      <c r="M4392">
        <v>3</v>
      </c>
      <c r="N4392" t="str">
        <f t="shared" si="409"/>
        <v/>
      </c>
      <c r="O4392">
        <v>1</v>
      </c>
      <c r="P4392" s="11">
        <v>0</v>
      </c>
      <c r="Q4392" s="11">
        <v>4.7619047619047603E-2</v>
      </c>
      <c r="R4392" s="12">
        <v>39.396666666666597</v>
      </c>
      <c r="S4392" t="s">
        <v>22</v>
      </c>
      <c r="T4392">
        <v>0</v>
      </c>
      <c r="U4392">
        <f t="shared" si="410"/>
        <v>5</v>
      </c>
      <c r="V4392">
        <f t="shared" si="411"/>
        <v>1</v>
      </c>
      <c r="W4392">
        <f t="shared" si="412"/>
        <v>2</v>
      </c>
      <c r="X4392" t="str">
        <f t="shared" si="413"/>
        <v>512</v>
      </c>
      <c r="Y4392" t="str">
        <f>IF(Table1[[#This Row],[RFM_Score]]="555","Champion", IF(AND(J4392&gt;=4,V4392&gt;=4),"Loyal", IF(U4392&lt;=2,"At Risk", IF(W4392&gt;=4,"Potential Loyalist","Others"))))</f>
        <v>Others</v>
      </c>
    </row>
    <row r="4393" spans="1:25">
      <c r="A4393" t="s">
        <v>2815</v>
      </c>
      <c r="B4393">
        <v>34</v>
      </c>
      <c r="C4393" t="s">
        <v>19</v>
      </c>
      <c r="D4393" t="s">
        <v>25</v>
      </c>
      <c r="E4393" s="6" t="s">
        <v>16463</v>
      </c>
      <c r="F4393" t="s">
        <v>60</v>
      </c>
      <c r="G4393">
        <v>2</v>
      </c>
      <c r="H4393">
        <v>2</v>
      </c>
      <c r="I4393">
        <v>49</v>
      </c>
      <c r="J4393">
        <v>1</v>
      </c>
      <c r="K4393">
        <v>117.83</v>
      </c>
      <c r="L4393" t="str">
        <f t="shared" si="408"/>
        <v/>
      </c>
      <c r="M4393">
        <v>3</v>
      </c>
      <c r="N4393" t="str">
        <f t="shared" si="409"/>
        <v/>
      </c>
      <c r="O4393">
        <v>33</v>
      </c>
      <c r="P4393" s="11">
        <v>1</v>
      </c>
      <c r="Q4393" s="11">
        <v>2.04081632653061E-2</v>
      </c>
      <c r="R4393" s="12">
        <v>39.2766666666666</v>
      </c>
      <c r="S4393" t="s">
        <v>22</v>
      </c>
      <c r="T4393">
        <v>0</v>
      </c>
      <c r="U4393">
        <f t="shared" si="410"/>
        <v>4</v>
      </c>
      <c r="V4393">
        <f t="shared" si="411"/>
        <v>1</v>
      </c>
      <c r="W4393">
        <f t="shared" si="412"/>
        <v>2</v>
      </c>
      <c r="X4393" t="str">
        <f t="shared" si="413"/>
        <v>412</v>
      </c>
      <c r="Y4393" t="str">
        <f>IF(Table1[[#This Row],[RFM_Score]]="555","Champion", IF(AND(J4393&gt;=4,V4393&gt;=4),"Loyal", IF(U4393&lt;=2,"At Risk", IF(W4393&gt;=4,"Potential Loyalist","Others"))))</f>
        <v>Others</v>
      </c>
    </row>
    <row r="4394" spans="1:25">
      <c r="A4394" t="s">
        <v>10952</v>
      </c>
      <c r="B4394">
        <v>34</v>
      </c>
      <c r="C4394" t="s">
        <v>19</v>
      </c>
      <c r="D4394" t="s">
        <v>25</v>
      </c>
      <c r="E4394" s="6" t="s">
        <v>16464</v>
      </c>
      <c r="F4394" t="s">
        <v>21</v>
      </c>
      <c r="G4394">
        <v>3</v>
      </c>
      <c r="H4394">
        <v>3</v>
      </c>
      <c r="I4394">
        <v>38</v>
      </c>
      <c r="J4394">
        <v>3</v>
      </c>
      <c r="K4394">
        <v>117.77</v>
      </c>
      <c r="L4394" t="str">
        <f t="shared" si="408"/>
        <v/>
      </c>
      <c r="M4394">
        <v>3</v>
      </c>
      <c r="N4394" t="str">
        <f t="shared" si="409"/>
        <v/>
      </c>
      <c r="O4394">
        <v>25</v>
      </c>
      <c r="P4394" s="11">
        <v>1</v>
      </c>
      <c r="Q4394" s="11">
        <v>7.8947368421052599E-2</v>
      </c>
      <c r="R4394" s="12">
        <v>39.256666666666597</v>
      </c>
      <c r="S4394" t="s">
        <v>22</v>
      </c>
      <c r="T4394">
        <v>0</v>
      </c>
      <c r="U4394">
        <f t="shared" si="410"/>
        <v>4</v>
      </c>
      <c r="V4394">
        <f t="shared" si="411"/>
        <v>1</v>
      </c>
      <c r="W4394">
        <f t="shared" si="412"/>
        <v>2</v>
      </c>
      <c r="X4394" t="str">
        <f t="shared" si="413"/>
        <v>412</v>
      </c>
      <c r="Y4394" t="str">
        <f>IF(Table1[[#This Row],[RFM_Score]]="555","Champion", IF(AND(J4394&gt;=4,V4394&gt;=4),"Loyal", IF(U4394&lt;=2,"At Risk", IF(W4394&gt;=4,"Potential Loyalist","Others"))))</f>
        <v>Others</v>
      </c>
    </row>
    <row r="4395" spans="1:25">
      <c r="A4395" t="s">
        <v>2242</v>
      </c>
      <c r="B4395">
        <v>40</v>
      </c>
      <c r="C4395" t="s">
        <v>24</v>
      </c>
      <c r="D4395" t="s">
        <v>29</v>
      </c>
      <c r="E4395" s="6" t="s">
        <v>16465</v>
      </c>
      <c r="F4395" t="s">
        <v>26</v>
      </c>
      <c r="G4395">
        <v>2</v>
      </c>
      <c r="H4395">
        <v>1</v>
      </c>
      <c r="I4395">
        <v>39</v>
      </c>
      <c r="J4395">
        <v>0</v>
      </c>
      <c r="K4395">
        <v>117.75</v>
      </c>
      <c r="L4395" t="str">
        <f t="shared" si="408"/>
        <v/>
      </c>
      <c r="M4395">
        <v>3</v>
      </c>
      <c r="N4395" t="str">
        <f t="shared" si="409"/>
        <v/>
      </c>
      <c r="O4395">
        <v>7</v>
      </c>
      <c r="P4395" s="11">
        <v>0.5</v>
      </c>
      <c r="Q4395" s="11">
        <v>0</v>
      </c>
      <c r="R4395" s="12">
        <v>39.25</v>
      </c>
      <c r="S4395" t="s">
        <v>22</v>
      </c>
      <c r="T4395">
        <v>1</v>
      </c>
      <c r="U4395">
        <f t="shared" si="410"/>
        <v>5</v>
      </c>
      <c r="V4395">
        <f t="shared" si="411"/>
        <v>1</v>
      </c>
      <c r="W4395">
        <f t="shared" si="412"/>
        <v>2</v>
      </c>
      <c r="X4395" t="str">
        <f t="shared" si="413"/>
        <v>512</v>
      </c>
      <c r="Y4395" t="str">
        <f>IF(Table1[[#This Row],[RFM_Score]]="555","Champion", IF(AND(J4395&gt;=4,V4395&gt;=4),"Loyal", IF(U4395&lt;=2,"At Risk", IF(W4395&gt;=4,"Potential Loyalist","Others"))))</f>
        <v>Others</v>
      </c>
    </row>
    <row r="4396" spans="1:25">
      <c r="A4396" t="s">
        <v>7542</v>
      </c>
      <c r="B4396">
        <v>18</v>
      </c>
      <c r="C4396" t="s">
        <v>19</v>
      </c>
      <c r="D4396" t="s">
        <v>35</v>
      </c>
      <c r="E4396" s="6" t="s">
        <v>16466</v>
      </c>
      <c r="F4396" t="s">
        <v>30</v>
      </c>
      <c r="G4396">
        <v>4</v>
      </c>
      <c r="H4396">
        <v>2</v>
      </c>
      <c r="I4396">
        <v>56</v>
      </c>
      <c r="J4396">
        <v>7</v>
      </c>
      <c r="K4396">
        <v>117.69</v>
      </c>
      <c r="L4396" t="str">
        <f t="shared" si="408"/>
        <v/>
      </c>
      <c r="M4396">
        <v>3</v>
      </c>
      <c r="N4396" t="str">
        <f t="shared" si="409"/>
        <v/>
      </c>
      <c r="O4396">
        <v>139</v>
      </c>
      <c r="P4396" s="11">
        <v>0.5</v>
      </c>
      <c r="Q4396" s="11">
        <v>0.125</v>
      </c>
      <c r="R4396" s="12">
        <v>39.229999999999997</v>
      </c>
      <c r="S4396" t="s">
        <v>22</v>
      </c>
      <c r="T4396">
        <v>1</v>
      </c>
      <c r="U4396">
        <f t="shared" si="410"/>
        <v>1</v>
      </c>
      <c r="V4396">
        <f t="shared" si="411"/>
        <v>1</v>
      </c>
      <c r="W4396">
        <f t="shared" si="412"/>
        <v>2</v>
      </c>
      <c r="X4396" t="str">
        <f t="shared" si="413"/>
        <v>112</v>
      </c>
      <c r="Y4396" t="str">
        <f>IF(Table1[[#This Row],[RFM_Score]]="555","Champion", IF(AND(J4396&gt;=4,V4396&gt;=4),"Loyal", IF(U4396&lt;=2,"At Risk", IF(W4396&gt;=4,"Potential Loyalist","Others"))))</f>
        <v>At Risk</v>
      </c>
    </row>
    <row r="4397" spans="1:25">
      <c r="A4397" t="s">
        <v>10295</v>
      </c>
      <c r="B4397">
        <v>29</v>
      </c>
      <c r="C4397" t="s">
        <v>19</v>
      </c>
      <c r="D4397" t="s">
        <v>25</v>
      </c>
      <c r="E4397" s="6" t="s">
        <v>16467</v>
      </c>
      <c r="F4397" t="s">
        <v>21</v>
      </c>
      <c r="G4397">
        <v>0</v>
      </c>
      <c r="H4397">
        <v>0</v>
      </c>
      <c r="I4397">
        <v>56</v>
      </c>
      <c r="J4397">
        <v>3</v>
      </c>
      <c r="K4397">
        <v>117.64</v>
      </c>
      <c r="L4397" t="str">
        <f t="shared" si="408"/>
        <v/>
      </c>
      <c r="M4397">
        <v>3</v>
      </c>
      <c r="N4397" t="str">
        <f t="shared" si="409"/>
        <v/>
      </c>
      <c r="O4397">
        <v>1</v>
      </c>
      <c r="P4397" s="11">
        <v>0</v>
      </c>
      <c r="Q4397" s="11">
        <v>5.3571428571428499E-2</v>
      </c>
      <c r="R4397" s="12">
        <v>39.213333333333303</v>
      </c>
      <c r="S4397" t="s">
        <v>22</v>
      </c>
      <c r="T4397">
        <v>0</v>
      </c>
      <c r="U4397">
        <f t="shared" si="410"/>
        <v>5</v>
      </c>
      <c r="V4397">
        <f t="shared" si="411"/>
        <v>1</v>
      </c>
      <c r="W4397">
        <f t="shared" si="412"/>
        <v>2</v>
      </c>
      <c r="X4397" t="str">
        <f t="shared" si="413"/>
        <v>512</v>
      </c>
      <c r="Y4397" t="str">
        <f>IF(Table1[[#This Row],[RFM_Score]]="555","Champion", IF(AND(J4397&gt;=4,V4397&gt;=4),"Loyal", IF(U4397&lt;=2,"At Risk", IF(W4397&gt;=4,"Potential Loyalist","Others"))))</f>
        <v>Others</v>
      </c>
    </row>
    <row r="4398" spans="1:25">
      <c r="A4398" t="s">
        <v>10384</v>
      </c>
      <c r="B4398">
        <v>51</v>
      </c>
      <c r="C4398" t="s">
        <v>24</v>
      </c>
      <c r="D4398" t="s">
        <v>49</v>
      </c>
      <c r="E4398" s="6" t="s">
        <v>16468</v>
      </c>
      <c r="F4398" t="s">
        <v>30</v>
      </c>
      <c r="G4398">
        <v>3</v>
      </c>
      <c r="H4398">
        <v>2</v>
      </c>
      <c r="I4398">
        <v>53</v>
      </c>
      <c r="J4398">
        <v>3</v>
      </c>
      <c r="K4398">
        <v>117.64</v>
      </c>
      <c r="L4398" t="str">
        <f t="shared" si="408"/>
        <v/>
      </c>
      <c r="M4398">
        <v>3</v>
      </c>
      <c r="N4398" t="str">
        <f t="shared" si="409"/>
        <v/>
      </c>
      <c r="O4398">
        <v>10</v>
      </c>
      <c r="P4398" s="11">
        <v>0.66666666666666596</v>
      </c>
      <c r="Q4398" s="11">
        <v>5.6603773584905599E-2</v>
      </c>
      <c r="R4398" s="12">
        <v>39.213333333333303</v>
      </c>
      <c r="S4398" t="s">
        <v>22</v>
      </c>
      <c r="T4398">
        <v>0</v>
      </c>
      <c r="U4398">
        <f t="shared" si="410"/>
        <v>5</v>
      </c>
      <c r="V4398">
        <f t="shared" si="411"/>
        <v>1</v>
      </c>
      <c r="W4398">
        <f t="shared" si="412"/>
        <v>2</v>
      </c>
      <c r="X4398" t="str">
        <f t="shared" si="413"/>
        <v>512</v>
      </c>
      <c r="Y4398" t="str">
        <f>IF(Table1[[#This Row],[RFM_Score]]="555","Champion", IF(AND(J4398&gt;=4,V4398&gt;=4),"Loyal", IF(U4398&lt;=2,"At Risk", IF(W4398&gt;=4,"Potential Loyalist","Others"))))</f>
        <v>Others</v>
      </c>
    </row>
    <row r="4399" spans="1:25">
      <c r="A4399" t="s">
        <v>10166</v>
      </c>
      <c r="B4399">
        <v>21</v>
      </c>
      <c r="C4399" t="s">
        <v>24</v>
      </c>
      <c r="D4399" t="s">
        <v>25</v>
      </c>
      <c r="E4399" s="6" t="s">
        <v>16469</v>
      </c>
      <c r="F4399" t="s">
        <v>30</v>
      </c>
      <c r="G4399">
        <v>4</v>
      </c>
      <c r="H4399">
        <v>0</v>
      </c>
      <c r="I4399">
        <v>51</v>
      </c>
      <c r="J4399">
        <v>1</v>
      </c>
      <c r="K4399">
        <v>117.35</v>
      </c>
      <c r="L4399" t="str">
        <f t="shared" si="408"/>
        <v/>
      </c>
      <c r="M4399">
        <v>3</v>
      </c>
      <c r="N4399" t="str">
        <f t="shared" si="409"/>
        <v/>
      </c>
      <c r="O4399">
        <v>43</v>
      </c>
      <c r="P4399" s="11">
        <v>0</v>
      </c>
      <c r="Q4399" s="11">
        <v>1.9607843137254902E-2</v>
      </c>
      <c r="R4399" s="12">
        <v>39.116666666666603</v>
      </c>
      <c r="S4399" t="s">
        <v>22</v>
      </c>
      <c r="T4399">
        <v>0</v>
      </c>
      <c r="U4399">
        <f t="shared" si="410"/>
        <v>3</v>
      </c>
      <c r="V4399">
        <f t="shared" si="411"/>
        <v>1</v>
      </c>
      <c r="W4399">
        <f t="shared" si="412"/>
        <v>2</v>
      </c>
      <c r="X4399" t="str">
        <f t="shared" si="413"/>
        <v>312</v>
      </c>
      <c r="Y4399" t="str">
        <f>IF(Table1[[#This Row],[RFM_Score]]="555","Champion", IF(AND(J4399&gt;=4,V4399&gt;=4),"Loyal", IF(U4399&lt;=2,"At Risk", IF(W4399&gt;=4,"Potential Loyalist","Others"))))</f>
        <v>Others</v>
      </c>
    </row>
    <row r="4400" spans="1:25">
      <c r="A4400" t="s">
        <v>1165</v>
      </c>
      <c r="B4400">
        <v>34</v>
      </c>
      <c r="C4400" t="s">
        <v>19</v>
      </c>
      <c r="D4400" t="s">
        <v>25</v>
      </c>
      <c r="E4400" s="6" t="s">
        <v>16470</v>
      </c>
      <c r="F4400" t="s">
        <v>60</v>
      </c>
      <c r="G4400">
        <v>1</v>
      </c>
      <c r="H4400">
        <v>0</v>
      </c>
      <c r="I4400">
        <v>46</v>
      </c>
      <c r="J4400">
        <v>2</v>
      </c>
      <c r="K4400">
        <v>117.33</v>
      </c>
      <c r="L4400" t="str">
        <f t="shared" si="408"/>
        <v/>
      </c>
      <c r="M4400">
        <v>3</v>
      </c>
      <c r="N4400" t="str">
        <f t="shared" si="409"/>
        <v/>
      </c>
      <c r="O4400">
        <v>21</v>
      </c>
      <c r="P4400" s="11">
        <v>0</v>
      </c>
      <c r="Q4400" s="11">
        <v>4.3478260869565202E-2</v>
      </c>
      <c r="R4400" s="12">
        <v>39.11</v>
      </c>
      <c r="S4400" t="s">
        <v>22</v>
      </c>
      <c r="T4400">
        <v>0</v>
      </c>
      <c r="U4400">
        <f t="shared" si="410"/>
        <v>4</v>
      </c>
      <c r="V4400">
        <f t="shared" si="411"/>
        <v>1</v>
      </c>
      <c r="W4400">
        <f t="shared" si="412"/>
        <v>2</v>
      </c>
      <c r="X4400" t="str">
        <f t="shared" si="413"/>
        <v>412</v>
      </c>
      <c r="Y4400" t="str">
        <f>IF(Table1[[#This Row],[RFM_Score]]="555","Champion", IF(AND(J4400&gt;=4,V4400&gt;=4),"Loyal", IF(U4400&lt;=2,"At Risk", IF(W4400&gt;=4,"Potential Loyalist","Others"))))</f>
        <v>Others</v>
      </c>
    </row>
    <row r="4401" spans="1:25">
      <c r="A4401" t="s">
        <v>10271</v>
      </c>
      <c r="B4401">
        <v>18</v>
      </c>
      <c r="C4401" t="s">
        <v>19</v>
      </c>
      <c r="D4401" t="s">
        <v>20</v>
      </c>
      <c r="E4401" s="6" t="s">
        <v>16471</v>
      </c>
      <c r="F4401" t="s">
        <v>26</v>
      </c>
      <c r="G4401">
        <v>3</v>
      </c>
      <c r="H4401">
        <v>0</v>
      </c>
      <c r="I4401">
        <v>39</v>
      </c>
      <c r="J4401">
        <v>1</v>
      </c>
      <c r="K4401">
        <v>117.15</v>
      </c>
      <c r="L4401" t="str">
        <f t="shared" si="408"/>
        <v/>
      </c>
      <c r="M4401">
        <v>3</v>
      </c>
      <c r="N4401" t="str">
        <f t="shared" si="409"/>
        <v/>
      </c>
      <c r="O4401">
        <v>25</v>
      </c>
      <c r="P4401" s="11">
        <v>0</v>
      </c>
      <c r="Q4401" s="11">
        <v>2.5641025641025599E-2</v>
      </c>
      <c r="R4401" s="12">
        <v>39.049999999999997</v>
      </c>
      <c r="S4401" t="s">
        <v>22</v>
      </c>
      <c r="T4401">
        <v>0</v>
      </c>
      <c r="U4401">
        <f t="shared" si="410"/>
        <v>4</v>
      </c>
      <c r="V4401">
        <f t="shared" si="411"/>
        <v>1</v>
      </c>
      <c r="W4401">
        <f t="shared" si="412"/>
        <v>2</v>
      </c>
      <c r="X4401" t="str">
        <f t="shared" si="413"/>
        <v>412</v>
      </c>
      <c r="Y4401" t="str">
        <f>IF(Table1[[#This Row],[RFM_Score]]="555","Champion", IF(AND(J4401&gt;=4,V4401&gt;=4),"Loyal", IF(U4401&lt;=2,"At Risk", IF(W4401&gt;=4,"Potential Loyalist","Others"))))</f>
        <v>Others</v>
      </c>
    </row>
    <row r="4402" spans="1:25">
      <c r="A4402" t="s">
        <v>10710</v>
      </c>
      <c r="B4402">
        <v>23</v>
      </c>
      <c r="C4402" t="s">
        <v>19</v>
      </c>
      <c r="D4402" t="s">
        <v>25</v>
      </c>
      <c r="E4402" s="6" t="s">
        <v>16472</v>
      </c>
      <c r="F4402" t="s">
        <v>21</v>
      </c>
      <c r="G4402">
        <v>3</v>
      </c>
      <c r="H4402">
        <v>0</v>
      </c>
      <c r="I4402">
        <v>51</v>
      </c>
      <c r="J4402">
        <v>1</v>
      </c>
      <c r="K4402">
        <v>117.13</v>
      </c>
      <c r="L4402" t="str">
        <f t="shared" si="408"/>
        <v/>
      </c>
      <c r="M4402">
        <v>3</v>
      </c>
      <c r="N4402" t="str">
        <f t="shared" si="409"/>
        <v/>
      </c>
      <c r="O4402">
        <v>9</v>
      </c>
      <c r="P4402" s="11">
        <v>0</v>
      </c>
      <c r="Q4402" s="11">
        <v>1.9607843137254902E-2</v>
      </c>
      <c r="R4402" s="12">
        <v>39.043333333333301</v>
      </c>
      <c r="S4402" t="s">
        <v>22</v>
      </c>
      <c r="T4402">
        <v>1</v>
      </c>
      <c r="U4402">
        <f t="shared" si="410"/>
        <v>5</v>
      </c>
      <c r="V4402">
        <f t="shared" si="411"/>
        <v>1</v>
      </c>
      <c r="W4402">
        <f t="shared" si="412"/>
        <v>2</v>
      </c>
      <c r="X4402" t="str">
        <f t="shared" si="413"/>
        <v>512</v>
      </c>
      <c r="Y4402" t="str">
        <f>IF(Table1[[#This Row],[RFM_Score]]="555","Champion", IF(AND(J4402&gt;=4,V4402&gt;=4),"Loyal", IF(U4402&lt;=2,"At Risk", IF(W4402&gt;=4,"Potential Loyalist","Others"))))</f>
        <v>Others</v>
      </c>
    </row>
    <row r="4403" spans="1:25">
      <c r="A4403" t="s">
        <v>5915</v>
      </c>
      <c r="B4403">
        <v>25</v>
      </c>
      <c r="C4403" t="s">
        <v>19</v>
      </c>
      <c r="D4403" t="s">
        <v>25</v>
      </c>
      <c r="E4403" s="6" t="s">
        <v>16473</v>
      </c>
      <c r="F4403" t="s">
        <v>60</v>
      </c>
      <c r="G4403">
        <v>3</v>
      </c>
      <c r="H4403">
        <v>0</v>
      </c>
      <c r="I4403">
        <v>43</v>
      </c>
      <c r="J4403">
        <v>1</v>
      </c>
      <c r="K4403">
        <v>116.96</v>
      </c>
      <c r="L4403" t="str">
        <f t="shared" si="408"/>
        <v/>
      </c>
      <c r="M4403">
        <v>3</v>
      </c>
      <c r="N4403" t="str">
        <f t="shared" si="409"/>
        <v/>
      </c>
      <c r="O4403">
        <v>43</v>
      </c>
      <c r="P4403" s="11">
        <v>0</v>
      </c>
      <c r="Q4403" s="11">
        <v>2.3255813953488299E-2</v>
      </c>
      <c r="R4403" s="12">
        <v>38.986666666666601</v>
      </c>
      <c r="S4403" t="s">
        <v>22</v>
      </c>
      <c r="T4403">
        <v>0</v>
      </c>
      <c r="U4403">
        <f t="shared" si="410"/>
        <v>3</v>
      </c>
      <c r="V4403">
        <f t="shared" si="411"/>
        <v>1</v>
      </c>
      <c r="W4403">
        <f t="shared" si="412"/>
        <v>2</v>
      </c>
      <c r="X4403" t="str">
        <f t="shared" si="413"/>
        <v>312</v>
      </c>
      <c r="Y4403" t="str">
        <f>IF(Table1[[#This Row],[RFM_Score]]="555","Champion", IF(AND(J4403&gt;=4,V4403&gt;=4),"Loyal", IF(U4403&lt;=2,"At Risk", IF(W4403&gt;=4,"Potential Loyalist","Others"))))</f>
        <v>Others</v>
      </c>
    </row>
    <row r="4404" spans="1:25">
      <c r="A4404" t="s">
        <v>946</v>
      </c>
      <c r="B4404">
        <v>60</v>
      </c>
      <c r="C4404" t="s">
        <v>19</v>
      </c>
      <c r="D4404" t="s">
        <v>25</v>
      </c>
      <c r="E4404" s="6" t="s">
        <v>16474</v>
      </c>
      <c r="F4404" t="s">
        <v>37</v>
      </c>
      <c r="G4404">
        <v>1</v>
      </c>
      <c r="H4404">
        <v>1</v>
      </c>
      <c r="I4404">
        <v>63</v>
      </c>
      <c r="J4404">
        <v>5</v>
      </c>
      <c r="K4404">
        <v>116.92</v>
      </c>
      <c r="L4404" t="str">
        <f t="shared" si="408"/>
        <v/>
      </c>
      <c r="M4404">
        <v>3</v>
      </c>
      <c r="N4404" t="str">
        <f t="shared" si="409"/>
        <v/>
      </c>
      <c r="O4404">
        <v>1</v>
      </c>
      <c r="P4404" s="11">
        <v>1</v>
      </c>
      <c r="Q4404" s="11">
        <v>7.9365079365079305E-2</v>
      </c>
      <c r="R4404" s="12">
        <v>38.973333333333301</v>
      </c>
      <c r="S4404" t="s">
        <v>22</v>
      </c>
      <c r="T4404">
        <v>0</v>
      </c>
      <c r="U4404">
        <f t="shared" si="410"/>
        <v>5</v>
      </c>
      <c r="V4404">
        <f t="shared" si="411"/>
        <v>1</v>
      </c>
      <c r="W4404">
        <f t="shared" si="412"/>
        <v>2</v>
      </c>
      <c r="X4404" t="str">
        <f t="shared" si="413"/>
        <v>512</v>
      </c>
      <c r="Y4404" t="str">
        <f>IF(Table1[[#This Row],[RFM_Score]]="555","Champion", IF(AND(J4404&gt;=4,V4404&gt;=4),"Loyal", IF(U4404&lt;=2,"At Risk", IF(W4404&gt;=4,"Potential Loyalist","Others"))))</f>
        <v>Others</v>
      </c>
    </row>
    <row r="4405" spans="1:25">
      <c r="A4405" t="s">
        <v>5280</v>
      </c>
      <c r="B4405">
        <v>42</v>
      </c>
      <c r="C4405" t="s">
        <v>19</v>
      </c>
      <c r="D4405" t="s">
        <v>29</v>
      </c>
      <c r="E4405" s="6" t="s">
        <v>16475</v>
      </c>
      <c r="F4405" t="s">
        <v>30</v>
      </c>
      <c r="G4405">
        <v>2</v>
      </c>
      <c r="H4405">
        <v>0</v>
      </c>
      <c r="I4405">
        <v>50</v>
      </c>
      <c r="J4405">
        <v>4</v>
      </c>
      <c r="K4405">
        <v>116.83</v>
      </c>
      <c r="L4405" t="str">
        <f t="shared" si="408"/>
        <v/>
      </c>
      <c r="M4405">
        <v>3</v>
      </c>
      <c r="N4405" t="str">
        <f t="shared" si="409"/>
        <v/>
      </c>
      <c r="O4405">
        <v>27</v>
      </c>
      <c r="P4405" s="11">
        <v>0</v>
      </c>
      <c r="Q4405" s="11">
        <v>0.08</v>
      </c>
      <c r="R4405" s="12">
        <v>38.9433333333333</v>
      </c>
      <c r="S4405" t="s">
        <v>22</v>
      </c>
      <c r="T4405">
        <v>0</v>
      </c>
      <c r="U4405">
        <f t="shared" si="410"/>
        <v>4</v>
      </c>
      <c r="V4405">
        <f t="shared" si="411"/>
        <v>1</v>
      </c>
      <c r="W4405">
        <f t="shared" si="412"/>
        <v>2</v>
      </c>
      <c r="X4405" t="str">
        <f t="shared" si="413"/>
        <v>412</v>
      </c>
      <c r="Y4405" t="str">
        <f>IF(Table1[[#This Row],[RFM_Score]]="555","Champion", IF(AND(J4405&gt;=4,V4405&gt;=4),"Loyal", IF(U4405&lt;=2,"At Risk", IF(W4405&gt;=4,"Potential Loyalist","Others"))))</f>
        <v>Others</v>
      </c>
    </row>
    <row r="4406" spans="1:25">
      <c r="A4406" t="s">
        <v>686</v>
      </c>
      <c r="B4406">
        <v>43</v>
      </c>
      <c r="C4406" t="s">
        <v>19</v>
      </c>
      <c r="D4406" t="s">
        <v>25</v>
      </c>
      <c r="E4406" s="6" t="s">
        <v>16476</v>
      </c>
      <c r="F4406" t="s">
        <v>21</v>
      </c>
      <c r="G4406">
        <v>4</v>
      </c>
      <c r="H4406">
        <v>1</v>
      </c>
      <c r="I4406">
        <v>55</v>
      </c>
      <c r="J4406">
        <v>4</v>
      </c>
      <c r="K4406">
        <v>116.63</v>
      </c>
      <c r="L4406" t="str">
        <f t="shared" si="408"/>
        <v/>
      </c>
      <c r="M4406">
        <v>3</v>
      </c>
      <c r="N4406" t="str">
        <f t="shared" si="409"/>
        <v/>
      </c>
      <c r="O4406">
        <v>2</v>
      </c>
      <c r="P4406" s="11">
        <v>0.25</v>
      </c>
      <c r="Q4406" s="11">
        <v>7.2727272727272696E-2</v>
      </c>
      <c r="R4406" s="12">
        <v>38.876666666666601</v>
      </c>
      <c r="S4406" t="s">
        <v>22</v>
      </c>
      <c r="T4406">
        <v>0</v>
      </c>
      <c r="U4406">
        <f t="shared" si="410"/>
        <v>5</v>
      </c>
      <c r="V4406">
        <f t="shared" si="411"/>
        <v>1</v>
      </c>
      <c r="W4406">
        <f t="shared" si="412"/>
        <v>2</v>
      </c>
      <c r="X4406" t="str">
        <f t="shared" si="413"/>
        <v>512</v>
      </c>
      <c r="Y4406" t="str">
        <f>IF(Table1[[#This Row],[RFM_Score]]="555","Champion", IF(AND(J4406&gt;=4,V4406&gt;=4),"Loyal", IF(U4406&lt;=2,"At Risk", IF(W4406&gt;=4,"Potential Loyalist","Others"))))</f>
        <v>Others</v>
      </c>
    </row>
    <row r="4407" spans="1:25">
      <c r="A4407" t="s">
        <v>4579</v>
      </c>
      <c r="B4407">
        <v>18</v>
      </c>
      <c r="C4407" t="s">
        <v>19</v>
      </c>
      <c r="D4407" t="s">
        <v>41</v>
      </c>
      <c r="E4407" s="6" t="s">
        <v>16477</v>
      </c>
      <c r="F4407" t="s">
        <v>30</v>
      </c>
      <c r="G4407">
        <v>2</v>
      </c>
      <c r="H4407">
        <v>1</v>
      </c>
      <c r="I4407">
        <v>39</v>
      </c>
      <c r="J4407">
        <v>0</v>
      </c>
      <c r="K4407">
        <v>116.55</v>
      </c>
      <c r="L4407" t="str">
        <f t="shared" si="408"/>
        <v/>
      </c>
      <c r="M4407">
        <v>3</v>
      </c>
      <c r="N4407" t="str">
        <f t="shared" si="409"/>
        <v/>
      </c>
      <c r="O4407">
        <v>18</v>
      </c>
      <c r="P4407" s="11">
        <v>0.5</v>
      </c>
      <c r="Q4407" s="11">
        <v>0</v>
      </c>
      <c r="R4407" s="12">
        <v>38.85</v>
      </c>
      <c r="S4407" t="s">
        <v>22</v>
      </c>
      <c r="T4407">
        <v>0</v>
      </c>
      <c r="U4407">
        <f t="shared" si="410"/>
        <v>5</v>
      </c>
      <c r="V4407">
        <f t="shared" si="411"/>
        <v>1</v>
      </c>
      <c r="W4407">
        <f t="shared" si="412"/>
        <v>2</v>
      </c>
      <c r="X4407" t="str">
        <f t="shared" si="413"/>
        <v>512</v>
      </c>
      <c r="Y4407" t="str">
        <f>IF(Table1[[#This Row],[RFM_Score]]="555","Champion", IF(AND(J4407&gt;=4,V4407&gt;=4),"Loyal", IF(U4407&lt;=2,"At Risk", IF(W4407&gt;=4,"Potential Loyalist","Others"))))</f>
        <v>Others</v>
      </c>
    </row>
    <row r="4408" spans="1:25">
      <c r="A4408" t="s">
        <v>2404</v>
      </c>
      <c r="B4408">
        <v>18</v>
      </c>
      <c r="C4408" t="s">
        <v>24</v>
      </c>
      <c r="D4408" t="s">
        <v>25</v>
      </c>
      <c r="E4408" s="6" t="s">
        <v>16478</v>
      </c>
      <c r="F4408" t="s">
        <v>60</v>
      </c>
      <c r="G4408">
        <v>4</v>
      </c>
      <c r="H4408">
        <v>3</v>
      </c>
      <c r="I4408">
        <v>51</v>
      </c>
      <c r="J4408">
        <v>2</v>
      </c>
      <c r="K4408">
        <v>116.44</v>
      </c>
      <c r="L4408" t="str">
        <f t="shared" si="408"/>
        <v/>
      </c>
      <c r="M4408">
        <v>3</v>
      </c>
      <c r="N4408" t="str">
        <f t="shared" si="409"/>
        <v/>
      </c>
      <c r="O4408">
        <v>28</v>
      </c>
      <c r="P4408" s="11">
        <v>0.75</v>
      </c>
      <c r="Q4408" s="11">
        <v>3.9215686274509803E-2</v>
      </c>
      <c r="R4408" s="12">
        <v>38.813333333333297</v>
      </c>
      <c r="S4408" t="s">
        <v>22</v>
      </c>
      <c r="T4408">
        <v>0</v>
      </c>
      <c r="U4408">
        <f t="shared" si="410"/>
        <v>4</v>
      </c>
      <c r="V4408">
        <f t="shared" si="411"/>
        <v>1</v>
      </c>
      <c r="W4408">
        <f t="shared" si="412"/>
        <v>2</v>
      </c>
      <c r="X4408" t="str">
        <f t="shared" si="413"/>
        <v>412</v>
      </c>
      <c r="Y4408" t="str">
        <f>IF(Table1[[#This Row],[RFM_Score]]="555","Champion", IF(AND(J4408&gt;=4,V4408&gt;=4),"Loyal", IF(U4408&lt;=2,"At Risk", IF(W4408&gt;=4,"Potential Loyalist","Others"))))</f>
        <v>Others</v>
      </c>
    </row>
    <row r="4409" spans="1:25">
      <c r="A4409" t="s">
        <v>7858</v>
      </c>
      <c r="B4409">
        <v>45</v>
      </c>
      <c r="C4409" t="s">
        <v>24</v>
      </c>
      <c r="D4409" t="s">
        <v>25</v>
      </c>
      <c r="E4409" s="6" t="s">
        <v>16479</v>
      </c>
      <c r="F4409" t="s">
        <v>37</v>
      </c>
      <c r="G4409">
        <v>3</v>
      </c>
      <c r="H4409">
        <v>2</v>
      </c>
      <c r="I4409">
        <v>53</v>
      </c>
      <c r="J4409">
        <v>4</v>
      </c>
      <c r="K4409">
        <v>115.99</v>
      </c>
      <c r="L4409" t="str">
        <f t="shared" si="408"/>
        <v/>
      </c>
      <c r="M4409">
        <v>3</v>
      </c>
      <c r="N4409" t="str">
        <f t="shared" si="409"/>
        <v/>
      </c>
      <c r="O4409">
        <v>0</v>
      </c>
      <c r="P4409" s="11">
        <v>0.66666666666666596</v>
      </c>
      <c r="Q4409" s="11">
        <v>7.5471698113207503E-2</v>
      </c>
      <c r="R4409" s="12">
        <v>38.663333333333298</v>
      </c>
      <c r="S4409" t="s">
        <v>22</v>
      </c>
      <c r="T4409">
        <v>0</v>
      </c>
      <c r="U4409">
        <f t="shared" si="410"/>
        <v>5</v>
      </c>
      <c r="V4409">
        <f t="shared" si="411"/>
        <v>1</v>
      </c>
      <c r="W4409">
        <f t="shared" si="412"/>
        <v>2</v>
      </c>
      <c r="X4409" t="str">
        <f t="shared" si="413"/>
        <v>512</v>
      </c>
      <c r="Y4409" t="str">
        <f>IF(Table1[[#This Row],[RFM_Score]]="555","Champion", IF(AND(J4409&gt;=4,V4409&gt;=4),"Loyal", IF(U4409&lt;=2,"At Risk", IF(W4409&gt;=4,"Potential Loyalist","Others"))))</f>
        <v>Others</v>
      </c>
    </row>
    <row r="4410" spans="1:25">
      <c r="A4410" t="s">
        <v>645</v>
      </c>
      <c r="B4410">
        <v>18</v>
      </c>
      <c r="C4410" t="s">
        <v>19</v>
      </c>
      <c r="D4410" t="s">
        <v>25</v>
      </c>
      <c r="E4410" s="6" t="s">
        <v>16480</v>
      </c>
      <c r="F4410" t="s">
        <v>26</v>
      </c>
      <c r="G4410">
        <v>2</v>
      </c>
      <c r="H4410">
        <v>0</v>
      </c>
      <c r="I4410">
        <v>58</v>
      </c>
      <c r="J4410">
        <v>4</v>
      </c>
      <c r="K4410">
        <v>115.98</v>
      </c>
      <c r="L4410" t="str">
        <f t="shared" si="408"/>
        <v/>
      </c>
      <c r="M4410">
        <v>3</v>
      </c>
      <c r="N4410" t="str">
        <f t="shared" si="409"/>
        <v/>
      </c>
      <c r="O4410">
        <v>13</v>
      </c>
      <c r="P4410" s="11">
        <v>0</v>
      </c>
      <c r="Q4410" s="11">
        <v>6.8965517241379296E-2</v>
      </c>
      <c r="R4410" s="12">
        <v>38.659999999999997</v>
      </c>
      <c r="S4410" t="s">
        <v>22</v>
      </c>
      <c r="T4410">
        <v>0</v>
      </c>
      <c r="U4410">
        <f t="shared" si="410"/>
        <v>5</v>
      </c>
      <c r="V4410">
        <f t="shared" si="411"/>
        <v>1</v>
      </c>
      <c r="W4410">
        <f t="shared" si="412"/>
        <v>2</v>
      </c>
      <c r="X4410" t="str">
        <f t="shared" si="413"/>
        <v>512</v>
      </c>
      <c r="Y4410" t="str">
        <f>IF(Table1[[#This Row],[RFM_Score]]="555","Champion", IF(AND(J4410&gt;=4,V4410&gt;=4),"Loyal", IF(U4410&lt;=2,"At Risk", IF(W4410&gt;=4,"Potential Loyalist","Others"))))</f>
        <v>Others</v>
      </c>
    </row>
    <row r="4411" spans="1:25">
      <c r="A4411" t="s">
        <v>11456</v>
      </c>
      <c r="B4411">
        <v>45</v>
      </c>
      <c r="C4411" t="s">
        <v>19</v>
      </c>
      <c r="D4411" t="s">
        <v>49</v>
      </c>
      <c r="E4411" s="6" t="s">
        <v>16481</v>
      </c>
      <c r="F4411" t="s">
        <v>21</v>
      </c>
      <c r="G4411">
        <v>2</v>
      </c>
      <c r="H4411">
        <v>2</v>
      </c>
      <c r="I4411">
        <v>46</v>
      </c>
      <c r="J4411">
        <v>1</v>
      </c>
      <c r="K4411">
        <v>115.69</v>
      </c>
      <c r="L4411" t="str">
        <f t="shared" si="408"/>
        <v/>
      </c>
      <c r="M4411">
        <v>3</v>
      </c>
      <c r="N4411" t="str">
        <f t="shared" si="409"/>
        <v/>
      </c>
      <c r="O4411">
        <v>6</v>
      </c>
      <c r="P4411" s="11">
        <v>1</v>
      </c>
      <c r="Q4411" s="11">
        <v>2.1739130434782601E-2</v>
      </c>
      <c r="R4411" s="12">
        <v>38.563333333333297</v>
      </c>
      <c r="S4411" t="s">
        <v>22</v>
      </c>
      <c r="T4411">
        <v>0</v>
      </c>
      <c r="U4411">
        <f t="shared" si="410"/>
        <v>5</v>
      </c>
      <c r="V4411">
        <f t="shared" si="411"/>
        <v>1</v>
      </c>
      <c r="W4411">
        <f t="shared" si="412"/>
        <v>2</v>
      </c>
      <c r="X4411" t="str">
        <f t="shared" si="413"/>
        <v>512</v>
      </c>
      <c r="Y4411" t="str">
        <f>IF(Table1[[#This Row],[RFM_Score]]="555","Champion", IF(AND(J4411&gt;=4,V4411&gt;=4),"Loyal", IF(U4411&lt;=2,"At Risk", IF(W4411&gt;=4,"Potential Loyalist","Others"))))</f>
        <v>Others</v>
      </c>
    </row>
    <row r="4412" spans="1:25">
      <c r="A4412" t="s">
        <v>870</v>
      </c>
      <c r="B4412">
        <v>25</v>
      </c>
      <c r="C4412" t="s">
        <v>19</v>
      </c>
      <c r="D4412" t="s">
        <v>49</v>
      </c>
      <c r="E4412" s="6" t="s">
        <v>16482</v>
      </c>
      <c r="F4412" t="s">
        <v>60</v>
      </c>
      <c r="G4412">
        <v>4</v>
      </c>
      <c r="H4412">
        <v>0</v>
      </c>
      <c r="I4412">
        <v>42</v>
      </c>
      <c r="J4412">
        <v>2</v>
      </c>
      <c r="K4412">
        <v>115.08</v>
      </c>
      <c r="L4412" t="str">
        <f t="shared" si="408"/>
        <v/>
      </c>
      <c r="M4412">
        <v>3</v>
      </c>
      <c r="N4412" t="str">
        <f t="shared" si="409"/>
        <v/>
      </c>
      <c r="O4412">
        <v>34</v>
      </c>
      <c r="P4412" s="11">
        <v>0</v>
      </c>
      <c r="Q4412" s="11">
        <v>4.7619047619047603E-2</v>
      </c>
      <c r="R4412" s="12">
        <v>38.36</v>
      </c>
      <c r="S4412" t="s">
        <v>22</v>
      </c>
      <c r="T4412">
        <v>0</v>
      </c>
      <c r="U4412">
        <f t="shared" si="410"/>
        <v>4</v>
      </c>
      <c r="V4412">
        <f t="shared" si="411"/>
        <v>1</v>
      </c>
      <c r="W4412">
        <f t="shared" si="412"/>
        <v>2</v>
      </c>
      <c r="X4412" t="str">
        <f t="shared" si="413"/>
        <v>412</v>
      </c>
      <c r="Y4412" t="str">
        <f>IF(Table1[[#This Row],[RFM_Score]]="555","Champion", IF(AND(J4412&gt;=4,V4412&gt;=4),"Loyal", IF(U4412&lt;=2,"At Risk", IF(W4412&gt;=4,"Potential Loyalist","Others"))))</f>
        <v>Others</v>
      </c>
    </row>
    <row r="4413" spans="1:25">
      <c r="A4413" t="s">
        <v>10808</v>
      </c>
      <c r="B4413">
        <v>53</v>
      </c>
      <c r="C4413" t="s">
        <v>24</v>
      </c>
      <c r="D4413" t="s">
        <v>25</v>
      </c>
      <c r="E4413" s="6" t="s">
        <v>16483</v>
      </c>
      <c r="F4413" t="s">
        <v>30</v>
      </c>
      <c r="G4413">
        <v>2</v>
      </c>
      <c r="H4413">
        <v>1</v>
      </c>
      <c r="I4413">
        <v>43</v>
      </c>
      <c r="J4413">
        <v>2</v>
      </c>
      <c r="K4413">
        <v>115.05</v>
      </c>
      <c r="L4413" t="str">
        <f t="shared" si="408"/>
        <v/>
      </c>
      <c r="M4413">
        <v>3</v>
      </c>
      <c r="N4413" t="str">
        <f t="shared" si="409"/>
        <v/>
      </c>
      <c r="O4413">
        <v>3</v>
      </c>
      <c r="P4413" s="11">
        <v>0.5</v>
      </c>
      <c r="Q4413" s="11">
        <v>4.6511627906976702E-2</v>
      </c>
      <c r="R4413" s="12">
        <v>38.35</v>
      </c>
      <c r="S4413" t="s">
        <v>22</v>
      </c>
      <c r="T4413">
        <v>0</v>
      </c>
      <c r="U4413">
        <f t="shared" si="410"/>
        <v>5</v>
      </c>
      <c r="V4413">
        <f t="shared" si="411"/>
        <v>1</v>
      </c>
      <c r="W4413">
        <f t="shared" si="412"/>
        <v>2</v>
      </c>
      <c r="X4413" t="str">
        <f t="shared" si="413"/>
        <v>512</v>
      </c>
      <c r="Y4413" t="str">
        <f>IF(Table1[[#This Row],[RFM_Score]]="555","Champion", IF(AND(J4413&gt;=4,V4413&gt;=4),"Loyal", IF(U4413&lt;=2,"At Risk", IF(W4413&gt;=4,"Potential Loyalist","Others"))))</f>
        <v>Others</v>
      </c>
    </row>
    <row r="4414" spans="1:25">
      <c r="A4414" t="s">
        <v>1682</v>
      </c>
      <c r="B4414">
        <v>40</v>
      </c>
      <c r="C4414" t="s">
        <v>24</v>
      </c>
      <c r="D4414" t="s">
        <v>49</v>
      </c>
      <c r="E4414" s="6" t="s">
        <v>16484</v>
      </c>
      <c r="F4414" t="s">
        <v>30</v>
      </c>
      <c r="G4414">
        <v>4</v>
      </c>
      <c r="H4414">
        <v>0</v>
      </c>
      <c r="I4414">
        <v>45</v>
      </c>
      <c r="J4414">
        <v>3</v>
      </c>
      <c r="K4414">
        <v>114.89</v>
      </c>
      <c r="L4414" t="str">
        <f t="shared" si="408"/>
        <v/>
      </c>
      <c r="M4414">
        <v>3</v>
      </c>
      <c r="N4414" t="str">
        <f t="shared" si="409"/>
        <v/>
      </c>
      <c r="O4414">
        <v>6</v>
      </c>
      <c r="P4414" s="11">
        <v>0</v>
      </c>
      <c r="Q4414" s="11">
        <v>6.6666666666666596E-2</v>
      </c>
      <c r="R4414" s="12">
        <v>38.296666666666603</v>
      </c>
      <c r="S4414" t="s">
        <v>22</v>
      </c>
      <c r="T4414">
        <v>0</v>
      </c>
      <c r="U4414">
        <f t="shared" si="410"/>
        <v>5</v>
      </c>
      <c r="V4414">
        <f t="shared" si="411"/>
        <v>1</v>
      </c>
      <c r="W4414">
        <f t="shared" si="412"/>
        <v>2</v>
      </c>
      <c r="X4414" t="str">
        <f t="shared" si="413"/>
        <v>512</v>
      </c>
      <c r="Y4414" t="str">
        <f>IF(Table1[[#This Row],[RFM_Score]]="555","Champion", IF(AND(J4414&gt;=4,V4414&gt;=4),"Loyal", IF(U4414&lt;=2,"At Risk", IF(W4414&gt;=4,"Potential Loyalist","Others"))))</f>
        <v>Others</v>
      </c>
    </row>
    <row r="4415" spans="1:25">
      <c r="A4415" t="s">
        <v>8042</v>
      </c>
      <c r="B4415">
        <v>41</v>
      </c>
      <c r="C4415" t="s">
        <v>19</v>
      </c>
      <c r="D4415" t="s">
        <v>25</v>
      </c>
      <c r="E4415" s="6" t="s">
        <v>16485</v>
      </c>
      <c r="F4415" t="s">
        <v>21</v>
      </c>
      <c r="G4415">
        <v>3</v>
      </c>
      <c r="H4415">
        <v>1</v>
      </c>
      <c r="I4415">
        <v>44</v>
      </c>
      <c r="J4415">
        <v>2</v>
      </c>
      <c r="K4415">
        <v>114.83</v>
      </c>
      <c r="L4415" t="str">
        <f t="shared" si="408"/>
        <v/>
      </c>
      <c r="M4415">
        <v>3</v>
      </c>
      <c r="N4415" t="str">
        <f t="shared" si="409"/>
        <v/>
      </c>
      <c r="O4415">
        <v>10</v>
      </c>
      <c r="P4415" s="11">
        <v>0.33333333333333298</v>
      </c>
      <c r="Q4415" s="11">
        <v>4.54545454545454E-2</v>
      </c>
      <c r="R4415" s="12">
        <v>38.2766666666666</v>
      </c>
      <c r="S4415" t="s">
        <v>22</v>
      </c>
      <c r="T4415">
        <v>0</v>
      </c>
      <c r="U4415">
        <f t="shared" si="410"/>
        <v>5</v>
      </c>
      <c r="V4415">
        <f t="shared" si="411"/>
        <v>1</v>
      </c>
      <c r="W4415">
        <f t="shared" si="412"/>
        <v>2</v>
      </c>
      <c r="X4415" t="str">
        <f t="shared" si="413"/>
        <v>512</v>
      </c>
      <c r="Y4415" t="str">
        <f>IF(Table1[[#This Row],[RFM_Score]]="555","Champion", IF(AND(J4415&gt;=4,V4415&gt;=4),"Loyal", IF(U4415&lt;=2,"At Risk", IF(W4415&gt;=4,"Potential Loyalist","Others"))))</f>
        <v>Others</v>
      </c>
    </row>
    <row r="4416" spans="1:25">
      <c r="A4416" t="s">
        <v>2362</v>
      </c>
      <c r="B4416">
        <v>43</v>
      </c>
      <c r="C4416" t="s">
        <v>24</v>
      </c>
      <c r="D4416" t="s">
        <v>25</v>
      </c>
      <c r="E4416" s="6" t="s">
        <v>16486</v>
      </c>
      <c r="F4416" t="s">
        <v>62</v>
      </c>
      <c r="G4416">
        <v>8</v>
      </c>
      <c r="H4416">
        <v>2</v>
      </c>
      <c r="I4416">
        <v>34</v>
      </c>
      <c r="J4416">
        <v>3</v>
      </c>
      <c r="K4416">
        <v>114.79</v>
      </c>
      <c r="L4416" t="str">
        <f t="shared" si="408"/>
        <v/>
      </c>
      <c r="M4416">
        <v>3</v>
      </c>
      <c r="N4416" t="str">
        <f t="shared" si="409"/>
        <v/>
      </c>
      <c r="O4416">
        <v>21</v>
      </c>
      <c r="P4416" s="11">
        <v>0.25</v>
      </c>
      <c r="Q4416" s="11">
        <v>8.8235294117646995E-2</v>
      </c>
      <c r="R4416" s="12">
        <v>38.2633333333333</v>
      </c>
      <c r="S4416" t="s">
        <v>22</v>
      </c>
      <c r="T4416">
        <v>0</v>
      </c>
      <c r="U4416">
        <f t="shared" si="410"/>
        <v>4</v>
      </c>
      <c r="V4416">
        <f t="shared" si="411"/>
        <v>1</v>
      </c>
      <c r="W4416">
        <f t="shared" si="412"/>
        <v>2</v>
      </c>
      <c r="X4416" t="str">
        <f t="shared" si="413"/>
        <v>412</v>
      </c>
      <c r="Y4416" t="str">
        <f>IF(Table1[[#This Row],[RFM_Score]]="555","Champion", IF(AND(J4416&gt;=4,V4416&gt;=4),"Loyal", IF(U4416&lt;=2,"At Risk", IF(W4416&gt;=4,"Potential Loyalist","Others"))))</f>
        <v>Others</v>
      </c>
    </row>
    <row r="4417" spans="1:25">
      <c r="A4417" t="s">
        <v>11150</v>
      </c>
      <c r="B4417">
        <v>30</v>
      </c>
      <c r="C4417" t="s">
        <v>19</v>
      </c>
      <c r="D4417" t="s">
        <v>25</v>
      </c>
      <c r="E4417" s="6" t="s">
        <v>16487</v>
      </c>
      <c r="F4417" t="s">
        <v>26</v>
      </c>
      <c r="G4417">
        <v>4</v>
      </c>
      <c r="H4417">
        <v>2</v>
      </c>
      <c r="I4417">
        <v>52</v>
      </c>
      <c r="J4417">
        <v>2</v>
      </c>
      <c r="K4417">
        <v>114.69</v>
      </c>
      <c r="L4417" t="str">
        <f t="shared" si="408"/>
        <v/>
      </c>
      <c r="M4417">
        <v>3</v>
      </c>
      <c r="N4417" t="str">
        <f t="shared" si="409"/>
        <v/>
      </c>
      <c r="O4417">
        <v>59</v>
      </c>
      <c r="P4417" s="11">
        <v>0.5</v>
      </c>
      <c r="Q4417" s="11">
        <v>3.8461538461538401E-2</v>
      </c>
      <c r="R4417" s="12">
        <v>38.229999999999997</v>
      </c>
      <c r="S4417" t="s">
        <v>22</v>
      </c>
      <c r="T4417">
        <v>0</v>
      </c>
      <c r="U4417">
        <f t="shared" si="410"/>
        <v>3</v>
      </c>
      <c r="V4417">
        <f t="shared" si="411"/>
        <v>1</v>
      </c>
      <c r="W4417">
        <f t="shared" si="412"/>
        <v>2</v>
      </c>
      <c r="X4417" t="str">
        <f t="shared" si="413"/>
        <v>312</v>
      </c>
      <c r="Y4417" t="str">
        <f>IF(Table1[[#This Row],[RFM_Score]]="555","Champion", IF(AND(J4417&gt;=4,V4417&gt;=4),"Loyal", IF(U4417&lt;=2,"At Risk", IF(W4417&gt;=4,"Potential Loyalist","Others"))))</f>
        <v>Others</v>
      </c>
    </row>
    <row r="4418" spans="1:25">
      <c r="A4418" t="s">
        <v>5412</v>
      </c>
      <c r="B4418">
        <v>43</v>
      </c>
      <c r="C4418" t="s">
        <v>24</v>
      </c>
      <c r="D4418" t="s">
        <v>49</v>
      </c>
      <c r="E4418" s="6" t="s">
        <v>16488</v>
      </c>
      <c r="F4418" t="s">
        <v>30</v>
      </c>
      <c r="G4418">
        <v>1</v>
      </c>
      <c r="H4418">
        <v>0</v>
      </c>
      <c r="I4418">
        <v>43</v>
      </c>
      <c r="J4418">
        <v>2</v>
      </c>
      <c r="K4418">
        <v>114.59</v>
      </c>
      <c r="L4418" t="str">
        <f t="shared" ref="L4418:L4481" si="414">IF(OR(K4418&lt;$AC$10, K4418&gt;$AC$11), "OUTLIER", "")</f>
        <v/>
      </c>
      <c r="M4418">
        <v>3</v>
      </c>
      <c r="N4418" t="str">
        <f t="shared" ref="N4418:N4481" si="415">IF(OR(M4418&lt;$AC$16, M4418&gt;$AC$17), "OUTLIER", "")</f>
        <v/>
      </c>
      <c r="O4418">
        <v>66</v>
      </c>
      <c r="P4418" s="11">
        <v>0</v>
      </c>
      <c r="Q4418" s="11">
        <v>4.6511627906976702E-2</v>
      </c>
      <c r="R4418" s="12">
        <v>38.196666666666601</v>
      </c>
      <c r="S4418" t="s">
        <v>22</v>
      </c>
      <c r="T4418">
        <v>0</v>
      </c>
      <c r="U4418">
        <f t="shared" ref="U4418:U4481" si="416">IF(O4418&lt;=20,5,IF(O4418&lt;=40,4,IF(O4418&lt;=70,3,IF(O4418&lt;=100,2,1))))</f>
        <v>3</v>
      </c>
      <c r="V4418">
        <f t="shared" ref="V4418:V4481" si="417">IF(M4418&gt;=11,5,IF(M4418&gt;=9,4,IF(M4418&gt;=7,3,IF(M4418&gt;=5,2,1))))</f>
        <v>1</v>
      </c>
      <c r="W4418">
        <f t="shared" ref="W4418:W4481" si="418">IF(K4418&gt;=500,5,IF(K4418&gt;=300,4,IF(K4418&gt;=150,3,IF(K4418&gt;=50,2,1))))</f>
        <v>2</v>
      </c>
      <c r="X4418" t="str">
        <f t="shared" ref="X4418:X4481" si="419">U4418 &amp; V4418 &amp; W4418</f>
        <v>312</v>
      </c>
      <c r="Y4418" t="str">
        <f>IF(Table1[[#This Row],[RFM_Score]]="555","Champion", IF(AND(J4418&gt;=4,V4418&gt;=4),"Loyal", IF(U4418&lt;=2,"At Risk", IF(W4418&gt;=4,"Potential Loyalist","Others"))))</f>
        <v>Others</v>
      </c>
    </row>
    <row r="4419" spans="1:25">
      <c r="A4419" t="s">
        <v>4139</v>
      </c>
      <c r="B4419">
        <v>51</v>
      </c>
      <c r="C4419" t="s">
        <v>24</v>
      </c>
      <c r="D4419" t="s">
        <v>35</v>
      </c>
      <c r="E4419" s="6" t="s">
        <v>16489</v>
      </c>
      <c r="F4419" t="s">
        <v>26</v>
      </c>
      <c r="G4419">
        <v>8</v>
      </c>
      <c r="H4419">
        <v>3</v>
      </c>
      <c r="I4419">
        <v>52</v>
      </c>
      <c r="J4419">
        <v>1</v>
      </c>
      <c r="K4419">
        <v>114.54</v>
      </c>
      <c r="L4419" t="str">
        <f t="shared" si="414"/>
        <v/>
      </c>
      <c r="M4419">
        <v>3</v>
      </c>
      <c r="N4419" t="str">
        <f t="shared" si="415"/>
        <v/>
      </c>
      <c r="O4419">
        <v>5</v>
      </c>
      <c r="P4419" s="11">
        <v>0.375</v>
      </c>
      <c r="Q4419" s="11">
        <v>1.9230769230769201E-2</v>
      </c>
      <c r="R4419" s="12">
        <v>38.18</v>
      </c>
      <c r="S4419" t="s">
        <v>22</v>
      </c>
      <c r="T4419">
        <v>0</v>
      </c>
      <c r="U4419">
        <f t="shared" si="416"/>
        <v>5</v>
      </c>
      <c r="V4419">
        <f t="shared" si="417"/>
        <v>1</v>
      </c>
      <c r="W4419">
        <f t="shared" si="418"/>
        <v>2</v>
      </c>
      <c r="X4419" t="str">
        <f t="shared" si="419"/>
        <v>512</v>
      </c>
      <c r="Y4419" t="str">
        <f>IF(Table1[[#This Row],[RFM_Score]]="555","Champion", IF(AND(J4419&gt;=4,V4419&gt;=4),"Loyal", IF(U4419&lt;=2,"At Risk", IF(W4419&gt;=4,"Potential Loyalist","Others"))))</f>
        <v>Others</v>
      </c>
    </row>
    <row r="4420" spans="1:25">
      <c r="A4420" t="s">
        <v>3625</v>
      </c>
      <c r="B4420">
        <v>49</v>
      </c>
      <c r="C4420" t="s">
        <v>24</v>
      </c>
      <c r="D4420" t="s">
        <v>29</v>
      </c>
      <c r="E4420" s="6" t="s">
        <v>16490</v>
      </c>
      <c r="F4420" t="s">
        <v>26</v>
      </c>
      <c r="G4420">
        <v>3</v>
      </c>
      <c r="H4420">
        <v>0</v>
      </c>
      <c r="I4420">
        <v>48</v>
      </c>
      <c r="J4420">
        <v>0</v>
      </c>
      <c r="K4420">
        <v>114.33</v>
      </c>
      <c r="L4420" t="str">
        <f t="shared" si="414"/>
        <v/>
      </c>
      <c r="M4420">
        <v>3</v>
      </c>
      <c r="N4420" t="str">
        <f t="shared" si="415"/>
        <v/>
      </c>
      <c r="O4420">
        <v>43</v>
      </c>
      <c r="P4420" s="11">
        <v>0</v>
      </c>
      <c r="Q4420" s="11">
        <v>0</v>
      </c>
      <c r="R4420" s="12">
        <v>38.11</v>
      </c>
      <c r="S4420" t="s">
        <v>22</v>
      </c>
      <c r="T4420">
        <v>0</v>
      </c>
      <c r="U4420">
        <f t="shared" si="416"/>
        <v>3</v>
      </c>
      <c r="V4420">
        <f t="shared" si="417"/>
        <v>1</v>
      </c>
      <c r="W4420">
        <f t="shared" si="418"/>
        <v>2</v>
      </c>
      <c r="X4420" t="str">
        <f t="shared" si="419"/>
        <v>312</v>
      </c>
      <c r="Y4420" t="str">
        <f>IF(Table1[[#This Row],[RFM_Score]]="555","Champion", IF(AND(J4420&gt;=4,V4420&gt;=4),"Loyal", IF(U4420&lt;=2,"At Risk", IF(W4420&gt;=4,"Potential Loyalist","Others"))))</f>
        <v>Others</v>
      </c>
    </row>
    <row r="4421" spans="1:25">
      <c r="A4421" t="s">
        <v>7511</v>
      </c>
      <c r="B4421">
        <v>33</v>
      </c>
      <c r="C4421" t="s">
        <v>19</v>
      </c>
      <c r="D4421" t="s">
        <v>49</v>
      </c>
      <c r="E4421" s="6" t="s">
        <v>16491</v>
      </c>
      <c r="F4421" t="s">
        <v>62</v>
      </c>
      <c r="G4421">
        <v>4</v>
      </c>
      <c r="H4421">
        <v>3</v>
      </c>
      <c r="I4421">
        <v>39</v>
      </c>
      <c r="J4421">
        <v>2</v>
      </c>
      <c r="K4421">
        <v>114.28</v>
      </c>
      <c r="L4421" t="str">
        <f t="shared" si="414"/>
        <v/>
      </c>
      <c r="M4421">
        <v>3</v>
      </c>
      <c r="N4421" t="str">
        <f t="shared" si="415"/>
        <v/>
      </c>
      <c r="O4421">
        <v>1</v>
      </c>
      <c r="P4421" s="11">
        <v>0.75</v>
      </c>
      <c r="Q4421" s="11">
        <v>5.1282051282051197E-2</v>
      </c>
      <c r="R4421" s="12">
        <v>38.093333333333298</v>
      </c>
      <c r="S4421" t="s">
        <v>22</v>
      </c>
      <c r="T4421">
        <v>0</v>
      </c>
      <c r="U4421">
        <f t="shared" si="416"/>
        <v>5</v>
      </c>
      <c r="V4421">
        <f t="shared" si="417"/>
        <v>1</v>
      </c>
      <c r="W4421">
        <f t="shared" si="418"/>
        <v>2</v>
      </c>
      <c r="X4421" t="str">
        <f t="shared" si="419"/>
        <v>512</v>
      </c>
      <c r="Y4421" t="str">
        <f>IF(Table1[[#This Row],[RFM_Score]]="555","Champion", IF(AND(J4421&gt;=4,V4421&gt;=4),"Loyal", IF(U4421&lt;=2,"At Risk", IF(W4421&gt;=4,"Potential Loyalist","Others"))))</f>
        <v>Others</v>
      </c>
    </row>
    <row r="4422" spans="1:25">
      <c r="A4422" t="s">
        <v>4034</v>
      </c>
      <c r="B4422">
        <v>31</v>
      </c>
      <c r="C4422" t="s">
        <v>24</v>
      </c>
      <c r="D4422" t="s">
        <v>20</v>
      </c>
      <c r="E4422" s="6" t="s">
        <v>16492</v>
      </c>
      <c r="F4422" t="s">
        <v>62</v>
      </c>
      <c r="G4422">
        <v>2</v>
      </c>
      <c r="H4422">
        <v>1</v>
      </c>
      <c r="I4422">
        <v>57</v>
      </c>
      <c r="J4422">
        <v>4</v>
      </c>
      <c r="K4422">
        <v>114.07</v>
      </c>
      <c r="L4422" t="str">
        <f t="shared" si="414"/>
        <v/>
      </c>
      <c r="M4422">
        <v>3</v>
      </c>
      <c r="N4422" t="str">
        <f t="shared" si="415"/>
        <v/>
      </c>
      <c r="O4422">
        <v>1</v>
      </c>
      <c r="P4422" s="11">
        <v>0.5</v>
      </c>
      <c r="Q4422" s="11">
        <v>7.0175438596491196E-2</v>
      </c>
      <c r="R4422" s="12">
        <v>38.023333333333298</v>
      </c>
      <c r="S4422" t="s">
        <v>22</v>
      </c>
      <c r="T4422">
        <v>0</v>
      </c>
      <c r="U4422">
        <f t="shared" si="416"/>
        <v>5</v>
      </c>
      <c r="V4422">
        <f t="shared" si="417"/>
        <v>1</v>
      </c>
      <c r="W4422">
        <f t="shared" si="418"/>
        <v>2</v>
      </c>
      <c r="X4422" t="str">
        <f t="shared" si="419"/>
        <v>512</v>
      </c>
      <c r="Y4422" t="str">
        <f>IF(Table1[[#This Row],[RFM_Score]]="555","Champion", IF(AND(J4422&gt;=4,V4422&gt;=4),"Loyal", IF(U4422&lt;=2,"At Risk", IF(W4422&gt;=4,"Potential Loyalist","Others"))))</f>
        <v>Others</v>
      </c>
    </row>
    <row r="4423" spans="1:25">
      <c r="A4423" t="s">
        <v>10198</v>
      </c>
      <c r="B4423">
        <v>32</v>
      </c>
      <c r="C4423" t="s">
        <v>19</v>
      </c>
      <c r="D4423" t="s">
        <v>20</v>
      </c>
      <c r="E4423" s="6" t="s">
        <v>16493</v>
      </c>
      <c r="F4423" t="s">
        <v>30</v>
      </c>
      <c r="G4423">
        <v>4</v>
      </c>
      <c r="H4423">
        <v>1</v>
      </c>
      <c r="I4423">
        <v>53</v>
      </c>
      <c r="J4423">
        <v>2</v>
      </c>
      <c r="K4423">
        <v>113.96</v>
      </c>
      <c r="L4423" t="str">
        <f t="shared" si="414"/>
        <v/>
      </c>
      <c r="M4423">
        <v>3</v>
      </c>
      <c r="N4423" t="str">
        <f t="shared" si="415"/>
        <v/>
      </c>
      <c r="O4423">
        <v>30</v>
      </c>
      <c r="P4423" s="11">
        <v>0.25</v>
      </c>
      <c r="Q4423" s="11">
        <v>3.7735849056603703E-2</v>
      </c>
      <c r="R4423" s="12">
        <v>37.986666666666601</v>
      </c>
      <c r="S4423" t="s">
        <v>22</v>
      </c>
      <c r="T4423">
        <v>0</v>
      </c>
      <c r="U4423">
        <f t="shared" si="416"/>
        <v>4</v>
      </c>
      <c r="V4423">
        <f t="shared" si="417"/>
        <v>1</v>
      </c>
      <c r="W4423">
        <f t="shared" si="418"/>
        <v>2</v>
      </c>
      <c r="X4423" t="str">
        <f t="shared" si="419"/>
        <v>412</v>
      </c>
      <c r="Y4423" t="str">
        <f>IF(Table1[[#This Row],[RFM_Score]]="555","Champion", IF(AND(J4423&gt;=4,V4423&gt;=4),"Loyal", IF(U4423&lt;=2,"At Risk", IF(W4423&gt;=4,"Potential Loyalist","Others"))))</f>
        <v>Others</v>
      </c>
    </row>
    <row r="4424" spans="1:25">
      <c r="A4424" t="s">
        <v>5703</v>
      </c>
      <c r="B4424">
        <v>43</v>
      </c>
      <c r="C4424" t="s">
        <v>24</v>
      </c>
      <c r="D4424" t="s">
        <v>29</v>
      </c>
      <c r="E4424" s="6" t="s">
        <v>16494</v>
      </c>
      <c r="F4424" t="s">
        <v>21</v>
      </c>
      <c r="G4424">
        <v>5</v>
      </c>
      <c r="H4424">
        <v>1</v>
      </c>
      <c r="I4424">
        <v>48</v>
      </c>
      <c r="J4424">
        <v>1</v>
      </c>
      <c r="K4424">
        <v>113.75</v>
      </c>
      <c r="L4424" t="str">
        <f t="shared" si="414"/>
        <v/>
      </c>
      <c r="M4424">
        <v>3</v>
      </c>
      <c r="N4424" t="str">
        <f t="shared" si="415"/>
        <v/>
      </c>
      <c r="O4424">
        <v>17</v>
      </c>
      <c r="P4424" s="11">
        <v>0.2</v>
      </c>
      <c r="Q4424" s="11">
        <v>2.0833333333333301E-2</v>
      </c>
      <c r="R4424" s="12">
        <v>37.9166666666666</v>
      </c>
      <c r="S4424" t="s">
        <v>22</v>
      </c>
      <c r="T4424">
        <v>1</v>
      </c>
      <c r="U4424">
        <f t="shared" si="416"/>
        <v>5</v>
      </c>
      <c r="V4424">
        <f t="shared" si="417"/>
        <v>1</v>
      </c>
      <c r="W4424">
        <f t="shared" si="418"/>
        <v>2</v>
      </c>
      <c r="X4424" t="str">
        <f t="shared" si="419"/>
        <v>512</v>
      </c>
      <c r="Y4424" t="str">
        <f>IF(Table1[[#This Row],[RFM_Score]]="555","Champion", IF(AND(J4424&gt;=4,V4424&gt;=4),"Loyal", IF(U4424&lt;=2,"At Risk", IF(W4424&gt;=4,"Potential Loyalist","Others"))))</f>
        <v>Others</v>
      </c>
    </row>
    <row r="4425" spans="1:25">
      <c r="A4425" t="s">
        <v>4405</v>
      </c>
      <c r="B4425">
        <v>26</v>
      </c>
      <c r="C4425" t="s">
        <v>33</v>
      </c>
      <c r="D4425" t="s">
        <v>35</v>
      </c>
      <c r="E4425" s="6" t="s">
        <v>16495</v>
      </c>
      <c r="F4425" t="s">
        <v>26</v>
      </c>
      <c r="G4425">
        <v>3</v>
      </c>
      <c r="H4425">
        <v>0</v>
      </c>
      <c r="I4425">
        <v>50</v>
      </c>
      <c r="J4425">
        <v>2</v>
      </c>
      <c r="K4425">
        <v>113.59</v>
      </c>
      <c r="L4425" t="str">
        <f t="shared" si="414"/>
        <v/>
      </c>
      <c r="M4425">
        <v>3</v>
      </c>
      <c r="N4425" t="str">
        <f t="shared" si="415"/>
        <v/>
      </c>
      <c r="O4425">
        <v>3</v>
      </c>
      <c r="P4425" s="11">
        <v>0</v>
      </c>
      <c r="Q4425" s="11">
        <v>0.04</v>
      </c>
      <c r="R4425" s="12">
        <v>37.863333333333301</v>
      </c>
      <c r="S4425" t="s">
        <v>22</v>
      </c>
      <c r="T4425">
        <v>0</v>
      </c>
      <c r="U4425">
        <f t="shared" si="416"/>
        <v>5</v>
      </c>
      <c r="V4425">
        <f t="shared" si="417"/>
        <v>1</v>
      </c>
      <c r="W4425">
        <f t="shared" si="418"/>
        <v>2</v>
      </c>
      <c r="X4425" t="str">
        <f t="shared" si="419"/>
        <v>512</v>
      </c>
      <c r="Y4425" t="str">
        <f>IF(Table1[[#This Row],[RFM_Score]]="555","Champion", IF(AND(J4425&gt;=4,V4425&gt;=4),"Loyal", IF(U4425&lt;=2,"At Risk", IF(W4425&gt;=4,"Potential Loyalist","Others"))))</f>
        <v>Others</v>
      </c>
    </row>
    <row r="4426" spans="1:25">
      <c r="A4426" t="s">
        <v>11561</v>
      </c>
      <c r="B4426">
        <v>25</v>
      </c>
      <c r="C4426" t="s">
        <v>24</v>
      </c>
      <c r="D4426" t="s">
        <v>49</v>
      </c>
      <c r="E4426" s="6" t="s">
        <v>16496</v>
      </c>
      <c r="F4426" t="s">
        <v>21</v>
      </c>
      <c r="G4426">
        <v>1</v>
      </c>
      <c r="H4426">
        <v>0</v>
      </c>
      <c r="I4426">
        <v>45</v>
      </c>
      <c r="J4426">
        <v>1</v>
      </c>
      <c r="K4426">
        <v>113.35</v>
      </c>
      <c r="L4426" t="str">
        <f t="shared" si="414"/>
        <v/>
      </c>
      <c r="M4426">
        <v>3</v>
      </c>
      <c r="N4426" t="str">
        <f t="shared" si="415"/>
        <v/>
      </c>
      <c r="O4426">
        <v>23</v>
      </c>
      <c r="P4426" s="11">
        <v>0</v>
      </c>
      <c r="Q4426" s="11">
        <v>2.2222222222222199E-2</v>
      </c>
      <c r="R4426" s="12">
        <v>37.783333333333303</v>
      </c>
      <c r="S4426" t="s">
        <v>22</v>
      </c>
      <c r="T4426">
        <v>0</v>
      </c>
      <c r="U4426">
        <f t="shared" si="416"/>
        <v>4</v>
      </c>
      <c r="V4426">
        <f t="shared" si="417"/>
        <v>1</v>
      </c>
      <c r="W4426">
        <f t="shared" si="418"/>
        <v>2</v>
      </c>
      <c r="X4426" t="str">
        <f t="shared" si="419"/>
        <v>412</v>
      </c>
      <c r="Y4426" t="str">
        <f>IF(Table1[[#This Row],[RFM_Score]]="555","Champion", IF(AND(J4426&gt;=4,V4426&gt;=4),"Loyal", IF(U4426&lt;=2,"At Risk", IF(W4426&gt;=4,"Potential Loyalist","Others"))))</f>
        <v>Others</v>
      </c>
    </row>
    <row r="4427" spans="1:25">
      <c r="A4427" t="s">
        <v>1685</v>
      </c>
      <c r="B4427">
        <v>49</v>
      </c>
      <c r="C4427" t="s">
        <v>24</v>
      </c>
      <c r="D4427" t="s">
        <v>46</v>
      </c>
      <c r="E4427" s="6" t="s">
        <v>16497</v>
      </c>
      <c r="F4427" t="s">
        <v>21</v>
      </c>
      <c r="G4427">
        <v>4</v>
      </c>
      <c r="H4427">
        <v>1</v>
      </c>
      <c r="I4427">
        <v>44</v>
      </c>
      <c r="J4427">
        <v>3</v>
      </c>
      <c r="K4427">
        <v>113.06</v>
      </c>
      <c r="L4427" t="str">
        <f t="shared" si="414"/>
        <v/>
      </c>
      <c r="M4427">
        <v>3</v>
      </c>
      <c r="N4427" t="str">
        <f t="shared" si="415"/>
        <v/>
      </c>
      <c r="O4427">
        <v>20</v>
      </c>
      <c r="P4427" s="11">
        <v>0.25</v>
      </c>
      <c r="Q4427" s="11">
        <v>6.8181818181818094E-2</v>
      </c>
      <c r="R4427" s="12">
        <v>37.686666666666603</v>
      </c>
      <c r="S4427" t="s">
        <v>22</v>
      </c>
      <c r="T4427">
        <v>0</v>
      </c>
      <c r="U4427">
        <f t="shared" si="416"/>
        <v>5</v>
      </c>
      <c r="V4427">
        <f t="shared" si="417"/>
        <v>1</v>
      </c>
      <c r="W4427">
        <f t="shared" si="418"/>
        <v>2</v>
      </c>
      <c r="X4427" t="str">
        <f t="shared" si="419"/>
        <v>512</v>
      </c>
      <c r="Y4427" t="str">
        <f>IF(Table1[[#This Row],[RFM_Score]]="555","Champion", IF(AND(J4427&gt;=4,V4427&gt;=4),"Loyal", IF(U4427&lt;=2,"At Risk", IF(W4427&gt;=4,"Potential Loyalist","Others"))))</f>
        <v>Others</v>
      </c>
    </row>
    <row r="4428" spans="1:25">
      <c r="A4428" t="s">
        <v>5099</v>
      </c>
      <c r="B4428">
        <v>30</v>
      </c>
      <c r="C4428" t="s">
        <v>24</v>
      </c>
      <c r="D4428" t="s">
        <v>25</v>
      </c>
      <c r="E4428" s="6" t="s">
        <v>16498</v>
      </c>
      <c r="F4428" t="s">
        <v>30</v>
      </c>
      <c r="G4428">
        <v>4</v>
      </c>
      <c r="H4428">
        <v>1</v>
      </c>
      <c r="I4428">
        <v>48</v>
      </c>
      <c r="J4428">
        <v>0</v>
      </c>
      <c r="K4428">
        <v>113.03</v>
      </c>
      <c r="L4428" t="str">
        <f t="shared" si="414"/>
        <v/>
      </c>
      <c r="M4428">
        <v>3</v>
      </c>
      <c r="N4428" t="str">
        <f t="shared" si="415"/>
        <v/>
      </c>
      <c r="O4428">
        <v>1</v>
      </c>
      <c r="P4428" s="11">
        <v>0.25</v>
      </c>
      <c r="Q4428" s="11">
        <v>0</v>
      </c>
      <c r="R4428" s="12">
        <v>37.676666666666598</v>
      </c>
      <c r="S4428" t="s">
        <v>22</v>
      </c>
      <c r="T4428">
        <v>0</v>
      </c>
      <c r="U4428">
        <f t="shared" si="416"/>
        <v>5</v>
      </c>
      <c r="V4428">
        <f t="shared" si="417"/>
        <v>1</v>
      </c>
      <c r="W4428">
        <f t="shared" si="418"/>
        <v>2</v>
      </c>
      <c r="X4428" t="str">
        <f t="shared" si="419"/>
        <v>512</v>
      </c>
      <c r="Y4428" t="str">
        <f>IF(Table1[[#This Row],[RFM_Score]]="555","Champion", IF(AND(J4428&gt;=4,V4428&gt;=4),"Loyal", IF(U4428&lt;=2,"At Risk", IF(W4428&gt;=4,"Potential Loyalist","Others"))))</f>
        <v>Others</v>
      </c>
    </row>
    <row r="4429" spans="1:25">
      <c r="A4429" t="s">
        <v>3474</v>
      </c>
      <c r="B4429">
        <v>19</v>
      </c>
      <c r="C4429" t="s">
        <v>24</v>
      </c>
      <c r="D4429" t="s">
        <v>25</v>
      </c>
      <c r="E4429" s="6" t="s">
        <v>16499</v>
      </c>
      <c r="F4429" t="s">
        <v>30</v>
      </c>
      <c r="G4429">
        <v>3</v>
      </c>
      <c r="H4429">
        <v>1</v>
      </c>
      <c r="I4429">
        <v>75</v>
      </c>
      <c r="J4429">
        <v>5</v>
      </c>
      <c r="K4429">
        <v>112.86</v>
      </c>
      <c r="L4429" t="str">
        <f t="shared" si="414"/>
        <v/>
      </c>
      <c r="M4429">
        <v>3</v>
      </c>
      <c r="N4429" t="str">
        <f t="shared" si="415"/>
        <v/>
      </c>
      <c r="O4429">
        <v>9</v>
      </c>
      <c r="P4429" s="11">
        <v>0.33333333333333298</v>
      </c>
      <c r="Q4429" s="11">
        <v>6.6666666666666596E-2</v>
      </c>
      <c r="R4429" s="12">
        <v>37.619999999999997</v>
      </c>
      <c r="S4429" t="s">
        <v>22</v>
      </c>
      <c r="T4429">
        <v>0</v>
      </c>
      <c r="U4429">
        <f t="shared" si="416"/>
        <v>5</v>
      </c>
      <c r="V4429">
        <f t="shared" si="417"/>
        <v>1</v>
      </c>
      <c r="W4429">
        <f t="shared" si="418"/>
        <v>2</v>
      </c>
      <c r="X4429" t="str">
        <f t="shared" si="419"/>
        <v>512</v>
      </c>
      <c r="Y4429" t="str">
        <f>IF(Table1[[#This Row],[RFM_Score]]="555","Champion", IF(AND(J4429&gt;=4,V4429&gt;=4),"Loyal", IF(U4429&lt;=2,"At Risk", IF(W4429&gt;=4,"Potential Loyalist","Others"))))</f>
        <v>Others</v>
      </c>
    </row>
    <row r="4430" spans="1:25">
      <c r="A4430" t="s">
        <v>2655</v>
      </c>
      <c r="B4430">
        <v>40</v>
      </c>
      <c r="C4430" t="s">
        <v>19</v>
      </c>
      <c r="D4430" t="s">
        <v>25</v>
      </c>
      <c r="E4430" s="6" t="s">
        <v>16500</v>
      </c>
      <c r="F4430" t="s">
        <v>60</v>
      </c>
      <c r="G4430">
        <v>0</v>
      </c>
      <c r="H4430">
        <v>0</v>
      </c>
      <c r="I4430">
        <v>40</v>
      </c>
      <c r="J4430">
        <v>2</v>
      </c>
      <c r="K4430">
        <v>112.79</v>
      </c>
      <c r="L4430" t="str">
        <f t="shared" si="414"/>
        <v/>
      </c>
      <c r="M4430">
        <v>3</v>
      </c>
      <c r="N4430" t="str">
        <f t="shared" si="415"/>
        <v/>
      </c>
      <c r="O4430">
        <v>20</v>
      </c>
      <c r="P4430" s="11">
        <v>0</v>
      </c>
      <c r="Q4430" s="11">
        <v>0.05</v>
      </c>
      <c r="R4430" s="12">
        <v>37.5966666666666</v>
      </c>
      <c r="S4430" t="s">
        <v>22</v>
      </c>
      <c r="T4430">
        <v>0</v>
      </c>
      <c r="U4430">
        <f t="shared" si="416"/>
        <v>5</v>
      </c>
      <c r="V4430">
        <f t="shared" si="417"/>
        <v>1</v>
      </c>
      <c r="W4430">
        <f t="shared" si="418"/>
        <v>2</v>
      </c>
      <c r="X4430" t="str">
        <f t="shared" si="419"/>
        <v>512</v>
      </c>
      <c r="Y4430" t="str">
        <f>IF(Table1[[#This Row],[RFM_Score]]="555","Champion", IF(AND(J4430&gt;=4,V4430&gt;=4),"Loyal", IF(U4430&lt;=2,"At Risk", IF(W4430&gt;=4,"Potential Loyalist","Others"))))</f>
        <v>Others</v>
      </c>
    </row>
    <row r="4431" spans="1:25">
      <c r="A4431" t="s">
        <v>10226</v>
      </c>
      <c r="B4431">
        <v>60</v>
      </c>
      <c r="C4431" t="s">
        <v>19</v>
      </c>
      <c r="D4431" t="s">
        <v>35</v>
      </c>
      <c r="E4431" s="6" t="s">
        <v>16501</v>
      </c>
      <c r="F4431" t="s">
        <v>37</v>
      </c>
      <c r="G4431">
        <v>4</v>
      </c>
      <c r="H4431">
        <v>0</v>
      </c>
      <c r="I4431">
        <v>52</v>
      </c>
      <c r="J4431">
        <v>6</v>
      </c>
      <c r="K4431">
        <v>112.39</v>
      </c>
      <c r="L4431" t="str">
        <f t="shared" si="414"/>
        <v/>
      </c>
      <c r="M4431">
        <v>3</v>
      </c>
      <c r="N4431" t="str">
        <f t="shared" si="415"/>
        <v/>
      </c>
      <c r="O4431">
        <v>10</v>
      </c>
      <c r="P4431" s="11">
        <v>0</v>
      </c>
      <c r="Q4431" s="11">
        <v>0.115384615384615</v>
      </c>
      <c r="R4431" s="12">
        <v>37.463333333333303</v>
      </c>
      <c r="S4431" t="s">
        <v>22</v>
      </c>
      <c r="T4431">
        <v>0</v>
      </c>
      <c r="U4431">
        <f t="shared" si="416"/>
        <v>5</v>
      </c>
      <c r="V4431">
        <f t="shared" si="417"/>
        <v>1</v>
      </c>
      <c r="W4431">
        <f t="shared" si="418"/>
        <v>2</v>
      </c>
      <c r="X4431" t="str">
        <f t="shared" si="419"/>
        <v>512</v>
      </c>
      <c r="Y4431" t="str">
        <f>IF(Table1[[#This Row],[RFM_Score]]="555","Champion", IF(AND(J4431&gt;=4,V4431&gt;=4),"Loyal", IF(U4431&lt;=2,"At Risk", IF(W4431&gt;=4,"Potential Loyalist","Others"))))</f>
        <v>Others</v>
      </c>
    </row>
    <row r="4432" spans="1:25">
      <c r="A4432" t="s">
        <v>9646</v>
      </c>
      <c r="B4432">
        <v>40</v>
      </c>
      <c r="C4432" t="s">
        <v>19</v>
      </c>
      <c r="D4432" t="s">
        <v>29</v>
      </c>
      <c r="E4432" s="6" t="s">
        <v>16502</v>
      </c>
      <c r="F4432" t="s">
        <v>26</v>
      </c>
      <c r="G4432">
        <v>1</v>
      </c>
      <c r="H4432">
        <v>0</v>
      </c>
      <c r="I4432">
        <v>59</v>
      </c>
      <c r="J4432">
        <v>3</v>
      </c>
      <c r="K4432">
        <v>112.36</v>
      </c>
      <c r="L4432" t="str">
        <f t="shared" si="414"/>
        <v/>
      </c>
      <c r="M4432">
        <v>3</v>
      </c>
      <c r="N4432" t="str">
        <f t="shared" si="415"/>
        <v/>
      </c>
      <c r="O4432">
        <v>1</v>
      </c>
      <c r="P4432" s="11">
        <v>0</v>
      </c>
      <c r="Q4432" s="11">
        <v>5.0847457627118599E-2</v>
      </c>
      <c r="R4432" s="12">
        <v>37.453333333333298</v>
      </c>
      <c r="S4432" t="s">
        <v>22</v>
      </c>
      <c r="T4432">
        <v>0</v>
      </c>
      <c r="U4432">
        <f t="shared" si="416"/>
        <v>5</v>
      </c>
      <c r="V4432">
        <f t="shared" si="417"/>
        <v>1</v>
      </c>
      <c r="W4432">
        <f t="shared" si="418"/>
        <v>2</v>
      </c>
      <c r="X4432" t="str">
        <f t="shared" si="419"/>
        <v>512</v>
      </c>
      <c r="Y4432" t="str">
        <f>IF(Table1[[#This Row],[RFM_Score]]="555","Champion", IF(AND(J4432&gt;=4,V4432&gt;=4),"Loyal", IF(U4432&lt;=2,"At Risk", IF(W4432&gt;=4,"Potential Loyalist","Others"))))</f>
        <v>Others</v>
      </c>
    </row>
    <row r="4433" spans="1:25">
      <c r="A4433" t="s">
        <v>4944</v>
      </c>
      <c r="B4433">
        <v>21</v>
      </c>
      <c r="C4433" t="s">
        <v>24</v>
      </c>
      <c r="D4433" t="s">
        <v>49</v>
      </c>
      <c r="E4433" s="6" t="s">
        <v>16503</v>
      </c>
      <c r="F4433" t="s">
        <v>26</v>
      </c>
      <c r="G4433">
        <v>6</v>
      </c>
      <c r="H4433">
        <v>2</v>
      </c>
      <c r="I4433">
        <v>50</v>
      </c>
      <c r="J4433">
        <v>5</v>
      </c>
      <c r="K4433">
        <v>112.21</v>
      </c>
      <c r="L4433" t="str">
        <f t="shared" si="414"/>
        <v/>
      </c>
      <c r="M4433">
        <v>3</v>
      </c>
      <c r="N4433" t="str">
        <f t="shared" si="415"/>
        <v/>
      </c>
      <c r="O4433">
        <v>41</v>
      </c>
      <c r="P4433" s="11">
        <v>0.33333333333333298</v>
      </c>
      <c r="Q4433" s="11">
        <v>0.1</v>
      </c>
      <c r="R4433" s="12">
        <v>37.4033333333333</v>
      </c>
      <c r="S4433" t="s">
        <v>22</v>
      </c>
      <c r="T4433">
        <v>0</v>
      </c>
      <c r="U4433">
        <f t="shared" si="416"/>
        <v>3</v>
      </c>
      <c r="V4433">
        <f t="shared" si="417"/>
        <v>1</v>
      </c>
      <c r="W4433">
        <f t="shared" si="418"/>
        <v>2</v>
      </c>
      <c r="X4433" t="str">
        <f t="shared" si="419"/>
        <v>312</v>
      </c>
      <c r="Y4433" t="str">
        <f>IF(Table1[[#This Row],[RFM_Score]]="555","Champion", IF(AND(J4433&gt;=4,V4433&gt;=4),"Loyal", IF(U4433&lt;=2,"At Risk", IF(W4433&gt;=4,"Potential Loyalist","Others"))))</f>
        <v>Others</v>
      </c>
    </row>
    <row r="4434" spans="1:25">
      <c r="A4434" t="s">
        <v>11310</v>
      </c>
      <c r="B4434">
        <v>44</v>
      </c>
      <c r="C4434" t="s">
        <v>24</v>
      </c>
      <c r="D4434" t="s">
        <v>25</v>
      </c>
      <c r="E4434" s="6" t="s">
        <v>16504</v>
      </c>
      <c r="F4434" t="s">
        <v>37</v>
      </c>
      <c r="G4434">
        <v>4</v>
      </c>
      <c r="H4434">
        <v>1</v>
      </c>
      <c r="I4434">
        <v>43</v>
      </c>
      <c r="J4434">
        <v>2</v>
      </c>
      <c r="K4434">
        <v>112.11</v>
      </c>
      <c r="L4434" t="str">
        <f t="shared" si="414"/>
        <v/>
      </c>
      <c r="M4434">
        <v>3</v>
      </c>
      <c r="N4434" t="str">
        <f t="shared" si="415"/>
        <v/>
      </c>
      <c r="O4434">
        <v>4</v>
      </c>
      <c r="P4434" s="11">
        <v>0.25</v>
      </c>
      <c r="Q4434" s="11">
        <v>4.6511627906976702E-2</v>
      </c>
      <c r="R4434" s="12">
        <v>37.369999999999997</v>
      </c>
      <c r="S4434" t="s">
        <v>22</v>
      </c>
      <c r="T4434">
        <v>1</v>
      </c>
      <c r="U4434">
        <f t="shared" si="416"/>
        <v>5</v>
      </c>
      <c r="V4434">
        <f t="shared" si="417"/>
        <v>1</v>
      </c>
      <c r="W4434">
        <f t="shared" si="418"/>
        <v>2</v>
      </c>
      <c r="X4434" t="str">
        <f t="shared" si="419"/>
        <v>512</v>
      </c>
      <c r="Y4434" t="str">
        <f>IF(Table1[[#This Row],[RFM_Score]]="555","Champion", IF(AND(J4434&gt;=4,V4434&gt;=4),"Loyal", IF(U4434&lt;=2,"At Risk", IF(W4434&gt;=4,"Potential Loyalist","Others"))))</f>
        <v>Others</v>
      </c>
    </row>
    <row r="4435" spans="1:25">
      <c r="A4435" t="s">
        <v>7938</v>
      </c>
      <c r="B4435">
        <v>21</v>
      </c>
      <c r="C4435" t="s">
        <v>24</v>
      </c>
      <c r="D4435" t="s">
        <v>25</v>
      </c>
      <c r="E4435" s="6" t="s">
        <v>16505</v>
      </c>
      <c r="F4435" t="s">
        <v>30</v>
      </c>
      <c r="G4435">
        <v>3</v>
      </c>
      <c r="H4435">
        <v>2</v>
      </c>
      <c r="I4435">
        <v>49</v>
      </c>
      <c r="J4435">
        <v>3</v>
      </c>
      <c r="K4435">
        <v>112.08</v>
      </c>
      <c r="L4435" t="str">
        <f t="shared" si="414"/>
        <v/>
      </c>
      <c r="M4435">
        <v>3</v>
      </c>
      <c r="N4435" t="str">
        <f t="shared" si="415"/>
        <v/>
      </c>
      <c r="O4435">
        <v>8</v>
      </c>
      <c r="P4435" s="11">
        <v>0.66666666666666596</v>
      </c>
      <c r="Q4435" s="11">
        <v>6.1224489795918297E-2</v>
      </c>
      <c r="R4435" s="12">
        <v>37.36</v>
      </c>
      <c r="S4435" t="s">
        <v>22</v>
      </c>
      <c r="T4435">
        <v>0</v>
      </c>
      <c r="U4435">
        <f t="shared" si="416"/>
        <v>5</v>
      </c>
      <c r="V4435">
        <f t="shared" si="417"/>
        <v>1</v>
      </c>
      <c r="W4435">
        <f t="shared" si="418"/>
        <v>2</v>
      </c>
      <c r="X4435" t="str">
        <f t="shared" si="419"/>
        <v>512</v>
      </c>
      <c r="Y4435" t="str">
        <f>IF(Table1[[#This Row],[RFM_Score]]="555","Champion", IF(AND(J4435&gt;=4,V4435&gt;=4),"Loyal", IF(U4435&lt;=2,"At Risk", IF(W4435&gt;=4,"Potential Loyalist","Others"))))</f>
        <v>Others</v>
      </c>
    </row>
    <row r="4436" spans="1:25">
      <c r="A4436" t="s">
        <v>8203</v>
      </c>
      <c r="B4436">
        <v>55</v>
      </c>
      <c r="C4436" t="s">
        <v>24</v>
      </c>
      <c r="D4436" t="s">
        <v>25</v>
      </c>
      <c r="E4436" s="6" t="s">
        <v>16506</v>
      </c>
      <c r="F4436" t="s">
        <v>62</v>
      </c>
      <c r="G4436">
        <v>1</v>
      </c>
      <c r="H4436">
        <v>1</v>
      </c>
      <c r="I4436">
        <v>44</v>
      </c>
      <c r="J4436">
        <v>2</v>
      </c>
      <c r="K4436">
        <v>112.01</v>
      </c>
      <c r="L4436" t="str">
        <f t="shared" si="414"/>
        <v/>
      </c>
      <c r="M4436">
        <v>3</v>
      </c>
      <c r="N4436" t="str">
        <f t="shared" si="415"/>
        <v/>
      </c>
      <c r="O4436">
        <v>45</v>
      </c>
      <c r="P4436" s="11">
        <v>1</v>
      </c>
      <c r="Q4436" s="11">
        <v>4.54545454545454E-2</v>
      </c>
      <c r="R4436" s="12">
        <v>37.336666666666602</v>
      </c>
      <c r="S4436" t="s">
        <v>22</v>
      </c>
      <c r="T4436">
        <v>0</v>
      </c>
      <c r="U4436">
        <f t="shared" si="416"/>
        <v>3</v>
      </c>
      <c r="V4436">
        <f t="shared" si="417"/>
        <v>1</v>
      </c>
      <c r="W4436">
        <f t="shared" si="418"/>
        <v>2</v>
      </c>
      <c r="X4436" t="str">
        <f t="shared" si="419"/>
        <v>312</v>
      </c>
      <c r="Y4436" t="str">
        <f>IF(Table1[[#This Row],[RFM_Score]]="555","Champion", IF(AND(J4436&gt;=4,V4436&gt;=4),"Loyal", IF(U4436&lt;=2,"At Risk", IF(W4436&gt;=4,"Potential Loyalist","Others"))))</f>
        <v>Others</v>
      </c>
    </row>
    <row r="4437" spans="1:25">
      <c r="A4437" t="s">
        <v>3561</v>
      </c>
      <c r="B4437">
        <v>28</v>
      </c>
      <c r="C4437" t="s">
        <v>19</v>
      </c>
      <c r="D4437" t="s">
        <v>20</v>
      </c>
      <c r="E4437" s="6" t="s">
        <v>16507</v>
      </c>
      <c r="F4437" t="s">
        <v>62</v>
      </c>
      <c r="G4437">
        <v>4</v>
      </c>
      <c r="H4437">
        <v>1</v>
      </c>
      <c r="I4437">
        <v>45</v>
      </c>
      <c r="J4437">
        <v>0</v>
      </c>
      <c r="K4437">
        <v>111.9</v>
      </c>
      <c r="L4437" t="str">
        <f t="shared" si="414"/>
        <v/>
      </c>
      <c r="M4437">
        <v>3</v>
      </c>
      <c r="N4437" t="str">
        <f t="shared" si="415"/>
        <v/>
      </c>
      <c r="O4437">
        <v>96</v>
      </c>
      <c r="P4437" s="11">
        <v>0.25</v>
      </c>
      <c r="Q4437" s="11">
        <v>0</v>
      </c>
      <c r="R4437" s="12">
        <v>37.299999999999997</v>
      </c>
      <c r="S4437" t="s">
        <v>22</v>
      </c>
      <c r="T4437">
        <v>1</v>
      </c>
      <c r="U4437">
        <f t="shared" si="416"/>
        <v>2</v>
      </c>
      <c r="V4437">
        <f t="shared" si="417"/>
        <v>1</v>
      </c>
      <c r="W4437">
        <f t="shared" si="418"/>
        <v>2</v>
      </c>
      <c r="X4437" t="str">
        <f t="shared" si="419"/>
        <v>212</v>
      </c>
      <c r="Y4437" t="str">
        <f>IF(Table1[[#This Row],[RFM_Score]]="555","Champion", IF(AND(J4437&gt;=4,V4437&gt;=4),"Loyal", IF(U4437&lt;=2,"At Risk", IF(W4437&gt;=4,"Potential Loyalist","Others"))))</f>
        <v>At Risk</v>
      </c>
    </row>
    <row r="4438" spans="1:25">
      <c r="A4438" t="s">
        <v>6054</v>
      </c>
      <c r="B4438">
        <v>37</v>
      </c>
      <c r="C4438" t="s">
        <v>24</v>
      </c>
      <c r="D4438" t="s">
        <v>41</v>
      </c>
      <c r="E4438" s="6" t="s">
        <v>16508</v>
      </c>
      <c r="F4438" t="s">
        <v>26</v>
      </c>
      <c r="G4438">
        <v>1</v>
      </c>
      <c r="H4438">
        <v>0</v>
      </c>
      <c r="I4438">
        <v>59</v>
      </c>
      <c r="J4438">
        <v>4</v>
      </c>
      <c r="K4438">
        <v>111.85</v>
      </c>
      <c r="L4438" t="str">
        <f t="shared" si="414"/>
        <v/>
      </c>
      <c r="M4438">
        <v>3</v>
      </c>
      <c r="N4438" t="str">
        <f t="shared" si="415"/>
        <v/>
      </c>
      <c r="O4438">
        <v>25</v>
      </c>
      <c r="P4438" s="11">
        <v>0</v>
      </c>
      <c r="Q4438" s="11">
        <v>6.7796610169491497E-2</v>
      </c>
      <c r="R4438" s="12">
        <v>37.283333333333303</v>
      </c>
      <c r="S4438" t="s">
        <v>22</v>
      </c>
      <c r="T4438">
        <v>0</v>
      </c>
      <c r="U4438">
        <f t="shared" si="416"/>
        <v>4</v>
      </c>
      <c r="V4438">
        <f t="shared" si="417"/>
        <v>1</v>
      </c>
      <c r="W4438">
        <f t="shared" si="418"/>
        <v>2</v>
      </c>
      <c r="X4438" t="str">
        <f t="shared" si="419"/>
        <v>412</v>
      </c>
      <c r="Y4438" t="str">
        <f>IF(Table1[[#This Row],[RFM_Score]]="555","Champion", IF(AND(J4438&gt;=4,V4438&gt;=4),"Loyal", IF(U4438&lt;=2,"At Risk", IF(W4438&gt;=4,"Potential Loyalist","Others"))))</f>
        <v>Others</v>
      </c>
    </row>
    <row r="4439" spans="1:25">
      <c r="A4439" t="s">
        <v>7218</v>
      </c>
      <c r="B4439">
        <v>30</v>
      </c>
      <c r="C4439" t="s">
        <v>24</v>
      </c>
      <c r="D4439" t="s">
        <v>25</v>
      </c>
      <c r="E4439" s="6" t="s">
        <v>16509</v>
      </c>
      <c r="F4439" t="s">
        <v>37</v>
      </c>
      <c r="G4439">
        <v>2</v>
      </c>
      <c r="H4439">
        <v>0</v>
      </c>
      <c r="I4439">
        <v>42</v>
      </c>
      <c r="J4439">
        <v>2</v>
      </c>
      <c r="K4439">
        <v>111.8</v>
      </c>
      <c r="L4439" t="str">
        <f t="shared" si="414"/>
        <v/>
      </c>
      <c r="M4439">
        <v>3</v>
      </c>
      <c r="N4439" t="str">
        <f t="shared" si="415"/>
        <v/>
      </c>
      <c r="O4439">
        <v>3</v>
      </c>
      <c r="P4439" s="11">
        <v>0</v>
      </c>
      <c r="Q4439" s="11">
        <v>4.7619047619047603E-2</v>
      </c>
      <c r="R4439" s="12">
        <v>37.266666666666602</v>
      </c>
      <c r="S4439" t="s">
        <v>22</v>
      </c>
      <c r="T4439">
        <v>0</v>
      </c>
      <c r="U4439">
        <f t="shared" si="416"/>
        <v>5</v>
      </c>
      <c r="V4439">
        <f t="shared" si="417"/>
        <v>1</v>
      </c>
      <c r="W4439">
        <f t="shared" si="418"/>
        <v>2</v>
      </c>
      <c r="X4439" t="str">
        <f t="shared" si="419"/>
        <v>512</v>
      </c>
      <c r="Y4439" t="str">
        <f>IF(Table1[[#This Row],[RFM_Score]]="555","Champion", IF(AND(J4439&gt;=4,V4439&gt;=4),"Loyal", IF(U4439&lt;=2,"At Risk", IF(W4439&gt;=4,"Potential Loyalist","Others"))))</f>
        <v>Others</v>
      </c>
    </row>
    <row r="4440" spans="1:25">
      <c r="A4440" t="s">
        <v>4681</v>
      </c>
      <c r="B4440">
        <v>42</v>
      </c>
      <c r="C4440" t="s">
        <v>24</v>
      </c>
      <c r="D4440" t="s">
        <v>25</v>
      </c>
      <c r="E4440" s="6" t="s">
        <v>16510</v>
      </c>
      <c r="F4440" t="s">
        <v>26</v>
      </c>
      <c r="G4440">
        <v>4</v>
      </c>
      <c r="H4440">
        <v>1</v>
      </c>
      <c r="I4440">
        <v>42</v>
      </c>
      <c r="J4440">
        <v>2</v>
      </c>
      <c r="K4440">
        <v>111.68</v>
      </c>
      <c r="L4440" t="str">
        <f t="shared" si="414"/>
        <v/>
      </c>
      <c r="M4440">
        <v>3</v>
      </c>
      <c r="N4440" t="str">
        <f t="shared" si="415"/>
        <v/>
      </c>
      <c r="O4440">
        <v>10</v>
      </c>
      <c r="P4440" s="11">
        <v>0.25</v>
      </c>
      <c r="Q4440" s="11">
        <v>4.7619047619047603E-2</v>
      </c>
      <c r="R4440" s="12">
        <v>37.226666666666603</v>
      </c>
      <c r="S4440" t="s">
        <v>22</v>
      </c>
      <c r="T4440">
        <v>0</v>
      </c>
      <c r="U4440">
        <f t="shared" si="416"/>
        <v>5</v>
      </c>
      <c r="V4440">
        <f t="shared" si="417"/>
        <v>1</v>
      </c>
      <c r="W4440">
        <f t="shared" si="418"/>
        <v>2</v>
      </c>
      <c r="X4440" t="str">
        <f t="shared" si="419"/>
        <v>512</v>
      </c>
      <c r="Y4440" t="str">
        <f>IF(Table1[[#This Row],[RFM_Score]]="555","Champion", IF(AND(J4440&gt;=4,V4440&gt;=4),"Loyal", IF(U4440&lt;=2,"At Risk", IF(W4440&gt;=4,"Potential Loyalist","Others"))))</f>
        <v>Others</v>
      </c>
    </row>
    <row r="4441" spans="1:25">
      <c r="A4441" t="s">
        <v>5935</v>
      </c>
      <c r="B4441">
        <v>35</v>
      </c>
      <c r="C4441" t="s">
        <v>24</v>
      </c>
      <c r="D4441" t="s">
        <v>25</v>
      </c>
      <c r="E4441" s="6" t="s">
        <v>16511</v>
      </c>
      <c r="F4441" t="s">
        <v>60</v>
      </c>
      <c r="G4441">
        <v>2</v>
      </c>
      <c r="H4441">
        <v>0</v>
      </c>
      <c r="I4441">
        <v>50</v>
      </c>
      <c r="J4441">
        <v>3</v>
      </c>
      <c r="K4441">
        <v>111.58</v>
      </c>
      <c r="L4441" t="str">
        <f t="shared" si="414"/>
        <v/>
      </c>
      <c r="M4441">
        <v>3</v>
      </c>
      <c r="N4441" t="str">
        <f t="shared" si="415"/>
        <v/>
      </c>
      <c r="O4441">
        <v>4</v>
      </c>
      <c r="P4441" s="11">
        <v>0</v>
      </c>
      <c r="Q4441" s="11">
        <v>0.06</v>
      </c>
      <c r="R4441" s="12">
        <v>37.1933333333333</v>
      </c>
      <c r="S4441" t="s">
        <v>22</v>
      </c>
      <c r="T4441">
        <v>0</v>
      </c>
      <c r="U4441">
        <f t="shared" si="416"/>
        <v>5</v>
      </c>
      <c r="V4441">
        <f t="shared" si="417"/>
        <v>1</v>
      </c>
      <c r="W4441">
        <f t="shared" si="418"/>
        <v>2</v>
      </c>
      <c r="X4441" t="str">
        <f t="shared" si="419"/>
        <v>512</v>
      </c>
      <c r="Y4441" t="str">
        <f>IF(Table1[[#This Row],[RFM_Score]]="555","Champion", IF(AND(J4441&gt;=4,V4441&gt;=4),"Loyal", IF(U4441&lt;=2,"At Risk", IF(W4441&gt;=4,"Potential Loyalist","Others"))))</f>
        <v>Others</v>
      </c>
    </row>
    <row r="4442" spans="1:25">
      <c r="A4442" t="s">
        <v>9483</v>
      </c>
      <c r="B4442">
        <v>25</v>
      </c>
      <c r="C4442" t="s">
        <v>24</v>
      </c>
      <c r="D4442" t="s">
        <v>49</v>
      </c>
      <c r="E4442" s="6" t="s">
        <v>16512</v>
      </c>
      <c r="F4442" t="s">
        <v>30</v>
      </c>
      <c r="G4442">
        <v>7</v>
      </c>
      <c r="H4442">
        <v>4</v>
      </c>
      <c r="I4442">
        <v>60</v>
      </c>
      <c r="J4442">
        <v>5</v>
      </c>
      <c r="K4442">
        <v>111.44</v>
      </c>
      <c r="L4442" t="str">
        <f t="shared" si="414"/>
        <v/>
      </c>
      <c r="M4442">
        <v>3</v>
      </c>
      <c r="N4442" t="str">
        <f t="shared" si="415"/>
        <v/>
      </c>
      <c r="O4442">
        <v>15</v>
      </c>
      <c r="P4442" s="11">
        <v>0.57142857142857095</v>
      </c>
      <c r="Q4442" s="11">
        <v>8.3333333333333301E-2</v>
      </c>
      <c r="R4442" s="12">
        <v>37.146666666666597</v>
      </c>
      <c r="S4442" t="s">
        <v>22</v>
      </c>
      <c r="T4442">
        <v>0</v>
      </c>
      <c r="U4442">
        <f t="shared" si="416"/>
        <v>5</v>
      </c>
      <c r="V4442">
        <f t="shared" si="417"/>
        <v>1</v>
      </c>
      <c r="W4442">
        <f t="shared" si="418"/>
        <v>2</v>
      </c>
      <c r="X4442" t="str">
        <f t="shared" si="419"/>
        <v>512</v>
      </c>
      <c r="Y4442" t="str">
        <f>IF(Table1[[#This Row],[RFM_Score]]="555","Champion", IF(AND(J4442&gt;=4,V4442&gt;=4),"Loyal", IF(U4442&lt;=2,"At Risk", IF(W4442&gt;=4,"Potential Loyalist","Others"))))</f>
        <v>Others</v>
      </c>
    </row>
    <row r="4443" spans="1:25">
      <c r="A4443" t="s">
        <v>9504</v>
      </c>
      <c r="B4443">
        <v>18</v>
      </c>
      <c r="C4443" t="s">
        <v>24</v>
      </c>
      <c r="D4443" t="s">
        <v>25</v>
      </c>
      <c r="E4443" s="6" t="s">
        <v>16513</v>
      </c>
      <c r="F4443" t="s">
        <v>21</v>
      </c>
      <c r="G4443">
        <v>3</v>
      </c>
      <c r="H4443">
        <v>1</v>
      </c>
      <c r="I4443">
        <v>57</v>
      </c>
      <c r="J4443">
        <v>8</v>
      </c>
      <c r="K4443">
        <v>111.39</v>
      </c>
      <c r="L4443" t="str">
        <f t="shared" si="414"/>
        <v/>
      </c>
      <c r="M4443">
        <v>3</v>
      </c>
      <c r="N4443" t="str">
        <f t="shared" si="415"/>
        <v/>
      </c>
      <c r="O4443">
        <v>4</v>
      </c>
      <c r="P4443" s="11">
        <v>0.33333333333333298</v>
      </c>
      <c r="Q4443" s="11">
        <v>0.140350877192982</v>
      </c>
      <c r="R4443" s="12">
        <v>37.130000000000003</v>
      </c>
      <c r="S4443" t="s">
        <v>22</v>
      </c>
      <c r="T4443">
        <v>0</v>
      </c>
      <c r="U4443">
        <f t="shared" si="416"/>
        <v>5</v>
      </c>
      <c r="V4443">
        <f t="shared" si="417"/>
        <v>1</v>
      </c>
      <c r="W4443">
        <f t="shared" si="418"/>
        <v>2</v>
      </c>
      <c r="X4443" t="str">
        <f t="shared" si="419"/>
        <v>512</v>
      </c>
      <c r="Y4443" t="str">
        <f>IF(Table1[[#This Row],[RFM_Score]]="555","Champion", IF(AND(J4443&gt;=4,V4443&gt;=4),"Loyal", IF(U4443&lt;=2,"At Risk", IF(W4443&gt;=4,"Potential Loyalist","Others"))))</f>
        <v>Others</v>
      </c>
    </row>
    <row r="4444" spans="1:25">
      <c r="A4444" t="s">
        <v>11543</v>
      </c>
      <c r="B4444">
        <v>48</v>
      </c>
      <c r="C4444" t="s">
        <v>19</v>
      </c>
      <c r="D4444" t="s">
        <v>25</v>
      </c>
      <c r="E4444" s="6" t="s">
        <v>16514</v>
      </c>
      <c r="F4444" t="s">
        <v>60</v>
      </c>
      <c r="G4444">
        <v>4</v>
      </c>
      <c r="H4444">
        <v>1</v>
      </c>
      <c r="I4444">
        <v>52</v>
      </c>
      <c r="J4444">
        <v>7</v>
      </c>
      <c r="K4444">
        <v>111.37</v>
      </c>
      <c r="L4444" t="str">
        <f t="shared" si="414"/>
        <v/>
      </c>
      <c r="M4444">
        <v>3</v>
      </c>
      <c r="N4444" t="str">
        <f t="shared" si="415"/>
        <v/>
      </c>
      <c r="O4444">
        <v>6</v>
      </c>
      <c r="P4444" s="11">
        <v>0.25</v>
      </c>
      <c r="Q4444" s="11">
        <v>0.134615384615384</v>
      </c>
      <c r="R4444" s="12">
        <v>37.123333333333299</v>
      </c>
      <c r="S4444" t="s">
        <v>22</v>
      </c>
      <c r="T4444">
        <v>1</v>
      </c>
      <c r="U4444">
        <f t="shared" si="416"/>
        <v>5</v>
      </c>
      <c r="V4444">
        <f t="shared" si="417"/>
        <v>1</v>
      </c>
      <c r="W4444">
        <f t="shared" si="418"/>
        <v>2</v>
      </c>
      <c r="X4444" t="str">
        <f t="shared" si="419"/>
        <v>512</v>
      </c>
      <c r="Y4444" t="str">
        <f>IF(Table1[[#This Row],[RFM_Score]]="555","Champion", IF(AND(J4444&gt;=4,V4444&gt;=4),"Loyal", IF(U4444&lt;=2,"At Risk", IF(W4444&gt;=4,"Potential Loyalist","Others"))))</f>
        <v>Others</v>
      </c>
    </row>
    <row r="4445" spans="1:25">
      <c r="A4445" t="s">
        <v>3416</v>
      </c>
      <c r="B4445">
        <v>26</v>
      </c>
      <c r="C4445" t="s">
        <v>24</v>
      </c>
      <c r="D4445" t="s">
        <v>41</v>
      </c>
      <c r="E4445" s="6" t="s">
        <v>16515</v>
      </c>
      <c r="F4445" t="s">
        <v>37</v>
      </c>
      <c r="G4445">
        <v>4</v>
      </c>
      <c r="H4445">
        <v>3</v>
      </c>
      <c r="I4445">
        <v>56</v>
      </c>
      <c r="J4445">
        <v>1</v>
      </c>
      <c r="K4445">
        <v>111.28</v>
      </c>
      <c r="L4445" t="str">
        <f t="shared" si="414"/>
        <v/>
      </c>
      <c r="M4445">
        <v>3</v>
      </c>
      <c r="N4445" t="str">
        <f t="shared" si="415"/>
        <v/>
      </c>
      <c r="O4445">
        <v>3</v>
      </c>
      <c r="P4445" s="11">
        <v>0.75</v>
      </c>
      <c r="Q4445" s="11">
        <v>1.7857142857142801E-2</v>
      </c>
      <c r="R4445" s="12">
        <v>37.093333333333298</v>
      </c>
      <c r="S4445" t="s">
        <v>22</v>
      </c>
      <c r="T4445">
        <v>0</v>
      </c>
      <c r="U4445">
        <f t="shared" si="416"/>
        <v>5</v>
      </c>
      <c r="V4445">
        <f t="shared" si="417"/>
        <v>1</v>
      </c>
      <c r="W4445">
        <f t="shared" si="418"/>
        <v>2</v>
      </c>
      <c r="X4445" t="str">
        <f t="shared" si="419"/>
        <v>512</v>
      </c>
      <c r="Y4445" t="str">
        <f>IF(Table1[[#This Row],[RFM_Score]]="555","Champion", IF(AND(J4445&gt;=4,V4445&gt;=4),"Loyal", IF(U4445&lt;=2,"At Risk", IF(W4445&gt;=4,"Potential Loyalist","Others"))))</f>
        <v>Others</v>
      </c>
    </row>
    <row r="4446" spans="1:25">
      <c r="A4446" t="s">
        <v>9797</v>
      </c>
      <c r="B4446">
        <v>18</v>
      </c>
      <c r="C4446" t="s">
        <v>24</v>
      </c>
      <c r="D4446" t="s">
        <v>25</v>
      </c>
      <c r="E4446" s="6" t="s">
        <v>16516</v>
      </c>
      <c r="F4446" t="s">
        <v>60</v>
      </c>
      <c r="G4446">
        <v>0</v>
      </c>
      <c r="H4446">
        <v>0</v>
      </c>
      <c r="I4446">
        <v>40</v>
      </c>
      <c r="J4446">
        <v>4</v>
      </c>
      <c r="K4446">
        <v>111.12</v>
      </c>
      <c r="L4446" t="str">
        <f t="shared" si="414"/>
        <v/>
      </c>
      <c r="M4446">
        <v>3</v>
      </c>
      <c r="N4446" t="str">
        <f t="shared" si="415"/>
        <v/>
      </c>
      <c r="O4446">
        <v>27</v>
      </c>
      <c r="P4446" s="11">
        <v>0</v>
      </c>
      <c r="Q4446" s="11">
        <v>0.1</v>
      </c>
      <c r="R4446" s="12">
        <v>37.04</v>
      </c>
      <c r="S4446" t="s">
        <v>22</v>
      </c>
      <c r="T4446">
        <v>0</v>
      </c>
      <c r="U4446">
        <f t="shared" si="416"/>
        <v>4</v>
      </c>
      <c r="V4446">
        <f t="shared" si="417"/>
        <v>1</v>
      </c>
      <c r="W4446">
        <f t="shared" si="418"/>
        <v>2</v>
      </c>
      <c r="X4446" t="str">
        <f t="shared" si="419"/>
        <v>412</v>
      </c>
      <c r="Y4446" t="str">
        <f>IF(Table1[[#This Row],[RFM_Score]]="555","Champion", IF(AND(J4446&gt;=4,V4446&gt;=4),"Loyal", IF(U4446&lt;=2,"At Risk", IF(W4446&gt;=4,"Potential Loyalist","Others"))))</f>
        <v>Others</v>
      </c>
    </row>
    <row r="4447" spans="1:25">
      <c r="A4447" t="s">
        <v>4570</v>
      </c>
      <c r="B4447">
        <v>24</v>
      </c>
      <c r="C4447" t="s">
        <v>19</v>
      </c>
      <c r="D4447" t="s">
        <v>49</v>
      </c>
      <c r="E4447" s="6" t="s">
        <v>16517</v>
      </c>
      <c r="F4447" t="s">
        <v>21</v>
      </c>
      <c r="G4447">
        <v>1</v>
      </c>
      <c r="H4447">
        <v>0</v>
      </c>
      <c r="I4447">
        <v>58</v>
      </c>
      <c r="J4447">
        <v>3</v>
      </c>
      <c r="K4447">
        <v>111.11</v>
      </c>
      <c r="L4447" t="str">
        <f t="shared" si="414"/>
        <v/>
      </c>
      <c r="M4447">
        <v>3</v>
      </c>
      <c r="N4447" t="str">
        <f t="shared" si="415"/>
        <v/>
      </c>
      <c r="O4447">
        <v>14</v>
      </c>
      <c r="P4447" s="11">
        <v>0</v>
      </c>
      <c r="Q4447" s="11">
        <v>5.1724137931034399E-2</v>
      </c>
      <c r="R4447" s="12">
        <v>37.036666666666598</v>
      </c>
      <c r="S4447" t="s">
        <v>22</v>
      </c>
      <c r="T4447">
        <v>0</v>
      </c>
      <c r="U4447">
        <f t="shared" si="416"/>
        <v>5</v>
      </c>
      <c r="V4447">
        <f t="shared" si="417"/>
        <v>1</v>
      </c>
      <c r="W4447">
        <f t="shared" si="418"/>
        <v>2</v>
      </c>
      <c r="X4447" t="str">
        <f t="shared" si="419"/>
        <v>512</v>
      </c>
      <c r="Y4447" t="str">
        <f>IF(Table1[[#This Row],[RFM_Score]]="555","Champion", IF(AND(J4447&gt;=4,V4447&gt;=4),"Loyal", IF(U4447&lt;=2,"At Risk", IF(W4447&gt;=4,"Potential Loyalist","Others"))))</f>
        <v>Others</v>
      </c>
    </row>
    <row r="4448" spans="1:25">
      <c r="A4448" t="s">
        <v>9682</v>
      </c>
      <c r="B4448">
        <v>31</v>
      </c>
      <c r="C4448" t="s">
        <v>19</v>
      </c>
      <c r="D4448" t="s">
        <v>25</v>
      </c>
      <c r="E4448" s="6" t="s">
        <v>16518</v>
      </c>
      <c r="F4448" t="s">
        <v>21</v>
      </c>
      <c r="G4448">
        <v>2</v>
      </c>
      <c r="H4448">
        <v>1</v>
      </c>
      <c r="I4448">
        <v>39</v>
      </c>
      <c r="J4448">
        <v>5</v>
      </c>
      <c r="K4448">
        <v>111.01</v>
      </c>
      <c r="L4448" t="str">
        <f t="shared" si="414"/>
        <v/>
      </c>
      <c r="M4448">
        <v>3</v>
      </c>
      <c r="N4448" t="str">
        <f t="shared" si="415"/>
        <v/>
      </c>
      <c r="O4448">
        <v>13</v>
      </c>
      <c r="P4448" s="11">
        <v>0.5</v>
      </c>
      <c r="Q4448" s="11">
        <v>0.128205128205128</v>
      </c>
      <c r="R4448" s="12">
        <v>37.003333333333302</v>
      </c>
      <c r="S4448" t="s">
        <v>22</v>
      </c>
      <c r="T4448">
        <v>0</v>
      </c>
      <c r="U4448">
        <f t="shared" si="416"/>
        <v>5</v>
      </c>
      <c r="V4448">
        <f t="shared" si="417"/>
        <v>1</v>
      </c>
      <c r="W4448">
        <f t="shared" si="418"/>
        <v>2</v>
      </c>
      <c r="X4448" t="str">
        <f t="shared" si="419"/>
        <v>512</v>
      </c>
      <c r="Y4448" t="str">
        <f>IF(Table1[[#This Row],[RFM_Score]]="555","Champion", IF(AND(J4448&gt;=4,V4448&gt;=4),"Loyal", IF(U4448&lt;=2,"At Risk", IF(W4448&gt;=4,"Potential Loyalist","Others"))))</f>
        <v>Others</v>
      </c>
    </row>
    <row r="4449" spans="1:25">
      <c r="A4449" t="s">
        <v>3036</v>
      </c>
      <c r="B4449">
        <v>33</v>
      </c>
      <c r="C4449" t="s">
        <v>24</v>
      </c>
      <c r="D4449" t="s">
        <v>25</v>
      </c>
      <c r="E4449" s="6" t="s">
        <v>16519</v>
      </c>
      <c r="F4449" t="s">
        <v>30</v>
      </c>
      <c r="G4449">
        <v>2</v>
      </c>
      <c r="H4449">
        <v>0</v>
      </c>
      <c r="I4449">
        <v>52</v>
      </c>
      <c r="J4449">
        <v>3</v>
      </c>
      <c r="K4449">
        <v>110.85</v>
      </c>
      <c r="L4449" t="str">
        <f t="shared" si="414"/>
        <v/>
      </c>
      <c r="M4449">
        <v>3</v>
      </c>
      <c r="N4449" t="str">
        <f t="shared" si="415"/>
        <v/>
      </c>
      <c r="O4449">
        <v>11</v>
      </c>
      <c r="P4449" s="11">
        <v>0</v>
      </c>
      <c r="Q4449" s="11">
        <v>5.7692307692307598E-2</v>
      </c>
      <c r="R4449" s="12">
        <v>36.949999999999903</v>
      </c>
      <c r="S4449" t="s">
        <v>22</v>
      </c>
      <c r="T4449">
        <v>0</v>
      </c>
      <c r="U4449">
        <f t="shared" si="416"/>
        <v>5</v>
      </c>
      <c r="V4449">
        <f t="shared" si="417"/>
        <v>1</v>
      </c>
      <c r="W4449">
        <f t="shared" si="418"/>
        <v>2</v>
      </c>
      <c r="X4449" t="str">
        <f t="shared" si="419"/>
        <v>512</v>
      </c>
      <c r="Y4449" t="str">
        <f>IF(Table1[[#This Row],[RFM_Score]]="555","Champion", IF(AND(J4449&gt;=4,V4449&gt;=4),"Loyal", IF(U4449&lt;=2,"At Risk", IF(W4449&gt;=4,"Potential Loyalist","Others"))))</f>
        <v>Others</v>
      </c>
    </row>
    <row r="4450" spans="1:25">
      <c r="A4450" t="s">
        <v>9626</v>
      </c>
      <c r="B4450">
        <v>44</v>
      </c>
      <c r="C4450" t="s">
        <v>19</v>
      </c>
      <c r="D4450" t="s">
        <v>41</v>
      </c>
      <c r="E4450" s="6" t="s">
        <v>16520</v>
      </c>
      <c r="F4450" t="s">
        <v>21</v>
      </c>
      <c r="G4450">
        <v>1</v>
      </c>
      <c r="H4450">
        <v>0</v>
      </c>
      <c r="I4450">
        <v>52</v>
      </c>
      <c r="J4450">
        <v>3</v>
      </c>
      <c r="K4450">
        <v>110.67</v>
      </c>
      <c r="L4450" t="str">
        <f t="shared" si="414"/>
        <v/>
      </c>
      <c r="M4450">
        <v>3</v>
      </c>
      <c r="N4450" t="str">
        <f t="shared" si="415"/>
        <v/>
      </c>
      <c r="O4450">
        <v>14</v>
      </c>
      <c r="P4450" s="11">
        <v>0</v>
      </c>
      <c r="Q4450" s="11">
        <v>5.7692307692307598E-2</v>
      </c>
      <c r="R4450" s="12">
        <v>36.89</v>
      </c>
      <c r="S4450" t="s">
        <v>22</v>
      </c>
      <c r="T4450">
        <v>0</v>
      </c>
      <c r="U4450">
        <f t="shared" si="416"/>
        <v>5</v>
      </c>
      <c r="V4450">
        <f t="shared" si="417"/>
        <v>1</v>
      </c>
      <c r="W4450">
        <f t="shared" si="418"/>
        <v>2</v>
      </c>
      <c r="X4450" t="str">
        <f t="shared" si="419"/>
        <v>512</v>
      </c>
      <c r="Y4450" t="str">
        <f>IF(Table1[[#This Row],[RFM_Score]]="555","Champion", IF(AND(J4450&gt;=4,V4450&gt;=4),"Loyal", IF(U4450&lt;=2,"At Risk", IF(W4450&gt;=4,"Potential Loyalist","Others"))))</f>
        <v>Others</v>
      </c>
    </row>
    <row r="4451" spans="1:25">
      <c r="A4451" t="s">
        <v>10318</v>
      </c>
      <c r="B4451">
        <v>34</v>
      </c>
      <c r="C4451" t="s">
        <v>24</v>
      </c>
      <c r="D4451" t="s">
        <v>41</v>
      </c>
      <c r="E4451" s="6" t="s">
        <v>16521</v>
      </c>
      <c r="F4451" t="s">
        <v>30</v>
      </c>
      <c r="G4451">
        <v>3</v>
      </c>
      <c r="H4451">
        <v>0</v>
      </c>
      <c r="I4451">
        <v>58</v>
      </c>
      <c r="J4451">
        <v>5</v>
      </c>
      <c r="K4451">
        <v>110.52</v>
      </c>
      <c r="L4451" t="str">
        <f t="shared" si="414"/>
        <v/>
      </c>
      <c r="M4451">
        <v>3</v>
      </c>
      <c r="N4451" t="str">
        <f t="shared" si="415"/>
        <v/>
      </c>
      <c r="O4451">
        <v>25</v>
      </c>
      <c r="P4451" s="11">
        <v>0</v>
      </c>
      <c r="Q4451" s="11">
        <v>8.6206896551724102E-2</v>
      </c>
      <c r="R4451" s="12">
        <v>36.839999999999897</v>
      </c>
      <c r="S4451" t="s">
        <v>22</v>
      </c>
      <c r="T4451">
        <v>1</v>
      </c>
      <c r="U4451">
        <f t="shared" si="416"/>
        <v>4</v>
      </c>
      <c r="V4451">
        <f t="shared" si="417"/>
        <v>1</v>
      </c>
      <c r="W4451">
        <f t="shared" si="418"/>
        <v>2</v>
      </c>
      <c r="X4451" t="str">
        <f t="shared" si="419"/>
        <v>412</v>
      </c>
      <c r="Y4451" t="str">
        <f>IF(Table1[[#This Row],[RFM_Score]]="555","Champion", IF(AND(J4451&gt;=4,V4451&gt;=4),"Loyal", IF(U4451&lt;=2,"At Risk", IF(W4451&gt;=4,"Potential Loyalist","Others"))))</f>
        <v>Others</v>
      </c>
    </row>
    <row r="4452" spans="1:25">
      <c r="A4452" t="s">
        <v>2907</v>
      </c>
      <c r="B4452">
        <v>27</v>
      </c>
      <c r="C4452" t="s">
        <v>19</v>
      </c>
      <c r="D4452" t="s">
        <v>25</v>
      </c>
      <c r="E4452" s="6" t="s">
        <v>16522</v>
      </c>
      <c r="F4452" t="s">
        <v>30</v>
      </c>
      <c r="G4452">
        <v>4</v>
      </c>
      <c r="H4452">
        <v>3</v>
      </c>
      <c r="I4452">
        <v>41</v>
      </c>
      <c r="J4452">
        <v>2</v>
      </c>
      <c r="K4452">
        <v>110.48</v>
      </c>
      <c r="L4452" t="str">
        <f t="shared" si="414"/>
        <v/>
      </c>
      <c r="M4452">
        <v>3</v>
      </c>
      <c r="N4452" t="str">
        <f t="shared" si="415"/>
        <v/>
      </c>
      <c r="O4452">
        <v>85</v>
      </c>
      <c r="P4452" s="11">
        <v>0.75</v>
      </c>
      <c r="Q4452" s="11">
        <v>4.8780487804878002E-2</v>
      </c>
      <c r="R4452" s="12">
        <v>36.826666666666597</v>
      </c>
      <c r="S4452" t="s">
        <v>22</v>
      </c>
      <c r="T4452">
        <v>0</v>
      </c>
      <c r="U4452">
        <f t="shared" si="416"/>
        <v>2</v>
      </c>
      <c r="V4452">
        <f t="shared" si="417"/>
        <v>1</v>
      </c>
      <c r="W4452">
        <f t="shared" si="418"/>
        <v>2</v>
      </c>
      <c r="X4452" t="str">
        <f t="shared" si="419"/>
        <v>212</v>
      </c>
      <c r="Y4452" t="str">
        <f>IF(Table1[[#This Row],[RFM_Score]]="555","Champion", IF(AND(J4452&gt;=4,V4452&gt;=4),"Loyal", IF(U4452&lt;=2,"At Risk", IF(W4452&gt;=4,"Potential Loyalist","Others"))))</f>
        <v>At Risk</v>
      </c>
    </row>
    <row r="4453" spans="1:25">
      <c r="A4453" t="s">
        <v>5451</v>
      </c>
      <c r="B4453">
        <v>26</v>
      </c>
      <c r="C4453" t="s">
        <v>24</v>
      </c>
      <c r="D4453" t="s">
        <v>29</v>
      </c>
      <c r="E4453" s="6" t="s">
        <v>16523</v>
      </c>
      <c r="F4453" t="s">
        <v>62</v>
      </c>
      <c r="G4453">
        <v>1</v>
      </c>
      <c r="H4453">
        <v>0</v>
      </c>
      <c r="I4453">
        <v>44</v>
      </c>
      <c r="J4453">
        <v>4</v>
      </c>
      <c r="K4453">
        <v>110.43</v>
      </c>
      <c r="L4453" t="str">
        <f t="shared" si="414"/>
        <v/>
      </c>
      <c r="M4453">
        <v>3</v>
      </c>
      <c r="N4453" t="str">
        <f t="shared" si="415"/>
        <v/>
      </c>
      <c r="O4453">
        <v>10</v>
      </c>
      <c r="P4453" s="11">
        <v>0</v>
      </c>
      <c r="Q4453" s="11">
        <v>9.0909090909090898E-2</v>
      </c>
      <c r="R4453" s="12">
        <v>36.81</v>
      </c>
      <c r="S4453" t="s">
        <v>22</v>
      </c>
      <c r="T4453">
        <v>0</v>
      </c>
      <c r="U4453">
        <f t="shared" si="416"/>
        <v>5</v>
      </c>
      <c r="V4453">
        <f t="shared" si="417"/>
        <v>1</v>
      </c>
      <c r="W4453">
        <f t="shared" si="418"/>
        <v>2</v>
      </c>
      <c r="X4453" t="str">
        <f t="shared" si="419"/>
        <v>512</v>
      </c>
      <c r="Y4453" t="str">
        <f>IF(Table1[[#This Row],[RFM_Score]]="555","Champion", IF(AND(J4453&gt;=4,V4453&gt;=4),"Loyal", IF(U4453&lt;=2,"At Risk", IF(W4453&gt;=4,"Potential Loyalist","Others"))))</f>
        <v>Others</v>
      </c>
    </row>
    <row r="4454" spans="1:25">
      <c r="A4454" t="s">
        <v>5930</v>
      </c>
      <c r="B4454">
        <v>18</v>
      </c>
      <c r="C4454" t="s">
        <v>24</v>
      </c>
      <c r="D4454" t="s">
        <v>46</v>
      </c>
      <c r="E4454" s="6" t="s">
        <v>16524</v>
      </c>
      <c r="F4454" t="s">
        <v>37</v>
      </c>
      <c r="G4454">
        <v>1</v>
      </c>
      <c r="H4454">
        <v>0</v>
      </c>
      <c r="I4454">
        <v>53</v>
      </c>
      <c r="J4454">
        <v>3</v>
      </c>
      <c r="K4454">
        <v>110.33</v>
      </c>
      <c r="L4454" t="str">
        <f t="shared" si="414"/>
        <v/>
      </c>
      <c r="M4454">
        <v>3</v>
      </c>
      <c r="N4454" t="str">
        <f t="shared" si="415"/>
        <v/>
      </c>
      <c r="O4454">
        <v>0</v>
      </c>
      <c r="P4454" s="11">
        <v>0</v>
      </c>
      <c r="Q4454" s="11">
        <v>5.6603773584905599E-2</v>
      </c>
      <c r="R4454" s="12">
        <v>36.7766666666666</v>
      </c>
      <c r="S4454" t="s">
        <v>22</v>
      </c>
      <c r="T4454">
        <v>0</v>
      </c>
      <c r="U4454">
        <f t="shared" si="416"/>
        <v>5</v>
      </c>
      <c r="V4454">
        <f t="shared" si="417"/>
        <v>1</v>
      </c>
      <c r="W4454">
        <f t="shared" si="418"/>
        <v>2</v>
      </c>
      <c r="X4454" t="str">
        <f t="shared" si="419"/>
        <v>512</v>
      </c>
      <c r="Y4454" t="str">
        <f>IF(Table1[[#This Row],[RFM_Score]]="555","Champion", IF(AND(J4454&gt;=4,V4454&gt;=4),"Loyal", IF(U4454&lt;=2,"At Risk", IF(W4454&gt;=4,"Potential Loyalist","Others"))))</f>
        <v>Others</v>
      </c>
    </row>
    <row r="4455" spans="1:25">
      <c r="A4455" t="s">
        <v>11638</v>
      </c>
      <c r="B4455">
        <v>40</v>
      </c>
      <c r="C4455" t="s">
        <v>19</v>
      </c>
      <c r="D4455" t="s">
        <v>25</v>
      </c>
      <c r="E4455" s="6" t="s">
        <v>16525</v>
      </c>
      <c r="F4455" t="s">
        <v>30</v>
      </c>
      <c r="G4455">
        <v>1</v>
      </c>
      <c r="H4455">
        <v>1</v>
      </c>
      <c r="I4455">
        <v>40</v>
      </c>
      <c r="J4455">
        <v>2</v>
      </c>
      <c r="K4455">
        <v>110.19</v>
      </c>
      <c r="L4455" t="str">
        <f t="shared" si="414"/>
        <v/>
      </c>
      <c r="M4455">
        <v>3</v>
      </c>
      <c r="N4455" t="str">
        <f t="shared" si="415"/>
        <v/>
      </c>
      <c r="O4455">
        <v>33</v>
      </c>
      <c r="P4455" s="11">
        <v>1</v>
      </c>
      <c r="Q4455" s="11">
        <v>0.05</v>
      </c>
      <c r="R4455" s="12">
        <v>36.729999999999997</v>
      </c>
      <c r="S4455" t="s">
        <v>22</v>
      </c>
      <c r="T4455">
        <v>0</v>
      </c>
      <c r="U4455">
        <f t="shared" si="416"/>
        <v>4</v>
      </c>
      <c r="V4455">
        <f t="shared" si="417"/>
        <v>1</v>
      </c>
      <c r="W4455">
        <f t="shared" si="418"/>
        <v>2</v>
      </c>
      <c r="X4455" t="str">
        <f t="shared" si="419"/>
        <v>412</v>
      </c>
      <c r="Y4455" t="str">
        <f>IF(Table1[[#This Row],[RFM_Score]]="555","Champion", IF(AND(J4455&gt;=4,V4455&gt;=4),"Loyal", IF(U4455&lt;=2,"At Risk", IF(W4455&gt;=4,"Potential Loyalist","Others"))))</f>
        <v>Others</v>
      </c>
    </row>
    <row r="4456" spans="1:25">
      <c r="A4456" t="s">
        <v>11481</v>
      </c>
      <c r="B4456">
        <v>18</v>
      </c>
      <c r="C4456" t="s">
        <v>19</v>
      </c>
      <c r="D4456" t="s">
        <v>20</v>
      </c>
      <c r="E4456" s="6" t="s">
        <v>16526</v>
      </c>
      <c r="F4456" t="s">
        <v>21</v>
      </c>
      <c r="G4456">
        <v>8</v>
      </c>
      <c r="H4456">
        <v>4</v>
      </c>
      <c r="I4456">
        <v>49</v>
      </c>
      <c r="J4456">
        <v>2</v>
      </c>
      <c r="K4456">
        <v>109.65</v>
      </c>
      <c r="L4456" t="str">
        <f t="shared" si="414"/>
        <v/>
      </c>
      <c r="M4456">
        <v>3</v>
      </c>
      <c r="N4456" t="str">
        <f t="shared" si="415"/>
        <v/>
      </c>
      <c r="O4456">
        <v>42</v>
      </c>
      <c r="P4456" s="11">
        <v>0.5</v>
      </c>
      <c r="Q4456" s="11">
        <v>4.08163265306122E-2</v>
      </c>
      <c r="R4456" s="12">
        <v>36.549999999999997</v>
      </c>
      <c r="S4456" t="s">
        <v>22</v>
      </c>
      <c r="T4456">
        <v>0</v>
      </c>
      <c r="U4456">
        <f t="shared" si="416"/>
        <v>3</v>
      </c>
      <c r="V4456">
        <f t="shared" si="417"/>
        <v>1</v>
      </c>
      <c r="W4456">
        <f t="shared" si="418"/>
        <v>2</v>
      </c>
      <c r="X4456" t="str">
        <f t="shared" si="419"/>
        <v>312</v>
      </c>
      <c r="Y4456" t="str">
        <f>IF(Table1[[#This Row],[RFM_Score]]="555","Champion", IF(AND(J4456&gt;=4,V4456&gt;=4),"Loyal", IF(U4456&lt;=2,"At Risk", IF(W4456&gt;=4,"Potential Loyalist","Others"))))</f>
        <v>Others</v>
      </c>
    </row>
    <row r="4457" spans="1:25">
      <c r="A4457" t="s">
        <v>10146</v>
      </c>
      <c r="B4457">
        <v>50</v>
      </c>
      <c r="C4457" t="s">
        <v>19</v>
      </c>
      <c r="D4457" t="s">
        <v>41</v>
      </c>
      <c r="E4457" s="6" t="s">
        <v>16527</v>
      </c>
      <c r="F4457" t="s">
        <v>37</v>
      </c>
      <c r="G4457">
        <v>2</v>
      </c>
      <c r="H4457">
        <v>1</v>
      </c>
      <c r="I4457">
        <v>47</v>
      </c>
      <c r="J4457">
        <v>2</v>
      </c>
      <c r="K4457">
        <v>109.46</v>
      </c>
      <c r="L4457" t="str">
        <f t="shared" si="414"/>
        <v/>
      </c>
      <c r="M4457">
        <v>3</v>
      </c>
      <c r="N4457" t="str">
        <f t="shared" si="415"/>
        <v/>
      </c>
      <c r="O4457">
        <v>30</v>
      </c>
      <c r="P4457" s="11">
        <v>0.5</v>
      </c>
      <c r="Q4457" s="11">
        <v>4.2553191489361701E-2</v>
      </c>
      <c r="R4457" s="12">
        <v>36.486666666666601</v>
      </c>
      <c r="S4457" t="s">
        <v>22</v>
      </c>
      <c r="T4457">
        <v>0</v>
      </c>
      <c r="U4457">
        <f t="shared" si="416"/>
        <v>4</v>
      </c>
      <c r="V4457">
        <f t="shared" si="417"/>
        <v>1</v>
      </c>
      <c r="W4457">
        <f t="shared" si="418"/>
        <v>2</v>
      </c>
      <c r="X4457" t="str">
        <f t="shared" si="419"/>
        <v>412</v>
      </c>
      <c r="Y4457" t="str">
        <f>IF(Table1[[#This Row],[RFM_Score]]="555","Champion", IF(AND(J4457&gt;=4,V4457&gt;=4),"Loyal", IF(U4457&lt;=2,"At Risk", IF(W4457&gt;=4,"Potential Loyalist","Others"))))</f>
        <v>Others</v>
      </c>
    </row>
    <row r="4458" spans="1:25">
      <c r="A4458" t="s">
        <v>10162</v>
      </c>
      <c r="B4458">
        <v>33</v>
      </c>
      <c r="C4458" t="s">
        <v>24</v>
      </c>
      <c r="D4458" t="s">
        <v>25</v>
      </c>
      <c r="E4458" s="6" t="s">
        <v>16528</v>
      </c>
      <c r="F4458" t="s">
        <v>30</v>
      </c>
      <c r="G4458">
        <v>2</v>
      </c>
      <c r="H4458">
        <v>1</v>
      </c>
      <c r="I4458">
        <v>59</v>
      </c>
      <c r="J4458">
        <v>3</v>
      </c>
      <c r="K4458">
        <v>109.4</v>
      </c>
      <c r="L4458" t="str">
        <f t="shared" si="414"/>
        <v/>
      </c>
      <c r="M4458">
        <v>3</v>
      </c>
      <c r="N4458" t="str">
        <f t="shared" si="415"/>
        <v/>
      </c>
      <c r="O4458">
        <v>19</v>
      </c>
      <c r="P4458" s="11">
        <v>0.5</v>
      </c>
      <c r="Q4458" s="11">
        <v>5.0847457627118599E-2</v>
      </c>
      <c r="R4458" s="12">
        <v>36.466666666666598</v>
      </c>
      <c r="S4458" t="s">
        <v>22</v>
      </c>
      <c r="T4458">
        <v>0</v>
      </c>
      <c r="U4458">
        <f t="shared" si="416"/>
        <v>5</v>
      </c>
      <c r="V4458">
        <f t="shared" si="417"/>
        <v>1</v>
      </c>
      <c r="W4458">
        <f t="shared" si="418"/>
        <v>2</v>
      </c>
      <c r="X4458" t="str">
        <f t="shared" si="419"/>
        <v>512</v>
      </c>
      <c r="Y4458" t="str">
        <f>IF(Table1[[#This Row],[RFM_Score]]="555","Champion", IF(AND(J4458&gt;=4,V4458&gt;=4),"Loyal", IF(U4458&lt;=2,"At Risk", IF(W4458&gt;=4,"Potential Loyalist","Others"))))</f>
        <v>Others</v>
      </c>
    </row>
    <row r="4459" spans="1:25">
      <c r="A4459" t="s">
        <v>8045</v>
      </c>
      <c r="B4459">
        <v>31</v>
      </c>
      <c r="C4459" t="s">
        <v>24</v>
      </c>
      <c r="D4459" t="s">
        <v>25</v>
      </c>
      <c r="E4459" s="6" t="s">
        <v>16529</v>
      </c>
      <c r="F4459" t="s">
        <v>21</v>
      </c>
      <c r="G4459">
        <v>3</v>
      </c>
      <c r="H4459">
        <v>0</v>
      </c>
      <c r="I4459">
        <v>54</v>
      </c>
      <c r="J4459">
        <v>0</v>
      </c>
      <c r="K4459">
        <v>109.36</v>
      </c>
      <c r="L4459" t="str">
        <f t="shared" si="414"/>
        <v/>
      </c>
      <c r="M4459">
        <v>3</v>
      </c>
      <c r="N4459" t="str">
        <f t="shared" si="415"/>
        <v/>
      </c>
      <c r="O4459">
        <v>107</v>
      </c>
      <c r="P4459" s="11">
        <v>0</v>
      </c>
      <c r="Q4459" s="11">
        <v>0</v>
      </c>
      <c r="R4459" s="12">
        <v>36.453333333333298</v>
      </c>
      <c r="S4459" t="s">
        <v>22</v>
      </c>
      <c r="T4459">
        <v>1</v>
      </c>
      <c r="U4459">
        <f t="shared" si="416"/>
        <v>1</v>
      </c>
      <c r="V4459">
        <f t="shared" si="417"/>
        <v>1</v>
      </c>
      <c r="W4459">
        <f t="shared" si="418"/>
        <v>2</v>
      </c>
      <c r="X4459" t="str">
        <f t="shared" si="419"/>
        <v>112</v>
      </c>
      <c r="Y4459" t="str">
        <f>IF(Table1[[#This Row],[RFM_Score]]="555","Champion", IF(AND(J4459&gt;=4,V4459&gt;=4),"Loyal", IF(U4459&lt;=2,"At Risk", IF(W4459&gt;=4,"Potential Loyalist","Others"))))</f>
        <v>At Risk</v>
      </c>
    </row>
    <row r="4460" spans="1:25">
      <c r="A4460" t="s">
        <v>3580</v>
      </c>
      <c r="B4460">
        <v>22</v>
      </c>
      <c r="C4460" t="s">
        <v>24</v>
      </c>
      <c r="D4460" t="s">
        <v>25</v>
      </c>
      <c r="E4460" s="6" t="s">
        <v>16530</v>
      </c>
      <c r="F4460" t="s">
        <v>26</v>
      </c>
      <c r="G4460">
        <v>3</v>
      </c>
      <c r="H4460">
        <v>0</v>
      </c>
      <c r="I4460">
        <v>36</v>
      </c>
      <c r="J4460">
        <v>1</v>
      </c>
      <c r="K4460">
        <v>109.33</v>
      </c>
      <c r="L4460" t="str">
        <f t="shared" si="414"/>
        <v/>
      </c>
      <c r="M4460">
        <v>3</v>
      </c>
      <c r="N4460" t="str">
        <f t="shared" si="415"/>
        <v/>
      </c>
      <c r="O4460">
        <v>9</v>
      </c>
      <c r="P4460" s="11">
        <v>0</v>
      </c>
      <c r="Q4460" s="11">
        <v>2.77777777777777E-2</v>
      </c>
      <c r="R4460" s="12">
        <v>36.4433333333333</v>
      </c>
      <c r="S4460" t="s">
        <v>22</v>
      </c>
      <c r="T4460">
        <v>1</v>
      </c>
      <c r="U4460">
        <f t="shared" si="416"/>
        <v>5</v>
      </c>
      <c r="V4460">
        <f t="shared" si="417"/>
        <v>1</v>
      </c>
      <c r="W4460">
        <f t="shared" si="418"/>
        <v>2</v>
      </c>
      <c r="X4460" t="str">
        <f t="shared" si="419"/>
        <v>512</v>
      </c>
      <c r="Y4460" t="str">
        <f>IF(Table1[[#This Row],[RFM_Score]]="555","Champion", IF(AND(J4460&gt;=4,V4460&gt;=4),"Loyal", IF(U4460&lt;=2,"At Risk", IF(W4460&gt;=4,"Potential Loyalist","Others"))))</f>
        <v>Others</v>
      </c>
    </row>
    <row r="4461" spans="1:25">
      <c r="A4461" t="s">
        <v>8940</v>
      </c>
      <c r="B4461">
        <v>36</v>
      </c>
      <c r="C4461" t="s">
        <v>24</v>
      </c>
      <c r="D4461" t="s">
        <v>25</v>
      </c>
      <c r="E4461" s="6" t="s">
        <v>16531</v>
      </c>
      <c r="F4461" t="s">
        <v>21</v>
      </c>
      <c r="G4461">
        <v>3</v>
      </c>
      <c r="H4461">
        <v>1</v>
      </c>
      <c r="I4461">
        <v>55</v>
      </c>
      <c r="J4461">
        <v>0</v>
      </c>
      <c r="K4461">
        <v>109.2</v>
      </c>
      <c r="L4461" t="str">
        <f t="shared" si="414"/>
        <v/>
      </c>
      <c r="M4461">
        <v>3</v>
      </c>
      <c r="N4461" t="str">
        <f t="shared" si="415"/>
        <v/>
      </c>
      <c r="O4461">
        <v>8</v>
      </c>
      <c r="P4461" s="11">
        <v>0.33333333333333298</v>
      </c>
      <c r="Q4461" s="11">
        <v>0</v>
      </c>
      <c r="R4461" s="12">
        <v>36.4</v>
      </c>
      <c r="S4461" t="s">
        <v>22</v>
      </c>
      <c r="T4461">
        <v>0</v>
      </c>
      <c r="U4461">
        <f t="shared" si="416"/>
        <v>5</v>
      </c>
      <c r="V4461">
        <f t="shared" si="417"/>
        <v>1</v>
      </c>
      <c r="W4461">
        <f t="shared" si="418"/>
        <v>2</v>
      </c>
      <c r="X4461" t="str">
        <f t="shared" si="419"/>
        <v>512</v>
      </c>
      <c r="Y4461" t="str">
        <f>IF(Table1[[#This Row],[RFM_Score]]="555","Champion", IF(AND(J4461&gt;=4,V4461&gt;=4),"Loyal", IF(U4461&lt;=2,"At Risk", IF(W4461&gt;=4,"Potential Loyalist","Others"))))</f>
        <v>Others</v>
      </c>
    </row>
    <row r="4462" spans="1:25">
      <c r="A4462" t="s">
        <v>11222</v>
      </c>
      <c r="B4462">
        <v>22</v>
      </c>
      <c r="C4462" t="s">
        <v>19</v>
      </c>
      <c r="D4462" t="s">
        <v>29</v>
      </c>
      <c r="E4462" s="6" t="s">
        <v>16532</v>
      </c>
      <c r="F4462" t="s">
        <v>37</v>
      </c>
      <c r="G4462">
        <v>2</v>
      </c>
      <c r="H4462">
        <v>2</v>
      </c>
      <c r="I4462">
        <v>45</v>
      </c>
      <c r="J4462">
        <v>1</v>
      </c>
      <c r="K4462">
        <v>108.8</v>
      </c>
      <c r="L4462" t="str">
        <f t="shared" si="414"/>
        <v/>
      </c>
      <c r="M4462">
        <v>3</v>
      </c>
      <c r="N4462" t="str">
        <f t="shared" si="415"/>
        <v/>
      </c>
      <c r="O4462">
        <v>4</v>
      </c>
      <c r="P4462" s="11">
        <v>1</v>
      </c>
      <c r="Q4462" s="11">
        <v>2.2222222222222199E-2</v>
      </c>
      <c r="R4462" s="12">
        <v>36.266666666666602</v>
      </c>
      <c r="S4462" t="s">
        <v>22</v>
      </c>
      <c r="T4462">
        <v>0</v>
      </c>
      <c r="U4462">
        <f t="shared" si="416"/>
        <v>5</v>
      </c>
      <c r="V4462">
        <f t="shared" si="417"/>
        <v>1</v>
      </c>
      <c r="W4462">
        <f t="shared" si="418"/>
        <v>2</v>
      </c>
      <c r="X4462" t="str">
        <f t="shared" si="419"/>
        <v>512</v>
      </c>
      <c r="Y4462" t="str">
        <f>IF(Table1[[#This Row],[RFM_Score]]="555","Champion", IF(AND(J4462&gt;=4,V4462&gt;=4),"Loyal", IF(U4462&lt;=2,"At Risk", IF(W4462&gt;=4,"Potential Loyalist","Others"))))</f>
        <v>Others</v>
      </c>
    </row>
    <row r="4463" spans="1:25">
      <c r="A4463" t="s">
        <v>4742</v>
      </c>
      <c r="B4463">
        <v>33</v>
      </c>
      <c r="C4463" t="s">
        <v>24</v>
      </c>
      <c r="D4463" t="s">
        <v>20</v>
      </c>
      <c r="E4463" s="6" t="s">
        <v>16533</v>
      </c>
      <c r="F4463" t="s">
        <v>37</v>
      </c>
      <c r="G4463">
        <v>3</v>
      </c>
      <c r="H4463">
        <v>2</v>
      </c>
      <c r="I4463">
        <v>52</v>
      </c>
      <c r="J4463">
        <v>4</v>
      </c>
      <c r="K4463">
        <v>108.78</v>
      </c>
      <c r="L4463" t="str">
        <f t="shared" si="414"/>
        <v/>
      </c>
      <c r="M4463">
        <v>3</v>
      </c>
      <c r="N4463" t="str">
        <f t="shared" si="415"/>
        <v/>
      </c>
      <c r="O4463">
        <v>97</v>
      </c>
      <c r="P4463" s="11">
        <v>0.66666666666666596</v>
      </c>
      <c r="Q4463" s="11">
        <v>7.69230769230769E-2</v>
      </c>
      <c r="R4463" s="12">
        <v>36.26</v>
      </c>
      <c r="S4463" t="s">
        <v>22</v>
      </c>
      <c r="T4463">
        <v>1</v>
      </c>
      <c r="U4463">
        <f t="shared" si="416"/>
        <v>2</v>
      </c>
      <c r="V4463">
        <f t="shared" si="417"/>
        <v>1</v>
      </c>
      <c r="W4463">
        <f t="shared" si="418"/>
        <v>2</v>
      </c>
      <c r="X4463" t="str">
        <f t="shared" si="419"/>
        <v>212</v>
      </c>
      <c r="Y4463" t="str">
        <f>IF(Table1[[#This Row],[RFM_Score]]="555","Champion", IF(AND(J4463&gt;=4,V4463&gt;=4),"Loyal", IF(U4463&lt;=2,"At Risk", IF(W4463&gt;=4,"Potential Loyalist","Others"))))</f>
        <v>At Risk</v>
      </c>
    </row>
    <row r="4464" spans="1:25">
      <c r="A4464" t="s">
        <v>6730</v>
      </c>
      <c r="B4464">
        <v>40</v>
      </c>
      <c r="C4464" t="s">
        <v>19</v>
      </c>
      <c r="D4464" t="s">
        <v>29</v>
      </c>
      <c r="E4464" s="6" t="s">
        <v>16534</v>
      </c>
      <c r="F4464" t="s">
        <v>21</v>
      </c>
      <c r="G4464">
        <v>6</v>
      </c>
      <c r="H4464">
        <v>1</v>
      </c>
      <c r="I4464">
        <v>51</v>
      </c>
      <c r="J4464">
        <v>4</v>
      </c>
      <c r="K4464">
        <v>108.69</v>
      </c>
      <c r="L4464" t="str">
        <f t="shared" si="414"/>
        <v/>
      </c>
      <c r="M4464">
        <v>3</v>
      </c>
      <c r="N4464" t="str">
        <f t="shared" si="415"/>
        <v/>
      </c>
      <c r="O4464">
        <v>18</v>
      </c>
      <c r="P4464" s="11">
        <v>0.16666666666666599</v>
      </c>
      <c r="Q4464" s="11">
        <v>7.8431372549019607E-2</v>
      </c>
      <c r="R4464" s="12">
        <v>36.229999999999997</v>
      </c>
      <c r="S4464" t="s">
        <v>22</v>
      </c>
      <c r="T4464">
        <v>0</v>
      </c>
      <c r="U4464">
        <f t="shared" si="416"/>
        <v>5</v>
      </c>
      <c r="V4464">
        <f t="shared" si="417"/>
        <v>1</v>
      </c>
      <c r="W4464">
        <f t="shared" si="418"/>
        <v>2</v>
      </c>
      <c r="X4464" t="str">
        <f t="shared" si="419"/>
        <v>512</v>
      </c>
      <c r="Y4464" t="str">
        <f>IF(Table1[[#This Row],[RFM_Score]]="555","Champion", IF(AND(J4464&gt;=4,V4464&gt;=4),"Loyal", IF(U4464&lt;=2,"At Risk", IF(W4464&gt;=4,"Potential Loyalist","Others"))))</f>
        <v>Others</v>
      </c>
    </row>
    <row r="4465" spans="1:25">
      <c r="A4465" t="s">
        <v>6640</v>
      </c>
      <c r="B4465">
        <v>40</v>
      </c>
      <c r="C4465" t="s">
        <v>24</v>
      </c>
      <c r="D4465" t="s">
        <v>35</v>
      </c>
      <c r="E4465" s="6" t="s">
        <v>16535</v>
      </c>
      <c r="F4465" t="s">
        <v>30</v>
      </c>
      <c r="G4465">
        <v>5</v>
      </c>
      <c r="H4465">
        <v>1</v>
      </c>
      <c r="I4465">
        <v>50</v>
      </c>
      <c r="J4465">
        <v>3</v>
      </c>
      <c r="K4465">
        <v>108.63</v>
      </c>
      <c r="L4465" t="str">
        <f t="shared" si="414"/>
        <v/>
      </c>
      <c r="M4465">
        <v>3</v>
      </c>
      <c r="N4465" t="str">
        <f t="shared" si="415"/>
        <v/>
      </c>
      <c r="O4465">
        <v>27</v>
      </c>
      <c r="P4465" s="11">
        <v>0.2</v>
      </c>
      <c r="Q4465" s="11">
        <v>0.06</v>
      </c>
      <c r="R4465" s="12">
        <v>36.21</v>
      </c>
      <c r="S4465" t="s">
        <v>22</v>
      </c>
      <c r="T4465">
        <v>0</v>
      </c>
      <c r="U4465">
        <f t="shared" si="416"/>
        <v>4</v>
      </c>
      <c r="V4465">
        <f t="shared" si="417"/>
        <v>1</v>
      </c>
      <c r="W4465">
        <f t="shared" si="418"/>
        <v>2</v>
      </c>
      <c r="X4465" t="str">
        <f t="shared" si="419"/>
        <v>412</v>
      </c>
      <c r="Y4465" t="str">
        <f>IF(Table1[[#This Row],[RFM_Score]]="555","Champion", IF(AND(J4465&gt;=4,V4465&gt;=4),"Loyal", IF(U4465&lt;=2,"At Risk", IF(W4465&gt;=4,"Potential Loyalist","Others"))))</f>
        <v>Others</v>
      </c>
    </row>
    <row r="4466" spans="1:25">
      <c r="A4466" t="s">
        <v>10185</v>
      </c>
      <c r="B4466">
        <v>18</v>
      </c>
      <c r="C4466" t="s">
        <v>24</v>
      </c>
      <c r="D4466" t="s">
        <v>41</v>
      </c>
      <c r="E4466" s="6" t="s">
        <v>16536</v>
      </c>
      <c r="F4466" t="s">
        <v>30</v>
      </c>
      <c r="G4466">
        <v>3</v>
      </c>
      <c r="H4466">
        <v>0</v>
      </c>
      <c r="I4466">
        <v>56</v>
      </c>
      <c r="J4466">
        <v>5</v>
      </c>
      <c r="K4466">
        <v>108.37</v>
      </c>
      <c r="L4466" t="str">
        <f t="shared" si="414"/>
        <v/>
      </c>
      <c r="M4466">
        <v>3</v>
      </c>
      <c r="N4466" t="str">
        <f t="shared" si="415"/>
        <v/>
      </c>
      <c r="O4466">
        <v>25</v>
      </c>
      <c r="P4466" s="11">
        <v>0</v>
      </c>
      <c r="Q4466" s="11">
        <v>8.9285714285714204E-2</v>
      </c>
      <c r="R4466" s="12">
        <v>36.123333333333299</v>
      </c>
      <c r="S4466" t="s">
        <v>22</v>
      </c>
      <c r="T4466">
        <v>0</v>
      </c>
      <c r="U4466">
        <f t="shared" si="416"/>
        <v>4</v>
      </c>
      <c r="V4466">
        <f t="shared" si="417"/>
        <v>1</v>
      </c>
      <c r="W4466">
        <f t="shared" si="418"/>
        <v>2</v>
      </c>
      <c r="X4466" t="str">
        <f t="shared" si="419"/>
        <v>412</v>
      </c>
      <c r="Y4466" t="str">
        <f>IF(Table1[[#This Row],[RFM_Score]]="555","Champion", IF(AND(J4466&gt;=4,V4466&gt;=4),"Loyal", IF(U4466&lt;=2,"At Risk", IF(W4466&gt;=4,"Potential Loyalist","Others"))))</f>
        <v>Others</v>
      </c>
    </row>
    <row r="4467" spans="1:25">
      <c r="A4467" t="s">
        <v>2007</v>
      </c>
      <c r="B4467">
        <v>42</v>
      </c>
      <c r="C4467" t="s">
        <v>24</v>
      </c>
      <c r="D4467" t="s">
        <v>25</v>
      </c>
      <c r="E4467" s="6" t="s">
        <v>16537</v>
      </c>
      <c r="F4467" t="s">
        <v>30</v>
      </c>
      <c r="G4467">
        <v>3</v>
      </c>
      <c r="H4467">
        <v>1</v>
      </c>
      <c r="I4467">
        <v>68</v>
      </c>
      <c r="J4467">
        <v>4</v>
      </c>
      <c r="K4467">
        <v>108.35</v>
      </c>
      <c r="L4467" t="str">
        <f t="shared" si="414"/>
        <v/>
      </c>
      <c r="M4467">
        <v>3</v>
      </c>
      <c r="N4467" t="str">
        <f t="shared" si="415"/>
        <v/>
      </c>
      <c r="O4467">
        <v>2</v>
      </c>
      <c r="P4467" s="11">
        <v>0.33333333333333298</v>
      </c>
      <c r="Q4467" s="11">
        <v>5.8823529411764698E-2</v>
      </c>
      <c r="R4467" s="12">
        <v>36.116666666666603</v>
      </c>
      <c r="S4467" t="s">
        <v>22</v>
      </c>
      <c r="T4467">
        <v>0</v>
      </c>
      <c r="U4467">
        <f t="shared" si="416"/>
        <v>5</v>
      </c>
      <c r="V4467">
        <f t="shared" si="417"/>
        <v>1</v>
      </c>
      <c r="W4467">
        <f t="shared" si="418"/>
        <v>2</v>
      </c>
      <c r="X4467" t="str">
        <f t="shared" si="419"/>
        <v>512</v>
      </c>
      <c r="Y4467" t="str">
        <f>IF(Table1[[#This Row],[RFM_Score]]="555","Champion", IF(AND(J4467&gt;=4,V4467&gt;=4),"Loyal", IF(U4467&lt;=2,"At Risk", IF(W4467&gt;=4,"Potential Loyalist","Others"))))</f>
        <v>Others</v>
      </c>
    </row>
    <row r="4468" spans="1:25">
      <c r="A4468" t="s">
        <v>11338</v>
      </c>
      <c r="B4468">
        <v>35</v>
      </c>
      <c r="C4468" t="s">
        <v>24</v>
      </c>
      <c r="D4468" t="s">
        <v>41</v>
      </c>
      <c r="E4468" s="6" t="s">
        <v>16538</v>
      </c>
      <c r="F4468" t="s">
        <v>21</v>
      </c>
      <c r="G4468">
        <v>2</v>
      </c>
      <c r="H4468">
        <v>0</v>
      </c>
      <c r="I4468">
        <v>53</v>
      </c>
      <c r="J4468">
        <v>1</v>
      </c>
      <c r="K4468">
        <v>108.26</v>
      </c>
      <c r="L4468" t="str">
        <f t="shared" si="414"/>
        <v/>
      </c>
      <c r="M4468">
        <v>3</v>
      </c>
      <c r="N4468" t="str">
        <f t="shared" si="415"/>
        <v/>
      </c>
      <c r="O4468">
        <v>64</v>
      </c>
      <c r="P4468" s="11">
        <v>0</v>
      </c>
      <c r="Q4468" s="11">
        <v>1.8867924528301799E-2</v>
      </c>
      <c r="R4468" s="12">
        <v>36.086666666666602</v>
      </c>
      <c r="S4468" t="s">
        <v>22</v>
      </c>
      <c r="T4468">
        <v>0</v>
      </c>
      <c r="U4468">
        <f t="shared" si="416"/>
        <v>3</v>
      </c>
      <c r="V4468">
        <f t="shared" si="417"/>
        <v>1</v>
      </c>
      <c r="W4468">
        <f t="shared" si="418"/>
        <v>2</v>
      </c>
      <c r="X4468" t="str">
        <f t="shared" si="419"/>
        <v>312</v>
      </c>
      <c r="Y4468" t="str">
        <f>IF(Table1[[#This Row],[RFM_Score]]="555","Champion", IF(AND(J4468&gt;=4,V4468&gt;=4),"Loyal", IF(U4468&lt;=2,"At Risk", IF(W4468&gt;=4,"Potential Loyalist","Others"))))</f>
        <v>Others</v>
      </c>
    </row>
    <row r="4469" spans="1:25">
      <c r="A4469" t="s">
        <v>983</v>
      </c>
      <c r="B4469">
        <v>18</v>
      </c>
      <c r="C4469" t="s">
        <v>19</v>
      </c>
      <c r="D4469" t="s">
        <v>35</v>
      </c>
      <c r="E4469" s="6" t="s">
        <v>16539</v>
      </c>
      <c r="F4469" t="s">
        <v>26</v>
      </c>
      <c r="G4469">
        <v>4</v>
      </c>
      <c r="H4469">
        <v>1</v>
      </c>
      <c r="I4469">
        <v>62</v>
      </c>
      <c r="J4469">
        <v>10</v>
      </c>
      <c r="K4469">
        <v>108.18</v>
      </c>
      <c r="L4469" t="str">
        <f t="shared" si="414"/>
        <v/>
      </c>
      <c r="M4469">
        <v>3</v>
      </c>
      <c r="N4469" t="str">
        <f t="shared" si="415"/>
        <v/>
      </c>
      <c r="O4469">
        <v>17</v>
      </c>
      <c r="P4469" s="11">
        <v>0.25</v>
      </c>
      <c r="Q4469" s="11">
        <v>0.16129032258064499</v>
      </c>
      <c r="R4469" s="12">
        <v>36.06</v>
      </c>
      <c r="S4469" t="s">
        <v>22</v>
      </c>
      <c r="T4469">
        <v>0</v>
      </c>
      <c r="U4469">
        <f t="shared" si="416"/>
        <v>5</v>
      </c>
      <c r="V4469">
        <f t="shared" si="417"/>
        <v>1</v>
      </c>
      <c r="W4469">
        <f t="shared" si="418"/>
        <v>2</v>
      </c>
      <c r="X4469" t="str">
        <f t="shared" si="419"/>
        <v>512</v>
      </c>
      <c r="Y4469" t="str">
        <f>IF(Table1[[#This Row],[RFM_Score]]="555","Champion", IF(AND(J4469&gt;=4,V4469&gt;=4),"Loyal", IF(U4469&lt;=2,"At Risk", IF(W4469&gt;=4,"Potential Loyalist","Others"))))</f>
        <v>Others</v>
      </c>
    </row>
    <row r="4470" spans="1:25">
      <c r="A4470" t="s">
        <v>610</v>
      </c>
      <c r="B4470">
        <v>32</v>
      </c>
      <c r="C4470" t="s">
        <v>19</v>
      </c>
      <c r="D4470" t="s">
        <v>25</v>
      </c>
      <c r="E4470" s="6" t="s">
        <v>16540</v>
      </c>
      <c r="F4470" t="s">
        <v>37</v>
      </c>
      <c r="G4470">
        <v>1</v>
      </c>
      <c r="H4470">
        <v>0</v>
      </c>
      <c r="I4470">
        <v>39</v>
      </c>
      <c r="J4470">
        <v>1</v>
      </c>
      <c r="K4470">
        <v>108.17</v>
      </c>
      <c r="L4470" t="str">
        <f t="shared" si="414"/>
        <v/>
      </c>
      <c r="M4470">
        <v>3</v>
      </c>
      <c r="N4470" t="str">
        <f t="shared" si="415"/>
        <v/>
      </c>
      <c r="O4470">
        <v>4</v>
      </c>
      <c r="P4470" s="11">
        <v>0</v>
      </c>
      <c r="Q4470" s="11">
        <v>2.5641025641025599E-2</v>
      </c>
      <c r="R4470" s="12">
        <v>36.056666666666601</v>
      </c>
      <c r="S4470" t="s">
        <v>22</v>
      </c>
      <c r="T4470">
        <v>0</v>
      </c>
      <c r="U4470">
        <f t="shared" si="416"/>
        <v>5</v>
      </c>
      <c r="V4470">
        <f t="shared" si="417"/>
        <v>1</v>
      </c>
      <c r="W4470">
        <f t="shared" si="418"/>
        <v>2</v>
      </c>
      <c r="X4470" t="str">
        <f t="shared" si="419"/>
        <v>512</v>
      </c>
      <c r="Y4470" t="str">
        <f>IF(Table1[[#This Row],[RFM_Score]]="555","Champion", IF(AND(J4470&gt;=4,V4470&gt;=4),"Loyal", IF(U4470&lt;=2,"At Risk", IF(W4470&gt;=4,"Potential Loyalist","Others"))))</f>
        <v>Others</v>
      </c>
    </row>
    <row r="4471" spans="1:25">
      <c r="A4471" t="s">
        <v>551</v>
      </c>
      <c r="B4471">
        <v>28</v>
      </c>
      <c r="C4471" t="s">
        <v>19</v>
      </c>
      <c r="D4471" t="s">
        <v>25</v>
      </c>
      <c r="E4471" s="6" t="s">
        <v>16541</v>
      </c>
      <c r="F4471" t="s">
        <v>37</v>
      </c>
      <c r="G4471">
        <v>4</v>
      </c>
      <c r="H4471">
        <v>2</v>
      </c>
      <c r="I4471">
        <v>53</v>
      </c>
      <c r="J4471">
        <v>3</v>
      </c>
      <c r="K4471">
        <v>107.84</v>
      </c>
      <c r="L4471" t="str">
        <f t="shared" si="414"/>
        <v/>
      </c>
      <c r="M4471">
        <v>3</v>
      </c>
      <c r="N4471" t="str">
        <f t="shared" si="415"/>
        <v/>
      </c>
      <c r="O4471">
        <v>5</v>
      </c>
      <c r="P4471" s="11">
        <v>0.5</v>
      </c>
      <c r="Q4471" s="11">
        <v>5.6603773584905599E-2</v>
      </c>
      <c r="R4471" s="12">
        <v>35.946666666666601</v>
      </c>
      <c r="S4471" t="s">
        <v>22</v>
      </c>
      <c r="T4471">
        <v>0</v>
      </c>
      <c r="U4471">
        <f t="shared" si="416"/>
        <v>5</v>
      </c>
      <c r="V4471">
        <f t="shared" si="417"/>
        <v>1</v>
      </c>
      <c r="W4471">
        <f t="shared" si="418"/>
        <v>2</v>
      </c>
      <c r="X4471" t="str">
        <f t="shared" si="419"/>
        <v>512</v>
      </c>
      <c r="Y4471" t="str">
        <f>IF(Table1[[#This Row],[RFM_Score]]="555","Champion", IF(AND(J4471&gt;=4,V4471&gt;=4),"Loyal", IF(U4471&lt;=2,"At Risk", IF(W4471&gt;=4,"Potential Loyalist","Others"))))</f>
        <v>Others</v>
      </c>
    </row>
    <row r="4472" spans="1:25">
      <c r="A4472" t="s">
        <v>3216</v>
      </c>
      <c r="B4472">
        <v>41</v>
      </c>
      <c r="C4472" t="s">
        <v>24</v>
      </c>
      <c r="D4472" t="s">
        <v>25</v>
      </c>
      <c r="E4472" s="6" t="s">
        <v>16542</v>
      </c>
      <c r="F4472" t="s">
        <v>21</v>
      </c>
      <c r="G4472">
        <v>6</v>
      </c>
      <c r="H4472">
        <v>0</v>
      </c>
      <c r="I4472">
        <v>51</v>
      </c>
      <c r="J4472">
        <v>3</v>
      </c>
      <c r="K4472">
        <v>107.8</v>
      </c>
      <c r="L4472" t="str">
        <f t="shared" si="414"/>
        <v/>
      </c>
      <c r="M4472">
        <v>3</v>
      </c>
      <c r="N4472" t="str">
        <f t="shared" si="415"/>
        <v/>
      </c>
      <c r="O4472">
        <v>8</v>
      </c>
      <c r="P4472" s="11">
        <v>0</v>
      </c>
      <c r="Q4472" s="11">
        <v>5.8823529411764698E-2</v>
      </c>
      <c r="R4472" s="12">
        <v>35.933333333333302</v>
      </c>
      <c r="S4472" t="s">
        <v>22</v>
      </c>
      <c r="T4472">
        <v>0</v>
      </c>
      <c r="U4472">
        <f t="shared" si="416"/>
        <v>5</v>
      </c>
      <c r="V4472">
        <f t="shared" si="417"/>
        <v>1</v>
      </c>
      <c r="W4472">
        <f t="shared" si="418"/>
        <v>2</v>
      </c>
      <c r="X4472" t="str">
        <f t="shared" si="419"/>
        <v>512</v>
      </c>
      <c r="Y4472" t="str">
        <f>IF(Table1[[#This Row],[RFM_Score]]="555","Champion", IF(AND(J4472&gt;=4,V4472&gt;=4),"Loyal", IF(U4472&lt;=2,"At Risk", IF(W4472&gt;=4,"Potential Loyalist","Others"))))</f>
        <v>Others</v>
      </c>
    </row>
    <row r="4473" spans="1:25">
      <c r="A4473" t="s">
        <v>10836</v>
      </c>
      <c r="B4473">
        <v>49</v>
      </c>
      <c r="C4473" t="s">
        <v>24</v>
      </c>
      <c r="D4473" t="s">
        <v>35</v>
      </c>
      <c r="E4473" s="6" t="s">
        <v>16543</v>
      </c>
      <c r="F4473" t="s">
        <v>21</v>
      </c>
      <c r="G4473">
        <v>5</v>
      </c>
      <c r="H4473">
        <v>2</v>
      </c>
      <c r="I4473">
        <v>39</v>
      </c>
      <c r="J4473">
        <v>3</v>
      </c>
      <c r="K4473">
        <v>107.78</v>
      </c>
      <c r="L4473" t="str">
        <f t="shared" si="414"/>
        <v/>
      </c>
      <c r="M4473">
        <v>3</v>
      </c>
      <c r="N4473" t="str">
        <f t="shared" si="415"/>
        <v/>
      </c>
      <c r="O4473">
        <v>10</v>
      </c>
      <c r="P4473" s="11">
        <v>0.4</v>
      </c>
      <c r="Q4473" s="11">
        <v>7.69230769230769E-2</v>
      </c>
      <c r="R4473" s="12">
        <v>35.926666666666598</v>
      </c>
      <c r="S4473" t="s">
        <v>22</v>
      </c>
      <c r="T4473">
        <v>0</v>
      </c>
      <c r="U4473">
        <f t="shared" si="416"/>
        <v>5</v>
      </c>
      <c r="V4473">
        <f t="shared" si="417"/>
        <v>1</v>
      </c>
      <c r="W4473">
        <f t="shared" si="418"/>
        <v>2</v>
      </c>
      <c r="X4473" t="str">
        <f t="shared" si="419"/>
        <v>512</v>
      </c>
      <c r="Y4473" t="str">
        <f>IF(Table1[[#This Row],[RFM_Score]]="555","Champion", IF(AND(J4473&gt;=4,V4473&gt;=4),"Loyal", IF(U4473&lt;=2,"At Risk", IF(W4473&gt;=4,"Potential Loyalist","Others"))))</f>
        <v>Others</v>
      </c>
    </row>
    <row r="4474" spans="1:25">
      <c r="A4474" t="s">
        <v>12010</v>
      </c>
      <c r="B4474">
        <v>25</v>
      </c>
      <c r="C4474" t="s">
        <v>24</v>
      </c>
      <c r="D4474" t="s">
        <v>46</v>
      </c>
      <c r="E4474" s="6" t="s">
        <v>16544</v>
      </c>
      <c r="F4474" t="s">
        <v>37</v>
      </c>
      <c r="G4474">
        <v>2</v>
      </c>
      <c r="H4474">
        <v>0</v>
      </c>
      <c r="I4474">
        <v>45</v>
      </c>
      <c r="J4474">
        <v>2</v>
      </c>
      <c r="K4474">
        <v>107.76</v>
      </c>
      <c r="L4474" t="str">
        <f t="shared" si="414"/>
        <v/>
      </c>
      <c r="M4474">
        <v>3</v>
      </c>
      <c r="N4474" t="str">
        <f t="shared" si="415"/>
        <v/>
      </c>
      <c r="O4474">
        <v>8</v>
      </c>
      <c r="P4474" s="11">
        <v>0</v>
      </c>
      <c r="Q4474" s="11">
        <v>4.4444444444444398E-2</v>
      </c>
      <c r="R4474" s="12">
        <v>35.92</v>
      </c>
      <c r="S4474" t="s">
        <v>22</v>
      </c>
      <c r="T4474">
        <v>0</v>
      </c>
      <c r="U4474">
        <f t="shared" si="416"/>
        <v>5</v>
      </c>
      <c r="V4474">
        <f t="shared" si="417"/>
        <v>1</v>
      </c>
      <c r="W4474">
        <f t="shared" si="418"/>
        <v>2</v>
      </c>
      <c r="X4474" t="str">
        <f t="shared" si="419"/>
        <v>512</v>
      </c>
      <c r="Y4474" t="str">
        <f>IF(Table1[[#This Row],[RFM_Score]]="555","Champion", IF(AND(J4474&gt;=4,V4474&gt;=4),"Loyal", IF(U4474&lt;=2,"At Risk", IF(W4474&gt;=4,"Potential Loyalist","Others"))))</f>
        <v>Others</v>
      </c>
    </row>
    <row r="4475" spans="1:25">
      <c r="A4475" t="s">
        <v>4236</v>
      </c>
      <c r="B4475">
        <v>41</v>
      </c>
      <c r="C4475" t="s">
        <v>24</v>
      </c>
      <c r="D4475" t="s">
        <v>25</v>
      </c>
      <c r="E4475" s="6" t="s">
        <v>16545</v>
      </c>
      <c r="F4475" t="s">
        <v>62</v>
      </c>
      <c r="G4475">
        <v>5</v>
      </c>
      <c r="H4475">
        <v>1</v>
      </c>
      <c r="I4475">
        <v>42</v>
      </c>
      <c r="J4475">
        <v>2</v>
      </c>
      <c r="K4475">
        <v>107.68</v>
      </c>
      <c r="L4475" t="str">
        <f t="shared" si="414"/>
        <v/>
      </c>
      <c r="M4475">
        <v>3</v>
      </c>
      <c r="N4475" t="str">
        <f t="shared" si="415"/>
        <v/>
      </c>
      <c r="O4475">
        <v>60</v>
      </c>
      <c r="P4475" s="11">
        <v>0.2</v>
      </c>
      <c r="Q4475" s="11">
        <v>4.7619047619047603E-2</v>
      </c>
      <c r="R4475" s="12">
        <v>35.893333333333302</v>
      </c>
      <c r="S4475" t="s">
        <v>22</v>
      </c>
      <c r="T4475">
        <v>0</v>
      </c>
      <c r="U4475">
        <f t="shared" si="416"/>
        <v>3</v>
      </c>
      <c r="V4475">
        <f t="shared" si="417"/>
        <v>1</v>
      </c>
      <c r="W4475">
        <f t="shared" si="418"/>
        <v>2</v>
      </c>
      <c r="X4475" t="str">
        <f t="shared" si="419"/>
        <v>312</v>
      </c>
      <c r="Y4475" t="str">
        <f>IF(Table1[[#This Row],[RFM_Score]]="555","Champion", IF(AND(J4475&gt;=4,V4475&gt;=4),"Loyal", IF(U4475&lt;=2,"At Risk", IF(W4475&gt;=4,"Potential Loyalist","Others"))))</f>
        <v>Others</v>
      </c>
    </row>
    <row r="4476" spans="1:25">
      <c r="A4476" t="s">
        <v>6105</v>
      </c>
      <c r="B4476">
        <v>45</v>
      </c>
      <c r="C4476" t="s">
        <v>19</v>
      </c>
      <c r="D4476" t="s">
        <v>29</v>
      </c>
      <c r="E4476" s="6" t="s">
        <v>16546</v>
      </c>
      <c r="F4476" t="s">
        <v>21</v>
      </c>
      <c r="G4476">
        <v>2</v>
      </c>
      <c r="H4476">
        <v>0</v>
      </c>
      <c r="I4476">
        <v>46</v>
      </c>
      <c r="J4476">
        <v>2</v>
      </c>
      <c r="K4476">
        <v>107.63</v>
      </c>
      <c r="L4476" t="str">
        <f t="shared" si="414"/>
        <v/>
      </c>
      <c r="M4476">
        <v>3</v>
      </c>
      <c r="N4476" t="str">
        <f t="shared" si="415"/>
        <v/>
      </c>
      <c r="O4476">
        <v>10</v>
      </c>
      <c r="P4476" s="11">
        <v>0</v>
      </c>
      <c r="Q4476" s="11">
        <v>4.3478260869565202E-2</v>
      </c>
      <c r="R4476" s="12">
        <v>35.876666666666601</v>
      </c>
      <c r="S4476" t="s">
        <v>22</v>
      </c>
      <c r="T4476">
        <v>1</v>
      </c>
      <c r="U4476">
        <f t="shared" si="416"/>
        <v>5</v>
      </c>
      <c r="V4476">
        <f t="shared" si="417"/>
        <v>1</v>
      </c>
      <c r="W4476">
        <f t="shared" si="418"/>
        <v>2</v>
      </c>
      <c r="X4476" t="str">
        <f t="shared" si="419"/>
        <v>512</v>
      </c>
      <c r="Y4476" t="str">
        <f>IF(Table1[[#This Row],[RFM_Score]]="555","Champion", IF(AND(J4476&gt;=4,V4476&gt;=4),"Loyal", IF(U4476&lt;=2,"At Risk", IF(W4476&gt;=4,"Potential Loyalist","Others"))))</f>
        <v>Others</v>
      </c>
    </row>
    <row r="4477" spans="1:25">
      <c r="A4477" t="s">
        <v>8924</v>
      </c>
      <c r="B4477">
        <v>33</v>
      </c>
      <c r="C4477" t="s">
        <v>24</v>
      </c>
      <c r="D4477" t="s">
        <v>49</v>
      </c>
      <c r="E4477" s="6" t="s">
        <v>16547</v>
      </c>
      <c r="F4477" t="s">
        <v>26</v>
      </c>
      <c r="G4477">
        <v>6</v>
      </c>
      <c r="H4477">
        <v>3</v>
      </c>
      <c r="I4477">
        <v>59</v>
      </c>
      <c r="J4477">
        <v>1</v>
      </c>
      <c r="K4477">
        <v>107.48</v>
      </c>
      <c r="L4477" t="str">
        <f t="shared" si="414"/>
        <v/>
      </c>
      <c r="M4477">
        <v>3</v>
      </c>
      <c r="N4477" t="str">
        <f t="shared" si="415"/>
        <v/>
      </c>
      <c r="O4477">
        <v>48</v>
      </c>
      <c r="P4477" s="11">
        <v>0.5</v>
      </c>
      <c r="Q4477" s="11">
        <v>1.6949152542372801E-2</v>
      </c>
      <c r="R4477" s="12">
        <v>35.826666666666597</v>
      </c>
      <c r="S4477" t="s">
        <v>22</v>
      </c>
      <c r="T4477">
        <v>0</v>
      </c>
      <c r="U4477">
        <f t="shared" si="416"/>
        <v>3</v>
      </c>
      <c r="V4477">
        <f t="shared" si="417"/>
        <v>1</v>
      </c>
      <c r="W4477">
        <f t="shared" si="418"/>
        <v>2</v>
      </c>
      <c r="X4477" t="str">
        <f t="shared" si="419"/>
        <v>312</v>
      </c>
      <c r="Y4477" t="str">
        <f>IF(Table1[[#This Row],[RFM_Score]]="555","Champion", IF(AND(J4477&gt;=4,V4477&gt;=4),"Loyal", IF(U4477&lt;=2,"At Risk", IF(W4477&gt;=4,"Potential Loyalist","Others"))))</f>
        <v>Others</v>
      </c>
    </row>
    <row r="4478" spans="1:25">
      <c r="A4478" t="s">
        <v>5204</v>
      </c>
      <c r="B4478">
        <v>33</v>
      </c>
      <c r="C4478" t="s">
        <v>24</v>
      </c>
      <c r="D4478" t="s">
        <v>25</v>
      </c>
      <c r="E4478" s="6" t="s">
        <v>16548</v>
      </c>
      <c r="F4478" t="s">
        <v>30</v>
      </c>
      <c r="G4478">
        <v>3</v>
      </c>
      <c r="H4478">
        <v>2</v>
      </c>
      <c r="I4478">
        <v>51</v>
      </c>
      <c r="J4478">
        <v>4</v>
      </c>
      <c r="K4478">
        <v>107.38</v>
      </c>
      <c r="L4478" t="str">
        <f t="shared" si="414"/>
        <v/>
      </c>
      <c r="M4478">
        <v>3</v>
      </c>
      <c r="N4478" t="str">
        <f t="shared" si="415"/>
        <v/>
      </c>
      <c r="O4478">
        <v>60</v>
      </c>
      <c r="P4478" s="11">
        <v>0.66666666666666596</v>
      </c>
      <c r="Q4478" s="11">
        <v>7.8431372549019607E-2</v>
      </c>
      <c r="R4478" s="12">
        <v>35.793333333333301</v>
      </c>
      <c r="S4478" t="s">
        <v>22</v>
      </c>
      <c r="T4478">
        <v>0</v>
      </c>
      <c r="U4478">
        <f t="shared" si="416"/>
        <v>3</v>
      </c>
      <c r="V4478">
        <f t="shared" si="417"/>
        <v>1</v>
      </c>
      <c r="W4478">
        <f t="shared" si="418"/>
        <v>2</v>
      </c>
      <c r="X4478" t="str">
        <f t="shared" si="419"/>
        <v>312</v>
      </c>
      <c r="Y4478" t="str">
        <f>IF(Table1[[#This Row],[RFM_Score]]="555","Champion", IF(AND(J4478&gt;=4,V4478&gt;=4),"Loyal", IF(U4478&lt;=2,"At Risk", IF(W4478&gt;=4,"Potential Loyalist","Others"))))</f>
        <v>Others</v>
      </c>
    </row>
    <row r="4479" spans="1:25">
      <c r="A4479" t="s">
        <v>9373</v>
      </c>
      <c r="B4479">
        <v>51</v>
      </c>
      <c r="C4479" t="s">
        <v>19</v>
      </c>
      <c r="D4479" t="s">
        <v>49</v>
      </c>
      <c r="E4479" s="6" t="s">
        <v>16549</v>
      </c>
      <c r="F4479" t="s">
        <v>30</v>
      </c>
      <c r="G4479">
        <v>2</v>
      </c>
      <c r="H4479">
        <v>0</v>
      </c>
      <c r="I4479">
        <v>57</v>
      </c>
      <c r="J4479">
        <v>3</v>
      </c>
      <c r="K4479">
        <v>107.28</v>
      </c>
      <c r="L4479" t="str">
        <f t="shared" si="414"/>
        <v/>
      </c>
      <c r="M4479">
        <v>3</v>
      </c>
      <c r="N4479" t="str">
        <f t="shared" si="415"/>
        <v/>
      </c>
      <c r="O4479">
        <v>18</v>
      </c>
      <c r="P4479" s="11">
        <v>0</v>
      </c>
      <c r="Q4479" s="11">
        <v>5.2631578947368397E-2</v>
      </c>
      <c r="R4479" s="12">
        <v>35.76</v>
      </c>
      <c r="S4479" t="s">
        <v>22</v>
      </c>
      <c r="T4479">
        <v>0</v>
      </c>
      <c r="U4479">
        <f t="shared" si="416"/>
        <v>5</v>
      </c>
      <c r="V4479">
        <f t="shared" si="417"/>
        <v>1</v>
      </c>
      <c r="W4479">
        <f t="shared" si="418"/>
        <v>2</v>
      </c>
      <c r="X4479" t="str">
        <f t="shared" si="419"/>
        <v>512</v>
      </c>
      <c r="Y4479" t="str">
        <f>IF(Table1[[#This Row],[RFM_Score]]="555","Champion", IF(AND(J4479&gt;=4,V4479&gt;=4),"Loyal", IF(U4479&lt;=2,"At Risk", IF(W4479&gt;=4,"Potential Loyalist","Others"))))</f>
        <v>Others</v>
      </c>
    </row>
    <row r="4480" spans="1:25">
      <c r="A4480" t="s">
        <v>6020</v>
      </c>
      <c r="B4480">
        <v>39</v>
      </c>
      <c r="C4480" t="s">
        <v>24</v>
      </c>
      <c r="D4480" t="s">
        <v>49</v>
      </c>
      <c r="E4480" s="6" t="s">
        <v>16550</v>
      </c>
      <c r="F4480" t="s">
        <v>21</v>
      </c>
      <c r="G4480">
        <v>2</v>
      </c>
      <c r="H4480">
        <v>1</v>
      </c>
      <c r="I4480">
        <v>39</v>
      </c>
      <c r="J4480">
        <v>3</v>
      </c>
      <c r="K4480">
        <v>107.27</v>
      </c>
      <c r="L4480" t="str">
        <f t="shared" si="414"/>
        <v/>
      </c>
      <c r="M4480">
        <v>3</v>
      </c>
      <c r="N4480" t="str">
        <f t="shared" si="415"/>
        <v/>
      </c>
      <c r="O4480">
        <v>14</v>
      </c>
      <c r="P4480" s="11">
        <v>0.5</v>
      </c>
      <c r="Q4480" s="11">
        <v>7.69230769230769E-2</v>
      </c>
      <c r="R4480" s="12">
        <v>35.756666666666597</v>
      </c>
      <c r="S4480" t="s">
        <v>22</v>
      </c>
      <c r="T4480">
        <v>0</v>
      </c>
      <c r="U4480">
        <f t="shared" si="416"/>
        <v>5</v>
      </c>
      <c r="V4480">
        <f t="shared" si="417"/>
        <v>1</v>
      </c>
      <c r="W4480">
        <f t="shared" si="418"/>
        <v>2</v>
      </c>
      <c r="X4480" t="str">
        <f t="shared" si="419"/>
        <v>512</v>
      </c>
      <c r="Y4480" t="str">
        <f>IF(Table1[[#This Row],[RFM_Score]]="555","Champion", IF(AND(J4480&gt;=4,V4480&gt;=4),"Loyal", IF(U4480&lt;=2,"At Risk", IF(W4480&gt;=4,"Potential Loyalist","Others"))))</f>
        <v>Others</v>
      </c>
    </row>
    <row r="4481" spans="1:25">
      <c r="A4481" t="s">
        <v>1805</v>
      </c>
      <c r="B4481">
        <v>36</v>
      </c>
      <c r="C4481" t="s">
        <v>24</v>
      </c>
      <c r="D4481" t="s">
        <v>29</v>
      </c>
      <c r="E4481" s="6" t="s">
        <v>16551</v>
      </c>
      <c r="F4481" t="s">
        <v>62</v>
      </c>
      <c r="G4481">
        <v>4</v>
      </c>
      <c r="H4481">
        <v>2</v>
      </c>
      <c r="I4481">
        <v>44</v>
      </c>
      <c r="J4481">
        <v>0</v>
      </c>
      <c r="K4481">
        <v>107.04</v>
      </c>
      <c r="L4481" t="str">
        <f t="shared" si="414"/>
        <v/>
      </c>
      <c r="M4481">
        <v>3</v>
      </c>
      <c r="N4481" t="str">
        <f t="shared" si="415"/>
        <v/>
      </c>
      <c r="O4481">
        <v>9</v>
      </c>
      <c r="P4481" s="11">
        <v>0.5</v>
      </c>
      <c r="Q4481" s="11">
        <v>0</v>
      </c>
      <c r="R4481" s="12">
        <v>35.68</v>
      </c>
      <c r="S4481" t="s">
        <v>22</v>
      </c>
      <c r="T4481">
        <v>0</v>
      </c>
      <c r="U4481">
        <f t="shared" si="416"/>
        <v>5</v>
      </c>
      <c r="V4481">
        <f t="shared" si="417"/>
        <v>1</v>
      </c>
      <c r="W4481">
        <f t="shared" si="418"/>
        <v>2</v>
      </c>
      <c r="X4481" t="str">
        <f t="shared" si="419"/>
        <v>512</v>
      </c>
      <c r="Y4481" t="str">
        <f>IF(Table1[[#This Row],[RFM_Score]]="555","Champion", IF(AND(J4481&gt;=4,V4481&gt;=4),"Loyal", IF(U4481&lt;=2,"At Risk", IF(W4481&gt;=4,"Potential Loyalist","Others"))))</f>
        <v>Others</v>
      </c>
    </row>
    <row r="4482" spans="1:25">
      <c r="A4482" t="s">
        <v>8889</v>
      </c>
      <c r="B4482">
        <v>18</v>
      </c>
      <c r="C4482" t="s">
        <v>19</v>
      </c>
      <c r="D4482" t="s">
        <v>25</v>
      </c>
      <c r="E4482" s="6" t="s">
        <v>16552</v>
      </c>
      <c r="F4482" t="s">
        <v>60</v>
      </c>
      <c r="G4482">
        <v>1</v>
      </c>
      <c r="H4482">
        <v>0</v>
      </c>
      <c r="I4482">
        <v>49</v>
      </c>
      <c r="J4482">
        <v>3</v>
      </c>
      <c r="K4482">
        <v>106.63</v>
      </c>
      <c r="L4482" t="str">
        <f t="shared" ref="L4482:L4545" si="420">IF(OR(K4482&lt;$AC$10, K4482&gt;$AC$11), "OUTLIER", "")</f>
        <v/>
      </c>
      <c r="M4482">
        <v>3</v>
      </c>
      <c r="N4482" t="str">
        <f t="shared" ref="N4482:N4545" si="421">IF(OR(M4482&lt;$AC$16, M4482&gt;$AC$17), "OUTLIER", "")</f>
        <v/>
      </c>
      <c r="O4482">
        <v>22</v>
      </c>
      <c r="P4482" s="11">
        <v>0</v>
      </c>
      <c r="Q4482" s="11">
        <v>6.1224489795918297E-2</v>
      </c>
      <c r="R4482" s="12">
        <v>35.543333333333301</v>
      </c>
      <c r="S4482" t="s">
        <v>22</v>
      </c>
      <c r="T4482">
        <v>0</v>
      </c>
      <c r="U4482">
        <f t="shared" ref="U4482:U4545" si="422">IF(O4482&lt;=20,5,IF(O4482&lt;=40,4,IF(O4482&lt;=70,3,IF(O4482&lt;=100,2,1))))</f>
        <v>4</v>
      </c>
      <c r="V4482">
        <f t="shared" ref="V4482:V4545" si="423">IF(M4482&gt;=11,5,IF(M4482&gt;=9,4,IF(M4482&gt;=7,3,IF(M4482&gt;=5,2,1))))</f>
        <v>1</v>
      </c>
      <c r="W4482">
        <f t="shared" ref="W4482:W4545" si="424">IF(K4482&gt;=500,5,IF(K4482&gt;=300,4,IF(K4482&gt;=150,3,IF(K4482&gt;=50,2,1))))</f>
        <v>2</v>
      </c>
      <c r="X4482" t="str">
        <f t="shared" ref="X4482:X4545" si="425">U4482 &amp; V4482 &amp; W4482</f>
        <v>412</v>
      </c>
      <c r="Y4482" t="str">
        <f>IF(Table1[[#This Row],[RFM_Score]]="555","Champion", IF(AND(J4482&gt;=4,V4482&gt;=4),"Loyal", IF(U4482&lt;=2,"At Risk", IF(W4482&gt;=4,"Potential Loyalist","Others"))))</f>
        <v>Others</v>
      </c>
    </row>
    <row r="4483" spans="1:25">
      <c r="A4483" t="s">
        <v>9766</v>
      </c>
      <c r="B4483">
        <v>39</v>
      </c>
      <c r="C4483" t="s">
        <v>24</v>
      </c>
      <c r="D4483" t="s">
        <v>35</v>
      </c>
      <c r="E4483" s="6" t="s">
        <v>16553</v>
      </c>
      <c r="F4483" t="s">
        <v>26</v>
      </c>
      <c r="G4483">
        <v>3</v>
      </c>
      <c r="H4483">
        <v>0</v>
      </c>
      <c r="I4483">
        <v>50</v>
      </c>
      <c r="J4483">
        <v>3</v>
      </c>
      <c r="K4483">
        <v>106.52</v>
      </c>
      <c r="L4483" t="str">
        <f t="shared" si="420"/>
        <v/>
      </c>
      <c r="M4483">
        <v>3</v>
      </c>
      <c r="N4483" t="str">
        <f t="shared" si="421"/>
        <v/>
      </c>
      <c r="O4483">
        <v>10</v>
      </c>
      <c r="P4483" s="11">
        <v>0</v>
      </c>
      <c r="Q4483" s="11">
        <v>0.06</v>
      </c>
      <c r="R4483" s="12">
        <v>35.506666666666597</v>
      </c>
      <c r="S4483" t="s">
        <v>22</v>
      </c>
      <c r="T4483">
        <v>0</v>
      </c>
      <c r="U4483">
        <f t="shared" si="422"/>
        <v>5</v>
      </c>
      <c r="V4483">
        <f t="shared" si="423"/>
        <v>1</v>
      </c>
      <c r="W4483">
        <f t="shared" si="424"/>
        <v>2</v>
      </c>
      <c r="X4483" t="str">
        <f t="shared" si="425"/>
        <v>512</v>
      </c>
      <c r="Y4483" t="str">
        <f>IF(Table1[[#This Row],[RFM_Score]]="555","Champion", IF(AND(J4483&gt;=4,V4483&gt;=4),"Loyal", IF(U4483&lt;=2,"At Risk", IF(W4483&gt;=4,"Potential Loyalist","Others"))))</f>
        <v>Others</v>
      </c>
    </row>
    <row r="4484" spans="1:25">
      <c r="A4484" t="s">
        <v>2720</v>
      </c>
      <c r="B4484">
        <v>43</v>
      </c>
      <c r="C4484" t="s">
        <v>24</v>
      </c>
      <c r="D4484" t="s">
        <v>25</v>
      </c>
      <c r="E4484" s="6" t="s">
        <v>16554</v>
      </c>
      <c r="F4484" t="s">
        <v>26</v>
      </c>
      <c r="G4484">
        <v>3</v>
      </c>
      <c r="H4484">
        <v>0</v>
      </c>
      <c r="I4484">
        <v>47</v>
      </c>
      <c r="J4484">
        <v>0</v>
      </c>
      <c r="K4484">
        <v>106.49</v>
      </c>
      <c r="L4484" t="str">
        <f t="shared" si="420"/>
        <v/>
      </c>
      <c r="M4484">
        <v>3</v>
      </c>
      <c r="N4484" t="str">
        <f t="shared" si="421"/>
        <v/>
      </c>
      <c r="O4484">
        <v>22</v>
      </c>
      <c r="P4484" s="11">
        <v>0</v>
      </c>
      <c r="Q4484" s="11">
        <v>0</v>
      </c>
      <c r="R4484" s="12">
        <v>35.496666666666599</v>
      </c>
      <c r="S4484" t="s">
        <v>22</v>
      </c>
      <c r="T4484">
        <v>0</v>
      </c>
      <c r="U4484">
        <f t="shared" si="422"/>
        <v>4</v>
      </c>
      <c r="V4484">
        <f t="shared" si="423"/>
        <v>1</v>
      </c>
      <c r="W4484">
        <f t="shared" si="424"/>
        <v>2</v>
      </c>
      <c r="X4484" t="str">
        <f t="shared" si="425"/>
        <v>412</v>
      </c>
      <c r="Y4484" t="str">
        <f>IF(Table1[[#This Row],[RFM_Score]]="555","Champion", IF(AND(J4484&gt;=4,V4484&gt;=4),"Loyal", IF(U4484&lt;=2,"At Risk", IF(W4484&gt;=4,"Potential Loyalist","Others"))))</f>
        <v>Others</v>
      </c>
    </row>
    <row r="4485" spans="1:25">
      <c r="A4485" t="s">
        <v>10864</v>
      </c>
      <c r="B4485">
        <v>38</v>
      </c>
      <c r="C4485" t="s">
        <v>24</v>
      </c>
      <c r="D4485" t="s">
        <v>25</v>
      </c>
      <c r="E4485" s="6" t="s">
        <v>16555</v>
      </c>
      <c r="F4485" t="s">
        <v>26</v>
      </c>
      <c r="G4485">
        <v>4</v>
      </c>
      <c r="H4485">
        <v>2</v>
      </c>
      <c r="I4485">
        <v>42</v>
      </c>
      <c r="J4485">
        <v>3</v>
      </c>
      <c r="K4485">
        <v>106.44</v>
      </c>
      <c r="L4485" t="str">
        <f t="shared" si="420"/>
        <v/>
      </c>
      <c r="M4485">
        <v>3</v>
      </c>
      <c r="N4485" t="str">
        <f t="shared" si="421"/>
        <v/>
      </c>
      <c r="O4485">
        <v>33</v>
      </c>
      <c r="P4485" s="11">
        <v>0.5</v>
      </c>
      <c r="Q4485" s="11">
        <v>7.1428571428571397E-2</v>
      </c>
      <c r="R4485" s="12">
        <v>35.479999999999997</v>
      </c>
      <c r="S4485" t="s">
        <v>22</v>
      </c>
      <c r="T4485">
        <v>0</v>
      </c>
      <c r="U4485">
        <f t="shared" si="422"/>
        <v>4</v>
      </c>
      <c r="V4485">
        <f t="shared" si="423"/>
        <v>1</v>
      </c>
      <c r="W4485">
        <f t="shared" si="424"/>
        <v>2</v>
      </c>
      <c r="X4485" t="str">
        <f t="shared" si="425"/>
        <v>412</v>
      </c>
      <c r="Y4485" t="str">
        <f>IF(Table1[[#This Row],[RFM_Score]]="555","Champion", IF(AND(J4485&gt;=4,V4485&gt;=4),"Loyal", IF(U4485&lt;=2,"At Risk", IF(W4485&gt;=4,"Potential Loyalist","Others"))))</f>
        <v>Others</v>
      </c>
    </row>
    <row r="4486" spans="1:25">
      <c r="A4486" t="s">
        <v>9243</v>
      </c>
      <c r="B4486">
        <v>47</v>
      </c>
      <c r="C4486" t="s">
        <v>19</v>
      </c>
      <c r="D4486" t="s">
        <v>29</v>
      </c>
      <c r="E4486" s="6" t="s">
        <v>16556</v>
      </c>
      <c r="F4486" t="s">
        <v>60</v>
      </c>
      <c r="G4486">
        <v>1</v>
      </c>
      <c r="H4486">
        <v>0</v>
      </c>
      <c r="I4486">
        <v>65</v>
      </c>
      <c r="J4486">
        <v>3</v>
      </c>
      <c r="K4486">
        <v>106.41</v>
      </c>
      <c r="L4486" t="str">
        <f t="shared" si="420"/>
        <v/>
      </c>
      <c r="M4486">
        <v>3</v>
      </c>
      <c r="N4486" t="str">
        <f t="shared" si="421"/>
        <v/>
      </c>
      <c r="O4486">
        <v>91</v>
      </c>
      <c r="P4486" s="11">
        <v>0</v>
      </c>
      <c r="Q4486" s="11">
        <v>4.6153846153846101E-2</v>
      </c>
      <c r="R4486" s="12">
        <v>35.47</v>
      </c>
      <c r="S4486" t="s">
        <v>22</v>
      </c>
      <c r="T4486">
        <v>1</v>
      </c>
      <c r="U4486">
        <f t="shared" si="422"/>
        <v>2</v>
      </c>
      <c r="V4486">
        <f t="shared" si="423"/>
        <v>1</v>
      </c>
      <c r="W4486">
        <f t="shared" si="424"/>
        <v>2</v>
      </c>
      <c r="X4486" t="str">
        <f t="shared" si="425"/>
        <v>212</v>
      </c>
      <c r="Y4486" t="str">
        <f>IF(Table1[[#This Row],[RFM_Score]]="555","Champion", IF(AND(J4486&gt;=4,V4486&gt;=4),"Loyal", IF(U4486&lt;=2,"At Risk", IF(W4486&gt;=4,"Potential Loyalist","Others"))))</f>
        <v>At Risk</v>
      </c>
    </row>
    <row r="4487" spans="1:25">
      <c r="A4487" t="s">
        <v>1161</v>
      </c>
      <c r="B4487">
        <v>54</v>
      </c>
      <c r="C4487" t="s">
        <v>19</v>
      </c>
      <c r="D4487" t="s">
        <v>41</v>
      </c>
      <c r="E4487" s="6" t="s">
        <v>16557</v>
      </c>
      <c r="F4487" t="s">
        <v>21</v>
      </c>
      <c r="G4487">
        <v>3</v>
      </c>
      <c r="H4487">
        <v>0</v>
      </c>
      <c r="I4487">
        <v>50</v>
      </c>
      <c r="J4487">
        <v>3</v>
      </c>
      <c r="K4487">
        <v>106.32</v>
      </c>
      <c r="L4487" t="str">
        <f t="shared" si="420"/>
        <v/>
      </c>
      <c r="M4487">
        <v>3</v>
      </c>
      <c r="N4487" t="str">
        <f t="shared" si="421"/>
        <v/>
      </c>
      <c r="O4487">
        <v>2</v>
      </c>
      <c r="P4487" s="11">
        <v>0</v>
      </c>
      <c r="Q4487" s="11">
        <v>0.06</v>
      </c>
      <c r="R4487" s="12">
        <v>35.44</v>
      </c>
      <c r="S4487" t="s">
        <v>22</v>
      </c>
      <c r="T4487">
        <v>0</v>
      </c>
      <c r="U4487">
        <f t="shared" si="422"/>
        <v>5</v>
      </c>
      <c r="V4487">
        <f t="shared" si="423"/>
        <v>1</v>
      </c>
      <c r="W4487">
        <f t="shared" si="424"/>
        <v>2</v>
      </c>
      <c r="X4487" t="str">
        <f t="shared" si="425"/>
        <v>512</v>
      </c>
      <c r="Y4487" t="str">
        <f>IF(Table1[[#This Row],[RFM_Score]]="555","Champion", IF(AND(J4487&gt;=4,V4487&gt;=4),"Loyal", IF(U4487&lt;=2,"At Risk", IF(W4487&gt;=4,"Potential Loyalist","Others"))))</f>
        <v>Others</v>
      </c>
    </row>
    <row r="4488" spans="1:25">
      <c r="A4488" t="s">
        <v>8278</v>
      </c>
      <c r="B4488">
        <v>34</v>
      </c>
      <c r="C4488" t="s">
        <v>19</v>
      </c>
      <c r="D4488" t="s">
        <v>35</v>
      </c>
      <c r="E4488" s="6" t="s">
        <v>16558</v>
      </c>
      <c r="F4488" t="s">
        <v>26</v>
      </c>
      <c r="G4488">
        <v>2</v>
      </c>
      <c r="H4488">
        <v>0</v>
      </c>
      <c r="I4488">
        <v>54</v>
      </c>
      <c r="J4488">
        <v>4</v>
      </c>
      <c r="K4488">
        <v>106.19</v>
      </c>
      <c r="L4488" t="str">
        <f t="shared" si="420"/>
        <v/>
      </c>
      <c r="M4488">
        <v>3</v>
      </c>
      <c r="N4488" t="str">
        <f t="shared" si="421"/>
        <v/>
      </c>
      <c r="O4488">
        <v>44</v>
      </c>
      <c r="P4488" s="11">
        <v>0</v>
      </c>
      <c r="Q4488" s="11">
        <v>7.4074074074074001E-2</v>
      </c>
      <c r="R4488" s="12">
        <v>35.396666666666597</v>
      </c>
      <c r="S4488" t="s">
        <v>22</v>
      </c>
      <c r="T4488">
        <v>0</v>
      </c>
      <c r="U4488">
        <f t="shared" si="422"/>
        <v>3</v>
      </c>
      <c r="V4488">
        <f t="shared" si="423"/>
        <v>1</v>
      </c>
      <c r="W4488">
        <f t="shared" si="424"/>
        <v>2</v>
      </c>
      <c r="X4488" t="str">
        <f t="shared" si="425"/>
        <v>312</v>
      </c>
      <c r="Y4488" t="str">
        <f>IF(Table1[[#This Row],[RFM_Score]]="555","Champion", IF(AND(J4488&gt;=4,V4488&gt;=4),"Loyal", IF(U4488&lt;=2,"At Risk", IF(W4488&gt;=4,"Potential Loyalist","Others"))))</f>
        <v>Others</v>
      </c>
    </row>
    <row r="4489" spans="1:25">
      <c r="A4489" t="s">
        <v>1286</v>
      </c>
      <c r="B4489">
        <v>18</v>
      </c>
      <c r="C4489" t="s">
        <v>24</v>
      </c>
      <c r="D4489" t="s">
        <v>29</v>
      </c>
      <c r="E4489" s="6" t="s">
        <v>16559</v>
      </c>
      <c r="F4489" t="s">
        <v>30</v>
      </c>
      <c r="G4489">
        <v>3</v>
      </c>
      <c r="H4489">
        <v>0</v>
      </c>
      <c r="I4489">
        <v>50</v>
      </c>
      <c r="J4489">
        <v>2</v>
      </c>
      <c r="K4489">
        <v>106.14</v>
      </c>
      <c r="L4489" t="str">
        <f t="shared" si="420"/>
        <v/>
      </c>
      <c r="M4489">
        <v>3</v>
      </c>
      <c r="N4489" t="str">
        <f t="shared" si="421"/>
        <v/>
      </c>
      <c r="O4489">
        <v>47</v>
      </c>
      <c r="P4489" s="11">
        <v>0</v>
      </c>
      <c r="Q4489" s="11">
        <v>0.04</v>
      </c>
      <c r="R4489" s="12">
        <v>35.380000000000003</v>
      </c>
      <c r="S4489" t="s">
        <v>22</v>
      </c>
      <c r="T4489">
        <v>0</v>
      </c>
      <c r="U4489">
        <f t="shared" si="422"/>
        <v>3</v>
      </c>
      <c r="V4489">
        <f t="shared" si="423"/>
        <v>1</v>
      </c>
      <c r="W4489">
        <f t="shared" si="424"/>
        <v>2</v>
      </c>
      <c r="X4489" t="str">
        <f t="shared" si="425"/>
        <v>312</v>
      </c>
      <c r="Y4489" t="str">
        <f>IF(Table1[[#This Row],[RFM_Score]]="555","Champion", IF(AND(J4489&gt;=4,V4489&gt;=4),"Loyal", IF(U4489&lt;=2,"At Risk", IF(W4489&gt;=4,"Potential Loyalist","Others"))))</f>
        <v>Others</v>
      </c>
    </row>
    <row r="4490" spans="1:25">
      <c r="A4490" t="s">
        <v>7559</v>
      </c>
      <c r="B4490">
        <v>37</v>
      </c>
      <c r="C4490" t="s">
        <v>19</v>
      </c>
      <c r="D4490" t="s">
        <v>25</v>
      </c>
      <c r="E4490" s="6" t="s">
        <v>16560</v>
      </c>
      <c r="F4490" t="s">
        <v>21</v>
      </c>
      <c r="G4490">
        <v>5</v>
      </c>
      <c r="H4490">
        <v>1</v>
      </c>
      <c r="I4490">
        <v>45</v>
      </c>
      <c r="J4490">
        <v>3</v>
      </c>
      <c r="K4490">
        <v>106.09</v>
      </c>
      <c r="L4490" t="str">
        <f t="shared" si="420"/>
        <v/>
      </c>
      <c r="M4490">
        <v>3</v>
      </c>
      <c r="N4490" t="str">
        <f t="shared" si="421"/>
        <v/>
      </c>
      <c r="O4490">
        <v>5</v>
      </c>
      <c r="P4490" s="11">
        <v>0.2</v>
      </c>
      <c r="Q4490" s="11">
        <v>6.6666666666666596E-2</v>
      </c>
      <c r="R4490" s="12">
        <v>35.363333333333301</v>
      </c>
      <c r="S4490" t="s">
        <v>22</v>
      </c>
      <c r="T4490">
        <v>0</v>
      </c>
      <c r="U4490">
        <f t="shared" si="422"/>
        <v>5</v>
      </c>
      <c r="V4490">
        <f t="shared" si="423"/>
        <v>1</v>
      </c>
      <c r="W4490">
        <f t="shared" si="424"/>
        <v>2</v>
      </c>
      <c r="X4490" t="str">
        <f t="shared" si="425"/>
        <v>512</v>
      </c>
      <c r="Y4490" t="str">
        <f>IF(Table1[[#This Row],[RFM_Score]]="555","Champion", IF(AND(J4490&gt;=4,V4490&gt;=4),"Loyal", IF(U4490&lt;=2,"At Risk", IF(W4490&gt;=4,"Potential Loyalist","Others"))))</f>
        <v>Others</v>
      </c>
    </row>
    <row r="4491" spans="1:25">
      <c r="A4491" t="s">
        <v>1131</v>
      </c>
      <c r="B4491">
        <v>43</v>
      </c>
      <c r="C4491" t="s">
        <v>19</v>
      </c>
      <c r="D4491" t="s">
        <v>46</v>
      </c>
      <c r="E4491" s="6" t="s">
        <v>16561</v>
      </c>
      <c r="F4491" t="s">
        <v>26</v>
      </c>
      <c r="G4491">
        <v>2</v>
      </c>
      <c r="H4491">
        <v>0</v>
      </c>
      <c r="I4491">
        <v>46</v>
      </c>
      <c r="J4491">
        <v>2</v>
      </c>
      <c r="K4491">
        <v>105.76</v>
      </c>
      <c r="L4491" t="str">
        <f t="shared" si="420"/>
        <v/>
      </c>
      <c r="M4491">
        <v>3</v>
      </c>
      <c r="N4491" t="str">
        <f t="shared" si="421"/>
        <v/>
      </c>
      <c r="O4491">
        <v>9</v>
      </c>
      <c r="P4491" s="11">
        <v>0</v>
      </c>
      <c r="Q4491" s="11">
        <v>4.3478260869565202E-2</v>
      </c>
      <c r="R4491" s="12">
        <v>35.253333333333302</v>
      </c>
      <c r="S4491" t="s">
        <v>22</v>
      </c>
      <c r="T4491">
        <v>0</v>
      </c>
      <c r="U4491">
        <f t="shared" si="422"/>
        <v>5</v>
      </c>
      <c r="V4491">
        <f t="shared" si="423"/>
        <v>1</v>
      </c>
      <c r="W4491">
        <f t="shared" si="424"/>
        <v>2</v>
      </c>
      <c r="X4491" t="str">
        <f t="shared" si="425"/>
        <v>512</v>
      </c>
      <c r="Y4491" t="str">
        <f>IF(Table1[[#This Row],[RFM_Score]]="555","Champion", IF(AND(J4491&gt;=4,V4491&gt;=4),"Loyal", IF(U4491&lt;=2,"At Risk", IF(W4491&gt;=4,"Potential Loyalist","Others"))))</f>
        <v>Others</v>
      </c>
    </row>
    <row r="4492" spans="1:25">
      <c r="A4492" t="s">
        <v>7277</v>
      </c>
      <c r="B4492">
        <v>43</v>
      </c>
      <c r="C4492" t="s">
        <v>19</v>
      </c>
      <c r="D4492" t="s">
        <v>41</v>
      </c>
      <c r="E4492" s="6" t="s">
        <v>16562</v>
      </c>
      <c r="F4492" t="s">
        <v>26</v>
      </c>
      <c r="G4492">
        <v>3</v>
      </c>
      <c r="H4492">
        <v>2</v>
      </c>
      <c r="I4492">
        <v>46</v>
      </c>
      <c r="J4492">
        <v>1</v>
      </c>
      <c r="K4492">
        <v>105.57</v>
      </c>
      <c r="L4492" t="str">
        <f t="shared" si="420"/>
        <v/>
      </c>
      <c r="M4492">
        <v>3</v>
      </c>
      <c r="N4492" t="str">
        <f t="shared" si="421"/>
        <v/>
      </c>
      <c r="O4492">
        <v>60</v>
      </c>
      <c r="P4492" s="11">
        <v>0.66666666666666596</v>
      </c>
      <c r="Q4492" s="11">
        <v>2.1739130434782601E-2</v>
      </c>
      <c r="R4492" s="12">
        <v>35.19</v>
      </c>
      <c r="S4492" t="s">
        <v>22</v>
      </c>
      <c r="T4492">
        <v>1</v>
      </c>
      <c r="U4492">
        <f t="shared" si="422"/>
        <v>3</v>
      </c>
      <c r="V4492">
        <f t="shared" si="423"/>
        <v>1</v>
      </c>
      <c r="W4492">
        <f t="shared" si="424"/>
        <v>2</v>
      </c>
      <c r="X4492" t="str">
        <f t="shared" si="425"/>
        <v>312</v>
      </c>
      <c r="Y4492" t="str">
        <f>IF(Table1[[#This Row],[RFM_Score]]="555","Champion", IF(AND(J4492&gt;=4,V4492&gt;=4),"Loyal", IF(U4492&lt;=2,"At Risk", IF(W4492&gt;=4,"Potential Loyalist","Others"))))</f>
        <v>Others</v>
      </c>
    </row>
    <row r="4493" spans="1:25">
      <c r="A4493" t="s">
        <v>4006</v>
      </c>
      <c r="B4493">
        <v>50</v>
      </c>
      <c r="C4493" t="s">
        <v>24</v>
      </c>
      <c r="D4493" t="s">
        <v>46</v>
      </c>
      <c r="E4493" s="6" t="s">
        <v>16563</v>
      </c>
      <c r="F4493" t="s">
        <v>37</v>
      </c>
      <c r="G4493">
        <v>0</v>
      </c>
      <c r="H4493">
        <v>0</v>
      </c>
      <c r="I4493">
        <v>44</v>
      </c>
      <c r="J4493">
        <v>1</v>
      </c>
      <c r="K4493">
        <v>105.13</v>
      </c>
      <c r="L4493" t="str">
        <f t="shared" si="420"/>
        <v/>
      </c>
      <c r="M4493">
        <v>3</v>
      </c>
      <c r="N4493" t="str">
        <f t="shared" si="421"/>
        <v/>
      </c>
      <c r="O4493">
        <v>10</v>
      </c>
      <c r="P4493" s="11">
        <v>0</v>
      </c>
      <c r="Q4493" s="11">
        <v>2.27272727272727E-2</v>
      </c>
      <c r="R4493" s="12">
        <v>35.043333333333301</v>
      </c>
      <c r="S4493" t="s">
        <v>22</v>
      </c>
      <c r="T4493">
        <v>0</v>
      </c>
      <c r="U4493">
        <f t="shared" si="422"/>
        <v>5</v>
      </c>
      <c r="V4493">
        <f t="shared" si="423"/>
        <v>1</v>
      </c>
      <c r="W4493">
        <f t="shared" si="424"/>
        <v>2</v>
      </c>
      <c r="X4493" t="str">
        <f t="shared" si="425"/>
        <v>512</v>
      </c>
      <c r="Y4493" t="str">
        <f>IF(Table1[[#This Row],[RFM_Score]]="555","Champion", IF(AND(J4493&gt;=4,V4493&gt;=4),"Loyal", IF(U4493&lt;=2,"At Risk", IF(W4493&gt;=4,"Potential Loyalist","Others"))))</f>
        <v>Others</v>
      </c>
    </row>
    <row r="4494" spans="1:25">
      <c r="A4494" t="s">
        <v>10971</v>
      </c>
      <c r="B4494">
        <v>37</v>
      </c>
      <c r="C4494" t="s">
        <v>19</v>
      </c>
      <c r="D4494" t="s">
        <v>25</v>
      </c>
      <c r="E4494" s="6" t="s">
        <v>16564</v>
      </c>
      <c r="F4494" t="s">
        <v>21</v>
      </c>
      <c r="G4494">
        <v>3</v>
      </c>
      <c r="H4494">
        <v>1</v>
      </c>
      <c r="I4494">
        <v>58</v>
      </c>
      <c r="J4494">
        <v>2</v>
      </c>
      <c r="K4494">
        <v>104.95</v>
      </c>
      <c r="L4494" t="str">
        <f t="shared" si="420"/>
        <v/>
      </c>
      <c r="M4494">
        <v>3</v>
      </c>
      <c r="N4494" t="str">
        <f t="shared" si="421"/>
        <v/>
      </c>
      <c r="O4494">
        <v>9</v>
      </c>
      <c r="P4494" s="11">
        <v>0.33333333333333298</v>
      </c>
      <c r="Q4494" s="11">
        <v>3.4482758620689599E-2</v>
      </c>
      <c r="R4494" s="12">
        <v>34.983333333333299</v>
      </c>
      <c r="S4494" t="s">
        <v>22</v>
      </c>
      <c r="T4494">
        <v>0</v>
      </c>
      <c r="U4494">
        <f t="shared" si="422"/>
        <v>5</v>
      </c>
      <c r="V4494">
        <f t="shared" si="423"/>
        <v>1</v>
      </c>
      <c r="W4494">
        <f t="shared" si="424"/>
        <v>2</v>
      </c>
      <c r="X4494" t="str">
        <f t="shared" si="425"/>
        <v>512</v>
      </c>
      <c r="Y4494" t="str">
        <f>IF(Table1[[#This Row],[RFM_Score]]="555","Champion", IF(AND(J4494&gt;=4,V4494&gt;=4),"Loyal", IF(U4494&lt;=2,"At Risk", IF(W4494&gt;=4,"Potential Loyalist","Others"))))</f>
        <v>Others</v>
      </c>
    </row>
    <row r="4495" spans="1:25">
      <c r="A4495" t="s">
        <v>6718</v>
      </c>
      <c r="B4495">
        <v>38</v>
      </c>
      <c r="C4495" t="s">
        <v>24</v>
      </c>
      <c r="D4495" t="s">
        <v>25</v>
      </c>
      <c r="E4495" s="6" t="s">
        <v>16565</v>
      </c>
      <c r="F4495" t="s">
        <v>30</v>
      </c>
      <c r="G4495">
        <v>1</v>
      </c>
      <c r="H4495">
        <v>0</v>
      </c>
      <c r="I4495">
        <v>36</v>
      </c>
      <c r="J4495">
        <v>3</v>
      </c>
      <c r="K4495">
        <v>104.9</v>
      </c>
      <c r="L4495" t="str">
        <f t="shared" si="420"/>
        <v/>
      </c>
      <c r="M4495">
        <v>3</v>
      </c>
      <c r="N4495" t="str">
        <f t="shared" si="421"/>
        <v/>
      </c>
      <c r="O4495">
        <v>7</v>
      </c>
      <c r="P4495" s="11">
        <v>0</v>
      </c>
      <c r="Q4495" s="11">
        <v>8.3333333333333301E-2</v>
      </c>
      <c r="R4495" s="12">
        <v>34.966666666666598</v>
      </c>
      <c r="S4495" t="s">
        <v>22</v>
      </c>
      <c r="T4495">
        <v>0</v>
      </c>
      <c r="U4495">
        <f t="shared" si="422"/>
        <v>5</v>
      </c>
      <c r="V4495">
        <f t="shared" si="423"/>
        <v>1</v>
      </c>
      <c r="W4495">
        <f t="shared" si="424"/>
        <v>2</v>
      </c>
      <c r="X4495" t="str">
        <f t="shared" si="425"/>
        <v>512</v>
      </c>
      <c r="Y4495" t="str">
        <f>IF(Table1[[#This Row],[RFM_Score]]="555","Champion", IF(AND(J4495&gt;=4,V4495&gt;=4),"Loyal", IF(U4495&lt;=2,"At Risk", IF(W4495&gt;=4,"Potential Loyalist","Others"))))</f>
        <v>Others</v>
      </c>
    </row>
    <row r="4496" spans="1:25">
      <c r="A4496" t="s">
        <v>9365</v>
      </c>
      <c r="B4496">
        <v>37</v>
      </c>
      <c r="C4496" t="s">
        <v>24</v>
      </c>
      <c r="D4496" t="s">
        <v>25</v>
      </c>
      <c r="E4496" s="6" t="s">
        <v>16566</v>
      </c>
      <c r="F4496" t="s">
        <v>30</v>
      </c>
      <c r="G4496">
        <v>2</v>
      </c>
      <c r="H4496">
        <v>1</v>
      </c>
      <c r="I4496">
        <v>55</v>
      </c>
      <c r="J4496">
        <v>2</v>
      </c>
      <c r="K4496">
        <v>104.84</v>
      </c>
      <c r="L4496" t="str">
        <f t="shared" si="420"/>
        <v/>
      </c>
      <c r="M4496">
        <v>3</v>
      </c>
      <c r="N4496" t="str">
        <f t="shared" si="421"/>
        <v/>
      </c>
      <c r="O4496">
        <v>2</v>
      </c>
      <c r="P4496" s="11">
        <v>0.5</v>
      </c>
      <c r="Q4496" s="11">
        <v>3.6363636363636299E-2</v>
      </c>
      <c r="R4496" s="12">
        <v>34.946666666666601</v>
      </c>
      <c r="S4496" t="s">
        <v>22</v>
      </c>
      <c r="T4496">
        <v>0</v>
      </c>
      <c r="U4496">
        <f t="shared" si="422"/>
        <v>5</v>
      </c>
      <c r="V4496">
        <f t="shared" si="423"/>
        <v>1</v>
      </c>
      <c r="W4496">
        <f t="shared" si="424"/>
        <v>2</v>
      </c>
      <c r="X4496" t="str">
        <f t="shared" si="425"/>
        <v>512</v>
      </c>
      <c r="Y4496" t="str">
        <f>IF(Table1[[#This Row],[RFM_Score]]="555","Champion", IF(AND(J4496&gt;=4,V4496&gt;=4),"Loyal", IF(U4496&lt;=2,"At Risk", IF(W4496&gt;=4,"Potential Loyalist","Others"))))</f>
        <v>Others</v>
      </c>
    </row>
    <row r="4497" spans="1:25">
      <c r="A4497" t="s">
        <v>11204</v>
      </c>
      <c r="B4497">
        <v>46</v>
      </c>
      <c r="C4497" t="s">
        <v>19</v>
      </c>
      <c r="D4497" t="s">
        <v>46</v>
      </c>
      <c r="E4497" s="6" t="s">
        <v>16567</v>
      </c>
      <c r="F4497" t="s">
        <v>30</v>
      </c>
      <c r="G4497">
        <v>3</v>
      </c>
      <c r="H4497">
        <v>1</v>
      </c>
      <c r="I4497">
        <v>49</v>
      </c>
      <c r="J4497">
        <v>3</v>
      </c>
      <c r="K4497">
        <v>104.68</v>
      </c>
      <c r="L4497" t="str">
        <f t="shared" si="420"/>
        <v/>
      </c>
      <c r="M4497">
        <v>3</v>
      </c>
      <c r="N4497" t="str">
        <f t="shared" si="421"/>
        <v/>
      </c>
      <c r="O4497">
        <v>46</v>
      </c>
      <c r="P4497" s="11">
        <v>0.33333333333333298</v>
      </c>
      <c r="Q4497" s="11">
        <v>6.1224489795918297E-2</v>
      </c>
      <c r="R4497" s="12">
        <v>34.893333333333302</v>
      </c>
      <c r="S4497" t="s">
        <v>22</v>
      </c>
      <c r="T4497">
        <v>0</v>
      </c>
      <c r="U4497">
        <f t="shared" si="422"/>
        <v>3</v>
      </c>
      <c r="V4497">
        <f t="shared" si="423"/>
        <v>1</v>
      </c>
      <c r="W4497">
        <f t="shared" si="424"/>
        <v>2</v>
      </c>
      <c r="X4497" t="str">
        <f t="shared" si="425"/>
        <v>312</v>
      </c>
      <c r="Y4497" t="str">
        <f>IF(Table1[[#This Row],[RFM_Score]]="555","Champion", IF(AND(J4497&gt;=4,V4497&gt;=4),"Loyal", IF(U4497&lt;=2,"At Risk", IF(W4497&gt;=4,"Potential Loyalist","Others"))))</f>
        <v>Others</v>
      </c>
    </row>
    <row r="4498" spans="1:25">
      <c r="A4498" t="s">
        <v>3500</v>
      </c>
      <c r="B4498">
        <v>47</v>
      </c>
      <c r="C4498" t="s">
        <v>24</v>
      </c>
      <c r="D4498" t="s">
        <v>41</v>
      </c>
      <c r="E4498" s="6" t="s">
        <v>16568</v>
      </c>
      <c r="F4498" t="s">
        <v>26</v>
      </c>
      <c r="G4498">
        <v>7</v>
      </c>
      <c r="H4498">
        <v>3</v>
      </c>
      <c r="I4498">
        <v>41</v>
      </c>
      <c r="J4498">
        <v>2</v>
      </c>
      <c r="K4498">
        <v>104.08</v>
      </c>
      <c r="L4498" t="str">
        <f t="shared" si="420"/>
        <v/>
      </c>
      <c r="M4498">
        <v>3</v>
      </c>
      <c r="N4498" t="str">
        <f t="shared" si="421"/>
        <v/>
      </c>
      <c r="O4498">
        <v>27</v>
      </c>
      <c r="P4498" s="11">
        <v>0.42857142857142799</v>
      </c>
      <c r="Q4498" s="11">
        <v>4.8780487804878002E-2</v>
      </c>
      <c r="R4498" s="12">
        <v>34.6933333333333</v>
      </c>
      <c r="S4498" t="s">
        <v>22</v>
      </c>
      <c r="T4498">
        <v>0</v>
      </c>
      <c r="U4498">
        <f t="shared" si="422"/>
        <v>4</v>
      </c>
      <c r="V4498">
        <f t="shared" si="423"/>
        <v>1</v>
      </c>
      <c r="W4498">
        <f t="shared" si="424"/>
        <v>2</v>
      </c>
      <c r="X4498" t="str">
        <f t="shared" si="425"/>
        <v>412</v>
      </c>
      <c r="Y4498" t="str">
        <f>IF(Table1[[#This Row],[RFM_Score]]="555","Champion", IF(AND(J4498&gt;=4,V4498&gt;=4),"Loyal", IF(U4498&lt;=2,"At Risk", IF(W4498&gt;=4,"Potential Loyalist","Others"))))</f>
        <v>Others</v>
      </c>
    </row>
    <row r="4499" spans="1:25">
      <c r="A4499" t="s">
        <v>9517</v>
      </c>
      <c r="B4499">
        <v>42</v>
      </c>
      <c r="C4499" t="s">
        <v>19</v>
      </c>
      <c r="D4499" t="s">
        <v>35</v>
      </c>
      <c r="E4499" s="6" t="s">
        <v>16569</v>
      </c>
      <c r="F4499" t="s">
        <v>60</v>
      </c>
      <c r="G4499">
        <v>0</v>
      </c>
      <c r="H4499">
        <v>0</v>
      </c>
      <c r="I4499">
        <v>48</v>
      </c>
      <c r="J4499">
        <v>3</v>
      </c>
      <c r="K4499">
        <v>103.94</v>
      </c>
      <c r="L4499" t="str">
        <f t="shared" si="420"/>
        <v/>
      </c>
      <c r="M4499">
        <v>3</v>
      </c>
      <c r="N4499" t="str">
        <f t="shared" si="421"/>
        <v/>
      </c>
      <c r="O4499">
        <v>10</v>
      </c>
      <c r="P4499" s="11">
        <v>0</v>
      </c>
      <c r="Q4499" s="11">
        <v>6.25E-2</v>
      </c>
      <c r="R4499" s="12">
        <v>34.646666666666597</v>
      </c>
      <c r="S4499" t="s">
        <v>22</v>
      </c>
      <c r="T4499">
        <v>0</v>
      </c>
      <c r="U4499">
        <f t="shared" si="422"/>
        <v>5</v>
      </c>
      <c r="V4499">
        <f t="shared" si="423"/>
        <v>1</v>
      </c>
      <c r="W4499">
        <f t="shared" si="424"/>
        <v>2</v>
      </c>
      <c r="X4499" t="str">
        <f t="shared" si="425"/>
        <v>512</v>
      </c>
      <c r="Y4499" t="str">
        <f>IF(Table1[[#This Row],[RFM_Score]]="555","Champion", IF(AND(J4499&gt;=4,V4499&gt;=4),"Loyal", IF(U4499&lt;=2,"At Risk", IF(W4499&gt;=4,"Potential Loyalist","Others"))))</f>
        <v>Others</v>
      </c>
    </row>
    <row r="4500" spans="1:25">
      <c r="A4500" t="s">
        <v>1432</v>
      </c>
      <c r="B4500">
        <v>37</v>
      </c>
      <c r="C4500" t="s">
        <v>24</v>
      </c>
      <c r="D4500" t="s">
        <v>29</v>
      </c>
      <c r="E4500" s="6" t="s">
        <v>16570</v>
      </c>
      <c r="F4500" t="s">
        <v>26</v>
      </c>
      <c r="G4500">
        <v>3</v>
      </c>
      <c r="H4500">
        <v>1</v>
      </c>
      <c r="I4500">
        <v>68</v>
      </c>
      <c r="J4500">
        <v>4</v>
      </c>
      <c r="K4500">
        <v>103.93</v>
      </c>
      <c r="L4500" t="str">
        <f t="shared" si="420"/>
        <v/>
      </c>
      <c r="M4500">
        <v>3</v>
      </c>
      <c r="N4500" t="str">
        <f t="shared" si="421"/>
        <v/>
      </c>
      <c r="O4500">
        <v>85</v>
      </c>
      <c r="P4500" s="11">
        <v>0.33333333333333298</v>
      </c>
      <c r="Q4500" s="11">
        <v>5.8823529411764698E-2</v>
      </c>
      <c r="R4500" s="12">
        <v>34.643333333333302</v>
      </c>
      <c r="S4500" t="s">
        <v>22</v>
      </c>
      <c r="T4500">
        <v>0</v>
      </c>
      <c r="U4500">
        <f t="shared" si="422"/>
        <v>2</v>
      </c>
      <c r="V4500">
        <f t="shared" si="423"/>
        <v>1</v>
      </c>
      <c r="W4500">
        <f t="shared" si="424"/>
        <v>2</v>
      </c>
      <c r="X4500" t="str">
        <f t="shared" si="425"/>
        <v>212</v>
      </c>
      <c r="Y4500" t="str">
        <f>IF(Table1[[#This Row],[RFM_Score]]="555","Champion", IF(AND(J4500&gt;=4,V4500&gt;=4),"Loyal", IF(U4500&lt;=2,"At Risk", IF(W4500&gt;=4,"Potential Loyalist","Others"))))</f>
        <v>At Risk</v>
      </c>
    </row>
    <row r="4501" spans="1:25">
      <c r="A4501" t="s">
        <v>8639</v>
      </c>
      <c r="B4501">
        <v>66</v>
      </c>
      <c r="C4501" t="s">
        <v>24</v>
      </c>
      <c r="D4501" t="s">
        <v>49</v>
      </c>
      <c r="E4501" s="6" t="s">
        <v>16571</v>
      </c>
      <c r="F4501" t="s">
        <v>26</v>
      </c>
      <c r="G4501">
        <v>2</v>
      </c>
      <c r="H4501">
        <v>1</v>
      </c>
      <c r="I4501">
        <v>49</v>
      </c>
      <c r="J4501">
        <v>6</v>
      </c>
      <c r="K4501">
        <v>103.91</v>
      </c>
      <c r="L4501" t="str">
        <f t="shared" si="420"/>
        <v/>
      </c>
      <c r="M4501">
        <v>3</v>
      </c>
      <c r="N4501" t="str">
        <f t="shared" si="421"/>
        <v/>
      </c>
      <c r="O4501">
        <v>58</v>
      </c>
      <c r="P4501" s="11">
        <v>0.5</v>
      </c>
      <c r="Q4501" s="11">
        <v>0.122448979591836</v>
      </c>
      <c r="R4501" s="12">
        <v>34.636666666666599</v>
      </c>
      <c r="S4501" t="s">
        <v>22</v>
      </c>
      <c r="T4501">
        <v>0</v>
      </c>
      <c r="U4501">
        <f t="shared" si="422"/>
        <v>3</v>
      </c>
      <c r="V4501">
        <f t="shared" si="423"/>
        <v>1</v>
      </c>
      <c r="W4501">
        <f t="shared" si="424"/>
        <v>2</v>
      </c>
      <c r="X4501" t="str">
        <f t="shared" si="425"/>
        <v>312</v>
      </c>
      <c r="Y4501" t="str">
        <f>IF(Table1[[#This Row],[RFM_Score]]="555","Champion", IF(AND(J4501&gt;=4,V4501&gt;=4),"Loyal", IF(U4501&lt;=2,"At Risk", IF(W4501&gt;=4,"Potential Loyalist","Others"))))</f>
        <v>Others</v>
      </c>
    </row>
    <row r="4502" spans="1:25">
      <c r="A4502" t="s">
        <v>10222</v>
      </c>
      <c r="B4502">
        <v>69</v>
      </c>
      <c r="C4502" t="s">
        <v>24</v>
      </c>
      <c r="D4502" t="s">
        <v>35</v>
      </c>
      <c r="E4502" s="6" t="s">
        <v>16572</v>
      </c>
      <c r="F4502" t="s">
        <v>37</v>
      </c>
      <c r="G4502">
        <v>1</v>
      </c>
      <c r="H4502">
        <v>0</v>
      </c>
      <c r="I4502">
        <v>35</v>
      </c>
      <c r="J4502">
        <v>1</v>
      </c>
      <c r="K4502">
        <v>103.54</v>
      </c>
      <c r="L4502" t="str">
        <f t="shared" si="420"/>
        <v/>
      </c>
      <c r="M4502">
        <v>3</v>
      </c>
      <c r="N4502" t="str">
        <f t="shared" si="421"/>
        <v/>
      </c>
      <c r="O4502">
        <v>17</v>
      </c>
      <c r="P4502" s="11">
        <v>0</v>
      </c>
      <c r="Q4502" s="11">
        <v>2.8571428571428501E-2</v>
      </c>
      <c r="R4502" s="12">
        <v>34.5133333333333</v>
      </c>
      <c r="S4502" t="s">
        <v>22</v>
      </c>
      <c r="T4502">
        <v>0</v>
      </c>
      <c r="U4502">
        <f t="shared" si="422"/>
        <v>5</v>
      </c>
      <c r="V4502">
        <f t="shared" si="423"/>
        <v>1</v>
      </c>
      <c r="W4502">
        <f t="shared" si="424"/>
        <v>2</v>
      </c>
      <c r="X4502" t="str">
        <f t="shared" si="425"/>
        <v>512</v>
      </c>
      <c r="Y4502" t="str">
        <f>IF(Table1[[#This Row],[RFM_Score]]="555","Champion", IF(AND(J4502&gt;=4,V4502&gt;=4),"Loyal", IF(U4502&lt;=2,"At Risk", IF(W4502&gt;=4,"Potential Loyalist","Others"))))</f>
        <v>Others</v>
      </c>
    </row>
    <row r="4503" spans="1:25">
      <c r="A4503" t="s">
        <v>9351</v>
      </c>
      <c r="B4503">
        <v>33</v>
      </c>
      <c r="C4503" t="s">
        <v>19</v>
      </c>
      <c r="D4503" t="s">
        <v>49</v>
      </c>
      <c r="E4503" s="6" t="s">
        <v>16573</v>
      </c>
      <c r="F4503" t="s">
        <v>26</v>
      </c>
      <c r="G4503">
        <v>2</v>
      </c>
      <c r="H4503">
        <v>0</v>
      </c>
      <c r="I4503">
        <v>47</v>
      </c>
      <c r="J4503">
        <v>1</v>
      </c>
      <c r="K4503">
        <v>103.33</v>
      </c>
      <c r="L4503" t="str">
        <f t="shared" si="420"/>
        <v/>
      </c>
      <c r="M4503">
        <v>3</v>
      </c>
      <c r="N4503" t="str">
        <f t="shared" si="421"/>
        <v/>
      </c>
      <c r="O4503">
        <v>1</v>
      </c>
      <c r="P4503" s="11">
        <v>0</v>
      </c>
      <c r="Q4503" s="11">
        <v>2.1276595744680799E-2</v>
      </c>
      <c r="R4503" s="12">
        <v>34.4433333333333</v>
      </c>
      <c r="S4503" t="s">
        <v>22</v>
      </c>
      <c r="T4503">
        <v>0</v>
      </c>
      <c r="U4503">
        <f t="shared" si="422"/>
        <v>5</v>
      </c>
      <c r="V4503">
        <f t="shared" si="423"/>
        <v>1</v>
      </c>
      <c r="W4503">
        <f t="shared" si="424"/>
        <v>2</v>
      </c>
      <c r="X4503" t="str">
        <f t="shared" si="425"/>
        <v>512</v>
      </c>
      <c r="Y4503" t="str">
        <f>IF(Table1[[#This Row],[RFM_Score]]="555","Champion", IF(AND(J4503&gt;=4,V4503&gt;=4),"Loyal", IF(U4503&lt;=2,"At Risk", IF(W4503&gt;=4,"Potential Loyalist","Others"))))</f>
        <v>Others</v>
      </c>
    </row>
    <row r="4504" spans="1:25">
      <c r="A4504" t="s">
        <v>2522</v>
      </c>
      <c r="B4504">
        <v>45</v>
      </c>
      <c r="C4504" t="s">
        <v>19</v>
      </c>
      <c r="D4504" t="s">
        <v>25</v>
      </c>
      <c r="E4504" s="6" t="s">
        <v>16574</v>
      </c>
      <c r="F4504" t="s">
        <v>62</v>
      </c>
      <c r="G4504">
        <v>2</v>
      </c>
      <c r="H4504">
        <v>0</v>
      </c>
      <c r="I4504">
        <v>35</v>
      </c>
      <c r="J4504">
        <v>0</v>
      </c>
      <c r="K4504">
        <v>103.29</v>
      </c>
      <c r="L4504" t="str">
        <f t="shared" si="420"/>
        <v/>
      </c>
      <c r="M4504">
        <v>3</v>
      </c>
      <c r="N4504" t="str">
        <f t="shared" si="421"/>
        <v/>
      </c>
      <c r="O4504">
        <v>43</v>
      </c>
      <c r="P4504" s="11">
        <v>0</v>
      </c>
      <c r="Q4504" s="11">
        <v>0</v>
      </c>
      <c r="R4504" s="12">
        <v>34.43</v>
      </c>
      <c r="S4504" t="s">
        <v>22</v>
      </c>
      <c r="T4504">
        <v>0</v>
      </c>
      <c r="U4504">
        <f t="shared" si="422"/>
        <v>3</v>
      </c>
      <c r="V4504">
        <f t="shared" si="423"/>
        <v>1</v>
      </c>
      <c r="W4504">
        <f t="shared" si="424"/>
        <v>2</v>
      </c>
      <c r="X4504" t="str">
        <f t="shared" si="425"/>
        <v>312</v>
      </c>
      <c r="Y4504" t="str">
        <f>IF(Table1[[#This Row],[RFM_Score]]="555","Champion", IF(AND(J4504&gt;=4,V4504&gt;=4),"Loyal", IF(U4504&lt;=2,"At Risk", IF(W4504&gt;=4,"Potential Loyalist","Others"))))</f>
        <v>Others</v>
      </c>
    </row>
    <row r="4505" spans="1:25">
      <c r="A4505" t="s">
        <v>4567</v>
      </c>
      <c r="B4505">
        <v>37</v>
      </c>
      <c r="C4505" t="s">
        <v>19</v>
      </c>
      <c r="D4505" t="s">
        <v>41</v>
      </c>
      <c r="E4505" s="6" t="s">
        <v>16575</v>
      </c>
      <c r="F4505" t="s">
        <v>26</v>
      </c>
      <c r="G4505">
        <v>5</v>
      </c>
      <c r="H4505">
        <v>1</v>
      </c>
      <c r="I4505">
        <v>40</v>
      </c>
      <c r="J4505">
        <v>2</v>
      </c>
      <c r="K4505">
        <v>103.28</v>
      </c>
      <c r="L4505" t="str">
        <f t="shared" si="420"/>
        <v/>
      </c>
      <c r="M4505">
        <v>3</v>
      </c>
      <c r="N4505" t="str">
        <f t="shared" si="421"/>
        <v/>
      </c>
      <c r="O4505">
        <v>17</v>
      </c>
      <c r="P4505" s="11">
        <v>0.2</v>
      </c>
      <c r="Q4505" s="11">
        <v>0.05</v>
      </c>
      <c r="R4505" s="12">
        <v>34.426666666666598</v>
      </c>
      <c r="S4505" t="s">
        <v>22</v>
      </c>
      <c r="T4505">
        <v>0</v>
      </c>
      <c r="U4505">
        <f t="shared" si="422"/>
        <v>5</v>
      </c>
      <c r="V4505">
        <f t="shared" si="423"/>
        <v>1</v>
      </c>
      <c r="W4505">
        <f t="shared" si="424"/>
        <v>2</v>
      </c>
      <c r="X4505" t="str">
        <f t="shared" si="425"/>
        <v>512</v>
      </c>
      <c r="Y4505" t="str">
        <f>IF(Table1[[#This Row],[RFM_Score]]="555","Champion", IF(AND(J4505&gt;=4,V4505&gt;=4),"Loyal", IF(U4505&lt;=2,"At Risk", IF(W4505&gt;=4,"Potential Loyalist","Others"))))</f>
        <v>Others</v>
      </c>
    </row>
    <row r="4506" spans="1:25">
      <c r="A4506" t="s">
        <v>9608</v>
      </c>
      <c r="B4506">
        <v>28</v>
      </c>
      <c r="C4506" t="s">
        <v>19</v>
      </c>
      <c r="D4506" t="s">
        <v>41</v>
      </c>
      <c r="E4506" s="6" t="s">
        <v>16576</v>
      </c>
      <c r="F4506" t="s">
        <v>26</v>
      </c>
      <c r="G4506">
        <v>2</v>
      </c>
      <c r="H4506">
        <v>2</v>
      </c>
      <c r="I4506">
        <v>40</v>
      </c>
      <c r="J4506">
        <v>2</v>
      </c>
      <c r="K4506">
        <v>102.93</v>
      </c>
      <c r="L4506" t="str">
        <f t="shared" si="420"/>
        <v/>
      </c>
      <c r="M4506">
        <v>3</v>
      </c>
      <c r="N4506" t="str">
        <f t="shared" si="421"/>
        <v/>
      </c>
      <c r="O4506">
        <v>3</v>
      </c>
      <c r="P4506" s="11">
        <v>1</v>
      </c>
      <c r="Q4506" s="11">
        <v>0.05</v>
      </c>
      <c r="R4506" s="12">
        <v>34.31</v>
      </c>
      <c r="S4506" t="s">
        <v>22</v>
      </c>
      <c r="T4506">
        <v>0</v>
      </c>
      <c r="U4506">
        <f t="shared" si="422"/>
        <v>5</v>
      </c>
      <c r="V4506">
        <f t="shared" si="423"/>
        <v>1</v>
      </c>
      <c r="W4506">
        <f t="shared" si="424"/>
        <v>2</v>
      </c>
      <c r="X4506" t="str">
        <f t="shared" si="425"/>
        <v>512</v>
      </c>
      <c r="Y4506" t="str">
        <f>IF(Table1[[#This Row],[RFM_Score]]="555","Champion", IF(AND(J4506&gt;=4,V4506&gt;=4),"Loyal", IF(U4506&lt;=2,"At Risk", IF(W4506&gt;=4,"Potential Loyalist","Others"))))</f>
        <v>Others</v>
      </c>
    </row>
    <row r="4507" spans="1:25">
      <c r="A4507" t="s">
        <v>5159</v>
      </c>
      <c r="B4507">
        <v>31</v>
      </c>
      <c r="C4507" t="s">
        <v>19</v>
      </c>
      <c r="D4507" t="s">
        <v>25</v>
      </c>
      <c r="E4507" s="6" t="s">
        <v>16577</v>
      </c>
      <c r="F4507" t="s">
        <v>37</v>
      </c>
      <c r="G4507">
        <v>4</v>
      </c>
      <c r="H4507">
        <v>1</v>
      </c>
      <c r="I4507">
        <v>47</v>
      </c>
      <c r="J4507">
        <v>5</v>
      </c>
      <c r="K4507">
        <v>102.79</v>
      </c>
      <c r="L4507" t="str">
        <f t="shared" si="420"/>
        <v/>
      </c>
      <c r="M4507">
        <v>3</v>
      </c>
      <c r="N4507" t="str">
        <f t="shared" si="421"/>
        <v/>
      </c>
      <c r="O4507">
        <v>16</v>
      </c>
      <c r="P4507" s="11">
        <v>0.25</v>
      </c>
      <c r="Q4507" s="11">
        <v>0.10638297872340401</v>
      </c>
      <c r="R4507" s="12">
        <v>34.2633333333333</v>
      </c>
      <c r="S4507" t="s">
        <v>22</v>
      </c>
      <c r="T4507">
        <v>0</v>
      </c>
      <c r="U4507">
        <f t="shared" si="422"/>
        <v>5</v>
      </c>
      <c r="V4507">
        <f t="shared" si="423"/>
        <v>1</v>
      </c>
      <c r="W4507">
        <f t="shared" si="424"/>
        <v>2</v>
      </c>
      <c r="X4507" t="str">
        <f t="shared" si="425"/>
        <v>512</v>
      </c>
      <c r="Y4507" t="str">
        <f>IF(Table1[[#This Row],[RFM_Score]]="555","Champion", IF(AND(J4507&gt;=4,V4507&gt;=4),"Loyal", IF(U4507&lt;=2,"At Risk", IF(W4507&gt;=4,"Potential Loyalist","Others"))))</f>
        <v>Others</v>
      </c>
    </row>
    <row r="4508" spans="1:25">
      <c r="A4508" t="s">
        <v>11929</v>
      </c>
      <c r="B4508">
        <v>24</v>
      </c>
      <c r="C4508" t="s">
        <v>24</v>
      </c>
      <c r="D4508" t="s">
        <v>41</v>
      </c>
      <c r="E4508" s="6" t="s">
        <v>16578</v>
      </c>
      <c r="F4508" t="s">
        <v>26</v>
      </c>
      <c r="G4508">
        <v>2</v>
      </c>
      <c r="H4508">
        <v>0</v>
      </c>
      <c r="I4508">
        <v>46</v>
      </c>
      <c r="J4508">
        <v>6</v>
      </c>
      <c r="K4508">
        <v>102.7</v>
      </c>
      <c r="L4508" t="str">
        <f t="shared" si="420"/>
        <v/>
      </c>
      <c r="M4508">
        <v>3</v>
      </c>
      <c r="N4508" t="str">
        <f t="shared" si="421"/>
        <v/>
      </c>
      <c r="O4508">
        <v>23</v>
      </c>
      <c r="P4508" s="11">
        <v>0</v>
      </c>
      <c r="Q4508" s="11">
        <v>0.13043478260869501</v>
      </c>
      <c r="R4508" s="12">
        <v>34.233333333333299</v>
      </c>
      <c r="S4508" t="s">
        <v>22</v>
      </c>
      <c r="T4508">
        <v>1</v>
      </c>
      <c r="U4508">
        <f t="shared" si="422"/>
        <v>4</v>
      </c>
      <c r="V4508">
        <f t="shared" si="423"/>
        <v>1</v>
      </c>
      <c r="W4508">
        <f t="shared" si="424"/>
        <v>2</v>
      </c>
      <c r="X4508" t="str">
        <f t="shared" si="425"/>
        <v>412</v>
      </c>
      <c r="Y4508" t="str">
        <f>IF(Table1[[#This Row],[RFM_Score]]="555","Champion", IF(AND(J4508&gt;=4,V4508&gt;=4),"Loyal", IF(U4508&lt;=2,"At Risk", IF(W4508&gt;=4,"Potential Loyalist","Others"))))</f>
        <v>Others</v>
      </c>
    </row>
    <row r="4509" spans="1:25">
      <c r="A4509" t="s">
        <v>11996</v>
      </c>
      <c r="B4509">
        <v>47</v>
      </c>
      <c r="C4509" t="s">
        <v>19</v>
      </c>
      <c r="D4509" t="s">
        <v>25</v>
      </c>
      <c r="E4509" s="6" t="s">
        <v>16579</v>
      </c>
      <c r="F4509" t="s">
        <v>37</v>
      </c>
      <c r="G4509">
        <v>2</v>
      </c>
      <c r="H4509">
        <v>0</v>
      </c>
      <c r="I4509">
        <v>47</v>
      </c>
      <c r="J4509">
        <v>3</v>
      </c>
      <c r="K4509">
        <v>102.43</v>
      </c>
      <c r="L4509" t="str">
        <f t="shared" si="420"/>
        <v/>
      </c>
      <c r="M4509">
        <v>3</v>
      </c>
      <c r="N4509" t="str">
        <f t="shared" si="421"/>
        <v/>
      </c>
      <c r="O4509">
        <v>25</v>
      </c>
      <c r="P4509" s="11">
        <v>0</v>
      </c>
      <c r="Q4509" s="11">
        <v>6.3829787234042507E-2</v>
      </c>
      <c r="R4509" s="12">
        <v>34.143333333333302</v>
      </c>
      <c r="S4509" t="s">
        <v>22</v>
      </c>
      <c r="T4509">
        <v>1</v>
      </c>
      <c r="U4509">
        <f t="shared" si="422"/>
        <v>4</v>
      </c>
      <c r="V4509">
        <f t="shared" si="423"/>
        <v>1</v>
      </c>
      <c r="W4509">
        <f t="shared" si="424"/>
        <v>2</v>
      </c>
      <c r="X4509" t="str">
        <f t="shared" si="425"/>
        <v>412</v>
      </c>
      <c r="Y4509" t="str">
        <f>IF(Table1[[#This Row],[RFM_Score]]="555","Champion", IF(AND(J4509&gt;=4,V4509&gt;=4),"Loyal", IF(U4509&lt;=2,"At Risk", IF(W4509&gt;=4,"Potential Loyalist","Others"))))</f>
        <v>Others</v>
      </c>
    </row>
    <row r="4510" spans="1:25">
      <c r="A4510" t="s">
        <v>7799</v>
      </c>
      <c r="B4510">
        <v>22</v>
      </c>
      <c r="C4510" t="s">
        <v>24</v>
      </c>
      <c r="D4510" t="s">
        <v>20</v>
      </c>
      <c r="E4510" s="6" t="s">
        <v>16580</v>
      </c>
      <c r="F4510" t="s">
        <v>30</v>
      </c>
      <c r="G4510">
        <v>3</v>
      </c>
      <c r="H4510">
        <v>2</v>
      </c>
      <c r="I4510">
        <v>51</v>
      </c>
      <c r="J4510">
        <v>6</v>
      </c>
      <c r="K4510">
        <v>102.25</v>
      </c>
      <c r="L4510" t="str">
        <f t="shared" si="420"/>
        <v/>
      </c>
      <c r="M4510">
        <v>3</v>
      </c>
      <c r="N4510" t="str">
        <f t="shared" si="421"/>
        <v/>
      </c>
      <c r="O4510">
        <v>4</v>
      </c>
      <c r="P4510" s="11">
        <v>0.66666666666666596</v>
      </c>
      <c r="Q4510" s="11">
        <v>0.11764705882352899</v>
      </c>
      <c r="R4510" s="12">
        <v>34.0833333333333</v>
      </c>
      <c r="S4510" t="s">
        <v>22</v>
      </c>
      <c r="T4510">
        <v>0</v>
      </c>
      <c r="U4510">
        <f t="shared" si="422"/>
        <v>5</v>
      </c>
      <c r="V4510">
        <f t="shared" si="423"/>
        <v>1</v>
      </c>
      <c r="W4510">
        <f t="shared" si="424"/>
        <v>2</v>
      </c>
      <c r="X4510" t="str">
        <f t="shared" si="425"/>
        <v>512</v>
      </c>
      <c r="Y4510" t="str">
        <f>IF(Table1[[#This Row],[RFM_Score]]="555","Champion", IF(AND(J4510&gt;=4,V4510&gt;=4),"Loyal", IF(U4510&lt;=2,"At Risk", IF(W4510&gt;=4,"Potential Loyalist","Others"))))</f>
        <v>Others</v>
      </c>
    </row>
    <row r="4511" spans="1:25">
      <c r="A4511" t="s">
        <v>8294</v>
      </c>
      <c r="B4511">
        <v>37</v>
      </c>
      <c r="C4511" t="s">
        <v>19</v>
      </c>
      <c r="D4511" t="s">
        <v>29</v>
      </c>
      <c r="E4511" s="6" t="s">
        <v>16581</v>
      </c>
      <c r="F4511" t="s">
        <v>26</v>
      </c>
      <c r="G4511">
        <v>5</v>
      </c>
      <c r="H4511">
        <v>3</v>
      </c>
      <c r="I4511">
        <v>73</v>
      </c>
      <c r="J4511">
        <v>7</v>
      </c>
      <c r="K4511">
        <v>102.24</v>
      </c>
      <c r="L4511" t="str">
        <f t="shared" si="420"/>
        <v/>
      </c>
      <c r="M4511">
        <v>3</v>
      </c>
      <c r="N4511" t="str">
        <f t="shared" si="421"/>
        <v/>
      </c>
      <c r="O4511">
        <v>5</v>
      </c>
      <c r="P4511" s="11">
        <v>0.6</v>
      </c>
      <c r="Q4511" s="11">
        <v>9.5890410958904104E-2</v>
      </c>
      <c r="R4511" s="12">
        <v>34.08</v>
      </c>
      <c r="S4511" t="s">
        <v>22</v>
      </c>
      <c r="T4511">
        <v>1</v>
      </c>
      <c r="U4511">
        <f t="shared" si="422"/>
        <v>5</v>
      </c>
      <c r="V4511">
        <f t="shared" si="423"/>
        <v>1</v>
      </c>
      <c r="W4511">
        <f t="shared" si="424"/>
        <v>2</v>
      </c>
      <c r="X4511" t="str">
        <f t="shared" si="425"/>
        <v>512</v>
      </c>
      <c r="Y4511" t="str">
        <f>IF(Table1[[#This Row],[RFM_Score]]="555","Champion", IF(AND(J4511&gt;=4,V4511&gt;=4),"Loyal", IF(U4511&lt;=2,"At Risk", IF(W4511&gt;=4,"Potential Loyalist","Others"))))</f>
        <v>Others</v>
      </c>
    </row>
    <row r="4512" spans="1:25">
      <c r="A4512" t="s">
        <v>11594</v>
      </c>
      <c r="B4512">
        <v>18</v>
      </c>
      <c r="C4512" t="s">
        <v>24</v>
      </c>
      <c r="D4512" t="s">
        <v>29</v>
      </c>
      <c r="E4512" s="6" t="s">
        <v>16582</v>
      </c>
      <c r="F4512" t="s">
        <v>26</v>
      </c>
      <c r="G4512">
        <v>2</v>
      </c>
      <c r="H4512">
        <v>0</v>
      </c>
      <c r="I4512">
        <v>56</v>
      </c>
      <c r="J4512">
        <v>5</v>
      </c>
      <c r="K4512">
        <v>102.06</v>
      </c>
      <c r="L4512" t="str">
        <f t="shared" si="420"/>
        <v/>
      </c>
      <c r="M4512">
        <v>3</v>
      </c>
      <c r="N4512" t="str">
        <f t="shared" si="421"/>
        <v/>
      </c>
      <c r="O4512">
        <v>17</v>
      </c>
      <c r="P4512" s="11">
        <v>0</v>
      </c>
      <c r="Q4512" s="11">
        <v>8.9285714285714204E-2</v>
      </c>
      <c r="R4512" s="12">
        <v>34.020000000000003</v>
      </c>
      <c r="S4512" t="s">
        <v>22</v>
      </c>
      <c r="T4512">
        <v>0</v>
      </c>
      <c r="U4512">
        <f t="shared" si="422"/>
        <v>5</v>
      </c>
      <c r="V4512">
        <f t="shared" si="423"/>
        <v>1</v>
      </c>
      <c r="W4512">
        <f t="shared" si="424"/>
        <v>2</v>
      </c>
      <c r="X4512" t="str">
        <f t="shared" si="425"/>
        <v>512</v>
      </c>
      <c r="Y4512" t="str">
        <f>IF(Table1[[#This Row],[RFM_Score]]="555","Champion", IF(AND(J4512&gt;=4,V4512&gt;=4),"Loyal", IF(U4512&lt;=2,"At Risk", IF(W4512&gt;=4,"Potential Loyalist","Others"))))</f>
        <v>Others</v>
      </c>
    </row>
    <row r="4513" spans="1:25">
      <c r="A4513" t="s">
        <v>11555</v>
      </c>
      <c r="B4513">
        <v>45</v>
      </c>
      <c r="C4513" t="s">
        <v>24</v>
      </c>
      <c r="D4513" t="s">
        <v>46</v>
      </c>
      <c r="E4513" s="6" t="s">
        <v>16583</v>
      </c>
      <c r="F4513" t="s">
        <v>37</v>
      </c>
      <c r="G4513">
        <v>4</v>
      </c>
      <c r="H4513">
        <v>0</v>
      </c>
      <c r="I4513">
        <v>55</v>
      </c>
      <c r="J4513">
        <v>3</v>
      </c>
      <c r="K4513">
        <v>102.01</v>
      </c>
      <c r="L4513" t="str">
        <f t="shared" si="420"/>
        <v/>
      </c>
      <c r="M4513">
        <v>3</v>
      </c>
      <c r="N4513" t="str">
        <f t="shared" si="421"/>
        <v/>
      </c>
      <c r="O4513">
        <v>49</v>
      </c>
      <c r="P4513" s="11">
        <v>0</v>
      </c>
      <c r="Q4513" s="11">
        <v>5.4545454545454501E-2</v>
      </c>
      <c r="R4513" s="12">
        <v>34.003333333333302</v>
      </c>
      <c r="S4513" t="s">
        <v>22</v>
      </c>
      <c r="T4513">
        <v>0</v>
      </c>
      <c r="U4513">
        <f t="shared" si="422"/>
        <v>3</v>
      </c>
      <c r="V4513">
        <f t="shared" si="423"/>
        <v>1</v>
      </c>
      <c r="W4513">
        <f t="shared" si="424"/>
        <v>2</v>
      </c>
      <c r="X4513" t="str">
        <f t="shared" si="425"/>
        <v>312</v>
      </c>
      <c r="Y4513" t="str">
        <f>IF(Table1[[#This Row],[RFM_Score]]="555","Champion", IF(AND(J4513&gt;=4,V4513&gt;=4),"Loyal", IF(U4513&lt;=2,"At Risk", IF(W4513&gt;=4,"Potential Loyalist","Others"))))</f>
        <v>Others</v>
      </c>
    </row>
    <row r="4514" spans="1:25">
      <c r="A4514" t="s">
        <v>9314</v>
      </c>
      <c r="B4514">
        <v>39</v>
      </c>
      <c r="C4514" t="s">
        <v>19</v>
      </c>
      <c r="D4514" t="s">
        <v>25</v>
      </c>
      <c r="E4514" s="6" t="s">
        <v>16584</v>
      </c>
      <c r="F4514" t="s">
        <v>37</v>
      </c>
      <c r="G4514">
        <v>5</v>
      </c>
      <c r="H4514">
        <v>3</v>
      </c>
      <c r="I4514">
        <v>34</v>
      </c>
      <c r="J4514">
        <v>3</v>
      </c>
      <c r="K4514">
        <v>101.65</v>
      </c>
      <c r="L4514" t="str">
        <f t="shared" si="420"/>
        <v/>
      </c>
      <c r="M4514">
        <v>3</v>
      </c>
      <c r="N4514" t="str">
        <f t="shared" si="421"/>
        <v/>
      </c>
      <c r="O4514">
        <v>19</v>
      </c>
      <c r="P4514" s="11">
        <v>0.6</v>
      </c>
      <c r="Q4514" s="11">
        <v>8.8235294117646995E-2</v>
      </c>
      <c r="R4514" s="12">
        <v>33.883333333333297</v>
      </c>
      <c r="S4514" t="s">
        <v>22</v>
      </c>
      <c r="T4514">
        <v>0</v>
      </c>
      <c r="U4514">
        <f t="shared" si="422"/>
        <v>5</v>
      </c>
      <c r="V4514">
        <f t="shared" si="423"/>
        <v>1</v>
      </c>
      <c r="W4514">
        <f t="shared" si="424"/>
        <v>2</v>
      </c>
      <c r="X4514" t="str">
        <f t="shared" si="425"/>
        <v>512</v>
      </c>
      <c r="Y4514" t="str">
        <f>IF(Table1[[#This Row],[RFM_Score]]="555","Champion", IF(AND(J4514&gt;=4,V4514&gt;=4),"Loyal", IF(U4514&lt;=2,"At Risk", IF(W4514&gt;=4,"Potential Loyalist","Others"))))</f>
        <v>Others</v>
      </c>
    </row>
    <row r="4515" spans="1:25">
      <c r="A4515" t="s">
        <v>6145</v>
      </c>
      <c r="B4515">
        <v>41</v>
      </c>
      <c r="C4515" t="s">
        <v>19</v>
      </c>
      <c r="D4515" t="s">
        <v>25</v>
      </c>
      <c r="E4515" s="6" t="s">
        <v>16585</v>
      </c>
      <c r="F4515" t="s">
        <v>37</v>
      </c>
      <c r="G4515">
        <v>3</v>
      </c>
      <c r="H4515">
        <v>0</v>
      </c>
      <c r="I4515">
        <v>53</v>
      </c>
      <c r="J4515">
        <v>5</v>
      </c>
      <c r="K4515">
        <v>101.44</v>
      </c>
      <c r="L4515" t="str">
        <f t="shared" si="420"/>
        <v/>
      </c>
      <c r="M4515">
        <v>3</v>
      </c>
      <c r="N4515" t="str">
        <f t="shared" si="421"/>
        <v/>
      </c>
      <c r="O4515">
        <v>22</v>
      </c>
      <c r="P4515" s="11">
        <v>0</v>
      </c>
      <c r="Q4515" s="11">
        <v>9.4339622641509399E-2</v>
      </c>
      <c r="R4515" s="12">
        <v>33.813333333333297</v>
      </c>
      <c r="S4515" t="s">
        <v>22</v>
      </c>
      <c r="T4515">
        <v>0</v>
      </c>
      <c r="U4515">
        <f t="shared" si="422"/>
        <v>4</v>
      </c>
      <c r="V4515">
        <f t="shared" si="423"/>
        <v>1</v>
      </c>
      <c r="W4515">
        <f t="shared" si="424"/>
        <v>2</v>
      </c>
      <c r="X4515" t="str">
        <f t="shared" si="425"/>
        <v>412</v>
      </c>
      <c r="Y4515" t="str">
        <f>IF(Table1[[#This Row],[RFM_Score]]="555","Champion", IF(AND(J4515&gt;=4,V4515&gt;=4),"Loyal", IF(U4515&lt;=2,"At Risk", IF(W4515&gt;=4,"Potential Loyalist","Others"))))</f>
        <v>Others</v>
      </c>
    </row>
    <row r="4516" spans="1:25">
      <c r="A4516" t="s">
        <v>9284</v>
      </c>
      <c r="B4516">
        <v>23</v>
      </c>
      <c r="C4516" t="s">
        <v>19</v>
      </c>
      <c r="D4516" t="s">
        <v>29</v>
      </c>
      <c r="E4516" s="6" t="s">
        <v>16586</v>
      </c>
      <c r="F4516" t="s">
        <v>21</v>
      </c>
      <c r="G4516">
        <v>2</v>
      </c>
      <c r="H4516">
        <v>0</v>
      </c>
      <c r="I4516">
        <v>70</v>
      </c>
      <c r="J4516">
        <v>1</v>
      </c>
      <c r="K4516">
        <v>101.36</v>
      </c>
      <c r="L4516" t="str">
        <f t="shared" si="420"/>
        <v/>
      </c>
      <c r="M4516">
        <v>3</v>
      </c>
      <c r="N4516" t="str">
        <f t="shared" si="421"/>
        <v/>
      </c>
      <c r="O4516">
        <v>12</v>
      </c>
      <c r="P4516" s="11">
        <v>0</v>
      </c>
      <c r="Q4516" s="11">
        <v>1.42857142857142E-2</v>
      </c>
      <c r="R4516" s="12">
        <v>33.786666666666598</v>
      </c>
      <c r="S4516" t="s">
        <v>22</v>
      </c>
      <c r="T4516">
        <v>0</v>
      </c>
      <c r="U4516">
        <f t="shared" si="422"/>
        <v>5</v>
      </c>
      <c r="V4516">
        <f t="shared" si="423"/>
        <v>1</v>
      </c>
      <c r="W4516">
        <f t="shared" si="424"/>
        <v>2</v>
      </c>
      <c r="X4516" t="str">
        <f t="shared" si="425"/>
        <v>512</v>
      </c>
      <c r="Y4516" t="str">
        <f>IF(Table1[[#This Row],[RFM_Score]]="555","Champion", IF(AND(J4516&gt;=4,V4516&gt;=4),"Loyal", IF(U4516&lt;=2,"At Risk", IF(W4516&gt;=4,"Potential Loyalist","Others"))))</f>
        <v>Others</v>
      </c>
    </row>
    <row r="4517" spans="1:25">
      <c r="A4517" t="s">
        <v>9972</v>
      </c>
      <c r="B4517">
        <v>36</v>
      </c>
      <c r="C4517" t="s">
        <v>19</v>
      </c>
      <c r="D4517" t="s">
        <v>49</v>
      </c>
      <c r="E4517" s="6" t="s">
        <v>16587</v>
      </c>
      <c r="F4517" t="s">
        <v>21</v>
      </c>
      <c r="G4517">
        <v>3</v>
      </c>
      <c r="H4517">
        <v>0</v>
      </c>
      <c r="I4517">
        <v>59</v>
      </c>
      <c r="J4517">
        <v>6</v>
      </c>
      <c r="K4517">
        <v>101.25</v>
      </c>
      <c r="L4517" t="str">
        <f t="shared" si="420"/>
        <v/>
      </c>
      <c r="M4517">
        <v>3</v>
      </c>
      <c r="N4517" t="str">
        <f t="shared" si="421"/>
        <v/>
      </c>
      <c r="O4517">
        <v>2</v>
      </c>
      <c r="P4517" s="11">
        <v>0</v>
      </c>
      <c r="Q4517" s="11">
        <v>0.101694915254237</v>
      </c>
      <c r="R4517" s="12">
        <v>33.75</v>
      </c>
      <c r="S4517" t="s">
        <v>22</v>
      </c>
      <c r="T4517">
        <v>0</v>
      </c>
      <c r="U4517">
        <f t="shared" si="422"/>
        <v>5</v>
      </c>
      <c r="V4517">
        <f t="shared" si="423"/>
        <v>1</v>
      </c>
      <c r="W4517">
        <f t="shared" si="424"/>
        <v>2</v>
      </c>
      <c r="X4517" t="str">
        <f t="shared" si="425"/>
        <v>512</v>
      </c>
      <c r="Y4517" t="str">
        <f>IF(Table1[[#This Row],[RFM_Score]]="555","Champion", IF(AND(J4517&gt;=4,V4517&gt;=4),"Loyal", IF(U4517&lt;=2,"At Risk", IF(W4517&gt;=4,"Potential Loyalist","Others"))))</f>
        <v>Others</v>
      </c>
    </row>
    <row r="4518" spans="1:25">
      <c r="A4518" t="s">
        <v>6288</v>
      </c>
      <c r="B4518">
        <v>30</v>
      </c>
      <c r="C4518" t="s">
        <v>19</v>
      </c>
      <c r="D4518" t="s">
        <v>25</v>
      </c>
      <c r="E4518" s="6" t="s">
        <v>16588</v>
      </c>
      <c r="F4518" t="s">
        <v>21</v>
      </c>
      <c r="G4518">
        <v>3</v>
      </c>
      <c r="H4518">
        <v>0</v>
      </c>
      <c r="I4518">
        <v>55</v>
      </c>
      <c r="J4518">
        <v>5</v>
      </c>
      <c r="K4518">
        <v>101.18</v>
      </c>
      <c r="L4518" t="str">
        <f t="shared" si="420"/>
        <v/>
      </c>
      <c r="M4518">
        <v>3</v>
      </c>
      <c r="N4518" t="str">
        <f t="shared" si="421"/>
        <v/>
      </c>
      <c r="O4518">
        <v>53</v>
      </c>
      <c r="P4518" s="11">
        <v>0</v>
      </c>
      <c r="Q4518" s="11">
        <v>9.0909090909090898E-2</v>
      </c>
      <c r="R4518" s="12">
        <v>33.726666666666603</v>
      </c>
      <c r="S4518" t="s">
        <v>22</v>
      </c>
      <c r="T4518">
        <v>0</v>
      </c>
      <c r="U4518">
        <f t="shared" si="422"/>
        <v>3</v>
      </c>
      <c r="V4518">
        <f t="shared" si="423"/>
        <v>1</v>
      </c>
      <c r="W4518">
        <f t="shared" si="424"/>
        <v>2</v>
      </c>
      <c r="X4518" t="str">
        <f t="shared" si="425"/>
        <v>312</v>
      </c>
      <c r="Y4518" t="str">
        <f>IF(Table1[[#This Row],[RFM_Score]]="555","Champion", IF(AND(J4518&gt;=4,V4518&gt;=4),"Loyal", IF(U4518&lt;=2,"At Risk", IF(W4518&gt;=4,"Potential Loyalist","Others"))))</f>
        <v>Others</v>
      </c>
    </row>
    <row r="4519" spans="1:25">
      <c r="A4519" t="s">
        <v>7935</v>
      </c>
      <c r="B4519">
        <v>18</v>
      </c>
      <c r="C4519" t="s">
        <v>24</v>
      </c>
      <c r="D4519" t="s">
        <v>25</v>
      </c>
      <c r="E4519" s="6" t="s">
        <v>16589</v>
      </c>
      <c r="F4519" t="s">
        <v>21</v>
      </c>
      <c r="G4519">
        <v>2</v>
      </c>
      <c r="H4519">
        <v>0</v>
      </c>
      <c r="I4519">
        <v>38</v>
      </c>
      <c r="J4519">
        <v>3</v>
      </c>
      <c r="K4519">
        <v>101.18</v>
      </c>
      <c r="L4519" t="str">
        <f t="shared" si="420"/>
        <v/>
      </c>
      <c r="M4519">
        <v>3</v>
      </c>
      <c r="N4519" t="str">
        <f t="shared" si="421"/>
        <v/>
      </c>
      <c r="O4519">
        <v>2</v>
      </c>
      <c r="P4519" s="11">
        <v>0</v>
      </c>
      <c r="Q4519" s="11">
        <v>7.8947368421052599E-2</v>
      </c>
      <c r="R4519" s="12">
        <v>33.726666666666603</v>
      </c>
      <c r="S4519" t="s">
        <v>22</v>
      </c>
      <c r="T4519">
        <v>0</v>
      </c>
      <c r="U4519">
        <f t="shared" si="422"/>
        <v>5</v>
      </c>
      <c r="V4519">
        <f t="shared" si="423"/>
        <v>1</v>
      </c>
      <c r="W4519">
        <f t="shared" si="424"/>
        <v>2</v>
      </c>
      <c r="X4519" t="str">
        <f t="shared" si="425"/>
        <v>512</v>
      </c>
      <c r="Y4519" t="str">
        <f>IF(Table1[[#This Row],[RFM_Score]]="555","Champion", IF(AND(J4519&gt;=4,V4519&gt;=4),"Loyal", IF(U4519&lt;=2,"At Risk", IF(W4519&gt;=4,"Potential Loyalist","Others"))))</f>
        <v>Others</v>
      </c>
    </row>
    <row r="4520" spans="1:25">
      <c r="A4520" t="s">
        <v>4966</v>
      </c>
      <c r="B4520">
        <v>33</v>
      </c>
      <c r="C4520" t="s">
        <v>19</v>
      </c>
      <c r="D4520" t="s">
        <v>29</v>
      </c>
      <c r="E4520" s="6" t="s">
        <v>16590</v>
      </c>
      <c r="F4520" t="s">
        <v>21</v>
      </c>
      <c r="G4520">
        <v>2</v>
      </c>
      <c r="H4520">
        <v>1</v>
      </c>
      <c r="I4520">
        <v>57</v>
      </c>
      <c r="J4520">
        <v>1</v>
      </c>
      <c r="K4520">
        <v>101.11</v>
      </c>
      <c r="L4520" t="str">
        <f t="shared" si="420"/>
        <v/>
      </c>
      <c r="M4520">
        <v>3</v>
      </c>
      <c r="N4520" t="str">
        <f t="shared" si="421"/>
        <v/>
      </c>
      <c r="O4520">
        <v>18</v>
      </c>
      <c r="P4520" s="11">
        <v>0.5</v>
      </c>
      <c r="Q4520" s="11">
        <v>1.7543859649122799E-2</v>
      </c>
      <c r="R4520" s="12">
        <v>33.703333333333298</v>
      </c>
      <c r="S4520" t="s">
        <v>22</v>
      </c>
      <c r="T4520">
        <v>0</v>
      </c>
      <c r="U4520">
        <f t="shared" si="422"/>
        <v>5</v>
      </c>
      <c r="V4520">
        <f t="shared" si="423"/>
        <v>1</v>
      </c>
      <c r="W4520">
        <f t="shared" si="424"/>
        <v>2</v>
      </c>
      <c r="X4520" t="str">
        <f t="shared" si="425"/>
        <v>512</v>
      </c>
      <c r="Y4520" t="str">
        <f>IF(Table1[[#This Row],[RFM_Score]]="555","Champion", IF(AND(J4520&gt;=4,V4520&gt;=4),"Loyal", IF(U4520&lt;=2,"At Risk", IF(W4520&gt;=4,"Potential Loyalist","Others"))))</f>
        <v>Others</v>
      </c>
    </row>
    <row r="4521" spans="1:25">
      <c r="A4521" t="s">
        <v>3124</v>
      </c>
      <c r="B4521">
        <v>49</v>
      </c>
      <c r="C4521" t="s">
        <v>19</v>
      </c>
      <c r="D4521" t="s">
        <v>25</v>
      </c>
      <c r="E4521" s="6" t="s">
        <v>16591</v>
      </c>
      <c r="F4521" t="s">
        <v>37</v>
      </c>
      <c r="G4521">
        <v>3</v>
      </c>
      <c r="H4521">
        <v>1</v>
      </c>
      <c r="I4521">
        <v>63</v>
      </c>
      <c r="J4521">
        <v>4</v>
      </c>
      <c r="K4521">
        <v>101.08</v>
      </c>
      <c r="L4521" t="str">
        <f t="shared" si="420"/>
        <v/>
      </c>
      <c r="M4521">
        <v>3</v>
      </c>
      <c r="N4521" t="str">
        <f t="shared" si="421"/>
        <v/>
      </c>
      <c r="O4521">
        <v>7</v>
      </c>
      <c r="P4521" s="11">
        <v>0.33333333333333298</v>
      </c>
      <c r="Q4521" s="11">
        <v>6.3492063492063405E-2</v>
      </c>
      <c r="R4521" s="12">
        <v>33.6933333333333</v>
      </c>
      <c r="S4521" t="s">
        <v>22</v>
      </c>
      <c r="T4521">
        <v>0</v>
      </c>
      <c r="U4521">
        <f t="shared" si="422"/>
        <v>5</v>
      </c>
      <c r="V4521">
        <f t="shared" si="423"/>
        <v>1</v>
      </c>
      <c r="W4521">
        <f t="shared" si="424"/>
        <v>2</v>
      </c>
      <c r="X4521" t="str">
        <f t="shared" si="425"/>
        <v>512</v>
      </c>
      <c r="Y4521" t="str">
        <f>IF(Table1[[#This Row],[RFM_Score]]="555","Champion", IF(AND(J4521&gt;=4,V4521&gt;=4),"Loyal", IF(U4521&lt;=2,"At Risk", IF(W4521&gt;=4,"Potential Loyalist","Others"))))</f>
        <v>Others</v>
      </c>
    </row>
    <row r="4522" spans="1:25">
      <c r="A4522" t="s">
        <v>2772</v>
      </c>
      <c r="B4522">
        <v>28</v>
      </c>
      <c r="C4522" t="s">
        <v>24</v>
      </c>
      <c r="D4522" t="s">
        <v>46</v>
      </c>
      <c r="E4522" s="6" t="s">
        <v>16592</v>
      </c>
      <c r="F4522" t="s">
        <v>26</v>
      </c>
      <c r="G4522">
        <v>1</v>
      </c>
      <c r="H4522">
        <v>1</v>
      </c>
      <c r="I4522">
        <v>51</v>
      </c>
      <c r="J4522">
        <v>3</v>
      </c>
      <c r="K4522">
        <v>100.89</v>
      </c>
      <c r="L4522" t="str">
        <f t="shared" si="420"/>
        <v/>
      </c>
      <c r="M4522">
        <v>3</v>
      </c>
      <c r="N4522" t="str">
        <f t="shared" si="421"/>
        <v/>
      </c>
      <c r="O4522">
        <v>12</v>
      </c>
      <c r="P4522" s="11">
        <v>1</v>
      </c>
      <c r="Q4522" s="11">
        <v>5.8823529411764698E-2</v>
      </c>
      <c r="R4522" s="12">
        <v>33.630000000000003</v>
      </c>
      <c r="S4522" t="s">
        <v>22</v>
      </c>
      <c r="T4522">
        <v>0</v>
      </c>
      <c r="U4522">
        <f t="shared" si="422"/>
        <v>5</v>
      </c>
      <c r="V4522">
        <f t="shared" si="423"/>
        <v>1</v>
      </c>
      <c r="W4522">
        <f t="shared" si="424"/>
        <v>2</v>
      </c>
      <c r="X4522" t="str">
        <f t="shared" si="425"/>
        <v>512</v>
      </c>
      <c r="Y4522" t="str">
        <f>IF(Table1[[#This Row],[RFM_Score]]="555","Champion", IF(AND(J4522&gt;=4,V4522&gt;=4),"Loyal", IF(U4522&lt;=2,"At Risk", IF(W4522&gt;=4,"Potential Loyalist","Others"))))</f>
        <v>Others</v>
      </c>
    </row>
    <row r="4523" spans="1:25">
      <c r="A4523" t="s">
        <v>10011</v>
      </c>
      <c r="B4523">
        <v>53</v>
      </c>
      <c r="C4523" t="s">
        <v>19</v>
      </c>
      <c r="D4523" t="s">
        <v>20</v>
      </c>
      <c r="E4523" s="6" t="s">
        <v>16593</v>
      </c>
      <c r="F4523" t="s">
        <v>21</v>
      </c>
      <c r="G4523">
        <v>2</v>
      </c>
      <c r="H4523">
        <v>1</v>
      </c>
      <c r="I4523">
        <v>46</v>
      </c>
      <c r="J4523">
        <v>1</v>
      </c>
      <c r="K4523">
        <v>100.82</v>
      </c>
      <c r="L4523" t="str">
        <f t="shared" si="420"/>
        <v/>
      </c>
      <c r="M4523">
        <v>3</v>
      </c>
      <c r="N4523" t="str">
        <f t="shared" si="421"/>
        <v/>
      </c>
      <c r="O4523">
        <v>38</v>
      </c>
      <c r="P4523" s="11">
        <v>0.5</v>
      </c>
      <c r="Q4523" s="11">
        <v>2.1739130434782601E-2</v>
      </c>
      <c r="R4523" s="12">
        <v>33.606666666666598</v>
      </c>
      <c r="S4523" t="s">
        <v>22</v>
      </c>
      <c r="T4523">
        <v>0</v>
      </c>
      <c r="U4523">
        <f t="shared" si="422"/>
        <v>4</v>
      </c>
      <c r="V4523">
        <f t="shared" si="423"/>
        <v>1</v>
      </c>
      <c r="W4523">
        <f t="shared" si="424"/>
        <v>2</v>
      </c>
      <c r="X4523" t="str">
        <f t="shared" si="425"/>
        <v>412</v>
      </c>
      <c r="Y4523" t="str">
        <f>IF(Table1[[#This Row],[RFM_Score]]="555","Champion", IF(AND(J4523&gt;=4,V4523&gt;=4),"Loyal", IF(U4523&lt;=2,"At Risk", IF(W4523&gt;=4,"Potential Loyalist","Others"))))</f>
        <v>Others</v>
      </c>
    </row>
    <row r="4524" spans="1:25">
      <c r="A4524" t="s">
        <v>6330</v>
      </c>
      <c r="B4524">
        <v>40</v>
      </c>
      <c r="C4524" t="s">
        <v>24</v>
      </c>
      <c r="D4524" t="s">
        <v>49</v>
      </c>
      <c r="E4524" s="6" t="s">
        <v>16594</v>
      </c>
      <c r="F4524" t="s">
        <v>26</v>
      </c>
      <c r="G4524">
        <v>2</v>
      </c>
      <c r="H4524">
        <v>0</v>
      </c>
      <c r="I4524">
        <v>47</v>
      </c>
      <c r="J4524">
        <v>0</v>
      </c>
      <c r="K4524">
        <v>100.64</v>
      </c>
      <c r="L4524" t="str">
        <f t="shared" si="420"/>
        <v/>
      </c>
      <c r="M4524">
        <v>3</v>
      </c>
      <c r="N4524" t="str">
        <f t="shared" si="421"/>
        <v/>
      </c>
      <c r="O4524">
        <v>26</v>
      </c>
      <c r="P4524" s="11">
        <v>0</v>
      </c>
      <c r="Q4524" s="11">
        <v>0</v>
      </c>
      <c r="R4524" s="12">
        <v>33.546666666666603</v>
      </c>
      <c r="S4524" t="s">
        <v>22</v>
      </c>
      <c r="T4524">
        <v>0</v>
      </c>
      <c r="U4524">
        <f t="shared" si="422"/>
        <v>4</v>
      </c>
      <c r="V4524">
        <f t="shared" si="423"/>
        <v>1</v>
      </c>
      <c r="W4524">
        <f t="shared" si="424"/>
        <v>2</v>
      </c>
      <c r="X4524" t="str">
        <f t="shared" si="425"/>
        <v>412</v>
      </c>
      <c r="Y4524" t="str">
        <f>IF(Table1[[#This Row],[RFM_Score]]="555","Champion", IF(AND(J4524&gt;=4,V4524&gt;=4),"Loyal", IF(U4524&lt;=2,"At Risk", IF(W4524&gt;=4,"Potential Loyalist","Others"))))</f>
        <v>Others</v>
      </c>
    </row>
    <row r="4525" spans="1:25">
      <c r="A4525" t="s">
        <v>9527</v>
      </c>
      <c r="B4525">
        <v>37</v>
      </c>
      <c r="C4525" t="s">
        <v>24</v>
      </c>
      <c r="D4525" t="s">
        <v>29</v>
      </c>
      <c r="E4525" s="6" t="s">
        <v>16595</v>
      </c>
      <c r="F4525" t="s">
        <v>62</v>
      </c>
      <c r="G4525">
        <v>4</v>
      </c>
      <c r="H4525">
        <v>0</v>
      </c>
      <c r="I4525">
        <v>45</v>
      </c>
      <c r="J4525">
        <v>2</v>
      </c>
      <c r="K4525">
        <v>100.58</v>
      </c>
      <c r="L4525" t="str">
        <f t="shared" si="420"/>
        <v/>
      </c>
      <c r="M4525">
        <v>3</v>
      </c>
      <c r="N4525" t="str">
        <f t="shared" si="421"/>
        <v/>
      </c>
      <c r="O4525">
        <v>10</v>
      </c>
      <c r="P4525" s="11">
        <v>0</v>
      </c>
      <c r="Q4525" s="11">
        <v>4.4444444444444398E-2</v>
      </c>
      <c r="R4525" s="12">
        <v>33.5266666666666</v>
      </c>
      <c r="S4525" t="s">
        <v>22</v>
      </c>
      <c r="T4525">
        <v>0</v>
      </c>
      <c r="U4525">
        <f t="shared" si="422"/>
        <v>5</v>
      </c>
      <c r="V4525">
        <f t="shared" si="423"/>
        <v>1</v>
      </c>
      <c r="W4525">
        <f t="shared" si="424"/>
        <v>2</v>
      </c>
      <c r="X4525" t="str">
        <f t="shared" si="425"/>
        <v>512</v>
      </c>
      <c r="Y4525" t="str">
        <f>IF(Table1[[#This Row],[RFM_Score]]="555","Champion", IF(AND(J4525&gt;=4,V4525&gt;=4),"Loyal", IF(U4525&lt;=2,"At Risk", IF(W4525&gt;=4,"Potential Loyalist","Others"))))</f>
        <v>Others</v>
      </c>
    </row>
    <row r="4526" spans="1:25">
      <c r="A4526" t="s">
        <v>6700</v>
      </c>
      <c r="B4526">
        <v>18</v>
      </c>
      <c r="C4526" t="s">
        <v>19</v>
      </c>
      <c r="D4526" t="s">
        <v>25</v>
      </c>
      <c r="E4526" s="6" t="s">
        <v>16596</v>
      </c>
      <c r="F4526" t="s">
        <v>37</v>
      </c>
      <c r="G4526">
        <v>2</v>
      </c>
      <c r="H4526">
        <v>1</v>
      </c>
      <c r="I4526">
        <v>47</v>
      </c>
      <c r="J4526">
        <v>1</v>
      </c>
      <c r="K4526">
        <v>100.54</v>
      </c>
      <c r="L4526" t="str">
        <f t="shared" si="420"/>
        <v/>
      </c>
      <c r="M4526">
        <v>3</v>
      </c>
      <c r="N4526" t="str">
        <f t="shared" si="421"/>
        <v/>
      </c>
      <c r="O4526">
        <v>1</v>
      </c>
      <c r="P4526" s="11">
        <v>0.5</v>
      </c>
      <c r="Q4526" s="11">
        <v>2.1276595744680799E-2</v>
      </c>
      <c r="R4526" s="12">
        <v>33.5133333333333</v>
      </c>
      <c r="S4526" t="s">
        <v>22</v>
      </c>
      <c r="T4526">
        <v>0</v>
      </c>
      <c r="U4526">
        <f t="shared" si="422"/>
        <v>5</v>
      </c>
      <c r="V4526">
        <f t="shared" si="423"/>
        <v>1</v>
      </c>
      <c r="W4526">
        <f t="shared" si="424"/>
        <v>2</v>
      </c>
      <c r="X4526" t="str">
        <f t="shared" si="425"/>
        <v>512</v>
      </c>
      <c r="Y4526" t="str">
        <f>IF(Table1[[#This Row],[RFM_Score]]="555","Champion", IF(AND(J4526&gt;=4,V4526&gt;=4),"Loyal", IF(U4526&lt;=2,"At Risk", IF(W4526&gt;=4,"Potential Loyalist","Others"))))</f>
        <v>Others</v>
      </c>
    </row>
    <row r="4527" spans="1:25">
      <c r="A4527" t="s">
        <v>10793</v>
      </c>
      <c r="B4527">
        <v>33</v>
      </c>
      <c r="C4527" t="s">
        <v>19</v>
      </c>
      <c r="D4527" t="s">
        <v>25</v>
      </c>
      <c r="E4527" s="6" t="s">
        <v>16597</v>
      </c>
      <c r="F4527" t="s">
        <v>37</v>
      </c>
      <c r="G4527">
        <v>2</v>
      </c>
      <c r="H4527">
        <v>0</v>
      </c>
      <c r="I4527">
        <v>51</v>
      </c>
      <c r="J4527">
        <v>1</v>
      </c>
      <c r="K4527">
        <v>100.5</v>
      </c>
      <c r="L4527" t="str">
        <f t="shared" si="420"/>
        <v/>
      </c>
      <c r="M4527">
        <v>3</v>
      </c>
      <c r="N4527" t="str">
        <f t="shared" si="421"/>
        <v/>
      </c>
      <c r="O4527">
        <v>35</v>
      </c>
      <c r="P4527" s="11">
        <v>0</v>
      </c>
      <c r="Q4527" s="11">
        <v>1.9607843137254902E-2</v>
      </c>
      <c r="R4527" s="12">
        <v>33.5</v>
      </c>
      <c r="S4527" t="s">
        <v>22</v>
      </c>
      <c r="T4527">
        <v>0</v>
      </c>
      <c r="U4527">
        <f t="shared" si="422"/>
        <v>4</v>
      </c>
      <c r="V4527">
        <f t="shared" si="423"/>
        <v>1</v>
      </c>
      <c r="W4527">
        <f t="shared" si="424"/>
        <v>2</v>
      </c>
      <c r="X4527" t="str">
        <f t="shared" si="425"/>
        <v>412</v>
      </c>
      <c r="Y4527" t="str">
        <f>IF(Table1[[#This Row],[RFM_Score]]="555","Champion", IF(AND(J4527&gt;=4,V4527&gt;=4),"Loyal", IF(U4527&lt;=2,"At Risk", IF(W4527&gt;=4,"Potential Loyalist","Others"))))</f>
        <v>Others</v>
      </c>
    </row>
    <row r="4528" spans="1:25">
      <c r="A4528" t="s">
        <v>2177</v>
      </c>
      <c r="B4528">
        <v>36</v>
      </c>
      <c r="C4528" t="s">
        <v>19</v>
      </c>
      <c r="D4528" t="s">
        <v>25</v>
      </c>
      <c r="E4528" s="6" t="s">
        <v>16598</v>
      </c>
      <c r="F4528" t="s">
        <v>21</v>
      </c>
      <c r="G4528">
        <v>2</v>
      </c>
      <c r="H4528">
        <v>0</v>
      </c>
      <c r="I4528">
        <v>48</v>
      </c>
      <c r="J4528">
        <v>2</v>
      </c>
      <c r="K4528">
        <v>100.14</v>
      </c>
      <c r="L4528" t="str">
        <f t="shared" si="420"/>
        <v/>
      </c>
      <c r="M4528">
        <v>3</v>
      </c>
      <c r="N4528" t="str">
        <f t="shared" si="421"/>
        <v/>
      </c>
      <c r="O4528">
        <v>12</v>
      </c>
      <c r="P4528" s="11">
        <v>0</v>
      </c>
      <c r="Q4528" s="11">
        <v>4.1666666666666602E-2</v>
      </c>
      <c r="R4528" s="12">
        <v>33.380000000000003</v>
      </c>
      <c r="S4528" t="s">
        <v>22</v>
      </c>
      <c r="T4528">
        <v>0</v>
      </c>
      <c r="U4528">
        <f t="shared" si="422"/>
        <v>5</v>
      </c>
      <c r="V4528">
        <f t="shared" si="423"/>
        <v>1</v>
      </c>
      <c r="W4528">
        <f t="shared" si="424"/>
        <v>2</v>
      </c>
      <c r="X4528" t="str">
        <f t="shared" si="425"/>
        <v>512</v>
      </c>
      <c r="Y4528" t="str">
        <f>IF(Table1[[#This Row],[RFM_Score]]="555","Champion", IF(AND(J4528&gt;=4,V4528&gt;=4),"Loyal", IF(U4528&lt;=2,"At Risk", IF(W4528&gt;=4,"Potential Loyalist","Others"))))</f>
        <v>Others</v>
      </c>
    </row>
    <row r="4529" spans="1:25">
      <c r="A4529" t="s">
        <v>5574</v>
      </c>
      <c r="B4529">
        <v>30</v>
      </c>
      <c r="C4529" t="s">
        <v>19</v>
      </c>
      <c r="D4529" t="s">
        <v>35</v>
      </c>
      <c r="E4529" s="6" t="s">
        <v>16599</v>
      </c>
      <c r="F4529" t="s">
        <v>21</v>
      </c>
      <c r="G4529">
        <v>5</v>
      </c>
      <c r="H4529">
        <v>1</v>
      </c>
      <c r="I4529">
        <v>50</v>
      </c>
      <c r="J4529">
        <v>1</v>
      </c>
      <c r="K4529">
        <v>100.1</v>
      </c>
      <c r="L4529" t="str">
        <f t="shared" si="420"/>
        <v/>
      </c>
      <c r="M4529">
        <v>3</v>
      </c>
      <c r="N4529" t="str">
        <f t="shared" si="421"/>
        <v/>
      </c>
      <c r="O4529">
        <v>157</v>
      </c>
      <c r="P4529" s="11">
        <v>0.2</v>
      </c>
      <c r="Q4529" s="11">
        <v>0.02</v>
      </c>
      <c r="R4529" s="12">
        <v>33.366666666666603</v>
      </c>
      <c r="S4529" t="s">
        <v>22</v>
      </c>
      <c r="T4529">
        <v>1</v>
      </c>
      <c r="U4529">
        <f t="shared" si="422"/>
        <v>1</v>
      </c>
      <c r="V4529">
        <f t="shared" si="423"/>
        <v>1</v>
      </c>
      <c r="W4529">
        <f t="shared" si="424"/>
        <v>2</v>
      </c>
      <c r="X4529" t="str">
        <f t="shared" si="425"/>
        <v>112</v>
      </c>
      <c r="Y4529" t="str">
        <f>IF(Table1[[#This Row],[RFM_Score]]="555","Champion", IF(AND(J4529&gt;=4,V4529&gt;=4),"Loyal", IF(U4529&lt;=2,"At Risk", IF(W4529&gt;=4,"Potential Loyalist","Others"))))</f>
        <v>At Risk</v>
      </c>
    </row>
    <row r="4530" spans="1:25">
      <c r="A4530" t="s">
        <v>6535</v>
      </c>
      <c r="B4530">
        <v>34</v>
      </c>
      <c r="C4530" t="s">
        <v>24</v>
      </c>
      <c r="D4530" t="s">
        <v>41</v>
      </c>
      <c r="E4530" s="6" t="s">
        <v>16600</v>
      </c>
      <c r="F4530" t="s">
        <v>60</v>
      </c>
      <c r="G4530">
        <v>4</v>
      </c>
      <c r="H4530">
        <v>0</v>
      </c>
      <c r="I4530">
        <v>50</v>
      </c>
      <c r="J4530">
        <v>1</v>
      </c>
      <c r="K4530">
        <v>99.95</v>
      </c>
      <c r="L4530" t="str">
        <f t="shared" si="420"/>
        <v/>
      </c>
      <c r="M4530">
        <v>3</v>
      </c>
      <c r="N4530" t="str">
        <f t="shared" si="421"/>
        <v/>
      </c>
      <c r="O4530">
        <v>39</v>
      </c>
      <c r="P4530" s="11">
        <v>0</v>
      </c>
      <c r="Q4530" s="11">
        <v>0.02</v>
      </c>
      <c r="R4530" s="12">
        <v>33.316666666666599</v>
      </c>
      <c r="S4530" t="s">
        <v>27</v>
      </c>
      <c r="T4530">
        <v>0</v>
      </c>
      <c r="U4530">
        <f t="shared" si="422"/>
        <v>4</v>
      </c>
      <c r="V4530">
        <f t="shared" si="423"/>
        <v>1</v>
      </c>
      <c r="W4530">
        <f t="shared" si="424"/>
        <v>2</v>
      </c>
      <c r="X4530" t="str">
        <f t="shared" si="425"/>
        <v>412</v>
      </c>
      <c r="Y4530" t="str">
        <f>IF(Table1[[#This Row],[RFM_Score]]="555","Champion", IF(AND(J4530&gt;=4,V4530&gt;=4),"Loyal", IF(U4530&lt;=2,"At Risk", IF(W4530&gt;=4,"Potential Loyalist","Others"))))</f>
        <v>Others</v>
      </c>
    </row>
    <row r="4531" spans="1:25">
      <c r="A4531" t="s">
        <v>7473</v>
      </c>
      <c r="B4531">
        <v>25</v>
      </c>
      <c r="C4531" t="s">
        <v>19</v>
      </c>
      <c r="D4531" t="s">
        <v>29</v>
      </c>
      <c r="E4531" s="6" t="s">
        <v>16601</v>
      </c>
      <c r="F4531" t="s">
        <v>26</v>
      </c>
      <c r="G4531">
        <v>2</v>
      </c>
      <c r="H4531">
        <v>2</v>
      </c>
      <c r="I4531">
        <v>41</v>
      </c>
      <c r="J4531">
        <v>3</v>
      </c>
      <c r="K4531">
        <v>99.74</v>
      </c>
      <c r="L4531" t="str">
        <f t="shared" si="420"/>
        <v/>
      </c>
      <c r="M4531">
        <v>3</v>
      </c>
      <c r="N4531" t="str">
        <f t="shared" si="421"/>
        <v/>
      </c>
      <c r="O4531">
        <v>1</v>
      </c>
      <c r="P4531" s="11">
        <v>1</v>
      </c>
      <c r="Q4531" s="11">
        <v>7.3170731707316999E-2</v>
      </c>
      <c r="R4531" s="12">
        <v>33.246666666666599</v>
      </c>
      <c r="S4531" t="s">
        <v>27</v>
      </c>
      <c r="T4531">
        <v>0</v>
      </c>
      <c r="U4531">
        <f t="shared" si="422"/>
        <v>5</v>
      </c>
      <c r="V4531">
        <f t="shared" si="423"/>
        <v>1</v>
      </c>
      <c r="W4531">
        <f t="shared" si="424"/>
        <v>2</v>
      </c>
      <c r="X4531" t="str">
        <f t="shared" si="425"/>
        <v>512</v>
      </c>
      <c r="Y4531" t="str">
        <f>IF(Table1[[#This Row],[RFM_Score]]="555","Champion", IF(AND(J4531&gt;=4,V4531&gt;=4),"Loyal", IF(U4531&lt;=2,"At Risk", IF(W4531&gt;=4,"Potential Loyalist","Others"))))</f>
        <v>Others</v>
      </c>
    </row>
    <row r="4532" spans="1:25">
      <c r="A4532" t="s">
        <v>4992</v>
      </c>
      <c r="B4532">
        <v>18</v>
      </c>
      <c r="C4532" t="s">
        <v>24</v>
      </c>
      <c r="D4532" t="s">
        <v>25</v>
      </c>
      <c r="E4532" s="6" t="s">
        <v>16602</v>
      </c>
      <c r="F4532" t="s">
        <v>21</v>
      </c>
      <c r="G4532">
        <v>1</v>
      </c>
      <c r="H4532">
        <v>0</v>
      </c>
      <c r="I4532">
        <v>47</v>
      </c>
      <c r="J4532">
        <v>3</v>
      </c>
      <c r="K4532">
        <v>99.7</v>
      </c>
      <c r="L4532" t="str">
        <f t="shared" si="420"/>
        <v/>
      </c>
      <c r="M4532">
        <v>3</v>
      </c>
      <c r="N4532" t="str">
        <f t="shared" si="421"/>
        <v/>
      </c>
      <c r="O4532">
        <v>83</v>
      </c>
      <c r="P4532" s="11">
        <v>0</v>
      </c>
      <c r="Q4532" s="11">
        <v>6.3829787234042507E-2</v>
      </c>
      <c r="R4532" s="12">
        <v>33.233333333333299</v>
      </c>
      <c r="S4532" t="s">
        <v>27</v>
      </c>
      <c r="T4532">
        <v>0</v>
      </c>
      <c r="U4532">
        <f t="shared" si="422"/>
        <v>2</v>
      </c>
      <c r="V4532">
        <f t="shared" si="423"/>
        <v>1</v>
      </c>
      <c r="W4532">
        <f t="shared" si="424"/>
        <v>2</v>
      </c>
      <c r="X4532" t="str">
        <f t="shared" si="425"/>
        <v>212</v>
      </c>
      <c r="Y4532" t="str">
        <f>IF(Table1[[#This Row],[RFM_Score]]="555","Champion", IF(AND(J4532&gt;=4,V4532&gt;=4),"Loyal", IF(U4532&lt;=2,"At Risk", IF(W4532&gt;=4,"Potential Loyalist","Others"))))</f>
        <v>At Risk</v>
      </c>
    </row>
    <row r="4533" spans="1:25">
      <c r="A4533" t="s">
        <v>6555</v>
      </c>
      <c r="B4533">
        <v>18</v>
      </c>
      <c r="C4533" t="s">
        <v>19</v>
      </c>
      <c r="D4533" t="s">
        <v>25</v>
      </c>
      <c r="E4533" s="6" t="s">
        <v>16603</v>
      </c>
      <c r="F4533" t="s">
        <v>26</v>
      </c>
      <c r="G4533">
        <v>6</v>
      </c>
      <c r="H4533">
        <v>3</v>
      </c>
      <c r="I4533">
        <v>53</v>
      </c>
      <c r="J4533">
        <v>3</v>
      </c>
      <c r="K4533">
        <v>99.54</v>
      </c>
      <c r="L4533" t="str">
        <f t="shared" si="420"/>
        <v/>
      </c>
      <c r="M4533">
        <v>3</v>
      </c>
      <c r="N4533" t="str">
        <f t="shared" si="421"/>
        <v/>
      </c>
      <c r="O4533">
        <v>3</v>
      </c>
      <c r="P4533" s="11">
        <v>0.5</v>
      </c>
      <c r="Q4533" s="11">
        <v>5.6603773584905599E-2</v>
      </c>
      <c r="R4533" s="12">
        <v>33.18</v>
      </c>
      <c r="S4533" t="s">
        <v>27</v>
      </c>
      <c r="T4533">
        <v>1</v>
      </c>
      <c r="U4533">
        <f t="shared" si="422"/>
        <v>5</v>
      </c>
      <c r="V4533">
        <f t="shared" si="423"/>
        <v>1</v>
      </c>
      <c r="W4533">
        <f t="shared" si="424"/>
        <v>2</v>
      </c>
      <c r="X4533" t="str">
        <f t="shared" si="425"/>
        <v>512</v>
      </c>
      <c r="Y4533" t="str">
        <f>IF(Table1[[#This Row],[RFM_Score]]="555","Champion", IF(AND(J4533&gt;=4,V4533&gt;=4),"Loyal", IF(U4533&lt;=2,"At Risk", IF(W4533&gt;=4,"Potential Loyalist","Others"))))</f>
        <v>Others</v>
      </c>
    </row>
    <row r="4534" spans="1:25">
      <c r="A4534" t="s">
        <v>3138</v>
      </c>
      <c r="B4534">
        <v>45</v>
      </c>
      <c r="C4534" t="s">
        <v>19</v>
      </c>
      <c r="D4534" t="s">
        <v>49</v>
      </c>
      <c r="E4534" s="6" t="s">
        <v>16604</v>
      </c>
      <c r="F4534" t="s">
        <v>26</v>
      </c>
      <c r="G4534">
        <v>2</v>
      </c>
      <c r="H4534">
        <v>1</v>
      </c>
      <c r="I4534">
        <v>47</v>
      </c>
      <c r="J4534">
        <v>2</v>
      </c>
      <c r="K4534">
        <v>99.48</v>
      </c>
      <c r="L4534" t="str">
        <f t="shared" si="420"/>
        <v/>
      </c>
      <c r="M4534">
        <v>3</v>
      </c>
      <c r="N4534" t="str">
        <f t="shared" si="421"/>
        <v/>
      </c>
      <c r="O4534">
        <v>9</v>
      </c>
      <c r="P4534" s="11">
        <v>0.5</v>
      </c>
      <c r="Q4534" s="11">
        <v>4.2553191489361701E-2</v>
      </c>
      <c r="R4534" s="12">
        <v>33.159999999999997</v>
      </c>
      <c r="S4534" t="s">
        <v>27</v>
      </c>
      <c r="T4534">
        <v>0</v>
      </c>
      <c r="U4534">
        <f t="shared" si="422"/>
        <v>5</v>
      </c>
      <c r="V4534">
        <f t="shared" si="423"/>
        <v>1</v>
      </c>
      <c r="W4534">
        <f t="shared" si="424"/>
        <v>2</v>
      </c>
      <c r="X4534" t="str">
        <f t="shared" si="425"/>
        <v>512</v>
      </c>
      <c r="Y4534" t="str">
        <f>IF(Table1[[#This Row],[RFM_Score]]="555","Champion", IF(AND(J4534&gt;=4,V4534&gt;=4),"Loyal", IF(U4534&lt;=2,"At Risk", IF(W4534&gt;=4,"Potential Loyalist","Others"))))</f>
        <v>Others</v>
      </c>
    </row>
    <row r="4535" spans="1:25">
      <c r="A4535" t="s">
        <v>96</v>
      </c>
      <c r="B4535">
        <v>46</v>
      </c>
      <c r="C4535" t="s">
        <v>24</v>
      </c>
      <c r="D4535" t="s">
        <v>49</v>
      </c>
      <c r="E4535" s="6" t="s">
        <v>16605</v>
      </c>
      <c r="F4535" t="s">
        <v>37</v>
      </c>
      <c r="G4535">
        <v>3</v>
      </c>
      <c r="H4535">
        <v>1</v>
      </c>
      <c r="I4535">
        <v>53</v>
      </c>
      <c r="J4535">
        <v>1</v>
      </c>
      <c r="K4535">
        <v>99.45</v>
      </c>
      <c r="L4535" t="str">
        <f t="shared" si="420"/>
        <v/>
      </c>
      <c r="M4535">
        <v>3</v>
      </c>
      <c r="N4535" t="str">
        <f t="shared" si="421"/>
        <v/>
      </c>
      <c r="O4535">
        <v>23</v>
      </c>
      <c r="P4535" s="11">
        <v>0.33333333333333298</v>
      </c>
      <c r="Q4535" s="11">
        <v>1.8867924528301799E-2</v>
      </c>
      <c r="R4535" s="12">
        <v>33.15</v>
      </c>
      <c r="S4535" t="s">
        <v>27</v>
      </c>
      <c r="T4535">
        <v>1</v>
      </c>
      <c r="U4535">
        <f t="shared" si="422"/>
        <v>4</v>
      </c>
      <c r="V4535">
        <f t="shared" si="423"/>
        <v>1</v>
      </c>
      <c r="W4535">
        <f t="shared" si="424"/>
        <v>2</v>
      </c>
      <c r="X4535" t="str">
        <f t="shared" si="425"/>
        <v>412</v>
      </c>
      <c r="Y4535" t="str">
        <f>IF(Table1[[#This Row],[RFM_Score]]="555","Champion", IF(AND(J4535&gt;=4,V4535&gt;=4),"Loyal", IF(U4535&lt;=2,"At Risk", IF(W4535&gt;=4,"Potential Loyalist","Others"))))</f>
        <v>Others</v>
      </c>
    </row>
    <row r="4536" spans="1:25">
      <c r="A4536" t="s">
        <v>9532</v>
      </c>
      <c r="B4536">
        <v>20</v>
      </c>
      <c r="C4536" t="s">
        <v>19</v>
      </c>
      <c r="D4536" t="s">
        <v>25</v>
      </c>
      <c r="E4536" s="6" t="s">
        <v>16606</v>
      </c>
      <c r="F4536" t="s">
        <v>37</v>
      </c>
      <c r="G4536">
        <v>1</v>
      </c>
      <c r="H4536">
        <v>0</v>
      </c>
      <c r="I4536">
        <v>41</v>
      </c>
      <c r="J4536">
        <v>3</v>
      </c>
      <c r="K4536">
        <v>99.12</v>
      </c>
      <c r="L4536" t="str">
        <f t="shared" si="420"/>
        <v/>
      </c>
      <c r="M4536">
        <v>3</v>
      </c>
      <c r="N4536" t="str">
        <f t="shared" si="421"/>
        <v/>
      </c>
      <c r="O4536">
        <v>94</v>
      </c>
      <c r="P4536" s="11">
        <v>0</v>
      </c>
      <c r="Q4536" s="11">
        <v>7.3170731707316999E-2</v>
      </c>
      <c r="R4536" s="12">
        <v>33.04</v>
      </c>
      <c r="S4536" t="s">
        <v>27</v>
      </c>
      <c r="T4536">
        <v>1</v>
      </c>
      <c r="U4536">
        <f t="shared" si="422"/>
        <v>2</v>
      </c>
      <c r="V4536">
        <f t="shared" si="423"/>
        <v>1</v>
      </c>
      <c r="W4536">
        <f t="shared" si="424"/>
        <v>2</v>
      </c>
      <c r="X4536" t="str">
        <f t="shared" si="425"/>
        <v>212</v>
      </c>
      <c r="Y4536" t="str">
        <f>IF(Table1[[#This Row],[RFM_Score]]="555","Champion", IF(AND(J4536&gt;=4,V4536&gt;=4),"Loyal", IF(U4536&lt;=2,"At Risk", IF(W4536&gt;=4,"Potential Loyalist","Others"))))</f>
        <v>At Risk</v>
      </c>
    </row>
    <row r="4537" spans="1:25">
      <c r="A4537" t="s">
        <v>4407</v>
      </c>
      <c r="B4537">
        <v>18</v>
      </c>
      <c r="C4537" t="s">
        <v>24</v>
      </c>
      <c r="D4537" t="s">
        <v>25</v>
      </c>
      <c r="E4537" s="6" t="s">
        <v>16607</v>
      </c>
      <c r="F4537" t="s">
        <v>21</v>
      </c>
      <c r="G4537">
        <v>0</v>
      </c>
      <c r="H4537">
        <v>0</v>
      </c>
      <c r="I4537">
        <v>58</v>
      </c>
      <c r="J4537">
        <v>2</v>
      </c>
      <c r="K4537">
        <v>98.8</v>
      </c>
      <c r="L4537" t="str">
        <f t="shared" si="420"/>
        <v/>
      </c>
      <c r="M4537">
        <v>3</v>
      </c>
      <c r="N4537" t="str">
        <f t="shared" si="421"/>
        <v/>
      </c>
      <c r="O4537">
        <v>30</v>
      </c>
      <c r="P4537" s="11">
        <v>0</v>
      </c>
      <c r="Q4537" s="11">
        <v>3.4482758620689599E-2</v>
      </c>
      <c r="R4537" s="12">
        <v>32.933333333333302</v>
      </c>
      <c r="S4537" t="s">
        <v>27</v>
      </c>
      <c r="T4537">
        <v>1</v>
      </c>
      <c r="U4537">
        <f t="shared" si="422"/>
        <v>4</v>
      </c>
      <c r="V4537">
        <f t="shared" si="423"/>
        <v>1</v>
      </c>
      <c r="W4537">
        <f t="shared" si="424"/>
        <v>2</v>
      </c>
      <c r="X4537" t="str">
        <f t="shared" si="425"/>
        <v>412</v>
      </c>
      <c r="Y4537" t="str">
        <f>IF(Table1[[#This Row],[RFM_Score]]="555","Champion", IF(AND(J4537&gt;=4,V4537&gt;=4),"Loyal", IF(U4537&lt;=2,"At Risk", IF(W4537&gt;=4,"Potential Loyalist","Others"))))</f>
        <v>Others</v>
      </c>
    </row>
    <row r="4538" spans="1:25">
      <c r="A4538" t="s">
        <v>11618</v>
      </c>
      <c r="B4538">
        <v>40</v>
      </c>
      <c r="C4538" t="s">
        <v>19</v>
      </c>
      <c r="D4538" t="s">
        <v>35</v>
      </c>
      <c r="E4538" s="6" t="s">
        <v>16608</v>
      </c>
      <c r="F4538" t="s">
        <v>30</v>
      </c>
      <c r="G4538">
        <v>2</v>
      </c>
      <c r="H4538">
        <v>0</v>
      </c>
      <c r="I4538">
        <v>53</v>
      </c>
      <c r="J4538">
        <v>2</v>
      </c>
      <c r="K4538">
        <v>98.69</v>
      </c>
      <c r="L4538" t="str">
        <f t="shared" si="420"/>
        <v/>
      </c>
      <c r="M4538">
        <v>3</v>
      </c>
      <c r="N4538" t="str">
        <f t="shared" si="421"/>
        <v/>
      </c>
      <c r="O4538">
        <v>70</v>
      </c>
      <c r="P4538" s="11">
        <v>0</v>
      </c>
      <c r="Q4538" s="11">
        <v>3.7735849056603703E-2</v>
      </c>
      <c r="R4538" s="12">
        <v>32.896666666666597</v>
      </c>
      <c r="S4538" t="s">
        <v>27</v>
      </c>
      <c r="T4538">
        <v>0</v>
      </c>
      <c r="U4538">
        <f t="shared" si="422"/>
        <v>3</v>
      </c>
      <c r="V4538">
        <f t="shared" si="423"/>
        <v>1</v>
      </c>
      <c r="W4538">
        <f t="shared" si="424"/>
        <v>2</v>
      </c>
      <c r="X4538" t="str">
        <f t="shared" si="425"/>
        <v>312</v>
      </c>
      <c r="Y4538" t="str">
        <f>IF(Table1[[#This Row],[RFM_Score]]="555","Champion", IF(AND(J4538&gt;=4,V4538&gt;=4),"Loyal", IF(U4538&lt;=2,"At Risk", IF(W4538&gt;=4,"Potential Loyalist","Others"))))</f>
        <v>Others</v>
      </c>
    </row>
    <row r="4539" spans="1:25">
      <c r="A4539" t="s">
        <v>3117</v>
      </c>
      <c r="B4539">
        <v>49</v>
      </c>
      <c r="C4539" t="s">
        <v>19</v>
      </c>
      <c r="D4539" t="s">
        <v>25</v>
      </c>
      <c r="E4539" s="6" t="s">
        <v>16609</v>
      </c>
      <c r="F4539" t="s">
        <v>26</v>
      </c>
      <c r="G4539">
        <v>1</v>
      </c>
      <c r="H4539">
        <v>0</v>
      </c>
      <c r="I4539">
        <v>35</v>
      </c>
      <c r="J4539">
        <v>2</v>
      </c>
      <c r="K4539">
        <v>98.68</v>
      </c>
      <c r="L4539" t="str">
        <f t="shared" si="420"/>
        <v/>
      </c>
      <c r="M4539">
        <v>3</v>
      </c>
      <c r="N4539" t="str">
        <f t="shared" si="421"/>
        <v/>
      </c>
      <c r="O4539">
        <v>8</v>
      </c>
      <c r="P4539" s="11">
        <v>0</v>
      </c>
      <c r="Q4539" s="11">
        <v>5.7142857142857099E-2</v>
      </c>
      <c r="R4539" s="12">
        <v>32.893333333333302</v>
      </c>
      <c r="S4539" t="s">
        <v>27</v>
      </c>
      <c r="T4539">
        <v>0</v>
      </c>
      <c r="U4539">
        <f t="shared" si="422"/>
        <v>5</v>
      </c>
      <c r="V4539">
        <f t="shared" si="423"/>
        <v>1</v>
      </c>
      <c r="W4539">
        <f t="shared" si="424"/>
        <v>2</v>
      </c>
      <c r="X4539" t="str">
        <f t="shared" si="425"/>
        <v>512</v>
      </c>
      <c r="Y4539" t="str">
        <f>IF(Table1[[#This Row],[RFM_Score]]="555","Champion", IF(AND(J4539&gt;=4,V4539&gt;=4),"Loyal", IF(U4539&lt;=2,"At Risk", IF(W4539&gt;=4,"Potential Loyalist","Others"))))</f>
        <v>Others</v>
      </c>
    </row>
    <row r="4540" spans="1:25">
      <c r="A4540" t="s">
        <v>4456</v>
      </c>
      <c r="B4540">
        <v>18</v>
      </c>
      <c r="C4540" t="s">
        <v>24</v>
      </c>
      <c r="D4540" t="s">
        <v>29</v>
      </c>
      <c r="E4540" s="6" t="s">
        <v>16610</v>
      </c>
      <c r="F4540" t="s">
        <v>26</v>
      </c>
      <c r="G4540">
        <v>3</v>
      </c>
      <c r="H4540">
        <v>1</v>
      </c>
      <c r="I4540">
        <v>48</v>
      </c>
      <c r="J4540">
        <v>0</v>
      </c>
      <c r="K4540">
        <v>98.61</v>
      </c>
      <c r="L4540" t="str">
        <f t="shared" si="420"/>
        <v/>
      </c>
      <c r="M4540">
        <v>3</v>
      </c>
      <c r="N4540" t="str">
        <f t="shared" si="421"/>
        <v/>
      </c>
      <c r="O4540">
        <v>0</v>
      </c>
      <c r="P4540" s="11">
        <v>0.33333333333333298</v>
      </c>
      <c r="Q4540" s="11">
        <v>0</v>
      </c>
      <c r="R4540" s="12">
        <v>32.869999999999997</v>
      </c>
      <c r="S4540" t="s">
        <v>27</v>
      </c>
      <c r="T4540">
        <v>0</v>
      </c>
      <c r="U4540">
        <f t="shared" si="422"/>
        <v>5</v>
      </c>
      <c r="V4540">
        <f t="shared" si="423"/>
        <v>1</v>
      </c>
      <c r="W4540">
        <f t="shared" si="424"/>
        <v>2</v>
      </c>
      <c r="X4540" t="str">
        <f t="shared" si="425"/>
        <v>512</v>
      </c>
      <c r="Y4540" t="str">
        <f>IF(Table1[[#This Row],[RFM_Score]]="555","Champion", IF(AND(J4540&gt;=4,V4540&gt;=4),"Loyal", IF(U4540&lt;=2,"At Risk", IF(W4540&gt;=4,"Potential Loyalist","Others"))))</f>
        <v>Others</v>
      </c>
    </row>
    <row r="4541" spans="1:25">
      <c r="A4541" t="s">
        <v>11259</v>
      </c>
      <c r="B4541">
        <v>34</v>
      </c>
      <c r="C4541" t="s">
        <v>19</v>
      </c>
      <c r="D4541" t="s">
        <v>49</v>
      </c>
      <c r="E4541" s="6" t="s">
        <v>16611</v>
      </c>
      <c r="F4541" t="s">
        <v>30</v>
      </c>
      <c r="G4541">
        <v>0</v>
      </c>
      <c r="H4541">
        <v>0</v>
      </c>
      <c r="I4541">
        <v>39</v>
      </c>
      <c r="J4541">
        <v>1</v>
      </c>
      <c r="K4541">
        <v>98.59</v>
      </c>
      <c r="L4541" t="str">
        <f t="shared" si="420"/>
        <v/>
      </c>
      <c r="M4541">
        <v>3</v>
      </c>
      <c r="N4541" t="str">
        <f t="shared" si="421"/>
        <v/>
      </c>
      <c r="O4541">
        <v>101</v>
      </c>
      <c r="P4541" s="11">
        <v>0</v>
      </c>
      <c r="Q4541" s="11">
        <v>2.5641025641025599E-2</v>
      </c>
      <c r="R4541" s="12">
        <v>32.863333333333301</v>
      </c>
      <c r="S4541" t="s">
        <v>27</v>
      </c>
      <c r="T4541">
        <v>1</v>
      </c>
      <c r="U4541">
        <f t="shared" si="422"/>
        <v>1</v>
      </c>
      <c r="V4541">
        <f t="shared" si="423"/>
        <v>1</v>
      </c>
      <c r="W4541">
        <f t="shared" si="424"/>
        <v>2</v>
      </c>
      <c r="X4541" t="str">
        <f t="shared" si="425"/>
        <v>112</v>
      </c>
      <c r="Y4541" t="str">
        <f>IF(Table1[[#This Row],[RFM_Score]]="555","Champion", IF(AND(J4541&gt;=4,V4541&gt;=4),"Loyal", IF(U4541&lt;=2,"At Risk", IF(W4541&gt;=4,"Potential Loyalist","Others"))))</f>
        <v>At Risk</v>
      </c>
    </row>
    <row r="4542" spans="1:25">
      <c r="A4542" t="s">
        <v>8244</v>
      </c>
      <c r="B4542">
        <v>18</v>
      </c>
      <c r="C4542" t="s">
        <v>24</v>
      </c>
      <c r="D4542" t="s">
        <v>25</v>
      </c>
      <c r="E4542" s="6" t="s">
        <v>16612</v>
      </c>
      <c r="F4542" t="s">
        <v>26</v>
      </c>
      <c r="G4542">
        <v>3</v>
      </c>
      <c r="H4542">
        <v>2</v>
      </c>
      <c r="I4542">
        <v>71</v>
      </c>
      <c r="J4542">
        <v>5</v>
      </c>
      <c r="K4542">
        <v>98.56</v>
      </c>
      <c r="L4542" t="str">
        <f t="shared" si="420"/>
        <v/>
      </c>
      <c r="M4542">
        <v>3</v>
      </c>
      <c r="N4542" t="str">
        <f t="shared" si="421"/>
        <v/>
      </c>
      <c r="O4542">
        <v>55</v>
      </c>
      <c r="P4542" s="11">
        <v>0.66666666666666596</v>
      </c>
      <c r="Q4542" s="11">
        <v>7.0422535211267595E-2</v>
      </c>
      <c r="R4542" s="12">
        <v>32.853333333333303</v>
      </c>
      <c r="S4542" t="s">
        <v>27</v>
      </c>
      <c r="T4542">
        <v>1</v>
      </c>
      <c r="U4542">
        <f t="shared" si="422"/>
        <v>3</v>
      </c>
      <c r="V4542">
        <f t="shared" si="423"/>
        <v>1</v>
      </c>
      <c r="W4542">
        <f t="shared" si="424"/>
        <v>2</v>
      </c>
      <c r="X4542" t="str">
        <f t="shared" si="425"/>
        <v>312</v>
      </c>
      <c r="Y4542" t="str">
        <f>IF(Table1[[#This Row],[RFM_Score]]="555","Champion", IF(AND(J4542&gt;=4,V4542&gt;=4),"Loyal", IF(U4542&lt;=2,"At Risk", IF(W4542&gt;=4,"Potential Loyalist","Others"))))</f>
        <v>Others</v>
      </c>
    </row>
    <row r="4543" spans="1:25">
      <c r="A4543" t="s">
        <v>8088</v>
      </c>
      <c r="B4543">
        <v>20</v>
      </c>
      <c r="C4543" t="s">
        <v>19</v>
      </c>
      <c r="D4543" t="s">
        <v>25</v>
      </c>
      <c r="E4543" s="6" t="s">
        <v>16613</v>
      </c>
      <c r="F4543" t="s">
        <v>26</v>
      </c>
      <c r="G4543">
        <v>3</v>
      </c>
      <c r="H4543">
        <v>0</v>
      </c>
      <c r="I4543">
        <v>41</v>
      </c>
      <c r="J4543">
        <v>1</v>
      </c>
      <c r="K4543">
        <v>98.54</v>
      </c>
      <c r="L4543" t="str">
        <f t="shared" si="420"/>
        <v/>
      </c>
      <c r="M4543">
        <v>3</v>
      </c>
      <c r="N4543" t="str">
        <f t="shared" si="421"/>
        <v/>
      </c>
      <c r="O4543">
        <v>11</v>
      </c>
      <c r="P4543" s="11">
        <v>0</v>
      </c>
      <c r="Q4543" s="11">
        <v>2.4390243902439001E-2</v>
      </c>
      <c r="R4543" s="12">
        <v>32.8466666666666</v>
      </c>
      <c r="S4543" t="s">
        <v>27</v>
      </c>
      <c r="T4543">
        <v>0</v>
      </c>
      <c r="U4543">
        <f t="shared" si="422"/>
        <v>5</v>
      </c>
      <c r="V4543">
        <f t="shared" si="423"/>
        <v>1</v>
      </c>
      <c r="W4543">
        <f t="shared" si="424"/>
        <v>2</v>
      </c>
      <c r="X4543" t="str">
        <f t="shared" si="425"/>
        <v>512</v>
      </c>
      <c r="Y4543" t="str">
        <f>IF(Table1[[#This Row],[RFM_Score]]="555","Champion", IF(AND(J4543&gt;=4,V4543&gt;=4),"Loyal", IF(U4543&lt;=2,"At Risk", IF(W4543&gt;=4,"Potential Loyalist","Others"))))</f>
        <v>Others</v>
      </c>
    </row>
    <row r="4544" spans="1:25">
      <c r="A4544" t="s">
        <v>11202</v>
      </c>
      <c r="B4544">
        <v>37</v>
      </c>
      <c r="C4544" t="s">
        <v>19</v>
      </c>
      <c r="D4544" t="s">
        <v>46</v>
      </c>
      <c r="E4544" s="6" t="s">
        <v>16614</v>
      </c>
      <c r="F4544" t="s">
        <v>30</v>
      </c>
      <c r="G4544">
        <v>3</v>
      </c>
      <c r="H4544">
        <v>2</v>
      </c>
      <c r="I4544">
        <v>48</v>
      </c>
      <c r="J4544">
        <v>2</v>
      </c>
      <c r="K4544">
        <v>98.45</v>
      </c>
      <c r="L4544" t="str">
        <f t="shared" si="420"/>
        <v/>
      </c>
      <c r="M4544">
        <v>3</v>
      </c>
      <c r="N4544" t="str">
        <f t="shared" si="421"/>
        <v/>
      </c>
      <c r="O4544">
        <v>12</v>
      </c>
      <c r="P4544" s="11">
        <v>0.66666666666666596</v>
      </c>
      <c r="Q4544" s="11">
        <v>4.1666666666666602E-2</v>
      </c>
      <c r="R4544" s="12">
        <v>32.816666666666599</v>
      </c>
      <c r="S4544" t="s">
        <v>27</v>
      </c>
      <c r="T4544">
        <v>0</v>
      </c>
      <c r="U4544">
        <f t="shared" si="422"/>
        <v>5</v>
      </c>
      <c r="V4544">
        <f t="shared" si="423"/>
        <v>1</v>
      </c>
      <c r="W4544">
        <f t="shared" si="424"/>
        <v>2</v>
      </c>
      <c r="X4544" t="str">
        <f t="shared" si="425"/>
        <v>512</v>
      </c>
      <c r="Y4544" t="str">
        <f>IF(Table1[[#This Row],[RFM_Score]]="555","Champion", IF(AND(J4544&gt;=4,V4544&gt;=4),"Loyal", IF(U4544&lt;=2,"At Risk", IF(W4544&gt;=4,"Potential Loyalist","Others"))))</f>
        <v>Others</v>
      </c>
    </row>
    <row r="4545" spans="1:25">
      <c r="A4545" t="s">
        <v>6543</v>
      </c>
      <c r="B4545">
        <v>50</v>
      </c>
      <c r="C4545" t="s">
        <v>19</v>
      </c>
      <c r="D4545" t="s">
        <v>25</v>
      </c>
      <c r="E4545" s="6" t="s">
        <v>16615</v>
      </c>
      <c r="F4545" t="s">
        <v>30</v>
      </c>
      <c r="G4545">
        <v>5</v>
      </c>
      <c r="H4545">
        <v>3</v>
      </c>
      <c r="I4545">
        <v>38</v>
      </c>
      <c r="J4545">
        <v>3</v>
      </c>
      <c r="K4545">
        <v>98.38</v>
      </c>
      <c r="L4545" t="str">
        <f t="shared" si="420"/>
        <v/>
      </c>
      <c r="M4545">
        <v>3</v>
      </c>
      <c r="N4545" t="str">
        <f t="shared" si="421"/>
        <v/>
      </c>
      <c r="O4545">
        <v>18</v>
      </c>
      <c r="P4545" s="11">
        <v>0.6</v>
      </c>
      <c r="Q4545" s="11">
        <v>7.8947368421052599E-2</v>
      </c>
      <c r="R4545" s="12">
        <v>32.793333333333301</v>
      </c>
      <c r="S4545" t="s">
        <v>27</v>
      </c>
      <c r="T4545">
        <v>0</v>
      </c>
      <c r="U4545">
        <f t="shared" si="422"/>
        <v>5</v>
      </c>
      <c r="V4545">
        <f t="shared" si="423"/>
        <v>1</v>
      </c>
      <c r="W4545">
        <f t="shared" si="424"/>
        <v>2</v>
      </c>
      <c r="X4545" t="str">
        <f t="shared" si="425"/>
        <v>512</v>
      </c>
      <c r="Y4545" t="str">
        <f>IF(Table1[[#This Row],[RFM_Score]]="555","Champion", IF(AND(J4545&gt;=4,V4545&gt;=4),"Loyal", IF(U4545&lt;=2,"At Risk", IF(W4545&gt;=4,"Potential Loyalist","Others"))))</f>
        <v>Others</v>
      </c>
    </row>
    <row r="4546" spans="1:25">
      <c r="A4546" t="s">
        <v>9988</v>
      </c>
      <c r="B4546">
        <v>37</v>
      </c>
      <c r="C4546" t="s">
        <v>24</v>
      </c>
      <c r="D4546" t="s">
        <v>25</v>
      </c>
      <c r="E4546" s="6" t="s">
        <v>16616</v>
      </c>
      <c r="F4546" t="s">
        <v>21</v>
      </c>
      <c r="G4546">
        <v>2</v>
      </c>
      <c r="H4546">
        <v>0</v>
      </c>
      <c r="I4546">
        <v>48</v>
      </c>
      <c r="J4546">
        <v>2</v>
      </c>
      <c r="K4546">
        <v>98.34</v>
      </c>
      <c r="L4546" t="str">
        <f t="shared" ref="L4546:L4609" si="426">IF(OR(K4546&lt;$AC$10, K4546&gt;$AC$11), "OUTLIER", "")</f>
        <v/>
      </c>
      <c r="M4546">
        <v>3</v>
      </c>
      <c r="N4546" t="str">
        <f t="shared" ref="N4546:N4609" si="427">IF(OR(M4546&lt;$AC$16, M4546&gt;$AC$17), "OUTLIER", "")</f>
        <v/>
      </c>
      <c r="O4546">
        <v>18</v>
      </c>
      <c r="P4546" s="11">
        <v>0</v>
      </c>
      <c r="Q4546" s="11">
        <v>4.1666666666666602E-2</v>
      </c>
      <c r="R4546" s="12">
        <v>32.78</v>
      </c>
      <c r="S4546" t="s">
        <v>27</v>
      </c>
      <c r="T4546">
        <v>0</v>
      </c>
      <c r="U4546">
        <f t="shared" ref="U4546:U4609" si="428">IF(O4546&lt;=20,5,IF(O4546&lt;=40,4,IF(O4546&lt;=70,3,IF(O4546&lt;=100,2,1))))</f>
        <v>5</v>
      </c>
      <c r="V4546">
        <f t="shared" ref="V4546:V4609" si="429">IF(M4546&gt;=11,5,IF(M4546&gt;=9,4,IF(M4546&gt;=7,3,IF(M4546&gt;=5,2,1))))</f>
        <v>1</v>
      </c>
      <c r="W4546">
        <f t="shared" ref="W4546:W4609" si="430">IF(K4546&gt;=500,5,IF(K4546&gt;=300,4,IF(K4546&gt;=150,3,IF(K4546&gt;=50,2,1))))</f>
        <v>2</v>
      </c>
      <c r="X4546" t="str">
        <f t="shared" ref="X4546:X4609" si="431">U4546 &amp; V4546 &amp; W4546</f>
        <v>512</v>
      </c>
      <c r="Y4546" t="str">
        <f>IF(Table1[[#This Row],[RFM_Score]]="555","Champion", IF(AND(J4546&gt;=4,V4546&gt;=4),"Loyal", IF(U4546&lt;=2,"At Risk", IF(W4546&gt;=4,"Potential Loyalist","Others"))))</f>
        <v>Others</v>
      </c>
    </row>
    <row r="4547" spans="1:25">
      <c r="A4547" t="s">
        <v>10593</v>
      </c>
      <c r="B4547">
        <v>38</v>
      </c>
      <c r="C4547" t="s">
        <v>19</v>
      </c>
      <c r="D4547" t="s">
        <v>49</v>
      </c>
      <c r="E4547" s="6" t="s">
        <v>16617</v>
      </c>
      <c r="F4547" t="s">
        <v>37</v>
      </c>
      <c r="G4547">
        <v>6</v>
      </c>
      <c r="H4547">
        <v>2</v>
      </c>
      <c r="I4547">
        <v>50</v>
      </c>
      <c r="J4547">
        <v>4</v>
      </c>
      <c r="K4547">
        <v>98.15</v>
      </c>
      <c r="L4547" t="str">
        <f t="shared" si="426"/>
        <v/>
      </c>
      <c r="M4547">
        <v>3</v>
      </c>
      <c r="N4547" t="str">
        <f t="shared" si="427"/>
        <v/>
      </c>
      <c r="O4547">
        <v>50</v>
      </c>
      <c r="P4547" s="11">
        <v>0.33333333333333298</v>
      </c>
      <c r="Q4547" s="11">
        <v>0.08</v>
      </c>
      <c r="R4547" s="12">
        <v>32.716666666666598</v>
      </c>
      <c r="S4547" t="s">
        <v>27</v>
      </c>
      <c r="T4547">
        <v>0</v>
      </c>
      <c r="U4547">
        <f t="shared" si="428"/>
        <v>3</v>
      </c>
      <c r="V4547">
        <f t="shared" si="429"/>
        <v>1</v>
      </c>
      <c r="W4547">
        <f t="shared" si="430"/>
        <v>2</v>
      </c>
      <c r="X4547" t="str">
        <f t="shared" si="431"/>
        <v>312</v>
      </c>
      <c r="Y4547" t="str">
        <f>IF(Table1[[#This Row],[RFM_Score]]="555","Champion", IF(AND(J4547&gt;=4,V4547&gt;=4),"Loyal", IF(U4547&lt;=2,"At Risk", IF(W4547&gt;=4,"Potential Loyalist","Others"))))</f>
        <v>Others</v>
      </c>
    </row>
    <row r="4548" spans="1:25">
      <c r="A4548" t="s">
        <v>3955</v>
      </c>
      <c r="B4548">
        <v>46</v>
      </c>
      <c r="C4548" t="s">
        <v>24</v>
      </c>
      <c r="D4548" t="s">
        <v>29</v>
      </c>
      <c r="E4548" s="6" t="s">
        <v>16618</v>
      </c>
      <c r="F4548" t="s">
        <v>30</v>
      </c>
      <c r="G4548">
        <v>2</v>
      </c>
      <c r="H4548">
        <v>0</v>
      </c>
      <c r="I4548">
        <v>47</v>
      </c>
      <c r="J4548">
        <v>4</v>
      </c>
      <c r="K4548">
        <v>98.09</v>
      </c>
      <c r="L4548" t="str">
        <f t="shared" si="426"/>
        <v/>
      </c>
      <c r="M4548">
        <v>3</v>
      </c>
      <c r="N4548" t="str">
        <f t="shared" si="427"/>
        <v/>
      </c>
      <c r="O4548">
        <v>81</v>
      </c>
      <c r="P4548" s="11">
        <v>0</v>
      </c>
      <c r="Q4548" s="11">
        <v>8.5106382978723402E-2</v>
      </c>
      <c r="R4548" s="12">
        <v>32.696666666666601</v>
      </c>
      <c r="S4548" t="s">
        <v>27</v>
      </c>
      <c r="T4548">
        <v>0</v>
      </c>
      <c r="U4548">
        <f t="shared" si="428"/>
        <v>2</v>
      </c>
      <c r="V4548">
        <f t="shared" si="429"/>
        <v>1</v>
      </c>
      <c r="W4548">
        <f t="shared" si="430"/>
        <v>2</v>
      </c>
      <c r="X4548" t="str">
        <f t="shared" si="431"/>
        <v>212</v>
      </c>
      <c r="Y4548" t="str">
        <f>IF(Table1[[#This Row],[RFM_Score]]="555","Champion", IF(AND(J4548&gt;=4,V4548&gt;=4),"Loyal", IF(U4548&lt;=2,"At Risk", IF(W4548&gt;=4,"Potential Loyalist","Others"))))</f>
        <v>At Risk</v>
      </c>
    </row>
    <row r="4549" spans="1:25">
      <c r="A4549" t="s">
        <v>631</v>
      </c>
      <c r="B4549">
        <v>47</v>
      </c>
      <c r="C4549" t="s">
        <v>24</v>
      </c>
      <c r="D4549" t="s">
        <v>25</v>
      </c>
      <c r="E4549" s="6" t="s">
        <v>16619</v>
      </c>
      <c r="F4549" t="s">
        <v>62</v>
      </c>
      <c r="G4549">
        <v>5</v>
      </c>
      <c r="H4549">
        <v>0</v>
      </c>
      <c r="I4549">
        <v>58</v>
      </c>
      <c r="J4549">
        <v>3</v>
      </c>
      <c r="K4549">
        <v>98.05</v>
      </c>
      <c r="L4549" t="str">
        <f t="shared" si="426"/>
        <v/>
      </c>
      <c r="M4549">
        <v>3</v>
      </c>
      <c r="N4549" t="str">
        <f t="shared" si="427"/>
        <v/>
      </c>
      <c r="O4549">
        <v>17</v>
      </c>
      <c r="P4549" s="11">
        <v>0</v>
      </c>
      <c r="Q4549" s="11">
        <v>5.1724137931034399E-2</v>
      </c>
      <c r="R4549" s="12">
        <v>32.683333333333302</v>
      </c>
      <c r="S4549" t="s">
        <v>27</v>
      </c>
      <c r="T4549">
        <v>0</v>
      </c>
      <c r="U4549">
        <f t="shared" si="428"/>
        <v>5</v>
      </c>
      <c r="V4549">
        <f t="shared" si="429"/>
        <v>1</v>
      </c>
      <c r="W4549">
        <f t="shared" si="430"/>
        <v>2</v>
      </c>
      <c r="X4549" t="str">
        <f t="shared" si="431"/>
        <v>512</v>
      </c>
      <c r="Y4549" t="str">
        <f>IF(Table1[[#This Row],[RFM_Score]]="555","Champion", IF(AND(J4549&gt;=4,V4549&gt;=4),"Loyal", IF(U4549&lt;=2,"At Risk", IF(W4549&gt;=4,"Potential Loyalist","Others"))))</f>
        <v>Others</v>
      </c>
    </row>
    <row r="4550" spans="1:25">
      <c r="A4550" t="s">
        <v>1529</v>
      </c>
      <c r="B4550">
        <v>28</v>
      </c>
      <c r="C4550" t="s">
        <v>24</v>
      </c>
      <c r="D4550" t="s">
        <v>25</v>
      </c>
      <c r="E4550" s="6" t="s">
        <v>16620</v>
      </c>
      <c r="F4550" t="s">
        <v>37</v>
      </c>
      <c r="G4550">
        <v>4</v>
      </c>
      <c r="H4550">
        <v>0</v>
      </c>
      <c r="I4550">
        <v>50</v>
      </c>
      <c r="J4550">
        <v>1</v>
      </c>
      <c r="K4550">
        <v>98.03</v>
      </c>
      <c r="L4550" t="str">
        <f t="shared" si="426"/>
        <v/>
      </c>
      <c r="M4550">
        <v>3</v>
      </c>
      <c r="N4550" t="str">
        <f t="shared" si="427"/>
        <v/>
      </c>
      <c r="O4550">
        <v>47</v>
      </c>
      <c r="P4550" s="11">
        <v>0</v>
      </c>
      <c r="Q4550" s="11">
        <v>0.02</v>
      </c>
      <c r="R4550" s="12">
        <v>32.676666666666598</v>
      </c>
      <c r="S4550" t="s">
        <v>27</v>
      </c>
      <c r="T4550">
        <v>0</v>
      </c>
      <c r="U4550">
        <f t="shared" si="428"/>
        <v>3</v>
      </c>
      <c r="V4550">
        <f t="shared" si="429"/>
        <v>1</v>
      </c>
      <c r="W4550">
        <f t="shared" si="430"/>
        <v>2</v>
      </c>
      <c r="X4550" t="str">
        <f t="shared" si="431"/>
        <v>312</v>
      </c>
      <c r="Y4550" t="str">
        <f>IF(Table1[[#This Row],[RFM_Score]]="555","Champion", IF(AND(J4550&gt;=4,V4550&gt;=4),"Loyal", IF(U4550&lt;=2,"At Risk", IF(W4550&gt;=4,"Potential Loyalist","Others"))))</f>
        <v>Others</v>
      </c>
    </row>
    <row r="4551" spans="1:25">
      <c r="A4551" t="s">
        <v>5594</v>
      </c>
      <c r="B4551">
        <v>47</v>
      </c>
      <c r="C4551" t="s">
        <v>19</v>
      </c>
      <c r="D4551" t="s">
        <v>35</v>
      </c>
      <c r="E4551" s="6" t="s">
        <v>16621</v>
      </c>
      <c r="F4551" t="s">
        <v>30</v>
      </c>
      <c r="G4551">
        <v>1</v>
      </c>
      <c r="H4551">
        <v>0</v>
      </c>
      <c r="I4551">
        <v>46</v>
      </c>
      <c r="J4551">
        <v>2</v>
      </c>
      <c r="K4551">
        <v>97.99</v>
      </c>
      <c r="L4551" t="str">
        <f t="shared" si="426"/>
        <v/>
      </c>
      <c r="M4551">
        <v>3</v>
      </c>
      <c r="N4551" t="str">
        <f t="shared" si="427"/>
        <v/>
      </c>
      <c r="O4551">
        <v>53</v>
      </c>
      <c r="P4551" s="11">
        <v>0</v>
      </c>
      <c r="Q4551" s="11">
        <v>4.3478260869565202E-2</v>
      </c>
      <c r="R4551" s="12">
        <v>32.663333333333298</v>
      </c>
      <c r="S4551" t="s">
        <v>27</v>
      </c>
      <c r="T4551">
        <v>0</v>
      </c>
      <c r="U4551">
        <f t="shared" si="428"/>
        <v>3</v>
      </c>
      <c r="V4551">
        <f t="shared" si="429"/>
        <v>1</v>
      </c>
      <c r="W4551">
        <f t="shared" si="430"/>
        <v>2</v>
      </c>
      <c r="X4551" t="str">
        <f t="shared" si="431"/>
        <v>312</v>
      </c>
      <c r="Y4551" t="str">
        <f>IF(Table1[[#This Row],[RFM_Score]]="555","Champion", IF(AND(J4551&gt;=4,V4551&gt;=4),"Loyal", IF(U4551&lt;=2,"At Risk", IF(W4551&gt;=4,"Potential Loyalist","Others"))))</f>
        <v>Others</v>
      </c>
    </row>
    <row r="4552" spans="1:25">
      <c r="A4552" t="s">
        <v>10020</v>
      </c>
      <c r="B4552">
        <v>37</v>
      </c>
      <c r="C4552" t="s">
        <v>24</v>
      </c>
      <c r="D4552" t="s">
        <v>29</v>
      </c>
      <c r="E4552" s="6" t="s">
        <v>16622</v>
      </c>
      <c r="F4552" t="s">
        <v>37</v>
      </c>
      <c r="G4552">
        <v>7</v>
      </c>
      <c r="H4552">
        <v>4</v>
      </c>
      <c r="I4552">
        <v>51</v>
      </c>
      <c r="J4552">
        <v>0</v>
      </c>
      <c r="K4552">
        <v>97.99</v>
      </c>
      <c r="L4552" t="str">
        <f t="shared" si="426"/>
        <v/>
      </c>
      <c r="M4552">
        <v>3</v>
      </c>
      <c r="N4552" t="str">
        <f t="shared" si="427"/>
        <v/>
      </c>
      <c r="O4552">
        <v>12</v>
      </c>
      <c r="P4552" s="11">
        <v>0.57142857142857095</v>
      </c>
      <c r="Q4552" s="11">
        <v>0</v>
      </c>
      <c r="R4552" s="12">
        <v>32.663333333333298</v>
      </c>
      <c r="S4552" t="s">
        <v>27</v>
      </c>
      <c r="T4552">
        <v>0</v>
      </c>
      <c r="U4552">
        <f t="shared" si="428"/>
        <v>5</v>
      </c>
      <c r="V4552">
        <f t="shared" si="429"/>
        <v>1</v>
      </c>
      <c r="W4552">
        <f t="shared" si="430"/>
        <v>2</v>
      </c>
      <c r="X4552" t="str">
        <f t="shared" si="431"/>
        <v>512</v>
      </c>
      <c r="Y4552" t="str">
        <f>IF(Table1[[#This Row],[RFM_Score]]="555","Champion", IF(AND(J4552&gt;=4,V4552&gt;=4),"Loyal", IF(U4552&lt;=2,"At Risk", IF(W4552&gt;=4,"Potential Loyalist","Others"))))</f>
        <v>Others</v>
      </c>
    </row>
    <row r="4553" spans="1:25">
      <c r="A4553" t="s">
        <v>10195</v>
      </c>
      <c r="B4553">
        <v>41</v>
      </c>
      <c r="C4553" t="s">
        <v>19</v>
      </c>
      <c r="D4553" t="s">
        <v>46</v>
      </c>
      <c r="E4553" s="6" t="s">
        <v>16623</v>
      </c>
      <c r="F4553" t="s">
        <v>30</v>
      </c>
      <c r="G4553">
        <v>5</v>
      </c>
      <c r="H4553">
        <v>2</v>
      </c>
      <c r="I4553">
        <v>35</v>
      </c>
      <c r="J4553">
        <v>1</v>
      </c>
      <c r="K4553">
        <v>97.98</v>
      </c>
      <c r="L4553" t="str">
        <f t="shared" si="426"/>
        <v/>
      </c>
      <c r="M4553">
        <v>3</v>
      </c>
      <c r="N4553" t="str">
        <f t="shared" si="427"/>
        <v/>
      </c>
      <c r="O4553">
        <v>2</v>
      </c>
      <c r="P4553" s="11">
        <v>0.4</v>
      </c>
      <c r="Q4553" s="11">
        <v>2.8571428571428501E-2</v>
      </c>
      <c r="R4553" s="12">
        <v>32.659999999999997</v>
      </c>
      <c r="S4553" t="s">
        <v>27</v>
      </c>
      <c r="T4553">
        <v>0</v>
      </c>
      <c r="U4553">
        <f t="shared" si="428"/>
        <v>5</v>
      </c>
      <c r="V4553">
        <f t="shared" si="429"/>
        <v>1</v>
      </c>
      <c r="W4553">
        <f t="shared" si="430"/>
        <v>2</v>
      </c>
      <c r="X4553" t="str">
        <f t="shared" si="431"/>
        <v>512</v>
      </c>
      <c r="Y4553" t="str">
        <f>IF(Table1[[#This Row],[RFM_Score]]="555","Champion", IF(AND(J4553&gt;=4,V4553&gt;=4),"Loyal", IF(U4553&lt;=2,"At Risk", IF(W4553&gt;=4,"Potential Loyalist","Others"))))</f>
        <v>Others</v>
      </c>
    </row>
    <row r="4554" spans="1:25">
      <c r="A4554" t="s">
        <v>10901</v>
      </c>
      <c r="B4554">
        <v>34</v>
      </c>
      <c r="C4554" t="s">
        <v>19</v>
      </c>
      <c r="D4554" t="s">
        <v>41</v>
      </c>
      <c r="E4554" s="6" t="s">
        <v>16624</v>
      </c>
      <c r="F4554" t="s">
        <v>21</v>
      </c>
      <c r="G4554">
        <v>4</v>
      </c>
      <c r="H4554">
        <v>0</v>
      </c>
      <c r="I4554">
        <v>43</v>
      </c>
      <c r="J4554">
        <v>2</v>
      </c>
      <c r="K4554">
        <v>97.78</v>
      </c>
      <c r="L4554" t="str">
        <f t="shared" si="426"/>
        <v/>
      </c>
      <c r="M4554">
        <v>3</v>
      </c>
      <c r="N4554" t="str">
        <f t="shared" si="427"/>
        <v/>
      </c>
      <c r="O4554">
        <v>31</v>
      </c>
      <c r="P4554" s="11">
        <v>0</v>
      </c>
      <c r="Q4554" s="11">
        <v>4.6511627906976702E-2</v>
      </c>
      <c r="R4554" s="12">
        <v>32.593333333333298</v>
      </c>
      <c r="S4554" t="s">
        <v>27</v>
      </c>
      <c r="T4554">
        <v>0</v>
      </c>
      <c r="U4554">
        <f t="shared" si="428"/>
        <v>4</v>
      </c>
      <c r="V4554">
        <f t="shared" si="429"/>
        <v>1</v>
      </c>
      <c r="W4554">
        <f t="shared" si="430"/>
        <v>2</v>
      </c>
      <c r="X4554" t="str">
        <f t="shared" si="431"/>
        <v>412</v>
      </c>
      <c r="Y4554" t="str">
        <f>IF(Table1[[#This Row],[RFM_Score]]="555","Champion", IF(AND(J4554&gt;=4,V4554&gt;=4),"Loyal", IF(U4554&lt;=2,"At Risk", IF(W4554&gt;=4,"Potential Loyalist","Others"))))</f>
        <v>Others</v>
      </c>
    </row>
    <row r="4555" spans="1:25">
      <c r="A4555" t="s">
        <v>7388</v>
      </c>
      <c r="B4555">
        <v>36</v>
      </c>
      <c r="C4555" t="s">
        <v>19</v>
      </c>
      <c r="D4555" t="s">
        <v>25</v>
      </c>
      <c r="E4555" s="6" t="s">
        <v>16625</v>
      </c>
      <c r="F4555" t="s">
        <v>21</v>
      </c>
      <c r="G4555">
        <v>3</v>
      </c>
      <c r="H4555">
        <v>0</v>
      </c>
      <c r="I4555">
        <v>60</v>
      </c>
      <c r="J4555">
        <v>4</v>
      </c>
      <c r="K4555">
        <v>97.72</v>
      </c>
      <c r="L4555" t="str">
        <f t="shared" si="426"/>
        <v/>
      </c>
      <c r="M4555">
        <v>3</v>
      </c>
      <c r="N4555" t="str">
        <f t="shared" si="427"/>
        <v/>
      </c>
      <c r="O4555">
        <v>0</v>
      </c>
      <c r="P4555" s="11">
        <v>0</v>
      </c>
      <c r="Q4555" s="11">
        <v>6.6666666666666596E-2</v>
      </c>
      <c r="R4555" s="12">
        <v>32.573333333333302</v>
      </c>
      <c r="S4555" t="s">
        <v>27</v>
      </c>
      <c r="T4555">
        <v>0</v>
      </c>
      <c r="U4555">
        <f t="shared" si="428"/>
        <v>5</v>
      </c>
      <c r="V4555">
        <f t="shared" si="429"/>
        <v>1</v>
      </c>
      <c r="W4555">
        <f t="shared" si="430"/>
        <v>2</v>
      </c>
      <c r="X4555" t="str">
        <f t="shared" si="431"/>
        <v>512</v>
      </c>
      <c r="Y4555" t="str">
        <f>IF(Table1[[#This Row],[RFM_Score]]="555","Champion", IF(AND(J4555&gt;=4,V4555&gt;=4),"Loyal", IF(U4555&lt;=2,"At Risk", IF(W4555&gt;=4,"Potential Loyalist","Others"))))</f>
        <v>Others</v>
      </c>
    </row>
    <row r="4556" spans="1:25">
      <c r="A4556" t="s">
        <v>3126</v>
      </c>
      <c r="B4556">
        <v>36</v>
      </c>
      <c r="C4556" t="s">
        <v>19</v>
      </c>
      <c r="D4556" t="s">
        <v>35</v>
      </c>
      <c r="E4556" s="6" t="s">
        <v>16626</v>
      </c>
      <c r="F4556" t="s">
        <v>26</v>
      </c>
      <c r="G4556">
        <v>2</v>
      </c>
      <c r="H4556">
        <v>2</v>
      </c>
      <c r="I4556">
        <v>48</v>
      </c>
      <c r="J4556">
        <v>2</v>
      </c>
      <c r="K4556">
        <v>97.61</v>
      </c>
      <c r="L4556" t="str">
        <f t="shared" si="426"/>
        <v/>
      </c>
      <c r="M4556">
        <v>3</v>
      </c>
      <c r="N4556" t="str">
        <f t="shared" si="427"/>
        <v/>
      </c>
      <c r="O4556">
        <v>7</v>
      </c>
      <c r="P4556" s="11">
        <v>1</v>
      </c>
      <c r="Q4556" s="11">
        <v>4.1666666666666602E-2</v>
      </c>
      <c r="R4556" s="12">
        <v>32.536666666666598</v>
      </c>
      <c r="S4556" t="s">
        <v>27</v>
      </c>
      <c r="T4556">
        <v>0</v>
      </c>
      <c r="U4556">
        <f t="shared" si="428"/>
        <v>5</v>
      </c>
      <c r="V4556">
        <f t="shared" si="429"/>
        <v>1</v>
      </c>
      <c r="W4556">
        <f t="shared" si="430"/>
        <v>2</v>
      </c>
      <c r="X4556" t="str">
        <f t="shared" si="431"/>
        <v>512</v>
      </c>
      <c r="Y4556" t="str">
        <f>IF(Table1[[#This Row],[RFM_Score]]="555","Champion", IF(AND(J4556&gt;=4,V4556&gt;=4),"Loyal", IF(U4556&lt;=2,"At Risk", IF(W4556&gt;=4,"Potential Loyalist","Others"))))</f>
        <v>Others</v>
      </c>
    </row>
    <row r="4557" spans="1:25">
      <c r="A4557" t="s">
        <v>2512</v>
      </c>
      <c r="B4557">
        <v>43</v>
      </c>
      <c r="C4557" t="s">
        <v>24</v>
      </c>
      <c r="D4557" t="s">
        <v>25</v>
      </c>
      <c r="E4557" s="6" t="s">
        <v>16627</v>
      </c>
      <c r="F4557" t="s">
        <v>60</v>
      </c>
      <c r="G4557">
        <v>2</v>
      </c>
      <c r="H4557">
        <v>0</v>
      </c>
      <c r="I4557">
        <v>48</v>
      </c>
      <c r="J4557">
        <v>2</v>
      </c>
      <c r="K4557">
        <v>97.28</v>
      </c>
      <c r="L4557" t="str">
        <f t="shared" si="426"/>
        <v/>
      </c>
      <c r="M4557">
        <v>3</v>
      </c>
      <c r="N4557" t="str">
        <f t="shared" si="427"/>
        <v/>
      </c>
      <c r="O4557">
        <v>37</v>
      </c>
      <c r="P4557" s="11">
        <v>0</v>
      </c>
      <c r="Q4557" s="11">
        <v>4.1666666666666602E-2</v>
      </c>
      <c r="R4557" s="12">
        <v>32.426666666666598</v>
      </c>
      <c r="S4557" t="s">
        <v>27</v>
      </c>
      <c r="T4557">
        <v>0</v>
      </c>
      <c r="U4557">
        <f t="shared" si="428"/>
        <v>4</v>
      </c>
      <c r="V4557">
        <f t="shared" si="429"/>
        <v>1</v>
      </c>
      <c r="W4557">
        <f t="shared" si="430"/>
        <v>2</v>
      </c>
      <c r="X4557" t="str">
        <f t="shared" si="431"/>
        <v>412</v>
      </c>
      <c r="Y4557" t="str">
        <f>IF(Table1[[#This Row],[RFM_Score]]="555","Champion", IF(AND(J4557&gt;=4,V4557&gt;=4),"Loyal", IF(U4557&lt;=2,"At Risk", IF(W4557&gt;=4,"Potential Loyalist","Others"))))</f>
        <v>Others</v>
      </c>
    </row>
    <row r="4558" spans="1:25">
      <c r="A4558" t="s">
        <v>5085</v>
      </c>
      <c r="B4558">
        <v>48</v>
      </c>
      <c r="C4558" t="s">
        <v>19</v>
      </c>
      <c r="D4558" t="s">
        <v>25</v>
      </c>
      <c r="E4558" s="6" t="s">
        <v>16628</v>
      </c>
      <c r="F4558" t="s">
        <v>30</v>
      </c>
      <c r="G4558">
        <v>1</v>
      </c>
      <c r="H4558">
        <v>0</v>
      </c>
      <c r="I4558">
        <v>51</v>
      </c>
      <c r="J4558">
        <v>5</v>
      </c>
      <c r="K4558">
        <v>97.22</v>
      </c>
      <c r="L4558" t="str">
        <f t="shared" si="426"/>
        <v/>
      </c>
      <c r="M4558">
        <v>3</v>
      </c>
      <c r="N4558" t="str">
        <f t="shared" si="427"/>
        <v/>
      </c>
      <c r="O4558">
        <v>13</v>
      </c>
      <c r="P4558" s="11">
        <v>0</v>
      </c>
      <c r="Q4558" s="11">
        <v>9.8039215686274495E-2</v>
      </c>
      <c r="R4558" s="12">
        <v>32.406666666666602</v>
      </c>
      <c r="S4558" t="s">
        <v>27</v>
      </c>
      <c r="T4558">
        <v>1</v>
      </c>
      <c r="U4558">
        <f t="shared" si="428"/>
        <v>5</v>
      </c>
      <c r="V4558">
        <f t="shared" si="429"/>
        <v>1</v>
      </c>
      <c r="W4558">
        <f t="shared" si="430"/>
        <v>2</v>
      </c>
      <c r="X4558" t="str">
        <f t="shared" si="431"/>
        <v>512</v>
      </c>
      <c r="Y4558" t="str">
        <f>IF(Table1[[#This Row],[RFM_Score]]="555","Champion", IF(AND(J4558&gt;=4,V4558&gt;=4),"Loyal", IF(U4558&lt;=2,"At Risk", IF(W4558&gt;=4,"Potential Loyalist","Others"))))</f>
        <v>Others</v>
      </c>
    </row>
    <row r="4559" spans="1:25">
      <c r="A4559" t="s">
        <v>3853</v>
      </c>
      <c r="B4559">
        <v>30</v>
      </c>
      <c r="C4559" t="s">
        <v>24</v>
      </c>
      <c r="D4559" t="s">
        <v>20</v>
      </c>
      <c r="E4559" s="6" t="s">
        <v>16629</v>
      </c>
      <c r="F4559" t="s">
        <v>37</v>
      </c>
      <c r="G4559">
        <v>3</v>
      </c>
      <c r="H4559">
        <v>1</v>
      </c>
      <c r="I4559">
        <v>49</v>
      </c>
      <c r="J4559">
        <v>3</v>
      </c>
      <c r="K4559">
        <v>97.08</v>
      </c>
      <c r="L4559" t="str">
        <f t="shared" si="426"/>
        <v/>
      </c>
      <c r="M4559">
        <v>3</v>
      </c>
      <c r="N4559" t="str">
        <f t="shared" si="427"/>
        <v/>
      </c>
      <c r="O4559">
        <v>3</v>
      </c>
      <c r="P4559" s="11">
        <v>0.33333333333333298</v>
      </c>
      <c r="Q4559" s="11">
        <v>6.1224489795918297E-2</v>
      </c>
      <c r="R4559" s="12">
        <v>32.36</v>
      </c>
      <c r="S4559" t="s">
        <v>27</v>
      </c>
      <c r="T4559">
        <v>0</v>
      </c>
      <c r="U4559">
        <f t="shared" si="428"/>
        <v>5</v>
      </c>
      <c r="V4559">
        <f t="shared" si="429"/>
        <v>1</v>
      </c>
      <c r="W4559">
        <f t="shared" si="430"/>
        <v>2</v>
      </c>
      <c r="X4559" t="str">
        <f t="shared" si="431"/>
        <v>512</v>
      </c>
      <c r="Y4559" t="str">
        <f>IF(Table1[[#This Row],[RFM_Score]]="555","Champion", IF(AND(J4559&gt;=4,V4559&gt;=4),"Loyal", IF(U4559&lt;=2,"At Risk", IF(W4559&gt;=4,"Potential Loyalist","Others"))))</f>
        <v>Others</v>
      </c>
    </row>
    <row r="4560" spans="1:25">
      <c r="A4560" t="s">
        <v>2412</v>
      </c>
      <c r="B4560">
        <v>52</v>
      </c>
      <c r="C4560" t="s">
        <v>19</v>
      </c>
      <c r="D4560" t="s">
        <v>29</v>
      </c>
      <c r="E4560" s="6" t="s">
        <v>16630</v>
      </c>
      <c r="F4560" t="s">
        <v>26</v>
      </c>
      <c r="G4560">
        <v>1</v>
      </c>
      <c r="H4560">
        <v>0</v>
      </c>
      <c r="I4560">
        <v>50</v>
      </c>
      <c r="J4560">
        <v>0</v>
      </c>
      <c r="K4560">
        <v>96.97</v>
      </c>
      <c r="L4560" t="str">
        <f t="shared" si="426"/>
        <v/>
      </c>
      <c r="M4560">
        <v>3</v>
      </c>
      <c r="N4560" t="str">
        <f t="shared" si="427"/>
        <v/>
      </c>
      <c r="O4560">
        <v>0</v>
      </c>
      <c r="P4560" s="11">
        <v>0</v>
      </c>
      <c r="Q4560" s="11">
        <v>0</v>
      </c>
      <c r="R4560" s="12">
        <v>32.323333333333302</v>
      </c>
      <c r="S4560" t="s">
        <v>27</v>
      </c>
      <c r="T4560">
        <v>0</v>
      </c>
      <c r="U4560">
        <f t="shared" si="428"/>
        <v>5</v>
      </c>
      <c r="V4560">
        <f t="shared" si="429"/>
        <v>1</v>
      </c>
      <c r="W4560">
        <f t="shared" si="430"/>
        <v>2</v>
      </c>
      <c r="X4560" t="str">
        <f t="shared" si="431"/>
        <v>512</v>
      </c>
      <c r="Y4560" t="str">
        <f>IF(Table1[[#This Row],[RFM_Score]]="555","Champion", IF(AND(J4560&gt;=4,V4560&gt;=4),"Loyal", IF(U4560&lt;=2,"At Risk", IF(W4560&gt;=4,"Potential Loyalist","Others"))))</f>
        <v>Others</v>
      </c>
    </row>
    <row r="4561" spans="1:25">
      <c r="A4561" t="s">
        <v>287</v>
      </c>
      <c r="B4561">
        <v>19</v>
      </c>
      <c r="C4561" t="s">
        <v>24</v>
      </c>
      <c r="D4561" t="s">
        <v>41</v>
      </c>
      <c r="E4561" s="6" t="s">
        <v>16631</v>
      </c>
      <c r="F4561" t="s">
        <v>21</v>
      </c>
      <c r="G4561">
        <v>2</v>
      </c>
      <c r="H4561">
        <v>0</v>
      </c>
      <c r="I4561">
        <v>48</v>
      </c>
      <c r="J4561">
        <v>5</v>
      </c>
      <c r="K4561">
        <v>96.92</v>
      </c>
      <c r="L4561" t="str">
        <f t="shared" si="426"/>
        <v/>
      </c>
      <c r="M4561">
        <v>3</v>
      </c>
      <c r="N4561" t="str">
        <f t="shared" si="427"/>
        <v/>
      </c>
      <c r="O4561">
        <v>13</v>
      </c>
      <c r="P4561" s="11">
        <v>0</v>
      </c>
      <c r="Q4561" s="11">
        <v>0.10416666666666601</v>
      </c>
      <c r="R4561" s="12">
        <v>32.306666666666601</v>
      </c>
      <c r="S4561" t="s">
        <v>27</v>
      </c>
      <c r="T4561">
        <v>0</v>
      </c>
      <c r="U4561">
        <f t="shared" si="428"/>
        <v>5</v>
      </c>
      <c r="V4561">
        <f t="shared" si="429"/>
        <v>1</v>
      </c>
      <c r="W4561">
        <f t="shared" si="430"/>
        <v>2</v>
      </c>
      <c r="X4561" t="str">
        <f t="shared" si="431"/>
        <v>512</v>
      </c>
      <c r="Y4561" t="str">
        <f>IF(Table1[[#This Row],[RFM_Score]]="555","Champion", IF(AND(J4561&gt;=4,V4561&gt;=4),"Loyal", IF(U4561&lt;=2,"At Risk", IF(W4561&gt;=4,"Potential Loyalist","Others"))))</f>
        <v>Others</v>
      </c>
    </row>
    <row r="4562" spans="1:25">
      <c r="A4562" t="s">
        <v>9435</v>
      </c>
      <c r="B4562">
        <v>28</v>
      </c>
      <c r="C4562" t="s">
        <v>19</v>
      </c>
      <c r="D4562" t="s">
        <v>29</v>
      </c>
      <c r="E4562" s="6" t="s">
        <v>16632</v>
      </c>
      <c r="F4562" t="s">
        <v>60</v>
      </c>
      <c r="G4562">
        <v>0</v>
      </c>
      <c r="H4562">
        <v>0</v>
      </c>
      <c r="I4562">
        <v>46</v>
      </c>
      <c r="J4562">
        <v>1</v>
      </c>
      <c r="K4562">
        <v>96.87</v>
      </c>
      <c r="L4562" t="str">
        <f t="shared" si="426"/>
        <v/>
      </c>
      <c r="M4562">
        <v>3</v>
      </c>
      <c r="N4562" t="str">
        <f t="shared" si="427"/>
        <v/>
      </c>
      <c r="O4562">
        <v>1</v>
      </c>
      <c r="P4562" s="11">
        <v>0</v>
      </c>
      <c r="Q4562" s="11">
        <v>2.1739130434782601E-2</v>
      </c>
      <c r="R4562" s="12">
        <v>32.29</v>
      </c>
      <c r="S4562" t="s">
        <v>27</v>
      </c>
      <c r="T4562">
        <v>0</v>
      </c>
      <c r="U4562">
        <f t="shared" si="428"/>
        <v>5</v>
      </c>
      <c r="V4562">
        <f t="shared" si="429"/>
        <v>1</v>
      </c>
      <c r="W4562">
        <f t="shared" si="430"/>
        <v>2</v>
      </c>
      <c r="X4562" t="str">
        <f t="shared" si="431"/>
        <v>512</v>
      </c>
      <c r="Y4562" t="str">
        <f>IF(Table1[[#This Row],[RFM_Score]]="555","Champion", IF(AND(J4562&gt;=4,V4562&gt;=4),"Loyal", IF(U4562&lt;=2,"At Risk", IF(W4562&gt;=4,"Potential Loyalist","Others"))))</f>
        <v>Others</v>
      </c>
    </row>
    <row r="4563" spans="1:25">
      <c r="A4563" t="s">
        <v>10393</v>
      </c>
      <c r="B4563">
        <v>40</v>
      </c>
      <c r="C4563" t="s">
        <v>24</v>
      </c>
      <c r="D4563" t="s">
        <v>25</v>
      </c>
      <c r="E4563" s="6" t="s">
        <v>16633</v>
      </c>
      <c r="F4563" t="s">
        <v>60</v>
      </c>
      <c r="G4563">
        <v>4</v>
      </c>
      <c r="H4563">
        <v>0</v>
      </c>
      <c r="I4563">
        <v>52</v>
      </c>
      <c r="J4563">
        <v>3</v>
      </c>
      <c r="K4563">
        <v>96.86</v>
      </c>
      <c r="L4563" t="str">
        <f t="shared" si="426"/>
        <v/>
      </c>
      <c r="M4563">
        <v>3</v>
      </c>
      <c r="N4563" t="str">
        <f t="shared" si="427"/>
        <v/>
      </c>
      <c r="O4563">
        <v>25</v>
      </c>
      <c r="P4563" s="11">
        <v>0</v>
      </c>
      <c r="Q4563" s="11">
        <v>5.7692307692307598E-2</v>
      </c>
      <c r="R4563" s="12">
        <v>32.286666666666598</v>
      </c>
      <c r="S4563" t="s">
        <v>27</v>
      </c>
      <c r="T4563">
        <v>0</v>
      </c>
      <c r="U4563">
        <f t="shared" si="428"/>
        <v>4</v>
      </c>
      <c r="V4563">
        <f t="shared" si="429"/>
        <v>1</v>
      </c>
      <c r="W4563">
        <f t="shared" si="430"/>
        <v>2</v>
      </c>
      <c r="X4563" t="str">
        <f t="shared" si="431"/>
        <v>412</v>
      </c>
      <c r="Y4563" t="str">
        <f>IF(Table1[[#This Row],[RFM_Score]]="555","Champion", IF(AND(J4563&gt;=4,V4563&gt;=4),"Loyal", IF(U4563&lt;=2,"At Risk", IF(W4563&gt;=4,"Potential Loyalist","Others"))))</f>
        <v>Others</v>
      </c>
    </row>
    <row r="4564" spans="1:25">
      <c r="A4564" t="s">
        <v>3718</v>
      </c>
      <c r="B4564">
        <v>30</v>
      </c>
      <c r="C4564" t="s">
        <v>24</v>
      </c>
      <c r="D4564" t="s">
        <v>25</v>
      </c>
      <c r="E4564" s="6" t="s">
        <v>16634</v>
      </c>
      <c r="F4564" t="s">
        <v>26</v>
      </c>
      <c r="G4564">
        <v>1</v>
      </c>
      <c r="H4564">
        <v>1</v>
      </c>
      <c r="I4564">
        <v>52</v>
      </c>
      <c r="J4564">
        <v>3</v>
      </c>
      <c r="K4564">
        <v>96.71</v>
      </c>
      <c r="L4564" t="str">
        <f t="shared" si="426"/>
        <v/>
      </c>
      <c r="M4564">
        <v>3</v>
      </c>
      <c r="N4564" t="str">
        <f t="shared" si="427"/>
        <v/>
      </c>
      <c r="O4564">
        <v>18</v>
      </c>
      <c r="P4564" s="11">
        <v>1</v>
      </c>
      <c r="Q4564" s="11">
        <v>5.7692307692307598E-2</v>
      </c>
      <c r="R4564" s="12">
        <v>32.236666666666601</v>
      </c>
      <c r="S4564" t="s">
        <v>27</v>
      </c>
      <c r="T4564">
        <v>0</v>
      </c>
      <c r="U4564">
        <f t="shared" si="428"/>
        <v>5</v>
      </c>
      <c r="V4564">
        <f t="shared" si="429"/>
        <v>1</v>
      </c>
      <c r="W4564">
        <f t="shared" si="430"/>
        <v>2</v>
      </c>
      <c r="X4564" t="str">
        <f t="shared" si="431"/>
        <v>512</v>
      </c>
      <c r="Y4564" t="str">
        <f>IF(Table1[[#This Row],[RFM_Score]]="555","Champion", IF(AND(J4564&gt;=4,V4564&gt;=4),"Loyal", IF(U4564&lt;=2,"At Risk", IF(W4564&gt;=4,"Potential Loyalist","Others"))))</f>
        <v>Others</v>
      </c>
    </row>
    <row r="4565" spans="1:25">
      <c r="A4565" t="s">
        <v>4893</v>
      </c>
      <c r="B4565">
        <v>45</v>
      </c>
      <c r="C4565" t="s">
        <v>24</v>
      </c>
      <c r="D4565" t="s">
        <v>35</v>
      </c>
      <c r="E4565" s="6" t="s">
        <v>16635</v>
      </c>
      <c r="F4565" t="s">
        <v>60</v>
      </c>
      <c r="G4565">
        <v>2</v>
      </c>
      <c r="H4565">
        <v>0</v>
      </c>
      <c r="I4565">
        <v>45</v>
      </c>
      <c r="J4565">
        <v>0</v>
      </c>
      <c r="K4565">
        <v>96.6</v>
      </c>
      <c r="L4565" t="str">
        <f t="shared" si="426"/>
        <v/>
      </c>
      <c r="M4565">
        <v>3</v>
      </c>
      <c r="N4565" t="str">
        <f t="shared" si="427"/>
        <v/>
      </c>
      <c r="O4565">
        <v>10</v>
      </c>
      <c r="P4565" s="11">
        <v>0</v>
      </c>
      <c r="Q4565" s="11">
        <v>0</v>
      </c>
      <c r="R4565" s="12">
        <v>32.199999999999903</v>
      </c>
      <c r="S4565" t="s">
        <v>27</v>
      </c>
      <c r="T4565">
        <v>0</v>
      </c>
      <c r="U4565">
        <f t="shared" si="428"/>
        <v>5</v>
      </c>
      <c r="V4565">
        <f t="shared" si="429"/>
        <v>1</v>
      </c>
      <c r="W4565">
        <f t="shared" si="430"/>
        <v>2</v>
      </c>
      <c r="X4565" t="str">
        <f t="shared" si="431"/>
        <v>512</v>
      </c>
      <c r="Y4565" t="str">
        <f>IF(Table1[[#This Row],[RFM_Score]]="555","Champion", IF(AND(J4565&gt;=4,V4565&gt;=4),"Loyal", IF(U4565&lt;=2,"At Risk", IF(W4565&gt;=4,"Potential Loyalist","Others"))))</f>
        <v>Others</v>
      </c>
    </row>
    <row r="4566" spans="1:25">
      <c r="A4566" t="s">
        <v>164</v>
      </c>
      <c r="B4566">
        <v>28</v>
      </c>
      <c r="C4566" t="s">
        <v>19</v>
      </c>
      <c r="D4566" t="s">
        <v>25</v>
      </c>
      <c r="E4566" s="6" t="s">
        <v>16636</v>
      </c>
      <c r="F4566" t="s">
        <v>21</v>
      </c>
      <c r="G4566">
        <v>8</v>
      </c>
      <c r="H4566">
        <v>2</v>
      </c>
      <c r="I4566">
        <v>54</v>
      </c>
      <c r="J4566">
        <v>2</v>
      </c>
      <c r="K4566">
        <v>96.57</v>
      </c>
      <c r="L4566" t="str">
        <f t="shared" si="426"/>
        <v/>
      </c>
      <c r="M4566">
        <v>3</v>
      </c>
      <c r="N4566" t="str">
        <f t="shared" si="427"/>
        <v/>
      </c>
      <c r="O4566">
        <v>7</v>
      </c>
      <c r="P4566" s="11">
        <v>0.25</v>
      </c>
      <c r="Q4566" s="11">
        <v>3.7037037037037E-2</v>
      </c>
      <c r="R4566" s="12">
        <v>32.19</v>
      </c>
      <c r="S4566" t="s">
        <v>27</v>
      </c>
      <c r="T4566">
        <v>0</v>
      </c>
      <c r="U4566">
        <f t="shared" si="428"/>
        <v>5</v>
      </c>
      <c r="V4566">
        <f t="shared" si="429"/>
        <v>1</v>
      </c>
      <c r="W4566">
        <f t="shared" si="430"/>
        <v>2</v>
      </c>
      <c r="X4566" t="str">
        <f t="shared" si="431"/>
        <v>512</v>
      </c>
      <c r="Y4566" t="str">
        <f>IF(Table1[[#This Row],[RFM_Score]]="555","Champion", IF(AND(J4566&gt;=4,V4566&gt;=4),"Loyal", IF(U4566&lt;=2,"At Risk", IF(W4566&gt;=4,"Potential Loyalist","Others"))))</f>
        <v>Others</v>
      </c>
    </row>
    <row r="4567" spans="1:25">
      <c r="A4567" t="s">
        <v>5827</v>
      </c>
      <c r="B4567">
        <v>18</v>
      </c>
      <c r="C4567" t="s">
        <v>19</v>
      </c>
      <c r="D4567" t="s">
        <v>49</v>
      </c>
      <c r="E4567" s="6" t="s">
        <v>16637</v>
      </c>
      <c r="F4567" t="s">
        <v>26</v>
      </c>
      <c r="G4567">
        <v>3</v>
      </c>
      <c r="H4567">
        <v>1</v>
      </c>
      <c r="I4567">
        <v>59</v>
      </c>
      <c r="J4567">
        <v>3</v>
      </c>
      <c r="K4567">
        <v>96.56</v>
      </c>
      <c r="L4567" t="str">
        <f t="shared" si="426"/>
        <v/>
      </c>
      <c r="M4567">
        <v>3</v>
      </c>
      <c r="N4567" t="str">
        <f t="shared" si="427"/>
        <v/>
      </c>
      <c r="O4567">
        <v>24</v>
      </c>
      <c r="P4567" s="11">
        <v>0.33333333333333298</v>
      </c>
      <c r="Q4567" s="11">
        <v>5.0847457627118599E-2</v>
      </c>
      <c r="R4567" s="12">
        <v>32.186666666666603</v>
      </c>
      <c r="S4567" t="s">
        <v>27</v>
      </c>
      <c r="T4567">
        <v>0</v>
      </c>
      <c r="U4567">
        <f t="shared" si="428"/>
        <v>4</v>
      </c>
      <c r="V4567">
        <f t="shared" si="429"/>
        <v>1</v>
      </c>
      <c r="W4567">
        <f t="shared" si="430"/>
        <v>2</v>
      </c>
      <c r="X4567" t="str">
        <f t="shared" si="431"/>
        <v>412</v>
      </c>
      <c r="Y4567" t="str">
        <f>IF(Table1[[#This Row],[RFM_Score]]="555","Champion", IF(AND(J4567&gt;=4,V4567&gt;=4),"Loyal", IF(U4567&lt;=2,"At Risk", IF(W4567&gt;=4,"Potential Loyalist","Others"))))</f>
        <v>Others</v>
      </c>
    </row>
    <row r="4568" spans="1:25">
      <c r="A4568" t="s">
        <v>9767</v>
      </c>
      <c r="B4568">
        <v>19</v>
      </c>
      <c r="C4568" t="s">
        <v>19</v>
      </c>
      <c r="D4568" t="s">
        <v>49</v>
      </c>
      <c r="E4568" s="6" t="s">
        <v>16638</v>
      </c>
      <c r="F4568" t="s">
        <v>62</v>
      </c>
      <c r="G4568">
        <v>4</v>
      </c>
      <c r="H4568">
        <v>0</v>
      </c>
      <c r="I4568">
        <v>57</v>
      </c>
      <c r="J4568">
        <v>2</v>
      </c>
      <c r="K4568">
        <v>96.38</v>
      </c>
      <c r="L4568" t="str">
        <f t="shared" si="426"/>
        <v/>
      </c>
      <c r="M4568">
        <v>3</v>
      </c>
      <c r="N4568" t="str">
        <f t="shared" si="427"/>
        <v/>
      </c>
      <c r="O4568">
        <v>35</v>
      </c>
      <c r="P4568" s="11">
        <v>0</v>
      </c>
      <c r="Q4568" s="11">
        <v>3.5087719298245598E-2</v>
      </c>
      <c r="R4568" s="12">
        <v>32.126666666666601</v>
      </c>
      <c r="S4568" t="s">
        <v>27</v>
      </c>
      <c r="T4568">
        <v>0</v>
      </c>
      <c r="U4568">
        <f t="shared" si="428"/>
        <v>4</v>
      </c>
      <c r="V4568">
        <f t="shared" si="429"/>
        <v>1</v>
      </c>
      <c r="W4568">
        <f t="shared" si="430"/>
        <v>2</v>
      </c>
      <c r="X4568" t="str">
        <f t="shared" si="431"/>
        <v>412</v>
      </c>
      <c r="Y4568" t="str">
        <f>IF(Table1[[#This Row],[RFM_Score]]="555","Champion", IF(AND(J4568&gt;=4,V4568&gt;=4),"Loyal", IF(U4568&lt;=2,"At Risk", IF(W4568&gt;=4,"Potential Loyalist","Others"))))</f>
        <v>Others</v>
      </c>
    </row>
    <row r="4569" spans="1:25">
      <c r="A4569" t="s">
        <v>11274</v>
      </c>
      <c r="B4569">
        <v>35</v>
      </c>
      <c r="C4569" t="s">
        <v>24</v>
      </c>
      <c r="D4569" t="s">
        <v>49</v>
      </c>
      <c r="E4569" s="6" t="s">
        <v>16639</v>
      </c>
      <c r="F4569" t="s">
        <v>37</v>
      </c>
      <c r="G4569">
        <v>2</v>
      </c>
      <c r="H4569">
        <v>0</v>
      </c>
      <c r="I4569">
        <v>50</v>
      </c>
      <c r="J4569">
        <v>6</v>
      </c>
      <c r="K4569">
        <v>96.33</v>
      </c>
      <c r="L4569" t="str">
        <f t="shared" si="426"/>
        <v/>
      </c>
      <c r="M4569">
        <v>3</v>
      </c>
      <c r="N4569" t="str">
        <f t="shared" si="427"/>
        <v/>
      </c>
      <c r="O4569">
        <v>176</v>
      </c>
      <c r="P4569" s="11">
        <v>0</v>
      </c>
      <c r="Q4569" s="11">
        <v>0.12</v>
      </c>
      <c r="R4569" s="12">
        <v>32.11</v>
      </c>
      <c r="S4569" t="s">
        <v>27</v>
      </c>
      <c r="T4569">
        <v>1</v>
      </c>
      <c r="U4569">
        <f t="shared" si="428"/>
        <v>1</v>
      </c>
      <c r="V4569">
        <f t="shared" si="429"/>
        <v>1</v>
      </c>
      <c r="W4569">
        <f t="shared" si="430"/>
        <v>2</v>
      </c>
      <c r="X4569" t="str">
        <f t="shared" si="431"/>
        <v>112</v>
      </c>
      <c r="Y4569" t="str">
        <f>IF(Table1[[#This Row],[RFM_Score]]="555","Champion", IF(AND(J4569&gt;=4,V4569&gt;=4),"Loyal", IF(U4569&lt;=2,"At Risk", IF(W4569&gt;=4,"Potential Loyalist","Others"))))</f>
        <v>At Risk</v>
      </c>
    </row>
    <row r="4570" spans="1:25">
      <c r="A4570" t="s">
        <v>1309</v>
      </c>
      <c r="B4570">
        <v>21</v>
      </c>
      <c r="C4570" t="s">
        <v>19</v>
      </c>
      <c r="D4570" t="s">
        <v>25</v>
      </c>
      <c r="E4570" s="6" t="s">
        <v>16640</v>
      </c>
      <c r="F4570" t="s">
        <v>62</v>
      </c>
      <c r="G4570">
        <v>3</v>
      </c>
      <c r="H4570">
        <v>0</v>
      </c>
      <c r="I4570">
        <v>51</v>
      </c>
      <c r="J4570">
        <v>3</v>
      </c>
      <c r="K4570">
        <v>96.18</v>
      </c>
      <c r="L4570" t="str">
        <f t="shared" si="426"/>
        <v/>
      </c>
      <c r="M4570">
        <v>3</v>
      </c>
      <c r="N4570" t="str">
        <f t="shared" si="427"/>
        <v/>
      </c>
      <c r="O4570">
        <v>5</v>
      </c>
      <c r="P4570" s="11">
        <v>0</v>
      </c>
      <c r="Q4570" s="11">
        <v>5.8823529411764698E-2</v>
      </c>
      <c r="R4570" s="12">
        <v>32.06</v>
      </c>
      <c r="S4570" t="s">
        <v>27</v>
      </c>
      <c r="T4570">
        <v>0</v>
      </c>
      <c r="U4570">
        <f t="shared" si="428"/>
        <v>5</v>
      </c>
      <c r="V4570">
        <f t="shared" si="429"/>
        <v>1</v>
      </c>
      <c r="W4570">
        <f t="shared" si="430"/>
        <v>2</v>
      </c>
      <c r="X4570" t="str">
        <f t="shared" si="431"/>
        <v>512</v>
      </c>
      <c r="Y4570" t="str">
        <f>IF(Table1[[#This Row],[RFM_Score]]="555","Champion", IF(AND(J4570&gt;=4,V4570&gt;=4),"Loyal", IF(U4570&lt;=2,"At Risk", IF(W4570&gt;=4,"Potential Loyalist","Others"))))</f>
        <v>Others</v>
      </c>
    </row>
    <row r="4571" spans="1:25">
      <c r="A4571" t="s">
        <v>4321</v>
      </c>
      <c r="B4571">
        <v>25</v>
      </c>
      <c r="C4571" t="s">
        <v>24</v>
      </c>
      <c r="D4571" t="s">
        <v>49</v>
      </c>
      <c r="E4571" s="6" t="s">
        <v>16641</v>
      </c>
      <c r="F4571" t="s">
        <v>26</v>
      </c>
      <c r="G4571">
        <v>6</v>
      </c>
      <c r="H4571">
        <v>3</v>
      </c>
      <c r="I4571">
        <v>42</v>
      </c>
      <c r="J4571">
        <v>0</v>
      </c>
      <c r="K4571">
        <v>96.08</v>
      </c>
      <c r="L4571" t="str">
        <f t="shared" si="426"/>
        <v/>
      </c>
      <c r="M4571">
        <v>3</v>
      </c>
      <c r="N4571" t="str">
        <f t="shared" si="427"/>
        <v/>
      </c>
      <c r="O4571">
        <v>70</v>
      </c>
      <c r="P4571" s="11">
        <v>0.5</v>
      </c>
      <c r="Q4571" s="11">
        <v>0</v>
      </c>
      <c r="R4571" s="12">
        <v>32.0266666666666</v>
      </c>
      <c r="S4571" t="s">
        <v>27</v>
      </c>
      <c r="T4571">
        <v>0</v>
      </c>
      <c r="U4571">
        <f t="shared" si="428"/>
        <v>3</v>
      </c>
      <c r="V4571">
        <f t="shared" si="429"/>
        <v>1</v>
      </c>
      <c r="W4571">
        <f t="shared" si="430"/>
        <v>2</v>
      </c>
      <c r="X4571" t="str">
        <f t="shared" si="431"/>
        <v>312</v>
      </c>
      <c r="Y4571" t="str">
        <f>IF(Table1[[#This Row],[RFM_Score]]="555","Champion", IF(AND(J4571&gt;=4,V4571&gt;=4),"Loyal", IF(U4571&lt;=2,"At Risk", IF(W4571&gt;=4,"Potential Loyalist","Others"))))</f>
        <v>Others</v>
      </c>
    </row>
    <row r="4572" spans="1:25">
      <c r="A4572" t="s">
        <v>7072</v>
      </c>
      <c r="B4572">
        <v>49</v>
      </c>
      <c r="C4572" t="s">
        <v>24</v>
      </c>
      <c r="D4572" t="s">
        <v>29</v>
      </c>
      <c r="E4572" s="6" t="s">
        <v>16642</v>
      </c>
      <c r="F4572" t="s">
        <v>60</v>
      </c>
      <c r="G4572">
        <v>1</v>
      </c>
      <c r="H4572">
        <v>0</v>
      </c>
      <c r="I4572">
        <v>52</v>
      </c>
      <c r="J4572">
        <v>3</v>
      </c>
      <c r="K4572">
        <v>96.04</v>
      </c>
      <c r="L4572" t="str">
        <f t="shared" si="426"/>
        <v/>
      </c>
      <c r="M4572">
        <v>3</v>
      </c>
      <c r="N4572" t="str">
        <f t="shared" si="427"/>
        <v/>
      </c>
      <c r="O4572">
        <v>3</v>
      </c>
      <c r="P4572" s="11">
        <v>0</v>
      </c>
      <c r="Q4572" s="11">
        <v>5.7692307692307598E-2</v>
      </c>
      <c r="R4572" s="12">
        <v>32.0133333333333</v>
      </c>
      <c r="S4572" t="s">
        <v>27</v>
      </c>
      <c r="T4572">
        <v>0</v>
      </c>
      <c r="U4572">
        <f t="shared" si="428"/>
        <v>5</v>
      </c>
      <c r="V4572">
        <f t="shared" si="429"/>
        <v>1</v>
      </c>
      <c r="W4572">
        <f t="shared" si="430"/>
        <v>2</v>
      </c>
      <c r="X4572" t="str">
        <f t="shared" si="431"/>
        <v>512</v>
      </c>
      <c r="Y4572" t="str">
        <f>IF(Table1[[#This Row],[RFM_Score]]="555","Champion", IF(AND(J4572&gt;=4,V4572&gt;=4),"Loyal", IF(U4572&lt;=2,"At Risk", IF(W4572&gt;=4,"Potential Loyalist","Others"))))</f>
        <v>Others</v>
      </c>
    </row>
    <row r="4573" spans="1:25">
      <c r="A4573" t="s">
        <v>2293</v>
      </c>
      <c r="B4573">
        <v>45</v>
      </c>
      <c r="C4573" t="s">
        <v>24</v>
      </c>
      <c r="D4573" t="s">
        <v>41</v>
      </c>
      <c r="E4573" s="6" t="s">
        <v>16643</v>
      </c>
      <c r="F4573" t="s">
        <v>37</v>
      </c>
      <c r="G4573">
        <v>3</v>
      </c>
      <c r="H4573">
        <v>1</v>
      </c>
      <c r="I4573">
        <v>49</v>
      </c>
      <c r="J4573">
        <v>1</v>
      </c>
      <c r="K4573">
        <v>95.88</v>
      </c>
      <c r="L4573" t="str">
        <f t="shared" si="426"/>
        <v/>
      </c>
      <c r="M4573">
        <v>3</v>
      </c>
      <c r="N4573" t="str">
        <f t="shared" si="427"/>
        <v/>
      </c>
      <c r="O4573">
        <v>2</v>
      </c>
      <c r="P4573" s="11">
        <v>0.33333333333333298</v>
      </c>
      <c r="Q4573" s="11">
        <v>2.04081632653061E-2</v>
      </c>
      <c r="R4573" s="12">
        <v>31.959999999999901</v>
      </c>
      <c r="S4573" t="s">
        <v>27</v>
      </c>
      <c r="T4573">
        <v>0</v>
      </c>
      <c r="U4573">
        <f t="shared" si="428"/>
        <v>5</v>
      </c>
      <c r="V4573">
        <f t="shared" si="429"/>
        <v>1</v>
      </c>
      <c r="W4573">
        <f t="shared" si="430"/>
        <v>2</v>
      </c>
      <c r="X4573" t="str">
        <f t="shared" si="431"/>
        <v>512</v>
      </c>
      <c r="Y4573" t="str">
        <f>IF(Table1[[#This Row],[RFM_Score]]="555","Champion", IF(AND(J4573&gt;=4,V4573&gt;=4),"Loyal", IF(U4573&lt;=2,"At Risk", IF(W4573&gt;=4,"Potential Loyalist","Others"))))</f>
        <v>Others</v>
      </c>
    </row>
    <row r="4574" spans="1:25">
      <c r="A4574" t="s">
        <v>2550</v>
      </c>
      <c r="B4574">
        <v>31</v>
      </c>
      <c r="C4574" t="s">
        <v>19</v>
      </c>
      <c r="D4574" t="s">
        <v>25</v>
      </c>
      <c r="E4574" s="6" t="s">
        <v>16644</v>
      </c>
      <c r="F4574" t="s">
        <v>21</v>
      </c>
      <c r="G4574">
        <v>5</v>
      </c>
      <c r="H4574">
        <v>3</v>
      </c>
      <c r="I4574">
        <v>57</v>
      </c>
      <c r="J4574">
        <v>3</v>
      </c>
      <c r="K4574">
        <v>95.74</v>
      </c>
      <c r="L4574" t="str">
        <f t="shared" si="426"/>
        <v/>
      </c>
      <c r="M4574">
        <v>3</v>
      </c>
      <c r="N4574" t="str">
        <f t="shared" si="427"/>
        <v/>
      </c>
      <c r="O4574">
        <v>30</v>
      </c>
      <c r="P4574" s="11">
        <v>0.6</v>
      </c>
      <c r="Q4574" s="11">
        <v>5.2631578947368397E-2</v>
      </c>
      <c r="R4574" s="12">
        <v>31.913333333333298</v>
      </c>
      <c r="S4574" t="s">
        <v>27</v>
      </c>
      <c r="T4574">
        <v>0</v>
      </c>
      <c r="U4574">
        <f t="shared" si="428"/>
        <v>4</v>
      </c>
      <c r="V4574">
        <f t="shared" si="429"/>
        <v>1</v>
      </c>
      <c r="W4574">
        <f t="shared" si="430"/>
        <v>2</v>
      </c>
      <c r="X4574" t="str">
        <f t="shared" si="431"/>
        <v>412</v>
      </c>
      <c r="Y4574" t="str">
        <f>IF(Table1[[#This Row],[RFM_Score]]="555","Champion", IF(AND(J4574&gt;=4,V4574&gt;=4),"Loyal", IF(U4574&lt;=2,"At Risk", IF(W4574&gt;=4,"Potential Loyalist","Others"))))</f>
        <v>Others</v>
      </c>
    </row>
    <row r="4575" spans="1:25">
      <c r="A4575" t="s">
        <v>3936</v>
      </c>
      <c r="B4575">
        <v>39</v>
      </c>
      <c r="C4575" t="s">
        <v>24</v>
      </c>
      <c r="D4575" t="s">
        <v>46</v>
      </c>
      <c r="E4575" s="6" t="s">
        <v>16645</v>
      </c>
      <c r="F4575" t="s">
        <v>30</v>
      </c>
      <c r="G4575">
        <v>2</v>
      </c>
      <c r="H4575">
        <v>0</v>
      </c>
      <c r="I4575">
        <v>73</v>
      </c>
      <c r="J4575">
        <v>4</v>
      </c>
      <c r="K4575">
        <v>94.9</v>
      </c>
      <c r="L4575" t="str">
        <f t="shared" si="426"/>
        <v/>
      </c>
      <c r="M4575">
        <v>3</v>
      </c>
      <c r="N4575" t="str">
        <f t="shared" si="427"/>
        <v/>
      </c>
      <c r="O4575">
        <v>4</v>
      </c>
      <c r="P4575" s="11">
        <v>0</v>
      </c>
      <c r="Q4575" s="11">
        <v>5.4794520547945202E-2</v>
      </c>
      <c r="R4575" s="12">
        <v>31.633333333333301</v>
      </c>
      <c r="S4575" t="s">
        <v>27</v>
      </c>
      <c r="T4575">
        <v>0</v>
      </c>
      <c r="U4575">
        <f t="shared" si="428"/>
        <v>5</v>
      </c>
      <c r="V4575">
        <f t="shared" si="429"/>
        <v>1</v>
      </c>
      <c r="W4575">
        <f t="shared" si="430"/>
        <v>2</v>
      </c>
      <c r="X4575" t="str">
        <f t="shared" si="431"/>
        <v>512</v>
      </c>
      <c r="Y4575" t="str">
        <f>IF(Table1[[#This Row],[RFM_Score]]="555","Champion", IF(AND(J4575&gt;=4,V4575&gt;=4),"Loyal", IF(U4575&lt;=2,"At Risk", IF(W4575&gt;=4,"Potential Loyalist","Others"))))</f>
        <v>Others</v>
      </c>
    </row>
    <row r="4576" spans="1:25">
      <c r="A4576" t="s">
        <v>1315</v>
      </c>
      <c r="B4576">
        <v>37</v>
      </c>
      <c r="C4576" t="s">
        <v>24</v>
      </c>
      <c r="D4576" t="s">
        <v>25</v>
      </c>
      <c r="E4576" s="6" t="s">
        <v>16646</v>
      </c>
      <c r="F4576" t="s">
        <v>21</v>
      </c>
      <c r="G4576">
        <v>6</v>
      </c>
      <c r="H4576">
        <v>2</v>
      </c>
      <c r="I4576">
        <v>40</v>
      </c>
      <c r="J4576">
        <v>2</v>
      </c>
      <c r="K4576">
        <v>94.86</v>
      </c>
      <c r="L4576" t="str">
        <f t="shared" si="426"/>
        <v/>
      </c>
      <c r="M4576">
        <v>3</v>
      </c>
      <c r="N4576" t="str">
        <f t="shared" si="427"/>
        <v/>
      </c>
      <c r="O4576">
        <v>33</v>
      </c>
      <c r="P4576" s="11">
        <v>0.33333333333333298</v>
      </c>
      <c r="Q4576" s="11">
        <v>0.05</v>
      </c>
      <c r="R4576" s="12">
        <v>31.62</v>
      </c>
      <c r="S4576" t="s">
        <v>27</v>
      </c>
      <c r="T4576">
        <v>0</v>
      </c>
      <c r="U4576">
        <f t="shared" si="428"/>
        <v>4</v>
      </c>
      <c r="V4576">
        <f t="shared" si="429"/>
        <v>1</v>
      </c>
      <c r="W4576">
        <f t="shared" si="430"/>
        <v>2</v>
      </c>
      <c r="X4576" t="str">
        <f t="shared" si="431"/>
        <v>412</v>
      </c>
      <c r="Y4576" t="str">
        <f>IF(Table1[[#This Row],[RFM_Score]]="555","Champion", IF(AND(J4576&gt;=4,V4576&gt;=4),"Loyal", IF(U4576&lt;=2,"At Risk", IF(W4576&gt;=4,"Potential Loyalist","Others"))))</f>
        <v>Others</v>
      </c>
    </row>
    <row r="4577" spans="1:25">
      <c r="A4577" t="s">
        <v>6787</v>
      </c>
      <c r="B4577">
        <v>45</v>
      </c>
      <c r="C4577" t="s">
        <v>24</v>
      </c>
      <c r="D4577" t="s">
        <v>29</v>
      </c>
      <c r="E4577" s="6" t="s">
        <v>16647</v>
      </c>
      <c r="F4577" t="s">
        <v>37</v>
      </c>
      <c r="G4577">
        <v>5</v>
      </c>
      <c r="H4577">
        <v>3</v>
      </c>
      <c r="I4577">
        <v>49</v>
      </c>
      <c r="J4577">
        <v>1</v>
      </c>
      <c r="K4577">
        <v>94.84</v>
      </c>
      <c r="L4577" t="str">
        <f t="shared" si="426"/>
        <v/>
      </c>
      <c r="M4577">
        <v>3</v>
      </c>
      <c r="N4577" t="str">
        <f t="shared" si="427"/>
        <v/>
      </c>
      <c r="O4577">
        <v>33</v>
      </c>
      <c r="P4577" s="11">
        <v>0.6</v>
      </c>
      <c r="Q4577" s="11">
        <v>2.04081632653061E-2</v>
      </c>
      <c r="R4577" s="12">
        <v>31.613333333333301</v>
      </c>
      <c r="S4577" t="s">
        <v>27</v>
      </c>
      <c r="T4577">
        <v>0</v>
      </c>
      <c r="U4577">
        <f t="shared" si="428"/>
        <v>4</v>
      </c>
      <c r="V4577">
        <f t="shared" si="429"/>
        <v>1</v>
      </c>
      <c r="W4577">
        <f t="shared" si="430"/>
        <v>2</v>
      </c>
      <c r="X4577" t="str">
        <f t="shared" si="431"/>
        <v>412</v>
      </c>
      <c r="Y4577" t="str">
        <f>IF(Table1[[#This Row],[RFM_Score]]="555","Champion", IF(AND(J4577&gt;=4,V4577&gt;=4),"Loyal", IF(U4577&lt;=2,"At Risk", IF(W4577&gt;=4,"Potential Loyalist","Others"))))</f>
        <v>Others</v>
      </c>
    </row>
    <row r="4578" spans="1:25">
      <c r="A4578" t="s">
        <v>9687</v>
      </c>
      <c r="B4578">
        <v>48</v>
      </c>
      <c r="C4578" t="s">
        <v>19</v>
      </c>
      <c r="D4578" t="s">
        <v>41</v>
      </c>
      <c r="E4578" s="6" t="s">
        <v>16648</v>
      </c>
      <c r="F4578" t="s">
        <v>21</v>
      </c>
      <c r="G4578">
        <v>0</v>
      </c>
      <c r="H4578">
        <v>0</v>
      </c>
      <c r="I4578">
        <v>40</v>
      </c>
      <c r="J4578">
        <v>2</v>
      </c>
      <c r="K4578">
        <v>94.57</v>
      </c>
      <c r="L4578" t="str">
        <f t="shared" si="426"/>
        <v/>
      </c>
      <c r="M4578">
        <v>3</v>
      </c>
      <c r="N4578" t="str">
        <f t="shared" si="427"/>
        <v/>
      </c>
      <c r="O4578">
        <v>22</v>
      </c>
      <c r="P4578" s="11">
        <v>0</v>
      </c>
      <c r="Q4578" s="11">
        <v>0.05</v>
      </c>
      <c r="R4578" s="12">
        <v>31.523333333333301</v>
      </c>
      <c r="S4578" t="s">
        <v>27</v>
      </c>
      <c r="T4578">
        <v>1</v>
      </c>
      <c r="U4578">
        <f t="shared" si="428"/>
        <v>4</v>
      </c>
      <c r="V4578">
        <f t="shared" si="429"/>
        <v>1</v>
      </c>
      <c r="W4578">
        <f t="shared" si="430"/>
        <v>2</v>
      </c>
      <c r="X4578" t="str">
        <f t="shared" si="431"/>
        <v>412</v>
      </c>
      <c r="Y4578" t="str">
        <f>IF(Table1[[#This Row],[RFM_Score]]="555","Champion", IF(AND(J4578&gt;=4,V4578&gt;=4),"Loyal", IF(U4578&lt;=2,"At Risk", IF(W4578&gt;=4,"Potential Loyalist","Others"))))</f>
        <v>Others</v>
      </c>
    </row>
    <row r="4579" spans="1:25">
      <c r="A4579" t="s">
        <v>5447</v>
      </c>
      <c r="B4579">
        <v>28</v>
      </c>
      <c r="C4579" t="s">
        <v>19</v>
      </c>
      <c r="D4579" t="s">
        <v>25</v>
      </c>
      <c r="E4579" s="6" t="s">
        <v>16649</v>
      </c>
      <c r="F4579" t="s">
        <v>30</v>
      </c>
      <c r="G4579">
        <v>3</v>
      </c>
      <c r="H4579">
        <v>2</v>
      </c>
      <c r="I4579">
        <v>48</v>
      </c>
      <c r="J4579">
        <v>3</v>
      </c>
      <c r="K4579">
        <v>94.54</v>
      </c>
      <c r="L4579" t="str">
        <f t="shared" si="426"/>
        <v/>
      </c>
      <c r="M4579">
        <v>3</v>
      </c>
      <c r="N4579" t="str">
        <f t="shared" si="427"/>
        <v/>
      </c>
      <c r="O4579">
        <v>8</v>
      </c>
      <c r="P4579" s="11">
        <v>0.66666666666666596</v>
      </c>
      <c r="Q4579" s="11">
        <v>6.25E-2</v>
      </c>
      <c r="R4579" s="12">
        <v>31.5133333333333</v>
      </c>
      <c r="S4579" t="s">
        <v>27</v>
      </c>
      <c r="T4579">
        <v>0</v>
      </c>
      <c r="U4579">
        <f t="shared" si="428"/>
        <v>5</v>
      </c>
      <c r="V4579">
        <f t="shared" si="429"/>
        <v>1</v>
      </c>
      <c r="W4579">
        <f t="shared" si="430"/>
        <v>2</v>
      </c>
      <c r="X4579" t="str">
        <f t="shared" si="431"/>
        <v>512</v>
      </c>
      <c r="Y4579" t="str">
        <f>IF(Table1[[#This Row],[RFM_Score]]="555","Champion", IF(AND(J4579&gt;=4,V4579&gt;=4),"Loyal", IF(U4579&lt;=2,"At Risk", IF(W4579&gt;=4,"Potential Loyalist","Others"))))</f>
        <v>Others</v>
      </c>
    </row>
    <row r="4580" spans="1:25">
      <c r="A4580" t="s">
        <v>545</v>
      </c>
      <c r="B4580">
        <v>35</v>
      </c>
      <c r="C4580" t="s">
        <v>19</v>
      </c>
      <c r="D4580" t="s">
        <v>25</v>
      </c>
      <c r="E4580" s="6" t="s">
        <v>16650</v>
      </c>
      <c r="F4580" t="s">
        <v>30</v>
      </c>
      <c r="G4580">
        <v>3</v>
      </c>
      <c r="H4580">
        <v>2</v>
      </c>
      <c r="I4580">
        <v>44</v>
      </c>
      <c r="J4580">
        <v>1</v>
      </c>
      <c r="K4580">
        <v>94.5</v>
      </c>
      <c r="L4580" t="str">
        <f t="shared" si="426"/>
        <v/>
      </c>
      <c r="M4580">
        <v>3</v>
      </c>
      <c r="N4580" t="str">
        <f t="shared" si="427"/>
        <v/>
      </c>
      <c r="O4580">
        <v>101</v>
      </c>
      <c r="P4580" s="11">
        <v>0.66666666666666596</v>
      </c>
      <c r="Q4580" s="11">
        <v>2.27272727272727E-2</v>
      </c>
      <c r="R4580" s="12">
        <v>31.5</v>
      </c>
      <c r="S4580" t="s">
        <v>27</v>
      </c>
      <c r="T4580">
        <v>1</v>
      </c>
      <c r="U4580">
        <f t="shared" si="428"/>
        <v>1</v>
      </c>
      <c r="V4580">
        <f t="shared" si="429"/>
        <v>1</v>
      </c>
      <c r="W4580">
        <f t="shared" si="430"/>
        <v>2</v>
      </c>
      <c r="X4580" t="str">
        <f t="shared" si="431"/>
        <v>112</v>
      </c>
      <c r="Y4580" t="str">
        <f>IF(Table1[[#This Row],[RFM_Score]]="555","Champion", IF(AND(J4580&gt;=4,V4580&gt;=4),"Loyal", IF(U4580&lt;=2,"At Risk", IF(W4580&gt;=4,"Potential Loyalist","Others"))))</f>
        <v>At Risk</v>
      </c>
    </row>
    <row r="4581" spans="1:25">
      <c r="A4581" t="s">
        <v>3906</v>
      </c>
      <c r="B4581">
        <v>46</v>
      </c>
      <c r="C4581" t="s">
        <v>19</v>
      </c>
      <c r="D4581" t="s">
        <v>35</v>
      </c>
      <c r="E4581" s="6" t="s">
        <v>16651</v>
      </c>
      <c r="F4581" t="s">
        <v>30</v>
      </c>
      <c r="G4581">
        <v>4</v>
      </c>
      <c r="H4581">
        <v>0</v>
      </c>
      <c r="I4581">
        <v>48</v>
      </c>
      <c r="J4581">
        <v>2</v>
      </c>
      <c r="K4581">
        <v>94.43</v>
      </c>
      <c r="L4581" t="str">
        <f t="shared" si="426"/>
        <v/>
      </c>
      <c r="M4581">
        <v>3</v>
      </c>
      <c r="N4581" t="str">
        <f t="shared" si="427"/>
        <v/>
      </c>
      <c r="O4581">
        <v>5</v>
      </c>
      <c r="P4581" s="11">
        <v>0</v>
      </c>
      <c r="Q4581" s="11">
        <v>4.1666666666666602E-2</v>
      </c>
      <c r="R4581" s="12">
        <v>31.476666666666599</v>
      </c>
      <c r="S4581" t="s">
        <v>27</v>
      </c>
      <c r="T4581">
        <v>0</v>
      </c>
      <c r="U4581">
        <f t="shared" si="428"/>
        <v>5</v>
      </c>
      <c r="V4581">
        <f t="shared" si="429"/>
        <v>1</v>
      </c>
      <c r="W4581">
        <f t="shared" si="430"/>
        <v>2</v>
      </c>
      <c r="X4581" t="str">
        <f t="shared" si="431"/>
        <v>512</v>
      </c>
      <c r="Y4581" t="str">
        <f>IF(Table1[[#This Row],[RFM_Score]]="555","Champion", IF(AND(J4581&gt;=4,V4581&gt;=4),"Loyal", IF(U4581&lt;=2,"At Risk", IF(W4581&gt;=4,"Potential Loyalist","Others"))))</f>
        <v>Others</v>
      </c>
    </row>
    <row r="4582" spans="1:25">
      <c r="A4582" t="s">
        <v>11955</v>
      </c>
      <c r="B4582">
        <v>41</v>
      </c>
      <c r="C4582" t="s">
        <v>19</v>
      </c>
      <c r="D4582" t="s">
        <v>25</v>
      </c>
      <c r="E4582" s="6" t="s">
        <v>16652</v>
      </c>
      <c r="F4582" t="s">
        <v>62</v>
      </c>
      <c r="G4582">
        <v>1</v>
      </c>
      <c r="H4582">
        <v>0</v>
      </c>
      <c r="I4582">
        <v>56</v>
      </c>
      <c r="J4582">
        <v>1</v>
      </c>
      <c r="K4582">
        <v>94.4</v>
      </c>
      <c r="L4582" t="str">
        <f t="shared" si="426"/>
        <v/>
      </c>
      <c r="M4582">
        <v>3</v>
      </c>
      <c r="N4582" t="str">
        <f t="shared" si="427"/>
        <v/>
      </c>
      <c r="O4582">
        <v>15</v>
      </c>
      <c r="P4582" s="11">
        <v>0</v>
      </c>
      <c r="Q4582" s="11">
        <v>1.7857142857142801E-2</v>
      </c>
      <c r="R4582" s="12">
        <v>31.466666666666601</v>
      </c>
      <c r="S4582" t="s">
        <v>27</v>
      </c>
      <c r="T4582">
        <v>0</v>
      </c>
      <c r="U4582">
        <f t="shared" si="428"/>
        <v>5</v>
      </c>
      <c r="V4582">
        <f t="shared" si="429"/>
        <v>1</v>
      </c>
      <c r="W4582">
        <f t="shared" si="430"/>
        <v>2</v>
      </c>
      <c r="X4582" t="str">
        <f t="shared" si="431"/>
        <v>512</v>
      </c>
      <c r="Y4582" t="str">
        <f>IF(Table1[[#This Row],[RFM_Score]]="555","Champion", IF(AND(J4582&gt;=4,V4582&gt;=4),"Loyal", IF(U4582&lt;=2,"At Risk", IF(W4582&gt;=4,"Potential Loyalist","Others"))))</f>
        <v>Others</v>
      </c>
    </row>
    <row r="4583" spans="1:25">
      <c r="A4583" t="s">
        <v>11795</v>
      </c>
      <c r="B4583">
        <v>39</v>
      </c>
      <c r="C4583" t="s">
        <v>19</v>
      </c>
      <c r="D4583" t="s">
        <v>20</v>
      </c>
      <c r="E4583" s="6" t="s">
        <v>16653</v>
      </c>
      <c r="F4583" t="s">
        <v>62</v>
      </c>
      <c r="G4583">
        <v>2</v>
      </c>
      <c r="H4583">
        <v>0</v>
      </c>
      <c r="I4583">
        <v>52</v>
      </c>
      <c r="J4583">
        <v>2</v>
      </c>
      <c r="K4583">
        <v>94.29</v>
      </c>
      <c r="L4583" t="str">
        <f t="shared" si="426"/>
        <v/>
      </c>
      <c r="M4583">
        <v>3</v>
      </c>
      <c r="N4583" t="str">
        <f t="shared" si="427"/>
        <v/>
      </c>
      <c r="O4583">
        <v>15</v>
      </c>
      <c r="P4583" s="11">
        <v>0</v>
      </c>
      <c r="Q4583" s="11">
        <v>3.8461538461538401E-2</v>
      </c>
      <c r="R4583" s="12">
        <v>31.43</v>
      </c>
      <c r="S4583" t="s">
        <v>27</v>
      </c>
      <c r="T4583">
        <v>1</v>
      </c>
      <c r="U4583">
        <f t="shared" si="428"/>
        <v>5</v>
      </c>
      <c r="V4583">
        <f t="shared" si="429"/>
        <v>1</v>
      </c>
      <c r="W4583">
        <f t="shared" si="430"/>
        <v>2</v>
      </c>
      <c r="X4583" t="str">
        <f t="shared" si="431"/>
        <v>512</v>
      </c>
      <c r="Y4583" t="str">
        <f>IF(Table1[[#This Row],[RFM_Score]]="555","Champion", IF(AND(J4583&gt;=4,V4583&gt;=4),"Loyal", IF(U4583&lt;=2,"At Risk", IF(W4583&gt;=4,"Potential Loyalist","Others"))))</f>
        <v>Others</v>
      </c>
    </row>
    <row r="4584" spans="1:25">
      <c r="A4584" t="s">
        <v>4536</v>
      </c>
      <c r="B4584">
        <v>20</v>
      </c>
      <c r="C4584" t="s">
        <v>24</v>
      </c>
      <c r="D4584" t="s">
        <v>46</v>
      </c>
      <c r="E4584" s="6" t="s">
        <v>16654</v>
      </c>
      <c r="F4584" t="s">
        <v>21</v>
      </c>
      <c r="G4584">
        <v>3</v>
      </c>
      <c r="H4584">
        <v>1</v>
      </c>
      <c r="I4584">
        <v>44</v>
      </c>
      <c r="J4584">
        <v>1</v>
      </c>
      <c r="K4584">
        <v>94.15</v>
      </c>
      <c r="L4584" t="str">
        <f t="shared" si="426"/>
        <v/>
      </c>
      <c r="M4584">
        <v>3</v>
      </c>
      <c r="N4584" t="str">
        <f t="shared" si="427"/>
        <v/>
      </c>
      <c r="O4584">
        <v>22</v>
      </c>
      <c r="P4584" s="11">
        <v>0.33333333333333298</v>
      </c>
      <c r="Q4584" s="11">
        <v>2.27272727272727E-2</v>
      </c>
      <c r="R4584" s="12">
        <v>31.383333333333301</v>
      </c>
      <c r="S4584" t="s">
        <v>27</v>
      </c>
      <c r="T4584">
        <v>0</v>
      </c>
      <c r="U4584">
        <f t="shared" si="428"/>
        <v>4</v>
      </c>
      <c r="V4584">
        <f t="shared" si="429"/>
        <v>1</v>
      </c>
      <c r="W4584">
        <f t="shared" si="430"/>
        <v>2</v>
      </c>
      <c r="X4584" t="str">
        <f t="shared" si="431"/>
        <v>412</v>
      </c>
      <c r="Y4584" t="str">
        <f>IF(Table1[[#This Row],[RFM_Score]]="555","Champion", IF(AND(J4584&gt;=4,V4584&gt;=4),"Loyal", IF(U4584&lt;=2,"At Risk", IF(W4584&gt;=4,"Potential Loyalist","Others"))))</f>
        <v>Others</v>
      </c>
    </row>
    <row r="4585" spans="1:25">
      <c r="A4585" t="s">
        <v>6582</v>
      </c>
      <c r="B4585">
        <v>30</v>
      </c>
      <c r="C4585" t="s">
        <v>24</v>
      </c>
      <c r="D4585" t="s">
        <v>25</v>
      </c>
      <c r="E4585" s="6" t="s">
        <v>16655</v>
      </c>
      <c r="F4585" t="s">
        <v>30</v>
      </c>
      <c r="G4585">
        <v>1</v>
      </c>
      <c r="H4585">
        <v>0</v>
      </c>
      <c r="I4585">
        <v>48</v>
      </c>
      <c r="J4585">
        <v>1</v>
      </c>
      <c r="K4585">
        <v>94.06</v>
      </c>
      <c r="L4585" t="str">
        <f t="shared" si="426"/>
        <v/>
      </c>
      <c r="M4585">
        <v>3</v>
      </c>
      <c r="N4585" t="str">
        <f t="shared" si="427"/>
        <v/>
      </c>
      <c r="O4585">
        <v>1</v>
      </c>
      <c r="P4585" s="11">
        <v>0</v>
      </c>
      <c r="Q4585" s="11">
        <v>2.0833333333333301E-2</v>
      </c>
      <c r="R4585" s="12">
        <v>31.3533333333333</v>
      </c>
      <c r="S4585" t="s">
        <v>27</v>
      </c>
      <c r="T4585">
        <v>0</v>
      </c>
      <c r="U4585">
        <f t="shared" si="428"/>
        <v>5</v>
      </c>
      <c r="V4585">
        <f t="shared" si="429"/>
        <v>1</v>
      </c>
      <c r="W4585">
        <f t="shared" si="430"/>
        <v>2</v>
      </c>
      <c r="X4585" t="str">
        <f t="shared" si="431"/>
        <v>512</v>
      </c>
      <c r="Y4585" t="str">
        <f>IF(Table1[[#This Row],[RFM_Score]]="555","Champion", IF(AND(J4585&gt;=4,V4585&gt;=4),"Loyal", IF(U4585&lt;=2,"At Risk", IF(W4585&gt;=4,"Potential Loyalist","Others"))))</f>
        <v>Others</v>
      </c>
    </row>
    <row r="4586" spans="1:25">
      <c r="A4586" t="s">
        <v>7909</v>
      </c>
      <c r="B4586">
        <v>69</v>
      </c>
      <c r="C4586" t="s">
        <v>24</v>
      </c>
      <c r="D4586" t="s">
        <v>35</v>
      </c>
      <c r="E4586" s="6" t="s">
        <v>16656</v>
      </c>
      <c r="F4586" t="s">
        <v>30</v>
      </c>
      <c r="G4586">
        <v>7</v>
      </c>
      <c r="H4586">
        <v>2</v>
      </c>
      <c r="I4586">
        <v>44</v>
      </c>
      <c r="J4586">
        <v>1</v>
      </c>
      <c r="K4586">
        <v>94.01</v>
      </c>
      <c r="L4586" t="str">
        <f t="shared" si="426"/>
        <v/>
      </c>
      <c r="M4586">
        <v>3</v>
      </c>
      <c r="N4586" t="str">
        <f t="shared" si="427"/>
        <v/>
      </c>
      <c r="O4586">
        <v>5</v>
      </c>
      <c r="P4586" s="11">
        <v>0.28571428571428498</v>
      </c>
      <c r="Q4586" s="11">
        <v>2.27272727272727E-2</v>
      </c>
      <c r="R4586" s="12">
        <v>31.336666666666599</v>
      </c>
      <c r="S4586" t="s">
        <v>27</v>
      </c>
      <c r="T4586">
        <v>0</v>
      </c>
      <c r="U4586">
        <f t="shared" si="428"/>
        <v>5</v>
      </c>
      <c r="V4586">
        <f t="shared" si="429"/>
        <v>1</v>
      </c>
      <c r="W4586">
        <f t="shared" si="430"/>
        <v>2</v>
      </c>
      <c r="X4586" t="str">
        <f t="shared" si="431"/>
        <v>512</v>
      </c>
      <c r="Y4586" t="str">
        <f>IF(Table1[[#This Row],[RFM_Score]]="555","Champion", IF(AND(J4586&gt;=4,V4586&gt;=4),"Loyal", IF(U4586&lt;=2,"At Risk", IF(W4586&gt;=4,"Potential Loyalist","Others"))))</f>
        <v>Others</v>
      </c>
    </row>
    <row r="4587" spans="1:25">
      <c r="A4587" t="s">
        <v>4048</v>
      </c>
      <c r="B4587">
        <v>18</v>
      </c>
      <c r="C4587" t="s">
        <v>19</v>
      </c>
      <c r="D4587" t="s">
        <v>25</v>
      </c>
      <c r="E4587" s="6" t="s">
        <v>16657</v>
      </c>
      <c r="F4587" t="s">
        <v>21</v>
      </c>
      <c r="G4587">
        <v>3</v>
      </c>
      <c r="H4587">
        <v>0</v>
      </c>
      <c r="I4587">
        <v>67</v>
      </c>
      <c r="J4587">
        <v>1</v>
      </c>
      <c r="K4587">
        <v>93.92</v>
      </c>
      <c r="L4587" t="str">
        <f t="shared" si="426"/>
        <v/>
      </c>
      <c r="M4587">
        <v>3</v>
      </c>
      <c r="N4587" t="str">
        <f t="shared" si="427"/>
        <v/>
      </c>
      <c r="O4587">
        <v>89</v>
      </c>
      <c r="P4587" s="11">
        <v>0</v>
      </c>
      <c r="Q4587" s="11">
        <v>1.4925373134328301E-2</v>
      </c>
      <c r="R4587" s="12">
        <v>31.306666666666601</v>
      </c>
      <c r="S4587" t="s">
        <v>27</v>
      </c>
      <c r="T4587">
        <v>0</v>
      </c>
      <c r="U4587">
        <f t="shared" si="428"/>
        <v>2</v>
      </c>
      <c r="V4587">
        <f t="shared" si="429"/>
        <v>1</v>
      </c>
      <c r="W4587">
        <f t="shared" si="430"/>
        <v>2</v>
      </c>
      <c r="X4587" t="str">
        <f t="shared" si="431"/>
        <v>212</v>
      </c>
      <c r="Y4587" t="str">
        <f>IF(Table1[[#This Row],[RFM_Score]]="555","Champion", IF(AND(J4587&gt;=4,V4587&gt;=4),"Loyal", IF(U4587&lt;=2,"At Risk", IF(W4587&gt;=4,"Potential Loyalist","Others"))))</f>
        <v>At Risk</v>
      </c>
    </row>
    <row r="4588" spans="1:25">
      <c r="A4588" t="s">
        <v>9499</v>
      </c>
      <c r="B4588">
        <v>33</v>
      </c>
      <c r="C4588" t="s">
        <v>24</v>
      </c>
      <c r="D4588" t="s">
        <v>25</v>
      </c>
      <c r="E4588" s="6" t="s">
        <v>16658</v>
      </c>
      <c r="F4588" t="s">
        <v>62</v>
      </c>
      <c r="G4588">
        <v>4</v>
      </c>
      <c r="H4588">
        <v>3</v>
      </c>
      <c r="I4588">
        <v>45</v>
      </c>
      <c r="J4588">
        <v>0</v>
      </c>
      <c r="K4588">
        <v>93.45</v>
      </c>
      <c r="L4588" t="str">
        <f t="shared" si="426"/>
        <v/>
      </c>
      <c r="M4588">
        <v>3</v>
      </c>
      <c r="N4588" t="str">
        <f t="shared" si="427"/>
        <v/>
      </c>
      <c r="O4588">
        <v>60</v>
      </c>
      <c r="P4588" s="11">
        <v>0.75</v>
      </c>
      <c r="Q4588" s="11">
        <v>0</v>
      </c>
      <c r="R4588" s="12">
        <v>31.15</v>
      </c>
      <c r="S4588" t="s">
        <v>27</v>
      </c>
      <c r="T4588">
        <v>0</v>
      </c>
      <c r="U4588">
        <f t="shared" si="428"/>
        <v>3</v>
      </c>
      <c r="V4588">
        <f t="shared" si="429"/>
        <v>1</v>
      </c>
      <c r="W4588">
        <f t="shared" si="430"/>
        <v>2</v>
      </c>
      <c r="X4588" t="str">
        <f t="shared" si="431"/>
        <v>312</v>
      </c>
      <c r="Y4588" t="str">
        <f>IF(Table1[[#This Row],[RFM_Score]]="555","Champion", IF(AND(J4588&gt;=4,V4588&gt;=4),"Loyal", IF(U4588&lt;=2,"At Risk", IF(W4588&gt;=4,"Potential Loyalist","Others"))))</f>
        <v>Others</v>
      </c>
    </row>
    <row r="4589" spans="1:25">
      <c r="A4589" t="s">
        <v>1859</v>
      </c>
      <c r="B4589">
        <v>32</v>
      </c>
      <c r="C4589" t="s">
        <v>24</v>
      </c>
      <c r="D4589" t="s">
        <v>25</v>
      </c>
      <c r="E4589" s="6" t="s">
        <v>16659</v>
      </c>
      <c r="F4589" t="s">
        <v>60</v>
      </c>
      <c r="G4589">
        <v>4</v>
      </c>
      <c r="H4589">
        <v>3</v>
      </c>
      <c r="I4589">
        <v>53</v>
      </c>
      <c r="J4589">
        <v>4</v>
      </c>
      <c r="K4589">
        <v>93.23</v>
      </c>
      <c r="L4589" t="str">
        <f t="shared" si="426"/>
        <v/>
      </c>
      <c r="M4589">
        <v>3</v>
      </c>
      <c r="N4589" t="str">
        <f t="shared" si="427"/>
        <v/>
      </c>
      <c r="O4589">
        <v>17</v>
      </c>
      <c r="P4589" s="11">
        <v>0.75</v>
      </c>
      <c r="Q4589" s="11">
        <v>7.5471698113207503E-2</v>
      </c>
      <c r="R4589" s="12">
        <v>31.0766666666666</v>
      </c>
      <c r="S4589" t="s">
        <v>27</v>
      </c>
      <c r="T4589">
        <v>0</v>
      </c>
      <c r="U4589">
        <f t="shared" si="428"/>
        <v>5</v>
      </c>
      <c r="V4589">
        <f t="shared" si="429"/>
        <v>1</v>
      </c>
      <c r="W4589">
        <f t="shared" si="430"/>
        <v>2</v>
      </c>
      <c r="X4589" t="str">
        <f t="shared" si="431"/>
        <v>512</v>
      </c>
      <c r="Y4589" t="str">
        <f>IF(Table1[[#This Row],[RFM_Score]]="555","Champion", IF(AND(J4589&gt;=4,V4589&gt;=4),"Loyal", IF(U4589&lt;=2,"At Risk", IF(W4589&gt;=4,"Potential Loyalist","Others"))))</f>
        <v>Others</v>
      </c>
    </row>
    <row r="4590" spans="1:25">
      <c r="A4590" t="s">
        <v>5672</v>
      </c>
      <c r="B4590">
        <v>43</v>
      </c>
      <c r="C4590" t="s">
        <v>24</v>
      </c>
      <c r="D4590" t="s">
        <v>20</v>
      </c>
      <c r="E4590" s="6" t="s">
        <v>16660</v>
      </c>
      <c r="F4590" t="s">
        <v>26</v>
      </c>
      <c r="G4590">
        <v>5</v>
      </c>
      <c r="H4590">
        <v>3</v>
      </c>
      <c r="I4590">
        <v>50</v>
      </c>
      <c r="J4590">
        <v>3</v>
      </c>
      <c r="K4590">
        <v>92.84</v>
      </c>
      <c r="L4590" t="str">
        <f t="shared" si="426"/>
        <v/>
      </c>
      <c r="M4590">
        <v>3</v>
      </c>
      <c r="N4590" t="str">
        <f t="shared" si="427"/>
        <v/>
      </c>
      <c r="O4590">
        <v>6</v>
      </c>
      <c r="P4590" s="11">
        <v>0.6</v>
      </c>
      <c r="Q4590" s="11">
        <v>0.06</v>
      </c>
      <c r="R4590" s="12">
        <v>30.946666666666601</v>
      </c>
      <c r="S4590" t="s">
        <v>27</v>
      </c>
      <c r="T4590">
        <v>0</v>
      </c>
      <c r="U4590">
        <f t="shared" si="428"/>
        <v>5</v>
      </c>
      <c r="V4590">
        <f t="shared" si="429"/>
        <v>1</v>
      </c>
      <c r="W4590">
        <f t="shared" si="430"/>
        <v>2</v>
      </c>
      <c r="X4590" t="str">
        <f t="shared" si="431"/>
        <v>512</v>
      </c>
      <c r="Y4590" t="str">
        <f>IF(Table1[[#This Row],[RFM_Score]]="555","Champion", IF(AND(J4590&gt;=4,V4590&gt;=4),"Loyal", IF(U4590&lt;=2,"At Risk", IF(W4590&gt;=4,"Potential Loyalist","Others"))))</f>
        <v>Others</v>
      </c>
    </row>
    <row r="4591" spans="1:25">
      <c r="A4591" t="s">
        <v>10120</v>
      </c>
      <c r="B4591">
        <v>53</v>
      </c>
      <c r="C4591" t="s">
        <v>24</v>
      </c>
      <c r="D4591" t="s">
        <v>49</v>
      </c>
      <c r="E4591" s="6" t="s">
        <v>16661</v>
      </c>
      <c r="F4591" t="s">
        <v>60</v>
      </c>
      <c r="G4591">
        <v>2</v>
      </c>
      <c r="H4591">
        <v>0</v>
      </c>
      <c r="I4591">
        <v>48</v>
      </c>
      <c r="J4591">
        <v>4</v>
      </c>
      <c r="K4591">
        <v>92.5</v>
      </c>
      <c r="L4591" t="str">
        <f t="shared" si="426"/>
        <v/>
      </c>
      <c r="M4591">
        <v>3</v>
      </c>
      <c r="N4591" t="str">
        <f t="shared" si="427"/>
        <v/>
      </c>
      <c r="O4591">
        <v>1</v>
      </c>
      <c r="P4591" s="11">
        <v>0</v>
      </c>
      <c r="Q4591" s="11">
        <v>8.3333333333333301E-2</v>
      </c>
      <c r="R4591" s="12">
        <v>30.8333333333333</v>
      </c>
      <c r="S4591" t="s">
        <v>27</v>
      </c>
      <c r="T4591">
        <v>0</v>
      </c>
      <c r="U4591">
        <f t="shared" si="428"/>
        <v>5</v>
      </c>
      <c r="V4591">
        <f t="shared" si="429"/>
        <v>1</v>
      </c>
      <c r="W4591">
        <f t="shared" si="430"/>
        <v>2</v>
      </c>
      <c r="X4591" t="str">
        <f t="shared" si="431"/>
        <v>512</v>
      </c>
      <c r="Y4591" t="str">
        <f>IF(Table1[[#This Row],[RFM_Score]]="555","Champion", IF(AND(J4591&gt;=4,V4591&gt;=4),"Loyal", IF(U4591&lt;=2,"At Risk", IF(W4591&gt;=4,"Potential Loyalist","Others"))))</f>
        <v>Others</v>
      </c>
    </row>
    <row r="4592" spans="1:25">
      <c r="A4592" t="s">
        <v>2134</v>
      </c>
      <c r="B4592">
        <v>22</v>
      </c>
      <c r="C4592" t="s">
        <v>24</v>
      </c>
      <c r="D4592" t="s">
        <v>25</v>
      </c>
      <c r="E4592" s="6" t="s">
        <v>16662</v>
      </c>
      <c r="F4592" t="s">
        <v>60</v>
      </c>
      <c r="G4592">
        <v>2</v>
      </c>
      <c r="H4592">
        <v>2</v>
      </c>
      <c r="I4592">
        <v>57</v>
      </c>
      <c r="J4592">
        <v>5</v>
      </c>
      <c r="K4592">
        <v>92.29</v>
      </c>
      <c r="L4592" t="str">
        <f t="shared" si="426"/>
        <v/>
      </c>
      <c r="M4592">
        <v>3</v>
      </c>
      <c r="N4592" t="str">
        <f t="shared" si="427"/>
        <v/>
      </c>
      <c r="O4592">
        <v>13</v>
      </c>
      <c r="P4592" s="11">
        <v>1</v>
      </c>
      <c r="Q4592" s="11">
        <v>8.7719298245614002E-2</v>
      </c>
      <c r="R4592" s="12">
        <v>30.7633333333333</v>
      </c>
      <c r="S4592" t="s">
        <v>27</v>
      </c>
      <c r="T4592">
        <v>0</v>
      </c>
      <c r="U4592">
        <f t="shared" si="428"/>
        <v>5</v>
      </c>
      <c r="V4592">
        <f t="shared" si="429"/>
        <v>1</v>
      </c>
      <c r="W4592">
        <f t="shared" si="430"/>
        <v>2</v>
      </c>
      <c r="X4592" t="str">
        <f t="shared" si="431"/>
        <v>512</v>
      </c>
      <c r="Y4592" t="str">
        <f>IF(Table1[[#This Row],[RFM_Score]]="555","Champion", IF(AND(J4592&gt;=4,V4592&gt;=4),"Loyal", IF(U4592&lt;=2,"At Risk", IF(W4592&gt;=4,"Potential Loyalist","Others"))))</f>
        <v>Others</v>
      </c>
    </row>
    <row r="4593" spans="1:25">
      <c r="A4593" t="s">
        <v>9671</v>
      </c>
      <c r="B4593">
        <v>34</v>
      </c>
      <c r="C4593" t="s">
        <v>24</v>
      </c>
      <c r="D4593" t="s">
        <v>35</v>
      </c>
      <c r="E4593" s="6" t="s">
        <v>16663</v>
      </c>
      <c r="F4593" t="s">
        <v>30</v>
      </c>
      <c r="G4593">
        <v>6</v>
      </c>
      <c r="H4593">
        <v>1</v>
      </c>
      <c r="I4593">
        <v>69</v>
      </c>
      <c r="J4593">
        <v>4</v>
      </c>
      <c r="K4593">
        <v>92.18</v>
      </c>
      <c r="L4593" t="str">
        <f t="shared" si="426"/>
        <v/>
      </c>
      <c r="M4593">
        <v>3</v>
      </c>
      <c r="N4593" t="str">
        <f t="shared" si="427"/>
        <v/>
      </c>
      <c r="O4593">
        <v>2</v>
      </c>
      <c r="P4593" s="11">
        <v>0.16666666666666599</v>
      </c>
      <c r="Q4593" s="11">
        <v>5.7971014492753603E-2</v>
      </c>
      <c r="R4593" s="12">
        <v>30.726666666666599</v>
      </c>
      <c r="S4593" t="s">
        <v>27</v>
      </c>
      <c r="T4593">
        <v>0</v>
      </c>
      <c r="U4593">
        <f t="shared" si="428"/>
        <v>5</v>
      </c>
      <c r="V4593">
        <f t="shared" si="429"/>
        <v>1</v>
      </c>
      <c r="W4593">
        <f t="shared" si="430"/>
        <v>2</v>
      </c>
      <c r="X4593" t="str">
        <f t="shared" si="431"/>
        <v>512</v>
      </c>
      <c r="Y4593" t="str">
        <f>IF(Table1[[#This Row],[RFM_Score]]="555","Champion", IF(AND(J4593&gt;=4,V4593&gt;=4),"Loyal", IF(U4593&lt;=2,"At Risk", IF(W4593&gt;=4,"Potential Loyalist","Others"))))</f>
        <v>Others</v>
      </c>
    </row>
    <row r="4594" spans="1:25">
      <c r="A4594" t="s">
        <v>9308</v>
      </c>
      <c r="B4594">
        <v>50</v>
      </c>
      <c r="C4594" t="s">
        <v>24</v>
      </c>
      <c r="D4594" t="s">
        <v>49</v>
      </c>
      <c r="E4594" s="6" t="s">
        <v>16664</v>
      </c>
      <c r="F4594" t="s">
        <v>26</v>
      </c>
      <c r="G4594">
        <v>5</v>
      </c>
      <c r="H4594">
        <v>1</v>
      </c>
      <c r="I4594">
        <v>49</v>
      </c>
      <c r="J4594">
        <v>1</v>
      </c>
      <c r="K4594">
        <v>92.08</v>
      </c>
      <c r="L4594" t="str">
        <f t="shared" si="426"/>
        <v/>
      </c>
      <c r="M4594">
        <v>3</v>
      </c>
      <c r="N4594" t="str">
        <f t="shared" si="427"/>
        <v/>
      </c>
      <c r="O4594">
        <v>8</v>
      </c>
      <c r="P4594" s="11">
        <v>0.2</v>
      </c>
      <c r="Q4594" s="11">
        <v>2.04081632653061E-2</v>
      </c>
      <c r="R4594" s="12">
        <v>30.6933333333333</v>
      </c>
      <c r="S4594" t="s">
        <v>27</v>
      </c>
      <c r="T4594">
        <v>0</v>
      </c>
      <c r="U4594">
        <f t="shared" si="428"/>
        <v>5</v>
      </c>
      <c r="V4594">
        <f t="shared" si="429"/>
        <v>1</v>
      </c>
      <c r="W4594">
        <f t="shared" si="430"/>
        <v>2</v>
      </c>
      <c r="X4594" t="str">
        <f t="shared" si="431"/>
        <v>512</v>
      </c>
      <c r="Y4594" t="str">
        <f>IF(Table1[[#This Row],[RFM_Score]]="555","Champion", IF(AND(J4594&gt;=4,V4594&gt;=4),"Loyal", IF(U4594&lt;=2,"At Risk", IF(W4594&gt;=4,"Potential Loyalist","Others"))))</f>
        <v>Others</v>
      </c>
    </row>
    <row r="4595" spans="1:25">
      <c r="A4595" t="s">
        <v>10798</v>
      </c>
      <c r="B4595">
        <v>40</v>
      </c>
      <c r="C4595" t="s">
        <v>24</v>
      </c>
      <c r="D4595" t="s">
        <v>41</v>
      </c>
      <c r="E4595" s="6" t="s">
        <v>16665</v>
      </c>
      <c r="F4595" t="s">
        <v>30</v>
      </c>
      <c r="G4595">
        <v>2</v>
      </c>
      <c r="H4595">
        <v>1</v>
      </c>
      <c r="I4595">
        <v>49</v>
      </c>
      <c r="J4595">
        <v>4</v>
      </c>
      <c r="K4595">
        <v>92.05</v>
      </c>
      <c r="L4595" t="str">
        <f t="shared" si="426"/>
        <v/>
      </c>
      <c r="M4595">
        <v>3</v>
      </c>
      <c r="N4595" t="str">
        <f t="shared" si="427"/>
        <v/>
      </c>
      <c r="O4595">
        <v>66</v>
      </c>
      <c r="P4595" s="11">
        <v>0.5</v>
      </c>
      <c r="Q4595" s="11">
        <v>8.16326530612244E-2</v>
      </c>
      <c r="R4595" s="12">
        <v>30.683333333333302</v>
      </c>
      <c r="S4595" t="s">
        <v>27</v>
      </c>
      <c r="T4595">
        <v>1</v>
      </c>
      <c r="U4595">
        <f t="shared" si="428"/>
        <v>3</v>
      </c>
      <c r="V4595">
        <f t="shared" si="429"/>
        <v>1</v>
      </c>
      <c r="W4595">
        <f t="shared" si="430"/>
        <v>2</v>
      </c>
      <c r="X4595" t="str">
        <f t="shared" si="431"/>
        <v>312</v>
      </c>
      <c r="Y4595" t="str">
        <f>IF(Table1[[#This Row],[RFM_Score]]="555","Champion", IF(AND(J4595&gt;=4,V4595&gt;=4),"Loyal", IF(U4595&lt;=2,"At Risk", IF(W4595&gt;=4,"Potential Loyalist","Others"))))</f>
        <v>Others</v>
      </c>
    </row>
    <row r="4596" spans="1:25">
      <c r="A4596" t="s">
        <v>4433</v>
      </c>
      <c r="B4596">
        <v>24</v>
      </c>
      <c r="C4596" t="s">
        <v>24</v>
      </c>
      <c r="D4596" t="s">
        <v>25</v>
      </c>
      <c r="E4596" s="6" t="s">
        <v>16666</v>
      </c>
      <c r="F4596" t="s">
        <v>26</v>
      </c>
      <c r="G4596">
        <v>3</v>
      </c>
      <c r="H4596">
        <v>2</v>
      </c>
      <c r="I4596">
        <v>62</v>
      </c>
      <c r="J4596">
        <v>5</v>
      </c>
      <c r="K4596">
        <v>91.83</v>
      </c>
      <c r="L4596" t="str">
        <f t="shared" si="426"/>
        <v/>
      </c>
      <c r="M4596">
        <v>3</v>
      </c>
      <c r="N4596" t="str">
        <f t="shared" si="427"/>
        <v/>
      </c>
      <c r="O4596">
        <v>25</v>
      </c>
      <c r="P4596" s="11">
        <v>0.66666666666666596</v>
      </c>
      <c r="Q4596" s="11">
        <v>8.0645161290322495E-2</v>
      </c>
      <c r="R4596" s="12">
        <v>30.61</v>
      </c>
      <c r="S4596" t="s">
        <v>27</v>
      </c>
      <c r="T4596">
        <v>0</v>
      </c>
      <c r="U4596">
        <f t="shared" si="428"/>
        <v>4</v>
      </c>
      <c r="V4596">
        <f t="shared" si="429"/>
        <v>1</v>
      </c>
      <c r="W4596">
        <f t="shared" si="430"/>
        <v>2</v>
      </c>
      <c r="X4596" t="str">
        <f t="shared" si="431"/>
        <v>412</v>
      </c>
      <c r="Y4596" t="str">
        <f>IF(Table1[[#This Row],[RFM_Score]]="555","Champion", IF(AND(J4596&gt;=4,V4596&gt;=4),"Loyal", IF(U4596&lt;=2,"At Risk", IF(W4596&gt;=4,"Potential Loyalist","Others"))))</f>
        <v>Others</v>
      </c>
    </row>
    <row r="4597" spans="1:25">
      <c r="A4597" t="s">
        <v>9123</v>
      </c>
      <c r="B4597">
        <v>59</v>
      </c>
      <c r="C4597" t="s">
        <v>19</v>
      </c>
      <c r="D4597" t="s">
        <v>25</v>
      </c>
      <c r="E4597" s="6" t="s">
        <v>16667</v>
      </c>
      <c r="F4597" t="s">
        <v>26</v>
      </c>
      <c r="G4597">
        <v>6</v>
      </c>
      <c r="H4597">
        <v>4</v>
      </c>
      <c r="I4597">
        <v>44</v>
      </c>
      <c r="J4597">
        <v>2</v>
      </c>
      <c r="K4597">
        <v>91.77</v>
      </c>
      <c r="L4597" t="str">
        <f t="shared" si="426"/>
        <v/>
      </c>
      <c r="M4597">
        <v>3</v>
      </c>
      <c r="N4597" t="str">
        <f t="shared" si="427"/>
        <v/>
      </c>
      <c r="O4597">
        <v>65</v>
      </c>
      <c r="P4597" s="11">
        <v>0.66666666666666596</v>
      </c>
      <c r="Q4597" s="11">
        <v>4.54545454545454E-2</v>
      </c>
      <c r="R4597" s="12">
        <v>30.59</v>
      </c>
      <c r="S4597" t="s">
        <v>27</v>
      </c>
      <c r="T4597">
        <v>1</v>
      </c>
      <c r="U4597">
        <f t="shared" si="428"/>
        <v>3</v>
      </c>
      <c r="V4597">
        <f t="shared" si="429"/>
        <v>1</v>
      </c>
      <c r="W4597">
        <f t="shared" si="430"/>
        <v>2</v>
      </c>
      <c r="X4597" t="str">
        <f t="shared" si="431"/>
        <v>312</v>
      </c>
      <c r="Y4597" t="str">
        <f>IF(Table1[[#This Row],[RFM_Score]]="555","Champion", IF(AND(J4597&gt;=4,V4597&gt;=4),"Loyal", IF(U4597&lt;=2,"At Risk", IF(W4597&gt;=4,"Potential Loyalist","Others"))))</f>
        <v>Others</v>
      </c>
    </row>
    <row r="4598" spans="1:25">
      <c r="A4598" t="s">
        <v>9037</v>
      </c>
      <c r="B4598">
        <v>44</v>
      </c>
      <c r="C4598" t="s">
        <v>24</v>
      </c>
      <c r="D4598" t="s">
        <v>25</v>
      </c>
      <c r="E4598" s="6" t="s">
        <v>16668</v>
      </c>
      <c r="F4598" t="s">
        <v>37</v>
      </c>
      <c r="G4598">
        <v>1</v>
      </c>
      <c r="H4598">
        <v>0</v>
      </c>
      <c r="I4598">
        <v>54</v>
      </c>
      <c r="J4598">
        <v>4</v>
      </c>
      <c r="K4598">
        <v>91.71</v>
      </c>
      <c r="L4598" t="str">
        <f t="shared" si="426"/>
        <v/>
      </c>
      <c r="M4598">
        <v>3</v>
      </c>
      <c r="N4598" t="str">
        <f t="shared" si="427"/>
        <v/>
      </c>
      <c r="O4598">
        <v>3</v>
      </c>
      <c r="P4598" s="11">
        <v>0</v>
      </c>
      <c r="Q4598" s="11">
        <v>7.4074074074074001E-2</v>
      </c>
      <c r="R4598" s="12">
        <v>30.569999999999901</v>
      </c>
      <c r="S4598" t="s">
        <v>27</v>
      </c>
      <c r="T4598">
        <v>1</v>
      </c>
      <c r="U4598">
        <f t="shared" si="428"/>
        <v>5</v>
      </c>
      <c r="V4598">
        <f t="shared" si="429"/>
        <v>1</v>
      </c>
      <c r="W4598">
        <f t="shared" si="430"/>
        <v>2</v>
      </c>
      <c r="X4598" t="str">
        <f t="shared" si="431"/>
        <v>512</v>
      </c>
      <c r="Y4598" t="str">
        <f>IF(Table1[[#This Row],[RFM_Score]]="555","Champion", IF(AND(J4598&gt;=4,V4598&gt;=4),"Loyal", IF(U4598&lt;=2,"At Risk", IF(W4598&gt;=4,"Potential Loyalist","Others"))))</f>
        <v>Others</v>
      </c>
    </row>
    <row r="4599" spans="1:25">
      <c r="A4599" t="s">
        <v>3702</v>
      </c>
      <c r="B4599">
        <v>19</v>
      </c>
      <c r="C4599" t="s">
        <v>24</v>
      </c>
      <c r="D4599" t="s">
        <v>25</v>
      </c>
      <c r="E4599" s="6" t="s">
        <v>16669</v>
      </c>
      <c r="F4599" t="s">
        <v>21</v>
      </c>
      <c r="G4599">
        <v>1</v>
      </c>
      <c r="H4599">
        <v>0</v>
      </c>
      <c r="I4599">
        <v>38</v>
      </c>
      <c r="J4599">
        <v>2</v>
      </c>
      <c r="K4599">
        <v>91.68</v>
      </c>
      <c r="L4599" t="str">
        <f t="shared" si="426"/>
        <v/>
      </c>
      <c r="M4599">
        <v>3</v>
      </c>
      <c r="N4599" t="str">
        <f t="shared" si="427"/>
        <v/>
      </c>
      <c r="O4599">
        <v>34</v>
      </c>
      <c r="P4599" s="11">
        <v>0</v>
      </c>
      <c r="Q4599" s="11">
        <v>5.2631578947368397E-2</v>
      </c>
      <c r="R4599" s="12">
        <v>30.56</v>
      </c>
      <c r="S4599" t="s">
        <v>27</v>
      </c>
      <c r="T4599">
        <v>1</v>
      </c>
      <c r="U4599">
        <f t="shared" si="428"/>
        <v>4</v>
      </c>
      <c r="V4599">
        <f t="shared" si="429"/>
        <v>1</v>
      </c>
      <c r="W4599">
        <f t="shared" si="430"/>
        <v>2</v>
      </c>
      <c r="X4599" t="str">
        <f t="shared" si="431"/>
        <v>412</v>
      </c>
      <c r="Y4599" t="str">
        <f>IF(Table1[[#This Row],[RFM_Score]]="555","Champion", IF(AND(J4599&gt;=4,V4599&gt;=4),"Loyal", IF(U4599&lt;=2,"At Risk", IF(W4599&gt;=4,"Potential Loyalist","Others"))))</f>
        <v>Others</v>
      </c>
    </row>
    <row r="4600" spans="1:25">
      <c r="A4600" t="s">
        <v>7468</v>
      </c>
      <c r="B4600">
        <v>18</v>
      </c>
      <c r="C4600" t="s">
        <v>24</v>
      </c>
      <c r="D4600" t="s">
        <v>49</v>
      </c>
      <c r="E4600" s="6" t="s">
        <v>16670</v>
      </c>
      <c r="F4600" t="s">
        <v>26</v>
      </c>
      <c r="G4600">
        <v>2</v>
      </c>
      <c r="H4600">
        <v>0</v>
      </c>
      <c r="I4600">
        <v>48</v>
      </c>
      <c r="J4600">
        <v>3</v>
      </c>
      <c r="K4600">
        <v>91.39</v>
      </c>
      <c r="L4600" t="str">
        <f t="shared" si="426"/>
        <v/>
      </c>
      <c r="M4600">
        <v>3</v>
      </c>
      <c r="N4600" t="str">
        <f t="shared" si="427"/>
        <v/>
      </c>
      <c r="O4600">
        <v>10</v>
      </c>
      <c r="P4600" s="11">
        <v>0</v>
      </c>
      <c r="Q4600" s="11">
        <v>6.25E-2</v>
      </c>
      <c r="R4600" s="12">
        <v>30.463333333333299</v>
      </c>
      <c r="S4600" t="s">
        <v>27</v>
      </c>
      <c r="T4600">
        <v>0</v>
      </c>
      <c r="U4600">
        <f t="shared" si="428"/>
        <v>5</v>
      </c>
      <c r="V4600">
        <f t="shared" si="429"/>
        <v>1</v>
      </c>
      <c r="W4600">
        <f t="shared" si="430"/>
        <v>2</v>
      </c>
      <c r="X4600" t="str">
        <f t="shared" si="431"/>
        <v>512</v>
      </c>
      <c r="Y4600" t="str">
        <f>IF(Table1[[#This Row],[RFM_Score]]="555","Champion", IF(AND(J4600&gt;=4,V4600&gt;=4),"Loyal", IF(U4600&lt;=2,"At Risk", IF(W4600&gt;=4,"Potential Loyalist","Others"))))</f>
        <v>Others</v>
      </c>
    </row>
    <row r="4601" spans="1:25">
      <c r="A4601" t="s">
        <v>8049</v>
      </c>
      <c r="B4601">
        <v>33</v>
      </c>
      <c r="C4601" t="s">
        <v>24</v>
      </c>
      <c r="D4601" t="s">
        <v>29</v>
      </c>
      <c r="E4601" s="6" t="s">
        <v>16671</v>
      </c>
      <c r="F4601" t="s">
        <v>21</v>
      </c>
      <c r="G4601">
        <v>1</v>
      </c>
      <c r="H4601">
        <v>1</v>
      </c>
      <c r="I4601">
        <v>47</v>
      </c>
      <c r="J4601">
        <v>1</v>
      </c>
      <c r="K4601">
        <v>91.25</v>
      </c>
      <c r="L4601" t="str">
        <f t="shared" si="426"/>
        <v/>
      </c>
      <c r="M4601">
        <v>3</v>
      </c>
      <c r="N4601" t="str">
        <f t="shared" si="427"/>
        <v/>
      </c>
      <c r="O4601">
        <v>53</v>
      </c>
      <c r="P4601" s="11">
        <v>1</v>
      </c>
      <c r="Q4601" s="11">
        <v>2.1276595744680799E-2</v>
      </c>
      <c r="R4601" s="12">
        <v>30.4166666666666</v>
      </c>
      <c r="S4601" t="s">
        <v>27</v>
      </c>
      <c r="T4601">
        <v>1</v>
      </c>
      <c r="U4601">
        <f t="shared" si="428"/>
        <v>3</v>
      </c>
      <c r="V4601">
        <f t="shared" si="429"/>
        <v>1</v>
      </c>
      <c r="W4601">
        <f t="shared" si="430"/>
        <v>2</v>
      </c>
      <c r="X4601" t="str">
        <f t="shared" si="431"/>
        <v>312</v>
      </c>
      <c r="Y4601" t="str">
        <f>IF(Table1[[#This Row],[RFM_Score]]="555","Champion", IF(AND(J4601&gt;=4,V4601&gt;=4),"Loyal", IF(U4601&lt;=2,"At Risk", IF(W4601&gt;=4,"Potential Loyalist","Others"))))</f>
        <v>Others</v>
      </c>
    </row>
    <row r="4602" spans="1:25">
      <c r="A4602" t="s">
        <v>2223</v>
      </c>
      <c r="B4602">
        <v>18</v>
      </c>
      <c r="C4602" t="s">
        <v>19</v>
      </c>
      <c r="D4602" t="s">
        <v>25</v>
      </c>
      <c r="E4602" s="6" t="s">
        <v>16672</v>
      </c>
      <c r="F4602" t="s">
        <v>26</v>
      </c>
      <c r="G4602">
        <v>5</v>
      </c>
      <c r="H4602">
        <v>1</v>
      </c>
      <c r="I4602">
        <v>54</v>
      </c>
      <c r="J4602">
        <v>2</v>
      </c>
      <c r="K4602">
        <v>91.24</v>
      </c>
      <c r="L4602" t="str">
        <f t="shared" si="426"/>
        <v/>
      </c>
      <c r="M4602">
        <v>3</v>
      </c>
      <c r="N4602" t="str">
        <f t="shared" si="427"/>
        <v/>
      </c>
      <c r="O4602">
        <v>5</v>
      </c>
      <c r="P4602" s="11">
        <v>0.2</v>
      </c>
      <c r="Q4602" s="11">
        <v>3.7037037037037E-2</v>
      </c>
      <c r="R4602" s="12">
        <v>30.413333333333298</v>
      </c>
      <c r="S4602" t="s">
        <v>27</v>
      </c>
      <c r="T4602">
        <v>0</v>
      </c>
      <c r="U4602">
        <f t="shared" si="428"/>
        <v>5</v>
      </c>
      <c r="V4602">
        <f t="shared" si="429"/>
        <v>1</v>
      </c>
      <c r="W4602">
        <f t="shared" si="430"/>
        <v>2</v>
      </c>
      <c r="X4602" t="str">
        <f t="shared" si="431"/>
        <v>512</v>
      </c>
      <c r="Y4602" t="str">
        <f>IF(Table1[[#This Row],[RFM_Score]]="555","Champion", IF(AND(J4602&gt;=4,V4602&gt;=4),"Loyal", IF(U4602&lt;=2,"At Risk", IF(W4602&gt;=4,"Potential Loyalist","Others"))))</f>
        <v>Others</v>
      </c>
    </row>
    <row r="4603" spans="1:25">
      <c r="A4603" t="s">
        <v>10079</v>
      </c>
      <c r="B4603">
        <v>31</v>
      </c>
      <c r="C4603" t="s">
        <v>19</v>
      </c>
      <c r="D4603" t="s">
        <v>41</v>
      </c>
      <c r="E4603" s="6" t="s">
        <v>16673</v>
      </c>
      <c r="F4603" t="s">
        <v>30</v>
      </c>
      <c r="G4603">
        <v>2</v>
      </c>
      <c r="H4603">
        <v>1</v>
      </c>
      <c r="I4603">
        <v>51</v>
      </c>
      <c r="J4603">
        <v>2</v>
      </c>
      <c r="K4603">
        <v>91.2</v>
      </c>
      <c r="L4603" t="str">
        <f t="shared" si="426"/>
        <v/>
      </c>
      <c r="M4603">
        <v>3</v>
      </c>
      <c r="N4603" t="str">
        <f t="shared" si="427"/>
        <v/>
      </c>
      <c r="O4603">
        <v>11</v>
      </c>
      <c r="P4603" s="11">
        <v>0.5</v>
      </c>
      <c r="Q4603" s="11">
        <v>3.9215686274509803E-2</v>
      </c>
      <c r="R4603" s="12">
        <v>30.4</v>
      </c>
      <c r="S4603" t="s">
        <v>27</v>
      </c>
      <c r="T4603">
        <v>0</v>
      </c>
      <c r="U4603">
        <f t="shared" si="428"/>
        <v>5</v>
      </c>
      <c r="V4603">
        <f t="shared" si="429"/>
        <v>1</v>
      </c>
      <c r="W4603">
        <f t="shared" si="430"/>
        <v>2</v>
      </c>
      <c r="X4603" t="str">
        <f t="shared" si="431"/>
        <v>512</v>
      </c>
      <c r="Y4603" t="str">
        <f>IF(Table1[[#This Row],[RFM_Score]]="555","Champion", IF(AND(J4603&gt;=4,V4603&gt;=4),"Loyal", IF(U4603&lt;=2,"At Risk", IF(W4603&gt;=4,"Potential Loyalist","Others"))))</f>
        <v>Others</v>
      </c>
    </row>
    <row r="4604" spans="1:25">
      <c r="A4604" t="s">
        <v>8836</v>
      </c>
      <c r="B4604">
        <v>49</v>
      </c>
      <c r="C4604" t="s">
        <v>24</v>
      </c>
      <c r="D4604" t="s">
        <v>49</v>
      </c>
      <c r="E4604" s="6" t="s">
        <v>16674</v>
      </c>
      <c r="F4604" t="s">
        <v>62</v>
      </c>
      <c r="G4604">
        <v>2</v>
      </c>
      <c r="H4604">
        <v>1</v>
      </c>
      <c r="I4604">
        <v>61</v>
      </c>
      <c r="J4604">
        <v>5</v>
      </c>
      <c r="K4604">
        <v>91.01</v>
      </c>
      <c r="L4604" t="str">
        <f t="shared" si="426"/>
        <v/>
      </c>
      <c r="M4604">
        <v>3</v>
      </c>
      <c r="N4604" t="str">
        <f t="shared" si="427"/>
        <v/>
      </c>
      <c r="O4604">
        <v>3</v>
      </c>
      <c r="P4604" s="11">
        <v>0.5</v>
      </c>
      <c r="Q4604" s="11">
        <v>8.1967213114753995E-2</v>
      </c>
      <c r="R4604" s="12">
        <v>30.336666666666599</v>
      </c>
      <c r="S4604" t="s">
        <v>27</v>
      </c>
      <c r="T4604">
        <v>0</v>
      </c>
      <c r="U4604">
        <f t="shared" si="428"/>
        <v>5</v>
      </c>
      <c r="V4604">
        <f t="shared" si="429"/>
        <v>1</v>
      </c>
      <c r="W4604">
        <f t="shared" si="430"/>
        <v>2</v>
      </c>
      <c r="X4604" t="str">
        <f t="shared" si="431"/>
        <v>512</v>
      </c>
      <c r="Y4604" t="str">
        <f>IF(Table1[[#This Row],[RFM_Score]]="555","Champion", IF(AND(J4604&gt;=4,V4604&gt;=4),"Loyal", IF(U4604&lt;=2,"At Risk", IF(W4604&gt;=4,"Potential Loyalist","Others"))))</f>
        <v>Others</v>
      </c>
    </row>
    <row r="4605" spans="1:25">
      <c r="A4605" t="s">
        <v>9650</v>
      </c>
      <c r="B4605">
        <v>18</v>
      </c>
      <c r="C4605" t="s">
        <v>19</v>
      </c>
      <c r="D4605" t="s">
        <v>41</v>
      </c>
      <c r="E4605" s="6" t="s">
        <v>16675</v>
      </c>
      <c r="F4605" t="s">
        <v>30</v>
      </c>
      <c r="G4605">
        <v>3</v>
      </c>
      <c r="H4605">
        <v>1</v>
      </c>
      <c r="I4605">
        <v>43</v>
      </c>
      <c r="J4605">
        <v>3</v>
      </c>
      <c r="K4605">
        <v>91</v>
      </c>
      <c r="L4605" t="str">
        <f t="shared" si="426"/>
        <v/>
      </c>
      <c r="M4605">
        <v>3</v>
      </c>
      <c r="N4605" t="str">
        <f t="shared" si="427"/>
        <v/>
      </c>
      <c r="O4605">
        <v>11</v>
      </c>
      <c r="P4605" s="11">
        <v>0.33333333333333298</v>
      </c>
      <c r="Q4605" s="11">
        <v>6.9767441860465101E-2</v>
      </c>
      <c r="R4605" s="12">
        <v>30.3333333333333</v>
      </c>
      <c r="S4605" t="s">
        <v>27</v>
      </c>
      <c r="T4605">
        <v>0</v>
      </c>
      <c r="U4605">
        <f t="shared" si="428"/>
        <v>5</v>
      </c>
      <c r="V4605">
        <f t="shared" si="429"/>
        <v>1</v>
      </c>
      <c r="W4605">
        <f t="shared" si="430"/>
        <v>2</v>
      </c>
      <c r="X4605" t="str">
        <f t="shared" si="431"/>
        <v>512</v>
      </c>
      <c r="Y4605" t="str">
        <f>IF(Table1[[#This Row],[RFM_Score]]="555","Champion", IF(AND(J4605&gt;=4,V4605&gt;=4),"Loyal", IF(U4605&lt;=2,"At Risk", IF(W4605&gt;=4,"Potential Loyalist","Others"))))</f>
        <v>Others</v>
      </c>
    </row>
    <row r="4606" spans="1:25">
      <c r="A4606" t="s">
        <v>2769</v>
      </c>
      <c r="B4606">
        <v>41</v>
      </c>
      <c r="C4606" t="s">
        <v>19</v>
      </c>
      <c r="D4606" t="s">
        <v>25</v>
      </c>
      <c r="E4606" s="6" t="s">
        <v>16676</v>
      </c>
      <c r="F4606" t="s">
        <v>37</v>
      </c>
      <c r="G4606">
        <v>6</v>
      </c>
      <c r="H4606">
        <v>1</v>
      </c>
      <c r="I4606">
        <v>51</v>
      </c>
      <c r="J4606">
        <v>2</v>
      </c>
      <c r="K4606">
        <v>90.99</v>
      </c>
      <c r="L4606" t="str">
        <f t="shared" si="426"/>
        <v/>
      </c>
      <c r="M4606">
        <v>3</v>
      </c>
      <c r="N4606" t="str">
        <f t="shared" si="427"/>
        <v/>
      </c>
      <c r="O4606">
        <v>6</v>
      </c>
      <c r="P4606" s="11">
        <v>0.16666666666666599</v>
      </c>
      <c r="Q4606" s="11">
        <v>3.9215686274509803E-2</v>
      </c>
      <c r="R4606" s="12">
        <v>30.33</v>
      </c>
      <c r="S4606" t="s">
        <v>27</v>
      </c>
      <c r="T4606">
        <v>1</v>
      </c>
      <c r="U4606">
        <f t="shared" si="428"/>
        <v>5</v>
      </c>
      <c r="V4606">
        <f t="shared" si="429"/>
        <v>1</v>
      </c>
      <c r="W4606">
        <f t="shared" si="430"/>
        <v>2</v>
      </c>
      <c r="X4606" t="str">
        <f t="shared" si="431"/>
        <v>512</v>
      </c>
      <c r="Y4606" t="str">
        <f>IF(Table1[[#This Row],[RFM_Score]]="555","Champion", IF(AND(J4606&gt;=4,V4606&gt;=4),"Loyal", IF(U4606&lt;=2,"At Risk", IF(W4606&gt;=4,"Potential Loyalist","Others"))))</f>
        <v>Others</v>
      </c>
    </row>
    <row r="4607" spans="1:25">
      <c r="A4607" t="s">
        <v>6594</v>
      </c>
      <c r="B4607">
        <v>48</v>
      </c>
      <c r="C4607" t="s">
        <v>24</v>
      </c>
      <c r="D4607" t="s">
        <v>29</v>
      </c>
      <c r="E4607" s="6" t="s">
        <v>16677</v>
      </c>
      <c r="F4607" t="s">
        <v>30</v>
      </c>
      <c r="G4607">
        <v>0</v>
      </c>
      <c r="H4607">
        <v>0</v>
      </c>
      <c r="I4607">
        <v>46</v>
      </c>
      <c r="J4607">
        <v>2</v>
      </c>
      <c r="K4607">
        <v>90.85</v>
      </c>
      <c r="L4607" t="str">
        <f t="shared" si="426"/>
        <v/>
      </c>
      <c r="M4607">
        <v>3</v>
      </c>
      <c r="N4607" t="str">
        <f t="shared" si="427"/>
        <v/>
      </c>
      <c r="O4607">
        <v>10</v>
      </c>
      <c r="P4607" s="11">
        <v>0</v>
      </c>
      <c r="Q4607" s="11">
        <v>4.3478260869565202E-2</v>
      </c>
      <c r="R4607" s="12">
        <v>30.283333333333299</v>
      </c>
      <c r="S4607" t="s">
        <v>27</v>
      </c>
      <c r="T4607">
        <v>0</v>
      </c>
      <c r="U4607">
        <f t="shared" si="428"/>
        <v>5</v>
      </c>
      <c r="V4607">
        <f t="shared" si="429"/>
        <v>1</v>
      </c>
      <c r="W4607">
        <f t="shared" si="430"/>
        <v>2</v>
      </c>
      <c r="X4607" t="str">
        <f t="shared" si="431"/>
        <v>512</v>
      </c>
      <c r="Y4607" t="str">
        <f>IF(Table1[[#This Row],[RFM_Score]]="555","Champion", IF(AND(J4607&gt;=4,V4607&gt;=4),"Loyal", IF(U4607&lt;=2,"At Risk", IF(W4607&gt;=4,"Potential Loyalist","Others"))))</f>
        <v>Others</v>
      </c>
    </row>
    <row r="4608" spans="1:25">
      <c r="A4608" t="s">
        <v>6500</v>
      </c>
      <c r="B4608">
        <v>42</v>
      </c>
      <c r="C4608" t="s">
        <v>24</v>
      </c>
      <c r="D4608" t="s">
        <v>25</v>
      </c>
      <c r="E4608" s="6" t="s">
        <v>16678</v>
      </c>
      <c r="F4608" t="s">
        <v>60</v>
      </c>
      <c r="G4608">
        <v>4</v>
      </c>
      <c r="H4608">
        <v>1</v>
      </c>
      <c r="I4608">
        <v>43</v>
      </c>
      <c r="J4608">
        <v>4</v>
      </c>
      <c r="K4608">
        <v>90.79</v>
      </c>
      <c r="L4608" t="str">
        <f t="shared" si="426"/>
        <v/>
      </c>
      <c r="M4608">
        <v>3</v>
      </c>
      <c r="N4608" t="str">
        <f t="shared" si="427"/>
        <v/>
      </c>
      <c r="O4608">
        <v>180</v>
      </c>
      <c r="P4608" s="11">
        <v>0.25</v>
      </c>
      <c r="Q4608" s="11">
        <v>9.3023255813953404E-2</v>
      </c>
      <c r="R4608" s="12">
        <v>30.2633333333333</v>
      </c>
      <c r="S4608" t="s">
        <v>27</v>
      </c>
      <c r="T4608">
        <v>0</v>
      </c>
      <c r="U4608">
        <f t="shared" si="428"/>
        <v>1</v>
      </c>
      <c r="V4608">
        <f t="shared" si="429"/>
        <v>1</v>
      </c>
      <c r="W4608">
        <f t="shared" si="430"/>
        <v>2</v>
      </c>
      <c r="X4608" t="str">
        <f t="shared" si="431"/>
        <v>112</v>
      </c>
      <c r="Y4608" t="str">
        <f>IF(Table1[[#This Row],[RFM_Score]]="555","Champion", IF(AND(J4608&gt;=4,V4608&gt;=4),"Loyal", IF(U4608&lt;=2,"At Risk", IF(W4608&gt;=4,"Potential Loyalist","Others"))))</f>
        <v>At Risk</v>
      </c>
    </row>
    <row r="4609" spans="1:25">
      <c r="A4609" t="s">
        <v>158</v>
      </c>
      <c r="B4609">
        <v>24</v>
      </c>
      <c r="C4609" t="s">
        <v>24</v>
      </c>
      <c r="D4609" t="s">
        <v>25</v>
      </c>
      <c r="E4609" s="6" t="s">
        <v>16679</v>
      </c>
      <c r="F4609" t="s">
        <v>21</v>
      </c>
      <c r="G4609">
        <v>0</v>
      </c>
      <c r="H4609">
        <v>0</v>
      </c>
      <c r="I4609">
        <v>46</v>
      </c>
      <c r="J4609">
        <v>0</v>
      </c>
      <c r="K4609">
        <v>90.76</v>
      </c>
      <c r="L4609" t="str">
        <f t="shared" si="426"/>
        <v/>
      </c>
      <c r="M4609">
        <v>3</v>
      </c>
      <c r="N4609" t="str">
        <f t="shared" si="427"/>
        <v/>
      </c>
      <c r="O4609">
        <v>0</v>
      </c>
      <c r="P4609" s="11">
        <v>0</v>
      </c>
      <c r="Q4609" s="11">
        <v>0</v>
      </c>
      <c r="R4609" s="12">
        <v>30.253333333333298</v>
      </c>
      <c r="S4609" t="s">
        <v>27</v>
      </c>
      <c r="T4609">
        <v>0</v>
      </c>
      <c r="U4609">
        <f t="shared" si="428"/>
        <v>5</v>
      </c>
      <c r="V4609">
        <f t="shared" si="429"/>
        <v>1</v>
      </c>
      <c r="W4609">
        <f t="shared" si="430"/>
        <v>2</v>
      </c>
      <c r="X4609" t="str">
        <f t="shared" si="431"/>
        <v>512</v>
      </c>
      <c r="Y4609" t="str">
        <f>IF(Table1[[#This Row],[RFM_Score]]="555","Champion", IF(AND(J4609&gt;=4,V4609&gt;=4),"Loyal", IF(U4609&lt;=2,"At Risk", IF(W4609&gt;=4,"Potential Loyalist","Others"))))</f>
        <v>Others</v>
      </c>
    </row>
    <row r="4610" spans="1:25">
      <c r="A4610" t="s">
        <v>6251</v>
      </c>
      <c r="B4610">
        <v>24</v>
      </c>
      <c r="C4610" t="s">
        <v>24</v>
      </c>
      <c r="D4610" t="s">
        <v>35</v>
      </c>
      <c r="E4610" s="6" t="s">
        <v>16680</v>
      </c>
      <c r="F4610" t="s">
        <v>26</v>
      </c>
      <c r="G4610">
        <v>5</v>
      </c>
      <c r="H4610">
        <v>2</v>
      </c>
      <c r="I4610">
        <v>65</v>
      </c>
      <c r="J4610">
        <v>4</v>
      </c>
      <c r="K4610">
        <v>90.69</v>
      </c>
      <c r="L4610" t="str">
        <f t="shared" ref="L4610:L4673" si="432">IF(OR(K4610&lt;$AC$10, K4610&gt;$AC$11), "OUTLIER", "")</f>
        <v/>
      </c>
      <c r="M4610">
        <v>3</v>
      </c>
      <c r="N4610" t="str">
        <f t="shared" ref="N4610:N4673" si="433">IF(OR(M4610&lt;$AC$16, M4610&gt;$AC$17), "OUTLIER", "")</f>
        <v/>
      </c>
      <c r="O4610">
        <v>15</v>
      </c>
      <c r="P4610" s="11">
        <v>0.4</v>
      </c>
      <c r="Q4610" s="11">
        <v>6.15384615384615E-2</v>
      </c>
      <c r="R4610" s="12">
        <v>30.23</v>
      </c>
      <c r="S4610" t="s">
        <v>27</v>
      </c>
      <c r="T4610">
        <v>0</v>
      </c>
      <c r="U4610">
        <f t="shared" ref="U4610:U4673" si="434">IF(O4610&lt;=20,5,IF(O4610&lt;=40,4,IF(O4610&lt;=70,3,IF(O4610&lt;=100,2,1))))</f>
        <v>5</v>
      </c>
      <c r="V4610">
        <f t="shared" ref="V4610:V4673" si="435">IF(M4610&gt;=11,5,IF(M4610&gt;=9,4,IF(M4610&gt;=7,3,IF(M4610&gt;=5,2,1))))</f>
        <v>1</v>
      </c>
      <c r="W4610">
        <f t="shared" ref="W4610:W4673" si="436">IF(K4610&gt;=500,5,IF(K4610&gt;=300,4,IF(K4610&gt;=150,3,IF(K4610&gt;=50,2,1))))</f>
        <v>2</v>
      </c>
      <c r="X4610" t="str">
        <f t="shared" ref="X4610:X4673" si="437">U4610 &amp; V4610 &amp; W4610</f>
        <v>512</v>
      </c>
      <c r="Y4610" t="str">
        <f>IF(Table1[[#This Row],[RFM_Score]]="555","Champion", IF(AND(J4610&gt;=4,V4610&gt;=4),"Loyal", IF(U4610&lt;=2,"At Risk", IF(W4610&gt;=4,"Potential Loyalist","Others"))))</f>
        <v>Others</v>
      </c>
    </row>
    <row r="4611" spans="1:25">
      <c r="A4611" t="s">
        <v>6004</v>
      </c>
      <c r="B4611">
        <v>49</v>
      </c>
      <c r="C4611" t="s">
        <v>24</v>
      </c>
      <c r="D4611" t="s">
        <v>35</v>
      </c>
      <c r="E4611" s="6" t="s">
        <v>16681</v>
      </c>
      <c r="F4611" t="s">
        <v>26</v>
      </c>
      <c r="G4611">
        <v>2</v>
      </c>
      <c r="H4611">
        <v>1</v>
      </c>
      <c r="I4611">
        <v>51</v>
      </c>
      <c r="J4611">
        <v>3</v>
      </c>
      <c r="K4611">
        <v>90.67</v>
      </c>
      <c r="L4611" t="str">
        <f t="shared" si="432"/>
        <v/>
      </c>
      <c r="M4611">
        <v>3</v>
      </c>
      <c r="N4611" t="str">
        <f t="shared" si="433"/>
        <v/>
      </c>
      <c r="O4611">
        <v>82</v>
      </c>
      <c r="P4611" s="11">
        <v>0.5</v>
      </c>
      <c r="Q4611" s="11">
        <v>5.8823529411764698E-2</v>
      </c>
      <c r="R4611" s="12">
        <v>30.223333333333301</v>
      </c>
      <c r="S4611" t="s">
        <v>27</v>
      </c>
      <c r="T4611">
        <v>0</v>
      </c>
      <c r="U4611">
        <f t="shared" si="434"/>
        <v>2</v>
      </c>
      <c r="V4611">
        <f t="shared" si="435"/>
        <v>1</v>
      </c>
      <c r="W4611">
        <f t="shared" si="436"/>
        <v>2</v>
      </c>
      <c r="X4611" t="str">
        <f t="shared" si="437"/>
        <v>212</v>
      </c>
      <c r="Y4611" t="str">
        <f>IF(Table1[[#This Row],[RFM_Score]]="555","Champion", IF(AND(J4611&gt;=4,V4611&gt;=4),"Loyal", IF(U4611&lt;=2,"At Risk", IF(W4611&gt;=4,"Potential Loyalist","Others"))))</f>
        <v>At Risk</v>
      </c>
    </row>
    <row r="4612" spans="1:25">
      <c r="A4612" t="s">
        <v>3196</v>
      </c>
      <c r="B4612">
        <v>38</v>
      </c>
      <c r="C4612" t="s">
        <v>24</v>
      </c>
      <c r="D4612" t="s">
        <v>46</v>
      </c>
      <c r="E4612" s="6" t="s">
        <v>16682</v>
      </c>
      <c r="F4612" t="s">
        <v>62</v>
      </c>
      <c r="G4612">
        <v>4</v>
      </c>
      <c r="H4612">
        <v>2</v>
      </c>
      <c r="I4612">
        <v>40</v>
      </c>
      <c r="J4612">
        <v>2</v>
      </c>
      <c r="K4612">
        <v>90.51</v>
      </c>
      <c r="L4612" t="str">
        <f t="shared" si="432"/>
        <v/>
      </c>
      <c r="M4612">
        <v>3</v>
      </c>
      <c r="N4612" t="str">
        <f t="shared" si="433"/>
        <v/>
      </c>
      <c r="O4612">
        <v>4</v>
      </c>
      <c r="P4612" s="11">
        <v>0.5</v>
      </c>
      <c r="Q4612" s="11">
        <v>0.05</v>
      </c>
      <c r="R4612" s="12">
        <v>30.17</v>
      </c>
      <c r="S4612" t="s">
        <v>27</v>
      </c>
      <c r="T4612">
        <v>0</v>
      </c>
      <c r="U4612">
        <f t="shared" si="434"/>
        <v>5</v>
      </c>
      <c r="V4612">
        <f t="shared" si="435"/>
        <v>1</v>
      </c>
      <c r="W4612">
        <f t="shared" si="436"/>
        <v>2</v>
      </c>
      <c r="X4612" t="str">
        <f t="shared" si="437"/>
        <v>512</v>
      </c>
      <c r="Y4612" t="str">
        <f>IF(Table1[[#This Row],[RFM_Score]]="555","Champion", IF(AND(J4612&gt;=4,V4612&gt;=4),"Loyal", IF(U4612&lt;=2,"At Risk", IF(W4612&gt;=4,"Potential Loyalist","Others"))))</f>
        <v>Others</v>
      </c>
    </row>
    <row r="4613" spans="1:25">
      <c r="A4613" t="s">
        <v>1188</v>
      </c>
      <c r="B4613">
        <v>18</v>
      </c>
      <c r="C4613" t="s">
        <v>24</v>
      </c>
      <c r="D4613" t="s">
        <v>25</v>
      </c>
      <c r="E4613" s="6" t="s">
        <v>16683</v>
      </c>
      <c r="F4613" t="s">
        <v>26</v>
      </c>
      <c r="G4613">
        <v>0</v>
      </c>
      <c r="H4613">
        <v>0</v>
      </c>
      <c r="I4613">
        <v>56</v>
      </c>
      <c r="J4613">
        <v>4</v>
      </c>
      <c r="K4613">
        <v>90.19</v>
      </c>
      <c r="L4613" t="str">
        <f t="shared" si="432"/>
        <v/>
      </c>
      <c r="M4613">
        <v>3</v>
      </c>
      <c r="N4613" t="str">
        <f t="shared" si="433"/>
        <v/>
      </c>
      <c r="O4613">
        <v>9</v>
      </c>
      <c r="P4613" s="11">
        <v>0</v>
      </c>
      <c r="Q4613" s="11">
        <v>7.1428571428571397E-2</v>
      </c>
      <c r="R4613" s="12">
        <v>30.063333333333301</v>
      </c>
      <c r="S4613" t="s">
        <v>27</v>
      </c>
      <c r="T4613">
        <v>0</v>
      </c>
      <c r="U4613">
        <f t="shared" si="434"/>
        <v>5</v>
      </c>
      <c r="V4613">
        <f t="shared" si="435"/>
        <v>1</v>
      </c>
      <c r="W4613">
        <f t="shared" si="436"/>
        <v>2</v>
      </c>
      <c r="X4613" t="str">
        <f t="shared" si="437"/>
        <v>512</v>
      </c>
      <c r="Y4613" t="str">
        <f>IF(Table1[[#This Row],[RFM_Score]]="555","Champion", IF(AND(J4613&gt;=4,V4613&gt;=4),"Loyal", IF(U4613&lt;=2,"At Risk", IF(W4613&gt;=4,"Potential Loyalist","Others"))))</f>
        <v>Others</v>
      </c>
    </row>
    <row r="4614" spans="1:25">
      <c r="A4614" t="s">
        <v>4525</v>
      </c>
      <c r="B4614">
        <v>45</v>
      </c>
      <c r="C4614" t="s">
        <v>19</v>
      </c>
      <c r="D4614" t="s">
        <v>25</v>
      </c>
      <c r="E4614" s="6" t="s">
        <v>16684</v>
      </c>
      <c r="F4614" t="s">
        <v>21</v>
      </c>
      <c r="G4614">
        <v>3</v>
      </c>
      <c r="H4614">
        <v>2</v>
      </c>
      <c r="I4614">
        <v>43</v>
      </c>
      <c r="J4614">
        <v>2</v>
      </c>
      <c r="K4614">
        <v>90.16</v>
      </c>
      <c r="L4614" t="str">
        <f t="shared" si="432"/>
        <v/>
      </c>
      <c r="M4614">
        <v>3</v>
      </c>
      <c r="N4614" t="str">
        <f t="shared" si="433"/>
        <v/>
      </c>
      <c r="O4614">
        <v>5</v>
      </c>
      <c r="P4614" s="11">
        <v>0.66666666666666596</v>
      </c>
      <c r="Q4614" s="11">
        <v>4.6511627906976702E-2</v>
      </c>
      <c r="R4614" s="12">
        <v>30.053333333333299</v>
      </c>
      <c r="S4614" t="s">
        <v>27</v>
      </c>
      <c r="T4614">
        <v>0</v>
      </c>
      <c r="U4614">
        <f t="shared" si="434"/>
        <v>5</v>
      </c>
      <c r="V4614">
        <f t="shared" si="435"/>
        <v>1</v>
      </c>
      <c r="W4614">
        <f t="shared" si="436"/>
        <v>2</v>
      </c>
      <c r="X4614" t="str">
        <f t="shared" si="437"/>
        <v>512</v>
      </c>
      <c r="Y4614" t="str">
        <f>IF(Table1[[#This Row],[RFM_Score]]="555","Champion", IF(AND(J4614&gt;=4,V4614&gt;=4),"Loyal", IF(U4614&lt;=2,"At Risk", IF(W4614&gt;=4,"Potential Loyalist","Others"))))</f>
        <v>Others</v>
      </c>
    </row>
    <row r="4615" spans="1:25">
      <c r="A4615" t="s">
        <v>6552</v>
      </c>
      <c r="B4615">
        <v>26</v>
      </c>
      <c r="C4615" t="s">
        <v>24</v>
      </c>
      <c r="D4615" t="s">
        <v>25</v>
      </c>
      <c r="E4615" s="6" t="s">
        <v>16685</v>
      </c>
      <c r="F4615" t="s">
        <v>26</v>
      </c>
      <c r="G4615">
        <v>3</v>
      </c>
      <c r="H4615">
        <v>1</v>
      </c>
      <c r="I4615">
        <v>56</v>
      </c>
      <c r="J4615">
        <v>3</v>
      </c>
      <c r="K4615">
        <v>89.93</v>
      </c>
      <c r="L4615" t="str">
        <f t="shared" si="432"/>
        <v/>
      </c>
      <c r="M4615">
        <v>3</v>
      </c>
      <c r="N4615" t="str">
        <f t="shared" si="433"/>
        <v/>
      </c>
      <c r="O4615">
        <v>12</v>
      </c>
      <c r="P4615" s="11">
        <v>0.33333333333333298</v>
      </c>
      <c r="Q4615" s="11">
        <v>5.3571428571428499E-2</v>
      </c>
      <c r="R4615" s="12">
        <v>29.976666666666599</v>
      </c>
      <c r="S4615" t="s">
        <v>27</v>
      </c>
      <c r="T4615">
        <v>0</v>
      </c>
      <c r="U4615">
        <f t="shared" si="434"/>
        <v>5</v>
      </c>
      <c r="V4615">
        <f t="shared" si="435"/>
        <v>1</v>
      </c>
      <c r="W4615">
        <f t="shared" si="436"/>
        <v>2</v>
      </c>
      <c r="X4615" t="str">
        <f t="shared" si="437"/>
        <v>512</v>
      </c>
      <c r="Y4615" t="str">
        <f>IF(Table1[[#This Row],[RFM_Score]]="555","Champion", IF(AND(J4615&gt;=4,V4615&gt;=4),"Loyal", IF(U4615&lt;=2,"At Risk", IF(W4615&gt;=4,"Potential Loyalist","Others"))))</f>
        <v>Others</v>
      </c>
    </row>
    <row r="4616" spans="1:25">
      <c r="A4616" t="s">
        <v>1204</v>
      </c>
      <c r="B4616">
        <v>41</v>
      </c>
      <c r="C4616" t="s">
        <v>19</v>
      </c>
      <c r="D4616" t="s">
        <v>25</v>
      </c>
      <c r="E4616" s="6" t="s">
        <v>16686</v>
      </c>
      <c r="F4616" t="s">
        <v>62</v>
      </c>
      <c r="G4616">
        <v>6</v>
      </c>
      <c r="H4616">
        <v>2</v>
      </c>
      <c r="I4616">
        <v>56</v>
      </c>
      <c r="J4616">
        <v>4</v>
      </c>
      <c r="K4616">
        <v>89.71</v>
      </c>
      <c r="L4616" t="str">
        <f t="shared" si="432"/>
        <v/>
      </c>
      <c r="M4616">
        <v>3</v>
      </c>
      <c r="N4616" t="str">
        <f t="shared" si="433"/>
        <v/>
      </c>
      <c r="O4616">
        <v>17</v>
      </c>
      <c r="P4616" s="11">
        <v>0.33333333333333298</v>
      </c>
      <c r="Q4616" s="11">
        <v>7.1428571428571397E-2</v>
      </c>
      <c r="R4616" s="12">
        <v>29.9033333333333</v>
      </c>
      <c r="S4616" t="s">
        <v>27</v>
      </c>
      <c r="T4616">
        <v>0</v>
      </c>
      <c r="U4616">
        <f t="shared" si="434"/>
        <v>5</v>
      </c>
      <c r="V4616">
        <f t="shared" si="435"/>
        <v>1</v>
      </c>
      <c r="W4616">
        <f t="shared" si="436"/>
        <v>2</v>
      </c>
      <c r="X4616" t="str">
        <f t="shared" si="437"/>
        <v>512</v>
      </c>
      <c r="Y4616" t="str">
        <f>IF(Table1[[#This Row],[RFM_Score]]="555","Champion", IF(AND(J4616&gt;=4,V4616&gt;=4),"Loyal", IF(U4616&lt;=2,"At Risk", IF(W4616&gt;=4,"Potential Loyalist","Others"))))</f>
        <v>Others</v>
      </c>
    </row>
    <row r="4617" spans="1:25">
      <c r="A4617" t="s">
        <v>10139</v>
      </c>
      <c r="B4617">
        <v>18</v>
      </c>
      <c r="C4617" t="s">
        <v>24</v>
      </c>
      <c r="D4617" t="s">
        <v>49</v>
      </c>
      <c r="E4617" s="6" t="s">
        <v>16687</v>
      </c>
      <c r="F4617" t="s">
        <v>37</v>
      </c>
      <c r="G4617">
        <v>5</v>
      </c>
      <c r="H4617">
        <v>3</v>
      </c>
      <c r="I4617">
        <v>53</v>
      </c>
      <c r="J4617">
        <v>3</v>
      </c>
      <c r="K4617">
        <v>89.62</v>
      </c>
      <c r="L4617" t="str">
        <f t="shared" si="432"/>
        <v/>
      </c>
      <c r="M4617">
        <v>3</v>
      </c>
      <c r="N4617" t="str">
        <f t="shared" si="433"/>
        <v/>
      </c>
      <c r="O4617">
        <v>0</v>
      </c>
      <c r="P4617" s="11">
        <v>0.6</v>
      </c>
      <c r="Q4617" s="11">
        <v>5.6603773584905599E-2</v>
      </c>
      <c r="R4617" s="12">
        <v>29.873333333333299</v>
      </c>
      <c r="S4617" t="s">
        <v>27</v>
      </c>
      <c r="T4617">
        <v>0</v>
      </c>
      <c r="U4617">
        <f t="shared" si="434"/>
        <v>5</v>
      </c>
      <c r="V4617">
        <f t="shared" si="435"/>
        <v>1</v>
      </c>
      <c r="W4617">
        <f t="shared" si="436"/>
        <v>2</v>
      </c>
      <c r="X4617" t="str">
        <f t="shared" si="437"/>
        <v>512</v>
      </c>
      <c r="Y4617" t="str">
        <f>IF(Table1[[#This Row],[RFM_Score]]="555","Champion", IF(AND(J4617&gt;=4,V4617&gt;=4),"Loyal", IF(U4617&lt;=2,"At Risk", IF(W4617&gt;=4,"Potential Loyalist","Others"))))</f>
        <v>Others</v>
      </c>
    </row>
    <row r="4618" spans="1:25">
      <c r="A4618" t="s">
        <v>3473</v>
      </c>
      <c r="B4618">
        <v>41</v>
      </c>
      <c r="C4618" t="s">
        <v>19</v>
      </c>
      <c r="D4618" t="s">
        <v>25</v>
      </c>
      <c r="E4618" s="6" t="s">
        <v>16688</v>
      </c>
      <c r="F4618" t="s">
        <v>21</v>
      </c>
      <c r="G4618">
        <v>3</v>
      </c>
      <c r="H4618">
        <v>1</v>
      </c>
      <c r="I4618">
        <v>41</v>
      </c>
      <c r="J4618">
        <v>1</v>
      </c>
      <c r="K4618">
        <v>89.28</v>
      </c>
      <c r="L4618" t="str">
        <f t="shared" si="432"/>
        <v/>
      </c>
      <c r="M4618">
        <v>3</v>
      </c>
      <c r="N4618" t="str">
        <f t="shared" si="433"/>
        <v/>
      </c>
      <c r="O4618">
        <v>3</v>
      </c>
      <c r="P4618" s="11">
        <v>0.33333333333333298</v>
      </c>
      <c r="Q4618" s="11">
        <v>2.4390243902439001E-2</v>
      </c>
      <c r="R4618" s="12">
        <v>29.76</v>
      </c>
      <c r="S4618" t="s">
        <v>27</v>
      </c>
      <c r="T4618">
        <v>0</v>
      </c>
      <c r="U4618">
        <f t="shared" si="434"/>
        <v>5</v>
      </c>
      <c r="V4618">
        <f t="shared" si="435"/>
        <v>1</v>
      </c>
      <c r="W4618">
        <f t="shared" si="436"/>
        <v>2</v>
      </c>
      <c r="X4618" t="str">
        <f t="shared" si="437"/>
        <v>512</v>
      </c>
      <c r="Y4618" t="str">
        <f>IF(Table1[[#This Row],[RFM_Score]]="555","Champion", IF(AND(J4618&gt;=4,V4618&gt;=4),"Loyal", IF(U4618&lt;=2,"At Risk", IF(W4618&gt;=4,"Potential Loyalist","Others"))))</f>
        <v>Others</v>
      </c>
    </row>
    <row r="4619" spans="1:25">
      <c r="A4619" t="s">
        <v>3003</v>
      </c>
      <c r="B4619">
        <v>39</v>
      </c>
      <c r="C4619" t="s">
        <v>33</v>
      </c>
      <c r="D4619" t="s">
        <v>35</v>
      </c>
      <c r="E4619" s="6" t="s">
        <v>16689</v>
      </c>
      <c r="F4619" t="s">
        <v>21</v>
      </c>
      <c r="G4619">
        <v>2</v>
      </c>
      <c r="H4619">
        <v>0</v>
      </c>
      <c r="I4619">
        <v>35</v>
      </c>
      <c r="J4619">
        <v>3</v>
      </c>
      <c r="K4619">
        <v>89.27</v>
      </c>
      <c r="L4619" t="str">
        <f t="shared" si="432"/>
        <v/>
      </c>
      <c r="M4619">
        <v>3</v>
      </c>
      <c r="N4619" t="str">
        <f t="shared" si="433"/>
        <v/>
      </c>
      <c r="O4619">
        <v>14</v>
      </c>
      <c r="P4619" s="11">
        <v>0</v>
      </c>
      <c r="Q4619" s="11">
        <v>8.5714285714285701E-2</v>
      </c>
      <c r="R4619" s="12">
        <v>29.7566666666666</v>
      </c>
      <c r="S4619" t="s">
        <v>27</v>
      </c>
      <c r="T4619">
        <v>0</v>
      </c>
      <c r="U4619">
        <f t="shared" si="434"/>
        <v>5</v>
      </c>
      <c r="V4619">
        <f t="shared" si="435"/>
        <v>1</v>
      </c>
      <c r="W4619">
        <f t="shared" si="436"/>
        <v>2</v>
      </c>
      <c r="X4619" t="str">
        <f t="shared" si="437"/>
        <v>512</v>
      </c>
      <c r="Y4619" t="str">
        <f>IF(Table1[[#This Row],[RFM_Score]]="555","Champion", IF(AND(J4619&gt;=4,V4619&gt;=4),"Loyal", IF(U4619&lt;=2,"At Risk", IF(W4619&gt;=4,"Potential Loyalist","Others"))))</f>
        <v>Others</v>
      </c>
    </row>
    <row r="4620" spans="1:25">
      <c r="A4620" t="s">
        <v>7834</v>
      </c>
      <c r="B4620">
        <v>31</v>
      </c>
      <c r="C4620" t="s">
        <v>19</v>
      </c>
      <c r="D4620" t="s">
        <v>29</v>
      </c>
      <c r="E4620" s="6" t="s">
        <v>16690</v>
      </c>
      <c r="F4620" t="s">
        <v>21</v>
      </c>
      <c r="G4620">
        <v>2</v>
      </c>
      <c r="H4620">
        <v>0</v>
      </c>
      <c r="I4620">
        <v>51</v>
      </c>
      <c r="J4620">
        <v>1</v>
      </c>
      <c r="K4620">
        <v>89.15</v>
      </c>
      <c r="L4620" t="str">
        <f t="shared" si="432"/>
        <v/>
      </c>
      <c r="M4620">
        <v>3</v>
      </c>
      <c r="N4620" t="str">
        <f t="shared" si="433"/>
        <v/>
      </c>
      <c r="O4620">
        <v>3</v>
      </c>
      <c r="P4620" s="11">
        <v>0</v>
      </c>
      <c r="Q4620" s="11">
        <v>1.9607843137254902E-2</v>
      </c>
      <c r="R4620" s="12">
        <v>29.716666666666601</v>
      </c>
      <c r="S4620" t="s">
        <v>27</v>
      </c>
      <c r="T4620">
        <v>0</v>
      </c>
      <c r="U4620">
        <f t="shared" si="434"/>
        <v>5</v>
      </c>
      <c r="V4620">
        <f t="shared" si="435"/>
        <v>1</v>
      </c>
      <c r="W4620">
        <f t="shared" si="436"/>
        <v>2</v>
      </c>
      <c r="X4620" t="str">
        <f t="shared" si="437"/>
        <v>512</v>
      </c>
      <c r="Y4620" t="str">
        <f>IF(Table1[[#This Row],[RFM_Score]]="555","Champion", IF(AND(J4620&gt;=4,V4620&gt;=4),"Loyal", IF(U4620&lt;=2,"At Risk", IF(W4620&gt;=4,"Potential Loyalist","Others"))))</f>
        <v>Others</v>
      </c>
    </row>
    <row r="4621" spans="1:25">
      <c r="A4621" t="s">
        <v>8643</v>
      </c>
      <c r="B4621">
        <v>18</v>
      </c>
      <c r="C4621" t="s">
        <v>24</v>
      </c>
      <c r="D4621" t="s">
        <v>41</v>
      </c>
      <c r="E4621" s="6" t="s">
        <v>16691</v>
      </c>
      <c r="F4621" t="s">
        <v>60</v>
      </c>
      <c r="G4621">
        <v>2</v>
      </c>
      <c r="H4621">
        <v>2</v>
      </c>
      <c r="I4621">
        <v>43</v>
      </c>
      <c r="J4621">
        <v>4</v>
      </c>
      <c r="K4621">
        <v>89.08</v>
      </c>
      <c r="L4621" t="str">
        <f t="shared" si="432"/>
        <v/>
      </c>
      <c r="M4621">
        <v>3</v>
      </c>
      <c r="N4621" t="str">
        <f t="shared" si="433"/>
        <v/>
      </c>
      <c r="O4621">
        <v>23</v>
      </c>
      <c r="P4621" s="11">
        <v>1</v>
      </c>
      <c r="Q4621" s="11">
        <v>9.3023255813953404E-2</v>
      </c>
      <c r="R4621" s="12">
        <v>29.6933333333333</v>
      </c>
      <c r="S4621" t="s">
        <v>27</v>
      </c>
      <c r="T4621">
        <v>0</v>
      </c>
      <c r="U4621">
        <f t="shared" si="434"/>
        <v>4</v>
      </c>
      <c r="V4621">
        <f t="shared" si="435"/>
        <v>1</v>
      </c>
      <c r="W4621">
        <f t="shared" si="436"/>
        <v>2</v>
      </c>
      <c r="X4621" t="str">
        <f t="shared" si="437"/>
        <v>412</v>
      </c>
      <c r="Y4621" t="str">
        <f>IF(Table1[[#This Row],[RFM_Score]]="555","Champion", IF(AND(J4621&gt;=4,V4621&gt;=4),"Loyal", IF(U4621&lt;=2,"At Risk", IF(W4621&gt;=4,"Potential Loyalist","Others"))))</f>
        <v>Others</v>
      </c>
    </row>
    <row r="4622" spans="1:25">
      <c r="A4622" t="s">
        <v>5027</v>
      </c>
      <c r="B4622">
        <v>18</v>
      </c>
      <c r="C4622" t="s">
        <v>19</v>
      </c>
      <c r="D4622" t="s">
        <v>29</v>
      </c>
      <c r="E4622" s="6" t="s">
        <v>16692</v>
      </c>
      <c r="F4622" t="s">
        <v>37</v>
      </c>
      <c r="G4622">
        <v>4</v>
      </c>
      <c r="H4622">
        <v>2</v>
      </c>
      <c r="I4622">
        <v>45</v>
      </c>
      <c r="J4622">
        <v>5</v>
      </c>
      <c r="K4622">
        <v>88.94</v>
      </c>
      <c r="L4622" t="str">
        <f t="shared" si="432"/>
        <v/>
      </c>
      <c r="M4622">
        <v>3</v>
      </c>
      <c r="N4622" t="str">
        <f t="shared" si="433"/>
        <v/>
      </c>
      <c r="O4622">
        <v>23</v>
      </c>
      <c r="P4622" s="11">
        <v>0.5</v>
      </c>
      <c r="Q4622" s="11">
        <v>0.11111111111111099</v>
      </c>
      <c r="R4622" s="12">
        <v>29.646666666666601</v>
      </c>
      <c r="S4622" t="s">
        <v>27</v>
      </c>
      <c r="T4622">
        <v>0</v>
      </c>
      <c r="U4622">
        <f t="shared" si="434"/>
        <v>4</v>
      </c>
      <c r="V4622">
        <f t="shared" si="435"/>
        <v>1</v>
      </c>
      <c r="W4622">
        <f t="shared" si="436"/>
        <v>2</v>
      </c>
      <c r="X4622" t="str">
        <f t="shared" si="437"/>
        <v>412</v>
      </c>
      <c r="Y4622" t="str">
        <f>IF(Table1[[#This Row],[RFM_Score]]="555","Champion", IF(AND(J4622&gt;=4,V4622&gt;=4),"Loyal", IF(U4622&lt;=2,"At Risk", IF(W4622&gt;=4,"Potential Loyalist","Others"))))</f>
        <v>Others</v>
      </c>
    </row>
    <row r="4623" spans="1:25">
      <c r="A4623" t="s">
        <v>5877</v>
      </c>
      <c r="B4623">
        <v>39</v>
      </c>
      <c r="C4623" t="s">
        <v>19</v>
      </c>
      <c r="D4623" t="s">
        <v>29</v>
      </c>
      <c r="E4623" s="6" t="s">
        <v>16693</v>
      </c>
      <c r="F4623" t="s">
        <v>30</v>
      </c>
      <c r="G4623">
        <v>3</v>
      </c>
      <c r="H4623">
        <v>0</v>
      </c>
      <c r="I4623">
        <v>44</v>
      </c>
      <c r="J4623">
        <v>1</v>
      </c>
      <c r="K4623">
        <v>88.83</v>
      </c>
      <c r="L4623" t="str">
        <f t="shared" si="432"/>
        <v/>
      </c>
      <c r="M4623">
        <v>3</v>
      </c>
      <c r="N4623" t="str">
        <f t="shared" si="433"/>
        <v/>
      </c>
      <c r="O4623">
        <v>20</v>
      </c>
      <c r="P4623" s="11">
        <v>0</v>
      </c>
      <c r="Q4623" s="11">
        <v>2.27272727272727E-2</v>
      </c>
      <c r="R4623" s="12">
        <v>29.61</v>
      </c>
      <c r="S4623" t="s">
        <v>27</v>
      </c>
      <c r="T4623">
        <v>0</v>
      </c>
      <c r="U4623">
        <f t="shared" si="434"/>
        <v>5</v>
      </c>
      <c r="V4623">
        <f t="shared" si="435"/>
        <v>1</v>
      </c>
      <c r="W4623">
        <f t="shared" si="436"/>
        <v>2</v>
      </c>
      <c r="X4623" t="str">
        <f t="shared" si="437"/>
        <v>512</v>
      </c>
      <c r="Y4623" t="str">
        <f>IF(Table1[[#This Row],[RFM_Score]]="555","Champion", IF(AND(J4623&gt;=4,V4623&gt;=4),"Loyal", IF(U4623&lt;=2,"At Risk", IF(W4623&gt;=4,"Potential Loyalist","Others"))))</f>
        <v>Others</v>
      </c>
    </row>
    <row r="4624" spans="1:25">
      <c r="A4624" t="s">
        <v>4334</v>
      </c>
      <c r="B4624">
        <v>36</v>
      </c>
      <c r="C4624" t="s">
        <v>24</v>
      </c>
      <c r="D4624" t="s">
        <v>20</v>
      </c>
      <c r="E4624" s="6" t="s">
        <v>16694</v>
      </c>
      <c r="F4624" t="s">
        <v>26</v>
      </c>
      <c r="G4624">
        <v>1</v>
      </c>
      <c r="H4624">
        <v>1</v>
      </c>
      <c r="I4624">
        <v>51</v>
      </c>
      <c r="J4624">
        <v>0</v>
      </c>
      <c r="K4624">
        <v>88.69</v>
      </c>
      <c r="L4624" t="str">
        <f t="shared" si="432"/>
        <v/>
      </c>
      <c r="M4624">
        <v>3</v>
      </c>
      <c r="N4624" t="str">
        <f t="shared" si="433"/>
        <v/>
      </c>
      <c r="O4624">
        <v>36</v>
      </c>
      <c r="P4624" s="11">
        <v>1</v>
      </c>
      <c r="Q4624" s="11">
        <v>0</v>
      </c>
      <c r="R4624" s="12">
        <v>29.563333333333301</v>
      </c>
      <c r="S4624" t="s">
        <v>27</v>
      </c>
      <c r="T4624">
        <v>0</v>
      </c>
      <c r="U4624">
        <f t="shared" si="434"/>
        <v>4</v>
      </c>
      <c r="V4624">
        <f t="shared" si="435"/>
        <v>1</v>
      </c>
      <c r="W4624">
        <f t="shared" si="436"/>
        <v>2</v>
      </c>
      <c r="X4624" t="str">
        <f t="shared" si="437"/>
        <v>412</v>
      </c>
      <c r="Y4624" t="str">
        <f>IF(Table1[[#This Row],[RFM_Score]]="555","Champion", IF(AND(J4624&gt;=4,V4624&gt;=4),"Loyal", IF(U4624&lt;=2,"At Risk", IF(W4624&gt;=4,"Potential Loyalist","Others"))))</f>
        <v>Others</v>
      </c>
    </row>
    <row r="4625" spans="1:25">
      <c r="A4625" t="s">
        <v>1235</v>
      </c>
      <c r="B4625">
        <v>37</v>
      </c>
      <c r="C4625" t="s">
        <v>19</v>
      </c>
      <c r="D4625" t="s">
        <v>41</v>
      </c>
      <c r="E4625" s="6" t="s">
        <v>16695</v>
      </c>
      <c r="F4625" t="s">
        <v>21</v>
      </c>
      <c r="G4625">
        <v>6</v>
      </c>
      <c r="H4625">
        <v>1</v>
      </c>
      <c r="I4625">
        <v>57</v>
      </c>
      <c r="J4625">
        <v>6</v>
      </c>
      <c r="K4625">
        <v>88.6</v>
      </c>
      <c r="L4625" t="str">
        <f t="shared" si="432"/>
        <v/>
      </c>
      <c r="M4625">
        <v>3</v>
      </c>
      <c r="N4625" t="str">
        <f t="shared" si="433"/>
        <v/>
      </c>
      <c r="O4625">
        <v>16</v>
      </c>
      <c r="P4625" s="11">
        <v>0.16666666666666599</v>
      </c>
      <c r="Q4625" s="11">
        <v>0.105263157894736</v>
      </c>
      <c r="R4625" s="12">
        <v>29.533333333333299</v>
      </c>
      <c r="S4625" t="s">
        <v>27</v>
      </c>
      <c r="T4625">
        <v>1</v>
      </c>
      <c r="U4625">
        <f t="shared" si="434"/>
        <v>5</v>
      </c>
      <c r="V4625">
        <f t="shared" si="435"/>
        <v>1</v>
      </c>
      <c r="W4625">
        <f t="shared" si="436"/>
        <v>2</v>
      </c>
      <c r="X4625" t="str">
        <f t="shared" si="437"/>
        <v>512</v>
      </c>
      <c r="Y4625" t="str">
        <f>IF(Table1[[#This Row],[RFM_Score]]="555","Champion", IF(AND(J4625&gt;=4,V4625&gt;=4),"Loyal", IF(U4625&lt;=2,"At Risk", IF(W4625&gt;=4,"Potential Loyalist","Others"))))</f>
        <v>Others</v>
      </c>
    </row>
    <row r="4626" spans="1:25">
      <c r="A4626" t="s">
        <v>5225</v>
      </c>
      <c r="B4626">
        <v>23</v>
      </c>
      <c r="C4626" t="s">
        <v>24</v>
      </c>
      <c r="D4626" t="s">
        <v>41</v>
      </c>
      <c r="E4626" s="6" t="s">
        <v>16696</v>
      </c>
      <c r="F4626" t="s">
        <v>26</v>
      </c>
      <c r="G4626">
        <v>1</v>
      </c>
      <c r="H4626">
        <v>0</v>
      </c>
      <c r="I4626">
        <v>57</v>
      </c>
      <c r="J4626">
        <v>2</v>
      </c>
      <c r="K4626">
        <v>87.99</v>
      </c>
      <c r="L4626" t="str">
        <f t="shared" si="432"/>
        <v/>
      </c>
      <c r="M4626">
        <v>3</v>
      </c>
      <c r="N4626" t="str">
        <f t="shared" si="433"/>
        <v/>
      </c>
      <c r="O4626">
        <v>65</v>
      </c>
      <c r="P4626" s="11">
        <v>0</v>
      </c>
      <c r="Q4626" s="11">
        <v>3.5087719298245598E-2</v>
      </c>
      <c r="R4626" s="12">
        <v>29.33</v>
      </c>
      <c r="S4626" t="s">
        <v>27</v>
      </c>
      <c r="T4626">
        <v>0</v>
      </c>
      <c r="U4626">
        <f t="shared" si="434"/>
        <v>3</v>
      </c>
      <c r="V4626">
        <f t="shared" si="435"/>
        <v>1</v>
      </c>
      <c r="W4626">
        <f t="shared" si="436"/>
        <v>2</v>
      </c>
      <c r="X4626" t="str">
        <f t="shared" si="437"/>
        <v>312</v>
      </c>
      <c r="Y4626" t="str">
        <f>IF(Table1[[#This Row],[RFM_Score]]="555","Champion", IF(AND(J4626&gt;=4,V4626&gt;=4),"Loyal", IF(U4626&lt;=2,"At Risk", IF(W4626&gt;=4,"Potential Loyalist","Others"))))</f>
        <v>Others</v>
      </c>
    </row>
    <row r="4627" spans="1:25">
      <c r="A4627" t="s">
        <v>10790</v>
      </c>
      <c r="B4627">
        <v>21</v>
      </c>
      <c r="C4627" t="s">
        <v>19</v>
      </c>
      <c r="D4627" t="s">
        <v>25</v>
      </c>
      <c r="E4627" s="6" t="s">
        <v>16697</v>
      </c>
      <c r="F4627" t="s">
        <v>30</v>
      </c>
      <c r="G4627">
        <v>2</v>
      </c>
      <c r="H4627">
        <v>1</v>
      </c>
      <c r="I4627">
        <v>51</v>
      </c>
      <c r="J4627">
        <v>5</v>
      </c>
      <c r="K4627">
        <v>87.89</v>
      </c>
      <c r="L4627" t="str">
        <f t="shared" si="432"/>
        <v/>
      </c>
      <c r="M4627">
        <v>3</v>
      </c>
      <c r="N4627" t="str">
        <f t="shared" si="433"/>
        <v/>
      </c>
      <c r="O4627">
        <v>6</v>
      </c>
      <c r="P4627" s="11">
        <v>0.5</v>
      </c>
      <c r="Q4627" s="11">
        <v>9.8039215686274495E-2</v>
      </c>
      <c r="R4627" s="12">
        <v>29.296666666666599</v>
      </c>
      <c r="S4627" t="s">
        <v>27</v>
      </c>
      <c r="T4627">
        <v>0</v>
      </c>
      <c r="U4627">
        <f t="shared" si="434"/>
        <v>5</v>
      </c>
      <c r="V4627">
        <f t="shared" si="435"/>
        <v>1</v>
      </c>
      <c r="W4627">
        <f t="shared" si="436"/>
        <v>2</v>
      </c>
      <c r="X4627" t="str">
        <f t="shared" si="437"/>
        <v>512</v>
      </c>
      <c r="Y4627" t="str">
        <f>IF(Table1[[#This Row],[RFM_Score]]="555","Champion", IF(AND(J4627&gt;=4,V4627&gt;=4),"Loyal", IF(U4627&lt;=2,"At Risk", IF(W4627&gt;=4,"Potential Loyalist","Others"))))</f>
        <v>Others</v>
      </c>
    </row>
    <row r="4628" spans="1:25">
      <c r="A4628" t="s">
        <v>11399</v>
      </c>
      <c r="B4628">
        <v>24</v>
      </c>
      <c r="C4628" t="s">
        <v>24</v>
      </c>
      <c r="D4628" t="s">
        <v>20</v>
      </c>
      <c r="E4628" s="6" t="s">
        <v>16698</v>
      </c>
      <c r="F4628" t="s">
        <v>30</v>
      </c>
      <c r="G4628">
        <v>1</v>
      </c>
      <c r="H4628">
        <v>0</v>
      </c>
      <c r="I4628">
        <v>49</v>
      </c>
      <c r="J4628">
        <v>2</v>
      </c>
      <c r="K4628">
        <v>87.85</v>
      </c>
      <c r="L4628" t="str">
        <f t="shared" si="432"/>
        <v/>
      </c>
      <c r="M4628">
        <v>3</v>
      </c>
      <c r="N4628" t="str">
        <f t="shared" si="433"/>
        <v/>
      </c>
      <c r="O4628">
        <v>39</v>
      </c>
      <c r="P4628" s="11">
        <v>0</v>
      </c>
      <c r="Q4628" s="11">
        <v>4.08163265306122E-2</v>
      </c>
      <c r="R4628" s="12">
        <v>29.283333333333299</v>
      </c>
      <c r="S4628" t="s">
        <v>27</v>
      </c>
      <c r="T4628">
        <v>0</v>
      </c>
      <c r="U4628">
        <f t="shared" si="434"/>
        <v>4</v>
      </c>
      <c r="V4628">
        <f t="shared" si="435"/>
        <v>1</v>
      </c>
      <c r="W4628">
        <f t="shared" si="436"/>
        <v>2</v>
      </c>
      <c r="X4628" t="str">
        <f t="shared" si="437"/>
        <v>412</v>
      </c>
      <c r="Y4628" t="str">
        <f>IF(Table1[[#This Row],[RFM_Score]]="555","Champion", IF(AND(J4628&gt;=4,V4628&gt;=4),"Loyal", IF(U4628&lt;=2,"At Risk", IF(W4628&gt;=4,"Potential Loyalist","Others"))))</f>
        <v>Others</v>
      </c>
    </row>
    <row r="4629" spans="1:25">
      <c r="A4629" t="s">
        <v>9138</v>
      </c>
      <c r="B4629">
        <v>47</v>
      </c>
      <c r="C4629" t="s">
        <v>19</v>
      </c>
      <c r="D4629" t="s">
        <v>25</v>
      </c>
      <c r="E4629" s="6" t="s">
        <v>16699</v>
      </c>
      <c r="F4629" t="s">
        <v>37</v>
      </c>
      <c r="G4629">
        <v>7</v>
      </c>
      <c r="H4629">
        <v>3</v>
      </c>
      <c r="I4629">
        <v>65</v>
      </c>
      <c r="J4629">
        <v>4</v>
      </c>
      <c r="K4629">
        <v>87.82</v>
      </c>
      <c r="L4629" t="str">
        <f t="shared" si="432"/>
        <v/>
      </c>
      <c r="M4629">
        <v>3</v>
      </c>
      <c r="N4629" t="str">
        <f t="shared" si="433"/>
        <v/>
      </c>
      <c r="O4629">
        <v>34</v>
      </c>
      <c r="P4629" s="11">
        <v>0.42857142857142799</v>
      </c>
      <c r="Q4629" s="11">
        <v>6.15384615384615E-2</v>
      </c>
      <c r="R4629" s="12">
        <v>29.273333333333301</v>
      </c>
      <c r="S4629" t="s">
        <v>27</v>
      </c>
      <c r="T4629">
        <v>0</v>
      </c>
      <c r="U4629">
        <f t="shared" si="434"/>
        <v>4</v>
      </c>
      <c r="V4629">
        <f t="shared" si="435"/>
        <v>1</v>
      </c>
      <c r="W4629">
        <f t="shared" si="436"/>
        <v>2</v>
      </c>
      <c r="X4629" t="str">
        <f t="shared" si="437"/>
        <v>412</v>
      </c>
      <c r="Y4629" t="str">
        <f>IF(Table1[[#This Row],[RFM_Score]]="555","Champion", IF(AND(J4629&gt;=4,V4629&gt;=4),"Loyal", IF(U4629&lt;=2,"At Risk", IF(W4629&gt;=4,"Potential Loyalist","Others"))))</f>
        <v>Others</v>
      </c>
    </row>
    <row r="4630" spans="1:25">
      <c r="A4630" t="s">
        <v>9750</v>
      </c>
      <c r="B4630">
        <v>31</v>
      </c>
      <c r="C4630" t="s">
        <v>24</v>
      </c>
      <c r="D4630" t="s">
        <v>41</v>
      </c>
      <c r="E4630" s="6" t="s">
        <v>16700</v>
      </c>
      <c r="F4630" t="s">
        <v>21</v>
      </c>
      <c r="G4630">
        <v>4</v>
      </c>
      <c r="H4630">
        <v>1</v>
      </c>
      <c r="I4630">
        <v>41</v>
      </c>
      <c r="J4630">
        <v>2</v>
      </c>
      <c r="K4630">
        <v>87.71</v>
      </c>
      <c r="L4630" t="str">
        <f t="shared" si="432"/>
        <v/>
      </c>
      <c r="M4630">
        <v>3</v>
      </c>
      <c r="N4630" t="str">
        <f t="shared" si="433"/>
        <v/>
      </c>
      <c r="O4630">
        <v>36</v>
      </c>
      <c r="P4630" s="11">
        <v>0.25</v>
      </c>
      <c r="Q4630" s="11">
        <v>4.8780487804878002E-2</v>
      </c>
      <c r="R4630" s="12">
        <v>29.236666666666601</v>
      </c>
      <c r="S4630" t="s">
        <v>27</v>
      </c>
      <c r="T4630">
        <v>0</v>
      </c>
      <c r="U4630">
        <f t="shared" si="434"/>
        <v>4</v>
      </c>
      <c r="V4630">
        <f t="shared" si="435"/>
        <v>1</v>
      </c>
      <c r="W4630">
        <f t="shared" si="436"/>
        <v>2</v>
      </c>
      <c r="X4630" t="str">
        <f t="shared" si="437"/>
        <v>412</v>
      </c>
      <c r="Y4630" t="str">
        <f>IF(Table1[[#This Row],[RFM_Score]]="555","Champion", IF(AND(J4630&gt;=4,V4630&gt;=4),"Loyal", IF(U4630&lt;=2,"At Risk", IF(W4630&gt;=4,"Potential Loyalist","Others"))))</f>
        <v>Others</v>
      </c>
    </row>
    <row r="4631" spans="1:25">
      <c r="A4631" t="s">
        <v>11535</v>
      </c>
      <c r="B4631">
        <v>32</v>
      </c>
      <c r="C4631" t="s">
        <v>24</v>
      </c>
      <c r="D4631" t="s">
        <v>29</v>
      </c>
      <c r="E4631" s="6" t="s">
        <v>16701</v>
      </c>
      <c r="F4631" t="s">
        <v>60</v>
      </c>
      <c r="G4631">
        <v>2</v>
      </c>
      <c r="H4631">
        <v>2</v>
      </c>
      <c r="I4631">
        <v>50</v>
      </c>
      <c r="J4631">
        <v>3</v>
      </c>
      <c r="K4631">
        <v>87.66</v>
      </c>
      <c r="L4631" t="str">
        <f t="shared" si="432"/>
        <v/>
      </c>
      <c r="M4631">
        <v>3</v>
      </c>
      <c r="N4631" t="str">
        <f t="shared" si="433"/>
        <v/>
      </c>
      <c r="O4631">
        <v>16</v>
      </c>
      <c r="P4631" s="11">
        <v>1</v>
      </c>
      <c r="Q4631" s="11">
        <v>0.06</v>
      </c>
      <c r="R4631" s="12">
        <v>29.22</v>
      </c>
      <c r="S4631" t="s">
        <v>27</v>
      </c>
      <c r="T4631">
        <v>0</v>
      </c>
      <c r="U4631">
        <f t="shared" si="434"/>
        <v>5</v>
      </c>
      <c r="V4631">
        <f t="shared" si="435"/>
        <v>1</v>
      </c>
      <c r="W4631">
        <f t="shared" si="436"/>
        <v>2</v>
      </c>
      <c r="X4631" t="str">
        <f t="shared" si="437"/>
        <v>512</v>
      </c>
      <c r="Y4631" t="str">
        <f>IF(Table1[[#This Row],[RFM_Score]]="555","Champion", IF(AND(J4631&gt;=4,V4631&gt;=4),"Loyal", IF(U4631&lt;=2,"At Risk", IF(W4631&gt;=4,"Potential Loyalist","Others"))))</f>
        <v>Others</v>
      </c>
    </row>
    <row r="4632" spans="1:25">
      <c r="A4632" t="s">
        <v>2658</v>
      </c>
      <c r="B4632">
        <v>44</v>
      </c>
      <c r="C4632" t="s">
        <v>24</v>
      </c>
      <c r="D4632" t="s">
        <v>25</v>
      </c>
      <c r="E4632" s="6" t="s">
        <v>16702</v>
      </c>
      <c r="F4632" t="s">
        <v>21</v>
      </c>
      <c r="G4632">
        <v>2</v>
      </c>
      <c r="H4632">
        <v>0</v>
      </c>
      <c r="I4632">
        <v>68</v>
      </c>
      <c r="J4632">
        <v>4</v>
      </c>
      <c r="K4632">
        <v>87.56</v>
      </c>
      <c r="L4632" t="str">
        <f t="shared" si="432"/>
        <v/>
      </c>
      <c r="M4632">
        <v>3</v>
      </c>
      <c r="N4632" t="str">
        <f t="shared" si="433"/>
        <v/>
      </c>
      <c r="O4632">
        <v>18</v>
      </c>
      <c r="P4632" s="11">
        <v>0</v>
      </c>
      <c r="Q4632" s="11">
        <v>5.8823529411764698E-2</v>
      </c>
      <c r="R4632" s="12">
        <v>29.1866666666666</v>
      </c>
      <c r="S4632" t="s">
        <v>27</v>
      </c>
      <c r="T4632">
        <v>0</v>
      </c>
      <c r="U4632">
        <f t="shared" si="434"/>
        <v>5</v>
      </c>
      <c r="V4632">
        <f t="shared" si="435"/>
        <v>1</v>
      </c>
      <c r="W4632">
        <f t="shared" si="436"/>
        <v>2</v>
      </c>
      <c r="X4632" t="str">
        <f t="shared" si="437"/>
        <v>512</v>
      </c>
      <c r="Y4632" t="str">
        <f>IF(Table1[[#This Row],[RFM_Score]]="555","Champion", IF(AND(J4632&gt;=4,V4632&gt;=4),"Loyal", IF(U4632&lt;=2,"At Risk", IF(W4632&gt;=4,"Potential Loyalist","Others"))))</f>
        <v>Others</v>
      </c>
    </row>
    <row r="4633" spans="1:25">
      <c r="A4633" t="s">
        <v>3657</v>
      </c>
      <c r="B4633">
        <v>18</v>
      </c>
      <c r="C4633" t="s">
        <v>19</v>
      </c>
      <c r="D4633" t="s">
        <v>29</v>
      </c>
      <c r="E4633" s="6" t="s">
        <v>16703</v>
      </c>
      <c r="F4633" t="s">
        <v>37</v>
      </c>
      <c r="G4633">
        <v>6</v>
      </c>
      <c r="H4633">
        <v>1</v>
      </c>
      <c r="I4633">
        <v>53</v>
      </c>
      <c r="J4633">
        <v>1</v>
      </c>
      <c r="K4633">
        <v>87.55</v>
      </c>
      <c r="L4633" t="str">
        <f t="shared" si="432"/>
        <v/>
      </c>
      <c r="M4633">
        <v>3</v>
      </c>
      <c r="N4633" t="str">
        <f t="shared" si="433"/>
        <v/>
      </c>
      <c r="O4633">
        <v>23</v>
      </c>
      <c r="P4633" s="11">
        <v>0.16666666666666599</v>
      </c>
      <c r="Q4633" s="11">
        <v>1.8867924528301799E-2</v>
      </c>
      <c r="R4633" s="12">
        <v>29.183333333333302</v>
      </c>
      <c r="S4633" t="s">
        <v>27</v>
      </c>
      <c r="T4633">
        <v>0</v>
      </c>
      <c r="U4633">
        <f t="shared" si="434"/>
        <v>4</v>
      </c>
      <c r="V4633">
        <f t="shared" si="435"/>
        <v>1</v>
      </c>
      <c r="W4633">
        <f t="shared" si="436"/>
        <v>2</v>
      </c>
      <c r="X4633" t="str">
        <f t="shared" si="437"/>
        <v>412</v>
      </c>
      <c r="Y4633" t="str">
        <f>IF(Table1[[#This Row],[RFM_Score]]="555","Champion", IF(AND(J4633&gt;=4,V4633&gt;=4),"Loyal", IF(U4633&lt;=2,"At Risk", IF(W4633&gt;=4,"Potential Loyalist","Others"))))</f>
        <v>Others</v>
      </c>
    </row>
    <row r="4634" spans="1:25">
      <c r="A4634" t="s">
        <v>5934</v>
      </c>
      <c r="B4634">
        <v>47</v>
      </c>
      <c r="C4634" t="s">
        <v>24</v>
      </c>
      <c r="D4634" t="s">
        <v>25</v>
      </c>
      <c r="E4634" s="6" t="s">
        <v>16704</v>
      </c>
      <c r="F4634" t="s">
        <v>60</v>
      </c>
      <c r="G4634">
        <v>3</v>
      </c>
      <c r="H4634">
        <v>2</v>
      </c>
      <c r="I4634">
        <v>58</v>
      </c>
      <c r="J4634">
        <v>1</v>
      </c>
      <c r="K4634">
        <v>87.51</v>
      </c>
      <c r="L4634" t="str">
        <f t="shared" si="432"/>
        <v/>
      </c>
      <c r="M4634">
        <v>3</v>
      </c>
      <c r="N4634" t="str">
        <f t="shared" si="433"/>
        <v/>
      </c>
      <c r="O4634">
        <v>27</v>
      </c>
      <c r="P4634" s="11">
        <v>0.66666666666666596</v>
      </c>
      <c r="Q4634" s="11">
        <v>1.72413793103448E-2</v>
      </c>
      <c r="R4634" s="12">
        <v>29.17</v>
      </c>
      <c r="S4634" t="s">
        <v>27</v>
      </c>
      <c r="T4634">
        <v>0</v>
      </c>
      <c r="U4634">
        <f t="shared" si="434"/>
        <v>4</v>
      </c>
      <c r="V4634">
        <f t="shared" si="435"/>
        <v>1</v>
      </c>
      <c r="W4634">
        <f t="shared" si="436"/>
        <v>2</v>
      </c>
      <c r="X4634" t="str">
        <f t="shared" si="437"/>
        <v>412</v>
      </c>
      <c r="Y4634" t="str">
        <f>IF(Table1[[#This Row],[RFM_Score]]="555","Champion", IF(AND(J4634&gt;=4,V4634&gt;=4),"Loyal", IF(U4634&lt;=2,"At Risk", IF(W4634&gt;=4,"Potential Loyalist","Others"))))</f>
        <v>Others</v>
      </c>
    </row>
    <row r="4635" spans="1:25">
      <c r="A4635" t="s">
        <v>2226</v>
      </c>
      <c r="B4635">
        <v>42</v>
      </c>
      <c r="C4635" t="s">
        <v>19</v>
      </c>
      <c r="D4635" t="s">
        <v>35</v>
      </c>
      <c r="E4635" s="6" t="s">
        <v>16705</v>
      </c>
      <c r="F4635" t="s">
        <v>30</v>
      </c>
      <c r="G4635">
        <v>3</v>
      </c>
      <c r="H4635">
        <v>2</v>
      </c>
      <c r="I4635">
        <v>58</v>
      </c>
      <c r="J4635">
        <v>2</v>
      </c>
      <c r="K4635">
        <v>87.34</v>
      </c>
      <c r="L4635" t="str">
        <f t="shared" si="432"/>
        <v/>
      </c>
      <c r="M4635">
        <v>3</v>
      </c>
      <c r="N4635" t="str">
        <f t="shared" si="433"/>
        <v/>
      </c>
      <c r="O4635">
        <v>3</v>
      </c>
      <c r="P4635" s="11">
        <v>0.66666666666666596</v>
      </c>
      <c r="Q4635" s="11">
        <v>3.4482758620689599E-2</v>
      </c>
      <c r="R4635" s="12">
        <v>29.113333333333301</v>
      </c>
      <c r="S4635" t="s">
        <v>27</v>
      </c>
      <c r="T4635">
        <v>0</v>
      </c>
      <c r="U4635">
        <f t="shared" si="434"/>
        <v>5</v>
      </c>
      <c r="V4635">
        <f t="shared" si="435"/>
        <v>1</v>
      </c>
      <c r="W4635">
        <f t="shared" si="436"/>
        <v>2</v>
      </c>
      <c r="X4635" t="str">
        <f t="shared" si="437"/>
        <v>512</v>
      </c>
      <c r="Y4635" t="str">
        <f>IF(Table1[[#This Row],[RFM_Score]]="555","Champion", IF(AND(J4635&gt;=4,V4635&gt;=4),"Loyal", IF(U4635&lt;=2,"At Risk", IF(W4635&gt;=4,"Potential Loyalist","Others"))))</f>
        <v>Others</v>
      </c>
    </row>
    <row r="4636" spans="1:25">
      <c r="A4636" t="s">
        <v>2131</v>
      </c>
      <c r="B4636">
        <v>47</v>
      </c>
      <c r="C4636" t="s">
        <v>24</v>
      </c>
      <c r="D4636" t="s">
        <v>41</v>
      </c>
      <c r="E4636" s="6" t="s">
        <v>16706</v>
      </c>
      <c r="F4636" t="s">
        <v>30</v>
      </c>
      <c r="G4636">
        <v>1</v>
      </c>
      <c r="H4636">
        <v>0</v>
      </c>
      <c r="I4636">
        <v>44</v>
      </c>
      <c r="J4636">
        <v>4</v>
      </c>
      <c r="K4636">
        <v>87.3</v>
      </c>
      <c r="L4636" t="str">
        <f t="shared" si="432"/>
        <v/>
      </c>
      <c r="M4636">
        <v>3</v>
      </c>
      <c r="N4636" t="str">
        <f t="shared" si="433"/>
        <v/>
      </c>
      <c r="O4636">
        <v>30</v>
      </c>
      <c r="P4636" s="11">
        <v>0</v>
      </c>
      <c r="Q4636" s="11">
        <v>9.0909090909090898E-2</v>
      </c>
      <c r="R4636" s="12">
        <v>29.099999999999898</v>
      </c>
      <c r="S4636" t="s">
        <v>27</v>
      </c>
      <c r="T4636">
        <v>0</v>
      </c>
      <c r="U4636">
        <f t="shared" si="434"/>
        <v>4</v>
      </c>
      <c r="V4636">
        <f t="shared" si="435"/>
        <v>1</v>
      </c>
      <c r="W4636">
        <f t="shared" si="436"/>
        <v>2</v>
      </c>
      <c r="X4636" t="str">
        <f t="shared" si="437"/>
        <v>412</v>
      </c>
      <c r="Y4636" t="str">
        <f>IF(Table1[[#This Row],[RFM_Score]]="555","Champion", IF(AND(J4636&gt;=4,V4636&gt;=4),"Loyal", IF(U4636&lt;=2,"At Risk", IF(W4636&gt;=4,"Potential Loyalist","Others"))))</f>
        <v>Others</v>
      </c>
    </row>
    <row r="4637" spans="1:25">
      <c r="A4637" t="s">
        <v>11942</v>
      </c>
      <c r="B4637">
        <v>65</v>
      </c>
      <c r="C4637" t="s">
        <v>19</v>
      </c>
      <c r="D4637" t="s">
        <v>41</v>
      </c>
      <c r="E4637" s="6" t="s">
        <v>16707</v>
      </c>
      <c r="F4637" t="s">
        <v>62</v>
      </c>
      <c r="G4637">
        <v>0</v>
      </c>
      <c r="H4637">
        <v>0</v>
      </c>
      <c r="I4637">
        <v>46</v>
      </c>
      <c r="J4637">
        <v>2</v>
      </c>
      <c r="K4637">
        <v>87.06</v>
      </c>
      <c r="L4637" t="str">
        <f t="shared" si="432"/>
        <v/>
      </c>
      <c r="M4637">
        <v>3</v>
      </c>
      <c r="N4637" t="str">
        <f t="shared" si="433"/>
        <v/>
      </c>
      <c r="O4637">
        <v>21</v>
      </c>
      <c r="P4637" s="11">
        <v>0</v>
      </c>
      <c r="Q4637" s="11">
        <v>4.3478260869565202E-2</v>
      </c>
      <c r="R4637" s="12">
        <v>29.02</v>
      </c>
      <c r="S4637" t="s">
        <v>27</v>
      </c>
      <c r="T4637">
        <v>0</v>
      </c>
      <c r="U4637">
        <f t="shared" si="434"/>
        <v>4</v>
      </c>
      <c r="V4637">
        <f t="shared" si="435"/>
        <v>1</v>
      </c>
      <c r="W4637">
        <f t="shared" si="436"/>
        <v>2</v>
      </c>
      <c r="X4637" t="str">
        <f t="shared" si="437"/>
        <v>412</v>
      </c>
      <c r="Y4637" t="str">
        <f>IF(Table1[[#This Row],[RFM_Score]]="555","Champion", IF(AND(J4637&gt;=4,V4637&gt;=4),"Loyal", IF(U4637&lt;=2,"At Risk", IF(W4637&gt;=4,"Potential Loyalist","Others"))))</f>
        <v>Others</v>
      </c>
    </row>
    <row r="4638" spans="1:25">
      <c r="A4638" t="s">
        <v>2713</v>
      </c>
      <c r="B4638">
        <v>39</v>
      </c>
      <c r="C4638" t="s">
        <v>24</v>
      </c>
      <c r="D4638" t="s">
        <v>41</v>
      </c>
      <c r="E4638" s="6" t="s">
        <v>16708</v>
      </c>
      <c r="F4638" t="s">
        <v>26</v>
      </c>
      <c r="G4638">
        <v>0</v>
      </c>
      <c r="H4638">
        <v>0</v>
      </c>
      <c r="I4638">
        <v>54</v>
      </c>
      <c r="J4638">
        <v>3</v>
      </c>
      <c r="K4638">
        <v>86.99</v>
      </c>
      <c r="L4638" t="str">
        <f t="shared" si="432"/>
        <v/>
      </c>
      <c r="M4638">
        <v>3</v>
      </c>
      <c r="N4638" t="str">
        <f t="shared" si="433"/>
        <v/>
      </c>
      <c r="O4638">
        <v>33</v>
      </c>
      <c r="P4638" s="11">
        <v>0</v>
      </c>
      <c r="Q4638" s="11">
        <v>5.5555555555555497E-2</v>
      </c>
      <c r="R4638" s="12">
        <v>28.996666666666599</v>
      </c>
      <c r="S4638" t="s">
        <v>27</v>
      </c>
      <c r="T4638">
        <v>0</v>
      </c>
      <c r="U4638">
        <f t="shared" si="434"/>
        <v>4</v>
      </c>
      <c r="V4638">
        <f t="shared" si="435"/>
        <v>1</v>
      </c>
      <c r="W4638">
        <f t="shared" si="436"/>
        <v>2</v>
      </c>
      <c r="X4638" t="str">
        <f t="shared" si="437"/>
        <v>412</v>
      </c>
      <c r="Y4638" t="str">
        <f>IF(Table1[[#This Row],[RFM_Score]]="555","Champion", IF(AND(J4638&gt;=4,V4638&gt;=4),"Loyal", IF(U4638&lt;=2,"At Risk", IF(W4638&gt;=4,"Potential Loyalist","Others"))))</f>
        <v>Others</v>
      </c>
    </row>
    <row r="4639" spans="1:25">
      <c r="A4639" t="s">
        <v>6495</v>
      </c>
      <c r="B4639">
        <v>26</v>
      </c>
      <c r="C4639" t="s">
        <v>19</v>
      </c>
      <c r="D4639" t="s">
        <v>25</v>
      </c>
      <c r="E4639" s="6" t="s">
        <v>16709</v>
      </c>
      <c r="F4639" t="s">
        <v>21</v>
      </c>
      <c r="G4639">
        <v>1</v>
      </c>
      <c r="H4639">
        <v>0</v>
      </c>
      <c r="I4639">
        <v>48</v>
      </c>
      <c r="J4639">
        <v>3</v>
      </c>
      <c r="K4639">
        <v>86.9</v>
      </c>
      <c r="L4639" t="str">
        <f t="shared" si="432"/>
        <v/>
      </c>
      <c r="M4639">
        <v>3</v>
      </c>
      <c r="N4639" t="str">
        <f t="shared" si="433"/>
        <v/>
      </c>
      <c r="O4639">
        <v>0</v>
      </c>
      <c r="P4639" s="11">
        <v>0</v>
      </c>
      <c r="Q4639" s="11">
        <v>6.25E-2</v>
      </c>
      <c r="R4639" s="12">
        <v>28.966666666666601</v>
      </c>
      <c r="S4639" t="s">
        <v>27</v>
      </c>
      <c r="T4639">
        <v>0</v>
      </c>
      <c r="U4639">
        <f t="shared" si="434"/>
        <v>5</v>
      </c>
      <c r="V4639">
        <f t="shared" si="435"/>
        <v>1</v>
      </c>
      <c r="W4639">
        <f t="shared" si="436"/>
        <v>2</v>
      </c>
      <c r="X4639" t="str">
        <f t="shared" si="437"/>
        <v>512</v>
      </c>
      <c r="Y4639" t="str">
        <f>IF(Table1[[#This Row],[RFM_Score]]="555","Champion", IF(AND(J4639&gt;=4,V4639&gt;=4),"Loyal", IF(U4639&lt;=2,"At Risk", IF(W4639&gt;=4,"Potential Loyalist","Others"))))</f>
        <v>Others</v>
      </c>
    </row>
    <row r="4640" spans="1:25">
      <c r="A4640" t="s">
        <v>5558</v>
      </c>
      <c r="B4640">
        <v>27</v>
      </c>
      <c r="C4640" t="s">
        <v>24</v>
      </c>
      <c r="D4640" t="s">
        <v>41</v>
      </c>
      <c r="E4640" s="6" t="s">
        <v>16710</v>
      </c>
      <c r="F4640" t="s">
        <v>62</v>
      </c>
      <c r="G4640">
        <v>3</v>
      </c>
      <c r="H4640">
        <v>2</v>
      </c>
      <c r="I4640">
        <v>47</v>
      </c>
      <c r="J4640">
        <v>2</v>
      </c>
      <c r="K4640">
        <v>86.66</v>
      </c>
      <c r="L4640" t="str">
        <f t="shared" si="432"/>
        <v/>
      </c>
      <c r="M4640">
        <v>3</v>
      </c>
      <c r="N4640" t="str">
        <f t="shared" si="433"/>
        <v/>
      </c>
      <c r="O4640">
        <v>7</v>
      </c>
      <c r="P4640" s="11">
        <v>0.66666666666666596</v>
      </c>
      <c r="Q4640" s="11">
        <v>4.2553191489361701E-2</v>
      </c>
      <c r="R4640" s="12">
        <v>28.886666666666599</v>
      </c>
      <c r="S4640" t="s">
        <v>27</v>
      </c>
      <c r="T4640">
        <v>0</v>
      </c>
      <c r="U4640">
        <f t="shared" si="434"/>
        <v>5</v>
      </c>
      <c r="V4640">
        <f t="shared" si="435"/>
        <v>1</v>
      </c>
      <c r="W4640">
        <f t="shared" si="436"/>
        <v>2</v>
      </c>
      <c r="X4640" t="str">
        <f t="shared" si="437"/>
        <v>512</v>
      </c>
      <c r="Y4640" t="str">
        <f>IF(Table1[[#This Row],[RFM_Score]]="555","Champion", IF(AND(J4640&gt;=4,V4640&gt;=4),"Loyal", IF(U4640&lt;=2,"At Risk", IF(W4640&gt;=4,"Potential Loyalist","Others"))))</f>
        <v>Others</v>
      </c>
    </row>
    <row r="4641" spans="1:25">
      <c r="A4641" t="s">
        <v>6371</v>
      </c>
      <c r="B4641">
        <v>33</v>
      </c>
      <c r="C4641" t="s">
        <v>19</v>
      </c>
      <c r="D4641" t="s">
        <v>46</v>
      </c>
      <c r="E4641" s="6" t="s">
        <v>16711</v>
      </c>
      <c r="F4641" t="s">
        <v>60</v>
      </c>
      <c r="G4641">
        <v>5</v>
      </c>
      <c r="H4641">
        <v>2</v>
      </c>
      <c r="I4641">
        <v>49</v>
      </c>
      <c r="J4641">
        <v>1</v>
      </c>
      <c r="K4641">
        <v>86.65</v>
      </c>
      <c r="L4641" t="str">
        <f t="shared" si="432"/>
        <v/>
      </c>
      <c r="M4641">
        <v>3</v>
      </c>
      <c r="N4641" t="str">
        <f t="shared" si="433"/>
        <v/>
      </c>
      <c r="O4641">
        <v>28</v>
      </c>
      <c r="P4641" s="11">
        <v>0.4</v>
      </c>
      <c r="Q4641" s="11">
        <v>2.04081632653061E-2</v>
      </c>
      <c r="R4641" s="12">
        <v>28.883333333333301</v>
      </c>
      <c r="S4641" t="s">
        <v>27</v>
      </c>
      <c r="T4641">
        <v>0</v>
      </c>
      <c r="U4641">
        <f t="shared" si="434"/>
        <v>4</v>
      </c>
      <c r="V4641">
        <f t="shared" si="435"/>
        <v>1</v>
      </c>
      <c r="W4641">
        <f t="shared" si="436"/>
        <v>2</v>
      </c>
      <c r="X4641" t="str">
        <f t="shared" si="437"/>
        <v>412</v>
      </c>
      <c r="Y4641" t="str">
        <f>IF(Table1[[#This Row],[RFM_Score]]="555","Champion", IF(AND(J4641&gt;=4,V4641&gt;=4),"Loyal", IF(U4641&lt;=2,"At Risk", IF(W4641&gt;=4,"Potential Loyalist","Others"))))</f>
        <v>Others</v>
      </c>
    </row>
    <row r="4642" spans="1:25">
      <c r="A4642" t="s">
        <v>2265</v>
      </c>
      <c r="B4642">
        <v>18</v>
      </c>
      <c r="C4642" t="s">
        <v>19</v>
      </c>
      <c r="D4642" t="s">
        <v>25</v>
      </c>
      <c r="E4642" s="6" t="s">
        <v>16712</v>
      </c>
      <c r="F4642" t="s">
        <v>21</v>
      </c>
      <c r="G4642">
        <v>5</v>
      </c>
      <c r="H4642">
        <v>0</v>
      </c>
      <c r="I4642">
        <v>40</v>
      </c>
      <c r="J4642">
        <v>2</v>
      </c>
      <c r="K4642">
        <v>86.61</v>
      </c>
      <c r="L4642" t="str">
        <f t="shared" si="432"/>
        <v/>
      </c>
      <c r="M4642">
        <v>3</v>
      </c>
      <c r="N4642" t="str">
        <f t="shared" si="433"/>
        <v/>
      </c>
      <c r="O4642">
        <v>2</v>
      </c>
      <c r="P4642" s="11">
        <v>0</v>
      </c>
      <c r="Q4642" s="11">
        <v>0.05</v>
      </c>
      <c r="R4642" s="12">
        <v>28.87</v>
      </c>
      <c r="S4642" t="s">
        <v>27</v>
      </c>
      <c r="T4642">
        <v>1</v>
      </c>
      <c r="U4642">
        <f t="shared" si="434"/>
        <v>5</v>
      </c>
      <c r="V4642">
        <f t="shared" si="435"/>
        <v>1</v>
      </c>
      <c r="W4642">
        <f t="shared" si="436"/>
        <v>2</v>
      </c>
      <c r="X4642" t="str">
        <f t="shared" si="437"/>
        <v>512</v>
      </c>
      <c r="Y4642" t="str">
        <f>IF(Table1[[#This Row],[RFM_Score]]="555","Champion", IF(AND(J4642&gt;=4,V4642&gt;=4),"Loyal", IF(U4642&lt;=2,"At Risk", IF(W4642&gt;=4,"Potential Loyalist","Others"))))</f>
        <v>Others</v>
      </c>
    </row>
    <row r="4643" spans="1:25">
      <c r="A4643" t="s">
        <v>1045</v>
      </c>
      <c r="B4643">
        <v>47</v>
      </c>
      <c r="C4643" t="s">
        <v>24</v>
      </c>
      <c r="D4643" t="s">
        <v>20</v>
      </c>
      <c r="E4643" s="6" t="s">
        <v>16713</v>
      </c>
      <c r="F4643" t="s">
        <v>62</v>
      </c>
      <c r="G4643">
        <v>1</v>
      </c>
      <c r="H4643">
        <v>0</v>
      </c>
      <c r="I4643">
        <v>56</v>
      </c>
      <c r="J4643">
        <v>7</v>
      </c>
      <c r="K4643">
        <v>85.84</v>
      </c>
      <c r="L4643" t="str">
        <f t="shared" si="432"/>
        <v/>
      </c>
      <c r="M4643">
        <v>3</v>
      </c>
      <c r="N4643" t="str">
        <f t="shared" si="433"/>
        <v/>
      </c>
      <c r="O4643">
        <v>8</v>
      </c>
      <c r="P4643" s="11">
        <v>0</v>
      </c>
      <c r="Q4643" s="11">
        <v>0.125</v>
      </c>
      <c r="R4643" s="12">
        <v>28.613333333333301</v>
      </c>
      <c r="S4643" t="s">
        <v>27</v>
      </c>
      <c r="T4643">
        <v>0</v>
      </c>
      <c r="U4643">
        <f t="shared" si="434"/>
        <v>5</v>
      </c>
      <c r="V4643">
        <f t="shared" si="435"/>
        <v>1</v>
      </c>
      <c r="W4643">
        <f t="shared" si="436"/>
        <v>2</v>
      </c>
      <c r="X4643" t="str">
        <f t="shared" si="437"/>
        <v>512</v>
      </c>
      <c r="Y4643" t="str">
        <f>IF(Table1[[#This Row],[RFM_Score]]="555","Champion", IF(AND(J4643&gt;=4,V4643&gt;=4),"Loyal", IF(U4643&lt;=2,"At Risk", IF(W4643&gt;=4,"Potential Loyalist","Others"))))</f>
        <v>Others</v>
      </c>
    </row>
    <row r="4644" spans="1:25">
      <c r="A4644" t="s">
        <v>8932</v>
      </c>
      <c r="B4644">
        <v>59</v>
      </c>
      <c r="C4644" t="s">
        <v>24</v>
      </c>
      <c r="D4644" t="s">
        <v>46</v>
      </c>
      <c r="E4644" s="6" t="s">
        <v>16714</v>
      </c>
      <c r="F4644" t="s">
        <v>30</v>
      </c>
      <c r="G4644">
        <v>1</v>
      </c>
      <c r="H4644">
        <v>0</v>
      </c>
      <c r="I4644">
        <v>61</v>
      </c>
      <c r="J4644">
        <v>3</v>
      </c>
      <c r="K4644">
        <v>85.84</v>
      </c>
      <c r="L4644" t="str">
        <f t="shared" si="432"/>
        <v/>
      </c>
      <c r="M4644">
        <v>3</v>
      </c>
      <c r="N4644" t="str">
        <f t="shared" si="433"/>
        <v/>
      </c>
      <c r="O4644">
        <v>27</v>
      </c>
      <c r="P4644" s="11">
        <v>0</v>
      </c>
      <c r="Q4644" s="11">
        <v>4.9180327868852403E-2</v>
      </c>
      <c r="R4644" s="12">
        <v>28.613333333333301</v>
      </c>
      <c r="S4644" t="s">
        <v>27</v>
      </c>
      <c r="T4644">
        <v>1</v>
      </c>
      <c r="U4644">
        <f t="shared" si="434"/>
        <v>4</v>
      </c>
      <c r="V4644">
        <f t="shared" si="435"/>
        <v>1</v>
      </c>
      <c r="W4644">
        <f t="shared" si="436"/>
        <v>2</v>
      </c>
      <c r="X4644" t="str">
        <f t="shared" si="437"/>
        <v>412</v>
      </c>
      <c r="Y4644" t="str">
        <f>IF(Table1[[#This Row],[RFM_Score]]="555","Champion", IF(AND(J4644&gt;=4,V4644&gt;=4),"Loyal", IF(U4644&lt;=2,"At Risk", IF(W4644&gt;=4,"Potential Loyalist","Others"))))</f>
        <v>Others</v>
      </c>
    </row>
    <row r="4645" spans="1:25">
      <c r="A4645" t="s">
        <v>10757</v>
      </c>
      <c r="B4645">
        <v>32</v>
      </c>
      <c r="C4645" t="s">
        <v>19</v>
      </c>
      <c r="D4645" t="s">
        <v>25</v>
      </c>
      <c r="E4645" s="6" t="s">
        <v>16715</v>
      </c>
      <c r="F4645" t="s">
        <v>26</v>
      </c>
      <c r="G4645">
        <v>2</v>
      </c>
      <c r="H4645">
        <v>1</v>
      </c>
      <c r="I4645">
        <v>64</v>
      </c>
      <c r="J4645">
        <v>2</v>
      </c>
      <c r="K4645">
        <v>85.78</v>
      </c>
      <c r="L4645" t="str">
        <f t="shared" si="432"/>
        <v/>
      </c>
      <c r="M4645">
        <v>3</v>
      </c>
      <c r="N4645" t="str">
        <f t="shared" si="433"/>
        <v/>
      </c>
      <c r="O4645">
        <v>12</v>
      </c>
      <c r="P4645" s="11">
        <v>0.5</v>
      </c>
      <c r="Q4645" s="11">
        <v>3.125E-2</v>
      </c>
      <c r="R4645" s="12">
        <v>28.593333333333302</v>
      </c>
      <c r="S4645" t="s">
        <v>27</v>
      </c>
      <c r="T4645">
        <v>0</v>
      </c>
      <c r="U4645">
        <f t="shared" si="434"/>
        <v>5</v>
      </c>
      <c r="V4645">
        <f t="shared" si="435"/>
        <v>1</v>
      </c>
      <c r="W4645">
        <f t="shared" si="436"/>
        <v>2</v>
      </c>
      <c r="X4645" t="str">
        <f t="shared" si="437"/>
        <v>512</v>
      </c>
      <c r="Y4645" t="str">
        <f>IF(Table1[[#This Row],[RFM_Score]]="555","Champion", IF(AND(J4645&gt;=4,V4645&gt;=4),"Loyal", IF(U4645&lt;=2,"At Risk", IF(W4645&gt;=4,"Potential Loyalist","Others"))))</f>
        <v>Others</v>
      </c>
    </row>
    <row r="4646" spans="1:25">
      <c r="A4646" t="s">
        <v>5462</v>
      </c>
      <c r="B4646">
        <v>42</v>
      </c>
      <c r="C4646" t="s">
        <v>24</v>
      </c>
      <c r="D4646" t="s">
        <v>25</v>
      </c>
      <c r="E4646" s="6" t="s">
        <v>16716</v>
      </c>
      <c r="F4646" t="s">
        <v>37</v>
      </c>
      <c r="G4646">
        <v>4</v>
      </c>
      <c r="H4646">
        <v>1</v>
      </c>
      <c r="I4646">
        <v>51</v>
      </c>
      <c r="J4646">
        <v>0</v>
      </c>
      <c r="K4646">
        <v>85.76</v>
      </c>
      <c r="L4646" t="str">
        <f t="shared" si="432"/>
        <v/>
      </c>
      <c r="M4646">
        <v>3</v>
      </c>
      <c r="N4646" t="str">
        <f t="shared" si="433"/>
        <v/>
      </c>
      <c r="O4646">
        <v>66</v>
      </c>
      <c r="P4646" s="11">
        <v>0.25</v>
      </c>
      <c r="Q4646" s="11">
        <v>0</v>
      </c>
      <c r="R4646" s="12">
        <v>28.586666666666599</v>
      </c>
      <c r="S4646" t="s">
        <v>27</v>
      </c>
      <c r="T4646">
        <v>0</v>
      </c>
      <c r="U4646">
        <f t="shared" si="434"/>
        <v>3</v>
      </c>
      <c r="V4646">
        <f t="shared" si="435"/>
        <v>1</v>
      </c>
      <c r="W4646">
        <f t="shared" si="436"/>
        <v>2</v>
      </c>
      <c r="X4646" t="str">
        <f t="shared" si="437"/>
        <v>312</v>
      </c>
      <c r="Y4646" t="str">
        <f>IF(Table1[[#This Row],[RFM_Score]]="555","Champion", IF(AND(J4646&gt;=4,V4646&gt;=4),"Loyal", IF(U4646&lt;=2,"At Risk", IF(W4646&gt;=4,"Potential Loyalist","Others"))))</f>
        <v>Others</v>
      </c>
    </row>
    <row r="4647" spans="1:25">
      <c r="A4647" t="s">
        <v>7031</v>
      </c>
      <c r="B4647">
        <v>27</v>
      </c>
      <c r="C4647" t="s">
        <v>19</v>
      </c>
      <c r="D4647" t="s">
        <v>49</v>
      </c>
      <c r="E4647" s="6" t="s">
        <v>16717</v>
      </c>
      <c r="F4647" t="s">
        <v>62</v>
      </c>
      <c r="G4647">
        <v>2</v>
      </c>
      <c r="H4647">
        <v>1</v>
      </c>
      <c r="I4647">
        <v>49</v>
      </c>
      <c r="J4647">
        <v>0</v>
      </c>
      <c r="K4647">
        <v>85.58</v>
      </c>
      <c r="L4647" t="str">
        <f t="shared" si="432"/>
        <v/>
      </c>
      <c r="M4647">
        <v>3</v>
      </c>
      <c r="N4647" t="str">
        <f t="shared" si="433"/>
        <v/>
      </c>
      <c r="O4647">
        <v>47</v>
      </c>
      <c r="P4647" s="11">
        <v>0.5</v>
      </c>
      <c r="Q4647" s="11">
        <v>0</v>
      </c>
      <c r="R4647" s="12">
        <v>28.5266666666666</v>
      </c>
      <c r="S4647" t="s">
        <v>27</v>
      </c>
      <c r="T4647">
        <v>0</v>
      </c>
      <c r="U4647">
        <f t="shared" si="434"/>
        <v>3</v>
      </c>
      <c r="V4647">
        <f t="shared" si="435"/>
        <v>1</v>
      </c>
      <c r="W4647">
        <f t="shared" si="436"/>
        <v>2</v>
      </c>
      <c r="X4647" t="str">
        <f t="shared" si="437"/>
        <v>312</v>
      </c>
      <c r="Y4647" t="str">
        <f>IF(Table1[[#This Row],[RFM_Score]]="555","Champion", IF(AND(J4647&gt;=4,V4647&gt;=4),"Loyal", IF(U4647&lt;=2,"At Risk", IF(W4647&gt;=4,"Potential Loyalist","Others"))))</f>
        <v>Others</v>
      </c>
    </row>
    <row r="4648" spans="1:25">
      <c r="A4648" t="s">
        <v>4555</v>
      </c>
      <c r="B4648">
        <v>39</v>
      </c>
      <c r="C4648" t="s">
        <v>33</v>
      </c>
      <c r="D4648" t="s">
        <v>25</v>
      </c>
      <c r="E4648" s="6" t="s">
        <v>16718</v>
      </c>
      <c r="F4648" t="s">
        <v>37</v>
      </c>
      <c r="G4648">
        <v>4</v>
      </c>
      <c r="H4648">
        <v>2</v>
      </c>
      <c r="I4648">
        <v>51</v>
      </c>
      <c r="J4648">
        <v>1</v>
      </c>
      <c r="K4648">
        <v>85.33</v>
      </c>
      <c r="L4648" t="str">
        <f t="shared" si="432"/>
        <v/>
      </c>
      <c r="M4648">
        <v>3</v>
      </c>
      <c r="N4648" t="str">
        <f t="shared" si="433"/>
        <v/>
      </c>
      <c r="O4648">
        <v>0</v>
      </c>
      <c r="P4648" s="11">
        <v>0.5</v>
      </c>
      <c r="Q4648" s="11">
        <v>1.9607843137254902E-2</v>
      </c>
      <c r="R4648" s="12">
        <v>28.4433333333333</v>
      </c>
      <c r="S4648" t="s">
        <v>27</v>
      </c>
      <c r="T4648">
        <v>0</v>
      </c>
      <c r="U4648">
        <f t="shared" si="434"/>
        <v>5</v>
      </c>
      <c r="V4648">
        <f t="shared" si="435"/>
        <v>1</v>
      </c>
      <c r="W4648">
        <f t="shared" si="436"/>
        <v>2</v>
      </c>
      <c r="X4648" t="str">
        <f t="shared" si="437"/>
        <v>512</v>
      </c>
      <c r="Y4648" t="str">
        <f>IF(Table1[[#This Row],[RFM_Score]]="555","Champion", IF(AND(J4648&gt;=4,V4648&gt;=4),"Loyal", IF(U4648&lt;=2,"At Risk", IF(W4648&gt;=4,"Potential Loyalist","Others"))))</f>
        <v>Others</v>
      </c>
    </row>
    <row r="4649" spans="1:25">
      <c r="A4649" t="s">
        <v>7015</v>
      </c>
      <c r="B4649">
        <v>53</v>
      </c>
      <c r="C4649" t="s">
        <v>24</v>
      </c>
      <c r="D4649" t="s">
        <v>49</v>
      </c>
      <c r="E4649" s="6" t="s">
        <v>16719</v>
      </c>
      <c r="F4649" t="s">
        <v>26</v>
      </c>
      <c r="G4649">
        <v>2</v>
      </c>
      <c r="H4649">
        <v>1</v>
      </c>
      <c r="I4649">
        <v>49</v>
      </c>
      <c r="J4649">
        <v>5</v>
      </c>
      <c r="K4649">
        <v>85.3</v>
      </c>
      <c r="L4649" t="str">
        <f t="shared" si="432"/>
        <v/>
      </c>
      <c r="M4649">
        <v>3</v>
      </c>
      <c r="N4649" t="str">
        <f t="shared" si="433"/>
        <v/>
      </c>
      <c r="O4649">
        <v>0</v>
      </c>
      <c r="P4649" s="11">
        <v>0.5</v>
      </c>
      <c r="Q4649" s="11">
        <v>0.10204081632653</v>
      </c>
      <c r="R4649" s="12">
        <v>28.433333333333302</v>
      </c>
      <c r="S4649" t="s">
        <v>27</v>
      </c>
      <c r="T4649">
        <v>0</v>
      </c>
      <c r="U4649">
        <f t="shared" si="434"/>
        <v>5</v>
      </c>
      <c r="V4649">
        <f t="shared" si="435"/>
        <v>1</v>
      </c>
      <c r="W4649">
        <f t="shared" si="436"/>
        <v>2</v>
      </c>
      <c r="X4649" t="str">
        <f t="shared" si="437"/>
        <v>512</v>
      </c>
      <c r="Y4649" t="str">
        <f>IF(Table1[[#This Row],[RFM_Score]]="555","Champion", IF(AND(J4649&gt;=4,V4649&gt;=4),"Loyal", IF(U4649&lt;=2,"At Risk", IF(W4649&gt;=4,"Potential Loyalist","Others"))))</f>
        <v>Others</v>
      </c>
    </row>
    <row r="4650" spans="1:25">
      <c r="A4650" t="s">
        <v>3092</v>
      </c>
      <c r="B4650">
        <v>24</v>
      </c>
      <c r="C4650" t="s">
        <v>19</v>
      </c>
      <c r="D4650" t="s">
        <v>25</v>
      </c>
      <c r="E4650" s="6" t="s">
        <v>16720</v>
      </c>
      <c r="F4650" t="s">
        <v>26</v>
      </c>
      <c r="G4650">
        <v>6</v>
      </c>
      <c r="H4650">
        <v>3</v>
      </c>
      <c r="I4650">
        <v>48</v>
      </c>
      <c r="J4650">
        <v>7</v>
      </c>
      <c r="K4650">
        <v>85.04</v>
      </c>
      <c r="L4650" t="str">
        <f t="shared" si="432"/>
        <v/>
      </c>
      <c r="M4650">
        <v>3</v>
      </c>
      <c r="N4650" t="str">
        <f t="shared" si="433"/>
        <v/>
      </c>
      <c r="O4650">
        <v>10</v>
      </c>
      <c r="P4650" s="11">
        <v>0.5</v>
      </c>
      <c r="Q4650" s="11">
        <v>0.14583333333333301</v>
      </c>
      <c r="R4650" s="12">
        <v>28.3466666666666</v>
      </c>
      <c r="S4650" t="s">
        <v>27</v>
      </c>
      <c r="T4650">
        <v>0</v>
      </c>
      <c r="U4650">
        <f t="shared" si="434"/>
        <v>5</v>
      </c>
      <c r="V4650">
        <f t="shared" si="435"/>
        <v>1</v>
      </c>
      <c r="W4650">
        <f t="shared" si="436"/>
        <v>2</v>
      </c>
      <c r="X4650" t="str">
        <f t="shared" si="437"/>
        <v>512</v>
      </c>
      <c r="Y4650" t="str">
        <f>IF(Table1[[#This Row],[RFM_Score]]="555","Champion", IF(AND(J4650&gt;=4,V4650&gt;=4),"Loyal", IF(U4650&lt;=2,"At Risk", IF(W4650&gt;=4,"Potential Loyalist","Others"))))</f>
        <v>Others</v>
      </c>
    </row>
    <row r="4651" spans="1:25">
      <c r="A4651" t="s">
        <v>3279</v>
      </c>
      <c r="B4651">
        <v>18</v>
      </c>
      <c r="C4651" t="s">
        <v>24</v>
      </c>
      <c r="D4651" t="s">
        <v>25</v>
      </c>
      <c r="E4651" s="6" t="s">
        <v>16721</v>
      </c>
      <c r="F4651" t="s">
        <v>26</v>
      </c>
      <c r="G4651">
        <v>1</v>
      </c>
      <c r="H4651">
        <v>0</v>
      </c>
      <c r="I4651">
        <v>66</v>
      </c>
      <c r="J4651">
        <v>4</v>
      </c>
      <c r="K4651">
        <v>84.78</v>
      </c>
      <c r="L4651" t="str">
        <f t="shared" si="432"/>
        <v/>
      </c>
      <c r="M4651">
        <v>3</v>
      </c>
      <c r="N4651" t="str">
        <f t="shared" si="433"/>
        <v/>
      </c>
      <c r="O4651">
        <v>45</v>
      </c>
      <c r="P4651" s="11">
        <v>0</v>
      </c>
      <c r="Q4651" s="11">
        <v>6.0606060606060601E-2</v>
      </c>
      <c r="R4651" s="12">
        <v>28.26</v>
      </c>
      <c r="S4651" t="s">
        <v>27</v>
      </c>
      <c r="T4651">
        <v>0</v>
      </c>
      <c r="U4651">
        <f t="shared" si="434"/>
        <v>3</v>
      </c>
      <c r="V4651">
        <f t="shared" si="435"/>
        <v>1</v>
      </c>
      <c r="W4651">
        <f t="shared" si="436"/>
        <v>2</v>
      </c>
      <c r="X4651" t="str">
        <f t="shared" si="437"/>
        <v>312</v>
      </c>
      <c r="Y4651" t="str">
        <f>IF(Table1[[#This Row],[RFM_Score]]="555","Champion", IF(AND(J4651&gt;=4,V4651&gt;=4),"Loyal", IF(U4651&lt;=2,"At Risk", IF(W4651&gt;=4,"Potential Loyalist","Others"))))</f>
        <v>Others</v>
      </c>
    </row>
    <row r="4652" spans="1:25">
      <c r="A4652" t="s">
        <v>11933</v>
      </c>
      <c r="B4652">
        <v>31</v>
      </c>
      <c r="C4652" t="s">
        <v>24</v>
      </c>
      <c r="D4652" t="s">
        <v>29</v>
      </c>
      <c r="E4652" s="6" t="s">
        <v>16722</v>
      </c>
      <c r="F4652" t="s">
        <v>21</v>
      </c>
      <c r="G4652">
        <v>5</v>
      </c>
      <c r="H4652">
        <v>2</v>
      </c>
      <c r="I4652">
        <v>42</v>
      </c>
      <c r="J4652">
        <v>0</v>
      </c>
      <c r="K4652">
        <v>84.41</v>
      </c>
      <c r="L4652" t="str">
        <f t="shared" si="432"/>
        <v/>
      </c>
      <c r="M4652">
        <v>3</v>
      </c>
      <c r="N4652" t="str">
        <f t="shared" si="433"/>
        <v/>
      </c>
      <c r="O4652">
        <v>11</v>
      </c>
      <c r="P4652" s="11">
        <v>0.4</v>
      </c>
      <c r="Q4652" s="11">
        <v>0</v>
      </c>
      <c r="R4652" s="12">
        <v>28.136666666666599</v>
      </c>
      <c r="S4652" t="s">
        <v>27</v>
      </c>
      <c r="T4652">
        <v>0</v>
      </c>
      <c r="U4652">
        <f t="shared" si="434"/>
        <v>5</v>
      </c>
      <c r="V4652">
        <f t="shared" si="435"/>
        <v>1</v>
      </c>
      <c r="W4652">
        <f t="shared" si="436"/>
        <v>2</v>
      </c>
      <c r="X4652" t="str">
        <f t="shared" si="437"/>
        <v>512</v>
      </c>
      <c r="Y4652" t="str">
        <f>IF(Table1[[#This Row],[RFM_Score]]="555","Champion", IF(AND(J4652&gt;=4,V4652&gt;=4),"Loyal", IF(U4652&lt;=2,"At Risk", IF(W4652&gt;=4,"Potential Loyalist","Others"))))</f>
        <v>Others</v>
      </c>
    </row>
    <row r="4653" spans="1:25">
      <c r="A4653" t="s">
        <v>3741</v>
      </c>
      <c r="B4653">
        <v>33</v>
      </c>
      <c r="C4653" t="s">
        <v>24</v>
      </c>
      <c r="D4653" t="s">
        <v>46</v>
      </c>
      <c r="E4653" s="6" t="s">
        <v>16723</v>
      </c>
      <c r="F4653" t="s">
        <v>30</v>
      </c>
      <c r="G4653">
        <v>3</v>
      </c>
      <c r="H4653">
        <v>1</v>
      </c>
      <c r="I4653">
        <v>52</v>
      </c>
      <c r="J4653">
        <v>2</v>
      </c>
      <c r="K4653">
        <v>84.24</v>
      </c>
      <c r="L4653" t="str">
        <f t="shared" si="432"/>
        <v/>
      </c>
      <c r="M4653">
        <v>3</v>
      </c>
      <c r="N4653" t="str">
        <f t="shared" si="433"/>
        <v/>
      </c>
      <c r="O4653">
        <v>30</v>
      </c>
      <c r="P4653" s="11">
        <v>0.33333333333333298</v>
      </c>
      <c r="Q4653" s="11">
        <v>3.8461538461538401E-2</v>
      </c>
      <c r="R4653" s="12">
        <v>28.08</v>
      </c>
      <c r="S4653" t="s">
        <v>27</v>
      </c>
      <c r="T4653">
        <v>0</v>
      </c>
      <c r="U4653">
        <f t="shared" si="434"/>
        <v>4</v>
      </c>
      <c r="V4653">
        <f t="shared" si="435"/>
        <v>1</v>
      </c>
      <c r="W4653">
        <f t="shared" si="436"/>
        <v>2</v>
      </c>
      <c r="X4653" t="str">
        <f t="shared" si="437"/>
        <v>412</v>
      </c>
      <c r="Y4653" t="str">
        <f>IF(Table1[[#This Row],[RFM_Score]]="555","Champion", IF(AND(J4653&gt;=4,V4653&gt;=4),"Loyal", IF(U4653&lt;=2,"At Risk", IF(W4653&gt;=4,"Potential Loyalist","Others"))))</f>
        <v>Others</v>
      </c>
    </row>
    <row r="4654" spans="1:25">
      <c r="A4654" t="s">
        <v>2224</v>
      </c>
      <c r="B4654">
        <v>31</v>
      </c>
      <c r="C4654" t="s">
        <v>24</v>
      </c>
      <c r="D4654" t="s">
        <v>29</v>
      </c>
      <c r="E4654" s="6" t="s">
        <v>16724</v>
      </c>
      <c r="F4654" t="s">
        <v>60</v>
      </c>
      <c r="G4654">
        <v>3</v>
      </c>
      <c r="H4654">
        <v>0</v>
      </c>
      <c r="I4654">
        <v>63</v>
      </c>
      <c r="J4654">
        <v>2</v>
      </c>
      <c r="K4654">
        <v>84.08</v>
      </c>
      <c r="L4654" t="str">
        <f t="shared" si="432"/>
        <v/>
      </c>
      <c r="M4654">
        <v>3</v>
      </c>
      <c r="N4654" t="str">
        <f t="shared" si="433"/>
        <v/>
      </c>
      <c r="O4654">
        <v>17</v>
      </c>
      <c r="P4654" s="11">
        <v>0</v>
      </c>
      <c r="Q4654" s="11">
        <v>3.1746031746031703E-2</v>
      </c>
      <c r="R4654" s="12">
        <v>28.0266666666666</v>
      </c>
      <c r="S4654" t="s">
        <v>27</v>
      </c>
      <c r="T4654">
        <v>0</v>
      </c>
      <c r="U4654">
        <f t="shared" si="434"/>
        <v>5</v>
      </c>
      <c r="V4654">
        <f t="shared" si="435"/>
        <v>1</v>
      </c>
      <c r="W4654">
        <f t="shared" si="436"/>
        <v>2</v>
      </c>
      <c r="X4654" t="str">
        <f t="shared" si="437"/>
        <v>512</v>
      </c>
      <c r="Y4654" t="str">
        <f>IF(Table1[[#This Row],[RFM_Score]]="555","Champion", IF(AND(J4654&gt;=4,V4654&gt;=4),"Loyal", IF(U4654&lt;=2,"At Risk", IF(W4654&gt;=4,"Potential Loyalist","Others"))))</f>
        <v>Others</v>
      </c>
    </row>
    <row r="4655" spans="1:25">
      <c r="A4655" t="s">
        <v>6255</v>
      </c>
      <c r="B4655">
        <v>31</v>
      </c>
      <c r="C4655" t="s">
        <v>24</v>
      </c>
      <c r="D4655" t="s">
        <v>25</v>
      </c>
      <c r="E4655" s="6" t="s">
        <v>16725</v>
      </c>
      <c r="F4655" t="s">
        <v>21</v>
      </c>
      <c r="G4655">
        <v>3</v>
      </c>
      <c r="H4655">
        <v>1</v>
      </c>
      <c r="I4655">
        <v>64</v>
      </c>
      <c r="J4655">
        <v>3</v>
      </c>
      <c r="K4655">
        <v>83.99</v>
      </c>
      <c r="L4655" t="str">
        <f t="shared" si="432"/>
        <v/>
      </c>
      <c r="M4655">
        <v>3</v>
      </c>
      <c r="N4655" t="str">
        <f t="shared" si="433"/>
        <v/>
      </c>
      <c r="O4655">
        <v>7</v>
      </c>
      <c r="P4655" s="11">
        <v>0.33333333333333298</v>
      </c>
      <c r="Q4655" s="11">
        <v>4.6875E-2</v>
      </c>
      <c r="R4655" s="12">
        <v>27.996666666666599</v>
      </c>
      <c r="S4655" t="s">
        <v>27</v>
      </c>
      <c r="T4655">
        <v>0</v>
      </c>
      <c r="U4655">
        <f t="shared" si="434"/>
        <v>5</v>
      </c>
      <c r="V4655">
        <f t="shared" si="435"/>
        <v>1</v>
      </c>
      <c r="W4655">
        <f t="shared" si="436"/>
        <v>2</v>
      </c>
      <c r="X4655" t="str">
        <f t="shared" si="437"/>
        <v>512</v>
      </c>
      <c r="Y4655" t="str">
        <f>IF(Table1[[#This Row],[RFM_Score]]="555","Champion", IF(AND(J4655&gt;=4,V4655&gt;=4),"Loyal", IF(U4655&lt;=2,"At Risk", IF(W4655&gt;=4,"Potential Loyalist","Others"))))</f>
        <v>Others</v>
      </c>
    </row>
    <row r="4656" spans="1:25">
      <c r="A4656" t="s">
        <v>2571</v>
      </c>
      <c r="B4656">
        <v>29</v>
      </c>
      <c r="C4656" t="s">
        <v>24</v>
      </c>
      <c r="D4656" t="s">
        <v>25</v>
      </c>
      <c r="E4656" s="6" t="s">
        <v>16726</v>
      </c>
      <c r="F4656" t="s">
        <v>30</v>
      </c>
      <c r="G4656">
        <v>5</v>
      </c>
      <c r="H4656">
        <v>2</v>
      </c>
      <c r="I4656">
        <v>52</v>
      </c>
      <c r="J4656">
        <v>2</v>
      </c>
      <c r="K4656">
        <v>83.98</v>
      </c>
      <c r="L4656" t="str">
        <f t="shared" si="432"/>
        <v/>
      </c>
      <c r="M4656">
        <v>3</v>
      </c>
      <c r="N4656" t="str">
        <f t="shared" si="433"/>
        <v/>
      </c>
      <c r="O4656">
        <v>48</v>
      </c>
      <c r="P4656" s="11">
        <v>0.4</v>
      </c>
      <c r="Q4656" s="11">
        <v>3.8461538461538401E-2</v>
      </c>
      <c r="R4656" s="12">
        <v>27.9933333333333</v>
      </c>
      <c r="S4656" t="s">
        <v>27</v>
      </c>
      <c r="T4656">
        <v>0</v>
      </c>
      <c r="U4656">
        <f t="shared" si="434"/>
        <v>3</v>
      </c>
      <c r="V4656">
        <f t="shared" si="435"/>
        <v>1</v>
      </c>
      <c r="W4656">
        <f t="shared" si="436"/>
        <v>2</v>
      </c>
      <c r="X4656" t="str">
        <f t="shared" si="437"/>
        <v>312</v>
      </c>
      <c r="Y4656" t="str">
        <f>IF(Table1[[#This Row],[RFM_Score]]="555","Champion", IF(AND(J4656&gt;=4,V4656&gt;=4),"Loyal", IF(U4656&lt;=2,"At Risk", IF(W4656&gt;=4,"Potential Loyalist","Others"))))</f>
        <v>Others</v>
      </c>
    </row>
    <row r="4657" spans="1:25">
      <c r="A4657" t="s">
        <v>600</v>
      </c>
      <c r="B4657">
        <v>31</v>
      </c>
      <c r="C4657" t="s">
        <v>19</v>
      </c>
      <c r="D4657" t="s">
        <v>49</v>
      </c>
      <c r="E4657" s="6" t="s">
        <v>16727</v>
      </c>
      <c r="F4657" t="s">
        <v>30</v>
      </c>
      <c r="G4657">
        <v>5</v>
      </c>
      <c r="H4657">
        <v>1</v>
      </c>
      <c r="I4657">
        <v>46</v>
      </c>
      <c r="J4657">
        <v>5</v>
      </c>
      <c r="K4657">
        <v>83.94</v>
      </c>
      <c r="L4657" t="str">
        <f t="shared" si="432"/>
        <v/>
      </c>
      <c r="M4657">
        <v>3</v>
      </c>
      <c r="N4657" t="str">
        <f t="shared" si="433"/>
        <v/>
      </c>
      <c r="O4657">
        <v>46</v>
      </c>
      <c r="P4657" s="11">
        <v>0.2</v>
      </c>
      <c r="Q4657" s="11">
        <v>0.108695652173913</v>
      </c>
      <c r="R4657" s="12">
        <v>27.98</v>
      </c>
      <c r="S4657" t="s">
        <v>27</v>
      </c>
      <c r="T4657">
        <v>1</v>
      </c>
      <c r="U4657">
        <f t="shared" si="434"/>
        <v>3</v>
      </c>
      <c r="V4657">
        <f t="shared" si="435"/>
        <v>1</v>
      </c>
      <c r="W4657">
        <f t="shared" si="436"/>
        <v>2</v>
      </c>
      <c r="X4657" t="str">
        <f t="shared" si="437"/>
        <v>312</v>
      </c>
      <c r="Y4657" t="str">
        <f>IF(Table1[[#This Row],[RFM_Score]]="555","Champion", IF(AND(J4657&gt;=4,V4657&gt;=4),"Loyal", IF(U4657&lt;=2,"At Risk", IF(W4657&gt;=4,"Potential Loyalist","Others"))))</f>
        <v>Others</v>
      </c>
    </row>
    <row r="4658" spans="1:25">
      <c r="A4658" t="s">
        <v>2441</v>
      </c>
      <c r="B4658">
        <v>55</v>
      </c>
      <c r="C4658" t="s">
        <v>19</v>
      </c>
      <c r="D4658" t="s">
        <v>25</v>
      </c>
      <c r="E4658" s="6" t="s">
        <v>16728</v>
      </c>
      <c r="F4658" t="s">
        <v>21</v>
      </c>
      <c r="G4658">
        <v>3</v>
      </c>
      <c r="H4658">
        <v>2</v>
      </c>
      <c r="I4658">
        <v>59</v>
      </c>
      <c r="J4658">
        <v>3</v>
      </c>
      <c r="K4658">
        <v>83.86</v>
      </c>
      <c r="L4658" t="str">
        <f t="shared" si="432"/>
        <v/>
      </c>
      <c r="M4658">
        <v>3</v>
      </c>
      <c r="N4658" t="str">
        <f t="shared" si="433"/>
        <v/>
      </c>
      <c r="O4658">
        <v>6</v>
      </c>
      <c r="P4658" s="11">
        <v>0.66666666666666596</v>
      </c>
      <c r="Q4658" s="11">
        <v>5.0847457627118599E-2</v>
      </c>
      <c r="R4658" s="12">
        <v>27.953333333333301</v>
      </c>
      <c r="S4658" t="s">
        <v>27</v>
      </c>
      <c r="T4658">
        <v>0</v>
      </c>
      <c r="U4658">
        <f t="shared" si="434"/>
        <v>5</v>
      </c>
      <c r="V4658">
        <f t="shared" si="435"/>
        <v>1</v>
      </c>
      <c r="W4658">
        <f t="shared" si="436"/>
        <v>2</v>
      </c>
      <c r="X4658" t="str">
        <f t="shared" si="437"/>
        <v>512</v>
      </c>
      <c r="Y4658" t="str">
        <f>IF(Table1[[#This Row],[RFM_Score]]="555","Champion", IF(AND(J4658&gt;=4,V4658&gt;=4),"Loyal", IF(U4658&lt;=2,"At Risk", IF(W4658&gt;=4,"Potential Loyalist","Others"))))</f>
        <v>Others</v>
      </c>
    </row>
    <row r="4659" spans="1:25">
      <c r="A4659" t="s">
        <v>10444</v>
      </c>
      <c r="B4659">
        <v>25</v>
      </c>
      <c r="C4659" t="s">
        <v>24</v>
      </c>
      <c r="D4659" t="s">
        <v>46</v>
      </c>
      <c r="E4659" s="6" t="s">
        <v>16729</v>
      </c>
      <c r="F4659" t="s">
        <v>30</v>
      </c>
      <c r="G4659">
        <v>0</v>
      </c>
      <c r="H4659">
        <v>0</v>
      </c>
      <c r="I4659">
        <v>49</v>
      </c>
      <c r="J4659">
        <v>4</v>
      </c>
      <c r="K4659">
        <v>83.62</v>
      </c>
      <c r="L4659" t="str">
        <f t="shared" si="432"/>
        <v/>
      </c>
      <c r="M4659">
        <v>3</v>
      </c>
      <c r="N4659" t="str">
        <f t="shared" si="433"/>
        <v/>
      </c>
      <c r="O4659">
        <v>28</v>
      </c>
      <c r="P4659" s="11">
        <v>0</v>
      </c>
      <c r="Q4659" s="11">
        <v>8.16326530612244E-2</v>
      </c>
      <c r="R4659" s="12">
        <v>27.873333333333299</v>
      </c>
      <c r="S4659" t="s">
        <v>27</v>
      </c>
      <c r="T4659">
        <v>1</v>
      </c>
      <c r="U4659">
        <f t="shared" si="434"/>
        <v>4</v>
      </c>
      <c r="V4659">
        <f t="shared" si="435"/>
        <v>1</v>
      </c>
      <c r="W4659">
        <f t="shared" si="436"/>
        <v>2</v>
      </c>
      <c r="X4659" t="str">
        <f t="shared" si="437"/>
        <v>412</v>
      </c>
      <c r="Y4659" t="str">
        <f>IF(Table1[[#This Row],[RFM_Score]]="555","Champion", IF(AND(J4659&gt;=4,V4659&gt;=4),"Loyal", IF(U4659&lt;=2,"At Risk", IF(W4659&gt;=4,"Potential Loyalist","Others"))))</f>
        <v>Others</v>
      </c>
    </row>
    <row r="4660" spans="1:25">
      <c r="A4660" t="s">
        <v>1220</v>
      </c>
      <c r="B4660">
        <v>18</v>
      </c>
      <c r="C4660" t="s">
        <v>19</v>
      </c>
      <c r="D4660" t="s">
        <v>41</v>
      </c>
      <c r="E4660" s="6" t="s">
        <v>16730</v>
      </c>
      <c r="F4660" t="s">
        <v>37</v>
      </c>
      <c r="G4660">
        <v>1</v>
      </c>
      <c r="H4660">
        <v>0</v>
      </c>
      <c r="I4660">
        <v>50</v>
      </c>
      <c r="J4660">
        <v>1</v>
      </c>
      <c r="K4660">
        <v>83.6</v>
      </c>
      <c r="L4660" t="str">
        <f t="shared" si="432"/>
        <v/>
      </c>
      <c r="M4660">
        <v>3</v>
      </c>
      <c r="N4660" t="str">
        <f t="shared" si="433"/>
        <v/>
      </c>
      <c r="O4660">
        <v>21</v>
      </c>
      <c r="P4660" s="11">
        <v>0</v>
      </c>
      <c r="Q4660" s="11">
        <v>0.02</v>
      </c>
      <c r="R4660" s="12">
        <v>27.8666666666666</v>
      </c>
      <c r="S4660" t="s">
        <v>27</v>
      </c>
      <c r="T4660">
        <v>0</v>
      </c>
      <c r="U4660">
        <f t="shared" si="434"/>
        <v>4</v>
      </c>
      <c r="V4660">
        <f t="shared" si="435"/>
        <v>1</v>
      </c>
      <c r="W4660">
        <f t="shared" si="436"/>
        <v>2</v>
      </c>
      <c r="X4660" t="str">
        <f t="shared" si="437"/>
        <v>412</v>
      </c>
      <c r="Y4660" t="str">
        <f>IF(Table1[[#This Row],[RFM_Score]]="555","Champion", IF(AND(J4660&gt;=4,V4660&gt;=4),"Loyal", IF(U4660&lt;=2,"At Risk", IF(W4660&gt;=4,"Potential Loyalist","Others"))))</f>
        <v>Others</v>
      </c>
    </row>
    <row r="4661" spans="1:25">
      <c r="A4661" t="s">
        <v>7271</v>
      </c>
      <c r="B4661">
        <v>27</v>
      </c>
      <c r="C4661" t="s">
        <v>24</v>
      </c>
      <c r="D4661" t="s">
        <v>35</v>
      </c>
      <c r="E4661" s="6" t="s">
        <v>16731</v>
      </c>
      <c r="F4661" t="s">
        <v>62</v>
      </c>
      <c r="G4661">
        <v>3</v>
      </c>
      <c r="H4661">
        <v>0</v>
      </c>
      <c r="I4661">
        <v>57</v>
      </c>
      <c r="J4661">
        <v>2</v>
      </c>
      <c r="K4661">
        <v>83.55</v>
      </c>
      <c r="L4661" t="str">
        <f t="shared" si="432"/>
        <v/>
      </c>
      <c r="M4661">
        <v>3</v>
      </c>
      <c r="N4661" t="str">
        <f t="shared" si="433"/>
        <v/>
      </c>
      <c r="O4661">
        <v>3</v>
      </c>
      <c r="P4661" s="11">
        <v>0</v>
      </c>
      <c r="Q4661" s="11">
        <v>3.5087719298245598E-2</v>
      </c>
      <c r="R4661" s="12">
        <v>27.849999999999898</v>
      </c>
      <c r="S4661" t="s">
        <v>27</v>
      </c>
      <c r="T4661">
        <v>0</v>
      </c>
      <c r="U4661">
        <f t="shared" si="434"/>
        <v>5</v>
      </c>
      <c r="V4661">
        <f t="shared" si="435"/>
        <v>1</v>
      </c>
      <c r="W4661">
        <f t="shared" si="436"/>
        <v>2</v>
      </c>
      <c r="X4661" t="str">
        <f t="shared" si="437"/>
        <v>512</v>
      </c>
      <c r="Y4661" t="str">
        <f>IF(Table1[[#This Row],[RFM_Score]]="555","Champion", IF(AND(J4661&gt;=4,V4661&gt;=4),"Loyal", IF(U4661&lt;=2,"At Risk", IF(W4661&gt;=4,"Potential Loyalist","Others"))))</f>
        <v>Others</v>
      </c>
    </row>
    <row r="4662" spans="1:25">
      <c r="A4662" t="s">
        <v>3137</v>
      </c>
      <c r="B4662">
        <v>26</v>
      </c>
      <c r="C4662" t="s">
        <v>24</v>
      </c>
      <c r="D4662" t="s">
        <v>25</v>
      </c>
      <c r="E4662" s="6" t="s">
        <v>16732</v>
      </c>
      <c r="F4662" t="s">
        <v>60</v>
      </c>
      <c r="G4662">
        <v>1</v>
      </c>
      <c r="H4662">
        <v>1</v>
      </c>
      <c r="I4662">
        <v>52</v>
      </c>
      <c r="J4662">
        <v>0</v>
      </c>
      <c r="K4662">
        <v>83.13</v>
      </c>
      <c r="L4662" t="str">
        <f t="shared" si="432"/>
        <v/>
      </c>
      <c r="M4662">
        <v>3</v>
      </c>
      <c r="N4662" t="str">
        <f t="shared" si="433"/>
        <v/>
      </c>
      <c r="O4662">
        <v>18</v>
      </c>
      <c r="P4662" s="11">
        <v>1</v>
      </c>
      <c r="Q4662" s="11">
        <v>0</v>
      </c>
      <c r="R4662" s="12">
        <v>27.709999999999901</v>
      </c>
      <c r="S4662" t="s">
        <v>27</v>
      </c>
      <c r="T4662">
        <v>0</v>
      </c>
      <c r="U4662">
        <f t="shared" si="434"/>
        <v>5</v>
      </c>
      <c r="V4662">
        <f t="shared" si="435"/>
        <v>1</v>
      </c>
      <c r="W4662">
        <f t="shared" si="436"/>
        <v>2</v>
      </c>
      <c r="X4662" t="str">
        <f t="shared" si="437"/>
        <v>512</v>
      </c>
      <c r="Y4662" t="str">
        <f>IF(Table1[[#This Row],[RFM_Score]]="555","Champion", IF(AND(J4662&gt;=4,V4662&gt;=4),"Loyal", IF(U4662&lt;=2,"At Risk", IF(W4662&gt;=4,"Potential Loyalist","Others"))))</f>
        <v>Others</v>
      </c>
    </row>
    <row r="4663" spans="1:25">
      <c r="A4663" t="s">
        <v>2794</v>
      </c>
      <c r="B4663">
        <v>25</v>
      </c>
      <c r="C4663" t="s">
        <v>24</v>
      </c>
      <c r="D4663" t="s">
        <v>25</v>
      </c>
      <c r="E4663" s="6" t="s">
        <v>16733</v>
      </c>
      <c r="F4663" t="s">
        <v>30</v>
      </c>
      <c r="G4663">
        <v>2</v>
      </c>
      <c r="H4663">
        <v>1</v>
      </c>
      <c r="I4663">
        <v>54</v>
      </c>
      <c r="J4663">
        <v>3</v>
      </c>
      <c r="K4663">
        <v>83.1</v>
      </c>
      <c r="L4663" t="str">
        <f t="shared" si="432"/>
        <v/>
      </c>
      <c r="M4663">
        <v>3</v>
      </c>
      <c r="N4663" t="str">
        <f t="shared" si="433"/>
        <v/>
      </c>
      <c r="O4663">
        <v>5</v>
      </c>
      <c r="P4663" s="11">
        <v>0.5</v>
      </c>
      <c r="Q4663" s="11">
        <v>5.5555555555555497E-2</v>
      </c>
      <c r="R4663" s="12">
        <v>27.7</v>
      </c>
      <c r="S4663" t="s">
        <v>27</v>
      </c>
      <c r="T4663">
        <v>0</v>
      </c>
      <c r="U4663">
        <f t="shared" si="434"/>
        <v>5</v>
      </c>
      <c r="V4663">
        <f t="shared" si="435"/>
        <v>1</v>
      </c>
      <c r="W4663">
        <f t="shared" si="436"/>
        <v>2</v>
      </c>
      <c r="X4663" t="str">
        <f t="shared" si="437"/>
        <v>512</v>
      </c>
      <c r="Y4663" t="str">
        <f>IF(Table1[[#This Row],[RFM_Score]]="555","Champion", IF(AND(J4663&gt;=4,V4663&gt;=4),"Loyal", IF(U4663&lt;=2,"At Risk", IF(W4663&gt;=4,"Potential Loyalist","Others"))))</f>
        <v>Others</v>
      </c>
    </row>
    <row r="4664" spans="1:25">
      <c r="A4664" t="s">
        <v>10828</v>
      </c>
      <c r="B4664">
        <v>29</v>
      </c>
      <c r="C4664" t="s">
        <v>19</v>
      </c>
      <c r="D4664" t="s">
        <v>25</v>
      </c>
      <c r="E4664" s="6" t="s">
        <v>16734</v>
      </c>
      <c r="F4664" t="s">
        <v>30</v>
      </c>
      <c r="G4664">
        <v>2</v>
      </c>
      <c r="H4664">
        <v>1</v>
      </c>
      <c r="I4664">
        <v>53</v>
      </c>
      <c r="J4664">
        <v>4</v>
      </c>
      <c r="K4664">
        <v>83</v>
      </c>
      <c r="L4664" t="str">
        <f t="shared" si="432"/>
        <v/>
      </c>
      <c r="M4664">
        <v>3</v>
      </c>
      <c r="N4664" t="str">
        <f t="shared" si="433"/>
        <v/>
      </c>
      <c r="O4664">
        <v>19</v>
      </c>
      <c r="P4664" s="11">
        <v>0.5</v>
      </c>
      <c r="Q4664" s="11">
        <v>7.5471698113207503E-2</v>
      </c>
      <c r="R4664" s="12">
        <v>27.6666666666666</v>
      </c>
      <c r="S4664" t="s">
        <v>27</v>
      </c>
      <c r="T4664">
        <v>0</v>
      </c>
      <c r="U4664">
        <f t="shared" si="434"/>
        <v>5</v>
      </c>
      <c r="V4664">
        <f t="shared" si="435"/>
        <v>1</v>
      </c>
      <c r="W4664">
        <f t="shared" si="436"/>
        <v>2</v>
      </c>
      <c r="X4664" t="str">
        <f t="shared" si="437"/>
        <v>512</v>
      </c>
      <c r="Y4664" t="str">
        <f>IF(Table1[[#This Row],[RFM_Score]]="555","Champion", IF(AND(J4664&gt;=4,V4664&gt;=4),"Loyal", IF(U4664&lt;=2,"At Risk", IF(W4664&gt;=4,"Potential Loyalist","Others"))))</f>
        <v>Others</v>
      </c>
    </row>
    <row r="4665" spans="1:25">
      <c r="A4665" t="s">
        <v>11311</v>
      </c>
      <c r="B4665">
        <v>43</v>
      </c>
      <c r="C4665" t="s">
        <v>19</v>
      </c>
      <c r="D4665" t="s">
        <v>41</v>
      </c>
      <c r="E4665" s="6" t="s">
        <v>16735</v>
      </c>
      <c r="F4665" t="s">
        <v>30</v>
      </c>
      <c r="G4665">
        <v>1</v>
      </c>
      <c r="H4665">
        <v>0</v>
      </c>
      <c r="I4665">
        <v>55</v>
      </c>
      <c r="J4665">
        <v>1</v>
      </c>
      <c r="K4665">
        <v>82.94</v>
      </c>
      <c r="L4665" t="str">
        <f t="shared" si="432"/>
        <v/>
      </c>
      <c r="M4665">
        <v>3</v>
      </c>
      <c r="N4665" t="str">
        <f t="shared" si="433"/>
        <v/>
      </c>
      <c r="O4665">
        <v>11</v>
      </c>
      <c r="P4665" s="11">
        <v>0</v>
      </c>
      <c r="Q4665" s="11">
        <v>1.8181818181818101E-2</v>
      </c>
      <c r="R4665" s="12">
        <v>27.646666666666601</v>
      </c>
      <c r="S4665" t="s">
        <v>27</v>
      </c>
      <c r="T4665">
        <v>0</v>
      </c>
      <c r="U4665">
        <f t="shared" si="434"/>
        <v>5</v>
      </c>
      <c r="V4665">
        <f t="shared" si="435"/>
        <v>1</v>
      </c>
      <c r="W4665">
        <f t="shared" si="436"/>
        <v>2</v>
      </c>
      <c r="X4665" t="str">
        <f t="shared" si="437"/>
        <v>512</v>
      </c>
      <c r="Y4665" t="str">
        <f>IF(Table1[[#This Row],[RFM_Score]]="555","Champion", IF(AND(J4665&gt;=4,V4665&gt;=4),"Loyal", IF(U4665&lt;=2,"At Risk", IF(W4665&gt;=4,"Potential Loyalist","Others"))))</f>
        <v>Others</v>
      </c>
    </row>
    <row r="4666" spans="1:25">
      <c r="A4666" t="s">
        <v>378</v>
      </c>
      <c r="B4666">
        <v>37</v>
      </c>
      <c r="C4666" t="s">
        <v>24</v>
      </c>
      <c r="D4666" t="s">
        <v>25</v>
      </c>
      <c r="E4666" s="6" t="s">
        <v>16736</v>
      </c>
      <c r="F4666" t="s">
        <v>60</v>
      </c>
      <c r="G4666">
        <v>1</v>
      </c>
      <c r="H4666">
        <v>1</v>
      </c>
      <c r="I4666">
        <v>47</v>
      </c>
      <c r="J4666">
        <v>2</v>
      </c>
      <c r="K4666">
        <v>82.87</v>
      </c>
      <c r="L4666" t="str">
        <f t="shared" si="432"/>
        <v/>
      </c>
      <c r="M4666">
        <v>3</v>
      </c>
      <c r="N4666" t="str">
        <f t="shared" si="433"/>
        <v/>
      </c>
      <c r="O4666">
        <v>7</v>
      </c>
      <c r="P4666" s="11">
        <v>1</v>
      </c>
      <c r="Q4666" s="11">
        <v>4.2553191489361701E-2</v>
      </c>
      <c r="R4666" s="12">
        <v>27.623333333333299</v>
      </c>
      <c r="S4666" t="s">
        <v>27</v>
      </c>
      <c r="T4666">
        <v>0</v>
      </c>
      <c r="U4666">
        <f t="shared" si="434"/>
        <v>5</v>
      </c>
      <c r="V4666">
        <f t="shared" si="435"/>
        <v>1</v>
      </c>
      <c r="W4666">
        <f t="shared" si="436"/>
        <v>2</v>
      </c>
      <c r="X4666" t="str">
        <f t="shared" si="437"/>
        <v>512</v>
      </c>
      <c r="Y4666" t="str">
        <f>IF(Table1[[#This Row],[RFM_Score]]="555","Champion", IF(AND(J4666&gt;=4,V4666&gt;=4),"Loyal", IF(U4666&lt;=2,"At Risk", IF(W4666&gt;=4,"Potential Loyalist","Others"))))</f>
        <v>Others</v>
      </c>
    </row>
    <row r="4667" spans="1:25">
      <c r="A4667" t="s">
        <v>3023</v>
      </c>
      <c r="B4667">
        <v>33</v>
      </c>
      <c r="C4667" t="s">
        <v>24</v>
      </c>
      <c r="D4667" t="s">
        <v>49</v>
      </c>
      <c r="E4667" s="6" t="s">
        <v>16737</v>
      </c>
      <c r="F4667" t="s">
        <v>26</v>
      </c>
      <c r="G4667">
        <v>5</v>
      </c>
      <c r="H4667">
        <v>1</v>
      </c>
      <c r="I4667">
        <v>48</v>
      </c>
      <c r="J4667">
        <v>1</v>
      </c>
      <c r="K4667">
        <v>82.81</v>
      </c>
      <c r="L4667" t="str">
        <f t="shared" si="432"/>
        <v/>
      </c>
      <c r="M4667">
        <v>3</v>
      </c>
      <c r="N4667" t="str">
        <f t="shared" si="433"/>
        <v/>
      </c>
      <c r="O4667">
        <v>25</v>
      </c>
      <c r="P4667" s="11">
        <v>0.2</v>
      </c>
      <c r="Q4667" s="11">
        <v>2.0833333333333301E-2</v>
      </c>
      <c r="R4667" s="12">
        <v>27.6033333333333</v>
      </c>
      <c r="S4667" t="s">
        <v>27</v>
      </c>
      <c r="T4667">
        <v>0</v>
      </c>
      <c r="U4667">
        <f t="shared" si="434"/>
        <v>4</v>
      </c>
      <c r="V4667">
        <f t="shared" si="435"/>
        <v>1</v>
      </c>
      <c r="W4667">
        <f t="shared" si="436"/>
        <v>2</v>
      </c>
      <c r="X4667" t="str">
        <f t="shared" si="437"/>
        <v>412</v>
      </c>
      <c r="Y4667" t="str">
        <f>IF(Table1[[#This Row],[RFM_Score]]="555","Champion", IF(AND(J4667&gt;=4,V4667&gt;=4),"Loyal", IF(U4667&lt;=2,"At Risk", IF(W4667&gt;=4,"Potential Loyalist","Others"))))</f>
        <v>Others</v>
      </c>
    </row>
    <row r="4668" spans="1:25">
      <c r="A4668" t="s">
        <v>8900</v>
      </c>
      <c r="B4668">
        <v>18</v>
      </c>
      <c r="C4668" t="s">
        <v>19</v>
      </c>
      <c r="D4668" t="s">
        <v>49</v>
      </c>
      <c r="E4668" s="6" t="s">
        <v>16738</v>
      </c>
      <c r="F4668" t="s">
        <v>60</v>
      </c>
      <c r="G4668">
        <v>6</v>
      </c>
      <c r="H4668">
        <v>2</v>
      </c>
      <c r="I4668">
        <v>42</v>
      </c>
      <c r="J4668">
        <v>5</v>
      </c>
      <c r="K4668">
        <v>82.81</v>
      </c>
      <c r="L4668" t="str">
        <f t="shared" si="432"/>
        <v/>
      </c>
      <c r="M4668">
        <v>3</v>
      </c>
      <c r="N4668" t="str">
        <f t="shared" si="433"/>
        <v/>
      </c>
      <c r="O4668">
        <v>8</v>
      </c>
      <c r="P4668" s="11">
        <v>0.33333333333333298</v>
      </c>
      <c r="Q4668" s="11">
        <v>0.119047619047619</v>
      </c>
      <c r="R4668" s="12">
        <v>27.6033333333333</v>
      </c>
      <c r="S4668" t="s">
        <v>27</v>
      </c>
      <c r="T4668">
        <v>1</v>
      </c>
      <c r="U4668">
        <f t="shared" si="434"/>
        <v>5</v>
      </c>
      <c r="V4668">
        <f t="shared" si="435"/>
        <v>1</v>
      </c>
      <c r="W4668">
        <f t="shared" si="436"/>
        <v>2</v>
      </c>
      <c r="X4668" t="str">
        <f t="shared" si="437"/>
        <v>512</v>
      </c>
      <c r="Y4668" t="str">
        <f>IF(Table1[[#This Row],[RFM_Score]]="555","Champion", IF(AND(J4668&gt;=4,V4668&gt;=4),"Loyal", IF(U4668&lt;=2,"At Risk", IF(W4668&gt;=4,"Potential Loyalist","Others"))))</f>
        <v>Others</v>
      </c>
    </row>
    <row r="4669" spans="1:25">
      <c r="A4669" t="s">
        <v>7645</v>
      </c>
      <c r="B4669">
        <v>30</v>
      </c>
      <c r="C4669" t="s">
        <v>24</v>
      </c>
      <c r="D4669" t="s">
        <v>29</v>
      </c>
      <c r="E4669" s="6" t="s">
        <v>16739</v>
      </c>
      <c r="F4669" t="s">
        <v>26</v>
      </c>
      <c r="G4669">
        <v>9</v>
      </c>
      <c r="H4669">
        <v>1</v>
      </c>
      <c r="I4669">
        <v>51</v>
      </c>
      <c r="J4669">
        <v>2</v>
      </c>
      <c r="K4669">
        <v>82.79</v>
      </c>
      <c r="L4669" t="str">
        <f t="shared" si="432"/>
        <v/>
      </c>
      <c r="M4669">
        <v>3</v>
      </c>
      <c r="N4669" t="str">
        <f t="shared" si="433"/>
        <v/>
      </c>
      <c r="O4669">
        <v>83</v>
      </c>
      <c r="P4669" s="11">
        <v>0.11111111111111099</v>
      </c>
      <c r="Q4669" s="11">
        <v>3.9215686274509803E-2</v>
      </c>
      <c r="R4669" s="12">
        <v>27.5966666666666</v>
      </c>
      <c r="S4669" t="s">
        <v>27</v>
      </c>
      <c r="T4669">
        <v>0</v>
      </c>
      <c r="U4669">
        <f t="shared" si="434"/>
        <v>2</v>
      </c>
      <c r="V4669">
        <f t="shared" si="435"/>
        <v>1</v>
      </c>
      <c r="W4669">
        <f t="shared" si="436"/>
        <v>2</v>
      </c>
      <c r="X4669" t="str">
        <f t="shared" si="437"/>
        <v>212</v>
      </c>
      <c r="Y4669" t="str">
        <f>IF(Table1[[#This Row],[RFM_Score]]="555","Champion", IF(AND(J4669&gt;=4,V4669&gt;=4),"Loyal", IF(U4669&lt;=2,"At Risk", IF(W4669&gt;=4,"Potential Loyalist","Others"))))</f>
        <v>At Risk</v>
      </c>
    </row>
    <row r="4670" spans="1:25">
      <c r="A4670" t="s">
        <v>11005</v>
      </c>
      <c r="B4670">
        <v>42</v>
      </c>
      <c r="C4670" t="s">
        <v>24</v>
      </c>
      <c r="D4670" t="s">
        <v>35</v>
      </c>
      <c r="E4670" s="6" t="s">
        <v>16740</v>
      </c>
      <c r="F4670" t="s">
        <v>21</v>
      </c>
      <c r="G4670">
        <v>2</v>
      </c>
      <c r="H4670">
        <v>2</v>
      </c>
      <c r="I4670">
        <v>43</v>
      </c>
      <c r="J4670">
        <v>2</v>
      </c>
      <c r="K4670">
        <v>82.67</v>
      </c>
      <c r="L4670" t="str">
        <f t="shared" si="432"/>
        <v/>
      </c>
      <c r="M4670">
        <v>3</v>
      </c>
      <c r="N4670" t="str">
        <f t="shared" si="433"/>
        <v/>
      </c>
      <c r="O4670">
        <v>30</v>
      </c>
      <c r="P4670" s="11">
        <v>1</v>
      </c>
      <c r="Q4670" s="11">
        <v>4.6511627906976702E-2</v>
      </c>
      <c r="R4670" s="12">
        <v>27.556666666666601</v>
      </c>
      <c r="S4670" t="s">
        <v>27</v>
      </c>
      <c r="T4670">
        <v>0</v>
      </c>
      <c r="U4670">
        <f t="shared" si="434"/>
        <v>4</v>
      </c>
      <c r="V4670">
        <f t="shared" si="435"/>
        <v>1</v>
      </c>
      <c r="W4670">
        <f t="shared" si="436"/>
        <v>2</v>
      </c>
      <c r="X4670" t="str">
        <f t="shared" si="437"/>
        <v>412</v>
      </c>
      <c r="Y4670" t="str">
        <f>IF(Table1[[#This Row],[RFM_Score]]="555","Champion", IF(AND(J4670&gt;=4,V4670&gt;=4),"Loyal", IF(U4670&lt;=2,"At Risk", IF(W4670&gt;=4,"Potential Loyalist","Others"))))</f>
        <v>Others</v>
      </c>
    </row>
    <row r="4671" spans="1:25">
      <c r="A4671" t="s">
        <v>3743</v>
      </c>
      <c r="B4671">
        <v>28</v>
      </c>
      <c r="C4671" t="s">
        <v>19</v>
      </c>
      <c r="D4671" t="s">
        <v>41</v>
      </c>
      <c r="E4671" s="6" t="s">
        <v>16741</v>
      </c>
      <c r="F4671" t="s">
        <v>60</v>
      </c>
      <c r="G4671">
        <v>2</v>
      </c>
      <c r="H4671">
        <v>2</v>
      </c>
      <c r="I4671">
        <v>64</v>
      </c>
      <c r="J4671">
        <v>3</v>
      </c>
      <c r="K4671">
        <v>82.64</v>
      </c>
      <c r="L4671" t="str">
        <f t="shared" si="432"/>
        <v/>
      </c>
      <c r="M4671">
        <v>3</v>
      </c>
      <c r="N4671" t="str">
        <f t="shared" si="433"/>
        <v/>
      </c>
      <c r="O4671">
        <v>86</v>
      </c>
      <c r="P4671" s="11">
        <v>1</v>
      </c>
      <c r="Q4671" s="11">
        <v>4.6875E-2</v>
      </c>
      <c r="R4671" s="12">
        <v>27.546666666666599</v>
      </c>
      <c r="S4671" t="s">
        <v>27</v>
      </c>
      <c r="T4671">
        <v>1</v>
      </c>
      <c r="U4671">
        <f t="shared" si="434"/>
        <v>2</v>
      </c>
      <c r="V4671">
        <f t="shared" si="435"/>
        <v>1</v>
      </c>
      <c r="W4671">
        <f t="shared" si="436"/>
        <v>2</v>
      </c>
      <c r="X4671" t="str">
        <f t="shared" si="437"/>
        <v>212</v>
      </c>
      <c r="Y4671" t="str">
        <f>IF(Table1[[#This Row],[RFM_Score]]="555","Champion", IF(AND(J4671&gt;=4,V4671&gt;=4),"Loyal", IF(U4671&lt;=2,"At Risk", IF(W4671&gt;=4,"Potential Loyalist","Others"))))</f>
        <v>At Risk</v>
      </c>
    </row>
    <row r="4672" spans="1:25">
      <c r="A4672" t="s">
        <v>5569</v>
      </c>
      <c r="B4672">
        <v>50</v>
      </c>
      <c r="C4672" t="s">
        <v>24</v>
      </c>
      <c r="D4672" t="s">
        <v>35</v>
      </c>
      <c r="E4672" s="6" t="s">
        <v>16742</v>
      </c>
      <c r="F4672" t="s">
        <v>26</v>
      </c>
      <c r="G4672">
        <v>4</v>
      </c>
      <c r="H4672">
        <v>2</v>
      </c>
      <c r="I4672">
        <v>49</v>
      </c>
      <c r="J4672">
        <v>1</v>
      </c>
      <c r="K4672">
        <v>82.07</v>
      </c>
      <c r="L4672" t="str">
        <f t="shared" si="432"/>
        <v/>
      </c>
      <c r="M4672">
        <v>3</v>
      </c>
      <c r="N4672" t="str">
        <f t="shared" si="433"/>
        <v/>
      </c>
      <c r="O4672">
        <v>3</v>
      </c>
      <c r="P4672" s="11">
        <v>0.5</v>
      </c>
      <c r="Q4672" s="11">
        <v>2.04081632653061E-2</v>
      </c>
      <c r="R4672" s="12">
        <v>27.356666666666602</v>
      </c>
      <c r="S4672" t="s">
        <v>27</v>
      </c>
      <c r="T4672">
        <v>0</v>
      </c>
      <c r="U4672">
        <f t="shared" si="434"/>
        <v>5</v>
      </c>
      <c r="V4672">
        <f t="shared" si="435"/>
        <v>1</v>
      </c>
      <c r="W4672">
        <f t="shared" si="436"/>
        <v>2</v>
      </c>
      <c r="X4672" t="str">
        <f t="shared" si="437"/>
        <v>512</v>
      </c>
      <c r="Y4672" t="str">
        <f>IF(Table1[[#This Row],[RFM_Score]]="555","Champion", IF(AND(J4672&gt;=4,V4672&gt;=4),"Loyal", IF(U4672&lt;=2,"At Risk", IF(W4672&gt;=4,"Potential Loyalist","Others"))))</f>
        <v>Others</v>
      </c>
    </row>
    <row r="4673" spans="1:25">
      <c r="A4673" t="s">
        <v>1906</v>
      </c>
      <c r="B4673">
        <v>30</v>
      </c>
      <c r="C4673" t="s">
        <v>24</v>
      </c>
      <c r="D4673" t="s">
        <v>29</v>
      </c>
      <c r="E4673" s="6" t="s">
        <v>16743</v>
      </c>
      <c r="F4673" t="s">
        <v>21</v>
      </c>
      <c r="G4673">
        <v>2</v>
      </c>
      <c r="H4673">
        <v>1</v>
      </c>
      <c r="I4673">
        <v>51</v>
      </c>
      <c r="J4673">
        <v>1</v>
      </c>
      <c r="K4673">
        <v>81.99</v>
      </c>
      <c r="L4673" t="str">
        <f t="shared" si="432"/>
        <v/>
      </c>
      <c r="M4673">
        <v>3</v>
      </c>
      <c r="N4673" t="str">
        <f t="shared" si="433"/>
        <v/>
      </c>
      <c r="O4673">
        <v>17</v>
      </c>
      <c r="P4673" s="11">
        <v>0.5</v>
      </c>
      <c r="Q4673" s="11">
        <v>1.9607843137254902E-2</v>
      </c>
      <c r="R4673" s="12">
        <v>27.33</v>
      </c>
      <c r="S4673" t="s">
        <v>27</v>
      </c>
      <c r="T4673">
        <v>1</v>
      </c>
      <c r="U4673">
        <f t="shared" si="434"/>
        <v>5</v>
      </c>
      <c r="V4673">
        <f t="shared" si="435"/>
        <v>1</v>
      </c>
      <c r="W4673">
        <f t="shared" si="436"/>
        <v>2</v>
      </c>
      <c r="X4673" t="str">
        <f t="shared" si="437"/>
        <v>512</v>
      </c>
      <c r="Y4673" t="str">
        <f>IF(Table1[[#This Row],[RFM_Score]]="555","Champion", IF(AND(J4673&gt;=4,V4673&gt;=4),"Loyal", IF(U4673&lt;=2,"At Risk", IF(W4673&gt;=4,"Potential Loyalist","Others"))))</f>
        <v>Others</v>
      </c>
    </row>
    <row r="4674" spans="1:25">
      <c r="A4674" t="s">
        <v>9057</v>
      </c>
      <c r="B4674">
        <v>37</v>
      </c>
      <c r="C4674" t="s">
        <v>24</v>
      </c>
      <c r="D4674" t="s">
        <v>25</v>
      </c>
      <c r="E4674" s="6" t="s">
        <v>16744</v>
      </c>
      <c r="F4674" t="s">
        <v>30</v>
      </c>
      <c r="G4674">
        <v>3</v>
      </c>
      <c r="H4674">
        <v>1</v>
      </c>
      <c r="I4674">
        <v>52</v>
      </c>
      <c r="J4674">
        <v>1</v>
      </c>
      <c r="K4674">
        <v>81.790000000000006</v>
      </c>
      <c r="L4674" t="str">
        <f t="shared" ref="L4674:L4737" si="438">IF(OR(K4674&lt;$AC$10, K4674&gt;$AC$11), "OUTLIER", "")</f>
        <v/>
      </c>
      <c r="M4674">
        <v>3</v>
      </c>
      <c r="N4674" t="str">
        <f t="shared" ref="N4674:N4737" si="439">IF(OR(M4674&lt;$AC$16, M4674&gt;$AC$17), "OUTLIER", "")</f>
        <v/>
      </c>
      <c r="O4674">
        <v>10</v>
      </c>
      <c r="P4674" s="11">
        <v>0.33333333333333298</v>
      </c>
      <c r="Q4674" s="11">
        <v>1.9230769230769201E-2</v>
      </c>
      <c r="R4674" s="12">
        <v>27.2633333333333</v>
      </c>
      <c r="S4674" t="s">
        <v>27</v>
      </c>
      <c r="T4674">
        <v>0</v>
      </c>
      <c r="U4674">
        <f t="shared" ref="U4674:U4737" si="440">IF(O4674&lt;=20,5,IF(O4674&lt;=40,4,IF(O4674&lt;=70,3,IF(O4674&lt;=100,2,1))))</f>
        <v>5</v>
      </c>
      <c r="V4674">
        <f t="shared" ref="V4674:V4737" si="441">IF(M4674&gt;=11,5,IF(M4674&gt;=9,4,IF(M4674&gt;=7,3,IF(M4674&gt;=5,2,1))))</f>
        <v>1</v>
      </c>
      <c r="W4674">
        <f t="shared" ref="W4674:W4737" si="442">IF(K4674&gt;=500,5,IF(K4674&gt;=300,4,IF(K4674&gt;=150,3,IF(K4674&gt;=50,2,1))))</f>
        <v>2</v>
      </c>
      <c r="X4674" t="str">
        <f t="shared" ref="X4674:X4737" si="443">U4674 &amp; V4674 &amp; W4674</f>
        <v>512</v>
      </c>
      <c r="Y4674" t="str">
        <f>IF(Table1[[#This Row],[RFM_Score]]="555","Champion", IF(AND(J4674&gt;=4,V4674&gt;=4),"Loyal", IF(U4674&lt;=2,"At Risk", IF(W4674&gt;=4,"Potential Loyalist","Others"))))</f>
        <v>Others</v>
      </c>
    </row>
    <row r="4675" spans="1:25">
      <c r="A4675" t="s">
        <v>934</v>
      </c>
      <c r="B4675">
        <v>36</v>
      </c>
      <c r="C4675" t="s">
        <v>19</v>
      </c>
      <c r="D4675" t="s">
        <v>20</v>
      </c>
      <c r="E4675" s="6" t="s">
        <v>16745</v>
      </c>
      <c r="F4675" t="s">
        <v>30</v>
      </c>
      <c r="G4675">
        <v>6</v>
      </c>
      <c r="H4675">
        <v>1</v>
      </c>
      <c r="I4675">
        <v>48</v>
      </c>
      <c r="J4675">
        <v>1</v>
      </c>
      <c r="K4675">
        <v>81.73</v>
      </c>
      <c r="L4675" t="str">
        <f t="shared" si="438"/>
        <v/>
      </c>
      <c r="M4675">
        <v>3</v>
      </c>
      <c r="N4675" t="str">
        <f t="shared" si="439"/>
        <v/>
      </c>
      <c r="O4675">
        <v>27</v>
      </c>
      <c r="P4675" s="11">
        <v>0.16666666666666599</v>
      </c>
      <c r="Q4675" s="11">
        <v>2.0833333333333301E-2</v>
      </c>
      <c r="R4675" s="12">
        <v>27.2433333333333</v>
      </c>
      <c r="S4675" t="s">
        <v>27</v>
      </c>
      <c r="T4675">
        <v>1</v>
      </c>
      <c r="U4675">
        <f t="shared" si="440"/>
        <v>4</v>
      </c>
      <c r="V4675">
        <f t="shared" si="441"/>
        <v>1</v>
      </c>
      <c r="W4675">
        <f t="shared" si="442"/>
        <v>2</v>
      </c>
      <c r="X4675" t="str">
        <f t="shared" si="443"/>
        <v>412</v>
      </c>
      <c r="Y4675" t="str">
        <f>IF(Table1[[#This Row],[RFM_Score]]="555","Champion", IF(AND(J4675&gt;=4,V4675&gt;=4),"Loyal", IF(U4675&lt;=2,"At Risk", IF(W4675&gt;=4,"Potential Loyalist","Others"))))</f>
        <v>Others</v>
      </c>
    </row>
    <row r="4676" spans="1:25">
      <c r="A4676" t="s">
        <v>317</v>
      </c>
      <c r="B4676">
        <v>36</v>
      </c>
      <c r="C4676" t="s">
        <v>19</v>
      </c>
      <c r="D4676" t="s">
        <v>25</v>
      </c>
      <c r="E4676" s="6" t="s">
        <v>16746</v>
      </c>
      <c r="F4676" t="s">
        <v>21</v>
      </c>
      <c r="G4676">
        <v>8</v>
      </c>
      <c r="H4676">
        <v>3</v>
      </c>
      <c r="I4676">
        <v>56</v>
      </c>
      <c r="J4676">
        <v>1</v>
      </c>
      <c r="K4676">
        <v>81.650000000000006</v>
      </c>
      <c r="L4676" t="str">
        <f t="shared" si="438"/>
        <v/>
      </c>
      <c r="M4676">
        <v>3</v>
      </c>
      <c r="N4676" t="str">
        <f t="shared" si="439"/>
        <v/>
      </c>
      <c r="O4676">
        <v>17</v>
      </c>
      <c r="P4676" s="11">
        <v>0.375</v>
      </c>
      <c r="Q4676" s="11">
        <v>1.7857142857142801E-2</v>
      </c>
      <c r="R4676" s="12">
        <v>27.216666666666601</v>
      </c>
      <c r="S4676" t="s">
        <v>27</v>
      </c>
      <c r="T4676">
        <v>0</v>
      </c>
      <c r="U4676">
        <f t="shared" si="440"/>
        <v>5</v>
      </c>
      <c r="V4676">
        <f t="shared" si="441"/>
        <v>1</v>
      </c>
      <c r="W4676">
        <f t="shared" si="442"/>
        <v>2</v>
      </c>
      <c r="X4676" t="str">
        <f t="shared" si="443"/>
        <v>512</v>
      </c>
      <c r="Y4676" t="str">
        <f>IF(Table1[[#This Row],[RFM_Score]]="555","Champion", IF(AND(J4676&gt;=4,V4676&gt;=4),"Loyal", IF(U4676&lt;=2,"At Risk", IF(W4676&gt;=4,"Potential Loyalist","Others"))))</f>
        <v>Others</v>
      </c>
    </row>
    <row r="4677" spans="1:25">
      <c r="A4677" t="s">
        <v>6091</v>
      </c>
      <c r="B4677">
        <v>39</v>
      </c>
      <c r="C4677" t="s">
        <v>24</v>
      </c>
      <c r="D4677" t="s">
        <v>35</v>
      </c>
      <c r="E4677" s="6" t="s">
        <v>16747</v>
      </c>
      <c r="F4677" t="s">
        <v>62</v>
      </c>
      <c r="G4677">
        <v>3</v>
      </c>
      <c r="H4677">
        <v>0</v>
      </c>
      <c r="I4677">
        <v>60</v>
      </c>
      <c r="J4677">
        <v>3</v>
      </c>
      <c r="K4677">
        <v>81.61</v>
      </c>
      <c r="L4677" t="str">
        <f t="shared" si="438"/>
        <v/>
      </c>
      <c r="M4677">
        <v>3</v>
      </c>
      <c r="N4677" t="str">
        <f t="shared" si="439"/>
        <v/>
      </c>
      <c r="O4677">
        <v>12</v>
      </c>
      <c r="P4677" s="11">
        <v>0</v>
      </c>
      <c r="Q4677" s="11">
        <v>0.05</v>
      </c>
      <c r="R4677" s="12">
        <v>27.203333333333301</v>
      </c>
      <c r="S4677" t="s">
        <v>27</v>
      </c>
      <c r="T4677">
        <v>0</v>
      </c>
      <c r="U4677">
        <f t="shared" si="440"/>
        <v>5</v>
      </c>
      <c r="V4677">
        <f t="shared" si="441"/>
        <v>1</v>
      </c>
      <c r="W4677">
        <f t="shared" si="442"/>
        <v>2</v>
      </c>
      <c r="X4677" t="str">
        <f t="shared" si="443"/>
        <v>512</v>
      </c>
      <c r="Y4677" t="str">
        <f>IF(Table1[[#This Row],[RFM_Score]]="555","Champion", IF(AND(J4677&gt;=4,V4677&gt;=4),"Loyal", IF(U4677&lt;=2,"At Risk", IF(W4677&gt;=4,"Potential Loyalist","Others"))))</f>
        <v>Others</v>
      </c>
    </row>
    <row r="4678" spans="1:25">
      <c r="A4678" t="s">
        <v>9948</v>
      </c>
      <c r="B4678">
        <v>46</v>
      </c>
      <c r="C4678" t="s">
        <v>24</v>
      </c>
      <c r="D4678" t="s">
        <v>20</v>
      </c>
      <c r="E4678" s="6" t="s">
        <v>16748</v>
      </c>
      <c r="F4678" t="s">
        <v>30</v>
      </c>
      <c r="G4678">
        <v>1</v>
      </c>
      <c r="H4678">
        <v>1</v>
      </c>
      <c r="I4678">
        <v>55</v>
      </c>
      <c r="J4678">
        <v>0</v>
      </c>
      <c r="K4678">
        <v>81.599999999999994</v>
      </c>
      <c r="L4678" t="str">
        <f t="shared" si="438"/>
        <v/>
      </c>
      <c r="M4678">
        <v>3</v>
      </c>
      <c r="N4678" t="str">
        <f t="shared" si="439"/>
        <v/>
      </c>
      <c r="O4678">
        <v>8</v>
      </c>
      <c r="P4678" s="11">
        <v>1</v>
      </c>
      <c r="Q4678" s="11">
        <v>0</v>
      </c>
      <c r="R4678" s="12">
        <v>27.2</v>
      </c>
      <c r="S4678" t="s">
        <v>27</v>
      </c>
      <c r="T4678">
        <v>0</v>
      </c>
      <c r="U4678">
        <f t="shared" si="440"/>
        <v>5</v>
      </c>
      <c r="V4678">
        <f t="shared" si="441"/>
        <v>1</v>
      </c>
      <c r="W4678">
        <f t="shared" si="442"/>
        <v>2</v>
      </c>
      <c r="X4678" t="str">
        <f t="shared" si="443"/>
        <v>512</v>
      </c>
      <c r="Y4678" t="str">
        <f>IF(Table1[[#This Row],[RFM_Score]]="555","Champion", IF(AND(J4678&gt;=4,V4678&gt;=4),"Loyal", IF(U4678&lt;=2,"At Risk", IF(W4678&gt;=4,"Potential Loyalist","Others"))))</f>
        <v>Others</v>
      </c>
    </row>
    <row r="4679" spans="1:25">
      <c r="A4679" t="s">
        <v>11725</v>
      </c>
      <c r="B4679">
        <v>31</v>
      </c>
      <c r="C4679" t="s">
        <v>24</v>
      </c>
      <c r="D4679" t="s">
        <v>29</v>
      </c>
      <c r="E4679" s="6" t="s">
        <v>16749</v>
      </c>
      <c r="F4679" t="s">
        <v>62</v>
      </c>
      <c r="G4679">
        <v>6</v>
      </c>
      <c r="H4679">
        <v>1</v>
      </c>
      <c r="I4679">
        <v>51</v>
      </c>
      <c r="J4679">
        <v>4</v>
      </c>
      <c r="K4679">
        <v>81.55</v>
      </c>
      <c r="L4679" t="str">
        <f t="shared" si="438"/>
        <v/>
      </c>
      <c r="M4679">
        <v>3</v>
      </c>
      <c r="N4679" t="str">
        <f t="shared" si="439"/>
        <v/>
      </c>
      <c r="O4679">
        <v>30</v>
      </c>
      <c r="P4679" s="11">
        <v>0.16666666666666599</v>
      </c>
      <c r="Q4679" s="11">
        <v>7.8431372549019607E-2</v>
      </c>
      <c r="R4679" s="12">
        <v>27.183333333333302</v>
      </c>
      <c r="S4679" t="s">
        <v>27</v>
      </c>
      <c r="T4679">
        <v>0</v>
      </c>
      <c r="U4679">
        <f t="shared" si="440"/>
        <v>4</v>
      </c>
      <c r="V4679">
        <f t="shared" si="441"/>
        <v>1</v>
      </c>
      <c r="W4679">
        <f t="shared" si="442"/>
        <v>2</v>
      </c>
      <c r="X4679" t="str">
        <f t="shared" si="443"/>
        <v>412</v>
      </c>
      <c r="Y4679" t="str">
        <f>IF(Table1[[#This Row],[RFM_Score]]="555","Champion", IF(AND(J4679&gt;=4,V4679&gt;=4),"Loyal", IF(U4679&lt;=2,"At Risk", IF(W4679&gt;=4,"Potential Loyalist","Others"))))</f>
        <v>Others</v>
      </c>
    </row>
    <row r="4680" spans="1:25">
      <c r="A4680" t="s">
        <v>5384</v>
      </c>
      <c r="B4680">
        <v>18</v>
      </c>
      <c r="C4680" t="s">
        <v>19</v>
      </c>
      <c r="D4680" t="s">
        <v>46</v>
      </c>
      <c r="E4680" s="6" t="s">
        <v>16750</v>
      </c>
      <c r="F4680" t="s">
        <v>30</v>
      </c>
      <c r="G4680">
        <v>0</v>
      </c>
      <c r="H4680">
        <v>0</v>
      </c>
      <c r="I4680">
        <v>54</v>
      </c>
      <c r="J4680">
        <v>2</v>
      </c>
      <c r="K4680">
        <v>81.5</v>
      </c>
      <c r="L4680" t="str">
        <f t="shared" si="438"/>
        <v/>
      </c>
      <c r="M4680">
        <v>3</v>
      </c>
      <c r="N4680" t="str">
        <f t="shared" si="439"/>
        <v/>
      </c>
      <c r="O4680">
        <v>7</v>
      </c>
      <c r="P4680" s="11">
        <v>0</v>
      </c>
      <c r="Q4680" s="11">
        <v>3.7037037037037E-2</v>
      </c>
      <c r="R4680" s="12">
        <v>27.1666666666666</v>
      </c>
      <c r="S4680" t="s">
        <v>27</v>
      </c>
      <c r="T4680">
        <v>0</v>
      </c>
      <c r="U4680">
        <f t="shared" si="440"/>
        <v>5</v>
      </c>
      <c r="V4680">
        <f t="shared" si="441"/>
        <v>1</v>
      </c>
      <c r="W4680">
        <f t="shared" si="442"/>
        <v>2</v>
      </c>
      <c r="X4680" t="str">
        <f t="shared" si="443"/>
        <v>512</v>
      </c>
      <c r="Y4680" t="str">
        <f>IF(Table1[[#This Row],[RFM_Score]]="555","Champion", IF(AND(J4680&gt;=4,V4680&gt;=4),"Loyal", IF(U4680&lt;=2,"At Risk", IF(W4680&gt;=4,"Potential Loyalist","Others"))))</f>
        <v>Others</v>
      </c>
    </row>
    <row r="4681" spans="1:25">
      <c r="A4681" t="s">
        <v>3193</v>
      </c>
      <c r="B4681">
        <v>20</v>
      </c>
      <c r="C4681" t="s">
        <v>19</v>
      </c>
      <c r="D4681" t="s">
        <v>41</v>
      </c>
      <c r="E4681" s="6" t="s">
        <v>16751</v>
      </c>
      <c r="F4681" t="s">
        <v>62</v>
      </c>
      <c r="G4681">
        <v>1</v>
      </c>
      <c r="H4681">
        <v>1</v>
      </c>
      <c r="I4681">
        <v>53</v>
      </c>
      <c r="J4681">
        <v>0</v>
      </c>
      <c r="K4681">
        <v>81.430000000000007</v>
      </c>
      <c r="L4681" t="str">
        <f t="shared" si="438"/>
        <v/>
      </c>
      <c r="M4681">
        <v>3</v>
      </c>
      <c r="N4681" t="str">
        <f t="shared" si="439"/>
        <v/>
      </c>
      <c r="O4681">
        <v>111</v>
      </c>
      <c r="P4681" s="11">
        <v>1</v>
      </c>
      <c r="Q4681" s="11">
        <v>0</v>
      </c>
      <c r="R4681" s="12">
        <v>27.143333333333299</v>
      </c>
      <c r="S4681" t="s">
        <v>27</v>
      </c>
      <c r="T4681">
        <v>1</v>
      </c>
      <c r="U4681">
        <f t="shared" si="440"/>
        <v>1</v>
      </c>
      <c r="V4681">
        <f t="shared" si="441"/>
        <v>1</v>
      </c>
      <c r="W4681">
        <f t="shared" si="442"/>
        <v>2</v>
      </c>
      <c r="X4681" t="str">
        <f t="shared" si="443"/>
        <v>112</v>
      </c>
      <c r="Y4681" t="str">
        <f>IF(Table1[[#This Row],[RFM_Score]]="555","Champion", IF(AND(J4681&gt;=4,V4681&gt;=4),"Loyal", IF(U4681&lt;=2,"At Risk", IF(W4681&gt;=4,"Potential Loyalist","Others"))))</f>
        <v>At Risk</v>
      </c>
    </row>
    <row r="4682" spans="1:25">
      <c r="A4682" t="s">
        <v>8450</v>
      </c>
      <c r="B4682">
        <v>38</v>
      </c>
      <c r="C4682" t="s">
        <v>19</v>
      </c>
      <c r="D4682" t="s">
        <v>25</v>
      </c>
      <c r="E4682" s="6" t="s">
        <v>16752</v>
      </c>
      <c r="F4682" t="s">
        <v>30</v>
      </c>
      <c r="G4682">
        <v>5</v>
      </c>
      <c r="H4682">
        <v>2</v>
      </c>
      <c r="I4682">
        <v>53</v>
      </c>
      <c r="J4682">
        <v>3</v>
      </c>
      <c r="K4682">
        <v>81.38</v>
      </c>
      <c r="L4682" t="str">
        <f t="shared" si="438"/>
        <v/>
      </c>
      <c r="M4682">
        <v>3</v>
      </c>
      <c r="N4682" t="str">
        <f t="shared" si="439"/>
        <v/>
      </c>
      <c r="O4682">
        <v>74</v>
      </c>
      <c r="P4682" s="11">
        <v>0.4</v>
      </c>
      <c r="Q4682" s="11">
        <v>5.6603773584905599E-2</v>
      </c>
      <c r="R4682" s="12">
        <v>27.126666666666601</v>
      </c>
      <c r="S4682" t="s">
        <v>27</v>
      </c>
      <c r="T4682">
        <v>1</v>
      </c>
      <c r="U4682">
        <f t="shared" si="440"/>
        <v>2</v>
      </c>
      <c r="V4682">
        <f t="shared" si="441"/>
        <v>1</v>
      </c>
      <c r="W4682">
        <f t="shared" si="442"/>
        <v>2</v>
      </c>
      <c r="X4682" t="str">
        <f t="shared" si="443"/>
        <v>212</v>
      </c>
      <c r="Y4682" t="str">
        <f>IF(Table1[[#This Row],[RFM_Score]]="555","Champion", IF(AND(J4682&gt;=4,V4682&gt;=4),"Loyal", IF(U4682&lt;=2,"At Risk", IF(W4682&gt;=4,"Potential Loyalist","Others"))))</f>
        <v>At Risk</v>
      </c>
    </row>
    <row r="4683" spans="1:25">
      <c r="A4683" t="s">
        <v>2750</v>
      </c>
      <c r="B4683">
        <v>18</v>
      </c>
      <c r="C4683" t="s">
        <v>19</v>
      </c>
      <c r="D4683" t="s">
        <v>29</v>
      </c>
      <c r="E4683" s="6" t="s">
        <v>16753</v>
      </c>
      <c r="F4683" t="s">
        <v>30</v>
      </c>
      <c r="G4683">
        <v>1</v>
      </c>
      <c r="H4683">
        <v>1</v>
      </c>
      <c r="I4683">
        <v>46</v>
      </c>
      <c r="J4683">
        <v>2</v>
      </c>
      <c r="K4683">
        <v>81.290000000000006</v>
      </c>
      <c r="L4683" t="str">
        <f t="shared" si="438"/>
        <v/>
      </c>
      <c r="M4683">
        <v>3</v>
      </c>
      <c r="N4683" t="str">
        <f t="shared" si="439"/>
        <v/>
      </c>
      <c r="O4683">
        <v>30</v>
      </c>
      <c r="P4683" s="11">
        <v>1</v>
      </c>
      <c r="Q4683" s="11">
        <v>4.3478260869565202E-2</v>
      </c>
      <c r="R4683" s="12">
        <v>27.0966666666666</v>
      </c>
      <c r="S4683" t="s">
        <v>27</v>
      </c>
      <c r="T4683">
        <v>0</v>
      </c>
      <c r="U4683">
        <f t="shared" si="440"/>
        <v>4</v>
      </c>
      <c r="V4683">
        <f t="shared" si="441"/>
        <v>1</v>
      </c>
      <c r="W4683">
        <f t="shared" si="442"/>
        <v>2</v>
      </c>
      <c r="X4683" t="str">
        <f t="shared" si="443"/>
        <v>412</v>
      </c>
      <c r="Y4683" t="str">
        <f>IF(Table1[[#This Row],[RFM_Score]]="555","Champion", IF(AND(J4683&gt;=4,V4683&gt;=4),"Loyal", IF(U4683&lt;=2,"At Risk", IF(W4683&gt;=4,"Potential Loyalist","Others"))))</f>
        <v>Others</v>
      </c>
    </row>
    <row r="4684" spans="1:25">
      <c r="A4684" t="s">
        <v>11740</v>
      </c>
      <c r="B4684">
        <v>53</v>
      </c>
      <c r="C4684" t="s">
        <v>24</v>
      </c>
      <c r="D4684" t="s">
        <v>49</v>
      </c>
      <c r="E4684" s="6" t="s">
        <v>16754</v>
      </c>
      <c r="F4684" t="s">
        <v>37</v>
      </c>
      <c r="G4684">
        <v>2</v>
      </c>
      <c r="H4684">
        <v>0</v>
      </c>
      <c r="I4684">
        <v>55</v>
      </c>
      <c r="J4684">
        <v>3</v>
      </c>
      <c r="K4684">
        <v>81.260000000000005</v>
      </c>
      <c r="L4684" t="str">
        <f t="shared" si="438"/>
        <v/>
      </c>
      <c r="M4684">
        <v>3</v>
      </c>
      <c r="N4684" t="str">
        <f t="shared" si="439"/>
        <v/>
      </c>
      <c r="O4684">
        <v>53</v>
      </c>
      <c r="P4684" s="11">
        <v>0</v>
      </c>
      <c r="Q4684" s="11">
        <v>5.4545454545454501E-2</v>
      </c>
      <c r="R4684" s="12">
        <v>27.086666666666599</v>
      </c>
      <c r="S4684" t="s">
        <v>27</v>
      </c>
      <c r="T4684">
        <v>0</v>
      </c>
      <c r="U4684">
        <f t="shared" si="440"/>
        <v>3</v>
      </c>
      <c r="V4684">
        <f t="shared" si="441"/>
        <v>1</v>
      </c>
      <c r="W4684">
        <f t="shared" si="442"/>
        <v>2</v>
      </c>
      <c r="X4684" t="str">
        <f t="shared" si="443"/>
        <v>312</v>
      </c>
      <c r="Y4684" t="str">
        <f>IF(Table1[[#This Row],[RFM_Score]]="555","Champion", IF(AND(J4684&gt;=4,V4684&gt;=4),"Loyal", IF(U4684&lt;=2,"At Risk", IF(W4684&gt;=4,"Potential Loyalist","Others"))))</f>
        <v>Others</v>
      </c>
    </row>
    <row r="4685" spans="1:25">
      <c r="A4685" t="s">
        <v>6590</v>
      </c>
      <c r="B4685">
        <v>26</v>
      </c>
      <c r="C4685" t="s">
        <v>19</v>
      </c>
      <c r="D4685" t="s">
        <v>25</v>
      </c>
      <c r="E4685" s="6" t="s">
        <v>16755</v>
      </c>
      <c r="F4685" t="s">
        <v>21</v>
      </c>
      <c r="G4685">
        <v>2</v>
      </c>
      <c r="H4685">
        <v>0</v>
      </c>
      <c r="I4685">
        <v>46</v>
      </c>
      <c r="J4685">
        <v>3</v>
      </c>
      <c r="K4685">
        <v>81.08</v>
      </c>
      <c r="L4685" t="str">
        <f t="shared" si="438"/>
        <v/>
      </c>
      <c r="M4685">
        <v>3</v>
      </c>
      <c r="N4685" t="str">
        <f t="shared" si="439"/>
        <v/>
      </c>
      <c r="O4685">
        <v>47</v>
      </c>
      <c r="P4685" s="11">
        <v>0</v>
      </c>
      <c r="Q4685" s="11">
        <v>6.5217391304347797E-2</v>
      </c>
      <c r="R4685" s="12">
        <v>27.0266666666666</v>
      </c>
      <c r="S4685" t="s">
        <v>27</v>
      </c>
      <c r="T4685">
        <v>0</v>
      </c>
      <c r="U4685">
        <f t="shared" si="440"/>
        <v>3</v>
      </c>
      <c r="V4685">
        <f t="shared" si="441"/>
        <v>1</v>
      </c>
      <c r="W4685">
        <f t="shared" si="442"/>
        <v>2</v>
      </c>
      <c r="X4685" t="str">
        <f t="shared" si="443"/>
        <v>312</v>
      </c>
      <c r="Y4685" t="str">
        <f>IF(Table1[[#This Row],[RFM_Score]]="555","Champion", IF(AND(J4685&gt;=4,V4685&gt;=4),"Loyal", IF(U4685&lt;=2,"At Risk", IF(W4685&gt;=4,"Potential Loyalist","Others"))))</f>
        <v>Others</v>
      </c>
    </row>
    <row r="4686" spans="1:25">
      <c r="A4686" t="s">
        <v>787</v>
      </c>
      <c r="B4686">
        <v>23</v>
      </c>
      <c r="C4686" t="s">
        <v>33</v>
      </c>
      <c r="D4686" t="s">
        <v>41</v>
      </c>
      <c r="E4686" s="6" t="s">
        <v>16756</v>
      </c>
      <c r="F4686" t="s">
        <v>26</v>
      </c>
      <c r="G4686">
        <v>3</v>
      </c>
      <c r="H4686">
        <v>0</v>
      </c>
      <c r="I4686">
        <v>56</v>
      </c>
      <c r="J4686">
        <v>1</v>
      </c>
      <c r="K4686">
        <v>81.06</v>
      </c>
      <c r="L4686" t="str">
        <f t="shared" si="438"/>
        <v/>
      </c>
      <c r="M4686">
        <v>3</v>
      </c>
      <c r="N4686" t="str">
        <f t="shared" si="439"/>
        <v/>
      </c>
      <c r="O4686">
        <v>4</v>
      </c>
      <c r="P4686" s="11">
        <v>0</v>
      </c>
      <c r="Q4686" s="11">
        <v>1.7857142857142801E-2</v>
      </c>
      <c r="R4686" s="12">
        <v>27.02</v>
      </c>
      <c r="S4686" t="s">
        <v>27</v>
      </c>
      <c r="T4686">
        <v>0</v>
      </c>
      <c r="U4686">
        <f t="shared" si="440"/>
        <v>5</v>
      </c>
      <c r="V4686">
        <f t="shared" si="441"/>
        <v>1</v>
      </c>
      <c r="W4686">
        <f t="shared" si="442"/>
        <v>2</v>
      </c>
      <c r="X4686" t="str">
        <f t="shared" si="443"/>
        <v>512</v>
      </c>
      <c r="Y4686" t="str">
        <f>IF(Table1[[#This Row],[RFM_Score]]="555","Champion", IF(AND(J4686&gt;=4,V4686&gt;=4),"Loyal", IF(U4686&lt;=2,"At Risk", IF(W4686&gt;=4,"Potential Loyalist","Others"))))</f>
        <v>Others</v>
      </c>
    </row>
    <row r="4687" spans="1:25">
      <c r="A4687" t="s">
        <v>802</v>
      </c>
      <c r="B4687">
        <v>26</v>
      </c>
      <c r="C4687" t="s">
        <v>19</v>
      </c>
      <c r="D4687" t="s">
        <v>25</v>
      </c>
      <c r="E4687" s="6" t="s">
        <v>16757</v>
      </c>
      <c r="F4687" t="s">
        <v>26</v>
      </c>
      <c r="G4687">
        <v>1</v>
      </c>
      <c r="H4687">
        <v>0</v>
      </c>
      <c r="I4687">
        <v>48</v>
      </c>
      <c r="J4687">
        <v>3</v>
      </c>
      <c r="K4687">
        <v>81.03</v>
      </c>
      <c r="L4687" t="str">
        <f t="shared" si="438"/>
        <v/>
      </c>
      <c r="M4687">
        <v>3</v>
      </c>
      <c r="N4687" t="str">
        <f t="shared" si="439"/>
        <v/>
      </c>
      <c r="O4687">
        <v>27</v>
      </c>
      <c r="P4687" s="11">
        <v>0</v>
      </c>
      <c r="Q4687" s="11">
        <v>6.25E-2</v>
      </c>
      <c r="R4687" s="12">
        <v>27.01</v>
      </c>
      <c r="S4687" t="s">
        <v>27</v>
      </c>
      <c r="T4687">
        <v>0</v>
      </c>
      <c r="U4687">
        <f t="shared" si="440"/>
        <v>4</v>
      </c>
      <c r="V4687">
        <f t="shared" si="441"/>
        <v>1</v>
      </c>
      <c r="W4687">
        <f t="shared" si="442"/>
        <v>2</v>
      </c>
      <c r="X4687" t="str">
        <f t="shared" si="443"/>
        <v>412</v>
      </c>
      <c r="Y4687" t="str">
        <f>IF(Table1[[#This Row],[RFM_Score]]="555","Champion", IF(AND(J4687&gt;=4,V4687&gt;=4),"Loyal", IF(U4687&lt;=2,"At Risk", IF(W4687&gt;=4,"Potential Loyalist","Others"))))</f>
        <v>Others</v>
      </c>
    </row>
    <row r="4688" spans="1:25">
      <c r="A4688" t="s">
        <v>4847</v>
      </c>
      <c r="B4688">
        <v>44</v>
      </c>
      <c r="C4688" t="s">
        <v>19</v>
      </c>
      <c r="D4688" t="s">
        <v>49</v>
      </c>
      <c r="E4688" s="6" t="s">
        <v>16758</v>
      </c>
      <c r="F4688" t="s">
        <v>21</v>
      </c>
      <c r="G4688">
        <v>3</v>
      </c>
      <c r="H4688">
        <v>2</v>
      </c>
      <c r="I4688">
        <v>49</v>
      </c>
      <c r="J4688">
        <v>2</v>
      </c>
      <c r="K4688">
        <v>81.02</v>
      </c>
      <c r="L4688" t="str">
        <f t="shared" si="438"/>
        <v/>
      </c>
      <c r="M4688">
        <v>3</v>
      </c>
      <c r="N4688" t="str">
        <f t="shared" si="439"/>
        <v/>
      </c>
      <c r="O4688">
        <v>10</v>
      </c>
      <c r="P4688" s="11">
        <v>0.66666666666666596</v>
      </c>
      <c r="Q4688" s="11">
        <v>4.08163265306122E-2</v>
      </c>
      <c r="R4688" s="12">
        <v>27.0066666666666</v>
      </c>
      <c r="S4688" t="s">
        <v>27</v>
      </c>
      <c r="T4688">
        <v>0</v>
      </c>
      <c r="U4688">
        <f t="shared" si="440"/>
        <v>5</v>
      </c>
      <c r="V4688">
        <f t="shared" si="441"/>
        <v>1</v>
      </c>
      <c r="W4688">
        <f t="shared" si="442"/>
        <v>2</v>
      </c>
      <c r="X4688" t="str">
        <f t="shared" si="443"/>
        <v>512</v>
      </c>
      <c r="Y4688" t="str">
        <f>IF(Table1[[#This Row],[RFM_Score]]="555","Champion", IF(AND(J4688&gt;=4,V4688&gt;=4),"Loyal", IF(U4688&lt;=2,"At Risk", IF(W4688&gt;=4,"Potential Loyalist","Others"))))</f>
        <v>Others</v>
      </c>
    </row>
    <row r="4689" spans="1:25">
      <c r="A4689" t="s">
        <v>1842</v>
      </c>
      <c r="B4689">
        <v>18</v>
      </c>
      <c r="C4689" t="s">
        <v>24</v>
      </c>
      <c r="D4689" t="s">
        <v>41</v>
      </c>
      <c r="E4689" s="6" t="s">
        <v>16759</v>
      </c>
      <c r="F4689" t="s">
        <v>60</v>
      </c>
      <c r="G4689">
        <v>1</v>
      </c>
      <c r="H4689">
        <v>0</v>
      </c>
      <c r="I4689">
        <v>38</v>
      </c>
      <c r="J4689">
        <v>0</v>
      </c>
      <c r="K4689">
        <v>80.95</v>
      </c>
      <c r="L4689" t="str">
        <f t="shared" si="438"/>
        <v/>
      </c>
      <c r="M4689">
        <v>3</v>
      </c>
      <c r="N4689" t="str">
        <f t="shared" si="439"/>
        <v/>
      </c>
      <c r="O4689">
        <v>14</v>
      </c>
      <c r="P4689" s="11">
        <v>0</v>
      </c>
      <c r="Q4689" s="11">
        <v>0</v>
      </c>
      <c r="R4689" s="12">
        <v>26.983333333333299</v>
      </c>
      <c r="S4689" t="s">
        <v>27</v>
      </c>
      <c r="T4689">
        <v>0</v>
      </c>
      <c r="U4689">
        <f t="shared" si="440"/>
        <v>5</v>
      </c>
      <c r="V4689">
        <f t="shared" si="441"/>
        <v>1</v>
      </c>
      <c r="W4689">
        <f t="shared" si="442"/>
        <v>2</v>
      </c>
      <c r="X4689" t="str">
        <f t="shared" si="443"/>
        <v>512</v>
      </c>
      <c r="Y4689" t="str">
        <f>IF(Table1[[#This Row],[RFM_Score]]="555","Champion", IF(AND(J4689&gt;=4,V4689&gt;=4),"Loyal", IF(U4689&lt;=2,"At Risk", IF(W4689&gt;=4,"Potential Loyalist","Others"))))</f>
        <v>Others</v>
      </c>
    </row>
    <row r="4690" spans="1:25">
      <c r="A4690" t="s">
        <v>11852</v>
      </c>
      <c r="B4690">
        <v>43</v>
      </c>
      <c r="C4690" t="s">
        <v>19</v>
      </c>
      <c r="D4690" t="s">
        <v>25</v>
      </c>
      <c r="E4690" s="6" t="s">
        <v>16760</v>
      </c>
      <c r="F4690" t="s">
        <v>30</v>
      </c>
      <c r="G4690">
        <v>6</v>
      </c>
      <c r="H4690">
        <v>3</v>
      </c>
      <c r="I4690">
        <v>62</v>
      </c>
      <c r="J4690">
        <v>6</v>
      </c>
      <c r="K4690">
        <v>80.8</v>
      </c>
      <c r="L4690" t="str">
        <f t="shared" si="438"/>
        <v/>
      </c>
      <c r="M4690">
        <v>3</v>
      </c>
      <c r="N4690" t="str">
        <f t="shared" si="439"/>
        <v/>
      </c>
      <c r="O4690">
        <v>8</v>
      </c>
      <c r="P4690" s="11">
        <v>0.5</v>
      </c>
      <c r="Q4690" s="11">
        <v>9.6774193548387094E-2</v>
      </c>
      <c r="R4690" s="12">
        <v>26.933333333333302</v>
      </c>
      <c r="S4690" t="s">
        <v>27</v>
      </c>
      <c r="T4690">
        <v>0</v>
      </c>
      <c r="U4690">
        <f t="shared" si="440"/>
        <v>5</v>
      </c>
      <c r="V4690">
        <f t="shared" si="441"/>
        <v>1</v>
      </c>
      <c r="W4690">
        <f t="shared" si="442"/>
        <v>2</v>
      </c>
      <c r="X4690" t="str">
        <f t="shared" si="443"/>
        <v>512</v>
      </c>
      <c r="Y4690" t="str">
        <f>IF(Table1[[#This Row],[RFM_Score]]="555","Champion", IF(AND(J4690&gt;=4,V4690&gt;=4),"Loyal", IF(U4690&lt;=2,"At Risk", IF(W4690&gt;=4,"Potential Loyalist","Others"))))</f>
        <v>Others</v>
      </c>
    </row>
    <row r="4691" spans="1:25">
      <c r="A4691" t="s">
        <v>5494</v>
      </c>
      <c r="B4691">
        <v>31</v>
      </c>
      <c r="C4691" t="s">
        <v>33</v>
      </c>
      <c r="D4691" t="s">
        <v>46</v>
      </c>
      <c r="E4691" s="6" t="s">
        <v>16761</v>
      </c>
      <c r="F4691" t="s">
        <v>30</v>
      </c>
      <c r="G4691">
        <v>5</v>
      </c>
      <c r="H4691">
        <v>1</v>
      </c>
      <c r="I4691">
        <v>47</v>
      </c>
      <c r="J4691">
        <v>0</v>
      </c>
      <c r="K4691">
        <v>80.69</v>
      </c>
      <c r="L4691" t="str">
        <f t="shared" si="438"/>
        <v/>
      </c>
      <c r="M4691">
        <v>3</v>
      </c>
      <c r="N4691" t="str">
        <f t="shared" si="439"/>
        <v/>
      </c>
      <c r="O4691">
        <v>35</v>
      </c>
      <c r="P4691" s="11">
        <v>0.2</v>
      </c>
      <c r="Q4691" s="11">
        <v>0</v>
      </c>
      <c r="R4691" s="12">
        <v>26.896666666666601</v>
      </c>
      <c r="S4691" t="s">
        <v>27</v>
      </c>
      <c r="T4691">
        <v>1</v>
      </c>
      <c r="U4691">
        <f t="shared" si="440"/>
        <v>4</v>
      </c>
      <c r="V4691">
        <f t="shared" si="441"/>
        <v>1</v>
      </c>
      <c r="W4691">
        <f t="shared" si="442"/>
        <v>2</v>
      </c>
      <c r="X4691" t="str">
        <f t="shared" si="443"/>
        <v>412</v>
      </c>
      <c r="Y4691" t="str">
        <f>IF(Table1[[#This Row],[RFM_Score]]="555","Champion", IF(AND(J4691&gt;=4,V4691&gt;=4),"Loyal", IF(U4691&lt;=2,"At Risk", IF(W4691&gt;=4,"Potential Loyalist","Others"))))</f>
        <v>Others</v>
      </c>
    </row>
    <row r="4692" spans="1:25">
      <c r="A4692" t="s">
        <v>3714</v>
      </c>
      <c r="B4692">
        <v>33</v>
      </c>
      <c r="C4692" t="s">
        <v>24</v>
      </c>
      <c r="D4692" t="s">
        <v>46</v>
      </c>
      <c r="E4692" s="6" t="s">
        <v>16762</v>
      </c>
      <c r="F4692" t="s">
        <v>37</v>
      </c>
      <c r="G4692">
        <v>2</v>
      </c>
      <c r="H4692">
        <v>0</v>
      </c>
      <c r="I4692">
        <v>40</v>
      </c>
      <c r="J4692">
        <v>1</v>
      </c>
      <c r="K4692">
        <v>80.569999999999993</v>
      </c>
      <c r="L4692" t="str">
        <f t="shared" si="438"/>
        <v/>
      </c>
      <c r="M4692">
        <v>3</v>
      </c>
      <c r="N4692" t="str">
        <f t="shared" si="439"/>
        <v/>
      </c>
      <c r="O4692">
        <v>15</v>
      </c>
      <c r="P4692" s="11">
        <v>0</v>
      </c>
      <c r="Q4692" s="11">
        <v>2.5000000000000001E-2</v>
      </c>
      <c r="R4692" s="12">
        <v>26.856666666666602</v>
      </c>
      <c r="S4692" t="s">
        <v>27</v>
      </c>
      <c r="T4692">
        <v>0</v>
      </c>
      <c r="U4692">
        <f t="shared" si="440"/>
        <v>5</v>
      </c>
      <c r="V4692">
        <f t="shared" si="441"/>
        <v>1</v>
      </c>
      <c r="W4692">
        <f t="shared" si="442"/>
        <v>2</v>
      </c>
      <c r="X4692" t="str">
        <f t="shared" si="443"/>
        <v>512</v>
      </c>
      <c r="Y4692" t="str">
        <f>IF(Table1[[#This Row],[RFM_Score]]="555","Champion", IF(AND(J4692&gt;=4,V4692&gt;=4),"Loyal", IF(U4692&lt;=2,"At Risk", IF(W4692&gt;=4,"Potential Loyalist","Others"))))</f>
        <v>Others</v>
      </c>
    </row>
    <row r="4693" spans="1:25">
      <c r="A4693" t="s">
        <v>559</v>
      </c>
      <c r="B4693">
        <v>27</v>
      </c>
      <c r="C4693" t="s">
        <v>19</v>
      </c>
      <c r="D4693" t="s">
        <v>46</v>
      </c>
      <c r="E4693" s="6" t="s">
        <v>16763</v>
      </c>
      <c r="F4693" t="s">
        <v>21</v>
      </c>
      <c r="G4693">
        <v>0</v>
      </c>
      <c r="H4693">
        <v>0</v>
      </c>
      <c r="I4693">
        <v>56</v>
      </c>
      <c r="J4693">
        <v>2</v>
      </c>
      <c r="K4693">
        <v>80.459999999999994</v>
      </c>
      <c r="L4693" t="str">
        <f t="shared" si="438"/>
        <v/>
      </c>
      <c r="M4693">
        <v>3</v>
      </c>
      <c r="N4693" t="str">
        <f t="shared" si="439"/>
        <v/>
      </c>
      <c r="O4693">
        <v>33</v>
      </c>
      <c r="P4693" s="11">
        <v>0</v>
      </c>
      <c r="Q4693" s="11">
        <v>3.5714285714285698E-2</v>
      </c>
      <c r="R4693" s="12">
        <v>26.819999999999901</v>
      </c>
      <c r="S4693" t="s">
        <v>27</v>
      </c>
      <c r="T4693">
        <v>0</v>
      </c>
      <c r="U4693">
        <f t="shared" si="440"/>
        <v>4</v>
      </c>
      <c r="V4693">
        <f t="shared" si="441"/>
        <v>1</v>
      </c>
      <c r="W4693">
        <f t="shared" si="442"/>
        <v>2</v>
      </c>
      <c r="X4693" t="str">
        <f t="shared" si="443"/>
        <v>412</v>
      </c>
      <c r="Y4693" t="str">
        <f>IF(Table1[[#This Row],[RFM_Score]]="555","Champion", IF(AND(J4693&gt;=4,V4693&gt;=4),"Loyal", IF(U4693&lt;=2,"At Risk", IF(W4693&gt;=4,"Potential Loyalist","Others"))))</f>
        <v>Others</v>
      </c>
    </row>
    <row r="4694" spans="1:25">
      <c r="A4694" t="s">
        <v>939</v>
      </c>
      <c r="B4694">
        <v>35</v>
      </c>
      <c r="C4694" t="s">
        <v>24</v>
      </c>
      <c r="D4694" t="s">
        <v>25</v>
      </c>
      <c r="E4694" s="6" t="s">
        <v>16764</v>
      </c>
      <c r="F4694" t="s">
        <v>26</v>
      </c>
      <c r="G4694">
        <v>0</v>
      </c>
      <c r="H4694">
        <v>0</v>
      </c>
      <c r="I4694">
        <v>46</v>
      </c>
      <c r="J4694">
        <v>4</v>
      </c>
      <c r="K4694">
        <v>80.19</v>
      </c>
      <c r="L4694" t="str">
        <f t="shared" si="438"/>
        <v/>
      </c>
      <c r="M4694">
        <v>3</v>
      </c>
      <c r="N4694" t="str">
        <f t="shared" si="439"/>
        <v/>
      </c>
      <c r="O4694">
        <v>28</v>
      </c>
      <c r="P4694" s="11">
        <v>0</v>
      </c>
      <c r="Q4694" s="11">
        <v>8.6956521739130405E-2</v>
      </c>
      <c r="R4694" s="12">
        <v>26.73</v>
      </c>
      <c r="S4694" t="s">
        <v>27</v>
      </c>
      <c r="T4694">
        <v>1</v>
      </c>
      <c r="U4694">
        <f t="shared" si="440"/>
        <v>4</v>
      </c>
      <c r="V4694">
        <f t="shared" si="441"/>
        <v>1</v>
      </c>
      <c r="W4694">
        <f t="shared" si="442"/>
        <v>2</v>
      </c>
      <c r="X4694" t="str">
        <f t="shared" si="443"/>
        <v>412</v>
      </c>
      <c r="Y4694" t="str">
        <f>IF(Table1[[#This Row],[RFM_Score]]="555","Champion", IF(AND(J4694&gt;=4,V4694&gt;=4),"Loyal", IF(U4694&lt;=2,"At Risk", IF(W4694&gt;=4,"Potential Loyalist","Others"))))</f>
        <v>Others</v>
      </c>
    </row>
    <row r="4695" spans="1:25">
      <c r="A4695" t="s">
        <v>11185</v>
      </c>
      <c r="B4695">
        <v>19</v>
      </c>
      <c r="C4695" t="s">
        <v>19</v>
      </c>
      <c r="D4695" t="s">
        <v>25</v>
      </c>
      <c r="E4695" s="6" t="s">
        <v>16765</v>
      </c>
      <c r="F4695" t="s">
        <v>26</v>
      </c>
      <c r="G4695">
        <v>0</v>
      </c>
      <c r="H4695">
        <v>0</v>
      </c>
      <c r="I4695">
        <v>66</v>
      </c>
      <c r="J4695">
        <v>3</v>
      </c>
      <c r="K4695">
        <v>80.099999999999994</v>
      </c>
      <c r="L4695" t="str">
        <f t="shared" si="438"/>
        <v/>
      </c>
      <c r="M4695">
        <v>3</v>
      </c>
      <c r="N4695" t="str">
        <f t="shared" si="439"/>
        <v/>
      </c>
      <c r="O4695">
        <v>4</v>
      </c>
      <c r="P4695" s="11">
        <v>0</v>
      </c>
      <c r="Q4695" s="11">
        <v>4.54545454545454E-2</v>
      </c>
      <c r="R4695" s="12">
        <v>26.7</v>
      </c>
      <c r="S4695" t="s">
        <v>27</v>
      </c>
      <c r="T4695">
        <v>0</v>
      </c>
      <c r="U4695">
        <f t="shared" si="440"/>
        <v>5</v>
      </c>
      <c r="V4695">
        <f t="shared" si="441"/>
        <v>1</v>
      </c>
      <c r="W4695">
        <f t="shared" si="442"/>
        <v>2</v>
      </c>
      <c r="X4695" t="str">
        <f t="shared" si="443"/>
        <v>512</v>
      </c>
      <c r="Y4695" t="str">
        <f>IF(Table1[[#This Row],[RFM_Score]]="555","Champion", IF(AND(J4695&gt;=4,V4695&gt;=4),"Loyal", IF(U4695&lt;=2,"At Risk", IF(W4695&gt;=4,"Potential Loyalist","Others"))))</f>
        <v>Others</v>
      </c>
    </row>
    <row r="4696" spans="1:25">
      <c r="A4696" t="s">
        <v>7253</v>
      </c>
      <c r="B4696">
        <v>27</v>
      </c>
      <c r="C4696" t="s">
        <v>19</v>
      </c>
      <c r="D4696" t="s">
        <v>41</v>
      </c>
      <c r="E4696" s="6" t="s">
        <v>16766</v>
      </c>
      <c r="F4696" t="s">
        <v>37</v>
      </c>
      <c r="G4696">
        <v>3</v>
      </c>
      <c r="H4696">
        <v>0</v>
      </c>
      <c r="I4696">
        <v>52</v>
      </c>
      <c r="J4696">
        <v>1</v>
      </c>
      <c r="K4696">
        <v>80.09</v>
      </c>
      <c r="L4696" t="str">
        <f t="shared" si="438"/>
        <v/>
      </c>
      <c r="M4696">
        <v>3</v>
      </c>
      <c r="N4696" t="str">
        <f t="shared" si="439"/>
        <v/>
      </c>
      <c r="O4696">
        <v>69</v>
      </c>
      <c r="P4696" s="11">
        <v>0</v>
      </c>
      <c r="Q4696" s="11">
        <v>1.9230769230769201E-2</v>
      </c>
      <c r="R4696" s="12">
        <v>26.696666666666601</v>
      </c>
      <c r="S4696" t="s">
        <v>27</v>
      </c>
      <c r="T4696">
        <v>0</v>
      </c>
      <c r="U4696">
        <f t="shared" si="440"/>
        <v>3</v>
      </c>
      <c r="V4696">
        <f t="shared" si="441"/>
        <v>1</v>
      </c>
      <c r="W4696">
        <f t="shared" si="442"/>
        <v>2</v>
      </c>
      <c r="X4696" t="str">
        <f t="shared" si="443"/>
        <v>312</v>
      </c>
      <c r="Y4696" t="str">
        <f>IF(Table1[[#This Row],[RFM_Score]]="555","Champion", IF(AND(J4696&gt;=4,V4696&gt;=4),"Loyal", IF(U4696&lt;=2,"At Risk", IF(W4696&gt;=4,"Potential Loyalist","Others"))))</f>
        <v>Others</v>
      </c>
    </row>
    <row r="4697" spans="1:25">
      <c r="A4697" t="s">
        <v>1604</v>
      </c>
      <c r="B4697">
        <v>41</v>
      </c>
      <c r="C4697" t="s">
        <v>24</v>
      </c>
      <c r="D4697" t="s">
        <v>49</v>
      </c>
      <c r="E4697" s="6" t="s">
        <v>16767</v>
      </c>
      <c r="F4697" t="s">
        <v>26</v>
      </c>
      <c r="G4697">
        <v>2</v>
      </c>
      <c r="H4697">
        <v>0</v>
      </c>
      <c r="I4697">
        <v>45</v>
      </c>
      <c r="J4697">
        <v>2</v>
      </c>
      <c r="K4697">
        <v>80.02</v>
      </c>
      <c r="L4697" t="str">
        <f t="shared" si="438"/>
        <v/>
      </c>
      <c r="M4697">
        <v>3</v>
      </c>
      <c r="N4697" t="str">
        <f t="shared" si="439"/>
        <v/>
      </c>
      <c r="O4697">
        <v>15</v>
      </c>
      <c r="P4697" s="11">
        <v>0</v>
      </c>
      <c r="Q4697" s="11">
        <v>4.4444444444444398E-2</v>
      </c>
      <c r="R4697" s="12">
        <v>26.6733333333333</v>
      </c>
      <c r="S4697" t="s">
        <v>27</v>
      </c>
      <c r="T4697">
        <v>0</v>
      </c>
      <c r="U4697">
        <f t="shared" si="440"/>
        <v>5</v>
      </c>
      <c r="V4697">
        <f t="shared" si="441"/>
        <v>1</v>
      </c>
      <c r="W4697">
        <f t="shared" si="442"/>
        <v>2</v>
      </c>
      <c r="X4697" t="str">
        <f t="shared" si="443"/>
        <v>512</v>
      </c>
      <c r="Y4697" t="str">
        <f>IF(Table1[[#This Row],[RFM_Score]]="555","Champion", IF(AND(J4697&gt;=4,V4697&gt;=4),"Loyal", IF(U4697&lt;=2,"At Risk", IF(W4697&gt;=4,"Potential Loyalist","Others"))))</f>
        <v>Others</v>
      </c>
    </row>
    <row r="4698" spans="1:25">
      <c r="A4698" t="s">
        <v>10932</v>
      </c>
      <c r="B4698">
        <v>38</v>
      </c>
      <c r="C4698" t="s">
        <v>19</v>
      </c>
      <c r="D4698" t="s">
        <v>25</v>
      </c>
      <c r="E4698" s="6" t="s">
        <v>16768</v>
      </c>
      <c r="F4698" t="s">
        <v>26</v>
      </c>
      <c r="G4698">
        <v>1</v>
      </c>
      <c r="H4698">
        <v>0</v>
      </c>
      <c r="I4698">
        <v>65</v>
      </c>
      <c r="J4698">
        <v>3</v>
      </c>
      <c r="K4698">
        <v>79.94</v>
      </c>
      <c r="L4698" t="str">
        <f t="shared" si="438"/>
        <v/>
      </c>
      <c r="M4698">
        <v>3</v>
      </c>
      <c r="N4698" t="str">
        <f t="shared" si="439"/>
        <v/>
      </c>
      <c r="O4698">
        <v>1</v>
      </c>
      <c r="P4698" s="11">
        <v>0</v>
      </c>
      <c r="Q4698" s="11">
        <v>4.6153846153846101E-2</v>
      </c>
      <c r="R4698" s="12">
        <v>26.646666666666601</v>
      </c>
      <c r="S4698" t="s">
        <v>27</v>
      </c>
      <c r="T4698">
        <v>0</v>
      </c>
      <c r="U4698">
        <f t="shared" si="440"/>
        <v>5</v>
      </c>
      <c r="V4698">
        <f t="shared" si="441"/>
        <v>1</v>
      </c>
      <c r="W4698">
        <f t="shared" si="442"/>
        <v>2</v>
      </c>
      <c r="X4698" t="str">
        <f t="shared" si="443"/>
        <v>512</v>
      </c>
      <c r="Y4698" t="str">
        <f>IF(Table1[[#This Row],[RFM_Score]]="555","Champion", IF(AND(J4698&gt;=4,V4698&gt;=4),"Loyal", IF(U4698&lt;=2,"At Risk", IF(W4698&gt;=4,"Potential Loyalist","Others"))))</f>
        <v>Others</v>
      </c>
    </row>
    <row r="4699" spans="1:25">
      <c r="A4699" t="s">
        <v>5476</v>
      </c>
      <c r="B4699">
        <v>34</v>
      </c>
      <c r="C4699" t="s">
        <v>19</v>
      </c>
      <c r="D4699" t="s">
        <v>46</v>
      </c>
      <c r="E4699" s="6" t="s">
        <v>16769</v>
      </c>
      <c r="F4699" t="s">
        <v>62</v>
      </c>
      <c r="G4699">
        <v>4</v>
      </c>
      <c r="H4699">
        <v>2</v>
      </c>
      <c r="I4699">
        <v>40</v>
      </c>
      <c r="J4699">
        <v>1</v>
      </c>
      <c r="K4699">
        <v>79.81</v>
      </c>
      <c r="L4699" t="str">
        <f t="shared" si="438"/>
        <v/>
      </c>
      <c r="M4699">
        <v>3</v>
      </c>
      <c r="N4699" t="str">
        <f t="shared" si="439"/>
        <v/>
      </c>
      <c r="O4699">
        <v>6</v>
      </c>
      <c r="P4699" s="11">
        <v>0.5</v>
      </c>
      <c r="Q4699" s="11">
        <v>2.5000000000000001E-2</v>
      </c>
      <c r="R4699" s="12">
        <v>26.6033333333333</v>
      </c>
      <c r="S4699" t="s">
        <v>27</v>
      </c>
      <c r="T4699">
        <v>0</v>
      </c>
      <c r="U4699">
        <f t="shared" si="440"/>
        <v>5</v>
      </c>
      <c r="V4699">
        <f t="shared" si="441"/>
        <v>1</v>
      </c>
      <c r="W4699">
        <f t="shared" si="442"/>
        <v>2</v>
      </c>
      <c r="X4699" t="str">
        <f t="shared" si="443"/>
        <v>512</v>
      </c>
      <c r="Y4699" t="str">
        <f>IF(Table1[[#This Row],[RFM_Score]]="555","Champion", IF(AND(J4699&gt;=4,V4699&gt;=4),"Loyal", IF(U4699&lt;=2,"At Risk", IF(W4699&gt;=4,"Potential Loyalist","Others"))))</f>
        <v>Others</v>
      </c>
    </row>
    <row r="4700" spans="1:25">
      <c r="A4700" t="s">
        <v>4488</v>
      </c>
      <c r="B4700">
        <v>29</v>
      </c>
      <c r="C4700" t="s">
        <v>19</v>
      </c>
      <c r="D4700" t="s">
        <v>49</v>
      </c>
      <c r="E4700" s="6" t="s">
        <v>16770</v>
      </c>
      <c r="F4700" t="s">
        <v>26</v>
      </c>
      <c r="G4700">
        <v>8</v>
      </c>
      <c r="H4700">
        <v>5</v>
      </c>
      <c r="I4700">
        <v>55</v>
      </c>
      <c r="J4700">
        <v>4</v>
      </c>
      <c r="K4700">
        <v>79.53</v>
      </c>
      <c r="L4700" t="str">
        <f t="shared" si="438"/>
        <v/>
      </c>
      <c r="M4700">
        <v>3</v>
      </c>
      <c r="N4700" t="str">
        <f t="shared" si="439"/>
        <v/>
      </c>
      <c r="O4700">
        <v>25</v>
      </c>
      <c r="P4700" s="11">
        <v>0.625</v>
      </c>
      <c r="Q4700" s="11">
        <v>7.2727272727272696E-2</v>
      </c>
      <c r="R4700" s="12">
        <v>26.51</v>
      </c>
      <c r="S4700" t="s">
        <v>27</v>
      </c>
      <c r="T4700">
        <v>0</v>
      </c>
      <c r="U4700">
        <f t="shared" si="440"/>
        <v>4</v>
      </c>
      <c r="V4700">
        <f t="shared" si="441"/>
        <v>1</v>
      </c>
      <c r="W4700">
        <f t="shared" si="442"/>
        <v>2</v>
      </c>
      <c r="X4700" t="str">
        <f t="shared" si="443"/>
        <v>412</v>
      </c>
      <c r="Y4700" t="str">
        <f>IF(Table1[[#This Row],[RFM_Score]]="555","Champion", IF(AND(J4700&gt;=4,V4700&gt;=4),"Loyal", IF(U4700&lt;=2,"At Risk", IF(W4700&gt;=4,"Potential Loyalist","Others"))))</f>
        <v>Others</v>
      </c>
    </row>
    <row r="4701" spans="1:25">
      <c r="A4701" t="s">
        <v>8905</v>
      </c>
      <c r="B4701">
        <v>35</v>
      </c>
      <c r="C4701" t="s">
        <v>19</v>
      </c>
      <c r="D4701" t="s">
        <v>41</v>
      </c>
      <c r="E4701" s="6" t="s">
        <v>16771</v>
      </c>
      <c r="F4701" t="s">
        <v>60</v>
      </c>
      <c r="G4701">
        <v>1</v>
      </c>
      <c r="H4701">
        <v>0</v>
      </c>
      <c r="I4701">
        <v>52</v>
      </c>
      <c r="J4701">
        <v>3</v>
      </c>
      <c r="K4701">
        <v>79.45</v>
      </c>
      <c r="L4701" t="str">
        <f t="shared" si="438"/>
        <v/>
      </c>
      <c r="M4701">
        <v>3</v>
      </c>
      <c r="N4701" t="str">
        <f t="shared" si="439"/>
        <v/>
      </c>
      <c r="O4701">
        <v>18</v>
      </c>
      <c r="P4701" s="11">
        <v>0</v>
      </c>
      <c r="Q4701" s="11">
        <v>5.7692307692307598E-2</v>
      </c>
      <c r="R4701" s="12">
        <v>26.483333333333299</v>
      </c>
      <c r="S4701" t="s">
        <v>27</v>
      </c>
      <c r="T4701">
        <v>0</v>
      </c>
      <c r="U4701">
        <f t="shared" si="440"/>
        <v>5</v>
      </c>
      <c r="V4701">
        <f t="shared" si="441"/>
        <v>1</v>
      </c>
      <c r="W4701">
        <f t="shared" si="442"/>
        <v>2</v>
      </c>
      <c r="X4701" t="str">
        <f t="shared" si="443"/>
        <v>512</v>
      </c>
      <c r="Y4701" t="str">
        <f>IF(Table1[[#This Row],[RFM_Score]]="555","Champion", IF(AND(J4701&gt;=4,V4701&gt;=4),"Loyal", IF(U4701&lt;=2,"At Risk", IF(W4701&gt;=4,"Potential Loyalist","Others"))))</f>
        <v>Others</v>
      </c>
    </row>
    <row r="4702" spans="1:25">
      <c r="A4702" t="s">
        <v>10714</v>
      </c>
      <c r="B4702">
        <v>37</v>
      </c>
      <c r="C4702" t="s">
        <v>24</v>
      </c>
      <c r="D4702" t="s">
        <v>29</v>
      </c>
      <c r="E4702" s="6" t="s">
        <v>16772</v>
      </c>
      <c r="F4702" t="s">
        <v>37</v>
      </c>
      <c r="G4702">
        <v>4</v>
      </c>
      <c r="H4702">
        <v>2</v>
      </c>
      <c r="I4702">
        <v>46</v>
      </c>
      <c r="J4702">
        <v>4</v>
      </c>
      <c r="K4702">
        <v>79.39</v>
      </c>
      <c r="L4702" t="str">
        <f t="shared" si="438"/>
        <v/>
      </c>
      <c r="M4702">
        <v>3</v>
      </c>
      <c r="N4702" t="str">
        <f t="shared" si="439"/>
        <v/>
      </c>
      <c r="O4702">
        <v>23</v>
      </c>
      <c r="P4702" s="11">
        <v>0.5</v>
      </c>
      <c r="Q4702" s="11">
        <v>8.6956521739130405E-2</v>
      </c>
      <c r="R4702" s="12">
        <v>26.463333333333299</v>
      </c>
      <c r="S4702" t="s">
        <v>27</v>
      </c>
      <c r="T4702">
        <v>0</v>
      </c>
      <c r="U4702">
        <f t="shared" si="440"/>
        <v>4</v>
      </c>
      <c r="V4702">
        <f t="shared" si="441"/>
        <v>1</v>
      </c>
      <c r="W4702">
        <f t="shared" si="442"/>
        <v>2</v>
      </c>
      <c r="X4702" t="str">
        <f t="shared" si="443"/>
        <v>412</v>
      </c>
      <c r="Y4702" t="str">
        <f>IF(Table1[[#This Row],[RFM_Score]]="555","Champion", IF(AND(J4702&gt;=4,V4702&gt;=4),"Loyal", IF(U4702&lt;=2,"At Risk", IF(W4702&gt;=4,"Potential Loyalist","Others"))))</f>
        <v>Others</v>
      </c>
    </row>
    <row r="4703" spans="1:25">
      <c r="A4703" t="s">
        <v>10016</v>
      </c>
      <c r="B4703">
        <v>18</v>
      </c>
      <c r="C4703" t="s">
        <v>19</v>
      </c>
      <c r="D4703" t="s">
        <v>49</v>
      </c>
      <c r="E4703" s="6" t="s">
        <v>16773</v>
      </c>
      <c r="F4703" t="s">
        <v>37</v>
      </c>
      <c r="G4703">
        <v>4</v>
      </c>
      <c r="H4703">
        <v>1</v>
      </c>
      <c r="I4703">
        <v>59</v>
      </c>
      <c r="J4703">
        <v>1</v>
      </c>
      <c r="K4703">
        <v>79.36</v>
      </c>
      <c r="L4703" t="str">
        <f t="shared" si="438"/>
        <v/>
      </c>
      <c r="M4703">
        <v>3</v>
      </c>
      <c r="N4703" t="str">
        <f t="shared" si="439"/>
        <v/>
      </c>
      <c r="O4703">
        <v>29</v>
      </c>
      <c r="P4703" s="11">
        <v>0.25</v>
      </c>
      <c r="Q4703" s="11">
        <v>1.6949152542372801E-2</v>
      </c>
      <c r="R4703" s="12">
        <v>26.453333333333301</v>
      </c>
      <c r="S4703" t="s">
        <v>27</v>
      </c>
      <c r="T4703">
        <v>0</v>
      </c>
      <c r="U4703">
        <f t="shared" si="440"/>
        <v>4</v>
      </c>
      <c r="V4703">
        <f t="shared" si="441"/>
        <v>1</v>
      </c>
      <c r="W4703">
        <f t="shared" si="442"/>
        <v>2</v>
      </c>
      <c r="X4703" t="str">
        <f t="shared" si="443"/>
        <v>412</v>
      </c>
      <c r="Y4703" t="str">
        <f>IF(Table1[[#This Row],[RFM_Score]]="555","Champion", IF(AND(J4703&gt;=4,V4703&gt;=4),"Loyal", IF(U4703&lt;=2,"At Risk", IF(W4703&gt;=4,"Potential Loyalist","Others"))))</f>
        <v>Others</v>
      </c>
    </row>
    <row r="4704" spans="1:25">
      <c r="A4704" t="s">
        <v>6600</v>
      </c>
      <c r="B4704">
        <v>52</v>
      </c>
      <c r="C4704" t="s">
        <v>19</v>
      </c>
      <c r="D4704" t="s">
        <v>25</v>
      </c>
      <c r="E4704" s="6" t="s">
        <v>16774</v>
      </c>
      <c r="F4704" t="s">
        <v>21</v>
      </c>
      <c r="G4704">
        <v>0</v>
      </c>
      <c r="H4704">
        <v>0</v>
      </c>
      <c r="I4704">
        <v>49</v>
      </c>
      <c r="J4704">
        <v>2</v>
      </c>
      <c r="K4704">
        <v>79.31</v>
      </c>
      <c r="L4704" t="str">
        <f t="shared" si="438"/>
        <v/>
      </c>
      <c r="M4704">
        <v>3</v>
      </c>
      <c r="N4704" t="str">
        <f t="shared" si="439"/>
        <v/>
      </c>
      <c r="O4704">
        <v>54</v>
      </c>
      <c r="P4704" s="11">
        <v>0</v>
      </c>
      <c r="Q4704" s="11">
        <v>4.08163265306122E-2</v>
      </c>
      <c r="R4704" s="12">
        <v>26.4366666666666</v>
      </c>
      <c r="S4704" t="s">
        <v>27</v>
      </c>
      <c r="T4704">
        <v>0</v>
      </c>
      <c r="U4704">
        <f t="shared" si="440"/>
        <v>3</v>
      </c>
      <c r="V4704">
        <f t="shared" si="441"/>
        <v>1</v>
      </c>
      <c r="W4704">
        <f t="shared" si="442"/>
        <v>2</v>
      </c>
      <c r="X4704" t="str">
        <f t="shared" si="443"/>
        <v>312</v>
      </c>
      <c r="Y4704" t="str">
        <f>IF(Table1[[#This Row],[RFM_Score]]="555","Champion", IF(AND(J4704&gt;=4,V4704&gt;=4),"Loyal", IF(U4704&lt;=2,"At Risk", IF(W4704&gt;=4,"Potential Loyalist","Others"))))</f>
        <v>Others</v>
      </c>
    </row>
    <row r="4705" spans="1:25">
      <c r="A4705" t="s">
        <v>10119</v>
      </c>
      <c r="B4705">
        <v>38</v>
      </c>
      <c r="C4705" t="s">
        <v>19</v>
      </c>
      <c r="D4705" t="s">
        <v>25</v>
      </c>
      <c r="E4705" s="6" t="s">
        <v>16775</v>
      </c>
      <c r="F4705" t="s">
        <v>21</v>
      </c>
      <c r="G4705">
        <v>4</v>
      </c>
      <c r="H4705">
        <v>1</v>
      </c>
      <c r="I4705">
        <v>57</v>
      </c>
      <c r="J4705">
        <v>3</v>
      </c>
      <c r="K4705">
        <v>79.260000000000005</v>
      </c>
      <c r="L4705" t="str">
        <f t="shared" si="438"/>
        <v/>
      </c>
      <c r="M4705">
        <v>3</v>
      </c>
      <c r="N4705" t="str">
        <f t="shared" si="439"/>
        <v/>
      </c>
      <c r="O4705">
        <v>16</v>
      </c>
      <c r="P4705" s="11">
        <v>0.25</v>
      </c>
      <c r="Q4705" s="11">
        <v>5.2631578947368397E-2</v>
      </c>
      <c r="R4705" s="12">
        <v>26.42</v>
      </c>
      <c r="S4705" t="s">
        <v>27</v>
      </c>
      <c r="T4705">
        <v>0</v>
      </c>
      <c r="U4705">
        <f t="shared" si="440"/>
        <v>5</v>
      </c>
      <c r="V4705">
        <f t="shared" si="441"/>
        <v>1</v>
      </c>
      <c r="W4705">
        <f t="shared" si="442"/>
        <v>2</v>
      </c>
      <c r="X4705" t="str">
        <f t="shared" si="443"/>
        <v>512</v>
      </c>
      <c r="Y4705" t="str">
        <f>IF(Table1[[#This Row],[RFM_Score]]="555","Champion", IF(AND(J4705&gt;=4,V4705&gt;=4),"Loyal", IF(U4705&lt;=2,"At Risk", IF(W4705&gt;=4,"Potential Loyalist","Others"))))</f>
        <v>Others</v>
      </c>
    </row>
    <row r="4706" spans="1:25">
      <c r="A4706" t="s">
        <v>7523</v>
      </c>
      <c r="B4706">
        <v>49</v>
      </c>
      <c r="C4706" t="s">
        <v>24</v>
      </c>
      <c r="D4706" t="s">
        <v>41</v>
      </c>
      <c r="E4706" s="6" t="s">
        <v>16776</v>
      </c>
      <c r="F4706" t="s">
        <v>62</v>
      </c>
      <c r="G4706">
        <v>3</v>
      </c>
      <c r="H4706">
        <v>0</v>
      </c>
      <c r="I4706">
        <v>46</v>
      </c>
      <c r="J4706">
        <v>1</v>
      </c>
      <c r="K4706">
        <v>79.150000000000006</v>
      </c>
      <c r="L4706" t="str">
        <f t="shared" si="438"/>
        <v/>
      </c>
      <c r="M4706">
        <v>3</v>
      </c>
      <c r="N4706" t="str">
        <f t="shared" si="439"/>
        <v/>
      </c>
      <c r="O4706">
        <v>4</v>
      </c>
      <c r="P4706" s="11">
        <v>0</v>
      </c>
      <c r="Q4706" s="11">
        <v>2.1739130434782601E-2</v>
      </c>
      <c r="R4706" s="12">
        <v>26.383333333333301</v>
      </c>
      <c r="S4706" t="s">
        <v>27</v>
      </c>
      <c r="T4706">
        <v>0</v>
      </c>
      <c r="U4706">
        <f t="shared" si="440"/>
        <v>5</v>
      </c>
      <c r="V4706">
        <f t="shared" si="441"/>
        <v>1</v>
      </c>
      <c r="W4706">
        <f t="shared" si="442"/>
        <v>2</v>
      </c>
      <c r="X4706" t="str">
        <f t="shared" si="443"/>
        <v>512</v>
      </c>
      <c r="Y4706" t="str">
        <f>IF(Table1[[#This Row],[RFM_Score]]="555","Champion", IF(AND(J4706&gt;=4,V4706&gt;=4),"Loyal", IF(U4706&lt;=2,"At Risk", IF(W4706&gt;=4,"Potential Loyalist","Others"))))</f>
        <v>Others</v>
      </c>
    </row>
    <row r="4707" spans="1:25">
      <c r="A4707" t="s">
        <v>8698</v>
      </c>
      <c r="B4707">
        <v>18</v>
      </c>
      <c r="C4707" t="s">
        <v>24</v>
      </c>
      <c r="D4707" t="s">
        <v>41</v>
      </c>
      <c r="E4707" s="6" t="s">
        <v>16777</v>
      </c>
      <c r="F4707" t="s">
        <v>60</v>
      </c>
      <c r="G4707">
        <v>7</v>
      </c>
      <c r="H4707">
        <v>2</v>
      </c>
      <c r="I4707">
        <v>45</v>
      </c>
      <c r="J4707">
        <v>2</v>
      </c>
      <c r="K4707">
        <v>78.97</v>
      </c>
      <c r="L4707" t="str">
        <f t="shared" si="438"/>
        <v/>
      </c>
      <c r="M4707">
        <v>3</v>
      </c>
      <c r="N4707" t="str">
        <f t="shared" si="439"/>
        <v/>
      </c>
      <c r="O4707">
        <v>78</v>
      </c>
      <c r="P4707" s="11">
        <v>0.28571428571428498</v>
      </c>
      <c r="Q4707" s="11">
        <v>4.4444444444444398E-2</v>
      </c>
      <c r="R4707" s="12">
        <v>26.323333333333299</v>
      </c>
      <c r="S4707" t="s">
        <v>27</v>
      </c>
      <c r="T4707">
        <v>0</v>
      </c>
      <c r="U4707">
        <f t="shared" si="440"/>
        <v>2</v>
      </c>
      <c r="V4707">
        <f t="shared" si="441"/>
        <v>1</v>
      </c>
      <c r="W4707">
        <f t="shared" si="442"/>
        <v>2</v>
      </c>
      <c r="X4707" t="str">
        <f t="shared" si="443"/>
        <v>212</v>
      </c>
      <c r="Y4707" t="str">
        <f>IF(Table1[[#This Row],[RFM_Score]]="555","Champion", IF(AND(J4707&gt;=4,V4707&gt;=4),"Loyal", IF(U4707&lt;=2,"At Risk", IF(W4707&gt;=4,"Potential Loyalist","Others"))))</f>
        <v>At Risk</v>
      </c>
    </row>
    <row r="4708" spans="1:25">
      <c r="A4708" t="s">
        <v>3967</v>
      </c>
      <c r="B4708">
        <v>43</v>
      </c>
      <c r="C4708" t="s">
        <v>19</v>
      </c>
      <c r="D4708" t="s">
        <v>25</v>
      </c>
      <c r="E4708" s="6" t="s">
        <v>16778</v>
      </c>
      <c r="F4708" t="s">
        <v>37</v>
      </c>
      <c r="G4708">
        <v>4</v>
      </c>
      <c r="H4708">
        <v>1</v>
      </c>
      <c r="I4708">
        <v>47</v>
      </c>
      <c r="J4708">
        <v>4</v>
      </c>
      <c r="K4708">
        <v>78.849999999999994</v>
      </c>
      <c r="L4708" t="str">
        <f t="shared" si="438"/>
        <v/>
      </c>
      <c r="M4708">
        <v>3</v>
      </c>
      <c r="N4708" t="str">
        <f t="shared" si="439"/>
        <v/>
      </c>
      <c r="O4708">
        <v>30</v>
      </c>
      <c r="P4708" s="11">
        <v>0.25</v>
      </c>
      <c r="Q4708" s="11">
        <v>8.5106382978723402E-2</v>
      </c>
      <c r="R4708" s="12">
        <v>26.283333333333299</v>
      </c>
      <c r="S4708" t="s">
        <v>27</v>
      </c>
      <c r="T4708">
        <v>0</v>
      </c>
      <c r="U4708">
        <f t="shared" si="440"/>
        <v>4</v>
      </c>
      <c r="V4708">
        <f t="shared" si="441"/>
        <v>1</v>
      </c>
      <c r="W4708">
        <f t="shared" si="442"/>
        <v>2</v>
      </c>
      <c r="X4708" t="str">
        <f t="shared" si="443"/>
        <v>412</v>
      </c>
      <c r="Y4708" t="str">
        <f>IF(Table1[[#This Row],[RFM_Score]]="555","Champion", IF(AND(J4708&gt;=4,V4708&gt;=4),"Loyal", IF(U4708&lt;=2,"At Risk", IF(W4708&gt;=4,"Potential Loyalist","Others"))))</f>
        <v>Others</v>
      </c>
    </row>
    <row r="4709" spans="1:25">
      <c r="A4709" t="s">
        <v>3639</v>
      </c>
      <c r="B4709">
        <v>59</v>
      </c>
      <c r="C4709" t="s">
        <v>24</v>
      </c>
      <c r="D4709" t="s">
        <v>25</v>
      </c>
      <c r="E4709" s="6" t="s">
        <v>16779</v>
      </c>
      <c r="F4709" t="s">
        <v>30</v>
      </c>
      <c r="G4709">
        <v>3</v>
      </c>
      <c r="H4709">
        <v>0</v>
      </c>
      <c r="I4709">
        <v>40</v>
      </c>
      <c r="J4709">
        <v>3</v>
      </c>
      <c r="K4709">
        <v>78.650000000000006</v>
      </c>
      <c r="L4709" t="str">
        <f t="shared" si="438"/>
        <v/>
      </c>
      <c r="M4709">
        <v>3</v>
      </c>
      <c r="N4709" t="str">
        <f t="shared" si="439"/>
        <v/>
      </c>
      <c r="O4709">
        <v>58</v>
      </c>
      <c r="P4709" s="11">
        <v>0</v>
      </c>
      <c r="Q4709" s="11">
        <v>7.4999999999999997E-2</v>
      </c>
      <c r="R4709" s="12">
        <v>26.216666666666601</v>
      </c>
      <c r="S4709" t="s">
        <v>27</v>
      </c>
      <c r="T4709">
        <v>0</v>
      </c>
      <c r="U4709">
        <f t="shared" si="440"/>
        <v>3</v>
      </c>
      <c r="V4709">
        <f t="shared" si="441"/>
        <v>1</v>
      </c>
      <c r="W4709">
        <f t="shared" si="442"/>
        <v>2</v>
      </c>
      <c r="X4709" t="str">
        <f t="shared" si="443"/>
        <v>312</v>
      </c>
      <c r="Y4709" t="str">
        <f>IF(Table1[[#This Row],[RFM_Score]]="555","Champion", IF(AND(J4709&gt;=4,V4709&gt;=4),"Loyal", IF(U4709&lt;=2,"At Risk", IF(W4709&gt;=4,"Potential Loyalist","Others"))))</f>
        <v>Others</v>
      </c>
    </row>
    <row r="4710" spans="1:25">
      <c r="A4710" t="s">
        <v>8022</v>
      </c>
      <c r="B4710">
        <v>24</v>
      </c>
      <c r="C4710" t="s">
        <v>19</v>
      </c>
      <c r="D4710" t="s">
        <v>29</v>
      </c>
      <c r="E4710" s="6" t="s">
        <v>16780</v>
      </c>
      <c r="F4710" t="s">
        <v>30</v>
      </c>
      <c r="G4710">
        <v>0</v>
      </c>
      <c r="H4710">
        <v>0</v>
      </c>
      <c r="I4710">
        <v>58</v>
      </c>
      <c r="J4710">
        <v>2</v>
      </c>
      <c r="K4710">
        <v>78.510000000000005</v>
      </c>
      <c r="L4710" t="str">
        <f t="shared" si="438"/>
        <v/>
      </c>
      <c r="M4710">
        <v>3</v>
      </c>
      <c r="N4710" t="str">
        <f t="shared" si="439"/>
        <v/>
      </c>
      <c r="O4710">
        <v>22</v>
      </c>
      <c r="P4710" s="11">
        <v>0</v>
      </c>
      <c r="Q4710" s="11">
        <v>3.4482758620689599E-2</v>
      </c>
      <c r="R4710" s="12">
        <v>26.17</v>
      </c>
      <c r="S4710" t="s">
        <v>27</v>
      </c>
      <c r="T4710">
        <v>0</v>
      </c>
      <c r="U4710">
        <f t="shared" si="440"/>
        <v>4</v>
      </c>
      <c r="V4710">
        <f t="shared" si="441"/>
        <v>1</v>
      </c>
      <c r="W4710">
        <f t="shared" si="442"/>
        <v>2</v>
      </c>
      <c r="X4710" t="str">
        <f t="shared" si="443"/>
        <v>412</v>
      </c>
      <c r="Y4710" t="str">
        <f>IF(Table1[[#This Row],[RFM_Score]]="555","Champion", IF(AND(J4710&gt;=4,V4710&gt;=4),"Loyal", IF(U4710&lt;=2,"At Risk", IF(W4710&gt;=4,"Potential Loyalist","Others"))))</f>
        <v>Others</v>
      </c>
    </row>
    <row r="4711" spans="1:25">
      <c r="A4711" t="s">
        <v>4704</v>
      </c>
      <c r="B4711">
        <v>54</v>
      </c>
      <c r="C4711" t="s">
        <v>19</v>
      </c>
      <c r="D4711" t="s">
        <v>20</v>
      </c>
      <c r="E4711" s="6" t="s">
        <v>16781</v>
      </c>
      <c r="F4711" t="s">
        <v>26</v>
      </c>
      <c r="G4711">
        <v>1</v>
      </c>
      <c r="H4711">
        <v>1</v>
      </c>
      <c r="I4711">
        <v>66</v>
      </c>
      <c r="J4711">
        <v>3</v>
      </c>
      <c r="K4711">
        <v>78.349999999999994</v>
      </c>
      <c r="L4711" t="str">
        <f t="shared" si="438"/>
        <v/>
      </c>
      <c r="M4711">
        <v>3</v>
      </c>
      <c r="N4711" t="str">
        <f t="shared" si="439"/>
        <v/>
      </c>
      <c r="O4711">
        <v>11</v>
      </c>
      <c r="P4711" s="11">
        <v>1</v>
      </c>
      <c r="Q4711" s="11">
        <v>4.54545454545454E-2</v>
      </c>
      <c r="R4711" s="12">
        <v>26.1166666666666</v>
      </c>
      <c r="S4711" t="s">
        <v>27</v>
      </c>
      <c r="T4711">
        <v>1</v>
      </c>
      <c r="U4711">
        <f t="shared" si="440"/>
        <v>5</v>
      </c>
      <c r="V4711">
        <f t="shared" si="441"/>
        <v>1</v>
      </c>
      <c r="W4711">
        <f t="shared" si="442"/>
        <v>2</v>
      </c>
      <c r="X4711" t="str">
        <f t="shared" si="443"/>
        <v>512</v>
      </c>
      <c r="Y4711" t="str">
        <f>IF(Table1[[#This Row],[RFM_Score]]="555","Champion", IF(AND(J4711&gt;=4,V4711&gt;=4),"Loyal", IF(U4711&lt;=2,"At Risk", IF(W4711&gt;=4,"Potential Loyalist","Others"))))</f>
        <v>Others</v>
      </c>
    </row>
    <row r="4712" spans="1:25">
      <c r="A4712" t="s">
        <v>6510</v>
      </c>
      <c r="B4712">
        <v>18</v>
      </c>
      <c r="C4712" t="s">
        <v>24</v>
      </c>
      <c r="D4712" t="s">
        <v>20</v>
      </c>
      <c r="E4712" s="6" t="s">
        <v>16782</v>
      </c>
      <c r="F4712" t="s">
        <v>21</v>
      </c>
      <c r="G4712">
        <v>2</v>
      </c>
      <c r="H4712">
        <v>0</v>
      </c>
      <c r="I4712">
        <v>49</v>
      </c>
      <c r="J4712">
        <v>2</v>
      </c>
      <c r="K4712">
        <v>78.34</v>
      </c>
      <c r="L4712" t="str">
        <f t="shared" si="438"/>
        <v/>
      </c>
      <c r="M4712">
        <v>3</v>
      </c>
      <c r="N4712" t="str">
        <f t="shared" si="439"/>
        <v/>
      </c>
      <c r="O4712">
        <v>1</v>
      </c>
      <c r="P4712" s="11">
        <v>0</v>
      </c>
      <c r="Q4712" s="11">
        <v>4.08163265306122E-2</v>
      </c>
      <c r="R4712" s="12">
        <v>26.113333333333301</v>
      </c>
      <c r="S4712" t="s">
        <v>27</v>
      </c>
      <c r="T4712">
        <v>0</v>
      </c>
      <c r="U4712">
        <f t="shared" si="440"/>
        <v>5</v>
      </c>
      <c r="V4712">
        <f t="shared" si="441"/>
        <v>1</v>
      </c>
      <c r="W4712">
        <f t="shared" si="442"/>
        <v>2</v>
      </c>
      <c r="X4712" t="str">
        <f t="shared" si="443"/>
        <v>512</v>
      </c>
      <c r="Y4712" t="str">
        <f>IF(Table1[[#This Row],[RFM_Score]]="555","Champion", IF(AND(J4712&gt;=4,V4712&gt;=4),"Loyal", IF(U4712&lt;=2,"At Risk", IF(W4712&gt;=4,"Potential Loyalist","Others"))))</f>
        <v>Others</v>
      </c>
    </row>
    <row r="4713" spans="1:25">
      <c r="A4713" t="s">
        <v>3231</v>
      </c>
      <c r="B4713">
        <v>18</v>
      </c>
      <c r="C4713" t="s">
        <v>24</v>
      </c>
      <c r="D4713" t="s">
        <v>25</v>
      </c>
      <c r="E4713" s="6" t="s">
        <v>16783</v>
      </c>
      <c r="F4713" t="s">
        <v>60</v>
      </c>
      <c r="G4713">
        <v>3</v>
      </c>
      <c r="H4713">
        <v>2</v>
      </c>
      <c r="I4713">
        <v>52</v>
      </c>
      <c r="J4713">
        <v>3</v>
      </c>
      <c r="K4713">
        <v>78.099999999999994</v>
      </c>
      <c r="L4713" t="str">
        <f t="shared" si="438"/>
        <v/>
      </c>
      <c r="M4713">
        <v>3</v>
      </c>
      <c r="N4713" t="str">
        <f t="shared" si="439"/>
        <v/>
      </c>
      <c r="O4713">
        <v>32</v>
      </c>
      <c r="P4713" s="11">
        <v>0.66666666666666596</v>
      </c>
      <c r="Q4713" s="11">
        <v>5.7692307692307598E-2</v>
      </c>
      <c r="R4713" s="12">
        <v>26.033333333333299</v>
      </c>
      <c r="S4713" t="s">
        <v>27</v>
      </c>
      <c r="T4713">
        <v>0</v>
      </c>
      <c r="U4713">
        <f t="shared" si="440"/>
        <v>4</v>
      </c>
      <c r="V4713">
        <f t="shared" si="441"/>
        <v>1</v>
      </c>
      <c r="W4713">
        <f t="shared" si="442"/>
        <v>2</v>
      </c>
      <c r="X4713" t="str">
        <f t="shared" si="443"/>
        <v>412</v>
      </c>
      <c r="Y4713" t="str">
        <f>IF(Table1[[#This Row],[RFM_Score]]="555","Champion", IF(AND(J4713&gt;=4,V4713&gt;=4),"Loyal", IF(U4713&lt;=2,"At Risk", IF(W4713&gt;=4,"Potential Loyalist","Others"))))</f>
        <v>Others</v>
      </c>
    </row>
    <row r="4714" spans="1:25">
      <c r="A4714" t="s">
        <v>458</v>
      </c>
      <c r="B4714">
        <v>56</v>
      </c>
      <c r="C4714" t="s">
        <v>33</v>
      </c>
      <c r="D4714" t="s">
        <v>25</v>
      </c>
      <c r="E4714" s="6" t="s">
        <v>16784</v>
      </c>
      <c r="F4714" t="s">
        <v>26</v>
      </c>
      <c r="G4714">
        <v>1</v>
      </c>
      <c r="H4714">
        <v>0</v>
      </c>
      <c r="I4714">
        <v>46</v>
      </c>
      <c r="J4714">
        <v>2</v>
      </c>
      <c r="K4714">
        <v>78.069999999999993</v>
      </c>
      <c r="L4714" t="str">
        <f t="shared" si="438"/>
        <v/>
      </c>
      <c r="M4714">
        <v>3</v>
      </c>
      <c r="N4714" t="str">
        <f t="shared" si="439"/>
        <v/>
      </c>
      <c r="O4714">
        <v>2</v>
      </c>
      <c r="P4714" s="11">
        <v>0</v>
      </c>
      <c r="Q4714" s="11">
        <v>4.3478260869565202E-2</v>
      </c>
      <c r="R4714" s="12">
        <v>26.023333333333301</v>
      </c>
      <c r="S4714" t="s">
        <v>27</v>
      </c>
      <c r="T4714">
        <v>0</v>
      </c>
      <c r="U4714">
        <f t="shared" si="440"/>
        <v>5</v>
      </c>
      <c r="V4714">
        <f t="shared" si="441"/>
        <v>1</v>
      </c>
      <c r="W4714">
        <f t="shared" si="442"/>
        <v>2</v>
      </c>
      <c r="X4714" t="str">
        <f t="shared" si="443"/>
        <v>512</v>
      </c>
      <c r="Y4714" t="str">
        <f>IF(Table1[[#This Row],[RFM_Score]]="555","Champion", IF(AND(J4714&gt;=4,V4714&gt;=4),"Loyal", IF(U4714&lt;=2,"At Risk", IF(W4714&gt;=4,"Potential Loyalist","Others"))))</f>
        <v>Others</v>
      </c>
    </row>
    <row r="4715" spans="1:25">
      <c r="A4715" t="s">
        <v>7146</v>
      </c>
      <c r="B4715">
        <v>39</v>
      </c>
      <c r="C4715" t="s">
        <v>19</v>
      </c>
      <c r="D4715" t="s">
        <v>25</v>
      </c>
      <c r="E4715" s="6" t="s">
        <v>16785</v>
      </c>
      <c r="F4715" t="s">
        <v>30</v>
      </c>
      <c r="G4715">
        <v>1</v>
      </c>
      <c r="H4715">
        <v>0</v>
      </c>
      <c r="I4715">
        <v>53</v>
      </c>
      <c r="J4715">
        <v>2</v>
      </c>
      <c r="K4715">
        <v>78.069999999999993</v>
      </c>
      <c r="L4715" t="str">
        <f t="shared" si="438"/>
        <v/>
      </c>
      <c r="M4715">
        <v>3</v>
      </c>
      <c r="N4715" t="str">
        <f t="shared" si="439"/>
        <v/>
      </c>
      <c r="O4715">
        <v>0</v>
      </c>
      <c r="P4715" s="11">
        <v>0</v>
      </c>
      <c r="Q4715" s="11">
        <v>3.7735849056603703E-2</v>
      </c>
      <c r="R4715" s="12">
        <v>26.023333333333301</v>
      </c>
      <c r="S4715" t="s">
        <v>27</v>
      </c>
      <c r="T4715">
        <v>0</v>
      </c>
      <c r="U4715">
        <f t="shared" si="440"/>
        <v>5</v>
      </c>
      <c r="V4715">
        <f t="shared" si="441"/>
        <v>1</v>
      </c>
      <c r="W4715">
        <f t="shared" si="442"/>
        <v>2</v>
      </c>
      <c r="X4715" t="str">
        <f t="shared" si="443"/>
        <v>512</v>
      </c>
      <c r="Y4715" t="str">
        <f>IF(Table1[[#This Row],[RFM_Score]]="555","Champion", IF(AND(J4715&gt;=4,V4715&gt;=4),"Loyal", IF(U4715&lt;=2,"At Risk", IF(W4715&gt;=4,"Potential Loyalist","Others"))))</f>
        <v>Others</v>
      </c>
    </row>
    <row r="4716" spans="1:25">
      <c r="A4716" t="s">
        <v>2805</v>
      </c>
      <c r="B4716">
        <v>28</v>
      </c>
      <c r="C4716" t="s">
        <v>24</v>
      </c>
      <c r="D4716" t="s">
        <v>41</v>
      </c>
      <c r="E4716" s="6" t="s">
        <v>16786</v>
      </c>
      <c r="F4716" t="s">
        <v>60</v>
      </c>
      <c r="G4716">
        <v>2</v>
      </c>
      <c r="H4716">
        <v>1</v>
      </c>
      <c r="I4716">
        <v>47</v>
      </c>
      <c r="J4716">
        <v>4</v>
      </c>
      <c r="K4716">
        <v>77.91</v>
      </c>
      <c r="L4716" t="str">
        <f t="shared" si="438"/>
        <v/>
      </c>
      <c r="M4716">
        <v>3</v>
      </c>
      <c r="N4716" t="str">
        <f t="shared" si="439"/>
        <v/>
      </c>
      <c r="O4716">
        <v>48</v>
      </c>
      <c r="P4716" s="11">
        <v>0.5</v>
      </c>
      <c r="Q4716" s="11">
        <v>8.5106382978723402E-2</v>
      </c>
      <c r="R4716" s="12">
        <v>25.97</v>
      </c>
      <c r="S4716" t="s">
        <v>27</v>
      </c>
      <c r="T4716">
        <v>0</v>
      </c>
      <c r="U4716">
        <f t="shared" si="440"/>
        <v>3</v>
      </c>
      <c r="V4716">
        <f t="shared" si="441"/>
        <v>1</v>
      </c>
      <c r="W4716">
        <f t="shared" si="442"/>
        <v>2</v>
      </c>
      <c r="X4716" t="str">
        <f t="shared" si="443"/>
        <v>312</v>
      </c>
      <c r="Y4716" t="str">
        <f>IF(Table1[[#This Row],[RFM_Score]]="555","Champion", IF(AND(J4716&gt;=4,V4716&gt;=4),"Loyal", IF(U4716&lt;=2,"At Risk", IF(W4716&gt;=4,"Potential Loyalist","Others"))))</f>
        <v>Others</v>
      </c>
    </row>
    <row r="4717" spans="1:25">
      <c r="A4717" t="s">
        <v>11244</v>
      </c>
      <c r="B4717">
        <v>27</v>
      </c>
      <c r="C4717" t="s">
        <v>24</v>
      </c>
      <c r="D4717" t="s">
        <v>25</v>
      </c>
      <c r="E4717" s="6" t="s">
        <v>16787</v>
      </c>
      <c r="F4717" t="s">
        <v>37</v>
      </c>
      <c r="G4717">
        <v>2</v>
      </c>
      <c r="H4717">
        <v>0</v>
      </c>
      <c r="I4717">
        <v>51</v>
      </c>
      <c r="J4717">
        <v>4</v>
      </c>
      <c r="K4717">
        <v>77.739999999999995</v>
      </c>
      <c r="L4717" t="str">
        <f t="shared" si="438"/>
        <v/>
      </c>
      <c r="M4717">
        <v>3</v>
      </c>
      <c r="N4717" t="str">
        <f t="shared" si="439"/>
        <v/>
      </c>
      <c r="O4717">
        <v>17</v>
      </c>
      <c r="P4717" s="11">
        <v>0</v>
      </c>
      <c r="Q4717" s="11">
        <v>7.8431372549019607E-2</v>
      </c>
      <c r="R4717" s="12">
        <v>25.913333333333298</v>
      </c>
      <c r="S4717" t="s">
        <v>27</v>
      </c>
      <c r="T4717">
        <v>0</v>
      </c>
      <c r="U4717">
        <f t="shared" si="440"/>
        <v>5</v>
      </c>
      <c r="V4717">
        <f t="shared" si="441"/>
        <v>1</v>
      </c>
      <c r="W4717">
        <f t="shared" si="442"/>
        <v>2</v>
      </c>
      <c r="X4717" t="str">
        <f t="shared" si="443"/>
        <v>512</v>
      </c>
      <c r="Y4717" t="str">
        <f>IF(Table1[[#This Row],[RFM_Score]]="555","Champion", IF(AND(J4717&gt;=4,V4717&gt;=4),"Loyal", IF(U4717&lt;=2,"At Risk", IF(W4717&gt;=4,"Potential Loyalist","Others"))))</f>
        <v>Others</v>
      </c>
    </row>
    <row r="4718" spans="1:25">
      <c r="A4718" t="s">
        <v>9605</v>
      </c>
      <c r="B4718">
        <v>60</v>
      </c>
      <c r="C4718" t="s">
        <v>24</v>
      </c>
      <c r="D4718" t="s">
        <v>41</v>
      </c>
      <c r="E4718" s="6" t="s">
        <v>16788</v>
      </c>
      <c r="F4718" t="s">
        <v>26</v>
      </c>
      <c r="G4718">
        <v>3</v>
      </c>
      <c r="H4718">
        <v>2</v>
      </c>
      <c r="I4718">
        <v>50</v>
      </c>
      <c r="J4718">
        <v>2</v>
      </c>
      <c r="K4718">
        <v>77.459999999999994</v>
      </c>
      <c r="L4718" t="str">
        <f t="shared" si="438"/>
        <v/>
      </c>
      <c r="M4718">
        <v>3</v>
      </c>
      <c r="N4718" t="str">
        <f t="shared" si="439"/>
        <v/>
      </c>
      <c r="O4718">
        <v>26</v>
      </c>
      <c r="P4718" s="11">
        <v>0.66666666666666596</v>
      </c>
      <c r="Q4718" s="11">
        <v>0.04</v>
      </c>
      <c r="R4718" s="12">
        <v>25.819999999999901</v>
      </c>
      <c r="S4718" t="s">
        <v>27</v>
      </c>
      <c r="T4718">
        <v>0</v>
      </c>
      <c r="U4718">
        <f t="shared" si="440"/>
        <v>4</v>
      </c>
      <c r="V4718">
        <f t="shared" si="441"/>
        <v>1</v>
      </c>
      <c r="W4718">
        <f t="shared" si="442"/>
        <v>2</v>
      </c>
      <c r="X4718" t="str">
        <f t="shared" si="443"/>
        <v>412</v>
      </c>
      <c r="Y4718" t="str">
        <f>IF(Table1[[#This Row],[RFM_Score]]="555","Champion", IF(AND(J4718&gt;=4,V4718&gt;=4),"Loyal", IF(U4718&lt;=2,"At Risk", IF(W4718&gt;=4,"Potential Loyalist","Others"))))</f>
        <v>Others</v>
      </c>
    </row>
    <row r="4719" spans="1:25">
      <c r="A4719" t="s">
        <v>10675</v>
      </c>
      <c r="B4719">
        <v>29</v>
      </c>
      <c r="C4719" t="s">
        <v>24</v>
      </c>
      <c r="D4719" t="s">
        <v>25</v>
      </c>
      <c r="E4719" s="6" t="s">
        <v>16789</v>
      </c>
      <c r="F4719" t="s">
        <v>21</v>
      </c>
      <c r="G4719">
        <v>2</v>
      </c>
      <c r="H4719">
        <v>2</v>
      </c>
      <c r="I4719">
        <v>49</v>
      </c>
      <c r="J4719">
        <v>3</v>
      </c>
      <c r="K4719">
        <v>77.27</v>
      </c>
      <c r="L4719" t="str">
        <f t="shared" si="438"/>
        <v/>
      </c>
      <c r="M4719">
        <v>3</v>
      </c>
      <c r="N4719" t="str">
        <f t="shared" si="439"/>
        <v/>
      </c>
      <c r="O4719">
        <v>46</v>
      </c>
      <c r="P4719" s="11">
        <v>1</v>
      </c>
      <c r="Q4719" s="11">
        <v>6.1224489795918297E-2</v>
      </c>
      <c r="R4719" s="12">
        <v>25.7566666666666</v>
      </c>
      <c r="S4719" t="s">
        <v>27</v>
      </c>
      <c r="T4719">
        <v>0</v>
      </c>
      <c r="U4719">
        <f t="shared" si="440"/>
        <v>3</v>
      </c>
      <c r="V4719">
        <f t="shared" si="441"/>
        <v>1</v>
      </c>
      <c r="W4719">
        <f t="shared" si="442"/>
        <v>2</v>
      </c>
      <c r="X4719" t="str">
        <f t="shared" si="443"/>
        <v>312</v>
      </c>
      <c r="Y4719" t="str">
        <f>IF(Table1[[#This Row],[RFM_Score]]="555","Champion", IF(AND(J4719&gt;=4,V4719&gt;=4),"Loyal", IF(U4719&lt;=2,"At Risk", IF(W4719&gt;=4,"Potential Loyalist","Others"))))</f>
        <v>Others</v>
      </c>
    </row>
    <row r="4720" spans="1:25">
      <c r="A4720" t="s">
        <v>9229</v>
      </c>
      <c r="B4720">
        <v>42</v>
      </c>
      <c r="C4720" t="s">
        <v>24</v>
      </c>
      <c r="D4720" t="s">
        <v>25</v>
      </c>
      <c r="E4720" s="6" t="s">
        <v>16790</v>
      </c>
      <c r="F4720" t="s">
        <v>60</v>
      </c>
      <c r="G4720">
        <v>2</v>
      </c>
      <c r="H4720">
        <v>0</v>
      </c>
      <c r="I4720">
        <v>45</v>
      </c>
      <c r="J4720">
        <v>2</v>
      </c>
      <c r="K4720">
        <v>77.260000000000005</v>
      </c>
      <c r="L4720" t="str">
        <f t="shared" si="438"/>
        <v/>
      </c>
      <c r="M4720">
        <v>3</v>
      </c>
      <c r="N4720" t="str">
        <f t="shared" si="439"/>
        <v/>
      </c>
      <c r="O4720">
        <v>8</v>
      </c>
      <c r="P4720" s="11">
        <v>0</v>
      </c>
      <c r="Q4720" s="11">
        <v>4.4444444444444398E-2</v>
      </c>
      <c r="R4720" s="12">
        <v>25.753333333333298</v>
      </c>
      <c r="S4720" t="s">
        <v>27</v>
      </c>
      <c r="T4720">
        <v>0</v>
      </c>
      <c r="U4720">
        <f t="shared" si="440"/>
        <v>5</v>
      </c>
      <c r="V4720">
        <f t="shared" si="441"/>
        <v>1</v>
      </c>
      <c r="W4720">
        <f t="shared" si="442"/>
        <v>2</v>
      </c>
      <c r="X4720" t="str">
        <f t="shared" si="443"/>
        <v>512</v>
      </c>
      <c r="Y4720" t="str">
        <f>IF(Table1[[#This Row],[RFM_Score]]="555","Champion", IF(AND(J4720&gt;=4,V4720&gt;=4),"Loyal", IF(U4720&lt;=2,"At Risk", IF(W4720&gt;=4,"Potential Loyalist","Others"))))</f>
        <v>Others</v>
      </c>
    </row>
    <row r="4721" spans="1:25">
      <c r="A4721" t="s">
        <v>2752</v>
      </c>
      <c r="B4721">
        <v>18</v>
      </c>
      <c r="C4721" t="s">
        <v>24</v>
      </c>
      <c r="D4721" t="s">
        <v>25</v>
      </c>
      <c r="E4721" s="6" t="s">
        <v>16791</v>
      </c>
      <c r="F4721" t="s">
        <v>37</v>
      </c>
      <c r="G4721">
        <v>3</v>
      </c>
      <c r="H4721">
        <v>0</v>
      </c>
      <c r="I4721">
        <v>44</v>
      </c>
      <c r="J4721">
        <v>3</v>
      </c>
      <c r="K4721">
        <v>77.08</v>
      </c>
      <c r="L4721" t="str">
        <f t="shared" si="438"/>
        <v/>
      </c>
      <c r="M4721">
        <v>3</v>
      </c>
      <c r="N4721" t="str">
        <f t="shared" si="439"/>
        <v/>
      </c>
      <c r="O4721">
        <v>47</v>
      </c>
      <c r="P4721" s="11">
        <v>0</v>
      </c>
      <c r="Q4721" s="11">
        <v>6.8181818181818094E-2</v>
      </c>
      <c r="R4721" s="12">
        <v>25.6933333333333</v>
      </c>
      <c r="S4721" t="s">
        <v>27</v>
      </c>
      <c r="T4721">
        <v>0</v>
      </c>
      <c r="U4721">
        <f t="shared" si="440"/>
        <v>3</v>
      </c>
      <c r="V4721">
        <f t="shared" si="441"/>
        <v>1</v>
      </c>
      <c r="W4721">
        <f t="shared" si="442"/>
        <v>2</v>
      </c>
      <c r="X4721" t="str">
        <f t="shared" si="443"/>
        <v>312</v>
      </c>
      <c r="Y4721" t="str">
        <f>IF(Table1[[#This Row],[RFM_Score]]="555","Champion", IF(AND(J4721&gt;=4,V4721&gt;=4),"Loyal", IF(U4721&lt;=2,"At Risk", IF(W4721&gt;=4,"Potential Loyalist","Others"))))</f>
        <v>Others</v>
      </c>
    </row>
    <row r="4722" spans="1:25">
      <c r="A4722" t="s">
        <v>3275</v>
      </c>
      <c r="B4722">
        <v>37</v>
      </c>
      <c r="C4722" t="s">
        <v>24</v>
      </c>
      <c r="D4722" t="s">
        <v>29</v>
      </c>
      <c r="E4722" s="6" t="s">
        <v>16792</v>
      </c>
      <c r="F4722" t="s">
        <v>21</v>
      </c>
      <c r="G4722">
        <v>10</v>
      </c>
      <c r="H4722">
        <v>3</v>
      </c>
      <c r="I4722">
        <v>63</v>
      </c>
      <c r="J4722">
        <v>3</v>
      </c>
      <c r="K4722">
        <v>77.08</v>
      </c>
      <c r="L4722" t="str">
        <f t="shared" si="438"/>
        <v/>
      </c>
      <c r="M4722">
        <v>3</v>
      </c>
      <c r="N4722" t="str">
        <f t="shared" si="439"/>
        <v/>
      </c>
      <c r="O4722">
        <v>17</v>
      </c>
      <c r="P4722" s="11">
        <v>0.3</v>
      </c>
      <c r="Q4722" s="11">
        <v>4.7619047619047603E-2</v>
      </c>
      <c r="R4722" s="12">
        <v>25.6933333333333</v>
      </c>
      <c r="S4722" t="s">
        <v>27</v>
      </c>
      <c r="T4722">
        <v>0</v>
      </c>
      <c r="U4722">
        <f t="shared" si="440"/>
        <v>5</v>
      </c>
      <c r="V4722">
        <f t="shared" si="441"/>
        <v>1</v>
      </c>
      <c r="W4722">
        <f t="shared" si="442"/>
        <v>2</v>
      </c>
      <c r="X4722" t="str">
        <f t="shared" si="443"/>
        <v>512</v>
      </c>
      <c r="Y4722" t="str">
        <f>IF(Table1[[#This Row],[RFM_Score]]="555","Champion", IF(AND(J4722&gt;=4,V4722&gt;=4),"Loyal", IF(U4722&lt;=2,"At Risk", IF(W4722&gt;=4,"Potential Loyalist","Others"))))</f>
        <v>Others</v>
      </c>
    </row>
    <row r="4723" spans="1:25">
      <c r="A4723" t="s">
        <v>6281</v>
      </c>
      <c r="B4723">
        <v>27</v>
      </c>
      <c r="C4723" t="s">
        <v>19</v>
      </c>
      <c r="D4723" t="s">
        <v>41</v>
      </c>
      <c r="E4723" s="6" t="s">
        <v>16793</v>
      </c>
      <c r="F4723" t="s">
        <v>30</v>
      </c>
      <c r="G4723">
        <v>5</v>
      </c>
      <c r="H4723">
        <v>3</v>
      </c>
      <c r="I4723">
        <v>43</v>
      </c>
      <c r="J4723">
        <v>0</v>
      </c>
      <c r="K4723">
        <v>76.83</v>
      </c>
      <c r="L4723" t="str">
        <f t="shared" si="438"/>
        <v/>
      </c>
      <c r="M4723">
        <v>3</v>
      </c>
      <c r="N4723" t="str">
        <f t="shared" si="439"/>
        <v/>
      </c>
      <c r="O4723">
        <v>71</v>
      </c>
      <c r="P4723" s="11">
        <v>0.6</v>
      </c>
      <c r="Q4723" s="11">
        <v>0</v>
      </c>
      <c r="R4723" s="12">
        <v>25.61</v>
      </c>
      <c r="S4723" t="s">
        <v>27</v>
      </c>
      <c r="T4723">
        <v>0</v>
      </c>
      <c r="U4723">
        <f t="shared" si="440"/>
        <v>2</v>
      </c>
      <c r="V4723">
        <f t="shared" si="441"/>
        <v>1</v>
      </c>
      <c r="W4723">
        <f t="shared" si="442"/>
        <v>2</v>
      </c>
      <c r="X4723" t="str">
        <f t="shared" si="443"/>
        <v>212</v>
      </c>
      <c r="Y4723" t="str">
        <f>IF(Table1[[#This Row],[RFM_Score]]="555","Champion", IF(AND(J4723&gt;=4,V4723&gt;=4),"Loyal", IF(U4723&lt;=2,"At Risk", IF(W4723&gt;=4,"Potential Loyalist","Others"))))</f>
        <v>At Risk</v>
      </c>
    </row>
    <row r="4724" spans="1:25">
      <c r="A4724" t="s">
        <v>6958</v>
      </c>
      <c r="B4724">
        <v>27</v>
      </c>
      <c r="C4724" t="s">
        <v>24</v>
      </c>
      <c r="D4724" t="s">
        <v>41</v>
      </c>
      <c r="E4724" s="6" t="s">
        <v>16794</v>
      </c>
      <c r="F4724" t="s">
        <v>30</v>
      </c>
      <c r="G4724">
        <v>2</v>
      </c>
      <c r="H4724">
        <v>1</v>
      </c>
      <c r="I4724">
        <v>28</v>
      </c>
      <c r="J4724">
        <v>2</v>
      </c>
      <c r="K4724">
        <v>76.73</v>
      </c>
      <c r="L4724" t="str">
        <f t="shared" si="438"/>
        <v/>
      </c>
      <c r="M4724">
        <v>3</v>
      </c>
      <c r="N4724" t="str">
        <f t="shared" si="439"/>
        <v/>
      </c>
      <c r="O4724">
        <v>5</v>
      </c>
      <c r="P4724" s="11">
        <v>0.5</v>
      </c>
      <c r="Q4724" s="11">
        <v>7.1428571428571397E-2</v>
      </c>
      <c r="R4724" s="12">
        <v>25.5766666666666</v>
      </c>
      <c r="S4724" t="s">
        <v>27</v>
      </c>
      <c r="T4724">
        <v>1</v>
      </c>
      <c r="U4724">
        <f t="shared" si="440"/>
        <v>5</v>
      </c>
      <c r="V4724">
        <f t="shared" si="441"/>
        <v>1</v>
      </c>
      <c r="W4724">
        <f t="shared" si="442"/>
        <v>2</v>
      </c>
      <c r="X4724" t="str">
        <f t="shared" si="443"/>
        <v>512</v>
      </c>
      <c r="Y4724" t="str">
        <f>IF(Table1[[#This Row],[RFM_Score]]="555","Champion", IF(AND(J4724&gt;=4,V4724&gt;=4),"Loyal", IF(U4724&lt;=2,"At Risk", IF(W4724&gt;=4,"Potential Loyalist","Others"))))</f>
        <v>Others</v>
      </c>
    </row>
    <row r="4725" spans="1:25">
      <c r="A4725" t="s">
        <v>7311</v>
      </c>
      <c r="B4725">
        <v>52</v>
      </c>
      <c r="C4725" t="s">
        <v>19</v>
      </c>
      <c r="D4725" t="s">
        <v>25</v>
      </c>
      <c r="E4725" s="6" t="s">
        <v>16795</v>
      </c>
      <c r="F4725" t="s">
        <v>21</v>
      </c>
      <c r="G4725">
        <v>4</v>
      </c>
      <c r="H4725">
        <v>1</v>
      </c>
      <c r="I4725">
        <v>59</v>
      </c>
      <c r="J4725">
        <v>3</v>
      </c>
      <c r="K4725">
        <v>76.44</v>
      </c>
      <c r="L4725" t="str">
        <f t="shared" si="438"/>
        <v/>
      </c>
      <c r="M4725">
        <v>3</v>
      </c>
      <c r="N4725" t="str">
        <f t="shared" si="439"/>
        <v/>
      </c>
      <c r="O4725">
        <v>55</v>
      </c>
      <c r="P4725" s="11">
        <v>0.25</v>
      </c>
      <c r="Q4725" s="11">
        <v>5.0847457627118599E-2</v>
      </c>
      <c r="R4725" s="12">
        <v>25.48</v>
      </c>
      <c r="S4725" t="s">
        <v>27</v>
      </c>
      <c r="T4725">
        <v>0</v>
      </c>
      <c r="U4725">
        <f t="shared" si="440"/>
        <v>3</v>
      </c>
      <c r="V4725">
        <f t="shared" si="441"/>
        <v>1</v>
      </c>
      <c r="W4725">
        <f t="shared" si="442"/>
        <v>2</v>
      </c>
      <c r="X4725" t="str">
        <f t="shared" si="443"/>
        <v>312</v>
      </c>
      <c r="Y4725" t="str">
        <f>IF(Table1[[#This Row],[RFM_Score]]="555","Champion", IF(AND(J4725&gt;=4,V4725&gt;=4),"Loyal", IF(U4725&lt;=2,"At Risk", IF(W4725&gt;=4,"Potential Loyalist","Others"))))</f>
        <v>Others</v>
      </c>
    </row>
    <row r="4726" spans="1:25">
      <c r="A4726" t="s">
        <v>761</v>
      </c>
      <c r="B4726">
        <v>37</v>
      </c>
      <c r="C4726" t="s">
        <v>24</v>
      </c>
      <c r="D4726" t="s">
        <v>41</v>
      </c>
      <c r="E4726" s="6" t="s">
        <v>16796</v>
      </c>
      <c r="F4726" t="s">
        <v>26</v>
      </c>
      <c r="G4726">
        <v>5</v>
      </c>
      <c r="H4726">
        <v>3</v>
      </c>
      <c r="I4726">
        <v>53</v>
      </c>
      <c r="J4726">
        <v>3</v>
      </c>
      <c r="K4726">
        <v>75.84</v>
      </c>
      <c r="L4726" t="str">
        <f t="shared" si="438"/>
        <v/>
      </c>
      <c r="M4726">
        <v>3</v>
      </c>
      <c r="N4726" t="str">
        <f t="shared" si="439"/>
        <v/>
      </c>
      <c r="O4726">
        <v>5</v>
      </c>
      <c r="P4726" s="11">
        <v>0.6</v>
      </c>
      <c r="Q4726" s="11">
        <v>5.6603773584905599E-2</v>
      </c>
      <c r="R4726" s="12">
        <v>25.28</v>
      </c>
      <c r="S4726" t="s">
        <v>27</v>
      </c>
      <c r="T4726">
        <v>0</v>
      </c>
      <c r="U4726">
        <f t="shared" si="440"/>
        <v>5</v>
      </c>
      <c r="V4726">
        <f t="shared" si="441"/>
        <v>1</v>
      </c>
      <c r="W4726">
        <f t="shared" si="442"/>
        <v>2</v>
      </c>
      <c r="X4726" t="str">
        <f t="shared" si="443"/>
        <v>512</v>
      </c>
      <c r="Y4726" t="str">
        <f>IF(Table1[[#This Row],[RFM_Score]]="555","Champion", IF(AND(J4726&gt;=4,V4726&gt;=4),"Loyal", IF(U4726&lt;=2,"At Risk", IF(W4726&gt;=4,"Potential Loyalist","Others"))))</f>
        <v>Others</v>
      </c>
    </row>
    <row r="4727" spans="1:25">
      <c r="A4727" t="s">
        <v>8623</v>
      </c>
      <c r="B4727">
        <v>57</v>
      </c>
      <c r="C4727" t="s">
        <v>24</v>
      </c>
      <c r="D4727" t="s">
        <v>25</v>
      </c>
      <c r="E4727" s="6" t="s">
        <v>16797</v>
      </c>
      <c r="F4727" t="s">
        <v>62</v>
      </c>
      <c r="G4727">
        <v>1</v>
      </c>
      <c r="H4727">
        <v>1</v>
      </c>
      <c r="I4727">
        <v>44</v>
      </c>
      <c r="J4727">
        <v>2</v>
      </c>
      <c r="K4727">
        <v>75.72</v>
      </c>
      <c r="L4727" t="str">
        <f t="shared" si="438"/>
        <v/>
      </c>
      <c r="M4727">
        <v>3</v>
      </c>
      <c r="N4727" t="str">
        <f t="shared" si="439"/>
        <v/>
      </c>
      <c r="O4727">
        <v>16</v>
      </c>
      <c r="P4727" s="11">
        <v>1</v>
      </c>
      <c r="Q4727" s="11">
        <v>4.54545454545454E-2</v>
      </c>
      <c r="R4727" s="12">
        <v>25.24</v>
      </c>
      <c r="S4727" t="s">
        <v>27</v>
      </c>
      <c r="T4727">
        <v>0</v>
      </c>
      <c r="U4727">
        <f t="shared" si="440"/>
        <v>5</v>
      </c>
      <c r="V4727">
        <f t="shared" si="441"/>
        <v>1</v>
      </c>
      <c r="W4727">
        <f t="shared" si="442"/>
        <v>2</v>
      </c>
      <c r="X4727" t="str">
        <f t="shared" si="443"/>
        <v>512</v>
      </c>
      <c r="Y4727" t="str">
        <f>IF(Table1[[#This Row],[RFM_Score]]="555","Champion", IF(AND(J4727&gt;=4,V4727&gt;=4),"Loyal", IF(U4727&lt;=2,"At Risk", IF(W4727&gt;=4,"Potential Loyalist","Others"))))</f>
        <v>Others</v>
      </c>
    </row>
    <row r="4728" spans="1:25">
      <c r="A4728" t="s">
        <v>7080</v>
      </c>
      <c r="B4728">
        <v>18</v>
      </c>
      <c r="C4728" t="s">
        <v>19</v>
      </c>
      <c r="D4728" t="s">
        <v>41</v>
      </c>
      <c r="E4728" s="6" t="s">
        <v>16798</v>
      </c>
      <c r="F4728" t="s">
        <v>30</v>
      </c>
      <c r="G4728">
        <v>2</v>
      </c>
      <c r="H4728">
        <v>0</v>
      </c>
      <c r="I4728">
        <v>50</v>
      </c>
      <c r="J4728">
        <v>4</v>
      </c>
      <c r="K4728">
        <v>75.650000000000006</v>
      </c>
      <c r="L4728" t="str">
        <f t="shared" si="438"/>
        <v/>
      </c>
      <c r="M4728">
        <v>3</v>
      </c>
      <c r="N4728" t="str">
        <f t="shared" si="439"/>
        <v/>
      </c>
      <c r="O4728">
        <v>27</v>
      </c>
      <c r="P4728" s="11">
        <v>0</v>
      </c>
      <c r="Q4728" s="11">
        <v>0.08</v>
      </c>
      <c r="R4728" s="12">
        <v>25.216666666666601</v>
      </c>
      <c r="S4728" t="s">
        <v>27</v>
      </c>
      <c r="T4728">
        <v>0</v>
      </c>
      <c r="U4728">
        <f t="shared" si="440"/>
        <v>4</v>
      </c>
      <c r="V4728">
        <f t="shared" si="441"/>
        <v>1</v>
      </c>
      <c r="W4728">
        <f t="shared" si="442"/>
        <v>2</v>
      </c>
      <c r="X4728" t="str">
        <f t="shared" si="443"/>
        <v>412</v>
      </c>
      <c r="Y4728" t="str">
        <f>IF(Table1[[#This Row],[RFM_Score]]="555","Champion", IF(AND(J4728&gt;=4,V4728&gt;=4),"Loyal", IF(U4728&lt;=2,"At Risk", IF(W4728&gt;=4,"Potential Loyalist","Others"))))</f>
        <v>Others</v>
      </c>
    </row>
    <row r="4729" spans="1:25">
      <c r="A4729" t="s">
        <v>2908</v>
      </c>
      <c r="B4729">
        <v>40</v>
      </c>
      <c r="C4729" t="s">
        <v>19</v>
      </c>
      <c r="D4729" t="s">
        <v>25</v>
      </c>
      <c r="E4729" s="6" t="s">
        <v>16799</v>
      </c>
      <c r="F4729" t="s">
        <v>37</v>
      </c>
      <c r="G4729">
        <v>3</v>
      </c>
      <c r="H4729">
        <v>2</v>
      </c>
      <c r="I4729">
        <v>45</v>
      </c>
      <c r="J4729">
        <v>3</v>
      </c>
      <c r="K4729">
        <v>75.540000000000006</v>
      </c>
      <c r="L4729" t="str">
        <f t="shared" si="438"/>
        <v/>
      </c>
      <c r="M4729">
        <v>3</v>
      </c>
      <c r="N4729" t="str">
        <f t="shared" si="439"/>
        <v/>
      </c>
      <c r="O4729">
        <v>16</v>
      </c>
      <c r="P4729" s="11">
        <v>0.66666666666666596</v>
      </c>
      <c r="Q4729" s="11">
        <v>6.6666666666666596E-2</v>
      </c>
      <c r="R4729" s="12">
        <v>25.18</v>
      </c>
      <c r="S4729" t="s">
        <v>27</v>
      </c>
      <c r="T4729">
        <v>0</v>
      </c>
      <c r="U4729">
        <f t="shared" si="440"/>
        <v>5</v>
      </c>
      <c r="V4729">
        <f t="shared" si="441"/>
        <v>1</v>
      </c>
      <c r="W4729">
        <f t="shared" si="442"/>
        <v>2</v>
      </c>
      <c r="X4729" t="str">
        <f t="shared" si="443"/>
        <v>512</v>
      </c>
      <c r="Y4729" t="str">
        <f>IF(Table1[[#This Row],[RFM_Score]]="555","Champion", IF(AND(J4729&gt;=4,V4729&gt;=4),"Loyal", IF(U4729&lt;=2,"At Risk", IF(W4729&gt;=4,"Potential Loyalist","Others"))))</f>
        <v>Others</v>
      </c>
    </row>
    <row r="4730" spans="1:25">
      <c r="A4730" t="s">
        <v>884</v>
      </c>
      <c r="B4730">
        <v>64</v>
      </c>
      <c r="C4730" t="s">
        <v>33</v>
      </c>
      <c r="D4730" t="s">
        <v>41</v>
      </c>
      <c r="E4730" s="6" t="s">
        <v>16800</v>
      </c>
      <c r="F4730" t="s">
        <v>30</v>
      </c>
      <c r="G4730">
        <v>5</v>
      </c>
      <c r="H4730">
        <v>0</v>
      </c>
      <c r="I4730">
        <v>46</v>
      </c>
      <c r="J4730">
        <v>2</v>
      </c>
      <c r="K4730">
        <v>75.41</v>
      </c>
      <c r="L4730" t="str">
        <f t="shared" si="438"/>
        <v/>
      </c>
      <c r="M4730">
        <v>3</v>
      </c>
      <c r="N4730" t="str">
        <f t="shared" si="439"/>
        <v/>
      </c>
      <c r="O4730">
        <v>66</v>
      </c>
      <c r="P4730" s="11">
        <v>0</v>
      </c>
      <c r="Q4730" s="11">
        <v>4.3478260869565202E-2</v>
      </c>
      <c r="R4730" s="12">
        <v>25.136666666666599</v>
      </c>
      <c r="S4730" t="s">
        <v>27</v>
      </c>
      <c r="T4730">
        <v>0</v>
      </c>
      <c r="U4730">
        <f t="shared" si="440"/>
        <v>3</v>
      </c>
      <c r="V4730">
        <f t="shared" si="441"/>
        <v>1</v>
      </c>
      <c r="W4730">
        <f t="shared" si="442"/>
        <v>2</v>
      </c>
      <c r="X4730" t="str">
        <f t="shared" si="443"/>
        <v>312</v>
      </c>
      <c r="Y4730" t="str">
        <f>IF(Table1[[#This Row],[RFM_Score]]="555","Champion", IF(AND(J4730&gt;=4,V4730&gt;=4),"Loyal", IF(U4730&lt;=2,"At Risk", IF(W4730&gt;=4,"Potential Loyalist","Others"))))</f>
        <v>Others</v>
      </c>
    </row>
    <row r="4731" spans="1:25">
      <c r="A4731" t="s">
        <v>11898</v>
      </c>
      <c r="B4731">
        <v>22</v>
      </c>
      <c r="C4731" t="s">
        <v>19</v>
      </c>
      <c r="D4731" t="s">
        <v>25</v>
      </c>
      <c r="E4731" s="6" t="s">
        <v>16801</v>
      </c>
      <c r="F4731" t="s">
        <v>26</v>
      </c>
      <c r="G4731">
        <v>3</v>
      </c>
      <c r="H4731">
        <v>0</v>
      </c>
      <c r="I4731">
        <v>43</v>
      </c>
      <c r="J4731">
        <v>2</v>
      </c>
      <c r="K4731">
        <v>75.209999999999994</v>
      </c>
      <c r="L4731" t="str">
        <f t="shared" si="438"/>
        <v/>
      </c>
      <c r="M4731">
        <v>3</v>
      </c>
      <c r="N4731" t="str">
        <f t="shared" si="439"/>
        <v/>
      </c>
      <c r="O4731">
        <v>33</v>
      </c>
      <c r="P4731" s="11">
        <v>0</v>
      </c>
      <c r="Q4731" s="11">
        <v>4.6511627906976702E-2</v>
      </c>
      <c r="R4731" s="12">
        <v>25.069999999999901</v>
      </c>
      <c r="S4731" t="s">
        <v>27</v>
      </c>
      <c r="T4731">
        <v>0</v>
      </c>
      <c r="U4731">
        <f t="shared" si="440"/>
        <v>4</v>
      </c>
      <c r="V4731">
        <f t="shared" si="441"/>
        <v>1</v>
      </c>
      <c r="W4731">
        <f t="shared" si="442"/>
        <v>2</v>
      </c>
      <c r="X4731" t="str">
        <f t="shared" si="443"/>
        <v>412</v>
      </c>
      <c r="Y4731" t="str">
        <f>IF(Table1[[#This Row],[RFM_Score]]="555","Champion", IF(AND(J4731&gt;=4,V4731&gt;=4),"Loyal", IF(U4731&lt;=2,"At Risk", IF(W4731&gt;=4,"Potential Loyalist","Others"))))</f>
        <v>Others</v>
      </c>
    </row>
    <row r="4732" spans="1:25">
      <c r="A4732" t="s">
        <v>4519</v>
      </c>
      <c r="B4732">
        <v>24</v>
      </c>
      <c r="C4732" t="s">
        <v>24</v>
      </c>
      <c r="D4732" t="s">
        <v>25</v>
      </c>
      <c r="E4732" s="6" t="s">
        <v>16802</v>
      </c>
      <c r="F4732" t="s">
        <v>26</v>
      </c>
      <c r="G4732">
        <v>3</v>
      </c>
      <c r="H4732">
        <v>2</v>
      </c>
      <c r="I4732">
        <v>45</v>
      </c>
      <c r="J4732">
        <v>5</v>
      </c>
      <c r="K4732">
        <v>74.97</v>
      </c>
      <c r="L4732" t="str">
        <f t="shared" si="438"/>
        <v/>
      </c>
      <c r="M4732">
        <v>3</v>
      </c>
      <c r="N4732" t="str">
        <f t="shared" si="439"/>
        <v/>
      </c>
      <c r="O4732">
        <v>31</v>
      </c>
      <c r="P4732" s="11">
        <v>0.66666666666666596</v>
      </c>
      <c r="Q4732" s="11">
        <v>0.11111111111111099</v>
      </c>
      <c r="R4732" s="12">
        <v>24.99</v>
      </c>
      <c r="S4732" t="s">
        <v>27</v>
      </c>
      <c r="T4732">
        <v>0</v>
      </c>
      <c r="U4732">
        <f t="shared" si="440"/>
        <v>4</v>
      </c>
      <c r="V4732">
        <f t="shared" si="441"/>
        <v>1</v>
      </c>
      <c r="W4732">
        <f t="shared" si="442"/>
        <v>2</v>
      </c>
      <c r="X4732" t="str">
        <f t="shared" si="443"/>
        <v>412</v>
      </c>
      <c r="Y4732" t="str">
        <f>IF(Table1[[#This Row],[RFM_Score]]="555","Champion", IF(AND(J4732&gt;=4,V4732&gt;=4),"Loyal", IF(U4732&lt;=2,"At Risk", IF(W4732&gt;=4,"Potential Loyalist","Others"))))</f>
        <v>Others</v>
      </c>
    </row>
    <row r="4733" spans="1:25">
      <c r="A4733" t="s">
        <v>11227</v>
      </c>
      <c r="B4733">
        <v>33</v>
      </c>
      <c r="C4733" t="s">
        <v>19</v>
      </c>
      <c r="D4733" t="s">
        <v>20</v>
      </c>
      <c r="E4733" s="6" t="s">
        <v>16803</v>
      </c>
      <c r="F4733" t="s">
        <v>37</v>
      </c>
      <c r="G4733">
        <v>3</v>
      </c>
      <c r="H4733">
        <v>1</v>
      </c>
      <c r="I4733">
        <v>57</v>
      </c>
      <c r="J4733">
        <v>5</v>
      </c>
      <c r="K4733">
        <v>74.86</v>
      </c>
      <c r="L4733" t="str">
        <f t="shared" si="438"/>
        <v/>
      </c>
      <c r="M4733">
        <v>3</v>
      </c>
      <c r="N4733" t="str">
        <f t="shared" si="439"/>
        <v/>
      </c>
      <c r="O4733">
        <v>12</v>
      </c>
      <c r="P4733" s="11">
        <v>0.33333333333333298</v>
      </c>
      <c r="Q4733" s="11">
        <v>8.7719298245614002E-2</v>
      </c>
      <c r="R4733" s="12">
        <v>24.953333333333301</v>
      </c>
      <c r="S4733" t="s">
        <v>27</v>
      </c>
      <c r="T4733">
        <v>0</v>
      </c>
      <c r="U4733">
        <f t="shared" si="440"/>
        <v>5</v>
      </c>
      <c r="V4733">
        <f t="shared" si="441"/>
        <v>1</v>
      </c>
      <c r="W4733">
        <f t="shared" si="442"/>
        <v>2</v>
      </c>
      <c r="X4733" t="str">
        <f t="shared" si="443"/>
        <v>512</v>
      </c>
      <c r="Y4733" t="str">
        <f>IF(Table1[[#This Row],[RFM_Score]]="555","Champion", IF(AND(J4733&gt;=4,V4733&gt;=4),"Loyal", IF(U4733&lt;=2,"At Risk", IF(W4733&gt;=4,"Potential Loyalist","Others"))))</f>
        <v>Others</v>
      </c>
    </row>
    <row r="4734" spans="1:25">
      <c r="A4734" t="s">
        <v>6936</v>
      </c>
      <c r="B4734">
        <v>18</v>
      </c>
      <c r="C4734" t="s">
        <v>19</v>
      </c>
      <c r="D4734" t="s">
        <v>25</v>
      </c>
      <c r="E4734" s="6" t="s">
        <v>16804</v>
      </c>
      <c r="F4734" t="s">
        <v>21</v>
      </c>
      <c r="G4734">
        <v>0</v>
      </c>
      <c r="H4734">
        <v>0</v>
      </c>
      <c r="I4734">
        <v>51</v>
      </c>
      <c r="J4734">
        <v>3</v>
      </c>
      <c r="K4734">
        <v>74.83</v>
      </c>
      <c r="L4734" t="str">
        <f t="shared" si="438"/>
        <v/>
      </c>
      <c r="M4734">
        <v>3</v>
      </c>
      <c r="N4734" t="str">
        <f t="shared" si="439"/>
        <v/>
      </c>
      <c r="O4734">
        <v>21</v>
      </c>
      <c r="P4734" s="11">
        <v>0</v>
      </c>
      <c r="Q4734" s="11">
        <v>5.8823529411764698E-2</v>
      </c>
      <c r="R4734" s="12">
        <v>24.9433333333333</v>
      </c>
      <c r="S4734" t="s">
        <v>27</v>
      </c>
      <c r="T4734">
        <v>0</v>
      </c>
      <c r="U4734">
        <f t="shared" si="440"/>
        <v>4</v>
      </c>
      <c r="V4734">
        <f t="shared" si="441"/>
        <v>1</v>
      </c>
      <c r="W4734">
        <f t="shared" si="442"/>
        <v>2</v>
      </c>
      <c r="X4734" t="str">
        <f t="shared" si="443"/>
        <v>412</v>
      </c>
      <c r="Y4734" t="str">
        <f>IF(Table1[[#This Row],[RFM_Score]]="555","Champion", IF(AND(J4734&gt;=4,V4734&gt;=4),"Loyal", IF(U4734&lt;=2,"At Risk", IF(W4734&gt;=4,"Potential Loyalist","Others"))))</f>
        <v>Others</v>
      </c>
    </row>
    <row r="4735" spans="1:25">
      <c r="A4735" t="s">
        <v>6261</v>
      </c>
      <c r="B4735">
        <v>41</v>
      </c>
      <c r="C4735" t="s">
        <v>24</v>
      </c>
      <c r="D4735" t="s">
        <v>25</v>
      </c>
      <c r="E4735" s="6" t="s">
        <v>16805</v>
      </c>
      <c r="F4735" t="s">
        <v>21</v>
      </c>
      <c r="G4735">
        <v>2</v>
      </c>
      <c r="H4735">
        <v>0</v>
      </c>
      <c r="I4735">
        <v>32</v>
      </c>
      <c r="J4735">
        <v>2</v>
      </c>
      <c r="K4735">
        <v>74.67</v>
      </c>
      <c r="L4735" t="str">
        <f t="shared" si="438"/>
        <v/>
      </c>
      <c r="M4735">
        <v>3</v>
      </c>
      <c r="N4735" t="str">
        <f t="shared" si="439"/>
        <v/>
      </c>
      <c r="O4735">
        <v>8</v>
      </c>
      <c r="P4735" s="11">
        <v>0</v>
      </c>
      <c r="Q4735" s="11">
        <v>6.25E-2</v>
      </c>
      <c r="R4735" s="12">
        <v>24.89</v>
      </c>
      <c r="S4735" t="s">
        <v>27</v>
      </c>
      <c r="T4735">
        <v>1</v>
      </c>
      <c r="U4735">
        <f t="shared" si="440"/>
        <v>5</v>
      </c>
      <c r="V4735">
        <f t="shared" si="441"/>
        <v>1</v>
      </c>
      <c r="W4735">
        <f t="shared" si="442"/>
        <v>2</v>
      </c>
      <c r="X4735" t="str">
        <f t="shared" si="443"/>
        <v>512</v>
      </c>
      <c r="Y4735" t="str">
        <f>IF(Table1[[#This Row],[RFM_Score]]="555","Champion", IF(AND(J4735&gt;=4,V4735&gt;=4),"Loyal", IF(U4735&lt;=2,"At Risk", IF(W4735&gt;=4,"Potential Loyalist","Others"))))</f>
        <v>Others</v>
      </c>
    </row>
    <row r="4736" spans="1:25">
      <c r="A4736" t="s">
        <v>8351</v>
      </c>
      <c r="B4736">
        <v>45</v>
      </c>
      <c r="C4736" t="s">
        <v>24</v>
      </c>
      <c r="D4736" t="s">
        <v>29</v>
      </c>
      <c r="E4736" s="6" t="s">
        <v>16806</v>
      </c>
      <c r="F4736" t="s">
        <v>21</v>
      </c>
      <c r="G4736">
        <v>5</v>
      </c>
      <c r="H4736">
        <v>0</v>
      </c>
      <c r="I4736">
        <v>50</v>
      </c>
      <c r="J4736">
        <v>3</v>
      </c>
      <c r="K4736">
        <v>74.52</v>
      </c>
      <c r="L4736" t="str">
        <f t="shared" si="438"/>
        <v/>
      </c>
      <c r="M4736">
        <v>3</v>
      </c>
      <c r="N4736" t="str">
        <f t="shared" si="439"/>
        <v/>
      </c>
      <c r="O4736">
        <v>4</v>
      </c>
      <c r="P4736" s="11">
        <v>0</v>
      </c>
      <c r="Q4736" s="11">
        <v>0.06</v>
      </c>
      <c r="R4736" s="12">
        <v>24.84</v>
      </c>
      <c r="S4736" t="s">
        <v>27</v>
      </c>
      <c r="T4736">
        <v>0</v>
      </c>
      <c r="U4736">
        <f t="shared" si="440"/>
        <v>5</v>
      </c>
      <c r="V4736">
        <f t="shared" si="441"/>
        <v>1</v>
      </c>
      <c r="W4736">
        <f t="shared" si="442"/>
        <v>2</v>
      </c>
      <c r="X4736" t="str">
        <f t="shared" si="443"/>
        <v>512</v>
      </c>
      <c r="Y4736" t="str">
        <f>IF(Table1[[#This Row],[RFM_Score]]="555","Champion", IF(AND(J4736&gt;=4,V4736&gt;=4),"Loyal", IF(U4736&lt;=2,"At Risk", IF(W4736&gt;=4,"Potential Loyalist","Others"))))</f>
        <v>Others</v>
      </c>
    </row>
    <row r="4737" spans="1:25">
      <c r="A4737" t="s">
        <v>8803</v>
      </c>
      <c r="B4737">
        <v>47</v>
      </c>
      <c r="C4737" t="s">
        <v>19</v>
      </c>
      <c r="D4737" t="s">
        <v>25</v>
      </c>
      <c r="E4737" s="6" t="s">
        <v>16807</v>
      </c>
      <c r="F4737" t="s">
        <v>21</v>
      </c>
      <c r="G4737">
        <v>1</v>
      </c>
      <c r="H4737">
        <v>0</v>
      </c>
      <c r="I4737">
        <v>44</v>
      </c>
      <c r="J4737">
        <v>2</v>
      </c>
      <c r="K4737">
        <v>74.459999999999994</v>
      </c>
      <c r="L4737" t="str">
        <f t="shared" si="438"/>
        <v/>
      </c>
      <c r="M4737">
        <v>3</v>
      </c>
      <c r="N4737" t="str">
        <f t="shared" si="439"/>
        <v/>
      </c>
      <c r="O4737">
        <v>2</v>
      </c>
      <c r="P4737" s="11">
        <v>0</v>
      </c>
      <c r="Q4737" s="11">
        <v>4.54545454545454E-2</v>
      </c>
      <c r="R4737" s="12">
        <v>24.819999999999901</v>
      </c>
      <c r="S4737" t="s">
        <v>27</v>
      </c>
      <c r="T4737">
        <v>0</v>
      </c>
      <c r="U4737">
        <f t="shared" si="440"/>
        <v>5</v>
      </c>
      <c r="V4737">
        <f t="shared" si="441"/>
        <v>1</v>
      </c>
      <c r="W4737">
        <f t="shared" si="442"/>
        <v>2</v>
      </c>
      <c r="X4737" t="str">
        <f t="shared" si="443"/>
        <v>512</v>
      </c>
      <c r="Y4737" t="str">
        <f>IF(Table1[[#This Row],[RFM_Score]]="555","Champion", IF(AND(J4737&gt;=4,V4737&gt;=4),"Loyal", IF(U4737&lt;=2,"At Risk", IF(W4737&gt;=4,"Potential Loyalist","Others"))))</f>
        <v>Others</v>
      </c>
    </row>
    <row r="4738" spans="1:25">
      <c r="A4738" t="s">
        <v>2859</v>
      </c>
      <c r="B4738">
        <v>34</v>
      </c>
      <c r="C4738" t="s">
        <v>19</v>
      </c>
      <c r="D4738" t="s">
        <v>41</v>
      </c>
      <c r="E4738" s="6" t="s">
        <v>16808</v>
      </c>
      <c r="F4738" t="s">
        <v>26</v>
      </c>
      <c r="G4738">
        <v>4</v>
      </c>
      <c r="H4738">
        <v>2</v>
      </c>
      <c r="I4738">
        <v>50</v>
      </c>
      <c r="J4738">
        <v>3</v>
      </c>
      <c r="K4738">
        <v>74.41</v>
      </c>
      <c r="L4738" t="str">
        <f t="shared" ref="L4738:L4801" si="444">IF(OR(K4738&lt;$AC$10, K4738&gt;$AC$11), "OUTLIER", "")</f>
        <v/>
      </c>
      <c r="M4738">
        <v>3</v>
      </c>
      <c r="N4738" t="str">
        <f t="shared" ref="N4738:N4801" si="445">IF(OR(M4738&lt;$AC$16, M4738&gt;$AC$17), "OUTLIER", "")</f>
        <v/>
      </c>
      <c r="O4738">
        <v>5</v>
      </c>
      <c r="P4738" s="11">
        <v>0.5</v>
      </c>
      <c r="Q4738" s="11">
        <v>0.06</v>
      </c>
      <c r="R4738" s="12">
        <v>24.803333333333299</v>
      </c>
      <c r="S4738" t="s">
        <v>27</v>
      </c>
      <c r="T4738">
        <v>0</v>
      </c>
      <c r="U4738">
        <f t="shared" ref="U4738:U4801" si="446">IF(O4738&lt;=20,5,IF(O4738&lt;=40,4,IF(O4738&lt;=70,3,IF(O4738&lt;=100,2,1))))</f>
        <v>5</v>
      </c>
      <c r="V4738">
        <f t="shared" ref="V4738:V4801" si="447">IF(M4738&gt;=11,5,IF(M4738&gt;=9,4,IF(M4738&gt;=7,3,IF(M4738&gt;=5,2,1))))</f>
        <v>1</v>
      </c>
      <c r="W4738">
        <f t="shared" ref="W4738:W4801" si="448">IF(K4738&gt;=500,5,IF(K4738&gt;=300,4,IF(K4738&gt;=150,3,IF(K4738&gt;=50,2,1))))</f>
        <v>2</v>
      </c>
      <c r="X4738" t="str">
        <f t="shared" ref="X4738:X4801" si="449">U4738 &amp; V4738 &amp; W4738</f>
        <v>512</v>
      </c>
      <c r="Y4738" t="str">
        <f>IF(Table1[[#This Row],[RFM_Score]]="555","Champion", IF(AND(J4738&gt;=4,V4738&gt;=4),"Loyal", IF(U4738&lt;=2,"At Risk", IF(W4738&gt;=4,"Potential Loyalist","Others"))))</f>
        <v>Others</v>
      </c>
    </row>
    <row r="4739" spans="1:25">
      <c r="A4739" t="s">
        <v>1275</v>
      </c>
      <c r="B4739">
        <v>41</v>
      </c>
      <c r="C4739" t="s">
        <v>24</v>
      </c>
      <c r="D4739" t="s">
        <v>29</v>
      </c>
      <c r="E4739" s="6" t="s">
        <v>16809</v>
      </c>
      <c r="F4739" t="s">
        <v>30</v>
      </c>
      <c r="G4739">
        <v>5</v>
      </c>
      <c r="H4739">
        <v>0</v>
      </c>
      <c r="I4739">
        <v>48</v>
      </c>
      <c r="J4739">
        <v>1</v>
      </c>
      <c r="K4739">
        <v>73.89</v>
      </c>
      <c r="L4739" t="str">
        <f t="shared" si="444"/>
        <v/>
      </c>
      <c r="M4739">
        <v>3</v>
      </c>
      <c r="N4739" t="str">
        <f t="shared" si="445"/>
        <v/>
      </c>
      <c r="O4739">
        <v>45</v>
      </c>
      <c r="P4739" s="11">
        <v>0</v>
      </c>
      <c r="Q4739" s="11">
        <v>2.0833333333333301E-2</v>
      </c>
      <c r="R4739" s="12">
        <v>24.63</v>
      </c>
      <c r="S4739" t="s">
        <v>27</v>
      </c>
      <c r="T4739">
        <v>0</v>
      </c>
      <c r="U4739">
        <f t="shared" si="446"/>
        <v>3</v>
      </c>
      <c r="V4739">
        <f t="shared" si="447"/>
        <v>1</v>
      </c>
      <c r="W4739">
        <f t="shared" si="448"/>
        <v>2</v>
      </c>
      <c r="X4739" t="str">
        <f t="shared" si="449"/>
        <v>312</v>
      </c>
      <c r="Y4739" t="str">
        <f>IF(Table1[[#This Row],[RFM_Score]]="555","Champion", IF(AND(J4739&gt;=4,V4739&gt;=4),"Loyal", IF(U4739&lt;=2,"At Risk", IF(W4739&gt;=4,"Potential Loyalist","Others"))))</f>
        <v>Others</v>
      </c>
    </row>
    <row r="4740" spans="1:25">
      <c r="A4740" t="s">
        <v>1589</v>
      </c>
      <c r="B4740">
        <v>24</v>
      </c>
      <c r="C4740" t="s">
        <v>24</v>
      </c>
      <c r="D4740" t="s">
        <v>41</v>
      </c>
      <c r="E4740" s="6" t="s">
        <v>16810</v>
      </c>
      <c r="F4740" t="s">
        <v>26</v>
      </c>
      <c r="G4740">
        <v>1</v>
      </c>
      <c r="H4740">
        <v>0</v>
      </c>
      <c r="I4740">
        <v>51</v>
      </c>
      <c r="J4740">
        <v>2</v>
      </c>
      <c r="K4740">
        <v>73.78</v>
      </c>
      <c r="L4740" t="str">
        <f t="shared" si="444"/>
        <v/>
      </c>
      <c r="M4740">
        <v>3</v>
      </c>
      <c r="N4740" t="str">
        <f t="shared" si="445"/>
        <v/>
      </c>
      <c r="O4740">
        <v>64</v>
      </c>
      <c r="P4740" s="11">
        <v>0</v>
      </c>
      <c r="Q4740" s="11">
        <v>3.9215686274509803E-2</v>
      </c>
      <c r="R4740" s="12">
        <v>24.593333333333302</v>
      </c>
      <c r="S4740" t="s">
        <v>27</v>
      </c>
      <c r="T4740">
        <v>0</v>
      </c>
      <c r="U4740">
        <f t="shared" si="446"/>
        <v>3</v>
      </c>
      <c r="V4740">
        <f t="shared" si="447"/>
        <v>1</v>
      </c>
      <c r="W4740">
        <f t="shared" si="448"/>
        <v>2</v>
      </c>
      <c r="X4740" t="str">
        <f t="shared" si="449"/>
        <v>312</v>
      </c>
      <c r="Y4740" t="str">
        <f>IF(Table1[[#This Row],[RFM_Score]]="555","Champion", IF(AND(J4740&gt;=4,V4740&gt;=4),"Loyal", IF(U4740&lt;=2,"At Risk", IF(W4740&gt;=4,"Potential Loyalist","Others"))))</f>
        <v>Others</v>
      </c>
    </row>
    <row r="4741" spans="1:25">
      <c r="A4741" t="s">
        <v>10400</v>
      </c>
      <c r="B4741">
        <v>20</v>
      </c>
      <c r="C4741" t="s">
        <v>19</v>
      </c>
      <c r="D4741" t="s">
        <v>49</v>
      </c>
      <c r="E4741" s="6" t="s">
        <v>16811</v>
      </c>
      <c r="F4741" t="s">
        <v>21</v>
      </c>
      <c r="G4741">
        <v>2</v>
      </c>
      <c r="H4741">
        <v>0</v>
      </c>
      <c r="I4741">
        <v>52</v>
      </c>
      <c r="J4741">
        <v>0</v>
      </c>
      <c r="K4741">
        <v>73.7</v>
      </c>
      <c r="L4741" t="str">
        <f t="shared" si="444"/>
        <v/>
      </c>
      <c r="M4741">
        <v>3</v>
      </c>
      <c r="N4741" t="str">
        <f t="shared" si="445"/>
        <v/>
      </c>
      <c r="O4741">
        <v>40</v>
      </c>
      <c r="P4741" s="11">
        <v>0</v>
      </c>
      <c r="Q4741" s="11">
        <v>0</v>
      </c>
      <c r="R4741" s="12">
        <v>24.566666666666599</v>
      </c>
      <c r="S4741" t="s">
        <v>27</v>
      </c>
      <c r="T4741">
        <v>0</v>
      </c>
      <c r="U4741">
        <f t="shared" si="446"/>
        <v>4</v>
      </c>
      <c r="V4741">
        <f t="shared" si="447"/>
        <v>1</v>
      </c>
      <c r="W4741">
        <f t="shared" si="448"/>
        <v>2</v>
      </c>
      <c r="X4741" t="str">
        <f t="shared" si="449"/>
        <v>412</v>
      </c>
      <c r="Y4741" t="str">
        <f>IF(Table1[[#This Row],[RFM_Score]]="555","Champion", IF(AND(J4741&gt;=4,V4741&gt;=4),"Loyal", IF(U4741&lt;=2,"At Risk", IF(W4741&gt;=4,"Potential Loyalist","Others"))))</f>
        <v>Others</v>
      </c>
    </row>
    <row r="4742" spans="1:25">
      <c r="A4742" t="s">
        <v>4053</v>
      </c>
      <c r="B4742">
        <v>29</v>
      </c>
      <c r="C4742" t="s">
        <v>19</v>
      </c>
      <c r="D4742" t="s">
        <v>49</v>
      </c>
      <c r="E4742" s="6" t="s">
        <v>16812</v>
      </c>
      <c r="F4742" t="s">
        <v>21</v>
      </c>
      <c r="G4742">
        <v>4</v>
      </c>
      <c r="H4742">
        <v>1</v>
      </c>
      <c r="I4742">
        <v>47</v>
      </c>
      <c r="J4742">
        <v>3</v>
      </c>
      <c r="K4742">
        <v>73.25</v>
      </c>
      <c r="L4742" t="str">
        <f t="shared" si="444"/>
        <v/>
      </c>
      <c r="M4742">
        <v>3</v>
      </c>
      <c r="N4742" t="str">
        <f t="shared" si="445"/>
        <v/>
      </c>
      <c r="O4742">
        <v>137</v>
      </c>
      <c r="P4742" s="11">
        <v>0.25</v>
      </c>
      <c r="Q4742" s="11">
        <v>6.3829787234042507E-2</v>
      </c>
      <c r="R4742" s="12">
        <v>24.4166666666666</v>
      </c>
      <c r="S4742" t="s">
        <v>27</v>
      </c>
      <c r="T4742">
        <v>0</v>
      </c>
      <c r="U4742">
        <f t="shared" si="446"/>
        <v>1</v>
      </c>
      <c r="V4742">
        <f t="shared" si="447"/>
        <v>1</v>
      </c>
      <c r="W4742">
        <f t="shared" si="448"/>
        <v>2</v>
      </c>
      <c r="X4742" t="str">
        <f t="shared" si="449"/>
        <v>112</v>
      </c>
      <c r="Y4742" t="str">
        <f>IF(Table1[[#This Row],[RFM_Score]]="555","Champion", IF(AND(J4742&gt;=4,V4742&gt;=4),"Loyal", IF(U4742&lt;=2,"At Risk", IF(W4742&gt;=4,"Potential Loyalist","Others"))))</f>
        <v>At Risk</v>
      </c>
    </row>
    <row r="4743" spans="1:25">
      <c r="A4743" t="s">
        <v>11714</v>
      </c>
      <c r="B4743">
        <v>30</v>
      </c>
      <c r="C4743" t="s">
        <v>24</v>
      </c>
      <c r="D4743" t="s">
        <v>49</v>
      </c>
      <c r="E4743" s="6" t="s">
        <v>16813</v>
      </c>
      <c r="F4743" t="s">
        <v>21</v>
      </c>
      <c r="G4743">
        <v>4</v>
      </c>
      <c r="H4743">
        <v>2</v>
      </c>
      <c r="I4743">
        <v>50</v>
      </c>
      <c r="J4743">
        <v>1</v>
      </c>
      <c r="K4743">
        <v>73.150000000000006</v>
      </c>
      <c r="L4743" t="str">
        <f t="shared" si="444"/>
        <v/>
      </c>
      <c r="M4743">
        <v>3</v>
      </c>
      <c r="N4743" t="str">
        <f t="shared" si="445"/>
        <v/>
      </c>
      <c r="O4743">
        <v>9</v>
      </c>
      <c r="P4743" s="11">
        <v>0.5</v>
      </c>
      <c r="Q4743" s="11">
        <v>0.02</v>
      </c>
      <c r="R4743" s="12">
        <v>24.383333333333301</v>
      </c>
      <c r="S4743" t="s">
        <v>27</v>
      </c>
      <c r="T4743">
        <v>0</v>
      </c>
      <c r="U4743">
        <f t="shared" si="446"/>
        <v>5</v>
      </c>
      <c r="V4743">
        <f t="shared" si="447"/>
        <v>1</v>
      </c>
      <c r="W4743">
        <f t="shared" si="448"/>
        <v>2</v>
      </c>
      <c r="X4743" t="str">
        <f t="shared" si="449"/>
        <v>512</v>
      </c>
      <c r="Y4743" t="str">
        <f>IF(Table1[[#This Row],[RFM_Score]]="555","Champion", IF(AND(J4743&gt;=4,V4743&gt;=4),"Loyal", IF(U4743&lt;=2,"At Risk", IF(W4743&gt;=4,"Potential Loyalist","Others"))))</f>
        <v>Others</v>
      </c>
    </row>
    <row r="4744" spans="1:25">
      <c r="A4744" t="s">
        <v>2073</v>
      </c>
      <c r="B4744">
        <v>39</v>
      </c>
      <c r="C4744" t="s">
        <v>24</v>
      </c>
      <c r="D4744" t="s">
        <v>25</v>
      </c>
      <c r="E4744" s="6" t="s">
        <v>16814</v>
      </c>
      <c r="F4744" t="s">
        <v>21</v>
      </c>
      <c r="G4744">
        <v>5</v>
      </c>
      <c r="H4744">
        <v>1</v>
      </c>
      <c r="I4744">
        <v>54</v>
      </c>
      <c r="J4744">
        <v>0</v>
      </c>
      <c r="K4744">
        <v>72.98</v>
      </c>
      <c r="L4744" t="str">
        <f t="shared" si="444"/>
        <v/>
      </c>
      <c r="M4744">
        <v>3</v>
      </c>
      <c r="N4744" t="str">
        <f t="shared" si="445"/>
        <v/>
      </c>
      <c r="O4744">
        <v>24</v>
      </c>
      <c r="P4744" s="11">
        <v>0.2</v>
      </c>
      <c r="Q4744" s="11">
        <v>0</v>
      </c>
      <c r="R4744" s="12">
        <v>24.3266666666666</v>
      </c>
      <c r="S4744" t="s">
        <v>27</v>
      </c>
      <c r="T4744">
        <v>0</v>
      </c>
      <c r="U4744">
        <f t="shared" si="446"/>
        <v>4</v>
      </c>
      <c r="V4744">
        <f t="shared" si="447"/>
        <v>1</v>
      </c>
      <c r="W4744">
        <f t="shared" si="448"/>
        <v>2</v>
      </c>
      <c r="X4744" t="str">
        <f t="shared" si="449"/>
        <v>412</v>
      </c>
      <c r="Y4744" t="str">
        <f>IF(Table1[[#This Row],[RFM_Score]]="555","Champion", IF(AND(J4744&gt;=4,V4744&gt;=4),"Loyal", IF(U4744&lt;=2,"At Risk", IF(W4744&gt;=4,"Potential Loyalist","Others"))))</f>
        <v>Others</v>
      </c>
    </row>
    <row r="4745" spans="1:25">
      <c r="A4745" t="s">
        <v>5774</v>
      </c>
      <c r="B4745">
        <v>51</v>
      </c>
      <c r="C4745" t="s">
        <v>24</v>
      </c>
      <c r="D4745" t="s">
        <v>25</v>
      </c>
      <c r="E4745" s="6" t="s">
        <v>16815</v>
      </c>
      <c r="F4745" t="s">
        <v>26</v>
      </c>
      <c r="G4745">
        <v>2</v>
      </c>
      <c r="H4745">
        <v>2</v>
      </c>
      <c r="I4745">
        <v>44</v>
      </c>
      <c r="J4745">
        <v>2</v>
      </c>
      <c r="K4745">
        <v>72.97</v>
      </c>
      <c r="L4745" t="str">
        <f t="shared" si="444"/>
        <v/>
      </c>
      <c r="M4745">
        <v>3</v>
      </c>
      <c r="N4745" t="str">
        <f t="shared" si="445"/>
        <v/>
      </c>
      <c r="O4745">
        <v>19</v>
      </c>
      <c r="P4745" s="11">
        <v>1</v>
      </c>
      <c r="Q4745" s="11">
        <v>4.54545454545454E-2</v>
      </c>
      <c r="R4745" s="12">
        <v>24.323333333333299</v>
      </c>
      <c r="S4745" t="s">
        <v>27</v>
      </c>
      <c r="T4745">
        <v>0</v>
      </c>
      <c r="U4745">
        <f t="shared" si="446"/>
        <v>5</v>
      </c>
      <c r="V4745">
        <f t="shared" si="447"/>
        <v>1</v>
      </c>
      <c r="W4745">
        <f t="shared" si="448"/>
        <v>2</v>
      </c>
      <c r="X4745" t="str">
        <f t="shared" si="449"/>
        <v>512</v>
      </c>
      <c r="Y4745" t="str">
        <f>IF(Table1[[#This Row],[RFM_Score]]="555","Champion", IF(AND(J4745&gt;=4,V4745&gt;=4),"Loyal", IF(U4745&lt;=2,"At Risk", IF(W4745&gt;=4,"Potential Loyalist","Others"))))</f>
        <v>Others</v>
      </c>
    </row>
    <row r="4746" spans="1:25">
      <c r="A4746" t="s">
        <v>5031</v>
      </c>
      <c r="B4746">
        <v>27</v>
      </c>
      <c r="C4746" t="s">
        <v>24</v>
      </c>
      <c r="D4746" t="s">
        <v>25</v>
      </c>
      <c r="E4746" s="6" t="s">
        <v>16816</v>
      </c>
      <c r="F4746" t="s">
        <v>21</v>
      </c>
      <c r="G4746">
        <v>2</v>
      </c>
      <c r="H4746">
        <v>0</v>
      </c>
      <c r="I4746">
        <v>36</v>
      </c>
      <c r="J4746">
        <v>5</v>
      </c>
      <c r="K4746">
        <v>72.680000000000007</v>
      </c>
      <c r="L4746" t="str">
        <f t="shared" si="444"/>
        <v/>
      </c>
      <c r="M4746">
        <v>3</v>
      </c>
      <c r="N4746" t="str">
        <f t="shared" si="445"/>
        <v/>
      </c>
      <c r="O4746">
        <v>30</v>
      </c>
      <c r="P4746" s="11">
        <v>0</v>
      </c>
      <c r="Q4746" s="11">
        <v>0.13888888888888801</v>
      </c>
      <c r="R4746" s="12">
        <v>24.226666666666599</v>
      </c>
      <c r="S4746" t="s">
        <v>27</v>
      </c>
      <c r="T4746">
        <v>0</v>
      </c>
      <c r="U4746">
        <f t="shared" si="446"/>
        <v>4</v>
      </c>
      <c r="V4746">
        <f t="shared" si="447"/>
        <v>1</v>
      </c>
      <c r="W4746">
        <f t="shared" si="448"/>
        <v>2</v>
      </c>
      <c r="X4746" t="str">
        <f t="shared" si="449"/>
        <v>412</v>
      </c>
      <c r="Y4746" t="str">
        <f>IF(Table1[[#This Row],[RFM_Score]]="555","Champion", IF(AND(J4746&gt;=4,V4746&gt;=4),"Loyal", IF(U4746&lt;=2,"At Risk", IF(W4746&gt;=4,"Potential Loyalist","Others"))))</f>
        <v>Others</v>
      </c>
    </row>
    <row r="4747" spans="1:25">
      <c r="A4747" t="s">
        <v>9394</v>
      </c>
      <c r="B4747">
        <v>43</v>
      </c>
      <c r="C4747" t="s">
        <v>24</v>
      </c>
      <c r="D4747" t="s">
        <v>25</v>
      </c>
      <c r="E4747" s="6" t="s">
        <v>16817</v>
      </c>
      <c r="F4747" t="s">
        <v>26</v>
      </c>
      <c r="G4747">
        <v>3</v>
      </c>
      <c r="H4747">
        <v>1</v>
      </c>
      <c r="I4747">
        <v>54</v>
      </c>
      <c r="J4747">
        <v>3</v>
      </c>
      <c r="K4747">
        <v>72.63</v>
      </c>
      <c r="L4747" t="str">
        <f t="shared" si="444"/>
        <v/>
      </c>
      <c r="M4747">
        <v>3</v>
      </c>
      <c r="N4747" t="str">
        <f t="shared" si="445"/>
        <v/>
      </c>
      <c r="O4747">
        <v>24</v>
      </c>
      <c r="P4747" s="11">
        <v>0.33333333333333298</v>
      </c>
      <c r="Q4747" s="11">
        <v>5.5555555555555497E-2</v>
      </c>
      <c r="R4747" s="12">
        <v>24.209999999999901</v>
      </c>
      <c r="S4747" t="s">
        <v>27</v>
      </c>
      <c r="T4747">
        <v>0</v>
      </c>
      <c r="U4747">
        <f t="shared" si="446"/>
        <v>4</v>
      </c>
      <c r="V4747">
        <f t="shared" si="447"/>
        <v>1</v>
      </c>
      <c r="W4747">
        <f t="shared" si="448"/>
        <v>2</v>
      </c>
      <c r="X4747" t="str">
        <f t="shared" si="449"/>
        <v>412</v>
      </c>
      <c r="Y4747" t="str">
        <f>IF(Table1[[#This Row],[RFM_Score]]="555","Champion", IF(AND(J4747&gt;=4,V4747&gt;=4),"Loyal", IF(U4747&lt;=2,"At Risk", IF(W4747&gt;=4,"Potential Loyalist","Others"))))</f>
        <v>Others</v>
      </c>
    </row>
    <row r="4748" spans="1:25">
      <c r="A4748" t="s">
        <v>6479</v>
      </c>
      <c r="B4748">
        <v>18</v>
      </c>
      <c r="C4748" t="s">
        <v>24</v>
      </c>
      <c r="D4748" t="s">
        <v>25</v>
      </c>
      <c r="E4748" s="6" t="s">
        <v>16818</v>
      </c>
      <c r="F4748" t="s">
        <v>37</v>
      </c>
      <c r="G4748">
        <v>3</v>
      </c>
      <c r="H4748">
        <v>1</v>
      </c>
      <c r="I4748">
        <v>53</v>
      </c>
      <c r="J4748">
        <v>0</v>
      </c>
      <c r="K4748">
        <v>72.430000000000007</v>
      </c>
      <c r="L4748" t="str">
        <f t="shared" si="444"/>
        <v/>
      </c>
      <c r="M4748">
        <v>3</v>
      </c>
      <c r="N4748" t="str">
        <f t="shared" si="445"/>
        <v/>
      </c>
      <c r="O4748">
        <v>0</v>
      </c>
      <c r="P4748" s="11">
        <v>0.33333333333333298</v>
      </c>
      <c r="Q4748" s="11">
        <v>0</v>
      </c>
      <c r="R4748" s="12">
        <v>24.143333333333299</v>
      </c>
      <c r="S4748" t="s">
        <v>27</v>
      </c>
      <c r="T4748">
        <v>0</v>
      </c>
      <c r="U4748">
        <f t="shared" si="446"/>
        <v>5</v>
      </c>
      <c r="V4748">
        <f t="shared" si="447"/>
        <v>1</v>
      </c>
      <c r="W4748">
        <f t="shared" si="448"/>
        <v>2</v>
      </c>
      <c r="X4748" t="str">
        <f t="shared" si="449"/>
        <v>512</v>
      </c>
      <c r="Y4748" t="str">
        <f>IF(Table1[[#This Row],[RFM_Score]]="555","Champion", IF(AND(J4748&gt;=4,V4748&gt;=4),"Loyal", IF(U4748&lt;=2,"At Risk", IF(W4748&gt;=4,"Potential Loyalist","Others"))))</f>
        <v>Others</v>
      </c>
    </row>
    <row r="4749" spans="1:25">
      <c r="A4749" t="s">
        <v>11874</v>
      </c>
      <c r="B4749">
        <v>39</v>
      </c>
      <c r="C4749" t="s">
        <v>24</v>
      </c>
      <c r="D4749" t="s">
        <v>41</v>
      </c>
      <c r="E4749" s="6" t="s">
        <v>16819</v>
      </c>
      <c r="F4749" t="s">
        <v>26</v>
      </c>
      <c r="G4749">
        <v>2</v>
      </c>
      <c r="H4749">
        <v>1</v>
      </c>
      <c r="I4749">
        <v>47</v>
      </c>
      <c r="J4749">
        <v>5</v>
      </c>
      <c r="K4749">
        <v>72.22</v>
      </c>
      <c r="L4749" t="str">
        <f t="shared" si="444"/>
        <v/>
      </c>
      <c r="M4749">
        <v>3</v>
      </c>
      <c r="N4749" t="str">
        <f t="shared" si="445"/>
        <v/>
      </c>
      <c r="O4749">
        <v>6</v>
      </c>
      <c r="P4749" s="11">
        <v>0.5</v>
      </c>
      <c r="Q4749" s="11">
        <v>0.10638297872340401</v>
      </c>
      <c r="R4749" s="12">
        <v>24.073333333333299</v>
      </c>
      <c r="S4749" t="s">
        <v>27</v>
      </c>
      <c r="T4749">
        <v>0</v>
      </c>
      <c r="U4749">
        <f t="shared" si="446"/>
        <v>5</v>
      </c>
      <c r="V4749">
        <f t="shared" si="447"/>
        <v>1</v>
      </c>
      <c r="W4749">
        <f t="shared" si="448"/>
        <v>2</v>
      </c>
      <c r="X4749" t="str">
        <f t="shared" si="449"/>
        <v>512</v>
      </c>
      <c r="Y4749" t="str">
        <f>IF(Table1[[#This Row],[RFM_Score]]="555","Champion", IF(AND(J4749&gt;=4,V4749&gt;=4),"Loyal", IF(U4749&lt;=2,"At Risk", IF(W4749&gt;=4,"Potential Loyalist","Others"))))</f>
        <v>Others</v>
      </c>
    </row>
    <row r="4750" spans="1:25">
      <c r="A4750" t="s">
        <v>8787</v>
      </c>
      <c r="B4750">
        <v>45</v>
      </c>
      <c r="C4750" t="s">
        <v>19</v>
      </c>
      <c r="D4750" t="s">
        <v>41</v>
      </c>
      <c r="E4750" s="6" t="s">
        <v>16820</v>
      </c>
      <c r="F4750" t="s">
        <v>26</v>
      </c>
      <c r="G4750">
        <v>1</v>
      </c>
      <c r="H4750">
        <v>0</v>
      </c>
      <c r="I4750">
        <v>55</v>
      </c>
      <c r="J4750">
        <v>2</v>
      </c>
      <c r="K4750">
        <v>72.02</v>
      </c>
      <c r="L4750" t="str">
        <f t="shared" si="444"/>
        <v/>
      </c>
      <c r="M4750">
        <v>3</v>
      </c>
      <c r="N4750" t="str">
        <f t="shared" si="445"/>
        <v/>
      </c>
      <c r="O4750">
        <v>10</v>
      </c>
      <c r="P4750" s="11">
        <v>0</v>
      </c>
      <c r="Q4750" s="11">
        <v>3.6363636363636299E-2</v>
      </c>
      <c r="R4750" s="12">
        <v>24.0066666666666</v>
      </c>
      <c r="S4750" t="s">
        <v>27</v>
      </c>
      <c r="T4750">
        <v>0</v>
      </c>
      <c r="U4750">
        <f t="shared" si="446"/>
        <v>5</v>
      </c>
      <c r="V4750">
        <f t="shared" si="447"/>
        <v>1</v>
      </c>
      <c r="W4750">
        <f t="shared" si="448"/>
        <v>2</v>
      </c>
      <c r="X4750" t="str">
        <f t="shared" si="449"/>
        <v>512</v>
      </c>
      <c r="Y4750" t="str">
        <f>IF(Table1[[#This Row],[RFM_Score]]="555","Champion", IF(AND(J4750&gt;=4,V4750&gt;=4),"Loyal", IF(U4750&lt;=2,"At Risk", IF(W4750&gt;=4,"Potential Loyalist","Others"))))</f>
        <v>Others</v>
      </c>
    </row>
    <row r="4751" spans="1:25">
      <c r="A4751" t="s">
        <v>10919</v>
      </c>
      <c r="B4751">
        <v>29</v>
      </c>
      <c r="C4751" t="s">
        <v>19</v>
      </c>
      <c r="D4751" t="s">
        <v>25</v>
      </c>
      <c r="E4751" s="6" t="s">
        <v>16821</v>
      </c>
      <c r="F4751" t="s">
        <v>26</v>
      </c>
      <c r="G4751">
        <v>4</v>
      </c>
      <c r="H4751">
        <v>1</v>
      </c>
      <c r="I4751">
        <v>56</v>
      </c>
      <c r="J4751">
        <v>1</v>
      </c>
      <c r="K4751">
        <v>71.89</v>
      </c>
      <c r="L4751" t="str">
        <f t="shared" si="444"/>
        <v/>
      </c>
      <c r="M4751">
        <v>3</v>
      </c>
      <c r="N4751" t="str">
        <f t="shared" si="445"/>
        <v/>
      </c>
      <c r="O4751">
        <v>15</v>
      </c>
      <c r="P4751" s="11">
        <v>0.25</v>
      </c>
      <c r="Q4751" s="11">
        <v>1.7857142857142801E-2</v>
      </c>
      <c r="R4751" s="12">
        <v>23.963333333333299</v>
      </c>
      <c r="S4751" t="s">
        <v>27</v>
      </c>
      <c r="T4751">
        <v>0</v>
      </c>
      <c r="U4751">
        <f t="shared" si="446"/>
        <v>5</v>
      </c>
      <c r="V4751">
        <f t="shared" si="447"/>
        <v>1</v>
      </c>
      <c r="W4751">
        <f t="shared" si="448"/>
        <v>2</v>
      </c>
      <c r="X4751" t="str">
        <f t="shared" si="449"/>
        <v>512</v>
      </c>
      <c r="Y4751" t="str">
        <f>IF(Table1[[#This Row],[RFM_Score]]="555","Champion", IF(AND(J4751&gt;=4,V4751&gt;=4),"Loyal", IF(U4751&lt;=2,"At Risk", IF(W4751&gt;=4,"Potential Loyalist","Others"))))</f>
        <v>Others</v>
      </c>
    </row>
    <row r="4752" spans="1:25">
      <c r="A4752" t="s">
        <v>8633</v>
      </c>
      <c r="B4752">
        <v>29</v>
      </c>
      <c r="C4752" t="s">
        <v>19</v>
      </c>
      <c r="D4752" t="s">
        <v>46</v>
      </c>
      <c r="E4752" s="6" t="s">
        <v>16822</v>
      </c>
      <c r="F4752" t="s">
        <v>26</v>
      </c>
      <c r="G4752">
        <v>1</v>
      </c>
      <c r="H4752">
        <v>0</v>
      </c>
      <c r="I4752">
        <v>48</v>
      </c>
      <c r="J4752">
        <v>0</v>
      </c>
      <c r="K4752">
        <v>71.84</v>
      </c>
      <c r="L4752" t="str">
        <f t="shared" si="444"/>
        <v/>
      </c>
      <c r="M4752">
        <v>3</v>
      </c>
      <c r="N4752" t="str">
        <f t="shared" si="445"/>
        <v/>
      </c>
      <c r="O4752">
        <v>41</v>
      </c>
      <c r="P4752" s="11">
        <v>0</v>
      </c>
      <c r="Q4752" s="11">
        <v>0</v>
      </c>
      <c r="R4752" s="12">
        <v>23.946666666666601</v>
      </c>
      <c r="S4752" t="s">
        <v>27</v>
      </c>
      <c r="T4752">
        <v>0</v>
      </c>
      <c r="U4752">
        <f t="shared" si="446"/>
        <v>3</v>
      </c>
      <c r="V4752">
        <f t="shared" si="447"/>
        <v>1</v>
      </c>
      <c r="W4752">
        <f t="shared" si="448"/>
        <v>2</v>
      </c>
      <c r="X4752" t="str">
        <f t="shared" si="449"/>
        <v>312</v>
      </c>
      <c r="Y4752" t="str">
        <f>IF(Table1[[#This Row],[RFM_Score]]="555","Champion", IF(AND(J4752&gt;=4,V4752&gt;=4),"Loyal", IF(U4752&lt;=2,"At Risk", IF(W4752&gt;=4,"Potential Loyalist","Others"))))</f>
        <v>Others</v>
      </c>
    </row>
    <row r="4753" spans="1:25">
      <c r="A4753" t="s">
        <v>10834</v>
      </c>
      <c r="B4753">
        <v>29</v>
      </c>
      <c r="C4753" t="s">
        <v>19</v>
      </c>
      <c r="D4753" t="s">
        <v>25</v>
      </c>
      <c r="E4753" s="6" t="s">
        <v>16823</v>
      </c>
      <c r="F4753" t="s">
        <v>30</v>
      </c>
      <c r="G4753">
        <v>5</v>
      </c>
      <c r="H4753">
        <v>0</v>
      </c>
      <c r="I4753">
        <v>51</v>
      </c>
      <c r="J4753">
        <v>5</v>
      </c>
      <c r="K4753">
        <v>71.77</v>
      </c>
      <c r="L4753" t="str">
        <f t="shared" si="444"/>
        <v/>
      </c>
      <c r="M4753">
        <v>3</v>
      </c>
      <c r="N4753" t="str">
        <f t="shared" si="445"/>
        <v/>
      </c>
      <c r="O4753">
        <v>39</v>
      </c>
      <c r="P4753" s="11">
        <v>0</v>
      </c>
      <c r="Q4753" s="11">
        <v>9.8039215686274495E-2</v>
      </c>
      <c r="R4753" s="12">
        <v>23.9233333333333</v>
      </c>
      <c r="S4753" t="s">
        <v>27</v>
      </c>
      <c r="T4753">
        <v>0</v>
      </c>
      <c r="U4753">
        <f t="shared" si="446"/>
        <v>4</v>
      </c>
      <c r="V4753">
        <f t="shared" si="447"/>
        <v>1</v>
      </c>
      <c r="W4753">
        <f t="shared" si="448"/>
        <v>2</v>
      </c>
      <c r="X4753" t="str">
        <f t="shared" si="449"/>
        <v>412</v>
      </c>
      <c r="Y4753" t="str">
        <f>IF(Table1[[#This Row],[RFM_Score]]="555","Champion", IF(AND(J4753&gt;=4,V4753&gt;=4),"Loyal", IF(U4753&lt;=2,"At Risk", IF(W4753&gt;=4,"Potential Loyalist","Others"))))</f>
        <v>Others</v>
      </c>
    </row>
    <row r="4754" spans="1:25">
      <c r="A4754" t="s">
        <v>8328</v>
      </c>
      <c r="B4754">
        <v>61</v>
      </c>
      <c r="C4754" t="s">
        <v>19</v>
      </c>
      <c r="D4754" t="s">
        <v>41</v>
      </c>
      <c r="E4754" s="6" t="s">
        <v>16824</v>
      </c>
      <c r="F4754" t="s">
        <v>37</v>
      </c>
      <c r="G4754">
        <v>1</v>
      </c>
      <c r="H4754">
        <v>0</v>
      </c>
      <c r="I4754">
        <v>47</v>
      </c>
      <c r="J4754">
        <v>2</v>
      </c>
      <c r="K4754">
        <v>71.739999999999995</v>
      </c>
      <c r="L4754" t="str">
        <f t="shared" si="444"/>
        <v/>
      </c>
      <c r="M4754">
        <v>3</v>
      </c>
      <c r="N4754" t="str">
        <f t="shared" si="445"/>
        <v/>
      </c>
      <c r="O4754">
        <v>10</v>
      </c>
      <c r="P4754" s="11">
        <v>0</v>
      </c>
      <c r="Q4754" s="11">
        <v>4.2553191489361701E-2</v>
      </c>
      <c r="R4754" s="12">
        <v>23.913333333333298</v>
      </c>
      <c r="S4754" t="s">
        <v>27</v>
      </c>
      <c r="T4754">
        <v>0</v>
      </c>
      <c r="U4754">
        <f t="shared" si="446"/>
        <v>5</v>
      </c>
      <c r="V4754">
        <f t="shared" si="447"/>
        <v>1</v>
      </c>
      <c r="W4754">
        <f t="shared" si="448"/>
        <v>2</v>
      </c>
      <c r="X4754" t="str">
        <f t="shared" si="449"/>
        <v>512</v>
      </c>
      <c r="Y4754" t="str">
        <f>IF(Table1[[#This Row],[RFM_Score]]="555","Champion", IF(AND(J4754&gt;=4,V4754&gt;=4),"Loyal", IF(U4754&lt;=2,"At Risk", IF(W4754&gt;=4,"Potential Loyalist","Others"))))</f>
        <v>Others</v>
      </c>
    </row>
    <row r="4755" spans="1:25">
      <c r="A4755" t="s">
        <v>3806</v>
      </c>
      <c r="B4755">
        <v>28</v>
      </c>
      <c r="C4755" t="s">
        <v>19</v>
      </c>
      <c r="D4755" t="s">
        <v>25</v>
      </c>
      <c r="E4755" s="6" t="s">
        <v>16825</v>
      </c>
      <c r="F4755" t="s">
        <v>60</v>
      </c>
      <c r="G4755">
        <v>9</v>
      </c>
      <c r="H4755">
        <v>3</v>
      </c>
      <c r="I4755">
        <v>56</v>
      </c>
      <c r="J4755">
        <v>3</v>
      </c>
      <c r="K4755">
        <v>71.680000000000007</v>
      </c>
      <c r="L4755" t="str">
        <f t="shared" si="444"/>
        <v/>
      </c>
      <c r="M4755">
        <v>3</v>
      </c>
      <c r="N4755" t="str">
        <f t="shared" si="445"/>
        <v/>
      </c>
      <c r="O4755">
        <v>17</v>
      </c>
      <c r="P4755" s="11">
        <v>0.33333333333333298</v>
      </c>
      <c r="Q4755" s="11">
        <v>5.3571428571428499E-2</v>
      </c>
      <c r="R4755" s="12">
        <v>23.893333333333299</v>
      </c>
      <c r="S4755" t="s">
        <v>27</v>
      </c>
      <c r="T4755">
        <v>0</v>
      </c>
      <c r="U4755">
        <f t="shared" si="446"/>
        <v>5</v>
      </c>
      <c r="V4755">
        <f t="shared" si="447"/>
        <v>1</v>
      </c>
      <c r="W4755">
        <f t="shared" si="448"/>
        <v>2</v>
      </c>
      <c r="X4755" t="str">
        <f t="shared" si="449"/>
        <v>512</v>
      </c>
      <c r="Y4755" t="str">
        <f>IF(Table1[[#This Row],[RFM_Score]]="555","Champion", IF(AND(J4755&gt;=4,V4755&gt;=4),"Loyal", IF(U4755&lt;=2,"At Risk", IF(W4755&gt;=4,"Potential Loyalist","Others"))))</f>
        <v>Others</v>
      </c>
    </row>
    <row r="4756" spans="1:25">
      <c r="A4756" t="s">
        <v>4846</v>
      </c>
      <c r="B4756">
        <v>29</v>
      </c>
      <c r="C4756" t="s">
        <v>24</v>
      </c>
      <c r="D4756" t="s">
        <v>29</v>
      </c>
      <c r="E4756" s="6" t="s">
        <v>16826</v>
      </c>
      <c r="F4756" t="s">
        <v>60</v>
      </c>
      <c r="G4756">
        <v>2</v>
      </c>
      <c r="H4756">
        <v>0</v>
      </c>
      <c r="I4756">
        <v>54</v>
      </c>
      <c r="J4756">
        <v>5</v>
      </c>
      <c r="K4756">
        <v>71.540000000000006</v>
      </c>
      <c r="L4756" t="str">
        <f t="shared" si="444"/>
        <v/>
      </c>
      <c r="M4756">
        <v>3</v>
      </c>
      <c r="N4756" t="str">
        <f t="shared" si="445"/>
        <v/>
      </c>
      <c r="O4756">
        <v>2</v>
      </c>
      <c r="P4756" s="11">
        <v>0</v>
      </c>
      <c r="Q4756" s="11">
        <v>9.2592592592592504E-2</v>
      </c>
      <c r="R4756" s="12">
        <v>23.8466666666666</v>
      </c>
      <c r="S4756" t="s">
        <v>27</v>
      </c>
      <c r="T4756">
        <v>0</v>
      </c>
      <c r="U4756">
        <f t="shared" si="446"/>
        <v>5</v>
      </c>
      <c r="V4756">
        <f t="shared" si="447"/>
        <v>1</v>
      </c>
      <c r="W4756">
        <f t="shared" si="448"/>
        <v>2</v>
      </c>
      <c r="X4756" t="str">
        <f t="shared" si="449"/>
        <v>512</v>
      </c>
      <c r="Y4756" t="str">
        <f>IF(Table1[[#This Row],[RFM_Score]]="555","Champion", IF(AND(J4756&gt;=4,V4756&gt;=4),"Loyal", IF(U4756&lt;=2,"At Risk", IF(W4756&gt;=4,"Potential Loyalist","Others"))))</f>
        <v>Others</v>
      </c>
    </row>
    <row r="4757" spans="1:25">
      <c r="A4757" t="s">
        <v>1960</v>
      </c>
      <c r="B4757">
        <v>37</v>
      </c>
      <c r="C4757" t="s">
        <v>19</v>
      </c>
      <c r="D4757" t="s">
        <v>29</v>
      </c>
      <c r="E4757" s="6" t="s">
        <v>16827</v>
      </c>
      <c r="F4757" t="s">
        <v>26</v>
      </c>
      <c r="G4757">
        <v>3</v>
      </c>
      <c r="H4757">
        <v>0</v>
      </c>
      <c r="I4757">
        <v>59</v>
      </c>
      <c r="J4757">
        <v>5</v>
      </c>
      <c r="K4757">
        <v>71.41</v>
      </c>
      <c r="L4757" t="str">
        <f t="shared" si="444"/>
        <v/>
      </c>
      <c r="M4757">
        <v>3</v>
      </c>
      <c r="N4757" t="str">
        <f t="shared" si="445"/>
        <v/>
      </c>
      <c r="O4757">
        <v>39</v>
      </c>
      <c r="P4757" s="11">
        <v>0</v>
      </c>
      <c r="Q4757" s="11">
        <v>8.4745762711864403E-2</v>
      </c>
      <c r="R4757" s="12">
        <v>23.803333333333299</v>
      </c>
      <c r="S4757" t="s">
        <v>27</v>
      </c>
      <c r="T4757">
        <v>1</v>
      </c>
      <c r="U4757">
        <f t="shared" si="446"/>
        <v>4</v>
      </c>
      <c r="V4757">
        <f t="shared" si="447"/>
        <v>1</v>
      </c>
      <c r="W4757">
        <f t="shared" si="448"/>
        <v>2</v>
      </c>
      <c r="X4757" t="str">
        <f t="shared" si="449"/>
        <v>412</v>
      </c>
      <c r="Y4757" t="str">
        <f>IF(Table1[[#This Row],[RFM_Score]]="555","Champion", IF(AND(J4757&gt;=4,V4757&gt;=4),"Loyal", IF(U4757&lt;=2,"At Risk", IF(W4757&gt;=4,"Potential Loyalist","Others"))))</f>
        <v>Others</v>
      </c>
    </row>
    <row r="4758" spans="1:25">
      <c r="A4758" t="s">
        <v>9572</v>
      </c>
      <c r="B4758">
        <v>29</v>
      </c>
      <c r="C4758" t="s">
        <v>19</v>
      </c>
      <c r="D4758" t="s">
        <v>35</v>
      </c>
      <c r="E4758" s="6" t="s">
        <v>16828</v>
      </c>
      <c r="F4758" t="s">
        <v>21</v>
      </c>
      <c r="G4758">
        <v>4</v>
      </c>
      <c r="H4758">
        <v>0</v>
      </c>
      <c r="I4758">
        <v>58</v>
      </c>
      <c r="J4758">
        <v>3</v>
      </c>
      <c r="K4758">
        <v>71.3</v>
      </c>
      <c r="L4758" t="str">
        <f t="shared" si="444"/>
        <v/>
      </c>
      <c r="M4758">
        <v>3</v>
      </c>
      <c r="N4758" t="str">
        <f t="shared" si="445"/>
        <v/>
      </c>
      <c r="O4758">
        <v>20</v>
      </c>
      <c r="P4758" s="11">
        <v>0</v>
      </c>
      <c r="Q4758" s="11">
        <v>5.1724137931034399E-2</v>
      </c>
      <c r="R4758" s="12">
        <v>23.766666666666602</v>
      </c>
      <c r="S4758" t="s">
        <v>27</v>
      </c>
      <c r="T4758">
        <v>0</v>
      </c>
      <c r="U4758">
        <f t="shared" si="446"/>
        <v>5</v>
      </c>
      <c r="V4758">
        <f t="shared" si="447"/>
        <v>1</v>
      </c>
      <c r="W4758">
        <f t="shared" si="448"/>
        <v>2</v>
      </c>
      <c r="X4758" t="str">
        <f t="shared" si="449"/>
        <v>512</v>
      </c>
      <c r="Y4758" t="str">
        <f>IF(Table1[[#This Row],[RFM_Score]]="555","Champion", IF(AND(J4758&gt;=4,V4758&gt;=4),"Loyal", IF(U4758&lt;=2,"At Risk", IF(W4758&gt;=4,"Potential Loyalist","Others"))))</f>
        <v>Others</v>
      </c>
    </row>
    <row r="4759" spans="1:25">
      <c r="A4759" t="s">
        <v>9094</v>
      </c>
      <c r="B4759">
        <v>33</v>
      </c>
      <c r="C4759" t="s">
        <v>24</v>
      </c>
      <c r="D4759" t="s">
        <v>25</v>
      </c>
      <c r="E4759" s="6" t="s">
        <v>16829</v>
      </c>
      <c r="F4759" t="s">
        <v>30</v>
      </c>
      <c r="G4759">
        <v>2</v>
      </c>
      <c r="H4759">
        <v>0</v>
      </c>
      <c r="I4759">
        <v>51</v>
      </c>
      <c r="J4759">
        <v>3</v>
      </c>
      <c r="K4759">
        <v>71.14</v>
      </c>
      <c r="L4759" t="str">
        <f t="shared" si="444"/>
        <v/>
      </c>
      <c r="M4759">
        <v>3</v>
      </c>
      <c r="N4759" t="str">
        <f t="shared" si="445"/>
        <v/>
      </c>
      <c r="O4759">
        <v>1</v>
      </c>
      <c r="P4759" s="11">
        <v>0</v>
      </c>
      <c r="Q4759" s="11">
        <v>5.8823529411764698E-2</v>
      </c>
      <c r="R4759" s="12">
        <v>23.713333333333299</v>
      </c>
      <c r="S4759" t="s">
        <v>27</v>
      </c>
      <c r="T4759">
        <v>0</v>
      </c>
      <c r="U4759">
        <f t="shared" si="446"/>
        <v>5</v>
      </c>
      <c r="V4759">
        <f t="shared" si="447"/>
        <v>1</v>
      </c>
      <c r="W4759">
        <f t="shared" si="448"/>
        <v>2</v>
      </c>
      <c r="X4759" t="str">
        <f t="shared" si="449"/>
        <v>512</v>
      </c>
      <c r="Y4759" t="str">
        <f>IF(Table1[[#This Row],[RFM_Score]]="555","Champion", IF(AND(J4759&gt;=4,V4759&gt;=4),"Loyal", IF(U4759&lt;=2,"At Risk", IF(W4759&gt;=4,"Potential Loyalist","Others"))))</f>
        <v>Others</v>
      </c>
    </row>
    <row r="4760" spans="1:25">
      <c r="A4760" t="s">
        <v>8326</v>
      </c>
      <c r="B4760">
        <v>18</v>
      </c>
      <c r="C4760" t="s">
        <v>19</v>
      </c>
      <c r="D4760" t="s">
        <v>49</v>
      </c>
      <c r="E4760" s="6" t="s">
        <v>16830</v>
      </c>
      <c r="F4760" t="s">
        <v>26</v>
      </c>
      <c r="G4760">
        <v>0</v>
      </c>
      <c r="H4760">
        <v>0</v>
      </c>
      <c r="I4760">
        <v>54</v>
      </c>
      <c r="J4760">
        <v>2</v>
      </c>
      <c r="K4760">
        <v>70.97</v>
      </c>
      <c r="L4760" t="str">
        <f t="shared" si="444"/>
        <v/>
      </c>
      <c r="M4760">
        <v>3</v>
      </c>
      <c r="N4760" t="str">
        <f t="shared" si="445"/>
        <v/>
      </c>
      <c r="O4760">
        <v>16</v>
      </c>
      <c r="P4760" s="11">
        <v>0</v>
      </c>
      <c r="Q4760" s="11">
        <v>3.7037037037037E-2</v>
      </c>
      <c r="R4760" s="12">
        <v>23.656666666666599</v>
      </c>
      <c r="S4760" t="s">
        <v>27</v>
      </c>
      <c r="T4760">
        <v>0</v>
      </c>
      <c r="U4760">
        <f t="shared" si="446"/>
        <v>5</v>
      </c>
      <c r="V4760">
        <f t="shared" si="447"/>
        <v>1</v>
      </c>
      <c r="W4760">
        <f t="shared" si="448"/>
        <v>2</v>
      </c>
      <c r="X4760" t="str">
        <f t="shared" si="449"/>
        <v>512</v>
      </c>
      <c r="Y4760" t="str">
        <f>IF(Table1[[#This Row],[RFM_Score]]="555","Champion", IF(AND(J4760&gt;=4,V4760&gt;=4),"Loyal", IF(U4760&lt;=2,"At Risk", IF(W4760&gt;=4,"Potential Loyalist","Others"))))</f>
        <v>Others</v>
      </c>
    </row>
    <row r="4761" spans="1:25">
      <c r="A4761" t="s">
        <v>1488</v>
      </c>
      <c r="B4761">
        <v>55</v>
      </c>
      <c r="C4761" t="s">
        <v>24</v>
      </c>
      <c r="D4761" t="s">
        <v>46</v>
      </c>
      <c r="E4761" s="6" t="s">
        <v>16831</v>
      </c>
      <c r="F4761" t="s">
        <v>60</v>
      </c>
      <c r="G4761">
        <v>1</v>
      </c>
      <c r="H4761">
        <v>0</v>
      </c>
      <c r="I4761">
        <v>51</v>
      </c>
      <c r="J4761">
        <v>2</v>
      </c>
      <c r="K4761">
        <v>70.8</v>
      </c>
      <c r="L4761" t="str">
        <f t="shared" si="444"/>
        <v/>
      </c>
      <c r="M4761">
        <v>3</v>
      </c>
      <c r="N4761" t="str">
        <f t="shared" si="445"/>
        <v/>
      </c>
      <c r="O4761">
        <v>79</v>
      </c>
      <c r="P4761" s="11">
        <v>0</v>
      </c>
      <c r="Q4761" s="11">
        <v>3.9215686274509803E-2</v>
      </c>
      <c r="R4761" s="12">
        <v>23.599999999999898</v>
      </c>
      <c r="S4761" t="s">
        <v>27</v>
      </c>
      <c r="T4761">
        <v>0</v>
      </c>
      <c r="U4761">
        <f t="shared" si="446"/>
        <v>2</v>
      </c>
      <c r="V4761">
        <f t="shared" si="447"/>
        <v>1</v>
      </c>
      <c r="W4761">
        <f t="shared" si="448"/>
        <v>2</v>
      </c>
      <c r="X4761" t="str">
        <f t="shared" si="449"/>
        <v>212</v>
      </c>
      <c r="Y4761" t="str">
        <f>IF(Table1[[#This Row],[RFM_Score]]="555","Champion", IF(AND(J4761&gt;=4,V4761&gt;=4),"Loyal", IF(U4761&lt;=2,"At Risk", IF(W4761&gt;=4,"Potential Loyalist","Others"))))</f>
        <v>At Risk</v>
      </c>
    </row>
    <row r="4762" spans="1:25">
      <c r="A4762" t="s">
        <v>7629</v>
      </c>
      <c r="B4762">
        <v>25</v>
      </c>
      <c r="C4762" t="s">
        <v>19</v>
      </c>
      <c r="D4762" t="s">
        <v>35</v>
      </c>
      <c r="E4762" s="6" t="s">
        <v>16832</v>
      </c>
      <c r="F4762" t="s">
        <v>26</v>
      </c>
      <c r="G4762">
        <v>5</v>
      </c>
      <c r="H4762">
        <v>2</v>
      </c>
      <c r="I4762">
        <v>56</v>
      </c>
      <c r="J4762">
        <v>1</v>
      </c>
      <c r="K4762">
        <v>70.11</v>
      </c>
      <c r="L4762" t="str">
        <f t="shared" si="444"/>
        <v/>
      </c>
      <c r="M4762">
        <v>3</v>
      </c>
      <c r="N4762" t="str">
        <f t="shared" si="445"/>
        <v/>
      </c>
      <c r="O4762">
        <v>61</v>
      </c>
      <c r="P4762" s="11">
        <v>0.4</v>
      </c>
      <c r="Q4762" s="11">
        <v>1.7857142857142801E-2</v>
      </c>
      <c r="R4762" s="12">
        <v>23.37</v>
      </c>
      <c r="S4762" t="s">
        <v>27</v>
      </c>
      <c r="T4762">
        <v>1</v>
      </c>
      <c r="U4762">
        <f t="shared" si="446"/>
        <v>3</v>
      </c>
      <c r="V4762">
        <f t="shared" si="447"/>
        <v>1</v>
      </c>
      <c r="W4762">
        <f t="shared" si="448"/>
        <v>2</v>
      </c>
      <c r="X4762" t="str">
        <f t="shared" si="449"/>
        <v>312</v>
      </c>
      <c r="Y4762" t="str">
        <f>IF(Table1[[#This Row],[RFM_Score]]="555","Champion", IF(AND(J4762&gt;=4,V4762&gt;=4),"Loyal", IF(U4762&lt;=2,"At Risk", IF(W4762&gt;=4,"Potential Loyalist","Others"))))</f>
        <v>Others</v>
      </c>
    </row>
    <row r="4763" spans="1:25">
      <c r="A4763" t="s">
        <v>9331</v>
      </c>
      <c r="B4763">
        <v>58</v>
      </c>
      <c r="C4763" t="s">
        <v>19</v>
      </c>
      <c r="D4763" t="s">
        <v>29</v>
      </c>
      <c r="E4763" s="6" t="s">
        <v>16833</v>
      </c>
      <c r="F4763" t="s">
        <v>26</v>
      </c>
      <c r="G4763">
        <v>1</v>
      </c>
      <c r="H4763">
        <v>1</v>
      </c>
      <c r="I4763">
        <v>46</v>
      </c>
      <c r="J4763">
        <v>2</v>
      </c>
      <c r="K4763">
        <v>69.959999999999994</v>
      </c>
      <c r="L4763" t="str">
        <f t="shared" si="444"/>
        <v/>
      </c>
      <c r="M4763">
        <v>3</v>
      </c>
      <c r="N4763" t="str">
        <f t="shared" si="445"/>
        <v/>
      </c>
      <c r="O4763">
        <v>12</v>
      </c>
      <c r="P4763" s="11">
        <v>1</v>
      </c>
      <c r="Q4763" s="11">
        <v>4.3478260869565202E-2</v>
      </c>
      <c r="R4763" s="12">
        <v>23.319999999999901</v>
      </c>
      <c r="S4763" t="s">
        <v>27</v>
      </c>
      <c r="T4763">
        <v>0</v>
      </c>
      <c r="U4763">
        <f t="shared" si="446"/>
        <v>5</v>
      </c>
      <c r="V4763">
        <f t="shared" si="447"/>
        <v>1</v>
      </c>
      <c r="W4763">
        <f t="shared" si="448"/>
        <v>2</v>
      </c>
      <c r="X4763" t="str">
        <f t="shared" si="449"/>
        <v>512</v>
      </c>
      <c r="Y4763" t="str">
        <f>IF(Table1[[#This Row],[RFM_Score]]="555","Champion", IF(AND(J4763&gt;=4,V4763&gt;=4),"Loyal", IF(U4763&lt;=2,"At Risk", IF(W4763&gt;=4,"Potential Loyalist","Others"))))</f>
        <v>Others</v>
      </c>
    </row>
    <row r="4764" spans="1:25">
      <c r="A4764" t="s">
        <v>6900</v>
      </c>
      <c r="B4764">
        <v>38</v>
      </c>
      <c r="C4764" t="s">
        <v>19</v>
      </c>
      <c r="D4764" t="s">
        <v>25</v>
      </c>
      <c r="E4764" s="6" t="s">
        <v>16834</v>
      </c>
      <c r="F4764" t="s">
        <v>26</v>
      </c>
      <c r="G4764">
        <v>0</v>
      </c>
      <c r="H4764">
        <v>0</v>
      </c>
      <c r="I4764">
        <v>50</v>
      </c>
      <c r="J4764">
        <v>5</v>
      </c>
      <c r="K4764">
        <v>69.94</v>
      </c>
      <c r="L4764" t="str">
        <f t="shared" si="444"/>
        <v/>
      </c>
      <c r="M4764">
        <v>3</v>
      </c>
      <c r="N4764" t="str">
        <f t="shared" si="445"/>
        <v/>
      </c>
      <c r="O4764">
        <v>61</v>
      </c>
      <c r="P4764" s="11">
        <v>0</v>
      </c>
      <c r="Q4764" s="11">
        <v>0.1</v>
      </c>
      <c r="R4764" s="12">
        <v>23.313333333333301</v>
      </c>
      <c r="S4764" t="s">
        <v>27</v>
      </c>
      <c r="T4764">
        <v>1</v>
      </c>
      <c r="U4764">
        <f t="shared" si="446"/>
        <v>3</v>
      </c>
      <c r="V4764">
        <f t="shared" si="447"/>
        <v>1</v>
      </c>
      <c r="W4764">
        <f t="shared" si="448"/>
        <v>2</v>
      </c>
      <c r="X4764" t="str">
        <f t="shared" si="449"/>
        <v>312</v>
      </c>
      <c r="Y4764" t="str">
        <f>IF(Table1[[#This Row],[RFM_Score]]="555","Champion", IF(AND(J4764&gt;=4,V4764&gt;=4),"Loyal", IF(U4764&lt;=2,"At Risk", IF(W4764&gt;=4,"Potential Loyalist","Others"))))</f>
        <v>Others</v>
      </c>
    </row>
    <row r="4765" spans="1:25">
      <c r="A4765" t="s">
        <v>8163</v>
      </c>
      <c r="B4765">
        <v>45</v>
      </c>
      <c r="C4765" t="s">
        <v>19</v>
      </c>
      <c r="D4765" t="s">
        <v>29</v>
      </c>
      <c r="E4765" s="6" t="s">
        <v>16835</v>
      </c>
      <c r="F4765" t="s">
        <v>37</v>
      </c>
      <c r="G4765">
        <v>4</v>
      </c>
      <c r="H4765">
        <v>2</v>
      </c>
      <c r="I4765">
        <v>41</v>
      </c>
      <c r="J4765">
        <v>1</v>
      </c>
      <c r="K4765">
        <v>69.930000000000007</v>
      </c>
      <c r="L4765" t="str">
        <f t="shared" si="444"/>
        <v/>
      </c>
      <c r="M4765">
        <v>3</v>
      </c>
      <c r="N4765" t="str">
        <f t="shared" si="445"/>
        <v/>
      </c>
      <c r="O4765">
        <v>102</v>
      </c>
      <c r="P4765" s="11">
        <v>0.5</v>
      </c>
      <c r="Q4765" s="11">
        <v>2.4390243902439001E-2</v>
      </c>
      <c r="R4765" s="12">
        <v>23.31</v>
      </c>
      <c r="S4765" t="s">
        <v>27</v>
      </c>
      <c r="T4765">
        <v>1</v>
      </c>
      <c r="U4765">
        <f t="shared" si="446"/>
        <v>1</v>
      </c>
      <c r="V4765">
        <f t="shared" si="447"/>
        <v>1</v>
      </c>
      <c r="W4765">
        <f t="shared" si="448"/>
        <v>2</v>
      </c>
      <c r="X4765" t="str">
        <f t="shared" si="449"/>
        <v>112</v>
      </c>
      <c r="Y4765" t="str">
        <f>IF(Table1[[#This Row],[RFM_Score]]="555","Champion", IF(AND(J4765&gt;=4,V4765&gt;=4),"Loyal", IF(U4765&lt;=2,"At Risk", IF(W4765&gt;=4,"Potential Loyalist","Others"))))</f>
        <v>At Risk</v>
      </c>
    </row>
    <row r="4766" spans="1:25">
      <c r="A4766" t="s">
        <v>3001</v>
      </c>
      <c r="B4766">
        <v>49</v>
      </c>
      <c r="C4766" t="s">
        <v>24</v>
      </c>
      <c r="D4766" t="s">
        <v>35</v>
      </c>
      <c r="E4766" s="6" t="s">
        <v>16836</v>
      </c>
      <c r="F4766" t="s">
        <v>60</v>
      </c>
      <c r="G4766">
        <v>4</v>
      </c>
      <c r="H4766">
        <v>3</v>
      </c>
      <c r="I4766">
        <v>43</v>
      </c>
      <c r="J4766">
        <v>2</v>
      </c>
      <c r="K4766">
        <v>69.849999999999994</v>
      </c>
      <c r="L4766" t="str">
        <f t="shared" si="444"/>
        <v/>
      </c>
      <c r="M4766">
        <v>3</v>
      </c>
      <c r="N4766" t="str">
        <f t="shared" si="445"/>
        <v/>
      </c>
      <c r="O4766">
        <v>0</v>
      </c>
      <c r="P4766" s="11">
        <v>0.75</v>
      </c>
      <c r="Q4766" s="11">
        <v>4.6511627906976702E-2</v>
      </c>
      <c r="R4766" s="12">
        <v>23.283333333333299</v>
      </c>
      <c r="S4766" t="s">
        <v>27</v>
      </c>
      <c r="T4766">
        <v>0</v>
      </c>
      <c r="U4766">
        <f t="shared" si="446"/>
        <v>5</v>
      </c>
      <c r="V4766">
        <f t="shared" si="447"/>
        <v>1</v>
      </c>
      <c r="W4766">
        <f t="shared" si="448"/>
        <v>2</v>
      </c>
      <c r="X4766" t="str">
        <f t="shared" si="449"/>
        <v>512</v>
      </c>
      <c r="Y4766" t="str">
        <f>IF(Table1[[#This Row],[RFM_Score]]="555","Champion", IF(AND(J4766&gt;=4,V4766&gt;=4),"Loyal", IF(U4766&lt;=2,"At Risk", IF(W4766&gt;=4,"Potential Loyalist","Others"))))</f>
        <v>Others</v>
      </c>
    </row>
    <row r="4767" spans="1:25">
      <c r="A4767" t="s">
        <v>4219</v>
      </c>
      <c r="B4767">
        <v>24</v>
      </c>
      <c r="C4767" t="s">
        <v>19</v>
      </c>
      <c r="D4767" t="s">
        <v>25</v>
      </c>
      <c r="E4767" s="6" t="s">
        <v>16837</v>
      </c>
      <c r="F4767" t="s">
        <v>60</v>
      </c>
      <c r="G4767">
        <v>0</v>
      </c>
      <c r="H4767">
        <v>0</v>
      </c>
      <c r="I4767">
        <v>50</v>
      </c>
      <c r="J4767">
        <v>4</v>
      </c>
      <c r="K4767">
        <v>69.81</v>
      </c>
      <c r="L4767" t="str">
        <f t="shared" si="444"/>
        <v/>
      </c>
      <c r="M4767">
        <v>3</v>
      </c>
      <c r="N4767" t="str">
        <f t="shared" si="445"/>
        <v/>
      </c>
      <c r="O4767">
        <v>17</v>
      </c>
      <c r="P4767" s="11">
        <v>0</v>
      </c>
      <c r="Q4767" s="11">
        <v>0.08</v>
      </c>
      <c r="R4767" s="12">
        <v>23.27</v>
      </c>
      <c r="S4767" t="s">
        <v>27</v>
      </c>
      <c r="T4767">
        <v>0</v>
      </c>
      <c r="U4767">
        <f t="shared" si="446"/>
        <v>5</v>
      </c>
      <c r="V4767">
        <f t="shared" si="447"/>
        <v>1</v>
      </c>
      <c r="W4767">
        <f t="shared" si="448"/>
        <v>2</v>
      </c>
      <c r="X4767" t="str">
        <f t="shared" si="449"/>
        <v>512</v>
      </c>
      <c r="Y4767" t="str">
        <f>IF(Table1[[#This Row],[RFM_Score]]="555","Champion", IF(AND(J4767&gt;=4,V4767&gt;=4),"Loyal", IF(U4767&lt;=2,"At Risk", IF(W4767&gt;=4,"Potential Loyalist","Others"))))</f>
        <v>Others</v>
      </c>
    </row>
    <row r="4768" spans="1:25">
      <c r="A4768" t="s">
        <v>4810</v>
      </c>
      <c r="B4768">
        <v>35</v>
      </c>
      <c r="C4768" t="s">
        <v>19</v>
      </c>
      <c r="D4768" t="s">
        <v>35</v>
      </c>
      <c r="E4768" s="6" t="s">
        <v>16838</v>
      </c>
      <c r="F4768" t="s">
        <v>30</v>
      </c>
      <c r="G4768">
        <v>0</v>
      </c>
      <c r="H4768">
        <v>0</v>
      </c>
      <c r="I4768">
        <v>48</v>
      </c>
      <c r="J4768">
        <v>8</v>
      </c>
      <c r="K4768">
        <v>69.790000000000006</v>
      </c>
      <c r="L4768" t="str">
        <f t="shared" si="444"/>
        <v/>
      </c>
      <c r="M4768">
        <v>3</v>
      </c>
      <c r="N4768" t="str">
        <f t="shared" si="445"/>
        <v/>
      </c>
      <c r="O4768">
        <v>3</v>
      </c>
      <c r="P4768" s="11">
        <v>0</v>
      </c>
      <c r="Q4768" s="11">
        <v>0.16666666666666599</v>
      </c>
      <c r="R4768" s="12">
        <v>23.2633333333333</v>
      </c>
      <c r="S4768" t="s">
        <v>27</v>
      </c>
      <c r="T4768">
        <v>0</v>
      </c>
      <c r="U4768">
        <f t="shared" si="446"/>
        <v>5</v>
      </c>
      <c r="V4768">
        <f t="shared" si="447"/>
        <v>1</v>
      </c>
      <c r="W4768">
        <f t="shared" si="448"/>
        <v>2</v>
      </c>
      <c r="X4768" t="str">
        <f t="shared" si="449"/>
        <v>512</v>
      </c>
      <c r="Y4768" t="str">
        <f>IF(Table1[[#This Row],[RFM_Score]]="555","Champion", IF(AND(J4768&gt;=4,V4768&gt;=4),"Loyal", IF(U4768&lt;=2,"At Risk", IF(W4768&gt;=4,"Potential Loyalist","Others"))))</f>
        <v>Others</v>
      </c>
    </row>
    <row r="4769" spans="1:25">
      <c r="A4769" t="s">
        <v>3017</v>
      </c>
      <c r="B4769">
        <v>38</v>
      </c>
      <c r="C4769" t="s">
        <v>24</v>
      </c>
      <c r="D4769" t="s">
        <v>25</v>
      </c>
      <c r="E4769" s="6" t="s">
        <v>16839</v>
      </c>
      <c r="F4769" t="s">
        <v>37</v>
      </c>
      <c r="G4769">
        <v>3</v>
      </c>
      <c r="H4769">
        <v>1</v>
      </c>
      <c r="I4769">
        <v>54</v>
      </c>
      <c r="J4769">
        <v>8</v>
      </c>
      <c r="K4769">
        <v>69.66</v>
      </c>
      <c r="L4769" t="str">
        <f t="shared" si="444"/>
        <v/>
      </c>
      <c r="M4769">
        <v>3</v>
      </c>
      <c r="N4769" t="str">
        <f t="shared" si="445"/>
        <v/>
      </c>
      <c r="O4769">
        <v>56</v>
      </c>
      <c r="P4769" s="11">
        <v>0.33333333333333298</v>
      </c>
      <c r="Q4769" s="11">
        <v>0.148148148148148</v>
      </c>
      <c r="R4769" s="12">
        <v>23.22</v>
      </c>
      <c r="S4769" t="s">
        <v>27</v>
      </c>
      <c r="T4769">
        <v>0</v>
      </c>
      <c r="U4769">
        <f t="shared" si="446"/>
        <v>3</v>
      </c>
      <c r="V4769">
        <f t="shared" si="447"/>
        <v>1</v>
      </c>
      <c r="W4769">
        <f t="shared" si="448"/>
        <v>2</v>
      </c>
      <c r="X4769" t="str">
        <f t="shared" si="449"/>
        <v>312</v>
      </c>
      <c r="Y4769" t="str">
        <f>IF(Table1[[#This Row],[RFM_Score]]="555","Champion", IF(AND(J4769&gt;=4,V4769&gt;=4),"Loyal", IF(U4769&lt;=2,"At Risk", IF(W4769&gt;=4,"Potential Loyalist","Others"))))</f>
        <v>Others</v>
      </c>
    </row>
    <row r="4770" spans="1:25">
      <c r="A4770" t="s">
        <v>6267</v>
      </c>
      <c r="B4770">
        <v>38</v>
      </c>
      <c r="C4770" t="s">
        <v>19</v>
      </c>
      <c r="D4770" t="s">
        <v>25</v>
      </c>
      <c r="E4770" s="6" t="s">
        <v>16840</v>
      </c>
      <c r="F4770" t="s">
        <v>26</v>
      </c>
      <c r="G4770">
        <v>3</v>
      </c>
      <c r="H4770">
        <v>1</v>
      </c>
      <c r="I4770">
        <v>47</v>
      </c>
      <c r="J4770">
        <v>4</v>
      </c>
      <c r="K4770">
        <v>69.569999999999993</v>
      </c>
      <c r="L4770" t="str">
        <f t="shared" si="444"/>
        <v/>
      </c>
      <c r="M4770">
        <v>3</v>
      </c>
      <c r="N4770" t="str">
        <f t="shared" si="445"/>
        <v/>
      </c>
      <c r="O4770">
        <v>1</v>
      </c>
      <c r="P4770" s="11">
        <v>0.33333333333333298</v>
      </c>
      <c r="Q4770" s="11">
        <v>8.5106382978723402E-2</v>
      </c>
      <c r="R4770" s="12">
        <v>23.189999999999898</v>
      </c>
      <c r="S4770" t="s">
        <v>27</v>
      </c>
      <c r="T4770">
        <v>0</v>
      </c>
      <c r="U4770">
        <f t="shared" si="446"/>
        <v>5</v>
      </c>
      <c r="V4770">
        <f t="shared" si="447"/>
        <v>1</v>
      </c>
      <c r="W4770">
        <f t="shared" si="448"/>
        <v>2</v>
      </c>
      <c r="X4770" t="str">
        <f t="shared" si="449"/>
        <v>512</v>
      </c>
      <c r="Y4770" t="str">
        <f>IF(Table1[[#This Row],[RFM_Score]]="555","Champion", IF(AND(J4770&gt;=4,V4770&gt;=4),"Loyal", IF(U4770&lt;=2,"At Risk", IF(W4770&gt;=4,"Potential Loyalist","Others"))))</f>
        <v>Others</v>
      </c>
    </row>
    <row r="4771" spans="1:25">
      <c r="A4771" t="s">
        <v>1718</v>
      </c>
      <c r="B4771">
        <v>34</v>
      </c>
      <c r="C4771" t="s">
        <v>19</v>
      </c>
      <c r="D4771" t="s">
        <v>25</v>
      </c>
      <c r="E4771" s="6" t="s">
        <v>16841</v>
      </c>
      <c r="F4771" t="s">
        <v>26</v>
      </c>
      <c r="G4771">
        <v>1</v>
      </c>
      <c r="H4771">
        <v>0</v>
      </c>
      <c r="I4771">
        <v>46</v>
      </c>
      <c r="J4771">
        <v>8</v>
      </c>
      <c r="K4771">
        <v>69.52</v>
      </c>
      <c r="L4771" t="str">
        <f t="shared" si="444"/>
        <v/>
      </c>
      <c r="M4771">
        <v>3</v>
      </c>
      <c r="N4771" t="str">
        <f t="shared" si="445"/>
        <v/>
      </c>
      <c r="O4771">
        <v>14</v>
      </c>
      <c r="P4771" s="11">
        <v>0</v>
      </c>
      <c r="Q4771" s="11">
        <v>0.17391304347826</v>
      </c>
      <c r="R4771" s="12">
        <v>23.1733333333333</v>
      </c>
      <c r="S4771" t="s">
        <v>27</v>
      </c>
      <c r="T4771">
        <v>0</v>
      </c>
      <c r="U4771">
        <f t="shared" si="446"/>
        <v>5</v>
      </c>
      <c r="V4771">
        <f t="shared" si="447"/>
        <v>1</v>
      </c>
      <c r="W4771">
        <f t="shared" si="448"/>
        <v>2</v>
      </c>
      <c r="X4771" t="str">
        <f t="shared" si="449"/>
        <v>512</v>
      </c>
      <c r="Y4771" t="str">
        <f>IF(Table1[[#This Row],[RFM_Score]]="555","Champion", IF(AND(J4771&gt;=4,V4771&gt;=4),"Loyal", IF(U4771&lt;=2,"At Risk", IF(W4771&gt;=4,"Potential Loyalist","Others"))))</f>
        <v>Others</v>
      </c>
    </row>
    <row r="4772" spans="1:25">
      <c r="A4772" t="s">
        <v>7541</v>
      </c>
      <c r="B4772">
        <v>26</v>
      </c>
      <c r="C4772" t="s">
        <v>24</v>
      </c>
      <c r="D4772" t="s">
        <v>25</v>
      </c>
      <c r="E4772" s="6" t="s">
        <v>16842</v>
      </c>
      <c r="F4772" t="s">
        <v>26</v>
      </c>
      <c r="G4772">
        <v>4</v>
      </c>
      <c r="H4772">
        <v>1</v>
      </c>
      <c r="I4772">
        <v>43</v>
      </c>
      <c r="J4772">
        <v>3</v>
      </c>
      <c r="K4772">
        <v>69.48</v>
      </c>
      <c r="L4772" t="str">
        <f t="shared" si="444"/>
        <v/>
      </c>
      <c r="M4772">
        <v>3</v>
      </c>
      <c r="N4772" t="str">
        <f t="shared" si="445"/>
        <v/>
      </c>
      <c r="O4772">
        <v>41</v>
      </c>
      <c r="P4772" s="11">
        <v>0.25</v>
      </c>
      <c r="Q4772" s="11">
        <v>6.9767441860465101E-2</v>
      </c>
      <c r="R4772" s="12">
        <v>23.16</v>
      </c>
      <c r="S4772" t="s">
        <v>27</v>
      </c>
      <c r="T4772">
        <v>0</v>
      </c>
      <c r="U4772">
        <f t="shared" si="446"/>
        <v>3</v>
      </c>
      <c r="V4772">
        <f t="shared" si="447"/>
        <v>1</v>
      </c>
      <c r="W4772">
        <f t="shared" si="448"/>
        <v>2</v>
      </c>
      <c r="X4772" t="str">
        <f t="shared" si="449"/>
        <v>312</v>
      </c>
      <c r="Y4772" t="str">
        <f>IF(Table1[[#This Row],[RFM_Score]]="555","Champion", IF(AND(J4772&gt;=4,V4772&gt;=4),"Loyal", IF(U4772&lt;=2,"At Risk", IF(W4772&gt;=4,"Potential Loyalist","Others"))))</f>
        <v>Others</v>
      </c>
    </row>
    <row r="4773" spans="1:25">
      <c r="A4773" t="s">
        <v>10237</v>
      </c>
      <c r="B4773">
        <v>38</v>
      </c>
      <c r="C4773" t="s">
        <v>19</v>
      </c>
      <c r="D4773" t="s">
        <v>29</v>
      </c>
      <c r="E4773" s="6" t="s">
        <v>16843</v>
      </c>
      <c r="F4773" t="s">
        <v>21</v>
      </c>
      <c r="G4773">
        <v>1</v>
      </c>
      <c r="H4773">
        <v>0</v>
      </c>
      <c r="I4773">
        <v>51</v>
      </c>
      <c r="J4773">
        <v>1</v>
      </c>
      <c r="K4773">
        <v>69.2</v>
      </c>
      <c r="L4773" t="str">
        <f t="shared" si="444"/>
        <v/>
      </c>
      <c r="M4773">
        <v>3</v>
      </c>
      <c r="N4773" t="str">
        <f t="shared" si="445"/>
        <v/>
      </c>
      <c r="O4773">
        <v>17</v>
      </c>
      <c r="P4773" s="11">
        <v>0</v>
      </c>
      <c r="Q4773" s="11">
        <v>1.9607843137254902E-2</v>
      </c>
      <c r="R4773" s="12">
        <v>23.066666666666599</v>
      </c>
      <c r="S4773" t="s">
        <v>27</v>
      </c>
      <c r="T4773">
        <v>0</v>
      </c>
      <c r="U4773">
        <f t="shared" si="446"/>
        <v>5</v>
      </c>
      <c r="V4773">
        <f t="shared" si="447"/>
        <v>1</v>
      </c>
      <c r="W4773">
        <f t="shared" si="448"/>
        <v>2</v>
      </c>
      <c r="X4773" t="str">
        <f t="shared" si="449"/>
        <v>512</v>
      </c>
      <c r="Y4773" t="str">
        <f>IF(Table1[[#This Row],[RFM_Score]]="555","Champion", IF(AND(J4773&gt;=4,V4773&gt;=4),"Loyal", IF(U4773&lt;=2,"At Risk", IF(W4773&gt;=4,"Potential Loyalist","Others"))))</f>
        <v>Others</v>
      </c>
    </row>
    <row r="4774" spans="1:25">
      <c r="A4774" t="s">
        <v>3116</v>
      </c>
      <c r="B4774">
        <v>32</v>
      </c>
      <c r="C4774" t="s">
        <v>24</v>
      </c>
      <c r="D4774" t="s">
        <v>29</v>
      </c>
      <c r="E4774" s="6" t="s">
        <v>16844</v>
      </c>
      <c r="F4774" t="s">
        <v>30</v>
      </c>
      <c r="G4774">
        <v>3</v>
      </c>
      <c r="H4774">
        <v>2</v>
      </c>
      <c r="I4774">
        <v>50</v>
      </c>
      <c r="J4774">
        <v>3</v>
      </c>
      <c r="K4774">
        <v>68.97</v>
      </c>
      <c r="L4774" t="str">
        <f t="shared" si="444"/>
        <v/>
      </c>
      <c r="M4774">
        <v>3</v>
      </c>
      <c r="N4774" t="str">
        <f t="shared" si="445"/>
        <v/>
      </c>
      <c r="O4774">
        <v>30</v>
      </c>
      <c r="P4774" s="11">
        <v>0.66666666666666596</v>
      </c>
      <c r="Q4774" s="11">
        <v>0.06</v>
      </c>
      <c r="R4774" s="12">
        <v>22.99</v>
      </c>
      <c r="S4774" t="s">
        <v>27</v>
      </c>
      <c r="T4774">
        <v>1</v>
      </c>
      <c r="U4774">
        <f t="shared" si="446"/>
        <v>4</v>
      </c>
      <c r="V4774">
        <f t="shared" si="447"/>
        <v>1</v>
      </c>
      <c r="W4774">
        <f t="shared" si="448"/>
        <v>2</v>
      </c>
      <c r="X4774" t="str">
        <f t="shared" si="449"/>
        <v>412</v>
      </c>
      <c r="Y4774" t="str">
        <f>IF(Table1[[#This Row],[RFM_Score]]="555","Champion", IF(AND(J4774&gt;=4,V4774&gt;=4),"Loyal", IF(U4774&lt;=2,"At Risk", IF(W4774&gt;=4,"Potential Loyalist","Others"))))</f>
        <v>Others</v>
      </c>
    </row>
    <row r="4775" spans="1:25">
      <c r="A4775" t="s">
        <v>2847</v>
      </c>
      <c r="B4775">
        <v>33</v>
      </c>
      <c r="C4775" t="s">
        <v>24</v>
      </c>
      <c r="D4775" t="s">
        <v>25</v>
      </c>
      <c r="E4775" s="6" t="s">
        <v>16845</v>
      </c>
      <c r="F4775" t="s">
        <v>37</v>
      </c>
      <c r="G4775">
        <v>4</v>
      </c>
      <c r="H4775">
        <v>1</v>
      </c>
      <c r="I4775">
        <v>49</v>
      </c>
      <c r="J4775">
        <v>4</v>
      </c>
      <c r="K4775">
        <v>68.95</v>
      </c>
      <c r="L4775" t="str">
        <f t="shared" si="444"/>
        <v/>
      </c>
      <c r="M4775">
        <v>3</v>
      </c>
      <c r="N4775" t="str">
        <f t="shared" si="445"/>
        <v/>
      </c>
      <c r="O4775">
        <v>52</v>
      </c>
      <c r="P4775" s="11">
        <v>0.25</v>
      </c>
      <c r="Q4775" s="11">
        <v>8.16326530612244E-2</v>
      </c>
      <c r="R4775" s="12">
        <v>22.983333333333299</v>
      </c>
      <c r="S4775" t="s">
        <v>27</v>
      </c>
      <c r="T4775">
        <v>0</v>
      </c>
      <c r="U4775">
        <f t="shared" si="446"/>
        <v>3</v>
      </c>
      <c r="V4775">
        <f t="shared" si="447"/>
        <v>1</v>
      </c>
      <c r="W4775">
        <f t="shared" si="448"/>
        <v>2</v>
      </c>
      <c r="X4775" t="str">
        <f t="shared" si="449"/>
        <v>312</v>
      </c>
      <c r="Y4775" t="str">
        <f>IF(Table1[[#This Row],[RFM_Score]]="555","Champion", IF(AND(J4775&gt;=4,V4775&gt;=4),"Loyal", IF(U4775&lt;=2,"At Risk", IF(W4775&gt;=4,"Potential Loyalist","Others"))))</f>
        <v>Others</v>
      </c>
    </row>
    <row r="4776" spans="1:25">
      <c r="A4776" t="s">
        <v>1555</v>
      </c>
      <c r="B4776">
        <v>22</v>
      </c>
      <c r="C4776" t="s">
        <v>24</v>
      </c>
      <c r="D4776" t="s">
        <v>25</v>
      </c>
      <c r="E4776" s="6" t="s">
        <v>16846</v>
      </c>
      <c r="F4776" t="s">
        <v>62</v>
      </c>
      <c r="G4776">
        <v>4</v>
      </c>
      <c r="H4776">
        <v>3</v>
      </c>
      <c r="I4776">
        <v>46</v>
      </c>
      <c r="J4776">
        <v>6</v>
      </c>
      <c r="K4776">
        <v>68.680000000000007</v>
      </c>
      <c r="L4776" t="str">
        <f t="shared" si="444"/>
        <v/>
      </c>
      <c r="M4776">
        <v>3</v>
      </c>
      <c r="N4776" t="str">
        <f t="shared" si="445"/>
        <v/>
      </c>
      <c r="O4776">
        <v>58</v>
      </c>
      <c r="P4776" s="11">
        <v>0.75</v>
      </c>
      <c r="Q4776" s="11">
        <v>0.13043478260869501</v>
      </c>
      <c r="R4776" s="12">
        <v>22.893333333333299</v>
      </c>
      <c r="S4776" t="s">
        <v>27</v>
      </c>
      <c r="T4776">
        <v>0</v>
      </c>
      <c r="U4776">
        <f t="shared" si="446"/>
        <v>3</v>
      </c>
      <c r="V4776">
        <f t="shared" si="447"/>
        <v>1</v>
      </c>
      <c r="W4776">
        <f t="shared" si="448"/>
        <v>2</v>
      </c>
      <c r="X4776" t="str">
        <f t="shared" si="449"/>
        <v>312</v>
      </c>
      <c r="Y4776" t="str">
        <f>IF(Table1[[#This Row],[RFM_Score]]="555","Champion", IF(AND(J4776&gt;=4,V4776&gt;=4),"Loyal", IF(U4776&lt;=2,"At Risk", IF(W4776&gt;=4,"Potential Loyalist","Others"))))</f>
        <v>Others</v>
      </c>
    </row>
    <row r="4777" spans="1:25">
      <c r="A4777" t="s">
        <v>6300</v>
      </c>
      <c r="B4777">
        <v>38</v>
      </c>
      <c r="C4777" t="s">
        <v>24</v>
      </c>
      <c r="D4777" t="s">
        <v>25</v>
      </c>
      <c r="E4777" s="6" t="s">
        <v>16847</v>
      </c>
      <c r="F4777" t="s">
        <v>30</v>
      </c>
      <c r="G4777">
        <v>5</v>
      </c>
      <c r="H4777">
        <v>2</v>
      </c>
      <c r="I4777">
        <v>43</v>
      </c>
      <c r="J4777">
        <v>2</v>
      </c>
      <c r="K4777">
        <v>68.650000000000006</v>
      </c>
      <c r="L4777" t="str">
        <f t="shared" si="444"/>
        <v/>
      </c>
      <c r="M4777">
        <v>3</v>
      </c>
      <c r="N4777" t="str">
        <f t="shared" si="445"/>
        <v/>
      </c>
      <c r="O4777">
        <v>10</v>
      </c>
      <c r="P4777" s="11">
        <v>0.4</v>
      </c>
      <c r="Q4777" s="11">
        <v>4.6511627906976702E-2</v>
      </c>
      <c r="R4777" s="12">
        <v>22.883333333333301</v>
      </c>
      <c r="S4777" t="s">
        <v>27</v>
      </c>
      <c r="T4777">
        <v>0</v>
      </c>
      <c r="U4777">
        <f t="shared" si="446"/>
        <v>5</v>
      </c>
      <c r="V4777">
        <f t="shared" si="447"/>
        <v>1</v>
      </c>
      <c r="W4777">
        <f t="shared" si="448"/>
        <v>2</v>
      </c>
      <c r="X4777" t="str">
        <f t="shared" si="449"/>
        <v>512</v>
      </c>
      <c r="Y4777" t="str">
        <f>IF(Table1[[#This Row],[RFM_Score]]="555","Champion", IF(AND(J4777&gt;=4,V4777&gt;=4),"Loyal", IF(U4777&lt;=2,"At Risk", IF(W4777&gt;=4,"Potential Loyalist","Others"))))</f>
        <v>Others</v>
      </c>
    </row>
    <row r="4778" spans="1:25">
      <c r="A4778" t="s">
        <v>4697</v>
      </c>
      <c r="B4778">
        <v>52</v>
      </c>
      <c r="C4778" t="s">
        <v>19</v>
      </c>
      <c r="D4778" t="s">
        <v>41</v>
      </c>
      <c r="E4778" s="6" t="s">
        <v>16848</v>
      </c>
      <c r="F4778" t="s">
        <v>37</v>
      </c>
      <c r="G4778">
        <v>4</v>
      </c>
      <c r="H4778">
        <v>1</v>
      </c>
      <c r="I4778">
        <v>54</v>
      </c>
      <c r="J4778">
        <v>4</v>
      </c>
      <c r="K4778">
        <v>68.61</v>
      </c>
      <c r="L4778" t="str">
        <f t="shared" si="444"/>
        <v/>
      </c>
      <c r="M4778">
        <v>3</v>
      </c>
      <c r="N4778" t="str">
        <f t="shared" si="445"/>
        <v/>
      </c>
      <c r="O4778">
        <v>27</v>
      </c>
      <c r="P4778" s="11">
        <v>0.25</v>
      </c>
      <c r="Q4778" s="11">
        <v>7.4074074074074001E-2</v>
      </c>
      <c r="R4778" s="12">
        <v>22.87</v>
      </c>
      <c r="S4778" t="s">
        <v>27</v>
      </c>
      <c r="T4778">
        <v>0</v>
      </c>
      <c r="U4778">
        <f t="shared" si="446"/>
        <v>4</v>
      </c>
      <c r="V4778">
        <f t="shared" si="447"/>
        <v>1</v>
      </c>
      <c r="W4778">
        <f t="shared" si="448"/>
        <v>2</v>
      </c>
      <c r="X4778" t="str">
        <f t="shared" si="449"/>
        <v>412</v>
      </c>
      <c r="Y4778" t="str">
        <f>IF(Table1[[#This Row],[RFM_Score]]="555","Champion", IF(AND(J4778&gt;=4,V4778&gt;=4),"Loyal", IF(U4778&lt;=2,"At Risk", IF(W4778&gt;=4,"Potential Loyalist","Others"))))</f>
        <v>Others</v>
      </c>
    </row>
    <row r="4779" spans="1:25">
      <c r="A4779" t="s">
        <v>5943</v>
      </c>
      <c r="B4779">
        <v>32</v>
      </c>
      <c r="C4779" t="s">
        <v>19</v>
      </c>
      <c r="D4779" t="s">
        <v>49</v>
      </c>
      <c r="E4779" s="6" t="s">
        <v>16849</v>
      </c>
      <c r="F4779" t="s">
        <v>37</v>
      </c>
      <c r="G4779">
        <v>2</v>
      </c>
      <c r="H4779">
        <v>0</v>
      </c>
      <c r="I4779">
        <v>45</v>
      </c>
      <c r="J4779">
        <v>3</v>
      </c>
      <c r="K4779">
        <v>68.58</v>
      </c>
      <c r="L4779" t="str">
        <f t="shared" si="444"/>
        <v/>
      </c>
      <c r="M4779">
        <v>3</v>
      </c>
      <c r="N4779" t="str">
        <f t="shared" si="445"/>
        <v/>
      </c>
      <c r="O4779">
        <v>19</v>
      </c>
      <c r="P4779" s="11">
        <v>0</v>
      </c>
      <c r="Q4779" s="11">
        <v>6.6666666666666596E-2</v>
      </c>
      <c r="R4779" s="12">
        <v>22.86</v>
      </c>
      <c r="S4779" t="s">
        <v>27</v>
      </c>
      <c r="T4779">
        <v>0</v>
      </c>
      <c r="U4779">
        <f t="shared" si="446"/>
        <v>5</v>
      </c>
      <c r="V4779">
        <f t="shared" si="447"/>
        <v>1</v>
      </c>
      <c r="W4779">
        <f t="shared" si="448"/>
        <v>2</v>
      </c>
      <c r="X4779" t="str">
        <f t="shared" si="449"/>
        <v>512</v>
      </c>
      <c r="Y4779" t="str">
        <f>IF(Table1[[#This Row],[RFM_Score]]="555","Champion", IF(AND(J4779&gt;=4,V4779&gt;=4),"Loyal", IF(U4779&lt;=2,"At Risk", IF(W4779&gt;=4,"Potential Loyalist","Others"))))</f>
        <v>Others</v>
      </c>
    </row>
    <row r="4780" spans="1:25">
      <c r="A4780" t="s">
        <v>9272</v>
      </c>
      <c r="B4780">
        <v>19</v>
      </c>
      <c r="C4780" t="s">
        <v>24</v>
      </c>
      <c r="D4780" t="s">
        <v>25</v>
      </c>
      <c r="E4780" s="6" t="s">
        <v>16850</v>
      </c>
      <c r="F4780" t="s">
        <v>26</v>
      </c>
      <c r="G4780">
        <v>4</v>
      </c>
      <c r="H4780">
        <v>0</v>
      </c>
      <c r="I4780">
        <v>56</v>
      </c>
      <c r="J4780">
        <v>3</v>
      </c>
      <c r="K4780">
        <v>68.459999999999994</v>
      </c>
      <c r="L4780" t="str">
        <f t="shared" si="444"/>
        <v/>
      </c>
      <c r="M4780">
        <v>3</v>
      </c>
      <c r="N4780" t="str">
        <f t="shared" si="445"/>
        <v/>
      </c>
      <c r="O4780">
        <v>7</v>
      </c>
      <c r="P4780" s="11">
        <v>0</v>
      </c>
      <c r="Q4780" s="11">
        <v>5.3571428571428499E-2</v>
      </c>
      <c r="R4780" s="12">
        <v>22.819999999999901</v>
      </c>
      <c r="S4780" t="s">
        <v>27</v>
      </c>
      <c r="T4780">
        <v>0</v>
      </c>
      <c r="U4780">
        <f t="shared" si="446"/>
        <v>5</v>
      </c>
      <c r="V4780">
        <f t="shared" si="447"/>
        <v>1</v>
      </c>
      <c r="W4780">
        <f t="shared" si="448"/>
        <v>2</v>
      </c>
      <c r="X4780" t="str">
        <f t="shared" si="449"/>
        <v>512</v>
      </c>
      <c r="Y4780" t="str">
        <f>IF(Table1[[#This Row],[RFM_Score]]="555","Champion", IF(AND(J4780&gt;=4,V4780&gt;=4),"Loyal", IF(U4780&lt;=2,"At Risk", IF(W4780&gt;=4,"Potential Loyalist","Others"))))</f>
        <v>Others</v>
      </c>
    </row>
    <row r="4781" spans="1:25">
      <c r="A4781" t="s">
        <v>7289</v>
      </c>
      <c r="B4781">
        <v>47</v>
      </c>
      <c r="C4781" t="s">
        <v>24</v>
      </c>
      <c r="D4781" t="s">
        <v>25</v>
      </c>
      <c r="E4781" s="6" t="s">
        <v>16851</v>
      </c>
      <c r="F4781" t="s">
        <v>21</v>
      </c>
      <c r="G4781">
        <v>5</v>
      </c>
      <c r="H4781">
        <v>2</v>
      </c>
      <c r="I4781">
        <v>54</v>
      </c>
      <c r="J4781">
        <v>3</v>
      </c>
      <c r="K4781">
        <v>68.400000000000006</v>
      </c>
      <c r="L4781" t="str">
        <f t="shared" si="444"/>
        <v/>
      </c>
      <c r="M4781">
        <v>3</v>
      </c>
      <c r="N4781" t="str">
        <f t="shared" si="445"/>
        <v/>
      </c>
      <c r="O4781">
        <v>103</v>
      </c>
      <c r="P4781" s="11">
        <v>0.4</v>
      </c>
      <c r="Q4781" s="11">
        <v>5.5555555555555497E-2</v>
      </c>
      <c r="R4781" s="12">
        <v>22.8</v>
      </c>
      <c r="S4781" t="s">
        <v>27</v>
      </c>
      <c r="T4781">
        <v>1</v>
      </c>
      <c r="U4781">
        <f t="shared" si="446"/>
        <v>1</v>
      </c>
      <c r="V4781">
        <f t="shared" si="447"/>
        <v>1</v>
      </c>
      <c r="W4781">
        <f t="shared" si="448"/>
        <v>2</v>
      </c>
      <c r="X4781" t="str">
        <f t="shared" si="449"/>
        <v>112</v>
      </c>
      <c r="Y4781" t="str">
        <f>IF(Table1[[#This Row],[RFM_Score]]="555","Champion", IF(AND(J4781&gt;=4,V4781&gt;=4),"Loyal", IF(U4781&lt;=2,"At Risk", IF(W4781&gt;=4,"Potential Loyalist","Others"))))</f>
        <v>At Risk</v>
      </c>
    </row>
    <row r="4782" spans="1:25">
      <c r="A4782" t="s">
        <v>5392</v>
      </c>
      <c r="B4782">
        <v>45</v>
      </c>
      <c r="C4782" t="s">
        <v>24</v>
      </c>
      <c r="D4782" t="s">
        <v>25</v>
      </c>
      <c r="E4782" s="6" t="s">
        <v>16852</v>
      </c>
      <c r="F4782" t="s">
        <v>21</v>
      </c>
      <c r="G4782">
        <v>2</v>
      </c>
      <c r="H4782">
        <v>1</v>
      </c>
      <c r="I4782">
        <v>47</v>
      </c>
      <c r="J4782">
        <v>1</v>
      </c>
      <c r="K4782">
        <v>68.34</v>
      </c>
      <c r="L4782" t="str">
        <f t="shared" si="444"/>
        <v/>
      </c>
      <c r="M4782">
        <v>3</v>
      </c>
      <c r="N4782" t="str">
        <f t="shared" si="445"/>
        <v/>
      </c>
      <c r="O4782">
        <v>17</v>
      </c>
      <c r="P4782" s="11">
        <v>0.5</v>
      </c>
      <c r="Q4782" s="11">
        <v>2.1276595744680799E-2</v>
      </c>
      <c r="R4782" s="12">
        <v>22.78</v>
      </c>
      <c r="S4782" t="s">
        <v>27</v>
      </c>
      <c r="T4782">
        <v>0</v>
      </c>
      <c r="U4782">
        <f t="shared" si="446"/>
        <v>5</v>
      </c>
      <c r="V4782">
        <f t="shared" si="447"/>
        <v>1</v>
      </c>
      <c r="W4782">
        <f t="shared" si="448"/>
        <v>2</v>
      </c>
      <c r="X4782" t="str">
        <f t="shared" si="449"/>
        <v>512</v>
      </c>
      <c r="Y4782" t="str">
        <f>IF(Table1[[#This Row],[RFM_Score]]="555","Champion", IF(AND(J4782&gt;=4,V4782&gt;=4),"Loyal", IF(U4782&lt;=2,"At Risk", IF(W4782&gt;=4,"Potential Loyalist","Others"))))</f>
        <v>Others</v>
      </c>
    </row>
    <row r="4783" spans="1:25">
      <c r="A4783" t="s">
        <v>658</v>
      </c>
      <c r="B4783">
        <v>40</v>
      </c>
      <c r="C4783" t="s">
        <v>19</v>
      </c>
      <c r="D4783" t="s">
        <v>49</v>
      </c>
      <c r="E4783" s="6" t="s">
        <v>16853</v>
      </c>
      <c r="F4783" t="s">
        <v>21</v>
      </c>
      <c r="G4783">
        <v>3</v>
      </c>
      <c r="H4783">
        <v>0</v>
      </c>
      <c r="I4783">
        <v>48</v>
      </c>
      <c r="J4783">
        <v>2</v>
      </c>
      <c r="K4783">
        <v>68.319999999999993</v>
      </c>
      <c r="L4783" t="str">
        <f t="shared" si="444"/>
        <v/>
      </c>
      <c r="M4783">
        <v>3</v>
      </c>
      <c r="N4783" t="str">
        <f t="shared" si="445"/>
        <v/>
      </c>
      <c r="O4783">
        <v>28</v>
      </c>
      <c r="P4783" s="11">
        <v>0</v>
      </c>
      <c r="Q4783" s="11">
        <v>4.1666666666666602E-2</v>
      </c>
      <c r="R4783" s="12">
        <v>22.773333333333301</v>
      </c>
      <c r="S4783" t="s">
        <v>27</v>
      </c>
      <c r="T4783">
        <v>0</v>
      </c>
      <c r="U4783">
        <f t="shared" si="446"/>
        <v>4</v>
      </c>
      <c r="V4783">
        <f t="shared" si="447"/>
        <v>1</v>
      </c>
      <c r="W4783">
        <f t="shared" si="448"/>
        <v>2</v>
      </c>
      <c r="X4783" t="str">
        <f t="shared" si="449"/>
        <v>412</v>
      </c>
      <c r="Y4783" t="str">
        <f>IF(Table1[[#This Row],[RFM_Score]]="555","Champion", IF(AND(J4783&gt;=4,V4783&gt;=4),"Loyal", IF(U4783&lt;=2,"At Risk", IF(W4783&gt;=4,"Potential Loyalist","Others"))))</f>
        <v>Others</v>
      </c>
    </row>
    <row r="4784" spans="1:25">
      <c r="A4784" t="s">
        <v>3548</v>
      </c>
      <c r="B4784">
        <v>24</v>
      </c>
      <c r="C4784" t="s">
        <v>19</v>
      </c>
      <c r="D4784" t="s">
        <v>25</v>
      </c>
      <c r="E4784" s="6" t="s">
        <v>16854</v>
      </c>
      <c r="F4784" t="s">
        <v>37</v>
      </c>
      <c r="G4784">
        <v>2</v>
      </c>
      <c r="H4784">
        <v>0</v>
      </c>
      <c r="I4784">
        <v>54</v>
      </c>
      <c r="J4784">
        <v>5</v>
      </c>
      <c r="K4784">
        <v>68.16</v>
      </c>
      <c r="L4784" t="str">
        <f t="shared" si="444"/>
        <v/>
      </c>
      <c r="M4784">
        <v>3</v>
      </c>
      <c r="N4784" t="str">
        <f t="shared" si="445"/>
        <v/>
      </c>
      <c r="O4784">
        <v>10</v>
      </c>
      <c r="P4784" s="11">
        <v>0</v>
      </c>
      <c r="Q4784" s="11">
        <v>9.2592592592592504E-2</v>
      </c>
      <c r="R4784" s="12">
        <v>22.72</v>
      </c>
      <c r="S4784" t="s">
        <v>27</v>
      </c>
      <c r="T4784">
        <v>0</v>
      </c>
      <c r="U4784">
        <f t="shared" si="446"/>
        <v>5</v>
      </c>
      <c r="V4784">
        <f t="shared" si="447"/>
        <v>1</v>
      </c>
      <c r="W4784">
        <f t="shared" si="448"/>
        <v>2</v>
      </c>
      <c r="X4784" t="str">
        <f t="shared" si="449"/>
        <v>512</v>
      </c>
      <c r="Y4784" t="str">
        <f>IF(Table1[[#This Row],[RFM_Score]]="555","Champion", IF(AND(J4784&gt;=4,V4784&gt;=4),"Loyal", IF(U4784&lt;=2,"At Risk", IF(W4784&gt;=4,"Potential Loyalist","Others"))))</f>
        <v>Others</v>
      </c>
    </row>
    <row r="4785" spans="1:25">
      <c r="A4785" t="s">
        <v>8908</v>
      </c>
      <c r="B4785">
        <v>35</v>
      </c>
      <c r="C4785" t="s">
        <v>24</v>
      </c>
      <c r="D4785" t="s">
        <v>25</v>
      </c>
      <c r="E4785" s="6" t="s">
        <v>16855</v>
      </c>
      <c r="F4785" t="s">
        <v>62</v>
      </c>
      <c r="G4785">
        <v>7</v>
      </c>
      <c r="H4785">
        <v>3</v>
      </c>
      <c r="I4785">
        <v>52</v>
      </c>
      <c r="J4785">
        <v>2</v>
      </c>
      <c r="K4785">
        <v>68.11</v>
      </c>
      <c r="L4785" t="str">
        <f t="shared" si="444"/>
        <v/>
      </c>
      <c r="M4785">
        <v>3</v>
      </c>
      <c r="N4785" t="str">
        <f t="shared" si="445"/>
        <v/>
      </c>
      <c r="O4785">
        <v>17</v>
      </c>
      <c r="P4785" s="11">
        <v>0.42857142857142799</v>
      </c>
      <c r="Q4785" s="11">
        <v>3.8461538461538401E-2</v>
      </c>
      <c r="R4785" s="12">
        <v>22.703333333333301</v>
      </c>
      <c r="S4785" t="s">
        <v>27</v>
      </c>
      <c r="T4785">
        <v>1</v>
      </c>
      <c r="U4785">
        <f t="shared" si="446"/>
        <v>5</v>
      </c>
      <c r="V4785">
        <f t="shared" si="447"/>
        <v>1</v>
      </c>
      <c r="W4785">
        <f t="shared" si="448"/>
        <v>2</v>
      </c>
      <c r="X4785" t="str">
        <f t="shared" si="449"/>
        <v>512</v>
      </c>
      <c r="Y4785" t="str">
        <f>IF(Table1[[#This Row],[RFM_Score]]="555","Champion", IF(AND(J4785&gt;=4,V4785&gt;=4),"Loyal", IF(U4785&lt;=2,"At Risk", IF(W4785&gt;=4,"Potential Loyalist","Others"))))</f>
        <v>Others</v>
      </c>
    </row>
    <row r="4786" spans="1:25">
      <c r="A4786" t="s">
        <v>10024</v>
      </c>
      <c r="B4786">
        <v>18</v>
      </c>
      <c r="C4786" t="s">
        <v>24</v>
      </c>
      <c r="D4786" t="s">
        <v>35</v>
      </c>
      <c r="E4786" s="6" t="s">
        <v>16856</v>
      </c>
      <c r="F4786" t="s">
        <v>26</v>
      </c>
      <c r="G4786">
        <v>2</v>
      </c>
      <c r="H4786">
        <v>1</v>
      </c>
      <c r="I4786">
        <v>47</v>
      </c>
      <c r="J4786">
        <v>5</v>
      </c>
      <c r="K4786">
        <v>67.69</v>
      </c>
      <c r="L4786" t="str">
        <f t="shared" si="444"/>
        <v/>
      </c>
      <c r="M4786">
        <v>3</v>
      </c>
      <c r="N4786" t="str">
        <f t="shared" si="445"/>
        <v/>
      </c>
      <c r="O4786">
        <v>41</v>
      </c>
      <c r="P4786" s="11">
        <v>0.5</v>
      </c>
      <c r="Q4786" s="11">
        <v>0.10638297872340401</v>
      </c>
      <c r="R4786" s="12">
        <v>22.563333333333301</v>
      </c>
      <c r="S4786" t="s">
        <v>27</v>
      </c>
      <c r="T4786">
        <v>0</v>
      </c>
      <c r="U4786">
        <f t="shared" si="446"/>
        <v>3</v>
      </c>
      <c r="V4786">
        <f t="shared" si="447"/>
        <v>1</v>
      </c>
      <c r="W4786">
        <f t="shared" si="448"/>
        <v>2</v>
      </c>
      <c r="X4786" t="str">
        <f t="shared" si="449"/>
        <v>312</v>
      </c>
      <c r="Y4786" t="str">
        <f>IF(Table1[[#This Row],[RFM_Score]]="555","Champion", IF(AND(J4786&gt;=4,V4786&gt;=4),"Loyal", IF(U4786&lt;=2,"At Risk", IF(W4786&gt;=4,"Potential Loyalist","Others"))))</f>
        <v>Others</v>
      </c>
    </row>
    <row r="4787" spans="1:25">
      <c r="A4787" t="s">
        <v>8109</v>
      </c>
      <c r="B4787">
        <v>27</v>
      </c>
      <c r="C4787" t="s">
        <v>19</v>
      </c>
      <c r="D4787" t="s">
        <v>25</v>
      </c>
      <c r="E4787" s="6" t="s">
        <v>16857</v>
      </c>
      <c r="F4787" t="s">
        <v>60</v>
      </c>
      <c r="G4787">
        <v>0</v>
      </c>
      <c r="H4787">
        <v>0</v>
      </c>
      <c r="I4787">
        <v>41</v>
      </c>
      <c r="J4787">
        <v>2</v>
      </c>
      <c r="K4787">
        <v>67.66</v>
      </c>
      <c r="L4787" t="str">
        <f t="shared" si="444"/>
        <v/>
      </c>
      <c r="M4787">
        <v>3</v>
      </c>
      <c r="N4787" t="str">
        <f t="shared" si="445"/>
        <v/>
      </c>
      <c r="O4787">
        <v>29</v>
      </c>
      <c r="P4787" s="11">
        <v>0</v>
      </c>
      <c r="Q4787" s="11">
        <v>4.8780487804878002E-2</v>
      </c>
      <c r="R4787" s="12">
        <v>22.553333333333299</v>
      </c>
      <c r="S4787" t="s">
        <v>27</v>
      </c>
      <c r="T4787">
        <v>0</v>
      </c>
      <c r="U4787">
        <f t="shared" si="446"/>
        <v>4</v>
      </c>
      <c r="V4787">
        <f t="shared" si="447"/>
        <v>1</v>
      </c>
      <c r="W4787">
        <f t="shared" si="448"/>
        <v>2</v>
      </c>
      <c r="X4787" t="str">
        <f t="shared" si="449"/>
        <v>412</v>
      </c>
      <c r="Y4787" t="str">
        <f>IF(Table1[[#This Row],[RFM_Score]]="555","Champion", IF(AND(J4787&gt;=4,V4787&gt;=4),"Loyal", IF(U4787&lt;=2,"At Risk", IF(W4787&gt;=4,"Potential Loyalist","Others"))))</f>
        <v>Others</v>
      </c>
    </row>
    <row r="4788" spans="1:25">
      <c r="A4788" t="s">
        <v>5249</v>
      </c>
      <c r="B4788">
        <v>32</v>
      </c>
      <c r="C4788" t="s">
        <v>24</v>
      </c>
      <c r="D4788" t="s">
        <v>25</v>
      </c>
      <c r="E4788" s="6" t="s">
        <v>16858</v>
      </c>
      <c r="F4788" t="s">
        <v>60</v>
      </c>
      <c r="G4788">
        <v>4</v>
      </c>
      <c r="H4788">
        <v>1</v>
      </c>
      <c r="I4788">
        <v>39</v>
      </c>
      <c r="J4788">
        <v>4</v>
      </c>
      <c r="K4788">
        <v>67.56</v>
      </c>
      <c r="L4788" t="str">
        <f t="shared" si="444"/>
        <v/>
      </c>
      <c r="M4788">
        <v>3</v>
      </c>
      <c r="N4788" t="str">
        <f t="shared" si="445"/>
        <v/>
      </c>
      <c r="O4788">
        <v>20</v>
      </c>
      <c r="P4788" s="11">
        <v>0.25</v>
      </c>
      <c r="Q4788" s="11">
        <v>0.10256410256410201</v>
      </c>
      <c r="R4788" s="12">
        <v>22.52</v>
      </c>
      <c r="S4788" t="s">
        <v>27</v>
      </c>
      <c r="T4788">
        <v>0</v>
      </c>
      <c r="U4788">
        <f t="shared" si="446"/>
        <v>5</v>
      </c>
      <c r="V4788">
        <f t="shared" si="447"/>
        <v>1</v>
      </c>
      <c r="W4788">
        <f t="shared" si="448"/>
        <v>2</v>
      </c>
      <c r="X4788" t="str">
        <f t="shared" si="449"/>
        <v>512</v>
      </c>
      <c r="Y4788" t="str">
        <f>IF(Table1[[#This Row],[RFM_Score]]="555","Champion", IF(AND(J4788&gt;=4,V4788&gt;=4),"Loyal", IF(U4788&lt;=2,"At Risk", IF(W4788&gt;=4,"Potential Loyalist","Others"))))</f>
        <v>Others</v>
      </c>
    </row>
    <row r="4789" spans="1:25">
      <c r="A4789" t="s">
        <v>8166</v>
      </c>
      <c r="B4789">
        <v>38</v>
      </c>
      <c r="C4789" t="s">
        <v>24</v>
      </c>
      <c r="D4789" t="s">
        <v>25</v>
      </c>
      <c r="E4789" s="6" t="s">
        <v>16859</v>
      </c>
      <c r="F4789" t="s">
        <v>26</v>
      </c>
      <c r="G4789">
        <v>4</v>
      </c>
      <c r="H4789">
        <v>2</v>
      </c>
      <c r="I4789">
        <v>44</v>
      </c>
      <c r="J4789">
        <v>3</v>
      </c>
      <c r="K4789">
        <v>67.56</v>
      </c>
      <c r="L4789" t="str">
        <f t="shared" si="444"/>
        <v/>
      </c>
      <c r="M4789">
        <v>3</v>
      </c>
      <c r="N4789" t="str">
        <f t="shared" si="445"/>
        <v/>
      </c>
      <c r="O4789">
        <v>45</v>
      </c>
      <c r="P4789" s="11">
        <v>0.5</v>
      </c>
      <c r="Q4789" s="11">
        <v>6.8181818181818094E-2</v>
      </c>
      <c r="R4789" s="12">
        <v>22.52</v>
      </c>
      <c r="S4789" t="s">
        <v>27</v>
      </c>
      <c r="T4789">
        <v>0</v>
      </c>
      <c r="U4789">
        <f t="shared" si="446"/>
        <v>3</v>
      </c>
      <c r="V4789">
        <f t="shared" si="447"/>
        <v>1</v>
      </c>
      <c r="W4789">
        <f t="shared" si="448"/>
        <v>2</v>
      </c>
      <c r="X4789" t="str">
        <f t="shared" si="449"/>
        <v>312</v>
      </c>
      <c r="Y4789" t="str">
        <f>IF(Table1[[#This Row],[RFM_Score]]="555","Champion", IF(AND(J4789&gt;=4,V4789&gt;=4),"Loyal", IF(U4789&lt;=2,"At Risk", IF(W4789&gt;=4,"Potential Loyalist","Others"))))</f>
        <v>Others</v>
      </c>
    </row>
    <row r="4790" spans="1:25">
      <c r="A4790" t="s">
        <v>4441</v>
      </c>
      <c r="B4790">
        <v>33</v>
      </c>
      <c r="C4790" t="s">
        <v>19</v>
      </c>
      <c r="D4790" t="s">
        <v>35</v>
      </c>
      <c r="E4790" s="6" t="s">
        <v>16860</v>
      </c>
      <c r="F4790" t="s">
        <v>21</v>
      </c>
      <c r="G4790">
        <v>8</v>
      </c>
      <c r="H4790">
        <v>3</v>
      </c>
      <c r="I4790">
        <v>56</v>
      </c>
      <c r="J4790">
        <v>1</v>
      </c>
      <c r="K4790">
        <v>67.31</v>
      </c>
      <c r="L4790" t="str">
        <f t="shared" si="444"/>
        <v/>
      </c>
      <c r="M4790">
        <v>3</v>
      </c>
      <c r="N4790" t="str">
        <f t="shared" si="445"/>
        <v/>
      </c>
      <c r="O4790">
        <v>121</v>
      </c>
      <c r="P4790" s="11">
        <v>0.375</v>
      </c>
      <c r="Q4790" s="11">
        <v>1.7857142857142801E-2</v>
      </c>
      <c r="R4790" s="12">
        <v>22.4366666666666</v>
      </c>
      <c r="S4790" t="s">
        <v>27</v>
      </c>
      <c r="T4790">
        <v>1</v>
      </c>
      <c r="U4790">
        <f t="shared" si="446"/>
        <v>1</v>
      </c>
      <c r="V4790">
        <f t="shared" si="447"/>
        <v>1</v>
      </c>
      <c r="W4790">
        <f t="shared" si="448"/>
        <v>2</v>
      </c>
      <c r="X4790" t="str">
        <f t="shared" si="449"/>
        <v>112</v>
      </c>
      <c r="Y4790" t="str">
        <f>IF(Table1[[#This Row],[RFM_Score]]="555","Champion", IF(AND(J4790&gt;=4,V4790&gt;=4),"Loyal", IF(U4790&lt;=2,"At Risk", IF(W4790&gt;=4,"Potential Loyalist","Others"))))</f>
        <v>At Risk</v>
      </c>
    </row>
    <row r="4791" spans="1:25">
      <c r="A4791" t="s">
        <v>7566</v>
      </c>
      <c r="B4791">
        <v>18</v>
      </c>
      <c r="C4791" t="s">
        <v>24</v>
      </c>
      <c r="D4791" t="s">
        <v>25</v>
      </c>
      <c r="E4791" s="6" t="s">
        <v>16861</v>
      </c>
      <c r="F4791" t="s">
        <v>26</v>
      </c>
      <c r="G4791">
        <v>2</v>
      </c>
      <c r="H4791">
        <v>1</v>
      </c>
      <c r="I4791">
        <v>53</v>
      </c>
      <c r="J4791">
        <v>3</v>
      </c>
      <c r="K4791">
        <v>67.290000000000006</v>
      </c>
      <c r="L4791" t="str">
        <f t="shared" si="444"/>
        <v/>
      </c>
      <c r="M4791">
        <v>3</v>
      </c>
      <c r="N4791" t="str">
        <f t="shared" si="445"/>
        <v/>
      </c>
      <c r="O4791">
        <v>17</v>
      </c>
      <c r="P4791" s="11">
        <v>0.5</v>
      </c>
      <c r="Q4791" s="11">
        <v>5.6603773584905599E-2</v>
      </c>
      <c r="R4791" s="12">
        <v>22.43</v>
      </c>
      <c r="S4791" t="s">
        <v>27</v>
      </c>
      <c r="T4791">
        <v>0</v>
      </c>
      <c r="U4791">
        <f t="shared" si="446"/>
        <v>5</v>
      </c>
      <c r="V4791">
        <f t="shared" si="447"/>
        <v>1</v>
      </c>
      <c r="W4791">
        <f t="shared" si="448"/>
        <v>2</v>
      </c>
      <c r="X4791" t="str">
        <f t="shared" si="449"/>
        <v>512</v>
      </c>
      <c r="Y4791" t="str">
        <f>IF(Table1[[#This Row],[RFM_Score]]="555","Champion", IF(AND(J4791&gt;=4,V4791&gt;=4),"Loyal", IF(U4791&lt;=2,"At Risk", IF(W4791&gt;=4,"Potential Loyalist","Others"))))</f>
        <v>Others</v>
      </c>
    </row>
    <row r="4792" spans="1:25">
      <c r="A4792" t="s">
        <v>8815</v>
      </c>
      <c r="B4792">
        <v>48</v>
      </c>
      <c r="C4792" t="s">
        <v>24</v>
      </c>
      <c r="D4792" t="s">
        <v>35</v>
      </c>
      <c r="E4792" s="6" t="s">
        <v>16862</v>
      </c>
      <c r="F4792" t="s">
        <v>30</v>
      </c>
      <c r="G4792">
        <v>8</v>
      </c>
      <c r="H4792">
        <v>1</v>
      </c>
      <c r="I4792">
        <v>52</v>
      </c>
      <c r="J4792">
        <v>1</v>
      </c>
      <c r="K4792">
        <v>67.25</v>
      </c>
      <c r="L4792" t="str">
        <f t="shared" si="444"/>
        <v/>
      </c>
      <c r="M4792">
        <v>3</v>
      </c>
      <c r="N4792" t="str">
        <f t="shared" si="445"/>
        <v/>
      </c>
      <c r="O4792">
        <v>12</v>
      </c>
      <c r="P4792" s="11">
        <v>0.125</v>
      </c>
      <c r="Q4792" s="11">
        <v>1.9230769230769201E-2</v>
      </c>
      <c r="R4792" s="12">
        <v>22.4166666666666</v>
      </c>
      <c r="S4792" t="s">
        <v>27</v>
      </c>
      <c r="T4792">
        <v>0</v>
      </c>
      <c r="U4792">
        <f t="shared" si="446"/>
        <v>5</v>
      </c>
      <c r="V4792">
        <f t="shared" si="447"/>
        <v>1</v>
      </c>
      <c r="W4792">
        <f t="shared" si="448"/>
        <v>2</v>
      </c>
      <c r="X4792" t="str">
        <f t="shared" si="449"/>
        <v>512</v>
      </c>
      <c r="Y4792" t="str">
        <f>IF(Table1[[#This Row],[RFM_Score]]="555","Champion", IF(AND(J4792&gt;=4,V4792&gt;=4),"Loyal", IF(U4792&lt;=2,"At Risk", IF(W4792&gt;=4,"Potential Loyalist","Others"))))</f>
        <v>Others</v>
      </c>
    </row>
    <row r="4793" spans="1:25">
      <c r="A4793" t="s">
        <v>7449</v>
      </c>
      <c r="B4793">
        <v>32</v>
      </c>
      <c r="C4793" t="s">
        <v>24</v>
      </c>
      <c r="D4793" t="s">
        <v>35</v>
      </c>
      <c r="E4793" s="6" t="s">
        <v>16863</v>
      </c>
      <c r="F4793" t="s">
        <v>30</v>
      </c>
      <c r="G4793">
        <v>4</v>
      </c>
      <c r="H4793">
        <v>1</v>
      </c>
      <c r="I4793">
        <v>43</v>
      </c>
      <c r="J4793">
        <v>1</v>
      </c>
      <c r="K4793">
        <v>67.23</v>
      </c>
      <c r="L4793" t="str">
        <f t="shared" si="444"/>
        <v/>
      </c>
      <c r="M4793">
        <v>3</v>
      </c>
      <c r="N4793" t="str">
        <f t="shared" si="445"/>
        <v/>
      </c>
      <c r="O4793">
        <v>5</v>
      </c>
      <c r="P4793" s="11">
        <v>0.25</v>
      </c>
      <c r="Q4793" s="11">
        <v>2.3255813953488299E-2</v>
      </c>
      <c r="R4793" s="12">
        <v>22.41</v>
      </c>
      <c r="S4793" t="s">
        <v>27</v>
      </c>
      <c r="T4793">
        <v>1</v>
      </c>
      <c r="U4793">
        <f t="shared" si="446"/>
        <v>5</v>
      </c>
      <c r="V4793">
        <f t="shared" si="447"/>
        <v>1</v>
      </c>
      <c r="W4793">
        <f t="shared" si="448"/>
        <v>2</v>
      </c>
      <c r="X4793" t="str">
        <f t="shared" si="449"/>
        <v>512</v>
      </c>
      <c r="Y4793" t="str">
        <f>IF(Table1[[#This Row],[RFM_Score]]="555","Champion", IF(AND(J4793&gt;=4,V4793&gt;=4),"Loyal", IF(U4793&lt;=2,"At Risk", IF(W4793&gt;=4,"Potential Loyalist","Others"))))</f>
        <v>Others</v>
      </c>
    </row>
    <row r="4794" spans="1:25">
      <c r="A4794" t="s">
        <v>4965</v>
      </c>
      <c r="B4794">
        <v>19</v>
      </c>
      <c r="C4794" t="s">
        <v>19</v>
      </c>
      <c r="D4794" t="s">
        <v>20</v>
      </c>
      <c r="E4794" s="6" t="s">
        <v>16864</v>
      </c>
      <c r="F4794" t="s">
        <v>26</v>
      </c>
      <c r="G4794">
        <v>1</v>
      </c>
      <c r="H4794">
        <v>0</v>
      </c>
      <c r="I4794">
        <v>49</v>
      </c>
      <c r="J4794">
        <v>5</v>
      </c>
      <c r="K4794">
        <v>67.22</v>
      </c>
      <c r="L4794" t="str">
        <f t="shared" si="444"/>
        <v/>
      </c>
      <c r="M4794">
        <v>3</v>
      </c>
      <c r="N4794" t="str">
        <f t="shared" si="445"/>
        <v/>
      </c>
      <c r="O4794">
        <v>35</v>
      </c>
      <c r="P4794" s="11">
        <v>0</v>
      </c>
      <c r="Q4794" s="11">
        <v>0.10204081632653</v>
      </c>
      <c r="R4794" s="12">
        <v>22.406666666666599</v>
      </c>
      <c r="S4794" t="s">
        <v>27</v>
      </c>
      <c r="T4794">
        <v>0</v>
      </c>
      <c r="U4794">
        <f t="shared" si="446"/>
        <v>4</v>
      </c>
      <c r="V4794">
        <f t="shared" si="447"/>
        <v>1</v>
      </c>
      <c r="W4794">
        <f t="shared" si="448"/>
        <v>2</v>
      </c>
      <c r="X4794" t="str">
        <f t="shared" si="449"/>
        <v>412</v>
      </c>
      <c r="Y4794" t="str">
        <f>IF(Table1[[#This Row],[RFM_Score]]="555","Champion", IF(AND(J4794&gt;=4,V4794&gt;=4),"Loyal", IF(U4794&lt;=2,"At Risk", IF(W4794&gt;=4,"Potential Loyalist","Others"))))</f>
        <v>Others</v>
      </c>
    </row>
    <row r="4795" spans="1:25">
      <c r="A4795" t="s">
        <v>9053</v>
      </c>
      <c r="B4795">
        <v>18</v>
      </c>
      <c r="C4795" t="s">
        <v>19</v>
      </c>
      <c r="D4795" t="s">
        <v>41</v>
      </c>
      <c r="E4795" s="6" t="s">
        <v>16865</v>
      </c>
      <c r="F4795" t="s">
        <v>26</v>
      </c>
      <c r="G4795">
        <v>1</v>
      </c>
      <c r="H4795">
        <v>1</v>
      </c>
      <c r="I4795">
        <v>59</v>
      </c>
      <c r="J4795">
        <v>6</v>
      </c>
      <c r="K4795">
        <v>67.17</v>
      </c>
      <c r="L4795" t="str">
        <f t="shared" si="444"/>
        <v/>
      </c>
      <c r="M4795">
        <v>3</v>
      </c>
      <c r="N4795" t="str">
        <f t="shared" si="445"/>
        <v/>
      </c>
      <c r="O4795">
        <v>9</v>
      </c>
      <c r="P4795" s="11">
        <v>1</v>
      </c>
      <c r="Q4795" s="11">
        <v>0.101694915254237</v>
      </c>
      <c r="R4795" s="12">
        <v>22.39</v>
      </c>
      <c r="S4795" t="s">
        <v>27</v>
      </c>
      <c r="T4795">
        <v>0</v>
      </c>
      <c r="U4795">
        <f t="shared" si="446"/>
        <v>5</v>
      </c>
      <c r="V4795">
        <f t="shared" si="447"/>
        <v>1</v>
      </c>
      <c r="W4795">
        <f t="shared" si="448"/>
        <v>2</v>
      </c>
      <c r="X4795" t="str">
        <f t="shared" si="449"/>
        <v>512</v>
      </c>
      <c r="Y4795" t="str">
        <f>IF(Table1[[#This Row],[RFM_Score]]="555","Champion", IF(AND(J4795&gt;=4,V4795&gt;=4),"Loyal", IF(U4795&lt;=2,"At Risk", IF(W4795&gt;=4,"Potential Loyalist","Others"))))</f>
        <v>Others</v>
      </c>
    </row>
    <row r="4796" spans="1:25">
      <c r="A4796" t="s">
        <v>6333</v>
      </c>
      <c r="B4796">
        <v>23</v>
      </c>
      <c r="C4796" t="s">
        <v>19</v>
      </c>
      <c r="D4796" t="s">
        <v>46</v>
      </c>
      <c r="E4796" s="6" t="s">
        <v>16866</v>
      </c>
      <c r="F4796" t="s">
        <v>26</v>
      </c>
      <c r="G4796">
        <v>4</v>
      </c>
      <c r="H4796">
        <v>2</v>
      </c>
      <c r="I4796">
        <v>58</v>
      </c>
      <c r="J4796">
        <v>0</v>
      </c>
      <c r="K4796">
        <v>67.099999999999994</v>
      </c>
      <c r="L4796" t="str">
        <f t="shared" si="444"/>
        <v/>
      </c>
      <c r="M4796">
        <v>3</v>
      </c>
      <c r="N4796" t="str">
        <f t="shared" si="445"/>
        <v/>
      </c>
      <c r="O4796">
        <v>13</v>
      </c>
      <c r="P4796" s="11">
        <v>0.5</v>
      </c>
      <c r="Q4796" s="11">
        <v>0</v>
      </c>
      <c r="R4796" s="12">
        <v>22.3666666666666</v>
      </c>
      <c r="S4796" t="s">
        <v>27</v>
      </c>
      <c r="T4796">
        <v>0</v>
      </c>
      <c r="U4796">
        <f t="shared" si="446"/>
        <v>5</v>
      </c>
      <c r="V4796">
        <f t="shared" si="447"/>
        <v>1</v>
      </c>
      <c r="W4796">
        <f t="shared" si="448"/>
        <v>2</v>
      </c>
      <c r="X4796" t="str">
        <f t="shared" si="449"/>
        <v>512</v>
      </c>
      <c r="Y4796" t="str">
        <f>IF(Table1[[#This Row],[RFM_Score]]="555","Champion", IF(AND(J4796&gt;=4,V4796&gt;=4),"Loyal", IF(U4796&lt;=2,"At Risk", IF(W4796&gt;=4,"Potential Loyalist","Others"))))</f>
        <v>Others</v>
      </c>
    </row>
    <row r="4797" spans="1:25">
      <c r="A4797" t="s">
        <v>10173</v>
      </c>
      <c r="B4797">
        <v>20</v>
      </c>
      <c r="C4797" t="s">
        <v>19</v>
      </c>
      <c r="D4797" t="s">
        <v>49</v>
      </c>
      <c r="E4797" s="6" t="s">
        <v>16867</v>
      </c>
      <c r="F4797" t="s">
        <v>26</v>
      </c>
      <c r="G4797">
        <v>1</v>
      </c>
      <c r="H4797">
        <v>0</v>
      </c>
      <c r="I4797">
        <v>55</v>
      </c>
      <c r="J4797">
        <v>1</v>
      </c>
      <c r="K4797">
        <v>66.849999999999994</v>
      </c>
      <c r="L4797" t="str">
        <f t="shared" si="444"/>
        <v/>
      </c>
      <c r="M4797">
        <v>3</v>
      </c>
      <c r="N4797" t="str">
        <f t="shared" si="445"/>
        <v/>
      </c>
      <c r="O4797">
        <v>34</v>
      </c>
      <c r="P4797" s="11">
        <v>0</v>
      </c>
      <c r="Q4797" s="11">
        <v>1.8181818181818101E-2</v>
      </c>
      <c r="R4797" s="12">
        <v>22.283333333333299</v>
      </c>
      <c r="S4797" t="s">
        <v>27</v>
      </c>
      <c r="T4797">
        <v>0</v>
      </c>
      <c r="U4797">
        <f t="shared" si="446"/>
        <v>4</v>
      </c>
      <c r="V4797">
        <f t="shared" si="447"/>
        <v>1</v>
      </c>
      <c r="W4797">
        <f t="shared" si="448"/>
        <v>2</v>
      </c>
      <c r="X4797" t="str">
        <f t="shared" si="449"/>
        <v>412</v>
      </c>
      <c r="Y4797" t="str">
        <f>IF(Table1[[#This Row],[RFM_Score]]="555","Champion", IF(AND(J4797&gt;=4,V4797&gt;=4),"Loyal", IF(U4797&lt;=2,"At Risk", IF(W4797&gt;=4,"Potential Loyalist","Others"))))</f>
        <v>Others</v>
      </c>
    </row>
    <row r="4798" spans="1:25">
      <c r="A4798" t="s">
        <v>3834</v>
      </c>
      <c r="B4798">
        <v>37</v>
      </c>
      <c r="C4798" t="s">
        <v>19</v>
      </c>
      <c r="D4798" t="s">
        <v>41</v>
      </c>
      <c r="E4798" s="6" t="s">
        <v>16868</v>
      </c>
      <c r="F4798" t="s">
        <v>62</v>
      </c>
      <c r="G4798">
        <v>0</v>
      </c>
      <c r="H4798">
        <v>0</v>
      </c>
      <c r="I4798">
        <v>54</v>
      </c>
      <c r="J4798">
        <v>1</v>
      </c>
      <c r="K4798">
        <v>66.81</v>
      </c>
      <c r="L4798" t="str">
        <f t="shared" si="444"/>
        <v/>
      </c>
      <c r="M4798">
        <v>3</v>
      </c>
      <c r="N4798" t="str">
        <f t="shared" si="445"/>
        <v/>
      </c>
      <c r="O4798">
        <v>5</v>
      </c>
      <c r="P4798" s="11">
        <v>0</v>
      </c>
      <c r="Q4798" s="11">
        <v>1.85185185185185E-2</v>
      </c>
      <c r="R4798" s="12">
        <v>22.27</v>
      </c>
      <c r="S4798" t="s">
        <v>27</v>
      </c>
      <c r="T4798">
        <v>0</v>
      </c>
      <c r="U4798">
        <f t="shared" si="446"/>
        <v>5</v>
      </c>
      <c r="V4798">
        <f t="shared" si="447"/>
        <v>1</v>
      </c>
      <c r="W4798">
        <f t="shared" si="448"/>
        <v>2</v>
      </c>
      <c r="X4798" t="str">
        <f t="shared" si="449"/>
        <v>512</v>
      </c>
      <c r="Y4798" t="str">
        <f>IF(Table1[[#This Row],[RFM_Score]]="555","Champion", IF(AND(J4798&gt;=4,V4798&gt;=4),"Loyal", IF(U4798&lt;=2,"At Risk", IF(W4798&gt;=4,"Potential Loyalist","Others"))))</f>
        <v>Others</v>
      </c>
    </row>
    <row r="4799" spans="1:25">
      <c r="A4799" t="s">
        <v>1771</v>
      </c>
      <c r="B4799">
        <v>44</v>
      </c>
      <c r="C4799" t="s">
        <v>19</v>
      </c>
      <c r="D4799" t="s">
        <v>25</v>
      </c>
      <c r="E4799" s="6" t="s">
        <v>16869</v>
      </c>
      <c r="F4799" t="s">
        <v>37</v>
      </c>
      <c r="G4799">
        <v>2</v>
      </c>
      <c r="H4799">
        <v>0</v>
      </c>
      <c r="I4799">
        <v>47</v>
      </c>
      <c r="J4799">
        <v>3</v>
      </c>
      <c r="K4799">
        <v>66.78</v>
      </c>
      <c r="L4799" t="str">
        <f t="shared" si="444"/>
        <v/>
      </c>
      <c r="M4799">
        <v>3</v>
      </c>
      <c r="N4799" t="str">
        <f t="shared" si="445"/>
        <v/>
      </c>
      <c r="O4799">
        <v>42</v>
      </c>
      <c r="P4799" s="11">
        <v>0</v>
      </c>
      <c r="Q4799" s="11">
        <v>6.3829787234042507E-2</v>
      </c>
      <c r="R4799" s="12">
        <v>22.26</v>
      </c>
      <c r="S4799" t="s">
        <v>27</v>
      </c>
      <c r="T4799">
        <v>1</v>
      </c>
      <c r="U4799">
        <f t="shared" si="446"/>
        <v>3</v>
      </c>
      <c r="V4799">
        <f t="shared" si="447"/>
        <v>1</v>
      </c>
      <c r="W4799">
        <f t="shared" si="448"/>
        <v>2</v>
      </c>
      <c r="X4799" t="str">
        <f t="shared" si="449"/>
        <v>312</v>
      </c>
      <c r="Y4799" t="str">
        <f>IF(Table1[[#This Row],[RFM_Score]]="555","Champion", IF(AND(J4799&gt;=4,V4799&gt;=4),"Loyal", IF(U4799&lt;=2,"At Risk", IF(W4799&gt;=4,"Potential Loyalist","Others"))))</f>
        <v>Others</v>
      </c>
    </row>
    <row r="4800" spans="1:25">
      <c r="A4800" t="s">
        <v>7514</v>
      </c>
      <c r="B4800">
        <v>37</v>
      </c>
      <c r="C4800" t="s">
        <v>24</v>
      </c>
      <c r="D4800" t="s">
        <v>25</v>
      </c>
      <c r="E4800" s="6" t="s">
        <v>16870</v>
      </c>
      <c r="F4800" t="s">
        <v>62</v>
      </c>
      <c r="G4800">
        <v>2</v>
      </c>
      <c r="H4800">
        <v>1</v>
      </c>
      <c r="I4800">
        <v>43</v>
      </c>
      <c r="J4800">
        <v>2</v>
      </c>
      <c r="K4800">
        <v>66.69</v>
      </c>
      <c r="L4800" t="str">
        <f t="shared" si="444"/>
        <v/>
      </c>
      <c r="M4800">
        <v>3</v>
      </c>
      <c r="N4800" t="str">
        <f t="shared" si="445"/>
        <v/>
      </c>
      <c r="O4800">
        <v>5</v>
      </c>
      <c r="P4800" s="11">
        <v>0.5</v>
      </c>
      <c r="Q4800" s="11">
        <v>4.6511627906976702E-2</v>
      </c>
      <c r="R4800" s="12">
        <v>22.23</v>
      </c>
      <c r="S4800" t="s">
        <v>27</v>
      </c>
      <c r="T4800">
        <v>0</v>
      </c>
      <c r="U4800">
        <f t="shared" si="446"/>
        <v>5</v>
      </c>
      <c r="V4800">
        <f t="shared" si="447"/>
        <v>1</v>
      </c>
      <c r="W4800">
        <f t="shared" si="448"/>
        <v>2</v>
      </c>
      <c r="X4800" t="str">
        <f t="shared" si="449"/>
        <v>512</v>
      </c>
      <c r="Y4800" t="str">
        <f>IF(Table1[[#This Row],[RFM_Score]]="555","Champion", IF(AND(J4800&gt;=4,V4800&gt;=4),"Loyal", IF(U4800&lt;=2,"At Risk", IF(W4800&gt;=4,"Potential Loyalist","Others"))))</f>
        <v>Others</v>
      </c>
    </row>
    <row r="4801" spans="1:25">
      <c r="A4801" t="s">
        <v>2370</v>
      </c>
      <c r="B4801">
        <v>30</v>
      </c>
      <c r="C4801" t="s">
        <v>24</v>
      </c>
      <c r="D4801" t="s">
        <v>25</v>
      </c>
      <c r="E4801" s="6" t="s">
        <v>16871</v>
      </c>
      <c r="F4801" t="s">
        <v>62</v>
      </c>
      <c r="G4801">
        <v>2</v>
      </c>
      <c r="H4801">
        <v>1</v>
      </c>
      <c r="I4801">
        <v>56</v>
      </c>
      <c r="J4801">
        <v>2</v>
      </c>
      <c r="K4801">
        <v>66.45</v>
      </c>
      <c r="L4801" t="str">
        <f t="shared" si="444"/>
        <v/>
      </c>
      <c r="M4801">
        <v>3</v>
      </c>
      <c r="N4801" t="str">
        <f t="shared" si="445"/>
        <v/>
      </c>
      <c r="O4801">
        <v>4</v>
      </c>
      <c r="P4801" s="11">
        <v>0.5</v>
      </c>
      <c r="Q4801" s="11">
        <v>3.5714285714285698E-2</v>
      </c>
      <c r="R4801" s="12">
        <v>22.15</v>
      </c>
      <c r="S4801" t="s">
        <v>27</v>
      </c>
      <c r="T4801">
        <v>0</v>
      </c>
      <c r="U4801">
        <f t="shared" si="446"/>
        <v>5</v>
      </c>
      <c r="V4801">
        <f t="shared" si="447"/>
        <v>1</v>
      </c>
      <c r="W4801">
        <f t="shared" si="448"/>
        <v>2</v>
      </c>
      <c r="X4801" t="str">
        <f t="shared" si="449"/>
        <v>512</v>
      </c>
      <c r="Y4801" t="str">
        <f>IF(Table1[[#This Row],[RFM_Score]]="555","Champion", IF(AND(J4801&gt;=4,V4801&gt;=4),"Loyal", IF(U4801&lt;=2,"At Risk", IF(W4801&gt;=4,"Potential Loyalist","Others"))))</f>
        <v>Others</v>
      </c>
    </row>
    <row r="4802" spans="1:25">
      <c r="A4802" t="s">
        <v>919</v>
      </c>
      <c r="B4802">
        <v>29</v>
      </c>
      <c r="C4802" t="s">
        <v>19</v>
      </c>
      <c r="D4802" t="s">
        <v>49</v>
      </c>
      <c r="E4802" s="6" t="s">
        <v>16872</v>
      </c>
      <c r="F4802" t="s">
        <v>26</v>
      </c>
      <c r="G4802">
        <v>4</v>
      </c>
      <c r="H4802">
        <v>2</v>
      </c>
      <c r="I4802">
        <v>42</v>
      </c>
      <c r="J4802">
        <v>0</v>
      </c>
      <c r="K4802">
        <v>66.44</v>
      </c>
      <c r="L4802" t="str">
        <f t="shared" ref="L4802:L4865" si="450">IF(OR(K4802&lt;$AC$10, K4802&gt;$AC$11), "OUTLIER", "")</f>
        <v/>
      </c>
      <c r="M4802">
        <v>3</v>
      </c>
      <c r="N4802" t="str">
        <f t="shared" ref="N4802:N4865" si="451">IF(OR(M4802&lt;$AC$16, M4802&gt;$AC$17), "OUTLIER", "")</f>
        <v/>
      </c>
      <c r="O4802">
        <v>47</v>
      </c>
      <c r="P4802" s="11">
        <v>0.5</v>
      </c>
      <c r="Q4802" s="11">
        <v>0</v>
      </c>
      <c r="R4802" s="12">
        <v>22.146666666666601</v>
      </c>
      <c r="S4802" t="s">
        <v>27</v>
      </c>
      <c r="T4802">
        <v>0</v>
      </c>
      <c r="U4802">
        <f t="shared" ref="U4802:U4865" si="452">IF(O4802&lt;=20,5,IF(O4802&lt;=40,4,IF(O4802&lt;=70,3,IF(O4802&lt;=100,2,1))))</f>
        <v>3</v>
      </c>
      <c r="V4802">
        <f t="shared" ref="V4802:V4865" si="453">IF(M4802&gt;=11,5,IF(M4802&gt;=9,4,IF(M4802&gt;=7,3,IF(M4802&gt;=5,2,1))))</f>
        <v>1</v>
      </c>
      <c r="W4802">
        <f t="shared" ref="W4802:W4865" si="454">IF(K4802&gt;=500,5,IF(K4802&gt;=300,4,IF(K4802&gt;=150,3,IF(K4802&gt;=50,2,1))))</f>
        <v>2</v>
      </c>
      <c r="X4802" t="str">
        <f t="shared" ref="X4802:X4865" si="455">U4802 &amp; V4802 &amp; W4802</f>
        <v>312</v>
      </c>
      <c r="Y4802" t="str">
        <f>IF(Table1[[#This Row],[RFM_Score]]="555","Champion", IF(AND(J4802&gt;=4,V4802&gt;=4),"Loyal", IF(U4802&lt;=2,"At Risk", IF(W4802&gt;=4,"Potential Loyalist","Others"))))</f>
        <v>Others</v>
      </c>
    </row>
    <row r="4803" spans="1:25">
      <c r="A4803" t="s">
        <v>10214</v>
      </c>
      <c r="B4803">
        <v>41</v>
      </c>
      <c r="C4803" t="s">
        <v>19</v>
      </c>
      <c r="D4803" t="s">
        <v>20</v>
      </c>
      <c r="E4803" s="6" t="s">
        <v>16873</v>
      </c>
      <c r="F4803" t="s">
        <v>37</v>
      </c>
      <c r="G4803">
        <v>5</v>
      </c>
      <c r="H4803">
        <v>3</v>
      </c>
      <c r="I4803">
        <v>60</v>
      </c>
      <c r="J4803">
        <v>1</v>
      </c>
      <c r="K4803">
        <v>66.44</v>
      </c>
      <c r="L4803" t="str">
        <f t="shared" si="450"/>
        <v/>
      </c>
      <c r="M4803">
        <v>3</v>
      </c>
      <c r="N4803" t="str">
        <f t="shared" si="451"/>
        <v/>
      </c>
      <c r="O4803">
        <v>17</v>
      </c>
      <c r="P4803" s="11">
        <v>0.6</v>
      </c>
      <c r="Q4803" s="11">
        <v>1.6666666666666601E-2</v>
      </c>
      <c r="R4803" s="12">
        <v>22.146666666666601</v>
      </c>
      <c r="S4803" t="s">
        <v>27</v>
      </c>
      <c r="T4803">
        <v>1</v>
      </c>
      <c r="U4803">
        <f t="shared" si="452"/>
        <v>5</v>
      </c>
      <c r="V4803">
        <f t="shared" si="453"/>
        <v>1</v>
      </c>
      <c r="W4803">
        <f t="shared" si="454"/>
        <v>2</v>
      </c>
      <c r="X4803" t="str">
        <f t="shared" si="455"/>
        <v>512</v>
      </c>
      <c r="Y4803" t="str">
        <f>IF(Table1[[#This Row],[RFM_Score]]="555","Champion", IF(AND(J4803&gt;=4,V4803&gt;=4),"Loyal", IF(U4803&lt;=2,"At Risk", IF(W4803&gt;=4,"Potential Loyalist","Others"))))</f>
        <v>Others</v>
      </c>
    </row>
    <row r="4804" spans="1:25">
      <c r="A4804" t="s">
        <v>7324</v>
      </c>
      <c r="B4804">
        <v>47</v>
      </c>
      <c r="C4804" t="s">
        <v>19</v>
      </c>
      <c r="D4804" t="s">
        <v>29</v>
      </c>
      <c r="E4804" s="6" t="s">
        <v>16874</v>
      </c>
      <c r="F4804" t="s">
        <v>60</v>
      </c>
      <c r="G4804">
        <v>5</v>
      </c>
      <c r="H4804">
        <v>0</v>
      </c>
      <c r="I4804">
        <v>47</v>
      </c>
      <c r="J4804">
        <v>0</v>
      </c>
      <c r="K4804">
        <v>66.430000000000007</v>
      </c>
      <c r="L4804" t="str">
        <f t="shared" si="450"/>
        <v/>
      </c>
      <c r="M4804">
        <v>3</v>
      </c>
      <c r="N4804" t="str">
        <f t="shared" si="451"/>
        <v/>
      </c>
      <c r="O4804">
        <v>10</v>
      </c>
      <c r="P4804" s="11">
        <v>0</v>
      </c>
      <c r="Q4804" s="11">
        <v>0</v>
      </c>
      <c r="R4804" s="12">
        <v>22.143333333333299</v>
      </c>
      <c r="S4804" t="s">
        <v>27</v>
      </c>
      <c r="T4804">
        <v>0</v>
      </c>
      <c r="U4804">
        <f t="shared" si="452"/>
        <v>5</v>
      </c>
      <c r="V4804">
        <f t="shared" si="453"/>
        <v>1</v>
      </c>
      <c r="W4804">
        <f t="shared" si="454"/>
        <v>2</v>
      </c>
      <c r="X4804" t="str">
        <f t="shared" si="455"/>
        <v>512</v>
      </c>
      <c r="Y4804" t="str">
        <f>IF(Table1[[#This Row],[RFM_Score]]="555","Champion", IF(AND(J4804&gt;=4,V4804&gt;=4),"Loyal", IF(U4804&lt;=2,"At Risk", IF(W4804&gt;=4,"Potential Loyalist","Others"))))</f>
        <v>Others</v>
      </c>
    </row>
    <row r="4805" spans="1:25">
      <c r="A4805" t="s">
        <v>3524</v>
      </c>
      <c r="B4805">
        <v>42</v>
      </c>
      <c r="C4805" t="s">
        <v>24</v>
      </c>
      <c r="D4805" t="s">
        <v>46</v>
      </c>
      <c r="E4805" s="6" t="s">
        <v>16875</v>
      </c>
      <c r="F4805" t="s">
        <v>30</v>
      </c>
      <c r="G4805">
        <v>5</v>
      </c>
      <c r="H4805">
        <v>1</v>
      </c>
      <c r="I4805">
        <v>54</v>
      </c>
      <c r="J4805">
        <v>2</v>
      </c>
      <c r="K4805">
        <v>66.400000000000006</v>
      </c>
      <c r="L4805" t="str">
        <f t="shared" si="450"/>
        <v/>
      </c>
      <c r="M4805">
        <v>3</v>
      </c>
      <c r="N4805" t="str">
        <f t="shared" si="451"/>
        <v/>
      </c>
      <c r="O4805">
        <v>30</v>
      </c>
      <c r="P4805" s="11">
        <v>0.2</v>
      </c>
      <c r="Q4805" s="11">
        <v>3.7037037037037E-2</v>
      </c>
      <c r="R4805" s="12">
        <v>22.133333333333301</v>
      </c>
      <c r="S4805" t="s">
        <v>27</v>
      </c>
      <c r="T4805">
        <v>0</v>
      </c>
      <c r="U4805">
        <f t="shared" si="452"/>
        <v>4</v>
      </c>
      <c r="V4805">
        <f t="shared" si="453"/>
        <v>1</v>
      </c>
      <c r="W4805">
        <f t="shared" si="454"/>
        <v>2</v>
      </c>
      <c r="X4805" t="str">
        <f t="shared" si="455"/>
        <v>412</v>
      </c>
      <c r="Y4805" t="str">
        <f>IF(Table1[[#This Row],[RFM_Score]]="555","Champion", IF(AND(J4805&gt;=4,V4805&gt;=4),"Loyal", IF(U4805&lt;=2,"At Risk", IF(W4805&gt;=4,"Potential Loyalist","Others"))))</f>
        <v>Others</v>
      </c>
    </row>
    <row r="4806" spans="1:25">
      <c r="A4806" t="s">
        <v>4453</v>
      </c>
      <c r="B4806">
        <v>38</v>
      </c>
      <c r="C4806" t="s">
        <v>24</v>
      </c>
      <c r="D4806" t="s">
        <v>29</v>
      </c>
      <c r="E4806" s="6" t="s">
        <v>16876</v>
      </c>
      <c r="F4806" t="s">
        <v>26</v>
      </c>
      <c r="G4806">
        <v>1</v>
      </c>
      <c r="H4806">
        <v>0</v>
      </c>
      <c r="I4806">
        <v>48</v>
      </c>
      <c r="J4806">
        <v>1</v>
      </c>
      <c r="K4806">
        <v>66.31</v>
      </c>
      <c r="L4806" t="str">
        <f t="shared" si="450"/>
        <v/>
      </c>
      <c r="M4806">
        <v>3</v>
      </c>
      <c r="N4806" t="str">
        <f t="shared" si="451"/>
        <v/>
      </c>
      <c r="O4806">
        <v>4</v>
      </c>
      <c r="P4806" s="11">
        <v>0</v>
      </c>
      <c r="Q4806" s="11">
        <v>2.0833333333333301E-2</v>
      </c>
      <c r="R4806" s="12">
        <v>22.1033333333333</v>
      </c>
      <c r="S4806" t="s">
        <v>27</v>
      </c>
      <c r="T4806">
        <v>0</v>
      </c>
      <c r="U4806">
        <f t="shared" si="452"/>
        <v>5</v>
      </c>
      <c r="V4806">
        <f t="shared" si="453"/>
        <v>1</v>
      </c>
      <c r="W4806">
        <f t="shared" si="454"/>
        <v>2</v>
      </c>
      <c r="X4806" t="str">
        <f t="shared" si="455"/>
        <v>512</v>
      </c>
      <c r="Y4806" t="str">
        <f>IF(Table1[[#This Row],[RFM_Score]]="555","Champion", IF(AND(J4806&gt;=4,V4806&gt;=4),"Loyal", IF(U4806&lt;=2,"At Risk", IF(W4806&gt;=4,"Potential Loyalist","Others"))))</f>
        <v>Others</v>
      </c>
    </row>
    <row r="4807" spans="1:25">
      <c r="A4807" t="s">
        <v>3851</v>
      </c>
      <c r="B4807">
        <v>19</v>
      </c>
      <c r="C4807" t="s">
        <v>19</v>
      </c>
      <c r="D4807" t="s">
        <v>25</v>
      </c>
      <c r="E4807" s="6" t="s">
        <v>16877</v>
      </c>
      <c r="F4807" t="s">
        <v>21</v>
      </c>
      <c r="G4807">
        <v>4</v>
      </c>
      <c r="H4807">
        <v>1</v>
      </c>
      <c r="I4807">
        <v>54</v>
      </c>
      <c r="J4807">
        <v>6</v>
      </c>
      <c r="K4807">
        <v>66.12</v>
      </c>
      <c r="L4807" t="str">
        <f t="shared" si="450"/>
        <v/>
      </c>
      <c r="M4807">
        <v>3</v>
      </c>
      <c r="N4807" t="str">
        <f t="shared" si="451"/>
        <v/>
      </c>
      <c r="O4807">
        <v>16</v>
      </c>
      <c r="P4807" s="11">
        <v>0.25</v>
      </c>
      <c r="Q4807" s="11">
        <v>0.11111111111111099</v>
      </c>
      <c r="R4807" s="12">
        <v>22.04</v>
      </c>
      <c r="S4807" t="s">
        <v>27</v>
      </c>
      <c r="T4807">
        <v>0</v>
      </c>
      <c r="U4807">
        <f t="shared" si="452"/>
        <v>5</v>
      </c>
      <c r="V4807">
        <f t="shared" si="453"/>
        <v>1</v>
      </c>
      <c r="W4807">
        <f t="shared" si="454"/>
        <v>2</v>
      </c>
      <c r="X4807" t="str">
        <f t="shared" si="455"/>
        <v>512</v>
      </c>
      <c r="Y4807" t="str">
        <f>IF(Table1[[#This Row],[RFM_Score]]="555","Champion", IF(AND(J4807&gt;=4,V4807&gt;=4),"Loyal", IF(U4807&lt;=2,"At Risk", IF(W4807&gt;=4,"Potential Loyalist","Others"))))</f>
        <v>Others</v>
      </c>
    </row>
    <row r="4808" spans="1:25">
      <c r="A4808" t="s">
        <v>6107</v>
      </c>
      <c r="B4808">
        <v>41</v>
      </c>
      <c r="C4808" t="s">
        <v>19</v>
      </c>
      <c r="D4808" t="s">
        <v>35</v>
      </c>
      <c r="E4808" s="6" t="s">
        <v>16878</v>
      </c>
      <c r="F4808" t="s">
        <v>30</v>
      </c>
      <c r="G4808">
        <v>3</v>
      </c>
      <c r="H4808">
        <v>0</v>
      </c>
      <c r="I4808">
        <v>39</v>
      </c>
      <c r="J4808">
        <v>3</v>
      </c>
      <c r="K4808">
        <v>66.12</v>
      </c>
      <c r="L4808" t="str">
        <f t="shared" si="450"/>
        <v/>
      </c>
      <c r="M4808">
        <v>3</v>
      </c>
      <c r="N4808" t="str">
        <f t="shared" si="451"/>
        <v/>
      </c>
      <c r="O4808">
        <v>15</v>
      </c>
      <c r="P4808" s="11">
        <v>0</v>
      </c>
      <c r="Q4808" s="11">
        <v>7.69230769230769E-2</v>
      </c>
      <c r="R4808" s="12">
        <v>22.04</v>
      </c>
      <c r="S4808" t="s">
        <v>27</v>
      </c>
      <c r="T4808">
        <v>0</v>
      </c>
      <c r="U4808">
        <f t="shared" si="452"/>
        <v>5</v>
      </c>
      <c r="V4808">
        <f t="shared" si="453"/>
        <v>1</v>
      </c>
      <c r="W4808">
        <f t="shared" si="454"/>
        <v>2</v>
      </c>
      <c r="X4808" t="str">
        <f t="shared" si="455"/>
        <v>512</v>
      </c>
      <c r="Y4808" t="str">
        <f>IF(Table1[[#This Row],[RFM_Score]]="555","Champion", IF(AND(J4808&gt;=4,V4808&gt;=4),"Loyal", IF(U4808&lt;=2,"At Risk", IF(W4808&gt;=4,"Potential Loyalist","Others"))))</f>
        <v>Others</v>
      </c>
    </row>
    <row r="4809" spans="1:25">
      <c r="A4809" t="s">
        <v>1592</v>
      </c>
      <c r="B4809">
        <v>39</v>
      </c>
      <c r="C4809" t="s">
        <v>19</v>
      </c>
      <c r="D4809" t="s">
        <v>49</v>
      </c>
      <c r="E4809" s="6" t="s">
        <v>16879</v>
      </c>
      <c r="F4809" t="s">
        <v>26</v>
      </c>
      <c r="G4809">
        <v>2</v>
      </c>
      <c r="H4809">
        <v>0</v>
      </c>
      <c r="I4809">
        <v>49</v>
      </c>
      <c r="J4809">
        <v>4</v>
      </c>
      <c r="K4809">
        <v>65.569999999999993</v>
      </c>
      <c r="L4809" t="str">
        <f t="shared" si="450"/>
        <v/>
      </c>
      <c r="M4809">
        <v>3</v>
      </c>
      <c r="N4809" t="str">
        <f t="shared" si="451"/>
        <v/>
      </c>
      <c r="O4809">
        <v>0</v>
      </c>
      <c r="P4809" s="11">
        <v>0</v>
      </c>
      <c r="Q4809" s="11">
        <v>8.16326530612244E-2</v>
      </c>
      <c r="R4809" s="12">
        <v>21.856666666666602</v>
      </c>
      <c r="S4809" t="s">
        <v>27</v>
      </c>
      <c r="T4809">
        <v>0</v>
      </c>
      <c r="U4809">
        <f t="shared" si="452"/>
        <v>5</v>
      </c>
      <c r="V4809">
        <f t="shared" si="453"/>
        <v>1</v>
      </c>
      <c r="W4809">
        <f t="shared" si="454"/>
        <v>2</v>
      </c>
      <c r="X4809" t="str">
        <f t="shared" si="455"/>
        <v>512</v>
      </c>
      <c r="Y4809" t="str">
        <f>IF(Table1[[#This Row],[RFM_Score]]="555","Champion", IF(AND(J4809&gt;=4,V4809&gt;=4),"Loyal", IF(U4809&lt;=2,"At Risk", IF(W4809&gt;=4,"Potential Loyalist","Others"))))</f>
        <v>Others</v>
      </c>
    </row>
    <row r="4810" spans="1:25">
      <c r="A4810" t="s">
        <v>2570</v>
      </c>
      <c r="B4810">
        <v>23</v>
      </c>
      <c r="C4810" t="s">
        <v>24</v>
      </c>
      <c r="D4810" t="s">
        <v>25</v>
      </c>
      <c r="E4810" s="6" t="s">
        <v>16880</v>
      </c>
      <c r="F4810" t="s">
        <v>26</v>
      </c>
      <c r="G4810">
        <v>1</v>
      </c>
      <c r="H4810">
        <v>0</v>
      </c>
      <c r="I4810">
        <v>47</v>
      </c>
      <c r="J4810">
        <v>2</v>
      </c>
      <c r="K4810">
        <v>65.25</v>
      </c>
      <c r="L4810" t="str">
        <f t="shared" si="450"/>
        <v/>
      </c>
      <c r="M4810">
        <v>3</v>
      </c>
      <c r="N4810" t="str">
        <f t="shared" si="451"/>
        <v/>
      </c>
      <c r="O4810">
        <v>104</v>
      </c>
      <c r="P4810" s="11">
        <v>0</v>
      </c>
      <c r="Q4810" s="11">
        <v>4.2553191489361701E-2</v>
      </c>
      <c r="R4810" s="12">
        <v>21.75</v>
      </c>
      <c r="S4810" t="s">
        <v>27</v>
      </c>
      <c r="T4810">
        <v>0</v>
      </c>
      <c r="U4810">
        <f t="shared" si="452"/>
        <v>1</v>
      </c>
      <c r="V4810">
        <f t="shared" si="453"/>
        <v>1</v>
      </c>
      <c r="W4810">
        <f t="shared" si="454"/>
        <v>2</v>
      </c>
      <c r="X4810" t="str">
        <f t="shared" si="455"/>
        <v>112</v>
      </c>
      <c r="Y4810" t="str">
        <f>IF(Table1[[#This Row],[RFM_Score]]="555","Champion", IF(AND(J4810&gt;=4,V4810&gt;=4),"Loyal", IF(U4810&lt;=2,"At Risk", IF(W4810&gt;=4,"Potential Loyalist","Others"))))</f>
        <v>At Risk</v>
      </c>
    </row>
    <row r="4811" spans="1:25">
      <c r="A4811" t="s">
        <v>2243</v>
      </c>
      <c r="B4811">
        <v>52</v>
      </c>
      <c r="C4811" t="s">
        <v>24</v>
      </c>
      <c r="D4811" t="s">
        <v>29</v>
      </c>
      <c r="E4811" s="6" t="s">
        <v>16881</v>
      </c>
      <c r="F4811" t="s">
        <v>21</v>
      </c>
      <c r="G4811">
        <v>2</v>
      </c>
      <c r="H4811">
        <v>0</v>
      </c>
      <c r="I4811">
        <v>52</v>
      </c>
      <c r="J4811">
        <v>2</v>
      </c>
      <c r="K4811">
        <v>65.22</v>
      </c>
      <c r="L4811" t="str">
        <f t="shared" si="450"/>
        <v/>
      </c>
      <c r="M4811">
        <v>3</v>
      </c>
      <c r="N4811" t="str">
        <f t="shared" si="451"/>
        <v/>
      </c>
      <c r="O4811">
        <v>10</v>
      </c>
      <c r="P4811" s="11">
        <v>0</v>
      </c>
      <c r="Q4811" s="11">
        <v>3.8461538461538401E-2</v>
      </c>
      <c r="R4811" s="12">
        <v>21.74</v>
      </c>
      <c r="S4811" t="s">
        <v>27</v>
      </c>
      <c r="T4811">
        <v>0</v>
      </c>
      <c r="U4811">
        <f t="shared" si="452"/>
        <v>5</v>
      </c>
      <c r="V4811">
        <f t="shared" si="453"/>
        <v>1</v>
      </c>
      <c r="W4811">
        <f t="shared" si="454"/>
        <v>2</v>
      </c>
      <c r="X4811" t="str">
        <f t="shared" si="455"/>
        <v>512</v>
      </c>
      <c r="Y4811" t="str">
        <f>IF(Table1[[#This Row],[RFM_Score]]="555","Champion", IF(AND(J4811&gt;=4,V4811&gt;=4),"Loyal", IF(U4811&lt;=2,"At Risk", IF(W4811&gt;=4,"Potential Loyalist","Others"))))</f>
        <v>Others</v>
      </c>
    </row>
    <row r="4812" spans="1:25">
      <c r="A4812" t="s">
        <v>3611</v>
      </c>
      <c r="B4812">
        <v>19</v>
      </c>
      <c r="C4812" t="s">
        <v>24</v>
      </c>
      <c r="D4812" t="s">
        <v>49</v>
      </c>
      <c r="E4812" s="6" t="s">
        <v>16882</v>
      </c>
      <c r="F4812" t="s">
        <v>21</v>
      </c>
      <c r="G4812">
        <v>4</v>
      </c>
      <c r="H4812">
        <v>0</v>
      </c>
      <c r="I4812">
        <v>55</v>
      </c>
      <c r="J4812">
        <v>1</v>
      </c>
      <c r="K4812">
        <v>65.16</v>
      </c>
      <c r="L4812" t="str">
        <f t="shared" si="450"/>
        <v/>
      </c>
      <c r="M4812">
        <v>3</v>
      </c>
      <c r="N4812" t="str">
        <f t="shared" si="451"/>
        <v/>
      </c>
      <c r="O4812">
        <v>11</v>
      </c>
      <c r="P4812" s="11">
        <v>0</v>
      </c>
      <c r="Q4812" s="11">
        <v>1.8181818181818101E-2</v>
      </c>
      <c r="R4812" s="12">
        <v>21.72</v>
      </c>
      <c r="S4812" t="s">
        <v>27</v>
      </c>
      <c r="T4812">
        <v>0</v>
      </c>
      <c r="U4812">
        <f t="shared" si="452"/>
        <v>5</v>
      </c>
      <c r="V4812">
        <f t="shared" si="453"/>
        <v>1</v>
      </c>
      <c r="W4812">
        <f t="shared" si="454"/>
        <v>2</v>
      </c>
      <c r="X4812" t="str">
        <f t="shared" si="455"/>
        <v>512</v>
      </c>
      <c r="Y4812" t="str">
        <f>IF(Table1[[#This Row],[RFM_Score]]="555","Champion", IF(AND(J4812&gt;=4,V4812&gt;=4),"Loyal", IF(U4812&lt;=2,"At Risk", IF(W4812&gt;=4,"Potential Loyalist","Others"))))</f>
        <v>Others</v>
      </c>
    </row>
    <row r="4813" spans="1:25">
      <c r="A4813" t="s">
        <v>818</v>
      </c>
      <c r="B4813">
        <v>18</v>
      </c>
      <c r="C4813" t="s">
        <v>24</v>
      </c>
      <c r="D4813" t="s">
        <v>49</v>
      </c>
      <c r="E4813" s="6" t="s">
        <v>16883</v>
      </c>
      <c r="F4813" t="s">
        <v>21</v>
      </c>
      <c r="G4813">
        <v>1</v>
      </c>
      <c r="H4813">
        <v>0</v>
      </c>
      <c r="I4813">
        <v>48</v>
      </c>
      <c r="J4813">
        <v>3</v>
      </c>
      <c r="K4813">
        <v>65.150000000000006</v>
      </c>
      <c r="L4813" t="str">
        <f t="shared" si="450"/>
        <v/>
      </c>
      <c r="M4813">
        <v>3</v>
      </c>
      <c r="N4813" t="str">
        <f t="shared" si="451"/>
        <v/>
      </c>
      <c r="O4813">
        <v>0</v>
      </c>
      <c r="P4813" s="11">
        <v>0</v>
      </c>
      <c r="Q4813" s="11">
        <v>6.25E-2</v>
      </c>
      <c r="R4813" s="12">
        <v>21.716666666666601</v>
      </c>
      <c r="S4813" t="s">
        <v>27</v>
      </c>
      <c r="T4813">
        <v>1</v>
      </c>
      <c r="U4813">
        <f t="shared" si="452"/>
        <v>5</v>
      </c>
      <c r="V4813">
        <f t="shared" si="453"/>
        <v>1</v>
      </c>
      <c r="W4813">
        <f t="shared" si="454"/>
        <v>2</v>
      </c>
      <c r="X4813" t="str">
        <f t="shared" si="455"/>
        <v>512</v>
      </c>
      <c r="Y4813" t="str">
        <f>IF(Table1[[#This Row],[RFM_Score]]="555","Champion", IF(AND(J4813&gt;=4,V4813&gt;=4),"Loyal", IF(U4813&lt;=2,"At Risk", IF(W4813&gt;=4,"Potential Loyalist","Others"))))</f>
        <v>Others</v>
      </c>
    </row>
    <row r="4814" spans="1:25">
      <c r="A4814" t="s">
        <v>10936</v>
      </c>
      <c r="B4814">
        <v>30</v>
      </c>
      <c r="C4814" t="s">
        <v>24</v>
      </c>
      <c r="D4814" t="s">
        <v>25</v>
      </c>
      <c r="E4814" s="6" t="s">
        <v>16884</v>
      </c>
      <c r="F4814" t="s">
        <v>26</v>
      </c>
      <c r="G4814">
        <v>3</v>
      </c>
      <c r="H4814">
        <v>0</v>
      </c>
      <c r="I4814">
        <v>41</v>
      </c>
      <c r="J4814">
        <v>3</v>
      </c>
      <c r="K4814">
        <v>65.14</v>
      </c>
      <c r="L4814" t="str">
        <f t="shared" si="450"/>
        <v/>
      </c>
      <c r="M4814">
        <v>3</v>
      </c>
      <c r="N4814" t="str">
        <f t="shared" si="451"/>
        <v/>
      </c>
      <c r="O4814">
        <v>28</v>
      </c>
      <c r="P4814" s="11">
        <v>0</v>
      </c>
      <c r="Q4814" s="11">
        <v>7.3170731707316999E-2</v>
      </c>
      <c r="R4814" s="12">
        <v>21.713333333333299</v>
      </c>
      <c r="S4814" t="s">
        <v>27</v>
      </c>
      <c r="T4814">
        <v>0</v>
      </c>
      <c r="U4814">
        <f t="shared" si="452"/>
        <v>4</v>
      </c>
      <c r="V4814">
        <f t="shared" si="453"/>
        <v>1</v>
      </c>
      <c r="W4814">
        <f t="shared" si="454"/>
        <v>2</v>
      </c>
      <c r="X4814" t="str">
        <f t="shared" si="455"/>
        <v>412</v>
      </c>
      <c r="Y4814" t="str">
        <f>IF(Table1[[#This Row],[RFM_Score]]="555","Champion", IF(AND(J4814&gt;=4,V4814&gt;=4),"Loyal", IF(U4814&lt;=2,"At Risk", IF(W4814&gt;=4,"Potential Loyalist","Others"))))</f>
        <v>Others</v>
      </c>
    </row>
    <row r="4815" spans="1:25">
      <c r="A4815" t="s">
        <v>6617</v>
      </c>
      <c r="B4815">
        <v>31</v>
      </c>
      <c r="C4815" t="s">
        <v>19</v>
      </c>
      <c r="D4815" t="s">
        <v>25</v>
      </c>
      <c r="E4815" s="6" t="s">
        <v>16885</v>
      </c>
      <c r="F4815" t="s">
        <v>21</v>
      </c>
      <c r="G4815">
        <v>4</v>
      </c>
      <c r="H4815">
        <v>0</v>
      </c>
      <c r="I4815">
        <v>57</v>
      </c>
      <c r="J4815">
        <v>1</v>
      </c>
      <c r="K4815">
        <v>65.08</v>
      </c>
      <c r="L4815" t="str">
        <f t="shared" si="450"/>
        <v/>
      </c>
      <c r="M4815">
        <v>3</v>
      </c>
      <c r="N4815" t="str">
        <f t="shared" si="451"/>
        <v/>
      </c>
      <c r="O4815">
        <v>4</v>
      </c>
      <c r="P4815" s="11">
        <v>0</v>
      </c>
      <c r="Q4815" s="11">
        <v>1.7543859649122799E-2</v>
      </c>
      <c r="R4815" s="12">
        <v>21.6933333333333</v>
      </c>
      <c r="S4815" t="s">
        <v>27</v>
      </c>
      <c r="T4815">
        <v>0</v>
      </c>
      <c r="U4815">
        <f t="shared" si="452"/>
        <v>5</v>
      </c>
      <c r="V4815">
        <f t="shared" si="453"/>
        <v>1</v>
      </c>
      <c r="W4815">
        <f t="shared" si="454"/>
        <v>2</v>
      </c>
      <c r="X4815" t="str">
        <f t="shared" si="455"/>
        <v>512</v>
      </c>
      <c r="Y4815" t="str">
        <f>IF(Table1[[#This Row],[RFM_Score]]="555","Champion", IF(AND(J4815&gt;=4,V4815&gt;=4),"Loyal", IF(U4815&lt;=2,"At Risk", IF(W4815&gt;=4,"Potential Loyalist","Others"))))</f>
        <v>Others</v>
      </c>
    </row>
    <row r="4816" spans="1:25">
      <c r="A4816" t="s">
        <v>7005</v>
      </c>
      <c r="B4816">
        <v>34</v>
      </c>
      <c r="C4816" t="s">
        <v>24</v>
      </c>
      <c r="D4816" t="s">
        <v>35</v>
      </c>
      <c r="E4816" s="6" t="s">
        <v>16886</v>
      </c>
      <c r="F4816" t="s">
        <v>21</v>
      </c>
      <c r="G4816">
        <v>6</v>
      </c>
      <c r="H4816">
        <v>2</v>
      </c>
      <c r="I4816">
        <v>41</v>
      </c>
      <c r="J4816">
        <v>2</v>
      </c>
      <c r="K4816">
        <v>64.88</v>
      </c>
      <c r="L4816" t="str">
        <f t="shared" si="450"/>
        <v/>
      </c>
      <c r="M4816">
        <v>3</v>
      </c>
      <c r="N4816" t="str">
        <f t="shared" si="451"/>
        <v/>
      </c>
      <c r="O4816">
        <v>8</v>
      </c>
      <c r="P4816" s="11">
        <v>0.33333333333333298</v>
      </c>
      <c r="Q4816" s="11">
        <v>4.8780487804878002E-2</v>
      </c>
      <c r="R4816" s="12">
        <v>21.626666666666601</v>
      </c>
      <c r="S4816" t="s">
        <v>27</v>
      </c>
      <c r="T4816">
        <v>0</v>
      </c>
      <c r="U4816">
        <f t="shared" si="452"/>
        <v>5</v>
      </c>
      <c r="V4816">
        <f t="shared" si="453"/>
        <v>1</v>
      </c>
      <c r="W4816">
        <f t="shared" si="454"/>
        <v>2</v>
      </c>
      <c r="X4816" t="str">
        <f t="shared" si="455"/>
        <v>512</v>
      </c>
      <c r="Y4816" t="str">
        <f>IF(Table1[[#This Row],[RFM_Score]]="555","Champion", IF(AND(J4816&gt;=4,V4816&gt;=4),"Loyal", IF(U4816&lt;=2,"At Risk", IF(W4816&gt;=4,"Potential Loyalist","Others"))))</f>
        <v>Others</v>
      </c>
    </row>
    <row r="4817" spans="1:25">
      <c r="A4817" t="s">
        <v>10723</v>
      </c>
      <c r="B4817">
        <v>18</v>
      </c>
      <c r="C4817" t="s">
        <v>19</v>
      </c>
      <c r="D4817" t="s">
        <v>46</v>
      </c>
      <c r="E4817" s="6" t="s">
        <v>16887</v>
      </c>
      <c r="F4817" t="s">
        <v>26</v>
      </c>
      <c r="G4817">
        <v>1</v>
      </c>
      <c r="H4817">
        <v>0</v>
      </c>
      <c r="I4817">
        <v>50</v>
      </c>
      <c r="J4817">
        <v>3</v>
      </c>
      <c r="K4817">
        <v>64.86</v>
      </c>
      <c r="L4817" t="str">
        <f t="shared" si="450"/>
        <v/>
      </c>
      <c r="M4817">
        <v>3</v>
      </c>
      <c r="N4817" t="str">
        <f t="shared" si="451"/>
        <v/>
      </c>
      <c r="O4817">
        <v>6</v>
      </c>
      <c r="P4817" s="11">
        <v>0</v>
      </c>
      <c r="Q4817" s="11">
        <v>0.06</v>
      </c>
      <c r="R4817" s="12">
        <v>21.62</v>
      </c>
      <c r="S4817" t="s">
        <v>27</v>
      </c>
      <c r="T4817">
        <v>0</v>
      </c>
      <c r="U4817">
        <f t="shared" si="452"/>
        <v>5</v>
      </c>
      <c r="V4817">
        <f t="shared" si="453"/>
        <v>1</v>
      </c>
      <c r="W4817">
        <f t="shared" si="454"/>
        <v>2</v>
      </c>
      <c r="X4817" t="str">
        <f t="shared" si="455"/>
        <v>512</v>
      </c>
      <c r="Y4817" t="str">
        <f>IF(Table1[[#This Row],[RFM_Score]]="555","Champion", IF(AND(J4817&gt;=4,V4817&gt;=4),"Loyal", IF(U4817&lt;=2,"At Risk", IF(W4817&gt;=4,"Potential Loyalist","Others"))))</f>
        <v>Others</v>
      </c>
    </row>
    <row r="4818" spans="1:25">
      <c r="A4818" t="s">
        <v>8452</v>
      </c>
      <c r="B4818">
        <v>38</v>
      </c>
      <c r="C4818" t="s">
        <v>19</v>
      </c>
      <c r="D4818" t="s">
        <v>29</v>
      </c>
      <c r="E4818" s="6" t="s">
        <v>16888</v>
      </c>
      <c r="F4818" t="s">
        <v>62</v>
      </c>
      <c r="G4818">
        <v>3</v>
      </c>
      <c r="H4818">
        <v>1</v>
      </c>
      <c r="I4818">
        <v>60</v>
      </c>
      <c r="J4818">
        <v>6</v>
      </c>
      <c r="K4818">
        <v>64.84</v>
      </c>
      <c r="L4818" t="str">
        <f t="shared" si="450"/>
        <v/>
      </c>
      <c r="M4818">
        <v>3</v>
      </c>
      <c r="N4818" t="str">
        <f t="shared" si="451"/>
        <v/>
      </c>
      <c r="O4818">
        <v>128</v>
      </c>
      <c r="P4818" s="11">
        <v>0.33333333333333298</v>
      </c>
      <c r="Q4818" s="11">
        <v>0.1</v>
      </c>
      <c r="R4818" s="12">
        <v>21.613333333333301</v>
      </c>
      <c r="S4818" t="s">
        <v>27</v>
      </c>
      <c r="T4818">
        <v>0</v>
      </c>
      <c r="U4818">
        <f t="shared" si="452"/>
        <v>1</v>
      </c>
      <c r="V4818">
        <f t="shared" si="453"/>
        <v>1</v>
      </c>
      <c r="W4818">
        <f t="shared" si="454"/>
        <v>2</v>
      </c>
      <c r="X4818" t="str">
        <f t="shared" si="455"/>
        <v>112</v>
      </c>
      <c r="Y4818" t="str">
        <f>IF(Table1[[#This Row],[RFM_Score]]="555","Champion", IF(AND(J4818&gt;=4,V4818&gt;=4),"Loyal", IF(U4818&lt;=2,"At Risk", IF(W4818&gt;=4,"Potential Loyalist","Others"))))</f>
        <v>At Risk</v>
      </c>
    </row>
    <row r="4819" spans="1:25">
      <c r="A4819" t="s">
        <v>7556</v>
      </c>
      <c r="B4819">
        <v>43</v>
      </c>
      <c r="C4819" t="s">
        <v>24</v>
      </c>
      <c r="D4819" t="s">
        <v>41</v>
      </c>
      <c r="E4819" s="6" t="s">
        <v>16889</v>
      </c>
      <c r="F4819" t="s">
        <v>30</v>
      </c>
      <c r="G4819">
        <v>1</v>
      </c>
      <c r="H4819">
        <v>0</v>
      </c>
      <c r="I4819">
        <v>45</v>
      </c>
      <c r="J4819">
        <v>3</v>
      </c>
      <c r="K4819">
        <v>64.75</v>
      </c>
      <c r="L4819" t="str">
        <f t="shared" si="450"/>
        <v/>
      </c>
      <c r="M4819">
        <v>3</v>
      </c>
      <c r="N4819" t="str">
        <f t="shared" si="451"/>
        <v/>
      </c>
      <c r="O4819">
        <v>4</v>
      </c>
      <c r="P4819" s="11">
        <v>0</v>
      </c>
      <c r="Q4819" s="11">
        <v>6.6666666666666596E-2</v>
      </c>
      <c r="R4819" s="12">
        <v>21.5833333333333</v>
      </c>
      <c r="S4819" t="s">
        <v>27</v>
      </c>
      <c r="T4819">
        <v>0</v>
      </c>
      <c r="U4819">
        <f t="shared" si="452"/>
        <v>5</v>
      </c>
      <c r="V4819">
        <f t="shared" si="453"/>
        <v>1</v>
      </c>
      <c r="W4819">
        <f t="shared" si="454"/>
        <v>2</v>
      </c>
      <c r="X4819" t="str">
        <f t="shared" si="455"/>
        <v>512</v>
      </c>
      <c r="Y4819" t="str">
        <f>IF(Table1[[#This Row],[RFM_Score]]="555","Champion", IF(AND(J4819&gt;=4,V4819&gt;=4),"Loyal", IF(U4819&lt;=2,"At Risk", IF(W4819&gt;=4,"Potential Loyalist","Others"))))</f>
        <v>Others</v>
      </c>
    </row>
    <row r="4820" spans="1:25">
      <c r="A4820" t="s">
        <v>11534</v>
      </c>
      <c r="B4820">
        <v>27</v>
      </c>
      <c r="C4820" t="s">
        <v>24</v>
      </c>
      <c r="D4820" t="s">
        <v>41</v>
      </c>
      <c r="E4820" s="6" t="s">
        <v>16890</v>
      </c>
      <c r="F4820" t="s">
        <v>62</v>
      </c>
      <c r="G4820">
        <v>2</v>
      </c>
      <c r="H4820">
        <v>1</v>
      </c>
      <c r="I4820">
        <v>50</v>
      </c>
      <c r="J4820">
        <v>3</v>
      </c>
      <c r="K4820">
        <v>64.430000000000007</v>
      </c>
      <c r="L4820" t="str">
        <f t="shared" si="450"/>
        <v/>
      </c>
      <c r="M4820">
        <v>3</v>
      </c>
      <c r="N4820" t="str">
        <f t="shared" si="451"/>
        <v/>
      </c>
      <c r="O4820">
        <v>62</v>
      </c>
      <c r="P4820" s="11">
        <v>0.5</v>
      </c>
      <c r="Q4820" s="11">
        <v>0.06</v>
      </c>
      <c r="R4820" s="12">
        <v>21.476666666666599</v>
      </c>
      <c r="S4820" t="s">
        <v>27</v>
      </c>
      <c r="T4820">
        <v>1</v>
      </c>
      <c r="U4820">
        <f t="shared" si="452"/>
        <v>3</v>
      </c>
      <c r="V4820">
        <f t="shared" si="453"/>
        <v>1</v>
      </c>
      <c r="W4820">
        <f t="shared" si="454"/>
        <v>2</v>
      </c>
      <c r="X4820" t="str">
        <f t="shared" si="455"/>
        <v>312</v>
      </c>
      <c r="Y4820" t="str">
        <f>IF(Table1[[#This Row],[RFM_Score]]="555","Champion", IF(AND(J4820&gt;=4,V4820&gt;=4),"Loyal", IF(U4820&lt;=2,"At Risk", IF(W4820&gt;=4,"Potential Loyalist","Others"))))</f>
        <v>Others</v>
      </c>
    </row>
    <row r="4821" spans="1:25">
      <c r="A4821" t="s">
        <v>4392</v>
      </c>
      <c r="B4821">
        <v>43</v>
      </c>
      <c r="C4821" t="s">
        <v>19</v>
      </c>
      <c r="D4821" t="s">
        <v>49</v>
      </c>
      <c r="E4821" s="6" t="s">
        <v>16891</v>
      </c>
      <c r="F4821" t="s">
        <v>62</v>
      </c>
      <c r="G4821">
        <v>4</v>
      </c>
      <c r="H4821">
        <v>0</v>
      </c>
      <c r="I4821">
        <v>49</v>
      </c>
      <c r="J4821">
        <v>3</v>
      </c>
      <c r="K4821">
        <v>64.33</v>
      </c>
      <c r="L4821" t="str">
        <f t="shared" si="450"/>
        <v/>
      </c>
      <c r="M4821">
        <v>3</v>
      </c>
      <c r="N4821" t="str">
        <f t="shared" si="451"/>
        <v/>
      </c>
      <c r="O4821">
        <v>10</v>
      </c>
      <c r="P4821" s="11">
        <v>0</v>
      </c>
      <c r="Q4821" s="11">
        <v>6.1224489795918297E-2</v>
      </c>
      <c r="R4821" s="12">
        <v>21.4433333333333</v>
      </c>
      <c r="S4821" t="s">
        <v>27</v>
      </c>
      <c r="T4821">
        <v>0</v>
      </c>
      <c r="U4821">
        <f t="shared" si="452"/>
        <v>5</v>
      </c>
      <c r="V4821">
        <f t="shared" si="453"/>
        <v>1</v>
      </c>
      <c r="W4821">
        <f t="shared" si="454"/>
        <v>2</v>
      </c>
      <c r="X4821" t="str">
        <f t="shared" si="455"/>
        <v>512</v>
      </c>
      <c r="Y4821" t="str">
        <f>IF(Table1[[#This Row],[RFM_Score]]="555","Champion", IF(AND(J4821&gt;=4,V4821&gt;=4),"Loyal", IF(U4821&lt;=2,"At Risk", IF(W4821&gt;=4,"Potential Loyalist","Others"))))</f>
        <v>Others</v>
      </c>
    </row>
    <row r="4822" spans="1:25">
      <c r="A4822" t="s">
        <v>104</v>
      </c>
      <c r="B4822">
        <v>47</v>
      </c>
      <c r="C4822" t="s">
        <v>19</v>
      </c>
      <c r="D4822" t="s">
        <v>29</v>
      </c>
      <c r="E4822" s="6" t="s">
        <v>16892</v>
      </c>
      <c r="F4822" t="s">
        <v>30</v>
      </c>
      <c r="G4822">
        <v>3</v>
      </c>
      <c r="H4822">
        <v>1</v>
      </c>
      <c r="I4822">
        <v>61</v>
      </c>
      <c r="J4822">
        <v>1</v>
      </c>
      <c r="K4822">
        <v>64.2</v>
      </c>
      <c r="L4822" t="str">
        <f t="shared" si="450"/>
        <v/>
      </c>
      <c r="M4822">
        <v>3</v>
      </c>
      <c r="N4822" t="str">
        <f t="shared" si="451"/>
        <v/>
      </c>
      <c r="O4822">
        <v>27</v>
      </c>
      <c r="P4822" s="11">
        <v>0.33333333333333298</v>
      </c>
      <c r="Q4822" s="11">
        <v>1.63934426229508E-2</v>
      </c>
      <c r="R4822" s="12">
        <v>21.4</v>
      </c>
      <c r="S4822" t="s">
        <v>27</v>
      </c>
      <c r="T4822">
        <v>0</v>
      </c>
      <c r="U4822">
        <f t="shared" si="452"/>
        <v>4</v>
      </c>
      <c r="V4822">
        <f t="shared" si="453"/>
        <v>1</v>
      </c>
      <c r="W4822">
        <f t="shared" si="454"/>
        <v>2</v>
      </c>
      <c r="X4822" t="str">
        <f t="shared" si="455"/>
        <v>412</v>
      </c>
      <c r="Y4822" t="str">
        <f>IF(Table1[[#This Row],[RFM_Score]]="555","Champion", IF(AND(J4822&gt;=4,V4822&gt;=4),"Loyal", IF(U4822&lt;=2,"At Risk", IF(W4822&gt;=4,"Potential Loyalist","Others"))))</f>
        <v>Others</v>
      </c>
    </row>
    <row r="4823" spans="1:25">
      <c r="A4823" t="s">
        <v>6289</v>
      </c>
      <c r="B4823">
        <v>66</v>
      </c>
      <c r="C4823" t="s">
        <v>24</v>
      </c>
      <c r="D4823" t="s">
        <v>25</v>
      </c>
      <c r="E4823" s="6" t="s">
        <v>16893</v>
      </c>
      <c r="F4823" t="s">
        <v>30</v>
      </c>
      <c r="G4823">
        <v>2</v>
      </c>
      <c r="H4823">
        <v>1</v>
      </c>
      <c r="I4823">
        <v>53</v>
      </c>
      <c r="J4823">
        <v>1</v>
      </c>
      <c r="K4823">
        <v>63.78</v>
      </c>
      <c r="L4823" t="str">
        <f t="shared" si="450"/>
        <v/>
      </c>
      <c r="M4823">
        <v>3</v>
      </c>
      <c r="N4823" t="str">
        <f t="shared" si="451"/>
        <v/>
      </c>
      <c r="O4823">
        <v>58</v>
      </c>
      <c r="P4823" s="11">
        <v>0.5</v>
      </c>
      <c r="Q4823" s="11">
        <v>1.8867924528301799E-2</v>
      </c>
      <c r="R4823" s="12">
        <v>21.26</v>
      </c>
      <c r="S4823" t="s">
        <v>27</v>
      </c>
      <c r="T4823">
        <v>0</v>
      </c>
      <c r="U4823">
        <f t="shared" si="452"/>
        <v>3</v>
      </c>
      <c r="V4823">
        <f t="shared" si="453"/>
        <v>1</v>
      </c>
      <c r="W4823">
        <f t="shared" si="454"/>
        <v>2</v>
      </c>
      <c r="X4823" t="str">
        <f t="shared" si="455"/>
        <v>312</v>
      </c>
      <c r="Y4823" t="str">
        <f>IF(Table1[[#This Row],[RFM_Score]]="555","Champion", IF(AND(J4823&gt;=4,V4823&gt;=4),"Loyal", IF(U4823&lt;=2,"At Risk", IF(W4823&gt;=4,"Potential Loyalist","Others"))))</f>
        <v>Others</v>
      </c>
    </row>
    <row r="4824" spans="1:25">
      <c r="A4824" t="s">
        <v>11817</v>
      </c>
      <c r="B4824">
        <v>34</v>
      </c>
      <c r="C4824" t="s">
        <v>24</v>
      </c>
      <c r="D4824" t="s">
        <v>41</v>
      </c>
      <c r="E4824" s="6" t="s">
        <v>16894</v>
      </c>
      <c r="F4824" t="s">
        <v>21</v>
      </c>
      <c r="G4824">
        <v>3</v>
      </c>
      <c r="H4824">
        <v>1</v>
      </c>
      <c r="I4824">
        <v>46</v>
      </c>
      <c r="J4824">
        <v>4</v>
      </c>
      <c r="K4824">
        <v>63.59</v>
      </c>
      <c r="L4824" t="str">
        <f t="shared" si="450"/>
        <v/>
      </c>
      <c r="M4824">
        <v>3</v>
      </c>
      <c r="N4824" t="str">
        <f t="shared" si="451"/>
        <v/>
      </c>
      <c r="O4824">
        <v>5</v>
      </c>
      <c r="P4824" s="11">
        <v>0.33333333333333298</v>
      </c>
      <c r="Q4824" s="11">
        <v>8.6956521739130405E-2</v>
      </c>
      <c r="R4824" s="12">
        <v>21.196666666666601</v>
      </c>
      <c r="S4824" t="s">
        <v>27</v>
      </c>
      <c r="T4824">
        <v>0</v>
      </c>
      <c r="U4824">
        <f t="shared" si="452"/>
        <v>5</v>
      </c>
      <c r="V4824">
        <f t="shared" si="453"/>
        <v>1</v>
      </c>
      <c r="W4824">
        <f t="shared" si="454"/>
        <v>2</v>
      </c>
      <c r="X4824" t="str">
        <f t="shared" si="455"/>
        <v>512</v>
      </c>
      <c r="Y4824" t="str">
        <f>IF(Table1[[#This Row],[RFM_Score]]="555","Champion", IF(AND(J4824&gt;=4,V4824&gt;=4),"Loyal", IF(U4824&lt;=2,"At Risk", IF(W4824&gt;=4,"Potential Loyalist","Others"))))</f>
        <v>Others</v>
      </c>
    </row>
    <row r="4825" spans="1:25">
      <c r="A4825" t="s">
        <v>9058</v>
      </c>
      <c r="B4825">
        <v>54</v>
      </c>
      <c r="C4825" t="s">
        <v>19</v>
      </c>
      <c r="D4825" t="s">
        <v>49</v>
      </c>
      <c r="E4825" s="6" t="s">
        <v>16895</v>
      </c>
      <c r="F4825" t="s">
        <v>26</v>
      </c>
      <c r="G4825">
        <v>4</v>
      </c>
      <c r="H4825">
        <v>1</v>
      </c>
      <c r="I4825">
        <v>51</v>
      </c>
      <c r="J4825">
        <v>1</v>
      </c>
      <c r="K4825">
        <v>63.56</v>
      </c>
      <c r="L4825" t="str">
        <f t="shared" si="450"/>
        <v/>
      </c>
      <c r="M4825">
        <v>3</v>
      </c>
      <c r="N4825" t="str">
        <f t="shared" si="451"/>
        <v/>
      </c>
      <c r="O4825">
        <v>15</v>
      </c>
      <c r="P4825" s="11">
        <v>0.25</v>
      </c>
      <c r="Q4825" s="11">
        <v>1.9607843137254902E-2</v>
      </c>
      <c r="R4825" s="12">
        <v>21.1866666666666</v>
      </c>
      <c r="S4825" t="s">
        <v>27</v>
      </c>
      <c r="T4825">
        <v>0</v>
      </c>
      <c r="U4825">
        <f t="shared" si="452"/>
        <v>5</v>
      </c>
      <c r="V4825">
        <f t="shared" si="453"/>
        <v>1</v>
      </c>
      <c r="W4825">
        <f t="shared" si="454"/>
        <v>2</v>
      </c>
      <c r="X4825" t="str">
        <f t="shared" si="455"/>
        <v>512</v>
      </c>
      <c r="Y4825" t="str">
        <f>IF(Table1[[#This Row],[RFM_Score]]="555","Champion", IF(AND(J4825&gt;=4,V4825&gt;=4),"Loyal", IF(U4825&lt;=2,"At Risk", IF(W4825&gt;=4,"Potential Loyalist","Others"))))</f>
        <v>Others</v>
      </c>
    </row>
    <row r="4826" spans="1:25">
      <c r="A4826" t="s">
        <v>10314</v>
      </c>
      <c r="B4826">
        <v>39</v>
      </c>
      <c r="C4826" t="s">
        <v>24</v>
      </c>
      <c r="D4826" t="s">
        <v>49</v>
      </c>
      <c r="E4826" s="6" t="s">
        <v>16896</v>
      </c>
      <c r="F4826" t="s">
        <v>60</v>
      </c>
      <c r="G4826">
        <v>1</v>
      </c>
      <c r="H4826">
        <v>1</v>
      </c>
      <c r="I4826">
        <v>41</v>
      </c>
      <c r="J4826">
        <v>4</v>
      </c>
      <c r="K4826">
        <v>63.56</v>
      </c>
      <c r="L4826" t="str">
        <f t="shared" si="450"/>
        <v/>
      </c>
      <c r="M4826">
        <v>3</v>
      </c>
      <c r="N4826" t="str">
        <f t="shared" si="451"/>
        <v/>
      </c>
      <c r="O4826">
        <v>0</v>
      </c>
      <c r="P4826" s="11">
        <v>1</v>
      </c>
      <c r="Q4826" s="11">
        <v>9.7560975609756101E-2</v>
      </c>
      <c r="R4826" s="12">
        <v>21.1866666666666</v>
      </c>
      <c r="S4826" t="s">
        <v>27</v>
      </c>
      <c r="T4826">
        <v>0</v>
      </c>
      <c r="U4826">
        <f t="shared" si="452"/>
        <v>5</v>
      </c>
      <c r="V4826">
        <f t="shared" si="453"/>
        <v>1</v>
      </c>
      <c r="W4826">
        <f t="shared" si="454"/>
        <v>2</v>
      </c>
      <c r="X4826" t="str">
        <f t="shared" si="455"/>
        <v>512</v>
      </c>
      <c r="Y4826" t="str">
        <f>IF(Table1[[#This Row],[RFM_Score]]="555","Champion", IF(AND(J4826&gt;=4,V4826&gt;=4),"Loyal", IF(U4826&lt;=2,"At Risk", IF(W4826&gt;=4,"Potential Loyalist","Others"))))</f>
        <v>Others</v>
      </c>
    </row>
    <row r="4827" spans="1:25">
      <c r="A4827" t="s">
        <v>4941</v>
      </c>
      <c r="B4827">
        <v>42</v>
      </c>
      <c r="C4827" t="s">
        <v>24</v>
      </c>
      <c r="D4827" t="s">
        <v>49</v>
      </c>
      <c r="E4827" s="6" t="s">
        <v>16897</v>
      </c>
      <c r="F4827" t="s">
        <v>60</v>
      </c>
      <c r="G4827">
        <v>4</v>
      </c>
      <c r="H4827">
        <v>0</v>
      </c>
      <c r="I4827">
        <v>55</v>
      </c>
      <c r="J4827">
        <v>5</v>
      </c>
      <c r="K4827">
        <v>63.5</v>
      </c>
      <c r="L4827" t="str">
        <f t="shared" si="450"/>
        <v/>
      </c>
      <c r="M4827">
        <v>3</v>
      </c>
      <c r="N4827" t="str">
        <f t="shared" si="451"/>
        <v/>
      </c>
      <c r="O4827">
        <v>33</v>
      </c>
      <c r="P4827" s="11">
        <v>0</v>
      </c>
      <c r="Q4827" s="11">
        <v>9.0909090909090898E-2</v>
      </c>
      <c r="R4827" s="12">
        <v>21.1666666666666</v>
      </c>
      <c r="S4827" t="s">
        <v>27</v>
      </c>
      <c r="T4827">
        <v>1</v>
      </c>
      <c r="U4827">
        <f t="shared" si="452"/>
        <v>4</v>
      </c>
      <c r="V4827">
        <f t="shared" si="453"/>
        <v>1</v>
      </c>
      <c r="W4827">
        <f t="shared" si="454"/>
        <v>2</v>
      </c>
      <c r="X4827" t="str">
        <f t="shared" si="455"/>
        <v>412</v>
      </c>
      <c r="Y4827" t="str">
        <f>IF(Table1[[#This Row],[RFM_Score]]="555","Champion", IF(AND(J4827&gt;=4,V4827&gt;=4),"Loyal", IF(U4827&lt;=2,"At Risk", IF(W4827&gt;=4,"Potential Loyalist","Others"))))</f>
        <v>Others</v>
      </c>
    </row>
    <row r="4828" spans="1:25">
      <c r="A4828" t="s">
        <v>10276</v>
      </c>
      <c r="B4828">
        <v>45</v>
      </c>
      <c r="C4828" t="s">
        <v>24</v>
      </c>
      <c r="D4828" t="s">
        <v>41</v>
      </c>
      <c r="E4828" s="6" t="s">
        <v>16898</v>
      </c>
      <c r="F4828" t="s">
        <v>21</v>
      </c>
      <c r="G4828">
        <v>7</v>
      </c>
      <c r="H4828">
        <v>0</v>
      </c>
      <c r="I4828">
        <v>53</v>
      </c>
      <c r="J4828">
        <v>3</v>
      </c>
      <c r="K4828">
        <v>63.48</v>
      </c>
      <c r="L4828" t="str">
        <f t="shared" si="450"/>
        <v/>
      </c>
      <c r="M4828">
        <v>3</v>
      </c>
      <c r="N4828" t="str">
        <f t="shared" si="451"/>
        <v/>
      </c>
      <c r="O4828">
        <v>19</v>
      </c>
      <c r="P4828" s="11">
        <v>0</v>
      </c>
      <c r="Q4828" s="11">
        <v>5.6603773584905599E-2</v>
      </c>
      <c r="R4828" s="12">
        <v>21.16</v>
      </c>
      <c r="S4828" t="s">
        <v>27</v>
      </c>
      <c r="T4828">
        <v>0</v>
      </c>
      <c r="U4828">
        <f t="shared" si="452"/>
        <v>5</v>
      </c>
      <c r="V4828">
        <f t="shared" si="453"/>
        <v>1</v>
      </c>
      <c r="W4828">
        <f t="shared" si="454"/>
        <v>2</v>
      </c>
      <c r="X4828" t="str">
        <f t="shared" si="455"/>
        <v>512</v>
      </c>
      <c r="Y4828" t="str">
        <f>IF(Table1[[#This Row],[RFM_Score]]="555","Champion", IF(AND(J4828&gt;=4,V4828&gt;=4),"Loyal", IF(U4828&lt;=2,"At Risk", IF(W4828&gt;=4,"Potential Loyalist","Others"))))</f>
        <v>Others</v>
      </c>
    </row>
    <row r="4829" spans="1:25">
      <c r="A4829" t="s">
        <v>11773</v>
      </c>
      <c r="B4829">
        <v>30</v>
      </c>
      <c r="C4829" t="s">
        <v>24</v>
      </c>
      <c r="D4829" t="s">
        <v>46</v>
      </c>
      <c r="E4829" s="6" t="s">
        <v>16899</v>
      </c>
      <c r="F4829" t="s">
        <v>62</v>
      </c>
      <c r="G4829">
        <v>2</v>
      </c>
      <c r="H4829">
        <v>0</v>
      </c>
      <c r="I4829">
        <v>54</v>
      </c>
      <c r="J4829">
        <v>1</v>
      </c>
      <c r="K4829">
        <v>63.39</v>
      </c>
      <c r="L4829" t="str">
        <f t="shared" si="450"/>
        <v/>
      </c>
      <c r="M4829">
        <v>3</v>
      </c>
      <c r="N4829" t="str">
        <f t="shared" si="451"/>
        <v/>
      </c>
      <c r="O4829">
        <v>1</v>
      </c>
      <c r="P4829" s="11">
        <v>0</v>
      </c>
      <c r="Q4829" s="11">
        <v>1.85185185185185E-2</v>
      </c>
      <c r="R4829" s="12">
        <v>21.13</v>
      </c>
      <c r="S4829" t="s">
        <v>27</v>
      </c>
      <c r="T4829">
        <v>0</v>
      </c>
      <c r="U4829">
        <f t="shared" si="452"/>
        <v>5</v>
      </c>
      <c r="V4829">
        <f t="shared" si="453"/>
        <v>1</v>
      </c>
      <c r="W4829">
        <f t="shared" si="454"/>
        <v>2</v>
      </c>
      <c r="X4829" t="str">
        <f t="shared" si="455"/>
        <v>512</v>
      </c>
      <c r="Y4829" t="str">
        <f>IF(Table1[[#This Row],[RFM_Score]]="555","Champion", IF(AND(J4829&gt;=4,V4829&gt;=4),"Loyal", IF(U4829&lt;=2,"At Risk", IF(W4829&gt;=4,"Potential Loyalist","Others"))))</f>
        <v>Others</v>
      </c>
    </row>
    <row r="4830" spans="1:25">
      <c r="A4830" t="s">
        <v>9726</v>
      </c>
      <c r="B4830">
        <v>38</v>
      </c>
      <c r="C4830" t="s">
        <v>24</v>
      </c>
      <c r="D4830" t="s">
        <v>29</v>
      </c>
      <c r="E4830" s="6" t="s">
        <v>16900</v>
      </c>
      <c r="F4830" t="s">
        <v>26</v>
      </c>
      <c r="G4830">
        <v>1</v>
      </c>
      <c r="H4830">
        <v>1</v>
      </c>
      <c r="I4830">
        <v>45</v>
      </c>
      <c r="J4830">
        <v>3</v>
      </c>
      <c r="K4830">
        <v>63.34</v>
      </c>
      <c r="L4830" t="str">
        <f t="shared" si="450"/>
        <v/>
      </c>
      <c r="M4830">
        <v>3</v>
      </c>
      <c r="N4830" t="str">
        <f t="shared" si="451"/>
        <v/>
      </c>
      <c r="O4830">
        <v>9</v>
      </c>
      <c r="P4830" s="11">
        <v>1</v>
      </c>
      <c r="Q4830" s="11">
        <v>6.6666666666666596E-2</v>
      </c>
      <c r="R4830" s="12">
        <v>21.113333333333301</v>
      </c>
      <c r="S4830" t="s">
        <v>27</v>
      </c>
      <c r="T4830">
        <v>0</v>
      </c>
      <c r="U4830">
        <f t="shared" si="452"/>
        <v>5</v>
      </c>
      <c r="V4830">
        <f t="shared" si="453"/>
        <v>1</v>
      </c>
      <c r="W4830">
        <f t="shared" si="454"/>
        <v>2</v>
      </c>
      <c r="X4830" t="str">
        <f t="shared" si="455"/>
        <v>512</v>
      </c>
      <c r="Y4830" t="str">
        <f>IF(Table1[[#This Row],[RFM_Score]]="555","Champion", IF(AND(J4830&gt;=4,V4830&gt;=4),"Loyal", IF(U4830&lt;=2,"At Risk", IF(W4830&gt;=4,"Potential Loyalist","Others"))))</f>
        <v>Others</v>
      </c>
    </row>
    <row r="4831" spans="1:25">
      <c r="A4831" t="s">
        <v>180</v>
      </c>
      <c r="B4831">
        <v>37</v>
      </c>
      <c r="C4831" t="s">
        <v>19</v>
      </c>
      <c r="D4831" t="s">
        <v>25</v>
      </c>
      <c r="E4831" s="6" t="s">
        <v>16901</v>
      </c>
      <c r="F4831" t="s">
        <v>21</v>
      </c>
      <c r="G4831">
        <v>5</v>
      </c>
      <c r="H4831">
        <v>2</v>
      </c>
      <c r="I4831">
        <v>50</v>
      </c>
      <c r="J4831">
        <v>3</v>
      </c>
      <c r="K4831">
        <v>63.27</v>
      </c>
      <c r="L4831" t="str">
        <f t="shared" si="450"/>
        <v/>
      </c>
      <c r="M4831">
        <v>3</v>
      </c>
      <c r="N4831" t="str">
        <f t="shared" si="451"/>
        <v/>
      </c>
      <c r="O4831">
        <v>32</v>
      </c>
      <c r="P4831" s="11">
        <v>0.4</v>
      </c>
      <c r="Q4831" s="11">
        <v>0.06</v>
      </c>
      <c r="R4831" s="12">
        <v>21.09</v>
      </c>
      <c r="S4831" t="s">
        <v>27</v>
      </c>
      <c r="T4831">
        <v>0</v>
      </c>
      <c r="U4831">
        <f t="shared" si="452"/>
        <v>4</v>
      </c>
      <c r="V4831">
        <f t="shared" si="453"/>
        <v>1</v>
      </c>
      <c r="W4831">
        <f t="shared" si="454"/>
        <v>2</v>
      </c>
      <c r="X4831" t="str">
        <f t="shared" si="455"/>
        <v>412</v>
      </c>
      <c r="Y4831" t="str">
        <f>IF(Table1[[#This Row],[RFM_Score]]="555","Champion", IF(AND(J4831&gt;=4,V4831&gt;=4),"Loyal", IF(U4831&lt;=2,"At Risk", IF(W4831&gt;=4,"Potential Loyalist","Others"))))</f>
        <v>Others</v>
      </c>
    </row>
    <row r="4832" spans="1:25">
      <c r="A4832" t="s">
        <v>2747</v>
      </c>
      <c r="B4832">
        <v>25</v>
      </c>
      <c r="C4832" t="s">
        <v>19</v>
      </c>
      <c r="D4832" t="s">
        <v>25</v>
      </c>
      <c r="E4832" s="6" t="s">
        <v>16902</v>
      </c>
      <c r="F4832" t="s">
        <v>30</v>
      </c>
      <c r="G4832">
        <v>2</v>
      </c>
      <c r="H4832">
        <v>1</v>
      </c>
      <c r="I4832">
        <v>30</v>
      </c>
      <c r="J4832">
        <v>0</v>
      </c>
      <c r="K4832">
        <v>63.06</v>
      </c>
      <c r="L4832" t="str">
        <f t="shared" si="450"/>
        <v/>
      </c>
      <c r="M4832">
        <v>3</v>
      </c>
      <c r="N4832" t="str">
        <f t="shared" si="451"/>
        <v/>
      </c>
      <c r="O4832">
        <v>20</v>
      </c>
      <c r="P4832" s="11">
        <v>0.5</v>
      </c>
      <c r="Q4832" s="11">
        <v>0</v>
      </c>
      <c r="R4832" s="12">
        <v>21.02</v>
      </c>
      <c r="S4832" t="s">
        <v>27</v>
      </c>
      <c r="T4832">
        <v>0</v>
      </c>
      <c r="U4832">
        <f t="shared" si="452"/>
        <v>5</v>
      </c>
      <c r="V4832">
        <f t="shared" si="453"/>
        <v>1</v>
      </c>
      <c r="W4832">
        <f t="shared" si="454"/>
        <v>2</v>
      </c>
      <c r="X4832" t="str">
        <f t="shared" si="455"/>
        <v>512</v>
      </c>
      <c r="Y4832" t="str">
        <f>IF(Table1[[#This Row],[RFM_Score]]="555","Champion", IF(AND(J4832&gt;=4,V4832&gt;=4),"Loyal", IF(U4832&lt;=2,"At Risk", IF(W4832&gt;=4,"Potential Loyalist","Others"))))</f>
        <v>Others</v>
      </c>
    </row>
    <row r="4833" spans="1:25">
      <c r="A4833" t="s">
        <v>5424</v>
      </c>
      <c r="B4833">
        <v>18</v>
      </c>
      <c r="C4833" t="s">
        <v>24</v>
      </c>
      <c r="D4833" t="s">
        <v>20</v>
      </c>
      <c r="E4833" s="6" t="s">
        <v>16903</v>
      </c>
      <c r="F4833" t="s">
        <v>21</v>
      </c>
      <c r="G4833">
        <v>3</v>
      </c>
      <c r="H4833">
        <v>1</v>
      </c>
      <c r="I4833">
        <v>36</v>
      </c>
      <c r="J4833">
        <v>1</v>
      </c>
      <c r="K4833">
        <v>62.87</v>
      </c>
      <c r="L4833" t="str">
        <f t="shared" si="450"/>
        <v/>
      </c>
      <c r="M4833">
        <v>3</v>
      </c>
      <c r="N4833" t="str">
        <f t="shared" si="451"/>
        <v/>
      </c>
      <c r="O4833">
        <v>29</v>
      </c>
      <c r="P4833" s="11">
        <v>0.33333333333333298</v>
      </c>
      <c r="Q4833" s="11">
        <v>2.77777777777777E-2</v>
      </c>
      <c r="R4833" s="12">
        <v>20.956666666666599</v>
      </c>
      <c r="S4833" t="s">
        <v>27</v>
      </c>
      <c r="T4833">
        <v>0</v>
      </c>
      <c r="U4833">
        <f t="shared" si="452"/>
        <v>4</v>
      </c>
      <c r="V4833">
        <f t="shared" si="453"/>
        <v>1</v>
      </c>
      <c r="W4833">
        <f t="shared" si="454"/>
        <v>2</v>
      </c>
      <c r="X4833" t="str">
        <f t="shared" si="455"/>
        <v>412</v>
      </c>
      <c r="Y4833" t="str">
        <f>IF(Table1[[#This Row],[RFM_Score]]="555","Champion", IF(AND(J4833&gt;=4,V4833&gt;=4),"Loyal", IF(U4833&lt;=2,"At Risk", IF(W4833&gt;=4,"Potential Loyalist","Others"))))</f>
        <v>Others</v>
      </c>
    </row>
    <row r="4834" spans="1:25">
      <c r="A4834" t="s">
        <v>2861</v>
      </c>
      <c r="B4834">
        <v>34</v>
      </c>
      <c r="C4834" t="s">
        <v>19</v>
      </c>
      <c r="D4834" t="s">
        <v>41</v>
      </c>
      <c r="E4834" s="6" t="s">
        <v>16904</v>
      </c>
      <c r="F4834" t="s">
        <v>60</v>
      </c>
      <c r="G4834">
        <v>4</v>
      </c>
      <c r="H4834">
        <v>0</v>
      </c>
      <c r="I4834">
        <v>45</v>
      </c>
      <c r="J4834">
        <v>0</v>
      </c>
      <c r="K4834">
        <v>62.7</v>
      </c>
      <c r="L4834" t="str">
        <f t="shared" si="450"/>
        <v/>
      </c>
      <c r="M4834">
        <v>3</v>
      </c>
      <c r="N4834" t="str">
        <f t="shared" si="451"/>
        <v/>
      </c>
      <c r="O4834">
        <v>31</v>
      </c>
      <c r="P4834" s="11">
        <v>0</v>
      </c>
      <c r="Q4834" s="11">
        <v>0</v>
      </c>
      <c r="R4834" s="12">
        <v>20.9</v>
      </c>
      <c r="S4834" t="s">
        <v>27</v>
      </c>
      <c r="T4834">
        <v>0</v>
      </c>
      <c r="U4834">
        <f t="shared" si="452"/>
        <v>4</v>
      </c>
      <c r="V4834">
        <f t="shared" si="453"/>
        <v>1</v>
      </c>
      <c r="W4834">
        <f t="shared" si="454"/>
        <v>2</v>
      </c>
      <c r="X4834" t="str">
        <f t="shared" si="455"/>
        <v>412</v>
      </c>
      <c r="Y4834" t="str">
        <f>IF(Table1[[#This Row],[RFM_Score]]="555","Champion", IF(AND(J4834&gt;=4,V4834&gt;=4),"Loyal", IF(U4834&lt;=2,"At Risk", IF(W4834&gt;=4,"Potential Loyalist","Others"))))</f>
        <v>Others</v>
      </c>
    </row>
    <row r="4835" spans="1:25">
      <c r="A4835" t="s">
        <v>3042</v>
      </c>
      <c r="B4835">
        <v>18</v>
      </c>
      <c r="C4835" t="s">
        <v>19</v>
      </c>
      <c r="D4835" t="s">
        <v>25</v>
      </c>
      <c r="E4835" s="6" t="s">
        <v>16905</v>
      </c>
      <c r="F4835" t="s">
        <v>26</v>
      </c>
      <c r="G4835">
        <v>3</v>
      </c>
      <c r="H4835">
        <v>0</v>
      </c>
      <c r="I4835">
        <v>52</v>
      </c>
      <c r="J4835">
        <v>2</v>
      </c>
      <c r="K4835">
        <v>62.27</v>
      </c>
      <c r="L4835" t="str">
        <f t="shared" si="450"/>
        <v/>
      </c>
      <c r="M4835">
        <v>3</v>
      </c>
      <c r="N4835" t="str">
        <f t="shared" si="451"/>
        <v/>
      </c>
      <c r="O4835">
        <v>21</v>
      </c>
      <c r="P4835" s="11">
        <v>0</v>
      </c>
      <c r="Q4835" s="11">
        <v>3.8461538461538401E-2</v>
      </c>
      <c r="R4835" s="12">
        <v>20.7566666666666</v>
      </c>
      <c r="S4835" t="s">
        <v>27</v>
      </c>
      <c r="T4835">
        <v>0</v>
      </c>
      <c r="U4835">
        <f t="shared" si="452"/>
        <v>4</v>
      </c>
      <c r="V4835">
        <f t="shared" si="453"/>
        <v>1</v>
      </c>
      <c r="W4835">
        <f t="shared" si="454"/>
        <v>2</v>
      </c>
      <c r="X4835" t="str">
        <f t="shared" si="455"/>
        <v>412</v>
      </c>
      <c r="Y4835" t="str">
        <f>IF(Table1[[#This Row],[RFM_Score]]="555","Champion", IF(AND(J4835&gt;=4,V4835&gt;=4),"Loyal", IF(U4835&lt;=2,"At Risk", IF(W4835&gt;=4,"Potential Loyalist","Others"))))</f>
        <v>Others</v>
      </c>
    </row>
    <row r="4836" spans="1:25">
      <c r="A4836" t="s">
        <v>7721</v>
      </c>
      <c r="B4836">
        <v>46</v>
      </c>
      <c r="C4836" t="s">
        <v>24</v>
      </c>
      <c r="D4836" t="s">
        <v>25</v>
      </c>
      <c r="E4836" s="6" t="s">
        <v>16906</v>
      </c>
      <c r="F4836" t="s">
        <v>21</v>
      </c>
      <c r="G4836">
        <v>3</v>
      </c>
      <c r="H4836">
        <v>2</v>
      </c>
      <c r="I4836">
        <v>49</v>
      </c>
      <c r="J4836">
        <v>4</v>
      </c>
      <c r="K4836">
        <v>62.25</v>
      </c>
      <c r="L4836" t="str">
        <f t="shared" si="450"/>
        <v/>
      </c>
      <c r="M4836">
        <v>3</v>
      </c>
      <c r="N4836" t="str">
        <f t="shared" si="451"/>
        <v/>
      </c>
      <c r="O4836">
        <v>25</v>
      </c>
      <c r="P4836" s="11">
        <v>0.66666666666666596</v>
      </c>
      <c r="Q4836" s="11">
        <v>8.16326530612244E-2</v>
      </c>
      <c r="R4836" s="12">
        <v>20.75</v>
      </c>
      <c r="S4836" t="s">
        <v>27</v>
      </c>
      <c r="T4836">
        <v>0</v>
      </c>
      <c r="U4836">
        <f t="shared" si="452"/>
        <v>4</v>
      </c>
      <c r="V4836">
        <f t="shared" si="453"/>
        <v>1</v>
      </c>
      <c r="W4836">
        <f t="shared" si="454"/>
        <v>2</v>
      </c>
      <c r="X4836" t="str">
        <f t="shared" si="455"/>
        <v>412</v>
      </c>
      <c r="Y4836" t="str">
        <f>IF(Table1[[#This Row],[RFM_Score]]="555","Champion", IF(AND(J4836&gt;=4,V4836&gt;=4),"Loyal", IF(U4836&lt;=2,"At Risk", IF(W4836&gt;=4,"Potential Loyalist","Others"))))</f>
        <v>Others</v>
      </c>
    </row>
    <row r="4837" spans="1:25">
      <c r="A4837" t="s">
        <v>4074</v>
      </c>
      <c r="B4837">
        <v>32</v>
      </c>
      <c r="C4837" t="s">
        <v>19</v>
      </c>
      <c r="D4837" t="s">
        <v>25</v>
      </c>
      <c r="E4837" s="6" t="s">
        <v>16907</v>
      </c>
      <c r="F4837" t="s">
        <v>30</v>
      </c>
      <c r="G4837">
        <v>5</v>
      </c>
      <c r="H4837">
        <v>2</v>
      </c>
      <c r="I4837">
        <v>48</v>
      </c>
      <c r="J4837">
        <v>3</v>
      </c>
      <c r="K4837">
        <v>62.19</v>
      </c>
      <c r="L4837" t="str">
        <f t="shared" si="450"/>
        <v/>
      </c>
      <c r="M4837">
        <v>3</v>
      </c>
      <c r="N4837" t="str">
        <f t="shared" si="451"/>
        <v/>
      </c>
      <c r="O4837">
        <v>5</v>
      </c>
      <c r="P4837" s="11">
        <v>0.4</v>
      </c>
      <c r="Q4837" s="11">
        <v>6.25E-2</v>
      </c>
      <c r="R4837" s="12">
        <v>20.73</v>
      </c>
      <c r="S4837" t="s">
        <v>27</v>
      </c>
      <c r="T4837">
        <v>0</v>
      </c>
      <c r="U4837">
        <f t="shared" si="452"/>
        <v>5</v>
      </c>
      <c r="V4837">
        <f t="shared" si="453"/>
        <v>1</v>
      </c>
      <c r="W4837">
        <f t="shared" si="454"/>
        <v>2</v>
      </c>
      <c r="X4837" t="str">
        <f t="shared" si="455"/>
        <v>512</v>
      </c>
      <c r="Y4837" t="str">
        <f>IF(Table1[[#This Row],[RFM_Score]]="555","Champion", IF(AND(J4837&gt;=4,V4837&gt;=4),"Loyal", IF(U4837&lt;=2,"At Risk", IF(W4837&gt;=4,"Potential Loyalist","Others"))))</f>
        <v>Others</v>
      </c>
    </row>
    <row r="4838" spans="1:25">
      <c r="A4838" t="s">
        <v>6206</v>
      </c>
      <c r="B4838">
        <v>40</v>
      </c>
      <c r="C4838" t="s">
        <v>24</v>
      </c>
      <c r="D4838" t="s">
        <v>41</v>
      </c>
      <c r="E4838" s="6" t="s">
        <v>16908</v>
      </c>
      <c r="F4838" t="s">
        <v>62</v>
      </c>
      <c r="G4838">
        <v>4</v>
      </c>
      <c r="H4838">
        <v>1</v>
      </c>
      <c r="I4838">
        <v>39</v>
      </c>
      <c r="J4838">
        <v>3</v>
      </c>
      <c r="K4838">
        <v>62.11</v>
      </c>
      <c r="L4838" t="str">
        <f t="shared" si="450"/>
        <v/>
      </c>
      <c r="M4838">
        <v>3</v>
      </c>
      <c r="N4838" t="str">
        <f t="shared" si="451"/>
        <v/>
      </c>
      <c r="O4838">
        <v>64</v>
      </c>
      <c r="P4838" s="11">
        <v>0.25</v>
      </c>
      <c r="Q4838" s="11">
        <v>7.69230769230769E-2</v>
      </c>
      <c r="R4838" s="12">
        <v>20.703333333333301</v>
      </c>
      <c r="S4838" t="s">
        <v>27</v>
      </c>
      <c r="T4838">
        <v>0</v>
      </c>
      <c r="U4838">
        <f t="shared" si="452"/>
        <v>3</v>
      </c>
      <c r="V4838">
        <f t="shared" si="453"/>
        <v>1</v>
      </c>
      <c r="W4838">
        <f t="shared" si="454"/>
        <v>2</v>
      </c>
      <c r="X4838" t="str">
        <f t="shared" si="455"/>
        <v>312</v>
      </c>
      <c r="Y4838" t="str">
        <f>IF(Table1[[#This Row],[RFM_Score]]="555","Champion", IF(AND(J4838&gt;=4,V4838&gt;=4),"Loyal", IF(U4838&lt;=2,"At Risk", IF(W4838&gt;=4,"Potential Loyalist","Others"))))</f>
        <v>Others</v>
      </c>
    </row>
    <row r="4839" spans="1:25">
      <c r="A4839" t="s">
        <v>10670</v>
      </c>
      <c r="B4839">
        <v>18</v>
      </c>
      <c r="C4839" t="s">
        <v>24</v>
      </c>
      <c r="D4839" t="s">
        <v>29</v>
      </c>
      <c r="E4839" s="6" t="s">
        <v>16909</v>
      </c>
      <c r="F4839" t="s">
        <v>30</v>
      </c>
      <c r="G4839">
        <v>1</v>
      </c>
      <c r="H4839">
        <v>0</v>
      </c>
      <c r="I4839">
        <v>44</v>
      </c>
      <c r="J4839">
        <v>4</v>
      </c>
      <c r="K4839">
        <v>62.03</v>
      </c>
      <c r="L4839" t="str">
        <f t="shared" si="450"/>
        <v/>
      </c>
      <c r="M4839">
        <v>3</v>
      </c>
      <c r="N4839" t="str">
        <f t="shared" si="451"/>
        <v/>
      </c>
      <c r="O4839">
        <v>0</v>
      </c>
      <c r="P4839" s="11">
        <v>0</v>
      </c>
      <c r="Q4839" s="11">
        <v>9.0909090909090898E-2</v>
      </c>
      <c r="R4839" s="12">
        <v>20.676666666666598</v>
      </c>
      <c r="S4839" t="s">
        <v>27</v>
      </c>
      <c r="T4839">
        <v>0</v>
      </c>
      <c r="U4839">
        <f t="shared" si="452"/>
        <v>5</v>
      </c>
      <c r="V4839">
        <f t="shared" si="453"/>
        <v>1</v>
      </c>
      <c r="W4839">
        <f t="shared" si="454"/>
        <v>2</v>
      </c>
      <c r="X4839" t="str">
        <f t="shared" si="455"/>
        <v>512</v>
      </c>
      <c r="Y4839" t="str">
        <f>IF(Table1[[#This Row],[RFM_Score]]="555","Champion", IF(AND(J4839&gt;=4,V4839&gt;=4),"Loyal", IF(U4839&lt;=2,"At Risk", IF(W4839&gt;=4,"Potential Loyalist","Others"))))</f>
        <v>Others</v>
      </c>
    </row>
    <row r="4840" spans="1:25">
      <c r="A4840" t="s">
        <v>3027</v>
      </c>
      <c r="B4840">
        <v>53</v>
      </c>
      <c r="C4840" t="s">
        <v>24</v>
      </c>
      <c r="D4840" t="s">
        <v>46</v>
      </c>
      <c r="E4840" s="6" t="s">
        <v>16910</v>
      </c>
      <c r="F4840" t="s">
        <v>21</v>
      </c>
      <c r="G4840">
        <v>1</v>
      </c>
      <c r="H4840">
        <v>0</v>
      </c>
      <c r="I4840">
        <v>57</v>
      </c>
      <c r="J4840">
        <v>2</v>
      </c>
      <c r="K4840">
        <v>61.42</v>
      </c>
      <c r="L4840" t="str">
        <f t="shared" si="450"/>
        <v/>
      </c>
      <c r="M4840">
        <v>3</v>
      </c>
      <c r="N4840" t="str">
        <f t="shared" si="451"/>
        <v/>
      </c>
      <c r="O4840">
        <v>56</v>
      </c>
      <c r="P4840" s="11">
        <v>0</v>
      </c>
      <c r="Q4840" s="11">
        <v>3.5087719298245598E-2</v>
      </c>
      <c r="R4840" s="12">
        <v>20.473333333333301</v>
      </c>
      <c r="S4840" t="s">
        <v>27</v>
      </c>
      <c r="T4840">
        <v>0</v>
      </c>
      <c r="U4840">
        <f t="shared" si="452"/>
        <v>3</v>
      </c>
      <c r="V4840">
        <f t="shared" si="453"/>
        <v>1</v>
      </c>
      <c r="W4840">
        <f t="shared" si="454"/>
        <v>2</v>
      </c>
      <c r="X4840" t="str">
        <f t="shared" si="455"/>
        <v>312</v>
      </c>
      <c r="Y4840" t="str">
        <f>IF(Table1[[#This Row],[RFM_Score]]="555","Champion", IF(AND(J4840&gt;=4,V4840&gt;=4),"Loyal", IF(U4840&lt;=2,"At Risk", IF(W4840&gt;=4,"Potential Loyalist","Others"))))</f>
        <v>Others</v>
      </c>
    </row>
    <row r="4841" spans="1:25">
      <c r="A4841" t="s">
        <v>6975</v>
      </c>
      <c r="B4841">
        <v>29</v>
      </c>
      <c r="C4841" t="s">
        <v>24</v>
      </c>
      <c r="D4841" t="s">
        <v>25</v>
      </c>
      <c r="E4841" s="6" t="s">
        <v>16911</v>
      </c>
      <c r="F4841" t="s">
        <v>30</v>
      </c>
      <c r="G4841">
        <v>1</v>
      </c>
      <c r="H4841">
        <v>0</v>
      </c>
      <c r="I4841">
        <v>51</v>
      </c>
      <c r="J4841">
        <v>2</v>
      </c>
      <c r="K4841">
        <v>61.38</v>
      </c>
      <c r="L4841" t="str">
        <f t="shared" si="450"/>
        <v/>
      </c>
      <c r="M4841">
        <v>3</v>
      </c>
      <c r="N4841" t="str">
        <f t="shared" si="451"/>
        <v/>
      </c>
      <c r="O4841">
        <v>36</v>
      </c>
      <c r="P4841" s="11">
        <v>0</v>
      </c>
      <c r="Q4841" s="11">
        <v>3.9215686274509803E-2</v>
      </c>
      <c r="R4841" s="12">
        <v>20.46</v>
      </c>
      <c r="S4841" t="s">
        <v>27</v>
      </c>
      <c r="T4841">
        <v>0</v>
      </c>
      <c r="U4841">
        <f t="shared" si="452"/>
        <v>4</v>
      </c>
      <c r="V4841">
        <f t="shared" si="453"/>
        <v>1</v>
      </c>
      <c r="W4841">
        <f t="shared" si="454"/>
        <v>2</v>
      </c>
      <c r="X4841" t="str">
        <f t="shared" si="455"/>
        <v>412</v>
      </c>
      <c r="Y4841" t="str">
        <f>IF(Table1[[#This Row],[RFM_Score]]="555","Champion", IF(AND(J4841&gt;=4,V4841&gt;=4),"Loyal", IF(U4841&lt;=2,"At Risk", IF(W4841&gt;=4,"Potential Loyalist","Others"))))</f>
        <v>Others</v>
      </c>
    </row>
    <row r="4842" spans="1:25">
      <c r="A4842" t="s">
        <v>8544</v>
      </c>
      <c r="B4842">
        <v>24</v>
      </c>
      <c r="C4842" t="s">
        <v>19</v>
      </c>
      <c r="D4842" t="s">
        <v>41</v>
      </c>
      <c r="E4842" s="6" t="s">
        <v>16912</v>
      </c>
      <c r="F4842" t="s">
        <v>37</v>
      </c>
      <c r="G4842">
        <v>0</v>
      </c>
      <c r="H4842">
        <v>0</v>
      </c>
      <c r="I4842">
        <v>37</v>
      </c>
      <c r="J4842">
        <v>2</v>
      </c>
      <c r="K4842">
        <v>61.38</v>
      </c>
      <c r="L4842" t="str">
        <f t="shared" si="450"/>
        <v/>
      </c>
      <c r="M4842">
        <v>3</v>
      </c>
      <c r="N4842" t="str">
        <f t="shared" si="451"/>
        <v/>
      </c>
      <c r="O4842">
        <v>54</v>
      </c>
      <c r="P4842" s="11">
        <v>0</v>
      </c>
      <c r="Q4842" s="11">
        <v>5.4054054054054002E-2</v>
      </c>
      <c r="R4842" s="12">
        <v>20.46</v>
      </c>
      <c r="S4842" t="s">
        <v>27</v>
      </c>
      <c r="T4842">
        <v>0</v>
      </c>
      <c r="U4842">
        <f t="shared" si="452"/>
        <v>3</v>
      </c>
      <c r="V4842">
        <f t="shared" si="453"/>
        <v>1</v>
      </c>
      <c r="W4842">
        <f t="shared" si="454"/>
        <v>2</v>
      </c>
      <c r="X4842" t="str">
        <f t="shared" si="455"/>
        <v>312</v>
      </c>
      <c r="Y4842" t="str">
        <f>IF(Table1[[#This Row],[RFM_Score]]="555","Champion", IF(AND(J4842&gt;=4,V4842&gt;=4),"Loyal", IF(U4842&lt;=2,"At Risk", IF(W4842&gt;=4,"Potential Loyalist","Others"))))</f>
        <v>Others</v>
      </c>
    </row>
    <row r="4843" spans="1:25">
      <c r="A4843" t="s">
        <v>5701</v>
      </c>
      <c r="B4843">
        <v>29</v>
      </c>
      <c r="C4843" t="s">
        <v>24</v>
      </c>
      <c r="D4843" t="s">
        <v>25</v>
      </c>
      <c r="E4843" s="6" t="s">
        <v>16913</v>
      </c>
      <c r="F4843" t="s">
        <v>26</v>
      </c>
      <c r="G4843">
        <v>2</v>
      </c>
      <c r="H4843">
        <v>1</v>
      </c>
      <c r="I4843">
        <v>57</v>
      </c>
      <c r="J4843">
        <v>3</v>
      </c>
      <c r="K4843">
        <v>61.3</v>
      </c>
      <c r="L4843" t="str">
        <f t="shared" si="450"/>
        <v/>
      </c>
      <c r="M4843">
        <v>3</v>
      </c>
      <c r="N4843" t="str">
        <f t="shared" si="451"/>
        <v/>
      </c>
      <c r="O4843">
        <v>21</v>
      </c>
      <c r="P4843" s="11">
        <v>0.5</v>
      </c>
      <c r="Q4843" s="11">
        <v>5.2631578947368397E-2</v>
      </c>
      <c r="R4843" s="12">
        <v>20.433333333333302</v>
      </c>
      <c r="S4843" t="s">
        <v>27</v>
      </c>
      <c r="T4843">
        <v>0</v>
      </c>
      <c r="U4843">
        <f t="shared" si="452"/>
        <v>4</v>
      </c>
      <c r="V4843">
        <f t="shared" si="453"/>
        <v>1</v>
      </c>
      <c r="W4843">
        <f t="shared" si="454"/>
        <v>2</v>
      </c>
      <c r="X4843" t="str">
        <f t="shared" si="455"/>
        <v>412</v>
      </c>
      <c r="Y4843" t="str">
        <f>IF(Table1[[#This Row],[RFM_Score]]="555","Champion", IF(AND(J4843&gt;=4,V4843&gt;=4),"Loyal", IF(U4843&lt;=2,"At Risk", IF(W4843&gt;=4,"Potential Loyalist","Others"))))</f>
        <v>Others</v>
      </c>
    </row>
    <row r="4844" spans="1:25">
      <c r="A4844" t="s">
        <v>8196</v>
      </c>
      <c r="B4844">
        <v>25</v>
      </c>
      <c r="C4844" t="s">
        <v>19</v>
      </c>
      <c r="D4844" t="s">
        <v>25</v>
      </c>
      <c r="E4844" s="6" t="s">
        <v>16914</v>
      </c>
      <c r="F4844" t="s">
        <v>21</v>
      </c>
      <c r="G4844">
        <v>3</v>
      </c>
      <c r="H4844">
        <v>2</v>
      </c>
      <c r="I4844">
        <v>45</v>
      </c>
      <c r="J4844">
        <v>2</v>
      </c>
      <c r="K4844">
        <v>61.25</v>
      </c>
      <c r="L4844" t="str">
        <f t="shared" si="450"/>
        <v/>
      </c>
      <c r="M4844">
        <v>3</v>
      </c>
      <c r="N4844" t="str">
        <f t="shared" si="451"/>
        <v/>
      </c>
      <c r="O4844">
        <v>4</v>
      </c>
      <c r="P4844" s="11">
        <v>0.66666666666666596</v>
      </c>
      <c r="Q4844" s="11">
        <v>4.4444444444444398E-2</v>
      </c>
      <c r="R4844" s="12">
        <v>20.4166666666666</v>
      </c>
      <c r="S4844" t="s">
        <v>27</v>
      </c>
      <c r="T4844">
        <v>0</v>
      </c>
      <c r="U4844">
        <f t="shared" si="452"/>
        <v>5</v>
      </c>
      <c r="V4844">
        <f t="shared" si="453"/>
        <v>1</v>
      </c>
      <c r="W4844">
        <f t="shared" si="454"/>
        <v>2</v>
      </c>
      <c r="X4844" t="str">
        <f t="shared" si="455"/>
        <v>512</v>
      </c>
      <c r="Y4844" t="str">
        <f>IF(Table1[[#This Row],[RFM_Score]]="555","Champion", IF(AND(J4844&gt;=4,V4844&gt;=4),"Loyal", IF(U4844&lt;=2,"At Risk", IF(W4844&gt;=4,"Potential Loyalist","Others"))))</f>
        <v>Others</v>
      </c>
    </row>
    <row r="4845" spans="1:25">
      <c r="A4845" t="s">
        <v>7847</v>
      </c>
      <c r="B4845">
        <v>41</v>
      </c>
      <c r="C4845" t="s">
        <v>19</v>
      </c>
      <c r="D4845" t="s">
        <v>29</v>
      </c>
      <c r="E4845" s="6" t="s">
        <v>16915</v>
      </c>
      <c r="F4845" t="s">
        <v>26</v>
      </c>
      <c r="G4845">
        <v>4</v>
      </c>
      <c r="H4845">
        <v>2</v>
      </c>
      <c r="I4845">
        <v>45</v>
      </c>
      <c r="J4845">
        <v>3</v>
      </c>
      <c r="K4845">
        <v>61.22</v>
      </c>
      <c r="L4845" t="str">
        <f t="shared" si="450"/>
        <v/>
      </c>
      <c r="M4845">
        <v>3</v>
      </c>
      <c r="N4845" t="str">
        <f t="shared" si="451"/>
        <v/>
      </c>
      <c r="O4845">
        <v>5</v>
      </c>
      <c r="P4845" s="11">
        <v>0.5</v>
      </c>
      <c r="Q4845" s="11">
        <v>6.6666666666666596E-2</v>
      </c>
      <c r="R4845" s="12">
        <v>20.406666666666599</v>
      </c>
      <c r="S4845" t="s">
        <v>27</v>
      </c>
      <c r="T4845">
        <v>0</v>
      </c>
      <c r="U4845">
        <f t="shared" si="452"/>
        <v>5</v>
      </c>
      <c r="V4845">
        <f t="shared" si="453"/>
        <v>1</v>
      </c>
      <c r="W4845">
        <f t="shared" si="454"/>
        <v>2</v>
      </c>
      <c r="X4845" t="str">
        <f t="shared" si="455"/>
        <v>512</v>
      </c>
      <c r="Y4845" t="str">
        <f>IF(Table1[[#This Row],[RFM_Score]]="555","Champion", IF(AND(J4845&gt;=4,V4845&gt;=4),"Loyal", IF(U4845&lt;=2,"At Risk", IF(W4845&gt;=4,"Potential Loyalist","Others"))))</f>
        <v>Others</v>
      </c>
    </row>
    <row r="4846" spans="1:25">
      <c r="A4846" t="s">
        <v>2029</v>
      </c>
      <c r="B4846">
        <v>49</v>
      </c>
      <c r="C4846" t="s">
        <v>24</v>
      </c>
      <c r="D4846" t="s">
        <v>25</v>
      </c>
      <c r="E4846" s="6" t="s">
        <v>16916</v>
      </c>
      <c r="F4846" t="s">
        <v>37</v>
      </c>
      <c r="G4846">
        <v>1</v>
      </c>
      <c r="H4846">
        <v>0</v>
      </c>
      <c r="I4846">
        <v>51</v>
      </c>
      <c r="J4846">
        <v>5</v>
      </c>
      <c r="K4846">
        <v>61.18</v>
      </c>
      <c r="L4846" t="str">
        <f t="shared" si="450"/>
        <v/>
      </c>
      <c r="M4846">
        <v>3</v>
      </c>
      <c r="N4846" t="str">
        <f t="shared" si="451"/>
        <v/>
      </c>
      <c r="O4846">
        <v>58</v>
      </c>
      <c r="P4846" s="11">
        <v>0</v>
      </c>
      <c r="Q4846" s="11">
        <v>9.8039215686274495E-2</v>
      </c>
      <c r="R4846" s="12">
        <v>20.393333333333299</v>
      </c>
      <c r="S4846" t="s">
        <v>27</v>
      </c>
      <c r="T4846">
        <v>0</v>
      </c>
      <c r="U4846">
        <f t="shared" si="452"/>
        <v>3</v>
      </c>
      <c r="V4846">
        <f t="shared" si="453"/>
        <v>1</v>
      </c>
      <c r="W4846">
        <f t="shared" si="454"/>
        <v>2</v>
      </c>
      <c r="X4846" t="str">
        <f t="shared" si="455"/>
        <v>312</v>
      </c>
      <c r="Y4846" t="str">
        <f>IF(Table1[[#This Row],[RFM_Score]]="555","Champion", IF(AND(J4846&gt;=4,V4846&gt;=4),"Loyal", IF(U4846&lt;=2,"At Risk", IF(W4846&gt;=4,"Potential Loyalist","Others"))))</f>
        <v>Others</v>
      </c>
    </row>
    <row r="4847" spans="1:25">
      <c r="A4847" t="s">
        <v>1303</v>
      </c>
      <c r="B4847">
        <v>33</v>
      </c>
      <c r="C4847" t="s">
        <v>24</v>
      </c>
      <c r="D4847" t="s">
        <v>25</v>
      </c>
      <c r="E4847" s="6" t="s">
        <v>16917</v>
      </c>
      <c r="F4847" t="s">
        <v>21</v>
      </c>
      <c r="G4847">
        <v>2</v>
      </c>
      <c r="H4847">
        <v>0</v>
      </c>
      <c r="I4847">
        <v>43</v>
      </c>
      <c r="J4847">
        <v>3</v>
      </c>
      <c r="K4847">
        <v>61.06</v>
      </c>
      <c r="L4847" t="str">
        <f t="shared" si="450"/>
        <v/>
      </c>
      <c r="M4847">
        <v>3</v>
      </c>
      <c r="N4847" t="str">
        <f t="shared" si="451"/>
        <v/>
      </c>
      <c r="O4847">
        <v>18</v>
      </c>
      <c r="P4847" s="11">
        <v>0</v>
      </c>
      <c r="Q4847" s="11">
        <v>6.9767441860465101E-2</v>
      </c>
      <c r="R4847" s="12">
        <v>20.3533333333333</v>
      </c>
      <c r="S4847" t="s">
        <v>27</v>
      </c>
      <c r="T4847">
        <v>0</v>
      </c>
      <c r="U4847">
        <f t="shared" si="452"/>
        <v>5</v>
      </c>
      <c r="V4847">
        <f t="shared" si="453"/>
        <v>1</v>
      </c>
      <c r="W4847">
        <f t="shared" si="454"/>
        <v>2</v>
      </c>
      <c r="X4847" t="str">
        <f t="shared" si="455"/>
        <v>512</v>
      </c>
      <c r="Y4847" t="str">
        <f>IF(Table1[[#This Row],[RFM_Score]]="555","Champion", IF(AND(J4847&gt;=4,V4847&gt;=4),"Loyal", IF(U4847&lt;=2,"At Risk", IF(W4847&gt;=4,"Potential Loyalist","Others"))))</f>
        <v>Others</v>
      </c>
    </row>
    <row r="4848" spans="1:25">
      <c r="A4848" t="s">
        <v>922</v>
      </c>
      <c r="B4848">
        <v>57</v>
      </c>
      <c r="C4848" t="s">
        <v>24</v>
      </c>
      <c r="D4848" t="s">
        <v>46</v>
      </c>
      <c r="E4848" s="6" t="s">
        <v>16918</v>
      </c>
      <c r="F4848" t="s">
        <v>26</v>
      </c>
      <c r="G4848">
        <v>3</v>
      </c>
      <c r="H4848">
        <v>1</v>
      </c>
      <c r="I4848">
        <v>47</v>
      </c>
      <c r="J4848">
        <v>4</v>
      </c>
      <c r="K4848">
        <v>60.88</v>
      </c>
      <c r="L4848" t="str">
        <f t="shared" si="450"/>
        <v/>
      </c>
      <c r="M4848">
        <v>3</v>
      </c>
      <c r="N4848" t="str">
        <f t="shared" si="451"/>
        <v/>
      </c>
      <c r="O4848">
        <v>29</v>
      </c>
      <c r="P4848" s="11">
        <v>0.33333333333333298</v>
      </c>
      <c r="Q4848" s="11">
        <v>8.5106382978723402E-2</v>
      </c>
      <c r="R4848" s="12">
        <v>20.293333333333301</v>
      </c>
      <c r="S4848" t="s">
        <v>27</v>
      </c>
      <c r="T4848">
        <v>0</v>
      </c>
      <c r="U4848">
        <f t="shared" si="452"/>
        <v>4</v>
      </c>
      <c r="V4848">
        <f t="shared" si="453"/>
        <v>1</v>
      </c>
      <c r="W4848">
        <f t="shared" si="454"/>
        <v>2</v>
      </c>
      <c r="X4848" t="str">
        <f t="shared" si="455"/>
        <v>412</v>
      </c>
      <c r="Y4848" t="str">
        <f>IF(Table1[[#This Row],[RFM_Score]]="555","Champion", IF(AND(J4848&gt;=4,V4848&gt;=4),"Loyal", IF(U4848&lt;=2,"At Risk", IF(W4848&gt;=4,"Potential Loyalist","Others"))))</f>
        <v>Others</v>
      </c>
    </row>
    <row r="4849" spans="1:25">
      <c r="A4849" t="s">
        <v>7499</v>
      </c>
      <c r="B4849">
        <v>20</v>
      </c>
      <c r="C4849" t="s">
        <v>19</v>
      </c>
      <c r="D4849" t="s">
        <v>46</v>
      </c>
      <c r="E4849" s="6" t="s">
        <v>16919</v>
      </c>
      <c r="F4849" t="s">
        <v>26</v>
      </c>
      <c r="G4849">
        <v>0</v>
      </c>
      <c r="H4849">
        <v>0</v>
      </c>
      <c r="I4849">
        <v>45</v>
      </c>
      <c r="J4849">
        <v>3</v>
      </c>
      <c r="K4849">
        <v>60.8</v>
      </c>
      <c r="L4849" t="str">
        <f t="shared" si="450"/>
        <v/>
      </c>
      <c r="M4849">
        <v>3</v>
      </c>
      <c r="N4849" t="str">
        <f t="shared" si="451"/>
        <v/>
      </c>
      <c r="O4849">
        <v>2</v>
      </c>
      <c r="P4849" s="11">
        <v>0</v>
      </c>
      <c r="Q4849" s="11">
        <v>6.6666666666666596E-2</v>
      </c>
      <c r="R4849" s="12">
        <v>20.266666666666602</v>
      </c>
      <c r="S4849" t="s">
        <v>27</v>
      </c>
      <c r="T4849">
        <v>0</v>
      </c>
      <c r="U4849">
        <f t="shared" si="452"/>
        <v>5</v>
      </c>
      <c r="V4849">
        <f t="shared" si="453"/>
        <v>1</v>
      </c>
      <c r="W4849">
        <f t="shared" si="454"/>
        <v>2</v>
      </c>
      <c r="X4849" t="str">
        <f t="shared" si="455"/>
        <v>512</v>
      </c>
      <c r="Y4849" t="str">
        <f>IF(Table1[[#This Row],[RFM_Score]]="555","Champion", IF(AND(J4849&gt;=4,V4849&gt;=4),"Loyal", IF(U4849&lt;=2,"At Risk", IF(W4849&gt;=4,"Potential Loyalist","Others"))))</f>
        <v>Others</v>
      </c>
    </row>
    <row r="4850" spans="1:25">
      <c r="A4850" t="s">
        <v>8661</v>
      </c>
      <c r="B4850">
        <v>47</v>
      </c>
      <c r="C4850" t="s">
        <v>19</v>
      </c>
      <c r="D4850" t="s">
        <v>25</v>
      </c>
      <c r="E4850" s="6" t="s">
        <v>16920</v>
      </c>
      <c r="F4850" t="s">
        <v>21</v>
      </c>
      <c r="G4850">
        <v>8</v>
      </c>
      <c r="H4850">
        <v>4</v>
      </c>
      <c r="I4850">
        <v>54</v>
      </c>
      <c r="J4850">
        <v>6</v>
      </c>
      <c r="K4850">
        <v>60.79</v>
      </c>
      <c r="L4850" t="str">
        <f t="shared" si="450"/>
        <v/>
      </c>
      <c r="M4850">
        <v>3</v>
      </c>
      <c r="N4850" t="str">
        <f t="shared" si="451"/>
        <v/>
      </c>
      <c r="O4850">
        <v>20</v>
      </c>
      <c r="P4850" s="11">
        <v>0.5</v>
      </c>
      <c r="Q4850" s="11">
        <v>0.11111111111111099</v>
      </c>
      <c r="R4850" s="12">
        <v>20.2633333333333</v>
      </c>
      <c r="S4850" t="s">
        <v>27</v>
      </c>
      <c r="T4850">
        <v>1</v>
      </c>
      <c r="U4850">
        <f t="shared" si="452"/>
        <v>5</v>
      </c>
      <c r="V4850">
        <f t="shared" si="453"/>
        <v>1</v>
      </c>
      <c r="W4850">
        <f t="shared" si="454"/>
        <v>2</v>
      </c>
      <c r="X4850" t="str">
        <f t="shared" si="455"/>
        <v>512</v>
      </c>
      <c r="Y4850" t="str">
        <f>IF(Table1[[#This Row],[RFM_Score]]="555","Champion", IF(AND(J4850&gt;=4,V4850&gt;=4),"Loyal", IF(U4850&lt;=2,"At Risk", IF(W4850&gt;=4,"Potential Loyalist","Others"))))</f>
        <v>Others</v>
      </c>
    </row>
    <row r="4851" spans="1:25">
      <c r="A4851" t="s">
        <v>6616</v>
      </c>
      <c r="B4851">
        <v>18</v>
      </c>
      <c r="C4851" t="s">
        <v>24</v>
      </c>
      <c r="D4851" t="s">
        <v>29</v>
      </c>
      <c r="E4851" s="6" t="s">
        <v>16921</v>
      </c>
      <c r="F4851" t="s">
        <v>62</v>
      </c>
      <c r="G4851">
        <v>5</v>
      </c>
      <c r="H4851">
        <v>1</v>
      </c>
      <c r="I4851">
        <v>44</v>
      </c>
      <c r="J4851">
        <v>0</v>
      </c>
      <c r="K4851">
        <v>60.78</v>
      </c>
      <c r="L4851" t="str">
        <f t="shared" si="450"/>
        <v/>
      </c>
      <c r="M4851">
        <v>3</v>
      </c>
      <c r="N4851" t="str">
        <f t="shared" si="451"/>
        <v/>
      </c>
      <c r="O4851">
        <v>34</v>
      </c>
      <c r="P4851" s="11">
        <v>0.2</v>
      </c>
      <c r="Q4851" s="11">
        <v>0</v>
      </c>
      <c r="R4851" s="12">
        <v>20.260000000000002</v>
      </c>
      <c r="S4851" t="s">
        <v>27</v>
      </c>
      <c r="T4851">
        <v>0</v>
      </c>
      <c r="U4851">
        <f t="shared" si="452"/>
        <v>4</v>
      </c>
      <c r="V4851">
        <f t="shared" si="453"/>
        <v>1</v>
      </c>
      <c r="W4851">
        <f t="shared" si="454"/>
        <v>2</v>
      </c>
      <c r="X4851" t="str">
        <f t="shared" si="455"/>
        <v>412</v>
      </c>
      <c r="Y4851" t="str">
        <f>IF(Table1[[#This Row],[RFM_Score]]="555","Champion", IF(AND(J4851&gt;=4,V4851&gt;=4),"Loyal", IF(U4851&lt;=2,"At Risk", IF(W4851&gt;=4,"Potential Loyalist","Others"))))</f>
        <v>Others</v>
      </c>
    </row>
    <row r="4852" spans="1:25">
      <c r="A4852" t="s">
        <v>2723</v>
      </c>
      <c r="B4852">
        <v>40</v>
      </c>
      <c r="C4852" t="s">
        <v>24</v>
      </c>
      <c r="D4852" t="s">
        <v>46</v>
      </c>
      <c r="E4852" s="6" t="s">
        <v>16922</v>
      </c>
      <c r="F4852" t="s">
        <v>62</v>
      </c>
      <c r="G4852">
        <v>1</v>
      </c>
      <c r="H4852">
        <v>0</v>
      </c>
      <c r="I4852">
        <v>58</v>
      </c>
      <c r="J4852">
        <v>2</v>
      </c>
      <c r="K4852">
        <v>60.6</v>
      </c>
      <c r="L4852" t="str">
        <f t="shared" si="450"/>
        <v/>
      </c>
      <c r="M4852">
        <v>3</v>
      </c>
      <c r="N4852" t="str">
        <f t="shared" si="451"/>
        <v/>
      </c>
      <c r="O4852">
        <v>6</v>
      </c>
      <c r="P4852" s="11">
        <v>0</v>
      </c>
      <c r="Q4852" s="11">
        <v>3.4482758620689599E-2</v>
      </c>
      <c r="R4852" s="12">
        <v>20.2</v>
      </c>
      <c r="S4852" t="s">
        <v>27</v>
      </c>
      <c r="T4852">
        <v>0</v>
      </c>
      <c r="U4852">
        <f t="shared" si="452"/>
        <v>5</v>
      </c>
      <c r="V4852">
        <f t="shared" si="453"/>
        <v>1</v>
      </c>
      <c r="W4852">
        <f t="shared" si="454"/>
        <v>2</v>
      </c>
      <c r="X4852" t="str">
        <f t="shared" si="455"/>
        <v>512</v>
      </c>
      <c r="Y4852" t="str">
        <f>IF(Table1[[#This Row],[RFM_Score]]="555","Champion", IF(AND(J4852&gt;=4,V4852&gt;=4),"Loyal", IF(U4852&lt;=2,"At Risk", IF(W4852&gt;=4,"Potential Loyalist","Others"))))</f>
        <v>Others</v>
      </c>
    </row>
    <row r="4853" spans="1:25">
      <c r="A4853" t="s">
        <v>1987</v>
      </c>
      <c r="B4853">
        <v>18</v>
      </c>
      <c r="C4853" t="s">
        <v>19</v>
      </c>
      <c r="D4853" t="s">
        <v>29</v>
      </c>
      <c r="E4853" s="6" t="s">
        <v>16923</v>
      </c>
      <c r="F4853" t="s">
        <v>26</v>
      </c>
      <c r="G4853">
        <v>3</v>
      </c>
      <c r="H4853">
        <v>2</v>
      </c>
      <c r="I4853">
        <v>55</v>
      </c>
      <c r="J4853">
        <v>2</v>
      </c>
      <c r="K4853">
        <v>60.55</v>
      </c>
      <c r="L4853" t="str">
        <f t="shared" si="450"/>
        <v/>
      </c>
      <c r="M4853">
        <v>3</v>
      </c>
      <c r="N4853" t="str">
        <f t="shared" si="451"/>
        <v/>
      </c>
      <c r="O4853">
        <v>41</v>
      </c>
      <c r="P4853" s="11">
        <v>0.66666666666666596</v>
      </c>
      <c r="Q4853" s="11">
        <v>3.6363636363636299E-2</v>
      </c>
      <c r="R4853" s="12">
        <v>20.183333333333302</v>
      </c>
      <c r="S4853" t="s">
        <v>27</v>
      </c>
      <c r="T4853">
        <v>0</v>
      </c>
      <c r="U4853">
        <f t="shared" si="452"/>
        <v>3</v>
      </c>
      <c r="V4853">
        <f t="shared" si="453"/>
        <v>1</v>
      </c>
      <c r="W4853">
        <f t="shared" si="454"/>
        <v>2</v>
      </c>
      <c r="X4853" t="str">
        <f t="shared" si="455"/>
        <v>312</v>
      </c>
      <c r="Y4853" t="str">
        <f>IF(Table1[[#This Row],[RFM_Score]]="555","Champion", IF(AND(J4853&gt;=4,V4853&gt;=4),"Loyal", IF(U4853&lt;=2,"At Risk", IF(W4853&gt;=4,"Potential Loyalist","Others"))))</f>
        <v>Others</v>
      </c>
    </row>
    <row r="4854" spans="1:25">
      <c r="A4854" t="s">
        <v>11875</v>
      </c>
      <c r="B4854">
        <v>57</v>
      </c>
      <c r="C4854" t="s">
        <v>19</v>
      </c>
      <c r="D4854" t="s">
        <v>41</v>
      </c>
      <c r="E4854" s="6" t="s">
        <v>16924</v>
      </c>
      <c r="F4854" t="s">
        <v>21</v>
      </c>
      <c r="G4854">
        <v>3</v>
      </c>
      <c r="H4854">
        <v>0</v>
      </c>
      <c r="I4854">
        <v>68</v>
      </c>
      <c r="J4854">
        <v>5</v>
      </c>
      <c r="K4854">
        <v>60.45</v>
      </c>
      <c r="L4854" t="str">
        <f t="shared" si="450"/>
        <v/>
      </c>
      <c r="M4854">
        <v>3</v>
      </c>
      <c r="N4854" t="str">
        <f t="shared" si="451"/>
        <v/>
      </c>
      <c r="O4854">
        <v>102</v>
      </c>
      <c r="P4854" s="11">
        <v>0</v>
      </c>
      <c r="Q4854" s="11">
        <v>7.3529411764705802E-2</v>
      </c>
      <c r="R4854" s="12">
        <v>20.149999999999999</v>
      </c>
      <c r="S4854" t="s">
        <v>27</v>
      </c>
      <c r="T4854">
        <v>1</v>
      </c>
      <c r="U4854">
        <f t="shared" si="452"/>
        <v>1</v>
      </c>
      <c r="V4854">
        <f t="shared" si="453"/>
        <v>1</v>
      </c>
      <c r="W4854">
        <f t="shared" si="454"/>
        <v>2</v>
      </c>
      <c r="X4854" t="str">
        <f t="shared" si="455"/>
        <v>112</v>
      </c>
      <c r="Y4854" t="str">
        <f>IF(Table1[[#This Row],[RFM_Score]]="555","Champion", IF(AND(J4854&gt;=4,V4854&gt;=4),"Loyal", IF(U4854&lt;=2,"At Risk", IF(W4854&gt;=4,"Potential Loyalist","Others"))))</f>
        <v>At Risk</v>
      </c>
    </row>
    <row r="4855" spans="1:25">
      <c r="A4855" t="s">
        <v>4822</v>
      </c>
      <c r="B4855">
        <v>31</v>
      </c>
      <c r="C4855" t="s">
        <v>19</v>
      </c>
      <c r="D4855" t="s">
        <v>25</v>
      </c>
      <c r="E4855" s="6" t="s">
        <v>16925</v>
      </c>
      <c r="F4855" t="s">
        <v>60</v>
      </c>
      <c r="G4855">
        <v>5</v>
      </c>
      <c r="H4855">
        <v>1</v>
      </c>
      <c r="I4855">
        <v>58</v>
      </c>
      <c r="J4855">
        <v>3</v>
      </c>
      <c r="K4855">
        <v>60.38</v>
      </c>
      <c r="L4855" t="str">
        <f t="shared" si="450"/>
        <v/>
      </c>
      <c r="M4855">
        <v>3</v>
      </c>
      <c r="N4855" t="str">
        <f t="shared" si="451"/>
        <v/>
      </c>
      <c r="O4855">
        <v>62</v>
      </c>
      <c r="P4855" s="11">
        <v>0.2</v>
      </c>
      <c r="Q4855" s="11">
        <v>5.1724137931034399E-2</v>
      </c>
      <c r="R4855" s="12">
        <v>20.126666666666601</v>
      </c>
      <c r="S4855" t="s">
        <v>27</v>
      </c>
      <c r="T4855">
        <v>0</v>
      </c>
      <c r="U4855">
        <f t="shared" si="452"/>
        <v>3</v>
      </c>
      <c r="V4855">
        <f t="shared" si="453"/>
        <v>1</v>
      </c>
      <c r="W4855">
        <f t="shared" si="454"/>
        <v>2</v>
      </c>
      <c r="X4855" t="str">
        <f t="shared" si="455"/>
        <v>312</v>
      </c>
      <c r="Y4855" t="str">
        <f>IF(Table1[[#This Row],[RFM_Score]]="555","Champion", IF(AND(J4855&gt;=4,V4855&gt;=4),"Loyal", IF(U4855&lt;=2,"At Risk", IF(W4855&gt;=4,"Potential Loyalist","Others"))))</f>
        <v>Others</v>
      </c>
    </row>
    <row r="4856" spans="1:25">
      <c r="A4856" t="s">
        <v>3591</v>
      </c>
      <c r="B4856">
        <v>18</v>
      </c>
      <c r="C4856" t="s">
        <v>24</v>
      </c>
      <c r="D4856" t="s">
        <v>25</v>
      </c>
      <c r="E4856" s="6" t="s">
        <v>16926</v>
      </c>
      <c r="F4856" t="s">
        <v>21</v>
      </c>
      <c r="G4856">
        <v>8</v>
      </c>
      <c r="H4856">
        <v>0</v>
      </c>
      <c r="I4856">
        <v>48</v>
      </c>
      <c r="J4856">
        <v>1</v>
      </c>
      <c r="K4856">
        <v>60.3</v>
      </c>
      <c r="L4856" t="str">
        <f t="shared" si="450"/>
        <v/>
      </c>
      <c r="M4856">
        <v>3</v>
      </c>
      <c r="N4856" t="str">
        <f t="shared" si="451"/>
        <v/>
      </c>
      <c r="O4856">
        <v>27</v>
      </c>
      <c r="P4856" s="11">
        <v>0</v>
      </c>
      <c r="Q4856" s="11">
        <v>2.0833333333333301E-2</v>
      </c>
      <c r="R4856" s="12">
        <v>20.099999999999898</v>
      </c>
      <c r="S4856" t="s">
        <v>27</v>
      </c>
      <c r="T4856">
        <v>0</v>
      </c>
      <c r="U4856">
        <f t="shared" si="452"/>
        <v>4</v>
      </c>
      <c r="V4856">
        <f t="shared" si="453"/>
        <v>1</v>
      </c>
      <c r="W4856">
        <f t="shared" si="454"/>
        <v>2</v>
      </c>
      <c r="X4856" t="str">
        <f t="shared" si="455"/>
        <v>412</v>
      </c>
      <c r="Y4856" t="str">
        <f>IF(Table1[[#This Row],[RFM_Score]]="555","Champion", IF(AND(J4856&gt;=4,V4856&gt;=4),"Loyal", IF(U4856&lt;=2,"At Risk", IF(W4856&gt;=4,"Potential Loyalist","Others"))))</f>
        <v>Others</v>
      </c>
    </row>
    <row r="4857" spans="1:25">
      <c r="A4857" t="s">
        <v>524</v>
      </c>
      <c r="B4857">
        <v>22</v>
      </c>
      <c r="C4857" t="s">
        <v>19</v>
      </c>
      <c r="D4857" t="s">
        <v>25</v>
      </c>
      <c r="E4857" s="6" t="s">
        <v>16927</v>
      </c>
      <c r="F4857" t="s">
        <v>26</v>
      </c>
      <c r="G4857">
        <v>5</v>
      </c>
      <c r="H4857">
        <v>1</v>
      </c>
      <c r="I4857">
        <v>63</v>
      </c>
      <c r="J4857">
        <v>3</v>
      </c>
      <c r="K4857">
        <v>60.1</v>
      </c>
      <c r="L4857" t="str">
        <f t="shared" si="450"/>
        <v/>
      </c>
      <c r="M4857">
        <v>3</v>
      </c>
      <c r="N4857" t="str">
        <f t="shared" si="451"/>
        <v/>
      </c>
      <c r="O4857">
        <v>63</v>
      </c>
      <c r="P4857" s="11">
        <v>0.2</v>
      </c>
      <c r="Q4857" s="11">
        <v>4.7619047619047603E-2</v>
      </c>
      <c r="R4857" s="12">
        <v>20.033333333333299</v>
      </c>
      <c r="S4857" t="s">
        <v>27</v>
      </c>
      <c r="T4857">
        <v>0</v>
      </c>
      <c r="U4857">
        <f t="shared" si="452"/>
        <v>3</v>
      </c>
      <c r="V4857">
        <f t="shared" si="453"/>
        <v>1</v>
      </c>
      <c r="W4857">
        <f t="shared" si="454"/>
        <v>2</v>
      </c>
      <c r="X4857" t="str">
        <f t="shared" si="455"/>
        <v>312</v>
      </c>
      <c r="Y4857" t="str">
        <f>IF(Table1[[#This Row],[RFM_Score]]="555","Champion", IF(AND(J4857&gt;=4,V4857&gt;=4),"Loyal", IF(U4857&lt;=2,"At Risk", IF(W4857&gt;=4,"Potential Loyalist","Others"))))</f>
        <v>Others</v>
      </c>
    </row>
    <row r="4858" spans="1:25">
      <c r="A4858" t="s">
        <v>9648</v>
      </c>
      <c r="B4858">
        <v>42</v>
      </c>
      <c r="C4858" t="s">
        <v>19</v>
      </c>
      <c r="D4858" t="s">
        <v>25</v>
      </c>
      <c r="E4858" s="6" t="s">
        <v>16928</v>
      </c>
      <c r="F4858" t="s">
        <v>21</v>
      </c>
      <c r="G4858">
        <v>0</v>
      </c>
      <c r="H4858">
        <v>0</v>
      </c>
      <c r="I4858">
        <v>40</v>
      </c>
      <c r="J4858">
        <v>2</v>
      </c>
      <c r="K4858">
        <v>59.99</v>
      </c>
      <c r="L4858" t="str">
        <f t="shared" si="450"/>
        <v/>
      </c>
      <c r="M4858">
        <v>3</v>
      </c>
      <c r="N4858" t="str">
        <f t="shared" si="451"/>
        <v/>
      </c>
      <c r="O4858">
        <v>29</v>
      </c>
      <c r="P4858" s="11">
        <v>0</v>
      </c>
      <c r="Q4858" s="11">
        <v>0.05</v>
      </c>
      <c r="R4858" s="12">
        <v>19.996666666666599</v>
      </c>
      <c r="S4858" t="s">
        <v>27</v>
      </c>
      <c r="T4858">
        <v>0</v>
      </c>
      <c r="U4858">
        <f t="shared" si="452"/>
        <v>4</v>
      </c>
      <c r="V4858">
        <f t="shared" si="453"/>
        <v>1</v>
      </c>
      <c r="W4858">
        <f t="shared" si="454"/>
        <v>2</v>
      </c>
      <c r="X4858" t="str">
        <f t="shared" si="455"/>
        <v>412</v>
      </c>
      <c r="Y4858" t="str">
        <f>IF(Table1[[#This Row],[RFM_Score]]="555","Champion", IF(AND(J4858&gt;=4,V4858&gt;=4),"Loyal", IF(U4858&lt;=2,"At Risk", IF(W4858&gt;=4,"Potential Loyalist","Others"))))</f>
        <v>Others</v>
      </c>
    </row>
    <row r="4859" spans="1:25">
      <c r="A4859" t="s">
        <v>1035</v>
      </c>
      <c r="B4859">
        <v>28</v>
      </c>
      <c r="C4859" t="s">
        <v>24</v>
      </c>
      <c r="D4859" t="s">
        <v>46</v>
      </c>
      <c r="E4859" s="6" t="s">
        <v>16929</v>
      </c>
      <c r="F4859" t="s">
        <v>60</v>
      </c>
      <c r="G4859">
        <v>7</v>
      </c>
      <c r="H4859">
        <v>1</v>
      </c>
      <c r="I4859">
        <v>52</v>
      </c>
      <c r="J4859">
        <v>6</v>
      </c>
      <c r="K4859">
        <v>59.94</v>
      </c>
      <c r="L4859" t="str">
        <f t="shared" si="450"/>
        <v/>
      </c>
      <c r="M4859">
        <v>3</v>
      </c>
      <c r="N4859" t="str">
        <f t="shared" si="451"/>
        <v/>
      </c>
      <c r="O4859">
        <v>7</v>
      </c>
      <c r="P4859" s="11">
        <v>0.14285714285714199</v>
      </c>
      <c r="Q4859" s="11">
        <v>0.115384615384615</v>
      </c>
      <c r="R4859" s="12">
        <v>19.98</v>
      </c>
      <c r="S4859" t="s">
        <v>27</v>
      </c>
      <c r="T4859">
        <v>0</v>
      </c>
      <c r="U4859">
        <f t="shared" si="452"/>
        <v>5</v>
      </c>
      <c r="V4859">
        <f t="shared" si="453"/>
        <v>1</v>
      </c>
      <c r="W4859">
        <f t="shared" si="454"/>
        <v>2</v>
      </c>
      <c r="X4859" t="str">
        <f t="shared" si="455"/>
        <v>512</v>
      </c>
      <c r="Y4859" t="str">
        <f>IF(Table1[[#This Row],[RFM_Score]]="555","Champion", IF(AND(J4859&gt;=4,V4859&gt;=4),"Loyal", IF(U4859&lt;=2,"At Risk", IF(W4859&gt;=4,"Potential Loyalist","Others"))))</f>
        <v>Others</v>
      </c>
    </row>
    <row r="4860" spans="1:25">
      <c r="A4860" t="s">
        <v>1268</v>
      </c>
      <c r="B4860">
        <v>18</v>
      </c>
      <c r="C4860" t="s">
        <v>19</v>
      </c>
      <c r="D4860" t="s">
        <v>20</v>
      </c>
      <c r="E4860" s="6" t="s">
        <v>16930</v>
      </c>
      <c r="F4860" t="s">
        <v>37</v>
      </c>
      <c r="G4860">
        <v>5</v>
      </c>
      <c r="H4860">
        <v>4</v>
      </c>
      <c r="I4860">
        <v>47</v>
      </c>
      <c r="J4860">
        <v>4</v>
      </c>
      <c r="K4860">
        <v>59.92</v>
      </c>
      <c r="L4860" t="str">
        <f t="shared" si="450"/>
        <v/>
      </c>
      <c r="M4860">
        <v>3</v>
      </c>
      <c r="N4860" t="str">
        <f t="shared" si="451"/>
        <v/>
      </c>
      <c r="O4860">
        <v>31</v>
      </c>
      <c r="P4860" s="11">
        <v>0.8</v>
      </c>
      <c r="Q4860" s="11">
        <v>8.5106382978723402E-2</v>
      </c>
      <c r="R4860" s="12">
        <v>19.973333333333301</v>
      </c>
      <c r="S4860" t="s">
        <v>27</v>
      </c>
      <c r="T4860">
        <v>0</v>
      </c>
      <c r="U4860">
        <f t="shared" si="452"/>
        <v>4</v>
      </c>
      <c r="V4860">
        <f t="shared" si="453"/>
        <v>1</v>
      </c>
      <c r="W4860">
        <f t="shared" si="454"/>
        <v>2</v>
      </c>
      <c r="X4860" t="str">
        <f t="shared" si="455"/>
        <v>412</v>
      </c>
      <c r="Y4860" t="str">
        <f>IF(Table1[[#This Row],[RFM_Score]]="555","Champion", IF(AND(J4860&gt;=4,V4860&gt;=4),"Loyal", IF(U4860&lt;=2,"At Risk", IF(W4860&gt;=4,"Potential Loyalist","Others"))))</f>
        <v>Others</v>
      </c>
    </row>
    <row r="4861" spans="1:25">
      <c r="A4861" t="s">
        <v>6631</v>
      </c>
      <c r="B4861">
        <v>18</v>
      </c>
      <c r="C4861" t="s">
        <v>19</v>
      </c>
      <c r="D4861" t="s">
        <v>25</v>
      </c>
      <c r="E4861" s="6" t="s">
        <v>16931</v>
      </c>
      <c r="F4861" t="s">
        <v>21</v>
      </c>
      <c r="G4861">
        <v>3</v>
      </c>
      <c r="H4861">
        <v>0</v>
      </c>
      <c r="I4861">
        <v>55</v>
      </c>
      <c r="J4861">
        <v>5</v>
      </c>
      <c r="K4861">
        <v>59.83</v>
      </c>
      <c r="L4861" t="str">
        <f t="shared" si="450"/>
        <v/>
      </c>
      <c r="M4861">
        <v>3</v>
      </c>
      <c r="N4861" t="str">
        <f t="shared" si="451"/>
        <v/>
      </c>
      <c r="O4861">
        <v>49</v>
      </c>
      <c r="P4861" s="11">
        <v>0</v>
      </c>
      <c r="Q4861" s="11">
        <v>9.0909090909090898E-2</v>
      </c>
      <c r="R4861" s="12">
        <v>19.9433333333333</v>
      </c>
      <c r="S4861" t="s">
        <v>27</v>
      </c>
      <c r="T4861">
        <v>0</v>
      </c>
      <c r="U4861">
        <f t="shared" si="452"/>
        <v>3</v>
      </c>
      <c r="V4861">
        <f t="shared" si="453"/>
        <v>1</v>
      </c>
      <c r="W4861">
        <f t="shared" si="454"/>
        <v>2</v>
      </c>
      <c r="X4861" t="str">
        <f t="shared" si="455"/>
        <v>312</v>
      </c>
      <c r="Y4861" t="str">
        <f>IF(Table1[[#This Row],[RFM_Score]]="555","Champion", IF(AND(J4861&gt;=4,V4861&gt;=4),"Loyal", IF(U4861&lt;=2,"At Risk", IF(W4861&gt;=4,"Potential Loyalist","Others"))))</f>
        <v>Others</v>
      </c>
    </row>
    <row r="4862" spans="1:25">
      <c r="A4862" t="s">
        <v>851</v>
      </c>
      <c r="B4862">
        <v>47</v>
      </c>
      <c r="C4862" t="s">
        <v>24</v>
      </c>
      <c r="D4862" t="s">
        <v>25</v>
      </c>
      <c r="E4862" s="6" t="s">
        <v>16932</v>
      </c>
      <c r="F4862" t="s">
        <v>30</v>
      </c>
      <c r="G4862">
        <v>2</v>
      </c>
      <c r="H4862">
        <v>1</v>
      </c>
      <c r="I4862">
        <v>50</v>
      </c>
      <c r="J4862">
        <v>3</v>
      </c>
      <c r="K4862">
        <v>59.77</v>
      </c>
      <c r="L4862" t="str">
        <f t="shared" si="450"/>
        <v/>
      </c>
      <c r="M4862">
        <v>3</v>
      </c>
      <c r="N4862" t="str">
        <f t="shared" si="451"/>
        <v/>
      </c>
      <c r="O4862">
        <v>11</v>
      </c>
      <c r="P4862" s="11">
        <v>0.5</v>
      </c>
      <c r="Q4862" s="11">
        <v>0.06</v>
      </c>
      <c r="R4862" s="12">
        <v>19.9233333333333</v>
      </c>
      <c r="S4862" t="s">
        <v>27</v>
      </c>
      <c r="T4862">
        <v>1</v>
      </c>
      <c r="U4862">
        <f t="shared" si="452"/>
        <v>5</v>
      </c>
      <c r="V4862">
        <f t="shared" si="453"/>
        <v>1</v>
      </c>
      <c r="W4862">
        <f t="shared" si="454"/>
        <v>2</v>
      </c>
      <c r="X4862" t="str">
        <f t="shared" si="455"/>
        <v>512</v>
      </c>
      <c r="Y4862" t="str">
        <f>IF(Table1[[#This Row],[RFM_Score]]="555","Champion", IF(AND(J4862&gt;=4,V4862&gt;=4),"Loyal", IF(U4862&lt;=2,"At Risk", IF(W4862&gt;=4,"Potential Loyalist","Others"))))</f>
        <v>Others</v>
      </c>
    </row>
    <row r="4863" spans="1:25">
      <c r="A4863" t="s">
        <v>1349</v>
      </c>
      <c r="B4863">
        <v>51</v>
      </c>
      <c r="C4863" t="s">
        <v>24</v>
      </c>
      <c r="D4863" t="s">
        <v>46</v>
      </c>
      <c r="E4863" s="6" t="s">
        <v>16933</v>
      </c>
      <c r="F4863" t="s">
        <v>60</v>
      </c>
      <c r="G4863">
        <v>4</v>
      </c>
      <c r="H4863">
        <v>2</v>
      </c>
      <c r="I4863">
        <v>46</v>
      </c>
      <c r="J4863">
        <v>1</v>
      </c>
      <c r="K4863">
        <v>59.74</v>
      </c>
      <c r="L4863" t="str">
        <f t="shared" si="450"/>
        <v/>
      </c>
      <c r="M4863">
        <v>3</v>
      </c>
      <c r="N4863" t="str">
        <f t="shared" si="451"/>
        <v/>
      </c>
      <c r="O4863">
        <v>18</v>
      </c>
      <c r="P4863" s="11">
        <v>0.5</v>
      </c>
      <c r="Q4863" s="11">
        <v>2.1739130434782601E-2</v>
      </c>
      <c r="R4863" s="12">
        <v>19.913333333333298</v>
      </c>
      <c r="S4863" t="s">
        <v>27</v>
      </c>
      <c r="T4863">
        <v>0</v>
      </c>
      <c r="U4863">
        <f t="shared" si="452"/>
        <v>5</v>
      </c>
      <c r="V4863">
        <f t="shared" si="453"/>
        <v>1</v>
      </c>
      <c r="W4863">
        <f t="shared" si="454"/>
        <v>2</v>
      </c>
      <c r="X4863" t="str">
        <f t="shared" si="455"/>
        <v>512</v>
      </c>
      <c r="Y4863" t="str">
        <f>IF(Table1[[#This Row],[RFM_Score]]="555","Champion", IF(AND(J4863&gt;=4,V4863&gt;=4),"Loyal", IF(U4863&lt;=2,"At Risk", IF(W4863&gt;=4,"Potential Loyalist","Others"))))</f>
        <v>Others</v>
      </c>
    </row>
    <row r="4864" spans="1:25">
      <c r="A4864" t="s">
        <v>3022</v>
      </c>
      <c r="B4864">
        <v>23</v>
      </c>
      <c r="C4864" t="s">
        <v>24</v>
      </c>
      <c r="D4864" t="s">
        <v>41</v>
      </c>
      <c r="E4864" s="6" t="s">
        <v>16934</v>
      </c>
      <c r="F4864" t="s">
        <v>21</v>
      </c>
      <c r="G4864">
        <v>2</v>
      </c>
      <c r="H4864">
        <v>0</v>
      </c>
      <c r="I4864">
        <v>51</v>
      </c>
      <c r="J4864">
        <v>4</v>
      </c>
      <c r="K4864">
        <v>59.73</v>
      </c>
      <c r="L4864" t="str">
        <f t="shared" si="450"/>
        <v/>
      </c>
      <c r="M4864">
        <v>3</v>
      </c>
      <c r="N4864" t="str">
        <f t="shared" si="451"/>
        <v/>
      </c>
      <c r="O4864">
        <v>1</v>
      </c>
      <c r="P4864" s="11">
        <v>0</v>
      </c>
      <c r="Q4864" s="11">
        <v>7.8431372549019607E-2</v>
      </c>
      <c r="R4864" s="12">
        <v>19.91</v>
      </c>
      <c r="S4864" t="s">
        <v>27</v>
      </c>
      <c r="T4864">
        <v>0</v>
      </c>
      <c r="U4864">
        <f t="shared" si="452"/>
        <v>5</v>
      </c>
      <c r="V4864">
        <f t="shared" si="453"/>
        <v>1</v>
      </c>
      <c r="W4864">
        <f t="shared" si="454"/>
        <v>2</v>
      </c>
      <c r="X4864" t="str">
        <f t="shared" si="455"/>
        <v>512</v>
      </c>
      <c r="Y4864" t="str">
        <f>IF(Table1[[#This Row],[RFM_Score]]="555","Champion", IF(AND(J4864&gt;=4,V4864&gt;=4),"Loyal", IF(U4864&lt;=2,"At Risk", IF(W4864&gt;=4,"Potential Loyalist","Others"))))</f>
        <v>Others</v>
      </c>
    </row>
    <row r="4865" spans="1:25">
      <c r="A4865" t="s">
        <v>4027</v>
      </c>
      <c r="B4865">
        <v>18</v>
      </c>
      <c r="C4865" t="s">
        <v>24</v>
      </c>
      <c r="D4865" t="s">
        <v>25</v>
      </c>
      <c r="E4865" s="6" t="s">
        <v>16935</v>
      </c>
      <c r="F4865" t="s">
        <v>26</v>
      </c>
      <c r="G4865">
        <v>7</v>
      </c>
      <c r="H4865">
        <v>3</v>
      </c>
      <c r="I4865">
        <v>49</v>
      </c>
      <c r="J4865">
        <v>0</v>
      </c>
      <c r="K4865">
        <v>59.71</v>
      </c>
      <c r="L4865" t="str">
        <f t="shared" si="450"/>
        <v/>
      </c>
      <c r="M4865">
        <v>3</v>
      </c>
      <c r="N4865" t="str">
        <f t="shared" si="451"/>
        <v/>
      </c>
      <c r="O4865">
        <v>16</v>
      </c>
      <c r="P4865" s="11">
        <v>0.42857142857142799</v>
      </c>
      <c r="Q4865" s="11">
        <v>0</v>
      </c>
      <c r="R4865" s="12">
        <v>19.9033333333333</v>
      </c>
      <c r="S4865" t="s">
        <v>27</v>
      </c>
      <c r="T4865">
        <v>1</v>
      </c>
      <c r="U4865">
        <f t="shared" si="452"/>
        <v>5</v>
      </c>
      <c r="V4865">
        <f t="shared" si="453"/>
        <v>1</v>
      </c>
      <c r="W4865">
        <f t="shared" si="454"/>
        <v>2</v>
      </c>
      <c r="X4865" t="str">
        <f t="shared" si="455"/>
        <v>512</v>
      </c>
      <c r="Y4865" t="str">
        <f>IF(Table1[[#This Row],[RFM_Score]]="555","Champion", IF(AND(J4865&gt;=4,V4865&gt;=4),"Loyal", IF(U4865&lt;=2,"At Risk", IF(W4865&gt;=4,"Potential Loyalist","Others"))))</f>
        <v>Others</v>
      </c>
    </row>
    <row r="4866" spans="1:25">
      <c r="A4866" t="s">
        <v>7334</v>
      </c>
      <c r="B4866">
        <v>22</v>
      </c>
      <c r="C4866" t="s">
        <v>24</v>
      </c>
      <c r="D4866" t="s">
        <v>29</v>
      </c>
      <c r="E4866" s="6" t="s">
        <v>16936</v>
      </c>
      <c r="F4866" t="s">
        <v>30</v>
      </c>
      <c r="G4866">
        <v>5</v>
      </c>
      <c r="H4866">
        <v>0</v>
      </c>
      <c r="I4866">
        <v>46</v>
      </c>
      <c r="J4866">
        <v>3</v>
      </c>
      <c r="K4866">
        <v>59.6</v>
      </c>
      <c r="L4866" t="str">
        <f t="shared" ref="L4866:L4929" si="456">IF(OR(K4866&lt;$AC$10, K4866&gt;$AC$11), "OUTLIER", "")</f>
        <v/>
      </c>
      <c r="M4866">
        <v>3</v>
      </c>
      <c r="N4866" t="str">
        <f t="shared" ref="N4866:N4929" si="457">IF(OR(M4866&lt;$AC$16, M4866&gt;$AC$17), "OUTLIER", "")</f>
        <v/>
      </c>
      <c r="O4866">
        <v>53</v>
      </c>
      <c r="P4866" s="11">
        <v>0</v>
      </c>
      <c r="Q4866" s="11">
        <v>6.5217391304347797E-2</v>
      </c>
      <c r="R4866" s="12">
        <v>19.8666666666666</v>
      </c>
      <c r="S4866" t="s">
        <v>27</v>
      </c>
      <c r="T4866">
        <v>0</v>
      </c>
      <c r="U4866">
        <f t="shared" ref="U4866:U4929" si="458">IF(O4866&lt;=20,5,IF(O4866&lt;=40,4,IF(O4866&lt;=70,3,IF(O4866&lt;=100,2,1))))</f>
        <v>3</v>
      </c>
      <c r="V4866">
        <f t="shared" ref="V4866:V4929" si="459">IF(M4866&gt;=11,5,IF(M4866&gt;=9,4,IF(M4866&gt;=7,3,IF(M4866&gt;=5,2,1))))</f>
        <v>1</v>
      </c>
      <c r="W4866">
        <f t="shared" ref="W4866:W4929" si="460">IF(K4866&gt;=500,5,IF(K4866&gt;=300,4,IF(K4866&gt;=150,3,IF(K4866&gt;=50,2,1))))</f>
        <v>2</v>
      </c>
      <c r="X4866" t="str">
        <f t="shared" ref="X4866:X4929" si="461">U4866 &amp; V4866 &amp; W4866</f>
        <v>312</v>
      </c>
      <c r="Y4866" t="str">
        <f>IF(Table1[[#This Row],[RFM_Score]]="555","Champion", IF(AND(J4866&gt;=4,V4866&gt;=4),"Loyal", IF(U4866&lt;=2,"At Risk", IF(W4866&gt;=4,"Potential Loyalist","Others"))))</f>
        <v>Others</v>
      </c>
    </row>
    <row r="4867" spans="1:25">
      <c r="A4867" t="s">
        <v>5473</v>
      </c>
      <c r="B4867">
        <v>34</v>
      </c>
      <c r="C4867" t="s">
        <v>24</v>
      </c>
      <c r="D4867" t="s">
        <v>41</v>
      </c>
      <c r="E4867" s="6" t="s">
        <v>16937</v>
      </c>
      <c r="F4867" t="s">
        <v>21</v>
      </c>
      <c r="G4867">
        <v>7</v>
      </c>
      <c r="H4867">
        <v>3</v>
      </c>
      <c r="I4867">
        <v>49</v>
      </c>
      <c r="J4867">
        <v>1</v>
      </c>
      <c r="K4867">
        <v>59.42</v>
      </c>
      <c r="L4867" t="str">
        <f t="shared" si="456"/>
        <v/>
      </c>
      <c r="M4867">
        <v>3</v>
      </c>
      <c r="N4867" t="str">
        <f t="shared" si="457"/>
        <v/>
      </c>
      <c r="O4867">
        <v>4</v>
      </c>
      <c r="P4867" s="11">
        <v>0.42857142857142799</v>
      </c>
      <c r="Q4867" s="11">
        <v>2.04081632653061E-2</v>
      </c>
      <c r="R4867" s="12">
        <v>19.806666666666601</v>
      </c>
      <c r="S4867" t="s">
        <v>27</v>
      </c>
      <c r="T4867">
        <v>0</v>
      </c>
      <c r="U4867">
        <f t="shared" si="458"/>
        <v>5</v>
      </c>
      <c r="V4867">
        <f t="shared" si="459"/>
        <v>1</v>
      </c>
      <c r="W4867">
        <f t="shared" si="460"/>
        <v>2</v>
      </c>
      <c r="X4867" t="str">
        <f t="shared" si="461"/>
        <v>512</v>
      </c>
      <c r="Y4867" t="str">
        <f>IF(Table1[[#This Row],[RFM_Score]]="555","Champion", IF(AND(J4867&gt;=4,V4867&gt;=4),"Loyal", IF(U4867&lt;=2,"At Risk", IF(W4867&gt;=4,"Potential Loyalist","Others"))))</f>
        <v>Others</v>
      </c>
    </row>
    <row r="4868" spans="1:25">
      <c r="A4868" t="s">
        <v>2452</v>
      </c>
      <c r="B4868">
        <v>38</v>
      </c>
      <c r="C4868" t="s">
        <v>19</v>
      </c>
      <c r="D4868" t="s">
        <v>41</v>
      </c>
      <c r="E4868" s="6" t="s">
        <v>16938</v>
      </c>
      <c r="F4868" t="s">
        <v>30</v>
      </c>
      <c r="G4868">
        <v>3</v>
      </c>
      <c r="H4868">
        <v>1</v>
      </c>
      <c r="I4868">
        <v>60</v>
      </c>
      <c r="J4868">
        <v>2</v>
      </c>
      <c r="K4868">
        <v>59.24</v>
      </c>
      <c r="L4868" t="str">
        <f t="shared" si="456"/>
        <v/>
      </c>
      <c r="M4868">
        <v>3</v>
      </c>
      <c r="N4868" t="str">
        <f t="shared" si="457"/>
        <v/>
      </c>
      <c r="O4868">
        <v>2</v>
      </c>
      <c r="P4868" s="11">
        <v>0.33333333333333298</v>
      </c>
      <c r="Q4868" s="11">
        <v>3.3333333333333298E-2</v>
      </c>
      <c r="R4868" s="12">
        <v>19.746666666666599</v>
      </c>
      <c r="S4868" t="s">
        <v>27</v>
      </c>
      <c r="T4868">
        <v>0</v>
      </c>
      <c r="U4868">
        <f t="shared" si="458"/>
        <v>5</v>
      </c>
      <c r="V4868">
        <f t="shared" si="459"/>
        <v>1</v>
      </c>
      <c r="W4868">
        <f t="shared" si="460"/>
        <v>2</v>
      </c>
      <c r="X4868" t="str">
        <f t="shared" si="461"/>
        <v>512</v>
      </c>
      <c r="Y4868" t="str">
        <f>IF(Table1[[#This Row],[RFM_Score]]="555","Champion", IF(AND(J4868&gt;=4,V4868&gt;=4),"Loyal", IF(U4868&lt;=2,"At Risk", IF(W4868&gt;=4,"Potential Loyalist","Others"))))</f>
        <v>Others</v>
      </c>
    </row>
    <row r="4869" spans="1:25">
      <c r="A4869" t="s">
        <v>5947</v>
      </c>
      <c r="B4869">
        <v>41</v>
      </c>
      <c r="C4869" t="s">
        <v>19</v>
      </c>
      <c r="D4869" t="s">
        <v>25</v>
      </c>
      <c r="E4869" s="6" t="s">
        <v>16939</v>
      </c>
      <c r="F4869" t="s">
        <v>30</v>
      </c>
      <c r="G4869">
        <v>5</v>
      </c>
      <c r="H4869">
        <v>1</v>
      </c>
      <c r="I4869">
        <v>46</v>
      </c>
      <c r="J4869">
        <v>2</v>
      </c>
      <c r="K4869">
        <v>59.16</v>
      </c>
      <c r="L4869" t="str">
        <f t="shared" si="456"/>
        <v/>
      </c>
      <c r="M4869">
        <v>3</v>
      </c>
      <c r="N4869" t="str">
        <f t="shared" si="457"/>
        <v/>
      </c>
      <c r="O4869">
        <v>10</v>
      </c>
      <c r="P4869" s="11">
        <v>0.2</v>
      </c>
      <c r="Q4869" s="11">
        <v>4.3478260869565202E-2</v>
      </c>
      <c r="R4869" s="12">
        <v>19.72</v>
      </c>
      <c r="S4869" t="s">
        <v>27</v>
      </c>
      <c r="T4869">
        <v>0</v>
      </c>
      <c r="U4869">
        <f t="shared" si="458"/>
        <v>5</v>
      </c>
      <c r="V4869">
        <f t="shared" si="459"/>
        <v>1</v>
      </c>
      <c r="W4869">
        <f t="shared" si="460"/>
        <v>2</v>
      </c>
      <c r="X4869" t="str">
        <f t="shared" si="461"/>
        <v>512</v>
      </c>
      <c r="Y4869" t="str">
        <f>IF(Table1[[#This Row],[RFM_Score]]="555","Champion", IF(AND(J4869&gt;=4,V4869&gt;=4),"Loyal", IF(U4869&lt;=2,"At Risk", IF(W4869&gt;=4,"Potential Loyalist","Others"))))</f>
        <v>Others</v>
      </c>
    </row>
    <row r="4870" spans="1:25">
      <c r="A4870" t="s">
        <v>862</v>
      </c>
      <c r="B4870">
        <v>52</v>
      </c>
      <c r="C4870" t="s">
        <v>19</v>
      </c>
      <c r="D4870" t="s">
        <v>25</v>
      </c>
      <c r="E4870" s="6" t="s">
        <v>16940</v>
      </c>
      <c r="F4870" t="s">
        <v>30</v>
      </c>
      <c r="G4870">
        <v>3</v>
      </c>
      <c r="H4870">
        <v>3</v>
      </c>
      <c r="I4870">
        <v>54</v>
      </c>
      <c r="J4870">
        <v>2</v>
      </c>
      <c r="K4870">
        <v>59.15</v>
      </c>
      <c r="L4870" t="str">
        <f t="shared" si="456"/>
        <v/>
      </c>
      <c r="M4870">
        <v>3</v>
      </c>
      <c r="N4870" t="str">
        <f t="shared" si="457"/>
        <v/>
      </c>
      <c r="O4870">
        <v>9</v>
      </c>
      <c r="P4870" s="11">
        <v>1</v>
      </c>
      <c r="Q4870" s="11">
        <v>3.7037037037037E-2</v>
      </c>
      <c r="R4870" s="12">
        <v>19.716666666666601</v>
      </c>
      <c r="S4870" t="s">
        <v>27</v>
      </c>
      <c r="T4870">
        <v>0</v>
      </c>
      <c r="U4870">
        <f t="shared" si="458"/>
        <v>5</v>
      </c>
      <c r="V4870">
        <f t="shared" si="459"/>
        <v>1</v>
      </c>
      <c r="W4870">
        <f t="shared" si="460"/>
        <v>2</v>
      </c>
      <c r="X4870" t="str">
        <f t="shared" si="461"/>
        <v>512</v>
      </c>
      <c r="Y4870" t="str">
        <f>IF(Table1[[#This Row],[RFM_Score]]="555","Champion", IF(AND(J4870&gt;=4,V4870&gt;=4),"Loyal", IF(U4870&lt;=2,"At Risk", IF(W4870&gt;=4,"Potential Loyalist","Others"))))</f>
        <v>Others</v>
      </c>
    </row>
    <row r="4871" spans="1:25">
      <c r="A4871" t="s">
        <v>10759</v>
      </c>
      <c r="B4871">
        <v>35</v>
      </c>
      <c r="C4871" t="s">
        <v>24</v>
      </c>
      <c r="D4871" t="s">
        <v>29</v>
      </c>
      <c r="E4871" s="6" t="s">
        <v>16941</v>
      </c>
      <c r="F4871" t="s">
        <v>30</v>
      </c>
      <c r="G4871">
        <v>1</v>
      </c>
      <c r="H4871">
        <v>0</v>
      </c>
      <c r="I4871">
        <v>46</v>
      </c>
      <c r="J4871">
        <v>2</v>
      </c>
      <c r="K4871">
        <v>59.12</v>
      </c>
      <c r="L4871" t="str">
        <f t="shared" si="456"/>
        <v/>
      </c>
      <c r="M4871">
        <v>3</v>
      </c>
      <c r="N4871" t="str">
        <f t="shared" si="457"/>
        <v/>
      </c>
      <c r="O4871">
        <v>12</v>
      </c>
      <c r="P4871" s="11">
        <v>0</v>
      </c>
      <c r="Q4871" s="11">
        <v>4.3478260869565202E-2</v>
      </c>
      <c r="R4871" s="12">
        <v>19.706666666666599</v>
      </c>
      <c r="S4871" t="s">
        <v>27</v>
      </c>
      <c r="T4871">
        <v>0</v>
      </c>
      <c r="U4871">
        <f t="shared" si="458"/>
        <v>5</v>
      </c>
      <c r="V4871">
        <f t="shared" si="459"/>
        <v>1</v>
      </c>
      <c r="W4871">
        <f t="shared" si="460"/>
        <v>2</v>
      </c>
      <c r="X4871" t="str">
        <f t="shared" si="461"/>
        <v>512</v>
      </c>
      <c r="Y4871" t="str">
        <f>IF(Table1[[#This Row],[RFM_Score]]="555","Champion", IF(AND(J4871&gt;=4,V4871&gt;=4),"Loyal", IF(U4871&lt;=2,"At Risk", IF(W4871&gt;=4,"Potential Loyalist","Others"))))</f>
        <v>Others</v>
      </c>
    </row>
    <row r="4872" spans="1:25">
      <c r="A4872" t="s">
        <v>2734</v>
      </c>
      <c r="B4872">
        <v>19</v>
      </c>
      <c r="C4872" t="s">
        <v>19</v>
      </c>
      <c r="D4872" t="s">
        <v>41</v>
      </c>
      <c r="E4872" s="6" t="s">
        <v>16942</v>
      </c>
      <c r="F4872" t="s">
        <v>21</v>
      </c>
      <c r="G4872">
        <v>6</v>
      </c>
      <c r="H4872">
        <v>3</v>
      </c>
      <c r="I4872">
        <v>51</v>
      </c>
      <c r="J4872">
        <v>1</v>
      </c>
      <c r="K4872">
        <v>59.09</v>
      </c>
      <c r="L4872" t="str">
        <f t="shared" si="456"/>
        <v/>
      </c>
      <c r="M4872">
        <v>3</v>
      </c>
      <c r="N4872" t="str">
        <f t="shared" si="457"/>
        <v/>
      </c>
      <c r="O4872">
        <v>1</v>
      </c>
      <c r="P4872" s="11">
        <v>0.5</v>
      </c>
      <c r="Q4872" s="11">
        <v>1.9607843137254902E-2</v>
      </c>
      <c r="R4872" s="12">
        <v>19.696666666666601</v>
      </c>
      <c r="S4872" t="s">
        <v>27</v>
      </c>
      <c r="T4872">
        <v>0</v>
      </c>
      <c r="U4872">
        <f t="shared" si="458"/>
        <v>5</v>
      </c>
      <c r="V4872">
        <f t="shared" si="459"/>
        <v>1</v>
      </c>
      <c r="W4872">
        <f t="shared" si="460"/>
        <v>2</v>
      </c>
      <c r="X4872" t="str">
        <f t="shared" si="461"/>
        <v>512</v>
      </c>
      <c r="Y4872" t="str">
        <f>IF(Table1[[#This Row],[RFM_Score]]="555","Champion", IF(AND(J4872&gt;=4,V4872&gt;=4),"Loyal", IF(U4872&lt;=2,"At Risk", IF(W4872&gt;=4,"Potential Loyalist","Others"))))</f>
        <v>Others</v>
      </c>
    </row>
    <row r="4873" spans="1:25">
      <c r="A4873" t="s">
        <v>951</v>
      </c>
      <c r="B4873">
        <v>33</v>
      </c>
      <c r="C4873" t="s">
        <v>24</v>
      </c>
      <c r="D4873" t="s">
        <v>25</v>
      </c>
      <c r="E4873" s="6" t="s">
        <v>16943</v>
      </c>
      <c r="F4873" t="s">
        <v>21</v>
      </c>
      <c r="G4873">
        <v>3</v>
      </c>
      <c r="H4873">
        <v>2</v>
      </c>
      <c r="I4873">
        <v>45</v>
      </c>
      <c r="J4873">
        <v>3</v>
      </c>
      <c r="K4873">
        <v>58.9</v>
      </c>
      <c r="L4873" t="str">
        <f t="shared" si="456"/>
        <v/>
      </c>
      <c r="M4873">
        <v>3</v>
      </c>
      <c r="N4873" t="str">
        <f t="shared" si="457"/>
        <v/>
      </c>
      <c r="O4873">
        <v>4</v>
      </c>
      <c r="P4873" s="11">
        <v>0.66666666666666596</v>
      </c>
      <c r="Q4873" s="11">
        <v>6.6666666666666596E-2</v>
      </c>
      <c r="R4873" s="12">
        <v>19.633333333333301</v>
      </c>
      <c r="S4873" t="s">
        <v>27</v>
      </c>
      <c r="T4873">
        <v>0</v>
      </c>
      <c r="U4873">
        <f t="shared" si="458"/>
        <v>5</v>
      </c>
      <c r="V4873">
        <f t="shared" si="459"/>
        <v>1</v>
      </c>
      <c r="W4873">
        <f t="shared" si="460"/>
        <v>2</v>
      </c>
      <c r="X4873" t="str">
        <f t="shared" si="461"/>
        <v>512</v>
      </c>
      <c r="Y4873" t="str">
        <f>IF(Table1[[#This Row],[RFM_Score]]="555","Champion", IF(AND(J4873&gt;=4,V4873&gt;=4),"Loyal", IF(U4873&lt;=2,"At Risk", IF(W4873&gt;=4,"Potential Loyalist","Others"))))</f>
        <v>Others</v>
      </c>
    </row>
    <row r="4874" spans="1:25">
      <c r="A4874" t="s">
        <v>1103</v>
      </c>
      <c r="B4874">
        <v>19</v>
      </c>
      <c r="C4874" t="s">
        <v>19</v>
      </c>
      <c r="D4874" t="s">
        <v>25</v>
      </c>
      <c r="E4874" s="6" t="s">
        <v>16944</v>
      </c>
      <c r="F4874" t="s">
        <v>30</v>
      </c>
      <c r="G4874">
        <v>3</v>
      </c>
      <c r="H4874">
        <v>2</v>
      </c>
      <c r="I4874">
        <v>38</v>
      </c>
      <c r="J4874">
        <v>1</v>
      </c>
      <c r="K4874">
        <v>58.69</v>
      </c>
      <c r="L4874" t="str">
        <f t="shared" si="456"/>
        <v/>
      </c>
      <c r="M4874">
        <v>3</v>
      </c>
      <c r="N4874" t="str">
        <f t="shared" si="457"/>
        <v/>
      </c>
      <c r="O4874">
        <v>5</v>
      </c>
      <c r="P4874" s="11">
        <v>0.66666666666666596</v>
      </c>
      <c r="Q4874" s="11">
        <v>2.6315789473684199E-2</v>
      </c>
      <c r="R4874" s="12">
        <v>19.563333333333301</v>
      </c>
      <c r="S4874" t="s">
        <v>27</v>
      </c>
      <c r="T4874">
        <v>0</v>
      </c>
      <c r="U4874">
        <f t="shared" si="458"/>
        <v>5</v>
      </c>
      <c r="V4874">
        <f t="shared" si="459"/>
        <v>1</v>
      </c>
      <c r="W4874">
        <f t="shared" si="460"/>
        <v>2</v>
      </c>
      <c r="X4874" t="str">
        <f t="shared" si="461"/>
        <v>512</v>
      </c>
      <c r="Y4874" t="str">
        <f>IF(Table1[[#This Row],[RFM_Score]]="555","Champion", IF(AND(J4874&gt;=4,V4874&gt;=4),"Loyal", IF(U4874&lt;=2,"At Risk", IF(W4874&gt;=4,"Potential Loyalist","Others"))))</f>
        <v>Others</v>
      </c>
    </row>
    <row r="4875" spans="1:25">
      <c r="A4875" t="s">
        <v>2905</v>
      </c>
      <c r="B4875">
        <v>41</v>
      </c>
      <c r="C4875" t="s">
        <v>19</v>
      </c>
      <c r="D4875" t="s">
        <v>49</v>
      </c>
      <c r="E4875" s="6" t="s">
        <v>16945</v>
      </c>
      <c r="F4875" t="s">
        <v>26</v>
      </c>
      <c r="G4875">
        <v>5</v>
      </c>
      <c r="H4875">
        <v>3</v>
      </c>
      <c r="I4875">
        <v>52</v>
      </c>
      <c r="J4875">
        <v>3</v>
      </c>
      <c r="K4875">
        <v>58.69</v>
      </c>
      <c r="L4875" t="str">
        <f t="shared" si="456"/>
        <v/>
      </c>
      <c r="M4875">
        <v>3</v>
      </c>
      <c r="N4875" t="str">
        <f t="shared" si="457"/>
        <v/>
      </c>
      <c r="O4875">
        <v>44</v>
      </c>
      <c r="P4875" s="11">
        <v>0.6</v>
      </c>
      <c r="Q4875" s="11">
        <v>5.7692307692307598E-2</v>
      </c>
      <c r="R4875" s="12">
        <v>19.563333333333301</v>
      </c>
      <c r="S4875" t="s">
        <v>27</v>
      </c>
      <c r="T4875">
        <v>0</v>
      </c>
      <c r="U4875">
        <f t="shared" si="458"/>
        <v>3</v>
      </c>
      <c r="V4875">
        <f t="shared" si="459"/>
        <v>1</v>
      </c>
      <c r="W4875">
        <f t="shared" si="460"/>
        <v>2</v>
      </c>
      <c r="X4875" t="str">
        <f t="shared" si="461"/>
        <v>312</v>
      </c>
      <c r="Y4875" t="str">
        <f>IF(Table1[[#This Row],[RFM_Score]]="555","Champion", IF(AND(J4875&gt;=4,V4875&gt;=4),"Loyal", IF(U4875&lt;=2,"At Risk", IF(W4875&gt;=4,"Potential Loyalist","Others"))))</f>
        <v>Others</v>
      </c>
    </row>
    <row r="4876" spans="1:25">
      <c r="A4876" t="s">
        <v>5299</v>
      </c>
      <c r="B4876">
        <v>38</v>
      </c>
      <c r="C4876" t="s">
        <v>24</v>
      </c>
      <c r="D4876" t="s">
        <v>41</v>
      </c>
      <c r="E4876" s="6" t="s">
        <v>16946</v>
      </c>
      <c r="F4876" t="s">
        <v>30</v>
      </c>
      <c r="G4876">
        <v>0</v>
      </c>
      <c r="H4876">
        <v>0</v>
      </c>
      <c r="I4876">
        <v>67</v>
      </c>
      <c r="J4876">
        <v>5</v>
      </c>
      <c r="K4876">
        <v>58.57</v>
      </c>
      <c r="L4876" t="str">
        <f t="shared" si="456"/>
        <v/>
      </c>
      <c r="M4876">
        <v>3</v>
      </c>
      <c r="N4876" t="str">
        <f t="shared" si="457"/>
        <v/>
      </c>
      <c r="O4876">
        <v>15</v>
      </c>
      <c r="P4876" s="11">
        <v>0</v>
      </c>
      <c r="Q4876" s="11">
        <v>7.4626865671641701E-2</v>
      </c>
      <c r="R4876" s="12">
        <v>19.523333333333301</v>
      </c>
      <c r="S4876" t="s">
        <v>27</v>
      </c>
      <c r="T4876">
        <v>0</v>
      </c>
      <c r="U4876">
        <f t="shared" si="458"/>
        <v>5</v>
      </c>
      <c r="V4876">
        <f t="shared" si="459"/>
        <v>1</v>
      </c>
      <c r="W4876">
        <f t="shared" si="460"/>
        <v>2</v>
      </c>
      <c r="X4876" t="str">
        <f t="shared" si="461"/>
        <v>512</v>
      </c>
      <c r="Y4876" t="str">
        <f>IF(Table1[[#This Row],[RFM_Score]]="555","Champion", IF(AND(J4876&gt;=4,V4876&gt;=4),"Loyal", IF(U4876&lt;=2,"At Risk", IF(W4876&gt;=4,"Potential Loyalist","Others"))))</f>
        <v>Others</v>
      </c>
    </row>
    <row r="4877" spans="1:25">
      <c r="A4877" t="s">
        <v>9818</v>
      </c>
      <c r="B4877">
        <v>47</v>
      </c>
      <c r="C4877" t="s">
        <v>24</v>
      </c>
      <c r="D4877" t="s">
        <v>35</v>
      </c>
      <c r="E4877" s="6" t="s">
        <v>16947</v>
      </c>
      <c r="F4877" t="s">
        <v>62</v>
      </c>
      <c r="G4877">
        <v>4</v>
      </c>
      <c r="H4877">
        <v>2</v>
      </c>
      <c r="I4877">
        <v>52</v>
      </c>
      <c r="J4877">
        <v>3</v>
      </c>
      <c r="K4877">
        <v>58.55</v>
      </c>
      <c r="L4877" t="str">
        <f t="shared" si="456"/>
        <v/>
      </c>
      <c r="M4877">
        <v>3</v>
      </c>
      <c r="N4877" t="str">
        <f t="shared" si="457"/>
        <v/>
      </c>
      <c r="O4877">
        <v>3</v>
      </c>
      <c r="P4877" s="11">
        <v>0.5</v>
      </c>
      <c r="Q4877" s="11">
        <v>5.7692307692307598E-2</v>
      </c>
      <c r="R4877" s="12">
        <v>19.516666666666602</v>
      </c>
      <c r="S4877" t="s">
        <v>27</v>
      </c>
      <c r="T4877">
        <v>0</v>
      </c>
      <c r="U4877">
        <f t="shared" si="458"/>
        <v>5</v>
      </c>
      <c r="V4877">
        <f t="shared" si="459"/>
        <v>1</v>
      </c>
      <c r="W4877">
        <f t="shared" si="460"/>
        <v>2</v>
      </c>
      <c r="X4877" t="str">
        <f t="shared" si="461"/>
        <v>512</v>
      </c>
      <c r="Y4877" t="str">
        <f>IF(Table1[[#This Row],[RFM_Score]]="555","Champion", IF(AND(J4877&gt;=4,V4877&gt;=4),"Loyal", IF(U4877&lt;=2,"At Risk", IF(W4877&gt;=4,"Potential Loyalist","Others"))))</f>
        <v>Others</v>
      </c>
    </row>
    <row r="4878" spans="1:25">
      <c r="A4878" t="s">
        <v>9216</v>
      </c>
      <c r="B4878">
        <v>29</v>
      </c>
      <c r="C4878" t="s">
        <v>19</v>
      </c>
      <c r="D4878" t="s">
        <v>25</v>
      </c>
      <c r="E4878" s="6" t="s">
        <v>16948</v>
      </c>
      <c r="F4878" t="s">
        <v>21</v>
      </c>
      <c r="G4878">
        <v>3</v>
      </c>
      <c r="H4878">
        <v>1</v>
      </c>
      <c r="I4878">
        <v>53</v>
      </c>
      <c r="J4878">
        <v>1</v>
      </c>
      <c r="K4878">
        <v>58.17</v>
      </c>
      <c r="L4878" t="str">
        <f t="shared" si="456"/>
        <v/>
      </c>
      <c r="M4878">
        <v>3</v>
      </c>
      <c r="N4878" t="str">
        <f t="shared" si="457"/>
        <v/>
      </c>
      <c r="O4878">
        <v>41</v>
      </c>
      <c r="P4878" s="11">
        <v>0.33333333333333298</v>
      </c>
      <c r="Q4878" s="11">
        <v>1.8867924528301799E-2</v>
      </c>
      <c r="R4878" s="12">
        <v>19.39</v>
      </c>
      <c r="S4878" t="s">
        <v>27</v>
      </c>
      <c r="T4878">
        <v>0</v>
      </c>
      <c r="U4878">
        <f t="shared" si="458"/>
        <v>3</v>
      </c>
      <c r="V4878">
        <f t="shared" si="459"/>
        <v>1</v>
      </c>
      <c r="W4878">
        <f t="shared" si="460"/>
        <v>2</v>
      </c>
      <c r="X4878" t="str">
        <f t="shared" si="461"/>
        <v>312</v>
      </c>
      <c r="Y4878" t="str">
        <f>IF(Table1[[#This Row],[RFM_Score]]="555","Champion", IF(AND(J4878&gt;=4,V4878&gt;=4),"Loyal", IF(U4878&lt;=2,"At Risk", IF(W4878&gt;=4,"Potential Loyalist","Others"))))</f>
        <v>Others</v>
      </c>
    </row>
    <row r="4879" spans="1:25">
      <c r="A4879" t="s">
        <v>2324</v>
      </c>
      <c r="B4879">
        <v>31</v>
      </c>
      <c r="C4879" t="s">
        <v>24</v>
      </c>
      <c r="D4879" t="s">
        <v>49</v>
      </c>
      <c r="E4879" s="6" t="s">
        <v>16949</v>
      </c>
      <c r="F4879" t="s">
        <v>26</v>
      </c>
      <c r="G4879">
        <v>2</v>
      </c>
      <c r="H4879">
        <v>0</v>
      </c>
      <c r="I4879">
        <v>50</v>
      </c>
      <c r="J4879">
        <v>1</v>
      </c>
      <c r="K4879">
        <v>58.07</v>
      </c>
      <c r="L4879" t="str">
        <f t="shared" si="456"/>
        <v/>
      </c>
      <c r="M4879">
        <v>3</v>
      </c>
      <c r="N4879" t="str">
        <f t="shared" si="457"/>
        <v/>
      </c>
      <c r="O4879">
        <v>36</v>
      </c>
      <c r="P4879" s="11">
        <v>0</v>
      </c>
      <c r="Q4879" s="11">
        <v>0.02</v>
      </c>
      <c r="R4879" s="12">
        <v>19.356666666666602</v>
      </c>
      <c r="S4879" t="s">
        <v>27</v>
      </c>
      <c r="T4879">
        <v>0</v>
      </c>
      <c r="U4879">
        <f t="shared" si="458"/>
        <v>4</v>
      </c>
      <c r="V4879">
        <f t="shared" si="459"/>
        <v>1</v>
      </c>
      <c r="W4879">
        <f t="shared" si="460"/>
        <v>2</v>
      </c>
      <c r="X4879" t="str">
        <f t="shared" si="461"/>
        <v>412</v>
      </c>
      <c r="Y4879" t="str">
        <f>IF(Table1[[#This Row],[RFM_Score]]="555","Champion", IF(AND(J4879&gt;=4,V4879&gt;=4),"Loyal", IF(U4879&lt;=2,"At Risk", IF(W4879&gt;=4,"Potential Loyalist","Others"))))</f>
        <v>Others</v>
      </c>
    </row>
    <row r="4880" spans="1:25">
      <c r="A4880" t="s">
        <v>2348</v>
      </c>
      <c r="B4880">
        <v>56</v>
      </c>
      <c r="C4880" t="s">
        <v>24</v>
      </c>
      <c r="D4880" t="s">
        <v>29</v>
      </c>
      <c r="E4880" s="6" t="s">
        <v>16950</v>
      </c>
      <c r="F4880" t="s">
        <v>26</v>
      </c>
      <c r="G4880">
        <v>0</v>
      </c>
      <c r="H4880">
        <v>0</v>
      </c>
      <c r="I4880">
        <v>45</v>
      </c>
      <c r="J4880">
        <v>1</v>
      </c>
      <c r="K4880">
        <v>58.04</v>
      </c>
      <c r="L4880" t="str">
        <f t="shared" si="456"/>
        <v/>
      </c>
      <c r="M4880">
        <v>3</v>
      </c>
      <c r="N4880" t="str">
        <f t="shared" si="457"/>
        <v/>
      </c>
      <c r="O4880">
        <v>11</v>
      </c>
      <c r="P4880" s="11">
        <v>0</v>
      </c>
      <c r="Q4880" s="11">
        <v>2.2222222222222199E-2</v>
      </c>
      <c r="R4880" s="12">
        <v>19.3466666666666</v>
      </c>
      <c r="S4880" t="s">
        <v>27</v>
      </c>
      <c r="T4880">
        <v>0</v>
      </c>
      <c r="U4880">
        <f t="shared" si="458"/>
        <v>5</v>
      </c>
      <c r="V4880">
        <f t="shared" si="459"/>
        <v>1</v>
      </c>
      <c r="W4880">
        <f t="shared" si="460"/>
        <v>2</v>
      </c>
      <c r="X4880" t="str">
        <f t="shared" si="461"/>
        <v>512</v>
      </c>
      <c r="Y4880" t="str">
        <f>IF(Table1[[#This Row],[RFM_Score]]="555","Champion", IF(AND(J4880&gt;=4,V4880&gt;=4),"Loyal", IF(U4880&lt;=2,"At Risk", IF(W4880&gt;=4,"Potential Loyalist","Others"))))</f>
        <v>Others</v>
      </c>
    </row>
    <row r="4881" spans="1:25">
      <c r="A4881" t="s">
        <v>4601</v>
      </c>
      <c r="B4881">
        <v>44</v>
      </c>
      <c r="C4881" t="s">
        <v>24</v>
      </c>
      <c r="D4881" t="s">
        <v>29</v>
      </c>
      <c r="E4881" s="6" t="s">
        <v>16951</v>
      </c>
      <c r="F4881" t="s">
        <v>21</v>
      </c>
      <c r="G4881">
        <v>7</v>
      </c>
      <c r="H4881">
        <v>1</v>
      </c>
      <c r="I4881">
        <v>51</v>
      </c>
      <c r="J4881">
        <v>2</v>
      </c>
      <c r="K4881">
        <v>57.93</v>
      </c>
      <c r="L4881" t="str">
        <f t="shared" si="456"/>
        <v/>
      </c>
      <c r="M4881">
        <v>3</v>
      </c>
      <c r="N4881" t="str">
        <f t="shared" si="457"/>
        <v/>
      </c>
      <c r="O4881">
        <v>69</v>
      </c>
      <c r="P4881" s="11">
        <v>0.14285714285714199</v>
      </c>
      <c r="Q4881" s="11">
        <v>3.9215686274509803E-2</v>
      </c>
      <c r="R4881" s="12">
        <v>19.309999999999999</v>
      </c>
      <c r="S4881" t="s">
        <v>27</v>
      </c>
      <c r="T4881">
        <v>0</v>
      </c>
      <c r="U4881">
        <f t="shared" si="458"/>
        <v>3</v>
      </c>
      <c r="V4881">
        <f t="shared" si="459"/>
        <v>1</v>
      </c>
      <c r="W4881">
        <f t="shared" si="460"/>
        <v>2</v>
      </c>
      <c r="X4881" t="str">
        <f t="shared" si="461"/>
        <v>312</v>
      </c>
      <c r="Y4881" t="str">
        <f>IF(Table1[[#This Row],[RFM_Score]]="555","Champion", IF(AND(J4881&gt;=4,V4881&gt;=4),"Loyal", IF(U4881&lt;=2,"At Risk", IF(W4881&gt;=4,"Potential Loyalist","Others"))))</f>
        <v>Others</v>
      </c>
    </row>
    <row r="4882" spans="1:25">
      <c r="A4882" t="s">
        <v>2966</v>
      </c>
      <c r="B4882">
        <v>46</v>
      </c>
      <c r="C4882" t="s">
        <v>19</v>
      </c>
      <c r="D4882" t="s">
        <v>20</v>
      </c>
      <c r="E4882" s="6" t="s">
        <v>16952</v>
      </c>
      <c r="F4882" t="s">
        <v>60</v>
      </c>
      <c r="G4882">
        <v>3</v>
      </c>
      <c r="H4882">
        <v>0</v>
      </c>
      <c r="I4882">
        <v>48</v>
      </c>
      <c r="J4882">
        <v>1</v>
      </c>
      <c r="K4882">
        <v>57.92</v>
      </c>
      <c r="L4882" t="str">
        <f t="shared" si="456"/>
        <v/>
      </c>
      <c r="M4882">
        <v>3</v>
      </c>
      <c r="N4882" t="str">
        <f t="shared" si="457"/>
        <v/>
      </c>
      <c r="O4882">
        <v>82</v>
      </c>
      <c r="P4882" s="11">
        <v>0</v>
      </c>
      <c r="Q4882" s="11">
        <v>2.0833333333333301E-2</v>
      </c>
      <c r="R4882" s="12">
        <v>19.306666666666601</v>
      </c>
      <c r="S4882" t="s">
        <v>27</v>
      </c>
      <c r="T4882">
        <v>0</v>
      </c>
      <c r="U4882">
        <f t="shared" si="458"/>
        <v>2</v>
      </c>
      <c r="V4882">
        <f t="shared" si="459"/>
        <v>1</v>
      </c>
      <c r="W4882">
        <f t="shared" si="460"/>
        <v>2</v>
      </c>
      <c r="X4882" t="str">
        <f t="shared" si="461"/>
        <v>212</v>
      </c>
      <c r="Y4882" t="str">
        <f>IF(Table1[[#This Row],[RFM_Score]]="555","Champion", IF(AND(J4882&gt;=4,V4882&gt;=4),"Loyal", IF(U4882&lt;=2,"At Risk", IF(W4882&gt;=4,"Potential Loyalist","Others"))))</f>
        <v>At Risk</v>
      </c>
    </row>
    <row r="4883" spans="1:25">
      <c r="A4883" t="s">
        <v>5131</v>
      </c>
      <c r="B4883">
        <v>33</v>
      </c>
      <c r="C4883" t="s">
        <v>19</v>
      </c>
      <c r="D4883" t="s">
        <v>35</v>
      </c>
      <c r="E4883" s="6" t="s">
        <v>16953</v>
      </c>
      <c r="F4883" t="s">
        <v>26</v>
      </c>
      <c r="G4883">
        <v>2</v>
      </c>
      <c r="H4883">
        <v>0</v>
      </c>
      <c r="I4883">
        <v>54</v>
      </c>
      <c r="J4883">
        <v>5</v>
      </c>
      <c r="K4883">
        <v>57.86</v>
      </c>
      <c r="L4883" t="str">
        <f t="shared" si="456"/>
        <v/>
      </c>
      <c r="M4883">
        <v>3</v>
      </c>
      <c r="N4883" t="str">
        <f t="shared" si="457"/>
        <v/>
      </c>
      <c r="O4883">
        <v>23</v>
      </c>
      <c r="P4883" s="11">
        <v>0</v>
      </c>
      <c r="Q4883" s="11">
        <v>9.2592592592592504E-2</v>
      </c>
      <c r="R4883" s="12">
        <v>19.286666666666601</v>
      </c>
      <c r="S4883" t="s">
        <v>27</v>
      </c>
      <c r="T4883">
        <v>0</v>
      </c>
      <c r="U4883">
        <f t="shared" si="458"/>
        <v>4</v>
      </c>
      <c r="V4883">
        <f t="shared" si="459"/>
        <v>1</v>
      </c>
      <c r="W4883">
        <f t="shared" si="460"/>
        <v>2</v>
      </c>
      <c r="X4883" t="str">
        <f t="shared" si="461"/>
        <v>412</v>
      </c>
      <c r="Y4883" t="str">
        <f>IF(Table1[[#This Row],[RFM_Score]]="555","Champion", IF(AND(J4883&gt;=4,V4883&gt;=4),"Loyal", IF(U4883&lt;=2,"At Risk", IF(W4883&gt;=4,"Potential Loyalist","Others"))))</f>
        <v>Others</v>
      </c>
    </row>
    <row r="4884" spans="1:25">
      <c r="A4884" t="s">
        <v>2572</v>
      </c>
      <c r="B4884">
        <v>31</v>
      </c>
      <c r="C4884" t="s">
        <v>24</v>
      </c>
      <c r="D4884" t="s">
        <v>25</v>
      </c>
      <c r="E4884" s="6" t="s">
        <v>16954</v>
      </c>
      <c r="F4884" t="s">
        <v>21</v>
      </c>
      <c r="G4884">
        <v>3</v>
      </c>
      <c r="H4884">
        <v>2</v>
      </c>
      <c r="I4884">
        <v>50</v>
      </c>
      <c r="J4884">
        <v>1</v>
      </c>
      <c r="K4884">
        <v>57.83</v>
      </c>
      <c r="L4884" t="str">
        <f t="shared" si="456"/>
        <v/>
      </c>
      <c r="M4884">
        <v>3</v>
      </c>
      <c r="N4884" t="str">
        <f t="shared" si="457"/>
        <v/>
      </c>
      <c r="O4884">
        <v>26</v>
      </c>
      <c r="P4884" s="11">
        <v>0.66666666666666596</v>
      </c>
      <c r="Q4884" s="11">
        <v>0.02</v>
      </c>
      <c r="R4884" s="12">
        <v>19.2766666666666</v>
      </c>
      <c r="S4884" t="s">
        <v>27</v>
      </c>
      <c r="T4884">
        <v>0</v>
      </c>
      <c r="U4884">
        <f t="shared" si="458"/>
        <v>4</v>
      </c>
      <c r="V4884">
        <f t="shared" si="459"/>
        <v>1</v>
      </c>
      <c r="W4884">
        <f t="shared" si="460"/>
        <v>2</v>
      </c>
      <c r="X4884" t="str">
        <f t="shared" si="461"/>
        <v>412</v>
      </c>
      <c r="Y4884" t="str">
        <f>IF(Table1[[#This Row],[RFM_Score]]="555","Champion", IF(AND(J4884&gt;=4,V4884&gt;=4),"Loyal", IF(U4884&lt;=2,"At Risk", IF(W4884&gt;=4,"Potential Loyalist","Others"))))</f>
        <v>Others</v>
      </c>
    </row>
    <row r="4885" spans="1:25">
      <c r="A4885" t="s">
        <v>10730</v>
      </c>
      <c r="B4885">
        <v>33</v>
      </c>
      <c r="C4885" t="s">
        <v>33</v>
      </c>
      <c r="D4885" t="s">
        <v>35</v>
      </c>
      <c r="E4885" s="6" t="s">
        <v>16955</v>
      </c>
      <c r="F4885" t="s">
        <v>26</v>
      </c>
      <c r="G4885">
        <v>3</v>
      </c>
      <c r="H4885">
        <v>1</v>
      </c>
      <c r="I4885">
        <v>47</v>
      </c>
      <c r="J4885">
        <v>2</v>
      </c>
      <c r="K4885">
        <v>57.81</v>
      </c>
      <c r="L4885" t="str">
        <f t="shared" si="456"/>
        <v/>
      </c>
      <c r="M4885">
        <v>3</v>
      </c>
      <c r="N4885" t="str">
        <f t="shared" si="457"/>
        <v/>
      </c>
      <c r="O4885">
        <v>12</v>
      </c>
      <c r="P4885" s="11">
        <v>0.33333333333333298</v>
      </c>
      <c r="Q4885" s="11">
        <v>4.2553191489361701E-2</v>
      </c>
      <c r="R4885" s="12">
        <v>19.27</v>
      </c>
      <c r="S4885" t="s">
        <v>27</v>
      </c>
      <c r="T4885">
        <v>0</v>
      </c>
      <c r="U4885">
        <f t="shared" si="458"/>
        <v>5</v>
      </c>
      <c r="V4885">
        <f t="shared" si="459"/>
        <v>1</v>
      </c>
      <c r="W4885">
        <f t="shared" si="460"/>
        <v>2</v>
      </c>
      <c r="X4885" t="str">
        <f t="shared" si="461"/>
        <v>512</v>
      </c>
      <c r="Y4885" t="str">
        <f>IF(Table1[[#This Row],[RFM_Score]]="555","Champion", IF(AND(J4885&gt;=4,V4885&gt;=4),"Loyal", IF(U4885&lt;=2,"At Risk", IF(W4885&gt;=4,"Potential Loyalist","Others"))))</f>
        <v>Others</v>
      </c>
    </row>
    <row r="4886" spans="1:25">
      <c r="A4886" t="s">
        <v>9428</v>
      </c>
      <c r="B4886">
        <v>53</v>
      </c>
      <c r="C4886" t="s">
        <v>19</v>
      </c>
      <c r="D4886" t="s">
        <v>25</v>
      </c>
      <c r="E4886" s="6" t="s">
        <v>16956</v>
      </c>
      <c r="F4886" t="s">
        <v>30</v>
      </c>
      <c r="G4886">
        <v>2</v>
      </c>
      <c r="H4886">
        <v>0</v>
      </c>
      <c r="I4886">
        <v>57</v>
      </c>
      <c r="J4886">
        <v>2</v>
      </c>
      <c r="K4886">
        <v>57.6</v>
      </c>
      <c r="L4886" t="str">
        <f t="shared" si="456"/>
        <v/>
      </c>
      <c r="M4886">
        <v>3</v>
      </c>
      <c r="N4886" t="str">
        <f t="shared" si="457"/>
        <v/>
      </c>
      <c r="O4886">
        <v>17</v>
      </c>
      <c r="P4886" s="11">
        <v>0</v>
      </c>
      <c r="Q4886" s="11">
        <v>3.5087719298245598E-2</v>
      </c>
      <c r="R4886" s="12">
        <v>19.2</v>
      </c>
      <c r="S4886" t="s">
        <v>27</v>
      </c>
      <c r="T4886">
        <v>0</v>
      </c>
      <c r="U4886">
        <f t="shared" si="458"/>
        <v>5</v>
      </c>
      <c r="V4886">
        <f t="shared" si="459"/>
        <v>1</v>
      </c>
      <c r="W4886">
        <f t="shared" si="460"/>
        <v>2</v>
      </c>
      <c r="X4886" t="str">
        <f t="shared" si="461"/>
        <v>512</v>
      </c>
      <c r="Y4886" t="str">
        <f>IF(Table1[[#This Row],[RFM_Score]]="555","Champion", IF(AND(J4886&gt;=4,V4886&gt;=4),"Loyal", IF(U4886&lt;=2,"At Risk", IF(W4886&gt;=4,"Potential Loyalist","Others"))))</f>
        <v>Others</v>
      </c>
    </row>
    <row r="4887" spans="1:25">
      <c r="A4887" t="s">
        <v>4495</v>
      </c>
      <c r="B4887">
        <v>18</v>
      </c>
      <c r="C4887" t="s">
        <v>24</v>
      </c>
      <c r="D4887" t="s">
        <v>25</v>
      </c>
      <c r="E4887" s="6" t="s">
        <v>16957</v>
      </c>
      <c r="F4887" t="s">
        <v>37</v>
      </c>
      <c r="G4887">
        <v>2</v>
      </c>
      <c r="H4887">
        <v>2</v>
      </c>
      <c r="I4887">
        <v>42</v>
      </c>
      <c r="J4887">
        <v>1</v>
      </c>
      <c r="K4887">
        <v>57.45</v>
      </c>
      <c r="L4887" t="str">
        <f t="shared" si="456"/>
        <v/>
      </c>
      <c r="M4887">
        <v>3</v>
      </c>
      <c r="N4887" t="str">
        <f t="shared" si="457"/>
        <v/>
      </c>
      <c r="O4887">
        <v>14</v>
      </c>
      <c r="P4887" s="11">
        <v>1</v>
      </c>
      <c r="Q4887" s="11">
        <v>2.3809523809523801E-2</v>
      </c>
      <c r="R4887" s="12">
        <v>19.149999999999999</v>
      </c>
      <c r="S4887" t="s">
        <v>27</v>
      </c>
      <c r="T4887">
        <v>0</v>
      </c>
      <c r="U4887">
        <f t="shared" si="458"/>
        <v>5</v>
      </c>
      <c r="V4887">
        <f t="shared" si="459"/>
        <v>1</v>
      </c>
      <c r="W4887">
        <f t="shared" si="460"/>
        <v>2</v>
      </c>
      <c r="X4887" t="str">
        <f t="shared" si="461"/>
        <v>512</v>
      </c>
      <c r="Y4887" t="str">
        <f>IF(Table1[[#This Row],[RFM_Score]]="555","Champion", IF(AND(J4887&gt;=4,V4887&gt;=4),"Loyal", IF(U4887&lt;=2,"At Risk", IF(W4887&gt;=4,"Potential Loyalist","Others"))))</f>
        <v>Others</v>
      </c>
    </row>
    <row r="4888" spans="1:25">
      <c r="A4888" t="s">
        <v>2604</v>
      </c>
      <c r="B4888">
        <v>42</v>
      </c>
      <c r="C4888" t="s">
        <v>19</v>
      </c>
      <c r="D4888" t="s">
        <v>25</v>
      </c>
      <c r="E4888" s="6" t="s">
        <v>16958</v>
      </c>
      <c r="F4888" t="s">
        <v>37</v>
      </c>
      <c r="G4888">
        <v>2</v>
      </c>
      <c r="H4888">
        <v>2</v>
      </c>
      <c r="I4888">
        <v>46</v>
      </c>
      <c r="J4888">
        <v>3</v>
      </c>
      <c r="K4888">
        <v>57.38</v>
      </c>
      <c r="L4888" t="str">
        <f t="shared" si="456"/>
        <v/>
      </c>
      <c r="M4888">
        <v>3</v>
      </c>
      <c r="N4888" t="str">
        <f t="shared" si="457"/>
        <v/>
      </c>
      <c r="O4888">
        <v>61</v>
      </c>
      <c r="P4888" s="11">
        <v>1</v>
      </c>
      <c r="Q4888" s="11">
        <v>6.5217391304347797E-2</v>
      </c>
      <c r="R4888" s="12">
        <v>19.126666666666601</v>
      </c>
      <c r="S4888" t="s">
        <v>27</v>
      </c>
      <c r="T4888">
        <v>0</v>
      </c>
      <c r="U4888">
        <f t="shared" si="458"/>
        <v>3</v>
      </c>
      <c r="V4888">
        <f t="shared" si="459"/>
        <v>1</v>
      </c>
      <c r="W4888">
        <f t="shared" si="460"/>
        <v>2</v>
      </c>
      <c r="X4888" t="str">
        <f t="shared" si="461"/>
        <v>312</v>
      </c>
      <c r="Y4888" t="str">
        <f>IF(Table1[[#This Row],[RFM_Score]]="555","Champion", IF(AND(J4888&gt;=4,V4888&gt;=4),"Loyal", IF(U4888&lt;=2,"At Risk", IF(W4888&gt;=4,"Potential Loyalist","Others"))))</f>
        <v>Others</v>
      </c>
    </row>
    <row r="4889" spans="1:25">
      <c r="A4889" t="s">
        <v>11549</v>
      </c>
      <c r="B4889">
        <v>26</v>
      </c>
      <c r="C4889" t="s">
        <v>19</v>
      </c>
      <c r="D4889" t="s">
        <v>29</v>
      </c>
      <c r="E4889" s="6" t="s">
        <v>16959</v>
      </c>
      <c r="F4889" t="s">
        <v>30</v>
      </c>
      <c r="G4889">
        <v>2</v>
      </c>
      <c r="H4889">
        <v>0</v>
      </c>
      <c r="I4889">
        <v>41</v>
      </c>
      <c r="J4889">
        <v>1</v>
      </c>
      <c r="K4889">
        <v>57.36</v>
      </c>
      <c r="L4889" t="str">
        <f t="shared" si="456"/>
        <v/>
      </c>
      <c r="M4889">
        <v>3</v>
      </c>
      <c r="N4889" t="str">
        <f t="shared" si="457"/>
        <v/>
      </c>
      <c r="O4889">
        <v>30</v>
      </c>
      <c r="P4889" s="11">
        <v>0</v>
      </c>
      <c r="Q4889" s="11">
        <v>2.4390243902439001E-2</v>
      </c>
      <c r="R4889" s="12">
        <v>19.12</v>
      </c>
      <c r="S4889" t="s">
        <v>27</v>
      </c>
      <c r="T4889">
        <v>0</v>
      </c>
      <c r="U4889">
        <f t="shared" si="458"/>
        <v>4</v>
      </c>
      <c r="V4889">
        <f t="shared" si="459"/>
        <v>1</v>
      </c>
      <c r="W4889">
        <f t="shared" si="460"/>
        <v>2</v>
      </c>
      <c r="X4889" t="str">
        <f t="shared" si="461"/>
        <v>412</v>
      </c>
      <c r="Y4889" t="str">
        <f>IF(Table1[[#This Row],[RFM_Score]]="555","Champion", IF(AND(J4889&gt;=4,V4889&gt;=4),"Loyal", IF(U4889&lt;=2,"At Risk", IF(W4889&gt;=4,"Potential Loyalist","Others"))))</f>
        <v>Others</v>
      </c>
    </row>
    <row r="4890" spans="1:25">
      <c r="A4890" t="s">
        <v>4650</v>
      </c>
      <c r="B4890">
        <v>28</v>
      </c>
      <c r="C4890" t="s">
        <v>19</v>
      </c>
      <c r="D4890" t="s">
        <v>41</v>
      </c>
      <c r="E4890" s="6" t="s">
        <v>16960</v>
      </c>
      <c r="F4890" t="s">
        <v>26</v>
      </c>
      <c r="G4890">
        <v>1</v>
      </c>
      <c r="H4890">
        <v>0</v>
      </c>
      <c r="I4890">
        <v>41</v>
      </c>
      <c r="J4890">
        <v>4</v>
      </c>
      <c r="K4890">
        <v>57.29</v>
      </c>
      <c r="L4890" t="str">
        <f t="shared" si="456"/>
        <v/>
      </c>
      <c r="M4890">
        <v>3</v>
      </c>
      <c r="N4890" t="str">
        <f t="shared" si="457"/>
        <v/>
      </c>
      <c r="O4890">
        <v>30</v>
      </c>
      <c r="P4890" s="11">
        <v>0</v>
      </c>
      <c r="Q4890" s="11">
        <v>9.7560975609756101E-2</v>
      </c>
      <c r="R4890" s="12">
        <v>19.0966666666666</v>
      </c>
      <c r="S4890" t="s">
        <v>27</v>
      </c>
      <c r="T4890">
        <v>0</v>
      </c>
      <c r="U4890">
        <f t="shared" si="458"/>
        <v>4</v>
      </c>
      <c r="V4890">
        <f t="shared" si="459"/>
        <v>1</v>
      </c>
      <c r="W4890">
        <f t="shared" si="460"/>
        <v>2</v>
      </c>
      <c r="X4890" t="str">
        <f t="shared" si="461"/>
        <v>412</v>
      </c>
      <c r="Y4890" t="str">
        <f>IF(Table1[[#This Row],[RFM_Score]]="555","Champion", IF(AND(J4890&gt;=4,V4890&gt;=4),"Loyal", IF(U4890&lt;=2,"At Risk", IF(W4890&gt;=4,"Potential Loyalist","Others"))))</f>
        <v>Others</v>
      </c>
    </row>
    <row r="4891" spans="1:25">
      <c r="A4891" t="s">
        <v>6965</v>
      </c>
      <c r="B4891">
        <v>34</v>
      </c>
      <c r="C4891" t="s">
        <v>19</v>
      </c>
      <c r="D4891" t="s">
        <v>25</v>
      </c>
      <c r="E4891" s="6" t="s">
        <v>16961</v>
      </c>
      <c r="F4891" t="s">
        <v>37</v>
      </c>
      <c r="G4891">
        <v>5</v>
      </c>
      <c r="H4891">
        <v>1</v>
      </c>
      <c r="I4891">
        <v>31</v>
      </c>
      <c r="J4891">
        <v>3</v>
      </c>
      <c r="K4891">
        <v>57.16</v>
      </c>
      <c r="L4891" t="str">
        <f t="shared" si="456"/>
        <v/>
      </c>
      <c r="M4891">
        <v>3</v>
      </c>
      <c r="N4891" t="str">
        <f t="shared" si="457"/>
        <v/>
      </c>
      <c r="O4891">
        <v>45</v>
      </c>
      <c r="P4891" s="11">
        <v>0.2</v>
      </c>
      <c r="Q4891" s="11">
        <v>9.6774193548387094E-2</v>
      </c>
      <c r="R4891" s="12">
        <v>19.053333333333299</v>
      </c>
      <c r="S4891" t="s">
        <v>27</v>
      </c>
      <c r="T4891">
        <v>0</v>
      </c>
      <c r="U4891">
        <f t="shared" si="458"/>
        <v>3</v>
      </c>
      <c r="V4891">
        <f t="shared" si="459"/>
        <v>1</v>
      </c>
      <c r="W4891">
        <f t="shared" si="460"/>
        <v>2</v>
      </c>
      <c r="X4891" t="str">
        <f t="shared" si="461"/>
        <v>312</v>
      </c>
      <c r="Y4891" t="str">
        <f>IF(Table1[[#This Row],[RFM_Score]]="555","Champion", IF(AND(J4891&gt;=4,V4891&gt;=4),"Loyal", IF(U4891&lt;=2,"At Risk", IF(W4891&gt;=4,"Potential Loyalist","Others"))))</f>
        <v>Others</v>
      </c>
    </row>
    <row r="4892" spans="1:25">
      <c r="A4892" t="s">
        <v>2269</v>
      </c>
      <c r="B4892">
        <v>18</v>
      </c>
      <c r="C4892" t="s">
        <v>33</v>
      </c>
      <c r="D4892" t="s">
        <v>49</v>
      </c>
      <c r="E4892" s="6" t="s">
        <v>16962</v>
      </c>
      <c r="F4892" t="s">
        <v>37</v>
      </c>
      <c r="G4892">
        <v>1</v>
      </c>
      <c r="H4892">
        <v>1</v>
      </c>
      <c r="I4892">
        <v>51</v>
      </c>
      <c r="J4892">
        <v>2</v>
      </c>
      <c r="K4892">
        <v>56.92</v>
      </c>
      <c r="L4892" t="str">
        <f t="shared" si="456"/>
        <v/>
      </c>
      <c r="M4892">
        <v>3</v>
      </c>
      <c r="N4892" t="str">
        <f t="shared" si="457"/>
        <v/>
      </c>
      <c r="O4892">
        <v>8</v>
      </c>
      <c r="P4892" s="11">
        <v>1</v>
      </c>
      <c r="Q4892" s="11">
        <v>3.9215686274509803E-2</v>
      </c>
      <c r="R4892" s="12">
        <v>18.973333333333301</v>
      </c>
      <c r="S4892" t="s">
        <v>27</v>
      </c>
      <c r="T4892">
        <v>0</v>
      </c>
      <c r="U4892">
        <f t="shared" si="458"/>
        <v>5</v>
      </c>
      <c r="V4892">
        <f t="shared" si="459"/>
        <v>1</v>
      </c>
      <c r="W4892">
        <f t="shared" si="460"/>
        <v>2</v>
      </c>
      <c r="X4892" t="str">
        <f t="shared" si="461"/>
        <v>512</v>
      </c>
      <c r="Y4892" t="str">
        <f>IF(Table1[[#This Row],[RFM_Score]]="555","Champion", IF(AND(J4892&gt;=4,V4892&gt;=4),"Loyal", IF(U4892&lt;=2,"At Risk", IF(W4892&gt;=4,"Potential Loyalist","Others"))))</f>
        <v>Others</v>
      </c>
    </row>
    <row r="4893" spans="1:25">
      <c r="A4893" t="s">
        <v>10441</v>
      </c>
      <c r="B4893">
        <v>29</v>
      </c>
      <c r="C4893" t="s">
        <v>19</v>
      </c>
      <c r="D4893" t="s">
        <v>25</v>
      </c>
      <c r="E4893" s="6" t="s">
        <v>16963</v>
      </c>
      <c r="F4893" t="s">
        <v>30</v>
      </c>
      <c r="G4893">
        <v>5</v>
      </c>
      <c r="H4893">
        <v>1</v>
      </c>
      <c r="I4893">
        <v>42</v>
      </c>
      <c r="J4893">
        <v>2</v>
      </c>
      <c r="K4893">
        <v>56.87</v>
      </c>
      <c r="L4893" t="str">
        <f t="shared" si="456"/>
        <v/>
      </c>
      <c r="M4893">
        <v>3</v>
      </c>
      <c r="N4893" t="str">
        <f t="shared" si="457"/>
        <v/>
      </c>
      <c r="O4893">
        <v>35</v>
      </c>
      <c r="P4893" s="11">
        <v>0.2</v>
      </c>
      <c r="Q4893" s="11">
        <v>4.7619047619047603E-2</v>
      </c>
      <c r="R4893" s="12">
        <v>18.956666666666599</v>
      </c>
      <c r="S4893" t="s">
        <v>27</v>
      </c>
      <c r="T4893">
        <v>0</v>
      </c>
      <c r="U4893">
        <f t="shared" si="458"/>
        <v>4</v>
      </c>
      <c r="V4893">
        <f t="shared" si="459"/>
        <v>1</v>
      </c>
      <c r="W4893">
        <f t="shared" si="460"/>
        <v>2</v>
      </c>
      <c r="X4893" t="str">
        <f t="shared" si="461"/>
        <v>412</v>
      </c>
      <c r="Y4893" t="str">
        <f>IF(Table1[[#This Row],[RFM_Score]]="555","Champion", IF(AND(J4893&gt;=4,V4893&gt;=4),"Loyal", IF(U4893&lt;=2,"At Risk", IF(W4893&gt;=4,"Potential Loyalist","Others"))))</f>
        <v>Others</v>
      </c>
    </row>
    <row r="4894" spans="1:25">
      <c r="A4894" t="s">
        <v>6425</v>
      </c>
      <c r="B4894">
        <v>45</v>
      </c>
      <c r="C4894" t="s">
        <v>24</v>
      </c>
      <c r="D4894" t="s">
        <v>25</v>
      </c>
      <c r="E4894" s="6" t="s">
        <v>16964</v>
      </c>
      <c r="F4894" t="s">
        <v>21</v>
      </c>
      <c r="G4894">
        <v>2</v>
      </c>
      <c r="H4894">
        <v>1</v>
      </c>
      <c r="I4894">
        <v>47</v>
      </c>
      <c r="J4894">
        <v>3</v>
      </c>
      <c r="K4894">
        <v>56.77</v>
      </c>
      <c r="L4894" t="str">
        <f t="shared" si="456"/>
        <v/>
      </c>
      <c r="M4894">
        <v>3</v>
      </c>
      <c r="N4894" t="str">
        <f t="shared" si="457"/>
        <v/>
      </c>
      <c r="O4894">
        <v>15</v>
      </c>
      <c r="P4894" s="11">
        <v>0.5</v>
      </c>
      <c r="Q4894" s="11">
        <v>6.3829787234042507E-2</v>
      </c>
      <c r="R4894" s="12">
        <v>18.9233333333333</v>
      </c>
      <c r="S4894" t="s">
        <v>27</v>
      </c>
      <c r="T4894">
        <v>0</v>
      </c>
      <c r="U4894">
        <f t="shared" si="458"/>
        <v>5</v>
      </c>
      <c r="V4894">
        <f t="shared" si="459"/>
        <v>1</v>
      </c>
      <c r="W4894">
        <f t="shared" si="460"/>
        <v>2</v>
      </c>
      <c r="X4894" t="str">
        <f t="shared" si="461"/>
        <v>512</v>
      </c>
      <c r="Y4894" t="str">
        <f>IF(Table1[[#This Row],[RFM_Score]]="555","Champion", IF(AND(J4894&gt;=4,V4894&gt;=4),"Loyal", IF(U4894&lt;=2,"At Risk", IF(W4894&gt;=4,"Potential Loyalist","Others"))))</f>
        <v>Others</v>
      </c>
    </row>
    <row r="4895" spans="1:25">
      <c r="A4895" t="s">
        <v>6658</v>
      </c>
      <c r="B4895">
        <v>37</v>
      </c>
      <c r="C4895" t="s">
        <v>24</v>
      </c>
      <c r="D4895" t="s">
        <v>25</v>
      </c>
      <c r="E4895" s="6" t="s">
        <v>16965</v>
      </c>
      <c r="F4895" t="s">
        <v>37</v>
      </c>
      <c r="G4895">
        <v>2</v>
      </c>
      <c r="H4895">
        <v>0</v>
      </c>
      <c r="I4895">
        <v>66</v>
      </c>
      <c r="J4895">
        <v>1</v>
      </c>
      <c r="K4895">
        <v>56.52</v>
      </c>
      <c r="L4895" t="str">
        <f t="shared" si="456"/>
        <v/>
      </c>
      <c r="M4895">
        <v>3</v>
      </c>
      <c r="N4895" t="str">
        <f t="shared" si="457"/>
        <v/>
      </c>
      <c r="O4895">
        <v>3</v>
      </c>
      <c r="P4895" s="11">
        <v>0</v>
      </c>
      <c r="Q4895" s="11">
        <v>1.51515151515151E-2</v>
      </c>
      <c r="R4895" s="12">
        <v>18.84</v>
      </c>
      <c r="S4895" t="s">
        <v>27</v>
      </c>
      <c r="T4895">
        <v>0</v>
      </c>
      <c r="U4895">
        <f t="shared" si="458"/>
        <v>5</v>
      </c>
      <c r="V4895">
        <f t="shared" si="459"/>
        <v>1</v>
      </c>
      <c r="W4895">
        <f t="shared" si="460"/>
        <v>2</v>
      </c>
      <c r="X4895" t="str">
        <f t="shared" si="461"/>
        <v>512</v>
      </c>
      <c r="Y4895" t="str">
        <f>IF(Table1[[#This Row],[RFM_Score]]="555","Champion", IF(AND(J4895&gt;=4,V4895&gt;=4),"Loyal", IF(U4895&lt;=2,"At Risk", IF(W4895&gt;=4,"Potential Loyalist","Others"))))</f>
        <v>Others</v>
      </c>
    </row>
    <row r="4896" spans="1:25">
      <c r="A4896" t="s">
        <v>5396</v>
      </c>
      <c r="B4896">
        <v>31</v>
      </c>
      <c r="C4896" t="s">
        <v>19</v>
      </c>
      <c r="D4896" t="s">
        <v>35</v>
      </c>
      <c r="E4896" s="6" t="s">
        <v>16966</v>
      </c>
      <c r="F4896" t="s">
        <v>21</v>
      </c>
      <c r="G4896">
        <v>0</v>
      </c>
      <c r="H4896">
        <v>0</v>
      </c>
      <c r="I4896">
        <v>49</v>
      </c>
      <c r="J4896">
        <v>2</v>
      </c>
      <c r="K4896">
        <v>56.45</v>
      </c>
      <c r="L4896" t="str">
        <f t="shared" si="456"/>
        <v/>
      </c>
      <c r="M4896">
        <v>3</v>
      </c>
      <c r="N4896" t="str">
        <f t="shared" si="457"/>
        <v/>
      </c>
      <c r="O4896">
        <v>24</v>
      </c>
      <c r="P4896" s="11">
        <v>0</v>
      </c>
      <c r="Q4896" s="11">
        <v>4.08163265306122E-2</v>
      </c>
      <c r="R4896" s="12">
        <v>18.816666666666599</v>
      </c>
      <c r="S4896" t="s">
        <v>27</v>
      </c>
      <c r="T4896">
        <v>0</v>
      </c>
      <c r="U4896">
        <f t="shared" si="458"/>
        <v>4</v>
      </c>
      <c r="V4896">
        <f t="shared" si="459"/>
        <v>1</v>
      </c>
      <c r="W4896">
        <f t="shared" si="460"/>
        <v>2</v>
      </c>
      <c r="X4896" t="str">
        <f t="shared" si="461"/>
        <v>412</v>
      </c>
      <c r="Y4896" t="str">
        <f>IF(Table1[[#This Row],[RFM_Score]]="555","Champion", IF(AND(J4896&gt;=4,V4896&gt;=4),"Loyal", IF(U4896&lt;=2,"At Risk", IF(W4896&gt;=4,"Potential Loyalist","Others"))))</f>
        <v>Others</v>
      </c>
    </row>
    <row r="4897" spans="1:25">
      <c r="A4897" t="s">
        <v>3385</v>
      </c>
      <c r="B4897">
        <v>43</v>
      </c>
      <c r="C4897" t="s">
        <v>24</v>
      </c>
      <c r="D4897" t="s">
        <v>35</v>
      </c>
      <c r="E4897" s="6" t="s">
        <v>16967</v>
      </c>
      <c r="F4897" t="s">
        <v>30</v>
      </c>
      <c r="G4897">
        <v>2</v>
      </c>
      <c r="H4897">
        <v>0</v>
      </c>
      <c r="I4897">
        <v>58</v>
      </c>
      <c r="J4897">
        <v>5</v>
      </c>
      <c r="K4897">
        <v>56.39</v>
      </c>
      <c r="L4897" t="str">
        <f t="shared" si="456"/>
        <v/>
      </c>
      <c r="M4897">
        <v>3</v>
      </c>
      <c r="N4897" t="str">
        <f t="shared" si="457"/>
        <v/>
      </c>
      <c r="O4897">
        <v>6</v>
      </c>
      <c r="P4897" s="11">
        <v>0</v>
      </c>
      <c r="Q4897" s="11">
        <v>8.6206896551724102E-2</v>
      </c>
      <c r="R4897" s="12">
        <v>18.796666666666599</v>
      </c>
      <c r="S4897" t="s">
        <v>27</v>
      </c>
      <c r="T4897">
        <v>0</v>
      </c>
      <c r="U4897">
        <f t="shared" si="458"/>
        <v>5</v>
      </c>
      <c r="V4897">
        <f t="shared" si="459"/>
        <v>1</v>
      </c>
      <c r="W4897">
        <f t="shared" si="460"/>
        <v>2</v>
      </c>
      <c r="X4897" t="str">
        <f t="shared" si="461"/>
        <v>512</v>
      </c>
      <c r="Y4897" t="str">
        <f>IF(Table1[[#This Row],[RFM_Score]]="555","Champion", IF(AND(J4897&gt;=4,V4897&gt;=4),"Loyal", IF(U4897&lt;=2,"At Risk", IF(W4897&gt;=4,"Potential Loyalist","Others"))))</f>
        <v>Others</v>
      </c>
    </row>
    <row r="4898" spans="1:25">
      <c r="A4898" t="s">
        <v>5294</v>
      </c>
      <c r="B4898">
        <v>26</v>
      </c>
      <c r="C4898" t="s">
        <v>24</v>
      </c>
      <c r="D4898" t="s">
        <v>25</v>
      </c>
      <c r="E4898" s="6" t="s">
        <v>16968</v>
      </c>
      <c r="F4898" t="s">
        <v>26</v>
      </c>
      <c r="G4898">
        <v>3</v>
      </c>
      <c r="H4898">
        <v>1</v>
      </c>
      <c r="I4898">
        <v>52</v>
      </c>
      <c r="J4898">
        <v>1</v>
      </c>
      <c r="K4898">
        <v>56.38</v>
      </c>
      <c r="L4898" t="str">
        <f t="shared" si="456"/>
        <v/>
      </c>
      <c r="M4898">
        <v>3</v>
      </c>
      <c r="N4898" t="str">
        <f t="shared" si="457"/>
        <v/>
      </c>
      <c r="O4898">
        <v>21</v>
      </c>
      <c r="P4898" s="11">
        <v>0.33333333333333298</v>
      </c>
      <c r="Q4898" s="11">
        <v>1.9230769230769201E-2</v>
      </c>
      <c r="R4898" s="12">
        <v>18.793333333333301</v>
      </c>
      <c r="S4898" t="s">
        <v>27</v>
      </c>
      <c r="T4898">
        <v>0</v>
      </c>
      <c r="U4898">
        <f t="shared" si="458"/>
        <v>4</v>
      </c>
      <c r="V4898">
        <f t="shared" si="459"/>
        <v>1</v>
      </c>
      <c r="W4898">
        <f t="shared" si="460"/>
        <v>2</v>
      </c>
      <c r="X4898" t="str">
        <f t="shared" si="461"/>
        <v>412</v>
      </c>
      <c r="Y4898" t="str">
        <f>IF(Table1[[#This Row],[RFM_Score]]="555","Champion", IF(AND(J4898&gt;=4,V4898&gt;=4),"Loyal", IF(U4898&lt;=2,"At Risk", IF(W4898&gt;=4,"Potential Loyalist","Others"))))</f>
        <v>Others</v>
      </c>
    </row>
    <row r="4899" spans="1:25">
      <c r="A4899" t="s">
        <v>5337</v>
      </c>
      <c r="B4899">
        <v>32</v>
      </c>
      <c r="C4899" t="s">
        <v>19</v>
      </c>
      <c r="D4899" t="s">
        <v>29</v>
      </c>
      <c r="E4899" s="6" t="s">
        <v>16969</v>
      </c>
      <c r="F4899" t="s">
        <v>30</v>
      </c>
      <c r="G4899">
        <v>3</v>
      </c>
      <c r="H4899">
        <v>2</v>
      </c>
      <c r="I4899">
        <v>59</v>
      </c>
      <c r="J4899">
        <v>7</v>
      </c>
      <c r="K4899">
        <v>56.35</v>
      </c>
      <c r="L4899" t="str">
        <f t="shared" si="456"/>
        <v/>
      </c>
      <c r="M4899">
        <v>3</v>
      </c>
      <c r="N4899" t="str">
        <f t="shared" si="457"/>
        <v/>
      </c>
      <c r="O4899">
        <v>8</v>
      </c>
      <c r="P4899" s="11">
        <v>0.66666666666666596</v>
      </c>
      <c r="Q4899" s="11">
        <v>0.11864406779661001</v>
      </c>
      <c r="R4899" s="12">
        <v>18.783333333333299</v>
      </c>
      <c r="S4899" t="s">
        <v>27</v>
      </c>
      <c r="T4899">
        <v>0</v>
      </c>
      <c r="U4899">
        <f t="shared" si="458"/>
        <v>5</v>
      </c>
      <c r="V4899">
        <f t="shared" si="459"/>
        <v>1</v>
      </c>
      <c r="W4899">
        <f t="shared" si="460"/>
        <v>2</v>
      </c>
      <c r="X4899" t="str">
        <f t="shared" si="461"/>
        <v>512</v>
      </c>
      <c r="Y4899" t="str">
        <f>IF(Table1[[#This Row],[RFM_Score]]="555","Champion", IF(AND(J4899&gt;=4,V4899&gt;=4),"Loyal", IF(U4899&lt;=2,"At Risk", IF(W4899&gt;=4,"Potential Loyalist","Others"))))</f>
        <v>Others</v>
      </c>
    </row>
    <row r="4900" spans="1:25">
      <c r="A4900" t="s">
        <v>1720</v>
      </c>
      <c r="B4900">
        <v>38</v>
      </c>
      <c r="C4900" t="s">
        <v>24</v>
      </c>
      <c r="D4900" t="s">
        <v>41</v>
      </c>
      <c r="E4900" s="6" t="s">
        <v>16970</v>
      </c>
      <c r="F4900" t="s">
        <v>37</v>
      </c>
      <c r="G4900">
        <v>2</v>
      </c>
      <c r="H4900">
        <v>0</v>
      </c>
      <c r="I4900">
        <v>48</v>
      </c>
      <c r="J4900">
        <v>2</v>
      </c>
      <c r="K4900">
        <v>56.32</v>
      </c>
      <c r="L4900" t="str">
        <f t="shared" si="456"/>
        <v/>
      </c>
      <c r="M4900">
        <v>3</v>
      </c>
      <c r="N4900" t="str">
        <f t="shared" si="457"/>
        <v/>
      </c>
      <c r="O4900">
        <v>96</v>
      </c>
      <c r="P4900" s="11">
        <v>0</v>
      </c>
      <c r="Q4900" s="11">
        <v>4.1666666666666602E-2</v>
      </c>
      <c r="R4900" s="12">
        <v>18.773333333333301</v>
      </c>
      <c r="S4900" t="s">
        <v>27</v>
      </c>
      <c r="T4900">
        <v>1</v>
      </c>
      <c r="U4900">
        <f t="shared" si="458"/>
        <v>2</v>
      </c>
      <c r="V4900">
        <f t="shared" si="459"/>
        <v>1</v>
      </c>
      <c r="W4900">
        <f t="shared" si="460"/>
        <v>2</v>
      </c>
      <c r="X4900" t="str">
        <f t="shared" si="461"/>
        <v>212</v>
      </c>
      <c r="Y4900" t="str">
        <f>IF(Table1[[#This Row],[RFM_Score]]="555","Champion", IF(AND(J4900&gt;=4,V4900&gt;=4),"Loyal", IF(U4900&lt;=2,"At Risk", IF(W4900&gt;=4,"Potential Loyalist","Others"))))</f>
        <v>At Risk</v>
      </c>
    </row>
    <row r="4901" spans="1:25">
      <c r="A4901" t="s">
        <v>5094</v>
      </c>
      <c r="B4901">
        <v>35</v>
      </c>
      <c r="C4901" t="s">
        <v>24</v>
      </c>
      <c r="D4901" t="s">
        <v>49</v>
      </c>
      <c r="E4901" s="6" t="s">
        <v>16971</v>
      </c>
      <c r="F4901" t="s">
        <v>30</v>
      </c>
      <c r="G4901">
        <v>4</v>
      </c>
      <c r="H4901">
        <v>2</v>
      </c>
      <c r="I4901">
        <v>52</v>
      </c>
      <c r="J4901">
        <v>3</v>
      </c>
      <c r="K4901">
        <v>56.18</v>
      </c>
      <c r="L4901" t="str">
        <f t="shared" si="456"/>
        <v/>
      </c>
      <c r="M4901">
        <v>3</v>
      </c>
      <c r="N4901" t="str">
        <f t="shared" si="457"/>
        <v/>
      </c>
      <c r="O4901">
        <v>23</v>
      </c>
      <c r="P4901" s="11">
        <v>0.5</v>
      </c>
      <c r="Q4901" s="11">
        <v>5.7692307692307598E-2</v>
      </c>
      <c r="R4901" s="12">
        <v>18.726666666666599</v>
      </c>
      <c r="S4901" t="s">
        <v>27</v>
      </c>
      <c r="T4901">
        <v>0</v>
      </c>
      <c r="U4901">
        <f t="shared" si="458"/>
        <v>4</v>
      </c>
      <c r="V4901">
        <f t="shared" si="459"/>
        <v>1</v>
      </c>
      <c r="W4901">
        <f t="shared" si="460"/>
        <v>2</v>
      </c>
      <c r="X4901" t="str">
        <f t="shared" si="461"/>
        <v>412</v>
      </c>
      <c r="Y4901" t="str">
        <f>IF(Table1[[#This Row],[RFM_Score]]="555","Champion", IF(AND(J4901&gt;=4,V4901&gt;=4),"Loyal", IF(U4901&lt;=2,"At Risk", IF(W4901&gt;=4,"Potential Loyalist","Others"))))</f>
        <v>Others</v>
      </c>
    </row>
    <row r="4902" spans="1:25">
      <c r="A4902" t="s">
        <v>5216</v>
      </c>
      <c r="B4902">
        <v>35</v>
      </c>
      <c r="C4902" t="s">
        <v>19</v>
      </c>
      <c r="D4902" t="s">
        <v>25</v>
      </c>
      <c r="E4902" s="6" t="s">
        <v>16972</v>
      </c>
      <c r="F4902" t="s">
        <v>26</v>
      </c>
      <c r="G4902">
        <v>5</v>
      </c>
      <c r="H4902">
        <v>2</v>
      </c>
      <c r="I4902">
        <v>50</v>
      </c>
      <c r="J4902">
        <v>1</v>
      </c>
      <c r="K4902">
        <v>56.09</v>
      </c>
      <c r="L4902" t="str">
        <f t="shared" si="456"/>
        <v/>
      </c>
      <c r="M4902">
        <v>3</v>
      </c>
      <c r="N4902" t="str">
        <f t="shared" si="457"/>
        <v/>
      </c>
      <c r="O4902">
        <v>0</v>
      </c>
      <c r="P4902" s="11">
        <v>0.4</v>
      </c>
      <c r="Q4902" s="11">
        <v>0.02</v>
      </c>
      <c r="R4902" s="12">
        <v>18.696666666666601</v>
      </c>
      <c r="S4902" t="s">
        <v>27</v>
      </c>
      <c r="T4902">
        <v>0</v>
      </c>
      <c r="U4902">
        <f t="shared" si="458"/>
        <v>5</v>
      </c>
      <c r="V4902">
        <f t="shared" si="459"/>
        <v>1</v>
      </c>
      <c r="W4902">
        <f t="shared" si="460"/>
        <v>2</v>
      </c>
      <c r="X4902" t="str">
        <f t="shared" si="461"/>
        <v>512</v>
      </c>
      <c r="Y4902" t="str">
        <f>IF(Table1[[#This Row],[RFM_Score]]="555","Champion", IF(AND(J4902&gt;=4,V4902&gt;=4),"Loyal", IF(U4902&lt;=2,"At Risk", IF(W4902&gt;=4,"Potential Loyalist","Others"))))</f>
        <v>Others</v>
      </c>
    </row>
    <row r="4903" spans="1:25">
      <c r="A4903" t="s">
        <v>661</v>
      </c>
      <c r="B4903">
        <v>54</v>
      </c>
      <c r="C4903" t="s">
        <v>19</v>
      </c>
      <c r="D4903" t="s">
        <v>25</v>
      </c>
      <c r="E4903" s="6" t="s">
        <v>16973</v>
      </c>
      <c r="F4903" t="s">
        <v>21</v>
      </c>
      <c r="G4903">
        <v>1</v>
      </c>
      <c r="H4903">
        <v>0</v>
      </c>
      <c r="I4903">
        <v>43</v>
      </c>
      <c r="J4903">
        <v>2</v>
      </c>
      <c r="K4903">
        <v>56.06</v>
      </c>
      <c r="L4903" t="str">
        <f t="shared" si="456"/>
        <v/>
      </c>
      <c r="M4903">
        <v>3</v>
      </c>
      <c r="N4903" t="str">
        <f t="shared" si="457"/>
        <v/>
      </c>
      <c r="O4903">
        <v>0</v>
      </c>
      <c r="P4903" s="11">
        <v>0</v>
      </c>
      <c r="Q4903" s="11">
        <v>4.6511627906976702E-2</v>
      </c>
      <c r="R4903" s="12">
        <v>18.6866666666666</v>
      </c>
      <c r="S4903" t="s">
        <v>27</v>
      </c>
      <c r="T4903">
        <v>0</v>
      </c>
      <c r="U4903">
        <f t="shared" si="458"/>
        <v>5</v>
      </c>
      <c r="V4903">
        <f t="shared" si="459"/>
        <v>1</v>
      </c>
      <c r="W4903">
        <f t="shared" si="460"/>
        <v>2</v>
      </c>
      <c r="X4903" t="str">
        <f t="shared" si="461"/>
        <v>512</v>
      </c>
      <c r="Y4903" t="str">
        <f>IF(Table1[[#This Row],[RFM_Score]]="555","Champion", IF(AND(J4903&gt;=4,V4903&gt;=4),"Loyal", IF(U4903&lt;=2,"At Risk", IF(W4903&gt;=4,"Potential Loyalist","Others"))))</f>
        <v>Others</v>
      </c>
    </row>
    <row r="4904" spans="1:25">
      <c r="A4904" t="s">
        <v>9860</v>
      </c>
      <c r="B4904">
        <v>29</v>
      </c>
      <c r="C4904" t="s">
        <v>19</v>
      </c>
      <c r="D4904" t="s">
        <v>25</v>
      </c>
      <c r="E4904" s="6" t="s">
        <v>16974</v>
      </c>
      <c r="F4904" t="s">
        <v>21</v>
      </c>
      <c r="G4904">
        <v>4</v>
      </c>
      <c r="H4904">
        <v>2</v>
      </c>
      <c r="I4904">
        <v>44</v>
      </c>
      <c r="J4904">
        <v>3</v>
      </c>
      <c r="K4904">
        <v>55.74</v>
      </c>
      <c r="L4904" t="str">
        <f t="shared" si="456"/>
        <v/>
      </c>
      <c r="M4904">
        <v>3</v>
      </c>
      <c r="N4904" t="str">
        <f t="shared" si="457"/>
        <v/>
      </c>
      <c r="O4904">
        <v>10</v>
      </c>
      <c r="P4904" s="11">
        <v>0.5</v>
      </c>
      <c r="Q4904" s="11">
        <v>6.8181818181818094E-2</v>
      </c>
      <c r="R4904" s="12">
        <v>18.579999999999998</v>
      </c>
      <c r="S4904" t="s">
        <v>27</v>
      </c>
      <c r="T4904">
        <v>0</v>
      </c>
      <c r="U4904">
        <f t="shared" si="458"/>
        <v>5</v>
      </c>
      <c r="V4904">
        <f t="shared" si="459"/>
        <v>1</v>
      </c>
      <c r="W4904">
        <f t="shared" si="460"/>
        <v>2</v>
      </c>
      <c r="X4904" t="str">
        <f t="shared" si="461"/>
        <v>512</v>
      </c>
      <c r="Y4904" t="str">
        <f>IF(Table1[[#This Row],[RFM_Score]]="555","Champion", IF(AND(J4904&gt;=4,V4904&gt;=4),"Loyal", IF(U4904&lt;=2,"At Risk", IF(W4904&gt;=4,"Potential Loyalist","Others"))))</f>
        <v>Others</v>
      </c>
    </row>
    <row r="4905" spans="1:25">
      <c r="A4905" t="s">
        <v>1985</v>
      </c>
      <c r="B4905">
        <v>48</v>
      </c>
      <c r="C4905" t="s">
        <v>19</v>
      </c>
      <c r="D4905" t="s">
        <v>25</v>
      </c>
      <c r="E4905" s="6" t="s">
        <v>16975</v>
      </c>
      <c r="F4905" t="s">
        <v>26</v>
      </c>
      <c r="G4905">
        <v>2</v>
      </c>
      <c r="H4905">
        <v>0</v>
      </c>
      <c r="I4905">
        <v>63</v>
      </c>
      <c r="J4905">
        <v>4</v>
      </c>
      <c r="K4905">
        <v>55.52</v>
      </c>
      <c r="L4905" t="str">
        <f t="shared" si="456"/>
        <v/>
      </c>
      <c r="M4905">
        <v>3</v>
      </c>
      <c r="N4905" t="str">
        <f t="shared" si="457"/>
        <v/>
      </c>
      <c r="O4905">
        <v>2</v>
      </c>
      <c r="P4905" s="11">
        <v>0</v>
      </c>
      <c r="Q4905" s="11">
        <v>6.3492063492063405E-2</v>
      </c>
      <c r="R4905" s="12">
        <v>18.5066666666666</v>
      </c>
      <c r="S4905" t="s">
        <v>27</v>
      </c>
      <c r="T4905">
        <v>0</v>
      </c>
      <c r="U4905">
        <f t="shared" si="458"/>
        <v>5</v>
      </c>
      <c r="V4905">
        <f t="shared" si="459"/>
        <v>1</v>
      </c>
      <c r="W4905">
        <f t="shared" si="460"/>
        <v>2</v>
      </c>
      <c r="X4905" t="str">
        <f t="shared" si="461"/>
        <v>512</v>
      </c>
      <c r="Y4905" t="str">
        <f>IF(Table1[[#This Row],[RFM_Score]]="555","Champion", IF(AND(J4905&gt;=4,V4905&gt;=4),"Loyal", IF(U4905&lt;=2,"At Risk", IF(W4905&gt;=4,"Potential Loyalist","Others"))))</f>
        <v>Others</v>
      </c>
    </row>
    <row r="4906" spans="1:25">
      <c r="A4906" t="s">
        <v>4363</v>
      </c>
      <c r="B4906">
        <v>27</v>
      </c>
      <c r="C4906" t="s">
        <v>19</v>
      </c>
      <c r="D4906" t="s">
        <v>25</v>
      </c>
      <c r="E4906" s="6" t="s">
        <v>16976</v>
      </c>
      <c r="F4906" t="s">
        <v>21</v>
      </c>
      <c r="G4906">
        <v>0</v>
      </c>
      <c r="H4906">
        <v>0</v>
      </c>
      <c r="I4906">
        <v>51</v>
      </c>
      <c r="J4906">
        <v>1</v>
      </c>
      <c r="K4906">
        <v>55.5</v>
      </c>
      <c r="L4906" t="str">
        <f t="shared" si="456"/>
        <v/>
      </c>
      <c r="M4906">
        <v>3</v>
      </c>
      <c r="N4906" t="str">
        <f t="shared" si="457"/>
        <v/>
      </c>
      <c r="O4906">
        <v>22</v>
      </c>
      <c r="P4906" s="11">
        <v>0</v>
      </c>
      <c r="Q4906" s="11">
        <v>1.9607843137254902E-2</v>
      </c>
      <c r="R4906" s="12">
        <v>18.5</v>
      </c>
      <c r="S4906" t="s">
        <v>27</v>
      </c>
      <c r="T4906">
        <v>0</v>
      </c>
      <c r="U4906">
        <f t="shared" si="458"/>
        <v>4</v>
      </c>
      <c r="V4906">
        <f t="shared" si="459"/>
        <v>1</v>
      </c>
      <c r="W4906">
        <f t="shared" si="460"/>
        <v>2</v>
      </c>
      <c r="X4906" t="str">
        <f t="shared" si="461"/>
        <v>412</v>
      </c>
      <c r="Y4906" t="str">
        <f>IF(Table1[[#This Row],[RFM_Score]]="555","Champion", IF(AND(J4906&gt;=4,V4906&gt;=4),"Loyal", IF(U4906&lt;=2,"At Risk", IF(W4906&gt;=4,"Potential Loyalist","Others"))))</f>
        <v>Others</v>
      </c>
    </row>
    <row r="4907" spans="1:25">
      <c r="A4907" t="s">
        <v>964</v>
      </c>
      <c r="B4907">
        <v>39</v>
      </c>
      <c r="C4907" t="s">
        <v>19</v>
      </c>
      <c r="D4907" t="s">
        <v>25</v>
      </c>
      <c r="E4907" s="6" t="s">
        <v>16977</v>
      </c>
      <c r="F4907" t="s">
        <v>21</v>
      </c>
      <c r="G4907">
        <v>3</v>
      </c>
      <c r="H4907">
        <v>1</v>
      </c>
      <c r="I4907">
        <v>55</v>
      </c>
      <c r="J4907">
        <v>3</v>
      </c>
      <c r="K4907">
        <v>55.45</v>
      </c>
      <c r="L4907" t="str">
        <f t="shared" si="456"/>
        <v/>
      </c>
      <c r="M4907">
        <v>3</v>
      </c>
      <c r="N4907" t="str">
        <f t="shared" si="457"/>
        <v/>
      </c>
      <c r="O4907">
        <v>9</v>
      </c>
      <c r="P4907" s="11">
        <v>0.33333333333333298</v>
      </c>
      <c r="Q4907" s="11">
        <v>5.4545454545454501E-2</v>
      </c>
      <c r="R4907" s="12">
        <v>18.483333333333299</v>
      </c>
      <c r="S4907" t="s">
        <v>27</v>
      </c>
      <c r="T4907">
        <v>0</v>
      </c>
      <c r="U4907">
        <f t="shared" si="458"/>
        <v>5</v>
      </c>
      <c r="V4907">
        <f t="shared" si="459"/>
        <v>1</v>
      </c>
      <c r="W4907">
        <f t="shared" si="460"/>
        <v>2</v>
      </c>
      <c r="X4907" t="str">
        <f t="shared" si="461"/>
        <v>512</v>
      </c>
      <c r="Y4907" t="str">
        <f>IF(Table1[[#This Row],[RFM_Score]]="555","Champion", IF(AND(J4907&gt;=4,V4907&gt;=4),"Loyal", IF(U4907&lt;=2,"At Risk", IF(W4907&gt;=4,"Potential Loyalist","Others"))))</f>
        <v>Others</v>
      </c>
    </row>
    <row r="4908" spans="1:25">
      <c r="A4908" t="s">
        <v>5768</v>
      </c>
      <c r="B4908">
        <v>35</v>
      </c>
      <c r="C4908" t="s">
        <v>24</v>
      </c>
      <c r="D4908" t="s">
        <v>20</v>
      </c>
      <c r="E4908" s="6" t="s">
        <v>16978</v>
      </c>
      <c r="F4908" t="s">
        <v>21</v>
      </c>
      <c r="G4908">
        <v>4</v>
      </c>
      <c r="H4908">
        <v>0</v>
      </c>
      <c r="I4908">
        <v>50</v>
      </c>
      <c r="J4908">
        <v>1</v>
      </c>
      <c r="K4908">
        <v>55.44</v>
      </c>
      <c r="L4908" t="str">
        <f t="shared" si="456"/>
        <v/>
      </c>
      <c r="M4908">
        <v>3</v>
      </c>
      <c r="N4908" t="str">
        <f t="shared" si="457"/>
        <v/>
      </c>
      <c r="O4908">
        <v>8</v>
      </c>
      <c r="P4908" s="11">
        <v>0</v>
      </c>
      <c r="Q4908" s="11">
        <v>0.02</v>
      </c>
      <c r="R4908" s="12">
        <v>18.48</v>
      </c>
      <c r="S4908" t="s">
        <v>27</v>
      </c>
      <c r="T4908">
        <v>0</v>
      </c>
      <c r="U4908">
        <f t="shared" si="458"/>
        <v>5</v>
      </c>
      <c r="V4908">
        <f t="shared" si="459"/>
        <v>1</v>
      </c>
      <c r="W4908">
        <f t="shared" si="460"/>
        <v>2</v>
      </c>
      <c r="X4908" t="str">
        <f t="shared" si="461"/>
        <v>512</v>
      </c>
      <c r="Y4908" t="str">
        <f>IF(Table1[[#This Row],[RFM_Score]]="555","Champion", IF(AND(J4908&gt;=4,V4908&gt;=4),"Loyal", IF(U4908&lt;=2,"At Risk", IF(W4908&gt;=4,"Potential Loyalist","Others"))))</f>
        <v>Others</v>
      </c>
    </row>
    <row r="4909" spans="1:25">
      <c r="A4909" t="s">
        <v>6492</v>
      </c>
      <c r="B4909">
        <v>22</v>
      </c>
      <c r="C4909" t="s">
        <v>24</v>
      </c>
      <c r="D4909" t="s">
        <v>20</v>
      </c>
      <c r="E4909" s="6" t="s">
        <v>16979</v>
      </c>
      <c r="F4909" t="s">
        <v>30</v>
      </c>
      <c r="G4909">
        <v>2</v>
      </c>
      <c r="H4909">
        <v>1</v>
      </c>
      <c r="I4909">
        <v>62</v>
      </c>
      <c r="J4909">
        <v>3</v>
      </c>
      <c r="K4909">
        <v>55.43</v>
      </c>
      <c r="L4909" t="str">
        <f t="shared" si="456"/>
        <v/>
      </c>
      <c r="M4909">
        <v>3</v>
      </c>
      <c r="N4909" t="str">
        <f t="shared" si="457"/>
        <v/>
      </c>
      <c r="O4909">
        <v>7</v>
      </c>
      <c r="P4909" s="11">
        <v>0.5</v>
      </c>
      <c r="Q4909" s="11">
        <v>4.8387096774193498E-2</v>
      </c>
      <c r="R4909" s="12">
        <v>18.476666666666599</v>
      </c>
      <c r="S4909" t="s">
        <v>27</v>
      </c>
      <c r="T4909">
        <v>0</v>
      </c>
      <c r="U4909">
        <f t="shared" si="458"/>
        <v>5</v>
      </c>
      <c r="V4909">
        <f t="shared" si="459"/>
        <v>1</v>
      </c>
      <c r="W4909">
        <f t="shared" si="460"/>
        <v>2</v>
      </c>
      <c r="X4909" t="str">
        <f t="shared" si="461"/>
        <v>512</v>
      </c>
      <c r="Y4909" t="str">
        <f>IF(Table1[[#This Row],[RFM_Score]]="555","Champion", IF(AND(J4909&gt;=4,V4909&gt;=4),"Loyal", IF(U4909&lt;=2,"At Risk", IF(W4909&gt;=4,"Potential Loyalist","Others"))))</f>
        <v>Others</v>
      </c>
    </row>
    <row r="4910" spans="1:25">
      <c r="A4910" t="s">
        <v>6698</v>
      </c>
      <c r="B4910">
        <v>27</v>
      </c>
      <c r="C4910" t="s">
        <v>19</v>
      </c>
      <c r="D4910" t="s">
        <v>49</v>
      </c>
      <c r="E4910" s="6" t="s">
        <v>16980</v>
      </c>
      <c r="F4910" t="s">
        <v>21</v>
      </c>
      <c r="G4910">
        <v>2</v>
      </c>
      <c r="H4910">
        <v>1</v>
      </c>
      <c r="I4910">
        <v>58</v>
      </c>
      <c r="J4910">
        <v>3</v>
      </c>
      <c r="K4910">
        <v>55.41</v>
      </c>
      <c r="L4910" t="str">
        <f t="shared" si="456"/>
        <v/>
      </c>
      <c r="M4910">
        <v>3</v>
      </c>
      <c r="N4910" t="str">
        <f t="shared" si="457"/>
        <v/>
      </c>
      <c r="O4910">
        <v>61</v>
      </c>
      <c r="P4910" s="11">
        <v>0.5</v>
      </c>
      <c r="Q4910" s="11">
        <v>5.1724137931034399E-2</v>
      </c>
      <c r="R4910" s="12">
        <v>18.47</v>
      </c>
      <c r="S4910" t="s">
        <v>27</v>
      </c>
      <c r="T4910">
        <v>0</v>
      </c>
      <c r="U4910">
        <f t="shared" si="458"/>
        <v>3</v>
      </c>
      <c r="V4910">
        <f t="shared" si="459"/>
        <v>1</v>
      </c>
      <c r="W4910">
        <f t="shared" si="460"/>
        <v>2</v>
      </c>
      <c r="X4910" t="str">
        <f t="shared" si="461"/>
        <v>312</v>
      </c>
      <c r="Y4910" t="str">
        <f>IF(Table1[[#This Row],[RFM_Score]]="555","Champion", IF(AND(J4910&gt;=4,V4910&gt;=4),"Loyal", IF(U4910&lt;=2,"At Risk", IF(W4910&gt;=4,"Potential Loyalist","Others"))))</f>
        <v>Others</v>
      </c>
    </row>
    <row r="4911" spans="1:25">
      <c r="A4911" t="s">
        <v>5559</v>
      </c>
      <c r="B4911">
        <v>44</v>
      </c>
      <c r="C4911" t="s">
        <v>24</v>
      </c>
      <c r="D4911" t="s">
        <v>35</v>
      </c>
      <c r="E4911" s="6" t="s">
        <v>16981</v>
      </c>
      <c r="F4911" t="s">
        <v>26</v>
      </c>
      <c r="G4911">
        <v>3</v>
      </c>
      <c r="H4911">
        <v>2</v>
      </c>
      <c r="I4911">
        <v>47</v>
      </c>
      <c r="J4911">
        <v>3</v>
      </c>
      <c r="K4911">
        <v>55.34</v>
      </c>
      <c r="L4911" t="str">
        <f t="shared" si="456"/>
        <v/>
      </c>
      <c r="M4911">
        <v>3</v>
      </c>
      <c r="N4911" t="str">
        <f t="shared" si="457"/>
        <v/>
      </c>
      <c r="O4911">
        <v>39</v>
      </c>
      <c r="P4911" s="11">
        <v>0.66666666666666596</v>
      </c>
      <c r="Q4911" s="11">
        <v>6.3829787234042507E-2</v>
      </c>
      <c r="R4911" s="12">
        <v>18.446666666666601</v>
      </c>
      <c r="S4911" t="s">
        <v>27</v>
      </c>
      <c r="T4911">
        <v>0</v>
      </c>
      <c r="U4911">
        <f t="shared" si="458"/>
        <v>4</v>
      </c>
      <c r="V4911">
        <f t="shared" si="459"/>
        <v>1</v>
      </c>
      <c r="W4911">
        <f t="shared" si="460"/>
        <v>2</v>
      </c>
      <c r="X4911" t="str">
        <f t="shared" si="461"/>
        <v>412</v>
      </c>
      <c r="Y4911" t="str">
        <f>IF(Table1[[#This Row],[RFM_Score]]="555","Champion", IF(AND(J4911&gt;=4,V4911&gt;=4),"Loyal", IF(U4911&lt;=2,"At Risk", IF(W4911&gt;=4,"Potential Loyalist","Others"))))</f>
        <v>Others</v>
      </c>
    </row>
    <row r="4912" spans="1:25">
      <c r="A4912" t="s">
        <v>2977</v>
      </c>
      <c r="B4912">
        <v>46</v>
      </c>
      <c r="C4912" t="s">
        <v>19</v>
      </c>
      <c r="D4912" t="s">
        <v>25</v>
      </c>
      <c r="E4912" s="6" t="s">
        <v>16982</v>
      </c>
      <c r="F4912" t="s">
        <v>26</v>
      </c>
      <c r="G4912">
        <v>4</v>
      </c>
      <c r="H4912">
        <v>1</v>
      </c>
      <c r="I4912">
        <v>51</v>
      </c>
      <c r="J4912">
        <v>1</v>
      </c>
      <c r="K4912">
        <v>55.32</v>
      </c>
      <c r="L4912" t="str">
        <f t="shared" si="456"/>
        <v/>
      </c>
      <c r="M4912">
        <v>3</v>
      </c>
      <c r="N4912" t="str">
        <f t="shared" si="457"/>
        <v/>
      </c>
      <c r="O4912">
        <v>4</v>
      </c>
      <c r="P4912" s="11">
        <v>0.25</v>
      </c>
      <c r="Q4912" s="11">
        <v>1.9607843137254902E-2</v>
      </c>
      <c r="R4912" s="12">
        <v>18.440000000000001</v>
      </c>
      <c r="S4912" t="s">
        <v>27</v>
      </c>
      <c r="T4912">
        <v>0</v>
      </c>
      <c r="U4912">
        <f t="shared" si="458"/>
        <v>5</v>
      </c>
      <c r="V4912">
        <f t="shared" si="459"/>
        <v>1</v>
      </c>
      <c r="W4912">
        <f t="shared" si="460"/>
        <v>2</v>
      </c>
      <c r="X4912" t="str">
        <f t="shared" si="461"/>
        <v>512</v>
      </c>
      <c r="Y4912" t="str">
        <f>IF(Table1[[#This Row],[RFM_Score]]="555","Champion", IF(AND(J4912&gt;=4,V4912&gt;=4),"Loyal", IF(U4912&lt;=2,"At Risk", IF(W4912&gt;=4,"Potential Loyalist","Others"))))</f>
        <v>Others</v>
      </c>
    </row>
    <row r="4913" spans="1:25">
      <c r="A4913" t="s">
        <v>11577</v>
      </c>
      <c r="B4913">
        <v>27</v>
      </c>
      <c r="C4913" t="s">
        <v>24</v>
      </c>
      <c r="D4913" t="s">
        <v>46</v>
      </c>
      <c r="E4913" s="6" t="s">
        <v>16983</v>
      </c>
      <c r="F4913" t="s">
        <v>21</v>
      </c>
      <c r="G4913">
        <v>4</v>
      </c>
      <c r="H4913">
        <v>0</v>
      </c>
      <c r="I4913">
        <v>49</v>
      </c>
      <c r="J4913">
        <v>2</v>
      </c>
      <c r="K4913">
        <v>55.21</v>
      </c>
      <c r="L4913" t="str">
        <f t="shared" si="456"/>
        <v/>
      </c>
      <c r="M4913">
        <v>3</v>
      </c>
      <c r="N4913" t="str">
        <f t="shared" si="457"/>
        <v/>
      </c>
      <c r="O4913">
        <v>26</v>
      </c>
      <c r="P4913" s="11">
        <v>0</v>
      </c>
      <c r="Q4913" s="11">
        <v>4.08163265306122E-2</v>
      </c>
      <c r="R4913" s="12">
        <v>18.4033333333333</v>
      </c>
      <c r="S4913" t="s">
        <v>27</v>
      </c>
      <c r="T4913">
        <v>0</v>
      </c>
      <c r="U4913">
        <f t="shared" si="458"/>
        <v>4</v>
      </c>
      <c r="V4913">
        <f t="shared" si="459"/>
        <v>1</v>
      </c>
      <c r="W4913">
        <f t="shared" si="460"/>
        <v>2</v>
      </c>
      <c r="X4913" t="str">
        <f t="shared" si="461"/>
        <v>412</v>
      </c>
      <c r="Y4913" t="str">
        <f>IF(Table1[[#This Row],[RFM_Score]]="555","Champion", IF(AND(J4913&gt;=4,V4913&gt;=4),"Loyal", IF(U4913&lt;=2,"At Risk", IF(W4913&gt;=4,"Potential Loyalist","Others"))))</f>
        <v>Others</v>
      </c>
    </row>
    <row r="4914" spans="1:25">
      <c r="A4914" t="s">
        <v>8322</v>
      </c>
      <c r="B4914">
        <v>46</v>
      </c>
      <c r="C4914" t="s">
        <v>24</v>
      </c>
      <c r="D4914" t="s">
        <v>29</v>
      </c>
      <c r="E4914" s="6" t="s">
        <v>16984</v>
      </c>
      <c r="F4914" t="s">
        <v>30</v>
      </c>
      <c r="G4914">
        <v>4</v>
      </c>
      <c r="H4914">
        <v>2</v>
      </c>
      <c r="I4914">
        <v>48</v>
      </c>
      <c r="J4914">
        <v>3</v>
      </c>
      <c r="K4914">
        <v>55.16</v>
      </c>
      <c r="L4914" t="str">
        <f t="shared" si="456"/>
        <v/>
      </c>
      <c r="M4914">
        <v>3</v>
      </c>
      <c r="N4914" t="str">
        <f t="shared" si="457"/>
        <v/>
      </c>
      <c r="O4914">
        <v>47</v>
      </c>
      <c r="P4914" s="11">
        <v>0.5</v>
      </c>
      <c r="Q4914" s="11">
        <v>6.25E-2</v>
      </c>
      <c r="R4914" s="12">
        <v>18.386666666666599</v>
      </c>
      <c r="S4914" t="s">
        <v>27</v>
      </c>
      <c r="T4914">
        <v>0</v>
      </c>
      <c r="U4914">
        <f t="shared" si="458"/>
        <v>3</v>
      </c>
      <c r="V4914">
        <f t="shared" si="459"/>
        <v>1</v>
      </c>
      <c r="W4914">
        <f t="shared" si="460"/>
        <v>2</v>
      </c>
      <c r="X4914" t="str">
        <f t="shared" si="461"/>
        <v>312</v>
      </c>
      <c r="Y4914" t="str">
        <f>IF(Table1[[#This Row],[RFM_Score]]="555","Champion", IF(AND(J4914&gt;=4,V4914&gt;=4),"Loyal", IF(U4914&lt;=2,"At Risk", IF(W4914&gt;=4,"Potential Loyalist","Others"))))</f>
        <v>Others</v>
      </c>
    </row>
    <row r="4915" spans="1:25">
      <c r="A4915" t="s">
        <v>11175</v>
      </c>
      <c r="B4915">
        <v>28</v>
      </c>
      <c r="C4915" t="s">
        <v>19</v>
      </c>
      <c r="D4915" t="s">
        <v>25</v>
      </c>
      <c r="E4915" s="6" t="s">
        <v>16985</v>
      </c>
      <c r="F4915" t="s">
        <v>30</v>
      </c>
      <c r="G4915">
        <v>3</v>
      </c>
      <c r="H4915">
        <v>2</v>
      </c>
      <c r="I4915">
        <v>53</v>
      </c>
      <c r="J4915">
        <v>8</v>
      </c>
      <c r="K4915">
        <v>55.13</v>
      </c>
      <c r="L4915" t="str">
        <f t="shared" si="456"/>
        <v/>
      </c>
      <c r="M4915">
        <v>3</v>
      </c>
      <c r="N4915" t="str">
        <f t="shared" si="457"/>
        <v/>
      </c>
      <c r="O4915">
        <v>52</v>
      </c>
      <c r="P4915" s="11">
        <v>0.66666666666666596</v>
      </c>
      <c r="Q4915" s="11">
        <v>0.15094339622641501</v>
      </c>
      <c r="R4915" s="12">
        <v>18.376666666666601</v>
      </c>
      <c r="S4915" t="s">
        <v>27</v>
      </c>
      <c r="T4915">
        <v>0</v>
      </c>
      <c r="U4915">
        <f t="shared" si="458"/>
        <v>3</v>
      </c>
      <c r="V4915">
        <f t="shared" si="459"/>
        <v>1</v>
      </c>
      <c r="W4915">
        <f t="shared" si="460"/>
        <v>2</v>
      </c>
      <c r="X4915" t="str">
        <f t="shared" si="461"/>
        <v>312</v>
      </c>
      <c r="Y4915" t="str">
        <f>IF(Table1[[#This Row],[RFM_Score]]="555","Champion", IF(AND(J4915&gt;=4,V4915&gt;=4),"Loyal", IF(U4915&lt;=2,"At Risk", IF(W4915&gt;=4,"Potential Loyalist","Others"))))</f>
        <v>Others</v>
      </c>
    </row>
    <row r="4916" spans="1:25">
      <c r="A4916" t="s">
        <v>6346</v>
      </c>
      <c r="B4916">
        <v>35</v>
      </c>
      <c r="C4916" t="s">
        <v>24</v>
      </c>
      <c r="D4916" t="s">
        <v>41</v>
      </c>
      <c r="E4916" s="6" t="s">
        <v>16986</v>
      </c>
      <c r="F4916" t="s">
        <v>26</v>
      </c>
      <c r="G4916">
        <v>4</v>
      </c>
      <c r="H4916">
        <v>2</v>
      </c>
      <c r="I4916">
        <v>60</v>
      </c>
      <c r="J4916">
        <v>3</v>
      </c>
      <c r="K4916">
        <v>55.09</v>
      </c>
      <c r="L4916" t="str">
        <f t="shared" si="456"/>
        <v/>
      </c>
      <c r="M4916">
        <v>3</v>
      </c>
      <c r="N4916" t="str">
        <f t="shared" si="457"/>
        <v/>
      </c>
      <c r="O4916">
        <v>64</v>
      </c>
      <c r="P4916" s="11">
        <v>0.5</v>
      </c>
      <c r="Q4916" s="11">
        <v>0.05</v>
      </c>
      <c r="R4916" s="12">
        <v>18.363333333333301</v>
      </c>
      <c r="S4916" t="s">
        <v>27</v>
      </c>
      <c r="T4916">
        <v>0</v>
      </c>
      <c r="U4916">
        <f t="shared" si="458"/>
        <v>3</v>
      </c>
      <c r="V4916">
        <f t="shared" si="459"/>
        <v>1</v>
      </c>
      <c r="W4916">
        <f t="shared" si="460"/>
        <v>2</v>
      </c>
      <c r="X4916" t="str">
        <f t="shared" si="461"/>
        <v>312</v>
      </c>
      <c r="Y4916" t="str">
        <f>IF(Table1[[#This Row],[RFM_Score]]="555","Champion", IF(AND(J4916&gt;=4,V4916&gt;=4),"Loyal", IF(U4916&lt;=2,"At Risk", IF(W4916&gt;=4,"Potential Loyalist","Others"))))</f>
        <v>Others</v>
      </c>
    </row>
    <row r="4917" spans="1:25">
      <c r="A4917" t="s">
        <v>6354</v>
      </c>
      <c r="B4917">
        <v>28</v>
      </c>
      <c r="C4917" t="s">
        <v>19</v>
      </c>
      <c r="D4917" t="s">
        <v>25</v>
      </c>
      <c r="E4917" s="6" t="s">
        <v>16987</v>
      </c>
      <c r="F4917" t="s">
        <v>21</v>
      </c>
      <c r="G4917">
        <v>4</v>
      </c>
      <c r="H4917">
        <v>0</v>
      </c>
      <c r="I4917">
        <v>53</v>
      </c>
      <c r="J4917">
        <v>0</v>
      </c>
      <c r="K4917">
        <v>55.03</v>
      </c>
      <c r="L4917" t="str">
        <f t="shared" si="456"/>
        <v/>
      </c>
      <c r="M4917">
        <v>3</v>
      </c>
      <c r="N4917" t="str">
        <f t="shared" si="457"/>
        <v/>
      </c>
      <c r="O4917">
        <v>103</v>
      </c>
      <c r="P4917" s="11">
        <v>0</v>
      </c>
      <c r="Q4917" s="11">
        <v>0</v>
      </c>
      <c r="R4917" s="12">
        <v>18.343333333333302</v>
      </c>
      <c r="S4917" t="s">
        <v>27</v>
      </c>
      <c r="T4917">
        <v>1</v>
      </c>
      <c r="U4917">
        <f t="shared" si="458"/>
        <v>1</v>
      </c>
      <c r="V4917">
        <f t="shared" si="459"/>
        <v>1</v>
      </c>
      <c r="W4917">
        <f t="shared" si="460"/>
        <v>2</v>
      </c>
      <c r="X4917" t="str">
        <f t="shared" si="461"/>
        <v>112</v>
      </c>
      <c r="Y4917" t="str">
        <f>IF(Table1[[#This Row],[RFM_Score]]="555","Champion", IF(AND(J4917&gt;=4,V4917&gt;=4),"Loyal", IF(U4917&lt;=2,"At Risk", IF(W4917&gt;=4,"Potential Loyalist","Others"))))</f>
        <v>At Risk</v>
      </c>
    </row>
    <row r="4918" spans="1:25">
      <c r="A4918" t="s">
        <v>1893</v>
      </c>
      <c r="B4918">
        <v>51</v>
      </c>
      <c r="C4918" t="s">
        <v>24</v>
      </c>
      <c r="D4918" t="s">
        <v>29</v>
      </c>
      <c r="E4918" s="6" t="s">
        <v>16988</v>
      </c>
      <c r="F4918" t="s">
        <v>21</v>
      </c>
      <c r="G4918">
        <v>3</v>
      </c>
      <c r="H4918">
        <v>1</v>
      </c>
      <c r="I4918">
        <v>41</v>
      </c>
      <c r="J4918">
        <v>0</v>
      </c>
      <c r="K4918">
        <v>54.66</v>
      </c>
      <c r="L4918" t="str">
        <f t="shared" si="456"/>
        <v/>
      </c>
      <c r="M4918">
        <v>3</v>
      </c>
      <c r="N4918" t="str">
        <f t="shared" si="457"/>
        <v/>
      </c>
      <c r="O4918">
        <v>22</v>
      </c>
      <c r="P4918" s="11">
        <v>0.33333333333333298</v>
      </c>
      <c r="Q4918" s="11">
        <v>0</v>
      </c>
      <c r="R4918" s="12">
        <v>18.22</v>
      </c>
      <c r="S4918" t="s">
        <v>27</v>
      </c>
      <c r="T4918">
        <v>0</v>
      </c>
      <c r="U4918">
        <f t="shared" si="458"/>
        <v>4</v>
      </c>
      <c r="V4918">
        <f t="shared" si="459"/>
        <v>1</v>
      </c>
      <c r="W4918">
        <f t="shared" si="460"/>
        <v>2</v>
      </c>
      <c r="X4918" t="str">
        <f t="shared" si="461"/>
        <v>412</v>
      </c>
      <c r="Y4918" t="str">
        <f>IF(Table1[[#This Row],[RFM_Score]]="555","Champion", IF(AND(J4918&gt;=4,V4918&gt;=4),"Loyal", IF(U4918&lt;=2,"At Risk", IF(W4918&gt;=4,"Potential Loyalist","Others"))))</f>
        <v>Others</v>
      </c>
    </row>
    <row r="4919" spans="1:25">
      <c r="A4919" t="s">
        <v>4324</v>
      </c>
      <c r="B4919">
        <v>37</v>
      </c>
      <c r="C4919" t="s">
        <v>19</v>
      </c>
      <c r="D4919" t="s">
        <v>25</v>
      </c>
      <c r="E4919" s="6" t="s">
        <v>16989</v>
      </c>
      <c r="F4919" t="s">
        <v>37</v>
      </c>
      <c r="G4919">
        <v>6</v>
      </c>
      <c r="H4919">
        <v>3</v>
      </c>
      <c r="I4919">
        <v>58</v>
      </c>
      <c r="J4919">
        <v>0</v>
      </c>
      <c r="K4919">
        <v>54.6</v>
      </c>
      <c r="L4919" t="str">
        <f t="shared" si="456"/>
        <v/>
      </c>
      <c r="M4919">
        <v>3</v>
      </c>
      <c r="N4919" t="str">
        <f t="shared" si="457"/>
        <v/>
      </c>
      <c r="O4919">
        <v>37</v>
      </c>
      <c r="P4919" s="11">
        <v>0.5</v>
      </c>
      <c r="Q4919" s="11">
        <v>0</v>
      </c>
      <c r="R4919" s="12">
        <v>18.2</v>
      </c>
      <c r="S4919" t="s">
        <v>27</v>
      </c>
      <c r="T4919">
        <v>0</v>
      </c>
      <c r="U4919">
        <f t="shared" si="458"/>
        <v>4</v>
      </c>
      <c r="V4919">
        <f t="shared" si="459"/>
        <v>1</v>
      </c>
      <c r="W4919">
        <f t="shared" si="460"/>
        <v>2</v>
      </c>
      <c r="X4919" t="str">
        <f t="shared" si="461"/>
        <v>412</v>
      </c>
      <c r="Y4919" t="str">
        <f>IF(Table1[[#This Row],[RFM_Score]]="555","Champion", IF(AND(J4919&gt;=4,V4919&gt;=4),"Loyal", IF(U4919&lt;=2,"At Risk", IF(W4919&gt;=4,"Potential Loyalist","Others"))))</f>
        <v>Others</v>
      </c>
    </row>
    <row r="4920" spans="1:25">
      <c r="A4920" t="s">
        <v>7784</v>
      </c>
      <c r="B4920">
        <v>38</v>
      </c>
      <c r="C4920" t="s">
        <v>19</v>
      </c>
      <c r="D4920" t="s">
        <v>25</v>
      </c>
      <c r="E4920" s="6" t="s">
        <v>16990</v>
      </c>
      <c r="F4920" t="s">
        <v>60</v>
      </c>
      <c r="G4920">
        <v>1</v>
      </c>
      <c r="H4920">
        <v>0</v>
      </c>
      <c r="I4920">
        <v>51</v>
      </c>
      <c r="J4920">
        <v>2</v>
      </c>
      <c r="K4920">
        <v>54.6</v>
      </c>
      <c r="L4920" t="str">
        <f t="shared" si="456"/>
        <v/>
      </c>
      <c r="M4920">
        <v>3</v>
      </c>
      <c r="N4920" t="str">
        <f t="shared" si="457"/>
        <v/>
      </c>
      <c r="O4920">
        <v>25</v>
      </c>
      <c r="P4920" s="11">
        <v>0</v>
      </c>
      <c r="Q4920" s="11">
        <v>3.9215686274509803E-2</v>
      </c>
      <c r="R4920" s="12">
        <v>18.2</v>
      </c>
      <c r="S4920" t="s">
        <v>27</v>
      </c>
      <c r="T4920">
        <v>0</v>
      </c>
      <c r="U4920">
        <f t="shared" si="458"/>
        <v>4</v>
      </c>
      <c r="V4920">
        <f t="shared" si="459"/>
        <v>1</v>
      </c>
      <c r="W4920">
        <f t="shared" si="460"/>
        <v>2</v>
      </c>
      <c r="X4920" t="str">
        <f t="shared" si="461"/>
        <v>412</v>
      </c>
      <c r="Y4920" t="str">
        <f>IF(Table1[[#This Row],[RFM_Score]]="555","Champion", IF(AND(J4920&gt;=4,V4920&gt;=4),"Loyal", IF(U4920&lt;=2,"At Risk", IF(W4920&gt;=4,"Potential Loyalist","Others"))))</f>
        <v>Others</v>
      </c>
    </row>
    <row r="4921" spans="1:25">
      <c r="A4921" t="s">
        <v>3484</v>
      </c>
      <c r="B4921">
        <v>25</v>
      </c>
      <c r="C4921" t="s">
        <v>19</v>
      </c>
      <c r="D4921" t="s">
        <v>29</v>
      </c>
      <c r="E4921" s="6" t="s">
        <v>16991</v>
      </c>
      <c r="F4921" t="s">
        <v>60</v>
      </c>
      <c r="G4921">
        <v>5</v>
      </c>
      <c r="H4921">
        <v>1</v>
      </c>
      <c r="I4921">
        <v>55</v>
      </c>
      <c r="J4921">
        <v>2</v>
      </c>
      <c r="K4921">
        <v>54.59</v>
      </c>
      <c r="L4921" t="str">
        <f t="shared" si="456"/>
        <v/>
      </c>
      <c r="M4921">
        <v>3</v>
      </c>
      <c r="N4921" t="str">
        <f t="shared" si="457"/>
        <v/>
      </c>
      <c r="O4921">
        <v>16</v>
      </c>
      <c r="P4921" s="11">
        <v>0.2</v>
      </c>
      <c r="Q4921" s="11">
        <v>3.6363636363636299E-2</v>
      </c>
      <c r="R4921" s="12">
        <v>18.196666666666601</v>
      </c>
      <c r="S4921" t="s">
        <v>27</v>
      </c>
      <c r="T4921">
        <v>1</v>
      </c>
      <c r="U4921">
        <f t="shared" si="458"/>
        <v>5</v>
      </c>
      <c r="V4921">
        <f t="shared" si="459"/>
        <v>1</v>
      </c>
      <c r="W4921">
        <f t="shared" si="460"/>
        <v>2</v>
      </c>
      <c r="X4921" t="str">
        <f t="shared" si="461"/>
        <v>512</v>
      </c>
      <c r="Y4921" t="str">
        <f>IF(Table1[[#This Row],[RFM_Score]]="555","Champion", IF(AND(J4921&gt;=4,V4921&gt;=4),"Loyal", IF(U4921&lt;=2,"At Risk", IF(W4921&gt;=4,"Potential Loyalist","Others"))))</f>
        <v>Others</v>
      </c>
    </row>
    <row r="4922" spans="1:25">
      <c r="A4922" t="s">
        <v>2537</v>
      </c>
      <c r="B4922">
        <v>41</v>
      </c>
      <c r="C4922" t="s">
        <v>24</v>
      </c>
      <c r="D4922" t="s">
        <v>25</v>
      </c>
      <c r="E4922" s="6" t="s">
        <v>16992</v>
      </c>
      <c r="F4922" t="s">
        <v>30</v>
      </c>
      <c r="G4922">
        <v>2</v>
      </c>
      <c r="H4922">
        <v>0</v>
      </c>
      <c r="I4922">
        <v>44</v>
      </c>
      <c r="J4922">
        <v>1</v>
      </c>
      <c r="K4922">
        <v>54.53</v>
      </c>
      <c r="L4922" t="str">
        <f t="shared" si="456"/>
        <v/>
      </c>
      <c r="M4922">
        <v>3</v>
      </c>
      <c r="N4922" t="str">
        <f t="shared" si="457"/>
        <v/>
      </c>
      <c r="O4922">
        <v>20</v>
      </c>
      <c r="P4922" s="11">
        <v>0</v>
      </c>
      <c r="Q4922" s="11">
        <v>2.27272727272727E-2</v>
      </c>
      <c r="R4922" s="12">
        <v>18.176666666666598</v>
      </c>
      <c r="S4922" t="s">
        <v>27</v>
      </c>
      <c r="T4922">
        <v>0</v>
      </c>
      <c r="U4922">
        <f t="shared" si="458"/>
        <v>5</v>
      </c>
      <c r="V4922">
        <f t="shared" si="459"/>
        <v>1</v>
      </c>
      <c r="W4922">
        <f t="shared" si="460"/>
        <v>2</v>
      </c>
      <c r="X4922" t="str">
        <f t="shared" si="461"/>
        <v>512</v>
      </c>
      <c r="Y4922" t="str">
        <f>IF(Table1[[#This Row],[RFM_Score]]="555","Champion", IF(AND(J4922&gt;=4,V4922&gt;=4),"Loyal", IF(U4922&lt;=2,"At Risk", IF(W4922&gt;=4,"Potential Loyalist","Others"))))</f>
        <v>Others</v>
      </c>
    </row>
    <row r="4923" spans="1:25">
      <c r="A4923" t="s">
        <v>4067</v>
      </c>
      <c r="B4923">
        <v>45</v>
      </c>
      <c r="C4923" t="s">
        <v>19</v>
      </c>
      <c r="D4923" t="s">
        <v>29</v>
      </c>
      <c r="E4923" s="6" t="s">
        <v>16993</v>
      </c>
      <c r="F4923" t="s">
        <v>37</v>
      </c>
      <c r="G4923">
        <v>3</v>
      </c>
      <c r="H4923">
        <v>2</v>
      </c>
      <c r="I4923">
        <v>53</v>
      </c>
      <c r="J4923">
        <v>6</v>
      </c>
      <c r="K4923">
        <v>54.43</v>
      </c>
      <c r="L4923" t="str">
        <f t="shared" si="456"/>
        <v/>
      </c>
      <c r="M4923">
        <v>3</v>
      </c>
      <c r="N4923" t="str">
        <f t="shared" si="457"/>
        <v/>
      </c>
      <c r="O4923">
        <v>6</v>
      </c>
      <c r="P4923" s="11">
        <v>0.66666666666666596</v>
      </c>
      <c r="Q4923" s="11">
        <v>0.113207547169811</v>
      </c>
      <c r="R4923" s="12">
        <v>18.143333333333299</v>
      </c>
      <c r="S4923" t="s">
        <v>27</v>
      </c>
      <c r="T4923">
        <v>0</v>
      </c>
      <c r="U4923">
        <f t="shared" si="458"/>
        <v>5</v>
      </c>
      <c r="V4923">
        <f t="shared" si="459"/>
        <v>1</v>
      </c>
      <c r="W4923">
        <f t="shared" si="460"/>
        <v>2</v>
      </c>
      <c r="X4923" t="str">
        <f t="shared" si="461"/>
        <v>512</v>
      </c>
      <c r="Y4923" t="str">
        <f>IF(Table1[[#This Row],[RFM_Score]]="555","Champion", IF(AND(J4923&gt;=4,V4923&gt;=4),"Loyal", IF(U4923&lt;=2,"At Risk", IF(W4923&gt;=4,"Potential Loyalist","Others"))))</f>
        <v>Others</v>
      </c>
    </row>
    <row r="4924" spans="1:25">
      <c r="A4924" t="s">
        <v>2884</v>
      </c>
      <c r="B4924">
        <v>24</v>
      </c>
      <c r="C4924" t="s">
        <v>24</v>
      </c>
      <c r="D4924" t="s">
        <v>29</v>
      </c>
      <c r="E4924" s="6" t="s">
        <v>16994</v>
      </c>
      <c r="F4924" t="s">
        <v>30</v>
      </c>
      <c r="G4924">
        <v>4</v>
      </c>
      <c r="H4924">
        <v>0</v>
      </c>
      <c r="I4924">
        <v>46</v>
      </c>
      <c r="J4924">
        <v>8</v>
      </c>
      <c r="K4924">
        <v>54.29</v>
      </c>
      <c r="L4924" t="str">
        <f t="shared" si="456"/>
        <v/>
      </c>
      <c r="M4924">
        <v>3</v>
      </c>
      <c r="N4924" t="str">
        <f t="shared" si="457"/>
        <v/>
      </c>
      <c r="O4924">
        <v>12</v>
      </c>
      <c r="P4924" s="11">
        <v>0</v>
      </c>
      <c r="Q4924" s="11">
        <v>0.17391304347826</v>
      </c>
      <c r="R4924" s="12">
        <v>18.0966666666666</v>
      </c>
      <c r="S4924" t="s">
        <v>27</v>
      </c>
      <c r="T4924">
        <v>0</v>
      </c>
      <c r="U4924">
        <f t="shared" si="458"/>
        <v>5</v>
      </c>
      <c r="V4924">
        <f t="shared" si="459"/>
        <v>1</v>
      </c>
      <c r="W4924">
        <f t="shared" si="460"/>
        <v>2</v>
      </c>
      <c r="X4924" t="str">
        <f t="shared" si="461"/>
        <v>512</v>
      </c>
      <c r="Y4924" t="str">
        <f>IF(Table1[[#This Row],[RFM_Score]]="555","Champion", IF(AND(J4924&gt;=4,V4924&gt;=4),"Loyal", IF(U4924&lt;=2,"At Risk", IF(W4924&gt;=4,"Potential Loyalist","Others"))))</f>
        <v>Others</v>
      </c>
    </row>
    <row r="4925" spans="1:25">
      <c r="A4925" t="s">
        <v>10655</v>
      </c>
      <c r="B4925">
        <v>50</v>
      </c>
      <c r="C4925" t="s">
        <v>19</v>
      </c>
      <c r="D4925" t="s">
        <v>29</v>
      </c>
      <c r="E4925" s="6" t="s">
        <v>16995</v>
      </c>
      <c r="F4925" t="s">
        <v>21</v>
      </c>
      <c r="G4925">
        <v>3</v>
      </c>
      <c r="H4925">
        <v>1</v>
      </c>
      <c r="I4925">
        <v>56</v>
      </c>
      <c r="J4925">
        <v>2</v>
      </c>
      <c r="K4925">
        <v>54.26</v>
      </c>
      <c r="L4925" t="str">
        <f t="shared" si="456"/>
        <v/>
      </c>
      <c r="M4925">
        <v>3</v>
      </c>
      <c r="N4925" t="str">
        <f t="shared" si="457"/>
        <v/>
      </c>
      <c r="O4925">
        <v>16</v>
      </c>
      <c r="P4925" s="11">
        <v>0.33333333333333298</v>
      </c>
      <c r="Q4925" s="11">
        <v>3.5714285714285698E-2</v>
      </c>
      <c r="R4925" s="12">
        <v>18.086666666666599</v>
      </c>
      <c r="S4925" t="s">
        <v>27</v>
      </c>
      <c r="T4925">
        <v>0</v>
      </c>
      <c r="U4925">
        <f t="shared" si="458"/>
        <v>5</v>
      </c>
      <c r="V4925">
        <f t="shared" si="459"/>
        <v>1</v>
      </c>
      <c r="W4925">
        <f t="shared" si="460"/>
        <v>2</v>
      </c>
      <c r="X4925" t="str">
        <f t="shared" si="461"/>
        <v>512</v>
      </c>
      <c r="Y4925" t="str">
        <f>IF(Table1[[#This Row],[RFM_Score]]="555","Champion", IF(AND(J4925&gt;=4,V4925&gt;=4),"Loyal", IF(U4925&lt;=2,"At Risk", IF(W4925&gt;=4,"Potential Loyalist","Others"))))</f>
        <v>Others</v>
      </c>
    </row>
    <row r="4926" spans="1:25">
      <c r="A4926" t="s">
        <v>5550</v>
      </c>
      <c r="B4926">
        <v>38</v>
      </c>
      <c r="C4926" t="s">
        <v>19</v>
      </c>
      <c r="D4926" t="s">
        <v>41</v>
      </c>
      <c r="E4926" s="6" t="s">
        <v>16996</v>
      </c>
      <c r="F4926" t="s">
        <v>30</v>
      </c>
      <c r="G4926">
        <v>3</v>
      </c>
      <c r="H4926">
        <v>0</v>
      </c>
      <c r="I4926">
        <v>61</v>
      </c>
      <c r="J4926">
        <v>3</v>
      </c>
      <c r="K4926">
        <v>54.2</v>
      </c>
      <c r="L4926" t="str">
        <f t="shared" si="456"/>
        <v/>
      </c>
      <c r="M4926">
        <v>3</v>
      </c>
      <c r="N4926" t="str">
        <f t="shared" si="457"/>
        <v/>
      </c>
      <c r="O4926">
        <v>7</v>
      </c>
      <c r="P4926" s="11">
        <v>0</v>
      </c>
      <c r="Q4926" s="11">
        <v>4.9180327868852403E-2</v>
      </c>
      <c r="R4926" s="12">
        <v>18.066666666666599</v>
      </c>
      <c r="S4926" t="s">
        <v>27</v>
      </c>
      <c r="T4926">
        <v>0</v>
      </c>
      <c r="U4926">
        <f t="shared" si="458"/>
        <v>5</v>
      </c>
      <c r="V4926">
        <f t="shared" si="459"/>
        <v>1</v>
      </c>
      <c r="W4926">
        <f t="shared" si="460"/>
        <v>2</v>
      </c>
      <c r="X4926" t="str">
        <f t="shared" si="461"/>
        <v>512</v>
      </c>
      <c r="Y4926" t="str">
        <f>IF(Table1[[#This Row],[RFM_Score]]="555","Champion", IF(AND(J4926&gt;=4,V4926&gt;=4),"Loyal", IF(U4926&lt;=2,"At Risk", IF(W4926&gt;=4,"Potential Loyalist","Others"))))</f>
        <v>Others</v>
      </c>
    </row>
    <row r="4927" spans="1:25">
      <c r="A4927" t="s">
        <v>4750</v>
      </c>
      <c r="B4927">
        <v>39</v>
      </c>
      <c r="C4927" t="s">
        <v>19</v>
      </c>
      <c r="D4927" t="s">
        <v>41</v>
      </c>
      <c r="E4927" s="6" t="s">
        <v>16997</v>
      </c>
      <c r="F4927" t="s">
        <v>30</v>
      </c>
      <c r="G4927">
        <v>5</v>
      </c>
      <c r="H4927">
        <v>0</v>
      </c>
      <c r="I4927">
        <v>56</v>
      </c>
      <c r="J4927">
        <v>8</v>
      </c>
      <c r="K4927">
        <v>54.16</v>
      </c>
      <c r="L4927" t="str">
        <f t="shared" si="456"/>
        <v/>
      </c>
      <c r="M4927">
        <v>3</v>
      </c>
      <c r="N4927" t="str">
        <f t="shared" si="457"/>
        <v/>
      </c>
      <c r="O4927">
        <v>122</v>
      </c>
      <c r="P4927" s="11">
        <v>0</v>
      </c>
      <c r="Q4927" s="11">
        <v>0.14285714285714199</v>
      </c>
      <c r="R4927" s="12">
        <v>18.053333333333299</v>
      </c>
      <c r="S4927" t="s">
        <v>27</v>
      </c>
      <c r="T4927">
        <v>1</v>
      </c>
      <c r="U4927">
        <f t="shared" si="458"/>
        <v>1</v>
      </c>
      <c r="V4927">
        <f t="shared" si="459"/>
        <v>1</v>
      </c>
      <c r="W4927">
        <f t="shared" si="460"/>
        <v>2</v>
      </c>
      <c r="X4927" t="str">
        <f t="shared" si="461"/>
        <v>112</v>
      </c>
      <c r="Y4927" t="str">
        <f>IF(Table1[[#This Row],[RFM_Score]]="555","Champion", IF(AND(J4927&gt;=4,V4927&gt;=4),"Loyal", IF(U4927&lt;=2,"At Risk", IF(W4927&gt;=4,"Potential Loyalist","Others"))))</f>
        <v>At Risk</v>
      </c>
    </row>
    <row r="4928" spans="1:25">
      <c r="A4928" t="s">
        <v>10633</v>
      </c>
      <c r="B4928">
        <v>40</v>
      </c>
      <c r="C4928" t="s">
        <v>24</v>
      </c>
      <c r="D4928" t="s">
        <v>29</v>
      </c>
      <c r="E4928" s="6" t="s">
        <v>16998</v>
      </c>
      <c r="F4928" t="s">
        <v>30</v>
      </c>
      <c r="G4928">
        <v>1</v>
      </c>
      <c r="H4928">
        <v>1</v>
      </c>
      <c r="I4928">
        <v>53</v>
      </c>
      <c r="J4928">
        <v>4</v>
      </c>
      <c r="K4928">
        <v>54.15</v>
      </c>
      <c r="L4928" t="str">
        <f t="shared" si="456"/>
        <v/>
      </c>
      <c r="M4928">
        <v>3</v>
      </c>
      <c r="N4928" t="str">
        <f t="shared" si="457"/>
        <v/>
      </c>
      <c r="O4928">
        <v>3</v>
      </c>
      <c r="P4928" s="11">
        <v>1</v>
      </c>
      <c r="Q4928" s="11">
        <v>7.5471698113207503E-2</v>
      </c>
      <c r="R4928" s="12">
        <v>18.05</v>
      </c>
      <c r="S4928" t="s">
        <v>27</v>
      </c>
      <c r="T4928">
        <v>1</v>
      </c>
      <c r="U4928">
        <f t="shared" si="458"/>
        <v>5</v>
      </c>
      <c r="V4928">
        <f t="shared" si="459"/>
        <v>1</v>
      </c>
      <c r="W4928">
        <f t="shared" si="460"/>
        <v>2</v>
      </c>
      <c r="X4928" t="str">
        <f t="shared" si="461"/>
        <v>512</v>
      </c>
      <c r="Y4928" t="str">
        <f>IF(Table1[[#This Row],[RFM_Score]]="555","Champion", IF(AND(J4928&gt;=4,V4928&gt;=4),"Loyal", IF(U4928&lt;=2,"At Risk", IF(W4928&gt;=4,"Potential Loyalist","Others"))))</f>
        <v>Others</v>
      </c>
    </row>
    <row r="4929" spans="1:25">
      <c r="A4929" t="s">
        <v>7732</v>
      </c>
      <c r="B4929">
        <v>52</v>
      </c>
      <c r="C4929" t="s">
        <v>19</v>
      </c>
      <c r="D4929" t="s">
        <v>35</v>
      </c>
      <c r="E4929" s="6" t="s">
        <v>16999</v>
      </c>
      <c r="F4929" t="s">
        <v>21</v>
      </c>
      <c r="G4929">
        <v>3</v>
      </c>
      <c r="H4929">
        <v>2</v>
      </c>
      <c r="I4929">
        <v>46</v>
      </c>
      <c r="J4929">
        <v>0</v>
      </c>
      <c r="K4929">
        <v>54.11</v>
      </c>
      <c r="L4929" t="str">
        <f t="shared" si="456"/>
        <v/>
      </c>
      <c r="M4929">
        <v>3</v>
      </c>
      <c r="N4929" t="str">
        <f t="shared" si="457"/>
        <v/>
      </c>
      <c r="O4929">
        <v>17</v>
      </c>
      <c r="P4929" s="11">
        <v>0.66666666666666596</v>
      </c>
      <c r="Q4929" s="11">
        <v>0</v>
      </c>
      <c r="R4929" s="12">
        <v>18.036666666666601</v>
      </c>
      <c r="S4929" t="s">
        <v>27</v>
      </c>
      <c r="T4929">
        <v>1</v>
      </c>
      <c r="U4929">
        <f t="shared" si="458"/>
        <v>5</v>
      </c>
      <c r="V4929">
        <f t="shared" si="459"/>
        <v>1</v>
      </c>
      <c r="W4929">
        <f t="shared" si="460"/>
        <v>2</v>
      </c>
      <c r="X4929" t="str">
        <f t="shared" si="461"/>
        <v>512</v>
      </c>
      <c r="Y4929" t="str">
        <f>IF(Table1[[#This Row],[RFM_Score]]="555","Champion", IF(AND(J4929&gt;=4,V4929&gt;=4),"Loyal", IF(U4929&lt;=2,"At Risk", IF(W4929&gt;=4,"Potential Loyalist","Others"))))</f>
        <v>Others</v>
      </c>
    </row>
    <row r="4930" spans="1:25">
      <c r="A4930" t="s">
        <v>9460</v>
      </c>
      <c r="B4930">
        <v>36</v>
      </c>
      <c r="C4930" t="s">
        <v>19</v>
      </c>
      <c r="D4930" t="s">
        <v>25</v>
      </c>
      <c r="E4930" s="6" t="s">
        <v>17000</v>
      </c>
      <c r="F4930" t="s">
        <v>60</v>
      </c>
      <c r="G4930">
        <v>3</v>
      </c>
      <c r="H4930">
        <v>2</v>
      </c>
      <c r="I4930">
        <v>46</v>
      </c>
      <c r="J4930">
        <v>3</v>
      </c>
      <c r="K4930">
        <v>54.07</v>
      </c>
      <c r="L4930" t="str">
        <f t="shared" ref="L4930:L4993" si="462">IF(OR(K4930&lt;$AC$10, K4930&gt;$AC$11), "OUTLIER", "")</f>
        <v/>
      </c>
      <c r="M4930">
        <v>3</v>
      </c>
      <c r="N4930" t="str">
        <f t="shared" ref="N4930:N4993" si="463">IF(OR(M4930&lt;$AC$16, M4930&gt;$AC$17), "OUTLIER", "")</f>
        <v/>
      </c>
      <c r="O4930">
        <v>23</v>
      </c>
      <c r="P4930" s="11">
        <v>0.66666666666666596</v>
      </c>
      <c r="Q4930" s="11">
        <v>6.5217391304347797E-2</v>
      </c>
      <c r="R4930" s="12">
        <v>18.023333333333301</v>
      </c>
      <c r="S4930" t="s">
        <v>27</v>
      </c>
      <c r="T4930">
        <v>0</v>
      </c>
      <c r="U4930">
        <f t="shared" ref="U4930:U4993" si="464">IF(O4930&lt;=20,5,IF(O4930&lt;=40,4,IF(O4930&lt;=70,3,IF(O4930&lt;=100,2,1))))</f>
        <v>4</v>
      </c>
      <c r="V4930">
        <f t="shared" ref="V4930:V4993" si="465">IF(M4930&gt;=11,5,IF(M4930&gt;=9,4,IF(M4930&gt;=7,3,IF(M4930&gt;=5,2,1))))</f>
        <v>1</v>
      </c>
      <c r="W4930">
        <f t="shared" ref="W4930:W4993" si="466">IF(K4930&gt;=500,5,IF(K4930&gt;=300,4,IF(K4930&gt;=150,3,IF(K4930&gt;=50,2,1))))</f>
        <v>2</v>
      </c>
      <c r="X4930" t="str">
        <f t="shared" ref="X4930:X4993" si="467">U4930 &amp; V4930 &amp; W4930</f>
        <v>412</v>
      </c>
      <c r="Y4930" t="str">
        <f>IF(Table1[[#This Row],[RFM_Score]]="555","Champion", IF(AND(J4930&gt;=4,V4930&gt;=4),"Loyal", IF(U4930&lt;=2,"At Risk", IF(W4930&gt;=4,"Potential Loyalist","Others"))))</f>
        <v>Others</v>
      </c>
    </row>
    <row r="4931" spans="1:25">
      <c r="A4931" t="s">
        <v>6733</v>
      </c>
      <c r="B4931">
        <v>46</v>
      </c>
      <c r="C4931" t="s">
        <v>19</v>
      </c>
      <c r="D4931" t="s">
        <v>20</v>
      </c>
      <c r="E4931" s="6" t="s">
        <v>17001</v>
      </c>
      <c r="F4931" t="s">
        <v>21</v>
      </c>
      <c r="G4931">
        <v>8</v>
      </c>
      <c r="H4931">
        <v>1</v>
      </c>
      <c r="I4931">
        <v>60</v>
      </c>
      <c r="J4931">
        <v>4</v>
      </c>
      <c r="K4931">
        <v>54.05</v>
      </c>
      <c r="L4931" t="str">
        <f t="shared" si="462"/>
        <v/>
      </c>
      <c r="M4931">
        <v>3</v>
      </c>
      <c r="N4931" t="str">
        <f t="shared" si="463"/>
        <v/>
      </c>
      <c r="O4931">
        <v>14</v>
      </c>
      <c r="P4931" s="11">
        <v>0.125</v>
      </c>
      <c r="Q4931" s="11">
        <v>6.6666666666666596E-2</v>
      </c>
      <c r="R4931" s="12">
        <v>18.016666666666602</v>
      </c>
      <c r="S4931" t="s">
        <v>27</v>
      </c>
      <c r="T4931">
        <v>0</v>
      </c>
      <c r="U4931">
        <f t="shared" si="464"/>
        <v>5</v>
      </c>
      <c r="V4931">
        <f t="shared" si="465"/>
        <v>1</v>
      </c>
      <c r="W4931">
        <f t="shared" si="466"/>
        <v>2</v>
      </c>
      <c r="X4931" t="str">
        <f t="shared" si="467"/>
        <v>512</v>
      </c>
      <c r="Y4931" t="str">
        <f>IF(Table1[[#This Row],[RFM_Score]]="555","Champion", IF(AND(J4931&gt;=4,V4931&gt;=4),"Loyal", IF(U4931&lt;=2,"At Risk", IF(W4931&gt;=4,"Potential Loyalist","Others"))))</f>
        <v>Others</v>
      </c>
    </row>
    <row r="4932" spans="1:25">
      <c r="A4932" t="s">
        <v>3213</v>
      </c>
      <c r="B4932">
        <v>18</v>
      </c>
      <c r="C4932" t="s">
        <v>24</v>
      </c>
      <c r="D4932" t="s">
        <v>49</v>
      </c>
      <c r="E4932" s="6" t="s">
        <v>17002</v>
      </c>
      <c r="F4932" t="s">
        <v>26</v>
      </c>
      <c r="G4932">
        <v>1</v>
      </c>
      <c r="H4932">
        <v>0</v>
      </c>
      <c r="I4932">
        <v>48</v>
      </c>
      <c r="J4932">
        <v>1</v>
      </c>
      <c r="K4932">
        <v>53.78</v>
      </c>
      <c r="L4932" t="str">
        <f t="shared" si="462"/>
        <v/>
      </c>
      <c r="M4932">
        <v>3</v>
      </c>
      <c r="N4932" t="str">
        <f t="shared" si="463"/>
        <v/>
      </c>
      <c r="O4932">
        <v>14</v>
      </c>
      <c r="P4932" s="11">
        <v>0</v>
      </c>
      <c r="Q4932" s="11">
        <v>2.0833333333333301E-2</v>
      </c>
      <c r="R4932" s="12">
        <v>17.926666666666598</v>
      </c>
      <c r="S4932" t="s">
        <v>27</v>
      </c>
      <c r="T4932">
        <v>0</v>
      </c>
      <c r="U4932">
        <f t="shared" si="464"/>
        <v>5</v>
      </c>
      <c r="V4932">
        <f t="shared" si="465"/>
        <v>1</v>
      </c>
      <c r="W4932">
        <f t="shared" si="466"/>
        <v>2</v>
      </c>
      <c r="X4932" t="str">
        <f t="shared" si="467"/>
        <v>512</v>
      </c>
      <c r="Y4932" t="str">
        <f>IF(Table1[[#This Row],[RFM_Score]]="555","Champion", IF(AND(J4932&gt;=4,V4932&gt;=4),"Loyal", IF(U4932&lt;=2,"At Risk", IF(W4932&gt;=4,"Potential Loyalist","Others"))))</f>
        <v>Others</v>
      </c>
    </row>
    <row r="4933" spans="1:25">
      <c r="A4933" t="s">
        <v>342</v>
      </c>
      <c r="B4933">
        <v>36</v>
      </c>
      <c r="C4933" t="s">
        <v>19</v>
      </c>
      <c r="D4933" t="s">
        <v>49</v>
      </c>
      <c r="E4933" s="6" t="s">
        <v>17003</v>
      </c>
      <c r="F4933" t="s">
        <v>26</v>
      </c>
      <c r="G4933">
        <v>3</v>
      </c>
      <c r="H4933">
        <v>1</v>
      </c>
      <c r="I4933">
        <v>40</v>
      </c>
      <c r="J4933">
        <v>3</v>
      </c>
      <c r="K4933">
        <v>53.61</v>
      </c>
      <c r="L4933" t="str">
        <f t="shared" si="462"/>
        <v/>
      </c>
      <c r="M4933">
        <v>3</v>
      </c>
      <c r="N4933" t="str">
        <f t="shared" si="463"/>
        <v/>
      </c>
      <c r="O4933">
        <v>1</v>
      </c>
      <c r="P4933" s="11">
        <v>0.33333333333333298</v>
      </c>
      <c r="Q4933" s="11">
        <v>7.4999999999999997E-2</v>
      </c>
      <c r="R4933" s="12">
        <v>17.87</v>
      </c>
      <c r="S4933" t="s">
        <v>27</v>
      </c>
      <c r="T4933">
        <v>0</v>
      </c>
      <c r="U4933">
        <f t="shared" si="464"/>
        <v>5</v>
      </c>
      <c r="V4933">
        <f t="shared" si="465"/>
        <v>1</v>
      </c>
      <c r="W4933">
        <f t="shared" si="466"/>
        <v>2</v>
      </c>
      <c r="X4933" t="str">
        <f t="shared" si="467"/>
        <v>512</v>
      </c>
      <c r="Y4933" t="str">
        <f>IF(Table1[[#This Row],[RFM_Score]]="555","Champion", IF(AND(J4933&gt;=4,V4933&gt;=4),"Loyal", IF(U4933&lt;=2,"At Risk", IF(W4933&gt;=4,"Potential Loyalist","Others"))))</f>
        <v>Others</v>
      </c>
    </row>
    <row r="4934" spans="1:25">
      <c r="A4934" t="s">
        <v>2250</v>
      </c>
      <c r="B4934">
        <v>29</v>
      </c>
      <c r="C4934" t="s">
        <v>19</v>
      </c>
      <c r="D4934" t="s">
        <v>25</v>
      </c>
      <c r="E4934" s="6" t="s">
        <v>17004</v>
      </c>
      <c r="F4934" t="s">
        <v>37</v>
      </c>
      <c r="G4934">
        <v>4</v>
      </c>
      <c r="H4934">
        <v>3</v>
      </c>
      <c r="I4934">
        <v>49</v>
      </c>
      <c r="J4934">
        <v>3</v>
      </c>
      <c r="K4934">
        <v>53.6</v>
      </c>
      <c r="L4934" t="str">
        <f t="shared" si="462"/>
        <v/>
      </c>
      <c r="M4934">
        <v>3</v>
      </c>
      <c r="N4934" t="str">
        <f t="shared" si="463"/>
        <v/>
      </c>
      <c r="O4934">
        <v>12</v>
      </c>
      <c r="P4934" s="11">
        <v>0.75</v>
      </c>
      <c r="Q4934" s="11">
        <v>6.1224489795918297E-2</v>
      </c>
      <c r="R4934" s="12">
        <v>17.8666666666666</v>
      </c>
      <c r="S4934" t="s">
        <v>27</v>
      </c>
      <c r="T4934">
        <v>0</v>
      </c>
      <c r="U4934">
        <f t="shared" si="464"/>
        <v>5</v>
      </c>
      <c r="V4934">
        <f t="shared" si="465"/>
        <v>1</v>
      </c>
      <c r="W4934">
        <f t="shared" si="466"/>
        <v>2</v>
      </c>
      <c r="X4934" t="str">
        <f t="shared" si="467"/>
        <v>512</v>
      </c>
      <c r="Y4934" t="str">
        <f>IF(Table1[[#This Row],[RFM_Score]]="555","Champion", IF(AND(J4934&gt;=4,V4934&gt;=4),"Loyal", IF(U4934&lt;=2,"At Risk", IF(W4934&gt;=4,"Potential Loyalist","Others"))))</f>
        <v>Others</v>
      </c>
    </row>
    <row r="4935" spans="1:25">
      <c r="A4935" t="s">
        <v>11805</v>
      </c>
      <c r="B4935">
        <v>35</v>
      </c>
      <c r="C4935" t="s">
        <v>24</v>
      </c>
      <c r="D4935" t="s">
        <v>25</v>
      </c>
      <c r="E4935" s="6" t="s">
        <v>17005</v>
      </c>
      <c r="F4935" t="s">
        <v>37</v>
      </c>
      <c r="G4935">
        <v>3</v>
      </c>
      <c r="H4935">
        <v>1</v>
      </c>
      <c r="I4935">
        <v>50</v>
      </c>
      <c r="J4935">
        <v>3</v>
      </c>
      <c r="K4935">
        <v>53.58</v>
      </c>
      <c r="L4935" t="str">
        <f t="shared" si="462"/>
        <v/>
      </c>
      <c r="M4935">
        <v>3</v>
      </c>
      <c r="N4935" t="str">
        <f t="shared" si="463"/>
        <v/>
      </c>
      <c r="O4935">
        <v>13</v>
      </c>
      <c r="P4935" s="11">
        <v>0.33333333333333298</v>
      </c>
      <c r="Q4935" s="11">
        <v>0.06</v>
      </c>
      <c r="R4935" s="12">
        <v>17.86</v>
      </c>
      <c r="S4935" t="s">
        <v>27</v>
      </c>
      <c r="T4935">
        <v>0</v>
      </c>
      <c r="U4935">
        <f t="shared" si="464"/>
        <v>5</v>
      </c>
      <c r="V4935">
        <f t="shared" si="465"/>
        <v>1</v>
      </c>
      <c r="W4935">
        <f t="shared" si="466"/>
        <v>2</v>
      </c>
      <c r="X4935" t="str">
        <f t="shared" si="467"/>
        <v>512</v>
      </c>
      <c r="Y4935" t="str">
        <f>IF(Table1[[#This Row],[RFM_Score]]="555","Champion", IF(AND(J4935&gt;=4,V4935&gt;=4),"Loyal", IF(U4935&lt;=2,"At Risk", IF(W4935&gt;=4,"Potential Loyalist","Others"))))</f>
        <v>Others</v>
      </c>
    </row>
    <row r="4936" spans="1:25">
      <c r="A4936" t="s">
        <v>4228</v>
      </c>
      <c r="B4936">
        <v>38</v>
      </c>
      <c r="C4936" t="s">
        <v>19</v>
      </c>
      <c r="D4936" t="s">
        <v>25</v>
      </c>
      <c r="E4936" s="6" t="s">
        <v>17006</v>
      </c>
      <c r="F4936" t="s">
        <v>62</v>
      </c>
      <c r="G4936">
        <v>3</v>
      </c>
      <c r="H4936">
        <v>2</v>
      </c>
      <c r="I4936">
        <v>48</v>
      </c>
      <c r="J4936">
        <v>4</v>
      </c>
      <c r="K4936">
        <v>53.12</v>
      </c>
      <c r="L4936" t="str">
        <f t="shared" si="462"/>
        <v/>
      </c>
      <c r="M4936">
        <v>3</v>
      </c>
      <c r="N4936" t="str">
        <f t="shared" si="463"/>
        <v/>
      </c>
      <c r="O4936">
        <v>33</v>
      </c>
      <c r="P4936" s="11">
        <v>0.66666666666666596</v>
      </c>
      <c r="Q4936" s="11">
        <v>8.3333333333333301E-2</v>
      </c>
      <c r="R4936" s="12">
        <v>17.706666666666599</v>
      </c>
      <c r="S4936" t="s">
        <v>27</v>
      </c>
      <c r="T4936">
        <v>0</v>
      </c>
      <c r="U4936">
        <f t="shared" si="464"/>
        <v>4</v>
      </c>
      <c r="V4936">
        <f t="shared" si="465"/>
        <v>1</v>
      </c>
      <c r="W4936">
        <f t="shared" si="466"/>
        <v>2</v>
      </c>
      <c r="X4936" t="str">
        <f t="shared" si="467"/>
        <v>412</v>
      </c>
      <c r="Y4936" t="str">
        <f>IF(Table1[[#This Row],[RFM_Score]]="555","Champion", IF(AND(J4936&gt;=4,V4936&gt;=4),"Loyal", IF(U4936&lt;=2,"At Risk", IF(W4936&gt;=4,"Potential Loyalist","Others"))))</f>
        <v>Others</v>
      </c>
    </row>
    <row r="4937" spans="1:25">
      <c r="A4937" t="s">
        <v>1021</v>
      </c>
      <c r="B4937">
        <v>34</v>
      </c>
      <c r="C4937" t="s">
        <v>24</v>
      </c>
      <c r="D4937" t="s">
        <v>41</v>
      </c>
      <c r="E4937" s="6" t="s">
        <v>17007</v>
      </c>
      <c r="F4937" t="s">
        <v>26</v>
      </c>
      <c r="G4937">
        <v>3</v>
      </c>
      <c r="H4937">
        <v>2</v>
      </c>
      <c r="I4937">
        <v>44</v>
      </c>
      <c r="J4937">
        <v>1</v>
      </c>
      <c r="K4937">
        <v>52.89</v>
      </c>
      <c r="L4937" t="str">
        <f t="shared" si="462"/>
        <v/>
      </c>
      <c r="M4937">
        <v>3</v>
      </c>
      <c r="N4937" t="str">
        <f t="shared" si="463"/>
        <v/>
      </c>
      <c r="O4937">
        <v>6</v>
      </c>
      <c r="P4937" s="11">
        <v>0.66666666666666596</v>
      </c>
      <c r="Q4937" s="11">
        <v>2.27272727272727E-2</v>
      </c>
      <c r="R4937" s="12">
        <v>17.63</v>
      </c>
      <c r="S4937" t="s">
        <v>27</v>
      </c>
      <c r="T4937">
        <v>0</v>
      </c>
      <c r="U4937">
        <f t="shared" si="464"/>
        <v>5</v>
      </c>
      <c r="V4937">
        <f t="shared" si="465"/>
        <v>1</v>
      </c>
      <c r="W4937">
        <f t="shared" si="466"/>
        <v>2</v>
      </c>
      <c r="X4937" t="str">
        <f t="shared" si="467"/>
        <v>512</v>
      </c>
      <c r="Y4937" t="str">
        <f>IF(Table1[[#This Row],[RFM_Score]]="555","Champion", IF(AND(J4937&gt;=4,V4937&gt;=4),"Loyal", IF(U4937&lt;=2,"At Risk", IF(W4937&gt;=4,"Potential Loyalist","Others"))))</f>
        <v>Others</v>
      </c>
    </row>
    <row r="4938" spans="1:25">
      <c r="A4938" t="s">
        <v>8608</v>
      </c>
      <c r="B4938">
        <v>39</v>
      </c>
      <c r="C4938" t="s">
        <v>19</v>
      </c>
      <c r="D4938" t="s">
        <v>41</v>
      </c>
      <c r="E4938" s="6" t="s">
        <v>17008</v>
      </c>
      <c r="F4938" t="s">
        <v>37</v>
      </c>
      <c r="G4938">
        <v>1</v>
      </c>
      <c r="H4938">
        <v>1</v>
      </c>
      <c r="I4938">
        <v>46</v>
      </c>
      <c r="J4938">
        <v>2</v>
      </c>
      <c r="K4938">
        <v>52.86</v>
      </c>
      <c r="L4938" t="str">
        <f t="shared" si="462"/>
        <v/>
      </c>
      <c r="M4938">
        <v>3</v>
      </c>
      <c r="N4938" t="str">
        <f t="shared" si="463"/>
        <v/>
      </c>
      <c r="O4938">
        <v>21</v>
      </c>
      <c r="P4938" s="11">
        <v>1</v>
      </c>
      <c r="Q4938" s="11">
        <v>4.3478260869565202E-2</v>
      </c>
      <c r="R4938" s="12">
        <v>17.62</v>
      </c>
      <c r="S4938" t="s">
        <v>27</v>
      </c>
      <c r="T4938">
        <v>0</v>
      </c>
      <c r="U4938">
        <f t="shared" si="464"/>
        <v>4</v>
      </c>
      <c r="V4938">
        <f t="shared" si="465"/>
        <v>1</v>
      </c>
      <c r="W4938">
        <f t="shared" si="466"/>
        <v>2</v>
      </c>
      <c r="X4938" t="str">
        <f t="shared" si="467"/>
        <v>412</v>
      </c>
      <c r="Y4938" t="str">
        <f>IF(Table1[[#This Row],[RFM_Score]]="555","Champion", IF(AND(J4938&gt;=4,V4938&gt;=4),"Loyal", IF(U4938&lt;=2,"At Risk", IF(W4938&gt;=4,"Potential Loyalist","Others"))))</f>
        <v>Others</v>
      </c>
    </row>
    <row r="4939" spans="1:25">
      <c r="A4939" t="s">
        <v>9118</v>
      </c>
      <c r="B4939">
        <v>54</v>
      </c>
      <c r="C4939" t="s">
        <v>19</v>
      </c>
      <c r="D4939" t="s">
        <v>25</v>
      </c>
      <c r="E4939" s="6" t="s">
        <v>17009</v>
      </c>
      <c r="F4939" t="s">
        <v>37</v>
      </c>
      <c r="G4939">
        <v>4</v>
      </c>
      <c r="H4939">
        <v>2</v>
      </c>
      <c r="I4939">
        <v>52</v>
      </c>
      <c r="J4939">
        <v>2</v>
      </c>
      <c r="K4939">
        <v>52.85</v>
      </c>
      <c r="L4939" t="str">
        <f t="shared" si="462"/>
        <v/>
      </c>
      <c r="M4939">
        <v>3</v>
      </c>
      <c r="N4939" t="str">
        <f t="shared" si="463"/>
        <v/>
      </c>
      <c r="O4939">
        <v>95</v>
      </c>
      <c r="P4939" s="11">
        <v>0.5</v>
      </c>
      <c r="Q4939" s="11">
        <v>3.8461538461538401E-2</v>
      </c>
      <c r="R4939" s="12">
        <v>17.6166666666666</v>
      </c>
      <c r="S4939" t="s">
        <v>27</v>
      </c>
      <c r="T4939">
        <v>1</v>
      </c>
      <c r="U4939">
        <f t="shared" si="464"/>
        <v>2</v>
      </c>
      <c r="V4939">
        <f t="shared" si="465"/>
        <v>1</v>
      </c>
      <c r="W4939">
        <f t="shared" si="466"/>
        <v>2</v>
      </c>
      <c r="X4939" t="str">
        <f t="shared" si="467"/>
        <v>212</v>
      </c>
      <c r="Y4939" t="str">
        <f>IF(Table1[[#This Row],[RFM_Score]]="555","Champion", IF(AND(J4939&gt;=4,V4939&gt;=4),"Loyal", IF(U4939&lt;=2,"At Risk", IF(W4939&gt;=4,"Potential Loyalist","Others"))))</f>
        <v>At Risk</v>
      </c>
    </row>
    <row r="4940" spans="1:25">
      <c r="A4940" t="s">
        <v>491</v>
      </c>
      <c r="B4940">
        <v>28</v>
      </c>
      <c r="C4940" t="s">
        <v>19</v>
      </c>
      <c r="D4940" t="s">
        <v>49</v>
      </c>
      <c r="E4940" s="6" t="s">
        <v>17010</v>
      </c>
      <c r="F4940" t="s">
        <v>21</v>
      </c>
      <c r="G4940">
        <v>5</v>
      </c>
      <c r="H4940">
        <v>2</v>
      </c>
      <c r="I4940">
        <v>57</v>
      </c>
      <c r="J4940">
        <v>3</v>
      </c>
      <c r="K4940">
        <v>52.84</v>
      </c>
      <c r="L4940" t="str">
        <f t="shared" si="462"/>
        <v/>
      </c>
      <c r="M4940">
        <v>3</v>
      </c>
      <c r="N4940" t="str">
        <f t="shared" si="463"/>
        <v/>
      </c>
      <c r="O4940">
        <v>10</v>
      </c>
      <c r="P4940" s="11">
        <v>0.4</v>
      </c>
      <c r="Q4940" s="11">
        <v>5.2631578947368397E-2</v>
      </c>
      <c r="R4940" s="12">
        <v>17.613333333333301</v>
      </c>
      <c r="S4940" t="s">
        <v>27</v>
      </c>
      <c r="T4940">
        <v>0</v>
      </c>
      <c r="U4940">
        <f t="shared" si="464"/>
        <v>5</v>
      </c>
      <c r="V4940">
        <f t="shared" si="465"/>
        <v>1</v>
      </c>
      <c r="W4940">
        <f t="shared" si="466"/>
        <v>2</v>
      </c>
      <c r="X4940" t="str">
        <f t="shared" si="467"/>
        <v>512</v>
      </c>
      <c r="Y4940" t="str">
        <f>IF(Table1[[#This Row],[RFM_Score]]="555","Champion", IF(AND(J4940&gt;=4,V4940&gt;=4),"Loyal", IF(U4940&lt;=2,"At Risk", IF(W4940&gt;=4,"Potential Loyalist","Others"))))</f>
        <v>Others</v>
      </c>
    </row>
    <row r="4941" spans="1:25">
      <c r="A4941" t="s">
        <v>4915</v>
      </c>
      <c r="B4941">
        <v>26</v>
      </c>
      <c r="C4941" t="s">
        <v>24</v>
      </c>
      <c r="D4941" t="s">
        <v>35</v>
      </c>
      <c r="E4941" s="6" t="s">
        <v>17011</v>
      </c>
      <c r="F4941" t="s">
        <v>26</v>
      </c>
      <c r="G4941">
        <v>2</v>
      </c>
      <c r="H4941">
        <v>0</v>
      </c>
      <c r="I4941">
        <v>50</v>
      </c>
      <c r="J4941">
        <v>1</v>
      </c>
      <c r="K4941">
        <v>52.76</v>
      </c>
      <c r="L4941" t="str">
        <f t="shared" si="462"/>
        <v/>
      </c>
      <c r="M4941">
        <v>3</v>
      </c>
      <c r="N4941" t="str">
        <f t="shared" si="463"/>
        <v/>
      </c>
      <c r="O4941">
        <v>18</v>
      </c>
      <c r="P4941" s="11">
        <v>0</v>
      </c>
      <c r="Q4941" s="11">
        <v>0.02</v>
      </c>
      <c r="R4941" s="12">
        <v>17.586666666666599</v>
      </c>
      <c r="S4941" t="s">
        <v>27</v>
      </c>
      <c r="T4941">
        <v>0</v>
      </c>
      <c r="U4941">
        <f t="shared" si="464"/>
        <v>5</v>
      </c>
      <c r="V4941">
        <f t="shared" si="465"/>
        <v>1</v>
      </c>
      <c r="W4941">
        <f t="shared" si="466"/>
        <v>2</v>
      </c>
      <c r="X4941" t="str">
        <f t="shared" si="467"/>
        <v>512</v>
      </c>
      <c r="Y4941" t="str">
        <f>IF(Table1[[#This Row],[RFM_Score]]="555","Champion", IF(AND(J4941&gt;=4,V4941&gt;=4),"Loyal", IF(U4941&lt;=2,"At Risk", IF(W4941&gt;=4,"Potential Loyalist","Others"))))</f>
        <v>Others</v>
      </c>
    </row>
    <row r="4942" spans="1:25">
      <c r="A4942" t="s">
        <v>3644</v>
      </c>
      <c r="B4942">
        <v>47</v>
      </c>
      <c r="C4942" t="s">
        <v>24</v>
      </c>
      <c r="D4942" t="s">
        <v>25</v>
      </c>
      <c r="E4942" s="6" t="s">
        <v>17012</v>
      </c>
      <c r="F4942" t="s">
        <v>37</v>
      </c>
      <c r="G4942">
        <v>1</v>
      </c>
      <c r="H4942">
        <v>0</v>
      </c>
      <c r="I4942">
        <v>41</v>
      </c>
      <c r="J4942">
        <v>1</v>
      </c>
      <c r="K4942">
        <v>52.64</v>
      </c>
      <c r="L4942" t="str">
        <f t="shared" si="462"/>
        <v/>
      </c>
      <c r="M4942">
        <v>3</v>
      </c>
      <c r="N4942" t="str">
        <f t="shared" si="463"/>
        <v/>
      </c>
      <c r="O4942">
        <v>7</v>
      </c>
      <c r="P4942" s="11">
        <v>0</v>
      </c>
      <c r="Q4942" s="11">
        <v>2.4390243902439001E-2</v>
      </c>
      <c r="R4942" s="12">
        <v>17.546666666666599</v>
      </c>
      <c r="S4942" t="s">
        <v>27</v>
      </c>
      <c r="T4942">
        <v>1</v>
      </c>
      <c r="U4942">
        <f t="shared" si="464"/>
        <v>5</v>
      </c>
      <c r="V4942">
        <f t="shared" si="465"/>
        <v>1</v>
      </c>
      <c r="W4942">
        <f t="shared" si="466"/>
        <v>2</v>
      </c>
      <c r="X4942" t="str">
        <f t="shared" si="467"/>
        <v>512</v>
      </c>
      <c r="Y4942" t="str">
        <f>IF(Table1[[#This Row],[RFM_Score]]="555","Champion", IF(AND(J4942&gt;=4,V4942&gt;=4),"Loyal", IF(U4942&lt;=2,"At Risk", IF(W4942&gt;=4,"Potential Loyalist","Others"))))</f>
        <v>Others</v>
      </c>
    </row>
    <row r="4943" spans="1:25">
      <c r="A4943" t="s">
        <v>8047</v>
      </c>
      <c r="B4943">
        <v>31</v>
      </c>
      <c r="C4943" t="s">
        <v>19</v>
      </c>
      <c r="D4943" t="s">
        <v>25</v>
      </c>
      <c r="E4943" s="6" t="s">
        <v>17013</v>
      </c>
      <c r="F4943" t="s">
        <v>60</v>
      </c>
      <c r="G4943">
        <v>2</v>
      </c>
      <c r="H4943">
        <v>2</v>
      </c>
      <c r="I4943">
        <v>58</v>
      </c>
      <c r="J4943">
        <v>1</v>
      </c>
      <c r="K4943">
        <v>52.54</v>
      </c>
      <c r="L4943" t="str">
        <f t="shared" si="462"/>
        <v/>
      </c>
      <c r="M4943">
        <v>3</v>
      </c>
      <c r="N4943" t="str">
        <f t="shared" si="463"/>
        <v/>
      </c>
      <c r="O4943">
        <v>51</v>
      </c>
      <c r="P4943" s="11">
        <v>1</v>
      </c>
      <c r="Q4943" s="11">
        <v>1.72413793103448E-2</v>
      </c>
      <c r="R4943" s="12">
        <v>17.5133333333333</v>
      </c>
      <c r="S4943" t="s">
        <v>27</v>
      </c>
      <c r="T4943">
        <v>0</v>
      </c>
      <c r="U4943">
        <f t="shared" si="464"/>
        <v>3</v>
      </c>
      <c r="V4943">
        <f t="shared" si="465"/>
        <v>1</v>
      </c>
      <c r="W4943">
        <f t="shared" si="466"/>
        <v>2</v>
      </c>
      <c r="X4943" t="str">
        <f t="shared" si="467"/>
        <v>312</v>
      </c>
      <c r="Y4943" t="str">
        <f>IF(Table1[[#This Row],[RFM_Score]]="555","Champion", IF(AND(J4943&gt;=4,V4943&gt;=4),"Loyal", IF(U4943&lt;=2,"At Risk", IF(W4943&gt;=4,"Potential Loyalist","Others"))))</f>
        <v>Others</v>
      </c>
    </row>
    <row r="4944" spans="1:25">
      <c r="A4944" t="s">
        <v>10729</v>
      </c>
      <c r="B4944">
        <v>47</v>
      </c>
      <c r="C4944" t="s">
        <v>24</v>
      </c>
      <c r="D4944" t="s">
        <v>46</v>
      </c>
      <c r="E4944" s="6" t="s">
        <v>17014</v>
      </c>
      <c r="F4944" t="s">
        <v>30</v>
      </c>
      <c r="G4944">
        <v>3</v>
      </c>
      <c r="H4944">
        <v>0</v>
      </c>
      <c r="I4944">
        <v>45</v>
      </c>
      <c r="J4944">
        <v>0</v>
      </c>
      <c r="K4944">
        <v>52.36</v>
      </c>
      <c r="L4944" t="str">
        <f t="shared" si="462"/>
        <v/>
      </c>
      <c r="M4944">
        <v>3</v>
      </c>
      <c r="N4944" t="str">
        <f t="shared" si="463"/>
        <v/>
      </c>
      <c r="O4944">
        <v>204</v>
      </c>
      <c r="P4944" s="11">
        <v>0</v>
      </c>
      <c r="Q4944" s="11">
        <v>0</v>
      </c>
      <c r="R4944" s="12">
        <v>17.453333333333301</v>
      </c>
      <c r="S4944" t="s">
        <v>27</v>
      </c>
      <c r="T4944">
        <v>0</v>
      </c>
      <c r="U4944">
        <f t="shared" si="464"/>
        <v>1</v>
      </c>
      <c r="V4944">
        <f t="shared" si="465"/>
        <v>1</v>
      </c>
      <c r="W4944">
        <f t="shared" si="466"/>
        <v>2</v>
      </c>
      <c r="X4944" t="str">
        <f t="shared" si="467"/>
        <v>112</v>
      </c>
      <c r="Y4944" t="str">
        <f>IF(Table1[[#This Row],[RFM_Score]]="555","Champion", IF(AND(J4944&gt;=4,V4944&gt;=4),"Loyal", IF(U4944&lt;=2,"At Risk", IF(W4944&gt;=4,"Potential Loyalist","Others"))))</f>
        <v>At Risk</v>
      </c>
    </row>
    <row r="4945" spans="1:25">
      <c r="A4945" t="s">
        <v>11087</v>
      </c>
      <c r="B4945">
        <v>52</v>
      </c>
      <c r="C4945" t="s">
        <v>19</v>
      </c>
      <c r="D4945" t="s">
        <v>25</v>
      </c>
      <c r="E4945" s="6" t="s">
        <v>17015</v>
      </c>
      <c r="F4945" t="s">
        <v>21</v>
      </c>
      <c r="G4945">
        <v>2</v>
      </c>
      <c r="H4945">
        <v>1</v>
      </c>
      <c r="I4945">
        <v>54</v>
      </c>
      <c r="J4945">
        <v>2</v>
      </c>
      <c r="K4945">
        <v>52.33</v>
      </c>
      <c r="L4945" t="str">
        <f t="shared" si="462"/>
        <v/>
      </c>
      <c r="M4945">
        <v>3</v>
      </c>
      <c r="N4945" t="str">
        <f t="shared" si="463"/>
        <v/>
      </c>
      <c r="O4945">
        <v>14</v>
      </c>
      <c r="P4945" s="11">
        <v>0.5</v>
      </c>
      <c r="Q4945" s="11">
        <v>3.7037037037037E-2</v>
      </c>
      <c r="R4945" s="12">
        <v>17.4433333333333</v>
      </c>
      <c r="S4945" t="s">
        <v>27</v>
      </c>
      <c r="T4945">
        <v>0</v>
      </c>
      <c r="U4945">
        <f t="shared" si="464"/>
        <v>5</v>
      </c>
      <c r="V4945">
        <f t="shared" si="465"/>
        <v>1</v>
      </c>
      <c r="W4945">
        <f t="shared" si="466"/>
        <v>2</v>
      </c>
      <c r="X4945" t="str">
        <f t="shared" si="467"/>
        <v>512</v>
      </c>
      <c r="Y4945" t="str">
        <f>IF(Table1[[#This Row],[RFM_Score]]="555","Champion", IF(AND(J4945&gt;=4,V4945&gt;=4),"Loyal", IF(U4945&lt;=2,"At Risk", IF(W4945&gt;=4,"Potential Loyalist","Others"))))</f>
        <v>Others</v>
      </c>
    </row>
    <row r="4946" spans="1:25">
      <c r="A4946" t="s">
        <v>1038</v>
      </c>
      <c r="B4946">
        <v>46</v>
      </c>
      <c r="C4946" t="s">
        <v>24</v>
      </c>
      <c r="D4946" t="s">
        <v>25</v>
      </c>
      <c r="E4946" s="6" t="s">
        <v>17016</v>
      </c>
      <c r="F4946" t="s">
        <v>60</v>
      </c>
      <c r="G4946">
        <v>2</v>
      </c>
      <c r="H4946">
        <v>1</v>
      </c>
      <c r="I4946">
        <v>60</v>
      </c>
      <c r="J4946">
        <v>2</v>
      </c>
      <c r="K4946">
        <v>52.31</v>
      </c>
      <c r="L4946" t="str">
        <f t="shared" si="462"/>
        <v/>
      </c>
      <c r="M4946">
        <v>3</v>
      </c>
      <c r="N4946" t="str">
        <f t="shared" si="463"/>
        <v/>
      </c>
      <c r="O4946">
        <v>13</v>
      </c>
      <c r="P4946" s="11">
        <v>0.5</v>
      </c>
      <c r="Q4946" s="11">
        <v>3.3333333333333298E-2</v>
      </c>
      <c r="R4946" s="12">
        <v>17.4366666666666</v>
      </c>
      <c r="S4946" t="s">
        <v>27</v>
      </c>
      <c r="T4946">
        <v>1</v>
      </c>
      <c r="U4946">
        <f t="shared" si="464"/>
        <v>5</v>
      </c>
      <c r="V4946">
        <f t="shared" si="465"/>
        <v>1</v>
      </c>
      <c r="W4946">
        <f t="shared" si="466"/>
        <v>2</v>
      </c>
      <c r="X4946" t="str">
        <f t="shared" si="467"/>
        <v>512</v>
      </c>
      <c r="Y4946" t="str">
        <f>IF(Table1[[#This Row],[RFM_Score]]="555","Champion", IF(AND(J4946&gt;=4,V4946&gt;=4),"Loyal", IF(U4946&lt;=2,"At Risk", IF(W4946&gt;=4,"Potential Loyalist","Others"))))</f>
        <v>Others</v>
      </c>
    </row>
    <row r="4947" spans="1:25">
      <c r="A4947" t="s">
        <v>434</v>
      </c>
      <c r="B4947">
        <v>51</v>
      </c>
      <c r="C4947" t="s">
        <v>24</v>
      </c>
      <c r="D4947" t="s">
        <v>25</v>
      </c>
      <c r="E4947" s="6" t="s">
        <v>17017</v>
      </c>
      <c r="F4947" t="s">
        <v>26</v>
      </c>
      <c r="G4947">
        <v>6</v>
      </c>
      <c r="H4947">
        <v>2</v>
      </c>
      <c r="I4947">
        <v>42</v>
      </c>
      <c r="J4947">
        <v>0</v>
      </c>
      <c r="K4947">
        <v>52.21</v>
      </c>
      <c r="L4947" t="str">
        <f t="shared" si="462"/>
        <v/>
      </c>
      <c r="M4947">
        <v>3</v>
      </c>
      <c r="N4947" t="str">
        <f t="shared" si="463"/>
        <v/>
      </c>
      <c r="O4947">
        <v>49</v>
      </c>
      <c r="P4947" s="11">
        <v>0.33333333333333298</v>
      </c>
      <c r="Q4947" s="11">
        <v>0</v>
      </c>
      <c r="R4947" s="12">
        <v>17.4033333333333</v>
      </c>
      <c r="S4947" t="s">
        <v>27</v>
      </c>
      <c r="T4947">
        <v>0</v>
      </c>
      <c r="U4947">
        <f t="shared" si="464"/>
        <v>3</v>
      </c>
      <c r="V4947">
        <f t="shared" si="465"/>
        <v>1</v>
      </c>
      <c r="W4947">
        <f t="shared" si="466"/>
        <v>2</v>
      </c>
      <c r="X4947" t="str">
        <f t="shared" si="467"/>
        <v>312</v>
      </c>
      <c r="Y4947" t="str">
        <f>IF(Table1[[#This Row],[RFM_Score]]="555","Champion", IF(AND(J4947&gt;=4,V4947&gt;=4),"Loyal", IF(U4947&lt;=2,"At Risk", IF(W4947&gt;=4,"Potential Loyalist","Others"))))</f>
        <v>Others</v>
      </c>
    </row>
    <row r="4948" spans="1:25">
      <c r="A4948" t="s">
        <v>11011</v>
      </c>
      <c r="B4948">
        <v>23</v>
      </c>
      <c r="C4948" t="s">
        <v>24</v>
      </c>
      <c r="D4948" t="s">
        <v>35</v>
      </c>
      <c r="E4948" s="6" t="s">
        <v>17018</v>
      </c>
      <c r="F4948" t="s">
        <v>62</v>
      </c>
      <c r="G4948">
        <v>3</v>
      </c>
      <c r="H4948">
        <v>0</v>
      </c>
      <c r="I4948">
        <v>43</v>
      </c>
      <c r="J4948">
        <v>1</v>
      </c>
      <c r="K4948">
        <v>52.18</v>
      </c>
      <c r="L4948" t="str">
        <f t="shared" si="462"/>
        <v/>
      </c>
      <c r="M4948">
        <v>3</v>
      </c>
      <c r="N4948" t="str">
        <f t="shared" si="463"/>
        <v/>
      </c>
      <c r="O4948">
        <v>10</v>
      </c>
      <c r="P4948" s="11">
        <v>0</v>
      </c>
      <c r="Q4948" s="11">
        <v>2.3255813953488299E-2</v>
      </c>
      <c r="R4948" s="12">
        <v>17.393333333333299</v>
      </c>
      <c r="S4948" t="s">
        <v>27</v>
      </c>
      <c r="T4948">
        <v>0</v>
      </c>
      <c r="U4948">
        <f t="shared" si="464"/>
        <v>5</v>
      </c>
      <c r="V4948">
        <f t="shared" si="465"/>
        <v>1</v>
      </c>
      <c r="W4948">
        <f t="shared" si="466"/>
        <v>2</v>
      </c>
      <c r="X4948" t="str">
        <f t="shared" si="467"/>
        <v>512</v>
      </c>
      <c r="Y4948" t="str">
        <f>IF(Table1[[#This Row],[RFM_Score]]="555","Champion", IF(AND(J4948&gt;=4,V4948&gt;=4),"Loyal", IF(U4948&lt;=2,"At Risk", IF(W4948&gt;=4,"Potential Loyalist","Others"))))</f>
        <v>Others</v>
      </c>
    </row>
    <row r="4949" spans="1:25">
      <c r="A4949" t="s">
        <v>3610</v>
      </c>
      <c r="B4949">
        <v>37</v>
      </c>
      <c r="C4949" t="s">
        <v>24</v>
      </c>
      <c r="D4949" t="s">
        <v>41</v>
      </c>
      <c r="E4949" s="6" t="s">
        <v>17019</v>
      </c>
      <c r="F4949" t="s">
        <v>21</v>
      </c>
      <c r="G4949">
        <v>1</v>
      </c>
      <c r="H4949">
        <v>0</v>
      </c>
      <c r="I4949">
        <v>40</v>
      </c>
      <c r="J4949">
        <v>0</v>
      </c>
      <c r="K4949">
        <v>51.77</v>
      </c>
      <c r="L4949" t="str">
        <f t="shared" si="462"/>
        <v/>
      </c>
      <c r="M4949">
        <v>3</v>
      </c>
      <c r="N4949" t="str">
        <f t="shared" si="463"/>
        <v/>
      </c>
      <c r="O4949">
        <v>2</v>
      </c>
      <c r="P4949" s="11">
        <v>0</v>
      </c>
      <c r="Q4949" s="11">
        <v>0</v>
      </c>
      <c r="R4949" s="12">
        <v>17.2566666666666</v>
      </c>
      <c r="S4949" t="s">
        <v>27</v>
      </c>
      <c r="T4949">
        <v>1</v>
      </c>
      <c r="U4949">
        <f t="shared" si="464"/>
        <v>5</v>
      </c>
      <c r="V4949">
        <f t="shared" si="465"/>
        <v>1</v>
      </c>
      <c r="W4949">
        <f t="shared" si="466"/>
        <v>2</v>
      </c>
      <c r="X4949" t="str">
        <f t="shared" si="467"/>
        <v>512</v>
      </c>
      <c r="Y4949" t="str">
        <f>IF(Table1[[#This Row],[RFM_Score]]="555","Champion", IF(AND(J4949&gt;=4,V4949&gt;=4),"Loyal", IF(U4949&lt;=2,"At Risk", IF(W4949&gt;=4,"Potential Loyalist","Others"))))</f>
        <v>Others</v>
      </c>
    </row>
    <row r="4950" spans="1:25">
      <c r="A4950" t="s">
        <v>7225</v>
      </c>
      <c r="B4950">
        <v>31</v>
      </c>
      <c r="C4950" t="s">
        <v>19</v>
      </c>
      <c r="D4950" t="s">
        <v>25</v>
      </c>
      <c r="E4950" s="6" t="s">
        <v>17020</v>
      </c>
      <c r="F4950" t="s">
        <v>21</v>
      </c>
      <c r="G4950">
        <v>0</v>
      </c>
      <c r="H4950">
        <v>0</v>
      </c>
      <c r="I4950">
        <v>47</v>
      </c>
      <c r="J4950">
        <v>6</v>
      </c>
      <c r="K4950">
        <v>51.73</v>
      </c>
      <c r="L4950" t="str">
        <f t="shared" si="462"/>
        <v/>
      </c>
      <c r="M4950">
        <v>3</v>
      </c>
      <c r="N4950" t="str">
        <f t="shared" si="463"/>
        <v/>
      </c>
      <c r="O4950">
        <v>102</v>
      </c>
      <c r="P4950" s="11">
        <v>0</v>
      </c>
      <c r="Q4950" s="11">
        <v>0.12765957446808501</v>
      </c>
      <c r="R4950" s="12">
        <v>17.2433333333333</v>
      </c>
      <c r="S4950" t="s">
        <v>27</v>
      </c>
      <c r="T4950">
        <v>1</v>
      </c>
      <c r="U4950">
        <f t="shared" si="464"/>
        <v>1</v>
      </c>
      <c r="V4950">
        <f t="shared" si="465"/>
        <v>1</v>
      </c>
      <c r="W4950">
        <f t="shared" si="466"/>
        <v>2</v>
      </c>
      <c r="X4950" t="str">
        <f t="shared" si="467"/>
        <v>112</v>
      </c>
      <c r="Y4950" t="str">
        <f>IF(Table1[[#This Row],[RFM_Score]]="555","Champion", IF(AND(J4950&gt;=4,V4950&gt;=4),"Loyal", IF(U4950&lt;=2,"At Risk", IF(W4950&gt;=4,"Potential Loyalist","Others"))))</f>
        <v>At Risk</v>
      </c>
    </row>
    <row r="4951" spans="1:25">
      <c r="A4951" t="s">
        <v>332</v>
      </c>
      <c r="B4951">
        <v>26</v>
      </c>
      <c r="C4951" t="s">
        <v>24</v>
      </c>
      <c r="D4951" t="s">
        <v>41</v>
      </c>
      <c r="E4951" s="6" t="s">
        <v>17021</v>
      </c>
      <c r="F4951" t="s">
        <v>37</v>
      </c>
      <c r="G4951">
        <v>1</v>
      </c>
      <c r="H4951">
        <v>0</v>
      </c>
      <c r="I4951">
        <v>54</v>
      </c>
      <c r="J4951">
        <v>5</v>
      </c>
      <c r="K4951">
        <v>51.59</v>
      </c>
      <c r="L4951" t="str">
        <f t="shared" si="462"/>
        <v/>
      </c>
      <c r="M4951">
        <v>3</v>
      </c>
      <c r="N4951" t="str">
        <f t="shared" si="463"/>
        <v/>
      </c>
      <c r="O4951">
        <v>12</v>
      </c>
      <c r="P4951" s="11">
        <v>0</v>
      </c>
      <c r="Q4951" s="11">
        <v>9.2592592592592504E-2</v>
      </c>
      <c r="R4951" s="12">
        <v>17.196666666666601</v>
      </c>
      <c r="S4951" t="s">
        <v>27</v>
      </c>
      <c r="T4951">
        <v>0</v>
      </c>
      <c r="U4951">
        <f t="shared" si="464"/>
        <v>5</v>
      </c>
      <c r="V4951">
        <f t="shared" si="465"/>
        <v>1</v>
      </c>
      <c r="W4951">
        <f t="shared" si="466"/>
        <v>2</v>
      </c>
      <c r="X4951" t="str">
        <f t="shared" si="467"/>
        <v>512</v>
      </c>
      <c r="Y4951" t="str">
        <f>IF(Table1[[#This Row],[RFM_Score]]="555","Champion", IF(AND(J4951&gt;=4,V4951&gt;=4),"Loyal", IF(U4951&lt;=2,"At Risk", IF(W4951&gt;=4,"Potential Loyalist","Others"))))</f>
        <v>Others</v>
      </c>
    </row>
    <row r="4952" spans="1:25">
      <c r="A4952" t="s">
        <v>5897</v>
      </c>
      <c r="B4952">
        <v>49</v>
      </c>
      <c r="C4952" t="s">
        <v>24</v>
      </c>
      <c r="D4952" t="s">
        <v>25</v>
      </c>
      <c r="E4952" s="6" t="s">
        <v>17022</v>
      </c>
      <c r="F4952" t="s">
        <v>26</v>
      </c>
      <c r="G4952">
        <v>1</v>
      </c>
      <c r="H4952">
        <v>0</v>
      </c>
      <c r="I4952">
        <v>51</v>
      </c>
      <c r="J4952">
        <v>1</v>
      </c>
      <c r="K4952">
        <v>51.22</v>
      </c>
      <c r="L4952" t="str">
        <f t="shared" si="462"/>
        <v/>
      </c>
      <c r="M4952">
        <v>3</v>
      </c>
      <c r="N4952" t="str">
        <f t="shared" si="463"/>
        <v/>
      </c>
      <c r="O4952">
        <v>25</v>
      </c>
      <c r="P4952" s="11">
        <v>0</v>
      </c>
      <c r="Q4952" s="11">
        <v>1.9607843137254902E-2</v>
      </c>
      <c r="R4952" s="12">
        <v>17.073333333333299</v>
      </c>
      <c r="S4952" t="s">
        <v>27</v>
      </c>
      <c r="T4952">
        <v>1</v>
      </c>
      <c r="U4952">
        <f t="shared" si="464"/>
        <v>4</v>
      </c>
      <c r="V4952">
        <f t="shared" si="465"/>
        <v>1</v>
      </c>
      <c r="W4952">
        <f t="shared" si="466"/>
        <v>2</v>
      </c>
      <c r="X4952" t="str">
        <f t="shared" si="467"/>
        <v>412</v>
      </c>
      <c r="Y4952" t="str">
        <f>IF(Table1[[#This Row],[RFM_Score]]="555","Champion", IF(AND(J4952&gt;=4,V4952&gt;=4),"Loyal", IF(U4952&lt;=2,"At Risk", IF(W4952&gt;=4,"Potential Loyalist","Others"))))</f>
        <v>Others</v>
      </c>
    </row>
    <row r="4953" spans="1:25">
      <c r="A4953" t="s">
        <v>6544</v>
      </c>
      <c r="B4953">
        <v>40</v>
      </c>
      <c r="C4953" t="s">
        <v>24</v>
      </c>
      <c r="D4953" t="s">
        <v>49</v>
      </c>
      <c r="E4953" s="6" t="s">
        <v>17023</v>
      </c>
      <c r="F4953" t="s">
        <v>60</v>
      </c>
      <c r="G4953">
        <v>2</v>
      </c>
      <c r="H4953">
        <v>1</v>
      </c>
      <c r="I4953">
        <v>45</v>
      </c>
      <c r="J4953">
        <v>1</v>
      </c>
      <c r="K4953">
        <v>51.2</v>
      </c>
      <c r="L4953" t="str">
        <f t="shared" si="462"/>
        <v/>
      </c>
      <c r="M4953">
        <v>3</v>
      </c>
      <c r="N4953" t="str">
        <f t="shared" si="463"/>
        <v/>
      </c>
      <c r="O4953">
        <v>11</v>
      </c>
      <c r="P4953" s="11">
        <v>0.5</v>
      </c>
      <c r="Q4953" s="11">
        <v>2.2222222222222199E-2</v>
      </c>
      <c r="R4953" s="12">
        <v>17.066666666666599</v>
      </c>
      <c r="S4953" t="s">
        <v>27</v>
      </c>
      <c r="T4953">
        <v>0</v>
      </c>
      <c r="U4953">
        <f t="shared" si="464"/>
        <v>5</v>
      </c>
      <c r="V4953">
        <f t="shared" si="465"/>
        <v>1</v>
      </c>
      <c r="W4953">
        <f t="shared" si="466"/>
        <v>2</v>
      </c>
      <c r="X4953" t="str">
        <f t="shared" si="467"/>
        <v>512</v>
      </c>
      <c r="Y4953" t="str">
        <f>IF(Table1[[#This Row],[RFM_Score]]="555","Champion", IF(AND(J4953&gt;=4,V4953&gt;=4),"Loyal", IF(U4953&lt;=2,"At Risk", IF(W4953&gt;=4,"Potential Loyalist","Others"))))</f>
        <v>Others</v>
      </c>
    </row>
    <row r="4954" spans="1:25">
      <c r="A4954" t="s">
        <v>2130</v>
      </c>
      <c r="B4954">
        <v>21</v>
      </c>
      <c r="C4954" t="s">
        <v>19</v>
      </c>
      <c r="D4954" t="s">
        <v>29</v>
      </c>
      <c r="E4954" s="6" t="s">
        <v>17024</v>
      </c>
      <c r="F4954" t="s">
        <v>37</v>
      </c>
      <c r="G4954">
        <v>3</v>
      </c>
      <c r="H4954">
        <v>0</v>
      </c>
      <c r="I4954">
        <v>48</v>
      </c>
      <c r="J4954">
        <v>1</v>
      </c>
      <c r="K4954">
        <v>51.15</v>
      </c>
      <c r="L4954" t="str">
        <f t="shared" si="462"/>
        <v/>
      </c>
      <c r="M4954">
        <v>3</v>
      </c>
      <c r="N4954" t="str">
        <f t="shared" si="463"/>
        <v/>
      </c>
      <c r="O4954">
        <v>3</v>
      </c>
      <c r="P4954" s="11">
        <v>0</v>
      </c>
      <c r="Q4954" s="11">
        <v>2.0833333333333301E-2</v>
      </c>
      <c r="R4954" s="12">
        <v>17.05</v>
      </c>
      <c r="S4954" t="s">
        <v>27</v>
      </c>
      <c r="T4954">
        <v>0</v>
      </c>
      <c r="U4954">
        <f t="shared" si="464"/>
        <v>5</v>
      </c>
      <c r="V4954">
        <f t="shared" si="465"/>
        <v>1</v>
      </c>
      <c r="W4954">
        <f t="shared" si="466"/>
        <v>2</v>
      </c>
      <c r="X4954" t="str">
        <f t="shared" si="467"/>
        <v>512</v>
      </c>
      <c r="Y4954" t="str">
        <f>IF(Table1[[#This Row],[RFM_Score]]="555","Champion", IF(AND(J4954&gt;=4,V4954&gt;=4),"Loyal", IF(U4954&lt;=2,"At Risk", IF(W4954&gt;=4,"Potential Loyalist","Others"))))</f>
        <v>Others</v>
      </c>
    </row>
    <row r="4955" spans="1:25">
      <c r="A4955" t="s">
        <v>370</v>
      </c>
      <c r="B4955">
        <v>26</v>
      </c>
      <c r="C4955" t="s">
        <v>19</v>
      </c>
      <c r="D4955" t="s">
        <v>35</v>
      </c>
      <c r="E4955" s="6" t="s">
        <v>17025</v>
      </c>
      <c r="F4955" t="s">
        <v>26</v>
      </c>
      <c r="G4955">
        <v>3</v>
      </c>
      <c r="H4955">
        <v>1</v>
      </c>
      <c r="I4955">
        <v>51</v>
      </c>
      <c r="J4955">
        <v>4</v>
      </c>
      <c r="K4955">
        <v>51.06</v>
      </c>
      <c r="L4955" t="str">
        <f t="shared" si="462"/>
        <v/>
      </c>
      <c r="M4955">
        <v>3</v>
      </c>
      <c r="N4955" t="str">
        <f t="shared" si="463"/>
        <v/>
      </c>
      <c r="O4955">
        <v>12</v>
      </c>
      <c r="P4955" s="11">
        <v>0.33333333333333298</v>
      </c>
      <c r="Q4955" s="11">
        <v>7.8431372549019607E-2</v>
      </c>
      <c r="R4955" s="12">
        <v>17.02</v>
      </c>
      <c r="S4955" t="s">
        <v>27</v>
      </c>
      <c r="T4955">
        <v>0</v>
      </c>
      <c r="U4955">
        <f t="shared" si="464"/>
        <v>5</v>
      </c>
      <c r="V4955">
        <f t="shared" si="465"/>
        <v>1</v>
      </c>
      <c r="W4955">
        <f t="shared" si="466"/>
        <v>2</v>
      </c>
      <c r="X4955" t="str">
        <f t="shared" si="467"/>
        <v>512</v>
      </c>
      <c r="Y4955" t="str">
        <f>IF(Table1[[#This Row],[RFM_Score]]="555","Champion", IF(AND(J4955&gt;=4,V4955&gt;=4),"Loyal", IF(U4955&lt;=2,"At Risk", IF(W4955&gt;=4,"Potential Loyalist","Others"))))</f>
        <v>Others</v>
      </c>
    </row>
    <row r="4956" spans="1:25">
      <c r="A4956" t="s">
        <v>3747</v>
      </c>
      <c r="B4956">
        <v>18</v>
      </c>
      <c r="C4956" t="s">
        <v>19</v>
      </c>
      <c r="D4956" t="s">
        <v>25</v>
      </c>
      <c r="E4956" s="6" t="s">
        <v>17026</v>
      </c>
      <c r="F4956" t="s">
        <v>26</v>
      </c>
      <c r="G4956">
        <v>5</v>
      </c>
      <c r="H4956">
        <v>1</v>
      </c>
      <c r="I4956">
        <v>63</v>
      </c>
      <c r="J4956">
        <v>3</v>
      </c>
      <c r="K4956">
        <v>51.01</v>
      </c>
      <c r="L4956" t="str">
        <f t="shared" si="462"/>
        <v/>
      </c>
      <c r="M4956">
        <v>3</v>
      </c>
      <c r="N4956" t="str">
        <f t="shared" si="463"/>
        <v/>
      </c>
      <c r="O4956">
        <v>2</v>
      </c>
      <c r="P4956" s="11">
        <v>0.2</v>
      </c>
      <c r="Q4956" s="11">
        <v>4.7619047619047603E-2</v>
      </c>
      <c r="R4956" s="12">
        <v>17.003333333333298</v>
      </c>
      <c r="S4956" t="s">
        <v>27</v>
      </c>
      <c r="T4956">
        <v>0</v>
      </c>
      <c r="U4956">
        <f t="shared" si="464"/>
        <v>5</v>
      </c>
      <c r="V4956">
        <f t="shared" si="465"/>
        <v>1</v>
      </c>
      <c r="W4956">
        <f t="shared" si="466"/>
        <v>2</v>
      </c>
      <c r="X4956" t="str">
        <f t="shared" si="467"/>
        <v>512</v>
      </c>
      <c r="Y4956" t="str">
        <f>IF(Table1[[#This Row],[RFM_Score]]="555","Champion", IF(AND(J4956&gt;=4,V4956&gt;=4),"Loyal", IF(U4956&lt;=2,"At Risk", IF(W4956&gt;=4,"Potential Loyalist","Others"))))</f>
        <v>Others</v>
      </c>
    </row>
    <row r="4957" spans="1:25">
      <c r="A4957" t="s">
        <v>1353</v>
      </c>
      <c r="B4957">
        <v>22</v>
      </c>
      <c r="C4957" t="s">
        <v>19</v>
      </c>
      <c r="D4957" t="s">
        <v>25</v>
      </c>
      <c r="E4957" s="6" t="s">
        <v>17027</v>
      </c>
      <c r="F4957" t="s">
        <v>37</v>
      </c>
      <c r="G4957">
        <v>1</v>
      </c>
      <c r="H4957">
        <v>0</v>
      </c>
      <c r="I4957">
        <v>45</v>
      </c>
      <c r="J4957">
        <v>3</v>
      </c>
      <c r="K4957">
        <v>50.96</v>
      </c>
      <c r="L4957" t="str">
        <f t="shared" si="462"/>
        <v/>
      </c>
      <c r="M4957">
        <v>3</v>
      </c>
      <c r="N4957" t="str">
        <f t="shared" si="463"/>
        <v/>
      </c>
      <c r="O4957">
        <v>2</v>
      </c>
      <c r="P4957" s="11">
        <v>0</v>
      </c>
      <c r="Q4957" s="11">
        <v>6.6666666666666596E-2</v>
      </c>
      <c r="R4957" s="12">
        <v>16.986666666666601</v>
      </c>
      <c r="S4957" t="s">
        <v>27</v>
      </c>
      <c r="T4957">
        <v>0</v>
      </c>
      <c r="U4957">
        <f t="shared" si="464"/>
        <v>5</v>
      </c>
      <c r="V4957">
        <f t="shared" si="465"/>
        <v>1</v>
      </c>
      <c r="W4957">
        <f t="shared" si="466"/>
        <v>2</v>
      </c>
      <c r="X4957" t="str">
        <f t="shared" si="467"/>
        <v>512</v>
      </c>
      <c r="Y4957" t="str">
        <f>IF(Table1[[#This Row],[RFM_Score]]="555","Champion", IF(AND(J4957&gt;=4,V4957&gt;=4),"Loyal", IF(U4957&lt;=2,"At Risk", IF(W4957&gt;=4,"Potential Loyalist","Others"))))</f>
        <v>Others</v>
      </c>
    </row>
    <row r="4958" spans="1:25">
      <c r="A4958" t="s">
        <v>5660</v>
      </c>
      <c r="B4958">
        <v>40</v>
      </c>
      <c r="C4958" t="s">
        <v>24</v>
      </c>
      <c r="D4958" t="s">
        <v>41</v>
      </c>
      <c r="E4958" s="6" t="s">
        <v>17028</v>
      </c>
      <c r="F4958" t="s">
        <v>30</v>
      </c>
      <c r="G4958">
        <v>3</v>
      </c>
      <c r="H4958">
        <v>1</v>
      </c>
      <c r="I4958">
        <v>44</v>
      </c>
      <c r="J4958">
        <v>3</v>
      </c>
      <c r="K4958">
        <v>50.85</v>
      </c>
      <c r="L4958" t="str">
        <f t="shared" si="462"/>
        <v/>
      </c>
      <c r="M4958">
        <v>3</v>
      </c>
      <c r="N4958" t="str">
        <f t="shared" si="463"/>
        <v/>
      </c>
      <c r="O4958">
        <v>0</v>
      </c>
      <c r="P4958" s="11">
        <v>0.33333333333333298</v>
      </c>
      <c r="Q4958" s="11">
        <v>6.8181818181818094E-2</v>
      </c>
      <c r="R4958" s="12">
        <v>16.95</v>
      </c>
      <c r="S4958" t="s">
        <v>27</v>
      </c>
      <c r="T4958">
        <v>0</v>
      </c>
      <c r="U4958">
        <f t="shared" si="464"/>
        <v>5</v>
      </c>
      <c r="V4958">
        <f t="shared" si="465"/>
        <v>1</v>
      </c>
      <c r="W4958">
        <f t="shared" si="466"/>
        <v>2</v>
      </c>
      <c r="X4958" t="str">
        <f t="shared" si="467"/>
        <v>512</v>
      </c>
      <c r="Y4958" t="str">
        <f>IF(Table1[[#This Row],[RFM_Score]]="555","Champion", IF(AND(J4958&gt;=4,V4958&gt;=4),"Loyal", IF(U4958&lt;=2,"At Risk", IF(W4958&gt;=4,"Potential Loyalist","Others"))))</f>
        <v>Others</v>
      </c>
    </row>
    <row r="4959" spans="1:25">
      <c r="A4959" t="s">
        <v>6591</v>
      </c>
      <c r="B4959">
        <v>31</v>
      </c>
      <c r="C4959" t="s">
        <v>24</v>
      </c>
      <c r="D4959" t="s">
        <v>25</v>
      </c>
      <c r="E4959" s="6" t="s">
        <v>17029</v>
      </c>
      <c r="F4959" t="s">
        <v>26</v>
      </c>
      <c r="G4959">
        <v>3</v>
      </c>
      <c r="H4959">
        <v>0</v>
      </c>
      <c r="I4959">
        <v>43</v>
      </c>
      <c r="J4959">
        <v>1</v>
      </c>
      <c r="K4959">
        <v>50.83</v>
      </c>
      <c r="L4959" t="str">
        <f t="shared" si="462"/>
        <v/>
      </c>
      <c r="M4959">
        <v>3</v>
      </c>
      <c r="N4959" t="str">
        <f t="shared" si="463"/>
        <v/>
      </c>
      <c r="O4959">
        <v>1</v>
      </c>
      <c r="P4959" s="11">
        <v>0</v>
      </c>
      <c r="Q4959" s="11">
        <v>2.3255813953488299E-2</v>
      </c>
      <c r="R4959" s="12">
        <v>16.9433333333333</v>
      </c>
      <c r="S4959" t="s">
        <v>27</v>
      </c>
      <c r="T4959">
        <v>0</v>
      </c>
      <c r="U4959">
        <f t="shared" si="464"/>
        <v>5</v>
      </c>
      <c r="V4959">
        <f t="shared" si="465"/>
        <v>1</v>
      </c>
      <c r="W4959">
        <f t="shared" si="466"/>
        <v>2</v>
      </c>
      <c r="X4959" t="str">
        <f t="shared" si="467"/>
        <v>512</v>
      </c>
      <c r="Y4959" t="str">
        <f>IF(Table1[[#This Row],[RFM_Score]]="555","Champion", IF(AND(J4959&gt;=4,V4959&gt;=4),"Loyal", IF(U4959&lt;=2,"At Risk", IF(W4959&gt;=4,"Potential Loyalist","Others"))))</f>
        <v>Others</v>
      </c>
    </row>
    <row r="4960" spans="1:25">
      <c r="A4960" t="s">
        <v>2900</v>
      </c>
      <c r="B4960">
        <v>43</v>
      </c>
      <c r="C4960" t="s">
        <v>19</v>
      </c>
      <c r="D4960" t="s">
        <v>41</v>
      </c>
      <c r="E4960" s="6" t="s">
        <v>17030</v>
      </c>
      <c r="F4960" t="s">
        <v>30</v>
      </c>
      <c r="G4960">
        <v>1</v>
      </c>
      <c r="H4960">
        <v>0</v>
      </c>
      <c r="I4960">
        <v>48</v>
      </c>
      <c r="J4960">
        <v>2</v>
      </c>
      <c r="K4960">
        <v>50.82</v>
      </c>
      <c r="L4960" t="str">
        <f t="shared" si="462"/>
        <v/>
      </c>
      <c r="M4960">
        <v>3</v>
      </c>
      <c r="N4960" t="str">
        <f t="shared" si="463"/>
        <v/>
      </c>
      <c r="O4960">
        <v>1</v>
      </c>
      <c r="P4960" s="11">
        <v>0</v>
      </c>
      <c r="Q4960" s="11">
        <v>4.1666666666666602E-2</v>
      </c>
      <c r="R4960" s="12">
        <v>16.940000000000001</v>
      </c>
      <c r="S4960" t="s">
        <v>27</v>
      </c>
      <c r="T4960">
        <v>0</v>
      </c>
      <c r="U4960">
        <f t="shared" si="464"/>
        <v>5</v>
      </c>
      <c r="V4960">
        <f t="shared" si="465"/>
        <v>1</v>
      </c>
      <c r="W4960">
        <f t="shared" si="466"/>
        <v>2</v>
      </c>
      <c r="X4960" t="str">
        <f t="shared" si="467"/>
        <v>512</v>
      </c>
      <c r="Y4960" t="str">
        <f>IF(Table1[[#This Row],[RFM_Score]]="555","Champion", IF(AND(J4960&gt;=4,V4960&gt;=4),"Loyal", IF(U4960&lt;=2,"At Risk", IF(W4960&gt;=4,"Potential Loyalist","Others"))))</f>
        <v>Others</v>
      </c>
    </row>
    <row r="4961" spans="1:25">
      <c r="A4961" t="s">
        <v>10838</v>
      </c>
      <c r="B4961">
        <v>41</v>
      </c>
      <c r="C4961" t="s">
        <v>19</v>
      </c>
      <c r="D4961" t="s">
        <v>46</v>
      </c>
      <c r="E4961" s="6" t="s">
        <v>17031</v>
      </c>
      <c r="F4961" t="s">
        <v>37</v>
      </c>
      <c r="G4961">
        <v>0</v>
      </c>
      <c r="H4961">
        <v>0</v>
      </c>
      <c r="I4961">
        <v>51</v>
      </c>
      <c r="J4961">
        <v>2</v>
      </c>
      <c r="K4961">
        <v>50.66</v>
      </c>
      <c r="L4961" t="str">
        <f t="shared" si="462"/>
        <v/>
      </c>
      <c r="M4961">
        <v>3</v>
      </c>
      <c r="N4961" t="str">
        <f t="shared" si="463"/>
        <v/>
      </c>
      <c r="O4961">
        <v>61</v>
      </c>
      <c r="P4961" s="11">
        <v>0</v>
      </c>
      <c r="Q4961" s="11">
        <v>3.9215686274509803E-2</v>
      </c>
      <c r="R4961" s="12">
        <v>16.886666666666599</v>
      </c>
      <c r="S4961" t="s">
        <v>27</v>
      </c>
      <c r="T4961">
        <v>0</v>
      </c>
      <c r="U4961">
        <f t="shared" si="464"/>
        <v>3</v>
      </c>
      <c r="V4961">
        <f t="shared" si="465"/>
        <v>1</v>
      </c>
      <c r="W4961">
        <f t="shared" si="466"/>
        <v>2</v>
      </c>
      <c r="X4961" t="str">
        <f t="shared" si="467"/>
        <v>312</v>
      </c>
      <c r="Y4961" t="str">
        <f>IF(Table1[[#This Row],[RFM_Score]]="555","Champion", IF(AND(J4961&gt;=4,V4961&gt;=4),"Loyal", IF(U4961&lt;=2,"At Risk", IF(W4961&gt;=4,"Potential Loyalist","Others"))))</f>
        <v>Others</v>
      </c>
    </row>
    <row r="4962" spans="1:25">
      <c r="A4962" t="s">
        <v>4656</v>
      </c>
      <c r="B4962">
        <v>33</v>
      </c>
      <c r="C4962" t="s">
        <v>24</v>
      </c>
      <c r="D4962" t="s">
        <v>25</v>
      </c>
      <c r="E4962" s="6" t="s">
        <v>17032</v>
      </c>
      <c r="F4962" t="s">
        <v>60</v>
      </c>
      <c r="G4962">
        <v>5</v>
      </c>
      <c r="H4962">
        <v>0</v>
      </c>
      <c r="I4962">
        <v>55</v>
      </c>
      <c r="J4962">
        <v>1</v>
      </c>
      <c r="K4962">
        <v>50.6</v>
      </c>
      <c r="L4962" t="str">
        <f t="shared" si="462"/>
        <v/>
      </c>
      <c r="M4962">
        <v>3</v>
      </c>
      <c r="N4962" t="str">
        <f t="shared" si="463"/>
        <v/>
      </c>
      <c r="O4962">
        <v>3</v>
      </c>
      <c r="P4962" s="11">
        <v>0</v>
      </c>
      <c r="Q4962" s="11">
        <v>1.8181818181818101E-2</v>
      </c>
      <c r="R4962" s="12">
        <v>16.8666666666666</v>
      </c>
      <c r="S4962" t="s">
        <v>27</v>
      </c>
      <c r="T4962">
        <v>0</v>
      </c>
      <c r="U4962">
        <f t="shared" si="464"/>
        <v>5</v>
      </c>
      <c r="V4962">
        <f t="shared" si="465"/>
        <v>1</v>
      </c>
      <c r="W4962">
        <f t="shared" si="466"/>
        <v>2</v>
      </c>
      <c r="X4962" t="str">
        <f t="shared" si="467"/>
        <v>512</v>
      </c>
      <c r="Y4962" t="str">
        <f>IF(Table1[[#This Row],[RFM_Score]]="555","Champion", IF(AND(J4962&gt;=4,V4962&gt;=4),"Loyal", IF(U4962&lt;=2,"At Risk", IF(W4962&gt;=4,"Potential Loyalist","Others"))))</f>
        <v>Others</v>
      </c>
    </row>
    <row r="4963" spans="1:25">
      <c r="A4963" t="s">
        <v>1648</v>
      </c>
      <c r="B4963">
        <v>18</v>
      </c>
      <c r="C4963" t="s">
        <v>24</v>
      </c>
      <c r="D4963" t="s">
        <v>25</v>
      </c>
      <c r="E4963" s="6" t="s">
        <v>17033</v>
      </c>
      <c r="F4963" t="s">
        <v>37</v>
      </c>
      <c r="G4963">
        <v>3</v>
      </c>
      <c r="H4963">
        <v>1</v>
      </c>
      <c r="I4963">
        <v>54</v>
      </c>
      <c r="J4963">
        <v>2</v>
      </c>
      <c r="K4963">
        <v>50.4</v>
      </c>
      <c r="L4963" t="str">
        <f t="shared" si="462"/>
        <v/>
      </c>
      <c r="M4963">
        <v>3</v>
      </c>
      <c r="N4963" t="str">
        <f t="shared" si="463"/>
        <v/>
      </c>
      <c r="O4963">
        <v>0</v>
      </c>
      <c r="P4963" s="11">
        <v>0.33333333333333298</v>
      </c>
      <c r="Q4963" s="11">
        <v>3.7037037037037E-2</v>
      </c>
      <c r="R4963" s="12">
        <v>16.8</v>
      </c>
      <c r="S4963" t="s">
        <v>27</v>
      </c>
      <c r="T4963">
        <v>0</v>
      </c>
      <c r="U4963">
        <f t="shared" si="464"/>
        <v>5</v>
      </c>
      <c r="V4963">
        <f t="shared" si="465"/>
        <v>1</v>
      </c>
      <c r="W4963">
        <f t="shared" si="466"/>
        <v>2</v>
      </c>
      <c r="X4963" t="str">
        <f t="shared" si="467"/>
        <v>512</v>
      </c>
      <c r="Y4963" t="str">
        <f>IF(Table1[[#This Row],[RFM_Score]]="555","Champion", IF(AND(J4963&gt;=4,V4963&gt;=4),"Loyal", IF(U4963&lt;=2,"At Risk", IF(W4963&gt;=4,"Potential Loyalist","Others"))))</f>
        <v>Others</v>
      </c>
    </row>
    <row r="4964" spans="1:25">
      <c r="A4964" t="s">
        <v>1515</v>
      </c>
      <c r="B4964">
        <v>24</v>
      </c>
      <c r="C4964" t="s">
        <v>24</v>
      </c>
      <c r="D4964" t="s">
        <v>41</v>
      </c>
      <c r="E4964" s="6" t="s">
        <v>17034</v>
      </c>
      <c r="F4964" t="s">
        <v>26</v>
      </c>
      <c r="G4964">
        <v>6</v>
      </c>
      <c r="H4964">
        <v>2</v>
      </c>
      <c r="I4964">
        <v>55</v>
      </c>
      <c r="J4964">
        <v>3</v>
      </c>
      <c r="K4964">
        <v>50.28</v>
      </c>
      <c r="L4964" t="str">
        <f t="shared" si="462"/>
        <v/>
      </c>
      <c r="M4964">
        <v>3</v>
      </c>
      <c r="N4964" t="str">
        <f t="shared" si="463"/>
        <v/>
      </c>
      <c r="O4964">
        <v>29</v>
      </c>
      <c r="P4964" s="11">
        <v>0.33333333333333298</v>
      </c>
      <c r="Q4964" s="11">
        <v>5.4545454545454501E-2</v>
      </c>
      <c r="R4964" s="12">
        <v>16.760000000000002</v>
      </c>
      <c r="S4964" t="s">
        <v>27</v>
      </c>
      <c r="T4964">
        <v>0</v>
      </c>
      <c r="U4964">
        <f t="shared" si="464"/>
        <v>4</v>
      </c>
      <c r="V4964">
        <f t="shared" si="465"/>
        <v>1</v>
      </c>
      <c r="W4964">
        <f t="shared" si="466"/>
        <v>2</v>
      </c>
      <c r="X4964" t="str">
        <f t="shared" si="467"/>
        <v>412</v>
      </c>
      <c r="Y4964" t="str">
        <f>IF(Table1[[#This Row],[RFM_Score]]="555","Champion", IF(AND(J4964&gt;=4,V4964&gt;=4),"Loyal", IF(U4964&lt;=2,"At Risk", IF(W4964&gt;=4,"Potential Loyalist","Others"))))</f>
        <v>Others</v>
      </c>
    </row>
    <row r="4965" spans="1:25">
      <c r="A4965" t="s">
        <v>4736</v>
      </c>
      <c r="B4965">
        <v>29</v>
      </c>
      <c r="C4965" t="s">
        <v>19</v>
      </c>
      <c r="D4965" t="s">
        <v>46</v>
      </c>
      <c r="E4965" s="6" t="s">
        <v>17035</v>
      </c>
      <c r="F4965" t="s">
        <v>37</v>
      </c>
      <c r="G4965">
        <v>1</v>
      </c>
      <c r="H4965">
        <v>0</v>
      </c>
      <c r="I4965">
        <v>63</v>
      </c>
      <c r="J4965">
        <v>3</v>
      </c>
      <c r="K4965">
        <v>50.25</v>
      </c>
      <c r="L4965" t="str">
        <f t="shared" si="462"/>
        <v/>
      </c>
      <c r="M4965">
        <v>3</v>
      </c>
      <c r="N4965" t="str">
        <f t="shared" si="463"/>
        <v/>
      </c>
      <c r="O4965">
        <v>35</v>
      </c>
      <c r="P4965" s="11">
        <v>0</v>
      </c>
      <c r="Q4965" s="11">
        <v>4.7619047619047603E-2</v>
      </c>
      <c r="R4965" s="12">
        <v>16.75</v>
      </c>
      <c r="S4965" t="s">
        <v>27</v>
      </c>
      <c r="T4965">
        <v>1</v>
      </c>
      <c r="U4965">
        <f t="shared" si="464"/>
        <v>4</v>
      </c>
      <c r="V4965">
        <f t="shared" si="465"/>
        <v>1</v>
      </c>
      <c r="W4965">
        <f t="shared" si="466"/>
        <v>2</v>
      </c>
      <c r="X4965" t="str">
        <f t="shared" si="467"/>
        <v>412</v>
      </c>
      <c r="Y4965" t="str">
        <f>IF(Table1[[#This Row],[RFM_Score]]="555","Champion", IF(AND(J4965&gt;=4,V4965&gt;=4),"Loyal", IF(U4965&lt;=2,"At Risk", IF(W4965&gt;=4,"Potential Loyalist","Others"))))</f>
        <v>Others</v>
      </c>
    </row>
    <row r="4966" spans="1:25">
      <c r="A4966" t="s">
        <v>7956</v>
      </c>
      <c r="B4966">
        <v>40</v>
      </c>
      <c r="C4966" t="s">
        <v>24</v>
      </c>
      <c r="D4966" t="s">
        <v>35</v>
      </c>
      <c r="E4966" s="6" t="s">
        <v>17036</v>
      </c>
      <c r="F4966" t="s">
        <v>26</v>
      </c>
      <c r="G4966">
        <v>3</v>
      </c>
      <c r="H4966">
        <v>2</v>
      </c>
      <c r="I4966">
        <v>49</v>
      </c>
      <c r="J4966">
        <v>4</v>
      </c>
      <c r="K4966">
        <v>50.13</v>
      </c>
      <c r="L4966" t="str">
        <f t="shared" si="462"/>
        <v/>
      </c>
      <c r="M4966">
        <v>3</v>
      </c>
      <c r="N4966" t="str">
        <f t="shared" si="463"/>
        <v/>
      </c>
      <c r="O4966">
        <v>1</v>
      </c>
      <c r="P4966" s="11">
        <v>0.66666666666666596</v>
      </c>
      <c r="Q4966" s="11">
        <v>8.16326530612244E-2</v>
      </c>
      <c r="R4966" s="12">
        <v>16.71</v>
      </c>
      <c r="S4966" t="s">
        <v>27</v>
      </c>
      <c r="T4966">
        <v>0</v>
      </c>
      <c r="U4966">
        <f t="shared" si="464"/>
        <v>5</v>
      </c>
      <c r="V4966">
        <f t="shared" si="465"/>
        <v>1</v>
      </c>
      <c r="W4966">
        <f t="shared" si="466"/>
        <v>2</v>
      </c>
      <c r="X4966" t="str">
        <f t="shared" si="467"/>
        <v>512</v>
      </c>
      <c r="Y4966" t="str">
        <f>IF(Table1[[#This Row],[RFM_Score]]="555","Champion", IF(AND(J4966&gt;=4,V4966&gt;=4),"Loyal", IF(U4966&lt;=2,"At Risk", IF(W4966&gt;=4,"Potential Loyalist","Others"))))</f>
        <v>Others</v>
      </c>
    </row>
    <row r="4967" spans="1:25">
      <c r="A4967" t="s">
        <v>2881</v>
      </c>
      <c r="B4967">
        <v>37</v>
      </c>
      <c r="C4967" t="s">
        <v>19</v>
      </c>
      <c r="D4967" t="s">
        <v>46</v>
      </c>
      <c r="E4967" s="6" t="s">
        <v>17037</v>
      </c>
      <c r="F4967" t="s">
        <v>26</v>
      </c>
      <c r="G4967">
        <v>6</v>
      </c>
      <c r="H4967">
        <v>1</v>
      </c>
      <c r="I4967">
        <v>51</v>
      </c>
      <c r="J4967">
        <v>5</v>
      </c>
      <c r="K4967">
        <v>50.07</v>
      </c>
      <c r="L4967" t="str">
        <f t="shared" si="462"/>
        <v/>
      </c>
      <c r="M4967">
        <v>3</v>
      </c>
      <c r="N4967" t="str">
        <f t="shared" si="463"/>
        <v/>
      </c>
      <c r="O4967">
        <v>44</v>
      </c>
      <c r="P4967" s="11">
        <v>0.16666666666666599</v>
      </c>
      <c r="Q4967" s="11">
        <v>9.8039215686274495E-2</v>
      </c>
      <c r="R4967" s="12">
        <v>16.690000000000001</v>
      </c>
      <c r="S4967" t="s">
        <v>27</v>
      </c>
      <c r="T4967">
        <v>0</v>
      </c>
      <c r="U4967">
        <f t="shared" si="464"/>
        <v>3</v>
      </c>
      <c r="V4967">
        <f t="shared" si="465"/>
        <v>1</v>
      </c>
      <c r="W4967">
        <f t="shared" si="466"/>
        <v>2</v>
      </c>
      <c r="X4967" t="str">
        <f t="shared" si="467"/>
        <v>312</v>
      </c>
      <c r="Y4967" t="str">
        <f>IF(Table1[[#This Row],[RFM_Score]]="555","Champion", IF(AND(J4967&gt;=4,V4967&gt;=4),"Loyal", IF(U4967&lt;=2,"At Risk", IF(W4967&gt;=4,"Potential Loyalist","Others"))))</f>
        <v>Others</v>
      </c>
    </row>
    <row r="4968" spans="1:25">
      <c r="A4968" t="s">
        <v>4412</v>
      </c>
      <c r="B4968">
        <v>42</v>
      </c>
      <c r="C4968" t="s">
        <v>19</v>
      </c>
      <c r="D4968" t="s">
        <v>25</v>
      </c>
      <c r="E4968" s="6" t="s">
        <v>17038</v>
      </c>
      <c r="F4968" t="s">
        <v>26</v>
      </c>
      <c r="G4968">
        <v>0</v>
      </c>
      <c r="H4968">
        <v>0</v>
      </c>
      <c r="I4968">
        <v>44</v>
      </c>
      <c r="J4968">
        <v>3</v>
      </c>
      <c r="K4968">
        <v>49.99</v>
      </c>
      <c r="L4968" t="str">
        <f t="shared" si="462"/>
        <v/>
      </c>
      <c r="M4968">
        <v>3</v>
      </c>
      <c r="N4968" t="str">
        <f t="shared" si="463"/>
        <v/>
      </c>
      <c r="O4968">
        <v>96</v>
      </c>
      <c r="P4968" s="11">
        <v>0</v>
      </c>
      <c r="Q4968" s="11">
        <v>6.8181818181818094E-2</v>
      </c>
      <c r="R4968" s="12">
        <v>16.663333333333298</v>
      </c>
      <c r="S4968" t="s">
        <v>27</v>
      </c>
      <c r="T4968">
        <v>1</v>
      </c>
      <c r="U4968">
        <f t="shared" si="464"/>
        <v>2</v>
      </c>
      <c r="V4968">
        <f t="shared" si="465"/>
        <v>1</v>
      </c>
      <c r="W4968">
        <f t="shared" si="466"/>
        <v>1</v>
      </c>
      <c r="X4968" t="str">
        <f t="shared" si="467"/>
        <v>211</v>
      </c>
      <c r="Y4968" t="str">
        <f>IF(Table1[[#This Row],[RFM_Score]]="555","Champion", IF(AND(J4968&gt;=4,V4968&gt;=4),"Loyal", IF(U4968&lt;=2,"At Risk", IF(W4968&gt;=4,"Potential Loyalist","Others"))))</f>
        <v>At Risk</v>
      </c>
    </row>
    <row r="4969" spans="1:25">
      <c r="A4969" t="s">
        <v>2376</v>
      </c>
      <c r="B4969">
        <v>27</v>
      </c>
      <c r="C4969" t="s">
        <v>24</v>
      </c>
      <c r="D4969" t="s">
        <v>41</v>
      </c>
      <c r="E4969" s="6" t="s">
        <v>17039</v>
      </c>
      <c r="F4969" t="s">
        <v>21</v>
      </c>
      <c r="G4969">
        <v>1</v>
      </c>
      <c r="H4969">
        <v>1</v>
      </c>
      <c r="I4969">
        <v>48</v>
      </c>
      <c r="J4969">
        <v>1</v>
      </c>
      <c r="K4969">
        <v>49.91</v>
      </c>
      <c r="L4969" t="str">
        <f t="shared" si="462"/>
        <v/>
      </c>
      <c r="M4969">
        <v>3</v>
      </c>
      <c r="N4969" t="str">
        <f t="shared" si="463"/>
        <v/>
      </c>
      <c r="O4969">
        <v>30</v>
      </c>
      <c r="P4969" s="11">
        <v>1</v>
      </c>
      <c r="Q4969" s="11">
        <v>2.0833333333333301E-2</v>
      </c>
      <c r="R4969" s="12">
        <v>16.636666666666599</v>
      </c>
      <c r="S4969" t="s">
        <v>27</v>
      </c>
      <c r="T4969">
        <v>0</v>
      </c>
      <c r="U4969">
        <f t="shared" si="464"/>
        <v>4</v>
      </c>
      <c r="V4969">
        <f t="shared" si="465"/>
        <v>1</v>
      </c>
      <c r="W4969">
        <f t="shared" si="466"/>
        <v>1</v>
      </c>
      <c r="X4969" t="str">
        <f t="shared" si="467"/>
        <v>411</v>
      </c>
      <c r="Y4969" t="str">
        <f>IF(Table1[[#This Row],[RFM_Score]]="555","Champion", IF(AND(J4969&gt;=4,V4969&gt;=4),"Loyal", IF(U4969&lt;=2,"At Risk", IF(W4969&gt;=4,"Potential Loyalist","Others"))))</f>
        <v>Others</v>
      </c>
    </row>
    <row r="4970" spans="1:25">
      <c r="A4970" t="s">
        <v>3885</v>
      </c>
      <c r="B4970">
        <v>33</v>
      </c>
      <c r="C4970" t="s">
        <v>24</v>
      </c>
      <c r="D4970" t="s">
        <v>25</v>
      </c>
      <c r="E4970" s="6" t="s">
        <v>17040</v>
      </c>
      <c r="F4970" t="s">
        <v>60</v>
      </c>
      <c r="G4970">
        <v>2</v>
      </c>
      <c r="H4970">
        <v>2</v>
      </c>
      <c r="I4970">
        <v>61</v>
      </c>
      <c r="J4970">
        <v>3</v>
      </c>
      <c r="K4970">
        <v>49.81</v>
      </c>
      <c r="L4970" t="str">
        <f t="shared" si="462"/>
        <v/>
      </c>
      <c r="M4970">
        <v>3</v>
      </c>
      <c r="N4970" t="str">
        <f t="shared" si="463"/>
        <v/>
      </c>
      <c r="O4970">
        <v>7</v>
      </c>
      <c r="P4970" s="11">
        <v>1</v>
      </c>
      <c r="Q4970" s="11">
        <v>4.9180327868852403E-2</v>
      </c>
      <c r="R4970" s="12">
        <v>16.6033333333333</v>
      </c>
      <c r="S4970" t="s">
        <v>27</v>
      </c>
      <c r="T4970">
        <v>0</v>
      </c>
      <c r="U4970">
        <f t="shared" si="464"/>
        <v>5</v>
      </c>
      <c r="V4970">
        <f t="shared" si="465"/>
        <v>1</v>
      </c>
      <c r="W4970">
        <f t="shared" si="466"/>
        <v>1</v>
      </c>
      <c r="X4970" t="str">
        <f t="shared" si="467"/>
        <v>511</v>
      </c>
      <c r="Y4970" t="str">
        <f>IF(Table1[[#This Row],[RFM_Score]]="555","Champion", IF(AND(J4970&gt;=4,V4970&gt;=4),"Loyal", IF(U4970&lt;=2,"At Risk", IF(W4970&gt;=4,"Potential Loyalist","Others"))))</f>
        <v>Others</v>
      </c>
    </row>
    <row r="4971" spans="1:25">
      <c r="A4971" t="s">
        <v>5862</v>
      </c>
      <c r="B4971">
        <v>18</v>
      </c>
      <c r="C4971" t="s">
        <v>19</v>
      </c>
      <c r="D4971" t="s">
        <v>29</v>
      </c>
      <c r="E4971" s="6" t="s">
        <v>17041</v>
      </c>
      <c r="F4971" t="s">
        <v>21</v>
      </c>
      <c r="G4971">
        <v>2</v>
      </c>
      <c r="H4971">
        <v>0</v>
      </c>
      <c r="I4971">
        <v>54</v>
      </c>
      <c r="J4971">
        <v>2</v>
      </c>
      <c r="K4971">
        <v>49.78</v>
      </c>
      <c r="L4971" t="str">
        <f t="shared" si="462"/>
        <v/>
      </c>
      <c r="M4971">
        <v>3</v>
      </c>
      <c r="N4971" t="str">
        <f t="shared" si="463"/>
        <v/>
      </c>
      <c r="O4971">
        <v>19</v>
      </c>
      <c r="P4971" s="11">
        <v>0</v>
      </c>
      <c r="Q4971" s="11">
        <v>3.7037037037037E-2</v>
      </c>
      <c r="R4971" s="12">
        <v>16.593333333333302</v>
      </c>
      <c r="S4971" t="s">
        <v>27</v>
      </c>
      <c r="T4971">
        <v>0</v>
      </c>
      <c r="U4971">
        <f t="shared" si="464"/>
        <v>5</v>
      </c>
      <c r="V4971">
        <f t="shared" si="465"/>
        <v>1</v>
      </c>
      <c r="W4971">
        <f t="shared" si="466"/>
        <v>1</v>
      </c>
      <c r="X4971" t="str">
        <f t="shared" si="467"/>
        <v>511</v>
      </c>
      <c r="Y4971" t="str">
        <f>IF(Table1[[#This Row],[RFM_Score]]="555","Champion", IF(AND(J4971&gt;=4,V4971&gt;=4),"Loyal", IF(U4971&lt;=2,"At Risk", IF(W4971&gt;=4,"Potential Loyalist","Others"))))</f>
        <v>Others</v>
      </c>
    </row>
    <row r="4972" spans="1:25">
      <c r="A4972" t="s">
        <v>7291</v>
      </c>
      <c r="B4972">
        <v>43</v>
      </c>
      <c r="C4972" t="s">
        <v>24</v>
      </c>
      <c r="D4972" t="s">
        <v>29</v>
      </c>
      <c r="E4972" s="6" t="s">
        <v>17042</v>
      </c>
      <c r="F4972" t="s">
        <v>37</v>
      </c>
      <c r="G4972">
        <v>1</v>
      </c>
      <c r="H4972">
        <v>0</v>
      </c>
      <c r="I4972">
        <v>43</v>
      </c>
      <c r="J4972">
        <v>1</v>
      </c>
      <c r="K4972">
        <v>49.75</v>
      </c>
      <c r="L4972" t="str">
        <f t="shared" si="462"/>
        <v/>
      </c>
      <c r="M4972">
        <v>3</v>
      </c>
      <c r="N4972" t="str">
        <f t="shared" si="463"/>
        <v/>
      </c>
      <c r="O4972">
        <v>14</v>
      </c>
      <c r="P4972" s="11">
        <v>0</v>
      </c>
      <c r="Q4972" s="11">
        <v>2.3255813953488299E-2</v>
      </c>
      <c r="R4972" s="12">
        <v>16.5833333333333</v>
      </c>
      <c r="S4972" t="s">
        <v>27</v>
      </c>
      <c r="T4972">
        <v>0</v>
      </c>
      <c r="U4972">
        <f t="shared" si="464"/>
        <v>5</v>
      </c>
      <c r="V4972">
        <f t="shared" si="465"/>
        <v>1</v>
      </c>
      <c r="W4972">
        <f t="shared" si="466"/>
        <v>1</v>
      </c>
      <c r="X4972" t="str">
        <f t="shared" si="467"/>
        <v>511</v>
      </c>
      <c r="Y4972" t="str">
        <f>IF(Table1[[#This Row],[RFM_Score]]="555","Champion", IF(AND(J4972&gt;=4,V4972&gt;=4),"Loyal", IF(U4972&lt;=2,"At Risk", IF(W4972&gt;=4,"Potential Loyalist","Others"))))</f>
        <v>Others</v>
      </c>
    </row>
    <row r="4973" spans="1:25">
      <c r="A4973" t="s">
        <v>9070</v>
      </c>
      <c r="B4973">
        <v>20</v>
      </c>
      <c r="C4973" t="s">
        <v>19</v>
      </c>
      <c r="D4973" t="s">
        <v>41</v>
      </c>
      <c r="E4973" s="6" t="s">
        <v>17043</v>
      </c>
      <c r="F4973" t="s">
        <v>62</v>
      </c>
      <c r="G4973">
        <v>0</v>
      </c>
      <c r="H4973">
        <v>0</v>
      </c>
      <c r="I4973">
        <v>46</v>
      </c>
      <c r="J4973">
        <v>2</v>
      </c>
      <c r="K4973">
        <v>49.74</v>
      </c>
      <c r="L4973" t="str">
        <f t="shared" si="462"/>
        <v/>
      </c>
      <c r="M4973">
        <v>3</v>
      </c>
      <c r="N4973" t="str">
        <f t="shared" si="463"/>
        <v/>
      </c>
      <c r="O4973">
        <v>58</v>
      </c>
      <c r="P4973" s="11">
        <v>0</v>
      </c>
      <c r="Q4973" s="11">
        <v>4.3478260869565202E-2</v>
      </c>
      <c r="R4973" s="12">
        <v>16.579999999999998</v>
      </c>
      <c r="S4973" t="s">
        <v>27</v>
      </c>
      <c r="T4973">
        <v>0</v>
      </c>
      <c r="U4973">
        <f t="shared" si="464"/>
        <v>3</v>
      </c>
      <c r="V4973">
        <f t="shared" si="465"/>
        <v>1</v>
      </c>
      <c r="W4973">
        <f t="shared" si="466"/>
        <v>1</v>
      </c>
      <c r="X4973" t="str">
        <f t="shared" si="467"/>
        <v>311</v>
      </c>
      <c r="Y4973" t="str">
        <f>IF(Table1[[#This Row],[RFM_Score]]="555","Champion", IF(AND(J4973&gt;=4,V4973&gt;=4),"Loyal", IF(U4973&lt;=2,"At Risk", IF(W4973&gt;=4,"Potential Loyalist","Others"))))</f>
        <v>Others</v>
      </c>
    </row>
    <row r="4974" spans="1:25">
      <c r="A4974" t="s">
        <v>2178</v>
      </c>
      <c r="B4974">
        <v>35</v>
      </c>
      <c r="C4974" t="s">
        <v>19</v>
      </c>
      <c r="D4974" t="s">
        <v>41</v>
      </c>
      <c r="E4974" s="6" t="s">
        <v>17044</v>
      </c>
      <c r="F4974" t="s">
        <v>30</v>
      </c>
      <c r="G4974">
        <v>1</v>
      </c>
      <c r="H4974">
        <v>0</v>
      </c>
      <c r="I4974">
        <v>57</v>
      </c>
      <c r="J4974">
        <v>5</v>
      </c>
      <c r="K4974">
        <v>49.71</v>
      </c>
      <c r="L4974" t="str">
        <f t="shared" si="462"/>
        <v/>
      </c>
      <c r="M4974">
        <v>3</v>
      </c>
      <c r="N4974" t="str">
        <f t="shared" si="463"/>
        <v/>
      </c>
      <c r="O4974">
        <v>21</v>
      </c>
      <c r="P4974" s="11">
        <v>0</v>
      </c>
      <c r="Q4974" s="11">
        <v>8.7719298245614002E-2</v>
      </c>
      <c r="R4974" s="12">
        <v>16.57</v>
      </c>
      <c r="S4974" t="s">
        <v>27</v>
      </c>
      <c r="T4974">
        <v>0</v>
      </c>
      <c r="U4974">
        <f t="shared" si="464"/>
        <v>4</v>
      </c>
      <c r="V4974">
        <f t="shared" si="465"/>
        <v>1</v>
      </c>
      <c r="W4974">
        <f t="shared" si="466"/>
        <v>1</v>
      </c>
      <c r="X4974" t="str">
        <f t="shared" si="467"/>
        <v>411</v>
      </c>
      <c r="Y4974" t="str">
        <f>IF(Table1[[#This Row],[RFM_Score]]="555","Champion", IF(AND(J4974&gt;=4,V4974&gt;=4),"Loyal", IF(U4974&lt;=2,"At Risk", IF(W4974&gt;=4,"Potential Loyalist","Others"))))</f>
        <v>Others</v>
      </c>
    </row>
    <row r="4975" spans="1:25">
      <c r="A4975" t="s">
        <v>10186</v>
      </c>
      <c r="B4975">
        <v>30</v>
      </c>
      <c r="C4975" t="s">
        <v>19</v>
      </c>
      <c r="D4975" t="s">
        <v>41</v>
      </c>
      <c r="E4975" s="6" t="s">
        <v>17045</v>
      </c>
      <c r="F4975" t="s">
        <v>60</v>
      </c>
      <c r="G4975">
        <v>3</v>
      </c>
      <c r="H4975">
        <v>0</v>
      </c>
      <c r="I4975">
        <v>42</v>
      </c>
      <c r="J4975">
        <v>2</v>
      </c>
      <c r="K4975">
        <v>49.69</v>
      </c>
      <c r="L4975" t="str">
        <f t="shared" si="462"/>
        <v/>
      </c>
      <c r="M4975">
        <v>3</v>
      </c>
      <c r="N4975" t="str">
        <f t="shared" si="463"/>
        <v/>
      </c>
      <c r="O4975">
        <v>3</v>
      </c>
      <c r="P4975" s="11">
        <v>0</v>
      </c>
      <c r="Q4975" s="11">
        <v>4.7619047619047603E-2</v>
      </c>
      <c r="R4975" s="12">
        <v>16.563333333333301</v>
      </c>
      <c r="S4975" t="s">
        <v>27</v>
      </c>
      <c r="T4975">
        <v>0</v>
      </c>
      <c r="U4975">
        <f t="shared" si="464"/>
        <v>5</v>
      </c>
      <c r="V4975">
        <f t="shared" si="465"/>
        <v>1</v>
      </c>
      <c r="W4975">
        <f t="shared" si="466"/>
        <v>1</v>
      </c>
      <c r="X4975" t="str">
        <f t="shared" si="467"/>
        <v>511</v>
      </c>
      <c r="Y4975" t="str">
        <f>IF(Table1[[#This Row],[RFM_Score]]="555","Champion", IF(AND(J4975&gt;=4,V4975&gt;=4),"Loyal", IF(U4975&lt;=2,"At Risk", IF(W4975&gt;=4,"Potential Loyalist","Others"))))</f>
        <v>Others</v>
      </c>
    </row>
    <row r="4976" spans="1:25">
      <c r="A4976" t="s">
        <v>2128</v>
      </c>
      <c r="B4976">
        <v>38</v>
      </c>
      <c r="C4976" t="s">
        <v>19</v>
      </c>
      <c r="D4976" t="s">
        <v>41</v>
      </c>
      <c r="E4976" s="6" t="s">
        <v>17046</v>
      </c>
      <c r="F4976" t="s">
        <v>26</v>
      </c>
      <c r="G4976">
        <v>3</v>
      </c>
      <c r="H4976">
        <v>1</v>
      </c>
      <c r="I4976">
        <v>47</v>
      </c>
      <c r="J4976">
        <v>5</v>
      </c>
      <c r="K4976">
        <v>49.44</v>
      </c>
      <c r="L4976" t="str">
        <f t="shared" si="462"/>
        <v/>
      </c>
      <c r="M4976">
        <v>3</v>
      </c>
      <c r="N4976" t="str">
        <f t="shared" si="463"/>
        <v/>
      </c>
      <c r="O4976">
        <v>48</v>
      </c>
      <c r="P4976" s="11">
        <v>0.33333333333333298</v>
      </c>
      <c r="Q4976" s="11">
        <v>0.10638297872340401</v>
      </c>
      <c r="R4976" s="12">
        <v>16.48</v>
      </c>
      <c r="S4976" t="s">
        <v>27</v>
      </c>
      <c r="T4976">
        <v>0</v>
      </c>
      <c r="U4976">
        <f t="shared" si="464"/>
        <v>3</v>
      </c>
      <c r="V4976">
        <f t="shared" si="465"/>
        <v>1</v>
      </c>
      <c r="W4976">
        <f t="shared" si="466"/>
        <v>1</v>
      </c>
      <c r="X4976" t="str">
        <f t="shared" si="467"/>
        <v>311</v>
      </c>
      <c r="Y4976" t="str">
        <f>IF(Table1[[#This Row],[RFM_Score]]="555","Champion", IF(AND(J4976&gt;=4,V4976&gt;=4),"Loyal", IF(U4976&lt;=2,"At Risk", IF(W4976&gt;=4,"Potential Loyalist","Others"))))</f>
        <v>Others</v>
      </c>
    </row>
    <row r="4977" spans="1:25">
      <c r="A4977" t="s">
        <v>8678</v>
      </c>
      <c r="B4977">
        <v>25</v>
      </c>
      <c r="C4977" t="s">
        <v>24</v>
      </c>
      <c r="D4977" t="s">
        <v>20</v>
      </c>
      <c r="E4977" s="6" t="s">
        <v>17047</v>
      </c>
      <c r="F4977" t="s">
        <v>30</v>
      </c>
      <c r="G4977">
        <v>2</v>
      </c>
      <c r="H4977">
        <v>2</v>
      </c>
      <c r="I4977">
        <v>53</v>
      </c>
      <c r="J4977">
        <v>3</v>
      </c>
      <c r="K4977">
        <v>49.42</v>
      </c>
      <c r="L4977" t="str">
        <f t="shared" si="462"/>
        <v/>
      </c>
      <c r="M4977">
        <v>3</v>
      </c>
      <c r="N4977" t="str">
        <f t="shared" si="463"/>
        <v/>
      </c>
      <c r="O4977">
        <v>2</v>
      </c>
      <c r="P4977" s="11">
        <v>1</v>
      </c>
      <c r="Q4977" s="11">
        <v>5.6603773584905599E-2</v>
      </c>
      <c r="R4977" s="12">
        <v>16.473333333333301</v>
      </c>
      <c r="S4977" t="s">
        <v>27</v>
      </c>
      <c r="T4977">
        <v>0</v>
      </c>
      <c r="U4977">
        <f t="shared" si="464"/>
        <v>5</v>
      </c>
      <c r="V4977">
        <f t="shared" si="465"/>
        <v>1</v>
      </c>
      <c r="W4977">
        <f t="shared" si="466"/>
        <v>1</v>
      </c>
      <c r="X4977" t="str">
        <f t="shared" si="467"/>
        <v>511</v>
      </c>
      <c r="Y4977" t="str">
        <f>IF(Table1[[#This Row],[RFM_Score]]="555","Champion", IF(AND(J4977&gt;=4,V4977&gt;=4),"Loyal", IF(U4977&lt;=2,"At Risk", IF(W4977&gt;=4,"Potential Loyalist","Others"))))</f>
        <v>Others</v>
      </c>
    </row>
    <row r="4978" spans="1:25">
      <c r="A4978" t="s">
        <v>8201</v>
      </c>
      <c r="B4978">
        <v>18</v>
      </c>
      <c r="C4978" t="s">
        <v>19</v>
      </c>
      <c r="D4978" t="s">
        <v>25</v>
      </c>
      <c r="E4978" s="6" t="s">
        <v>17048</v>
      </c>
      <c r="F4978" t="s">
        <v>37</v>
      </c>
      <c r="G4978">
        <v>2</v>
      </c>
      <c r="H4978">
        <v>0</v>
      </c>
      <c r="I4978">
        <v>49</v>
      </c>
      <c r="J4978">
        <v>3</v>
      </c>
      <c r="K4978">
        <v>49.11</v>
      </c>
      <c r="L4978" t="str">
        <f t="shared" si="462"/>
        <v/>
      </c>
      <c r="M4978">
        <v>3</v>
      </c>
      <c r="N4978" t="str">
        <f t="shared" si="463"/>
        <v/>
      </c>
      <c r="O4978">
        <v>2</v>
      </c>
      <c r="P4978" s="11">
        <v>0</v>
      </c>
      <c r="Q4978" s="11">
        <v>6.1224489795918297E-2</v>
      </c>
      <c r="R4978" s="12">
        <v>16.37</v>
      </c>
      <c r="S4978" t="s">
        <v>27</v>
      </c>
      <c r="T4978">
        <v>0</v>
      </c>
      <c r="U4978">
        <f t="shared" si="464"/>
        <v>5</v>
      </c>
      <c r="V4978">
        <f t="shared" si="465"/>
        <v>1</v>
      </c>
      <c r="W4978">
        <f t="shared" si="466"/>
        <v>1</v>
      </c>
      <c r="X4978" t="str">
        <f t="shared" si="467"/>
        <v>511</v>
      </c>
      <c r="Y4978" t="str">
        <f>IF(Table1[[#This Row],[RFM_Score]]="555","Champion", IF(AND(J4978&gt;=4,V4978&gt;=4),"Loyal", IF(U4978&lt;=2,"At Risk", IF(W4978&gt;=4,"Potential Loyalist","Others"))))</f>
        <v>Others</v>
      </c>
    </row>
    <row r="4979" spans="1:25">
      <c r="A4979" t="s">
        <v>9417</v>
      </c>
      <c r="B4979">
        <v>34</v>
      </c>
      <c r="C4979" t="s">
        <v>19</v>
      </c>
      <c r="D4979" t="s">
        <v>20</v>
      </c>
      <c r="E4979" s="6" t="s">
        <v>17049</v>
      </c>
      <c r="F4979" t="s">
        <v>62</v>
      </c>
      <c r="G4979">
        <v>5</v>
      </c>
      <c r="H4979">
        <v>1</v>
      </c>
      <c r="I4979">
        <v>62</v>
      </c>
      <c r="J4979">
        <v>2</v>
      </c>
      <c r="K4979">
        <v>49.03</v>
      </c>
      <c r="L4979" t="str">
        <f t="shared" si="462"/>
        <v/>
      </c>
      <c r="M4979">
        <v>3</v>
      </c>
      <c r="N4979" t="str">
        <f t="shared" si="463"/>
        <v/>
      </c>
      <c r="O4979">
        <v>47</v>
      </c>
      <c r="P4979" s="11">
        <v>0.2</v>
      </c>
      <c r="Q4979" s="11">
        <v>3.2258064516128997E-2</v>
      </c>
      <c r="R4979" s="12">
        <v>16.343333333333302</v>
      </c>
      <c r="S4979" t="s">
        <v>27</v>
      </c>
      <c r="T4979">
        <v>0</v>
      </c>
      <c r="U4979">
        <f t="shared" si="464"/>
        <v>3</v>
      </c>
      <c r="V4979">
        <f t="shared" si="465"/>
        <v>1</v>
      </c>
      <c r="W4979">
        <f t="shared" si="466"/>
        <v>1</v>
      </c>
      <c r="X4979" t="str">
        <f t="shared" si="467"/>
        <v>311</v>
      </c>
      <c r="Y4979" t="str">
        <f>IF(Table1[[#This Row],[RFM_Score]]="555","Champion", IF(AND(J4979&gt;=4,V4979&gt;=4),"Loyal", IF(U4979&lt;=2,"At Risk", IF(W4979&gt;=4,"Potential Loyalist","Others"))))</f>
        <v>Others</v>
      </c>
    </row>
    <row r="4980" spans="1:25">
      <c r="A4980" t="s">
        <v>5066</v>
      </c>
      <c r="B4980">
        <v>35</v>
      </c>
      <c r="C4980" t="s">
        <v>19</v>
      </c>
      <c r="D4980" t="s">
        <v>25</v>
      </c>
      <c r="E4980" s="6" t="s">
        <v>17050</v>
      </c>
      <c r="F4980" t="s">
        <v>30</v>
      </c>
      <c r="G4980">
        <v>4</v>
      </c>
      <c r="H4980">
        <v>1</v>
      </c>
      <c r="I4980">
        <v>62</v>
      </c>
      <c r="J4980">
        <v>3</v>
      </c>
      <c r="K4980">
        <v>48.93</v>
      </c>
      <c r="L4980" t="str">
        <f t="shared" si="462"/>
        <v/>
      </c>
      <c r="M4980">
        <v>3</v>
      </c>
      <c r="N4980" t="str">
        <f t="shared" si="463"/>
        <v/>
      </c>
      <c r="O4980">
        <v>1</v>
      </c>
      <c r="P4980" s="11">
        <v>0.25</v>
      </c>
      <c r="Q4980" s="11">
        <v>4.8387096774193498E-2</v>
      </c>
      <c r="R4980" s="12">
        <v>16.309999999999999</v>
      </c>
      <c r="S4980" t="s">
        <v>27</v>
      </c>
      <c r="T4980">
        <v>1</v>
      </c>
      <c r="U4980">
        <f t="shared" si="464"/>
        <v>5</v>
      </c>
      <c r="V4980">
        <f t="shared" si="465"/>
        <v>1</v>
      </c>
      <c r="W4980">
        <f t="shared" si="466"/>
        <v>1</v>
      </c>
      <c r="X4980" t="str">
        <f t="shared" si="467"/>
        <v>511</v>
      </c>
      <c r="Y4980" t="str">
        <f>IF(Table1[[#This Row],[RFM_Score]]="555","Champion", IF(AND(J4980&gt;=4,V4980&gt;=4),"Loyal", IF(U4980&lt;=2,"At Risk", IF(W4980&gt;=4,"Potential Loyalist","Others"))))</f>
        <v>Others</v>
      </c>
    </row>
    <row r="4981" spans="1:25">
      <c r="A4981" t="s">
        <v>5622</v>
      </c>
      <c r="B4981">
        <v>26</v>
      </c>
      <c r="C4981" t="s">
        <v>19</v>
      </c>
      <c r="D4981" t="s">
        <v>25</v>
      </c>
      <c r="E4981" s="6" t="s">
        <v>17051</v>
      </c>
      <c r="F4981" t="s">
        <v>21</v>
      </c>
      <c r="G4981">
        <v>6</v>
      </c>
      <c r="H4981">
        <v>1</v>
      </c>
      <c r="I4981">
        <v>50</v>
      </c>
      <c r="J4981">
        <v>4</v>
      </c>
      <c r="K4981">
        <v>48.92</v>
      </c>
      <c r="L4981" t="str">
        <f t="shared" si="462"/>
        <v/>
      </c>
      <c r="M4981">
        <v>3</v>
      </c>
      <c r="N4981" t="str">
        <f t="shared" si="463"/>
        <v/>
      </c>
      <c r="O4981">
        <v>109</v>
      </c>
      <c r="P4981" s="11">
        <v>0.16666666666666599</v>
      </c>
      <c r="Q4981" s="11">
        <v>0.08</v>
      </c>
      <c r="R4981" s="12">
        <v>16.306666666666601</v>
      </c>
      <c r="S4981" t="s">
        <v>27</v>
      </c>
      <c r="T4981">
        <v>1</v>
      </c>
      <c r="U4981">
        <f t="shared" si="464"/>
        <v>1</v>
      </c>
      <c r="V4981">
        <f t="shared" si="465"/>
        <v>1</v>
      </c>
      <c r="W4981">
        <f t="shared" si="466"/>
        <v>1</v>
      </c>
      <c r="X4981" t="str">
        <f t="shared" si="467"/>
        <v>111</v>
      </c>
      <c r="Y4981" t="str">
        <f>IF(Table1[[#This Row],[RFM_Score]]="555","Champion", IF(AND(J4981&gt;=4,V4981&gt;=4),"Loyal", IF(U4981&lt;=2,"At Risk", IF(W4981&gt;=4,"Potential Loyalist","Others"))))</f>
        <v>At Risk</v>
      </c>
    </row>
    <row r="4982" spans="1:25">
      <c r="A4982" t="s">
        <v>9422</v>
      </c>
      <c r="B4982">
        <v>39</v>
      </c>
      <c r="C4982" t="s">
        <v>24</v>
      </c>
      <c r="D4982" t="s">
        <v>35</v>
      </c>
      <c r="E4982" s="6" t="s">
        <v>17052</v>
      </c>
      <c r="F4982" t="s">
        <v>37</v>
      </c>
      <c r="G4982">
        <v>3</v>
      </c>
      <c r="H4982">
        <v>0</v>
      </c>
      <c r="I4982">
        <v>45</v>
      </c>
      <c r="J4982">
        <v>3</v>
      </c>
      <c r="K4982">
        <v>48.87</v>
      </c>
      <c r="L4982" t="str">
        <f t="shared" si="462"/>
        <v/>
      </c>
      <c r="M4982">
        <v>3</v>
      </c>
      <c r="N4982" t="str">
        <f t="shared" si="463"/>
        <v/>
      </c>
      <c r="O4982">
        <v>7</v>
      </c>
      <c r="P4982" s="11">
        <v>0</v>
      </c>
      <c r="Q4982" s="11">
        <v>6.6666666666666596E-2</v>
      </c>
      <c r="R4982" s="12">
        <v>16.29</v>
      </c>
      <c r="S4982" t="s">
        <v>27</v>
      </c>
      <c r="T4982">
        <v>0</v>
      </c>
      <c r="U4982">
        <f t="shared" si="464"/>
        <v>5</v>
      </c>
      <c r="V4982">
        <f t="shared" si="465"/>
        <v>1</v>
      </c>
      <c r="W4982">
        <f t="shared" si="466"/>
        <v>1</v>
      </c>
      <c r="X4982" t="str">
        <f t="shared" si="467"/>
        <v>511</v>
      </c>
      <c r="Y4982" t="str">
        <f>IF(Table1[[#This Row],[RFM_Score]]="555","Champion", IF(AND(J4982&gt;=4,V4982&gt;=4),"Loyal", IF(U4982&lt;=2,"At Risk", IF(W4982&gt;=4,"Potential Loyalist","Others"))))</f>
        <v>Others</v>
      </c>
    </row>
    <row r="4983" spans="1:25">
      <c r="A4983" t="s">
        <v>6220</v>
      </c>
      <c r="B4983">
        <v>58</v>
      </c>
      <c r="C4983" t="s">
        <v>24</v>
      </c>
      <c r="D4983" t="s">
        <v>29</v>
      </c>
      <c r="E4983" s="6" t="s">
        <v>17053</v>
      </c>
      <c r="F4983" t="s">
        <v>37</v>
      </c>
      <c r="G4983">
        <v>3</v>
      </c>
      <c r="H4983">
        <v>0</v>
      </c>
      <c r="I4983">
        <v>55</v>
      </c>
      <c r="J4983">
        <v>4</v>
      </c>
      <c r="K4983">
        <v>48.84</v>
      </c>
      <c r="L4983" t="str">
        <f t="shared" si="462"/>
        <v/>
      </c>
      <c r="M4983">
        <v>3</v>
      </c>
      <c r="N4983" t="str">
        <f t="shared" si="463"/>
        <v/>
      </c>
      <c r="O4983">
        <v>25</v>
      </c>
      <c r="P4983" s="11">
        <v>0</v>
      </c>
      <c r="Q4983" s="11">
        <v>7.2727272727272696E-2</v>
      </c>
      <c r="R4983" s="12">
        <v>16.28</v>
      </c>
      <c r="S4983" t="s">
        <v>27</v>
      </c>
      <c r="T4983">
        <v>0</v>
      </c>
      <c r="U4983">
        <f t="shared" si="464"/>
        <v>4</v>
      </c>
      <c r="V4983">
        <f t="shared" si="465"/>
        <v>1</v>
      </c>
      <c r="W4983">
        <f t="shared" si="466"/>
        <v>1</v>
      </c>
      <c r="X4983" t="str">
        <f t="shared" si="467"/>
        <v>411</v>
      </c>
      <c r="Y4983" t="str">
        <f>IF(Table1[[#This Row],[RFM_Score]]="555","Champion", IF(AND(J4983&gt;=4,V4983&gt;=4),"Loyal", IF(U4983&lt;=2,"At Risk", IF(W4983&gt;=4,"Potential Loyalist","Others"))))</f>
        <v>Others</v>
      </c>
    </row>
    <row r="4984" spans="1:25">
      <c r="A4984" t="s">
        <v>609</v>
      </c>
      <c r="B4984">
        <v>38</v>
      </c>
      <c r="C4984" t="s">
        <v>24</v>
      </c>
      <c r="D4984" t="s">
        <v>25</v>
      </c>
      <c r="E4984" s="6" t="s">
        <v>17054</v>
      </c>
      <c r="F4984" t="s">
        <v>21</v>
      </c>
      <c r="G4984">
        <v>4</v>
      </c>
      <c r="H4984">
        <v>0</v>
      </c>
      <c r="I4984">
        <v>49</v>
      </c>
      <c r="J4984">
        <v>3</v>
      </c>
      <c r="K4984">
        <v>48.66</v>
      </c>
      <c r="L4984" t="str">
        <f t="shared" si="462"/>
        <v/>
      </c>
      <c r="M4984">
        <v>3</v>
      </c>
      <c r="N4984" t="str">
        <f t="shared" si="463"/>
        <v/>
      </c>
      <c r="O4984">
        <v>46</v>
      </c>
      <c r="P4984" s="11">
        <v>0</v>
      </c>
      <c r="Q4984" s="11">
        <v>6.1224489795918297E-2</v>
      </c>
      <c r="R4984" s="12">
        <v>16.22</v>
      </c>
      <c r="S4984" t="s">
        <v>27</v>
      </c>
      <c r="T4984">
        <v>0</v>
      </c>
      <c r="U4984">
        <f t="shared" si="464"/>
        <v>3</v>
      </c>
      <c r="V4984">
        <f t="shared" si="465"/>
        <v>1</v>
      </c>
      <c r="W4984">
        <f t="shared" si="466"/>
        <v>1</v>
      </c>
      <c r="X4984" t="str">
        <f t="shared" si="467"/>
        <v>311</v>
      </c>
      <c r="Y4984" t="str">
        <f>IF(Table1[[#This Row],[RFM_Score]]="555","Champion", IF(AND(J4984&gt;=4,V4984&gt;=4),"Loyal", IF(U4984&lt;=2,"At Risk", IF(W4984&gt;=4,"Potential Loyalist","Others"))))</f>
        <v>Others</v>
      </c>
    </row>
    <row r="4985" spans="1:25">
      <c r="A4985" t="s">
        <v>2215</v>
      </c>
      <c r="B4985">
        <v>59</v>
      </c>
      <c r="C4985" t="s">
        <v>19</v>
      </c>
      <c r="D4985" t="s">
        <v>41</v>
      </c>
      <c r="E4985" s="6" t="s">
        <v>17055</v>
      </c>
      <c r="F4985" t="s">
        <v>21</v>
      </c>
      <c r="G4985">
        <v>3</v>
      </c>
      <c r="H4985">
        <v>2</v>
      </c>
      <c r="I4985">
        <v>40</v>
      </c>
      <c r="J4985">
        <v>0</v>
      </c>
      <c r="K4985">
        <v>48.66</v>
      </c>
      <c r="L4985" t="str">
        <f t="shared" si="462"/>
        <v/>
      </c>
      <c r="M4985">
        <v>3</v>
      </c>
      <c r="N4985" t="str">
        <f t="shared" si="463"/>
        <v/>
      </c>
      <c r="O4985">
        <v>7</v>
      </c>
      <c r="P4985" s="11">
        <v>0.66666666666666596</v>
      </c>
      <c r="Q4985" s="11">
        <v>0</v>
      </c>
      <c r="R4985" s="12">
        <v>16.22</v>
      </c>
      <c r="S4985" t="s">
        <v>27</v>
      </c>
      <c r="T4985">
        <v>0</v>
      </c>
      <c r="U4985">
        <f t="shared" si="464"/>
        <v>5</v>
      </c>
      <c r="V4985">
        <f t="shared" si="465"/>
        <v>1</v>
      </c>
      <c r="W4985">
        <f t="shared" si="466"/>
        <v>1</v>
      </c>
      <c r="X4985" t="str">
        <f t="shared" si="467"/>
        <v>511</v>
      </c>
      <c r="Y4985" t="str">
        <f>IF(Table1[[#This Row],[RFM_Score]]="555","Champion", IF(AND(J4985&gt;=4,V4985&gt;=4),"Loyal", IF(U4985&lt;=2,"At Risk", IF(W4985&gt;=4,"Potential Loyalist","Others"))))</f>
        <v>Others</v>
      </c>
    </row>
    <row r="4986" spans="1:25">
      <c r="A4986" t="s">
        <v>11241</v>
      </c>
      <c r="B4986">
        <v>51</v>
      </c>
      <c r="C4986" t="s">
        <v>24</v>
      </c>
      <c r="D4986" t="s">
        <v>49</v>
      </c>
      <c r="E4986" s="6" t="s">
        <v>17056</v>
      </c>
      <c r="F4986" t="s">
        <v>30</v>
      </c>
      <c r="G4986">
        <v>1</v>
      </c>
      <c r="H4986">
        <v>0</v>
      </c>
      <c r="I4986">
        <v>56</v>
      </c>
      <c r="J4986">
        <v>1</v>
      </c>
      <c r="K4986">
        <v>48.61</v>
      </c>
      <c r="L4986" t="str">
        <f t="shared" si="462"/>
        <v/>
      </c>
      <c r="M4986">
        <v>3</v>
      </c>
      <c r="N4986" t="str">
        <f t="shared" si="463"/>
        <v/>
      </c>
      <c r="O4986">
        <v>16</v>
      </c>
      <c r="P4986" s="11">
        <v>0</v>
      </c>
      <c r="Q4986" s="11">
        <v>1.7857142857142801E-2</v>
      </c>
      <c r="R4986" s="12">
        <v>16.203333333333301</v>
      </c>
      <c r="S4986" t="s">
        <v>27</v>
      </c>
      <c r="T4986">
        <v>0</v>
      </c>
      <c r="U4986">
        <f t="shared" si="464"/>
        <v>5</v>
      </c>
      <c r="V4986">
        <f t="shared" si="465"/>
        <v>1</v>
      </c>
      <c r="W4986">
        <f t="shared" si="466"/>
        <v>1</v>
      </c>
      <c r="X4986" t="str">
        <f t="shared" si="467"/>
        <v>511</v>
      </c>
      <c r="Y4986" t="str">
        <f>IF(Table1[[#This Row],[RFM_Score]]="555","Champion", IF(AND(J4986&gt;=4,V4986&gt;=4),"Loyal", IF(U4986&lt;=2,"At Risk", IF(W4986&gt;=4,"Potential Loyalist","Others"))))</f>
        <v>Others</v>
      </c>
    </row>
    <row r="4987" spans="1:25">
      <c r="A4987" t="s">
        <v>7547</v>
      </c>
      <c r="B4987">
        <v>55</v>
      </c>
      <c r="C4987" t="s">
        <v>24</v>
      </c>
      <c r="D4987" t="s">
        <v>29</v>
      </c>
      <c r="E4987" s="6" t="s">
        <v>17057</v>
      </c>
      <c r="F4987" t="s">
        <v>60</v>
      </c>
      <c r="G4987">
        <v>2</v>
      </c>
      <c r="H4987">
        <v>0</v>
      </c>
      <c r="I4987">
        <v>46</v>
      </c>
      <c r="J4987">
        <v>2</v>
      </c>
      <c r="K4987">
        <v>48.2</v>
      </c>
      <c r="L4987" t="str">
        <f t="shared" si="462"/>
        <v/>
      </c>
      <c r="M4987">
        <v>3</v>
      </c>
      <c r="N4987" t="str">
        <f t="shared" si="463"/>
        <v/>
      </c>
      <c r="O4987">
        <v>12</v>
      </c>
      <c r="P4987" s="11">
        <v>0</v>
      </c>
      <c r="Q4987" s="11">
        <v>4.3478260869565202E-2</v>
      </c>
      <c r="R4987" s="12">
        <v>16.066666666666599</v>
      </c>
      <c r="S4987" t="s">
        <v>27</v>
      </c>
      <c r="T4987">
        <v>0</v>
      </c>
      <c r="U4987">
        <f t="shared" si="464"/>
        <v>5</v>
      </c>
      <c r="V4987">
        <f t="shared" si="465"/>
        <v>1</v>
      </c>
      <c r="W4987">
        <f t="shared" si="466"/>
        <v>1</v>
      </c>
      <c r="X4987" t="str">
        <f t="shared" si="467"/>
        <v>511</v>
      </c>
      <c r="Y4987" t="str">
        <f>IF(Table1[[#This Row],[RFM_Score]]="555","Champion", IF(AND(J4987&gt;=4,V4987&gt;=4),"Loyal", IF(U4987&lt;=2,"At Risk", IF(W4987&gt;=4,"Potential Loyalist","Others"))))</f>
        <v>Others</v>
      </c>
    </row>
    <row r="4988" spans="1:25">
      <c r="A4988" t="s">
        <v>5845</v>
      </c>
      <c r="B4988">
        <v>67</v>
      </c>
      <c r="C4988" t="s">
        <v>24</v>
      </c>
      <c r="D4988" t="s">
        <v>46</v>
      </c>
      <c r="E4988" s="6" t="s">
        <v>17058</v>
      </c>
      <c r="F4988" t="s">
        <v>60</v>
      </c>
      <c r="G4988">
        <v>5</v>
      </c>
      <c r="H4988">
        <v>2</v>
      </c>
      <c r="I4988">
        <v>53</v>
      </c>
      <c r="J4988">
        <v>3</v>
      </c>
      <c r="K4988">
        <v>48.17</v>
      </c>
      <c r="L4988" t="str">
        <f t="shared" si="462"/>
        <v/>
      </c>
      <c r="M4988">
        <v>3</v>
      </c>
      <c r="N4988" t="str">
        <f t="shared" si="463"/>
        <v/>
      </c>
      <c r="O4988">
        <v>1</v>
      </c>
      <c r="P4988" s="11">
        <v>0.4</v>
      </c>
      <c r="Q4988" s="11">
        <v>5.6603773584905599E-2</v>
      </c>
      <c r="R4988" s="12">
        <v>16.056666666666601</v>
      </c>
      <c r="S4988" t="s">
        <v>27</v>
      </c>
      <c r="T4988">
        <v>0</v>
      </c>
      <c r="U4988">
        <f t="shared" si="464"/>
        <v>5</v>
      </c>
      <c r="V4988">
        <f t="shared" si="465"/>
        <v>1</v>
      </c>
      <c r="W4988">
        <f t="shared" si="466"/>
        <v>1</v>
      </c>
      <c r="X4988" t="str">
        <f t="shared" si="467"/>
        <v>511</v>
      </c>
      <c r="Y4988" t="str">
        <f>IF(Table1[[#This Row],[RFM_Score]]="555","Champion", IF(AND(J4988&gt;=4,V4988&gt;=4),"Loyal", IF(U4988&lt;=2,"At Risk", IF(W4988&gt;=4,"Potential Loyalist","Others"))))</f>
        <v>Others</v>
      </c>
    </row>
    <row r="4989" spans="1:25">
      <c r="A4989" t="s">
        <v>4898</v>
      </c>
      <c r="B4989">
        <v>25</v>
      </c>
      <c r="C4989" t="s">
        <v>24</v>
      </c>
      <c r="D4989" t="s">
        <v>25</v>
      </c>
      <c r="E4989" s="6" t="s">
        <v>17059</v>
      </c>
      <c r="F4989" t="s">
        <v>30</v>
      </c>
      <c r="G4989">
        <v>3</v>
      </c>
      <c r="H4989">
        <v>0</v>
      </c>
      <c r="I4989">
        <v>38</v>
      </c>
      <c r="J4989">
        <v>3</v>
      </c>
      <c r="K4989">
        <v>47.93</v>
      </c>
      <c r="L4989" t="str">
        <f t="shared" si="462"/>
        <v/>
      </c>
      <c r="M4989">
        <v>3</v>
      </c>
      <c r="N4989" t="str">
        <f t="shared" si="463"/>
        <v/>
      </c>
      <c r="O4989">
        <v>37</v>
      </c>
      <c r="P4989" s="11">
        <v>0</v>
      </c>
      <c r="Q4989" s="11">
        <v>7.8947368421052599E-2</v>
      </c>
      <c r="R4989" s="12">
        <v>15.976666666666601</v>
      </c>
      <c r="S4989" t="s">
        <v>27</v>
      </c>
      <c r="T4989">
        <v>0</v>
      </c>
      <c r="U4989">
        <f t="shared" si="464"/>
        <v>4</v>
      </c>
      <c r="V4989">
        <f t="shared" si="465"/>
        <v>1</v>
      </c>
      <c r="W4989">
        <f t="shared" si="466"/>
        <v>1</v>
      </c>
      <c r="X4989" t="str">
        <f t="shared" si="467"/>
        <v>411</v>
      </c>
      <c r="Y4989" t="str">
        <f>IF(Table1[[#This Row],[RFM_Score]]="555","Champion", IF(AND(J4989&gt;=4,V4989&gt;=4),"Loyal", IF(U4989&lt;=2,"At Risk", IF(W4989&gt;=4,"Potential Loyalist","Others"))))</f>
        <v>Others</v>
      </c>
    </row>
    <row r="4990" spans="1:25">
      <c r="A4990" t="s">
        <v>126</v>
      </c>
      <c r="B4990">
        <v>41</v>
      </c>
      <c r="C4990" t="s">
        <v>24</v>
      </c>
      <c r="D4990" t="s">
        <v>25</v>
      </c>
      <c r="E4990" s="6" t="s">
        <v>17060</v>
      </c>
      <c r="F4990" t="s">
        <v>62</v>
      </c>
      <c r="G4990">
        <v>4</v>
      </c>
      <c r="H4990">
        <v>2</v>
      </c>
      <c r="I4990">
        <v>42</v>
      </c>
      <c r="J4990">
        <v>1</v>
      </c>
      <c r="K4990">
        <v>47.9</v>
      </c>
      <c r="L4990" t="str">
        <f t="shared" si="462"/>
        <v/>
      </c>
      <c r="M4990">
        <v>3</v>
      </c>
      <c r="N4990" t="str">
        <f t="shared" si="463"/>
        <v/>
      </c>
      <c r="O4990">
        <v>28</v>
      </c>
      <c r="P4990" s="11">
        <v>0.5</v>
      </c>
      <c r="Q4990" s="11">
        <v>2.3809523809523801E-2</v>
      </c>
      <c r="R4990" s="12">
        <v>15.966666666666599</v>
      </c>
      <c r="S4990" t="s">
        <v>27</v>
      </c>
      <c r="T4990">
        <v>0</v>
      </c>
      <c r="U4990">
        <f t="shared" si="464"/>
        <v>4</v>
      </c>
      <c r="V4990">
        <f t="shared" si="465"/>
        <v>1</v>
      </c>
      <c r="W4990">
        <f t="shared" si="466"/>
        <v>1</v>
      </c>
      <c r="X4990" t="str">
        <f t="shared" si="467"/>
        <v>411</v>
      </c>
      <c r="Y4990" t="str">
        <f>IF(Table1[[#This Row],[RFM_Score]]="555","Champion", IF(AND(J4990&gt;=4,V4990&gt;=4),"Loyal", IF(U4990&lt;=2,"At Risk", IF(W4990&gt;=4,"Potential Loyalist","Others"))))</f>
        <v>Others</v>
      </c>
    </row>
    <row r="4991" spans="1:25">
      <c r="A4991" t="s">
        <v>5552</v>
      </c>
      <c r="B4991">
        <v>18</v>
      </c>
      <c r="C4991" t="s">
        <v>24</v>
      </c>
      <c r="D4991" t="s">
        <v>46</v>
      </c>
      <c r="E4991" s="6" t="s">
        <v>17061</v>
      </c>
      <c r="F4991" t="s">
        <v>21</v>
      </c>
      <c r="G4991">
        <v>2</v>
      </c>
      <c r="H4991">
        <v>1</v>
      </c>
      <c r="I4991">
        <v>54</v>
      </c>
      <c r="J4991">
        <v>2</v>
      </c>
      <c r="K4991">
        <v>47.67</v>
      </c>
      <c r="L4991" t="str">
        <f t="shared" si="462"/>
        <v/>
      </c>
      <c r="M4991">
        <v>3</v>
      </c>
      <c r="N4991" t="str">
        <f t="shared" si="463"/>
        <v/>
      </c>
      <c r="O4991">
        <v>9</v>
      </c>
      <c r="P4991" s="11">
        <v>0.5</v>
      </c>
      <c r="Q4991" s="11">
        <v>3.7037037037037E-2</v>
      </c>
      <c r="R4991" s="12">
        <v>15.89</v>
      </c>
      <c r="S4991" t="s">
        <v>27</v>
      </c>
      <c r="T4991">
        <v>0</v>
      </c>
      <c r="U4991">
        <f t="shared" si="464"/>
        <v>5</v>
      </c>
      <c r="V4991">
        <f t="shared" si="465"/>
        <v>1</v>
      </c>
      <c r="W4991">
        <f t="shared" si="466"/>
        <v>1</v>
      </c>
      <c r="X4991" t="str">
        <f t="shared" si="467"/>
        <v>511</v>
      </c>
      <c r="Y4991" t="str">
        <f>IF(Table1[[#This Row],[RFM_Score]]="555","Champion", IF(AND(J4991&gt;=4,V4991&gt;=4),"Loyal", IF(U4991&lt;=2,"At Risk", IF(W4991&gt;=4,"Potential Loyalist","Others"))))</f>
        <v>Others</v>
      </c>
    </row>
    <row r="4992" spans="1:25">
      <c r="A4992" t="s">
        <v>9592</v>
      </c>
      <c r="B4992">
        <v>59</v>
      </c>
      <c r="C4992" t="s">
        <v>19</v>
      </c>
      <c r="D4992" t="s">
        <v>25</v>
      </c>
      <c r="E4992" s="6" t="s">
        <v>17062</v>
      </c>
      <c r="F4992" t="s">
        <v>60</v>
      </c>
      <c r="G4992">
        <v>3</v>
      </c>
      <c r="H4992">
        <v>2</v>
      </c>
      <c r="I4992">
        <v>39</v>
      </c>
      <c r="J4992">
        <v>2</v>
      </c>
      <c r="K4992">
        <v>47.63</v>
      </c>
      <c r="L4992" t="str">
        <f t="shared" si="462"/>
        <v/>
      </c>
      <c r="M4992">
        <v>3</v>
      </c>
      <c r="N4992" t="str">
        <f t="shared" si="463"/>
        <v/>
      </c>
      <c r="O4992">
        <v>28</v>
      </c>
      <c r="P4992" s="11">
        <v>0.66666666666666596</v>
      </c>
      <c r="Q4992" s="11">
        <v>5.1282051282051197E-2</v>
      </c>
      <c r="R4992" s="12">
        <v>15.876666666666599</v>
      </c>
      <c r="S4992" t="s">
        <v>27</v>
      </c>
      <c r="T4992">
        <v>0</v>
      </c>
      <c r="U4992">
        <f t="shared" si="464"/>
        <v>4</v>
      </c>
      <c r="V4992">
        <f t="shared" si="465"/>
        <v>1</v>
      </c>
      <c r="W4992">
        <f t="shared" si="466"/>
        <v>1</v>
      </c>
      <c r="X4992" t="str">
        <f t="shared" si="467"/>
        <v>411</v>
      </c>
      <c r="Y4992" t="str">
        <f>IF(Table1[[#This Row],[RFM_Score]]="555","Champion", IF(AND(J4992&gt;=4,V4992&gt;=4),"Loyal", IF(U4992&lt;=2,"At Risk", IF(W4992&gt;=4,"Potential Loyalist","Others"))))</f>
        <v>Others</v>
      </c>
    </row>
    <row r="4993" spans="1:25">
      <c r="A4993" t="s">
        <v>8949</v>
      </c>
      <c r="B4993">
        <v>32</v>
      </c>
      <c r="C4993" t="s">
        <v>19</v>
      </c>
      <c r="D4993" t="s">
        <v>20</v>
      </c>
      <c r="E4993" s="6" t="s">
        <v>17063</v>
      </c>
      <c r="F4993" t="s">
        <v>26</v>
      </c>
      <c r="G4993">
        <v>2</v>
      </c>
      <c r="H4993">
        <v>0</v>
      </c>
      <c r="I4993">
        <v>48</v>
      </c>
      <c r="J4993">
        <v>4</v>
      </c>
      <c r="K4993">
        <v>47.61</v>
      </c>
      <c r="L4993" t="str">
        <f t="shared" si="462"/>
        <v/>
      </c>
      <c r="M4993">
        <v>3</v>
      </c>
      <c r="N4993" t="str">
        <f t="shared" si="463"/>
        <v/>
      </c>
      <c r="O4993">
        <v>26</v>
      </c>
      <c r="P4993" s="11">
        <v>0</v>
      </c>
      <c r="Q4993" s="11">
        <v>8.3333333333333301E-2</v>
      </c>
      <c r="R4993" s="12">
        <v>15.87</v>
      </c>
      <c r="S4993" t="s">
        <v>27</v>
      </c>
      <c r="T4993">
        <v>0</v>
      </c>
      <c r="U4993">
        <f t="shared" si="464"/>
        <v>4</v>
      </c>
      <c r="V4993">
        <f t="shared" si="465"/>
        <v>1</v>
      </c>
      <c r="W4993">
        <f t="shared" si="466"/>
        <v>1</v>
      </c>
      <c r="X4993" t="str">
        <f t="shared" si="467"/>
        <v>411</v>
      </c>
      <c r="Y4993" t="str">
        <f>IF(Table1[[#This Row],[RFM_Score]]="555","Champion", IF(AND(J4993&gt;=4,V4993&gt;=4),"Loyal", IF(U4993&lt;=2,"At Risk", IF(W4993&gt;=4,"Potential Loyalist","Others"))))</f>
        <v>Others</v>
      </c>
    </row>
    <row r="4994" spans="1:25">
      <c r="A4994" t="s">
        <v>7981</v>
      </c>
      <c r="B4994">
        <v>39</v>
      </c>
      <c r="C4994" t="s">
        <v>24</v>
      </c>
      <c r="D4994" t="s">
        <v>41</v>
      </c>
      <c r="E4994" s="6" t="s">
        <v>17064</v>
      </c>
      <c r="F4994" t="s">
        <v>62</v>
      </c>
      <c r="G4994">
        <v>3</v>
      </c>
      <c r="H4994">
        <v>1</v>
      </c>
      <c r="I4994">
        <v>36</v>
      </c>
      <c r="J4994">
        <v>3</v>
      </c>
      <c r="K4994">
        <v>47.6</v>
      </c>
      <c r="L4994" t="str">
        <f t="shared" ref="L4994:L5057" si="468">IF(OR(K4994&lt;$AC$10, K4994&gt;$AC$11), "OUTLIER", "")</f>
        <v/>
      </c>
      <c r="M4994">
        <v>3</v>
      </c>
      <c r="N4994" t="str">
        <f t="shared" ref="N4994:N5057" si="469">IF(OR(M4994&lt;$AC$16, M4994&gt;$AC$17), "OUTLIER", "")</f>
        <v/>
      </c>
      <c r="O4994">
        <v>52</v>
      </c>
      <c r="P4994" s="11">
        <v>0.33333333333333298</v>
      </c>
      <c r="Q4994" s="11">
        <v>8.3333333333333301E-2</v>
      </c>
      <c r="R4994" s="12">
        <v>15.8666666666666</v>
      </c>
      <c r="S4994" t="s">
        <v>27</v>
      </c>
      <c r="T4994">
        <v>0</v>
      </c>
      <c r="U4994">
        <f t="shared" ref="U4994:U5057" si="470">IF(O4994&lt;=20,5,IF(O4994&lt;=40,4,IF(O4994&lt;=70,3,IF(O4994&lt;=100,2,1))))</f>
        <v>3</v>
      </c>
      <c r="V4994">
        <f t="shared" ref="V4994:V5057" si="471">IF(M4994&gt;=11,5,IF(M4994&gt;=9,4,IF(M4994&gt;=7,3,IF(M4994&gt;=5,2,1))))</f>
        <v>1</v>
      </c>
      <c r="W4994">
        <f t="shared" ref="W4994:W5057" si="472">IF(K4994&gt;=500,5,IF(K4994&gt;=300,4,IF(K4994&gt;=150,3,IF(K4994&gt;=50,2,1))))</f>
        <v>1</v>
      </c>
      <c r="X4994" t="str">
        <f t="shared" ref="X4994:X5057" si="473">U4994 &amp; V4994 &amp; W4994</f>
        <v>311</v>
      </c>
      <c r="Y4994" t="str">
        <f>IF(Table1[[#This Row],[RFM_Score]]="555","Champion", IF(AND(J4994&gt;=4,V4994&gt;=4),"Loyal", IF(U4994&lt;=2,"At Risk", IF(W4994&gt;=4,"Potential Loyalist","Others"))))</f>
        <v>Others</v>
      </c>
    </row>
    <row r="4995" spans="1:25">
      <c r="A4995" t="s">
        <v>5873</v>
      </c>
      <c r="B4995">
        <v>18</v>
      </c>
      <c r="C4995" t="s">
        <v>19</v>
      </c>
      <c r="D4995" t="s">
        <v>29</v>
      </c>
      <c r="E4995" s="6" t="s">
        <v>17065</v>
      </c>
      <c r="F4995" t="s">
        <v>60</v>
      </c>
      <c r="G4995">
        <v>3</v>
      </c>
      <c r="H4995">
        <v>0</v>
      </c>
      <c r="I4995">
        <v>57</v>
      </c>
      <c r="J4995">
        <v>1</v>
      </c>
      <c r="K4995">
        <v>47.58</v>
      </c>
      <c r="L4995" t="str">
        <f t="shared" si="468"/>
        <v/>
      </c>
      <c r="M4995">
        <v>3</v>
      </c>
      <c r="N4995" t="str">
        <f t="shared" si="469"/>
        <v/>
      </c>
      <c r="O4995">
        <v>22</v>
      </c>
      <c r="P4995" s="11">
        <v>0</v>
      </c>
      <c r="Q4995" s="11">
        <v>1.7543859649122799E-2</v>
      </c>
      <c r="R4995" s="12">
        <v>15.86</v>
      </c>
      <c r="S4995" t="s">
        <v>27</v>
      </c>
      <c r="T4995">
        <v>0</v>
      </c>
      <c r="U4995">
        <f t="shared" si="470"/>
        <v>4</v>
      </c>
      <c r="V4995">
        <f t="shared" si="471"/>
        <v>1</v>
      </c>
      <c r="W4995">
        <f t="shared" si="472"/>
        <v>1</v>
      </c>
      <c r="X4995" t="str">
        <f t="shared" si="473"/>
        <v>411</v>
      </c>
      <c r="Y4995" t="str">
        <f>IF(Table1[[#This Row],[RFM_Score]]="555","Champion", IF(AND(J4995&gt;=4,V4995&gt;=4),"Loyal", IF(U4995&lt;=2,"At Risk", IF(W4995&gt;=4,"Potential Loyalist","Others"))))</f>
        <v>Others</v>
      </c>
    </row>
    <row r="4996" spans="1:25">
      <c r="A4996" t="s">
        <v>4120</v>
      </c>
      <c r="B4996">
        <v>18</v>
      </c>
      <c r="C4996" t="s">
        <v>33</v>
      </c>
      <c r="D4996" t="s">
        <v>25</v>
      </c>
      <c r="E4996" s="6" t="s">
        <v>17066</v>
      </c>
      <c r="F4996" t="s">
        <v>37</v>
      </c>
      <c r="G4996">
        <v>1</v>
      </c>
      <c r="H4996">
        <v>0</v>
      </c>
      <c r="I4996">
        <v>46</v>
      </c>
      <c r="J4996">
        <v>1</v>
      </c>
      <c r="K4996">
        <v>47.4</v>
      </c>
      <c r="L4996" t="str">
        <f t="shared" si="468"/>
        <v/>
      </c>
      <c r="M4996">
        <v>3</v>
      </c>
      <c r="N4996" t="str">
        <f t="shared" si="469"/>
        <v/>
      </c>
      <c r="O4996">
        <v>121</v>
      </c>
      <c r="P4996" s="11">
        <v>0</v>
      </c>
      <c r="Q4996" s="11">
        <v>2.1739130434782601E-2</v>
      </c>
      <c r="R4996" s="12">
        <v>15.799999999999899</v>
      </c>
      <c r="S4996" t="s">
        <v>27</v>
      </c>
      <c r="T4996">
        <v>1</v>
      </c>
      <c r="U4996">
        <f t="shared" si="470"/>
        <v>1</v>
      </c>
      <c r="V4996">
        <f t="shared" si="471"/>
        <v>1</v>
      </c>
      <c r="W4996">
        <f t="shared" si="472"/>
        <v>1</v>
      </c>
      <c r="X4996" t="str">
        <f t="shared" si="473"/>
        <v>111</v>
      </c>
      <c r="Y4996" t="str">
        <f>IF(Table1[[#This Row],[RFM_Score]]="555","Champion", IF(AND(J4996&gt;=4,V4996&gt;=4),"Loyal", IF(U4996&lt;=2,"At Risk", IF(W4996&gt;=4,"Potential Loyalist","Others"))))</f>
        <v>At Risk</v>
      </c>
    </row>
    <row r="4997" spans="1:25">
      <c r="A4997" t="s">
        <v>4911</v>
      </c>
      <c r="B4997">
        <v>27</v>
      </c>
      <c r="C4997" t="s">
        <v>24</v>
      </c>
      <c r="D4997" t="s">
        <v>25</v>
      </c>
      <c r="E4997" s="6" t="s">
        <v>17067</v>
      </c>
      <c r="F4997" t="s">
        <v>62</v>
      </c>
      <c r="G4997">
        <v>7</v>
      </c>
      <c r="H4997">
        <v>2</v>
      </c>
      <c r="I4997">
        <v>36</v>
      </c>
      <c r="J4997">
        <v>0</v>
      </c>
      <c r="K4997">
        <v>47.23</v>
      </c>
      <c r="L4997" t="str">
        <f t="shared" si="468"/>
        <v/>
      </c>
      <c r="M4997">
        <v>3</v>
      </c>
      <c r="N4997" t="str">
        <f t="shared" si="469"/>
        <v/>
      </c>
      <c r="O4997">
        <v>2</v>
      </c>
      <c r="P4997" s="11">
        <v>0.28571428571428498</v>
      </c>
      <c r="Q4997" s="11">
        <v>0</v>
      </c>
      <c r="R4997" s="12">
        <v>15.7433333333333</v>
      </c>
      <c r="S4997" t="s">
        <v>27</v>
      </c>
      <c r="T4997">
        <v>0</v>
      </c>
      <c r="U4997">
        <f t="shared" si="470"/>
        <v>5</v>
      </c>
      <c r="V4997">
        <f t="shared" si="471"/>
        <v>1</v>
      </c>
      <c r="W4997">
        <f t="shared" si="472"/>
        <v>1</v>
      </c>
      <c r="X4997" t="str">
        <f t="shared" si="473"/>
        <v>511</v>
      </c>
      <c r="Y4997" t="str">
        <f>IF(Table1[[#This Row],[RFM_Score]]="555","Champion", IF(AND(J4997&gt;=4,V4997&gt;=4),"Loyal", IF(U4997&lt;=2,"At Risk", IF(W4997&gt;=4,"Potential Loyalist","Others"))))</f>
        <v>Others</v>
      </c>
    </row>
    <row r="4998" spans="1:25">
      <c r="A4998" t="s">
        <v>197</v>
      </c>
      <c r="B4998">
        <v>23</v>
      </c>
      <c r="C4998" t="s">
        <v>19</v>
      </c>
      <c r="D4998" t="s">
        <v>25</v>
      </c>
      <c r="E4998" s="6" t="s">
        <v>17068</v>
      </c>
      <c r="F4998" t="s">
        <v>26</v>
      </c>
      <c r="G4998">
        <v>4</v>
      </c>
      <c r="H4998">
        <v>1</v>
      </c>
      <c r="I4998">
        <v>42</v>
      </c>
      <c r="J4998">
        <v>2</v>
      </c>
      <c r="K4998">
        <v>47.22</v>
      </c>
      <c r="L4998" t="str">
        <f t="shared" si="468"/>
        <v/>
      </c>
      <c r="M4998">
        <v>3</v>
      </c>
      <c r="N4998" t="str">
        <f t="shared" si="469"/>
        <v/>
      </c>
      <c r="O4998">
        <v>7</v>
      </c>
      <c r="P4998" s="11">
        <v>0.25</v>
      </c>
      <c r="Q4998" s="11">
        <v>4.7619047619047603E-2</v>
      </c>
      <c r="R4998" s="12">
        <v>15.74</v>
      </c>
      <c r="S4998" t="s">
        <v>27</v>
      </c>
      <c r="T4998">
        <v>0</v>
      </c>
      <c r="U4998">
        <f t="shared" si="470"/>
        <v>5</v>
      </c>
      <c r="V4998">
        <f t="shared" si="471"/>
        <v>1</v>
      </c>
      <c r="W4998">
        <f t="shared" si="472"/>
        <v>1</v>
      </c>
      <c r="X4998" t="str">
        <f t="shared" si="473"/>
        <v>511</v>
      </c>
      <c r="Y4998" t="str">
        <f>IF(Table1[[#This Row],[RFM_Score]]="555","Champion", IF(AND(J4998&gt;=4,V4998&gt;=4),"Loyal", IF(U4998&lt;=2,"At Risk", IF(W4998&gt;=4,"Potential Loyalist","Others"))))</f>
        <v>Others</v>
      </c>
    </row>
    <row r="4999" spans="1:25">
      <c r="A4999" t="s">
        <v>9119</v>
      </c>
      <c r="B4999">
        <v>33</v>
      </c>
      <c r="C4999" t="s">
        <v>19</v>
      </c>
      <c r="D4999" t="s">
        <v>25</v>
      </c>
      <c r="E4999" s="6" t="s">
        <v>17069</v>
      </c>
      <c r="F4999" t="s">
        <v>26</v>
      </c>
      <c r="G4999">
        <v>3</v>
      </c>
      <c r="H4999">
        <v>0</v>
      </c>
      <c r="I4999">
        <v>50</v>
      </c>
      <c r="J4999">
        <v>1</v>
      </c>
      <c r="K4999">
        <v>47.13</v>
      </c>
      <c r="L4999" t="str">
        <f t="shared" si="468"/>
        <v/>
      </c>
      <c r="M4999">
        <v>3</v>
      </c>
      <c r="N4999" t="str">
        <f t="shared" si="469"/>
        <v/>
      </c>
      <c r="O4999">
        <v>11</v>
      </c>
      <c r="P4999" s="11">
        <v>0</v>
      </c>
      <c r="Q4999" s="11">
        <v>0.02</v>
      </c>
      <c r="R4999" s="12">
        <v>15.71</v>
      </c>
      <c r="S4999" t="s">
        <v>27</v>
      </c>
      <c r="T4999">
        <v>0</v>
      </c>
      <c r="U4999">
        <f t="shared" si="470"/>
        <v>5</v>
      </c>
      <c r="V4999">
        <f t="shared" si="471"/>
        <v>1</v>
      </c>
      <c r="W4999">
        <f t="shared" si="472"/>
        <v>1</v>
      </c>
      <c r="X4999" t="str">
        <f t="shared" si="473"/>
        <v>511</v>
      </c>
      <c r="Y4999" t="str">
        <f>IF(Table1[[#This Row],[RFM_Score]]="555","Champion", IF(AND(J4999&gt;=4,V4999&gt;=4),"Loyal", IF(U4999&lt;=2,"At Risk", IF(W4999&gt;=4,"Potential Loyalist","Others"))))</f>
        <v>Others</v>
      </c>
    </row>
    <row r="5000" spans="1:25">
      <c r="A5000" t="s">
        <v>5543</v>
      </c>
      <c r="B5000">
        <v>22</v>
      </c>
      <c r="C5000" t="s">
        <v>24</v>
      </c>
      <c r="D5000" t="s">
        <v>35</v>
      </c>
      <c r="E5000" s="6" t="s">
        <v>17070</v>
      </c>
      <c r="F5000" t="s">
        <v>30</v>
      </c>
      <c r="G5000">
        <v>1</v>
      </c>
      <c r="H5000">
        <v>0</v>
      </c>
      <c r="I5000">
        <v>44</v>
      </c>
      <c r="J5000">
        <v>1</v>
      </c>
      <c r="K5000">
        <v>47.05</v>
      </c>
      <c r="L5000" t="str">
        <f t="shared" si="468"/>
        <v/>
      </c>
      <c r="M5000">
        <v>3</v>
      </c>
      <c r="N5000" t="str">
        <f t="shared" si="469"/>
        <v/>
      </c>
      <c r="O5000">
        <v>25</v>
      </c>
      <c r="P5000" s="11">
        <v>0</v>
      </c>
      <c r="Q5000" s="11">
        <v>2.27272727272727E-2</v>
      </c>
      <c r="R5000" s="12">
        <v>15.6833333333333</v>
      </c>
      <c r="S5000" t="s">
        <v>27</v>
      </c>
      <c r="T5000">
        <v>0</v>
      </c>
      <c r="U5000">
        <f t="shared" si="470"/>
        <v>4</v>
      </c>
      <c r="V5000">
        <f t="shared" si="471"/>
        <v>1</v>
      </c>
      <c r="W5000">
        <f t="shared" si="472"/>
        <v>1</v>
      </c>
      <c r="X5000" t="str">
        <f t="shared" si="473"/>
        <v>411</v>
      </c>
      <c r="Y5000" t="str">
        <f>IF(Table1[[#This Row],[RFM_Score]]="555","Champion", IF(AND(J5000&gt;=4,V5000&gt;=4),"Loyal", IF(U5000&lt;=2,"At Risk", IF(W5000&gt;=4,"Potential Loyalist","Others"))))</f>
        <v>Others</v>
      </c>
    </row>
    <row r="5001" spans="1:25">
      <c r="A5001" t="s">
        <v>8814</v>
      </c>
      <c r="B5001">
        <v>48</v>
      </c>
      <c r="C5001" t="s">
        <v>24</v>
      </c>
      <c r="D5001" t="s">
        <v>46</v>
      </c>
      <c r="E5001" s="6" t="s">
        <v>17071</v>
      </c>
      <c r="F5001" t="s">
        <v>21</v>
      </c>
      <c r="G5001">
        <v>2</v>
      </c>
      <c r="H5001">
        <v>0</v>
      </c>
      <c r="I5001">
        <v>55</v>
      </c>
      <c r="J5001">
        <v>1</v>
      </c>
      <c r="K5001">
        <v>47.04</v>
      </c>
      <c r="L5001" t="str">
        <f t="shared" si="468"/>
        <v/>
      </c>
      <c r="M5001">
        <v>3</v>
      </c>
      <c r="N5001" t="str">
        <f t="shared" si="469"/>
        <v/>
      </c>
      <c r="O5001">
        <v>24</v>
      </c>
      <c r="P5001" s="11">
        <v>0</v>
      </c>
      <c r="Q5001" s="11">
        <v>1.8181818181818101E-2</v>
      </c>
      <c r="R5001" s="12">
        <v>15.68</v>
      </c>
      <c r="S5001" t="s">
        <v>27</v>
      </c>
      <c r="T5001">
        <v>0</v>
      </c>
      <c r="U5001">
        <f t="shared" si="470"/>
        <v>4</v>
      </c>
      <c r="V5001">
        <f t="shared" si="471"/>
        <v>1</v>
      </c>
      <c r="W5001">
        <f t="shared" si="472"/>
        <v>1</v>
      </c>
      <c r="X5001" t="str">
        <f t="shared" si="473"/>
        <v>411</v>
      </c>
      <c r="Y5001" t="str">
        <f>IF(Table1[[#This Row],[RFM_Score]]="555","Champion", IF(AND(J5001&gt;=4,V5001&gt;=4),"Loyal", IF(U5001&lt;=2,"At Risk", IF(W5001&gt;=4,"Potential Loyalist","Others"))))</f>
        <v>Others</v>
      </c>
    </row>
    <row r="5002" spans="1:25">
      <c r="A5002" t="s">
        <v>897</v>
      </c>
      <c r="B5002">
        <v>37</v>
      </c>
      <c r="C5002" t="s">
        <v>24</v>
      </c>
      <c r="D5002" t="s">
        <v>25</v>
      </c>
      <c r="E5002" s="6" t="s">
        <v>17072</v>
      </c>
      <c r="F5002" t="s">
        <v>21</v>
      </c>
      <c r="G5002">
        <v>2</v>
      </c>
      <c r="H5002">
        <v>1</v>
      </c>
      <c r="I5002">
        <v>48</v>
      </c>
      <c r="J5002">
        <v>1</v>
      </c>
      <c r="K5002">
        <v>46.93</v>
      </c>
      <c r="L5002" t="str">
        <f t="shared" si="468"/>
        <v/>
      </c>
      <c r="M5002">
        <v>3</v>
      </c>
      <c r="N5002" t="str">
        <f t="shared" si="469"/>
        <v/>
      </c>
      <c r="O5002">
        <v>81</v>
      </c>
      <c r="P5002" s="11">
        <v>0.5</v>
      </c>
      <c r="Q5002" s="11">
        <v>2.0833333333333301E-2</v>
      </c>
      <c r="R5002" s="12">
        <v>15.643333333333301</v>
      </c>
      <c r="S5002" t="s">
        <v>27</v>
      </c>
      <c r="T5002">
        <v>0</v>
      </c>
      <c r="U5002">
        <f t="shared" si="470"/>
        <v>2</v>
      </c>
      <c r="V5002">
        <f t="shared" si="471"/>
        <v>1</v>
      </c>
      <c r="W5002">
        <f t="shared" si="472"/>
        <v>1</v>
      </c>
      <c r="X5002" t="str">
        <f t="shared" si="473"/>
        <v>211</v>
      </c>
      <c r="Y5002" t="str">
        <f>IF(Table1[[#This Row],[RFM_Score]]="555","Champion", IF(AND(J5002&gt;=4,V5002&gt;=4),"Loyal", IF(U5002&lt;=2,"At Risk", IF(W5002&gt;=4,"Potential Loyalist","Others"))))</f>
        <v>At Risk</v>
      </c>
    </row>
    <row r="5003" spans="1:25">
      <c r="A5003" t="s">
        <v>11818</v>
      </c>
      <c r="B5003">
        <v>27</v>
      </c>
      <c r="C5003" t="s">
        <v>24</v>
      </c>
      <c r="D5003" t="s">
        <v>20</v>
      </c>
      <c r="E5003" s="6" t="s">
        <v>17073</v>
      </c>
      <c r="F5003" t="s">
        <v>60</v>
      </c>
      <c r="G5003">
        <v>4</v>
      </c>
      <c r="H5003">
        <v>3</v>
      </c>
      <c r="I5003">
        <v>42</v>
      </c>
      <c r="J5003">
        <v>1</v>
      </c>
      <c r="K5003">
        <v>46.79</v>
      </c>
      <c r="L5003" t="str">
        <f t="shared" si="468"/>
        <v/>
      </c>
      <c r="M5003">
        <v>3</v>
      </c>
      <c r="N5003" t="str">
        <f t="shared" si="469"/>
        <v/>
      </c>
      <c r="O5003">
        <v>69</v>
      </c>
      <c r="P5003" s="11">
        <v>0.75</v>
      </c>
      <c r="Q5003" s="11">
        <v>2.3809523809523801E-2</v>
      </c>
      <c r="R5003" s="12">
        <v>15.5966666666666</v>
      </c>
      <c r="S5003" t="s">
        <v>27</v>
      </c>
      <c r="T5003">
        <v>0</v>
      </c>
      <c r="U5003">
        <f t="shared" si="470"/>
        <v>3</v>
      </c>
      <c r="V5003">
        <f t="shared" si="471"/>
        <v>1</v>
      </c>
      <c r="W5003">
        <f t="shared" si="472"/>
        <v>1</v>
      </c>
      <c r="X5003" t="str">
        <f t="shared" si="473"/>
        <v>311</v>
      </c>
      <c r="Y5003" t="str">
        <f>IF(Table1[[#This Row],[RFM_Score]]="555","Champion", IF(AND(J5003&gt;=4,V5003&gt;=4),"Loyal", IF(U5003&lt;=2,"At Risk", IF(W5003&gt;=4,"Potential Loyalist","Others"))))</f>
        <v>Others</v>
      </c>
    </row>
    <row r="5004" spans="1:25">
      <c r="A5004" t="s">
        <v>8935</v>
      </c>
      <c r="B5004">
        <v>22</v>
      </c>
      <c r="C5004" t="s">
        <v>19</v>
      </c>
      <c r="D5004" t="s">
        <v>25</v>
      </c>
      <c r="E5004" s="6" t="s">
        <v>17074</v>
      </c>
      <c r="F5004" t="s">
        <v>26</v>
      </c>
      <c r="G5004">
        <v>2</v>
      </c>
      <c r="H5004">
        <v>0</v>
      </c>
      <c r="I5004">
        <v>55</v>
      </c>
      <c r="J5004">
        <v>1</v>
      </c>
      <c r="K5004">
        <v>46.77</v>
      </c>
      <c r="L5004" t="str">
        <f t="shared" si="468"/>
        <v/>
      </c>
      <c r="M5004">
        <v>3</v>
      </c>
      <c r="N5004" t="str">
        <f t="shared" si="469"/>
        <v/>
      </c>
      <c r="O5004">
        <v>25</v>
      </c>
      <c r="P5004" s="11">
        <v>0</v>
      </c>
      <c r="Q5004" s="11">
        <v>1.8181818181818101E-2</v>
      </c>
      <c r="R5004" s="12">
        <v>15.59</v>
      </c>
      <c r="S5004" t="s">
        <v>27</v>
      </c>
      <c r="T5004">
        <v>0</v>
      </c>
      <c r="U5004">
        <f t="shared" si="470"/>
        <v>4</v>
      </c>
      <c r="V5004">
        <f t="shared" si="471"/>
        <v>1</v>
      </c>
      <c r="W5004">
        <f t="shared" si="472"/>
        <v>1</v>
      </c>
      <c r="X5004" t="str">
        <f t="shared" si="473"/>
        <v>411</v>
      </c>
      <c r="Y5004" t="str">
        <f>IF(Table1[[#This Row],[RFM_Score]]="555","Champion", IF(AND(J5004&gt;=4,V5004&gt;=4),"Loyal", IF(U5004&lt;=2,"At Risk", IF(W5004&gt;=4,"Potential Loyalist","Others"))))</f>
        <v>Others</v>
      </c>
    </row>
    <row r="5005" spans="1:25">
      <c r="A5005" t="s">
        <v>11947</v>
      </c>
      <c r="B5005">
        <v>38</v>
      </c>
      <c r="C5005" t="s">
        <v>24</v>
      </c>
      <c r="D5005" t="s">
        <v>29</v>
      </c>
      <c r="E5005" s="6" t="s">
        <v>17075</v>
      </c>
      <c r="F5005" t="s">
        <v>26</v>
      </c>
      <c r="G5005">
        <v>1</v>
      </c>
      <c r="H5005">
        <v>0</v>
      </c>
      <c r="I5005">
        <v>58</v>
      </c>
      <c r="J5005">
        <v>1</v>
      </c>
      <c r="K5005">
        <v>46.74</v>
      </c>
      <c r="L5005" t="str">
        <f t="shared" si="468"/>
        <v/>
      </c>
      <c r="M5005">
        <v>3</v>
      </c>
      <c r="N5005" t="str">
        <f t="shared" si="469"/>
        <v/>
      </c>
      <c r="O5005">
        <v>21</v>
      </c>
      <c r="P5005" s="11">
        <v>0</v>
      </c>
      <c r="Q5005" s="11">
        <v>1.72413793103448E-2</v>
      </c>
      <c r="R5005" s="12">
        <v>15.58</v>
      </c>
      <c r="S5005" t="s">
        <v>27</v>
      </c>
      <c r="T5005">
        <v>0</v>
      </c>
      <c r="U5005">
        <f t="shared" si="470"/>
        <v>4</v>
      </c>
      <c r="V5005">
        <f t="shared" si="471"/>
        <v>1</v>
      </c>
      <c r="W5005">
        <f t="shared" si="472"/>
        <v>1</v>
      </c>
      <c r="X5005" t="str">
        <f t="shared" si="473"/>
        <v>411</v>
      </c>
      <c r="Y5005" t="str">
        <f>IF(Table1[[#This Row],[RFM_Score]]="555","Champion", IF(AND(J5005&gt;=4,V5005&gt;=4),"Loyal", IF(U5005&lt;=2,"At Risk", IF(W5005&gt;=4,"Potential Loyalist","Others"))))</f>
        <v>Others</v>
      </c>
    </row>
    <row r="5006" spans="1:25">
      <c r="A5006" t="s">
        <v>6933</v>
      </c>
      <c r="B5006">
        <v>26</v>
      </c>
      <c r="C5006" t="s">
        <v>19</v>
      </c>
      <c r="D5006" t="s">
        <v>25</v>
      </c>
      <c r="E5006" s="6" t="s">
        <v>17076</v>
      </c>
      <c r="F5006" t="s">
        <v>60</v>
      </c>
      <c r="G5006">
        <v>4</v>
      </c>
      <c r="H5006">
        <v>1</v>
      </c>
      <c r="I5006">
        <v>49</v>
      </c>
      <c r="J5006">
        <v>1</v>
      </c>
      <c r="K5006">
        <v>46.71</v>
      </c>
      <c r="L5006" t="str">
        <f t="shared" si="468"/>
        <v/>
      </c>
      <c r="M5006">
        <v>3</v>
      </c>
      <c r="N5006" t="str">
        <f t="shared" si="469"/>
        <v/>
      </c>
      <c r="O5006">
        <v>7</v>
      </c>
      <c r="P5006" s="11">
        <v>0.25</v>
      </c>
      <c r="Q5006" s="11">
        <v>2.04081632653061E-2</v>
      </c>
      <c r="R5006" s="12">
        <v>15.57</v>
      </c>
      <c r="S5006" t="s">
        <v>27</v>
      </c>
      <c r="T5006">
        <v>0</v>
      </c>
      <c r="U5006">
        <f t="shared" si="470"/>
        <v>5</v>
      </c>
      <c r="V5006">
        <f t="shared" si="471"/>
        <v>1</v>
      </c>
      <c r="W5006">
        <f t="shared" si="472"/>
        <v>1</v>
      </c>
      <c r="X5006" t="str">
        <f t="shared" si="473"/>
        <v>511</v>
      </c>
      <c r="Y5006" t="str">
        <f>IF(Table1[[#This Row],[RFM_Score]]="555","Champion", IF(AND(J5006&gt;=4,V5006&gt;=4),"Loyal", IF(U5006&lt;=2,"At Risk", IF(W5006&gt;=4,"Potential Loyalist","Others"))))</f>
        <v>Others</v>
      </c>
    </row>
    <row r="5007" spans="1:25">
      <c r="A5007" t="s">
        <v>10458</v>
      </c>
      <c r="B5007">
        <v>39</v>
      </c>
      <c r="C5007" t="s">
        <v>24</v>
      </c>
      <c r="D5007" t="s">
        <v>46</v>
      </c>
      <c r="E5007" s="6" t="s">
        <v>17077</v>
      </c>
      <c r="F5007" t="s">
        <v>21</v>
      </c>
      <c r="G5007">
        <v>3</v>
      </c>
      <c r="H5007">
        <v>1</v>
      </c>
      <c r="I5007">
        <v>55</v>
      </c>
      <c r="J5007">
        <v>6</v>
      </c>
      <c r="K5007">
        <v>46.6</v>
      </c>
      <c r="L5007" t="str">
        <f t="shared" si="468"/>
        <v/>
      </c>
      <c r="M5007">
        <v>3</v>
      </c>
      <c r="N5007" t="str">
        <f t="shared" si="469"/>
        <v/>
      </c>
      <c r="O5007">
        <v>26</v>
      </c>
      <c r="P5007" s="11">
        <v>0.33333333333333298</v>
      </c>
      <c r="Q5007" s="11">
        <v>0.109090909090909</v>
      </c>
      <c r="R5007" s="12">
        <v>15.533333333333299</v>
      </c>
      <c r="S5007" t="s">
        <v>27</v>
      </c>
      <c r="T5007">
        <v>0</v>
      </c>
      <c r="U5007">
        <f t="shared" si="470"/>
        <v>4</v>
      </c>
      <c r="V5007">
        <f t="shared" si="471"/>
        <v>1</v>
      </c>
      <c r="W5007">
        <f t="shared" si="472"/>
        <v>1</v>
      </c>
      <c r="X5007" t="str">
        <f t="shared" si="473"/>
        <v>411</v>
      </c>
      <c r="Y5007" t="str">
        <f>IF(Table1[[#This Row],[RFM_Score]]="555","Champion", IF(AND(J5007&gt;=4,V5007&gt;=4),"Loyal", IF(U5007&lt;=2,"At Risk", IF(W5007&gt;=4,"Potential Loyalist","Others"))))</f>
        <v>Others</v>
      </c>
    </row>
    <row r="5008" spans="1:25">
      <c r="A5008" t="s">
        <v>6767</v>
      </c>
      <c r="B5008">
        <v>55</v>
      </c>
      <c r="C5008" t="s">
        <v>19</v>
      </c>
      <c r="D5008" t="s">
        <v>25</v>
      </c>
      <c r="E5008" s="6" t="s">
        <v>17078</v>
      </c>
      <c r="F5008" t="s">
        <v>30</v>
      </c>
      <c r="G5008">
        <v>1</v>
      </c>
      <c r="H5008">
        <v>0</v>
      </c>
      <c r="I5008">
        <v>65</v>
      </c>
      <c r="J5008">
        <v>1</v>
      </c>
      <c r="K5008">
        <v>46.59</v>
      </c>
      <c r="L5008" t="str">
        <f t="shared" si="468"/>
        <v/>
      </c>
      <c r="M5008">
        <v>3</v>
      </c>
      <c r="N5008" t="str">
        <f t="shared" si="469"/>
        <v/>
      </c>
      <c r="O5008">
        <v>46</v>
      </c>
      <c r="P5008" s="11">
        <v>0</v>
      </c>
      <c r="Q5008" s="11">
        <v>1.53846153846153E-2</v>
      </c>
      <c r="R5008" s="12">
        <v>15.53</v>
      </c>
      <c r="S5008" t="s">
        <v>27</v>
      </c>
      <c r="T5008">
        <v>0</v>
      </c>
      <c r="U5008">
        <f t="shared" si="470"/>
        <v>3</v>
      </c>
      <c r="V5008">
        <f t="shared" si="471"/>
        <v>1</v>
      </c>
      <c r="W5008">
        <f t="shared" si="472"/>
        <v>1</v>
      </c>
      <c r="X5008" t="str">
        <f t="shared" si="473"/>
        <v>311</v>
      </c>
      <c r="Y5008" t="str">
        <f>IF(Table1[[#This Row],[RFM_Score]]="555","Champion", IF(AND(J5008&gt;=4,V5008&gt;=4),"Loyal", IF(U5008&lt;=2,"At Risk", IF(W5008&gt;=4,"Potential Loyalist","Others"))))</f>
        <v>Others</v>
      </c>
    </row>
    <row r="5009" spans="1:25">
      <c r="A5009" t="s">
        <v>5493</v>
      </c>
      <c r="B5009">
        <v>27</v>
      </c>
      <c r="C5009" t="s">
        <v>24</v>
      </c>
      <c r="D5009" t="s">
        <v>20</v>
      </c>
      <c r="E5009" s="6" t="s">
        <v>17079</v>
      </c>
      <c r="F5009" t="s">
        <v>60</v>
      </c>
      <c r="G5009">
        <v>4</v>
      </c>
      <c r="H5009">
        <v>1</v>
      </c>
      <c r="I5009">
        <v>58</v>
      </c>
      <c r="J5009">
        <v>1</v>
      </c>
      <c r="K5009">
        <v>46.42</v>
      </c>
      <c r="L5009" t="str">
        <f t="shared" si="468"/>
        <v/>
      </c>
      <c r="M5009">
        <v>3</v>
      </c>
      <c r="N5009" t="str">
        <f t="shared" si="469"/>
        <v/>
      </c>
      <c r="O5009">
        <v>4</v>
      </c>
      <c r="P5009" s="11">
        <v>0.25</v>
      </c>
      <c r="Q5009" s="11">
        <v>1.72413793103448E-2</v>
      </c>
      <c r="R5009" s="12">
        <v>15.473333333333301</v>
      </c>
      <c r="S5009" t="s">
        <v>27</v>
      </c>
      <c r="T5009">
        <v>0</v>
      </c>
      <c r="U5009">
        <f t="shared" si="470"/>
        <v>5</v>
      </c>
      <c r="V5009">
        <f t="shared" si="471"/>
        <v>1</v>
      </c>
      <c r="W5009">
        <f t="shared" si="472"/>
        <v>1</v>
      </c>
      <c r="X5009" t="str">
        <f t="shared" si="473"/>
        <v>511</v>
      </c>
      <c r="Y5009" t="str">
        <f>IF(Table1[[#This Row],[RFM_Score]]="555","Champion", IF(AND(J5009&gt;=4,V5009&gt;=4),"Loyal", IF(U5009&lt;=2,"At Risk", IF(W5009&gt;=4,"Potential Loyalist","Others"))))</f>
        <v>Others</v>
      </c>
    </row>
    <row r="5010" spans="1:25">
      <c r="A5010" t="s">
        <v>4647</v>
      </c>
      <c r="B5010">
        <v>35</v>
      </c>
      <c r="C5010" t="s">
        <v>19</v>
      </c>
      <c r="D5010" t="s">
        <v>25</v>
      </c>
      <c r="E5010" s="6" t="s">
        <v>17080</v>
      </c>
      <c r="F5010" t="s">
        <v>30</v>
      </c>
      <c r="G5010">
        <v>4</v>
      </c>
      <c r="H5010">
        <v>1</v>
      </c>
      <c r="I5010">
        <v>53</v>
      </c>
      <c r="J5010">
        <v>3</v>
      </c>
      <c r="K5010">
        <v>46.37</v>
      </c>
      <c r="L5010" t="str">
        <f t="shared" si="468"/>
        <v/>
      </c>
      <c r="M5010">
        <v>3</v>
      </c>
      <c r="N5010" t="str">
        <f t="shared" si="469"/>
        <v/>
      </c>
      <c r="O5010">
        <v>23</v>
      </c>
      <c r="P5010" s="11">
        <v>0.25</v>
      </c>
      <c r="Q5010" s="11">
        <v>5.6603773584905599E-2</v>
      </c>
      <c r="R5010" s="12">
        <v>15.456666666666599</v>
      </c>
      <c r="S5010" t="s">
        <v>27</v>
      </c>
      <c r="T5010">
        <v>0</v>
      </c>
      <c r="U5010">
        <f t="shared" si="470"/>
        <v>4</v>
      </c>
      <c r="V5010">
        <f t="shared" si="471"/>
        <v>1</v>
      </c>
      <c r="W5010">
        <f t="shared" si="472"/>
        <v>1</v>
      </c>
      <c r="X5010" t="str">
        <f t="shared" si="473"/>
        <v>411</v>
      </c>
      <c r="Y5010" t="str">
        <f>IF(Table1[[#This Row],[RFM_Score]]="555","Champion", IF(AND(J5010&gt;=4,V5010&gt;=4),"Loyal", IF(U5010&lt;=2,"At Risk", IF(W5010&gt;=4,"Potential Loyalist","Others"))))</f>
        <v>Others</v>
      </c>
    </row>
    <row r="5011" spans="1:25">
      <c r="A5011" t="s">
        <v>10551</v>
      </c>
      <c r="B5011">
        <v>36</v>
      </c>
      <c r="C5011" t="s">
        <v>24</v>
      </c>
      <c r="D5011" t="s">
        <v>29</v>
      </c>
      <c r="E5011" s="6" t="s">
        <v>17081</v>
      </c>
      <c r="F5011" t="s">
        <v>21</v>
      </c>
      <c r="G5011">
        <v>3</v>
      </c>
      <c r="H5011">
        <v>0</v>
      </c>
      <c r="I5011">
        <v>54</v>
      </c>
      <c r="J5011">
        <v>0</v>
      </c>
      <c r="K5011">
        <v>46.32</v>
      </c>
      <c r="L5011" t="str">
        <f t="shared" si="468"/>
        <v/>
      </c>
      <c r="M5011">
        <v>3</v>
      </c>
      <c r="N5011" t="str">
        <f t="shared" si="469"/>
        <v/>
      </c>
      <c r="O5011">
        <v>24</v>
      </c>
      <c r="P5011" s="11">
        <v>0</v>
      </c>
      <c r="Q5011" s="11">
        <v>0</v>
      </c>
      <c r="R5011" s="12">
        <v>15.44</v>
      </c>
      <c r="S5011" t="s">
        <v>27</v>
      </c>
      <c r="T5011">
        <v>0</v>
      </c>
      <c r="U5011">
        <f t="shared" si="470"/>
        <v>4</v>
      </c>
      <c r="V5011">
        <f t="shared" si="471"/>
        <v>1</v>
      </c>
      <c r="W5011">
        <f t="shared" si="472"/>
        <v>1</v>
      </c>
      <c r="X5011" t="str">
        <f t="shared" si="473"/>
        <v>411</v>
      </c>
      <c r="Y5011" t="str">
        <f>IF(Table1[[#This Row],[RFM_Score]]="555","Champion", IF(AND(J5011&gt;=4,V5011&gt;=4),"Loyal", IF(U5011&lt;=2,"At Risk", IF(W5011&gt;=4,"Potential Loyalist","Others"))))</f>
        <v>Others</v>
      </c>
    </row>
    <row r="5012" spans="1:25">
      <c r="A5012" t="s">
        <v>11085</v>
      </c>
      <c r="B5012">
        <v>32</v>
      </c>
      <c r="C5012" t="s">
        <v>19</v>
      </c>
      <c r="D5012" t="s">
        <v>46</v>
      </c>
      <c r="E5012" s="6" t="s">
        <v>17082</v>
      </c>
      <c r="F5012" t="s">
        <v>37</v>
      </c>
      <c r="G5012">
        <v>2</v>
      </c>
      <c r="H5012">
        <v>0</v>
      </c>
      <c r="I5012">
        <v>52</v>
      </c>
      <c r="J5012">
        <v>1</v>
      </c>
      <c r="K5012">
        <v>46.32</v>
      </c>
      <c r="L5012" t="str">
        <f t="shared" si="468"/>
        <v/>
      </c>
      <c r="M5012">
        <v>3</v>
      </c>
      <c r="N5012" t="str">
        <f t="shared" si="469"/>
        <v/>
      </c>
      <c r="O5012">
        <v>24</v>
      </c>
      <c r="P5012" s="11">
        <v>0</v>
      </c>
      <c r="Q5012" s="11">
        <v>1.9230769230769201E-2</v>
      </c>
      <c r="R5012" s="12">
        <v>15.44</v>
      </c>
      <c r="S5012" t="s">
        <v>27</v>
      </c>
      <c r="T5012">
        <v>0</v>
      </c>
      <c r="U5012">
        <f t="shared" si="470"/>
        <v>4</v>
      </c>
      <c r="V5012">
        <f t="shared" si="471"/>
        <v>1</v>
      </c>
      <c r="W5012">
        <f t="shared" si="472"/>
        <v>1</v>
      </c>
      <c r="X5012" t="str">
        <f t="shared" si="473"/>
        <v>411</v>
      </c>
      <c r="Y5012" t="str">
        <f>IF(Table1[[#This Row],[RFM_Score]]="555","Champion", IF(AND(J5012&gt;=4,V5012&gt;=4),"Loyal", IF(U5012&lt;=2,"At Risk", IF(W5012&gt;=4,"Potential Loyalist","Others"))))</f>
        <v>Others</v>
      </c>
    </row>
    <row r="5013" spans="1:25">
      <c r="A5013" t="s">
        <v>10809</v>
      </c>
      <c r="B5013">
        <v>45</v>
      </c>
      <c r="C5013" t="s">
        <v>19</v>
      </c>
      <c r="D5013" t="s">
        <v>46</v>
      </c>
      <c r="E5013" s="6" t="s">
        <v>17083</v>
      </c>
      <c r="F5013" t="s">
        <v>21</v>
      </c>
      <c r="G5013">
        <v>5</v>
      </c>
      <c r="H5013">
        <v>3</v>
      </c>
      <c r="I5013">
        <v>47</v>
      </c>
      <c r="J5013">
        <v>2</v>
      </c>
      <c r="K5013">
        <v>46.22</v>
      </c>
      <c r="L5013" t="str">
        <f t="shared" si="468"/>
        <v/>
      </c>
      <c r="M5013">
        <v>3</v>
      </c>
      <c r="N5013" t="str">
        <f t="shared" si="469"/>
        <v/>
      </c>
      <c r="O5013">
        <v>58</v>
      </c>
      <c r="P5013" s="11">
        <v>0.6</v>
      </c>
      <c r="Q5013" s="11">
        <v>4.2553191489361701E-2</v>
      </c>
      <c r="R5013" s="12">
        <v>15.406666666666601</v>
      </c>
      <c r="S5013" t="s">
        <v>27</v>
      </c>
      <c r="T5013">
        <v>0</v>
      </c>
      <c r="U5013">
        <f t="shared" si="470"/>
        <v>3</v>
      </c>
      <c r="V5013">
        <f t="shared" si="471"/>
        <v>1</v>
      </c>
      <c r="W5013">
        <f t="shared" si="472"/>
        <v>1</v>
      </c>
      <c r="X5013" t="str">
        <f t="shared" si="473"/>
        <v>311</v>
      </c>
      <c r="Y5013" t="str">
        <f>IF(Table1[[#This Row],[RFM_Score]]="555","Champion", IF(AND(J5013&gt;=4,V5013&gt;=4),"Loyal", IF(U5013&lt;=2,"At Risk", IF(W5013&gt;=4,"Potential Loyalist","Others"))))</f>
        <v>Others</v>
      </c>
    </row>
    <row r="5014" spans="1:25">
      <c r="A5014" t="s">
        <v>1261</v>
      </c>
      <c r="B5014">
        <v>32</v>
      </c>
      <c r="C5014" t="s">
        <v>19</v>
      </c>
      <c r="D5014" t="s">
        <v>29</v>
      </c>
      <c r="E5014" s="6" t="s">
        <v>17084</v>
      </c>
      <c r="F5014" t="s">
        <v>30</v>
      </c>
      <c r="G5014">
        <v>4</v>
      </c>
      <c r="H5014">
        <v>1</v>
      </c>
      <c r="I5014">
        <v>55</v>
      </c>
      <c r="J5014">
        <v>4</v>
      </c>
      <c r="K5014">
        <v>46.19</v>
      </c>
      <c r="L5014" t="str">
        <f t="shared" si="468"/>
        <v/>
      </c>
      <c r="M5014">
        <v>3</v>
      </c>
      <c r="N5014" t="str">
        <f t="shared" si="469"/>
        <v/>
      </c>
      <c r="O5014">
        <v>32</v>
      </c>
      <c r="P5014" s="11">
        <v>0.25</v>
      </c>
      <c r="Q5014" s="11">
        <v>7.2727272727272696E-2</v>
      </c>
      <c r="R5014" s="12">
        <v>15.396666666666601</v>
      </c>
      <c r="S5014" t="s">
        <v>27</v>
      </c>
      <c r="T5014">
        <v>0</v>
      </c>
      <c r="U5014">
        <f t="shared" si="470"/>
        <v>4</v>
      </c>
      <c r="V5014">
        <f t="shared" si="471"/>
        <v>1</v>
      </c>
      <c r="W5014">
        <f t="shared" si="472"/>
        <v>1</v>
      </c>
      <c r="X5014" t="str">
        <f t="shared" si="473"/>
        <v>411</v>
      </c>
      <c r="Y5014" t="str">
        <f>IF(Table1[[#This Row],[RFM_Score]]="555","Champion", IF(AND(J5014&gt;=4,V5014&gt;=4),"Loyal", IF(U5014&lt;=2,"At Risk", IF(W5014&gt;=4,"Potential Loyalist","Others"))))</f>
        <v>Others</v>
      </c>
    </row>
    <row r="5015" spans="1:25">
      <c r="A5015" t="s">
        <v>2926</v>
      </c>
      <c r="B5015">
        <v>39</v>
      </c>
      <c r="C5015" t="s">
        <v>19</v>
      </c>
      <c r="D5015" t="s">
        <v>46</v>
      </c>
      <c r="E5015" s="6" t="s">
        <v>17085</v>
      </c>
      <c r="F5015" t="s">
        <v>62</v>
      </c>
      <c r="G5015">
        <v>2</v>
      </c>
      <c r="H5015">
        <v>0</v>
      </c>
      <c r="I5015">
        <v>45</v>
      </c>
      <c r="J5015">
        <v>2</v>
      </c>
      <c r="K5015">
        <v>46.14</v>
      </c>
      <c r="L5015" t="str">
        <f t="shared" si="468"/>
        <v/>
      </c>
      <c r="M5015">
        <v>3</v>
      </c>
      <c r="N5015" t="str">
        <f t="shared" si="469"/>
        <v/>
      </c>
      <c r="O5015">
        <v>28</v>
      </c>
      <c r="P5015" s="11">
        <v>0</v>
      </c>
      <c r="Q5015" s="11">
        <v>4.4444444444444398E-2</v>
      </c>
      <c r="R5015" s="12">
        <v>15.38</v>
      </c>
      <c r="S5015" t="s">
        <v>27</v>
      </c>
      <c r="T5015">
        <v>1</v>
      </c>
      <c r="U5015">
        <f t="shared" si="470"/>
        <v>4</v>
      </c>
      <c r="V5015">
        <f t="shared" si="471"/>
        <v>1</v>
      </c>
      <c r="W5015">
        <f t="shared" si="472"/>
        <v>1</v>
      </c>
      <c r="X5015" t="str">
        <f t="shared" si="473"/>
        <v>411</v>
      </c>
      <c r="Y5015" t="str">
        <f>IF(Table1[[#This Row],[RFM_Score]]="555","Champion", IF(AND(J5015&gt;=4,V5015&gt;=4),"Loyal", IF(U5015&lt;=2,"At Risk", IF(W5015&gt;=4,"Potential Loyalist","Others"))))</f>
        <v>Others</v>
      </c>
    </row>
    <row r="5016" spans="1:25">
      <c r="A5016" t="s">
        <v>6138</v>
      </c>
      <c r="B5016">
        <v>37</v>
      </c>
      <c r="C5016" t="s">
        <v>19</v>
      </c>
      <c r="D5016" t="s">
        <v>35</v>
      </c>
      <c r="E5016" s="6" t="s">
        <v>17086</v>
      </c>
      <c r="F5016" t="s">
        <v>26</v>
      </c>
      <c r="G5016">
        <v>4</v>
      </c>
      <c r="H5016">
        <v>1</v>
      </c>
      <c r="I5016">
        <v>50</v>
      </c>
      <c r="J5016">
        <v>4</v>
      </c>
      <c r="K5016">
        <v>46.01</v>
      </c>
      <c r="L5016" t="str">
        <f t="shared" si="468"/>
        <v/>
      </c>
      <c r="M5016">
        <v>3</v>
      </c>
      <c r="N5016" t="str">
        <f t="shared" si="469"/>
        <v/>
      </c>
      <c r="O5016">
        <v>104</v>
      </c>
      <c r="P5016" s="11">
        <v>0.25</v>
      </c>
      <c r="Q5016" s="11">
        <v>0.08</v>
      </c>
      <c r="R5016" s="12">
        <v>15.3366666666666</v>
      </c>
      <c r="S5016" t="s">
        <v>27</v>
      </c>
      <c r="T5016">
        <v>1</v>
      </c>
      <c r="U5016">
        <f t="shared" si="470"/>
        <v>1</v>
      </c>
      <c r="V5016">
        <f t="shared" si="471"/>
        <v>1</v>
      </c>
      <c r="W5016">
        <f t="shared" si="472"/>
        <v>1</v>
      </c>
      <c r="X5016" t="str">
        <f t="shared" si="473"/>
        <v>111</v>
      </c>
      <c r="Y5016" t="str">
        <f>IF(Table1[[#This Row],[RFM_Score]]="555","Champion", IF(AND(J5016&gt;=4,V5016&gt;=4),"Loyal", IF(U5016&lt;=2,"At Risk", IF(W5016&gt;=4,"Potential Loyalist","Others"))))</f>
        <v>At Risk</v>
      </c>
    </row>
    <row r="5017" spans="1:25">
      <c r="A5017" t="s">
        <v>10480</v>
      </c>
      <c r="B5017">
        <v>28</v>
      </c>
      <c r="C5017" t="s">
        <v>24</v>
      </c>
      <c r="D5017" t="s">
        <v>20</v>
      </c>
      <c r="E5017" s="6" t="s">
        <v>17087</v>
      </c>
      <c r="F5017" t="s">
        <v>21</v>
      </c>
      <c r="G5017">
        <v>2</v>
      </c>
      <c r="H5017">
        <v>2</v>
      </c>
      <c r="I5017">
        <v>39</v>
      </c>
      <c r="J5017">
        <v>1</v>
      </c>
      <c r="K5017">
        <v>45.98</v>
      </c>
      <c r="L5017" t="str">
        <f t="shared" si="468"/>
        <v/>
      </c>
      <c r="M5017">
        <v>3</v>
      </c>
      <c r="N5017" t="str">
        <f t="shared" si="469"/>
        <v/>
      </c>
      <c r="O5017">
        <v>56</v>
      </c>
      <c r="P5017" s="11">
        <v>1</v>
      </c>
      <c r="Q5017" s="11">
        <v>2.5641025641025599E-2</v>
      </c>
      <c r="R5017" s="12">
        <v>15.3266666666666</v>
      </c>
      <c r="S5017" t="s">
        <v>27</v>
      </c>
      <c r="T5017">
        <v>0</v>
      </c>
      <c r="U5017">
        <f t="shared" si="470"/>
        <v>3</v>
      </c>
      <c r="V5017">
        <f t="shared" si="471"/>
        <v>1</v>
      </c>
      <c r="W5017">
        <f t="shared" si="472"/>
        <v>1</v>
      </c>
      <c r="X5017" t="str">
        <f t="shared" si="473"/>
        <v>311</v>
      </c>
      <c r="Y5017" t="str">
        <f>IF(Table1[[#This Row],[RFM_Score]]="555","Champion", IF(AND(J5017&gt;=4,V5017&gt;=4),"Loyal", IF(U5017&lt;=2,"At Risk", IF(W5017&gt;=4,"Potential Loyalist","Others"))))</f>
        <v>Others</v>
      </c>
    </row>
    <row r="5018" spans="1:25">
      <c r="A5018" t="s">
        <v>5260</v>
      </c>
      <c r="B5018">
        <v>23</v>
      </c>
      <c r="C5018" t="s">
        <v>19</v>
      </c>
      <c r="D5018" t="s">
        <v>25</v>
      </c>
      <c r="E5018" s="6" t="s">
        <v>17088</v>
      </c>
      <c r="F5018" t="s">
        <v>37</v>
      </c>
      <c r="G5018">
        <v>2</v>
      </c>
      <c r="H5018">
        <v>0</v>
      </c>
      <c r="I5018">
        <v>47</v>
      </c>
      <c r="J5018">
        <v>1</v>
      </c>
      <c r="K5018">
        <v>45.62</v>
      </c>
      <c r="L5018" t="str">
        <f t="shared" si="468"/>
        <v/>
      </c>
      <c r="M5018">
        <v>3</v>
      </c>
      <c r="N5018" t="str">
        <f t="shared" si="469"/>
        <v/>
      </c>
      <c r="O5018">
        <v>5</v>
      </c>
      <c r="P5018" s="11">
        <v>0</v>
      </c>
      <c r="Q5018" s="11">
        <v>2.1276595744680799E-2</v>
      </c>
      <c r="R5018" s="12">
        <v>15.206666666666599</v>
      </c>
      <c r="S5018" t="s">
        <v>27</v>
      </c>
      <c r="T5018">
        <v>0</v>
      </c>
      <c r="U5018">
        <f t="shared" si="470"/>
        <v>5</v>
      </c>
      <c r="V5018">
        <f t="shared" si="471"/>
        <v>1</v>
      </c>
      <c r="W5018">
        <f t="shared" si="472"/>
        <v>1</v>
      </c>
      <c r="X5018" t="str">
        <f t="shared" si="473"/>
        <v>511</v>
      </c>
      <c r="Y5018" t="str">
        <f>IF(Table1[[#This Row],[RFM_Score]]="555","Champion", IF(AND(J5018&gt;=4,V5018&gt;=4),"Loyal", IF(U5018&lt;=2,"At Risk", IF(W5018&gt;=4,"Potential Loyalist","Others"))))</f>
        <v>Others</v>
      </c>
    </row>
    <row r="5019" spans="1:25">
      <c r="A5019" t="s">
        <v>881</v>
      </c>
      <c r="B5019">
        <v>36</v>
      </c>
      <c r="C5019" t="s">
        <v>24</v>
      </c>
      <c r="D5019" t="s">
        <v>25</v>
      </c>
      <c r="E5019" s="6" t="s">
        <v>17089</v>
      </c>
      <c r="F5019" t="s">
        <v>21</v>
      </c>
      <c r="G5019">
        <v>1</v>
      </c>
      <c r="H5019">
        <v>0</v>
      </c>
      <c r="I5019">
        <v>57</v>
      </c>
      <c r="J5019">
        <v>3</v>
      </c>
      <c r="K5019">
        <v>45.3</v>
      </c>
      <c r="L5019" t="str">
        <f t="shared" si="468"/>
        <v/>
      </c>
      <c r="M5019">
        <v>3</v>
      </c>
      <c r="N5019" t="str">
        <f t="shared" si="469"/>
        <v/>
      </c>
      <c r="O5019">
        <v>14</v>
      </c>
      <c r="P5019" s="11">
        <v>0</v>
      </c>
      <c r="Q5019" s="11">
        <v>5.2631578947368397E-2</v>
      </c>
      <c r="R5019" s="12">
        <v>15.1</v>
      </c>
      <c r="S5019" t="s">
        <v>27</v>
      </c>
      <c r="T5019">
        <v>0</v>
      </c>
      <c r="U5019">
        <f t="shared" si="470"/>
        <v>5</v>
      </c>
      <c r="V5019">
        <f t="shared" si="471"/>
        <v>1</v>
      </c>
      <c r="W5019">
        <f t="shared" si="472"/>
        <v>1</v>
      </c>
      <c r="X5019" t="str">
        <f t="shared" si="473"/>
        <v>511</v>
      </c>
      <c r="Y5019" t="str">
        <f>IF(Table1[[#This Row],[RFM_Score]]="555","Champion", IF(AND(J5019&gt;=4,V5019&gt;=4),"Loyal", IF(U5019&lt;=2,"At Risk", IF(W5019&gt;=4,"Potential Loyalist","Others"))))</f>
        <v>Others</v>
      </c>
    </row>
    <row r="5020" spans="1:25">
      <c r="A5020" t="s">
        <v>6055</v>
      </c>
      <c r="B5020">
        <v>33</v>
      </c>
      <c r="C5020" t="s">
        <v>19</v>
      </c>
      <c r="D5020" t="s">
        <v>25</v>
      </c>
      <c r="E5020" s="6" t="s">
        <v>17090</v>
      </c>
      <c r="F5020" t="s">
        <v>30</v>
      </c>
      <c r="G5020">
        <v>1</v>
      </c>
      <c r="H5020">
        <v>0</v>
      </c>
      <c r="I5020">
        <v>66</v>
      </c>
      <c r="J5020">
        <v>2</v>
      </c>
      <c r="K5020">
        <v>45.23</v>
      </c>
      <c r="L5020" t="str">
        <f t="shared" si="468"/>
        <v/>
      </c>
      <c r="M5020">
        <v>3</v>
      </c>
      <c r="N5020" t="str">
        <f t="shared" si="469"/>
        <v/>
      </c>
      <c r="O5020">
        <v>6</v>
      </c>
      <c r="P5020" s="11">
        <v>0</v>
      </c>
      <c r="Q5020" s="11">
        <v>3.03030303030303E-2</v>
      </c>
      <c r="R5020" s="12">
        <v>15.0766666666666</v>
      </c>
      <c r="S5020" t="s">
        <v>27</v>
      </c>
      <c r="T5020">
        <v>0</v>
      </c>
      <c r="U5020">
        <f t="shared" si="470"/>
        <v>5</v>
      </c>
      <c r="V5020">
        <f t="shared" si="471"/>
        <v>1</v>
      </c>
      <c r="W5020">
        <f t="shared" si="472"/>
        <v>1</v>
      </c>
      <c r="X5020" t="str">
        <f t="shared" si="473"/>
        <v>511</v>
      </c>
      <c r="Y5020" t="str">
        <f>IF(Table1[[#This Row],[RFM_Score]]="555","Champion", IF(AND(J5020&gt;=4,V5020&gt;=4),"Loyal", IF(U5020&lt;=2,"At Risk", IF(W5020&gt;=4,"Potential Loyalist","Others"))))</f>
        <v>Others</v>
      </c>
    </row>
    <row r="5021" spans="1:25">
      <c r="A5021" t="s">
        <v>7517</v>
      </c>
      <c r="B5021">
        <v>32</v>
      </c>
      <c r="C5021" t="s">
        <v>19</v>
      </c>
      <c r="D5021" t="s">
        <v>29</v>
      </c>
      <c r="E5021" s="6" t="s">
        <v>17091</v>
      </c>
      <c r="F5021" t="s">
        <v>37</v>
      </c>
      <c r="G5021">
        <v>3</v>
      </c>
      <c r="H5021">
        <v>2</v>
      </c>
      <c r="I5021">
        <v>47</v>
      </c>
      <c r="J5021">
        <v>4</v>
      </c>
      <c r="K5021">
        <v>45.14</v>
      </c>
      <c r="L5021" t="str">
        <f t="shared" si="468"/>
        <v/>
      </c>
      <c r="M5021">
        <v>3</v>
      </c>
      <c r="N5021" t="str">
        <f t="shared" si="469"/>
        <v/>
      </c>
      <c r="O5021">
        <v>10</v>
      </c>
      <c r="P5021" s="11">
        <v>0.66666666666666596</v>
      </c>
      <c r="Q5021" s="11">
        <v>8.5106382978723402E-2</v>
      </c>
      <c r="R5021" s="12">
        <v>15.046666666666599</v>
      </c>
      <c r="S5021" t="s">
        <v>27</v>
      </c>
      <c r="T5021">
        <v>0</v>
      </c>
      <c r="U5021">
        <f t="shared" si="470"/>
        <v>5</v>
      </c>
      <c r="V5021">
        <f t="shared" si="471"/>
        <v>1</v>
      </c>
      <c r="W5021">
        <f t="shared" si="472"/>
        <v>1</v>
      </c>
      <c r="X5021" t="str">
        <f t="shared" si="473"/>
        <v>511</v>
      </c>
      <c r="Y5021" t="str">
        <f>IF(Table1[[#This Row],[RFM_Score]]="555","Champion", IF(AND(J5021&gt;=4,V5021&gt;=4),"Loyal", IF(U5021&lt;=2,"At Risk", IF(W5021&gt;=4,"Potential Loyalist","Others"))))</f>
        <v>Others</v>
      </c>
    </row>
    <row r="5022" spans="1:25">
      <c r="A5022" t="s">
        <v>5096</v>
      </c>
      <c r="B5022">
        <v>29</v>
      </c>
      <c r="C5022" t="s">
        <v>19</v>
      </c>
      <c r="D5022" t="s">
        <v>29</v>
      </c>
      <c r="E5022" s="6" t="s">
        <v>17092</v>
      </c>
      <c r="F5022" t="s">
        <v>26</v>
      </c>
      <c r="G5022">
        <v>0</v>
      </c>
      <c r="H5022">
        <v>0</v>
      </c>
      <c r="I5022">
        <v>53</v>
      </c>
      <c r="J5022">
        <v>3</v>
      </c>
      <c r="K5022">
        <v>44.73</v>
      </c>
      <c r="L5022" t="str">
        <f t="shared" si="468"/>
        <v/>
      </c>
      <c r="M5022">
        <v>3</v>
      </c>
      <c r="N5022" t="str">
        <f t="shared" si="469"/>
        <v/>
      </c>
      <c r="O5022">
        <v>50</v>
      </c>
      <c r="P5022" s="11">
        <v>0</v>
      </c>
      <c r="Q5022" s="11">
        <v>5.6603773584905599E-2</v>
      </c>
      <c r="R5022" s="12">
        <v>14.909999999999901</v>
      </c>
      <c r="S5022" t="s">
        <v>27</v>
      </c>
      <c r="T5022">
        <v>0</v>
      </c>
      <c r="U5022">
        <f t="shared" si="470"/>
        <v>3</v>
      </c>
      <c r="V5022">
        <f t="shared" si="471"/>
        <v>1</v>
      </c>
      <c r="W5022">
        <f t="shared" si="472"/>
        <v>1</v>
      </c>
      <c r="X5022" t="str">
        <f t="shared" si="473"/>
        <v>311</v>
      </c>
      <c r="Y5022" t="str">
        <f>IF(Table1[[#This Row],[RFM_Score]]="555","Champion", IF(AND(J5022&gt;=4,V5022&gt;=4),"Loyal", IF(U5022&lt;=2,"At Risk", IF(W5022&gt;=4,"Potential Loyalist","Others"))))</f>
        <v>Others</v>
      </c>
    </row>
    <row r="5023" spans="1:25">
      <c r="A5023" t="s">
        <v>8807</v>
      </c>
      <c r="B5023">
        <v>30</v>
      </c>
      <c r="C5023" t="s">
        <v>24</v>
      </c>
      <c r="D5023" t="s">
        <v>46</v>
      </c>
      <c r="E5023" s="6" t="s">
        <v>17093</v>
      </c>
      <c r="F5023" t="s">
        <v>21</v>
      </c>
      <c r="G5023">
        <v>3</v>
      </c>
      <c r="H5023">
        <v>1</v>
      </c>
      <c r="I5023">
        <v>56</v>
      </c>
      <c r="J5023">
        <v>3</v>
      </c>
      <c r="K5023">
        <v>44.72</v>
      </c>
      <c r="L5023" t="str">
        <f t="shared" si="468"/>
        <v/>
      </c>
      <c r="M5023">
        <v>3</v>
      </c>
      <c r="N5023" t="str">
        <f t="shared" si="469"/>
        <v/>
      </c>
      <c r="O5023">
        <v>102</v>
      </c>
      <c r="P5023" s="11">
        <v>0.33333333333333298</v>
      </c>
      <c r="Q5023" s="11">
        <v>5.3571428571428499E-2</v>
      </c>
      <c r="R5023" s="12">
        <v>14.906666666666601</v>
      </c>
      <c r="S5023" t="s">
        <v>27</v>
      </c>
      <c r="T5023">
        <v>1</v>
      </c>
      <c r="U5023">
        <f t="shared" si="470"/>
        <v>1</v>
      </c>
      <c r="V5023">
        <f t="shared" si="471"/>
        <v>1</v>
      </c>
      <c r="W5023">
        <f t="shared" si="472"/>
        <v>1</v>
      </c>
      <c r="X5023" t="str">
        <f t="shared" si="473"/>
        <v>111</v>
      </c>
      <c r="Y5023" t="str">
        <f>IF(Table1[[#This Row],[RFM_Score]]="555","Champion", IF(AND(J5023&gt;=4,V5023&gt;=4),"Loyal", IF(U5023&lt;=2,"At Risk", IF(W5023&gt;=4,"Potential Loyalist","Others"))))</f>
        <v>At Risk</v>
      </c>
    </row>
    <row r="5024" spans="1:25">
      <c r="A5024" t="s">
        <v>11819</v>
      </c>
      <c r="B5024">
        <v>18</v>
      </c>
      <c r="C5024" t="s">
        <v>19</v>
      </c>
      <c r="D5024" t="s">
        <v>49</v>
      </c>
      <c r="E5024" s="6" t="s">
        <v>17094</v>
      </c>
      <c r="F5024" t="s">
        <v>26</v>
      </c>
      <c r="G5024">
        <v>6</v>
      </c>
      <c r="H5024">
        <v>3</v>
      </c>
      <c r="I5024">
        <v>43</v>
      </c>
      <c r="J5024">
        <v>2</v>
      </c>
      <c r="K5024">
        <v>44.68</v>
      </c>
      <c r="L5024" t="str">
        <f t="shared" si="468"/>
        <v/>
      </c>
      <c r="M5024">
        <v>3</v>
      </c>
      <c r="N5024" t="str">
        <f t="shared" si="469"/>
        <v/>
      </c>
      <c r="O5024">
        <v>16</v>
      </c>
      <c r="P5024" s="11">
        <v>0.5</v>
      </c>
      <c r="Q5024" s="11">
        <v>4.6511627906976702E-2</v>
      </c>
      <c r="R5024" s="12">
        <v>14.893333333333301</v>
      </c>
      <c r="S5024" t="s">
        <v>27</v>
      </c>
      <c r="T5024">
        <v>0</v>
      </c>
      <c r="U5024">
        <f t="shared" si="470"/>
        <v>5</v>
      </c>
      <c r="V5024">
        <f t="shared" si="471"/>
        <v>1</v>
      </c>
      <c r="W5024">
        <f t="shared" si="472"/>
        <v>1</v>
      </c>
      <c r="X5024" t="str">
        <f t="shared" si="473"/>
        <v>511</v>
      </c>
      <c r="Y5024" t="str">
        <f>IF(Table1[[#This Row],[RFM_Score]]="555","Champion", IF(AND(J5024&gt;=4,V5024&gt;=4),"Loyal", IF(U5024&lt;=2,"At Risk", IF(W5024&gt;=4,"Potential Loyalist","Others"))))</f>
        <v>Others</v>
      </c>
    </row>
    <row r="5025" spans="1:25">
      <c r="A5025" t="s">
        <v>5068</v>
      </c>
      <c r="B5025">
        <v>50</v>
      </c>
      <c r="C5025" t="s">
        <v>19</v>
      </c>
      <c r="D5025" t="s">
        <v>41</v>
      </c>
      <c r="E5025" s="6" t="s">
        <v>17095</v>
      </c>
      <c r="F5025" t="s">
        <v>37</v>
      </c>
      <c r="G5025">
        <v>3</v>
      </c>
      <c r="H5025">
        <v>0</v>
      </c>
      <c r="I5025">
        <v>47</v>
      </c>
      <c r="J5025">
        <v>1</v>
      </c>
      <c r="K5025">
        <v>44.66</v>
      </c>
      <c r="L5025" t="str">
        <f t="shared" si="468"/>
        <v/>
      </c>
      <c r="M5025">
        <v>3</v>
      </c>
      <c r="N5025" t="str">
        <f t="shared" si="469"/>
        <v/>
      </c>
      <c r="O5025">
        <v>44</v>
      </c>
      <c r="P5025" s="11">
        <v>0</v>
      </c>
      <c r="Q5025" s="11">
        <v>2.1276595744680799E-2</v>
      </c>
      <c r="R5025" s="12">
        <v>14.886666666666599</v>
      </c>
      <c r="S5025" t="s">
        <v>27</v>
      </c>
      <c r="T5025">
        <v>0</v>
      </c>
      <c r="U5025">
        <f t="shared" si="470"/>
        <v>3</v>
      </c>
      <c r="V5025">
        <f t="shared" si="471"/>
        <v>1</v>
      </c>
      <c r="W5025">
        <f t="shared" si="472"/>
        <v>1</v>
      </c>
      <c r="X5025" t="str">
        <f t="shared" si="473"/>
        <v>311</v>
      </c>
      <c r="Y5025" t="str">
        <f>IF(Table1[[#This Row],[RFM_Score]]="555","Champion", IF(AND(J5025&gt;=4,V5025&gt;=4),"Loyal", IF(U5025&lt;=2,"At Risk", IF(W5025&gt;=4,"Potential Loyalist","Others"))))</f>
        <v>Others</v>
      </c>
    </row>
    <row r="5026" spans="1:25">
      <c r="A5026" t="s">
        <v>8182</v>
      </c>
      <c r="B5026">
        <v>34</v>
      </c>
      <c r="C5026" t="s">
        <v>24</v>
      </c>
      <c r="D5026" t="s">
        <v>35</v>
      </c>
      <c r="E5026" s="6" t="s">
        <v>17096</v>
      </c>
      <c r="F5026" t="s">
        <v>30</v>
      </c>
      <c r="G5026">
        <v>3</v>
      </c>
      <c r="H5026">
        <v>0</v>
      </c>
      <c r="I5026">
        <v>48</v>
      </c>
      <c r="J5026">
        <v>2</v>
      </c>
      <c r="K5026">
        <v>44.41</v>
      </c>
      <c r="L5026" t="str">
        <f t="shared" si="468"/>
        <v/>
      </c>
      <c r="M5026">
        <v>3</v>
      </c>
      <c r="N5026" t="str">
        <f t="shared" si="469"/>
        <v/>
      </c>
      <c r="O5026">
        <v>35</v>
      </c>
      <c r="P5026" s="11">
        <v>0</v>
      </c>
      <c r="Q5026" s="11">
        <v>4.1666666666666602E-2</v>
      </c>
      <c r="R5026" s="12">
        <v>14.803333333333301</v>
      </c>
      <c r="S5026" t="s">
        <v>27</v>
      </c>
      <c r="T5026">
        <v>0</v>
      </c>
      <c r="U5026">
        <f t="shared" si="470"/>
        <v>4</v>
      </c>
      <c r="V5026">
        <f t="shared" si="471"/>
        <v>1</v>
      </c>
      <c r="W5026">
        <f t="shared" si="472"/>
        <v>1</v>
      </c>
      <c r="X5026" t="str">
        <f t="shared" si="473"/>
        <v>411</v>
      </c>
      <c r="Y5026" t="str">
        <f>IF(Table1[[#This Row],[RFM_Score]]="555","Champion", IF(AND(J5026&gt;=4,V5026&gt;=4),"Loyal", IF(U5026&lt;=2,"At Risk", IF(W5026&gt;=4,"Potential Loyalist","Others"))))</f>
        <v>Others</v>
      </c>
    </row>
    <row r="5027" spans="1:25">
      <c r="A5027" t="s">
        <v>1669</v>
      </c>
      <c r="B5027">
        <v>27</v>
      </c>
      <c r="C5027" t="s">
        <v>19</v>
      </c>
      <c r="D5027" t="s">
        <v>46</v>
      </c>
      <c r="E5027" s="6" t="s">
        <v>17097</v>
      </c>
      <c r="F5027" t="s">
        <v>26</v>
      </c>
      <c r="G5027">
        <v>6</v>
      </c>
      <c r="H5027">
        <v>1</v>
      </c>
      <c r="I5027">
        <v>55</v>
      </c>
      <c r="J5027">
        <v>4</v>
      </c>
      <c r="K5027">
        <v>44.09</v>
      </c>
      <c r="L5027" t="str">
        <f t="shared" si="468"/>
        <v/>
      </c>
      <c r="M5027">
        <v>3</v>
      </c>
      <c r="N5027" t="str">
        <f t="shared" si="469"/>
        <v/>
      </c>
      <c r="O5027">
        <v>62</v>
      </c>
      <c r="P5027" s="11">
        <v>0.16666666666666599</v>
      </c>
      <c r="Q5027" s="11">
        <v>7.2727272727272696E-2</v>
      </c>
      <c r="R5027" s="12">
        <v>14.6966666666666</v>
      </c>
      <c r="S5027" t="s">
        <v>27</v>
      </c>
      <c r="T5027">
        <v>0</v>
      </c>
      <c r="U5027">
        <f t="shared" si="470"/>
        <v>3</v>
      </c>
      <c r="V5027">
        <f t="shared" si="471"/>
        <v>1</v>
      </c>
      <c r="W5027">
        <f t="shared" si="472"/>
        <v>1</v>
      </c>
      <c r="X5027" t="str">
        <f t="shared" si="473"/>
        <v>311</v>
      </c>
      <c r="Y5027" t="str">
        <f>IF(Table1[[#This Row],[RFM_Score]]="555","Champion", IF(AND(J5027&gt;=4,V5027&gt;=4),"Loyal", IF(U5027&lt;=2,"At Risk", IF(W5027&gt;=4,"Potential Loyalist","Others"))))</f>
        <v>Others</v>
      </c>
    </row>
    <row r="5028" spans="1:25">
      <c r="A5028" t="s">
        <v>2061</v>
      </c>
      <c r="B5028">
        <v>18</v>
      </c>
      <c r="C5028" t="s">
        <v>24</v>
      </c>
      <c r="D5028" t="s">
        <v>35</v>
      </c>
      <c r="E5028" s="6" t="s">
        <v>17098</v>
      </c>
      <c r="F5028" t="s">
        <v>30</v>
      </c>
      <c r="G5028">
        <v>3</v>
      </c>
      <c r="H5028">
        <v>1</v>
      </c>
      <c r="I5028">
        <v>58</v>
      </c>
      <c r="J5028">
        <v>3</v>
      </c>
      <c r="K5028">
        <v>43.89</v>
      </c>
      <c r="L5028" t="str">
        <f t="shared" si="468"/>
        <v/>
      </c>
      <c r="M5028">
        <v>3</v>
      </c>
      <c r="N5028" t="str">
        <f t="shared" si="469"/>
        <v/>
      </c>
      <c r="O5028">
        <v>77</v>
      </c>
      <c r="P5028" s="11">
        <v>0.33333333333333298</v>
      </c>
      <c r="Q5028" s="11">
        <v>5.1724137931034399E-2</v>
      </c>
      <c r="R5028" s="12">
        <v>14.63</v>
      </c>
      <c r="S5028" t="s">
        <v>27</v>
      </c>
      <c r="T5028">
        <v>0</v>
      </c>
      <c r="U5028">
        <f t="shared" si="470"/>
        <v>2</v>
      </c>
      <c r="V5028">
        <f t="shared" si="471"/>
        <v>1</v>
      </c>
      <c r="W5028">
        <f t="shared" si="472"/>
        <v>1</v>
      </c>
      <c r="X5028" t="str">
        <f t="shared" si="473"/>
        <v>211</v>
      </c>
      <c r="Y5028" t="str">
        <f>IF(Table1[[#This Row],[RFM_Score]]="555","Champion", IF(AND(J5028&gt;=4,V5028&gt;=4),"Loyal", IF(U5028&lt;=2,"At Risk", IF(W5028&gt;=4,"Potential Loyalist","Others"))))</f>
        <v>At Risk</v>
      </c>
    </row>
    <row r="5029" spans="1:25">
      <c r="A5029" t="s">
        <v>9622</v>
      </c>
      <c r="B5029">
        <v>18</v>
      </c>
      <c r="C5029" t="s">
        <v>19</v>
      </c>
      <c r="D5029" t="s">
        <v>25</v>
      </c>
      <c r="E5029" s="6" t="s">
        <v>17099</v>
      </c>
      <c r="F5029" t="s">
        <v>21</v>
      </c>
      <c r="G5029">
        <v>5</v>
      </c>
      <c r="H5029">
        <v>0</v>
      </c>
      <c r="I5029">
        <v>40</v>
      </c>
      <c r="J5029">
        <v>1</v>
      </c>
      <c r="K5029">
        <v>43.64</v>
      </c>
      <c r="L5029" t="str">
        <f t="shared" si="468"/>
        <v/>
      </c>
      <c r="M5029">
        <v>3</v>
      </c>
      <c r="N5029" t="str">
        <f t="shared" si="469"/>
        <v/>
      </c>
      <c r="O5029">
        <v>7</v>
      </c>
      <c r="P5029" s="11">
        <v>0</v>
      </c>
      <c r="Q5029" s="11">
        <v>2.5000000000000001E-2</v>
      </c>
      <c r="R5029" s="12">
        <v>14.546666666666599</v>
      </c>
      <c r="S5029" t="s">
        <v>27</v>
      </c>
      <c r="T5029">
        <v>0</v>
      </c>
      <c r="U5029">
        <f t="shared" si="470"/>
        <v>5</v>
      </c>
      <c r="V5029">
        <f t="shared" si="471"/>
        <v>1</v>
      </c>
      <c r="W5029">
        <f t="shared" si="472"/>
        <v>1</v>
      </c>
      <c r="X5029" t="str">
        <f t="shared" si="473"/>
        <v>511</v>
      </c>
      <c r="Y5029" t="str">
        <f>IF(Table1[[#This Row],[RFM_Score]]="555","Champion", IF(AND(J5029&gt;=4,V5029&gt;=4),"Loyal", IF(U5029&lt;=2,"At Risk", IF(W5029&gt;=4,"Potential Loyalist","Others"))))</f>
        <v>Others</v>
      </c>
    </row>
    <row r="5030" spans="1:25">
      <c r="A5030" t="s">
        <v>2661</v>
      </c>
      <c r="B5030">
        <v>39</v>
      </c>
      <c r="C5030" t="s">
        <v>24</v>
      </c>
      <c r="D5030" t="s">
        <v>25</v>
      </c>
      <c r="E5030" s="6" t="s">
        <v>17100</v>
      </c>
      <c r="F5030" t="s">
        <v>26</v>
      </c>
      <c r="G5030">
        <v>4</v>
      </c>
      <c r="H5030">
        <v>2</v>
      </c>
      <c r="I5030">
        <v>52</v>
      </c>
      <c r="J5030">
        <v>1</v>
      </c>
      <c r="K5030">
        <v>43.63</v>
      </c>
      <c r="L5030" t="str">
        <f t="shared" si="468"/>
        <v/>
      </c>
      <c r="M5030">
        <v>3</v>
      </c>
      <c r="N5030" t="str">
        <f t="shared" si="469"/>
        <v/>
      </c>
      <c r="O5030">
        <v>3</v>
      </c>
      <c r="P5030" s="11">
        <v>0.5</v>
      </c>
      <c r="Q5030" s="11">
        <v>1.9230769230769201E-2</v>
      </c>
      <c r="R5030" s="12">
        <v>14.543333333333299</v>
      </c>
      <c r="S5030" t="s">
        <v>27</v>
      </c>
      <c r="T5030">
        <v>0</v>
      </c>
      <c r="U5030">
        <f t="shared" si="470"/>
        <v>5</v>
      </c>
      <c r="V5030">
        <f t="shared" si="471"/>
        <v>1</v>
      </c>
      <c r="W5030">
        <f t="shared" si="472"/>
        <v>1</v>
      </c>
      <c r="X5030" t="str">
        <f t="shared" si="473"/>
        <v>511</v>
      </c>
      <c r="Y5030" t="str">
        <f>IF(Table1[[#This Row],[RFM_Score]]="555","Champion", IF(AND(J5030&gt;=4,V5030&gt;=4),"Loyal", IF(U5030&lt;=2,"At Risk", IF(W5030&gt;=4,"Potential Loyalist","Others"))))</f>
        <v>Others</v>
      </c>
    </row>
    <row r="5031" spans="1:25">
      <c r="A5031" t="s">
        <v>5353</v>
      </c>
      <c r="B5031">
        <v>18</v>
      </c>
      <c r="C5031" t="s">
        <v>19</v>
      </c>
      <c r="D5031" t="s">
        <v>25</v>
      </c>
      <c r="E5031" s="6" t="s">
        <v>17101</v>
      </c>
      <c r="F5031" t="s">
        <v>37</v>
      </c>
      <c r="G5031">
        <v>3</v>
      </c>
      <c r="H5031">
        <v>0</v>
      </c>
      <c r="I5031">
        <v>52</v>
      </c>
      <c r="J5031">
        <v>3</v>
      </c>
      <c r="K5031">
        <v>43.46</v>
      </c>
      <c r="L5031" t="str">
        <f t="shared" si="468"/>
        <v/>
      </c>
      <c r="M5031">
        <v>3</v>
      </c>
      <c r="N5031" t="str">
        <f t="shared" si="469"/>
        <v/>
      </c>
      <c r="O5031">
        <v>22</v>
      </c>
      <c r="P5031" s="11">
        <v>0</v>
      </c>
      <c r="Q5031" s="11">
        <v>5.7692307692307598E-2</v>
      </c>
      <c r="R5031" s="12">
        <v>14.486666666666601</v>
      </c>
      <c r="S5031" t="s">
        <v>27</v>
      </c>
      <c r="T5031">
        <v>0</v>
      </c>
      <c r="U5031">
        <f t="shared" si="470"/>
        <v>4</v>
      </c>
      <c r="V5031">
        <f t="shared" si="471"/>
        <v>1</v>
      </c>
      <c r="W5031">
        <f t="shared" si="472"/>
        <v>1</v>
      </c>
      <c r="X5031" t="str">
        <f t="shared" si="473"/>
        <v>411</v>
      </c>
      <c r="Y5031" t="str">
        <f>IF(Table1[[#This Row],[RFM_Score]]="555","Champion", IF(AND(J5031&gt;=4,V5031&gt;=4),"Loyal", IF(U5031&lt;=2,"At Risk", IF(W5031&gt;=4,"Potential Loyalist","Others"))))</f>
        <v>Others</v>
      </c>
    </row>
    <row r="5032" spans="1:25">
      <c r="A5032" t="s">
        <v>8681</v>
      </c>
      <c r="B5032">
        <v>38</v>
      </c>
      <c r="C5032" t="s">
        <v>24</v>
      </c>
      <c r="D5032" t="s">
        <v>25</v>
      </c>
      <c r="E5032" s="6" t="s">
        <v>17102</v>
      </c>
      <c r="F5032" t="s">
        <v>21</v>
      </c>
      <c r="G5032">
        <v>2</v>
      </c>
      <c r="H5032">
        <v>0</v>
      </c>
      <c r="I5032">
        <v>53</v>
      </c>
      <c r="J5032">
        <v>3</v>
      </c>
      <c r="K5032">
        <v>43.36</v>
      </c>
      <c r="L5032" t="str">
        <f t="shared" si="468"/>
        <v/>
      </c>
      <c r="M5032">
        <v>3</v>
      </c>
      <c r="N5032" t="str">
        <f t="shared" si="469"/>
        <v/>
      </c>
      <c r="O5032">
        <v>4</v>
      </c>
      <c r="P5032" s="11">
        <v>0</v>
      </c>
      <c r="Q5032" s="11">
        <v>5.6603773584905599E-2</v>
      </c>
      <c r="R5032" s="12">
        <v>14.453333333333299</v>
      </c>
      <c r="S5032" t="s">
        <v>27</v>
      </c>
      <c r="T5032">
        <v>0</v>
      </c>
      <c r="U5032">
        <f t="shared" si="470"/>
        <v>5</v>
      </c>
      <c r="V5032">
        <f t="shared" si="471"/>
        <v>1</v>
      </c>
      <c r="W5032">
        <f t="shared" si="472"/>
        <v>1</v>
      </c>
      <c r="X5032" t="str">
        <f t="shared" si="473"/>
        <v>511</v>
      </c>
      <c r="Y5032" t="str">
        <f>IF(Table1[[#This Row],[RFM_Score]]="555","Champion", IF(AND(J5032&gt;=4,V5032&gt;=4),"Loyal", IF(U5032&lt;=2,"At Risk", IF(W5032&gt;=4,"Potential Loyalist","Others"))))</f>
        <v>Others</v>
      </c>
    </row>
    <row r="5033" spans="1:25">
      <c r="A5033" t="s">
        <v>4133</v>
      </c>
      <c r="B5033">
        <v>42</v>
      </c>
      <c r="C5033" t="s">
        <v>24</v>
      </c>
      <c r="D5033" t="s">
        <v>29</v>
      </c>
      <c r="E5033" s="6" t="s">
        <v>17103</v>
      </c>
      <c r="F5033" t="s">
        <v>21</v>
      </c>
      <c r="G5033">
        <v>5</v>
      </c>
      <c r="H5033">
        <v>2</v>
      </c>
      <c r="I5033">
        <v>49</v>
      </c>
      <c r="J5033">
        <v>3</v>
      </c>
      <c r="K5033">
        <v>43.29</v>
      </c>
      <c r="L5033" t="str">
        <f t="shared" si="468"/>
        <v/>
      </c>
      <c r="M5033">
        <v>3</v>
      </c>
      <c r="N5033" t="str">
        <f t="shared" si="469"/>
        <v/>
      </c>
      <c r="O5033">
        <v>87</v>
      </c>
      <c r="P5033" s="11">
        <v>0.4</v>
      </c>
      <c r="Q5033" s="11">
        <v>6.1224489795918297E-2</v>
      </c>
      <c r="R5033" s="12">
        <v>14.43</v>
      </c>
      <c r="S5033" t="s">
        <v>27</v>
      </c>
      <c r="T5033">
        <v>0</v>
      </c>
      <c r="U5033">
        <f t="shared" si="470"/>
        <v>2</v>
      </c>
      <c r="V5033">
        <f t="shared" si="471"/>
        <v>1</v>
      </c>
      <c r="W5033">
        <f t="shared" si="472"/>
        <v>1</v>
      </c>
      <c r="X5033" t="str">
        <f t="shared" si="473"/>
        <v>211</v>
      </c>
      <c r="Y5033" t="str">
        <f>IF(Table1[[#This Row],[RFM_Score]]="555","Champion", IF(AND(J5033&gt;=4,V5033&gt;=4),"Loyal", IF(U5033&lt;=2,"At Risk", IF(W5033&gt;=4,"Potential Loyalist","Others"))))</f>
        <v>At Risk</v>
      </c>
    </row>
    <row r="5034" spans="1:25">
      <c r="A5034" t="s">
        <v>4190</v>
      </c>
      <c r="B5034">
        <v>26</v>
      </c>
      <c r="C5034" t="s">
        <v>19</v>
      </c>
      <c r="D5034" t="s">
        <v>20</v>
      </c>
      <c r="E5034" s="6" t="s">
        <v>17104</v>
      </c>
      <c r="F5034" t="s">
        <v>21</v>
      </c>
      <c r="G5034">
        <v>2</v>
      </c>
      <c r="H5034">
        <v>1</v>
      </c>
      <c r="I5034">
        <v>56</v>
      </c>
      <c r="J5034">
        <v>4</v>
      </c>
      <c r="K5034">
        <v>43.07</v>
      </c>
      <c r="L5034" t="str">
        <f t="shared" si="468"/>
        <v/>
      </c>
      <c r="M5034">
        <v>3</v>
      </c>
      <c r="N5034" t="str">
        <f t="shared" si="469"/>
        <v/>
      </c>
      <c r="O5034">
        <v>29</v>
      </c>
      <c r="P5034" s="11">
        <v>0.5</v>
      </c>
      <c r="Q5034" s="11">
        <v>7.1428571428571397E-2</v>
      </c>
      <c r="R5034" s="12">
        <v>14.3566666666666</v>
      </c>
      <c r="S5034" t="s">
        <v>27</v>
      </c>
      <c r="T5034">
        <v>0</v>
      </c>
      <c r="U5034">
        <f t="shared" si="470"/>
        <v>4</v>
      </c>
      <c r="V5034">
        <f t="shared" si="471"/>
        <v>1</v>
      </c>
      <c r="W5034">
        <f t="shared" si="472"/>
        <v>1</v>
      </c>
      <c r="X5034" t="str">
        <f t="shared" si="473"/>
        <v>411</v>
      </c>
      <c r="Y5034" t="str">
        <f>IF(Table1[[#This Row],[RFM_Score]]="555","Champion", IF(AND(J5034&gt;=4,V5034&gt;=4),"Loyal", IF(U5034&lt;=2,"At Risk", IF(W5034&gt;=4,"Potential Loyalist","Others"))))</f>
        <v>Others</v>
      </c>
    </row>
    <row r="5035" spans="1:25">
      <c r="A5035" t="s">
        <v>9607</v>
      </c>
      <c r="B5035">
        <v>30</v>
      </c>
      <c r="C5035" t="s">
        <v>24</v>
      </c>
      <c r="D5035" t="s">
        <v>25</v>
      </c>
      <c r="E5035" s="6" t="s">
        <v>17105</v>
      </c>
      <c r="F5035" t="s">
        <v>62</v>
      </c>
      <c r="G5035">
        <v>4</v>
      </c>
      <c r="H5035">
        <v>2</v>
      </c>
      <c r="I5035">
        <v>41</v>
      </c>
      <c r="J5035">
        <v>1</v>
      </c>
      <c r="K5035">
        <v>43.06</v>
      </c>
      <c r="L5035" t="str">
        <f t="shared" si="468"/>
        <v/>
      </c>
      <c r="M5035">
        <v>3</v>
      </c>
      <c r="N5035" t="str">
        <f t="shared" si="469"/>
        <v/>
      </c>
      <c r="O5035">
        <v>12</v>
      </c>
      <c r="P5035" s="11">
        <v>0.5</v>
      </c>
      <c r="Q5035" s="11">
        <v>2.4390243902439001E-2</v>
      </c>
      <c r="R5035" s="12">
        <v>14.3533333333333</v>
      </c>
      <c r="S5035" t="s">
        <v>27</v>
      </c>
      <c r="T5035">
        <v>1</v>
      </c>
      <c r="U5035">
        <f t="shared" si="470"/>
        <v>5</v>
      </c>
      <c r="V5035">
        <f t="shared" si="471"/>
        <v>1</v>
      </c>
      <c r="W5035">
        <f t="shared" si="472"/>
        <v>1</v>
      </c>
      <c r="X5035" t="str">
        <f t="shared" si="473"/>
        <v>511</v>
      </c>
      <c r="Y5035" t="str">
        <f>IF(Table1[[#This Row],[RFM_Score]]="555","Champion", IF(AND(J5035&gt;=4,V5035&gt;=4),"Loyal", IF(U5035&lt;=2,"At Risk", IF(W5035&gt;=4,"Potential Loyalist","Others"))))</f>
        <v>Others</v>
      </c>
    </row>
    <row r="5036" spans="1:25">
      <c r="A5036" t="s">
        <v>1851</v>
      </c>
      <c r="B5036">
        <v>31</v>
      </c>
      <c r="C5036" t="s">
        <v>24</v>
      </c>
      <c r="D5036" t="s">
        <v>25</v>
      </c>
      <c r="E5036" s="6" t="s">
        <v>17106</v>
      </c>
      <c r="F5036" t="s">
        <v>62</v>
      </c>
      <c r="G5036">
        <v>0</v>
      </c>
      <c r="H5036">
        <v>0</v>
      </c>
      <c r="I5036">
        <v>53</v>
      </c>
      <c r="J5036">
        <v>3</v>
      </c>
      <c r="K5036">
        <v>43.04</v>
      </c>
      <c r="L5036" t="str">
        <f t="shared" si="468"/>
        <v/>
      </c>
      <c r="M5036">
        <v>3</v>
      </c>
      <c r="N5036" t="str">
        <f t="shared" si="469"/>
        <v/>
      </c>
      <c r="O5036">
        <v>110</v>
      </c>
      <c r="P5036" s="11">
        <v>0</v>
      </c>
      <c r="Q5036" s="11">
        <v>5.6603773584905599E-2</v>
      </c>
      <c r="R5036" s="12">
        <v>14.3466666666666</v>
      </c>
      <c r="S5036" t="s">
        <v>27</v>
      </c>
      <c r="T5036">
        <v>0</v>
      </c>
      <c r="U5036">
        <f t="shared" si="470"/>
        <v>1</v>
      </c>
      <c r="V5036">
        <f t="shared" si="471"/>
        <v>1</v>
      </c>
      <c r="W5036">
        <f t="shared" si="472"/>
        <v>1</v>
      </c>
      <c r="X5036" t="str">
        <f t="shared" si="473"/>
        <v>111</v>
      </c>
      <c r="Y5036" t="str">
        <f>IF(Table1[[#This Row],[RFM_Score]]="555","Champion", IF(AND(J5036&gt;=4,V5036&gt;=4),"Loyal", IF(U5036&lt;=2,"At Risk", IF(W5036&gt;=4,"Potential Loyalist","Others"))))</f>
        <v>At Risk</v>
      </c>
    </row>
    <row r="5037" spans="1:25">
      <c r="A5037" t="s">
        <v>9845</v>
      </c>
      <c r="B5037">
        <v>18</v>
      </c>
      <c r="C5037" t="s">
        <v>19</v>
      </c>
      <c r="D5037" t="s">
        <v>25</v>
      </c>
      <c r="E5037" s="6" t="s">
        <v>17107</v>
      </c>
      <c r="F5037" t="s">
        <v>60</v>
      </c>
      <c r="G5037">
        <v>3</v>
      </c>
      <c r="H5037">
        <v>1</v>
      </c>
      <c r="I5037">
        <v>50</v>
      </c>
      <c r="J5037">
        <v>2</v>
      </c>
      <c r="K5037">
        <v>42.95</v>
      </c>
      <c r="L5037" t="str">
        <f t="shared" si="468"/>
        <v/>
      </c>
      <c r="M5037">
        <v>3</v>
      </c>
      <c r="N5037" t="str">
        <f t="shared" si="469"/>
        <v/>
      </c>
      <c r="O5037">
        <v>65</v>
      </c>
      <c r="P5037" s="11">
        <v>0.33333333333333298</v>
      </c>
      <c r="Q5037" s="11">
        <v>0.04</v>
      </c>
      <c r="R5037" s="12">
        <v>14.316666666666601</v>
      </c>
      <c r="S5037" t="s">
        <v>27</v>
      </c>
      <c r="T5037">
        <v>0</v>
      </c>
      <c r="U5037">
        <f t="shared" si="470"/>
        <v>3</v>
      </c>
      <c r="V5037">
        <f t="shared" si="471"/>
        <v>1</v>
      </c>
      <c r="W5037">
        <f t="shared" si="472"/>
        <v>1</v>
      </c>
      <c r="X5037" t="str">
        <f t="shared" si="473"/>
        <v>311</v>
      </c>
      <c r="Y5037" t="str">
        <f>IF(Table1[[#This Row],[RFM_Score]]="555","Champion", IF(AND(J5037&gt;=4,V5037&gt;=4),"Loyal", IF(U5037&lt;=2,"At Risk", IF(W5037&gt;=4,"Potential Loyalist","Others"))))</f>
        <v>Others</v>
      </c>
    </row>
    <row r="5038" spans="1:25">
      <c r="A5038" t="s">
        <v>4585</v>
      </c>
      <c r="B5038">
        <v>39</v>
      </c>
      <c r="C5038" t="s">
        <v>24</v>
      </c>
      <c r="D5038" t="s">
        <v>29</v>
      </c>
      <c r="E5038" s="6" t="s">
        <v>17108</v>
      </c>
      <c r="F5038" t="s">
        <v>30</v>
      </c>
      <c r="G5038">
        <v>7</v>
      </c>
      <c r="H5038">
        <v>1</v>
      </c>
      <c r="I5038">
        <v>56</v>
      </c>
      <c r="J5038">
        <v>5</v>
      </c>
      <c r="K5038">
        <v>42.87</v>
      </c>
      <c r="L5038" t="str">
        <f t="shared" si="468"/>
        <v/>
      </c>
      <c r="M5038">
        <v>3</v>
      </c>
      <c r="N5038" t="str">
        <f t="shared" si="469"/>
        <v/>
      </c>
      <c r="O5038">
        <v>1</v>
      </c>
      <c r="P5038" s="11">
        <v>0.14285714285714199</v>
      </c>
      <c r="Q5038" s="11">
        <v>8.9285714285714204E-2</v>
      </c>
      <c r="R5038" s="12">
        <v>14.29</v>
      </c>
      <c r="S5038" t="s">
        <v>27</v>
      </c>
      <c r="T5038">
        <v>0</v>
      </c>
      <c r="U5038">
        <f t="shared" si="470"/>
        <v>5</v>
      </c>
      <c r="V5038">
        <f t="shared" si="471"/>
        <v>1</v>
      </c>
      <c r="W5038">
        <f t="shared" si="472"/>
        <v>1</v>
      </c>
      <c r="X5038" t="str">
        <f t="shared" si="473"/>
        <v>511</v>
      </c>
      <c r="Y5038" t="str">
        <f>IF(Table1[[#This Row],[RFM_Score]]="555","Champion", IF(AND(J5038&gt;=4,V5038&gt;=4),"Loyal", IF(U5038&lt;=2,"At Risk", IF(W5038&gt;=4,"Potential Loyalist","Others"))))</f>
        <v>Others</v>
      </c>
    </row>
    <row r="5039" spans="1:25">
      <c r="A5039" t="s">
        <v>5829</v>
      </c>
      <c r="B5039">
        <v>38</v>
      </c>
      <c r="C5039" t="s">
        <v>19</v>
      </c>
      <c r="D5039" t="s">
        <v>25</v>
      </c>
      <c r="E5039" s="6" t="s">
        <v>17109</v>
      </c>
      <c r="F5039" t="s">
        <v>26</v>
      </c>
      <c r="G5039">
        <v>6</v>
      </c>
      <c r="H5039">
        <v>0</v>
      </c>
      <c r="I5039">
        <v>37</v>
      </c>
      <c r="J5039">
        <v>1</v>
      </c>
      <c r="K5039">
        <v>42.86</v>
      </c>
      <c r="L5039" t="str">
        <f t="shared" si="468"/>
        <v/>
      </c>
      <c r="M5039">
        <v>3</v>
      </c>
      <c r="N5039" t="str">
        <f t="shared" si="469"/>
        <v/>
      </c>
      <c r="O5039">
        <v>85</v>
      </c>
      <c r="P5039" s="11">
        <v>0</v>
      </c>
      <c r="Q5039" s="11">
        <v>2.7027027027027001E-2</v>
      </c>
      <c r="R5039" s="12">
        <v>14.2866666666666</v>
      </c>
      <c r="S5039" t="s">
        <v>27</v>
      </c>
      <c r="T5039">
        <v>0</v>
      </c>
      <c r="U5039">
        <f t="shared" si="470"/>
        <v>2</v>
      </c>
      <c r="V5039">
        <f t="shared" si="471"/>
        <v>1</v>
      </c>
      <c r="W5039">
        <f t="shared" si="472"/>
        <v>1</v>
      </c>
      <c r="X5039" t="str">
        <f t="shared" si="473"/>
        <v>211</v>
      </c>
      <c r="Y5039" t="str">
        <f>IF(Table1[[#This Row],[RFM_Score]]="555","Champion", IF(AND(J5039&gt;=4,V5039&gt;=4),"Loyal", IF(U5039&lt;=2,"At Risk", IF(W5039&gt;=4,"Potential Loyalist","Others"))))</f>
        <v>At Risk</v>
      </c>
    </row>
    <row r="5040" spans="1:25">
      <c r="A5040" t="s">
        <v>10566</v>
      </c>
      <c r="B5040">
        <v>35</v>
      </c>
      <c r="C5040" t="s">
        <v>19</v>
      </c>
      <c r="D5040" t="s">
        <v>29</v>
      </c>
      <c r="E5040" s="6" t="s">
        <v>17110</v>
      </c>
      <c r="F5040" t="s">
        <v>21</v>
      </c>
      <c r="G5040">
        <v>4</v>
      </c>
      <c r="H5040">
        <v>2</v>
      </c>
      <c r="I5040">
        <v>46</v>
      </c>
      <c r="J5040">
        <v>2</v>
      </c>
      <c r="K5040">
        <v>42.84</v>
      </c>
      <c r="L5040" t="str">
        <f t="shared" si="468"/>
        <v/>
      </c>
      <c r="M5040">
        <v>3</v>
      </c>
      <c r="N5040" t="str">
        <f t="shared" si="469"/>
        <v/>
      </c>
      <c r="O5040">
        <v>55</v>
      </c>
      <c r="P5040" s="11">
        <v>0.5</v>
      </c>
      <c r="Q5040" s="11">
        <v>4.3478260869565202E-2</v>
      </c>
      <c r="R5040" s="12">
        <v>14.28</v>
      </c>
      <c r="S5040" t="s">
        <v>27</v>
      </c>
      <c r="T5040">
        <v>0</v>
      </c>
      <c r="U5040">
        <f t="shared" si="470"/>
        <v>3</v>
      </c>
      <c r="V5040">
        <f t="shared" si="471"/>
        <v>1</v>
      </c>
      <c r="W5040">
        <f t="shared" si="472"/>
        <v>1</v>
      </c>
      <c r="X5040" t="str">
        <f t="shared" si="473"/>
        <v>311</v>
      </c>
      <c r="Y5040" t="str">
        <f>IF(Table1[[#This Row],[RFM_Score]]="555","Champion", IF(AND(J5040&gt;=4,V5040&gt;=4),"Loyal", IF(U5040&lt;=2,"At Risk", IF(W5040&gt;=4,"Potential Loyalist","Others"))))</f>
        <v>Others</v>
      </c>
    </row>
    <row r="5041" spans="1:25">
      <c r="A5041" t="s">
        <v>5615</v>
      </c>
      <c r="B5041">
        <v>18</v>
      </c>
      <c r="C5041" t="s">
        <v>19</v>
      </c>
      <c r="D5041" t="s">
        <v>46</v>
      </c>
      <c r="E5041" s="6" t="s">
        <v>17111</v>
      </c>
      <c r="F5041" t="s">
        <v>37</v>
      </c>
      <c r="G5041">
        <v>2</v>
      </c>
      <c r="H5041">
        <v>1</v>
      </c>
      <c r="I5041">
        <v>44</v>
      </c>
      <c r="J5041">
        <v>2</v>
      </c>
      <c r="K5041">
        <v>42.83</v>
      </c>
      <c r="L5041" t="str">
        <f t="shared" si="468"/>
        <v/>
      </c>
      <c r="M5041">
        <v>3</v>
      </c>
      <c r="N5041" t="str">
        <f t="shared" si="469"/>
        <v/>
      </c>
      <c r="O5041">
        <v>51</v>
      </c>
      <c r="P5041" s="11">
        <v>0.5</v>
      </c>
      <c r="Q5041" s="11">
        <v>4.54545454545454E-2</v>
      </c>
      <c r="R5041" s="12">
        <v>14.2766666666666</v>
      </c>
      <c r="S5041" t="s">
        <v>27</v>
      </c>
      <c r="T5041">
        <v>0</v>
      </c>
      <c r="U5041">
        <f t="shared" si="470"/>
        <v>3</v>
      </c>
      <c r="V5041">
        <f t="shared" si="471"/>
        <v>1</v>
      </c>
      <c r="W5041">
        <f t="shared" si="472"/>
        <v>1</v>
      </c>
      <c r="X5041" t="str">
        <f t="shared" si="473"/>
        <v>311</v>
      </c>
      <c r="Y5041" t="str">
        <f>IF(Table1[[#This Row],[RFM_Score]]="555","Champion", IF(AND(J5041&gt;=4,V5041&gt;=4),"Loyal", IF(U5041&lt;=2,"At Risk", IF(W5041&gt;=4,"Potential Loyalist","Others"))))</f>
        <v>Others</v>
      </c>
    </row>
    <row r="5042" spans="1:25">
      <c r="A5042" t="s">
        <v>3609</v>
      </c>
      <c r="B5042">
        <v>38</v>
      </c>
      <c r="C5042" t="s">
        <v>19</v>
      </c>
      <c r="D5042" t="s">
        <v>49</v>
      </c>
      <c r="E5042" s="6" t="s">
        <v>17112</v>
      </c>
      <c r="F5042" t="s">
        <v>62</v>
      </c>
      <c r="G5042">
        <v>4</v>
      </c>
      <c r="H5042">
        <v>0</v>
      </c>
      <c r="I5042">
        <v>52</v>
      </c>
      <c r="J5042">
        <v>2</v>
      </c>
      <c r="K5042">
        <v>42.8</v>
      </c>
      <c r="L5042" t="str">
        <f t="shared" si="468"/>
        <v/>
      </c>
      <c r="M5042">
        <v>3</v>
      </c>
      <c r="N5042" t="str">
        <f t="shared" si="469"/>
        <v/>
      </c>
      <c r="O5042">
        <v>15</v>
      </c>
      <c r="P5042" s="11">
        <v>0</v>
      </c>
      <c r="Q5042" s="11">
        <v>3.8461538461538401E-2</v>
      </c>
      <c r="R5042" s="12">
        <v>14.2666666666666</v>
      </c>
      <c r="S5042" t="s">
        <v>27</v>
      </c>
      <c r="T5042">
        <v>0</v>
      </c>
      <c r="U5042">
        <f t="shared" si="470"/>
        <v>5</v>
      </c>
      <c r="V5042">
        <f t="shared" si="471"/>
        <v>1</v>
      </c>
      <c r="W5042">
        <f t="shared" si="472"/>
        <v>1</v>
      </c>
      <c r="X5042" t="str">
        <f t="shared" si="473"/>
        <v>511</v>
      </c>
      <c r="Y5042" t="str">
        <f>IF(Table1[[#This Row],[RFM_Score]]="555","Champion", IF(AND(J5042&gt;=4,V5042&gt;=4),"Loyal", IF(U5042&lt;=2,"At Risk", IF(W5042&gt;=4,"Potential Loyalist","Others"))))</f>
        <v>Others</v>
      </c>
    </row>
    <row r="5043" spans="1:25">
      <c r="A5043" t="s">
        <v>4201</v>
      </c>
      <c r="B5043">
        <v>29</v>
      </c>
      <c r="C5043" t="s">
        <v>24</v>
      </c>
      <c r="D5043" t="s">
        <v>29</v>
      </c>
      <c r="E5043" s="6" t="s">
        <v>17113</v>
      </c>
      <c r="F5043" t="s">
        <v>37</v>
      </c>
      <c r="G5043">
        <v>3</v>
      </c>
      <c r="H5043">
        <v>2</v>
      </c>
      <c r="I5043">
        <v>49</v>
      </c>
      <c r="J5043">
        <v>1</v>
      </c>
      <c r="K5043">
        <v>42.6</v>
      </c>
      <c r="L5043" t="str">
        <f t="shared" si="468"/>
        <v/>
      </c>
      <c r="M5043">
        <v>3</v>
      </c>
      <c r="N5043" t="str">
        <f t="shared" si="469"/>
        <v/>
      </c>
      <c r="O5043">
        <v>33</v>
      </c>
      <c r="P5043" s="11">
        <v>0.66666666666666596</v>
      </c>
      <c r="Q5043" s="11">
        <v>2.04081632653061E-2</v>
      </c>
      <c r="R5043" s="12">
        <v>14.2</v>
      </c>
      <c r="S5043" t="s">
        <v>27</v>
      </c>
      <c r="T5043">
        <v>0</v>
      </c>
      <c r="U5043">
        <f t="shared" si="470"/>
        <v>4</v>
      </c>
      <c r="V5043">
        <f t="shared" si="471"/>
        <v>1</v>
      </c>
      <c r="W5043">
        <f t="shared" si="472"/>
        <v>1</v>
      </c>
      <c r="X5043" t="str">
        <f t="shared" si="473"/>
        <v>411</v>
      </c>
      <c r="Y5043" t="str">
        <f>IF(Table1[[#This Row],[RFM_Score]]="555","Champion", IF(AND(J5043&gt;=4,V5043&gt;=4),"Loyal", IF(U5043&lt;=2,"At Risk", IF(W5043&gt;=4,"Potential Loyalist","Others"))))</f>
        <v>Others</v>
      </c>
    </row>
    <row r="5044" spans="1:25">
      <c r="A5044" t="s">
        <v>4533</v>
      </c>
      <c r="B5044">
        <v>25</v>
      </c>
      <c r="C5044" t="s">
        <v>24</v>
      </c>
      <c r="D5044" t="s">
        <v>25</v>
      </c>
      <c r="E5044" s="6" t="s">
        <v>17114</v>
      </c>
      <c r="F5044" t="s">
        <v>26</v>
      </c>
      <c r="G5044">
        <v>1</v>
      </c>
      <c r="H5044">
        <v>0</v>
      </c>
      <c r="I5044">
        <v>57</v>
      </c>
      <c r="J5044">
        <v>3</v>
      </c>
      <c r="K5044">
        <v>42.56</v>
      </c>
      <c r="L5044" t="str">
        <f t="shared" si="468"/>
        <v/>
      </c>
      <c r="M5044">
        <v>3</v>
      </c>
      <c r="N5044" t="str">
        <f t="shared" si="469"/>
        <v/>
      </c>
      <c r="O5044">
        <v>18</v>
      </c>
      <c r="P5044" s="11">
        <v>0</v>
      </c>
      <c r="Q5044" s="11">
        <v>5.2631578947368397E-2</v>
      </c>
      <c r="R5044" s="12">
        <v>14.1866666666666</v>
      </c>
      <c r="S5044" t="s">
        <v>27</v>
      </c>
      <c r="T5044">
        <v>0</v>
      </c>
      <c r="U5044">
        <f t="shared" si="470"/>
        <v>5</v>
      </c>
      <c r="V5044">
        <f t="shared" si="471"/>
        <v>1</v>
      </c>
      <c r="W5044">
        <f t="shared" si="472"/>
        <v>1</v>
      </c>
      <c r="X5044" t="str">
        <f t="shared" si="473"/>
        <v>511</v>
      </c>
      <c r="Y5044" t="str">
        <f>IF(Table1[[#This Row],[RFM_Score]]="555","Champion", IF(AND(J5044&gt;=4,V5044&gt;=4),"Loyal", IF(U5044&lt;=2,"At Risk", IF(W5044&gt;=4,"Potential Loyalist","Others"))))</f>
        <v>Others</v>
      </c>
    </row>
    <row r="5045" spans="1:25">
      <c r="A5045" t="s">
        <v>10933</v>
      </c>
      <c r="B5045">
        <v>18</v>
      </c>
      <c r="C5045" t="s">
        <v>24</v>
      </c>
      <c r="D5045" t="s">
        <v>20</v>
      </c>
      <c r="E5045" s="6" t="s">
        <v>17115</v>
      </c>
      <c r="F5045" t="s">
        <v>30</v>
      </c>
      <c r="G5045">
        <v>3</v>
      </c>
      <c r="H5045">
        <v>0</v>
      </c>
      <c r="I5045">
        <v>56</v>
      </c>
      <c r="J5045">
        <v>1</v>
      </c>
      <c r="K5045">
        <v>42.39</v>
      </c>
      <c r="L5045" t="str">
        <f t="shared" si="468"/>
        <v/>
      </c>
      <c r="M5045">
        <v>3</v>
      </c>
      <c r="N5045" t="str">
        <f t="shared" si="469"/>
        <v/>
      </c>
      <c r="O5045">
        <v>23</v>
      </c>
      <c r="P5045" s="11">
        <v>0</v>
      </c>
      <c r="Q5045" s="11">
        <v>1.7857142857142801E-2</v>
      </c>
      <c r="R5045" s="12">
        <v>14.13</v>
      </c>
      <c r="S5045" t="s">
        <v>27</v>
      </c>
      <c r="T5045">
        <v>0</v>
      </c>
      <c r="U5045">
        <f t="shared" si="470"/>
        <v>4</v>
      </c>
      <c r="V5045">
        <f t="shared" si="471"/>
        <v>1</v>
      </c>
      <c r="W5045">
        <f t="shared" si="472"/>
        <v>1</v>
      </c>
      <c r="X5045" t="str">
        <f t="shared" si="473"/>
        <v>411</v>
      </c>
      <c r="Y5045" t="str">
        <f>IF(Table1[[#This Row],[RFM_Score]]="555","Champion", IF(AND(J5045&gt;=4,V5045&gt;=4),"Loyal", IF(U5045&lt;=2,"At Risk", IF(W5045&gt;=4,"Potential Loyalist","Others"))))</f>
        <v>Others</v>
      </c>
    </row>
    <row r="5046" spans="1:25">
      <c r="A5046" t="s">
        <v>5949</v>
      </c>
      <c r="B5046">
        <v>50</v>
      </c>
      <c r="C5046" t="s">
        <v>24</v>
      </c>
      <c r="D5046" t="s">
        <v>25</v>
      </c>
      <c r="E5046" s="6" t="s">
        <v>17116</v>
      </c>
      <c r="F5046" t="s">
        <v>37</v>
      </c>
      <c r="G5046">
        <v>3</v>
      </c>
      <c r="H5046">
        <v>0</v>
      </c>
      <c r="I5046">
        <v>53</v>
      </c>
      <c r="J5046">
        <v>2</v>
      </c>
      <c r="K5046">
        <v>42.23</v>
      </c>
      <c r="L5046" t="str">
        <f t="shared" si="468"/>
        <v/>
      </c>
      <c r="M5046">
        <v>3</v>
      </c>
      <c r="N5046" t="str">
        <f t="shared" si="469"/>
        <v/>
      </c>
      <c r="O5046">
        <v>28</v>
      </c>
      <c r="P5046" s="11">
        <v>0</v>
      </c>
      <c r="Q5046" s="11">
        <v>3.7735849056603703E-2</v>
      </c>
      <c r="R5046" s="12">
        <v>14.0766666666666</v>
      </c>
      <c r="S5046" t="s">
        <v>27</v>
      </c>
      <c r="T5046">
        <v>0</v>
      </c>
      <c r="U5046">
        <f t="shared" si="470"/>
        <v>4</v>
      </c>
      <c r="V5046">
        <f t="shared" si="471"/>
        <v>1</v>
      </c>
      <c r="W5046">
        <f t="shared" si="472"/>
        <v>1</v>
      </c>
      <c r="X5046" t="str">
        <f t="shared" si="473"/>
        <v>411</v>
      </c>
      <c r="Y5046" t="str">
        <f>IF(Table1[[#This Row],[RFM_Score]]="555","Champion", IF(AND(J5046&gt;=4,V5046&gt;=4),"Loyal", IF(U5046&lt;=2,"At Risk", IF(W5046&gt;=4,"Potential Loyalist","Others"))))</f>
        <v>Others</v>
      </c>
    </row>
    <row r="5047" spans="1:25">
      <c r="A5047" t="s">
        <v>9063</v>
      </c>
      <c r="B5047">
        <v>29</v>
      </c>
      <c r="C5047" t="s">
        <v>19</v>
      </c>
      <c r="D5047" t="s">
        <v>29</v>
      </c>
      <c r="E5047" s="6" t="s">
        <v>17117</v>
      </c>
      <c r="F5047" t="s">
        <v>30</v>
      </c>
      <c r="G5047">
        <v>6</v>
      </c>
      <c r="H5047">
        <v>1</v>
      </c>
      <c r="I5047">
        <v>43</v>
      </c>
      <c r="J5047">
        <v>2</v>
      </c>
      <c r="K5047">
        <v>42.16</v>
      </c>
      <c r="L5047" t="str">
        <f t="shared" si="468"/>
        <v/>
      </c>
      <c r="M5047">
        <v>3</v>
      </c>
      <c r="N5047" t="str">
        <f t="shared" si="469"/>
        <v/>
      </c>
      <c r="O5047">
        <v>20</v>
      </c>
      <c r="P5047" s="11">
        <v>0.16666666666666599</v>
      </c>
      <c r="Q5047" s="11">
        <v>4.6511627906976702E-2</v>
      </c>
      <c r="R5047" s="12">
        <v>14.053333333333301</v>
      </c>
      <c r="S5047" t="s">
        <v>27</v>
      </c>
      <c r="T5047">
        <v>0</v>
      </c>
      <c r="U5047">
        <f t="shared" si="470"/>
        <v>5</v>
      </c>
      <c r="V5047">
        <f t="shared" si="471"/>
        <v>1</v>
      </c>
      <c r="W5047">
        <f t="shared" si="472"/>
        <v>1</v>
      </c>
      <c r="X5047" t="str">
        <f t="shared" si="473"/>
        <v>511</v>
      </c>
      <c r="Y5047" t="str">
        <f>IF(Table1[[#This Row],[RFM_Score]]="555","Champion", IF(AND(J5047&gt;=4,V5047&gt;=4),"Loyal", IF(U5047&lt;=2,"At Risk", IF(W5047&gt;=4,"Potential Loyalist","Others"))))</f>
        <v>Others</v>
      </c>
    </row>
    <row r="5048" spans="1:25">
      <c r="A5048" t="s">
        <v>2052</v>
      </c>
      <c r="B5048">
        <v>32</v>
      </c>
      <c r="C5048" t="s">
        <v>24</v>
      </c>
      <c r="D5048" t="s">
        <v>35</v>
      </c>
      <c r="E5048" s="6" t="s">
        <v>17118</v>
      </c>
      <c r="F5048" t="s">
        <v>60</v>
      </c>
      <c r="G5048">
        <v>3</v>
      </c>
      <c r="H5048">
        <v>1</v>
      </c>
      <c r="I5048">
        <v>47</v>
      </c>
      <c r="J5048">
        <v>6</v>
      </c>
      <c r="K5048">
        <v>41.87</v>
      </c>
      <c r="L5048" t="str">
        <f t="shared" si="468"/>
        <v/>
      </c>
      <c r="M5048">
        <v>3</v>
      </c>
      <c r="N5048" t="str">
        <f t="shared" si="469"/>
        <v/>
      </c>
      <c r="O5048">
        <v>22</v>
      </c>
      <c r="P5048" s="11">
        <v>0.33333333333333298</v>
      </c>
      <c r="Q5048" s="11">
        <v>0.12765957446808501</v>
      </c>
      <c r="R5048" s="12">
        <v>13.956666666666599</v>
      </c>
      <c r="S5048" t="s">
        <v>27</v>
      </c>
      <c r="T5048">
        <v>0</v>
      </c>
      <c r="U5048">
        <f t="shared" si="470"/>
        <v>4</v>
      </c>
      <c r="V5048">
        <f t="shared" si="471"/>
        <v>1</v>
      </c>
      <c r="W5048">
        <f t="shared" si="472"/>
        <v>1</v>
      </c>
      <c r="X5048" t="str">
        <f t="shared" si="473"/>
        <v>411</v>
      </c>
      <c r="Y5048" t="str">
        <f>IF(Table1[[#This Row],[RFM_Score]]="555","Champion", IF(AND(J5048&gt;=4,V5048&gt;=4),"Loyal", IF(U5048&lt;=2,"At Risk", IF(W5048&gt;=4,"Potential Loyalist","Others"))))</f>
        <v>Others</v>
      </c>
    </row>
    <row r="5049" spans="1:25">
      <c r="A5049" t="s">
        <v>3181</v>
      </c>
      <c r="B5049">
        <v>40</v>
      </c>
      <c r="C5049" t="s">
        <v>19</v>
      </c>
      <c r="D5049" t="s">
        <v>25</v>
      </c>
      <c r="E5049" s="6" t="s">
        <v>17119</v>
      </c>
      <c r="F5049" t="s">
        <v>21</v>
      </c>
      <c r="G5049">
        <v>1</v>
      </c>
      <c r="H5049">
        <v>0</v>
      </c>
      <c r="I5049">
        <v>40</v>
      </c>
      <c r="J5049">
        <v>1</v>
      </c>
      <c r="K5049">
        <v>41.81</v>
      </c>
      <c r="L5049" t="str">
        <f t="shared" si="468"/>
        <v/>
      </c>
      <c r="M5049">
        <v>3</v>
      </c>
      <c r="N5049" t="str">
        <f t="shared" si="469"/>
        <v/>
      </c>
      <c r="O5049">
        <v>5</v>
      </c>
      <c r="P5049" s="11">
        <v>0</v>
      </c>
      <c r="Q5049" s="11">
        <v>2.5000000000000001E-2</v>
      </c>
      <c r="R5049" s="12">
        <v>13.9366666666666</v>
      </c>
      <c r="S5049" t="s">
        <v>27</v>
      </c>
      <c r="T5049">
        <v>0</v>
      </c>
      <c r="U5049">
        <f t="shared" si="470"/>
        <v>5</v>
      </c>
      <c r="V5049">
        <f t="shared" si="471"/>
        <v>1</v>
      </c>
      <c r="W5049">
        <f t="shared" si="472"/>
        <v>1</v>
      </c>
      <c r="X5049" t="str">
        <f t="shared" si="473"/>
        <v>511</v>
      </c>
      <c r="Y5049" t="str">
        <f>IF(Table1[[#This Row],[RFM_Score]]="555","Champion", IF(AND(J5049&gt;=4,V5049&gt;=4),"Loyal", IF(U5049&lt;=2,"At Risk", IF(W5049&gt;=4,"Potential Loyalist","Others"))))</f>
        <v>Others</v>
      </c>
    </row>
    <row r="5050" spans="1:25">
      <c r="A5050" t="s">
        <v>5797</v>
      </c>
      <c r="B5050">
        <v>35</v>
      </c>
      <c r="C5050" t="s">
        <v>24</v>
      </c>
      <c r="D5050" t="s">
        <v>29</v>
      </c>
      <c r="E5050" s="6" t="s">
        <v>17120</v>
      </c>
      <c r="F5050" t="s">
        <v>21</v>
      </c>
      <c r="G5050">
        <v>3</v>
      </c>
      <c r="H5050">
        <v>1</v>
      </c>
      <c r="I5050">
        <v>54</v>
      </c>
      <c r="J5050">
        <v>3</v>
      </c>
      <c r="K5050">
        <v>41.78</v>
      </c>
      <c r="L5050" t="str">
        <f t="shared" si="468"/>
        <v/>
      </c>
      <c r="M5050">
        <v>3</v>
      </c>
      <c r="N5050" t="str">
        <f t="shared" si="469"/>
        <v/>
      </c>
      <c r="O5050">
        <v>3</v>
      </c>
      <c r="P5050" s="11">
        <v>0.33333333333333298</v>
      </c>
      <c r="Q5050" s="11">
        <v>5.5555555555555497E-2</v>
      </c>
      <c r="R5050" s="12">
        <v>13.9266666666666</v>
      </c>
      <c r="S5050" t="s">
        <v>27</v>
      </c>
      <c r="T5050">
        <v>0</v>
      </c>
      <c r="U5050">
        <f t="shared" si="470"/>
        <v>5</v>
      </c>
      <c r="V5050">
        <f t="shared" si="471"/>
        <v>1</v>
      </c>
      <c r="W5050">
        <f t="shared" si="472"/>
        <v>1</v>
      </c>
      <c r="X5050" t="str">
        <f t="shared" si="473"/>
        <v>511</v>
      </c>
      <c r="Y5050" t="str">
        <f>IF(Table1[[#This Row],[RFM_Score]]="555","Champion", IF(AND(J5050&gt;=4,V5050&gt;=4),"Loyal", IF(U5050&lt;=2,"At Risk", IF(W5050&gt;=4,"Potential Loyalist","Others"))))</f>
        <v>Others</v>
      </c>
    </row>
    <row r="5051" spans="1:25">
      <c r="A5051" t="s">
        <v>4587</v>
      </c>
      <c r="B5051">
        <v>51</v>
      </c>
      <c r="C5051" t="s">
        <v>19</v>
      </c>
      <c r="D5051" t="s">
        <v>41</v>
      </c>
      <c r="E5051" s="6" t="s">
        <v>17121</v>
      </c>
      <c r="F5051" t="s">
        <v>21</v>
      </c>
      <c r="G5051">
        <v>2</v>
      </c>
      <c r="H5051">
        <v>1</v>
      </c>
      <c r="I5051">
        <v>49</v>
      </c>
      <c r="J5051">
        <v>4</v>
      </c>
      <c r="K5051">
        <v>41.75</v>
      </c>
      <c r="L5051" t="str">
        <f t="shared" si="468"/>
        <v/>
      </c>
      <c r="M5051">
        <v>3</v>
      </c>
      <c r="N5051" t="str">
        <f t="shared" si="469"/>
        <v/>
      </c>
      <c r="O5051">
        <v>31</v>
      </c>
      <c r="P5051" s="11">
        <v>0.5</v>
      </c>
      <c r="Q5051" s="11">
        <v>8.16326530612244E-2</v>
      </c>
      <c r="R5051" s="12">
        <v>13.9166666666666</v>
      </c>
      <c r="S5051" t="s">
        <v>27</v>
      </c>
      <c r="T5051">
        <v>1</v>
      </c>
      <c r="U5051">
        <f t="shared" si="470"/>
        <v>4</v>
      </c>
      <c r="V5051">
        <f t="shared" si="471"/>
        <v>1</v>
      </c>
      <c r="W5051">
        <f t="shared" si="472"/>
        <v>1</v>
      </c>
      <c r="X5051" t="str">
        <f t="shared" si="473"/>
        <v>411</v>
      </c>
      <c r="Y5051" t="str">
        <f>IF(Table1[[#This Row],[RFM_Score]]="555","Champion", IF(AND(J5051&gt;=4,V5051&gt;=4),"Loyal", IF(U5051&lt;=2,"At Risk", IF(W5051&gt;=4,"Potential Loyalist","Others"))))</f>
        <v>Others</v>
      </c>
    </row>
    <row r="5052" spans="1:25">
      <c r="A5052" t="s">
        <v>5568</v>
      </c>
      <c r="B5052">
        <v>26</v>
      </c>
      <c r="C5052" t="s">
        <v>24</v>
      </c>
      <c r="D5052" t="s">
        <v>35</v>
      </c>
      <c r="E5052" s="6" t="s">
        <v>17122</v>
      </c>
      <c r="F5052" t="s">
        <v>60</v>
      </c>
      <c r="G5052">
        <v>3</v>
      </c>
      <c r="H5052">
        <v>1</v>
      </c>
      <c r="I5052">
        <v>43</v>
      </c>
      <c r="J5052">
        <v>0</v>
      </c>
      <c r="K5052">
        <v>41.65</v>
      </c>
      <c r="L5052" t="str">
        <f t="shared" si="468"/>
        <v/>
      </c>
      <c r="M5052">
        <v>3</v>
      </c>
      <c r="N5052" t="str">
        <f t="shared" si="469"/>
        <v/>
      </c>
      <c r="O5052">
        <v>32</v>
      </c>
      <c r="P5052" s="11">
        <v>0.33333333333333298</v>
      </c>
      <c r="Q5052" s="11">
        <v>0</v>
      </c>
      <c r="R5052" s="12">
        <v>13.883333333333301</v>
      </c>
      <c r="S5052" t="s">
        <v>27</v>
      </c>
      <c r="T5052">
        <v>0</v>
      </c>
      <c r="U5052">
        <f t="shared" si="470"/>
        <v>4</v>
      </c>
      <c r="V5052">
        <f t="shared" si="471"/>
        <v>1</v>
      </c>
      <c r="W5052">
        <f t="shared" si="472"/>
        <v>1</v>
      </c>
      <c r="X5052" t="str">
        <f t="shared" si="473"/>
        <v>411</v>
      </c>
      <c r="Y5052" t="str">
        <f>IF(Table1[[#This Row],[RFM_Score]]="555","Champion", IF(AND(J5052&gt;=4,V5052&gt;=4),"Loyal", IF(U5052&lt;=2,"At Risk", IF(W5052&gt;=4,"Potential Loyalist","Others"))))</f>
        <v>Others</v>
      </c>
    </row>
    <row r="5053" spans="1:25">
      <c r="A5053" t="s">
        <v>9998</v>
      </c>
      <c r="B5053">
        <v>25</v>
      </c>
      <c r="C5053" t="s">
        <v>19</v>
      </c>
      <c r="D5053" t="s">
        <v>46</v>
      </c>
      <c r="E5053" s="6" t="s">
        <v>17123</v>
      </c>
      <c r="F5053" t="s">
        <v>26</v>
      </c>
      <c r="G5053">
        <v>3</v>
      </c>
      <c r="H5053">
        <v>0</v>
      </c>
      <c r="I5053">
        <v>59</v>
      </c>
      <c r="J5053">
        <v>3</v>
      </c>
      <c r="K5053">
        <v>41.65</v>
      </c>
      <c r="L5053" t="str">
        <f t="shared" si="468"/>
        <v/>
      </c>
      <c r="M5053">
        <v>3</v>
      </c>
      <c r="N5053" t="str">
        <f t="shared" si="469"/>
        <v/>
      </c>
      <c r="O5053">
        <v>0</v>
      </c>
      <c r="P5053" s="11">
        <v>0</v>
      </c>
      <c r="Q5053" s="11">
        <v>5.0847457627118599E-2</v>
      </c>
      <c r="R5053" s="12">
        <v>13.883333333333301</v>
      </c>
      <c r="S5053" t="s">
        <v>27</v>
      </c>
      <c r="T5053">
        <v>0</v>
      </c>
      <c r="U5053">
        <f t="shared" si="470"/>
        <v>5</v>
      </c>
      <c r="V5053">
        <f t="shared" si="471"/>
        <v>1</v>
      </c>
      <c r="W5053">
        <f t="shared" si="472"/>
        <v>1</v>
      </c>
      <c r="X5053" t="str">
        <f t="shared" si="473"/>
        <v>511</v>
      </c>
      <c r="Y5053" t="str">
        <f>IF(Table1[[#This Row],[RFM_Score]]="555","Champion", IF(AND(J5053&gt;=4,V5053&gt;=4),"Loyal", IF(U5053&lt;=2,"At Risk", IF(W5053&gt;=4,"Potential Loyalist","Others"))))</f>
        <v>Others</v>
      </c>
    </row>
    <row r="5054" spans="1:25">
      <c r="A5054" t="s">
        <v>9082</v>
      </c>
      <c r="B5054">
        <v>18</v>
      </c>
      <c r="C5054" t="s">
        <v>24</v>
      </c>
      <c r="D5054" t="s">
        <v>29</v>
      </c>
      <c r="E5054" s="6" t="s">
        <v>17124</v>
      </c>
      <c r="F5054" t="s">
        <v>30</v>
      </c>
      <c r="G5054">
        <v>5</v>
      </c>
      <c r="H5054">
        <v>2</v>
      </c>
      <c r="I5054">
        <v>49</v>
      </c>
      <c r="J5054">
        <v>6</v>
      </c>
      <c r="K5054">
        <v>41.62</v>
      </c>
      <c r="L5054" t="str">
        <f t="shared" si="468"/>
        <v/>
      </c>
      <c r="M5054">
        <v>3</v>
      </c>
      <c r="N5054" t="str">
        <f t="shared" si="469"/>
        <v/>
      </c>
      <c r="O5054">
        <v>7</v>
      </c>
      <c r="P5054" s="11">
        <v>0.4</v>
      </c>
      <c r="Q5054" s="11">
        <v>0.122448979591836</v>
      </c>
      <c r="R5054" s="12">
        <v>13.873333333333299</v>
      </c>
      <c r="S5054" t="s">
        <v>27</v>
      </c>
      <c r="T5054">
        <v>0</v>
      </c>
      <c r="U5054">
        <f t="shared" si="470"/>
        <v>5</v>
      </c>
      <c r="V5054">
        <f t="shared" si="471"/>
        <v>1</v>
      </c>
      <c r="W5054">
        <f t="shared" si="472"/>
        <v>1</v>
      </c>
      <c r="X5054" t="str">
        <f t="shared" si="473"/>
        <v>511</v>
      </c>
      <c r="Y5054" t="str">
        <f>IF(Table1[[#This Row],[RFM_Score]]="555","Champion", IF(AND(J5054&gt;=4,V5054&gt;=4),"Loyal", IF(U5054&lt;=2,"At Risk", IF(W5054&gt;=4,"Potential Loyalist","Others"))))</f>
        <v>Others</v>
      </c>
    </row>
    <row r="5055" spans="1:25">
      <c r="A5055" t="s">
        <v>9540</v>
      </c>
      <c r="B5055">
        <v>22</v>
      </c>
      <c r="C5055" t="s">
        <v>24</v>
      </c>
      <c r="D5055" t="s">
        <v>35</v>
      </c>
      <c r="E5055" s="6" t="s">
        <v>17125</v>
      </c>
      <c r="F5055" t="s">
        <v>30</v>
      </c>
      <c r="G5055">
        <v>0</v>
      </c>
      <c r="H5055">
        <v>0</v>
      </c>
      <c r="I5055">
        <v>44</v>
      </c>
      <c r="J5055">
        <v>2</v>
      </c>
      <c r="K5055">
        <v>41.56</v>
      </c>
      <c r="L5055" t="str">
        <f t="shared" si="468"/>
        <v/>
      </c>
      <c r="M5055">
        <v>3</v>
      </c>
      <c r="N5055" t="str">
        <f t="shared" si="469"/>
        <v/>
      </c>
      <c r="O5055">
        <v>158</v>
      </c>
      <c r="P5055" s="11">
        <v>0</v>
      </c>
      <c r="Q5055" s="11">
        <v>4.54545454545454E-2</v>
      </c>
      <c r="R5055" s="12">
        <v>13.8533333333333</v>
      </c>
      <c r="S5055" t="s">
        <v>27</v>
      </c>
      <c r="T5055">
        <v>1</v>
      </c>
      <c r="U5055">
        <f t="shared" si="470"/>
        <v>1</v>
      </c>
      <c r="V5055">
        <f t="shared" si="471"/>
        <v>1</v>
      </c>
      <c r="W5055">
        <f t="shared" si="472"/>
        <v>1</v>
      </c>
      <c r="X5055" t="str">
        <f t="shared" si="473"/>
        <v>111</v>
      </c>
      <c r="Y5055" t="str">
        <f>IF(Table1[[#This Row],[RFM_Score]]="555","Champion", IF(AND(J5055&gt;=4,V5055&gt;=4),"Loyal", IF(U5055&lt;=2,"At Risk", IF(W5055&gt;=4,"Potential Loyalist","Others"))))</f>
        <v>At Risk</v>
      </c>
    </row>
    <row r="5056" spans="1:25">
      <c r="A5056" t="s">
        <v>9731</v>
      </c>
      <c r="B5056">
        <v>32</v>
      </c>
      <c r="C5056" t="s">
        <v>24</v>
      </c>
      <c r="D5056" t="s">
        <v>25</v>
      </c>
      <c r="E5056" s="6" t="s">
        <v>17126</v>
      </c>
      <c r="F5056" t="s">
        <v>37</v>
      </c>
      <c r="G5056">
        <v>2</v>
      </c>
      <c r="H5056">
        <v>0</v>
      </c>
      <c r="I5056">
        <v>53</v>
      </c>
      <c r="J5056">
        <v>3</v>
      </c>
      <c r="K5056">
        <v>41.53</v>
      </c>
      <c r="L5056" t="str">
        <f t="shared" si="468"/>
        <v/>
      </c>
      <c r="M5056">
        <v>3</v>
      </c>
      <c r="N5056" t="str">
        <f t="shared" si="469"/>
        <v/>
      </c>
      <c r="O5056">
        <v>27</v>
      </c>
      <c r="P5056" s="11">
        <v>0</v>
      </c>
      <c r="Q5056" s="11">
        <v>5.6603773584905599E-2</v>
      </c>
      <c r="R5056" s="12">
        <v>13.8433333333333</v>
      </c>
      <c r="S5056" t="s">
        <v>27</v>
      </c>
      <c r="T5056">
        <v>0</v>
      </c>
      <c r="U5056">
        <f t="shared" si="470"/>
        <v>4</v>
      </c>
      <c r="V5056">
        <f t="shared" si="471"/>
        <v>1</v>
      </c>
      <c r="W5056">
        <f t="shared" si="472"/>
        <v>1</v>
      </c>
      <c r="X5056" t="str">
        <f t="shared" si="473"/>
        <v>411</v>
      </c>
      <c r="Y5056" t="str">
        <f>IF(Table1[[#This Row],[RFM_Score]]="555","Champion", IF(AND(J5056&gt;=4,V5056&gt;=4),"Loyal", IF(U5056&lt;=2,"At Risk", IF(W5056&gt;=4,"Potential Loyalist","Others"))))</f>
        <v>Others</v>
      </c>
    </row>
    <row r="5057" spans="1:25">
      <c r="A5057" t="s">
        <v>2468</v>
      </c>
      <c r="B5057">
        <v>22</v>
      </c>
      <c r="C5057" t="s">
        <v>24</v>
      </c>
      <c r="D5057" t="s">
        <v>20</v>
      </c>
      <c r="E5057" s="6" t="s">
        <v>17127</v>
      </c>
      <c r="F5057" t="s">
        <v>62</v>
      </c>
      <c r="G5057">
        <v>5</v>
      </c>
      <c r="H5057">
        <v>1</v>
      </c>
      <c r="I5057">
        <v>59</v>
      </c>
      <c r="J5057">
        <v>2</v>
      </c>
      <c r="K5057">
        <v>41.47</v>
      </c>
      <c r="L5057" t="str">
        <f t="shared" si="468"/>
        <v/>
      </c>
      <c r="M5057">
        <v>3</v>
      </c>
      <c r="N5057" t="str">
        <f t="shared" si="469"/>
        <v/>
      </c>
      <c r="O5057">
        <v>4</v>
      </c>
      <c r="P5057" s="11">
        <v>0.2</v>
      </c>
      <c r="Q5057" s="11">
        <v>3.38983050847457E-2</v>
      </c>
      <c r="R5057" s="12">
        <v>13.8233333333333</v>
      </c>
      <c r="S5057" t="s">
        <v>27</v>
      </c>
      <c r="T5057">
        <v>0</v>
      </c>
      <c r="U5057">
        <f t="shared" si="470"/>
        <v>5</v>
      </c>
      <c r="V5057">
        <f t="shared" si="471"/>
        <v>1</v>
      </c>
      <c r="W5057">
        <f t="shared" si="472"/>
        <v>1</v>
      </c>
      <c r="X5057" t="str">
        <f t="shared" si="473"/>
        <v>511</v>
      </c>
      <c r="Y5057" t="str">
        <f>IF(Table1[[#This Row],[RFM_Score]]="555","Champion", IF(AND(J5057&gt;=4,V5057&gt;=4),"Loyal", IF(U5057&lt;=2,"At Risk", IF(W5057&gt;=4,"Potential Loyalist","Others"))))</f>
        <v>Others</v>
      </c>
    </row>
    <row r="5058" spans="1:25">
      <c r="A5058" t="s">
        <v>6771</v>
      </c>
      <c r="B5058">
        <v>42</v>
      </c>
      <c r="C5058" t="s">
        <v>19</v>
      </c>
      <c r="D5058" t="s">
        <v>29</v>
      </c>
      <c r="E5058" s="6" t="s">
        <v>17128</v>
      </c>
      <c r="F5058" t="s">
        <v>60</v>
      </c>
      <c r="G5058">
        <v>2</v>
      </c>
      <c r="H5058">
        <v>1</v>
      </c>
      <c r="I5058">
        <v>53</v>
      </c>
      <c r="J5058">
        <v>0</v>
      </c>
      <c r="K5058">
        <v>41.38</v>
      </c>
      <c r="L5058" t="str">
        <f t="shared" ref="L5058:L5121" si="474">IF(OR(K5058&lt;$AC$10, K5058&gt;$AC$11), "OUTLIER", "")</f>
        <v/>
      </c>
      <c r="M5058">
        <v>3</v>
      </c>
      <c r="N5058" t="str">
        <f t="shared" ref="N5058:N5121" si="475">IF(OR(M5058&lt;$AC$16, M5058&gt;$AC$17), "OUTLIER", "")</f>
        <v/>
      </c>
      <c r="O5058">
        <v>4</v>
      </c>
      <c r="P5058" s="11">
        <v>0.5</v>
      </c>
      <c r="Q5058" s="11">
        <v>0</v>
      </c>
      <c r="R5058" s="12">
        <v>13.793333333333299</v>
      </c>
      <c r="S5058" t="s">
        <v>27</v>
      </c>
      <c r="T5058">
        <v>0</v>
      </c>
      <c r="U5058">
        <f t="shared" ref="U5058:U5121" si="476">IF(O5058&lt;=20,5,IF(O5058&lt;=40,4,IF(O5058&lt;=70,3,IF(O5058&lt;=100,2,1))))</f>
        <v>5</v>
      </c>
      <c r="V5058">
        <f t="shared" ref="V5058:V5121" si="477">IF(M5058&gt;=11,5,IF(M5058&gt;=9,4,IF(M5058&gt;=7,3,IF(M5058&gt;=5,2,1))))</f>
        <v>1</v>
      </c>
      <c r="W5058">
        <f t="shared" ref="W5058:W5121" si="478">IF(K5058&gt;=500,5,IF(K5058&gt;=300,4,IF(K5058&gt;=150,3,IF(K5058&gt;=50,2,1))))</f>
        <v>1</v>
      </c>
      <c r="X5058" t="str">
        <f t="shared" ref="X5058:X5121" si="479">U5058 &amp; V5058 &amp; W5058</f>
        <v>511</v>
      </c>
      <c r="Y5058" t="str">
        <f>IF(Table1[[#This Row],[RFM_Score]]="555","Champion", IF(AND(J5058&gt;=4,V5058&gt;=4),"Loyal", IF(U5058&lt;=2,"At Risk", IF(W5058&gt;=4,"Potential Loyalist","Others"))))</f>
        <v>Others</v>
      </c>
    </row>
    <row r="5059" spans="1:25">
      <c r="A5059" t="s">
        <v>9132</v>
      </c>
      <c r="B5059">
        <v>36</v>
      </c>
      <c r="C5059" t="s">
        <v>19</v>
      </c>
      <c r="D5059" t="s">
        <v>25</v>
      </c>
      <c r="E5059" s="6" t="s">
        <v>17129</v>
      </c>
      <c r="F5059" t="s">
        <v>62</v>
      </c>
      <c r="G5059">
        <v>3</v>
      </c>
      <c r="H5059">
        <v>0</v>
      </c>
      <c r="I5059">
        <v>48</v>
      </c>
      <c r="J5059">
        <v>5</v>
      </c>
      <c r="K5059">
        <v>41.21</v>
      </c>
      <c r="L5059" t="str">
        <f t="shared" si="474"/>
        <v/>
      </c>
      <c r="M5059">
        <v>3</v>
      </c>
      <c r="N5059" t="str">
        <f t="shared" si="475"/>
        <v/>
      </c>
      <c r="O5059">
        <v>2</v>
      </c>
      <c r="P5059" s="11">
        <v>0</v>
      </c>
      <c r="Q5059" s="11">
        <v>0.10416666666666601</v>
      </c>
      <c r="R5059" s="12">
        <v>13.736666666666601</v>
      </c>
      <c r="S5059" t="s">
        <v>27</v>
      </c>
      <c r="T5059">
        <v>0</v>
      </c>
      <c r="U5059">
        <f t="shared" si="476"/>
        <v>5</v>
      </c>
      <c r="V5059">
        <f t="shared" si="477"/>
        <v>1</v>
      </c>
      <c r="W5059">
        <f t="shared" si="478"/>
        <v>1</v>
      </c>
      <c r="X5059" t="str">
        <f t="shared" si="479"/>
        <v>511</v>
      </c>
      <c r="Y5059" t="str">
        <f>IF(Table1[[#This Row],[RFM_Score]]="555","Champion", IF(AND(J5059&gt;=4,V5059&gt;=4),"Loyal", IF(U5059&lt;=2,"At Risk", IF(W5059&gt;=4,"Potential Loyalist","Others"))))</f>
        <v>Others</v>
      </c>
    </row>
    <row r="5060" spans="1:25">
      <c r="A5060" t="s">
        <v>1936</v>
      </c>
      <c r="B5060">
        <v>31</v>
      </c>
      <c r="C5060" t="s">
        <v>24</v>
      </c>
      <c r="D5060" t="s">
        <v>41</v>
      </c>
      <c r="E5060" s="6" t="s">
        <v>17130</v>
      </c>
      <c r="F5060" t="s">
        <v>26</v>
      </c>
      <c r="G5060">
        <v>2</v>
      </c>
      <c r="H5060">
        <v>0</v>
      </c>
      <c r="I5060">
        <v>55</v>
      </c>
      <c r="J5060">
        <v>4</v>
      </c>
      <c r="K5060">
        <v>41.2</v>
      </c>
      <c r="L5060" t="str">
        <f t="shared" si="474"/>
        <v/>
      </c>
      <c r="M5060">
        <v>3</v>
      </c>
      <c r="N5060" t="str">
        <f t="shared" si="475"/>
        <v/>
      </c>
      <c r="O5060">
        <v>175</v>
      </c>
      <c r="P5060" s="11">
        <v>0</v>
      </c>
      <c r="Q5060" s="11">
        <v>7.2727272727272696E-2</v>
      </c>
      <c r="R5060" s="12">
        <v>13.733333333333301</v>
      </c>
      <c r="S5060" t="s">
        <v>27</v>
      </c>
      <c r="T5060">
        <v>1</v>
      </c>
      <c r="U5060">
        <f t="shared" si="476"/>
        <v>1</v>
      </c>
      <c r="V5060">
        <f t="shared" si="477"/>
        <v>1</v>
      </c>
      <c r="W5060">
        <f t="shared" si="478"/>
        <v>1</v>
      </c>
      <c r="X5060" t="str">
        <f t="shared" si="479"/>
        <v>111</v>
      </c>
      <c r="Y5060" t="str">
        <f>IF(Table1[[#This Row],[RFM_Score]]="555","Champion", IF(AND(J5060&gt;=4,V5060&gt;=4),"Loyal", IF(U5060&lt;=2,"At Risk", IF(W5060&gt;=4,"Potential Loyalist","Others"))))</f>
        <v>At Risk</v>
      </c>
    </row>
    <row r="5061" spans="1:25">
      <c r="A5061" t="s">
        <v>9168</v>
      </c>
      <c r="B5061">
        <v>59</v>
      </c>
      <c r="C5061" t="s">
        <v>24</v>
      </c>
      <c r="D5061" t="s">
        <v>41</v>
      </c>
      <c r="E5061" s="6" t="s">
        <v>17131</v>
      </c>
      <c r="F5061" t="s">
        <v>26</v>
      </c>
      <c r="G5061">
        <v>1</v>
      </c>
      <c r="H5061">
        <v>0</v>
      </c>
      <c r="I5061">
        <v>52</v>
      </c>
      <c r="J5061">
        <v>1</v>
      </c>
      <c r="K5061">
        <v>41.16</v>
      </c>
      <c r="L5061" t="str">
        <f t="shared" si="474"/>
        <v/>
      </c>
      <c r="M5061">
        <v>3</v>
      </c>
      <c r="N5061" t="str">
        <f t="shared" si="475"/>
        <v/>
      </c>
      <c r="O5061">
        <v>8</v>
      </c>
      <c r="P5061" s="11">
        <v>0</v>
      </c>
      <c r="Q5061" s="11">
        <v>1.9230769230769201E-2</v>
      </c>
      <c r="R5061" s="12">
        <v>13.719999999999899</v>
      </c>
      <c r="S5061" t="s">
        <v>27</v>
      </c>
      <c r="T5061">
        <v>0</v>
      </c>
      <c r="U5061">
        <f t="shared" si="476"/>
        <v>5</v>
      </c>
      <c r="V5061">
        <f t="shared" si="477"/>
        <v>1</v>
      </c>
      <c r="W5061">
        <f t="shared" si="478"/>
        <v>1</v>
      </c>
      <c r="X5061" t="str">
        <f t="shared" si="479"/>
        <v>511</v>
      </c>
      <c r="Y5061" t="str">
        <f>IF(Table1[[#This Row],[RFM_Score]]="555","Champion", IF(AND(J5061&gt;=4,V5061&gt;=4),"Loyal", IF(U5061&lt;=2,"At Risk", IF(W5061&gt;=4,"Potential Loyalist","Others"))))</f>
        <v>Others</v>
      </c>
    </row>
    <row r="5062" spans="1:25">
      <c r="A5062" t="s">
        <v>9424</v>
      </c>
      <c r="B5062">
        <v>55</v>
      </c>
      <c r="C5062" t="s">
        <v>24</v>
      </c>
      <c r="D5062" t="s">
        <v>46</v>
      </c>
      <c r="E5062" s="6" t="s">
        <v>17132</v>
      </c>
      <c r="F5062" t="s">
        <v>30</v>
      </c>
      <c r="G5062">
        <v>4</v>
      </c>
      <c r="H5062">
        <v>0</v>
      </c>
      <c r="I5062">
        <v>46</v>
      </c>
      <c r="J5062">
        <v>3</v>
      </c>
      <c r="K5062">
        <v>41.15</v>
      </c>
      <c r="L5062" t="str">
        <f t="shared" si="474"/>
        <v/>
      </c>
      <c r="M5062">
        <v>3</v>
      </c>
      <c r="N5062" t="str">
        <f t="shared" si="475"/>
        <v/>
      </c>
      <c r="O5062">
        <v>4</v>
      </c>
      <c r="P5062" s="11">
        <v>0</v>
      </c>
      <c r="Q5062" s="11">
        <v>6.5217391304347797E-2</v>
      </c>
      <c r="R5062" s="12">
        <v>13.716666666666599</v>
      </c>
      <c r="S5062" t="s">
        <v>27</v>
      </c>
      <c r="T5062">
        <v>0</v>
      </c>
      <c r="U5062">
        <f t="shared" si="476"/>
        <v>5</v>
      </c>
      <c r="V5062">
        <f t="shared" si="477"/>
        <v>1</v>
      </c>
      <c r="W5062">
        <f t="shared" si="478"/>
        <v>1</v>
      </c>
      <c r="X5062" t="str">
        <f t="shared" si="479"/>
        <v>511</v>
      </c>
      <c r="Y5062" t="str">
        <f>IF(Table1[[#This Row],[RFM_Score]]="555","Champion", IF(AND(J5062&gt;=4,V5062&gt;=4),"Loyal", IF(U5062&lt;=2,"At Risk", IF(W5062&gt;=4,"Potential Loyalist","Others"))))</f>
        <v>Others</v>
      </c>
    </row>
    <row r="5063" spans="1:25">
      <c r="A5063" t="s">
        <v>9589</v>
      </c>
      <c r="B5063">
        <v>41</v>
      </c>
      <c r="C5063" t="s">
        <v>19</v>
      </c>
      <c r="D5063" t="s">
        <v>29</v>
      </c>
      <c r="E5063" s="6" t="s">
        <v>17133</v>
      </c>
      <c r="F5063" t="s">
        <v>26</v>
      </c>
      <c r="G5063">
        <v>2</v>
      </c>
      <c r="H5063">
        <v>1</v>
      </c>
      <c r="I5063">
        <v>50</v>
      </c>
      <c r="J5063">
        <v>1</v>
      </c>
      <c r="K5063">
        <v>40.86</v>
      </c>
      <c r="L5063" t="str">
        <f t="shared" si="474"/>
        <v/>
      </c>
      <c r="M5063">
        <v>3</v>
      </c>
      <c r="N5063" t="str">
        <f t="shared" si="475"/>
        <v/>
      </c>
      <c r="O5063">
        <v>23</v>
      </c>
      <c r="P5063" s="11">
        <v>0.5</v>
      </c>
      <c r="Q5063" s="11">
        <v>0.02</v>
      </c>
      <c r="R5063" s="12">
        <v>13.62</v>
      </c>
      <c r="S5063" t="s">
        <v>27</v>
      </c>
      <c r="T5063">
        <v>0</v>
      </c>
      <c r="U5063">
        <f t="shared" si="476"/>
        <v>4</v>
      </c>
      <c r="V5063">
        <f t="shared" si="477"/>
        <v>1</v>
      </c>
      <c r="W5063">
        <f t="shared" si="478"/>
        <v>1</v>
      </c>
      <c r="X5063" t="str">
        <f t="shared" si="479"/>
        <v>411</v>
      </c>
      <c r="Y5063" t="str">
        <f>IF(Table1[[#This Row],[RFM_Score]]="555","Champion", IF(AND(J5063&gt;=4,V5063&gt;=4),"Loyal", IF(U5063&lt;=2,"At Risk", IF(W5063&gt;=4,"Potential Loyalist","Others"))))</f>
        <v>Others</v>
      </c>
    </row>
    <row r="5064" spans="1:25">
      <c r="A5064" t="s">
        <v>2461</v>
      </c>
      <c r="B5064">
        <v>18</v>
      </c>
      <c r="C5064" t="s">
        <v>24</v>
      </c>
      <c r="D5064" t="s">
        <v>25</v>
      </c>
      <c r="E5064" s="6" t="s">
        <v>17134</v>
      </c>
      <c r="F5064" t="s">
        <v>30</v>
      </c>
      <c r="G5064">
        <v>2</v>
      </c>
      <c r="H5064">
        <v>1</v>
      </c>
      <c r="I5064">
        <v>58</v>
      </c>
      <c r="J5064">
        <v>6</v>
      </c>
      <c r="K5064">
        <v>40.74</v>
      </c>
      <c r="L5064" t="str">
        <f t="shared" si="474"/>
        <v/>
      </c>
      <c r="M5064">
        <v>3</v>
      </c>
      <c r="N5064" t="str">
        <f t="shared" si="475"/>
        <v/>
      </c>
      <c r="O5064">
        <v>26</v>
      </c>
      <c r="P5064" s="11">
        <v>0.5</v>
      </c>
      <c r="Q5064" s="11">
        <v>0.10344827586206801</v>
      </c>
      <c r="R5064" s="12">
        <v>13.58</v>
      </c>
      <c r="S5064" t="s">
        <v>27</v>
      </c>
      <c r="T5064">
        <v>0</v>
      </c>
      <c r="U5064">
        <f t="shared" si="476"/>
        <v>4</v>
      </c>
      <c r="V5064">
        <f t="shared" si="477"/>
        <v>1</v>
      </c>
      <c r="W5064">
        <f t="shared" si="478"/>
        <v>1</v>
      </c>
      <c r="X5064" t="str">
        <f t="shared" si="479"/>
        <v>411</v>
      </c>
      <c r="Y5064" t="str">
        <f>IF(Table1[[#This Row],[RFM_Score]]="555","Champion", IF(AND(J5064&gt;=4,V5064&gt;=4),"Loyal", IF(U5064&lt;=2,"At Risk", IF(W5064&gt;=4,"Potential Loyalist","Others"))))</f>
        <v>Others</v>
      </c>
    </row>
    <row r="5065" spans="1:25">
      <c r="A5065" t="s">
        <v>11636</v>
      </c>
      <c r="B5065">
        <v>33</v>
      </c>
      <c r="C5065" t="s">
        <v>19</v>
      </c>
      <c r="D5065" t="s">
        <v>46</v>
      </c>
      <c r="E5065" s="6" t="s">
        <v>17135</v>
      </c>
      <c r="F5065" t="s">
        <v>60</v>
      </c>
      <c r="G5065">
        <v>0</v>
      </c>
      <c r="H5065">
        <v>0</v>
      </c>
      <c r="I5065">
        <v>45</v>
      </c>
      <c r="J5065">
        <v>1</v>
      </c>
      <c r="K5065">
        <v>40.69</v>
      </c>
      <c r="L5065" t="str">
        <f t="shared" si="474"/>
        <v/>
      </c>
      <c r="M5065">
        <v>3</v>
      </c>
      <c r="N5065" t="str">
        <f t="shared" si="475"/>
        <v/>
      </c>
      <c r="O5065">
        <v>47</v>
      </c>
      <c r="P5065" s="11">
        <v>0</v>
      </c>
      <c r="Q5065" s="11">
        <v>2.2222222222222199E-2</v>
      </c>
      <c r="R5065" s="12">
        <v>13.563333333333301</v>
      </c>
      <c r="S5065" t="s">
        <v>27</v>
      </c>
      <c r="T5065">
        <v>0</v>
      </c>
      <c r="U5065">
        <f t="shared" si="476"/>
        <v>3</v>
      </c>
      <c r="V5065">
        <f t="shared" si="477"/>
        <v>1</v>
      </c>
      <c r="W5065">
        <f t="shared" si="478"/>
        <v>1</v>
      </c>
      <c r="X5065" t="str">
        <f t="shared" si="479"/>
        <v>311</v>
      </c>
      <c r="Y5065" t="str">
        <f>IF(Table1[[#This Row],[RFM_Score]]="555","Champion", IF(AND(J5065&gt;=4,V5065&gt;=4),"Loyal", IF(U5065&lt;=2,"At Risk", IF(W5065&gt;=4,"Potential Loyalist","Others"))))</f>
        <v>Others</v>
      </c>
    </row>
    <row r="5066" spans="1:25">
      <c r="A5066" t="s">
        <v>9999</v>
      </c>
      <c r="B5066">
        <v>43</v>
      </c>
      <c r="C5066" t="s">
        <v>24</v>
      </c>
      <c r="D5066" t="s">
        <v>29</v>
      </c>
      <c r="E5066" s="6" t="s">
        <v>17136</v>
      </c>
      <c r="F5066" t="s">
        <v>30</v>
      </c>
      <c r="G5066">
        <v>3</v>
      </c>
      <c r="H5066">
        <v>0</v>
      </c>
      <c r="I5066">
        <v>61</v>
      </c>
      <c r="J5066">
        <v>2</v>
      </c>
      <c r="K5066">
        <v>40.64</v>
      </c>
      <c r="L5066" t="str">
        <f t="shared" si="474"/>
        <v/>
      </c>
      <c r="M5066">
        <v>3</v>
      </c>
      <c r="N5066" t="str">
        <f t="shared" si="475"/>
        <v/>
      </c>
      <c r="O5066">
        <v>58</v>
      </c>
      <c r="P5066" s="11">
        <v>0</v>
      </c>
      <c r="Q5066" s="11">
        <v>3.2786885245901599E-2</v>
      </c>
      <c r="R5066" s="12">
        <v>13.546666666666599</v>
      </c>
      <c r="S5066" t="s">
        <v>27</v>
      </c>
      <c r="T5066">
        <v>0</v>
      </c>
      <c r="U5066">
        <f t="shared" si="476"/>
        <v>3</v>
      </c>
      <c r="V5066">
        <f t="shared" si="477"/>
        <v>1</v>
      </c>
      <c r="W5066">
        <f t="shared" si="478"/>
        <v>1</v>
      </c>
      <c r="X5066" t="str">
        <f t="shared" si="479"/>
        <v>311</v>
      </c>
      <c r="Y5066" t="str">
        <f>IF(Table1[[#This Row],[RFM_Score]]="555","Champion", IF(AND(J5066&gt;=4,V5066&gt;=4),"Loyal", IF(U5066&lt;=2,"At Risk", IF(W5066&gt;=4,"Potential Loyalist","Others"))))</f>
        <v>Others</v>
      </c>
    </row>
    <row r="5067" spans="1:25">
      <c r="A5067" t="s">
        <v>744</v>
      </c>
      <c r="B5067">
        <v>56</v>
      </c>
      <c r="C5067" t="s">
        <v>19</v>
      </c>
      <c r="D5067" t="s">
        <v>25</v>
      </c>
      <c r="E5067" s="6" t="s">
        <v>17137</v>
      </c>
      <c r="F5067" t="s">
        <v>30</v>
      </c>
      <c r="G5067">
        <v>3</v>
      </c>
      <c r="H5067">
        <v>1</v>
      </c>
      <c r="I5067">
        <v>58</v>
      </c>
      <c r="J5067">
        <v>5</v>
      </c>
      <c r="K5067">
        <v>40.450000000000003</v>
      </c>
      <c r="L5067" t="str">
        <f t="shared" si="474"/>
        <v/>
      </c>
      <c r="M5067">
        <v>3</v>
      </c>
      <c r="N5067" t="str">
        <f t="shared" si="475"/>
        <v/>
      </c>
      <c r="O5067">
        <v>0</v>
      </c>
      <c r="P5067" s="11">
        <v>0.33333333333333298</v>
      </c>
      <c r="Q5067" s="11">
        <v>8.6206896551724102E-2</v>
      </c>
      <c r="R5067" s="12">
        <v>13.483333333333301</v>
      </c>
      <c r="S5067" t="s">
        <v>27</v>
      </c>
      <c r="T5067">
        <v>0</v>
      </c>
      <c r="U5067">
        <f t="shared" si="476"/>
        <v>5</v>
      </c>
      <c r="V5067">
        <f t="shared" si="477"/>
        <v>1</v>
      </c>
      <c r="W5067">
        <f t="shared" si="478"/>
        <v>1</v>
      </c>
      <c r="X5067" t="str">
        <f t="shared" si="479"/>
        <v>511</v>
      </c>
      <c r="Y5067" t="str">
        <f>IF(Table1[[#This Row],[RFM_Score]]="555","Champion", IF(AND(J5067&gt;=4,V5067&gt;=4),"Loyal", IF(U5067&lt;=2,"At Risk", IF(W5067&gt;=4,"Potential Loyalist","Others"))))</f>
        <v>Others</v>
      </c>
    </row>
    <row r="5068" spans="1:25">
      <c r="A5068" t="s">
        <v>2725</v>
      </c>
      <c r="B5068">
        <v>44</v>
      </c>
      <c r="C5068" t="s">
        <v>19</v>
      </c>
      <c r="D5068" t="s">
        <v>49</v>
      </c>
      <c r="E5068" s="6" t="s">
        <v>17138</v>
      </c>
      <c r="F5068" t="s">
        <v>26</v>
      </c>
      <c r="G5068">
        <v>3</v>
      </c>
      <c r="H5068">
        <v>0</v>
      </c>
      <c r="I5068">
        <v>50</v>
      </c>
      <c r="J5068">
        <v>0</v>
      </c>
      <c r="K5068">
        <v>40.44</v>
      </c>
      <c r="L5068" t="str">
        <f t="shared" si="474"/>
        <v/>
      </c>
      <c r="M5068">
        <v>3</v>
      </c>
      <c r="N5068" t="str">
        <f t="shared" si="475"/>
        <v/>
      </c>
      <c r="O5068">
        <v>35</v>
      </c>
      <c r="P5068" s="11">
        <v>0</v>
      </c>
      <c r="Q5068" s="11">
        <v>0</v>
      </c>
      <c r="R5068" s="12">
        <v>13.479999999999899</v>
      </c>
      <c r="S5068" t="s">
        <v>27</v>
      </c>
      <c r="T5068">
        <v>0</v>
      </c>
      <c r="U5068">
        <f t="shared" si="476"/>
        <v>4</v>
      </c>
      <c r="V5068">
        <f t="shared" si="477"/>
        <v>1</v>
      </c>
      <c r="W5068">
        <f t="shared" si="478"/>
        <v>1</v>
      </c>
      <c r="X5068" t="str">
        <f t="shared" si="479"/>
        <v>411</v>
      </c>
      <c r="Y5068" t="str">
        <f>IF(Table1[[#This Row],[RFM_Score]]="555","Champion", IF(AND(J5068&gt;=4,V5068&gt;=4),"Loyal", IF(U5068&lt;=2,"At Risk", IF(W5068&gt;=4,"Potential Loyalist","Others"))))</f>
        <v>Others</v>
      </c>
    </row>
    <row r="5069" spans="1:25">
      <c r="A5069" t="s">
        <v>6720</v>
      </c>
      <c r="B5069">
        <v>34</v>
      </c>
      <c r="C5069" t="s">
        <v>19</v>
      </c>
      <c r="D5069" t="s">
        <v>25</v>
      </c>
      <c r="E5069" s="6" t="s">
        <v>17139</v>
      </c>
      <c r="F5069" t="s">
        <v>26</v>
      </c>
      <c r="G5069">
        <v>4</v>
      </c>
      <c r="H5069">
        <v>1</v>
      </c>
      <c r="I5069">
        <v>46</v>
      </c>
      <c r="J5069">
        <v>1</v>
      </c>
      <c r="K5069">
        <v>40.42</v>
      </c>
      <c r="L5069" t="str">
        <f t="shared" si="474"/>
        <v/>
      </c>
      <c r="M5069">
        <v>3</v>
      </c>
      <c r="N5069" t="str">
        <f t="shared" si="475"/>
        <v/>
      </c>
      <c r="O5069">
        <v>0</v>
      </c>
      <c r="P5069" s="11">
        <v>0.25</v>
      </c>
      <c r="Q5069" s="11">
        <v>2.1739130434782601E-2</v>
      </c>
      <c r="R5069" s="12">
        <v>13.473333333333301</v>
      </c>
      <c r="S5069" t="s">
        <v>27</v>
      </c>
      <c r="T5069">
        <v>0</v>
      </c>
      <c r="U5069">
        <f t="shared" si="476"/>
        <v>5</v>
      </c>
      <c r="V5069">
        <f t="shared" si="477"/>
        <v>1</v>
      </c>
      <c r="W5069">
        <f t="shared" si="478"/>
        <v>1</v>
      </c>
      <c r="X5069" t="str">
        <f t="shared" si="479"/>
        <v>511</v>
      </c>
      <c r="Y5069" t="str">
        <f>IF(Table1[[#This Row],[RFM_Score]]="555","Champion", IF(AND(J5069&gt;=4,V5069&gt;=4),"Loyal", IF(U5069&lt;=2,"At Risk", IF(W5069&gt;=4,"Potential Loyalist","Others"))))</f>
        <v>Others</v>
      </c>
    </row>
    <row r="5070" spans="1:25">
      <c r="A5070" t="s">
        <v>10124</v>
      </c>
      <c r="B5070">
        <v>18</v>
      </c>
      <c r="C5070" t="s">
        <v>19</v>
      </c>
      <c r="D5070" t="s">
        <v>35</v>
      </c>
      <c r="E5070" s="6" t="s">
        <v>17140</v>
      </c>
      <c r="F5070" t="s">
        <v>62</v>
      </c>
      <c r="G5070">
        <v>4</v>
      </c>
      <c r="H5070">
        <v>2</v>
      </c>
      <c r="I5070">
        <v>49</v>
      </c>
      <c r="J5070">
        <v>1</v>
      </c>
      <c r="K5070">
        <v>40.340000000000003</v>
      </c>
      <c r="L5070" t="str">
        <f t="shared" si="474"/>
        <v/>
      </c>
      <c r="M5070">
        <v>3</v>
      </c>
      <c r="N5070" t="str">
        <f t="shared" si="475"/>
        <v/>
      </c>
      <c r="O5070">
        <v>20</v>
      </c>
      <c r="P5070" s="11">
        <v>0.5</v>
      </c>
      <c r="Q5070" s="11">
        <v>2.04081632653061E-2</v>
      </c>
      <c r="R5070" s="12">
        <v>13.4466666666666</v>
      </c>
      <c r="S5070" t="s">
        <v>27</v>
      </c>
      <c r="T5070">
        <v>0</v>
      </c>
      <c r="U5070">
        <f t="shared" si="476"/>
        <v>5</v>
      </c>
      <c r="V5070">
        <f t="shared" si="477"/>
        <v>1</v>
      </c>
      <c r="W5070">
        <f t="shared" si="478"/>
        <v>1</v>
      </c>
      <c r="X5070" t="str">
        <f t="shared" si="479"/>
        <v>511</v>
      </c>
      <c r="Y5070" t="str">
        <f>IF(Table1[[#This Row],[RFM_Score]]="555","Champion", IF(AND(J5070&gt;=4,V5070&gt;=4),"Loyal", IF(U5070&lt;=2,"At Risk", IF(W5070&gt;=4,"Potential Loyalist","Others"))))</f>
        <v>Others</v>
      </c>
    </row>
    <row r="5071" spans="1:25">
      <c r="A5071" t="s">
        <v>4328</v>
      </c>
      <c r="B5071">
        <v>29</v>
      </c>
      <c r="C5071" t="s">
        <v>19</v>
      </c>
      <c r="D5071" t="s">
        <v>41</v>
      </c>
      <c r="E5071" s="6" t="s">
        <v>17141</v>
      </c>
      <c r="F5071" t="s">
        <v>37</v>
      </c>
      <c r="G5071">
        <v>3</v>
      </c>
      <c r="H5071">
        <v>0</v>
      </c>
      <c r="I5071">
        <v>43</v>
      </c>
      <c r="J5071">
        <v>2</v>
      </c>
      <c r="K5071">
        <v>40.33</v>
      </c>
      <c r="L5071" t="str">
        <f t="shared" si="474"/>
        <v/>
      </c>
      <c r="M5071">
        <v>3</v>
      </c>
      <c r="N5071" t="str">
        <f t="shared" si="475"/>
        <v/>
      </c>
      <c r="O5071">
        <v>13</v>
      </c>
      <c r="P5071" s="11">
        <v>0</v>
      </c>
      <c r="Q5071" s="11">
        <v>4.6511627906976702E-2</v>
      </c>
      <c r="R5071" s="12">
        <v>13.4433333333333</v>
      </c>
      <c r="S5071" t="s">
        <v>27</v>
      </c>
      <c r="T5071">
        <v>0</v>
      </c>
      <c r="U5071">
        <f t="shared" si="476"/>
        <v>5</v>
      </c>
      <c r="V5071">
        <f t="shared" si="477"/>
        <v>1</v>
      </c>
      <c r="W5071">
        <f t="shared" si="478"/>
        <v>1</v>
      </c>
      <c r="X5071" t="str">
        <f t="shared" si="479"/>
        <v>511</v>
      </c>
      <c r="Y5071" t="str">
        <f>IF(Table1[[#This Row],[RFM_Score]]="555","Champion", IF(AND(J5071&gt;=4,V5071&gt;=4),"Loyal", IF(U5071&lt;=2,"At Risk", IF(W5071&gt;=4,"Potential Loyalist","Others"))))</f>
        <v>Others</v>
      </c>
    </row>
    <row r="5072" spans="1:25">
      <c r="A5072" t="s">
        <v>11842</v>
      </c>
      <c r="B5072">
        <v>28</v>
      </c>
      <c r="C5072" t="s">
        <v>19</v>
      </c>
      <c r="D5072" t="s">
        <v>20</v>
      </c>
      <c r="E5072" s="6" t="s">
        <v>17142</v>
      </c>
      <c r="F5072" t="s">
        <v>21</v>
      </c>
      <c r="G5072">
        <v>4</v>
      </c>
      <c r="H5072">
        <v>1</v>
      </c>
      <c r="I5072">
        <v>54</v>
      </c>
      <c r="J5072">
        <v>2</v>
      </c>
      <c r="K5072">
        <v>40.24</v>
      </c>
      <c r="L5072" t="str">
        <f t="shared" si="474"/>
        <v/>
      </c>
      <c r="M5072">
        <v>3</v>
      </c>
      <c r="N5072" t="str">
        <f t="shared" si="475"/>
        <v/>
      </c>
      <c r="O5072">
        <v>57</v>
      </c>
      <c r="P5072" s="11">
        <v>0.25</v>
      </c>
      <c r="Q5072" s="11">
        <v>3.7037037037037E-2</v>
      </c>
      <c r="R5072" s="12">
        <v>13.4133333333333</v>
      </c>
      <c r="S5072" t="s">
        <v>27</v>
      </c>
      <c r="T5072">
        <v>0</v>
      </c>
      <c r="U5072">
        <f t="shared" si="476"/>
        <v>3</v>
      </c>
      <c r="V5072">
        <f t="shared" si="477"/>
        <v>1</v>
      </c>
      <c r="W5072">
        <f t="shared" si="478"/>
        <v>1</v>
      </c>
      <c r="X5072" t="str">
        <f t="shared" si="479"/>
        <v>311</v>
      </c>
      <c r="Y5072" t="str">
        <f>IF(Table1[[#This Row],[RFM_Score]]="555","Champion", IF(AND(J5072&gt;=4,V5072&gt;=4),"Loyal", IF(U5072&lt;=2,"At Risk", IF(W5072&gt;=4,"Potential Loyalist","Others"))))</f>
        <v>Others</v>
      </c>
    </row>
    <row r="5073" spans="1:25">
      <c r="A5073" t="s">
        <v>9941</v>
      </c>
      <c r="B5073">
        <v>46</v>
      </c>
      <c r="C5073" t="s">
        <v>19</v>
      </c>
      <c r="D5073" t="s">
        <v>25</v>
      </c>
      <c r="E5073" s="6" t="s">
        <v>17143</v>
      </c>
      <c r="F5073" t="s">
        <v>21</v>
      </c>
      <c r="G5073">
        <v>1</v>
      </c>
      <c r="H5073">
        <v>1</v>
      </c>
      <c r="I5073">
        <v>54</v>
      </c>
      <c r="J5073">
        <v>2</v>
      </c>
      <c r="K5073">
        <v>40.21</v>
      </c>
      <c r="L5073" t="str">
        <f t="shared" si="474"/>
        <v/>
      </c>
      <c r="M5073">
        <v>3</v>
      </c>
      <c r="N5073" t="str">
        <f t="shared" si="475"/>
        <v/>
      </c>
      <c r="O5073">
        <v>20</v>
      </c>
      <c r="P5073" s="11">
        <v>1</v>
      </c>
      <c r="Q5073" s="11">
        <v>3.7037037037037E-2</v>
      </c>
      <c r="R5073" s="12">
        <v>13.4033333333333</v>
      </c>
      <c r="S5073" t="s">
        <v>27</v>
      </c>
      <c r="T5073">
        <v>0</v>
      </c>
      <c r="U5073">
        <f t="shared" si="476"/>
        <v>5</v>
      </c>
      <c r="V5073">
        <f t="shared" si="477"/>
        <v>1</v>
      </c>
      <c r="W5073">
        <f t="shared" si="478"/>
        <v>1</v>
      </c>
      <c r="X5073" t="str">
        <f t="shared" si="479"/>
        <v>511</v>
      </c>
      <c r="Y5073" t="str">
        <f>IF(Table1[[#This Row],[RFM_Score]]="555","Champion", IF(AND(J5073&gt;=4,V5073&gt;=4),"Loyal", IF(U5073&lt;=2,"At Risk", IF(W5073&gt;=4,"Potential Loyalist","Others"))))</f>
        <v>Others</v>
      </c>
    </row>
    <row r="5074" spans="1:25">
      <c r="A5074" t="s">
        <v>3466</v>
      </c>
      <c r="B5074">
        <v>48</v>
      </c>
      <c r="C5074" t="s">
        <v>24</v>
      </c>
      <c r="D5074" t="s">
        <v>35</v>
      </c>
      <c r="E5074" s="6" t="s">
        <v>17144</v>
      </c>
      <c r="F5074" t="s">
        <v>62</v>
      </c>
      <c r="G5074">
        <v>3</v>
      </c>
      <c r="H5074">
        <v>0</v>
      </c>
      <c r="I5074">
        <v>48</v>
      </c>
      <c r="J5074">
        <v>4</v>
      </c>
      <c r="K5074">
        <v>40.19</v>
      </c>
      <c r="L5074" t="str">
        <f t="shared" si="474"/>
        <v/>
      </c>
      <c r="M5074">
        <v>3</v>
      </c>
      <c r="N5074" t="str">
        <f t="shared" si="475"/>
        <v/>
      </c>
      <c r="O5074">
        <v>49</v>
      </c>
      <c r="P5074" s="11">
        <v>0</v>
      </c>
      <c r="Q5074" s="11">
        <v>8.3333333333333301E-2</v>
      </c>
      <c r="R5074" s="12">
        <v>13.396666666666601</v>
      </c>
      <c r="S5074" t="s">
        <v>27</v>
      </c>
      <c r="T5074">
        <v>0</v>
      </c>
      <c r="U5074">
        <f t="shared" si="476"/>
        <v>3</v>
      </c>
      <c r="V5074">
        <f t="shared" si="477"/>
        <v>1</v>
      </c>
      <c r="W5074">
        <f t="shared" si="478"/>
        <v>1</v>
      </c>
      <c r="X5074" t="str">
        <f t="shared" si="479"/>
        <v>311</v>
      </c>
      <c r="Y5074" t="str">
        <f>IF(Table1[[#This Row],[RFM_Score]]="555","Champion", IF(AND(J5074&gt;=4,V5074&gt;=4),"Loyal", IF(U5074&lt;=2,"At Risk", IF(W5074&gt;=4,"Potential Loyalist","Others"))))</f>
        <v>Others</v>
      </c>
    </row>
    <row r="5075" spans="1:25">
      <c r="A5075" t="s">
        <v>8750</v>
      </c>
      <c r="B5075">
        <v>31</v>
      </c>
      <c r="C5075" t="s">
        <v>24</v>
      </c>
      <c r="D5075" t="s">
        <v>25</v>
      </c>
      <c r="E5075" s="6" t="s">
        <v>17145</v>
      </c>
      <c r="F5075" t="s">
        <v>60</v>
      </c>
      <c r="G5075">
        <v>3</v>
      </c>
      <c r="H5075">
        <v>0</v>
      </c>
      <c r="I5075">
        <v>52</v>
      </c>
      <c r="J5075">
        <v>1</v>
      </c>
      <c r="K5075">
        <v>40.14</v>
      </c>
      <c r="L5075" t="str">
        <f t="shared" si="474"/>
        <v/>
      </c>
      <c r="M5075">
        <v>3</v>
      </c>
      <c r="N5075" t="str">
        <f t="shared" si="475"/>
        <v/>
      </c>
      <c r="O5075">
        <v>10</v>
      </c>
      <c r="P5075" s="11">
        <v>0</v>
      </c>
      <c r="Q5075" s="11">
        <v>1.9230769230769201E-2</v>
      </c>
      <c r="R5075" s="12">
        <v>13.38</v>
      </c>
      <c r="S5075" t="s">
        <v>27</v>
      </c>
      <c r="T5075">
        <v>0</v>
      </c>
      <c r="U5075">
        <f t="shared" si="476"/>
        <v>5</v>
      </c>
      <c r="V5075">
        <f t="shared" si="477"/>
        <v>1</v>
      </c>
      <c r="W5075">
        <f t="shared" si="478"/>
        <v>1</v>
      </c>
      <c r="X5075" t="str">
        <f t="shared" si="479"/>
        <v>511</v>
      </c>
      <c r="Y5075" t="str">
        <f>IF(Table1[[#This Row],[RFM_Score]]="555","Champion", IF(AND(J5075&gt;=4,V5075&gt;=4),"Loyal", IF(U5075&lt;=2,"At Risk", IF(W5075&gt;=4,"Potential Loyalist","Others"))))</f>
        <v>Others</v>
      </c>
    </row>
    <row r="5076" spans="1:25">
      <c r="A5076" t="s">
        <v>464</v>
      </c>
      <c r="B5076">
        <v>43</v>
      </c>
      <c r="C5076" t="s">
        <v>19</v>
      </c>
      <c r="D5076" t="s">
        <v>25</v>
      </c>
      <c r="E5076" s="6" t="s">
        <v>17146</v>
      </c>
      <c r="F5076" t="s">
        <v>60</v>
      </c>
      <c r="G5076">
        <v>4</v>
      </c>
      <c r="H5076">
        <v>2</v>
      </c>
      <c r="I5076">
        <v>47</v>
      </c>
      <c r="J5076">
        <v>0</v>
      </c>
      <c r="K5076">
        <v>39.89</v>
      </c>
      <c r="L5076" t="str">
        <f t="shared" si="474"/>
        <v/>
      </c>
      <c r="M5076">
        <v>3</v>
      </c>
      <c r="N5076" t="str">
        <f t="shared" si="475"/>
        <v/>
      </c>
      <c r="O5076">
        <v>92</v>
      </c>
      <c r="P5076" s="11">
        <v>0.5</v>
      </c>
      <c r="Q5076" s="11">
        <v>0</v>
      </c>
      <c r="R5076" s="12">
        <v>13.296666666666599</v>
      </c>
      <c r="S5076" t="s">
        <v>27</v>
      </c>
      <c r="T5076">
        <v>1</v>
      </c>
      <c r="U5076">
        <f t="shared" si="476"/>
        <v>2</v>
      </c>
      <c r="V5076">
        <f t="shared" si="477"/>
        <v>1</v>
      </c>
      <c r="W5076">
        <f t="shared" si="478"/>
        <v>1</v>
      </c>
      <c r="X5076" t="str">
        <f t="shared" si="479"/>
        <v>211</v>
      </c>
      <c r="Y5076" t="str">
        <f>IF(Table1[[#This Row],[RFM_Score]]="555","Champion", IF(AND(J5076&gt;=4,V5076&gt;=4),"Loyal", IF(U5076&lt;=2,"At Risk", IF(W5076&gt;=4,"Potential Loyalist","Others"))))</f>
        <v>At Risk</v>
      </c>
    </row>
    <row r="5077" spans="1:25">
      <c r="A5077" t="s">
        <v>10595</v>
      </c>
      <c r="B5077">
        <v>33</v>
      </c>
      <c r="C5077" t="s">
        <v>19</v>
      </c>
      <c r="D5077" t="s">
        <v>35</v>
      </c>
      <c r="E5077" s="6" t="s">
        <v>17147</v>
      </c>
      <c r="F5077" t="s">
        <v>37</v>
      </c>
      <c r="G5077">
        <v>5</v>
      </c>
      <c r="H5077">
        <v>2</v>
      </c>
      <c r="I5077">
        <v>57</v>
      </c>
      <c r="J5077">
        <v>2</v>
      </c>
      <c r="K5077">
        <v>39.89</v>
      </c>
      <c r="L5077" t="str">
        <f t="shared" si="474"/>
        <v/>
      </c>
      <c r="M5077">
        <v>3</v>
      </c>
      <c r="N5077" t="str">
        <f t="shared" si="475"/>
        <v/>
      </c>
      <c r="O5077">
        <v>13</v>
      </c>
      <c r="P5077" s="11">
        <v>0.4</v>
      </c>
      <c r="Q5077" s="11">
        <v>3.5087719298245598E-2</v>
      </c>
      <c r="R5077" s="12">
        <v>13.296666666666599</v>
      </c>
      <c r="S5077" t="s">
        <v>27</v>
      </c>
      <c r="T5077">
        <v>0</v>
      </c>
      <c r="U5077">
        <f t="shared" si="476"/>
        <v>5</v>
      </c>
      <c r="V5077">
        <f t="shared" si="477"/>
        <v>1</v>
      </c>
      <c r="W5077">
        <f t="shared" si="478"/>
        <v>1</v>
      </c>
      <c r="X5077" t="str">
        <f t="shared" si="479"/>
        <v>511</v>
      </c>
      <c r="Y5077" t="str">
        <f>IF(Table1[[#This Row],[RFM_Score]]="555","Champion", IF(AND(J5077&gt;=4,V5077&gt;=4),"Loyal", IF(U5077&lt;=2,"At Risk", IF(W5077&gt;=4,"Potential Loyalist","Others"))))</f>
        <v>Others</v>
      </c>
    </row>
    <row r="5078" spans="1:25">
      <c r="A5078" t="s">
        <v>1710</v>
      </c>
      <c r="B5078">
        <v>23</v>
      </c>
      <c r="C5078" t="s">
        <v>19</v>
      </c>
      <c r="D5078" t="s">
        <v>29</v>
      </c>
      <c r="E5078" s="6" t="s">
        <v>17148</v>
      </c>
      <c r="F5078" t="s">
        <v>62</v>
      </c>
      <c r="G5078">
        <v>3</v>
      </c>
      <c r="H5078">
        <v>2</v>
      </c>
      <c r="I5078">
        <v>47</v>
      </c>
      <c r="J5078">
        <v>3</v>
      </c>
      <c r="K5078">
        <v>39.82</v>
      </c>
      <c r="L5078" t="str">
        <f t="shared" si="474"/>
        <v/>
      </c>
      <c r="M5078">
        <v>3</v>
      </c>
      <c r="N5078" t="str">
        <f t="shared" si="475"/>
        <v/>
      </c>
      <c r="O5078">
        <v>57</v>
      </c>
      <c r="P5078" s="11">
        <v>0.66666666666666596</v>
      </c>
      <c r="Q5078" s="11">
        <v>6.3829787234042507E-2</v>
      </c>
      <c r="R5078" s="12">
        <v>13.2733333333333</v>
      </c>
      <c r="S5078" t="s">
        <v>27</v>
      </c>
      <c r="T5078">
        <v>0</v>
      </c>
      <c r="U5078">
        <f t="shared" si="476"/>
        <v>3</v>
      </c>
      <c r="V5078">
        <f t="shared" si="477"/>
        <v>1</v>
      </c>
      <c r="W5078">
        <f t="shared" si="478"/>
        <v>1</v>
      </c>
      <c r="X5078" t="str">
        <f t="shared" si="479"/>
        <v>311</v>
      </c>
      <c r="Y5078" t="str">
        <f>IF(Table1[[#This Row],[RFM_Score]]="555","Champion", IF(AND(J5078&gt;=4,V5078&gt;=4),"Loyal", IF(U5078&lt;=2,"At Risk", IF(W5078&gt;=4,"Potential Loyalist","Others"))))</f>
        <v>Others</v>
      </c>
    </row>
    <row r="5079" spans="1:25">
      <c r="A5079" t="s">
        <v>5444</v>
      </c>
      <c r="B5079">
        <v>48</v>
      </c>
      <c r="C5079" t="s">
        <v>19</v>
      </c>
      <c r="D5079" t="s">
        <v>49</v>
      </c>
      <c r="E5079" s="6" t="s">
        <v>17149</v>
      </c>
      <c r="F5079" t="s">
        <v>60</v>
      </c>
      <c r="G5079">
        <v>2</v>
      </c>
      <c r="H5079">
        <v>1</v>
      </c>
      <c r="I5079">
        <v>51</v>
      </c>
      <c r="J5079">
        <v>3</v>
      </c>
      <c r="K5079">
        <v>39.799999999999997</v>
      </c>
      <c r="L5079" t="str">
        <f t="shared" si="474"/>
        <v/>
      </c>
      <c r="M5079">
        <v>3</v>
      </c>
      <c r="N5079" t="str">
        <f t="shared" si="475"/>
        <v/>
      </c>
      <c r="O5079">
        <v>51</v>
      </c>
      <c r="P5079" s="11">
        <v>0.5</v>
      </c>
      <c r="Q5079" s="11">
        <v>5.8823529411764698E-2</v>
      </c>
      <c r="R5079" s="12">
        <v>13.2666666666666</v>
      </c>
      <c r="S5079" t="s">
        <v>27</v>
      </c>
      <c r="T5079">
        <v>0</v>
      </c>
      <c r="U5079">
        <f t="shared" si="476"/>
        <v>3</v>
      </c>
      <c r="V5079">
        <f t="shared" si="477"/>
        <v>1</v>
      </c>
      <c r="W5079">
        <f t="shared" si="478"/>
        <v>1</v>
      </c>
      <c r="X5079" t="str">
        <f t="shared" si="479"/>
        <v>311</v>
      </c>
      <c r="Y5079" t="str">
        <f>IF(Table1[[#This Row],[RFM_Score]]="555","Champion", IF(AND(J5079&gt;=4,V5079&gt;=4),"Loyal", IF(U5079&lt;=2,"At Risk", IF(W5079&gt;=4,"Potential Loyalist","Others"))))</f>
        <v>Others</v>
      </c>
    </row>
    <row r="5080" spans="1:25">
      <c r="A5080" t="s">
        <v>11299</v>
      </c>
      <c r="B5080">
        <v>34</v>
      </c>
      <c r="C5080" t="s">
        <v>24</v>
      </c>
      <c r="D5080" t="s">
        <v>46</v>
      </c>
      <c r="E5080" s="6" t="s">
        <v>17150</v>
      </c>
      <c r="F5080" t="s">
        <v>26</v>
      </c>
      <c r="G5080">
        <v>3</v>
      </c>
      <c r="H5080">
        <v>0</v>
      </c>
      <c r="I5080">
        <v>53</v>
      </c>
      <c r="J5080">
        <v>2</v>
      </c>
      <c r="K5080">
        <v>39.799999999999997</v>
      </c>
      <c r="L5080" t="str">
        <f t="shared" si="474"/>
        <v/>
      </c>
      <c r="M5080">
        <v>3</v>
      </c>
      <c r="N5080" t="str">
        <f t="shared" si="475"/>
        <v/>
      </c>
      <c r="O5080">
        <v>1</v>
      </c>
      <c r="P5080" s="11">
        <v>0</v>
      </c>
      <c r="Q5080" s="11">
        <v>3.7735849056603703E-2</v>
      </c>
      <c r="R5080" s="12">
        <v>13.2666666666666</v>
      </c>
      <c r="S5080" t="s">
        <v>27</v>
      </c>
      <c r="T5080">
        <v>0</v>
      </c>
      <c r="U5080">
        <f t="shared" si="476"/>
        <v>5</v>
      </c>
      <c r="V5080">
        <f t="shared" si="477"/>
        <v>1</v>
      </c>
      <c r="W5080">
        <f t="shared" si="478"/>
        <v>1</v>
      </c>
      <c r="X5080" t="str">
        <f t="shared" si="479"/>
        <v>511</v>
      </c>
      <c r="Y5080" t="str">
        <f>IF(Table1[[#This Row],[RFM_Score]]="555","Champion", IF(AND(J5080&gt;=4,V5080&gt;=4),"Loyal", IF(U5080&lt;=2,"At Risk", IF(W5080&gt;=4,"Potential Loyalist","Others"))))</f>
        <v>Others</v>
      </c>
    </row>
    <row r="5081" spans="1:25">
      <c r="A5081" t="s">
        <v>3268</v>
      </c>
      <c r="B5081">
        <v>18</v>
      </c>
      <c r="C5081" t="s">
        <v>19</v>
      </c>
      <c r="D5081" t="s">
        <v>25</v>
      </c>
      <c r="E5081" s="6" t="s">
        <v>17151</v>
      </c>
      <c r="F5081" t="s">
        <v>62</v>
      </c>
      <c r="G5081">
        <v>3</v>
      </c>
      <c r="H5081">
        <v>2</v>
      </c>
      <c r="I5081">
        <v>48</v>
      </c>
      <c r="J5081">
        <v>3</v>
      </c>
      <c r="K5081">
        <v>39.79</v>
      </c>
      <c r="L5081" t="str">
        <f t="shared" si="474"/>
        <v/>
      </c>
      <c r="M5081">
        <v>3</v>
      </c>
      <c r="N5081" t="str">
        <f t="shared" si="475"/>
        <v/>
      </c>
      <c r="O5081">
        <v>7</v>
      </c>
      <c r="P5081" s="11">
        <v>0.66666666666666596</v>
      </c>
      <c r="Q5081" s="11">
        <v>6.25E-2</v>
      </c>
      <c r="R5081" s="12">
        <v>13.2633333333333</v>
      </c>
      <c r="S5081" t="s">
        <v>27</v>
      </c>
      <c r="T5081">
        <v>0</v>
      </c>
      <c r="U5081">
        <f t="shared" si="476"/>
        <v>5</v>
      </c>
      <c r="V5081">
        <f t="shared" si="477"/>
        <v>1</v>
      </c>
      <c r="W5081">
        <f t="shared" si="478"/>
        <v>1</v>
      </c>
      <c r="X5081" t="str">
        <f t="shared" si="479"/>
        <v>511</v>
      </c>
      <c r="Y5081" t="str">
        <f>IF(Table1[[#This Row],[RFM_Score]]="555","Champion", IF(AND(J5081&gt;=4,V5081&gt;=4),"Loyal", IF(U5081&lt;=2,"At Risk", IF(W5081&gt;=4,"Potential Loyalist","Others"))))</f>
        <v>Others</v>
      </c>
    </row>
    <row r="5082" spans="1:25">
      <c r="A5082" t="s">
        <v>155</v>
      </c>
      <c r="B5082">
        <v>48</v>
      </c>
      <c r="C5082" t="s">
        <v>19</v>
      </c>
      <c r="D5082" t="s">
        <v>25</v>
      </c>
      <c r="E5082" s="6" t="s">
        <v>17152</v>
      </c>
      <c r="F5082" t="s">
        <v>37</v>
      </c>
      <c r="G5082">
        <v>3</v>
      </c>
      <c r="H5082">
        <v>0</v>
      </c>
      <c r="I5082">
        <v>51</v>
      </c>
      <c r="J5082">
        <v>3</v>
      </c>
      <c r="K5082">
        <v>39.71</v>
      </c>
      <c r="L5082" t="str">
        <f t="shared" si="474"/>
        <v/>
      </c>
      <c r="M5082">
        <v>3</v>
      </c>
      <c r="N5082" t="str">
        <f t="shared" si="475"/>
        <v/>
      </c>
      <c r="O5082">
        <v>22</v>
      </c>
      <c r="P5082" s="11">
        <v>0</v>
      </c>
      <c r="Q5082" s="11">
        <v>5.8823529411764698E-2</v>
      </c>
      <c r="R5082" s="12">
        <v>13.236666666666601</v>
      </c>
      <c r="S5082" t="s">
        <v>27</v>
      </c>
      <c r="T5082">
        <v>0</v>
      </c>
      <c r="U5082">
        <f t="shared" si="476"/>
        <v>4</v>
      </c>
      <c r="V5082">
        <f t="shared" si="477"/>
        <v>1</v>
      </c>
      <c r="W5082">
        <f t="shared" si="478"/>
        <v>1</v>
      </c>
      <c r="X5082" t="str">
        <f t="shared" si="479"/>
        <v>411</v>
      </c>
      <c r="Y5082" t="str">
        <f>IF(Table1[[#This Row],[RFM_Score]]="555","Champion", IF(AND(J5082&gt;=4,V5082&gt;=4),"Loyal", IF(U5082&lt;=2,"At Risk", IF(W5082&gt;=4,"Potential Loyalist","Others"))))</f>
        <v>Others</v>
      </c>
    </row>
    <row r="5083" spans="1:25">
      <c r="A5083" t="s">
        <v>3414</v>
      </c>
      <c r="B5083">
        <v>23</v>
      </c>
      <c r="C5083" t="s">
        <v>19</v>
      </c>
      <c r="D5083" t="s">
        <v>46</v>
      </c>
      <c r="E5083" s="6" t="s">
        <v>17153</v>
      </c>
      <c r="F5083" t="s">
        <v>30</v>
      </c>
      <c r="G5083">
        <v>4</v>
      </c>
      <c r="H5083">
        <v>1</v>
      </c>
      <c r="I5083">
        <v>34</v>
      </c>
      <c r="J5083">
        <v>3</v>
      </c>
      <c r="K5083">
        <v>39.68</v>
      </c>
      <c r="L5083" t="str">
        <f t="shared" si="474"/>
        <v/>
      </c>
      <c r="M5083">
        <v>3</v>
      </c>
      <c r="N5083" t="str">
        <f t="shared" si="475"/>
        <v/>
      </c>
      <c r="O5083">
        <v>6</v>
      </c>
      <c r="P5083" s="11">
        <v>0.25</v>
      </c>
      <c r="Q5083" s="11">
        <v>8.8235294117646995E-2</v>
      </c>
      <c r="R5083" s="12">
        <v>13.226666666666601</v>
      </c>
      <c r="S5083" t="s">
        <v>27</v>
      </c>
      <c r="T5083">
        <v>0</v>
      </c>
      <c r="U5083">
        <f t="shared" si="476"/>
        <v>5</v>
      </c>
      <c r="V5083">
        <f t="shared" si="477"/>
        <v>1</v>
      </c>
      <c r="W5083">
        <f t="shared" si="478"/>
        <v>1</v>
      </c>
      <c r="X5083" t="str">
        <f t="shared" si="479"/>
        <v>511</v>
      </c>
      <c r="Y5083" t="str">
        <f>IF(Table1[[#This Row],[RFM_Score]]="555","Champion", IF(AND(J5083&gt;=4,V5083&gt;=4),"Loyal", IF(U5083&lt;=2,"At Risk", IF(W5083&gt;=4,"Potential Loyalist","Others"))))</f>
        <v>Others</v>
      </c>
    </row>
    <row r="5084" spans="1:25">
      <c r="A5084" t="s">
        <v>2758</v>
      </c>
      <c r="B5084">
        <v>28</v>
      </c>
      <c r="C5084" t="s">
        <v>24</v>
      </c>
      <c r="D5084" t="s">
        <v>35</v>
      </c>
      <c r="E5084" s="6" t="s">
        <v>17154</v>
      </c>
      <c r="F5084" t="s">
        <v>30</v>
      </c>
      <c r="G5084">
        <v>4</v>
      </c>
      <c r="H5084">
        <v>2</v>
      </c>
      <c r="I5084">
        <v>32</v>
      </c>
      <c r="J5084">
        <v>1</v>
      </c>
      <c r="K5084">
        <v>39.630000000000003</v>
      </c>
      <c r="L5084" t="str">
        <f t="shared" si="474"/>
        <v/>
      </c>
      <c r="M5084">
        <v>3</v>
      </c>
      <c r="N5084" t="str">
        <f t="shared" si="475"/>
        <v/>
      </c>
      <c r="O5084">
        <v>14</v>
      </c>
      <c r="P5084" s="11">
        <v>0.5</v>
      </c>
      <c r="Q5084" s="11">
        <v>3.125E-2</v>
      </c>
      <c r="R5084" s="12">
        <v>13.21</v>
      </c>
      <c r="S5084" t="s">
        <v>27</v>
      </c>
      <c r="T5084">
        <v>1</v>
      </c>
      <c r="U5084">
        <f t="shared" si="476"/>
        <v>5</v>
      </c>
      <c r="V5084">
        <f t="shared" si="477"/>
        <v>1</v>
      </c>
      <c r="W5084">
        <f t="shared" si="478"/>
        <v>1</v>
      </c>
      <c r="X5084" t="str">
        <f t="shared" si="479"/>
        <v>511</v>
      </c>
      <c r="Y5084" t="str">
        <f>IF(Table1[[#This Row],[RFM_Score]]="555","Champion", IF(AND(J5084&gt;=4,V5084&gt;=4),"Loyal", IF(U5084&lt;=2,"At Risk", IF(W5084&gt;=4,"Potential Loyalist","Others"))))</f>
        <v>Others</v>
      </c>
    </row>
    <row r="5085" spans="1:25">
      <c r="A5085" t="s">
        <v>4308</v>
      </c>
      <c r="B5085">
        <v>28</v>
      </c>
      <c r="C5085" t="s">
        <v>24</v>
      </c>
      <c r="D5085" t="s">
        <v>29</v>
      </c>
      <c r="E5085" s="6" t="s">
        <v>17155</v>
      </c>
      <c r="F5085" t="s">
        <v>26</v>
      </c>
      <c r="G5085">
        <v>3</v>
      </c>
      <c r="H5085">
        <v>1</v>
      </c>
      <c r="I5085">
        <v>51</v>
      </c>
      <c r="J5085">
        <v>3</v>
      </c>
      <c r="K5085">
        <v>39.630000000000003</v>
      </c>
      <c r="L5085" t="str">
        <f t="shared" si="474"/>
        <v/>
      </c>
      <c r="M5085">
        <v>3</v>
      </c>
      <c r="N5085" t="str">
        <f t="shared" si="475"/>
        <v/>
      </c>
      <c r="O5085">
        <v>1</v>
      </c>
      <c r="P5085" s="11">
        <v>0.33333333333333298</v>
      </c>
      <c r="Q5085" s="11">
        <v>5.8823529411764698E-2</v>
      </c>
      <c r="R5085" s="12">
        <v>13.21</v>
      </c>
      <c r="S5085" t="s">
        <v>27</v>
      </c>
      <c r="T5085">
        <v>0</v>
      </c>
      <c r="U5085">
        <f t="shared" si="476"/>
        <v>5</v>
      </c>
      <c r="V5085">
        <f t="shared" si="477"/>
        <v>1</v>
      </c>
      <c r="W5085">
        <f t="shared" si="478"/>
        <v>1</v>
      </c>
      <c r="X5085" t="str">
        <f t="shared" si="479"/>
        <v>511</v>
      </c>
      <c r="Y5085" t="str">
        <f>IF(Table1[[#This Row],[RFM_Score]]="555","Champion", IF(AND(J5085&gt;=4,V5085&gt;=4),"Loyal", IF(U5085&lt;=2,"At Risk", IF(W5085&gt;=4,"Potential Loyalist","Others"))))</f>
        <v>Others</v>
      </c>
    </row>
    <row r="5086" spans="1:25">
      <c r="A5086" t="s">
        <v>6778</v>
      </c>
      <c r="B5086">
        <v>30</v>
      </c>
      <c r="C5086" t="s">
        <v>19</v>
      </c>
      <c r="D5086" t="s">
        <v>25</v>
      </c>
      <c r="E5086" s="6" t="s">
        <v>17156</v>
      </c>
      <c r="F5086" t="s">
        <v>30</v>
      </c>
      <c r="G5086">
        <v>3</v>
      </c>
      <c r="H5086">
        <v>1</v>
      </c>
      <c r="I5086">
        <v>36</v>
      </c>
      <c r="J5086">
        <v>1</v>
      </c>
      <c r="K5086">
        <v>39.58</v>
      </c>
      <c r="L5086" t="str">
        <f t="shared" si="474"/>
        <v/>
      </c>
      <c r="M5086">
        <v>3</v>
      </c>
      <c r="N5086" t="str">
        <f t="shared" si="475"/>
        <v/>
      </c>
      <c r="O5086">
        <v>41</v>
      </c>
      <c r="P5086" s="11">
        <v>0.33333333333333298</v>
      </c>
      <c r="Q5086" s="11">
        <v>2.77777777777777E-2</v>
      </c>
      <c r="R5086" s="12">
        <v>13.1933333333333</v>
      </c>
      <c r="S5086" t="s">
        <v>27</v>
      </c>
      <c r="T5086">
        <v>0</v>
      </c>
      <c r="U5086">
        <f t="shared" si="476"/>
        <v>3</v>
      </c>
      <c r="V5086">
        <f t="shared" si="477"/>
        <v>1</v>
      </c>
      <c r="W5086">
        <f t="shared" si="478"/>
        <v>1</v>
      </c>
      <c r="X5086" t="str">
        <f t="shared" si="479"/>
        <v>311</v>
      </c>
      <c r="Y5086" t="str">
        <f>IF(Table1[[#This Row],[RFM_Score]]="555","Champion", IF(AND(J5086&gt;=4,V5086&gt;=4),"Loyal", IF(U5086&lt;=2,"At Risk", IF(W5086&gt;=4,"Potential Loyalist","Others"))))</f>
        <v>Others</v>
      </c>
    </row>
    <row r="5087" spans="1:25">
      <c r="A5087" t="s">
        <v>5724</v>
      </c>
      <c r="B5087">
        <v>29</v>
      </c>
      <c r="C5087" t="s">
        <v>19</v>
      </c>
      <c r="D5087" t="s">
        <v>25</v>
      </c>
      <c r="E5087" s="6" t="s">
        <v>17157</v>
      </c>
      <c r="F5087" t="s">
        <v>21</v>
      </c>
      <c r="G5087">
        <v>1</v>
      </c>
      <c r="H5087">
        <v>0</v>
      </c>
      <c r="I5087">
        <v>56</v>
      </c>
      <c r="J5087">
        <v>4</v>
      </c>
      <c r="K5087">
        <v>39.47</v>
      </c>
      <c r="L5087" t="str">
        <f t="shared" si="474"/>
        <v/>
      </c>
      <c r="M5087">
        <v>3</v>
      </c>
      <c r="N5087" t="str">
        <f t="shared" si="475"/>
        <v/>
      </c>
      <c r="O5087">
        <v>20</v>
      </c>
      <c r="P5087" s="11">
        <v>0</v>
      </c>
      <c r="Q5087" s="11">
        <v>7.1428571428571397E-2</v>
      </c>
      <c r="R5087" s="12">
        <v>13.156666666666601</v>
      </c>
      <c r="S5087" t="s">
        <v>27</v>
      </c>
      <c r="T5087">
        <v>0</v>
      </c>
      <c r="U5087">
        <f t="shared" si="476"/>
        <v>5</v>
      </c>
      <c r="V5087">
        <f t="shared" si="477"/>
        <v>1</v>
      </c>
      <c r="W5087">
        <f t="shared" si="478"/>
        <v>1</v>
      </c>
      <c r="X5087" t="str">
        <f t="shared" si="479"/>
        <v>511</v>
      </c>
      <c r="Y5087" t="str">
        <f>IF(Table1[[#This Row],[RFM_Score]]="555","Champion", IF(AND(J5087&gt;=4,V5087&gt;=4),"Loyal", IF(U5087&lt;=2,"At Risk", IF(W5087&gt;=4,"Potential Loyalist","Others"))))</f>
        <v>Others</v>
      </c>
    </row>
    <row r="5088" spans="1:25">
      <c r="A5088" t="s">
        <v>1881</v>
      </c>
      <c r="B5088">
        <v>36</v>
      </c>
      <c r="C5088" t="s">
        <v>19</v>
      </c>
      <c r="D5088" t="s">
        <v>25</v>
      </c>
      <c r="E5088" s="6" t="s">
        <v>17158</v>
      </c>
      <c r="F5088" t="s">
        <v>21</v>
      </c>
      <c r="G5088">
        <v>5</v>
      </c>
      <c r="H5088">
        <v>3</v>
      </c>
      <c r="I5088">
        <v>56</v>
      </c>
      <c r="J5088">
        <v>2</v>
      </c>
      <c r="K5088">
        <v>39.36</v>
      </c>
      <c r="L5088" t="str">
        <f t="shared" si="474"/>
        <v/>
      </c>
      <c r="M5088">
        <v>3</v>
      </c>
      <c r="N5088" t="str">
        <f t="shared" si="475"/>
        <v/>
      </c>
      <c r="O5088">
        <v>0</v>
      </c>
      <c r="P5088" s="11">
        <v>0.6</v>
      </c>
      <c r="Q5088" s="11">
        <v>3.5714285714285698E-2</v>
      </c>
      <c r="R5088" s="12">
        <v>13.12</v>
      </c>
      <c r="S5088" t="s">
        <v>27</v>
      </c>
      <c r="T5088">
        <v>0</v>
      </c>
      <c r="U5088">
        <f t="shared" si="476"/>
        <v>5</v>
      </c>
      <c r="V5088">
        <f t="shared" si="477"/>
        <v>1</v>
      </c>
      <c r="W5088">
        <f t="shared" si="478"/>
        <v>1</v>
      </c>
      <c r="X5088" t="str">
        <f t="shared" si="479"/>
        <v>511</v>
      </c>
      <c r="Y5088" t="str">
        <f>IF(Table1[[#This Row],[RFM_Score]]="555","Champion", IF(AND(J5088&gt;=4,V5088&gt;=4),"Loyal", IF(U5088&lt;=2,"At Risk", IF(W5088&gt;=4,"Potential Loyalist","Others"))))</f>
        <v>Others</v>
      </c>
    </row>
    <row r="5089" spans="1:25">
      <c r="A5089" t="s">
        <v>5858</v>
      </c>
      <c r="B5089">
        <v>38</v>
      </c>
      <c r="C5089" t="s">
        <v>24</v>
      </c>
      <c r="D5089" t="s">
        <v>25</v>
      </c>
      <c r="E5089" s="6" t="s">
        <v>17159</v>
      </c>
      <c r="F5089" t="s">
        <v>21</v>
      </c>
      <c r="G5089">
        <v>5</v>
      </c>
      <c r="H5089">
        <v>3</v>
      </c>
      <c r="I5089">
        <v>55</v>
      </c>
      <c r="J5089">
        <v>1</v>
      </c>
      <c r="K5089">
        <v>39.229999999999997</v>
      </c>
      <c r="L5089" t="str">
        <f t="shared" si="474"/>
        <v/>
      </c>
      <c r="M5089">
        <v>3</v>
      </c>
      <c r="N5089" t="str">
        <f t="shared" si="475"/>
        <v/>
      </c>
      <c r="O5089">
        <v>86</v>
      </c>
      <c r="P5089" s="11">
        <v>0.6</v>
      </c>
      <c r="Q5089" s="11">
        <v>1.8181818181818101E-2</v>
      </c>
      <c r="R5089" s="12">
        <v>13.0766666666666</v>
      </c>
      <c r="S5089" t="s">
        <v>27</v>
      </c>
      <c r="T5089">
        <v>1</v>
      </c>
      <c r="U5089">
        <f t="shared" si="476"/>
        <v>2</v>
      </c>
      <c r="V5089">
        <f t="shared" si="477"/>
        <v>1</v>
      </c>
      <c r="W5089">
        <f t="shared" si="478"/>
        <v>1</v>
      </c>
      <c r="X5089" t="str">
        <f t="shared" si="479"/>
        <v>211</v>
      </c>
      <c r="Y5089" t="str">
        <f>IF(Table1[[#This Row],[RFM_Score]]="555","Champion", IF(AND(J5089&gt;=4,V5089&gt;=4),"Loyal", IF(U5089&lt;=2,"At Risk", IF(W5089&gt;=4,"Potential Loyalist","Others"))))</f>
        <v>At Risk</v>
      </c>
    </row>
    <row r="5090" spans="1:25">
      <c r="A5090" t="s">
        <v>8710</v>
      </c>
      <c r="B5090">
        <v>49</v>
      </c>
      <c r="C5090" t="s">
        <v>24</v>
      </c>
      <c r="D5090" t="s">
        <v>35</v>
      </c>
      <c r="E5090" s="6" t="s">
        <v>17160</v>
      </c>
      <c r="F5090" t="s">
        <v>21</v>
      </c>
      <c r="G5090">
        <v>2</v>
      </c>
      <c r="H5090">
        <v>0</v>
      </c>
      <c r="I5090">
        <v>54</v>
      </c>
      <c r="J5090">
        <v>4</v>
      </c>
      <c r="K5090">
        <v>39.18</v>
      </c>
      <c r="L5090" t="str">
        <f t="shared" si="474"/>
        <v/>
      </c>
      <c r="M5090">
        <v>3</v>
      </c>
      <c r="N5090" t="str">
        <f t="shared" si="475"/>
        <v/>
      </c>
      <c r="O5090">
        <v>22</v>
      </c>
      <c r="P5090" s="11">
        <v>0</v>
      </c>
      <c r="Q5090" s="11">
        <v>7.4074074074074001E-2</v>
      </c>
      <c r="R5090" s="12">
        <v>13.06</v>
      </c>
      <c r="S5090" t="s">
        <v>27</v>
      </c>
      <c r="T5090">
        <v>0</v>
      </c>
      <c r="U5090">
        <f t="shared" si="476"/>
        <v>4</v>
      </c>
      <c r="V5090">
        <f t="shared" si="477"/>
        <v>1</v>
      </c>
      <c r="W5090">
        <f t="shared" si="478"/>
        <v>1</v>
      </c>
      <c r="X5090" t="str">
        <f t="shared" si="479"/>
        <v>411</v>
      </c>
      <c r="Y5090" t="str">
        <f>IF(Table1[[#This Row],[RFM_Score]]="555","Champion", IF(AND(J5090&gt;=4,V5090&gt;=4),"Loyal", IF(U5090&lt;=2,"At Risk", IF(W5090&gt;=4,"Potential Loyalist","Others"))))</f>
        <v>Others</v>
      </c>
    </row>
    <row r="5091" spans="1:25">
      <c r="A5091" t="s">
        <v>1459</v>
      </c>
      <c r="B5091">
        <v>30</v>
      </c>
      <c r="C5091" t="s">
        <v>19</v>
      </c>
      <c r="D5091" t="s">
        <v>25</v>
      </c>
      <c r="E5091" s="6" t="s">
        <v>17161</v>
      </c>
      <c r="F5091" t="s">
        <v>30</v>
      </c>
      <c r="G5091">
        <v>4</v>
      </c>
      <c r="H5091">
        <v>2</v>
      </c>
      <c r="I5091">
        <v>43</v>
      </c>
      <c r="J5091">
        <v>1</v>
      </c>
      <c r="K5091">
        <v>39.159999999999997</v>
      </c>
      <c r="L5091" t="str">
        <f t="shared" si="474"/>
        <v/>
      </c>
      <c r="M5091">
        <v>3</v>
      </c>
      <c r="N5091" t="str">
        <f t="shared" si="475"/>
        <v/>
      </c>
      <c r="O5091">
        <v>73</v>
      </c>
      <c r="P5091" s="11">
        <v>0.5</v>
      </c>
      <c r="Q5091" s="11">
        <v>2.3255813953488299E-2</v>
      </c>
      <c r="R5091" s="12">
        <v>13.053333333333301</v>
      </c>
      <c r="S5091" t="s">
        <v>27</v>
      </c>
      <c r="T5091">
        <v>0</v>
      </c>
      <c r="U5091">
        <f t="shared" si="476"/>
        <v>2</v>
      </c>
      <c r="V5091">
        <f t="shared" si="477"/>
        <v>1</v>
      </c>
      <c r="W5091">
        <f t="shared" si="478"/>
        <v>1</v>
      </c>
      <c r="X5091" t="str">
        <f t="shared" si="479"/>
        <v>211</v>
      </c>
      <c r="Y5091" t="str">
        <f>IF(Table1[[#This Row],[RFM_Score]]="555","Champion", IF(AND(J5091&gt;=4,V5091&gt;=4),"Loyal", IF(U5091&lt;=2,"At Risk", IF(W5091&gt;=4,"Potential Loyalist","Others"))))</f>
        <v>At Risk</v>
      </c>
    </row>
    <row r="5092" spans="1:25">
      <c r="A5092" t="s">
        <v>359</v>
      </c>
      <c r="B5092">
        <v>25</v>
      </c>
      <c r="C5092" t="s">
        <v>24</v>
      </c>
      <c r="D5092" t="s">
        <v>29</v>
      </c>
      <c r="E5092" s="6" t="s">
        <v>17162</v>
      </c>
      <c r="F5092" t="s">
        <v>60</v>
      </c>
      <c r="G5092">
        <v>3</v>
      </c>
      <c r="H5092">
        <v>2</v>
      </c>
      <c r="I5092">
        <v>60</v>
      </c>
      <c r="J5092">
        <v>5</v>
      </c>
      <c r="K5092">
        <v>39.14</v>
      </c>
      <c r="L5092" t="str">
        <f t="shared" si="474"/>
        <v/>
      </c>
      <c r="M5092">
        <v>3</v>
      </c>
      <c r="N5092" t="str">
        <f t="shared" si="475"/>
        <v/>
      </c>
      <c r="O5092">
        <v>28</v>
      </c>
      <c r="P5092" s="11">
        <v>0.66666666666666596</v>
      </c>
      <c r="Q5092" s="11">
        <v>8.3333333333333301E-2</v>
      </c>
      <c r="R5092" s="12">
        <v>13.046666666666599</v>
      </c>
      <c r="S5092" t="s">
        <v>27</v>
      </c>
      <c r="T5092">
        <v>0</v>
      </c>
      <c r="U5092">
        <f t="shared" si="476"/>
        <v>4</v>
      </c>
      <c r="V5092">
        <f t="shared" si="477"/>
        <v>1</v>
      </c>
      <c r="W5092">
        <f t="shared" si="478"/>
        <v>1</v>
      </c>
      <c r="X5092" t="str">
        <f t="shared" si="479"/>
        <v>411</v>
      </c>
      <c r="Y5092" t="str">
        <f>IF(Table1[[#This Row],[RFM_Score]]="555","Champion", IF(AND(J5092&gt;=4,V5092&gt;=4),"Loyal", IF(U5092&lt;=2,"At Risk", IF(W5092&gt;=4,"Potential Loyalist","Others"))))</f>
        <v>Others</v>
      </c>
    </row>
    <row r="5093" spans="1:25">
      <c r="A5093" t="s">
        <v>10706</v>
      </c>
      <c r="B5093">
        <v>27</v>
      </c>
      <c r="C5093" t="s">
        <v>19</v>
      </c>
      <c r="D5093" t="s">
        <v>29</v>
      </c>
      <c r="E5093" s="6" t="s">
        <v>17163</v>
      </c>
      <c r="F5093" t="s">
        <v>30</v>
      </c>
      <c r="G5093">
        <v>3</v>
      </c>
      <c r="H5093">
        <v>1</v>
      </c>
      <c r="I5093">
        <v>56</v>
      </c>
      <c r="J5093">
        <v>2</v>
      </c>
      <c r="K5093">
        <v>39.119999999999997</v>
      </c>
      <c r="L5093" t="str">
        <f t="shared" si="474"/>
        <v/>
      </c>
      <c r="M5093">
        <v>3</v>
      </c>
      <c r="N5093" t="str">
        <f t="shared" si="475"/>
        <v/>
      </c>
      <c r="O5093">
        <v>13</v>
      </c>
      <c r="P5093" s="11">
        <v>0.33333333333333298</v>
      </c>
      <c r="Q5093" s="11">
        <v>3.5714285714285698E-2</v>
      </c>
      <c r="R5093" s="12">
        <v>13.04</v>
      </c>
      <c r="S5093" t="s">
        <v>27</v>
      </c>
      <c r="T5093">
        <v>1</v>
      </c>
      <c r="U5093">
        <f t="shared" si="476"/>
        <v>5</v>
      </c>
      <c r="V5093">
        <f t="shared" si="477"/>
        <v>1</v>
      </c>
      <c r="W5093">
        <f t="shared" si="478"/>
        <v>1</v>
      </c>
      <c r="X5093" t="str">
        <f t="shared" si="479"/>
        <v>511</v>
      </c>
      <c r="Y5093" t="str">
        <f>IF(Table1[[#This Row],[RFM_Score]]="555","Champion", IF(AND(J5093&gt;=4,V5093&gt;=4),"Loyal", IF(U5093&lt;=2,"At Risk", IF(W5093&gt;=4,"Potential Loyalist","Others"))))</f>
        <v>Others</v>
      </c>
    </row>
    <row r="5094" spans="1:25">
      <c r="A5094" t="s">
        <v>685</v>
      </c>
      <c r="B5094">
        <v>32</v>
      </c>
      <c r="C5094" t="s">
        <v>24</v>
      </c>
      <c r="D5094" t="s">
        <v>25</v>
      </c>
      <c r="E5094" s="6" t="s">
        <v>17164</v>
      </c>
      <c r="F5094" t="s">
        <v>30</v>
      </c>
      <c r="G5094">
        <v>2</v>
      </c>
      <c r="H5094">
        <v>0</v>
      </c>
      <c r="I5094">
        <v>56</v>
      </c>
      <c r="J5094">
        <v>4</v>
      </c>
      <c r="K5094">
        <v>39.07</v>
      </c>
      <c r="L5094" t="str">
        <f t="shared" si="474"/>
        <v/>
      </c>
      <c r="M5094">
        <v>3</v>
      </c>
      <c r="N5094" t="str">
        <f t="shared" si="475"/>
        <v/>
      </c>
      <c r="O5094">
        <v>1</v>
      </c>
      <c r="P5094" s="11">
        <v>0</v>
      </c>
      <c r="Q5094" s="11">
        <v>7.1428571428571397E-2</v>
      </c>
      <c r="R5094" s="12">
        <v>13.0233333333333</v>
      </c>
      <c r="S5094" t="s">
        <v>27</v>
      </c>
      <c r="T5094">
        <v>0</v>
      </c>
      <c r="U5094">
        <f t="shared" si="476"/>
        <v>5</v>
      </c>
      <c r="V5094">
        <f t="shared" si="477"/>
        <v>1</v>
      </c>
      <c r="W5094">
        <f t="shared" si="478"/>
        <v>1</v>
      </c>
      <c r="X5094" t="str">
        <f t="shared" si="479"/>
        <v>511</v>
      </c>
      <c r="Y5094" t="str">
        <f>IF(Table1[[#This Row],[RFM_Score]]="555","Champion", IF(AND(J5094&gt;=4,V5094&gt;=4),"Loyal", IF(U5094&lt;=2,"At Risk", IF(W5094&gt;=4,"Potential Loyalist","Others"))))</f>
        <v>Others</v>
      </c>
    </row>
    <row r="5095" spans="1:25">
      <c r="A5095" t="s">
        <v>11419</v>
      </c>
      <c r="B5095">
        <v>18</v>
      </c>
      <c r="C5095" t="s">
        <v>24</v>
      </c>
      <c r="D5095" t="s">
        <v>35</v>
      </c>
      <c r="E5095" s="6" t="s">
        <v>17165</v>
      </c>
      <c r="F5095" t="s">
        <v>26</v>
      </c>
      <c r="G5095">
        <v>4</v>
      </c>
      <c r="H5095">
        <v>3</v>
      </c>
      <c r="I5095">
        <v>45</v>
      </c>
      <c r="J5095">
        <v>2</v>
      </c>
      <c r="K5095">
        <v>39.01</v>
      </c>
      <c r="L5095" t="str">
        <f t="shared" si="474"/>
        <v/>
      </c>
      <c r="M5095">
        <v>3</v>
      </c>
      <c r="N5095" t="str">
        <f t="shared" si="475"/>
        <v/>
      </c>
      <c r="O5095">
        <v>49</v>
      </c>
      <c r="P5095" s="11">
        <v>0.75</v>
      </c>
      <c r="Q5095" s="11">
        <v>4.4444444444444398E-2</v>
      </c>
      <c r="R5095" s="12">
        <v>13.0033333333333</v>
      </c>
      <c r="S5095" t="s">
        <v>27</v>
      </c>
      <c r="T5095">
        <v>0</v>
      </c>
      <c r="U5095">
        <f t="shared" si="476"/>
        <v>3</v>
      </c>
      <c r="V5095">
        <f t="shared" si="477"/>
        <v>1</v>
      </c>
      <c r="W5095">
        <f t="shared" si="478"/>
        <v>1</v>
      </c>
      <c r="X5095" t="str">
        <f t="shared" si="479"/>
        <v>311</v>
      </c>
      <c r="Y5095" t="str">
        <f>IF(Table1[[#This Row],[RFM_Score]]="555","Champion", IF(AND(J5095&gt;=4,V5095&gt;=4),"Loyal", IF(U5095&lt;=2,"At Risk", IF(W5095&gt;=4,"Potential Loyalist","Others"))))</f>
        <v>Others</v>
      </c>
    </row>
    <row r="5096" spans="1:25">
      <c r="A5096" t="s">
        <v>268</v>
      </c>
      <c r="B5096">
        <v>37</v>
      </c>
      <c r="C5096" t="s">
        <v>24</v>
      </c>
      <c r="D5096" t="s">
        <v>41</v>
      </c>
      <c r="E5096" s="6" t="s">
        <v>17166</v>
      </c>
      <c r="F5096" t="s">
        <v>62</v>
      </c>
      <c r="G5096">
        <v>1</v>
      </c>
      <c r="H5096">
        <v>0</v>
      </c>
      <c r="I5096">
        <v>41</v>
      </c>
      <c r="J5096">
        <v>2</v>
      </c>
      <c r="K5096">
        <v>39</v>
      </c>
      <c r="L5096" t="str">
        <f t="shared" si="474"/>
        <v/>
      </c>
      <c r="M5096">
        <v>3</v>
      </c>
      <c r="N5096" t="str">
        <f t="shared" si="475"/>
        <v/>
      </c>
      <c r="O5096">
        <v>20</v>
      </c>
      <c r="P5096" s="11">
        <v>0</v>
      </c>
      <c r="Q5096" s="11">
        <v>4.8780487804878002E-2</v>
      </c>
      <c r="R5096" s="12">
        <v>13</v>
      </c>
      <c r="S5096" t="s">
        <v>27</v>
      </c>
      <c r="T5096">
        <v>0</v>
      </c>
      <c r="U5096">
        <f t="shared" si="476"/>
        <v>5</v>
      </c>
      <c r="V5096">
        <f t="shared" si="477"/>
        <v>1</v>
      </c>
      <c r="W5096">
        <f t="shared" si="478"/>
        <v>1</v>
      </c>
      <c r="X5096" t="str">
        <f t="shared" si="479"/>
        <v>511</v>
      </c>
      <c r="Y5096" t="str">
        <f>IF(Table1[[#This Row],[RFM_Score]]="555","Champion", IF(AND(J5096&gt;=4,V5096&gt;=4),"Loyal", IF(U5096&lt;=2,"At Risk", IF(W5096&gt;=4,"Potential Loyalist","Others"))))</f>
        <v>Others</v>
      </c>
    </row>
    <row r="5097" spans="1:25">
      <c r="A5097" t="s">
        <v>6464</v>
      </c>
      <c r="B5097">
        <v>53</v>
      </c>
      <c r="C5097" t="s">
        <v>24</v>
      </c>
      <c r="D5097" t="s">
        <v>35</v>
      </c>
      <c r="E5097" s="6" t="s">
        <v>17167</v>
      </c>
      <c r="F5097" t="s">
        <v>37</v>
      </c>
      <c r="G5097">
        <v>2</v>
      </c>
      <c r="H5097">
        <v>1</v>
      </c>
      <c r="I5097">
        <v>51</v>
      </c>
      <c r="J5097">
        <v>6</v>
      </c>
      <c r="K5097">
        <v>38.69</v>
      </c>
      <c r="L5097" t="str">
        <f t="shared" si="474"/>
        <v/>
      </c>
      <c r="M5097">
        <v>3</v>
      </c>
      <c r="N5097" t="str">
        <f t="shared" si="475"/>
        <v/>
      </c>
      <c r="O5097">
        <v>4</v>
      </c>
      <c r="P5097" s="11">
        <v>0.5</v>
      </c>
      <c r="Q5097" s="11">
        <v>0.11764705882352899</v>
      </c>
      <c r="R5097" s="12">
        <v>12.896666666666601</v>
      </c>
      <c r="S5097" t="s">
        <v>27</v>
      </c>
      <c r="T5097">
        <v>0</v>
      </c>
      <c r="U5097">
        <f t="shared" si="476"/>
        <v>5</v>
      </c>
      <c r="V5097">
        <f t="shared" si="477"/>
        <v>1</v>
      </c>
      <c r="W5097">
        <f t="shared" si="478"/>
        <v>1</v>
      </c>
      <c r="X5097" t="str">
        <f t="shared" si="479"/>
        <v>511</v>
      </c>
      <c r="Y5097" t="str">
        <f>IF(Table1[[#This Row],[RFM_Score]]="555","Champion", IF(AND(J5097&gt;=4,V5097&gt;=4),"Loyal", IF(U5097&lt;=2,"At Risk", IF(W5097&gt;=4,"Potential Loyalist","Others"))))</f>
        <v>Others</v>
      </c>
    </row>
    <row r="5098" spans="1:25">
      <c r="A5098" t="s">
        <v>3698</v>
      </c>
      <c r="B5098">
        <v>26</v>
      </c>
      <c r="C5098" t="s">
        <v>24</v>
      </c>
      <c r="D5098" t="s">
        <v>25</v>
      </c>
      <c r="E5098" s="6" t="s">
        <v>17168</v>
      </c>
      <c r="F5098" t="s">
        <v>30</v>
      </c>
      <c r="G5098">
        <v>5</v>
      </c>
      <c r="H5098">
        <v>1</v>
      </c>
      <c r="I5098">
        <v>58</v>
      </c>
      <c r="J5098">
        <v>4</v>
      </c>
      <c r="K5098">
        <v>38.409999999999997</v>
      </c>
      <c r="L5098" t="str">
        <f t="shared" si="474"/>
        <v/>
      </c>
      <c r="M5098">
        <v>3</v>
      </c>
      <c r="N5098" t="str">
        <f t="shared" si="475"/>
        <v/>
      </c>
      <c r="O5098">
        <v>40</v>
      </c>
      <c r="P5098" s="11">
        <v>0.2</v>
      </c>
      <c r="Q5098" s="11">
        <v>6.8965517241379296E-2</v>
      </c>
      <c r="R5098" s="12">
        <v>12.803333333333301</v>
      </c>
      <c r="S5098" t="s">
        <v>27</v>
      </c>
      <c r="T5098">
        <v>0</v>
      </c>
      <c r="U5098">
        <f t="shared" si="476"/>
        <v>4</v>
      </c>
      <c r="V5098">
        <f t="shared" si="477"/>
        <v>1</v>
      </c>
      <c r="W5098">
        <f t="shared" si="478"/>
        <v>1</v>
      </c>
      <c r="X5098" t="str">
        <f t="shared" si="479"/>
        <v>411</v>
      </c>
      <c r="Y5098" t="str">
        <f>IF(Table1[[#This Row],[RFM_Score]]="555","Champion", IF(AND(J5098&gt;=4,V5098&gt;=4),"Loyal", IF(U5098&lt;=2,"At Risk", IF(W5098&gt;=4,"Potential Loyalist","Others"))))</f>
        <v>Others</v>
      </c>
    </row>
    <row r="5099" spans="1:25">
      <c r="A5099" t="s">
        <v>7850</v>
      </c>
      <c r="B5099">
        <v>30</v>
      </c>
      <c r="C5099" t="s">
        <v>24</v>
      </c>
      <c r="D5099" t="s">
        <v>25</v>
      </c>
      <c r="E5099" s="6" t="s">
        <v>17169</v>
      </c>
      <c r="F5099" t="s">
        <v>30</v>
      </c>
      <c r="G5099">
        <v>3</v>
      </c>
      <c r="H5099">
        <v>1</v>
      </c>
      <c r="I5099">
        <v>47</v>
      </c>
      <c r="J5099">
        <v>4</v>
      </c>
      <c r="K5099">
        <v>38.409999999999997</v>
      </c>
      <c r="L5099" t="str">
        <f t="shared" si="474"/>
        <v/>
      </c>
      <c r="M5099">
        <v>3</v>
      </c>
      <c r="N5099" t="str">
        <f t="shared" si="475"/>
        <v/>
      </c>
      <c r="O5099">
        <v>16</v>
      </c>
      <c r="P5099" s="11">
        <v>0.33333333333333298</v>
      </c>
      <c r="Q5099" s="11">
        <v>8.5106382978723402E-2</v>
      </c>
      <c r="R5099" s="12">
        <v>12.803333333333301</v>
      </c>
      <c r="S5099" t="s">
        <v>27</v>
      </c>
      <c r="T5099">
        <v>1</v>
      </c>
      <c r="U5099">
        <f t="shared" si="476"/>
        <v>5</v>
      </c>
      <c r="V5099">
        <f t="shared" si="477"/>
        <v>1</v>
      </c>
      <c r="W5099">
        <f t="shared" si="478"/>
        <v>1</v>
      </c>
      <c r="X5099" t="str">
        <f t="shared" si="479"/>
        <v>511</v>
      </c>
      <c r="Y5099" t="str">
        <f>IF(Table1[[#This Row],[RFM_Score]]="555","Champion", IF(AND(J5099&gt;=4,V5099&gt;=4),"Loyal", IF(U5099&lt;=2,"At Risk", IF(W5099&gt;=4,"Potential Loyalist","Others"))))</f>
        <v>Others</v>
      </c>
    </row>
    <row r="5100" spans="1:25">
      <c r="A5100" t="s">
        <v>8095</v>
      </c>
      <c r="B5100">
        <v>37</v>
      </c>
      <c r="C5100" t="s">
        <v>24</v>
      </c>
      <c r="D5100" t="s">
        <v>35</v>
      </c>
      <c r="E5100" s="6" t="s">
        <v>17170</v>
      </c>
      <c r="F5100" t="s">
        <v>26</v>
      </c>
      <c r="G5100">
        <v>3</v>
      </c>
      <c r="H5100">
        <v>0</v>
      </c>
      <c r="I5100">
        <v>46</v>
      </c>
      <c r="J5100">
        <v>4</v>
      </c>
      <c r="K5100">
        <v>38.299999999999997</v>
      </c>
      <c r="L5100" t="str">
        <f t="shared" si="474"/>
        <v/>
      </c>
      <c r="M5100">
        <v>3</v>
      </c>
      <c r="N5100" t="str">
        <f t="shared" si="475"/>
        <v/>
      </c>
      <c r="O5100">
        <v>38</v>
      </c>
      <c r="P5100" s="11">
        <v>0</v>
      </c>
      <c r="Q5100" s="11">
        <v>8.6956521739130405E-2</v>
      </c>
      <c r="R5100" s="12">
        <v>12.7666666666666</v>
      </c>
      <c r="S5100" t="s">
        <v>27</v>
      </c>
      <c r="T5100">
        <v>0</v>
      </c>
      <c r="U5100">
        <f t="shared" si="476"/>
        <v>4</v>
      </c>
      <c r="V5100">
        <f t="shared" si="477"/>
        <v>1</v>
      </c>
      <c r="W5100">
        <f t="shared" si="478"/>
        <v>1</v>
      </c>
      <c r="X5100" t="str">
        <f t="shared" si="479"/>
        <v>411</v>
      </c>
      <c r="Y5100" t="str">
        <f>IF(Table1[[#This Row],[RFM_Score]]="555","Champion", IF(AND(J5100&gt;=4,V5100&gt;=4),"Loyal", IF(U5100&lt;=2,"At Risk", IF(W5100&gt;=4,"Potential Loyalist","Others"))))</f>
        <v>Others</v>
      </c>
    </row>
    <row r="5101" spans="1:25">
      <c r="A5101" t="s">
        <v>7491</v>
      </c>
      <c r="B5101">
        <v>22</v>
      </c>
      <c r="C5101" t="s">
        <v>24</v>
      </c>
      <c r="D5101" t="s">
        <v>25</v>
      </c>
      <c r="E5101" s="6" t="s">
        <v>17171</v>
      </c>
      <c r="F5101" t="s">
        <v>26</v>
      </c>
      <c r="G5101">
        <v>3</v>
      </c>
      <c r="H5101">
        <v>0</v>
      </c>
      <c r="I5101">
        <v>51</v>
      </c>
      <c r="J5101">
        <v>0</v>
      </c>
      <c r="K5101">
        <v>38.270000000000003</v>
      </c>
      <c r="L5101" t="str">
        <f t="shared" si="474"/>
        <v/>
      </c>
      <c r="M5101">
        <v>3</v>
      </c>
      <c r="N5101" t="str">
        <f t="shared" si="475"/>
        <v/>
      </c>
      <c r="O5101">
        <v>29</v>
      </c>
      <c r="P5101" s="11">
        <v>0</v>
      </c>
      <c r="Q5101" s="11">
        <v>0</v>
      </c>
      <c r="R5101" s="12">
        <v>12.7566666666666</v>
      </c>
      <c r="S5101" t="s">
        <v>27</v>
      </c>
      <c r="T5101">
        <v>0</v>
      </c>
      <c r="U5101">
        <f t="shared" si="476"/>
        <v>4</v>
      </c>
      <c r="V5101">
        <f t="shared" si="477"/>
        <v>1</v>
      </c>
      <c r="W5101">
        <f t="shared" si="478"/>
        <v>1</v>
      </c>
      <c r="X5101" t="str">
        <f t="shared" si="479"/>
        <v>411</v>
      </c>
      <c r="Y5101" t="str">
        <f>IF(Table1[[#This Row],[RFM_Score]]="555","Champion", IF(AND(J5101&gt;=4,V5101&gt;=4),"Loyal", IF(U5101&lt;=2,"At Risk", IF(W5101&gt;=4,"Potential Loyalist","Others"))))</f>
        <v>Others</v>
      </c>
    </row>
    <row r="5102" spans="1:25">
      <c r="A5102" t="s">
        <v>1641</v>
      </c>
      <c r="B5102">
        <v>29</v>
      </c>
      <c r="C5102" t="s">
        <v>24</v>
      </c>
      <c r="D5102" t="s">
        <v>25</v>
      </c>
      <c r="E5102" s="6" t="s">
        <v>17172</v>
      </c>
      <c r="F5102" t="s">
        <v>37</v>
      </c>
      <c r="G5102">
        <v>5</v>
      </c>
      <c r="H5102">
        <v>0</v>
      </c>
      <c r="I5102">
        <v>52</v>
      </c>
      <c r="J5102">
        <v>0</v>
      </c>
      <c r="K5102">
        <v>38.22</v>
      </c>
      <c r="L5102" t="str">
        <f t="shared" si="474"/>
        <v/>
      </c>
      <c r="M5102">
        <v>3</v>
      </c>
      <c r="N5102" t="str">
        <f t="shared" si="475"/>
        <v/>
      </c>
      <c r="O5102">
        <v>20</v>
      </c>
      <c r="P5102" s="11">
        <v>0</v>
      </c>
      <c r="Q5102" s="11">
        <v>0</v>
      </c>
      <c r="R5102" s="12">
        <v>12.74</v>
      </c>
      <c r="S5102" t="s">
        <v>27</v>
      </c>
      <c r="T5102">
        <v>0</v>
      </c>
      <c r="U5102">
        <f t="shared" si="476"/>
        <v>5</v>
      </c>
      <c r="V5102">
        <f t="shared" si="477"/>
        <v>1</v>
      </c>
      <c r="W5102">
        <f t="shared" si="478"/>
        <v>1</v>
      </c>
      <c r="X5102" t="str">
        <f t="shared" si="479"/>
        <v>511</v>
      </c>
      <c r="Y5102" t="str">
        <f>IF(Table1[[#This Row],[RFM_Score]]="555","Champion", IF(AND(J5102&gt;=4,V5102&gt;=4),"Loyal", IF(U5102&lt;=2,"At Risk", IF(W5102&gt;=4,"Potential Loyalist","Others"))))</f>
        <v>Others</v>
      </c>
    </row>
    <row r="5103" spans="1:25">
      <c r="A5103" t="s">
        <v>10035</v>
      </c>
      <c r="B5103">
        <v>40</v>
      </c>
      <c r="C5103" t="s">
        <v>24</v>
      </c>
      <c r="D5103" t="s">
        <v>46</v>
      </c>
      <c r="E5103" s="6" t="s">
        <v>17173</v>
      </c>
      <c r="F5103" t="s">
        <v>21</v>
      </c>
      <c r="G5103">
        <v>2</v>
      </c>
      <c r="H5103">
        <v>0</v>
      </c>
      <c r="I5103">
        <v>38</v>
      </c>
      <c r="J5103">
        <v>2</v>
      </c>
      <c r="K5103">
        <v>38.15</v>
      </c>
      <c r="L5103" t="str">
        <f t="shared" si="474"/>
        <v/>
      </c>
      <c r="M5103">
        <v>3</v>
      </c>
      <c r="N5103" t="str">
        <f t="shared" si="475"/>
        <v/>
      </c>
      <c r="O5103">
        <v>9</v>
      </c>
      <c r="P5103" s="11">
        <v>0</v>
      </c>
      <c r="Q5103" s="11">
        <v>5.2631578947368397E-2</v>
      </c>
      <c r="R5103" s="12">
        <v>12.716666666666599</v>
      </c>
      <c r="S5103" t="s">
        <v>27</v>
      </c>
      <c r="T5103">
        <v>0</v>
      </c>
      <c r="U5103">
        <f t="shared" si="476"/>
        <v>5</v>
      </c>
      <c r="V5103">
        <f t="shared" si="477"/>
        <v>1</v>
      </c>
      <c r="W5103">
        <f t="shared" si="478"/>
        <v>1</v>
      </c>
      <c r="X5103" t="str">
        <f t="shared" si="479"/>
        <v>511</v>
      </c>
      <c r="Y5103" t="str">
        <f>IF(Table1[[#This Row],[RFM_Score]]="555","Champion", IF(AND(J5103&gt;=4,V5103&gt;=4),"Loyal", IF(U5103&lt;=2,"At Risk", IF(W5103&gt;=4,"Potential Loyalist","Others"))))</f>
        <v>Others</v>
      </c>
    </row>
    <row r="5104" spans="1:25">
      <c r="A5104" t="s">
        <v>9514</v>
      </c>
      <c r="B5104">
        <v>54</v>
      </c>
      <c r="C5104" t="s">
        <v>19</v>
      </c>
      <c r="D5104" t="s">
        <v>25</v>
      </c>
      <c r="E5104" s="6" t="s">
        <v>17174</v>
      </c>
      <c r="F5104" t="s">
        <v>30</v>
      </c>
      <c r="G5104">
        <v>2</v>
      </c>
      <c r="H5104">
        <v>0</v>
      </c>
      <c r="I5104">
        <v>37</v>
      </c>
      <c r="J5104">
        <v>1</v>
      </c>
      <c r="K5104">
        <v>38</v>
      </c>
      <c r="L5104" t="str">
        <f t="shared" si="474"/>
        <v/>
      </c>
      <c r="M5104">
        <v>3</v>
      </c>
      <c r="N5104" t="str">
        <f t="shared" si="475"/>
        <v/>
      </c>
      <c r="O5104">
        <v>10</v>
      </c>
      <c r="P5104" s="11">
        <v>0</v>
      </c>
      <c r="Q5104" s="11">
        <v>2.7027027027027001E-2</v>
      </c>
      <c r="R5104" s="12">
        <v>12.6666666666666</v>
      </c>
      <c r="S5104" t="s">
        <v>27</v>
      </c>
      <c r="T5104">
        <v>0</v>
      </c>
      <c r="U5104">
        <f t="shared" si="476"/>
        <v>5</v>
      </c>
      <c r="V5104">
        <f t="shared" si="477"/>
        <v>1</v>
      </c>
      <c r="W5104">
        <f t="shared" si="478"/>
        <v>1</v>
      </c>
      <c r="X5104" t="str">
        <f t="shared" si="479"/>
        <v>511</v>
      </c>
      <c r="Y5104" t="str">
        <f>IF(Table1[[#This Row],[RFM_Score]]="555","Champion", IF(AND(J5104&gt;=4,V5104&gt;=4),"Loyal", IF(U5104&lt;=2,"At Risk", IF(W5104&gt;=4,"Potential Loyalist","Others"))))</f>
        <v>Others</v>
      </c>
    </row>
    <row r="5105" spans="1:25">
      <c r="A5105" t="s">
        <v>8513</v>
      </c>
      <c r="B5105">
        <v>36</v>
      </c>
      <c r="C5105" t="s">
        <v>24</v>
      </c>
      <c r="D5105" t="s">
        <v>46</v>
      </c>
      <c r="E5105" s="6" t="s">
        <v>17175</v>
      </c>
      <c r="F5105" t="s">
        <v>21</v>
      </c>
      <c r="G5105">
        <v>1</v>
      </c>
      <c r="H5105">
        <v>0</v>
      </c>
      <c r="I5105">
        <v>44</v>
      </c>
      <c r="J5105">
        <v>4</v>
      </c>
      <c r="K5105">
        <v>37.82</v>
      </c>
      <c r="L5105" t="str">
        <f t="shared" si="474"/>
        <v/>
      </c>
      <c r="M5105">
        <v>3</v>
      </c>
      <c r="N5105" t="str">
        <f t="shared" si="475"/>
        <v/>
      </c>
      <c r="O5105">
        <v>31</v>
      </c>
      <c r="P5105" s="11">
        <v>0</v>
      </c>
      <c r="Q5105" s="11">
        <v>9.0909090909090898E-2</v>
      </c>
      <c r="R5105" s="12">
        <v>12.6066666666666</v>
      </c>
      <c r="S5105" t="s">
        <v>27</v>
      </c>
      <c r="T5105">
        <v>0</v>
      </c>
      <c r="U5105">
        <f t="shared" si="476"/>
        <v>4</v>
      </c>
      <c r="V5105">
        <f t="shared" si="477"/>
        <v>1</v>
      </c>
      <c r="W5105">
        <f t="shared" si="478"/>
        <v>1</v>
      </c>
      <c r="X5105" t="str">
        <f t="shared" si="479"/>
        <v>411</v>
      </c>
      <c r="Y5105" t="str">
        <f>IF(Table1[[#This Row],[RFM_Score]]="555","Champion", IF(AND(J5105&gt;=4,V5105&gt;=4),"Loyal", IF(U5105&lt;=2,"At Risk", IF(W5105&gt;=4,"Potential Loyalist","Others"))))</f>
        <v>Others</v>
      </c>
    </row>
    <row r="5106" spans="1:25">
      <c r="A5106" t="s">
        <v>4789</v>
      </c>
      <c r="B5106">
        <v>32</v>
      </c>
      <c r="C5106" t="s">
        <v>19</v>
      </c>
      <c r="D5106" t="s">
        <v>29</v>
      </c>
      <c r="E5106" s="6" t="s">
        <v>17176</v>
      </c>
      <c r="F5106" t="s">
        <v>26</v>
      </c>
      <c r="G5106">
        <v>4</v>
      </c>
      <c r="H5106">
        <v>3</v>
      </c>
      <c r="I5106">
        <v>55</v>
      </c>
      <c r="J5106">
        <v>1</v>
      </c>
      <c r="K5106">
        <v>37.619999999999997</v>
      </c>
      <c r="L5106" t="str">
        <f t="shared" si="474"/>
        <v/>
      </c>
      <c r="M5106">
        <v>3</v>
      </c>
      <c r="N5106" t="str">
        <f t="shared" si="475"/>
        <v/>
      </c>
      <c r="O5106">
        <v>62</v>
      </c>
      <c r="P5106" s="11">
        <v>0.75</v>
      </c>
      <c r="Q5106" s="11">
        <v>1.8181818181818101E-2</v>
      </c>
      <c r="R5106" s="12">
        <v>12.54</v>
      </c>
      <c r="S5106" t="s">
        <v>27</v>
      </c>
      <c r="T5106">
        <v>0</v>
      </c>
      <c r="U5106">
        <f t="shared" si="476"/>
        <v>3</v>
      </c>
      <c r="V5106">
        <f t="shared" si="477"/>
        <v>1</v>
      </c>
      <c r="W5106">
        <f t="shared" si="478"/>
        <v>1</v>
      </c>
      <c r="X5106" t="str">
        <f t="shared" si="479"/>
        <v>311</v>
      </c>
      <c r="Y5106" t="str">
        <f>IF(Table1[[#This Row],[RFM_Score]]="555","Champion", IF(AND(J5106&gt;=4,V5106&gt;=4),"Loyal", IF(U5106&lt;=2,"At Risk", IF(W5106&gt;=4,"Potential Loyalist","Others"))))</f>
        <v>Others</v>
      </c>
    </row>
    <row r="5107" spans="1:25">
      <c r="A5107" t="s">
        <v>5888</v>
      </c>
      <c r="B5107">
        <v>29</v>
      </c>
      <c r="C5107" t="s">
        <v>24</v>
      </c>
      <c r="D5107" t="s">
        <v>29</v>
      </c>
      <c r="E5107" s="6" t="s">
        <v>17177</v>
      </c>
      <c r="F5107" t="s">
        <v>62</v>
      </c>
      <c r="G5107">
        <v>4</v>
      </c>
      <c r="H5107">
        <v>0</v>
      </c>
      <c r="I5107">
        <v>53</v>
      </c>
      <c r="J5107">
        <v>3</v>
      </c>
      <c r="K5107">
        <v>37.53</v>
      </c>
      <c r="L5107" t="str">
        <f t="shared" si="474"/>
        <v/>
      </c>
      <c r="M5107">
        <v>3</v>
      </c>
      <c r="N5107" t="str">
        <f t="shared" si="475"/>
        <v/>
      </c>
      <c r="O5107">
        <v>59</v>
      </c>
      <c r="P5107" s="11">
        <v>0</v>
      </c>
      <c r="Q5107" s="11">
        <v>5.6603773584905599E-2</v>
      </c>
      <c r="R5107" s="12">
        <v>12.51</v>
      </c>
      <c r="S5107" t="s">
        <v>27</v>
      </c>
      <c r="T5107">
        <v>0</v>
      </c>
      <c r="U5107">
        <f t="shared" si="476"/>
        <v>3</v>
      </c>
      <c r="V5107">
        <f t="shared" si="477"/>
        <v>1</v>
      </c>
      <c r="W5107">
        <f t="shared" si="478"/>
        <v>1</v>
      </c>
      <c r="X5107" t="str">
        <f t="shared" si="479"/>
        <v>311</v>
      </c>
      <c r="Y5107" t="str">
        <f>IF(Table1[[#This Row],[RFM_Score]]="555","Champion", IF(AND(J5107&gt;=4,V5107&gt;=4),"Loyal", IF(U5107&lt;=2,"At Risk", IF(W5107&gt;=4,"Potential Loyalist","Others"))))</f>
        <v>Others</v>
      </c>
    </row>
    <row r="5108" spans="1:25">
      <c r="A5108" t="s">
        <v>11186</v>
      </c>
      <c r="B5108">
        <v>45</v>
      </c>
      <c r="C5108" t="s">
        <v>19</v>
      </c>
      <c r="D5108" t="s">
        <v>25</v>
      </c>
      <c r="E5108" s="6" t="s">
        <v>17178</v>
      </c>
      <c r="F5108" t="s">
        <v>26</v>
      </c>
      <c r="G5108">
        <v>5</v>
      </c>
      <c r="H5108">
        <v>2</v>
      </c>
      <c r="I5108">
        <v>64</v>
      </c>
      <c r="J5108">
        <v>4</v>
      </c>
      <c r="K5108">
        <v>37.369999999999997</v>
      </c>
      <c r="L5108" t="str">
        <f t="shared" si="474"/>
        <v/>
      </c>
      <c r="M5108">
        <v>3</v>
      </c>
      <c r="N5108" t="str">
        <f t="shared" si="475"/>
        <v/>
      </c>
      <c r="O5108">
        <v>72</v>
      </c>
      <c r="P5108" s="11">
        <v>0.4</v>
      </c>
      <c r="Q5108" s="11">
        <v>6.25E-2</v>
      </c>
      <c r="R5108" s="12">
        <v>12.456666666666599</v>
      </c>
      <c r="S5108" t="s">
        <v>27</v>
      </c>
      <c r="T5108">
        <v>0</v>
      </c>
      <c r="U5108">
        <f t="shared" si="476"/>
        <v>2</v>
      </c>
      <c r="V5108">
        <f t="shared" si="477"/>
        <v>1</v>
      </c>
      <c r="W5108">
        <f t="shared" si="478"/>
        <v>1</v>
      </c>
      <c r="X5108" t="str">
        <f t="shared" si="479"/>
        <v>211</v>
      </c>
      <c r="Y5108" t="str">
        <f>IF(Table1[[#This Row],[RFM_Score]]="555","Champion", IF(AND(J5108&gt;=4,V5108&gt;=4),"Loyal", IF(U5108&lt;=2,"At Risk", IF(W5108&gt;=4,"Potential Loyalist","Others"))))</f>
        <v>At Risk</v>
      </c>
    </row>
    <row r="5109" spans="1:25">
      <c r="A5109" t="s">
        <v>4481</v>
      </c>
      <c r="B5109">
        <v>18</v>
      </c>
      <c r="C5109" t="s">
        <v>24</v>
      </c>
      <c r="D5109" t="s">
        <v>25</v>
      </c>
      <c r="E5109" s="6" t="s">
        <v>17179</v>
      </c>
      <c r="F5109" t="s">
        <v>21</v>
      </c>
      <c r="G5109">
        <v>5</v>
      </c>
      <c r="H5109">
        <v>1</v>
      </c>
      <c r="I5109">
        <v>55</v>
      </c>
      <c r="J5109">
        <v>1</v>
      </c>
      <c r="K5109">
        <v>37.22</v>
      </c>
      <c r="L5109" t="str">
        <f t="shared" si="474"/>
        <v/>
      </c>
      <c r="M5109">
        <v>3</v>
      </c>
      <c r="N5109" t="str">
        <f t="shared" si="475"/>
        <v/>
      </c>
      <c r="O5109">
        <v>33</v>
      </c>
      <c r="P5109" s="11">
        <v>0.2</v>
      </c>
      <c r="Q5109" s="11">
        <v>1.8181818181818101E-2</v>
      </c>
      <c r="R5109" s="12">
        <v>12.406666666666601</v>
      </c>
      <c r="S5109" t="s">
        <v>27</v>
      </c>
      <c r="T5109">
        <v>0</v>
      </c>
      <c r="U5109">
        <f t="shared" si="476"/>
        <v>4</v>
      </c>
      <c r="V5109">
        <f t="shared" si="477"/>
        <v>1</v>
      </c>
      <c r="W5109">
        <f t="shared" si="478"/>
        <v>1</v>
      </c>
      <c r="X5109" t="str">
        <f t="shared" si="479"/>
        <v>411</v>
      </c>
      <c r="Y5109" t="str">
        <f>IF(Table1[[#This Row],[RFM_Score]]="555","Champion", IF(AND(J5109&gt;=4,V5109&gt;=4),"Loyal", IF(U5109&lt;=2,"At Risk", IF(W5109&gt;=4,"Potential Loyalist","Others"))))</f>
        <v>Others</v>
      </c>
    </row>
    <row r="5110" spans="1:25">
      <c r="A5110" t="s">
        <v>6114</v>
      </c>
      <c r="B5110">
        <v>24</v>
      </c>
      <c r="C5110" t="s">
        <v>24</v>
      </c>
      <c r="D5110" t="s">
        <v>41</v>
      </c>
      <c r="E5110" s="6" t="s">
        <v>17180</v>
      </c>
      <c r="F5110" t="s">
        <v>37</v>
      </c>
      <c r="G5110">
        <v>3</v>
      </c>
      <c r="H5110">
        <v>0</v>
      </c>
      <c r="I5110">
        <v>47</v>
      </c>
      <c r="J5110">
        <v>2</v>
      </c>
      <c r="K5110">
        <v>37.18</v>
      </c>
      <c r="L5110" t="str">
        <f t="shared" si="474"/>
        <v/>
      </c>
      <c r="M5110">
        <v>3</v>
      </c>
      <c r="N5110" t="str">
        <f t="shared" si="475"/>
        <v/>
      </c>
      <c r="O5110">
        <v>23</v>
      </c>
      <c r="P5110" s="11">
        <v>0</v>
      </c>
      <c r="Q5110" s="11">
        <v>4.2553191489361701E-2</v>
      </c>
      <c r="R5110" s="12">
        <v>12.393333333333301</v>
      </c>
      <c r="S5110" t="s">
        <v>27</v>
      </c>
      <c r="T5110">
        <v>0</v>
      </c>
      <c r="U5110">
        <f t="shared" si="476"/>
        <v>4</v>
      </c>
      <c r="V5110">
        <f t="shared" si="477"/>
        <v>1</v>
      </c>
      <c r="W5110">
        <f t="shared" si="478"/>
        <v>1</v>
      </c>
      <c r="X5110" t="str">
        <f t="shared" si="479"/>
        <v>411</v>
      </c>
      <c r="Y5110" t="str">
        <f>IF(Table1[[#This Row],[RFM_Score]]="555","Champion", IF(AND(J5110&gt;=4,V5110&gt;=4),"Loyal", IF(U5110&lt;=2,"At Risk", IF(W5110&gt;=4,"Potential Loyalist","Others"))))</f>
        <v>Others</v>
      </c>
    </row>
    <row r="5111" spans="1:25">
      <c r="A5111" t="s">
        <v>10138</v>
      </c>
      <c r="B5111">
        <v>37</v>
      </c>
      <c r="C5111" t="s">
        <v>24</v>
      </c>
      <c r="D5111" t="s">
        <v>25</v>
      </c>
      <c r="E5111" s="6" t="s">
        <v>17181</v>
      </c>
      <c r="F5111" t="s">
        <v>21</v>
      </c>
      <c r="G5111">
        <v>5</v>
      </c>
      <c r="H5111">
        <v>1</v>
      </c>
      <c r="I5111">
        <v>55</v>
      </c>
      <c r="J5111">
        <v>5</v>
      </c>
      <c r="K5111">
        <v>37.14</v>
      </c>
      <c r="L5111" t="str">
        <f t="shared" si="474"/>
        <v/>
      </c>
      <c r="M5111">
        <v>3</v>
      </c>
      <c r="N5111" t="str">
        <f t="shared" si="475"/>
        <v/>
      </c>
      <c r="O5111">
        <v>27</v>
      </c>
      <c r="P5111" s="11">
        <v>0.2</v>
      </c>
      <c r="Q5111" s="11">
        <v>9.0909090909090898E-2</v>
      </c>
      <c r="R5111" s="12">
        <v>12.38</v>
      </c>
      <c r="S5111" t="s">
        <v>27</v>
      </c>
      <c r="T5111">
        <v>0</v>
      </c>
      <c r="U5111">
        <f t="shared" si="476"/>
        <v>4</v>
      </c>
      <c r="V5111">
        <f t="shared" si="477"/>
        <v>1</v>
      </c>
      <c r="W5111">
        <f t="shared" si="478"/>
        <v>1</v>
      </c>
      <c r="X5111" t="str">
        <f t="shared" si="479"/>
        <v>411</v>
      </c>
      <c r="Y5111" t="str">
        <f>IF(Table1[[#This Row],[RFM_Score]]="555","Champion", IF(AND(J5111&gt;=4,V5111&gt;=4),"Loyal", IF(U5111&lt;=2,"At Risk", IF(W5111&gt;=4,"Potential Loyalist","Others"))))</f>
        <v>Others</v>
      </c>
    </row>
    <row r="5112" spans="1:25">
      <c r="A5112" t="s">
        <v>4520</v>
      </c>
      <c r="B5112">
        <v>41</v>
      </c>
      <c r="C5112" t="s">
        <v>19</v>
      </c>
      <c r="D5112" t="s">
        <v>25</v>
      </c>
      <c r="E5112" s="6" t="s">
        <v>17182</v>
      </c>
      <c r="F5112" t="s">
        <v>26</v>
      </c>
      <c r="G5112">
        <v>2</v>
      </c>
      <c r="H5112">
        <v>1</v>
      </c>
      <c r="I5112">
        <v>45</v>
      </c>
      <c r="J5112">
        <v>3</v>
      </c>
      <c r="K5112">
        <v>36.880000000000003</v>
      </c>
      <c r="L5112" t="str">
        <f t="shared" si="474"/>
        <v/>
      </c>
      <c r="M5112">
        <v>3</v>
      </c>
      <c r="N5112" t="str">
        <f t="shared" si="475"/>
        <v/>
      </c>
      <c r="O5112">
        <v>12</v>
      </c>
      <c r="P5112" s="11">
        <v>0.5</v>
      </c>
      <c r="Q5112" s="11">
        <v>6.6666666666666596E-2</v>
      </c>
      <c r="R5112" s="12">
        <v>12.293333333333299</v>
      </c>
      <c r="S5112" t="s">
        <v>27</v>
      </c>
      <c r="T5112">
        <v>0</v>
      </c>
      <c r="U5112">
        <f t="shared" si="476"/>
        <v>5</v>
      </c>
      <c r="V5112">
        <f t="shared" si="477"/>
        <v>1</v>
      </c>
      <c r="W5112">
        <f t="shared" si="478"/>
        <v>1</v>
      </c>
      <c r="X5112" t="str">
        <f t="shared" si="479"/>
        <v>511</v>
      </c>
      <c r="Y5112" t="str">
        <f>IF(Table1[[#This Row],[RFM_Score]]="555","Champion", IF(AND(J5112&gt;=4,V5112&gt;=4),"Loyal", IF(U5112&lt;=2,"At Risk", IF(W5112&gt;=4,"Potential Loyalist","Others"))))</f>
        <v>Others</v>
      </c>
    </row>
    <row r="5113" spans="1:25">
      <c r="A5113" t="s">
        <v>7213</v>
      </c>
      <c r="B5113">
        <v>49</v>
      </c>
      <c r="C5113" t="s">
        <v>24</v>
      </c>
      <c r="D5113" t="s">
        <v>25</v>
      </c>
      <c r="E5113" s="6" t="s">
        <v>17183</v>
      </c>
      <c r="F5113" t="s">
        <v>30</v>
      </c>
      <c r="G5113">
        <v>1</v>
      </c>
      <c r="H5113">
        <v>0</v>
      </c>
      <c r="I5113">
        <v>43</v>
      </c>
      <c r="J5113">
        <v>2</v>
      </c>
      <c r="K5113">
        <v>36.770000000000003</v>
      </c>
      <c r="L5113" t="str">
        <f t="shared" si="474"/>
        <v/>
      </c>
      <c r="M5113">
        <v>3</v>
      </c>
      <c r="N5113" t="str">
        <f t="shared" si="475"/>
        <v/>
      </c>
      <c r="O5113">
        <v>48</v>
      </c>
      <c r="P5113" s="11">
        <v>0</v>
      </c>
      <c r="Q5113" s="11">
        <v>4.6511627906976702E-2</v>
      </c>
      <c r="R5113" s="12">
        <v>12.2566666666666</v>
      </c>
      <c r="S5113" t="s">
        <v>27</v>
      </c>
      <c r="T5113">
        <v>1</v>
      </c>
      <c r="U5113">
        <f t="shared" si="476"/>
        <v>3</v>
      </c>
      <c r="V5113">
        <f t="shared" si="477"/>
        <v>1</v>
      </c>
      <c r="W5113">
        <f t="shared" si="478"/>
        <v>1</v>
      </c>
      <c r="X5113" t="str">
        <f t="shared" si="479"/>
        <v>311</v>
      </c>
      <c r="Y5113" t="str">
        <f>IF(Table1[[#This Row],[RFM_Score]]="555","Champion", IF(AND(J5113&gt;=4,V5113&gt;=4),"Loyal", IF(U5113&lt;=2,"At Risk", IF(W5113&gt;=4,"Potential Loyalist","Others"))))</f>
        <v>Others</v>
      </c>
    </row>
    <row r="5114" spans="1:25">
      <c r="A5114" t="s">
        <v>4018</v>
      </c>
      <c r="B5114">
        <v>54</v>
      </c>
      <c r="C5114" t="s">
        <v>19</v>
      </c>
      <c r="D5114" t="s">
        <v>25</v>
      </c>
      <c r="E5114" s="6" t="s">
        <v>17184</v>
      </c>
      <c r="F5114" t="s">
        <v>26</v>
      </c>
      <c r="G5114">
        <v>2</v>
      </c>
      <c r="H5114">
        <v>0</v>
      </c>
      <c r="I5114">
        <v>62</v>
      </c>
      <c r="J5114">
        <v>2</v>
      </c>
      <c r="K5114">
        <v>36.69</v>
      </c>
      <c r="L5114" t="str">
        <f t="shared" si="474"/>
        <v/>
      </c>
      <c r="M5114">
        <v>3</v>
      </c>
      <c r="N5114" t="str">
        <f t="shared" si="475"/>
        <v/>
      </c>
      <c r="O5114">
        <v>70</v>
      </c>
      <c r="P5114" s="11">
        <v>0</v>
      </c>
      <c r="Q5114" s="11">
        <v>3.2258064516128997E-2</v>
      </c>
      <c r="R5114" s="12">
        <v>12.229999999999899</v>
      </c>
      <c r="S5114" t="s">
        <v>27</v>
      </c>
      <c r="T5114">
        <v>0</v>
      </c>
      <c r="U5114">
        <f t="shared" si="476"/>
        <v>3</v>
      </c>
      <c r="V5114">
        <f t="shared" si="477"/>
        <v>1</v>
      </c>
      <c r="W5114">
        <f t="shared" si="478"/>
        <v>1</v>
      </c>
      <c r="X5114" t="str">
        <f t="shared" si="479"/>
        <v>311</v>
      </c>
      <c r="Y5114" t="str">
        <f>IF(Table1[[#This Row],[RFM_Score]]="555","Champion", IF(AND(J5114&gt;=4,V5114&gt;=4),"Loyal", IF(U5114&lt;=2,"At Risk", IF(W5114&gt;=4,"Potential Loyalist","Others"))))</f>
        <v>Others</v>
      </c>
    </row>
    <row r="5115" spans="1:25">
      <c r="A5115" t="s">
        <v>6480</v>
      </c>
      <c r="B5115">
        <v>45</v>
      </c>
      <c r="C5115" t="s">
        <v>19</v>
      </c>
      <c r="D5115" t="s">
        <v>25</v>
      </c>
      <c r="E5115" s="6" t="s">
        <v>17185</v>
      </c>
      <c r="F5115" t="s">
        <v>21</v>
      </c>
      <c r="G5115">
        <v>2</v>
      </c>
      <c r="H5115">
        <v>1</v>
      </c>
      <c r="I5115">
        <v>50</v>
      </c>
      <c r="J5115">
        <v>3</v>
      </c>
      <c r="K5115">
        <v>36.65</v>
      </c>
      <c r="L5115" t="str">
        <f t="shared" si="474"/>
        <v/>
      </c>
      <c r="M5115">
        <v>3</v>
      </c>
      <c r="N5115" t="str">
        <f t="shared" si="475"/>
        <v/>
      </c>
      <c r="O5115">
        <v>9</v>
      </c>
      <c r="P5115" s="11">
        <v>0.5</v>
      </c>
      <c r="Q5115" s="11">
        <v>0.06</v>
      </c>
      <c r="R5115" s="12">
        <v>12.216666666666599</v>
      </c>
      <c r="S5115" t="s">
        <v>27</v>
      </c>
      <c r="T5115">
        <v>0</v>
      </c>
      <c r="U5115">
        <f t="shared" si="476"/>
        <v>5</v>
      </c>
      <c r="V5115">
        <f t="shared" si="477"/>
        <v>1</v>
      </c>
      <c r="W5115">
        <f t="shared" si="478"/>
        <v>1</v>
      </c>
      <c r="X5115" t="str">
        <f t="shared" si="479"/>
        <v>511</v>
      </c>
      <c r="Y5115" t="str">
        <f>IF(Table1[[#This Row],[RFM_Score]]="555","Champion", IF(AND(J5115&gt;=4,V5115&gt;=4),"Loyal", IF(U5115&lt;=2,"At Risk", IF(W5115&gt;=4,"Potential Loyalist","Others"))))</f>
        <v>Others</v>
      </c>
    </row>
    <row r="5116" spans="1:25">
      <c r="A5116" t="s">
        <v>6292</v>
      </c>
      <c r="B5116">
        <v>18</v>
      </c>
      <c r="C5116" t="s">
        <v>24</v>
      </c>
      <c r="D5116" t="s">
        <v>20</v>
      </c>
      <c r="E5116" s="6" t="s">
        <v>17186</v>
      </c>
      <c r="F5116" t="s">
        <v>21</v>
      </c>
      <c r="G5116">
        <v>3</v>
      </c>
      <c r="H5116">
        <v>1</v>
      </c>
      <c r="I5116">
        <v>51</v>
      </c>
      <c r="J5116">
        <v>1</v>
      </c>
      <c r="K5116">
        <v>36.42</v>
      </c>
      <c r="L5116" t="str">
        <f t="shared" si="474"/>
        <v/>
      </c>
      <c r="M5116">
        <v>3</v>
      </c>
      <c r="N5116" t="str">
        <f t="shared" si="475"/>
        <v/>
      </c>
      <c r="O5116">
        <v>25</v>
      </c>
      <c r="P5116" s="11">
        <v>0.33333333333333298</v>
      </c>
      <c r="Q5116" s="11">
        <v>1.9607843137254902E-2</v>
      </c>
      <c r="R5116" s="12">
        <v>12.14</v>
      </c>
      <c r="S5116" t="s">
        <v>27</v>
      </c>
      <c r="T5116">
        <v>0</v>
      </c>
      <c r="U5116">
        <f t="shared" si="476"/>
        <v>4</v>
      </c>
      <c r="V5116">
        <f t="shared" si="477"/>
        <v>1</v>
      </c>
      <c r="W5116">
        <f t="shared" si="478"/>
        <v>1</v>
      </c>
      <c r="X5116" t="str">
        <f t="shared" si="479"/>
        <v>411</v>
      </c>
      <c r="Y5116" t="str">
        <f>IF(Table1[[#This Row],[RFM_Score]]="555","Champion", IF(AND(J5116&gt;=4,V5116&gt;=4),"Loyal", IF(U5116&lt;=2,"At Risk", IF(W5116&gt;=4,"Potential Loyalist","Others"))))</f>
        <v>Others</v>
      </c>
    </row>
    <row r="5117" spans="1:25">
      <c r="A5117" t="s">
        <v>3528</v>
      </c>
      <c r="B5117">
        <v>32</v>
      </c>
      <c r="C5117" t="s">
        <v>19</v>
      </c>
      <c r="D5117" t="s">
        <v>25</v>
      </c>
      <c r="E5117" s="6" t="s">
        <v>17187</v>
      </c>
      <c r="F5117" t="s">
        <v>26</v>
      </c>
      <c r="G5117">
        <v>4</v>
      </c>
      <c r="H5117">
        <v>0</v>
      </c>
      <c r="I5117">
        <v>56</v>
      </c>
      <c r="J5117">
        <v>1</v>
      </c>
      <c r="K5117">
        <v>36.25</v>
      </c>
      <c r="L5117" t="str">
        <f t="shared" si="474"/>
        <v/>
      </c>
      <c r="M5117">
        <v>3</v>
      </c>
      <c r="N5117" t="str">
        <f t="shared" si="475"/>
        <v/>
      </c>
      <c r="O5117">
        <v>10</v>
      </c>
      <c r="P5117" s="11">
        <v>0</v>
      </c>
      <c r="Q5117" s="11">
        <v>1.7857142857142801E-2</v>
      </c>
      <c r="R5117" s="12">
        <v>12.0833333333333</v>
      </c>
      <c r="S5117" t="s">
        <v>27</v>
      </c>
      <c r="T5117">
        <v>0</v>
      </c>
      <c r="U5117">
        <f t="shared" si="476"/>
        <v>5</v>
      </c>
      <c r="V5117">
        <f t="shared" si="477"/>
        <v>1</v>
      </c>
      <c r="W5117">
        <f t="shared" si="478"/>
        <v>1</v>
      </c>
      <c r="X5117" t="str">
        <f t="shared" si="479"/>
        <v>511</v>
      </c>
      <c r="Y5117" t="str">
        <f>IF(Table1[[#This Row],[RFM_Score]]="555","Champion", IF(AND(J5117&gt;=4,V5117&gt;=4),"Loyal", IF(U5117&lt;=2,"At Risk", IF(W5117&gt;=4,"Potential Loyalist","Others"))))</f>
        <v>Others</v>
      </c>
    </row>
    <row r="5118" spans="1:25">
      <c r="A5118" t="s">
        <v>7184</v>
      </c>
      <c r="B5118">
        <v>18</v>
      </c>
      <c r="C5118" t="s">
        <v>24</v>
      </c>
      <c r="D5118" t="s">
        <v>25</v>
      </c>
      <c r="E5118" s="6" t="s">
        <v>17188</v>
      </c>
      <c r="F5118" t="s">
        <v>62</v>
      </c>
      <c r="G5118">
        <v>2</v>
      </c>
      <c r="H5118">
        <v>0</v>
      </c>
      <c r="I5118">
        <v>63</v>
      </c>
      <c r="J5118">
        <v>7</v>
      </c>
      <c r="K5118">
        <v>36.200000000000003</v>
      </c>
      <c r="L5118" t="str">
        <f t="shared" si="474"/>
        <v/>
      </c>
      <c r="M5118">
        <v>3</v>
      </c>
      <c r="N5118" t="str">
        <f t="shared" si="475"/>
        <v/>
      </c>
      <c r="O5118">
        <v>65</v>
      </c>
      <c r="P5118" s="11">
        <v>0</v>
      </c>
      <c r="Q5118" s="11">
        <v>0.11111111111111099</v>
      </c>
      <c r="R5118" s="12">
        <v>12.066666666666601</v>
      </c>
      <c r="S5118" t="s">
        <v>27</v>
      </c>
      <c r="T5118">
        <v>0</v>
      </c>
      <c r="U5118">
        <f t="shared" si="476"/>
        <v>3</v>
      </c>
      <c r="V5118">
        <f t="shared" si="477"/>
        <v>1</v>
      </c>
      <c r="W5118">
        <f t="shared" si="478"/>
        <v>1</v>
      </c>
      <c r="X5118" t="str">
        <f t="shared" si="479"/>
        <v>311</v>
      </c>
      <c r="Y5118" t="str">
        <f>IF(Table1[[#This Row],[RFM_Score]]="555","Champion", IF(AND(J5118&gt;=4,V5118&gt;=4),"Loyal", IF(U5118&lt;=2,"At Risk", IF(W5118&gt;=4,"Potential Loyalist","Others"))))</f>
        <v>Others</v>
      </c>
    </row>
    <row r="5119" spans="1:25">
      <c r="A5119" t="s">
        <v>3321</v>
      </c>
      <c r="B5119">
        <v>18</v>
      </c>
      <c r="C5119" t="s">
        <v>19</v>
      </c>
      <c r="D5119" t="s">
        <v>25</v>
      </c>
      <c r="E5119" s="6" t="s">
        <v>17189</v>
      </c>
      <c r="F5119" t="s">
        <v>62</v>
      </c>
      <c r="G5119">
        <v>3</v>
      </c>
      <c r="H5119">
        <v>2</v>
      </c>
      <c r="I5119">
        <v>45</v>
      </c>
      <c r="J5119">
        <v>3</v>
      </c>
      <c r="K5119">
        <v>36.03</v>
      </c>
      <c r="L5119" t="str">
        <f t="shared" si="474"/>
        <v/>
      </c>
      <c r="M5119">
        <v>3</v>
      </c>
      <c r="N5119" t="str">
        <f t="shared" si="475"/>
        <v/>
      </c>
      <c r="O5119">
        <v>55</v>
      </c>
      <c r="P5119" s="11">
        <v>0.66666666666666596</v>
      </c>
      <c r="Q5119" s="11">
        <v>6.6666666666666596E-2</v>
      </c>
      <c r="R5119" s="12">
        <v>12.01</v>
      </c>
      <c r="S5119" t="s">
        <v>27</v>
      </c>
      <c r="T5119">
        <v>0</v>
      </c>
      <c r="U5119">
        <f t="shared" si="476"/>
        <v>3</v>
      </c>
      <c r="V5119">
        <f t="shared" si="477"/>
        <v>1</v>
      </c>
      <c r="W5119">
        <f t="shared" si="478"/>
        <v>1</v>
      </c>
      <c r="X5119" t="str">
        <f t="shared" si="479"/>
        <v>311</v>
      </c>
      <c r="Y5119" t="str">
        <f>IF(Table1[[#This Row],[RFM_Score]]="555","Champion", IF(AND(J5119&gt;=4,V5119&gt;=4),"Loyal", IF(U5119&lt;=2,"At Risk", IF(W5119&gt;=4,"Potential Loyalist","Others"))))</f>
        <v>Others</v>
      </c>
    </row>
    <row r="5120" spans="1:25">
      <c r="A5120" t="s">
        <v>6418</v>
      </c>
      <c r="B5120">
        <v>18</v>
      </c>
      <c r="C5120" t="s">
        <v>19</v>
      </c>
      <c r="D5120" t="s">
        <v>25</v>
      </c>
      <c r="E5120" s="6" t="s">
        <v>17190</v>
      </c>
      <c r="F5120" t="s">
        <v>37</v>
      </c>
      <c r="G5120">
        <v>3</v>
      </c>
      <c r="H5120">
        <v>0</v>
      </c>
      <c r="I5120">
        <v>45</v>
      </c>
      <c r="J5120">
        <v>2</v>
      </c>
      <c r="K5120">
        <v>36.03</v>
      </c>
      <c r="L5120" t="str">
        <f t="shared" si="474"/>
        <v/>
      </c>
      <c r="M5120">
        <v>3</v>
      </c>
      <c r="N5120" t="str">
        <f t="shared" si="475"/>
        <v/>
      </c>
      <c r="O5120">
        <v>63</v>
      </c>
      <c r="P5120" s="11">
        <v>0</v>
      </c>
      <c r="Q5120" s="11">
        <v>4.4444444444444398E-2</v>
      </c>
      <c r="R5120" s="12">
        <v>12.01</v>
      </c>
      <c r="S5120" t="s">
        <v>27</v>
      </c>
      <c r="T5120">
        <v>0</v>
      </c>
      <c r="U5120">
        <f t="shared" si="476"/>
        <v>3</v>
      </c>
      <c r="V5120">
        <f t="shared" si="477"/>
        <v>1</v>
      </c>
      <c r="W5120">
        <f t="shared" si="478"/>
        <v>1</v>
      </c>
      <c r="X5120" t="str">
        <f t="shared" si="479"/>
        <v>311</v>
      </c>
      <c r="Y5120" t="str">
        <f>IF(Table1[[#This Row],[RFM_Score]]="555","Champion", IF(AND(J5120&gt;=4,V5120&gt;=4),"Loyal", IF(U5120&lt;=2,"At Risk", IF(W5120&gt;=4,"Potential Loyalist","Others"))))</f>
        <v>Others</v>
      </c>
    </row>
    <row r="5121" spans="1:25">
      <c r="A5121" t="s">
        <v>6125</v>
      </c>
      <c r="B5121">
        <v>38</v>
      </c>
      <c r="C5121" t="s">
        <v>24</v>
      </c>
      <c r="D5121" t="s">
        <v>29</v>
      </c>
      <c r="E5121" s="6" t="s">
        <v>17191</v>
      </c>
      <c r="F5121" t="s">
        <v>60</v>
      </c>
      <c r="G5121">
        <v>3</v>
      </c>
      <c r="H5121">
        <v>0</v>
      </c>
      <c r="I5121">
        <v>50</v>
      </c>
      <c r="J5121">
        <v>5</v>
      </c>
      <c r="K5121">
        <v>36</v>
      </c>
      <c r="L5121" t="str">
        <f t="shared" si="474"/>
        <v/>
      </c>
      <c r="M5121">
        <v>3</v>
      </c>
      <c r="N5121" t="str">
        <f t="shared" si="475"/>
        <v/>
      </c>
      <c r="O5121">
        <v>11</v>
      </c>
      <c r="P5121" s="11">
        <v>0</v>
      </c>
      <c r="Q5121" s="11">
        <v>0.1</v>
      </c>
      <c r="R5121" s="12">
        <v>12</v>
      </c>
      <c r="S5121" t="s">
        <v>27</v>
      </c>
      <c r="T5121">
        <v>0</v>
      </c>
      <c r="U5121">
        <f t="shared" si="476"/>
        <v>5</v>
      </c>
      <c r="V5121">
        <f t="shared" si="477"/>
        <v>1</v>
      </c>
      <c r="W5121">
        <f t="shared" si="478"/>
        <v>1</v>
      </c>
      <c r="X5121" t="str">
        <f t="shared" si="479"/>
        <v>511</v>
      </c>
      <c r="Y5121" t="str">
        <f>IF(Table1[[#This Row],[RFM_Score]]="555","Champion", IF(AND(J5121&gt;=4,V5121&gt;=4),"Loyal", IF(U5121&lt;=2,"At Risk", IF(W5121&gt;=4,"Potential Loyalist","Others"))))</f>
        <v>Others</v>
      </c>
    </row>
    <row r="5122" spans="1:25">
      <c r="A5122" t="s">
        <v>2248</v>
      </c>
      <c r="B5122">
        <v>42</v>
      </c>
      <c r="C5122" t="s">
        <v>24</v>
      </c>
      <c r="D5122" t="s">
        <v>20</v>
      </c>
      <c r="E5122" s="6" t="s">
        <v>17192</v>
      </c>
      <c r="F5122" t="s">
        <v>62</v>
      </c>
      <c r="G5122">
        <v>4</v>
      </c>
      <c r="H5122">
        <v>3</v>
      </c>
      <c r="I5122">
        <v>44</v>
      </c>
      <c r="J5122">
        <v>4</v>
      </c>
      <c r="K5122">
        <v>35.97</v>
      </c>
      <c r="L5122" t="str">
        <f t="shared" ref="L5122:L5185" si="480">IF(OR(K5122&lt;$AC$10, K5122&gt;$AC$11), "OUTLIER", "")</f>
        <v/>
      </c>
      <c r="M5122">
        <v>3</v>
      </c>
      <c r="N5122" t="str">
        <f t="shared" ref="N5122:N5185" si="481">IF(OR(M5122&lt;$AC$16, M5122&gt;$AC$17), "OUTLIER", "")</f>
        <v/>
      </c>
      <c r="O5122">
        <v>20</v>
      </c>
      <c r="P5122" s="11">
        <v>0.75</v>
      </c>
      <c r="Q5122" s="11">
        <v>9.0909090909090898E-2</v>
      </c>
      <c r="R5122" s="12">
        <v>11.99</v>
      </c>
      <c r="S5122" t="s">
        <v>27</v>
      </c>
      <c r="T5122">
        <v>0</v>
      </c>
      <c r="U5122">
        <f t="shared" ref="U5122:U5185" si="482">IF(O5122&lt;=20,5,IF(O5122&lt;=40,4,IF(O5122&lt;=70,3,IF(O5122&lt;=100,2,1))))</f>
        <v>5</v>
      </c>
      <c r="V5122">
        <f t="shared" ref="V5122:V5185" si="483">IF(M5122&gt;=11,5,IF(M5122&gt;=9,4,IF(M5122&gt;=7,3,IF(M5122&gt;=5,2,1))))</f>
        <v>1</v>
      </c>
      <c r="W5122">
        <f t="shared" ref="W5122:W5185" si="484">IF(K5122&gt;=500,5,IF(K5122&gt;=300,4,IF(K5122&gt;=150,3,IF(K5122&gt;=50,2,1))))</f>
        <v>1</v>
      </c>
      <c r="X5122" t="str">
        <f t="shared" ref="X5122:X5185" si="485">U5122 &amp; V5122 &amp; W5122</f>
        <v>511</v>
      </c>
      <c r="Y5122" t="str">
        <f>IF(Table1[[#This Row],[RFM_Score]]="555","Champion", IF(AND(J5122&gt;=4,V5122&gt;=4),"Loyal", IF(U5122&lt;=2,"At Risk", IF(W5122&gt;=4,"Potential Loyalist","Others"))))</f>
        <v>Others</v>
      </c>
    </row>
    <row r="5123" spans="1:25">
      <c r="A5123" t="s">
        <v>8194</v>
      </c>
      <c r="B5123">
        <v>22</v>
      </c>
      <c r="C5123" t="s">
        <v>24</v>
      </c>
      <c r="D5123" t="s">
        <v>25</v>
      </c>
      <c r="E5123" s="6" t="s">
        <v>17193</v>
      </c>
      <c r="F5123" t="s">
        <v>62</v>
      </c>
      <c r="G5123">
        <v>4</v>
      </c>
      <c r="H5123">
        <v>3</v>
      </c>
      <c r="I5123">
        <v>49</v>
      </c>
      <c r="J5123">
        <v>1</v>
      </c>
      <c r="K5123">
        <v>35.9</v>
      </c>
      <c r="L5123" t="str">
        <f t="shared" si="480"/>
        <v/>
      </c>
      <c r="M5123">
        <v>3</v>
      </c>
      <c r="N5123" t="str">
        <f t="shared" si="481"/>
        <v/>
      </c>
      <c r="O5123">
        <v>0</v>
      </c>
      <c r="P5123" s="11">
        <v>0.75</v>
      </c>
      <c r="Q5123" s="11">
        <v>2.04081632653061E-2</v>
      </c>
      <c r="R5123" s="12">
        <v>11.966666666666599</v>
      </c>
      <c r="S5123" t="s">
        <v>27</v>
      </c>
      <c r="T5123">
        <v>0</v>
      </c>
      <c r="U5123">
        <f t="shared" si="482"/>
        <v>5</v>
      </c>
      <c r="V5123">
        <f t="shared" si="483"/>
        <v>1</v>
      </c>
      <c r="W5123">
        <f t="shared" si="484"/>
        <v>1</v>
      </c>
      <c r="X5123" t="str">
        <f t="shared" si="485"/>
        <v>511</v>
      </c>
      <c r="Y5123" t="str">
        <f>IF(Table1[[#This Row],[RFM_Score]]="555","Champion", IF(AND(J5123&gt;=4,V5123&gt;=4),"Loyal", IF(U5123&lt;=2,"At Risk", IF(W5123&gt;=4,"Potential Loyalist","Others"))))</f>
        <v>Others</v>
      </c>
    </row>
    <row r="5124" spans="1:25">
      <c r="A5124" t="s">
        <v>10978</v>
      </c>
      <c r="B5124">
        <v>22</v>
      </c>
      <c r="C5124" t="s">
        <v>19</v>
      </c>
      <c r="D5124" t="s">
        <v>41</v>
      </c>
      <c r="E5124" s="6" t="s">
        <v>17194</v>
      </c>
      <c r="F5124" t="s">
        <v>21</v>
      </c>
      <c r="G5124">
        <v>3</v>
      </c>
      <c r="H5124">
        <v>0</v>
      </c>
      <c r="I5124">
        <v>46</v>
      </c>
      <c r="J5124">
        <v>4</v>
      </c>
      <c r="K5124">
        <v>35.799999999999997</v>
      </c>
      <c r="L5124" t="str">
        <f t="shared" si="480"/>
        <v/>
      </c>
      <c r="M5124">
        <v>3</v>
      </c>
      <c r="N5124" t="str">
        <f t="shared" si="481"/>
        <v/>
      </c>
      <c r="O5124">
        <v>26</v>
      </c>
      <c r="P5124" s="11">
        <v>0</v>
      </c>
      <c r="Q5124" s="11">
        <v>8.6956521739130405E-2</v>
      </c>
      <c r="R5124" s="12">
        <v>11.9333333333333</v>
      </c>
      <c r="S5124" t="s">
        <v>27</v>
      </c>
      <c r="T5124">
        <v>0</v>
      </c>
      <c r="U5124">
        <f t="shared" si="482"/>
        <v>4</v>
      </c>
      <c r="V5124">
        <f t="shared" si="483"/>
        <v>1</v>
      </c>
      <c r="W5124">
        <f t="shared" si="484"/>
        <v>1</v>
      </c>
      <c r="X5124" t="str">
        <f t="shared" si="485"/>
        <v>411</v>
      </c>
      <c r="Y5124" t="str">
        <f>IF(Table1[[#This Row],[RFM_Score]]="555","Champion", IF(AND(J5124&gt;=4,V5124&gt;=4),"Loyal", IF(U5124&lt;=2,"At Risk", IF(W5124&gt;=4,"Potential Loyalist","Others"))))</f>
        <v>Others</v>
      </c>
    </row>
    <row r="5125" spans="1:25">
      <c r="A5125" t="s">
        <v>11522</v>
      </c>
      <c r="B5125">
        <v>34</v>
      </c>
      <c r="C5125" t="s">
        <v>24</v>
      </c>
      <c r="D5125" t="s">
        <v>41</v>
      </c>
      <c r="E5125" s="6" t="s">
        <v>17195</v>
      </c>
      <c r="F5125" t="s">
        <v>62</v>
      </c>
      <c r="G5125">
        <v>0</v>
      </c>
      <c r="H5125">
        <v>0</v>
      </c>
      <c r="I5125">
        <v>35</v>
      </c>
      <c r="J5125">
        <v>1</v>
      </c>
      <c r="K5125">
        <v>35.799999999999997</v>
      </c>
      <c r="L5125" t="str">
        <f t="shared" si="480"/>
        <v/>
      </c>
      <c r="M5125">
        <v>3</v>
      </c>
      <c r="N5125" t="str">
        <f t="shared" si="481"/>
        <v/>
      </c>
      <c r="O5125">
        <v>21</v>
      </c>
      <c r="P5125" s="11">
        <v>0</v>
      </c>
      <c r="Q5125" s="11">
        <v>2.8571428571428501E-2</v>
      </c>
      <c r="R5125" s="12">
        <v>11.9333333333333</v>
      </c>
      <c r="S5125" t="s">
        <v>27</v>
      </c>
      <c r="T5125">
        <v>0</v>
      </c>
      <c r="U5125">
        <f t="shared" si="482"/>
        <v>4</v>
      </c>
      <c r="V5125">
        <f t="shared" si="483"/>
        <v>1</v>
      </c>
      <c r="W5125">
        <f t="shared" si="484"/>
        <v>1</v>
      </c>
      <c r="X5125" t="str">
        <f t="shared" si="485"/>
        <v>411</v>
      </c>
      <c r="Y5125" t="str">
        <f>IF(Table1[[#This Row],[RFM_Score]]="555","Champion", IF(AND(J5125&gt;=4,V5125&gt;=4),"Loyal", IF(U5125&lt;=2,"At Risk", IF(W5125&gt;=4,"Potential Loyalist","Others"))))</f>
        <v>Others</v>
      </c>
    </row>
    <row r="5126" spans="1:25">
      <c r="A5126" t="s">
        <v>7716</v>
      </c>
      <c r="B5126">
        <v>24</v>
      </c>
      <c r="C5126" t="s">
        <v>24</v>
      </c>
      <c r="D5126" t="s">
        <v>25</v>
      </c>
      <c r="E5126" s="6" t="s">
        <v>17196</v>
      </c>
      <c r="F5126" t="s">
        <v>62</v>
      </c>
      <c r="G5126">
        <v>1</v>
      </c>
      <c r="H5126">
        <v>0</v>
      </c>
      <c r="I5126">
        <v>44</v>
      </c>
      <c r="J5126">
        <v>1</v>
      </c>
      <c r="K5126">
        <v>35.770000000000003</v>
      </c>
      <c r="L5126" t="str">
        <f t="shared" si="480"/>
        <v/>
      </c>
      <c r="M5126">
        <v>3</v>
      </c>
      <c r="N5126" t="str">
        <f t="shared" si="481"/>
        <v/>
      </c>
      <c r="O5126">
        <v>23</v>
      </c>
      <c r="P5126" s="11">
        <v>0</v>
      </c>
      <c r="Q5126" s="11">
        <v>2.27272727272727E-2</v>
      </c>
      <c r="R5126" s="12">
        <v>11.9233333333333</v>
      </c>
      <c r="S5126" t="s">
        <v>27</v>
      </c>
      <c r="T5126">
        <v>0</v>
      </c>
      <c r="U5126">
        <f t="shared" si="482"/>
        <v>4</v>
      </c>
      <c r="V5126">
        <f t="shared" si="483"/>
        <v>1</v>
      </c>
      <c r="W5126">
        <f t="shared" si="484"/>
        <v>1</v>
      </c>
      <c r="X5126" t="str">
        <f t="shared" si="485"/>
        <v>411</v>
      </c>
      <c r="Y5126" t="str">
        <f>IF(Table1[[#This Row],[RFM_Score]]="555","Champion", IF(AND(J5126&gt;=4,V5126&gt;=4),"Loyal", IF(U5126&lt;=2,"At Risk", IF(W5126&gt;=4,"Potential Loyalist","Others"))))</f>
        <v>Others</v>
      </c>
    </row>
    <row r="5127" spans="1:25">
      <c r="A5127" t="s">
        <v>4876</v>
      </c>
      <c r="B5127">
        <v>27</v>
      </c>
      <c r="C5127" t="s">
        <v>24</v>
      </c>
      <c r="D5127" t="s">
        <v>29</v>
      </c>
      <c r="E5127" s="6" t="s">
        <v>17197</v>
      </c>
      <c r="F5127" t="s">
        <v>62</v>
      </c>
      <c r="G5127">
        <v>8</v>
      </c>
      <c r="H5127">
        <v>4</v>
      </c>
      <c r="I5127">
        <v>39</v>
      </c>
      <c r="J5127">
        <v>2</v>
      </c>
      <c r="K5127">
        <v>35.69</v>
      </c>
      <c r="L5127" t="str">
        <f t="shared" si="480"/>
        <v/>
      </c>
      <c r="M5127">
        <v>3</v>
      </c>
      <c r="N5127" t="str">
        <f t="shared" si="481"/>
        <v/>
      </c>
      <c r="O5127">
        <v>16</v>
      </c>
      <c r="P5127" s="11">
        <v>0.5</v>
      </c>
      <c r="Q5127" s="11">
        <v>5.1282051282051197E-2</v>
      </c>
      <c r="R5127" s="12">
        <v>11.896666666666601</v>
      </c>
      <c r="S5127" t="s">
        <v>27</v>
      </c>
      <c r="T5127">
        <v>0</v>
      </c>
      <c r="U5127">
        <f t="shared" si="482"/>
        <v>5</v>
      </c>
      <c r="V5127">
        <f t="shared" si="483"/>
        <v>1</v>
      </c>
      <c r="W5127">
        <f t="shared" si="484"/>
        <v>1</v>
      </c>
      <c r="X5127" t="str">
        <f t="shared" si="485"/>
        <v>511</v>
      </c>
      <c r="Y5127" t="str">
        <f>IF(Table1[[#This Row],[RFM_Score]]="555","Champion", IF(AND(J5127&gt;=4,V5127&gt;=4),"Loyal", IF(U5127&lt;=2,"At Risk", IF(W5127&gt;=4,"Potential Loyalist","Others"))))</f>
        <v>Others</v>
      </c>
    </row>
    <row r="5128" spans="1:25">
      <c r="A5128" t="s">
        <v>3111</v>
      </c>
      <c r="B5128">
        <v>26</v>
      </c>
      <c r="C5128" t="s">
        <v>19</v>
      </c>
      <c r="D5128" t="s">
        <v>41</v>
      </c>
      <c r="E5128" s="6" t="s">
        <v>17198</v>
      </c>
      <c r="F5128" t="s">
        <v>37</v>
      </c>
      <c r="G5128">
        <v>7</v>
      </c>
      <c r="H5128">
        <v>2</v>
      </c>
      <c r="I5128">
        <v>52</v>
      </c>
      <c r="J5128">
        <v>1</v>
      </c>
      <c r="K5128">
        <v>35.67</v>
      </c>
      <c r="L5128" t="str">
        <f t="shared" si="480"/>
        <v/>
      </c>
      <c r="M5128">
        <v>3</v>
      </c>
      <c r="N5128" t="str">
        <f t="shared" si="481"/>
        <v/>
      </c>
      <c r="O5128">
        <v>48</v>
      </c>
      <c r="P5128" s="11">
        <v>0.28571428571428498</v>
      </c>
      <c r="Q5128" s="11">
        <v>1.9230769230769201E-2</v>
      </c>
      <c r="R5128" s="12">
        <v>11.89</v>
      </c>
      <c r="S5128" t="s">
        <v>27</v>
      </c>
      <c r="T5128">
        <v>0</v>
      </c>
      <c r="U5128">
        <f t="shared" si="482"/>
        <v>3</v>
      </c>
      <c r="V5128">
        <f t="shared" si="483"/>
        <v>1</v>
      </c>
      <c r="W5128">
        <f t="shared" si="484"/>
        <v>1</v>
      </c>
      <c r="X5128" t="str">
        <f t="shared" si="485"/>
        <v>311</v>
      </c>
      <c r="Y5128" t="str">
        <f>IF(Table1[[#This Row],[RFM_Score]]="555","Champion", IF(AND(J5128&gt;=4,V5128&gt;=4),"Loyal", IF(U5128&lt;=2,"At Risk", IF(W5128&gt;=4,"Potential Loyalist","Others"))))</f>
        <v>Others</v>
      </c>
    </row>
    <row r="5129" spans="1:25">
      <c r="A5129" t="s">
        <v>7392</v>
      </c>
      <c r="B5129">
        <v>45</v>
      </c>
      <c r="C5129" t="s">
        <v>33</v>
      </c>
      <c r="D5129" t="s">
        <v>41</v>
      </c>
      <c r="E5129" s="6" t="s">
        <v>17199</v>
      </c>
      <c r="F5129" t="s">
        <v>37</v>
      </c>
      <c r="G5129">
        <v>0</v>
      </c>
      <c r="H5129">
        <v>0</v>
      </c>
      <c r="I5129">
        <v>59</v>
      </c>
      <c r="J5129">
        <v>3</v>
      </c>
      <c r="K5129">
        <v>35.54</v>
      </c>
      <c r="L5129" t="str">
        <f t="shared" si="480"/>
        <v/>
      </c>
      <c r="M5129">
        <v>3</v>
      </c>
      <c r="N5129" t="str">
        <f t="shared" si="481"/>
        <v/>
      </c>
      <c r="O5129">
        <v>0</v>
      </c>
      <c r="P5129" s="11">
        <v>0</v>
      </c>
      <c r="Q5129" s="11">
        <v>5.0847457627118599E-2</v>
      </c>
      <c r="R5129" s="12">
        <v>11.8466666666666</v>
      </c>
      <c r="S5129" t="s">
        <v>27</v>
      </c>
      <c r="T5129">
        <v>0</v>
      </c>
      <c r="U5129">
        <f t="shared" si="482"/>
        <v>5</v>
      </c>
      <c r="V5129">
        <f t="shared" si="483"/>
        <v>1</v>
      </c>
      <c r="W5129">
        <f t="shared" si="484"/>
        <v>1</v>
      </c>
      <c r="X5129" t="str">
        <f t="shared" si="485"/>
        <v>511</v>
      </c>
      <c r="Y5129" t="str">
        <f>IF(Table1[[#This Row],[RFM_Score]]="555","Champion", IF(AND(J5129&gt;=4,V5129&gt;=4),"Loyal", IF(U5129&lt;=2,"At Risk", IF(W5129&gt;=4,"Potential Loyalist","Others"))))</f>
        <v>Others</v>
      </c>
    </row>
    <row r="5130" spans="1:25">
      <c r="A5130" t="s">
        <v>2038</v>
      </c>
      <c r="B5130">
        <v>33</v>
      </c>
      <c r="C5130" t="s">
        <v>19</v>
      </c>
      <c r="D5130" t="s">
        <v>25</v>
      </c>
      <c r="E5130" s="6" t="s">
        <v>17200</v>
      </c>
      <c r="F5130" t="s">
        <v>21</v>
      </c>
      <c r="G5130">
        <v>4</v>
      </c>
      <c r="H5130">
        <v>1</v>
      </c>
      <c r="I5130">
        <v>56</v>
      </c>
      <c r="J5130">
        <v>2</v>
      </c>
      <c r="K5130">
        <v>35.44</v>
      </c>
      <c r="L5130" t="str">
        <f t="shared" si="480"/>
        <v/>
      </c>
      <c r="M5130">
        <v>3</v>
      </c>
      <c r="N5130" t="str">
        <f t="shared" si="481"/>
        <v/>
      </c>
      <c r="O5130">
        <v>0</v>
      </c>
      <c r="P5130" s="11">
        <v>0.25</v>
      </c>
      <c r="Q5130" s="11">
        <v>3.5714285714285698E-2</v>
      </c>
      <c r="R5130" s="12">
        <v>11.813333333333301</v>
      </c>
      <c r="S5130" t="s">
        <v>27</v>
      </c>
      <c r="T5130">
        <v>0</v>
      </c>
      <c r="U5130">
        <f t="shared" si="482"/>
        <v>5</v>
      </c>
      <c r="V5130">
        <f t="shared" si="483"/>
        <v>1</v>
      </c>
      <c r="W5130">
        <f t="shared" si="484"/>
        <v>1</v>
      </c>
      <c r="X5130" t="str">
        <f t="shared" si="485"/>
        <v>511</v>
      </c>
      <c r="Y5130" t="str">
        <f>IF(Table1[[#This Row],[RFM_Score]]="555","Champion", IF(AND(J5130&gt;=4,V5130&gt;=4),"Loyal", IF(U5130&lt;=2,"At Risk", IF(W5130&gt;=4,"Potential Loyalist","Others"))))</f>
        <v>Others</v>
      </c>
    </row>
    <row r="5131" spans="1:25">
      <c r="A5131" t="s">
        <v>3182</v>
      </c>
      <c r="B5131">
        <v>40</v>
      </c>
      <c r="C5131" t="s">
        <v>19</v>
      </c>
      <c r="D5131" t="s">
        <v>25</v>
      </c>
      <c r="E5131" s="6" t="s">
        <v>17201</v>
      </c>
      <c r="F5131" t="s">
        <v>30</v>
      </c>
      <c r="G5131">
        <v>3</v>
      </c>
      <c r="H5131">
        <v>0</v>
      </c>
      <c r="I5131">
        <v>44</v>
      </c>
      <c r="J5131">
        <v>4</v>
      </c>
      <c r="K5131">
        <v>35.35</v>
      </c>
      <c r="L5131" t="str">
        <f t="shared" si="480"/>
        <v/>
      </c>
      <c r="M5131">
        <v>3</v>
      </c>
      <c r="N5131" t="str">
        <f t="shared" si="481"/>
        <v/>
      </c>
      <c r="O5131">
        <v>27</v>
      </c>
      <c r="P5131" s="11">
        <v>0</v>
      </c>
      <c r="Q5131" s="11">
        <v>9.0909090909090898E-2</v>
      </c>
      <c r="R5131" s="12">
        <v>11.783333333333299</v>
      </c>
      <c r="S5131" t="s">
        <v>27</v>
      </c>
      <c r="T5131">
        <v>0</v>
      </c>
      <c r="U5131">
        <f t="shared" si="482"/>
        <v>4</v>
      </c>
      <c r="V5131">
        <f t="shared" si="483"/>
        <v>1</v>
      </c>
      <c r="W5131">
        <f t="shared" si="484"/>
        <v>1</v>
      </c>
      <c r="X5131" t="str">
        <f t="shared" si="485"/>
        <v>411</v>
      </c>
      <c r="Y5131" t="str">
        <f>IF(Table1[[#This Row],[RFM_Score]]="555","Champion", IF(AND(J5131&gt;=4,V5131&gt;=4),"Loyal", IF(U5131&lt;=2,"At Risk", IF(W5131&gt;=4,"Potential Loyalist","Others"))))</f>
        <v>Others</v>
      </c>
    </row>
    <row r="5132" spans="1:25">
      <c r="A5132" t="s">
        <v>937</v>
      </c>
      <c r="B5132">
        <v>39</v>
      </c>
      <c r="C5132" t="s">
        <v>19</v>
      </c>
      <c r="D5132" t="s">
        <v>41</v>
      </c>
      <c r="E5132" s="6" t="s">
        <v>17202</v>
      </c>
      <c r="F5132" t="s">
        <v>26</v>
      </c>
      <c r="G5132">
        <v>3</v>
      </c>
      <c r="H5132">
        <v>0</v>
      </c>
      <c r="I5132">
        <v>47</v>
      </c>
      <c r="J5132">
        <v>3</v>
      </c>
      <c r="K5132">
        <v>35.26</v>
      </c>
      <c r="L5132" t="str">
        <f t="shared" si="480"/>
        <v/>
      </c>
      <c r="M5132">
        <v>3</v>
      </c>
      <c r="N5132" t="str">
        <f t="shared" si="481"/>
        <v/>
      </c>
      <c r="O5132">
        <v>9</v>
      </c>
      <c r="P5132" s="11">
        <v>0</v>
      </c>
      <c r="Q5132" s="11">
        <v>6.3829787234042507E-2</v>
      </c>
      <c r="R5132" s="12">
        <v>11.7533333333333</v>
      </c>
      <c r="S5132" t="s">
        <v>27</v>
      </c>
      <c r="T5132">
        <v>0</v>
      </c>
      <c r="U5132">
        <f t="shared" si="482"/>
        <v>5</v>
      </c>
      <c r="V5132">
        <f t="shared" si="483"/>
        <v>1</v>
      </c>
      <c r="W5132">
        <f t="shared" si="484"/>
        <v>1</v>
      </c>
      <c r="X5132" t="str">
        <f t="shared" si="485"/>
        <v>511</v>
      </c>
      <c r="Y5132" t="str">
        <f>IF(Table1[[#This Row],[RFM_Score]]="555","Champion", IF(AND(J5132&gt;=4,V5132&gt;=4),"Loyal", IF(U5132&lt;=2,"At Risk", IF(W5132&gt;=4,"Potential Loyalist","Others"))))</f>
        <v>Others</v>
      </c>
    </row>
    <row r="5133" spans="1:25">
      <c r="A5133" t="s">
        <v>8825</v>
      </c>
      <c r="B5133">
        <v>43</v>
      </c>
      <c r="C5133" t="s">
        <v>19</v>
      </c>
      <c r="D5133" t="s">
        <v>35</v>
      </c>
      <c r="E5133" s="6" t="s">
        <v>17203</v>
      </c>
      <c r="F5133" t="s">
        <v>30</v>
      </c>
      <c r="G5133">
        <v>2</v>
      </c>
      <c r="H5133">
        <v>0</v>
      </c>
      <c r="I5133">
        <v>52</v>
      </c>
      <c r="J5133">
        <v>2</v>
      </c>
      <c r="K5133">
        <v>35.14</v>
      </c>
      <c r="L5133" t="str">
        <f t="shared" si="480"/>
        <v/>
      </c>
      <c r="M5133">
        <v>3</v>
      </c>
      <c r="N5133" t="str">
        <f t="shared" si="481"/>
        <v/>
      </c>
      <c r="O5133">
        <v>6</v>
      </c>
      <c r="P5133" s="11">
        <v>0</v>
      </c>
      <c r="Q5133" s="11">
        <v>3.8461538461538401E-2</v>
      </c>
      <c r="R5133" s="12">
        <v>11.713333333333299</v>
      </c>
      <c r="S5133" t="s">
        <v>27</v>
      </c>
      <c r="T5133">
        <v>0</v>
      </c>
      <c r="U5133">
        <f t="shared" si="482"/>
        <v>5</v>
      </c>
      <c r="V5133">
        <f t="shared" si="483"/>
        <v>1</v>
      </c>
      <c r="W5133">
        <f t="shared" si="484"/>
        <v>1</v>
      </c>
      <c r="X5133" t="str">
        <f t="shared" si="485"/>
        <v>511</v>
      </c>
      <c r="Y5133" t="str">
        <f>IF(Table1[[#This Row],[RFM_Score]]="555","Champion", IF(AND(J5133&gt;=4,V5133&gt;=4),"Loyal", IF(U5133&lt;=2,"At Risk", IF(W5133&gt;=4,"Potential Loyalist","Others"))))</f>
        <v>Others</v>
      </c>
    </row>
    <row r="5134" spans="1:25">
      <c r="A5134" t="s">
        <v>11309</v>
      </c>
      <c r="B5134">
        <v>26</v>
      </c>
      <c r="C5134" t="s">
        <v>19</v>
      </c>
      <c r="D5134" t="s">
        <v>25</v>
      </c>
      <c r="E5134" s="6" t="s">
        <v>17204</v>
      </c>
      <c r="F5134" t="s">
        <v>21</v>
      </c>
      <c r="G5134">
        <v>4</v>
      </c>
      <c r="H5134">
        <v>2</v>
      </c>
      <c r="I5134">
        <v>43</v>
      </c>
      <c r="J5134">
        <v>3</v>
      </c>
      <c r="K5134">
        <v>35.049999999999997</v>
      </c>
      <c r="L5134" t="str">
        <f t="shared" si="480"/>
        <v/>
      </c>
      <c r="M5134">
        <v>3</v>
      </c>
      <c r="N5134" t="str">
        <f t="shared" si="481"/>
        <v/>
      </c>
      <c r="O5134">
        <v>16</v>
      </c>
      <c r="P5134" s="11">
        <v>0.5</v>
      </c>
      <c r="Q5134" s="11">
        <v>6.9767441860465101E-2</v>
      </c>
      <c r="R5134" s="12">
        <v>11.6833333333333</v>
      </c>
      <c r="S5134" t="s">
        <v>27</v>
      </c>
      <c r="T5134">
        <v>1</v>
      </c>
      <c r="U5134">
        <f t="shared" si="482"/>
        <v>5</v>
      </c>
      <c r="V5134">
        <f t="shared" si="483"/>
        <v>1</v>
      </c>
      <c r="W5134">
        <f t="shared" si="484"/>
        <v>1</v>
      </c>
      <c r="X5134" t="str">
        <f t="shared" si="485"/>
        <v>511</v>
      </c>
      <c r="Y5134" t="str">
        <f>IF(Table1[[#This Row],[RFM_Score]]="555","Champion", IF(AND(J5134&gt;=4,V5134&gt;=4),"Loyal", IF(U5134&lt;=2,"At Risk", IF(W5134&gt;=4,"Potential Loyalist","Others"))))</f>
        <v>Others</v>
      </c>
    </row>
    <row r="5135" spans="1:25">
      <c r="A5135" t="s">
        <v>1443</v>
      </c>
      <c r="B5135">
        <v>18</v>
      </c>
      <c r="C5135" t="s">
        <v>24</v>
      </c>
      <c r="D5135" t="s">
        <v>46</v>
      </c>
      <c r="E5135" s="6" t="s">
        <v>17205</v>
      </c>
      <c r="F5135" t="s">
        <v>21</v>
      </c>
      <c r="G5135">
        <v>1</v>
      </c>
      <c r="H5135">
        <v>1</v>
      </c>
      <c r="I5135">
        <v>39</v>
      </c>
      <c r="J5135">
        <v>0</v>
      </c>
      <c r="K5135">
        <v>34.729999999999997</v>
      </c>
      <c r="L5135" t="str">
        <f t="shared" si="480"/>
        <v/>
      </c>
      <c r="M5135">
        <v>3</v>
      </c>
      <c r="N5135" t="str">
        <f t="shared" si="481"/>
        <v/>
      </c>
      <c r="O5135">
        <v>75</v>
      </c>
      <c r="P5135" s="11">
        <v>1</v>
      </c>
      <c r="Q5135" s="11">
        <v>0</v>
      </c>
      <c r="R5135" s="12">
        <v>11.5766666666666</v>
      </c>
      <c r="S5135" t="s">
        <v>27</v>
      </c>
      <c r="T5135">
        <v>0</v>
      </c>
      <c r="U5135">
        <f t="shared" si="482"/>
        <v>2</v>
      </c>
      <c r="V5135">
        <f t="shared" si="483"/>
        <v>1</v>
      </c>
      <c r="W5135">
        <f t="shared" si="484"/>
        <v>1</v>
      </c>
      <c r="X5135" t="str">
        <f t="shared" si="485"/>
        <v>211</v>
      </c>
      <c r="Y5135" t="str">
        <f>IF(Table1[[#This Row],[RFM_Score]]="555","Champion", IF(AND(J5135&gt;=4,V5135&gt;=4),"Loyal", IF(U5135&lt;=2,"At Risk", IF(W5135&gt;=4,"Potential Loyalist","Others"))))</f>
        <v>At Risk</v>
      </c>
    </row>
    <row r="5136" spans="1:25">
      <c r="A5136" t="s">
        <v>3691</v>
      </c>
      <c r="B5136">
        <v>36</v>
      </c>
      <c r="C5136" t="s">
        <v>19</v>
      </c>
      <c r="D5136" t="s">
        <v>41</v>
      </c>
      <c r="E5136" s="6" t="s">
        <v>17206</v>
      </c>
      <c r="F5136" t="s">
        <v>26</v>
      </c>
      <c r="G5136">
        <v>5</v>
      </c>
      <c r="H5136">
        <v>1</v>
      </c>
      <c r="I5136">
        <v>54</v>
      </c>
      <c r="J5136">
        <v>2</v>
      </c>
      <c r="K5136">
        <v>34.71</v>
      </c>
      <c r="L5136" t="str">
        <f t="shared" si="480"/>
        <v/>
      </c>
      <c r="M5136">
        <v>3</v>
      </c>
      <c r="N5136" t="str">
        <f t="shared" si="481"/>
        <v/>
      </c>
      <c r="O5136">
        <v>48</v>
      </c>
      <c r="P5136" s="11">
        <v>0.2</v>
      </c>
      <c r="Q5136" s="11">
        <v>3.7037037037037E-2</v>
      </c>
      <c r="R5136" s="12">
        <v>11.57</v>
      </c>
      <c r="S5136" t="s">
        <v>27</v>
      </c>
      <c r="T5136">
        <v>0</v>
      </c>
      <c r="U5136">
        <f t="shared" si="482"/>
        <v>3</v>
      </c>
      <c r="V5136">
        <f t="shared" si="483"/>
        <v>1</v>
      </c>
      <c r="W5136">
        <f t="shared" si="484"/>
        <v>1</v>
      </c>
      <c r="X5136" t="str">
        <f t="shared" si="485"/>
        <v>311</v>
      </c>
      <c r="Y5136" t="str">
        <f>IF(Table1[[#This Row],[RFM_Score]]="555","Champion", IF(AND(J5136&gt;=4,V5136&gt;=4),"Loyal", IF(U5136&lt;=2,"At Risk", IF(W5136&gt;=4,"Potential Loyalist","Others"))))</f>
        <v>Others</v>
      </c>
    </row>
    <row r="5137" spans="1:25">
      <c r="A5137" t="s">
        <v>4106</v>
      </c>
      <c r="B5137">
        <v>47</v>
      </c>
      <c r="C5137" t="s">
        <v>24</v>
      </c>
      <c r="D5137" t="s">
        <v>29</v>
      </c>
      <c r="E5137" s="6" t="s">
        <v>17207</v>
      </c>
      <c r="F5137" t="s">
        <v>26</v>
      </c>
      <c r="G5137">
        <v>3</v>
      </c>
      <c r="H5137">
        <v>1</v>
      </c>
      <c r="I5137">
        <v>45</v>
      </c>
      <c r="J5137">
        <v>0</v>
      </c>
      <c r="K5137">
        <v>34.61</v>
      </c>
      <c r="L5137" t="str">
        <f t="shared" si="480"/>
        <v/>
      </c>
      <c r="M5137">
        <v>3</v>
      </c>
      <c r="N5137" t="str">
        <f t="shared" si="481"/>
        <v/>
      </c>
      <c r="O5137">
        <v>38</v>
      </c>
      <c r="P5137" s="11">
        <v>0.33333333333333298</v>
      </c>
      <c r="Q5137" s="11">
        <v>0</v>
      </c>
      <c r="R5137" s="12">
        <v>11.5366666666666</v>
      </c>
      <c r="S5137" t="s">
        <v>27</v>
      </c>
      <c r="T5137">
        <v>0</v>
      </c>
      <c r="U5137">
        <f t="shared" si="482"/>
        <v>4</v>
      </c>
      <c r="V5137">
        <f t="shared" si="483"/>
        <v>1</v>
      </c>
      <c r="W5137">
        <f t="shared" si="484"/>
        <v>1</v>
      </c>
      <c r="X5137" t="str">
        <f t="shared" si="485"/>
        <v>411</v>
      </c>
      <c r="Y5137" t="str">
        <f>IF(Table1[[#This Row],[RFM_Score]]="555","Champion", IF(AND(J5137&gt;=4,V5137&gt;=4),"Loyal", IF(U5137&lt;=2,"At Risk", IF(W5137&gt;=4,"Potential Loyalist","Others"))))</f>
        <v>Others</v>
      </c>
    </row>
    <row r="5138" spans="1:25">
      <c r="A5138" t="s">
        <v>1429</v>
      </c>
      <c r="B5138">
        <v>59</v>
      </c>
      <c r="C5138" t="s">
        <v>24</v>
      </c>
      <c r="D5138" t="s">
        <v>35</v>
      </c>
      <c r="E5138" s="6" t="s">
        <v>17208</v>
      </c>
      <c r="F5138" t="s">
        <v>62</v>
      </c>
      <c r="G5138">
        <v>5</v>
      </c>
      <c r="H5138">
        <v>3</v>
      </c>
      <c r="I5138">
        <v>54</v>
      </c>
      <c r="J5138">
        <v>2</v>
      </c>
      <c r="K5138">
        <v>34.549999999999997</v>
      </c>
      <c r="L5138" t="str">
        <f t="shared" si="480"/>
        <v/>
      </c>
      <c r="M5138">
        <v>3</v>
      </c>
      <c r="N5138" t="str">
        <f t="shared" si="481"/>
        <v/>
      </c>
      <c r="O5138">
        <v>0</v>
      </c>
      <c r="P5138" s="11">
        <v>0.6</v>
      </c>
      <c r="Q5138" s="11">
        <v>3.7037037037037E-2</v>
      </c>
      <c r="R5138" s="12">
        <v>11.5166666666666</v>
      </c>
      <c r="S5138" t="s">
        <v>27</v>
      </c>
      <c r="T5138">
        <v>0</v>
      </c>
      <c r="U5138">
        <f t="shared" si="482"/>
        <v>5</v>
      </c>
      <c r="V5138">
        <f t="shared" si="483"/>
        <v>1</v>
      </c>
      <c r="W5138">
        <f t="shared" si="484"/>
        <v>1</v>
      </c>
      <c r="X5138" t="str">
        <f t="shared" si="485"/>
        <v>511</v>
      </c>
      <c r="Y5138" t="str">
        <f>IF(Table1[[#This Row],[RFM_Score]]="555","Champion", IF(AND(J5138&gt;=4,V5138&gt;=4),"Loyal", IF(U5138&lt;=2,"At Risk", IF(W5138&gt;=4,"Potential Loyalist","Others"))))</f>
        <v>Others</v>
      </c>
    </row>
    <row r="5139" spans="1:25">
      <c r="A5139" t="s">
        <v>7977</v>
      </c>
      <c r="B5139">
        <v>18</v>
      </c>
      <c r="C5139" t="s">
        <v>24</v>
      </c>
      <c r="D5139" t="s">
        <v>35</v>
      </c>
      <c r="E5139" s="6" t="s">
        <v>17209</v>
      </c>
      <c r="F5139" t="s">
        <v>21</v>
      </c>
      <c r="G5139">
        <v>3</v>
      </c>
      <c r="H5139">
        <v>1</v>
      </c>
      <c r="I5139">
        <v>53</v>
      </c>
      <c r="J5139">
        <v>2</v>
      </c>
      <c r="K5139">
        <v>34.549999999999997</v>
      </c>
      <c r="L5139" t="str">
        <f t="shared" si="480"/>
        <v/>
      </c>
      <c r="M5139">
        <v>3</v>
      </c>
      <c r="N5139" t="str">
        <f t="shared" si="481"/>
        <v/>
      </c>
      <c r="O5139">
        <v>11</v>
      </c>
      <c r="P5139" s="11">
        <v>0.33333333333333298</v>
      </c>
      <c r="Q5139" s="11">
        <v>3.7735849056603703E-2</v>
      </c>
      <c r="R5139" s="12">
        <v>11.5166666666666</v>
      </c>
      <c r="S5139" t="s">
        <v>27</v>
      </c>
      <c r="T5139">
        <v>0</v>
      </c>
      <c r="U5139">
        <f t="shared" si="482"/>
        <v>5</v>
      </c>
      <c r="V5139">
        <f t="shared" si="483"/>
        <v>1</v>
      </c>
      <c r="W5139">
        <f t="shared" si="484"/>
        <v>1</v>
      </c>
      <c r="X5139" t="str">
        <f t="shared" si="485"/>
        <v>511</v>
      </c>
      <c r="Y5139" t="str">
        <f>IF(Table1[[#This Row],[RFM_Score]]="555","Champion", IF(AND(J5139&gt;=4,V5139&gt;=4),"Loyal", IF(U5139&lt;=2,"At Risk", IF(W5139&gt;=4,"Potential Loyalist","Others"))))</f>
        <v>Others</v>
      </c>
    </row>
    <row r="5140" spans="1:25">
      <c r="A5140" t="s">
        <v>1139</v>
      </c>
      <c r="B5140">
        <v>60</v>
      </c>
      <c r="C5140" t="s">
        <v>24</v>
      </c>
      <c r="D5140" t="s">
        <v>25</v>
      </c>
      <c r="E5140" s="6" t="s">
        <v>17210</v>
      </c>
      <c r="F5140" t="s">
        <v>37</v>
      </c>
      <c r="G5140">
        <v>3</v>
      </c>
      <c r="H5140">
        <v>0</v>
      </c>
      <c r="I5140">
        <v>59</v>
      </c>
      <c r="J5140">
        <v>2</v>
      </c>
      <c r="K5140">
        <v>34.369999999999997</v>
      </c>
      <c r="L5140" t="str">
        <f t="shared" si="480"/>
        <v/>
      </c>
      <c r="M5140">
        <v>3</v>
      </c>
      <c r="N5140" t="str">
        <f t="shared" si="481"/>
        <v/>
      </c>
      <c r="O5140">
        <v>4</v>
      </c>
      <c r="P5140" s="11">
        <v>0</v>
      </c>
      <c r="Q5140" s="11">
        <v>3.38983050847457E-2</v>
      </c>
      <c r="R5140" s="12">
        <v>11.456666666666599</v>
      </c>
      <c r="S5140" t="s">
        <v>27</v>
      </c>
      <c r="T5140">
        <v>0</v>
      </c>
      <c r="U5140">
        <f t="shared" si="482"/>
        <v>5</v>
      </c>
      <c r="V5140">
        <f t="shared" si="483"/>
        <v>1</v>
      </c>
      <c r="W5140">
        <f t="shared" si="484"/>
        <v>1</v>
      </c>
      <c r="X5140" t="str">
        <f t="shared" si="485"/>
        <v>511</v>
      </c>
      <c r="Y5140" t="str">
        <f>IF(Table1[[#This Row],[RFM_Score]]="555","Champion", IF(AND(J5140&gt;=4,V5140&gt;=4),"Loyal", IF(U5140&lt;=2,"At Risk", IF(W5140&gt;=4,"Potential Loyalist","Others"))))</f>
        <v>Others</v>
      </c>
    </row>
    <row r="5141" spans="1:25">
      <c r="A5141" t="s">
        <v>5169</v>
      </c>
      <c r="B5141">
        <v>39</v>
      </c>
      <c r="C5141" t="s">
        <v>19</v>
      </c>
      <c r="D5141" t="s">
        <v>25</v>
      </c>
      <c r="E5141" s="6" t="s">
        <v>17211</v>
      </c>
      <c r="F5141" t="s">
        <v>30</v>
      </c>
      <c r="G5141">
        <v>1</v>
      </c>
      <c r="H5141">
        <v>1</v>
      </c>
      <c r="I5141">
        <v>68</v>
      </c>
      <c r="J5141">
        <v>2</v>
      </c>
      <c r="K5141">
        <v>34.36</v>
      </c>
      <c r="L5141" t="str">
        <f t="shared" si="480"/>
        <v/>
      </c>
      <c r="M5141">
        <v>3</v>
      </c>
      <c r="N5141" t="str">
        <f t="shared" si="481"/>
        <v/>
      </c>
      <c r="O5141">
        <v>25</v>
      </c>
      <c r="P5141" s="11">
        <v>1</v>
      </c>
      <c r="Q5141" s="11">
        <v>2.94117647058823E-2</v>
      </c>
      <c r="R5141" s="12">
        <v>11.453333333333299</v>
      </c>
      <c r="S5141" t="s">
        <v>27</v>
      </c>
      <c r="T5141">
        <v>0</v>
      </c>
      <c r="U5141">
        <f t="shared" si="482"/>
        <v>4</v>
      </c>
      <c r="V5141">
        <f t="shared" si="483"/>
        <v>1</v>
      </c>
      <c r="W5141">
        <f t="shared" si="484"/>
        <v>1</v>
      </c>
      <c r="X5141" t="str">
        <f t="shared" si="485"/>
        <v>411</v>
      </c>
      <c r="Y5141" t="str">
        <f>IF(Table1[[#This Row],[RFM_Score]]="555","Champion", IF(AND(J5141&gt;=4,V5141&gt;=4),"Loyal", IF(U5141&lt;=2,"At Risk", IF(W5141&gt;=4,"Potential Loyalist","Others"))))</f>
        <v>Others</v>
      </c>
    </row>
    <row r="5142" spans="1:25">
      <c r="A5142" t="s">
        <v>8702</v>
      </c>
      <c r="B5142">
        <v>45</v>
      </c>
      <c r="C5142" t="s">
        <v>24</v>
      </c>
      <c r="D5142" t="s">
        <v>25</v>
      </c>
      <c r="E5142" s="6" t="s">
        <v>17212</v>
      </c>
      <c r="F5142" t="s">
        <v>30</v>
      </c>
      <c r="G5142">
        <v>7</v>
      </c>
      <c r="H5142">
        <v>0</v>
      </c>
      <c r="I5142">
        <v>50</v>
      </c>
      <c r="J5142">
        <v>7</v>
      </c>
      <c r="K5142">
        <v>34.28</v>
      </c>
      <c r="L5142" t="str">
        <f t="shared" si="480"/>
        <v/>
      </c>
      <c r="M5142">
        <v>3</v>
      </c>
      <c r="N5142" t="str">
        <f t="shared" si="481"/>
        <v/>
      </c>
      <c r="O5142">
        <v>1</v>
      </c>
      <c r="P5142" s="11">
        <v>0</v>
      </c>
      <c r="Q5142" s="11">
        <v>0.14000000000000001</v>
      </c>
      <c r="R5142" s="12">
        <v>11.4266666666666</v>
      </c>
      <c r="S5142" t="s">
        <v>27</v>
      </c>
      <c r="T5142">
        <v>0</v>
      </c>
      <c r="U5142">
        <f t="shared" si="482"/>
        <v>5</v>
      </c>
      <c r="V5142">
        <f t="shared" si="483"/>
        <v>1</v>
      </c>
      <c r="W5142">
        <f t="shared" si="484"/>
        <v>1</v>
      </c>
      <c r="X5142" t="str">
        <f t="shared" si="485"/>
        <v>511</v>
      </c>
      <c r="Y5142" t="str">
        <f>IF(Table1[[#This Row],[RFM_Score]]="555","Champion", IF(AND(J5142&gt;=4,V5142&gt;=4),"Loyal", IF(U5142&lt;=2,"At Risk", IF(W5142&gt;=4,"Potential Loyalist","Others"))))</f>
        <v>Others</v>
      </c>
    </row>
    <row r="5143" spans="1:25">
      <c r="A5143" t="s">
        <v>146</v>
      </c>
      <c r="B5143">
        <v>34</v>
      </c>
      <c r="C5143" t="s">
        <v>24</v>
      </c>
      <c r="D5143" t="s">
        <v>49</v>
      </c>
      <c r="E5143" s="6" t="s">
        <v>17213</v>
      </c>
      <c r="F5143" t="s">
        <v>62</v>
      </c>
      <c r="G5143">
        <v>6</v>
      </c>
      <c r="H5143">
        <v>3</v>
      </c>
      <c r="I5143">
        <v>53</v>
      </c>
      <c r="J5143">
        <v>1</v>
      </c>
      <c r="K5143">
        <v>34.26</v>
      </c>
      <c r="L5143" t="str">
        <f t="shared" si="480"/>
        <v/>
      </c>
      <c r="M5143">
        <v>3</v>
      </c>
      <c r="N5143" t="str">
        <f t="shared" si="481"/>
        <v/>
      </c>
      <c r="O5143">
        <v>1</v>
      </c>
      <c r="P5143" s="11">
        <v>0.5</v>
      </c>
      <c r="Q5143" s="11">
        <v>1.8867924528301799E-2</v>
      </c>
      <c r="R5143" s="12">
        <v>11.42</v>
      </c>
      <c r="S5143" t="s">
        <v>27</v>
      </c>
      <c r="T5143">
        <v>0</v>
      </c>
      <c r="U5143">
        <f t="shared" si="482"/>
        <v>5</v>
      </c>
      <c r="V5143">
        <f t="shared" si="483"/>
        <v>1</v>
      </c>
      <c r="W5143">
        <f t="shared" si="484"/>
        <v>1</v>
      </c>
      <c r="X5143" t="str">
        <f t="shared" si="485"/>
        <v>511</v>
      </c>
      <c r="Y5143" t="str">
        <f>IF(Table1[[#This Row],[RFM_Score]]="555","Champion", IF(AND(J5143&gt;=4,V5143&gt;=4),"Loyal", IF(U5143&lt;=2,"At Risk", IF(W5143&gt;=4,"Potential Loyalist","Others"))))</f>
        <v>Others</v>
      </c>
    </row>
    <row r="5144" spans="1:25">
      <c r="A5144" t="s">
        <v>2849</v>
      </c>
      <c r="B5144">
        <v>55</v>
      </c>
      <c r="C5144" t="s">
        <v>19</v>
      </c>
      <c r="D5144" t="s">
        <v>41</v>
      </c>
      <c r="E5144" s="6" t="s">
        <v>17214</v>
      </c>
      <c r="F5144" t="s">
        <v>30</v>
      </c>
      <c r="G5144">
        <v>2</v>
      </c>
      <c r="H5144">
        <v>1</v>
      </c>
      <c r="I5144">
        <v>37</v>
      </c>
      <c r="J5144">
        <v>1</v>
      </c>
      <c r="K5144">
        <v>34.19</v>
      </c>
      <c r="L5144" t="str">
        <f t="shared" si="480"/>
        <v/>
      </c>
      <c r="M5144">
        <v>3</v>
      </c>
      <c r="N5144" t="str">
        <f t="shared" si="481"/>
        <v/>
      </c>
      <c r="O5144">
        <v>30</v>
      </c>
      <c r="P5144" s="11">
        <v>0.5</v>
      </c>
      <c r="Q5144" s="11">
        <v>2.7027027027027001E-2</v>
      </c>
      <c r="R5144" s="12">
        <v>11.396666666666601</v>
      </c>
      <c r="S5144" t="s">
        <v>27</v>
      </c>
      <c r="T5144">
        <v>0</v>
      </c>
      <c r="U5144">
        <f t="shared" si="482"/>
        <v>4</v>
      </c>
      <c r="V5144">
        <f t="shared" si="483"/>
        <v>1</v>
      </c>
      <c r="W5144">
        <f t="shared" si="484"/>
        <v>1</v>
      </c>
      <c r="X5144" t="str">
        <f t="shared" si="485"/>
        <v>411</v>
      </c>
      <c r="Y5144" t="str">
        <f>IF(Table1[[#This Row],[RFM_Score]]="555","Champion", IF(AND(J5144&gt;=4,V5144&gt;=4),"Loyal", IF(U5144&lt;=2,"At Risk", IF(W5144&gt;=4,"Potential Loyalist","Others"))))</f>
        <v>Others</v>
      </c>
    </row>
    <row r="5145" spans="1:25">
      <c r="A5145" t="s">
        <v>3642</v>
      </c>
      <c r="B5145">
        <v>25</v>
      </c>
      <c r="C5145" t="s">
        <v>24</v>
      </c>
      <c r="D5145" t="s">
        <v>25</v>
      </c>
      <c r="E5145" s="6" t="s">
        <v>17215</v>
      </c>
      <c r="F5145" t="s">
        <v>60</v>
      </c>
      <c r="G5145">
        <v>2</v>
      </c>
      <c r="H5145">
        <v>1</v>
      </c>
      <c r="I5145">
        <v>41</v>
      </c>
      <c r="J5145">
        <v>2</v>
      </c>
      <c r="K5145">
        <v>34.17</v>
      </c>
      <c r="L5145" t="str">
        <f t="shared" si="480"/>
        <v/>
      </c>
      <c r="M5145">
        <v>3</v>
      </c>
      <c r="N5145" t="str">
        <f t="shared" si="481"/>
        <v/>
      </c>
      <c r="O5145">
        <v>6</v>
      </c>
      <c r="P5145" s="11">
        <v>0.5</v>
      </c>
      <c r="Q5145" s="11">
        <v>4.8780487804878002E-2</v>
      </c>
      <c r="R5145" s="12">
        <v>11.39</v>
      </c>
      <c r="S5145" t="s">
        <v>27</v>
      </c>
      <c r="T5145">
        <v>0</v>
      </c>
      <c r="U5145">
        <f t="shared" si="482"/>
        <v>5</v>
      </c>
      <c r="V5145">
        <f t="shared" si="483"/>
        <v>1</v>
      </c>
      <c r="W5145">
        <f t="shared" si="484"/>
        <v>1</v>
      </c>
      <c r="X5145" t="str">
        <f t="shared" si="485"/>
        <v>511</v>
      </c>
      <c r="Y5145" t="str">
        <f>IF(Table1[[#This Row],[RFM_Score]]="555","Champion", IF(AND(J5145&gt;=4,V5145&gt;=4),"Loyal", IF(U5145&lt;=2,"At Risk", IF(W5145&gt;=4,"Potential Loyalist","Others"))))</f>
        <v>Others</v>
      </c>
    </row>
    <row r="5146" spans="1:25">
      <c r="A5146" t="s">
        <v>5237</v>
      </c>
      <c r="B5146">
        <v>31</v>
      </c>
      <c r="C5146" t="s">
        <v>19</v>
      </c>
      <c r="D5146" t="s">
        <v>41</v>
      </c>
      <c r="E5146" s="6" t="s">
        <v>17216</v>
      </c>
      <c r="F5146" t="s">
        <v>30</v>
      </c>
      <c r="G5146">
        <v>2</v>
      </c>
      <c r="H5146">
        <v>1</v>
      </c>
      <c r="I5146">
        <v>55</v>
      </c>
      <c r="J5146">
        <v>1</v>
      </c>
      <c r="K5146">
        <v>34.11</v>
      </c>
      <c r="L5146" t="str">
        <f t="shared" si="480"/>
        <v/>
      </c>
      <c r="M5146">
        <v>3</v>
      </c>
      <c r="N5146" t="str">
        <f t="shared" si="481"/>
        <v/>
      </c>
      <c r="O5146">
        <v>10</v>
      </c>
      <c r="P5146" s="11">
        <v>0.5</v>
      </c>
      <c r="Q5146" s="11">
        <v>1.8181818181818101E-2</v>
      </c>
      <c r="R5146" s="12">
        <v>11.37</v>
      </c>
      <c r="S5146" t="s">
        <v>27</v>
      </c>
      <c r="T5146">
        <v>0</v>
      </c>
      <c r="U5146">
        <f t="shared" si="482"/>
        <v>5</v>
      </c>
      <c r="V5146">
        <f t="shared" si="483"/>
        <v>1</v>
      </c>
      <c r="W5146">
        <f t="shared" si="484"/>
        <v>1</v>
      </c>
      <c r="X5146" t="str">
        <f t="shared" si="485"/>
        <v>511</v>
      </c>
      <c r="Y5146" t="str">
        <f>IF(Table1[[#This Row],[RFM_Score]]="555","Champion", IF(AND(J5146&gt;=4,V5146&gt;=4),"Loyal", IF(U5146&lt;=2,"At Risk", IF(W5146&gt;=4,"Potential Loyalist","Others"))))</f>
        <v>Others</v>
      </c>
    </row>
    <row r="5147" spans="1:25">
      <c r="A5147" t="s">
        <v>10752</v>
      </c>
      <c r="B5147">
        <v>18</v>
      </c>
      <c r="C5147" t="s">
        <v>24</v>
      </c>
      <c r="D5147" t="s">
        <v>25</v>
      </c>
      <c r="E5147" s="6" t="s">
        <v>17217</v>
      </c>
      <c r="F5147" t="s">
        <v>30</v>
      </c>
      <c r="G5147">
        <v>5</v>
      </c>
      <c r="H5147">
        <v>0</v>
      </c>
      <c r="I5147">
        <v>47</v>
      </c>
      <c r="J5147">
        <v>0</v>
      </c>
      <c r="K5147">
        <v>34.11</v>
      </c>
      <c r="L5147" t="str">
        <f t="shared" si="480"/>
        <v/>
      </c>
      <c r="M5147">
        <v>3</v>
      </c>
      <c r="N5147" t="str">
        <f t="shared" si="481"/>
        <v/>
      </c>
      <c r="O5147">
        <v>26</v>
      </c>
      <c r="P5147" s="11">
        <v>0</v>
      </c>
      <c r="Q5147" s="11">
        <v>0</v>
      </c>
      <c r="R5147" s="12">
        <v>11.37</v>
      </c>
      <c r="S5147" t="s">
        <v>27</v>
      </c>
      <c r="T5147">
        <v>0</v>
      </c>
      <c r="U5147">
        <f t="shared" si="482"/>
        <v>4</v>
      </c>
      <c r="V5147">
        <f t="shared" si="483"/>
        <v>1</v>
      </c>
      <c r="W5147">
        <f t="shared" si="484"/>
        <v>1</v>
      </c>
      <c r="X5147" t="str">
        <f t="shared" si="485"/>
        <v>411</v>
      </c>
      <c r="Y5147" t="str">
        <f>IF(Table1[[#This Row],[RFM_Score]]="555","Champion", IF(AND(J5147&gt;=4,V5147&gt;=4),"Loyal", IF(U5147&lt;=2,"At Risk", IF(W5147&gt;=4,"Potential Loyalist","Others"))))</f>
        <v>Others</v>
      </c>
    </row>
    <row r="5148" spans="1:25">
      <c r="A5148" t="s">
        <v>7659</v>
      </c>
      <c r="B5148">
        <v>25</v>
      </c>
      <c r="C5148" t="s">
        <v>19</v>
      </c>
      <c r="D5148" t="s">
        <v>29</v>
      </c>
      <c r="E5148" s="6" t="s">
        <v>17218</v>
      </c>
      <c r="F5148" t="s">
        <v>30</v>
      </c>
      <c r="G5148">
        <v>4</v>
      </c>
      <c r="H5148">
        <v>1</v>
      </c>
      <c r="I5148">
        <v>53</v>
      </c>
      <c r="J5148">
        <v>2</v>
      </c>
      <c r="K5148">
        <v>34.090000000000003</v>
      </c>
      <c r="L5148" t="str">
        <f t="shared" si="480"/>
        <v/>
      </c>
      <c r="M5148">
        <v>3</v>
      </c>
      <c r="N5148" t="str">
        <f t="shared" si="481"/>
        <v/>
      </c>
      <c r="O5148">
        <v>0</v>
      </c>
      <c r="P5148" s="11">
        <v>0.25</v>
      </c>
      <c r="Q5148" s="11">
        <v>3.7735849056603703E-2</v>
      </c>
      <c r="R5148" s="12">
        <v>11.3633333333333</v>
      </c>
      <c r="S5148" t="s">
        <v>27</v>
      </c>
      <c r="T5148">
        <v>0</v>
      </c>
      <c r="U5148">
        <f t="shared" si="482"/>
        <v>5</v>
      </c>
      <c r="V5148">
        <f t="shared" si="483"/>
        <v>1</v>
      </c>
      <c r="W5148">
        <f t="shared" si="484"/>
        <v>1</v>
      </c>
      <c r="X5148" t="str">
        <f t="shared" si="485"/>
        <v>511</v>
      </c>
      <c r="Y5148" t="str">
        <f>IF(Table1[[#This Row],[RFM_Score]]="555","Champion", IF(AND(J5148&gt;=4,V5148&gt;=4),"Loyal", IF(U5148&lt;=2,"At Risk", IF(W5148&gt;=4,"Potential Loyalist","Others"))))</f>
        <v>Others</v>
      </c>
    </row>
    <row r="5149" spans="1:25">
      <c r="A5149" t="s">
        <v>1731</v>
      </c>
      <c r="B5149">
        <v>36</v>
      </c>
      <c r="C5149" t="s">
        <v>24</v>
      </c>
      <c r="D5149" t="s">
        <v>25</v>
      </c>
      <c r="E5149" s="6" t="s">
        <v>17219</v>
      </c>
      <c r="F5149" t="s">
        <v>21</v>
      </c>
      <c r="G5149">
        <v>2</v>
      </c>
      <c r="H5149">
        <v>0</v>
      </c>
      <c r="I5149">
        <v>44</v>
      </c>
      <c r="J5149">
        <v>1</v>
      </c>
      <c r="K5149">
        <v>34.04</v>
      </c>
      <c r="L5149" t="str">
        <f t="shared" si="480"/>
        <v/>
      </c>
      <c r="M5149">
        <v>3</v>
      </c>
      <c r="N5149" t="str">
        <f t="shared" si="481"/>
        <v/>
      </c>
      <c r="O5149">
        <v>5</v>
      </c>
      <c r="P5149" s="11">
        <v>0</v>
      </c>
      <c r="Q5149" s="11">
        <v>2.27272727272727E-2</v>
      </c>
      <c r="R5149" s="12">
        <v>11.3466666666666</v>
      </c>
      <c r="S5149" t="s">
        <v>27</v>
      </c>
      <c r="T5149">
        <v>0</v>
      </c>
      <c r="U5149">
        <f t="shared" si="482"/>
        <v>5</v>
      </c>
      <c r="V5149">
        <f t="shared" si="483"/>
        <v>1</v>
      </c>
      <c r="W5149">
        <f t="shared" si="484"/>
        <v>1</v>
      </c>
      <c r="X5149" t="str">
        <f t="shared" si="485"/>
        <v>511</v>
      </c>
      <c r="Y5149" t="str">
        <f>IF(Table1[[#This Row],[RFM_Score]]="555","Champion", IF(AND(J5149&gt;=4,V5149&gt;=4),"Loyal", IF(U5149&lt;=2,"At Risk", IF(W5149&gt;=4,"Potential Loyalist","Others"))))</f>
        <v>Others</v>
      </c>
    </row>
    <row r="5150" spans="1:25">
      <c r="A5150" t="s">
        <v>8605</v>
      </c>
      <c r="B5150">
        <v>40</v>
      </c>
      <c r="C5150" t="s">
        <v>19</v>
      </c>
      <c r="D5150" t="s">
        <v>35</v>
      </c>
      <c r="E5150" s="6" t="s">
        <v>17220</v>
      </c>
      <c r="F5150" t="s">
        <v>30</v>
      </c>
      <c r="G5150">
        <v>4</v>
      </c>
      <c r="H5150">
        <v>2</v>
      </c>
      <c r="I5150">
        <v>44</v>
      </c>
      <c r="J5150">
        <v>2</v>
      </c>
      <c r="K5150">
        <v>33.630000000000003</v>
      </c>
      <c r="L5150" t="str">
        <f t="shared" si="480"/>
        <v/>
      </c>
      <c r="M5150">
        <v>3</v>
      </c>
      <c r="N5150" t="str">
        <f t="shared" si="481"/>
        <v/>
      </c>
      <c r="O5150">
        <v>6</v>
      </c>
      <c r="P5150" s="11">
        <v>0.5</v>
      </c>
      <c r="Q5150" s="11">
        <v>4.54545454545454E-2</v>
      </c>
      <c r="R5150" s="12">
        <v>11.21</v>
      </c>
      <c r="S5150" t="s">
        <v>27</v>
      </c>
      <c r="T5150">
        <v>0</v>
      </c>
      <c r="U5150">
        <f t="shared" si="482"/>
        <v>5</v>
      </c>
      <c r="V5150">
        <f t="shared" si="483"/>
        <v>1</v>
      </c>
      <c r="W5150">
        <f t="shared" si="484"/>
        <v>1</v>
      </c>
      <c r="X5150" t="str">
        <f t="shared" si="485"/>
        <v>511</v>
      </c>
      <c r="Y5150" t="str">
        <f>IF(Table1[[#This Row],[RFM_Score]]="555","Champion", IF(AND(J5150&gt;=4,V5150&gt;=4),"Loyal", IF(U5150&lt;=2,"At Risk", IF(W5150&gt;=4,"Potential Loyalist","Others"))))</f>
        <v>Others</v>
      </c>
    </row>
    <row r="5151" spans="1:25">
      <c r="A5151" t="s">
        <v>11178</v>
      </c>
      <c r="B5151">
        <v>52</v>
      </c>
      <c r="C5151" t="s">
        <v>24</v>
      </c>
      <c r="D5151" t="s">
        <v>25</v>
      </c>
      <c r="E5151" s="6" t="s">
        <v>17221</v>
      </c>
      <c r="F5151" t="s">
        <v>62</v>
      </c>
      <c r="G5151">
        <v>1</v>
      </c>
      <c r="H5151">
        <v>0</v>
      </c>
      <c r="I5151">
        <v>60</v>
      </c>
      <c r="J5151">
        <v>2</v>
      </c>
      <c r="K5151">
        <v>33.630000000000003</v>
      </c>
      <c r="L5151" t="str">
        <f t="shared" si="480"/>
        <v/>
      </c>
      <c r="M5151">
        <v>3</v>
      </c>
      <c r="N5151" t="str">
        <f t="shared" si="481"/>
        <v/>
      </c>
      <c r="O5151">
        <v>10</v>
      </c>
      <c r="P5151" s="11">
        <v>0</v>
      </c>
      <c r="Q5151" s="11">
        <v>3.3333333333333298E-2</v>
      </c>
      <c r="R5151" s="12">
        <v>11.21</v>
      </c>
      <c r="S5151" t="s">
        <v>27</v>
      </c>
      <c r="T5151">
        <v>0</v>
      </c>
      <c r="U5151">
        <f t="shared" si="482"/>
        <v>5</v>
      </c>
      <c r="V5151">
        <f t="shared" si="483"/>
        <v>1</v>
      </c>
      <c r="W5151">
        <f t="shared" si="484"/>
        <v>1</v>
      </c>
      <c r="X5151" t="str">
        <f t="shared" si="485"/>
        <v>511</v>
      </c>
      <c r="Y5151" t="str">
        <f>IF(Table1[[#This Row],[RFM_Score]]="555","Champion", IF(AND(J5151&gt;=4,V5151&gt;=4),"Loyal", IF(U5151&lt;=2,"At Risk", IF(W5151&gt;=4,"Potential Loyalist","Others"))))</f>
        <v>Others</v>
      </c>
    </row>
    <row r="5152" spans="1:25">
      <c r="A5152" t="s">
        <v>5602</v>
      </c>
      <c r="B5152">
        <v>43</v>
      </c>
      <c r="C5152" t="s">
        <v>24</v>
      </c>
      <c r="D5152" t="s">
        <v>29</v>
      </c>
      <c r="E5152" s="6" t="s">
        <v>17222</v>
      </c>
      <c r="F5152" t="s">
        <v>60</v>
      </c>
      <c r="G5152">
        <v>4</v>
      </c>
      <c r="H5152">
        <v>1</v>
      </c>
      <c r="I5152">
        <v>62</v>
      </c>
      <c r="J5152">
        <v>1</v>
      </c>
      <c r="K5152">
        <v>33.5</v>
      </c>
      <c r="L5152" t="str">
        <f t="shared" si="480"/>
        <v/>
      </c>
      <c r="M5152">
        <v>3</v>
      </c>
      <c r="N5152" t="str">
        <f t="shared" si="481"/>
        <v/>
      </c>
      <c r="O5152">
        <v>45</v>
      </c>
      <c r="P5152" s="11">
        <v>0.25</v>
      </c>
      <c r="Q5152" s="11">
        <v>1.6129032258064498E-2</v>
      </c>
      <c r="R5152" s="12">
        <v>11.1666666666666</v>
      </c>
      <c r="S5152" t="s">
        <v>27</v>
      </c>
      <c r="T5152">
        <v>0</v>
      </c>
      <c r="U5152">
        <f t="shared" si="482"/>
        <v>3</v>
      </c>
      <c r="V5152">
        <f t="shared" si="483"/>
        <v>1</v>
      </c>
      <c r="W5152">
        <f t="shared" si="484"/>
        <v>1</v>
      </c>
      <c r="X5152" t="str">
        <f t="shared" si="485"/>
        <v>311</v>
      </c>
      <c r="Y5152" t="str">
        <f>IF(Table1[[#This Row],[RFM_Score]]="555","Champion", IF(AND(J5152&gt;=4,V5152&gt;=4),"Loyal", IF(U5152&lt;=2,"At Risk", IF(W5152&gt;=4,"Potential Loyalist","Others"))))</f>
        <v>Others</v>
      </c>
    </row>
    <row r="5153" spans="1:25">
      <c r="A5153" t="s">
        <v>11253</v>
      </c>
      <c r="B5153">
        <v>48</v>
      </c>
      <c r="C5153" t="s">
        <v>24</v>
      </c>
      <c r="D5153" t="s">
        <v>41</v>
      </c>
      <c r="E5153" s="6" t="s">
        <v>17223</v>
      </c>
      <c r="F5153" t="s">
        <v>21</v>
      </c>
      <c r="G5153">
        <v>5</v>
      </c>
      <c r="H5153">
        <v>0</v>
      </c>
      <c r="I5153">
        <v>46</v>
      </c>
      <c r="J5153">
        <v>3</v>
      </c>
      <c r="K5153">
        <v>33.450000000000003</v>
      </c>
      <c r="L5153" t="str">
        <f t="shared" si="480"/>
        <v/>
      </c>
      <c r="M5153">
        <v>3</v>
      </c>
      <c r="N5153" t="str">
        <f t="shared" si="481"/>
        <v/>
      </c>
      <c r="O5153">
        <v>37</v>
      </c>
      <c r="P5153" s="11">
        <v>0</v>
      </c>
      <c r="Q5153" s="11">
        <v>6.5217391304347797E-2</v>
      </c>
      <c r="R5153" s="12">
        <v>11.15</v>
      </c>
      <c r="S5153" t="s">
        <v>27</v>
      </c>
      <c r="T5153">
        <v>0</v>
      </c>
      <c r="U5153">
        <f t="shared" si="482"/>
        <v>4</v>
      </c>
      <c r="V5153">
        <f t="shared" si="483"/>
        <v>1</v>
      </c>
      <c r="W5153">
        <f t="shared" si="484"/>
        <v>1</v>
      </c>
      <c r="X5153" t="str">
        <f t="shared" si="485"/>
        <v>411</v>
      </c>
      <c r="Y5153" t="str">
        <f>IF(Table1[[#This Row],[RFM_Score]]="555","Champion", IF(AND(J5153&gt;=4,V5153&gt;=4),"Loyal", IF(U5153&lt;=2,"At Risk", IF(W5153&gt;=4,"Potential Loyalist","Others"))))</f>
        <v>Others</v>
      </c>
    </row>
    <row r="5154" spans="1:25">
      <c r="A5154" t="s">
        <v>7851</v>
      </c>
      <c r="B5154">
        <v>36</v>
      </c>
      <c r="C5154" t="s">
        <v>24</v>
      </c>
      <c r="D5154" t="s">
        <v>20</v>
      </c>
      <c r="E5154" s="6" t="s">
        <v>17224</v>
      </c>
      <c r="F5154" t="s">
        <v>30</v>
      </c>
      <c r="G5154">
        <v>3</v>
      </c>
      <c r="H5154">
        <v>2</v>
      </c>
      <c r="I5154">
        <v>38</v>
      </c>
      <c r="J5154">
        <v>2</v>
      </c>
      <c r="K5154">
        <v>33.39</v>
      </c>
      <c r="L5154" t="str">
        <f t="shared" si="480"/>
        <v/>
      </c>
      <c r="M5154">
        <v>3</v>
      </c>
      <c r="N5154" t="str">
        <f t="shared" si="481"/>
        <v/>
      </c>
      <c r="O5154">
        <v>14</v>
      </c>
      <c r="P5154" s="11">
        <v>0.66666666666666596</v>
      </c>
      <c r="Q5154" s="11">
        <v>5.2631578947368397E-2</v>
      </c>
      <c r="R5154" s="12">
        <v>11.13</v>
      </c>
      <c r="S5154" t="s">
        <v>27</v>
      </c>
      <c r="T5154">
        <v>0</v>
      </c>
      <c r="U5154">
        <f t="shared" si="482"/>
        <v>5</v>
      </c>
      <c r="V5154">
        <f t="shared" si="483"/>
        <v>1</v>
      </c>
      <c r="W5154">
        <f t="shared" si="484"/>
        <v>1</v>
      </c>
      <c r="X5154" t="str">
        <f t="shared" si="485"/>
        <v>511</v>
      </c>
      <c r="Y5154" t="str">
        <f>IF(Table1[[#This Row],[RFM_Score]]="555","Champion", IF(AND(J5154&gt;=4,V5154&gt;=4),"Loyal", IF(U5154&lt;=2,"At Risk", IF(W5154&gt;=4,"Potential Loyalist","Others"))))</f>
        <v>Others</v>
      </c>
    </row>
    <row r="5155" spans="1:25">
      <c r="A5155" t="s">
        <v>5704</v>
      </c>
      <c r="B5155">
        <v>43</v>
      </c>
      <c r="C5155" t="s">
        <v>24</v>
      </c>
      <c r="D5155" t="s">
        <v>25</v>
      </c>
      <c r="E5155" s="6" t="s">
        <v>17225</v>
      </c>
      <c r="F5155" t="s">
        <v>21</v>
      </c>
      <c r="G5155">
        <v>4</v>
      </c>
      <c r="H5155">
        <v>1</v>
      </c>
      <c r="I5155">
        <v>54</v>
      </c>
      <c r="J5155">
        <v>4</v>
      </c>
      <c r="K5155">
        <v>33.36</v>
      </c>
      <c r="L5155" t="str">
        <f t="shared" si="480"/>
        <v/>
      </c>
      <c r="M5155">
        <v>3</v>
      </c>
      <c r="N5155" t="str">
        <f t="shared" si="481"/>
        <v/>
      </c>
      <c r="O5155">
        <v>19</v>
      </c>
      <c r="P5155" s="11">
        <v>0.25</v>
      </c>
      <c r="Q5155" s="11">
        <v>7.4074074074074001E-2</v>
      </c>
      <c r="R5155" s="12">
        <v>11.12</v>
      </c>
      <c r="S5155" t="s">
        <v>27</v>
      </c>
      <c r="T5155">
        <v>0</v>
      </c>
      <c r="U5155">
        <f t="shared" si="482"/>
        <v>5</v>
      </c>
      <c r="V5155">
        <f t="shared" si="483"/>
        <v>1</v>
      </c>
      <c r="W5155">
        <f t="shared" si="484"/>
        <v>1</v>
      </c>
      <c r="X5155" t="str">
        <f t="shared" si="485"/>
        <v>511</v>
      </c>
      <c r="Y5155" t="str">
        <f>IF(Table1[[#This Row],[RFM_Score]]="555","Champion", IF(AND(J5155&gt;=4,V5155&gt;=4),"Loyal", IF(U5155&lt;=2,"At Risk", IF(W5155&gt;=4,"Potential Loyalist","Others"))))</f>
        <v>Others</v>
      </c>
    </row>
    <row r="5156" spans="1:25">
      <c r="A5156" t="s">
        <v>7109</v>
      </c>
      <c r="B5156">
        <v>18</v>
      </c>
      <c r="C5156" t="s">
        <v>24</v>
      </c>
      <c r="D5156" t="s">
        <v>25</v>
      </c>
      <c r="E5156" s="6" t="s">
        <v>17226</v>
      </c>
      <c r="F5156" t="s">
        <v>26</v>
      </c>
      <c r="G5156">
        <v>3</v>
      </c>
      <c r="H5156">
        <v>1</v>
      </c>
      <c r="I5156">
        <v>52</v>
      </c>
      <c r="J5156">
        <v>4</v>
      </c>
      <c r="K5156">
        <v>33.36</v>
      </c>
      <c r="L5156" t="str">
        <f t="shared" si="480"/>
        <v/>
      </c>
      <c r="M5156">
        <v>3</v>
      </c>
      <c r="N5156" t="str">
        <f t="shared" si="481"/>
        <v/>
      </c>
      <c r="O5156">
        <v>20</v>
      </c>
      <c r="P5156" s="11">
        <v>0.33333333333333298</v>
      </c>
      <c r="Q5156" s="11">
        <v>7.69230769230769E-2</v>
      </c>
      <c r="R5156" s="12">
        <v>11.12</v>
      </c>
      <c r="S5156" t="s">
        <v>27</v>
      </c>
      <c r="T5156">
        <v>0</v>
      </c>
      <c r="U5156">
        <f t="shared" si="482"/>
        <v>5</v>
      </c>
      <c r="V5156">
        <f t="shared" si="483"/>
        <v>1</v>
      </c>
      <c r="W5156">
        <f t="shared" si="484"/>
        <v>1</v>
      </c>
      <c r="X5156" t="str">
        <f t="shared" si="485"/>
        <v>511</v>
      </c>
      <c r="Y5156" t="str">
        <f>IF(Table1[[#This Row],[RFM_Score]]="555","Champion", IF(AND(J5156&gt;=4,V5156&gt;=4),"Loyal", IF(U5156&lt;=2,"At Risk", IF(W5156&gt;=4,"Potential Loyalist","Others"))))</f>
        <v>Others</v>
      </c>
    </row>
    <row r="5157" spans="1:25">
      <c r="A5157" t="s">
        <v>11207</v>
      </c>
      <c r="B5157">
        <v>45</v>
      </c>
      <c r="C5157" t="s">
        <v>24</v>
      </c>
      <c r="D5157" t="s">
        <v>46</v>
      </c>
      <c r="E5157" s="6" t="s">
        <v>17227</v>
      </c>
      <c r="F5157" t="s">
        <v>30</v>
      </c>
      <c r="G5157">
        <v>4</v>
      </c>
      <c r="H5157">
        <v>1</v>
      </c>
      <c r="I5157">
        <v>46</v>
      </c>
      <c r="J5157">
        <v>4</v>
      </c>
      <c r="K5157">
        <v>33.31</v>
      </c>
      <c r="L5157" t="str">
        <f t="shared" si="480"/>
        <v/>
      </c>
      <c r="M5157">
        <v>3</v>
      </c>
      <c r="N5157" t="str">
        <f t="shared" si="481"/>
        <v/>
      </c>
      <c r="O5157">
        <v>38</v>
      </c>
      <c r="P5157" s="11">
        <v>0.25</v>
      </c>
      <c r="Q5157" s="11">
        <v>8.6956521739130405E-2</v>
      </c>
      <c r="R5157" s="12">
        <v>11.1033333333333</v>
      </c>
      <c r="S5157" t="s">
        <v>27</v>
      </c>
      <c r="T5157">
        <v>0</v>
      </c>
      <c r="U5157">
        <f t="shared" si="482"/>
        <v>4</v>
      </c>
      <c r="V5157">
        <f t="shared" si="483"/>
        <v>1</v>
      </c>
      <c r="W5157">
        <f t="shared" si="484"/>
        <v>1</v>
      </c>
      <c r="X5157" t="str">
        <f t="shared" si="485"/>
        <v>411</v>
      </c>
      <c r="Y5157" t="str">
        <f>IF(Table1[[#This Row],[RFM_Score]]="555","Champion", IF(AND(J5157&gt;=4,V5157&gt;=4),"Loyal", IF(U5157&lt;=2,"At Risk", IF(W5157&gt;=4,"Potential Loyalist","Others"))))</f>
        <v>Others</v>
      </c>
    </row>
    <row r="5158" spans="1:25">
      <c r="A5158" t="s">
        <v>10649</v>
      </c>
      <c r="B5158">
        <v>51</v>
      </c>
      <c r="C5158" t="s">
        <v>24</v>
      </c>
      <c r="D5158" t="s">
        <v>41</v>
      </c>
      <c r="E5158" s="6" t="s">
        <v>17228</v>
      </c>
      <c r="F5158" t="s">
        <v>60</v>
      </c>
      <c r="G5158">
        <v>2</v>
      </c>
      <c r="H5158">
        <v>1</v>
      </c>
      <c r="I5158">
        <v>53</v>
      </c>
      <c r="J5158">
        <v>3</v>
      </c>
      <c r="K5158">
        <v>33.229999999999997</v>
      </c>
      <c r="L5158" t="str">
        <f t="shared" si="480"/>
        <v/>
      </c>
      <c r="M5158">
        <v>3</v>
      </c>
      <c r="N5158" t="str">
        <f t="shared" si="481"/>
        <v/>
      </c>
      <c r="O5158">
        <v>52</v>
      </c>
      <c r="P5158" s="11">
        <v>0.5</v>
      </c>
      <c r="Q5158" s="11">
        <v>5.6603773584905599E-2</v>
      </c>
      <c r="R5158" s="12">
        <v>11.0766666666666</v>
      </c>
      <c r="S5158" t="s">
        <v>27</v>
      </c>
      <c r="T5158">
        <v>1</v>
      </c>
      <c r="U5158">
        <f t="shared" si="482"/>
        <v>3</v>
      </c>
      <c r="V5158">
        <f t="shared" si="483"/>
        <v>1</v>
      </c>
      <c r="W5158">
        <f t="shared" si="484"/>
        <v>1</v>
      </c>
      <c r="X5158" t="str">
        <f t="shared" si="485"/>
        <v>311</v>
      </c>
      <c r="Y5158" t="str">
        <f>IF(Table1[[#This Row],[RFM_Score]]="555","Champion", IF(AND(J5158&gt;=4,V5158&gt;=4),"Loyal", IF(U5158&lt;=2,"At Risk", IF(W5158&gt;=4,"Potential Loyalist","Others"))))</f>
        <v>Others</v>
      </c>
    </row>
    <row r="5159" spans="1:25">
      <c r="A5159" t="s">
        <v>4021</v>
      </c>
      <c r="B5159">
        <v>37</v>
      </c>
      <c r="C5159" t="s">
        <v>19</v>
      </c>
      <c r="D5159" t="s">
        <v>25</v>
      </c>
      <c r="E5159" s="6" t="s">
        <v>17229</v>
      </c>
      <c r="F5159" t="s">
        <v>37</v>
      </c>
      <c r="G5159">
        <v>2</v>
      </c>
      <c r="H5159">
        <v>0</v>
      </c>
      <c r="I5159">
        <v>54</v>
      </c>
      <c r="J5159">
        <v>4</v>
      </c>
      <c r="K5159">
        <v>33.130000000000003</v>
      </c>
      <c r="L5159" t="str">
        <f t="shared" si="480"/>
        <v/>
      </c>
      <c r="M5159">
        <v>3</v>
      </c>
      <c r="N5159" t="str">
        <f t="shared" si="481"/>
        <v/>
      </c>
      <c r="O5159">
        <v>3</v>
      </c>
      <c r="P5159" s="11">
        <v>0</v>
      </c>
      <c r="Q5159" s="11">
        <v>7.4074074074074001E-2</v>
      </c>
      <c r="R5159" s="12">
        <v>11.043333333333299</v>
      </c>
      <c r="S5159" t="s">
        <v>27</v>
      </c>
      <c r="T5159">
        <v>0</v>
      </c>
      <c r="U5159">
        <f t="shared" si="482"/>
        <v>5</v>
      </c>
      <c r="V5159">
        <f t="shared" si="483"/>
        <v>1</v>
      </c>
      <c r="W5159">
        <f t="shared" si="484"/>
        <v>1</v>
      </c>
      <c r="X5159" t="str">
        <f t="shared" si="485"/>
        <v>511</v>
      </c>
      <c r="Y5159" t="str">
        <f>IF(Table1[[#This Row],[RFM_Score]]="555","Champion", IF(AND(J5159&gt;=4,V5159&gt;=4),"Loyal", IF(U5159&lt;=2,"At Risk", IF(W5159&gt;=4,"Potential Loyalist","Others"))))</f>
        <v>Others</v>
      </c>
    </row>
    <row r="5160" spans="1:25">
      <c r="A5160" t="s">
        <v>9987</v>
      </c>
      <c r="B5160">
        <v>45</v>
      </c>
      <c r="C5160" t="s">
        <v>24</v>
      </c>
      <c r="D5160" t="s">
        <v>49</v>
      </c>
      <c r="E5160" s="6" t="s">
        <v>17230</v>
      </c>
      <c r="F5160" t="s">
        <v>21</v>
      </c>
      <c r="G5160">
        <v>0</v>
      </c>
      <c r="H5160">
        <v>0</v>
      </c>
      <c r="I5160">
        <v>50</v>
      </c>
      <c r="J5160">
        <v>3</v>
      </c>
      <c r="K5160">
        <v>33.11</v>
      </c>
      <c r="L5160" t="str">
        <f t="shared" si="480"/>
        <v/>
      </c>
      <c r="M5160">
        <v>3</v>
      </c>
      <c r="N5160" t="str">
        <f t="shared" si="481"/>
        <v/>
      </c>
      <c r="O5160">
        <v>11</v>
      </c>
      <c r="P5160" s="11">
        <v>0</v>
      </c>
      <c r="Q5160" s="11">
        <v>0.06</v>
      </c>
      <c r="R5160" s="12">
        <v>11.0366666666666</v>
      </c>
      <c r="S5160" t="s">
        <v>27</v>
      </c>
      <c r="T5160">
        <v>0</v>
      </c>
      <c r="U5160">
        <f t="shared" si="482"/>
        <v>5</v>
      </c>
      <c r="V5160">
        <f t="shared" si="483"/>
        <v>1</v>
      </c>
      <c r="W5160">
        <f t="shared" si="484"/>
        <v>1</v>
      </c>
      <c r="X5160" t="str">
        <f t="shared" si="485"/>
        <v>511</v>
      </c>
      <c r="Y5160" t="str">
        <f>IF(Table1[[#This Row],[RFM_Score]]="555","Champion", IF(AND(J5160&gt;=4,V5160&gt;=4),"Loyal", IF(U5160&lt;=2,"At Risk", IF(W5160&gt;=4,"Potential Loyalist","Others"))))</f>
        <v>Others</v>
      </c>
    </row>
    <row r="5161" spans="1:25">
      <c r="A5161" t="s">
        <v>1314</v>
      </c>
      <c r="B5161">
        <v>39</v>
      </c>
      <c r="C5161" t="s">
        <v>24</v>
      </c>
      <c r="D5161" t="s">
        <v>25</v>
      </c>
      <c r="E5161" s="6" t="s">
        <v>17231</v>
      </c>
      <c r="F5161" t="s">
        <v>21</v>
      </c>
      <c r="G5161">
        <v>3</v>
      </c>
      <c r="H5161">
        <v>1</v>
      </c>
      <c r="I5161">
        <v>54</v>
      </c>
      <c r="J5161">
        <v>2</v>
      </c>
      <c r="K5161">
        <v>32.799999999999997</v>
      </c>
      <c r="L5161" t="str">
        <f t="shared" si="480"/>
        <v/>
      </c>
      <c r="M5161">
        <v>3</v>
      </c>
      <c r="N5161" t="str">
        <f t="shared" si="481"/>
        <v/>
      </c>
      <c r="O5161">
        <v>31</v>
      </c>
      <c r="P5161" s="11">
        <v>0.33333333333333298</v>
      </c>
      <c r="Q5161" s="11">
        <v>3.7037037037037E-2</v>
      </c>
      <c r="R5161" s="12">
        <v>10.9333333333333</v>
      </c>
      <c r="S5161" t="s">
        <v>27</v>
      </c>
      <c r="T5161">
        <v>0</v>
      </c>
      <c r="U5161">
        <f t="shared" si="482"/>
        <v>4</v>
      </c>
      <c r="V5161">
        <f t="shared" si="483"/>
        <v>1</v>
      </c>
      <c r="W5161">
        <f t="shared" si="484"/>
        <v>1</v>
      </c>
      <c r="X5161" t="str">
        <f t="shared" si="485"/>
        <v>411</v>
      </c>
      <c r="Y5161" t="str">
        <f>IF(Table1[[#This Row],[RFM_Score]]="555","Champion", IF(AND(J5161&gt;=4,V5161&gt;=4),"Loyal", IF(U5161&lt;=2,"At Risk", IF(W5161&gt;=4,"Potential Loyalist","Others"))))</f>
        <v>Others</v>
      </c>
    </row>
    <row r="5162" spans="1:25">
      <c r="A5162" t="s">
        <v>10440</v>
      </c>
      <c r="B5162">
        <v>35</v>
      </c>
      <c r="C5162" t="s">
        <v>19</v>
      </c>
      <c r="D5162" t="s">
        <v>29</v>
      </c>
      <c r="E5162" s="6" t="s">
        <v>17232</v>
      </c>
      <c r="F5162" t="s">
        <v>30</v>
      </c>
      <c r="G5162">
        <v>5</v>
      </c>
      <c r="H5162">
        <v>3</v>
      </c>
      <c r="I5162">
        <v>57</v>
      </c>
      <c r="J5162">
        <v>2</v>
      </c>
      <c r="K5162">
        <v>32.619999999999997</v>
      </c>
      <c r="L5162" t="str">
        <f t="shared" si="480"/>
        <v/>
      </c>
      <c r="M5162">
        <v>3</v>
      </c>
      <c r="N5162" t="str">
        <f t="shared" si="481"/>
        <v/>
      </c>
      <c r="O5162">
        <v>5</v>
      </c>
      <c r="P5162" s="11">
        <v>0.6</v>
      </c>
      <c r="Q5162" s="11">
        <v>3.5087719298245598E-2</v>
      </c>
      <c r="R5162" s="12">
        <v>10.873333333333299</v>
      </c>
      <c r="S5162" t="s">
        <v>27</v>
      </c>
      <c r="T5162">
        <v>0</v>
      </c>
      <c r="U5162">
        <f t="shared" si="482"/>
        <v>5</v>
      </c>
      <c r="V5162">
        <f t="shared" si="483"/>
        <v>1</v>
      </c>
      <c r="W5162">
        <f t="shared" si="484"/>
        <v>1</v>
      </c>
      <c r="X5162" t="str">
        <f t="shared" si="485"/>
        <v>511</v>
      </c>
      <c r="Y5162" t="str">
        <f>IF(Table1[[#This Row],[RFM_Score]]="555","Champion", IF(AND(J5162&gt;=4,V5162&gt;=4),"Loyal", IF(U5162&lt;=2,"At Risk", IF(W5162&gt;=4,"Potential Loyalist","Others"))))</f>
        <v>Others</v>
      </c>
    </row>
    <row r="5163" spans="1:25">
      <c r="A5163" t="s">
        <v>6151</v>
      </c>
      <c r="B5163">
        <v>32</v>
      </c>
      <c r="C5163" t="s">
        <v>19</v>
      </c>
      <c r="D5163" t="s">
        <v>25</v>
      </c>
      <c r="E5163" s="6" t="s">
        <v>17233</v>
      </c>
      <c r="F5163" t="s">
        <v>21</v>
      </c>
      <c r="G5163">
        <v>3</v>
      </c>
      <c r="H5163">
        <v>1</v>
      </c>
      <c r="I5163">
        <v>58</v>
      </c>
      <c r="J5163">
        <v>2</v>
      </c>
      <c r="K5163">
        <v>32.44</v>
      </c>
      <c r="L5163" t="str">
        <f t="shared" si="480"/>
        <v/>
      </c>
      <c r="M5163">
        <v>3</v>
      </c>
      <c r="N5163" t="str">
        <f t="shared" si="481"/>
        <v/>
      </c>
      <c r="O5163">
        <v>22</v>
      </c>
      <c r="P5163" s="11">
        <v>0.33333333333333298</v>
      </c>
      <c r="Q5163" s="11">
        <v>3.4482758620689599E-2</v>
      </c>
      <c r="R5163" s="12">
        <v>10.813333333333301</v>
      </c>
      <c r="S5163" t="s">
        <v>27</v>
      </c>
      <c r="T5163">
        <v>0</v>
      </c>
      <c r="U5163">
        <f t="shared" si="482"/>
        <v>4</v>
      </c>
      <c r="V5163">
        <f t="shared" si="483"/>
        <v>1</v>
      </c>
      <c r="W5163">
        <f t="shared" si="484"/>
        <v>1</v>
      </c>
      <c r="X5163" t="str">
        <f t="shared" si="485"/>
        <v>411</v>
      </c>
      <c r="Y5163" t="str">
        <f>IF(Table1[[#This Row],[RFM_Score]]="555","Champion", IF(AND(J5163&gt;=4,V5163&gt;=4),"Loyal", IF(U5163&lt;=2,"At Risk", IF(W5163&gt;=4,"Potential Loyalist","Others"))))</f>
        <v>Others</v>
      </c>
    </row>
    <row r="5164" spans="1:25">
      <c r="A5164" t="s">
        <v>8663</v>
      </c>
      <c r="B5164">
        <v>30</v>
      </c>
      <c r="C5164" t="s">
        <v>24</v>
      </c>
      <c r="D5164" t="s">
        <v>25</v>
      </c>
      <c r="E5164" s="6" t="s">
        <v>17234</v>
      </c>
      <c r="F5164" t="s">
        <v>30</v>
      </c>
      <c r="G5164">
        <v>3</v>
      </c>
      <c r="H5164">
        <v>1</v>
      </c>
      <c r="I5164">
        <v>61</v>
      </c>
      <c r="J5164">
        <v>4</v>
      </c>
      <c r="K5164">
        <v>32.340000000000003</v>
      </c>
      <c r="L5164" t="str">
        <f t="shared" si="480"/>
        <v/>
      </c>
      <c r="M5164">
        <v>3</v>
      </c>
      <c r="N5164" t="str">
        <f t="shared" si="481"/>
        <v/>
      </c>
      <c r="O5164">
        <v>8</v>
      </c>
      <c r="P5164" s="11">
        <v>0.33333333333333298</v>
      </c>
      <c r="Q5164" s="11">
        <v>6.5573770491803199E-2</v>
      </c>
      <c r="R5164" s="12">
        <v>10.78</v>
      </c>
      <c r="S5164" t="s">
        <v>27</v>
      </c>
      <c r="T5164">
        <v>0</v>
      </c>
      <c r="U5164">
        <f t="shared" si="482"/>
        <v>5</v>
      </c>
      <c r="V5164">
        <f t="shared" si="483"/>
        <v>1</v>
      </c>
      <c r="W5164">
        <f t="shared" si="484"/>
        <v>1</v>
      </c>
      <c r="X5164" t="str">
        <f t="shared" si="485"/>
        <v>511</v>
      </c>
      <c r="Y5164" t="str">
        <f>IF(Table1[[#This Row],[RFM_Score]]="555","Champion", IF(AND(J5164&gt;=4,V5164&gt;=4),"Loyal", IF(U5164&lt;=2,"At Risk", IF(W5164&gt;=4,"Potential Loyalist","Others"))))</f>
        <v>Others</v>
      </c>
    </row>
    <row r="5165" spans="1:25">
      <c r="A5165" t="s">
        <v>10644</v>
      </c>
      <c r="B5165">
        <v>33</v>
      </c>
      <c r="C5165" t="s">
        <v>19</v>
      </c>
      <c r="D5165" t="s">
        <v>41</v>
      </c>
      <c r="E5165" s="6" t="s">
        <v>17235</v>
      </c>
      <c r="F5165" t="s">
        <v>26</v>
      </c>
      <c r="G5165">
        <v>1</v>
      </c>
      <c r="H5165">
        <v>0</v>
      </c>
      <c r="I5165">
        <v>50</v>
      </c>
      <c r="J5165">
        <v>1</v>
      </c>
      <c r="K5165">
        <v>32.06</v>
      </c>
      <c r="L5165" t="str">
        <f t="shared" si="480"/>
        <v/>
      </c>
      <c r="M5165">
        <v>3</v>
      </c>
      <c r="N5165" t="str">
        <f t="shared" si="481"/>
        <v/>
      </c>
      <c r="O5165">
        <v>19</v>
      </c>
      <c r="P5165" s="11">
        <v>0</v>
      </c>
      <c r="Q5165" s="11">
        <v>0.02</v>
      </c>
      <c r="R5165" s="12">
        <v>10.6866666666666</v>
      </c>
      <c r="S5165" t="s">
        <v>27</v>
      </c>
      <c r="T5165">
        <v>0</v>
      </c>
      <c r="U5165">
        <f t="shared" si="482"/>
        <v>5</v>
      </c>
      <c r="V5165">
        <f t="shared" si="483"/>
        <v>1</v>
      </c>
      <c r="W5165">
        <f t="shared" si="484"/>
        <v>1</v>
      </c>
      <c r="X5165" t="str">
        <f t="shared" si="485"/>
        <v>511</v>
      </c>
      <c r="Y5165" t="str">
        <f>IF(Table1[[#This Row],[RFM_Score]]="555","Champion", IF(AND(J5165&gt;=4,V5165&gt;=4),"Loyal", IF(U5165&lt;=2,"At Risk", IF(W5165&gt;=4,"Potential Loyalist","Others"))))</f>
        <v>Others</v>
      </c>
    </row>
    <row r="5166" spans="1:25">
      <c r="A5166" t="s">
        <v>3847</v>
      </c>
      <c r="B5166">
        <v>23</v>
      </c>
      <c r="C5166" t="s">
        <v>19</v>
      </c>
      <c r="D5166" t="s">
        <v>25</v>
      </c>
      <c r="E5166" s="6" t="s">
        <v>17236</v>
      </c>
      <c r="F5166" t="s">
        <v>21</v>
      </c>
      <c r="G5166">
        <v>3</v>
      </c>
      <c r="H5166">
        <v>0</v>
      </c>
      <c r="I5166">
        <v>48</v>
      </c>
      <c r="J5166">
        <v>4</v>
      </c>
      <c r="K5166">
        <v>32.03</v>
      </c>
      <c r="L5166" t="str">
        <f t="shared" si="480"/>
        <v/>
      </c>
      <c r="M5166">
        <v>3</v>
      </c>
      <c r="N5166" t="str">
        <f t="shared" si="481"/>
        <v/>
      </c>
      <c r="O5166">
        <v>9</v>
      </c>
      <c r="P5166" s="11">
        <v>0</v>
      </c>
      <c r="Q5166" s="11">
        <v>8.3333333333333301E-2</v>
      </c>
      <c r="R5166" s="12">
        <v>10.6766666666666</v>
      </c>
      <c r="S5166" t="s">
        <v>27</v>
      </c>
      <c r="T5166">
        <v>0</v>
      </c>
      <c r="U5166">
        <f t="shared" si="482"/>
        <v>5</v>
      </c>
      <c r="V5166">
        <f t="shared" si="483"/>
        <v>1</v>
      </c>
      <c r="W5166">
        <f t="shared" si="484"/>
        <v>1</v>
      </c>
      <c r="X5166" t="str">
        <f t="shared" si="485"/>
        <v>511</v>
      </c>
      <c r="Y5166" t="str">
        <f>IF(Table1[[#This Row],[RFM_Score]]="555","Champion", IF(AND(J5166&gt;=4,V5166&gt;=4),"Loyal", IF(U5166&lt;=2,"At Risk", IF(W5166&gt;=4,"Potential Loyalist","Others"))))</f>
        <v>Others</v>
      </c>
    </row>
    <row r="5167" spans="1:25">
      <c r="A5167" t="s">
        <v>7625</v>
      </c>
      <c r="B5167">
        <v>39</v>
      </c>
      <c r="C5167" t="s">
        <v>19</v>
      </c>
      <c r="D5167" t="s">
        <v>25</v>
      </c>
      <c r="E5167" s="6" t="s">
        <v>17237</v>
      </c>
      <c r="F5167" t="s">
        <v>30</v>
      </c>
      <c r="G5167">
        <v>7</v>
      </c>
      <c r="H5167">
        <v>1</v>
      </c>
      <c r="I5167">
        <v>47</v>
      </c>
      <c r="J5167">
        <v>2</v>
      </c>
      <c r="K5167">
        <v>32.03</v>
      </c>
      <c r="L5167" t="str">
        <f t="shared" si="480"/>
        <v/>
      </c>
      <c r="M5167">
        <v>3</v>
      </c>
      <c r="N5167" t="str">
        <f t="shared" si="481"/>
        <v/>
      </c>
      <c r="O5167">
        <v>24</v>
      </c>
      <c r="P5167" s="11">
        <v>0.14285714285714199</v>
      </c>
      <c r="Q5167" s="11">
        <v>4.2553191489361701E-2</v>
      </c>
      <c r="R5167" s="12">
        <v>10.6766666666666</v>
      </c>
      <c r="S5167" t="s">
        <v>27</v>
      </c>
      <c r="T5167">
        <v>1</v>
      </c>
      <c r="U5167">
        <f t="shared" si="482"/>
        <v>4</v>
      </c>
      <c r="V5167">
        <f t="shared" si="483"/>
        <v>1</v>
      </c>
      <c r="W5167">
        <f t="shared" si="484"/>
        <v>1</v>
      </c>
      <c r="X5167" t="str">
        <f t="shared" si="485"/>
        <v>411</v>
      </c>
      <c r="Y5167" t="str">
        <f>IF(Table1[[#This Row],[RFM_Score]]="555","Champion", IF(AND(J5167&gt;=4,V5167&gt;=4),"Loyal", IF(U5167&lt;=2,"At Risk", IF(W5167&gt;=4,"Potential Loyalist","Others"))))</f>
        <v>Others</v>
      </c>
    </row>
    <row r="5168" spans="1:25">
      <c r="A5168" t="s">
        <v>2650</v>
      </c>
      <c r="B5168">
        <v>34</v>
      </c>
      <c r="C5168" t="s">
        <v>24</v>
      </c>
      <c r="D5168" t="s">
        <v>25</v>
      </c>
      <c r="E5168" s="6" t="s">
        <v>17238</v>
      </c>
      <c r="F5168" t="s">
        <v>62</v>
      </c>
      <c r="G5168">
        <v>4</v>
      </c>
      <c r="H5168">
        <v>0</v>
      </c>
      <c r="I5168">
        <v>52</v>
      </c>
      <c r="J5168">
        <v>5</v>
      </c>
      <c r="K5168">
        <v>31.93</v>
      </c>
      <c r="L5168" t="str">
        <f t="shared" si="480"/>
        <v/>
      </c>
      <c r="M5168">
        <v>3</v>
      </c>
      <c r="N5168" t="str">
        <f t="shared" si="481"/>
        <v/>
      </c>
      <c r="O5168">
        <v>15</v>
      </c>
      <c r="P5168" s="11">
        <v>0</v>
      </c>
      <c r="Q5168" s="11">
        <v>9.6153846153846104E-2</v>
      </c>
      <c r="R5168" s="12">
        <v>10.643333333333301</v>
      </c>
      <c r="S5168" t="s">
        <v>27</v>
      </c>
      <c r="T5168">
        <v>0</v>
      </c>
      <c r="U5168">
        <f t="shared" si="482"/>
        <v>5</v>
      </c>
      <c r="V5168">
        <f t="shared" si="483"/>
        <v>1</v>
      </c>
      <c r="W5168">
        <f t="shared" si="484"/>
        <v>1</v>
      </c>
      <c r="X5168" t="str">
        <f t="shared" si="485"/>
        <v>511</v>
      </c>
      <c r="Y5168" t="str">
        <f>IF(Table1[[#This Row],[RFM_Score]]="555","Champion", IF(AND(J5168&gt;=4,V5168&gt;=4),"Loyal", IF(U5168&lt;=2,"At Risk", IF(W5168&gt;=4,"Potential Loyalist","Others"))))</f>
        <v>Others</v>
      </c>
    </row>
    <row r="5169" spans="1:25">
      <c r="A5169" t="s">
        <v>5770</v>
      </c>
      <c r="B5169">
        <v>32</v>
      </c>
      <c r="C5169" t="s">
        <v>24</v>
      </c>
      <c r="D5169" t="s">
        <v>46</v>
      </c>
      <c r="E5169" s="6" t="s">
        <v>17239</v>
      </c>
      <c r="F5169" t="s">
        <v>21</v>
      </c>
      <c r="G5169">
        <v>1</v>
      </c>
      <c r="H5169">
        <v>1</v>
      </c>
      <c r="I5169">
        <v>52</v>
      </c>
      <c r="J5169">
        <v>4</v>
      </c>
      <c r="K5169">
        <v>31.89</v>
      </c>
      <c r="L5169" t="str">
        <f t="shared" si="480"/>
        <v/>
      </c>
      <c r="M5169">
        <v>3</v>
      </c>
      <c r="N5169" t="str">
        <f t="shared" si="481"/>
        <v/>
      </c>
      <c r="O5169">
        <v>1</v>
      </c>
      <c r="P5169" s="11">
        <v>1</v>
      </c>
      <c r="Q5169" s="11">
        <v>7.69230769230769E-2</v>
      </c>
      <c r="R5169" s="12">
        <v>10.63</v>
      </c>
      <c r="S5169" t="s">
        <v>27</v>
      </c>
      <c r="T5169">
        <v>0</v>
      </c>
      <c r="U5169">
        <f t="shared" si="482"/>
        <v>5</v>
      </c>
      <c r="V5169">
        <f t="shared" si="483"/>
        <v>1</v>
      </c>
      <c r="W5169">
        <f t="shared" si="484"/>
        <v>1</v>
      </c>
      <c r="X5169" t="str">
        <f t="shared" si="485"/>
        <v>511</v>
      </c>
      <c r="Y5169" t="str">
        <f>IF(Table1[[#This Row],[RFM_Score]]="555","Champion", IF(AND(J5169&gt;=4,V5169&gt;=4),"Loyal", IF(U5169&lt;=2,"At Risk", IF(W5169&gt;=4,"Potential Loyalist","Others"))))</f>
        <v>Others</v>
      </c>
    </row>
    <row r="5170" spans="1:25">
      <c r="A5170" t="s">
        <v>6612</v>
      </c>
      <c r="B5170">
        <v>48</v>
      </c>
      <c r="C5170" t="s">
        <v>19</v>
      </c>
      <c r="D5170" t="s">
        <v>49</v>
      </c>
      <c r="E5170" s="6" t="s">
        <v>17240</v>
      </c>
      <c r="F5170" t="s">
        <v>26</v>
      </c>
      <c r="G5170">
        <v>0</v>
      </c>
      <c r="H5170">
        <v>0</v>
      </c>
      <c r="I5170">
        <v>44</v>
      </c>
      <c r="J5170">
        <v>1</v>
      </c>
      <c r="K5170">
        <v>31.86</v>
      </c>
      <c r="L5170" t="str">
        <f t="shared" si="480"/>
        <v/>
      </c>
      <c r="M5170">
        <v>3</v>
      </c>
      <c r="N5170" t="str">
        <f t="shared" si="481"/>
        <v/>
      </c>
      <c r="O5170">
        <v>40</v>
      </c>
      <c r="P5170" s="11">
        <v>0</v>
      </c>
      <c r="Q5170" s="11">
        <v>2.27272727272727E-2</v>
      </c>
      <c r="R5170" s="12">
        <v>10.62</v>
      </c>
      <c r="S5170" t="s">
        <v>27</v>
      </c>
      <c r="T5170">
        <v>0</v>
      </c>
      <c r="U5170">
        <f t="shared" si="482"/>
        <v>4</v>
      </c>
      <c r="V5170">
        <f t="shared" si="483"/>
        <v>1</v>
      </c>
      <c r="W5170">
        <f t="shared" si="484"/>
        <v>1</v>
      </c>
      <c r="X5170" t="str">
        <f t="shared" si="485"/>
        <v>411</v>
      </c>
      <c r="Y5170" t="str">
        <f>IF(Table1[[#This Row],[RFM_Score]]="555","Champion", IF(AND(J5170&gt;=4,V5170&gt;=4),"Loyal", IF(U5170&lt;=2,"At Risk", IF(W5170&gt;=4,"Potential Loyalist","Others"))))</f>
        <v>Others</v>
      </c>
    </row>
    <row r="5171" spans="1:25">
      <c r="A5171" t="s">
        <v>4446</v>
      </c>
      <c r="B5171">
        <v>45</v>
      </c>
      <c r="C5171" t="s">
        <v>24</v>
      </c>
      <c r="D5171" t="s">
        <v>25</v>
      </c>
      <c r="E5171" s="6" t="s">
        <v>17241</v>
      </c>
      <c r="F5171" t="s">
        <v>37</v>
      </c>
      <c r="G5171">
        <v>1</v>
      </c>
      <c r="H5171">
        <v>0</v>
      </c>
      <c r="I5171">
        <v>44</v>
      </c>
      <c r="J5171">
        <v>1</v>
      </c>
      <c r="K5171">
        <v>31.76</v>
      </c>
      <c r="L5171" t="str">
        <f t="shared" si="480"/>
        <v/>
      </c>
      <c r="M5171">
        <v>3</v>
      </c>
      <c r="N5171" t="str">
        <f t="shared" si="481"/>
        <v/>
      </c>
      <c r="O5171">
        <v>3</v>
      </c>
      <c r="P5171" s="11">
        <v>0</v>
      </c>
      <c r="Q5171" s="11">
        <v>2.27272727272727E-2</v>
      </c>
      <c r="R5171" s="12">
        <v>10.5866666666666</v>
      </c>
      <c r="S5171" t="s">
        <v>27</v>
      </c>
      <c r="T5171">
        <v>0</v>
      </c>
      <c r="U5171">
        <f t="shared" si="482"/>
        <v>5</v>
      </c>
      <c r="V5171">
        <f t="shared" si="483"/>
        <v>1</v>
      </c>
      <c r="W5171">
        <f t="shared" si="484"/>
        <v>1</v>
      </c>
      <c r="X5171" t="str">
        <f t="shared" si="485"/>
        <v>511</v>
      </c>
      <c r="Y5171" t="str">
        <f>IF(Table1[[#This Row],[RFM_Score]]="555","Champion", IF(AND(J5171&gt;=4,V5171&gt;=4),"Loyal", IF(U5171&lt;=2,"At Risk", IF(W5171&gt;=4,"Potential Loyalist","Others"))))</f>
        <v>Others</v>
      </c>
    </row>
    <row r="5172" spans="1:25">
      <c r="A5172" t="s">
        <v>9516</v>
      </c>
      <c r="B5172">
        <v>47</v>
      </c>
      <c r="C5172" t="s">
        <v>19</v>
      </c>
      <c r="D5172" t="s">
        <v>29</v>
      </c>
      <c r="E5172" s="6" t="s">
        <v>17242</v>
      </c>
      <c r="F5172" t="s">
        <v>60</v>
      </c>
      <c r="G5172">
        <v>4</v>
      </c>
      <c r="H5172">
        <v>2</v>
      </c>
      <c r="I5172">
        <v>43</v>
      </c>
      <c r="J5172">
        <v>1</v>
      </c>
      <c r="K5172">
        <v>31.72</v>
      </c>
      <c r="L5172" t="str">
        <f t="shared" si="480"/>
        <v/>
      </c>
      <c r="M5172">
        <v>3</v>
      </c>
      <c r="N5172" t="str">
        <f t="shared" si="481"/>
        <v/>
      </c>
      <c r="O5172">
        <v>23</v>
      </c>
      <c r="P5172" s="11">
        <v>0.5</v>
      </c>
      <c r="Q5172" s="11">
        <v>2.3255813953488299E-2</v>
      </c>
      <c r="R5172" s="12">
        <v>10.5733333333333</v>
      </c>
      <c r="S5172" t="s">
        <v>27</v>
      </c>
      <c r="T5172">
        <v>0</v>
      </c>
      <c r="U5172">
        <f t="shared" si="482"/>
        <v>4</v>
      </c>
      <c r="V5172">
        <f t="shared" si="483"/>
        <v>1</v>
      </c>
      <c r="W5172">
        <f t="shared" si="484"/>
        <v>1</v>
      </c>
      <c r="X5172" t="str">
        <f t="shared" si="485"/>
        <v>411</v>
      </c>
      <c r="Y5172" t="str">
        <f>IF(Table1[[#This Row],[RFM_Score]]="555","Champion", IF(AND(J5172&gt;=4,V5172&gt;=4),"Loyal", IF(U5172&lt;=2,"At Risk", IF(W5172&gt;=4,"Potential Loyalist","Others"))))</f>
        <v>Others</v>
      </c>
    </row>
    <row r="5173" spans="1:25">
      <c r="A5173" t="s">
        <v>1626</v>
      </c>
      <c r="B5173">
        <v>36</v>
      </c>
      <c r="C5173" t="s">
        <v>19</v>
      </c>
      <c r="D5173" t="s">
        <v>41</v>
      </c>
      <c r="E5173" s="6" t="s">
        <v>17243</v>
      </c>
      <c r="F5173" t="s">
        <v>26</v>
      </c>
      <c r="G5173">
        <v>5</v>
      </c>
      <c r="H5173">
        <v>3</v>
      </c>
      <c r="I5173">
        <v>54</v>
      </c>
      <c r="J5173">
        <v>5</v>
      </c>
      <c r="K5173">
        <v>31.65</v>
      </c>
      <c r="L5173" t="str">
        <f t="shared" si="480"/>
        <v/>
      </c>
      <c r="M5173">
        <v>3</v>
      </c>
      <c r="N5173" t="str">
        <f t="shared" si="481"/>
        <v/>
      </c>
      <c r="O5173">
        <v>58</v>
      </c>
      <c r="P5173" s="11">
        <v>0.6</v>
      </c>
      <c r="Q5173" s="11">
        <v>9.2592592592592504E-2</v>
      </c>
      <c r="R5173" s="12">
        <v>10.549999999999899</v>
      </c>
      <c r="S5173" t="s">
        <v>27</v>
      </c>
      <c r="T5173">
        <v>0</v>
      </c>
      <c r="U5173">
        <f t="shared" si="482"/>
        <v>3</v>
      </c>
      <c r="V5173">
        <f t="shared" si="483"/>
        <v>1</v>
      </c>
      <c r="W5173">
        <f t="shared" si="484"/>
        <v>1</v>
      </c>
      <c r="X5173" t="str">
        <f t="shared" si="485"/>
        <v>311</v>
      </c>
      <c r="Y5173" t="str">
        <f>IF(Table1[[#This Row],[RFM_Score]]="555","Champion", IF(AND(J5173&gt;=4,V5173&gt;=4),"Loyal", IF(U5173&lt;=2,"At Risk", IF(W5173&gt;=4,"Potential Loyalist","Others"))))</f>
        <v>Others</v>
      </c>
    </row>
    <row r="5174" spans="1:25">
      <c r="A5174" t="s">
        <v>7660</v>
      </c>
      <c r="B5174">
        <v>26</v>
      </c>
      <c r="C5174" t="s">
        <v>24</v>
      </c>
      <c r="D5174" t="s">
        <v>29</v>
      </c>
      <c r="E5174" s="6" t="s">
        <v>17244</v>
      </c>
      <c r="F5174" t="s">
        <v>60</v>
      </c>
      <c r="G5174">
        <v>3</v>
      </c>
      <c r="H5174">
        <v>0</v>
      </c>
      <c r="I5174">
        <v>46</v>
      </c>
      <c r="J5174">
        <v>2</v>
      </c>
      <c r="K5174">
        <v>31.6</v>
      </c>
      <c r="L5174" t="str">
        <f t="shared" si="480"/>
        <v/>
      </c>
      <c r="M5174">
        <v>3</v>
      </c>
      <c r="N5174" t="str">
        <f t="shared" si="481"/>
        <v/>
      </c>
      <c r="O5174">
        <v>75</v>
      </c>
      <c r="P5174" s="11">
        <v>0</v>
      </c>
      <c r="Q5174" s="11">
        <v>4.3478260869565202E-2</v>
      </c>
      <c r="R5174" s="12">
        <v>10.533333333333299</v>
      </c>
      <c r="S5174" t="s">
        <v>27</v>
      </c>
      <c r="T5174">
        <v>0</v>
      </c>
      <c r="U5174">
        <f t="shared" si="482"/>
        <v>2</v>
      </c>
      <c r="V5174">
        <f t="shared" si="483"/>
        <v>1</v>
      </c>
      <c r="W5174">
        <f t="shared" si="484"/>
        <v>1</v>
      </c>
      <c r="X5174" t="str">
        <f t="shared" si="485"/>
        <v>211</v>
      </c>
      <c r="Y5174" t="str">
        <f>IF(Table1[[#This Row],[RFM_Score]]="555","Champion", IF(AND(J5174&gt;=4,V5174&gt;=4),"Loyal", IF(U5174&lt;=2,"At Risk", IF(W5174&gt;=4,"Potential Loyalist","Others"))))</f>
        <v>At Risk</v>
      </c>
    </row>
    <row r="5175" spans="1:25">
      <c r="A5175" t="s">
        <v>3862</v>
      </c>
      <c r="B5175">
        <v>49</v>
      </c>
      <c r="C5175" t="s">
        <v>24</v>
      </c>
      <c r="D5175" t="s">
        <v>20</v>
      </c>
      <c r="E5175" s="6" t="s">
        <v>17245</v>
      </c>
      <c r="F5175" t="s">
        <v>26</v>
      </c>
      <c r="G5175">
        <v>2</v>
      </c>
      <c r="H5175">
        <v>0</v>
      </c>
      <c r="I5175">
        <v>38</v>
      </c>
      <c r="J5175">
        <v>2</v>
      </c>
      <c r="K5175">
        <v>31.56</v>
      </c>
      <c r="L5175" t="str">
        <f t="shared" si="480"/>
        <v/>
      </c>
      <c r="M5175">
        <v>3</v>
      </c>
      <c r="N5175" t="str">
        <f t="shared" si="481"/>
        <v/>
      </c>
      <c r="O5175">
        <v>49</v>
      </c>
      <c r="P5175" s="11">
        <v>0</v>
      </c>
      <c r="Q5175" s="11">
        <v>5.2631578947368397E-2</v>
      </c>
      <c r="R5175" s="12">
        <v>10.52</v>
      </c>
      <c r="S5175" t="s">
        <v>27</v>
      </c>
      <c r="T5175">
        <v>0</v>
      </c>
      <c r="U5175">
        <f t="shared" si="482"/>
        <v>3</v>
      </c>
      <c r="V5175">
        <f t="shared" si="483"/>
        <v>1</v>
      </c>
      <c r="W5175">
        <f t="shared" si="484"/>
        <v>1</v>
      </c>
      <c r="X5175" t="str">
        <f t="shared" si="485"/>
        <v>311</v>
      </c>
      <c r="Y5175" t="str">
        <f>IF(Table1[[#This Row],[RFM_Score]]="555","Champion", IF(AND(J5175&gt;=4,V5175&gt;=4),"Loyal", IF(U5175&lt;=2,"At Risk", IF(W5175&gt;=4,"Potential Loyalist","Others"))))</f>
        <v>Others</v>
      </c>
    </row>
    <row r="5176" spans="1:25">
      <c r="A5176" t="s">
        <v>4880</v>
      </c>
      <c r="B5176">
        <v>33</v>
      </c>
      <c r="C5176" t="s">
        <v>19</v>
      </c>
      <c r="D5176" t="s">
        <v>41</v>
      </c>
      <c r="E5176" s="6" t="s">
        <v>17246</v>
      </c>
      <c r="F5176" t="s">
        <v>26</v>
      </c>
      <c r="G5176">
        <v>4</v>
      </c>
      <c r="H5176">
        <v>1</v>
      </c>
      <c r="I5176">
        <v>46</v>
      </c>
      <c r="J5176">
        <v>3</v>
      </c>
      <c r="K5176">
        <v>31.55</v>
      </c>
      <c r="L5176" t="str">
        <f t="shared" si="480"/>
        <v/>
      </c>
      <c r="M5176">
        <v>3</v>
      </c>
      <c r="N5176" t="str">
        <f t="shared" si="481"/>
        <v/>
      </c>
      <c r="O5176">
        <v>7</v>
      </c>
      <c r="P5176" s="11">
        <v>0.25</v>
      </c>
      <c r="Q5176" s="11">
        <v>6.5217391304347797E-2</v>
      </c>
      <c r="R5176" s="12">
        <v>10.5166666666666</v>
      </c>
      <c r="S5176" t="s">
        <v>27</v>
      </c>
      <c r="T5176">
        <v>0</v>
      </c>
      <c r="U5176">
        <f t="shared" si="482"/>
        <v>5</v>
      </c>
      <c r="V5176">
        <f t="shared" si="483"/>
        <v>1</v>
      </c>
      <c r="W5176">
        <f t="shared" si="484"/>
        <v>1</v>
      </c>
      <c r="X5176" t="str">
        <f t="shared" si="485"/>
        <v>511</v>
      </c>
      <c r="Y5176" t="str">
        <f>IF(Table1[[#This Row],[RFM_Score]]="555","Champion", IF(AND(J5176&gt;=4,V5176&gt;=4),"Loyal", IF(U5176&lt;=2,"At Risk", IF(W5176&gt;=4,"Potential Loyalist","Others"))))</f>
        <v>Others</v>
      </c>
    </row>
    <row r="5177" spans="1:25">
      <c r="A5177" t="s">
        <v>6955</v>
      </c>
      <c r="B5177">
        <v>56</v>
      </c>
      <c r="C5177" t="s">
        <v>33</v>
      </c>
      <c r="D5177" t="s">
        <v>25</v>
      </c>
      <c r="E5177" s="6" t="s">
        <v>17247</v>
      </c>
      <c r="F5177" t="s">
        <v>60</v>
      </c>
      <c r="G5177">
        <v>8</v>
      </c>
      <c r="H5177">
        <v>4</v>
      </c>
      <c r="I5177">
        <v>37</v>
      </c>
      <c r="J5177">
        <v>0</v>
      </c>
      <c r="K5177">
        <v>31.51</v>
      </c>
      <c r="L5177" t="str">
        <f t="shared" si="480"/>
        <v/>
      </c>
      <c r="M5177">
        <v>3</v>
      </c>
      <c r="N5177" t="str">
        <f t="shared" si="481"/>
        <v/>
      </c>
      <c r="O5177">
        <v>12</v>
      </c>
      <c r="P5177" s="11">
        <v>0.5</v>
      </c>
      <c r="Q5177" s="11">
        <v>0</v>
      </c>
      <c r="R5177" s="12">
        <v>10.5033333333333</v>
      </c>
      <c r="S5177" t="s">
        <v>27</v>
      </c>
      <c r="T5177">
        <v>0</v>
      </c>
      <c r="U5177">
        <f t="shared" si="482"/>
        <v>5</v>
      </c>
      <c r="V5177">
        <f t="shared" si="483"/>
        <v>1</v>
      </c>
      <c r="W5177">
        <f t="shared" si="484"/>
        <v>1</v>
      </c>
      <c r="X5177" t="str">
        <f t="shared" si="485"/>
        <v>511</v>
      </c>
      <c r="Y5177" t="str">
        <f>IF(Table1[[#This Row],[RFM_Score]]="555","Champion", IF(AND(J5177&gt;=4,V5177&gt;=4),"Loyal", IF(U5177&lt;=2,"At Risk", IF(W5177&gt;=4,"Potential Loyalist","Others"))))</f>
        <v>Others</v>
      </c>
    </row>
    <row r="5178" spans="1:25">
      <c r="A5178" t="s">
        <v>3863</v>
      </c>
      <c r="B5178">
        <v>20</v>
      </c>
      <c r="C5178" t="s">
        <v>24</v>
      </c>
      <c r="D5178" t="s">
        <v>29</v>
      </c>
      <c r="E5178" s="6" t="s">
        <v>17248</v>
      </c>
      <c r="F5178" t="s">
        <v>26</v>
      </c>
      <c r="G5178">
        <v>3</v>
      </c>
      <c r="H5178">
        <v>1</v>
      </c>
      <c r="I5178">
        <v>42</v>
      </c>
      <c r="J5178">
        <v>1</v>
      </c>
      <c r="K5178">
        <v>31.28</v>
      </c>
      <c r="L5178" t="str">
        <f t="shared" si="480"/>
        <v/>
      </c>
      <c r="M5178">
        <v>3</v>
      </c>
      <c r="N5178" t="str">
        <f t="shared" si="481"/>
        <v/>
      </c>
      <c r="O5178">
        <v>3</v>
      </c>
      <c r="P5178" s="11">
        <v>0.33333333333333298</v>
      </c>
      <c r="Q5178" s="11">
        <v>2.3809523809523801E-2</v>
      </c>
      <c r="R5178" s="12">
        <v>10.4266666666666</v>
      </c>
      <c r="S5178" t="s">
        <v>27</v>
      </c>
      <c r="T5178">
        <v>1</v>
      </c>
      <c r="U5178">
        <f t="shared" si="482"/>
        <v>5</v>
      </c>
      <c r="V5178">
        <f t="shared" si="483"/>
        <v>1</v>
      </c>
      <c r="W5178">
        <f t="shared" si="484"/>
        <v>1</v>
      </c>
      <c r="X5178" t="str">
        <f t="shared" si="485"/>
        <v>511</v>
      </c>
      <c r="Y5178" t="str">
        <f>IF(Table1[[#This Row],[RFM_Score]]="555","Champion", IF(AND(J5178&gt;=4,V5178&gt;=4),"Loyal", IF(U5178&lt;=2,"At Risk", IF(W5178&gt;=4,"Potential Loyalist","Others"))))</f>
        <v>Others</v>
      </c>
    </row>
    <row r="5179" spans="1:25">
      <c r="A5179" t="s">
        <v>371</v>
      </c>
      <c r="B5179">
        <v>46</v>
      </c>
      <c r="C5179" t="s">
        <v>24</v>
      </c>
      <c r="D5179" t="s">
        <v>29</v>
      </c>
      <c r="E5179" s="6" t="s">
        <v>17249</v>
      </c>
      <c r="F5179" t="s">
        <v>30</v>
      </c>
      <c r="G5179">
        <v>3</v>
      </c>
      <c r="H5179">
        <v>2</v>
      </c>
      <c r="I5179">
        <v>51</v>
      </c>
      <c r="J5179">
        <v>4</v>
      </c>
      <c r="K5179">
        <v>31.25</v>
      </c>
      <c r="L5179" t="str">
        <f t="shared" si="480"/>
        <v/>
      </c>
      <c r="M5179">
        <v>3</v>
      </c>
      <c r="N5179" t="str">
        <f t="shared" si="481"/>
        <v/>
      </c>
      <c r="O5179">
        <v>8</v>
      </c>
      <c r="P5179" s="11">
        <v>0.66666666666666596</v>
      </c>
      <c r="Q5179" s="11">
        <v>7.8431372549019607E-2</v>
      </c>
      <c r="R5179" s="12">
        <v>10.4166666666666</v>
      </c>
      <c r="S5179" t="s">
        <v>27</v>
      </c>
      <c r="T5179">
        <v>0</v>
      </c>
      <c r="U5179">
        <f t="shared" si="482"/>
        <v>5</v>
      </c>
      <c r="V5179">
        <f t="shared" si="483"/>
        <v>1</v>
      </c>
      <c r="W5179">
        <f t="shared" si="484"/>
        <v>1</v>
      </c>
      <c r="X5179" t="str">
        <f t="shared" si="485"/>
        <v>511</v>
      </c>
      <c r="Y5179" t="str">
        <f>IF(Table1[[#This Row],[RFM_Score]]="555","Champion", IF(AND(J5179&gt;=4,V5179&gt;=4),"Loyal", IF(U5179&lt;=2,"At Risk", IF(W5179&gt;=4,"Potential Loyalist","Others"))))</f>
        <v>Others</v>
      </c>
    </row>
    <row r="5180" spans="1:25">
      <c r="A5180" t="s">
        <v>9624</v>
      </c>
      <c r="B5180">
        <v>41</v>
      </c>
      <c r="C5180" t="s">
        <v>19</v>
      </c>
      <c r="D5180" t="s">
        <v>41</v>
      </c>
      <c r="E5180" s="6" t="s">
        <v>17250</v>
      </c>
      <c r="F5180" t="s">
        <v>26</v>
      </c>
      <c r="G5180">
        <v>3</v>
      </c>
      <c r="H5180">
        <v>2</v>
      </c>
      <c r="I5180">
        <v>43</v>
      </c>
      <c r="J5180">
        <v>3</v>
      </c>
      <c r="K5180">
        <v>31.25</v>
      </c>
      <c r="L5180" t="str">
        <f t="shared" si="480"/>
        <v/>
      </c>
      <c r="M5180">
        <v>3</v>
      </c>
      <c r="N5180" t="str">
        <f t="shared" si="481"/>
        <v/>
      </c>
      <c r="O5180">
        <v>1</v>
      </c>
      <c r="P5180" s="11">
        <v>0.66666666666666596</v>
      </c>
      <c r="Q5180" s="11">
        <v>6.9767441860465101E-2</v>
      </c>
      <c r="R5180" s="12">
        <v>10.4166666666666</v>
      </c>
      <c r="S5180" t="s">
        <v>27</v>
      </c>
      <c r="T5180">
        <v>0</v>
      </c>
      <c r="U5180">
        <f t="shared" si="482"/>
        <v>5</v>
      </c>
      <c r="V5180">
        <f t="shared" si="483"/>
        <v>1</v>
      </c>
      <c r="W5180">
        <f t="shared" si="484"/>
        <v>1</v>
      </c>
      <c r="X5180" t="str">
        <f t="shared" si="485"/>
        <v>511</v>
      </c>
      <c r="Y5180" t="str">
        <f>IF(Table1[[#This Row],[RFM_Score]]="555","Champion", IF(AND(J5180&gt;=4,V5180&gt;=4),"Loyal", IF(U5180&lt;=2,"At Risk", IF(W5180&gt;=4,"Potential Loyalist","Others"))))</f>
        <v>Others</v>
      </c>
    </row>
    <row r="5181" spans="1:25">
      <c r="A5181" t="s">
        <v>11069</v>
      </c>
      <c r="B5181">
        <v>18</v>
      </c>
      <c r="C5181" t="s">
        <v>19</v>
      </c>
      <c r="D5181" t="s">
        <v>29</v>
      </c>
      <c r="E5181" s="6" t="s">
        <v>17251</v>
      </c>
      <c r="F5181" t="s">
        <v>30</v>
      </c>
      <c r="G5181">
        <v>4</v>
      </c>
      <c r="H5181">
        <v>1</v>
      </c>
      <c r="I5181">
        <v>45</v>
      </c>
      <c r="J5181">
        <v>2</v>
      </c>
      <c r="K5181">
        <v>31.19</v>
      </c>
      <c r="L5181" t="str">
        <f t="shared" si="480"/>
        <v/>
      </c>
      <c r="M5181">
        <v>3</v>
      </c>
      <c r="N5181" t="str">
        <f t="shared" si="481"/>
        <v/>
      </c>
      <c r="O5181">
        <v>142</v>
      </c>
      <c r="P5181" s="11">
        <v>0.25</v>
      </c>
      <c r="Q5181" s="11">
        <v>4.4444444444444398E-2</v>
      </c>
      <c r="R5181" s="12">
        <v>10.396666666666601</v>
      </c>
      <c r="S5181" t="s">
        <v>27</v>
      </c>
      <c r="T5181">
        <v>1</v>
      </c>
      <c r="U5181">
        <f t="shared" si="482"/>
        <v>1</v>
      </c>
      <c r="V5181">
        <f t="shared" si="483"/>
        <v>1</v>
      </c>
      <c r="W5181">
        <f t="shared" si="484"/>
        <v>1</v>
      </c>
      <c r="X5181" t="str">
        <f t="shared" si="485"/>
        <v>111</v>
      </c>
      <c r="Y5181" t="str">
        <f>IF(Table1[[#This Row],[RFM_Score]]="555","Champion", IF(AND(J5181&gt;=4,V5181&gt;=4),"Loyal", IF(U5181&lt;=2,"At Risk", IF(W5181&gt;=4,"Potential Loyalist","Others"))))</f>
        <v>At Risk</v>
      </c>
    </row>
    <row r="5182" spans="1:25">
      <c r="A5182" t="s">
        <v>10336</v>
      </c>
      <c r="B5182">
        <v>40</v>
      </c>
      <c r="C5182" t="s">
        <v>24</v>
      </c>
      <c r="D5182" t="s">
        <v>25</v>
      </c>
      <c r="E5182" s="6" t="s">
        <v>17252</v>
      </c>
      <c r="F5182" t="s">
        <v>30</v>
      </c>
      <c r="G5182">
        <v>3</v>
      </c>
      <c r="H5182">
        <v>2</v>
      </c>
      <c r="I5182">
        <v>38</v>
      </c>
      <c r="J5182">
        <v>1</v>
      </c>
      <c r="K5182">
        <v>30.99</v>
      </c>
      <c r="L5182" t="str">
        <f t="shared" si="480"/>
        <v/>
      </c>
      <c r="M5182">
        <v>3</v>
      </c>
      <c r="N5182" t="str">
        <f t="shared" si="481"/>
        <v/>
      </c>
      <c r="O5182">
        <v>52</v>
      </c>
      <c r="P5182" s="11">
        <v>0.66666666666666596</v>
      </c>
      <c r="Q5182" s="11">
        <v>2.6315789473684199E-2</v>
      </c>
      <c r="R5182" s="12">
        <v>10.33</v>
      </c>
      <c r="S5182" t="s">
        <v>27</v>
      </c>
      <c r="T5182">
        <v>0</v>
      </c>
      <c r="U5182">
        <f t="shared" si="482"/>
        <v>3</v>
      </c>
      <c r="V5182">
        <f t="shared" si="483"/>
        <v>1</v>
      </c>
      <c r="W5182">
        <f t="shared" si="484"/>
        <v>1</v>
      </c>
      <c r="X5182" t="str">
        <f t="shared" si="485"/>
        <v>311</v>
      </c>
      <c r="Y5182" t="str">
        <f>IF(Table1[[#This Row],[RFM_Score]]="555","Champion", IF(AND(J5182&gt;=4,V5182&gt;=4),"Loyal", IF(U5182&lt;=2,"At Risk", IF(W5182&gt;=4,"Potential Loyalist","Others"))))</f>
        <v>Others</v>
      </c>
    </row>
    <row r="5183" spans="1:25">
      <c r="A5183" t="s">
        <v>531</v>
      </c>
      <c r="B5183">
        <v>53</v>
      </c>
      <c r="C5183" t="s">
        <v>24</v>
      </c>
      <c r="D5183" t="s">
        <v>25</v>
      </c>
      <c r="E5183" s="6" t="s">
        <v>17253</v>
      </c>
      <c r="F5183" t="s">
        <v>37</v>
      </c>
      <c r="G5183">
        <v>3</v>
      </c>
      <c r="H5183">
        <v>1</v>
      </c>
      <c r="I5183">
        <v>51</v>
      </c>
      <c r="J5183">
        <v>4</v>
      </c>
      <c r="K5183">
        <v>30.88</v>
      </c>
      <c r="L5183" t="str">
        <f t="shared" si="480"/>
        <v/>
      </c>
      <c r="M5183">
        <v>3</v>
      </c>
      <c r="N5183" t="str">
        <f t="shared" si="481"/>
        <v/>
      </c>
      <c r="O5183">
        <v>8</v>
      </c>
      <c r="P5183" s="11">
        <v>0.33333333333333298</v>
      </c>
      <c r="Q5183" s="11">
        <v>7.8431372549019607E-2</v>
      </c>
      <c r="R5183" s="12">
        <v>10.293333333333299</v>
      </c>
      <c r="S5183" t="s">
        <v>27</v>
      </c>
      <c r="T5183">
        <v>0</v>
      </c>
      <c r="U5183">
        <f t="shared" si="482"/>
        <v>5</v>
      </c>
      <c r="V5183">
        <f t="shared" si="483"/>
        <v>1</v>
      </c>
      <c r="W5183">
        <f t="shared" si="484"/>
        <v>1</v>
      </c>
      <c r="X5183" t="str">
        <f t="shared" si="485"/>
        <v>511</v>
      </c>
      <c r="Y5183" t="str">
        <f>IF(Table1[[#This Row],[RFM_Score]]="555","Champion", IF(AND(J5183&gt;=4,V5183&gt;=4),"Loyal", IF(U5183&lt;=2,"At Risk", IF(W5183&gt;=4,"Potential Loyalist","Others"))))</f>
        <v>Others</v>
      </c>
    </row>
    <row r="5184" spans="1:25">
      <c r="A5184" t="s">
        <v>8398</v>
      </c>
      <c r="B5184">
        <v>38</v>
      </c>
      <c r="C5184" t="s">
        <v>19</v>
      </c>
      <c r="D5184" t="s">
        <v>49</v>
      </c>
      <c r="E5184" s="6" t="s">
        <v>17254</v>
      </c>
      <c r="F5184" t="s">
        <v>30</v>
      </c>
      <c r="G5184">
        <v>7</v>
      </c>
      <c r="H5184">
        <v>3</v>
      </c>
      <c r="I5184">
        <v>61</v>
      </c>
      <c r="J5184">
        <v>0</v>
      </c>
      <c r="K5184">
        <v>30.75</v>
      </c>
      <c r="L5184" t="str">
        <f t="shared" si="480"/>
        <v/>
      </c>
      <c r="M5184">
        <v>3</v>
      </c>
      <c r="N5184" t="str">
        <f t="shared" si="481"/>
        <v/>
      </c>
      <c r="O5184">
        <v>14</v>
      </c>
      <c r="P5184" s="11">
        <v>0.42857142857142799</v>
      </c>
      <c r="Q5184" s="11">
        <v>0</v>
      </c>
      <c r="R5184" s="12">
        <v>10.25</v>
      </c>
      <c r="S5184" t="s">
        <v>27</v>
      </c>
      <c r="T5184">
        <v>0</v>
      </c>
      <c r="U5184">
        <f t="shared" si="482"/>
        <v>5</v>
      </c>
      <c r="V5184">
        <f t="shared" si="483"/>
        <v>1</v>
      </c>
      <c r="W5184">
        <f t="shared" si="484"/>
        <v>1</v>
      </c>
      <c r="X5184" t="str">
        <f t="shared" si="485"/>
        <v>511</v>
      </c>
      <c r="Y5184" t="str">
        <f>IF(Table1[[#This Row],[RFM_Score]]="555","Champion", IF(AND(J5184&gt;=4,V5184&gt;=4),"Loyal", IF(U5184&lt;=2,"At Risk", IF(W5184&gt;=4,"Potential Loyalist","Others"))))</f>
        <v>Others</v>
      </c>
    </row>
    <row r="5185" spans="1:25">
      <c r="A5185" t="s">
        <v>4050</v>
      </c>
      <c r="B5185">
        <v>37</v>
      </c>
      <c r="C5185" t="s">
        <v>24</v>
      </c>
      <c r="D5185" t="s">
        <v>25</v>
      </c>
      <c r="E5185" s="6" t="s">
        <v>17255</v>
      </c>
      <c r="F5185" t="s">
        <v>21</v>
      </c>
      <c r="G5185">
        <v>3</v>
      </c>
      <c r="H5185">
        <v>0</v>
      </c>
      <c r="I5185">
        <v>43</v>
      </c>
      <c r="J5185">
        <v>3</v>
      </c>
      <c r="K5185">
        <v>30.43</v>
      </c>
      <c r="L5185" t="str">
        <f t="shared" si="480"/>
        <v/>
      </c>
      <c r="M5185">
        <v>3</v>
      </c>
      <c r="N5185" t="str">
        <f t="shared" si="481"/>
        <v/>
      </c>
      <c r="O5185">
        <v>20</v>
      </c>
      <c r="P5185" s="11">
        <v>0</v>
      </c>
      <c r="Q5185" s="11">
        <v>6.9767441860465101E-2</v>
      </c>
      <c r="R5185" s="12">
        <v>10.143333333333301</v>
      </c>
      <c r="S5185" t="s">
        <v>27</v>
      </c>
      <c r="T5185">
        <v>0</v>
      </c>
      <c r="U5185">
        <f t="shared" si="482"/>
        <v>5</v>
      </c>
      <c r="V5185">
        <f t="shared" si="483"/>
        <v>1</v>
      </c>
      <c r="W5185">
        <f t="shared" si="484"/>
        <v>1</v>
      </c>
      <c r="X5185" t="str">
        <f t="shared" si="485"/>
        <v>511</v>
      </c>
      <c r="Y5185" t="str">
        <f>IF(Table1[[#This Row],[RFM_Score]]="555","Champion", IF(AND(J5185&gt;=4,V5185&gt;=4),"Loyal", IF(U5185&lt;=2,"At Risk", IF(W5185&gt;=4,"Potential Loyalist","Others"))))</f>
        <v>Others</v>
      </c>
    </row>
    <row r="5186" spans="1:25">
      <c r="A5186" t="s">
        <v>8729</v>
      </c>
      <c r="B5186">
        <v>41</v>
      </c>
      <c r="C5186" t="s">
        <v>19</v>
      </c>
      <c r="D5186" t="s">
        <v>46</v>
      </c>
      <c r="E5186" s="6" t="s">
        <v>17256</v>
      </c>
      <c r="F5186" t="s">
        <v>26</v>
      </c>
      <c r="G5186">
        <v>0</v>
      </c>
      <c r="H5186">
        <v>0</v>
      </c>
      <c r="I5186">
        <v>47</v>
      </c>
      <c r="J5186">
        <v>1</v>
      </c>
      <c r="K5186">
        <v>30.42</v>
      </c>
      <c r="L5186" t="str">
        <f t="shared" ref="L5186:L5249" si="486">IF(OR(K5186&lt;$AC$10, K5186&gt;$AC$11), "OUTLIER", "")</f>
        <v/>
      </c>
      <c r="M5186">
        <v>3</v>
      </c>
      <c r="N5186" t="str">
        <f t="shared" ref="N5186:N5249" si="487">IF(OR(M5186&lt;$AC$16, M5186&gt;$AC$17), "OUTLIER", "")</f>
        <v/>
      </c>
      <c r="O5186">
        <v>19</v>
      </c>
      <c r="P5186" s="11">
        <v>0</v>
      </c>
      <c r="Q5186" s="11">
        <v>2.1276595744680799E-2</v>
      </c>
      <c r="R5186" s="12">
        <v>10.14</v>
      </c>
      <c r="S5186" t="s">
        <v>27</v>
      </c>
      <c r="T5186">
        <v>0</v>
      </c>
      <c r="U5186">
        <f t="shared" ref="U5186:U5249" si="488">IF(O5186&lt;=20,5,IF(O5186&lt;=40,4,IF(O5186&lt;=70,3,IF(O5186&lt;=100,2,1))))</f>
        <v>5</v>
      </c>
      <c r="V5186">
        <f t="shared" ref="V5186:V5249" si="489">IF(M5186&gt;=11,5,IF(M5186&gt;=9,4,IF(M5186&gt;=7,3,IF(M5186&gt;=5,2,1))))</f>
        <v>1</v>
      </c>
      <c r="W5186">
        <f t="shared" ref="W5186:W5249" si="490">IF(K5186&gt;=500,5,IF(K5186&gt;=300,4,IF(K5186&gt;=150,3,IF(K5186&gt;=50,2,1))))</f>
        <v>1</v>
      </c>
      <c r="X5186" t="str">
        <f t="shared" ref="X5186:X5249" si="491">U5186 &amp; V5186 &amp; W5186</f>
        <v>511</v>
      </c>
      <c r="Y5186" t="str">
        <f>IF(Table1[[#This Row],[RFM_Score]]="555","Champion", IF(AND(J5186&gt;=4,V5186&gt;=4),"Loyal", IF(U5186&lt;=2,"At Risk", IF(W5186&gt;=4,"Potential Loyalist","Others"))))</f>
        <v>Others</v>
      </c>
    </row>
    <row r="5187" spans="1:25">
      <c r="A5187" t="s">
        <v>6101</v>
      </c>
      <c r="B5187">
        <v>37</v>
      </c>
      <c r="C5187" t="s">
        <v>24</v>
      </c>
      <c r="D5187" t="s">
        <v>25</v>
      </c>
      <c r="E5187" s="6" t="s">
        <v>17257</v>
      </c>
      <c r="F5187" t="s">
        <v>21</v>
      </c>
      <c r="G5187">
        <v>0</v>
      </c>
      <c r="H5187">
        <v>0</v>
      </c>
      <c r="I5187">
        <v>47</v>
      </c>
      <c r="J5187">
        <v>0</v>
      </c>
      <c r="K5187">
        <v>30.35</v>
      </c>
      <c r="L5187" t="str">
        <f t="shared" si="486"/>
        <v/>
      </c>
      <c r="M5187">
        <v>3</v>
      </c>
      <c r="N5187" t="str">
        <f t="shared" si="487"/>
        <v/>
      </c>
      <c r="O5187">
        <v>44</v>
      </c>
      <c r="P5187" s="11">
        <v>0</v>
      </c>
      <c r="Q5187" s="11">
        <v>0</v>
      </c>
      <c r="R5187" s="12">
        <v>10.1166666666666</v>
      </c>
      <c r="S5187" t="s">
        <v>27</v>
      </c>
      <c r="T5187">
        <v>0</v>
      </c>
      <c r="U5187">
        <f t="shared" si="488"/>
        <v>3</v>
      </c>
      <c r="V5187">
        <f t="shared" si="489"/>
        <v>1</v>
      </c>
      <c r="W5187">
        <f t="shared" si="490"/>
        <v>1</v>
      </c>
      <c r="X5187" t="str">
        <f t="shared" si="491"/>
        <v>311</v>
      </c>
      <c r="Y5187" t="str">
        <f>IF(Table1[[#This Row],[RFM_Score]]="555","Champion", IF(AND(J5187&gt;=4,V5187&gt;=4),"Loyal", IF(U5187&lt;=2,"At Risk", IF(W5187&gt;=4,"Potential Loyalist","Others"))))</f>
        <v>Others</v>
      </c>
    </row>
    <row r="5188" spans="1:25">
      <c r="A5188" t="s">
        <v>11229</v>
      </c>
      <c r="B5188">
        <v>31</v>
      </c>
      <c r="C5188" t="s">
        <v>19</v>
      </c>
      <c r="D5188" t="s">
        <v>46</v>
      </c>
      <c r="E5188" s="6" t="s">
        <v>17258</v>
      </c>
      <c r="F5188" t="s">
        <v>21</v>
      </c>
      <c r="G5188">
        <v>3</v>
      </c>
      <c r="H5188">
        <v>2</v>
      </c>
      <c r="I5188">
        <v>53</v>
      </c>
      <c r="J5188">
        <v>3</v>
      </c>
      <c r="K5188">
        <v>30.34</v>
      </c>
      <c r="L5188" t="str">
        <f t="shared" si="486"/>
        <v/>
      </c>
      <c r="M5188">
        <v>3</v>
      </c>
      <c r="N5188" t="str">
        <f t="shared" si="487"/>
        <v/>
      </c>
      <c r="O5188">
        <v>9</v>
      </c>
      <c r="P5188" s="11">
        <v>0.66666666666666596</v>
      </c>
      <c r="Q5188" s="11">
        <v>5.6603773584905599E-2</v>
      </c>
      <c r="R5188" s="12">
        <v>10.1133333333333</v>
      </c>
      <c r="S5188" t="s">
        <v>27</v>
      </c>
      <c r="T5188">
        <v>0</v>
      </c>
      <c r="U5188">
        <f t="shared" si="488"/>
        <v>5</v>
      </c>
      <c r="V5188">
        <f t="shared" si="489"/>
        <v>1</v>
      </c>
      <c r="W5188">
        <f t="shared" si="490"/>
        <v>1</v>
      </c>
      <c r="X5188" t="str">
        <f t="shared" si="491"/>
        <v>511</v>
      </c>
      <c r="Y5188" t="str">
        <f>IF(Table1[[#This Row],[RFM_Score]]="555","Champion", IF(AND(J5188&gt;=4,V5188&gt;=4),"Loyal", IF(U5188&lt;=2,"At Risk", IF(W5188&gt;=4,"Potential Loyalist","Others"))))</f>
        <v>Others</v>
      </c>
    </row>
    <row r="5189" spans="1:25">
      <c r="A5189" t="s">
        <v>358</v>
      </c>
      <c r="B5189">
        <v>42</v>
      </c>
      <c r="C5189" t="s">
        <v>24</v>
      </c>
      <c r="D5189" t="s">
        <v>29</v>
      </c>
      <c r="E5189" s="6" t="s">
        <v>17259</v>
      </c>
      <c r="F5189" t="s">
        <v>21</v>
      </c>
      <c r="G5189">
        <v>4</v>
      </c>
      <c r="H5189">
        <v>1</v>
      </c>
      <c r="I5189">
        <v>50</v>
      </c>
      <c r="J5189">
        <v>4</v>
      </c>
      <c r="K5189">
        <v>30.25</v>
      </c>
      <c r="L5189" t="str">
        <f t="shared" si="486"/>
        <v/>
      </c>
      <c r="M5189">
        <v>3</v>
      </c>
      <c r="N5189" t="str">
        <f t="shared" si="487"/>
        <v/>
      </c>
      <c r="O5189">
        <v>10</v>
      </c>
      <c r="P5189" s="11">
        <v>0.25</v>
      </c>
      <c r="Q5189" s="11">
        <v>0.08</v>
      </c>
      <c r="R5189" s="12">
        <v>10.0833333333333</v>
      </c>
      <c r="S5189" t="s">
        <v>27</v>
      </c>
      <c r="T5189">
        <v>0</v>
      </c>
      <c r="U5189">
        <f t="shared" si="488"/>
        <v>5</v>
      </c>
      <c r="V5189">
        <f t="shared" si="489"/>
        <v>1</v>
      </c>
      <c r="W5189">
        <f t="shared" si="490"/>
        <v>1</v>
      </c>
      <c r="X5189" t="str">
        <f t="shared" si="491"/>
        <v>511</v>
      </c>
      <c r="Y5189" t="str">
        <f>IF(Table1[[#This Row],[RFM_Score]]="555","Champion", IF(AND(J5189&gt;=4,V5189&gt;=4),"Loyal", IF(U5189&lt;=2,"At Risk", IF(W5189&gt;=4,"Potential Loyalist","Others"))))</f>
        <v>Others</v>
      </c>
    </row>
    <row r="5190" spans="1:25">
      <c r="A5190" t="s">
        <v>9172</v>
      </c>
      <c r="B5190">
        <v>28</v>
      </c>
      <c r="C5190" t="s">
        <v>19</v>
      </c>
      <c r="D5190" t="s">
        <v>29</v>
      </c>
      <c r="E5190" s="6" t="s">
        <v>17260</v>
      </c>
      <c r="F5190" t="s">
        <v>26</v>
      </c>
      <c r="G5190">
        <v>3</v>
      </c>
      <c r="H5190">
        <v>1</v>
      </c>
      <c r="I5190">
        <v>49</v>
      </c>
      <c r="J5190">
        <v>0</v>
      </c>
      <c r="K5190">
        <v>30.25</v>
      </c>
      <c r="L5190" t="str">
        <f t="shared" si="486"/>
        <v/>
      </c>
      <c r="M5190">
        <v>3</v>
      </c>
      <c r="N5190" t="str">
        <f t="shared" si="487"/>
        <v/>
      </c>
      <c r="O5190">
        <v>21</v>
      </c>
      <c r="P5190" s="11">
        <v>0.33333333333333298</v>
      </c>
      <c r="Q5190" s="11">
        <v>0</v>
      </c>
      <c r="R5190" s="12">
        <v>10.0833333333333</v>
      </c>
      <c r="S5190" t="s">
        <v>27</v>
      </c>
      <c r="T5190">
        <v>1</v>
      </c>
      <c r="U5190">
        <f t="shared" si="488"/>
        <v>4</v>
      </c>
      <c r="V5190">
        <f t="shared" si="489"/>
        <v>1</v>
      </c>
      <c r="W5190">
        <f t="shared" si="490"/>
        <v>1</v>
      </c>
      <c r="X5190" t="str">
        <f t="shared" si="491"/>
        <v>411</v>
      </c>
      <c r="Y5190" t="str">
        <f>IF(Table1[[#This Row],[RFM_Score]]="555","Champion", IF(AND(J5190&gt;=4,V5190&gt;=4),"Loyal", IF(U5190&lt;=2,"At Risk", IF(W5190&gt;=4,"Potential Loyalist","Others"))))</f>
        <v>Others</v>
      </c>
    </row>
    <row r="5191" spans="1:25">
      <c r="A5191" t="s">
        <v>6015</v>
      </c>
      <c r="B5191">
        <v>37</v>
      </c>
      <c r="C5191" t="s">
        <v>24</v>
      </c>
      <c r="D5191" t="s">
        <v>46</v>
      </c>
      <c r="E5191" s="6" t="s">
        <v>17261</v>
      </c>
      <c r="F5191" t="s">
        <v>21</v>
      </c>
      <c r="G5191">
        <v>2</v>
      </c>
      <c r="H5191">
        <v>0</v>
      </c>
      <c r="I5191">
        <v>48</v>
      </c>
      <c r="J5191">
        <v>2</v>
      </c>
      <c r="K5191">
        <v>30.16</v>
      </c>
      <c r="L5191" t="str">
        <f t="shared" si="486"/>
        <v/>
      </c>
      <c r="M5191">
        <v>3</v>
      </c>
      <c r="N5191" t="str">
        <f t="shared" si="487"/>
        <v/>
      </c>
      <c r="O5191">
        <v>32</v>
      </c>
      <c r="P5191" s="11">
        <v>0</v>
      </c>
      <c r="Q5191" s="11">
        <v>4.1666666666666602E-2</v>
      </c>
      <c r="R5191" s="12">
        <v>10.053333333333301</v>
      </c>
      <c r="S5191" t="s">
        <v>27</v>
      </c>
      <c r="T5191">
        <v>0</v>
      </c>
      <c r="U5191">
        <f t="shared" si="488"/>
        <v>4</v>
      </c>
      <c r="V5191">
        <f t="shared" si="489"/>
        <v>1</v>
      </c>
      <c r="W5191">
        <f t="shared" si="490"/>
        <v>1</v>
      </c>
      <c r="X5191" t="str">
        <f t="shared" si="491"/>
        <v>411</v>
      </c>
      <c r="Y5191" t="str">
        <f>IF(Table1[[#This Row],[RFM_Score]]="555","Champion", IF(AND(J5191&gt;=4,V5191&gt;=4),"Loyal", IF(U5191&lt;=2,"At Risk", IF(W5191&gt;=4,"Potential Loyalist","Others"))))</f>
        <v>Others</v>
      </c>
    </row>
    <row r="5192" spans="1:25">
      <c r="A5192" t="s">
        <v>7915</v>
      </c>
      <c r="B5192">
        <v>28</v>
      </c>
      <c r="C5192" t="s">
        <v>24</v>
      </c>
      <c r="D5192" t="s">
        <v>25</v>
      </c>
      <c r="E5192" s="6" t="s">
        <v>17262</v>
      </c>
      <c r="F5192" t="s">
        <v>62</v>
      </c>
      <c r="G5192">
        <v>3</v>
      </c>
      <c r="H5192">
        <v>1</v>
      </c>
      <c r="I5192">
        <v>57</v>
      </c>
      <c r="J5192">
        <v>2</v>
      </c>
      <c r="K5192">
        <v>30.11</v>
      </c>
      <c r="L5192" t="str">
        <f t="shared" si="486"/>
        <v/>
      </c>
      <c r="M5192">
        <v>3</v>
      </c>
      <c r="N5192" t="str">
        <f t="shared" si="487"/>
        <v/>
      </c>
      <c r="O5192">
        <v>43</v>
      </c>
      <c r="P5192" s="11">
        <v>0.33333333333333298</v>
      </c>
      <c r="Q5192" s="11">
        <v>3.5087719298245598E-2</v>
      </c>
      <c r="R5192" s="12">
        <v>10.0366666666666</v>
      </c>
      <c r="S5192" t="s">
        <v>27</v>
      </c>
      <c r="T5192">
        <v>0</v>
      </c>
      <c r="U5192">
        <f t="shared" si="488"/>
        <v>3</v>
      </c>
      <c r="V5192">
        <f t="shared" si="489"/>
        <v>1</v>
      </c>
      <c r="W5192">
        <f t="shared" si="490"/>
        <v>1</v>
      </c>
      <c r="X5192" t="str">
        <f t="shared" si="491"/>
        <v>311</v>
      </c>
      <c r="Y5192" t="str">
        <f>IF(Table1[[#This Row],[RFM_Score]]="555","Champion", IF(AND(J5192&gt;=4,V5192&gt;=4),"Loyal", IF(U5192&lt;=2,"At Risk", IF(W5192&gt;=4,"Potential Loyalist","Others"))))</f>
        <v>Others</v>
      </c>
    </row>
    <row r="5193" spans="1:25">
      <c r="A5193" t="s">
        <v>1048</v>
      </c>
      <c r="B5193">
        <v>37</v>
      </c>
      <c r="C5193" t="s">
        <v>24</v>
      </c>
      <c r="D5193" t="s">
        <v>41</v>
      </c>
      <c r="E5193" s="6" t="s">
        <v>17263</v>
      </c>
      <c r="F5193" t="s">
        <v>30</v>
      </c>
      <c r="G5193">
        <v>2</v>
      </c>
      <c r="H5193">
        <v>1</v>
      </c>
      <c r="I5193">
        <v>51</v>
      </c>
      <c r="J5193">
        <v>1</v>
      </c>
      <c r="K5193">
        <v>30.07</v>
      </c>
      <c r="L5193" t="str">
        <f t="shared" si="486"/>
        <v/>
      </c>
      <c r="M5193">
        <v>3</v>
      </c>
      <c r="N5193" t="str">
        <f t="shared" si="487"/>
        <v/>
      </c>
      <c r="O5193">
        <v>9</v>
      </c>
      <c r="P5193" s="11">
        <v>0.5</v>
      </c>
      <c r="Q5193" s="11">
        <v>1.9607843137254902E-2</v>
      </c>
      <c r="R5193" s="12">
        <v>10.0233333333333</v>
      </c>
      <c r="S5193" t="s">
        <v>27</v>
      </c>
      <c r="T5193">
        <v>0</v>
      </c>
      <c r="U5193">
        <f t="shared" si="488"/>
        <v>5</v>
      </c>
      <c r="V5193">
        <f t="shared" si="489"/>
        <v>1</v>
      </c>
      <c r="W5193">
        <f t="shared" si="490"/>
        <v>1</v>
      </c>
      <c r="X5193" t="str">
        <f t="shared" si="491"/>
        <v>511</v>
      </c>
      <c r="Y5193" t="str">
        <f>IF(Table1[[#This Row],[RFM_Score]]="555","Champion", IF(AND(J5193&gt;=4,V5193&gt;=4),"Loyal", IF(U5193&lt;=2,"At Risk", IF(W5193&gt;=4,"Potential Loyalist","Others"))))</f>
        <v>Others</v>
      </c>
    </row>
    <row r="5194" spans="1:25">
      <c r="A5194" t="s">
        <v>4862</v>
      </c>
      <c r="B5194">
        <v>37</v>
      </c>
      <c r="C5194" t="s">
        <v>24</v>
      </c>
      <c r="D5194" t="s">
        <v>29</v>
      </c>
      <c r="E5194" s="6" t="s">
        <v>17264</v>
      </c>
      <c r="F5194" t="s">
        <v>26</v>
      </c>
      <c r="G5194">
        <v>4</v>
      </c>
      <c r="H5194">
        <v>3</v>
      </c>
      <c r="I5194">
        <v>50</v>
      </c>
      <c r="J5194">
        <v>0</v>
      </c>
      <c r="K5194">
        <v>30.07</v>
      </c>
      <c r="L5194" t="str">
        <f t="shared" si="486"/>
        <v/>
      </c>
      <c r="M5194">
        <v>3</v>
      </c>
      <c r="N5194" t="str">
        <f t="shared" si="487"/>
        <v/>
      </c>
      <c r="O5194">
        <v>27</v>
      </c>
      <c r="P5194" s="11">
        <v>0.75</v>
      </c>
      <c r="Q5194" s="11">
        <v>0</v>
      </c>
      <c r="R5194" s="12">
        <v>10.0233333333333</v>
      </c>
      <c r="S5194" t="s">
        <v>27</v>
      </c>
      <c r="T5194">
        <v>1</v>
      </c>
      <c r="U5194">
        <f t="shared" si="488"/>
        <v>4</v>
      </c>
      <c r="V5194">
        <f t="shared" si="489"/>
        <v>1</v>
      </c>
      <c r="W5194">
        <f t="shared" si="490"/>
        <v>1</v>
      </c>
      <c r="X5194" t="str">
        <f t="shared" si="491"/>
        <v>411</v>
      </c>
      <c r="Y5194" t="str">
        <f>IF(Table1[[#This Row],[RFM_Score]]="555","Champion", IF(AND(J5194&gt;=4,V5194&gt;=4),"Loyal", IF(U5194&lt;=2,"At Risk", IF(W5194&gt;=4,"Potential Loyalist","Others"))))</f>
        <v>Others</v>
      </c>
    </row>
    <row r="5195" spans="1:25">
      <c r="A5195" t="s">
        <v>7191</v>
      </c>
      <c r="B5195">
        <v>30</v>
      </c>
      <c r="C5195" t="s">
        <v>19</v>
      </c>
      <c r="D5195" t="s">
        <v>49</v>
      </c>
      <c r="E5195" s="6" t="s">
        <v>17265</v>
      </c>
      <c r="F5195" t="s">
        <v>21</v>
      </c>
      <c r="G5195">
        <v>4</v>
      </c>
      <c r="H5195">
        <v>0</v>
      </c>
      <c r="I5195">
        <v>56</v>
      </c>
      <c r="J5195">
        <v>2</v>
      </c>
      <c r="K5195">
        <v>29.99</v>
      </c>
      <c r="L5195" t="str">
        <f t="shared" si="486"/>
        <v/>
      </c>
      <c r="M5195">
        <v>3</v>
      </c>
      <c r="N5195" t="str">
        <f t="shared" si="487"/>
        <v/>
      </c>
      <c r="O5195">
        <v>13</v>
      </c>
      <c r="P5195" s="11">
        <v>0</v>
      </c>
      <c r="Q5195" s="11">
        <v>3.5714285714285698E-2</v>
      </c>
      <c r="R5195" s="12">
        <v>9.9966666666666608</v>
      </c>
      <c r="S5195" t="s">
        <v>27</v>
      </c>
      <c r="T5195">
        <v>0</v>
      </c>
      <c r="U5195">
        <f t="shared" si="488"/>
        <v>5</v>
      </c>
      <c r="V5195">
        <f t="shared" si="489"/>
        <v>1</v>
      </c>
      <c r="W5195">
        <f t="shared" si="490"/>
        <v>1</v>
      </c>
      <c r="X5195" t="str">
        <f t="shared" si="491"/>
        <v>511</v>
      </c>
      <c r="Y5195" t="str">
        <f>IF(Table1[[#This Row],[RFM_Score]]="555","Champion", IF(AND(J5195&gt;=4,V5195&gt;=4),"Loyal", IF(U5195&lt;=2,"At Risk", IF(W5195&gt;=4,"Potential Loyalist","Others"))))</f>
        <v>Others</v>
      </c>
    </row>
    <row r="5196" spans="1:25">
      <c r="A5196" t="s">
        <v>6953</v>
      </c>
      <c r="B5196">
        <v>21</v>
      </c>
      <c r="C5196" t="s">
        <v>24</v>
      </c>
      <c r="D5196" t="s">
        <v>46</v>
      </c>
      <c r="E5196" s="6" t="s">
        <v>17266</v>
      </c>
      <c r="F5196" t="s">
        <v>62</v>
      </c>
      <c r="G5196">
        <v>4</v>
      </c>
      <c r="H5196">
        <v>1</v>
      </c>
      <c r="I5196">
        <v>38</v>
      </c>
      <c r="J5196">
        <v>3</v>
      </c>
      <c r="K5196">
        <v>29.92</v>
      </c>
      <c r="L5196" t="str">
        <f t="shared" si="486"/>
        <v/>
      </c>
      <c r="M5196">
        <v>3</v>
      </c>
      <c r="N5196" t="str">
        <f t="shared" si="487"/>
        <v/>
      </c>
      <c r="O5196">
        <v>21</v>
      </c>
      <c r="P5196" s="11">
        <v>0.25</v>
      </c>
      <c r="Q5196" s="11">
        <v>7.8947368421052599E-2</v>
      </c>
      <c r="R5196" s="12">
        <v>9.9733333333333292</v>
      </c>
      <c r="S5196" t="s">
        <v>27</v>
      </c>
      <c r="T5196">
        <v>0</v>
      </c>
      <c r="U5196">
        <f t="shared" si="488"/>
        <v>4</v>
      </c>
      <c r="V5196">
        <f t="shared" si="489"/>
        <v>1</v>
      </c>
      <c r="W5196">
        <f t="shared" si="490"/>
        <v>1</v>
      </c>
      <c r="X5196" t="str">
        <f t="shared" si="491"/>
        <v>411</v>
      </c>
      <c r="Y5196" t="str">
        <f>IF(Table1[[#This Row],[RFM_Score]]="555","Champion", IF(AND(J5196&gt;=4,V5196&gt;=4),"Loyal", IF(U5196&lt;=2,"At Risk", IF(W5196&gt;=4,"Potential Loyalist","Others"))))</f>
        <v>Others</v>
      </c>
    </row>
    <row r="5197" spans="1:25">
      <c r="A5197" t="s">
        <v>5370</v>
      </c>
      <c r="B5197">
        <v>49</v>
      </c>
      <c r="C5197" t="s">
        <v>19</v>
      </c>
      <c r="D5197" t="s">
        <v>20</v>
      </c>
      <c r="E5197" s="6" t="s">
        <v>17267</v>
      </c>
      <c r="F5197" t="s">
        <v>30</v>
      </c>
      <c r="G5197">
        <v>3</v>
      </c>
      <c r="H5197">
        <v>0</v>
      </c>
      <c r="I5197">
        <v>54</v>
      </c>
      <c r="J5197">
        <v>2</v>
      </c>
      <c r="K5197">
        <v>29.75</v>
      </c>
      <c r="L5197" t="str">
        <f t="shared" si="486"/>
        <v/>
      </c>
      <c r="M5197">
        <v>3</v>
      </c>
      <c r="N5197" t="str">
        <f t="shared" si="487"/>
        <v/>
      </c>
      <c r="O5197">
        <v>30</v>
      </c>
      <c r="P5197" s="11">
        <v>0</v>
      </c>
      <c r="Q5197" s="11">
        <v>3.7037037037037E-2</v>
      </c>
      <c r="R5197" s="12">
        <v>9.9166666666666607</v>
      </c>
      <c r="S5197" t="s">
        <v>27</v>
      </c>
      <c r="T5197">
        <v>0</v>
      </c>
      <c r="U5197">
        <f t="shared" si="488"/>
        <v>4</v>
      </c>
      <c r="V5197">
        <f t="shared" si="489"/>
        <v>1</v>
      </c>
      <c r="W5197">
        <f t="shared" si="490"/>
        <v>1</v>
      </c>
      <c r="X5197" t="str">
        <f t="shared" si="491"/>
        <v>411</v>
      </c>
      <c r="Y5197" t="str">
        <f>IF(Table1[[#This Row],[RFM_Score]]="555","Champion", IF(AND(J5197&gt;=4,V5197&gt;=4),"Loyal", IF(U5197&lt;=2,"At Risk", IF(W5197&gt;=4,"Potential Loyalist","Others"))))</f>
        <v>Others</v>
      </c>
    </row>
    <row r="5198" spans="1:25">
      <c r="A5198" t="s">
        <v>9402</v>
      </c>
      <c r="B5198">
        <v>18</v>
      </c>
      <c r="C5198" t="s">
        <v>24</v>
      </c>
      <c r="D5198" t="s">
        <v>29</v>
      </c>
      <c r="E5198" s="6" t="s">
        <v>17268</v>
      </c>
      <c r="F5198" t="s">
        <v>26</v>
      </c>
      <c r="G5198">
        <v>3</v>
      </c>
      <c r="H5198">
        <v>0</v>
      </c>
      <c r="I5198">
        <v>54</v>
      </c>
      <c r="J5198">
        <v>2</v>
      </c>
      <c r="K5198">
        <v>29.64</v>
      </c>
      <c r="L5198" t="str">
        <f t="shared" si="486"/>
        <v/>
      </c>
      <c r="M5198">
        <v>3</v>
      </c>
      <c r="N5198" t="str">
        <f t="shared" si="487"/>
        <v/>
      </c>
      <c r="O5198">
        <v>68</v>
      </c>
      <c r="P5198" s="11">
        <v>0</v>
      </c>
      <c r="Q5198" s="11">
        <v>3.7037037037037E-2</v>
      </c>
      <c r="R5198" s="12">
        <v>9.8800000000000008</v>
      </c>
      <c r="S5198" t="s">
        <v>27</v>
      </c>
      <c r="T5198">
        <v>1</v>
      </c>
      <c r="U5198">
        <f t="shared" si="488"/>
        <v>3</v>
      </c>
      <c r="V5198">
        <f t="shared" si="489"/>
        <v>1</v>
      </c>
      <c r="W5198">
        <f t="shared" si="490"/>
        <v>1</v>
      </c>
      <c r="X5198" t="str">
        <f t="shared" si="491"/>
        <v>311</v>
      </c>
      <c r="Y5198" t="str">
        <f>IF(Table1[[#This Row],[RFM_Score]]="555","Champion", IF(AND(J5198&gt;=4,V5198&gt;=4),"Loyal", IF(U5198&lt;=2,"At Risk", IF(W5198&gt;=4,"Potential Loyalist","Others"))))</f>
        <v>Others</v>
      </c>
    </row>
    <row r="5199" spans="1:25">
      <c r="A5199" t="s">
        <v>4221</v>
      </c>
      <c r="B5199">
        <v>29</v>
      </c>
      <c r="C5199" t="s">
        <v>24</v>
      </c>
      <c r="D5199" t="s">
        <v>25</v>
      </c>
      <c r="E5199" s="6" t="s">
        <v>17269</v>
      </c>
      <c r="F5199" t="s">
        <v>30</v>
      </c>
      <c r="G5199">
        <v>4</v>
      </c>
      <c r="H5199">
        <v>1</v>
      </c>
      <c r="I5199">
        <v>59</v>
      </c>
      <c r="J5199">
        <v>0</v>
      </c>
      <c r="K5199">
        <v>29.57</v>
      </c>
      <c r="L5199" t="str">
        <f t="shared" si="486"/>
        <v/>
      </c>
      <c r="M5199">
        <v>3</v>
      </c>
      <c r="N5199" t="str">
        <f t="shared" si="487"/>
        <v/>
      </c>
      <c r="O5199">
        <v>4</v>
      </c>
      <c r="P5199" s="11">
        <v>0.25</v>
      </c>
      <c r="Q5199" s="11">
        <v>0</v>
      </c>
      <c r="R5199" s="12">
        <v>9.8566666666666602</v>
      </c>
      <c r="S5199" t="s">
        <v>27</v>
      </c>
      <c r="T5199">
        <v>0</v>
      </c>
      <c r="U5199">
        <f t="shared" si="488"/>
        <v>5</v>
      </c>
      <c r="V5199">
        <f t="shared" si="489"/>
        <v>1</v>
      </c>
      <c r="W5199">
        <f t="shared" si="490"/>
        <v>1</v>
      </c>
      <c r="X5199" t="str">
        <f t="shared" si="491"/>
        <v>511</v>
      </c>
      <c r="Y5199" t="str">
        <f>IF(Table1[[#This Row],[RFM_Score]]="555","Champion", IF(AND(J5199&gt;=4,V5199&gt;=4),"Loyal", IF(U5199&lt;=2,"At Risk", IF(W5199&gt;=4,"Potential Loyalist","Others"))))</f>
        <v>Others</v>
      </c>
    </row>
    <row r="5200" spans="1:25">
      <c r="A5200" t="s">
        <v>3103</v>
      </c>
      <c r="B5200">
        <v>56</v>
      </c>
      <c r="C5200" t="s">
        <v>19</v>
      </c>
      <c r="D5200" t="s">
        <v>25</v>
      </c>
      <c r="E5200" s="6" t="s">
        <v>17270</v>
      </c>
      <c r="F5200" t="s">
        <v>30</v>
      </c>
      <c r="G5200">
        <v>0</v>
      </c>
      <c r="H5200">
        <v>0</v>
      </c>
      <c r="I5200">
        <v>54</v>
      </c>
      <c r="J5200">
        <v>7</v>
      </c>
      <c r="K5200">
        <v>29.55</v>
      </c>
      <c r="L5200" t="str">
        <f t="shared" si="486"/>
        <v/>
      </c>
      <c r="M5200">
        <v>3</v>
      </c>
      <c r="N5200" t="str">
        <f t="shared" si="487"/>
        <v/>
      </c>
      <c r="O5200">
        <v>13</v>
      </c>
      <c r="P5200" s="11">
        <v>0</v>
      </c>
      <c r="Q5200" s="11">
        <v>0.12962962962962901</v>
      </c>
      <c r="R5200" s="12">
        <v>9.85</v>
      </c>
      <c r="S5200" t="s">
        <v>27</v>
      </c>
      <c r="T5200">
        <v>0</v>
      </c>
      <c r="U5200">
        <f t="shared" si="488"/>
        <v>5</v>
      </c>
      <c r="V5200">
        <f t="shared" si="489"/>
        <v>1</v>
      </c>
      <c r="W5200">
        <f t="shared" si="490"/>
        <v>1</v>
      </c>
      <c r="X5200" t="str">
        <f t="shared" si="491"/>
        <v>511</v>
      </c>
      <c r="Y5200" t="str">
        <f>IF(Table1[[#This Row],[RFM_Score]]="555","Champion", IF(AND(J5200&gt;=4,V5200&gt;=4),"Loyal", IF(U5200&lt;=2,"At Risk", IF(W5200&gt;=4,"Potential Loyalist","Others"))))</f>
        <v>Others</v>
      </c>
    </row>
    <row r="5201" spans="1:25">
      <c r="A5201" t="s">
        <v>11520</v>
      </c>
      <c r="B5201">
        <v>29</v>
      </c>
      <c r="C5201" t="s">
        <v>24</v>
      </c>
      <c r="D5201" t="s">
        <v>41</v>
      </c>
      <c r="E5201" s="6" t="s">
        <v>17271</v>
      </c>
      <c r="F5201" t="s">
        <v>37</v>
      </c>
      <c r="G5201">
        <v>3</v>
      </c>
      <c r="H5201">
        <v>0</v>
      </c>
      <c r="I5201">
        <v>58</v>
      </c>
      <c r="J5201">
        <v>5</v>
      </c>
      <c r="K5201">
        <v>29.47</v>
      </c>
      <c r="L5201" t="str">
        <f t="shared" si="486"/>
        <v/>
      </c>
      <c r="M5201">
        <v>3</v>
      </c>
      <c r="N5201" t="str">
        <f t="shared" si="487"/>
        <v/>
      </c>
      <c r="O5201">
        <v>12</v>
      </c>
      <c r="P5201" s="11">
        <v>0</v>
      </c>
      <c r="Q5201" s="11">
        <v>8.6206896551724102E-2</v>
      </c>
      <c r="R5201" s="12">
        <v>9.8233333333333306</v>
      </c>
      <c r="S5201" t="s">
        <v>27</v>
      </c>
      <c r="T5201">
        <v>1</v>
      </c>
      <c r="U5201">
        <f t="shared" si="488"/>
        <v>5</v>
      </c>
      <c r="V5201">
        <f t="shared" si="489"/>
        <v>1</v>
      </c>
      <c r="W5201">
        <f t="shared" si="490"/>
        <v>1</v>
      </c>
      <c r="X5201" t="str">
        <f t="shared" si="491"/>
        <v>511</v>
      </c>
      <c r="Y5201" t="str">
        <f>IF(Table1[[#This Row],[RFM_Score]]="555","Champion", IF(AND(J5201&gt;=4,V5201&gt;=4),"Loyal", IF(U5201&lt;=2,"At Risk", IF(W5201&gt;=4,"Potential Loyalist","Others"))))</f>
        <v>Others</v>
      </c>
    </row>
    <row r="5202" spans="1:25">
      <c r="A5202" t="s">
        <v>4450</v>
      </c>
      <c r="B5202">
        <v>18</v>
      </c>
      <c r="C5202" t="s">
        <v>19</v>
      </c>
      <c r="D5202" t="s">
        <v>41</v>
      </c>
      <c r="E5202" s="6" t="s">
        <v>17272</v>
      </c>
      <c r="F5202" t="s">
        <v>37</v>
      </c>
      <c r="G5202">
        <v>7</v>
      </c>
      <c r="H5202">
        <v>1</v>
      </c>
      <c r="I5202">
        <v>57</v>
      </c>
      <c r="J5202">
        <v>2</v>
      </c>
      <c r="K5202">
        <v>29.25</v>
      </c>
      <c r="L5202" t="str">
        <f t="shared" si="486"/>
        <v/>
      </c>
      <c r="M5202">
        <v>3</v>
      </c>
      <c r="N5202" t="str">
        <f t="shared" si="487"/>
        <v/>
      </c>
      <c r="O5202">
        <v>0</v>
      </c>
      <c r="P5202" s="11">
        <v>0.14285714285714199</v>
      </c>
      <c r="Q5202" s="11">
        <v>3.5087719298245598E-2</v>
      </c>
      <c r="R5202" s="12">
        <v>9.75</v>
      </c>
      <c r="S5202" t="s">
        <v>27</v>
      </c>
      <c r="T5202">
        <v>0</v>
      </c>
      <c r="U5202">
        <f t="shared" si="488"/>
        <v>5</v>
      </c>
      <c r="V5202">
        <f t="shared" si="489"/>
        <v>1</v>
      </c>
      <c r="W5202">
        <f t="shared" si="490"/>
        <v>1</v>
      </c>
      <c r="X5202" t="str">
        <f t="shared" si="491"/>
        <v>511</v>
      </c>
      <c r="Y5202" t="str">
        <f>IF(Table1[[#This Row],[RFM_Score]]="555","Champion", IF(AND(J5202&gt;=4,V5202&gt;=4),"Loyal", IF(U5202&lt;=2,"At Risk", IF(W5202&gt;=4,"Potential Loyalist","Others"))))</f>
        <v>Others</v>
      </c>
    </row>
    <row r="5203" spans="1:25">
      <c r="A5203" t="s">
        <v>10898</v>
      </c>
      <c r="B5203">
        <v>18</v>
      </c>
      <c r="C5203" t="s">
        <v>24</v>
      </c>
      <c r="D5203" t="s">
        <v>20</v>
      </c>
      <c r="E5203" s="6" t="s">
        <v>17273</v>
      </c>
      <c r="F5203" t="s">
        <v>62</v>
      </c>
      <c r="G5203">
        <v>3</v>
      </c>
      <c r="H5203">
        <v>0</v>
      </c>
      <c r="I5203">
        <v>59</v>
      </c>
      <c r="J5203">
        <v>7</v>
      </c>
      <c r="K5203">
        <v>29.24</v>
      </c>
      <c r="L5203" t="str">
        <f t="shared" si="486"/>
        <v/>
      </c>
      <c r="M5203">
        <v>3</v>
      </c>
      <c r="N5203" t="str">
        <f t="shared" si="487"/>
        <v/>
      </c>
      <c r="O5203">
        <v>31</v>
      </c>
      <c r="P5203" s="11">
        <v>0</v>
      </c>
      <c r="Q5203" s="11">
        <v>0.11864406779661001</v>
      </c>
      <c r="R5203" s="12">
        <v>9.7466666666666608</v>
      </c>
      <c r="S5203" t="s">
        <v>27</v>
      </c>
      <c r="T5203">
        <v>0</v>
      </c>
      <c r="U5203">
        <f t="shared" si="488"/>
        <v>4</v>
      </c>
      <c r="V5203">
        <f t="shared" si="489"/>
        <v>1</v>
      </c>
      <c r="W5203">
        <f t="shared" si="490"/>
        <v>1</v>
      </c>
      <c r="X5203" t="str">
        <f t="shared" si="491"/>
        <v>411</v>
      </c>
      <c r="Y5203" t="str">
        <f>IF(Table1[[#This Row],[RFM_Score]]="555","Champion", IF(AND(J5203&gt;=4,V5203&gt;=4),"Loyal", IF(U5203&lt;=2,"At Risk", IF(W5203&gt;=4,"Potential Loyalist","Others"))))</f>
        <v>Others</v>
      </c>
    </row>
    <row r="5204" spans="1:25">
      <c r="A5204" t="s">
        <v>5800</v>
      </c>
      <c r="B5204">
        <v>18</v>
      </c>
      <c r="C5204" t="s">
        <v>19</v>
      </c>
      <c r="D5204" t="s">
        <v>25</v>
      </c>
      <c r="E5204" s="6" t="s">
        <v>17274</v>
      </c>
      <c r="F5204" t="s">
        <v>62</v>
      </c>
      <c r="G5204">
        <v>6</v>
      </c>
      <c r="H5204">
        <v>2</v>
      </c>
      <c r="I5204">
        <v>59</v>
      </c>
      <c r="J5204">
        <v>2</v>
      </c>
      <c r="K5204">
        <v>29.18</v>
      </c>
      <c r="L5204" t="str">
        <f t="shared" si="486"/>
        <v/>
      </c>
      <c r="M5204">
        <v>3</v>
      </c>
      <c r="N5204" t="str">
        <f t="shared" si="487"/>
        <v/>
      </c>
      <c r="O5204">
        <v>8</v>
      </c>
      <c r="P5204" s="11">
        <v>0.33333333333333298</v>
      </c>
      <c r="Q5204" s="11">
        <v>3.38983050847457E-2</v>
      </c>
      <c r="R5204" s="12">
        <v>9.7266666666666595</v>
      </c>
      <c r="S5204" t="s">
        <v>27</v>
      </c>
      <c r="T5204">
        <v>0</v>
      </c>
      <c r="U5204">
        <f t="shared" si="488"/>
        <v>5</v>
      </c>
      <c r="V5204">
        <f t="shared" si="489"/>
        <v>1</v>
      </c>
      <c r="W5204">
        <f t="shared" si="490"/>
        <v>1</v>
      </c>
      <c r="X5204" t="str">
        <f t="shared" si="491"/>
        <v>511</v>
      </c>
      <c r="Y5204" t="str">
        <f>IF(Table1[[#This Row],[RFM_Score]]="555","Champion", IF(AND(J5204&gt;=4,V5204&gt;=4),"Loyal", IF(U5204&lt;=2,"At Risk", IF(W5204&gt;=4,"Potential Loyalist","Others"))))</f>
        <v>Others</v>
      </c>
    </row>
    <row r="5205" spans="1:25">
      <c r="A5205" t="s">
        <v>4982</v>
      </c>
      <c r="B5205">
        <v>47</v>
      </c>
      <c r="C5205" t="s">
        <v>24</v>
      </c>
      <c r="D5205" t="s">
        <v>46</v>
      </c>
      <c r="E5205" s="6" t="s">
        <v>17275</v>
      </c>
      <c r="F5205" t="s">
        <v>26</v>
      </c>
      <c r="G5205">
        <v>5</v>
      </c>
      <c r="H5205">
        <v>3</v>
      </c>
      <c r="I5205">
        <v>43</v>
      </c>
      <c r="J5205">
        <v>2</v>
      </c>
      <c r="K5205">
        <v>29.11</v>
      </c>
      <c r="L5205" t="str">
        <f t="shared" si="486"/>
        <v/>
      </c>
      <c r="M5205">
        <v>3</v>
      </c>
      <c r="N5205" t="str">
        <f t="shared" si="487"/>
        <v/>
      </c>
      <c r="O5205">
        <v>3</v>
      </c>
      <c r="P5205" s="11">
        <v>0.6</v>
      </c>
      <c r="Q5205" s="11">
        <v>4.6511627906976702E-2</v>
      </c>
      <c r="R5205" s="12">
        <v>9.7033333333333296</v>
      </c>
      <c r="S5205" t="s">
        <v>27</v>
      </c>
      <c r="T5205">
        <v>0</v>
      </c>
      <c r="U5205">
        <f t="shared" si="488"/>
        <v>5</v>
      </c>
      <c r="V5205">
        <f t="shared" si="489"/>
        <v>1</v>
      </c>
      <c r="W5205">
        <f t="shared" si="490"/>
        <v>1</v>
      </c>
      <c r="X5205" t="str">
        <f t="shared" si="491"/>
        <v>511</v>
      </c>
      <c r="Y5205" t="str">
        <f>IF(Table1[[#This Row],[RFM_Score]]="555","Champion", IF(AND(J5205&gt;=4,V5205&gt;=4),"Loyal", IF(U5205&lt;=2,"At Risk", IF(W5205&gt;=4,"Potential Loyalist","Others"))))</f>
        <v>Others</v>
      </c>
    </row>
    <row r="5206" spans="1:25">
      <c r="A5206" t="s">
        <v>313</v>
      </c>
      <c r="B5206">
        <v>37</v>
      </c>
      <c r="C5206" t="s">
        <v>24</v>
      </c>
      <c r="D5206" t="s">
        <v>25</v>
      </c>
      <c r="E5206" s="6" t="s">
        <v>17276</v>
      </c>
      <c r="F5206" t="s">
        <v>30</v>
      </c>
      <c r="G5206">
        <v>6</v>
      </c>
      <c r="H5206">
        <v>0</v>
      </c>
      <c r="I5206">
        <v>43</v>
      </c>
      <c r="J5206">
        <v>2</v>
      </c>
      <c r="K5206">
        <v>28.99</v>
      </c>
      <c r="L5206" t="str">
        <f t="shared" si="486"/>
        <v/>
      </c>
      <c r="M5206">
        <v>3</v>
      </c>
      <c r="N5206" t="str">
        <f t="shared" si="487"/>
        <v/>
      </c>
      <c r="O5206">
        <v>53</v>
      </c>
      <c r="P5206" s="11">
        <v>0</v>
      </c>
      <c r="Q5206" s="11">
        <v>4.6511627906976702E-2</v>
      </c>
      <c r="R5206" s="12">
        <v>9.6633333333333304</v>
      </c>
      <c r="S5206" t="s">
        <v>27</v>
      </c>
      <c r="T5206">
        <v>0</v>
      </c>
      <c r="U5206">
        <f t="shared" si="488"/>
        <v>3</v>
      </c>
      <c r="V5206">
        <f t="shared" si="489"/>
        <v>1</v>
      </c>
      <c r="W5206">
        <f t="shared" si="490"/>
        <v>1</v>
      </c>
      <c r="X5206" t="str">
        <f t="shared" si="491"/>
        <v>311</v>
      </c>
      <c r="Y5206" t="str">
        <f>IF(Table1[[#This Row],[RFM_Score]]="555","Champion", IF(AND(J5206&gt;=4,V5206&gt;=4),"Loyal", IF(U5206&lt;=2,"At Risk", IF(W5206&gt;=4,"Potential Loyalist","Others"))))</f>
        <v>Others</v>
      </c>
    </row>
    <row r="5207" spans="1:25">
      <c r="A5207" t="s">
        <v>677</v>
      </c>
      <c r="B5207">
        <v>30</v>
      </c>
      <c r="C5207" t="s">
        <v>19</v>
      </c>
      <c r="D5207" t="s">
        <v>20</v>
      </c>
      <c r="E5207" s="6" t="s">
        <v>17277</v>
      </c>
      <c r="F5207" t="s">
        <v>26</v>
      </c>
      <c r="G5207">
        <v>3</v>
      </c>
      <c r="H5207">
        <v>1</v>
      </c>
      <c r="I5207">
        <v>43</v>
      </c>
      <c r="J5207">
        <v>1</v>
      </c>
      <c r="K5207">
        <v>28.95</v>
      </c>
      <c r="L5207" t="str">
        <f t="shared" si="486"/>
        <v/>
      </c>
      <c r="M5207">
        <v>3</v>
      </c>
      <c r="N5207" t="str">
        <f t="shared" si="487"/>
        <v/>
      </c>
      <c r="O5207">
        <v>57</v>
      </c>
      <c r="P5207" s="11">
        <v>0.33333333333333298</v>
      </c>
      <c r="Q5207" s="11">
        <v>2.3255813953488299E-2</v>
      </c>
      <c r="R5207" s="12">
        <v>9.65</v>
      </c>
      <c r="S5207" t="s">
        <v>27</v>
      </c>
      <c r="T5207">
        <v>0</v>
      </c>
      <c r="U5207">
        <f t="shared" si="488"/>
        <v>3</v>
      </c>
      <c r="V5207">
        <f t="shared" si="489"/>
        <v>1</v>
      </c>
      <c r="W5207">
        <f t="shared" si="490"/>
        <v>1</v>
      </c>
      <c r="X5207" t="str">
        <f t="shared" si="491"/>
        <v>311</v>
      </c>
      <c r="Y5207" t="str">
        <f>IF(Table1[[#This Row],[RFM_Score]]="555","Champion", IF(AND(J5207&gt;=4,V5207&gt;=4),"Loyal", IF(U5207&lt;=2,"At Risk", IF(W5207&gt;=4,"Potential Loyalist","Others"))))</f>
        <v>Others</v>
      </c>
    </row>
    <row r="5208" spans="1:25">
      <c r="A5208" t="s">
        <v>3007</v>
      </c>
      <c r="B5208">
        <v>18</v>
      </c>
      <c r="C5208" t="s">
        <v>24</v>
      </c>
      <c r="D5208" t="s">
        <v>41</v>
      </c>
      <c r="E5208" s="6" t="s">
        <v>17278</v>
      </c>
      <c r="F5208" t="s">
        <v>26</v>
      </c>
      <c r="G5208">
        <v>3</v>
      </c>
      <c r="H5208">
        <v>2</v>
      </c>
      <c r="I5208">
        <v>56</v>
      </c>
      <c r="J5208">
        <v>6</v>
      </c>
      <c r="K5208">
        <v>28.92</v>
      </c>
      <c r="L5208" t="str">
        <f t="shared" si="486"/>
        <v/>
      </c>
      <c r="M5208">
        <v>3</v>
      </c>
      <c r="N5208" t="str">
        <f t="shared" si="487"/>
        <v/>
      </c>
      <c r="O5208">
        <v>10</v>
      </c>
      <c r="P5208" s="11">
        <v>0.66666666666666596</v>
      </c>
      <c r="Q5208" s="11">
        <v>0.107142857142857</v>
      </c>
      <c r="R5208" s="12">
        <v>9.64</v>
      </c>
      <c r="S5208" t="s">
        <v>27</v>
      </c>
      <c r="T5208">
        <v>0</v>
      </c>
      <c r="U5208">
        <f t="shared" si="488"/>
        <v>5</v>
      </c>
      <c r="V5208">
        <f t="shared" si="489"/>
        <v>1</v>
      </c>
      <c r="W5208">
        <f t="shared" si="490"/>
        <v>1</v>
      </c>
      <c r="X5208" t="str">
        <f t="shared" si="491"/>
        <v>511</v>
      </c>
      <c r="Y5208" t="str">
        <f>IF(Table1[[#This Row],[RFM_Score]]="555","Champion", IF(AND(J5208&gt;=4,V5208&gt;=4),"Loyal", IF(U5208&lt;=2,"At Risk", IF(W5208&gt;=4,"Potential Loyalist","Others"))))</f>
        <v>Others</v>
      </c>
    </row>
    <row r="5209" spans="1:25">
      <c r="A5209" t="s">
        <v>10762</v>
      </c>
      <c r="B5209">
        <v>26</v>
      </c>
      <c r="C5209" t="s">
        <v>24</v>
      </c>
      <c r="D5209" t="s">
        <v>25</v>
      </c>
      <c r="E5209" s="6" t="s">
        <v>17279</v>
      </c>
      <c r="F5209" t="s">
        <v>26</v>
      </c>
      <c r="G5209">
        <v>2</v>
      </c>
      <c r="H5209">
        <v>0</v>
      </c>
      <c r="I5209">
        <v>47</v>
      </c>
      <c r="J5209">
        <v>0</v>
      </c>
      <c r="K5209">
        <v>28.9</v>
      </c>
      <c r="L5209" t="str">
        <f t="shared" si="486"/>
        <v/>
      </c>
      <c r="M5209">
        <v>3</v>
      </c>
      <c r="N5209" t="str">
        <f t="shared" si="487"/>
        <v/>
      </c>
      <c r="O5209">
        <v>38</v>
      </c>
      <c r="P5209" s="11">
        <v>0</v>
      </c>
      <c r="Q5209" s="11">
        <v>0</v>
      </c>
      <c r="R5209" s="12">
        <v>9.6333333333333293</v>
      </c>
      <c r="S5209" t="s">
        <v>27</v>
      </c>
      <c r="T5209">
        <v>0</v>
      </c>
      <c r="U5209">
        <f t="shared" si="488"/>
        <v>4</v>
      </c>
      <c r="V5209">
        <f t="shared" si="489"/>
        <v>1</v>
      </c>
      <c r="W5209">
        <f t="shared" si="490"/>
        <v>1</v>
      </c>
      <c r="X5209" t="str">
        <f t="shared" si="491"/>
        <v>411</v>
      </c>
      <c r="Y5209" t="str">
        <f>IF(Table1[[#This Row],[RFM_Score]]="555","Champion", IF(AND(J5209&gt;=4,V5209&gt;=4),"Loyal", IF(U5209&lt;=2,"At Risk", IF(W5209&gt;=4,"Potential Loyalist","Others"))))</f>
        <v>Others</v>
      </c>
    </row>
    <row r="5210" spans="1:25">
      <c r="A5210" t="s">
        <v>10293</v>
      </c>
      <c r="B5210">
        <v>43</v>
      </c>
      <c r="C5210" t="s">
        <v>24</v>
      </c>
      <c r="D5210" t="s">
        <v>20</v>
      </c>
      <c r="E5210" s="6" t="s">
        <v>17280</v>
      </c>
      <c r="F5210" t="s">
        <v>60</v>
      </c>
      <c r="G5210">
        <v>5</v>
      </c>
      <c r="H5210">
        <v>3</v>
      </c>
      <c r="I5210">
        <v>56</v>
      </c>
      <c r="J5210">
        <v>1</v>
      </c>
      <c r="K5210">
        <v>28.74</v>
      </c>
      <c r="L5210" t="str">
        <f t="shared" si="486"/>
        <v/>
      </c>
      <c r="M5210">
        <v>3</v>
      </c>
      <c r="N5210" t="str">
        <f t="shared" si="487"/>
        <v/>
      </c>
      <c r="O5210">
        <v>81</v>
      </c>
      <c r="P5210" s="11">
        <v>0.6</v>
      </c>
      <c r="Q5210" s="11">
        <v>1.7857142857142801E-2</v>
      </c>
      <c r="R5210" s="12">
        <v>9.58</v>
      </c>
      <c r="S5210" t="s">
        <v>27</v>
      </c>
      <c r="T5210">
        <v>0</v>
      </c>
      <c r="U5210">
        <f t="shared" si="488"/>
        <v>2</v>
      </c>
      <c r="V5210">
        <f t="shared" si="489"/>
        <v>1</v>
      </c>
      <c r="W5210">
        <f t="shared" si="490"/>
        <v>1</v>
      </c>
      <c r="X5210" t="str">
        <f t="shared" si="491"/>
        <v>211</v>
      </c>
      <c r="Y5210" t="str">
        <f>IF(Table1[[#This Row],[RFM_Score]]="555","Champion", IF(AND(J5210&gt;=4,V5210&gt;=4),"Loyal", IF(U5210&lt;=2,"At Risk", IF(W5210&gt;=4,"Potential Loyalist","Others"))))</f>
        <v>At Risk</v>
      </c>
    </row>
    <row r="5211" spans="1:25">
      <c r="A5211" t="s">
        <v>4153</v>
      </c>
      <c r="B5211">
        <v>32</v>
      </c>
      <c r="C5211" t="s">
        <v>19</v>
      </c>
      <c r="D5211" t="s">
        <v>49</v>
      </c>
      <c r="E5211" s="6" t="s">
        <v>17281</v>
      </c>
      <c r="F5211" t="s">
        <v>37</v>
      </c>
      <c r="G5211">
        <v>2</v>
      </c>
      <c r="H5211">
        <v>0</v>
      </c>
      <c r="I5211">
        <v>49</v>
      </c>
      <c r="J5211">
        <v>2</v>
      </c>
      <c r="K5211">
        <v>28.7</v>
      </c>
      <c r="L5211" t="str">
        <f t="shared" si="486"/>
        <v/>
      </c>
      <c r="M5211">
        <v>3</v>
      </c>
      <c r="N5211" t="str">
        <f t="shared" si="487"/>
        <v/>
      </c>
      <c r="O5211">
        <v>71</v>
      </c>
      <c r="P5211" s="11">
        <v>0</v>
      </c>
      <c r="Q5211" s="11">
        <v>4.08163265306122E-2</v>
      </c>
      <c r="R5211" s="12">
        <v>9.5666666666666593</v>
      </c>
      <c r="S5211" t="s">
        <v>27</v>
      </c>
      <c r="T5211">
        <v>0</v>
      </c>
      <c r="U5211">
        <f t="shared" si="488"/>
        <v>2</v>
      </c>
      <c r="V5211">
        <f t="shared" si="489"/>
        <v>1</v>
      </c>
      <c r="W5211">
        <f t="shared" si="490"/>
        <v>1</v>
      </c>
      <c r="X5211" t="str">
        <f t="shared" si="491"/>
        <v>211</v>
      </c>
      <c r="Y5211" t="str">
        <f>IF(Table1[[#This Row],[RFM_Score]]="555","Champion", IF(AND(J5211&gt;=4,V5211&gt;=4),"Loyal", IF(U5211&lt;=2,"At Risk", IF(W5211&gt;=4,"Potential Loyalist","Others"))))</f>
        <v>At Risk</v>
      </c>
    </row>
    <row r="5212" spans="1:25">
      <c r="A5212" t="s">
        <v>3693</v>
      </c>
      <c r="B5212">
        <v>35</v>
      </c>
      <c r="C5212" t="s">
        <v>24</v>
      </c>
      <c r="D5212" t="s">
        <v>29</v>
      </c>
      <c r="E5212" s="6" t="s">
        <v>17282</v>
      </c>
      <c r="F5212" t="s">
        <v>30</v>
      </c>
      <c r="G5212">
        <v>3</v>
      </c>
      <c r="H5212">
        <v>1</v>
      </c>
      <c r="I5212">
        <v>50</v>
      </c>
      <c r="J5212">
        <v>2</v>
      </c>
      <c r="K5212">
        <v>28.53</v>
      </c>
      <c r="L5212" t="str">
        <f t="shared" si="486"/>
        <v/>
      </c>
      <c r="M5212">
        <v>3</v>
      </c>
      <c r="N5212" t="str">
        <f t="shared" si="487"/>
        <v/>
      </c>
      <c r="O5212">
        <v>8</v>
      </c>
      <c r="P5212" s="11">
        <v>0.33333333333333298</v>
      </c>
      <c r="Q5212" s="11">
        <v>0.04</v>
      </c>
      <c r="R5212" s="12">
        <v>9.51</v>
      </c>
      <c r="S5212" t="s">
        <v>27</v>
      </c>
      <c r="T5212">
        <v>0</v>
      </c>
      <c r="U5212">
        <f t="shared" si="488"/>
        <v>5</v>
      </c>
      <c r="V5212">
        <f t="shared" si="489"/>
        <v>1</v>
      </c>
      <c r="W5212">
        <f t="shared" si="490"/>
        <v>1</v>
      </c>
      <c r="X5212" t="str">
        <f t="shared" si="491"/>
        <v>511</v>
      </c>
      <c r="Y5212" t="str">
        <f>IF(Table1[[#This Row],[RFM_Score]]="555","Champion", IF(AND(J5212&gt;=4,V5212&gt;=4),"Loyal", IF(U5212&lt;=2,"At Risk", IF(W5212&gt;=4,"Potential Loyalist","Others"))))</f>
        <v>Others</v>
      </c>
    </row>
    <row r="5213" spans="1:25">
      <c r="A5213" t="s">
        <v>2865</v>
      </c>
      <c r="B5213">
        <v>46</v>
      </c>
      <c r="C5213" t="s">
        <v>24</v>
      </c>
      <c r="D5213" t="s">
        <v>46</v>
      </c>
      <c r="E5213" s="6" t="s">
        <v>17283</v>
      </c>
      <c r="F5213" t="s">
        <v>26</v>
      </c>
      <c r="G5213">
        <v>3</v>
      </c>
      <c r="H5213">
        <v>2</v>
      </c>
      <c r="I5213">
        <v>47</v>
      </c>
      <c r="J5213">
        <v>3</v>
      </c>
      <c r="K5213">
        <v>28.49</v>
      </c>
      <c r="L5213" t="str">
        <f t="shared" si="486"/>
        <v/>
      </c>
      <c r="M5213">
        <v>3</v>
      </c>
      <c r="N5213" t="str">
        <f t="shared" si="487"/>
        <v/>
      </c>
      <c r="O5213">
        <v>0</v>
      </c>
      <c r="P5213" s="11">
        <v>0.66666666666666596</v>
      </c>
      <c r="Q5213" s="11">
        <v>6.3829787234042507E-2</v>
      </c>
      <c r="R5213" s="12">
        <v>9.4966666666666608</v>
      </c>
      <c r="S5213" t="s">
        <v>27</v>
      </c>
      <c r="T5213">
        <v>0</v>
      </c>
      <c r="U5213">
        <f t="shared" si="488"/>
        <v>5</v>
      </c>
      <c r="V5213">
        <f t="shared" si="489"/>
        <v>1</v>
      </c>
      <c r="W5213">
        <f t="shared" si="490"/>
        <v>1</v>
      </c>
      <c r="X5213" t="str">
        <f t="shared" si="491"/>
        <v>511</v>
      </c>
      <c r="Y5213" t="str">
        <f>IF(Table1[[#This Row],[RFM_Score]]="555","Champion", IF(AND(J5213&gt;=4,V5213&gt;=4),"Loyal", IF(U5213&lt;=2,"At Risk", IF(W5213&gt;=4,"Potential Loyalist","Others"))))</f>
        <v>Others</v>
      </c>
    </row>
    <row r="5214" spans="1:25">
      <c r="A5214" t="s">
        <v>7845</v>
      </c>
      <c r="B5214">
        <v>54</v>
      </c>
      <c r="C5214" t="s">
        <v>24</v>
      </c>
      <c r="D5214" t="s">
        <v>25</v>
      </c>
      <c r="E5214" s="6" t="s">
        <v>17284</v>
      </c>
      <c r="F5214" t="s">
        <v>60</v>
      </c>
      <c r="G5214">
        <v>2</v>
      </c>
      <c r="H5214">
        <v>1</v>
      </c>
      <c r="I5214">
        <v>43</v>
      </c>
      <c r="J5214">
        <v>1</v>
      </c>
      <c r="K5214">
        <v>28.46</v>
      </c>
      <c r="L5214" t="str">
        <f t="shared" si="486"/>
        <v/>
      </c>
      <c r="M5214">
        <v>3</v>
      </c>
      <c r="N5214" t="str">
        <f t="shared" si="487"/>
        <v/>
      </c>
      <c r="O5214">
        <v>8</v>
      </c>
      <c r="P5214" s="11">
        <v>0.5</v>
      </c>
      <c r="Q5214" s="11">
        <v>2.3255813953488299E-2</v>
      </c>
      <c r="R5214" s="12">
        <v>9.4866666666666593</v>
      </c>
      <c r="S5214" t="s">
        <v>27</v>
      </c>
      <c r="T5214">
        <v>0</v>
      </c>
      <c r="U5214">
        <f t="shared" si="488"/>
        <v>5</v>
      </c>
      <c r="V5214">
        <f t="shared" si="489"/>
        <v>1</v>
      </c>
      <c r="W5214">
        <f t="shared" si="490"/>
        <v>1</v>
      </c>
      <c r="X5214" t="str">
        <f t="shared" si="491"/>
        <v>511</v>
      </c>
      <c r="Y5214" t="str">
        <f>IF(Table1[[#This Row],[RFM_Score]]="555","Champion", IF(AND(J5214&gt;=4,V5214&gt;=4),"Loyal", IF(U5214&lt;=2,"At Risk", IF(W5214&gt;=4,"Potential Loyalist","Others"))))</f>
        <v>Others</v>
      </c>
    </row>
    <row r="5215" spans="1:25">
      <c r="A5215" t="s">
        <v>4592</v>
      </c>
      <c r="B5215">
        <v>31</v>
      </c>
      <c r="C5215" t="s">
        <v>24</v>
      </c>
      <c r="D5215" t="s">
        <v>29</v>
      </c>
      <c r="E5215" s="6" t="s">
        <v>17285</v>
      </c>
      <c r="F5215" t="s">
        <v>60</v>
      </c>
      <c r="G5215">
        <v>1</v>
      </c>
      <c r="H5215">
        <v>0</v>
      </c>
      <c r="I5215">
        <v>58</v>
      </c>
      <c r="J5215">
        <v>0</v>
      </c>
      <c r="K5215">
        <v>28.43</v>
      </c>
      <c r="L5215" t="str">
        <f t="shared" si="486"/>
        <v/>
      </c>
      <c r="M5215">
        <v>3</v>
      </c>
      <c r="N5215" t="str">
        <f t="shared" si="487"/>
        <v/>
      </c>
      <c r="O5215">
        <v>18</v>
      </c>
      <c r="P5215" s="11">
        <v>0</v>
      </c>
      <c r="Q5215" s="11">
        <v>0</v>
      </c>
      <c r="R5215" s="12">
        <v>9.4766666666666595</v>
      </c>
      <c r="S5215" t="s">
        <v>27</v>
      </c>
      <c r="T5215">
        <v>0</v>
      </c>
      <c r="U5215">
        <f t="shared" si="488"/>
        <v>5</v>
      </c>
      <c r="V5215">
        <f t="shared" si="489"/>
        <v>1</v>
      </c>
      <c r="W5215">
        <f t="shared" si="490"/>
        <v>1</v>
      </c>
      <c r="X5215" t="str">
        <f t="shared" si="491"/>
        <v>511</v>
      </c>
      <c r="Y5215" t="str">
        <f>IF(Table1[[#This Row],[RFM_Score]]="555","Champion", IF(AND(J5215&gt;=4,V5215&gt;=4),"Loyal", IF(U5215&lt;=2,"At Risk", IF(W5215&gt;=4,"Potential Loyalist","Others"))))</f>
        <v>Others</v>
      </c>
    </row>
    <row r="5216" spans="1:25">
      <c r="A5216" t="s">
        <v>5496</v>
      </c>
      <c r="B5216">
        <v>32</v>
      </c>
      <c r="C5216" t="s">
        <v>19</v>
      </c>
      <c r="D5216" t="s">
        <v>25</v>
      </c>
      <c r="E5216" s="6" t="s">
        <v>17286</v>
      </c>
      <c r="F5216" t="s">
        <v>60</v>
      </c>
      <c r="G5216">
        <v>2</v>
      </c>
      <c r="H5216">
        <v>1</v>
      </c>
      <c r="I5216">
        <v>59</v>
      </c>
      <c r="J5216">
        <v>3</v>
      </c>
      <c r="K5216">
        <v>28.01</v>
      </c>
      <c r="L5216" t="str">
        <f t="shared" si="486"/>
        <v/>
      </c>
      <c r="M5216">
        <v>3</v>
      </c>
      <c r="N5216" t="str">
        <f t="shared" si="487"/>
        <v/>
      </c>
      <c r="O5216">
        <v>28</v>
      </c>
      <c r="P5216" s="11">
        <v>0.5</v>
      </c>
      <c r="Q5216" s="11">
        <v>5.0847457627118599E-2</v>
      </c>
      <c r="R5216" s="12">
        <v>9.3366666666666607</v>
      </c>
      <c r="S5216" t="s">
        <v>27</v>
      </c>
      <c r="T5216">
        <v>0</v>
      </c>
      <c r="U5216">
        <f t="shared" si="488"/>
        <v>4</v>
      </c>
      <c r="V5216">
        <f t="shared" si="489"/>
        <v>1</v>
      </c>
      <c r="W5216">
        <f t="shared" si="490"/>
        <v>1</v>
      </c>
      <c r="X5216" t="str">
        <f t="shared" si="491"/>
        <v>411</v>
      </c>
      <c r="Y5216" t="str">
        <f>IF(Table1[[#This Row],[RFM_Score]]="555","Champion", IF(AND(J5216&gt;=4,V5216&gt;=4),"Loyal", IF(U5216&lt;=2,"At Risk", IF(W5216&gt;=4,"Potential Loyalist","Others"))))</f>
        <v>Others</v>
      </c>
    </row>
    <row r="5217" spans="1:25">
      <c r="A5217" t="s">
        <v>77</v>
      </c>
      <c r="B5217">
        <v>43</v>
      </c>
      <c r="C5217" t="s">
        <v>19</v>
      </c>
      <c r="D5217" t="s">
        <v>25</v>
      </c>
      <c r="E5217" s="6" t="s">
        <v>17287</v>
      </c>
      <c r="F5217" t="s">
        <v>30</v>
      </c>
      <c r="G5217">
        <v>2</v>
      </c>
      <c r="H5217">
        <v>1</v>
      </c>
      <c r="I5217">
        <v>43</v>
      </c>
      <c r="J5217">
        <v>1</v>
      </c>
      <c r="K5217">
        <v>27.94</v>
      </c>
      <c r="L5217" t="str">
        <f t="shared" si="486"/>
        <v/>
      </c>
      <c r="M5217">
        <v>3</v>
      </c>
      <c r="N5217" t="str">
        <f t="shared" si="487"/>
        <v/>
      </c>
      <c r="O5217">
        <v>12</v>
      </c>
      <c r="P5217" s="11">
        <v>0.5</v>
      </c>
      <c r="Q5217" s="11">
        <v>2.3255813953488299E-2</v>
      </c>
      <c r="R5217" s="12">
        <v>9.3133333333333308</v>
      </c>
      <c r="S5217" t="s">
        <v>27</v>
      </c>
      <c r="T5217">
        <v>0</v>
      </c>
      <c r="U5217">
        <f t="shared" si="488"/>
        <v>5</v>
      </c>
      <c r="V5217">
        <f t="shared" si="489"/>
        <v>1</v>
      </c>
      <c r="W5217">
        <f t="shared" si="490"/>
        <v>1</v>
      </c>
      <c r="X5217" t="str">
        <f t="shared" si="491"/>
        <v>511</v>
      </c>
      <c r="Y5217" t="str">
        <f>IF(Table1[[#This Row],[RFM_Score]]="555","Champion", IF(AND(J5217&gt;=4,V5217&gt;=4),"Loyal", IF(U5217&lt;=2,"At Risk", IF(W5217&gt;=4,"Potential Loyalist","Others"))))</f>
        <v>Others</v>
      </c>
    </row>
    <row r="5218" spans="1:25">
      <c r="A5218" t="s">
        <v>4440</v>
      </c>
      <c r="B5218">
        <v>39</v>
      </c>
      <c r="C5218" t="s">
        <v>19</v>
      </c>
      <c r="D5218" t="s">
        <v>25</v>
      </c>
      <c r="E5218" s="6" t="s">
        <v>17288</v>
      </c>
      <c r="F5218" t="s">
        <v>21</v>
      </c>
      <c r="G5218">
        <v>1</v>
      </c>
      <c r="H5218">
        <v>0</v>
      </c>
      <c r="I5218">
        <v>59</v>
      </c>
      <c r="J5218">
        <v>4</v>
      </c>
      <c r="K5218">
        <v>27.89</v>
      </c>
      <c r="L5218" t="str">
        <f t="shared" si="486"/>
        <v/>
      </c>
      <c r="M5218">
        <v>3</v>
      </c>
      <c r="N5218" t="str">
        <f t="shared" si="487"/>
        <v/>
      </c>
      <c r="O5218">
        <v>8</v>
      </c>
      <c r="P5218" s="11">
        <v>0</v>
      </c>
      <c r="Q5218" s="11">
        <v>6.7796610169491497E-2</v>
      </c>
      <c r="R5218" s="12">
        <v>9.2966666666666598</v>
      </c>
      <c r="S5218" t="s">
        <v>27</v>
      </c>
      <c r="T5218">
        <v>0</v>
      </c>
      <c r="U5218">
        <f t="shared" si="488"/>
        <v>5</v>
      </c>
      <c r="V5218">
        <f t="shared" si="489"/>
        <v>1</v>
      </c>
      <c r="W5218">
        <f t="shared" si="490"/>
        <v>1</v>
      </c>
      <c r="X5218" t="str">
        <f t="shared" si="491"/>
        <v>511</v>
      </c>
      <c r="Y5218" t="str">
        <f>IF(Table1[[#This Row],[RFM_Score]]="555","Champion", IF(AND(J5218&gt;=4,V5218&gt;=4),"Loyal", IF(U5218&lt;=2,"At Risk", IF(W5218&gt;=4,"Potential Loyalist","Others"))))</f>
        <v>Others</v>
      </c>
    </row>
    <row r="5219" spans="1:25">
      <c r="A5219" t="s">
        <v>11589</v>
      </c>
      <c r="B5219">
        <v>49</v>
      </c>
      <c r="C5219" t="s">
        <v>19</v>
      </c>
      <c r="D5219" t="s">
        <v>25</v>
      </c>
      <c r="E5219" s="6" t="s">
        <v>17289</v>
      </c>
      <c r="F5219" t="s">
        <v>26</v>
      </c>
      <c r="G5219">
        <v>7</v>
      </c>
      <c r="H5219">
        <v>0</v>
      </c>
      <c r="I5219">
        <v>39</v>
      </c>
      <c r="J5219">
        <v>2</v>
      </c>
      <c r="K5219">
        <v>27.69</v>
      </c>
      <c r="L5219" t="str">
        <f t="shared" si="486"/>
        <v/>
      </c>
      <c r="M5219">
        <v>3</v>
      </c>
      <c r="N5219" t="str">
        <f t="shared" si="487"/>
        <v/>
      </c>
      <c r="O5219">
        <v>13</v>
      </c>
      <c r="P5219" s="11">
        <v>0</v>
      </c>
      <c r="Q5219" s="11">
        <v>5.1282051282051197E-2</v>
      </c>
      <c r="R5219" s="12">
        <v>9.23</v>
      </c>
      <c r="S5219" t="s">
        <v>27</v>
      </c>
      <c r="T5219">
        <v>0</v>
      </c>
      <c r="U5219">
        <f t="shared" si="488"/>
        <v>5</v>
      </c>
      <c r="V5219">
        <f t="shared" si="489"/>
        <v>1</v>
      </c>
      <c r="W5219">
        <f t="shared" si="490"/>
        <v>1</v>
      </c>
      <c r="X5219" t="str">
        <f t="shared" si="491"/>
        <v>511</v>
      </c>
      <c r="Y5219" t="str">
        <f>IF(Table1[[#This Row],[RFM_Score]]="555","Champion", IF(AND(J5219&gt;=4,V5219&gt;=4),"Loyal", IF(U5219&lt;=2,"At Risk", IF(W5219&gt;=4,"Potential Loyalist","Others"))))</f>
        <v>Others</v>
      </c>
    </row>
    <row r="5220" spans="1:25">
      <c r="A5220" t="s">
        <v>7040</v>
      </c>
      <c r="B5220">
        <v>32</v>
      </c>
      <c r="C5220" t="s">
        <v>19</v>
      </c>
      <c r="D5220" t="s">
        <v>29</v>
      </c>
      <c r="E5220" s="6" t="s">
        <v>17290</v>
      </c>
      <c r="F5220" t="s">
        <v>37</v>
      </c>
      <c r="G5220">
        <v>1</v>
      </c>
      <c r="H5220">
        <v>1</v>
      </c>
      <c r="I5220">
        <v>47</v>
      </c>
      <c r="J5220">
        <v>1</v>
      </c>
      <c r="K5220">
        <v>27.63</v>
      </c>
      <c r="L5220" t="str">
        <f t="shared" si="486"/>
        <v/>
      </c>
      <c r="M5220">
        <v>3</v>
      </c>
      <c r="N5220" t="str">
        <f t="shared" si="487"/>
        <v/>
      </c>
      <c r="O5220">
        <v>74</v>
      </c>
      <c r="P5220" s="11">
        <v>1</v>
      </c>
      <c r="Q5220" s="11">
        <v>2.1276595744680799E-2</v>
      </c>
      <c r="R5220" s="12">
        <v>9.2099999999999902</v>
      </c>
      <c r="S5220" t="s">
        <v>27</v>
      </c>
      <c r="T5220">
        <v>0</v>
      </c>
      <c r="U5220">
        <f t="shared" si="488"/>
        <v>2</v>
      </c>
      <c r="V5220">
        <f t="shared" si="489"/>
        <v>1</v>
      </c>
      <c r="W5220">
        <f t="shared" si="490"/>
        <v>1</v>
      </c>
      <c r="X5220" t="str">
        <f t="shared" si="491"/>
        <v>211</v>
      </c>
      <c r="Y5220" t="str">
        <f>IF(Table1[[#This Row],[RFM_Score]]="555","Champion", IF(AND(J5220&gt;=4,V5220&gt;=4),"Loyal", IF(U5220&lt;=2,"At Risk", IF(W5220&gt;=4,"Potential Loyalist","Others"))))</f>
        <v>At Risk</v>
      </c>
    </row>
    <row r="5221" spans="1:25">
      <c r="A5221" t="s">
        <v>10273</v>
      </c>
      <c r="B5221">
        <v>48</v>
      </c>
      <c r="C5221" t="s">
        <v>24</v>
      </c>
      <c r="D5221" t="s">
        <v>46</v>
      </c>
      <c r="E5221" s="6" t="s">
        <v>17291</v>
      </c>
      <c r="F5221" t="s">
        <v>30</v>
      </c>
      <c r="G5221">
        <v>4</v>
      </c>
      <c r="H5221">
        <v>2</v>
      </c>
      <c r="I5221">
        <v>55</v>
      </c>
      <c r="J5221">
        <v>1</v>
      </c>
      <c r="K5221">
        <v>27.56</v>
      </c>
      <c r="L5221" t="str">
        <f t="shared" si="486"/>
        <v/>
      </c>
      <c r="M5221">
        <v>3</v>
      </c>
      <c r="N5221" t="str">
        <f t="shared" si="487"/>
        <v/>
      </c>
      <c r="O5221">
        <v>15</v>
      </c>
      <c r="P5221" s="11">
        <v>0.5</v>
      </c>
      <c r="Q5221" s="11">
        <v>1.8181818181818101E-2</v>
      </c>
      <c r="R5221" s="12">
        <v>9.1866666666666603</v>
      </c>
      <c r="S5221" t="s">
        <v>27</v>
      </c>
      <c r="T5221">
        <v>0</v>
      </c>
      <c r="U5221">
        <f t="shared" si="488"/>
        <v>5</v>
      </c>
      <c r="V5221">
        <f t="shared" si="489"/>
        <v>1</v>
      </c>
      <c r="W5221">
        <f t="shared" si="490"/>
        <v>1</v>
      </c>
      <c r="X5221" t="str">
        <f t="shared" si="491"/>
        <v>511</v>
      </c>
      <c r="Y5221" t="str">
        <f>IF(Table1[[#This Row],[RFM_Score]]="555","Champion", IF(AND(J5221&gt;=4,V5221&gt;=4),"Loyal", IF(U5221&lt;=2,"At Risk", IF(W5221&gt;=4,"Potential Loyalist","Others"))))</f>
        <v>Others</v>
      </c>
    </row>
    <row r="5222" spans="1:25">
      <c r="A5222" t="s">
        <v>3614</v>
      </c>
      <c r="B5222">
        <v>27</v>
      </c>
      <c r="C5222" t="s">
        <v>19</v>
      </c>
      <c r="D5222" t="s">
        <v>25</v>
      </c>
      <c r="E5222" s="6" t="s">
        <v>17292</v>
      </c>
      <c r="F5222" t="s">
        <v>21</v>
      </c>
      <c r="G5222">
        <v>2</v>
      </c>
      <c r="H5222">
        <v>2</v>
      </c>
      <c r="I5222">
        <v>42</v>
      </c>
      <c r="J5222">
        <v>4</v>
      </c>
      <c r="K5222">
        <v>27.45</v>
      </c>
      <c r="L5222" t="str">
        <f t="shared" si="486"/>
        <v/>
      </c>
      <c r="M5222">
        <v>3</v>
      </c>
      <c r="N5222" t="str">
        <f t="shared" si="487"/>
        <v/>
      </c>
      <c r="O5222">
        <v>37</v>
      </c>
      <c r="P5222" s="11">
        <v>1</v>
      </c>
      <c r="Q5222" s="11">
        <v>9.5238095238095205E-2</v>
      </c>
      <c r="R5222" s="12">
        <v>9.15</v>
      </c>
      <c r="S5222" t="s">
        <v>27</v>
      </c>
      <c r="T5222">
        <v>0</v>
      </c>
      <c r="U5222">
        <f t="shared" si="488"/>
        <v>4</v>
      </c>
      <c r="V5222">
        <f t="shared" si="489"/>
        <v>1</v>
      </c>
      <c r="W5222">
        <f t="shared" si="490"/>
        <v>1</v>
      </c>
      <c r="X5222" t="str">
        <f t="shared" si="491"/>
        <v>411</v>
      </c>
      <c r="Y5222" t="str">
        <f>IF(Table1[[#This Row],[RFM_Score]]="555","Champion", IF(AND(J5222&gt;=4,V5222&gt;=4),"Loyal", IF(U5222&lt;=2,"At Risk", IF(W5222&gt;=4,"Potential Loyalist","Others"))))</f>
        <v>Others</v>
      </c>
    </row>
    <row r="5223" spans="1:25">
      <c r="A5223" t="s">
        <v>11359</v>
      </c>
      <c r="B5223">
        <v>36</v>
      </c>
      <c r="C5223" t="s">
        <v>19</v>
      </c>
      <c r="D5223" t="s">
        <v>25</v>
      </c>
      <c r="E5223" s="6" t="s">
        <v>17293</v>
      </c>
      <c r="F5223" t="s">
        <v>30</v>
      </c>
      <c r="G5223">
        <v>4</v>
      </c>
      <c r="H5223">
        <v>3</v>
      </c>
      <c r="I5223">
        <v>55</v>
      </c>
      <c r="J5223">
        <v>4</v>
      </c>
      <c r="K5223">
        <v>27.41</v>
      </c>
      <c r="L5223" t="str">
        <f t="shared" si="486"/>
        <v/>
      </c>
      <c r="M5223">
        <v>3</v>
      </c>
      <c r="N5223" t="str">
        <f t="shared" si="487"/>
        <v/>
      </c>
      <c r="O5223">
        <v>31</v>
      </c>
      <c r="P5223" s="11">
        <v>0.75</v>
      </c>
      <c r="Q5223" s="11">
        <v>7.2727272727272696E-2</v>
      </c>
      <c r="R5223" s="12">
        <v>9.1366666666666596</v>
      </c>
      <c r="S5223" t="s">
        <v>27</v>
      </c>
      <c r="T5223">
        <v>1</v>
      </c>
      <c r="U5223">
        <f t="shared" si="488"/>
        <v>4</v>
      </c>
      <c r="V5223">
        <f t="shared" si="489"/>
        <v>1</v>
      </c>
      <c r="W5223">
        <f t="shared" si="490"/>
        <v>1</v>
      </c>
      <c r="X5223" t="str">
        <f t="shared" si="491"/>
        <v>411</v>
      </c>
      <c r="Y5223" t="str">
        <f>IF(Table1[[#This Row],[RFM_Score]]="555","Champion", IF(AND(J5223&gt;=4,V5223&gt;=4),"Loyal", IF(U5223&lt;=2,"At Risk", IF(W5223&gt;=4,"Potential Loyalist","Others"))))</f>
        <v>Others</v>
      </c>
    </row>
    <row r="5224" spans="1:25">
      <c r="A5224" t="s">
        <v>10111</v>
      </c>
      <c r="B5224">
        <v>46</v>
      </c>
      <c r="C5224" t="s">
        <v>24</v>
      </c>
      <c r="D5224" t="s">
        <v>35</v>
      </c>
      <c r="E5224" s="6" t="s">
        <v>17294</v>
      </c>
      <c r="F5224" t="s">
        <v>37</v>
      </c>
      <c r="G5224">
        <v>0</v>
      </c>
      <c r="H5224">
        <v>0</v>
      </c>
      <c r="I5224">
        <v>46</v>
      </c>
      <c r="J5224">
        <v>1</v>
      </c>
      <c r="K5224">
        <v>27.23</v>
      </c>
      <c r="L5224" t="str">
        <f t="shared" si="486"/>
        <v/>
      </c>
      <c r="M5224">
        <v>3</v>
      </c>
      <c r="N5224" t="str">
        <f t="shared" si="487"/>
        <v/>
      </c>
      <c r="O5224">
        <v>10</v>
      </c>
      <c r="P5224" s="11">
        <v>0</v>
      </c>
      <c r="Q5224" s="11">
        <v>2.1739130434782601E-2</v>
      </c>
      <c r="R5224" s="12">
        <v>9.0766666666666609</v>
      </c>
      <c r="S5224" t="s">
        <v>27</v>
      </c>
      <c r="T5224">
        <v>0</v>
      </c>
      <c r="U5224">
        <f t="shared" si="488"/>
        <v>5</v>
      </c>
      <c r="V5224">
        <f t="shared" si="489"/>
        <v>1</v>
      </c>
      <c r="W5224">
        <f t="shared" si="490"/>
        <v>1</v>
      </c>
      <c r="X5224" t="str">
        <f t="shared" si="491"/>
        <v>511</v>
      </c>
      <c r="Y5224" t="str">
        <f>IF(Table1[[#This Row],[RFM_Score]]="555","Champion", IF(AND(J5224&gt;=4,V5224&gt;=4),"Loyal", IF(U5224&lt;=2,"At Risk", IF(W5224&gt;=4,"Potential Loyalist","Others"))))</f>
        <v>Others</v>
      </c>
    </row>
    <row r="5225" spans="1:25">
      <c r="A5225" t="s">
        <v>9259</v>
      </c>
      <c r="B5225">
        <v>46</v>
      </c>
      <c r="C5225" t="s">
        <v>19</v>
      </c>
      <c r="D5225" t="s">
        <v>29</v>
      </c>
      <c r="E5225" s="6" t="s">
        <v>17295</v>
      </c>
      <c r="F5225" t="s">
        <v>26</v>
      </c>
      <c r="G5225">
        <v>4</v>
      </c>
      <c r="H5225">
        <v>1</v>
      </c>
      <c r="I5225">
        <v>42</v>
      </c>
      <c r="J5225">
        <v>1</v>
      </c>
      <c r="K5225">
        <v>27.1</v>
      </c>
      <c r="L5225" t="str">
        <f t="shared" si="486"/>
        <v/>
      </c>
      <c r="M5225">
        <v>3</v>
      </c>
      <c r="N5225" t="str">
        <f t="shared" si="487"/>
        <v/>
      </c>
      <c r="O5225">
        <v>13</v>
      </c>
      <c r="P5225" s="11">
        <v>0.25</v>
      </c>
      <c r="Q5225" s="11">
        <v>2.3809523809523801E-2</v>
      </c>
      <c r="R5225" s="12">
        <v>9.0333333333333297</v>
      </c>
      <c r="S5225" t="s">
        <v>27</v>
      </c>
      <c r="T5225">
        <v>0</v>
      </c>
      <c r="U5225">
        <f t="shared" si="488"/>
        <v>5</v>
      </c>
      <c r="V5225">
        <f t="shared" si="489"/>
        <v>1</v>
      </c>
      <c r="W5225">
        <f t="shared" si="490"/>
        <v>1</v>
      </c>
      <c r="X5225" t="str">
        <f t="shared" si="491"/>
        <v>511</v>
      </c>
      <c r="Y5225" t="str">
        <f>IF(Table1[[#This Row],[RFM_Score]]="555","Champion", IF(AND(J5225&gt;=4,V5225&gt;=4),"Loyal", IF(U5225&lt;=2,"At Risk", IF(W5225&gt;=4,"Potential Loyalist","Others"))))</f>
        <v>Others</v>
      </c>
    </row>
    <row r="5226" spans="1:25">
      <c r="A5226" t="s">
        <v>10443</v>
      </c>
      <c r="B5226">
        <v>36</v>
      </c>
      <c r="C5226" t="s">
        <v>19</v>
      </c>
      <c r="D5226" t="s">
        <v>29</v>
      </c>
      <c r="E5226" s="6" t="s">
        <v>17296</v>
      </c>
      <c r="F5226" t="s">
        <v>26</v>
      </c>
      <c r="G5226">
        <v>5</v>
      </c>
      <c r="H5226">
        <v>2</v>
      </c>
      <c r="I5226">
        <v>55</v>
      </c>
      <c r="J5226">
        <v>0</v>
      </c>
      <c r="K5226">
        <v>27.09</v>
      </c>
      <c r="L5226" t="str">
        <f t="shared" si="486"/>
        <v/>
      </c>
      <c r="M5226">
        <v>3</v>
      </c>
      <c r="N5226" t="str">
        <f t="shared" si="487"/>
        <v/>
      </c>
      <c r="O5226">
        <v>57</v>
      </c>
      <c r="P5226" s="11">
        <v>0.4</v>
      </c>
      <c r="Q5226" s="11">
        <v>0</v>
      </c>
      <c r="R5226" s="12">
        <v>9.0299999999999994</v>
      </c>
      <c r="S5226" t="s">
        <v>27</v>
      </c>
      <c r="T5226">
        <v>0</v>
      </c>
      <c r="U5226">
        <f t="shared" si="488"/>
        <v>3</v>
      </c>
      <c r="V5226">
        <f t="shared" si="489"/>
        <v>1</v>
      </c>
      <c r="W5226">
        <f t="shared" si="490"/>
        <v>1</v>
      </c>
      <c r="X5226" t="str">
        <f t="shared" si="491"/>
        <v>311</v>
      </c>
      <c r="Y5226" t="str">
        <f>IF(Table1[[#This Row],[RFM_Score]]="555","Champion", IF(AND(J5226&gt;=4,V5226&gt;=4),"Loyal", IF(U5226&lt;=2,"At Risk", IF(W5226&gt;=4,"Potential Loyalist","Others"))))</f>
        <v>Others</v>
      </c>
    </row>
    <row r="5227" spans="1:25">
      <c r="A5227" t="s">
        <v>11994</v>
      </c>
      <c r="B5227">
        <v>39</v>
      </c>
      <c r="C5227" t="s">
        <v>19</v>
      </c>
      <c r="D5227" t="s">
        <v>25</v>
      </c>
      <c r="E5227" s="6" t="s">
        <v>17297</v>
      </c>
      <c r="F5227" t="s">
        <v>21</v>
      </c>
      <c r="G5227">
        <v>4</v>
      </c>
      <c r="H5227">
        <v>3</v>
      </c>
      <c r="I5227">
        <v>52</v>
      </c>
      <c r="J5227">
        <v>4</v>
      </c>
      <c r="K5227">
        <v>27.04</v>
      </c>
      <c r="L5227" t="str">
        <f t="shared" si="486"/>
        <v/>
      </c>
      <c r="M5227">
        <v>3</v>
      </c>
      <c r="N5227" t="str">
        <f t="shared" si="487"/>
        <v/>
      </c>
      <c r="O5227">
        <v>38</v>
      </c>
      <c r="P5227" s="11">
        <v>0.75</v>
      </c>
      <c r="Q5227" s="11">
        <v>7.69230769230769E-2</v>
      </c>
      <c r="R5227" s="12">
        <v>9.0133333333333301</v>
      </c>
      <c r="S5227" t="s">
        <v>27</v>
      </c>
      <c r="T5227">
        <v>1</v>
      </c>
      <c r="U5227">
        <f t="shared" si="488"/>
        <v>4</v>
      </c>
      <c r="V5227">
        <f t="shared" si="489"/>
        <v>1</v>
      </c>
      <c r="W5227">
        <f t="shared" si="490"/>
        <v>1</v>
      </c>
      <c r="X5227" t="str">
        <f t="shared" si="491"/>
        <v>411</v>
      </c>
      <c r="Y5227" t="str">
        <f>IF(Table1[[#This Row],[RFM_Score]]="555","Champion", IF(AND(J5227&gt;=4,V5227&gt;=4),"Loyal", IF(U5227&lt;=2,"At Risk", IF(W5227&gt;=4,"Potential Loyalist","Others"))))</f>
        <v>Others</v>
      </c>
    </row>
    <row r="5228" spans="1:25">
      <c r="A5228" t="s">
        <v>6338</v>
      </c>
      <c r="B5228">
        <v>18</v>
      </c>
      <c r="C5228" t="s">
        <v>19</v>
      </c>
      <c r="D5228" t="s">
        <v>25</v>
      </c>
      <c r="E5228" s="6" t="s">
        <v>17298</v>
      </c>
      <c r="F5228" t="s">
        <v>30</v>
      </c>
      <c r="G5228">
        <v>6</v>
      </c>
      <c r="H5228">
        <v>1</v>
      </c>
      <c r="I5228">
        <v>56</v>
      </c>
      <c r="J5228">
        <v>3</v>
      </c>
      <c r="K5228">
        <v>27.02</v>
      </c>
      <c r="L5228" t="str">
        <f t="shared" si="486"/>
        <v/>
      </c>
      <c r="M5228">
        <v>3</v>
      </c>
      <c r="N5228" t="str">
        <f t="shared" si="487"/>
        <v/>
      </c>
      <c r="O5228">
        <v>70</v>
      </c>
      <c r="P5228" s="11">
        <v>0.16666666666666599</v>
      </c>
      <c r="Q5228" s="11">
        <v>5.3571428571428499E-2</v>
      </c>
      <c r="R5228" s="12">
        <v>9.0066666666666606</v>
      </c>
      <c r="S5228" t="s">
        <v>27</v>
      </c>
      <c r="T5228">
        <v>0</v>
      </c>
      <c r="U5228">
        <f t="shared" si="488"/>
        <v>3</v>
      </c>
      <c r="V5228">
        <f t="shared" si="489"/>
        <v>1</v>
      </c>
      <c r="W5228">
        <f t="shared" si="490"/>
        <v>1</v>
      </c>
      <c r="X5228" t="str">
        <f t="shared" si="491"/>
        <v>311</v>
      </c>
      <c r="Y5228" t="str">
        <f>IF(Table1[[#This Row],[RFM_Score]]="555","Champion", IF(AND(J5228&gt;=4,V5228&gt;=4),"Loyal", IF(U5228&lt;=2,"At Risk", IF(W5228&gt;=4,"Potential Loyalist","Others"))))</f>
        <v>Others</v>
      </c>
    </row>
    <row r="5229" spans="1:25">
      <c r="A5229" t="s">
        <v>10994</v>
      </c>
      <c r="B5229">
        <v>37</v>
      </c>
      <c r="C5229" t="s">
        <v>24</v>
      </c>
      <c r="D5229" t="s">
        <v>20</v>
      </c>
      <c r="E5229" s="6" t="s">
        <v>17299</v>
      </c>
      <c r="F5229" t="s">
        <v>30</v>
      </c>
      <c r="G5229">
        <v>5</v>
      </c>
      <c r="H5229">
        <v>3</v>
      </c>
      <c r="I5229">
        <v>57</v>
      </c>
      <c r="J5229">
        <v>1</v>
      </c>
      <c r="K5229">
        <v>26.9</v>
      </c>
      <c r="L5229" t="str">
        <f t="shared" si="486"/>
        <v/>
      </c>
      <c r="M5229">
        <v>3</v>
      </c>
      <c r="N5229" t="str">
        <f t="shared" si="487"/>
        <v/>
      </c>
      <c r="O5229">
        <v>47</v>
      </c>
      <c r="P5229" s="11">
        <v>0.6</v>
      </c>
      <c r="Q5229" s="11">
        <v>1.7543859649122799E-2</v>
      </c>
      <c r="R5229" s="12">
        <v>8.9666666666666597</v>
      </c>
      <c r="S5229" t="s">
        <v>27</v>
      </c>
      <c r="T5229">
        <v>0</v>
      </c>
      <c r="U5229">
        <f t="shared" si="488"/>
        <v>3</v>
      </c>
      <c r="V5229">
        <f t="shared" si="489"/>
        <v>1</v>
      </c>
      <c r="W5229">
        <f t="shared" si="490"/>
        <v>1</v>
      </c>
      <c r="X5229" t="str">
        <f t="shared" si="491"/>
        <v>311</v>
      </c>
      <c r="Y5229" t="str">
        <f>IF(Table1[[#This Row],[RFM_Score]]="555","Champion", IF(AND(J5229&gt;=4,V5229&gt;=4),"Loyal", IF(U5229&lt;=2,"At Risk", IF(W5229&gt;=4,"Potential Loyalist","Others"))))</f>
        <v>Others</v>
      </c>
    </row>
    <row r="5230" spans="1:25">
      <c r="A5230" t="s">
        <v>2901</v>
      </c>
      <c r="B5230">
        <v>39</v>
      </c>
      <c r="C5230" t="s">
        <v>19</v>
      </c>
      <c r="D5230" t="s">
        <v>25</v>
      </c>
      <c r="E5230" s="6" t="s">
        <v>17300</v>
      </c>
      <c r="F5230" t="s">
        <v>30</v>
      </c>
      <c r="G5230">
        <v>5</v>
      </c>
      <c r="H5230">
        <v>1</v>
      </c>
      <c r="I5230">
        <v>58</v>
      </c>
      <c r="J5230">
        <v>4</v>
      </c>
      <c r="K5230">
        <v>26.86</v>
      </c>
      <c r="L5230" t="str">
        <f t="shared" si="486"/>
        <v/>
      </c>
      <c r="M5230">
        <v>3</v>
      </c>
      <c r="N5230" t="str">
        <f t="shared" si="487"/>
        <v/>
      </c>
      <c r="O5230">
        <v>15</v>
      </c>
      <c r="P5230" s="11">
        <v>0.2</v>
      </c>
      <c r="Q5230" s="11">
        <v>6.8965517241379296E-2</v>
      </c>
      <c r="R5230" s="12">
        <v>8.9533333333333296</v>
      </c>
      <c r="S5230" t="s">
        <v>27</v>
      </c>
      <c r="T5230">
        <v>0</v>
      </c>
      <c r="U5230">
        <f t="shared" si="488"/>
        <v>5</v>
      </c>
      <c r="V5230">
        <f t="shared" si="489"/>
        <v>1</v>
      </c>
      <c r="W5230">
        <f t="shared" si="490"/>
        <v>1</v>
      </c>
      <c r="X5230" t="str">
        <f t="shared" si="491"/>
        <v>511</v>
      </c>
      <c r="Y5230" t="str">
        <f>IF(Table1[[#This Row],[RFM_Score]]="555","Champion", IF(AND(J5230&gt;=4,V5230&gt;=4),"Loyal", IF(U5230&lt;=2,"At Risk", IF(W5230&gt;=4,"Potential Loyalist","Others"))))</f>
        <v>Others</v>
      </c>
    </row>
    <row r="5231" spans="1:25">
      <c r="A5231" t="s">
        <v>7747</v>
      </c>
      <c r="B5231">
        <v>38</v>
      </c>
      <c r="C5231" t="s">
        <v>24</v>
      </c>
      <c r="D5231" t="s">
        <v>29</v>
      </c>
      <c r="E5231" s="6" t="s">
        <v>17301</v>
      </c>
      <c r="F5231" t="s">
        <v>30</v>
      </c>
      <c r="G5231">
        <v>3</v>
      </c>
      <c r="H5231">
        <v>1</v>
      </c>
      <c r="I5231">
        <v>41</v>
      </c>
      <c r="J5231">
        <v>2</v>
      </c>
      <c r="K5231">
        <v>26.71</v>
      </c>
      <c r="L5231" t="str">
        <f t="shared" si="486"/>
        <v/>
      </c>
      <c r="M5231">
        <v>3</v>
      </c>
      <c r="N5231" t="str">
        <f t="shared" si="487"/>
        <v/>
      </c>
      <c r="O5231">
        <v>19</v>
      </c>
      <c r="P5231" s="11">
        <v>0.33333333333333298</v>
      </c>
      <c r="Q5231" s="11">
        <v>4.8780487804878002E-2</v>
      </c>
      <c r="R5231" s="12">
        <v>8.9033333333333307</v>
      </c>
      <c r="S5231" t="s">
        <v>27</v>
      </c>
      <c r="T5231">
        <v>0</v>
      </c>
      <c r="U5231">
        <f t="shared" si="488"/>
        <v>5</v>
      </c>
      <c r="V5231">
        <f t="shared" si="489"/>
        <v>1</v>
      </c>
      <c r="W5231">
        <f t="shared" si="490"/>
        <v>1</v>
      </c>
      <c r="X5231" t="str">
        <f t="shared" si="491"/>
        <v>511</v>
      </c>
      <c r="Y5231" t="str">
        <f>IF(Table1[[#This Row],[RFM_Score]]="555","Champion", IF(AND(J5231&gt;=4,V5231&gt;=4),"Loyal", IF(U5231&lt;=2,"At Risk", IF(W5231&gt;=4,"Potential Loyalist","Others"))))</f>
        <v>Others</v>
      </c>
    </row>
    <row r="5232" spans="1:25">
      <c r="A5232" t="s">
        <v>5006</v>
      </c>
      <c r="B5232">
        <v>52</v>
      </c>
      <c r="C5232" t="s">
        <v>19</v>
      </c>
      <c r="D5232" t="s">
        <v>46</v>
      </c>
      <c r="E5232" s="6" t="s">
        <v>17302</v>
      </c>
      <c r="F5232" t="s">
        <v>30</v>
      </c>
      <c r="G5232">
        <v>3</v>
      </c>
      <c r="H5232">
        <v>0</v>
      </c>
      <c r="I5232">
        <v>48</v>
      </c>
      <c r="J5232">
        <v>2</v>
      </c>
      <c r="K5232">
        <v>26.65</v>
      </c>
      <c r="L5232" t="str">
        <f t="shared" si="486"/>
        <v/>
      </c>
      <c r="M5232">
        <v>3</v>
      </c>
      <c r="N5232" t="str">
        <f t="shared" si="487"/>
        <v/>
      </c>
      <c r="O5232">
        <v>1</v>
      </c>
      <c r="P5232" s="11">
        <v>0</v>
      </c>
      <c r="Q5232" s="11">
        <v>4.1666666666666602E-2</v>
      </c>
      <c r="R5232" s="12">
        <v>8.8833333333333293</v>
      </c>
      <c r="S5232" t="s">
        <v>27</v>
      </c>
      <c r="T5232">
        <v>0</v>
      </c>
      <c r="U5232">
        <f t="shared" si="488"/>
        <v>5</v>
      </c>
      <c r="V5232">
        <f t="shared" si="489"/>
        <v>1</v>
      </c>
      <c r="W5232">
        <f t="shared" si="490"/>
        <v>1</v>
      </c>
      <c r="X5232" t="str">
        <f t="shared" si="491"/>
        <v>511</v>
      </c>
      <c r="Y5232" t="str">
        <f>IF(Table1[[#This Row],[RFM_Score]]="555","Champion", IF(AND(J5232&gt;=4,V5232&gt;=4),"Loyal", IF(U5232&lt;=2,"At Risk", IF(W5232&gt;=4,"Potential Loyalist","Others"))))</f>
        <v>Others</v>
      </c>
    </row>
    <row r="5233" spans="1:25">
      <c r="A5233" t="s">
        <v>4623</v>
      </c>
      <c r="B5233">
        <v>47</v>
      </c>
      <c r="C5233" t="s">
        <v>24</v>
      </c>
      <c r="D5233" t="s">
        <v>25</v>
      </c>
      <c r="E5233" s="6" t="s">
        <v>17303</v>
      </c>
      <c r="F5233" t="s">
        <v>37</v>
      </c>
      <c r="G5233">
        <v>2</v>
      </c>
      <c r="H5233">
        <v>1</v>
      </c>
      <c r="I5233">
        <v>57</v>
      </c>
      <c r="J5233">
        <v>4</v>
      </c>
      <c r="K5233">
        <v>26.46</v>
      </c>
      <c r="L5233" t="str">
        <f t="shared" si="486"/>
        <v/>
      </c>
      <c r="M5233">
        <v>3</v>
      </c>
      <c r="N5233" t="str">
        <f t="shared" si="487"/>
        <v/>
      </c>
      <c r="O5233">
        <v>51</v>
      </c>
      <c r="P5233" s="11">
        <v>0.5</v>
      </c>
      <c r="Q5233" s="11">
        <v>7.0175438596491196E-2</v>
      </c>
      <c r="R5233" s="12">
        <v>8.82</v>
      </c>
      <c r="S5233" t="s">
        <v>27</v>
      </c>
      <c r="T5233">
        <v>0</v>
      </c>
      <c r="U5233">
        <f t="shared" si="488"/>
        <v>3</v>
      </c>
      <c r="V5233">
        <f t="shared" si="489"/>
        <v>1</v>
      </c>
      <c r="W5233">
        <f t="shared" si="490"/>
        <v>1</v>
      </c>
      <c r="X5233" t="str">
        <f t="shared" si="491"/>
        <v>311</v>
      </c>
      <c r="Y5233" t="str">
        <f>IF(Table1[[#This Row],[RFM_Score]]="555","Champion", IF(AND(J5233&gt;=4,V5233&gt;=4),"Loyal", IF(U5233&lt;=2,"At Risk", IF(W5233&gt;=4,"Potential Loyalist","Others"))))</f>
        <v>Others</v>
      </c>
    </row>
    <row r="5234" spans="1:25">
      <c r="A5234" t="s">
        <v>9305</v>
      </c>
      <c r="B5234">
        <v>56</v>
      </c>
      <c r="C5234" t="s">
        <v>24</v>
      </c>
      <c r="D5234" t="s">
        <v>25</v>
      </c>
      <c r="E5234" s="6" t="s">
        <v>17304</v>
      </c>
      <c r="F5234" t="s">
        <v>60</v>
      </c>
      <c r="G5234">
        <v>2</v>
      </c>
      <c r="H5234">
        <v>1</v>
      </c>
      <c r="I5234">
        <v>47</v>
      </c>
      <c r="J5234">
        <v>1</v>
      </c>
      <c r="K5234">
        <v>26.35</v>
      </c>
      <c r="L5234" t="str">
        <f t="shared" si="486"/>
        <v/>
      </c>
      <c r="M5234">
        <v>3</v>
      </c>
      <c r="N5234" t="str">
        <f t="shared" si="487"/>
        <v/>
      </c>
      <c r="O5234">
        <v>3</v>
      </c>
      <c r="P5234" s="11">
        <v>0.5</v>
      </c>
      <c r="Q5234" s="11">
        <v>2.1276595744680799E-2</v>
      </c>
      <c r="R5234" s="12">
        <v>8.7833333333333297</v>
      </c>
      <c r="S5234" t="s">
        <v>27</v>
      </c>
      <c r="T5234">
        <v>0</v>
      </c>
      <c r="U5234">
        <f t="shared" si="488"/>
        <v>5</v>
      </c>
      <c r="V5234">
        <f t="shared" si="489"/>
        <v>1</v>
      </c>
      <c r="W5234">
        <f t="shared" si="490"/>
        <v>1</v>
      </c>
      <c r="X5234" t="str">
        <f t="shared" si="491"/>
        <v>511</v>
      </c>
      <c r="Y5234" t="str">
        <f>IF(Table1[[#This Row],[RFM_Score]]="555","Champion", IF(AND(J5234&gt;=4,V5234&gt;=4),"Loyal", IF(U5234&lt;=2,"At Risk", IF(W5234&gt;=4,"Potential Loyalist","Others"))))</f>
        <v>Others</v>
      </c>
    </row>
    <row r="5235" spans="1:25">
      <c r="A5235" t="s">
        <v>4667</v>
      </c>
      <c r="B5235">
        <v>18</v>
      </c>
      <c r="C5235" t="s">
        <v>19</v>
      </c>
      <c r="D5235" t="s">
        <v>29</v>
      </c>
      <c r="E5235" s="6" t="s">
        <v>17305</v>
      </c>
      <c r="F5235" t="s">
        <v>26</v>
      </c>
      <c r="G5235">
        <v>4</v>
      </c>
      <c r="H5235">
        <v>0</v>
      </c>
      <c r="I5235">
        <v>49</v>
      </c>
      <c r="J5235">
        <v>2</v>
      </c>
      <c r="K5235">
        <v>26.33</v>
      </c>
      <c r="L5235" t="str">
        <f t="shared" si="486"/>
        <v/>
      </c>
      <c r="M5235">
        <v>3</v>
      </c>
      <c r="N5235" t="str">
        <f t="shared" si="487"/>
        <v/>
      </c>
      <c r="O5235">
        <v>0</v>
      </c>
      <c r="P5235" s="11">
        <v>0</v>
      </c>
      <c r="Q5235" s="11">
        <v>4.08163265306122E-2</v>
      </c>
      <c r="R5235" s="12">
        <v>8.7766666666666602</v>
      </c>
      <c r="S5235" t="s">
        <v>27</v>
      </c>
      <c r="T5235">
        <v>0</v>
      </c>
      <c r="U5235">
        <f t="shared" si="488"/>
        <v>5</v>
      </c>
      <c r="V5235">
        <f t="shared" si="489"/>
        <v>1</v>
      </c>
      <c r="W5235">
        <f t="shared" si="490"/>
        <v>1</v>
      </c>
      <c r="X5235" t="str">
        <f t="shared" si="491"/>
        <v>511</v>
      </c>
      <c r="Y5235" t="str">
        <f>IF(Table1[[#This Row],[RFM_Score]]="555","Champion", IF(AND(J5235&gt;=4,V5235&gt;=4),"Loyal", IF(U5235&lt;=2,"At Risk", IF(W5235&gt;=4,"Potential Loyalist","Others"))))</f>
        <v>Others</v>
      </c>
    </row>
    <row r="5236" spans="1:25">
      <c r="A5236" t="s">
        <v>9925</v>
      </c>
      <c r="B5236">
        <v>38</v>
      </c>
      <c r="C5236" t="s">
        <v>24</v>
      </c>
      <c r="D5236" t="s">
        <v>25</v>
      </c>
      <c r="E5236" s="6" t="s">
        <v>17306</v>
      </c>
      <c r="F5236" t="s">
        <v>26</v>
      </c>
      <c r="G5236">
        <v>3</v>
      </c>
      <c r="H5236">
        <v>1</v>
      </c>
      <c r="I5236">
        <v>46</v>
      </c>
      <c r="J5236">
        <v>1</v>
      </c>
      <c r="K5236">
        <v>26.3</v>
      </c>
      <c r="L5236" t="str">
        <f t="shared" si="486"/>
        <v/>
      </c>
      <c r="M5236">
        <v>3</v>
      </c>
      <c r="N5236" t="str">
        <f t="shared" si="487"/>
        <v/>
      </c>
      <c r="O5236">
        <v>64</v>
      </c>
      <c r="P5236" s="11">
        <v>0.33333333333333298</v>
      </c>
      <c r="Q5236" s="11">
        <v>2.1739130434782601E-2</v>
      </c>
      <c r="R5236" s="12">
        <v>8.7666666666666604</v>
      </c>
      <c r="S5236" t="s">
        <v>27</v>
      </c>
      <c r="T5236">
        <v>0</v>
      </c>
      <c r="U5236">
        <f t="shared" si="488"/>
        <v>3</v>
      </c>
      <c r="V5236">
        <f t="shared" si="489"/>
        <v>1</v>
      </c>
      <c r="W5236">
        <f t="shared" si="490"/>
        <v>1</v>
      </c>
      <c r="X5236" t="str">
        <f t="shared" si="491"/>
        <v>311</v>
      </c>
      <c r="Y5236" t="str">
        <f>IF(Table1[[#This Row],[RFM_Score]]="555","Champion", IF(AND(J5236&gt;=4,V5236&gt;=4),"Loyal", IF(U5236&lt;=2,"At Risk", IF(W5236&gt;=4,"Potential Loyalist","Others"))))</f>
        <v>Others</v>
      </c>
    </row>
    <row r="5237" spans="1:25">
      <c r="A5237" t="s">
        <v>9934</v>
      </c>
      <c r="B5237">
        <v>31</v>
      </c>
      <c r="C5237" t="s">
        <v>24</v>
      </c>
      <c r="D5237" t="s">
        <v>25</v>
      </c>
      <c r="E5237" s="6" t="s">
        <v>17307</v>
      </c>
      <c r="F5237" t="s">
        <v>30</v>
      </c>
      <c r="G5237">
        <v>1</v>
      </c>
      <c r="H5237">
        <v>1</v>
      </c>
      <c r="I5237">
        <v>48</v>
      </c>
      <c r="J5237">
        <v>1</v>
      </c>
      <c r="K5237">
        <v>26.24</v>
      </c>
      <c r="L5237" t="str">
        <f t="shared" si="486"/>
        <v/>
      </c>
      <c r="M5237">
        <v>3</v>
      </c>
      <c r="N5237" t="str">
        <f t="shared" si="487"/>
        <v/>
      </c>
      <c r="O5237">
        <v>67</v>
      </c>
      <c r="P5237" s="11">
        <v>1</v>
      </c>
      <c r="Q5237" s="11">
        <v>2.0833333333333301E-2</v>
      </c>
      <c r="R5237" s="12">
        <v>8.7466666666666608</v>
      </c>
      <c r="S5237" t="s">
        <v>27</v>
      </c>
      <c r="T5237">
        <v>0</v>
      </c>
      <c r="U5237">
        <f t="shared" si="488"/>
        <v>3</v>
      </c>
      <c r="V5237">
        <f t="shared" si="489"/>
        <v>1</v>
      </c>
      <c r="W5237">
        <f t="shared" si="490"/>
        <v>1</v>
      </c>
      <c r="X5237" t="str">
        <f t="shared" si="491"/>
        <v>311</v>
      </c>
      <c r="Y5237" t="str">
        <f>IF(Table1[[#This Row],[RFM_Score]]="555","Champion", IF(AND(J5237&gt;=4,V5237&gt;=4),"Loyal", IF(U5237&lt;=2,"At Risk", IF(W5237&gt;=4,"Potential Loyalist","Others"))))</f>
        <v>Others</v>
      </c>
    </row>
    <row r="5238" spans="1:25">
      <c r="A5238" t="s">
        <v>7380</v>
      </c>
      <c r="B5238">
        <v>24</v>
      </c>
      <c r="C5238" t="s">
        <v>24</v>
      </c>
      <c r="D5238" t="s">
        <v>41</v>
      </c>
      <c r="E5238" s="6" t="s">
        <v>17308</v>
      </c>
      <c r="F5238" t="s">
        <v>37</v>
      </c>
      <c r="G5238">
        <v>1</v>
      </c>
      <c r="H5238">
        <v>0</v>
      </c>
      <c r="I5238">
        <v>53</v>
      </c>
      <c r="J5238">
        <v>3</v>
      </c>
      <c r="K5238">
        <v>26.13</v>
      </c>
      <c r="L5238" t="str">
        <f t="shared" si="486"/>
        <v/>
      </c>
      <c r="M5238">
        <v>3</v>
      </c>
      <c r="N5238" t="str">
        <f t="shared" si="487"/>
        <v/>
      </c>
      <c r="O5238">
        <v>77</v>
      </c>
      <c r="P5238" s="11">
        <v>0</v>
      </c>
      <c r="Q5238" s="11">
        <v>5.6603773584905599E-2</v>
      </c>
      <c r="R5238" s="12">
        <v>8.7099999999999902</v>
      </c>
      <c r="S5238" t="s">
        <v>27</v>
      </c>
      <c r="T5238">
        <v>0</v>
      </c>
      <c r="U5238">
        <f t="shared" si="488"/>
        <v>2</v>
      </c>
      <c r="V5238">
        <f t="shared" si="489"/>
        <v>1</v>
      </c>
      <c r="W5238">
        <f t="shared" si="490"/>
        <v>1</v>
      </c>
      <c r="X5238" t="str">
        <f t="shared" si="491"/>
        <v>211</v>
      </c>
      <c r="Y5238" t="str">
        <f>IF(Table1[[#This Row],[RFM_Score]]="555","Champion", IF(AND(J5238&gt;=4,V5238&gt;=4),"Loyal", IF(U5238&lt;=2,"At Risk", IF(W5238&gt;=4,"Potential Loyalist","Others"))))</f>
        <v>At Risk</v>
      </c>
    </row>
    <row r="5239" spans="1:25">
      <c r="A5239" t="s">
        <v>1066</v>
      </c>
      <c r="B5239">
        <v>22</v>
      </c>
      <c r="C5239" t="s">
        <v>24</v>
      </c>
      <c r="D5239" t="s">
        <v>25</v>
      </c>
      <c r="E5239" s="6" t="s">
        <v>17309</v>
      </c>
      <c r="F5239" t="s">
        <v>26</v>
      </c>
      <c r="G5239">
        <v>2</v>
      </c>
      <c r="H5239">
        <v>1</v>
      </c>
      <c r="I5239">
        <v>48</v>
      </c>
      <c r="J5239">
        <v>2</v>
      </c>
      <c r="K5239">
        <v>25.98</v>
      </c>
      <c r="L5239" t="str">
        <f t="shared" si="486"/>
        <v/>
      </c>
      <c r="M5239">
        <v>3</v>
      </c>
      <c r="N5239" t="str">
        <f t="shared" si="487"/>
        <v/>
      </c>
      <c r="O5239">
        <v>70</v>
      </c>
      <c r="P5239" s="11">
        <v>0.5</v>
      </c>
      <c r="Q5239" s="11">
        <v>4.1666666666666602E-2</v>
      </c>
      <c r="R5239" s="12">
        <v>8.66</v>
      </c>
      <c r="S5239" t="s">
        <v>27</v>
      </c>
      <c r="T5239">
        <v>0</v>
      </c>
      <c r="U5239">
        <f t="shared" si="488"/>
        <v>3</v>
      </c>
      <c r="V5239">
        <f t="shared" si="489"/>
        <v>1</v>
      </c>
      <c r="W5239">
        <f t="shared" si="490"/>
        <v>1</v>
      </c>
      <c r="X5239" t="str">
        <f t="shared" si="491"/>
        <v>311</v>
      </c>
      <c r="Y5239" t="str">
        <f>IF(Table1[[#This Row],[RFM_Score]]="555","Champion", IF(AND(J5239&gt;=4,V5239&gt;=4),"Loyal", IF(U5239&lt;=2,"At Risk", IF(W5239&gt;=4,"Potential Loyalist","Others"))))</f>
        <v>Others</v>
      </c>
    </row>
    <row r="5240" spans="1:25">
      <c r="A5240" t="s">
        <v>2030</v>
      </c>
      <c r="B5240">
        <v>43</v>
      </c>
      <c r="C5240" t="s">
        <v>19</v>
      </c>
      <c r="D5240" t="s">
        <v>46</v>
      </c>
      <c r="E5240" s="6" t="s">
        <v>17310</v>
      </c>
      <c r="F5240" t="s">
        <v>30</v>
      </c>
      <c r="G5240">
        <v>4</v>
      </c>
      <c r="H5240">
        <v>0</v>
      </c>
      <c r="I5240">
        <v>43</v>
      </c>
      <c r="J5240">
        <v>0</v>
      </c>
      <c r="K5240">
        <v>25.9</v>
      </c>
      <c r="L5240" t="str">
        <f t="shared" si="486"/>
        <v/>
      </c>
      <c r="M5240">
        <v>3</v>
      </c>
      <c r="N5240" t="str">
        <f t="shared" si="487"/>
        <v/>
      </c>
      <c r="O5240">
        <v>51</v>
      </c>
      <c r="P5240" s="11">
        <v>0</v>
      </c>
      <c r="Q5240" s="11">
        <v>0</v>
      </c>
      <c r="R5240" s="12">
        <v>8.6333333333333293</v>
      </c>
      <c r="S5240" t="s">
        <v>27</v>
      </c>
      <c r="T5240">
        <v>0</v>
      </c>
      <c r="U5240">
        <f t="shared" si="488"/>
        <v>3</v>
      </c>
      <c r="V5240">
        <f t="shared" si="489"/>
        <v>1</v>
      </c>
      <c r="W5240">
        <f t="shared" si="490"/>
        <v>1</v>
      </c>
      <c r="X5240" t="str">
        <f t="shared" si="491"/>
        <v>311</v>
      </c>
      <c r="Y5240" t="str">
        <f>IF(Table1[[#This Row],[RFM_Score]]="555","Champion", IF(AND(J5240&gt;=4,V5240&gt;=4),"Loyal", IF(U5240&lt;=2,"At Risk", IF(W5240&gt;=4,"Potential Loyalist","Others"))))</f>
        <v>Others</v>
      </c>
    </row>
    <row r="5241" spans="1:25">
      <c r="A5241" t="s">
        <v>10446</v>
      </c>
      <c r="B5241">
        <v>37</v>
      </c>
      <c r="C5241" t="s">
        <v>24</v>
      </c>
      <c r="D5241" t="s">
        <v>29</v>
      </c>
      <c r="E5241" s="6" t="s">
        <v>17311</v>
      </c>
      <c r="F5241" t="s">
        <v>26</v>
      </c>
      <c r="G5241">
        <v>2</v>
      </c>
      <c r="H5241">
        <v>0</v>
      </c>
      <c r="I5241">
        <v>44</v>
      </c>
      <c r="J5241">
        <v>1</v>
      </c>
      <c r="K5241">
        <v>25.76</v>
      </c>
      <c r="L5241" t="str">
        <f t="shared" si="486"/>
        <v/>
      </c>
      <c r="M5241">
        <v>3</v>
      </c>
      <c r="N5241" t="str">
        <f t="shared" si="487"/>
        <v/>
      </c>
      <c r="O5241">
        <v>5</v>
      </c>
      <c r="P5241" s="11">
        <v>0</v>
      </c>
      <c r="Q5241" s="11">
        <v>2.27272727272727E-2</v>
      </c>
      <c r="R5241" s="12">
        <v>8.5866666666666607</v>
      </c>
      <c r="S5241" t="s">
        <v>27</v>
      </c>
      <c r="T5241">
        <v>1</v>
      </c>
      <c r="U5241">
        <f t="shared" si="488"/>
        <v>5</v>
      </c>
      <c r="V5241">
        <f t="shared" si="489"/>
        <v>1</v>
      </c>
      <c r="W5241">
        <f t="shared" si="490"/>
        <v>1</v>
      </c>
      <c r="X5241" t="str">
        <f t="shared" si="491"/>
        <v>511</v>
      </c>
      <c r="Y5241" t="str">
        <f>IF(Table1[[#This Row],[RFM_Score]]="555","Champion", IF(AND(J5241&gt;=4,V5241&gt;=4),"Loyal", IF(U5241&lt;=2,"At Risk", IF(W5241&gt;=4,"Potential Loyalist","Others"))))</f>
        <v>Others</v>
      </c>
    </row>
    <row r="5242" spans="1:25">
      <c r="A5242" t="s">
        <v>8722</v>
      </c>
      <c r="B5242">
        <v>38</v>
      </c>
      <c r="C5242" t="s">
        <v>19</v>
      </c>
      <c r="D5242" t="s">
        <v>25</v>
      </c>
      <c r="E5242" s="6" t="s">
        <v>17312</v>
      </c>
      <c r="F5242" t="s">
        <v>26</v>
      </c>
      <c r="G5242">
        <v>4</v>
      </c>
      <c r="H5242">
        <v>1</v>
      </c>
      <c r="I5242">
        <v>52</v>
      </c>
      <c r="J5242">
        <v>2</v>
      </c>
      <c r="K5242">
        <v>25.75</v>
      </c>
      <c r="L5242" t="str">
        <f t="shared" si="486"/>
        <v/>
      </c>
      <c r="M5242">
        <v>3</v>
      </c>
      <c r="N5242" t="str">
        <f t="shared" si="487"/>
        <v/>
      </c>
      <c r="O5242">
        <v>6</v>
      </c>
      <c r="P5242" s="11">
        <v>0.25</v>
      </c>
      <c r="Q5242" s="11">
        <v>3.8461538461538401E-2</v>
      </c>
      <c r="R5242" s="12">
        <v>8.5833333333333304</v>
      </c>
      <c r="S5242" t="s">
        <v>27</v>
      </c>
      <c r="T5242">
        <v>0</v>
      </c>
      <c r="U5242">
        <f t="shared" si="488"/>
        <v>5</v>
      </c>
      <c r="V5242">
        <f t="shared" si="489"/>
        <v>1</v>
      </c>
      <c r="W5242">
        <f t="shared" si="490"/>
        <v>1</v>
      </c>
      <c r="X5242" t="str">
        <f t="shared" si="491"/>
        <v>511</v>
      </c>
      <c r="Y5242" t="str">
        <f>IF(Table1[[#This Row],[RFM_Score]]="555","Champion", IF(AND(J5242&gt;=4,V5242&gt;=4),"Loyal", IF(U5242&lt;=2,"At Risk", IF(W5242&gt;=4,"Potential Loyalist","Others"))))</f>
        <v>Others</v>
      </c>
    </row>
    <row r="5243" spans="1:25">
      <c r="A5243" t="s">
        <v>8656</v>
      </c>
      <c r="B5243">
        <v>54</v>
      </c>
      <c r="C5243" t="s">
        <v>24</v>
      </c>
      <c r="D5243" t="s">
        <v>35</v>
      </c>
      <c r="E5243" s="6" t="s">
        <v>17313</v>
      </c>
      <c r="F5243" t="s">
        <v>26</v>
      </c>
      <c r="G5243">
        <v>4</v>
      </c>
      <c r="H5243">
        <v>2</v>
      </c>
      <c r="I5243">
        <v>42</v>
      </c>
      <c r="J5243">
        <v>2</v>
      </c>
      <c r="K5243">
        <v>25.72</v>
      </c>
      <c r="L5243" t="str">
        <f t="shared" si="486"/>
        <v/>
      </c>
      <c r="M5243">
        <v>3</v>
      </c>
      <c r="N5243" t="str">
        <f t="shared" si="487"/>
        <v/>
      </c>
      <c r="O5243">
        <v>21</v>
      </c>
      <c r="P5243" s="11">
        <v>0.5</v>
      </c>
      <c r="Q5243" s="11">
        <v>4.7619047619047603E-2</v>
      </c>
      <c r="R5243" s="12">
        <v>8.5733333333333306</v>
      </c>
      <c r="S5243" t="s">
        <v>27</v>
      </c>
      <c r="T5243">
        <v>1</v>
      </c>
      <c r="U5243">
        <f t="shared" si="488"/>
        <v>4</v>
      </c>
      <c r="V5243">
        <f t="shared" si="489"/>
        <v>1</v>
      </c>
      <c r="W5243">
        <f t="shared" si="490"/>
        <v>1</v>
      </c>
      <c r="X5243" t="str">
        <f t="shared" si="491"/>
        <v>411</v>
      </c>
      <c r="Y5243" t="str">
        <f>IF(Table1[[#This Row],[RFM_Score]]="555","Champion", IF(AND(J5243&gt;=4,V5243&gt;=4),"Loyal", IF(U5243&lt;=2,"At Risk", IF(W5243&gt;=4,"Potential Loyalist","Others"))))</f>
        <v>Others</v>
      </c>
    </row>
    <row r="5244" spans="1:25">
      <c r="A5244" t="s">
        <v>1707</v>
      </c>
      <c r="B5244">
        <v>32</v>
      </c>
      <c r="C5244" t="s">
        <v>19</v>
      </c>
      <c r="D5244" t="s">
        <v>20</v>
      </c>
      <c r="E5244" s="6" t="s">
        <v>17314</v>
      </c>
      <c r="F5244" t="s">
        <v>37</v>
      </c>
      <c r="G5244">
        <v>4</v>
      </c>
      <c r="H5244">
        <v>1</v>
      </c>
      <c r="I5244">
        <v>46</v>
      </c>
      <c r="J5244">
        <v>1</v>
      </c>
      <c r="K5244">
        <v>25.7</v>
      </c>
      <c r="L5244" t="str">
        <f t="shared" si="486"/>
        <v/>
      </c>
      <c r="M5244">
        <v>3</v>
      </c>
      <c r="N5244" t="str">
        <f t="shared" si="487"/>
        <v/>
      </c>
      <c r="O5244">
        <v>0</v>
      </c>
      <c r="P5244" s="11">
        <v>0.25</v>
      </c>
      <c r="Q5244" s="11">
        <v>2.1739130434782601E-2</v>
      </c>
      <c r="R5244" s="12">
        <v>8.5666666666666593</v>
      </c>
      <c r="S5244" t="s">
        <v>27</v>
      </c>
      <c r="T5244">
        <v>1</v>
      </c>
      <c r="U5244">
        <f t="shared" si="488"/>
        <v>5</v>
      </c>
      <c r="V5244">
        <f t="shared" si="489"/>
        <v>1</v>
      </c>
      <c r="W5244">
        <f t="shared" si="490"/>
        <v>1</v>
      </c>
      <c r="X5244" t="str">
        <f t="shared" si="491"/>
        <v>511</v>
      </c>
      <c r="Y5244" t="str">
        <f>IF(Table1[[#This Row],[RFM_Score]]="555","Champion", IF(AND(J5244&gt;=4,V5244&gt;=4),"Loyal", IF(U5244&lt;=2,"At Risk", IF(W5244&gt;=4,"Potential Loyalist","Others"))))</f>
        <v>Others</v>
      </c>
    </row>
    <row r="5245" spans="1:25">
      <c r="A5245" t="s">
        <v>8135</v>
      </c>
      <c r="B5245">
        <v>40</v>
      </c>
      <c r="C5245" t="s">
        <v>24</v>
      </c>
      <c r="D5245" t="s">
        <v>25</v>
      </c>
      <c r="E5245" s="6" t="s">
        <v>17315</v>
      </c>
      <c r="F5245" t="s">
        <v>21</v>
      </c>
      <c r="G5245">
        <v>3</v>
      </c>
      <c r="H5245">
        <v>1</v>
      </c>
      <c r="I5245">
        <v>51</v>
      </c>
      <c r="J5245">
        <v>5</v>
      </c>
      <c r="K5245">
        <v>25.61</v>
      </c>
      <c r="L5245" t="str">
        <f t="shared" si="486"/>
        <v/>
      </c>
      <c r="M5245">
        <v>3</v>
      </c>
      <c r="N5245" t="str">
        <f t="shared" si="487"/>
        <v/>
      </c>
      <c r="O5245">
        <v>3</v>
      </c>
      <c r="P5245" s="11">
        <v>0.33333333333333298</v>
      </c>
      <c r="Q5245" s="11">
        <v>9.8039215686274495E-2</v>
      </c>
      <c r="R5245" s="12">
        <v>8.53666666666666</v>
      </c>
      <c r="S5245" t="s">
        <v>27</v>
      </c>
      <c r="T5245">
        <v>0</v>
      </c>
      <c r="U5245">
        <f t="shared" si="488"/>
        <v>5</v>
      </c>
      <c r="V5245">
        <f t="shared" si="489"/>
        <v>1</v>
      </c>
      <c r="W5245">
        <f t="shared" si="490"/>
        <v>1</v>
      </c>
      <c r="X5245" t="str">
        <f t="shared" si="491"/>
        <v>511</v>
      </c>
      <c r="Y5245" t="str">
        <f>IF(Table1[[#This Row],[RFM_Score]]="555","Champion", IF(AND(J5245&gt;=4,V5245&gt;=4),"Loyal", IF(U5245&lt;=2,"At Risk", IF(W5245&gt;=4,"Potential Loyalist","Others"))))</f>
        <v>Others</v>
      </c>
    </row>
    <row r="5246" spans="1:25">
      <c r="A5246" t="s">
        <v>9466</v>
      </c>
      <c r="B5246">
        <v>59</v>
      </c>
      <c r="C5246" t="s">
        <v>19</v>
      </c>
      <c r="D5246" t="s">
        <v>29</v>
      </c>
      <c r="E5246" s="6" t="s">
        <v>17316</v>
      </c>
      <c r="F5246" t="s">
        <v>26</v>
      </c>
      <c r="G5246">
        <v>3</v>
      </c>
      <c r="H5246">
        <v>0</v>
      </c>
      <c r="I5246">
        <v>41</v>
      </c>
      <c r="J5246">
        <v>1</v>
      </c>
      <c r="K5246">
        <v>25.57</v>
      </c>
      <c r="L5246" t="str">
        <f t="shared" si="486"/>
        <v/>
      </c>
      <c r="M5246">
        <v>3</v>
      </c>
      <c r="N5246" t="str">
        <f t="shared" si="487"/>
        <v/>
      </c>
      <c r="O5246">
        <v>12</v>
      </c>
      <c r="P5246" s="11">
        <v>0</v>
      </c>
      <c r="Q5246" s="11">
        <v>2.4390243902439001E-2</v>
      </c>
      <c r="R5246" s="12">
        <v>8.5233333333333299</v>
      </c>
      <c r="S5246" t="s">
        <v>27</v>
      </c>
      <c r="T5246">
        <v>0</v>
      </c>
      <c r="U5246">
        <f t="shared" si="488"/>
        <v>5</v>
      </c>
      <c r="V5246">
        <f t="shared" si="489"/>
        <v>1</v>
      </c>
      <c r="W5246">
        <f t="shared" si="490"/>
        <v>1</v>
      </c>
      <c r="X5246" t="str">
        <f t="shared" si="491"/>
        <v>511</v>
      </c>
      <c r="Y5246" t="str">
        <f>IF(Table1[[#This Row],[RFM_Score]]="555","Champion", IF(AND(J5246&gt;=4,V5246&gt;=4),"Loyal", IF(U5246&lt;=2,"At Risk", IF(W5246&gt;=4,"Potential Loyalist","Others"))))</f>
        <v>Others</v>
      </c>
    </row>
    <row r="5247" spans="1:25">
      <c r="A5247" t="s">
        <v>413</v>
      </c>
      <c r="B5247">
        <v>45</v>
      </c>
      <c r="C5247" t="s">
        <v>19</v>
      </c>
      <c r="D5247" t="s">
        <v>29</v>
      </c>
      <c r="E5247" s="6" t="s">
        <v>17317</v>
      </c>
      <c r="F5247" t="s">
        <v>37</v>
      </c>
      <c r="G5247">
        <v>4</v>
      </c>
      <c r="H5247">
        <v>0</v>
      </c>
      <c r="I5247">
        <v>44</v>
      </c>
      <c r="J5247">
        <v>4</v>
      </c>
      <c r="K5247">
        <v>25.55</v>
      </c>
      <c r="L5247" t="str">
        <f t="shared" si="486"/>
        <v/>
      </c>
      <c r="M5247">
        <v>3</v>
      </c>
      <c r="N5247" t="str">
        <f t="shared" si="487"/>
        <v/>
      </c>
      <c r="O5247">
        <v>24</v>
      </c>
      <c r="P5247" s="11">
        <v>0</v>
      </c>
      <c r="Q5247" s="11">
        <v>9.0909090909090898E-2</v>
      </c>
      <c r="R5247" s="12">
        <v>8.5166666666666604</v>
      </c>
      <c r="S5247" t="s">
        <v>27</v>
      </c>
      <c r="T5247">
        <v>0</v>
      </c>
      <c r="U5247">
        <f t="shared" si="488"/>
        <v>4</v>
      </c>
      <c r="V5247">
        <f t="shared" si="489"/>
        <v>1</v>
      </c>
      <c r="W5247">
        <f t="shared" si="490"/>
        <v>1</v>
      </c>
      <c r="X5247" t="str">
        <f t="shared" si="491"/>
        <v>411</v>
      </c>
      <c r="Y5247" t="str">
        <f>IF(Table1[[#This Row],[RFM_Score]]="555","Champion", IF(AND(J5247&gt;=4,V5247&gt;=4),"Loyal", IF(U5247&lt;=2,"At Risk", IF(W5247&gt;=4,"Potential Loyalist","Others"))))</f>
        <v>Others</v>
      </c>
    </row>
    <row r="5248" spans="1:25">
      <c r="A5248" t="s">
        <v>4785</v>
      </c>
      <c r="B5248">
        <v>24</v>
      </c>
      <c r="C5248" t="s">
        <v>19</v>
      </c>
      <c r="D5248" t="s">
        <v>46</v>
      </c>
      <c r="E5248" s="6" t="s">
        <v>17318</v>
      </c>
      <c r="F5248" t="s">
        <v>30</v>
      </c>
      <c r="G5248">
        <v>3</v>
      </c>
      <c r="H5248">
        <v>0</v>
      </c>
      <c r="I5248">
        <v>55</v>
      </c>
      <c r="J5248">
        <v>7</v>
      </c>
      <c r="K5248">
        <v>25.24</v>
      </c>
      <c r="L5248" t="str">
        <f t="shared" si="486"/>
        <v/>
      </c>
      <c r="M5248">
        <v>3</v>
      </c>
      <c r="N5248" t="str">
        <f t="shared" si="487"/>
        <v/>
      </c>
      <c r="O5248">
        <v>26</v>
      </c>
      <c r="P5248" s="11">
        <v>0</v>
      </c>
      <c r="Q5248" s="11">
        <v>0.12727272727272701</v>
      </c>
      <c r="R5248" s="12">
        <v>8.4133333333333304</v>
      </c>
      <c r="S5248" t="s">
        <v>27</v>
      </c>
      <c r="T5248">
        <v>0</v>
      </c>
      <c r="U5248">
        <f t="shared" si="488"/>
        <v>4</v>
      </c>
      <c r="V5248">
        <f t="shared" si="489"/>
        <v>1</v>
      </c>
      <c r="W5248">
        <f t="shared" si="490"/>
        <v>1</v>
      </c>
      <c r="X5248" t="str">
        <f t="shared" si="491"/>
        <v>411</v>
      </c>
      <c r="Y5248" t="str">
        <f>IF(Table1[[#This Row],[RFM_Score]]="555","Champion", IF(AND(J5248&gt;=4,V5248&gt;=4),"Loyal", IF(U5248&lt;=2,"At Risk", IF(W5248&gt;=4,"Potential Loyalist","Others"))))</f>
        <v>Others</v>
      </c>
    </row>
    <row r="5249" spans="1:25">
      <c r="A5249" t="s">
        <v>7274</v>
      </c>
      <c r="B5249">
        <v>38</v>
      </c>
      <c r="C5249" t="s">
        <v>24</v>
      </c>
      <c r="D5249" t="s">
        <v>29</v>
      </c>
      <c r="E5249" s="6" t="s">
        <v>17319</v>
      </c>
      <c r="F5249" t="s">
        <v>62</v>
      </c>
      <c r="G5249">
        <v>1</v>
      </c>
      <c r="H5249">
        <v>1</v>
      </c>
      <c r="I5249">
        <v>54</v>
      </c>
      <c r="J5249">
        <v>4</v>
      </c>
      <c r="K5249">
        <v>25.2</v>
      </c>
      <c r="L5249" t="str">
        <f t="shared" si="486"/>
        <v/>
      </c>
      <c r="M5249">
        <v>3</v>
      </c>
      <c r="N5249" t="str">
        <f t="shared" si="487"/>
        <v/>
      </c>
      <c r="O5249">
        <v>5</v>
      </c>
      <c r="P5249" s="11">
        <v>1</v>
      </c>
      <c r="Q5249" s="11">
        <v>7.4074074074074001E-2</v>
      </c>
      <c r="R5249" s="12">
        <v>8.4</v>
      </c>
      <c r="S5249" t="s">
        <v>27</v>
      </c>
      <c r="T5249">
        <v>0</v>
      </c>
      <c r="U5249">
        <f t="shared" si="488"/>
        <v>5</v>
      </c>
      <c r="V5249">
        <f t="shared" si="489"/>
        <v>1</v>
      </c>
      <c r="W5249">
        <f t="shared" si="490"/>
        <v>1</v>
      </c>
      <c r="X5249" t="str">
        <f t="shared" si="491"/>
        <v>511</v>
      </c>
      <c r="Y5249" t="str">
        <f>IF(Table1[[#This Row],[RFM_Score]]="555","Champion", IF(AND(J5249&gt;=4,V5249&gt;=4),"Loyal", IF(U5249&lt;=2,"At Risk", IF(W5249&gt;=4,"Potential Loyalist","Others"))))</f>
        <v>Others</v>
      </c>
    </row>
    <row r="5250" spans="1:25">
      <c r="A5250" t="s">
        <v>4815</v>
      </c>
      <c r="B5250">
        <v>21</v>
      </c>
      <c r="C5250" t="s">
        <v>19</v>
      </c>
      <c r="D5250" t="s">
        <v>49</v>
      </c>
      <c r="E5250" s="6" t="s">
        <v>17320</v>
      </c>
      <c r="F5250" t="s">
        <v>26</v>
      </c>
      <c r="G5250">
        <v>3</v>
      </c>
      <c r="H5250">
        <v>2</v>
      </c>
      <c r="I5250">
        <v>45</v>
      </c>
      <c r="J5250">
        <v>3</v>
      </c>
      <c r="K5250">
        <v>25.11</v>
      </c>
      <c r="L5250" t="str">
        <f t="shared" ref="L5250:L5313" si="492">IF(OR(K5250&lt;$AC$10, K5250&gt;$AC$11), "OUTLIER", "")</f>
        <v/>
      </c>
      <c r="M5250">
        <v>3</v>
      </c>
      <c r="N5250" t="str">
        <f t="shared" ref="N5250:N5313" si="493">IF(OR(M5250&lt;$AC$16, M5250&gt;$AC$17), "OUTLIER", "")</f>
        <v/>
      </c>
      <c r="O5250">
        <v>70</v>
      </c>
      <c r="P5250" s="11">
        <v>0.66666666666666596</v>
      </c>
      <c r="Q5250" s="11">
        <v>6.6666666666666596E-2</v>
      </c>
      <c r="R5250" s="12">
        <v>8.3699999999999992</v>
      </c>
      <c r="S5250" t="s">
        <v>27</v>
      </c>
      <c r="T5250">
        <v>0</v>
      </c>
      <c r="U5250">
        <f t="shared" ref="U5250:U5313" si="494">IF(O5250&lt;=20,5,IF(O5250&lt;=40,4,IF(O5250&lt;=70,3,IF(O5250&lt;=100,2,1))))</f>
        <v>3</v>
      </c>
      <c r="V5250">
        <f t="shared" ref="V5250:V5313" si="495">IF(M5250&gt;=11,5,IF(M5250&gt;=9,4,IF(M5250&gt;=7,3,IF(M5250&gt;=5,2,1))))</f>
        <v>1</v>
      </c>
      <c r="W5250">
        <f t="shared" ref="W5250:W5313" si="496">IF(K5250&gt;=500,5,IF(K5250&gt;=300,4,IF(K5250&gt;=150,3,IF(K5250&gt;=50,2,1))))</f>
        <v>1</v>
      </c>
      <c r="X5250" t="str">
        <f t="shared" ref="X5250:X5313" si="497">U5250 &amp; V5250 &amp; W5250</f>
        <v>311</v>
      </c>
      <c r="Y5250" t="str">
        <f>IF(Table1[[#This Row],[RFM_Score]]="555","Champion", IF(AND(J5250&gt;=4,V5250&gt;=4),"Loyal", IF(U5250&lt;=2,"At Risk", IF(W5250&gt;=4,"Potential Loyalist","Others"))))</f>
        <v>Others</v>
      </c>
    </row>
    <row r="5251" spans="1:25">
      <c r="A5251" t="s">
        <v>7901</v>
      </c>
      <c r="B5251">
        <v>29</v>
      </c>
      <c r="C5251" t="s">
        <v>24</v>
      </c>
      <c r="D5251" t="s">
        <v>35</v>
      </c>
      <c r="E5251" s="6" t="s">
        <v>17321</v>
      </c>
      <c r="F5251" t="s">
        <v>62</v>
      </c>
      <c r="G5251">
        <v>1</v>
      </c>
      <c r="H5251">
        <v>1</v>
      </c>
      <c r="I5251">
        <v>55</v>
      </c>
      <c r="J5251">
        <v>2</v>
      </c>
      <c r="K5251">
        <v>25.06</v>
      </c>
      <c r="L5251" t="str">
        <f t="shared" si="492"/>
        <v/>
      </c>
      <c r="M5251">
        <v>3</v>
      </c>
      <c r="N5251" t="str">
        <f t="shared" si="493"/>
        <v/>
      </c>
      <c r="O5251">
        <v>3</v>
      </c>
      <c r="P5251" s="11">
        <v>1</v>
      </c>
      <c r="Q5251" s="11">
        <v>3.6363636363636299E-2</v>
      </c>
      <c r="R5251" s="12">
        <v>8.3533333333333299</v>
      </c>
      <c r="S5251" t="s">
        <v>27</v>
      </c>
      <c r="T5251">
        <v>0</v>
      </c>
      <c r="U5251">
        <f t="shared" si="494"/>
        <v>5</v>
      </c>
      <c r="V5251">
        <f t="shared" si="495"/>
        <v>1</v>
      </c>
      <c r="W5251">
        <f t="shared" si="496"/>
        <v>1</v>
      </c>
      <c r="X5251" t="str">
        <f t="shared" si="497"/>
        <v>511</v>
      </c>
      <c r="Y5251" t="str">
        <f>IF(Table1[[#This Row],[RFM_Score]]="555","Champion", IF(AND(J5251&gt;=4,V5251&gt;=4),"Loyal", IF(U5251&lt;=2,"At Risk", IF(W5251&gt;=4,"Potential Loyalist","Others"))))</f>
        <v>Others</v>
      </c>
    </row>
    <row r="5252" spans="1:25">
      <c r="A5252" t="s">
        <v>1512</v>
      </c>
      <c r="B5252">
        <v>42</v>
      </c>
      <c r="C5252" t="s">
        <v>19</v>
      </c>
      <c r="D5252" t="s">
        <v>25</v>
      </c>
      <c r="E5252" s="6" t="s">
        <v>17322</v>
      </c>
      <c r="F5252" t="s">
        <v>21</v>
      </c>
      <c r="G5252">
        <v>1</v>
      </c>
      <c r="H5252">
        <v>0</v>
      </c>
      <c r="I5252">
        <v>57</v>
      </c>
      <c r="J5252">
        <v>2</v>
      </c>
      <c r="K5252">
        <v>24.98</v>
      </c>
      <c r="L5252" t="str">
        <f t="shared" si="492"/>
        <v/>
      </c>
      <c r="M5252">
        <v>3</v>
      </c>
      <c r="N5252" t="str">
        <f t="shared" si="493"/>
        <v/>
      </c>
      <c r="O5252">
        <v>3</v>
      </c>
      <c r="P5252" s="11">
        <v>0</v>
      </c>
      <c r="Q5252" s="11">
        <v>3.5087719298245598E-2</v>
      </c>
      <c r="R5252" s="12">
        <v>8.3266666666666609</v>
      </c>
      <c r="S5252" t="s">
        <v>27</v>
      </c>
      <c r="T5252">
        <v>0</v>
      </c>
      <c r="U5252">
        <f t="shared" si="494"/>
        <v>5</v>
      </c>
      <c r="V5252">
        <f t="shared" si="495"/>
        <v>1</v>
      </c>
      <c r="W5252">
        <f t="shared" si="496"/>
        <v>1</v>
      </c>
      <c r="X5252" t="str">
        <f t="shared" si="497"/>
        <v>511</v>
      </c>
      <c r="Y5252" t="str">
        <f>IF(Table1[[#This Row],[RFM_Score]]="555","Champion", IF(AND(J5252&gt;=4,V5252&gt;=4),"Loyal", IF(U5252&lt;=2,"At Risk", IF(W5252&gt;=4,"Potential Loyalist","Others"))))</f>
        <v>Others</v>
      </c>
    </row>
    <row r="5253" spans="1:25">
      <c r="A5253" t="s">
        <v>3420</v>
      </c>
      <c r="B5253">
        <v>47</v>
      </c>
      <c r="C5253" t="s">
        <v>19</v>
      </c>
      <c r="D5253" t="s">
        <v>25</v>
      </c>
      <c r="E5253" s="6" t="s">
        <v>17323</v>
      </c>
      <c r="F5253" t="s">
        <v>37</v>
      </c>
      <c r="G5253">
        <v>4</v>
      </c>
      <c r="H5253">
        <v>1</v>
      </c>
      <c r="I5253">
        <v>51</v>
      </c>
      <c r="J5253">
        <v>1</v>
      </c>
      <c r="K5253">
        <v>24.96</v>
      </c>
      <c r="L5253" t="str">
        <f t="shared" si="492"/>
        <v/>
      </c>
      <c r="M5253">
        <v>3</v>
      </c>
      <c r="N5253" t="str">
        <f t="shared" si="493"/>
        <v/>
      </c>
      <c r="O5253">
        <v>24</v>
      </c>
      <c r="P5253" s="11">
        <v>0.25</v>
      </c>
      <c r="Q5253" s="11">
        <v>1.9607843137254902E-2</v>
      </c>
      <c r="R5253" s="12">
        <v>8.32</v>
      </c>
      <c r="S5253" t="s">
        <v>27</v>
      </c>
      <c r="T5253">
        <v>0</v>
      </c>
      <c r="U5253">
        <f t="shared" si="494"/>
        <v>4</v>
      </c>
      <c r="V5253">
        <f t="shared" si="495"/>
        <v>1</v>
      </c>
      <c r="W5253">
        <f t="shared" si="496"/>
        <v>1</v>
      </c>
      <c r="X5253" t="str">
        <f t="shared" si="497"/>
        <v>411</v>
      </c>
      <c r="Y5253" t="str">
        <f>IF(Table1[[#This Row],[RFM_Score]]="555","Champion", IF(AND(J5253&gt;=4,V5253&gt;=4),"Loyal", IF(U5253&lt;=2,"At Risk", IF(W5253&gt;=4,"Potential Loyalist","Others"))))</f>
        <v>Others</v>
      </c>
    </row>
    <row r="5254" spans="1:25">
      <c r="A5254" t="s">
        <v>4310</v>
      </c>
      <c r="B5254">
        <v>22</v>
      </c>
      <c r="C5254" t="s">
        <v>24</v>
      </c>
      <c r="D5254" t="s">
        <v>25</v>
      </c>
      <c r="E5254" s="6" t="s">
        <v>17324</v>
      </c>
      <c r="F5254" t="s">
        <v>21</v>
      </c>
      <c r="G5254">
        <v>1</v>
      </c>
      <c r="H5254">
        <v>0</v>
      </c>
      <c r="I5254">
        <v>47</v>
      </c>
      <c r="J5254">
        <v>1</v>
      </c>
      <c r="K5254">
        <v>24.9</v>
      </c>
      <c r="L5254" t="str">
        <f t="shared" si="492"/>
        <v/>
      </c>
      <c r="M5254">
        <v>3</v>
      </c>
      <c r="N5254" t="str">
        <f t="shared" si="493"/>
        <v/>
      </c>
      <c r="O5254">
        <v>2</v>
      </c>
      <c r="P5254" s="11">
        <v>0</v>
      </c>
      <c r="Q5254" s="11">
        <v>2.1276595744680799E-2</v>
      </c>
      <c r="R5254" s="12">
        <v>8.2999999999999901</v>
      </c>
      <c r="S5254" t="s">
        <v>27</v>
      </c>
      <c r="T5254">
        <v>0</v>
      </c>
      <c r="U5254">
        <f t="shared" si="494"/>
        <v>5</v>
      </c>
      <c r="V5254">
        <f t="shared" si="495"/>
        <v>1</v>
      </c>
      <c r="W5254">
        <f t="shared" si="496"/>
        <v>1</v>
      </c>
      <c r="X5254" t="str">
        <f t="shared" si="497"/>
        <v>511</v>
      </c>
      <c r="Y5254" t="str">
        <f>IF(Table1[[#This Row],[RFM_Score]]="555","Champion", IF(AND(J5254&gt;=4,V5254&gt;=4),"Loyal", IF(U5254&lt;=2,"At Risk", IF(W5254&gt;=4,"Potential Loyalist","Others"))))</f>
        <v>Others</v>
      </c>
    </row>
    <row r="5255" spans="1:25">
      <c r="A5255" t="s">
        <v>7061</v>
      </c>
      <c r="B5255">
        <v>48</v>
      </c>
      <c r="C5255" t="s">
        <v>24</v>
      </c>
      <c r="D5255" t="s">
        <v>25</v>
      </c>
      <c r="E5255" s="6" t="s">
        <v>17325</v>
      </c>
      <c r="F5255" t="s">
        <v>37</v>
      </c>
      <c r="G5255">
        <v>3</v>
      </c>
      <c r="H5255">
        <v>1</v>
      </c>
      <c r="I5255">
        <v>53</v>
      </c>
      <c r="J5255">
        <v>1</v>
      </c>
      <c r="K5255">
        <v>24.9</v>
      </c>
      <c r="L5255" t="str">
        <f t="shared" si="492"/>
        <v/>
      </c>
      <c r="M5255">
        <v>3</v>
      </c>
      <c r="N5255" t="str">
        <f t="shared" si="493"/>
        <v/>
      </c>
      <c r="O5255">
        <v>1</v>
      </c>
      <c r="P5255" s="11">
        <v>0.33333333333333298</v>
      </c>
      <c r="Q5255" s="11">
        <v>1.8867924528301799E-2</v>
      </c>
      <c r="R5255" s="12">
        <v>8.2999999999999901</v>
      </c>
      <c r="S5255" t="s">
        <v>27</v>
      </c>
      <c r="T5255">
        <v>0</v>
      </c>
      <c r="U5255">
        <f t="shared" si="494"/>
        <v>5</v>
      </c>
      <c r="V5255">
        <f t="shared" si="495"/>
        <v>1</v>
      </c>
      <c r="W5255">
        <f t="shared" si="496"/>
        <v>1</v>
      </c>
      <c r="X5255" t="str">
        <f t="shared" si="497"/>
        <v>511</v>
      </c>
      <c r="Y5255" t="str">
        <f>IF(Table1[[#This Row],[RFM_Score]]="555","Champion", IF(AND(J5255&gt;=4,V5255&gt;=4),"Loyal", IF(U5255&lt;=2,"At Risk", IF(W5255&gt;=4,"Potential Loyalist","Others"))))</f>
        <v>Others</v>
      </c>
    </row>
    <row r="5256" spans="1:25">
      <c r="A5256" t="s">
        <v>5805</v>
      </c>
      <c r="B5256">
        <v>37</v>
      </c>
      <c r="C5256" t="s">
        <v>19</v>
      </c>
      <c r="D5256" t="s">
        <v>29</v>
      </c>
      <c r="E5256" s="6" t="s">
        <v>17326</v>
      </c>
      <c r="F5256" t="s">
        <v>21</v>
      </c>
      <c r="G5256">
        <v>1</v>
      </c>
      <c r="H5256">
        <v>0</v>
      </c>
      <c r="I5256">
        <v>47</v>
      </c>
      <c r="J5256">
        <v>3</v>
      </c>
      <c r="K5256">
        <v>24.87</v>
      </c>
      <c r="L5256" t="str">
        <f t="shared" si="492"/>
        <v/>
      </c>
      <c r="M5256">
        <v>3</v>
      </c>
      <c r="N5256" t="str">
        <f t="shared" si="493"/>
        <v/>
      </c>
      <c r="O5256">
        <v>4</v>
      </c>
      <c r="P5256" s="11">
        <v>0</v>
      </c>
      <c r="Q5256" s="11">
        <v>6.3829787234042507E-2</v>
      </c>
      <c r="R5256" s="12">
        <v>8.2899999999999991</v>
      </c>
      <c r="S5256" t="s">
        <v>27</v>
      </c>
      <c r="T5256">
        <v>1</v>
      </c>
      <c r="U5256">
        <f t="shared" si="494"/>
        <v>5</v>
      </c>
      <c r="V5256">
        <f t="shared" si="495"/>
        <v>1</v>
      </c>
      <c r="W5256">
        <f t="shared" si="496"/>
        <v>1</v>
      </c>
      <c r="X5256" t="str">
        <f t="shared" si="497"/>
        <v>511</v>
      </c>
      <c r="Y5256" t="str">
        <f>IF(Table1[[#This Row],[RFM_Score]]="555","Champion", IF(AND(J5256&gt;=4,V5256&gt;=4),"Loyal", IF(U5256&lt;=2,"At Risk", IF(W5256&gt;=4,"Potential Loyalist","Others"))))</f>
        <v>Others</v>
      </c>
    </row>
    <row r="5257" spans="1:25">
      <c r="A5257" t="s">
        <v>6571</v>
      </c>
      <c r="B5257">
        <v>26</v>
      </c>
      <c r="C5257" t="s">
        <v>19</v>
      </c>
      <c r="D5257" t="s">
        <v>41</v>
      </c>
      <c r="E5257" s="6" t="s">
        <v>17327</v>
      </c>
      <c r="F5257" t="s">
        <v>37</v>
      </c>
      <c r="G5257">
        <v>4</v>
      </c>
      <c r="H5257">
        <v>0</v>
      </c>
      <c r="I5257">
        <v>60</v>
      </c>
      <c r="J5257">
        <v>1</v>
      </c>
      <c r="K5257">
        <v>24.83</v>
      </c>
      <c r="L5257" t="str">
        <f t="shared" si="492"/>
        <v/>
      </c>
      <c r="M5257">
        <v>3</v>
      </c>
      <c r="N5257" t="str">
        <f t="shared" si="493"/>
        <v/>
      </c>
      <c r="O5257">
        <v>72</v>
      </c>
      <c r="P5257" s="11">
        <v>0</v>
      </c>
      <c r="Q5257" s="11">
        <v>1.6666666666666601E-2</v>
      </c>
      <c r="R5257" s="12">
        <v>8.2766666666666602</v>
      </c>
      <c r="S5257" t="s">
        <v>27</v>
      </c>
      <c r="T5257">
        <v>1</v>
      </c>
      <c r="U5257">
        <f t="shared" si="494"/>
        <v>2</v>
      </c>
      <c r="V5257">
        <f t="shared" si="495"/>
        <v>1</v>
      </c>
      <c r="W5257">
        <f t="shared" si="496"/>
        <v>1</v>
      </c>
      <c r="X5257" t="str">
        <f t="shared" si="497"/>
        <v>211</v>
      </c>
      <c r="Y5257" t="str">
        <f>IF(Table1[[#This Row],[RFM_Score]]="555","Champion", IF(AND(J5257&gt;=4,V5257&gt;=4),"Loyal", IF(U5257&lt;=2,"At Risk", IF(W5257&gt;=4,"Potential Loyalist","Others"))))</f>
        <v>At Risk</v>
      </c>
    </row>
    <row r="5258" spans="1:25">
      <c r="A5258" t="s">
        <v>3238</v>
      </c>
      <c r="B5258">
        <v>40</v>
      </c>
      <c r="C5258" t="s">
        <v>24</v>
      </c>
      <c r="D5258" t="s">
        <v>46</v>
      </c>
      <c r="E5258" s="6" t="s">
        <v>17328</v>
      </c>
      <c r="F5258" t="s">
        <v>26</v>
      </c>
      <c r="G5258">
        <v>4</v>
      </c>
      <c r="H5258">
        <v>1</v>
      </c>
      <c r="I5258">
        <v>60</v>
      </c>
      <c r="J5258">
        <v>2</v>
      </c>
      <c r="K5258">
        <v>24.8</v>
      </c>
      <c r="L5258" t="str">
        <f t="shared" si="492"/>
        <v/>
      </c>
      <c r="M5258">
        <v>3</v>
      </c>
      <c r="N5258" t="str">
        <f t="shared" si="493"/>
        <v/>
      </c>
      <c r="O5258">
        <v>34</v>
      </c>
      <c r="P5258" s="11">
        <v>0.25</v>
      </c>
      <c r="Q5258" s="11">
        <v>3.3333333333333298E-2</v>
      </c>
      <c r="R5258" s="12">
        <v>8.2666666666666604</v>
      </c>
      <c r="S5258" t="s">
        <v>27</v>
      </c>
      <c r="T5258">
        <v>0</v>
      </c>
      <c r="U5258">
        <f t="shared" si="494"/>
        <v>4</v>
      </c>
      <c r="V5258">
        <f t="shared" si="495"/>
        <v>1</v>
      </c>
      <c r="W5258">
        <f t="shared" si="496"/>
        <v>1</v>
      </c>
      <c r="X5258" t="str">
        <f t="shared" si="497"/>
        <v>411</v>
      </c>
      <c r="Y5258" t="str">
        <f>IF(Table1[[#This Row],[RFM_Score]]="555","Champion", IF(AND(J5258&gt;=4,V5258&gt;=4),"Loyal", IF(U5258&lt;=2,"At Risk", IF(W5258&gt;=4,"Potential Loyalist","Others"))))</f>
        <v>Others</v>
      </c>
    </row>
    <row r="5259" spans="1:25">
      <c r="A5259" t="s">
        <v>9728</v>
      </c>
      <c r="B5259">
        <v>31</v>
      </c>
      <c r="C5259" t="s">
        <v>24</v>
      </c>
      <c r="D5259" t="s">
        <v>29</v>
      </c>
      <c r="E5259" s="6" t="s">
        <v>17329</v>
      </c>
      <c r="F5259" t="s">
        <v>26</v>
      </c>
      <c r="G5259">
        <v>1</v>
      </c>
      <c r="H5259">
        <v>0</v>
      </c>
      <c r="I5259">
        <v>46</v>
      </c>
      <c r="J5259">
        <v>3</v>
      </c>
      <c r="K5259">
        <v>24.75</v>
      </c>
      <c r="L5259" t="str">
        <f t="shared" si="492"/>
        <v/>
      </c>
      <c r="M5259">
        <v>3</v>
      </c>
      <c r="N5259" t="str">
        <f t="shared" si="493"/>
        <v/>
      </c>
      <c r="O5259">
        <v>52</v>
      </c>
      <c r="P5259" s="11">
        <v>0</v>
      </c>
      <c r="Q5259" s="11">
        <v>6.5217391304347797E-2</v>
      </c>
      <c r="R5259" s="12">
        <v>8.25</v>
      </c>
      <c r="S5259" t="s">
        <v>27</v>
      </c>
      <c r="T5259">
        <v>0</v>
      </c>
      <c r="U5259">
        <f t="shared" si="494"/>
        <v>3</v>
      </c>
      <c r="V5259">
        <f t="shared" si="495"/>
        <v>1</v>
      </c>
      <c r="W5259">
        <f t="shared" si="496"/>
        <v>1</v>
      </c>
      <c r="X5259" t="str">
        <f t="shared" si="497"/>
        <v>311</v>
      </c>
      <c r="Y5259" t="str">
        <f>IF(Table1[[#This Row],[RFM_Score]]="555","Champion", IF(AND(J5259&gt;=4,V5259&gt;=4),"Loyal", IF(U5259&lt;=2,"At Risk", IF(W5259&gt;=4,"Potential Loyalist","Others"))))</f>
        <v>Others</v>
      </c>
    </row>
    <row r="5260" spans="1:25">
      <c r="A5260" t="s">
        <v>4063</v>
      </c>
      <c r="B5260">
        <v>25</v>
      </c>
      <c r="C5260" t="s">
        <v>19</v>
      </c>
      <c r="D5260" t="s">
        <v>49</v>
      </c>
      <c r="E5260" s="6" t="s">
        <v>17330</v>
      </c>
      <c r="F5260" t="s">
        <v>60</v>
      </c>
      <c r="G5260">
        <v>5</v>
      </c>
      <c r="H5260">
        <v>2</v>
      </c>
      <c r="I5260">
        <v>59</v>
      </c>
      <c r="J5260">
        <v>4</v>
      </c>
      <c r="K5260">
        <v>24.7</v>
      </c>
      <c r="L5260" t="str">
        <f t="shared" si="492"/>
        <v/>
      </c>
      <c r="M5260">
        <v>3</v>
      </c>
      <c r="N5260" t="str">
        <f t="shared" si="493"/>
        <v/>
      </c>
      <c r="O5260">
        <v>3</v>
      </c>
      <c r="P5260" s="11">
        <v>0.4</v>
      </c>
      <c r="Q5260" s="11">
        <v>6.7796610169491497E-2</v>
      </c>
      <c r="R5260" s="12">
        <v>8.2333333333333307</v>
      </c>
      <c r="S5260" t="s">
        <v>27</v>
      </c>
      <c r="T5260">
        <v>0</v>
      </c>
      <c r="U5260">
        <f t="shared" si="494"/>
        <v>5</v>
      </c>
      <c r="V5260">
        <f t="shared" si="495"/>
        <v>1</v>
      </c>
      <c r="W5260">
        <f t="shared" si="496"/>
        <v>1</v>
      </c>
      <c r="X5260" t="str">
        <f t="shared" si="497"/>
        <v>511</v>
      </c>
      <c r="Y5260" t="str">
        <f>IF(Table1[[#This Row],[RFM_Score]]="555","Champion", IF(AND(J5260&gt;=4,V5260&gt;=4),"Loyal", IF(U5260&lt;=2,"At Risk", IF(W5260&gt;=4,"Potential Loyalist","Others"))))</f>
        <v>Others</v>
      </c>
    </row>
    <row r="5261" spans="1:25">
      <c r="A5261" t="s">
        <v>9689</v>
      </c>
      <c r="B5261">
        <v>37</v>
      </c>
      <c r="C5261" t="s">
        <v>24</v>
      </c>
      <c r="D5261" t="s">
        <v>46</v>
      </c>
      <c r="E5261" s="6" t="s">
        <v>17331</v>
      </c>
      <c r="F5261" t="s">
        <v>26</v>
      </c>
      <c r="G5261">
        <v>1</v>
      </c>
      <c r="H5261">
        <v>0</v>
      </c>
      <c r="I5261">
        <v>49</v>
      </c>
      <c r="J5261">
        <v>3</v>
      </c>
      <c r="K5261">
        <v>24.68</v>
      </c>
      <c r="L5261" t="str">
        <f t="shared" si="492"/>
        <v/>
      </c>
      <c r="M5261">
        <v>3</v>
      </c>
      <c r="N5261" t="str">
        <f t="shared" si="493"/>
        <v/>
      </c>
      <c r="O5261">
        <v>1</v>
      </c>
      <c r="P5261" s="11">
        <v>0</v>
      </c>
      <c r="Q5261" s="11">
        <v>6.1224489795918297E-2</v>
      </c>
      <c r="R5261" s="12">
        <v>8.2266666666666595</v>
      </c>
      <c r="S5261" t="s">
        <v>27</v>
      </c>
      <c r="T5261">
        <v>0</v>
      </c>
      <c r="U5261">
        <f t="shared" si="494"/>
        <v>5</v>
      </c>
      <c r="V5261">
        <f t="shared" si="495"/>
        <v>1</v>
      </c>
      <c r="W5261">
        <f t="shared" si="496"/>
        <v>1</v>
      </c>
      <c r="X5261" t="str">
        <f t="shared" si="497"/>
        <v>511</v>
      </c>
      <c r="Y5261" t="str">
        <f>IF(Table1[[#This Row],[RFM_Score]]="555","Champion", IF(AND(J5261&gt;=4,V5261&gt;=4),"Loyal", IF(U5261&lt;=2,"At Risk", IF(W5261&gt;=4,"Potential Loyalist","Others"))))</f>
        <v>Others</v>
      </c>
    </row>
    <row r="5262" spans="1:25">
      <c r="A5262" t="s">
        <v>12014</v>
      </c>
      <c r="B5262">
        <v>18</v>
      </c>
      <c r="C5262" t="s">
        <v>24</v>
      </c>
      <c r="D5262" t="s">
        <v>25</v>
      </c>
      <c r="E5262" s="6" t="s">
        <v>17332</v>
      </c>
      <c r="F5262" t="s">
        <v>30</v>
      </c>
      <c r="G5262">
        <v>5</v>
      </c>
      <c r="H5262">
        <v>1</v>
      </c>
      <c r="I5262">
        <v>41</v>
      </c>
      <c r="J5262">
        <v>3</v>
      </c>
      <c r="K5262">
        <v>24.6</v>
      </c>
      <c r="L5262" t="str">
        <f t="shared" si="492"/>
        <v/>
      </c>
      <c r="M5262">
        <v>3</v>
      </c>
      <c r="N5262" t="str">
        <f t="shared" si="493"/>
        <v/>
      </c>
      <c r="O5262">
        <v>65</v>
      </c>
      <c r="P5262" s="11">
        <v>0.2</v>
      </c>
      <c r="Q5262" s="11">
        <v>7.3170731707316999E-2</v>
      </c>
      <c r="R5262" s="12">
        <v>8.1999999999999993</v>
      </c>
      <c r="S5262" t="s">
        <v>27</v>
      </c>
      <c r="T5262">
        <v>0</v>
      </c>
      <c r="U5262">
        <f t="shared" si="494"/>
        <v>3</v>
      </c>
      <c r="V5262">
        <f t="shared" si="495"/>
        <v>1</v>
      </c>
      <c r="W5262">
        <f t="shared" si="496"/>
        <v>1</v>
      </c>
      <c r="X5262" t="str">
        <f t="shared" si="497"/>
        <v>311</v>
      </c>
      <c r="Y5262" t="str">
        <f>IF(Table1[[#This Row],[RFM_Score]]="555","Champion", IF(AND(J5262&gt;=4,V5262&gt;=4),"Loyal", IF(U5262&lt;=2,"At Risk", IF(W5262&gt;=4,"Potential Loyalist","Others"))))</f>
        <v>Others</v>
      </c>
    </row>
    <row r="5263" spans="1:25">
      <c r="A5263" t="s">
        <v>3710</v>
      </c>
      <c r="B5263">
        <v>44</v>
      </c>
      <c r="C5263" t="s">
        <v>19</v>
      </c>
      <c r="D5263" t="s">
        <v>35</v>
      </c>
      <c r="E5263" s="6" t="s">
        <v>17333</v>
      </c>
      <c r="F5263" t="s">
        <v>62</v>
      </c>
      <c r="G5263">
        <v>3</v>
      </c>
      <c r="H5263">
        <v>0</v>
      </c>
      <c r="I5263">
        <v>50</v>
      </c>
      <c r="J5263">
        <v>4</v>
      </c>
      <c r="K5263">
        <v>24.58</v>
      </c>
      <c r="L5263" t="str">
        <f t="shared" si="492"/>
        <v/>
      </c>
      <c r="M5263">
        <v>3</v>
      </c>
      <c r="N5263" t="str">
        <f t="shared" si="493"/>
        <v/>
      </c>
      <c r="O5263">
        <v>0</v>
      </c>
      <c r="P5263" s="11">
        <v>0</v>
      </c>
      <c r="Q5263" s="11">
        <v>0.08</v>
      </c>
      <c r="R5263" s="12">
        <v>8.1933333333333298</v>
      </c>
      <c r="S5263" t="s">
        <v>27</v>
      </c>
      <c r="T5263">
        <v>0</v>
      </c>
      <c r="U5263">
        <f t="shared" si="494"/>
        <v>5</v>
      </c>
      <c r="V5263">
        <f t="shared" si="495"/>
        <v>1</v>
      </c>
      <c r="W5263">
        <f t="shared" si="496"/>
        <v>1</v>
      </c>
      <c r="X5263" t="str">
        <f t="shared" si="497"/>
        <v>511</v>
      </c>
      <c r="Y5263" t="str">
        <f>IF(Table1[[#This Row],[RFM_Score]]="555","Champion", IF(AND(J5263&gt;=4,V5263&gt;=4),"Loyal", IF(U5263&lt;=2,"At Risk", IF(W5263&gt;=4,"Potential Loyalist","Others"))))</f>
        <v>Others</v>
      </c>
    </row>
    <row r="5264" spans="1:25">
      <c r="A5264" t="s">
        <v>3232</v>
      </c>
      <c r="B5264">
        <v>18</v>
      </c>
      <c r="C5264" t="s">
        <v>24</v>
      </c>
      <c r="D5264" t="s">
        <v>46</v>
      </c>
      <c r="E5264" s="6" t="s">
        <v>17334</v>
      </c>
      <c r="F5264" t="s">
        <v>26</v>
      </c>
      <c r="G5264">
        <v>2</v>
      </c>
      <c r="H5264">
        <v>0</v>
      </c>
      <c r="I5264">
        <v>44</v>
      </c>
      <c r="J5264">
        <v>4</v>
      </c>
      <c r="K5264">
        <v>24.56</v>
      </c>
      <c r="L5264" t="str">
        <f t="shared" si="492"/>
        <v/>
      </c>
      <c r="M5264">
        <v>3</v>
      </c>
      <c r="N5264" t="str">
        <f t="shared" si="493"/>
        <v/>
      </c>
      <c r="O5264">
        <v>3</v>
      </c>
      <c r="P5264" s="11">
        <v>0</v>
      </c>
      <c r="Q5264" s="11">
        <v>9.0909090909090898E-2</v>
      </c>
      <c r="R5264" s="12">
        <v>8.1866666666666603</v>
      </c>
      <c r="S5264" t="s">
        <v>27</v>
      </c>
      <c r="T5264">
        <v>0</v>
      </c>
      <c r="U5264">
        <f t="shared" si="494"/>
        <v>5</v>
      </c>
      <c r="V5264">
        <f t="shared" si="495"/>
        <v>1</v>
      </c>
      <c r="W5264">
        <f t="shared" si="496"/>
        <v>1</v>
      </c>
      <c r="X5264" t="str">
        <f t="shared" si="497"/>
        <v>511</v>
      </c>
      <c r="Y5264" t="str">
        <f>IF(Table1[[#This Row],[RFM_Score]]="555","Champion", IF(AND(J5264&gt;=4,V5264&gt;=4),"Loyal", IF(U5264&lt;=2,"At Risk", IF(W5264&gt;=4,"Potential Loyalist","Others"))))</f>
        <v>Others</v>
      </c>
    </row>
    <row r="5265" spans="1:25">
      <c r="A5265" t="s">
        <v>177</v>
      </c>
      <c r="B5265">
        <v>37</v>
      </c>
      <c r="C5265" t="s">
        <v>24</v>
      </c>
      <c r="D5265" t="s">
        <v>25</v>
      </c>
      <c r="E5265" s="6" t="s">
        <v>17335</v>
      </c>
      <c r="F5265" t="s">
        <v>21</v>
      </c>
      <c r="G5265">
        <v>1</v>
      </c>
      <c r="H5265">
        <v>0</v>
      </c>
      <c r="I5265">
        <v>44</v>
      </c>
      <c r="J5265">
        <v>1</v>
      </c>
      <c r="K5265">
        <v>24.53</v>
      </c>
      <c r="L5265" t="str">
        <f t="shared" si="492"/>
        <v/>
      </c>
      <c r="M5265">
        <v>3</v>
      </c>
      <c r="N5265" t="str">
        <f t="shared" si="493"/>
        <v/>
      </c>
      <c r="O5265">
        <v>12</v>
      </c>
      <c r="P5265" s="11">
        <v>0</v>
      </c>
      <c r="Q5265" s="11">
        <v>2.27272727272727E-2</v>
      </c>
      <c r="R5265" s="12">
        <v>8.1766666666666605</v>
      </c>
      <c r="S5265" t="s">
        <v>27</v>
      </c>
      <c r="T5265">
        <v>0</v>
      </c>
      <c r="U5265">
        <f t="shared" si="494"/>
        <v>5</v>
      </c>
      <c r="V5265">
        <f t="shared" si="495"/>
        <v>1</v>
      </c>
      <c r="W5265">
        <f t="shared" si="496"/>
        <v>1</v>
      </c>
      <c r="X5265" t="str">
        <f t="shared" si="497"/>
        <v>511</v>
      </c>
      <c r="Y5265" t="str">
        <f>IF(Table1[[#This Row],[RFM_Score]]="555","Champion", IF(AND(J5265&gt;=4,V5265&gt;=4),"Loyal", IF(U5265&lt;=2,"At Risk", IF(W5265&gt;=4,"Potential Loyalist","Others"))))</f>
        <v>Others</v>
      </c>
    </row>
    <row r="5266" spans="1:25">
      <c r="A5266" t="s">
        <v>68</v>
      </c>
      <c r="B5266">
        <v>57</v>
      </c>
      <c r="C5266" t="s">
        <v>24</v>
      </c>
      <c r="D5266" t="s">
        <v>46</v>
      </c>
      <c r="E5266" s="6" t="s">
        <v>17336</v>
      </c>
      <c r="F5266" t="s">
        <v>21</v>
      </c>
      <c r="G5266">
        <v>6</v>
      </c>
      <c r="H5266">
        <v>2</v>
      </c>
      <c r="I5266">
        <v>56</v>
      </c>
      <c r="J5266">
        <v>1</v>
      </c>
      <c r="K5266">
        <v>24.5</v>
      </c>
      <c r="L5266" t="str">
        <f t="shared" si="492"/>
        <v/>
      </c>
      <c r="M5266">
        <v>3</v>
      </c>
      <c r="N5266" t="str">
        <f t="shared" si="493"/>
        <v/>
      </c>
      <c r="O5266">
        <v>12</v>
      </c>
      <c r="P5266" s="11">
        <v>0.33333333333333298</v>
      </c>
      <c r="Q5266" s="11">
        <v>1.7857142857142801E-2</v>
      </c>
      <c r="R5266" s="12">
        <v>8.1666666666666607</v>
      </c>
      <c r="S5266" t="s">
        <v>27</v>
      </c>
      <c r="T5266">
        <v>0</v>
      </c>
      <c r="U5266">
        <f t="shared" si="494"/>
        <v>5</v>
      </c>
      <c r="V5266">
        <f t="shared" si="495"/>
        <v>1</v>
      </c>
      <c r="W5266">
        <f t="shared" si="496"/>
        <v>1</v>
      </c>
      <c r="X5266" t="str">
        <f t="shared" si="497"/>
        <v>511</v>
      </c>
      <c r="Y5266" t="str">
        <f>IF(Table1[[#This Row],[RFM_Score]]="555","Champion", IF(AND(J5266&gt;=4,V5266&gt;=4),"Loyal", IF(U5266&lt;=2,"At Risk", IF(W5266&gt;=4,"Potential Loyalist","Others"))))</f>
        <v>Others</v>
      </c>
    </row>
    <row r="5267" spans="1:25">
      <c r="A5267" t="s">
        <v>1657</v>
      </c>
      <c r="B5267">
        <v>36</v>
      </c>
      <c r="C5267" t="s">
        <v>24</v>
      </c>
      <c r="D5267" t="s">
        <v>41</v>
      </c>
      <c r="E5267" s="6" t="s">
        <v>17337</v>
      </c>
      <c r="F5267" t="s">
        <v>30</v>
      </c>
      <c r="G5267">
        <v>1</v>
      </c>
      <c r="H5267">
        <v>0</v>
      </c>
      <c r="I5267">
        <v>49</v>
      </c>
      <c r="J5267">
        <v>1</v>
      </c>
      <c r="K5267">
        <v>24.49</v>
      </c>
      <c r="L5267" t="str">
        <f t="shared" si="492"/>
        <v/>
      </c>
      <c r="M5267">
        <v>3</v>
      </c>
      <c r="N5267" t="str">
        <f t="shared" si="493"/>
        <v/>
      </c>
      <c r="O5267">
        <v>14</v>
      </c>
      <c r="P5267" s="11">
        <v>0</v>
      </c>
      <c r="Q5267" s="11">
        <v>2.04081632653061E-2</v>
      </c>
      <c r="R5267" s="12">
        <v>8.1633333333333304</v>
      </c>
      <c r="S5267" t="s">
        <v>27</v>
      </c>
      <c r="T5267">
        <v>0</v>
      </c>
      <c r="U5267">
        <f t="shared" si="494"/>
        <v>5</v>
      </c>
      <c r="V5267">
        <f t="shared" si="495"/>
        <v>1</v>
      </c>
      <c r="W5267">
        <f t="shared" si="496"/>
        <v>1</v>
      </c>
      <c r="X5267" t="str">
        <f t="shared" si="497"/>
        <v>511</v>
      </c>
      <c r="Y5267" t="str">
        <f>IF(Table1[[#This Row],[RFM_Score]]="555","Champion", IF(AND(J5267&gt;=4,V5267&gt;=4),"Loyal", IF(U5267&lt;=2,"At Risk", IF(W5267&gt;=4,"Potential Loyalist","Others"))))</f>
        <v>Others</v>
      </c>
    </row>
    <row r="5268" spans="1:25">
      <c r="A5268" t="s">
        <v>10805</v>
      </c>
      <c r="B5268">
        <v>44</v>
      </c>
      <c r="C5268" t="s">
        <v>19</v>
      </c>
      <c r="D5268" t="s">
        <v>29</v>
      </c>
      <c r="E5268" s="6" t="s">
        <v>17338</v>
      </c>
      <c r="F5268" t="s">
        <v>21</v>
      </c>
      <c r="G5268">
        <v>4</v>
      </c>
      <c r="H5268">
        <v>2</v>
      </c>
      <c r="I5268">
        <v>69</v>
      </c>
      <c r="J5268">
        <v>5</v>
      </c>
      <c r="K5268">
        <v>24.46</v>
      </c>
      <c r="L5268" t="str">
        <f t="shared" si="492"/>
        <v/>
      </c>
      <c r="M5268">
        <v>3</v>
      </c>
      <c r="N5268" t="str">
        <f t="shared" si="493"/>
        <v/>
      </c>
      <c r="O5268">
        <v>33</v>
      </c>
      <c r="P5268" s="11">
        <v>0.5</v>
      </c>
      <c r="Q5268" s="11">
        <v>7.2463768115942004E-2</v>
      </c>
      <c r="R5268" s="12">
        <v>8.1533333333333307</v>
      </c>
      <c r="S5268" t="s">
        <v>27</v>
      </c>
      <c r="T5268">
        <v>0</v>
      </c>
      <c r="U5268">
        <f t="shared" si="494"/>
        <v>4</v>
      </c>
      <c r="V5268">
        <f t="shared" si="495"/>
        <v>1</v>
      </c>
      <c r="W5268">
        <f t="shared" si="496"/>
        <v>1</v>
      </c>
      <c r="X5268" t="str">
        <f t="shared" si="497"/>
        <v>411</v>
      </c>
      <c r="Y5268" t="str">
        <f>IF(Table1[[#This Row],[RFM_Score]]="555","Champion", IF(AND(J5268&gt;=4,V5268&gt;=4),"Loyal", IF(U5268&lt;=2,"At Risk", IF(W5268&gt;=4,"Potential Loyalist","Others"))))</f>
        <v>Others</v>
      </c>
    </row>
    <row r="5269" spans="1:25">
      <c r="A5269" t="s">
        <v>3324</v>
      </c>
      <c r="B5269">
        <v>32</v>
      </c>
      <c r="C5269" t="s">
        <v>24</v>
      </c>
      <c r="D5269" t="s">
        <v>41</v>
      </c>
      <c r="E5269" s="6" t="s">
        <v>17339</v>
      </c>
      <c r="F5269" t="s">
        <v>37</v>
      </c>
      <c r="G5269">
        <v>1</v>
      </c>
      <c r="H5269">
        <v>1</v>
      </c>
      <c r="I5269">
        <v>49</v>
      </c>
      <c r="J5269">
        <v>3</v>
      </c>
      <c r="K5269">
        <v>24.28</v>
      </c>
      <c r="L5269" t="str">
        <f t="shared" si="492"/>
        <v/>
      </c>
      <c r="M5269">
        <v>3</v>
      </c>
      <c r="N5269" t="str">
        <f t="shared" si="493"/>
        <v/>
      </c>
      <c r="O5269">
        <v>64</v>
      </c>
      <c r="P5269" s="11">
        <v>1</v>
      </c>
      <c r="Q5269" s="11">
        <v>6.1224489795918297E-2</v>
      </c>
      <c r="R5269" s="12">
        <v>8.0933333333333302</v>
      </c>
      <c r="S5269" t="s">
        <v>27</v>
      </c>
      <c r="T5269">
        <v>0</v>
      </c>
      <c r="U5269">
        <f t="shared" si="494"/>
        <v>3</v>
      </c>
      <c r="V5269">
        <f t="shared" si="495"/>
        <v>1</v>
      </c>
      <c r="W5269">
        <f t="shared" si="496"/>
        <v>1</v>
      </c>
      <c r="X5269" t="str">
        <f t="shared" si="497"/>
        <v>311</v>
      </c>
      <c r="Y5269" t="str">
        <f>IF(Table1[[#This Row],[RFM_Score]]="555","Champion", IF(AND(J5269&gt;=4,V5269&gt;=4),"Loyal", IF(U5269&lt;=2,"At Risk", IF(W5269&gt;=4,"Potential Loyalist","Others"))))</f>
        <v>Others</v>
      </c>
    </row>
    <row r="5270" spans="1:25">
      <c r="A5270" t="s">
        <v>8736</v>
      </c>
      <c r="B5270">
        <v>20</v>
      </c>
      <c r="C5270" t="s">
        <v>19</v>
      </c>
      <c r="D5270" t="s">
        <v>46</v>
      </c>
      <c r="E5270" s="6" t="s">
        <v>17340</v>
      </c>
      <c r="F5270" t="s">
        <v>26</v>
      </c>
      <c r="G5270">
        <v>3</v>
      </c>
      <c r="H5270">
        <v>1</v>
      </c>
      <c r="I5270">
        <v>57</v>
      </c>
      <c r="J5270">
        <v>2</v>
      </c>
      <c r="K5270">
        <v>24.24</v>
      </c>
      <c r="L5270" t="str">
        <f t="shared" si="492"/>
        <v/>
      </c>
      <c r="M5270">
        <v>3</v>
      </c>
      <c r="N5270" t="str">
        <f t="shared" si="493"/>
        <v/>
      </c>
      <c r="O5270">
        <v>111</v>
      </c>
      <c r="P5270" s="11">
        <v>0.33333333333333298</v>
      </c>
      <c r="Q5270" s="11">
        <v>3.5087719298245598E-2</v>
      </c>
      <c r="R5270" s="12">
        <v>8.08</v>
      </c>
      <c r="S5270" t="s">
        <v>27</v>
      </c>
      <c r="T5270">
        <v>1</v>
      </c>
      <c r="U5270">
        <f t="shared" si="494"/>
        <v>1</v>
      </c>
      <c r="V5270">
        <f t="shared" si="495"/>
        <v>1</v>
      </c>
      <c r="W5270">
        <f t="shared" si="496"/>
        <v>1</v>
      </c>
      <c r="X5270" t="str">
        <f t="shared" si="497"/>
        <v>111</v>
      </c>
      <c r="Y5270" t="str">
        <f>IF(Table1[[#This Row],[RFM_Score]]="555","Champion", IF(AND(J5270&gt;=4,V5270&gt;=4),"Loyal", IF(U5270&lt;=2,"At Risk", IF(W5270&gt;=4,"Potential Loyalist","Others"))))</f>
        <v>At Risk</v>
      </c>
    </row>
    <row r="5271" spans="1:25">
      <c r="A5271" t="s">
        <v>4608</v>
      </c>
      <c r="B5271">
        <v>31</v>
      </c>
      <c r="C5271" t="s">
        <v>19</v>
      </c>
      <c r="D5271" t="s">
        <v>35</v>
      </c>
      <c r="E5271" s="6" t="s">
        <v>17341</v>
      </c>
      <c r="F5271" t="s">
        <v>26</v>
      </c>
      <c r="G5271">
        <v>5</v>
      </c>
      <c r="H5271">
        <v>3</v>
      </c>
      <c r="I5271">
        <v>53</v>
      </c>
      <c r="J5271">
        <v>4</v>
      </c>
      <c r="K5271">
        <v>24.16</v>
      </c>
      <c r="L5271" t="str">
        <f t="shared" si="492"/>
        <v/>
      </c>
      <c r="M5271">
        <v>3</v>
      </c>
      <c r="N5271" t="str">
        <f t="shared" si="493"/>
        <v/>
      </c>
      <c r="O5271">
        <v>2</v>
      </c>
      <c r="P5271" s="11">
        <v>0.6</v>
      </c>
      <c r="Q5271" s="11">
        <v>7.5471698113207503E-2</v>
      </c>
      <c r="R5271" s="12">
        <v>8.0533333333333292</v>
      </c>
      <c r="S5271" t="s">
        <v>27</v>
      </c>
      <c r="T5271">
        <v>0</v>
      </c>
      <c r="U5271">
        <f t="shared" si="494"/>
        <v>5</v>
      </c>
      <c r="V5271">
        <f t="shared" si="495"/>
        <v>1</v>
      </c>
      <c r="W5271">
        <f t="shared" si="496"/>
        <v>1</v>
      </c>
      <c r="X5271" t="str">
        <f t="shared" si="497"/>
        <v>511</v>
      </c>
      <c r="Y5271" t="str">
        <f>IF(Table1[[#This Row],[RFM_Score]]="555","Champion", IF(AND(J5271&gt;=4,V5271&gt;=4),"Loyal", IF(U5271&lt;=2,"At Risk", IF(W5271&gt;=4,"Potential Loyalist","Others"))))</f>
        <v>Others</v>
      </c>
    </row>
    <row r="5272" spans="1:25">
      <c r="A5272" t="s">
        <v>11078</v>
      </c>
      <c r="B5272">
        <v>21</v>
      </c>
      <c r="C5272" t="s">
        <v>24</v>
      </c>
      <c r="D5272" t="s">
        <v>46</v>
      </c>
      <c r="E5272" s="6" t="s">
        <v>17342</v>
      </c>
      <c r="F5272" t="s">
        <v>30</v>
      </c>
      <c r="G5272">
        <v>4</v>
      </c>
      <c r="H5272">
        <v>1</v>
      </c>
      <c r="I5272">
        <v>61</v>
      </c>
      <c r="J5272">
        <v>1</v>
      </c>
      <c r="K5272">
        <v>23.97</v>
      </c>
      <c r="L5272" t="str">
        <f t="shared" si="492"/>
        <v/>
      </c>
      <c r="M5272">
        <v>3</v>
      </c>
      <c r="N5272" t="str">
        <f t="shared" si="493"/>
        <v/>
      </c>
      <c r="O5272">
        <v>44</v>
      </c>
      <c r="P5272" s="11">
        <v>0.25</v>
      </c>
      <c r="Q5272" s="11">
        <v>1.63934426229508E-2</v>
      </c>
      <c r="R5272" s="12">
        <v>7.9899999999999904</v>
      </c>
      <c r="S5272" t="s">
        <v>27</v>
      </c>
      <c r="T5272">
        <v>0</v>
      </c>
      <c r="U5272">
        <f t="shared" si="494"/>
        <v>3</v>
      </c>
      <c r="V5272">
        <f t="shared" si="495"/>
        <v>1</v>
      </c>
      <c r="W5272">
        <f t="shared" si="496"/>
        <v>1</v>
      </c>
      <c r="X5272" t="str">
        <f t="shared" si="497"/>
        <v>311</v>
      </c>
      <c r="Y5272" t="str">
        <f>IF(Table1[[#This Row],[RFM_Score]]="555","Champion", IF(AND(J5272&gt;=4,V5272&gt;=4),"Loyal", IF(U5272&lt;=2,"At Risk", IF(W5272&gt;=4,"Potential Loyalist","Others"))))</f>
        <v>Others</v>
      </c>
    </row>
    <row r="5273" spans="1:25">
      <c r="A5273" t="s">
        <v>11516</v>
      </c>
      <c r="B5273">
        <v>20</v>
      </c>
      <c r="C5273" t="s">
        <v>24</v>
      </c>
      <c r="D5273" t="s">
        <v>46</v>
      </c>
      <c r="E5273" s="6" t="s">
        <v>17343</v>
      </c>
      <c r="F5273" t="s">
        <v>62</v>
      </c>
      <c r="G5273">
        <v>3</v>
      </c>
      <c r="H5273">
        <v>2</v>
      </c>
      <c r="I5273">
        <v>67</v>
      </c>
      <c r="J5273">
        <v>4</v>
      </c>
      <c r="K5273">
        <v>23.95</v>
      </c>
      <c r="L5273" t="str">
        <f t="shared" si="492"/>
        <v/>
      </c>
      <c r="M5273">
        <v>3</v>
      </c>
      <c r="N5273" t="str">
        <f t="shared" si="493"/>
        <v/>
      </c>
      <c r="O5273">
        <v>42</v>
      </c>
      <c r="P5273" s="11">
        <v>0.66666666666666596</v>
      </c>
      <c r="Q5273" s="11">
        <v>5.9701492537313397E-2</v>
      </c>
      <c r="R5273" s="12">
        <v>7.9833333333333298</v>
      </c>
      <c r="S5273" t="s">
        <v>27</v>
      </c>
      <c r="T5273">
        <v>0</v>
      </c>
      <c r="U5273">
        <f t="shared" si="494"/>
        <v>3</v>
      </c>
      <c r="V5273">
        <f t="shared" si="495"/>
        <v>1</v>
      </c>
      <c r="W5273">
        <f t="shared" si="496"/>
        <v>1</v>
      </c>
      <c r="X5273" t="str">
        <f t="shared" si="497"/>
        <v>311</v>
      </c>
      <c r="Y5273" t="str">
        <f>IF(Table1[[#This Row],[RFM_Score]]="555","Champion", IF(AND(J5273&gt;=4,V5273&gt;=4),"Loyal", IF(U5273&lt;=2,"At Risk", IF(W5273&gt;=4,"Potential Loyalist","Others"))))</f>
        <v>Others</v>
      </c>
    </row>
    <row r="5274" spans="1:25">
      <c r="A5274" t="s">
        <v>2686</v>
      </c>
      <c r="B5274">
        <v>45</v>
      </c>
      <c r="C5274" t="s">
        <v>24</v>
      </c>
      <c r="D5274" t="s">
        <v>25</v>
      </c>
      <c r="E5274" s="6" t="s">
        <v>17344</v>
      </c>
      <c r="F5274" t="s">
        <v>30</v>
      </c>
      <c r="G5274">
        <v>1</v>
      </c>
      <c r="H5274">
        <v>1</v>
      </c>
      <c r="I5274">
        <v>49</v>
      </c>
      <c r="J5274">
        <v>0</v>
      </c>
      <c r="K5274">
        <v>23.78</v>
      </c>
      <c r="L5274" t="str">
        <f t="shared" si="492"/>
        <v/>
      </c>
      <c r="M5274">
        <v>3</v>
      </c>
      <c r="N5274" t="str">
        <f t="shared" si="493"/>
        <v/>
      </c>
      <c r="O5274">
        <v>58</v>
      </c>
      <c r="P5274" s="11">
        <v>1</v>
      </c>
      <c r="Q5274" s="11">
        <v>0</v>
      </c>
      <c r="R5274" s="12">
        <v>7.9266666666666596</v>
      </c>
      <c r="S5274" t="s">
        <v>27</v>
      </c>
      <c r="T5274">
        <v>0</v>
      </c>
      <c r="U5274">
        <f t="shared" si="494"/>
        <v>3</v>
      </c>
      <c r="V5274">
        <f t="shared" si="495"/>
        <v>1</v>
      </c>
      <c r="W5274">
        <f t="shared" si="496"/>
        <v>1</v>
      </c>
      <c r="X5274" t="str">
        <f t="shared" si="497"/>
        <v>311</v>
      </c>
      <c r="Y5274" t="str">
        <f>IF(Table1[[#This Row],[RFM_Score]]="555","Champion", IF(AND(J5274&gt;=4,V5274&gt;=4),"Loyal", IF(U5274&lt;=2,"At Risk", IF(W5274&gt;=4,"Potential Loyalist","Others"))))</f>
        <v>Others</v>
      </c>
    </row>
    <row r="5275" spans="1:25">
      <c r="A5275" t="s">
        <v>6457</v>
      </c>
      <c r="B5275">
        <v>21</v>
      </c>
      <c r="C5275" t="s">
        <v>24</v>
      </c>
      <c r="D5275" t="s">
        <v>25</v>
      </c>
      <c r="E5275" s="6" t="s">
        <v>17345</v>
      </c>
      <c r="F5275" t="s">
        <v>30</v>
      </c>
      <c r="G5275">
        <v>4</v>
      </c>
      <c r="H5275">
        <v>0</v>
      </c>
      <c r="I5275">
        <v>54</v>
      </c>
      <c r="J5275">
        <v>3</v>
      </c>
      <c r="K5275">
        <v>23.64</v>
      </c>
      <c r="L5275" t="str">
        <f t="shared" si="492"/>
        <v/>
      </c>
      <c r="M5275">
        <v>3</v>
      </c>
      <c r="N5275" t="str">
        <f t="shared" si="493"/>
        <v/>
      </c>
      <c r="O5275">
        <v>0</v>
      </c>
      <c r="P5275" s="11">
        <v>0</v>
      </c>
      <c r="Q5275" s="11">
        <v>5.5555555555555497E-2</v>
      </c>
      <c r="R5275" s="12">
        <v>7.88</v>
      </c>
      <c r="S5275" t="s">
        <v>27</v>
      </c>
      <c r="T5275">
        <v>0</v>
      </c>
      <c r="U5275">
        <f t="shared" si="494"/>
        <v>5</v>
      </c>
      <c r="V5275">
        <f t="shared" si="495"/>
        <v>1</v>
      </c>
      <c r="W5275">
        <f t="shared" si="496"/>
        <v>1</v>
      </c>
      <c r="X5275" t="str">
        <f t="shared" si="497"/>
        <v>511</v>
      </c>
      <c r="Y5275" t="str">
        <f>IF(Table1[[#This Row],[RFM_Score]]="555","Champion", IF(AND(J5275&gt;=4,V5275&gt;=4),"Loyal", IF(U5275&lt;=2,"At Risk", IF(W5275&gt;=4,"Potential Loyalist","Others"))))</f>
        <v>Others</v>
      </c>
    </row>
    <row r="5276" spans="1:25">
      <c r="A5276" t="s">
        <v>4968</v>
      </c>
      <c r="B5276">
        <v>18</v>
      </c>
      <c r="C5276" t="s">
        <v>24</v>
      </c>
      <c r="D5276" t="s">
        <v>49</v>
      </c>
      <c r="E5276" s="6" t="s">
        <v>17346</v>
      </c>
      <c r="F5276" t="s">
        <v>26</v>
      </c>
      <c r="G5276">
        <v>1</v>
      </c>
      <c r="H5276">
        <v>1</v>
      </c>
      <c r="I5276">
        <v>58</v>
      </c>
      <c r="J5276">
        <v>5</v>
      </c>
      <c r="K5276">
        <v>23.62</v>
      </c>
      <c r="L5276" t="str">
        <f t="shared" si="492"/>
        <v/>
      </c>
      <c r="M5276">
        <v>3</v>
      </c>
      <c r="N5276" t="str">
        <f t="shared" si="493"/>
        <v/>
      </c>
      <c r="O5276">
        <v>13</v>
      </c>
      <c r="P5276" s="11">
        <v>1</v>
      </c>
      <c r="Q5276" s="11">
        <v>8.6206896551724102E-2</v>
      </c>
      <c r="R5276" s="12">
        <v>7.8733333333333304</v>
      </c>
      <c r="S5276" t="s">
        <v>27</v>
      </c>
      <c r="T5276">
        <v>1</v>
      </c>
      <c r="U5276">
        <f t="shared" si="494"/>
        <v>5</v>
      </c>
      <c r="V5276">
        <f t="shared" si="495"/>
        <v>1</v>
      </c>
      <c r="W5276">
        <f t="shared" si="496"/>
        <v>1</v>
      </c>
      <c r="X5276" t="str">
        <f t="shared" si="497"/>
        <v>511</v>
      </c>
      <c r="Y5276" t="str">
        <f>IF(Table1[[#This Row],[RFM_Score]]="555","Champion", IF(AND(J5276&gt;=4,V5276&gt;=4),"Loyal", IF(U5276&lt;=2,"At Risk", IF(W5276&gt;=4,"Potential Loyalist","Others"))))</f>
        <v>Others</v>
      </c>
    </row>
    <row r="5277" spans="1:25">
      <c r="A5277" t="s">
        <v>10847</v>
      </c>
      <c r="B5277">
        <v>26</v>
      </c>
      <c r="C5277" t="s">
        <v>24</v>
      </c>
      <c r="D5277" t="s">
        <v>35</v>
      </c>
      <c r="E5277" s="6" t="s">
        <v>17347</v>
      </c>
      <c r="F5277" t="s">
        <v>21</v>
      </c>
      <c r="G5277">
        <v>3</v>
      </c>
      <c r="H5277">
        <v>1</v>
      </c>
      <c r="I5277">
        <v>52</v>
      </c>
      <c r="J5277">
        <v>2</v>
      </c>
      <c r="K5277">
        <v>23.56</v>
      </c>
      <c r="L5277" t="str">
        <f t="shared" si="492"/>
        <v/>
      </c>
      <c r="M5277">
        <v>3</v>
      </c>
      <c r="N5277" t="str">
        <f t="shared" si="493"/>
        <v/>
      </c>
      <c r="O5277">
        <v>21</v>
      </c>
      <c r="P5277" s="11">
        <v>0.33333333333333298</v>
      </c>
      <c r="Q5277" s="11">
        <v>3.8461538461538401E-2</v>
      </c>
      <c r="R5277" s="12">
        <v>7.8533333333333299</v>
      </c>
      <c r="S5277" t="s">
        <v>27</v>
      </c>
      <c r="T5277">
        <v>1</v>
      </c>
      <c r="U5277">
        <f t="shared" si="494"/>
        <v>4</v>
      </c>
      <c r="V5277">
        <f t="shared" si="495"/>
        <v>1</v>
      </c>
      <c r="W5277">
        <f t="shared" si="496"/>
        <v>1</v>
      </c>
      <c r="X5277" t="str">
        <f t="shared" si="497"/>
        <v>411</v>
      </c>
      <c r="Y5277" t="str">
        <f>IF(Table1[[#This Row],[RFM_Score]]="555","Champion", IF(AND(J5277&gt;=4,V5277&gt;=4),"Loyal", IF(U5277&lt;=2,"At Risk", IF(W5277&gt;=4,"Potential Loyalist","Others"))))</f>
        <v>Others</v>
      </c>
    </row>
    <row r="5278" spans="1:25">
      <c r="A5278" t="s">
        <v>7926</v>
      </c>
      <c r="B5278">
        <v>31</v>
      </c>
      <c r="C5278" t="s">
        <v>19</v>
      </c>
      <c r="D5278" t="s">
        <v>46</v>
      </c>
      <c r="E5278" s="6" t="s">
        <v>17348</v>
      </c>
      <c r="F5278" t="s">
        <v>30</v>
      </c>
      <c r="G5278">
        <v>3</v>
      </c>
      <c r="H5278">
        <v>1</v>
      </c>
      <c r="I5278">
        <v>50</v>
      </c>
      <c r="J5278">
        <v>5</v>
      </c>
      <c r="K5278">
        <v>23.51</v>
      </c>
      <c r="L5278" t="str">
        <f t="shared" si="492"/>
        <v/>
      </c>
      <c r="M5278">
        <v>3</v>
      </c>
      <c r="N5278" t="str">
        <f t="shared" si="493"/>
        <v/>
      </c>
      <c r="O5278">
        <v>43</v>
      </c>
      <c r="P5278" s="11">
        <v>0.33333333333333298</v>
      </c>
      <c r="Q5278" s="11">
        <v>0.1</v>
      </c>
      <c r="R5278" s="12">
        <v>7.8366666666666598</v>
      </c>
      <c r="S5278" t="s">
        <v>27</v>
      </c>
      <c r="T5278">
        <v>0</v>
      </c>
      <c r="U5278">
        <f t="shared" si="494"/>
        <v>3</v>
      </c>
      <c r="V5278">
        <f t="shared" si="495"/>
        <v>1</v>
      </c>
      <c r="W5278">
        <f t="shared" si="496"/>
        <v>1</v>
      </c>
      <c r="X5278" t="str">
        <f t="shared" si="497"/>
        <v>311</v>
      </c>
      <c r="Y5278" t="str">
        <f>IF(Table1[[#This Row],[RFM_Score]]="555","Champion", IF(AND(J5278&gt;=4,V5278&gt;=4),"Loyal", IF(U5278&lt;=2,"At Risk", IF(W5278&gt;=4,"Potential Loyalist","Others"))))</f>
        <v>Others</v>
      </c>
    </row>
    <row r="5279" spans="1:25">
      <c r="A5279" t="s">
        <v>8927</v>
      </c>
      <c r="B5279">
        <v>31</v>
      </c>
      <c r="C5279" t="s">
        <v>19</v>
      </c>
      <c r="D5279" t="s">
        <v>25</v>
      </c>
      <c r="E5279" s="6" t="s">
        <v>17349</v>
      </c>
      <c r="F5279" t="s">
        <v>26</v>
      </c>
      <c r="G5279">
        <v>2</v>
      </c>
      <c r="H5279">
        <v>0</v>
      </c>
      <c r="I5279">
        <v>55</v>
      </c>
      <c r="J5279">
        <v>2</v>
      </c>
      <c r="K5279">
        <v>23.41</v>
      </c>
      <c r="L5279" t="str">
        <f t="shared" si="492"/>
        <v/>
      </c>
      <c r="M5279">
        <v>3</v>
      </c>
      <c r="N5279" t="str">
        <f t="shared" si="493"/>
        <v/>
      </c>
      <c r="O5279">
        <v>16</v>
      </c>
      <c r="P5279" s="11">
        <v>0</v>
      </c>
      <c r="Q5279" s="11">
        <v>3.6363636363636299E-2</v>
      </c>
      <c r="R5279" s="12">
        <v>7.8033333333333301</v>
      </c>
      <c r="S5279" t="s">
        <v>27</v>
      </c>
      <c r="T5279">
        <v>0</v>
      </c>
      <c r="U5279">
        <f t="shared" si="494"/>
        <v>5</v>
      </c>
      <c r="V5279">
        <f t="shared" si="495"/>
        <v>1</v>
      </c>
      <c r="W5279">
        <f t="shared" si="496"/>
        <v>1</v>
      </c>
      <c r="X5279" t="str">
        <f t="shared" si="497"/>
        <v>511</v>
      </c>
      <c r="Y5279" t="str">
        <f>IF(Table1[[#This Row],[RFM_Score]]="555","Champion", IF(AND(J5279&gt;=4,V5279&gt;=4),"Loyal", IF(U5279&lt;=2,"At Risk", IF(W5279&gt;=4,"Potential Loyalist","Others"))))</f>
        <v>Others</v>
      </c>
    </row>
    <row r="5280" spans="1:25">
      <c r="A5280" t="s">
        <v>365</v>
      </c>
      <c r="B5280">
        <v>42</v>
      </c>
      <c r="C5280" t="s">
        <v>19</v>
      </c>
      <c r="D5280" t="s">
        <v>25</v>
      </c>
      <c r="E5280" s="6" t="s">
        <v>17350</v>
      </c>
      <c r="F5280" t="s">
        <v>26</v>
      </c>
      <c r="G5280">
        <v>0</v>
      </c>
      <c r="H5280">
        <v>0</v>
      </c>
      <c r="I5280">
        <v>34</v>
      </c>
      <c r="J5280">
        <v>1</v>
      </c>
      <c r="K5280">
        <v>23.38</v>
      </c>
      <c r="L5280" t="str">
        <f t="shared" si="492"/>
        <v/>
      </c>
      <c r="M5280">
        <v>3</v>
      </c>
      <c r="N5280" t="str">
        <f t="shared" si="493"/>
        <v/>
      </c>
      <c r="O5280">
        <v>12</v>
      </c>
      <c r="P5280" s="11">
        <v>0</v>
      </c>
      <c r="Q5280" s="11">
        <v>2.94117647058823E-2</v>
      </c>
      <c r="R5280" s="12">
        <v>7.7933333333333303</v>
      </c>
      <c r="S5280" t="s">
        <v>27</v>
      </c>
      <c r="T5280">
        <v>0</v>
      </c>
      <c r="U5280">
        <f t="shared" si="494"/>
        <v>5</v>
      </c>
      <c r="V5280">
        <f t="shared" si="495"/>
        <v>1</v>
      </c>
      <c r="W5280">
        <f t="shared" si="496"/>
        <v>1</v>
      </c>
      <c r="X5280" t="str">
        <f t="shared" si="497"/>
        <v>511</v>
      </c>
      <c r="Y5280" t="str">
        <f>IF(Table1[[#This Row],[RFM_Score]]="555","Champion", IF(AND(J5280&gt;=4,V5280&gt;=4),"Loyal", IF(U5280&lt;=2,"At Risk", IF(W5280&gt;=4,"Potential Loyalist","Others"))))</f>
        <v>Others</v>
      </c>
    </row>
    <row r="5281" spans="1:25">
      <c r="A5281" t="s">
        <v>6353</v>
      </c>
      <c r="B5281">
        <v>62</v>
      </c>
      <c r="C5281" t="s">
        <v>24</v>
      </c>
      <c r="D5281" t="s">
        <v>49</v>
      </c>
      <c r="E5281" s="6" t="s">
        <v>17351</v>
      </c>
      <c r="F5281" t="s">
        <v>26</v>
      </c>
      <c r="G5281">
        <v>3</v>
      </c>
      <c r="H5281">
        <v>1</v>
      </c>
      <c r="I5281">
        <v>43</v>
      </c>
      <c r="J5281">
        <v>4</v>
      </c>
      <c r="K5281">
        <v>23.3</v>
      </c>
      <c r="L5281" t="str">
        <f t="shared" si="492"/>
        <v/>
      </c>
      <c r="M5281">
        <v>3</v>
      </c>
      <c r="N5281" t="str">
        <f t="shared" si="493"/>
        <v/>
      </c>
      <c r="O5281">
        <v>4</v>
      </c>
      <c r="P5281" s="11">
        <v>0.33333333333333298</v>
      </c>
      <c r="Q5281" s="11">
        <v>9.3023255813953404E-2</v>
      </c>
      <c r="R5281" s="12">
        <v>7.7666666666666604</v>
      </c>
      <c r="S5281" t="s">
        <v>27</v>
      </c>
      <c r="T5281">
        <v>0</v>
      </c>
      <c r="U5281">
        <f t="shared" si="494"/>
        <v>5</v>
      </c>
      <c r="V5281">
        <f t="shared" si="495"/>
        <v>1</v>
      </c>
      <c r="W5281">
        <f t="shared" si="496"/>
        <v>1</v>
      </c>
      <c r="X5281" t="str">
        <f t="shared" si="497"/>
        <v>511</v>
      </c>
      <c r="Y5281" t="str">
        <f>IF(Table1[[#This Row],[RFM_Score]]="555","Champion", IF(AND(J5281&gt;=4,V5281&gt;=4),"Loyal", IF(U5281&lt;=2,"At Risk", IF(W5281&gt;=4,"Potential Loyalist","Others"))))</f>
        <v>Others</v>
      </c>
    </row>
    <row r="5282" spans="1:25">
      <c r="A5282" t="s">
        <v>5307</v>
      </c>
      <c r="B5282">
        <v>50</v>
      </c>
      <c r="C5282" t="s">
        <v>24</v>
      </c>
      <c r="D5282" t="s">
        <v>25</v>
      </c>
      <c r="E5282" s="6" t="s">
        <v>17352</v>
      </c>
      <c r="F5282" t="s">
        <v>21</v>
      </c>
      <c r="G5282">
        <v>2</v>
      </c>
      <c r="H5282">
        <v>0</v>
      </c>
      <c r="I5282">
        <v>44</v>
      </c>
      <c r="J5282">
        <v>3</v>
      </c>
      <c r="K5282">
        <v>23.21</v>
      </c>
      <c r="L5282" t="str">
        <f t="shared" si="492"/>
        <v/>
      </c>
      <c r="M5282">
        <v>3</v>
      </c>
      <c r="N5282" t="str">
        <f t="shared" si="493"/>
        <v/>
      </c>
      <c r="O5282">
        <v>16</v>
      </c>
      <c r="P5282" s="11">
        <v>0</v>
      </c>
      <c r="Q5282" s="11">
        <v>6.8181818181818094E-2</v>
      </c>
      <c r="R5282" s="12">
        <v>7.7366666666666601</v>
      </c>
      <c r="S5282" t="s">
        <v>27</v>
      </c>
      <c r="T5282">
        <v>0</v>
      </c>
      <c r="U5282">
        <f t="shared" si="494"/>
        <v>5</v>
      </c>
      <c r="V5282">
        <f t="shared" si="495"/>
        <v>1</v>
      </c>
      <c r="W5282">
        <f t="shared" si="496"/>
        <v>1</v>
      </c>
      <c r="X5282" t="str">
        <f t="shared" si="497"/>
        <v>511</v>
      </c>
      <c r="Y5282" t="str">
        <f>IF(Table1[[#This Row],[RFM_Score]]="555","Champion", IF(AND(J5282&gt;=4,V5282&gt;=4),"Loyal", IF(U5282&lt;=2,"At Risk", IF(W5282&gt;=4,"Potential Loyalist","Others"))))</f>
        <v>Others</v>
      </c>
    </row>
    <row r="5283" spans="1:25">
      <c r="A5283" t="s">
        <v>5599</v>
      </c>
      <c r="B5283">
        <v>27</v>
      </c>
      <c r="C5283" t="s">
        <v>24</v>
      </c>
      <c r="D5283" t="s">
        <v>46</v>
      </c>
      <c r="E5283" s="6" t="s">
        <v>17353</v>
      </c>
      <c r="F5283" t="s">
        <v>37</v>
      </c>
      <c r="G5283">
        <v>3</v>
      </c>
      <c r="H5283">
        <v>0</v>
      </c>
      <c r="I5283">
        <v>45</v>
      </c>
      <c r="J5283">
        <v>4</v>
      </c>
      <c r="K5283">
        <v>23.16</v>
      </c>
      <c r="L5283" t="str">
        <f t="shared" si="492"/>
        <v/>
      </c>
      <c r="M5283">
        <v>3</v>
      </c>
      <c r="N5283" t="str">
        <f t="shared" si="493"/>
        <v/>
      </c>
      <c r="O5283">
        <v>15</v>
      </c>
      <c r="P5283" s="11">
        <v>0</v>
      </c>
      <c r="Q5283" s="11">
        <v>8.8888888888888795E-2</v>
      </c>
      <c r="R5283" s="12">
        <v>7.72</v>
      </c>
      <c r="S5283" t="s">
        <v>27</v>
      </c>
      <c r="T5283">
        <v>0</v>
      </c>
      <c r="U5283">
        <f t="shared" si="494"/>
        <v>5</v>
      </c>
      <c r="V5283">
        <f t="shared" si="495"/>
        <v>1</v>
      </c>
      <c r="W5283">
        <f t="shared" si="496"/>
        <v>1</v>
      </c>
      <c r="X5283" t="str">
        <f t="shared" si="497"/>
        <v>511</v>
      </c>
      <c r="Y5283" t="str">
        <f>IF(Table1[[#This Row],[RFM_Score]]="555","Champion", IF(AND(J5283&gt;=4,V5283&gt;=4),"Loyal", IF(U5283&lt;=2,"At Risk", IF(W5283&gt;=4,"Potential Loyalist","Others"))))</f>
        <v>Others</v>
      </c>
    </row>
    <row r="5284" spans="1:25">
      <c r="A5284" t="s">
        <v>4917</v>
      </c>
      <c r="B5284">
        <v>46</v>
      </c>
      <c r="C5284" t="s">
        <v>19</v>
      </c>
      <c r="D5284" t="s">
        <v>25</v>
      </c>
      <c r="E5284" s="6" t="s">
        <v>17354</v>
      </c>
      <c r="F5284" t="s">
        <v>21</v>
      </c>
      <c r="G5284">
        <v>0</v>
      </c>
      <c r="H5284">
        <v>0</v>
      </c>
      <c r="I5284">
        <v>43</v>
      </c>
      <c r="J5284">
        <v>5</v>
      </c>
      <c r="K5284">
        <v>22.99</v>
      </c>
      <c r="L5284" t="str">
        <f t="shared" si="492"/>
        <v/>
      </c>
      <c r="M5284">
        <v>3</v>
      </c>
      <c r="N5284" t="str">
        <f t="shared" si="493"/>
        <v/>
      </c>
      <c r="O5284">
        <v>0</v>
      </c>
      <c r="P5284" s="11">
        <v>0</v>
      </c>
      <c r="Q5284" s="11">
        <v>0.116279069767441</v>
      </c>
      <c r="R5284" s="12">
        <v>7.6633333333333304</v>
      </c>
      <c r="S5284" t="s">
        <v>27</v>
      </c>
      <c r="T5284">
        <v>0</v>
      </c>
      <c r="U5284">
        <f t="shared" si="494"/>
        <v>5</v>
      </c>
      <c r="V5284">
        <f t="shared" si="495"/>
        <v>1</v>
      </c>
      <c r="W5284">
        <f t="shared" si="496"/>
        <v>1</v>
      </c>
      <c r="X5284" t="str">
        <f t="shared" si="497"/>
        <v>511</v>
      </c>
      <c r="Y5284" t="str">
        <f>IF(Table1[[#This Row],[RFM_Score]]="555","Champion", IF(AND(J5284&gt;=4,V5284&gt;=4),"Loyal", IF(U5284&lt;=2,"At Risk", IF(W5284&gt;=4,"Potential Loyalist","Others"))))</f>
        <v>Others</v>
      </c>
    </row>
    <row r="5285" spans="1:25">
      <c r="A5285" t="s">
        <v>9353</v>
      </c>
      <c r="B5285">
        <v>31</v>
      </c>
      <c r="C5285" t="s">
        <v>24</v>
      </c>
      <c r="D5285" t="s">
        <v>29</v>
      </c>
      <c r="E5285" s="6" t="s">
        <v>17355</v>
      </c>
      <c r="F5285" t="s">
        <v>26</v>
      </c>
      <c r="G5285">
        <v>2</v>
      </c>
      <c r="H5285">
        <v>1</v>
      </c>
      <c r="I5285">
        <v>49</v>
      </c>
      <c r="J5285">
        <v>4</v>
      </c>
      <c r="K5285">
        <v>22.93</v>
      </c>
      <c r="L5285" t="str">
        <f t="shared" si="492"/>
        <v/>
      </c>
      <c r="M5285">
        <v>3</v>
      </c>
      <c r="N5285" t="str">
        <f t="shared" si="493"/>
        <v/>
      </c>
      <c r="O5285">
        <v>5</v>
      </c>
      <c r="P5285" s="11">
        <v>0.5</v>
      </c>
      <c r="Q5285" s="11">
        <v>8.16326530612244E-2</v>
      </c>
      <c r="R5285" s="12">
        <v>7.64333333333333</v>
      </c>
      <c r="S5285" t="s">
        <v>27</v>
      </c>
      <c r="T5285">
        <v>0</v>
      </c>
      <c r="U5285">
        <f t="shared" si="494"/>
        <v>5</v>
      </c>
      <c r="V5285">
        <f t="shared" si="495"/>
        <v>1</v>
      </c>
      <c r="W5285">
        <f t="shared" si="496"/>
        <v>1</v>
      </c>
      <c r="X5285" t="str">
        <f t="shared" si="497"/>
        <v>511</v>
      </c>
      <c r="Y5285" t="str">
        <f>IF(Table1[[#This Row],[RFM_Score]]="555","Champion", IF(AND(J5285&gt;=4,V5285&gt;=4),"Loyal", IF(U5285&lt;=2,"At Risk", IF(W5285&gt;=4,"Potential Loyalist","Others"))))</f>
        <v>Others</v>
      </c>
    </row>
    <row r="5286" spans="1:25">
      <c r="A5286" t="s">
        <v>7429</v>
      </c>
      <c r="B5286">
        <v>19</v>
      </c>
      <c r="C5286" t="s">
        <v>24</v>
      </c>
      <c r="D5286" t="s">
        <v>29</v>
      </c>
      <c r="E5286" s="6" t="s">
        <v>17356</v>
      </c>
      <c r="F5286" t="s">
        <v>30</v>
      </c>
      <c r="G5286">
        <v>3</v>
      </c>
      <c r="H5286">
        <v>1</v>
      </c>
      <c r="I5286">
        <v>55</v>
      </c>
      <c r="J5286">
        <v>6</v>
      </c>
      <c r="K5286">
        <v>22.87</v>
      </c>
      <c r="L5286" t="str">
        <f t="shared" si="492"/>
        <v/>
      </c>
      <c r="M5286">
        <v>3</v>
      </c>
      <c r="N5286" t="str">
        <f t="shared" si="493"/>
        <v/>
      </c>
      <c r="O5286">
        <v>21</v>
      </c>
      <c r="P5286" s="11">
        <v>0.33333333333333298</v>
      </c>
      <c r="Q5286" s="11">
        <v>0.109090909090909</v>
      </c>
      <c r="R5286" s="12">
        <v>7.6233333333333304</v>
      </c>
      <c r="S5286" t="s">
        <v>27</v>
      </c>
      <c r="T5286">
        <v>0</v>
      </c>
      <c r="U5286">
        <f t="shared" si="494"/>
        <v>4</v>
      </c>
      <c r="V5286">
        <f t="shared" si="495"/>
        <v>1</v>
      </c>
      <c r="W5286">
        <f t="shared" si="496"/>
        <v>1</v>
      </c>
      <c r="X5286" t="str">
        <f t="shared" si="497"/>
        <v>411</v>
      </c>
      <c r="Y5286" t="str">
        <f>IF(Table1[[#This Row],[RFM_Score]]="555","Champion", IF(AND(J5286&gt;=4,V5286&gt;=4),"Loyal", IF(U5286&lt;=2,"At Risk", IF(W5286&gt;=4,"Potential Loyalist","Others"))))</f>
        <v>Others</v>
      </c>
    </row>
    <row r="5287" spans="1:25">
      <c r="A5287" t="s">
        <v>11137</v>
      </c>
      <c r="B5287">
        <v>39</v>
      </c>
      <c r="C5287" t="s">
        <v>24</v>
      </c>
      <c r="D5287" t="s">
        <v>20</v>
      </c>
      <c r="E5287" s="6" t="s">
        <v>17357</v>
      </c>
      <c r="F5287" t="s">
        <v>26</v>
      </c>
      <c r="G5287">
        <v>3</v>
      </c>
      <c r="H5287">
        <v>1</v>
      </c>
      <c r="I5287">
        <v>52</v>
      </c>
      <c r="J5287">
        <v>7</v>
      </c>
      <c r="K5287">
        <v>22.8</v>
      </c>
      <c r="L5287" t="str">
        <f t="shared" si="492"/>
        <v/>
      </c>
      <c r="M5287">
        <v>3</v>
      </c>
      <c r="N5287" t="str">
        <f t="shared" si="493"/>
        <v/>
      </c>
      <c r="O5287">
        <v>31</v>
      </c>
      <c r="P5287" s="11">
        <v>0.33333333333333298</v>
      </c>
      <c r="Q5287" s="11">
        <v>0.134615384615384</v>
      </c>
      <c r="R5287" s="12">
        <v>7.6</v>
      </c>
      <c r="S5287" t="s">
        <v>27</v>
      </c>
      <c r="T5287">
        <v>0</v>
      </c>
      <c r="U5287">
        <f t="shared" si="494"/>
        <v>4</v>
      </c>
      <c r="V5287">
        <f t="shared" si="495"/>
        <v>1</v>
      </c>
      <c r="W5287">
        <f t="shared" si="496"/>
        <v>1</v>
      </c>
      <c r="X5287" t="str">
        <f t="shared" si="497"/>
        <v>411</v>
      </c>
      <c r="Y5287" t="str">
        <f>IF(Table1[[#This Row],[RFM_Score]]="555","Champion", IF(AND(J5287&gt;=4,V5287&gt;=4),"Loyal", IF(U5287&lt;=2,"At Risk", IF(W5287&gt;=4,"Potential Loyalist","Others"))))</f>
        <v>Others</v>
      </c>
    </row>
    <row r="5288" spans="1:25">
      <c r="A5288" t="s">
        <v>9823</v>
      </c>
      <c r="B5288">
        <v>37</v>
      </c>
      <c r="C5288" t="s">
        <v>24</v>
      </c>
      <c r="D5288" t="s">
        <v>25</v>
      </c>
      <c r="E5288" s="6" t="s">
        <v>17358</v>
      </c>
      <c r="F5288" t="s">
        <v>30</v>
      </c>
      <c r="G5288">
        <v>1</v>
      </c>
      <c r="H5288">
        <v>1</v>
      </c>
      <c r="I5288">
        <v>45</v>
      </c>
      <c r="J5288">
        <v>4</v>
      </c>
      <c r="K5288">
        <v>22.52</v>
      </c>
      <c r="L5288" t="str">
        <f t="shared" si="492"/>
        <v/>
      </c>
      <c r="M5288">
        <v>3</v>
      </c>
      <c r="N5288" t="str">
        <f t="shared" si="493"/>
        <v/>
      </c>
      <c r="O5288">
        <v>29</v>
      </c>
      <c r="P5288" s="11">
        <v>1</v>
      </c>
      <c r="Q5288" s="11">
        <v>8.8888888888888795E-2</v>
      </c>
      <c r="R5288" s="12">
        <v>7.5066666666666597</v>
      </c>
      <c r="S5288" t="s">
        <v>27</v>
      </c>
      <c r="T5288">
        <v>0</v>
      </c>
      <c r="U5288">
        <f t="shared" si="494"/>
        <v>4</v>
      </c>
      <c r="V5288">
        <f t="shared" si="495"/>
        <v>1</v>
      </c>
      <c r="W5288">
        <f t="shared" si="496"/>
        <v>1</v>
      </c>
      <c r="X5288" t="str">
        <f t="shared" si="497"/>
        <v>411</v>
      </c>
      <c r="Y5288" t="str">
        <f>IF(Table1[[#This Row],[RFM_Score]]="555","Champion", IF(AND(J5288&gt;=4,V5288&gt;=4),"Loyal", IF(U5288&lt;=2,"At Risk", IF(W5288&gt;=4,"Potential Loyalist","Others"))))</f>
        <v>Others</v>
      </c>
    </row>
    <row r="5289" spans="1:25">
      <c r="A5289" t="s">
        <v>6066</v>
      </c>
      <c r="B5289">
        <v>27</v>
      </c>
      <c r="C5289" t="s">
        <v>24</v>
      </c>
      <c r="D5289" t="s">
        <v>25</v>
      </c>
      <c r="E5289" s="6" t="s">
        <v>17359</v>
      </c>
      <c r="F5289" t="s">
        <v>60</v>
      </c>
      <c r="G5289">
        <v>3</v>
      </c>
      <c r="H5289">
        <v>1</v>
      </c>
      <c r="I5289">
        <v>52</v>
      </c>
      <c r="J5289">
        <v>4</v>
      </c>
      <c r="K5289">
        <v>22.36</v>
      </c>
      <c r="L5289" t="str">
        <f t="shared" si="492"/>
        <v/>
      </c>
      <c r="M5289">
        <v>3</v>
      </c>
      <c r="N5289" t="str">
        <f t="shared" si="493"/>
        <v/>
      </c>
      <c r="O5289">
        <v>31</v>
      </c>
      <c r="P5289" s="11">
        <v>0.33333333333333298</v>
      </c>
      <c r="Q5289" s="11">
        <v>7.69230769230769E-2</v>
      </c>
      <c r="R5289" s="12">
        <v>7.4533333333333296</v>
      </c>
      <c r="S5289" t="s">
        <v>27</v>
      </c>
      <c r="T5289">
        <v>1</v>
      </c>
      <c r="U5289">
        <f t="shared" si="494"/>
        <v>4</v>
      </c>
      <c r="V5289">
        <f t="shared" si="495"/>
        <v>1</v>
      </c>
      <c r="W5289">
        <f t="shared" si="496"/>
        <v>1</v>
      </c>
      <c r="X5289" t="str">
        <f t="shared" si="497"/>
        <v>411</v>
      </c>
      <c r="Y5289" t="str">
        <f>IF(Table1[[#This Row],[RFM_Score]]="555","Champion", IF(AND(J5289&gt;=4,V5289&gt;=4),"Loyal", IF(U5289&lt;=2,"At Risk", IF(W5289&gt;=4,"Potential Loyalist","Others"))))</f>
        <v>Others</v>
      </c>
    </row>
    <row r="5290" spans="1:25">
      <c r="A5290" t="s">
        <v>2511</v>
      </c>
      <c r="B5290">
        <v>38</v>
      </c>
      <c r="C5290" t="s">
        <v>19</v>
      </c>
      <c r="D5290" t="s">
        <v>49</v>
      </c>
      <c r="E5290" s="6" t="s">
        <v>17360</v>
      </c>
      <c r="F5290" t="s">
        <v>30</v>
      </c>
      <c r="G5290">
        <v>3</v>
      </c>
      <c r="H5290">
        <v>0</v>
      </c>
      <c r="I5290">
        <v>47</v>
      </c>
      <c r="J5290">
        <v>0</v>
      </c>
      <c r="K5290">
        <v>22.21</v>
      </c>
      <c r="L5290" t="str">
        <f t="shared" si="492"/>
        <v/>
      </c>
      <c r="M5290">
        <v>3</v>
      </c>
      <c r="N5290" t="str">
        <f t="shared" si="493"/>
        <v/>
      </c>
      <c r="O5290">
        <v>9</v>
      </c>
      <c r="P5290" s="11">
        <v>0</v>
      </c>
      <c r="Q5290" s="11">
        <v>0</v>
      </c>
      <c r="R5290" s="12">
        <v>7.4033333333333298</v>
      </c>
      <c r="S5290" t="s">
        <v>27</v>
      </c>
      <c r="T5290">
        <v>0</v>
      </c>
      <c r="U5290">
        <f t="shared" si="494"/>
        <v>5</v>
      </c>
      <c r="V5290">
        <f t="shared" si="495"/>
        <v>1</v>
      </c>
      <c r="W5290">
        <f t="shared" si="496"/>
        <v>1</v>
      </c>
      <c r="X5290" t="str">
        <f t="shared" si="497"/>
        <v>511</v>
      </c>
      <c r="Y5290" t="str">
        <f>IF(Table1[[#This Row],[RFM_Score]]="555","Champion", IF(AND(J5290&gt;=4,V5290&gt;=4),"Loyal", IF(U5290&lt;=2,"At Risk", IF(W5290&gt;=4,"Potential Loyalist","Others"))))</f>
        <v>Others</v>
      </c>
    </row>
    <row r="5291" spans="1:25">
      <c r="A5291" t="s">
        <v>6021</v>
      </c>
      <c r="B5291">
        <v>54</v>
      </c>
      <c r="C5291" t="s">
        <v>19</v>
      </c>
      <c r="D5291" t="s">
        <v>25</v>
      </c>
      <c r="E5291" s="6" t="s">
        <v>17361</v>
      </c>
      <c r="F5291" t="s">
        <v>26</v>
      </c>
      <c r="G5291">
        <v>6</v>
      </c>
      <c r="H5291">
        <v>2</v>
      </c>
      <c r="I5291">
        <v>53</v>
      </c>
      <c r="J5291">
        <v>2</v>
      </c>
      <c r="K5291">
        <v>22.08</v>
      </c>
      <c r="L5291" t="str">
        <f t="shared" si="492"/>
        <v/>
      </c>
      <c r="M5291">
        <v>3</v>
      </c>
      <c r="N5291" t="str">
        <f t="shared" si="493"/>
        <v/>
      </c>
      <c r="O5291">
        <v>2</v>
      </c>
      <c r="P5291" s="11">
        <v>0.33333333333333298</v>
      </c>
      <c r="Q5291" s="11">
        <v>3.7735849056603703E-2</v>
      </c>
      <c r="R5291" s="12">
        <v>7.3599999999999897</v>
      </c>
      <c r="S5291" t="s">
        <v>27</v>
      </c>
      <c r="T5291">
        <v>0</v>
      </c>
      <c r="U5291">
        <f t="shared" si="494"/>
        <v>5</v>
      </c>
      <c r="V5291">
        <f t="shared" si="495"/>
        <v>1</v>
      </c>
      <c r="W5291">
        <f t="shared" si="496"/>
        <v>1</v>
      </c>
      <c r="X5291" t="str">
        <f t="shared" si="497"/>
        <v>511</v>
      </c>
      <c r="Y5291" t="str">
        <f>IF(Table1[[#This Row],[RFM_Score]]="555","Champion", IF(AND(J5291&gt;=4,V5291&gt;=4),"Loyal", IF(U5291&lt;=2,"At Risk", IF(W5291&gt;=4,"Potential Loyalist","Others"))))</f>
        <v>Others</v>
      </c>
    </row>
    <row r="5292" spans="1:25">
      <c r="A5292" t="s">
        <v>10599</v>
      </c>
      <c r="B5292">
        <v>35</v>
      </c>
      <c r="C5292" t="s">
        <v>19</v>
      </c>
      <c r="D5292" t="s">
        <v>29</v>
      </c>
      <c r="E5292" s="6" t="s">
        <v>17362</v>
      </c>
      <c r="F5292" t="s">
        <v>37</v>
      </c>
      <c r="G5292">
        <v>4</v>
      </c>
      <c r="H5292">
        <v>0</v>
      </c>
      <c r="I5292">
        <v>41</v>
      </c>
      <c r="J5292">
        <v>1</v>
      </c>
      <c r="K5292">
        <v>22.08</v>
      </c>
      <c r="L5292" t="str">
        <f t="shared" si="492"/>
        <v/>
      </c>
      <c r="M5292">
        <v>3</v>
      </c>
      <c r="N5292" t="str">
        <f t="shared" si="493"/>
        <v/>
      </c>
      <c r="O5292">
        <v>84</v>
      </c>
      <c r="P5292" s="11">
        <v>0</v>
      </c>
      <c r="Q5292" s="11">
        <v>2.4390243902439001E-2</v>
      </c>
      <c r="R5292" s="12">
        <v>7.3599999999999897</v>
      </c>
      <c r="S5292" t="s">
        <v>27</v>
      </c>
      <c r="T5292">
        <v>0</v>
      </c>
      <c r="U5292">
        <f t="shared" si="494"/>
        <v>2</v>
      </c>
      <c r="V5292">
        <f t="shared" si="495"/>
        <v>1</v>
      </c>
      <c r="W5292">
        <f t="shared" si="496"/>
        <v>1</v>
      </c>
      <c r="X5292" t="str">
        <f t="shared" si="497"/>
        <v>211</v>
      </c>
      <c r="Y5292" t="str">
        <f>IF(Table1[[#This Row],[RFM_Score]]="555","Champion", IF(AND(J5292&gt;=4,V5292&gt;=4),"Loyal", IF(U5292&lt;=2,"At Risk", IF(W5292&gt;=4,"Potential Loyalist","Others"))))</f>
        <v>At Risk</v>
      </c>
    </row>
    <row r="5293" spans="1:25">
      <c r="A5293" t="s">
        <v>4323</v>
      </c>
      <c r="B5293">
        <v>29</v>
      </c>
      <c r="C5293" t="s">
        <v>19</v>
      </c>
      <c r="D5293" t="s">
        <v>49</v>
      </c>
      <c r="E5293" s="6" t="s">
        <v>17363</v>
      </c>
      <c r="F5293" t="s">
        <v>37</v>
      </c>
      <c r="G5293">
        <v>4</v>
      </c>
      <c r="H5293">
        <v>1</v>
      </c>
      <c r="I5293">
        <v>48</v>
      </c>
      <c r="J5293">
        <v>0</v>
      </c>
      <c r="K5293">
        <v>22.05</v>
      </c>
      <c r="L5293" t="str">
        <f t="shared" si="492"/>
        <v/>
      </c>
      <c r="M5293">
        <v>3</v>
      </c>
      <c r="N5293" t="str">
        <f t="shared" si="493"/>
        <v/>
      </c>
      <c r="O5293">
        <v>2</v>
      </c>
      <c r="P5293" s="11">
        <v>0.25</v>
      </c>
      <c r="Q5293" s="11">
        <v>0</v>
      </c>
      <c r="R5293" s="12">
        <v>7.35</v>
      </c>
      <c r="S5293" t="s">
        <v>27</v>
      </c>
      <c r="T5293">
        <v>0</v>
      </c>
      <c r="U5293">
        <f t="shared" si="494"/>
        <v>5</v>
      </c>
      <c r="V5293">
        <f t="shared" si="495"/>
        <v>1</v>
      </c>
      <c r="W5293">
        <f t="shared" si="496"/>
        <v>1</v>
      </c>
      <c r="X5293" t="str">
        <f t="shared" si="497"/>
        <v>511</v>
      </c>
      <c r="Y5293" t="str">
        <f>IF(Table1[[#This Row],[RFM_Score]]="555","Champion", IF(AND(J5293&gt;=4,V5293&gt;=4),"Loyal", IF(U5293&lt;=2,"At Risk", IF(W5293&gt;=4,"Potential Loyalist","Others"))))</f>
        <v>Others</v>
      </c>
    </row>
    <row r="5294" spans="1:25">
      <c r="A5294" t="s">
        <v>1374</v>
      </c>
      <c r="B5294">
        <v>31</v>
      </c>
      <c r="C5294" t="s">
        <v>24</v>
      </c>
      <c r="D5294" t="s">
        <v>29</v>
      </c>
      <c r="E5294" s="6" t="s">
        <v>17364</v>
      </c>
      <c r="F5294" t="s">
        <v>26</v>
      </c>
      <c r="G5294">
        <v>1</v>
      </c>
      <c r="H5294">
        <v>0</v>
      </c>
      <c r="I5294">
        <v>49</v>
      </c>
      <c r="J5294">
        <v>1</v>
      </c>
      <c r="K5294">
        <v>21.96</v>
      </c>
      <c r="L5294" t="str">
        <f t="shared" si="492"/>
        <v/>
      </c>
      <c r="M5294">
        <v>3</v>
      </c>
      <c r="N5294" t="str">
        <f t="shared" si="493"/>
        <v/>
      </c>
      <c r="O5294">
        <v>0</v>
      </c>
      <c r="P5294" s="11">
        <v>0</v>
      </c>
      <c r="Q5294" s="11">
        <v>2.04081632653061E-2</v>
      </c>
      <c r="R5294" s="12">
        <v>7.32</v>
      </c>
      <c r="S5294" t="s">
        <v>27</v>
      </c>
      <c r="T5294">
        <v>0</v>
      </c>
      <c r="U5294">
        <f t="shared" si="494"/>
        <v>5</v>
      </c>
      <c r="V5294">
        <f t="shared" si="495"/>
        <v>1</v>
      </c>
      <c r="W5294">
        <f t="shared" si="496"/>
        <v>1</v>
      </c>
      <c r="X5294" t="str">
        <f t="shared" si="497"/>
        <v>511</v>
      </c>
      <c r="Y5294" t="str">
        <f>IF(Table1[[#This Row],[RFM_Score]]="555","Champion", IF(AND(J5294&gt;=4,V5294&gt;=4),"Loyal", IF(U5294&lt;=2,"At Risk", IF(W5294&gt;=4,"Potential Loyalist","Others"))))</f>
        <v>Others</v>
      </c>
    </row>
    <row r="5295" spans="1:25">
      <c r="A5295" t="s">
        <v>11611</v>
      </c>
      <c r="B5295">
        <v>27</v>
      </c>
      <c r="C5295" t="s">
        <v>24</v>
      </c>
      <c r="D5295" t="s">
        <v>29</v>
      </c>
      <c r="E5295" s="6" t="s">
        <v>17365</v>
      </c>
      <c r="F5295" t="s">
        <v>26</v>
      </c>
      <c r="G5295">
        <v>4</v>
      </c>
      <c r="H5295">
        <v>2</v>
      </c>
      <c r="I5295">
        <v>53</v>
      </c>
      <c r="J5295">
        <v>5</v>
      </c>
      <c r="K5295">
        <v>21.95</v>
      </c>
      <c r="L5295" t="str">
        <f t="shared" si="492"/>
        <v/>
      </c>
      <c r="M5295">
        <v>3</v>
      </c>
      <c r="N5295" t="str">
        <f t="shared" si="493"/>
        <v/>
      </c>
      <c r="O5295">
        <v>3</v>
      </c>
      <c r="P5295" s="11">
        <v>0.5</v>
      </c>
      <c r="Q5295" s="11">
        <v>9.4339622641509399E-2</v>
      </c>
      <c r="R5295" s="12">
        <v>7.3166666666666602</v>
      </c>
      <c r="S5295" t="s">
        <v>27</v>
      </c>
      <c r="T5295">
        <v>0</v>
      </c>
      <c r="U5295">
        <f t="shared" si="494"/>
        <v>5</v>
      </c>
      <c r="V5295">
        <f t="shared" si="495"/>
        <v>1</v>
      </c>
      <c r="W5295">
        <f t="shared" si="496"/>
        <v>1</v>
      </c>
      <c r="X5295" t="str">
        <f t="shared" si="497"/>
        <v>511</v>
      </c>
      <c r="Y5295" t="str">
        <f>IF(Table1[[#This Row],[RFM_Score]]="555","Champion", IF(AND(J5295&gt;=4,V5295&gt;=4),"Loyal", IF(U5295&lt;=2,"At Risk", IF(W5295&gt;=4,"Potential Loyalist","Others"))))</f>
        <v>Others</v>
      </c>
    </row>
    <row r="5296" spans="1:25">
      <c r="A5296" t="s">
        <v>254</v>
      </c>
      <c r="B5296">
        <v>32</v>
      </c>
      <c r="C5296" t="s">
        <v>24</v>
      </c>
      <c r="D5296" t="s">
        <v>41</v>
      </c>
      <c r="E5296" s="6" t="s">
        <v>17366</v>
      </c>
      <c r="F5296" t="s">
        <v>30</v>
      </c>
      <c r="G5296">
        <v>2</v>
      </c>
      <c r="H5296">
        <v>0</v>
      </c>
      <c r="I5296">
        <v>54</v>
      </c>
      <c r="J5296">
        <v>2</v>
      </c>
      <c r="K5296">
        <v>21.91</v>
      </c>
      <c r="L5296" t="str">
        <f t="shared" si="492"/>
        <v/>
      </c>
      <c r="M5296">
        <v>3</v>
      </c>
      <c r="N5296" t="str">
        <f t="shared" si="493"/>
        <v/>
      </c>
      <c r="O5296">
        <v>29</v>
      </c>
      <c r="P5296" s="11">
        <v>0</v>
      </c>
      <c r="Q5296" s="11">
        <v>3.7037037037037E-2</v>
      </c>
      <c r="R5296" s="12">
        <v>7.3033333333333301</v>
      </c>
      <c r="S5296" t="s">
        <v>27</v>
      </c>
      <c r="T5296">
        <v>0</v>
      </c>
      <c r="U5296">
        <f t="shared" si="494"/>
        <v>4</v>
      </c>
      <c r="V5296">
        <f t="shared" si="495"/>
        <v>1</v>
      </c>
      <c r="W5296">
        <f t="shared" si="496"/>
        <v>1</v>
      </c>
      <c r="X5296" t="str">
        <f t="shared" si="497"/>
        <v>411</v>
      </c>
      <c r="Y5296" t="str">
        <f>IF(Table1[[#This Row],[RFM_Score]]="555","Champion", IF(AND(J5296&gt;=4,V5296&gt;=4),"Loyal", IF(U5296&lt;=2,"At Risk", IF(W5296&gt;=4,"Potential Loyalist","Others"))))</f>
        <v>Others</v>
      </c>
    </row>
    <row r="5297" spans="1:25">
      <c r="A5297" t="s">
        <v>10472</v>
      </c>
      <c r="B5297">
        <v>37</v>
      </c>
      <c r="C5297" t="s">
        <v>19</v>
      </c>
      <c r="D5297" t="s">
        <v>25</v>
      </c>
      <c r="E5297" s="6" t="s">
        <v>17367</v>
      </c>
      <c r="F5297" t="s">
        <v>62</v>
      </c>
      <c r="G5297">
        <v>1</v>
      </c>
      <c r="H5297">
        <v>0</v>
      </c>
      <c r="I5297">
        <v>53</v>
      </c>
      <c r="J5297">
        <v>1</v>
      </c>
      <c r="K5297">
        <v>21.6</v>
      </c>
      <c r="L5297" t="str">
        <f t="shared" si="492"/>
        <v/>
      </c>
      <c r="M5297">
        <v>3</v>
      </c>
      <c r="N5297" t="str">
        <f t="shared" si="493"/>
        <v/>
      </c>
      <c r="O5297">
        <v>21</v>
      </c>
      <c r="P5297" s="11">
        <v>0</v>
      </c>
      <c r="Q5297" s="11">
        <v>1.8867924528301799E-2</v>
      </c>
      <c r="R5297" s="12">
        <v>7.2</v>
      </c>
      <c r="S5297" t="s">
        <v>27</v>
      </c>
      <c r="T5297">
        <v>0</v>
      </c>
      <c r="U5297">
        <f t="shared" si="494"/>
        <v>4</v>
      </c>
      <c r="V5297">
        <f t="shared" si="495"/>
        <v>1</v>
      </c>
      <c r="W5297">
        <f t="shared" si="496"/>
        <v>1</v>
      </c>
      <c r="X5297" t="str">
        <f t="shared" si="497"/>
        <v>411</v>
      </c>
      <c r="Y5297" t="str">
        <f>IF(Table1[[#This Row],[RFM_Score]]="555","Champion", IF(AND(J5297&gt;=4,V5297&gt;=4),"Loyal", IF(U5297&lt;=2,"At Risk", IF(W5297&gt;=4,"Potential Loyalist","Others"))))</f>
        <v>Others</v>
      </c>
    </row>
    <row r="5298" spans="1:25">
      <c r="A5298" t="s">
        <v>11806</v>
      </c>
      <c r="B5298">
        <v>22</v>
      </c>
      <c r="C5298" t="s">
        <v>19</v>
      </c>
      <c r="D5298" t="s">
        <v>25</v>
      </c>
      <c r="E5298" s="6" t="s">
        <v>17368</v>
      </c>
      <c r="F5298" t="s">
        <v>62</v>
      </c>
      <c r="G5298">
        <v>1</v>
      </c>
      <c r="H5298">
        <v>0</v>
      </c>
      <c r="I5298">
        <v>40</v>
      </c>
      <c r="J5298">
        <v>6</v>
      </c>
      <c r="K5298">
        <v>21.57</v>
      </c>
      <c r="L5298" t="str">
        <f t="shared" si="492"/>
        <v/>
      </c>
      <c r="M5298">
        <v>3</v>
      </c>
      <c r="N5298" t="str">
        <f t="shared" si="493"/>
        <v/>
      </c>
      <c r="O5298">
        <v>34</v>
      </c>
      <c r="P5298" s="11">
        <v>0</v>
      </c>
      <c r="Q5298" s="11">
        <v>0.15</v>
      </c>
      <c r="R5298" s="12">
        <v>7.19</v>
      </c>
      <c r="S5298" t="s">
        <v>27</v>
      </c>
      <c r="T5298">
        <v>0</v>
      </c>
      <c r="U5298">
        <f t="shared" si="494"/>
        <v>4</v>
      </c>
      <c r="V5298">
        <f t="shared" si="495"/>
        <v>1</v>
      </c>
      <c r="W5298">
        <f t="shared" si="496"/>
        <v>1</v>
      </c>
      <c r="X5298" t="str">
        <f t="shared" si="497"/>
        <v>411</v>
      </c>
      <c r="Y5298" t="str">
        <f>IF(Table1[[#This Row],[RFM_Score]]="555","Champion", IF(AND(J5298&gt;=4,V5298&gt;=4),"Loyal", IF(U5298&lt;=2,"At Risk", IF(W5298&gt;=4,"Potential Loyalist","Others"))))</f>
        <v>Others</v>
      </c>
    </row>
    <row r="5299" spans="1:25">
      <c r="A5299" t="s">
        <v>7753</v>
      </c>
      <c r="B5299">
        <v>26</v>
      </c>
      <c r="C5299" t="s">
        <v>24</v>
      </c>
      <c r="D5299" t="s">
        <v>29</v>
      </c>
      <c r="E5299" s="6" t="s">
        <v>17369</v>
      </c>
      <c r="F5299" t="s">
        <v>21</v>
      </c>
      <c r="G5299">
        <v>4</v>
      </c>
      <c r="H5299">
        <v>1</v>
      </c>
      <c r="I5299">
        <v>61</v>
      </c>
      <c r="J5299">
        <v>1</v>
      </c>
      <c r="K5299">
        <v>21.56</v>
      </c>
      <c r="L5299" t="str">
        <f t="shared" si="492"/>
        <v/>
      </c>
      <c r="M5299">
        <v>3</v>
      </c>
      <c r="N5299" t="str">
        <f t="shared" si="493"/>
        <v/>
      </c>
      <c r="O5299">
        <v>69</v>
      </c>
      <c r="P5299" s="11">
        <v>0.25</v>
      </c>
      <c r="Q5299" s="11">
        <v>1.63934426229508E-2</v>
      </c>
      <c r="R5299" s="12">
        <v>7.1866666666666603</v>
      </c>
      <c r="S5299" t="s">
        <v>27</v>
      </c>
      <c r="T5299">
        <v>0</v>
      </c>
      <c r="U5299">
        <f t="shared" si="494"/>
        <v>3</v>
      </c>
      <c r="V5299">
        <f t="shared" si="495"/>
        <v>1</v>
      </c>
      <c r="W5299">
        <f t="shared" si="496"/>
        <v>1</v>
      </c>
      <c r="X5299" t="str">
        <f t="shared" si="497"/>
        <v>311</v>
      </c>
      <c r="Y5299" t="str">
        <f>IF(Table1[[#This Row],[RFM_Score]]="555","Champion", IF(AND(J5299&gt;=4,V5299&gt;=4),"Loyal", IF(U5299&lt;=2,"At Risk", IF(W5299&gt;=4,"Potential Loyalist","Others"))))</f>
        <v>Others</v>
      </c>
    </row>
    <row r="5300" spans="1:25">
      <c r="A5300" t="s">
        <v>1298</v>
      </c>
      <c r="B5300">
        <v>35</v>
      </c>
      <c r="C5300" t="s">
        <v>19</v>
      </c>
      <c r="D5300" t="s">
        <v>41</v>
      </c>
      <c r="E5300" s="6" t="s">
        <v>17370</v>
      </c>
      <c r="F5300" t="s">
        <v>60</v>
      </c>
      <c r="G5300">
        <v>5</v>
      </c>
      <c r="H5300">
        <v>2</v>
      </c>
      <c r="I5300">
        <v>37</v>
      </c>
      <c r="J5300">
        <v>3</v>
      </c>
      <c r="K5300">
        <v>21.53</v>
      </c>
      <c r="L5300" t="str">
        <f t="shared" si="492"/>
        <v/>
      </c>
      <c r="M5300">
        <v>3</v>
      </c>
      <c r="N5300" t="str">
        <f t="shared" si="493"/>
        <v/>
      </c>
      <c r="O5300">
        <v>0</v>
      </c>
      <c r="P5300" s="11">
        <v>0.4</v>
      </c>
      <c r="Q5300" s="11">
        <v>8.1081081081081002E-2</v>
      </c>
      <c r="R5300" s="12">
        <v>7.1766666666666596</v>
      </c>
      <c r="S5300" t="s">
        <v>27</v>
      </c>
      <c r="T5300">
        <v>0</v>
      </c>
      <c r="U5300">
        <f t="shared" si="494"/>
        <v>5</v>
      </c>
      <c r="V5300">
        <f t="shared" si="495"/>
        <v>1</v>
      </c>
      <c r="W5300">
        <f t="shared" si="496"/>
        <v>1</v>
      </c>
      <c r="X5300" t="str">
        <f t="shared" si="497"/>
        <v>511</v>
      </c>
      <c r="Y5300" t="str">
        <f>IF(Table1[[#This Row],[RFM_Score]]="555","Champion", IF(AND(J5300&gt;=4,V5300&gt;=4),"Loyal", IF(U5300&lt;=2,"At Risk", IF(W5300&gt;=4,"Potential Loyalist","Others"))))</f>
        <v>Others</v>
      </c>
    </row>
    <row r="5301" spans="1:25">
      <c r="A5301" t="s">
        <v>2785</v>
      </c>
      <c r="B5301">
        <v>39</v>
      </c>
      <c r="C5301" t="s">
        <v>24</v>
      </c>
      <c r="D5301" t="s">
        <v>25</v>
      </c>
      <c r="E5301" s="6" t="s">
        <v>17371</v>
      </c>
      <c r="F5301" t="s">
        <v>30</v>
      </c>
      <c r="G5301">
        <v>4</v>
      </c>
      <c r="H5301">
        <v>0</v>
      </c>
      <c r="I5301">
        <v>45</v>
      </c>
      <c r="J5301">
        <v>4</v>
      </c>
      <c r="K5301">
        <v>21.47</v>
      </c>
      <c r="L5301" t="str">
        <f t="shared" si="492"/>
        <v/>
      </c>
      <c r="M5301">
        <v>3</v>
      </c>
      <c r="N5301" t="str">
        <f t="shared" si="493"/>
        <v/>
      </c>
      <c r="O5301">
        <v>2</v>
      </c>
      <c r="P5301" s="11">
        <v>0</v>
      </c>
      <c r="Q5301" s="11">
        <v>8.8888888888888795E-2</v>
      </c>
      <c r="R5301" s="12">
        <v>7.1566666666666601</v>
      </c>
      <c r="S5301" t="s">
        <v>27</v>
      </c>
      <c r="T5301">
        <v>1</v>
      </c>
      <c r="U5301">
        <f t="shared" si="494"/>
        <v>5</v>
      </c>
      <c r="V5301">
        <f t="shared" si="495"/>
        <v>1</v>
      </c>
      <c r="W5301">
        <f t="shared" si="496"/>
        <v>1</v>
      </c>
      <c r="X5301" t="str">
        <f t="shared" si="497"/>
        <v>511</v>
      </c>
      <c r="Y5301" t="str">
        <f>IF(Table1[[#This Row],[RFM_Score]]="555","Champion", IF(AND(J5301&gt;=4,V5301&gt;=4),"Loyal", IF(U5301&lt;=2,"At Risk", IF(W5301&gt;=4,"Potential Loyalist","Others"))))</f>
        <v>Others</v>
      </c>
    </row>
    <row r="5302" spans="1:25">
      <c r="A5302" t="s">
        <v>11285</v>
      </c>
      <c r="B5302">
        <v>49</v>
      </c>
      <c r="C5302" t="s">
        <v>24</v>
      </c>
      <c r="D5302" t="s">
        <v>46</v>
      </c>
      <c r="E5302" s="6" t="s">
        <v>17372</v>
      </c>
      <c r="F5302" t="s">
        <v>60</v>
      </c>
      <c r="G5302">
        <v>4</v>
      </c>
      <c r="H5302">
        <v>0</v>
      </c>
      <c r="I5302">
        <v>44</v>
      </c>
      <c r="J5302">
        <v>2</v>
      </c>
      <c r="K5302">
        <v>21.27</v>
      </c>
      <c r="L5302" t="str">
        <f t="shared" si="492"/>
        <v/>
      </c>
      <c r="M5302">
        <v>3</v>
      </c>
      <c r="N5302" t="str">
        <f t="shared" si="493"/>
        <v/>
      </c>
      <c r="O5302">
        <v>4</v>
      </c>
      <c r="P5302" s="11">
        <v>0</v>
      </c>
      <c r="Q5302" s="11">
        <v>4.54545454545454E-2</v>
      </c>
      <c r="R5302" s="12">
        <v>7.09</v>
      </c>
      <c r="S5302" t="s">
        <v>27</v>
      </c>
      <c r="T5302">
        <v>0</v>
      </c>
      <c r="U5302">
        <f t="shared" si="494"/>
        <v>5</v>
      </c>
      <c r="V5302">
        <f t="shared" si="495"/>
        <v>1</v>
      </c>
      <c r="W5302">
        <f t="shared" si="496"/>
        <v>1</v>
      </c>
      <c r="X5302" t="str">
        <f t="shared" si="497"/>
        <v>511</v>
      </c>
      <c r="Y5302" t="str">
        <f>IF(Table1[[#This Row],[RFM_Score]]="555","Champion", IF(AND(J5302&gt;=4,V5302&gt;=4),"Loyal", IF(U5302&lt;=2,"At Risk", IF(W5302&gt;=4,"Potential Loyalist","Others"))))</f>
        <v>Others</v>
      </c>
    </row>
    <row r="5303" spans="1:25">
      <c r="A5303" t="s">
        <v>9989</v>
      </c>
      <c r="B5303">
        <v>24</v>
      </c>
      <c r="C5303" t="s">
        <v>19</v>
      </c>
      <c r="D5303" t="s">
        <v>25</v>
      </c>
      <c r="E5303" s="6" t="s">
        <v>17373</v>
      </c>
      <c r="F5303" t="s">
        <v>21</v>
      </c>
      <c r="G5303">
        <v>2</v>
      </c>
      <c r="H5303">
        <v>0</v>
      </c>
      <c r="I5303">
        <v>59</v>
      </c>
      <c r="J5303">
        <v>3</v>
      </c>
      <c r="K5303">
        <v>21.26</v>
      </c>
      <c r="L5303" t="str">
        <f t="shared" si="492"/>
        <v/>
      </c>
      <c r="M5303">
        <v>3</v>
      </c>
      <c r="N5303" t="str">
        <f t="shared" si="493"/>
        <v/>
      </c>
      <c r="O5303">
        <v>22</v>
      </c>
      <c r="P5303" s="11">
        <v>0</v>
      </c>
      <c r="Q5303" s="11">
        <v>5.0847457627118599E-2</v>
      </c>
      <c r="R5303" s="12">
        <v>7.0866666666666598</v>
      </c>
      <c r="S5303" t="s">
        <v>27</v>
      </c>
      <c r="T5303">
        <v>0</v>
      </c>
      <c r="U5303">
        <f t="shared" si="494"/>
        <v>4</v>
      </c>
      <c r="V5303">
        <f t="shared" si="495"/>
        <v>1</v>
      </c>
      <c r="W5303">
        <f t="shared" si="496"/>
        <v>1</v>
      </c>
      <c r="X5303" t="str">
        <f t="shared" si="497"/>
        <v>411</v>
      </c>
      <c r="Y5303" t="str">
        <f>IF(Table1[[#This Row],[RFM_Score]]="555","Champion", IF(AND(J5303&gt;=4,V5303&gt;=4),"Loyal", IF(U5303&lt;=2,"At Risk", IF(W5303&gt;=4,"Potential Loyalist","Others"))))</f>
        <v>Others</v>
      </c>
    </row>
    <row r="5304" spans="1:25">
      <c r="A5304" t="s">
        <v>712</v>
      </c>
      <c r="B5304">
        <v>25</v>
      </c>
      <c r="C5304" t="s">
        <v>24</v>
      </c>
      <c r="D5304" t="s">
        <v>25</v>
      </c>
      <c r="E5304" s="6" t="s">
        <v>17374</v>
      </c>
      <c r="F5304" t="s">
        <v>26</v>
      </c>
      <c r="G5304">
        <v>5</v>
      </c>
      <c r="H5304">
        <v>2</v>
      </c>
      <c r="I5304">
        <v>37</v>
      </c>
      <c r="J5304">
        <v>3</v>
      </c>
      <c r="K5304">
        <v>21.03</v>
      </c>
      <c r="L5304" t="str">
        <f t="shared" si="492"/>
        <v/>
      </c>
      <c r="M5304">
        <v>3</v>
      </c>
      <c r="N5304" t="str">
        <f t="shared" si="493"/>
        <v/>
      </c>
      <c r="O5304">
        <v>2</v>
      </c>
      <c r="P5304" s="11">
        <v>0.4</v>
      </c>
      <c r="Q5304" s="11">
        <v>8.1081081081081002E-2</v>
      </c>
      <c r="R5304" s="12">
        <v>7.01</v>
      </c>
      <c r="S5304" t="s">
        <v>27</v>
      </c>
      <c r="T5304">
        <v>0</v>
      </c>
      <c r="U5304">
        <f t="shared" si="494"/>
        <v>5</v>
      </c>
      <c r="V5304">
        <f t="shared" si="495"/>
        <v>1</v>
      </c>
      <c r="W5304">
        <f t="shared" si="496"/>
        <v>1</v>
      </c>
      <c r="X5304" t="str">
        <f t="shared" si="497"/>
        <v>511</v>
      </c>
      <c r="Y5304" t="str">
        <f>IF(Table1[[#This Row],[RFM_Score]]="555","Champion", IF(AND(J5304&gt;=4,V5304&gt;=4),"Loyal", IF(U5304&lt;=2,"At Risk", IF(W5304&gt;=4,"Potential Loyalist","Others"))))</f>
        <v>Others</v>
      </c>
    </row>
    <row r="5305" spans="1:25">
      <c r="A5305" t="s">
        <v>5229</v>
      </c>
      <c r="B5305">
        <v>41</v>
      </c>
      <c r="C5305" t="s">
        <v>19</v>
      </c>
      <c r="D5305" t="s">
        <v>46</v>
      </c>
      <c r="E5305" s="6" t="s">
        <v>17375</v>
      </c>
      <c r="F5305" t="s">
        <v>26</v>
      </c>
      <c r="G5305">
        <v>5</v>
      </c>
      <c r="H5305">
        <v>2</v>
      </c>
      <c r="I5305">
        <v>52</v>
      </c>
      <c r="J5305">
        <v>2</v>
      </c>
      <c r="K5305">
        <v>21.02</v>
      </c>
      <c r="L5305" t="str">
        <f t="shared" si="492"/>
        <v/>
      </c>
      <c r="M5305">
        <v>3</v>
      </c>
      <c r="N5305" t="str">
        <f t="shared" si="493"/>
        <v/>
      </c>
      <c r="O5305">
        <v>20</v>
      </c>
      <c r="P5305" s="11">
        <v>0.4</v>
      </c>
      <c r="Q5305" s="11">
        <v>3.8461538461538401E-2</v>
      </c>
      <c r="R5305" s="12">
        <v>7.0066666666666597</v>
      </c>
      <c r="S5305" t="s">
        <v>27</v>
      </c>
      <c r="T5305">
        <v>0</v>
      </c>
      <c r="U5305">
        <f t="shared" si="494"/>
        <v>5</v>
      </c>
      <c r="V5305">
        <f t="shared" si="495"/>
        <v>1</v>
      </c>
      <c r="W5305">
        <f t="shared" si="496"/>
        <v>1</v>
      </c>
      <c r="X5305" t="str">
        <f t="shared" si="497"/>
        <v>511</v>
      </c>
      <c r="Y5305" t="str">
        <f>IF(Table1[[#This Row],[RFM_Score]]="555","Champion", IF(AND(J5305&gt;=4,V5305&gt;=4),"Loyal", IF(U5305&lt;=2,"At Risk", IF(W5305&gt;=4,"Potential Loyalist","Others"))))</f>
        <v>Others</v>
      </c>
    </row>
    <row r="5306" spans="1:25">
      <c r="A5306" t="s">
        <v>6007</v>
      </c>
      <c r="B5306">
        <v>46</v>
      </c>
      <c r="C5306" t="s">
        <v>24</v>
      </c>
      <c r="D5306" t="s">
        <v>46</v>
      </c>
      <c r="E5306" s="6" t="s">
        <v>17376</v>
      </c>
      <c r="F5306" t="s">
        <v>60</v>
      </c>
      <c r="G5306">
        <v>2</v>
      </c>
      <c r="H5306">
        <v>1</v>
      </c>
      <c r="I5306">
        <v>48</v>
      </c>
      <c r="J5306">
        <v>2</v>
      </c>
      <c r="K5306">
        <v>20.95</v>
      </c>
      <c r="L5306" t="str">
        <f t="shared" si="492"/>
        <v/>
      </c>
      <c r="M5306">
        <v>3</v>
      </c>
      <c r="N5306" t="str">
        <f t="shared" si="493"/>
        <v/>
      </c>
      <c r="O5306">
        <v>11</v>
      </c>
      <c r="P5306" s="11">
        <v>0.5</v>
      </c>
      <c r="Q5306" s="11">
        <v>4.1666666666666602E-2</v>
      </c>
      <c r="R5306" s="12">
        <v>6.9833333333333298</v>
      </c>
      <c r="S5306" t="s">
        <v>27</v>
      </c>
      <c r="T5306">
        <v>0</v>
      </c>
      <c r="U5306">
        <f t="shared" si="494"/>
        <v>5</v>
      </c>
      <c r="V5306">
        <f t="shared" si="495"/>
        <v>1</v>
      </c>
      <c r="W5306">
        <f t="shared" si="496"/>
        <v>1</v>
      </c>
      <c r="X5306" t="str">
        <f t="shared" si="497"/>
        <v>511</v>
      </c>
      <c r="Y5306" t="str">
        <f>IF(Table1[[#This Row],[RFM_Score]]="555","Champion", IF(AND(J5306&gt;=4,V5306&gt;=4),"Loyal", IF(U5306&lt;=2,"At Risk", IF(W5306&gt;=4,"Potential Loyalist","Others"))))</f>
        <v>Others</v>
      </c>
    </row>
    <row r="5307" spans="1:25">
      <c r="A5307" t="s">
        <v>949</v>
      </c>
      <c r="B5307">
        <v>37</v>
      </c>
      <c r="C5307" t="s">
        <v>19</v>
      </c>
      <c r="D5307" t="s">
        <v>25</v>
      </c>
      <c r="E5307" s="6" t="s">
        <v>17377</v>
      </c>
      <c r="F5307" t="s">
        <v>60</v>
      </c>
      <c r="G5307">
        <v>2</v>
      </c>
      <c r="H5307">
        <v>0</v>
      </c>
      <c r="I5307">
        <v>54</v>
      </c>
      <c r="J5307">
        <v>3</v>
      </c>
      <c r="K5307">
        <v>20.9</v>
      </c>
      <c r="L5307" t="str">
        <f t="shared" si="492"/>
        <v/>
      </c>
      <c r="M5307">
        <v>3</v>
      </c>
      <c r="N5307" t="str">
        <f t="shared" si="493"/>
        <v/>
      </c>
      <c r="O5307">
        <v>20</v>
      </c>
      <c r="P5307" s="11">
        <v>0</v>
      </c>
      <c r="Q5307" s="11">
        <v>5.5555555555555497E-2</v>
      </c>
      <c r="R5307" s="12">
        <v>6.9666666666666597</v>
      </c>
      <c r="S5307" t="s">
        <v>27</v>
      </c>
      <c r="T5307">
        <v>0</v>
      </c>
      <c r="U5307">
        <f t="shared" si="494"/>
        <v>5</v>
      </c>
      <c r="V5307">
        <f t="shared" si="495"/>
        <v>1</v>
      </c>
      <c r="W5307">
        <f t="shared" si="496"/>
        <v>1</v>
      </c>
      <c r="X5307" t="str">
        <f t="shared" si="497"/>
        <v>511</v>
      </c>
      <c r="Y5307" t="str">
        <f>IF(Table1[[#This Row],[RFM_Score]]="555","Champion", IF(AND(J5307&gt;=4,V5307&gt;=4),"Loyal", IF(U5307&lt;=2,"At Risk", IF(W5307&gt;=4,"Potential Loyalist","Others"))))</f>
        <v>Others</v>
      </c>
    </row>
    <row r="5308" spans="1:25">
      <c r="A5308" t="s">
        <v>11124</v>
      </c>
      <c r="B5308">
        <v>34</v>
      </c>
      <c r="C5308" t="s">
        <v>19</v>
      </c>
      <c r="D5308" t="s">
        <v>49</v>
      </c>
      <c r="E5308" s="6" t="s">
        <v>17378</v>
      </c>
      <c r="F5308" t="s">
        <v>26</v>
      </c>
      <c r="G5308">
        <v>3</v>
      </c>
      <c r="H5308">
        <v>0</v>
      </c>
      <c r="I5308">
        <v>58</v>
      </c>
      <c r="J5308">
        <v>4</v>
      </c>
      <c r="K5308">
        <v>20.73</v>
      </c>
      <c r="L5308" t="str">
        <f t="shared" si="492"/>
        <v/>
      </c>
      <c r="M5308">
        <v>3</v>
      </c>
      <c r="N5308" t="str">
        <f t="shared" si="493"/>
        <v/>
      </c>
      <c r="O5308">
        <v>25</v>
      </c>
      <c r="P5308" s="11">
        <v>0</v>
      </c>
      <c r="Q5308" s="11">
        <v>6.8965517241379296E-2</v>
      </c>
      <c r="R5308" s="12">
        <v>6.91</v>
      </c>
      <c r="S5308" t="s">
        <v>27</v>
      </c>
      <c r="T5308">
        <v>1</v>
      </c>
      <c r="U5308">
        <f t="shared" si="494"/>
        <v>4</v>
      </c>
      <c r="V5308">
        <f t="shared" si="495"/>
        <v>1</v>
      </c>
      <c r="W5308">
        <f t="shared" si="496"/>
        <v>1</v>
      </c>
      <c r="X5308" t="str">
        <f t="shared" si="497"/>
        <v>411</v>
      </c>
      <c r="Y5308" t="str">
        <f>IF(Table1[[#This Row],[RFM_Score]]="555","Champion", IF(AND(J5308&gt;=4,V5308&gt;=4),"Loyal", IF(U5308&lt;=2,"At Risk", IF(W5308&gt;=4,"Potential Loyalist","Others"))))</f>
        <v>Others</v>
      </c>
    </row>
    <row r="5309" spans="1:25">
      <c r="A5309" t="s">
        <v>11352</v>
      </c>
      <c r="B5309">
        <v>24</v>
      </c>
      <c r="C5309" t="s">
        <v>19</v>
      </c>
      <c r="D5309" t="s">
        <v>25</v>
      </c>
      <c r="E5309" s="6" t="s">
        <v>17379</v>
      </c>
      <c r="F5309" t="s">
        <v>30</v>
      </c>
      <c r="G5309">
        <v>5</v>
      </c>
      <c r="H5309">
        <v>1</v>
      </c>
      <c r="I5309">
        <v>75</v>
      </c>
      <c r="J5309">
        <v>4</v>
      </c>
      <c r="K5309">
        <v>20.63</v>
      </c>
      <c r="L5309" t="str">
        <f t="shared" si="492"/>
        <v/>
      </c>
      <c r="M5309">
        <v>3</v>
      </c>
      <c r="N5309" t="str">
        <f t="shared" si="493"/>
        <v/>
      </c>
      <c r="O5309">
        <v>20</v>
      </c>
      <c r="P5309" s="11">
        <v>0.2</v>
      </c>
      <c r="Q5309" s="11">
        <v>5.3333333333333302E-2</v>
      </c>
      <c r="R5309" s="12">
        <v>6.8766666666666598</v>
      </c>
      <c r="S5309" t="s">
        <v>27</v>
      </c>
      <c r="T5309">
        <v>0</v>
      </c>
      <c r="U5309">
        <f t="shared" si="494"/>
        <v>5</v>
      </c>
      <c r="V5309">
        <f t="shared" si="495"/>
        <v>1</v>
      </c>
      <c r="W5309">
        <f t="shared" si="496"/>
        <v>1</v>
      </c>
      <c r="X5309" t="str">
        <f t="shared" si="497"/>
        <v>511</v>
      </c>
      <c r="Y5309" t="str">
        <f>IF(Table1[[#This Row],[RFM_Score]]="555","Champion", IF(AND(J5309&gt;=4,V5309&gt;=4),"Loyal", IF(U5309&lt;=2,"At Risk", IF(W5309&gt;=4,"Potential Loyalist","Others"))))</f>
        <v>Others</v>
      </c>
    </row>
    <row r="5310" spans="1:25">
      <c r="A5310" t="s">
        <v>10924</v>
      </c>
      <c r="B5310">
        <v>24</v>
      </c>
      <c r="C5310" t="s">
        <v>19</v>
      </c>
      <c r="D5310" t="s">
        <v>49</v>
      </c>
      <c r="E5310" s="6" t="s">
        <v>17380</v>
      </c>
      <c r="F5310" t="s">
        <v>21</v>
      </c>
      <c r="G5310">
        <v>6</v>
      </c>
      <c r="H5310">
        <v>0</v>
      </c>
      <c r="I5310">
        <v>51</v>
      </c>
      <c r="J5310">
        <v>2</v>
      </c>
      <c r="K5310">
        <v>20.62</v>
      </c>
      <c r="L5310" t="str">
        <f t="shared" si="492"/>
        <v/>
      </c>
      <c r="M5310">
        <v>3</v>
      </c>
      <c r="N5310" t="str">
        <f t="shared" si="493"/>
        <v/>
      </c>
      <c r="O5310">
        <v>11</v>
      </c>
      <c r="P5310" s="11">
        <v>0</v>
      </c>
      <c r="Q5310" s="11">
        <v>3.9215686274509803E-2</v>
      </c>
      <c r="R5310" s="12">
        <v>6.8733333333333304</v>
      </c>
      <c r="S5310" t="s">
        <v>27</v>
      </c>
      <c r="T5310">
        <v>0</v>
      </c>
      <c r="U5310">
        <f t="shared" si="494"/>
        <v>5</v>
      </c>
      <c r="V5310">
        <f t="shared" si="495"/>
        <v>1</v>
      </c>
      <c r="W5310">
        <f t="shared" si="496"/>
        <v>1</v>
      </c>
      <c r="X5310" t="str">
        <f t="shared" si="497"/>
        <v>511</v>
      </c>
      <c r="Y5310" t="str">
        <f>IF(Table1[[#This Row],[RFM_Score]]="555","Champion", IF(AND(J5310&gt;=4,V5310&gt;=4),"Loyal", IF(U5310&lt;=2,"At Risk", IF(W5310&gt;=4,"Potential Loyalist","Others"))))</f>
        <v>Others</v>
      </c>
    </row>
    <row r="5311" spans="1:25">
      <c r="A5311" t="s">
        <v>5662</v>
      </c>
      <c r="B5311">
        <v>33</v>
      </c>
      <c r="C5311" t="s">
        <v>19</v>
      </c>
      <c r="D5311" t="s">
        <v>29</v>
      </c>
      <c r="E5311" s="6" t="s">
        <v>17381</v>
      </c>
      <c r="F5311" t="s">
        <v>60</v>
      </c>
      <c r="G5311">
        <v>6</v>
      </c>
      <c r="H5311">
        <v>2</v>
      </c>
      <c r="I5311">
        <v>49</v>
      </c>
      <c r="J5311">
        <v>7</v>
      </c>
      <c r="K5311">
        <v>20.61</v>
      </c>
      <c r="L5311" t="str">
        <f t="shared" si="492"/>
        <v/>
      </c>
      <c r="M5311">
        <v>3</v>
      </c>
      <c r="N5311" t="str">
        <f t="shared" si="493"/>
        <v/>
      </c>
      <c r="O5311">
        <v>0</v>
      </c>
      <c r="P5311" s="11">
        <v>0.33333333333333298</v>
      </c>
      <c r="Q5311" s="11">
        <v>0.14285714285714199</v>
      </c>
      <c r="R5311" s="12">
        <v>6.87</v>
      </c>
      <c r="S5311" t="s">
        <v>27</v>
      </c>
      <c r="T5311">
        <v>0</v>
      </c>
      <c r="U5311">
        <f t="shared" si="494"/>
        <v>5</v>
      </c>
      <c r="V5311">
        <f t="shared" si="495"/>
        <v>1</v>
      </c>
      <c r="W5311">
        <f t="shared" si="496"/>
        <v>1</v>
      </c>
      <c r="X5311" t="str">
        <f t="shared" si="497"/>
        <v>511</v>
      </c>
      <c r="Y5311" t="str">
        <f>IF(Table1[[#This Row],[RFM_Score]]="555","Champion", IF(AND(J5311&gt;=4,V5311&gt;=4),"Loyal", IF(U5311&lt;=2,"At Risk", IF(W5311&gt;=4,"Potential Loyalist","Others"))))</f>
        <v>Others</v>
      </c>
    </row>
    <row r="5312" spans="1:25">
      <c r="A5312" t="s">
        <v>10745</v>
      </c>
      <c r="B5312">
        <v>32</v>
      </c>
      <c r="C5312" t="s">
        <v>24</v>
      </c>
      <c r="D5312" t="s">
        <v>25</v>
      </c>
      <c r="E5312" s="6" t="s">
        <v>17382</v>
      </c>
      <c r="F5312" t="s">
        <v>26</v>
      </c>
      <c r="G5312">
        <v>1</v>
      </c>
      <c r="H5312">
        <v>1</v>
      </c>
      <c r="I5312">
        <v>32</v>
      </c>
      <c r="J5312">
        <v>1</v>
      </c>
      <c r="K5312">
        <v>20.58</v>
      </c>
      <c r="L5312" t="str">
        <f t="shared" si="492"/>
        <v/>
      </c>
      <c r="M5312">
        <v>3</v>
      </c>
      <c r="N5312" t="str">
        <f t="shared" si="493"/>
        <v/>
      </c>
      <c r="O5312">
        <v>8</v>
      </c>
      <c r="P5312" s="11">
        <v>1</v>
      </c>
      <c r="Q5312" s="11">
        <v>3.125E-2</v>
      </c>
      <c r="R5312" s="12">
        <v>6.8599999999999897</v>
      </c>
      <c r="S5312" t="s">
        <v>27</v>
      </c>
      <c r="T5312">
        <v>0</v>
      </c>
      <c r="U5312">
        <f t="shared" si="494"/>
        <v>5</v>
      </c>
      <c r="V5312">
        <f t="shared" si="495"/>
        <v>1</v>
      </c>
      <c r="W5312">
        <f t="shared" si="496"/>
        <v>1</v>
      </c>
      <c r="X5312" t="str">
        <f t="shared" si="497"/>
        <v>511</v>
      </c>
      <c r="Y5312" t="str">
        <f>IF(Table1[[#This Row],[RFM_Score]]="555","Champion", IF(AND(J5312&gt;=4,V5312&gt;=4),"Loyal", IF(U5312&lt;=2,"At Risk", IF(W5312&gt;=4,"Potential Loyalist","Others"))))</f>
        <v>Others</v>
      </c>
    </row>
    <row r="5313" spans="1:25">
      <c r="A5313" t="s">
        <v>2301</v>
      </c>
      <c r="B5313">
        <v>43</v>
      </c>
      <c r="C5313" t="s">
        <v>19</v>
      </c>
      <c r="D5313" t="s">
        <v>46</v>
      </c>
      <c r="E5313" s="6" t="s">
        <v>17383</v>
      </c>
      <c r="F5313" t="s">
        <v>30</v>
      </c>
      <c r="G5313">
        <v>6</v>
      </c>
      <c r="H5313">
        <v>0</v>
      </c>
      <c r="I5313">
        <v>52</v>
      </c>
      <c r="J5313">
        <v>2</v>
      </c>
      <c r="K5313">
        <v>20.440000000000001</v>
      </c>
      <c r="L5313" t="str">
        <f t="shared" si="492"/>
        <v/>
      </c>
      <c r="M5313">
        <v>3</v>
      </c>
      <c r="N5313" t="str">
        <f t="shared" si="493"/>
        <v/>
      </c>
      <c r="O5313">
        <v>70</v>
      </c>
      <c r="P5313" s="11">
        <v>0</v>
      </c>
      <c r="Q5313" s="11">
        <v>3.8461538461538401E-2</v>
      </c>
      <c r="R5313" s="12">
        <v>6.8133333333333299</v>
      </c>
      <c r="S5313" t="s">
        <v>27</v>
      </c>
      <c r="T5313">
        <v>0</v>
      </c>
      <c r="U5313">
        <f t="shared" si="494"/>
        <v>3</v>
      </c>
      <c r="V5313">
        <f t="shared" si="495"/>
        <v>1</v>
      </c>
      <c r="W5313">
        <f t="shared" si="496"/>
        <v>1</v>
      </c>
      <c r="X5313" t="str">
        <f t="shared" si="497"/>
        <v>311</v>
      </c>
      <c r="Y5313" t="str">
        <f>IF(Table1[[#This Row],[RFM_Score]]="555","Champion", IF(AND(J5313&gt;=4,V5313&gt;=4),"Loyal", IF(U5313&lt;=2,"At Risk", IF(W5313&gt;=4,"Potential Loyalist","Others"))))</f>
        <v>Others</v>
      </c>
    </row>
    <row r="5314" spans="1:25">
      <c r="A5314" t="s">
        <v>9280</v>
      </c>
      <c r="B5314">
        <v>21</v>
      </c>
      <c r="C5314" t="s">
        <v>19</v>
      </c>
      <c r="D5314" t="s">
        <v>25</v>
      </c>
      <c r="E5314" s="6" t="s">
        <v>17384</v>
      </c>
      <c r="F5314" t="s">
        <v>21</v>
      </c>
      <c r="G5314">
        <v>1</v>
      </c>
      <c r="H5314">
        <v>0</v>
      </c>
      <c r="I5314">
        <v>52</v>
      </c>
      <c r="J5314">
        <v>2</v>
      </c>
      <c r="K5314">
        <v>20.440000000000001</v>
      </c>
      <c r="L5314" t="str">
        <f t="shared" ref="L5314:L5377" si="498">IF(OR(K5314&lt;$AC$10, K5314&gt;$AC$11), "OUTLIER", "")</f>
        <v/>
      </c>
      <c r="M5314">
        <v>3</v>
      </c>
      <c r="N5314" t="str">
        <f t="shared" ref="N5314:N5377" si="499">IF(OR(M5314&lt;$AC$16, M5314&gt;$AC$17), "OUTLIER", "")</f>
        <v/>
      </c>
      <c r="O5314">
        <v>35</v>
      </c>
      <c r="P5314" s="11">
        <v>0</v>
      </c>
      <c r="Q5314" s="11">
        <v>3.8461538461538401E-2</v>
      </c>
      <c r="R5314" s="12">
        <v>6.8133333333333299</v>
      </c>
      <c r="S5314" t="s">
        <v>27</v>
      </c>
      <c r="T5314">
        <v>1</v>
      </c>
      <c r="U5314">
        <f t="shared" ref="U5314:U5377" si="500">IF(O5314&lt;=20,5,IF(O5314&lt;=40,4,IF(O5314&lt;=70,3,IF(O5314&lt;=100,2,1))))</f>
        <v>4</v>
      </c>
      <c r="V5314">
        <f t="shared" ref="V5314:V5377" si="501">IF(M5314&gt;=11,5,IF(M5314&gt;=9,4,IF(M5314&gt;=7,3,IF(M5314&gt;=5,2,1))))</f>
        <v>1</v>
      </c>
      <c r="W5314">
        <f t="shared" ref="W5314:W5377" si="502">IF(K5314&gt;=500,5,IF(K5314&gt;=300,4,IF(K5314&gt;=150,3,IF(K5314&gt;=50,2,1))))</f>
        <v>1</v>
      </c>
      <c r="X5314" t="str">
        <f t="shared" ref="X5314:X5377" si="503">U5314 &amp; V5314 &amp; W5314</f>
        <v>411</v>
      </c>
      <c r="Y5314" t="str">
        <f>IF(Table1[[#This Row],[RFM_Score]]="555","Champion", IF(AND(J5314&gt;=4,V5314&gt;=4),"Loyal", IF(U5314&lt;=2,"At Risk", IF(W5314&gt;=4,"Potential Loyalist","Others"))))</f>
        <v>Others</v>
      </c>
    </row>
    <row r="5315" spans="1:25">
      <c r="A5315" t="s">
        <v>1765</v>
      </c>
      <c r="B5315">
        <v>39</v>
      </c>
      <c r="C5315" t="s">
        <v>24</v>
      </c>
      <c r="D5315" t="s">
        <v>25</v>
      </c>
      <c r="E5315" s="6" t="s">
        <v>17385</v>
      </c>
      <c r="F5315" t="s">
        <v>37</v>
      </c>
      <c r="G5315">
        <v>3</v>
      </c>
      <c r="H5315">
        <v>0</v>
      </c>
      <c r="I5315">
        <v>45</v>
      </c>
      <c r="J5315">
        <v>1</v>
      </c>
      <c r="K5315">
        <v>20.399999999999999</v>
      </c>
      <c r="L5315" t="str">
        <f t="shared" si="498"/>
        <v/>
      </c>
      <c r="M5315">
        <v>3</v>
      </c>
      <c r="N5315" t="str">
        <f t="shared" si="499"/>
        <v/>
      </c>
      <c r="O5315">
        <v>33</v>
      </c>
      <c r="P5315" s="11">
        <v>0</v>
      </c>
      <c r="Q5315" s="11">
        <v>2.2222222222222199E-2</v>
      </c>
      <c r="R5315" s="12">
        <v>6.8</v>
      </c>
      <c r="S5315" t="s">
        <v>27</v>
      </c>
      <c r="T5315">
        <v>0</v>
      </c>
      <c r="U5315">
        <f t="shared" si="500"/>
        <v>4</v>
      </c>
      <c r="V5315">
        <f t="shared" si="501"/>
        <v>1</v>
      </c>
      <c r="W5315">
        <f t="shared" si="502"/>
        <v>1</v>
      </c>
      <c r="X5315" t="str">
        <f t="shared" si="503"/>
        <v>411</v>
      </c>
      <c r="Y5315" t="str">
        <f>IF(Table1[[#This Row],[RFM_Score]]="555","Champion", IF(AND(J5315&gt;=4,V5315&gt;=4),"Loyal", IF(U5315&lt;=2,"At Risk", IF(W5315&gt;=4,"Potential Loyalist","Others"))))</f>
        <v>Others</v>
      </c>
    </row>
    <row r="5316" spans="1:25">
      <c r="A5316" t="s">
        <v>1654</v>
      </c>
      <c r="B5316">
        <v>25</v>
      </c>
      <c r="C5316" t="s">
        <v>24</v>
      </c>
      <c r="D5316" t="s">
        <v>25</v>
      </c>
      <c r="E5316" s="6" t="s">
        <v>17386</v>
      </c>
      <c r="F5316" t="s">
        <v>21</v>
      </c>
      <c r="G5316">
        <v>2</v>
      </c>
      <c r="H5316">
        <v>1</v>
      </c>
      <c r="I5316">
        <v>48</v>
      </c>
      <c r="J5316">
        <v>4</v>
      </c>
      <c r="K5316">
        <v>20.059999999999999</v>
      </c>
      <c r="L5316" t="str">
        <f t="shared" si="498"/>
        <v/>
      </c>
      <c r="M5316">
        <v>3</v>
      </c>
      <c r="N5316" t="str">
        <f t="shared" si="499"/>
        <v/>
      </c>
      <c r="O5316">
        <v>2</v>
      </c>
      <c r="P5316" s="11">
        <v>0.5</v>
      </c>
      <c r="Q5316" s="11">
        <v>8.3333333333333301E-2</v>
      </c>
      <c r="R5316" s="12">
        <v>6.6866666666666603</v>
      </c>
      <c r="S5316" t="s">
        <v>27</v>
      </c>
      <c r="T5316">
        <v>0</v>
      </c>
      <c r="U5316">
        <f t="shared" si="500"/>
        <v>5</v>
      </c>
      <c r="V5316">
        <f t="shared" si="501"/>
        <v>1</v>
      </c>
      <c r="W5316">
        <f t="shared" si="502"/>
        <v>1</v>
      </c>
      <c r="X5316" t="str">
        <f t="shared" si="503"/>
        <v>511</v>
      </c>
      <c r="Y5316" t="str">
        <f>IF(Table1[[#This Row],[RFM_Score]]="555","Champion", IF(AND(J5316&gt;=4,V5316&gt;=4),"Loyal", IF(U5316&lt;=2,"At Risk", IF(W5316&gt;=4,"Potential Loyalist","Others"))))</f>
        <v>Others</v>
      </c>
    </row>
    <row r="5317" spans="1:25">
      <c r="A5317" t="s">
        <v>7623</v>
      </c>
      <c r="B5317">
        <v>22</v>
      </c>
      <c r="C5317" t="s">
        <v>24</v>
      </c>
      <c r="D5317" t="s">
        <v>29</v>
      </c>
      <c r="E5317" s="6" t="s">
        <v>17387</v>
      </c>
      <c r="F5317" t="s">
        <v>30</v>
      </c>
      <c r="G5317">
        <v>1</v>
      </c>
      <c r="H5317">
        <v>1</v>
      </c>
      <c r="I5317">
        <v>49</v>
      </c>
      <c r="J5317">
        <v>2</v>
      </c>
      <c r="K5317">
        <v>19.899999999999999</v>
      </c>
      <c r="L5317" t="str">
        <f t="shared" si="498"/>
        <v/>
      </c>
      <c r="M5317">
        <v>3</v>
      </c>
      <c r="N5317" t="str">
        <f t="shared" si="499"/>
        <v/>
      </c>
      <c r="O5317">
        <v>12</v>
      </c>
      <c r="P5317" s="11">
        <v>1</v>
      </c>
      <c r="Q5317" s="11">
        <v>4.08163265306122E-2</v>
      </c>
      <c r="R5317" s="12">
        <v>6.6333333333333302</v>
      </c>
      <c r="S5317" t="s">
        <v>27</v>
      </c>
      <c r="T5317">
        <v>0</v>
      </c>
      <c r="U5317">
        <f t="shared" si="500"/>
        <v>5</v>
      </c>
      <c r="V5317">
        <f t="shared" si="501"/>
        <v>1</v>
      </c>
      <c r="W5317">
        <f t="shared" si="502"/>
        <v>1</v>
      </c>
      <c r="X5317" t="str">
        <f t="shared" si="503"/>
        <v>511</v>
      </c>
      <c r="Y5317" t="str">
        <f>IF(Table1[[#This Row],[RFM_Score]]="555","Champion", IF(AND(J5317&gt;=4,V5317&gt;=4),"Loyal", IF(U5317&lt;=2,"At Risk", IF(W5317&gt;=4,"Potential Loyalist","Others"))))</f>
        <v>Others</v>
      </c>
    </row>
    <row r="5318" spans="1:25">
      <c r="A5318" t="s">
        <v>9189</v>
      </c>
      <c r="B5318">
        <v>46</v>
      </c>
      <c r="C5318" t="s">
        <v>33</v>
      </c>
      <c r="D5318" t="s">
        <v>29</v>
      </c>
      <c r="E5318" s="6" t="s">
        <v>17388</v>
      </c>
      <c r="F5318" t="s">
        <v>26</v>
      </c>
      <c r="G5318">
        <v>1</v>
      </c>
      <c r="H5318">
        <v>0</v>
      </c>
      <c r="I5318">
        <v>44</v>
      </c>
      <c r="J5318">
        <v>4</v>
      </c>
      <c r="K5318">
        <v>19.899999999999999</v>
      </c>
      <c r="L5318" t="str">
        <f t="shared" si="498"/>
        <v/>
      </c>
      <c r="M5318">
        <v>3</v>
      </c>
      <c r="N5318" t="str">
        <f t="shared" si="499"/>
        <v/>
      </c>
      <c r="O5318">
        <v>21</v>
      </c>
      <c r="P5318" s="11">
        <v>0</v>
      </c>
      <c r="Q5318" s="11">
        <v>9.0909090909090898E-2</v>
      </c>
      <c r="R5318" s="12">
        <v>6.6333333333333302</v>
      </c>
      <c r="S5318" t="s">
        <v>27</v>
      </c>
      <c r="T5318">
        <v>1</v>
      </c>
      <c r="U5318">
        <f t="shared" si="500"/>
        <v>4</v>
      </c>
      <c r="V5318">
        <f t="shared" si="501"/>
        <v>1</v>
      </c>
      <c r="W5318">
        <f t="shared" si="502"/>
        <v>1</v>
      </c>
      <c r="X5318" t="str">
        <f t="shared" si="503"/>
        <v>411</v>
      </c>
      <c r="Y5318" t="str">
        <f>IF(Table1[[#This Row],[RFM_Score]]="555","Champion", IF(AND(J5318&gt;=4,V5318&gt;=4),"Loyal", IF(U5318&lt;=2,"At Risk", IF(W5318&gt;=4,"Potential Loyalist","Others"))))</f>
        <v>Others</v>
      </c>
    </row>
    <row r="5319" spans="1:25">
      <c r="A5319" t="s">
        <v>9968</v>
      </c>
      <c r="B5319">
        <v>24</v>
      </c>
      <c r="C5319" t="s">
        <v>19</v>
      </c>
      <c r="D5319" t="s">
        <v>25</v>
      </c>
      <c r="E5319" s="6" t="s">
        <v>17389</v>
      </c>
      <c r="F5319" t="s">
        <v>26</v>
      </c>
      <c r="G5319">
        <v>3</v>
      </c>
      <c r="H5319">
        <v>0</v>
      </c>
      <c r="I5319">
        <v>52</v>
      </c>
      <c r="J5319">
        <v>1</v>
      </c>
      <c r="K5319">
        <v>19.79</v>
      </c>
      <c r="L5319" t="str">
        <f t="shared" si="498"/>
        <v/>
      </c>
      <c r="M5319">
        <v>3</v>
      </c>
      <c r="N5319" t="str">
        <f t="shared" si="499"/>
        <v/>
      </c>
      <c r="O5319">
        <v>72</v>
      </c>
      <c r="P5319" s="11">
        <v>0</v>
      </c>
      <c r="Q5319" s="11">
        <v>1.9230769230769201E-2</v>
      </c>
      <c r="R5319" s="12">
        <v>6.5966666666666596</v>
      </c>
      <c r="S5319" t="s">
        <v>27</v>
      </c>
      <c r="T5319">
        <v>1</v>
      </c>
      <c r="U5319">
        <f t="shared" si="500"/>
        <v>2</v>
      </c>
      <c r="V5319">
        <f t="shared" si="501"/>
        <v>1</v>
      </c>
      <c r="W5319">
        <f t="shared" si="502"/>
        <v>1</v>
      </c>
      <c r="X5319" t="str">
        <f t="shared" si="503"/>
        <v>211</v>
      </c>
      <c r="Y5319" t="str">
        <f>IF(Table1[[#This Row],[RFM_Score]]="555","Champion", IF(AND(J5319&gt;=4,V5319&gt;=4),"Loyal", IF(U5319&lt;=2,"At Risk", IF(W5319&gt;=4,"Potential Loyalist","Others"))))</f>
        <v>At Risk</v>
      </c>
    </row>
    <row r="5320" spans="1:25">
      <c r="A5320" t="s">
        <v>5248</v>
      </c>
      <c r="B5320">
        <v>22</v>
      </c>
      <c r="C5320" t="s">
        <v>19</v>
      </c>
      <c r="D5320" t="s">
        <v>25</v>
      </c>
      <c r="E5320" s="6" t="s">
        <v>17390</v>
      </c>
      <c r="F5320" t="s">
        <v>30</v>
      </c>
      <c r="G5320">
        <v>3</v>
      </c>
      <c r="H5320">
        <v>1</v>
      </c>
      <c r="I5320">
        <v>52</v>
      </c>
      <c r="J5320">
        <v>2</v>
      </c>
      <c r="K5320">
        <v>19.739999999999998</v>
      </c>
      <c r="L5320" t="str">
        <f t="shared" si="498"/>
        <v/>
      </c>
      <c r="M5320">
        <v>3</v>
      </c>
      <c r="N5320" t="str">
        <f t="shared" si="499"/>
        <v/>
      </c>
      <c r="O5320">
        <v>123</v>
      </c>
      <c r="P5320" s="11">
        <v>0.33333333333333298</v>
      </c>
      <c r="Q5320" s="11">
        <v>3.8461538461538401E-2</v>
      </c>
      <c r="R5320" s="12">
        <v>6.5799999999999903</v>
      </c>
      <c r="S5320" t="s">
        <v>27</v>
      </c>
      <c r="T5320">
        <v>0</v>
      </c>
      <c r="U5320">
        <f t="shared" si="500"/>
        <v>1</v>
      </c>
      <c r="V5320">
        <f t="shared" si="501"/>
        <v>1</v>
      </c>
      <c r="W5320">
        <f t="shared" si="502"/>
        <v>1</v>
      </c>
      <c r="X5320" t="str">
        <f t="shared" si="503"/>
        <v>111</v>
      </c>
      <c r="Y5320" t="str">
        <f>IF(Table1[[#This Row],[RFM_Score]]="555","Champion", IF(AND(J5320&gt;=4,V5320&gt;=4),"Loyal", IF(U5320&lt;=2,"At Risk", IF(W5320&gt;=4,"Potential Loyalist","Others"))))</f>
        <v>At Risk</v>
      </c>
    </row>
    <row r="5321" spans="1:25">
      <c r="A5321" t="s">
        <v>11447</v>
      </c>
      <c r="B5321">
        <v>27</v>
      </c>
      <c r="C5321" t="s">
        <v>24</v>
      </c>
      <c r="D5321" t="s">
        <v>49</v>
      </c>
      <c r="E5321" s="6" t="s">
        <v>17391</v>
      </c>
      <c r="F5321" t="s">
        <v>62</v>
      </c>
      <c r="G5321">
        <v>5</v>
      </c>
      <c r="H5321">
        <v>1</v>
      </c>
      <c r="I5321">
        <v>44</v>
      </c>
      <c r="J5321">
        <v>1</v>
      </c>
      <c r="K5321">
        <v>19.68</v>
      </c>
      <c r="L5321" t="str">
        <f t="shared" si="498"/>
        <v/>
      </c>
      <c r="M5321">
        <v>3</v>
      </c>
      <c r="N5321" t="str">
        <f t="shared" si="499"/>
        <v/>
      </c>
      <c r="O5321">
        <v>11</v>
      </c>
      <c r="P5321" s="11">
        <v>0.2</v>
      </c>
      <c r="Q5321" s="11">
        <v>2.27272727272727E-2</v>
      </c>
      <c r="R5321" s="12">
        <v>6.56</v>
      </c>
      <c r="S5321" t="s">
        <v>27</v>
      </c>
      <c r="T5321">
        <v>0</v>
      </c>
      <c r="U5321">
        <f t="shared" si="500"/>
        <v>5</v>
      </c>
      <c r="V5321">
        <f t="shared" si="501"/>
        <v>1</v>
      </c>
      <c r="W5321">
        <f t="shared" si="502"/>
        <v>1</v>
      </c>
      <c r="X5321" t="str">
        <f t="shared" si="503"/>
        <v>511</v>
      </c>
      <c r="Y5321" t="str">
        <f>IF(Table1[[#This Row],[RFM_Score]]="555","Champion", IF(AND(J5321&gt;=4,V5321&gt;=4),"Loyal", IF(U5321&lt;=2,"At Risk", IF(W5321&gt;=4,"Potential Loyalist","Others"))))</f>
        <v>Others</v>
      </c>
    </row>
    <row r="5322" spans="1:25">
      <c r="A5322" t="s">
        <v>3797</v>
      </c>
      <c r="B5322">
        <v>38</v>
      </c>
      <c r="C5322" t="s">
        <v>19</v>
      </c>
      <c r="D5322" t="s">
        <v>46</v>
      </c>
      <c r="E5322" s="6" t="s">
        <v>17392</v>
      </c>
      <c r="F5322" t="s">
        <v>21</v>
      </c>
      <c r="G5322">
        <v>3</v>
      </c>
      <c r="H5322">
        <v>2</v>
      </c>
      <c r="I5322">
        <v>54</v>
      </c>
      <c r="J5322">
        <v>2</v>
      </c>
      <c r="K5322">
        <v>19.66</v>
      </c>
      <c r="L5322" t="str">
        <f t="shared" si="498"/>
        <v/>
      </c>
      <c r="M5322">
        <v>3</v>
      </c>
      <c r="N5322" t="str">
        <f t="shared" si="499"/>
        <v/>
      </c>
      <c r="O5322">
        <v>55</v>
      </c>
      <c r="P5322" s="11">
        <v>0.66666666666666596</v>
      </c>
      <c r="Q5322" s="11">
        <v>3.7037037037037E-2</v>
      </c>
      <c r="R5322" s="12">
        <v>6.5533333333333301</v>
      </c>
      <c r="S5322" t="s">
        <v>27</v>
      </c>
      <c r="T5322">
        <v>1</v>
      </c>
      <c r="U5322">
        <f t="shared" si="500"/>
        <v>3</v>
      </c>
      <c r="V5322">
        <f t="shared" si="501"/>
        <v>1</v>
      </c>
      <c r="W5322">
        <f t="shared" si="502"/>
        <v>1</v>
      </c>
      <c r="X5322" t="str">
        <f t="shared" si="503"/>
        <v>311</v>
      </c>
      <c r="Y5322" t="str">
        <f>IF(Table1[[#This Row],[RFM_Score]]="555","Champion", IF(AND(J5322&gt;=4,V5322&gt;=4),"Loyal", IF(U5322&lt;=2,"At Risk", IF(W5322&gt;=4,"Potential Loyalist","Others"))))</f>
        <v>Others</v>
      </c>
    </row>
    <row r="5323" spans="1:25">
      <c r="A5323" t="s">
        <v>4574</v>
      </c>
      <c r="B5323">
        <v>31</v>
      </c>
      <c r="C5323" t="s">
        <v>33</v>
      </c>
      <c r="D5323" t="s">
        <v>25</v>
      </c>
      <c r="E5323" s="6" t="s">
        <v>17393</v>
      </c>
      <c r="F5323" t="s">
        <v>21</v>
      </c>
      <c r="G5323">
        <v>4</v>
      </c>
      <c r="H5323">
        <v>1</v>
      </c>
      <c r="I5323">
        <v>56</v>
      </c>
      <c r="J5323">
        <v>1</v>
      </c>
      <c r="K5323">
        <v>19.62</v>
      </c>
      <c r="L5323" t="str">
        <f t="shared" si="498"/>
        <v/>
      </c>
      <c r="M5323">
        <v>3</v>
      </c>
      <c r="N5323" t="str">
        <f t="shared" si="499"/>
        <v/>
      </c>
      <c r="O5323">
        <v>5</v>
      </c>
      <c r="P5323" s="11">
        <v>0.25</v>
      </c>
      <c r="Q5323" s="11">
        <v>1.7857142857142801E-2</v>
      </c>
      <c r="R5323" s="12">
        <v>6.54</v>
      </c>
      <c r="S5323" t="s">
        <v>27</v>
      </c>
      <c r="T5323">
        <v>0</v>
      </c>
      <c r="U5323">
        <f t="shared" si="500"/>
        <v>5</v>
      </c>
      <c r="V5323">
        <f t="shared" si="501"/>
        <v>1</v>
      </c>
      <c r="W5323">
        <f t="shared" si="502"/>
        <v>1</v>
      </c>
      <c r="X5323" t="str">
        <f t="shared" si="503"/>
        <v>511</v>
      </c>
      <c r="Y5323" t="str">
        <f>IF(Table1[[#This Row],[RFM_Score]]="555","Champion", IF(AND(J5323&gt;=4,V5323&gt;=4),"Loyal", IF(U5323&lt;=2,"At Risk", IF(W5323&gt;=4,"Potential Loyalist","Others"))))</f>
        <v>Others</v>
      </c>
    </row>
    <row r="5324" spans="1:25">
      <c r="A5324" t="s">
        <v>758</v>
      </c>
      <c r="B5324">
        <v>18</v>
      </c>
      <c r="C5324" t="s">
        <v>24</v>
      </c>
      <c r="D5324" t="s">
        <v>25</v>
      </c>
      <c r="E5324" s="6" t="s">
        <v>17394</v>
      </c>
      <c r="F5324" t="s">
        <v>21</v>
      </c>
      <c r="G5324">
        <v>5</v>
      </c>
      <c r="H5324">
        <v>1</v>
      </c>
      <c r="I5324">
        <v>49</v>
      </c>
      <c r="J5324">
        <v>1</v>
      </c>
      <c r="K5324">
        <v>19.61</v>
      </c>
      <c r="L5324" t="str">
        <f t="shared" si="498"/>
        <v/>
      </c>
      <c r="M5324">
        <v>3</v>
      </c>
      <c r="N5324" t="str">
        <f t="shared" si="499"/>
        <v/>
      </c>
      <c r="O5324">
        <v>18</v>
      </c>
      <c r="P5324" s="11">
        <v>0.2</v>
      </c>
      <c r="Q5324" s="11">
        <v>2.04081632653061E-2</v>
      </c>
      <c r="R5324" s="12">
        <v>6.53666666666666</v>
      </c>
      <c r="S5324" t="s">
        <v>27</v>
      </c>
      <c r="T5324">
        <v>0</v>
      </c>
      <c r="U5324">
        <f t="shared" si="500"/>
        <v>5</v>
      </c>
      <c r="V5324">
        <f t="shared" si="501"/>
        <v>1</v>
      </c>
      <c r="W5324">
        <f t="shared" si="502"/>
        <v>1</v>
      </c>
      <c r="X5324" t="str">
        <f t="shared" si="503"/>
        <v>511</v>
      </c>
      <c r="Y5324" t="str">
        <f>IF(Table1[[#This Row],[RFM_Score]]="555","Champion", IF(AND(J5324&gt;=4,V5324&gt;=4),"Loyal", IF(U5324&lt;=2,"At Risk", IF(W5324&gt;=4,"Potential Loyalist","Others"))))</f>
        <v>Others</v>
      </c>
    </row>
    <row r="5325" spans="1:25">
      <c r="A5325" t="s">
        <v>8120</v>
      </c>
      <c r="B5325">
        <v>44</v>
      </c>
      <c r="C5325" t="s">
        <v>19</v>
      </c>
      <c r="D5325" t="s">
        <v>25</v>
      </c>
      <c r="E5325" s="6" t="s">
        <v>17395</v>
      </c>
      <c r="F5325" t="s">
        <v>30</v>
      </c>
      <c r="G5325">
        <v>1</v>
      </c>
      <c r="H5325">
        <v>0</v>
      </c>
      <c r="I5325">
        <v>57</v>
      </c>
      <c r="J5325">
        <v>4</v>
      </c>
      <c r="K5325">
        <v>19.55</v>
      </c>
      <c r="L5325" t="str">
        <f t="shared" si="498"/>
        <v/>
      </c>
      <c r="M5325">
        <v>3</v>
      </c>
      <c r="N5325" t="str">
        <f t="shared" si="499"/>
        <v/>
      </c>
      <c r="O5325">
        <v>32</v>
      </c>
      <c r="P5325" s="11">
        <v>0</v>
      </c>
      <c r="Q5325" s="11">
        <v>7.0175438596491196E-2</v>
      </c>
      <c r="R5325" s="12">
        <v>6.5166666666666604</v>
      </c>
      <c r="S5325" t="s">
        <v>27</v>
      </c>
      <c r="T5325">
        <v>0</v>
      </c>
      <c r="U5325">
        <f t="shared" si="500"/>
        <v>4</v>
      </c>
      <c r="V5325">
        <f t="shared" si="501"/>
        <v>1</v>
      </c>
      <c r="W5325">
        <f t="shared" si="502"/>
        <v>1</v>
      </c>
      <c r="X5325" t="str">
        <f t="shared" si="503"/>
        <v>411</v>
      </c>
      <c r="Y5325" t="str">
        <f>IF(Table1[[#This Row],[RFM_Score]]="555","Champion", IF(AND(J5325&gt;=4,V5325&gt;=4),"Loyal", IF(U5325&lt;=2,"At Risk", IF(W5325&gt;=4,"Potential Loyalist","Others"))))</f>
        <v>Others</v>
      </c>
    </row>
    <row r="5326" spans="1:25">
      <c r="A5326" t="s">
        <v>715</v>
      </c>
      <c r="B5326">
        <v>46</v>
      </c>
      <c r="C5326" t="s">
        <v>24</v>
      </c>
      <c r="D5326" t="s">
        <v>46</v>
      </c>
      <c r="E5326" s="6" t="s">
        <v>17396</v>
      </c>
      <c r="F5326" t="s">
        <v>26</v>
      </c>
      <c r="G5326">
        <v>2</v>
      </c>
      <c r="H5326">
        <v>2</v>
      </c>
      <c r="I5326">
        <v>64</v>
      </c>
      <c r="J5326">
        <v>2</v>
      </c>
      <c r="K5326">
        <v>19.12</v>
      </c>
      <c r="L5326" t="str">
        <f t="shared" si="498"/>
        <v/>
      </c>
      <c r="M5326">
        <v>3</v>
      </c>
      <c r="N5326" t="str">
        <f t="shared" si="499"/>
        <v/>
      </c>
      <c r="O5326">
        <v>6</v>
      </c>
      <c r="P5326" s="11">
        <v>1</v>
      </c>
      <c r="Q5326" s="11">
        <v>3.125E-2</v>
      </c>
      <c r="R5326" s="12">
        <v>6.3733333333333304</v>
      </c>
      <c r="S5326" t="s">
        <v>27</v>
      </c>
      <c r="T5326">
        <v>0</v>
      </c>
      <c r="U5326">
        <f t="shared" si="500"/>
        <v>5</v>
      </c>
      <c r="V5326">
        <f t="shared" si="501"/>
        <v>1</v>
      </c>
      <c r="W5326">
        <f t="shared" si="502"/>
        <v>1</v>
      </c>
      <c r="X5326" t="str">
        <f t="shared" si="503"/>
        <v>511</v>
      </c>
      <c r="Y5326" t="str">
        <f>IF(Table1[[#This Row],[RFM_Score]]="555","Champion", IF(AND(J5326&gt;=4,V5326&gt;=4),"Loyal", IF(U5326&lt;=2,"At Risk", IF(W5326&gt;=4,"Potential Loyalist","Others"))))</f>
        <v>Others</v>
      </c>
    </row>
    <row r="5327" spans="1:25">
      <c r="A5327" t="s">
        <v>6515</v>
      </c>
      <c r="B5327">
        <v>32</v>
      </c>
      <c r="C5327" t="s">
        <v>24</v>
      </c>
      <c r="D5327" t="s">
        <v>29</v>
      </c>
      <c r="E5327" s="6" t="s">
        <v>17397</v>
      </c>
      <c r="F5327" t="s">
        <v>26</v>
      </c>
      <c r="G5327">
        <v>1</v>
      </c>
      <c r="H5327">
        <v>0</v>
      </c>
      <c r="I5327">
        <v>50</v>
      </c>
      <c r="J5327">
        <v>1</v>
      </c>
      <c r="K5327">
        <v>19.100000000000001</v>
      </c>
      <c r="L5327" t="str">
        <f t="shared" si="498"/>
        <v/>
      </c>
      <c r="M5327">
        <v>3</v>
      </c>
      <c r="N5327" t="str">
        <f t="shared" si="499"/>
        <v/>
      </c>
      <c r="O5327">
        <v>17</v>
      </c>
      <c r="P5327" s="11">
        <v>0</v>
      </c>
      <c r="Q5327" s="11">
        <v>0.02</v>
      </c>
      <c r="R5327" s="12">
        <v>6.36666666666666</v>
      </c>
      <c r="S5327" t="s">
        <v>27</v>
      </c>
      <c r="T5327">
        <v>0</v>
      </c>
      <c r="U5327">
        <f t="shared" si="500"/>
        <v>5</v>
      </c>
      <c r="V5327">
        <f t="shared" si="501"/>
        <v>1</v>
      </c>
      <c r="W5327">
        <f t="shared" si="502"/>
        <v>1</v>
      </c>
      <c r="X5327" t="str">
        <f t="shared" si="503"/>
        <v>511</v>
      </c>
      <c r="Y5327" t="str">
        <f>IF(Table1[[#This Row],[RFM_Score]]="555","Champion", IF(AND(J5327&gt;=4,V5327&gt;=4),"Loyal", IF(U5327&lt;=2,"At Risk", IF(W5327&gt;=4,"Potential Loyalist","Others"))))</f>
        <v>Others</v>
      </c>
    </row>
    <row r="5328" spans="1:25">
      <c r="A5328" t="s">
        <v>11356</v>
      </c>
      <c r="B5328">
        <v>25</v>
      </c>
      <c r="C5328" t="s">
        <v>19</v>
      </c>
      <c r="D5328" t="s">
        <v>25</v>
      </c>
      <c r="E5328" s="6" t="s">
        <v>17398</v>
      </c>
      <c r="F5328" t="s">
        <v>30</v>
      </c>
      <c r="G5328">
        <v>1</v>
      </c>
      <c r="H5328">
        <v>1</v>
      </c>
      <c r="I5328">
        <v>60</v>
      </c>
      <c r="J5328">
        <v>4</v>
      </c>
      <c r="K5328">
        <v>19.02</v>
      </c>
      <c r="L5328" t="str">
        <f t="shared" si="498"/>
        <v/>
      </c>
      <c r="M5328">
        <v>3</v>
      </c>
      <c r="N5328" t="str">
        <f t="shared" si="499"/>
        <v/>
      </c>
      <c r="O5328">
        <v>30</v>
      </c>
      <c r="P5328" s="11">
        <v>1</v>
      </c>
      <c r="Q5328" s="11">
        <v>6.6666666666666596E-2</v>
      </c>
      <c r="R5328" s="12">
        <v>6.34</v>
      </c>
      <c r="S5328" t="s">
        <v>27</v>
      </c>
      <c r="T5328">
        <v>0</v>
      </c>
      <c r="U5328">
        <f t="shared" si="500"/>
        <v>4</v>
      </c>
      <c r="V5328">
        <f t="shared" si="501"/>
        <v>1</v>
      </c>
      <c r="W5328">
        <f t="shared" si="502"/>
        <v>1</v>
      </c>
      <c r="X5328" t="str">
        <f t="shared" si="503"/>
        <v>411</v>
      </c>
      <c r="Y5328" t="str">
        <f>IF(Table1[[#This Row],[RFM_Score]]="555","Champion", IF(AND(J5328&gt;=4,V5328&gt;=4),"Loyal", IF(U5328&lt;=2,"At Risk", IF(W5328&gt;=4,"Potential Loyalist","Others"))))</f>
        <v>Others</v>
      </c>
    </row>
    <row r="5329" spans="1:25">
      <c r="A5329" t="s">
        <v>290</v>
      </c>
      <c r="B5329">
        <v>47</v>
      </c>
      <c r="C5329" t="s">
        <v>24</v>
      </c>
      <c r="D5329" t="s">
        <v>41</v>
      </c>
      <c r="E5329" s="6" t="s">
        <v>17399</v>
      </c>
      <c r="F5329" t="s">
        <v>30</v>
      </c>
      <c r="G5329">
        <v>2</v>
      </c>
      <c r="H5329">
        <v>0</v>
      </c>
      <c r="I5329">
        <v>60</v>
      </c>
      <c r="J5329">
        <v>3</v>
      </c>
      <c r="K5329">
        <v>18.96</v>
      </c>
      <c r="L5329" t="str">
        <f t="shared" si="498"/>
        <v/>
      </c>
      <c r="M5329">
        <v>3</v>
      </c>
      <c r="N5329" t="str">
        <f t="shared" si="499"/>
        <v/>
      </c>
      <c r="O5329">
        <v>46</v>
      </c>
      <c r="P5329" s="11">
        <v>0</v>
      </c>
      <c r="Q5329" s="11">
        <v>0.05</v>
      </c>
      <c r="R5329" s="12">
        <v>6.32</v>
      </c>
      <c r="S5329" t="s">
        <v>27</v>
      </c>
      <c r="T5329">
        <v>0</v>
      </c>
      <c r="U5329">
        <f t="shared" si="500"/>
        <v>3</v>
      </c>
      <c r="V5329">
        <f t="shared" si="501"/>
        <v>1</v>
      </c>
      <c r="W5329">
        <f t="shared" si="502"/>
        <v>1</v>
      </c>
      <c r="X5329" t="str">
        <f t="shared" si="503"/>
        <v>311</v>
      </c>
      <c r="Y5329" t="str">
        <f>IF(Table1[[#This Row],[RFM_Score]]="555","Champion", IF(AND(J5329&gt;=4,V5329&gt;=4),"Loyal", IF(U5329&lt;=2,"At Risk", IF(W5329&gt;=4,"Potential Loyalist","Others"))))</f>
        <v>Others</v>
      </c>
    </row>
    <row r="5330" spans="1:25">
      <c r="A5330" t="s">
        <v>2618</v>
      </c>
      <c r="B5330">
        <v>39</v>
      </c>
      <c r="C5330" t="s">
        <v>24</v>
      </c>
      <c r="D5330" t="s">
        <v>25</v>
      </c>
      <c r="E5330" s="6" t="s">
        <v>17400</v>
      </c>
      <c r="F5330" t="s">
        <v>37</v>
      </c>
      <c r="G5330">
        <v>3</v>
      </c>
      <c r="H5330">
        <v>0</v>
      </c>
      <c r="I5330">
        <v>47</v>
      </c>
      <c r="J5330">
        <v>3</v>
      </c>
      <c r="K5330">
        <v>18.920000000000002</v>
      </c>
      <c r="L5330" t="str">
        <f t="shared" si="498"/>
        <v/>
      </c>
      <c r="M5330">
        <v>3</v>
      </c>
      <c r="N5330" t="str">
        <f t="shared" si="499"/>
        <v/>
      </c>
      <c r="O5330">
        <v>55</v>
      </c>
      <c r="P5330" s="11">
        <v>0</v>
      </c>
      <c r="Q5330" s="11">
        <v>6.3829787234042507E-2</v>
      </c>
      <c r="R5330" s="12">
        <v>6.3066666666666604</v>
      </c>
      <c r="S5330" t="s">
        <v>27</v>
      </c>
      <c r="T5330">
        <v>0</v>
      </c>
      <c r="U5330">
        <f t="shared" si="500"/>
        <v>3</v>
      </c>
      <c r="V5330">
        <f t="shared" si="501"/>
        <v>1</v>
      </c>
      <c r="W5330">
        <f t="shared" si="502"/>
        <v>1</v>
      </c>
      <c r="X5330" t="str">
        <f t="shared" si="503"/>
        <v>311</v>
      </c>
      <c r="Y5330" t="str">
        <f>IF(Table1[[#This Row],[RFM_Score]]="555","Champion", IF(AND(J5330&gt;=4,V5330&gt;=4),"Loyal", IF(U5330&lt;=2,"At Risk", IF(W5330&gt;=4,"Potential Loyalist","Others"))))</f>
        <v>Others</v>
      </c>
    </row>
    <row r="5331" spans="1:25">
      <c r="A5331" t="s">
        <v>6779</v>
      </c>
      <c r="B5331">
        <v>18</v>
      </c>
      <c r="C5331" t="s">
        <v>24</v>
      </c>
      <c r="D5331" t="s">
        <v>25</v>
      </c>
      <c r="E5331" s="6" t="s">
        <v>17401</v>
      </c>
      <c r="F5331" t="s">
        <v>26</v>
      </c>
      <c r="G5331">
        <v>3</v>
      </c>
      <c r="H5331">
        <v>1</v>
      </c>
      <c r="I5331">
        <v>55</v>
      </c>
      <c r="J5331">
        <v>2</v>
      </c>
      <c r="K5331">
        <v>18.89</v>
      </c>
      <c r="L5331" t="str">
        <f t="shared" si="498"/>
        <v/>
      </c>
      <c r="M5331">
        <v>3</v>
      </c>
      <c r="N5331" t="str">
        <f t="shared" si="499"/>
        <v/>
      </c>
      <c r="O5331">
        <v>77</v>
      </c>
      <c r="P5331" s="11">
        <v>0.33333333333333298</v>
      </c>
      <c r="Q5331" s="11">
        <v>3.6363636363636299E-2</v>
      </c>
      <c r="R5331" s="12">
        <v>6.2966666666666598</v>
      </c>
      <c r="S5331" t="s">
        <v>27</v>
      </c>
      <c r="T5331">
        <v>0</v>
      </c>
      <c r="U5331">
        <f t="shared" si="500"/>
        <v>2</v>
      </c>
      <c r="V5331">
        <f t="shared" si="501"/>
        <v>1</v>
      </c>
      <c r="W5331">
        <f t="shared" si="502"/>
        <v>1</v>
      </c>
      <c r="X5331" t="str">
        <f t="shared" si="503"/>
        <v>211</v>
      </c>
      <c r="Y5331" t="str">
        <f>IF(Table1[[#This Row],[RFM_Score]]="555","Champion", IF(AND(J5331&gt;=4,V5331&gt;=4),"Loyal", IF(U5331&lt;=2,"At Risk", IF(W5331&gt;=4,"Potential Loyalist","Others"))))</f>
        <v>At Risk</v>
      </c>
    </row>
    <row r="5332" spans="1:25">
      <c r="A5332" t="s">
        <v>11315</v>
      </c>
      <c r="B5332">
        <v>40</v>
      </c>
      <c r="C5332" t="s">
        <v>19</v>
      </c>
      <c r="D5332" t="s">
        <v>41</v>
      </c>
      <c r="E5332" s="6" t="s">
        <v>17402</v>
      </c>
      <c r="F5332" t="s">
        <v>26</v>
      </c>
      <c r="G5332">
        <v>1</v>
      </c>
      <c r="H5332">
        <v>0</v>
      </c>
      <c r="I5332">
        <v>51</v>
      </c>
      <c r="J5332">
        <v>5</v>
      </c>
      <c r="K5332">
        <v>18.66</v>
      </c>
      <c r="L5332" t="str">
        <f t="shared" si="498"/>
        <v/>
      </c>
      <c r="M5332">
        <v>3</v>
      </c>
      <c r="N5332" t="str">
        <f t="shared" si="499"/>
        <v/>
      </c>
      <c r="O5332">
        <v>6</v>
      </c>
      <c r="P5332" s="11">
        <v>0</v>
      </c>
      <c r="Q5332" s="11">
        <v>9.8039215686274495E-2</v>
      </c>
      <c r="R5332" s="12">
        <v>6.22</v>
      </c>
      <c r="S5332" t="s">
        <v>27</v>
      </c>
      <c r="T5332">
        <v>0</v>
      </c>
      <c r="U5332">
        <f t="shared" si="500"/>
        <v>5</v>
      </c>
      <c r="V5332">
        <f t="shared" si="501"/>
        <v>1</v>
      </c>
      <c r="W5332">
        <f t="shared" si="502"/>
        <v>1</v>
      </c>
      <c r="X5332" t="str">
        <f t="shared" si="503"/>
        <v>511</v>
      </c>
      <c r="Y5332" t="str">
        <f>IF(Table1[[#This Row],[RFM_Score]]="555","Champion", IF(AND(J5332&gt;=4,V5332&gt;=4),"Loyal", IF(U5332&lt;=2,"At Risk", IF(W5332&gt;=4,"Potential Loyalist","Others"))))</f>
        <v>Others</v>
      </c>
    </row>
    <row r="5333" spans="1:25">
      <c r="A5333" t="s">
        <v>9363</v>
      </c>
      <c r="B5333">
        <v>25</v>
      </c>
      <c r="C5333" t="s">
        <v>19</v>
      </c>
      <c r="D5333" t="s">
        <v>25</v>
      </c>
      <c r="E5333" s="6" t="s">
        <v>17403</v>
      </c>
      <c r="F5333" t="s">
        <v>21</v>
      </c>
      <c r="G5333">
        <v>1</v>
      </c>
      <c r="H5333">
        <v>0</v>
      </c>
      <c r="I5333">
        <v>60</v>
      </c>
      <c r="J5333">
        <v>1</v>
      </c>
      <c r="K5333">
        <v>18.46</v>
      </c>
      <c r="L5333" t="str">
        <f t="shared" si="498"/>
        <v/>
      </c>
      <c r="M5333">
        <v>3</v>
      </c>
      <c r="N5333" t="str">
        <f t="shared" si="499"/>
        <v/>
      </c>
      <c r="O5333">
        <v>32</v>
      </c>
      <c r="P5333" s="11">
        <v>0</v>
      </c>
      <c r="Q5333" s="11">
        <v>1.6666666666666601E-2</v>
      </c>
      <c r="R5333" s="12">
        <v>6.1533333333333298</v>
      </c>
      <c r="S5333" t="s">
        <v>27</v>
      </c>
      <c r="T5333">
        <v>0</v>
      </c>
      <c r="U5333">
        <f t="shared" si="500"/>
        <v>4</v>
      </c>
      <c r="V5333">
        <f t="shared" si="501"/>
        <v>1</v>
      </c>
      <c r="W5333">
        <f t="shared" si="502"/>
        <v>1</v>
      </c>
      <c r="X5333" t="str">
        <f t="shared" si="503"/>
        <v>411</v>
      </c>
      <c r="Y5333" t="str">
        <f>IF(Table1[[#This Row],[RFM_Score]]="555","Champion", IF(AND(J5333&gt;=4,V5333&gt;=4),"Loyal", IF(U5333&lt;=2,"At Risk", IF(W5333&gt;=4,"Potential Loyalist","Others"))))</f>
        <v>Others</v>
      </c>
    </row>
    <row r="5334" spans="1:25">
      <c r="A5334" t="s">
        <v>5040</v>
      </c>
      <c r="B5334">
        <v>31</v>
      </c>
      <c r="C5334" t="s">
        <v>19</v>
      </c>
      <c r="D5334" t="s">
        <v>49</v>
      </c>
      <c r="E5334" s="6" t="s">
        <v>17404</v>
      </c>
      <c r="F5334" t="s">
        <v>26</v>
      </c>
      <c r="G5334">
        <v>6</v>
      </c>
      <c r="H5334">
        <v>3</v>
      </c>
      <c r="I5334">
        <v>53</v>
      </c>
      <c r="J5334">
        <v>2</v>
      </c>
      <c r="K5334">
        <v>18.45</v>
      </c>
      <c r="L5334" t="str">
        <f t="shared" si="498"/>
        <v/>
      </c>
      <c r="M5334">
        <v>3</v>
      </c>
      <c r="N5334" t="str">
        <f t="shared" si="499"/>
        <v/>
      </c>
      <c r="O5334">
        <v>34</v>
      </c>
      <c r="P5334" s="11">
        <v>0.5</v>
      </c>
      <c r="Q5334" s="11">
        <v>3.7735849056603703E-2</v>
      </c>
      <c r="R5334" s="12">
        <v>6.1499999999999897</v>
      </c>
      <c r="S5334" t="s">
        <v>27</v>
      </c>
      <c r="T5334">
        <v>0</v>
      </c>
      <c r="U5334">
        <f t="shared" si="500"/>
        <v>4</v>
      </c>
      <c r="V5334">
        <f t="shared" si="501"/>
        <v>1</v>
      </c>
      <c r="W5334">
        <f t="shared" si="502"/>
        <v>1</v>
      </c>
      <c r="X5334" t="str">
        <f t="shared" si="503"/>
        <v>411</v>
      </c>
      <c r="Y5334" t="str">
        <f>IF(Table1[[#This Row],[RFM_Score]]="555","Champion", IF(AND(J5334&gt;=4,V5334&gt;=4),"Loyal", IF(U5334&lt;=2,"At Risk", IF(W5334&gt;=4,"Potential Loyalist","Others"))))</f>
        <v>Others</v>
      </c>
    </row>
    <row r="5335" spans="1:25">
      <c r="A5335" t="s">
        <v>6883</v>
      </c>
      <c r="B5335">
        <v>36</v>
      </c>
      <c r="C5335" t="s">
        <v>24</v>
      </c>
      <c r="D5335" t="s">
        <v>41</v>
      </c>
      <c r="E5335" s="6" t="s">
        <v>17405</v>
      </c>
      <c r="F5335" t="s">
        <v>26</v>
      </c>
      <c r="G5335">
        <v>1</v>
      </c>
      <c r="H5335">
        <v>1</v>
      </c>
      <c r="I5335">
        <v>54</v>
      </c>
      <c r="J5335">
        <v>5</v>
      </c>
      <c r="K5335">
        <v>18.36</v>
      </c>
      <c r="L5335" t="str">
        <f t="shared" si="498"/>
        <v/>
      </c>
      <c r="M5335">
        <v>3</v>
      </c>
      <c r="N5335" t="str">
        <f t="shared" si="499"/>
        <v/>
      </c>
      <c r="O5335">
        <v>4</v>
      </c>
      <c r="P5335" s="11">
        <v>1</v>
      </c>
      <c r="Q5335" s="11">
        <v>9.2592592592592504E-2</v>
      </c>
      <c r="R5335" s="12">
        <v>6.12</v>
      </c>
      <c r="S5335" t="s">
        <v>27</v>
      </c>
      <c r="T5335">
        <v>0</v>
      </c>
      <c r="U5335">
        <f t="shared" si="500"/>
        <v>5</v>
      </c>
      <c r="V5335">
        <f t="shared" si="501"/>
        <v>1</v>
      </c>
      <c r="W5335">
        <f t="shared" si="502"/>
        <v>1</v>
      </c>
      <c r="X5335" t="str">
        <f t="shared" si="503"/>
        <v>511</v>
      </c>
      <c r="Y5335" t="str">
        <f>IF(Table1[[#This Row],[RFM_Score]]="555","Champion", IF(AND(J5335&gt;=4,V5335&gt;=4),"Loyal", IF(U5335&lt;=2,"At Risk", IF(W5335&gt;=4,"Potential Loyalist","Others"))))</f>
        <v>Others</v>
      </c>
    </row>
    <row r="5336" spans="1:25">
      <c r="A5336" t="s">
        <v>3897</v>
      </c>
      <c r="B5336">
        <v>29</v>
      </c>
      <c r="C5336" t="s">
        <v>24</v>
      </c>
      <c r="D5336" t="s">
        <v>20</v>
      </c>
      <c r="E5336" s="6" t="s">
        <v>17406</v>
      </c>
      <c r="F5336" t="s">
        <v>26</v>
      </c>
      <c r="G5336">
        <v>3</v>
      </c>
      <c r="H5336">
        <v>2</v>
      </c>
      <c r="I5336">
        <v>45</v>
      </c>
      <c r="J5336">
        <v>4</v>
      </c>
      <c r="K5336">
        <v>18.059999999999999</v>
      </c>
      <c r="L5336" t="str">
        <f t="shared" si="498"/>
        <v/>
      </c>
      <c r="M5336">
        <v>3</v>
      </c>
      <c r="N5336" t="str">
        <f t="shared" si="499"/>
        <v/>
      </c>
      <c r="O5336">
        <v>47</v>
      </c>
      <c r="P5336" s="11">
        <v>0.66666666666666596</v>
      </c>
      <c r="Q5336" s="11">
        <v>8.8888888888888795E-2</v>
      </c>
      <c r="R5336" s="12">
        <v>6.02</v>
      </c>
      <c r="S5336" t="s">
        <v>27</v>
      </c>
      <c r="T5336">
        <v>0</v>
      </c>
      <c r="U5336">
        <f t="shared" si="500"/>
        <v>3</v>
      </c>
      <c r="V5336">
        <f t="shared" si="501"/>
        <v>1</v>
      </c>
      <c r="W5336">
        <f t="shared" si="502"/>
        <v>1</v>
      </c>
      <c r="X5336" t="str">
        <f t="shared" si="503"/>
        <v>311</v>
      </c>
      <c r="Y5336" t="str">
        <f>IF(Table1[[#This Row],[RFM_Score]]="555","Champion", IF(AND(J5336&gt;=4,V5336&gt;=4),"Loyal", IF(U5336&lt;=2,"At Risk", IF(W5336&gt;=4,"Potential Loyalist","Others"))))</f>
        <v>Others</v>
      </c>
    </row>
    <row r="5337" spans="1:25">
      <c r="A5337" t="s">
        <v>4314</v>
      </c>
      <c r="B5337">
        <v>23</v>
      </c>
      <c r="C5337" t="s">
        <v>24</v>
      </c>
      <c r="D5337" t="s">
        <v>41</v>
      </c>
      <c r="E5337" s="6" t="s">
        <v>17407</v>
      </c>
      <c r="F5337" t="s">
        <v>60</v>
      </c>
      <c r="G5337">
        <v>5</v>
      </c>
      <c r="H5337">
        <v>1</v>
      </c>
      <c r="I5337">
        <v>53</v>
      </c>
      <c r="J5337">
        <v>3</v>
      </c>
      <c r="K5337">
        <v>18.010000000000002</v>
      </c>
      <c r="L5337" t="str">
        <f t="shared" si="498"/>
        <v/>
      </c>
      <c r="M5337">
        <v>3</v>
      </c>
      <c r="N5337" t="str">
        <f t="shared" si="499"/>
        <v/>
      </c>
      <c r="O5337">
        <v>42</v>
      </c>
      <c r="P5337" s="11">
        <v>0.2</v>
      </c>
      <c r="Q5337" s="11">
        <v>5.6603773584905599E-2</v>
      </c>
      <c r="R5337" s="12">
        <v>6.0033333333333303</v>
      </c>
      <c r="S5337" t="s">
        <v>27</v>
      </c>
      <c r="T5337">
        <v>0</v>
      </c>
      <c r="U5337">
        <f t="shared" si="500"/>
        <v>3</v>
      </c>
      <c r="V5337">
        <f t="shared" si="501"/>
        <v>1</v>
      </c>
      <c r="W5337">
        <f t="shared" si="502"/>
        <v>1</v>
      </c>
      <c r="X5337" t="str">
        <f t="shared" si="503"/>
        <v>311</v>
      </c>
      <c r="Y5337" t="str">
        <f>IF(Table1[[#This Row],[RFM_Score]]="555","Champion", IF(AND(J5337&gt;=4,V5337&gt;=4),"Loyal", IF(U5337&lt;=2,"At Risk", IF(W5337&gt;=4,"Potential Loyalist","Others"))))</f>
        <v>Others</v>
      </c>
    </row>
    <row r="5338" spans="1:25">
      <c r="A5338" t="s">
        <v>2746</v>
      </c>
      <c r="B5338">
        <v>53</v>
      </c>
      <c r="C5338" t="s">
        <v>19</v>
      </c>
      <c r="D5338" t="s">
        <v>25</v>
      </c>
      <c r="E5338" s="6" t="s">
        <v>17408</v>
      </c>
      <c r="F5338" t="s">
        <v>37</v>
      </c>
      <c r="G5338">
        <v>1</v>
      </c>
      <c r="H5338">
        <v>0</v>
      </c>
      <c r="I5338">
        <v>54</v>
      </c>
      <c r="J5338">
        <v>2</v>
      </c>
      <c r="K5338">
        <v>17.989999999999998</v>
      </c>
      <c r="L5338" t="str">
        <f t="shared" si="498"/>
        <v/>
      </c>
      <c r="M5338">
        <v>3</v>
      </c>
      <c r="N5338" t="str">
        <f t="shared" si="499"/>
        <v/>
      </c>
      <c r="O5338">
        <v>38</v>
      </c>
      <c r="P5338" s="11">
        <v>0</v>
      </c>
      <c r="Q5338" s="11">
        <v>3.7037037037037E-2</v>
      </c>
      <c r="R5338" s="12">
        <v>5.9966666666666599</v>
      </c>
      <c r="S5338" t="s">
        <v>27</v>
      </c>
      <c r="T5338">
        <v>0</v>
      </c>
      <c r="U5338">
        <f t="shared" si="500"/>
        <v>4</v>
      </c>
      <c r="V5338">
        <f t="shared" si="501"/>
        <v>1</v>
      </c>
      <c r="W5338">
        <f t="shared" si="502"/>
        <v>1</v>
      </c>
      <c r="X5338" t="str">
        <f t="shared" si="503"/>
        <v>411</v>
      </c>
      <c r="Y5338" t="str">
        <f>IF(Table1[[#This Row],[RFM_Score]]="555","Champion", IF(AND(J5338&gt;=4,V5338&gt;=4),"Loyal", IF(U5338&lt;=2,"At Risk", IF(W5338&gt;=4,"Potential Loyalist","Others"))))</f>
        <v>Others</v>
      </c>
    </row>
    <row r="5339" spans="1:25">
      <c r="A5339" t="s">
        <v>10766</v>
      </c>
      <c r="B5339">
        <v>21</v>
      </c>
      <c r="C5339" t="s">
        <v>24</v>
      </c>
      <c r="D5339" t="s">
        <v>41</v>
      </c>
      <c r="E5339" s="6" t="s">
        <v>17409</v>
      </c>
      <c r="F5339" t="s">
        <v>21</v>
      </c>
      <c r="G5339">
        <v>2</v>
      </c>
      <c r="H5339">
        <v>1</v>
      </c>
      <c r="I5339">
        <v>51</v>
      </c>
      <c r="J5339">
        <v>5</v>
      </c>
      <c r="K5339">
        <v>17.97</v>
      </c>
      <c r="L5339" t="str">
        <f t="shared" si="498"/>
        <v/>
      </c>
      <c r="M5339">
        <v>3</v>
      </c>
      <c r="N5339" t="str">
        <f t="shared" si="499"/>
        <v/>
      </c>
      <c r="O5339">
        <v>0</v>
      </c>
      <c r="P5339" s="11">
        <v>0.5</v>
      </c>
      <c r="Q5339" s="11">
        <v>9.8039215686274495E-2</v>
      </c>
      <c r="R5339" s="12">
        <v>5.9899999999999904</v>
      </c>
      <c r="S5339" t="s">
        <v>27</v>
      </c>
      <c r="T5339">
        <v>0</v>
      </c>
      <c r="U5339">
        <f t="shared" si="500"/>
        <v>5</v>
      </c>
      <c r="V5339">
        <f t="shared" si="501"/>
        <v>1</v>
      </c>
      <c r="W5339">
        <f t="shared" si="502"/>
        <v>1</v>
      </c>
      <c r="X5339" t="str">
        <f t="shared" si="503"/>
        <v>511</v>
      </c>
      <c r="Y5339" t="str">
        <f>IF(Table1[[#This Row],[RFM_Score]]="555","Champion", IF(AND(J5339&gt;=4,V5339&gt;=4),"Loyal", IF(U5339&lt;=2,"At Risk", IF(W5339&gt;=4,"Potential Loyalist","Others"))))</f>
        <v>Others</v>
      </c>
    </row>
    <row r="5340" spans="1:25">
      <c r="A5340" t="s">
        <v>768</v>
      </c>
      <c r="B5340">
        <v>23</v>
      </c>
      <c r="C5340" t="s">
        <v>24</v>
      </c>
      <c r="D5340" t="s">
        <v>29</v>
      </c>
      <c r="E5340" s="6" t="s">
        <v>17410</v>
      </c>
      <c r="F5340" t="s">
        <v>21</v>
      </c>
      <c r="G5340">
        <v>4</v>
      </c>
      <c r="H5340">
        <v>1</v>
      </c>
      <c r="I5340">
        <v>37</v>
      </c>
      <c r="J5340">
        <v>3</v>
      </c>
      <c r="K5340">
        <v>17.89</v>
      </c>
      <c r="L5340" t="str">
        <f t="shared" si="498"/>
        <v/>
      </c>
      <c r="M5340">
        <v>3</v>
      </c>
      <c r="N5340" t="str">
        <f t="shared" si="499"/>
        <v/>
      </c>
      <c r="O5340">
        <v>60</v>
      </c>
      <c r="P5340" s="11">
        <v>0.25</v>
      </c>
      <c r="Q5340" s="11">
        <v>8.1081081081081002E-2</v>
      </c>
      <c r="R5340" s="12">
        <v>5.9633333333333303</v>
      </c>
      <c r="S5340" t="s">
        <v>27</v>
      </c>
      <c r="T5340">
        <v>0</v>
      </c>
      <c r="U5340">
        <f t="shared" si="500"/>
        <v>3</v>
      </c>
      <c r="V5340">
        <f t="shared" si="501"/>
        <v>1</v>
      </c>
      <c r="W5340">
        <f t="shared" si="502"/>
        <v>1</v>
      </c>
      <c r="X5340" t="str">
        <f t="shared" si="503"/>
        <v>311</v>
      </c>
      <c r="Y5340" t="str">
        <f>IF(Table1[[#This Row],[RFM_Score]]="555","Champion", IF(AND(J5340&gt;=4,V5340&gt;=4),"Loyal", IF(U5340&lt;=2,"At Risk", IF(W5340&gt;=4,"Potential Loyalist","Others"))))</f>
        <v>Others</v>
      </c>
    </row>
    <row r="5341" spans="1:25">
      <c r="A5341" t="s">
        <v>5593</v>
      </c>
      <c r="B5341">
        <v>35</v>
      </c>
      <c r="C5341" t="s">
        <v>24</v>
      </c>
      <c r="D5341" t="s">
        <v>25</v>
      </c>
      <c r="E5341" s="6" t="s">
        <v>17411</v>
      </c>
      <c r="F5341" t="s">
        <v>60</v>
      </c>
      <c r="G5341">
        <v>0</v>
      </c>
      <c r="H5341">
        <v>0</v>
      </c>
      <c r="I5341">
        <v>55</v>
      </c>
      <c r="J5341">
        <v>1</v>
      </c>
      <c r="K5341">
        <v>17.88</v>
      </c>
      <c r="L5341" t="str">
        <f t="shared" si="498"/>
        <v/>
      </c>
      <c r="M5341">
        <v>3</v>
      </c>
      <c r="N5341" t="str">
        <f t="shared" si="499"/>
        <v/>
      </c>
      <c r="O5341">
        <v>4</v>
      </c>
      <c r="P5341" s="11">
        <v>0</v>
      </c>
      <c r="Q5341" s="11">
        <v>1.8181818181818101E-2</v>
      </c>
      <c r="R5341" s="12">
        <v>5.96</v>
      </c>
      <c r="S5341" t="s">
        <v>27</v>
      </c>
      <c r="T5341">
        <v>1</v>
      </c>
      <c r="U5341">
        <f t="shared" si="500"/>
        <v>5</v>
      </c>
      <c r="V5341">
        <f t="shared" si="501"/>
        <v>1</v>
      </c>
      <c r="W5341">
        <f t="shared" si="502"/>
        <v>1</v>
      </c>
      <c r="X5341" t="str">
        <f t="shared" si="503"/>
        <v>511</v>
      </c>
      <c r="Y5341" t="str">
        <f>IF(Table1[[#This Row],[RFM_Score]]="555","Champion", IF(AND(J5341&gt;=4,V5341&gt;=4),"Loyal", IF(U5341&lt;=2,"At Risk", IF(W5341&gt;=4,"Potential Loyalist","Others"))))</f>
        <v>Others</v>
      </c>
    </row>
    <row r="5342" spans="1:25">
      <c r="A5342" t="s">
        <v>308</v>
      </c>
      <c r="B5342">
        <v>18</v>
      </c>
      <c r="C5342" t="s">
        <v>19</v>
      </c>
      <c r="D5342" t="s">
        <v>25</v>
      </c>
      <c r="E5342" s="6" t="s">
        <v>17412</v>
      </c>
      <c r="F5342" t="s">
        <v>30</v>
      </c>
      <c r="G5342">
        <v>3</v>
      </c>
      <c r="H5342">
        <v>1</v>
      </c>
      <c r="I5342">
        <v>47</v>
      </c>
      <c r="J5342">
        <v>0</v>
      </c>
      <c r="K5342">
        <v>17.87</v>
      </c>
      <c r="L5342" t="str">
        <f t="shared" si="498"/>
        <v/>
      </c>
      <c r="M5342">
        <v>3</v>
      </c>
      <c r="N5342" t="str">
        <f t="shared" si="499"/>
        <v/>
      </c>
      <c r="O5342">
        <v>41</v>
      </c>
      <c r="P5342" s="11">
        <v>0.33333333333333298</v>
      </c>
      <c r="Q5342" s="11">
        <v>0</v>
      </c>
      <c r="R5342" s="12">
        <v>5.9566666666666599</v>
      </c>
      <c r="S5342" t="s">
        <v>27</v>
      </c>
      <c r="T5342">
        <v>0</v>
      </c>
      <c r="U5342">
        <f t="shared" si="500"/>
        <v>3</v>
      </c>
      <c r="V5342">
        <f t="shared" si="501"/>
        <v>1</v>
      </c>
      <c r="W5342">
        <f t="shared" si="502"/>
        <v>1</v>
      </c>
      <c r="X5342" t="str">
        <f t="shared" si="503"/>
        <v>311</v>
      </c>
      <c r="Y5342" t="str">
        <f>IF(Table1[[#This Row],[RFM_Score]]="555","Champion", IF(AND(J5342&gt;=4,V5342&gt;=4),"Loyal", IF(U5342&lt;=2,"At Risk", IF(W5342&gt;=4,"Potential Loyalist","Others"))))</f>
        <v>Others</v>
      </c>
    </row>
    <row r="5343" spans="1:25">
      <c r="A5343" t="s">
        <v>3328</v>
      </c>
      <c r="B5343">
        <v>18</v>
      </c>
      <c r="C5343" t="s">
        <v>19</v>
      </c>
      <c r="D5343" t="s">
        <v>25</v>
      </c>
      <c r="E5343" s="6" t="s">
        <v>17413</v>
      </c>
      <c r="F5343" t="s">
        <v>62</v>
      </c>
      <c r="G5343">
        <v>3</v>
      </c>
      <c r="H5343">
        <v>0</v>
      </c>
      <c r="I5343">
        <v>41</v>
      </c>
      <c r="J5343">
        <v>2</v>
      </c>
      <c r="K5343">
        <v>17.84</v>
      </c>
      <c r="L5343" t="str">
        <f t="shared" si="498"/>
        <v/>
      </c>
      <c r="M5343">
        <v>3</v>
      </c>
      <c r="N5343" t="str">
        <f t="shared" si="499"/>
        <v/>
      </c>
      <c r="O5343">
        <v>12</v>
      </c>
      <c r="P5343" s="11">
        <v>0</v>
      </c>
      <c r="Q5343" s="11">
        <v>4.8780487804878002E-2</v>
      </c>
      <c r="R5343" s="12">
        <v>5.9466666666666601</v>
      </c>
      <c r="S5343" t="s">
        <v>27</v>
      </c>
      <c r="T5343">
        <v>1</v>
      </c>
      <c r="U5343">
        <f t="shared" si="500"/>
        <v>5</v>
      </c>
      <c r="V5343">
        <f t="shared" si="501"/>
        <v>1</v>
      </c>
      <c r="W5343">
        <f t="shared" si="502"/>
        <v>1</v>
      </c>
      <c r="X5343" t="str">
        <f t="shared" si="503"/>
        <v>511</v>
      </c>
      <c r="Y5343" t="str">
        <f>IF(Table1[[#This Row],[RFM_Score]]="555","Champion", IF(AND(J5343&gt;=4,V5343&gt;=4),"Loyal", IF(U5343&lt;=2,"At Risk", IF(W5343&gt;=4,"Potential Loyalist","Others"))))</f>
        <v>Others</v>
      </c>
    </row>
    <row r="5344" spans="1:25">
      <c r="A5344" t="s">
        <v>5289</v>
      </c>
      <c r="B5344">
        <v>29</v>
      </c>
      <c r="C5344" t="s">
        <v>24</v>
      </c>
      <c r="D5344" t="s">
        <v>25</v>
      </c>
      <c r="E5344" s="6" t="s">
        <v>17414</v>
      </c>
      <c r="F5344" t="s">
        <v>60</v>
      </c>
      <c r="G5344">
        <v>5</v>
      </c>
      <c r="H5344">
        <v>1</v>
      </c>
      <c r="I5344">
        <v>37</v>
      </c>
      <c r="J5344">
        <v>4</v>
      </c>
      <c r="K5344">
        <v>17.75</v>
      </c>
      <c r="L5344" t="str">
        <f t="shared" si="498"/>
        <v/>
      </c>
      <c r="M5344">
        <v>3</v>
      </c>
      <c r="N5344" t="str">
        <f t="shared" si="499"/>
        <v/>
      </c>
      <c r="O5344">
        <v>21</v>
      </c>
      <c r="P5344" s="11">
        <v>0.2</v>
      </c>
      <c r="Q5344" s="11">
        <v>0.108108108108108</v>
      </c>
      <c r="R5344" s="12">
        <v>5.9166666666666599</v>
      </c>
      <c r="S5344" t="s">
        <v>27</v>
      </c>
      <c r="T5344">
        <v>1</v>
      </c>
      <c r="U5344">
        <f t="shared" si="500"/>
        <v>4</v>
      </c>
      <c r="V5344">
        <f t="shared" si="501"/>
        <v>1</v>
      </c>
      <c r="W5344">
        <f t="shared" si="502"/>
        <v>1</v>
      </c>
      <c r="X5344" t="str">
        <f t="shared" si="503"/>
        <v>411</v>
      </c>
      <c r="Y5344" t="str">
        <f>IF(Table1[[#This Row],[RFM_Score]]="555","Champion", IF(AND(J5344&gt;=4,V5344&gt;=4),"Loyal", IF(U5344&lt;=2,"At Risk", IF(W5344&gt;=4,"Potential Loyalist","Others"))))</f>
        <v>Others</v>
      </c>
    </row>
    <row r="5345" spans="1:25">
      <c r="A5345" t="s">
        <v>6581</v>
      </c>
      <c r="B5345">
        <v>35</v>
      </c>
      <c r="C5345" t="s">
        <v>19</v>
      </c>
      <c r="D5345" t="s">
        <v>20</v>
      </c>
      <c r="E5345" s="6" t="s">
        <v>17415</v>
      </c>
      <c r="F5345" t="s">
        <v>26</v>
      </c>
      <c r="G5345">
        <v>4</v>
      </c>
      <c r="H5345">
        <v>2</v>
      </c>
      <c r="I5345">
        <v>52</v>
      </c>
      <c r="J5345">
        <v>3</v>
      </c>
      <c r="K5345">
        <v>17.47</v>
      </c>
      <c r="L5345" t="str">
        <f t="shared" si="498"/>
        <v/>
      </c>
      <c r="M5345">
        <v>3</v>
      </c>
      <c r="N5345" t="str">
        <f t="shared" si="499"/>
        <v/>
      </c>
      <c r="O5345">
        <v>22</v>
      </c>
      <c r="P5345" s="11">
        <v>0.5</v>
      </c>
      <c r="Q5345" s="11">
        <v>5.7692307692307598E-2</v>
      </c>
      <c r="R5345" s="12">
        <v>5.8233333333333297</v>
      </c>
      <c r="S5345" t="s">
        <v>27</v>
      </c>
      <c r="T5345">
        <v>0</v>
      </c>
      <c r="U5345">
        <f t="shared" si="500"/>
        <v>4</v>
      </c>
      <c r="V5345">
        <f t="shared" si="501"/>
        <v>1</v>
      </c>
      <c r="W5345">
        <f t="shared" si="502"/>
        <v>1</v>
      </c>
      <c r="X5345" t="str">
        <f t="shared" si="503"/>
        <v>411</v>
      </c>
      <c r="Y5345" t="str">
        <f>IF(Table1[[#This Row],[RFM_Score]]="555","Champion", IF(AND(J5345&gt;=4,V5345&gt;=4),"Loyal", IF(U5345&lt;=2,"At Risk", IF(W5345&gt;=4,"Potential Loyalist","Others"))))</f>
        <v>Others</v>
      </c>
    </row>
    <row r="5346" spans="1:25">
      <c r="A5346" t="s">
        <v>633</v>
      </c>
      <c r="B5346">
        <v>31</v>
      </c>
      <c r="C5346" t="s">
        <v>19</v>
      </c>
      <c r="D5346" t="s">
        <v>29</v>
      </c>
      <c r="E5346" s="6" t="s">
        <v>17416</v>
      </c>
      <c r="F5346" t="s">
        <v>30</v>
      </c>
      <c r="G5346">
        <v>0</v>
      </c>
      <c r="H5346">
        <v>0</v>
      </c>
      <c r="I5346">
        <v>44</v>
      </c>
      <c r="J5346">
        <v>0</v>
      </c>
      <c r="K5346">
        <v>17.440000000000001</v>
      </c>
      <c r="L5346" t="str">
        <f t="shared" si="498"/>
        <v/>
      </c>
      <c r="M5346">
        <v>3</v>
      </c>
      <c r="N5346" t="str">
        <f t="shared" si="499"/>
        <v/>
      </c>
      <c r="O5346">
        <v>11</v>
      </c>
      <c r="P5346" s="11">
        <v>0</v>
      </c>
      <c r="Q5346" s="11">
        <v>0</v>
      </c>
      <c r="R5346" s="12">
        <v>5.8133333333333299</v>
      </c>
      <c r="S5346" t="s">
        <v>27</v>
      </c>
      <c r="T5346">
        <v>0</v>
      </c>
      <c r="U5346">
        <f t="shared" si="500"/>
        <v>5</v>
      </c>
      <c r="V5346">
        <f t="shared" si="501"/>
        <v>1</v>
      </c>
      <c r="W5346">
        <f t="shared" si="502"/>
        <v>1</v>
      </c>
      <c r="X5346" t="str">
        <f t="shared" si="503"/>
        <v>511</v>
      </c>
      <c r="Y5346" t="str">
        <f>IF(Table1[[#This Row],[RFM_Score]]="555","Champion", IF(AND(J5346&gt;=4,V5346&gt;=4),"Loyal", IF(U5346&lt;=2,"At Risk", IF(W5346&gt;=4,"Potential Loyalist","Others"))))</f>
        <v>Others</v>
      </c>
    </row>
    <row r="5347" spans="1:25">
      <c r="A5347" t="s">
        <v>1897</v>
      </c>
      <c r="B5347">
        <v>33</v>
      </c>
      <c r="C5347" t="s">
        <v>24</v>
      </c>
      <c r="D5347" t="s">
        <v>20</v>
      </c>
      <c r="E5347" s="6" t="s">
        <v>17417</v>
      </c>
      <c r="F5347" t="s">
        <v>62</v>
      </c>
      <c r="G5347">
        <v>4</v>
      </c>
      <c r="H5347">
        <v>0</v>
      </c>
      <c r="I5347">
        <v>42</v>
      </c>
      <c r="J5347">
        <v>0</v>
      </c>
      <c r="K5347">
        <v>17.440000000000001</v>
      </c>
      <c r="L5347" t="str">
        <f t="shared" si="498"/>
        <v/>
      </c>
      <c r="M5347">
        <v>3</v>
      </c>
      <c r="N5347" t="str">
        <f t="shared" si="499"/>
        <v/>
      </c>
      <c r="O5347">
        <v>2</v>
      </c>
      <c r="P5347" s="11">
        <v>0</v>
      </c>
      <c r="Q5347" s="11">
        <v>0</v>
      </c>
      <c r="R5347" s="12">
        <v>5.8133333333333299</v>
      </c>
      <c r="S5347" t="s">
        <v>27</v>
      </c>
      <c r="T5347">
        <v>0</v>
      </c>
      <c r="U5347">
        <f t="shared" si="500"/>
        <v>5</v>
      </c>
      <c r="V5347">
        <f t="shared" si="501"/>
        <v>1</v>
      </c>
      <c r="W5347">
        <f t="shared" si="502"/>
        <v>1</v>
      </c>
      <c r="X5347" t="str">
        <f t="shared" si="503"/>
        <v>511</v>
      </c>
      <c r="Y5347" t="str">
        <f>IF(Table1[[#This Row],[RFM_Score]]="555","Champion", IF(AND(J5347&gt;=4,V5347&gt;=4),"Loyal", IF(U5347&lt;=2,"At Risk", IF(W5347&gt;=4,"Potential Loyalist","Others"))))</f>
        <v>Others</v>
      </c>
    </row>
    <row r="5348" spans="1:25">
      <c r="A5348" t="s">
        <v>7582</v>
      </c>
      <c r="B5348">
        <v>40</v>
      </c>
      <c r="C5348" t="s">
        <v>19</v>
      </c>
      <c r="D5348" t="s">
        <v>35</v>
      </c>
      <c r="E5348" s="6" t="s">
        <v>17418</v>
      </c>
      <c r="F5348" t="s">
        <v>60</v>
      </c>
      <c r="G5348">
        <v>4</v>
      </c>
      <c r="H5348">
        <v>0</v>
      </c>
      <c r="I5348">
        <v>60</v>
      </c>
      <c r="J5348">
        <v>2</v>
      </c>
      <c r="K5348">
        <v>17.39</v>
      </c>
      <c r="L5348" t="str">
        <f t="shared" si="498"/>
        <v/>
      </c>
      <c r="M5348">
        <v>3</v>
      </c>
      <c r="N5348" t="str">
        <f t="shared" si="499"/>
        <v/>
      </c>
      <c r="O5348">
        <v>32</v>
      </c>
      <c r="P5348" s="11">
        <v>0</v>
      </c>
      <c r="Q5348" s="11">
        <v>3.3333333333333298E-2</v>
      </c>
      <c r="R5348" s="12">
        <v>5.7966666666666598</v>
      </c>
      <c r="S5348" t="s">
        <v>27</v>
      </c>
      <c r="T5348">
        <v>0</v>
      </c>
      <c r="U5348">
        <f t="shared" si="500"/>
        <v>4</v>
      </c>
      <c r="V5348">
        <f t="shared" si="501"/>
        <v>1</v>
      </c>
      <c r="W5348">
        <f t="shared" si="502"/>
        <v>1</v>
      </c>
      <c r="X5348" t="str">
        <f t="shared" si="503"/>
        <v>411</v>
      </c>
      <c r="Y5348" t="str">
        <f>IF(Table1[[#This Row],[RFM_Score]]="555","Champion", IF(AND(J5348&gt;=4,V5348&gt;=4),"Loyal", IF(U5348&lt;=2,"At Risk", IF(W5348&gt;=4,"Potential Loyalist","Others"))))</f>
        <v>Others</v>
      </c>
    </row>
    <row r="5349" spans="1:25">
      <c r="A5349" t="s">
        <v>6866</v>
      </c>
      <c r="B5349">
        <v>29</v>
      </c>
      <c r="C5349" t="s">
        <v>19</v>
      </c>
      <c r="D5349" t="s">
        <v>20</v>
      </c>
      <c r="E5349" s="6" t="s">
        <v>17419</v>
      </c>
      <c r="F5349" t="s">
        <v>37</v>
      </c>
      <c r="G5349">
        <v>3</v>
      </c>
      <c r="H5349">
        <v>0</v>
      </c>
      <c r="I5349">
        <v>49</v>
      </c>
      <c r="J5349">
        <v>1</v>
      </c>
      <c r="K5349">
        <v>17.27</v>
      </c>
      <c r="L5349" t="str">
        <f t="shared" si="498"/>
        <v/>
      </c>
      <c r="M5349">
        <v>3</v>
      </c>
      <c r="N5349" t="str">
        <f t="shared" si="499"/>
        <v/>
      </c>
      <c r="O5349">
        <v>25</v>
      </c>
      <c r="P5349" s="11">
        <v>0</v>
      </c>
      <c r="Q5349" s="11">
        <v>2.04081632653061E-2</v>
      </c>
      <c r="R5349" s="12">
        <v>5.7566666666666597</v>
      </c>
      <c r="S5349" t="s">
        <v>27</v>
      </c>
      <c r="T5349">
        <v>0</v>
      </c>
      <c r="U5349">
        <f t="shared" si="500"/>
        <v>4</v>
      </c>
      <c r="V5349">
        <f t="shared" si="501"/>
        <v>1</v>
      </c>
      <c r="W5349">
        <f t="shared" si="502"/>
        <v>1</v>
      </c>
      <c r="X5349" t="str">
        <f t="shared" si="503"/>
        <v>411</v>
      </c>
      <c r="Y5349" t="str">
        <f>IF(Table1[[#This Row],[RFM_Score]]="555","Champion", IF(AND(J5349&gt;=4,V5349&gt;=4),"Loyal", IF(U5349&lt;=2,"At Risk", IF(W5349&gt;=4,"Potential Loyalist","Others"))))</f>
        <v>Others</v>
      </c>
    </row>
    <row r="5350" spans="1:25">
      <c r="A5350" t="s">
        <v>6644</v>
      </c>
      <c r="B5350">
        <v>37</v>
      </c>
      <c r="C5350" t="s">
        <v>19</v>
      </c>
      <c r="D5350" t="s">
        <v>35</v>
      </c>
      <c r="E5350" s="6" t="s">
        <v>17420</v>
      </c>
      <c r="F5350" t="s">
        <v>21</v>
      </c>
      <c r="G5350">
        <v>0</v>
      </c>
      <c r="H5350">
        <v>0</v>
      </c>
      <c r="I5350">
        <v>40</v>
      </c>
      <c r="J5350">
        <v>4</v>
      </c>
      <c r="K5350">
        <v>17.23</v>
      </c>
      <c r="L5350" t="str">
        <f t="shared" si="498"/>
        <v/>
      </c>
      <c r="M5350">
        <v>3</v>
      </c>
      <c r="N5350" t="str">
        <f t="shared" si="499"/>
        <v/>
      </c>
      <c r="O5350">
        <v>37</v>
      </c>
      <c r="P5350" s="11">
        <v>0</v>
      </c>
      <c r="Q5350" s="11">
        <v>0.1</v>
      </c>
      <c r="R5350" s="12">
        <v>5.7433333333333296</v>
      </c>
      <c r="S5350" t="s">
        <v>27</v>
      </c>
      <c r="T5350">
        <v>0</v>
      </c>
      <c r="U5350">
        <f t="shared" si="500"/>
        <v>4</v>
      </c>
      <c r="V5350">
        <f t="shared" si="501"/>
        <v>1</v>
      </c>
      <c r="W5350">
        <f t="shared" si="502"/>
        <v>1</v>
      </c>
      <c r="X5350" t="str">
        <f t="shared" si="503"/>
        <v>411</v>
      </c>
      <c r="Y5350" t="str">
        <f>IF(Table1[[#This Row],[RFM_Score]]="555","Champion", IF(AND(J5350&gt;=4,V5350&gt;=4),"Loyal", IF(U5350&lt;=2,"At Risk", IF(W5350&gt;=4,"Potential Loyalist","Others"))))</f>
        <v>Others</v>
      </c>
    </row>
    <row r="5351" spans="1:25">
      <c r="A5351" t="s">
        <v>5161</v>
      </c>
      <c r="B5351">
        <v>43</v>
      </c>
      <c r="C5351" t="s">
        <v>33</v>
      </c>
      <c r="D5351" t="s">
        <v>20</v>
      </c>
      <c r="E5351" s="6" t="s">
        <v>17421</v>
      </c>
      <c r="F5351" t="s">
        <v>62</v>
      </c>
      <c r="G5351">
        <v>7</v>
      </c>
      <c r="H5351">
        <v>4</v>
      </c>
      <c r="I5351">
        <v>42</v>
      </c>
      <c r="J5351">
        <v>1</v>
      </c>
      <c r="K5351">
        <v>17.22</v>
      </c>
      <c r="L5351" t="str">
        <f t="shared" si="498"/>
        <v/>
      </c>
      <c r="M5351">
        <v>3</v>
      </c>
      <c r="N5351" t="str">
        <f t="shared" si="499"/>
        <v/>
      </c>
      <c r="O5351">
        <v>15</v>
      </c>
      <c r="P5351" s="11">
        <v>0.57142857142857095</v>
      </c>
      <c r="Q5351" s="11">
        <v>2.3809523809523801E-2</v>
      </c>
      <c r="R5351" s="12">
        <v>5.7399999999999904</v>
      </c>
      <c r="S5351" t="s">
        <v>27</v>
      </c>
      <c r="T5351">
        <v>0</v>
      </c>
      <c r="U5351">
        <f t="shared" si="500"/>
        <v>5</v>
      </c>
      <c r="V5351">
        <f t="shared" si="501"/>
        <v>1</v>
      </c>
      <c r="W5351">
        <f t="shared" si="502"/>
        <v>1</v>
      </c>
      <c r="X5351" t="str">
        <f t="shared" si="503"/>
        <v>511</v>
      </c>
      <c r="Y5351" t="str">
        <f>IF(Table1[[#This Row],[RFM_Score]]="555","Champion", IF(AND(J5351&gt;=4,V5351&gt;=4),"Loyal", IF(U5351&lt;=2,"At Risk", IF(W5351&gt;=4,"Potential Loyalist","Others"))))</f>
        <v>Others</v>
      </c>
    </row>
    <row r="5352" spans="1:25">
      <c r="A5352" t="s">
        <v>4210</v>
      </c>
      <c r="B5352">
        <v>23</v>
      </c>
      <c r="C5352" t="s">
        <v>19</v>
      </c>
      <c r="D5352" t="s">
        <v>25</v>
      </c>
      <c r="E5352" s="6" t="s">
        <v>17422</v>
      </c>
      <c r="F5352" t="s">
        <v>37</v>
      </c>
      <c r="G5352">
        <v>1</v>
      </c>
      <c r="H5352">
        <v>1</v>
      </c>
      <c r="I5352">
        <v>47</v>
      </c>
      <c r="J5352">
        <v>2</v>
      </c>
      <c r="K5352">
        <v>17.13</v>
      </c>
      <c r="L5352" t="str">
        <f t="shared" si="498"/>
        <v/>
      </c>
      <c r="M5352">
        <v>3</v>
      </c>
      <c r="N5352" t="str">
        <f t="shared" si="499"/>
        <v/>
      </c>
      <c r="O5352">
        <v>25</v>
      </c>
      <c r="P5352" s="11">
        <v>1</v>
      </c>
      <c r="Q5352" s="11">
        <v>4.2553191489361701E-2</v>
      </c>
      <c r="R5352" s="12">
        <v>5.71</v>
      </c>
      <c r="S5352" t="s">
        <v>27</v>
      </c>
      <c r="T5352">
        <v>0</v>
      </c>
      <c r="U5352">
        <f t="shared" si="500"/>
        <v>4</v>
      </c>
      <c r="V5352">
        <f t="shared" si="501"/>
        <v>1</v>
      </c>
      <c r="W5352">
        <f t="shared" si="502"/>
        <v>1</v>
      </c>
      <c r="X5352" t="str">
        <f t="shared" si="503"/>
        <v>411</v>
      </c>
      <c r="Y5352" t="str">
        <f>IF(Table1[[#This Row],[RFM_Score]]="555","Champion", IF(AND(J5352&gt;=4,V5352&gt;=4),"Loyal", IF(U5352&lt;=2,"At Risk", IF(W5352&gt;=4,"Potential Loyalist","Others"))))</f>
        <v>Others</v>
      </c>
    </row>
    <row r="5353" spans="1:25">
      <c r="A5353" t="s">
        <v>1040</v>
      </c>
      <c r="B5353">
        <v>27</v>
      </c>
      <c r="C5353" t="s">
        <v>24</v>
      </c>
      <c r="D5353" t="s">
        <v>25</v>
      </c>
      <c r="E5353" s="6" t="s">
        <v>17423</v>
      </c>
      <c r="F5353" t="s">
        <v>62</v>
      </c>
      <c r="G5353">
        <v>5</v>
      </c>
      <c r="H5353">
        <v>1</v>
      </c>
      <c r="I5353">
        <v>64</v>
      </c>
      <c r="J5353">
        <v>5</v>
      </c>
      <c r="K5353">
        <v>17.079999999999998</v>
      </c>
      <c r="L5353" t="str">
        <f t="shared" si="498"/>
        <v/>
      </c>
      <c r="M5353">
        <v>3</v>
      </c>
      <c r="N5353" t="str">
        <f t="shared" si="499"/>
        <v/>
      </c>
      <c r="O5353">
        <v>13</v>
      </c>
      <c r="P5353" s="11">
        <v>0.2</v>
      </c>
      <c r="Q5353" s="11">
        <v>7.8125E-2</v>
      </c>
      <c r="R5353" s="12">
        <v>5.6933333333333298</v>
      </c>
      <c r="S5353" t="s">
        <v>27</v>
      </c>
      <c r="T5353">
        <v>1</v>
      </c>
      <c r="U5353">
        <f t="shared" si="500"/>
        <v>5</v>
      </c>
      <c r="V5353">
        <f t="shared" si="501"/>
        <v>1</v>
      </c>
      <c r="W5353">
        <f t="shared" si="502"/>
        <v>1</v>
      </c>
      <c r="X5353" t="str">
        <f t="shared" si="503"/>
        <v>511</v>
      </c>
      <c r="Y5353" t="str">
        <f>IF(Table1[[#This Row],[RFM_Score]]="555","Champion", IF(AND(J5353&gt;=4,V5353&gt;=4),"Loyal", IF(U5353&lt;=2,"At Risk", IF(W5353&gt;=4,"Potential Loyalist","Others"))))</f>
        <v>Others</v>
      </c>
    </row>
    <row r="5354" spans="1:25">
      <c r="A5354" t="s">
        <v>8487</v>
      </c>
      <c r="B5354">
        <v>18</v>
      </c>
      <c r="C5354" t="s">
        <v>19</v>
      </c>
      <c r="D5354" t="s">
        <v>29</v>
      </c>
      <c r="E5354" s="6" t="s">
        <v>17424</v>
      </c>
      <c r="F5354" t="s">
        <v>60</v>
      </c>
      <c r="G5354">
        <v>3</v>
      </c>
      <c r="H5354">
        <v>0</v>
      </c>
      <c r="I5354">
        <v>54</v>
      </c>
      <c r="J5354">
        <v>2</v>
      </c>
      <c r="K5354">
        <v>16.88</v>
      </c>
      <c r="L5354" t="str">
        <f t="shared" si="498"/>
        <v/>
      </c>
      <c r="M5354">
        <v>3</v>
      </c>
      <c r="N5354" t="str">
        <f t="shared" si="499"/>
        <v/>
      </c>
      <c r="O5354">
        <v>9</v>
      </c>
      <c r="P5354" s="11">
        <v>0</v>
      </c>
      <c r="Q5354" s="11">
        <v>3.7037037037037E-2</v>
      </c>
      <c r="R5354" s="12">
        <v>5.6266666666666598</v>
      </c>
      <c r="S5354" t="s">
        <v>27</v>
      </c>
      <c r="T5354">
        <v>0</v>
      </c>
      <c r="U5354">
        <f t="shared" si="500"/>
        <v>5</v>
      </c>
      <c r="V5354">
        <f t="shared" si="501"/>
        <v>1</v>
      </c>
      <c r="W5354">
        <f t="shared" si="502"/>
        <v>1</v>
      </c>
      <c r="X5354" t="str">
        <f t="shared" si="503"/>
        <v>511</v>
      </c>
      <c r="Y5354" t="str">
        <f>IF(Table1[[#This Row],[RFM_Score]]="555","Champion", IF(AND(J5354&gt;=4,V5354&gt;=4),"Loyal", IF(U5354&lt;=2,"At Risk", IF(W5354&gt;=4,"Potential Loyalist","Others"))))</f>
        <v>Others</v>
      </c>
    </row>
    <row r="5355" spans="1:25">
      <c r="A5355" t="s">
        <v>822</v>
      </c>
      <c r="B5355">
        <v>47</v>
      </c>
      <c r="C5355" t="s">
        <v>24</v>
      </c>
      <c r="D5355" t="s">
        <v>35</v>
      </c>
      <c r="E5355" s="6" t="s">
        <v>17425</v>
      </c>
      <c r="F5355" t="s">
        <v>60</v>
      </c>
      <c r="G5355">
        <v>0</v>
      </c>
      <c r="H5355">
        <v>0</v>
      </c>
      <c r="I5355">
        <v>61</v>
      </c>
      <c r="J5355">
        <v>1</v>
      </c>
      <c r="K5355">
        <v>16.77</v>
      </c>
      <c r="L5355" t="str">
        <f t="shared" si="498"/>
        <v/>
      </c>
      <c r="M5355">
        <v>3</v>
      </c>
      <c r="N5355" t="str">
        <f t="shared" si="499"/>
        <v/>
      </c>
      <c r="O5355">
        <v>1</v>
      </c>
      <c r="P5355" s="11">
        <v>0</v>
      </c>
      <c r="Q5355" s="11">
        <v>1.63934426229508E-2</v>
      </c>
      <c r="R5355" s="12">
        <v>5.59</v>
      </c>
      <c r="S5355" t="s">
        <v>27</v>
      </c>
      <c r="T5355">
        <v>0</v>
      </c>
      <c r="U5355">
        <f t="shared" si="500"/>
        <v>5</v>
      </c>
      <c r="V5355">
        <f t="shared" si="501"/>
        <v>1</v>
      </c>
      <c r="W5355">
        <f t="shared" si="502"/>
        <v>1</v>
      </c>
      <c r="X5355" t="str">
        <f t="shared" si="503"/>
        <v>511</v>
      </c>
      <c r="Y5355" t="str">
        <f>IF(Table1[[#This Row],[RFM_Score]]="555","Champion", IF(AND(J5355&gt;=4,V5355&gt;=4),"Loyal", IF(U5355&lt;=2,"At Risk", IF(W5355&gt;=4,"Potential Loyalist","Others"))))</f>
        <v>Others</v>
      </c>
    </row>
    <row r="5356" spans="1:25">
      <c r="A5356" t="s">
        <v>11753</v>
      </c>
      <c r="B5356">
        <v>39</v>
      </c>
      <c r="C5356" t="s">
        <v>24</v>
      </c>
      <c r="D5356" t="s">
        <v>46</v>
      </c>
      <c r="E5356" s="6" t="s">
        <v>17426</v>
      </c>
      <c r="F5356" t="s">
        <v>21</v>
      </c>
      <c r="G5356">
        <v>2</v>
      </c>
      <c r="H5356">
        <v>1</v>
      </c>
      <c r="I5356">
        <v>51</v>
      </c>
      <c r="J5356">
        <v>2</v>
      </c>
      <c r="K5356">
        <v>16.72</v>
      </c>
      <c r="L5356" t="str">
        <f t="shared" si="498"/>
        <v/>
      </c>
      <c r="M5356">
        <v>3</v>
      </c>
      <c r="N5356" t="str">
        <f t="shared" si="499"/>
        <v/>
      </c>
      <c r="O5356">
        <v>6</v>
      </c>
      <c r="P5356" s="11">
        <v>0.5</v>
      </c>
      <c r="Q5356" s="11">
        <v>3.9215686274509803E-2</v>
      </c>
      <c r="R5356" s="12">
        <v>5.5733333333333297</v>
      </c>
      <c r="S5356" t="s">
        <v>27</v>
      </c>
      <c r="T5356">
        <v>0</v>
      </c>
      <c r="U5356">
        <f t="shared" si="500"/>
        <v>5</v>
      </c>
      <c r="V5356">
        <f t="shared" si="501"/>
        <v>1</v>
      </c>
      <c r="W5356">
        <f t="shared" si="502"/>
        <v>1</v>
      </c>
      <c r="X5356" t="str">
        <f t="shared" si="503"/>
        <v>511</v>
      </c>
      <c r="Y5356" t="str">
        <f>IF(Table1[[#This Row],[RFM_Score]]="555","Champion", IF(AND(J5356&gt;=4,V5356&gt;=4),"Loyal", IF(U5356&lt;=2,"At Risk", IF(W5356&gt;=4,"Potential Loyalist","Others"))))</f>
        <v>Others</v>
      </c>
    </row>
    <row r="5357" spans="1:25">
      <c r="A5357" t="s">
        <v>5612</v>
      </c>
      <c r="B5357">
        <v>18</v>
      </c>
      <c r="C5357" t="s">
        <v>24</v>
      </c>
      <c r="D5357" t="s">
        <v>41</v>
      </c>
      <c r="E5357" s="6" t="s">
        <v>17427</v>
      </c>
      <c r="F5357" t="s">
        <v>21</v>
      </c>
      <c r="G5357">
        <v>2</v>
      </c>
      <c r="H5357">
        <v>1</v>
      </c>
      <c r="I5357">
        <v>45</v>
      </c>
      <c r="J5357">
        <v>4</v>
      </c>
      <c r="K5357">
        <v>16.66</v>
      </c>
      <c r="L5357" t="str">
        <f t="shared" si="498"/>
        <v/>
      </c>
      <c r="M5357">
        <v>3</v>
      </c>
      <c r="N5357" t="str">
        <f t="shared" si="499"/>
        <v/>
      </c>
      <c r="O5357">
        <v>11</v>
      </c>
      <c r="P5357" s="11">
        <v>0.5</v>
      </c>
      <c r="Q5357" s="11">
        <v>8.8888888888888795E-2</v>
      </c>
      <c r="R5357" s="12">
        <v>5.5533333333333301</v>
      </c>
      <c r="S5357" t="s">
        <v>27</v>
      </c>
      <c r="T5357">
        <v>0</v>
      </c>
      <c r="U5357">
        <f t="shared" si="500"/>
        <v>5</v>
      </c>
      <c r="V5357">
        <f t="shared" si="501"/>
        <v>1</v>
      </c>
      <c r="W5357">
        <f t="shared" si="502"/>
        <v>1</v>
      </c>
      <c r="X5357" t="str">
        <f t="shared" si="503"/>
        <v>511</v>
      </c>
      <c r="Y5357" t="str">
        <f>IF(Table1[[#This Row],[RFM_Score]]="555","Champion", IF(AND(J5357&gt;=4,V5357&gt;=4),"Loyal", IF(U5357&lt;=2,"At Risk", IF(W5357&gt;=4,"Potential Loyalist","Others"))))</f>
        <v>Others</v>
      </c>
    </row>
    <row r="5358" spans="1:25">
      <c r="A5358" t="s">
        <v>2579</v>
      </c>
      <c r="B5358">
        <v>32</v>
      </c>
      <c r="C5358" t="s">
        <v>19</v>
      </c>
      <c r="D5358" t="s">
        <v>29</v>
      </c>
      <c r="E5358" s="6" t="s">
        <v>17428</v>
      </c>
      <c r="F5358" t="s">
        <v>62</v>
      </c>
      <c r="G5358">
        <v>1</v>
      </c>
      <c r="H5358">
        <v>0</v>
      </c>
      <c r="I5358">
        <v>47</v>
      </c>
      <c r="J5358">
        <v>4</v>
      </c>
      <c r="K5358">
        <v>16.600000000000001</v>
      </c>
      <c r="L5358" t="str">
        <f t="shared" si="498"/>
        <v/>
      </c>
      <c r="M5358">
        <v>3</v>
      </c>
      <c r="N5358" t="str">
        <f t="shared" si="499"/>
        <v/>
      </c>
      <c r="O5358">
        <v>13</v>
      </c>
      <c r="P5358" s="11">
        <v>0</v>
      </c>
      <c r="Q5358" s="11">
        <v>8.5106382978723402E-2</v>
      </c>
      <c r="R5358" s="12">
        <v>5.5333333333333297</v>
      </c>
      <c r="S5358" t="s">
        <v>27</v>
      </c>
      <c r="T5358">
        <v>0</v>
      </c>
      <c r="U5358">
        <f t="shared" si="500"/>
        <v>5</v>
      </c>
      <c r="V5358">
        <f t="shared" si="501"/>
        <v>1</v>
      </c>
      <c r="W5358">
        <f t="shared" si="502"/>
        <v>1</v>
      </c>
      <c r="X5358" t="str">
        <f t="shared" si="503"/>
        <v>511</v>
      </c>
      <c r="Y5358" t="str">
        <f>IF(Table1[[#This Row],[RFM_Score]]="555","Champion", IF(AND(J5358&gt;=4,V5358&gt;=4),"Loyal", IF(U5358&lt;=2,"At Risk", IF(W5358&gt;=4,"Potential Loyalist","Others"))))</f>
        <v>Others</v>
      </c>
    </row>
    <row r="5359" spans="1:25">
      <c r="A5359" t="s">
        <v>4768</v>
      </c>
      <c r="B5359">
        <v>34</v>
      </c>
      <c r="C5359" t="s">
        <v>19</v>
      </c>
      <c r="D5359" t="s">
        <v>35</v>
      </c>
      <c r="E5359" s="6" t="s">
        <v>17429</v>
      </c>
      <c r="F5359" t="s">
        <v>21</v>
      </c>
      <c r="G5359">
        <v>1</v>
      </c>
      <c r="H5359">
        <v>1</v>
      </c>
      <c r="I5359">
        <v>45</v>
      </c>
      <c r="J5359">
        <v>2</v>
      </c>
      <c r="K5359">
        <v>16.52</v>
      </c>
      <c r="L5359" t="str">
        <f t="shared" si="498"/>
        <v/>
      </c>
      <c r="M5359">
        <v>3</v>
      </c>
      <c r="N5359" t="str">
        <f t="shared" si="499"/>
        <v/>
      </c>
      <c r="O5359">
        <v>4</v>
      </c>
      <c r="P5359" s="11">
        <v>1</v>
      </c>
      <c r="Q5359" s="11">
        <v>4.4444444444444398E-2</v>
      </c>
      <c r="R5359" s="12">
        <v>5.5066666666666597</v>
      </c>
      <c r="S5359" t="s">
        <v>27</v>
      </c>
      <c r="T5359">
        <v>1</v>
      </c>
      <c r="U5359">
        <f t="shared" si="500"/>
        <v>5</v>
      </c>
      <c r="V5359">
        <f t="shared" si="501"/>
        <v>1</v>
      </c>
      <c r="W5359">
        <f t="shared" si="502"/>
        <v>1</v>
      </c>
      <c r="X5359" t="str">
        <f t="shared" si="503"/>
        <v>511</v>
      </c>
      <c r="Y5359" t="str">
        <f>IF(Table1[[#This Row],[RFM_Score]]="555","Champion", IF(AND(J5359&gt;=4,V5359&gt;=4),"Loyal", IF(U5359&lt;=2,"At Risk", IF(W5359&gt;=4,"Potential Loyalist","Others"))))</f>
        <v>Others</v>
      </c>
    </row>
    <row r="5360" spans="1:25">
      <c r="A5360" t="s">
        <v>9343</v>
      </c>
      <c r="B5360">
        <v>44</v>
      </c>
      <c r="C5360" t="s">
        <v>19</v>
      </c>
      <c r="D5360" t="s">
        <v>49</v>
      </c>
      <c r="E5360" s="6" t="s">
        <v>17430</v>
      </c>
      <c r="F5360" t="s">
        <v>60</v>
      </c>
      <c r="G5360">
        <v>2</v>
      </c>
      <c r="H5360">
        <v>2</v>
      </c>
      <c r="I5360">
        <v>53</v>
      </c>
      <c r="J5360">
        <v>4</v>
      </c>
      <c r="K5360">
        <v>16.47</v>
      </c>
      <c r="L5360" t="str">
        <f t="shared" si="498"/>
        <v/>
      </c>
      <c r="M5360">
        <v>3</v>
      </c>
      <c r="N5360" t="str">
        <f t="shared" si="499"/>
        <v/>
      </c>
      <c r="O5360">
        <v>140</v>
      </c>
      <c r="P5360" s="11">
        <v>1</v>
      </c>
      <c r="Q5360" s="11">
        <v>7.5471698113207503E-2</v>
      </c>
      <c r="R5360" s="12">
        <v>5.4899999999999904</v>
      </c>
      <c r="S5360" t="s">
        <v>27</v>
      </c>
      <c r="T5360">
        <v>0</v>
      </c>
      <c r="U5360">
        <f t="shared" si="500"/>
        <v>1</v>
      </c>
      <c r="V5360">
        <f t="shared" si="501"/>
        <v>1</v>
      </c>
      <c r="W5360">
        <f t="shared" si="502"/>
        <v>1</v>
      </c>
      <c r="X5360" t="str">
        <f t="shared" si="503"/>
        <v>111</v>
      </c>
      <c r="Y5360" t="str">
        <f>IF(Table1[[#This Row],[RFM_Score]]="555","Champion", IF(AND(J5360&gt;=4,V5360&gt;=4),"Loyal", IF(U5360&lt;=2,"At Risk", IF(W5360&gt;=4,"Potential Loyalist","Others"))))</f>
        <v>At Risk</v>
      </c>
    </row>
    <row r="5361" spans="1:25">
      <c r="A5361" t="s">
        <v>11602</v>
      </c>
      <c r="B5361">
        <v>34</v>
      </c>
      <c r="C5361" t="s">
        <v>24</v>
      </c>
      <c r="D5361" t="s">
        <v>46</v>
      </c>
      <c r="E5361" s="6" t="s">
        <v>17431</v>
      </c>
      <c r="F5361" t="s">
        <v>30</v>
      </c>
      <c r="G5361">
        <v>2</v>
      </c>
      <c r="H5361">
        <v>0</v>
      </c>
      <c r="I5361">
        <v>37</v>
      </c>
      <c r="J5361">
        <v>2</v>
      </c>
      <c r="K5361">
        <v>16.350000000000001</v>
      </c>
      <c r="L5361" t="str">
        <f t="shared" si="498"/>
        <v/>
      </c>
      <c r="M5361">
        <v>3</v>
      </c>
      <c r="N5361" t="str">
        <f t="shared" si="499"/>
        <v/>
      </c>
      <c r="O5361">
        <v>48</v>
      </c>
      <c r="P5361" s="11">
        <v>0</v>
      </c>
      <c r="Q5361" s="11">
        <v>5.4054054054054002E-2</v>
      </c>
      <c r="R5361" s="12">
        <v>5.45</v>
      </c>
      <c r="S5361" t="s">
        <v>27</v>
      </c>
      <c r="T5361">
        <v>0</v>
      </c>
      <c r="U5361">
        <f t="shared" si="500"/>
        <v>3</v>
      </c>
      <c r="V5361">
        <f t="shared" si="501"/>
        <v>1</v>
      </c>
      <c r="W5361">
        <f t="shared" si="502"/>
        <v>1</v>
      </c>
      <c r="X5361" t="str">
        <f t="shared" si="503"/>
        <v>311</v>
      </c>
      <c r="Y5361" t="str">
        <f>IF(Table1[[#This Row],[RFM_Score]]="555","Champion", IF(AND(J5361&gt;=4,V5361&gt;=4),"Loyal", IF(U5361&lt;=2,"At Risk", IF(W5361&gt;=4,"Potential Loyalist","Others"))))</f>
        <v>Others</v>
      </c>
    </row>
    <row r="5362" spans="1:25">
      <c r="A5362" t="s">
        <v>10307</v>
      </c>
      <c r="B5362">
        <v>30</v>
      </c>
      <c r="C5362" t="s">
        <v>24</v>
      </c>
      <c r="D5362" t="s">
        <v>49</v>
      </c>
      <c r="E5362" s="6" t="s">
        <v>17432</v>
      </c>
      <c r="F5362" t="s">
        <v>26</v>
      </c>
      <c r="G5362">
        <v>2</v>
      </c>
      <c r="H5362">
        <v>0</v>
      </c>
      <c r="I5362">
        <v>54</v>
      </c>
      <c r="J5362">
        <v>5</v>
      </c>
      <c r="K5362">
        <v>16.21</v>
      </c>
      <c r="L5362" t="str">
        <f t="shared" si="498"/>
        <v/>
      </c>
      <c r="M5362">
        <v>3</v>
      </c>
      <c r="N5362" t="str">
        <f t="shared" si="499"/>
        <v/>
      </c>
      <c r="O5362">
        <v>19</v>
      </c>
      <c r="P5362" s="11">
        <v>0</v>
      </c>
      <c r="Q5362" s="11">
        <v>9.2592592592592504E-2</v>
      </c>
      <c r="R5362" s="12">
        <v>5.4033333333333298</v>
      </c>
      <c r="S5362" t="s">
        <v>27</v>
      </c>
      <c r="T5362">
        <v>0</v>
      </c>
      <c r="U5362">
        <f t="shared" si="500"/>
        <v>5</v>
      </c>
      <c r="V5362">
        <f t="shared" si="501"/>
        <v>1</v>
      </c>
      <c r="W5362">
        <f t="shared" si="502"/>
        <v>1</v>
      </c>
      <c r="X5362" t="str">
        <f t="shared" si="503"/>
        <v>511</v>
      </c>
      <c r="Y5362" t="str">
        <f>IF(Table1[[#This Row],[RFM_Score]]="555","Champion", IF(AND(J5362&gt;=4,V5362&gt;=4),"Loyal", IF(U5362&lt;=2,"At Risk", IF(W5362&gt;=4,"Potential Loyalist","Others"))))</f>
        <v>Others</v>
      </c>
    </row>
    <row r="5363" spans="1:25">
      <c r="A5363" t="s">
        <v>7848</v>
      </c>
      <c r="B5363">
        <v>32</v>
      </c>
      <c r="C5363" t="s">
        <v>24</v>
      </c>
      <c r="D5363" t="s">
        <v>25</v>
      </c>
      <c r="E5363" s="6" t="s">
        <v>17433</v>
      </c>
      <c r="F5363" t="s">
        <v>26</v>
      </c>
      <c r="G5363">
        <v>5</v>
      </c>
      <c r="H5363">
        <v>1</v>
      </c>
      <c r="I5363">
        <v>58</v>
      </c>
      <c r="J5363">
        <v>2</v>
      </c>
      <c r="K5363">
        <v>16.170000000000002</v>
      </c>
      <c r="L5363" t="str">
        <f t="shared" si="498"/>
        <v/>
      </c>
      <c r="M5363">
        <v>3</v>
      </c>
      <c r="N5363" t="str">
        <f t="shared" si="499"/>
        <v/>
      </c>
      <c r="O5363">
        <v>4</v>
      </c>
      <c r="P5363" s="11">
        <v>0.2</v>
      </c>
      <c r="Q5363" s="11">
        <v>3.4482758620689599E-2</v>
      </c>
      <c r="R5363" s="12">
        <v>5.39</v>
      </c>
      <c r="S5363" t="s">
        <v>27</v>
      </c>
      <c r="T5363">
        <v>0</v>
      </c>
      <c r="U5363">
        <f t="shared" si="500"/>
        <v>5</v>
      </c>
      <c r="V5363">
        <f t="shared" si="501"/>
        <v>1</v>
      </c>
      <c r="W5363">
        <f t="shared" si="502"/>
        <v>1</v>
      </c>
      <c r="X5363" t="str">
        <f t="shared" si="503"/>
        <v>511</v>
      </c>
      <c r="Y5363" t="str">
        <f>IF(Table1[[#This Row],[RFM_Score]]="555","Champion", IF(AND(J5363&gt;=4,V5363&gt;=4),"Loyal", IF(U5363&lt;=2,"At Risk", IF(W5363&gt;=4,"Potential Loyalist","Others"))))</f>
        <v>Others</v>
      </c>
    </row>
    <row r="5364" spans="1:25">
      <c r="A5364" t="s">
        <v>333</v>
      </c>
      <c r="B5364">
        <v>45</v>
      </c>
      <c r="C5364" t="s">
        <v>24</v>
      </c>
      <c r="D5364" t="s">
        <v>20</v>
      </c>
      <c r="E5364" s="6" t="s">
        <v>17434</v>
      </c>
      <c r="F5364" t="s">
        <v>60</v>
      </c>
      <c r="G5364">
        <v>2</v>
      </c>
      <c r="H5364">
        <v>0</v>
      </c>
      <c r="I5364">
        <v>56</v>
      </c>
      <c r="J5364">
        <v>3</v>
      </c>
      <c r="K5364">
        <v>16.149999999999999</v>
      </c>
      <c r="L5364" t="str">
        <f t="shared" si="498"/>
        <v/>
      </c>
      <c r="M5364">
        <v>3</v>
      </c>
      <c r="N5364" t="str">
        <f t="shared" si="499"/>
        <v/>
      </c>
      <c r="O5364">
        <v>8</v>
      </c>
      <c r="P5364" s="11">
        <v>0</v>
      </c>
      <c r="Q5364" s="11">
        <v>5.3571428571428499E-2</v>
      </c>
      <c r="R5364" s="12">
        <v>5.3833333333333302</v>
      </c>
      <c r="S5364" t="s">
        <v>27</v>
      </c>
      <c r="T5364">
        <v>0</v>
      </c>
      <c r="U5364">
        <f t="shared" si="500"/>
        <v>5</v>
      </c>
      <c r="V5364">
        <f t="shared" si="501"/>
        <v>1</v>
      </c>
      <c r="W5364">
        <f t="shared" si="502"/>
        <v>1</v>
      </c>
      <c r="X5364" t="str">
        <f t="shared" si="503"/>
        <v>511</v>
      </c>
      <c r="Y5364" t="str">
        <f>IF(Table1[[#This Row],[RFM_Score]]="555","Champion", IF(AND(J5364&gt;=4,V5364&gt;=4),"Loyal", IF(U5364&lt;=2,"At Risk", IF(W5364&gt;=4,"Potential Loyalist","Others"))))</f>
        <v>Others</v>
      </c>
    </row>
    <row r="5365" spans="1:25">
      <c r="A5365" t="s">
        <v>5399</v>
      </c>
      <c r="B5365">
        <v>35</v>
      </c>
      <c r="C5365" t="s">
        <v>24</v>
      </c>
      <c r="D5365" t="s">
        <v>25</v>
      </c>
      <c r="E5365" s="6" t="s">
        <v>17435</v>
      </c>
      <c r="F5365" t="s">
        <v>30</v>
      </c>
      <c r="G5365">
        <v>4</v>
      </c>
      <c r="H5365">
        <v>2</v>
      </c>
      <c r="I5365">
        <v>44</v>
      </c>
      <c r="J5365">
        <v>2</v>
      </c>
      <c r="K5365">
        <v>16.03</v>
      </c>
      <c r="L5365" t="str">
        <f t="shared" si="498"/>
        <v/>
      </c>
      <c r="M5365">
        <v>3</v>
      </c>
      <c r="N5365" t="str">
        <f t="shared" si="499"/>
        <v/>
      </c>
      <c r="O5365">
        <v>22</v>
      </c>
      <c r="P5365" s="11">
        <v>0.5</v>
      </c>
      <c r="Q5365" s="11">
        <v>4.54545454545454E-2</v>
      </c>
      <c r="R5365" s="12">
        <v>5.3433333333333302</v>
      </c>
      <c r="S5365" t="s">
        <v>27</v>
      </c>
      <c r="T5365">
        <v>0</v>
      </c>
      <c r="U5365">
        <f t="shared" si="500"/>
        <v>4</v>
      </c>
      <c r="V5365">
        <f t="shared" si="501"/>
        <v>1</v>
      </c>
      <c r="W5365">
        <f t="shared" si="502"/>
        <v>1</v>
      </c>
      <c r="X5365" t="str">
        <f t="shared" si="503"/>
        <v>411</v>
      </c>
      <c r="Y5365" t="str">
        <f>IF(Table1[[#This Row],[RFM_Score]]="555","Champion", IF(AND(J5365&gt;=4,V5365&gt;=4),"Loyal", IF(U5365&lt;=2,"At Risk", IF(W5365&gt;=4,"Potential Loyalist","Others"))))</f>
        <v>Others</v>
      </c>
    </row>
    <row r="5366" spans="1:25">
      <c r="A5366" t="s">
        <v>9843</v>
      </c>
      <c r="B5366">
        <v>36</v>
      </c>
      <c r="C5366" t="s">
        <v>24</v>
      </c>
      <c r="D5366" t="s">
        <v>46</v>
      </c>
      <c r="E5366" s="6" t="s">
        <v>17436</v>
      </c>
      <c r="F5366" t="s">
        <v>37</v>
      </c>
      <c r="G5366">
        <v>2</v>
      </c>
      <c r="H5366">
        <v>0</v>
      </c>
      <c r="I5366">
        <v>49</v>
      </c>
      <c r="J5366">
        <v>3</v>
      </c>
      <c r="K5366">
        <v>15.96</v>
      </c>
      <c r="L5366" t="str">
        <f t="shared" si="498"/>
        <v/>
      </c>
      <c r="M5366">
        <v>3</v>
      </c>
      <c r="N5366" t="str">
        <f t="shared" si="499"/>
        <v/>
      </c>
      <c r="O5366">
        <v>6</v>
      </c>
      <c r="P5366" s="11">
        <v>0</v>
      </c>
      <c r="Q5366" s="11">
        <v>6.1224489795918297E-2</v>
      </c>
      <c r="R5366" s="12">
        <v>5.32</v>
      </c>
      <c r="S5366" t="s">
        <v>27</v>
      </c>
      <c r="T5366">
        <v>0</v>
      </c>
      <c r="U5366">
        <f t="shared" si="500"/>
        <v>5</v>
      </c>
      <c r="V5366">
        <f t="shared" si="501"/>
        <v>1</v>
      </c>
      <c r="W5366">
        <f t="shared" si="502"/>
        <v>1</v>
      </c>
      <c r="X5366" t="str">
        <f t="shared" si="503"/>
        <v>511</v>
      </c>
      <c r="Y5366" t="str">
        <f>IF(Table1[[#This Row],[RFM_Score]]="555","Champion", IF(AND(J5366&gt;=4,V5366&gt;=4),"Loyal", IF(U5366&lt;=2,"At Risk", IF(W5366&gt;=4,"Potential Loyalist","Others"))))</f>
        <v>Others</v>
      </c>
    </row>
    <row r="5367" spans="1:25">
      <c r="A5367" t="s">
        <v>5180</v>
      </c>
      <c r="B5367">
        <v>30</v>
      </c>
      <c r="C5367" t="s">
        <v>24</v>
      </c>
      <c r="D5367" t="s">
        <v>25</v>
      </c>
      <c r="E5367" s="6" t="s">
        <v>17437</v>
      </c>
      <c r="F5367" t="s">
        <v>26</v>
      </c>
      <c r="G5367">
        <v>2</v>
      </c>
      <c r="H5367">
        <v>1</v>
      </c>
      <c r="I5367">
        <v>49</v>
      </c>
      <c r="J5367">
        <v>0</v>
      </c>
      <c r="K5367">
        <v>15.76</v>
      </c>
      <c r="L5367" t="str">
        <f t="shared" si="498"/>
        <v/>
      </c>
      <c r="M5367">
        <v>3</v>
      </c>
      <c r="N5367" t="str">
        <f t="shared" si="499"/>
        <v/>
      </c>
      <c r="O5367">
        <v>9</v>
      </c>
      <c r="P5367" s="11">
        <v>0.5</v>
      </c>
      <c r="Q5367" s="11">
        <v>0</v>
      </c>
      <c r="R5367" s="12">
        <v>5.2533333333333303</v>
      </c>
      <c r="S5367" t="s">
        <v>27</v>
      </c>
      <c r="T5367">
        <v>0</v>
      </c>
      <c r="U5367">
        <f t="shared" si="500"/>
        <v>5</v>
      </c>
      <c r="V5367">
        <f t="shared" si="501"/>
        <v>1</v>
      </c>
      <c r="W5367">
        <f t="shared" si="502"/>
        <v>1</v>
      </c>
      <c r="X5367" t="str">
        <f t="shared" si="503"/>
        <v>511</v>
      </c>
      <c r="Y5367" t="str">
        <f>IF(Table1[[#This Row],[RFM_Score]]="555","Champion", IF(AND(J5367&gt;=4,V5367&gt;=4),"Loyal", IF(U5367&lt;=2,"At Risk", IF(W5367&gt;=4,"Potential Loyalist","Others"))))</f>
        <v>Others</v>
      </c>
    </row>
    <row r="5368" spans="1:25">
      <c r="A5368" t="s">
        <v>2473</v>
      </c>
      <c r="B5368">
        <v>33</v>
      </c>
      <c r="C5368" t="s">
        <v>24</v>
      </c>
      <c r="D5368" t="s">
        <v>25</v>
      </c>
      <c r="E5368" s="6" t="s">
        <v>17438</v>
      </c>
      <c r="F5368" t="s">
        <v>30</v>
      </c>
      <c r="G5368">
        <v>2</v>
      </c>
      <c r="H5368">
        <v>1</v>
      </c>
      <c r="I5368">
        <v>48</v>
      </c>
      <c r="J5368">
        <v>0</v>
      </c>
      <c r="K5368">
        <v>15.49</v>
      </c>
      <c r="L5368" t="str">
        <f t="shared" si="498"/>
        <v/>
      </c>
      <c r="M5368">
        <v>3</v>
      </c>
      <c r="N5368" t="str">
        <f t="shared" si="499"/>
        <v/>
      </c>
      <c r="O5368">
        <v>50</v>
      </c>
      <c r="P5368" s="11">
        <v>0.5</v>
      </c>
      <c r="Q5368" s="11">
        <v>0</v>
      </c>
      <c r="R5368" s="12">
        <v>5.1633333333333304</v>
      </c>
      <c r="S5368" t="s">
        <v>27</v>
      </c>
      <c r="T5368">
        <v>0</v>
      </c>
      <c r="U5368">
        <f t="shared" si="500"/>
        <v>3</v>
      </c>
      <c r="V5368">
        <f t="shared" si="501"/>
        <v>1</v>
      </c>
      <c r="W5368">
        <f t="shared" si="502"/>
        <v>1</v>
      </c>
      <c r="X5368" t="str">
        <f t="shared" si="503"/>
        <v>311</v>
      </c>
      <c r="Y5368" t="str">
        <f>IF(Table1[[#This Row],[RFM_Score]]="555","Champion", IF(AND(J5368&gt;=4,V5368&gt;=4),"Loyal", IF(U5368&lt;=2,"At Risk", IF(W5368&gt;=4,"Potential Loyalist","Others"))))</f>
        <v>Others</v>
      </c>
    </row>
    <row r="5369" spans="1:25">
      <c r="A5369" t="s">
        <v>11904</v>
      </c>
      <c r="B5369">
        <v>18</v>
      </c>
      <c r="C5369" t="s">
        <v>24</v>
      </c>
      <c r="D5369" t="s">
        <v>25</v>
      </c>
      <c r="E5369" s="6" t="s">
        <v>17439</v>
      </c>
      <c r="F5369" t="s">
        <v>21</v>
      </c>
      <c r="G5369">
        <v>4</v>
      </c>
      <c r="H5369">
        <v>2</v>
      </c>
      <c r="I5369">
        <v>45</v>
      </c>
      <c r="J5369">
        <v>3</v>
      </c>
      <c r="K5369">
        <v>15.47</v>
      </c>
      <c r="L5369" t="str">
        <f t="shared" si="498"/>
        <v/>
      </c>
      <c r="M5369">
        <v>3</v>
      </c>
      <c r="N5369" t="str">
        <f t="shared" si="499"/>
        <v/>
      </c>
      <c r="O5369">
        <v>56</v>
      </c>
      <c r="P5369" s="11">
        <v>0.5</v>
      </c>
      <c r="Q5369" s="11">
        <v>6.6666666666666596E-2</v>
      </c>
      <c r="R5369" s="12">
        <v>5.1566666666666601</v>
      </c>
      <c r="S5369" t="s">
        <v>27</v>
      </c>
      <c r="T5369">
        <v>0</v>
      </c>
      <c r="U5369">
        <f t="shared" si="500"/>
        <v>3</v>
      </c>
      <c r="V5369">
        <f t="shared" si="501"/>
        <v>1</v>
      </c>
      <c r="W5369">
        <f t="shared" si="502"/>
        <v>1</v>
      </c>
      <c r="X5369" t="str">
        <f t="shared" si="503"/>
        <v>311</v>
      </c>
      <c r="Y5369" t="str">
        <f>IF(Table1[[#This Row],[RFM_Score]]="555","Champion", IF(AND(J5369&gt;=4,V5369&gt;=4),"Loyal", IF(U5369&lt;=2,"At Risk", IF(W5369&gt;=4,"Potential Loyalist","Others"))))</f>
        <v>Others</v>
      </c>
    </row>
    <row r="5370" spans="1:25">
      <c r="A5370" t="s">
        <v>6146</v>
      </c>
      <c r="B5370">
        <v>26</v>
      </c>
      <c r="C5370" t="s">
        <v>24</v>
      </c>
      <c r="D5370" t="s">
        <v>46</v>
      </c>
      <c r="E5370" s="6" t="s">
        <v>17440</v>
      </c>
      <c r="F5370" t="s">
        <v>26</v>
      </c>
      <c r="G5370">
        <v>3</v>
      </c>
      <c r="H5370">
        <v>2</v>
      </c>
      <c r="I5370">
        <v>36</v>
      </c>
      <c r="J5370">
        <v>3</v>
      </c>
      <c r="K5370">
        <v>15.46</v>
      </c>
      <c r="L5370" t="str">
        <f t="shared" si="498"/>
        <v/>
      </c>
      <c r="M5370">
        <v>3</v>
      </c>
      <c r="N5370" t="str">
        <f t="shared" si="499"/>
        <v/>
      </c>
      <c r="O5370">
        <v>20</v>
      </c>
      <c r="P5370" s="11">
        <v>0.66666666666666596</v>
      </c>
      <c r="Q5370" s="11">
        <v>8.3333333333333301E-2</v>
      </c>
      <c r="R5370" s="12">
        <v>5.1533333333333298</v>
      </c>
      <c r="S5370" t="s">
        <v>27</v>
      </c>
      <c r="T5370">
        <v>0</v>
      </c>
      <c r="U5370">
        <f t="shared" si="500"/>
        <v>5</v>
      </c>
      <c r="V5370">
        <f t="shared" si="501"/>
        <v>1</v>
      </c>
      <c r="W5370">
        <f t="shared" si="502"/>
        <v>1</v>
      </c>
      <c r="X5370" t="str">
        <f t="shared" si="503"/>
        <v>511</v>
      </c>
      <c r="Y5370" t="str">
        <f>IF(Table1[[#This Row],[RFM_Score]]="555","Champion", IF(AND(J5370&gt;=4,V5370&gt;=4),"Loyal", IF(U5370&lt;=2,"At Risk", IF(W5370&gt;=4,"Potential Loyalist","Others"))))</f>
        <v>Others</v>
      </c>
    </row>
    <row r="5371" spans="1:25">
      <c r="A5371" t="s">
        <v>998</v>
      </c>
      <c r="B5371">
        <v>50</v>
      </c>
      <c r="C5371" t="s">
        <v>19</v>
      </c>
      <c r="D5371" t="s">
        <v>41</v>
      </c>
      <c r="E5371" s="6" t="s">
        <v>17441</v>
      </c>
      <c r="F5371" t="s">
        <v>21</v>
      </c>
      <c r="G5371">
        <v>6</v>
      </c>
      <c r="H5371">
        <v>3</v>
      </c>
      <c r="I5371">
        <v>46</v>
      </c>
      <c r="J5371">
        <v>4</v>
      </c>
      <c r="K5371">
        <v>15.17</v>
      </c>
      <c r="L5371" t="str">
        <f t="shared" si="498"/>
        <v/>
      </c>
      <c r="M5371">
        <v>3</v>
      </c>
      <c r="N5371" t="str">
        <f t="shared" si="499"/>
        <v/>
      </c>
      <c r="O5371">
        <v>9</v>
      </c>
      <c r="P5371" s="11">
        <v>0.5</v>
      </c>
      <c r="Q5371" s="11">
        <v>8.6956521739130405E-2</v>
      </c>
      <c r="R5371" s="12">
        <v>5.0566666666666604</v>
      </c>
      <c r="S5371" t="s">
        <v>27</v>
      </c>
      <c r="T5371">
        <v>0</v>
      </c>
      <c r="U5371">
        <f t="shared" si="500"/>
        <v>5</v>
      </c>
      <c r="V5371">
        <f t="shared" si="501"/>
        <v>1</v>
      </c>
      <c r="W5371">
        <f t="shared" si="502"/>
        <v>1</v>
      </c>
      <c r="X5371" t="str">
        <f t="shared" si="503"/>
        <v>511</v>
      </c>
      <c r="Y5371" t="str">
        <f>IF(Table1[[#This Row],[RFM_Score]]="555","Champion", IF(AND(J5371&gt;=4,V5371&gt;=4),"Loyal", IF(U5371&lt;=2,"At Risk", IF(W5371&gt;=4,"Potential Loyalist","Others"))))</f>
        <v>Others</v>
      </c>
    </row>
    <row r="5372" spans="1:25">
      <c r="A5372" t="s">
        <v>7826</v>
      </c>
      <c r="B5372">
        <v>48</v>
      </c>
      <c r="C5372" t="s">
        <v>24</v>
      </c>
      <c r="D5372" t="s">
        <v>20</v>
      </c>
      <c r="E5372" s="6" t="s">
        <v>17442</v>
      </c>
      <c r="F5372" t="s">
        <v>30</v>
      </c>
      <c r="G5372">
        <v>3</v>
      </c>
      <c r="H5372">
        <v>0</v>
      </c>
      <c r="I5372">
        <v>42</v>
      </c>
      <c r="J5372">
        <v>6</v>
      </c>
      <c r="K5372">
        <v>15.15</v>
      </c>
      <c r="L5372" t="str">
        <f t="shared" si="498"/>
        <v/>
      </c>
      <c r="M5372">
        <v>3</v>
      </c>
      <c r="N5372" t="str">
        <f t="shared" si="499"/>
        <v/>
      </c>
      <c r="O5372">
        <v>37</v>
      </c>
      <c r="P5372" s="11">
        <v>0</v>
      </c>
      <c r="Q5372" s="11">
        <v>0.14285714285714199</v>
      </c>
      <c r="R5372" s="12">
        <v>5.05</v>
      </c>
      <c r="S5372" t="s">
        <v>27</v>
      </c>
      <c r="T5372">
        <v>0</v>
      </c>
      <c r="U5372">
        <f t="shared" si="500"/>
        <v>4</v>
      </c>
      <c r="V5372">
        <f t="shared" si="501"/>
        <v>1</v>
      </c>
      <c r="W5372">
        <f t="shared" si="502"/>
        <v>1</v>
      </c>
      <c r="X5372" t="str">
        <f t="shared" si="503"/>
        <v>411</v>
      </c>
      <c r="Y5372" t="str">
        <f>IF(Table1[[#This Row],[RFM_Score]]="555","Champion", IF(AND(J5372&gt;=4,V5372&gt;=4),"Loyal", IF(U5372&lt;=2,"At Risk", IF(W5372&gt;=4,"Potential Loyalist","Others"))))</f>
        <v>Others</v>
      </c>
    </row>
    <row r="5373" spans="1:25">
      <c r="A5373" t="s">
        <v>7124</v>
      </c>
      <c r="B5373">
        <v>18</v>
      </c>
      <c r="C5373" t="s">
        <v>24</v>
      </c>
      <c r="D5373" t="s">
        <v>49</v>
      </c>
      <c r="E5373" s="6" t="s">
        <v>17443</v>
      </c>
      <c r="F5373" t="s">
        <v>62</v>
      </c>
      <c r="G5373">
        <v>0</v>
      </c>
      <c r="H5373">
        <v>0</v>
      </c>
      <c r="I5373">
        <v>43</v>
      </c>
      <c r="J5373">
        <v>2</v>
      </c>
      <c r="K5373">
        <v>15.09</v>
      </c>
      <c r="L5373" t="str">
        <f t="shared" si="498"/>
        <v/>
      </c>
      <c r="M5373">
        <v>3</v>
      </c>
      <c r="N5373" t="str">
        <f t="shared" si="499"/>
        <v/>
      </c>
      <c r="O5373">
        <v>3</v>
      </c>
      <c r="P5373" s="11">
        <v>0</v>
      </c>
      <c r="Q5373" s="11">
        <v>4.6511627906976702E-2</v>
      </c>
      <c r="R5373" s="12">
        <v>5.03</v>
      </c>
      <c r="S5373" t="s">
        <v>27</v>
      </c>
      <c r="T5373">
        <v>0</v>
      </c>
      <c r="U5373">
        <f t="shared" si="500"/>
        <v>5</v>
      </c>
      <c r="V5373">
        <f t="shared" si="501"/>
        <v>1</v>
      </c>
      <c r="W5373">
        <f t="shared" si="502"/>
        <v>1</v>
      </c>
      <c r="X5373" t="str">
        <f t="shared" si="503"/>
        <v>511</v>
      </c>
      <c r="Y5373" t="str">
        <f>IF(Table1[[#This Row],[RFM_Score]]="555","Champion", IF(AND(J5373&gt;=4,V5373&gt;=4),"Loyal", IF(U5373&lt;=2,"At Risk", IF(W5373&gt;=4,"Potential Loyalist","Others"))))</f>
        <v>Others</v>
      </c>
    </row>
    <row r="5374" spans="1:25">
      <c r="A5374" t="s">
        <v>9462</v>
      </c>
      <c r="B5374">
        <v>35</v>
      </c>
      <c r="C5374" t="s">
        <v>24</v>
      </c>
      <c r="D5374" t="s">
        <v>49</v>
      </c>
      <c r="E5374" s="6" t="s">
        <v>17444</v>
      </c>
      <c r="F5374" t="s">
        <v>37</v>
      </c>
      <c r="G5374">
        <v>1</v>
      </c>
      <c r="H5374">
        <v>1</v>
      </c>
      <c r="I5374">
        <v>32</v>
      </c>
      <c r="J5374">
        <v>3</v>
      </c>
      <c r="K5374">
        <v>15.08</v>
      </c>
      <c r="L5374" t="str">
        <f t="shared" si="498"/>
        <v/>
      </c>
      <c r="M5374">
        <v>3</v>
      </c>
      <c r="N5374" t="str">
        <f t="shared" si="499"/>
        <v/>
      </c>
      <c r="O5374">
        <v>2</v>
      </c>
      <c r="P5374" s="11">
        <v>1</v>
      </c>
      <c r="Q5374" s="11">
        <v>9.375E-2</v>
      </c>
      <c r="R5374" s="12">
        <v>5.0266666666666602</v>
      </c>
      <c r="S5374" t="s">
        <v>27</v>
      </c>
      <c r="T5374">
        <v>0</v>
      </c>
      <c r="U5374">
        <f t="shared" si="500"/>
        <v>5</v>
      </c>
      <c r="V5374">
        <f t="shared" si="501"/>
        <v>1</v>
      </c>
      <c r="W5374">
        <f t="shared" si="502"/>
        <v>1</v>
      </c>
      <c r="X5374" t="str">
        <f t="shared" si="503"/>
        <v>511</v>
      </c>
      <c r="Y5374" t="str">
        <f>IF(Table1[[#This Row],[RFM_Score]]="555","Champion", IF(AND(J5374&gt;=4,V5374&gt;=4),"Loyal", IF(U5374&lt;=2,"At Risk", IF(W5374&gt;=4,"Potential Loyalist","Others"))))</f>
        <v>Others</v>
      </c>
    </row>
    <row r="5375" spans="1:25">
      <c r="A5375" t="s">
        <v>10133</v>
      </c>
      <c r="B5375">
        <v>43</v>
      </c>
      <c r="C5375" t="s">
        <v>19</v>
      </c>
      <c r="D5375" t="s">
        <v>49</v>
      </c>
      <c r="E5375" s="6" t="s">
        <v>17445</v>
      </c>
      <c r="F5375" t="s">
        <v>21</v>
      </c>
      <c r="G5375">
        <v>2</v>
      </c>
      <c r="H5375">
        <v>1</v>
      </c>
      <c r="I5375">
        <v>43</v>
      </c>
      <c r="J5375">
        <v>3</v>
      </c>
      <c r="K5375">
        <v>15.04</v>
      </c>
      <c r="L5375" t="str">
        <f t="shared" si="498"/>
        <v/>
      </c>
      <c r="M5375">
        <v>3</v>
      </c>
      <c r="N5375" t="str">
        <f t="shared" si="499"/>
        <v/>
      </c>
      <c r="O5375">
        <v>46</v>
      </c>
      <c r="P5375" s="11">
        <v>0.5</v>
      </c>
      <c r="Q5375" s="11">
        <v>6.9767441860465101E-2</v>
      </c>
      <c r="R5375" s="12">
        <v>5.0133333333333301</v>
      </c>
      <c r="S5375" t="s">
        <v>27</v>
      </c>
      <c r="T5375">
        <v>1</v>
      </c>
      <c r="U5375">
        <f t="shared" si="500"/>
        <v>3</v>
      </c>
      <c r="V5375">
        <f t="shared" si="501"/>
        <v>1</v>
      </c>
      <c r="W5375">
        <f t="shared" si="502"/>
        <v>1</v>
      </c>
      <c r="X5375" t="str">
        <f t="shared" si="503"/>
        <v>311</v>
      </c>
      <c r="Y5375" t="str">
        <f>IF(Table1[[#This Row],[RFM_Score]]="555","Champion", IF(AND(J5375&gt;=4,V5375&gt;=4),"Loyal", IF(U5375&lt;=2,"At Risk", IF(W5375&gt;=4,"Potential Loyalist","Others"))))</f>
        <v>Others</v>
      </c>
    </row>
    <row r="5376" spans="1:25">
      <c r="A5376" t="s">
        <v>11803</v>
      </c>
      <c r="B5376">
        <v>32</v>
      </c>
      <c r="C5376" t="s">
        <v>24</v>
      </c>
      <c r="D5376" t="s">
        <v>35</v>
      </c>
      <c r="E5376" s="6" t="s">
        <v>17446</v>
      </c>
      <c r="F5376" t="s">
        <v>37</v>
      </c>
      <c r="G5376">
        <v>5</v>
      </c>
      <c r="H5376">
        <v>2</v>
      </c>
      <c r="I5376">
        <v>52</v>
      </c>
      <c r="J5376">
        <v>4</v>
      </c>
      <c r="K5376">
        <v>14.95</v>
      </c>
      <c r="L5376" t="str">
        <f t="shared" si="498"/>
        <v/>
      </c>
      <c r="M5376">
        <v>3</v>
      </c>
      <c r="N5376" t="str">
        <f t="shared" si="499"/>
        <v/>
      </c>
      <c r="O5376">
        <v>20</v>
      </c>
      <c r="P5376" s="11">
        <v>0.4</v>
      </c>
      <c r="Q5376" s="11">
        <v>7.69230769230769E-2</v>
      </c>
      <c r="R5376" s="12">
        <v>4.9833333333333298</v>
      </c>
      <c r="S5376" t="s">
        <v>27</v>
      </c>
      <c r="T5376">
        <v>1</v>
      </c>
      <c r="U5376">
        <f t="shared" si="500"/>
        <v>5</v>
      </c>
      <c r="V5376">
        <f t="shared" si="501"/>
        <v>1</v>
      </c>
      <c r="W5376">
        <f t="shared" si="502"/>
        <v>1</v>
      </c>
      <c r="X5376" t="str">
        <f t="shared" si="503"/>
        <v>511</v>
      </c>
      <c r="Y5376" t="str">
        <f>IF(Table1[[#This Row],[RFM_Score]]="555","Champion", IF(AND(J5376&gt;=4,V5376&gt;=4),"Loyal", IF(U5376&lt;=2,"At Risk", IF(W5376&gt;=4,"Potential Loyalist","Others"))))</f>
        <v>Others</v>
      </c>
    </row>
    <row r="5377" spans="1:25">
      <c r="A5377" t="s">
        <v>2543</v>
      </c>
      <c r="B5377">
        <v>70</v>
      </c>
      <c r="C5377" t="s">
        <v>24</v>
      </c>
      <c r="D5377" t="s">
        <v>49</v>
      </c>
      <c r="E5377" s="6" t="s">
        <v>17447</v>
      </c>
      <c r="F5377" t="s">
        <v>62</v>
      </c>
      <c r="G5377">
        <v>3</v>
      </c>
      <c r="H5377">
        <v>0</v>
      </c>
      <c r="I5377">
        <v>46</v>
      </c>
      <c r="J5377">
        <v>1</v>
      </c>
      <c r="K5377">
        <v>14.89</v>
      </c>
      <c r="L5377" t="str">
        <f t="shared" si="498"/>
        <v/>
      </c>
      <c r="M5377">
        <v>3</v>
      </c>
      <c r="N5377" t="str">
        <f t="shared" si="499"/>
        <v/>
      </c>
      <c r="O5377">
        <v>56</v>
      </c>
      <c r="P5377" s="11">
        <v>0</v>
      </c>
      <c r="Q5377" s="11">
        <v>2.1739130434782601E-2</v>
      </c>
      <c r="R5377" s="12">
        <v>4.9633333333333303</v>
      </c>
      <c r="S5377" t="s">
        <v>27</v>
      </c>
      <c r="T5377">
        <v>0</v>
      </c>
      <c r="U5377">
        <f t="shared" si="500"/>
        <v>3</v>
      </c>
      <c r="V5377">
        <f t="shared" si="501"/>
        <v>1</v>
      </c>
      <c r="W5377">
        <f t="shared" si="502"/>
        <v>1</v>
      </c>
      <c r="X5377" t="str">
        <f t="shared" si="503"/>
        <v>311</v>
      </c>
      <c r="Y5377" t="str">
        <f>IF(Table1[[#This Row],[RFM_Score]]="555","Champion", IF(AND(J5377&gt;=4,V5377&gt;=4),"Loyal", IF(U5377&lt;=2,"At Risk", IF(W5377&gt;=4,"Potential Loyalist","Others"))))</f>
        <v>Others</v>
      </c>
    </row>
    <row r="5378" spans="1:25">
      <c r="A5378" t="s">
        <v>10802</v>
      </c>
      <c r="B5378">
        <v>46</v>
      </c>
      <c r="C5378" t="s">
        <v>19</v>
      </c>
      <c r="D5378" t="s">
        <v>41</v>
      </c>
      <c r="E5378" s="6" t="s">
        <v>17448</v>
      </c>
      <c r="F5378" t="s">
        <v>37</v>
      </c>
      <c r="G5378">
        <v>3</v>
      </c>
      <c r="H5378">
        <v>1</v>
      </c>
      <c r="I5378">
        <v>48</v>
      </c>
      <c r="J5378">
        <v>1</v>
      </c>
      <c r="K5378">
        <v>14.78</v>
      </c>
      <c r="L5378" t="str">
        <f t="shared" ref="L5378:L5441" si="504">IF(OR(K5378&lt;$AC$10, K5378&gt;$AC$11), "OUTLIER", "")</f>
        <v/>
      </c>
      <c r="M5378">
        <v>3</v>
      </c>
      <c r="N5378" t="str">
        <f t="shared" ref="N5378:N5441" si="505">IF(OR(M5378&lt;$AC$16, M5378&gt;$AC$17), "OUTLIER", "")</f>
        <v/>
      </c>
      <c r="O5378">
        <v>31</v>
      </c>
      <c r="P5378" s="11">
        <v>0.33333333333333298</v>
      </c>
      <c r="Q5378" s="11">
        <v>2.0833333333333301E-2</v>
      </c>
      <c r="R5378" s="12">
        <v>4.9266666666666596</v>
      </c>
      <c r="S5378" t="s">
        <v>27</v>
      </c>
      <c r="T5378">
        <v>0</v>
      </c>
      <c r="U5378">
        <f t="shared" ref="U5378:U5441" si="506">IF(O5378&lt;=20,5,IF(O5378&lt;=40,4,IF(O5378&lt;=70,3,IF(O5378&lt;=100,2,1))))</f>
        <v>4</v>
      </c>
      <c r="V5378">
        <f t="shared" ref="V5378:V5441" si="507">IF(M5378&gt;=11,5,IF(M5378&gt;=9,4,IF(M5378&gt;=7,3,IF(M5378&gt;=5,2,1))))</f>
        <v>1</v>
      </c>
      <c r="W5378">
        <f t="shared" ref="W5378:W5441" si="508">IF(K5378&gt;=500,5,IF(K5378&gt;=300,4,IF(K5378&gt;=150,3,IF(K5378&gt;=50,2,1))))</f>
        <v>1</v>
      </c>
      <c r="X5378" t="str">
        <f t="shared" ref="X5378:X5441" si="509">U5378 &amp; V5378 &amp; W5378</f>
        <v>411</v>
      </c>
      <c r="Y5378" t="str">
        <f>IF(Table1[[#This Row],[RFM_Score]]="555","Champion", IF(AND(J5378&gt;=4,V5378&gt;=4),"Loyal", IF(U5378&lt;=2,"At Risk", IF(W5378&gt;=4,"Potential Loyalist","Others"))))</f>
        <v>Others</v>
      </c>
    </row>
    <row r="5379" spans="1:25">
      <c r="A5379" t="s">
        <v>6677</v>
      </c>
      <c r="B5379">
        <v>21</v>
      </c>
      <c r="C5379" t="s">
        <v>24</v>
      </c>
      <c r="D5379" t="s">
        <v>35</v>
      </c>
      <c r="E5379" s="6" t="s">
        <v>17449</v>
      </c>
      <c r="F5379" t="s">
        <v>37</v>
      </c>
      <c r="G5379">
        <v>1</v>
      </c>
      <c r="H5379">
        <v>1</v>
      </c>
      <c r="I5379">
        <v>48</v>
      </c>
      <c r="J5379">
        <v>1</v>
      </c>
      <c r="K5379">
        <v>14.61</v>
      </c>
      <c r="L5379" t="str">
        <f t="shared" si="504"/>
        <v/>
      </c>
      <c r="M5379">
        <v>3</v>
      </c>
      <c r="N5379" t="str">
        <f t="shared" si="505"/>
        <v/>
      </c>
      <c r="O5379">
        <v>80</v>
      </c>
      <c r="P5379" s="11">
        <v>1</v>
      </c>
      <c r="Q5379" s="11">
        <v>2.0833333333333301E-2</v>
      </c>
      <c r="R5379" s="12">
        <v>4.87</v>
      </c>
      <c r="S5379" t="s">
        <v>27</v>
      </c>
      <c r="T5379">
        <v>0</v>
      </c>
      <c r="U5379">
        <f t="shared" si="506"/>
        <v>2</v>
      </c>
      <c r="V5379">
        <f t="shared" si="507"/>
        <v>1</v>
      </c>
      <c r="W5379">
        <f t="shared" si="508"/>
        <v>1</v>
      </c>
      <c r="X5379" t="str">
        <f t="shared" si="509"/>
        <v>211</v>
      </c>
      <c r="Y5379" t="str">
        <f>IF(Table1[[#This Row],[RFM_Score]]="555","Champion", IF(AND(J5379&gt;=4,V5379&gt;=4),"Loyal", IF(U5379&lt;=2,"At Risk", IF(W5379&gt;=4,"Potential Loyalist","Others"))))</f>
        <v>At Risk</v>
      </c>
    </row>
    <row r="5380" spans="1:25">
      <c r="A5380" t="s">
        <v>4064</v>
      </c>
      <c r="B5380">
        <v>31</v>
      </c>
      <c r="C5380" t="s">
        <v>19</v>
      </c>
      <c r="D5380" t="s">
        <v>49</v>
      </c>
      <c r="E5380" s="6" t="s">
        <v>17450</v>
      </c>
      <c r="F5380" t="s">
        <v>26</v>
      </c>
      <c r="G5380">
        <v>1</v>
      </c>
      <c r="H5380">
        <v>1</v>
      </c>
      <c r="I5380">
        <v>44</v>
      </c>
      <c r="J5380">
        <v>1</v>
      </c>
      <c r="K5380">
        <v>14.58</v>
      </c>
      <c r="L5380" t="str">
        <f t="shared" si="504"/>
        <v/>
      </c>
      <c r="M5380">
        <v>3</v>
      </c>
      <c r="N5380" t="str">
        <f t="shared" si="505"/>
        <v/>
      </c>
      <c r="O5380">
        <v>27</v>
      </c>
      <c r="P5380" s="11">
        <v>1</v>
      </c>
      <c r="Q5380" s="11">
        <v>2.27272727272727E-2</v>
      </c>
      <c r="R5380" s="12">
        <v>4.8600000000000003</v>
      </c>
      <c r="S5380" t="s">
        <v>27</v>
      </c>
      <c r="T5380">
        <v>0</v>
      </c>
      <c r="U5380">
        <f t="shared" si="506"/>
        <v>4</v>
      </c>
      <c r="V5380">
        <f t="shared" si="507"/>
        <v>1</v>
      </c>
      <c r="W5380">
        <f t="shared" si="508"/>
        <v>1</v>
      </c>
      <c r="X5380" t="str">
        <f t="shared" si="509"/>
        <v>411</v>
      </c>
      <c r="Y5380" t="str">
        <f>IF(Table1[[#This Row],[RFM_Score]]="555","Champion", IF(AND(J5380&gt;=4,V5380&gt;=4),"Loyal", IF(U5380&lt;=2,"At Risk", IF(W5380&gt;=4,"Potential Loyalist","Others"))))</f>
        <v>Others</v>
      </c>
    </row>
    <row r="5381" spans="1:25">
      <c r="A5381" t="s">
        <v>8770</v>
      </c>
      <c r="B5381">
        <v>18</v>
      </c>
      <c r="C5381" t="s">
        <v>19</v>
      </c>
      <c r="D5381" t="s">
        <v>35</v>
      </c>
      <c r="E5381" s="6" t="s">
        <v>17451</v>
      </c>
      <c r="F5381" t="s">
        <v>26</v>
      </c>
      <c r="G5381">
        <v>5</v>
      </c>
      <c r="H5381">
        <v>3</v>
      </c>
      <c r="I5381">
        <v>37</v>
      </c>
      <c r="J5381">
        <v>1</v>
      </c>
      <c r="K5381">
        <v>14.58</v>
      </c>
      <c r="L5381" t="str">
        <f t="shared" si="504"/>
        <v/>
      </c>
      <c r="M5381">
        <v>3</v>
      </c>
      <c r="N5381" t="str">
        <f t="shared" si="505"/>
        <v/>
      </c>
      <c r="O5381">
        <v>26</v>
      </c>
      <c r="P5381" s="11">
        <v>0.6</v>
      </c>
      <c r="Q5381" s="11">
        <v>2.7027027027027001E-2</v>
      </c>
      <c r="R5381" s="12">
        <v>4.8600000000000003</v>
      </c>
      <c r="S5381" t="s">
        <v>27</v>
      </c>
      <c r="T5381">
        <v>0</v>
      </c>
      <c r="U5381">
        <f t="shared" si="506"/>
        <v>4</v>
      </c>
      <c r="V5381">
        <f t="shared" si="507"/>
        <v>1</v>
      </c>
      <c r="W5381">
        <f t="shared" si="508"/>
        <v>1</v>
      </c>
      <c r="X5381" t="str">
        <f t="shared" si="509"/>
        <v>411</v>
      </c>
      <c r="Y5381" t="str">
        <f>IF(Table1[[#This Row],[RFM_Score]]="555","Champion", IF(AND(J5381&gt;=4,V5381&gt;=4),"Loyal", IF(U5381&lt;=2,"At Risk", IF(W5381&gt;=4,"Potential Loyalist","Others"))))</f>
        <v>Others</v>
      </c>
    </row>
    <row r="5382" spans="1:25">
      <c r="A5382" t="s">
        <v>10389</v>
      </c>
      <c r="B5382">
        <v>33</v>
      </c>
      <c r="C5382" t="s">
        <v>19</v>
      </c>
      <c r="D5382" t="s">
        <v>35</v>
      </c>
      <c r="E5382" s="6" t="s">
        <v>17452</v>
      </c>
      <c r="F5382" t="s">
        <v>37</v>
      </c>
      <c r="G5382">
        <v>3</v>
      </c>
      <c r="H5382">
        <v>1</v>
      </c>
      <c r="I5382">
        <v>52</v>
      </c>
      <c r="J5382">
        <v>0</v>
      </c>
      <c r="K5382">
        <v>14.46</v>
      </c>
      <c r="L5382" t="str">
        <f t="shared" si="504"/>
        <v/>
      </c>
      <c r="M5382">
        <v>3</v>
      </c>
      <c r="N5382" t="str">
        <f t="shared" si="505"/>
        <v/>
      </c>
      <c r="O5382">
        <v>5</v>
      </c>
      <c r="P5382" s="11">
        <v>0.33333333333333298</v>
      </c>
      <c r="Q5382" s="11">
        <v>0</v>
      </c>
      <c r="R5382" s="12">
        <v>4.82</v>
      </c>
      <c r="S5382" t="s">
        <v>27</v>
      </c>
      <c r="T5382">
        <v>0</v>
      </c>
      <c r="U5382">
        <f t="shared" si="506"/>
        <v>5</v>
      </c>
      <c r="V5382">
        <f t="shared" si="507"/>
        <v>1</v>
      </c>
      <c r="W5382">
        <f t="shared" si="508"/>
        <v>1</v>
      </c>
      <c r="X5382" t="str">
        <f t="shared" si="509"/>
        <v>511</v>
      </c>
      <c r="Y5382" t="str">
        <f>IF(Table1[[#This Row],[RFM_Score]]="555","Champion", IF(AND(J5382&gt;=4,V5382&gt;=4),"Loyal", IF(U5382&lt;=2,"At Risk", IF(W5382&gt;=4,"Potential Loyalist","Others"))))</f>
        <v>Others</v>
      </c>
    </row>
    <row r="5383" spans="1:25">
      <c r="A5383" t="s">
        <v>10569</v>
      </c>
      <c r="B5383">
        <v>29</v>
      </c>
      <c r="C5383" t="s">
        <v>19</v>
      </c>
      <c r="D5383" t="s">
        <v>46</v>
      </c>
      <c r="E5383" s="6" t="s">
        <v>17453</v>
      </c>
      <c r="F5383" t="s">
        <v>26</v>
      </c>
      <c r="G5383">
        <v>2</v>
      </c>
      <c r="H5383">
        <v>1</v>
      </c>
      <c r="I5383">
        <v>54</v>
      </c>
      <c r="J5383">
        <v>2</v>
      </c>
      <c r="K5383">
        <v>14.44</v>
      </c>
      <c r="L5383" t="str">
        <f t="shared" si="504"/>
        <v/>
      </c>
      <c r="M5383">
        <v>3</v>
      </c>
      <c r="N5383" t="str">
        <f t="shared" si="505"/>
        <v/>
      </c>
      <c r="O5383">
        <v>27</v>
      </c>
      <c r="P5383" s="11">
        <v>0.5</v>
      </c>
      <c r="Q5383" s="11">
        <v>3.7037037037037E-2</v>
      </c>
      <c r="R5383" s="12">
        <v>4.8133333333333299</v>
      </c>
      <c r="S5383" t="s">
        <v>27</v>
      </c>
      <c r="T5383">
        <v>0</v>
      </c>
      <c r="U5383">
        <f t="shared" si="506"/>
        <v>4</v>
      </c>
      <c r="V5383">
        <f t="shared" si="507"/>
        <v>1</v>
      </c>
      <c r="W5383">
        <f t="shared" si="508"/>
        <v>1</v>
      </c>
      <c r="X5383" t="str">
        <f t="shared" si="509"/>
        <v>411</v>
      </c>
      <c r="Y5383" t="str">
        <f>IF(Table1[[#This Row],[RFM_Score]]="555","Champion", IF(AND(J5383&gt;=4,V5383&gt;=4),"Loyal", IF(U5383&lt;=2,"At Risk", IF(W5383&gt;=4,"Potential Loyalist","Others"))))</f>
        <v>Others</v>
      </c>
    </row>
    <row r="5384" spans="1:25">
      <c r="A5384" t="s">
        <v>3701</v>
      </c>
      <c r="B5384">
        <v>49</v>
      </c>
      <c r="C5384" t="s">
        <v>19</v>
      </c>
      <c r="D5384" t="s">
        <v>46</v>
      </c>
      <c r="E5384" s="6" t="s">
        <v>17454</v>
      </c>
      <c r="F5384" t="s">
        <v>37</v>
      </c>
      <c r="G5384">
        <v>2</v>
      </c>
      <c r="H5384">
        <v>1</v>
      </c>
      <c r="I5384">
        <v>57</v>
      </c>
      <c r="J5384">
        <v>4</v>
      </c>
      <c r="K5384">
        <v>14.4</v>
      </c>
      <c r="L5384" t="str">
        <f t="shared" si="504"/>
        <v/>
      </c>
      <c r="M5384">
        <v>3</v>
      </c>
      <c r="N5384" t="str">
        <f t="shared" si="505"/>
        <v/>
      </c>
      <c r="O5384">
        <v>38</v>
      </c>
      <c r="P5384" s="11">
        <v>0.5</v>
      </c>
      <c r="Q5384" s="11">
        <v>7.0175438596491196E-2</v>
      </c>
      <c r="R5384" s="12">
        <v>4.8</v>
      </c>
      <c r="S5384" t="s">
        <v>27</v>
      </c>
      <c r="T5384">
        <v>0</v>
      </c>
      <c r="U5384">
        <f t="shared" si="506"/>
        <v>4</v>
      </c>
      <c r="V5384">
        <f t="shared" si="507"/>
        <v>1</v>
      </c>
      <c r="W5384">
        <f t="shared" si="508"/>
        <v>1</v>
      </c>
      <c r="X5384" t="str">
        <f t="shared" si="509"/>
        <v>411</v>
      </c>
      <c r="Y5384" t="str">
        <f>IF(Table1[[#This Row],[RFM_Score]]="555","Champion", IF(AND(J5384&gt;=4,V5384&gt;=4),"Loyal", IF(U5384&lt;=2,"At Risk", IF(W5384&gt;=4,"Potential Loyalist","Others"))))</f>
        <v>Others</v>
      </c>
    </row>
    <row r="5385" spans="1:25">
      <c r="A5385" t="s">
        <v>275</v>
      </c>
      <c r="B5385">
        <v>27</v>
      </c>
      <c r="C5385" t="s">
        <v>24</v>
      </c>
      <c r="D5385" t="s">
        <v>25</v>
      </c>
      <c r="E5385" s="6" t="s">
        <v>17455</v>
      </c>
      <c r="F5385" t="s">
        <v>26</v>
      </c>
      <c r="G5385">
        <v>5</v>
      </c>
      <c r="H5385">
        <v>0</v>
      </c>
      <c r="I5385">
        <v>70</v>
      </c>
      <c r="J5385">
        <v>8</v>
      </c>
      <c r="K5385">
        <v>14.36</v>
      </c>
      <c r="L5385" t="str">
        <f t="shared" si="504"/>
        <v/>
      </c>
      <c r="M5385">
        <v>3</v>
      </c>
      <c r="N5385" t="str">
        <f t="shared" si="505"/>
        <v/>
      </c>
      <c r="O5385">
        <v>11</v>
      </c>
      <c r="P5385" s="11">
        <v>0</v>
      </c>
      <c r="Q5385" s="11">
        <v>0.114285714285714</v>
      </c>
      <c r="R5385" s="12">
        <v>4.78666666666666</v>
      </c>
      <c r="S5385" t="s">
        <v>27</v>
      </c>
      <c r="T5385">
        <v>0</v>
      </c>
      <c r="U5385">
        <f t="shared" si="506"/>
        <v>5</v>
      </c>
      <c r="V5385">
        <f t="shared" si="507"/>
        <v>1</v>
      </c>
      <c r="W5385">
        <f t="shared" si="508"/>
        <v>1</v>
      </c>
      <c r="X5385" t="str">
        <f t="shared" si="509"/>
        <v>511</v>
      </c>
      <c r="Y5385" t="str">
        <f>IF(Table1[[#This Row],[RFM_Score]]="555","Champion", IF(AND(J5385&gt;=4,V5385&gt;=4),"Loyal", IF(U5385&lt;=2,"At Risk", IF(W5385&gt;=4,"Potential Loyalist","Others"))))</f>
        <v>Others</v>
      </c>
    </row>
    <row r="5386" spans="1:25">
      <c r="A5386" t="s">
        <v>11273</v>
      </c>
      <c r="B5386">
        <v>19</v>
      </c>
      <c r="C5386" t="s">
        <v>19</v>
      </c>
      <c r="D5386" t="s">
        <v>25</v>
      </c>
      <c r="E5386" s="6" t="s">
        <v>17456</v>
      </c>
      <c r="F5386" t="s">
        <v>37</v>
      </c>
      <c r="G5386">
        <v>6</v>
      </c>
      <c r="H5386">
        <v>1</v>
      </c>
      <c r="I5386">
        <v>55</v>
      </c>
      <c r="J5386">
        <v>2</v>
      </c>
      <c r="K5386">
        <v>14.32</v>
      </c>
      <c r="L5386" t="str">
        <f t="shared" si="504"/>
        <v/>
      </c>
      <c r="M5386">
        <v>3</v>
      </c>
      <c r="N5386" t="str">
        <f t="shared" si="505"/>
        <v/>
      </c>
      <c r="O5386">
        <v>11</v>
      </c>
      <c r="P5386" s="11">
        <v>0.16666666666666599</v>
      </c>
      <c r="Q5386" s="11">
        <v>3.6363636363636299E-2</v>
      </c>
      <c r="R5386" s="12">
        <v>4.7733333333333299</v>
      </c>
      <c r="S5386" t="s">
        <v>27</v>
      </c>
      <c r="T5386">
        <v>0</v>
      </c>
      <c r="U5386">
        <f t="shared" si="506"/>
        <v>5</v>
      </c>
      <c r="V5386">
        <f t="shared" si="507"/>
        <v>1</v>
      </c>
      <c r="W5386">
        <f t="shared" si="508"/>
        <v>1</v>
      </c>
      <c r="X5386" t="str">
        <f t="shared" si="509"/>
        <v>511</v>
      </c>
      <c r="Y5386" t="str">
        <f>IF(Table1[[#This Row],[RFM_Score]]="555","Champion", IF(AND(J5386&gt;=4,V5386&gt;=4),"Loyal", IF(U5386&lt;=2,"At Risk", IF(W5386&gt;=4,"Potential Loyalist","Others"))))</f>
        <v>Others</v>
      </c>
    </row>
    <row r="5387" spans="1:25">
      <c r="A5387" t="s">
        <v>9419</v>
      </c>
      <c r="B5387">
        <v>19</v>
      </c>
      <c r="C5387" t="s">
        <v>19</v>
      </c>
      <c r="D5387" t="s">
        <v>49</v>
      </c>
      <c r="E5387" s="6" t="s">
        <v>17457</v>
      </c>
      <c r="F5387" t="s">
        <v>60</v>
      </c>
      <c r="G5387">
        <v>1</v>
      </c>
      <c r="H5387">
        <v>0</v>
      </c>
      <c r="I5387">
        <v>45</v>
      </c>
      <c r="J5387">
        <v>4</v>
      </c>
      <c r="K5387">
        <v>14.3</v>
      </c>
      <c r="L5387" t="str">
        <f t="shared" si="504"/>
        <v/>
      </c>
      <c r="M5387">
        <v>3</v>
      </c>
      <c r="N5387" t="str">
        <f t="shared" si="505"/>
        <v/>
      </c>
      <c r="O5387">
        <v>2</v>
      </c>
      <c r="P5387" s="11">
        <v>0</v>
      </c>
      <c r="Q5387" s="11">
        <v>8.8888888888888795E-2</v>
      </c>
      <c r="R5387" s="12">
        <v>4.7666666666666604</v>
      </c>
      <c r="S5387" t="s">
        <v>27</v>
      </c>
      <c r="T5387">
        <v>0</v>
      </c>
      <c r="U5387">
        <f t="shared" si="506"/>
        <v>5</v>
      </c>
      <c r="V5387">
        <f t="shared" si="507"/>
        <v>1</v>
      </c>
      <c r="W5387">
        <f t="shared" si="508"/>
        <v>1</v>
      </c>
      <c r="X5387" t="str">
        <f t="shared" si="509"/>
        <v>511</v>
      </c>
      <c r="Y5387" t="str">
        <f>IF(Table1[[#This Row],[RFM_Score]]="555","Champion", IF(AND(J5387&gt;=4,V5387&gt;=4),"Loyal", IF(U5387&lt;=2,"At Risk", IF(W5387&gt;=4,"Potential Loyalist","Others"))))</f>
        <v>Others</v>
      </c>
    </row>
    <row r="5388" spans="1:25">
      <c r="A5388" t="s">
        <v>5750</v>
      </c>
      <c r="B5388">
        <v>39</v>
      </c>
      <c r="C5388" t="s">
        <v>19</v>
      </c>
      <c r="D5388" t="s">
        <v>25</v>
      </c>
      <c r="E5388" s="6" t="s">
        <v>17458</v>
      </c>
      <c r="F5388" t="s">
        <v>37</v>
      </c>
      <c r="G5388">
        <v>0</v>
      </c>
      <c r="H5388">
        <v>0</v>
      </c>
      <c r="I5388">
        <v>54</v>
      </c>
      <c r="J5388">
        <v>0</v>
      </c>
      <c r="K5388">
        <v>14.2</v>
      </c>
      <c r="L5388" t="str">
        <f t="shared" si="504"/>
        <v/>
      </c>
      <c r="M5388">
        <v>3</v>
      </c>
      <c r="N5388" t="str">
        <f t="shared" si="505"/>
        <v/>
      </c>
      <c r="O5388">
        <v>49</v>
      </c>
      <c r="P5388" s="11">
        <v>0</v>
      </c>
      <c r="Q5388" s="11">
        <v>0</v>
      </c>
      <c r="R5388" s="12">
        <v>4.7333333333333298</v>
      </c>
      <c r="S5388" t="s">
        <v>27</v>
      </c>
      <c r="T5388">
        <v>1</v>
      </c>
      <c r="U5388">
        <f t="shared" si="506"/>
        <v>3</v>
      </c>
      <c r="V5388">
        <f t="shared" si="507"/>
        <v>1</v>
      </c>
      <c r="W5388">
        <f t="shared" si="508"/>
        <v>1</v>
      </c>
      <c r="X5388" t="str">
        <f t="shared" si="509"/>
        <v>311</v>
      </c>
      <c r="Y5388" t="str">
        <f>IF(Table1[[#This Row],[RFM_Score]]="555","Champion", IF(AND(J5388&gt;=4,V5388&gt;=4),"Loyal", IF(U5388&lt;=2,"At Risk", IF(W5388&gt;=4,"Potential Loyalist","Others"))))</f>
        <v>Others</v>
      </c>
    </row>
    <row r="5389" spans="1:25">
      <c r="A5389" t="s">
        <v>11859</v>
      </c>
      <c r="B5389">
        <v>43</v>
      </c>
      <c r="C5389" t="s">
        <v>19</v>
      </c>
      <c r="D5389" t="s">
        <v>25</v>
      </c>
      <c r="E5389" s="6" t="s">
        <v>17459</v>
      </c>
      <c r="F5389" t="s">
        <v>60</v>
      </c>
      <c r="G5389">
        <v>2</v>
      </c>
      <c r="H5389">
        <v>1</v>
      </c>
      <c r="I5389">
        <v>53</v>
      </c>
      <c r="J5389">
        <v>3</v>
      </c>
      <c r="K5389">
        <v>14.18</v>
      </c>
      <c r="L5389" t="str">
        <f t="shared" si="504"/>
        <v/>
      </c>
      <c r="M5389">
        <v>3</v>
      </c>
      <c r="N5389" t="str">
        <f t="shared" si="505"/>
        <v/>
      </c>
      <c r="O5389">
        <v>25</v>
      </c>
      <c r="P5389" s="11">
        <v>0.5</v>
      </c>
      <c r="Q5389" s="11">
        <v>5.6603773584905599E-2</v>
      </c>
      <c r="R5389" s="12">
        <v>4.7266666666666604</v>
      </c>
      <c r="S5389" t="s">
        <v>27</v>
      </c>
      <c r="T5389">
        <v>0</v>
      </c>
      <c r="U5389">
        <f t="shared" si="506"/>
        <v>4</v>
      </c>
      <c r="V5389">
        <f t="shared" si="507"/>
        <v>1</v>
      </c>
      <c r="W5389">
        <f t="shared" si="508"/>
        <v>1</v>
      </c>
      <c r="X5389" t="str">
        <f t="shared" si="509"/>
        <v>411</v>
      </c>
      <c r="Y5389" t="str">
        <f>IF(Table1[[#This Row],[RFM_Score]]="555","Champion", IF(AND(J5389&gt;=4,V5389&gt;=4),"Loyal", IF(U5389&lt;=2,"At Risk", IF(W5389&gt;=4,"Potential Loyalist","Others"))))</f>
        <v>Others</v>
      </c>
    </row>
    <row r="5390" spans="1:25">
      <c r="A5390" t="s">
        <v>1380</v>
      </c>
      <c r="B5390">
        <v>49</v>
      </c>
      <c r="C5390" t="s">
        <v>24</v>
      </c>
      <c r="D5390" t="s">
        <v>25</v>
      </c>
      <c r="E5390" s="6" t="s">
        <v>17460</v>
      </c>
      <c r="F5390" t="s">
        <v>21</v>
      </c>
      <c r="G5390">
        <v>2</v>
      </c>
      <c r="H5390">
        <v>0</v>
      </c>
      <c r="I5390">
        <v>47</v>
      </c>
      <c r="J5390">
        <v>2</v>
      </c>
      <c r="K5390">
        <v>14.13</v>
      </c>
      <c r="L5390" t="str">
        <f t="shared" si="504"/>
        <v/>
      </c>
      <c r="M5390">
        <v>3</v>
      </c>
      <c r="N5390" t="str">
        <f t="shared" si="505"/>
        <v/>
      </c>
      <c r="O5390">
        <v>6</v>
      </c>
      <c r="P5390" s="11">
        <v>0</v>
      </c>
      <c r="Q5390" s="11">
        <v>4.2553191489361701E-2</v>
      </c>
      <c r="R5390" s="12">
        <v>4.71</v>
      </c>
      <c r="S5390" t="s">
        <v>27</v>
      </c>
      <c r="T5390">
        <v>0</v>
      </c>
      <c r="U5390">
        <f t="shared" si="506"/>
        <v>5</v>
      </c>
      <c r="V5390">
        <f t="shared" si="507"/>
        <v>1</v>
      </c>
      <c r="W5390">
        <f t="shared" si="508"/>
        <v>1</v>
      </c>
      <c r="X5390" t="str">
        <f t="shared" si="509"/>
        <v>511</v>
      </c>
      <c r="Y5390" t="str">
        <f>IF(Table1[[#This Row],[RFM_Score]]="555","Champion", IF(AND(J5390&gt;=4,V5390&gt;=4),"Loyal", IF(U5390&lt;=2,"At Risk", IF(W5390&gt;=4,"Potential Loyalist","Others"))))</f>
        <v>Others</v>
      </c>
    </row>
    <row r="5391" spans="1:25">
      <c r="A5391" t="s">
        <v>3253</v>
      </c>
      <c r="B5391">
        <v>18</v>
      </c>
      <c r="C5391" t="s">
        <v>24</v>
      </c>
      <c r="D5391" t="s">
        <v>25</v>
      </c>
      <c r="E5391" s="6" t="s">
        <v>17461</v>
      </c>
      <c r="F5391" t="s">
        <v>26</v>
      </c>
      <c r="G5391">
        <v>3</v>
      </c>
      <c r="H5391">
        <v>1</v>
      </c>
      <c r="I5391">
        <v>53</v>
      </c>
      <c r="J5391">
        <v>3</v>
      </c>
      <c r="K5391">
        <v>14.11</v>
      </c>
      <c r="L5391" t="str">
        <f t="shared" si="504"/>
        <v/>
      </c>
      <c r="M5391">
        <v>3</v>
      </c>
      <c r="N5391" t="str">
        <f t="shared" si="505"/>
        <v/>
      </c>
      <c r="O5391">
        <v>42</v>
      </c>
      <c r="P5391" s="11">
        <v>0.33333333333333298</v>
      </c>
      <c r="Q5391" s="11">
        <v>5.6603773584905599E-2</v>
      </c>
      <c r="R5391" s="12">
        <v>4.7033333333333296</v>
      </c>
      <c r="S5391" t="s">
        <v>27</v>
      </c>
      <c r="T5391">
        <v>0</v>
      </c>
      <c r="U5391">
        <f t="shared" si="506"/>
        <v>3</v>
      </c>
      <c r="V5391">
        <f t="shared" si="507"/>
        <v>1</v>
      </c>
      <c r="W5391">
        <f t="shared" si="508"/>
        <v>1</v>
      </c>
      <c r="X5391" t="str">
        <f t="shared" si="509"/>
        <v>311</v>
      </c>
      <c r="Y5391" t="str">
        <f>IF(Table1[[#This Row],[RFM_Score]]="555","Champion", IF(AND(J5391&gt;=4,V5391&gt;=4),"Loyal", IF(U5391&lt;=2,"At Risk", IF(W5391&gt;=4,"Potential Loyalist","Others"))))</f>
        <v>Others</v>
      </c>
    </row>
    <row r="5392" spans="1:25">
      <c r="A5392" t="s">
        <v>11966</v>
      </c>
      <c r="B5392">
        <v>25</v>
      </c>
      <c r="C5392" t="s">
        <v>33</v>
      </c>
      <c r="D5392" t="s">
        <v>41</v>
      </c>
      <c r="E5392" s="6" t="s">
        <v>17462</v>
      </c>
      <c r="F5392" t="s">
        <v>60</v>
      </c>
      <c r="G5392">
        <v>1</v>
      </c>
      <c r="H5392">
        <v>1</v>
      </c>
      <c r="I5392">
        <v>44</v>
      </c>
      <c r="J5392">
        <v>1</v>
      </c>
      <c r="K5392">
        <v>13.95</v>
      </c>
      <c r="L5392" t="str">
        <f t="shared" si="504"/>
        <v/>
      </c>
      <c r="M5392">
        <v>3</v>
      </c>
      <c r="N5392" t="str">
        <f t="shared" si="505"/>
        <v/>
      </c>
      <c r="O5392">
        <v>9</v>
      </c>
      <c r="P5392" s="11">
        <v>1</v>
      </c>
      <c r="Q5392" s="11">
        <v>2.27272727272727E-2</v>
      </c>
      <c r="R5392" s="12">
        <v>4.6499999999999897</v>
      </c>
      <c r="S5392" t="s">
        <v>27</v>
      </c>
      <c r="T5392">
        <v>0</v>
      </c>
      <c r="U5392">
        <f t="shared" si="506"/>
        <v>5</v>
      </c>
      <c r="V5392">
        <f t="shared" si="507"/>
        <v>1</v>
      </c>
      <c r="W5392">
        <f t="shared" si="508"/>
        <v>1</v>
      </c>
      <c r="X5392" t="str">
        <f t="shared" si="509"/>
        <v>511</v>
      </c>
      <c r="Y5392" t="str">
        <f>IF(Table1[[#This Row],[RFM_Score]]="555","Champion", IF(AND(J5392&gt;=4,V5392&gt;=4),"Loyal", IF(U5392&lt;=2,"At Risk", IF(W5392&gt;=4,"Potential Loyalist","Others"))))</f>
        <v>Others</v>
      </c>
    </row>
    <row r="5393" spans="1:25">
      <c r="A5393" t="s">
        <v>2020</v>
      </c>
      <c r="B5393">
        <v>45</v>
      </c>
      <c r="C5393" t="s">
        <v>19</v>
      </c>
      <c r="D5393" t="s">
        <v>25</v>
      </c>
      <c r="E5393" s="6" t="s">
        <v>17463</v>
      </c>
      <c r="F5393" t="s">
        <v>60</v>
      </c>
      <c r="G5393">
        <v>2</v>
      </c>
      <c r="H5393">
        <v>0</v>
      </c>
      <c r="I5393">
        <v>53</v>
      </c>
      <c r="J5393">
        <v>4</v>
      </c>
      <c r="K5393">
        <v>13.92</v>
      </c>
      <c r="L5393" t="str">
        <f t="shared" si="504"/>
        <v/>
      </c>
      <c r="M5393">
        <v>3</v>
      </c>
      <c r="N5393" t="str">
        <f t="shared" si="505"/>
        <v/>
      </c>
      <c r="O5393">
        <v>7</v>
      </c>
      <c r="P5393" s="11">
        <v>0</v>
      </c>
      <c r="Q5393" s="11">
        <v>7.5471698113207503E-2</v>
      </c>
      <c r="R5393" s="12">
        <v>4.6399999999999997</v>
      </c>
      <c r="S5393" t="s">
        <v>27</v>
      </c>
      <c r="T5393">
        <v>0</v>
      </c>
      <c r="U5393">
        <f t="shared" si="506"/>
        <v>5</v>
      </c>
      <c r="V5393">
        <f t="shared" si="507"/>
        <v>1</v>
      </c>
      <c r="W5393">
        <f t="shared" si="508"/>
        <v>1</v>
      </c>
      <c r="X5393" t="str">
        <f t="shared" si="509"/>
        <v>511</v>
      </c>
      <c r="Y5393" t="str">
        <f>IF(Table1[[#This Row],[RFM_Score]]="555","Champion", IF(AND(J5393&gt;=4,V5393&gt;=4),"Loyal", IF(U5393&lt;=2,"At Risk", IF(W5393&gt;=4,"Potential Loyalist","Others"))))</f>
        <v>Others</v>
      </c>
    </row>
    <row r="5394" spans="1:25">
      <c r="A5394" t="s">
        <v>10653</v>
      </c>
      <c r="B5394">
        <v>39</v>
      </c>
      <c r="C5394" t="s">
        <v>24</v>
      </c>
      <c r="D5394" t="s">
        <v>41</v>
      </c>
      <c r="E5394" s="6" t="s">
        <v>17464</v>
      </c>
      <c r="F5394" t="s">
        <v>26</v>
      </c>
      <c r="G5394">
        <v>5</v>
      </c>
      <c r="H5394">
        <v>1</v>
      </c>
      <c r="I5394">
        <v>49</v>
      </c>
      <c r="J5394">
        <v>2</v>
      </c>
      <c r="K5394">
        <v>13.78</v>
      </c>
      <c r="L5394" t="str">
        <f t="shared" si="504"/>
        <v/>
      </c>
      <c r="M5394">
        <v>3</v>
      </c>
      <c r="N5394" t="str">
        <f t="shared" si="505"/>
        <v/>
      </c>
      <c r="O5394">
        <v>15</v>
      </c>
      <c r="P5394" s="11">
        <v>0.2</v>
      </c>
      <c r="Q5394" s="11">
        <v>4.08163265306122E-2</v>
      </c>
      <c r="R5394" s="12">
        <v>4.5933333333333302</v>
      </c>
      <c r="S5394" t="s">
        <v>27</v>
      </c>
      <c r="T5394">
        <v>0</v>
      </c>
      <c r="U5394">
        <f t="shared" si="506"/>
        <v>5</v>
      </c>
      <c r="V5394">
        <f t="shared" si="507"/>
        <v>1</v>
      </c>
      <c r="W5394">
        <f t="shared" si="508"/>
        <v>1</v>
      </c>
      <c r="X5394" t="str">
        <f t="shared" si="509"/>
        <v>511</v>
      </c>
      <c r="Y5394" t="str">
        <f>IF(Table1[[#This Row],[RFM_Score]]="555","Champion", IF(AND(J5394&gt;=4,V5394&gt;=4),"Loyal", IF(U5394&lt;=2,"At Risk", IF(W5394&gt;=4,"Potential Loyalist","Others"))))</f>
        <v>Others</v>
      </c>
    </row>
    <row r="5395" spans="1:25">
      <c r="A5395" t="s">
        <v>4970</v>
      </c>
      <c r="B5395">
        <v>48</v>
      </c>
      <c r="C5395" t="s">
        <v>24</v>
      </c>
      <c r="D5395" t="s">
        <v>46</v>
      </c>
      <c r="E5395" s="6" t="s">
        <v>17465</v>
      </c>
      <c r="F5395" t="s">
        <v>37</v>
      </c>
      <c r="G5395">
        <v>4</v>
      </c>
      <c r="H5395">
        <v>0</v>
      </c>
      <c r="I5395">
        <v>39</v>
      </c>
      <c r="J5395">
        <v>2</v>
      </c>
      <c r="K5395">
        <v>13.77</v>
      </c>
      <c r="L5395" t="str">
        <f t="shared" si="504"/>
        <v/>
      </c>
      <c r="M5395">
        <v>3</v>
      </c>
      <c r="N5395" t="str">
        <f t="shared" si="505"/>
        <v/>
      </c>
      <c r="O5395">
        <v>22</v>
      </c>
      <c r="P5395" s="11">
        <v>0</v>
      </c>
      <c r="Q5395" s="11">
        <v>5.1282051282051197E-2</v>
      </c>
      <c r="R5395" s="12">
        <v>4.59</v>
      </c>
      <c r="S5395" t="s">
        <v>27</v>
      </c>
      <c r="T5395">
        <v>0</v>
      </c>
      <c r="U5395">
        <f t="shared" si="506"/>
        <v>4</v>
      </c>
      <c r="V5395">
        <f t="shared" si="507"/>
        <v>1</v>
      </c>
      <c r="W5395">
        <f t="shared" si="508"/>
        <v>1</v>
      </c>
      <c r="X5395" t="str">
        <f t="shared" si="509"/>
        <v>411</v>
      </c>
      <c r="Y5395" t="str">
        <f>IF(Table1[[#This Row],[RFM_Score]]="555","Champion", IF(AND(J5395&gt;=4,V5395&gt;=4),"Loyal", IF(U5395&lt;=2,"At Risk", IF(W5395&gt;=4,"Potential Loyalist","Others"))))</f>
        <v>Others</v>
      </c>
    </row>
    <row r="5396" spans="1:25">
      <c r="A5396" t="s">
        <v>8619</v>
      </c>
      <c r="B5396">
        <v>18</v>
      </c>
      <c r="C5396" t="s">
        <v>24</v>
      </c>
      <c r="D5396" t="s">
        <v>25</v>
      </c>
      <c r="E5396" s="6" t="s">
        <v>17466</v>
      </c>
      <c r="F5396" t="s">
        <v>21</v>
      </c>
      <c r="G5396">
        <v>0</v>
      </c>
      <c r="H5396">
        <v>0</v>
      </c>
      <c r="I5396">
        <v>51</v>
      </c>
      <c r="J5396">
        <v>4</v>
      </c>
      <c r="K5396">
        <v>13.73</v>
      </c>
      <c r="L5396" t="str">
        <f t="shared" si="504"/>
        <v/>
      </c>
      <c r="M5396">
        <v>3</v>
      </c>
      <c r="N5396" t="str">
        <f t="shared" si="505"/>
        <v/>
      </c>
      <c r="O5396">
        <v>2</v>
      </c>
      <c r="P5396" s="11">
        <v>0</v>
      </c>
      <c r="Q5396" s="11">
        <v>7.8431372549019607E-2</v>
      </c>
      <c r="R5396" s="12">
        <v>4.57666666666666</v>
      </c>
      <c r="S5396" t="s">
        <v>27</v>
      </c>
      <c r="T5396">
        <v>0</v>
      </c>
      <c r="U5396">
        <f t="shared" si="506"/>
        <v>5</v>
      </c>
      <c r="V5396">
        <f t="shared" si="507"/>
        <v>1</v>
      </c>
      <c r="W5396">
        <f t="shared" si="508"/>
        <v>1</v>
      </c>
      <c r="X5396" t="str">
        <f t="shared" si="509"/>
        <v>511</v>
      </c>
      <c r="Y5396" t="str">
        <f>IF(Table1[[#This Row],[RFM_Score]]="555","Champion", IF(AND(J5396&gt;=4,V5396&gt;=4),"Loyal", IF(U5396&lt;=2,"At Risk", IF(W5396&gt;=4,"Potential Loyalist","Others"))))</f>
        <v>Others</v>
      </c>
    </row>
    <row r="5397" spans="1:25">
      <c r="A5397" t="s">
        <v>3988</v>
      </c>
      <c r="B5397">
        <v>24</v>
      </c>
      <c r="C5397" t="s">
        <v>24</v>
      </c>
      <c r="D5397" t="s">
        <v>20</v>
      </c>
      <c r="E5397" s="6" t="s">
        <v>17467</v>
      </c>
      <c r="F5397" t="s">
        <v>62</v>
      </c>
      <c r="G5397">
        <v>3</v>
      </c>
      <c r="H5397">
        <v>1</v>
      </c>
      <c r="I5397">
        <v>49</v>
      </c>
      <c r="J5397">
        <v>0</v>
      </c>
      <c r="K5397">
        <v>13.72</v>
      </c>
      <c r="L5397" t="str">
        <f t="shared" si="504"/>
        <v/>
      </c>
      <c r="M5397">
        <v>3</v>
      </c>
      <c r="N5397" t="str">
        <f t="shared" si="505"/>
        <v/>
      </c>
      <c r="O5397">
        <v>1</v>
      </c>
      <c r="P5397" s="11">
        <v>0.33333333333333298</v>
      </c>
      <c r="Q5397" s="11">
        <v>0</v>
      </c>
      <c r="R5397" s="12">
        <v>4.5733333333333297</v>
      </c>
      <c r="S5397" t="s">
        <v>27</v>
      </c>
      <c r="T5397">
        <v>1</v>
      </c>
      <c r="U5397">
        <f t="shared" si="506"/>
        <v>5</v>
      </c>
      <c r="V5397">
        <f t="shared" si="507"/>
        <v>1</v>
      </c>
      <c r="W5397">
        <f t="shared" si="508"/>
        <v>1</v>
      </c>
      <c r="X5397" t="str">
        <f t="shared" si="509"/>
        <v>511</v>
      </c>
      <c r="Y5397" t="str">
        <f>IF(Table1[[#This Row],[RFM_Score]]="555","Champion", IF(AND(J5397&gt;=4,V5397&gt;=4),"Loyal", IF(U5397&lt;=2,"At Risk", IF(W5397&gt;=4,"Potential Loyalist","Others"))))</f>
        <v>Others</v>
      </c>
    </row>
    <row r="5398" spans="1:25">
      <c r="A5398" t="s">
        <v>5359</v>
      </c>
      <c r="B5398">
        <v>48</v>
      </c>
      <c r="C5398" t="s">
        <v>19</v>
      </c>
      <c r="D5398" t="s">
        <v>25</v>
      </c>
      <c r="E5398" s="6" t="s">
        <v>17468</v>
      </c>
      <c r="F5398" t="s">
        <v>26</v>
      </c>
      <c r="G5398">
        <v>4</v>
      </c>
      <c r="H5398">
        <v>2</v>
      </c>
      <c r="I5398">
        <v>43</v>
      </c>
      <c r="J5398">
        <v>6</v>
      </c>
      <c r="K5398">
        <v>13.72</v>
      </c>
      <c r="L5398" t="str">
        <f t="shared" si="504"/>
        <v/>
      </c>
      <c r="M5398">
        <v>3</v>
      </c>
      <c r="N5398" t="str">
        <f t="shared" si="505"/>
        <v/>
      </c>
      <c r="O5398">
        <v>14</v>
      </c>
      <c r="P5398" s="11">
        <v>0.5</v>
      </c>
      <c r="Q5398" s="11">
        <v>0.13953488372093001</v>
      </c>
      <c r="R5398" s="12">
        <v>4.5733333333333297</v>
      </c>
      <c r="S5398" t="s">
        <v>27</v>
      </c>
      <c r="T5398">
        <v>0</v>
      </c>
      <c r="U5398">
        <f t="shared" si="506"/>
        <v>5</v>
      </c>
      <c r="V5398">
        <f t="shared" si="507"/>
        <v>1</v>
      </c>
      <c r="W5398">
        <f t="shared" si="508"/>
        <v>1</v>
      </c>
      <c r="X5398" t="str">
        <f t="shared" si="509"/>
        <v>511</v>
      </c>
      <c r="Y5398" t="str">
        <f>IF(Table1[[#This Row],[RFM_Score]]="555","Champion", IF(AND(J5398&gt;=4,V5398&gt;=4),"Loyal", IF(U5398&lt;=2,"At Risk", IF(W5398&gt;=4,"Potential Loyalist","Others"))))</f>
        <v>Others</v>
      </c>
    </row>
    <row r="5399" spans="1:25">
      <c r="A5399" t="s">
        <v>11863</v>
      </c>
      <c r="B5399">
        <v>55</v>
      </c>
      <c r="C5399" t="s">
        <v>19</v>
      </c>
      <c r="D5399" t="s">
        <v>25</v>
      </c>
      <c r="E5399" s="6" t="s">
        <v>17469</v>
      </c>
      <c r="F5399" t="s">
        <v>21</v>
      </c>
      <c r="G5399">
        <v>3</v>
      </c>
      <c r="H5399">
        <v>0</v>
      </c>
      <c r="I5399">
        <v>54</v>
      </c>
      <c r="J5399">
        <v>1</v>
      </c>
      <c r="K5399">
        <v>13.72</v>
      </c>
      <c r="L5399" t="str">
        <f t="shared" si="504"/>
        <v/>
      </c>
      <c r="M5399">
        <v>3</v>
      </c>
      <c r="N5399" t="str">
        <f t="shared" si="505"/>
        <v/>
      </c>
      <c r="O5399">
        <v>1</v>
      </c>
      <c r="P5399" s="11">
        <v>0</v>
      </c>
      <c r="Q5399" s="11">
        <v>1.85185185185185E-2</v>
      </c>
      <c r="R5399" s="12">
        <v>4.5733333333333297</v>
      </c>
      <c r="S5399" t="s">
        <v>27</v>
      </c>
      <c r="T5399">
        <v>0</v>
      </c>
      <c r="U5399">
        <f t="shared" si="506"/>
        <v>5</v>
      </c>
      <c r="V5399">
        <f t="shared" si="507"/>
        <v>1</v>
      </c>
      <c r="W5399">
        <f t="shared" si="508"/>
        <v>1</v>
      </c>
      <c r="X5399" t="str">
        <f t="shared" si="509"/>
        <v>511</v>
      </c>
      <c r="Y5399" t="str">
        <f>IF(Table1[[#This Row],[RFM_Score]]="555","Champion", IF(AND(J5399&gt;=4,V5399&gt;=4),"Loyal", IF(U5399&lt;=2,"At Risk", IF(W5399&gt;=4,"Potential Loyalist","Others"))))</f>
        <v>Others</v>
      </c>
    </row>
    <row r="5400" spans="1:25">
      <c r="A5400" t="s">
        <v>8870</v>
      </c>
      <c r="B5400">
        <v>46</v>
      </c>
      <c r="C5400" t="s">
        <v>24</v>
      </c>
      <c r="D5400" t="s">
        <v>25</v>
      </c>
      <c r="E5400" s="6" t="s">
        <v>17470</v>
      </c>
      <c r="F5400" t="s">
        <v>21</v>
      </c>
      <c r="G5400">
        <v>1</v>
      </c>
      <c r="H5400">
        <v>1</v>
      </c>
      <c r="I5400">
        <v>49</v>
      </c>
      <c r="J5400">
        <v>5</v>
      </c>
      <c r="K5400">
        <v>13.52</v>
      </c>
      <c r="L5400" t="str">
        <f t="shared" si="504"/>
        <v/>
      </c>
      <c r="M5400">
        <v>3</v>
      </c>
      <c r="N5400" t="str">
        <f t="shared" si="505"/>
        <v/>
      </c>
      <c r="O5400">
        <v>64</v>
      </c>
      <c r="P5400" s="11">
        <v>1</v>
      </c>
      <c r="Q5400" s="11">
        <v>0.10204081632653</v>
      </c>
      <c r="R5400" s="12">
        <v>4.5066666666666597</v>
      </c>
      <c r="S5400" t="s">
        <v>27</v>
      </c>
      <c r="T5400">
        <v>0</v>
      </c>
      <c r="U5400">
        <f t="shared" si="506"/>
        <v>3</v>
      </c>
      <c r="V5400">
        <f t="shared" si="507"/>
        <v>1</v>
      </c>
      <c r="W5400">
        <f t="shared" si="508"/>
        <v>1</v>
      </c>
      <c r="X5400" t="str">
        <f t="shared" si="509"/>
        <v>311</v>
      </c>
      <c r="Y5400" t="str">
        <f>IF(Table1[[#This Row],[RFM_Score]]="555","Champion", IF(AND(J5400&gt;=4,V5400&gt;=4),"Loyal", IF(U5400&lt;=2,"At Risk", IF(W5400&gt;=4,"Potential Loyalist","Others"))))</f>
        <v>Others</v>
      </c>
    </row>
    <row r="5401" spans="1:25">
      <c r="A5401" t="s">
        <v>2764</v>
      </c>
      <c r="B5401">
        <v>51</v>
      </c>
      <c r="C5401" t="s">
        <v>19</v>
      </c>
      <c r="D5401" t="s">
        <v>41</v>
      </c>
      <c r="E5401" s="6" t="s">
        <v>17471</v>
      </c>
      <c r="F5401" t="s">
        <v>30</v>
      </c>
      <c r="G5401">
        <v>1</v>
      </c>
      <c r="H5401">
        <v>0</v>
      </c>
      <c r="I5401">
        <v>43</v>
      </c>
      <c r="J5401">
        <v>3</v>
      </c>
      <c r="K5401">
        <v>13.39</v>
      </c>
      <c r="L5401" t="str">
        <f t="shared" si="504"/>
        <v/>
      </c>
      <c r="M5401">
        <v>3</v>
      </c>
      <c r="N5401" t="str">
        <f t="shared" si="505"/>
        <v/>
      </c>
      <c r="O5401">
        <v>37</v>
      </c>
      <c r="P5401" s="11">
        <v>0</v>
      </c>
      <c r="Q5401" s="11">
        <v>6.9767441860465101E-2</v>
      </c>
      <c r="R5401" s="12">
        <v>4.4633333333333303</v>
      </c>
      <c r="S5401" t="s">
        <v>27</v>
      </c>
      <c r="T5401">
        <v>0</v>
      </c>
      <c r="U5401">
        <f t="shared" si="506"/>
        <v>4</v>
      </c>
      <c r="V5401">
        <f t="shared" si="507"/>
        <v>1</v>
      </c>
      <c r="W5401">
        <f t="shared" si="508"/>
        <v>1</v>
      </c>
      <c r="X5401" t="str">
        <f t="shared" si="509"/>
        <v>411</v>
      </c>
      <c r="Y5401" t="str">
        <f>IF(Table1[[#This Row],[RFM_Score]]="555","Champion", IF(AND(J5401&gt;=4,V5401&gt;=4),"Loyal", IF(U5401&lt;=2,"At Risk", IF(W5401&gt;=4,"Potential Loyalist","Others"))))</f>
        <v>Others</v>
      </c>
    </row>
    <row r="5402" spans="1:25">
      <c r="A5402" t="s">
        <v>9081</v>
      </c>
      <c r="B5402">
        <v>31</v>
      </c>
      <c r="C5402" t="s">
        <v>19</v>
      </c>
      <c r="D5402" t="s">
        <v>29</v>
      </c>
      <c r="E5402" s="6" t="s">
        <v>17472</v>
      </c>
      <c r="F5402" t="s">
        <v>21</v>
      </c>
      <c r="G5402">
        <v>1</v>
      </c>
      <c r="H5402">
        <v>0</v>
      </c>
      <c r="I5402">
        <v>44</v>
      </c>
      <c r="J5402">
        <v>2</v>
      </c>
      <c r="K5402">
        <v>13</v>
      </c>
      <c r="L5402" t="str">
        <f t="shared" si="504"/>
        <v/>
      </c>
      <c r="M5402">
        <v>3</v>
      </c>
      <c r="N5402" t="str">
        <f t="shared" si="505"/>
        <v/>
      </c>
      <c r="O5402">
        <v>35</v>
      </c>
      <c r="P5402" s="11">
        <v>0</v>
      </c>
      <c r="Q5402" s="11">
        <v>4.54545454545454E-2</v>
      </c>
      <c r="R5402" s="12">
        <v>4.3333333333333304</v>
      </c>
      <c r="S5402" t="s">
        <v>27</v>
      </c>
      <c r="T5402">
        <v>0</v>
      </c>
      <c r="U5402">
        <f t="shared" si="506"/>
        <v>4</v>
      </c>
      <c r="V5402">
        <f t="shared" si="507"/>
        <v>1</v>
      </c>
      <c r="W5402">
        <f t="shared" si="508"/>
        <v>1</v>
      </c>
      <c r="X5402" t="str">
        <f t="shared" si="509"/>
        <v>411</v>
      </c>
      <c r="Y5402" t="str">
        <f>IF(Table1[[#This Row],[RFM_Score]]="555","Champion", IF(AND(J5402&gt;=4,V5402&gt;=4),"Loyal", IF(U5402&lt;=2,"At Risk", IF(W5402&gt;=4,"Potential Loyalist","Others"))))</f>
        <v>Others</v>
      </c>
    </row>
    <row r="5403" spans="1:25">
      <c r="A5403" t="s">
        <v>7240</v>
      </c>
      <c r="B5403">
        <v>24</v>
      </c>
      <c r="C5403" t="s">
        <v>24</v>
      </c>
      <c r="D5403" t="s">
        <v>49</v>
      </c>
      <c r="E5403" s="6" t="s">
        <v>17473</v>
      </c>
      <c r="F5403" t="s">
        <v>30</v>
      </c>
      <c r="G5403">
        <v>5</v>
      </c>
      <c r="H5403">
        <v>1</v>
      </c>
      <c r="I5403">
        <v>57</v>
      </c>
      <c r="J5403">
        <v>3</v>
      </c>
      <c r="K5403">
        <v>12.9</v>
      </c>
      <c r="L5403" t="str">
        <f t="shared" si="504"/>
        <v/>
      </c>
      <c r="M5403">
        <v>3</v>
      </c>
      <c r="N5403" t="str">
        <f t="shared" si="505"/>
        <v/>
      </c>
      <c r="O5403">
        <v>80</v>
      </c>
      <c r="P5403" s="11">
        <v>0.2</v>
      </c>
      <c r="Q5403" s="11">
        <v>5.2631578947368397E-2</v>
      </c>
      <c r="R5403" s="12">
        <v>4.3</v>
      </c>
      <c r="S5403" t="s">
        <v>27</v>
      </c>
      <c r="T5403">
        <v>0</v>
      </c>
      <c r="U5403">
        <f t="shared" si="506"/>
        <v>2</v>
      </c>
      <c r="V5403">
        <f t="shared" si="507"/>
        <v>1</v>
      </c>
      <c r="W5403">
        <f t="shared" si="508"/>
        <v>1</v>
      </c>
      <c r="X5403" t="str">
        <f t="shared" si="509"/>
        <v>211</v>
      </c>
      <c r="Y5403" t="str">
        <f>IF(Table1[[#This Row],[RFM_Score]]="555","Champion", IF(AND(J5403&gt;=4,V5403&gt;=4),"Loyal", IF(U5403&lt;=2,"At Risk", IF(W5403&gt;=4,"Potential Loyalist","Others"))))</f>
        <v>At Risk</v>
      </c>
    </row>
    <row r="5404" spans="1:25">
      <c r="A5404" t="s">
        <v>943</v>
      </c>
      <c r="B5404">
        <v>18</v>
      </c>
      <c r="C5404" t="s">
        <v>24</v>
      </c>
      <c r="D5404" t="s">
        <v>29</v>
      </c>
      <c r="E5404" s="6" t="s">
        <v>17474</v>
      </c>
      <c r="F5404" t="s">
        <v>60</v>
      </c>
      <c r="G5404">
        <v>6</v>
      </c>
      <c r="H5404">
        <v>2</v>
      </c>
      <c r="I5404">
        <v>59</v>
      </c>
      <c r="J5404">
        <v>1</v>
      </c>
      <c r="K5404">
        <v>12.83</v>
      </c>
      <c r="L5404" t="str">
        <f t="shared" si="504"/>
        <v/>
      </c>
      <c r="M5404">
        <v>3</v>
      </c>
      <c r="N5404" t="str">
        <f t="shared" si="505"/>
        <v/>
      </c>
      <c r="O5404">
        <v>8</v>
      </c>
      <c r="P5404" s="11">
        <v>0.33333333333333298</v>
      </c>
      <c r="Q5404" s="11">
        <v>1.6949152542372801E-2</v>
      </c>
      <c r="R5404" s="12">
        <v>4.2766666666666602</v>
      </c>
      <c r="S5404" t="s">
        <v>27</v>
      </c>
      <c r="T5404">
        <v>1</v>
      </c>
      <c r="U5404">
        <f t="shared" si="506"/>
        <v>5</v>
      </c>
      <c r="V5404">
        <f t="shared" si="507"/>
        <v>1</v>
      </c>
      <c r="W5404">
        <f t="shared" si="508"/>
        <v>1</v>
      </c>
      <c r="X5404" t="str">
        <f t="shared" si="509"/>
        <v>511</v>
      </c>
      <c r="Y5404" t="str">
        <f>IF(Table1[[#This Row],[RFM_Score]]="555","Champion", IF(AND(J5404&gt;=4,V5404&gt;=4),"Loyal", IF(U5404&lt;=2,"At Risk", IF(W5404&gt;=4,"Potential Loyalist","Others"))))</f>
        <v>Others</v>
      </c>
    </row>
    <row r="5405" spans="1:25">
      <c r="A5405" t="s">
        <v>5008</v>
      </c>
      <c r="B5405">
        <v>34</v>
      </c>
      <c r="C5405" t="s">
        <v>24</v>
      </c>
      <c r="D5405" t="s">
        <v>25</v>
      </c>
      <c r="E5405" s="6" t="s">
        <v>17475</v>
      </c>
      <c r="F5405" t="s">
        <v>26</v>
      </c>
      <c r="G5405">
        <v>4</v>
      </c>
      <c r="H5405">
        <v>2</v>
      </c>
      <c r="I5405">
        <v>46</v>
      </c>
      <c r="J5405">
        <v>2</v>
      </c>
      <c r="K5405">
        <v>12.67</v>
      </c>
      <c r="L5405" t="str">
        <f t="shared" si="504"/>
        <v/>
      </c>
      <c r="M5405">
        <v>3</v>
      </c>
      <c r="N5405" t="str">
        <f t="shared" si="505"/>
        <v/>
      </c>
      <c r="O5405">
        <v>0</v>
      </c>
      <c r="P5405" s="11">
        <v>0.5</v>
      </c>
      <c r="Q5405" s="11">
        <v>4.3478260869565202E-2</v>
      </c>
      <c r="R5405" s="12">
        <v>4.2233333333333301</v>
      </c>
      <c r="S5405" t="s">
        <v>27</v>
      </c>
      <c r="T5405">
        <v>0</v>
      </c>
      <c r="U5405">
        <f t="shared" si="506"/>
        <v>5</v>
      </c>
      <c r="V5405">
        <f t="shared" si="507"/>
        <v>1</v>
      </c>
      <c r="W5405">
        <f t="shared" si="508"/>
        <v>1</v>
      </c>
      <c r="X5405" t="str">
        <f t="shared" si="509"/>
        <v>511</v>
      </c>
      <c r="Y5405" t="str">
        <f>IF(Table1[[#This Row],[RFM_Score]]="555","Champion", IF(AND(J5405&gt;=4,V5405&gt;=4),"Loyal", IF(U5405&lt;=2,"At Risk", IF(W5405&gt;=4,"Potential Loyalist","Others"))))</f>
        <v>Others</v>
      </c>
    </row>
    <row r="5406" spans="1:25">
      <c r="A5406" t="s">
        <v>11091</v>
      </c>
      <c r="B5406">
        <v>44</v>
      </c>
      <c r="C5406" t="s">
        <v>24</v>
      </c>
      <c r="D5406" t="s">
        <v>25</v>
      </c>
      <c r="E5406" s="6" t="s">
        <v>17476</v>
      </c>
      <c r="F5406" t="s">
        <v>60</v>
      </c>
      <c r="G5406">
        <v>2</v>
      </c>
      <c r="H5406">
        <v>0</v>
      </c>
      <c r="I5406">
        <v>36</v>
      </c>
      <c r="J5406">
        <v>1</v>
      </c>
      <c r="K5406">
        <v>12.65</v>
      </c>
      <c r="L5406" t="str">
        <f t="shared" si="504"/>
        <v/>
      </c>
      <c r="M5406">
        <v>3</v>
      </c>
      <c r="N5406" t="str">
        <f t="shared" si="505"/>
        <v/>
      </c>
      <c r="O5406">
        <v>30</v>
      </c>
      <c r="P5406" s="11">
        <v>0</v>
      </c>
      <c r="Q5406" s="11">
        <v>2.77777777777777E-2</v>
      </c>
      <c r="R5406" s="12">
        <v>4.2166666666666597</v>
      </c>
      <c r="S5406" t="s">
        <v>27</v>
      </c>
      <c r="T5406">
        <v>0</v>
      </c>
      <c r="U5406">
        <f t="shared" si="506"/>
        <v>4</v>
      </c>
      <c r="V5406">
        <f t="shared" si="507"/>
        <v>1</v>
      </c>
      <c r="W5406">
        <f t="shared" si="508"/>
        <v>1</v>
      </c>
      <c r="X5406" t="str">
        <f t="shared" si="509"/>
        <v>411</v>
      </c>
      <c r="Y5406" t="str">
        <f>IF(Table1[[#This Row],[RFM_Score]]="555","Champion", IF(AND(J5406&gt;=4,V5406&gt;=4),"Loyal", IF(U5406&lt;=2,"At Risk", IF(W5406&gt;=4,"Potential Loyalist","Others"))))</f>
        <v>Others</v>
      </c>
    </row>
    <row r="5407" spans="1:25">
      <c r="A5407" t="s">
        <v>5692</v>
      </c>
      <c r="B5407">
        <v>25</v>
      </c>
      <c r="C5407" t="s">
        <v>24</v>
      </c>
      <c r="D5407" t="s">
        <v>25</v>
      </c>
      <c r="E5407" s="6" t="s">
        <v>17477</v>
      </c>
      <c r="F5407" t="s">
        <v>30</v>
      </c>
      <c r="G5407">
        <v>2</v>
      </c>
      <c r="H5407">
        <v>0</v>
      </c>
      <c r="I5407">
        <v>46</v>
      </c>
      <c r="J5407">
        <v>3</v>
      </c>
      <c r="K5407">
        <v>12.62</v>
      </c>
      <c r="L5407" t="str">
        <f t="shared" si="504"/>
        <v/>
      </c>
      <c r="M5407">
        <v>3</v>
      </c>
      <c r="N5407" t="str">
        <f t="shared" si="505"/>
        <v/>
      </c>
      <c r="O5407">
        <v>34</v>
      </c>
      <c r="P5407" s="11">
        <v>0</v>
      </c>
      <c r="Q5407" s="11">
        <v>6.5217391304347797E-2</v>
      </c>
      <c r="R5407" s="12">
        <v>4.2066666666666599</v>
      </c>
      <c r="S5407" t="s">
        <v>27</v>
      </c>
      <c r="T5407">
        <v>0</v>
      </c>
      <c r="U5407">
        <f t="shared" si="506"/>
        <v>4</v>
      </c>
      <c r="V5407">
        <f t="shared" si="507"/>
        <v>1</v>
      </c>
      <c r="W5407">
        <f t="shared" si="508"/>
        <v>1</v>
      </c>
      <c r="X5407" t="str">
        <f t="shared" si="509"/>
        <v>411</v>
      </c>
      <c r="Y5407" t="str">
        <f>IF(Table1[[#This Row],[RFM_Score]]="555","Champion", IF(AND(J5407&gt;=4,V5407&gt;=4),"Loyal", IF(U5407&lt;=2,"At Risk", IF(W5407&gt;=4,"Potential Loyalist","Others"))))</f>
        <v>Others</v>
      </c>
    </row>
    <row r="5408" spans="1:25">
      <c r="A5408" t="s">
        <v>6047</v>
      </c>
      <c r="B5408">
        <v>34</v>
      </c>
      <c r="C5408" t="s">
        <v>24</v>
      </c>
      <c r="D5408" t="s">
        <v>20</v>
      </c>
      <c r="E5408" s="6" t="s">
        <v>17478</v>
      </c>
      <c r="F5408" t="s">
        <v>21</v>
      </c>
      <c r="G5408">
        <v>2</v>
      </c>
      <c r="H5408">
        <v>0</v>
      </c>
      <c r="I5408">
        <v>48</v>
      </c>
      <c r="J5408">
        <v>4</v>
      </c>
      <c r="K5408">
        <v>12.52</v>
      </c>
      <c r="L5408" t="str">
        <f t="shared" si="504"/>
        <v/>
      </c>
      <c r="M5408">
        <v>3</v>
      </c>
      <c r="N5408" t="str">
        <f t="shared" si="505"/>
        <v/>
      </c>
      <c r="O5408">
        <v>42</v>
      </c>
      <c r="P5408" s="11">
        <v>0</v>
      </c>
      <c r="Q5408" s="11">
        <v>8.3333333333333301E-2</v>
      </c>
      <c r="R5408" s="12">
        <v>4.1733333333333302</v>
      </c>
      <c r="S5408" t="s">
        <v>27</v>
      </c>
      <c r="T5408">
        <v>0</v>
      </c>
      <c r="U5408">
        <f t="shared" si="506"/>
        <v>3</v>
      </c>
      <c r="V5408">
        <f t="shared" si="507"/>
        <v>1</v>
      </c>
      <c r="W5408">
        <f t="shared" si="508"/>
        <v>1</v>
      </c>
      <c r="X5408" t="str">
        <f t="shared" si="509"/>
        <v>311</v>
      </c>
      <c r="Y5408" t="str">
        <f>IF(Table1[[#This Row],[RFM_Score]]="555","Champion", IF(AND(J5408&gt;=4,V5408&gt;=4),"Loyal", IF(U5408&lt;=2,"At Risk", IF(W5408&gt;=4,"Potential Loyalist","Others"))))</f>
        <v>Others</v>
      </c>
    </row>
    <row r="5409" spans="1:25">
      <c r="A5409" t="s">
        <v>1240</v>
      </c>
      <c r="B5409">
        <v>41</v>
      </c>
      <c r="C5409" t="s">
        <v>19</v>
      </c>
      <c r="D5409" t="s">
        <v>41</v>
      </c>
      <c r="E5409" s="6" t="s">
        <v>17479</v>
      </c>
      <c r="F5409" t="s">
        <v>30</v>
      </c>
      <c r="G5409">
        <v>3</v>
      </c>
      <c r="H5409">
        <v>2</v>
      </c>
      <c r="I5409">
        <v>64</v>
      </c>
      <c r="J5409">
        <v>2</v>
      </c>
      <c r="K5409">
        <v>12.45</v>
      </c>
      <c r="L5409" t="str">
        <f t="shared" si="504"/>
        <v/>
      </c>
      <c r="M5409">
        <v>3</v>
      </c>
      <c r="N5409" t="str">
        <f t="shared" si="505"/>
        <v/>
      </c>
      <c r="O5409">
        <v>62</v>
      </c>
      <c r="P5409" s="11">
        <v>0.66666666666666596</v>
      </c>
      <c r="Q5409" s="11">
        <v>3.125E-2</v>
      </c>
      <c r="R5409" s="12">
        <v>4.1499999999999897</v>
      </c>
      <c r="S5409" t="s">
        <v>27</v>
      </c>
      <c r="T5409">
        <v>0</v>
      </c>
      <c r="U5409">
        <f t="shared" si="506"/>
        <v>3</v>
      </c>
      <c r="V5409">
        <f t="shared" si="507"/>
        <v>1</v>
      </c>
      <c r="W5409">
        <f t="shared" si="508"/>
        <v>1</v>
      </c>
      <c r="X5409" t="str">
        <f t="shared" si="509"/>
        <v>311</v>
      </c>
      <c r="Y5409" t="str">
        <f>IF(Table1[[#This Row],[RFM_Score]]="555","Champion", IF(AND(J5409&gt;=4,V5409&gt;=4),"Loyal", IF(U5409&lt;=2,"At Risk", IF(W5409&gt;=4,"Potential Loyalist","Others"))))</f>
        <v>Others</v>
      </c>
    </row>
    <row r="5410" spans="1:25">
      <c r="A5410" t="s">
        <v>1603</v>
      </c>
      <c r="B5410">
        <v>35</v>
      </c>
      <c r="C5410" t="s">
        <v>24</v>
      </c>
      <c r="D5410" t="s">
        <v>46</v>
      </c>
      <c r="E5410" s="6" t="s">
        <v>17480</v>
      </c>
      <c r="F5410" t="s">
        <v>21</v>
      </c>
      <c r="G5410">
        <v>3</v>
      </c>
      <c r="H5410">
        <v>1</v>
      </c>
      <c r="I5410">
        <v>51</v>
      </c>
      <c r="J5410">
        <v>2</v>
      </c>
      <c r="K5410">
        <v>12.35</v>
      </c>
      <c r="L5410" t="str">
        <f t="shared" si="504"/>
        <v/>
      </c>
      <c r="M5410">
        <v>3</v>
      </c>
      <c r="N5410" t="str">
        <f t="shared" si="505"/>
        <v/>
      </c>
      <c r="O5410">
        <v>37</v>
      </c>
      <c r="P5410" s="11">
        <v>0.33333333333333298</v>
      </c>
      <c r="Q5410" s="11">
        <v>3.9215686274509803E-2</v>
      </c>
      <c r="R5410" s="12">
        <v>4.11666666666666</v>
      </c>
      <c r="S5410" t="s">
        <v>27</v>
      </c>
      <c r="T5410">
        <v>0</v>
      </c>
      <c r="U5410">
        <f t="shared" si="506"/>
        <v>4</v>
      </c>
      <c r="V5410">
        <f t="shared" si="507"/>
        <v>1</v>
      </c>
      <c r="W5410">
        <f t="shared" si="508"/>
        <v>1</v>
      </c>
      <c r="X5410" t="str">
        <f t="shared" si="509"/>
        <v>411</v>
      </c>
      <c r="Y5410" t="str">
        <f>IF(Table1[[#This Row],[RFM_Score]]="555","Champion", IF(AND(J5410&gt;=4,V5410&gt;=4),"Loyal", IF(U5410&lt;=2,"At Risk", IF(W5410&gt;=4,"Potential Loyalist","Others"))))</f>
        <v>Others</v>
      </c>
    </row>
    <row r="5411" spans="1:25">
      <c r="A5411" t="s">
        <v>7552</v>
      </c>
      <c r="B5411">
        <v>40</v>
      </c>
      <c r="C5411" t="s">
        <v>24</v>
      </c>
      <c r="D5411" t="s">
        <v>41</v>
      </c>
      <c r="E5411" s="6" t="s">
        <v>17481</v>
      </c>
      <c r="F5411" t="s">
        <v>37</v>
      </c>
      <c r="G5411">
        <v>0</v>
      </c>
      <c r="H5411">
        <v>0</v>
      </c>
      <c r="I5411">
        <v>38</v>
      </c>
      <c r="J5411">
        <v>2</v>
      </c>
      <c r="K5411">
        <v>12.32</v>
      </c>
      <c r="L5411" t="str">
        <f t="shared" si="504"/>
        <v/>
      </c>
      <c r="M5411">
        <v>3</v>
      </c>
      <c r="N5411" t="str">
        <f t="shared" si="505"/>
        <v/>
      </c>
      <c r="O5411">
        <v>11</v>
      </c>
      <c r="P5411" s="11">
        <v>0</v>
      </c>
      <c r="Q5411" s="11">
        <v>5.2631578947368397E-2</v>
      </c>
      <c r="R5411" s="12">
        <v>4.1066666666666602</v>
      </c>
      <c r="S5411" t="s">
        <v>27</v>
      </c>
      <c r="T5411">
        <v>1</v>
      </c>
      <c r="U5411">
        <f t="shared" si="506"/>
        <v>5</v>
      </c>
      <c r="V5411">
        <f t="shared" si="507"/>
        <v>1</v>
      </c>
      <c r="W5411">
        <f t="shared" si="508"/>
        <v>1</v>
      </c>
      <c r="X5411" t="str">
        <f t="shared" si="509"/>
        <v>511</v>
      </c>
      <c r="Y5411" t="str">
        <f>IF(Table1[[#This Row],[RFM_Score]]="555","Champion", IF(AND(J5411&gt;=4,V5411&gt;=4),"Loyal", IF(U5411&lt;=2,"At Risk", IF(W5411&gt;=4,"Potential Loyalist","Others"))))</f>
        <v>Others</v>
      </c>
    </row>
    <row r="5412" spans="1:25">
      <c r="A5412" t="s">
        <v>6482</v>
      </c>
      <c r="B5412">
        <v>24</v>
      </c>
      <c r="C5412" t="s">
        <v>24</v>
      </c>
      <c r="D5412" t="s">
        <v>25</v>
      </c>
      <c r="E5412" s="6" t="s">
        <v>17482</v>
      </c>
      <c r="F5412" t="s">
        <v>21</v>
      </c>
      <c r="G5412">
        <v>5</v>
      </c>
      <c r="H5412">
        <v>3</v>
      </c>
      <c r="I5412">
        <v>50</v>
      </c>
      <c r="J5412">
        <v>2</v>
      </c>
      <c r="K5412">
        <v>12.21</v>
      </c>
      <c r="L5412" t="str">
        <f t="shared" si="504"/>
        <v/>
      </c>
      <c r="M5412">
        <v>3</v>
      </c>
      <c r="N5412" t="str">
        <f t="shared" si="505"/>
        <v/>
      </c>
      <c r="O5412">
        <v>5</v>
      </c>
      <c r="P5412" s="11">
        <v>0.6</v>
      </c>
      <c r="Q5412" s="11">
        <v>0.04</v>
      </c>
      <c r="R5412" s="12">
        <v>4.07</v>
      </c>
      <c r="S5412" t="s">
        <v>27</v>
      </c>
      <c r="T5412">
        <v>0</v>
      </c>
      <c r="U5412">
        <f t="shared" si="506"/>
        <v>5</v>
      </c>
      <c r="V5412">
        <f t="shared" si="507"/>
        <v>1</v>
      </c>
      <c r="W5412">
        <f t="shared" si="508"/>
        <v>1</v>
      </c>
      <c r="X5412" t="str">
        <f t="shared" si="509"/>
        <v>511</v>
      </c>
      <c r="Y5412" t="str">
        <f>IF(Table1[[#This Row],[RFM_Score]]="555","Champion", IF(AND(J5412&gt;=4,V5412&gt;=4),"Loyal", IF(U5412&lt;=2,"At Risk", IF(W5412&gt;=4,"Potential Loyalist","Others"))))</f>
        <v>Others</v>
      </c>
    </row>
    <row r="5413" spans="1:25">
      <c r="A5413" t="s">
        <v>4590</v>
      </c>
      <c r="B5413">
        <v>23</v>
      </c>
      <c r="C5413" t="s">
        <v>24</v>
      </c>
      <c r="D5413" t="s">
        <v>25</v>
      </c>
      <c r="E5413" s="6" t="s">
        <v>17483</v>
      </c>
      <c r="F5413" t="s">
        <v>62</v>
      </c>
      <c r="G5413">
        <v>5</v>
      </c>
      <c r="H5413">
        <v>2</v>
      </c>
      <c r="I5413">
        <v>36</v>
      </c>
      <c r="J5413">
        <v>0</v>
      </c>
      <c r="K5413">
        <v>12.12</v>
      </c>
      <c r="L5413" t="str">
        <f t="shared" si="504"/>
        <v/>
      </c>
      <c r="M5413">
        <v>3</v>
      </c>
      <c r="N5413" t="str">
        <f t="shared" si="505"/>
        <v/>
      </c>
      <c r="O5413">
        <v>75</v>
      </c>
      <c r="P5413" s="11">
        <v>0.4</v>
      </c>
      <c r="Q5413" s="11">
        <v>0</v>
      </c>
      <c r="R5413" s="12">
        <v>4.04</v>
      </c>
      <c r="S5413" t="s">
        <v>27</v>
      </c>
      <c r="T5413">
        <v>0</v>
      </c>
      <c r="U5413">
        <f t="shared" si="506"/>
        <v>2</v>
      </c>
      <c r="V5413">
        <f t="shared" si="507"/>
        <v>1</v>
      </c>
      <c r="W5413">
        <f t="shared" si="508"/>
        <v>1</v>
      </c>
      <c r="X5413" t="str">
        <f t="shared" si="509"/>
        <v>211</v>
      </c>
      <c r="Y5413" t="str">
        <f>IF(Table1[[#This Row],[RFM_Score]]="555","Champion", IF(AND(J5413&gt;=4,V5413&gt;=4),"Loyal", IF(U5413&lt;=2,"At Risk", IF(W5413&gt;=4,"Potential Loyalist","Others"))))</f>
        <v>At Risk</v>
      </c>
    </row>
    <row r="5414" spans="1:25">
      <c r="A5414" t="s">
        <v>3887</v>
      </c>
      <c r="B5414">
        <v>28</v>
      </c>
      <c r="C5414" t="s">
        <v>19</v>
      </c>
      <c r="D5414" t="s">
        <v>20</v>
      </c>
      <c r="E5414" s="6" t="s">
        <v>17484</v>
      </c>
      <c r="F5414" t="s">
        <v>60</v>
      </c>
      <c r="G5414">
        <v>2</v>
      </c>
      <c r="H5414">
        <v>0</v>
      </c>
      <c r="I5414">
        <v>59</v>
      </c>
      <c r="J5414">
        <v>1</v>
      </c>
      <c r="K5414">
        <v>12.09</v>
      </c>
      <c r="L5414" t="str">
        <f t="shared" si="504"/>
        <v/>
      </c>
      <c r="M5414">
        <v>3</v>
      </c>
      <c r="N5414" t="str">
        <f t="shared" si="505"/>
        <v/>
      </c>
      <c r="O5414">
        <v>21</v>
      </c>
      <c r="P5414" s="11">
        <v>0</v>
      </c>
      <c r="Q5414" s="11">
        <v>1.6949152542372801E-2</v>
      </c>
      <c r="R5414" s="12">
        <v>4.03</v>
      </c>
      <c r="S5414" t="s">
        <v>27</v>
      </c>
      <c r="T5414">
        <v>1</v>
      </c>
      <c r="U5414">
        <f t="shared" si="506"/>
        <v>4</v>
      </c>
      <c r="V5414">
        <f t="shared" si="507"/>
        <v>1</v>
      </c>
      <c r="W5414">
        <f t="shared" si="508"/>
        <v>1</v>
      </c>
      <c r="X5414" t="str">
        <f t="shared" si="509"/>
        <v>411</v>
      </c>
      <c r="Y5414" t="str">
        <f>IF(Table1[[#This Row],[RFM_Score]]="555","Champion", IF(AND(J5414&gt;=4,V5414&gt;=4),"Loyal", IF(U5414&lt;=2,"At Risk", IF(W5414&gt;=4,"Potential Loyalist","Others"))))</f>
        <v>Others</v>
      </c>
    </row>
    <row r="5415" spans="1:25">
      <c r="A5415" t="s">
        <v>3958</v>
      </c>
      <c r="B5415">
        <v>37</v>
      </c>
      <c r="C5415" t="s">
        <v>19</v>
      </c>
      <c r="D5415" t="s">
        <v>25</v>
      </c>
      <c r="E5415" s="6" t="s">
        <v>17485</v>
      </c>
      <c r="F5415" t="s">
        <v>62</v>
      </c>
      <c r="G5415">
        <v>2</v>
      </c>
      <c r="H5415">
        <v>0</v>
      </c>
      <c r="I5415">
        <v>50</v>
      </c>
      <c r="J5415">
        <v>3</v>
      </c>
      <c r="K5415">
        <v>12</v>
      </c>
      <c r="L5415" t="str">
        <f t="shared" si="504"/>
        <v/>
      </c>
      <c r="M5415">
        <v>3</v>
      </c>
      <c r="N5415" t="str">
        <f t="shared" si="505"/>
        <v/>
      </c>
      <c r="O5415">
        <v>59</v>
      </c>
      <c r="P5415" s="11">
        <v>0</v>
      </c>
      <c r="Q5415" s="11">
        <v>0.06</v>
      </c>
      <c r="R5415" s="12">
        <v>4</v>
      </c>
      <c r="S5415" t="s">
        <v>27</v>
      </c>
      <c r="T5415">
        <v>0</v>
      </c>
      <c r="U5415">
        <f t="shared" si="506"/>
        <v>3</v>
      </c>
      <c r="V5415">
        <f t="shared" si="507"/>
        <v>1</v>
      </c>
      <c r="W5415">
        <f t="shared" si="508"/>
        <v>1</v>
      </c>
      <c r="X5415" t="str">
        <f t="shared" si="509"/>
        <v>311</v>
      </c>
      <c r="Y5415" t="str">
        <f>IF(Table1[[#This Row],[RFM_Score]]="555","Champion", IF(AND(J5415&gt;=4,V5415&gt;=4),"Loyal", IF(U5415&lt;=2,"At Risk", IF(W5415&gt;=4,"Potential Loyalist","Others"))))</f>
        <v>Others</v>
      </c>
    </row>
    <row r="5416" spans="1:25">
      <c r="A5416" t="s">
        <v>4705</v>
      </c>
      <c r="B5416">
        <v>24</v>
      </c>
      <c r="C5416" t="s">
        <v>19</v>
      </c>
      <c r="D5416" t="s">
        <v>25</v>
      </c>
      <c r="E5416" s="6" t="s">
        <v>17486</v>
      </c>
      <c r="F5416" t="s">
        <v>26</v>
      </c>
      <c r="G5416">
        <v>5</v>
      </c>
      <c r="H5416">
        <v>1</v>
      </c>
      <c r="I5416">
        <v>56</v>
      </c>
      <c r="J5416">
        <v>5</v>
      </c>
      <c r="K5416">
        <v>11.95</v>
      </c>
      <c r="L5416" t="str">
        <f t="shared" si="504"/>
        <v/>
      </c>
      <c r="M5416">
        <v>3</v>
      </c>
      <c r="N5416" t="str">
        <f t="shared" si="505"/>
        <v/>
      </c>
      <c r="O5416">
        <v>37</v>
      </c>
      <c r="P5416" s="11">
        <v>0.2</v>
      </c>
      <c r="Q5416" s="11">
        <v>8.9285714285714204E-2</v>
      </c>
      <c r="R5416" s="12">
        <v>3.9833333333333298</v>
      </c>
      <c r="S5416" t="s">
        <v>27</v>
      </c>
      <c r="T5416">
        <v>0</v>
      </c>
      <c r="U5416">
        <f t="shared" si="506"/>
        <v>4</v>
      </c>
      <c r="V5416">
        <f t="shared" si="507"/>
        <v>1</v>
      </c>
      <c r="W5416">
        <f t="shared" si="508"/>
        <v>1</v>
      </c>
      <c r="X5416" t="str">
        <f t="shared" si="509"/>
        <v>411</v>
      </c>
      <c r="Y5416" t="str">
        <f>IF(Table1[[#This Row],[RFM_Score]]="555","Champion", IF(AND(J5416&gt;=4,V5416&gt;=4),"Loyal", IF(U5416&lt;=2,"At Risk", IF(W5416&gt;=4,"Potential Loyalist","Others"))))</f>
        <v>Others</v>
      </c>
    </row>
    <row r="5417" spans="1:25">
      <c r="A5417" t="s">
        <v>4371</v>
      </c>
      <c r="B5417">
        <v>40</v>
      </c>
      <c r="C5417" t="s">
        <v>24</v>
      </c>
      <c r="D5417" t="s">
        <v>35</v>
      </c>
      <c r="E5417" s="6" t="s">
        <v>17487</v>
      </c>
      <c r="F5417" t="s">
        <v>60</v>
      </c>
      <c r="G5417">
        <v>3</v>
      </c>
      <c r="H5417">
        <v>1</v>
      </c>
      <c r="I5417">
        <v>53</v>
      </c>
      <c r="J5417">
        <v>2</v>
      </c>
      <c r="K5417">
        <v>11.8</v>
      </c>
      <c r="L5417" t="str">
        <f t="shared" si="504"/>
        <v/>
      </c>
      <c r="M5417">
        <v>3</v>
      </c>
      <c r="N5417" t="str">
        <f t="shared" si="505"/>
        <v/>
      </c>
      <c r="O5417">
        <v>1</v>
      </c>
      <c r="P5417" s="11">
        <v>0.33333333333333298</v>
      </c>
      <c r="Q5417" s="11">
        <v>3.7735849056603703E-2</v>
      </c>
      <c r="R5417" s="12">
        <v>3.93333333333333</v>
      </c>
      <c r="S5417" t="s">
        <v>27</v>
      </c>
      <c r="T5417">
        <v>0</v>
      </c>
      <c r="U5417">
        <f t="shared" si="506"/>
        <v>5</v>
      </c>
      <c r="V5417">
        <f t="shared" si="507"/>
        <v>1</v>
      </c>
      <c r="W5417">
        <f t="shared" si="508"/>
        <v>1</v>
      </c>
      <c r="X5417" t="str">
        <f t="shared" si="509"/>
        <v>511</v>
      </c>
      <c r="Y5417" t="str">
        <f>IF(Table1[[#This Row],[RFM_Score]]="555","Champion", IF(AND(J5417&gt;=4,V5417&gt;=4),"Loyal", IF(U5417&lt;=2,"At Risk", IF(W5417&gt;=4,"Potential Loyalist","Others"))))</f>
        <v>Others</v>
      </c>
    </row>
    <row r="5418" spans="1:25">
      <c r="A5418" t="s">
        <v>8873</v>
      </c>
      <c r="B5418">
        <v>28</v>
      </c>
      <c r="C5418" t="s">
        <v>19</v>
      </c>
      <c r="D5418" t="s">
        <v>41</v>
      </c>
      <c r="E5418" s="6" t="s">
        <v>17488</v>
      </c>
      <c r="F5418" t="s">
        <v>60</v>
      </c>
      <c r="G5418">
        <v>5</v>
      </c>
      <c r="H5418">
        <v>0</v>
      </c>
      <c r="I5418">
        <v>46</v>
      </c>
      <c r="J5418">
        <v>0</v>
      </c>
      <c r="K5418">
        <v>11.73</v>
      </c>
      <c r="L5418" t="str">
        <f t="shared" si="504"/>
        <v/>
      </c>
      <c r="M5418">
        <v>3</v>
      </c>
      <c r="N5418" t="str">
        <f t="shared" si="505"/>
        <v/>
      </c>
      <c r="O5418">
        <v>37</v>
      </c>
      <c r="P5418" s="11">
        <v>0</v>
      </c>
      <c r="Q5418" s="11">
        <v>0</v>
      </c>
      <c r="R5418" s="12">
        <v>3.91</v>
      </c>
      <c r="S5418" t="s">
        <v>27</v>
      </c>
      <c r="T5418">
        <v>0</v>
      </c>
      <c r="U5418">
        <f t="shared" si="506"/>
        <v>4</v>
      </c>
      <c r="V5418">
        <f t="shared" si="507"/>
        <v>1</v>
      </c>
      <c r="W5418">
        <f t="shared" si="508"/>
        <v>1</v>
      </c>
      <c r="X5418" t="str">
        <f t="shared" si="509"/>
        <v>411</v>
      </c>
      <c r="Y5418" t="str">
        <f>IF(Table1[[#This Row],[RFM_Score]]="555","Champion", IF(AND(J5418&gt;=4,V5418&gt;=4),"Loyal", IF(U5418&lt;=2,"At Risk", IF(W5418&gt;=4,"Potential Loyalist","Others"))))</f>
        <v>Others</v>
      </c>
    </row>
    <row r="5419" spans="1:25">
      <c r="A5419" t="s">
        <v>6223</v>
      </c>
      <c r="B5419">
        <v>40</v>
      </c>
      <c r="C5419" t="s">
        <v>24</v>
      </c>
      <c r="D5419" t="s">
        <v>20</v>
      </c>
      <c r="E5419" s="6" t="s">
        <v>17489</v>
      </c>
      <c r="F5419" t="s">
        <v>26</v>
      </c>
      <c r="G5419">
        <v>3</v>
      </c>
      <c r="H5419">
        <v>2</v>
      </c>
      <c r="I5419">
        <v>48</v>
      </c>
      <c r="J5419">
        <v>2</v>
      </c>
      <c r="K5419">
        <v>11.72</v>
      </c>
      <c r="L5419" t="str">
        <f t="shared" si="504"/>
        <v/>
      </c>
      <c r="M5419">
        <v>3</v>
      </c>
      <c r="N5419" t="str">
        <f t="shared" si="505"/>
        <v/>
      </c>
      <c r="O5419">
        <v>142</v>
      </c>
      <c r="P5419" s="11">
        <v>0.66666666666666596</v>
      </c>
      <c r="Q5419" s="11">
        <v>4.1666666666666602E-2</v>
      </c>
      <c r="R5419" s="12">
        <v>3.9066666666666601</v>
      </c>
      <c r="S5419" t="s">
        <v>27</v>
      </c>
      <c r="T5419">
        <v>1</v>
      </c>
      <c r="U5419">
        <f t="shared" si="506"/>
        <v>1</v>
      </c>
      <c r="V5419">
        <f t="shared" si="507"/>
        <v>1</v>
      </c>
      <c r="W5419">
        <f t="shared" si="508"/>
        <v>1</v>
      </c>
      <c r="X5419" t="str">
        <f t="shared" si="509"/>
        <v>111</v>
      </c>
      <c r="Y5419" t="str">
        <f>IF(Table1[[#This Row],[RFM_Score]]="555","Champion", IF(AND(J5419&gt;=4,V5419&gt;=4),"Loyal", IF(U5419&lt;=2,"At Risk", IF(W5419&gt;=4,"Potential Loyalist","Others"))))</f>
        <v>At Risk</v>
      </c>
    </row>
    <row r="5420" spans="1:25">
      <c r="A5420" t="s">
        <v>351</v>
      </c>
      <c r="B5420">
        <v>50</v>
      </c>
      <c r="C5420" t="s">
        <v>24</v>
      </c>
      <c r="D5420" t="s">
        <v>49</v>
      </c>
      <c r="E5420" s="6" t="s">
        <v>17490</v>
      </c>
      <c r="F5420" t="s">
        <v>60</v>
      </c>
      <c r="G5420">
        <v>5</v>
      </c>
      <c r="H5420">
        <v>3</v>
      </c>
      <c r="I5420">
        <v>47</v>
      </c>
      <c r="J5420">
        <v>2</v>
      </c>
      <c r="K5420">
        <v>11.68</v>
      </c>
      <c r="L5420" t="str">
        <f t="shared" si="504"/>
        <v/>
      </c>
      <c r="M5420">
        <v>3</v>
      </c>
      <c r="N5420" t="str">
        <f t="shared" si="505"/>
        <v/>
      </c>
      <c r="O5420">
        <v>12</v>
      </c>
      <c r="P5420" s="11">
        <v>0.6</v>
      </c>
      <c r="Q5420" s="11">
        <v>4.2553191489361701E-2</v>
      </c>
      <c r="R5420" s="12">
        <v>3.89333333333333</v>
      </c>
      <c r="S5420" t="s">
        <v>27</v>
      </c>
      <c r="T5420">
        <v>0</v>
      </c>
      <c r="U5420">
        <f t="shared" si="506"/>
        <v>5</v>
      </c>
      <c r="V5420">
        <f t="shared" si="507"/>
        <v>1</v>
      </c>
      <c r="W5420">
        <f t="shared" si="508"/>
        <v>1</v>
      </c>
      <c r="X5420" t="str">
        <f t="shared" si="509"/>
        <v>511</v>
      </c>
      <c r="Y5420" t="str">
        <f>IF(Table1[[#This Row],[RFM_Score]]="555","Champion", IF(AND(J5420&gt;=4,V5420&gt;=4),"Loyal", IF(U5420&lt;=2,"At Risk", IF(W5420&gt;=4,"Potential Loyalist","Others"))))</f>
        <v>Others</v>
      </c>
    </row>
    <row r="5421" spans="1:25">
      <c r="A5421" t="s">
        <v>11425</v>
      </c>
      <c r="B5421">
        <v>42</v>
      </c>
      <c r="C5421" t="s">
        <v>19</v>
      </c>
      <c r="D5421" t="s">
        <v>25</v>
      </c>
      <c r="E5421" s="6" t="s">
        <v>17491</v>
      </c>
      <c r="F5421" t="s">
        <v>21</v>
      </c>
      <c r="G5421">
        <v>5</v>
      </c>
      <c r="H5421">
        <v>0</v>
      </c>
      <c r="I5421">
        <v>39</v>
      </c>
      <c r="J5421">
        <v>0</v>
      </c>
      <c r="K5421">
        <v>11.43</v>
      </c>
      <c r="L5421" t="str">
        <f t="shared" si="504"/>
        <v/>
      </c>
      <c r="M5421">
        <v>3</v>
      </c>
      <c r="N5421" t="str">
        <f t="shared" si="505"/>
        <v/>
      </c>
      <c r="O5421">
        <v>6</v>
      </c>
      <c r="P5421" s="11">
        <v>0</v>
      </c>
      <c r="Q5421" s="11">
        <v>0</v>
      </c>
      <c r="R5421" s="12">
        <v>3.81</v>
      </c>
      <c r="S5421" t="s">
        <v>27</v>
      </c>
      <c r="T5421">
        <v>0</v>
      </c>
      <c r="U5421">
        <f t="shared" si="506"/>
        <v>5</v>
      </c>
      <c r="V5421">
        <f t="shared" si="507"/>
        <v>1</v>
      </c>
      <c r="W5421">
        <f t="shared" si="508"/>
        <v>1</v>
      </c>
      <c r="X5421" t="str">
        <f t="shared" si="509"/>
        <v>511</v>
      </c>
      <c r="Y5421" t="str">
        <f>IF(Table1[[#This Row],[RFM_Score]]="555","Champion", IF(AND(J5421&gt;=4,V5421&gt;=4),"Loyal", IF(U5421&lt;=2,"At Risk", IF(W5421&gt;=4,"Potential Loyalist","Others"))))</f>
        <v>Others</v>
      </c>
    </row>
    <row r="5422" spans="1:25">
      <c r="A5422" t="s">
        <v>3516</v>
      </c>
      <c r="B5422">
        <v>51</v>
      </c>
      <c r="C5422" t="s">
        <v>24</v>
      </c>
      <c r="D5422" t="s">
        <v>46</v>
      </c>
      <c r="E5422" s="6" t="s">
        <v>17492</v>
      </c>
      <c r="F5422" t="s">
        <v>30</v>
      </c>
      <c r="G5422">
        <v>3</v>
      </c>
      <c r="H5422">
        <v>1</v>
      </c>
      <c r="I5422">
        <v>47</v>
      </c>
      <c r="J5422">
        <v>2</v>
      </c>
      <c r="K5422">
        <v>11.34</v>
      </c>
      <c r="L5422" t="str">
        <f t="shared" si="504"/>
        <v/>
      </c>
      <c r="M5422">
        <v>3</v>
      </c>
      <c r="N5422" t="str">
        <f t="shared" si="505"/>
        <v/>
      </c>
      <c r="O5422">
        <v>49</v>
      </c>
      <c r="P5422" s="11">
        <v>0.33333333333333298</v>
      </c>
      <c r="Q5422" s="11">
        <v>4.2553191489361701E-2</v>
      </c>
      <c r="R5422" s="12">
        <v>3.78</v>
      </c>
      <c r="S5422" t="s">
        <v>27</v>
      </c>
      <c r="T5422">
        <v>0</v>
      </c>
      <c r="U5422">
        <f t="shared" si="506"/>
        <v>3</v>
      </c>
      <c r="V5422">
        <f t="shared" si="507"/>
        <v>1</v>
      </c>
      <c r="W5422">
        <f t="shared" si="508"/>
        <v>1</v>
      </c>
      <c r="X5422" t="str">
        <f t="shared" si="509"/>
        <v>311</v>
      </c>
      <c r="Y5422" t="str">
        <f>IF(Table1[[#This Row],[RFM_Score]]="555","Champion", IF(AND(J5422&gt;=4,V5422&gt;=4),"Loyal", IF(U5422&lt;=2,"At Risk", IF(W5422&gt;=4,"Potential Loyalist","Others"))))</f>
        <v>Others</v>
      </c>
    </row>
    <row r="5423" spans="1:25">
      <c r="A5423" t="s">
        <v>6674</v>
      </c>
      <c r="B5423">
        <v>19</v>
      </c>
      <c r="C5423" t="s">
        <v>19</v>
      </c>
      <c r="D5423" t="s">
        <v>29</v>
      </c>
      <c r="E5423" s="6" t="s">
        <v>17493</v>
      </c>
      <c r="F5423" t="s">
        <v>26</v>
      </c>
      <c r="G5423">
        <v>2</v>
      </c>
      <c r="H5423">
        <v>2</v>
      </c>
      <c r="I5423">
        <v>54</v>
      </c>
      <c r="J5423">
        <v>1</v>
      </c>
      <c r="K5423">
        <v>11.28</v>
      </c>
      <c r="L5423" t="str">
        <f t="shared" si="504"/>
        <v/>
      </c>
      <c r="M5423">
        <v>3</v>
      </c>
      <c r="N5423" t="str">
        <f t="shared" si="505"/>
        <v/>
      </c>
      <c r="O5423">
        <v>12</v>
      </c>
      <c r="P5423" s="11">
        <v>1</v>
      </c>
      <c r="Q5423" s="11">
        <v>1.85185185185185E-2</v>
      </c>
      <c r="R5423" s="12">
        <v>3.76</v>
      </c>
      <c r="S5423" t="s">
        <v>27</v>
      </c>
      <c r="T5423">
        <v>0</v>
      </c>
      <c r="U5423">
        <f t="shared" si="506"/>
        <v>5</v>
      </c>
      <c r="V5423">
        <f t="shared" si="507"/>
        <v>1</v>
      </c>
      <c r="W5423">
        <f t="shared" si="508"/>
        <v>1</v>
      </c>
      <c r="X5423" t="str">
        <f t="shared" si="509"/>
        <v>511</v>
      </c>
      <c r="Y5423" t="str">
        <f>IF(Table1[[#This Row],[RFM_Score]]="555","Champion", IF(AND(J5423&gt;=4,V5423&gt;=4),"Loyal", IF(U5423&lt;=2,"At Risk", IF(W5423&gt;=4,"Potential Loyalist","Others"))))</f>
        <v>Others</v>
      </c>
    </row>
    <row r="5424" spans="1:25">
      <c r="A5424" t="s">
        <v>10419</v>
      </c>
      <c r="B5424">
        <v>23</v>
      </c>
      <c r="C5424" t="s">
        <v>19</v>
      </c>
      <c r="D5424" t="s">
        <v>41</v>
      </c>
      <c r="E5424" s="6" t="s">
        <v>17494</v>
      </c>
      <c r="F5424" t="s">
        <v>26</v>
      </c>
      <c r="G5424">
        <v>4</v>
      </c>
      <c r="H5424">
        <v>1</v>
      </c>
      <c r="I5424">
        <v>53</v>
      </c>
      <c r="J5424">
        <v>3</v>
      </c>
      <c r="K5424">
        <v>11.27</v>
      </c>
      <c r="L5424" t="str">
        <f t="shared" si="504"/>
        <v/>
      </c>
      <c r="M5424">
        <v>3</v>
      </c>
      <c r="N5424" t="str">
        <f t="shared" si="505"/>
        <v/>
      </c>
      <c r="O5424">
        <v>65</v>
      </c>
      <c r="P5424" s="11">
        <v>0.25</v>
      </c>
      <c r="Q5424" s="11">
        <v>5.6603773584905599E-2</v>
      </c>
      <c r="R5424" s="12">
        <v>3.7566666666666602</v>
      </c>
      <c r="S5424" t="s">
        <v>27</v>
      </c>
      <c r="T5424">
        <v>1</v>
      </c>
      <c r="U5424">
        <f t="shared" si="506"/>
        <v>3</v>
      </c>
      <c r="V5424">
        <f t="shared" si="507"/>
        <v>1</v>
      </c>
      <c r="W5424">
        <f t="shared" si="508"/>
        <v>1</v>
      </c>
      <c r="X5424" t="str">
        <f t="shared" si="509"/>
        <v>311</v>
      </c>
      <c r="Y5424" t="str">
        <f>IF(Table1[[#This Row],[RFM_Score]]="555","Champion", IF(AND(J5424&gt;=4,V5424&gt;=4),"Loyal", IF(U5424&lt;=2,"At Risk", IF(W5424&gt;=4,"Potential Loyalist","Others"))))</f>
        <v>Others</v>
      </c>
    </row>
    <row r="5425" spans="1:25">
      <c r="A5425" t="s">
        <v>11890</v>
      </c>
      <c r="B5425">
        <v>40</v>
      </c>
      <c r="C5425" t="s">
        <v>24</v>
      </c>
      <c r="D5425" t="s">
        <v>35</v>
      </c>
      <c r="E5425" s="6" t="s">
        <v>17495</v>
      </c>
      <c r="F5425" t="s">
        <v>30</v>
      </c>
      <c r="G5425">
        <v>1</v>
      </c>
      <c r="H5425">
        <v>0</v>
      </c>
      <c r="I5425">
        <v>51</v>
      </c>
      <c r="J5425">
        <v>5</v>
      </c>
      <c r="K5425">
        <v>11.1</v>
      </c>
      <c r="L5425" t="str">
        <f t="shared" si="504"/>
        <v/>
      </c>
      <c r="M5425">
        <v>3</v>
      </c>
      <c r="N5425" t="str">
        <f t="shared" si="505"/>
        <v/>
      </c>
      <c r="O5425">
        <v>0</v>
      </c>
      <c r="P5425" s="11">
        <v>0</v>
      </c>
      <c r="Q5425" s="11">
        <v>9.8039215686274495E-2</v>
      </c>
      <c r="R5425" s="12">
        <v>3.69999999999999</v>
      </c>
      <c r="S5425" t="s">
        <v>27</v>
      </c>
      <c r="T5425">
        <v>0</v>
      </c>
      <c r="U5425">
        <f t="shared" si="506"/>
        <v>5</v>
      </c>
      <c r="V5425">
        <f t="shared" si="507"/>
        <v>1</v>
      </c>
      <c r="W5425">
        <f t="shared" si="508"/>
        <v>1</v>
      </c>
      <c r="X5425" t="str">
        <f t="shared" si="509"/>
        <v>511</v>
      </c>
      <c r="Y5425" t="str">
        <f>IF(Table1[[#This Row],[RFM_Score]]="555","Champion", IF(AND(J5425&gt;=4,V5425&gt;=4),"Loyal", IF(U5425&lt;=2,"At Risk", IF(W5425&gt;=4,"Potential Loyalist","Others"))))</f>
        <v>Others</v>
      </c>
    </row>
    <row r="5426" spans="1:25">
      <c r="A5426" t="s">
        <v>5688</v>
      </c>
      <c r="B5426">
        <v>35</v>
      </c>
      <c r="C5426" t="s">
        <v>19</v>
      </c>
      <c r="D5426" t="s">
        <v>25</v>
      </c>
      <c r="E5426" s="6" t="s">
        <v>17496</v>
      </c>
      <c r="F5426" t="s">
        <v>60</v>
      </c>
      <c r="G5426">
        <v>3</v>
      </c>
      <c r="H5426">
        <v>1</v>
      </c>
      <c r="I5426">
        <v>46</v>
      </c>
      <c r="J5426">
        <v>2</v>
      </c>
      <c r="K5426">
        <v>11.06</v>
      </c>
      <c r="L5426" t="str">
        <f t="shared" si="504"/>
        <v/>
      </c>
      <c r="M5426">
        <v>3</v>
      </c>
      <c r="N5426" t="str">
        <f t="shared" si="505"/>
        <v/>
      </c>
      <c r="O5426">
        <v>30</v>
      </c>
      <c r="P5426" s="11">
        <v>0.33333333333333298</v>
      </c>
      <c r="Q5426" s="11">
        <v>4.3478260869565202E-2</v>
      </c>
      <c r="R5426" s="12">
        <v>3.6866666666666599</v>
      </c>
      <c r="S5426" t="s">
        <v>27</v>
      </c>
      <c r="T5426">
        <v>0</v>
      </c>
      <c r="U5426">
        <f t="shared" si="506"/>
        <v>4</v>
      </c>
      <c r="V5426">
        <f t="shared" si="507"/>
        <v>1</v>
      </c>
      <c r="W5426">
        <f t="shared" si="508"/>
        <v>1</v>
      </c>
      <c r="X5426" t="str">
        <f t="shared" si="509"/>
        <v>411</v>
      </c>
      <c r="Y5426" t="str">
        <f>IF(Table1[[#This Row],[RFM_Score]]="555","Champion", IF(AND(J5426&gt;=4,V5426&gt;=4),"Loyal", IF(U5426&lt;=2,"At Risk", IF(W5426&gt;=4,"Potential Loyalist","Others"))))</f>
        <v>Others</v>
      </c>
    </row>
    <row r="5427" spans="1:25">
      <c r="A5427" t="s">
        <v>5356</v>
      </c>
      <c r="B5427">
        <v>41</v>
      </c>
      <c r="C5427" t="s">
        <v>24</v>
      </c>
      <c r="D5427" t="s">
        <v>20</v>
      </c>
      <c r="E5427" s="6" t="s">
        <v>17497</v>
      </c>
      <c r="F5427" t="s">
        <v>30</v>
      </c>
      <c r="G5427">
        <v>3</v>
      </c>
      <c r="H5427">
        <v>2</v>
      </c>
      <c r="I5427">
        <v>47</v>
      </c>
      <c r="J5427">
        <v>2</v>
      </c>
      <c r="K5427">
        <v>10.96</v>
      </c>
      <c r="L5427" t="str">
        <f t="shared" si="504"/>
        <v/>
      </c>
      <c r="M5427">
        <v>3</v>
      </c>
      <c r="N5427" t="str">
        <f t="shared" si="505"/>
        <v/>
      </c>
      <c r="O5427">
        <v>81</v>
      </c>
      <c r="P5427" s="11">
        <v>0.66666666666666596</v>
      </c>
      <c r="Q5427" s="11">
        <v>4.2553191489361701E-2</v>
      </c>
      <c r="R5427" s="12">
        <v>3.6533333333333302</v>
      </c>
      <c r="S5427" t="s">
        <v>27</v>
      </c>
      <c r="T5427">
        <v>0</v>
      </c>
      <c r="U5427">
        <f t="shared" si="506"/>
        <v>2</v>
      </c>
      <c r="V5427">
        <f t="shared" si="507"/>
        <v>1</v>
      </c>
      <c r="W5427">
        <f t="shared" si="508"/>
        <v>1</v>
      </c>
      <c r="X5427" t="str">
        <f t="shared" si="509"/>
        <v>211</v>
      </c>
      <c r="Y5427" t="str">
        <f>IF(Table1[[#This Row],[RFM_Score]]="555","Champion", IF(AND(J5427&gt;=4,V5427&gt;=4),"Loyal", IF(U5427&lt;=2,"At Risk", IF(W5427&gt;=4,"Potential Loyalist","Others"))))</f>
        <v>At Risk</v>
      </c>
    </row>
    <row r="5428" spans="1:25">
      <c r="A5428" t="s">
        <v>227</v>
      </c>
      <c r="B5428">
        <v>29</v>
      </c>
      <c r="C5428" t="s">
        <v>24</v>
      </c>
      <c r="D5428" t="s">
        <v>41</v>
      </c>
      <c r="E5428" s="6" t="s">
        <v>17498</v>
      </c>
      <c r="F5428" t="s">
        <v>26</v>
      </c>
      <c r="G5428">
        <v>1</v>
      </c>
      <c r="H5428">
        <v>0</v>
      </c>
      <c r="I5428">
        <v>43</v>
      </c>
      <c r="J5428">
        <v>2</v>
      </c>
      <c r="K5428">
        <v>10.92</v>
      </c>
      <c r="L5428" t="str">
        <f t="shared" si="504"/>
        <v/>
      </c>
      <c r="M5428">
        <v>3</v>
      </c>
      <c r="N5428" t="str">
        <f t="shared" si="505"/>
        <v/>
      </c>
      <c r="O5428">
        <v>32</v>
      </c>
      <c r="P5428" s="11">
        <v>0</v>
      </c>
      <c r="Q5428" s="11">
        <v>4.6511627906976702E-2</v>
      </c>
      <c r="R5428" s="12">
        <v>3.64</v>
      </c>
      <c r="S5428" t="s">
        <v>27</v>
      </c>
      <c r="T5428">
        <v>0</v>
      </c>
      <c r="U5428">
        <f t="shared" si="506"/>
        <v>4</v>
      </c>
      <c r="V5428">
        <f t="shared" si="507"/>
        <v>1</v>
      </c>
      <c r="W5428">
        <f t="shared" si="508"/>
        <v>1</v>
      </c>
      <c r="X5428" t="str">
        <f t="shared" si="509"/>
        <v>411</v>
      </c>
      <c r="Y5428" t="str">
        <f>IF(Table1[[#This Row],[RFM_Score]]="555","Champion", IF(AND(J5428&gt;=4,V5428&gt;=4),"Loyal", IF(U5428&lt;=2,"At Risk", IF(W5428&gt;=4,"Potential Loyalist","Others"))))</f>
        <v>Others</v>
      </c>
    </row>
    <row r="5429" spans="1:25">
      <c r="A5429" t="s">
        <v>3592</v>
      </c>
      <c r="B5429">
        <v>34</v>
      </c>
      <c r="C5429" t="s">
        <v>24</v>
      </c>
      <c r="D5429" t="s">
        <v>46</v>
      </c>
      <c r="E5429" s="6" t="s">
        <v>17499</v>
      </c>
      <c r="F5429" t="s">
        <v>37</v>
      </c>
      <c r="G5429">
        <v>3</v>
      </c>
      <c r="H5429">
        <v>0</v>
      </c>
      <c r="I5429">
        <v>47</v>
      </c>
      <c r="J5429">
        <v>3</v>
      </c>
      <c r="K5429">
        <v>10.92</v>
      </c>
      <c r="L5429" t="str">
        <f t="shared" si="504"/>
        <v/>
      </c>
      <c r="M5429">
        <v>3</v>
      </c>
      <c r="N5429" t="str">
        <f t="shared" si="505"/>
        <v/>
      </c>
      <c r="O5429">
        <v>3</v>
      </c>
      <c r="P5429" s="11">
        <v>0</v>
      </c>
      <c r="Q5429" s="11">
        <v>6.3829787234042507E-2</v>
      </c>
      <c r="R5429" s="12">
        <v>3.64</v>
      </c>
      <c r="S5429" t="s">
        <v>27</v>
      </c>
      <c r="T5429">
        <v>0</v>
      </c>
      <c r="U5429">
        <f t="shared" si="506"/>
        <v>5</v>
      </c>
      <c r="V5429">
        <f t="shared" si="507"/>
        <v>1</v>
      </c>
      <c r="W5429">
        <f t="shared" si="508"/>
        <v>1</v>
      </c>
      <c r="X5429" t="str">
        <f t="shared" si="509"/>
        <v>511</v>
      </c>
      <c r="Y5429" t="str">
        <f>IF(Table1[[#This Row],[RFM_Score]]="555","Champion", IF(AND(J5429&gt;=4,V5429&gt;=4),"Loyal", IF(U5429&lt;=2,"At Risk", IF(W5429&gt;=4,"Potential Loyalist","Others"))))</f>
        <v>Others</v>
      </c>
    </row>
    <row r="5430" spans="1:25">
      <c r="A5430" t="s">
        <v>667</v>
      </c>
      <c r="B5430">
        <v>18</v>
      </c>
      <c r="C5430" t="s">
        <v>24</v>
      </c>
      <c r="D5430" t="s">
        <v>25</v>
      </c>
      <c r="E5430" s="6" t="s">
        <v>17500</v>
      </c>
      <c r="F5430" t="s">
        <v>62</v>
      </c>
      <c r="G5430">
        <v>3</v>
      </c>
      <c r="H5430">
        <v>0</v>
      </c>
      <c r="I5430">
        <v>44</v>
      </c>
      <c r="J5430">
        <v>5</v>
      </c>
      <c r="K5430">
        <v>10.86</v>
      </c>
      <c r="L5430" t="str">
        <f t="shared" si="504"/>
        <v/>
      </c>
      <c r="M5430">
        <v>3</v>
      </c>
      <c r="N5430" t="str">
        <f t="shared" si="505"/>
        <v/>
      </c>
      <c r="O5430">
        <v>39</v>
      </c>
      <c r="P5430" s="11">
        <v>0</v>
      </c>
      <c r="Q5430" s="11">
        <v>0.11363636363636299</v>
      </c>
      <c r="R5430" s="12">
        <v>3.6199999999999899</v>
      </c>
      <c r="S5430" t="s">
        <v>27</v>
      </c>
      <c r="T5430">
        <v>0</v>
      </c>
      <c r="U5430">
        <f t="shared" si="506"/>
        <v>4</v>
      </c>
      <c r="V5430">
        <f t="shared" si="507"/>
        <v>1</v>
      </c>
      <c r="W5430">
        <f t="shared" si="508"/>
        <v>1</v>
      </c>
      <c r="X5430" t="str">
        <f t="shared" si="509"/>
        <v>411</v>
      </c>
      <c r="Y5430" t="str">
        <f>IF(Table1[[#This Row],[RFM_Score]]="555","Champion", IF(AND(J5430&gt;=4,V5430&gt;=4),"Loyal", IF(U5430&lt;=2,"At Risk", IF(W5430&gt;=4,"Potential Loyalist","Others"))))</f>
        <v>Others</v>
      </c>
    </row>
    <row r="5431" spans="1:25">
      <c r="A5431" t="s">
        <v>10021</v>
      </c>
      <c r="B5431">
        <v>20</v>
      </c>
      <c r="C5431" t="s">
        <v>24</v>
      </c>
      <c r="D5431" t="s">
        <v>25</v>
      </c>
      <c r="E5431" s="6" t="s">
        <v>17501</v>
      </c>
      <c r="F5431" t="s">
        <v>62</v>
      </c>
      <c r="G5431">
        <v>3</v>
      </c>
      <c r="H5431">
        <v>2</v>
      </c>
      <c r="I5431">
        <v>48</v>
      </c>
      <c r="J5431">
        <v>3</v>
      </c>
      <c r="K5431">
        <v>10.62</v>
      </c>
      <c r="L5431" t="str">
        <f t="shared" si="504"/>
        <v/>
      </c>
      <c r="M5431">
        <v>3</v>
      </c>
      <c r="N5431" t="str">
        <f t="shared" si="505"/>
        <v/>
      </c>
      <c r="O5431">
        <v>8</v>
      </c>
      <c r="P5431" s="11">
        <v>0.66666666666666596</v>
      </c>
      <c r="Q5431" s="11">
        <v>6.25E-2</v>
      </c>
      <c r="R5431" s="12">
        <v>3.5399999999999898</v>
      </c>
      <c r="S5431" t="s">
        <v>27</v>
      </c>
      <c r="T5431">
        <v>0</v>
      </c>
      <c r="U5431">
        <f t="shared" si="506"/>
        <v>5</v>
      </c>
      <c r="V5431">
        <f t="shared" si="507"/>
        <v>1</v>
      </c>
      <c r="W5431">
        <f t="shared" si="508"/>
        <v>1</v>
      </c>
      <c r="X5431" t="str">
        <f t="shared" si="509"/>
        <v>511</v>
      </c>
      <c r="Y5431" t="str">
        <f>IF(Table1[[#This Row],[RFM_Score]]="555","Champion", IF(AND(J5431&gt;=4,V5431&gt;=4),"Loyal", IF(U5431&lt;=2,"At Risk", IF(W5431&gt;=4,"Potential Loyalist","Others"))))</f>
        <v>Others</v>
      </c>
    </row>
    <row r="5432" spans="1:25">
      <c r="A5432" t="s">
        <v>4987</v>
      </c>
      <c r="B5432">
        <v>37</v>
      </c>
      <c r="C5432" t="s">
        <v>19</v>
      </c>
      <c r="D5432" t="s">
        <v>29</v>
      </c>
      <c r="E5432" s="6" t="s">
        <v>17502</v>
      </c>
      <c r="F5432" t="s">
        <v>30</v>
      </c>
      <c r="G5432">
        <v>3</v>
      </c>
      <c r="H5432">
        <v>1</v>
      </c>
      <c r="I5432">
        <v>55</v>
      </c>
      <c r="J5432">
        <v>2</v>
      </c>
      <c r="K5432">
        <v>10.52</v>
      </c>
      <c r="L5432" t="str">
        <f t="shared" si="504"/>
        <v/>
      </c>
      <c r="M5432">
        <v>3</v>
      </c>
      <c r="N5432" t="str">
        <f t="shared" si="505"/>
        <v/>
      </c>
      <c r="O5432">
        <v>14</v>
      </c>
      <c r="P5432" s="11">
        <v>0.33333333333333298</v>
      </c>
      <c r="Q5432" s="11">
        <v>3.6363636363636299E-2</v>
      </c>
      <c r="R5432" s="12">
        <v>3.5066666666666602</v>
      </c>
      <c r="S5432" t="s">
        <v>27</v>
      </c>
      <c r="T5432">
        <v>0</v>
      </c>
      <c r="U5432">
        <f t="shared" si="506"/>
        <v>5</v>
      </c>
      <c r="V5432">
        <f t="shared" si="507"/>
        <v>1</v>
      </c>
      <c r="W5432">
        <f t="shared" si="508"/>
        <v>1</v>
      </c>
      <c r="X5432" t="str">
        <f t="shared" si="509"/>
        <v>511</v>
      </c>
      <c r="Y5432" t="str">
        <f>IF(Table1[[#This Row],[RFM_Score]]="555","Champion", IF(AND(J5432&gt;=4,V5432&gt;=4),"Loyal", IF(U5432&lt;=2,"At Risk", IF(W5432&gt;=4,"Potential Loyalist","Others"))))</f>
        <v>Others</v>
      </c>
    </row>
    <row r="5433" spans="1:25">
      <c r="A5433" t="s">
        <v>7370</v>
      </c>
      <c r="B5433">
        <v>51</v>
      </c>
      <c r="C5433" t="s">
        <v>19</v>
      </c>
      <c r="D5433" t="s">
        <v>41</v>
      </c>
      <c r="E5433" s="6" t="s">
        <v>17503</v>
      </c>
      <c r="F5433" t="s">
        <v>26</v>
      </c>
      <c r="G5433">
        <v>7</v>
      </c>
      <c r="H5433">
        <v>3</v>
      </c>
      <c r="I5433">
        <v>47</v>
      </c>
      <c r="J5433">
        <v>5</v>
      </c>
      <c r="K5433">
        <v>10.5</v>
      </c>
      <c r="L5433" t="str">
        <f t="shared" si="504"/>
        <v/>
      </c>
      <c r="M5433">
        <v>3</v>
      </c>
      <c r="N5433" t="str">
        <f t="shared" si="505"/>
        <v/>
      </c>
      <c r="O5433">
        <v>23</v>
      </c>
      <c r="P5433" s="11">
        <v>0.42857142857142799</v>
      </c>
      <c r="Q5433" s="11">
        <v>0.10638297872340401</v>
      </c>
      <c r="R5433" s="12">
        <v>3.5</v>
      </c>
      <c r="S5433" t="s">
        <v>27</v>
      </c>
      <c r="T5433">
        <v>0</v>
      </c>
      <c r="U5433">
        <f t="shared" si="506"/>
        <v>4</v>
      </c>
      <c r="V5433">
        <f t="shared" si="507"/>
        <v>1</v>
      </c>
      <c r="W5433">
        <f t="shared" si="508"/>
        <v>1</v>
      </c>
      <c r="X5433" t="str">
        <f t="shared" si="509"/>
        <v>411</v>
      </c>
      <c r="Y5433" t="str">
        <f>IF(Table1[[#This Row],[RFM_Score]]="555","Champion", IF(AND(J5433&gt;=4,V5433&gt;=4),"Loyal", IF(U5433&lt;=2,"At Risk", IF(W5433&gt;=4,"Potential Loyalist","Others"))))</f>
        <v>Others</v>
      </c>
    </row>
    <row r="5434" spans="1:25">
      <c r="A5434" t="s">
        <v>4080</v>
      </c>
      <c r="B5434">
        <v>38</v>
      </c>
      <c r="C5434" t="s">
        <v>19</v>
      </c>
      <c r="D5434" t="s">
        <v>20</v>
      </c>
      <c r="E5434" s="6" t="s">
        <v>17504</v>
      </c>
      <c r="F5434" t="s">
        <v>21</v>
      </c>
      <c r="G5434">
        <v>1</v>
      </c>
      <c r="H5434">
        <v>0</v>
      </c>
      <c r="I5434">
        <v>63</v>
      </c>
      <c r="J5434">
        <v>3</v>
      </c>
      <c r="K5434">
        <v>10.44</v>
      </c>
      <c r="L5434" t="str">
        <f t="shared" si="504"/>
        <v/>
      </c>
      <c r="M5434">
        <v>3</v>
      </c>
      <c r="N5434" t="str">
        <f t="shared" si="505"/>
        <v/>
      </c>
      <c r="O5434">
        <v>11</v>
      </c>
      <c r="P5434" s="11">
        <v>0</v>
      </c>
      <c r="Q5434" s="11">
        <v>4.7619047619047603E-2</v>
      </c>
      <c r="R5434" s="12">
        <v>3.48</v>
      </c>
      <c r="S5434" t="s">
        <v>27</v>
      </c>
      <c r="T5434">
        <v>0</v>
      </c>
      <c r="U5434">
        <f t="shared" si="506"/>
        <v>5</v>
      </c>
      <c r="V5434">
        <f t="shared" si="507"/>
        <v>1</v>
      </c>
      <c r="W5434">
        <f t="shared" si="508"/>
        <v>1</v>
      </c>
      <c r="X5434" t="str">
        <f t="shared" si="509"/>
        <v>511</v>
      </c>
      <c r="Y5434" t="str">
        <f>IF(Table1[[#This Row],[RFM_Score]]="555","Champion", IF(AND(J5434&gt;=4,V5434&gt;=4),"Loyal", IF(U5434&lt;=2,"At Risk", IF(W5434&gt;=4,"Potential Loyalist","Others"))))</f>
        <v>Others</v>
      </c>
    </row>
    <row r="5435" spans="1:25">
      <c r="A5435" t="s">
        <v>71</v>
      </c>
      <c r="B5435">
        <v>44</v>
      </c>
      <c r="C5435" t="s">
        <v>19</v>
      </c>
      <c r="D5435" t="s">
        <v>25</v>
      </c>
      <c r="E5435" s="6" t="s">
        <v>17505</v>
      </c>
      <c r="F5435" t="s">
        <v>37</v>
      </c>
      <c r="G5435">
        <v>2</v>
      </c>
      <c r="H5435">
        <v>0</v>
      </c>
      <c r="I5435">
        <v>52</v>
      </c>
      <c r="J5435">
        <v>3</v>
      </c>
      <c r="K5435">
        <v>10.27</v>
      </c>
      <c r="L5435" t="str">
        <f t="shared" si="504"/>
        <v/>
      </c>
      <c r="M5435">
        <v>3</v>
      </c>
      <c r="N5435" t="str">
        <f t="shared" si="505"/>
        <v/>
      </c>
      <c r="O5435">
        <v>12</v>
      </c>
      <c r="P5435" s="11">
        <v>0</v>
      </c>
      <c r="Q5435" s="11">
        <v>5.7692307692307598E-2</v>
      </c>
      <c r="R5435" s="12">
        <v>3.4233333333333298</v>
      </c>
      <c r="S5435" t="s">
        <v>27</v>
      </c>
      <c r="T5435">
        <v>0</v>
      </c>
      <c r="U5435">
        <f t="shared" si="506"/>
        <v>5</v>
      </c>
      <c r="V5435">
        <f t="shared" si="507"/>
        <v>1</v>
      </c>
      <c r="W5435">
        <f t="shared" si="508"/>
        <v>1</v>
      </c>
      <c r="X5435" t="str">
        <f t="shared" si="509"/>
        <v>511</v>
      </c>
      <c r="Y5435" t="str">
        <f>IF(Table1[[#This Row],[RFM_Score]]="555","Champion", IF(AND(J5435&gt;=4,V5435&gt;=4),"Loyal", IF(U5435&lt;=2,"At Risk", IF(W5435&gt;=4,"Potential Loyalist","Others"))))</f>
        <v>Others</v>
      </c>
    </row>
    <row r="5436" spans="1:25">
      <c r="A5436" t="s">
        <v>7572</v>
      </c>
      <c r="B5436">
        <v>22</v>
      </c>
      <c r="C5436" t="s">
        <v>19</v>
      </c>
      <c r="D5436" t="s">
        <v>25</v>
      </c>
      <c r="E5436" s="6" t="s">
        <v>17506</v>
      </c>
      <c r="F5436" t="s">
        <v>21</v>
      </c>
      <c r="G5436">
        <v>5</v>
      </c>
      <c r="H5436">
        <v>3</v>
      </c>
      <c r="I5436">
        <v>44</v>
      </c>
      <c r="J5436">
        <v>1</v>
      </c>
      <c r="K5436">
        <v>10.26</v>
      </c>
      <c r="L5436" t="str">
        <f t="shared" si="504"/>
        <v/>
      </c>
      <c r="M5436">
        <v>3</v>
      </c>
      <c r="N5436" t="str">
        <f t="shared" si="505"/>
        <v/>
      </c>
      <c r="O5436">
        <v>46</v>
      </c>
      <c r="P5436" s="11">
        <v>0.6</v>
      </c>
      <c r="Q5436" s="11">
        <v>2.27272727272727E-2</v>
      </c>
      <c r="R5436" s="12">
        <v>3.42</v>
      </c>
      <c r="S5436" t="s">
        <v>27</v>
      </c>
      <c r="T5436">
        <v>0</v>
      </c>
      <c r="U5436">
        <f t="shared" si="506"/>
        <v>3</v>
      </c>
      <c r="V5436">
        <f t="shared" si="507"/>
        <v>1</v>
      </c>
      <c r="W5436">
        <f t="shared" si="508"/>
        <v>1</v>
      </c>
      <c r="X5436" t="str">
        <f t="shared" si="509"/>
        <v>311</v>
      </c>
      <c r="Y5436" t="str">
        <f>IF(Table1[[#This Row],[RFM_Score]]="555","Champion", IF(AND(J5436&gt;=4,V5436&gt;=4),"Loyal", IF(U5436&lt;=2,"At Risk", IF(W5436&gt;=4,"Potential Loyalist","Others"))))</f>
        <v>Others</v>
      </c>
    </row>
    <row r="5437" spans="1:25">
      <c r="A5437" t="s">
        <v>1843</v>
      </c>
      <c r="B5437">
        <v>38</v>
      </c>
      <c r="C5437" t="s">
        <v>19</v>
      </c>
      <c r="D5437" t="s">
        <v>29</v>
      </c>
      <c r="E5437" s="6" t="s">
        <v>17507</v>
      </c>
      <c r="F5437" t="s">
        <v>62</v>
      </c>
      <c r="G5437">
        <v>3</v>
      </c>
      <c r="H5437">
        <v>1</v>
      </c>
      <c r="I5437">
        <v>46</v>
      </c>
      <c r="J5437">
        <v>2</v>
      </c>
      <c r="K5437">
        <v>10.24</v>
      </c>
      <c r="L5437" t="str">
        <f t="shared" si="504"/>
        <v/>
      </c>
      <c r="M5437">
        <v>3</v>
      </c>
      <c r="N5437" t="str">
        <f t="shared" si="505"/>
        <v/>
      </c>
      <c r="O5437">
        <v>97</v>
      </c>
      <c r="P5437" s="11">
        <v>0.33333333333333298</v>
      </c>
      <c r="Q5437" s="11">
        <v>4.3478260869565202E-2</v>
      </c>
      <c r="R5437" s="12">
        <v>3.41333333333333</v>
      </c>
      <c r="S5437" t="s">
        <v>27</v>
      </c>
      <c r="T5437">
        <v>1</v>
      </c>
      <c r="U5437">
        <f t="shared" si="506"/>
        <v>2</v>
      </c>
      <c r="V5437">
        <f t="shared" si="507"/>
        <v>1</v>
      </c>
      <c r="W5437">
        <f t="shared" si="508"/>
        <v>1</v>
      </c>
      <c r="X5437" t="str">
        <f t="shared" si="509"/>
        <v>211</v>
      </c>
      <c r="Y5437" t="str">
        <f>IF(Table1[[#This Row],[RFM_Score]]="555","Champion", IF(AND(J5437&gt;=4,V5437&gt;=4),"Loyal", IF(U5437&lt;=2,"At Risk", IF(W5437&gt;=4,"Potential Loyalist","Others"))))</f>
        <v>At Risk</v>
      </c>
    </row>
    <row r="5438" spans="1:25">
      <c r="A5438" t="s">
        <v>9852</v>
      </c>
      <c r="B5438">
        <v>37</v>
      </c>
      <c r="C5438" t="s">
        <v>24</v>
      </c>
      <c r="D5438" t="s">
        <v>46</v>
      </c>
      <c r="E5438" s="6" t="s">
        <v>17508</v>
      </c>
      <c r="F5438" t="s">
        <v>37</v>
      </c>
      <c r="G5438">
        <v>1</v>
      </c>
      <c r="H5438">
        <v>0</v>
      </c>
      <c r="I5438">
        <v>48</v>
      </c>
      <c r="J5438">
        <v>1</v>
      </c>
      <c r="K5438">
        <v>9.98</v>
      </c>
      <c r="L5438" t="str">
        <f t="shared" si="504"/>
        <v/>
      </c>
      <c r="M5438">
        <v>3</v>
      </c>
      <c r="N5438" t="str">
        <f t="shared" si="505"/>
        <v/>
      </c>
      <c r="O5438">
        <v>10</v>
      </c>
      <c r="P5438" s="11">
        <v>0</v>
      </c>
      <c r="Q5438" s="11">
        <v>2.0833333333333301E-2</v>
      </c>
      <c r="R5438" s="12">
        <v>3.32666666666666</v>
      </c>
      <c r="S5438" t="s">
        <v>27</v>
      </c>
      <c r="T5438">
        <v>0</v>
      </c>
      <c r="U5438">
        <f t="shared" si="506"/>
        <v>5</v>
      </c>
      <c r="V5438">
        <f t="shared" si="507"/>
        <v>1</v>
      </c>
      <c r="W5438">
        <f t="shared" si="508"/>
        <v>1</v>
      </c>
      <c r="X5438" t="str">
        <f t="shared" si="509"/>
        <v>511</v>
      </c>
      <c r="Y5438" t="str">
        <f>IF(Table1[[#This Row],[RFM_Score]]="555","Champion", IF(AND(J5438&gt;=4,V5438&gt;=4),"Loyal", IF(U5438&lt;=2,"At Risk", IF(W5438&gt;=4,"Potential Loyalist","Others"))))</f>
        <v>Others</v>
      </c>
    </row>
    <row r="5439" spans="1:25">
      <c r="A5439" t="s">
        <v>2170</v>
      </c>
      <c r="B5439">
        <v>42</v>
      </c>
      <c r="C5439" t="s">
        <v>19</v>
      </c>
      <c r="D5439" t="s">
        <v>49</v>
      </c>
      <c r="E5439" s="6" t="s">
        <v>17509</v>
      </c>
      <c r="F5439" t="s">
        <v>26</v>
      </c>
      <c r="G5439">
        <v>2</v>
      </c>
      <c r="H5439">
        <v>1</v>
      </c>
      <c r="I5439">
        <v>58</v>
      </c>
      <c r="J5439">
        <v>6</v>
      </c>
      <c r="K5439">
        <v>9.9600000000000009</v>
      </c>
      <c r="L5439" t="str">
        <f t="shared" si="504"/>
        <v/>
      </c>
      <c r="M5439">
        <v>3</v>
      </c>
      <c r="N5439" t="str">
        <f t="shared" si="505"/>
        <v/>
      </c>
      <c r="O5439">
        <v>5</v>
      </c>
      <c r="P5439" s="11">
        <v>0.5</v>
      </c>
      <c r="Q5439" s="11">
        <v>0.10344827586206801</v>
      </c>
      <c r="R5439" s="12">
        <v>3.32</v>
      </c>
      <c r="S5439" t="s">
        <v>27</v>
      </c>
      <c r="T5439">
        <v>0</v>
      </c>
      <c r="U5439">
        <f t="shared" si="506"/>
        <v>5</v>
      </c>
      <c r="V5439">
        <f t="shared" si="507"/>
        <v>1</v>
      </c>
      <c r="W5439">
        <f t="shared" si="508"/>
        <v>1</v>
      </c>
      <c r="X5439" t="str">
        <f t="shared" si="509"/>
        <v>511</v>
      </c>
      <c r="Y5439" t="str">
        <f>IF(Table1[[#This Row],[RFM_Score]]="555","Champion", IF(AND(J5439&gt;=4,V5439&gt;=4),"Loyal", IF(U5439&lt;=2,"At Risk", IF(W5439&gt;=4,"Potential Loyalist","Others"))))</f>
        <v>Others</v>
      </c>
    </row>
    <row r="5440" spans="1:25">
      <c r="A5440" t="s">
        <v>7371</v>
      </c>
      <c r="B5440">
        <v>37</v>
      </c>
      <c r="C5440" t="s">
        <v>19</v>
      </c>
      <c r="D5440" t="s">
        <v>35</v>
      </c>
      <c r="E5440" s="6" t="s">
        <v>17510</v>
      </c>
      <c r="F5440" t="s">
        <v>30</v>
      </c>
      <c r="G5440">
        <v>3</v>
      </c>
      <c r="H5440">
        <v>0</v>
      </c>
      <c r="I5440">
        <v>47</v>
      </c>
      <c r="J5440">
        <v>1</v>
      </c>
      <c r="K5440">
        <v>9.92</v>
      </c>
      <c r="L5440" t="str">
        <f t="shared" si="504"/>
        <v/>
      </c>
      <c r="M5440">
        <v>3</v>
      </c>
      <c r="N5440" t="str">
        <f t="shared" si="505"/>
        <v/>
      </c>
      <c r="O5440">
        <v>31</v>
      </c>
      <c r="P5440" s="11">
        <v>0</v>
      </c>
      <c r="Q5440" s="11">
        <v>2.1276595744680799E-2</v>
      </c>
      <c r="R5440" s="12">
        <v>3.30666666666666</v>
      </c>
      <c r="S5440" t="s">
        <v>27</v>
      </c>
      <c r="T5440">
        <v>0</v>
      </c>
      <c r="U5440">
        <f t="shared" si="506"/>
        <v>4</v>
      </c>
      <c r="V5440">
        <f t="shared" si="507"/>
        <v>1</v>
      </c>
      <c r="W5440">
        <f t="shared" si="508"/>
        <v>1</v>
      </c>
      <c r="X5440" t="str">
        <f t="shared" si="509"/>
        <v>411</v>
      </c>
      <c r="Y5440" t="str">
        <f>IF(Table1[[#This Row],[RFM_Score]]="555","Champion", IF(AND(J5440&gt;=4,V5440&gt;=4),"Loyal", IF(U5440&lt;=2,"At Risk", IF(W5440&gt;=4,"Potential Loyalist","Others"))))</f>
        <v>Others</v>
      </c>
    </row>
    <row r="5441" spans="1:25">
      <c r="A5441" t="s">
        <v>8616</v>
      </c>
      <c r="B5441">
        <v>40</v>
      </c>
      <c r="C5441" t="s">
        <v>24</v>
      </c>
      <c r="D5441" t="s">
        <v>46</v>
      </c>
      <c r="E5441" s="6" t="s">
        <v>17511</v>
      </c>
      <c r="F5441" t="s">
        <v>26</v>
      </c>
      <c r="G5441">
        <v>4</v>
      </c>
      <c r="H5441">
        <v>0</v>
      </c>
      <c r="I5441">
        <v>48</v>
      </c>
      <c r="J5441">
        <v>2</v>
      </c>
      <c r="K5441">
        <v>9.92</v>
      </c>
      <c r="L5441" t="str">
        <f t="shared" si="504"/>
        <v/>
      </c>
      <c r="M5441">
        <v>3</v>
      </c>
      <c r="N5441" t="str">
        <f t="shared" si="505"/>
        <v/>
      </c>
      <c r="O5441">
        <v>28</v>
      </c>
      <c r="P5441" s="11">
        <v>0</v>
      </c>
      <c r="Q5441" s="11">
        <v>4.1666666666666602E-2</v>
      </c>
      <c r="R5441" s="12">
        <v>3.30666666666666</v>
      </c>
      <c r="S5441" t="s">
        <v>27</v>
      </c>
      <c r="T5441">
        <v>0</v>
      </c>
      <c r="U5441">
        <f t="shared" si="506"/>
        <v>4</v>
      </c>
      <c r="V5441">
        <f t="shared" si="507"/>
        <v>1</v>
      </c>
      <c r="W5441">
        <f t="shared" si="508"/>
        <v>1</v>
      </c>
      <c r="X5441" t="str">
        <f t="shared" si="509"/>
        <v>411</v>
      </c>
      <c r="Y5441" t="str">
        <f>IF(Table1[[#This Row],[RFM_Score]]="555","Champion", IF(AND(J5441&gt;=4,V5441&gt;=4),"Loyal", IF(U5441&lt;=2,"At Risk", IF(W5441&gt;=4,"Potential Loyalist","Others"))))</f>
        <v>Others</v>
      </c>
    </row>
    <row r="5442" spans="1:25">
      <c r="A5442" t="s">
        <v>2245</v>
      </c>
      <c r="B5442">
        <v>31</v>
      </c>
      <c r="C5442" t="s">
        <v>19</v>
      </c>
      <c r="D5442" t="s">
        <v>49</v>
      </c>
      <c r="E5442" s="6" t="s">
        <v>17512</v>
      </c>
      <c r="F5442" t="s">
        <v>26</v>
      </c>
      <c r="G5442">
        <v>3</v>
      </c>
      <c r="H5442">
        <v>0</v>
      </c>
      <c r="I5442">
        <v>46</v>
      </c>
      <c r="J5442">
        <v>4</v>
      </c>
      <c r="K5442">
        <v>9.86</v>
      </c>
      <c r="L5442" t="str">
        <f t="shared" ref="L5442:L5505" si="510">IF(OR(K5442&lt;$AC$10, K5442&gt;$AC$11), "OUTLIER", "")</f>
        <v/>
      </c>
      <c r="M5442">
        <v>3</v>
      </c>
      <c r="N5442" t="str">
        <f t="shared" ref="N5442:N5505" si="511">IF(OR(M5442&lt;$AC$16, M5442&gt;$AC$17), "OUTLIER", "")</f>
        <v/>
      </c>
      <c r="O5442">
        <v>22</v>
      </c>
      <c r="P5442" s="11">
        <v>0</v>
      </c>
      <c r="Q5442" s="11">
        <v>8.6956521739130405E-2</v>
      </c>
      <c r="R5442" s="12">
        <v>3.28666666666666</v>
      </c>
      <c r="S5442" t="s">
        <v>27</v>
      </c>
      <c r="T5442">
        <v>0</v>
      </c>
      <c r="U5442">
        <f t="shared" ref="U5442:U5505" si="512">IF(O5442&lt;=20,5,IF(O5442&lt;=40,4,IF(O5442&lt;=70,3,IF(O5442&lt;=100,2,1))))</f>
        <v>4</v>
      </c>
      <c r="V5442">
        <f t="shared" ref="V5442:V5505" si="513">IF(M5442&gt;=11,5,IF(M5442&gt;=9,4,IF(M5442&gt;=7,3,IF(M5442&gt;=5,2,1))))</f>
        <v>1</v>
      </c>
      <c r="W5442">
        <f t="shared" ref="W5442:W5505" si="514">IF(K5442&gt;=500,5,IF(K5442&gt;=300,4,IF(K5442&gt;=150,3,IF(K5442&gt;=50,2,1))))</f>
        <v>1</v>
      </c>
      <c r="X5442" t="str">
        <f t="shared" ref="X5442:X5505" si="515">U5442 &amp; V5442 &amp; W5442</f>
        <v>411</v>
      </c>
      <c r="Y5442" t="str">
        <f>IF(Table1[[#This Row],[RFM_Score]]="555","Champion", IF(AND(J5442&gt;=4,V5442&gt;=4),"Loyal", IF(U5442&lt;=2,"At Risk", IF(W5442&gt;=4,"Potential Loyalist","Others"))))</f>
        <v>Others</v>
      </c>
    </row>
    <row r="5443" spans="1:25">
      <c r="A5443" t="s">
        <v>1461</v>
      </c>
      <c r="B5443">
        <v>22</v>
      </c>
      <c r="C5443" t="s">
        <v>24</v>
      </c>
      <c r="D5443" t="s">
        <v>35</v>
      </c>
      <c r="E5443" s="6" t="s">
        <v>17513</v>
      </c>
      <c r="F5443" t="s">
        <v>37</v>
      </c>
      <c r="G5443">
        <v>0</v>
      </c>
      <c r="H5443">
        <v>0</v>
      </c>
      <c r="I5443">
        <v>34</v>
      </c>
      <c r="J5443">
        <v>2</v>
      </c>
      <c r="K5443">
        <v>9.6300000000000008</v>
      </c>
      <c r="L5443" t="str">
        <f t="shared" si="510"/>
        <v/>
      </c>
      <c r="M5443">
        <v>3</v>
      </c>
      <c r="N5443" t="str">
        <f t="shared" si="511"/>
        <v/>
      </c>
      <c r="O5443">
        <v>31</v>
      </c>
      <c r="P5443" s="11">
        <v>0</v>
      </c>
      <c r="Q5443" s="11">
        <v>5.8823529411764698E-2</v>
      </c>
      <c r="R5443" s="12">
        <v>3.21</v>
      </c>
      <c r="S5443" t="s">
        <v>27</v>
      </c>
      <c r="T5443">
        <v>0</v>
      </c>
      <c r="U5443">
        <f t="shared" si="512"/>
        <v>4</v>
      </c>
      <c r="V5443">
        <f t="shared" si="513"/>
        <v>1</v>
      </c>
      <c r="W5443">
        <f t="shared" si="514"/>
        <v>1</v>
      </c>
      <c r="X5443" t="str">
        <f t="shared" si="515"/>
        <v>411</v>
      </c>
      <c r="Y5443" t="str">
        <f>IF(Table1[[#This Row],[RFM_Score]]="555","Champion", IF(AND(J5443&gt;=4,V5443&gt;=4),"Loyal", IF(U5443&lt;=2,"At Risk", IF(W5443&gt;=4,"Potential Loyalist","Others"))))</f>
        <v>Others</v>
      </c>
    </row>
    <row r="5444" spans="1:25">
      <c r="A5444" t="s">
        <v>10782</v>
      </c>
      <c r="B5444">
        <v>34</v>
      </c>
      <c r="C5444" t="s">
        <v>19</v>
      </c>
      <c r="D5444" t="s">
        <v>41</v>
      </c>
      <c r="E5444" s="6" t="s">
        <v>17514</v>
      </c>
      <c r="F5444" t="s">
        <v>26</v>
      </c>
      <c r="G5444">
        <v>6</v>
      </c>
      <c r="H5444">
        <v>0</v>
      </c>
      <c r="I5444">
        <v>44</v>
      </c>
      <c r="J5444">
        <v>3</v>
      </c>
      <c r="K5444">
        <v>9.58</v>
      </c>
      <c r="L5444" t="str">
        <f t="shared" si="510"/>
        <v/>
      </c>
      <c r="M5444">
        <v>3</v>
      </c>
      <c r="N5444" t="str">
        <f t="shared" si="511"/>
        <v/>
      </c>
      <c r="O5444">
        <v>36</v>
      </c>
      <c r="P5444" s="11">
        <v>0</v>
      </c>
      <c r="Q5444" s="11">
        <v>6.8181818181818094E-2</v>
      </c>
      <c r="R5444" s="12">
        <v>3.1933333333333298</v>
      </c>
      <c r="S5444" t="s">
        <v>27</v>
      </c>
      <c r="T5444">
        <v>0</v>
      </c>
      <c r="U5444">
        <f t="shared" si="512"/>
        <v>4</v>
      </c>
      <c r="V5444">
        <f t="shared" si="513"/>
        <v>1</v>
      </c>
      <c r="W5444">
        <f t="shared" si="514"/>
        <v>1</v>
      </c>
      <c r="X5444" t="str">
        <f t="shared" si="515"/>
        <v>411</v>
      </c>
      <c r="Y5444" t="str">
        <f>IF(Table1[[#This Row],[RFM_Score]]="555","Champion", IF(AND(J5444&gt;=4,V5444&gt;=4),"Loyal", IF(U5444&lt;=2,"At Risk", IF(W5444&gt;=4,"Potential Loyalist","Others"))))</f>
        <v>Others</v>
      </c>
    </row>
    <row r="5445" spans="1:25">
      <c r="A5445" t="s">
        <v>253</v>
      </c>
      <c r="B5445">
        <v>25</v>
      </c>
      <c r="C5445" t="s">
        <v>33</v>
      </c>
      <c r="D5445" t="s">
        <v>46</v>
      </c>
      <c r="E5445" s="6" t="s">
        <v>17515</v>
      </c>
      <c r="F5445" t="s">
        <v>37</v>
      </c>
      <c r="G5445">
        <v>2</v>
      </c>
      <c r="H5445">
        <v>1</v>
      </c>
      <c r="I5445">
        <v>53</v>
      </c>
      <c r="J5445">
        <v>3</v>
      </c>
      <c r="K5445">
        <v>9.5399999999999991</v>
      </c>
      <c r="L5445" t="str">
        <f t="shared" si="510"/>
        <v/>
      </c>
      <c r="M5445">
        <v>3</v>
      </c>
      <c r="N5445" t="str">
        <f t="shared" si="511"/>
        <v/>
      </c>
      <c r="O5445">
        <v>2</v>
      </c>
      <c r="P5445" s="11">
        <v>0.5</v>
      </c>
      <c r="Q5445" s="11">
        <v>5.6603773584905599E-2</v>
      </c>
      <c r="R5445" s="12">
        <v>3.1799999999999899</v>
      </c>
      <c r="S5445" t="s">
        <v>27</v>
      </c>
      <c r="T5445">
        <v>0</v>
      </c>
      <c r="U5445">
        <f t="shared" si="512"/>
        <v>5</v>
      </c>
      <c r="V5445">
        <f t="shared" si="513"/>
        <v>1</v>
      </c>
      <c r="W5445">
        <f t="shared" si="514"/>
        <v>1</v>
      </c>
      <c r="X5445" t="str">
        <f t="shared" si="515"/>
        <v>511</v>
      </c>
      <c r="Y5445" t="str">
        <f>IF(Table1[[#This Row],[RFM_Score]]="555","Champion", IF(AND(J5445&gt;=4,V5445&gt;=4),"Loyal", IF(U5445&lt;=2,"At Risk", IF(W5445&gt;=4,"Potential Loyalist","Others"))))</f>
        <v>Others</v>
      </c>
    </row>
    <row r="5446" spans="1:25">
      <c r="A5446" t="s">
        <v>10506</v>
      </c>
      <c r="B5446">
        <v>46</v>
      </c>
      <c r="C5446" t="s">
        <v>24</v>
      </c>
      <c r="D5446" t="s">
        <v>29</v>
      </c>
      <c r="E5446" s="6" t="s">
        <v>17516</v>
      </c>
      <c r="F5446" t="s">
        <v>30</v>
      </c>
      <c r="G5446">
        <v>4</v>
      </c>
      <c r="H5446">
        <v>3</v>
      </c>
      <c r="I5446">
        <v>59</v>
      </c>
      <c r="J5446">
        <v>5</v>
      </c>
      <c r="K5446">
        <v>9.5</v>
      </c>
      <c r="L5446" t="str">
        <f t="shared" si="510"/>
        <v/>
      </c>
      <c r="M5446">
        <v>3</v>
      </c>
      <c r="N5446" t="str">
        <f t="shared" si="511"/>
        <v/>
      </c>
      <c r="O5446">
        <v>50</v>
      </c>
      <c r="P5446" s="11">
        <v>0.75</v>
      </c>
      <c r="Q5446" s="11">
        <v>8.4745762711864403E-2</v>
      </c>
      <c r="R5446" s="12">
        <v>3.1666666666666599</v>
      </c>
      <c r="S5446" t="s">
        <v>27</v>
      </c>
      <c r="T5446">
        <v>0</v>
      </c>
      <c r="U5446">
        <f t="shared" si="512"/>
        <v>3</v>
      </c>
      <c r="V5446">
        <f t="shared" si="513"/>
        <v>1</v>
      </c>
      <c r="W5446">
        <f t="shared" si="514"/>
        <v>1</v>
      </c>
      <c r="X5446" t="str">
        <f t="shared" si="515"/>
        <v>311</v>
      </c>
      <c r="Y5446" t="str">
        <f>IF(Table1[[#This Row],[RFM_Score]]="555","Champion", IF(AND(J5446&gt;=4,V5446&gt;=4),"Loyal", IF(U5446&lt;=2,"At Risk", IF(W5446&gt;=4,"Potential Loyalist","Others"))))</f>
        <v>Others</v>
      </c>
    </row>
    <row r="5447" spans="1:25">
      <c r="A5447" t="s">
        <v>140</v>
      </c>
      <c r="B5447">
        <v>25</v>
      </c>
      <c r="C5447" t="s">
        <v>19</v>
      </c>
      <c r="D5447" t="s">
        <v>46</v>
      </c>
      <c r="E5447" s="6" t="s">
        <v>17517</v>
      </c>
      <c r="F5447" t="s">
        <v>30</v>
      </c>
      <c r="G5447">
        <v>1</v>
      </c>
      <c r="H5447">
        <v>0</v>
      </c>
      <c r="I5447">
        <v>41</v>
      </c>
      <c r="J5447">
        <v>2</v>
      </c>
      <c r="K5447">
        <v>9.48</v>
      </c>
      <c r="L5447" t="str">
        <f t="shared" si="510"/>
        <v/>
      </c>
      <c r="M5447">
        <v>3</v>
      </c>
      <c r="N5447" t="str">
        <f t="shared" si="511"/>
        <v/>
      </c>
      <c r="O5447">
        <v>25</v>
      </c>
      <c r="P5447" s="11">
        <v>0</v>
      </c>
      <c r="Q5447" s="11">
        <v>4.8780487804878002E-2</v>
      </c>
      <c r="R5447" s="12">
        <v>3.16</v>
      </c>
      <c r="S5447" t="s">
        <v>27</v>
      </c>
      <c r="T5447">
        <v>0</v>
      </c>
      <c r="U5447">
        <f t="shared" si="512"/>
        <v>4</v>
      </c>
      <c r="V5447">
        <f t="shared" si="513"/>
        <v>1</v>
      </c>
      <c r="W5447">
        <f t="shared" si="514"/>
        <v>1</v>
      </c>
      <c r="X5447" t="str">
        <f t="shared" si="515"/>
        <v>411</v>
      </c>
      <c r="Y5447" t="str">
        <f>IF(Table1[[#This Row],[RFM_Score]]="555","Champion", IF(AND(J5447&gt;=4,V5447&gt;=4),"Loyal", IF(U5447&lt;=2,"At Risk", IF(W5447&gt;=4,"Potential Loyalist","Others"))))</f>
        <v>Others</v>
      </c>
    </row>
    <row r="5448" spans="1:25">
      <c r="A5448" t="s">
        <v>4881</v>
      </c>
      <c r="B5448">
        <v>48</v>
      </c>
      <c r="C5448" t="s">
        <v>24</v>
      </c>
      <c r="D5448" t="s">
        <v>46</v>
      </c>
      <c r="E5448" s="6" t="s">
        <v>17518</v>
      </c>
      <c r="F5448" t="s">
        <v>62</v>
      </c>
      <c r="G5448">
        <v>3</v>
      </c>
      <c r="H5448">
        <v>1</v>
      </c>
      <c r="I5448">
        <v>54</v>
      </c>
      <c r="J5448">
        <v>3</v>
      </c>
      <c r="K5448">
        <v>9.44</v>
      </c>
      <c r="L5448" t="str">
        <f t="shared" si="510"/>
        <v/>
      </c>
      <c r="M5448">
        <v>3</v>
      </c>
      <c r="N5448" t="str">
        <f t="shared" si="511"/>
        <v/>
      </c>
      <c r="O5448">
        <v>8</v>
      </c>
      <c r="P5448" s="11">
        <v>0.33333333333333298</v>
      </c>
      <c r="Q5448" s="11">
        <v>5.5555555555555497E-2</v>
      </c>
      <c r="R5448" s="12">
        <v>3.1466666666666598</v>
      </c>
      <c r="S5448" t="s">
        <v>27</v>
      </c>
      <c r="T5448">
        <v>0</v>
      </c>
      <c r="U5448">
        <f t="shared" si="512"/>
        <v>5</v>
      </c>
      <c r="V5448">
        <f t="shared" si="513"/>
        <v>1</v>
      </c>
      <c r="W5448">
        <f t="shared" si="514"/>
        <v>1</v>
      </c>
      <c r="X5448" t="str">
        <f t="shared" si="515"/>
        <v>511</v>
      </c>
      <c r="Y5448" t="str">
        <f>IF(Table1[[#This Row],[RFM_Score]]="555","Champion", IF(AND(J5448&gt;=4,V5448&gt;=4),"Loyal", IF(U5448&lt;=2,"At Risk", IF(W5448&gt;=4,"Potential Loyalist","Others"))))</f>
        <v>Others</v>
      </c>
    </row>
    <row r="5449" spans="1:25">
      <c r="A5449" t="s">
        <v>6034</v>
      </c>
      <c r="B5449">
        <v>20</v>
      </c>
      <c r="C5449" t="s">
        <v>24</v>
      </c>
      <c r="D5449" t="s">
        <v>35</v>
      </c>
      <c r="E5449" s="6" t="s">
        <v>17519</v>
      </c>
      <c r="F5449" t="s">
        <v>21</v>
      </c>
      <c r="G5449">
        <v>4</v>
      </c>
      <c r="H5449">
        <v>3</v>
      </c>
      <c r="I5449">
        <v>50</v>
      </c>
      <c r="J5449">
        <v>2</v>
      </c>
      <c r="K5449">
        <v>9.44</v>
      </c>
      <c r="L5449" t="str">
        <f t="shared" si="510"/>
        <v/>
      </c>
      <c r="M5449">
        <v>3</v>
      </c>
      <c r="N5449" t="str">
        <f t="shared" si="511"/>
        <v/>
      </c>
      <c r="O5449">
        <v>11</v>
      </c>
      <c r="P5449" s="11">
        <v>0.75</v>
      </c>
      <c r="Q5449" s="11">
        <v>0.04</v>
      </c>
      <c r="R5449" s="12">
        <v>3.1466666666666598</v>
      </c>
      <c r="S5449" t="s">
        <v>27</v>
      </c>
      <c r="T5449">
        <v>0</v>
      </c>
      <c r="U5449">
        <f t="shared" si="512"/>
        <v>5</v>
      </c>
      <c r="V5449">
        <f t="shared" si="513"/>
        <v>1</v>
      </c>
      <c r="W5449">
        <f t="shared" si="514"/>
        <v>1</v>
      </c>
      <c r="X5449" t="str">
        <f t="shared" si="515"/>
        <v>511</v>
      </c>
      <c r="Y5449" t="str">
        <f>IF(Table1[[#This Row],[RFM_Score]]="555","Champion", IF(AND(J5449&gt;=4,V5449&gt;=4),"Loyal", IF(U5449&lt;=2,"At Risk", IF(W5449&gt;=4,"Potential Loyalist","Others"))))</f>
        <v>Others</v>
      </c>
    </row>
    <row r="5450" spans="1:25">
      <c r="A5450" t="s">
        <v>729</v>
      </c>
      <c r="B5450">
        <v>22</v>
      </c>
      <c r="C5450" t="s">
        <v>19</v>
      </c>
      <c r="D5450" t="s">
        <v>20</v>
      </c>
      <c r="E5450" s="6" t="s">
        <v>17520</v>
      </c>
      <c r="F5450" t="s">
        <v>37</v>
      </c>
      <c r="G5450">
        <v>2</v>
      </c>
      <c r="H5450">
        <v>1</v>
      </c>
      <c r="I5450">
        <v>48</v>
      </c>
      <c r="J5450">
        <v>1</v>
      </c>
      <c r="K5450">
        <v>9.25</v>
      </c>
      <c r="L5450" t="str">
        <f t="shared" si="510"/>
        <v/>
      </c>
      <c r="M5450">
        <v>3</v>
      </c>
      <c r="N5450" t="str">
        <f t="shared" si="511"/>
        <v/>
      </c>
      <c r="O5450">
        <v>10</v>
      </c>
      <c r="P5450" s="11">
        <v>0.5</v>
      </c>
      <c r="Q5450" s="11">
        <v>2.0833333333333301E-2</v>
      </c>
      <c r="R5450" s="12">
        <v>3.0833333333333299</v>
      </c>
      <c r="S5450" t="s">
        <v>27</v>
      </c>
      <c r="T5450">
        <v>0</v>
      </c>
      <c r="U5450">
        <f t="shared" si="512"/>
        <v>5</v>
      </c>
      <c r="V5450">
        <f t="shared" si="513"/>
        <v>1</v>
      </c>
      <c r="W5450">
        <f t="shared" si="514"/>
        <v>1</v>
      </c>
      <c r="X5450" t="str">
        <f t="shared" si="515"/>
        <v>511</v>
      </c>
      <c r="Y5450" t="str">
        <f>IF(Table1[[#This Row],[RFM_Score]]="555","Champion", IF(AND(J5450&gt;=4,V5450&gt;=4),"Loyal", IF(U5450&lt;=2,"At Risk", IF(W5450&gt;=4,"Potential Loyalist","Others"))))</f>
        <v>Others</v>
      </c>
    </row>
    <row r="5451" spans="1:25">
      <c r="A5451" t="s">
        <v>8829</v>
      </c>
      <c r="B5451">
        <v>35</v>
      </c>
      <c r="C5451" t="s">
        <v>19</v>
      </c>
      <c r="D5451" t="s">
        <v>25</v>
      </c>
      <c r="E5451" s="6" t="s">
        <v>17521</v>
      </c>
      <c r="F5451" t="s">
        <v>60</v>
      </c>
      <c r="G5451">
        <v>3</v>
      </c>
      <c r="H5451">
        <v>1</v>
      </c>
      <c r="I5451">
        <v>54</v>
      </c>
      <c r="J5451">
        <v>5</v>
      </c>
      <c r="K5451">
        <v>8.99</v>
      </c>
      <c r="L5451" t="str">
        <f t="shared" si="510"/>
        <v/>
      </c>
      <c r="M5451">
        <v>3</v>
      </c>
      <c r="N5451" t="str">
        <f t="shared" si="511"/>
        <v/>
      </c>
      <c r="O5451">
        <v>49</v>
      </c>
      <c r="P5451" s="11">
        <v>0.33333333333333298</v>
      </c>
      <c r="Q5451" s="11">
        <v>9.2592592592592504E-2</v>
      </c>
      <c r="R5451" s="12">
        <v>2.9966666666666599</v>
      </c>
      <c r="S5451" t="s">
        <v>27</v>
      </c>
      <c r="T5451">
        <v>0</v>
      </c>
      <c r="U5451">
        <f t="shared" si="512"/>
        <v>3</v>
      </c>
      <c r="V5451">
        <f t="shared" si="513"/>
        <v>1</v>
      </c>
      <c r="W5451">
        <f t="shared" si="514"/>
        <v>1</v>
      </c>
      <c r="X5451" t="str">
        <f t="shared" si="515"/>
        <v>311</v>
      </c>
      <c r="Y5451" t="str">
        <f>IF(Table1[[#This Row],[RFM_Score]]="555","Champion", IF(AND(J5451&gt;=4,V5451&gt;=4),"Loyal", IF(U5451&lt;=2,"At Risk", IF(W5451&gt;=4,"Potential Loyalist","Others"))))</f>
        <v>Others</v>
      </c>
    </row>
    <row r="5452" spans="1:25">
      <c r="A5452" t="s">
        <v>2616</v>
      </c>
      <c r="B5452">
        <v>56</v>
      </c>
      <c r="C5452" t="s">
        <v>19</v>
      </c>
      <c r="D5452" t="s">
        <v>49</v>
      </c>
      <c r="E5452" s="6" t="s">
        <v>17522</v>
      </c>
      <c r="F5452" t="s">
        <v>62</v>
      </c>
      <c r="G5452">
        <v>3</v>
      </c>
      <c r="H5452">
        <v>0</v>
      </c>
      <c r="I5452">
        <v>56</v>
      </c>
      <c r="J5452">
        <v>1</v>
      </c>
      <c r="K5452">
        <v>8.93</v>
      </c>
      <c r="L5452" t="str">
        <f t="shared" si="510"/>
        <v/>
      </c>
      <c r="M5452">
        <v>3</v>
      </c>
      <c r="N5452" t="str">
        <f t="shared" si="511"/>
        <v/>
      </c>
      <c r="O5452">
        <v>20</v>
      </c>
      <c r="P5452" s="11">
        <v>0</v>
      </c>
      <c r="Q5452" s="11">
        <v>1.7857142857142801E-2</v>
      </c>
      <c r="R5452" s="12">
        <v>2.9766666666666599</v>
      </c>
      <c r="S5452" t="s">
        <v>27</v>
      </c>
      <c r="T5452">
        <v>0</v>
      </c>
      <c r="U5452">
        <f t="shared" si="512"/>
        <v>5</v>
      </c>
      <c r="V5452">
        <f t="shared" si="513"/>
        <v>1</v>
      </c>
      <c r="W5452">
        <f t="shared" si="514"/>
        <v>1</v>
      </c>
      <c r="X5452" t="str">
        <f t="shared" si="515"/>
        <v>511</v>
      </c>
      <c r="Y5452" t="str">
        <f>IF(Table1[[#This Row],[RFM_Score]]="555","Champion", IF(AND(J5452&gt;=4,V5452&gt;=4),"Loyal", IF(U5452&lt;=2,"At Risk", IF(W5452&gt;=4,"Potential Loyalist","Others"))))</f>
        <v>Others</v>
      </c>
    </row>
    <row r="5453" spans="1:25">
      <c r="A5453" t="s">
        <v>6909</v>
      </c>
      <c r="B5453">
        <v>18</v>
      </c>
      <c r="C5453" t="s">
        <v>24</v>
      </c>
      <c r="D5453" t="s">
        <v>25</v>
      </c>
      <c r="E5453" s="6" t="s">
        <v>17523</v>
      </c>
      <c r="F5453" t="s">
        <v>26</v>
      </c>
      <c r="G5453">
        <v>3</v>
      </c>
      <c r="H5453">
        <v>0</v>
      </c>
      <c r="I5453">
        <v>40</v>
      </c>
      <c r="J5453">
        <v>2</v>
      </c>
      <c r="K5453">
        <v>8.84</v>
      </c>
      <c r="L5453" t="str">
        <f t="shared" si="510"/>
        <v/>
      </c>
      <c r="M5453">
        <v>3</v>
      </c>
      <c r="N5453" t="str">
        <f t="shared" si="511"/>
        <v/>
      </c>
      <c r="O5453">
        <v>27</v>
      </c>
      <c r="P5453" s="11">
        <v>0</v>
      </c>
      <c r="Q5453" s="11">
        <v>0.05</v>
      </c>
      <c r="R5453" s="12">
        <v>2.9466666666666601</v>
      </c>
      <c r="S5453" t="s">
        <v>27</v>
      </c>
      <c r="T5453">
        <v>0</v>
      </c>
      <c r="U5453">
        <f t="shared" si="512"/>
        <v>4</v>
      </c>
      <c r="V5453">
        <f t="shared" si="513"/>
        <v>1</v>
      </c>
      <c r="W5453">
        <f t="shared" si="514"/>
        <v>1</v>
      </c>
      <c r="X5453" t="str">
        <f t="shared" si="515"/>
        <v>411</v>
      </c>
      <c r="Y5453" t="str">
        <f>IF(Table1[[#This Row],[RFM_Score]]="555","Champion", IF(AND(J5453&gt;=4,V5453&gt;=4),"Loyal", IF(U5453&lt;=2,"At Risk", IF(W5453&gt;=4,"Potential Loyalist","Others"))))</f>
        <v>Others</v>
      </c>
    </row>
    <row r="5454" spans="1:25">
      <c r="A5454" t="s">
        <v>2965</v>
      </c>
      <c r="B5454">
        <v>53</v>
      </c>
      <c r="C5454" t="s">
        <v>24</v>
      </c>
      <c r="D5454" t="s">
        <v>41</v>
      </c>
      <c r="E5454" s="6" t="s">
        <v>17524</v>
      </c>
      <c r="F5454" t="s">
        <v>26</v>
      </c>
      <c r="G5454">
        <v>2</v>
      </c>
      <c r="H5454">
        <v>1</v>
      </c>
      <c r="I5454">
        <v>59</v>
      </c>
      <c r="J5454">
        <v>5</v>
      </c>
      <c r="K5454">
        <v>8.67</v>
      </c>
      <c r="L5454" t="str">
        <f t="shared" si="510"/>
        <v/>
      </c>
      <c r="M5454">
        <v>3</v>
      </c>
      <c r="N5454" t="str">
        <f t="shared" si="511"/>
        <v/>
      </c>
      <c r="O5454">
        <v>40</v>
      </c>
      <c r="P5454" s="11">
        <v>0.5</v>
      </c>
      <c r="Q5454" s="11">
        <v>8.4745762711864403E-2</v>
      </c>
      <c r="R5454" s="12">
        <v>2.89</v>
      </c>
      <c r="S5454" t="s">
        <v>27</v>
      </c>
      <c r="T5454">
        <v>0</v>
      </c>
      <c r="U5454">
        <f t="shared" si="512"/>
        <v>4</v>
      </c>
      <c r="V5454">
        <f t="shared" si="513"/>
        <v>1</v>
      </c>
      <c r="W5454">
        <f t="shared" si="514"/>
        <v>1</v>
      </c>
      <c r="X5454" t="str">
        <f t="shared" si="515"/>
        <v>411</v>
      </c>
      <c r="Y5454" t="str">
        <f>IF(Table1[[#This Row],[RFM_Score]]="555","Champion", IF(AND(J5454&gt;=4,V5454&gt;=4),"Loyal", IF(U5454&lt;=2,"At Risk", IF(W5454&gt;=4,"Potential Loyalist","Others"))))</f>
        <v>Others</v>
      </c>
    </row>
    <row r="5455" spans="1:25">
      <c r="A5455" t="s">
        <v>8777</v>
      </c>
      <c r="B5455">
        <v>25</v>
      </c>
      <c r="C5455" t="s">
        <v>19</v>
      </c>
      <c r="D5455" t="s">
        <v>25</v>
      </c>
      <c r="E5455" s="6" t="s">
        <v>17525</v>
      </c>
      <c r="F5455" t="s">
        <v>37</v>
      </c>
      <c r="G5455">
        <v>2</v>
      </c>
      <c r="H5455">
        <v>0</v>
      </c>
      <c r="I5455">
        <v>59</v>
      </c>
      <c r="J5455">
        <v>2</v>
      </c>
      <c r="K5455">
        <v>8.6</v>
      </c>
      <c r="L5455" t="str">
        <f t="shared" si="510"/>
        <v/>
      </c>
      <c r="M5455">
        <v>3</v>
      </c>
      <c r="N5455" t="str">
        <f t="shared" si="511"/>
        <v/>
      </c>
      <c r="O5455">
        <v>28</v>
      </c>
      <c r="P5455" s="11">
        <v>0</v>
      </c>
      <c r="Q5455" s="11">
        <v>3.38983050847457E-2</v>
      </c>
      <c r="R5455" s="12">
        <v>2.86666666666666</v>
      </c>
      <c r="S5455" t="s">
        <v>27</v>
      </c>
      <c r="T5455">
        <v>1</v>
      </c>
      <c r="U5455">
        <f t="shared" si="512"/>
        <v>4</v>
      </c>
      <c r="V5455">
        <f t="shared" si="513"/>
        <v>1</v>
      </c>
      <c r="W5455">
        <f t="shared" si="514"/>
        <v>1</v>
      </c>
      <c r="X5455" t="str">
        <f t="shared" si="515"/>
        <v>411</v>
      </c>
      <c r="Y5455" t="str">
        <f>IF(Table1[[#This Row],[RFM_Score]]="555","Champion", IF(AND(J5455&gt;=4,V5455&gt;=4),"Loyal", IF(U5455&lt;=2,"At Risk", IF(W5455&gt;=4,"Potential Loyalist","Others"))))</f>
        <v>Others</v>
      </c>
    </row>
    <row r="5456" spans="1:25">
      <c r="A5456" t="s">
        <v>6651</v>
      </c>
      <c r="B5456">
        <v>44</v>
      </c>
      <c r="C5456" t="s">
        <v>19</v>
      </c>
      <c r="D5456" t="s">
        <v>49</v>
      </c>
      <c r="E5456" s="6" t="s">
        <v>17526</v>
      </c>
      <c r="F5456" t="s">
        <v>30</v>
      </c>
      <c r="G5456">
        <v>1</v>
      </c>
      <c r="H5456">
        <v>1</v>
      </c>
      <c r="I5456">
        <v>61</v>
      </c>
      <c r="J5456">
        <v>3</v>
      </c>
      <c r="K5456">
        <v>8.56</v>
      </c>
      <c r="L5456" t="str">
        <f t="shared" si="510"/>
        <v/>
      </c>
      <c r="M5456">
        <v>3</v>
      </c>
      <c r="N5456" t="str">
        <f t="shared" si="511"/>
        <v/>
      </c>
      <c r="O5456">
        <v>38</v>
      </c>
      <c r="P5456" s="11">
        <v>1</v>
      </c>
      <c r="Q5456" s="11">
        <v>4.9180327868852403E-2</v>
      </c>
      <c r="R5456" s="12">
        <v>2.8533333333333299</v>
      </c>
      <c r="S5456" t="s">
        <v>27</v>
      </c>
      <c r="T5456">
        <v>0</v>
      </c>
      <c r="U5456">
        <f t="shared" si="512"/>
        <v>4</v>
      </c>
      <c r="V5456">
        <f t="shared" si="513"/>
        <v>1</v>
      </c>
      <c r="W5456">
        <f t="shared" si="514"/>
        <v>1</v>
      </c>
      <c r="X5456" t="str">
        <f t="shared" si="515"/>
        <v>411</v>
      </c>
      <c r="Y5456" t="str">
        <f>IF(Table1[[#This Row],[RFM_Score]]="555","Champion", IF(AND(J5456&gt;=4,V5456&gt;=4),"Loyal", IF(U5456&lt;=2,"At Risk", IF(W5456&gt;=4,"Potential Loyalist","Others"))))</f>
        <v>Others</v>
      </c>
    </row>
    <row r="5457" spans="1:25">
      <c r="A5457" t="s">
        <v>11486</v>
      </c>
      <c r="B5457">
        <v>18</v>
      </c>
      <c r="C5457" t="s">
        <v>24</v>
      </c>
      <c r="D5457" t="s">
        <v>25</v>
      </c>
      <c r="E5457" s="6" t="s">
        <v>17527</v>
      </c>
      <c r="F5457" t="s">
        <v>60</v>
      </c>
      <c r="G5457">
        <v>2</v>
      </c>
      <c r="H5457">
        <v>1</v>
      </c>
      <c r="I5457">
        <v>61</v>
      </c>
      <c r="J5457">
        <v>1</v>
      </c>
      <c r="K5457">
        <v>8.48</v>
      </c>
      <c r="L5457" t="str">
        <f t="shared" si="510"/>
        <v/>
      </c>
      <c r="M5457">
        <v>3</v>
      </c>
      <c r="N5457" t="str">
        <f t="shared" si="511"/>
        <v/>
      </c>
      <c r="O5457">
        <v>6</v>
      </c>
      <c r="P5457" s="11">
        <v>0.5</v>
      </c>
      <c r="Q5457" s="11">
        <v>1.63934426229508E-2</v>
      </c>
      <c r="R5457" s="12">
        <v>2.82666666666666</v>
      </c>
      <c r="S5457" t="s">
        <v>27</v>
      </c>
      <c r="T5457">
        <v>0</v>
      </c>
      <c r="U5457">
        <f t="shared" si="512"/>
        <v>5</v>
      </c>
      <c r="V5457">
        <f t="shared" si="513"/>
        <v>1</v>
      </c>
      <c r="W5457">
        <f t="shared" si="514"/>
        <v>1</v>
      </c>
      <c r="X5457" t="str">
        <f t="shared" si="515"/>
        <v>511</v>
      </c>
      <c r="Y5457" t="str">
        <f>IF(Table1[[#This Row],[RFM_Score]]="555","Champion", IF(AND(J5457&gt;=4,V5457&gt;=4),"Loyal", IF(U5457&lt;=2,"At Risk", IF(W5457&gt;=4,"Potential Loyalist","Others"))))</f>
        <v>Others</v>
      </c>
    </row>
    <row r="5458" spans="1:25">
      <c r="A5458" t="s">
        <v>4521</v>
      </c>
      <c r="B5458">
        <v>34</v>
      </c>
      <c r="C5458" t="s">
        <v>24</v>
      </c>
      <c r="D5458" t="s">
        <v>25</v>
      </c>
      <c r="E5458" s="6" t="s">
        <v>17528</v>
      </c>
      <c r="F5458" t="s">
        <v>37</v>
      </c>
      <c r="G5458">
        <v>4</v>
      </c>
      <c r="H5458">
        <v>2</v>
      </c>
      <c r="I5458">
        <v>55</v>
      </c>
      <c r="J5458">
        <v>1</v>
      </c>
      <c r="K5458">
        <v>8.4499999999999993</v>
      </c>
      <c r="L5458" t="str">
        <f t="shared" si="510"/>
        <v/>
      </c>
      <c r="M5458">
        <v>3</v>
      </c>
      <c r="N5458" t="str">
        <f t="shared" si="511"/>
        <v/>
      </c>
      <c r="O5458">
        <v>29</v>
      </c>
      <c r="P5458" s="11">
        <v>0.5</v>
      </c>
      <c r="Q5458" s="11">
        <v>1.8181818181818101E-2</v>
      </c>
      <c r="R5458" s="12">
        <v>2.8166666666666602</v>
      </c>
      <c r="S5458" t="s">
        <v>27</v>
      </c>
      <c r="T5458">
        <v>0</v>
      </c>
      <c r="U5458">
        <f t="shared" si="512"/>
        <v>4</v>
      </c>
      <c r="V5458">
        <f t="shared" si="513"/>
        <v>1</v>
      </c>
      <c r="W5458">
        <f t="shared" si="514"/>
        <v>1</v>
      </c>
      <c r="X5458" t="str">
        <f t="shared" si="515"/>
        <v>411</v>
      </c>
      <c r="Y5458" t="str">
        <f>IF(Table1[[#This Row],[RFM_Score]]="555","Champion", IF(AND(J5458&gt;=4,V5458&gt;=4),"Loyal", IF(U5458&lt;=2,"At Risk", IF(W5458&gt;=4,"Potential Loyalist","Others"))))</f>
        <v>Others</v>
      </c>
    </row>
    <row r="5459" spans="1:25">
      <c r="A5459" t="s">
        <v>8105</v>
      </c>
      <c r="B5459">
        <v>35</v>
      </c>
      <c r="C5459" t="s">
        <v>24</v>
      </c>
      <c r="D5459" t="s">
        <v>25</v>
      </c>
      <c r="E5459" s="6" t="s">
        <v>17529</v>
      </c>
      <c r="F5459" t="s">
        <v>21</v>
      </c>
      <c r="G5459">
        <v>1</v>
      </c>
      <c r="H5459">
        <v>0</v>
      </c>
      <c r="I5459">
        <v>59</v>
      </c>
      <c r="J5459">
        <v>2</v>
      </c>
      <c r="K5459">
        <v>8.44</v>
      </c>
      <c r="L5459" t="str">
        <f t="shared" si="510"/>
        <v/>
      </c>
      <c r="M5459">
        <v>3</v>
      </c>
      <c r="N5459" t="str">
        <f t="shared" si="511"/>
        <v/>
      </c>
      <c r="O5459">
        <v>78</v>
      </c>
      <c r="P5459" s="11">
        <v>0</v>
      </c>
      <c r="Q5459" s="11">
        <v>3.38983050847457E-2</v>
      </c>
      <c r="R5459" s="12">
        <v>2.8133333333333299</v>
      </c>
      <c r="S5459" t="s">
        <v>27</v>
      </c>
      <c r="T5459">
        <v>0</v>
      </c>
      <c r="U5459">
        <f t="shared" si="512"/>
        <v>2</v>
      </c>
      <c r="V5459">
        <f t="shared" si="513"/>
        <v>1</v>
      </c>
      <c r="W5459">
        <f t="shared" si="514"/>
        <v>1</v>
      </c>
      <c r="X5459" t="str">
        <f t="shared" si="515"/>
        <v>211</v>
      </c>
      <c r="Y5459" t="str">
        <f>IF(Table1[[#This Row],[RFM_Score]]="555","Champion", IF(AND(J5459&gt;=4,V5459&gt;=4),"Loyal", IF(U5459&lt;=2,"At Risk", IF(W5459&gt;=4,"Potential Loyalist","Others"))))</f>
        <v>At Risk</v>
      </c>
    </row>
    <row r="5460" spans="1:25">
      <c r="A5460" t="s">
        <v>10244</v>
      </c>
      <c r="B5460">
        <v>18</v>
      </c>
      <c r="C5460" t="s">
        <v>19</v>
      </c>
      <c r="D5460" t="s">
        <v>49</v>
      </c>
      <c r="E5460" s="6" t="s">
        <v>17530</v>
      </c>
      <c r="F5460" t="s">
        <v>21</v>
      </c>
      <c r="G5460">
        <v>3</v>
      </c>
      <c r="H5460">
        <v>1</v>
      </c>
      <c r="I5460">
        <v>49</v>
      </c>
      <c r="J5460">
        <v>6</v>
      </c>
      <c r="K5460">
        <v>8.34</v>
      </c>
      <c r="L5460" t="str">
        <f t="shared" si="510"/>
        <v/>
      </c>
      <c r="M5460">
        <v>3</v>
      </c>
      <c r="N5460" t="str">
        <f t="shared" si="511"/>
        <v/>
      </c>
      <c r="O5460">
        <v>4</v>
      </c>
      <c r="P5460" s="11">
        <v>0.33333333333333298</v>
      </c>
      <c r="Q5460" s="11">
        <v>0.122448979591836</v>
      </c>
      <c r="R5460" s="12">
        <v>2.78</v>
      </c>
      <c r="S5460" t="s">
        <v>27</v>
      </c>
      <c r="T5460">
        <v>0</v>
      </c>
      <c r="U5460">
        <f t="shared" si="512"/>
        <v>5</v>
      </c>
      <c r="V5460">
        <f t="shared" si="513"/>
        <v>1</v>
      </c>
      <c r="W5460">
        <f t="shared" si="514"/>
        <v>1</v>
      </c>
      <c r="X5460" t="str">
        <f t="shared" si="515"/>
        <v>511</v>
      </c>
      <c r="Y5460" t="str">
        <f>IF(Table1[[#This Row],[RFM_Score]]="555","Champion", IF(AND(J5460&gt;=4,V5460&gt;=4),"Loyal", IF(U5460&lt;=2,"At Risk", IF(W5460&gt;=4,"Potential Loyalist","Others"))))</f>
        <v>Others</v>
      </c>
    </row>
    <row r="5461" spans="1:25">
      <c r="A5461" t="s">
        <v>6038</v>
      </c>
      <c r="B5461">
        <v>27</v>
      </c>
      <c r="C5461" t="s">
        <v>19</v>
      </c>
      <c r="D5461" t="s">
        <v>25</v>
      </c>
      <c r="E5461" s="6" t="s">
        <v>17531</v>
      </c>
      <c r="F5461" t="s">
        <v>37</v>
      </c>
      <c r="G5461">
        <v>2</v>
      </c>
      <c r="H5461">
        <v>1</v>
      </c>
      <c r="I5461">
        <v>47</v>
      </c>
      <c r="J5461">
        <v>2</v>
      </c>
      <c r="K5461">
        <v>8.25</v>
      </c>
      <c r="L5461" t="str">
        <f t="shared" si="510"/>
        <v/>
      </c>
      <c r="M5461">
        <v>3</v>
      </c>
      <c r="N5461" t="str">
        <f t="shared" si="511"/>
        <v/>
      </c>
      <c r="O5461">
        <v>4</v>
      </c>
      <c r="P5461" s="11">
        <v>0.5</v>
      </c>
      <c r="Q5461" s="11">
        <v>4.2553191489361701E-2</v>
      </c>
      <c r="R5461" s="12">
        <v>2.75</v>
      </c>
      <c r="S5461" t="s">
        <v>27</v>
      </c>
      <c r="T5461">
        <v>0</v>
      </c>
      <c r="U5461">
        <f t="shared" si="512"/>
        <v>5</v>
      </c>
      <c r="V5461">
        <f t="shared" si="513"/>
        <v>1</v>
      </c>
      <c r="W5461">
        <f t="shared" si="514"/>
        <v>1</v>
      </c>
      <c r="X5461" t="str">
        <f t="shared" si="515"/>
        <v>511</v>
      </c>
      <c r="Y5461" t="str">
        <f>IF(Table1[[#This Row],[RFM_Score]]="555","Champion", IF(AND(J5461&gt;=4,V5461&gt;=4),"Loyal", IF(U5461&lt;=2,"At Risk", IF(W5461&gt;=4,"Potential Loyalist","Others"))))</f>
        <v>Others</v>
      </c>
    </row>
    <row r="5462" spans="1:25">
      <c r="A5462" t="s">
        <v>4788</v>
      </c>
      <c r="B5462">
        <v>31</v>
      </c>
      <c r="C5462" t="s">
        <v>24</v>
      </c>
      <c r="D5462" t="s">
        <v>46</v>
      </c>
      <c r="E5462" s="6" t="s">
        <v>17532</v>
      </c>
      <c r="F5462" t="s">
        <v>26</v>
      </c>
      <c r="G5462">
        <v>2</v>
      </c>
      <c r="H5462">
        <v>0</v>
      </c>
      <c r="I5462">
        <v>48</v>
      </c>
      <c r="J5462">
        <v>1</v>
      </c>
      <c r="K5462">
        <v>8.2200000000000006</v>
      </c>
      <c r="L5462" t="str">
        <f t="shared" si="510"/>
        <v/>
      </c>
      <c r="M5462">
        <v>3</v>
      </c>
      <c r="N5462" t="str">
        <f t="shared" si="511"/>
        <v/>
      </c>
      <c r="O5462">
        <v>49</v>
      </c>
      <c r="P5462" s="11">
        <v>0</v>
      </c>
      <c r="Q5462" s="11">
        <v>2.0833333333333301E-2</v>
      </c>
      <c r="R5462" s="12">
        <v>2.74</v>
      </c>
      <c r="S5462" t="s">
        <v>27</v>
      </c>
      <c r="T5462">
        <v>0</v>
      </c>
      <c r="U5462">
        <f t="shared" si="512"/>
        <v>3</v>
      </c>
      <c r="V5462">
        <f t="shared" si="513"/>
        <v>1</v>
      </c>
      <c r="W5462">
        <f t="shared" si="514"/>
        <v>1</v>
      </c>
      <c r="X5462" t="str">
        <f t="shared" si="515"/>
        <v>311</v>
      </c>
      <c r="Y5462" t="str">
        <f>IF(Table1[[#This Row],[RFM_Score]]="555","Champion", IF(AND(J5462&gt;=4,V5462&gt;=4),"Loyal", IF(U5462&lt;=2,"At Risk", IF(W5462&gt;=4,"Potential Loyalist","Others"))))</f>
        <v>Others</v>
      </c>
    </row>
    <row r="5463" spans="1:25">
      <c r="A5463" t="s">
        <v>8454</v>
      </c>
      <c r="B5463">
        <v>36</v>
      </c>
      <c r="C5463" t="s">
        <v>24</v>
      </c>
      <c r="D5463" t="s">
        <v>49</v>
      </c>
      <c r="E5463" s="6" t="s">
        <v>17533</v>
      </c>
      <c r="F5463" t="s">
        <v>21</v>
      </c>
      <c r="G5463">
        <v>4</v>
      </c>
      <c r="H5463">
        <v>2</v>
      </c>
      <c r="I5463">
        <v>42</v>
      </c>
      <c r="J5463">
        <v>3</v>
      </c>
      <c r="K5463">
        <v>8.16</v>
      </c>
      <c r="L5463" t="str">
        <f t="shared" si="510"/>
        <v/>
      </c>
      <c r="M5463">
        <v>3</v>
      </c>
      <c r="N5463" t="str">
        <f t="shared" si="511"/>
        <v/>
      </c>
      <c r="O5463">
        <v>12</v>
      </c>
      <c r="P5463" s="11">
        <v>0.5</v>
      </c>
      <c r="Q5463" s="11">
        <v>7.1428571428571397E-2</v>
      </c>
      <c r="R5463" s="12">
        <v>2.72</v>
      </c>
      <c r="S5463" t="s">
        <v>27</v>
      </c>
      <c r="T5463">
        <v>0</v>
      </c>
      <c r="U5463">
        <f t="shared" si="512"/>
        <v>5</v>
      </c>
      <c r="V5463">
        <f t="shared" si="513"/>
        <v>1</v>
      </c>
      <c r="W5463">
        <f t="shared" si="514"/>
        <v>1</v>
      </c>
      <c r="X5463" t="str">
        <f t="shared" si="515"/>
        <v>511</v>
      </c>
      <c r="Y5463" t="str">
        <f>IF(Table1[[#This Row],[RFM_Score]]="555","Champion", IF(AND(J5463&gt;=4,V5463&gt;=4),"Loyal", IF(U5463&lt;=2,"At Risk", IF(W5463&gt;=4,"Potential Loyalist","Others"))))</f>
        <v>Others</v>
      </c>
    </row>
    <row r="5464" spans="1:25">
      <c r="A5464" t="s">
        <v>10900</v>
      </c>
      <c r="B5464">
        <v>31</v>
      </c>
      <c r="C5464" t="s">
        <v>19</v>
      </c>
      <c r="D5464" t="s">
        <v>49</v>
      </c>
      <c r="E5464" s="6" t="s">
        <v>17534</v>
      </c>
      <c r="F5464" t="s">
        <v>60</v>
      </c>
      <c r="G5464">
        <v>1</v>
      </c>
      <c r="H5464">
        <v>1</v>
      </c>
      <c r="I5464">
        <v>57</v>
      </c>
      <c r="J5464">
        <v>2</v>
      </c>
      <c r="K5464">
        <v>8.1199999999999992</v>
      </c>
      <c r="L5464" t="str">
        <f t="shared" si="510"/>
        <v/>
      </c>
      <c r="M5464">
        <v>3</v>
      </c>
      <c r="N5464" t="str">
        <f t="shared" si="511"/>
        <v/>
      </c>
      <c r="O5464">
        <v>92</v>
      </c>
      <c r="P5464" s="11">
        <v>1</v>
      </c>
      <c r="Q5464" s="11">
        <v>3.5087719298245598E-2</v>
      </c>
      <c r="R5464" s="12">
        <v>2.7066666666666599</v>
      </c>
      <c r="S5464" t="s">
        <v>27</v>
      </c>
      <c r="T5464">
        <v>0</v>
      </c>
      <c r="U5464">
        <f t="shared" si="512"/>
        <v>2</v>
      </c>
      <c r="V5464">
        <f t="shared" si="513"/>
        <v>1</v>
      </c>
      <c r="W5464">
        <f t="shared" si="514"/>
        <v>1</v>
      </c>
      <c r="X5464" t="str">
        <f t="shared" si="515"/>
        <v>211</v>
      </c>
      <c r="Y5464" t="str">
        <f>IF(Table1[[#This Row],[RFM_Score]]="555","Champion", IF(AND(J5464&gt;=4,V5464&gt;=4),"Loyal", IF(U5464&lt;=2,"At Risk", IF(W5464&gt;=4,"Potential Loyalist","Others"))))</f>
        <v>At Risk</v>
      </c>
    </row>
    <row r="5465" spans="1:25">
      <c r="A5465" t="s">
        <v>10362</v>
      </c>
      <c r="B5465">
        <v>19</v>
      </c>
      <c r="C5465" t="s">
        <v>19</v>
      </c>
      <c r="D5465" t="s">
        <v>25</v>
      </c>
      <c r="E5465" s="6" t="s">
        <v>17535</v>
      </c>
      <c r="F5465" t="s">
        <v>60</v>
      </c>
      <c r="G5465">
        <v>6</v>
      </c>
      <c r="H5465">
        <v>2</v>
      </c>
      <c r="I5465">
        <v>43</v>
      </c>
      <c r="J5465">
        <v>3</v>
      </c>
      <c r="K5465">
        <v>8</v>
      </c>
      <c r="L5465" t="str">
        <f t="shared" si="510"/>
        <v/>
      </c>
      <c r="M5465">
        <v>3</v>
      </c>
      <c r="N5465" t="str">
        <f t="shared" si="511"/>
        <v/>
      </c>
      <c r="O5465">
        <v>18</v>
      </c>
      <c r="P5465" s="11">
        <v>0.33333333333333298</v>
      </c>
      <c r="Q5465" s="11">
        <v>6.9767441860465101E-2</v>
      </c>
      <c r="R5465" s="12">
        <v>2.6666666666666599</v>
      </c>
      <c r="S5465" t="s">
        <v>27</v>
      </c>
      <c r="T5465">
        <v>0</v>
      </c>
      <c r="U5465">
        <f t="shared" si="512"/>
        <v>5</v>
      </c>
      <c r="V5465">
        <f t="shared" si="513"/>
        <v>1</v>
      </c>
      <c r="W5465">
        <f t="shared" si="514"/>
        <v>1</v>
      </c>
      <c r="X5465" t="str">
        <f t="shared" si="515"/>
        <v>511</v>
      </c>
      <c r="Y5465" t="str">
        <f>IF(Table1[[#This Row],[RFM_Score]]="555","Champion", IF(AND(J5465&gt;=4,V5465&gt;=4),"Loyal", IF(U5465&lt;=2,"At Risk", IF(W5465&gt;=4,"Potential Loyalist","Others"))))</f>
        <v>Others</v>
      </c>
    </row>
    <row r="5466" spans="1:25">
      <c r="A5466" t="s">
        <v>5191</v>
      </c>
      <c r="B5466">
        <v>24</v>
      </c>
      <c r="C5466" t="s">
        <v>19</v>
      </c>
      <c r="D5466" t="s">
        <v>49</v>
      </c>
      <c r="E5466" s="6" t="s">
        <v>17536</v>
      </c>
      <c r="F5466" t="s">
        <v>30</v>
      </c>
      <c r="G5466">
        <v>4</v>
      </c>
      <c r="H5466">
        <v>2</v>
      </c>
      <c r="I5466">
        <v>40</v>
      </c>
      <c r="J5466">
        <v>1</v>
      </c>
      <c r="K5466">
        <v>7.9</v>
      </c>
      <c r="L5466" t="str">
        <f t="shared" si="510"/>
        <v/>
      </c>
      <c r="M5466">
        <v>3</v>
      </c>
      <c r="N5466" t="str">
        <f t="shared" si="511"/>
        <v/>
      </c>
      <c r="O5466">
        <v>32</v>
      </c>
      <c r="P5466" s="11">
        <v>0.5</v>
      </c>
      <c r="Q5466" s="11">
        <v>2.5000000000000001E-2</v>
      </c>
      <c r="R5466" s="12">
        <v>2.6333333333333302</v>
      </c>
      <c r="S5466" t="s">
        <v>27</v>
      </c>
      <c r="T5466">
        <v>0</v>
      </c>
      <c r="U5466">
        <f t="shared" si="512"/>
        <v>4</v>
      </c>
      <c r="V5466">
        <f t="shared" si="513"/>
        <v>1</v>
      </c>
      <c r="W5466">
        <f t="shared" si="514"/>
        <v>1</v>
      </c>
      <c r="X5466" t="str">
        <f t="shared" si="515"/>
        <v>411</v>
      </c>
      <c r="Y5466" t="str">
        <f>IF(Table1[[#This Row],[RFM_Score]]="555","Champion", IF(AND(J5466&gt;=4,V5466&gt;=4),"Loyal", IF(U5466&lt;=2,"At Risk", IF(W5466&gt;=4,"Potential Loyalist","Others"))))</f>
        <v>Others</v>
      </c>
    </row>
    <row r="5467" spans="1:25">
      <c r="A5467" t="s">
        <v>11971</v>
      </c>
      <c r="B5467">
        <v>30</v>
      </c>
      <c r="C5467" t="s">
        <v>19</v>
      </c>
      <c r="D5467" t="s">
        <v>49</v>
      </c>
      <c r="E5467" s="6" t="s">
        <v>17537</v>
      </c>
      <c r="F5467" t="s">
        <v>26</v>
      </c>
      <c r="G5467">
        <v>4</v>
      </c>
      <c r="H5467">
        <v>0</v>
      </c>
      <c r="I5467">
        <v>55</v>
      </c>
      <c r="J5467">
        <v>5</v>
      </c>
      <c r="K5467">
        <v>7.69</v>
      </c>
      <c r="L5467" t="str">
        <f t="shared" si="510"/>
        <v/>
      </c>
      <c r="M5467">
        <v>3</v>
      </c>
      <c r="N5467" t="str">
        <f t="shared" si="511"/>
        <v/>
      </c>
      <c r="O5467">
        <v>40</v>
      </c>
      <c r="P5467" s="11">
        <v>0</v>
      </c>
      <c r="Q5467" s="11">
        <v>9.0909090909090898E-2</v>
      </c>
      <c r="R5467" s="12">
        <v>2.5633333333333299</v>
      </c>
      <c r="S5467" t="s">
        <v>27</v>
      </c>
      <c r="T5467">
        <v>0</v>
      </c>
      <c r="U5467">
        <f t="shared" si="512"/>
        <v>4</v>
      </c>
      <c r="V5467">
        <f t="shared" si="513"/>
        <v>1</v>
      </c>
      <c r="W5467">
        <f t="shared" si="514"/>
        <v>1</v>
      </c>
      <c r="X5467" t="str">
        <f t="shared" si="515"/>
        <v>411</v>
      </c>
      <c r="Y5467" t="str">
        <f>IF(Table1[[#This Row],[RFM_Score]]="555","Champion", IF(AND(J5467&gt;=4,V5467&gt;=4),"Loyal", IF(U5467&lt;=2,"At Risk", IF(W5467&gt;=4,"Potential Loyalist","Others"))))</f>
        <v>Others</v>
      </c>
    </row>
    <row r="5468" spans="1:25">
      <c r="A5468" t="s">
        <v>6025</v>
      </c>
      <c r="B5468">
        <v>40</v>
      </c>
      <c r="C5468" t="s">
        <v>19</v>
      </c>
      <c r="D5468" t="s">
        <v>29</v>
      </c>
      <c r="E5468" s="6" t="s">
        <v>17538</v>
      </c>
      <c r="F5468" t="s">
        <v>30</v>
      </c>
      <c r="G5468">
        <v>5</v>
      </c>
      <c r="H5468">
        <v>2</v>
      </c>
      <c r="I5468">
        <v>60</v>
      </c>
      <c r="J5468">
        <v>5</v>
      </c>
      <c r="K5468">
        <v>7.63</v>
      </c>
      <c r="L5468" t="str">
        <f t="shared" si="510"/>
        <v/>
      </c>
      <c r="M5468">
        <v>3</v>
      </c>
      <c r="N5468" t="str">
        <f t="shared" si="511"/>
        <v/>
      </c>
      <c r="O5468">
        <v>5</v>
      </c>
      <c r="P5468" s="11">
        <v>0.4</v>
      </c>
      <c r="Q5468" s="11">
        <v>8.3333333333333301E-2</v>
      </c>
      <c r="R5468" s="12">
        <v>2.5433333333333299</v>
      </c>
      <c r="S5468" t="s">
        <v>27</v>
      </c>
      <c r="T5468">
        <v>0</v>
      </c>
      <c r="U5468">
        <f t="shared" si="512"/>
        <v>5</v>
      </c>
      <c r="V5468">
        <f t="shared" si="513"/>
        <v>1</v>
      </c>
      <c r="W5468">
        <f t="shared" si="514"/>
        <v>1</v>
      </c>
      <c r="X5468" t="str">
        <f t="shared" si="515"/>
        <v>511</v>
      </c>
      <c r="Y5468" t="str">
        <f>IF(Table1[[#This Row],[RFM_Score]]="555","Champion", IF(AND(J5468&gt;=4,V5468&gt;=4),"Loyal", IF(U5468&lt;=2,"At Risk", IF(W5468&gt;=4,"Potential Loyalist","Others"))))</f>
        <v>Others</v>
      </c>
    </row>
    <row r="5469" spans="1:25">
      <c r="A5469" t="s">
        <v>9336</v>
      </c>
      <c r="B5469">
        <v>22</v>
      </c>
      <c r="C5469" t="s">
        <v>19</v>
      </c>
      <c r="D5469" t="s">
        <v>49</v>
      </c>
      <c r="E5469" s="6" t="s">
        <v>17539</v>
      </c>
      <c r="F5469" t="s">
        <v>26</v>
      </c>
      <c r="G5469">
        <v>3</v>
      </c>
      <c r="H5469">
        <v>2</v>
      </c>
      <c r="I5469">
        <v>49</v>
      </c>
      <c r="J5469">
        <v>2</v>
      </c>
      <c r="K5469">
        <v>7.62</v>
      </c>
      <c r="L5469" t="str">
        <f t="shared" si="510"/>
        <v/>
      </c>
      <c r="M5469">
        <v>3</v>
      </c>
      <c r="N5469" t="str">
        <f t="shared" si="511"/>
        <v/>
      </c>
      <c r="O5469">
        <v>11</v>
      </c>
      <c r="P5469" s="11">
        <v>0.66666666666666596</v>
      </c>
      <c r="Q5469" s="11">
        <v>4.08163265306122E-2</v>
      </c>
      <c r="R5469" s="12">
        <v>2.54</v>
      </c>
      <c r="S5469" t="s">
        <v>27</v>
      </c>
      <c r="T5469">
        <v>0</v>
      </c>
      <c r="U5469">
        <f t="shared" si="512"/>
        <v>5</v>
      </c>
      <c r="V5469">
        <f t="shared" si="513"/>
        <v>1</v>
      </c>
      <c r="W5469">
        <f t="shared" si="514"/>
        <v>1</v>
      </c>
      <c r="X5469" t="str">
        <f t="shared" si="515"/>
        <v>511</v>
      </c>
      <c r="Y5469" t="str">
        <f>IF(Table1[[#This Row],[RFM_Score]]="555","Champion", IF(AND(J5469&gt;=4,V5469&gt;=4),"Loyal", IF(U5469&lt;=2,"At Risk", IF(W5469&gt;=4,"Potential Loyalist","Others"))))</f>
        <v>Others</v>
      </c>
    </row>
    <row r="5470" spans="1:25">
      <c r="A5470" t="s">
        <v>4721</v>
      </c>
      <c r="B5470">
        <v>22</v>
      </c>
      <c r="C5470" t="s">
        <v>19</v>
      </c>
      <c r="D5470" t="s">
        <v>25</v>
      </c>
      <c r="E5470" s="6" t="s">
        <v>17540</v>
      </c>
      <c r="F5470" t="s">
        <v>26</v>
      </c>
      <c r="G5470">
        <v>5</v>
      </c>
      <c r="H5470">
        <v>2</v>
      </c>
      <c r="I5470">
        <v>50</v>
      </c>
      <c r="J5470">
        <v>3</v>
      </c>
      <c r="K5470">
        <v>7.44</v>
      </c>
      <c r="L5470" t="str">
        <f t="shared" si="510"/>
        <v/>
      </c>
      <c r="M5470">
        <v>3</v>
      </c>
      <c r="N5470" t="str">
        <f t="shared" si="511"/>
        <v/>
      </c>
      <c r="O5470">
        <v>56</v>
      </c>
      <c r="P5470" s="11">
        <v>0.4</v>
      </c>
      <c r="Q5470" s="11">
        <v>0.06</v>
      </c>
      <c r="R5470" s="12">
        <v>2.48</v>
      </c>
      <c r="S5470" t="s">
        <v>27</v>
      </c>
      <c r="T5470">
        <v>1</v>
      </c>
      <c r="U5470">
        <f t="shared" si="512"/>
        <v>3</v>
      </c>
      <c r="V5470">
        <f t="shared" si="513"/>
        <v>1</v>
      </c>
      <c r="W5470">
        <f t="shared" si="514"/>
        <v>1</v>
      </c>
      <c r="X5470" t="str">
        <f t="shared" si="515"/>
        <v>311</v>
      </c>
      <c r="Y5470" t="str">
        <f>IF(Table1[[#This Row],[RFM_Score]]="555","Champion", IF(AND(J5470&gt;=4,V5470&gt;=4),"Loyal", IF(U5470&lt;=2,"At Risk", IF(W5470&gt;=4,"Potential Loyalist","Others"))))</f>
        <v>Others</v>
      </c>
    </row>
    <row r="5471" spans="1:25">
      <c r="A5471" t="s">
        <v>9026</v>
      </c>
      <c r="B5471">
        <v>29</v>
      </c>
      <c r="C5471" t="s">
        <v>19</v>
      </c>
      <c r="D5471" t="s">
        <v>35</v>
      </c>
      <c r="E5471" s="6" t="s">
        <v>17541</v>
      </c>
      <c r="F5471" t="s">
        <v>21</v>
      </c>
      <c r="G5471">
        <v>3</v>
      </c>
      <c r="H5471">
        <v>1</v>
      </c>
      <c r="I5471">
        <v>53</v>
      </c>
      <c r="J5471">
        <v>4</v>
      </c>
      <c r="K5471">
        <v>7.29</v>
      </c>
      <c r="L5471" t="str">
        <f t="shared" si="510"/>
        <v/>
      </c>
      <c r="M5471">
        <v>3</v>
      </c>
      <c r="N5471" t="str">
        <f t="shared" si="511"/>
        <v/>
      </c>
      <c r="O5471">
        <v>19</v>
      </c>
      <c r="P5471" s="11">
        <v>0.33333333333333298</v>
      </c>
      <c r="Q5471" s="11">
        <v>7.5471698113207503E-2</v>
      </c>
      <c r="R5471" s="12">
        <v>2.4300000000000002</v>
      </c>
      <c r="S5471" t="s">
        <v>27</v>
      </c>
      <c r="T5471">
        <v>0</v>
      </c>
      <c r="U5471">
        <f t="shared" si="512"/>
        <v>5</v>
      </c>
      <c r="V5471">
        <f t="shared" si="513"/>
        <v>1</v>
      </c>
      <c r="W5471">
        <f t="shared" si="514"/>
        <v>1</v>
      </c>
      <c r="X5471" t="str">
        <f t="shared" si="515"/>
        <v>511</v>
      </c>
      <c r="Y5471" t="str">
        <f>IF(Table1[[#This Row],[RFM_Score]]="555","Champion", IF(AND(J5471&gt;=4,V5471&gt;=4),"Loyal", IF(U5471&lt;=2,"At Risk", IF(W5471&gt;=4,"Potential Loyalist","Others"))))</f>
        <v>Others</v>
      </c>
    </row>
    <row r="5472" spans="1:25">
      <c r="A5472" t="s">
        <v>10483</v>
      </c>
      <c r="B5472">
        <v>44</v>
      </c>
      <c r="C5472" t="s">
        <v>19</v>
      </c>
      <c r="D5472" t="s">
        <v>20</v>
      </c>
      <c r="E5472" s="6" t="s">
        <v>17542</v>
      </c>
      <c r="F5472" t="s">
        <v>21</v>
      </c>
      <c r="G5472">
        <v>3</v>
      </c>
      <c r="H5472">
        <v>0</v>
      </c>
      <c r="I5472">
        <v>53</v>
      </c>
      <c r="J5472">
        <v>3</v>
      </c>
      <c r="K5472">
        <v>7.24</v>
      </c>
      <c r="L5472" t="str">
        <f t="shared" si="510"/>
        <v/>
      </c>
      <c r="M5472">
        <v>3</v>
      </c>
      <c r="N5472" t="str">
        <f t="shared" si="511"/>
        <v/>
      </c>
      <c r="O5472">
        <v>7</v>
      </c>
      <c r="P5472" s="11">
        <v>0</v>
      </c>
      <c r="Q5472" s="11">
        <v>5.6603773584905599E-2</v>
      </c>
      <c r="R5472" s="12">
        <v>2.41333333333333</v>
      </c>
      <c r="S5472" t="s">
        <v>27</v>
      </c>
      <c r="T5472">
        <v>0</v>
      </c>
      <c r="U5472">
        <f t="shared" si="512"/>
        <v>5</v>
      </c>
      <c r="V5472">
        <f t="shared" si="513"/>
        <v>1</v>
      </c>
      <c r="W5472">
        <f t="shared" si="514"/>
        <v>1</v>
      </c>
      <c r="X5472" t="str">
        <f t="shared" si="515"/>
        <v>511</v>
      </c>
      <c r="Y5472" t="str">
        <f>IF(Table1[[#This Row],[RFM_Score]]="555","Champion", IF(AND(J5472&gt;=4,V5472&gt;=4),"Loyal", IF(U5472&lt;=2,"At Risk", IF(W5472&gt;=4,"Potential Loyalist","Others"))))</f>
        <v>Others</v>
      </c>
    </row>
    <row r="5473" spans="1:25">
      <c r="A5473" t="s">
        <v>5631</v>
      </c>
      <c r="B5473">
        <v>48</v>
      </c>
      <c r="C5473" t="s">
        <v>24</v>
      </c>
      <c r="D5473" t="s">
        <v>49</v>
      </c>
      <c r="E5473" s="6" t="s">
        <v>17543</v>
      </c>
      <c r="F5473" t="s">
        <v>21</v>
      </c>
      <c r="G5473">
        <v>4</v>
      </c>
      <c r="H5473">
        <v>0</v>
      </c>
      <c r="I5473">
        <v>46</v>
      </c>
      <c r="J5473">
        <v>2</v>
      </c>
      <c r="K5473">
        <v>7.19</v>
      </c>
      <c r="L5473" t="str">
        <f t="shared" si="510"/>
        <v/>
      </c>
      <c r="M5473">
        <v>3</v>
      </c>
      <c r="N5473" t="str">
        <f t="shared" si="511"/>
        <v/>
      </c>
      <c r="O5473">
        <v>28</v>
      </c>
      <c r="P5473" s="11">
        <v>0</v>
      </c>
      <c r="Q5473" s="11">
        <v>4.3478260869565202E-2</v>
      </c>
      <c r="R5473" s="12">
        <v>2.3966666666666598</v>
      </c>
      <c r="S5473" t="s">
        <v>27</v>
      </c>
      <c r="T5473">
        <v>0</v>
      </c>
      <c r="U5473">
        <f t="shared" si="512"/>
        <v>4</v>
      </c>
      <c r="V5473">
        <f t="shared" si="513"/>
        <v>1</v>
      </c>
      <c r="W5473">
        <f t="shared" si="514"/>
        <v>1</v>
      </c>
      <c r="X5473" t="str">
        <f t="shared" si="515"/>
        <v>411</v>
      </c>
      <c r="Y5473" t="str">
        <f>IF(Table1[[#This Row],[RFM_Score]]="555","Champion", IF(AND(J5473&gt;=4,V5473&gt;=4),"Loyal", IF(U5473&lt;=2,"At Risk", IF(W5473&gt;=4,"Potential Loyalist","Others"))))</f>
        <v>Others</v>
      </c>
    </row>
    <row r="5474" spans="1:25">
      <c r="A5474" t="s">
        <v>9203</v>
      </c>
      <c r="B5474">
        <v>19</v>
      </c>
      <c r="C5474" t="s">
        <v>19</v>
      </c>
      <c r="D5474" t="s">
        <v>25</v>
      </c>
      <c r="E5474" s="6" t="s">
        <v>17544</v>
      </c>
      <c r="F5474" t="s">
        <v>30</v>
      </c>
      <c r="G5474">
        <v>2</v>
      </c>
      <c r="H5474">
        <v>0</v>
      </c>
      <c r="I5474">
        <v>39</v>
      </c>
      <c r="J5474">
        <v>2</v>
      </c>
      <c r="K5474">
        <v>7.09</v>
      </c>
      <c r="L5474" t="str">
        <f t="shared" si="510"/>
        <v/>
      </c>
      <c r="M5474">
        <v>3</v>
      </c>
      <c r="N5474" t="str">
        <f t="shared" si="511"/>
        <v/>
      </c>
      <c r="O5474">
        <v>33</v>
      </c>
      <c r="P5474" s="11">
        <v>0</v>
      </c>
      <c r="Q5474" s="11">
        <v>5.1282051282051197E-2</v>
      </c>
      <c r="R5474" s="12">
        <v>2.3633333333333302</v>
      </c>
      <c r="S5474" t="s">
        <v>27</v>
      </c>
      <c r="T5474">
        <v>0</v>
      </c>
      <c r="U5474">
        <f t="shared" si="512"/>
        <v>4</v>
      </c>
      <c r="V5474">
        <f t="shared" si="513"/>
        <v>1</v>
      </c>
      <c r="W5474">
        <f t="shared" si="514"/>
        <v>1</v>
      </c>
      <c r="X5474" t="str">
        <f t="shared" si="515"/>
        <v>411</v>
      </c>
      <c r="Y5474" t="str">
        <f>IF(Table1[[#This Row],[RFM_Score]]="555","Champion", IF(AND(J5474&gt;=4,V5474&gt;=4),"Loyal", IF(U5474&lt;=2,"At Risk", IF(W5474&gt;=4,"Potential Loyalist","Others"))))</f>
        <v>Others</v>
      </c>
    </row>
    <row r="5475" spans="1:25">
      <c r="A5475" t="s">
        <v>1344</v>
      </c>
      <c r="B5475">
        <v>34</v>
      </c>
      <c r="C5475" t="s">
        <v>24</v>
      </c>
      <c r="D5475" t="s">
        <v>25</v>
      </c>
      <c r="E5475" s="6" t="s">
        <v>17545</v>
      </c>
      <c r="F5475" t="s">
        <v>62</v>
      </c>
      <c r="G5475">
        <v>3</v>
      </c>
      <c r="H5475">
        <v>0</v>
      </c>
      <c r="I5475">
        <v>57</v>
      </c>
      <c r="J5475">
        <v>2</v>
      </c>
      <c r="K5475">
        <v>6.94</v>
      </c>
      <c r="L5475" t="str">
        <f t="shared" si="510"/>
        <v/>
      </c>
      <c r="M5475">
        <v>3</v>
      </c>
      <c r="N5475" t="str">
        <f t="shared" si="511"/>
        <v/>
      </c>
      <c r="O5475">
        <v>40</v>
      </c>
      <c r="P5475" s="11">
        <v>0</v>
      </c>
      <c r="Q5475" s="11">
        <v>3.5087719298245598E-2</v>
      </c>
      <c r="R5475" s="12">
        <v>2.3133333333333299</v>
      </c>
      <c r="S5475" t="s">
        <v>27</v>
      </c>
      <c r="T5475">
        <v>0</v>
      </c>
      <c r="U5475">
        <f t="shared" si="512"/>
        <v>4</v>
      </c>
      <c r="V5475">
        <f t="shared" si="513"/>
        <v>1</v>
      </c>
      <c r="W5475">
        <f t="shared" si="514"/>
        <v>1</v>
      </c>
      <c r="X5475" t="str">
        <f t="shared" si="515"/>
        <v>411</v>
      </c>
      <c r="Y5475" t="str">
        <f>IF(Table1[[#This Row],[RFM_Score]]="555","Champion", IF(AND(J5475&gt;=4,V5475&gt;=4),"Loyal", IF(U5475&lt;=2,"At Risk", IF(W5475&gt;=4,"Potential Loyalist","Others"))))</f>
        <v>Others</v>
      </c>
    </row>
    <row r="5476" spans="1:25">
      <c r="A5476" t="s">
        <v>8257</v>
      </c>
      <c r="B5476">
        <v>18</v>
      </c>
      <c r="C5476" t="s">
        <v>24</v>
      </c>
      <c r="D5476" t="s">
        <v>41</v>
      </c>
      <c r="E5476" s="6" t="s">
        <v>17546</v>
      </c>
      <c r="F5476" t="s">
        <v>21</v>
      </c>
      <c r="G5476">
        <v>3</v>
      </c>
      <c r="H5476">
        <v>1</v>
      </c>
      <c r="I5476">
        <v>47</v>
      </c>
      <c r="J5476">
        <v>1</v>
      </c>
      <c r="K5476">
        <v>6.91</v>
      </c>
      <c r="L5476" t="str">
        <f t="shared" si="510"/>
        <v/>
      </c>
      <c r="M5476">
        <v>3</v>
      </c>
      <c r="N5476" t="str">
        <f t="shared" si="511"/>
        <v/>
      </c>
      <c r="O5476">
        <v>31</v>
      </c>
      <c r="P5476" s="11">
        <v>0.33333333333333298</v>
      </c>
      <c r="Q5476" s="11">
        <v>2.1276595744680799E-2</v>
      </c>
      <c r="R5476" s="12">
        <v>2.3033333333333301</v>
      </c>
      <c r="S5476" t="s">
        <v>27</v>
      </c>
      <c r="T5476">
        <v>0</v>
      </c>
      <c r="U5476">
        <f t="shared" si="512"/>
        <v>4</v>
      </c>
      <c r="V5476">
        <f t="shared" si="513"/>
        <v>1</v>
      </c>
      <c r="W5476">
        <f t="shared" si="514"/>
        <v>1</v>
      </c>
      <c r="X5476" t="str">
        <f t="shared" si="515"/>
        <v>411</v>
      </c>
      <c r="Y5476" t="str">
        <f>IF(Table1[[#This Row],[RFM_Score]]="555","Champion", IF(AND(J5476&gt;=4,V5476&gt;=4),"Loyal", IF(U5476&lt;=2,"At Risk", IF(W5476&gt;=4,"Potential Loyalist","Others"))))</f>
        <v>Others</v>
      </c>
    </row>
    <row r="5477" spans="1:25">
      <c r="A5477" t="s">
        <v>10343</v>
      </c>
      <c r="B5477">
        <v>35</v>
      </c>
      <c r="C5477" t="s">
        <v>24</v>
      </c>
      <c r="D5477" t="s">
        <v>29</v>
      </c>
      <c r="E5477" s="6" t="s">
        <v>17547</v>
      </c>
      <c r="F5477" t="s">
        <v>30</v>
      </c>
      <c r="G5477">
        <v>2</v>
      </c>
      <c r="H5477">
        <v>0</v>
      </c>
      <c r="I5477">
        <v>53</v>
      </c>
      <c r="J5477">
        <v>1</v>
      </c>
      <c r="K5477">
        <v>6.81</v>
      </c>
      <c r="L5477" t="str">
        <f t="shared" si="510"/>
        <v/>
      </c>
      <c r="M5477">
        <v>3</v>
      </c>
      <c r="N5477" t="str">
        <f t="shared" si="511"/>
        <v/>
      </c>
      <c r="O5477">
        <v>102</v>
      </c>
      <c r="P5477" s="11">
        <v>0</v>
      </c>
      <c r="Q5477" s="11">
        <v>1.8867924528301799E-2</v>
      </c>
      <c r="R5477" s="12">
        <v>2.27</v>
      </c>
      <c r="S5477" t="s">
        <v>27</v>
      </c>
      <c r="T5477">
        <v>1</v>
      </c>
      <c r="U5477">
        <f t="shared" si="512"/>
        <v>1</v>
      </c>
      <c r="V5477">
        <f t="shared" si="513"/>
        <v>1</v>
      </c>
      <c r="W5477">
        <f t="shared" si="514"/>
        <v>1</v>
      </c>
      <c r="X5477" t="str">
        <f t="shared" si="515"/>
        <v>111</v>
      </c>
      <c r="Y5477" t="str">
        <f>IF(Table1[[#This Row],[RFM_Score]]="555","Champion", IF(AND(J5477&gt;=4,V5477&gt;=4),"Loyal", IF(U5477&lt;=2,"At Risk", IF(W5477&gt;=4,"Potential Loyalist","Others"))))</f>
        <v>At Risk</v>
      </c>
    </row>
    <row r="5478" spans="1:25">
      <c r="A5478" t="s">
        <v>3260</v>
      </c>
      <c r="B5478">
        <v>43</v>
      </c>
      <c r="C5478" t="s">
        <v>24</v>
      </c>
      <c r="D5478" t="s">
        <v>49</v>
      </c>
      <c r="E5478" s="6" t="s">
        <v>17548</v>
      </c>
      <c r="F5478" t="s">
        <v>30</v>
      </c>
      <c r="G5478">
        <v>1</v>
      </c>
      <c r="H5478">
        <v>0</v>
      </c>
      <c r="I5478">
        <v>46</v>
      </c>
      <c r="J5478">
        <v>2</v>
      </c>
      <c r="K5478">
        <v>6.52</v>
      </c>
      <c r="L5478" t="str">
        <f t="shared" si="510"/>
        <v/>
      </c>
      <c r="M5478">
        <v>3</v>
      </c>
      <c r="N5478" t="str">
        <f t="shared" si="511"/>
        <v/>
      </c>
      <c r="O5478">
        <v>23</v>
      </c>
      <c r="P5478" s="11">
        <v>0</v>
      </c>
      <c r="Q5478" s="11">
        <v>4.3478260869565202E-2</v>
      </c>
      <c r="R5478" s="12">
        <v>2.1733333333333298</v>
      </c>
      <c r="S5478" t="s">
        <v>27</v>
      </c>
      <c r="T5478">
        <v>0</v>
      </c>
      <c r="U5478">
        <f t="shared" si="512"/>
        <v>4</v>
      </c>
      <c r="V5478">
        <f t="shared" si="513"/>
        <v>1</v>
      </c>
      <c r="W5478">
        <f t="shared" si="514"/>
        <v>1</v>
      </c>
      <c r="X5478" t="str">
        <f t="shared" si="515"/>
        <v>411</v>
      </c>
      <c r="Y5478" t="str">
        <f>IF(Table1[[#This Row],[RFM_Score]]="555","Champion", IF(AND(J5478&gt;=4,V5478&gt;=4),"Loyal", IF(U5478&lt;=2,"At Risk", IF(W5478&gt;=4,"Potential Loyalist","Others"))))</f>
        <v>Others</v>
      </c>
    </row>
    <row r="5479" spans="1:25">
      <c r="A5479" t="s">
        <v>1705</v>
      </c>
      <c r="B5479">
        <v>45</v>
      </c>
      <c r="C5479" t="s">
        <v>24</v>
      </c>
      <c r="D5479" t="s">
        <v>29</v>
      </c>
      <c r="E5479" s="6" t="s">
        <v>17549</v>
      </c>
      <c r="F5479" t="s">
        <v>26</v>
      </c>
      <c r="G5479">
        <v>2</v>
      </c>
      <c r="H5479">
        <v>0</v>
      </c>
      <c r="I5479">
        <v>63</v>
      </c>
      <c r="J5479">
        <v>0</v>
      </c>
      <c r="K5479">
        <v>6.5</v>
      </c>
      <c r="L5479" t="str">
        <f t="shared" si="510"/>
        <v/>
      </c>
      <c r="M5479">
        <v>3</v>
      </c>
      <c r="N5479" t="str">
        <f t="shared" si="511"/>
        <v/>
      </c>
      <c r="O5479">
        <v>3</v>
      </c>
      <c r="P5479" s="11">
        <v>0</v>
      </c>
      <c r="Q5479" s="11">
        <v>0</v>
      </c>
      <c r="R5479" s="12">
        <v>2.1666666666666599</v>
      </c>
      <c r="S5479" t="s">
        <v>27</v>
      </c>
      <c r="T5479">
        <v>0</v>
      </c>
      <c r="U5479">
        <f t="shared" si="512"/>
        <v>5</v>
      </c>
      <c r="V5479">
        <f t="shared" si="513"/>
        <v>1</v>
      </c>
      <c r="W5479">
        <f t="shared" si="514"/>
        <v>1</v>
      </c>
      <c r="X5479" t="str">
        <f t="shared" si="515"/>
        <v>511</v>
      </c>
      <c r="Y5479" t="str">
        <f>IF(Table1[[#This Row],[RFM_Score]]="555","Champion", IF(AND(J5479&gt;=4,V5479&gt;=4),"Loyal", IF(U5479&lt;=2,"At Risk", IF(W5479&gt;=4,"Potential Loyalist","Others"))))</f>
        <v>Others</v>
      </c>
    </row>
    <row r="5480" spans="1:25">
      <c r="A5480" t="s">
        <v>9878</v>
      </c>
      <c r="B5480">
        <v>51</v>
      </c>
      <c r="C5480" t="s">
        <v>19</v>
      </c>
      <c r="D5480" t="s">
        <v>46</v>
      </c>
      <c r="E5480" s="6" t="s">
        <v>17550</v>
      </c>
      <c r="F5480" t="s">
        <v>30</v>
      </c>
      <c r="G5480">
        <v>5</v>
      </c>
      <c r="H5480">
        <v>1</v>
      </c>
      <c r="I5480">
        <v>46</v>
      </c>
      <c r="J5480">
        <v>4</v>
      </c>
      <c r="K5480">
        <v>6.18</v>
      </c>
      <c r="L5480" t="str">
        <f t="shared" si="510"/>
        <v/>
      </c>
      <c r="M5480">
        <v>3</v>
      </c>
      <c r="N5480" t="str">
        <f t="shared" si="511"/>
        <v/>
      </c>
      <c r="O5480">
        <v>27</v>
      </c>
      <c r="P5480" s="11">
        <v>0.2</v>
      </c>
      <c r="Q5480" s="11">
        <v>8.6956521739130405E-2</v>
      </c>
      <c r="R5480" s="12">
        <v>2.06</v>
      </c>
      <c r="S5480" t="s">
        <v>27</v>
      </c>
      <c r="T5480">
        <v>0</v>
      </c>
      <c r="U5480">
        <f t="shared" si="512"/>
        <v>4</v>
      </c>
      <c r="V5480">
        <f t="shared" si="513"/>
        <v>1</v>
      </c>
      <c r="W5480">
        <f t="shared" si="514"/>
        <v>1</v>
      </c>
      <c r="X5480" t="str">
        <f t="shared" si="515"/>
        <v>411</v>
      </c>
      <c r="Y5480" t="str">
        <f>IF(Table1[[#This Row],[RFM_Score]]="555","Champion", IF(AND(J5480&gt;=4,V5480&gt;=4),"Loyal", IF(U5480&lt;=2,"At Risk", IF(W5480&gt;=4,"Potential Loyalist","Others"))))</f>
        <v>Others</v>
      </c>
    </row>
    <row r="5481" spans="1:25">
      <c r="A5481" t="s">
        <v>10093</v>
      </c>
      <c r="B5481">
        <v>32</v>
      </c>
      <c r="C5481" t="s">
        <v>24</v>
      </c>
      <c r="D5481" t="s">
        <v>25</v>
      </c>
      <c r="E5481" s="6" t="s">
        <v>17551</v>
      </c>
      <c r="F5481" t="s">
        <v>21</v>
      </c>
      <c r="G5481">
        <v>3</v>
      </c>
      <c r="H5481">
        <v>0</v>
      </c>
      <c r="I5481">
        <v>58</v>
      </c>
      <c r="J5481">
        <v>4</v>
      </c>
      <c r="K5481">
        <v>6.18</v>
      </c>
      <c r="L5481" t="str">
        <f t="shared" si="510"/>
        <v/>
      </c>
      <c r="M5481">
        <v>3</v>
      </c>
      <c r="N5481" t="str">
        <f t="shared" si="511"/>
        <v/>
      </c>
      <c r="O5481">
        <v>12</v>
      </c>
      <c r="P5481" s="11">
        <v>0</v>
      </c>
      <c r="Q5481" s="11">
        <v>6.8965517241379296E-2</v>
      </c>
      <c r="R5481" s="12">
        <v>2.06</v>
      </c>
      <c r="S5481" t="s">
        <v>27</v>
      </c>
      <c r="T5481">
        <v>0</v>
      </c>
      <c r="U5481">
        <f t="shared" si="512"/>
        <v>5</v>
      </c>
      <c r="V5481">
        <f t="shared" si="513"/>
        <v>1</v>
      </c>
      <c r="W5481">
        <f t="shared" si="514"/>
        <v>1</v>
      </c>
      <c r="X5481" t="str">
        <f t="shared" si="515"/>
        <v>511</v>
      </c>
      <c r="Y5481" t="str">
        <f>IF(Table1[[#This Row],[RFM_Score]]="555","Champion", IF(AND(J5481&gt;=4,V5481&gt;=4),"Loyal", IF(U5481&lt;=2,"At Risk", IF(W5481&gt;=4,"Potential Loyalist","Others"))))</f>
        <v>Others</v>
      </c>
    </row>
    <row r="5482" spans="1:25">
      <c r="A5482" t="s">
        <v>2993</v>
      </c>
      <c r="B5482">
        <v>46</v>
      </c>
      <c r="C5482" t="s">
        <v>19</v>
      </c>
      <c r="D5482" t="s">
        <v>41</v>
      </c>
      <c r="E5482" s="6" t="s">
        <v>17552</v>
      </c>
      <c r="F5482" t="s">
        <v>30</v>
      </c>
      <c r="G5482">
        <v>2</v>
      </c>
      <c r="H5482">
        <v>1</v>
      </c>
      <c r="I5482">
        <v>49</v>
      </c>
      <c r="J5482">
        <v>6</v>
      </c>
      <c r="K5482">
        <v>6.14</v>
      </c>
      <c r="L5482" t="str">
        <f t="shared" si="510"/>
        <v/>
      </c>
      <c r="M5482">
        <v>3</v>
      </c>
      <c r="N5482" t="str">
        <f t="shared" si="511"/>
        <v/>
      </c>
      <c r="O5482">
        <v>5</v>
      </c>
      <c r="P5482" s="11">
        <v>0.5</v>
      </c>
      <c r="Q5482" s="11">
        <v>0.122448979591836</v>
      </c>
      <c r="R5482" s="12">
        <v>2.0466666666666602</v>
      </c>
      <c r="S5482" t="s">
        <v>27</v>
      </c>
      <c r="T5482">
        <v>0</v>
      </c>
      <c r="U5482">
        <f t="shared" si="512"/>
        <v>5</v>
      </c>
      <c r="V5482">
        <f t="shared" si="513"/>
        <v>1</v>
      </c>
      <c r="W5482">
        <f t="shared" si="514"/>
        <v>1</v>
      </c>
      <c r="X5482" t="str">
        <f t="shared" si="515"/>
        <v>511</v>
      </c>
      <c r="Y5482" t="str">
        <f>IF(Table1[[#This Row],[RFM_Score]]="555","Champion", IF(AND(J5482&gt;=4,V5482&gt;=4),"Loyal", IF(U5482&lt;=2,"At Risk", IF(W5482&gt;=4,"Potential Loyalist","Others"))))</f>
        <v>Others</v>
      </c>
    </row>
    <row r="5483" spans="1:25">
      <c r="A5483" t="s">
        <v>2296</v>
      </c>
      <c r="B5483">
        <v>37</v>
      </c>
      <c r="C5483" t="s">
        <v>24</v>
      </c>
      <c r="D5483" t="s">
        <v>29</v>
      </c>
      <c r="E5483" s="6" t="s">
        <v>17553</v>
      </c>
      <c r="F5483" t="s">
        <v>37</v>
      </c>
      <c r="G5483">
        <v>1</v>
      </c>
      <c r="H5483">
        <v>0</v>
      </c>
      <c r="I5483">
        <v>47</v>
      </c>
      <c r="J5483">
        <v>5</v>
      </c>
      <c r="K5483">
        <v>6.02</v>
      </c>
      <c r="L5483" t="str">
        <f t="shared" si="510"/>
        <v/>
      </c>
      <c r="M5483">
        <v>3</v>
      </c>
      <c r="N5483" t="str">
        <f t="shared" si="511"/>
        <v/>
      </c>
      <c r="O5483">
        <v>40</v>
      </c>
      <c r="P5483" s="11">
        <v>0</v>
      </c>
      <c r="Q5483" s="11">
        <v>0.10638297872340401</v>
      </c>
      <c r="R5483" s="12">
        <v>2.0066666666666602</v>
      </c>
      <c r="S5483" t="s">
        <v>27</v>
      </c>
      <c r="T5483">
        <v>0</v>
      </c>
      <c r="U5483">
        <f t="shared" si="512"/>
        <v>4</v>
      </c>
      <c r="V5483">
        <f t="shared" si="513"/>
        <v>1</v>
      </c>
      <c r="W5483">
        <f t="shared" si="514"/>
        <v>1</v>
      </c>
      <c r="X5483" t="str">
        <f t="shared" si="515"/>
        <v>411</v>
      </c>
      <c r="Y5483" t="str">
        <f>IF(Table1[[#This Row],[RFM_Score]]="555","Champion", IF(AND(J5483&gt;=4,V5483&gt;=4),"Loyal", IF(U5483&lt;=2,"At Risk", IF(W5483&gt;=4,"Potential Loyalist","Others"))))</f>
        <v>Others</v>
      </c>
    </row>
    <row r="5484" spans="1:25">
      <c r="A5484" t="s">
        <v>8890</v>
      </c>
      <c r="B5484">
        <v>18</v>
      </c>
      <c r="C5484" t="s">
        <v>24</v>
      </c>
      <c r="D5484" t="s">
        <v>20</v>
      </c>
      <c r="E5484" s="6" t="s">
        <v>17554</v>
      </c>
      <c r="F5484" t="s">
        <v>21</v>
      </c>
      <c r="G5484">
        <v>1</v>
      </c>
      <c r="H5484">
        <v>0</v>
      </c>
      <c r="I5484">
        <v>50</v>
      </c>
      <c r="J5484">
        <v>2</v>
      </c>
      <c r="K5484">
        <v>5.96</v>
      </c>
      <c r="L5484" t="str">
        <f t="shared" si="510"/>
        <v/>
      </c>
      <c r="M5484">
        <v>3</v>
      </c>
      <c r="N5484" t="str">
        <f t="shared" si="511"/>
        <v/>
      </c>
      <c r="O5484">
        <v>42</v>
      </c>
      <c r="P5484" s="11">
        <v>0</v>
      </c>
      <c r="Q5484" s="11">
        <v>0.04</v>
      </c>
      <c r="R5484" s="12">
        <v>1.9866666666666599</v>
      </c>
      <c r="S5484" t="s">
        <v>27</v>
      </c>
      <c r="T5484">
        <v>0</v>
      </c>
      <c r="U5484">
        <f t="shared" si="512"/>
        <v>3</v>
      </c>
      <c r="V5484">
        <f t="shared" si="513"/>
        <v>1</v>
      </c>
      <c r="W5484">
        <f t="shared" si="514"/>
        <v>1</v>
      </c>
      <c r="X5484" t="str">
        <f t="shared" si="515"/>
        <v>311</v>
      </c>
      <c r="Y5484" t="str">
        <f>IF(Table1[[#This Row],[RFM_Score]]="555","Champion", IF(AND(J5484&gt;=4,V5484&gt;=4),"Loyal", IF(U5484&lt;=2,"At Risk", IF(W5484&gt;=4,"Potential Loyalist","Others"))))</f>
        <v>Others</v>
      </c>
    </row>
    <row r="5485" spans="1:25">
      <c r="A5485" t="s">
        <v>3025</v>
      </c>
      <c r="B5485">
        <v>21</v>
      </c>
      <c r="C5485" t="s">
        <v>19</v>
      </c>
      <c r="D5485" t="s">
        <v>29</v>
      </c>
      <c r="E5485" s="6" t="s">
        <v>17555</v>
      </c>
      <c r="F5485" t="s">
        <v>37</v>
      </c>
      <c r="G5485">
        <v>5</v>
      </c>
      <c r="H5485">
        <v>2</v>
      </c>
      <c r="I5485">
        <v>46</v>
      </c>
      <c r="J5485">
        <v>1</v>
      </c>
      <c r="K5485">
        <v>5.92</v>
      </c>
      <c r="L5485" t="str">
        <f t="shared" si="510"/>
        <v/>
      </c>
      <c r="M5485">
        <v>3</v>
      </c>
      <c r="N5485" t="str">
        <f t="shared" si="511"/>
        <v/>
      </c>
      <c r="O5485">
        <v>20</v>
      </c>
      <c r="P5485" s="11">
        <v>0.4</v>
      </c>
      <c r="Q5485" s="11">
        <v>2.1739130434782601E-2</v>
      </c>
      <c r="R5485" s="12">
        <v>1.9733333333333301</v>
      </c>
      <c r="S5485" t="s">
        <v>27</v>
      </c>
      <c r="T5485">
        <v>0</v>
      </c>
      <c r="U5485">
        <f t="shared" si="512"/>
        <v>5</v>
      </c>
      <c r="V5485">
        <f t="shared" si="513"/>
        <v>1</v>
      </c>
      <c r="W5485">
        <f t="shared" si="514"/>
        <v>1</v>
      </c>
      <c r="X5485" t="str">
        <f t="shared" si="515"/>
        <v>511</v>
      </c>
      <c r="Y5485" t="str">
        <f>IF(Table1[[#This Row],[RFM_Score]]="555","Champion", IF(AND(J5485&gt;=4,V5485&gt;=4),"Loyal", IF(U5485&lt;=2,"At Risk", IF(W5485&gt;=4,"Potential Loyalist","Others"))))</f>
        <v>Others</v>
      </c>
    </row>
    <row r="5486" spans="1:25">
      <c r="A5486" t="s">
        <v>3671</v>
      </c>
      <c r="B5486">
        <v>40</v>
      </c>
      <c r="C5486" t="s">
        <v>19</v>
      </c>
      <c r="D5486" t="s">
        <v>41</v>
      </c>
      <c r="E5486" s="6" t="s">
        <v>17556</v>
      </c>
      <c r="F5486" t="s">
        <v>30</v>
      </c>
      <c r="G5486">
        <v>3</v>
      </c>
      <c r="H5486">
        <v>3</v>
      </c>
      <c r="I5486">
        <v>63</v>
      </c>
      <c r="J5486">
        <v>3</v>
      </c>
      <c r="K5486">
        <v>5.76</v>
      </c>
      <c r="L5486" t="str">
        <f t="shared" si="510"/>
        <v/>
      </c>
      <c r="M5486">
        <v>3</v>
      </c>
      <c r="N5486" t="str">
        <f t="shared" si="511"/>
        <v/>
      </c>
      <c r="O5486">
        <v>25</v>
      </c>
      <c r="P5486" s="11">
        <v>1</v>
      </c>
      <c r="Q5486" s="11">
        <v>4.7619047619047603E-2</v>
      </c>
      <c r="R5486" s="12">
        <v>1.92</v>
      </c>
      <c r="S5486" t="s">
        <v>27</v>
      </c>
      <c r="T5486">
        <v>0</v>
      </c>
      <c r="U5486">
        <f t="shared" si="512"/>
        <v>4</v>
      </c>
      <c r="V5486">
        <f t="shared" si="513"/>
        <v>1</v>
      </c>
      <c r="W5486">
        <f t="shared" si="514"/>
        <v>1</v>
      </c>
      <c r="X5486" t="str">
        <f t="shared" si="515"/>
        <v>411</v>
      </c>
      <c r="Y5486" t="str">
        <f>IF(Table1[[#This Row],[RFM_Score]]="555","Champion", IF(AND(J5486&gt;=4,V5486&gt;=4),"Loyal", IF(U5486&lt;=2,"At Risk", IF(W5486&gt;=4,"Potential Loyalist","Others"))))</f>
        <v>Others</v>
      </c>
    </row>
    <row r="5487" spans="1:25">
      <c r="A5487" t="s">
        <v>1972</v>
      </c>
      <c r="B5487">
        <v>18</v>
      </c>
      <c r="C5487" t="s">
        <v>19</v>
      </c>
      <c r="D5487" t="s">
        <v>29</v>
      </c>
      <c r="E5487" s="6" t="s">
        <v>17557</v>
      </c>
      <c r="F5487" t="s">
        <v>26</v>
      </c>
      <c r="G5487">
        <v>4</v>
      </c>
      <c r="H5487">
        <v>2</v>
      </c>
      <c r="I5487">
        <v>51</v>
      </c>
      <c r="J5487">
        <v>3</v>
      </c>
      <c r="K5487">
        <v>5.71</v>
      </c>
      <c r="L5487" t="str">
        <f t="shared" si="510"/>
        <v/>
      </c>
      <c r="M5487">
        <v>3</v>
      </c>
      <c r="N5487" t="str">
        <f t="shared" si="511"/>
        <v/>
      </c>
      <c r="O5487">
        <v>6</v>
      </c>
      <c r="P5487" s="11">
        <v>0.5</v>
      </c>
      <c r="Q5487" s="11">
        <v>5.8823529411764698E-2</v>
      </c>
      <c r="R5487" s="12">
        <v>1.90333333333333</v>
      </c>
      <c r="S5487" t="s">
        <v>27</v>
      </c>
      <c r="T5487">
        <v>1</v>
      </c>
      <c r="U5487">
        <f t="shared" si="512"/>
        <v>5</v>
      </c>
      <c r="V5487">
        <f t="shared" si="513"/>
        <v>1</v>
      </c>
      <c r="W5487">
        <f t="shared" si="514"/>
        <v>1</v>
      </c>
      <c r="X5487" t="str">
        <f t="shared" si="515"/>
        <v>511</v>
      </c>
      <c r="Y5487" t="str">
        <f>IF(Table1[[#This Row],[RFM_Score]]="555","Champion", IF(AND(J5487&gt;=4,V5487&gt;=4),"Loyal", IF(U5487&lt;=2,"At Risk", IF(W5487&gt;=4,"Potential Loyalist","Others"))))</f>
        <v>Others</v>
      </c>
    </row>
    <row r="5488" spans="1:25">
      <c r="A5488" t="s">
        <v>6208</v>
      </c>
      <c r="B5488">
        <v>36</v>
      </c>
      <c r="C5488" t="s">
        <v>24</v>
      </c>
      <c r="D5488" t="s">
        <v>20</v>
      </c>
      <c r="E5488" s="6" t="s">
        <v>17558</v>
      </c>
      <c r="F5488" t="s">
        <v>26</v>
      </c>
      <c r="G5488">
        <v>3</v>
      </c>
      <c r="H5488">
        <v>2</v>
      </c>
      <c r="I5488">
        <v>46</v>
      </c>
      <c r="J5488">
        <v>1</v>
      </c>
      <c r="K5488">
        <v>5.7</v>
      </c>
      <c r="L5488" t="str">
        <f t="shared" si="510"/>
        <v/>
      </c>
      <c r="M5488">
        <v>3</v>
      </c>
      <c r="N5488" t="str">
        <f t="shared" si="511"/>
        <v/>
      </c>
      <c r="O5488">
        <v>36</v>
      </c>
      <c r="P5488" s="11">
        <v>0.66666666666666596</v>
      </c>
      <c r="Q5488" s="11">
        <v>2.1739130434782601E-2</v>
      </c>
      <c r="R5488" s="12">
        <v>1.9</v>
      </c>
      <c r="S5488" t="s">
        <v>27</v>
      </c>
      <c r="T5488">
        <v>0</v>
      </c>
      <c r="U5488">
        <f t="shared" si="512"/>
        <v>4</v>
      </c>
      <c r="V5488">
        <f t="shared" si="513"/>
        <v>1</v>
      </c>
      <c r="W5488">
        <f t="shared" si="514"/>
        <v>1</v>
      </c>
      <c r="X5488" t="str">
        <f t="shared" si="515"/>
        <v>411</v>
      </c>
      <c r="Y5488" t="str">
        <f>IF(Table1[[#This Row],[RFM_Score]]="555","Champion", IF(AND(J5488&gt;=4,V5488&gt;=4),"Loyal", IF(U5488&lt;=2,"At Risk", IF(W5488&gt;=4,"Potential Loyalist","Others"))))</f>
        <v>Others</v>
      </c>
    </row>
    <row r="5489" spans="1:25">
      <c r="A5489" t="s">
        <v>7247</v>
      </c>
      <c r="B5489">
        <v>63</v>
      </c>
      <c r="C5489" t="s">
        <v>19</v>
      </c>
      <c r="D5489" t="s">
        <v>35</v>
      </c>
      <c r="E5489" s="6" t="s">
        <v>17559</v>
      </c>
      <c r="F5489" t="s">
        <v>26</v>
      </c>
      <c r="G5489">
        <v>3</v>
      </c>
      <c r="H5489">
        <v>0</v>
      </c>
      <c r="I5489">
        <v>47</v>
      </c>
      <c r="J5489">
        <v>5</v>
      </c>
      <c r="K5489">
        <v>5.6</v>
      </c>
      <c r="L5489" t="str">
        <f t="shared" si="510"/>
        <v/>
      </c>
      <c r="M5489">
        <v>3</v>
      </c>
      <c r="N5489" t="str">
        <f t="shared" si="511"/>
        <v/>
      </c>
      <c r="O5489">
        <v>29</v>
      </c>
      <c r="P5489" s="11">
        <v>0</v>
      </c>
      <c r="Q5489" s="11">
        <v>0.10638297872340401</v>
      </c>
      <c r="R5489" s="12">
        <v>1.86666666666666</v>
      </c>
      <c r="S5489" t="s">
        <v>27</v>
      </c>
      <c r="T5489">
        <v>0</v>
      </c>
      <c r="U5489">
        <f t="shared" si="512"/>
        <v>4</v>
      </c>
      <c r="V5489">
        <f t="shared" si="513"/>
        <v>1</v>
      </c>
      <c r="W5489">
        <f t="shared" si="514"/>
        <v>1</v>
      </c>
      <c r="X5489" t="str">
        <f t="shared" si="515"/>
        <v>411</v>
      </c>
      <c r="Y5489" t="str">
        <f>IF(Table1[[#This Row],[RFM_Score]]="555","Champion", IF(AND(J5489&gt;=4,V5489&gt;=4),"Loyal", IF(U5489&lt;=2,"At Risk", IF(W5489&gt;=4,"Potential Loyalist","Others"))))</f>
        <v>Others</v>
      </c>
    </row>
    <row r="5490" spans="1:25">
      <c r="A5490" t="s">
        <v>3142</v>
      </c>
      <c r="B5490">
        <v>39</v>
      </c>
      <c r="C5490" t="s">
        <v>19</v>
      </c>
      <c r="D5490" t="s">
        <v>35</v>
      </c>
      <c r="E5490" s="6" t="s">
        <v>17560</v>
      </c>
      <c r="F5490" t="s">
        <v>60</v>
      </c>
      <c r="G5490">
        <v>1</v>
      </c>
      <c r="H5490">
        <v>0</v>
      </c>
      <c r="I5490">
        <v>48</v>
      </c>
      <c r="J5490">
        <v>2</v>
      </c>
      <c r="K5490">
        <v>5.57</v>
      </c>
      <c r="L5490" t="str">
        <f t="shared" si="510"/>
        <v/>
      </c>
      <c r="M5490">
        <v>3</v>
      </c>
      <c r="N5490" t="str">
        <f t="shared" si="511"/>
        <v/>
      </c>
      <c r="O5490">
        <v>50</v>
      </c>
      <c r="P5490" s="11">
        <v>0</v>
      </c>
      <c r="Q5490" s="11">
        <v>4.1666666666666602E-2</v>
      </c>
      <c r="R5490" s="12">
        <v>1.85666666666666</v>
      </c>
      <c r="S5490" t="s">
        <v>27</v>
      </c>
      <c r="T5490">
        <v>0</v>
      </c>
      <c r="U5490">
        <f t="shared" si="512"/>
        <v>3</v>
      </c>
      <c r="V5490">
        <f t="shared" si="513"/>
        <v>1</v>
      </c>
      <c r="W5490">
        <f t="shared" si="514"/>
        <v>1</v>
      </c>
      <c r="X5490" t="str">
        <f t="shared" si="515"/>
        <v>311</v>
      </c>
      <c r="Y5490" t="str">
        <f>IF(Table1[[#This Row],[RFM_Score]]="555","Champion", IF(AND(J5490&gt;=4,V5490&gt;=4),"Loyal", IF(U5490&lt;=2,"At Risk", IF(W5490&gt;=4,"Potential Loyalist","Others"))))</f>
        <v>Others</v>
      </c>
    </row>
    <row r="5491" spans="1:25">
      <c r="A5491" t="s">
        <v>534</v>
      </c>
      <c r="B5491">
        <v>32</v>
      </c>
      <c r="C5491" t="s">
        <v>19</v>
      </c>
      <c r="D5491" t="s">
        <v>25</v>
      </c>
      <c r="E5491" s="6" t="s">
        <v>17561</v>
      </c>
      <c r="F5491" t="s">
        <v>30</v>
      </c>
      <c r="G5491">
        <v>4</v>
      </c>
      <c r="H5491">
        <v>1</v>
      </c>
      <c r="I5491">
        <v>60</v>
      </c>
      <c r="J5491">
        <v>1</v>
      </c>
      <c r="K5491">
        <v>5.56</v>
      </c>
      <c r="L5491" t="str">
        <f t="shared" si="510"/>
        <v/>
      </c>
      <c r="M5491">
        <v>3</v>
      </c>
      <c r="N5491" t="str">
        <f t="shared" si="511"/>
        <v/>
      </c>
      <c r="O5491">
        <v>3</v>
      </c>
      <c r="P5491" s="11">
        <v>0.25</v>
      </c>
      <c r="Q5491" s="11">
        <v>1.6666666666666601E-2</v>
      </c>
      <c r="R5491" s="12">
        <v>1.8533333333333299</v>
      </c>
      <c r="S5491" t="s">
        <v>27</v>
      </c>
      <c r="T5491">
        <v>0</v>
      </c>
      <c r="U5491">
        <f t="shared" si="512"/>
        <v>5</v>
      </c>
      <c r="V5491">
        <f t="shared" si="513"/>
        <v>1</v>
      </c>
      <c r="W5491">
        <f t="shared" si="514"/>
        <v>1</v>
      </c>
      <c r="X5491" t="str">
        <f t="shared" si="515"/>
        <v>511</v>
      </c>
      <c r="Y5491" t="str">
        <f>IF(Table1[[#This Row],[RFM_Score]]="555","Champion", IF(AND(J5491&gt;=4,V5491&gt;=4),"Loyal", IF(U5491&lt;=2,"At Risk", IF(W5491&gt;=4,"Potential Loyalist","Others"))))</f>
        <v>Others</v>
      </c>
    </row>
    <row r="5492" spans="1:25">
      <c r="A5492" t="s">
        <v>2548</v>
      </c>
      <c r="B5492">
        <v>41</v>
      </c>
      <c r="C5492" t="s">
        <v>19</v>
      </c>
      <c r="D5492" t="s">
        <v>25</v>
      </c>
      <c r="E5492" s="6" t="s">
        <v>17562</v>
      </c>
      <c r="F5492" t="s">
        <v>37</v>
      </c>
      <c r="G5492">
        <v>5</v>
      </c>
      <c r="H5492">
        <v>1</v>
      </c>
      <c r="I5492">
        <v>49</v>
      </c>
      <c r="J5492">
        <v>4</v>
      </c>
      <c r="K5492">
        <v>5.37</v>
      </c>
      <c r="L5492" t="str">
        <f t="shared" si="510"/>
        <v/>
      </c>
      <c r="M5492">
        <v>3</v>
      </c>
      <c r="N5492" t="str">
        <f t="shared" si="511"/>
        <v/>
      </c>
      <c r="O5492">
        <v>54</v>
      </c>
      <c r="P5492" s="11">
        <v>0.2</v>
      </c>
      <c r="Q5492" s="11">
        <v>8.16326530612244E-2</v>
      </c>
      <c r="R5492" s="12">
        <v>1.79</v>
      </c>
      <c r="S5492" t="s">
        <v>27</v>
      </c>
      <c r="T5492">
        <v>1</v>
      </c>
      <c r="U5492">
        <f t="shared" si="512"/>
        <v>3</v>
      </c>
      <c r="V5492">
        <f t="shared" si="513"/>
        <v>1</v>
      </c>
      <c r="W5492">
        <f t="shared" si="514"/>
        <v>1</v>
      </c>
      <c r="X5492" t="str">
        <f t="shared" si="515"/>
        <v>311</v>
      </c>
      <c r="Y5492" t="str">
        <f>IF(Table1[[#This Row],[RFM_Score]]="555","Champion", IF(AND(J5492&gt;=4,V5492&gt;=4),"Loyal", IF(U5492&lt;=2,"At Risk", IF(W5492&gt;=4,"Potential Loyalist","Others"))))</f>
        <v>Others</v>
      </c>
    </row>
    <row r="5493" spans="1:25">
      <c r="A5493" t="s">
        <v>3816</v>
      </c>
      <c r="B5493">
        <v>33</v>
      </c>
      <c r="C5493" t="s">
        <v>19</v>
      </c>
      <c r="D5493" t="s">
        <v>41</v>
      </c>
      <c r="E5493" s="6" t="s">
        <v>17563</v>
      </c>
      <c r="F5493" t="s">
        <v>60</v>
      </c>
      <c r="G5493">
        <v>2</v>
      </c>
      <c r="H5493">
        <v>1</v>
      </c>
      <c r="I5493">
        <v>41</v>
      </c>
      <c r="J5493">
        <v>4</v>
      </c>
      <c r="K5493">
        <v>5.36</v>
      </c>
      <c r="L5493" t="str">
        <f t="shared" si="510"/>
        <v/>
      </c>
      <c r="M5493">
        <v>3</v>
      </c>
      <c r="N5493" t="str">
        <f t="shared" si="511"/>
        <v/>
      </c>
      <c r="O5493">
        <v>11</v>
      </c>
      <c r="P5493" s="11">
        <v>0.5</v>
      </c>
      <c r="Q5493" s="11">
        <v>9.7560975609756101E-2</v>
      </c>
      <c r="R5493" s="12">
        <v>1.78666666666666</v>
      </c>
      <c r="S5493" t="s">
        <v>27</v>
      </c>
      <c r="T5493">
        <v>0</v>
      </c>
      <c r="U5493">
        <f t="shared" si="512"/>
        <v>5</v>
      </c>
      <c r="V5493">
        <f t="shared" si="513"/>
        <v>1</v>
      </c>
      <c r="W5493">
        <f t="shared" si="514"/>
        <v>1</v>
      </c>
      <c r="X5493" t="str">
        <f t="shared" si="515"/>
        <v>511</v>
      </c>
      <c r="Y5493" t="str">
        <f>IF(Table1[[#This Row],[RFM_Score]]="555","Champion", IF(AND(J5493&gt;=4,V5493&gt;=4),"Loyal", IF(U5493&lt;=2,"At Risk", IF(W5493&gt;=4,"Potential Loyalist","Others"))))</f>
        <v>Others</v>
      </c>
    </row>
    <row r="5494" spans="1:25">
      <c r="A5494" t="s">
        <v>3175</v>
      </c>
      <c r="B5494">
        <v>40</v>
      </c>
      <c r="C5494" t="s">
        <v>19</v>
      </c>
      <c r="D5494" t="s">
        <v>29</v>
      </c>
      <c r="E5494" s="6" t="s">
        <v>17564</v>
      </c>
      <c r="F5494" t="s">
        <v>62</v>
      </c>
      <c r="G5494">
        <v>1</v>
      </c>
      <c r="H5494">
        <v>0</v>
      </c>
      <c r="I5494">
        <v>51</v>
      </c>
      <c r="J5494">
        <v>3</v>
      </c>
      <c r="K5494">
        <v>5.1100000000000003</v>
      </c>
      <c r="L5494" t="str">
        <f t="shared" si="510"/>
        <v/>
      </c>
      <c r="M5494">
        <v>3</v>
      </c>
      <c r="N5494" t="str">
        <f t="shared" si="511"/>
        <v/>
      </c>
      <c r="O5494">
        <v>24</v>
      </c>
      <c r="P5494" s="11">
        <v>0</v>
      </c>
      <c r="Q5494" s="11">
        <v>5.8823529411764698E-2</v>
      </c>
      <c r="R5494" s="12">
        <v>1.70333333333333</v>
      </c>
      <c r="S5494" t="s">
        <v>27</v>
      </c>
      <c r="T5494">
        <v>1</v>
      </c>
      <c r="U5494">
        <f t="shared" si="512"/>
        <v>4</v>
      </c>
      <c r="V5494">
        <f t="shared" si="513"/>
        <v>1</v>
      </c>
      <c r="W5494">
        <f t="shared" si="514"/>
        <v>1</v>
      </c>
      <c r="X5494" t="str">
        <f t="shared" si="515"/>
        <v>411</v>
      </c>
      <c r="Y5494" t="str">
        <f>IF(Table1[[#This Row],[RFM_Score]]="555","Champion", IF(AND(J5494&gt;=4,V5494&gt;=4),"Loyal", IF(U5494&lt;=2,"At Risk", IF(W5494&gt;=4,"Potential Loyalist","Others"))))</f>
        <v>Others</v>
      </c>
    </row>
    <row r="5495" spans="1:25">
      <c r="A5495" t="s">
        <v>10148</v>
      </c>
      <c r="B5495">
        <v>57</v>
      </c>
      <c r="C5495" t="s">
        <v>19</v>
      </c>
      <c r="D5495" t="s">
        <v>20</v>
      </c>
      <c r="E5495" s="6" t="s">
        <v>17565</v>
      </c>
      <c r="F5495" t="s">
        <v>60</v>
      </c>
      <c r="G5495">
        <v>4</v>
      </c>
      <c r="H5495">
        <v>0</v>
      </c>
      <c r="I5495">
        <v>43</v>
      </c>
      <c r="J5495">
        <v>1</v>
      </c>
      <c r="K5495">
        <v>4.8499999999999996</v>
      </c>
      <c r="L5495" t="str">
        <f t="shared" si="510"/>
        <v/>
      </c>
      <c r="M5495">
        <v>3</v>
      </c>
      <c r="N5495" t="str">
        <f t="shared" si="511"/>
        <v/>
      </c>
      <c r="O5495">
        <v>15</v>
      </c>
      <c r="P5495" s="11">
        <v>0</v>
      </c>
      <c r="Q5495" s="11">
        <v>2.3255813953488299E-2</v>
      </c>
      <c r="R5495" s="12">
        <v>1.61666666666666</v>
      </c>
      <c r="S5495" t="s">
        <v>27</v>
      </c>
      <c r="T5495">
        <v>0</v>
      </c>
      <c r="U5495">
        <f t="shared" si="512"/>
        <v>5</v>
      </c>
      <c r="V5495">
        <f t="shared" si="513"/>
        <v>1</v>
      </c>
      <c r="W5495">
        <f t="shared" si="514"/>
        <v>1</v>
      </c>
      <c r="X5495" t="str">
        <f t="shared" si="515"/>
        <v>511</v>
      </c>
      <c r="Y5495" t="str">
        <f>IF(Table1[[#This Row],[RFM_Score]]="555","Champion", IF(AND(J5495&gt;=4,V5495&gt;=4),"Loyal", IF(U5495&lt;=2,"At Risk", IF(W5495&gt;=4,"Potential Loyalist","Others"))))</f>
        <v>Others</v>
      </c>
    </row>
    <row r="5496" spans="1:25">
      <c r="A5496" t="s">
        <v>2630</v>
      </c>
      <c r="B5496">
        <v>35</v>
      </c>
      <c r="C5496" t="s">
        <v>24</v>
      </c>
      <c r="D5496" t="s">
        <v>29</v>
      </c>
      <c r="E5496" s="6" t="s">
        <v>17566</v>
      </c>
      <c r="F5496" t="s">
        <v>21</v>
      </c>
      <c r="G5496">
        <v>3</v>
      </c>
      <c r="H5496">
        <v>2</v>
      </c>
      <c r="I5496">
        <v>47</v>
      </c>
      <c r="J5496">
        <v>3</v>
      </c>
      <c r="K5496">
        <v>4.79</v>
      </c>
      <c r="L5496" t="str">
        <f t="shared" si="510"/>
        <v/>
      </c>
      <c r="M5496">
        <v>3</v>
      </c>
      <c r="N5496" t="str">
        <f t="shared" si="511"/>
        <v/>
      </c>
      <c r="O5496">
        <v>2</v>
      </c>
      <c r="P5496" s="11">
        <v>0.66666666666666596</v>
      </c>
      <c r="Q5496" s="11">
        <v>6.3829787234042507E-2</v>
      </c>
      <c r="R5496" s="12">
        <v>1.59666666666666</v>
      </c>
      <c r="S5496" t="s">
        <v>27</v>
      </c>
      <c r="T5496">
        <v>0</v>
      </c>
      <c r="U5496">
        <f t="shared" si="512"/>
        <v>5</v>
      </c>
      <c r="V5496">
        <f t="shared" si="513"/>
        <v>1</v>
      </c>
      <c r="W5496">
        <f t="shared" si="514"/>
        <v>1</v>
      </c>
      <c r="X5496" t="str">
        <f t="shared" si="515"/>
        <v>511</v>
      </c>
      <c r="Y5496" t="str">
        <f>IF(Table1[[#This Row],[RFM_Score]]="555","Champion", IF(AND(J5496&gt;=4,V5496&gt;=4),"Loyal", IF(U5496&lt;=2,"At Risk", IF(W5496&gt;=4,"Potential Loyalist","Others"))))</f>
        <v>Others</v>
      </c>
    </row>
    <row r="5497" spans="1:25">
      <c r="A5497" t="s">
        <v>2867</v>
      </c>
      <c r="B5497">
        <v>18</v>
      </c>
      <c r="C5497" t="s">
        <v>19</v>
      </c>
      <c r="D5497" t="s">
        <v>25</v>
      </c>
      <c r="E5497" s="6" t="s">
        <v>17567</v>
      </c>
      <c r="F5497" t="s">
        <v>62</v>
      </c>
      <c r="G5497">
        <v>3</v>
      </c>
      <c r="H5497">
        <v>1</v>
      </c>
      <c r="I5497">
        <v>57</v>
      </c>
      <c r="J5497">
        <v>3</v>
      </c>
      <c r="K5497">
        <v>4.7699999999999996</v>
      </c>
      <c r="L5497" t="str">
        <f t="shared" si="510"/>
        <v/>
      </c>
      <c r="M5497">
        <v>3</v>
      </c>
      <c r="N5497" t="str">
        <f t="shared" si="511"/>
        <v/>
      </c>
      <c r="O5497">
        <v>18</v>
      </c>
      <c r="P5497" s="11">
        <v>0.33333333333333298</v>
      </c>
      <c r="Q5497" s="11">
        <v>5.2631578947368397E-2</v>
      </c>
      <c r="R5497" s="12">
        <v>1.5899999999999901</v>
      </c>
      <c r="S5497" t="s">
        <v>27</v>
      </c>
      <c r="T5497">
        <v>0</v>
      </c>
      <c r="U5497">
        <f t="shared" si="512"/>
        <v>5</v>
      </c>
      <c r="V5497">
        <f t="shared" si="513"/>
        <v>1</v>
      </c>
      <c r="W5497">
        <f t="shared" si="514"/>
        <v>1</v>
      </c>
      <c r="X5497" t="str">
        <f t="shared" si="515"/>
        <v>511</v>
      </c>
      <c r="Y5497" t="str">
        <f>IF(Table1[[#This Row],[RFM_Score]]="555","Champion", IF(AND(J5497&gt;=4,V5497&gt;=4),"Loyal", IF(U5497&lt;=2,"At Risk", IF(W5497&gt;=4,"Potential Loyalist","Others"))))</f>
        <v>Others</v>
      </c>
    </row>
    <row r="5498" spans="1:25">
      <c r="A5498" t="s">
        <v>7573</v>
      </c>
      <c r="B5498">
        <v>29</v>
      </c>
      <c r="C5498" t="s">
        <v>24</v>
      </c>
      <c r="D5498" t="s">
        <v>29</v>
      </c>
      <c r="E5498" s="6" t="s">
        <v>17568</v>
      </c>
      <c r="F5498" t="s">
        <v>26</v>
      </c>
      <c r="G5498">
        <v>3</v>
      </c>
      <c r="H5498">
        <v>2</v>
      </c>
      <c r="I5498">
        <v>61</v>
      </c>
      <c r="J5498">
        <v>4</v>
      </c>
      <c r="K5498">
        <v>4.74</v>
      </c>
      <c r="L5498" t="str">
        <f t="shared" si="510"/>
        <v/>
      </c>
      <c r="M5498">
        <v>3</v>
      </c>
      <c r="N5498" t="str">
        <f t="shared" si="511"/>
        <v/>
      </c>
      <c r="O5498">
        <v>31</v>
      </c>
      <c r="P5498" s="11">
        <v>0.66666666666666596</v>
      </c>
      <c r="Q5498" s="11">
        <v>6.5573770491803199E-2</v>
      </c>
      <c r="R5498" s="12">
        <v>1.58</v>
      </c>
      <c r="S5498" t="s">
        <v>27</v>
      </c>
      <c r="T5498">
        <v>0</v>
      </c>
      <c r="U5498">
        <f t="shared" si="512"/>
        <v>4</v>
      </c>
      <c r="V5498">
        <f t="shared" si="513"/>
        <v>1</v>
      </c>
      <c r="W5498">
        <f t="shared" si="514"/>
        <v>1</v>
      </c>
      <c r="X5498" t="str">
        <f t="shared" si="515"/>
        <v>411</v>
      </c>
      <c r="Y5498" t="str">
        <f>IF(Table1[[#This Row],[RFM_Score]]="555","Champion", IF(AND(J5498&gt;=4,V5498&gt;=4),"Loyal", IF(U5498&lt;=2,"At Risk", IF(W5498&gt;=4,"Potential Loyalist","Others"))))</f>
        <v>Others</v>
      </c>
    </row>
    <row r="5499" spans="1:25">
      <c r="A5499" t="s">
        <v>8695</v>
      </c>
      <c r="B5499">
        <v>35</v>
      </c>
      <c r="C5499" t="s">
        <v>19</v>
      </c>
      <c r="D5499" t="s">
        <v>29</v>
      </c>
      <c r="E5499" s="6" t="s">
        <v>17569</v>
      </c>
      <c r="F5499" t="s">
        <v>21</v>
      </c>
      <c r="G5499">
        <v>4</v>
      </c>
      <c r="H5499">
        <v>1</v>
      </c>
      <c r="I5499">
        <v>47</v>
      </c>
      <c r="J5499">
        <v>3</v>
      </c>
      <c r="K5499">
        <v>4.74</v>
      </c>
      <c r="L5499" t="str">
        <f t="shared" si="510"/>
        <v/>
      </c>
      <c r="M5499">
        <v>3</v>
      </c>
      <c r="N5499" t="str">
        <f t="shared" si="511"/>
        <v/>
      </c>
      <c r="O5499">
        <v>24</v>
      </c>
      <c r="P5499" s="11">
        <v>0.25</v>
      </c>
      <c r="Q5499" s="11">
        <v>6.3829787234042507E-2</v>
      </c>
      <c r="R5499" s="12">
        <v>1.58</v>
      </c>
      <c r="S5499" t="s">
        <v>27</v>
      </c>
      <c r="T5499">
        <v>0</v>
      </c>
      <c r="U5499">
        <f t="shared" si="512"/>
        <v>4</v>
      </c>
      <c r="V5499">
        <f t="shared" si="513"/>
        <v>1</v>
      </c>
      <c r="W5499">
        <f t="shared" si="514"/>
        <v>1</v>
      </c>
      <c r="X5499" t="str">
        <f t="shared" si="515"/>
        <v>411</v>
      </c>
      <c r="Y5499" t="str">
        <f>IF(Table1[[#This Row],[RFM_Score]]="555","Champion", IF(AND(J5499&gt;=4,V5499&gt;=4),"Loyal", IF(U5499&lt;=2,"At Risk", IF(W5499&gt;=4,"Potential Loyalist","Others"))))</f>
        <v>Others</v>
      </c>
    </row>
    <row r="5500" spans="1:25">
      <c r="A5500" t="s">
        <v>9322</v>
      </c>
      <c r="B5500">
        <v>18</v>
      </c>
      <c r="C5500" t="s">
        <v>19</v>
      </c>
      <c r="D5500" t="s">
        <v>25</v>
      </c>
      <c r="E5500" s="6" t="s">
        <v>17570</v>
      </c>
      <c r="F5500" t="s">
        <v>26</v>
      </c>
      <c r="G5500">
        <v>3</v>
      </c>
      <c r="H5500">
        <v>2</v>
      </c>
      <c r="I5500">
        <v>48</v>
      </c>
      <c r="J5500">
        <v>2</v>
      </c>
      <c r="K5500">
        <v>4.72</v>
      </c>
      <c r="L5500" t="str">
        <f t="shared" si="510"/>
        <v/>
      </c>
      <c r="M5500">
        <v>3</v>
      </c>
      <c r="N5500" t="str">
        <f t="shared" si="511"/>
        <v/>
      </c>
      <c r="O5500">
        <v>24</v>
      </c>
      <c r="P5500" s="11">
        <v>0.66666666666666596</v>
      </c>
      <c r="Q5500" s="11">
        <v>4.1666666666666602E-2</v>
      </c>
      <c r="R5500" s="12">
        <v>1.5733333333333299</v>
      </c>
      <c r="S5500" t="s">
        <v>27</v>
      </c>
      <c r="T5500">
        <v>0</v>
      </c>
      <c r="U5500">
        <f t="shared" si="512"/>
        <v>4</v>
      </c>
      <c r="V5500">
        <f t="shared" si="513"/>
        <v>1</v>
      </c>
      <c r="W5500">
        <f t="shared" si="514"/>
        <v>1</v>
      </c>
      <c r="X5500" t="str">
        <f t="shared" si="515"/>
        <v>411</v>
      </c>
      <c r="Y5500" t="str">
        <f>IF(Table1[[#This Row],[RFM_Score]]="555","Champion", IF(AND(J5500&gt;=4,V5500&gt;=4),"Loyal", IF(U5500&lt;=2,"At Risk", IF(W5500&gt;=4,"Potential Loyalist","Others"))))</f>
        <v>Others</v>
      </c>
    </row>
    <row r="5501" spans="1:25">
      <c r="A5501" t="s">
        <v>8601</v>
      </c>
      <c r="B5501">
        <v>18</v>
      </c>
      <c r="C5501" t="s">
        <v>19</v>
      </c>
      <c r="D5501" t="s">
        <v>41</v>
      </c>
      <c r="E5501" s="6" t="s">
        <v>17571</v>
      </c>
      <c r="F5501" t="s">
        <v>30</v>
      </c>
      <c r="G5501">
        <v>5</v>
      </c>
      <c r="H5501">
        <v>2</v>
      </c>
      <c r="I5501">
        <v>56</v>
      </c>
      <c r="J5501">
        <v>3</v>
      </c>
      <c r="K5501">
        <v>4.7</v>
      </c>
      <c r="L5501" t="str">
        <f t="shared" si="510"/>
        <v/>
      </c>
      <c r="M5501">
        <v>3</v>
      </c>
      <c r="N5501" t="str">
        <f t="shared" si="511"/>
        <v/>
      </c>
      <c r="O5501">
        <v>7</v>
      </c>
      <c r="P5501" s="11">
        <v>0.4</v>
      </c>
      <c r="Q5501" s="11">
        <v>5.3571428571428499E-2</v>
      </c>
      <c r="R5501" s="12">
        <v>1.56666666666666</v>
      </c>
      <c r="S5501" t="s">
        <v>27</v>
      </c>
      <c r="T5501">
        <v>0</v>
      </c>
      <c r="U5501">
        <f t="shared" si="512"/>
        <v>5</v>
      </c>
      <c r="V5501">
        <f t="shared" si="513"/>
        <v>1</v>
      </c>
      <c r="W5501">
        <f t="shared" si="514"/>
        <v>1</v>
      </c>
      <c r="X5501" t="str">
        <f t="shared" si="515"/>
        <v>511</v>
      </c>
      <c r="Y5501" t="str">
        <f>IF(Table1[[#This Row],[RFM_Score]]="555","Champion", IF(AND(J5501&gt;=4,V5501&gt;=4),"Loyal", IF(U5501&lt;=2,"At Risk", IF(W5501&gt;=4,"Potential Loyalist","Others"))))</f>
        <v>Others</v>
      </c>
    </row>
    <row r="5502" spans="1:25">
      <c r="A5502" t="s">
        <v>5989</v>
      </c>
      <c r="B5502">
        <v>26</v>
      </c>
      <c r="C5502" t="s">
        <v>19</v>
      </c>
      <c r="D5502" t="s">
        <v>25</v>
      </c>
      <c r="E5502" s="6" t="s">
        <v>17572</v>
      </c>
      <c r="F5502" t="s">
        <v>26</v>
      </c>
      <c r="G5502">
        <v>0</v>
      </c>
      <c r="H5502">
        <v>0</v>
      </c>
      <c r="I5502">
        <v>57</v>
      </c>
      <c r="J5502">
        <v>5</v>
      </c>
      <c r="K5502">
        <v>4.6900000000000004</v>
      </c>
      <c r="L5502" t="str">
        <f t="shared" si="510"/>
        <v/>
      </c>
      <c r="M5502">
        <v>3</v>
      </c>
      <c r="N5502" t="str">
        <f t="shared" si="511"/>
        <v/>
      </c>
      <c r="O5502">
        <v>55</v>
      </c>
      <c r="P5502" s="11">
        <v>0</v>
      </c>
      <c r="Q5502" s="11">
        <v>8.7719298245614002E-2</v>
      </c>
      <c r="R5502" s="12">
        <v>1.5633333333333299</v>
      </c>
      <c r="S5502" t="s">
        <v>27</v>
      </c>
      <c r="T5502">
        <v>0</v>
      </c>
      <c r="U5502">
        <f t="shared" si="512"/>
        <v>3</v>
      </c>
      <c r="V5502">
        <f t="shared" si="513"/>
        <v>1</v>
      </c>
      <c r="W5502">
        <f t="shared" si="514"/>
        <v>1</v>
      </c>
      <c r="X5502" t="str">
        <f t="shared" si="515"/>
        <v>311</v>
      </c>
      <c r="Y5502" t="str">
        <f>IF(Table1[[#This Row],[RFM_Score]]="555","Champion", IF(AND(J5502&gt;=4,V5502&gt;=4),"Loyal", IF(U5502&lt;=2,"At Risk", IF(W5502&gt;=4,"Potential Loyalist","Others"))))</f>
        <v>Others</v>
      </c>
    </row>
    <row r="5503" spans="1:25">
      <c r="A5503" t="s">
        <v>3748</v>
      </c>
      <c r="B5503">
        <v>19</v>
      </c>
      <c r="C5503" t="s">
        <v>24</v>
      </c>
      <c r="D5503" t="s">
        <v>25</v>
      </c>
      <c r="E5503" s="6" t="s">
        <v>17573</v>
      </c>
      <c r="F5503" t="s">
        <v>30</v>
      </c>
      <c r="G5503">
        <v>2</v>
      </c>
      <c r="H5503">
        <v>0</v>
      </c>
      <c r="I5503">
        <v>55</v>
      </c>
      <c r="J5503">
        <v>2</v>
      </c>
      <c r="K5503">
        <v>4.5599999999999996</v>
      </c>
      <c r="L5503" t="str">
        <f t="shared" si="510"/>
        <v/>
      </c>
      <c r="M5503">
        <v>3</v>
      </c>
      <c r="N5503" t="str">
        <f t="shared" si="511"/>
        <v/>
      </c>
      <c r="O5503">
        <v>4</v>
      </c>
      <c r="P5503" s="11">
        <v>0</v>
      </c>
      <c r="Q5503" s="11">
        <v>3.6363636363636299E-2</v>
      </c>
      <c r="R5503" s="12">
        <v>1.51999999999999</v>
      </c>
      <c r="S5503" t="s">
        <v>27</v>
      </c>
      <c r="T5503">
        <v>0</v>
      </c>
      <c r="U5503">
        <f t="shared" si="512"/>
        <v>5</v>
      </c>
      <c r="V5503">
        <f t="shared" si="513"/>
        <v>1</v>
      </c>
      <c r="W5503">
        <f t="shared" si="514"/>
        <v>1</v>
      </c>
      <c r="X5503" t="str">
        <f t="shared" si="515"/>
        <v>511</v>
      </c>
      <c r="Y5503" t="str">
        <f>IF(Table1[[#This Row],[RFM_Score]]="555","Champion", IF(AND(J5503&gt;=4,V5503&gt;=4),"Loyal", IF(U5503&lt;=2,"At Risk", IF(W5503&gt;=4,"Potential Loyalist","Others"))))</f>
        <v>Others</v>
      </c>
    </row>
    <row r="5504" spans="1:25">
      <c r="A5504" t="s">
        <v>8087</v>
      </c>
      <c r="B5504">
        <v>22</v>
      </c>
      <c r="C5504" t="s">
        <v>19</v>
      </c>
      <c r="D5504" t="s">
        <v>25</v>
      </c>
      <c r="E5504" s="6" t="s">
        <v>17574</v>
      </c>
      <c r="F5504" t="s">
        <v>62</v>
      </c>
      <c r="G5504">
        <v>2</v>
      </c>
      <c r="H5504">
        <v>0</v>
      </c>
      <c r="I5504">
        <v>49</v>
      </c>
      <c r="J5504">
        <v>2</v>
      </c>
      <c r="K5504">
        <v>4.47</v>
      </c>
      <c r="L5504" t="str">
        <f t="shared" si="510"/>
        <v/>
      </c>
      <c r="M5504">
        <v>3</v>
      </c>
      <c r="N5504" t="str">
        <f t="shared" si="511"/>
        <v/>
      </c>
      <c r="O5504">
        <v>3</v>
      </c>
      <c r="P5504" s="11">
        <v>0</v>
      </c>
      <c r="Q5504" s="11">
        <v>4.08163265306122E-2</v>
      </c>
      <c r="R5504" s="12">
        <v>1.49</v>
      </c>
      <c r="S5504" t="s">
        <v>27</v>
      </c>
      <c r="T5504">
        <v>0</v>
      </c>
      <c r="U5504">
        <f t="shared" si="512"/>
        <v>5</v>
      </c>
      <c r="V5504">
        <f t="shared" si="513"/>
        <v>1</v>
      </c>
      <c r="W5504">
        <f t="shared" si="514"/>
        <v>1</v>
      </c>
      <c r="X5504" t="str">
        <f t="shared" si="515"/>
        <v>511</v>
      </c>
      <c r="Y5504" t="str">
        <f>IF(Table1[[#This Row],[RFM_Score]]="555","Champion", IF(AND(J5504&gt;=4,V5504&gt;=4),"Loyal", IF(U5504&lt;=2,"At Risk", IF(W5504&gt;=4,"Potential Loyalist","Others"))))</f>
        <v>Others</v>
      </c>
    </row>
    <row r="5505" spans="1:25">
      <c r="A5505" t="s">
        <v>7931</v>
      </c>
      <c r="B5505">
        <v>18</v>
      </c>
      <c r="C5505" t="s">
        <v>24</v>
      </c>
      <c r="D5505" t="s">
        <v>35</v>
      </c>
      <c r="E5505" s="6" t="s">
        <v>17575</v>
      </c>
      <c r="F5505" t="s">
        <v>21</v>
      </c>
      <c r="G5505">
        <v>3</v>
      </c>
      <c r="H5505">
        <v>1</v>
      </c>
      <c r="I5505">
        <v>47</v>
      </c>
      <c r="J5505">
        <v>5</v>
      </c>
      <c r="K5505">
        <v>4.3600000000000003</v>
      </c>
      <c r="L5505" t="str">
        <f t="shared" si="510"/>
        <v/>
      </c>
      <c r="M5505">
        <v>3</v>
      </c>
      <c r="N5505" t="str">
        <f t="shared" si="511"/>
        <v/>
      </c>
      <c r="O5505">
        <v>8</v>
      </c>
      <c r="P5505" s="11">
        <v>0.33333333333333298</v>
      </c>
      <c r="Q5505" s="11">
        <v>0.10638297872340401</v>
      </c>
      <c r="R5505" s="12">
        <v>1.45333333333333</v>
      </c>
      <c r="S5505" t="s">
        <v>27</v>
      </c>
      <c r="T5505">
        <v>0</v>
      </c>
      <c r="U5505">
        <f t="shared" si="512"/>
        <v>5</v>
      </c>
      <c r="V5505">
        <f t="shared" si="513"/>
        <v>1</v>
      </c>
      <c r="W5505">
        <f t="shared" si="514"/>
        <v>1</v>
      </c>
      <c r="X5505" t="str">
        <f t="shared" si="515"/>
        <v>511</v>
      </c>
      <c r="Y5505" t="str">
        <f>IF(Table1[[#This Row],[RFM_Score]]="555","Champion", IF(AND(J5505&gt;=4,V5505&gt;=4),"Loyal", IF(U5505&lt;=2,"At Risk", IF(W5505&gt;=4,"Potential Loyalist","Others"))))</f>
        <v>Others</v>
      </c>
    </row>
    <row r="5506" spans="1:25">
      <c r="A5506" t="s">
        <v>969</v>
      </c>
      <c r="B5506">
        <v>18</v>
      </c>
      <c r="C5506" t="s">
        <v>19</v>
      </c>
      <c r="D5506" t="s">
        <v>46</v>
      </c>
      <c r="E5506" s="6" t="s">
        <v>17576</v>
      </c>
      <c r="F5506" t="s">
        <v>26</v>
      </c>
      <c r="G5506">
        <v>2</v>
      </c>
      <c r="H5506">
        <v>1</v>
      </c>
      <c r="I5506">
        <v>50</v>
      </c>
      <c r="J5506">
        <v>3</v>
      </c>
      <c r="K5506">
        <v>4.34</v>
      </c>
      <c r="L5506" t="str">
        <f t="shared" ref="L5506:L5569" si="516">IF(OR(K5506&lt;$AC$10, K5506&gt;$AC$11), "OUTLIER", "")</f>
        <v/>
      </c>
      <c r="M5506">
        <v>3</v>
      </c>
      <c r="N5506" t="str">
        <f t="shared" ref="N5506:N5569" si="517">IF(OR(M5506&lt;$AC$16, M5506&gt;$AC$17), "OUTLIER", "")</f>
        <v/>
      </c>
      <c r="O5506">
        <v>24</v>
      </c>
      <c r="P5506" s="11">
        <v>0.5</v>
      </c>
      <c r="Q5506" s="11">
        <v>0.06</v>
      </c>
      <c r="R5506" s="12">
        <v>1.4466666666666601</v>
      </c>
      <c r="S5506" t="s">
        <v>27</v>
      </c>
      <c r="T5506">
        <v>0</v>
      </c>
      <c r="U5506">
        <f t="shared" ref="U5506:U5569" si="518">IF(O5506&lt;=20,5,IF(O5506&lt;=40,4,IF(O5506&lt;=70,3,IF(O5506&lt;=100,2,1))))</f>
        <v>4</v>
      </c>
      <c r="V5506">
        <f t="shared" ref="V5506:V5569" si="519">IF(M5506&gt;=11,5,IF(M5506&gt;=9,4,IF(M5506&gt;=7,3,IF(M5506&gt;=5,2,1))))</f>
        <v>1</v>
      </c>
      <c r="W5506">
        <f t="shared" ref="W5506:W5569" si="520">IF(K5506&gt;=500,5,IF(K5506&gt;=300,4,IF(K5506&gt;=150,3,IF(K5506&gt;=50,2,1))))</f>
        <v>1</v>
      </c>
      <c r="X5506" t="str">
        <f t="shared" ref="X5506:X5569" si="521">U5506 &amp; V5506 &amp; W5506</f>
        <v>411</v>
      </c>
      <c r="Y5506" t="str">
        <f>IF(Table1[[#This Row],[RFM_Score]]="555","Champion", IF(AND(J5506&gt;=4,V5506&gt;=4),"Loyal", IF(U5506&lt;=2,"At Risk", IF(W5506&gt;=4,"Potential Loyalist","Others"))))</f>
        <v>Others</v>
      </c>
    </row>
    <row r="5507" spans="1:25">
      <c r="A5507" t="s">
        <v>5702</v>
      </c>
      <c r="B5507">
        <v>18</v>
      </c>
      <c r="C5507" t="s">
        <v>19</v>
      </c>
      <c r="D5507" t="s">
        <v>41</v>
      </c>
      <c r="E5507" s="6" t="s">
        <v>17577</v>
      </c>
      <c r="F5507" t="s">
        <v>37</v>
      </c>
      <c r="G5507">
        <v>6</v>
      </c>
      <c r="H5507">
        <v>2</v>
      </c>
      <c r="I5507">
        <v>47</v>
      </c>
      <c r="J5507">
        <v>1</v>
      </c>
      <c r="K5507">
        <v>4.34</v>
      </c>
      <c r="L5507" t="str">
        <f t="shared" si="516"/>
        <v/>
      </c>
      <c r="M5507">
        <v>3</v>
      </c>
      <c r="N5507" t="str">
        <f t="shared" si="517"/>
        <v/>
      </c>
      <c r="O5507">
        <v>12</v>
      </c>
      <c r="P5507" s="11">
        <v>0.33333333333333298</v>
      </c>
      <c r="Q5507" s="11">
        <v>2.1276595744680799E-2</v>
      </c>
      <c r="R5507" s="12">
        <v>1.4466666666666601</v>
      </c>
      <c r="S5507" t="s">
        <v>27</v>
      </c>
      <c r="T5507">
        <v>0</v>
      </c>
      <c r="U5507">
        <f t="shared" si="518"/>
        <v>5</v>
      </c>
      <c r="V5507">
        <f t="shared" si="519"/>
        <v>1</v>
      </c>
      <c r="W5507">
        <f t="shared" si="520"/>
        <v>1</v>
      </c>
      <c r="X5507" t="str">
        <f t="shared" si="521"/>
        <v>511</v>
      </c>
      <c r="Y5507" t="str">
        <f>IF(Table1[[#This Row],[RFM_Score]]="555","Champion", IF(AND(J5507&gt;=4,V5507&gt;=4),"Loyal", IF(U5507&lt;=2,"At Risk", IF(W5507&gt;=4,"Potential Loyalist","Others"))))</f>
        <v>Others</v>
      </c>
    </row>
    <row r="5508" spans="1:25">
      <c r="A5508" t="s">
        <v>10899</v>
      </c>
      <c r="B5508">
        <v>34</v>
      </c>
      <c r="C5508" t="s">
        <v>19</v>
      </c>
      <c r="D5508" t="s">
        <v>46</v>
      </c>
      <c r="E5508" s="6" t="s">
        <v>17578</v>
      </c>
      <c r="F5508" t="s">
        <v>26</v>
      </c>
      <c r="G5508">
        <v>2</v>
      </c>
      <c r="H5508">
        <v>0</v>
      </c>
      <c r="I5508">
        <v>54</v>
      </c>
      <c r="J5508">
        <v>3</v>
      </c>
      <c r="K5508">
        <v>4.34</v>
      </c>
      <c r="L5508" t="str">
        <f t="shared" si="516"/>
        <v/>
      </c>
      <c r="M5508">
        <v>3</v>
      </c>
      <c r="N5508" t="str">
        <f t="shared" si="517"/>
        <v/>
      </c>
      <c r="O5508">
        <v>18</v>
      </c>
      <c r="P5508" s="11">
        <v>0</v>
      </c>
      <c r="Q5508" s="11">
        <v>5.5555555555555497E-2</v>
      </c>
      <c r="R5508" s="12">
        <v>1.4466666666666601</v>
      </c>
      <c r="S5508" t="s">
        <v>27</v>
      </c>
      <c r="T5508">
        <v>0</v>
      </c>
      <c r="U5508">
        <f t="shared" si="518"/>
        <v>5</v>
      </c>
      <c r="V5508">
        <f t="shared" si="519"/>
        <v>1</v>
      </c>
      <c r="W5508">
        <f t="shared" si="520"/>
        <v>1</v>
      </c>
      <c r="X5508" t="str">
        <f t="shared" si="521"/>
        <v>511</v>
      </c>
      <c r="Y5508" t="str">
        <f>IF(Table1[[#This Row],[RFM_Score]]="555","Champion", IF(AND(J5508&gt;=4,V5508&gt;=4),"Loyal", IF(U5508&lt;=2,"At Risk", IF(W5508&gt;=4,"Potential Loyalist","Others"))))</f>
        <v>Others</v>
      </c>
    </row>
    <row r="5509" spans="1:25">
      <c r="A5509" t="s">
        <v>6471</v>
      </c>
      <c r="B5509">
        <v>36</v>
      </c>
      <c r="C5509" t="s">
        <v>19</v>
      </c>
      <c r="D5509" t="s">
        <v>25</v>
      </c>
      <c r="E5509" s="6" t="s">
        <v>17579</v>
      </c>
      <c r="F5509" t="s">
        <v>37</v>
      </c>
      <c r="G5509">
        <v>5</v>
      </c>
      <c r="H5509">
        <v>0</v>
      </c>
      <c r="I5509">
        <v>50</v>
      </c>
      <c r="J5509">
        <v>7</v>
      </c>
      <c r="K5509">
        <v>4.29</v>
      </c>
      <c r="L5509" t="str">
        <f t="shared" si="516"/>
        <v/>
      </c>
      <c r="M5509">
        <v>3</v>
      </c>
      <c r="N5509" t="str">
        <f t="shared" si="517"/>
        <v/>
      </c>
      <c r="O5509">
        <v>44</v>
      </c>
      <c r="P5509" s="11">
        <v>0</v>
      </c>
      <c r="Q5509" s="11">
        <v>0.14000000000000001</v>
      </c>
      <c r="R5509" s="12">
        <v>1.43</v>
      </c>
      <c r="S5509" t="s">
        <v>27</v>
      </c>
      <c r="T5509">
        <v>0</v>
      </c>
      <c r="U5509">
        <f t="shared" si="518"/>
        <v>3</v>
      </c>
      <c r="V5509">
        <f t="shared" si="519"/>
        <v>1</v>
      </c>
      <c r="W5509">
        <f t="shared" si="520"/>
        <v>1</v>
      </c>
      <c r="X5509" t="str">
        <f t="shared" si="521"/>
        <v>311</v>
      </c>
      <c r="Y5509" t="str">
        <f>IF(Table1[[#This Row],[RFM_Score]]="555","Champion", IF(AND(J5509&gt;=4,V5509&gt;=4),"Loyal", IF(U5509&lt;=2,"At Risk", IF(W5509&gt;=4,"Potential Loyalist","Others"))))</f>
        <v>Others</v>
      </c>
    </row>
    <row r="5510" spans="1:25">
      <c r="A5510" t="s">
        <v>2767</v>
      </c>
      <c r="B5510">
        <v>49</v>
      </c>
      <c r="C5510" t="s">
        <v>24</v>
      </c>
      <c r="D5510" t="s">
        <v>25</v>
      </c>
      <c r="E5510" s="6" t="s">
        <v>17580</v>
      </c>
      <c r="F5510" t="s">
        <v>30</v>
      </c>
      <c r="G5510">
        <v>6</v>
      </c>
      <c r="H5510">
        <v>2</v>
      </c>
      <c r="I5510">
        <v>48</v>
      </c>
      <c r="J5510">
        <v>3</v>
      </c>
      <c r="K5510">
        <v>4.2300000000000004</v>
      </c>
      <c r="L5510" t="str">
        <f t="shared" si="516"/>
        <v/>
      </c>
      <c r="M5510">
        <v>3</v>
      </c>
      <c r="N5510" t="str">
        <f t="shared" si="517"/>
        <v/>
      </c>
      <c r="O5510">
        <v>4</v>
      </c>
      <c r="P5510" s="11">
        <v>0.33333333333333298</v>
      </c>
      <c r="Q5510" s="11">
        <v>6.25E-2</v>
      </c>
      <c r="R5510" s="12">
        <v>1.41</v>
      </c>
      <c r="S5510" t="s">
        <v>27</v>
      </c>
      <c r="T5510">
        <v>0</v>
      </c>
      <c r="U5510">
        <f t="shared" si="518"/>
        <v>5</v>
      </c>
      <c r="V5510">
        <f t="shared" si="519"/>
        <v>1</v>
      </c>
      <c r="W5510">
        <f t="shared" si="520"/>
        <v>1</v>
      </c>
      <c r="X5510" t="str">
        <f t="shared" si="521"/>
        <v>511</v>
      </c>
      <c r="Y5510" t="str">
        <f>IF(Table1[[#This Row],[RFM_Score]]="555","Champion", IF(AND(J5510&gt;=4,V5510&gt;=4),"Loyal", IF(U5510&lt;=2,"At Risk", IF(W5510&gt;=4,"Potential Loyalist","Others"))))</f>
        <v>Others</v>
      </c>
    </row>
    <row r="5511" spans="1:25">
      <c r="A5511" t="s">
        <v>8954</v>
      </c>
      <c r="B5511">
        <v>28</v>
      </c>
      <c r="C5511" t="s">
        <v>24</v>
      </c>
      <c r="D5511" t="s">
        <v>29</v>
      </c>
      <c r="E5511" s="6" t="s">
        <v>17581</v>
      </c>
      <c r="F5511" t="s">
        <v>26</v>
      </c>
      <c r="G5511">
        <v>1</v>
      </c>
      <c r="H5511">
        <v>0</v>
      </c>
      <c r="I5511">
        <v>48</v>
      </c>
      <c r="J5511">
        <v>3</v>
      </c>
      <c r="K5511">
        <v>3.87</v>
      </c>
      <c r="L5511" t="str">
        <f t="shared" si="516"/>
        <v/>
      </c>
      <c r="M5511">
        <v>3</v>
      </c>
      <c r="N5511" t="str">
        <f t="shared" si="517"/>
        <v/>
      </c>
      <c r="O5511">
        <v>42</v>
      </c>
      <c r="P5511" s="11">
        <v>0</v>
      </c>
      <c r="Q5511" s="11">
        <v>6.25E-2</v>
      </c>
      <c r="R5511" s="12">
        <v>1.29</v>
      </c>
      <c r="S5511" t="s">
        <v>27</v>
      </c>
      <c r="T5511">
        <v>0</v>
      </c>
      <c r="U5511">
        <f t="shared" si="518"/>
        <v>3</v>
      </c>
      <c r="V5511">
        <f t="shared" si="519"/>
        <v>1</v>
      </c>
      <c r="W5511">
        <f t="shared" si="520"/>
        <v>1</v>
      </c>
      <c r="X5511" t="str">
        <f t="shared" si="521"/>
        <v>311</v>
      </c>
      <c r="Y5511" t="str">
        <f>IF(Table1[[#This Row],[RFM_Score]]="555","Champion", IF(AND(J5511&gt;=4,V5511&gt;=4),"Loyal", IF(U5511&lt;=2,"At Risk", IF(W5511&gt;=4,"Potential Loyalist","Others"))))</f>
        <v>Others</v>
      </c>
    </row>
    <row r="5512" spans="1:25">
      <c r="A5512" t="s">
        <v>6249</v>
      </c>
      <c r="B5512">
        <v>29</v>
      </c>
      <c r="C5512" t="s">
        <v>24</v>
      </c>
      <c r="D5512" t="s">
        <v>49</v>
      </c>
      <c r="E5512" s="6" t="s">
        <v>17582</v>
      </c>
      <c r="F5512" t="s">
        <v>30</v>
      </c>
      <c r="G5512">
        <v>3</v>
      </c>
      <c r="H5512">
        <v>2</v>
      </c>
      <c r="I5512">
        <v>66</v>
      </c>
      <c r="J5512">
        <v>3</v>
      </c>
      <c r="K5512">
        <v>3.74</v>
      </c>
      <c r="L5512" t="str">
        <f t="shared" si="516"/>
        <v/>
      </c>
      <c r="M5512">
        <v>3</v>
      </c>
      <c r="N5512" t="str">
        <f t="shared" si="517"/>
        <v/>
      </c>
      <c r="O5512">
        <v>8</v>
      </c>
      <c r="P5512" s="11">
        <v>0.66666666666666596</v>
      </c>
      <c r="Q5512" s="11">
        <v>4.54545454545454E-2</v>
      </c>
      <c r="R5512" s="12">
        <v>1.2466666666666599</v>
      </c>
      <c r="S5512" t="s">
        <v>27</v>
      </c>
      <c r="T5512">
        <v>0</v>
      </c>
      <c r="U5512">
        <f t="shared" si="518"/>
        <v>5</v>
      </c>
      <c r="V5512">
        <f t="shared" si="519"/>
        <v>1</v>
      </c>
      <c r="W5512">
        <f t="shared" si="520"/>
        <v>1</v>
      </c>
      <c r="X5512" t="str">
        <f t="shared" si="521"/>
        <v>511</v>
      </c>
      <c r="Y5512" t="str">
        <f>IF(Table1[[#This Row],[RFM_Score]]="555","Champion", IF(AND(J5512&gt;=4,V5512&gt;=4),"Loyal", IF(U5512&lt;=2,"At Risk", IF(W5512&gt;=4,"Potential Loyalist","Others"))))</f>
        <v>Others</v>
      </c>
    </row>
    <row r="5513" spans="1:25">
      <c r="A5513" t="s">
        <v>8300</v>
      </c>
      <c r="B5513">
        <v>33</v>
      </c>
      <c r="C5513" t="s">
        <v>19</v>
      </c>
      <c r="D5513" t="s">
        <v>41</v>
      </c>
      <c r="E5513" s="6" t="s">
        <v>17583</v>
      </c>
      <c r="F5513" t="s">
        <v>26</v>
      </c>
      <c r="G5513">
        <v>2</v>
      </c>
      <c r="H5513">
        <v>0</v>
      </c>
      <c r="I5513">
        <v>55</v>
      </c>
      <c r="J5513">
        <v>1</v>
      </c>
      <c r="K5513">
        <v>3.48</v>
      </c>
      <c r="L5513" t="str">
        <f t="shared" si="516"/>
        <v/>
      </c>
      <c r="M5513">
        <v>3</v>
      </c>
      <c r="N5513" t="str">
        <f t="shared" si="517"/>
        <v/>
      </c>
      <c r="O5513">
        <v>9</v>
      </c>
      <c r="P5513" s="11">
        <v>0</v>
      </c>
      <c r="Q5513" s="11">
        <v>1.8181818181818101E-2</v>
      </c>
      <c r="R5513" s="12">
        <v>1.1599999999999999</v>
      </c>
      <c r="S5513" t="s">
        <v>27</v>
      </c>
      <c r="T5513">
        <v>0</v>
      </c>
      <c r="U5513">
        <f t="shared" si="518"/>
        <v>5</v>
      </c>
      <c r="V5513">
        <f t="shared" si="519"/>
        <v>1</v>
      </c>
      <c r="W5513">
        <f t="shared" si="520"/>
        <v>1</v>
      </c>
      <c r="X5513" t="str">
        <f t="shared" si="521"/>
        <v>511</v>
      </c>
      <c r="Y5513" t="str">
        <f>IF(Table1[[#This Row],[RFM_Score]]="555","Champion", IF(AND(J5513&gt;=4,V5513&gt;=4),"Loyal", IF(U5513&lt;=2,"At Risk", IF(W5513&gt;=4,"Potential Loyalist","Others"))))</f>
        <v>Others</v>
      </c>
    </row>
    <row r="5514" spans="1:25">
      <c r="A5514" t="s">
        <v>3217</v>
      </c>
      <c r="B5514">
        <v>46</v>
      </c>
      <c r="C5514" t="s">
        <v>19</v>
      </c>
      <c r="D5514" t="s">
        <v>41</v>
      </c>
      <c r="E5514" s="6" t="s">
        <v>17584</v>
      </c>
      <c r="F5514" t="s">
        <v>21</v>
      </c>
      <c r="G5514">
        <v>2</v>
      </c>
      <c r="H5514">
        <v>0</v>
      </c>
      <c r="I5514">
        <v>69</v>
      </c>
      <c r="J5514">
        <v>8</v>
      </c>
      <c r="K5514">
        <v>3.37</v>
      </c>
      <c r="L5514" t="str">
        <f t="shared" si="516"/>
        <v/>
      </c>
      <c r="M5514">
        <v>3</v>
      </c>
      <c r="N5514" t="str">
        <f t="shared" si="517"/>
        <v/>
      </c>
      <c r="O5514">
        <v>7</v>
      </c>
      <c r="P5514" s="11">
        <v>0</v>
      </c>
      <c r="Q5514" s="11">
        <v>0.115942028985507</v>
      </c>
      <c r="R5514" s="12">
        <v>1.12333333333333</v>
      </c>
      <c r="S5514" t="s">
        <v>27</v>
      </c>
      <c r="T5514">
        <v>0</v>
      </c>
      <c r="U5514">
        <f t="shared" si="518"/>
        <v>5</v>
      </c>
      <c r="V5514">
        <f t="shared" si="519"/>
        <v>1</v>
      </c>
      <c r="W5514">
        <f t="shared" si="520"/>
        <v>1</v>
      </c>
      <c r="X5514" t="str">
        <f t="shared" si="521"/>
        <v>511</v>
      </c>
      <c r="Y5514" t="str">
        <f>IF(Table1[[#This Row],[RFM_Score]]="555","Champion", IF(AND(J5514&gt;=4,V5514&gt;=4),"Loyal", IF(U5514&lt;=2,"At Risk", IF(W5514&gt;=4,"Potential Loyalist","Others"))))</f>
        <v>Others</v>
      </c>
    </row>
    <row r="5515" spans="1:25">
      <c r="A5515" t="s">
        <v>8596</v>
      </c>
      <c r="B5515">
        <v>48</v>
      </c>
      <c r="C5515" t="s">
        <v>24</v>
      </c>
      <c r="D5515" t="s">
        <v>41</v>
      </c>
      <c r="E5515" s="6" t="s">
        <v>17585</v>
      </c>
      <c r="F5515" t="s">
        <v>30</v>
      </c>
      <c r="G5515">
        <v>2</v>
      </c>
      <c r="H5515">
        <v>1</v>
      </c>
      <c r="I5515">
        <v>48</v>
      </c>
      <c r="J5515">
        <v>3</v>
      </c>
      <c r="K5515">
        <v>3.37</v>
      </c>
      <c r="L5515" t="str">
        <f t="shared" si="516"/>
        <v/>
      </c>
      <c r="M5515">
        <v>3</v>
      </c>
      <c r="N5515" t="str">
        <f t="shared" si="517"/>
        <v/>
      </c>
      <c r="O5515">
        <v>3</v>
      </c>
      <c r="P5515" s="11">
        <v>0.5</v>
      </c>
      <c r="Q5515" s="11">
        <v>6.25E-2</v>
      </c>
      <c r="R5515" s="12">
        <v>1.12333333333333</v>
      </c>
      <c r="S5515" t="s">
        <v>27</v>
      </c>
      <c r="T5515">
        <v>0</v>
      </c>
      <c r="U5515">
        <f t="shared" si="518"/>
        <v>5</v>
      </c>
      <c r="V5515">
        <f t="shared" si="519"/>
        <v>1</v>
      </c>
      <c r="W5515">
        <f t="shared" si="520"/>
        <v>1</v>
      </c>
      <c r="X5515" t="str">
        <f t="shared" si="521"/>
        <v>511</v>
      </c>
      <c r="Y5515" t="str">
        <f>IF(Table1[[#This Row],[RFM_Score]]="555","Champion", IF(AND(J5515&gt;=4,V5515&gt;=4),"Loyal", IF(U5515&lt;=2,"At Risk", IF(W5515&gt;=4,"Potential Loyalist","Others"))))</f>
        <v>Others</v>
      </c>
    </row>
    <row r="5516" spans="1:25">
      <c r="A5516" t="s">
        <v>11584</v>
      </c>
      <c r="B5516">
        <v>18</v>
      </c>
      <c r="C5516" t="s">
        <v>19</v>
      </c>
      <c r="D5516" t="s">
        <v>41</v>
      </c>
      <c r="E5516" s="6" t="s">
        <v>17586</v>
      </c>
      <c r="F5516" t="s">
        <v>37</v>
      </c>
      <c r="G5516">
        <v>1</v>
      </c>
      <c r="H5516">
        <v>0</v>
      </c>
      <c r="I5516">
        <v>53</v>
      </c>
      <c r="J5516">
        <v>3</v>
      </c>
      <c r="K5516">
        <v>3.26</v>
      </c>
      <c r="L5516" t="str">
        <f t="shared" si="516"/>
        <v/>
      </c>
      <c r="M5516">
        <v>3</v>
      </c>
      <c r="N5516" t="str">
        <f t="shared" si="517"/>
        <v/>
      </c>
      <c r="O5516">
        <v>44</v>
      </c>
      <c r="P5516" s="11">
        <v>0</v>
      </c>
      <c r="Q5516" s="11">
        <v>5.6603773584905599E-2</v>
      </c>
      <c r="R5516" s="12">
        <v>1.08666666666666</v>
      </c>
      <c r="S5516" t="s">
        <v>27</v>
      </c>
      <c r="T5516">
        <v>0</v>
      </c>
      <c r="U5516">
        <f t="shared" si="518"/>
        <v>3</v>
      </c>
      <c r="V5516">
        <f t="shared" si="519"/>
        <v>1</v>
      </c>
      <c r="W5516">
        <f t="shared" si="520"/>
        <v>1</v>
      </c>
      <c r="X5516" t="str">
        <f t="shared" si="521"/>
        <v>311</v>
      </c>
      <c r="Y5516" t="str">
        <f>IF(Table1[[#This Row],[RFM_Score]]="555","Champion", IF(AND(J5516&gt;=4,V5516&gt;=4),"Loyal", IF(U5516&lt;=2,"At Risk", IF(W5516&gt;=4,"Potential Loyalist","Others"))))</f>
        <v>Others</v>
      </c>
    </row>
    <row r="5517" spans="1:25">
      <c r="A5517" t="s">
        <v>5195</v>
      </c>
      <c r="B5517">
        <v>32</v>
      </c>
      <c r="C5517" t="s">
        <v>19</v>
      </c>
      <c r="D5517" t="s">
        <v>46</v>
      </c>
      <c r="E5517" s="6" t="s">
        <v>17587</v>
      </c>
      <c r="F5517" t="s">
        <v>21</v>
      </c>
      <c r="G5517">
        <v>5</v>
      </c>
      <c r="H5517">
        <v>2</v>
      </c>
      <c r="I5517">
        <v>60</v>
      </c>
      <c r="J5517">
        <v>4</v>
      </c>
      <c r="K5517">
        <v>3</v>
      </c>
      <c r="L5517" t="str">
        <f t="shared" si="516"/>
        <v/>
      </c>
      <c r="M5517">
        <v>3</v>
      </c>
      <c r="N5517" t="str">
        <f t="shared" si="517"/>
        <v/>
      </c>
      <c r="O5517">
        <v>60</v>
      </c>
      <c r="P5517" s="11">
        <v>0.4</v>
      </c>
      <c r="Q5517" s="11">
        <v>6.6666666666666596E-2</v>
      </c>
      <c r="R5517" s="12">
        <v>1</v>
      </c>
      <c r="S5517" t="s">
        <v>27</v>
      </c>
      <c r="T5517">
        <v>0</v>
      </c>
      <c r="U5517">
        <f t="shared" si="518"/>
        <v>3</v>
      </c>
      <c r="V5517">
        <f t="shared" si="519"/>
        <v>1</v>
      </c>
      <c r="W5517">
        <f t="shared" si="520"/>
        <v>1</v>
      </c>
      <c r="X5517" t="str">
        <f t="shared" si="521"/>
        <v>311</v>
      </c>
      <c r="Y5517" t="str">
        <f>IF(Table1[[#This Row],[RFM_Score]]="555","Champion", IF(AND(J5517&gt;=4,V5517&gt;=4),"Loyal", IF(U5517&lt;=2,"At Risk", IF(W5517&gt;=4,"Potential Loyalist","Others"))))</f>
        <v>Others</v>
      </c>
    </row>
    <row r="5518" spans="1:25">
      <c r="A5518" t="s">
        <v>300</v>
      </c>
      <c r="B5518">
        <v>22</v>
      </c>
      <c r="C5518" t="s">
        <v>24</v>
      </c>
      <c r="D5518" t="s">
        <v>35</v>
      </c>
      <c r="E5518" s="6" t="s">
        <v>17588</v>
      </c>
      <c r="F5518" t="s">
        <v>60</v>
      </c>
      <c r="G5518">
        <v>3</v>
      </c>
      <c r="H5518">
        <v>0</v>
      </c>
      <c r="I5518">
        <v>54</v>
      </c>
      <c r="J5518">
        <v>6</v>
      </c>
      <c r="K5518">
        <v>2.9</v>
      </c>
      <c r="L5518" t="str">
        <f t="shared" si="516"/>
        <v/>
      </c>
      <c r="M5518">
        <v>3</v>
      </c>
      <c r="N5518" t="str">
        <f t="shared" si="517"/>
        <v/>
      </c>
      <c r="O5518">
        <v>18</v>
      </c>
      <c r="P5518" s="11">
        <v>0</v>
      </c>
      <c r="Q5518" s="11">
        <v>0.11111111111111099</v>
      </c>
      <c r="R5518" s="12">
        <v>0.96666666666666601</v>
      </c>
      <c r="S5518" t="s">
        <v>27</v>
      </c>
      <c r="T5518">
        <v>0</v>
      </c>
      <c r="U5518">
        <f t="shared" si="518"/>
        <v>5</v>
      </c>
      <c r="V5518">
        <f t="shared" si="519"/>
        <v>1</v>
      </c>
      <c r="W5518">
        <f t="shared" si="520"/>
        <v>1</v>
      </c>
      <c r="X5518" t="str">
        <f t="shared" si="521"/>
        <v>511</v>
      </c>
      <c r="Y5518" t="str">
        <f>IF(Table1[[#This Row],[RFM_Score]]="555","Champion", IF(AND(J5518&gt;=4,V5518&gt;=4),"Loyal", IF(U5518&lt;=2,"At Risk", IF(W5518&gt;=4,"Potential Loyalist","Others"))))</f>
        <v>Others</v>
      </c>
    </row>
    <row r="5519" spans="1:25">
      <c r="A5519" t="s">
        <v>972</v>
      </c>
      <c r="B5519">
        <v>28</v>
      </c>
      <c r="C5519" t="s">
        <v>24</v>
      </c>
      <c r="D5519" t="s">
        <v>25</v>
      </c>
      <c r="E5519" s="6" t="s">
        <v>17589</v>
      </c>
      <c r="F5519" t="s">
        <v>60</v>
      </c>
      <c r="G5519">
        <v>1</v>
      </c>
      <c r="H5519">
        <v>0</v>
      </c>
      <c r="I5519">
        <v>38</v>
      </c>
      <c r="J5519">
        <v>2</v>
      </c>
      <c r="K5519">
        <v>2.83</v>
      </c>
      <c r="L5519" t="str">
        <f t="shared" si="516"/>
        <v/>
      </c>
      <c r="M5519">
        <v>3</v>
      </c>
      <c r="N5519" t="str">
        <f t="shared" si="517"/>
        <v/>
      </c>
      <c r="O5519">
        <v>16</v>
      </c>
      <c r="P5519" s="11">
        <v>0</v>
      </c>
      <c r="Q5519" s="11">
        <v>5.2631578947368397E-2</v>
      </c>
      <c r="R5519" s="12">
        <v>0.94333333333333302</v>
      </c>
      <c r="S5519" t="s">
        <v>27</v>
      </c>
      <c r="T5519">
        <v>0</v>
      </c>
      <c r="U5519">
        <f t="shared" si="518"/>
        <v>5</v>
      </c>
      <c r="V5519">
        <f t="shared" si="519"/>
        <v>1</v>
      </c>
      <c r="W5519">
        <f t="shared" si="520"/>
        <v>1</v>
      </c>
      <c r="X5519" t="str">
        <f t="shared" si="521"/>
        <v>511</v>
      </c>
      <c r="Y5519" t="str">
        <f>IF(Table1[[#This Row],[RFM_Score]]="555","Champion", IF(AND(J5519&gt;=4,V5519&gt;=4),"Loyal", IF(U5519&lt;=2,"At Risk", IF(W5519&gt;=4,"Potential Loyalist","Others"))))</f>
        <v>Others</v>
      </c>
    </row>
    <row r="5520" spans="1:25">
      <c r="A5520" t="s">
        <v>2612</v>
      </c>
      <c r="B5520">
        <v>21</v>
      </c>
      <c r="C5520" t="s">
        <v>19</v>
      </c>
      <c r="D5520" t="s">
        <v>25</v>
      </c>
      <c r="E5520" s="6" t="s">
        <v>17590</v>
      </c>
      <c r="F5520" t="s">
        <v>37</v>
      </c>
      <c r="G5520">
        <v>3</v>
      </c>
      <c r="H5520">
        <v>1</v>
      </c>
      <c r="I5520">
        <v>45</v>
      </c>
      <c r="J5520">
        <v>2</v>
      </c>
      <c r="K5520">
        <v>2.74</v>
      </c>
      <c r="L5520" t="str">
        <f t="shared" si="516"/>
        <v/>
      </c>
      <c r="M5520">
        <v>3</v>
      </c>
      <c r="N5520" t="str">
        <f t="shared" si="517"/>
        <v/>
      </c>
      <c r="O5520">
        <v>110</v>
      </c>
      <c r="P5520" s="11">
        <v>0.33333333333333298</v>
      </c>
      <c r="Q5520" s="11">
        <v>4.4444444444444398E-2</v>
      </c>
      <c r="R5520" s="12">
        <v>0.913333333333333</v>
      </c>
      <c r="S5520" t="s">
        <v>27</v>
      </c>
      <c r="T5520">
        <v>0</v>
      </c>
      <c r="U5520">
        <f t="shared" si="518"/>
        <v>1</v>
      </c>
      <c r="V5520">
        <f t="shared" si="519"/>
        <v>1</v>
      </c>
      <c r="W5520">
        <f t="shared" si="520"/>
        <v>1</v>
      </c>
      <c r="X5520" t="str">
        <f t="shared" si="521"/>
        <v>111</v>
      </c>
      <c r="Y5520" t="str">
        <f>IF(Table1[[#This Row],[RFM_Score]]="555","Champion", IF(AND(J5520&gt;=4,V5520&gt;=4),"Loyal", IF(U5520&lt;=2,"At Risk", IF(W5520&gt;=4,"Potential Loyalist","Others"))))</f>
        <v>At Risk</v>
      </c>
    </row>
    <row r="5521" spans="1:25">
      <c r="A5521" t="s">
        <v>10225</v>
      </c>
      <c r="B5521">
        <v>37</v>
      </c>
      <c r="C5521" t="s">
        <v>24</v>
      </c>
      <c r="D5521" t="s">
        <v>25</v>
      </c>
      <c r="E5521" s="6" t="s">
        <v>17591</v>
      </c>
      <c r="F5521" t="s">
        <v>30</v>
      </c>
      <c r="G5521">
        <v>4</v>
      </c>
      <c r="H5521">
        <v>1</v>
      </c>
      <c r="I5521">
        <v>47</v>
      </c>
      <c r="J5521">
        <v>4</v>
      </c>
      <c r="K5521">
        <v>2.64</v>
      </c>
      <c r="L5521" t="str">
        <f t="shared" si="516"/>
        <v/>
      </c>
      <c r="M5521">
        <v>3</v>
      </c>
      <c r="N5521" t="str">
        <f t="shared" si="517"/>
        <v/>
      </c>
      <c r="O5521">
        <v>32</v>
      </c>
      <c r="P5521" s="11">
        <v>0.25</v>
      </c>
      <c r="Q5521" s="11">
        <v>8.5106382978723402E-2</v>
      </c>
      <c r="R5521" s="12">
        <v>0.88</v>
      </c>
      <c r="S5521" t="s">
        <v>27</v>
      </c>
      <c r="T5521">
        <v>0</v>
      </c>
      <c r="U5521">
        <f t="shared" si="518"/>
        <v>4</v>
      </c>
      <c r="V5521">
        <f t="shared" si="519"/>
        <v>1</v>
      </c>
      <c r="W5521">
        <f t="shared" si="520"/>
        <v>1</v>
      </c>
      <c r="X5521" t="str">
        <f t="shared" si="521"/>
        <v>411</v>
      </c>
      <c r="Y5521" t="str">
        <f>IF(Table1[[#This Row],[RFM_Score]]="555","Champion", IF(AND(J5521&gt;=4,V5521&gt;=4),"Loyal", IF(U5521&lt;=2,"At Risk", IF(W5521&gt;=4,"Potential Loyalist","Others"))))</f>
        <v>Others</v>
      </c>
    </row>
    <row r="5522" spans="1:25">
      <c r="A5522" t="s">
        <v>8865</v>
      </c>
      <c r="B5522">
        <v>41</v>
      </c>
      <c r="C5522" t="s">
        <v>19</v>
      </c>
      <c r="D5522" t="s">
        <v>29</v>
      </c>
      <c r="E5522" s="6" t="s">
        <v>17592</v>
      </c>
      <c r="F5522" t="s">
        <v>37</v>
      </c>
      <c r="G5522">
        <v>4</v>
      </c>
      <c r="H5522">
        <v>0</v>
      </c>
      <c r="I5522">
        <v>38</v>
      </c>
      <c r="J5522">
        <v>3</v>
      </c>
      <c r="K5522">
        <v>2.42</v>
      </c>
      <c r="L5522" t="str">
        <f t="shared" si="516"/>
        <v/>
      </c>
      <c r="M5522">
        <v>3</v>
      </c>
      <c r="N5522" t="str">
        <f t="shared" si="517"/>
        <v/>
      </c>
      <c r="O5522">
        <v>35</v>
      </c>
      <c r="P5522" s="11">
        <v>0</v>
      </c>
      <c r="Q5522" s="11">
        <v>7.8947368421052599E-2</v>
      </c>
      <c r="R5522" s="12">
        <v>0.80666666666666598</v>
      </c>
      <c r="S5522" t="s">
        <v>27</v>
      </c>
      <c r="T5522">
        <v>0</v>
      </c>
      <c r="U5522">
        <f t="shared" si="518"/>
        <v>4</v>
      </c>
      <c r="V5522">
        <f t="shared" si="519"/>
        <v>1</v>
      </c>
      <c r="W5522">
        <f t="shared" si="520"/>
        <v>1</v>
      </c>
      <c r="X5522" t="str">
        <f t="shared" si="521"/>
        <v>411</v>
      </c>
      <c r="Y5522" t="str">
        <f>IF(Table1[[#This Row],[RFM_Score]]="555","Champion", IF(AND(J5522&gt;=4,V5522&gt;=4),"Loyal", IF(U5522&lt;=2,"At Risk", IF(W5522&gt;=4,"Potential Loyalist","Others"))))</f>
        <v>Others</v>
      </c>
    </row>
    <row r="5523" spans="1:25">
      <c r="A5523" t="s">
        <v>63</v>
      </c>
      <c r="B5523">
        <v>21</v>
      </c>
      <c r="C5523" t="s">
        <v>24</v>
      </c>
      <c r="D5523" t="s">
        <v>49</v>
      </c>
      <c r="E5523" s="6" t="s">
        <v>17593</v>
      </c>
      <c r="F5523" t="s">
        <v>62</v>
      </c>
      <c r="G5523">
        <v>2</v>
      </c>
      <c r="H5523">
        <v>0</v>
      </c>
      <c r="I5523">
        <v>49</v>
      </c>
      <c r="J5523">
        <v>1</v>
      </c>
      <c r="K5523">
        <v>2.38</v>
      </c>
      <c r="L5523" t="str">
        <f t="shared" si="516"/>
        <v/>
      </c>
      <c r="M5523">
        <v>3</v>
      </c>
      <c r="N5523" t="str">
        <f t="shared" si="517"/>
        <v/>
      </c>
      <c r="O5523">
        <v>77</v>
      </c>
      <c r="P5523" s="11">
        <v>0</v>
      </c>
      <c r="Q5523" s="11">
        <v>2.04081632653061E-2</v>
      </c>
      <c r="R5523" s="12">
        <v>0.793333333333333</v>
      </c>
      <c r="S5523" t="s">
        <v>27</v>
      </c>
      <c r="T5523">
        <v>0</v>
      </c>
      <c r="U5523">
        <f t="shared" si="518"/>
        <v>2</v>
      </c>
      <c r="V5523">
        <f t="shared" si="519"/>
        <v>1</v>
      </c>
      <c r="W5523">
        <f t="shared" si="520"/>
        <v>1</v>
      </c>
      <c r="X5523" t="str">
        <f t="shared" si="521"/>
        <v>211</v>
      </c>
      <c r="Y5523" t="str">
        <f>IF(Table1[[#This Row],[RFM_Score]]="555","Champion", IF(AND(J5523&gt;=4,V5523&gt;=4),"Loyal", IF(U5523&lt;=2,"At Risk", IF(W5523&gt;=4,"Potential Loyalist","Others"))))</f>
        <v>At Risk</v>
      </c>
    </row>
    <row r="5524" spans="1:25">
      <c r="A5524" t="s">
        <v>9898</v>
      </c>
      <c r="B5524">
        <v>40</v>
      </c>
      <c r="C5524" t="s">
        <v>24</v>
      </c>
      <c r="D5524" t="s">
        <v>25</v>
      </c>
      <c r="E5524" s="6" t="s">
        <v>17594</v>
      </c>
      <c r="F5524" t="s">
        <v>30</v>
      </c>
      <c r="G5524">
        <v>4</v>
      </c>
      <c r="H5524">
        <v>1</v>
      </c>
      <c r="I5524">
        <v>56</v>
      </c>
      <c r="J5524">
        <v>3</v>
      </c>
      <c r="K5524">
        <v>2.1800000000000002</v>
      </c>
      <c r="L5524" t="str">
        <f t="shared" si="516"/>
        <v/>
      </c>
      <c r="M5524">
        <v>3</v>
      </c>
      <c r="N5524" t="str">
        <f t="shared" si="517"/>
        <v/>
      </c>
      <c r="O5524">
        <v>55</v>
      </c>
      <c r="P5524" s="11">
        <v>0.25</v>
      </c>
      <c r="Q5524" s="11">
        <v>5.3571428571428499E-2</v>
      </c>
      <c r="R5524" s="12">
        <v>0.72666666666666602</v>
      </c>
      <c r="S5524" t="s">
        <v>27</v>
      </c>
      <c r="T5524">
        <v>0</v>
      </c>
      <c r="U5524">
        <f t="shared" si="518"/>
        <v>3</v>
      </c>
      <c r="V5524">
        <f t="shared" si="519"/>
        <v>1</v>
      </c>
      <c r="W5524">
        <f t="shared" si="520"/>
        <v>1</v>
      </c>
      <c r="X5524" t="str">
        <f t="shared" si="521"/>
        <v>311</v>
      </c>
      <c r="Y5524" t="str">
        <f>IF(Table1[[#This Row],[RFM_Score]]="555","Champion", IF(AND(J5524&gt;=4,V5524&gt;=4),"Loyal", IF(U5524&lt;=2,"At Risk", IF(W5524&gt;=4,"Potential Loyalist","Others"))))</f>
        <v>Others</v>
      </c>
    </row>
    <row r="5525" spans="1:25">
      <c r="A5525" t="s">
        <v>5965</v>
      </c>
      <c r="B5525">
        <v>49</v>
      </c>
      <c r="C5525" t="s">
        <v>24</v>
      </c>
      <c r="D5525" t="s">
        <v>41</v>
      </c>
      <c r="E5525" s="6" t="s">
        <v>17595</v>
      </c>
      <c r="F5525" t="s">
        <v>30</v>
      </c>
      <c r="G5525">
        <v>1</v>
      </c>
      <c r="H5525">
        <v>1</v>
      </c>
      <c r="I5525">
        <v>53</v>
      </c>
      <c r="J5525">
        <v>2</v>
      </c>
      <c r="K5525">
        <v>1.79</v>
      </c>
      <c r="L5525" t="str">
        <f t="shared" si="516"/>
        <v/>
      </c>
      <c r="M5525">
        <v>3</v>
      </c>
      <c r="N5525" t="str">
        <f t="shared" si="517"/>
        <v/>
      </c>
      <c r="O5525">
        <v>61</v>
      </c>
      <c r="P5525" s="11">
        <v>1</v>
      </c>
      <c r="Q5525" s="11">
        <v>3.7735849056603703E-2</v>
      </c>
      <c r="R5525" s="12">
        <v>0.59666666666666601</v>
      </c>
      <c r="S5525" t="s">
        <v>27</v>
      </c>
      <c r="T5525">
        <v>0</v>
      </c>
      <c r="U5525">
        <f t="shared" si="518"/>
        <v>3</v>
      </c>
      <c r="V5525">
        <f t="shared" si="519"/>
        <v>1</v>
      </c>
      <c r="W5525">
        <f t="shared" si="520"/>
        <v>1</v>
      </c>
      <c r="X5525" t="str">
        <f t="shared" si="521"/>
        <v>311</v>
      </c>
      <c r="Y5525" t="str">
        <f>IF(Table1[[#This Row],[RFM_Score]]="555","Champion", IF(AND(J5525&gt;=4,V5525&gt;=4),"Loyal", IF(U5525&lt;=2,"At Risk", IF(W5525&gt;=4,"Potential Loyalist","Others"))))</f>
        <v>Others</v>
      </c>
    </row>
    <row r="5526" spans="1:25">
      <c r="A5526" t="s">
        <v>6708</v>
      </c>
      <c r="B5526">
        <v>27</v>
      </c>
      <c r="C5526" t="s">
        <v>19</v>
      </c>
      <c r="D5526" t="s">
        <v>49</v>
      </c>
      <c r="E5526" s="6" t="s">
        <v>17596</v>
      </c>
      <c r="F5526" t="s">
        <v>21</v>
      </c>
      <c r="G5526">
        <v>0</v>
      </c>
      <c r="H5526">
        <v>0</v>
      </c>
      <c r="I5526">
        <v>56</v>
      </c>
      <c r="J5526">
        <v>3</v>
      </c>
      <c r="K5526">
        <v>1.61</v>
      </c>
      <c r="L5526" t="str">
        <f t="shared" si="516"/>
        <v/>
      </c>
      <c r="M5526">
        <v>3</v>
      </c>
      <c r="N5526" t="str">
        <f t="shared" si="517"/>
        <v/>
      </c>
      <c r="O5526">
        <v>54</v>
      </c>
      <c r="P5526" s="11">
        <v>0</v>
      </c>
      <c r="Q5526" s="11">
        <v>5.3571428571428499E-2</v>
      </c>
      <c r="R5526" s="12">
        <v>0.53666666666666596</v>
      </c>
      <c r="S5526" t="s">
        <v>27</v>
      </c>
      <c r="T5526">
        <v>0</v>
      </c>
      <c r="U5526">
        <f t="shared" si="518"/>
        <v>3</v>
      </c>
      <c r="V5526">
        <f t="shared" si="519"/>
        <v>1</v>
      </c>
      <c r="W5526">
        <f t="shared" si="520"/>
        <v>1</v>
      </c>
      <c r="X5526" t="str">
        <f t="shared" si="521"/>
        <v>311</v>
      </c>
      <c r="Y5526" t="str">
        <f>IF(Table1[[#This Row],[RFM_Score]]="555","Champion", IF(AND(J5526&gt;=4,V5526&gt;=4),"Loyal", IF(U5526&lt;=2,"At Risk", IF(W5526&gt;=4,"Potential Loyalist","Others"))))</f>
        <v>Others</v>
      </c>
    </row>
    <row r="5527" spans="1:25">
      <c r="A5527" t="s">
        <v>1951</v>
      </c>
      <c r="B5527">
        <v>18</v>
      </c>
      <c r="C5527" t="s">
        <v>24</v>
      </c>
      <c r="D5527" t="s">
        <v>35</v>
      </c>
      <c r="E5527" s="6" t="s">
        <v>17597</v>
      </c>
      <c r="F5527" t="s">
        <v>30</v>
      </c>
      <c r="G5527">
        <v>3</v>
      </c>
      <c r="H5527">
        <v>1</v>
      </c>
      <c r="I5527">
        <v>56</v>
      </c>
      <c r="J5527">
        <v>5</v>
      </c>
      <c r="K5527">
        <v>1.48</v>
      </c>
      <c r="L5527" t="str">
        <f t="shared" si="516"/>
        <v/>
      </c>
      <c r="M5527">
        <v>3</v>
      </c>
      <c r="N5527" t="str">
        <f t="shared" si="517"/>
        <v/>
      </c>
      <c r="O5527">
        <v>52</v>
      </c>
      <c r="P5527" s="11">
        <v>0.33333333333333298</v>
      </c>
      <c r="Q5527" s="11">
        <v>8.9285714285714204E-2</v>
      </c>
      <c r="R5527" s="12">
        <v>0.49333333333333301</v>
      </c>
      <c r="S5527" t="s">
        <v>27</v>
      </c>
      <c r="T5527">
        <v>0</v>
      </c>
      <c r="U5527">
        <f t="shared" si="518"/>
        <v>3</v>
      </c>
      <c r="V5527">
        <f t="shared" si="519"/>
        <v>1</v>
      </c>
      <c r="W5527">
        <f t="shared" si="520"/>
        <v>1</v>
      </c>
      <c r="X5527" t="str">
        <f t="shared" si="521"/>
        <v>311</v>
      </c>
      <c r="Y5527" t="str">
        <f>IF(Table1[[#This Row],[RFM_Score]]="555","Champion", IF(AND(J5527&gt;=4,V5527&gt;=4),"Loyal", IF(U5527&lt;=2,"At Risk", IF(W5527&gt;=4,"Potential Loyalist","Others"))))</f>
        <v>Others</v>
      </c>
    </row>
    <row r="5528" spans="1:25">
      <c r="A5528" t="s">
        <v>3411</v>
      </c>
      <c r="B5528">
        <v>18</v>
      </c>
      <c r="C5528" t="s">
        <v>24</v>
      </c>
      <c r="D5528" t="s">
        <v>35</v>
      </c>
      <c r="E5528" s="6" t="s">
        <v>17598</v>
      </c>
      <c r="F5528" t="s">
        <v>37</v>
      </c>
      <c r="G5528">
        <v>3</v>
      </c>
      <c r="H5528">
        <v>2</v>
      </c>
      <c r="I5528">
        <v>40</v>
      </c>
      <c r="J5528">
        <v>5</v>
      </c>
      <c r="K5528">
        <v>1.33</v>
      </c>
      <c r="L5528" t="str">
        <f t="shared" si="516"/>
        <v/>
      </c>
      <c r="M5528">
        <v>3</v>
      </c>
      <c r="N5528" t="str">
        <f t="shared" si="517"/>
        <v/>
      </c>
      <c r="O5528">
        <v>6</v>
      </c>
      <c r="P5528" s="11">
        <v>0.66666666666666596</v>
      </c>
      <c r="Q5528" s="11">
        <v>0.125</v>
      </c>
      <c r="R5528" s="12">
        <v>0.44333333333333302</v>
      </c>
      <c r="S5528" t="s">
        <v>27</v>
      </c>
      <c r="T5528">
        <v>0</v>
      </c>
      <c r="U5528">
        <f t="shared" si="518"/>
        <v>5</v>
      </c>
      <c r="V5528">
        <f t="shared" si="519"/>
        <v>1</v>
      </c>
      <c r="W5528">
        <f t="shared" si="520"/>
        <v>1</v>
      </c>
      <c r="X5528" t="str">
        <f t="shared" si="521"/>
        <v>511</v>
      </c>
      <c r="Y5528" t="str">
        <f>IF(Table1[[#This Row],[RFM_Score]]="555","Champion", IF(AND(J5528&gt;=4,V5528&gt;=4),"Loyal", IF(U5528&lt;=2,"At Risk", IF(W5528&gt;=4,"Potential Loyalist","Others"))))</f>
        <v>Others</v>
      </c>
    </row>
    <row r="5529" spans="1:25">
      <c r="A5529" t="s">
        <v>2373</v>
      </c>
      <c r="B5529">
        <v>41</v>
      </c>
      <c r="C5529" t="s">
        <v>24</v>
      </c>
      <c r="D5529" t="s">
        <v>41</v>
      </c>
      <c r="E5529" s="6" t="s">
        <v>17599</v>
      </c>
      <c r="F5529" t="s">
        <v>26</v>
      </c>
      <c r="G5529">
        <v>2</v>
      </c>
      <c r="H5529">
        <v>0</v>
      </c>
      <c r="I5529">
        <v>46</v>
      </c>
      <c r="J5529">
        <v>3</v>
      </c>
      <c r="K5529">
        <v>1.3</v>
      </c>
      <c r="L5529" t="str">
        <f t="shared" si="516"/>
        <v/>
      </c>
      <c r="M5529">
        <v>3</v>
      </c>
      <c r="N5529" t="str">
        <f t="shared" si="517"/>
        <v/>
      </c>
      <c r="O5529">
        <v>5</v>
      </c>
      <c r="P5529" s="11">
        <v>0</v>
      </c>
      <c r="Q5529" s="11">
        <v>6.5217391304347797E-2</v>
      </c>
      <c r="R5529" s="12">
        <v>0.43333333333333302</v>
      </c>
      <c r="S5529" t="s">
        <v>27</v>
      </c>
      <c r="T5529">
        <v>0</v>
      </c>
      <c r="U5529">
        <f t="shared" si="518"/>
        <v>5</v>
      </c>
      <c r="V5529">
        <f t="shared" si="519"/>
        <v>1</v>
      </c>
      <c r="W5529">
        <f t="shared" si="520"/>
        <v>1</v>
      </c>
      <c r="X5529" t="str">
        <f t="shared" si="521"/>
        <v>511</v>
      </c>
      <c r="Y5529" t="str">
        <f>IF(Table1[[#This Row],[RFM_Score]]="555","Champion", IF(AND(J5529&gt;=4,V5529&gt;=4),"Loyal", IF(U5529&lt;=2,"At Risk", IF(W5529&gt;=4,"Potential Loyalist","Others"))))</f>
        <v>Others</v>
      </c>
    </row>
    <row r="5530" spans="1:25">
      <c r="A5530" t="s">
        <v>11564</v>
      </c>
      <c r="B5530">
        <v>39</v>
      </c>
      <c r="C5530" t="s">
        <v>24</v>
      </c>
      <c r="D5530" t="s">
        <v>25</v>
      </c>
      <c r="E5530" s="6" t="s">
        <v>17600</v>
      </c>
      <c r="F5530" t="s">
        <v>62</v>
      </c>
      <c r="G5530">
        <v>1</v>
      </c>
      <c r="H5530">
        <v>1</v>
      </c>
      <c r="I5530">
        <v>50</v>
      </c>
      <c r="J5530">
        <v>5</v>
      </c>
      <c r="K5530">
        <v>1.21</v>
      </c>
      <c r="L5530" t="str">
        <f t="shared" si="516"/>
        <v/>
      </c>
      <c r="M5530">
        <v>3</v>
      </c>
      <c r="N5530" t="str">
        <f t="shared" si="517"/>
        <v/>
      </c>
      <c r="O5530">
        <v>15</v>
      </c>
      <c r="P5530" s="11">
        <v>1</v>
      </c>
      <c r="Q5530" s="11">
        <v>0.1</v>
      </c>
      <c r="R5530" s="12">
        <v>0.40333333333333299</v>
      </c>
      <c r="S5530" t="s">
        <v>27</v>
      </c>
      <c r="T5530">
        <v>0</v>
      </c>
      <c r="U5530">
        <f t="shared" si="518"/>
        <v>5</v>
      </c>
      <c r="V5530">
        <f t="shared" si="519"/>
        <v>1</v>
      </c>
      <c r="W5530">
        <f t="shared" si="520"/>
        <v>1</v>
      </c>
      <c r="X5530" t="str">
        <f t="shared" si="521"/>
        <v>511</v>
      </c>
      <c r="Y5530" t="str">
        <f>IF(Table1[[#This Row],[RFM_Score]]="555","Champion", IF(AND(J5530&gt;=4,V5530&gt;=4),"Loyal", IF(U5530&lt;=2,"At Risk", IF(W5530&gt;=4,"Potential Loyalist","Others"))))</f>
        <v>Others</v>
      </c>
    </row>
    <row r="5531" spans="1:25">
      <c r="A5531" t="s">
        <v>1608</v>
      </c>
      <c r="B5531">
        <v>19</v>
      </c>
      <c r="C5531" t="s">
        <v>24</v>
      </c>
      <c r="D5531" t="s">
        <v>35</v>
      </c>
      <c r="E5531" s="6" t="s">
        <v>17601</v>
      </c>
      <c r="F5531" t="s">
        <v>26</v>
      </c>
      <c r="G5531">
        <v>2</v>
      </c>
      <c r="H5531">
        <v>0</v>
      </c>
      <c r="I5531">
        <v>58</v>
      </c>
      <c r="J5531">
        <v>2</v>
      </c>
      <c r="K5531">
        <v>1.2</v>
      </c>
      <c r="L5531" t="str">
        <f t="shared" si="516"/>
        <v/>
      </c>
      <c r="M5531">
        <v>3</v>
      </c>
      <c r="N5531" t="str">
        <f t="shared" si="517"/>
        <v/>
      </c>
      <c r="O5531">
        <v>56</v>
      </c>
      <c r="P5531" s="11">
        <v>0</v>
      </c>
      <c r="Q5531" s="11">
        <v>3.4482758620689599E-2</v>
      </c>
      <c r="R5531" s="12">
        <v>0.39999999999999902</v>
      </c>
      <c r="S5531" t="s">
        <v>27</v>
      </c>
      <c r="T5531">
        <v>0</v>
      </c>
      <c r="U5531">
        <f t="shared" si="518"/>
        <v>3</v>
      </c>
      <c r="V5531">
        <f t="shared" si="519"/>
        <v>1</v>
      </c>
      <c r="W5531">
        <f t="shared" si="520"/>
        <v>1</v>
      </c>
      <c r="X5531" t="str">
        <f t="shared" si="521"/>
        <v>311</v>
      </c>
      <c r="Y5531" t="str">
        <f>IF(Table1[[#This Row],[RFM_Score]]="555","Champion", IF(AND(J5531&gt;=4,V5531&gt;=4),"Loyal", IF(U5531&lt;=2,"At Risk", IF(W5531&gt;=4,"Potential Loyalist","Others"))))</f>
        <v>Others</v>
      </c>
    </row>
    <row r="5532" spans="1:25">
      <c r="A5532" t="s">
        <v>9413</v>
      </c>
      <c r="B5532">
        <v>18</v>
      </c>
      <c r="C5532" t="s">
        <v>24</v>
      </c>
      <c r="D5532" t="s">
        <v>49</v>
      </c>
      <c r="E5532" s="6" t="s">
        <v>17602</v>
      </c>
      <c r="F5532" t="s">
        <v>60</v>
      </c>
      <c r="G5532">
        <v>1</v>
      </c>
      <c r="H5532">
        <v>0</v>
      </c>
      <c r="I5532">
        <v>53</v>
      </c>
      <c r="J5532">
        <v>2</v>
      </c>
      <c r="K5532">
        <v>1.19</v>
      </c>
      <c r="L5532" t="str">
        <f t="shared" si="516"/>
        <v/>
      </c>
      <c r="M5532">
        <v>3</v>
      </c>
      <c r="N5532" t="str">
        <f t="shared" si="517"/>
        <v/>
      </c>
      <c r="O5532">
        <v>15</v>
      </c>
      <c r="P5532" s="11">
        <v>0</v>
      </c>
      <c r="Q5532" s="11">
        <v>3.7735849056603703E-2</v>
      </c>
      <c r="R5532" s="12">
        <v>0.396666666666666</v>
      </c>
      <c r="S5532" t="s">
        <v>27</v>
      </c>
      <c r="T5532">
        <v>0</v>
      </c>
      <c r="U5532">
        <f t="shared" si="518"/>
        <v>5</v>
      </c>
      <c r="V5532">
        <f t="shared" si="519"/>
        <v>1</v>
      </c>
      <c r="W5532">
        <f t="shared" si="520"/>
        <v>1</v>
      </c>
      <c r="X5532" t="str">
        <f t="shared" si="521"/>
        <v>511</v>
      </c>
      <c r="Y5532" t="str">
        <f>IF(Table1[[#This Row],[RFM_Score]]="555","Champion", IF(AND(J5532&gt;=4,V5532&gt;=4),"Loyal", IF(U5532&lt;=2,"At Risk", IF(W5532&gt;=4,"Potential Loyalist","Others"))))</f>
        <v>Others</v>
      </c>
    </row>
    <row r="5533" spans="1:25">
      <c r="A5533" t="s">
        <v>2025</v>
      </c>
      <c r="B5533">
        <v>27</v>
      </c>
      <c r="C5533" t="s">
        <v>24</v>
      </c>
      <c r="D5533" t="s">
        <v>29</v>
      </c>
      <c r="E5533" s="6" t="s">
        <v>17603</v>
      </c>
      <c r="F5533" t="s">
        <v>21</v>
      </c>
      <c r="G5533">
        <v>5</v>
      </c>
      <c r="H5533">
        <v>0</v>
      </c>
      <c r="I5533">
        <v>54</v>
      </c>
      <c r="J5533">
        <v>3</v>
      </c>
      <c r="K5533">
        <v>1.18</v>
      </c>
      <c r="L5533" t="str">
        <f t="shared" si="516"/>
        <v/>
      </c>
      <c r="M5533">
        <v>3</v>
      </c>
      <c r="N5533" t="str">
        <f t="shared" si="517"/>
        <v/>
      </c>
      <c r="O5533">
        <v>4</v>
      </c>
      <c r="P5533" s="11">
        <v>0</v>
      </c>
      <c r="Q5533" s="11">
        <v>5.5555555555555497E-2</v>
      </c>
      <c r="R5533" s="12">
        <v>0.39333333333333298</v>
      </c>
      <c r="S5533" t="s">
        <v>27</v>
      </c>
      <c r="T5533">
        <v>0</v>
      </c>
      <c r="U5533">
        <f t="shared" si="518"/>
        <v>5</v>
      </c>
      <c r="V5533">
        <f t="shared" si="519"/>
        <v>1</v>
      </c>
      <c r="W5533">
        <f t="shared" si="520"/>
        <v>1</v>
      </c>
      <c r="X5533" t="str">
        <f t="shared" si="521"/>
        <v>511</v>
      </c>
      <c r="Y5533" t="str">
        <f>IF(Table1[[#This Row],[RFM_Score]]="555","Champion", IF(AND(J5533&gt;=4,V5533&gt;=4),"Loyal", IF(U5533&lt;=2,"At Risk", IF(W5533&gt;=4,"Potential Loyalist","Others"))))</f>
        <v>Others</v>
      </c>
    </row>
    <row r="5534" spans="1:25">
      <c r="A5534" t="s">
        <v>6343</v>
      </c>
      <c r="B5534">
        <v>25</v>
      </c>
      <c r="C5534" t="s">
        <v>24</v>
      </c>
      <c r="D5534" t="s">
        <v>25</v>
      </c>
      <c r="E5534" s="6" t="s">
        <v>17604</v>
      </c>
      <c r="F5534" t="s">
        <v>30</v>
      </c>
      <c r="G5534">
        <v>3</v>
      </c>
      <c r="H5534">
        <v>1</v>
      </c>
      <c r="I5534">
        <v>47</v>
      </c>
      <c r="J5534">
        <v>0</v>
      </c>
      <c r="K5534">
        <v>1.18</v>
      </c>
      <c r="L5534" t="str">
        <f t="shared" si="516"/>
        <v/>
      </c>
      <c r="M5534">
        <v>3</v>
      </c>
      <c r="N5534" t="str">
        <f t="shared" si="517"/>
        <v/>
      </c>
      <c r="O5534">
        <v>6</v>
      </c>
      <c r="P5534" s="11">
        <v>0.33333333333333298</v>
      </c>
      <c r="Q5534" s="11">
        <v>0</v>
      </c>
      <c r="R5534" s="12">
        <v>0.39333333333333298</v>
      </c>
      <c r="S5534" t="s">
        <v>27</v>
      </c>
      <c r="T5534">
        <v>0</v>
      </c>
      <c r="U5534">
        <f t="shared" si="518"/>
        <v>5</v>
      </c>
      <c r="V5534">
        <f t="shared" si="519"/>
        <v>1</v>
      </c>
      <c r="W5534">
        <f t="shared" si="520"/>
        <v>1</v>
      </c>
      <c r="X5534" t="str">
        <f t="shared" si="521"/>
        <v>511</v>
      </c>
      <c r="Y5534" t="str">
        <f>IF(Table1[[#This Row],[RFM_Score]]="555","Champion", IF(AND(J5534&gt;=4,V5534&gt;=4),"Loyal", IF(U5534&lt;=2,"At Risk", IF(W5534&gt;=4,"Potential Loyalist","Others"))))</f>
        <v>Others</v>
      </c>
    </row>
    <row r="5535" spans="1:25">
      <c r="A5535" t="s">
        <v>9198</v>
      </c>
      <c r="B5535">
        <v>33</v>
      </c>
      <c r="C5535" t="s">
        <v>19</v>
      </c>
      <c r="D5535" t="s">
        <v>25</v>
      </c>
      <c r="E5535" s="6" t="s">
        <v>17605</v>
      </c>
      <c r="F5535" t="s">
        <v>21</v>
      </c>
      <c r="G5535">
        <v>5</v>
      </c>
      <c r="H5535">
        <v>2</v>
      </c>
      <c r="I5535">
        <v>36</v>
      </c>
      <c r="J5535">
        <v>1</v>
      </c>
      <c r="K5535">
        <v>1.18</v>
      </c>
      <c r="L5535" t="str">
        <f t="shared" si="516"/>
        <v/>
      </c>
      <c r="M5535">
        <v>3</v>
      </c>
      <c r="N5535" t="str">
        <f t="shared" si="517"/>
        <v/>
      </c>
      <c r="O5535">
        <v>22</v>
      </c>
      <c r="P5535" s="11">
        <v>0.4</v>
      </c>
      <c r="Q5535" s="11">
        <v>2.77777777777777E-2</v>
      </c>
      <c r="R5535" s="12">
        <v>0.39333333333333298</v>
      </c>
      <c r="S5535" t="s">
        <v>27</v>
      </c>
      <c r="T5535">
        <v>0</v>
      </c>
      <c r="U5535">
        <f t="shared" si="518"/>
        <v>4</v>
      </c>
      <c r="V5535">
        <f t="shared" si="519"/>
        <v>1</v>
      </c>
      <c r="W5535">
        <f t="shared" si="520"/>
        <v>1</v>
      </c>
      <c r="X5535" t="str">
        <f t="shared" si="521"/>
        <v>411</v>
      </c>
      <c r="Y5535" t="str">
        <f>IF(Table1[[#This Row],[RFM_Score]]="555","Champion", IF(AND(J5535&gt;=4,V5535&gt;=4),"Loyal", IF(U5535&lt;=2,"At Risk", IF(W5535&gt;=4,"Potential Loyalist","Others"))))</f>
        <v>Others</v>
      </c>
    </row>
    <row r="5536" spans="1:25">
      <c r="A5536" t="s">
        <v>8609</v>
      </c>
      <c r="B5536">
        <v>39</v>
      </c>
      <c r="C5536" t="s">
        <v>19</v>
      </c>
      <c r="D5536" t="s">
        <v>25</v>
      </c>
      <c r="E5536" s="6" t="s">
        <v>17606</v>
      </c>
      <c r="F5536" t="s">
        <v>26</v>
      </c>
      <c r="G5536">
        <v>2</v>
      </c>
      <c r="H5536">
        <v>0</v>
      </c>
      <c r="I5536">
        <v>50</v>
      </c>
      <c r="J5536">
        <v>2</v>
      </c>
      <c r="K5536">
        <v>1.08</v>
      </c>
      <c r="L5536" t="str">
        <f t="shared" si="516"/>
        <v/>
      </c>
      <c r="M5536">
        <v>3</v>
      </c>
      <c r="N5536" t="str">
        <f t="shared" si="517"/>
        <v/>
      </c>
      <c r="O5536">
        <v>31</v>
      </c>
      <c r="P5536" s="11">
        <v>0</v>
      </c>
      <c r="Q5536" s="11">
        <v>0.04</v>
      </c>
      <c r="R5536" s="12">
        <v>0.36</v>
      </c>
      <c r="S5536" t="s">
        <v>27</v>
      </c>
      <c r="T5536">
        <v>0</v>
      </c>
      <c r="U5536">
        <f t="shared" si="518"/>
        <v>4</v>
      </c>
      <c r="V5536">
        <f t="shared" si="519"/>
        <v>1</v>
      </c>
      <c r="W5536">
        <f t="shared" si="520"/>
        <v>1</v>
      </c>
      <c r="X5536" t="str">
        <f t="shared" si="521"/>
        <v>411</v>
      </c>
      <c r="Y5536" t="str">
        <f>IF(Table1[[#This Row],[RFM_Score]]="555","Champion", IF(AND(J5536&gt;=4,V5536&gt;=4),"Loyal", IF(U5536&lt;=2,"At Risk", IF(W5536&gt;=4,"Potential Loyalist","Others"))))</f>
        <v>Others</v>
      </c>
    </row>
    <row r="5537" spans="1:25">
      <c r="A5537" t="s">
        <v>10004</v>
      </c>
      <c r="B5537">
        <v>34</v>
      </c>
      <c r="C5537" t="s">
        <v>19</v>
      </c>
      <c r="D5537" t="s">
        <v>25</v>
      </c>
      <c r="E5537" s="6" t="s">
        <v>17607</v>
      </c>
      <c r="F5537" t="s">
        <v>30</v>
      </c>
      <c r="G5537">
        <v>5</v>
      </c>
      <c r="H5537">
        <v>3</v>
      </c>
      <c r="I5537">
        <v>55</v>
      </c>
      <c r="J5537">
        <v>4</v>
      </c>
      <c r="K5537">
        <v>1</v>
      </c>
      <c r="L5537" t="str">
        <f t="shared" si="516"/>
        <v/>
      </c>
      <c r="M5537">
        <v>3</v>
      </c>
      <c r="N5537" t="str">
        <f t="shared" si="517"/>
        <v/>
      </c>
      <c r="O5537">
        <v>8</v>
      </c>
      <c r="P5537" s="11">
        <v>0.6</v>
      </c>
      <c r="Q5537" s="11">
        <v>7.2727272727272696E-2</v>
      </c>
      <c r="R5537" s="12">
        <v>0.33333333333333298</v>
      </c>
      <c r="S5537" t="s">
        <v>27</v>
      </c>
      <c r="T5537">
        <v>0</v>
      </c>
      <c r="U5537">
        <f t="shared" si="518"/>
        <v>5</v>
      </c>
      <c r="V5537">
        <f t="shared" si="519"/>
        <v>1</v>
      </c>
      <c r="W5537">
        <f t="shared" si="520"/>
        <v>1</v>
      </c>
      <c r="X5537" t="str">
        <f t="shared" si="521"/>
        <v>511</v>
      </c>
      <c r="Y5537" t="str">
        <f>IF(Table1[[#This Row],[RFM_Score]]="555","Champion", IF(AND(J5537&gt;=4,V5537&gt;=4),"Loyal", IF(U5537&lt;=2,"At Risk", IF(W5537&gt;=4,"Potential Loyalist","Others"))))</f>
        <v>Others</v>
      </c>
    </row>
    <row r="5538" spans="1:25">
      <c r="A5538" t="s">
        <v>6308</v>
      </c>
      <c r="B5538">
        <v>43</v>
      </c>
      <c r="C5538" t="s">
        <v>24</v>
      </c>
      <c r="D5538" t="s">
        <v>49</v>
      </c>
      <c r="E5538" s="6" t="s">
        <v>17608</v>
      </c>
      <c r="F5538" t="s">
        <v>26</v>
      </c>
      <c r="G5538">
        <v>3</v>
      </c>
      <c r="H5538">
        <v>1</v>
      </c>
      <c r="I5538">
        <v>43</v>
      </c>
      <c r="J5538">
        <v>8</v>
      </c>
      <c r="K5538">
        <v>0.87</v>
      </c>
      <c r="L5538" t="str">
        <f t="shared" si="516"/>
        <v/>
      </c>
      <c r="M5538">
        <v>3</v>
      </c>
      <c r="N5538" t="str">
        <f t="shared" si="517"/>
        <v/>
      </c>
      <c r="O5538">
        <v>18</v>
      </c>
      <c r="P5538" s="11">
        <v>0.33333333333333298</v>
      </c>
      <c r="Q5538" s="11">
        <v>0.186046511627906</v>
      </c>
      <c r="R5538" s="12">
        <v>0.28999999999999998</v>
      </c>
      <c r="S5538" t="s">
        <v>27</v>
      </c>
      <c r="T5538">
        <v>1</v>
      </c>
      <c r="U5538">
        <f t="shared" si="518"/>
        <v>5</v>
      </c>
      <c r="V5538">
        <f t="shared" si="519"/>
        <v>1</v>
      </c>
      <c r="W5538">
        <f t="shared" si="520"/>
        <v>1</v>
      </c>
      <c r="X5538" t="str">
        <f t="shared" si="521"/>
        <v>511</v>
      </c>
      <c r="Y5538" t="str">
        <f>IF(Table1[[#This Row],[RFM_Score]]="555","Champion", IF(AND(J5538&gt;=4,V5538&gt;=4),"Loyal", IF(U5538&lt;=2,"At Risk", IF(W5538&gt;=4,"Potential Loyalist","Others"))))</f>
        <v>Others</v>
      </c>
    </row>
    <row r="5539" spans="1:25">
      <c r="A5539" t="s">
        <v>7861</v>
      </c>
      <c r="B5539">
        <v>46</v>
      </c>
      <c r="C5539" t="s">
        <v>24</v>
      </c>
      <c r="D5539" t="s">
        <v>25</v>
      </c>
      <c r="E5539" s="6" t="s">
        <v>17609</v>
      </c>
      <c r="F5539" t="s">
        <v>37</v>
      </c>
      <c r="G5539">
        <v>2</v>
      </c>
      <c r="H5539">
        <v>0</v>
      </c>
      <c r="I5539">
        <v>51</v>
      </c>
      <c r="J5539">
        <v>3</v>
      </c>
      <c r="K5539">
        <v>0.81</v>
      </c>
      <c r="L5539" t="str">
        <f t="shared" si="516"/>
        <v/>
      </c>
      <c r="M5539">
        <v>3</v>
      </c>
      <c r="N5539" t="str">
        <f t="shared" si="517"/>
        <v/>
      </c>
      <c r="O5539">
        <v>26</v>
      </c>
      <c r="P5539" s="11">
        <v>0</v>
      </c>
      <c r="Q5539" s="11">
        <v>5.8823529411764698E-2</v>
      </c>
      <c r="R5539" s="12">
        <v>0.27</v>
      </c>
      <c r="S5539" t="s">
        <v>27</v>
      </c>
      <c r="T5539">
        <v>0</v>
      </c>
      <c r="U5539">
        <f t="shared" si="518"/>
        <v>4</v>
      </c>
      <c r="V5539">
        <f t="shared" si="519"/>
        <v>1</v>
      </c>
      <c r="W5539">
        <f t="shared" si="520"/>
        <v>1</v>
      </c>
      <c r="X5539" t="str">
        <f t="shared" si="521"/>
        <v>411</v>
      </c>
      <c r="Y5539" t="str">
        <f>IF(Table1[[#This Row],[RFM_Score]]="555","Champion", IF(AND(J5539&gt;=4,V5539&gt;=4),"Loyal", IF(U5539&lt;=2,"At Risk", IF(W5539&gt;=4,"Potential Loyalist","Others"))))</f>
        <v>Others</v>
      </c>
    </row>
    <row r="5540" spans="1:25">
      <c r="A5540" t="s">
        <v>1990</v>
      </c>
      <c r="B5540">
        <v>27</v>
      </c>
      <c r="C5540" t="s">
        <v>19</v>
      </c>
      <c r="D5540" t="s">
        <v>25</v>
      </c>
      <c r="E5540" s="6" t="s">
        <v>17610</v>
      </c>
      <c r="F5540" t="s">
        <v>30</v>
      </c>
      <c r="G5540">
        <v>2</v>
      </c>
      <c r="H5540">
        <v>0</v>
      </c>
      <c r="I5540">
        <v>55</v>
      </c>
      <c r="J5540">
        <v>3</v>
      </c>
      <c r="K5540">
        <v>0.79</v>
      </c>
      <c r="L5540" t="str">
        <f t="shared" si="516"/>
        <v/>
      </c>
      <c r="M5540">
        <v>3</v>
      </c>
      <c r="N5540" t="str">
        <f t="shared" si="517"/>
        <v/>
      </c>
      <c r="O5540">
        <v>6</v>
      </c>
      <c r="P5540" s="11">
        <v>0</v>
      </c>
      <c r="Q5540" s="11">
        <v>5.4545454545454501E-2</v>
      </c>
      <c r="R5540" s="12">
        <v>0.26333333333333298</v>
      </c>
      <c r="S5540" t="s">
        <v>27</v>
      </c>
      <c r="T5540">
        <v>0</v>
      </c>
      <c r="U5540">
        <f t="shared" si="518"/>
        <v>5</v>
      </c>
      <c r="V5540">
        <f t="shared" si="519"/>
        <v>1</v>
      </c>
      <c r="W5540">
        <f t="shared" si="520"/>
        <v>1</v>
      </c>
      <c r="X5540" t="str">
        <f t="shared" si="521"/>
        <v>511</v>
      </c>
      <c r="Y5540" t="str">
        <f>IF(Table1[[#This Row],[RFM_Score]]="555","Champion", IF(AND(J5540&gt;=4,V5540&gt;=4),"Loyal", IF(U5540&lt;=2,"At Risk", IF(W5540&gt;=4,"Potential Loyalist","Others"))))</f>
        <v>Others</v>
      </c>
    </row>
    <row r="5541" spans="1:25">
      <c r="A5541" t="s">
        <v>8742</v>
      </c>
      <c r="B5541">
        <v>42</v>
      </c>
      <c r="C5541" t="s">
        <v>24</v>
      </c>
      <c r="D5541" t="s">
        <v>25</v>
      </c>
      <c r="E5541" s="6" t="s">
        <v>17611</v>
      </c>
      <c r="F5541" t="s">
        <v>26</v>
      </c>
      <c r="G5541">
        <v>3</v>
      </c>
      <c r="H5541">
        <v>2</v>
      </c>
      <c r="I5541">
        <v>63</v>
      </c>
      <c r="J5541">
        <v>4</v>
      </c>
      <c r="K5541">
        <v>0.77</v>
      </c>
      <c r="L5541" t="str">
        <f t="shared" si="516"/>
        <v/>
      </c>
      <c r="M5541">
        <v>3</v>
      </c>
      <c r="N5541" t="str">
        <f t="shared" si="517"/>
        <v/>
      </c>
      <c r="O5541">
        <v>9</v>
      </c>
      <c r="P5541" s="11">
        <v>0.66666666666666596</v>
      </c>
      <c r="Q5541" s="11">
        <v>6.3492063492063405E-2</v>
      </c>
      <c r="R5541" s="12">
        <v>0.25666666666666599</v>
      </c>
      <c r="S5541" t="s">
        <v>27</v>
      </c>
      <c r="T5541">
        <v>0</v>
      </c>
      <c r="U5541">
        <f t="shared" si="518"/>
        <v>5</v>
      </c>
      <c r="V5541">
        <f t="shared" si="519"/>
        <v>1</v>
      </c>
      <c r="W5541">
        <f t="shared" si="520"/>
        <v>1</v>
      </c>
      <c r="X5541" t="str">
        <f t="shared" si="521"/>
        <v>511</v>
      </c>
      <c r="Y5541" t="str">
        <f>IF(Table1[[#This Row],[RFM_Score]]="555","Champion", IF(AND(J5541&gt;=4,V5541&gt;=4),"Loyal", IF(U5541&lt;=2,"At Risk", IF(W5541&gt;=4,"Potential Loyalist","Others"))))</f>
        <v>Others</v>
      </c>
    </row>
    <row r="5542" spans="1:25">
      <c r="A5542" t="s">
        <v>9871</v>
      </c>
      <c r="B5542">
        <v>60</v>
      </c>
      <c r="C5542" t="s">
        <v>19</v>
      </c>
      <c r="D5542" t="s">
        <v>25</v>
      </c>
      <c r="E5542" s="6" t="s">
        <v>17612</v>
      </c>
      <c r="F5542" t="s">
        <v>26</v>
      </c>
      <c r="G5542">
        <v>2</v>
      </c>
      <c r="H5542">
        <v>0</v>
      </c>
      <c r="I5542">
        <v>55</v>
      </c>
      <c r="J5542">
        <v>5</v>
      </c>
      <c r="K5542">
        <v>0.71</v>
      </c>
      <c r="L5542" t="str">
        <f t="shared" si="516"/>
        <v/>
      </c>
      <c r="M5542">
        <v>3</v>
      </c>
      <c r="N5542" t="str">
        <f t="shared" si="517"/>
        <v/>
      </c>
      <c r="O5542">
        <v>3</v>
      </c>
      <c r="P5542" s="11">
        <v>0</v>
      </c>
      <c r="Q5542" s="11">
        <v>9.0909090909090898E-2</v>
      </c>
      <c r="R5542" s="12">
        <v>0.236666666666666</v>
      </c>
      <c r="S5542" t="s">
        <v>27</v>
      </c>
      <c r="T5542">
        <v>0</v>
      </c>
      <c r="U5542">
        <f t="shared" si="518"/>
        <v>5</v>
      </c>
      <c r="V5542">
        <f t="shared" si="519"/>
        <v>1</v>
      </c>
      <c r="W5542">
        <f t="shared" si="520"/>
        <v>1</v>
      </c>
      <c r="X5542" t="str">
        <f t="shared" si="521"/>
        <v>511</v>
      </c>
      <c r="Y5542" t="str">
        <f>IF(Table1[[#This Row],[RFM_Score]]="555","Champion", IF(AND(J5542&gt;=4,V5542&gt;=4),"Loyal", IF(U5542&lt;=2,"At Risk", IF(W5542&gt;=4,"Potential Loyalist","Others"))))</f>
        <v>Others</v>
      </c>
    </row>
    <row r="5543" spans="1:25">
      <c r="A5543" t="s">
        <v>9302</v>
      </c>
      <c r="B5543">
        <v>43</v>
      </c>
      <c r="C5543" t="s">
        <v>24</v>
      </c>
      <c r="D5543" t="s">
        <v>25</v>
      </c>
      <c r="E5543" s="6" t="s">
        <v>17613</v>
      </c>
      <c r="F5543" t="s">
        <v>21</v>
      </c>
      <c r="G5543">
        <v>1</v>
      </c>
      <c r="H5543">
        <v>0</v>
      </c>
      <c r="I5543">
        <v>54</v>
      </c>
      <c r="J5543">
        <v>6</v>
      </c>
      <c r="K5543">
        <v>0.68</v>
      </c>
      <c r="L5543" t="str">
        <f t="shared" si="516"/>
        <v/>
      </c>
      <c r="M5543">
        <v>3</v>
      </c>
      <c r="N5543" t="str">
        <f t="shared" si="517"/>
        <v/>
      </c>
      <c r="O5543">
        <v>53</v>
      </c>
      <c r="P5543" s="11">
        <v>0</v>
      </c>
      <c r="Q5543" s="11">
        <v>0.11111111111111099</v>
      </c>
      <c r="R5543" s="12">
        <v>0.22666666666666599</v>
      </c>
      <c r="S5543" t="s">
        <v>27</v>
      </c>
      <c r="T5543">
        <v>0</v>
      </c>
      <c r="U5543">
        <f t="shared" si="518"/>
        <v>3</v>
      </c>
      <c r="V5543">
        <f t="shared" si="519"/>
        <v>1</v>
      </c>
      <c r="W5543">
        <f t="shared" si="520"/>
        <v>1</v>
      </c>
      <c r="X5543" t="str">
        <f t="shared" si="521"/>
        <v>311</v>
      </c>
      <c r="Y5543" t="str">
        <f>IF(Table1[[#This Row],[RFM_Score]]="555","Champion", IF(AND(J5543&gt;=4,V5543&gt;=4),"Loyal", IF(U5543&lt;=2,"At Risk", IF(W5543&gt;=4,"Potential Loyalist","Others"))))</f>
        <v>Others</v>
      </c>
    </row>
    <row r="5544" spans="1:25">
      <c r="A5544" t="s">
        <v>9002</v>
      </c>
      <c r="B5544">
        <v>18</v>
      </c>
      <c r="C5544" t="s">
        <v>19</v>
      </c>
      <c r="D5544" t="s">
        <v>49</v>
      </c>
      <c r="E5544" s="6" t="s">
        <v>17614</v>
      </c>
      <c r="F5544" t="s">
        <v>26</v>
      </c>
      <c r="G5544">
        <v>6</v>
      </c>
      <c r="H5544">
        <v>4</v>
      </c>
      <c r="I5544">
        <v>53</v>
      </c>
      <c r="J5544">
        <v>2</v>
      </c>
      <c r="K5544">
        <v>0.64</v>
      </c>
      <c r="L5544" t="str">
        <f t="shared" si="516"/>
        <v/>
      </c>
      <c r="M5544">
        <v>3</v>
      </c>
      <c r="N5544" t="str">
        <f t="shared" si="517"/>
        <v/>
      </c>
      <c r="O5544">
        <v>6</v>
      </c>
      <c r="P5544" s="11">
        <v>0.66666666666666596</v>
      </c>
      <c r="Q5544" s="11">
        <v>3.7735849056603703E-2</v>
      </c>
      <c r="R5544" s="12">
        <v>0.21333333333333299</v>
      </c>
      <c r="S5544" t="s">
        <v>27</v>
      </c>
      <c r="T5544">
        <v>0</v>
      </c>
      <c r="U5544">
        <f t="shared" si="518"/>
        <v>5</v>
      </c>
      <c r="V5544">
        <f t="shared" si="519"/>
        <v>1</v>
      </c>
      <c r="W5544">
        <f t="shared" si="520"/>
        <v>1</v>
      </c>
      <c r="X5544" t="str">
        <f t="shared" si="521"/>
        <v>511</v>
      </c>
      <c r="Y5544" t="str">
        <f>IF(Table1[[#This Row],[RFM_Score]]="555","Champion", IF(AND(J5544&gt;=4,V5544&gt;=4),"Loyal", IF(U5544&lt;=2,"At Risk", IF(W5544&gt;=4,"Potential Loyalist","Others"))))</f>
        <v>Others</v>
      </c>
    </row>
    <row r="5545" spans="1:25">
      <c r="A5545" t="s">
        <v>1891</v>
      </c>
      <c r="B5545">
        <v>47</v>
      </c>
      <c r="C5545" t="s">
        <v>19</v>
      </c>
      <c r="D5545" t="s">
        <v>46</v>
      </c>
      <c r="E5545" s="6" t="s">
        <v>17615</v>
      </c>
      <c r="F5545" t="s">
        <v>37</v>
      </c>
      <c r="G5545">
        <v>7</v>
      </c>
      <c r="H5545">
        <v>3</v>
      </c>
      <c r="I5545">
        <v>48</v>
      </c>
      <c r="J5545">
        <v>4</v>
      </c>
      <c r="K5545">
        <v>0.5</v>
      </c>
      <c r="L5545" t="str">
        <f t="shared" si="516"/>
        <v/>
      </c>
      <c r="M5545">
        <v>3</v>
      </c>
      <c r="N5545" t="str">
        <f t="shared" si="517"/>
        <v/>
      </c>
      <c r="O5545">
        <v>45</v>
      </c>
      <c r="P5545" s="11">
        <v>0.42857142857142799</v>
      </c>
      <c r="Q5545" s="11">
        <v>8.3333333333333301E-2</v>
      </c>
      <c r="R5545" s="12">
        <v>0.16666666666666599</v>
      </c>
      <c r="S5545" t="s">
        <v>27</v>
      </c>
      <c r="T5545">
        <v>0</v>
      </c>
      <c r="U5545">
        <f t="shared" si="518"/>
        <v>3</v>
      </c>
      <c r="V5545">
        <f t="shared" si="519"/>
        <v>1</v>
      </c>
      <c r="W5545">
        <f t="shared" si="520"/>
        <v>1</v>
      </c>
      <c r="X5545" t="str">
        <f t="shared" si="521"/>
        <v>311</v>
      </c>
      <c r="Y5545" t="str">
        <f>IF(Table1[[#This Row],[RFM_Score]]="555","Champion", IF(AND(J5545&gt;=4,V5545&gt;=4),"Loyal", IF(U5545&lt;=2,"At Risk", IF(W5545&gt;=4,"Potential Loyalist","Others"))))</f>
        <v>Others</v>
      </c>
    </row>
    <row r="5546" spans="1:25">
      <c r="A5546" t="s">
        <v>2415</v>
      </c>
      <c r="B5546">
        <v>30</v>
      </c>
      <c r="C5546" t="s">
        <v>24</v>
      </c>
      <c r="D5546" t="s">
        <v>25</v>
      </c>
      <c r="E5546" s="6" t="s">
        <v>17616</v>
      </c>
      <c r="F5546" t="s">
        <v>21</v>
      </c>
      <c r="G5546">
        <v>2</v>
      </c>
      <c r="H5546">
        <v>1</v>
      </c>
      <c r="I5546">
        <v>38</v>
      </c>
      <c r="J5546">
        <v>2</v>
      </c>
      <c r="K5546">
        <v>0.47</v>
      </c>
      <c r="L5546" t="str">
        <f t="shared" si="516"/>
        <v/>
      </c>
      <c r="M5546">
        <v>3</v>
      </c>
      <c r="N5546" t="str">
        <f t="shared" si="517"/>
        <v/>
      </c>
      <c r="O5546">
        <v>20</v>
      </c>
      <c r="P5546" s="11">
        <v>0.5</v>
      </c>
      <c r="Q5546" s="11">
        <v>5.2631578947368397E-2</v>
      </c>
      <c r="R5546" s="12">
        <v>0.15666666666666601</v>
      </c>
      <c r="S5546" t="s">
        <v>27</v>
      </c>
      <c r="T5546">
        <v>0</v>
      </c>
      <c r="U5546">
        <f t="shared" si="518"/>
        <v>5</v>
      </c>
      <c r="V5546">
        <f t="shared" si="519"/>
        <v>1</v>
      </c>
      <c r="W5546">
        <f t="shared" si="520"/>
        <v>1</v>
      </c>
      <c r="X5546" t="str">
        <f t="shared" si="521"/>
        <v>511</v>
      </c>
      <c r="Y5546" t="str">
        <f>IF(Table1[[#This Row],[RFM_Score]]="555","Champion", IF(AND(J5546&gt;=4,V5546&gt;=4),"Loyal", IF(U5546&lt;=2,"At Risk", IF(W5546&gt;=4,"Potential Loyalist","Others"))))</f>
        <v>Others</v>
      </c>
    </row>
    <row r="5547" spans="1:25">
      <c r="A5547" t="s">
        <v>11104</v>
      </c>
      <c r="B5547">
        <v>40</v>
      </c>
      <c r="C5547" t="s">
        <v>19</v>
      </c>
      <c r="D5547" t="s">
        <v>29</v>
      </c>
      <c r="E5547" s="6" t="s">
        <v>17617</v>
      </c>
      <c r="F5547" t="s">
        <v>26</v>
      </c>
      <c r="G5547">
        <v>1</v>
      </c>
      <c r="H5547">
        <v>1</v>
      </c>
      <c r="I5547">
        <v>53</v>
      </c>
      <c r="J5547">
        <v>1</v>
      </c>
      <c r="K5547">
        <v>0.46</v>
      </c>
      <c r="L5547" t="str">
        <f t="shared" si="516"/>
        <v/>
      </c>
      <c r="M5547">
        <v>3</v>
      </c>
      <c r="N5547" t="str">
        <f t="shared" si="517"/>
        <v/>
      </c>
      <c r="O5547">
        <v>25</v>
      </c>
      <c r="P5547" s="11">
        <v>1</v>
      </c>
      <c r="Q5547" s="11">
        <v>1.8867924528301799E-2</v>
      </c>
      <c r="R5547" s="12">
        <v>0.15333333333333299</v>
      </c>
      <c r="S5547" t="s">
        <v>27</v>
      </c>
      <c r="T5547">
        <v>0</v>
      </c>
      <c r="U5547">
        <f t="shared" si="518"/>
        <v>4</v>
      </c>
      <c r="V5547">
        <f t="shared" si="519"/>
        <v>1</v>
      </c>
      <c r="W5547">
        <f t="shared" si="520"/>
        <v>1</v>
      </c>
      <c r="X5547" t="str">
        <f t="shared" si="521"/>
        <v>411</v>
      </c>
      <c r="Y5547" t="str">
        <f>IF(Table1[[#This Row],[RFM_Score]]="555","Champion", IF(AND(J5547&gt;=4,V5547&gt;=4),"Loyal", IF(U5547&lt;=2,"At Risk", IF(W5547&gt;=4,"Potential Loyalist","Others"))))</f>
        <v>Others</v>
      </c>
    </row>
    <row r="5548" spans="1:25">
      <c r="A5548" t="s">
        <v>2256</v>
      </c>
      <c r="B5548">
        <v>32</v>
      </c>
      <c r="C5548" t="s">
        <v>24</v>
      </c>
      <c r="D5548" t="s">
        <v>41</v>
      </c>
      <c r="E5548" s="6" t="s">
        <v>17618</v>
      </c>
      <c r="F5548" t="s">
        <v>60</v>
      </c>
      <c r="G5548">
        <v>3</v>
      </c>
      <c r="H5548">
        <v>2</v>
      </c>
      <c r="I5548">
        <v>53</v>
      </c>
      <c r="J5548">
        <v>2</v>
      </c>
      <c r="K5548">
        <v>0.43</v>
      </c>
      <c r="L5548" t="str">
        <f t="shared" si="516"/>
        <v/>
      </c>
      <c r="M5548">
        <v>3</v>
      </c>
      <c r="N5548" t="str">
        <f t="shared" si="517"/>
        <v/>
      </c>
      <c r="O5548">
        <v>25</v>
      </c>
      <c r="P5548" s="11">
        <v>0.66666666666666596</v>
      </c>
      <c r="Q5548" s="11">
        <v>3.7735849056603703E-2</v>
      </c>
      <c r="R5548" s="12">
        <v>0.14333333333333301</v>
      </c>
      <c r="S5548" t="s">
        <v>27</v>
      </c>
      <c r="T5548">
        <v>0</v>
      </c>
      <c r="U5548">
        <f t="shared" si="518"/>
        <v>4</v>
      </c>
      <c r="V5548">
        <f t="shared" si="519"/>
        <v>1</v>
      </c>
      <c r="W5548">
        <f t="shared" si="520"/>
        <v>1</v>
      </c>
      <c r="X5548" t="str">
        <f t="shared" si="521"/>
        <v>411</v>
      </c>
      <c r="Y5548" t="str">
        <f>IF(Table1[[#This Row],[RFM_Score]]="555","Champion", IF(AND(J5548&gt;=4,V5548&gt;=4),"Loyal", IF(U5548&lt;=2,"At Risk", IF(W5548&gt;=4,"Potential Loyalist","Others"))))</f>
        <v>Others</v>
      </c>
    </row>
    <row r="5549" spans="1:25">
      <c r="A5549" t="s">
        <v>9962</v>
      </c>
      <c r="B5549">
        <v>28</v>
      </c>
      <c r="C5549" t="s">
        <v>24</v>
      </c>
      <c r="D5549" t="s">
        <v>29</v>
      </c>
      <c r="E5549" s="6" t="s">
        <v>17619</v>
      </c>
      <c r="F5549" t="s">
        <v>21</v>
      </c>
      <c r="G5549">
        <v>4</v>
      </c>
      <c r="H5549">
        <v>1</v>
      </c>
      <c r="I5549">
        <v>46</v>
      </c>
      <c r="J5549">
        <v>4</v>
      </c>
      <c r="K5549">
        <v>0.4</v>
      </c>
      <c r="L5549" t="str">
        <f t="shared" si="516"/>
        <v/>
      </c>
      <c r="M5549">
        <v>3</v>
      </c>
      <c r="N5549" t="str">
        <f t="shared" si="517"/>
        <v/>
      </c>
      <c r="O5549">
        <v>2</v>
      </c>
      <c r="P5549" s="11">
        <v>0.25</v>
      </c>
      <c r="Q5549" s="11">
        <v>8.6956521739130405E-2</v>
      </c>
      <c r="R5549" s="12">
        <v>0.133333333333333</v>
      </c>
      <c r="S5549" t="s">
        <v>27</v>
      </c>
      <c r="T5549">
        <v>0</v>
      </c>
      <c r="U5549">
        <f t="shared" si="518"/>
        <v>5</v>
      </c>
      <c r="V5549">
        <f t="shared" si="519"/>
        <v>1</v>
      </c>
      <c r="W5549">
        <f t="shared" si="520"/>
        <v>1</v>
      </c>
      <c r="X5549" t="str">
        <f t="shared" si="521"/>
        <v>511</v>
      </c>
      <c r="Y5549" t="str">
        <f>IF(Table1[[#This Row],[RFM_Score]]="555","Champion", IF(AND(J5549&gt;=4,V5549&gt;=4),"Loyal", IF(U5549&lt;=2,"At Risk", IF(W5549&gt;=4,"Potential Loyalist","Others"))))</f>
        <v>Others</v>
      </c>
    </row>
    <row r="5550" spans="1:25">
      <c r="A5550" t="s">
        <v>11391</v>
      </c>
      <c r="B5550">
        <v>43</v>
      </c>
      <c r="C5550" t="s">
        <v>24</v>
      </c>
      <c r="D5550" t="s">
        <v>25</v>
      </c>
      <c r="E5550" s="6" t="s">
        <v>17620</v>
      </c>
      <c r="F5550" t="s">
        <v>26</v>
      </c>
      <c r="G5550">
        <v>5</v>
      </c>
      <c r="H5550">
        <v>4</v>
      </c>
      <c r="I5550">
        <v>45</v>
      </c>
      <c r="J5550">
        <v>1</v>
      </c>
      <c r="K5550">
        <v>0.37</v>
      </c>
      <c r="L5550" t="str">
        <f t="shared" si="516"/>
        <v/>
      </c>
      <c r="M5550">
        <v>3</v>
      </c>
      <c r="N5550" t="str">
        <f t="shared" si="517"/>
        <v/>
      </c>
      <c r="O5550">
        <v>1</v>
      </c>
      <c r="P5550" s="11">
        <v>0.8</v>
      </c>
      <c r="Q5550" s="11">
        <v>2.2222222222222199E-2</v>
      </c>
      <c r="R5550" s="12">
        <v>0.123333333333333</v>
      </c>
      <c r="S5550" t="s">
        <v>27</v>
      </c>
      <c r="T5550">
        <v>0</v>
      </c>
      <c r="U5550">
        <f t="shared" si="518"/>
        <v>5</v>
      </c>
      <c r="V5550">
        <f t="shared" si="519"/>
        <v>1</v>
      </c>
      <c r="W5550">
        <f t="shared" si="520"/>
        <v>1</v>
      </c>
      <c r="X5550" t="str">
        <f t="shared" si="521"/>
        <v>511</v>
      </c>
      <c r="Y5550" t="str">
        <f>IF(Table1[[#This Row],[RFM_Score]]="555","Champion", IF(AND(J5550&gt;=4,V5550&gt;=4),"Loyal", IF(U5550&lt;=2,"At Risk", IF(W5550&gt;=4,"Potential Loyalist","Others"))))</f>
        <v>Others</v>
      </c>
    </row>
    <row r="5551" spans="1:25">
      <c r="A5551" t="s">
        <v>7188</v>
      </c>
      <c r="B5551">
        <v>43</v>
      </c>
      <c r="C5551" t="s">
        <v>19</v>
      </c>
      <c r="D5551" t="s">
        <v>25</v>
      </c>
      <c r="E5551" s="6" t="s">
        <v>17621</v>
      </c>
      <c r="F5551" t="s">
        <v>37</v>
      </c>
      <c r="G5551">
        <v>2</v>
      </c>
      <c r="H5551">
        <v>1</v>
      </c>
      <c r="I5551">
        <v>57</v>
      </c>
      <c r="J5551">
        <v>2</v>
      </c>
      <c r="K5551">
        <v>0.33</v>
      </c>
      <c r="L5551" t="str">
        <f t="shared" si="516"/>
        <v/>
      </c>
      <c r="M5551">
        <v>3</v>
      </c>
      <c r="N5551" t="str">
        <f t="shared" si="517"/>
        <v/>
      </c>
      <c r="O5551">
        <v>19</v>
      </c>
      <c r="P5551" s="11">
        <v>0.5</v>
      </c>
      <c r="Q5551" s="11">
        <v>3.5087719298245598E-2</v>
      </c>
      <c r="R5551" s="12">
        <v>0.11</v>
      </c>
      <c r="S5551" t="s">
        <v>27</v>
      </c>
      <c r="T5551">
        <v>0</v>
      </c>
      <c r="U5551">
        <f t="shared" si="518"/>
        <v>5</v>
      </c>
      <c r="V5551">
        <f t="shared" si="519"/>
        <v>1</v>
      </c>
      <c r="W5551">
        <f t="shared" si="520"/>
        <v>1</v>
      </c>
      <c r="X5551" t="str">
        <f t="shared" si="521"/>
        <v>511</v>
      </c>
      <c r="Y5551" t="str">
        <f>IF(Table1[[#This Row],[RFM_Score]]="555","Champion", IF(AND(J5551&gt;=4,V5551&gt;=4),"Loyal", IF(U5551&lt;=2,"At Risk", IF(W5551&gt;=4,"Potential Loyalist","Others"))))</f>
        <v>Others</v>
      </c>
    </row>
    <row r="5552" spans="1:25">
      <c r="A5552" t="s">
        <v>9377</v>
      </c>
      <c r="B5552">
        <v>23</v>
      </c>
      <c r="C5552" t="s">
        <v>19</v>
      </c>
      <c r="D5552" t="s">
        <v>25</v>
      </c>
      <c r="E5552" s="6" t="s">
        <v>17622</v>
      </c>
      <c r="F5552" t="s">
        <v>21</v>
      </c>
      <c r="G5552">
        <v>2</v>
      </c>
      <c r="H5552">
        <v>1</v>
      </c>
      <c r="I5552">
        <v>49</v>
      </c>
      <c r="J5552">
        <v>4</v>
      </c>
      <c r="K5552">
        <v>0.33</v>
      </c>
      <c r="L5552" t="str">
        <f t="shared" si="516"/>
        <v/>
      </c>
      <c r="M5552">
        <v>3</v>
      </c>
      <c r="N5552" t="str">
        <f t="shared" si="517"/>
        <v/>
      </c>
      <c r="O5552">
        <v>10</v>
      </c>
      <c r="P5552" s="11">
        <v>0.5</v>
      </c>
      <c r="Q5552" s="11">
        <v>8.16326530612244E-2</v>
      </c>
      <c r="R5552" s="12">
        <v>0.11</v>
      </c>
      <c r="S5552" t="s">
        <v>27</v>
      </c>
      <c r="T5552">
        <v>0</v>
      </c>
      <c r="U5552">
        <f t="shared" si="518"/>
        <v>5</v>
      </c>
      <c r="V5552">
        <f t="shared" si="519"/>
        <v>1</v>
      </c>
      <c r="W5552">
        <f t="shared" si="520"/>
        <v>1</v>
      </c>
      <c r="X5552" t="str">
        <f t="shared" si="521"/>
        <v>511</v>
      </c>
      <c r="Y5552" t="str">
        <f>IF(Table1[[#This Row],[RFM_Score]]="555","Champion", IF(AND(J5552&gt;=4,V5552&gt;=4),"Loyal", IF(U5552&lt;=2,"At Risk", IF(W5552&gt;=4,"Potential Loyalist","Others"))))</f>
        <v>Others</v>
      </c>
    </row>
    <row r="5553" spans="1:25">
      <c r="A5553" t="s">
        <v>9719</v>
      </c>
      <c r="B5553">
        <v>46</v>
      </c>
      <c r="C5553" t="s">
        <v>24</v>
      </c>
      <c r="D5553" t="s">
        <v>25</v>
      </c>
      <c r="E5553" s="6" t="s">
        <v>17623</v>
      </c>
      <c r="F5553" t="s">
        <v>30</v>
      </c>
      <c r="G5553">
        <v>3</v>
      </c>
      <c r="H5553">
        <v>0</v>
      </c>
      <c r="I5553">
        <v>49</v>
      </c>
      <c r="J5553">
        <v>4</v>
      </c>
      <c r="K5553">
        <v>0.27</v>
      </c>
      <c r="L5553" t="str">
        <f t="shared" si="516"/>
        <v/>
      </c>
      <c r="M5553">
        <v>3</v>
      </c>
      <c r="N5553" t="str">
        <f t="shared" si="517"/>
        <v/>
      </c>
      <c r="O5553">
        <v>34</v>
      </c>
      <c r="P5553" s="11">
        <v>0</v>
      </c>
      <c r="Q5553" s="11">
        <v>8.16326530612244E-2</v>
      </c>
      <c r="R5553" s="12">
        <v>0.09</v>
      </c>
      <c r="S5553" t="s">
        <v>27</v>
      </c>
      <c r="T5553">
        <v>0</v>
      </c>
      <c r="U5553">
        <f t="shared" si="518"/>
        <v>4</v>
      </c>
      <c r="V5553">
        <f t="shared" si="519"/>
        <v>1</v>
      </c>
      <c r="W5553">
        <f t="shared" si="520"/>
        <v>1</v>
      </c>
      <c r="X5553" t="str">
        <f t="shared" si="521"/>
        <v>411</v>
      </c>
      <c r="Y5553" t="str">
        <f>IF(Table1[[#This Row],[RFM_Score]]="555","Champion", IF(AND(J5553&gt;=4,V5553&gt;=4),"Loyal", IF(U5553&lt;=2,"At Risk", IF(W5553&gt;=4,"Potential Loyalist","Others"))))</f>
        <v>Others</v>
      </c>
    </row>
    <row r="5554" spans="1:25">
      <c r="A5554" t="s">
        <v>6710</v>
      </c>
      <c r="B5554">
        <v>36</v>
      </c>
      <c r="C5554" t="s">
        <v>24</v>
      </c>
      <c r="D5554" t="s">
        <v>49</v>
      </c>
      <c r="E5554" s="6" t="s">
        <v>17624</v>
      </c>
      <c r="F5554" t="s">
        <v>62</v>
      </c>
      <c r="G5554">
        <v>5</v>
      </c>
      <c r="H5554">
        <v>1</v>
      </c>
      <c r="I5554">
        <v>48</v>
      </c>
      <c r="J5554">
        <v>1</v>
      </c>
      <c r="K5554">
        <v>0.21</v>
      </c>
      <c r="L5554" t="str">
        <f t="shared" si="516"/>
        <v/>
      </c>
      <c r="M5554">
        <v>3</v>
      </c>
      <c r="N5554" t="str">
        <f t="shared" si="517"/>
        <v/>
      </c>
      <c r="O5554">
        <v>10</v>
      </c>
      <c r="P5554" s="11">
        <v>0.2</v>
      </c>
      <c r="Q5554" s="11">
        <v>2.0833333333333301E-2</v>
      </c>
      <c r="R5554" s="12">
        <v>6.9999999999999896E-2</v>
      </c>
      <c r="S5554" t="s">
        <v>27</v>
      </c>
      <c r="T5554">
        <v>0</v>
      </c>
      <c r="U5554">
        <f t="shared" si="518"/>
        <v>5</v>
      </c>
      <c r="V5554">
        <f t="shared" si="519"/>
        <v>1</v>
      </c>
      <c r="W5554">
        <f t="shared" si="520"/>
        <v>1</v>
      </c>
      <c r="X5554" t="str">
        <f t="shared" si="521"/>
        <v>511</v>
      </c>
      <c r="Y5554" t="str">
        <f>IF(Table1[[#This Row],[RFM_Score]]="555","Champion", IF(AND(J5554&gt;=4,V5554&gt;=4),"Loyal", IF(U5554&lt;=2,"At Risk", IF(W5554&gt;=4,"Potential Loyalist","Others"))))</f>
        <v>Others</v>
      </c>
    </row>
    <row r="5555" spans="1:25">
      <c r="A5555" t="s">
        <v>6814</v>
      </c>
      <c r="B5555">
        <v>38</v>
      </c>
      <c r="C5555" t="s">
        <v>19</v>
      </c>
      <c r="D5555" t="s">
        <v>25</v>
      </c>
      <c r="E5555" s="6" t="s">
        <v>17625</v>
      </c>
      <c r="F5555" t="s">
        <v>26</v>
      </c>
      <c r="G5555">
        <v>2</v>
      </c>
      <c r="H5555">
        <v>1</v>
      </c>
      <c r="I5555">
        <v>64</v>
      </c>
      <c r="J5555">
        <v>7</v>
      </c>
      <c r="K5555">
        <v>0.21</v>
      </c>
      <c r="L5555" t="str">
        <f t="shared" si="516"/>
        <v/>
      </c>
      <c r="M5555">
        <v>3</v>
      </c>
      <c r="N5555" t="str">
        <f t="shared" si="517"/>
        <v/>
      </c>
      <c r="O5555">
        <v>17</v>
      </c>
      <c r="P5555" s="11">
        <v>0.5</v>
      </c>
      <c r="Q5555" s="11">
        <v>0.109375</v>
      </c>
      <c r="R5555" s="12">
        <v>6.9999999999999896E-2</v>
      </c>
      <c r="S5555" t="s">
        <v>27</v>
      </c>
      <c r="T5555">
        <v>0</v>
      </c>
      <c r="U5555">
        <f t="shared" si="518"/>
        <v>5</v>
      </c>
      <c r="V5555">
        <f t="shared" si="519"/>
        <v>1</v>
      </c>
      <c r="W5555">
        <f t="shared" si="520"/>
        <v>1</v>
      </c>
      <c r="X5555" t="str">
        <f t="shared" si="521"/>
        <v>511</v>
      </c>
      <c r="Y5555" t="str">
        <f>IF(Table1[[#This Row],[RFM_Score]]="555","Champion", IF(AND(J5555&gt;=4,V5555&gt;=4),"Loyal", IF(U5555&lt;=2,"At Risk", IF(W5555&gt;=4,"Potential Loyalist","Others"))))</f>
        <v>Others</v>
      </c>
    </row>
    <row r="5556" spans="1:25">
      <c r="A5556" t="s">
        <v>7074</v>
      </c>
      <c r="B5556">
        <v>23</v>
      </c>
      <c r="C5556" t="s">
        <v>24</v>
      </c>
      <c r="D5556" t="s">
        <v>41</v>
      </c>
      <c r="E5556" s="6" t="s">
        <v>17626</v>
      </c>
      <c r="F5556" t="s">
        <v>30</v>
      </c>
      <c r="G5556">
        <v>2</v>
      </c>
      <c r="H5556">
        <v>2</v>
      </c>
      <c r="I5556">
        <v>40</v>
      </c>
      <c r="J5556">
        <v>0</v>
      </c>
      <c r="K5556">
        <v>0.01</v>
      </c>
      <c r="L5556" t="str">
        <f t="shared" si="516"/>
        <v/>
      </c>
      <c r="M5556">
        <v>3</v>
      </c>
      <c r="N5556" t="str">
        <f t="shared" si="517"/>
        <v/>
      </c>
      <c r="O5556">
        <v>18</v>
      </c>
      <c r="P5556" s="11">
        <v>1</v>
      </c>
      <c r="Q5556" s="11">
        <v>0</v>
      </c>
      <c r="R5556" s="12">
        <v>3.3333333333333301E-3</v>
      </c>
      <c r="S5556" t="s">
        <v>27</v>
      </c>
      <c r="T5556">
        <v>0</v>
      </c>
      <c r="U5556">
        <f t="shared" si="518"/>
        <v>5</v>
      </c>
      <c r="V5556">
        <f t="shared" si="519"/>
        <v>1</v>
      </c>
      <c r="W5556">
        <f t="shared" si="520"/>
        <v>1</v>
      </c>
      <c r="X5556" t="str">
        <f t="shared" si="521"/>
        <v>511</v>
      </c>
      <c r="Y5556" t="str">
        <f>IF(Table1[[#This Row],[RFM_Score]]="555","Champion", IF(AND(J5556&gt;=4,V5556&gt;=4),"Loyal", IF(U5556&lt;=2,"At Risk", IF(W5556&gt;=4,"Potential Loyalist","Others"))))</f>
        <v>Others</v>
      </c>
    </row>
    <row r="5557" spans="1:25">
      <c r="A5557" t="s">
        <v>7656</v>
      </c>
      <c r="B5557">
        <v>39</v>
      </c>
      <c r="C5557" t="s">
        <v>24</v>
      </c>
      <c r="D5557" t="s">
        <v>25</v>
      </c>
      <c r="E5557" s="6" t="s">
        <v>17627</v>
      </c>
      <c r="F5557" t="s">
        <v>26</v>
      </c>
      <c r="G5557">
        <v>3</v>
      </c>
      <c r="H5557">
        <v>1</v>
      </c>
      <c r="I5557">
        <v>52</v>
      </c>
      <c r="J5557">
        <v>2</v>
      </c>
      <c r="K5557">
        <v>1814.46</v>
      </c>
      <c r="L5557" t="str">
        <f t="shared" si="516"/>
        <v>OUTLIER</v>
      </c>
      <c r="M5557">
        <v>2</v>
      </c>
      <c r="N5557" t="str">
        <f t="shared" si="517"/>
        <v/>
      </c>
      <c r="O5557">
        <v>11</v>
      </c>
      <c r="P5557" s="11">
        <v>0.33333333333333298</v>
      </c>
      <c r="Q5557" s="11">
        <v>3.8461538461538401E-2</v>
      </c>
      <c r="R5557" s="12">
        <v>907.23</v>
      </c>
      <c r="S5557" t="s">
        <v>22</v>
      </c>
      <c r="T5557">
        <v>0</v>
      </c>
      <c r="U5557">
        <f t="shared" si="518"/>
        <v>5</v>
      </c>
      <c r="V5557">
        <f t="shared" si="519"/>
        <v>1</v>
      </c>
      <c r="W5557">
        <f t="shared" si="520"/>
        <v>5</v>
      </c>
      <c r="X5557" t="str">
        <f t="shared" si="521"/>
        <v>515</v>
      </c>
      <c r="Y5557" t="str">
        <f>IF(Table1[[#This Row],[RFM_Score]]="555","Champion", IF(AND(J5557&gt;=4,V5557&gt;=4),"Loyal", IF(U5557&lt;=2,"At Risk", IF(W5557&gt;=4,"Potential Loyalist","Others"))))</f>
        <v>Potential Loyalist</v>
      </c>
    </row>
    <row r="5558" spans="1:25">
      <c r="A5558" t="s">
        <v>5886</v>
      </c>
      <c r="B5558">
        <v>28</v>
      </c>
      <c r="C5558" t="s">
        <v>19</v>
      </c>
      <c r="D5558" t="s">
        <v>29</v>
      </c>
      <c r="E5558" s="6" t="s">
        <v>17628</v>
      </c>
      <c r="F5558" t="s">
        <v>30</v>
      </c>
      <c r="G5558">
        <v>4</v>
      </c>
      <c r="H5558">
        <v>1</v>
      </c>
      <c r="I5558">
        <v>65</v>
      </c>
      <c r="J5558">
        <v>4</v>
      </c>
      <c r="K5558">
        <v>1788.14</v>
      </c>
      <c r="L5558" t="str">
        <f t="shared" si="516"/>
        <v>OUTLIER</v>
      </c>
      <c r="M5558">
        <v>2</v>
      </c>
      <c r="N5558" t="str">
        <f t="shared" si="517"/>
        <v/>
      </c>
      <c r="O5558">
        <v>44</v>
      </c>
      <c r="P5558" s="11">
        <v>0.25</v>
      </c>
      <c r="Q5558" s="11">
        <v>6.15384615384615E-2</v>
      </c>
      <c r="R5558" s="12">
        <v>894.07</v>
      </c>
      <c r="S5558" t="s">
        <v>22</v>
      </c>
      <c r="T5558">
        <v>0</v>
      </c>
      <c r="U5558">
        <f t="shared" si="518"/>
        <v>3</v>
      </c>
      <c r="V5558">
        <f t="shared" si="519"/>
        <v>1</v>
      </c>
      <c r="W5558">
        <f t="shared" si="520"/>
        <v>5</v>
      </c>
      <c r="X5558" t="str">
        <f t="shared" si="521"/>
        <v>315</v>
      </c>
      <c r="Y5558" t="str">
        <f>IF(Table1[[#This Row],[RFM_Score]]="555","Champion", IF(AND(J5558&gt;=4,V5558&gt;=4),"Loyal", IF(U5558&lt;=2,"At Risk", IF(W5558&gt;=4,"Potential Loyalist","Others"))))</f>
        <v>Potential Loyalist</v>
      </c>
    </row>
    <row r="5559" spans="1:25">
      <c r="A5559" t="s">
        <v>2574</v>
      </c>
      <c r="B5559">
        <v>46</v>
      </c>
      <c r="C5559" t="s">
        <v>19</v>
      </c>
      <c r="D5559" t="s">
        <v>29</v>
      </c>
      <c r="E5559" s="6" t="s">
        <v>17629</v>
      </c>
      <c r="F5559" t="s">
        <v>37</v>
      </c>
      <c r="G5559">
        <v>5</v>
      </c>
      <c r="H5559">
        <v>1</v>
      </c>
      <c r="I5559">
        <v>55</v>
      </c>
      <c r="J5559">
        <v>3</v>
      </c>
      <c r="K5559">
        <v>1352.77</v>
      </c>
      <c r="L5559" t="str">
        <f t="shared" si="516"/>
        <v>OUTLIER</v>
      </c>
      <c r="M5559">
        <v>2</v>
      </c>
      <c r="N5559" t="str">
        <f t="shared" si="517"/>
        <v/>
      </c>
      <c r="O5559">
        <v>35</v>
      </c>
      <c r="P5559" s="11">
        <v>0.2</v>
      </c>
      <c r="Q5559" s="11">
        <v>5.4545454545454501E-2</v>
      </c>
      <c r="R5559" s="12">
        <v>676.38499999999999</v>
      </c>
      <c r="S5559" t="s">
        <v>22</v>
      </c>
      <c r="T5559">
        <v>0</v>
      </c>
      <c r="U5559">
        <f t="shared" si="518"/>
        <v>4</v>
      </c>
      <c r="V5559">
        <f t="shared" si="519"/>
        <v>1</v>
      </c>
      <c r="W5559">
        <f t="shared" si="520"/>
        <v>5</v>
      </c>
      <c r="X5559" t="str">
        <f t="shared" si="521"/>
        <v>415</v>
      </c>
      <c r="Y5559" t="str">
        <f>IF(Table1[[#This Row],[RFM_Score]]="555","Champion", IF(AND(J5559&gt;=4,V5559&gt;=4),"Loyal", IF(U5559&lt;=2,"At Risk", IF(W5559&gt;=4,"Potential Loyalist","Others"))))</f>
        <v>Potential Loyalist</v>
      </c>
    </row>
    <row r="5560" spans="1:25">
      <c r="A5560" t="s">
        <v>9490</v>
      </c>
      <c r="B5560">
        <v>37</v>
      </c>
      <c r="C5560" t="s">
        <v>24</v>
      </c>
      <c r="D5560" t="s">
        <v>49</v>
      </c>
      <c r="E5560" s="6" t="s">
        <v>17630</v>
      </c>
      <c r="F5560" t="s">
        <v>21</v>
      </c>
      <c r="G5560">
        <v>6</v>
      </c>
      <c r="H5560">
        <v>0</v>
      </c>
      <c r="I5560">
        <v>55</v>
      </c>
      <c r="J5560">
        <v>4</v>
      </c>
      <c r="K5560">
        <v>1269.83</v>
      </c>
      <c r="L5560" t="str">
        <f t="shared" si="516"/>
        <v>OUTLIER</v>
      </c>
      <c r="M5560">
        <v>2</v>
      </c>
      <c r="N5560" t="str">
        <f t="shared" si="517"/>
        <v/>
      </c>
      <c r="O5560">
        <v>6</v>
      </c>
      <c r="P5560" s="11">
        <v>0</v>
      </c>
      <c r="Q5560" s="11">
        <v>7.2727272727272696E-2</v>
      </c>
      <c r="R5560" s="12">
        <v>634.91499999999996</v>
      </c>
      <c r="S5560" t="s">
        <v>22</v>
      </c>
      <c r="T5560">
        <v>0</v>
      </c>
      <c r="U5560">
        <f t="shared" si="518"/>
        <v>5</v>
      </c>
      <c r="V5560">
        <f t="shared" si="519"/>
        <v>1</v>
      </c>
      <c r="W5560">
        <f t="shared" si="520"/>
        <v>5</v>
      </c>
      <c r="X5560" t="str">
        <f t="shared" si="521"/>
        <v>515</v>
      </c>
      <c r="Y5560" t="str">
        <f>IF(Table1[[#This Row],[RFM_Score]]="555","Champion", IF(AND(J5560&gt;=4,V5560&gt;=4),"Loyal", IF(U5560&lt;=2,"At Risk", IF(W5560&gt;=4,"Potential Loyalist","Others"))))</f>
        <v>Potential Loyalist</v>
      </c>
    </row>
    <row r="5561" spans="1:25">
      <c r="A5561" t="s">
        <v>8449</v>
      </c>
      <c r="B5561">
        <v>22</v>
      </c>
      <c r="C5561" t="s">
        <v>19</v>
      </c>
      <c r="D5561" t="s">
        <v>25</v>
      </c>
      <c r="E5561" s="6" t="s">
        <v>17631</v>
      </c>
      <c r="F5561" t="s">
        <v>30</v>
      </c>
      <c r="G5561">
        <v>4</v>
      </c>
      <c r="H5561">
        <v>2</v>
      </c>
      <c r="I5561">
        <v>42</v>
      </c>
      <c r="J5561">
        <v>1</v>
      </c>
      <c r="K5561">
        <v>1219.27</v>
      </c>
      <c r="L5561" t="str">
        <f t="shared" si="516"/>
        <v>OUTLIER</v>
      </c>
      <c r="M5561">
        <v>2</v>
      </c>
      <c r="N5561" t="str">
        <f t="shared" si="517"/>
        <v/>
      </c>
      <c r="O5561">
        <v>44</v>
      </c>
      <c r="P5561" s="11">
        <v>0.5</v>
      </c>
      <c r="Q5561" s="11">
        <v>2.3809523809523801E-2</v>
      </c>
      <c r="R5561" s="12">
        <v>609.63499999999999</v>
      </c>
      <c r="S5561" t="s">
        <v>22</v>
      </c>
      <c r="T5561">
        <v>0</v>
      </c>
      <c r="U5561">
        <f t="shared" si="518"/>
        <v>3</v>
      </c>
      <c r="V5561">
        <f t="shared" si="519"/>
        <v>1</v>
      </c>
      <c r="W5561">
        <f t="shared" si="520"/>
        <v>5</v>
      </c>
      <c r="X5561" t="str">
        <f t="shared" si="521"/>
        <v>315</v>
      </c>
      <c r="Y5561" t="str">
        <f>IF(Table1[[#This Row],[RFM_Score]]="555","Champion", IF(AND(J5561&gt;=4,V5561&gt;=4),"Loyal", IF(U5561&lt;=2,"At Risk", IF(W5561&gt;=4,"Potential Loyalist","Others"))))</f>
        <v>Potential Loyalist</v>
      </c>
    </row>
    <row r="5562" spans="1:25">
      <c r="A5562" t="s">
        <v>9685</v>
      </c>
      <c r="B5562">
        <v>38</v>
      </c>
      <c r="C5562" t="s">
        <v>24</v>
      </c>
      <c r="D5562" t="s">
        <v>35</v>
      </c>
      <c r="E5562" s="6" t="s">
        <v>17632</v>
      </c>
      <c r="F5562" t="s">
        <v>37</v>
      </c>
      <c r="G5562">
        <v>5</v>
      </c>
      <c r="H5562">
        <v>4</v>
      </c>
      <c r="I5562">
        <v>46</v>
      </c>
      <c r="J5562">
        <v>3</v>
      </c>
      <c r="K5562">
        <v>1173.3499999999999</v>
      </c>
      <c r="L5562" t="str">
        <f t="shared" si="516"/>
        <v>OUTLIER</v>
      </c>
      <c r="M5562">
        <v>2</v>
      </c>
      <c r="N5562" t="str">
        <f t="shared" si="517"/>
        <v/>
      </c>
      <c r="O5562">
        <v>18</v>
      </c>
      <c r="P5562" s="11">
        <v>0.8</v>
      </c>
      <c r="Q5562" s="11">
        <v>6.5217391304347797E-2</v>
      </c>
      <c r="R5562" s="12">
        <v>586.67499999999995</v>
      </c>
      <c r="S5562" t="s">
        <v>22</v>
      </c>
      <c r="T5562">
        <v>0</v>
      </c>
      <c r="U5562">
        <f t="shared" si="518"/>
        <v>5</v>
      </c>
      <c r="V5562">
        <f t="shared" si="519"/>
        <v>1</v>
      </c>
      <c r="W5562">
        <f t="shared" si="520"/>
        <v>5</v>
      </c>
      <c r="X5562" t="str">
        <f t="shared" si="521"/>
        <v>515</v>
      </c>
      <c r="Y5562" t="str">
        <f>IF(Table1[[#This Row],[RFM_Score]]="555","Champion", IF(AND(J5562&gt;=4,V5562&gt;=4),"Loyal", IF(U5562&lt;=2,"At Risk", IF(W5562&gt;=4,"Potential Loyalist","Others"))))</f>
        <v>Potential Loyalist</v>
      </c>
    </row>
    <row r="5563" spans="1:25">
      <c r="A5563" t="s">
        <v>2341</v>
      </c>
      <c r="B5563">
        <v>58</v>
      </c>
      <c r="C5563" t="s">
        <v>24</v>
      </c>
      <c r="D5563" t="s">
        <v>25</v>
      </c>
      <c r="E5563" s="6" t="s">
        <v>17633</v>
      </c>
      <c r="F5563" t="s">
        <v>26</v>
      </c>
      <c r="G5563">
        <v>1</v>
      </c>
      <c r="H5563">
        <v>1</v>
      </c>
      <c r="I5563">
        <v>55</v>
      </c>
      <c r="J5563">
        <v>3</v>
      </c>
      <c r="K5563">
        <v>1159.57</v>
      </c>
      <c r="L5563" t="str">
        <f t="shared" si="516"/>
        <v>OUTLIER</v>
      </c>
      <c r="M5563">
        <v>2</v>
      </c>
      <c r="N5563" t="str">
        <f t="shared" si="517"/>
        <v/>
      </c>
      <c r="O5563">
        <v>5</v>
      </c>
      <c r="P5563" s="11">
        <v>1</v>
      </c>
      <c r="Q5563" s="11">
        <v>5.4545454545454501E-2</v>
      </c>
      <c r="R5563" s="12">
        <v>579.78499999999997</v>
      </c>
      <c r="S5563" t="s">
        <v>22</v>
      </c>
      <c r="T5563">
        <v>0</v>
      </c>
      <c r="U5563">
        <f t="shared" si="518"/>
        <v>5</v>
      </c>
      <c r="V5563">
        <f t="shared" si="519"/>
        <v>1</v>
      </c>
      <c r="W5563">
        <f t="shared" si="520"/>
        <v>5</v>
      </c>
      <c r="X5563" t="str">
        <f t="shared" si="521"/>
        <v>515</v>
      </c>
      <c r="Y5563" t="str">
        <f>IF(Table1[[#This Row],[RFM_Score]]="555","Champion", IF(AND(J5563&gt;=4,V5563&gt;=4),"Loyal", IF(U5563&lt;=2,"At Risk", IF(W5563&gt;=4,"Potential Loyalist","Others"))))</f>
        <v>Potential Loyalist</v>
      </c>
    </row>
    <row r="5564" spans="1:25">
      <c r="A5564" t="s">
        <v>6550</v>
      </c>
      <c r="B5564">
        <v>31</v>
      </c>
      <c r="C5564" t="s">
        <v>19</v>
      </c>
      <c r="D5564" t="s">
        <v>25</v>
      </c>
      <c r="E5564" s="6" t="s">
        <v>17634</v>
      </c>
      <c r="F5564" t="s">
        <v>30</v>
      </c>
      <c r="G5564">
        <v>3</v>
      </c>
      <c r="H5564">
        <v>2</v>
      </c>
      <c r="I5564">
        <v>44</v>
      </c>
      <c r="J5564">
        <v>3</v>
      </c>
      <c r="K5564">
        <v>1149.04</v>
      </c>
      <c r="L5564" t="str">
        <f t="shared" si="516"/>
        <v>OUTLIER</v>
      </c>
      <c r="M5564">
        <v>2</v>
      </c>
      <c r="N5564" t="str">
        <f t="shared" si="517"/>
        <v/>
      </c>
      <c r="O5564">
        <v>9</v>
      </c>
      <c r="P5564" s="11">
        <v>0.66666666666666596</v>
      </c>
      <c r="Q5564" s="11">
        <v>6.8181818181818094E-2</v>
      </c>
      <c r="R5564" s="12">
        <v>574.52</v>
      </c>
      <c r="S5564" t="s">
        <v>22</v>
      </c>
      <c r="T5564">
        <v>1</v>
      </c>
      <c r="U5564">
        <f t="shared" si="518"/>
        <v>5</v>
      </c>
      <c r="V5564">
        <f t="shared" si="519"/>
        <v>1</v>
      </c>
      <c r="W5564">
        <f t="shared" si="520"/>
        <v>5</v>
      </c>
      <c r="X5564" t="str">
        <f t="shared" si="521"/>
        <v>515</v>
      </c>
      <c r="Y5564" t="str">
        <f>IF(Table1[[#This Row],[RFM_Score]]="555","Champion", IF(AND(J5564&gt;=4,V5564&gt;=4),"Loyal", IF(U5564&lt;=2,"At Risk", IF(W5564&gt;=4,"Potential Loyalist","Others"))))</f>
        <v>Potential Loyalist</v>
      </c>
    </row>
    <row r="5565" spans="1:25">
      <c r="A5565" t="s">
        <v>2218</v>
      </c>
      <c r="B5565">
        <v>30</v>
      </c>
      <c r="C5565" t="s">
        <v>19</v>
      </c>
      <c r="D5565" t="s">
        <v>46</v>
      </c>
      <c r="E5565" s="6" t="s">
        <v>17635</v>
      </c>
      <c r="F5565" t="s">
        <v>26</v>
      </c>
      <c r="G5565">
        <v>1</v>
      </c>
      <c r="H5565">
        <v>0</v>
      </c>
      <c r="I5565">
        <v>50</v>
      </c>
      <c r="J5565">
        <v>2</v>
      </c>
      <c r="K5565">
        <v>1121.06</v>
      </c>
      <c r="L5565" t="str">
        <f t="shared" si="516"/>
        <v>OUTLIER</v>
      </c>
      <c r="M5565">
        <v>2</v>
      </c>
      <c r="N5565" t="str">
        <f t="shared" si="517"/>
        <v/>
      </c>
      <c r="O5565">
        <v>10</v>
      </c>
      <c r="P5565" s="11">
        <v>0</v>
      </c>
      <c r="Q5565" s="11">
        <v>0.04</v>
      </c>
      <c r="R5565" s="12">
        <v>560.53</v>
      </c>
      <c r="S5565" t="s">
        <v>22</v>
      </c>
      <c r="T5565">
        <v>0</v>
      </c>
      <c r="U5565">
        <f t="shared" si="518"/>
        <v>5</v>
      </c>
      <c r="V5565">
        <f t="shared" si="519"/>
        <v>1</v>
      </c>
      <c r="W5565">
        <f t="shared" si="520"/>
        <v>5</v>
      </c>
      <c r="X5565" t="str">
        <f t="shared" si="521"/>
        <v>515</v>
      </c>
      <c r="Y5565" t="str">
        <f>IF(Table1[[#This Row],[RFM_Score]]="555","Champion", IF(AND(J5565&gt;=4,V5565&gt;=4),"Loyal", IF(U5565&lt;=2,"At Risk", IF(W5565&gt;=4,"Potential Loyalist","Others"))))</f>
        <v>Potential Loyalist</v>
      </c>
    </row>
    <row r="5566" spans="1:25">
      <c r="A5566" t="s">
        <v>9334</v>
      </c>
      <c r="B5566">
        <v>26</v>
      </c>
      <c r="C5566" t="s">
        <v>24</v>
      </c>
      <c r="D5566" t="s">
        <v>25</v>
      </c>
      <c r="E5566" s="6" t="s">
        <v>17636</v>
      </c>
      <c r="F5566" t="s">
        <v>21</v>
      </c>
      <c r="G5566">
        <v>5</v>
      </c>
      <c r="H5566">
        <v>3</v>
      </c>
      <c r="I5566">
        <v>39</v>
      </c>
      <c r="J5566">
        <v>2</v>
      </c>
      <c r="K5566">
        <v>1110.1500000000001</v>
      </c>
      <c r="L5566" t="str">
        <f t="shared" si="516"/>
        <v>OUTLIER</v>
      </c>
      <c r="M5566">
        <v>2</v>
      </c>
      <c r="N5566" t="str">
        <f t="shared" si="517"/>
        <v/>
      </c>
      <c r="O5566">
        <v>12</v>
      </c>
      <c r="P5566" s="11">
        <v>0.6</v>
      </c>
      <c r="Q5566" s="11">
        <v>5.1282051282051197E-2</v>
      </c>
      <c r="R5566" s="12">
        <v>555.07500000000005</v>
      </c>
      <c r="S5566" t="s">
        <v>22</v>
      </c>
      <c r="T5566">
        <v>0</v>
      </c>
      <c r="U5566">
        <f t="shared" si="518"/>
        <v>5</v>
      </c>
      <c r="V5566">
        <f t="shared" si="519"/>
        <v>1</v>
      </c>
      <c r="W5566">
        <f t="shared" si="520"/>
        <v>5</v>
      </c>
      <c r="X5566" t="str">
        <f t="shared" si="521"/>
        <v>515</v>
      </c>
      <c r="Y5566" t="str">
        <f>IF(Table1[[#This Row],[RFM_Score]]="555","Champion", IF(AND(J5566&gt;=4,V5566&gt;=4),"Loyal", IF(U5566&lt;=2,"At Risk", IF(W5566&gt;=4,"Potential Loyalist","Others"))))</f>
        <v>Potential Loyalist</v>
      </c>
    </row>
    <row r="5567" spans="1:25">
      <c r="A5567" t="s">
        <v>6104</v>
      </c>
      <c r="B5567">
        <v>48</v>
      </c>
      <c r="C5567" t="s">
        <v>24</v>
      </c>
      <c r="D5567" t="s">
        <v>35</v>
      </c>
      <c r="E5567" s="6" t="s">
        <v>17637</v>
      </c>
      <c r="F5567" t="s">
        <v>26</v>
      </c>
      <c r="G5567">
        <v>2</v>
      </c>
      <c r="H5567">
        <v>1</v>
      </c>
      <c r="I5567">
        <v>52</v>
      </c>
      <c r="J5567">
        <v>4</v>
      </c>
      <c r="K5567">
        <v>1080.78</v>
      </c>
      <c r="L5567" t="str">
        <f t="shared" si="516"/>
        <v>OUTLIER</v>
      </c>
      <c r="M5567">
        <v>2</v>
      </c>
      <c r="N5567" t="str">
        <f t="shared" si="517"/>
        <v/>
      </c>
      <c r="O5567">
        <v>16</v>
      </c>
      <c r="P5567" s="11">
        <v>0.5</v>
      </c>
      <c r="Q5567" s="11">
        <v>7.69230769230769E-2</v>
      </c>
      <c r="R5567" s="12">
        <v>540.39</v>
      </c>
      <c r="S5567" t="s">
        <v>22</v>
      </c>
      <c r="T5567">
        <v>0</v>
      </c>
      <c r="U5567">
        <f t="shared" si="518"/>
        <v>5</v>
      </c>
      <c r="V5567">
        <f t="shared" si="519"/>
        <v>1</v>
      </c>
      <c r="W5567">
        <f t="shared" si="520"/>
        <v>5</v>
      </c>
      <c r="X5567" t="str">
        <f t="shared" si="521"/>
        <v>515</v>
      </c>
      <c r="Y5567" t="str">
        <f>IF(Table1[[#This Row],[RFM_Score]]="555","Champion", IF(AND(J5567&gt;=4,V5567&gt;=4),"Loyal", IF(U5567&lt;=2,"At Risk", IF(W5567&gt;=4,"Potential Loyalist","Others"))))</f>
        <v>Potential Loyalist</v>
      </c>
    </row>
    <row r="5568" spans="1:25">
      <c r="A5568" t="s">
        <v>11823</v>
      </c>
      <c r="B5568">
        <v>27</v>
      </c>
      <c r="C5568" t="s">
        <v>19</v>
      </c>
      <c r="D5568" t="s">
        <v>20</v>
      </c>
      <c r="E5568" s="6" t="s">
        <v>17638</v>
      </c>
      <c r="F5568" t="s">
        <v>60</v>
      </c>
      <c r="G5568">
        <v>1</v>
      </c>
      <c r="H5568">
        <v>0</v>
      </c>
      <c r="I5568">
        <v>35</v>
      </c>
      <c r="J5568">
        <v>1</v>
      </c>
      <c r="K5568">
        <v>1060.75</v>
      </c>
      <c r="L5568" t="str">
        <f t="shared" si="516"/>
        <v>OUTLIER</v>
      </c>
      <c r="M5568">
        <v>2</v>
      </c>
      <c r="N5568" t="str">
        <f t="shared" si="517"/>
        <v/>
      </c>
      <c r="O5568">
        <v>178</v>
      </c>
      <c r="P5568" s="11">
        <v>0</v>
      </c>
      <c r="Q5568" s="11">
        <v>2.8571428571428501E-2</v>
      </c>
      <c r="R5568" s="12">
        <v>530.375</v>
      </c>
      <c r="S5568" t="s">
        <v>22</v>
      </c>
      <c r="T5568">
        <v>1</v>
      </c>
      <c r="U5568">
        <f t="shared" si="518"/>
        <v>1</v>
      </c>
      <c r="V5568">
        <f t="shared" si="519"/>
        <v>1</v>
      </c>
      <c r="W5568">
        <f t="shared" si="520"/>
        <v>5</v>
      </c>
      <c r="X5568" t="str">
        <f t="shared" si="521"/>
        <v>115</v>
      </c>
      <c r="Y5568" t="str">
        <f>IF(Table1[[#This Row],[RFM_Score]]="555","Champion", IF(AND(J5568&gt;=4,V5568&gt;=4),"Loyal", IF(U5568&lt;=2,"At Risk", IF(W5568&gt;=4,"Potential Loyalist","Others"))))</f>
        <v>At Risk</v>
      </c>
    </row>
    <row r="5569" spans="1:25">
      <c r="A5569" t="s">
        <v>7526</v>
      </c>
      <c r="B5569">
        <v>44</v>
      </c>
      <c r="C5569" t="s">
        <v>24</v>
      </c>
      <c r="D5569" t="s">
        <v>49</v>
      </c>
      <c r="E5569" s="6" t="s">
        <v>17639</v>
      </c>
      <c r="F5569" t="s">
        <v>30</v>
      </c>
      <c r="G5569">
        <v>3</v>
      </c>
      <c r="H5569">
        <v>0</v>
      </c>
      <c r="I5569">
        <v>34</v>
      </c>
      <c r="J5569">
        <v>4</v>
      </c>
      <c r="K5569">
        <v>1056.3499999999999</v>
      </c>
      <c r="L5569" t="str">
        <f t="shared" si="516"/>
        <v>OUTLIER</v>
      </c>
      <c r="M5569">
        <v>2</v>
      </c>
      <c r="N5569" t="str">
        <f t="shared" si="517"/>
        <v/>
      </c>
      <c r="O5569">
        <v>4</v>
      </c>
      <c r="P5569" s="11">
        <v>0</v>
      </c>
      <c r="Q5569" s="11">
        <v>0.11764705882352899</v>
      </c>
      <c r="R5569" s="12">
        <v>528.17499999999995</v>
      </c>
      <c r="S5569" t="s">
        <v>22</v>
      </c>
      <c r="T5569">
        <v>0</v>
      </c>
      <c r="U5569">
        <f t="shared" si="518"/>
        <v>5</v>
      </c>
      <c r="V5569">
        <f t="shared" si="519"/>
        <v>1</v>
      </c>
      <c r="W5569">
        <f t="shared" si="520"/>
        <v>5</v>
      </c>
      <c r="X5569" t="str">
        <f t="shared" si="521"/>
        <v>515</v>
      </c>
      <c r="Y5569" t="str">
        <f>IF(Table1[[#This Row],[RFM_Score]]="555","Champion", IF(AND(J5569&gt;=4,V5569&gt;=4),"Loyal", IF(U5569&lt;=2,"At Risk", IF(W5569&gt;=4,"Potential Loyalist","Others"))))</f>
        <v>Potential Loyalist</v>
      </c>
    </row>
    <row r="5570" spans="1:25">
      <c r="A5570" t="s">
        <v>5364</v>
      </c>
      <c r="B5570">
        <v>37</v>
      </c>
      <c r="C5570" t="s">
        <v>24</v>
      </c>
      <c r="D5570" t="s">
        <v>49</v>
      </c>
      <c r="E5570" s="6" t="s">
        <v>17640</v>
      </c>
      <c r="F5570" t="s">
        <v>30</v>
      </c>
      <c r="G5570">
        <v>5</v>
      </c>
      <c r="H5570">
        <v>1</v>
      </c>
      <c r="I5570">
        <v>55</v>
      </c>
      <c r="J5570">
        <v>5</v>
      </c>
      <c r="K5570">
        <v>1055.99</v>
      </c>
      <c r="L5570" t="str">
        <f t="shared" ref="L5570:L5633" si="522">IF(OR(K5570&lt;$AC$10, K5570&gt;$AC$11), "OUTLIER", "")</f>
        <v>OUTLIER</v>
      </c>
      <c r="M5570">
        <v>2</v>
      </c>
      <c r="N5570" t="str">
        <f t="shared" ref="N5570:N5633" si="523">IF(OR(M5570&lt;$AC$16, M5570&gt;$AC$17), "OUTLIER", "")</f>
        <v/>
      </c>
      <c r="O5570">
        <v>6</v>
      </c>
      <c r="P5570" s="11">
        <v>0.2</v>
      </c>
      <c r="Q5570" s="11">
        <v>9.0909090909090898E-2</v>
      </c>
      <c r="R5570" s="12">
        <v>527.995</v>
      </c>
      <c r="S5570" t="s">
        <v>22</v>
      </c>
      <c r="T5570">
        <v>0</v>
      </c>
      <c r="U5570">
        <f t="shared" ref="U5570:U5633" si="524">IF(O5570&lt;=20,5,IF(O5570&lt;=40,4,IF(O5570&lt;=70,3,IF(O5570&lt;=100,2,1))))</f>
        <v>5</v>
      </c>
      <c r="V5570">
        <f t="shared" ref="V5570:V5633" si="525">IF(M5570&gt;=11,5,IF(M5570&gt;=9,4,IF(M5570&gt;=7,3,IF(M5570&gt;=5,2,1))))</f>
        <v>1</v>
      </c>
      <c r="W5570">
        <f t="shared" ref="W5570:W5633" si="526">IF(K5570&gt;=500,5,IF(K5570&gt;=300,4,IF(K5570&gt;=150,3,IF(K5570&gt;=50,2,1))))</f>
        <v>5</v>
      </c>
      <c r="X5570" t="str">
        <f t="shared" ref="X5570:X5633" si="527">U5570 &amp; V5570 &amp; W5570</f>
        <v>515</v>
      </c>
      <c r="Y5570" t="str">
        <f>IF(Table1[[#This Row],[RFM_Score]]="555","Champion", IF(AND(J5570&gt;=4,V5570&gt;=4),"Loyal", IF(U5570&lt;=2,"At Risk", IF(W5570&gt;=4,"Potential Loyalist","Others"))))</f>
        <v>Potential Loyalist</v>
      </c>
    </row>
    <row r="5571" spans="1:25">
      <c r="A5571" t="s">
        <v>1241</v>
      </c>
      <c r="B5571">
        <v>35</v>
      </c>
      <c r="C5571" t="s">
        <v>19</v>
      </c>
      <c r="D5571" t="s">
        <v>46</v>
      </c>
      <c r="E5571" s="6" t="s">
        <v>17641</v>
      </c>
      <c r="F5571" t="s">
        <v>37</v>
      </c>
      <c r="G5571">
        <v>4</v>
      </c>
      <c r="H5571">
        <v>1</v>
      </c>
      <c r="I5571">
        <v>47</v>
      </c>
      <c r="J5571">
        <v>2</v>
      </c>
      <c r="K5571">
        <v>1052.58</v>
      </c>
      <c r="L5571" t="str">
        <f t="shared" si="522"/>
        <v>OUTLIER</v>
      </c>
      <c r="M5571">
        <v>2</v>
      </c>
      <c r="N5571" t="str">
        <f t="shared" si="523"/>
        <v/>
      </c>
      <c r="O5571">
        <v>21</v>
      </c>
      <c r="P5571" s="11">
        <v>0.25</v>
      </c>
      <c r="Q5571" s="11">
        <v>4.2553191489361701E-2</v>
      </c>
      <c r="R5571" s="12">
        <v>526.29</v>
      </c>
      <c r="S5571" t="s">
        <v>22</v>
      </c>
      <c r="T5571">
        <v>0</v>
      </c>
      <c r="U5571">
        <f t="shared" si="524"/>
        <v>4</v>
      </c>
      <c r="V5571">
        <f t="shared" si="525"/>
        <v>1</v>
      </c>
      <c r="W5571">
        <f t="shared" si="526"/>
        <v>5</v>
      </c>
      <c r="X5571" t="str">
        <f t="shared" si="527"/>
        <v>415</v>
      </c>
      <c r="Y5571" t="str">
        <f>IF(Table1[[#This Row],[RFM_Score]]="555","Champion", IF(AND(J5571&gt;=4,V5571&gt;=4),"Loyal", IF(U5571&lt;=2,"At Risk", IF(W5571&gt;=4,"Potential Loyalist","Others"))))</f>
        <v>Potential Loyalist</v>
      </c>
    </row>
    <row r="5572" spans="1:25">
      <c r="A5572" t="s">
        <v>515</v>
      </c>
      <c r="B5572">
        <v>70</v>
      </c>
      <c r="C5572" t="s">
        <v>19</v>
      </c>
      <c r="D5572" t="s">
        <v>41</v>
      </c>
      <c r="E5572" s="6" t="s">
        <v>17642</v>
      </c>
      <c r="F5572" t="s">
        <v>30</v>
      </c>
      <c r="G5572">
        <v>4</v>
      </c>
      <c r="H5572">
        <v>1</v>
      </c>
      <c r="I5572">
        <v>40</v>
      </c>
      <c r="J5572">
        <v>3</v>
      </c>
      <c r="K5572">
        <v>1044.56</v>
      </c>
      <c r="L5572" t="str">
        <f t="shared" si="522"/>
        <v>OUTLIER</v>
      </c>
      <c r="M5572">
        <v>2</v>
      </c>
      <c r="N5572" t="str">
        <f t="shared" si="523"/>
        <v/>
      </c>
      <c r="O5572">
        <v>0</v>
      </c>
      <c r="P5572" s="11">
        <v>0.25</v>
      </c>
      <c r="Q5572" s="11">
        <v>7.4999999999999997E-2</v>
      </c>
      <c r="R5572" s="12">
        <v>522.28</v>
      </c>
      <c r="S5572" t="s">
        <v>22</v>
      </c>
      <c r="T5572">
        <v>0</v>
      </c>
      <c r="U5572">
        <f t="shared" si="524"/>
        <v>5</v>
      </c>
      <c r="V5572">
        <f t="shared" si="525"/>
        <v>1</v>
      </c>
      <c r="W5572">
        <f t="shared" si="526"/>
        <v>5</v>
      </c>
      <c r="X5572" t="str">
        <f t="shared" si="527"/>
        <v>515</v>
      </c>
      <c r="Y5572" t="str">
        <f>IF(Table1[[#This Row],[RFM_Score]]="555","Champion", IF(AND(J5572&gt;=4,V5572&gt;=4),"Loyal", IF(U5572&lt;=2,"At Risk", IF(W5572&gt;=4,"Potential Loyalist","Others"))))</f>
        <v>Potential Loyalist</v>
      </c>
    </row>
    <row r="5573" spans="1:25">
      <c r="A5573" t="s">
        <v>2642</v>
      </c>
      <c r="B5573">
        <v>32</v>
      </c>
      <c r="C5573" t="s">
        <v>19</v>
      </c>
      <c r="D5573" t="s">
        <v>29</v>
      </c>
      <c r="E5573" s="6" t="s">
        <v>17643</v>
      </c>
      <c r="F5573" t="s">
        <v>21</v>
      </c>
      <c r="G5573">
        <v>5</v>
      </c>
      <c r="H5573">
        <v>1</v>
      </c>
      <c r="I5573">
        <v>28</v>
      </c>
      <c r="J5573">
        <v>1</v>
      </c>
      <c r="K5573">
        <v>1042.8</v>
      </c>
      <c r="L5573" t="str">
        <f t="shared" si="522"/>
        <v>OUTLIER</v>
      </c>
      <c r="M5573">
        <v>2</v>
      </c>
      <c r="N5573" t="str">
        <f t="shared" si="523"/>
        <v/>
      </c>
      <c r="O5573">
        <v>1</v>
      </c>
      <c r="P5573" s="11">
        <v>0.2</v>
      </c>
      <c r="Q5573" s="11">
        <v>3.5714285714285698E-2</v>
      </c>
      <c r="R5573" s="12">
        <v>521.4</v>
      </c>
      <c r="S5573" t="s">
        <v>22</v>
      </c>
      <c r="T5573">
        <v>0</v>
      </c>
      <c r="U5573">
        <f t="shared" si="524"/>
        <v>5</v>
      </c>
      <c r="V5573">
        <f t="shared" si="525"/>
        <v>1</v>
      </c>
      <c r="W5573">
        <f t="shared" si="526"/>
        <v>5</v>
      </c>
      <c r="X5573" t="str">
        <f t="shared" si="527"/>
        <v>515</v>
      </c>
      <c r="Y5573" t="str">
        <f>IF(Table1[[#This Row],[RFM_Score]]="555","Champion", IF(AND(J5573&gt;=4,V5573&gt;=4),"Loyal", IF(U5573&lt;=2,"At Risk", IF(W5573&gt;=4,"Potential Loyalist","Others"))))</f>
        <v>Potential Loyalist</v>
      </c>
    </row>
    <row r="5574" spans="1:25">
      <c r="A5574" t="s">
        <v>9286</v>
      </c>
      <c r="B5574">
        <v>18</v>
      </c>
      <c r="C5574" t="s">
        <v>24</v>
      </c>
      <c r="D5574" t="s">
        <v>25</v>
      </c>
      <c r="E5574" s="6" t="s">
        <v>17644</v>
      </c>
      <c r="F5574" t="s">
        <v>37</v>
      </c>
      <c r="G5574">
        <v>4</v>
      </c>
      <c r="H5574">
        <v>1</v>
      </c>
      <c r="I5574">
        <v>42</v>
      </c>
      <c r="J5574">
        <v>2</v>
      </c>
      <c r="K5574">
        <v>1028</v>
      </c>
      <c r="L5574" t="str">
        <f t="shared" si="522"/>
        <v>OUTLIER</v>
      </c>
      <c r="M5574">
        <v>2</v>
      </c>
      <c r="N5574" t="str">
        <f t="shared" si="523"/>
        <v/>
      </c>
      <c r="O5574">
        <v>21</v>
      </c>
      <c r="P5574" s="11">
        <v>0.25</v>
      </c>
      <c r="Q5574" s="11">
        <v>4.7619047619047603E-2</v>
      </c>
      <c r="R5574" s="12">
        <v>514</v>
      </c>
      <c r="S5574" t="s">
        <v>22</v>
      </c>
      <c r="T5574">
        <v>0</v>
      </c>
      <c r="U5574">
        <f t="shared" si="524"/>
        <v>4</v>
      </c>
      <c r="V5574">
        <f t="shared" si="525"/>
        <v>1</v>
      </c>
      <c r="W5574">
        <f t="shared" si="526"/>
        <v>5</v>
      </c>
      <c r="X5574" t="str">
        <f t="shared" si="527"/>
        <v>415</v>
      </c>
      <c r="Y5574" t="str">
        <f>IF(Table1[[#This Row],[RFM_Score]]="555","Champion", IF(AND(J5574&gt;=4,V5574&gt;=4),"Loyal", IF(U5574&lt;=2,"At Risk", IF(W5574&gt;=4,"Potential Loyalist","Others"))))</f>
        <v>Potential Loyalist</v>
      </c>
    </row>
    <row r="5575" spans="1:25">
      <c r="A5575" t="s">
        <v>3746</v>
      </c>
      <c r="B5575">
        <v>35</v>
      </c>
      <c r="C5575" t="s">
        <v>33</v>
      </c>
      <c r="D5575" t="s">
        <v>46</v>
      </c>
      <c r="E5575" s="6" t="s">
        <v>17645</v>
      </c>
      <c r="F5575" t="s">
        <v>60</v>
      </c>
      <c r="G5575">
        <v>4</v>
      </c>
      <c r="H5575">
        <v>1</v>
      </c>
      <c r="I5575">
        <v>40</v>
      </c>
      <c r="J5575">
        <v>1</v>
      </c>
      <c r="K5575">
        <v>1013.66</v>
      </c>
      <c r="L5575" t="str">
        <f t="shared" si="522"/>
        <v>OUTLIER</v>
      </c>
      <c r="M5575">
        <v>2</v>
      </c>
      <c r="N5575" t="str">
        <f t="shared" si="523"/>
        <v/>
      </c>
      <c r="O5575">
        <v>16</v>
      </c>
      <c r="P5575" s="11">
        <v>0.25</v>
      </c>
      <c r="Q5575" s="11">
        <v>2.5000000000000001E-2</v>
      </c>
      <c r="R5575" s="12">
        <v>506.83</v>
      </c>
      <c r="S5575" t="s">
        <v>22</v>
      </c>
      <c r="T5575">
        <v>0</v>
      </c>
      <c r="U5575">
        <f t="shared" si="524"/>
        <v>5</v>
      </c>
      <c r="V5575">
        <f t="shared" si="525"/>
        <v>1</v>
      </c>
      <c r="W5575">
        <f t="shared" si="526"/>
        <v>5</v>
      </c>
      <c r="X5575" t="str">
        <f t="shared" si="527"/>
        <v>515</v>
      </c>
      <c r="Y5575" t="str">
        <f>IF(Table1[[#This Row],[RFM_Score]]="555","Champion", IF(AND(J5575&gt;=4,V5575&gt;=4),"Loyal", IF(U5575&lt;=2,"At Risk", IF(W5575&gt;=4,"Potential Loyalist","Others"))))</f>
        <v>Potential Loyalist</v>
      </c>
    </row>
    <row r="5576" spans="1:25">
      <c r="A5576" t="s">
        <v>8621</v>
      </c>
      <c r="B5576">
        <v>31</v>
      </c>
      <c r="C5576" t="s">
        <v>19</v>
      </c>
      <c r="D5576" t="s">
        <v>29</v>
      </c>
      <c r="E5576" s="6" t="s">
        <v>17646</v>
      </c>
      <c r="F5576" t="s">
        <v>30</v>
      </c>
      <c r="G5576">
        <v>4</v>
      </c>
      <c r="H5576">
        <v>1</v>
      </c>
      <c r="I5576">
        <v>55</v>
      </c>
      <c r="J5576">
        <v>3</v>
      </c>
      <c r="K5576">
        <v>964.06</v>
      </c>
      <c r="L5576" t="str">
        <f t="shared" si="522"/>
        <v>OUTLIER</v>
      </c>
      <c r="M5576">
        <v>2</v>
      </c>
      <c r="N5576" t="str">
        <f t="shared" si="523"/>
        <v/>
      </c>
      <c r="O5576">
        <v>39</v>
      </c>
      <c r="P5576" s="11">
        <v>0.25</v>
      </c>
      <c r="Q5576" s="11">
        <v>5.4545454545454501E-2</v>
      </c>
      <c r="R5576" s="12">
        <v>482.03</v>
      </c>
      <c r="S5576" t="s">
        <v>22</v>
      </c>
      <c r="T5576">
        <v>1</v>
      </c>
      <c r="U5576">
        <f t="shared" si="524"/>
        <v>4</v>
      </c>
      <c r="V5576">
        <f t="shared" si="525"/>
        <v>1</v>
      </c>
      <c r="W5576">
        <f t="shared" si="526"/>
        <v>5</v>
      </c>
      <c r="X5576" t="str">
        <f t="shared" si="527"/>
        <v>415</v>
      </c>
      <c r="Y5576" t="str">
        <f>IF(Table1[[#This Row],[RFM_Score]]="555","Champion", IF(AND(J5576&gt;=4,V5576&gt;=4),"Loyal", IF(U5576&lt;=2,"At Risk", IF(W5576&gt;=4,"Potential Loyalist","Others"))))</f>
        <v>Potential Loyalist</v>
      </c>
    </row>
    <row r="5577" spans="1:25">
      <c r="A5577" t="s">
        <v>2854</v>
      </c>
      <c r="B5577">
        <v>39</v>
      </c>
      <c r="C5577" t="s">
        <v>24</v>
      </c>
      <c r="D5577" t="s">
        <v>20</v>
      </c>
      <c r="E5577" s="6" t="s">
        <v>17647</v>
      </c>
      <c r="F5577" t="s">
        <v>37</v>
      </c>
      <c r="G5577">
        <v>3</v>
      </c>
      <c r="H5577">
        <v>2</v>
      </c>
      <c r="I5577">
        <v>45</v>
      </c>
      <c r="J5577">
        <v>1</v>
      </c>
      <c r="K5577">
        <v>962.01</v>
      </c>
      <c r="L5577" t="str">
        <f t="shared" si="522"/>
        <v>OUTLIER</v>
      </c>
      <c r="M5577">
        <v>2</v>
      </c>
      <c r="N5577" t="str">
        <f t="shared" si="523"/>
        <v/>
      </c>
      <c r="O5577">
        <v>48</v>
      </c>
      <c r="P5577" s="11">
        <v>0.66666666666666596</v>
      </c>
      <c r="Q5577" s="11">
        <v>2.2222222222222199E-2</v>
      </c>
      <c r="R5577" s="12">
        <v>481.005</v>
      </c>
      <c r="S5577" t="s">
        <v>22</v>
      </c>
      <c r="T5577">
        <v>0</v>
      </c>
      <c r="U5577">
        <f t="shared" si="524"/>
        <v>3</v>
      </c>
      <c r="V5577">
        <f t="shared" si="525"/>
        <v>1</v>
      </c>
      <c r="W5577">
        <f t="shared" si="526"/>
        <v>5</v>
      </c>
      <c r="X5577" t="str">
        <f t="shared" si="527"/>
        <v>315</v>
      </c>
      <c r="Y5577" t="str">
        <f>IF(Table1[[#This Row],[RFM_Score]]="555","Champion", IF(AND(J5577&gt;=4,V5577&gt;=4),"Loyal", IF(U5577&lt;=2,"At Risk", IF(W5577&gt;=4,"Potential Loyalist","Others"))))</f>
        <v>Potential Loyalist</v>
      </c>
    </row>
    <row r="5578" spans="1:25">
      <c r="A5578" t="s">
        <v>10516</v>
      </c>
      <c r="B5578">
        <v>39</v>
      </c>
      <c r="C5578" t="s">
        <v>24</v>
      </c>
      <c r="D5578" t="s">
        <v>25</v>
      </c>
      <c r="E5578" s="6" t="s">
        <v>17648</v>
      </c>
      <c r="F5578" t="s">
        <v>21</v>
      </c>
      <c r="G5578">
        <v>2</v>
      </c>
      <c r="H5578">
        <v>0</v>
      </c>
      <c r="I5578">
        <v>50</v>
      </c>
      <c r="J5578">
        <v>1</v>
      </c>
      <c r="K5578">
        <v>952.63</v>
      </c>
      <c r="L5578" t="str">
        <f t="shared" si="522"/>
        <v>OUTLIER</v>
      </c>
      <c r="M5578">
        <v>2</v>
      </c>
      <c r="N5578" t="str">
        <f t="shared" si="523"/>
        <v/>
      </c>
      <c r="O5578">
        <v>79</v>
      </c>
      <c r="P5578" s="11">
        <v>0</v>
      </c>
      <c r="Q5578" s="11">
        <v>0.02</v>
      </c>
      <c r="R5578" s="12">
        <v>476.315</v>
      </c>
      <c r="S5578" t="s">
        <v>22</v>
      </c>
      <c r="T5578">
        <v>0</v>
      </c>
      <c r="U5578">
        <f t="shared" si="524"/>
        <v>2</v>
      </c>
      <c r="V5578">
        <f t="shared" si="525"/>
        <v>1</v>
      </c>
      <c r="W5578">
        <f t="shared" si="526"/>
        <v>5</v>
      </c>
      <c r="X5578" t="str">
        <f t="shared" si="527"/>
        <v>215</v>
      </c>
      <c r="Y5578" t="str">
        <f>IF(Table1[[#This Row],[RFM_Score]]="555","Champion", IF(AND(J5578&gt;=4,V5578&gt;=4),"Loyal", IF(U5578&lt;=2,"At Risk", IF(W5578&gt;=4,"Potential Loyalist","Others"))))</f>
        <v>At Risk</v>
      </c>
    </row>
    <row r="5579" spans="1:25">
      <c r="A5579" t="s">
        <v>7743</v>
      </c>
      <c r="B5579">
        <v>53</v>
      </c>
      <c r="C5579" t="s">
        <v>19</v>
      </c>
      <c r="D5579" t="s">
        <v>35</v>
      </c>
      <c r="E5579" s="6" t="s">
        <v>17649</v>
      </c>
      <c r="F5579" t="s">
        <v>30</v>
      </c>
      <c r="G5579">
        <v>3</v>
      </c>
      <c r="H5579">
        <v>0</v>
      </c>
      <c r="I5579">
        <v>46</v>
      </c>
      <c r="J5579">
        <v>2</v>
      </c>
      <c r="K5579">
        <v>950.53</v>
      </c>
      <c r="L5579" t="str">
        <f t="shared" si="522"/>
        <v>OUTLIER</v>
      </c>
      <c r="M5579">
        <v>2</v>
      </c>
      <c r="N5579" t="str">
        <f t="shared" si="523"/>
        <v/>
      </c>
      <c r="O5579">
        <v>31</v>
      </c>
      <c r="P5579" s="11">
        <v>0</v>
      </c>
      <c r="Q5579" s="11">
        <v>4.3478260869565202E-2</v>
      </c>
      <c r="R5579" s="12">
        <v>475.26499999999999</v>
      </c>
      <c r="S5579" t="s">
        <v>22</v>
      </c>
      <c r="T5579">
        <v>0</v>
      </c>
      <c r="U5579">
        <f t="shared" si="524"/>
        <v>4</v>
      </c>
      <c r="V5579">
        <f t="shared" si="525"/>
        <v>1</v>
      </c>
      <c r="W5579">
        <f t="shared" si="526"/>
        <v>5</v>
      </c>
      <c r="X5579" t="str">
        <f t="shared" si="527"/>
        <v>415</v>
      </c>
      <c r="Y5579" t="str">
        <f>IF(Table1[[#This Row],[RFM_Score]]="555","Champion", IF(AND(J5579&gt;=4,V5579&gt;=4),"Loyal", IF(U5579&lt;=2,"At Risk", IF(W5579&gt;=4,"Potential Loyalist","Others"))))</f>
        <v>Potential Loyalist</v>
      </c>
    </row>
    <row r="5580" spans="1:25">
      <c r="A5580" t="s">
        <v>765</v>
      </c>
      <c r="B5580">
        <v>28</v>
      </c>
      <c r="C5580" t="s">
        <v>24</v>
      </c>
      <c r="D5580" t="s">
        <v>29</v>
      </c>
      <c r="E5580" s="6" t="s">
        <v>17650</v>
      </c>
      <c r="F5580" t="s">
        <v>30</v>
      </c>
      <c r="G5580">
        <v>6</v>
      </c>
      <c r="H5580">
        <v>2</v>
      </c>
      <c r="I5580">
        <v>46</v>
      </c>
      <c r="J5580">
        <v>0</v>
      </c>
      <c r="K5580">
        <v>946.81</v>
      </c>
      <c r="L5580" t="str">
        <f t="shared" si="522"/>
        <v>OUTLIER</v>
      </c>
      <c r="M5580">
        <v>2</v>
      </c>
      <c r="N5580" t="str">
        <f t="shared" si="523"/>
        <v/>
      </c>
      <c r="O5580">
        <v>34</v>
      </c>
      <c r="P5580" s="11">
        <v>0.33333333333333298</v>
      </c>
      <c r="Q5580" s="11">
        <v>0</v>
      </c>
      <c r="R5580" s="12">
        <v>473.40499999999997</v>
      </c>
      <c r="S5580" t="s">
        <v>22</v>
      </c>
      <c r="T5580">
        <v>0</v>
      </c>
      <c r="U5580">
        <f t="shared" si="524"/>
        <v>4</v>
      </c>
      <c r="V5580">
        <f t="shared" si="525"/>
        <v>1</v>
      </c>
      <c r="W5580">
        <f t="shared" si="526"/>
        <v>5</v>
      </c>
      <c r="X5580" t="str">
        <f t="shared" si="527"/>
        <v>415</v>
      </c>
      <c r="Y5580" t="str">
        <f>IF(Table1[[#This Row],[RFM_Score]]="555","Champion", IF(AND(J5580&gt;=4,V5580&gt;=4),"Loyal", IF(U5580&lt;=2,"At Risk", IF(W5580&gt;=4,"Potential Loyalist","Others"))))</f>
        <v>Potential Loyalist</v>
      </c>
    </row>
    <row r="5581" spans="1:25">
      <c r="A5581" t="s">
        <v>941</v>
      </c>
      <c r="B5581">
        <v>37</v>
      </c>
      <c r="C5581" t="s">
        <v>19</v>
      </c>
      <c r="D5581" t="s">
        <v>25</v>
      </c>
      <c r="E5581" s="6" t="s">
        <v>17651</v>
      </c>
      <c r="F5581" t="s">
        <v>30</v>
      </c>
      <c r="G5581">
        <v>4</v>
      </c>
      <c r="H5581">
        <v>1</v>
      </c>
      <c r="I5581">
        <v>46</v>
      </c>
      <c r="J5581">
        <v>1</v>
      </c>
      <c r="K5581">
        <v>932</v>
      </c>
      <c r="L5581" t="str">
        <f t="shared" si="522"/>
        <v>OUTLIER</v>
      </c>
      <c r="M5581">
        <v>2</v>
      </c>
      <c r="N5581" t="str">
        <f t="shared" si="523"/>
        <v/>
      </c>
      <c r="O5581">
        <v>3</v>
      </c>
      <c r="P5581" s="11">
        <v>0.25</v>
      </c>
      <c r="Q5581" s="11">
        <v>2.1739130434782601E-2</v>
      </c>
      <c r="R5581" s="12">
        <v>466</v>
      </c>
      <c r="S5581" t="s">
        <v>22</v>
      </c>
      <c r="T5581">
        <v>0</v>
      </c>
      <c r="U5581">
        <f t="shared" si="524"/>
        <v>5</v>
      </c>
      <c r="V5581">
        <f t="shared" si="525"/>
        <v>1</v>
      </c>
      <c r="W5581">
        <f t="shared" si="526"/>
        <v>5</v>
      </c>
      <c r="X5581" t="str">
        <f t="shared" si="527"/>
        <v>515</v>
      </c>
      <c r="Y5581" t="str">
        <f>IF(Table1[[#This Row],[RFM_Score]]="555","Champion", IF(AND(J5581&gt;=4,V5581&gt;=4),"Loyal", IF(U5581&lt;=2,"At Risk", IF(W5581&gt;=4,"Potential Loyalist","Others"))))</f>
        <v>Potential Loyalist</v>
      </c>
    </row>
    <row r="5582" spans="1:25">
      <c r="A5582" t="s">
        <v>6132</v>
      </c>
      <c r="B5582">
        <v>43</v>
      </c>
      <c r="C5582" t="s">
        <v>19</v>
      </c>
      <c r="D5582" t="s">
        <v>49</v>
      </c>
      <c r="E5582" s="6" t="s">
        <v>17652</v>
      </c>
      <c r="F5582" t="s">
        <v>30</v>
      </c>
      <c r="G5582">
        <v>2</v>
      </c>
      <c r="H5582">
        <v>1</v>
      </c>
      <c r="I5582">
        <v>43</v>
      </c>
      <c r="J5582">
        <v>2</v>
      </c>
      <c r="K5582">
        <v>915.5</v>
      </c>
      <c r="L5582" t="str">
        <f t="shared" si="522"/>
        <v>OUTLIER</v>
      </c>
      <c r="M5582">
        <v>2</v>
      </c>
      <c r="N5582" t="str">
        <f t="shared" si="523"/>
        <v/>
      </c>
      <c r="O5582">
        <v>33</v>
      </c>
      <c r="P5582" s="11">
        <v>0.5</v>
      </c>
      <c r="Q5582" s="11">
        <v>4.6511627906976702E-2</v>
      </c>
      <c r="R5582" s="12">
        <v>457.75</v>
      </c>
      <c r="S5582" t="s">
        <v>22</v>
      </c>
      <c r="T5582">
        <v>0</v>
      </c>
      <c r="U5582">
        <f t="shared" si="524"/>
        <v>4</v>
      </c>
      <c r="V5582">
        <f t="shared" si="525"/>
        <v>1</v>
      </c>
      <c r="W5582">
        <f t="shared" si="526"/>
        <v>5</v>
      </c>
      <c r="X5582" t="str">
        <f t="shared" si="527"/>
        <v>415</v>
      </c>
      <c r="Y5582" t="str">
        <f>IF(Table1[[#This Row],[RFM_Score]]="555","Champion", IF(AND(J5582&gt;=4,V5582&gt;=4),"Loyal", IF(U5582&lt;=2,"At Risk", IF(W5582&gt;=4,"Potential Loyalist","Others"))))</f>
        <v>Potential Loyalist</v>
      </c>
    </row>
    <row r="5583" spans="1:25">
      <c r="A5583" t="s">
        <v>6890</v>
      </c>
      <c r="B5583">
        <v>18</v>
      </c>
      <c r="C5583" t="s">
        <v>24</v>
      </c>
      <c r="D5583" t="s">
        <v>29</v>
      </c>
      <c r="E5583" s="6" t="s">
        <v>17653</v>
      </c>
      <c r="F5583" t="s">
        <v>21</v>
      </c>
      <c r="G5583">
        <v>3</v>
      </c>
      <c r="H5583">
        <v>1</v>
      </c>
      <c r="I5583">
        <v>59</v>
      </c>
      <c r="J5583">
        <v>4</v>
      </c>
      <c r="K5583">
        <v>909.6</v>
      </c>
      <c r="L5583" t="str">
        <f t="shared" si="522"/>
        <v>OUTLIER</v>
      </c>
      <c r="M5583">
        <v>2</v>
      </c>
      <c r="N5583" t="str">
        <f t="shared" si="523"/>
        <v/>
      </c>
      <c r="O5583">
        <v>19</v>
      </c>
      <c r="P5583" s="11">
        <v>0.33333333333333298</v>
      </c>
      <c r="Q5583" s="11">
        <v>6.7796610169491497E-2</v>
      </c>
      <c r="R5583" s="12">
        <v>454.8</v>
      </c>
      <c r="S5583" t="s">
        <v>22</v>
      </c>
      <c r="T5583">
        <v>0</v>
      </c>
      <c r="U5583">
        <f t="shared" si="524"/>
        <v>5</v>
      </c>
      <c r="V5583">
        <f t="shared" si="525"/>
        <v>1</v>
      </c>
      <c r="W5583">
        <f t="shared" si="526"/>
        <v>5</v>
      </c>
      <c r="X5583" t="str">
        <f t="shared" si="527"/>
        <v>515</v>
      </c>
      <c r="Y5583" t="str">
        <f>IF(Table1[[#This Row],[RFM_Score]]="555","Champion", IF(AND(J5583&gt;=4,V5583&gt;=4),"Loyal", IF(U5583&lt;=2,"At Risk", IF(W5583&gt;=4,"Potential Loyalist","Others"))))</f>
        <v>Potential Loyalist</v>
      </c>
    </row>
    <row r="5584" spans="1:25">
      <c r="A5584" t="s">
        <v>7441</v>
      </c>
      <c r="B5584">
        <v>25</v>
      </c>
      <c r="C5584" t="s">
        <v>19</v>
      </c>
      <c r="D5584" t="s">
        <v>20</v>
      </c>
      <c r="E5584" s="6" t="s">
        <v>17654</v>
      </c>
      <c r="F5584" t="s">
        <v>30</v>
      </c>
      <c r="G5584">
        <v>2</v>
      </c>
      <c r="H5584">
        <v>1</v>
      </c>
      <c r="I5584">
        <v>57</v>
      </c>
      <c r="J5584">
        <v>1</v>
      </c>
      <c r="K5584">
        <v>906.11</v>
      </c>
      <c r="L5584" t="str">
        <f t="shared" si="522"/>
        <v>OUTLIER</v>
      </c>
      <c r="M5584">
        <v>2</v>
      </c>
      <c r="N5584" t="str">
        <f t="shared" si="523"/>
        <v/>
      </c>
      <c r="O5584">
        <v>189</v>
      </c>
      <c r="P5584" s="11">
        <v>0.5</v>
      </c>
      <c r="Q5584" s="11">
        <v>1.7543859649122799E-2</v>
      </c>
      <c r="R5584" s="12">
        <v>453.05500000000001</v>
      </c>
      <c r="S5584" t="s">
        <v>22</v>
      </c>
      <c r="T5584">
        <v>1</v>
      </c>
      <c r="U5584">
        <f t="shared" si="524"/>
        <v>1</v>
      </c>
      <c r="V5584">
        <f t="shared" si="525"/>
        <v>1</v>
      </c>
      <c r="W5584">
        <f t="shared" si="526"/>
        <v>5</v>
      </c>
      <c r="X5584" t="str">
        <f t="shared" si="527"/>
        <v>115</v>
      </c>
      <c r="Y5584" t="str">
        <f>IF(Table1[[#This Row],[RFM_Score]]="555","Champion", IF(AND(J5584&gt;=4,V5584&gt;=4),"Loyal", IF(U5584&lt;=2,"At Risk", IF(W5584&gt;=4,"Potential Loyalist","Others"))))</f>
        <v>At Risk</v>
      </c>
    </row>
    <row r="5585" spans="1:25">
      <c r="A5585" t="s">
        <v>10220</v>
      </c>
      <c r="B5585">
        <v>42</v>
      </c>
      <c r="C5585" t="s">
        <v>24</v>
      </c>
      <c r="D5585" t="s">
        <v>25</v>
      </c>
      <c r="E5585" s="6" t="s">
        <v>17655</v>
      </c>
      <c r="F5585" t="s">
        <v>26</v>
      </c>
      <c r="G5585">
        <v>3</v>
      </c>
      <c r="H5585">
        <v>2</v>
      </c>
      <c r="I5585">
        <v>50</v>
      </c>
      <c r="J5585">
        <v>2</v>
      </c>
      <c r="K5585">
        <v>903.61</v>
      </c>
      <c r="L5585" t="str">
        <f t="shared" si="522"/>
        <v>OUTLIER</v>
      </c>
      <c r="M5585">
        <v>2</v>
      </c>
      <c r="N5585" t="str">
        <f t="shared" si="523"/>
        <v/>
      </c>
      <c r="O5585">
        <v>6</v>
      </c>
      <c r="P5585" s="11">
        <v>0.66666666666666596</v>
      </c>
      <c r="Q5585" s="11">
        <v>0.04</v>
      </c>
      <c r="R5585" s="12">
        <v>451.80500000000001</v>
      </c>
      <c r="S5585" t="s">
        <v>22</v>
      </c>
      <c r="T5585">
        <v>0</v>
      </c>
      <c r="U5585">
        <f t="shared" si="524"/>
        <v>5</v>
      </c>
      <c r="V5585">
        <f t="shared" si="525"/>
        <v>1</v>
      </c>
      <c r="W5585">
        <f t="shared" si="526"/>
        <v>5</v>
      </c>
      <c r="X5585" t="str">
        <f t="shared" si="527"/>
        <v>515</v>
      </c>
      <c r="Y5585" t="str">
        <f>IF(Table1[[#This Row],[RFM_Score]]="555","Champion", IF(AND(J5585&gt;=4,V5585&gt;=4),"Loyal", IF(U5585&lt;=2,"At Risk", IF(W5585&gt;=4,"Potential Loyalist","Others"))))</f>
        <v>Potential Loyalist</v>
      </c>
    </row>
    <row r="5586" spans="1:25">
      <c r="A5586" t="s">
        <v>7170</v>
      </c>
      <c r="B5586">
        <v>36</v>
      </c>
      <c r="C5586" t="s">
        <v>24</v>
      </c>
      <c r="D5586" t="s">
        <v>35</v>
      </c>
      <c r="E5586" s="6" t="s">
        <v>17656</v>
      </c>
      <c r="F5586" t="s">
        <v>37</v>
      </c>
      <c r="G5586">
        <v>4</v>
      </c>
      <c r="H5586">
        <v>2</v>
      </c>
      <c r="I5586">
        <v>52</v>
      </c>
      <c r="J5586">
        <v>1</v>
      </c>
      <c r="K5586">
        <v>900.74</v>
      </c>
      <c r="L5586" t="str">
        <f t="shared" si="522"/>
        <v>OUTLIER</v>
      </c>
      <c r="M5586">
        <v>2</v>
      </c>
      <c r="N5586" t="str">
        <f t="shared" si="523"/>
        <v/>
      </c>
      <c r="O5586">
        <v>49</v>
      </c>
      <c r="P5586" s="11">
        <v>0.5</v>
      </c>
      <c r="Q5586" s="11">
        <v>1.9230769230769201E-2</v>
      </c>
      <c r="R5586" s="12">
        <v>450.37</v>
      </c>
      <c r="S5586" t="s">
        <v>22</v>
      </c>
      <c r="T5586">
        <v>0</v>
      </c>
      <c r="U5586">
        <f t="shared" si="524"/>
        <v>3</v>
      </c>
      <c r="V5586">
        <f t="shared" si="525"/>
        <v>1</v>
      </c>
      <c r="W5586">
        <f t="shared" si="526"/>
        <v>5</v>
      </c>
      <c r="X5586" t="str">
        <f t="shared" si="527"/>
        <v>315</v>
      </c>
      <c r="Y5586" t="str">
        <f>IF(Table1[[#This Row],[RFM_Score]]="555","Champion", IF(AND(J5586&gt;=4,V5586&gt;=4),"Loyal", IF(U5586&lt;=2,"At Risk", IF(W5586&gt;=4,"Potential Loyalist","Others"))))</f>
        <v>Potential Loyalist</v>
      </c>
    </row>
    <row r="5587" spans="1:25">
      <c r="A5587" t="s">
        <v>3195</v>
      </c>
      <c r="B5587">
        <v>50</v>
      </c>
      <c r="C5587" t="s">
        <v>19</v>
      </c>
      <c r="D5587" t="s">
        <v>41</v>
      </c>
      <c r="E5587" s="6" t="s">
        <v>17657</v>
      </c>
      <c r="F5587" t="s">
        <v>62</v>
      </c>
      <c r="G5587">
        <v>3</v>
      </c>
      <c r="H5587">
        <v>0</v>
      </c>
      <c r="I5587">
        <v>43</v>
      </c>
      <c r="J5587">
        <v>2</v>
      </c>
      <c r="K5587">
        <v>892.59</v>
      </c>
      <c r="L5587" t="str">
        <f t="shared" si="522"/>
        <v>OUTLIER</v>
      </c>
      <c r="M5587">
        <v>2</v>
      </c>
      <c r="N5587" t="str">
        <f t="shared" si="523"/>
        <v/>
      </c>
      <c r="O5587">
        <v>2</v>
      </c>
      <c r="P5587" s="11">
        <v>0</v>
      </c>
      <c r="Q5587" s="11">
        <v>4.6511627906976702E-2</v>
      </c>
      <c r="R5587" s="12">
        <v>446.29500000000002</v>
      </c>
      <c r="S5587" t="s">
        <v>22</v>
      </c>
      <c r="T5587">
        <v>1</v>
      </c>
      <c r="U5587">
        <f t="shared" si="524"/>
        <v>5</v>
      </c>
      <c r="V5587">
        <f t="shared" si="525"/>
        <v>1</v>
      </c>
      <c r="W5587">
        <f t="shared" si="526"/>
        <v>5</v>
      </c>
      <c r="X5587" t="str">
        <f t="shared" si="527"/>
        <v>515</v>
      </c>
      <c r="Y5587" t="str">
        <f>IF(Table1[[#This Row],[RFM_Score]]="555","Champion", IF(AND(J5587&gt;=4,V5587&gt;=4),"Loyal", IF(U5587&lt;=2,"At Risk", IF(W5587&gt;=4,"Potential Loyalist","Others"))))</f>
        <v>Potential Loyalist</v>
      </c>
    </row>
    <row r="5588" spans="1:25">
      <c r="A5588" t="s">
        <v>1438</v>
      </c>
      <c r="B5588">
        <v>41</v>
      </c>
      <c r="C5588" t="s">
        <v>19</v>
      </c>
      <c r="D5588" t="s">
        <v>25</v>
      </c>
      <c r="E5588" s="6" t="s">
        <v>17658</v>
      </c>
      <c r="F5588" t="s">
        <v>21</v>
      </c>
      <c r="G5588">
        <v>1</v>
      </c>
      <c r="H5588">
        <v>0</v>
      </c>
      <c r="I5588">
        <v>45</v>
      </c>
      <c r="J5588">
        <v>5</v>
      </c>
      <c r="K5588">
        <v>877.5</v>
      </c>
      <c r="L5588" t="str">
        <f t="shared" si="522"/>
        <v>OUTLIER</v>
      </c>
      <c r="M5588">
        <v>2</v>
      </c>
      <c r="N5588" t="str">
        <f t="shared" si="523"/>
        <v/>
      </c>
      <c r="O5588">
        <v>36</v>
      </c>
      <c r="P5588" s="11">
        <v>0</v>
      </c>
      <c r="Q5588" s="11">
        <v>0.11111111111111099</v>
      </c>
      <c r="R5588" s="12">
        <v>438.75</v>
      </c>
      <c r="S5588" t="s">
        <v>22</v>
      </c>
      <c r="T5588">
        <v>0</v>
      </c>
      <c r="U5588">
        <f t="shared" si="524"/>
        <v>4</v>
      </c>
      <c r="V5588">
        <f t="shared" si="525"/>
        <v>1</v>
      </c>
      <c r="W5588">
        <f t="shared" si="526"/>
        <v>5</v>
      </c>
      <c r="X5588" t="str">
        <f t="shared" si="527"/>
        <v>415</v>
      </c>
      <c r="Y5588" t="str">
        <f>IF(Table1[[#This Row],[RFM_Score]]="555","Champion", IF(AND(J5588&gt;=4,V5588&gt;=4),"Loyal", IF(U5588&lt;=2,"At Risk", IF(W5588&gt;=4,"Potential Loyalist","Others"))))</f>
        <v>Potential Loyalist</v>
      </c>
    </row>
    <row r="5589" spans="1:25">
      <c r="A5589" t="s">
        <v>11857</v>
      </c>
      <c r="B5589">
        <v>28</v>
      </c>
      <c r="C5589" t="s">
        <v>19</v>
      </c>
      <c r="D5589" t="s">
        <v>35</v>
      </c>
      <c r="E5589" s="6" t="s">
        <v>17659</v>
      </c>
      <c r="F5589" t="s">
        <v>62</v>
      </c>
      <c r="G5589">
        <v>2</v>
      </c>
      <c r="H5589">
        <v>1</v>
      </c>
      <c r="I5589">
        <v>41</v>
      </c>
      <c r="J5589">
        <v>2</v>
      </c>
      <c r="K5589">
        <v>876.41</v>
      </c>
      <c r="L5589" t="str">
        <f t="shared" si="522"/>
        <v>OUTLIER</v>
      </c>
      <c r="M5589">
        <v>2</v>
      </c>
      <c r="N5589" t="str">
        <f t="shared" si="523"/>
        <v/>
      </c>
      <c r="O5589">
        <v>42</v>
      </c>
      <c r="P5589" s="11">
        <v>0.5</v>
      </c>
      <c r="Q5589" s="11">
        <v>4.8780487804878002E-2</v>
      </c>
      <c r="R5589" s="12">
        <v>438.20499999999998</v>
      </c>
      <c r="S5589" t="s">
        <v>22</v>
      </c>
      <c r="T5589">
        <v>0</v>
      </c>
      <c r="U5589">
        <f t="shared" si="524"/>
        <v>3</v>
      </c>
      <c r="V5589">
        <f t="shared" si="525"/>
        <v>1</v>
      </c>
      <c r="W5589">
        <f t="shared" si="526"/>
        <v>5</v>
      </c>
      <c r="X5589" t="str">
        <f t="shared" si="527"/>
        <v>315</v>
      </c>
      <c r="Y5589" t="str">
        <f>IF(Table1[[#This Row],[RFM_Score]]="555","Champion", IF(AND(J5589&gt;=4,V5589&gt;=4),"Loyal", IF(U5589&lt;=2,"At Risk", IF(W5589&gt;=4,"Potential Loyalist","Others"))))</f>
        <v>Potential Loyalist</v>
      </c>
    </row>
    <row r="5590" spans="1:25">
      <c r="A5590" t="s">
        <v>6876</v>
      </c>
      <c r="B5590">
        <v>31</v>
      </c>
      <c r="C5590" t="s">
        <v>19</v>
      </c>
      <c r="D5590" t="s">
        <v>25</v>
      </c>
      <c r="E5590" s="6" t="s">
        <v>17660</v>
      </c>
      <c r="F5590" t="s">
        <v>21</v>
      </c>
      <c r="G5590">
        <v>6</v>
      </c>
      <c r="H5590">
        <v>1</v>
      </c>
      <c r="I5590">
        <v>47</v>
      </c>
      <c r="J5590">
        <v>0</v>
      </c>
      <c r="K5590">
        <v>861.4</v>
      </c>
      <c r="L5590" t="str">
        <f t="shared" si="522"/>
        <v>OUTLIER</v>
      </c>
      <c r="M5590">
        <v>2</v>
      </c>
      <c r="N5590" t="str">
        <f t="shared" si="523"/>
        <v/>
      </c>
      <c r="O5590">
        <v>15</v>
      </c>
      <c r="P5590" s="11">
        <v>0.16666666666666599</v>
      </c>
      <c r="Q5590" s="11">
        <v>0</v>
      </c>
      <c r="R5590" s="12">
        <v>430.7</v>
      </c>
      <c r="S5590" t="s">
        <v>22</v>
      </c>
      <c r="T5590">
        <v>0</v>
      </c>
      <c r="U5590">
        <f t="shared" si="524"/>
        <v>5</v>
      </c>
      <c r="V5590">
        <f t="shared" si="525"/>
        <v>1</v>
      </c>
      <c r="W5590">
        <f t="shared" si="526"/>
        <v>5</v>
      </c>
      <c r="X5590" t="str">
        <f t="shared" si="527"/>
        <v>515</v>
      </c>
      <c r="Y5590" t="str">
        <f>IF(Table1[[#This Row],[RFM_Score]]="555","Champion", IF(AND(J5590&gt;=4,V5590&gt;=4),"Loyal", IF(U5590&lt;=2,"At Risk", IF(W5590&gt;=4,"Potential Loyalist","Others"))))</f>
        <v>Potential Loyalist</v>
      </c>
    </row>
    <row r="5591" spans="1:25">
      <c r="A5591" t="s">
        <v>5190</v>
      </c>
      <c r="B5591">
        <v>28</v>
      </c>
      <c r="C5591" t="s">
        <v>19</v>
      </c>
      <c r="D5591" t="s">
        <v>25</v>
      </c>
      <c r="E5591" s="6" t="s">
        <v>17661</v>
      </c>
      <c r="F5591" t="s">
        <v>26</v>
      </c>
      <c r="G5591">
        <v>4</v>
      </c>
      <c r="H5591">
        <v>1</v>
      </c>
      <c r="I5591">
        <v>44</v>
      </c>
      <c r="J5591">
        <v>3</v>
      </c>
      <c r="K5591">
        <v>861.16</v>
      </c>
      <c r="L5591" t="str">
        <f t="shared" si="522"/>
        <v>OUTLIER</v>
      </c>
      <c r="M5591">
        <v>2</v>
      </c>
      <c r="N5591" t="str">
        <f t="shared" si="523"/>
        <v/>
      </c>
      <c r="O5591">
        <v>16</v>
      </c>
      <c r="P5591" s="11">
        <v>0.25</v>
      </c>
      <c r="Q5591" s="11">
        <v>6.8181818181818094E-2</v>
      </c>
      <c r="R5591" s="12">
        <v>430.58</v>
      </c>
      <c r="S5591" t="s">
        <v>22</v>
      </c>
      <c r="T5591">
        <v>0</v>
      </c>
      <c r="U5591">
        <f t="shared" si="524"/>
        <v>5</v>
      </c>
      <c r="V5591">
        <f t="shared" si="525"/>
        <v>1</v>
      </c>
      <c r="W5591">
        <f t="shared" si="526"/>
        <v>5</v>
      </c>
      <c r="X5591" t="str">
        <f t="shared" si="527"/>
        <v>515</v>
      </c>
      <c r="Y5591" t="str">
        <f>IF(Table1[[#This Row],[RFM_Score]]="555","Champion", IF(AND(J5591&gt;=4,V5591&gt;=4),"Loyal", IF(U5591&lt;=2,"At Risk", IF(W5591&gt;=4,"Potential Loyalist","Others"))))</f>
        <v>Potential Loyalist</v>
      </c>
    </row>
    <row r="5592" spans="1:25">
      <c r="A5592" t="s">
        <v>6978</v>
      </c>
      <c r="B5592">
        <v>46</v>
      </c>
      <c r="C5592" t="s">
        <v>19</v>
      </c>
      <c r="D5592" t="s">
        <v>25</v>
      </c>
      <c r="E5592" s="6" t="s">
        <v>17662</v>
      </c>
      <c r="F5592" t="s">
        <v>37</v>
      </c>
      <c r="G5592">
        <v>2</v>
      </c>
      <c r="H5592">
        <v>1</v>
      </c>
      <c r="I5592">
        <v>31</v>
      </c>
      <c r="J5592">
        <v>4</v>
      </c>
      <c r="K5592">
        <v>848.51</v>
      </c>
      <c r="L5592" t="str">
        <f t="shared" si="522"/>
        <v>OUTLIER</v>
      </c>
      <c r="M5592">
        <v>2</v>
      </c>
      <c r="N5592" t="str">
        <f t="shared" si="523"/>
        <v/>
      </c>
      <c r="O5592">
        <v>7</v>
      </c>
      <c r="P5592" s="11">
        <v>0.5</v>
      </c>
      <c r="Q5592" s="11">
        <v>0.12903225806451599</v>
      </c>
      <c r="R5592" s="12">
        <v>424.255</v>
      </c>
      <c r="S5592" t="s">
        <v>22</v>
      </c>
      <c r="T5592">
        <v>0</v>
      </c>
      <c r="U5592">
        <f t="shared" si="524"/>
        <v>5</v>
      </c>
      <c r="V5592">
        <f t="shared" si="525"/>
        <v>1</v>
      </c>
      <c r="W5592">
        <f t="shared" si="526"/>
        <v>5</v>
      </c>
      <c r="X5592" t="str">
        <f t="shared" si="527"/>
        <v>515</v>
      </c>
      <c r="Y5592" t="str">
        <f>IF(Table1[[#This Row],[RFM_Score]]="555","Champion", IF(AND(J5592&gt;=4,V5592&gt;=4),"Loyal", IF(U5592&lt;=2,"At Risk", IF(W5592&gt;=4,"Potential Loyalist","Others"))))</f>
        <v>Potential Loyalist</v>
      </c>
    </row>
    <row r="5593" spans="1:25">
      <c r="A5593" t="s">
        <v>5563</v>
      </c>
      <c r="B5593">
        <v>48</v>
      </c>
      <c r="C5593" t="s">
        <v>19</v>
      </c>
      <c r="D5593" t="s">
        <v>25</v>
      </c>
      <c r="E5593" s="6" t="s">
        <v>17663</v>
      </c>
      <c r="F5593" t="s">
        <v>62</v>
      </c>
      <c r="G5593">
        <v>0</v>
      </c>
      <c r="H5593">
        <v>0</v>
      </c>
      <c r="I5593">
        <v>54</v>
      </c>
      <c r="J5593">
        <v>2</v>
      </c>
      <c r="K5593">
        <v>842.92</v>
      </c>
      <c r="L5593" t="str">
        <f t="shared" si="522"/>
        <v>OUTLIER</v>
      </c>
      <c r="M5593">
        <v>2</v>
      </c>
      <c r="N5593" t="str">
        <f t="shared" si="523"/>
        <v/>
      </c>
      <c r="O5593">
        <v>6</v>
      </c>
      <c r="P5593" s="11">
        <v>0</v>
      </c>
      <c r="Q5593" s="11">
        <v>3.7037037037037E-2</v>
      </c>
      <c r="R5593" s="12">
        <v>421.46</v>
      </c>
      <c r="S5593" t="s">
        <v>22</v>
      </c>
      <c r="T5593">
        <v>0</v>
      </c>
      <c r="U5593">
        <f t="shared" si="524"/>
        <v>5</v>
      </c>
      <c r="V5593">
        <f t="shared" si="525"/>
        <v>1</v>
      </c>
      <c r="W5593">
        <f t="shared" si="526"/>
        <v>5</v>
      </c>
      <c r="X5593" t="str">
        <f t="shared" si="527"/>
        <v>515</v>
      </c>
      <c r="Y5593" t="str">
        <f>IF(Table1[[#This Row],[RFM_Score]]="555","Champion", IF(AND(J5593&gt;=4,V5593&gt;=4),"Loyal", IF(U5593&lt;=2,"At Risk", IF(W5593&gt;=4,"Potential Loyalist","Others"))))</f>
        <v>Potential Loyalist</v>
      </c>
    </row>
    <row r="5594" spans="1:25">
      <c r="A5594" t="s">
        <v>10923</v>
      </c>
      <c r="B5594">
        <v>24</v>
      </c>
      <c r="C5594" t="s">
        <v>24</v>
      </c>
      <c r="D5594" t="s">
        <v>25</v>
      </c>
      <c r="E5594" s="6" t="s">
        <v>17664</v>
      </c>
      <c r="F5594" t="s">
        <v>30</v>
      </c>
      <c r="G5594">
        <v>4</v>
      </c>
      <c r="H5594">
        <v>2</v>
      </c>
      <c r="I5594">
        <v>45</v>
      </c>
      <c r="J5594">
        <v>4</v>
      </c>
      <c r="K5594">
        <v>836.16</v>
      </c>
      <c r="L5594" t="str">
        <f t="shared" si="522"/>
        <v>OUTLIER</v>
      </c>
      <c r="M5594">
        <v>2</v>
      </c>
      <c r="N5594" t="str">
        <f t="shared" si="523"/>
        <v/>
      </c>
      <c r="O5594">
        <v>31</v>
      </c>
      <c r="P5594" s="11">
        <v>0.5</v>
      </c>
      <c r="Q5594" s="11">
        <v>8.8888888888888795E-2</v>
      </c>
      <c r="R5594" s="12">
        <v>418.08</v>
      </c>
      <c r="S5594" t="s">
        <v>22</v>
      </c>
      <c r="T5594">
        <v>0</v>
      </c>
      <c r="U5594">
        <f t="shared" si="524"/>
        <v>4</v>
      </c>
      <c r="V5594">
        <f t="shared" si="525"/>
        <v>1</v>
      </c>
      <c r="W5594">
        <f t="shared" si="526"/>
        <v>5</v>
      </c>
      <c r="X5594" t="str">
        <f t="shared" si="527"/>
        <v>415</v>
      </c>
      <c r="Y5594" t="str">
        <f>IF(Table1[[#This Row],[RFM_Score]]="555","Champion", IF(AND(J5594&gt;=4,V5594&gt;=4),"Loyal", IF(U5594&lt;=2,"At Risk", IF(W5594&gt;=4,"Potential Loyalist","Others"))))</f>
        <v>Potential Loyalist</v>
      </c>
    </row>
    <row r="5595" spans="1:25">
      <c r="A5595" t="s">
        <v>9508</v>
      </c>
      <c r="B5595">
        <v>53</v>
      </c>
      <c r="C5595" t="s">
        <v>24</v>
      </c>
      <c r="D5595" t="s">
        <v>25</v>
      </c>
      <c r="E5595" s="6" t="s">
        <v>17665</v>
      </c>
      <c r="F5595" t="s">
        <v>62</v>
      </c>
      <c r="G5595">
        <v>2</v>
      </c>
      <c r="H5595">
        <v>1</v>
      </c>
      <c r="I5595">
        <v>45</v>
      </c>
      <c r="J5595">
        <v>4</v>
      </c>
      <c r="K5595">
        <v>833.48</v>
      </c>
      <c r="L5595" t="str">
        <f t="shared" si="522"/>
        <v>OUTLIER</v>
      </c>
      <c r="M5595">
        <v>2</v>
      </c>
      <c r="N5595" t="str">
        <f t="shared" si="523"/>
        <v/>
      </c>
      <c r="O5595">
        <v>2</v>
      </c>
      <c r="P5595" s="11">
        <v>0.5</v>
      </c>
      <c r="Q5595" s="11">
        <v>8.8888888888888795E-2</v>
      </c>
      <c r="R5595" s="12">
        <v>416.74</v>
      </c>
      <c r="S5595" t="s">
        <v>22</v>
      </c>
      <c r="T5595">
        <v>0</v>
      </c>
      <c r="U5595">
        <f t="shared" si="524"/>
        <v>5</v>
      </c>
      <c r="V5595">
        <f t="shared" si="525"/>
        <v>1</v>
      </c>
      <c r="W5595">
        <f t="shared" si="526"/>
        <v>5</v>
      </c>
      <c r="X5595" t="str">
        <f t="shared" si="527"/>
        <v>515</v>
      </c>
      <c r="Y5595" t="str">
        <f>IF(Table1[[#This Row],[RFM_Score]]="555","Champion", IF(AND(J5595&gt;=4,V5595&gt;=4),"Loyal", IF(U5595&lt;=2,"At Risk", IF(W5595&gt;=4,"Potential Loyalist","Others"))))</f>
        <v>Potential Loyalist</v>
      </c>
    </row>
    <row r="5596" spans="1:25">
      <c r="A5596" t="s">
        <v>2643</v>
      </c>
      <c r="B5596">
        <v>27</v>
      </c>
      <c r="C5596" t="s">
        <v>24</v>
      </c>
      <c r="D5596" t="s">
        <v>29</v>
      </c>
      <c r="E5596" s="6" t="s">
        <v>17666</v>
      </c>
      <c r="F5596" t="s">
        <v>30</v>
      </c>
      <c r="G5596">
        <v>3</v>
      </c>
      <c r="H5596">
        <v>0</v>
      </c>
      <c r="I5596">
        <v>50</v>
      </c>
      <c r="J5596">
        <v>3</v>
      </c>
      <c r="K5596">
        <v>820.07</v>
      </c>
      <c r="L5596" t="str">
        <f t="shared" si="522"/>
        <v>OUTLIER</v>
      </c>
      <c r="M5596">
        <v>2</v>
      </c>
      <c r="N5596" t="str">
        <f t="shared" si="523"/>
        <v/>
      </c>
      <c r="O5596">
        <v>22</v>
      </c>
      <c r="P5596" s="11">
        <v>0</v>
      </c>
      <c r="Q5596" s="11">
        <v>0.06</v>
      </c>
      <c r="R5596" s="12">
        <v>410.03500000000003</v>
      </c>
      <c r="S5596" t="s">
        <v>22</v>
      </c>
      <c r="T5596">
        <v>0</v>
      </c>
      <c r="U5596">
        <f t="shared" si="524"/>
        <v>4</v>
      </c>
      <c r="V5596">
        <f t="shared" si="525"/>
        <v>1</v>
      </c>
      <c r="W5596">
        <f t="shared" si="526"/>
        <v>5</v>
      </c>
      <c r="X5596" t="str">
        <f t="shared" si="527"/>
        <v>415</v>
      </c>
      <c r="Y5596" t="str">
        <f>IF(Table1[[#This Row],[RFM_Score]]="555","Champion", IF(AND(J5596&gt;=4,V5596&gt;=4),"Loyal", IF(U5596&lt;=2,"At Risk", IF(W5596&gt;=4,"Potential Loyalist","Others"))))</f>
        <v>Potential Loyalist</v>
      </c>
    </row>
    <row r="5597" spans="1:25">
      <c r="A5597" t="s">
        <v>5667</v>
      </c>
      <c r="B5597">
        <v>26</v>
      </c>
      <c r="C5597" t="s">
        <v>24</v>
      </c>
      <c r="D5597" t="s">
        <v>25</v>
      </c>
      <c r="E5597" s="6" t="s">
        <v>17667</v>
      </c>
      <c r="F5597" t="s">
        <v>21</v>
      </c>
      <c r="G5597">
        <v>4</v>
      </c>
      <c r="H5597">
        <v>1</v>
      </c>
      <c r="I5597">
        <v>36</v>
      </c>
      <c r="J5597">
        <v>2</v>
      </c>
      <c r="K5597">
        <v>815.97</v>
      </c>
      <c r="L5597" t="str">
        <f t="shared" si="522"/>
        <v>OUTLIER</v>
      </c>
      <c r="M5597">
        <v>2</v>
      </c>
      <c r="N5597" t="str">
        <f t="shared" si="523"/>
        <v/>
      </c>
      <c r="O5597">
        <v>16</v>
      </c>
      <c r="P5597" s="11">
        <v>0.25</v>
      </c>
      <c r="Q5597" s="11">
        <v>5.5555555555555497E-2</v>
      </c>
      <c r="R5597" s="12">
        <v>407.98500000000001</v>
      </c>
      <c r="S5597" t="s">
        <v>22</v>
      </c>
      <c r="T5597">
        <v>0</v>
      </c>
      <c r="U5597">
        <f t="shared" si="524"/>
        <v>5</v>
      </c>
      <c r="V5597">
        <f t="shared" si="525"/>
        <v>1</v>
      </c>
      <c r="W5597">
        <f t="shared" si="526"/>
        <v>5</v>
      </c>
      <c r="X5597" t="str">
        <f t="shared" si="527"/>
        <v>515</v>
      </c>
      <c r="Y5597" t="str">
        <f>IF(Table1[[#This Row],[RFM_Score]]="555","Champion", IF(AND(J5597&gt;=4,V5597&gt;=4),"Loyal", IF(U5597&lt;=2,"At Risk", IF(W5597&gt;=4,"Potential Loyalist","Others"))))</f>
        <v>Potential Loyalist</v>
      </c>
    </row>
    <row r="5598" spans="1:25">
      <c r="A5598" t="s">
        <v>1047</v>
      </c>
      <c r="B5598">
        <v>50</v>
      </c>
      <c r="C5598" t="s">
        <v>19</v>
      </c>
      <c r="D5598" t="s">
        <v>25</v>
      </c>
      <c r="E5598" s="6" t="s">
        <v>17668</v>
      </c>
      <c r="F5598" t="s">
        <v>21</v>
      </c>
      <c r="G5598">
        <v>1</v>
      </c>
      <c r="H5598">
        <v>1</v>
      </c>
      <c r="I5598">
        <v>53</v>
      </c>
      <c r="J5598">
        <v>2</v>
      </c>
      <c r="K5598">
        <v>809.55</v>
      </c>
      <c r="L5598" t="str">
        <f t="shared" si="522"/>
        <v>OUTLIER</v>
      </c>
      <c r="M5598">
        <v>2</v>
      </c>
      <c r="N5598" t="str">
        <f t="shared" si="523"/>
        <v/>
      </c>
      <c r="O5598">
        <v>7</v>
      </c>
      <c r="P5598" s="11">
        <v>1</v>
      </c>
      <c r="Q5598" s="11">
        <v>3.7735849056603703E-2</v>
      </c>
      <c r="R5598" s="12">
        <v>404.77499999999998</v>
      </c>
      <c r="S5598" t="s">
        <v>22</v>
      </c>
      <c r="T5598">
        <v>0</v>
      </c>
      <c r="U5598">
        <f t="shared" si="524"/>
        <v>5</v>
      </c>
      <c r="V5598">
        <f t="shared" si="525"/>
        <v>1</v>
      </c>
      <c r="W5598">
        <f t="shared" si="526"/>
        <v>5</v>
      </c>
      <c r="X5598" t="str">
        <f t="shared" si="527"/>
        <v>515</v>
      </c>
      <c r="Y5598" t="str">
        <f>IF(Table1[[#This Row],[RFM_Score]]="555","Champion", IF(AND(J5598&gt;=4,V5598&gt;=4),"Loyal", IF(U5598&lt;=2,"At Risk", IF(W5598&gt;=4,"Potential Loyalist","Others"))))</f>
        <v>Potential Loyalist</v>
      </c>
    </row>
    <row r="5599" spans="1:25">
      <c r="A5599" t="s">
        <v>3829</v>
      </c>
      <c r="B5599">
        <v>38</v>
      </c>
      <c r="C5599" t="s">
        <v>19</v>
      </c>
      <c r="D5599" t="s">
        <v>46</v>
      </c>
      <c r="E5599" s="6" t="s">
        <v>17669</v>
      </c>
      <c r="F5599" t="s">
        <v>62</v>
      </c>
      <c r="G5599">
        <v>2</v>
      </c>
      <c r="H5599">
        <v>2</v>
      </c>
      <c r="I5599">
        <v>46</v>
      </c>
      <c r="J5599">
        <v>4</v>
      </c>
      <c r="K5599">
        <v>807.74</v>
      </c>
      <c r="L5599" t="str">
        <f t="shared" si="522"/>
        <v>OUTLIER</v>
      </c>
      <c r="M5599">
        <v>2</v>
      </c>
      <c r="N5599" t="str">
        <f t="shared" si="523"/>
        <v/>
      </c>
      <c r="O5599">
        <v>7</v>
      </c>
      <c r="P5599" s="11">
        <v>1</v>
      </c>
      <c r="Q5599" s="11">
        <v>8.6956521739130405E-2</v>
      </c>
      <c r="R5599" s="12">
        <v>403.87</v>
      </c>
      <c r="S5599" t="s">
        <v>22</v>
      </c>
      <c r="T5599">
        <v>0</v>
      </c>
      <c r="U5599">
        <f t="shared" si="524"/>
        <v>5</v>
      </c>
      <c r="V5599">
        <f t="shared" si="525"/>
        <v>1</v>
      </c>
      <c r="W5599">
        <f t="shared" si="526"/>
        <v>5</v>
      </c>
      <c r="X5599" t="str">
        <f t="shared" si="527"/>
        <v>515</v>
      </c>
      <c r="Y5599" t="str">
        <f>IF(Table1[[#This Row],[RFM_Score]]="555","Champion", IF(AND(J5599&gt;=4,V5599&gt;=4),"Loyal", IF(U5599&lt;=2,"At Risk", IF(W5599&gt;=4,"Potential Loyalist","Others"))))</f>
        <v>Potential Loyalist</v>
      </c>
    </row>
    <row r="5600" spans="1:25">
      <c r="A5600" t="s">
        <v>1708</v>
      </c>
      <c r="B5600">
        <v>30</v>
      </c>
      <c r="C5600" t="s">
        <v>19</v>
      </c>
      <c r="D5600" t="s">
        <v>46</v>
      </c>
      <c r="E5600" s="6" t="s">
        <v>17670</v>
      </c>
      <c r="F5600" t="s">
        <v>21</v>
      </c>
      <c r="G5600">
        <v>4</v>
      </c>
      <c r="H5600">
        <v>0</v>
      </c>
      <c r="I5600">
        <v>54</v>
      </c>
      <c r="J5600">
        <v>1</v>
      </c>
      <c r="K5600">
        <v>801.08</v>
      </c>
      <c r="L5600" t="str">
        <f t="shared" si="522"/>
        <v>OUTLIER</v>
      </c>
      <c r="M5600">
        <v>2</v>
      </c>
      <c r="N5600" t="str">
        <f t="shared" si="523"/>
        <v/>
      </c>
      <c r="O5600">
        <v>14</v>
      </c>
      <c r="P5600" s="11">
        <v>0</v>
      </c>
      <c r="Q5600" s="11">
        <v>1.85185185185185E-2</v>
      </c>
      <c r="R5600" s="12">
        <v>400.54</v>
      </c>
      <c r="S5600" t="s">
        <v>22</v>
      </c>
      <c r="T5600">
        <v>0</v>
      </c>
      <c r="U5600">
        <f t="shared" si="524"/>
        <v>5</v>
      </c>
      <c r="V5600">
        <f t="shared" si="525"/>
        <v>1</v>
      </c>
      <c r="W5600">
        <f t="shared" si="526"/>
        <v>5</v>
      </c>
      <c r="X5600" t="str">
        <f t="shared" si="527"/>
        <v>515</v>
      </c>
      <c r="Y5600" t="str">
        <f>IF(Table1[[#This Row],[RFM_Score]]="555","Champion", IF(AND(J5600&gt;=4,V5600&gt;=4),"Loyal", IF(U5600&lt;=2,"At Risk", IF(W5600&gt;=4,"Potential Loyalist","Others"))))</f>
        <v>Potential Loyalist</v>
      </c>
    </row>
    <row r="5601" spans="1:25">
      <c r="A5601" t="s">
        <v>6191</v>
      </c>
      <c r="B5601">
        <v>43</v>
      </c>
      <c r="C5601" t="s">
        <v>24</v>
      </c>
      <c r="D5601" t="s">
        <v>49</v>
      </c>
      <c r="E5601" s="6" t="s">
        <v>17671</v>
      </c>
      <c r="F5601" t="s">
        <v>30</v>
      </c>
      <c r="G5601">
        <v>3</v>
      </c>
      <c r="H5601">
        <v>2</v>
      </c>
      <c r="I5601">
        <v>47</v>
      </c>
      <c r="J5601">
        <v>4</v>
      </c>
      <c r="K5601">
        <v>800.82</v>
      </c>
      <c r="L5601" t="str">
        <f t="shared" si="522"/>
        <v>OUTLIER</v>
      </c>
      <c r="M5601">
        <v>2</v>
      </c>
      <c r="N5601" t="str">
        <f t="shared" si="523"/>
        <v/>
      </c>
      <c r="O5601">
        <v>18</v>
      </c>
      <c r="P5601" s="11">
        <v>0.66666666666666596</v>
      </c>
      <c r="Q5601" s="11">
        <v>8.5106382978723402E-2</v>
      </c>
      <c r="R5601" s="12">
        <v>400.41</v>
      </c>
      <c r="S5601" t="s">
        <v>22</v>
      </c>
      <c r="T5601">
        <v>0</v>
      </c>
      <c r="U5601">
        <f t="shared" si="524"/>
        <v>5</v>
      </c>
      <c r="V5601">
        <f t="shared" si="525"/>
        <v>1</v>
      </c>
      <c r="W5601">
        <f t="shared" si="526"/>
        <v>5</v>
      </c>
      <c r="X5601" t="str">
        <f t="shared" si="527"/>
        <v>515</v>
      </c>
      <c r="Y5601" t="str">
        <f>IF(Table1[[#This Row],[RFM_Score]]="555","Champion", IF(AND(J5601&gt;=4,V5601&gt;=4),"Loyal", IF(U5601&lt;=2,"At Risk", IF(W5601&gt;=4,"Potential Loyalist","Others"))))</f>
        <v>Potential Loyalist</v>
      </c>
    </row>
    <row r="5602" spans="1:25">
      <c r="A5602" t="s">
        <v>6413</v>
      </c>
      <c r="B5602">
        <v>39</v>
      </c>
      <c r="C5602" t="s">
        <v>19</v>
      </c>
      <c r="D5602" t="s">
        <v>29</v>
      </c>
      <c r="E5602" s="6" t="s">
        <v>17672</v>
      </c>
      <c r="F5602" t="s">
        <v>60</v>
      </c>
      <c r="G5602">
        <v>3</v>
      </c>
      <c r="H5602">
        <v>0</v>
      </c>
      <c r="I5602">
        <v>53</v>
      </c>
      <c r="J5602">
        <v>6</v>
      </c>
      <c r="K5602">
        <v>796.69</v>
      </c>
      <c r="L5602" t="str">
        <f t="shared" si="522"/>
        <v>OUTLIER</v>
      </c>
      <c r="M5602">
        <v>2</v>
      </c>
      <c r="N5602" t="str">
        <f t="shared" si="523"/>
        <v/>
      </c>
      <c r="O5602">
        <v>4</v>
      </c>
      <c r="P5602" s="11">
        <v>0</v>
      </c>
      <c r="Q5602" s="11">
        <v>0.113207547169811</v>
      </c>
      <c r="R5602" s="12">
        <v>398.34500000000003</v>
      </c>
      <c r="S5602" t="s">
        <v>22</v>
      </c>
      <c r="T5602">
        <v>0</v>
      </c>
      <c r="U5602">
        <f t="shared" si="524"/>
        <v>5</v>
      </c>
      <c r="V5602">
        <f t="shared" si="525"/>
        <v>1</v>
      </c>
      <c r="W5602">
        <f t="shared" si="526"/>
        <v>5</v>
      </c>
      <c r="X5602" t="str">
        <f t="shared" si="527"/>
        <v>515</v>
      </c>
      <c r="Y5602" t="str">
        <f>IF(Table1[[#This Row],[RFM_Score]]="555","Champion", IF(AND(J5602&gt;=4,V5602&gt;=4),"Loyal", IF(U5602&lt;=2,"At Risk", IF(W5602&gt;=4,"Potential Loyalist","Others"))))</f>
        <v>Potential Loyalist</v>
      </c>
    </row>
    <row r="5603" spans="1:25">
      <c r="A5603" t="s">
        <v>11422</v>
      </c>
      <c r="B5603">
        <v>33</v>
      </c>
      <c r="C5603" t="s">
        <v>19</v>
      </c>
      <c r="D5603" t="s">
        <v>25</v>
      </c>
      <c r="E5603" s="6" t="s">
        <v>17673</v>
      </c>
      <c r="F5603" t="s">
        <v>30</v>
      </c>
      <c r="G5603">
        <v>3</v>
      </c>
      <c r="H5603">
        <v>0</v>
      </c>
      <c r="I5603">
        <v>36</v>
      </c>
      <c r="J5603">
        <v>4</v>
      </c>
      <c r="K5603">
        <v>793.06</v>
      </c>
      <c r="L5603" t="str">
        <f t="shared" si="522"/>
        <v>OUTLIER</v>
      </c>
      <c r="M5603">
        <v>2</v>
      </c>
      <c r="N5603" t="str">
        <f t="shared" si="523"/>
        <v/>
      </c>
      <c r="O5603">
        <v>49</v>
      </c>
      <c r="P5603" s="11">
        <v>0</v>
      </c>
      <c r="Q5603" s="11">
        <v>0.11111111111111099</v>
      </c>
      <c r="R5603" s="12">
        <v>396.53</v>
      </c>
      <c r="S5603" t="s">
        <v>22</v>
      </c>
      <c r="T5603">
        <v>0</v>
      </c>
      <c r="U5603">
        <f t="shared" si="524"/>
        <v>3</v>
      </c>
      <c r="V5603">
        <f t="shared" si="525"/>
        <v>1</v>
      </c>
      <c r="W5603">
        <f t="shared" si="526"/>
        <v>5</v>
      </c>
      <c r="X5603" t="str">
        <f t="shared" si="527"/>
        <v>315</v>
      </c>
      <c r="Y5603" t="str">
        <f>IF(Table1[[#This Row],[RFM_Score]]="555","Champion", IF(AND(J5603&gt;=4,V5603&gt;=4),"Loyal", IF(U5603&lt;=2,"At Risk", IF(W5603&gt;=4,"Potential Loyalist","Others"))))</f>
        <v>Potential Loyalist</v>
      </c>
    </row>
    <row r="5604" spans="1:25">
      <c r="A5604" t="s">
        <v>10053</v>
      </c>
      <c r="B5604">
        <v>22</v>
      </c>
      <c r="C5604" t="s">
        <v>19</v>
      </c>
      <c r="D5604" t="s">
        <v>41</v>
      </c>
      <c r="E5604" s="6" t="s">
        <v>17674</v>
      </c>
      <c r="F5604" t="s">
        <v>26</v>
      </c>
      <c r="G5604">
        <v>7</v>
      </c>
      <c r="H5604">
        <v>3</v>
      </c>
      <c r="I5604">
        <v>48</v>
      </c>
      <c r="J5604">
        <v>3</v>
      </c>
      <c r="K5604">
        <v>792.11</v>
      </c>
      <c r="L5604" t="str">
        <f t="shared" si="522"/>
        <v>OUTLIER</v>
      </c>
      <c r="M5604">
        <v>2</v>
      </c>
      <c r="N5604" t="str">
        <f t="shared" si="523"/>
        <v/>
      </c>
      <c r="O5604">
        <v>14</v>
      </c>
      <c r="P5604" s="11">
        <v>0.42857142857142799</v>
      </c>
      <c r="Q5604" s="11">
        <v>6.25E-2</v>
      </c>
      <c r="R5604" s="12">
        <v>396.05500000000001</v>
      </c>
      <c r="S5604" t="s">
        <v>22</v>
      </c>
      <c r="T5604">
        <v>0</v>
      </c>
      <c r="U5604">
        <f t="shared" si="524"/>
        <v>5</v>
      </c>
      <c r="V5604">
        <f t="shared" si="525"/>
        <v>1</v>
      </c>
      <c r="W5604">
        <f t="shared" si="526"/>
        <v>5</v>
      </c>
      <c r="X5604" t="str">
        <f t="shared" si="527"/>
        <v>515</v>
      </c>
      <c r="Y5604" t="str">
        <f>IF(Table1[[#This Row],[RFM_Score]]="555","Champion", IF(AND(J5604&gt;=4,V5604&gt;=4),"Loyal", IF(U5604&lt;=2,"At Risk", IF(W5604&gt;=4,"Potential Loyalist","Others"))))</f>
        <v>Potential Loyalist</v>
      </c>
    </row>
    <row r="5605" spans="1:25">
      <c r="A5605" t="s">
        <v>5776</v>
      </c>
      <c r="B5605">
        <v>36</v>
      </c>
      <c r="C5605" t="s">
        <v>19</v>
      </c>
      <c r="D5605" t="s">
        <v>41</v>
      </c>
      <c r="E5605" s="6" t="s">
        <v>17675</v>
      </c>
      <c r="F5605" t="s">
        <v>26</v>
      </c>
      <c r="G5605">
        <v>3</v>
      </c>
      <c r="H5605">
        <v>0</v>
      </c>
      <c r="I5605">
        <v>46</v>
      </c>
      <c r="J5605">
        <v>2</v>
      </c>
      <c r="K5605">
        <v>788.41</v>
      </c>
      <c r="L5605" t="str">
        <f t="shared" si="522"/>
        <v>OUTLIER</v>
      </c>
      <c r="M5605">
        <v>2</v>
      </c>
      <c r="N5605" t="str">
        <f t="shared" si="523"/>
        <v/>
      </c>
      <c r="O5605">
        <v>9</v>
      </c>
      <c r="P5605" s="11">
        <v>0</v>
      </c>
      <c r="Q5605" s="11">
        <v>4.3478260869565202E-2</v>
      </c>
      <c r="R5605" s="12">
        <v>394.20499999999998</v>
      </c>
      <c r="S5605" t="s">
        <v>22</v>
      </c>
      <c r="T5605">
        <v>0</v>
      </c>
      <c r="U5605">
        <f t="shared" si="524"/>
        <v>5</v>
      </c>
      <c r="V5605">
        <f t="shared" si="525"/>
        <v>1</v>
      </c>
      <c r="W5605">
        <f t="shared" si="526"/>
        <v>5</v>
      </c>
      <c r="X5605" t="str">
        <f t="shared" si="527"/>
        <v>515</v>
      </c>
      <c r="Y5605" t="str">
        <f>IF(Table1[[#This Row],[RFM_Score]]="555","Champion", IF(AND(J5605&gt;=4,V5605&gt;=4),"Loyal", IF(U5605&lt;=2,"At Risk", IF(W5605&gt;=4,"Potential Loyalist","Others"))))</f>
        <v>Potential Loyalist</v>
      </c>
    </row>
    <row r="5606" spans="1:25">
      <c r="A5606" t="s">
        <v>9927</v>
      </c>
      <c r="B5606">
        <v>50</v>
      </c>
      <c r="C5606" t="s">
        <v>24</v>
      </c>
      <c r="D5606" t="s">
        <v>46</v>
      </c>
      <c r="E5606" s="6" t="s">
        <v>17676</v>
      </c>
      <c r="F5606" t="s">
        <v>26</v>
      </c>
      <c r="G5606">
        <v>4</v>
      </c>
      <c r="H5606">
        <v>1</v>
      </c>
      <c r="I5606">
        <v>62</v>
      </c>
      <c r="J5606">
        <v>5</v>
      </c>
      <c r="K5606">
        <v>783.59</v>
      </c>
      <c r="L5606" t="str">
        <f t="shared" si="522"/>
        <v>OUTLIER</v>
      </c>
      <c r="M5606">
        <v>2</v>
      </c>
      <c r="N5606" t="str">
        <f t="shared" si="523"/>
        <v/>
      </c>
      <c r="O5606">
        <v>8</v>
      </c>
      <c r="P5606" s="11">
        <v>0.25</v>
      </c>
      <c r="Q5606" s="11">
        <v>8.0645161290322495E-2</v>
      </c>
      <c r="R5606" s="12">
        <v>391.79500000000002</v>
      </c>
      <c r="S5606" t="s">
        <v>22</v>
      </c>
      <c r="T5606">
        <v>0</v>
      </c>
      <c r="U5606">
        <f t="shared" si="524"/>
        <v>5</v>
      </c>
      <c r="V5606">
        <f t="shared" si="525"/>
        <v>1</v>
      </c>
      <c r="W5606">
        <f t="shared" si="526"/>
        <v>5</v>
      </c>
      <c r="X5606" t="str">
        <f t="shared" si="527"/>
        <v>515</v>
      </c>
      <c r="Y5606" t="str">
        <f>IF(Table1[[#This Row],[RFM_Score]]="555","Champion", IF(AND(J5606&gt;=4,V5606&gt;=4),"Loyal", IF(U5606&lt;=2,"At Risk", IF(W5606&gt;=4,"Potential Loyalist","Others"))))</f>
        <v>Potential Loyalist</v>
      </c>
    </row>
    <row r="5607" spans="1:25">
      <c r="A5607" t="s">
        <v>5658</v>
      </c>
      <c r="B5607">
        <v>18</v>
      </c>
      <c r="C5607" t="s">
        <v>19</v>
      </c>
      <c r="D5607" t="s">
        <v>29</v>
      </c>
      <c r="E5607" s="6" t="s">
        <v>17677</v>
      </c>
      <c r="F5607" t="s">
        <v>62</v>
      </c>
      <c r="G5607">
        <v>2</v>
      </c>
      <c r="H5607">
        <v>1</v>
      </c>
      <c r="I5607">
        <v>60</v>
      </c>
      <c r="J5607">
        <v>4</v>
      </c>
      <c r="K5607">
        <v>772.52</v>
      </c>
      <c r="L5607" t="str">
        <f t="shared" si="522"/>
        <v>OUTLIER</v>
      </c>
      <c r="M5607">
        <v>2</v>
      </c>
      <c r="N5607" t="str">
        <f t="shared" si="523"/>
        <v/>
      </c>
      <c r="O5607">
        <v>14</v>
      </c>
      <c r="P5607" s="11">
        <v>0.5</v>
      </c>
      <c r="Q5607" s="11">
        <v>6.6666666666666596E-2</v>
      </c>
      <c r="R5607" s="12">
        <v>386.26</v>
      </c>
      <c r="S5607" t="s">
        <v>22</v>
      </c>
      <c r="T5607">
        <v>0</v>
      </c>
      <c r="U5607">
        <f t="shared" si="524"/>
        <v>5</v>
      </c>
      <c r="V5607">
        <f t="shared" si="525"/>
        <v>1</v>
      </c>
      <c r="W5607">
        <f t="shared" si="526"/>
        <v>5</v>
      </c>
      <c r="X5607" t="str">
        <f t="shared" si="527"/>
        <v>515</v>
      </c>
      <c r="Y5607" t="str">
        <f>IF(Table1[[#This Row],[RFM_Score]]="555","Champion", IF(AND(J5607&gt;=4,V5607&gt;=4),"Loyal", IF(U5607&lt;=2,"At Risk", IF(W5607&gt;=4,"Potential Loyalist","Others"))))</f>
        <v>Potential Loyalist</v>
      </c>
    </row>
    <row r="5608" spans="1:25">
      <c r="A5608" t="s">
        <v>11365</v>
      </c>
      <c r="B5608">
        <v>25</v>
      </c>
      <c r="C5608" t="s">
        <v>19</v>
      </c>
      <c r="D5608" t="s">
        <v>29</v>
      </c>
      <c r="E5608" s="6" t="s">
        <v>17678</v>
      </c>
      <c r="F5608" t="s">
        <v>30</v>
      </c>
      <c r="G5608">
        <v>3</v>
      </c>
      <c r="H5608">
        <v>0</v>
      </c>
      <c r="I5608">
        <v>55</v>
      </c>
      <c r="J5608">
        <v>5</v>
      </c>
      <c r="K5608">
        <v>767.74</v>
      </c>
      <c r="L5608" t="str">
        <f t="shared" si="522"/>
        <v>OUTLIER</v>
      </c>
      <c r="M5608">
        <v>2</v>
      </c>
      <c r="N5608" t="str">
        <f t="shared" si="523"/>
        <v/>
      </c>
      <c r="O5608">
        <v>27</v>
      </c>
      <c r="P5608" s="11">
        <v>0</v>
      </c>
      <c r="Q5608" s="11">
        <v>9.0909090909090898E-2</v>
      </c>
      <c r="R5608" s="12">
        <v>383.87</v>
      </c>
      <c r="S5608" t="s">
        <v>22</v>
      </c>
      <c r="T5608">
        <v>1</v>
      </c>
      <c r="U5608">
        <f t="shared" si="524"/>
        <v>4</v>
      </c>
      <c r="V5608">
        <f t="shared" si="525"/>
        <v>1</v>
      </c>
      <c r="W5608">
        <f t="shared" si="526"/>
        <v>5</v>
      </c>
      <c r="X5608" t="str">
        <f t="shared" si="527"/>
        <v>415</v>
      </c>
      <c r="Y5608" t="str">
        <f>IF(Table1[[#This Row],[RFM_Score]]="555","Champion", IF(AND(J5608&gt;=4,V5608&gt;=4),"Loyal", IF(U5608&lt;=2,"At Risk", IF(W5608&gt;=4,"Potential Loyalist","Others"))))</f>
        <v>Potential Loyalist</v>
      </c>
    </row>
    <row r="5609" spans="1:25">
      <c r="A5609" t="s">
        <v>4142</v>
      </c>
      <c r="B5609">
        <v>37</v>
      </c>
      <c r="C5609" t="s">
        <v>24</v>
      </c>
      <c r="D5609" t="s">
        <v>25</v>
      </c>
      <c r="E5609" s="6" t="s">
        <v>17679</v>
      </c>
      <c r="F5609" t="s">
        <v>26</v>
      </c>
      <c r="G5609">
        <v>5</v>
      </c>
      <c r="H5609">
        <v>2</v>
      </c>
      <c r="I5609">
        <v>43</v>
      </c>
      <c r="J5609">
        <v>4</v>
      </c>
      <c r="K5609">
        <v>765.53</v>
      </c>
      <c r="L5609" t="str">
        <f t="shared" si="522"/>
        <v>OUTLIER</v>
      </c>
      <c r="M5609">
        <v>2</v>
      </c>
      <c r="N5609" t="str">
        <f t="shared" si="523"/>
        <v/>
      </c>
      <c r="O5609">
        <v>45</v>
      </c>
      <c r="P5609" s="11">
        <v>0.4</v>
      </c>
      <c r="Q5609" s="11">
        <v>9.3023255813953404E-2</v>
      </c>
      <c r="R5609" s="12">
        <v>382.76499999999999</v>
      </c>
      <c r="S5609" t="s">
        <v>22</v>
      </c>
      <c r="T5609">
        <v>0</v>
      </c>
      <c r="U5609">
        <f t="shared" si="524"/>
        <v>3</v>
      </c>
      <c r="V5609">
        <f t="shared" si="525"/>
        <v>1</v>
      </c>
      <c r="W5609">
        <f t="shared" si="526"/>
        <v>5</v>
      </c>
      <c r="X5609" t="str">
        <f t="shared" si="527"/>
        <v>315</v>
      </c>
      <c r="Y5609" t="str">
        <f>IF(Table1[[#This Row],[RFM_Score]]="555","Champion", IF(AND(J5609&gt;=4,V5609&gt;=4),"Loyal", IF(U5609&lt;=2,"At Risk", IF(W5609&gt;=4,"Potential Loyalist","Others"))))</f>
        <v>Potential Loyalist</v>
      </c>
    </row>
    <row r="5610" spans="1:25">
      <c r="A5610" t="s">
        <v>10910</v>
      </c>
      <c r="B5610">
        <v>42</v>
      </c>
      <c r="C5610" t="s">
        <v>24</v>
      </c>
      <c r="D5610" t="s">
        <v>25</v>
      </c>
      <c r="E5610" s="6" t="s">
        <v>17680</v>
      </c>
      <c r="F5610" t="s">
        <v>60</v>
      </c>
      <c r="G5610">
        <v>3</v>
      </c>
      <c r="H5610">
        <v>1</v>
      </c>
      <c r="I5610">
        <v>52</v>
      </c>
      <c r="J5610">
        <v>3</v>
      </c>
      <c r="K5610">
        <v>765.45</v>
      </c>
      <c r="L5610" t="str">
        <f t="shared" si="522"/>
        <v>OUTLIER</v>
      </c>
      <c r="M5610">
        <v>2</v>
      </c>
      <c r="N5610" t="str">
        <f t="shared" si="523"/>
        <v/>
      </c>
      <c r="O5610">
        <v>5</v>
      </c>
      <c r="P5610" s="11">
        <v>0.33333333333333298</v>
      </c>
      <c r="Q5610" s="11">
        <v>5.7692307692307598E-2</v>
      </c>
      <c r="R5610" s="12">
        <v>382.72500000000002</v>
      </c>
      <c r="S5610" t="s">
        <v>22</v>
      </c>
      <c r="T5610">
        <v>0</v>
      </c>
      <c r="U5610">
        <f t="shared" si="524"/>
        <v>5</v>
      </c>
      <c r="V5610">
        <f t="shared" si="525"/>
        <v>1</v>
      </c>
      <c r="W5610">
        <f t="shared" si="526"/>
        <v>5</v>
      </c>
      <c r="X5610" t="str">
        <f t="shared" si="527"/>
        <v>515</v>
      </c>
      <c r="Y5610" t="str">
        <f>IF(Table1[[#This Row],[RFM_Score]]="555","Champion", IF(AND(J5610&gt;=4,V5610&gt;=4),"Loyal", IF(U5610&lt;=2,"At Risk", IF(W5610&gt;=4,"Potential Loyalist","Others"))))</f>
        <v>Potential Loyalist</v>
      </c>
    </row>
    <row r="5611" spans="1:25">
      <c r="A5611" t="s">
        <v>11686</v>
      </c>
      <c r="B5611">
        <v>46</v>
      </c>
      <c r="C5611" t="s">
        <v>24</v>
      </c>
      <c r="D5611" t="s">
        <v>29</v>
      </c>
      <c r="E5611" s="6" t="s">
        <v>17681</v>
      </c>
      <c r="F5611" t="s">
        <v>30</v>
      </c>
      <c r="G5611">
        <v>1</v>
      </c>
      <c r="H5611">
        <v>0</v>
      </c>
      <c r="I5611">
        <v>49</v>
      </c>
      <c r="J5611">
        <v>0</v>
      </c>
      <c r="K5611">
        <v>765.27</v>
      </c>
      <c r="L5611" t="str">
        <f t="shared" si="522"/>
        <v>OUTLIER</v>
      </c>
      <c r="M5611">
        <v>2</v>
      </c>
      <c r="N5611" t="str">
        <f t="shared" si="523"/>
        <v/>
      </c>
      <c r="O5611">
        <v>2</v>
      </c>
      <c r="P5611" s="11">
        <v>0</v>
      </c>
      <c r="Q5611" s="11">
        <v>0</v>
      </c>
      <c r="R5611" s="12">
        <v>382.63499999999999</v>
      </c>
      <c r="S5611" t="s">
        <v>22</v>
      </c>
      <c r="T5611">
        <v>1</v>
      </c>
      <c r="U5611">
        <f t="shared" si="524"/>
        <v>5</v>
      </c>
      <c r="V5611">
        <f t="shared" si="525"/>
        <v>1</v>
      </c>
      <c r="W5611">
        <f t="shared" si="526"/>
        <v>5</v>
      </c>
      <c r="X5611" t="str">
        <f t="shared" si="527"/>
        <v>515</v>
      </c>
      <c r="Y5611" t="str">
        <f>IF(Table1[[#This Row],[RFM_Score]]="555","Champion", IF(AND(J5611&gt;=4,V5611&gt;=4),"Loyal", IF(U5611&lt;=2,"At Risk", IF(W5611&gt;=4,"Potential Loyalist","Others"))))</f>
        <v>Potential Loyalist</v>
      </c>
    </row>
    <row r="5612" spans="1:25">
      <c r="A5612" t="s">
        <v>11709</v>
      </c>
      <c r="B5612">
        <v>19</v>
      </c>
      <c r="C5612" t="s">
        <v>24</v>
      </c>
      <c r="D5612" t="s">
        <v>25</v>
      </c>
      <c r="E5612" s="6" t="s">
        <v>17682</v>
      </c>
      <c r="F5612" t="s">
        <v>37</v>
      </c>
      <c r="G5612">
        <v>4</v>
      </c>
      <c r="H5612">
        <v>1</v>
      </c>
      <c r="I5612">
        <v>65</v>
      </c>
      <c r="J5612">
        <v>8</v>
      </c>
      <c r="K5612">
        <v>763.84</v>
      </c>
      <c r="L5612" t="str">
        <f t="shared" si="522"/>
        <v>OUTLIER</v>
      </c>
      <c r="M5612">
        <v>2</v>
      </c>
      <c r="N5612" t="str">
        <f t="shared" si="523"/>
        <v/>
      </c>
      <c r="O5612">
        <v>3</v>
      </c>
      <c r="P5612" s="11">
        <v>0.25</v>
      </c>
      <c r="Q5612" s="11">
        <v>0.123076923076923</v>
      </c>
      <c r="R5612" s="12">
        <v>381.92</v>
      </c>
      <c r="S5612" t="s">
        <v>22</v>
      </c>
      <c r="T5612">
        <v>0</v>
      </c>
      <c r="U5612">
        <f t="shared" si="524"/>
        <v>5</v>
      </c>
      <c r="V5612">
        <f t="shared" si="525"/>
        <v>1</v>
      </c>
      <c r="W5612">
        <f t="shared" si="526"/>
        <v>5</v>
      </c>
      <c r="X5612" t="str">
        <f t="shared" si="527"/>
        <v>515</v>
      </c>
      <c r="Y5612" t="str">
        <f>IF(Table1[[#This Row],[RFM_Score]]="555","Champion", IF(AND(J5612&gt;=4,V5612&gt;=4),"Loyal", IF(U5612&lt;=2,"At Risk", IF(W5612&gt;=4,"Potential Loyalist","Others"))))</f>
        <v>Potential Loyalist</v>
      </c>
    </row>
    <row r="5613" spans="1:25">
      <c r="A5613" t="s">
        <v>11170</v>
      </c>
      <c r="B5613">
        <v>48</v>
      </c>
      <c r="C5613" t="s">
        <v>24</v>
      </c>
      <c r="D5613" t="s">
        <v>25</v>
      </c>
      <c r="E5613" s="6" t="s">
        <v>17683</v>
      </c>
      <c r="F5613" t="s">
        <v>37</v>
      </c>
      <c r="G5613">
        <v>1</v>
      </c>
      <c r="H5613">
        <v>0</v>
      </c>
      <c r="I5613">
        <v>42</v>
      </c>
      <c r="J5613">
        <v>1</v>
      </c>
      <c r="K5613">
        <v>761.54</v>
      </c>
      <c r="L5613" t="str">
        <f t="shared" si="522"/>
        <v>OUTLIER</v>
      </c>
      <c r="M5613">
        <v>2</v>
      </c>
      <c r="N5613" t="str">
        <f t="shared" si="523"/>
        <v/>
      </c>
      <c r="O5613">
        <v>17</v>
      </c>
      <c r="P5613" s="11">
        <v>0</v>
      </c>
      <c r="Q5613" s="11">
        <v>2.3809523809523801E-2</v>
      </c>
      <c r="R5613" s="12">
        <v>380.77</v>
      </c>
      <c r="S5613" t="s">
        <v>22</v>
      </c>
      <c r="T5613">
        <v>0</v>
      </c>
      <c r="U5613">
        <f t="shared" si="524"/>
        <v>5</v>
      </c>
      <c r="V5613">
        <f t="shared" si="525"/>
        <v>1</v>
      </c>
      <c r="W5613">
        <f t="shared" si="526"/>
        <v>5</v>
      </c>
      <c r="X5613" t="str">
        <f t="shared" si="527"/>
        <v>515</v>
      </c>
      <c r="Y5613" t="str">
        <f>IF(Table1[[#This Row],[RFM_Score]]="555","Champion", IF(AND(J5613&gt;=4,V5613&gt;=4),"Loyal", IF(U5613&lt;=2,"At Risk", IF(W5613&gt;=4,"Potential Loyalist","Others"))))</f>
        <v>Potential Loyalist</v>
      </c>
    </row>
    <row r="5614" spans="1:25">
      <c r="A5614" t="s">
        <v>10140</v>
      </c>
      <c r="B5614">
        <v>26</v>
      </c>
      <c r="C5614" t="s">
        <v>24</v>
      </c>
      <c r="D5614" t="s">
        <v>25</v>
      </c>
      <c r="E5614" s="6" t="s">
        <v>17684</v>
      </c>
      <c r="F5614" t="s">
        <v>60</v>
      </c>
      <c r="G5614">
        <v>6</v>
      </c>
      <c r="H5614">
        <v>2</v>
      </c>
      <c r="I5614">
        <v>46</v>
      </c>
      <c r="J5614">
        <v>2</v>
      </c>
      <c r="K5614">
        <v>760.4</v>
      </c>
      <c r="L5614" t="str">
        <f t="shared" si="522"/>
        <v>OUTLIER</v>
      </c>
      <c r="M5614">
        <v>2</v>
      </c>
      <c r="N5614" t="str">
        <f t="shared" si="523"/>
        <v/>
      </c>
      <c r="O5614">
        <v>22</v>
      </c>
      <c r="P5614" s="11">
        <v>0.33333333333333298</v>
      </c>
      <c r="Q5614" s="11">
        <v>4.3478260869565202E-2</v>
      </c>
      <c r="R5614" s="12">
        <v>380.2</v>
      </c>
      <c r="S5614" t="s">
        <v>22</v>
      </c>
      <c r="T5614">
        <v>0</v>
      </c>
      <c r="U5614">
        <f t="shared" si="524"/>
        <v>4</v>
      </c>
      <c r="V5614">
        <f t="shared" si="525"/>
        <v>1</v>
      </c>
      <c r="W5614">
        <f t="shared" si="526"/>
        <v>5</v>
      </c>
      <c r="X5614" t="str">
        <f t="shared" si="527"/>
        <v>415</v>
      </c>
      <c r="Y5614" t="str">
        <f>IF(Table1[[#This Row],[RFM_Score]]="555","Champion", IF(AND(J5614&gt;=4,V5614&gt;=4),"Loyal", IF(U5614&lt;=2,"At Risk", IF(W5614&gt;=4,"Potential Loyalist","Others"))))</f>
        <v>Potential Loyalist</v>
      </c>
    </row>
    <row r="5615" spans="1:25">
      <c r="A5615" t="s">
        <v>2866</v>
      </c>
      <c r="B5615">
        <v>30</v>
      </c>
      <c r="C5615" t="s">
        <v>24</v>
      </c>
      <c r="D5615" t="s">
        <v>25</v>
      </c>
      <c r="E5615" s="6" t="s">
        <v>17685</v>
      </c>
      <c r="F5615" t="s">
        <v>30</v>
      </c>
      <c r="G5615">
        <v>3</v>
      </c>
      <c r="H5615">
        <v>1</v>
      </c>
      <c r="I5615">
        <v>43</v>
      </c>
      <c r="J5615">
        <v>0</v>
      </c>
      <c r="K5615">
        <v>759.96</v>
      </c>
      <c r="L5615" t="str">
        <f t="shared" si="522"/>
        <v>OUTLIER</v>
      </c>
      <c r="M5615">
        <v>2</v>
      </c>
      <c r="N5615" t="str">
        <f t="shared" si="523"/>
        <v/>
      </c>
      <c r="O5615">
        <v>16</v>
      </c>
      <c r="P5615" s="11">
        <v>0.33333333333333298</v>
      </c>
      <c r="Q5615" s="11">
        <v>0</v>
      </c>
      <c r="R5615" s="12">
        <v>379.98</v>
      </c>
      <c r="S5615" t="s">
        <v>22</v>
      </c>
      <c r="T5615">
        <v>0</v>
      </c>
      <c r="U5615">
        <f t="shared" si="524"/>
        <v>5</v>
      </c>
      <c r="V5615">
        <f t="shared" si="525"/>
        <v>1</v>
      </c>
      <c r="W5615">
        <f t="shared" si="526"/>
        <v>5</v>
      </c>
      <c r="X5615" t="str">
        <f t="shared" si="527"/>
        <v>515</v>
      </c>
      <c r="Y5615" t="str">
        <f>IF(Table1[[#This Row],[RFM_Score]]="555","Champion", IF(AND(J5615&gt;=4,V5615&gt;=4),"Loyal", IF(U5615&lt;=2,"At Risk", IF(W5615&gt;=4,"Potential Loyalist","Others"))))</f>
        <v>Potential Loyalist</v>
      </c>
    </row>
    <row r="5616" spans="1:25">
      <c r="A5616" t="s">
        <v>1690</v>
      </c>
      <c r="B5616">
        <v>30</v>
      </c>
      <c r="C5616" t="s">
        <v>19</v>
      </c>
      <c r="D5616" t="s">
        <v>25</v>
      </c>
      <c r="E5616" s="6" t="s">
        <v>17686</v>
      </c>
      <c r="F5616" t="s">
        <v>21</v>
      </c>
      <c r="G5616">
        <v>3</v>
      </c>
      <c r="H5616">
        <v>1</v>
      </c>
      <c r="I5616">
        <v>56</v>
      </c>
      <c r="J5616">
        <v>3</v>
      </c>
      <c r="K5616">
        <v>753.82</v>
      </c>
      <c r="L5616" t="str">
        <f t="shared" si="522"/>
        <v>OUTLIER</v>
      </c>
      <c r="M5616">
        <v>2</v>
      </c>
      <c r="N5616" t="str">
        <f t="shared" si="523"/>
        <v/>
      </c>
      <c r="O5616">
        <v>3</v>
      </c>
      <c r="P5616" s="11">
        <v>0.33333333333333298</v>
      </c>
      <c r="Q5616" s="11">
        <v>5.3571428571428499E-2</v>
      </c>
      <c r="R5616" s="12">
        <v>376.91</v>
      </c>
      <c r="S5616" t="s">
        <v>22</v>
      </c>
      <c r="T5616">
        <v>0</v>
      </c>
      <c r="U5616">
        <f t="shared" si="524"/>
        <v>5</v>
      </c>
      <c r="V5616">
        <f t="shared" si="525"/>
        <v>1</v>
      </c>
      <c r="W5616">
        <f t="shared" si="526"/>
        <v>5</v>
      </c>
      <c r="X5616" t="str">
        <f t="shared" si="527"/>
        <v>515</v>
      </c>
      <c r="Y5616" t="str">
        <f>IF(Table1[[#This Row],[RFM_Score]]="555","Champion", IF(AND(J5616&gt;=4,V5616&gt;=4),"Loyal", IF(U5616&lt;=2,"At Risk", IF(W5616&gt;=4,"Potential Loyalist","Others"))))</f>
        <v>Potential Loyalist</v>
      </c>
    </row>
    <row r="5617" spans="1:25">
      <c r="A5617" t="s">
        <v>4085</v>
      </c>
      <c r="B5617">
        <v>33</v>
      </c>
      <c r="C5617" t="s">
        <v>24</v>
      </c>
      <c r="D5617" t="s">
        <v>49</v>
      </c>
      <c r="E5617" s="6" t="s">
        <v>17687</v>
      </c>
      <c r="F5617" t="s">
        <v>37</v>
      </c>
      <c r="G5617">
        <v>2</v>
      </c>
      <c r="H5617">
        <v>0</v>
      </c>
      <c r="I5617">
        <v>50</v>
      </c>
      <c r="J5617">
        <v>1</v>
      </c>
      <c r="K5617">
        <v>751.33</v>
      </c>
      <c r="L5617" t="str">
        <f t="shared" si="522"/>
        <v>OUTLIER</v>
      </c>
      <c r="M5617">
        <v>2</v>
      </c>
      <c r="N5617" t="str">
        <f t="shared" si="523"/>
        <v/>
      </c>
      <c r="O5617">
        <v>1</v>
      </c>
      <c r="P5617" s="11">
        <v>0</v>
      </c>
      <c r="Q5617" s="11">
        <v>0.02</v>
      </c>
      <c r="R5617" s="12">
        <v>375.66500000000002</v>
      </c>
      <c r="S5617" t="s">
        <v>22</v>
      </c>
      <c r="T5617">
        <v>0</v>
      </c>
      <c r="U5617">
        <f t="shared" si="524"/>
        <v>5</v>
      </c>
      <c r="V5617">
        <f t="shared" si="525"/>
        <v>1</v>
      </c>
      <c r="W5617">
        <f t="shared" si="526"/>
        <v>5</v>
      </c>
      <c r="X5617" t="str">
        <f t="shared" si="527"/>
        <v>515</v>
      </c>
      <c r="Y5617" t="str">
        <f>IF(Table1[[#This Row],[RFM_Score]]="555","Champion", IF(AND(J5617&gt;=4,V5617&gt;=4),"Loyal", IF(U5617&lt;=2,"At Risk", IF(W5617&gt;=4,"Potential Loyalist","Others"))))</f>
        <v>Potential Loyalist</v>
      </c>
    </row>
    <row r="5618" spans="1:25">
      <c r="A5618" t="s">
        <v>9691</v>
      </c>
      <c r="B5618">
        <v>40</v>
      </c>
      <c r="C5618" t="s">
        <v>24</v>
      </c>
      <c r="D5618" t="s">
        <v>20</v>
      </c>
      <c r="E5618" s="6" t="s">
        <v>17688</v>
      </c>
      <c r="F5618" t="s">
        <v>60</v>
      </c>
      <c r="G5618">
        <v>7</v>
      </c>
      <c r="H5618">
        <v>4</v>
      </c>
      <c r="I5618">
        <v>57</v>
      </c>
      <c r="J5618">
        <v>5</v>
      </c>
      <c r="K5618">
        <v>745.55</v>
      </c>
      <c r="L5618" t="str">
        <f t="shared" si="522"/>
        <v>OUTLIER</v>
      </c>
      <c r="M5618">
        <v>2</v>
      </c>
      <c r="N5618" t="str">
        <f t="shared" si="523"/>
        <v/>
      </c>
      <c r="O5618">
        <v>57</v>
      </c>
      <c r="P5618" s="11">
        <v>0.57142857142857095</v>
      </c>
      <c r="Q5618" s="11">
        <v>8.7719298245614002E-2</v>
      </c>
      <c r="R5618" s="12">
        <v>372.77499999999998</v>
      </c>
      <c r="S5618" t="s">
        <v>22</v>
      </c>
      <c r="T5618">
        <v>0</v>
      </c>
      <c r="U5618">
        <f t="shared" si="524"/>
        <v>3</v>
      </c>
      <c r="V5618">
        <f t="shared" si="525"/>
        <v>1</v>
      </c>
      <c r="W5618">
        <f t="shared" si="526"/>
        <v>5</v>
      </c>
      <c r="X5618" t="str">
        <f t="shared" si="527"/>
        <v>315</v>
      </c>
      <c r="Y5618" t="str">
        <f>IF(Table1[[#This Row],[RFM_Score]]="555","Champion", IF(AND(J5618&gt;=4,V5618&gt;=4),"Loyal", IF(U5618&lt;=2,"At Risk", IF(W5618&gt;=4,"Potential Loyalist","Others"))))</f>
        <v>Potential Loyalist</v>
      </c>
    </row>
    <row r="5619" spans="1:25">
      <c r="A5619" t="s">
        <v>6928</v>
      </c>
      <c r="B5619">
        <v>70</v>
      </c>
      <c r="C5619" t="s">
        <v>24</v>
      </c>
      <c r="D5619" t="s">
        <v>25</v>
      </c>
      <c r="E5619" s="6" t="s">
        <v>17689</v>
      </c>
      <c r="F5619" t="s">
        <v>60</v>
      </c>
      <c r="G5619">
        <v>4</v>
      </c>
      <c r="H5619">
        <v>1</v>
      </c>
      <c r="I5619">
        <v>50</v>
      </c>
      <c r="J5619">
        <v>2</v>
      </c>
      <c r="K5619">
        <v>744.84</v>
      </c>
      <c r="L5619" t="str">
        <f t="shared" si="522"/>
        <v>OUTLIER</v>
      </c>
      <c r="M5619">
        <v>2</v>
      </c>
      <c r="N5619" t="str">
        <f t="shared" si="523"/>
        <v/>
      </c>
      <c r="O5619">
        <v>160</v>
      </c>
      <c r="P5619" s="11">
        <v>0.25</v>
      </c>
      <c r="Q5619" s="11">
        <v>0.04</v>
      </c>
      <c r="R5619" s="12">
        <v>372.42</v>
      </c>
      <c r="S5619" t="s">
        <v>22</v>
      </c>
      <c r="T5619">
        <v>0</v>
      </c>
      <c r="U5619">
        <f t="shared" si="524"/>
        <v>1</v>
      </c>
      <c r="V5619">
        <f t="shared" si="525"/>
        <v>1</v>
      </c>
      <c r="W5619">
        <f t="shared" si="526"/>
        <v>5</v>
      </c>
      <c r="X5619" t="str">
        <f t="shared" si="527"/>
        <v>115</v>
      </c>
      <c r="Y5619" t="str">
        <f>IF(Table1[[#This Row],[RFM_Score]]="555","Champion", IF(AND(J5619&gt;=4,V5619&gt;=4),"Loyal", IF(U5619&lt;=2,"At Risk", IF(W5619&gt;=4,"Potential Loyalist","Others"))))</f>
        <v>At Risk</v>
      </c>
    </row>
    <row r="5620" spans="1:25">
      <c r="A5620" t="s">
        <v>10574</v>
      </c>
      <c r="B5620">
        <v>20</v>
      </c>
      <c r="C5620" t="s">
        <v>24</v>
      </c>
      <c r="D5620" t="s">
        <v>25</v>
      </c>
      <c r="E5620" s="6" t="s">
        <v>17690</v>
      </c>
      <c r="F5620" t="s">
        <v>21</v>
      </c>
      <c r="G5620">
        <v>1</v>
      </c>
      <c r="H5620">
        <v>0</v>
      </c>
      <c r="I5620">
        <v>49</v>
      </c>
      <c r="J5620">
        <v>1</v>
      </c>
      <c r="K5620">
        <v>744.33</v>
      </c>
      <c r="L5620" t="str">
        <f t="shared" si="522"/>
        <v>OUTLIER</v>
      </c>
      <c r="M5620">
        <v>2</v>
      </c>
      <c r="N5620" t="str">
        <f t="shared" si="523"/>
        <v/>
      </c>
      <c r="O5620">
        <v>62</v>
      </c>
      <c r="P5620" s="11">
        <v>0</v>
      </c>
      <c r="Q5620" s="11">
        <v>2.04081632653061E-2</v>
      </c>
      <c r="R5620" s="12">
        <v>372.16500000000002</v>
      </c>
      <c r="S5620" t="s">
        <v>22</v>
      </c>
      <c r="T5620">
        <v>0</v>
      </c>
      <c r="U5620">
        <f t="shared" si="524"/>
        <v>3</v>
      </c>
      <c r="V5620">
        <f t="shared" si="525"/>
        <v>1</v>
      </c>
      <c r="W5620">
        <f t="shared" si="526"/>
        <v>5</v>
      </c>
      <c r="X5620" t="str">
        <f t="shared" si="527"/>
        <v>315</v>
      </c>
      <c r="Y5620" t="str">
        <f>IF(Table1[[#This Row],[RFM_Score]]="555","Champion", IF(AND(J5620&gt;=4,V5620&gt;=4),"Loyal", IF(U5620&lt;=2,"At Risk", IF(W5620&gt;=4,"Potential Loyalist","Others"))))</f>
        <v>Potential Loyalist</v>
      </c>
    </row>
    <row r="5621" spans="1:25">
      <c r="A5621" t="s">
        <v>6789</v>
      </c>
      <c r="B5621">
        <v>31</v>
      </c>
      <c r="C5621" t="s">
        <v>19</v>
      </c>
      <c r="D5621" t="s">
        <v>25</v>
      </c>
      <c r="E5621" s="6" t="s">
        <v>17691</v>
      </c>
      <c r="F5621" t="s">
        <v>62</v>
      </c>
      <c r="G5621">
        <v>4</v>
      </c>
      <c r="H5621">
        <v>1</v>
      </c>
      <c r="I5621">
        <v>51</v>
      </c>
      <c r="J5621">
        <v>4</v>
      </c>
      <c r="K5621">
        <v>743.65</v>
      </c>
      <c r="L5621" t="str">
        <f t="shared" si="522"/>
        <v>OUTLIER</v>
      </c>
      <c r="M5621">
        <v>2</v>
      </c>
      <c r="N5621" t="str">
        <f t="shared" si="523"/>
        <v/>
      </c>
      <c r="O5621">
        <v>24</v>
      </c>
      <c r="P5621" s="11">
        <v>0.25</v>
      </c>
      <c r="Q5621" s="11">
        <v>7.8431372549019607E-2</v>
      </c>
      <c r="R5621" s="12">
        <v>371.82499999999999</v>
      </c>
      <c r="S5621" t="s">
        <v>22</v>
      </c>
      <c r="T5621">
        <v>0</v>
      </c>
      <c r="U5621">
        <f t="shared" si="524"/>
        <v>4</v>
      </c>
      <c r="V5621">
        <f t="shared" si="525"/>
        <v>1</v>
      </c>
      <c r="W5621">
        <f t="shared" si="526"/>
        <v>5</v>
      </c>
      <c r="X5621" t="str">
        <f t="shared" si="527"/>
        <v>415</v>
      </c>
      <c r="Y5621" t="str">
        <f>IF(Table1[[#This Row],[RFM_Score]]="555","Champion", IF(AND(J5621&gt;=4,V5621&gt;=4),"Loyal", IF(U5621&lt;=2,"At Risk", IF(W5621&gt;=4,"Potential Loyalist","Others"))))</f>
        <v>Potential Loyalist</v>
      </c>
    </row>
    <row r="5622" spans="1:25">
      <c r="A5622" t="s">
        <v>3711</v>
      </c>
      <c r="B5622">
        <v>34</v>
      </c>
      <c r="C5622" t="s">
        <v>19</v>
      </c>
      <c r="D5622" t="s">
        <v>25</v>
      </c>
      <c r="E5622" s="6" t="s">
        <v>17692</v>
      </c>
      <c r="F5622" t="s">
        <v>62</v>
      </c>
      <c r="G5622">
        <v>5</v>
      </c>
      <c r="H5622">
        <v>2</v>
      </c>
      <c r="I5622">
        <v>49</v>
      </c>
      <c r="J5622">
        <v>1</v>
      </c>
      <c r="K5622">
        <v>743.58</v>
      </c>
      <c r="L5622" t="str">
        <f t="shared" si="522"/>
        <v>OUTLIER</v>
      </c>
      <c r="M5622">
        <v>2</v>
      </c>
      <c r="N5622" t="str">
        <f t="shared" si="523"/>
        <v/>
      </c>
      <c r="O5622">
        <v>22</v>
      </c>
      <c r="P5622" s="11">
        <v>0.4</v>
      </c>
      <c r="Q5622" s="11">
        <v>2.04081632653061E-2</v>
      </c>
      <c r="R5622" s="12">
        <v>371.79</v>
      </c>
      <c r="S5622" t="s">
        <v>22</v>
      </c>
      <c r="T5622">
        <v>0</v>
      </c>
      <c r="U5622">
        <f t="shared" si="524"/>
        <v>4</v>
      </c>
      <c r="V5622">
        <f t="shared" si="525"/>
        <v>1</v>
      </c>
      <c r="W5622">
        <f t="shared" si="526"/>
        <v>5</v>
      </c>
      <c r="X5622" t="str">
        <f t="shared" si="527"/>
        <v>415</v>
      </c>
      <c r="Y5622" t="str">
        <f>IF(Table1[[#This Row],[RFM_Score]]="555","Champion", IF(AND(J5622&gt;=4,V5622&gt;=4),"Loyal", IF(U5622&lt;=2,"At Risk", IF(W5622&gt;=4,"Potential Loyalist","Others"))))</f>
        <v>Potential Loyalist</v>
      </c>
    </row>
    <row r="5623" spans="1:25">
      <c r="A5623" t="s">
        <v>11573</v>
      </c>
      <c r="B5623">
        <v>53</v>
      </c>
      <c r="C5623" t="s">
        <v>24</v>
      </c>
      <c r="D5623" t="s">
        <v>49</v>
      </c>
      <c r="E5623" s="6" t="s">
        <v>17693</v>
      </c>
      <c r="F5623" t="s">
        <v>30</v>
      </c>
      <c r="G5623">
        <v>1</v>
      </c>
      <c r="H5623">
        <v>0</v>
      </c>
      <c r="I5623">
        <v>55</v>
      </c>
      <c r="J5623">
        <v>4</v>
      </c>
      <c r="K5623">
        <v>741.24</v>
      </c>
      <c r="L5623" t="str">
        <f t="shared" si="522"/>
        <v>OUTLIER</v>
      </c>
      <c r="M5623">
        <v>2</v>
      </c>
      <c r="N5623" t="str">
        <f t="shared" si="523"/>
        <v/>
      </c>
      <c r="O5623">
        <v>13</v>
      </c>
      <c r="P5623" s="11">
        <v>0</v>
      </c>
      <c r="Q5623" s="11">
        <v>7.2727272727272696E-2</v>
      </c>
      <c r="R5623" s="12">
        <v>370.62</v>
      </c>
      <c r="S5623" t="s">
        <v>22</v>
      </c>
      <c r="T5623">
        <v>0</v>
      </c>
      <c r="U5623">
        <f t="shared" si="524"/>
        <v>5</v>
      </c>
      <c r="V5623">
        <f t="shared" si="525"/>
        <v>1</v>
      </c>
      <c r="W5623">
        <f t="shared" si="526"/>
        <v>5</v>
      </c>
      <c r="X5623" t="str">
        <f t="shared" si="527"/>
        <v>515</v>
      </c>
      <c r="Y5623" t="str">
        <f>IF(Table1[[#This Row],[RFM_Score]]="555","Champion", IF(AND(J5623&gt;=4,V5623&gt;=4),"Loyal", IF(U5623&lt;=2,"At Risk", IF(W5623&gt;=4,"Potential Loyalist","Others"))))</f>
        <v>Potential Loyalist</v>
      </c>
    </row>
    <row r="5624" spans="1:25">
      <c r="A5624" t="s">
        <v>11119</v>
      </c>
      <c r="B5624">
        <v>41</v>
      </c>
      <c r="C5624" t="s">
        <v>24</v>
      </c>
      <c r="D5624" t="s">
        <v>25</v>
      </c>
      <c r="E5624" s="6" t="s">
        <v>17694</v>
      </c>
      <c r="F5624" t="s">
        <v>21</v>
      </c>
      <c r="G5624">
        <v>4</v>
      </c>
      <c r="H5624">
        <v>1</v>
      </c>
      <c r="I5624">
        <v>51</v>
      </c>
      <c r="J5624">
        <v>2</v>
      </c>
      <c r="K5624">
        <v>738.96</v>
      </c>
      <c r="L5624" t="str">
        <f t="shared" si="522"/>
        <v>OUTLIER</v>
      </c>
      <c r="M5624">
        <v>2</v>
      </c>
      <c r="N5624" t="str">
        <f t="shared" si="523"/>
        <v/>
      </c>
      <c r="O5624">
        <v>11</v>
      </c>
      <c r="P5624" s="11">
        <v>0.25</v>
      </c>
      <c r="Q5624" s="11">
        <v>3.9215686274509803E-2</v>
      </c>
      <c r="R5624" s="12">
        <v>369.48</v>
      </c>
      <c r="S5624" t="s">
        <v>22</v>
      </c>
      <c r="T5624">
        <v>0</v>
      </c>
      <c r="U5624">
        <f t="shared" si="524"/>
        <v>5</v>
      </c>
      <c r="V5624">
        <f t="shared" si="525"/>
        <v>1</v>
      </c>
      <c r="W5624">
        <f t="shared" si="526"/>
        <v>5</v>
      </c>
      <c r="X5624" t="str">
        <f t="shared" si="527"/>
        <v>515</v>
      </c>
      <c r="Y5624" t="str">
        <f>IF(Table1[[#This Row],[RFM_Score]]="555","Champion", IF(AND(J5624&gt;=4,V5624&gt;=4),"Loyal", IF(U5624&lt;=2,"At Risk", IF(W5624&gt;=4,"Potential Loyalist","Others"))))</f>
        <v>Potential Loyalist</v>
      </c>
    </row>
    <row r="5625" spans="1:25">
      <c r="A5625" t="s">
        <v>7986</v>
      </c>
      <c r="B5625">
        <v>35</v>
      </c>
      <c r="C5625" t="s">
        <v>24</v>
      </c>
      <c r="D5625" t="s">
        <v>41</v>
      </c>
      <c r="E5625" s="6" t="s">
        <v>17695</v>
      </c>
      <c r="F5625" t="s">
        <v>30</v>
      </c>
      <c r="G5625">
        <v>4</v>
      </c>
      <c r="H5625">
        <v>2</v>
      </c>
      <c r="I5625">
        <v>49</v>
      </c>
      <c r="J5625">
        <v>0</v>
      </c>
      <c r="K5625">
        <v>732.9</v>
      </c>
      <c r="L5625" t="str">
        <f t="shared" si="522"/>
        <v>OUTLIER</v>
      </c>
      <c r="M5625">
        <v>2</v>
      </c>
      <c r="N5625" t="str">
        <f t="shared" si="523"/>
        <v/>
      </c>
      <c r="O5625">
        <v>28</v>
      </c>
      <c r="P5625" s="11">
        <v>0.5</v>
      </c>
      <c r="Q5625" s="11">
        <v>0</v>
      </c>
      <c r="R5625" s="12">
        <v>366.45</v>
      </c>
      <c r="S5625" t="s">
        <v>22</v>
      </c>
      <c r="T5625">
        <v>0</v>
      </c>
      <c r="U5625">
        <f t="shared" si="524"/>
        <v>4</v>
      </c>
      <c r="V5625">
        <f t="shared" si="525"/>
        <v>1</v>
      </c>
      <c r="W5625">
        <f t="shared" si="526"/>
        <v>5</v>
      </c>
      <c r="X5625" t="str">
        <f t="shared" si="527"/>
        <v>415</v>
      </c>
      <c r="Y5625" t="str">
        <f>IF(Table1[[#This Row],[RFM_Score]]="555","Champion", IF(AND(J5625&gt;=4,V5625&gt;=4),"Loyal", IF(U5625&lt;=2,"At Risk", IF(W5625&gt;=4,"Potential Loyalist","Others"))))</f>
        <v>Potential Loyalist</v>
      </c>
    </row>
    <row r="5626" spans="1:25">
      <c r="A5626" t="s">
        <v>7023</v>
      </c>
      <c r="B5626">
        <v>18</v>
      </c>
      <c r="C5626" t="s">
        <v>19</v>
      </c>
      <c r="D5626" t="s">
        <v>29</v>
      </c>
      <c r="E5626" s="6" t="s">
        <v>17696</v>
      </c>
      <c r="F5626" t="s">
        <v>26</v>
      </c>
      <c r="G5626">
        <v>1</v>
      </c>
      <c r="H5626">
        <v>0</v>
      </c>
      <c r="I5626">
        <v>47</v>
      </c>
      <c r="J5626">
        <v>0</v>
      </c>
      <c r="K5626">
        <v>732.52</v>
      </c>
      <c r="L5626" t="str">
        <f t="shared" si="522"/>
        <v>OUTLIER</v>
      </c>
      <c r="M5626">
        <v>2</v>
      </c>
      <c r="N5626" t="str">
        <f t="shared" si="523"/>
        <v/>
      </c>
      <c r="O5626">
        <v>9</v>
      </c>
      <c r="P5626" s="11">
        <v>0</v>
      </c>
      <c r="Q5626" s="11">
        <v>0</v>
      </c>
      <c r="R5626" s="12">
        <v>366.26</v>
      </c>
      <c r="S5626" t="s">
        <v>22</v>
      </c>
      <c r="T5626">
        <v>0</v>
      </c>
      <c r="U5626">
        <f t="shared" si="524"/>
        <v>5</v>
      </c>
      <c r="V5626">
        <f t="shared" si="525"/>
        <v>1</v>
      </c>
      <c r="W5626">
        <f t="shared" si="526"/>
        <v>5</v>
      </c>
      <c r="X5626" t="str">
        <f t="shared" si="527"/>
        <v>515</v>
      </c>
      <c r="Y5626" t="str">
        <f>IF(Table1[[#This Row],[RFM_Score]]="555","Champion", IF(AND(J5626&gt;=4,V5626&gt;=4),"Loyal", IF(U5626&lt;=2,"At Risk", IF(W5626&gt;=4,"Potential Loyalist","Others"))))</f>
        <v>Potential Loyalist</v>
      </c>
    </row>
    <row r="5627" spans="1:25">
      <c r="A5627" t="s">
        <v>3294</v>
      </c>
      <c r="B5627">
        <v>26</v>
      </c>
      <c r="C5627" t="s">
        <v>24</v>
      </c>
      <c r="D5627" t="s">
        <v>29</v>
      </c>
      <c r="E5627" s="6" t="s">
        <v>17697</v>
      </c>
      <c r="F5627" t="s">
        <v>37</v>
      </c>
      <c r="G5627">
        <v>1</v>
      </c>
      <c r="H5627">
        <v>0</v>
      </c>
      <c r="I5627">
        <v>58</v>
      </c>
      <c r="J5627">
        <v>0</v>
      </c>
      <c r="K5627">
        <v>728.88</v>
      </c>
      <c r="L5627" t="str">
        <f t="shared" si="522"/>
        <v>OUTLIER</v>
      </c>
      <c r="M5627">
        <v>2</v>
      </c>
      <c r="N5627" t="str">
        <f t="shared" si="523"/>
        <v/>
      </c>
      <c r="O5627">
        <v>6</v>
      </c>
      <c r="P5627" s="11">
        <v>0</v>
      </c>
      <c r="Q5627" s="11">
        <v>0</v>
      </c>
      <c r="R5627" s="12">
        <v>364.44</v>
      </c>
      <c r="S5627" t="s">
        <v>22</v>
      </c>
      <c r="T5627">
        <v>0</v>
      </c>
      <c r="U5627">
        <f t="shared" si="524"/>
        <v>5</v>
      </c>
      <c r="V5627">
        <f t="shared" si="525"/>
        <v>1</v>
      </c>
      <c r="W5627">
        <f t="shared" si="526"/>
        <v>5</v>
      </c>
      <c r="X5627" t="str">
        <f t="shared" si="527"/>
        <v>515</v>
      </c>
      <c r="Y5627" t="str">
        <f>IF(Table1[[#This Row],[RFM_Score]]="555","Champion", IF(AND(J5627&gt;=4,V5627&gt;=4),"Loyal", IF(U5627&lt;=2,"At Risk", IF(W5627&gt;=4,"Potential Loyalist","Others"))))</f>
        <v>Potential Loyalist</v>
      </c>
    </row>
    <row r="5628" spans="1:25">
      <c r="A5628" t="s">
        <v>1525</v>
      </c>
      <c r="B5628">
        <v>18</v>
      </c>
      <c r="C5628" t="s">
        <v>24</v>
      </c>
      <c r="D5628" t="s">
        <v>29</v>
      </c>
      <c r="E5628" s="6" t="s">
        <v>17698</v>
      </c>
      <c r="F5628" t="s">
        <v>60</v>
      </c>
      <c r="G5628">
        <v>1</v>
      </c>
      <c r="H5628">
        <v>0</v>
      </c>
      <c r="I5628">
        <v>45</v>
      </c>
      <c r="J5628">
        <v>1</v>
      </c>
      <c r="K5628">
        <v>727.17</v>
      </c>
      <c r="L5628" t="str">
        <f t="shared" si="522"/>
        <v>OUTLIER</v>
      </c>
      <c r="M5628">
        <v>2</v>
      </c>
      <c r="N5628" t="str">
        <f t="shared" si="523"/>
        <v/>
      </c>
      <c r="O5628">
        <v>83</v>
      </c>
      <c r="P5628" s="11">
        <v>0</v>
      </c>
      <c r="Q5628" s="11">
        <v>2.2222222222222199E-2</v>
      </c>
      <c r="R5628" s="12">
        <v>363.58499999999998</v>
      </c>
      <c r="S5628" t="s">
        <v>22</v>
      </c>
      <c r="T5628">
        <v>0</v>
      </c>
      <c r="U5628">
        <f t="shared" si="524"/>
        <v>2</v>
      </c>
      <c r="V5628">
        <f t="shared" si="525"/>
        <v>1</v>
      </c>
      <c r="W5628">
        <f t="shared" si="526"/>
        <v>5</v>
      </c>
      <c r="X5628" t="str">
        <f t="shared" si="527"/>
        <v>215</v>
      </c>
      <c r="Y5628" t="str">
        <f>IF(Table1[[#This Row],[RFM_Score]]="555","Champion", IF(AND(J5628&gt;=4,V5628&gt;=4),"Loyal", IF(U5628&lt;=2,"At Risk", IF(W5628&gt;=4,"Potential Loyalist","Others"))))</f>
        <v>At Risk</v>
      </c>
    </row>
    <row r="5629" spans="1:25">
      <c r="A5629" t="s">
        <v>6170</v>
      </c>
      <c r="B5629">
        <v>35</v>
      </c>
      <c r="C5629" t="s">
        <v>19</v>
      </c>
      <c r="D5629" t="s">
        <v>25</v>
      </c>
      <c r="E5629" s="6" t="s">
        <v>17699</v>
      </c>
      <c r="F5629" t="s">
        <v>21</v>
      </c>
      <c r="G5629">
        <v>4</v>
      </c>
      <c r="H5629">
        <v>3</v>
      </c>
      <c r="I5629">
        <v>37</v>
      </c>
      <c r="J5629">
        <v>2</v>
      </c>
      <c r="K5629">
        <v>726.61</v>
      </c>
      <c r="L5629" t="str">
        <f t="shared" si="522"/>
        <v>OUTLIER</v>
      </c>
      <c r="M5629">
        <v>2</v>
      </c>
      <c r="N5629" t="str">
        <f t="shared" si="523"/>
        <v/>
      </c>
      <c r="O5629">
        <v>33</v>
      </c>
      <c r="P5629" s="11">
        <v>0.75</v>
      </c>
      <c r="Q5629" s="11">
        <v>5.4054054054054002E-2</v>
      </c>
      <c r="R5629" s="12">
        <v>363.30500000000001</v>
      </c>
      <c r="S5629" t="s">
        <v>22</v>
      </c>
      <c r="T5629">
        <v>0</v>
      </c>
      <c r="U5629">
        <f t="shared" si="524"/>
        <v>4</v>
      </c>
      <c r="V5629">
        <f t="shared" si="525"/>
        <v>1</v>
      </c>
      <c r="W5629">
        <f t="shared" si="526"/>
        <v>5</v>
      </c>
      <c r="X5629" t="str">
        <f t="shared" si="527"/>
        <v>415</v>
      </c>
      <c r="Y5629" t="str">
        <f>IF(Table1[[#This Row],[RFM_Score]]="555","Champion", IF(AND(J5629&gt;=4,V5629&gt;=4),"Loyal", IF(U5629&lt;=2,"At Risk", IF(W5629&gt;=4,"Potential Loyalist","Others"))))</f>
        <v>Potential Loyalist</v>
      </c>
    </row>
    <row r="5630" spans="1:25">
      <c r="A5630" t="s">
        <v>7779</v>
      </c>
      <c r="B5630">
        <v>27</v>
      </c>
      <c r="C5630" t="s">
        <v>24</v>
      </c>
      <c r="D5630" t="s">
        <v>25</v>
      </c>
      <c r="E5630" s="6" t="s">
        <v>17700</v>
      </c>
      <c r="F5630" t="s">
        <v>37</v>
      </c>
      <c r="G5630">
        <v>4</v>
      </c>
      <c r="H5630">
        <v>1</v>
      </c>
      <c r="I5630">
        <v>50</v>
      </c>
      <c r="J5630">
        <v>2</v>
      </c>
      <c r="K5630">
        <v>725.64</v>
      </c>
      <c r="L5630" t="str">
        <f t="shared" si="522"/>
        <v>OUTLIER</v>
      </c>
      <c r="M5630">
        <v>2</v>
      </c>
      <c r="N5630" t="str">
        <f t="shared" si="523"/>
        <v/>
      </c>
      <c r="O5630">
        <v>40</v>
      </c>
      <c r="P5630" s="11">
        <v>0.25</v>
      </c>
      <c r="Q5630" s="11">
        <v>0.04</v>
      </c>
      <c r="R5630" s="12">
        <v>362.82</v>
      </c>
      <c r="S5630" t="s">
        <v>22</v>
      </c>
      <c r="T5630">
        <v>0</v>
      </c>
      <c r="U5630">
        <f t="shared" si="524"/>
        <v>4</v>
      </c>
      <c r="V5630">
        <f t="shared" si="525"/>
        <v>1</v>
      </c>
      <c r="W5630">
        <f t="shared" si="526"/>
        <v>5</v>
      </c>
      <c r="X5630" t="str">
        <f t="shared" si="527"/>
        <v>415</v>
      </c>
      <c r="Y5630" t="str">
        <f>IF(Table1[[#This Row],[RFM_Score]]="555","Champion", IF(AND(J5630&gt;=4,V5630&gt;=4),"Loyal", IF(U5630&lt;=2,"At Risk", IF(W5630&gt;=4,"Potential Loyalist","Others"))))</f>
        <v>Potential Loyalist</v>
      </c>
    </row>
    <row r="5631" spans="1:25">
      <c r="A5631" t="s">
        <v>209</v>
      </c>
      <c r="B5631">
        <v>34</v>
      </c>
      <c r="C5631" t="s">
        <v>19</v>
      </c>
      <c r="D5631" t="s">
        <v>25</v>
      </c>
      <c r="E5631" s="6" t="s">
        <v>17701</v>
      </c>
      <c r="F5631" t="s">
        <v>21</v>
      </c>
      <c r="G5631">
        <v>4</v>
      </c>
      <c r="H5631">
        <v>0</v>
      </c>
      <c r="I5631">
        <v>55</v>
      </c>
      <c r="J5631">
        <v>3</v>
      </c>
      <c r="K5631">
        <v>723.8</v>
      </c>
      <c r="L5631" t="str">
        <f t="shared" si="522"/>
        <v>OUTLIER</v>
      </c>
      <c r="M5631">
        <v>2</v>
      </c>
      <c r="N5631" t="str">
        <f t="shared" si="523"/>
        <v/>
      </c>
      <c r="O5631">
        <v>7</v>
      </c>
      <c r="P5631" s="11">
        <v>0</v>
      </c>
      <c r="Q5631" s="11">
        <v>5.4545454545454501E-2</v>
      </c>
      <c r="R5631" s="12">
        <v>361.9</v>
      </c>
      <c r="S5631" t="s">
        <v>22</v>
      </c>
      <c r="T5631">
        <v>0</v>
      </c>
      <c r="U5631">
        <f t="shared" si="524"/>
        <v>5</v>
      </c>
      <c r="V5631">
        <f t="shared" si="525"/>
        <v>1</v>
      </c>
      <c r="W5631">
        <f t="shared" si="526"/>
        <v>5</v>
      </c>
      <c r="X5631" t="str">
        <f t="shared" si="527"/>
        <v>515</v>
      </c>
      <c r="Y5631" t="str">
        <f>IF(Table1[[#This Row],[RFM_Score]]="555","Champion", IF(AND(J5631&gt;=4,V5631&gt;=4),"Loyal", IF(U5631&lt;=2,"At Risk", IF(W5631&gt;=4,"Potential Loyalist","Others"))))</f>
        <v>Potential Loyalist</v>
      </c>
    </row>
    <row r="5632" spans="1:25">
      <c r="A5632" t="s">
        <v>2163</v>
      </c>
      <c r="B5632">
        <v>20</v>
      </c>
      <c r="C5632" t="s">
        <v>24</v>
      </c>
      <c r="D5632" t="s">
        <v>25</v>
      </c>
      <c r="E5632" s="6" t="s">
        <v>17702</v>
      </c>
      <c r="F5632" t="s">
        <v>21</v>
      </c>
      <c r="G5632">
        <v>8</v>
      </c>
      <c r="H5632">
        <v>3</v>
      </c>
      <c r="I5632">
        <v>65</v>
      </c>
      <c r="J5632">
        <v>5</v>
      </c>
      <c r="K5632">
        <v>722.82</v>
      </c>
      <c r="L5632" t="str">
        <f t="shared" si="522"/>
        <v>OUTLIER</v>
      </c>
      <c r="M5632">
        <v>2</v>
      </c>
      <c r="N5632" t="str">
        <f t="shared" si="523"/>
        <v/>
      </c>
      <c r="O5632">
        <v>38</v>
      </c>
      <c r="P5632" s="11">
        <v>0.375</v>
      </c>
      <c r="Q5632" s="11">
        <v>7.69230769230769E-2</v>
      </c>
      <c r="R5632" s="12">
        <v>361.41</v>
      </c>
      <c r="S5632" t="s">
        <v>22</v>
      </c>
      <c r="T5632">
        <v>0</v>
      </c>
      <c r="U5632">
        <f t="shared" si="524"/>
        <v>4</v>
      </c>
      <c r="V5632">
        <f t="shared" si="525"/>
        <v>1</v>
      </c>
      <c r="W5632">
        <f t="shared" si="526"/>
        <v>5</v>
      </c>
      <c r="X5632" t="str">
        <f t="shared" si="527"/>
        <v>415</v>
      </c>
      <c r="Y5632" t="str">
        <f>IF(Table1[[#This Row],[RFM_Score]]="555","Champion", IF(AND(J5632&gt;=4,V5632&gt;=4),"Loyal", IF(U5632&lt;=2,"At Risk", IF(W5632&gt;=4,"Potential Loyalist","Others"))))</f>
        <v>Potential Loyalist</v>
      </c>
    </row>
    <row r="5633" spans="1:25">
      <c r="A5633" t="s">
        <v>2097</v>
      </c>
      <c r="B5633">
        <v>45</v>
      </c>
      <c r="C5633" t="s">
        <v>24</v>
      </c>
      <c r="D5633" t="s">
        <v>29</v>
      </c>
      <c r="E5633" s="6" t="s">
        <v>17703</v>
      </c>
      <c r="F5633" t="s">
        <v>30</v>
      </c>
      <c r="G5633">
        <v>4</v>
      </c>
      <c r="H5633">
        <v>1</v>
      </c>
      <c r="I5633">
        <v>52</v>
      </c>
      <c r="J5633">
        <v>1</v>
      </c>
      <c r="K5633">
        <v>722.55</v>
      </c>
      <c r="L5633" t="str">
        <f t="shared" si="522"/>
        <v>OUTLIER</v>
      </c>
      <c r="M5633">
        <v>2</v>
      </c>
      <c r="N5633" t="str">
        <f t="shared" si="523"/>
        <v/>
      </c>
      <c r="O5633">
        <v>40</v>
      </c>
      <c r="P5633" s="11">
        <v>0.25</v>
      </c>
      <c r="Q5633" s="11">
        <v>1.9230769230769201E-2</v>
      </c>
      <c r="R5633" s="12">
        <v>361.27499999999998</v>
      </c>
      <c r="S5633" t="s">
        <v>22</v>
      </c>
      <c r="T5633">
        <v>0</v>
      </c>
      <c r="U5633">
        <f t="shared" si="524"/>
        <v>4</v>
      </c>
      <c r="V5633">
        <f t="shared" si="525"/>
        <v>1</v>
      </c>
      <c r="W5633">
        <f t="shared" si="526"/>
        <v>5</v>
      </c>
      <c r="X5633" t="str">
        <f t="shared" si="527"/>
        <v>415</v>
      </c>
      <c r="Y5633" t="str">
        <f>IF(Table1[[#This Row],[RFM_Score]]="555","Champion", IF(AND(J5633&gt;=4,V5633&gt;=4),"Loyal", IF(U5633&lt;=2,"At Risk", IF(W5633&gt;=4,"Potential Loyalist","Others"))))</f>
        <v>Potential Loyalist</v>
      </c>
    </row>
    <row r="5634" spans="1:25">
      <c r="A5634" t="s">
        <v>2938</v>
      </c>
      <c r="B5634">
        <v>29</v>
      </c>
      <c r="C5634" t="s">
        <v>24</v>
      </c>
      <c r="D5634" t="s">
        <v>35</v>
      </c>
      <c r="E5634" s="6" t="s">
        <v>17704</v>
      </c>
      <c r="F5634" t="s">
        <v>26</v>
      </c>
      <c r="G5634">
        <v>0</v>
      </c>
      <c r="H5634">
        <v>0</v>
      </c>
      <c r="I5634">
        <v>54</v>
      </c>
      <c r="J5634">
        <v>4</v>
      </c>
      <c r="K5634">
        <v>721.59</v>
      </c>
      <c r="L5634" t="str">
        <f t="shared" ref="L5634:L5697" si="528">IF(OR(K5634&lt;$AC$10, K5634&gt;$AC$11), "OUTLIER", "")</f>
        <v>OUTLIER</v>
      </c>
      <c r="M5634">
        <v>2</v>
      </c>
      <c r="N5634" t="str">
        <f t="shared" ref="N5634:N5697" si="529">IF(OR(M5634&lt;$AC$16, M5634&gt;$AC$17), "OUTLIER", "")</f>
        <v/>
      </c>
      <c r="O5634">
        <v>0</v>
      </c>
      <c r="P5634" s="11">
        <v>0</v>
      </c>
      <c r="Q5634" s="11">
        <v>7.4074074074074001E-2</v>
      </c>
      <c r="R5634" s="12">
        <v>360.79500000000002</v>
      </c>
      <c r="S5634" t="s">
        <v>22</v>
      </c>
      <c r="T5634">
        <v>1</v>
      </c>
      <c r="U5634">
        <f t="shared" ref="U5634:U5697" si="530">IF(O5634&lt;=20,5,IF(O5634&lt;=40,4,IF(O5634&lt;=70,3,IF(O5634&lt;=100,2,1))))</f>
        <v>5</v>
      </c>
      <c r="V5634">
        <f t="shared" ref="V5634:V5697" si="531">IF(M5634&gt;=11,5,IF(M5634&gt;=9,4,IF(M5634&gt;=7,3,IF(M5634&gt;=5,2,1))))</f>
        <v>1</v>
      </c>
      <c r="W5634">
        <f t="shared" ref="W5634:W5697" si="532">IF(K5634&gt;=500,5,IF(K5634&gt;=300,4,IF(K5634&gt;=150,3,IF(K5634&gt;=50,2,1))))</f>
        <v>5</v>
      </c>
      <c r="X5634" t="str">
        <f t="shared" ref="X5634:X5697" si="533">U5634 &amp; V5634 &amp; W5634</f>
        <v>515</v>
      </c>
      <c r="Y5634" t="str">
        <f>IF(Table1[[#This Row],[RFM_Score]]="555","Champion", IF(AND(J5634&gt;=4,V5634&gt;=4),"Loyal", IF(U5634&lt;=2,"At Risk", IF(W5634&gt;=4,"Potential Loyalist","Others"))))</f>
        <v>Potential Loyalist</v>
      </c>
    </row>
    <row r="5635" spans="1:25">
      <c r="A5635" t="s">
        <v>8922</v>
      </c>
      <c r="B5635">
        <v>40</v>
      </c>
      <c r="C5635" t="s">
        <v>24</v>
      </c>
      <c r="D5635" t="s">
        <v>25</v>
      </c>
      <c r="E5635" s="6" t="s">
        <v>17705</v>
      </c>
      <c r="F5635" t="s">
        <v>21</v>
      </c>
      <c r="G5635">
        <v>1</v>
      </c>
      <c r="H5635">
        <v>0</v>
      </c>
      <c r="I5635">
        <v>58</v>
      </c>
      <c r="J5635">
        <v>3</v>
      </c>
      <c r="K5635">
        <v>721.3</v>
      </c>
      <c r="L5635" t="str">
        <f t="shared" si="528"/>
        <v>OUTLIER</v>
      </c>
      <c r="M5635">
        <v>2</v>
      </c>
      <c r="N5635" t="str">
        <f t="shared" si="529"/>
        <v/>
      </c>
      <c r="O5635">
        <v>10</v>
      </c>
      <c r="P5635" s="11">
        <v>0</v>
      </c>
      <c r="Q5635" s="11">
        <v>5.1724137931034399E-2</v>
      </c>
      <c r="R5635" s="12">
        <v>360.65</v>
      </c>
      <c r="S5635" t="s">
        <v>22</v>
      </c>
      <c r="T5635">
        <v>0</v>
      </c>
      <c r="U5635">
        <f t="shared" si="530"/>
        <v>5</v>
      </c>
      <c r="V5635">
        <f t="shared" si="531"/>
        <v>1</v>
      </c>
      <c r="W5635">
        <f t="shared" si="532"/>
        <v>5</v>
      </c>
      <c r="X5635" t="str">
        <f t="shared" si="533"/>
        <v>515</v>
      </c>
      <c r="Y5635" t="str">
        <f>IF(Table1[[#This Row],[RFM_Score]]="555","Champion", IF(AND(J5635&gt;=4,V5635&gt;=4),"Loyal", IF(U5635&lt;=2,"At Risk", IF(W5635&gt;=4,"Potential Loyalist","Others"))))</f>
        <v>Potential Loyalist</v>
      </c>
    </row>
    <row r="5636" spans="1:25">
      <c r="A5636" t="s">
        <v>10665</v>
      </c>
      <c r="B5636">
        <v>46</v>
      </c>
      <c r="C5636" t="s">
        <v>19</v>
      </c>
      <c r="D5636" t="s">
        <v>25</v>
      </c>
      <c r="E5636" s="6" t="s">
        <v>17706</v>
      </c>
      <c r="F5636" t="s">
        <v>21</v>
      </c>
      <c r="G5636">
        <v>2</v>
      </c>
      <c r="H5636">
        <v>1</v>
      </c>
      <c r="I5636">
        <v>44</v>
      </c>
      <c r="J5636">
        <v>3</v>
      </c>
      <c r="K5636">
        <v>718.26</v>
      </c>
      <c r="L5636" t="str">
        <f t="shared" si="528"/>
        <v>OUTLIER</v>
      </c>
      <c r="M5636">
        <v>2</v>
      </c>
      <c r="N5636" t="str">
        <f t="shared" si="529"/>
        <v/>
      </c>
      <c r="O5636">
        <v>46</v>
      </c>
      <c r="P5636" s="11">
        <v>0.5</v>
      </c>
      <c r="Q5636" s="11">
        <v>6.8181818181818094E-2</v>
      </c>
      <c r="R5636" s="12">
        <v>359.13</v>
      </c>
      <c r="S5636" t="s">
        <v>22</v>
      </c>
      <c r="T5636">
        <v>0</v>
      </c>
      <c r="U5636">
        <f t="shared" si="530"/>
        <v>3</v>
      </c>
      <c r="V5636">
        <f t="shared" si="531"/>
        <v>1</v>
      </c>
      <c r="W5636">
        <f t="shared" si="532"/>
        <v>5</v>
      </c>
      <c r="X5636" t="str">
        <f t="shared" si="533"/>
        <v>315</v>
      </c>
      <c r="Y5636" t="str">
        <f>IF(Table1[[#This Row],[RFM_Score]]="555","Champion", IF(AND(J5636&gt;=4,V5636&gt;=4),"Loyal", IF(U5636&lt;=2,"At Risk", IF(W5636&gt;=4,"Potential Loyalist","Others"))))</f>
        <v>Potential Loyalist</v>
      </c>
    </row>
    <row r="5637" spans="1:25">
      <c r="A5637" t="s">
        <v>8751</v>
      </c>
      <c r="B5637">
        <v>48</v>
      </c>
      <c r="C5637" t="s">
        <v>24</v>
      </c>
      <c r="D5637" t="s">
        <v>25</v>
      </c>
      <c r="E5637" s="6" t="s">
        <v>17707</v>
      </c>
      <c r="F5637" t="s">
        <v>30</v>
      </c>
      <c r="G5637">
        <v>2</v>
      </c>
      <c r="H5637">
        <v>1</v>
      </c>
      <c r="I5637">
        <v>32</v>
      </c>
      <c r="J5637">
        <v>3</v>
      </c>
      <c r="K5637">
        <v>715.35</v>
      </c>
      <c r="L5637" t="str">
        <f t="shared" si="528"/>
        <v>OUTLIER</v>
      </c>
      <c r="M5637">
        <v>2</v>
      </c>
      <c r="N5637" t="str">
        <f t="shared" si="529"/>
        <v/>
      </c>
      <c r="O5637">
        <v>14</v>
      </c>
      <c r="P5637" s="11">
        <v>0.5</v>
      </c>
      <c r="Q5637" s="11">
        <v>9.375E-2</v>
      </c>
      <c r="R5637" s="12">
        <v>357.67500000000001</v>
      </c>
      <c r="S5637" t="s">
        <v>22</v>
      </c>
      <c r="T5637">
        <v>0</v>
      </c>
      <c r="U5637">
        <f t="shared" si="530"/>
        <v>5</v>
      </c>
      <c r="V5637">
        <f t="shared" si="531"/>
        <v>1</v>
      </c>
      <c r="W5637">
        <f t="shared" si="532"/>
        <v>5</v>
      </c>
      <c r="X5637" t="str">
        <f t="shared" si="533"/>
        <v>515</v>
      </c>
      <c r="Y5637" t="str">
        <f>IF(Table1[[#This Row],[RFM_Score]]="555","Champion", IF(AND(J5637&gt;=4,V5637&gt;=4),"Loyal", IF(U5637&lt;=2,"At Risk", IF(W5637&gt;=4,"Potential Loyalist","Others"))))</f>
        <v>Potential Loyalist</v>
      </c>
    </row>
    <row r="5638" spans="1:25">
      <c r="A5638" t="s">
        <v>4978</v>
      </c>
      <c r="B5638">
        <v>32</v>
      </c>
      <c r="C5638" t="s">
        <v>19</v>
      </c>
      <c r="D5638" t="s">
        <v>29</v>
      </c>
      <c r="E5638" s="6" t="s">
        <v>17708</v>
      </c>
      <c r="F5638" t="s">
        <v>37</v>
      </c>
      <c r="G5638">
        <v>2</v>
      </c>
      <c r="H5638">
        <v>0</v>
      </c>
      <c r="I5638">
        <v>57</v>
      </c>
      <c r="J5638">
        <v>1</v>
      </c>
      <c r="K5638">
        <v>713.86</v>
      </c>
      <c r="L5638" t="str">
        <f t="shared" si="528"/>
        <v>OUTLIER</v>
      </c>
      <c r="M5638">
        <v>2</v>
      </c>
      <c r="N5638" t="str">
        <f t="shared" si="529"/>
        <v/>
      </c>
      <c r="O5638">
        <v>13</v>
      </c>
      <c r="P5638" s="11">
        <v>0</v>
      </c>
      <c r="Q5638" s="11">
        <v>1.7543859649122799E-2</v>
      </c>
      <c r="R5638" s="12">
        <v>356.93</v>
      </c>
      <c r="S5638" t="s">
        <v>22</v>
      </c>
      <c r="T5638">
        <v>1</v>
      </c>
      <c r="U5638">
        <f t="shared" si="530"/>
        <v>5</v>
      </c>
      <c r="V5638">
        <f t="shared" si="531"/>
        <v>1</v>
      </c>
      <c r="W5638">
        <f t="shared" si="532"/>
        <v>5</v>
      </c>
      <c r="X5638" t="str">
        <f t="shared" si="533"/>
        <v>515</v>
      </c>
      <c r="Y5638" t="str">
        <f>IF(Table1[[#This Row],[RFM_Score]]="555","Champion", IF(AND(J5638&gt;=4,V5638&gt;=4),"Loyal", IF(U5638&lt;=2,"At Risk", IF(W5638&gt;=4,"Potential Loyalist","Others"))))</f>
        <v>Potential Loyalist</v>
      </c>
    </row>
    <row r="5639" spans="1:25">
      <c r="A5639" t="s">
        <v>648</v>
      </c>
      <c r="B5639">
        <v>34</v>
      </c>
      <c r="C5639" t="s">
        <v>24</v>
      </c>
      <c r="D5639" t="s">
        <v>25</v>
      </c>
      <c r="E5639" s="6" t="s">
        <v>17709</v>
      </c>
      <c r="F5639" t="s">
        <v>21</v>
      </c>
      <c r="G5639">
        <v>0</v>
      </c>
      <c r="H5639">
        <v>0</v>
      </c>
      <c r="I5639">
        <v>60</v>
      </c>
      <c r="J5639">
        <v>2</v>
      </c>
      <c r="K5639">
        <v>713.01</v>
      </c>
      <c r="L5639" t="str">
        <f t="shared" si="528"/>
        <v>OUTLIER</v>
      </c>
      <c r="M5639">
        <v>2</v>
      </c>
      <c r="N5639" t="str">
        <f t="shared" si="529"/>
        <v/>
      </c>
      <c r="O5639">
        <v>0</v>
      </c>
      <c r="P5639" s="11">
        <v>0</v>
      </c>
      <c r="Q5639" s="11">
        <v>3.3333333333333298E-2</v>
      </c>
      <c r="R5639" s="12">
        <v>356.505</v>
      </c>
      <c r="S5639" t="s">
        <v>22</v>
      </c>
      <c r="T5639">
        <v>0</v>
      </c>
      <c r="U5639">
        <f t="shared" si="530"/>
        <v>5</v>
      </c>
      <c r="V5639">
        <f t="shared" si="531"/>
        <v>1</v>
      </c>
      <c r="W5639">
        <f t="shared" si="532"/>
        <v>5</v>
      </c>
      <c r="X5639" t="str">
        <f t="shared" si="533"/>
        <v>515</v>
      </c>
      <c r="Y5639" t="str">
        <f>IF(Table1[[#This Row],[RFM_Score]]="555","Champion", IF(AND(J5639&gt;=4,V5639&gt;=4),"Loyal", IF(U5639&lt;=2,"At Risk", IF(W5639&gt;=4,"Potential Loyalist","Others"))))</f>
        <v>Potential Loyalist</v>
      </c>
    </row>
    <row r="5640" spans="1:25">
      <c r="A5640" t="s">
        <v>3969</v>
      </c>
      <c r="B5640">
        <v>45</v>
      </c>
      <c r="C5640" t="s">
        <v>19</v>
      </c>
      <c r="D5640" t="s">
        <v>29</v>
      </c>
      <c r="E5640" s="6" t="s">
        <v>17710</v>
      </c>
      <c r="F5640" t="s">
        <v>26</v>
      </c>
      <c r="G5640">
        <v>4</v>
      </c>
      <c r="H5640">
        <v>2</v>
      </c>
      <c r="I5640">
        <v>59</v>
      </c>
      <c r="J5640">
        <v>1</v>
      </c>
      <c r="K5640">
        <v>708.64</v>
      </c>
      <c r="L5640" t="str">
        <f t="shared" si="528"/>
        <v>OUTLIER</v>
      </c>
      <c r="M5640">
        <v>2</v>
      </c>
      <c r="N5640" t="str">
        <f t="shared" si="529"/>
        <v/>
      </c>
      <c r="O5640">
        <v>50</v>
      </c>
      <c r="P5640" s="11">
        <v>0.5</v>
      </c>
      <c r="Q5640" s="11">
        <v>1.6949152542372801E-2</v>
      </c>
      <c r="R5640" s="12">
        <v>354.32</v>
      </c>
      <c r="S5640" t="s">
        <v>22</v>
      </c>
      <c r="T5640">
        <v>0</v>
      </c>
      <c r="U5640">
        <f t="shared" si="530"/>
        <v>3</v>
      </c>
      <c r="V5640">
        <f t="shared" si="531"/>
        <v>1</v>
      </c>
      <c r="W5640">
        <f t="shared" si="532"/>
        <v>5</v>
      </c>
      <c r="X5640" t="str">
        <f t="shared" si="533"/>
        <v>315</v>
      </c>
      <c r="Y5640" t="str">
        <f>IF(Table1[[#This Row],[RFM_Score]]="555","Champion", IF(AND(J5640&gt;=4,V5640&gt;=4),"Loyal", IF(U5640&lt;=2,"At Risk", IF(W5640&gt;=4,"Potential Loyalist","Others"))))</f>
        <v>Potential Loyalist</v>
      </c>
    </row>
    <row r="5641" spans="1:25">
      <c r="A5641" t="s">
        <v>10961</v>
      </c>
      <c r="B5641">
        <v>35</v>
      </c>
      <c r="C5641" t="s">
        <v>24</v>
      </c>
      <c r="D5641" t="s">
        <v>35</v>
      </c>
      <c r="E5641" s="6" t="s">
        <v>17711</v>
      </c>
      <c r="F5641" t="s">
        <v>30</v>
      </c>
      <c r="G5641">
        <v>3</v>
      </c>
      <c r="H5641">
        <v>2</v>
      </c>
      <c r="I5641">
        <v>50</v>
      </c>
      <c r="J5641">
        <v>3</v>
      </c>
      <c r="K5641">
        <v>706</v>
      </c>
      <c r="L5641" t="str">
        <f t="shared" si="528"/>
        <v>OUTLIER</v>
      </c>
      <c r="M5641">
        <v>2</v>
      </c>
      <c r="N5641" t="str">
        <f t="shared" si="529"/>
        <v/>
      </c>
      <c r="O5641">
        <v>53</v>
      </c>
      <c r="P5641" s="11">
        <v>0.66666666666666596</v>
      </c>
      <c r="Q5641" s="11">
        <v>0.06</v>
      </c>
      <c r="R5641" s="12">
        <v>353</v>
      </c>
      <c r="S5641" t="s">
        <v>22</v>
      </c>
      <c r="T5641">
        <v>0</v>
      </c>
      <c r="U5641">
        <f t="shared" si="530"/>
        <v>3</v>
      </c>
      <c r="V5641">
        <f t="shared" si="531"/>
        <v>1</v>
      </c>
      <c r="W5641">
        <f t="shared" si="532"/>
        <v>5</v>
      </c>
      <c r="X5641" t="str">
        <f t="shared" si="533"/>
        <v>315</v>
      </c>
      <c r="Y5641" t="str">
        <f>IF(Table1[[#This Row],[RFM_Score]]="555","Champion", IF(AND(J5641&gt;=4,V5641&gt;=4),"Loyal", IF(U5641&lt;=2,"At Risk", IF(W5641&gt;=4,"Potential Loyalist","Others"))))</f>
        <v>Potential Loyalist</v>
      </c>
    </row>
    <row r="5642" spans="1:25">
      <c r="A5642" t="s">
        <v>5637</v>
      </c>
      <c r="B5642">
        <v>32</v>
      </c>
      <c r="C5642" t="s">
        <v>19</v>
      </c>
      <c r="D5642" t="s">
        <v>25</v>
      </c>
      <c r="E5642" s="6" t="s">
        <v>17712</v>
      </c>
      <c r="F5642" t="s">
        <v>26</v>
      </c>
      <c r="G5642">
        <v>4</v>
      </c>
      <c r="H5642">
        <v>2</v>
      </c>
      <c r="I5642">
        <v>50</v>
      </c>
      <c r="J5642">
        <v>4</v>
      </c>
      <c r="K5642">
        <v>705.76</v>
      </c>
      <c r="L5642" t="str">
        <f t="shared" si="528"/>
        <v>OUTLIER</v>
      </c>
      <c r="M5642">
        <v>2</v>
      </c>
      <c r="N5642" t="str">
        <f t="shared" si="529"/>
        <v/>
      </c>
      <c r="O5642">
        <v>65</v>
      </c>
      <c r="P5642" s="11">
        <v>0.5</v>
      </c>
      <c r="Q5642" s="11">
        <v>0.08</v>
      </c>
      <c r="R5642" s="12">
        <v>352.88</v>
      </c>
      <c r="S5642" t="s">
        <v>22</v>
      </c>
      <c r="T5642">
        <v>0</v>
      </c>
      <c r="U5642">
        <f t="shared" si="530"/>
        <v>3</v>
      </c>
      <c r="V5642">
        <f t="shared" si="531"/>
        <v>1</v>
      </c>
      <c r="W5642">
        <f t="shared" si="532"/>
        <v>5</v>
      </c>
      <c r="X5642" t="str">
        <f t="shared" si="533"/>
        <v>315</v>
      </c>
      <c r="Y5642" t="str">
        <f>IF(Table1[[#This Row],[RFM_Score]]="555","Champion", IF(AND(J5642&gt;=4,V5642&gt;=4),"Loyal", IF(U5642&lt;=2,"At Risk", IF(W5642&gt;=4,"Potential Loyalist","Others"))))</f>
        <v>Potential Loyalist</v>
      </c>
    </row>
    <row r="5643" spans="1:25">
      <c r="A5643" t="s">
        <v>944</v>
      </c>
      <c r="B5643">
        <v>43</v>
      </c>
      <c r="C5643" t="s">
        <v>24</v>
      </c>
      <c r="D5643" t="s">
        <v>25</v>
      </c>
      <c r="E5643" s="6" t="s">
        <v>17713</v>
      </c>
      <c r="F5643" t="s">
        <v>26</v>
      </c>
      <c r="G5643">
        <v>4</v>
      </c>
      <c r="H5643">
        <v>1</v>
      </c>
      <c r="I5643">
        <v>53</v>
      </c>
      <c r="J5643">
        <v>3</v>
      </c>
      <c r="K5643">
        <v>705.66</v>
      </c>
      <c r="L5643" t="str">
        <f t="shared" si="528"/>
        <v>OUTLIER</v>
      </c>
      <c r="M5643">
        <v>2</v>
      </c>
      <c r="N5643" t="str">
        <f t="shared" si="529"/>
        <v/>
      </c>
      <c r="O5643">
        <v>56</v>
      </c>
      <c r="P5643" s="11">
        <v>0.25</v>
      </c>
      <c r="Q5643" s="11">
        <v>5.6603773584905599E-2</v>
      </c>
      <c r="R5643" s="12">
        <v>352.83</v>
      </c>
      <c r="S5643" t="s">
        <v>22</v>
      </c>
      <c r="T5643">
        <v>0</v>
      </c>
      <c r="U5643">
        <f t="shared" si="530"/>
        <v>3</v>
      </c>
      <c r="V5643">
        <f t="shared" si="531"/>
        <v>1</v>
      </c>
      <c r="W5643">
        <f t="shared" si="532"/>
        <v>5</v>
      </c>
      <c r="X5643" t="str">
        <f t="shared" si="533"/>
        <v>315</v>
      </c>
      <c r="Y5643" t="str">
        <f>IF(Table1[[#This Row],[RFM_Score]]="555","Champion", IF(AND(J5643&gt;=4,V5643&gt;=4),"Loyal", IF(U5643&lt;=2,"At Risk", IF(W5643&gt;=4,"Potential Loyalist","Others"))))</f>
        <v>Potential Loyalist</v>
      </c>
    </row>
    <row r="5644" spans="1:25">
      <c r="A5644" t="s">
        <v>975</v>
      </c>
      <c r="B5644">
        <v>37</v>
      </c>
      <c r="C5644" t="s">
        <v>33</v>
      </c>
      <c r="D5644" t="s">
        <v>25</v>
      </c>
      <c r="E5644" s="6" t="s">
        <v>17714</v>
      </c>
      <c r="F5644" t="s">
        <v>30</v>
      </c>
      <c r="G5644">
        <v>3</v>
      </c>
      <c r="H5644">
        <v>0</v>
      </c>
      <c r="I5644">
        <v>48</v>
      </c>
      <c r="J5644">
        <v>1</v>
      </c>
      <c r="K5644">
        <v>705.48</v>
      </c>
      <c r="L5644" t="str">
        <f t="shared" si="528"/>
        <v>OUTLIER</v>
      </c>
      <c r="M5644">
        <v>2</v>
      </c>
      <c r="N5644" t="str">
        <f t="shared" si="529"/>
        <v/>
      </c>
      <c r="O5644">
        <v>47</v>
      </c>
      <c r="P5644" s="11">
        <v>0</v>
      </c>
      <c r="Q5644" s="11">
        <v>2.0833333333333301E-2</v>
      </c>
      <c r="R5644" s="12">
        <v>352.74</v>
      </c>
      <c r="S5644" t="s">
        <v>22</v>
      </c>
      <c r="T5644">
        <v>0</v>
      </c>
      <c r="U5644">
        <f t="shared" si="530"/>
        <v>3</v>
      </c>
      <c r="V5644">
        <f t="shared" si="531"/>
        <v>1</v>
      </c>
      <c r="W5644">
        <f t="shared" si="532"/>
        <v>5</v>
      </c>
      <c r="X5644" t="str">
        <f t="shared" si="533"/>
        <v>315</v>
      </c>
      <c r="Y5644" t="str">
        <f>IF(Table1[[#This Row],[RFM_Score]]="555","Champion", IF(AND(J5644&gt;=4,V5644&gt;=4),"Loyal", IF(U5644&lt;=2,"At Risk", IF(W5644&gt;=4,"Potential Loyalist","Others"))))</f>
        <v>Potential Loyalist</v>
      </c>
    </row>
    <row r="5645" spans="1:25">
      <c r="A5645" t="s">
        <v>4114</v>
      </c>
      <c r="B5645">
        <v>18</v>
      </c>
      <c r="C5645" t="s">
        <v>19</v>
      </c>
      <c r="D5645" t="s">
        <v>25</v>
      </c>
      <c r="E5645" s="6" t="s">
        <v>17715</v>
      </c>
      <c r="F5645" t="s">
        <v>37</v>
      </c>
      <c r="G5645">
        <v>2</v>
      </c>
      <c r="H5645">
        <v>1</v>
      </c>
      <c r="I5645">
        <v>55</v>
      </c>
      <c r="J5645">
        <v>3</v>
      </c>
      <c r="K5645">
        <v>703.41</v>
      </c>
      <c r="L5645" t="str">
        <f t="shared" si="528"/>
        <v>OUTLIER</v>
      </c>
      <c r="M5645">
        <v>2</v>
      </c>
      <c r="N5645" t="str">
        <f t="shared" si="529"/>
        <v/>
      </c>
      <c r="O5645">
        <v>104</v>
      </c>
      <c r="P5645" s="11">
        <v>0.5</v>
      </c>
      <c r="Q5645" s="11">
        <v>5.4545454545454501E-2</v>
      </c>
      <c r="R5645" s="12">
        <v>351.70499999999998</v>
      </c>
      <c r="S5645" t="s">
        <v>22</v>
      </c>
      <c r="T5645">
        <v>1</v>
      </c>
      <c r="U5645">
        <f t="shared" si="530"/>
        <v>1</v>
      </c>
      <c r="V5645">
        <f t="shared" si="531"/>
        <v>1</v>
      </c>
      <c r="W5645">
        <f t="shared" si="532"/>
        <v>5</v>
      </c>
      <c r="X5645" t="str">
        <f t="shared" si="533"/>
        <v>115</v>
      </c>
      <c r="Y5645" t="str">
        <f>IF(Table1[[#This Row],[RFM_Score]]="555","Champion", IF(AND(J5645&gt;=4,V5645&gt;=4),"Loyal", IF(U5645&lt;=2,"At Risk", IF(W5645&gt;=4,"Potential Loyalist","Others"))))</f>
        <v>At Risk</v>
      </c>
    </row>
    <row r="5646" spans="1:25">
      <c r="A5646" t="s">
        <v>4341</v>
      </c>
      <c r="B5646">
        <v>19</v>
      </c>
      <c r="C5646" t="s">
        <v>24</v>
      </c>
      <c r="D5646" t="s">
        <v>29</v>
      </c>
      <c r="E5646" s="6" t="s">
        <v>17716</v>
      </c>
      <c r="F5646" t="s">
        <v>21</v>
      </c>
      <c r="G5646">
        <v>8</v>
      </c>
      <c r="H5646">
        <v>5</v>
      </c>
      <c r="I5646">
        <v>39</v>
      </c>
      <c r="J5646">
        <v>1</v>
      </c>
      <c r="K5646">
        <v>702.68</v>
      </c>
      <c r="L5646" t="str">
        <f t="shared" si="528"/>
        <v>OUTLIER</v>
      </c>
      <c r="M5646">
        <v>2</v>
      </c>
      <c r="N5646" t="str">
        <f t="shared" si="529"/>
        <v/>
      </c>
      <c r="O5646">
        <v>10</v>
      </c>
      <c r="P5646" s="11">
        <v>0.625</v>
      </c>
      <c r="Q5646" s="11">
        <v>2.5641025641025599E-2</v>
      </c>
      <c r="R5646" s="12">
        <v>351.34</v>
      </c>
      <c r="S5646" t="s">
        <v>22</v>
      </c>
      <c r="T5646">
        <v>0</v>
      </c>
      <c r="U5646">
        <f t="shared" si="530"/>
        <v>5</v>
      </c>
      <c r="V5646">
        <f t="shared" si="531"/>
        <v>1</v>
      </c>
      <c r="W5646">
        <f t="shared" si="532"/>
        <v>5</v>
      </c>
      <c r="X5646" t="str">
        <f t="shared" si="533"/>
        <v>515</v>
      </c>
      <c r="Y5646" t="str">
        <f>IF(Table1[[#This Row],[RFM_Score]]="555","Champion", IF(AND(J5646&gt;=4,V5646&gt;=4),"Loyal", IF(U5646&lt;=2,"At Risk", IF(W5646&gt;=4,"Potential Loyalist","Others"))))</f>
        <v>Potential Loyalist</v>
      </c>
    </row>
    <row r="5647" spans="1:25">
      <c r="A5647" t="s">
        <v>4883</v>
      </c>
      <c r="B5647">
        <v>18</v>
      </c>
      <c r="C5647" t="s">
        <v>19</v>
      </c>
      <c r="D5647" t="s">
        <v>49</v>
      </c>
      <c r="E5647" s="6" t="s">
        <v>17717</v>
      </c>
      <c r="F5647" t="s">
        <v>21</v>
      </c>
      <c r="G5647">
        <v>3</v>
      </c>
      <c r="H5647">
        <v>1</v>
      </c>
      <c r="I5647">
        <v>44</v>
      </c>
      <c r="J5647">
        <v>2</v>
      </c>
      <c r="K5647">
        <v>702.46</v>
      </c>
      <c r="L5647" t="str">
        <f t="shared" si="528"/>
        <v>OUTLIER</v>
      </c>
      <c r="M5647">
        <v>2</v>
      </c>
      <c r="N5647" t="str">
        <f t="shared" si="529"/>
        <v/>
      </c>
      <c r="O5647">
        <v>13</v>
      </c>
      <c r="P5647" s="11">
        <v>0.33333333333333298</v>
      </c>
      <c r="Q5647" s="11">
        <v>4.54545454545454E-2</v>
      </c>
      <c r="R5647" s="12">
        <v>351.23</v>
      </c>
      <c r="S5647" t="s">
        <v>22</v>
      </c>
      <c r="T5647">
        <v>0</v>
      </c>
      <c r="U5647">
        <f t="shared" si="530"/>
        <v>5</v>
      </c>
      <c r="V5647">
        <f t="shared" si="531"/>
        <v>1</v>
      </c>
      <c r="W5647">
        <f t="shared" si="532"/>
        <v>5</v>
      </c>
      <c r="X5647" t="str">
        <f t="shared" si="533"/>
        <v>515</v>
      </c>
      <c r="Y5647" t="str">
        <f>IF(Table1[[#This Row],[RFM_Score]]="555","Champion", IF(AND(J5647&gt;=4,V5647&gt;=4),"Loyal", IF(U5647&lt;=2,"At Risk", IF(W5647&gt;=4,"Potential Loyalist","Others"))))</f>
        <v>Potential Loyalist</v>
      </c>
    </row>
    <row r="5648" spans="1:25">
      <c r="A5648" t="s">
        <v>3590</v>
      </c>
      <c r="B5648">
        <v>65</v>
      </c>
      <c r="C5648" t="s">
        <v>19</v>
      </c>
      <c r="D5648" t="s">
        <v>35</v>
      </c>
      <c r="E5648" s="6" t="s">
        <v>17718</v>
      </c>
      <c r="F5648" t="s">
        <v>60</v>
      </c>
      <c r="G5648">
        <v>2</v>
      </c>
      <c r="H5648">
        <v>1</v>
      </c>
      <c r="I5648">
        <v>47</v>
      </c>
      <c r="J5648">
        <v>1</v>
      </c>
      <c r="K5648">
        <v>698.87</v>
      </c>
      <c r="L5648" t="str">
        <f t="shared" si="528"/>
        <v>OUTLIER</v>
      </c>
      <c r="M5648">
        <v>2</v>
      </c>
      <c r="N5648" t="str">
        <f t="shared" si="529"/>
        <v/>
      </c>
      <c r="O5648">
        <v>21</v>
      </c>
      <c r="P5648" s="11">
        <v>0.5</v>
      </c>
      <c r="Q5648" s="11">
        <v>2.1276595744680799E-2</v>
      </c>
      <c r="R5648" s="12">
        <v>349.435</v>
      </c>
      <c r="S5648" t="s">
        <v>22</v>
      </c>
      <c r="T5648">
        <v>0</v>
      </c>
      <c r="U5648">
        <f t="shared" si="530"/>
        <v>4</v>
      </c>
      <c r="V5648">
        <f t="shared" si="531"/>
        <v>1</v>
      </c>
      <c r="W5648">
        <f t="shared" si="532"/>
        <v>5</v>
      </c>
      <c r="X5648" t="str">
        <f t="shared" si="533"/>
        <v>415</v>
      </c>
      <c r="Y5648" t="str">
        <f>IF(Table1[[#This Row],[RFM_Score]]="555","Champion", IF(AND(J5648&gt;=4,V5648&gt;=4),"Loyal", IF(U5648&lt;=2,"At Risk", IF(W5648&gt;=4,"Potential Loyalist","Others"))))</f>
        <v>Potential Loyalist</v>
      </c>
    </row>
    <row r="5649" spans="1:25">
      <c r="A5649" t="s">
        <v>3492</v>
      </c>
      <c r="B5649">
        <v>59</v>
      </c>
      <c r="C5649" t="s">
        <v>24</v>
      </c>
      <c r="D5649" t="s">
        <v>25</v>
      </c>
      <c r="E5649" s="6" t="s">
        <v>17719</v>
      </c>
      <c r="F5649" t="s">
        <v>26</v>
      </c>
      <c r="G5649">
        <v>1</v>
      </c>
      <c r="H5649">
        <v>0</v>
      </c>
      <c r="I5649">
        <v>48</v>
      </c>
      <c r="J5649">
        <v>5</v>
      </c>
      <c r="K5649">
        <v>697.74</v>
      </c>
      <c r="L5649" t="str">
        <f t="shared" si="528"/>
        <v>OUTLIER</v>
      </c>
      <c r="M5649">
        <v>2</v>
      </c>
      <c r="N5649" t="str">
        <f t="shared" si="529"/>
        <v/>
      </c>
      <c r="O5649">
        <v>1</v>
      </c>
      <c r="P5649" s="11">
        <v>0</v>
      </c>
      <c r="Q5649" s="11">
        <v>0.10416666666666601</v>
      </c>
      <c r="R5649" s="12">
        <v>348.87</v>
      </c>
      <c r="S5649" t="s">
        <v>22</v>
      </c>
      <c r="T5649">
        <v>0</v>
      </c>
      <c r="U5649">
        <f t="shared" si="530"/>
        <v>5</v>
      </c>
      <c r="V5649">
        <f t="shared" si="531"/>
        <v>1</v>
      </c>
      <c r="W5649">
        <f t="shared" si="532"/>
        <v>5</v>
      </c>
      <c r="X5649" t="str">
        <f t="shared" si="533"/>
        <v>515</v>
      </c>
      <c r="Y5649" t="str">
        <f>IF(Table1[[#This Row],[RFM_Score]]="555","Champion", IF(AND(J5649&gt;=4,V5649&gt;=4),"Loyal", IF(U5649&lt;=2,"At Risk", IF(W5649&gt;=4,"Potential Loyalist","Others"))))</f>
        <v>Potential Loyalist</v>
      </c>
    </row>
    <row r="5650" spans="1:25">
      <c r="A5650" t="s">
        <v>9354</v>
      </c>
      <c r="B5650">
        <v>23</v>
      </c>
      <c r="C5650" t="s">
        <v>19</v>
      </c>
      <c r="D5650" t="s">
        <v>25</v>
      </c>
      <c r="E5650" s="6" t="s">
        <v>17720</v>
      </c>
      <c r="F5650" t="s">
        <v>30</v>
      </c>
      <c r="G5650">
        <v>3</v>
      </c>
      <c r="H5650">
        <v>1</v>
      </c>
      <c r="I5650">
        <v>52</v>
      </c>
      <c r="J5650">
        <v>4</v>
      </c>
      <c r="K5650">
        <v>690.28</v>
      </c>
      <c r="L5650" t="str">
        <f t="shared" si="528"/>
        <v>OUTLIER</v>
      </c>
      <c r="M5650">
        <v>2</v>
      </c>
      <c r="N5650" t="str">
        <f t="shared" si="529"/>
        <v/>
      </c>
      <c r="O5650">
        <v>70</v>
      </c>
      <c r="P5650" s="11">
        <v>0.33333333333333298</v>
      </c>
      <c r="Q5650" s="11">
        <v>7.69230769230769E-2</v>
      </c>
      <c r="R5650" s="12">
        <v>345.14</v>
      </c>
      <c r="S5650" t="s">
        <v>22</v>
      </c>
      <c r="T5650">
        <v>0</v>
      </c>
      <c r="U5650">
        <f t="shared" si="530"/>
        <v>3</v>
      </c>
      <c r="V5650">
        <f t="shared" si="531"/>
        <v>1</v>
      </c>
      <c r="W5650">
        <f t="shared" si="532"/>
        <v>5</v>
      </c>
      <c r="X5650" t="str">
        <f t="shared" si="533"/>
        <v>315</v>
      </c>
      <c r="Y5650" t="str">
        <f>IF(Table1[[#This Row],[RFM_Score]]="555","Champion", IF(AND(J5650&gt;=4,V5650&gt;=4),"Loyal", IF(U5650&lt;=2,"At Risk", IF(W5650&gt;=4,"Potential Loyalist","Others"))))</f>
        <v>Potential Loyalist</v>
      </c>
    </row>
    <row r="5651" spans="1:25">
      <c r="A5651" t="s">
        <v>2222</v>
      </c>
      <c r="B5651">
        <v>53</v>
      </c>
      <c r="C5651" t="s">
        <v>19</v>
      </c>
      <c r="D5651" t="s">
        <v>35</v>
      </c>
      <c r="E5651" s="6" t="s">
        <v>17721</v>
      </c>
      <c r="F5651" t="s">
        <v>21</v>
      </c>
      <c r="G5651">
        <v>1</v>
      </c>
      <c r="H5651">
        <v>1</v>
      </c>
      <c r="I5651">
        <v>59</v>
      </c>
      <c r="J5651">
        <v>1</v>
      </c>
      <c r="K5651">
        <v>687.29</v>
      </c>
      <c r="L5651" t="str">
        <f t="shared" si="528"/>
        <v>OUTLIER</v>
      </c>
      <c r="M5651">
        <v>2</v>
      </c>
      <c r="N5651" t="str">
        <f t="shared" si="529"/>
        <v/>
      </c>
      <c r="O5651">
        <v>16</v>
      </c>
      <c r="P5651" s="11">
        <v>1</v>
      </c>
      <c r="Q5651" s="11">
        <v>1.6949152542372801E-2</v>
      </c>
      <c r="R5651" s="12">
        <v>343.64499999999998</v>
      </c>
      <c r="S5651" t="s">
        <v>22</v>
      </c>
      <c r="T5651">
        <v>0</v>
      </c>
      <c r="U5651">
        <f t="shared" si="530"/>
        <v>5</v>
      </c>
      <c r="V5651">
        <f t="shared" si="531"/>
        <v>1</v>
      </c>
      <c r="W5651">
        <f t="shared" si="532"/>
        <v>5</v>
      </c>
      <c r="X5651" t="str">
        <f t="shared" si="533"/>
        <v>515</v>
      </c>
      <c r="Y5651" t="str">
        <f>IF(Table1[[#This Row],[RFM_Score]]="555","Champion", IF(AND(J5651&gt;=4,V5651&gt;=4),"Loyal", IF(U5651&lt;=2,"At Risk", IF(W5651&gt;=4,"Potential Loyalist","Others"))))</f>
        <v>Potential Loyalist</v>
      </c>
    </row>
    <row r="5652" spans="1:25">
      <c r="A5652" t="s">
        <v>6690</v>
      </c>
      <c r="B5652">
        <v>39</v>
      </c>
      <c r="C5652" t="s">
        <v>19</v>
      </c>
      <c r="D5652" t="s">
        <v>46</v>
      </c>
      <c r="E5652" s="6" t="s">
        <v>17722</v>
      </c>
      <c r="F5652" t="s">
        <v>30</v>
      </c>
      <c r="G5652">
        <v>2</v>
      </c>
      <c r="H5652">
        <v>0</v>
      </c>
      <c r="I5652">
        <v>53</v>
      </c>
      <c r="J5652">
        <v>2</v>
      </c>
      <c r="K5652">
        <v>686.13</v>
      </c>
      <c r="L5652" t="str">
        <f t="shared" si="528"/>
        <v>OUTLIER</v>
      </c>
      <c r="M5652">
        <v>2</v>
      </c>
      <c r="N5652" t="str">
        <f t="shared" si="529"/>
        <v/>
      </c>
      <c r="O5652">
        <v>53</v>
      </c>
      <c r="P5652" s="11">
        <v>0</v>
      </c>
      <c r="Q5652" s="11">
        <v>3.7735849056603703E-2</v>
      </c>
      <c r="R5652" s="12">
        <v>343.065</v>
      </c>
      <c r="S5652" t="s">
        <v>22</v>
      </c>
      <c r="T5652">
        <v>1</v>
      </c>
      <c r="U5652">
        <f t="shared" si="530"/>
        <v>3</v>
      </c>
      <c r="V5652">
        <f t="shared" si="531"/>
        <v>1</v>
      </c>
      <c r="W5652">
        <f t="shared" si="532"/>
        <v>5</v>
      </c>
      <c r="X5652" t="str">
        <f t="shared" si="533"/>
        <v>315</v>
      </c>
      <c r="Y5652" t="str">
        <f>IF(Table1[[#This Row],[RFM_Score]]="555","Champion", IF(AND(J5652&gt;=4,V5652&gt;=4),"Loyal", IF(U5652&lt;=2,"At Risk", IF(W5652&gt;=4,"Potential Loyalist","Others"))))</f>
        <v>Potential Loyalist</v>
      </c>
    </row>
    <row r="5653" spans="1:25">
      <c r="A5653" t="s">
        <v>8019</v>
      </c>
      <c r="B5653">
        <v>34</v>
      </c>
      <c r="C5653" t="s">
        <v>19</v>
      </c>
      <c r="D5653" t="s">
        <v>49</v>
      </c>
      <c r="E5653" s="6" t="s">
        <v>17723</v>
      </c>
      <c r="F5653" t="s">
        <v>37</v>
      </c>
      <c r="G5653">
        <v>3</v>
      </c>
      <c r="H5653">
        <v>0</v>
      </c>
      <c r="I5653">
        <v>46</v>
      </c>
      <c r="J5653">
        <v>1</v>
      </c>
      <c r="K5653">
        <v>685.95</v>
      </c>
      <c r="L5653" t="str">
        <f t="shared" si="528"/>
        <v>OUTLIER</v>
      </c>
      <c r="M5653">
        <v>2</v>
      </c>
      <c r="N5653" t="str">
        <f t="shared" si="529"/>
        <v/>
      </c>
      <c r="O5653">
        <v>3</v>
      </c>
      <c r="P5653" s="11">
        <v>0</v>
      </c>
      <c r="Q5653" s="11">
        <v>2.1739130434782601E-2</v>
      </c>
      <c r="R5653" s="12">
        <v>342.97500000000002</v>
      </c>
      <c r="S5653" t="s">
        <v>22</v>
      </c>
      <c r="T5653">
        <v>0</v>
      </c>
      <c r="U5653">
        <f t="shared" si="530"/>
        <v>5</v>
      </c>
      <c r="V5653">
        <f t="shared" si="531"/>
        <v>1</v>
      </c>
      <c r="W5653">
        <f t="shared" si="532"/>
        <v>5</v>
      </c>
      <c r="X5653" t="str">
        <f t="shared" si="533"/>
        <v>515</v>
      </c>
      <c r="Y5653" t="str">
        <f>IF(Table1[[#This Row],[RFM_Score]]="555","Champion", IF(AND(J5653&gt;=4,V5653&gt;=4),"Loyal", IF(U5653&lt;=2,"At Risk", IF(W5653&gt;=4,"Potential Loyalist","Others"))))</f>
        <v>Potential Loyalist</v>
      </c>
    </row>
    <row r="5654" spans="1:25">
      <c r="A5654" t="s">
        <v>10235</v>
      </c>
      <c r="B5654">
        <v>50</v>
      </c>
      <c r="C5654" t="s">
        <v>24</v>
      </c>
      <c r="D5654" t="s">
        <v>29</v>
      </c>
      <c r="E5654" s="6" t="s">
        <v>17724</v>
      </c>
      <c r="F5654" t="s">
        <v>21</v>
      </c>
      <c r="G5654">
        <v>6</v>
      </c>
      <c r="H5654">
        <v>3</v>
      </c>
      <c r="I5654">
        <v>60</v>
      </c>
      <c r="J5654">
        <v>1</v>
      </c>
      <c r="K5654">
        <v>685.89</v>
      </c>
      <c r="L5654" t="str">
        <f t="shared" si="528"/>
        <v>OUTLIER</v>
      </c>
      <c r="M5654">
        <v>2</v>
      </c>
      <c r="N5654" t="str">
        <f t="shared" si="529"/>
        <v/>
      </c>
      <c r="O5654">
        <v>10</v>
      </c>
      <c r="P5654" s="11">
        <v>0.5</v>
      </c>
      <c r="Q5654" s="11">
        <v>1.6666666666666601E-2</v>
      </c>
      <c r="R5654" s="12">
        <v>342.94499999999999</v>
      </c>
      <c r="S5654" t="s">
        <v>22</v>
      </c>
      <c r="T5654">
        <v>0</v>
      </c>
      <c r="U5654">
        <f t="shared" si="530"/>
        <v>5</v>
      </c>
      <c r="V5654">
        <f t="shared" si="531"/>
        <v>1</v>
      </c>
      <c r="W5654">
        <f t="shared" si="532"/>
        <v>5</v>
      </c>
      <c r="X5654" t="str">
        <f t="shared" si="533"/>
        <v>515</v>
      </c>
      <c r="Y5654" t="str">
        <f>IF(Table1[[#This Row],[RFM_Score]]="555","Champion", IF(AND(J5654&gt;=4,V5654&gt;=4),"Loyal", IF(U5654&lt;=2,"At Risk", IF(W5654&gt;=4,"Potential Loyalist","Others"))))</f>
        <v>Potential Loyalist</v>
      </c>
    </row>
    <row r="5655" spans="1:25">
      <c r="A5655" t="s">
        <v>4058</v>
      </c>
      <c r="B5655">
        <v>18</v>
      </c>
      <c r="C5655" t="s">
        <v>19</v>
      </c>
      <c r="D5655" t="s">
        <v>25</v>
      </c>
      <c r="E5655" s="6" t="s">
        <v>17725</v>
      </c>
      <c r="F5655" t="s">
        <v>62</v>
      </c>
      <c r="G5655">
        <v>1</v>
      </c>
      <c r="H5655">
        <v>1</v>
      </c>
      <c r="I5655">
        <v>48</v>
      </c>
      <c r="J5655">
        <v>4</v>
      </c>
      <c r="K5655">
        <v>683.71</v>
      </c>
      <c r="L5655" t="str">
        <f t="shared" si="528"/>
        <v>OUTLIER</v>
      </c>
      <c r="M5655">
        <v>2</v>
      </c>
      <c r="N5655" t="str">
        <f t="shared" si="529"/>
        <v/>
      </c>
      <c r="O5655">
        <v>5</v>
      </c>
      <c r="P5655" s="11">
        <v>1</v>
      </c>
      <c r="Q5655" s="11">
        <v>8.3333333333333301E-2</v>
      </c>
      <c r="R5655" s="12">
        <v>341.85500000000002</v>
      </c>
      <c r="S5655" t="s">
        <v>22</v>
      </c>
      <c r="T5655">
        <v>0</v>
      </c>
      <c r="U5655">
        <f t="shared" si="530"/>
        <v>5</v>
      </c>
      <c r="V5655">
        <f t="shared" si="531"/>
        <v>1</v>
      </c>
      <c r="W5655">
        <f t="shared" si="532"/>
        <v>5</v>
      </c>
      <c r="X5655" t="str">
        <f t="shared" si="533"/>
        <v>515</v>
      </c>
      <c r="Y5655" t="str">
        <f>IF(Table1[[#This Row],[RFM_Score]]="555","Champion", IF(AND(J5655&gt;=4,V5655&gt;=4),"Loyal", IF(U5655&lt;=2,"At Risk", IF(W5655&gt;=4,"Potential Loyalist","Others"))))</f>
        <v>Potential Loyalist</v>
      </c>
    </row>
    <row r="5656" spans="1:25">
      <c r="A5656" t="s">
        <v>4250</v>
      </c>
      <c r="B5656">
        <v>18</v>
      </c>
      <c r="C5656" t="s">
        <v>19</v>
      </c>
      <c r="D5656" t="s">
        <v>25</v>
      </c>
      <c r="E5656" s="6" t="s">
        <v>17726</v>
      </c>
      <c r="F5656" t="s">
        <v>21</v>
      </c>
      <c r="G5656">
        <v>2</v>
      </c>
      <c r="H5656">
        <v>0</v>
      </c>
      <c r="I5656">
        <v>53</v>
      </c>
      <c r="J5656">
        <v>4</v>
      </c>
      <c r="K5656">
        <v>682.94</v>
      </c>
      <c r="L5656" t="str">
        <f t="shared" si="528"/>
        <v>OUTLIER</v>
      </c>
      <c r="M5656">
        <v>2</v>
      </c>
      <c r="N5656" t="str">
        <f t="shared" si="529"/>
        <v/>
      </c>
      <c r="O5656">
        <v>81</v>
      </c>
      <c r="P5656" s="11">
        <v>0</v>
      </c>
      <c r="Q5656" s="11">
        <v>7.5471698113207503E-2</v>
      </c>
      <c r="R5656" s="12">
        <v>341.47</v>
      </c>
      <c r="S5656" t="s">
        <v>22</v>
      </c>
      <c r="T5656">
        <v>0</v>
      </c>
      <c r="U5656">
        <f t="shared" si="530"/>
        <v>2</v>
      </c>
      <c r="V5656">
        <f t="shared" si="531"/>
        <v>1</v>
      </c>
      <c r="W5656">
        <f t="shared" si="532"/>
        <v>5</v>
      </c>
      <c r="X5656" t="str">
        <f t="shared" si="533"/>
        <v>215</v>
      </c>
      <c r="Y5656" t="str">
        <f>IF(Table1[[#This Row],[RFM_Score]]="555","Champion", IF(AND(J5656&gt;=4,V5656&gt;=4),"Loyal", IF(U5656&lt;=2,"At Risk", IF(W5656&gt;=4,"Potential Loyalist","Others"))))</f>
        <v>At Risk</v>
      </c>
    </row>
    <row r="5657" spans="1:25">
      <c r="A5657" t="s">
        <v>6512</v>
      </c>
      <c r="B5657">
        <v>42</v>
      </c>
      <c r="C5657" t="s">
        <v>19</v>
      </c>
      <c r="D5657" t="s">
        <v>49</v>
      </c>
      <c r="E5657" s="6" t="s">
        <v>17727</v>
      </c>
      <c r="F5657" t="s">
        <v>60</v>
      </c>
      <c r="G5657">
        <v>3</v>
      </c>
      <c r="H5657">
        <v>0</v>
      </c>
      <c r="I5657">
        <v>56</v>
      </c>
      <c r="J5657">
        <v>0</v>
      </c>
      <c r="K5657">
        <v>679.19</v>
      </c>
      <c r="L5657" t="str">
        <f t="shared" si="528"/>
        <v>OUTLIER</v>
      </c>
      <c r="M5657">
        <v>2</v>
      </c>
      <c r="N5657" t="str">
        <f t="shared" si="529"/>
        <v/>
      </c>
      <c r="O5657">
        <v>27</v>
      </c>
      <c r="P5657" s="11">
        <v>0</v>
      </c>
      <c r="Q5657" s="11">
        <v>0</v>
      </c>
      <c r="R5657" s="12">
        <v>339.59500000000003</v>
      </c>
      <c r="S5657" t="s">
        <v>22</v>
      </c>
      <c r="T5657">
        <v>0</v>
      </c>
      <c r="U5657">
        <f t="shared" si="530"/>
        <v>4</v>
      </c>
      <c r="V5657">
        <f t="shared" si="531"/>
        <v>1</v>
      </c>
      <c r="W5657">
        <f t="shared" si="532"/>
        <v>5</v>
      </c>
      <c r="X5657" t="str">
        <f t="shared" si="533"/>
        <v>415</v>
      </c>
      <c r="Y5657" t="str">
        <f>IF(Table1[[#This Row],[RFM_Score]]="555","Champion", IF(AND(J5657&gt;=4,V5657&gt;=4),"Loyal", IF(U5657&lt;=2,"At Risk", IF(W5657&gt;=4,"Potential Loyalist","Others"))))</f>
        <v>Potential Loyalist</v>
      </c>
    </row>
    <row r="5658" spans="1:25">
      <c r="A5658" t="s">
        <v>6837</v>
      </c>
      <c r="B5658">
        <v>23</v>
      </c>
      <c r="C5658" t="s">
        <v>24</v>
      </c>
      <c r="D5658" t="s">
        <v>25</v>
      </c>
      <c r="E5658" s="6" t="s">
        <v>17728</v>
      </c>
      <c r="F5658" t="s">
        <v>37</v>
      </c>
      <c r="G5658">
        <v>6</v>
      </c>
      <c r="H5658">
        <v>2</v>
      </c>
      <c r="I5658">
        <v>50</v>
      </c>
      <c r="J5658">
        <v>4</v>
      </c>
      <c r="K5658">
        <v>678.6</v>
      </c>
      <c r="L5658" t="str">
        <f t="shared" si="528"/>
        <v>OUTLIER</v>
      </c>
      <c r="M5658">
        <v>2</v>
      </c>
      <c r="N5658" t="str">
        <f t="shared" si="529"/>
        <v/>
      </c>
      <c r="O5658">
        <v>4</v>
      </c>
      <c r="P5658" s="11">
        <v>0.33333333333333298</v>
      </c>
      <c r="Q5658" s="11">
        <v>0.08</v>
      </c>
      <c r="R5658" s="12">
        <v>339.3</v>
      </c>
      <c r="S5658" t="s">
        <v>22</v>
      </c>
      <c r="T5658">
        <v>0</v>
      </c>
      <c r="U5658">
        <f t="shared" si="530"/>
        <v>5</v>
      </c>
      <c r="V5658">
        <f t="shared" si="531"/>
        <v>1</v>
      </c>
      <c r="W5658">
        <f t="shared" si="532"/>
        <v>5</v>
      </c>
      <c r="X5658" t="str">
        <f t="shared" si="533"/>
        <v>515</v>
      </c>
      <c r="Y5658" t="str">
        <f>IF(Table1[[#This Row],[RFM_Score]]="555","Champion", IF(AND(J5658&gt;=4,V5658&gt;=4),"Loyal", IF(U5658&lt;=2,"At Risk", IF(W5658&gt;=4,"Potential Loyalist","Others"))))</f>
        <v>Potential Loyalist</v>
      </c>
    </row>
    <row r="5659" spans="1:25">
      <c r="A5659" t="s">
        <v>5420</v>
      </c>
      <c r="B5659">
        <v>55</v>
      </c>
      <c r="C5659" t="s">
        <v>19</v>
      </c>
      <c r="D5659" t="s">
        <v>35</v>
      </c>
      <c r="E5659" s="6" t="s">
        <v>17729</v>
      </c>
      <c r="F5659" t="s">
        <v>30</v>
      </c>
      <c r="G5659">
        <v>2</v>
      </c>
      <c r="H5659">
        <v>1</v>
      </c>
      <c r="I5659">
        <v>43</v>
      </c>
      <c r="J5659">
        <v>1</v>
      </c>
      <c r="K5659">
        <v>678.44</v>
      </c>
      <c r="L5659" t="str">
        <f t="shared" si="528"/>
        <v>OUTLIER</v>
      </c>
      <c r="M5659">
        <v>2</v>
      </c>
      <c r="N5659" t="str">
        <f t="shared" si="529"/>
        <v/>
      </c>
      <c r="O5659">
        <v>17</v>
      </c>
      <c r="P5659" s="11">
        <v>0.5</v>
      </c>
      <c r="Q5659" s="11">
        <v>2.3255813953488299E-2</v>
      </c>
      <c r="R5659" s="12">
        <v>339.22</v>
      </c>
      <c r="S5659" t="s">
        <v>22</v>
      </c>
      <c r="T5659">
        <v>1</v>
      </c>
      <c r="U5659">
        <f t="shared" si="530"/>
        <v>5</v>
      </c>
      <c r="V5659">
        <f t="shared" si="531"/>
        <v>1</v>
      </c>
      <c r="W5659">
        <f t="shared" si="532"/>
        <v>5</v>
      </c>
      <c r="X5659" t="str">
        <f t="shared" si="533"/>
        <v>515</v>
      </c>
      <c r="Y5659" t="str">
        <f>IF(Table1[[#This Row],[RFM_Score]]="555","Champion", IF(AND(J5659&gt;=4,V5659&gt;=4),"Loyal", IF(U5659&lt;=2,"At Risk", IF(W5659&gt;=4,"Potential Loyalist","Others"))))</f>
        <v>Potential Loyalist</v>
      </c>
    </row>
    <row r="5660" spans="1:25">
      <c r="A5660" t="s">
        <v>10590</v>
      </c>
      <c r="B5660">
        <v>18</v>
      </c>
      <c r="C5660" t="s">
        <v>19</v>
      </c>
      <c r="D5660" t="s">
        <v>41</v>
      </c>
      <c r="E5660" s="6" t="s">
        <v>17730</v>
      </c>
      <c r="F5660" t="s">
        <v>62</v>
      </c>
      <c r="G5660">
        <v>3</v>
      </c>
      <c r="H5660">
        <v>2</v>
      </c>
      <c r="I5660">
        <v>46</v>
      </c>
      <c r="J5660">
        <v>1</v>
      </c>
      <c r="K5660">
        <v>678.42</v>
      </c>
      <c r="L5660" t="str">
        <f t="shared" si="528"/>
        <v>OUTLIER</v>
      </c>
      <c r="M5660">
        <v>2</v>
      </c>
      <c r="N5660" t="str">
        <f t="shared" si="529"/>
        <v/>
      </c>
      <c r="O5660">
        <v>14</v>
      </c>
      <c r="P5660" s="11">
        <v>0.66666666666666596</v>
      </c>
      <c r="Q5660" s="11">
        <v>2.1739130434782601E-2</v>
      </c>
      <c r="R5660" s="12">
        <v>339.21</v>
      </c>
      <c r="S5660" t="s">
        <v>22</v>
      </c>
      <c r="T5660">
        <v>0</v>
      </c>
      <c r="U5660">
        <f t="shared" si="530"/>
        <v>5</v>
      </c>
      <c r="V5660">
        <f t="shared" si="531"/>
        <v>1</v>
      </c>
      <c r="W5660">
        <f t="shared" si="532"/>
        <v>5</v>
      </c>
      <c r="X5660" t="str">
        <f t="shared" si="533"/>
        <v>515</v>
      </c>
      <c r="Y5660" t="str">
        <f>IF(Table1[[#This Row],[RFM_Score]]="555","Champion", IF(AND(J5660&gt;=4,V5660&gt;=4),"Loyal", IF(U5660&lt;=2,"At Risk", IF(W5660&gt;=4,"Potential Loyalist","Others"))))</f>
        <v>Potential Loyalist</v>
      </c>
    </row>
    <row r="5661" spans="1:25">
      <c r="A5661" t="s">
        <v>8054</v>
      </c>
      <c r="B5661">
        <v>26</v>
      </c>
      <c r="C5661" t="s">
        <v>19</v>
      </c>
      <c r="D5661" t="s">
        <v>25</v>
      </c>
      <c r="E5661" s="6" t="s">
        <v>17731</v>
      </c>
      <c r="F5661" t="s">
        <v>30</v>
      </c>
      <c r="G5661">
        <v>1</v>
      </c>
      <c r="H5661">
        <v>0</v>
      </c>
      <c r="I5661">
        <v>50</v>
      </c>
      <c r="J5661">
        <v>1</v>
      </c>
      <c r="K5661">
        <v>678.34</v>
      </c>
      <c r="L5661" t="str">
        <f t="shared" si="528"/>
        <v>OUTLIER</v>
      </c>
      <c r="M5661">
        <v>2</v>
      </c>
      <c r="N5661" t="str">
        <f t="shared" si="529"/>
        <v/>
      </c>
      <c r="O5661">
        <v>8</v>
      </c>
      <c r="P5661" s="11">
        <v>0</v>
      </c>
      <c r="Q5661" s="11">
        <v>0.02</v>
      </c>
      <c r="R5661" s="12">
        <v>339.17</v>
      </c>
      <c r="S5661" t="s">
        <v>22</v>
      </c>
      <c r="T5661">
        <v>0</v>
      </c>
      <c r="U5661">
        <f t="shared" si="530"/>
        <v>5</v>
      </c>
      <c r="V5661">
        <f t="shared" si="531"/>
        <v>1</v>
      </c>
      <c r="W5661">
        <f t="shared" si="532"/>
        <v>5</v>
      </c>
      <c r="X5661" t="str">
        <f t="shared" si="533"/>
        <v>515</v>
      </c>
      <c r="Y5661" t="str">
        <f>IF(Table1[[#This Row],[RFM_Score]]="555","Champion", IF(AND(J5661&gt;=4,V5661&gt;=4),"Loyal", IF(U5661&lt;=2,"At Risk", IF(W5661&gt;=4,"Potential Loyalist","Others"))))</f>
        <v>Potential Loyalist</v>
      </c>
    </row>
    <row r="5662" spans="1:25">
      <c r="A5662" t="s">
        <v>2619</v>
      </c>
      <c r="B5662">
        <v>34</v>
      </c>
      <c r="C5662" t="s">
        <v>24</v>
      </c>
      <c r="D5662" t="s">
        <v>25</v>
      </c>
      <c r="E5662" s="6" t="s">
        <v>17732</v>
      </c>
      <c r="F5662" t="s">
        <v>26</v>
      </c>
      <c r="G5662">
        <v>3</v>
      </c>
      <c r="H5662">
        <v>0</v>
      </c>
      <c r="I5662">
        <v>50</v>
      </c>
      <c r="J5662">
        <v>2</v>
      </c>
      <c r="K5662">
        <v>677.71</v>
      </c>
      <c r="L5662" t="str">
        <f t="shared" si="528"/>
        <v>OUTLIER</v>
      </c>
      <c r="M5662">
        <v>2</v>
      </c>
      <c r="N5662" t="str">
        <f t="shared" si="529"/>
        <v/>
      </c>
      <c r="O5662">
        <v>17</v>
      </c>
      <c r="P5662" s="11">
        <v>0</v>
      </c>
      <c r="Q5662" s="11">
        <v>0.04</v>
      </c>
      <c r="R5662" s="12">
        <v>338.85500000000002</v>
      </c>
      <c r="S5662" t="s">
        <v>22</v>
      </c>
      <c r="T5662">
        <v>0</v>
      </c>
      <c r="U5662">
        <f t="shared" si="530"/>
        <v>5</v>
      </c>
      <c r="V5662">
        <f t="shared" si="531"/>
        <v>1</v>
      </c>
      <c r="W5662">
        <f t="shared" si="532"/>
        <v>5</v>
      </c>
      <c r="X5662" t="str">
        <f t="shared" si="533"/>
        <v>515</v>
      </c>
      <c r="Y5662" t="str">
        <f>IF(Table1[[#This Row],[RFM_Score]]="555","Champion", IF(AND(J5662&gt;=4,V5662&gt;=4),"Loyal", IF(U5662&lt;=2,"At Risk", IF(W5662&gt;=4,"Potential Loyalist","Others"))))</f>
        <v>Potential Loyalist</v>
      </c>
    </row>
    <row r="5663" spans="1:25">
      <c r="A5663" t="s">
        <v>6694</v>
      </c>
      <c r="B5663">
        <v>53</v>
      </c>
      <c r="C5663" t="s">
        <v>24</v>
      </c>
      <c r="D5663" t="s">
        <v>46</v>
      </c>
      <c r="E5663" s="6" t="s">
        <v>17733</v>
      </c>
      <c r="F5663" t="s">
        <v>26</v>
      </c>
      <c r="G5663">
        <v>5</v>
      </c>
      <c r="H5663">
        <v>2</v>
      </c>
      <c r="I5663">
        <v>54</v>
      </c>
      <c r="J5663">
        <v>4</v>
      </c>
      <c r="K5663">
        <v>676.24</v>
      </c>
      <c r="L5663" t="str">
        <f t="shared" si="528"/>
        <v>OUTLIER</v>
      </c>
      <c r="M5663">
        <v>2</v>
      </c>
      <c r="N5663" t="str">
        <f t="shared" si="529"/>
        <v/>
      </c>
      <c r="O5663">
        <v>3</v>
      </c>
      <c r="P5663" s="11">
        <v>0.4</v>
      </c>
      <c r="Q5663" s="11">
        <v>7.4074074074074001E-2</v>
      </c>
      <c r="R5663" s="12">
        <v>338.12</v>
      </c>
      <c r="S5663" t="s">
        <v>22</v>
      </c>
      <c r="T5663">
        <v>0</v>
      </c>
      <c r="U5663">
        <f t="shared" si="530"/>
        <v>5</v>
      </c>
      <c r="V5663">
        <f t="shared" si="531"/>
        <v>1</v>
      </c>
      <c r="W5663">
        <f t="shared" si="532"/>
        <v>5</v>
      </c>
      <c r="X5663" t="str">
        <f t="shared" si="533"/>
        <v>515</v>
      </c>
      <c r="Y5663" t="str">
        <f>IF(Table1[[#This Row],[RFM_Score]]="555","Champion", IF(AND(J5663&gt;=4,V5663&gt;=4),"Loyal", IF(U5663&lt;=2,"At Risk", IF(W5663&gt;=4,"Potential Loyalist","Others"))))</f>
        <v>Potential Loyalist</v>
      </c>
    </row>
    <row r="5664" spans="1:25">
      <c r="A5664" t="s">
        <v>4971</v>
      </c>
      <c r="B5664">
        <v>29</v>
      </c>
      <c r="C5664" t="s">
        <v>33</v>
      </c>
      <c r="D5664" t="s">
        <v>25</v>
      </c>
      <c r="E5664" s="6" t="s">
        <v>17734</v>
      </c>
      <c r="F5664" t="s">
        <v>21</v>
      </c>
      <c r="G5664">
        <v>6</v>
      </c>
      <c r="H5664">
        <v>0</v>
      </c>
      <c r="I5664">
        <v>37</v>
      </c>
      <c r="J5664">
        <v>2</v>
      </c>
      <c r="K5664">
        <v>673.99</v>
      </c>
      <c r="L5664" t="str">
        <f t="shared" si="528"/>
        <v>OUTLIER</v>
      </c>
      <c r="M5664">
        <v>2</v>
      </c>
      <c r="N5664" t="str">
        <f t="shared" si="529"/>
        <v/>
      </c>
      <c r="O5664">
        <v>78</v>
      </c>
      <c r="P5664" s="11">
        <v>0</v>
      </c>
      <c r="Q5664" s="11">
        <v>5.4054054054054002E-2</v>
      </c>
      <c r="R5664" s="12">
        <v>336.995</v>
      </c>
      <c r="S5664" t="s">
        <v>22</v>
      </c>
      <c r="T5664">
        <v>0</v>
      </c>
      <c r="U5664">
        <f t="shared" si="530"/>
        <v>2</v>
      </c>
      <c r="V5664">
        <f t="shared" si="531"/>
        <v>1</v>
      </c>
      <c r="W5664">
        <f t="shared" si="532"/>
        <v>5</v>
      </c>
      <c r="X5664" t="str">
        <f t="shared" si="533"/>
        <v>215</v>
      </c>
      <c r="Y5664" t="str">
        <f>IF(Table1[[#This Row],[RFM_Score]]="555","Champion", IF(AND(J5664&gt;=4,V5664&gt;=4),"Loyal", IF(U5664&lt;=2,"At Risk", IF(W5664&gt;=4,"Potential Loyalist","Others"))))</f>
        <v>At Risk</v>
      </c>
    </row>
    <row r="5665" spans="1:25">
      <c r="A5665" t="s">
        <v>5514</v>
      </c>
      <c r="B5665">
        <v>34</v>
      </c>
      <c r="C5665" t="s">
        <v>24</v>
      </c>
      <c r="D5665" t="s">
        <v>25</v>
      </c>
      <c r="E5665" s="6" t="s">
        <v>17735</v>
      </c>
      <c r="F5665" t="s">
        <v>26</v>
      </c>
      <c r="G5665">
        <v>9</v>
      </c>
      <c r="H5665">
        <v>3</v>
      </c>
      <c r="I5665">
        <v>51</v>
      </c>
      <c r="J5665">
        <v>2</v>
      </c>
      <c r="K5665">
        <v>672.47</v>
      </c>
      <c r="L5665" t="str">
        <f t="shared" si="528"/>
        <v>OUTLIER</v>
      </c>
      <c r="M5665">
        <v>2</v>
      </c>
      <c r="N5665" t="str">
        <f t="shared" si="529"/>
        <v/>
      </c>
      <c r="O5665">
        <v>36</v>
      </c>
      <c r="P5665" s="11">
        <v>0.33333333333333298</v>
      </c>
      <c r="Q5665" s="11">
        <v>3.9215686274509803E-2</v>
      </c>
      <c r="R5665" s="12">
        <v>336.23500000000001</v>
      </c>
      <c r="S5665" t="s">
        <v>22</v>
      </c>
      <c r="T5665">
        <v>0</v>
      </c>
      <c r="U5665">
        <f t="shared" si="530"/>
        <v>4</v>
      </c>
      <c r="V5665">
        <f t="shared" si="531"/>
        <v>1</v>
      </c>
      <c r="W5665">
        <f t="shared" si="532"/>
        <v>5</v>
      </c>
      <c r="X5665" t="str">
        <f t="shared" si="533"/>
        <v>415</v>
      </c>
      <c r="Y5665" t="str">
        <f>IF(Table1[[#This Row],[RFM_Score]]="555","Champion", IF(AND(J5665&gt;=4,V5665&gt;=4),"Loyal", IF(U5665&lt;=2,"At Risk", IF(W5665&gt;=4,"Potential Loyalist","Others"))))</f>
        <v>Potential Loyalist</v>
      </c>
    </row>
    <row r="5666" spans="1:25">
      <c r="A5666" t="s">
        <v>6061</v>
      </c>
      <c r="B5666">
        <v>31</v>
      </c>
      <c r="C5666" t="s">
        <v>19</v>
      </c>
      <c r="D5666" t="s">
        <v>25</v>
      </c>
      <c r="E5666" s="6" t="s">
        <v>17736</v>
      </c>
      <c r="F5666" t="s">
        <v>37</v>
      </c>
      <c r="G5666">
        <v>4</v>
      </c>
      <c r="H5666">
        <v>0</v>
      </c>
      <c r="I5666">
        <v>52</v>
      </c>
      <c r="J5666">
        <v>2</v>
      </c>
      <c r="K5666">
        <v>667.61</v>
      </c>
      <c r="L5666" t="str">
        <f t="shared" si="528"/>
        <v>OUTLIER</v>
      </c>
      <c r="M5666">
        <v>2</v>
      </c>
      <c r="N5666" t="str">
        <f t="shared" si="529"/>
        <v/>
      </c>
      <c r="O5666">
        <v>21</v>
      </c>
      <c r="P5666" s="11">
        <v>0</v>
      </c>
      <c r="Q5666" s="11">
        <v>3.8461538461538401E-2</v>
      </c>
      <c r="R5666" s="12">
        <v>333.80500000000001</v>
      </c>
      <c r="S5666" t="s">
        <v>22</v>
      </c>
      <c r="T5666">
        <v>0</v>
      </c>
      <c r="U5666">
        <f t="shared" si="530"/>
        <v>4</v>
      </c>
      <c r="V5666">
        <f t="shared" si="531"/>
        <v>1</v>
      </c>
      <c r="W5666">
        <f t="shared" si="532"/>
        <v>5</v>
      </c>
      <c r="X5666" t="str">
        <f t="shared" si="533"/>
        <v>415</v>
      </c>
      <c r="Y5666" t="str">
        <f>IF(Table1[[#This Row],[RFM_Score]]="555","Champion", IF(AND(J5666&gt;=4,V5666&gt;=4),"Loyal", IF(U5666&lt;=2,"At Risk", IF(W5666&gt;=4,"Potential Loyalist","Others"))))</f>
        <v>Potential Loyalist</v>
      </c>
    </row>
    <row r="5667" spans="1:25">
      <c r="A5667" t="s">
        <v>6037</v>
      </c>
      <c r="B5667">
        <v>21</v>
      </c>
      <c r="C5667" t="s">
        <v>24</v>
      </c>
      <c r="D5667" t="s">
        <v>25</v>
      </c>
      <c r="E5667" s="6" t="s">
        <v>17737</v>
      </c>
      <c r="F5667" t="s">
        <v>26</v>
      </c>
      <c r="G5667">
        <v>2</v>
      </c>
      <c r="H5667">
        <v>0</v>
      </c>
      <c r="I5667">
        <v>51</v>
      </c>
      <c r="J5667">
        <v>0</v>
      </c>
      <c r="K5667">
        <v>667.46</v>
      </c>
      <c r="L5667" t="str">
        <f t="shared" si="528"/>
        <v>OUTLIER</v>
      </c>
      <c r="M5667">
        <v>2</v>
      </c>
      <c r="N5667" t="str">
        <f t="shared" si="529"/>
        <v/>
      </c>
      <c r="O5667">
        <v>0</v>
      </c>
      <c r="P5667" s="11">
        <v>0</v>
      </c>
      <c r="Q5667" s="11">
        <v>0</v>
      </c>
      <c r="R5667" s="12">
        <v>333.73</v>
      </c>
      <c r="S5667" t="s">
        <v>22</v>
      </c>
      <c r="T5667">
        <v>0</v>
      </c>
      <c r="U5667">
        <f t="shared" si="530"/>
        <v>5</v>
      </c>
      <c r="V5667">
        <f t="shared" si="531"/>
        <v>1</v>
      </c>
      <c r="W5667">
        <f t="shared" si="532"/>
        <v>5</v>
      </c>
      <c r="X5667" t="str">
        <f t="shared" si="533"/>
        <v>515</v>
      </c>
      <c r="Y5667" t="str">
        <f>IF(Table1[[#This Row],[RFM_Score]]="555","Champion", IF(AND(J5667&gt;=4,V5667&gt;=4),"Loyal", IF(U5667&lt;=2,"At Risk", IF(W5667&gt;=4,"Potential Loyalist","Others"))))</f>
        <v>Potential Loyalist</v>
      </c>
    </row>
    <row r="5668" spans="1:25">
      <c r="A5668" t="s">
        <v>383</v>
      </c>
      <c r="B5668">
        <v>18</v>
      </c>
      <c r="C5668" t="s">
        <v>19</v>
      </c>
      <c r="D5668" t="s">
        <v>25</v>
      </c>
      <c r="E5668" s="6" t="s">
        <v>17738</v>
      </c>
      <c r="F5668" t="s">
        <v>26</v>
      </c>
      <c r="G5668">
        <v>6</v>
      </c>
      <c r="H5668">
        <v>2</v>
      </c>
      <c r="I5668">
        <v>45</v>
      </c>
      <c r="J5668">
        <v>1</v>
      </c>
      <c r="K5668">
        <v>665.43</v>
      </c>
      <c r="L5668" t="str">
        <f t="shared" si="528"/>
        <v>OUTLIER</v>
      </c>
      <c r="M5668">
        <v>2</v>
      </c>
      <c r="N5668" t="str">
        <f t="shared" si="529"/>
        <v/>
      </c>
      <c r="O5668">
        <v>11</v>
      </c>
      <c r="P5668" s="11">
        <v>0.33333333333333298</v>
      </c>
      <c r="Q5668" s="11">
        <v>2.2222222222222199E-2</v>
      </c>
      <c r="R5668" s="12">
        <v>332.71499999999997</v>
      </c>
      <c r="S5668" t="s">
        <v>22</v>
      </c>
      <c r="T5668">
        <v>0</v>
      </c>
      <c r="U5668">
        <f t="shared" si="530"/>
        <v>5</v>
      </c>
      <c r="V5668">
        <f t="shared" si="531"/>
        <v>1</v>
      </c>
      <c r="W5668">
        <f t="shared" si="532"/>
        <v>5</v>
      </c>
      <c r="X5668" t="str">
        <f t="shared" si="533"/>
        <v>515</v>
      </c>
      <c r="Y5668" t="str">
        <f>IF(Table1[[#This Row],[RFM_Score]]="555","Champion", IF(AND(J5668&gt;=4,V5668&gt;=4),"Loyal", IF(U5668&lt;=2,"At Risk", IF(W5668&gt;=4,"Potential Loyalist","Others"))))</f>
        <v>Potential Loyalist</v>
      </c>
    </row>
    <row r="5669" spans="1:25">
      <c r="A5669" t="s">
        <v>523</v>
      </c>
      <c r="B5669">
        <v>27</v>
      </c>
      <c r="C5669" t="s">
        <v>24</v>
      </c>
      <c r="D5669" t="s">
        <v>29</v>
      </c>
      <c r="E5669" s="6" t="s">
        <v>17739</v>
      </c>
      <c r="F5669" t="s">
        <v>21</v>
      </c>
      <c r="G5669">
        <v>1</v>
      </c>
      <c r="H5669">
        <v>1</v>
      </c>
      <c r="I5669">
        <v>46</v>
      </c>
      <c r="J5669">
        <v>3</v>
      </c>
      <c r="K5669">
        <v>663.01</v>
      </c>
      <c r="L5669" t="str">
        <f t="shared" si="528"/>
        <v>OUTLIER</v>
      </c>
      <c r="M5669">
        <v>2</v>
      </c>
      <c r="N5669" t="str">
        <f t="shared" si="529"/>
        <v/>
      </c>
      <c r="O5669">
        <v>28</v>
      </c>
      <c r="P5669" s="11">
        <v>1</v>
      </c>
      <c r="Q5669" s="11">
        <v>6.5217391304347797E-2</v>
      </c>
      <c r="R5669" s="12">
        <v>331.505</v>
      </c>
      <c r="S5669" t="s">
        <v>22</v>
      </c>
      <c r="T5669">
        <v>0</v>
      </c>
      <c r="U5669">
        <f t="shared" si="530"/>
        <v>4</v>
      </c>
      <c r="V5669">
        <f t="shared" si="531"/>
        <v>1</v>
      </c>
      <c r="W5669">
        <f t="shared" si="532"/>
        <v>5</v>
      </c>
      <c r="X5669" t="str">
        <f t="shared" si="533"/>
        <v>415</v>
      </c>
      <c r="Y5669" t="str">
        <f>IF(Table1[[#This Row],[RFM_Score]]="555","Champion", IF(AND(J5669&gt;=4,V5669&gt;=4),"Loyal", IF(U5669&lt;=2,"At Risk", IF(W5669&gt;=4,"Potential Loyalist","Others"))))</f>
        <v>Potential Loyalist</v>
      </c>
    </row>
    <row r="5670" spans="1:25">
      <c r="A5670" t="s">
        <v>9217</v>
      </c>
      <c r="B5670">
        <v>33</v>
      </c>
      <c r="C5670" t="s">
        <v>24</v>
      </c>
      <c r="D5670" t="s">
        <v>25</v>
      </c>
      <c r="E5670" s="6" t="s">
        <v>17740</v>
      </c>
      <c r="F5670" t="s">
        <v>26</v>
      </c>
      <c r="G5670">
        <v>2</v>
      </c>
      <c r="H5670">
        <v>2</v>
      </c>
      <c r="I5670">
        <v>60</v>
      </c>
      <c r="J5670">
        <v>1</v>
      </c>
      <c r="K5670">
        <v>660.49</v>
      </c>
      <c r="L5670" t="str">
        <f t="shared" si="528"/>
        <v>OUTLIER</v>
      </c>
      <c r="M5670">
        <v>2</v>
      </c>
      <c r="N5670" t="str">
        <f t="shared" si="529"/>
        <v/>
      </c>
      <c r="O5670">
        <v>30</v>
      </c>
      <c r="P5670" s="11">
        <v>1</v>
      </c>
      <c r="Q5670" s="11">
        <v>1.6666666666666601E-2</v>
      </c>
      <c r="R5670" s="12">
        <v>330.245</v>
      </c>
      <c r="S5670" t="s">
        <v>22</v>
      </c>
      <c r="T5670">
        <v>0</v>
      </c>
      <c r="U5670">
        <f t="shared" si="530"/>
        <v>4</v>
      </c>
      <c r="V5670">
        <f t="shared" si="531"/>
        <v>1</v>
      </c>
      <c r="W5670">
        <f t="shared" si="532"/>
        <v>5</v>
      </c>
      <c r="X5670" t="str">
        <f t="shared" si="533"/>
        <v>415</v>
      </c>
      <c r="Y5670" t="str">
        <f>IF(Table1[[#This Row],[RFM_Score]]="555","Champion", IF(AND(J5670&gt;=4,V5670&gt;=4),"Loyal", IF(U5670&lt;=2,"At Risk", IF(W5670&gt;=4,"Potential Loyalist","Others"))))</f>
        <v>Potential Loyalist</v>
      </c>
    </row>
    <row r="5671" spans="1:25">
      <c r="A5671" t="s">
        <v>6704</v>
      </c>
      <c r="B5671">
        <v>32</v>
      </c>
      <c r="C5671" t="s">
        <v>19</v>
      </c>
      <c r="D5671" t="s">
        <v>46</v>
      </c>
      <c r="E5671" s="6" t="s">
        <v>17741</v>
      </c>
      <c r="F5671" t="s">
        <v>37</v>
      </c>
      <c r="G5671">
        <v>6</v>
      </c>
      <c r="H5671">
        <v>2</v>
      </c>
      <c r="I5671">
        <v>44</v>
      </c>
      <c r="J5671">
        <v>1</v>
      </c>
      <c r="K5671">
        <v>660.27</v>
      </c>
      <c r="L5671" t="str">
        <f t="shared" si="528"/>
        <v>OUTLIER</v>
      </c>
      <c r="M5671">
        <v>2</v>
      </c>
      <c r="N5671" t="str">
        <f t="shared" si="529"/>
        <v/>
      </c>
      <c r="O5671">
        <v>5</v>
      </c>
      <c r="P5671" s="11">
        <v>0.33333333333333298</v>
      </c>
      <c r="Q5671" s="11">
        <v>2.27272727272727E-2</v>
      </c>
      <c r="R5671" s="12">
        <v>330.13499999999999</v>
      </c>
      <c r="S5671" t="s">
        <v>22</v>
      </c>
      <c r="T5671">
        <v>0</v>
      </c>
      <c r="U5671">
        <f t="shared" si="530"/>
        <v>5</v>
      </c>
      <c r="V5671">
        <f t="shared" si="531"/>
        <v>1</v>
      </c>
      <c r="W5671">
        <f t="shared" si="532"/>
        <v>5</v>
      </c>
      <c r="X5671" t="str">
        <f t="shared" si="533"/>
        <v>515</v>
      </c>
      <c r="Y5671" t="str">
        <f>IF(Table1[[#This Row],[RFM_Score]]="555","Champion", IF(AND(J5671&gt;=4,V5671&gt;=4),"Loyal", IF(U5671&lt;=2,"At Risk", IF(W5671&gt;=4,"Potential Loyalist","Others"))))</f>
        <v>Potential Loyalist</v>
      </c>
    </row>
    <row r="5672" spans="1:25">
      <c r="A5672" t="s">
        <v>9569</v>
      </c>
      <c r="B5672">
        <v>18</v>
      </c>
      <c r="C5672" t="s">
        <v>19</v>
      </c>
      <c r="D5672" t="s">
        <v>20</v>
      </c>
      <c r="E5672" s="6" t="s">
        <v>17742</v>
      </c>
      <c r="F5672" t="s">
        <v>30</v>
      </c>
      <c r="G5672">
        <v>3</v>
      </c>
      <c r="H5672">
        <v>1</v>
      </c>
      <c r="I5672">
        <v>58</v>
      </c>
      <c r="J5672">
        <v>3</v>
      </c>
      <c r="K5672">
        <v>660.09</v>
      </c>
      <c r="L5672" t="str">
        <f t="shared" si="528"/>
        <v>OUTLIER</v>
      </c>
      <c r="M5672">
        <v>2</v>
      </c>
      <c r="N5672" t="str">
        <f t="shared" si="529"/>
        <v/>
      </c>
      <c r="O5672">
        <v>81</v>
      </c>
      <c r="P5672" s="11">
        <v>0.33333333333333298</v>
      </c>
      <c r="Q5672" s="11">
        <v>5.1724137931034399E-2</v>
      </c>
      <c r="R5672" s="12">
        <v>330.04500000000002</v>
      </c>
      <c r="S5672" t="s">
        <v>22</v>
      </c>
      <c r="T5672">
        <v>0</v>
      </c>
      <c r="U5672">
        <f t="shared" si="530"/>
        <v>2</v>
      </c>
      <c r="V5672">
        <f t="shared" si="531"/>
        <v>1</v>
      </c>
      <c r="W5672">
        <f t="shared" si="532"/>
        <v>5</v>
      </c>
      <c r="X5672" t="str">
        <f t="shared" si="533"/>
        <v>215</v>
      </c>
      <c r="Y5672" t="str">
        <f>IF(Table1[[#This Row],[RFM_Score]]="555","Champion", IF(AND(J5672&gt;=4,V5672&gt;=4),"Loyal", IF(U5672&lt;=2,"At Risk", IF(W5672&gt;=4,"Potential Loyalist","Others"))))</f>
        <v>At Risk</v>
      </c>
    </row>
    <row r="5673" spans="1:25">
      <c r="A5673" t="s">
        <v>7462</v>
      </c>
      <c r="B5673">
        <v>41</v>
      </c>
      <c r="C5673" t="s">
        <v>24</v>
      </c>
      <c r="D5673" t="s">
        <v>25</v>
      </c>
      <c r="E5673" s="6" t="s">
        <v>17743</v>
      </c>
      <c r="F5673" t="s">
        <v>21</v>
      </c>
      <c r="G5673">
        <v>3</v>
      </c>
      <c r="H5673">
        <v>0</v>
      </c>
      <c r="I5673">
        <v>61</v>
      </c>
      <c r="J5673">
        <v>4</v>
      </c>
      <c r="K5673">
        <v>656.47</v>
      </c>
      <c r="L5673" t="str">
        <f t="shared" si="528"/>
        <v>OUTLIER</v>
      </c>
      <c r="M5673">
        <v>2</v>
      </c>
      <c r="N5673" t="str">
        <f t="shared" si="529"/>
        <v/>
      </c>
      <c r="O5673">
        <v>20</v>
      </c>
      <c r="P5673" s="11">
        <v>0</v>
      </c>
      <c r="Q5673" s="11">
        <v>6.5573770491803199E-2</v>
      </c>
      <c r="R5673" s="12">
        <v>328.23500000000001</v>
      </c>
      <c r="S5673" t="s">
        <v>22</v>
      </c>
      <c r="T5673">
        <v>0</v>
      </c>
      <c r="U5673">
        <f t="shared" si="530"/>
        <v>5</v>
      </c>
      <c r="V5673">
        <f t="shared" si="531"/>
        <v>1</v>
      </c>
      <c r="W5673">
        <f t="shared" si="532"/>
        <v>5</v>
      </c>
      <c r="X5673" t="str">
        <f t="shared" si="533"/>
        <v>515</v>
      </c>
      <c r="Y5673" t="str">
        <f>IF(Table1[[#This Row],[RFM_Score]]="555","Champion", IF(AND(J5673&gt;=4,V5673&gt;=4),"Loyal", IF(U5673&lt;=2,"At Risk", IF(W5673&gt;=4,"Potential Loyalist","Others"))))</f>
        <v>Potential Loyalist</v>
      </c>
    </row>
    <row r="5674" spans="1:25">
      <c r="A5674" t="s">
        <v>7259</v>
      </c>
      <c r="B5674">
        <v>32</v>
      </c>
      <c r="C5674" t="s">
        <v>24</v>
      </c>
      <c r="D5674" t="s">
        <v>35</v>
      </c>
      <c r="E5674" s="6" t="s">
        <v>17744</v>
      </c>
      <c r="F5674" t="s">
        <v>62</v>
      </c>
      <c r="G5674">
        <v>3</v>
      </c>
      <c r="H5674">
        <v>0</v>
      </c>
      <c r="I5674">
        <v>61</v>
      </c>
      <c r="J5674">
        <v>2</v>
      </c>
      <c r="K5674">
        <v>656.14</v>
      </c>
      <c r="L5674" t="str">
        <f t="shared" si="528"/>
        <v>OUTLIER</v>
      </c>
      <c r="M5674">
        <v>2</v>
      </c>
      <c r="N5674" t="str">
        <f t="shared" si="529"/>
        <v/>
      </c>
      <c r="O5674">
        <v>16</v>
      </c>
      <c r="P5674" s="11">
        <v>0</v>
      </c>
      <c r="Q5674" s="11">
        <v>3.2786885245901599E-2</v>
      </c>
      <c r="R5674" s="12">
        <v>328.07</v>
      </c>
      <c r="S5674" t="s">
        <v>22</v>
      </c>
      <c r="T5674">
        <v>0</v>
      </c>
      <c r="U5674">
        <f t="shared" si="530"/>
        <v>5</v>
      </c>
      <c r="V5674">
        <f t="shared" si="531"/>
        <v>1</v>
      </c>
      <c r="W5674">
        <f t="shared" si="532"/>
        <v>5</v>
      </c>
      <c r="X5674" t="str">
        <f t="shared" si="533"/>
        <v>515</v>
      </c>
      <c r="Y5674" t="str">
        <f>IF(Table1[[#This Row],[RFM_Score]]="555","Champion", IF(AND(J5674&gt;=4,V5674&gt;=4),"Loyal", IF(U5674&lt;=2,"At Risk", IF(W5674&gt;=4,"Potential Loyalist","Others"))))</f>
        <v>Potential Loyalist</v>
      </c>
    </row>
    <row r="5675" spans="1:25">
      <c r="A5675" t="s">
        <v>5817</v>
      </c>
      <c r="B5675">
        <v>20</v>
      </c>
      <c r="C5675" t="s">
        <v>24</v>
      </c>
      <c r="D5675" t="s">
        <v>41</v>
      </c>
      <c r="E5675" s="6" t="s">
        <v>17745</v>
      </c>
      <c r="F5675" t="s">
        <v>21</v>
      </c>
      <c r="G5675">
        <v>1</v>
      </c>
      <c r="H5675">
        <v>0</v>
      </c>
      <c r="I5675">
        <v>46</v>
      </c>
      <c r="J5675">
        <v>2</v>
      </c>
      <c r="K5675">
        <v>654.24</v>
      </c>
      <c r="L5675" t="str">
        <f t="shared" si="528"/>
        <v>OUTLIER</v>
      </c>
      <c r="M5675">
        <v>2</v>
      </c>
      <c r="N5675" t="str">
        <f t="shared" si="529"/>
        <v/>
      </c>
      <c r="O5675">
        <v>6</v>
      </c>
      <c r="P5675" s="11">
        <v>0</v>
      </c>
      <c r="Q5675" s="11">
        <v>4.3478260869565202E-2</v>
      </c>
      <c r="R5675" s="12">
        <v>327.12</v>
      </c>
      <c r="S5675" t="s">
        <v>22</v>
      </c>
      <c r="T5675">
        <v>0</v>
      </c>
      <c r="U5675">
        <f t="shared" si="530"/>
        <v>5</v>
      </c>
      <c r="V5675">
        <f t="shared" si="531"/>
        <v>1</v>
      </c>
      <c r="W5675">
        <f t="shared" si="532"/>
        <v>5</v>
      </c>
      <c r="X5675" t="str">
        <f t="shared" si="533"/>
        <v>515</v>
      </c>
      <c r="Y5675" t="str">
        <f>IF(Table1[[#This Row],[RFM_Score]]="555","Champion", IF(AND(J5675&gt;=4,V5675&gt;=4),"Loyal", IF(U5675&lt;=2,"At Risk", IF(W5675&gt;=4,"Potential Loyalist","Others"))))</f>
        <v>Potential Loyalist</v>
      </c>
    </row>
    <row r="5676" spans="1:25">
      <c r="A5676" t="s">
        <v>9899</v>
      </c>
      <c r="B5676">
        <v>41</v>
      </c>
      <c r="C5676" t="s">
        <v>24</v>
      </c>
      <c r="D5676" t="s">
        <v>46</v>
      </c>
      <c r="E5676" s="6" t="s">
        <v>17746</v>
      </c>
      <c r="F5676" t="s">
        <v>26</v>
      </c>
      <c r="G5676">
        <v>4</v>
      </c>
      <c r="H5676">
        <v>3</v>
      </c>
      <c r="I5676">
        <v>48</v>
      </c>
      <c r="J5676">
        <v>3</v>
      </c>
      <c r="K5676">
        <v>652.9</v>
      </c>
      <c r="L5676" t="str">
        <f t="shared" si="528"/>
        <v>OUTLIER</v>
      </c>
      <c r="M5676">
        <v>2</v>
      </c>
      <c r="N5676" t="str">
        <f t="shared" si="529"/>
        <v/>
      </c>
      <c r="O5676">
        <v>1</v>
      </c>
      <c r="P5676" s="11">
        <v>0.75</v>
      </c>
      <c r="Q5676" s="11">
        <v>6.25E-2</v>
      </c>
      <c r="R5676" s="12">
        <v>326.45</v>
      </c>
      <c r="S5676" t="s">
        <v>22</v>
      </c>
      <c r="T5676">
        <v>0</v>
      </c>
      <c r="U5676">
        <f t="shared" si="530"/>
        <v>5</v>
      </c>
      <c r="V5676">
        <f t="shared" si="531"/>
        <v>1</v>
      </c>
      <c r="W5676">
        <f t="shared" si="532"/>
        <v>5</v>
      </c>
      <c r="X5676" t="str">
        <f t="shared" si="533"/>
        <v>515</v>
      </c>
      <c r="Y5676" t="str">
        <f>IF(Table1[[#This Row],[RFM_Score]]="555","Champion", IF(AND(J5676&gt;=4,V5676&gt;=4),"Loyal", IF(U5676&lt;=2,"At Risk", IF(W5676&gt;=4,"Potential Loyalist","Others"))))</f>
        <v>Potential Loyalist</v>
      </c>
    </row>
    <row r="5677" spans="1:25">
      <c r="A5677" t="s">
        <v>7669</v>
      </c>
      <c r="B5677">
        <v>46</v>
      </c>
      <c r="C5677" t="s">
        <v>24</v>
      </c>
      <c r="D5677" t="s">
        <v>25</v>
      </c>
      <c r="E5677" s="6" t="s">
        <v>17747</v>
      </c>
      <c r="F5677" t="s">
        <v>26</v>
      </c>
      <c r="G5677">
        <v>5</v>
      </c>
      <c r="H5677">
        <v>0</v>
      </c>
      <c r="I5677">
        <v>63</v>
      </c>
      <c r="J5677">
        <v>5</v>
      </c>
      <c r="K5677">
        <v>652.52</v>
      </c>
      <c r="L5677" t="str">
        <f t="shared" si="528"/>
        <v>OUTLIER</v>
      </c>
      <c r="M5677">
        <v>2</v>
      </c>
      <c r="N5677" t="str">
        <f t="shared" si="529"/>
        <v/>
      </c>
      <c r="O5677">
        <v>13</v>
      </c>
      <c r="P5677" s="11">
        <v>0</v>
      </c>
      <c r="Q5677" s="11">
        <v>7.9365079365079305E-2</v>
      </c>
      <c r="R5677" s="12">
        <v>326.26</v>
      </c>
      <c r="S5677" t="s">
        <v>22</v>
      </c>
      <c r="T5677">
        <v>0</v>
      </c>
      <c r="U5677">
        <f t="shared" si="530"/>
        <v>5</v>
      </c>
      <c r="V5677">
        <f t="shared" si="531"/>
        <v>1</v>
      </c>
      <c r="W5677">
        <f t="shared" si="532"/>
        <v>5</v>
      </c>
      <c r="X5677" t="str">
        <f t="shared" si="533"/>
        <v>515</v>
      </c>
      <c r="Y5677" t="str">
        <f>IF(Table1[[#This Row],[RFM_Score]]="555","Champion", IF(AND(J5677&gt;=4,V5677&gt;=4),"Loyal", IF(U5677&lt;=2,"At Risk", IF(W5677&gt;=4,"Potential Loyalist","Others"))))</f>
        <v>Potential Loyalist</v>
      </c>
    </row>
    <row r="5678" spans="1:25">
      <c r="A5678" t="s">
        <v>10938</v>
      </c>
      <c r="B5678">
        <v>28</v>
      </c>
      <c r="C5678" t="s">
        <v>24</v>
      </c>
      <c r="D5678" t="s">
        <v>35</v>
      </c>
      <c r="E5678" s="6" t="s">
        <v>17748</v>
      </c>
      <c r="F5678" t="s">
        <v>26</v>
      </c>
      <c r="G5678">
        <v>1</v>
      </c>
      <c r="H5678">
        <v>0</v>
      </c>
      <c r="I5678">
        <v>43</v>
      </c>
      <c r="J5678">
        <v>2</v>
      </c>
      <c r="K5678">
        <v>648.25</v>
      </c>
      <c r="L5678" t="str">
        <f t="shared" si="528"/>
        <v>OUTLIER</v>
      </c>
      <c r="M5678">
        <v>2</v>
      </c>
      <c r="N5678" t="str">
        <f t="shared" si="529"/>
        <v/>
      </c>
      <c r="O5678">
        <v>12</v>
      </c>
      <c r="P5678" s="11">
        <v>0</v>
      </c>
      <c r="Q5678" s="11">
        <v>4.6511627906976702E-2</v>
      </c>
      <c r="R5678" s="12">
        <v>324.125</v>
      </c>
      <c r="S5678" t="s">
        <v>22</v>
      </c>
      <c r="T5678">
        <v>0</v>
      </c>
      <c r="U5678">
        <f t="shared" si="530"/>
        <v>5</v>
      </c>
      <c r="V5678">
        <f t="shared" si="531"/>
        <v>1</v>
      </c>
      <c r="W5678">
        <f t="shared" si="532"/>
        <v>5</v>
      </c>
      <c r="X5678" t="str">
        <f t="shared" si="533"/>
        <v>515</v>
      </c>
      <c r="Y5678" t="str">
        <f>IF(Table1[[#This Row],[RFM_Score]]="555","Champion", IF(AND(J5678&gt;=4,V5678&gt;=4),"Loyal", IF(U5678&lt;=2,"At Risk", IF(W5678&gt;=4,"Potential Loyalist","Others"))))</f>
        <v>Potential Loyalist</v>
      </c>
    </row>
    <row r="5679" spans="1:25">
      <c r="A5679" t="s">
        <v>3357</v>
      </c>
      <c r="B5679">
        <v>37</v>
      </c>
      <c r="C5679" t="s">
        <v>19</v>
      </c>
      <c r="D5679" t="s">
        <v>49</v>
      </c>
      <c r="E5679" s="6" t="s">
        <v>17749</v>
      </c>
      <c r="F5679" t="s">
        <v>60</v>
      </c>
      <c r="G5679">
        <v>3</v>
      </c>
      <c r="H5679">
        <v>1</v>
      </c>
      <c r="I5679">
        <v>49</v>
      </c>
      <c r="J5679">
        <v>0</v>
      </c>
      <c r="K5679">
        <v>648.02</v>
      </c>
      <c r="L5679" t="str">
        <f t="shared" si="528"/>
        <v>OUTLIER</v>
      </c>
      <c r="M5679">
        <v>2</v>
      </c>
      <c r="N5679" t="str">
        <f t="shared" si="529"/>
        <v/>
      </c>
      <c r="O5679">
        <v>7</v>
      </c>
      <c r="P5679" s="11">
        <v>0.33333333333333298</v>
      </c>
      <c r="Q5679" s="11">
        <v>0</v>
      </c>
      <c r="R5679" s="12">
        <v>324.01</v>
      </c>
      <c r="S5679" t="s">
        <v>22</v>
      </c>
      <c r="T5679">
        <v>0</v>
      </c>
      <c r="U5679">
        <f t="shared" si="530"/>
        <v>5</v>
      </c>
      <c r="V5679">
        <f t="shared" si="531"/>
        <v>1</v>
      </c>
      <c r="W5679">
        <f t="shared" si="532"/>
        <v>5</v>
      </c>
      <c r="X5679" t="str">
        <f t="shared" si="533"/>
        <v>515</v>
      </c>
      <c r="Y5679" t="str">
        <f>IF(Table1[[#This Row],[RFM_Score]]="555","Champion", IF(AND(J5679&gt;=4,V5679&gt;=4),"Loyal", IF(U5679&lt;=2,"At Risk", IF(W5679&gt;=4,"Potential Loyalist","Others"))))</f>
        <v>Potential Loyalist</v>
      </c>
    </row>
    <row r="5680" spans="1:25">
      <c r="A5680" t="s">
        <v>5629</v>
      </c>
      <c r="B5680">
        <v>25</v>
      </c>
      <c r="C5680" t="s">
        <v>24</v>
      </c>
      <c r="D5680" t="s">
        <v>25</v>
      </c>
      <c r="E5680" s="6" t="s">
        <v>17750</v>
      </c>
      <c r="F5680" t="s">
        <v>60</v>
      </c>
      <c r="G5680">
        <v>1</v>
      </c>
      <c r="H5680">
        <v>0</v>
      </c>
      <c r="I5680">
        <v>47</v>
      </c>
      <c r="J5680">
        <v>1</v>
      </c>
      <c r="K5680">
        <v>644.29999999999995</v>
      </c>
      <c r="L5680" t="str">
        <f t="shared" si="528"/>
        <v>OUTLIER</v>
      </c>
      <c r="M5680">
        <v>2</v>
      </c>
      <c r="N5680" t="str">
        <f t="shared" si="529"/>
        <v/>
      </c>
      <c r="O5680">
        <v>33</v>
      </c>
      <c r="P5680" s="11">
        <v>0</v>
      </c>
      <c r="Q5680" s="11">
        <v>2.1276595744680799E-2</v>
      </c>
      <c r="R5680" s="12">
        <v>322.14999999999998</v>
      </c>
      <c r="S5680" t="s">
        <v>22</v>
      </c>
      <c r="T5680">
        <v>0</v>
      </c>
      <c r="U5680">
        <f t="shared" si="530"/>
        <v>4</v>
      </c>
      <c r="V5680">
        <f t="shared" si="531"/>
        <v>1</v>
      </c>
      <c r="W5680">
        <f t="shared" si="532"/>
        <v>5</v>
      </c>
      <c r="X5680" t="str">
        <f t="shared" si="533"/>
        <v>415</v>
      </c>
      <c r="Y5680" t="str">
        <f>IF(Table1[[#This Row],[RFM_Score]]="555","Champion", IF(AND(J5680&gt;=4,V5680&gt;=4),"Loyal", IF(U5680&lt;=2,"At Risk", IF(W5680&gt;=4,"Potential Loyalist","Others"))))</f>
        <v>Potential Loyalist</v>
      </c>
    </row>
    <row r="5681" spans="1:25">
      <c r="A5681" t="s">
        <v>10433</v>
      </c>
      <c r="B5681">
        <v>29</v>
      </c>
      <c r="C5681" t="s">
        <v>19</v>
      </c>
      <c r="D5681" t="s">
        <v>35</v>
      </c>
      <c r="E5681" s="6" t="s">
        <v>17751</v>
      </c>
      <c r="F5681" t="s">
        <v>21</v>
      </c>
      <c r="G5681">
        <v>0</v>
      </c>
      <c r="H5681">
        <v>0</v>
      </c>
      <c r="I5681">
        <v>47</v>
      </c>
      <c r="J5681">
        <v>3</v>
      </c>
      <c r="K5681">
        <v>642.42999999999995</v>
      </c>
      <c r="L5681" t="str">
        <f t="shared" si="528"/>
        <v>OUTLIER</v>
      </c>
      <c r="M5681">
        <v>2</v>
      </c>
      <c r="N5681" t="str">
        <f t="shared" si="529"/>
        <v/>
      </c>
      <c r="O5681">
        <v>78</v>
      </c>
      <c r="P5681" s="11">
        <v>0</v>
      </c>
      <c r="Q5681" s="11">
        <v>6.3829787234042507E-2</v>
      </c>
      <c r="R5681" s="12">
        <v>321.21499999999997</v>
      </c>
      <c r="S5681" t="s">
        <v>22</v>
      </c>
      <c r="T5681">
        <v>0</v>
      </c>
      <c r="U5681">
        <f t="shared" si="530"/>
        <v>2</v>
      </c>
      <c r="V5681">
        <f t="shared" si="531"/>
        <v>1</v>
      </c>
      <c r="W5681">
        <f t="shared" si="532"/>
        <v>5</v>
      </c>
      <c r="X5681" t="str">
        <f t="shared" si="533"/>
        <v>215</v>
      </c>
      <c r="Y5681" t="str">
        <f>IF(Table1[[#This Row],[RFM_Score]]="555","Champion", IF(AND(J5681&gt;=4,V5681&gt;=4),"Loyal", IF(U5681&lt;=2,"At Risk", IF(W5681&gt;=4,"Potential Loyalist","Others"))))</f>
        <v>At Risk</v>
      </c>
    </row>
    <row r="5682" spans="1:25">
      <c r="A5682" t="s">
        <v>438</v>
      </c>
      <c r="B5682">
        <v>27</v>
      </c>
      <c r="C5682" t="s">
        <v>19</v>
      </c>
      <c r="D5682" t="s">
        <v>25</v>
      </c>
      <c r="E5682" s="6" t="s">
        <v>17752</v>
      </c>
      <c r="F5682" t="s">
        <v>30</v>
      </c>
      <c r="G5682">
        <v>1</v>
      </c>
      <c r="H5682">
        <v>0</v>
      </c>
      <c r="I5682">
        <v>57</v>
      </c>
      <c r="J5682">
        <v>1</v>
      </c>
      <c r="K5682">
        <v>641.57000000000005</v>
      </c>
      <c r="L5682" t="str">
        <f t="shared" si="528"/>
        <v>OUTLIER</v>
      </c>
      <c r="M5682">
        <v>2</v>
      </c>
      <c r="N5682" t="str">
        <f t="shared" si="529"/>
        <v/>
      </c>
      <c r="O5682">
        <v>28</v>
      </c>
      <c r="P5682" s="11">
        <v>0</v>
      </c>
      <c r="Q5682" s="11">
        <v>1.7543859649122799E-2</v>
      </c>
      <c r="R5682" s="12">
        <v>320.78500000000003</v>
      </c>
      <c r="S5682" t="s">
        <v>22</v>
      </c>
      <c r="T5682">
        <v>0</v>
      </c>
      <c r="U5682">
        <f t="shared" si="530"/>
        <v>4</v>
      </c>
      <c r="V5682">
        <f t="shared" si="531"/>
        <v>1</v>
      </c>
      <c r="W5682">
        <f t="shared" si="532"/>
        <v>5</v>
      </c>
      <c r="X5682" t="str">
        <f t="shared" si="533"/>
        <v>415</v>
      </c>
      <c r="Y5682" t="str">
        <f>IF(Table1[[#This Row],[RFM_Score]]="555","Champion", IF(AND(J5682&gt;=4,V5682&gt;=4),"Loyal", IF(U5682&lt;=2,"At Risk", IF(W5682&gt;=4,"Potential Loyalist","Others"))))</f>
        <v>Potential Loyalist</v>
      </c>
    </row>
    <row r="5683" spans="1:25">
      <c r="A5683" t="s">
        <v>4775</v>
      </c>
      <c r="B5683">
        <v>18</v>
      </c>
      <c r="C5683" t="s">
        <v>24</v>
      </c>
      <c r="D5683" t="s">
        <v>41</v>
      </c>
      <c r="E5683" s="6" t="s">
        <v>17753</v>
      </c>
      <c r="F5683" t="s">
        <v>30</v>
      </c>
      <c r="G5683">
        <v>2</v>
      </c>
      <c r="H5683">
        <v>1</v>
      </c>
      <c r="I5683">
        <v>62</v>
      </c>
      <c r="J5683">
        <v>1</v>
      </c>
      <c r="K5683">
        <v>640.77</v>
      </c>
      <c r="L5683" t="str">
        <f t="shared" si="528"/>
        <v>OUTLIER</v>
      </c>
      <c r="M5683">
        <v>2</v>
      </c>
      <c r="N5683" t="str">
        <f t="shared" si="529"/>
        <v/>
      </c>
      <c r="O5683">
        <v>21</v>
      </c>
      <c r="P5683" s="11">
        <v>0.5</v>
      </c>
      <c r="Q5683" s="11">
        <v>1.6129032258064498E-2</v>
      </c>
      <c r="R5683" s="12">
        <v>320.38499999999999</v>
      </c>
      <c r="S5683" t="s">
        <v>22</v>
      </c>
      <c r="T5683">
        <v>0</v>
      </c>
      <c r="U5683">
        <f t="shared" si="530"/>
        <v>4</v>
      </c>
      <c r="V5683">
        <f t="shared" si="531"/>
        <v>1</v>
      </c>
      <c r="W5683">
        <f t="shared" si="532"/>
        <v>5</v>
      </c>
      <c r="X5683" t="str">
        <f t="shared" si="533"/>
        <v>415</v>
      </c>
      <c r="Y5683" t="str">
        <f>IF(Table1[[#This Row],[RFM_Score]]="555","Champion", IF(AND(J5683&gt;=4,V5683&gt;=4),"Loyal", IF(U5683&lt;=2,"At Risk", IF(W5683&gt;=4,"Potential Loyalist","Others"))))</f>
        <v>Potential Loyalist</v>
      </c>
    </row>
    <row r="5684" spans="1:25">
      <c r="A5684" t="s">
        <v>6297</v>
      </c>
      <c r="B5684">
        <v>51</v>
      </c>
      <c r="C5684" t="s">
        <v>19</v>
      </c>
      <c r="D5684" t="s">
        <v>20</v>
      </c>
      <c r="E5684" s="6" t="s">
        <v>17754</v>
      </c>
      <c r="F5684" t="s">
        <v>30</v>
      </c>
      <c r="G5684">
        <v>5</v>
      </c>
      <c r="H5684">
        <v>2</v>
      </c>
      <c r="I5684">
        <v>47</v>
      </c>
      <c r="J5684">
        <v>2</v>
      </c>
      <c r="K5684">
        <v>639.54999999999995</v>
      </c>
      <c r="L5684" t="str">
        <f t="shared" si="528"/>
        <v>OUTLIER</v>
      </c>
      <c r="M5684">
        <v>2</v>
      </c>
      <c r="N5684" t="str">
        <f t="shared" si="529"/>
        <v/>
      </c>
      <c r="O5684">
        <v>29</v>
      </c>
      <c r="P5684" s="11">
        <v>0.4</v>
      </c>
      <c r="Q5684" s="11">
        <v>4.2553191489361701E-2</v>
      </c>
      <c r="R5684" s="12">
        <v>319.77499999999998</v>
      </c>
      <c r="S5684" t="s">
        <v>22</v>
      </c>
      <c r="T5684">
        <v>0</v>
      </c>
      <c r="U5684">
        <f t="shared" si="530"/>
        <v>4</v>
      </c>
      <c r="V5684">
        <f t="shared" si="531"/>
        <v>1</v>
      </c>
      <c r="W5684">
        <f t="shared" si="532"/>
        <v>5</v>
      </c>
      <c r="X5684" t="str">
        <f t="shared" si="533"/>
        <v>415</v>
      </c>
      <c r="Y5684" t="str">
        <f>IF(Table1[[#This Row],[RFM_Score]]="555","Champion", IF(AND(J5684&gt;=4,V5684&gt;=4),"Loyal", IF(U5684&lt;=2,"At Risk", IF(W5684&gt;=4,"Potential Loyalist","Others"))))</f>
        <v>Potential Loyalist</v>
      </c>
    </row>
    <row r="5685" spans="1:25">
      <c r="A5685" t="s">
        <v>3246</v>
      </c>
      <c r="B5685">
        <v>40</v>
      </c>
      <c r="C5685" t="s">
        <v>19</v>
      </c>
      <c r="D5685" t="s">
        <v>20</v>
      </c>
      <c r="E5685" s="6" t="s">
        <v>17755</v>
      </c>
      <c r="F5685" t="s">
        <v>60</v>
      </c>
      <c r="G5685">
        <v>2</v>
      </c>
      <c r="H5685">
        <v>0</v>
      </c>
      <c r="I5685">
        <v>39</v>
      </c>
      <c r="J5685">
        <v>3</v>
      </c>
      <c r="K5685">
        <v>638.27</v>
      </c>
      <c r="L5685" t="str">
        <f t="shared" si="528"/>
        <v>OUTLIER</v>
      </c>
      <c r="M5685">
        <v>2</v>
      </c>
      <c r="N5685" t="str">
        <f t="shared" si="529"/>
        <v/>
      </c>
      <c r="O5685">
        <v>35</v>
      </c>
      <c r="P5685" s="11">
        <v>0</v>
      </c>
      <c r="Q5685" s="11">
        <v>7.69230769230769E-2</v>
      </c>
      <c r="R5685" s="12">
        <v>319.13499999999999</v>
      </c>
      <c r="S5685" t="s">
        <v>22</v>
      </c>
      <c r="T5685">
        <v>0</v>
      </c>
      <c r="U5685">
        <f t="shared" si="530"/>
        <v>4</v>
      </c>
      <c r="V5685">
        <f t="shared" si="531"/>
        <v>1</v>
      </c>
      <c r="W5685">
        <f t="shared" si="532"/>
        <v>5</v>
      </c>
      <c r="X5685" t="str">
        <f t="shared" si="533"/>
        <v>415</v>
      </c>
      <c r="Y5685" t="str">
        <f>IF(Table1[[#This Row],[RFM_Score]]="555","Champion", IF(AND(J5685&gt;=4,V5685&gt;=4),"Loyal", IF(U5685&lt;=2,"At Risk", IF(W5685&gt;=4,"Potential Loyalist","Others"))))</f>
        <v>Potential Loyalist</v>
      </c>
    </row>
    <row r="5686" spans="1:25">
      <c r="A5686" t="s">
        <v>8599</v>
      </c>
      <c r="B5686">
        <v>46</v>
      </c>
      <c r="C5686" t="s">
        <v>24</v>
      </c>
      <c r="D5686" t="s">
        <v>49</v>
      </c>
      <c r="E5686" s="6" t="s">
        <v>17756</v>
      </c>
      <c r="F5686" t="s">
        <v>30</v>
      </c>
      <c r="G5686">
        <v>0</v>
      </c>
      <c r="H5686">
        <v>0</v>
      </c>
      <c r="I5686">
        <v>54</v>
      </c>
      <c r="J5686">
        <v>3</v>
      </c>
      <c r="K5686">
        <v>637.95000000000005</v>
      </c>
      <c r="L5686" t="str">
        <f t="shared" si="528"/>
        <v>OUTLIER</v>
      </c>
      <c r="M5686">
        <v>2</v>
      </c>
      <c r="N5686" t="str">
        <f t="shared" si="529"/>
        <v/>
      </c>
      <c r="O5686">
        <v>1</v>
      </c>
      <c r="P5686" s="11">
        <v>0</v>
      </c>
      <c r="Q5686" s="11">
        <v>5.5555555555555497E-2</v>
      </c>
      <c r="R5686" s="12">
        <v>318.97500000000002</v>
      </c>
      <c r="S5686" t="s">
        <v>22</v>
      </c>
      <c r="T5686">
        <v>0</v>
      </c>
      <c r="U5686">
        <f t="shared" si="530"/>
        <v>5</v>
      </c>
      <c r="V5686">
        <f t="shared" si="531"/>
        <v>1</v>
      </c>
      <c r="W5686">
        <f t="shared" si="532"/>
        <v>5</v>
      </c>
      <c r="X5686" t="str">
        <f t="shared" si="533"/>
        <v>515</v>
      </c>
      <c r="Y5686" t="str">
        <f>IF(Table1[[#This Row],[RFM_Score]]="555","Champion", IF(AND(J5686&gt;=4,V5686&gt;=4),"Loyal", IF(U5686&lt;=2,"At Risk", IF(W5686&gt;=4,"Potential Loyalist","Others"))))</f>
        <v>Potential Loyalist</v>
      </c>
    </row>
    <row r="5687" spans="1:25">
      <c r="A5687" t="s">
        <v>2033</v>
      </c>
      <c r="B5687">
        <v>34</v>
      </c>
      <c r="C5687" t="s">
        <v>24</v>
      </c>
      <c r="D5687" t="s">
        <v>41</v>
      </c>
      <c r="E5687" s="6" t="s">
        <v>17757</v>
      </c>
      <c r="F5687" t="s">
        <v>26</v>
      </c>
      <c r="G5687">
        <v>4</v>
      </c>
      <c r="H5687">
        <v>2</v>
      </c>
      <c r="I5687">
        <v>53</v>
      </c>
      <c r="J5687">
        <v>1</v>
      </c>
      <c r="K5687">
        <v>634.54</v>
      </c>
      <c r="L5687" t="str">
        <f t="shared" si="528"/>
        <v>OUTLIER</v>
      </c>
      <c r="M5687">
        <v>2</v>
      </c>
      <c r="N5687" t="str">
        <f t="shared" si="529"/>
        <v/>
      </c>
      <c r="O5687">
        <v>9</v>
      </c>
      <c r="P5687" s="11">
        <v>0.5</v>
      </c>
      <c r="Q5687" s="11">
        <v>1.8867924528301799E-2</v>
      </c>
      <c r="R5687" s="12">
        <v>317.27</v>
      </c>
      <c r="S5687" t="s">
        <v>22</v>
      </c>
      <c r="T5687">
        <v>1</v>
      </c>
      <c r="U5687">
        <f t="shared" si="530"/>
        <v>5</v>
      </c>
      <c r="V5687">
        <f t="shared" si="531"/>
        <v>1</v>
      </c>
      <c r="W5687">
        <f t="shared" si="532"/>
        <v>5</v>
      </c>
      <c r="X5687" t="str">
        <f t="shared" si="533"/>
        <v>515</v>
      </c>
      <c r="Y5687" t="str">
        <f>IF(Table1[[#This Row],[RFM_Score]]="555","Champion", IF(AND(J5687&gt;=4,V5687&gt;=4),"Loyal", IF(U5687&lt;=2,"At Risk", IF(W5687&gt;=4,"Potential Loyalist","Others"))))</f>
        <v>Potential Loyalist</v>
      </c>
    </row>
    <row r="5688" spans="1:25">
      <c r="A5688" t="s">
        <v>2449</v>
      </c>
      <c r="B5688">
        <v>21</v>
      </c>
      <c r="C5688" t="s">
        <v>19</v>
      </c>
      <c r="D5688" t="s">
        <v>29</v>
      </c>
      <c r="E5688" s="6" t="s">
        <v>17758</v>
      </c>
      <c r="F5688" t="s">
        <v>30</v>
      </c>
      <c r="G5688">
        <v>2</v>
      </c>
      <c r="H5688">
        <v>1</v>
      </c>
      <c r="I5688">
        <v>60</v>
      </c>
      <c r="J5688">
        <v>4</v>
      </c>
      <c r="K5688">
        <v>631.65</v>
      </c>
      <c r="L5688" t="str">
        <f t="shared" si="528"/>
        <v>OUTLIER</v>
      </c>
      <c r="M5688">
        <v>2</v>
      </c>
      <c r="N5688" t="str">
        <f t="shared" si="529"/>
        <v/>
      </c>
      <c r="O5688">
        <v>30</v>
      </c>
      <c r="P5688" s="11">
        <v>0.5</v>
      </c>
      <c r="Q5688" s="11">
        <v>6.6666666666666596E-2</v>
      </c>
      <c r="R5688" s="12">
        <v>315.82499999999999</v>
      </c>
      <c r="S5688" t="s">
        <v>22</v>
      </c>
      <c r="T5688">
        <v>0</v>
      </c>
      <c r="U5688">
        <f t="shared" si="530"/>
        <v>4</v>
      </c>
      <c r="V5688">
        <f t="shared" si="531"/>
        <v>1</v>
      </c>
      <c r="W5688">
        <f t="shared" si="532"/>
        <v>5</v>
      </c>
      <c r="X5688" t="str">
        <f t="shared" si="533"/>
        <v>415</v>
      </c>
      <c r="Y5688" t="str">
        <f>IF(Table1[[#This Row],[RFM_Score]]="555","Champion", IF(AND(J5688&gt;=4,V5688&gt;=4),"Loyal", IF(U5688&lt;=2,"At Risk", IF(W5688&gt;=4,"Potential Loyalist","Others"))))</f>
        <v>Potential Loyalist</v>
      </c>
    </row>
    <row r="5689" spans="1:25">
      <c r="A5689" t="s">
        <v>4691</v>
      </c>
      <c r="B5689">
        <v>43</v>
      </c>
      <c r="C5689" t="s">
        <v>19</v>
      </c>
      <c r="D5689" t="s">
        <v>25</v>
      </c>
      <c r="E5689" s="6" t="s">
        <v>17759</v>
      </c>
      <c r="F5689" t="s">
        <v>30</v>
      </c>
      <c r="G5689">
        <v>1</v>
      </c>
      <c r="H5689">
        <v>1</v>
      </c>
      <c r="I5689">
        <v>61</v>
      </c>
      <c r="J5689">
        <v>1</v>
      </c>
      <c r="K5689">
        <v>627.21</v>
      </c>
      <c r="L5689" t="str">
        <f t="shared" si="528"/>
        <v>OUTLIER</v>
      </c>
      <c r="M5689">
        <v>2</v>
      </c>
      <c r="N5689" t="str">
        <f t="shared" si="529"/>
        <v/>
      </c>
      <c r="O5689">
        <v>22</v>
      </c>
      <c r="P5689" s="11">
        <v>1</v>
      </c>
      <c r="Q5689" s="11">
        <v>1.63934426229508E-2</v>
      </c>
      <c r="R5689" s="12">
        <v>313.60500000000002</v>
      </c>
      <c r="S5689" t="s">
        <v>22</v>
      </c>
      <c r="T5689">
        <v>0</v>
      </c>
      <c r="U5689">
        <f t="shared" si="530"/>
        <v>4</v>
      </c>
      <c r="V5689">
        <f t="shared" si="531"/>
        <v>1</v>
      </c>
      <c r="W5689">
        <f t="shared" si="532"/>
        <v>5</v>
      </c>
      <c r="X5689" t="str">
        <f t="shared" si="533"/>
        <v>415</v>
      </c>
      <c r="Y5689" t="str">
        <f>IF(Table1[[#This Row],[RFM_Score]]="555","Champion", IF(AND(J5689&gt;=4,V5689&gt;=4),"Loyal", IF(U5689&lt;=2,"At Risk", IF(W5689&gt;=4,"Potential Loyalist","Others"))))</f>
        <v>Potential Loyalist</v>
      </c>
    </row>
    <row r="5690" spans="1:25">
      <c r="A5690" t="s">
        <v>10511</v>
      </c>
      <c r="B5690">
        <v>39</v>
      </c>
      <c r="C5690" t="s">
        <v>19</v>
      </c>
      <c r="D5690" t="s">
        <v>46</v>
      </c>
      <c r="E5690" s="6" t="s">
        <v>17760</v>
      </c>
      <c r="F5690" t="s">
        <v>21</v>
      </c>
      <c r="G5690">
        <v>0</v>
      </c>
      <c r="H5690">
        <v>0</v>
      </c>
      <c r="I5690">
        <v>51</v>
      </c>
      <c r="J5690">
        <v>4</v>
      </c>
      <c r="K5690">
        <v>626.34</v>
      </c>
      <c r="L5690" t="str">
        <f t="shared" si="528"/>
        <v>OUTLIER</v>
      </c>
      <c r="M5690">
        <v>2</v>
      </c>
      <c r="N5690" t="str">
        <f t="shared" si="529"/>
        <v/>
      </c>
      <c r="O5690">
        <v>0</v>
      </c>
      <c r="P5690" s="11">
        <v>0</v>
      </c>
      <c r="Q5690" s="11">
        <v>7.8431372549019607E-2</v>
      </c>
      <c r="R5690" s="12">
        <v>313.17</v>
      </c>
      <c r="S5690" t="s">
        <v>22</v>
      </c>
      <c r="T5690">
        <v>0</v>
      </c>
      <c r="U5690">
        <f t="shared" si="530"/>
        <v>5</v>
      </c>
      <c r="V5690">
        <f t="shared" si="531"/>
        <v>1</v>
      </c>
      <c r="W5690">
        <f t="shared" si="532"/>
        <v>5</v>
      </c>
      <c r="X5690" t="str">
        <f t="shared" si="533"/>
        <v>515</v>
      </c>
      <c r="Y5690" t="str">
        <f>IF(Table1[[#This Row],[RFM_Score]]="555","Champion", IF(AND(J5690&gt;=4,V5690&gt;=4),"Loyal", IF(U5690&lt;=2,"At Risk", IF(W5690&gt;=4,"Potential Loyalist","Others"))))</f>
        <v>Potential Loyalist</v>
      </c>
    </row>
    <row r="5691" spans="1:25">
      <c r="A5691" t="s">
        <v>6707</v>
      </c>
      <c r="B5691">
        <v>37</v>
      </c>
      <c r="C5691" t="s">
        <v>19</v>
      </c>
      <c r="D5691" t="s">
        <v>25</v>
      </c>
      <c r="E5691" s="6" t="s">
        <v>17761</v>
      </c>
      <c r="F5691" t="s">
        <v>30</v>
      </c>
      <c r="G5691">
        <v>4</v>
      </c>
      <c r="H5691">
        <v>1</v>
      </c>
      <c r="I5691">
        <v>52</v>
      </c>
      <c r="J5691">
        <v>0</v>
      </c>
      <c r="K5691">
        <v>625.39</v>
      </c>
      <c r="L5691" t="str">
        <f t="shared" si="528"/>
        <v>OUTLIER</v>
      </c>
      <c r="M5691">
        <v>2</v>
      </c>
      <c r="N5691" t="str">
        <f t="shared" si="529"/>
        <v/>
      </c>
      <c r="O5691">
        <v>5</v>
      </c>
      <c r="P5691" s="11">
        <v>0.25</v>
      </c>
      <c r="Q5691" s="11">
        <v>0</v>
      </c>
      <c r="R5691" s="12">
        <v>312.69499999999999</v>
      </c>
      <c r="S5691" t="s">
        <v>22</v>
      </c>
      <c r="T5691">
        <v>0</v>
      </c>
      <c r="U5691">
        <f t="shared" si="530"/>
        <v>5</v>
      </c>
      <c r="V5691">
        <f t="shared" si="531"/>
        <v>1</v>
      </c>
      <c r="W5691">
        <f t="shared" si="532"/>
        <v>5</v>
      </c>
      <c r="X5691" t="str">
        <f t="shared" si="533"/>
        <v>515</v>
      </c>
      <c r="Y5691" t="str">
        <f>IF(Table1[[#This Row],[RFM_Score]]="555","Champion", IF(AND(J5691&gt;=4,V5691&gt;=4),"Loyal", IF(U5691&lt;=2,"At Risk", IF(W5691&gt;=4,"Potential Loyalist","Others"))))</f>
        <v>Potential Loyalist</v>
      </c>
    </row>
    <row r="5692" spans="1:25">
      <c r="A5692" t="s">
        <v>2830</v>
      </c>
      <c r="B5692">
        <v>23</v>
      </c>
      <c r="C5692" t="s">
        <v>24</v>
      </c>
      <c r="D5692" t="s">
        <v>25</v>
      </c>
      <c r="E5692" s="6" t="s">
        <v>17762</v>
      </c>
      <c r="F5692" t="s">
        <v>21</v>
      </c>
      <c r="G5692">
        <v>2</v>
      </c>
      <c r="H5692">
        <v>1</v>
      </c>
      <c r="I5692">
        <v>49</v>
      </c>
      <c r="J5692">
        <v>3</v>
      </c>
      <c r="K5692">
        <v>623.63</v>
      </c>
      <c r="L5692" t="str">
        <f t="shared" si="528"/>
        <v>OUTLIER</v>
      </c>
      <c r="M5692">
        <v>2</v>
      </c>
      <c r="N5692" t="str">
        <f t="shared" si="529"/>
        <v/>
      </c>
      <c r="O5692">
        <v>50</v>
      </c>
      <c r="P5692" s="11">
        <v>0.5</v>
      </c>
      <c r="Q5692" s="11">
        <v>6.1224489795918297E-2</v>
      </c>
      <c r="R5692" s="12">
        <v>311.815</v>
      </c>
      <c r="S5692" t="s">
        <v>22</v>
      </c>
      <c r="T5692">
        <v>0</v>
      </c>
      <c r="U5692">
        <f t="shared" si="530"/>
        <v>3</v>
      </c>
      <c r="V5692">
        <f t="shared" si="531"/>
        <v>1</v>
      </c>
      <c r="W5692">
        <f t="shared" si="532"/>
        <v>5</v>
      </c>
      <c r="X5692" t="str">
        <f t="shared" si="533"/>
        <v>315</v>
      </c>
      <c r="Y5692" t="str">
        <f>IF(Table1[[#This Row],[RFM_Score]]="555","Champion", IF(AND(J5692&gt;=4,V5692&gt;=4),"Loyal", IF(U5692&lt;=2,"At Risk", IF(W5692&gt;=4,"Potential Loyalist","Others"))))</f>
        <v>Potential Loyalist</v>
      </c>
    </row>
    <row r="5693" spans="1:25">
      <c r="A5693" t="s">
        <v>4744</v>
      </c>
      <c r="B5693">
        <v>29</v>
      </c>
      <c r="C5693" t="s">
        <v>24</v>
      </c>
      <c r="D5693" t="s">
        <v>41</v>
      </c>
      <c r="E5693" s="6" t="s">
        <v>17763</v>
      </c>
      <c r="F5693" t="s">
        <v>62</v>
      </c>
      <c r="G5693">
        <v>0</v>
      </c>
      <c r="H5693">
        <v>0</v>
      </c>
      <c r="I5693">
        <v>56</v>
      </c>
      <c r="J5693">
        <v>1</v>
      </c>
      <c r="K5693">
        <v>622.03</v>
      </c>
      <c r="L5693" t="str">
        <f t="shared" si="528"/>
        <v>OUTLIER</v>
      </c>
      <c r="M5693">
        <v>2</v>
      </c>
      <c r="N5693" t="str">
        <f t="shared" si="529"/>
        <v/>
      </c>
      <c r="O5693">
        <v>22</v>
      </c>
      <c r="P5693" s="11">
        <v>0</v>
      </c>
      <c r="Q5693" s="11">
        <v>1.7857142857142801E-2</v>
      </c>
      <c r="R5693" s="12">
        <v>311.01499999999999</v>
      </c>
      <c r="S5693" t="s">
        <v>22</v>
      </c>
      <c r="T5693">
        <v>0</v>
      </c>
      <c r="U5693">
        <f t="shared" si="530"/>
        <v>4</v>
      </c>
      <c r="V5693">
        <f t="shared" si="531"/>
        <v>1</v>
      </c>
      <c r="W5693">
        <f t="shared" si="532"/>
        <v>5</v>
      </c>
      <c r="X5693" t="str">
        <f t="shared" si="533"/>
        <v>415</v>
      </c>
      <c r="Y5693" t="str">
        <f>IF(Table1[[#This Row],[RFM_Score]]="555","Champion", IF(AND(J5693&gt;=4,V5693&gt;=4),"Loyal", IF(U5693&lt;=2,"At Risk", IF(W5693&gt;=4,"Potential Loyalist","Others"))))</f>
        <v>Potential Loyalist</v>
      </c>
    </row>
    <row r="5694" spans="1:25">
      <c r="A5694" t="s">
        <v>2726</v>
      </c>
      <c r="B5694">
        <v>42</v>
      </c>
      <c r="C5694" t="s">
        <v>24</v>
      </c>
      <c r="D5694" t="s">
        <v>25</v>
      </c>
      <c r="E5694" s="6" t="s">
        <v>17764</v>
      </c>
      <c r="F5694" t="s">
        <v>62</v>
      </c>
      <c r="G5694">
        <v>6</v>
      </c>
      <c r="H5694">
        <v>1</v>
      </c>
      <c r="I5694">
        <v>45</v>
      </c>
      <c r="J5694">
        <v>3</v>
      </c>
      <c r="K5694">
        <v>621.22</v>
      </c>
      <c r="L5694" t="str">
        <f t="shared" si="528"/>
        <v>OUTLIER</v>
      </c>
      <c r="M5694">
        <v>2</v>
      </c>
      <c r="N5694" t="str">
        <f t="shared" si="529"/>
        <v/>
      </c>
      <c r="O5694">
        <v>5</v>
      </c>
      <c r="P5694" s="11">
        <v>0.16666666666666599</v>
      </c>
      <c r="Q5694" s="11">
        <v>6.6666666666666596E-2</v>
      </c>
      <c r="R5694" s="12">
        <v>310.61</v>
      </c>
      <c r="S5694" t="s">
        <v>22</v>
      </c>
      <c r="T5694">
        <v>0</v>
      </c>
      <c r="U5694">
        <f t="shared" si="530"/>
        <v>5</v>
      </c>
      <c r="V5694">
        <f t="shared" si="531"/>
        <v>1</v>
      </c>
      <c r="W5694">
        <f t="shared" si="532"/>
        <v>5</v>
      </c>
      <c r="X5694" t="str">
        <f t="shared" si="533"/>
        <v>515</v>
      </c>
      <c r="Y5694" t="str">
        <f>IF(Table1[[#This Row],[RFM_Score]]="555","Champion", IF(AND(J5694&gt;=4,V5694&gt;=4),"Loyal", IF(U5694&lt;=2,"At Risk", IF(W5694&gt;=4,"Potential Loyalist","Others"))))</f>
        <v>Potential Loyalist</v>
      </c>
    </row>
    <row r="5695" spans="1:25">
      <c r="A5695" t="s">
        <v>4767</v>
      </c>
      <c r="B5695">
        <v>20</v>
      </c>
      <c r="C5695" t="s">
        <v>24</v>
      </c>
      <c r="D5695" t="s">
        <v>49</v>
      </c>
      <c r="E5695" s="6" t="s">
        <v>17765</v>
      </c>
      <c r="F5695" t="s">
        <v>30</v>
      </c>
      <c r="G5695">
        <v>5</v>
      </c>
      <c r="H5695">
        <v>2</v>
      </c>
      <c r="I5695">
        <v>45</v>
      </c>
      <c r="J5695">
        <v>2</v>
      </c>
      <c r="K5695">
        <v>619.87</v>
      </c>
      <c r="L5695" t="str">
        <f t="shared" si="528"/>
        <v>OUTLIER</v>
      </c>
      <c r="M5695">
        <v>2</v>
      </c>
      <c r="N5695" t="str">
        <f t="shared" si="529"/>
        <v/>
      </c>
      <c r="O5695">
        <v>15</v>
      </c>
      <c r="P5695" s="11">
        <v>0.4</v>
      </c>
      <c r="Q5695" s="11">
        <v>4.4444444444444398E-2</v>
      </c>
      <c r="R5695" s="12">
        <v>309.935</v>
      </c>
      <c r="S5695" t="s">
        <v>22</v>
      </c>
      <c r="T5695">
        <v>0</v>
      </c>
      <c r="U5695">
        <f t="shared" si="530"/>
        <v>5</v>
      </c>
      <c r="V5695">
        <f t="shared" si="531"/>
        <v>1</v>
      </c>
      <c r="W5695">
        <f t="shared" si="532"/>
        <v>5</v>
      </c>
      <c r="X5695" t="str">
        <f t="shared" si="533"/>
        <v>515</v>
      </c>
      <c r="Y5695" t="str">
        <f>IF(Table1[[#This Row],[RFM_Score]]="555","Champion", IF(AND(J5695&gt;=4,V5695&gt;=4),"Loyal", IF(U5695&lt;=2,"At Risk", IF(W5695&gt;=4,"Potential Loyalist","Others"))))</f>
        <v>Potential Loyalist</v>
      </c>
    </row>
    <row r="5696" spans="1:25">
      <c r="A5696" t="s">
        <v>10853</v>
      </c>
      <c r="B5696">
        <v>36</v>
      </c>
      <c r="C5696" t="s">
        <v>24</v>
      </c>
      <c r="D5696" t="s">
        <v>29</v>
      </c>
      <c r="E5696" s="6" t="s">
        <v>17766</v>
      </c>
      <c r="F5696" t="s">
        <v>21</v>
      </c>
      <c r="G5696">
        <v>3</v>
      </c>
      <c r="H5696">
        <v>3</v>
      </c>
      <c r="I5696">
        <v>65</v>
      </c>
      <c r="J5696">
        <v>7</v>
      </c>
      <c r="K5696">
        <v>618.29999999999995</v>
      </c>
      <c r="L5696" t="str">
        <f t="shared" si="528"/>
        <v>OUTLIER</v>
      </c>
      <c r="M5696">
        <v>2</v>
      </c>
      <c r="N5696" t="str">
        <f t="shared" si="529"/>
        <v/>
      </c>
      <c r="O5696">
        <v>16</v>
      </c>
      <c r="P5696" s="11">
        <v>1</v>
      </c>
      <c r="Q5696" s="11">
        <v>0.107692307692307</v>
      </c>
      <c r="R5696" s="12">
        <v>309.14999999999998</v>
      </c>
      <c r="S5696" t="s">
        <v>22</v>
      </c>
      <c r="T5696">
        <v>0</v>
      </c>
      <c r="U5696">
        <f t="shared" si="530"/>
        <v>5</v>
      </c>
      <c r="V5696">
        <f t="shared" si="531"/>
        <v>1</v>
      </c>
      <c r="W5696">
        <f t="shared" si="532"/>
        <v>5</v>
      </c>
      <c r="X5696" t="str">
        <f t="shared" si="533"/>
        <v>515</v>
      </c>
      <c r="Y5696" t="str">
        <f>IF(Table1[[#This Row],[RFM_Score]]="555","Champion", IF(AND(J5696&gt;=4,V5696&gt;=4),"Loyal", IF(U5696&lt;=2,"At Risk", IF(W5696&gt;=4,"Potential Loyalist","Others"))))</f>
        <v>Potential Loyalist</v>
      </c>
    </row>
    <row r="5697" spans="1:25">
      <c r="A5697" t="s">
        <v>1043</v>
      </c>
      <c r="B5697">
        <v>45</v>
      </c>
      <c r="C5697" t="s">
        <v>19</v>
      </c>
      <c r="D5697" t="s">
        <v>25</v>
      </c>
      <c r="E5697" s="6" t="s">
        <v>17767</v>
      </c>
      <c r="F5697" t="s">
        <v>26</v>
      </c>
      <c r="G5697">
        <v>2</v>
      </c>
      <c r="H5697">
        <v>1</v>
      </c>
      <c r="I5697">
        <v>53</v>
      </c>
      <c r="J5697">
        <v>2</v>
      </c>
      <c r="K5697">
        <v>617.82000000000005</v>
      </c>
      <c r="L5697" t="str">
        <f t="shared" si="528"/>
        <v>OUTLIER</v>
      </c>
      <c r="M5697">
        <v>2</v>
      </c>
      <c r="N5697" t="str">
        <f t="shared" si="529"/>
        <v/>
      </c>
      <c r="O5697">
        <v>5</v>
      </c>
      <c r="P5697" s="11">
        <v>0.5</v>
      </c>
      <c r="Q5697" s="11">
        <v>3.7735849056603703E-2</v>
      </c>
      <c r="R5697" s="12">
        <v>308.91000000000003</v>
      </c>
      <c r="S5697" t="s">
        <v>22</v>
      </c>
      <c r="T5697">
        <v>1</v>
      </c>
      <c r="U5697">
        <f t="shared" si="530"/>
        <v>5</v>
      </c>
      <c r="V5697">
        <f t="shared" si="531"/>
        <v>1</v>
      </c>
      <c r="W5697">
        <f t="shared" si="532"/>
        <v>5</v>
      </c>
      <c r="X5697" t="str">
        <f t="shared" si="533"/>
        <v>515</v>
      </c>
      <c r="Y5697" t="str">
        <f>IF(Table1[[#This Row],[RFM_Score]]="555","Champion", IF(AND(J5697&gt;=4,V5697&gt;=4),"Loyal", IF(U5697&lt;=2,"At Risk", IF(W5697&gt;=4,"Potential Loyalist","Others"))))</f>
        <v>Potential Loyalist</v>
      </c>
    </row>
    <row r="5698" spans="1:25">
      <c r="A5698" t="s">
        <v>8206</v>
      </c>
      <c r="B5698">
        <v>33</v>
      </c>
      <c r="C5698" t="s">
        <v>19</v>
      </c>
      <c r="D5698" t="s">
        <v>25</v>
      </c>
      <c r="E5698" s="6" t="s">
        <v>17768</v>
      </c>
      <c r="F5698" t="s">
        <v>62</v>
      </c>
      <c r="G5698">
        <v>0</v>
      </c>
      <c r="H5698">
        <v>0</v>
      </c>
      <c r="I5698">
        <v>46</v>
      </c>
      <c r="J5698">
        <v>2</v>
      </c>
      <c r="K5698">
        <v>616.04</v>
      </c>
      <c r="L5698" t="str">
        <f t="shared" ref="L5698:L5761" si="534">IF(OR(K5698&lt;$AC$10, K5698&gt;$AC$11), "OUTLIER", "")</f>
        <v>OUTLIER</v>
      </c>
      <c r="M5698">
        <v>2</v>
      </c>
      <c r="N5698" t="str">
        <f t="shared" ref="N5698:N5761" si="535">IF(OR(M5698&lt;$AC$16, M5698&gt;$AC$17), "OUTLIER", "")</f>
        <v/>
      </c>
      <c r="O5698">
        <v>59</v>
      </c>
      <c r="P5698" s="11">
        <v>0</v>
      </c>
      <c r="Q5698" s="11">
        <v>4.3478260869565202E-2</v>
      </c>
      <c r="R5698" s="12">
        <v>308.02</v>
      </c>
      <c r="S5698" t="s">
        <v>22</v>
      </c>
      <c r="T5698">
        <v>0</v>
      </c>
      <c r="U5698">
        <f t="shared" ref="U5698:U5761" si="536">IF(O5698&lt;=20,5,IF(O5698&lt;=40,4,IF(O5698&lt;=70,3,IF(O5698&lt;=100,2,1))))</f>
        <v>3</v>
      </c>
      <c r="V5698">
        <f t="shared" ref="V5698:V5761" si="537">IF(M5698&gt;=11,5,IF(M5698&gt;=9,4,IF(M5698&gt;=7,3,IF(M5698&gt;=5,2,1))))</f>
        <v>1</v>
      </c>
      <c r="W5698">
        <f t="shared" ref="W5698:W5761" si="538">IF(K5698&gt;=500,5,IF(K5698&gt;=300,4,IF(K5698&gt;=150,3,IF(K5698&gt;=50,2,1))))</f>
        <v>5</v>
      </c>
      <c r="X5698" t="str">
        <f t="shared" ref="X5698:X5761" si="539">U5698 &amp; V5698 &amp; W5698</f>
        <v>315</v>
      </c>
      <c r="Y5698" t="str">
        <f>IF(Table1[[#This Row],[RFM_Score]]="555","Champion", IF(AND(J5698&gt;=4,V5698&gt;=4),"Loyal", IF(U5698&lt;=2,"At Risk", IF(W5698&gt;=4,"Potential Loyalist","Others"))))</f>
        <v>Potential Loyalist</v>
      </c>
    </row>
    <row r="5699" spans="1:25">
      <c r="A5699" t="s">
        <v>5467</v>
      </c>
      <c r="B5699">
        <v>26</v>
      </c>
      <c r="C5699" t="s">
        <v>24</v>
      </c>
      <c r="D5699" t="s">
        <v>41</v>
      </c>
      <c r="E5699" s="6" t="s">
        <v>17769</v>
      </c>
      <c r="F5699" t="s">
        <v>37</v>
      </c>
      <c r="G5699">
        <v>5</v>
      </c>
      <c r="H5699">
        <v>3</v>
      </c>
      <c r="I5699">
        <v>45</v>
      </c>
      <c r="J5699">
        <v>2</v>
      </c>
      <c r="K5699">
        <v>615.87</v>
      </c>
      <c r="L5699" t="str">
        <f t="shared" si="534"/>
        <v>OUTLIER</v>
      </c>
      <c r="M5699">
        <v>2</v>
      </c>
      <c r="N5699" t="str">
        <f t="shared" si="535"/>
        <v/>
      </c>
      <c r="O5699">
        <v>73</v>
      </c>
      <c r="P5699" s="11">
        <v>0.6</v>
      </c>
      <c r="Q5699" s="11">
        <v>4.4444444444444398E-2</v>
      </c>
      <c r="R5699" s="12">
        <v>307.935</v>
      </c>
      <c r="S5699" t="s">
        <v>22</v>
      </c>
      <c r="T5699">
        <v>0</v>
      </c>
      <c r="U5699">
        <f t="shared" si="536"/>
        <v>2</v>
      </c>
      <c r="V5699">
        <f t="shared" si="537"/>
        <v>1</v>
      </c>
      <c r="W5699">
        <f t="shared" si="538"/>
        <v>5</v>
      </c>
      <c r="X5699" t="str">
        <f t="shared" si="539"/>
        <v>215</v>
      </c>
      <c r="Y5699" t="str">
        <f>IF(Table1[[#This Row],[RFM_Score]]="555","Champion", IF(AND(J5699&gt;=4,V5699&gt;=4),"Loyal", IF(U5699&lt;=2,"At Risk", IF(W5699&gt;=4,"Potential Loyalist","Others"))))</f>
        <v>At Risk</v>
      </c>
    </row>
    <row r="5700" spans="1:25">
      <c r="A5700" t="s">
        <v>9897</v>
      </c>
      <c r="B5700">
        <v>42</v>
      </c>
      <c r="C5700" t="s">
        <v>24</v>
      </c>
      <c r="D5700" t="s">
        <v>41</v>
      </c>
      <c r="E5700" s="6" t="s">
        <v>17770</v>
      </c>
      <c r="F5700" t="s">
        <v>37</v>
      </c>
      <c r="G5700">
        <v>5</v>
      </c>
      <c r="H5700">
        <v>1</v>
      </c>
      <c r="I5700">
        <v>55</v>
      </c>
      <c r="J5700">
        <v>1</v>
      </c>
      <c r="K5700">
        <v>615.16</v>
      </c>
      <c r="L5700" t="str">
        <f t="shared" si="534"/>
        <v>OUTLIER</v>
      </c>
      <c r="M5700">
        <v>2</v>
      </c>
      <c r="N5700" t="str">
        <f t="shared" si="535"/>
        <v/>
      </c>
      <c r="O5700">
        <v>31</v>
      </c>
      <c r="P5700" s="11">
        <v>0.2</v>
      </c>
      <c r="Q5700" s="11">
        <v>1.8181818181818101E-2</v>
      </c>
      <c r="R5700" s="12">
        <v>307.58</v>
      </c>
      <c r="S5700" t="s">
        <v>22</v>
      </c>
      <c r="T5700">
        <v>0</v>
      </c>
      <c r="U5700">
        <f t="shared" si="536"/>
        <v>4</v>
      </c>
      <c r="V5700">
        <f t="shared" si="537"/>
        <v>1</v>
      </c>
      <c r="W5700">
        <f t="shared" si="538"/>
        <v>5</v>
      </c>
      <c r="X5700" t="str">
        <f t="shared" si="539"/>
        <v>415</v>
      </c>
      <c r="Y5700" t="str">
        <f>IF(Table1[[#This Row],[RFM_Score]]="555","Champion", IF(AND(J5700&gt;=4,V5700&gt;=4),"Loyal", IF(U5700&lt;=2,"At Risk", IF(W5700&gt;=4,"Potential Loyalist","Others"))))</f>
        <v>Potential Loyalist</v>
      </c>
    </row>
    <row r="5701" spans="1:25">
      <c r="A5701" t="s">
        <v>6458</v>
      </c>
      <c r="B5701">
        <v>25</v>
      </c>
      <c r="C5701" t="s">
        <v>19</v>
      </c>
      <c r="D5701" t="s">
        <v>41</v>
      </c>
      <c r="E5701" s="6" t="s">
        <v>17771</v>
      </c>
      <c r="F5701" t="s">
        <v>30</v>
      </c>
      <c r="G5701">
        <v>4</v>
      </c>
      <c r="H5701">
        <v>1</v>
      </c>
      <c r="I5701">
        <v>49</v>
      </c>
      <c r="J5701">
        <v>3</v>
      </c>
      <c r="K5701">
        <v>609.84</v>
      </c>
      <c r="L5701" t="str">
        <f t="shared" si="534"/>
        <v>OUTLIER</v>
      </c>
      <c r="M5701">
        <v>2</v>
      </c>
      <c r="N5701" t="str">
        <f t="shared" si="535"/>
        <v/>
      </c>
      <c r="O5701">
        <v>3</v>
      </c>
      <c r="P5701" s="11">
        <v>0.25</v>
      </c>
      <c r="Q5701" s="11">
        <v>6.1224489795918297E-2</v>
      </c>
      <c r="R5701" s="12">
        <v>304.92</v>
      </c>
      <c r="S5701" t="s">
        <v>22</v>
      </c>
      <c r="T5701">
        <v>0</v>
      </c>
      <c r="U5701">
        <f t="shared" si="536"/>
        <v>5</v>
      </c>
      <c r="V5701">
        <f t="shared" si="537"/>
        <v>1</v>
      </c>
      <c r="W5701">
        <f t="shared" si="538"/>
        <v>5</v>
      </c>
      <c r="X5701" t="str">
        <f t="shared" si="539"/>
        <v>515</v>
      </c>
      <c r="Y5701" t="str">
        <f>IF(Table1[[#This Row],[RFM_Score]]="555","Champion", IF(AND(J5701&gt;=4,V5701&gt;=4),"Loyal", IF(U5701&lt;=2,"At Risk", IF(W5701&gt;=4,"Potential Loyalist","Others"))))</f>
        <v>Potential Loyalist</v>
      </c>
    </row>
    <row r="5702" spans="1:25">
      <c r="A5702" t="s">
        <v>11347</v>
      </c>
      <c r="B5702">
        <v>33</v>
      </c>
      <c r="C5702" t="s">
        <v>24</v>
      </c>
      <c r="D5702" t="s">
        <v>49</v>
      </c>
      <c r="E5702" s="6" t="s">
        <v>17772</v>
      </c>
      <c r="F5702" t="s">
        <v>21</v>
      </c>
      <c r="G5702">
        <v>5</v>
      </c>
      <c r="H5702">
        <v>0</v>
      </c>
      <c r="I5702">
        <v>44</v>
      </c>
      <c r="J5702">
        <v>2</v>
      </c>
      <c r="K5702">
        <v>607.67999999999995</v>
      </c>
      <c r="L5702" t="str">
        <f t="shared" si="534"/>
        <v>OUTLIER</v>
      </c>
      <c r="M5702">
        <v>2</v>
      </c>
      <c r="N5702" t="str">
        <f t="shared" si="535"/>
        <v/>
      </c>
      <c r="O5702">
        <v>27</v>
      </c>
      <c r="P5702" s="11">
        <v>0</v>
      </c>
      <c r="Q5702" s="11">
        <v>4.54545454545454E-2</v>
      </c>
      <c r="R5702" s="12">
        <v>303.83999999999997</v>
      </c>
      <c r="S5702" t="s">
        <v>22</v>
      </c>
      <c r="T5702">
        <v>0</v>
      </c>
      <c r="U5702">
        <f t="shared" si="536"/>
        <v>4</v>
      </c>
      <c r="V5702">
        <f t="shared" si="537"/>
        <v>1</v>
      </c>
      <c r="W5702">
        <f t="shared" si="538"/>
        <v>5</v>
      </c>
      <c r="X5702" t="str">
        <f t="shared" si="539"/>
        <v>415</v>
      </c>
      <c r="Y5702" t="str">
        <f>IF(Table1[[#This Row],[RFM_Score]]="555","Champion", IF(AND(J5702&gt;=4,V5702&gt;=4),"Loyal", IF(U5702&lt;=2,"At Risk", IF(W5702&gt;=4,"Potential Loyalist","Others"))))</f>
        <v>Potential Loyalist</v>
      </c>
    </row>
    <row r="5703" spans="1:25">
      <c r="A5703" t="s">
        <v>6628</v>
      </c>
      <c r="B5703">
        <v>20</v>
      </c>
      <c r="C5703" t="s">
        <v>24</v>
      </c>
      <c r="D5703" t="s">
        <v>29</v>
      </c>
      <c r="E5703" s="6" t="s">
        <v>17773</v>
      </c>
      <c r="F5703" t="s">
        <v>30</v>
      </c>
      <c r="G5703">
        <v>2</v>
      </c>
      <c r="H5703">
        <v>0</v>
      </c>
      <c r="I5703">
        <v>29</v>
      </c>
      <c r="J5703">
        <v>2</v>
      </c>
      <c r="K5703">
        <v>606.95000000000005</v>
      </c>
      <c r="L5703" t="str">
        <f t="shared" si="534"/>
        <v>OUTLIER</v>
      </c>
      <c r="M5703">
        <v>2</v>
      </c>
      <c r="N5703" t="str">
        <f t="shared" si="535"/>
        <v/>
      </c>
      <c r="O5703">
        <v>118</v>
      </c>
      <c r="P5703" s="11">
        <v>0</v>
      </c>
      <c r="Q5703" s="11">
        <v>6.8965517241379296E-2</v>
      </c>
      <c r="R5703" s="12">
        <v>303.47500000000002</v>
      </c>
      <c r="S5703" t="s">
        <v>22</v>
      </c>
      <c r="T5703">
        <v>1</v>
      </c>
      <c r="U5703">
        <f t="shared" si="536"/>
        <v>1</v>
      </c>
      <c r="V5703">
        <f t="shared" si="537"/>
        <v>1</v>
      </c>
      <c r="W5703">
        <f t="shared" si="538"/>
        <v>5</v>
      </c>
      <c r="X5703" t="str">
        <f t="shared" si="539"/>
        <v>115</v>
      </c>
      <c r="Y5703" t="str">
        <f>IF(Table1[[#This Row],[RFM_Score]]="555","Champion", IF(AND(J5703&gt;=4,V5703&gt;=4),"Loyal", IF(U5703&lt;=2,"At Risk", IF(W5703&gt;=4,"Potential Loyalist","Others"))))</f>
        <v>At Risk</v>
      </c>
    </row>
    <row r="5704" spans="1:25">
      <c r="A5704" t="s">
        <v>8620</v>
      </c>
      <c r="B5704">
        <v>42</v>
      </c>
      <c r="C5704" t="s">
        <v>24</v>
      </c>
      <c r="D5704" t="s">
        <v>35</v>
      </c>
      <c r="E5704" s="6" t="s">
        <v>17774</v>
      </c>
      <c r="F5704" t="s">
        <v>60</v>
      </c>
      <c r="G5704">
        <v>3</v>
      </c>
      <c r="H5704">
        <v>0</v>
      </c>
      <c r="I5704">
        <v>42</v>
      </c>
      <c r="J5704">
        <v>1</v>
      </c>
      <c r="K5704">
        <v>606.14</v>
      </c>
      <c r="L5704" t="str">
        <f t="shared" si="534"/>
        <v>OUTLIER</v>
      </c>
      <c r="M5704">
        <v>2</v>
      </c>
      <c r="N5704" t="str">
        <f t="shared" si="535"/>
        <v/>
      </c>
      <c r="O5704">
        <v>17</v>
      </c>
      <c r="P5704" s="11">
        <v>0</v>
      </c>
      <c r="Q5704" s="11">
        <v>2.3809523809523801E-2</v>
      </c>
      <c r="R5704" s="12">
        <v>303.07</v>
      </c>
      <c r="S5704" t="s">
        <v>22</v>
      </c>
      <c r="T5704">
        <v>0</v>
      </c>
      <c r="U5704">
        <f t="shared" si="536"/>
        <v>5</v>
      </c>
      <c r="V5704">
        <f t="shared" si="537"/>
        <v>1</v>
      </c>
      <c r="W5704">
        <f t="shared" si="538"/>
        <v>5</v>
      </c>
      <c r="X5704" t="str">
        <f t="shared" si="539"/>
        <v>515</v>
      </c>
      <c r="Y5704" t="str">
        <f>IF(Table1[[#This Row],[RFM_Score]]="555","Champion", IF(AND(J5704&gt;=4,V5704&gt;=4),"Loyal", IF(U5704&lt;=2,"At Risk", IF(W5704&gt;=4,"Potential Loyalist","Others"))))</f>
        <v>Potential Loyalist</v>
      </c>
    </row>
    <row r="5705" spans="1:25">
      <c r="A5705" t="s">
        <v>6472</v>
      </c>
      <c r="B5705">
        <v>31</v>
      </c>
      <c r="C5705" t="s">
        <v>24</v>
      </c>
      <c r="D5705" t="s">
        <v>41</v>
      </c>
      <c r="E5705" s="6" t="s">
        <v>17775</v>
      </c>
      <c r="F5705" t="s">
        <v>26</v>
      </c>
      <c r="G5705">
        <v>1</v>
      </c>
      <c r="H5705">
        <v>0</v>
      </c>
      <c r="I5705">
        <v>42</v>
      </c>
      <c r="J5705">
        <v>2</v>
      </c>
      <c r="K5705">
        <v>604.07000000000005</v>
      </c>
      <c r="L5705" t="str">
        <f t="shared" si="534"/>
        <v/>
      </c>
      <c r="M5705">
        <v>2</v>
      </c>
      <c r="N5705" t="str">
        <f t="shared" si="535"/>
        <v/>
      </c>
      <c r="O5705">
        <v>27</v>
      </c>
      <c r="P5705" s="11">
        <v>0</v>
      </c>
      <c r="Q5705" s="11">
        <v>4.7619047619047603E-2</v>
      </c>
      <c r="R5705" s="12">
        <v>302.03500000000003</v>
      </c>
      <c r="S5705" t="s">
        <v>22</v>
      </c>
      <c r="T5705">
        <v>0</v>
      </c>
      <c r="U5705">
        <f t="shared" si="536"/>
        <v>4</v>
      </c>
      <c r="V5705">
        <f t="shared" si="537"/>
        <v>1</v>
      </c>
      <c r="W5705">
        <f t="shared" si="538"/>
        <v>5</v>
      </c>
      <c r="X5705" t="str">
        <f t="shared" si="539"/>
        <v>415</v>
      </c>
      <c r="Y5705" t="str">
        <f>IF(Table1[[#This Row],[RFM_Score]]="555","Champion", IF(AND(J5705&gt;=4,V5705&gt;=4),"Loyal", IF(U5705&lt;=2,"At Risk", IF(W5705&gt;=4,"Potential Loyalist","Others"))))</f>
        <v>Potential Loyalist</v>
      </c>
    </row>
    <row r="5706" spans="1:25">
      <c r="A5706" t="s">
        <v>663</v>
      </c>
      <c r="B5706">
        <v>23</v>
      </c>
      <c r="C5706" t="s">
        <v>24</v>
      </c>
      <c r="D5706" t="s">
        <v>46</v>
      </c>
      <c r="E5706" s="6" t="s">
        <v>17776</v>
      </c>
      <c r="F5706" t="s">
        <v>30</v>
      </c>
      <c r="G5706">
        <v>3</v>
      </c>
      <c r="H5706">
        <v>1</v>
      </c>
      <c r="I5706">
        <v>46</v>
      </c>
      <c r="J5706">
        <v>3</v>
      </c>
      <c r="K5706">
        <v>601.44000000000005</v>
      </c>
      <c r="L5706" t="str">
        <f t="shared" si="534"/>
        <v/>
      </c>
      <c r="M5706">
        <v>2</v>
      </c>
      <c r="N5706" t="str">
        <f t="shared" si="535"/>
        <v/>
      </c>
      <c r="O5706">
        <v>7</v>
      </c>
      <c r="P5706" s="11">
        <v>0.33333333333333298</v>
      </c>
      <c r="Q5706" s="11">
        <v>6.5217391304347797E-2</v>
      </c>
      <c r="R5706" s="12">
        <v>300.72000000000003</v>
      </c>
      <c r="S5706" t="s">
        <v>22</v>
      </c>
      <c r="T5706">
        <v>0</v>
      </c>
      <c r="U5706">
        <f t="shared" si="536"/>
        <v>5</v>
      </c>
      <c r="V5706">
        <f t="shared" si="537"/>
        <v>1</v>
      </c>
      <c r="W5706">
        <f t="shared" si="538"/>
        <v>5</v>
      </c>
      <c r="X5706" t="str">
        <f t="shared" si="539"/>
        <v>515</v>
      </c>
      <c r="Y5706" t="str">
        <f>IF(Table1[[#This Row],[RFM_Score]]="555","Champion", IF(AND(J5706&gt;=4,V5706&gt;=4),"Loyal", IF(U5706&lt;=2,"At Risk", IF(W5706&gt;=4,"Potential Loyalist","Others"))))</f>
        <v>Potential Loyalist</v>
      </c>
    </row>
    <row r="5707" spans="1:25">
      <c r="A5707" t="s">
        <v>1225</v>
      </c>
      <c r="B5707">
        <v>41</v>
      </c>
      <c r="C5707" t="s">
        <v>24</v>
      </c>
      <c r="D5707" t="s">
        <v>41</v>
      </c>
      <c r="E5707" s="6" t="s">
        <v>17777</v>
      </c>
      <c r="F5707" t="s">
        <v>26</v>
      </c>
      <c r="G5707">
        <v>4</v>
      </c>
      <c r="H5707">
        <v>3</v>
      </c>
      <c r="I5707">
        <v>49</v>
      </c>
      <c r="J5707">
        <v>1</v>
      </c>
      <c r="K5707">
        <v>600.9</v>
      </c>
      <c r="L5707" t="str">
        <f t="shared" si="534"/>
        <v/>
      </c>
      <c r="M5707">
        <v>2</v>
      </c>
      <c r="N5707" t="str">
        <f t="shared" si="535"/>
        <v/>
      </c>
      <c r="O5707">
        <v>10</v>
      </c>
      <c r="P5707" s="11">
        <v>0.75</v>
      </c>
      <c r="Q5707" s="11">
        <v>2.04081632653061E-2</v>
      </c>
      <c r="R5707" s="12">
        <v>300.45</v>
      </c>
      <c r="S5707" t="s">
        <v>22</v>
      </c>
      <c r="T5707">
        <v>0</v>
      </c>
      <c r="U5707">
        <f t="shared" si="536"/>
        <v>5</v>
      </c>
      <c r="V5707">
        <f t="shared" si="537"/>
        <v>1</v>
      </c>
      <c r="W5707">
        <f t="shared" si="538"/>
        <v>5</v>
      </c>
      <c r="X5707" t="str">
        <f t="shared" si="539"/>
        <v>515</v>
      </c>
      <c r="Y5707" t="str">
        <f>IF(Table1[[#This Row],[RFM_Score]]="555","Champion", IF(AND(J5707&gt;=4,V5707&gt;=4),"Loyal", IF(U5707&lt;=2,"At Risk", IF(W5707&gt;=4,"Potential Loyalist","Others"))))</f>
        <v>Potential Loyalist</v>
      </c>
    </row>
    <row r="5708" spans="1:25">
      <c r="A5708" t="s">
        <v>2958</v>
      </c>
      <c r="B5708">
        <v>43</v>
      </c>
      <c r="C5708" t="s">
        <v>19</v>
      </c>
      <c r="D5708" t="s">
        <v>25</v>
      </c>
      <c r="E5708" s="6" t="s">
        <v>17778</v>
      </c>
      <c r="F5708" t="s">
        <v>26</v>
      </c>
      <c r="G5708">
        <v>6</v>
      </c>
      <c r="H5708">
        <v>1</v>
      </c>
      <c r="I5708">
        <v>75</v>
      </c>
      <c r="J5708">
        <v>3</v>
      </c>
      <c r="K5708">
        <v>599.78</v>
      </c>
      <c r="L5708" t="str">
        <f t="shared" si="534"/>
        <v/>
      </c>
      <c r="M5708">
        <v>2</v>
      </c>
      <c r="N5708" t="str">
        <f t="shared" si="535"/>
        <v/>
      </c>
      <c r="O5708">
        <v>12</v>
      </c>
      <c r="P5708" s="11">
        <v>0.16666666666666599</v>
      </c>
      <c r="Q5708" s="11">
        <v>0.04</v>
      </c>
      <c r="R5708" s="12">
        <v>299.89</v>
      </c>
      <c r="S5708" t="s">
        <v>22</v>
      </c>
      <c r="T5708">
        <v>0</v>
      </c>
      <c r="U5708">
        <f t="shared" si="536"/>
        <v>5</v>
      </c>
      <c r="V5708">
        <f t="shared" si="537"/>
        <v>1</v>
      </c>
      <c r="W5708">
        <f t="shared" si="538"/>
        <v>5</v>
      </c>
      <c r="X5708" t="str">
        <f t="shared" si="539"/>
        <v>515</v>
      </c>
      <c r="Y5708" t="str">
        <f>IF(Table1[[#This Row],[RFM_Score]]="555","Champion", IF(AND(J5708&gt;=4,V5708&gt;=4),"Loyal", IF(U5708&lt;=2,"At Risk", IF(W5708&gt;=4,"Potential Loyalist","Others"))))</f>
        <v>Potential Loyalist</v>
      </c>
    </row>
    <row r="5709" spans="1:25">
      <c r="A5709" t="s">
        <v>11321</v>
      </c>
      <c r="B5709">
        <v>27</v>
      </c>
      <c r="C5709" t="s">
        <v>19</v>
      </c>
      <c r="D5709" t="s">
        <v>35</v>
      </c>
      <c r="E5709" s="6" t="s">
        <v>17779</v>
      </c>
      <c r="F5709" t="s">
        <v>26</v>
      </c>
      <c r="G5709">
        <v>4</v>
      </c>
      <c r="H5709">
        <v>0</v>
      </c>
      <c r="I5709">
        <v>52</v>
      </c>
      <c r="J5709">
        <v>0</v>
      </c>
      <c r="K5709">
        <v>598.57000000000005</v>
      </c>
      <c r="L5709" t="str">
        <f t="shared" si="534"/>
        <v/>
      </c>
      <c r="M5709">
        <v>2</v>
      </c>
      <c r="N5709" t="str">
        <f t="shared" si="535"/>
        <v/>
      </c>
      <c r="O5709">
        <v>26</v>
      </c>
      <c r="P5709" s="11">
        <v>0</v>
      </c>
      <c r="Q5709" s="11">
        <v>0</v>
      </c>
      <c r="R5709" s="12">
        <v>299.28500000000003</v>
      </c>
      <c r="S5709" t="s">
        <v>22</v>
      </c>
      <c r="T5709">
        <v>0</v>
      </c>
      <c r="U5709">
        <f t="shared" si="536"/>
        <v>4</v>
      </c>
      <c r="V5709">
        <f t="shared" si="537"/>
        <v>1</v>
      </c>
      <c r="W5709">
        <f t="shared" si="538"/>
        <v>5</v>
      </c>
      <c r="X5709" t="str">
        <f t="shared" si="539"/>
        <v>415</v>
      </c>
      <c r="Y5709" t="str">
        <f>IF(Table1[[#This Row],[RFM_Score]]="555","Champion", IF(AND(J5709&gt;=4,V5709&gt;=4),"Loyal", IF(U5709&lt;=2,"At Risk", IF(W5709&gt;=4,"Potential Loyalist","Others"))))</f>
        <v>Potential Loyalist</v>
      </c>
    </row>
    <row r="5710" spans="1:25">
      <c r="A5710" t="s">
        <v>6340</v>
      </c>
      <c r="B5710">
        <v>48</v>
      </c>
      <c r="C5710" t="s">
        <v>24</v>
      </c>
      <c r="D5710" t="s">
        <v>29</v>
      </c>
      <c r="E5710" s="6" t="s">
        <v>17780</v>
      </c>
      <c r="F5710" t="s">
        <v>37</v>
      </c>
      <c r="G5710">
        <v>4</v>
      </c>
      <c r="H5710">
        <v>2</v>
      </c>
      <c r="I5710">
        <v>50</v>
      </c>
      <c r="J5710">
        <v>6</v>
      </c>
      <c r="K5710">
        <v>598.37</v>
      </c>
      <c r="L5710" t="str">
        <f t="shared" si="534"/>
        <v/>
      </c>
      <c r="M5710">
        <v>2</v>
      </c>
      <c r="N5710" t="str">
        <f t="shared" si="535"/>
        <v/>
      </c>
      <c r="O5710">
        <v>9</v>
      </c>
      <c r="P5710" s="11">
        <v>0.5</v>
      </c>
      <c r="Q5710" s="11">
        <v>0.12</v>
      </c>
      <c r="R5710" s="12">
        <v>299.185</v>
      </c>
      <c r="S5710" t="s">
        <v>22</v>
      </c>
      <c r="T5710">
        <v>0</v>
      </c>
      <c r="U5710">
        <f t="shared" si="536"/>
        <v>5</v>
      </c>
      <c r="V5710">
        <f t="shared" si="537"/>
        <v>1</v>
      </c>
      <c r="W5710">
        <f t="shared" si="538"/>
        <v>5</v>
      </c>
      <c r="X5710" t="str">
        <f t="shared" si="539"/>
        <v>515</v>
      </c>
      <c r="Y5710" t="str">
        <f>IF(Table1[[#This Row],[RFM_Score]]="555","Champion", IF(AND(J5710&gt;=4,V5710&gt;=4),"Loyal", IF(U5710&lt;=2,"At Risk", IF(W5710&gt;=4,"Potential Loyalist","Others"))))</f>
        <v>Potential Loyalist</v>
      </c>
    </row>
    <row r="5711" spans="1:25">
      <c r="A5711" t="s">
        <v>3771</v>
      </c>
      <c r="B5711">
        <v>44</v>
      </c>
      <c r="C5711" t="s">
        <v>24</v>
      </c>
      <c r="D5711" t="s">
        <v>46</v>
      </c>
      <c r="E5711" s="6" t="s">
        <v>17781</v>
      </c>
      <c r="F5711" t="s">
        <v>26</v>
      </c>
      <c r="G5711">
        <v>1</v>
      </c>
      <c r="H5711">
        <v>0</v>
      </c>
      <c r="I5711">
        <v>39</v>
      </c>
      <c r="J5711">
        <v>2</v>
      </c>
      <c r="K5711">
        <v>598.17999999999995</v>
      </c>
      <c r="L5711" t="str">
        <f t="shared" si="534"/>
        <v/>
      </c>
      <c r="M5711">
        <v>2</v>
      </c>
      <c r="N5711" t="str">
        <f t="shared" si="535"/>
        <v/>
      </c>
      <c r="O5711">
        <v>10</v>
      </c>
      <c r="P5711" s="11">
        <v>0</v>
      </c>
      <c r="Q5711" s="11">
        <v>5.1282051282051197E-2</v>
      </c>
      <c r="R5711" s="12">
        <v>299.08999999999997</v>
      </c>
      <c r="S5711" t="s">
        <v>22</v>
      </c>
      <c r="T5711">
        <v>0</v>
      </c>
      <c r="U5711">
        <f t="shared" si="536"/>
        <v>5</v>
      </c>
      <c r="V5711">
        <f t="shared" si="537"/>
        <v>1</v>
      </c>
      <c r="W5711">
        <f t="shared" si="538"/>
        <v>5</v>
      </c>
      <c r="X5711" t="str">
        <f t="shared" si="539"/>
        <v>515</v>
      </c>
      <c r="Y5711" t="str">
        <f>IF(Table1[[#This Row],[RFM_Score]]="555","Champion", IF(AND(J5711&gt;=4,V5711&gt;=4),"Loyal", IF(U5711&lt;=2,"At Risk", IF(W5711&gt;=4,"Potential Loyalist","Others"))))</f>
        <v>Potential Loyalist</v>
      </c>
    </row>
    <row r="5712" spans="1:25">
      <c r="A5712" t="s">
        <v>6159</v>
      </c>
      <c r="B5712">
        <v>25</v>
      </c>
      <c r="C5712" t="s">
        <v>19</v>
      </c>
      <c r="D5712" t="s">
        <v>41</v>
      </c>
      <c r="E5712" s="6" t="s">
        <v>17782</v>
      </c>
      <c r="F5712" t="s">
        <v>37</v>
      </c>
      <c r="G5712">
        <v>5</v>
      </c>
      <c r="H5712">
        <v>2</v>
      </c>
      <c r="I5712">
        <v>49</v>
      </c>
      <c r="J5712">
        <v>2</v>
      </c>
      <c r="K5712">
        <v>598.16999999999996</v>
      </c>
      <c r="L5712" t="str">
        <f t="shared" si="534"/>
        <v/>
      </c>
      <c r="M5712">
        <v>2</v>
      </c>
      <c r="N5712" t="str">
        <f t="shared" si="535"/>
        <v/>
      </c>
      <c r="O5712">
        <v>1</v>
      </c>
      <c r="P5712" s="11">
        <v>0.4</v>
      </c>
      <c r="Q5712" s="11">
        <v>4.08163265306122E-2</v>
      </c>
      <c r="R5712" s="12">
        <v>299.08499999999998</v>
      </c>
      <c r="S5712" t="s">
        <v>22</v>
      </c>
      <c r="T5712">
        <v>0</v>
      </c>
      <c r="U5712">
        <f t="shared" si="536"/>
        <v>5</v>
      </c>
      <c r="V5712">
        <f t="shared" si="537"/>
        <v>1</v>
      </c>
      <c r="W5712">
        <f t="shared" si="538"/>
        <v>5</v>
      </c>
      <c r="X5712" t="str">
        <f t="shared" si="539"/>
        <v>515</v>
      </c>
      <c r="Y5712" t="str">
        <f>IF(Table1[[#This Row],[RFM_Score]]="555","Champion", IF(AND(J5712&gt;=4,V5712&gt;=4),"Loyal", IF(U5712&lt;=2,"At Risk", IF(W5712&gt;=4,"Potential Loyalist","Others"))))</f>
        <v>Potential Loyalist</v>
      </c>
    </row>
    <row r="5713" spans="1:25">
      <c r="A5713" t="s">
        <v>11029</v>
      </c>
      <c r="B5713">
        <v>27</v>
      </c>
      <c r="C5713" t="s">
        <v>24</v>
      </c>
      <c r="D5713" t="s">
        <v>35</v>
      </c>
      <c r="E5713" s="6" t="s">
        <v>17783</v>
      </c>
      <c r="F5713" t="s">
        <v>26</v>
      </c>
      <c r="G5713">
        <v>2</v>
      </c>
      <c r="H5713">
        <v>1</v>
      </c>
      <c r="I5713">
        <v>50</v>
      </c>
      <c r="J5713">
        <v>5</v>
      </c>
      <c r="K5713">
        <v>597.89</v>
      </c>
      <c r="L5713" t="str">
        <f t="shared" si="534"/>
        <v/>
      </c>
      <c r="M5713">
        <v>2</v>
      </c>
      <c r="N5713" t="str">
        <f t="shared" si="535"/>
        <v/>
      </c>
      <c r="O5713">
        <v>90</v>
      </c>
      <c r="P5713" s="11">
        <v>0.5</v>
      </c>
      <c r="Q5713" s="11">
        <v>0.1</v>
      </c>
      <c r="R5713" s="12">
        <v>298.94499999999999</v>
      </c>
      <c r="S5713" t="s">
        <v>22</v>
      </c>
      <c r="T5713">
        <v>0</v>
      </c>
      <c r="U5713">
        <f t="shared" si="536"/>
        <v>2</v>
      </c>
      <c r="V5713">
        <f t="shared" si="537"/>
        <v>1</v>
      </c>
      <c r="W5713">
        <f t="shared" si="538"/>
        <v>5</v>
      </c>
      <c r="X5713" t="str">
        <f t="shared" si="539"/>
        <v>215</v>
      </c>
      <c r="Y5713" t="str">
        <f>IF(Table1[[#This Row],[RFM_Score]]="555","Champion", IF(AND(J5713&gt;=4,V5713&gt;=4),"Loyal", IF(U5713&lt;=2,"At Risk", IF(W5713&gt;=4,"Potential Loyalist","Others"))))</f>
        <v>At Risk</v>
      </c>
    </row>
    <row r="5714" spans="1:25">
      <c r="A5714" t="s">
        <v>2665</v>
      </c>
      <c r="B5714">
        <v>29</v>
      </c>
      <c r="C5714" t="s">
        <v>24</v>
      </c>
      <c r="D5714" t="s">
        <v>20</v>
      </c>
      <c r="E5714" s="6" t="s">
        <v>17784</v>
      </c>
      <c r="F5714" t="s">
        <v>30</v>
      </c>
      <c r="G5714">
        <v>5</v>
      </c>
      <c r="H5714">
        <v>1</v>
      </c>
      <c r="I5714">
        <v>44</v>
      </c>
      <c r="J5714">
        <v>3</v>
      </c>
      <c r="K5714">
        <v>592.98</v>
      </c>
      <c r="L5714" t="str">
        <f t="shared" si="534"/>
        <v/>
      </c>
      <c r="M5714">
        <v>2</v>
      </c>
      <c r="N5714" t="str">
        <f t="shared" si="535"/>
        <v/>
      </c>
      <c r="O5714">
        <v>14</v>
      </c>
      <c r="P5714" s="11">
        <v>0.2</v>
      </c>
      <c r="Q5714" s="11">
        <v>6.8181818181818094E-2</v>
      </c>
      <c r="R5714" s="12">
        <v>296.49</v>
      </c>
      <c r="S5714" t="s">
        <v>22</v>
      </c>
      <c r="T5714">
        <v>0</v>
      </c>
      <c r="U5714">
        <f t="shared" si="536"/>
        <v>5</v>
      </c>
      <c r="V5714">
        <f t="shared" si="537"/>
        <v>1</v>
      </c>
      <c r="W5714">
        <f t="shared" si="538"/>
        <v>5</v>
      </c>
      <c r="X5714" t="str">
        <f t="shared" si="539"/>
        <v>515</v>
      </c>
      <c r="Y5714" t="str">
        <f>IF(Table1[[#This Row],[RFM_Score]]="555","Champion", IF(AND(J5714&gt;=4,V5714&gt;=4),"Loyal", IF(U5714&lt;=2,"At Risk", IF(W5714&gt;=4,"Potential Loyalist","Others"))))</f>
        <v>Potential Loyalist</v>
      </c>
    </row>
    <row r="5715" spans="1:25">
      <c r="A5715" t="s">
        <v>1981</v>
      </c>
      <c r="B5715">
        <v>42</v>
      </c>
      <c r="C5715" t="s">
        <v>24</v>
      </c>
      <c r="D5715" t="s">
        <v>25</v>
      </c>
      <c r="E5715" s="6" t="s">
        <v>17785</v>
      </c>
      <c r="F5715" t="s">
        <v>26</v>
      </c>
      <c r="G5715">
        <v>1</v>
      </c>
      <c r="H5715">
        <v>0</v>
      </c>
      <c r="I5715">
        <v>57</v>
      </c>
      <c r="J5715">
        <v>3</v>
      </c>
      <c r="K5715">
        <v>592.25</v>
      </c>
      <c r="L5715" t="str">
        <f t="shared" si="534"/>
        <v/>
      </c>
      <c r="M5715">
        <v>2</v>
      </c>
      <c r="N5715" t="str">
        <f t="shared" si="535"/>
        <v/>
      </c>
      <c r="O5715">
        <v>45</v>
      </c>
      <c r="P5715" s="11">
        <v>0</v>
      </c>
      <c r="Q5715" s="11">
        <v>5.2631578947368397E-2</v>
      </c>
      <c r="R5715" s="12">
        <v>296.125</v>
      </c>
      <c r="S5715" t="s">
        <v>22</v>
      </c>
      <c r="T5715">
        <v>0</v>
      </c>
      <c r="U5715">
        <f t="shared" si="536"/>
        <v>3</v>
      </c>
      <c r="V5715">
        <f t="shared" si="537"/>
        <v>1</v>
      </c>
      <c r="W5715">
        <f t="shared" si="538"/>
        <v>5</v>
      </c>
      <c r="X5715" t="str">
        <f t="shared" si="539"/>
        <v>315</v>
      </c>
      <c r="Y5715" t="str">
        <f>IF(Table1[[#This Row],[RFM_Score]]="555","Champion", IF(AND(J5715&gt;=4,V5715&gt;=4),"Loyal", IF(U5715&lt;=2,"At Risk", IF(W5715&gt;=4,"Potential Loyalist","Others"))))</f>
        <v>Potential Loyalist</v>
      </c>
    </row>
    <row r="5716" spans="1:25">
      <c r="A5716" t="s">
        <v>7451</v>
      </c>
      <c r="B5716">
        <v>62</v>
      </c>
      <c r="C5716" t="s">
        <v>19</v>
      </c>
      <c r="D5716" t="s">
        <v>25</v>
      </c>
      <c r="E5716" s="6" t="s">
        <v>17786</v>
      </c>
      <c r="F5716" t="s">
        <v>26</v>
      </c>
      <c r="G5716">
        <v>3</v>
      </c>
      <c r="H5716">
        <v>1</v>
      </c>
      <c r="I5716">
        <v>57</v>
      </c>
      <c r="J5716">
        <v>6</v>
      </c>
      <c r="K5716">
        <v>591.29999999999995</v>
      </c>
      <c r="L5716" t="str">
        <f t="shared" si="534"/>
        <v/>
      </c>
      <c r="M5716">
        <v>2</v>
      </c>
      <c r="N5716" t="str">
        <f t="shared" si="535"/>
        <v/>
      </c>
      <c r="O5716">
        <v>89</v>
      </c>
      <c r="P5716" s="11">
        <v>0.33333333333333298</v>
      </c>
      <c r="Q5716" s="11">
        <v>0.105263157894736</v>
      </c>
      <c r="R5716" s="12">
        <v>295.64999999999998</v>
      </c>
      <c r="S5716" t="s">
        <v>22</v>
      </c>
      <c r="T5716">
        <v>0</v>
      </c>
      <c r="U5716">
        <f t="shared" si="536"/>
        <v>2</v>
      </c>
      <c r="V5716">
        <f t="shared" si="537"/>
        <v>1</v>
      </c>
      <c r="W5716">
        <f t="shared" si="538"/>
        <v>5</v>
      </c>
      <c r="X5716" t="str">
        <f t="shared" si="539"/>
        <v>215</v>
      </c>
      <c r="Y5716" t="str">
        <f>IF(Table1[[#This Row],[RFM_Score]]="555","Champion", IF(AND(J5716&gt;=4,V5716&gt;=4),"Loyal", IF(U5716&lt;=2,"At Risk", IF(W5716&gt;=4,"Potential Loyalist","Others"))))</f>
        <v>At Risk</v>
      </c>
    </row>
    <row r="5717" spans="1:25">
      <c r="A5717" t="s">
        <v>7870</v>
      </c>
      <c r="B5717">
        <v>31</v>
      </c>
      <c r="C5717" t="s">
        <v>19</v>
      </c>
      <c r="D5717" t="s">
        <v>29</v>
      </c>
      <c r="E5717" s="6" t="s">
        <v>17787</v>
      </c>
      <c r="F5717" t="s">
        <v>21</v>
      </c>
      <c r="G5717">
        <v>1</v>
      </c>
      <c r="H5717">
        <v>0</v>
      </c>
      <c r="I5717">
        <v>41</v>
      </c>
      <c r="J5717">
        <v>0</v>
      </c>
      <c r="K5717">
        <v>588.33000000000004</v>
      </c>
      <c r="L5717" t="str">
        <f t="shared" si="534"/>
        <v/>
      </c>
      <c r="M5717">
        <v>2</v>
      </c>
      <c r="N5717" t="str">
        <f t="shared" si="535"/>
        <v/>
      </c>
      <c r="O5717">
        <v>100</v>
      </c>
      <c r="P5717" s="11">
        <v>0</v>
      </c>
      <c r="Q5717" s="11">
        <v>0</v>
      </c>
      <c r="R5717" s="12">
        <v>294.16500000000002</v>
      </c>
      <c r="S5717" t="s">
        <v>22</v>
      </c>
      <c r="T5717">
        <v>1</v>
      </c>
      <c r="U5717">
        <f t="shared" si="536"/>
        <v>2</v>
      </c>
      <c r="V5717">
        <f t="shared" si="537"/>
        <v>1</v>
      </c>
      <c r="W5717">
        <f t="shared" si="538"/>
        <v>5</v>
      </c>
      <c r="X5717" t="str">
        <f t="shared" si="539"/>
        <v>215</v>
      </c>
      <c r="Y5717" t="str">
        <f>IF(Table1[[#This Row],[RFM_Score]]="555","Champion", IF(AND(J5717&gt;=4,V5717&gt;=4),"Loyal", IF(U5717&lt;=2,"At Risk", IF(W5717&gt;=4,"Potential Loyalist","Others"))))</f>
        <v>At Risk</v>
      </c>
    </row>
    <row r="5718" spans="1:25">
      <c r="A5718" t="s">
        <v>7769</v>
      </c>
      <c r="B5718">
        <v>30</v>
      </c>
      <c r="C5718" t="s">
        <v>19</v>
      </c>
      <c r="D5718" t="s">
        <v>49</v>
      </c>
      <c r="E5718" s="6" t="s">
        <v>17788</v>
      </c>
      <c r="F5718" t="s">
        <v>21</v>
      </c>
      <c r="G5718">
        <v>4</v>
      </c>
      <c r="H5718">
        <v>1</v>
      </c>
      <c r="I5718">
        <v>48</v>
      </c>
      <c r="J5718">
        <v>2</v>
      </c>
      <c r="K5718">
        <v>587.92999999999995</v>
      </c>
      <c r="L5718" t="str">
        <f t="shared" si="534"/>
        <v/>
      </c>
      <c r="M5718">
        <v>2</v>
      </c>
      <c r="N5718" t="str">
        <f t="shared" si="535"/>
        <v/>
      </c>
      <c r="O5718">
        <v>54</v>
      </c>
      <c r="P5718" s="11">
        <v>0.25</v>
      </c>
      <c r="Q5718" s="11">
        <v>4.1666666666666602E-2</v>
      </c>
      <c r="R5718" s="12">
        <v>293.96499999999997</v>
      </c>
      <c r="S5718" t="s">
        <v>22</v>
      </c>
      <c r="T5718">
        <v>0</v>
      </c>
      <c r="U5718">
        <f t="shared" si="536"/>
        <v>3</v>
      </c>
      <c r="V5718">
        <f t="shared" si="537"/>
        <v>1</v>
      </c>
      <c r="W5718">
        <f t="shared" si="538"/>
        <v>5</v>
      </c>
      <c r="X5718" t="str">
        <f t="shared" si="539"/>
        <v>315</v>
      </c>
      <c r="Y5718" t="str">
        <f>IF(Table1[[#This Row],[RFM_Score]]="555","Champion", IF(AND(J5718&gt;=4,V5718&gt;=4),"Loyal", IF(U5718&lt;=2,"At Risk", IF(W5718&gt;=4,"Potential Loyalist","Others"))))</f>
        <v>Potential Loyalist</v>
      </c>
    </row>
    <row r="5719" spans="1:25">
      <c r="A5719" t="s">
        <v>1575</v>
      </c>
      <c r="B5719">
        <v>20</v>
      </c>
      <c r="C5719" t="s">
        <v>24</v>
      </c>
      <c r="D5719" t="s">
        <v>25</v>
      </c>
      <c r="E5719" s="6" t="s">
        <v>17789</v>
      </c>
      <c r="F5719" t="s">
        <v>37</v>
      </c>
      <c r="G5719">
        <v>2</v>
      </c>
      <c r="H5719">
        <v>0</v>
      </c>
      <c r="I5719">
        <v>38</v>
      </c>
      <c r="J5719">
        <v>3</v>
      </c>
      <c r="K5719">
        <v>581.34</v>
      </c>
      <c r="L5719" t="str">
        <f t="shared" si="534"/>
        <v/>
      </c>
      <c r="M5719">
        <v>2</v>
      </c>
      <c r="N5719" t="str">
        <f t="shared" si="535"/>
        <v/>
      </c>
      <c r="O5719">
        <v>29</v>
      </c>
      <c r="P5719" s="11">
        <v>0</v>
      </c>
      <c r="Q5719" s="11">
        <v>7.8947368421052599E-2</v>
      </c>
      <c r="R5719" s="12">
        <v>290.67</v>
      </c>
      <c r="S5719" t="s">
        <v>22</v>
      </c>
      <c r="T5719">
        <v>1</v>
      </c>
      <c r="U5719">
        <f t="shared" si="536"/>
        <v>4</v>
      </c>
      <c r="V5719">
        <f t="shared" si="537"/>
        <v>1</v>
      </c>
      <c r="W5719">
        <f t="shared" si="538"/>
        <v>5</v>
      </c>
      <c r="X5719" t="str">
        <f t="shared" si="539"/>
        <v>415</v>
      </c>
      <c r="Y5719" t="str">
        <f>IF(Table1[[#This Row],[RFM_Score]]="555","Champion", IF(AND(J5719&gt;=4,V5719&gt;=4),"Loyal", IF(U5719&lt;=2,"At Risk", IF(W5719&gt;=4,"Potential Loyalist","Others"))))</f>
        <v>Potential Loyalist</v>
      </c>
    </row>
    <row r="5720" spans="1:25">
      <c r="A5720" t="s">
        <v>6117</v>
      </c>
      <c r="B5720">
        <v>53</v>
      </c>
      <c r="C5720" t="s">
        <v>19</v>
      </c>
      <c r="D5720" t="s">
        <v>25</v>
      </c>
      <c r="E5720" s="6" t="s">
        <v>17790</v>
      </c>
      <c r="F5720" t="s">
        <v>30</v>
      </c>
      <c r="G5720">
        <v>2</v>
      </c>
      <c r="H5720">
        <v>0</v>
      </c>
      <c r="I5720">
        <v>52</v>
      </c>
      <c r="J5720">
        <v>3</v>
      </c>
      <c r="K5720">
        <v>580.24</v>
      </c>
      <c r="L5720" t="str">
        <f t="shared" si="534"/>
        <v/>
      </c>
      <c r="M5720">
        <v>2</v>
      </c>
      <c r="N5720" t="str">
        <f t="shared" si="535"/>
        <v/>
      </c>
      <c r="O5720">
        <v>83</v>
      </c>
      <c r="P5720" s="11">
        <v>0</v>
      </c>
      <c r="Q5720" s="11">
        <v>5.7692307692307598E-2</v>
      </c>
      <c r="R5720" s="12">
        <v>290.12</v>
      </c>
      <c r="S5720" t="s">
        <v>22</v>
      </c>
      <c r="T5720">
        <v>0</v>
      </c>
      <c r="U5720">
        <f t="shared" si="536"/>
        <v>2</v>
      </c>
      <c r="V5720">
        <f t="shared" si="537"/>
        <v>1</v>
      </c>
      <c r="W5720">
        <f t="shared" si="538"/>
        <v>5</v>
      </c>
      <c r="X5720" t="str">
        <f t="shared" si="539"/>
        <v>215</v>
      </c>
      <c r="Y5720" t="str">
        <f>IF(Table1[[#This Row],[RFM_Score]]="555","Champion", IF(AND(J5720&gt;=4,V5720&gt;=4),"Loyal", IF(U5720&lt;=2,"At Risk", IF(W5720&gt;=4,"Potential Loyalist","Others"))))</f>
        <v>At Risk</v>
      </c>
    </row>
    <row r="5721" spans="1:25">
      <c r="A5721" t="s">
        <v>10743</v>
      </c>
      <c r="B5721">
        <v>35</v>
      </c>
      <c r="C5721" t="s">
        <v>33</v>
      </c>
      <c r="D5721" t="s">
        <v>35</v>
      </c>
      <c r="E5721" s="6" t="s">
        <v>17791</v>
      </c>
      <c r="F5721" t="s">
        <v>21</v>
      </c>
      <c r="G5721">
        <v>4</v>
      </c>
      <c r="H5721">
        <v>2</v>
      </c>
      <c r="I5721">
        <v>57</v>
      </c>
      <c r="J5721">
        <v>3</v>
      </c>
      <c r="K5721">
        <v>578.21</v>
      </c>
      <c r="L5721" t="str">
        <f t="shared" si="534"/>
        <v/>
      </c>
      <c r="M5721">
        <v>2</v>
      </c>
      <c r="N5721" t="str">
        <f t="shared" si="535"/>
        <v/>
      </c>
      <c r="O5721">
        <v>15</v>
      </c>
      <c r="P5721" s="11">
        <v>0.5</v>
      </c>
      <c r="Q5721" s="11">
        <v>5.2631578947368397E-2</v>
      </c>
      <c r="R5721" s="12">
        <v>289.10500000000002</v>
      </c>
      <c r="S5721" t="s">
        <v>22</v>
      </c>
      <c r="T5721">
        <v>0</v>
      </c>
      <c r="U5721">
        <f t="shared" si="536"/>
        <v>5</v>
      </c>
      <c r="V5721">
        <f t="shared" si="537"/>
        <v>1</v>
      </c>
      <c r="W5721">
        <f t="shared" si="538"/>
        <v>5</v>
      </c>
      <c r="X5721" t="str">
        <f t="shared" si="539"/>
        <v>515</v>
      </c>
      <c r="Y5721" t="str">
        <f>IF(Table1[[#This Row],[RFM_Score]]="555","Champion", IF(AND(J5721&gt;=4,V5721&gt;=4),"Loyal", IF(U5721&lt;=2,"At Risk", IF(W5721&gt;=4,"Potential Loyalist","Others"))))</f>
        <v>Potential Loyalist</v>
      </c>
    </row>
    <row r="5722" spans="1:25">
      <c r="A5722" t="s">
        <v>3720</v>
      </c>
      <c r="B5722">
        <v>49</v>
      </c>
      <c r="C5722" t="s">
        <v>33</v>
      </c>
      <c r="D5722" t="s">
        <v>20</v>
      </c>
      <c r="E5722" s="6" t="s">
        <v>17792</v>
      </c>
      <c r="F5722" t="s">
        <v>26</v>
      </c>
      <c r="G5722">
        <v>2</v>
      </c>
      <c r="H5722">
        <v>0</v>
      </c>
      <c r="I5722">
        <v>51</v>
      </c>
      <c r="J5722">
        <v>1</v>
      </c>
      <c r="K5722">
        <v>577.41999999999996</v>
      </c>
      <c r="L5722" t="str">
        <f t="shared" si="534"/>
        <v/>
      </c>
      <c r="M5722">
        <v>2</v>
      </c>
      <c r="N5722" t="str">
        <f t="shared" si="535"/>
        <v/>
      </c>
      <c r="O5722">
        <v>8</v>
      </c>
      <c r="P5722" s="11">
        <v>0</v>
      </c>
      <c r="Q5722" s="11">
        <v>1.9607843137254902E-2</v>
      </c>
      <c r="R5722" s="12">
        <v>288.70999999999998</v>
      </c>
      <c r="S5722" t="s">
        <v>22</v>
      </c>
      <c r="T5722">
        <v>1</v>
      </c>
      <c r="U5722">
        <f t="shared" si="536"/>
        <v>5</v>
      </c>
      <c r="V5722">
        <f t="shared" si="537"/>
        <v>1</v>
      </c>
      <c r="W5722">
        <f t="shared" si="538"/>
        <v>5</v>
      </c>
      <c r="X5722" t="str">
        <f t="shared" si="539"/>
        <v>515</v>
      </c>
      <c r="Y5722" t="str">
        <f>IF(Table1[[#This Row],[RFM_Score]]="555","Champion", IF(AND(J5722&gt;=4,V5722&gt;=4),"Loyal", IF(U5722&lt;=2,"At Risk", IF(W5722&gt;=4,"Potential Loyalist","Others"))))</f>
        <v>Potential Loyalist</v>
      </c>
    </row>
    <row r="5723" spans="1:25">
      <c r="A5723" t="s">
        <v>7570</v>
      </c>
      <c r="B5723">
        <v>29</v>
      </c>
      <c r="C5723" t="s">
        <v>19</v>
      </c>
      <c r="D5723" t="s">
        <v>49</v>
      </c>
      <c r="E5723" s="6" t="s">
        <v>17793</v>
      </c>
      <c r="F5723" t="s">
        <v>30</v>
      </c>
      <c r="G5723">
        <v>1</v>
      </c>
      <c r="H5723">
        <v>1</v>
      </c>
      <c r="I5723">
        <v>52</v>
      </c>
      <c r="J5723">
        <v>3</v>
      </c>
      <c r="K5723">
        <v>574.98</v>
      </c>
      <c r="L5723" t="str">
        <f t="shared" si="534"/>
        <v/>
      </c>
      <c r="M5723">
        <v>2</v>
      </c>
      <c r="N5723" t="str">
        <f t="shared" si="535"/>
        <v/>
      </c>
      <c r="O5723">
        <v>29</v>
      </c>
      <c r="P5723" s="11">
        <v>1</v>
      </c>
      <c r="Q5723" s="11">
        <v>5.7692307692307598E-2</v>
      </c>
      <c r="R5723" s="12">
        <v>287.49</v>
      </c>
      <c r="S5723" t="s">
        <v>22</v>
      </c>
      <c r="T5723">
        <v>0</v>
      </c>
      <c r="U5723">
        <f t="shared" si="536"/>
        <v>4</v>
      </c>
      <c r="V5723">
        <f t="shared" si="537"/>
        <v>1</v>
      </c>
      <c r="W5723">
        <f t="shared" si="538"/>
        <v>5</v>
      </c>
      <c r="X5723" t="str">
        <f t="shared" si="539"/>
        <v>415</v>
      </c>
      <c r="Y5723" t="str">
        <f>IF(Table1[[#This Row],[RFM_Score]]="555","Champion", IF(AND(J5723&gt;=4,V5723&gt;=4),"Loyal", IF(U5723&lt;=2,"At Risk", IF(W5723&gt;=4,"Potential Loyalist","Others"))))</f>
        <v>Potential Loyalist</v>
      </c>
    </row>
    <row r="5724" spans="1:25">
      <c r="A5724" t="s">
        <v>5699</v>
      </c>
      <c r="B5724">
        <v>35</v>
      </c>
      <c r="C5724" t="s">
        <v>19</v>
      </c>
      <c r="D5724" t="s">
        <v>20</v>
      </c>
      <c r="E5724" s="6" t="s">
        <v>17794</v>
      </c>
      <c r="F5724" t="s">
        <v>60</v>
      </c>
      <c r="G5724">
        <v>2</v>
      </c>
      <c r="H5724">
        <v>1</v>
      </c>
      <c r="I5724">
        <v>47</v>
      </c>
      <c r="J5724">
        <v>2</v>
      </c>
      <c r="K5724">
        <v>574.91999999999996</v>
      </c>
      <c r="L5724" t="str">
        <f t="shared" si="534"/>
        <v/>
      </c>
      <c r="M5724">
        <v>2</v>
      </c>
      <c r="N5724" t="str">
        <f t="shared" si="535"/>
        <v/>
      </c>
      <c r="O5724">
        <v>14</v>
      </c>
      <c r="P5724" s="11">
        <v>0.5</v>
      </c>
      <c r="Q5724" s="11">
        <v>4.2553191489361701E-2</v>
      </c>
      <c r="R5724" s="12">
        <v>287.45999999999998</v>
      </c>
      <c r="S5724" t="s">
        <v>22</v>
      </c>
      <c r="T5724">
        <v>0</v>
      </c>
      <c r="U5724">
        <f t="shared" si="536"/>
        <v>5</v>
      </c>
      <c r="V5724">
        <f t="shared" si="537"/>
        <v>1</v>
      </c>
      <c r="W5724">
        <f t="shared" si="538"/>
        <v>5</v>
      </c>
      <c r="X5724" t="str">
        <f t="shared" si="539"/>
        <v>515</v>
      </c>
      <c r="Y5724" t="str">
        <f>IF(Table1[[#This Row],[RFM_Score]]="555","Champion", IF(AND(J5724&gt;=4,V5724&gt;=4),"Loyal", IF(U5724&lt;=2,"At Risk", IF(W5724&gt;=4,"Potential Loyalist","Others"))))</f>
        <v>Potential Loyalist</v>
      </c>
    </row>
    <row r="5725" spans="1:25">
      <c r="A5725" t="s">
        <v>6523</v>
      </c>
      <c r="B5725">
        <v>32</v>
      </c>
      <c r="C5725" t="s">
        <v>19</v>
      </c>
      <c r="D5725" t="s">
        <v>41</v>
      </c>
      <c r="E5725" s="6" t="s">
        <v>17795</v>
      </c>
      <c r="F5725" t="s">
        <v>37</v>
      </c>
      <c r="G5725">
        <v>4</v>
      </c>
      <c r="H5725">
        <v>1</v>
      </c>
      <c r="I5725">
        <v>76</v>
      </c>
      <c r="J5725">
        <v>3</v>
      </c>
      <c r="K5725">
        <v>574.46</v>
      </c>
      <c r="L5725" t="str">
        <f t="shared" si="534"/>
        <v/>
      </c>
      <c r="M5725">
        <v>2</v>
      </c>
      <c r="N5725" t="str">
        <f t="shared" si="535"/>
        <v/>
      </c>
      <c r="O5725">
        <v>27</v>
      </c>
      <c r="P5725" s="11">
        <v>0.25</v>
      </c>
      <c r="Q5725" s="11">
        <v>3.94736842105263E-2</v>
      </c>
      <c r="R5725" s="12">
        <v>287.23</v>
      </c>
      <c r="S5725" t="s">
        <v>22</v>
      </c>
      <c r="T5725">
        <v>0</v>
      </c>
      <c r="U5725">
        <f t="shared" si="536"/>
        <v>4</v>
      </c>
      <c r="V5725">
        <f t="shared" si="537"/>
        <v>1</v>
      </c>
      <c r="W5725">
        <f t="shared" si="538"/>
        <v>5</v>
      </c>
      <c r="X5725" t="str">
        <f t="shared" si="539"/>
        <v>415</v>
      </c>
      <c r="Y5725" t="str">
        <f>IF(Table1[[#This Row],[RFM_Score]]="555","Champion", IF(AND(J5725&gt;=4,V5725&gt;=4),"Loyal", IF(U5725&lt;=2,"At Risk", IF(W5725&gt;=4,"Potential Loyalist","Others"))))</f>
        <v>Potential Loyalist</v>
      </c>
    </row>
    <row r="5726" spans="1:25">
      <c r="A5726" t="s">
        <v>4350</v>
      </c>
      <c r="B5726">
        <v>39</v>
      </c>
      <c r="C5726" t="s">
        <v>24</v>
      </c>
      <c r="D5726" t="s">
        <v>25</v>
      </c>
      <c r="E5726" s="6" t="s">
        <v>17796</v>
      </c>
      <c r="F5726" t="s">
        <v>21</v>
      </c>
      <c r="G5726">
        <v>3</v>
      </c>
      <c r="H5726">
        <v>0</v>
      </c>
      <c r="I5726">
        <v>36</v>
      </c>
      <c r="J5726">
        <v>5</v>
      </c>
      <c r="K5726">
        <v>573.96</v>
      </c>
      <c r="L5726" t="str">
        <f t="shared" si="534"/>
        <v/>
      </c>
      <c r="M5726">
        <v>2</v>
      </c>
      <c r="N5726" t="str">
        <f t="shared" si="535"/>
        <v/>
      </c>
      <c r="O5726">
        <v>11</v>
      </c>
      <c r="P5726" s="11">
        <v>0</v>
      </c>
      <c r="Q5726" s="11">
        <v>0.13888888888888801</v>
      </c>
      <c r="R5726" s="12">
        <v>286.98</v>
      </c>
      <c r="S5726" t="s">
        <v>22</v>
      </c>
      <c r="T5726">
        <v>0</v>
      </c>
      <c r="U5726">
        <f t="shared" si="536"/>
        <v>5</v>
      </c>
      <c r="V5726">
        <f t="shared" si="537"/>
        <v>1</v>
      </c>
      <c r="W5726">
        <f t="shared" si="538"/>
        <v>5</v>
      </c>
      <c r="X5726" t="str">
        <f t="shared" si="539"/>
        <v>515</v>
      </c>
      <c r="Y5726" t="str">
        <f>IF(Table1[[#This Row],[RFM_Score]]="555","Champion", IF(AND(J5726&gt;=4,V5726&gt;=4),"Loyal", IF(U5726&lt;=2,"At Risk", IF(W5726&gt;=4,"Potential Loyalist","Others"))))</f>
        <v>Potential Loyalist</v>
      </c>
    </row>
    <row r="5727" spans="1:25">
      <c r="A5727" t="s">
        <v>3738</v>
      </c>
      <c r="B5727">
        <v>52</v>
      </c>
      <c r="C5727" t="s">
        <v>24</v>
      </c>
      <c r="D5727" t="s">
        <v>35</v>
      </c>
      <c r="E5727" s="6" t="s">
        <v>17797</v>
      </c>
      <c r="F5727" t="s">
        <v>21</v>
      </c>
      <c r="G5727">
        <v>3</v>
      </c>
      <c r="H5727">
        <v>1</v>
      </c>
      <c r="I5727">
        <v>45</v>
      </c>
      <c r="J5727">
        <v>3</v>
      </c>
      <c r="K5727">
        <v>573.91999999999996</v>
      </c>
      <c r="L5727" t="str">
        <f t="shared" si="534"/>
        <v/>
      </c>
      <c r="M5727">
        <v>2</v>
      </c>
      <c r="N5727" t="str">
        <f t="shared" si="535"/>
        <v/>
      </c>
      <c r="O5727">
        <v>14</v>
      </c>
      <c r="P5727" s="11">
        <v>0.33333333333333298</v>
      </c>
      <c r="Q5727" s="11">
        <v>6.6666666666666596E-2</v>
      </c>
      <c r="R5727" s="12">
        <v>286.95999999999998</v>
      </c>
      <c r="S5727" t="s">
        <v>22</v>
      </c>
      <c r="T5727">
        <v>0</v>
      </c>
      <c r="U5727">
        <f t="shared" si="536"/>
        <v>5</v>
      </c>
      <c r="V5727">
        <f t="shared" si="537"/>
        <v>1</v>
      </c>
      <c r="W5727">
        <f t="shared" si="538"/>
        <v>5</v>
      </c>
      <c r="X5727" t="str">
        <f t="shared" si="539"/>
        <v>515</v>
      </c>
      <c r="Y5727" t="str">
        <f>IF(Table1[[#This Row],[RFM_Score]]="555","Champion", IF(AND(J5727&gt;=4,V5727&gt;=4),"Loyal", IF(U5727&lt;=2,"At Risk", IF(W5727&gt;=4,"Potential Loyalist","Others"))))</f>
        <v>Potential Loyalist</v>
      </c>
    </row>
    <row r="5728" spans="1:25">
      <c r="A5728" t="s">
        <v>1830</v>
      </c>
      <c r="B5728">
        <v>43</v>
      </c>
      <c r="C5728" t="s">
        <v>19</v>
      </c>
      <c r="D5728" t="s">
        <v>29</v>
      </c>
      <c r="E5728" s="6" t="s">
        <v>17798</v>
      </c>
      <c r="F5728" t="s">
        <v>26</v>
      </c>
      <c r="G5728">
        <v>0</v>
      </c>
      <c r="H5728">
        <v>0</v>
      </c>
      <c r="I5728">
        <v>47</v>
      </c>
      <c r="J5728">
        <v>5</v>
      </c>
      <c r="K5728">
        <v>573.64</v>
      </c>
      <c r="L5728" t="str">
        <f t="shared" si="534"/>
        <v/>
      </c>
      <c r="M5728">
        <v>2</v>
      </c>
      <c r="N5728" t="str">
        <f t="shared" si="535"/>
        <v/>
      </c>
      <c r="O5728">
        <v>68</v>
      </c>
      <c r="P5728" s="11">
        <v>0</v>
      </c>
      <c r="Q5728" s="11">
        <v>0.10638297872340401</v>
      </c>
      <c r="R5728" s="12">
        <v>286.82</v>
      </c>
      <c r="S5728" t="s">
        <v>22</v>
      </c>
      <c r="T5728">
        <v>1</v>
      </c>
      <c r="U5728">
        <f t="shared" si="536"/>
        <v>3</v>
      </c>
      <c r="V5728">
        <f t="shared" si="537"/>
        <v>1</v>
      </c>
      <c r="W5728">
        <f t="shared" si="538"/>
        <v>5</v>
      </c>
      <c r="X5728" t="str">
        <f t="shared" si="539"/>
        <v>315</v>
      </c>
      <c r="Y5728" t="str">
        <f>IF(Table1[[#This Row],[RFM_Score]]="555","Champion", IF(AND(J5728&gt;=4,V5728&gt;=4),"Loyal", IF(U5728&lt;=2,"At Risk", IF(W5728&gt;=4,"Potential Loyalist","Others"))))</f>
        <v>Potential Loyalist</v>
      </c>
    </row>
    <row r="5729" spans="1:25">
      <c r="A5729" t="s">
        <v>1739</v>
      </c>
      <c r="B5729">
        <v>42</v>
      </c>
      <c r="C5729" t="s">
        <v>24</v>
      </c>
      <c r="D5729" t="s">
        <v>29</v>
      </c>
      <c r="E5729" s="6" t="s">
        <v>17799</v>
      </c>
      <c r="F5729" t="s">
        <v>30</v>
      </c>
      <c r="G5729">
        <v>3</v>
      </c>
      <c r="H5729">
        <v>2</v>
      </c>
      <c r="I5729">
        <v>42</v>
      </c>
      <c r="J5729">
        <v>3</v>
      </c>
      <c r="K5729">
        <v>573.22</v>
      </c>
      <c r="L5729" t="str">
        <f t="shared" si="534"/>
        <v/>
      </c>
      <c r="M5729">
        <v>2</v>
      </c>
      <c r="N5729" t="str">
        <f t="shared" si="535"/>
        <v/>
      </c>
      <c r="O5729">
        <v>7</v>
      </c>
      <c r="P5729" s="11">
        <v>0.66666666666666596</v>
      </c>
      <c r="Q5729" s="11">
        <v>7.1428571428571397E-2</v>
      </c>
      <c r="R5729" s="12">
        <v>286.61</v>
      </c>
      <c r="S5729" t="s">
        <v>22</v>
      </c>
      <c r="T5729">
        <v>0</v>
      </c>
      <c r="U5729">
        <f t="shared" si="536"/>
        <v>5</v>
      </c>
      <c r="V5729">
        <f t="shared" si="537"/>
        <v>1</v>
      </c>
      <c r="W5729">
        <f t="shared" si="538"/>
        <v>5</v>
      </c>
      <c r="X5729" t="str">
        <f t="shared" si="539"/>
        <v>515</v>
      </c>
      <c r="Y5729" t="str">
        <f>IF(Table1[[#This Row],[RFM_Score]]="555","Champion", IF(AND(J5729&gt;=4,V5729&gt;=4),"Loyal", IF(U5729&lt;=2,"At Risk", IF(W5729&gt;=4,"Potential Loyalist","Others"))))</f>
        <v>Potential Loyalist</v>
      </c>
    </row>
    <row r="5730" spans="1:25">
      <c r="A5730" t="s">
        <v>1267</v>
      </c>
      <c r="B5730">
        <v>28</v>
      </c>
      <c r="C5730" t="s">
        <v>24</v>
      </c>
      <c r="D5730" t="s">
        <v>29</v>
      </c>
      <c r="E5730" s="6" t="s">
        <v>17800</v>
      </c>
      <c r="F5730" t="s">
        <v>21</v>
      </c>
      <c r="G5730">
        <v>1</v>
      </c>
      <c r="H5730">
        <v>1</v>
      </c>
      <c r="I5730">
        <v>45</v>
      </c>
      <c r="J5730">
        <v>6</v>
      </c>
      <c r="K5730">
        <v>573.14</v>
      </c>
      <c r="L5730" t="str">
        <f t="shared" si="534"/>
        <v/>
      </c>
      <c r="M5730">
        <v>2</v>
      </c>
      <c r="N5730" t="str">
        <f t="shared" si="535"/>
        <v/>
      </c>
      <c r="O5730">
        <v>83</v>
      </c>
      <c r="P5730" s="11">
        <v>1</v>
      </c>
      <c r="Q5730" s="11">
        <v>0.133333333333333</v>
      </c>
      <c r="R5730" s="12">
        <v>286.57</v>
      </c>
      <c r="S5730" t="s">
        <v>22</v>
      </c>
      <c r="T5730">
        <v>0</v>
      </c>
      <c r="U5730">
        <f t="shared" si="536"/>
        <v>2</v>
      </c>
      <c r="V5730">
        <f t="shared" si="537"/>
        <v>1</v>
      </c>
      <c r="W5730">
        <f t="shared" si="538"/>
        <v>5</v>
      </c>
      <c r="X5730" t="str">
        <f t="shared" si="539"/>
        <v>215</v>
      </c>
      <c r="Y5730" t="str">
        <f>IF(Table1[[#This Row],[RFM_Score]]="555","Champion", IF(AND(J5730&gt;=4,V5730&gt;=4),"Loyal", IF(U5730&lt;=2,"At Risk", IF(W5730&gt;=4,"Potential Loyalist","Others"))))</f>
        <v>At Risk</v>
      </c>
    </row>
    <row r="5731" spans="1:25">
      <c r="A5731" t="s">
        <v>10855</v>
      </c>
      <c r="B5731">
        <v>34</v>
      </c>
      <c r="C5731" t="s">
        <v>19</v>
      </c>
      <c r="D5731" t="s">
        <v>49</v>
      </c>
      <c r="E5731" s="6" t="s">
        <v>17801</v>
      </c>
      <c r="F5731" t="s">
        <v>30</v>
      </c>
      <c r="G5731">
        <v>1</v>
      </c>
      <c r="H5731">
        <v>0</v>
      </c>
      <c r="I5731">
        <v>47</v>
      </c>
      <c r="J5731">
        <v>2</v>
      </c>
      <c r="K5731">
        <v>571.82000000000005</v>
      </c>
      <c r="L5731" t="str">
        <f t="shared" si="534"/>
        <v/>
      </c>
      <c r="M5731">
        <v>2</v>
      </c>
      <c r="N5731" t="str">
        <f t="shared" si="535"/>
        <v/>
      </c>
      <c r="O5731">
        <v>64</v>
      </c>
      <c r="P5731" s="11">
        <v>0</v>
      </c>
      <c r="Q5731" s="11">
        <v>4.2553191489361701E-2</v>
      </c>
      <c r="R5731" s="12">
        <v>285.91000000000003</v>
      </c>
      <c r="S5731" t="s">
        <v>22</v>
      </c>
      <c r="T5731">
        <v>0</v>
      </c>
      <c r="U5731">
        <f t="shared" si="536"/>
        <v>3</v>
      </c>
      <c r="V5731">
        <f t="shared" si="537"/>
        <v>1</v>
      </c>
      <c r="W5731">
        <f t="shared" si="538"/>
        <v>5</v>
      </c>
      <c r="X5731" t="str">
        <f t="shared" si="539"/>
        <v>315</v>
      </c>
      <c r="Y5731" t="str">
        <f>IF(Table1[[#This Row],[RFM_Score]]="555","Champion", IF(AND(J5731&gt;=4,V5731&gt;=4),"Loyal", IF(U5731&lt;=2,"At Risk", IF(W5731&gt;=4,"Potential Loyalist","Others"))))</f>
        <v>Potential Loyalist</v>
      </c>
    </row>
    <row r="5732" spans="1:25">
      <c r="A5732" t="s">
        <v>8097</v>
      </c>
      <c r="B5732">
        <v>36</v>
      </c>
      <c r="C5732" t="s">
        <v>24</v>
      </c>
      <c r="D5732" t="s">
        <v>35</v>
      </c>
      <c r="E5732" s="6" t="s">
        <v>17802</v>
      </c>
      <c r="F5732" t="s">
        <v>62</v>
      </c>
      <c r="G5732">
        <v>3</v>
      </c>
      <c r="H5732">
        <v>0</v>
      </c>
      <c r="I5732">
        <v>47</v>
      </c>
      <c r="J5732">
        <v>2</v>
      </c>
      <c r="K5732">
        <v>571.73</v>
      </c>
      <c r="L5732" t="str">
        <f t="shared" si="534"/>
        <v/>
      </c>
      <c r="M5732">
        <v>2</v>
      </c>
      <c r="N5732" t="str">
        <f t="shared" si="535"/>
        <v/>
      </c>
      <c r="O5732">
        <v>22</v>
      </c>
      <c r="P5732" s="11">
        <v>0</v>
      </c>
      <c r="Q5732" s="11">
        <v>4.2553191489361701E-2</v>
      </c>
      <c r="R5732" s="12">
        <v>285.86500000000001</v>
      </c>
      <c r="S5732" t="s">
        <v>22</v>
      </c>
      <c r="T5732">
        <v>0</v>
      </c>
      <c r="U5732">
        <f t="shared" si="536"/>
        <v>4</v>
      </c>
      <c r="V5732">
        <f t="shared" si="537"/>
        <v>1</v>
      </c>
      <c r="W5732">
        <f t="shared" si="538"/>
        <v>5</v>
      </c>
      <c r="X5732" t="str">
        <f t="shared" si="539"/>
        <v>415</v>
      </c>
      <c r="Y5732" t="str">
        <f>IF(Table1[[#This Row],[RFM_Score]]="555","Champion", IF(AND(J5732&gt;=4,V5732&gt;=4),"Loyal", IF(U5732&lt;=2,"At Risk", IF(W5732&gt;=4,"Potential Loyalist","Others"))))</f>
        <v>Potential Loyalist</v>
      </c>
    </row>
    <row r="5733" spans="1:25">
      <c r="A5733" t="s">
        <v>6178</v>
      </c>
      <c r="B5733">
        <v>34</v>
      </c>
      <c r="C5733" t="s">
        <v>24</v>
      </c>
      <c r="D5733" t="s">
        <v>25</v>
      </c>
      <c r="E5733" s="6" t="s">
        <v>17803</v>
      </c>
      <c r="F5733" t="s">
        <v>30</v>
      </c>
      <c r="G5733">
        <v>2</v>
      </c>
      <c r="H5733">
        <v>2</v>
      </c>
      <c r="I5733">
        <v>61</v>
      </c>
      <c r="J5733">
        <v>1</v>
      </c>
      <c r="K5733">
        <v>571.69000000000005</v>
      </c>
      <c r="L5733" t="str">
        <f t="shared" si="534"/>
        <v/>
      </c>
      <c r="M5733">
        <v>2</v>
      </c>
      <c r="N5733" t="str">
        <f t="shared" si="535"/>
        <v/>
      </c>
      <c r="O5733">
        <v>6</v>
      </c>
      <c r="P5733" s="11">
        <v>1</v>
      </c>
      <c r="Q5733" s="11">
        <v>1.63934426229508E-2</v>
      </c>
      <c r="R5733" s="12">
        <v>285.84500000000003</v>
      </c>
      <c r="S5733" t="s">
        <v>22</v>
      </c>
      <c r="T5733">
        <v>0</v>
      </c>
      <c r="U5733">
        <f t="shared" si="536"/>
        <v>5</v>
      </c>
      <c r="V5733">
        <f t="shared" si="537"/>
        <v>1</v>
      </c>
      <c r="W5733">
        <f t="shared" si="538"/>
        <v>5</v>
      </c>
      <c r="X5733" t="str">
        <f t="shared" si="539"/>
        <v>515</v>
      </c>
      <c r="Y5733" t="str">
        <f>IF(Table1[[#This Row],[RFM_Score]]="555","Champion", IF(AND(J5733&gt;=4,V5733&gt;=4),"Loyal", IF(U5733&lt;=2,"At Risk", IF(W5733&gt;=4,"Potential Loyalist","Others"))))</f>
        <v>Potential Loyalist</v>
      </c>
    </row>
    <row r="5734" spans="1:25">
      <c r="A5734" t="s">
        <v>10612</v>
      </c>
      <c r="B5734">
        <v>40</v>
      </c>
      <c r="C5734" t="s">
        <v>24</v>
      </c>
      <c r="D5734" t="s">
        <v>49</v>
      </c>
      <c r="E5734" s="6" t="s">
        <v>17804</v>
      </c>
      <c r="F5734" t="s">
        <v>37</v>
      </c>
      <c r="G5734">
        <v>1</v>
      </c>
      <c r="H5734">
        <v>0</v>
      </c>
      <c r="I5734">
        <v>36</v>
      </c>
      <c r="J5734">
        <v>0</v>
      </c>
      <c r="K5734">
        <v>570.94000000000005</v>
      </c>
      <c r="L5734" t="str">
        <f t="shared" si="534"/>
        <v/>
      </c>
      <c r="M5734">
        <v>2</v>
      </c>
      <c r="N5734" t="str">
        <f t="shared" si="535"/>
        <v/>
      </c>
      <c r="O5734">
        <v>10</v>
      </c>
      <c r="P5734" s="11">
        <v>0</v>
      </c>
      <c r="Q5734" s="11">
        <v>0</v>
      </c>
      <c r="R5734" s="12">
        <v>285.47000000000003</v>
      </c>
      <c r="S5734" t="s">
        <v>22</v>
      </c>
      <c r="T5734">
        <v>1</v>
      </c>
      <c r="U5734">
        <f t="shared" si="536"/>
        <v>5</v>
      </c>
      <c r="V5734">
        <f t="shared" si="537"/>
        <v>1</v>
      </c>
      <c r="W5734">
        <f t="shared" si="538"/>
        <v>5</v>
      </c>
      <c r="X5734" t="str">
        <f t="shared" si="539"/>
        <v>515</v>
      </c>
      <c r="Y5734" t="str">
        <f>IF(Table1[[#This Row],[RFM_Score]]="555","Champion", IF(AND(J5734&gt;=4,V5734&gt;=4),"Loyal", IF(U5734&lt;=2,"At Risk", IF(W5734&gt;=4,"Potential Loyalist","Others"))))</f>
        <v>Potential Loyalist</v>
      </c>
    </row>
    <row r="5735" spans="1:25">
      <c r="A5735" t="s">
        <v>7692</v>
      </c>
      <c r="B5735">
        <v>30</v>
      </c>
      <c r="C5735" t="s">
        <v>19</v>
      </c>
      <c r="D5735" t="s">
        <v>25</v>
      </c>
      <c r="E5735" s="6" t="s">
        <v>17805</v>
      </c>
      <c r="F5735" t="s">
        <v>37</v>
      </c>
      <c r="G5735">
        <v>4</v>
      </c>
      <c r="H5735">
        <v>1</v>
      </c>
      <c r="I5735">
        <v>63</v>
      </c>
      <c r="J5735">
        <v>2</v>
      </c>
      <c r="K5735">
        <v>570.89</v>
      </c>
      <c r="L5735" t="str">
        <f t="shared" si="534"/>
        <v/>
      </c>
      <c r="M5735">
        <v>2</v>
      </c>
      <c r="N5735" t="str">
        <f t="shared" si="535"/>
        <v/>
      </c>
      <c r="O5735">
        <v>23</v>
      </c>
      <c r="P5735" s="11">
        <v>0.25</v>
      </c>
      <c r="Q5735" s="11">
        <v>3.1746031746031703E-2</v>
      </c>
      <c r="R5735" s="12">
        <v>285.44499999999999</v>
      </c>
      <c r="S5735" t="s">
        <v>22</v>
      </c>
      <c r="T5735">
        <v>0</v>
      </c>
      <c r="U5735">
        <f t="shared" si="536"/>
        <v>4</v>
      </c>
      <c r="V5735">
        <f t="shared" si="537"/>
        <v>1</v>
      </c>
      <c r="W5735">
        <f t="shared" si="538"/>
        <v>5</v>
      </c>
      <c r="X5735" t="str">
        <f t="shared" si="539"/>
        <v>415</v>
      </c>
      <c r="Y5735" t="str">
        <f>IF(Table1[[#This Row],[RFM_Score]]="555","Champion", IF(AND(J5735&gt;=4,V5735&gt;=4),"Loyal", IF(U5735&lt;=2,"At Risk", IF(W5735&gt;=4,"Potential Loyalist","Others"))))</f>
        <v>Potential Loyalist</v>
      </c>
    </row>
    <row r="5736" spans="1:25">
      <c r="A5736" t="s">
        <v>10565</v>
      </c>
      <c r="B5736">
        <v>48</v>
      </c>
      <c r="C5736" t="s">
        <v>24</v>
      </c>
      <c r="D5736" t="s">
        <v>41</v>
      </c>
      <c r="E5736" s="6" t="s">
        <v>17806</v>
      </c>
      <c r="F5736" t="s">
        <v>30</v>
      </c>
      <c r="G5736">
        <v>2</v>
      </c>
      <c r="H5736">
        <v>0</v>
      </c>
      <c r="I5736">
        <v>52</v>
      </c>
      <c r="J5736">
        <v>4</v>
      </c>
      <c r="K5736">
        <v>569.98</v>
      </c>
      <c r="L5736" t="str">
        <f t="shared" si="534"/>
        <v/>
      </c>
      <c r="M5736">
        <v>2</v>
      </c>
      <c r="N5736" t="str">
        <f t="shared" si="535"/>
        <v/>
      </c>
      <c r="O5736">
        <v>19</v>
      </c>
      <c r="P5736" s="11">
        <v>0</v>
      </c>
      <c r="Q5736" s="11">
        <v>7.69230769230769E-2</v>
      </c>
      <c r="R5736" s="12">
        <v>284.99</v>
      </c>
      <c r="S5736" t="s">
        <v>22</v>
      </c>
      <c r="T5736">
        <v>0</v>
      </c>
      <c r="U5736">
        <f t="shared" si="536"/>
        <v>5</v>
      </c>
      <c r="V5736">
        <f t="shared" si="537"/>
        <v>1</v>
      </c>
      <c r="W5736">
        <f t="shared" si="538"/>
        <v>5</v>
      </c>
      <c r="X5736" t="str">
        <f t="shared" si="539"/>
        <v>515</v>
      </c>
      <c r="Y5736" t="str">
        <f>IF(Table1[[#This Row],[RFM_Score]]="555","Champion", IF(AND(J5736&gt;=4,V5736&gt;=4),"Loyal", IF(U5736&lt;=2,"At Risk", IF(W5736&gt;=4,"Potential Loyalist","Others"))))</f>
        <v>Potential Loyalist</v>
      </c>
    </row>
    <row r="5737" spans="1:25">
      <c r="A5737" t="s">
        <v>8339</v>
      </c>
      <c r="B5737">
        <v>26</v>
      </c>
      <c r="C5737" t="s">
        <v>19</v>
      </c>
      <c r="D5737" t="s">
        <v>25</v>
      </c>
      <c r="E5737" s="6" t="s">
        <v>17807</v>
      </c>
      <c r="F5737" t="s">
        <v>30</v>
      </c>
      <c r="G5737">
        <v>7</v>
      </c>
      <c r="H5737">
        <v>2</v>
      </c>
      <c r="I5737">
        <v>42</v>
      </c>
      <c r="J5737">
        <v>1</v>
      </c>
      <c r="K5737">
        <v>569.71</v>
      </c>
      <c r="L5737" t="str">
        <f t="shared" si="534"/>
        <v/>
      </c>
      <c r="M5737">
        <v>2</v>
      </c>
      <c r="N5737" t="str">
        <f t="shared" si="535"/>
        <v/>
      </c>
      <c r="O5737">
        <v>38</v>
      </c>
      <c r="P5737" s="11">
        <v>0.28571428571428498</v>
      </c>
      <c r="Q5737" s="11">
        <v>2.3809523809523801E-2</v>
      </c>
      <c r="R5737" s="12">
        <v>284.85500000000002</v>
      </c>
      <c r="S5737" t="s">
        <v>22</v>
      </c>
      <c r="T5737">
        <v>0</v>
      </c>
      <c r="U5737">
        <f t="shared" si="536"/>
        <v>4</v>
      </c>
      <c r="V5737">
        <f t="shared" si="537"/>
        <v>1</v>
      </c>
      <c r="W5737">
        <f t="shared" si="538"/>
        <v>5</v>
      </c>
      <c r="X5737" t="str">
        <f t="shared" si="539"/>
        <v>415</v>
      </c>
      <c r="Y5737" t="str">
        <f>IF(Table1[[#This Row],[RFM_Score]]="555","Champion", IF(AND(J5737&gt;=4,V5737&gt;=4),"Loyal", IF(U5737&lt;=2,"At Risk", IF(W5737&gt;=4,"Potential Loyalist","Others"))))</f>
        <v>Potential Loyalist</v>
      </c>
    </row>
    <row r="5738" spans="1:25">
      <c r="A5738" t="s">
        <v>2872</v>
      </c>
      <c r="B5738">
        <v>31</v>
      </c>
      <c r="C5738" t="s">
        <v>24</v>
      </c>
      <c r="D5738" t="s">
        <v>25</v>
      </c>
      <c r="E5738" s="6" t="s">
        <v>17808</v>
      </c>
      <c r="F5738" t="s">
        <v>21</v>
      </c>
      <c r="G5738">
        <v>2</v>
      </c>
      <c r="H5738">
        <v>0</v>
      </c>
      <c r="I5738">
        <v>51</v>
      </c>
      <c r="J5738">
        <v>2</v>
      </c>
      <c r="K5738">
        <v>569.23</v>
      </c>
      <c r="L5738" t="str">
        <f t="shared" si="534"/>
        <v/>
      </c>
      <c r="M5738">
        <v>2</v>
      </c>
      <c r="N5738" t="str">
        <f t="shared" si="535"/>
        <v/>
      </c>
      <c r="O5738">
        <v>30</v>
      </c>
      <c r="P5738" s="11">
        <v>0</v>
      </c>
      <c r="Q5738" s="11">
        <v>3.9215686274509803E-2</v>
      </c>
      <c r="R5738" s="12">
        <v>284.61500000000001</v>
      </c>
      <c r="S5738" t="s">
        <v>22</v>
      </c>
      <c r="T5738">
        <v>0</v>
      </c>
      <c r="U5738">
        <f t="shared" si="536"/>
        <v>4</v>
      </c>
      <c r="V5738">
        <f t="shared" si="537"/>
        <v>1</v>
      </c>
      <c r="W5738">
        <f t="shared" si="538"/>
        <v>5</v>
      </c>
      <c r="X5738" t="str">
        <f t="shared" si="539"/>
        <v>415</v>
      </c>
      <c r="Y5738" t="str">
        <f>IF(Table1[[#This Row],[RFM_Score]]="555","Champion", IF(AND(J5738&gt;=4,V5738&gt;=4),"Loyal", IF(U5738&lt;=2,"At Risk", IF(W5738&gt;=4,"Potential Loyalist","Others"))))</f>
        <v>Potential Loyalist</v>
      </c>
    </row>
    <row r="5739" spans="1:25">
      <c r="A5739" t="s">
        <v>263</v>
      </c>
      <c r="B5739">
        <v>35</v>
      </c>
      <c r="C5739" t="s">
        <v>19</v>
      </c>
      <c r="D5739" t="s">
        <v>25</v>
      </c>
      <c r="E5739" s="6" t="s">
        <v>17809</v>
      </c>
      <c r="F5739" t="s">
        <v>26</v>
      </c>
      <c r="G5739">
        <v>4</v>
      </c>
      <c r="H5739">
        <v>2</v>
      </c>
      <c r="I5739">
        <v>45</v>
      </c>
      <c r="J5739">
        <v>2</v>
      </c>
      <c r="K5739">
        <v>568.76</v>
      </c>
      <c r="L5739" t="str">
        <f t="shared" si="534"/>
        <v/>
      </c>
      <c r="M5739">
        <v>2</v>
      </c>
      <c r="N5739" t="str">
        <f t="shared" si="535"/>
        <v/>
      </c>
      <c r="O5739">
        <v>96</v>
      </c>
      <c r="P5739" s="11">
        <v>0.5</v>
      </c>
      <c r="Q5739" s="11">
        <v>4.4444444444444398E-2</v>
      </c>
      <c r="R5739" s="12">
        <v>284.38</v>
      </c>
      <c r="S5739" t="s">
        <v>22</v>
      </c>
      <c r="T5739">
        <v>1</v>
      </c>
      <c r="U5739">
        <f t="shared" si="536"/>
        <v>2</v>
      </c>
      <c r="V5739">
        <f t="shared" si="537"/>
        <v>1</v>
      </c>
      <c r="W5739">
        <f t="shared" si="538"/>
        <v>5</v>
      </c>
      <c r="X5739" t="str">
        <f t="shared" si="539"/>
        <v>215</v>
      </c>
      <c r="Y5739" t="str">
        <f>IF(Table1[[#This Row],[RFM_Score]]="555","Champion", IF(AND(J5739&gt;=4,V5739&gt;=4),"Loyal", IF(U5739&lt;=2,"At Risk", IF(W5739&gt;=4,"Potential Loyalist","Others"))))</f>
        <v>At Risk</v>
      </c>
    </row>
    <row r="5740" spans="1:25">
      <c r="A5740" t="s">
        <v>6713</v>
      </c>
      <c r="B5740">
        <v>35</v>
      </c>
      <c r="C5740" t="s">
        <v>24</v>
      </c>
      <c r="D5740" t="s">
        <v>25</v>
      </c>
      <c r="E5740" s="6" t="s">
        <v>17810</v>
      </c>
      <c r="F5740" t="s">
        <v>62</v>
      </c>
      <c r="G5740">
        <v>4</v>
      </c>
      <c r="H5740">
        <v>2</v>
      </c>
      <c r="I5740">
        <v>61</v>
      </c>
      <c r="J5740">
        <v>4</v>
      </c>
      <c r="K5740">
        <v>565.16</v>
      </c>
      <c r="L5740" t="str">
        <f t="shared" si="534"/>
        <v/>
      </c>
      <c r="M5740">
        <v>2</v>
      </c>
      <c r="N5740" t="str">
        <f t="shared" si="535"/>
        <v/>
      </c>
      <c r="O5740">
        <v>19</v>
      </c>
      <c r="P5740" s="11">
        <v>0.5</v>
      </c>
      <c r="Q5740" s="11">
        <v>6.5573770491803199E-2</v>
      </c>
      <c r="R5740" s="12">
        <v>282.58</v>
      </c>
      <c r="S5740" t="s">
        <v>22</v>
      </c>
      <c r="T5740">
        <v>1</v>
      </c>
      <c r="U5740">
        <f t="shared" si="536"/>
        <v>5</v>
      </c>
      <c r="V5740">
        <f t="shared" si="537"/>
        <v>1</v>
      </c>
      <c r="W5740">
        <f t="shared" si="538"/>
        <v>5</v>
      </c>
      <c r="X5740" t="str">
        <f t="shared" si="539"/>
        <v>515</v>
      </c>
      <c r="Y5740" t="str">
        <f>IF(Table1[[#This Row],[RFM_Score]]="555","Champion", IF(AND(J5740&gt;=4,V5740&gt;=4),"Loyal", IF(U5740&lt;=2,"At Risk", IF(W5740&gt;=4,"Potential Loyalist","Others"))))</f>
        <v>Potential Loyalist</v>
      </c>
    </row>
    <row r="5741" spans="1:25">
      <c r="A5741" t="s">
        <v>4274</v>
      </c>
      <c r="B5741">
        <v>30</v>
      </c>
      <c r="C5741" t="s">
        <v>19</v>
      </c>
      <c r="D5741" t="s">
        <v>46</v>
      </c>
      <c r="E5741" s="6" t="s">
        <v>17811</v>
      </c>
      <c r="F5741" t="s">
        <v>37</v>
      </c>
      <c r="G5741">
        <v>5</v>
      </c>
      <c r="H5741">
        <v>0</v>
      </c>
      <c r="I5741">
        <v>59</v>
      </c>
      <c r="J5741">
        <v>4</v>
      </c>
      <c r="K5741">
        <v>565.05999999999995</v>
      </c>
      <c r="L5741" t="str">
        <f t="shared" si="534"/>
        <v/>
      </c>
      <c r="M5741">
        <v>2</v>
      </c>
      <c r="N5741" t="str">
        <f t="shared" si="535"/>
        <v/>
      </c>
      <c r="O5741">
        <v>4</v>
      </c>
      <c r="P5741" s="11">
        <v>0</v>
      </c>
      <c r="Q5741" s="11">
        <v>6.7796610169491497E-2</v>
      </c>
      <c r="R5741" s="12">
        <v>282.52999999999997</v>
      </c>
      <c r="S5741" t="s">
        <v>22</v>
      </c>
      <c r="T5741">
        <v>0</v>
      </c>
      <c r="U5741">
        <f t="shared" si="536"/>
        <v>5</v>
      </c>
      <c r="V5741">
        <f t="shared" si="537"/>
        <v>1</v>
      </c>
      <c r="W5741">
        <f t="shared" si="538"/>
        <v>5</v>
      </c>
      <c r="X5741" t="str">
        <f t="shared" si="539"/>
        <v>515</v>
      </c>
      <c r="Y5741" t="str">
        <f>IF(Table1[[#This Row],[RFM_Score]]="555","Champion", IF(AND(J5741&gt;=4,V5741&gt;=4),"Loyal", IF(U5741&lt;=2,"At Risk", IF(W5741&gt;=4,"Potential Loyalist","Others"))))</f>
        <v>Potential Loyalist</v>
      </c>
    </row>
    <row r="5742" spans="1:25">
      <c r="A5742" t="s">
        <v>10561</v>
      </c>
      <c r="B5742">
        <v>37</v>
      </c>
      <c r="C5742" t="s">
        <v>24</v>
      </c>
      <c r="D5742" t="s">
        <v>25</v>
      </c>
      <c r="E5742" s="6" t="s">
        <v>17812</v>
      </c>
      <c r="F5742" t="s">
        <v>60</v>
      </c>
      <c r="G5742">
        <v>2</v>
      </c>
      <c r="H5742">
        <v>0</v>
      </c>
      <c r="I5742">
        <v>45</v>
      </c>
      <c r="J5742">
        <v>2</v>
      </c>
      <c r="K5742">
        <v>563.84</v>
      </c>
      <c r="L5742" t="str">
        <f t="shared" si="534"/>
        <v/>
      </c>
      <c r="M5742">
        <v>2</v>
      </c>
      <c r="N5742" t="str">
        <f t="shared" si="535"/>
        <v/>
      </c>
      <c r="O5742">
        <v>33</v>
      </c>
      <c r="P5742" s="11">
        <v>0</v>
      </c>
      <c r="Q5742" s="11">
        <v>4.4444444444444398E-2</v>
      </c>
      <c r="R5742" s="12">
        <v>281.92</v>
      </c>
      <c r="S5742" t="s">
        <v>22</v>
      </c>
      <c r="T5742">
        <v>0</v>
      </c>
      <c r="U5742">
        <f t="shared" si="536"/>
        <v>4</v>
      </c>
      <c r="V5742">
        <f t="shared" si="537"/>
        <v>1</v>
      </c>
      <c r="W5742">
        <f t="shared" si="538"/>
        <v>5</v>
      </c>
      <c r="X5742" t="str">
        <f t="shared" si="539"/>
        <v>415</v>
      </c>
      <c r="Y5742" t="str">
        <f>IF(Table1[[#This Row],[RFM_Score]]="555","Champion", IF(AND(J5742&gt;=4,V5742&gt;=4),"Loyal", IF(U5742&lt;=2,"At Risk", IF(W5742&gt;=4,"Potential Loyalist","Others"))))</f>
        <v>Potential Loyalist</v>
      </c>
    </row>
    <row r="5743" spans="1:25">
      <c r="A5743" t="s">
        <v>1182</v>
      </c>
      <c r="B5743">
        <v>35</v>
      </c>
      <c r="C5743" t="s">
        <v>24</v>
      </c>
      <c r="D5743" t="s">
        <v>25</v>
      </c>
      <c r="E5743" s="6" t="s">
        <v>17813</v>
      </c>
      <c r="F5743" t="s">
        <v>37</v>
      </c>
      <c r="G5743">
        <v>4</v>
      </c>
      <c r="H5743">
        <v>2</v>
      </c>
      <c r="I5743">
        <v>46</v>
      </c>
      <c r="J5743">
        <v>3</v>
      </c>
      <c r="K5743">
        <v>563.32000000000005</v>
      </c>
      <c r="L5743" t="str">
        <f t="shared" si="534"/>
        <v/>
      </c>
      <c r="M5743">
        <v>2</v>
      </c>
      <c r="N5743" t="str">
        <f t="shared" si="535"/>
        <v/>
      </c>
      <c r="O5743">
        <v>83</v>
      </c>
      <c r="P5743" s="11">
        <v>0.5</v>
      </c>
      <c r="Q5743" s="11">
        <v>6.5217391304347797E-2</v>
      </c>
      <c r="R5743" s="12">
        <v>281.66000000000003</v>
      </c>
      <c r="S5743" t="s">
        <v>22</v>
      </c>
      <c r="T5743">
        <v>0</v>
      </c>
      <c r="U5743">
        <f t="shared" si="536"/>
        <v>2</v>
      </c>
      <c r="V5743">
        <f t="shared" si="537"/>
        <v>1</v>
      </c>
      <c r="W5743">
        <f t="shared" si="538"/>
        <v>5</v>
      </c>
      <c r="X5743" t="str">
        <f t="shared" si="539"/>
        <v>215</v>
      </c>
      <c r="Y5743" t="str">
        <f>IF(Table1[[#This Row],[RFM_Score]]="555","Champion", IF(AND(J5743&gt;=4,V5743&gt;=4),"Loyal", IF(U5743&lt;=2,"At Risk", IF(W5743&gt;=4,"Potential Loyalist","Others"))))</f>
        <v>At Risk</v>
      </c>
    </row>
    <row r="5744" spans="1:25">
      <c r="A5744" t="s">
        <v>506</v>
      </c>
      <c r="B5744">
        <v>28</v>
      </c>
      <c r="C5744" t="s">
        <v>19</v>
      </c>
      <c r="D5744" t="s">
        <v>29</v>
      </c>
      <c r="E5744" s="6" t="s">
        <v>17814</v>
      </c>
      <c r="F5744" t="s">
        <v>21</v>
      </c>
      <c r="G5744">
        <v>8</v>
      </c>
      <c r="H5744">
        <v>2</v>
      </c>
      <c r="I5744">
        <v>53</v>
      </c>
      <c r="J5744">
        <v>1</v>
      </c>
      <c r="K5744">
        <v>562.73</v>
      </c>
      <c r="L5744" t="str">
        <f t="shared" si="534"/>
        <v/>
      </c>
      <c r="M5744">
        <v>2</v>
      </c>
      <c r="N5744" t="str">
        <f t="shared" si="535"/>
        <v/>
      </c>
      <c r="O5744">
        <v>71</v>
      </c>
      <c r="P5744" s="11">
        <v>0.25</v>
      </c>
      <c r="Q5744" s="11">
        <v>1.8867924528301799E-2</v>
      </c>
      <c r="R5744" s="12">
        <v>281.36500000000001</v>
      </c>
      <c r="S5744" t="s">
        <v>22</v>
      </c>
      <c r="T5744">
        <v>0</v>
      </c>
      <c r="U5744">
        <f t="shared" si="536"/>
        <v>2</v>
      </c>
      <c r="V5744">
        <f t="shared" si="537"/>
        <v>1</v>
      </c>
      <c r="W5744">
        <f t="shared" si="538"/>
        <v>5</v>
      </c>
      <c r="X5744" t="str">
        <f t="shared" si="539"/>
        <v>215</v>
      </c>
      <c r="Y5744" t="str">
        <f>IF(Table1[[#This Row],[RFM_Score]]="555","Champion", IF(AND(J5744&gt;=4,V5744&gt;=4),"Loyal", IF(U5744&lt;=2,"At Risk", IF(W5744&gt;=4,"Potential Loyalist","Others"))))</f>
        <v>At Risk</v>
      </c>
    </row>
    <row r="5745" spans="1:25">
      <c r="A5745" t="s">
        <v>906</v>
      </c>
      <c r="B5745">
        <v>59</v>
      </c>
      <c r="C5745" t="s">
        <v>19</v>
      </c>
      <c r="D5745" t="s">
        <v>41</v>
      </c>
      <c r="E5745" s="6" t="s">
        <v>17815</v>
      </c>
      <c r="F5745" t="s">
        <v>37</v>
      </c>
      <c r="G5745">
        <v>2</v>
      </c>
      <c r="H5745">
        <v>0</v>
      </c>
      <c r="I5745">
        <v>43</v>
      </c>
      <c r="J5745">
        <v>3</v>
      </c>
      <c r="K5745">
        <v>561.71</v>
      </c>
      <c r="L5745" t="str">
        <f t="shared" si="534"/>
        <v/>
      </c>
      <c r="M5745">
        <v>2</v>
      </c>
      <c r="N5745" t="str">
        <f t="shared" si="535"/>
        <v/>
      </c>
      <c r="O5745">
        <v>37</v>
      </c>
      <c r="P5745" s="11">
        <v>0</v>
      </c>
      <c r="Q5745" s="11">
        <v>6.9767441860465101E-2</v>
      </c>
      <c r="R5745" s="12">
        <v>280.85500000000002</v>
      </c>
      <c r="S5745" t="s">
        <v>22</v>
      </c>
      <c r="T5745">
        <v>0</v>
      </c>
      <c r="U5745">
        <f t="shared" si="536"/>
        <v>4</v>
      </c>
      <c r="V5745">
        <f t="shared" si="537"/>
        <v>1</v>
      </c>
      <c r="W5745">
        <f t="shared" si="538"/>
        <v>5</v>
      </c>
      <c r="X5745" t="str">
        <f t="shared" si="539"/>
        <v>415</v>
      </c>
      <c r="Y5745" t="str">
        <f>IF(Table1[[#This Row],[RFM_Score]]="555","Champion", IF(AND(J5745&gt;=4,V5745&gt;=4),"Loyal", IF(U5745&lt;=2,"At Risk", IF(W5745&gt;=4,"Potential Loyalist","Others"))))</f>
        <v>Potential Loyalist</v>
      </c>
    </row>
    <row r="5746" spans="1:25">
      <c r="A5746" t="s">
        <v>6824</v>
      </c>
      <c r="B5746">
        <v>21</v>
      </c>
      <c r="C5746" t="s">
        <v>24</v>
      </c>
      <c r="D5746" t="s">
        <v>25</v>
      </c>
      <c r="E5746" s="6" t="s">
        <v>17816</v>
      </c>
      <c r="F5746" t="s">
        <v>26</v>
      </c>
      <c r="G5746">
        <v>5</v>
      </c>
      <c r="H5746">
        <v>2</v>
      </c>
      <c r="I5746">
        <v>42</v>
      </c>
      <c r="J5746">
        <v>3</v>
      </c>
      <c r="K5746">
        <v>561.52</v>
      </c>
      <c r="L5746" t="str">
        <f t="shared" si="534"/>
        <v/>
      </c>
      <c r="M5746">
        <v>2</v>
      </c>
      <c r="N5746" t="str">
        <f t="shared" si="535"/>
        <v/>
      </c>
      <c r="O5746">
        <v>30</v>
      </c>
      <c r="P5746" s="11">
        <v>0.4</v>
      </c>
      <c r="Q5746" s="11">
        <v>7.1428571428571397E-2</v>
      </c>
      <c r="R5746" s="12">
        <v>280.76</v>
      </c>
      <c r="S5746" t="s">
        <v>22</v>
      </c>
      <c r="T5746">
        <v>0</v>
      </c>
      <c r="U5746">
        <f t="shared" si="536"/>
        <v>4</v>
      </c>
      <c r="V5746">
        <f t="shared" si="537"/>
        <v>1</v>
      </c>
      <c r="W5746">
        <f t="shared" si="538"/>
        <v>5</v>
      </c>
      <c r="X5746" t="str">
        <f t="shared" si="539"/>
        <v>415</v>
      </c>
      <c r="Y5746" t="str">
        <f>IF(Table1[[#This Row],[RFM_Score]]="555","Champion", IF(AND(J5746&gt;=4,V5746&gt;=4),"Loyal", IF(U5746&lt;=2,"At Risk", IF(W5746&gt;=4,"Potential Loyalist","Others"))))</f>
        <v>Potential Loyalist</v>
      </c>
    </row>
    <row r="5747" spans="1:25">
      <c r="A5747" t="s">
        <v>1381</v>
      </c>
      <c r="B5747">
        <v>46</v>
      </c>
      <c r="C5747" t="s">
        <v>24</v>
      </c>
      <c r="D5747" t="s">
        <v>25</v>
      </c>
      <c r="E5747" s="6" t="s">
        <v>17817</v>
      </c>
      <c r="F5747" t="s">
        <v>37</v>
      </c>
      <c r="G5747">
        <v>1</v>
      </c>
      <c r="H5747">
        <v>0</v>
      </c>
      <c r="I5747">
        <v>46</v>
      </c>
      <c r="J5747">
        <v>4</v>
      </c>
      <c r="K5747">
        <v>561.46</v>
      </c>
      <c r="L5747" t="str">
        <f t="shared" si="534"/>
        <v/>
      </c>
      <c r="M5747">
        <v>2</v>
      </c>
      <c r="N5747" t="str">
        <f t="shared" si="535"/>
        <v/>
      </c>
      <c r="O5747">
        <v>16</v>
      </c>
      <c r="P5747" s="11">
        <v>0</v>
      </c>
      <c r="Q5747" s="11">
        <v>8.6956521739130405E-2</v>
      </c>
      <c r="R5747" s="12">
        <v>280.73</v>
      </c>
      <c r="S5747" t="s">
        <v>22</v>
      </c>
      <c r="T5747">
        <v>1</v>
      </c>
      <c r="U5747">
        <f t="shared" si="536"/>
        <v>5</v>
      </c>
      <c r="V5747">
        <f t="shared" si="537"/>
        <v>1</v>
      </c>
      <c r="W5747">
        <f t="shared" si="538"/>
        <v>5</v>
      </c>
      <c r="X5747" t="str">
        <f t="shared" si="539"/>
        <v>515</v>
      </c>
      <c r="Y5747" t="str">
        <f>IF(Table1[[#This Row],[RFM_Score]]="555","Champion", IF(AND(J5747&gt;=4,V5747&gt;=4),"Loyal", IF(U5747&lt;=2,"At Risk", IF(W5747&gt;=4,"Potential Loyalist","Others"))))</f>
        <v>Potential Loyalist</v>
      </c>
    </row>
    <row r="5748" spans="1:25">
      <c r="A5748" t="s">
        <v>360</v>
      </c>
      <c r="B5748">
        <v>60</v>
      </c>
      <c r="C5748" t="s">
        <v>24</v>
      </c>
      <c r="D5748" t="s">
        <v>49</v>
      </c>
      <c r="E5748" s="6" t="s">
        <v>17818</v>
      </c>
      <c r="F5748" t="s">
        <v>30</v>
      </c>
      <c r="G5748">
        <v>3</v>
      </c>
      <c r="H5748">
        <v>1</v>
      </c>
      <c r="I5748">
        <v>58</v>
      </c>
      <c r="J5748">
        <v>2</v>
      </c>
      <c r="K5748">
        <v>561.42999999999995</v>
      </c>
      <c r="L5748" t="str">
        <f t="shared" si="534"/>
        <v/>
      </c>
      <c r="M5748">
        <v>2</v>
      </c>
      <c r="N5748" t="str">
        <f t="shared" si="535"/>
        <v/>
      </c>
      <c r="O5748">
        <v>27</v>
      </c>
      <c r="P5748" s="11">
        <v>0.33333333333333298</v>
      </c>
      <c r="Q5748" s="11">
        <v>3.4482758620689599E-2</v>
      </c>
      <c r="R5748" s="12">
        <v>280.71499999999997</v>
      </c>
      <c r="S5748" t="s">
        <v>22</v>
      </c>
      <c r="T5748">
        <v>0</v>
      </c>
      <c r="U5748">
        <f t="shared" si="536"/>
        <v>4</v>
      </c>
      <c r="V5748">
        <f t="shared" si="537"/>
        <v>1</v>
      </c>
      <c r="W5748">
        <f t="shared" si="538"/>
        <v>5</v>
      </c>
      <c r="X5748" t="str">
        <f t="shared" si="539"/>
        <v>415</v>
      </c>
      <c r="Y5748" t="str">
        <f>IF(Table1[[#This Row],[RFM_Score]]="555","Champion", IF(AND(J5748&gt;=4,V5748&gt;=4),"Loyal", IF(U5748&lt;=2,"At Risk", IF(W5748&gt;=4,"Potential Loyalist","Others"))))</f>
        <v>Potential Loyalist</v>
      </c>
    </row>
    <row r="5749" spans="1:25">
      <c r="A5749" t="s">
        <v>303</v>
      </c>
      <c r="B5749">
        <v>54</v>
      </c>
      <c r="C5749" t="s">
        <v>19</v>
      </c>
      <c r="D5749" t="s">
        <v>35</v>
      </c>
      <c r="E5749" s="6" t="s">
        <v>17819</v>
      </c>
      <c r="F5749" t="s">
        <v>30</v>
      </c>
      <c r="G5749">
        <v>1</v>
      </c>
      <c r="H5749">
        <v>0</v>
      </c>
      <c r="I5749">
        <v>48</v>
      </c>
      <c r="J5749">
        <v>2</v>
      </c>
      <c r="K5749">
        <v>561.26</v>
      </c>
      <c r="L5749" t="str">
        <f t="shared" si="534"/>
        <v/>
      </c>
      <c r="M5749">
        <v>2</v>
      </c>
      <c r="N5749" t="str">
        <f t="shared" si="535"/>
        <v/>
      </c>
      <c r="O5749">
        <v>20</v>
      </c>
      <c r="P5749" s="11">
        <v>0</v>
      </c>
      <c r="Q5749" s="11">
        <v>4.1666666666666602E-2</v>
      </c>
      <c r="R5749" s="12">
        <v>280.63</v>
      </c>
      <c r="S5749" t="s">
        <v>22</v>
      </c>
      <c r="T5749">
        <v>0</v>
      </c>
      <c r="U5749">
        <f t="shared" si="536"/>
        <v>5</v>
      </c>
      <c r="V5749">
        <f t="shared" si="537"/>
        <v>1</v>
      </c>
      <c r="W5749">
        <f t="shared" si="538"/>
        <v>5</v>
      </c>
      <c r="X5749" t="str">
        <f t="shared" si="539"/>
        <v>515</v>
      </c>
      <c r="Y5749" t="str">
        <f>IF(Table1[[#This Row],[RFM_Score]]="555","Champion", IF(AND(J5749&gt;=4,V5749&gt;=4),"Loyal", IF(U5749&lt;=2,"At Risk", IF(W5749&gt;=4,"Potential Loyalist","Others"))))</f>
        <v>Potential Loyalist</v>
      </c>
    </row>
    <row r="5750" spans="1:25">
      <c r="A5750" t="s">
        <v>1869</v>
      </c>
      <c r="B5750">
        <v>46</v>
      </c>
      <c r="C5750" t="s">
        <v>24</v>
      </c>
      <c r="D5750" t="s">
        <v>41</v>
      </c>
      <c r="E5750" s="6" t="s">
        <v>17820</v>
      </c>
      <c r="F5750" t="s">
        <v>21</v>
      </c>
      <c r="G5750">
        <v>3</v>
      </c>
      <c r="H5750">
        <v>0</v>
      </c>
      <c r="I5750">
        <v>49</v>
      </c>
      <c r="J5750">
        <v>3</v>
      </c>
      <c r="K5750">
        <v>560.44000000000005</v>
      </c>
      <c r="L5750" t="str">
        <f t="shared" si="534"/>
        <v/>
      </c>
      <c r="M5750">
        <v>2</v>
      </c>
      <c r="N5750" t="str">
        <f t="shared" si="535"/>
        <v/>
      </c>
      <c r="O5750">
        <v>27</v>
      </c>
      <c r="P5750" s="11">
        <v>0</v>
      </c>
      <c r="Q5750" s="11">
        <v>6.1224489795918297E-2</v>
      </c>
      <c r="R5750" s="12">
        <v>280.22000000000003</v>
      </c>
      <c r="S5750" t="s">
        <v>22</v>
      </c>
      <c r="T5750">
        <v>0</v>
      </c>
      <c r="U5750">
        <f t="shared" si="536"/>
        <v>4</v>
      </c>
      <c r="V5750">
        <f t="shared" si="537"/>
        <v>1</v>
      </c>
      <c r="W5750">
        <f t="shared" si="538"/>
        <v>5</v>
      </c>
      <c r="X5750" t="str">
        <f t="shared" si="539"/>
        <v>415</v>
      </c>
      <c r="Y5750" t="str">
        <f>IF(Table1[[#This Row],[RFM_Score]]="555","Champion", IF(AND(J5750&gt;=4,V5750&gt;=4),"Loyal", IF(U5750&lt;=2,"At Risk", IF(W5750&gt;=4,"Potential Loyalist","Others"))))</f>
        <v>Potential Loyalist</v>
      </c>
    </row>
    <row r="5751" spans="1:25">
      <c r="A5751" t="s">
        <v>7381</v>
      </c>
      <c r="B5751">
        <v>29</v>
      </c>
      <c r="C5751" t="s">
        <v>24</v>
      </c>
      <c r="D5751" t="s">
        <v>35</v>
      </c>
      <c r="E5751" s="6" t="s">
        <v>17821</v>
      </c>
      <c r="F5751" t="s">
        <v>37</v>
      </c>
      <c r="G5751">
        <v>3</v>
      </c>
      <c r="H5751">
        <v>1</v>
      </c>
      <c r="I5751">
        <v>49</v>
      </c>
      <c r="J5751">
        <v>2</v>
      </c>
      <c r="K5751">
        <v>557.75</v>
      </c>
      <c r="L5751" t="str">
        <f t="shared" si="534"/>
        <v/>
      </c>
      <c r="M5751">
        <v>2</v>
      </c>
      <c r="N5751" t="str">
        <f t="shared" si="535"/>
        <v/>
      </c>
      <c r="O5751">
        <v>85</v>
      </c>
      <c r="P5751" s="11">
        <v>0.33333333333333298</v>
      </c>
      <c r="Q5751" s="11">
        <v>4.08163265306122E-2</v>
      </c>
      <c r="R5751" s="12">
        <v>278.875</v>
      </c>
      <c r="S5751" t="s">
        <v>22</v>
      </c>
      <c r="T5751">
        <v>0</v>
      </c>
      <c r="U5751">
        <f t="shared" si="536"/>
        <v>2</v>
      </c>
      <c r="V5751">
        <f t="shared" si="537"/>
        <v>1</v>
      </c>
      <c r="W5751">
        <f t="shared" si="538"/>
        <v>5</v>
      </c>
      <c r="X5751" t="str">
        <f t="shared" si="539"/>
        <v>215</v>
      </c>
      <c r="Y5751" t="str">
        <f>IF(Table1[[#This Row],[RFM_Score]]="555","Champion", IF(AND(J5751&gt;=4,V5751&gt;=4),"Loyal", IF(U5751&lt;=2,"At Risk", IF(W5751&gt;=4,"Potential Loyalist","Others"))))</f>
        <v>At Risk</v>
      </c>
    </row>
    <row r="5752" spans="1:25">
      <c r="A5752" t="s">
        <v>9494</v>
      </c>
      <c r="B5752">
        <v>35</v>
      </c>
      <c r="C5752" t="s">
        <v>19</v>
      </c>
      <c r="D5752" t="s">
        <v>41</v>
      </c>
      <c r="E5752" s="6" t="s">
        <v>17822</v>
      </c>
      <c r="F5752" t="s">
        <v>37</v>
      </c>
      <c r="G5752">
        <v>3</v>
      </c>
      <c r="H5752">
        <v>1</v>
      </c>
      <c r="I5752">
        <v>45</v>
      </c>
      <c r="J5752">
        <v>3</v>
      </c>
      <c r="K5752">
        <v>555.59</v>
      </c>
      <c r="L5752" t="str">
        <f t="shared" si="534"/>
        <v/>
      </c>
      <c r="M5752">
        <v>2</v>
      </c>
      <c r="N5752" t="str">
        <f t="shared" si="535"/>
        <v/>
      </c>
      <c r="O5752">
        <v>25</v>
      </c>
      <c r="P5752" s="11">
        <v>0.33333333333333298</v>
      </c>
      <c r="Q5752" s="11">
        <v>6.6666666666666596E-2</v>
      </c>
      <c r="R5752" s="12">
        <v>277.79500000000002</v>
      </c>
      <c r="S5752" t="s">
        <v>22</v>
      </c>
      <c r="T5752">
        <v>0</v>
      </c>
      <c r="U5752">
        <f t="shared" si="536"/>
        <v>4</v>
      </c>
      <c r="V5752">
        <f t="shared" si="537"/>
        <v>1</v>
      </c>
      <c r="W5752">
        <f t="shared" si="538"/>
        <v>5</v>
      </c>
      <c r="X5752" t="str">
        <f t="shared" si="539"/>
        <v>415</v>
      </c>
      <c r="Y5752" t="str">
        <f>IF(Table1[[#This Row],[RFM_Score]]="555","Champion", IF(AND(J5752&gt;=4,V5752&gt;=4),"Loyal", IF(U5752&lt;=2,"At Risk", IF(W5752&gt;=4,"Potential Loyalist","Others"))))</f>
        <v>Potential Loyalist</v>
      </c>
    </row>
    <row r="5753" spans="1:25">
      <c r="A5753" t="s">
        <v>1431</v>
      </c>
      <c r="B5753">
        <v>30</v>
      </c>
      <c r="C5753" t="s">
        <v>19</v>
      </c>
      <c r="D5753" t="s">
        <v>41</v>
      </c>
      <c r="E5753" s="6" t="s">
        <v>17823</v>
      </c>
      <c r="F5753" t="s">
        <v>62</v>
      </c>
      <c r="G5753">
        <v>2</v>
      </c>
      <c r="H5753">
        <v>0</v>
      </c>
      <c r="I5753">
        <v>52</v>
      </c>
      <c r="J5753">
        <v>2</v>
      </c>
      <c r="K5753">
        <v>554.87</v>
      </c>
      <c r="L5753" t="str">
        <f t="shared" si="534"/>
        <v/>
      </c>
      <c r="M5753">
        <v>2</v>
      </c>
      <c r="N5753" t="str">
        <f t="shared" si="535"/>
        <v/>
      </c>
      <c r="O5753">
        <v>0</v>
      </c>
      <c r="P5753" s="11">
        <v>0</v>
      </c>
      <c r="Q5753" s="11">
        <v>3.8461538461538401E-2</v>
      </c>
      <c r="R5753" s="12">
        <v>277.435</v>
      </c>
      <c r="S5753" t="s">
        <v>22</v>
      </c>
      <c r="T5753">
        <v>0</v>
      </c>
      <c r="U5753">
        <f t="shared" si="536"/>
        <v>5</v>
      </c>
      <c r="V5753">
        <f t="shared" si="537"/>
        <v>1</v>
      </c>
      <c r="W5753">
        <f t="shared" si="538"/>
        <v>5</v>
      </c>
      <c r="X5753" t="str">
        <f t="shared" si="539"/>
        <v>515</v>
      </c>
      <c r="Y5753" t="str">
        <f>IF(Table1[[#This Row],[RFM_Score]]="555","Champion", IF(AND(J5753&gt;=4,V5753&gt;=4),"Loyal", IF(U5753&lt;=2,"At Risk", IF(W5753&gt;=4,"Potential Loyalist","Others"))))</f>
        <v>Potential Loyalist</v>
      </c>
    </row>
    <row r="5754" spans="1:25">
      <c r="A5754" t="s">
        <v>2069</v>
      </c>
      <c r="B5754">
        <v>40</v>
      </c>
      <c r="C5754" t="s">
        <v>19</v>
      </c>
      <c r="D5754" t="s">
        <v>29</v>
      </c>
      <c r="E5754" s="6" t="s">
        <v>17824</v>
      </c>
      <c r="F5754" t="s">
        <v>26</v>
      </c>
      <c r="G5754">
        <v>1</v>
      </c>
      <c r="H5754">
        <v>0</v>
      </c>
      <c r="I5754">
        <v>59</v>
      </c>
      <c r="J5754">
        <v>2</v>
      </c>
      <c r="K5754">
        <v>554.76</v>
      </c>
      <c r="L5754" t="str">
        <f t="shared" si="534"/>
        <v/>
      </c>
      <c r="M5754">
        <v>2</v>
      </c>
      <c r="N5754" t="str">
        <f t="shared" si="535"/>
        <v/>
      </c>
      <c r="O5754">
        <v>27</v>
      </c>
      <c r="P5754" s="11">
        <v>0</v>
      </c>
      <c r="Q5754" s="11">
        <v>3.38983050847457E-2</v>
      </c>
      <c r="R5754" s="12">
        <v>277.38</v>
      </c>
      <c r="S5754" t="s">
        <v>22</v>
      </c>
      <c r="T5754">
        <v>0</v>
      </c>
      <c r="U5754">
        <f t="shared" si="536"/>
        <v>4</v>
      </c>
      <c r="V5754">
        <f t="shared" si="537"/>
        <v>1</v>
      </c>
      <c r="W5754">
        <f t="shared" si="538"/>
        <v>5</v>
      </c>
      <c r="X5754" t="str">
        <f t="shared" si="539"/>
        <v>415</v>
      </c>
      <c r="Y5754" t="str">
        <f>IF(Table1[[#This Row],[RFM_Score]]="555","Champion", IF(AND(J5754&gt;=4,V5754&gt;=4),"Loyal", IF(U5754&lt;=2,"At Risk", IF(W5754&gt;=4,"Potential Loyalist","Others"))))</f>
        <v>Potential Loyalist</v>
      </c>
    </row>
    <row r="5755" spans="1:25">
      <c r="A5755" t="s">
        <v>5312</v>
      </c>
      <c r="B5755">
        <v>44</v>
      </c>
      <c r="C5755" t="s">
        <v>24</v>
      </c>
      <c r="D5755" t="s">
        <v>25</v>
      </c>
      <c r="E5755" s="6" t="s">
        <v>17825</v>
      </c>
      <c r="F5755" t="s">
        <v>30</v>
      </c>
      <c r="G5755">
        <v>1</v>
      </c>
      <c r="H5755">
        <v>0</v>
      </c>
      <c r="I5755">
        <v>51</v>
      </c>
      <c r="J5755">
        <v>5</v>
      </c>
      <c r="K5755">
        <v>554.16</v>
      </c>
      <c r="L5755" t="str">
        <f t="shared" si="534"/>
        <v/>
      </c>
      <c r="M5755">
        <v>2</v>
      </c>
      <c r="N5755" t="str">
        <f t="shared" si="535"/>
        <v/>
      </c>
      <c r="O5755">
        <v>6</v>
      </c>
      <c r="P5755" s="11">
        <v>0</v>
      </c>
      <c r="Q5755" s="11">
        <v>9.8039215686274495E-2</v>
      </c>
      <c r="R5755" s="12">
        <v>277.08</v>
      </c>
      <c r="S5755" t="s">
        <v>22</v>
      </c>
      <c r="T5755">
        <v>0</v>
      </c>
      <c r="U5755">
        <f t="shared" si="536"/>
        <v>5</v>
      </c>
      <c r="V5755">
        <f t="shared" si="537"/>
        <v>1</v>
      </c>
      <c r="W5755">
        <f t="shared" si="538"/>
        <v>5</v>
      </c>
      <c r="X5755" t="str">
        <f t="shared" si="539"/>
        <v>515</v>
      </c>
      <c r="Y5755" t="str">
        <f>IF(Table1[[#This Row],[RFM_Score]]="555","Champion", IF(AND(J5755&gt;=4,V5755&gt;=4),"Loyal", IF(U5755&lt;=2,"At Risk", IF(W5755&gt;=4,"Potential Loyalist","Others"))))</f>
        <v>Potential Loyalist</v>
      </c>
    </row>
    <row r="5756" spans="1:25">
      <c r="A5756" t="s">
        <v>352</v>
      </c>
      <c r="B5756">
        <v>35</v>
      </c>
      <c r="C5756" t="s">
        <v>19</v>
      </c>
      <c r="D5756" t="s">
        <v>25</v>
      </c>
      <c r="E5756" s="6" t="s">
        <v>17826</v>
      </c>
      <c r="F5756" t="s">
        <v>30</v>
      </c>
      <c r="G5756">
        <v>2</v>
      </c>
      <c r="H5756">
        <v>1</v>
      </c>
      <c r="I5756">
        <v>51</v>
      </c>
      <c r="J5756">
        <v>3</v>
      </c>
      <c r="K5756">
        <v>553.71</v>
      </c>
      <c r="L5756" t="str">
        <f t="shared" si="534"/>
        <v/>
      </c>
      <c r="M5756">
        <v>2</v>
      </c>
      <c r="N5756" t="str">
        <f t="shared" si="535"/>
        <v/>
      </c>
      <c r="O5756">
        <v>18</v>
      </c>
      <c r="P5756" s="11">
        <v>0.5</v>
      </c>
      <c r="Q5756" s="11">
        <v>5.8823529411764698E-2</v>
      </c>
      <c r="R5756" s="12">
        <v>276.85500000000002</v>
      </c>
      <c r="S5756" t="s">
        <v>22</v>
      </c>
      <c r="T5756">
        <v>0</v>
      </c>
      <c r="U5756">
        <f t="shared" si="536"/>
        <v>5</v>
      </c>
      <c r="V5756">
        <f t="shared" si="537"/>
        <v>1</v>
      </c>
      <c r="W5756">
        <f t="shared" si="538"/>
        <v>5</v>
      </c>
      <c r="X5756" t="str">
        <f t="shared" si="539"/>
        <v>515</v>
      </c>
      <c r="Y5756" t="str">
        <f>IF(Table1[[#This Row],[RFM_Score]]="555","Champion", IF(AND(J5756&gt;=4,V5756&gt;=4),"Loyal", IF(U5756&lt;=2,"At Risk", IF(W5756&gt;=4,"Potential Loyalist","Others"))))</f>
        <v>Potential Loyalist</v>
      </c>
    </row>
    <row r="5757" spans="1:25">
      <c r="A5757" t="s">
        <v>3205</v>
      </c>
      <c r="B5757">
        <v>33</v>
      </c>
      <c r="C5757" t="s">
        <v>19</v>
      </c>
      <c r="D5757" t="s">
        <v>35</v>
      </c>
      <c r="E5757" s="6" t="s">
        <v>17827</v>
      </c>
      <c r="F5757" t="s">
        <v>30</v>
      </c>
      <c r="G5757">
        <v>4</v>
      </c>
      <c r="H5757">
        <v>1</v>
      </c>
      <c r="I5757">
        <v>54</v>
      </c>
      <c r="J5757">
        <v>3</v>
      </c>
      <c r="K5757">
        <v>553.51</v>
      </c>
      <c r="L5757" t="str">
        <f t="shared" si="534"/>
        <v/>
      </c>
      <c r="M5757">
        <v>2</v>
      </c>
      <c r="N5757" t="str">
        <f t="shared" si="535"/>
        <v/>
      </c>
      <c r="O5757">
        <v>10</v>
      </c>
      <c r="P5757" s="11">
        <v>0.25</v>
      </c>
      <c r="Q5757" s="11">
        <v>5.5555555555555497E-2</v>
      </c>
      <c r="R5757" s="12">
        <v>276.755</v>
      </c>
      <c r="S5757" t="s">
        <v>22</v>
      </c>
      <c r="T5757">
        <v>0</v>
      </c>
      <c r="U5757">
        <f t="shared" si="536"/>
        <v>5</v>
      </c>
      <c r="V5757">
        <f t="shared" si="537"/>
        <v>1</v>
      </c>
      <c r="W5757">
        <f t="shared" si="538"/>
        <v>5</v>
      </c>
      <c r="X5757" t="str">
        <f t="shared" si="539"/>
        <v>515</v>
      </c>
      <c r="Y5757" t="str">
        <f>IF(Table1[[#This Row],[RFM_Score]]="555","Champion", IF(AND(J5757&gt;=4,V5757&gt;=4),"Loyal", IF(U5757&lt;=2,"At Risk", IF(W5757&gt;=4,"Potential Loyalist","Others"))))</f>
        <v>Potential Loyalist</v>
      </c>
    </row>
    <row r="5758" spans="1:25">
      <c r="A5758" t="s">
        <v>650</v>
      </c>
      <c r="B5758">
        <v>21</v>
      </c>
      <c r="C5758" t="s">
        <v>19</v>
      </c>
      <c r="D5758" t="s">
        <v>49</v>
      </c>
      <c r="E5758" s="6" t="s">
        <v>17828</v>
      </c>
      <c r="F5758" t="s">
        <v>26</v>
      </c>
      <c r="G5758">
        <v>3</v>
      </c>
      <c r="H5758">
        <v>1</v>
      </c>
      <c r="I5758">
        <v>51</v>
      </c>
      <c r="J5758">
        <v>3</v>
      </c>
      <c r="K5758">
        <v>552.51</v>
      </c>
      <c r="L5758" t="str">
        <f t="shared" si="534"/>
        <v/>
      </c>
      <c r="M5758">
        <v>2</v>
      </c>
      <c r="N5758" t="str">
        <f t="shared" si="535"/>
        <v/>
      </c>
      <c r="O5758">
        <v>0</v>
      </c>
      <c r="P5758" s="11">
        <v>0.33333333333333298</v>
      </c>
      <c r="Q5758" s="11">
        <v>5.8823529411764698E-2</v>
      </c>
      <c r="R5758" s="12">
        <v>276.255</v>
      </c>
      <c r="S5758" t="s">
        <v>22</v>
      </c>
      <c r="T5758">
        <v>0</v>
      </c>
      <c r="U5758">
        <f t="shared" si="536"/>
        <v>5</v>
      </c>
      <c r="V5758">
        <f t="shared" si="537"/>
        <v>1</v>
      </c>
      <c r="W5758">
        <f t="shared" si="538"/>
        <v>5</v>
      </c>
      <c r="X5758" t="str">
        <f t="shared" si="539"/>
        <v>515</v>
      </c>
      <c r="Y5758" t="str">
        <f>IF(Table1[[#This Row],[RFM_Score]]="555","Champion", IF(AND(J5758&gt;=4,V5758&gt;=4),"Loyal", IF(U5758&lt;=2,"At Risk", IF(W5758&gt;=4,"Potential Loyalist","Others"))))</f>
        <v>Potential Loyalist</v>
      </c>
    </row>
    <row r="5759" spans="1:25">
      <c r="A5759" t="s">
        <v>9920</v>
      </c>
      <c r="B5759">
        <v>40</v>
      </c>
      <c r="C5759" t="s">
        <v>19</v>
      </c>
      <c r="D5759" t="s">
        <v>25</v>
      </c>
      <c r="E5759" s="6" t="s">
        <v>17829</v>
      </c>
      <c r="F5759" t="s">
        <v>26</v>
      </c>
      <c r="G5759">
        <v>1</v>
      </c>
      <c r="H5759">
        <v>0</v>
      </c>
      <c r="I5759">
        <v>46</v>
      </c>
      <c r="J5759">
        <v>2</v>
      </c>
      <c r="K5759">
        <v>551.15</v>
      </c>
      <c r="L5759" t="str">
        <f t="shared" si="534"/>
        <v/>
      </c>
      <c r="M5759">
        <v>2</v>
      </c>
      <c r="N5759" t="str">
        <f t="shared" si="535"/>
        <v/>
      </c>
      <c r="O5759">
        <v>13</v>
      </c>
      <c r="P5759" s="11">
        <v>0</v>
      </c>
      <c r="Q5759" s="11">
        <v>4.3478260869565202E-2</v>
      </c>
      <c r="R5759" s="12">
        <v>275.57499999999999</v>
      </c>
      <c r="S5759" t="s">
        <v>22</v>
      </c>
      <c r="T5759">
        <v>0</v>
      </c>
      <c r="U5759">
        <f t="shared" si="536"/>
        <v>5</v>
      </c>
      <c r="V5759">
        <f t="shared" si="537"/>
        <v>1</v>
      </c>
      <c r="W5759">
        <f t="shared" si="538"/>
        <v>5</v>
      </c>
      <c r="X5759" t="str">
        <f t="shared" si="539"/>
        <v>515</v>
      </c>
      <c r="Y5759" t="str">
        <f>IF(Table1[[#This Row],[RFM_Score]]="555","Champion", IF(AND(J5759&gt;=4,V5759&gt;=4),"Loyal", IF(U5759&lt;=2,"At Risk", IF(W5759&gt;=4,"Potential Loyalist","Others"))))</f>
        <v>Potential Loyalist</v>
      </c>
    </row>
    <row r="5760" spans="1:25">
      <c r="A5760" t="s">
        <v>7684</v>
      </c>
      <c r="B5760">
        <v>59</v>
      </c>
      <c r="C5760" t="s">
        <v>24</v>
      </c>
      <c r="D5760" t="s">
        <v>49</v>
      </c>
      <c r="E5760" s="6" t="s">
        <v>17830</v>
      </c>
      <c r="F5760" t="s">
        <v>30</v>
      </c>
      <c r="G5760">
        <v>3</v>
      </c>
      <c r="H5760">
        <v>1</v>
      </c>
      <c r="I5760">
        <v>56</v>
      </c>
      <c r="J5760">
        <v>3</v>
      </c>
      <c r="K5760">
        <v>550.45000000000005</v>
      </c>
      <c r="L5760" t="str">
        <f t="shared" si="534"/>
        <v/>
      </c>
      <c r="M5760">
        <v>2</v>
      </c>
      <c r="N5760" t="str">
        <f t="shared" si="535"/>
        <v/>
      </c>
      <c r="O5760">
        <v>38</v>
      </c>
      <c r="P5760" s="11">
        <v>0.33333333333333298</v>
      </c>
      <c r="Q5760" s="11">
        <v>5.3571428571428499E-2</v>
      </c>
      <c r="R5760" s="12">
        <v>275.22500000000002</v>
      </c>
      <c r="S5760" t="s">
        <v>22</v>
      </c>
      <c r="T5760">
        <v>0</v>
      </c>
      <c r="U5760">
        <f t="shared" si="536"/>
        <v>4</v>
      </c>
      <c r="V5760">
        <f t="shared" si="537"/>
        <v>1</v>
      </c>
      <c r="W5760">
        <f t="shared" si="538"/>
        <v>5</v>
      </c>
      <c r="X5760" t="str">
        <f t="shared" si="539"/>
        <v>415</v>
      </c>
      <c r="Y5760" t="str">
        <f>IF(Table1[[#This Row],[RFM_Score]]="555","Champion", IF(AND(J5760&gt;=4,V5760&gt;=4),"Loyal", IF(U5760&lt;=2,"At Risk", IF(W5760&gt;=4,"Potential Loyalist","Others"))))</f>
        <v>Potential Loyalist</v>
      </c>
    </row>
    <row r="5761" spans="1:25">
      <c r="A5761" t="s">
        <v>932</v>
      </c>
      <c r="B5761">
        <v>42</v>
      </c>
      <c r="C5761" t="s">
        <v>24</v>
      </c>
      <c r="D5761" t="s">
        <v>25</v>
      </c>
      <c r="E5761" s="6" t="s">
        <v>17831</v>
      </c>
      <c r="F5761" t="s">
        <v>21</v>
      </c>
      <c r="G5761">
        <v>0</v>
      </c>
      <c r="H5761">
        <v>0</v>
      </c>
      <c r="I5761">
        <v>47</v>
      </c>
      <c r="J5761">
        <v>3</v>
      </c>
      <c r="K5761">
        <v>550.32000000000005</v>
      </c>
      <c r="L5761" t="str">
        <f t="shared" si="534"/>
        <v/>
      </c>
      <c r="M5761">
        <v>2</v>
      </c>
      <c r="N5761" t="str">
        <f t="shared" si="535"/>
        <v/>
      </c>
      <c r="O5761">
        <v>20</v>
      </c>
      <c r="P5761" s="11">
        <v>0</v>
      </c>
      <c r="Q5761" s="11">
        <v>6.3829787234042507E-2</v>
      </c>
      <c r="R5761" s="12">
        <v>275.16000000000003</v>
      </c>
      <c r="S5761" t="s">
        <v>22</v>
      </c>
      <c r="T5761">
        <v>0</v>
      </c>
      <c r="U5761">
        <f t="shared" si="536"/>
        <v>5</v>
      </c>
      <c r="V5761">
        <f t="shared" si="537"/>
        <v>1</v>
      </c>
      <c r="W5761">
        <f t="shared" si="538"/>
        <v>5</v>
      </c>
      <c r="X5761" t="str">
        <f t="shared" si="539"/>
        <v>515</v>
      </c>
      <c r="Y5761" t="str">
        <f>IF(Table1[[#This Row],[RFM_Score]]="555","Champion", IF(AND(J5761&gt;=4,V5761&gt;=4),"Loyal", IF(U5761&lt;=2,"At Risk", IF(W5761&gt;=4,"Potential Loyalist","Others"))))</f>
        <v>Potential Loyalist</v>
      </c>
    </row>
    <row r="5762" spans="1:25">
      <c r="A5762" t="s">
        <v>7389</v>
      </c>
      <c r="B5762">
        <v>28</v>
      </c>
      <c r="C5762" t="s">
        <v>19</v>
      </c>
      <c r="D5762" t="s">
        <v>25</v>
      </c>
      <c r="E5762" s="6" t="s">
        <v>17832</v>
      </c>
      <c r="F5762" t="s">
        <v>30</v>
      </c>
      <c r="G5762">
        <v>4</v>
      </c>
      <c r="H5762">
        <v>0</v>
      </c>
      <c r="I5762">
        <v>45</v>
      </c>
      <c r="J5762">
        <v>5</v>
      </c>
      <c r="K5762">
        <v>550.22</v>
      </c>
      <c r="L5762" t="str">
        <f t="shared" ref="L5762:L5825" si="540">IF(OR(K5762&lt;$AC$10, K5762&gt;$AC$11), "OUTLIER", "")</f>
        <v/>
      </c>
      <c r="M5762">
        <v>2</v>
      </c>
      <c r="N5762" t="str">
        <f t="shared" ref="N5762:N5825" si="541">IF(OR(M5762&lt;$AC$16, M5762&gt;$AC$17), "OUTLIER", "")</f>
        <v/>
      </c>
      <c r="O5762">
        <v>2</v>
      </c>
      <c r="P5762" s="11">
        <v>0</v>
      </c>
      <c r="Q5762" s="11">
        <v>0.11111111111111099</v>
      </c>
      <c r="R5762" s="12">
        <v>275.11</v>
      </c>
      <c r="S5762" t="s">
        <v>22</v>
      </c>
      <c r="T5762">
        <v>0</v>
      </c>
      <c r="U5762">
        <f t="shared" ref="U5762:U5825" si="542">IF(O5762&lt;=20,5,IF(O5762&lt;=40,4,IF(O5762&lt;=70,3,IF(O5762&lt;=100,2,1))))</f>
        <v>5</v>
      </c>
      <c r="V5762">
        <f t="shared" ref="V5762:V5825" si="543">IF(M5762&gt;=11,5,IF(M5762&gt;=9,4,IF(M5762&gt;=7,3,IF(M5762&gt;=5,2,1))))</f>
        <v>1</v>
      </c>
      <c r="W5762">
        <f t="shared" ref="W5762:W5825" si="544">IF(K5762&gt;=500,5,IF(K5762&gt;=300,4,IF(K5762&gt;=150,3,IF(K5762&gt;=50,2,1))))</f>
        <v>5</v>
      </c>
      <c r="X5762" t="str">
        <f t="shared" ref="X5762:X5825" si="545">U5762 &amp; V5762 &amp; W5762</f>
        <v>515</v>
      </c>
      <c r="Y5762" t="str">
        <f>IF(Table1[[#This Row],[RFM_Score]]="555","Champion", IF(AND(J5762&gt;=4,V5762&gt;=4),"Loyal", IF(U5762&lt;=2,"At Risk", IF(W5762&gt;=4,"Potential Loyalist","Others"))))</f>
        <v>Potential Loyalist</v>
      </c>
    </row>
    <row r="5763" spans="1:25">
      <c r="A5763" t="s">
        <v>790</v>
      </c>
      <c r="B5763">
        <v>47</v>
      </c>
      <c r="C5763" t="s">
        <v>24</v>
      </c>
      <c r="D5763" t="s">
        <v>46</v>
      </c>
      <c r="E5763" s="6" t="s">
        <v>17833</v>
      </c>
      <c r="F5763" t="s">
        <v>60</v>
      </c>
      <c r="G5763">
        <v>1</v>
      </c>
      <c r="H5763">
        <v>0</v>
      </c>
      <c r="I5763">
        <v>47</v>
      </c>
      <c r="J5763">
        <v>2</v>
      </c>
      <c r="K5763">
        <v>550.14</v>
      </c>
      <c r="L5763" t="str">
        <f t="shared" si="540"/>
        <v/>
      </c>
      <c r="M5763">
        <v>2</v>
      </c>
      <c r="N5763" t="str">
        <f t="shared" si="541"/>
        <v/>
      </c>
      <c r="O5763">
        <v>23</v>
      </c>
      <c r="P5763" s="11">
        <v>0</v>
      </c>
      <c r="Q5763" s="11">
        <v>4.2553191489361701E-2</v>
      </c>
      <c r="R5763" s="12">
        <v>275.07</v>
      </c>
      <c r="S5763" t="s">
        <v>22</v>
      </c>
      <c r="T5763">
        <v>0</v>
      </c>
      <c r="U5763">
        <f t="shared" si="542"/>
        <v>4</v>
      </c>
      <c r="V5763">
        <f t="shared" si="543"/>
        <v>1</v>
      </c>
      <c r="W5763">
        <f t="shared" si="544"/>
        <v>5</v>
      </c>
      <c r="X5763" t="str">
        <f t="shared" si="545"/>
        <v>415</v>
      </c>
      <c r="Y5763" t="str">
        <f>IF(Table1[[#This Row],[RFM_Score]]="555","Champion", IF(AND(J5763&gt;=4,V5763&gt;=4),"Loyal", IF(U5763&lt;=2,"At Risk", IF(W5763&gt;=4,"Potential Loyalist","Others"))))</f>
        <v>Potential Loyalist</v>
      </c>
    </row>
    <row r="5764" spans="1:25">
      <c r="A5764" t="s">
        <v>2988</v>
      </c>
      <c r="B5764">
        <v>44</v>
      </c>
      <c r="C5764" t="s">
        <v>24</v>
      </c>
      <c r="D5764" t="s">
        <v>25</v>
      </c>
      <c r="E5764" s="6" t="s">
        <v>17834</v>
      </c>
      <c r="F5764" t="s">
        <v>26</v>
      </c>
      <c r="G5764">
        <v>3</v>
      </c>
      <c r="H5764">
        <v>0</v>
      </c>
      <c r="I5764">
        <v>47</v>
      </c>
      <c r="J5764">
        <v>2</v>
      </c>
      <c r="K5764">
        <v>549.29</v>
      </c>
      <c r="L5764" t="str">
        <f t="shared" si="540"/>
        <v/>
      </c>
      <c r="M5764">
        <v>2</v>
      </c>
      <c r="N5764" t="str">
        <f t="shared" si="541"/>
        <v/>
      </c>
      <c r="O5764">
        <v>11</v>
      </c>
      <c r="P5764" s="11">
        <v>0</v>
      </c>
      <c r="Q5764" s="11">
        <v>4.2553191489361701E-2</v>
      </c>
      <c r="R5764" s="12">
        <v>274.64499999999998</v>
      </c>
      <c r="S5764" t="s">
        <v>22</v>
      </c>
      <c r="T5764">
        <v>1</v>
      </c>
      <c r="U5764">
        <f t="shared" si="542"/>
        <v>5</v>
      </c>
      <c r="V5764">
        <f t="shared" si="543"/>
        <v>1</v>
      </c>
      <c r="W5764">
        <f t="shared" si="544"/>
        <v>5</v>
      </c>
      <c r="X5764" t="str">
        <f t="shared" si="545"/>
        <v>515</v>
      </c>
      <c r="Y5764" t="str">
        <f>IF(Table1[[#This Row],[RFM_Score]]="555","Champion", IF(AND(J5764&gt;=4,V5764&gt;=4),"Loyal", IF(U5764&lt;=2,"At Risk", IF(W5764&gt;=4,"Potential Loyalist","Others"))))</f>
        <v>Potential Loyalist</v>
      </c>
    </row>
    <row r="5765" spans="1:25">
      <c r="A5765" t="s">
        <v>1397</v>
      </c>
      <c r="B5765">
        <v>34</v>
      </c>
      <c r="C5765" t="s">
        <v>19</v>
      </c>
      <c r="D5765" t="s">
        <v>25</v>
      </c>
      <c r="E5765" s="6" t="s">
        <v>17835</v>
      </c>
      <c r="F5765" t="s">
        <v>26</v>
      </c>
      <c r="G5765">
        <v>2</v>
      </c>
      <c r="H5765">
        <v>2</v>
      </c>
      <c r="I5765">
        <v>50</v>
      </c>
      <c r="J5765">
        <v>3</v>
      </c>
      <c r="K5765">
        <v>548.75</v>
      </c>
      <c r="L5765" t="str">
        <f t="shared" si="540"/>
        <v/>
      </c>
      <c r="M5765">
        <v>2</v>
      </c>
      <c r="N5765" t="str">
        <f t="shared" si="541"/>
        <v/>
      </c>
      <c r="O5765">
        <v>38</v>
      </c>
      <c r="P5765" s="11">
        <v>1</v>
      </c>
      <c r="Q5765" s="11">
        <v>0.06</v>
      </c>
      <c r="R5765" s="12">
        <v>274.375</v>
      </c>
      <c r="S5765" t="s">
        <v>22</v>
      </c>
      <c r="T5765">
        <v>0</v>
      </c>
      <c r="U5765">
        <f t="shared" si="542"/>
        <v>4</v>
      </c>
      <c r="V5765">
        <f t="shared" si="543"/>
        <v>1</v>
      </c>
      <c r="W5765">
        <f t="shared" si="544"/>
        <v>5</v>
      </c>
      <c r="X5765" t="str">
        <f t="shared" si="545"/>
        <v>415</v>
      </c>
      <c r="Y5765" t="str">
        <f>IF(Table1[[#This Row],[RFM_Score]]="555","Champion", IF(AND(J5765&gt;=4,V5765&gt;=4),"Loyal", IF(U5765&lt;=2,"At Risk", IF(W5765&gt;=4,"Potential Loyalist","Others"))))</f>
        <v>Potential Loyalist</v>
      </c>
    </row>
    <row r="5766" spans="1:25">
      <c r="A5766" t="s">
        <v>6184</v>
      </c>
      <c r="B5766">
        <v>30</v>
      </c>
      <c r="C5766" t="s">
        <v>24</v>
      </c>
      <c r="D5766" t="s">
        <v>35</v>
      </c>
      <c r="E5766" s="6" t="s">
        <v>17836</v>
      </c>
      <c r="F5766" t="s">
        <v>26</v>
      </c>
      <c r="G5766">
        <v>3</v>
      </c>
      <c r="H5766">
        <v>2</v>
      </c>
      <c r="I5766">
        <v>38</v>
      </c>
      <c r="J5766">
        <v>3</v>
      </c>
      <c r="K5766">
        <v>548.28</v>
      </c>
      <c r="L5766" t="str">
        <f t="shared" si="540"/>
        <v/>
      </c>
      <c r="M5766">
        <v>2</v>
      </c>
      <c r="N5766" t="str">
        <f t="shared" si="541"/>
        <v/>
      </c>
      <c r="O5766">
        <v>72</v>
      </c>
      <c r="P5766" s="11">
        <v>0.66666666666666596</v>
      </c>
      <c r="Q5766" s="11">
        <v>7.8947368421052599E-2</v>
      </c>
      <c r="R5766" s="12">
        <v>274.14</v>
      </c>
      <c r="S5766" t="s">
        <v>22</v>
      </c>
      <c r="T5766">
        <v>0</v>
      </c>
      <c r="U5766">
        <f t="shared" si="542"/>
        <v>2</v>
      </c>
      <c r="V5766">
        <f t="shared" si="543"/>
        <v>1</v>
      </c>
      <c r="W5766">
        <f t="shared" si="544"/>
        <v>5</v>
      </c>
      <c r="X5766" t="str">
        <f t="shared" si="545"/>
        <v>215</v>
      </c>
      <c r="Y5766" t="str">
        <f>IF(Table1[[#This Row],[RFM_Score]]="555","Champion", IF(AND(J5766&gt;=4,V5766&gt;=4),"Loyal", IF(U5766&lt;=2,"At Risk", IF(W5766&gt;=4,"Potential Loyalist","Others"))))</f>
        <v>At Risk</v>
      </c>
    </row>
    <row r="5767" spans="1:25">
      <c r="A5767" t="s">
        <v>2379</v>
      </c>
      <c r="B5767">
        <v>40</v>
      </c>
      <c r="C5767" t="s">
        <v>19</v>
      </c>
      <c r="D5767" t="s">
        <v>25</v>
      </c>
      <c r="E5767" s="6" t="s">
        <v>17837</v>
      </c>
      <c r="F5767" t="s">
        <v>26</v>
      </c>
      <c r="G5767">
        <v>1</v>
      </c>
      <c r="H5767">
        <v>0</v>
      </c>
      <c r="I5767">
        <v>41</v>
      </c>
      <c r="J5767">
        <v>4</v>
      </c>
      <c r="K5767">
        <v>547.66</v>
      </c>
      <c r="L5767" t="str">
        <f t="shared" si="540"/>
        <v/>
      </c>
      <c r="M5767">
        <v>2</v>
      </c>
      <c r="N5767" t="str">
        <f t="shared" si="541"/>
        <v/>
      </c>
      <c r="O5767">
        <v>0</v>
      </c>
      <c r="P5767" s="11">
        <v>0</v>
      </c>
      <c r="Q5767" s="11">
        <v>9.7560975609756101E-2</v>
      </c>
      <c r="R5767" s="12">
        <v>273.83</v>
      </c>
      <c r="S5767" t="s">
        <v>22</v>
      </c>
      <c r="T5767">
        <v>0</v>
      </c>
      <c r="U5767">
        <f t="shared" si="542"/>
        <v>5</v>
      </c>
      <c r="V5767">
        <f t="shared" si="543"/>
        <v>1</v>
      </c>
      <c r="W5767">
        <f t="shared" si="544"/>
        <v>5</v>
      </c>
      <c r="X5767" t="str">
        <f t="shared" si="545"/>
        <v>515</v>
      </c>
      <c r="Y5767" t="str">
        <f>IF(Table1[[#This Row],[RFM_Score]]="555","Champion", IF(AND(J5767&gt;=4,V5767&gt;=4),"Loyal", IF(U5767&lt;=2,"At Risk", IF(W5767&gt;=4,"Potential Loyalist","Others"))))</f>
        <v>Potential Loyalist</v>
      </c>
    </row>
    <row r="5768" spans="1:25">
      <c r="A5768" t="s">
        <v>7534</v>
      </c>
      <c r="B5768">
        <v>60</v>
      </c>
      <c r="C5768" t="s">
        <v>19</v>
      </c>
      <c r="D5768" t="s">
        <v>20</v>
      </c>
      <c r="E5768" s="6" t="s">
        <v>17838</v>
      </c>
      <c r="F5768" t="s">
        <v>26</v>
      </c>
      <c r="G5768">
        <v>3</v>
      </c>
      <c r="H5768">
        <v>1</v>
      </c>
      <c r="I5768">
        <v>62</v>
      </c>
      <c r="J5768">
        <v>5</v>
      </c>
      <c r="K5768">
        <v>547.23</v>
      </c>
      <c r="L5768" t="str">
        <f t="shared" si="540"/>
        <v/>
      </c>
      <c r="M5768">
        <v>2</v>
      </c>
      <c r="N5768" t="str">
        <f t="shared" si="541"/>
        <v/>
      </c>
      <c r="O5768">
        <v>92</v>
      </c>
      <c r="P5768" s="11">
        <v>0.33333333333333298</v>
      </c>
      <c r="Q5768" s="11">
        <v>8.0645161290322495E-2</v>
      </c>
      <c r="R5768" s="12">
        <v>273.61500000000001</v>
      </c>
      <c r="S5768" t="s">
        <v>22</v>
      </c>
      <c r="T5768">
        <v>0</v>
      </c>
      <c r="U5768">
        <f t="shared" si="542"/>
        <v>2</v>
      </c>
      <c r="V5768">
        <f t="shared" si="543"/>
        <v>1</v>
      </c>
      <c r="W5768">
        <f t="shared" si="544"/>
        <v>5</v>
      </c>
      <c r="X5768" t="str">
        <f t="shared" si="545"/>
        <v>215</v>
      </c>
      <c r="Y5768" t="str">
        <f>IF(Table1[[#This Row],[RFM_Score]]="555","Champion", IF(AND(J5768&gt;=4,V5768&gt;=4),"Loyal", IF(U5768&lt;=2,"At Risk", IF(W5768&gt;=4,"Potential Loyalist","Others"))))</f>
        <v>At Risk</v>
      </c>
    </row>
    <row r="5769" spans="1:25">
      <c r="A5769" t="s">
        <v>4976</v>
      </c>
      <c r="B5769">
        <v>18</v>
      </c>
      <c r="C5769" t="s">
        <v>19</v>
      </c>
      <c r="D5769" t="s">
        <v>25</v>
      </c>
      <c r="E5769" s="6" t="s">
        <v>17839</v>
      </c>
      <c r="F5769" t="s">
        <v>37</v>
      </c>
      <c r="G5769">
        <v>4</v>
      </c>
      <c r="H5769">
        <v>2</v>
      </c>
      <c r="I5769">
        <v>45</v>
      </c>
      <c r="J5769">
        <v>1</v>
      </c>
      <c r="K5769">
        <v>546.4</v>
      </c>
      <c r="L5769" t="str">
        <f t="shared" si="540"/>
        <v/>
      </c>
      <c r="M5769">
        <v>2</v>
      </c>
      <c r="N5769" t="str">
        <f t="shared" si="541"/>
        <v/>
      </c>
      <c r="O5769">
        <v>128</v>
      </c>
      <c r="P5769" s="11">
        <v>0.5</v>
      </c>
      <c r="Q5769" s="11">
        <v>2.2222222222222199E-2</v>
      </c>
      <c r="R5769" s="12">
        <v>273.2</v>
      </c>
      <c r="S5769" t="s">
        <v>22</v>
      </c>
      <c r="T5769">
        <v>0</v>
      </c>
      <c r="U5769">
        <f t="shared" si="542"/>
        <v>1</v>
      </c>
      <c r="V5769">
        <f t="shared" si="543"/>
        <v>1</v>
      </c>
      <c r="W5769">
        <f t="shared" si="544"/>
        <v>5</v>
      </c>
      <c r="X5769" t="str">
        <f t="shared" si="545"/>
        <v>115</v>
      </c>
      <c r="Y5769" t="str">
        <f>IF(Table1[[#This Row],[RFM_Score]]="555","Champion", IF(AND(J5769&gt;=4,V5769&gt;=4),"Loyal", IF(U5769&lt;=2,"At Risk", IF(W5769&gt;=4,"Potential Loyalist","Others"))))</f>
        <v>At Risk</v>
      </c>
    </row>
    <row r="5770" spans="1:25">
      <c r="A5770" t="s">
        <v>3525</v>
      </c>
      <c r="B5770">
        <v>23</v>
      </c>
      <c r="C5770" t="s">
        <v>19</v>
      </c>
      <c r="D5770" t="s">
        <v>46</v>
      </c>
      <c r="E5770" s="6" t="s">
        <v>17840</v>
      </c>
      <c r="F5770" t="s">
        <v>30</v>
      </c>
      <c r="G5770">
        <v>2</v>
      </c>
      <c r="H5770">
        <v>0</v>
      </c>
      <c r="I5770">
        <v>40</v>
      </c>
      <c r="J5770">
        <v>2</v>
      </c>
      <c r="K5770">
        <v>545.65</v>
      </c>
      <c r="L5770" t="str">
        <f t="shared" si="540"/>
        <v/>
      </c>
      <c r="M5770">
        <v>2</v>
      </c>
      <c r="N5770" t="str">
        <f t="shared" si="541"/>
        <v/>
      </c>
      <c r="O5770">
        <v>61</v>
      </c>
      <c r="P5770" s="11">
        <v>0</v>
      </c>
      <c r="Q5770" s="11">
        <v>0.05</v>
      </c>
      <c r="R5770" s="12">
        <v>272.82499999999999</v>
      </c>
      <c r="S5770" t="s">
        <v>22</v>
      </c>
      <c r="T5770">
        <v>0</v>
      </c>
      <c r="U5770">
        <f t="shared" si="542"/>
        <v>3</v>
      </c>
      <c r="V5770">
        <f t="shared" si="543"/>
        <v>1</v>
      </c>
      <c r="W5770">
        <f t="shared" si="544"/>
        <v>5</v>
      </c>
      <c r="X5770" t="str">
        <f t="shared" si="545"/>
        <v>315</v>
      </c>
      <c r="Y5770" t="str">
        <f>IF(Table1[[#This Row],[RFM_Score]]="555","Champion", IF(AND(J5770&gt;=4,V5770&gt;=4),"Loyal", IF(U5770&lt;=2,"At Risk", IF(W5770&gt;=4,"Potential Loyalist","Others"))))</f>
        <v>Potential Loyalist</v>
      </c>
    </row>
    <row r="5771" spans="1:25">
      <c r="A5771" t="s">
        <v>9873</v>
      </c>
      <c r="B5771">
        <v>47</v>
      </c>
      <c r="C5771" t="s">
        <v>24</v>
      </c>
      <c r="D5771" t="s">
        <v>29</v>
      </c>
      <c r="E5771" s="6" t="s">
        <v>17841</v>
      </c>
      <c r="F5771" t="s">
        <v>26</v>
      </c>
      <c r="G5771">
        <v>6</v>
      </c>
      <c r="H5771">
        <v>0</v>
      </c>
      <c r="I5771">
        <v>46</v>
      </c>
      <c r="J5771">
        <v>1</v>
      </c>
      <c r="K5771">
        <v>544.42999999999995</v>
      </c>
      <c r="L5771" t="str">
        <f t="shared" si="540"/>
        <v/>
      </c>
      <c r="M5771">
        <v>2</v>
      </c>
      <c r="N5771" t="str">
        <f t="shared" si="541"/>
        <v/>
      </c>
      <c r="O5771">
        <v>116</v>
      </c>
      <c r="P5771" s="11">
        <v>0</v>
      </c>
      <c r="Q5771" s="11">
        <v>2.1739130434782601E-2</v>
      </c>
      <c r="R5771" s="12">
        <v>272.21499999999997</v>
      </c>
      <c r="S5771" t="s">
        <v>22</v>
      </c>
      <c r="T5771">
        <v>1</v>
      </c>
      <c r="U5771">
        <f t="shared" si="542"/>
        <v>1</v>
      </c>
      <c r="V5771">
        <f t="shared" si="543"/>
        <v>1</v>
      </c>
      <c r="W5771">
        <f t="shared" si="544"/>
        <v>5</v>
      </c>
      <c r="X5771" t="str">
        <f t="shared" si="545"/>
        <v>115</v>
      </c>
      <c r="Y5771" t="str">
        <f>IF(Table1[[#This Row],[RFM_Score]]="555","Champion", IF(AND(J5771&gt;=4,V5771&gt;=4),"Loyal", IF(U5771&lt;=2,"At Risk", IF(W5771&gt;=4,"Potential Loyalist","Others"))))</f>
        <v>At Risk</v>
      </c>
    </row>
    <row r="5772" spans="1:25">
      <c r="A5772" t="s">
        <v>1384</v>
      </c>
      <c r="B5772">
        <v>46</v>
      </c>
      <c r="C5772" t="s">
        <v>24</v>
      </c>
      <c r="D5772" t="s">
        <v>46</v>
      </c>
      <c r="E5772" s="6" t="s">
        <v>17842</v>
      </c>
      <c r="F5772" t="s">
        <v>21</v>
      </c>
      <c r="G5772">
        <v>2</v>
      </c>
      <c r="H5772">
        <v>1</v>
      </c>
      <c r="I5772">
        <v>55</v>
      </c>
      <c r="J5772">
        <v>2</v>
      </c>
      <c r="K5772">
        <v>544.03</v>
      </c>
      <c r="L5772" t="str">
        <f t="shared" si="540"/>
        <v/>
      </c>
      <c r="M5772">
        <v>2</v>
      </c>
      <c r="N5772" t="str">
        <f t="shared" si="541"/>
        <v/>
      </c>
      <c r="O5772">
        <v>56</v>
      </c>
      <c r="P5772" s="11">
        <v>0.5</v>
      </c>
      <c r="Q5772" s="11">
        <v>3.6363636363636299E-2</v>
      </c>
      <c r="R5772" s="12">
        <v>272.01499999999999</v>
      </c>
      <c r="S5772" t="s">
        <v>22</v>
      </c>
      <c r="T5772">
        <v>1</v>
      </c>
      <c r="U5772">
        <f t="shared" si="542"/>
        <v>3</v>
      </c>
      <c r="V5772">
        <f t="shared" si="543"/>
        <v>1</v>
      </c>
      <c r="W5772">
        <f t="shared" si="544"/>
        <v>5</v>
      </c>
      <c r="X5772" t="str">
        <f t="shared" si="545"/>
        <v>315</v>
      </c>
      <c r="Y5772" t="str">
        <f>IF(Table1[[#This Row],[RFM_Score]]="555","Champion", IF(AND(J5772&gt;=4,V5772&gt;=4),"Loyal", IF(U5772&lt;=2,"At Risk", IF(W5772&gt;=4,"Potential Loyalist","Others"))))</f>
        <v>Potential Loyalist</v>
      </c>
    </row>
    <row r="5773" spans="1:25">
      <c r="A5773" t="s">
        <v>8767</v>
      </c>
      <c r="B5773">
        <v>29</v>
      </c>
      <c r="C5773" t="s">
        <v>19</v>
      </c>
      <c r="D5773" t="s">
        <v>35</v>
      </c>
      <c r="E5773" s="6" t="s">
        <v>17843</v>
      </c>
      <c r="F5773" t="s">
        <v>21</v>
      </c>
      <c r="G5773">
        <v>1</v>
      </c>
      <c r="H5773">
        <v>0</v>
      </c>
      <c r="I5773">
        <v>34</v>
      </c>
      <c r="J5773">
        <v>2</v>
      </c>
      <c r="K5773">
        <v>543.97</v>
      </c>
      <c r="L5773" t="str">
        <f t="shared" si="540"/>
        <v/>
      </c>
      <c r="M5773">
        <v>2</v>
      </c>
      <c r="N5773" t="str">
        <f t="shared" si="541"/>
        <v/>
      </c>
      <c r="O5773">
        <v>98</v>
      </c>
      <c r="P5773" s="11">
        <v>0</v>
      </c>
      <c r="Q5773" s="11">
        <v>5.8823529411764698E-2</v>
      </c>
      <c r="R5773" s="12">
        <v>271.98500000000001</v>
      </c>
      <c r="S5773" t="s">
        <v>22</v>
      </c>
      <c r="T5773">
        <v>1</v>
      </c>
      <c r="U5773">
        <f t="shared" si="542"/>
        <v>2</v>
      </c>
      <c r="V5773">
        <f t="shared" si="543"/>
        <v>1</v>
      </c>
      <c r="W5773">
        <f t="shared" si="544"/>
        <v>5</v>
      </c>
      <c r="X5773" t="str">
        <f t="shared" si="545"/>
        <v>215</v>
      </c>
      <c r="Y5773" t="str">
        <f>IF(Table1[[#This Row],[RFM_Score]]="555","Champion", IF(AND(J5773&gt;=4,V5773&gt;=4),"Loyal", IF(U5773&lt;=2,"At Risk", IF(W5773&gt;=4,"Potential Loyalist","Others"))))</f>
        <v>At Risk</v>
      </c>
    </row>
    <row r="5774" spans="1:25">
      <c r="A5774" t="s">
        <v>10096</v>
      </c>
      <c r="B5774">
        <v>18</v>
      </c>
      <c r="C5774" t="s">
        <v>19</v>
      </c>
      <c r="D5774" t="s">
        <v>41</v>
      </c>
      <c r="E5774" s="6" t="s">
        <v>17844</v>
      </c>
      <c r="F5774" t="s">
        <v>30</v>
      </c>
      <c r="G5774">
        <v>1</v>
      </c>
      <c r="H5774">
        <v>0</v>
      </c>
      <c r="I5774">
        <v>43</v>
      </c>
      <c r="J5774">
        <v>2</v>
      </c>
      <c r="K5774">
        <v>543.24</v>
      </c>
      <c r="L5774" t="str">
        <f t="shared" si="540"/>
        <v/>
      </c>
      <c r="M5774">
        <v>2</v>
      </c>
      <c r="N5774" t="str">
        <f t="shared" si="541"/>
        <v/>
      </c>
      <c r="O5774">
        <v>25</v>
      </c>
      <c r="P5774" s="11">
        <v>0</v>
      </c>
      <c r="Q5774" s="11">
        <v>4.6511627906976702E-2</v>
      </c>
      <c r="R5774" s="12">
        <v>271.62</v>
      </c>
      <c r="S5774" t="s">
        <v>22</v>
      </c>
      <c r="T5774">
        <v>0</v>
      </c>
      <c r="U5774">
        <f t="shared" si="542"/>
        <v>4</v>
      </c>
      <c r="V5774">
        <f t="shared" si="543"/>
        <v>1</v>
      </c>
      <c r="W5774">
        <f t="shared" si="544"/>
        <v>5</v>
      </c>
      <c r="X5774" t="str">
        <f t="shared" si="545"/>
        <v>415</v>
      </c>
      <c r="Y5774" t="str">
        <f>IF(Table1[[#This Row],[RFM_Score]]="555","Champion", IF(AND(J5774&gt;=4,V5774&gt;=4),"Loyal", IF(U5774&lt;=2,"At Risk", IF(W5774&gt;=4,"Potential Loyalist","Others"))))</f>
        <v>Potential Loyalist</v>
      </c>
    </row>
    <row r="5775" spans="1:25">
      <c r="A5775" t="s">
        <v>9601</v>
      </c>
      <c r="B5775">
        <v>40</v>
      </c>
      <c r="C5775" t="s">
        <v>24</v>
      </c>
      <c r="D5775" t="s">
        <v>25</v>
      </c>
      <c r="E5775" s="6" t="s">
        <v>17845</v>
      </c>
      <c r="F5775" t="s">
        <v>21</v>
      </c>
      <c r="G5775">
        <v>5</v>
      </c>
      <c r="H5775">
        <v>2</v>
      </c>
      <c r="I5775">
        <v>46</v>
      </c>
      <c r="J5775">
        <v>3</v>
      </c>
      <c r="K5775">
        <v>542.75</v>
      </c>
      <c r="L5775" t="str">
        <f t="shared" si="540"/>
        <v/>
      </c>
      <c r="M5775">
        <v>2</v>
      </c>
      <c r="N5775" t="str">
        <f t="shared" si="541"/>
        <v/>
      </c>
      <c r="O5775">
        <v>19</v>
      </c>
      <c r="P5775" s="11">
        <v>0.4</v>
      </c>
      <c r="Q5775" s="11">
        <v>6.5217391304347797E-2</v>
      </c>
      <c r="R5775" s="12">
        <v>271.375</v>
      </c>
      <c r="S5775" t="s">
        <v>22</v>
      </c>
      <c r="T5775">
        <v>0</v>
      </c>
      <c r="U5775">
        <f t="shared" si="542"/>
        <v>5</v>
      </c>
      <c r="V5775">
        <f t="shared" si="543"/>
        <v>1</v>
      </c>
      <c r="W5775">
        <f t="shared" si="544"/>
        <v>5</v>
      </c>
      <c r="X5775" t="str">
        <f t="shared" si="545"/>
        <v>515</v>
      </c>
      <c r="Y5775" t="str">
        <f>IF(Table1[[#This Row],[RFM_Score]]="555","Champion", IF(AND(J5775&gt;=4,V5775&gt;=4),"Loyal", IF(U5775&lt;=2,"At Risk", IF(W5775&gt;=4,"Potential Loyalist","Others"))))</f>
        <v>Potential Loyalist</v>
      </c>
    </row>
    <row r="5776" spans="1:25">
      <c r="A5776" t="s">
        <v>1620</v>
      </c>
      <c r="B5776">
        <v>35</v>
      </c>
      <c r="C5776" t="s">
        <v>24</v>
      </c>
      <c r="D5776" t="s">
        <v>29</v>
      </c>
      <c r="E5776" s="6" t="s">
        <v>17846</v>
      </c>
      <c r="F5776" t="s">
        <v>21</v>
      </c>
      <c r="G5776">
        <v>1</v>
      </c>
      <c r="H5776">
        <v>1</v>
      </c>
      <c r="I5776">
        <v>43</v>
      </c>
      <c r="J5776">
        <v>0</v>
      </c>
      <c r="K5776">
        <v>541.98</v>
      </c>
      <c r="L5776" t="str">
        <f t="shared" si="540"/>
        <v/>
      </c>
      <c r="M5776">
        <v>2</v>
      </c>
      <c r="N5776" t="str">
        <f t="shared" si="541"/>
        <v/>
      </c>
      <c r="O5776">
        <v>8</v>
      </c>
      <c r="P5776" s="11">
        <v>1</v>
      </c>
      <c r="Q5776" s="11">
        <v>0</v>
      </c>
      <c r="R5776" s="12">
        <v>270.99</v>
      </c>
      <c r="S5776" t="s">
        <v>22</v>
      </c>
      <c r="T5776">
        <v>0</v>
      </c>
      <c r="U5776">
        <f t="shared" si="542"/>
        <v>5</v>
      </c>
      <c r="V5776">
        <f t="shared" si="543"/>
        <v>1</v>
      </c>
      <c r="W5776">
        <f t="shared" si="544"/>
        <v>5</v>
      </c>
      <c r="X5776" t="str">
        <f t="shared" si="545"/>
        <v>515</v>
      </c>
      <c r="Y5776" t="str">
        <f>IF(Table1[[#This Row],[RFM_Score]]="555","Champion", IF(AND(J5776&gt;=4,V5776&gt;=4),"Loyal", IF(U5776&lt;=2,"At Risk", IF(W5776&gt;=4,"Potential Loyalist","Others"))))</f>
        <v>Potential Loyalist</v>
      </c>
    </row>
    <row r="5777" spans="1:25">
      <c r="A5777" t="s">
        <v>10816</v>
      </c>
      <c r="B5777">
        <v>35</v>
      </c>
      <c r="C5777" t="s">
        <v>19</v>
      </c>
      <c r="D5777" t="s">
        <v>46</v>
      </c>
      <c r="E5777" s="6" t="s">
        <v>17847</v>
      </c>
      <c r="F5777" t="s">
        <v>30</v>
      </c>
      <c r="G5777">
        <v>4</v>
      </c>
      <c r="H5777">
        <v>0</v>
      </c>
      <c r="I5777">
        <v>51</v>
      </c>
      <c r="J5777">
        <v>4</v>
      </c>
      <c r="K5777">
        <v>541.86</v>
      </c>
      <c r="L5777" t="str">
        <f t="shared" si="540"/>
        <v/>
      </c>
      <c r="M5777">
        <v>2</v>
      </c>
      <c r="N5777" t="str">
        <f t="shared" si="541"/>
        <v/>
      </c>
      <c r="O5777">
        <v>34</v>
      </c>
      <c r="P5777" s="11">
        <v>0</v>
      </c>
      <c r="Q5777" s="11">
        <v>7.8431372549019607E-2</v>
      </c>
      <c r="R5777" s="12">
        <v>270.93</v>
      </c>
      <c r="S5777" t="s">
        <v>22</v>
      </c>
      <c r="T5777">
        <v>0</v>
      </c>
      <c r="U5777">
        <f t="shared" si="542"/>
        <v>4</v>
      </c>
      <c r="V5777">
        <f t="shared" si="543"/>
        <v>1</v>
      </c>
      <c r="W5777">
        <f t="shared" si="544"/>
        <v>5</v>
      </c>
      <c r="X5777" t="str">
        <f t="shared" si="545"/>
        <v>415</v>
      </c>
      <c r="Y5777" t="str">
        <f>IF(Table1[[#This Row],[RFM_Score]]="555","Champion", IF(AND(J5777&gt;=4,V5777&gt;=4),"Loyal", IF(U5777&lt;=2,"At Risk", IF(W5777&gt;=4,"Potential Loyalist","Others"))))</f>
        <v>Potential Loyalist</v>
      </c>
    </row>
    <row r="5778" spans="1:25">
      <c r="A5778" t="s">
        <v>385</v>
      </c>
      <c r="B5778">
        <v>26</v>
      </c>
      <c r="C5778" t="s">
        <v>19</v>
      </c>
      <c r="D5778" t="s">
        <v>25</v>
      </c>
      <c r="E5778" s="6" t="s">
        <v>17848</v>
      </c>
      <c r="F5778" t="s">
        <v>60</v>
      </c>
      <c r="G5778">
        <v>1</v>
      </c>
      <c r="H5778">
        <v>0</v>
      </c>
      <c r="I5778">
        <v>59</v>
      </c>
      <c r="J5778">
        <v>5</v>
      </c>
      <c r="K5778">
        <v>541.54</v>
      </c>
      <c r="L5778" t="str">
        <f t="shared" si="540"/>
        <v/>
      </c>
      <c r="M5778">
        <v>2</v>
      </c>
      <c r="N5778" t="str">
        <f t="shared" si="541"/>
        <v/>
      </c>
      <c r="O5778">
        <v>42</v>
      </c>
      <c r="P5778" s="11">
        <v>0</v>
      </c>
      <c r="Q5778" s="11">
        <v>8.4745762711864403E-2</v>
      </c>
      <c r="R5778" s="12">
        <v>270.77</v>
      </c>
      <c r="S5778" t="s">
        <v>22</v>
      </c>
      <c r="T5778">
        <v>0</v>
      </c>
      <c r="U5778">
        <f t="shared" si="542"/>
        <v>3</v>
      </c>
      <c r="V5778">
        <f t="shared" si="543"/>
        <v>1</v>
      </c>
      <c r="W5778">
        <f t="shared" si="544"/>
        <v>5</v>
      </c>
      <c r="X5778" t="str">
        <f t="shared" si="545"/>
        <v>315</v>
      </c>
      <c r="Y5778" t="str">
        <f>IF(Table1[[#This Row],[RFM_Score]]="555","Champion", IF(AND(J5778&gt;=4,V5778&gt;=4),"Loyal", IF(U5778&lt;=2,"At Risk", IF(W5778&gt;=4,"Potential Loyalist","Others"))))</f>
        <v>Potential Loyalist</v>
      </c>
    </row>
    <row r="5779" spans="1:25">
      <c r="A5779" t="s">
        <v>11165</v>
      </c>
      <c r="B5779">
        <v>26</v>
      </c>
      <c r="C5779" t="s">
        <v>19</v>
      </c>
      <c r="D5779" t="s">
        <v>25</v>
      </c>
      <c r="E5779" s="6" t="s">
        <v>17849</v>
      </c>
      <c r="F5779" t="s">
        <v>37</v>
      </c>
      <c r="G5779">
        <v>1</v>
      </c>
      <c r="H5779">
        <v>0</v>
      </c>
      <c r="I5779">
        <v>46</v>
      </c>
      <c r="J5779">
        <v>3</v>
      </c>
      <c r="K5779">
        <v>541</v>
      </c>
      <c r="L5779" t="str">
        <f t="shared" si="540"/>
        <v/>
      </c>
      <c r="M5779">
        <v>2</v>
      </c>
      <c r="N5779" t="str">
        <f t="shared" si="541"/>
        <v/>
      </c>
      <c r="O5779">
        <v>27</v>
      </c>
      <c r="P5779" s="11">
        <v>0</v>
      </c>
      <c r="Q5779" s="11">
        <v>6.5217391304347797E-2</v>
      </c>
      <c r="R5779" s="12">
        <v>270.5</v>
      </c>
      <c r="S5779" t="s">
        <v>22</v>
      </c>
      <c r="T5779">
        <v>0</v>
      </c>
      <c r="U5779">
        <f t="shared" si="542"/>
        <v>4</v>
      </c>
      <c r="V5779">
        <f t="shared" si="543"/>
        <v>1</v>
      </c>
      <c r="W5779">
        <f t="shared" si="544"/>
        <v>5</v>
      </c>
      <c r="X5779" t="str">
        <f t="shared" si="545"/>
        <v>415</v>
      </c>
      <c r="Y5779" t="str">
        <f>IF(Table1[[#This Row],[RFM_Score]]="555","Champion", IF(AND(J5779&gt;=4,V5779&gt;=4),"Loyal", IF(U5779&lt;=2,"At Risk", IF(W5779&gt;=4,"Potential Loyalist","Others"))))</f>
        <v>Potential Loyalist</v>
      </c>
    </row>
    <row r="5780" spans="1:25">
      <c r="A5780" t="s">
        <v>9303</v>
      </c>
      <c r="B5780">
        <v>32</v>
      </c>
      <c r="C5780" t="s">
        <v>24</v>
      </c>
      <c r="D5780" t="s">
        <v>41</v>
      </c>
      <c r="E5780" s="6" t="s">
        <v>17850</v>
      </c>
      <c r="F5780" t="s">
        <v>21</v>
      </c>
      <c r="G5780">
        <v>2</v>
      </c>
      <c r="H5780">
        <v>2</v>
      </c>
      <c r="I5780">
        <v>61</v>
      </c>
      <c r="J5780">
        <v>5</v>
      </c>
      <c r="K5780">
        <v>540.45000000000005</v>
      </c>
      <c r="L5780" t="str">
        <f t="shared" si="540"/>
        <v/>
      </c>
      <c r="M5780">
        <v>2</v>
      </c>
      <c r="N5780" t="str">
        <f t="shared" si="541"/>
        <v/>
      </c>
      <c r="O5780">
        <v>65</v>
      </c>
      <c r="P5780" s="11">
        <v>1</v>
      </c>
      <c r="Q5780" s="11">
        <v>8.1967213114753995E-2</v>
      </c>
      <c r="R5780" s="12">
        <v>270.22500000000002</v>
      </c>
      <c r="S5780" t="s">
        <v>22</v>
      </c>
      <c r="T5780">
        <v>0</v>
      </c>
      <c r="U5780">
        <f t="shared" si="542"/>
        <v>3</v>
      </c>
      <c r="V5780">
        <f t="shared" si="543"/>
        <v>1</v>
      </c>
      <c r="W5780">
        <f t="shared" si="544"/>
        <v>5</v>
      </c>
      <c r="X5780" t="str">
        <f t="shared" si="545"/>
        <v>315</v>
      </c>
      <c r="Y5780" t="str">
        <f>IF(Table1[[#This Row],[RFM_Score]]="555","Champion", IF(AND(J5780&gt;=4,V5780&gt;=4),"Loyal", IF(U5780&lt;=2,"At Risk", IF(W5780&gt;=4,"Potential Loyalist","Others"))))</f>
        <v>Potential Loyalist</v>
      </c>
    </row>
    <row r="5781" spans="1:25">
      <c r="A5781" t="s">
        <v>8232</v>
      </c>
      <c r="B5781">
        <v>46</v>
      </c>
      <c r="C5781" t="s">
        <v>24</v>
      </c>
      <c r="D5781" t="s">
        <v>29</v>
      </c>
      <c r="E5781" s="6" t="s">
        <v>17851</v>
      </c>
      <c r="F5781" t="s">
        <v>62</v>
      </c>
      <c r="G5781">
        <v>2</v>
      </c>
      <c r="H5781">
        <v>1</v>
      </c>
      <c r="I5781">
        <v>48</v>
      </c>
      <c r="J5781">
        <v>0</v>
      </c>
      <c r="K5781">
        <v>538.09</v>
      </c>
      <c r="L5781" t="str">
        <f t="shared" si="540"/>
        <v/>
      </c>
      <c r="M5781">
        <v>2</v>
      </c>
      <c r="N5781" t="str">
        <f t="shared" si="541"/>
        <v/>
      </c>
      <c r="O5781">
        <v>41</v>
      </c>
      <c r="P5781" s="11">
        <v>0.5</v>
      </c>
      <c r="Q5781" s="11">
        <v>0</v>
      </c>
      <c r="R5781" s="12">
        <v>269.04500000000002</v>
      </c>
      <c r="S5781" t="s">
        <v>22</v>
      </c>
      <c r="T5781">
        <v>0</v>
      </c>
      <c r="U5781">
        <f t="shared" si="542"/>
        <v>3</v>
      </c>
      <c r="V5781">
        <f t="shared" si="543"/>
        <v>1</v>
      </c>
      <c r="W5781">
        <f t="shared" si="544"/>
        <v>5</v>
      </c>
      <c r="X5781" t="str">
        <f t="shared" si="545"/>
        <v>315</v>
      </c>
      <c r="Y5781" t="str">
        <f>IF(Table1[[#This Row],[RFM_Score]]="555","Champion", IF(AND(J5781&gt;=4,V5781&gt;=4),"Loyal", IF(U5781&lt;=2,"At Risk", IF(W5781&gt;=4,"Potential Loyalist","Others"))))</f>
        <v>Potential Loyalist</v>
      </c>
    </row>
    <row r="5782" spans="1:25">
      <c r="A5782" t="s">
        <v>12020</v>
      </c>
      <c r="B5782">
        <v>31</v>
      </c>
      <c r="C5782" t="s">
        <v>24</v>
      </c>
      <c r="D5782" t="s">
        <v>25</v>
      </c>
      <c r="E5782" s="6" t="s">
        <v>17852</v>
      </c>
      <c r="F5782" t="s">
        <v>26</v>
      </c>
      <c r="G5782">
        <v>3</v>
      </c>
      <c r="H5782">
        <v>1</v>
      </c>
      <c r="I5782">
        <v>52</v>
      </c>
      <c r="J5782">
        <v>1</v>
      </c>
      <c r="K5782">
        <v>537.61</v>
      </c>
      <c r="L5782" t="str">
        <f t="shared" si="540"/>
        <v/>
      </c>
      <c r="M5782">
        <v>2</v>
      </c>
      <c r="N5782" t="str">
        <f t="shared" si="541"/>
        <v/>
      </c>
      <c r="O5782">
        <v>41</v>
      </c>
      <c r="P5782" s="11">
        <v>0.33333333333333298</v>
      </c>
      <c r="Q5782" s="11">
        <v>1.9230769230769201E-2</v>
      </c>
      <c r="R5782" s="12">
        <v>268.80500000000001</v>
      </c>
      <c r="S5782" t="s">
        <v>22</v>
      </c>
      <c r="T5782">
        <v>1</v>
      </c>
      <c r="U5782">
        <f t="shared" si="542"/>
        <v>3</v>
      </c>
      <c r="V5782">
        <f t="shared" si="543"/>
        <v>1</v>
      </c>
      <c r="W5782">
        <f t="shared" si="544"/>
        <v>5</v>
      </c>
      <c r="X5782" t="str">
        <f t="shared" si="545"/>
        <v>315</v>
      </c>
      <c r="Y5782" t="str">
        <f>IF(Table1[[#This Row],[RFM_Score]]="555","Champion", IF(AND(J5782&gt;=4,V5782&gt;=4),"Loyal", IF(U5782&lt;=2,"At Risk", IF(W5782&gt;=4,"Potential Loyalist","Others"))))</f>
        <v>Potential Loyalist</v>
      </c>
    </row>
    <row r="5783" spans="1:25">
      <c r="A5783" t="s">
        <v>981</v>
      </c>
      <c r="B5783">
        <v>57</v>
      </c>
      <c r="C5783" t="s">
        <v>24</v>
      </c>
      <c r="D5783" t="s">
        <v>29</v>
      </c>
      <c r="E5783" s="6" t="s">
        <v>17853</v>
      </c>
      <c r="F5783" t="s">
        <v>21</v>
      </c>
      <c r="G5783">
        <v>5</v>
      </c>
      <c r="H5783">
        <v>3</v>
      </c>
      <c r="I5783">
        <v>49</v>
      </c>
      <c r="J5783">
        <v>1</v>
      </c>
      <c r="K5783">
        <v>537.30999999999995</v>
      </c>
      <c r="L5783" t="str">
        <f t="shared" si="540"/>
        <v/>
      </c>
      <c r="M5783">
        <v>2</v>
      </c>
      <c r="N5783" t="str">
        <f t="shared" si="541"/>
        <v/>
      </c>
      <c r="O5783">
        <v>50</v>
      </c>
      <c r="P5783" s="11">
        <v>0.6</v>
      </c>
      <c r="Q5783" s="11">
        <v>2.04081632653061E-2</v>
      </c>
      <c r="R5783" s="12">
        <v>268.65499999999997</v>
      </c>
      <c r="S5783" t="s">
        <v>22</v>
      </c>
      <c r="T5783">
        <v>0</v>
      </c>
      <c r="U5783">
        <f t="shared" si="542"/>
        <v>3</v>
      </c>
      <c r="V5783">
        <f t="shared" si="543"/>
        <v>1</v>
      </c>
      <c r="W5783">
        <f t="shared" si="544"/>
        <v>5</v>
      </c>
      <c r="X5783" t="str">
        <f t="shared" si="545"/>
        <v>315</v>
      </c>
      <c r="Y5783" t="str">
        <f>IF(Table1[[#This Row],[RFM_Score]]="555","Champion", IF(AND(J5783&gt;=4,V5783&gt;=4),"Loyal", IF(U5783&lt;=2,"At Risk", IF(W5783&gt;=4,"Potential Loyalist","Others"))))</f>
        <v>Potential Loyalist</v>
      </c>
    </row>
    <row r="5784" spans="1:25">
      <c r="A5784" t="s">
        <v>3222</v>
      </c>
      <c r="B5784">
        <v>50</v>
      </c>
      <c r="C5784" t="s">
        <v>19</v>
      </c>
      <c r="D5784" t="s">
        <v>25</v>
      </c>
      <c r="E5784" s="6" t="s">
        <v>17854</v>
      </c>
      <c r="F5784" t="s">
        <v>37</v>
      </c>
      <c r="G5784">
        <v>3</v>
      </c>
      <c r="H5784">
        <v>0</v>
      </c>
      <c r="I5784">
        <v>50</v>
      </c>
      <c r="J5784">
        <v>4</v>
      </c>
      <c r="K5784">
        <v>534.89</v>
      </c>
      <c r="L5784" t="str">
        <f t="shared" si="540"/>
        <v/>
      </c>
      <c r="M5784">
        <v>2</v>
      </c>
      <c r="N5784" t="str">
        <f t="shared" si="541"/>
        <v/>
      </c>
      <c r="O5784">
        <v>1</v>
      </c>
      <c r="P5784" s="11">
        <v>0</v>
      </c>
      <c r="Q5784" s="11">
        <v>0.08</v>
      </c>
      <c r="R5784" s="12">
        <v>267.44499999999999</v>
      </c>
      <c r="S5784" t="s">
        <v>22</v>
      </c>
      <c r="T5784">
        <v>0</v>
      </c>
      <c r="U5784">
        <f t="shared" si="542"/>
        <v>5</v>
      </c>
      <c r="V5784">
        <f t="shared" si="543"/>
        <v>1</v>
      </c>
      <c r="W5784">
        <f t="shared" si="544"/>
        <v>5</v>
      </c>
      <c r="X5784" t="str">
        <f t="shared" si="545"/>
        <v>515</v>
      </c>
      <c r="Y5784" t="str">
        <f>IF(Table1[[#This Row],[RFM_Score]]="555","Champion", IF(AND(J5784&gt;=4,V5784&gt;=4),"Loyal", IF(U5784&lt;=2,"At Risk", IF(W5784&gt;=4,"Potential Loyalist","Others"))))</f>
        <v>Potential Loyalist</v>
      </c>
    </row>
    <row r="5785" spans="1:25">
      <c r="A5785" t="s">
        <v>10107</v>
      </c>
      <c r="B5785">
        <v>29</v>
      </c>
      <c r="C5785" t="s">
        <v>24</v>
      </c>
      <c r="D5785" t="s">
        <v>25</v>
      </c>
      <c r="E5785" s="6" t="s">
        <v>17855</v>
      </c>
      <c r="F5785" t="s">
        <v>37</v>
      </c>
      <c r="G5785">
        <v>1</v>
      </c>
      <c r="H5785">
        <v>0</v>
      </c>
      <c r="I5785">
        <v>49</v>
      </c>
      <c r="J5785">
        <v>2</v>
      </c>
      <c r="K5785">
        <v>534.66999999999996</v>
      </c>
      <c r="L5785" t="str">
        <f t="shared" si="540"/>
        <v/>
      </c>
      <c r="M5785">
        <v>2</v>
      </c>
      <c r="N5785" t="str">
        <f t="shared" si="541"/>
        <v/>
      </c>
      <c r="O5785">
        <v>44</v>
      </c>
      <c r="P5785" s="11">
        <v>0</v>
      </c>
      <c r="Q5785" s="11">
        <v>4.08163265306122E-2</v>
      </c>
      <c r="R5785" s="12">
        <v>267.33499999999998</v>
      </c>
      <c r="S5785" t="s">
        <v>22</v>
      </c>
      <c r="T5785">
        <v>0</v>
      </c>
      <c r="U5785">
        <f t="shared" si="542"/>
        <v>3</v>
      </c>
      <c r="V5785">
        <f t="shared" si="543"/>
        <v>1</v>
      </c>
      <c r="W5785">
        <f t="shared" si="544"/>
        <v>5</v>
      </c>
      <c r="X5785" t="str">
        <f t="shared" si="545"/>
        <v>315</v>
      </c>
      <c r="Y5785" t="str">
        <f>IF(Table1[[#This Row],[RFM_Score]]="555","Champion", IF(AND(J5785&gt;=4,V5785&gt;=4),"Loyal", IF(U5785&lt;=2,"At Risk", IF(W5785&gt;=4,"Potential Loyalist","Others"))))</f>
        <v>Potential Loyalist</v>
      </c>
    </row>
    <row r="5786" spans="1:25">
      <c r="A5786" t="s">
        <v>2426</v>
      </c>
      <c r="B5786">
        <v>47</v>
      </c>
      <c r="C5786" t="s">
        <v>19</v>
      </c>
      <c r="D5786" t="s">
        <v>25</v>
      </c>
      <c r="E5786" s="6" t="s">
        <v>17856</v>
      </c>
      <c r="F5786" t="s">
        <v>26</v>
      </c>
      <c r="G5786">
        <v>2</v>
      </c>
      <c r="H5786">
        <v>0</v>
      </c>
      <c r="I5786">
        <v>44</v>
      </c>
      <c r="J5786">
        <v>3</v>
      </c>
      <c r="K5786">
        <v>534.41999999999996</v>
      </c>
      <c r="L5786" t="str">
        <f t="shared" si="540"/>
        <v/>
      </c>
      <c r="M5786">
        <v>2</v>
      </c>
      <c r="N5786" t="str">
        <f t="shared" si="541"/>
        <v/>
      </c>
      <c r="O5786">
        <v>0</v>
      </c>
      <c r="P5786" s="11">
        <v>0</v>
      </c>
      <c r="Q5786" s="11">
        <v>6.8181818181818094E-2</v>
      </c>
      <c r="R5786" s="12">
        <v>267.20999999999998</v>
      </c>
      <c r="S5786" t="s">
        <v>22</v>
      </c>
      <c r="T5786">
        <v>1</v>
      </c>
      <c r="U5786">
        <f t="shared" si="542"/>
        <v>5</v>
      </c>
      <c r="V5786">
        <f t="shared" si="543"/>
        <v>1</v>
      </c>
      <c r="W5786">
        <f t="shared" si="544"/>
        <v>5</v>
      </c>
      <c r="X5786" t="str">
        <f t="shared" si="545"/>
        <v>515</v>
      </c>
      <c r="Y5786" t="str">
        <f>IF(Table1[[#This Row],[RFM_Score]]="555","Champion", IF(AND(J5786&gt;=4,V5786&gt;=4),"Loyal", IF(U5786&lt;=2,"At Risk", IF(W5786&gt;=4,"Potential Loyalist","Others"))))</f>
        <v>Potential Loyalist</v>
      </c>
    </row>
    <row r="5787" spans="1:25">
      <c r="A5787" t="s">
        <v>6484</v>
      </c>
      <c r="B5787">
        <v>29</v>
      </c>
      <c r="C5787" t="s">
        <v>19</v>
      </c>
      <c r="D5787" t="s">
        <v>46</v>
      </c>
      <c r="E5787" s="6" t="s">
        <v>17857</v>
      </c>
      <c r="F5787" t="s">
        <v>21</v>
      </c>
      <c r="G5787">
        <v>4</v>
      </c>
      <c r="H5787">
        <v>0</v>
      </c>
      <c r="I5787">
        <v>55</v>
      </c>
      <c r="J5787">
        <v>5</v>
      </c>
      <c r="K5787">
        <v>533.05999999999995</v>
      </c>
      <c r="L5787" t="str">
        <f t="shared" si="540"/>
        <v/>
      </c>
      <c r="M5787">
        <v>2</v>
      </c>
      <c r="N5787" t="str">
        <f t="shared" si="541"/>
        <v/>
      </c>
      <c r="O5787">
        <v>29</v>
      </c>
      <c r="P5787" s="11">
        <v>0</v>
      </c>
      <c r="Q5787" s="11">
        <v>9.0909090909090898E-2</v>
      </c>
      <c r="R5787" s="12">
        <v>266.52999999999997</v>
      </c>
      <c r="S5787" t="s">
        <v>22</v>
      </c>
      <c r="T5787">
        <v>0</v>
      </c>
      <c r="U5787">
        <f t="shared" si="542"/>
        <v>4</v>
      </c>
      <c r="V5787">
        <f t="shared" si="543"/>
        <v>1</v>
      </c>
      <c r="W5787">
        <f t="shared" si="544"/>
        <v>5</v>
      </c>
      <c r="X5787" t="str">
        <f t="shared" si="545"/>
        <v>415</v>
      </c>
      <c r="Y5787" t="str">
        <f>IF(Table1[[#This Row],[RFM_Score]]="555","Champion", IF(AND(J5787&gt;=4,V5787&gt;=4),"Loyal", IF(U5787&lt;=2,"At Risk", IF(W5787&gt;=4,"Potential Loyalist","Others"))))</f>
        <v>Potential Loyalist</v>
      </c>
    </row>
    <row r="5788" spans="1:25">
      <c r="A5788" t="s">
        <v>3200</v>
      </c>
      <c r="B5788">
        <v>26</v>
      </c>
      <c r="C5788" t="s">
        <v>19</v>
      </c>
      <c r="D5788" t="s">
        <v>35</v>
      </c>
      <c r="E5788" s="6" t="s">
        <v>17858</v>
      </c>
      <c r="F5788" t="s">
        <v>26</v>
      </c>
      <c r="G5788">
        <v>6</v>
      </c>
      <c r="H5788">
        <v>0</v>
      </c>
      <c r="I5788">
        <v>59</v>
      </c>
      <c r="J5788">
        <v>4</v>
      </c>
      <c r="K5788">
        <v>531.29</v>
      </c>
      <c r="L5788" t="str">
        <f t="shared" si="540"/>
        <v/>
      </c>
      <c r="M5788">
        <v>2</v>
      </c>
      <c r="N5788" t="str">
        <f t="shared" si="541"/>
        <v/>
      </c>
      <c r="O5788">
        <v>54</v>
      </c>
      <c r="P5788" s="11">
        <v>0</v>
      </c>
      <c r="Q5788" s="11">
        <v>6.7796610169491497E-2</v>
      </c>
      <c r="R5788" s="12">
        <v>265.64499999999998</v>
      </c>
      <c r="S5788" t="s">
        <v>22</v>
      </c>
      <c r="T5788">
        <v>0</v>
      </c>
      <c r="U5788">
        <f t="shared" si="542"/>
        <v>3</v>
      </c>
      <c r="V5788">
        <f t="shared" si="543"/>
        <v>1</v>
      </c>
      <c r="W5788">
        <f t="shared" si="544"/>
        <v>5</v>
      </c>
      <c r="X5788" t="str">
        <f t="shared" si="545"/>
        <v>315</v>
      </c>
      <c r="Y5788" t="str">
        <f>IF(Table1[[#This Row],[RFM_Score]]="555","Champion", IF(AND(J5788&gt;=4,V5788&gt;=4),"Loyal", IF(U5788&lt;=2,"At Risk", IF(W5788&gt;=4,"Potential Loyalist","Others"))))</f>
        <v>Potential Loyalist</v>
      </c>
    </row>
    <row r="5789" spans="1:25">
      <c r="A5789" t="s">
        <v>5584</v>
      </c>
      <c r="B5789">
        <v>40</v>
      </c>
      <c r="C5789" t="s">
        <v>24</v>
      </c>
      <c r="D5789" t="s">
        <v>41</v>
      </c>
      <c r="E5789" s="6" t="s">
        <v>17859</v>
      </c>
      <c r="F5789" t="s">
        <v>60</v>
      </c>
      <c r="G5789">
        <v>0</v>
      </c>
      <c r="H5789">
        <v>0</v>
      </c>
      <c r="I5789">
        <v>52</v>
      </c>
      <c r="J5789">
        <v>3</v>
      </c>
      <c r="K5789">
        <v>530.75</v>
      </c>
      <c r="L5789" t="str">
        <f t="shared" si="540"/>
        <v/>
      </c>
      <c r="M5789">
        <v>2</v>
      </c>
      <c r="N5789" t="str">
        <f t="shared" si="541"/>
        <v/>
      </c>
      <c r="O5789">
        <v>3</v>
      </c>
      <c r="P5789" s="11">
        <v>0</v>
      </c>
      <c r="Q5789" s="11">
        <v>5.7692307692307598E-2</v>
      </c>
      <c r="R5789" s="12">
        <v>265.375</v>
      </c>
      <c r="S5789" t="s">
        <v>22</v>
      </c>
      <c r="T5789">
        <v>0</v>
      </c>
      <c r="U5789">
        <f t="shared" si="542"/>
        <v>5</v>
      </c>
      <c r="V5789">
        <f t="shared" si="543"/>
        <v>1</v>
      </c>
      <c r="W5789">
        <f t="shared" si="544"/>
        <v>5</v>
      </c>
      <c r="X5789" t="str">
        <f t="shared" si="545"/>
        <v>515</v>
      </c>
      <c r="Y5789" t="str">
        <f>IF(Table1[[#This Row],[RFM_Score]]="555","Champion", IF(AND(J5789&gt;=4,V5789&gt;=4),"Loyal", IF(U5789&lt;=2,"At Risk", IF(W5789&gt;=4,"Potential Loyalist","Others"))))</f>
        <v>Potential Loyalist</v>
      </c>
    </row>
    <row r="5790" spans="1:25">
      <c r="A5790" t="s">
        <v>4436</v>
      </c>
      <c r="B5790">
        <v>46</v>
      </c>
      <c r="C5790" t="s">
        <v>24</v>
      </c>
      <c r="D5790" t="s">
        <v>20</v>
      </c>
      <c r="E5790" s="6" t="s">
        <v>17860</v>
      </c>
      <c r="F5790" t="s">
        <v>30</v>
      </c>
      <c r="G5790">
        <v>4</v>
      </c>
      <c r="H5790">
        <v>0</v>
      </c>
      <c r="I5790">
        <v>43</v>
      </c>
      <c r="J5790">
        <v>2</v>
      </c>
      <c r="K5790">
        <v>530.74</v>
      </c>
      <c r="L5790" t="str">
        <f t="shared" si="540"/>
        <v/>
      </c>
      <c r="M5790">
        <v>2</v>
      </c>
      <c r="N5790" t="str">
        <f t="shared" si="541"/>
        <v/>
      </c>
      <c r="O5790">
        <v>30</v>
      </c>
      <c r="P5790" s="11">
        <v>0</v>
      </c>
      <c r="Q5790" s="11">
        <v>4.6511627906976702E-2</v>
      </c>
      <c r="R5790" s="12">
        <v>265.37</v>
      </c>
      <c r="S5790" t="s">
        <v>22</v>
      </c>
      <c r="T5790">
        <v>1</v>
      </c>
      <c r="U5790">
        <f t="shared" si="542"/>
        <v>4</v>
      </c>
      <c r="V5790">
        <f t="shared" si="543"/>
        <v>1</v>
      </c>
      <c r="W5790">
        <f t="shared" si="544"/>
        <v>5</v>
      </c>
      <c r="X5790" t="str">
        <f t="shared" si="545"/>
        <v>415</v>
      </c>
      <c r="Y5790" t="str">
        <f>IF(Table1[[#This Row],[RFM_Score]]="555","Champion", IF(AND(J5790&gt;=4,V5790&gt;=4),"Loyal", IF(U5790&lt;=2,"At Risk", IF(W5790&gt;=4,"Potential Loyalist","Others"))))</f>
        <v>Potential Loyalist</v>
      </c>
    </row>
    <row r="5791" spans="1:25">
      <c r="A5791" t="s">
        <v>6468</v>
      </c>
      <c r="B5791">
        <v>18</v>
      </c>
      <c r="C5791" t="s">
        <v>24</v>
      </c>
      <c r="D5791" t="s">
        <v>25</v>
      </c>
      <c r="E5791" s="6" t="s">
        <v>17861</v>
      </c>
      <c r="F5791" t="s">
        <v>62</v>
      </c>
      <c r="G5791">
        <v>2</v>
      </c>
      <c r="H5791">
        <v>0</v>
      </c>
      <c r="I5791">
        <v>55</v>
      </c>
      <c r="J5791">
        <v>5</v>
      </c>
      <c r="K5791">
        <v>530.48</v>
      </c>
      <c r="L5791" t="str">
        <f t="shared" si="540"/>
        <v/>
      </c>
      <c r="M5791">
        <v>2</v>
      </c>
      <c r="N5791" t="str">
        <f t="shared" si="541"/>
        <v/>
      </c>
      <c r="O5791">
        <v>28</v>
      </c>
      <c r="P5791" s="11">
        <v>0</v>
      </c>
      <c r="Q5791" s="11">
        <v>9.0909090909090898E-2</v>
      </c>
      <c r="R5791" s="12">
        <v>265.24</v>
      </c>
      <c r="S5791" t="s">
        <v>22</v>
      </c>
      <c r="T5791">
        <v>0</v>
      </c>
      <c r="U5791">
        <f t="shared" si="542"/>
        <v>4</v>
      </c>
      <c r="V5791">
        <f t="shared" si="543"/>
        <v>1</v>
      </c>
      <c r="W5791">
        <f t="shared" si="544"/>
        <v>5</v>
      </c>
      <c r="X5791" t="str">
        <f t="shared" si="545"/>
        <v>415</v>
      </c>
      <c r="Y5791" t="str">
        <f>IF(Table1[[#This Row],[RFM_Score]]="555","Champion", IF(AND(J5791&gt;=4,V5791&gt;=4),"Loyal", IF(U5791&lt;=2,"At Risk", IF(W5791&gt;=4,"Potential Loyalist","Others"))))</f>
        <v>Potential Loyalist</v>
      </c>
    </row>
    <row r="5792" spans="1:25">
      <c r="A5792" t="s">
        <v>873</v>
      </c>
      <c r="B5792">
        <v>53</v>
      </c>
      <c r="C5792" t="s">
        <v>24</v>
      </c>
      <c r="D5792" t="s">
        <v>20</v>
      </c>
      <c r="E5792" s="6" t="s">
        <v>17862</v>
      </c>
      <c r="F5792" t="s">
        <v>60</v>
      </c>
      <c r="G5792">
        <v>4</v>
      </c>
      <c r="H5792">
        <v>3</v>
      </c>
      <c r="I5792">
        <v>56</v>
      </c>
      <c r="J5792">
        <v>3</v>
      </c>
      <c r="K5792">
        <v>529.79999999999995</v>
      </c>
      <c r="L5792" t="str">
        <f t="shared" si="540"/>
        <v/>
      </c>
      <c r="M5792">
        <v>2</v>
      </c>
      <c r="N5792" t="str">
        <f t="shared" si="541"/>
        <v/>
      </c>
      <c r="O5792">
        <v>1</v>
      </c>
      <c r="P5792" s="11">
        <v>0.75</v>
      </c>
      <c r="Q5792" s="11">
        <v>5.3571428571428499E-2</v>
      </c>
      <c r="R5792" s="12">
        <v>264.89999999999998</v>
      </c>
      <c r="S5792" t="s">
        <v>22</v>
      </c>
      <c r="T5792">
        <v>0</v>
      </c>
      <c r="U5792">
        <f t="shared" si="542"/>
        <v>5</v>
      </c>
      <c r="V5792">
        <f t="shared" si="543"/>
        <v>1</v>
      </c>
      <c r="W5792">
        <f t="shared" si="544"/>
        <v>5</v>
      </c>
      <c r="X5792" t="str">
        <f t="shared" si="545"/>
        <v>515</v>
      </c>
      <c r="Y5792" t="str">
        <f>IF(Table1[[#This Row],[RFM_Score]]="555","Champion", IF(AND(J5792&gt;=4,V5792&gt;=4),"Loyal", IF(U5792&lt;=2,"At Risk", IF(W5792&gt;=4,"Potential Loyalist","Others"))))</f>
        <v>Potential Loyalist</v>
      </c>
    </row>
    <row r="5793" spans="1:25">
      <c r="A5793" t="s">
        <v>6197</v>
      </c>
      <c r="B5793">
        <v>36</v>
      </c>
      <c r="C5793" t="s">
        <v>24</v>
      </c>
      <c r="D5793" t="s">
        <v>35</v>
      </c>
      <c r="E5793" s="6" t="s">
        <v>17863</v>
      </c>
      <c r="F5793" t="s">
        <v>60</v>
      </c>
      <c r="G5793">
        <v>1</v>
      </c>
      <c r="H5793">
        <v>1</v>
      </c>
      <c r="I5793">
        <v>58</v>
      </c>
      <c r="J5793">
        <v>5</v>
      </c>
      <c r="K5793">
        <v>529.41999999999996</v>
      </c>
      <c r="L5793" t="str">
        <f t="shared" si="540"/>
        <v/>
      </c>
      <c r="M5793">
        <v>2</v>
      </c>
      <c r="N5793" t="str">
        <f t="shared" si="541"/>
        <v/>
      </c>
      <c r="O5793">
        <v>14</v>
      </c>
      <c r="P5793" s="11">
        <v>1</v>
      </c>
      <c r="Q5793" s="11">
        <v>8.6206896551724102E-2</v>
      </c>
      <c r="R5793" s="12">
        <v>264.70999999999998</v>
      </c>
      <c r="S5793" t="s">
        <v>22</v>
      </c>
      <c r="T5793">
        <v>0</v>
      </c>
      <c r="U5793">
        <f t="shared" si="542"/>
        <v>5</v>
      </c>
      <c r="V5793">
        <f t="shared" si="543"/>
        <v>1</v>
      </c>
      <c r="W5793">
        <f t="shared" si="544"/>
        <v>5</v>
      </c>
      <c r="X5793" t="str">
        <f t="shared" si="545"/>
        <v>515</v>
      </c>
      <c r="Y5793" t="str">
        <f>IF(Table1[[#This Row],[RFM_Score]]="555","Champion", IF(AND(J5793&gt;=4,V5793&gt;=4),"Loyal", IF(U5793&lt;=2,"At Risk", IF(W5793&gt;=4,"Potential Loyalist","Others"))))</f>
        <v>Potential Loyalist</v>
      </c>
    </row>
    <row r="5794" spans="1:25">
      <c r="A5794" t="s">
        <v>4897</v>
      </c>
      <c r="B5794">
        <v>29</v>
      </c>
      <c r="C5794" t="s">
        <v>19</v>
      </c>
      <c r="D5794" t="s">
        <v>25</v>
      </c>
      <c r="E5794" s="6" t="s">
        <v>17864</v>
      </c>
      <c r="F5794" t="s">
        <v>26</v>
      </c>
      <c r="G5794">
        <v>2</v>
      </c>
      <c r="H5794">
        <v>1</v>
      </c>
      <c r="I5794">
        <v>50</v>
      </c>
      <c r="J5794">
        <v>3</v>
      </c>
      <c r="K5794">
        <v>528.54</v>
      </c>
      <c r="L5794" t="str">
        <f t="shared" si="540"/>
        <v/>
      </c>
      <c r="M5794">
        <v>2</v>
      </c>
      <c r="N5794" t="str">
        <f t="shared" si="541"/>
        <v/>
      </c>
      <c r="O5794">
        <v>64</v>
      </c>
      <c r="P5794" s="11">
        <v>0.5</v>
      </c>
      <c r="Q5794" s="11">
        <v>0.06</v>
      </c>
      <c r="R5794" s="12">
        <v>264.27</v>
      </c>
      <c r="S5794" t="s">
        <v>22</v>
      </c>
      <c r="T5794">
        <v>0</v>
      </c>
      <c r="U5794">
        <f t="shared" si="542"/>
        <v>3</v>
      </c>
      <c r="V5794">
        <f t="shared" si="543"/>
        <v>1</v>
      </c>
      <c r="W5794">
        <f t="shared" si="544"/>
        <v>5</v>
      </c>
      <c r="X5794" t="str">
        <f t="shared" si="545"/>
        <v>315</v>
      </c>
      <c r="Y5794" t="str">
        <f>IF(Table1[[#This Row],[RFM_Score]]="555","Champion", IF(AND(J5794&gt;=4,V5794&gt;=4),"Loyal", IF(U5794&lt;=2,"At Risk", IF(W5794&gt;=4,"Potential Loyalist","Others"))))</f>
        <v>Potential Loyalist</v>
      </c>
    </row>
    <row r="5795" spans="1:25">
      <c r="A5795" t="s">
        <v>1282</v>
      </c>
      <c r="B5795">
        <v>20</v>
      </c>
      <c r="C5795" t="s">
        <v>24</v>
      </c>
      <c r="D5795" t="s">
        <v>20</v>
      </c>
      <c r="E5795" s="6" t="s">
        <v>17865</v>
      </c>
      <c r="F5795" t="s">
        <v>37</v>
      </c>
      <c r="G5795">
        <v>1</v>
      </c>
      <c r="H5795">
        <v>1</v>
      </c>
      <c r="I5795">
        <v>39</v>
      </c>
      <c r="J5795">
        <v>4</v>
      </c>
      <c r="K5795">
        <v>525.78</v>
      </c>
      <c r="L5795" t="str">
        <f t="shared" si="540"/>
        <v/>
      </c>
      <c r="M5795">
        <v>2</v>
      </c>
      <c r="N5795" t="str">
        <f t="shared" si="541"/>
        <v/>
      </c>
      <c r="O5795">
        <v>29</v>
      </c>
      <c r="P5795" s="11">
        <v>1</v>
      </c>
      <c r="Q5795" s="11">
        <v>0.10256410256410201</v>
      </c>
      <c r="R5795" s="12">
        <v>262.89</v>
      </c>
      <c r="S5795" t="s">
        <v>22</v>
      </c>
      <c r="T5795">
        <v>0</v>
      </c>
      <c r="U5795">
        <f t="shared" si="542"/>
        <v>4</v>
      </c>
      <c r="V5795">
        <f t="shared" si="543"/>
        <v>1</v>
      </c>
      <c r="W5795">
        <f t="shared" si="544"/>
        <v>5</v>
      </c>
      <c r="X5795" t="str">
        <f t="shared" si="545"/>
        <v>415</v>
      </c>
      <c r="Y5795" t="str">
        <f>IF(Table1[[#This Row],[RFM_Score]]="555","Champion", IF(AND(J5795&gt;=4,V5795&gt;=4),"Loyal", IF(U5795&lt;=2,"At Risk", IF(W5795&gt;=4,"Potential Loyalist","Others"))))</f>
        <v>Potential Loyalist</v>
      </c>
    </row>
    <row r="5796" spans="1:25">
      <c r="A5796" t="s">
        <v>10313</v>
      </c>
      <c r="B5796">
        <v>36</v>
      </c>
      <c r="C5796" t="s">
        <v>24</v>
      </c>
      <c r="D5796" t="s">
        <v>20</v>
      </c>
      <c r="E5796" s="6" t="s">
        <v>17866</v>
      </c>
      <c r="F5796" t="s">
        <v>37</v>
      </c>
      <c r="G5796">
        <v>2</v>
      </c>
      <c r="H5796">
        <v>2</v>
      </c>
      <c r="I5796">
        <v>45</v>
      </c>
      <c r="J5796">
        <v>2</v>
      </c>
      <c r="K5796">
        <v>524.48</v>
      </c>
      <c r="L5796" t="str">
        <f t="shared" si="540"/>
        <v/>
      </c>
      <c r="M5796">
        <v>2</v>
      </c>
      <c r="N5796" t="str">
        <f t="shared" si="541"/>
        <v/>
      </c>
      <c r="O5796">
        <v>43</v>
      </c>
      <c r="P5796" s="11">
        <v>1</v>
      </c>
      <c r="Q5796" s="11">
        <v>4.4444444444444398E-2</v>
      </c>
      <c r="R5796" s="12">
        <v>262.24</v>
      </c>
      <c r="S5796" t="s">
        <v>22</v>
      </c>
      <c r="T5796">
        <v>0</v>
      </c>
      <c r="U5796">
        <f t="shared" si="542"/>
        <v>3</v>
      </c>
      <c r="V5796">
        <f t="shared" si="543"/>
        <v>1</v>
      </c>
      <c r="W5796">
        <f t="shared" si="544"/>
        <v>5</v>
      </c>
      <c r="X5796" t="str">
        <f t="shared" si="545"/>
        <v>315</v>
      </c>
      <c r="Y5796" t="str">
        <f>IF(Table1[[#This Row],[RFM_Score]]="555","Champion", IF(AND(J5796&gt;=4,V5796&gt;=4),"Loyal", IF(U5796&lt;=2,"At Risk", IF(W5796&gt;=4,"Potential Loyalist","Others"))))</f>
        <v>Potential Loyalist</v>
      </c>
    </row>
    <row r="5797" spans="1:25">
      <c r="A5797" t="s">
        <v>4887</v>
      </c>
      <c r="B5797">
        <v>18</v>
      </c>
      <c r="C5797" t="s">
        <v>19</v>
      </c>
      <c r="D5797" t="s">
        <v>41</v>
      </c>
      <c r="E5797" s="6" t="s">
        <v>17867</v>
      </c>
      <c r="F5797" t="s">
        <v>60</v>
      </c>
      <c r="G5797">
        <v>1</v>
      </c>
      <c r="H5797">
        <v>1</v>
      </c>
      <c r="I5797">
        <v>41</v>
      </c>
      <c r="J5797">
        <v>1</v>
      </c>
      <c r="K5797">
        <v>523.71</v>
      </c>
      <c r="L5797" t="str">
        <f t="shared" si="540"/>
        <v/>
      </c>
      <c r="M5797">
        <v>2</v>
      </c>
      <c r="N5797" t="str">
        <f t="shared" si="541"/>
        <v/>
      </c>
      <c r="O5797">
        <v>13</v>
      </c>
      <c r="P5797" s="11">
        <v>1</v>
      </c>
      <c r="Q5797" s="11">
        <v>2.4390243902439001E-2</v>
      </c>
      <c r="R5797" s="12">
        <v>261.85500000000002</v>
      </c>
      <c r="S5797" t="s">
        <v>22</v>
      </c>
      <c r="T5797">
        <v>0</v>
      </c>
      <c r="U5797">
        <f t="shared" si="542"/>
        <v>5</v>
      </c>
      <c r="V5797">
        <f t="shared" si="543"/>
        <v>1</v>
      </c>
      <c r="W5797">
        <f t="shared" si="544"/>
        <v>5</v>
      </c>
      <c r="X5797" t="str">
        <f t="shared" si="545"/>
        <v>515</v>
      </c>
      <c r="Y5797" t="str">
        <f>IF(Table1[[#This Row],[RFM_Score]]="555","Champion", IF(AND(J5797&gt;=4,V5797&gt;=4),"Loyal", IF(U5797&lt;=2,"At Risk", IF(W5797&gt;=4,"Potential Loyalist","Others"))))</f>
        <v>Potential Loyalist</v>
      </c>
    </row>
    <row r="5798" spans="1:25">
      <c r="A5798" t="s">
        <v>11038</v>
      </c>
      <c r="B5798">
        <v>40</v>
      </c>
      <c r="C5798" t="s">
        <v>24</v>
      </c>
      <c r="D5798" t="s">
        <v>25</v>
      </c>
      <c r="E5798" s="6" t="s">
        <v>17868</v>
      </c>
      <c r="F5798" t="s">
        <v>37</v>
      </c>
      <c r="G5798">
        <v>5</v>
      </c>
      <c r="H5798">
        <v>2</v>
      </c>
      <c r="I5798">
        <v>55</v>
      </c>
      <c r="J5798">
        <v>3</v>
      </c>
      <c r="K5798">
        <v>522.08000000000004</v>
      </c>
      <c r="L5798" t="str">
        <f t="shared" si="540"/>
        <v/>
      </c>
      <c r="M5798">
        <v>2</v>
      </c>
      <c r="N5798" t="str">
        <f t="shared" si="541"/>
        <v/>
      </c>
      <c r="O5798">
        <v>36</v>
      </c>
      <c r="P5798" s="11">
        <v>0.4</v>
      </c>
      <c r="Q5798" s="11">
        <v>5.4545454545454501E-2</v>
      </c>
      <c r="R5798" s="12">
        <v>261.04000000000002</v>
      </c>
      <c r="S5798" t="s">
        <v>22</v>
      </c>
      <c r="T5798">
        <v>0</v>
      </c>
      <c r="U5798">
        <f t="shared" si="542"/>
        <v>4</v>
      </c>
      <c r="V5798">
        <f t="shared" si="543"/>
        <v>1</v>
      </c>
      <c r="W5798">
        <f t="shared" si="544"/>
        <v>5</v>
      </c>
      <c r="X5798" t="str">
        <f t="shared" si="545"/>
        <v>415</v>
      </c>
      <c r="Y5798" t="str">
        <f>IF(Table1[[#This Row],[RFM_Score]]="555","Champion", IF(AND(J5798&gt;=4,V5798&gt;=4),"Loyal", IF(U5798&lt;=2,"At Risk", IF(W5798&gt;=4,"Potential Loyalist","Others"))))</f>
        <v>Potential Loyalist</v>
      </c>
    </row>
    <row r="5799" spans="1:25">
      <c r="A5799" t="s">
        <v>4079</v>
      </c>
      <c r="B5799">
        <v>18</v>
      </c>
      <c r="C5799" t="s">
        <v>19</v>
      </c>
      <c r="D5799" t="s">
        <v>35</v>
      </c>
      <c r="E5799" s="6" t="s">
        <v>17869</v>
      </c>
      <c r="F5799" t="s">
        <v>37</v>
      </c>
      <c r="G5799">
        <v>0</v>
      </c>
      <c r="H5799">
        <v>0</v>
      </c>
      <c r="I5799">
        <v>57</v>
      </c>
      <c r="J5799">
        <v>3</v>
      </c>
      <c r="K5799">
        <v>520.47</v>
      </c>
      <c r="L5799" t="str">
        <f t="shared" si="540"/>
        <v/>
      </c>
      <c r="M5799">
        <v>2</v>
      </c>
      <c r="N5799" t="str">
        <f t="shared" si="541"/>
        <v/>
      </c>
      <c r="O5799">
        <v>122</v>
      </c>
      <c r="P5799" s="11">
        <v>0</v>
      </c>
      <c r="Q5799" s="11">
        <v>5.2631578947368397E-2</v>
      </c>
      <c r="R5799" s="12">
        <v>260.23500000000001</v>
      </c>
      <c r="S5799" t="s">
        <v>22</v>
      </c>
      <c r="T5799">
        <v>0</v>
      </c>
      <c r="U5799">
        <f t="shared" si="542"/>
        <v>1</v>
      </c>
      <c r="V5799">
        <f t="shared" si="543"/>
        <v>1</v>
      </c>
      <c r="W5799">
        <f t="shared" si="544"/>
        <v>5</v>
      </c>
      <c r="X5799" t="str">
        <f t="shared" si="545"/>
        <v>115</v>
      </c>
      <c r="Y5799" t="str">
        <f>IF(Table1[[#This Row],[RFM_Score]]="555","Champion", IF(AND(J5799&gt;=4,V5799&gt;=4),"Loyal", IF(U5799&lt;=2,"At Risk", IF(W5799&gt;=4,"Potential Loyalist","Others"))))</f>
        <v>At Risk</v>
      </c>
    </row>
    <row r="5800" spans="1:25">
      <c r="A5800" t="s">
        <v>5503</v>
      </c>
      <c r="B5800">
        <v>38</v>
      </c>
      <c r="C5800" t="s">
        <v>19</v>
      </c>
      <c r="D5800" t="s">
        <v>49</v>
      </c>
      <c r="E5800" s="6" t="s">
        <v>17870</v>
      </c>
      <c r="F5800" t="s">
        <v>30</v>
      </c>
      <c r="G5800">
        <v>5</v>
      </c>
      <c r="H5800">
        <v>0</v>
      </c>
      <c r="I5800">
        <v>52</v>
      </c>
      <c r="J5800">
        <v>2</v>
      </c>
      <c r="K5800">
        <v>520.22</v>
      </c>
      <c r="L5800" t="str">
        <f t="shared" si="540"/>
        <v/>
      </c>
      <c r="M5800">
        <v>2</v>
      </c>
      <c r="N5800" t="str">
        <f t="shared" si="541"/>
        <v/>
      </c>
      <c r="O5800">
        <v>7</v>
      </c>
      <c r="P5800" s="11">
        <v>0</v>
      </c>
      <c r="Q5800" s="11">
        <v>3.8461538461538401E-2</v>
      </c>
      <c r="R5800" s="12">
        <v>260.11</v>
      </c>
      <c r="S5800" t="s">
        <v>22</v>
      </c>
      <c r="T5800">
        <v>1</v>
      </c>
      <c r="U5800">
        <f t="shared" si="542"/>
        <v>5</v>
      </c>
      <c r="V5800">
        <f t="shared" si="543"/>
        <v>1</v>
      </c>
      <c r="W5800">
        <f t="shared" si="544"/>
        <v>5</v>
      </c>
      <c r="X5800" t="str">
        <f t="shared" si="545"/>
        <v>515</v>
      </c>
      <c r="Y5800" t="str">
        <f>IF(Table1[[#This Row],[RFM_Score]]="555","Champion", IF(AND(J5800&gt;=4,V5800&gt;=4),"Loyal", IF(U5800&lt;=2,"At Risk", IF(W5800&gt;=4,"Potential Loyalist","Others"))))</f>
        <v>Potential Loyalist</v>
      </c>
    </row>
    <row r="5801" spans="1:25">
      <c r="A5801" t="s">
        <v>10713</v>
      </c>
      <c r="B5801">
        <v>48</v>
      </c>
      <c r="C5801" t="s">
        <v>19</v>
      </c>
      <c r="D5801" t="s">
        <v>41</v>
      </c>
      <c r="E5801" s="6" t="s">
        <v>17871</v>
      </c>
      <c r="F5801" t="s">
        <v>30</v>
      </c>
      <c r="G5801">
        <v>4</v>
      </c>
      <c r="H5801">
        <v>0</v>
      </c>
      <c r="I5801">
        <v>46</v>
      </c>
      <c r="J5801">
        <v>5</v>
      </c>
      <c r="K5801">
        <v>518.91</v>
      </c>
      <c r="L5801" t="str">
        <f t="shared" si="540"/>
        <v/>
      </c>
      <c r="M5801">
        <v>2</v>
      </c>
      <c r="N5801" t="str">
        <f t="shared" si="541"/>
        <v/>
      </c>
      <c r="O5801">
        <v>1</v>
      </c>
      <c r="P5801" s="11">
        <v>0</v>
      </c>
      <c r="Q5801" s="11">
        <v>0.108695652173913</v>
      </c>
      <c r="R5801" s="12">
        <v>259.45499999999998</v>
      </c>
      <c r="S5801" t="s">
        <v>22</v>
      </c>
      <c r="T5801">
        <v>0</v>
      </c>
      <c r="U5801">
        <f t="shared" si="542"/>
        <v>5</v>
      </c>
      <c r="V5801">
        <f t="shared" si="543"/>
        <v>1</v>
      </c>
      <c r="W5801">
        <f t="shared" si="544"/>
        <v>5</v>
      </c>
      <c r="X5801" t="str">
        <f t="shared" si="545"/>
        <v>515</v>
      </c>
      <c r="Y5801" t="str">
        <f>IF(Table1[[#This Row],[RFM_Score]]="555","Champion", IF(AND(J5801&gt;=4,V5801&gt;=4),"Loyal", IF(U5801&lt;=2,"At Risk", IF(W5801&gt;=4,"Potential Loyalist","Others"))))</f>
        <v>Potential Loyalist</v>
      </c>
    </row>
    <row r="5802" spans="1:25">
      <c r="A5802" t="s">
        <v>9745</v>
      </c>
      <c r="B5802">
        <v>18</v>
      </c>
      <c r="C5802" t="s">
        <v>19</v>
      </c>
      <c r="D5802" t="s">
        <v>25</v>
      </c>
      <c r="E5802" s="6" t="s">
        <v>17872</v>
      </c>
      <c r="F5802" t="s">
        <v>60</v>
      </c>
      <c r="G5802">
        <v>5</v>
      </c>
      <c r="H5802">
        <v>2</v>
      </c>
      <c r="I5802">
        <v>51</v>
      </c>
      <c r="J5802">
        <v>1</v>
      </c>
      <c r="K5802">
        <v>518.19000000000005</v>
      </c>
      <c r="L5802" t="str">
        <f t="shared" si="540"/>
        <v/>
      </c>
      <c r="M5802">
        <v>2</v>
      </c>
      <c r="N5802" t="str">
        <f t="shared" si="541"/>
        <v/>
      </c>
      <c r="O5802">
        <v>212</v>
      </c>
      <c r="P5802" s="11">
        <v>0.4</v>
      </c>
      <c r="Q5802" s="11">
        <v>1.9607843137254902E-2</v>
      </c>
      <c r="R5802" s="12">
        <v>259.09500000000003</v>
      </c>
      <c r="S5802" t="s">
        <v>22</v>
      </c>
      <c r="T5802">
        <v>0</v>
      </c>
      <c r="U5802">
        <f t="shared" si="542"/>
        <v>1</v>
      </c>
      <c r="V5802">
        <f t="shared" si="543"/>
        <v>1</v>
      </c>
      <c r="W5802">
        <f t="shared" si="544"/>
        <v>5</v>
      </c>
      <c r="X5802" t="str">
        <f t="shared" si="545"/>
        <v>115</v>
      </c>
      <c r="Y5802" t="str">
        <f>IF(Table1[[#This Row],[RFM_Score]]="555","Champion", IF(AND(J5802&gt;=4,V5802&gt;=4),"Loyal", IF(U5802&lt;=2,"At Risk", IF(W5802&gt;=4,"Potential Loyalist","Others"))))</f>
        <v>At Risk</v>
      </c>
    </row>
    <row r="5803" spans="1:25">
      <c r="A5803" t="s">
        <v>12003</v>
      </c>
      <c r="B5803">
        <v>35</v>
      </c>
      <c r="C5803" t="s">
        <v>24</v>
      </c>
      <c r="D5803" t="s">
        <v>25</v>
      </c>
      <c r="E5803" s="6" t="s">
        <v>17873</v>
      </c>
      <c r="F5803" t="s">
        <v>37</v>
      </c>
      <c r="G5803">
        <v>3</v>
      </c>
      <c r="H5803">
        <v>2</v>
      </c>
      <c r="I5803">
        <v>45</v>
      </c>
      <c r="J5803">
        <v>4</v>
      </c>
      <c r="K5803">
        <v>518.16999999999996</v>
      </c>
      <c r="L5803" t="str">
        <f t="shared" si="540"/>
        <v/>
      </c>
      <c r="M5803">
        <v>2</v>
      </c>
      <c r="N5803" t="str">
        <f t="shared" si="541"/>
        <v/>
      </c>
      <c r="O5803">
        <v>5</v>
      </c>
      <c r="P5803" s="11">
        <v>0.66666666666666596</v>
      </c>
      <c r="Q5803" s="11">
        <v>8.8888888888888795E-2</v>
      </c>
      <c r="R5803" s="12">
        <v>259.08499999999998</v>
      </c>
      <c r="S5803" t="s">
        <v>22</v>
      </c>
      <c r="T5803">
        <v>0</v>
      </c>
      <c r="U5803">
        <f t="shared" si="542"/>
        <v>5</v>
      </c>
      <c r="V5803">
        <f t="shared" si="543"/>
        <v>1</v>
      </c>
      <c r="W5803">
        <f t="shared" si="544"/>
        <v>5</v>
      </c>
      <c r="X5803" t="str">
        <f t="shared" si="545"/>
        <v>515</v>
      </c>
      <c r="Y5803" t="str">
        <f>IF(Table1[[#This Row],[RFM_Score]]="555","Champion", IF(AND(J5803&gt;=4,V5803&gt;=4),"Loyal", IF(U5803&lt;=2,"At Risk", IF(W5803&gt;=4,"Potential Loyalist","Others"))))</f>
        <v>Potential Loyalist</v>
      </c>
    </row>
    <row r="5804" spans="1:25">
      <c r="A5804" t="s">
        <v>12025</v>
      </c>
      <c r="B5804">
        <v>65</v>
      </c>
      <c r="C5804" t="s">
        <v>19</v>
      </c>
      <c r="D5804" t="s">
        <v>49</v>
      </c>
      <c r="E5804" s="6" t="s">
        <v>17874</v>
      </c>
      <c r="F5804" t="s">
        <v>26</v>
      </c>
      <c r="G5804">
        <v>3</v>
      </c>
      <c r="H5804">
        <v>1</v>
      </c>
      <c r="I5804">
        <v>48</v>
      </c>
      <c r="J5804">
        <v>3</v>
      </c>
      <c r="K5804">
        <v>517.74</v>
      </c>
      <c r="L5804" t="str">
        <f t="shared" si="540"/>
        <v/>
      </c>
      <c r="M5804">
        <v>2</v>
      </c>
      <c r="N5804" t="str">
        <f t="shared" si="541"/>
        <v/>
      </c>
      <c r="O5804">
        <v>24</v>
      </c>
      <c r="P5804" s="11">
        <v>0.33333333333333298</v>
      </c>
      <c r="Q5804" s="11">
        <v>6.25E-2</v>
      </c>
      <c r="R5804" s="12">
        <v>258.87</v>
      </c>
      <c r="S5804" t="s">
        <v>22</v>
      </c>
      <c r="T5804">
        <v>0</v>
      </c>
      <c r="U5804">
        <f t="shared" si="542"/>
        <v>4</v>
      </c>
      <c r="V5804">
        <f t="shared" si="543"/>
        <v>1</v>
      </c>
      <c r="W5804">
        <f t="shared" si="544"/>
        <v>5</v>
      </c>
      <c r="X5804" t="str">
        <f t="shared" si="545"/>
        <v>415</v>
      </c>
      <c r="Y5804" t="str">
        <f>IF(Table1[[#This Row],[RFM_Score]]="555","Champion", IF(AND(J5804&gt;=4,V5804&gt;=4),"Loyal", IF(U5804&lt;=2,"At Risk", IF(W5804&gt;=4,"Potential Loyalist","Others"))))</f>
        <v>Potential Loyalist</v>
      </c>
    </row>
    <row r="5805" spans="1:25">
      <c r="A5805" t="s">
        <v>11998</v>
      </c>
      <c r="B5805">
        <v>35</v>
      </c>
      <c r="C5805" t="s">
        <v>19</v>
      </c>
      <c r="D5805" t="s">
        <v>25</v>
      </c>
      <c r="E5805" s="6" t="s">
        <v>17875</v>
      </c>
      <c r="F5805" t="s">
        <v>21</v>
      </c>
      <c r="G5805">
        <v>1</v>
      </c>
      <c r="H5805">
        <v>1</v>
      </c>
      <c r="I5805">
        <v>47</v>
      </c>
      <c r="J5805">
        <v>1</v>
      </c>
      <c r="K5805">
        <v>517.36</v>
      </c>
      <c r="L5805" t="str">
        <f t="shared" si="540"/>
        <v/>
      </c>
      <c r="M5805">
        <v>2</v>
      </c>
      <c r="N5805" t="str">
        <f t="shared" si="541"/>
        <v/>
      </c>
      <c r="O5805">
        <v>7</v>
      </c>
      <c r="P5805" s="11">
        <v>1</v>
      </c>
      <c r="Q5805" s="11">
        <v>2.1276595744680799E-2</v>
      </c>
      <c r="R5805" s="12">
        <v>258.68</v>
      </c>
      <c r="S5805" t="s">
        <v>22</v>
      </c>
      <c r="T5805">
        <v>1</v>
      </c>
      <c r="U5805">
        <f t="shared" si="542"/>
        <v>5</v>
      </c>
      <c r="V5805">
        <f t="shared" si="543"/>
        <v>1</v>
      </c>
      <c r="W5805">
        <f t="shared" si="544"/>
        <v>5</v>
      </c>
      <c r="X5805" t="str">
        <f t="shared" si="545"/>
        <v>515</v>
      </c>
      <c r="Y5805" t="str">
        <f>IF(Table1[[#This Row],[RFM_Score]]="555","Champion", IF(AND(J5805&gt;=4,V5805&gt;=4),"Loyal", IF(U5805&lt;=2,"At Risk", IF(W5805&gt;=4,"Potential Loyalist","Others"))))</f>
        <v>Potential Loyalist</v>
      </c>
    </row>
    <row r="5806" spans="1:25">
      <c r="A5806" t="s">
        <v>3435</v>
      </c>
      <c r="B5806">
        <v>62</v>
      </c>
      <c r="C5806" t="s">
        <v>19</v>
      </c>
      <c r="D5806" t="s">
        <v>41</v>
      </c>
      <c r="E5806" s="6" t="s">
        <v>17876</v>
      </c>
      <c r="F5806" t="s">
        <v>21</v>
      </c>
      <c r="G5806">
        <v>6</v>
      </c>
      <c r="H5806">
        <v>2</v>
      </c>
      <c r="I5806">
        <v>55</v>
      </c>
      <c r="J5806">
        <v>1</v>
      </c>
      <c r="K5806">
        <v>516.61</v>
      </c>
      <c r="L5806" t="str">
        <f t="shared" si="540"/>
        <v/>
      </c>
      <c r="M5806">
        <v>2</v>
      </c>
      <c r="N5806" t="str">
        <f t="shared" si="541"/>
        <v/>
      </c>
      <c r="O5806">
        <v>93</v>
      </c>
      <c r="P5806" s="11">
        <v>0.33333333333333298</v>
      </c>
      <c r="Q5806" s="11">
        <v>1.8181818181818101E-2</v>
      </c>
      <c r="R5806" s="12">
        <v>258.30500000000001</v>
      </c>
      <c r="S5806" t="s">
        <v>22</v>
      </c>
      <c r="T5806">
        <v>1</v>
      </c>
      <c r="U5806">
        <f t="shared" si="542"/>
        <v>2</v>
      </c>
      <c r="V5806">
        <f t="shared" si="543"/>
        <v>1</v>
      </c>
      <c r="W5806">
        <f t="shared" si="544"/>
        <v>5</v>
      </c>
      <c r="X5806" t="str">
        <f t="shared" si="545"/>
        <v>215</v>
      </c>
      <c r="Y5806" t="str">
        <f>IF(Table1[[#This Row],[RFM_Score]]="555","Champion", IF(AND(J5806&gt;=4,V5806&gt;=4),"Loyal", IF(U5806&lt;=2,"At Risk", IF(W5806&gt;=4,"Potential Loyalist","Others"))))</f>
        <v>At Risk</v>
      </c>
    </row>
    <row r="5807" spans="1:25">
      <c r="A5807" t="s">
        <v>1598</v>
      </c>
      <c r="B5807">
        <v>26</v>
      </c>
      <c r="C5807" t="s">
        <v>19</v>
      </c>
      <c r="D5807" t="s">
        <v>20</v>
      </c>
      <c r="E5807" s="6" t="s">
        <v>17877</v>
      </c>
      <c r="F5807" t="s">
        <v>30</v>
      </c>
      <c r="G5807">
        <v>2</v>
      </c>
      <c r="H5807">
        <v>0</v>
      </c>
      <c r="I5807">
        <v>55</v>
      </c>
      <c r="J5807">
        <v>3</v>
      </c>
      <c r="K5807">
        <v>516.12</v>
      </c>
      <c r="L5807" t="str">
        <f t="shared" si="540"/>
        <v/>
      </c>
      <c r="M5807">
        <v>2</v>
      </c>
      <c r="N5807" t="str">
        <f t="shared" si="541"/>
        <v/>
      </c>
      <c r="O5807">
        <v>14</v>
      </c>
      <c r="P5807" s="11">
        <v>0</v>
      </c>
      <c r="Q5807" s="11">
        <v>5.4545454545454501E-2</v>
      </c>
      <c r="R5807" s="12">
        <v>258.06</v>
      </c>
      <c r="S5807" t="s">
        <v>22</v>
      </c>
      <c r="T5807">
        <v>0</v>
      </c>
      <c r="U5807">
        <f t="shared" si="542"/>
        <v>5</v>
      </c>
      <c r="V5807">
        <f t="shared" si="543"/>
        <v>1</v>
      </c>
      <c r="W5807">
        <f t="shared" si="544"/>
        <v>5</v>
      </c>
      <c r="X5807" t="str">
        <f t="shared" si="545"/>
        <v>515</v>
      </c>
      <c r="Y5807" t="str">
        <f>IF(Table1[[#This Row],[RFM_Score]]="555","Champion", IF(AND(J5807&gt;=4,V5807&gt;=4),"Loyal", IF(U5807&lt;=2,"At Risk", IF(W5807&gt;=4,"Potential Loyalist","Others"))))</f>
        <v>Potential Loyalist</v>
      </c>
    </row>
    <row r="5808" spans="1:25">
      <c r="A5808" t="s">
        <v>11001</v>
      </c>
      <c r="B5808">
        <v>38</v>
      </c>
      <c r="C5808" t="s">
        <v>19</v>
      </c>
      <c r="D5808" t="s">
        <v>20</v>
      </c>
      <c r="E5808" s="6" t="s">
        <v>17878</v>
      </c>
      <c r="F5808" t="s">
        <v>26</v>
      </c>
      <c r="G5808">
        <v>2</v>
      </c>
      <c r="H5808">
        <v>0</v>
      </c>
      <c r="I5808">
        <v>51</v>
      </c>
      <c r="J5808">
        <v>3</v>
      </c>
      <c r="K5808">
        <v>515.96</v>
      </c>
      <c r="L5808" t="str">
        <f t="shared" si="540"/>
        <v/>
      </c>
      <c r="M5808">
        <v>2</v>
      </c>
      <c r="N5808" t="str">
        <f t="shared" si="541"/>
        <v/>
      </c>
      <c r="O5808">
        <v>4</v>
      </c>
      <c r="P5808" s="11">
        <v>0</v>
      </c>
      <c r="Q5808" s="11">
        <v>5.8823529411764698E-2</v>
      </c>
      <c r="R5808" s="12">
        <v>257.98</v>
      </c>
      <c r="S5808" t="s">
        <v>22</v>
      </c>
      <c r="T5808">
        <v>0</v>
      </c>
      <c r="U5808">
        <f t="shared" si="542"/>
        <v>5</v>
      </c>
      <c r="V5808">
        <f t="shared" si="543"/>
        <v>1</v>
      </c>
      <c r="W5808">
        <f t="shared" si="544"/>
        <v>5</v>
      </c>
      <c r="X5808" t="str">
        <f t="shared" si="545"/>
        <v>515</v>
      </c>
      <c r="Y5808" t="str">
        <f>IF(Table1[[#This Row],[RFM_Score]]="555","Champion", IF(AND(J5808&gt;=4,V5808&gt;=4),"Loyal", IF(U5808&lt;=2,"At Risk", IF(W5808&gt;=4,"Potential Loyalist","Others"))))</f>
        <v>Potential Loyalist</v>
      </c>
    </row>
    <row r="5809" spans="1:25">
      <c r="A5809" t="s">
        <v>8835</v>
      </c>
      <c r="B5809">
        <v>50</v>
      </c>
      <c r="C5809" t="s">
        <v>19</v>
      </c>
      <c r="D5809" t="s">
        <v>25</v>
      </c>
      <c r="E5809" s="6" t="s">
        <v>17879</v>
      </c>
      <c r="F5809" t="s">
        <v>60</v>
      </c>
      <c r="G5809">
        <v>4</v>
      </c>
      <c r="H5809">
        <v>1</v>
      </c>
      <c r="I5809">
        <v>50</v>
      </c>
      <c r="J5809">
        <v>1</v>
      </c>
      <c r="K5809">
        <v>515.15</v>
      </c>
      <c r="L5809" t="str">
        <f t="shared" si="540"/>
        <v/>
      </c>
      <c r="M5809">
        <v>2</v>
      </c>
      <c r="N5809" t="str">
        <f t="shared" si="541"/>
        <v/>
      </c>
      <c r="O5809">
        <v>71</v>
      </c>
      <c r="P5809" s="11">
        <v>0.25</v>
      </c>
      <c r="Q5809" s="11">
        <v>0.02</v>
      </c>
      <c r="R5809" s="12">
        <v>257.57499999999999</v>
      </c>
      <c r="S5809" t="s">
        <v>22</v>
      </c>
      <c r="T5809">
        <v>0</v>
      </c>
      <c r="U5809">
        <f t="shared" si="542"/>
        <v>2</v>
      </c>
      <c r="V5809">
        <f t="shared" si="543"/>
        <v>1</v>
      </c>
      <c r="W5809">
        <f t="shared" si="544"/>
        <v>5</v>
      </c>
      <c r="X5809" t="str">
        <f t="shared" si="545"/>
        <v>215</v>
      </c>
      <c r="Y5809" t="str">
        <f>IF(Table1[[#This Row],[RFM_Score]]="555","Champion", IF(AND(J5809&gt;=4,V5809&gt;=4),"Loyal", IF(U5809&lt;=2,"At Risk", IF(W5809&gt;=4,"Potential Loyalist","Others"))))</f>
        <v>At Risk</v>
      </c>
    </row>
    <row r="5810" spans="1:25">
      <c r="A5810" t="s">
        <v>4783</v>
      </c>
      <c r="B5810">
        <v>36</v>
      </c>
      <c r="C5810" t="s">
        <v>24</v>
      </c>
      <c r="D5810" t="s">
        <v>20</v>
      </c>
      <c r="E5810" s="6" t="s">
        <v>17880</v>
      </c>
      <c r="F5810" t="s">
        <v>21</v>
      </c>
      <c r="G5810">
        <v>1</v>
      </c>
      <c r="H5810">
        <v>0</v>
      </c>
      <c r="I5810">
        <v>40</v>
      </c>
      <c r="J5810">
        <v>1</v>
      </c>
      <c r="K5810">
        <v>514.65</v>
      </c>
      <c r="L5810" t="str">
        <f t="shared" si="540"/>
        <v/>
      </c>
      <c r="M5810">
        <v>2</v>
      </c>
      <c r="N5810" t="str">
        <f t="shared" si="541"/>
        <v/>
      </c>
      <c r="O5810">
        <v>43</v>
      </c>
      <c r="P5810" s="11">
        <v>0</v>
      </c>
      <c r="Q5810" s="11">
        <v>2.5000000000000001E-2</v>
      </c>
      <c r="R5810" s="12">
        <v>257.32499999999999</v>
      </c>
      <c r="S5810" t="s">
        <v>22</v>
      </c>
      <c r="T5810">
        <v>0</v>
      </c>
      <c r="U5810">
        <f t="shared" si="542"/>
        <v>3</v>
      </c>
      <c r="V5810">
        <f t="shared" si="543"/>
        <v>1</v>
      </c>
      <c r="W5810">
        <f t="shared" si="544"/>
        <v>5</v>
      </c>
      <c r="X5810" t="str">
        <f t="shared" si="545"/>
        <v>315</v>
      </c>
      <c r="Y5810" t="str">
        <f>IF(Table1[[#This Row],[RFM_Score]]="555","Champion", IF(AND(J5810&gt;=4,V5810&gt;=4),"Loyal", IF(U5810&lt;=2,"At Risk", IF(W5810&gt;=4,"Potential Loyalist","Others"))))</f>
        <v>Potential Loyalist</v>
      </c>
    </row>
    <row r="5811" spans="1:25">
      <c r="A5811" t="s">
        <v>2235</v>
      </c>
      <c r="B5811">
        <v>27</v>
      </c>
      <c r="C5811" t="s">
        <v>19</v>
      </c>
      <c r="D5811" t="s">
        <v>25</v>
      </c>
      <c r="E5811" s="6" t="s">
        <v>17881</v>
      </c>
      <c r="F5811" t="s">
        <v>26</v>
      </c>
      <c r="G5811">
        <v>3</v>
      </c>
      <c r="H5811">
        <v>1</v>
      </c>
      <c r="I5811">
        <v>43</v>
      </c>
      <c r="J5811">
        <v>5</v>
      </c>
      <c r="K5811">
        <v>513.36</v>
      </c>
      <c r="L5811" t="str">
        <f t="shared" si="540"/>
        <v/>
      </c>
      <c r="M5811">
        <v>2</v>
      </c>
      <c r="N5811" t="str">
        <f t="shared" si="541"/>
        <v/>
      </c>
      <c r="O5811">
        <v>55</v>
      </c>
      <c r="P5811" s="11">
        <v>0.33333333333333298</v>
      </c>
      <c r="Q5811" s="11">
        <v>0.116279069767441</v>
      </c>
      <c r="R5811" s="12">
        <v>256.68</v>
      </c>
      <c r="S5811" t="s">
        <v>22</v>
      </c>
      <c r="T5811">
        <v>0</v>
      </c>
      <c r="U5811">
        <f t="shared" si="542"/>
        <v>3</v>
      </c>
      <c r="V5811">
        <f t="shared" si="543"/>
        <v>1</v>
      </c>
      <c r="W5811">
        <f t="shared" si="544"/>
        <v>5</v>
      </c>
      <c r="X5811" t="str">
        <f t="shared" si="545"/>
        <v>315</v>
      </c>
      <c r="Y5811" t="str">
        <f>IF(Table1[[#This Row],[RFM_Score]]="555","Champion", IF(AND(J5811&gt;=4,V5811&gt;=4),"Loyal", IF(U5811&lt;=2,"At Risk", IF(W5811&gt;=4,"Potential Loyalist","Others"))))</f>
        <v>Potential Loyalist</v>
      </c>
    </row>
    <row r="5812" spans="1:25">
      <c r="A5812" t="s">
        <v>3239</v>
      </c>
      <c r="B5812">
        <v>37</v>
      </c>
      <c r="C5812" t="s">
        <v>19</v>
      </c>
      <c r="D5812" t="s">
        <v>25</v>
      </c>
      <c r="E5812" s="6" t="s">
        <v>17882</v>
      </c>
      <c r="F5812" t="s">
        <v>26</v>
      </c>
      <c r="G5812">
        <v>6</v>
      </c>
      <c r="H5812">
        <v>2</v>
      </c>
      <c r="I5812">
        <v>39</v>
      </c>
      <c r="J5812">
        <v>2</v>
      </c>
      <c r="K5812">
        <v>513.27</v>
      </c>
      <c r="L5812" t="str">
        <f t="shared" si="540"/>
        <v/>
      </c>
      <c r="M5812">
        <v>2</v>
      </c>
      <c r="N5812" t="str">
        <f t="shared" si="541"/>
        <v/>
      </c>
      <c r="O5812">
        <v>10</v>
      </c>
      <c r="P5812" s="11">
        <v>0.33333333333333298</v>
      </c>
      <c r="Q5812" s="11">
        <v>5.1282051282051197E-2</v>
      </c>
      <c r="R5812" s="12">
        <v>256.63499999999999</v>
      </c>
      <c r="S5812" t="s">
        <v>22</v>
      </c>
      <c r="T5812">
        <v>1</v>
      </c>
      <c r="U5812">
        <f t="shared" si="542"/>
        <v>5</v>
      </c>
      <c r="V5812">
        <f t="shared" si="543"/>
        <v>1</v>
      </c>
      <c r="W5812">
        <f t="shared" si="544"/>
        <v>5</v>
      </c>
      <c r="X5812" t="str">
        <f t="shared" si="545"/>
        <v>515</v>
      </c>
      <c r="Y5812" t="str">
        <f>IF(Table1[[#This Row],[RFM_Score]]="555","Champion", IF(AND(J5812&gt;=4,V5812&gt;=4),"Loyal", IF(U5812&lt;=2,"At Risk", IF(W5812&gt;=4,"Potential Loyalist","Others"))))</f>
        <v>Potential Loyalist</v>
      </c>
    </row>
    <row r="5813" spans="1:25">
      <c r="A5813" t="s">
        <v>9378</v>
      </c>
      <c r="B5813">
        <v>35</v>
      </c>
      <c r="C5813" t="s">
        <v>24</v>
      </c>
      <c r="D5813" t="s">
        <v>25</v>
      </c>
      <c r="E5813" s="6" t="s">
        <v>17883</v>
      </c>
      <c r="F5813" t="s">
        <v>60</v>
      </c>
      <c r="G5813">
        <v>3</v>
      </c>
      <c r="H5813">
        <v>0</v>
      </c>
      <c r="I5813">
        <v>39</v>
      </c>
      <c r="J5813">
        <v>2</v>
      </c>
      <c r="K5813">
        <v>513.03</v>
      </c>
      <c r="L5813" t="str">
        <f t="shared" si="540"/>
        <v/>
      </c>
      <c r="M5813">
        <v>2</v>
      </c>
      <c r="N5813" t="str">
        <f t="shared" si="541"/>
        <v/>
      </c>
      <c r="O5813">
        <v>28</v>
      </c>
      <c r="P5813" s="11">
        <v>0</v>
      </c>
      <c r="Q5813" s="11">
        <v>5.1282051282051197E-2</v>
      </c>
      <c r="R5813" s="12">
        <v>256.51499999999999</v>
      </c>
      <c r="S5813" t="s">
        <v>22</v>
      </c>
      <c r="T5813">
        <v>0</v>
      </c>
      <c r="U5813">
        <f t="shared" si="542"/>
        <v>4</v>
      </c>
      <c r="V5813">
        <f t="shared" si="543"/>
        <v>1</v>
      </c>
      <c r="W5813">
        <f t="shared" si="544"/>
        <v>5</v>
      </c>
      <c r="X5813" t="str">
        <f t="shared" si="545"/>
        <v>415</v>
      </c>
      <c r="Y5813" t="str">
        <f>IF(Table1[[#This Row],[RFM_Score]]="555","Champion", IF(AND(J5813&gt;=4,V5813&gt;=4),"Loyal", IF(U5813&lt;=2,"At Risk", IF(W5813&gt;=4,"Potential Loyalist","Others"))))</f>
        <v>Potential Loyalist</v>
      </c>
    </row>
    <row r="5814" spans="1:25">
      <c r="A5814" t="s">
        <v>5840</v>
      </c>
      <c r="B5814">
        <v>56</v>
      </c>
      <c r="C5814" t="s">
        <v>19</v>
      </c>
      <c r="D5814" t="s">
        <v>25</v>
      </c>
      <c r="E5814" s="6" t="s">
        <v>17884</v>
      </c>
      <c r="F5814" t="s">
        <v>37</v>
      </c>
      <c r="G5814">
        <v>1</v>
      </c>
      <c r="H5814">
        <v>0</v>
      </c>
      <c r="I5814">
        <v>59</v>
      </c>
      <c r="J5814">
        <v>2</v>
      </c>
      <c r="K5814">
        <v>512.37</v>
      </c>
      <c r="L5814" t="str">
        <f t="shared" si="540"/>
        <v/>
      </c>
      <c r="M5814">
        <v>2</v>
      </c>
      <c r="N5814" t="str">
        <f t="shared" si="541"/>
        <v/>
      </c>
      <c r="O5814">
        <v>28</v>
      </c>
      <c r="P5814" s="11">
        <v>0</v>
      </c>
      <c r="Q5814" s="11">
        <v>3.38983050847457E-2</v>
      </c>
      <c r="R5814" s="12">
        <v>256.185</v>
      </c>
      <c r="S5814" t="s">
        <v>22</v>
      </c>
      <c r="T5814">
        <v>0</v>
      </c>
      <c r="U5814">
        <f t="shared" si="542"/>
        <v>4</v>
      </c>
      <c r="V5814">
        <f t="shared" si="543"/>
        <v>1</v>
      </c>
      <c r="W5814">
        <f t="shared" si="544"/>
        <v>5</v>
      </c>
      <c r="X5814" t="str">
        <f t="shared" si="545"/>
        <v>415</v>
      </c>
      <c r="Y5814" t="str">
        <f>IF(Table1[[#This Row],[RFM_Score]]="555","Champion", IF(AND(J5814&gt;=4,V5814&gt;=4),"Loyal", IF(U5814&lt;=2,"At Risk", IF(W5814&gt;=4,"Potential Loyalist","Others"))))</f>
        <v>Potential Loyalist</v>
      </c>
    </row>
    <row r="5815" spans="1:25">
      <c r="A5815" t="s">
        <v>8299</v>
      </c>
      <c r="B5815">
        <v>32</v>
      </c>
      <c r="C5815" t="s">
        <v>24</v>
      </c>
      <c r="D5815" t="s">
        <v>25</v>
      </c>
      <c r="E5815" s="6" t="s">
        <v>17885</v>
      </c>
      <c r="F5815" t="s">
        <v>26</v>
      </c>
      <c r="G5815">
        <v>3</v>
      </c>
      <c r="H5815">
        <v>0</v>
      </c>
      <c r="I5815">
        <v>57</v>
      </c>
      <c r="J5815">
        <v>2</v>
      </c>
      <c r="K5815">
        <v>512.07000000000005</v>
      </c>
      <c r="L5815" t="str">
        <f t="shared" si="540"/>
        <v/>
      </c>
      <c r="M5815">
        <v>2</v>
      </c>
      <c r="N5815" t="str">
        <f t="shared" si="541"/>
        <v/>
      </c>
      <c r="O5815">
        <v>27</v>
      </c>
      <c r="P5815" s="11">
        <v>0</v>
      </c>
      <c r="Q5815" s="11">
        <v>3.5087719298245598E-2</v>
      </c>
      <c r="R5815" s="12">
        <v>256.03500000000003</v>
      </c>
      <c r="S5815" t="s">
        <v>22</v>
      </c>
      <c r="T5815">
        <v>0</v>
      </c>
      <c r="U5815">
        <f t="shared" si="542"/>
        <v>4</v>
      </c>
      <c r="V5815">
        <f t="shared" si="543"/>
        <v>1</v>
      </c>
      <c r="W5815">
        <f t="shared" si="544"/>
        <v>5</v>
      </c>
      <c r="X5815" t="str">
        <f t="shared" si="545"/>
        <v>415</v>
      </c>
      <c r="Y5815" t="str">
        <f>IF(Table1[[#This Row],[RFM_Score]]="555","Champion", IF(AND(J5815&gt;=4,V5815&gt;=4),"Loyal", IF(U5815&lt;=2,"At Risk", IF(W5815&gt;=4,"Potential Loyalist","Others"))))</f>
        <v>Potential Loyalist</v>
      </c>
    </row>
    <row r="5816" spans="1:25">
      <c r="A5816" t="s">
        <v>10374</v>
      </c>
      <c r="B5816">
        <v>54</v>
      </c>
      <c r="C5816" t="s">
        <v>19</v>
      </c>
      <c r="D5816" t="s">
        <v>25</v>
      </c>
      <c r="E5816" s="6" t="s">
        <v>17886</v>
      </c>
      <c r="F5816" t="s">
        <v>37</v>
      </c>
      <c r="G5816">
        <v>6</v>
      </c>
      <c r="H5816">
        <v>3</v>
      </c>
      <c r="I5816">
        <v>51</v>
      </c>
      <c r="J5816">
        <v>3</v>
      </c>
      <c r="K5816">
        <v>512.05999999999995</v>
      </c>
      <c r="L5816" t="str">
        <f t="shared" si="540"/>
        <v/>
      </c>
      <c r="M5816">
        <v>2</v>
      </c>
      <c r="N5816" t="str">
        <f t="shared" si="541"/>
        <v/>
      </c>
      <c r="O5816">
        <v>37</v>
      </c>
      <c r="P5816" s="11">
        <v>0.5</v>
      </c>
      <c r="Q5816" s="11">
        <v>5.8823529411764698E-2</v>
      </c>
      <c r="R5816" s="12">
        <v>256.02999999999997</v>
      </c>
      <c r="S5816" t="s">
        <v>22</v>
      </c>
      <c r="T5816">
        <v>0</v>
      </c>
      <c r="U5816">
        <f t="shared" si="542"/>
        <v>4</v>
      </c>
      <c r="V5816">
        <f t="shared" si="543"/>
        <v>1</v>
      </c>
      <c r="W5816">
        <f t="shared" si="544"/>
        <v>5</v>
      </c>
      <c r="X5816" t="str">
        <f t="shared" si="545"/>
        <v>415</v>
      </c>
      <c r="Y5816" t="str">
        <f>IF(Table1[[#This Row],[RFM_Score]]="555","Champion", IF(AND(J5816&gt;=4,V5816&gt;=4),"Loyal", IF(U5816&lt;=2,"At Risk", IF(W5816&gt;=4,"Potential Loyalist","Others"))))</f>
        <v>Potential Loyalist</v>
      </c>
    </row>
    <row r="5817" spans="1:25">
      <c r="A5817" t="s">
        <v>3579</v>
      </c>
      <c r="B5817">
        <v>45</v>
      </c>
      <c r="C5817" t="s">
        <v>24</v>
      </c>
      <c r="D5817" t="s">
        <v>35</v>
      </c>
      <c r="E5817" s="6" t="s">
        <v>17887</v>
      </c>
      <c r="F5817" t="s">
        <v>30</v>
      </c>
      <c r="G5817">
        <v>2</v>
      </c>
      <c r="H5817">
        <v>0</v>
      </c>
      <c r="I5817">
        <v>51</v>
      </c>
      <c r="J5817">
        <v>4</v>
      </c>
      <c r="K5817">
        <v>510.67</v>
      </c>
      <c r="L5817" t="str">
        <f t="shared" si="540"/>
        <v/>
      </c>
      <c r="M5817">
        <v>2</v>
      </c>
      <c r="N5817" t="str">
        <f t="shared" si="541"/>
        <v/>
      </c>
      <c r="O5817">
        <v>47</v>
      </c>
      <c r="P5817" s="11">
        <v>0</v>
      </c>
      <c r="Q5817" s="11">
        <v>7.8431372549019607E-2</v>
      </c>
      <c r="R5817" s="12">
        <v>255.33500000000001</v>
      </c>
      <c r="S5817" t="s">
        <v>22</v>
      </c>
      <c r="T5817">
        <v>0</v>
      </c>
      <c r="U5817">
        <f t="shared" si="542"/>
        <v>3</v>
      </c>
      <c r="V5817">
        <f t="shared" si="543"/>
        <v>1</v>
      </c>
      <c r="W5817">
        <f t="shared" si="544"/>
        <v>5</v>
      </c>
      <c r="X5817" t="str">
        <f t="shared" si="545"/>
        <v>315</v>
      </c>
      <c r="Y5817" t="str">
        <f>IF(Table1[[#This Row],[RFM_Score]]="555","Champion", IF(AND(J5817&gt;=4,V5817&gt;=4),"Loyal", IF(U5817&lt;=2,"At Risk", IF(W5817&gt;=4,"Potential Loyalist","Others"))))</f>
        <v>Potential Loyalist</v>
      </c>
    </row>
    <row r="5818" spans="1:25">
      <c r="A5818" t="s">
        <v>5825</v>
      </c>
      <c r="B5818">
        <v>18</v>
      </c>
      <c r="C5818" t="s">
        <v>24</v>
      </c>
      <c r="D5818" t="s">
        <v>25</v>
      </c>
      <c r="E5818" s="6" t="s">
        <v>17888</v>
      </c>
      <c r="F5818" t="s">
        <v>37</v>
      </c>
      <c r="G5818">
        <v>3</v>
      </c>
      <c r="H5818">
        <v>0</v>
      </c>
      <c r="I5818">
        <v>51</v>
      </c>
      <c r="J5818">
        <v>3</v>
      </c>
      <c r="K5818">
        <v>508.28</v>
      </c>
      <c r="L5818" t="str">
        <f t="shared" si="540"/>
        <v/>
      </c>
      <c r="M5818">
        <v>2</v>
      </c>
      <c r="N5818" t="str">
        <f t="shared" si="541"/>
        <v/>
      </c>
      <c r="O5818">
        <v>6</v>
      </c>
      <c r="P5818" s="11">
        <v>0</v>
      </c>
      <c r="Q5818" s="11">
        <v>5.8823529411764698E-2</v>
      </c>
      <c r="R5818" s="12">
        <v>254.14</v>
      </c>
      <c r="S5818" t="s">
        <v>22</v>
      </c>
      <c r="T5818">
        <v>1</v>
      </c>
      <c r="U5818">
        <f t="shared" si="542"/>
        <v>5</v>
      </c>
      <c r="V5818">
        <f t="shared" si="543"/>
        <v>1</v>
      </c>
      <c r="W5818">
        <f t="shared" si="544"/>
        <v>5</v>
      </c>
      <c r="X5818" t="str">
        <f t="shared" si="545"/>
        <v>515</v>
      </c>
      <c r="Y5818" t="str">
        <f>IF(Table1[[#This Row],[RFM_Score]]="555","Champion", IF(AND(J5818&gt;=4,V5818&gt;=4),"Loyal", IF(U5818&lt;=2,"At Risk", IF(W5818&gt;=4,"Potential Loyalist","Others"))))</f>
        <v>Potential Loyalist</v>
      </c>
    </row>
    <row r="5819" spans="1:25">
      <c r="A5819" t="s">
        <v>2432</v>
      </c>
      <c r="B5819">
        <v>18</v>
      </c>
      <c r="C5819" t="s">
        <v>24</v>
      </c>
      <c r="D5819" t="s">
        <v>41</v>
      </c>
      <c r="E5819" s="6" t="s">
        <v>17889</v>
      </c>
      <c r="F5819" t="s">
        <v>37</v>
      </c>
      <c r="G5819">
        <v>3</v>
      </c>
      <c r="H5819">
        <v>1</v>
      </c>
      <c r="I5819">
        <v>61</v>
      </c>
      <c r="J5819">
        <v>2</v>
      </c>
      <c r="K5819">
        <v>507.78</v>
      </c>
      <c r="L5819" t="str">
        <f t="shared" si="540"/>
        <v/>
      </c>
      <c r="M5819">
        <v>2</v>
      </c>
      <c r="N5819" t="str">
        <f t="shared" si="541"/>
        <v/>
      </c>
      <c r="O5819">
        <v>1</v>
      </c>
      <c r="P5819" s="11">
        <v>0.33333333333333298</v>
      </c>
      <c r="Q5819" s="11">
        <v>3.2786885245901599E-2</v>
      </c>
      <c r="R5819" s="12">
        <v>253.89</v>
      </c>
      <c r="S5819" t="s">
        <v>22</v>
      </c>
      <c r="T5819">
        <v>0</v>
      </c>
      <c r="U5819">
        <f t="shared" si="542"/>
        <v>5</v>
      </c>
      <c r="V5819">
        <f t="shared" si="543"/>
        <v>1</v>
      </c>
      <c r="W5819">
        <f t="shared" si="544"/>
        <v>5</v>
      </c>
      <c r="X5819" t="str">
        <f t="shared" si="545"/>
        <v>515</v>
      </c>
      <c r="Y5819" t="str">
        <f>IF(Table1[[#This Row],[RFM_Score]]="555","Champion", IF(AND(J5819&gt;=4,V5819&gt;=4),"Loyal", IF(U5819&lt;=2,"At Risk", IF(W5819&gt;=4,"Potential Loyalist","Others"))))</f>
        <v>Potential Loyalist</v>
      </c>
    </row>
    <row r="5820" spans="1:25">
      <c r="A5820" t="s">
        <v>2365</v>
      </c>
      <c r="B5820">
        <v>43</v>
      </c>
      <c r="C5820" t="s">
        <v>24</v>
      </c>
      <c r="D5820" t="s">
        <v>35</v>
      </c>
      <c r="E5820" s="6" t="s">
        <v>17890</v>
      </c>
      <c r="F5820" t="s">
        <v>60</v>
      </c>
      <c r="G5820">
        <v>2</v>
      </c>
      <c r="H5820">
        <v>1</v>
      </c>
      <c r="I5820">
        <v>38</v>
      </c>
      <c r="J5820">
        <v>3</v>
      </c>
      <c r="K5820">
        <v>507.47</v>
      </c>
      <c r="L5820" t="str">
        <f t="shared" si="540"/>
        <v/>
      </c>
      <c r="M5820">
        <v>2</v>
      </c>
      <c r="N5820" t="str">
        <f t="shared" si="541"/>
        <v/>
      </c>
      <c r="O5820">
        <v>5</v>
      </c>
      <c r="P5820" s="11">
        <v>0.5</v>
      </c>
      <c r="Q5820" s="11">
        <v>7.8947368421052599E-2</v>
      </c>
      <c r="R5820" s="12">
        <v>253.73500000000001</v>
      </c>
      <c r="S5820" t="s">
        <v>22</v>
      </c>
      <c r="T5820">
        <v>0</v>
      </c>
      <c r="U5820">
        <f t="shared" si="542"/>
        <v>5</v>
      </c>
      <c r="V5820">
        <f t="shared" si="543"/>
        <v>1</v>
      </c>
      <c r="W5820">
        <f t="shared" si="544"/>
        <v>5</v>
      </c>
      <c r="X5820" t="str">
        <f t="shared" si="545"/>
        <v>515</v>
      </c>
      <c r="Y5820" t="str">
        <f>IF(Table1[[#This Row],[RFM_Score]]="555","Champion", IF(AND(J5820&gt;=4,V5820&gt;=4),"Loyal", IF(U5820&lt;=2,"At Risk", IF(W5820&gt;=4,"Potential Loyalist","Others"))))</f>
        <v>Potential Loyalist</v>
      </c>
    </row>
    <row r="5821" spans="1:25">
      <c r="A5821" t="s">
        <v>6538</v>
      </c>
      <c r="B5821">
        <v>20</v>
      </c>
      <c r="C5821" t="s">
        <v>24</v>
      </c>
      <c r="D5821" t="s">
        <v>25</v>
      </c>
      <c r="E5821" s="6" t="s">
        <v>17891</v>
      </c>
      <c r="F5821" t="s">
        <v>21</v>
      </c>
      <c r="G5821">
        <v>7</v>
      </c>
      <c r="H5821">
        <v>2</v>
      </c>
      <c r="I5821">
        <v>48</v>
      </c>
      <c r="J5821">
        <v>0</v>
      </c>
      <c r="K5821">
        <v>506.9</v>
      </c>
      <c r="L5821" t="str">
        <f t="shared" si="540"/>
        <v/>
      </c>
      <c r="M5821">
        <v>2</v>
      </c>
      <c r="N5821" t="str">
        <f t="shared" si="541"/>
        <v/>
      </c>
      <c r="O5821">
        <v>31</v>
      </c>
      <c r="P5821" s="11">
        <v>0.28571428571428498</v>
      </c>
      <c r="Q5821" s="11">
        <v>0</v>
      </c>
      <c r="R5821" s="12">
        <v>253.45</v>
      </c>
      <c r="S5821" t="s">
        <v>22</v>
      </c>
      <c r="T5821">
        <v>0</v>
      </c>
      <c r="U5821">
        <f t="shared" si="542"/>
        <v>4</v>
      </c>
      <c r="V5821">
        <f t="shared" si="543"/>
        <v>1</v>
      </c>
      <c r="W5821">
        <f t="shared" si="544"/>
        <v>5</v>
      </c>
      <c r="X5821" t="str">
        <f t="shared" si="545"/>
        <v>415</v>
      </c>
      <c r="Y5821" t="str">
        <f>IF(Table1[[#This Row],[RFM_Score]]="555","Champion", IF(AND(J5821&gt;=4,V5821&gt;=4),"Loyal", IF(U5821&lt;=2,"At Risk", IF(W5821&gt;=4,"Potential Loyalist","Others"))))</f>
        <v>Potential Loyalist</v>
      </c>
    </row>
    <row r="5822" spans="1:25">
      <c r="A5822" t="s">
        <v>6627</v>
      </c>
      <c r="B5822">
        <v>32</v>
      </c>
      <c r="C5822" t="s">
        <v>24</v>
      </c>
      <c r="D5822" t="s">
        <v>41</v>
      </c>
      <c r="E5822" s="6" t="s">
        <v>17892</v>
      </c>
      <c r="F5822" t="s">
        <v>21</v>
      </c>
      <c r="G5822">
        <v>6</v>
      </c>
      <c r="H5822">
        <v>4</v>
      </c>
      <c r="I5822">
        <v>53</v>
      </c>
      <c r="J5822">
        <v>2</v>
      </c>
      <c r="K5822">
        <v>506.85</v>
      </c>
      <c r="L5822" t="str">
        <f t="shared" si="540"/>
        <v/>
      </c>
      <c r="M5822">
        <v>2</v>
      </c>
      <c r="N5822" t="str">
        <f t="shared" si="541"/>
        <v/>
      </c>
      <c r="O5822">
        <v>5</v>
      </c>
      <c r="P5822" s="11">
        <v>0.66666666666666596</v>
      </c>
      <c r="Q5822" s="11">
        <v>3.7735849056603703E-2</v>
      </c>
      <c r="R5822" s="12">
        <v>253.42500000000001</v>
      </c>
      <c r="S5822" t="s">
        <v>22</v>
      </c>
      <c r="T5822">
        <v>0</v>
      </c>
      <c r="U5822">
        <f t="shared" si="542"/>
        <v>5</v>
      </c>
      <c r="V5822">
        <f t="shared" si="543"/>
        <v>1</v>
      </c>
      <c r="W5822">
        <f t="shared" si="544"/>
        <v>5</v>
      </c>
      <c r="X5822" t="str">
        <f t="shared" si="545"/>
        <v>515</v>
      </c>
      <c r="Y5822" t="str">
        <f>IF(Table1[[#This Row],[RFM_Score]]="555","Champion", IF(AND(J5822&gt;=4,V5822&gt;=4),"Loyal", IF(U5822&lt;=2,"At Risk", IF(W5822&gt;=4,"Potential Loyalist","Others"))))</f>
        <v>Potential Loyalist</v>
      </c>
    </row>
    <row r="5823" spans="1:25">
      <c r="A5823" t="s">
        <v>2196</v>
      </c>
      <c r="B5823">
        <v>41</v>
      </c>
      <c r="C5823" t="s">
        <v>33</v>
      </c>
      <c r="D5823" t="s">
        <v>29</v>
      </c>
      <c r="E5823" s="6" t="s">
        <v>17893</v>
      </c>
      <c r="F5823" t="s">
        <v>37</v>
      </c>
      <c r="G5823">
        <v>5</v>
      </c>
      <c r="H5823">
        <v>1</v>
      </c>
      <c r="I5823">
        <v>49</v>
      </c>
      <c r="J5823">
        <v>3</v>
      </c>
      <c r="K5823">
        <v>506.33</v>
      </c>
      <c r="L5823" t="str">
        <f t="shared" si="540"/>
        <v/>
      </c>
      <c r="M5823">
        <v>2</v>
      </c>
      <c r="N5823" t="str">
        <f t="shared" si="541"/>
        <v/>
      </c>
      <c r="O5823">
        <v>5</v>
      </c>
      <c r="P5823" s="11">
        <v>0.2</v>
      </c>
      <c r="Q5823" s="11">
        <v>6.1224489795918297E-2</v>
      </c>
      <c r="R5823" s="12">
        <v>253.16499999999999</v>
      </c>
      <c r="S5823" t="s">
        <v>22</v>
      </c>
      <c r="T5823">
        <v>1</v>
      </c>
      <c r="U5823">
        <f t="shared" si="542"/>
        <v>5</v>
      </c>
      <c r="V5823">
        <f t="shared" si="543"/>
        <v>1</v>
      </c>
      <c r="W5823">
        <f t="shared" si="544"/>
        <v>5</v>
      </c>
      <c r="X5823" t="str">
        <f t="shared" si="545"/>
        <v>515</v>
      </c>
      <c r="Y5823" t="str">
        <f>IF(Table1[[#This Row],[RFM_Score]]="555","Champion", IF(AND(J5823&gt;=4,V5823&gt;=4),"Loyal", IF(U5823&lt;=2,"At Risk", IF(W5823&gt;=4,"Potential Loyalist","Others"))))</f>
        <v>Potential Loyalist</v>
      </c>
    </row>
    <row r="5824" spans="1:25">
      <c r="A5824" t="s">
        <v>1339</v>
      </c>
      <c r="B5824">
        <v>32</v>
      </c>
      <c r="C5824" t="s">
        <v>24</v>
      </c>
      <c r="D5824" t="s">
        <v>29</v>
      </c>
      <c r="E5824" s="6" t="s">
        <v>17894</v>
      </c>
      <c r="F5824" t="s">
        <v>21</v>
      </c>
      <c r="G5824">
        <v>2</v>
      </c>
      <c r="H5824">
        <v>0</v>
      </c>
      <c r="I5824">
        <v>46</v>
      </c>
      <c r="J5824">
        <v>1</v>
      </c>
      <c r="K5824">
        <v>505.56</v>
      </c>
      <c r="L5824" t="str">
        <f t="shared" si="540"/>
        <v/>
      </c>
      <c r="M5824">
        <v>2</v>
      </c>
      <c r="N5824" t="str">
        <f t="shared" si="541"/>
        <v/>
      </c>
      <c r="O5824">
        <v>26</v>
      </c>
      <c r="P5824" s="11">
        <v>0</v>
      </c>
      <c r="Q5824" s="11">
        <v>2.1739130434782601E-2</v>
      </c>
      <c r="R5824" s="12">
        <v>252.78</v>
      </c>
      <c r="S5824" t="s">
        <v>22</v>
      </c>
      <c r="T5824">
        <v>0</v>
      </c>
      <c r="U5824">
        <f t="shared" si="542"/>
        <v>4</v>
      </c>
      <c r="V5824">
        <f t="shared" si="543"/>
        <v>1</v>
      </c>
      <c r="W5824">
        <f t="shared" si="544"/>
        <v>5</v>
      </c>
      <c r="X5824" t="str">
        <f t="shared" si="545"/>
        <v>415</v>
      </c>
      <c r="Y5824" t="str">
        <f>IF(Table1[[#This Row],[RFM_Score]]="555","Champion", IF(AND(J5824&gt;=4,V5824&gt;=4),"Loyal", IF(U5824&lt;=2,"At Risk", IF(W5824&gt;=4,"Potential Loyalist","Others"))))</f>
        <v>Potential Loyalist</v>
      </c>
    </row>
    <row r="5825" spans="1:25">
      <c r="A5825" t="s">
        <v>11147</v>
      </c>
      <c r="B5825">
        <v>24</v>
      </c>
      <c r="C5825" t="s">
        <v>19</v>
      </c>
      <c r="D5825" t="s">
        <v>41</v>
      </c>
      <c r="E5825" s="6" t="s">
        <v>17895</v>
      </c>
      <c r="F5825" t="s">
        <v>21</v>
      </c>
      <c r="G5825">
        <v>4</v>
      </c>
      <c r="H5825">
        <v>0</v>
      </c>
      <c r="I5825">
        <v>64</v>
      </c>
      <c r="J5825">
        <v>3</v>
      </c>
      <c r="K5825">
        <v>504</v>
      </c>
      <c r="L5825" t="str">
        <f t="shared" si="540"/>
        <v/>
      </c>
      <c r="M5825">
        <v>2</v>
      </c>
      <c r="N5825" t="str">
        <f t="shared" si="541"/>
        <v/>
      </c>
      <c r="O5825">
        <v>44</v>
      </c>
      <c r="P5825" s="11">
        <v>0</v>
      </c>
      <c r="Q5825" s="11">
        <v>4.6875E-2</v>
      </c>
      <c r="R5825" s="12">
        <v>252</v>
      </c>
      <c r="S5825" t="s">
        <v>22</v>
      </c>
      <c r="T5825">
        <v>0</v>
      </c>
      <c r="U5825">
        <f t="shared" si="542"/>
        <v>3</v>
      </c>
      <c r="V5825">
        <f t="shared" si="543"/>
        <v>1</v>
      </c>
      <c r="W5825">
        <f t="shared" si="544"/>
        <v>5</v>
      </c>
      <c r="X5825" t="str">
        <f t="shared" si="545"/>
        <v>315</v>
      </c>
      <c r="Y5825" t="str">
        <f>IF(Table1[[#This Row],[RFM_Score]]="555","Champion", IF(AND(J5825&gt;=4,V5825&gt;=4),"Loyal", IF(U5825&lt;=2,"At Risk", IF(W5825&gt;=4,"Potential Loyalist","Others"))))</f>
        <v>Potential Loyalist</v>
      </c>
    </row>
    <row r="5826" spans="1:25">
      <c r="A5826" t="s">
        <v>7849</v>
      </c>
      <c r="B5826">
        <v>36</v>
      </c>
      <c r="C5826" t="s">
        <v>19</v>
      </c>
      <c r="D5826" t="s">
        <v>25</v>
      </c>
      <c r="E5826" s="6" t="s">
        <v>17896</v>
      </c>
      <c r="F5826" t="s">
        <v>60</v>
      </c>
      <c r="G5826">
        <v>0</v>
      </c>
      <c r="H5826">
        <v>0</v>
      </c>
      <c r="I5826">
        <v>64</v>
      </c>
      <c r="J5826">
        <v>3</v>
      </c>
      <c r="K5826">
        <v>501.98</v>
      </c>
      <c r="L5826" t="str">
        <f t="shared" ref="L5826:L5889" si="546">IF(OR(K5826&lt;$AC$10, K5826&gt;$AC$11), "OUTLIER", "")</f>
        <v/>
      </c>
      <c r="M5826">
        <v>2</v>
      </c>
      <c r="N5826" t="str">
        <f t="shared" ref="N5826:N5889" si="547">IF(OR(M5826&lt;$AC$16, M5826&gt;$AC$17), "OUTLIER", "")</f>
        <v/>
      </c>
      <c r="O5826">
        <v>1</v>
      </c>
      <c r="P5826" s="11">
        <v>0</v>
      </c>
      <c r="Q5826" s="11">
        <v>4.6875E-2</v>
      </c>
      <c r="R5826" s="12">
        <v>250.99</v>
      </c>
      <c r="S5826" t="s">
        <v>22</v>
      </c>
      <c r="T5826">
        <v>0</v>
      </c>
      <c r="U5826">
        <f t="shared" ref="U5826:U5889" si="548">IF(O5826&lt;=20,5,IF(O5826&lt;=40,4,IF(O5826&lt;=70,3,IF(O5826&lt;=100,2,1))))</f>
        <v>5</v>
      </c>
      <c r="V5826">
        <f t="shared" ref="V5826:V5889" si="549">IF(M5826&gt;=11,5,IF(M5826&gt;=9,4,IF(M5826&gt;=7,3,IF(M5826&gt;=5,2,1))))</f>
        <v>1</v>
      </c>
      <c r="W5826">
        <f t="shared" ref="W5826:W5889" si="550">IF(K5826&gt;=500,5,IF(K5826&gt;=300,4,IF(K5826&gt;=150,3,IF(K5826&gt;=50,2,1))))</f>
        <v>5</v>
      </c>
      <c r="X5826" t="str">
        <f t="shared" ref="X5826:X5889" si="551">U5826 &amp; V5826 &amp; W5826</f>
        <v>515</v>
      </c>
      <c r="Y5826" t="str">
        <f>IF(Table1[[#This Row],[RFM_Score]]="555","Champion", IF(AND(J5826&gt;=4,V5826&gt;=4),"Loyal", IF(U5826&lt;=2,"At Risk", IF(W5826&gt;=4,"Potential Loyalist","Others"))))</f>
        <v>Potential Loyalist</v>
      </c>
    </row>
    <row r="5827" spans="1:25">
      <c r="A5827" t="s">
        <v>8752</v>
      </c>
      <c r="B5827">
        <v>41</v>
      </c>
      <c r="C5827" t="s">
        <v>24</v>
      </c>
      <c r="D5827" t="s">
        <v>49</v>
      </c>
      <c r="E5827" s="6" t="s">
        <v>17897</v>
      </c>
      <c r="F5827" t="s">
        <v>60</v>
      </c>
      <c r="G5827">
        <v>2</v>
      </c>
      <c r="H5827">
        <v>0</v>
      </c>
      <c r="I5827">
        <v>40</v>
      </c>
      <c r="J5827">
        <v>3</v>
      </c>
      <c r="K5827">
        <v>501.54</v>
      </c>
      <c r="L5827" t="str">
        <f t="shared" si="546"/>
        <v/>
      </c>
      <c r="M5827">
        <v>2</v>
      </c>
      <c r="N5827" t="str">
        <f t="shared" si="547"/>
        <v/>
      </c>
      <c r="O5827">
        <v>26</v>
      </c>
      <c r="P5827" s="11">
        <v>0</v>
      </c>
      <c r="Q5827" s="11">
        <v>7.4999999999999997E-2</v>
      </c>
      <c r="R5827" s="12">
        <v>250.77</v>
      </c>
      <c r="S5827" t="s">
        <v>22</v>
      </c>
      <c r="T5827">
        <v>0</v>
      </c>
      <c r="U5827">
        <f t="shared" si="548"/>
        <v>4</v>
      </c>
      <c r="V5827">
        <f t="shared" si="549"/>
        <v>1</v>
      </c>
      <c r="W5827">
        <f t="shared" si="550"/>
        <v>5</v>
      </c>
      <c r="X5827" t="str">
        <f t="shared" si="551"/>
        <v>415</v>
      </c>
      <c r="Y5827" t="str">
        <f>IF(Table1[[#This Row],[RFM_Score]]="555","Champion", IF(AND(J5827&gt;=4,V5827&gt;=4),"Loyal", IF(U5827&lt;=2,"At Risk", IF(W5827&gt;=4,"Potential Loyalist","Others"))))</f>
        <v>Potential Loyalist</v>
      </c>
    </row>
    <row r="5828" spans="1:25">
      <c r="A5828" t="s">
        <v>3261</v>
      </c>
      <c r="B5828">
        <v>38</v>
      </c>
      <c r="C5828" t="s">
        <v>19</v>
      </c>
      <c r="D5828" t="s">
        <v>41</v>
      </c>
      <c r="E5828" s="6" t="s">
        <v>17898</v>
      </c>
      <c r="F5828" t="s">
        <v>37</v>
      </c>
      <c r="G5828">
        <v>5</v>
      </c>
      <c r="H5828">
        <v>2</v>
      </c>
      <c r="I5828">
        <v>43</v>
      </c>
      <c r="J5828">
        <v>2</v>
      </c>
      <c r="K5828">
        <v>500.23</v>
      </c>
      <c r="L5828" t="str">
        <f t="shared" si="546"/>
        <v/>
      </c>
      <c r="M5828">
        <v>2</v>
      </c>
      <c r="N5828" t="str">
        <f t="shared" si="547"/>
        <v/>
      </c>
      <c r="O5828">
        <v>10</v>
      </c>
      <c r="P5828" s="11">
        <v>0.4</v>
      </c>
      <c r="Q5828" s="11">
        <v>4.6511627906976702E-2</v>
      </c>
      <c r="R5828" s="12">
        <v>250.11500000000001</v>
      </c>
      <c r="S5828" t="s">
        <v>22</v>
      </c>
      <c r="T5828">
        <v>0</v>
      </c>
      <c r="U5828">
        <f t="shared" si="548"/>
        <v>5</v>
      </c>
      <c r="V5828">
        <f t="shared" si="549"/>
        <v>1</v>
      </c>
      <c r="W5828">
        <f t="shared" si="550"/>
        <v>5</v>
      </c>
      <c r="X5828" t="str">
        <f t="shared" si="551"/>
        <v>515</v>
      </c>
      <c r="Y5828" t="str">
        <f>IF(Table1[[#This Row],[RFM_Score]]="555","Champion", IF(AND(J5828&gt;=4,V5828&gt;=4),"Loyal", IF(U5828&lt;=2,"At Risk", IF(W5828&gt;=4,"Potential Loyalist","Others"))))</f>
        <v>Potential Loyalist</v>
      </c>
    </row>
    <row r="5829" spans="1:25">
      <c r="A5829" t="s">
        <v>10453</v>
      </c>
      <c r="B5829">
        <v>50</v>
      </c>
      <c r="C5829" t="s">
        <v>19</v>
      </c>
      <c r="D5829" t="s">
        <v>25</v>
      </c>
      <c r="E5829" s="6" t="s">
        <v>17899</v>
      </c>
      <c r="F5829" t="s">
        <v>30</v>
      </c>
      <c r="G5829">
        <v>4</v>
      </c>
      <c r="H5829">
        <v>1</v>
      </c>
      <c r="I5829">
        <v>51</v>
      </c>
      <c r="J5829">
        <v>5</v>
      </c>
      <c r="K5829">
        <v>495.81</v>
      </c>
      <c r="L5829" t="str">
        <f t="shared" si="546"/>
        <v/>
      </c>
      <c r="M5829">
        <v>2</v>
      </c>
      <c r="N5829" t="str">
        <f t="shared" si="547"/>
        <v/>
      </c>
      <c r="O5829">
        <v>25</v>
      </c>
      <c r="P5829" s="11">
        <v>0.25</v>
      </c>
      <c r="Q5829" s="11">
        <v>9.8039215686274495E-2</v>
      </c>
      <c r="R5829" s="12">
        <v>247.905</v>
      </c>
      <c r="S5829" t="s">
        <v>22</v>
      </c>
      <c r="T5829">
        <v>0</v>
      </c>
      <c r="U5829">
        <f t="shared" si="548"/>
        <v>4</v>
      </c>
      <c r="V5829">
        <f t="shared" si="549"/>
        <v>1</v>
      </c>
      <c r="W5829">
        <f t="shared" si="550"/>
        <v>4</v>
      </c>
      <c r="X5829" t="str">
        <f t="shared" si="551"/>
        <v>414</v>
      </c>
      <c r="Y5829" t="str">
        <f>IF(Table1[[#This Row],[RFM_Score]]="555","Champion", IF(AND(J5829&gt;=4,V5829&gt;=4),"Loyal", IF(U5829&lt;=2,"At Risk", IF(W5829&gt;=4,"Potential Loyalist","Others"))))</f>
        <v>Potential Loyalist</v>
      </c>
    </row>
    <row r="5830" spans="1:25">
      <c r="A5830" t="s">
        <v>6052</v>
      </c>
      <c r="B5830">
        <v>24</v>
      </c>
      <c r="C5830" t="s">
        <v>19</v>
      </c>
      <c r="D5830" t="s">
        <v>25</v>
      </c>
      <c r="E5830" s="6" t="s">
        <v>17900</v>
      </c>
      <c r="F5830" t="s">
        <v>62</v>
      </c>
      <c r="G5830">
        <v>1</v>
      </c>
      <c r="H5830">
        <v>0</v>
      </c>
      <c r="I5830">
        <v>42</v>
      </c>
      <c r="J5830">
        <v>1</v>
      </c>
      <c r="K5830">
        <v>495.36</v>
      </c>
      <c r="L5830" t="str">
        <f t="shared" si="546"/>
        <v/>
      </c>
      <c r="M5830">
        <v>2</v>
      </c>
      <c r="N5830" t="str">
        <f t="shared" si="547"/>
        <v/>
      </c>
      <c r="O5830">
        <v>33</v>
      </c>
      <c r="P5830" s="11">
        <v>0</v>
      </c>
      <c r="Q5830" s="11">
        <v>2.3809523809523801E-2</v>
      </c>
      <c r="R5830" s="12">
        <v>247.68</v>
      </c>
      <c r="S5830" t="s">
        <v>22</v>
      </c>
      <c r="T5830">
        <v>0</v>
      </c>
      <c r="U5830">
        <f t="shared" si="548"/>
        <v>4</v>
      </c>
      <c r="V5830">
        <f t="shared" si="549"/>
        <v>1</v>
      </c>
      <c r="W5830">
        <f t="shared" si="550"/>
        <v>4</v>
      </c>
      <c r="X5830" t="str">
        <f t="shared" si="551"/>
        <v>414</v>
      </c>
      <c r="Y5830" t="str">
        <f>IF(Table1[[#This Row],[RFM_Score]]="555","Champion", IF(AND(J5830&gt;=4,V5830&gt;=4),"Loyal", IF(U5830&lt;=2,"At Risk", IF(W5830&gt;=4,"Potential Loyalist","Others"))))</f>
        <v>Potential Loyalist</v>
      </c>
    </row>
    <row r="5831" spans="1:25">
      <c r="A5831" t="s">
        <v>1176</v>
      </c>
      <c r="B5831">
        <v>43</v>
      </c>
      <c r="C5831" t="s">
        <v>19</v>
      </c>
      <c r="D5831" t="s">
        <v>25</v>
      </c>
      <c r="E5831" s="6" t="s">
        <v>17901</v>
      </c>
      <c r="F5831" t="s">
        <v>30</v>
      </c>
      <c r="G5831">
        <v>2</v>
      </c>
      <c r="H5831">
        <v>0</v>
      </c>
      <c r="I5831">
        <v>44</v>
      </c>
      <c r="J5831">
        <v>2</v>
      </c>
      <c r="K5831">
        <v>495.24</v>
      </c>
      <c r="L5831" t="str">
        <f t="shared" si="546"/>
        <v/>
      </c>
      <c r="M5831">
        <v>2</v>
      </c>
      <c r="N5831" t="str">
        <f t="shared" si="547"/>
        <v/>
      </c>
      <c r="O5831">
        <v>17</v>
      </c>
      <c r="P5831" s="11">
        <v>0</v>
      </c>
      <c r="Q5831" s="11">
        <v>4.54545454545454E-2</v>
      </c>
      <c r="R5831" s="12">
        <v>247.62</v>
      </c>
      <c r="S5831" t="s">
        <v>22</v>
      </c>
      <c r="T5831">
        <v>0</v>
      </c>
      <c r="U5831">
        <f t="shared" si="548"/>
        <v>5</v>
      </c>
      <c r="V5831">
        <f t="shared" si="549"/>
        <v>1</v>
      </c>
      <c r="W5831">
        <f t="shared" si="550"/>
        <v>4</v>
      </c>
      <c r="X5831" t="str">
        <f t="shared" si="551"/>
        <v>514</v>
      </c>
      <c r="Y5831" t="str">
        <f>IF(Table1[[#This Row],[RFM_Score]]="555","Champion", IF(AND(J5831&gt;=4,V5831&gt;=4),"Loyal", IF(U5831&lt;=2,"At Risk", IF(W5831&gt;=4,"Potential Loyalist","Others"))))</f>
        <v>Potential Loyalist</v>
      </c>
    </row>
    <row r="5832" spans="1:25">
      <c r="A5832" t="s">
        <v>11793</v>
      </c>
      <c r="B5832">
        <v>36</v>
      </c>
      <c r="C5832" t="s">
        <v>24</v>
      </c>
      <c r="D5832" t="s">
        <v>49</v>
      </c>
      <c r="E5832" s="6" t="s">
        <v>17902</v>
      </c>
      <c r="F5832" t="s">
        <v>26</v>
      </c>
      <c r="G5832">
        <v>4</v>
      </c>
      <c r="H5832">
        <v>1</v>
      </c>
      <c r="I5832">
        <v>49</v>
      </c>
      <c r="J5832">
        <v>1</v>
      </c>
      <c r="K5832">
        <v>494.32</v>
      </c>
      <c r="L5832" t="str">
        <f t="shared" si="546"/>
        <v/>
      </c>
      <c r="M5832">
        <v>2</v>
      </c>
      <c r="N5832" t="str">
        <f t="shared" si="547"/>
        <v/>
      </c>
      <c r="O5832">
        <v>21</v>
      </c>
      <c r="P5832" s="11">
        <v>0.25</v>
      </c>
      <c r="Q5832" s="11">
        <v>2.04081632653061E-2</v>
      </c>
      <c r="R5832" s="12">
        <v>247.16</v>
      </c>
      <c r="S5832" t="s">
        <v>22</v>
      </c>
      <c r="T5832">
        <v>0</v>
      </c>
      <c r="U5832">
        <f t="shared" si="548"/>
        <v>4</v>
      </c>
      <c r="V5832">
        <f t="shared" si="549"/>
        <v>1</v>
      </c>
      <c r="W5832">
        <f t="shared" si="550"/>
        <v>4</v>
      </c>
      <c r="X5832" t="str">
        <f t="shared" si="551"/>
        <v>414</v>
      </c>
      <c r="Y5832" t="str">
        <f>IF(Table1[[#This Row],[RFM_Score]]="555","Champion", IF(AND(J5832&gt;=4,V5832&gt;=4),"Loyal", IF(U5832&lt;=2,"At Risk", IF(W5832&gt;=4,"Potential Loyalist","Others"))))</f>
        <v>Potential Loyalist</v>
      </c>
    </row>
    <row r="5833" spans="1:25">
      <c r="A5833" t="s">
        <v>7104</v>
      </c>
      <c r="B5833">
        <v>32</v>
      </c>
      <c r="C5833" t="s">
        <v>24</v>
      </c>
      <c r="D5833" t="s">
        <v>35</v>
      </c>
      <c r="E5833" s="6" t="s">
        <v>17903</v>
      </c>
      <c r="F5833" t="s">
        <v>62</v>
      </c>
      <c r="G5833">
        <v>1</v>
      </c>
      <c r="H5833">
        <v>1</v>
      </c>
      <c r="I5833">
        <v>41</v>
      </c>
      <c r="J5833">
        <v>3</v>
      </c>
      <c r="K5833">
        <v>494.12</v>
      </c>
      <c r="L5833" t="str">
        <f t="shared" si="546"/>
        <v/>
      </c>
      <c r="M5833">
        <v>2</v>
      </c>
      <c r="N5833" t="str">
        <f t="shared" si="547"/>
        <v/>
      </c>
      <c r="O5833">
        <v>53</v>
      </c>
      <c r="P5833" s="11">
        <v>1</v>
      </c>
      <c r="Q5833" s="11">
        <v>7.3170731707316999E-2</v>
      </c>
      <c r="R5833" s="12">
        <v>247.06</v>
      </c>
      <c r="S5833" t="s">
        <v>22</v>
      </c>
      <c r="T5833">
        <v>1</v>
      </c>
      <c r="U5833">
        <f t="shared" si="548"/>
        <v>3</v>
      </c>
      <c r="V5833">
        <f t="shared" si="549"/>
        <v>1</v>
      </c>
      <c r="W5833">
        <f t="shared" si="550"/>
        <v>4</v>
      </c>
      <c r="X5833" t="str">
        <f t="shared" si="551"/>
        <v>314</v>
      </c>
      <c r="Y5833" t="str">
        <f>IF(Table1[[#This Row],[RFM_Score]]="555","Champion", IF(AND(J5833&gt;=4,V5833&gt;=4),"Loyal", IF(U5833&lt;=2,"At Risk", IF(W5833&gt;=4,"Potential Loyalist","Others"))))</f>
        <v>Potential Loyalist</v>
      </c>
    </row>
    <row r="5834" spans="1:25">
      <c r="A5834" t="s">
        <v>8046</v>
      </c>
      <c r="B5834">
        <v>47</v>
      </c>
      <c r="C5834" t="s">
        <v>24</v>
      </c>
      <c r="D5834" t="s">
        <v>25</v>
      </c>
      <c r="E5834" s="6" t="s">
        <v>17904</v>
      </c>
      <c r="F5834" t="s">
        <v>62</v>
      </c>
      <c r="G5834">
        <v>1</v>
      </c>
      <c r="H5834">
        <v>0</v>
      </c>
      <c r="I5834">
        <v>44</v>
      </c>
      <c r="J5834">
        <v>0</v>
      </c>
      <c r="K5834">
        <v>493.7</v>
      </c>
      <c r="L5834" t="str">
        <f t="shared" si="546"/>
        <v/>
      </c>
      <c r="M5834">
        <v>2</v>
      </c>
      <c r="N5834" t="str">
        <f t="shared" si="547"/>
        <v/>
      </c>
      <c r="O5834">
        <v>8</v>
      </c>
      <c r="P5834" s="11">
        <v>0</v>
      </c>
      <c r="Q5834" s="11">
        <v>0</v>
      </c>
      <c r="R5834" s="12">
        <v>246.85</v>
      </c>
      <c r="S5834" t="s">
        <v>22</v>
      </c>
      <c r="T5834">
        <v>0</v>
      </c>
      <c r="U5834">
        <f t="shared" si="548"/>
        <v>5</v>
      </c>
      <c r="V5834">
        <f t="shared" si="549"/>
        <v>1</v>
      </c>
      <c r="W5834">
        <f t="shared" si="550"/>
        <v>4</v>
      </c>
      <c r="X5834" t="str">
        <f t="shared" si="551"/>
        <v>514</v>
      </c>
      <c r="Y5834" t="str">
        <f>IF(Table1[[#This Row],[RFM_Score]]="555","Champion", IF(AND(J5834&gt;=4,V5834&gt;=4),"Loyal", IF(U5834&lt;=2,"At Risk", IF(W5834&gt;=4,"Potential Loyalist","Others"))))</f>
        <v>Potential Loyalist</v>
      </c>
    </row>
    <row r="5835" spans="1:25">
      <c r="A5835" t="s">
        <v>7478</v>
      </c>
      <c r="B5835">
        <v>68</v>
      </c>
      <c r="C5835" t="s">
        <v>19</v>
      </c>
      <c r="D5835" t="s">
        <v>25</v>
      </c>
      <c r="E5835" s="6" t="s">
        <v>17905</v>
      </c>
      <c r="F5835" t="s">
        <v>30</v>
      </c>
      <c r="G5835">
        <v>2</v>
      </c>
      <c r="H5835">
        <v>0</v>
      </c>
      <c r="I5835">
        <v>47</v>
      </c>
      <c r="J5835">
        <v>2</v>
      </c>
      <c r="K5835">
        <v>491.98</v>
      </c>
      <c r="L5835" t="str">
        <f t="shared" si="546"/>
        <v/>
      </c>
      <c r="M5835">
        <v>2</v>
      </c>
      <c r="N5835" t="str">
        <f t="shared" si="547"/>
        <v/>
      </c>
      <c r="O5835">
        <v>11</v>
      </c>
      <c r="P5835" s="11">
        <v>0</v>
      </c>
      <c r="Q5835" s="11">
        <v>4.2553191489361701E-2</v>
      </c>
      <c r="R5835" s="12">
        <v>245.99</v>
      </c>
      <c r="S5835" t="s">
        <v>22</v>
      </c>
      <c r="T5835">
        <v>0</v>
      </c>
      <c r="U5835">
        <f t="shared" si="548"/>
        <v>5</v>
      </c>
      <c r="V5835">
        <f t="shared" si="549"/>
        <v>1</v>
      </c>
      <c r="W5835">
        <f t="shared" si="550"/>
        <v>4</v>
      </c>
      <c r="X5835" t="str">
        <f t="shared" si="551"/>
        <v>514</v>
      </c>
      <c r="Y5835" t="str">
        <f>IF(Table1[[#This Row],[RFM_Score]]="555","Champion", IF(AND(J5835&gt;=4,V5835&gt;=4),"Loyal", IF(U5835&lt;=2,"At Risk", IF(W5835&gt;=4,"Potential Loyalist","Others"))))</f>
        <v>Potential Loyalist</v>
      </c>
    </row>
    <row r="5836" spans="1:25">
      <c r="A5836" t="s">
        <v>10605</v>
      </c>
      <c r="B5836">
        <v>29</v>
      </c>
      <c r="C5836" t="s">
        <v>24</v>
      </c>
      <c r="D5836" t="s">
        <v>29</v>
      </c>
      <c r="E5836" s="6" t="s">
        <v>17906</v>
      </c>
      <c r="F5836" t="s">
        <v>30</v>
      </c>
      <c r="G5836">
        <v>1</v>
      </c>
      <c r="H5836">
        <v>0</v>
      </c>
      <c r="I5836">
        <v>63</v>
      </c>
      <c r="J5836">
        <v>3</v>
      </c>
      <c r="K5836">
        <v>491.63</v>
      </c>
      <c r="L5836" t="str">
        <f t="shared" si="546"/>
        <v/>
      </c>
      <c r="M5836">
        <v>2</v>
      </c>
      <c r="N5836" t="str">
        <f t="shared" si="547"/>
        <v/>
      </c>
      <c r="O5836">
        <v>77</v>
      </c>
      <c r="P5836" s="11">
        <v>0</v>
      </c>
      <c r="Q5836" s="11">
        <v>4.7619047619047603E-2</v>
      </c>
      <c r="R5836" s="12">
        <v>245.815</v>
      </c>
      <c r="S5836" t="s">
        <v>22</v>
      </c>
      <c r="T5836">
        <v>1</v>
      </c>
      <c r="U5836">
        <f t="shared" si="548"/>
        <v>2</v>
      </c>
      <c r="V5836">
        <f t="shared" si="549"/>
        <v>1</v>
      </c>
      <c r="W5836">
        <f t="shared" si="550"/>
        <v>4</v>
      </c>
      <c r="X5836" t="str">
        <f t="shared" si="551"/>
        <v>214</v>
      </c>
      <c r="Y5836" t="str">
        <f>IF(Table1[[#This Row],[RFM_Score]]="555","Champion", IF(AND(J5836&gt;=4,V5836&gt;=4),"Loyal", IF(U5836&lt;=2,"At Risk", IF(W5836&gt;=4,"Potential Loyalist","Others"))))</f>
        <v>At Risk</v>
      </c>
    </row>
    <row r="5837" spans="1:25">
      <c r="A5837" t="s">
        <v>1788</v>
      </c>
      <c r="B5837">
        <v>43</v>
      </c>
      <c r="C5837" t="s">
        <v>19</v>
      </c>
      <c r="D5837" t="s">
        <v>29</v>
      </c>
      <c r="E5837" s="6" t="s">
        <v>17907</v>
      </c>
      <c r="F5837" t="s">
        <v>37</v>
      </c>
      <c r="G5837">
        <v>2</v>
      </c>
      <c r="H5837">
        <v>0</v>
      </c>
      <c r="I5837">
        <v>60</v>
      </c>
      <c r="J5837">
        <v>8</v>
      </c>
      <c r="K5837">
        <v>491.19</v>
      </c>
      <c r="L5837" t="str">
        <f t="shared" si="546"/>
        <v/>
      </c>
      <c r="M5837">
        <v>2</v>
      </c>
      <c r="N5837" t="str">
        <f t="shared" si="547"/>
        <v/>
      </c>
      <c r="O5837">
        <v>5</v>
      </c>
      <c r="P5837" s="11">
        <v>0</v>
      </c>
      <c r="Q5837" s="11">
        <v>0.133333333333333</v>
      </c>
      <c r="R5837" s="12">
        <v>245.595</v>
      </c>
      <c r="S5837" t="s">
        <v>22</v>
      </c>
      <c r="T5837">
        <v>0</v>
      </c>
      <c r="U5837">
        <f t="shared" si="548"/>
        <v>5</v>
      </c>
      <c r="V5837">
        <f t="shared" si="549"/>
        <v>1</v>
      </c>
      <c r="W5837">
        <f t="shared" si="550"/>
        <v>4</v>
      </c>
      <c r="X5837" t="str">
        <f t="shared" si="551"/>
        <v>514</v>
      </c>
      <c r="Y5837" t="str">
        <f>IF(Table1[[#This Row],[RFM_Score]]="555","Champion", IF(AND(J5837&gt;=4,V5837&gt;=4),"Loyal", IF(U5837&lt;=2,"At Risk", IF(W5837&gt;=4,"Potential Loyalist","Others"))))</f>
        <v>Potential Loyalist</v>
      </c>
    </row>
    <row r="5838" spans="1:25">
      <c r="A5838" t="s">
        <v>9509</v>
      </c>
      <c r="B5838">
        <v>18</v>
      </c>
      <c r="C5838" t="s">
        <v>24</v>
      </c>
      <c r="D5838" t="s">
        <v>25</v>
      </c>
      <c r="E5838" s="6" t="s">
        <v>17908</v>
      </c>
      <c r="F5838" t="s">
        <v>62</v>
      </c>
      <c r="G5838">
        <v>2</v>
      </c>
      <c r="H5838">
        <v>1</v>
      </c>
      <c r="I5838">
        <v>58</v>
      </c>
      <c r="J5838">
        <v>3</v>
      </c>
      <c r="K5838">
        <v>489.74</v>
      </c>
      <c r="L5838" t="str">
        <f t="shared" si="546"/>
        <v/>
      </c>
      <c r="M5838">
        <v>2</v>
      </c>
      <c r="N5838" t="str">
        <f t="shared" si="547"/>
        <v/>
      </c>
      <c r="O5838">
        <v>17</v>
      </c>
      <c r="P5838" s="11">
        <v>0.5</v>
      </c>
      <c r="Q5838" s="11">
        <v>5.1724137931034399E-2</v>
      </c>
      <c r="R5838" s="12">
        <v>244.87</v>
      </c>
      <c r="S5838" t="s">
        <v>22</v>
      </c>
      <c r="T5838">
        <v>0</v>
      </c>
      <c r="U5838">
        <f t="shared" si="548"/>
        <v>5</v>
      </c>
      <c r="V5838">
        <f t="shared" si="549"/>
        <v>1</v>
      </c>
      <c r="W5838">
        <f t="shared" si="550"/>
        <v>4</v>
      </c>
      <c r="X5838" t="str">
        <f t="shared" si="551"/>
        <v>514</v>
      </c>
      <c r="Y5838" t="str">
        <f>IF(Table1[[#This Row],[RFM_Score]]="555","Champion", IF(AND(J5838&gt;=4,V5838&gt;=4),"Loyal", IF(U5838&lt;=2,"At Risk", IF(W5838&gt;=4,"Potential Loyalist","Others"))))</f>
        <v>Potential Loyalist</v>
      </c>
    </row>
    <row r="5839" spans="1:25">
      <c r="A5839" t="s">
        <v>971</v>
      </c>
      <c r="B5839">
        <v>40</v>
      </c>
      <c r="C5839" t="s">
        <v>19</v>
      </c>
      <c r="D5839" t="s">
        <v>25</v>
      </c>
      <c r="E5839" s="6" t="s">
        <v>17909</v>
      </c>
      <c r="F5839" t="s">
        <v>26</v>
      </c>
      <c r="G5839">
        <v>8</v>
      </c>
      <c r="H5839">
        <v>1</v>
      </c>
      <c r="I5839">
        <v>45</v>
      </c>
      <c r="J5839">
        <v>2</v>
      </c>
      <c r="K5839">
        <v>488.65</v>
      </c>
      <c r="L5839" t="str">
        <f t="shared" si="546"/>
        <v/>
      </c>
      <c r="M5839">
        <v>2</v>
      </c>
      <c r="N5839" t="str">
        <f t="shared" si="547"/>
        <v/>
      </c>
      <c r="O5839">
        <v>62</v>
      </c>
      <c r="P5839" s="11">
        <v>0.125</v>
      </c>
      <c r="Q5839" s="11">
        <v>4.4444444444444398E-2</v>
      </c>
      <c r="R5839" s="12">
        <v>244.32499999999999</v>
      </c>
      <c r="S5839" t="s">
        <v>22</v>
      </c>
      <c r="T5839">
        <v>0</v>
      </c>
      <c r="U5839">
        <f t="shared" si="548"/>
        <v>3</v>
      </c>
      <c r="V5839">
        <f t="shared" si="549"/>
        <v>1</v>
      </c>
      <c r="W5839">
        <f t="shared" si="550"/>
        <v>4</v>
      </c>
      <c r="X5839" t="str">
        <f t="shared" si="551"/>
        <v>314</v>
      </c>
      <c r="Y5839" t="str">
        <f>IF(Table1[[#This Row],[RFM_Score]]="555","Champion", IF(AND(J5839&gt;=4,V5839&gt;=4),"Loyal", IF(U5839&lt;=2,"At Risk", IF(W5839&gt;=4,"Potential Loyalist","Others"))))</f>
        <v>Potential Loyalist</v>
      </c>
    </row>
    <row r="5840" spans="1:25">
      <c r="A5840" t="s">
        <v>11128</v>
      </c>
      <c r="B5840">
        <v>38</v>
      </c>
      <c r="C5840" t="s">
        <v>24</v>
      </c>
      <c r="D5840" t="s">
        <v>25</v>
      </c>
      <c r="E5840" s="6" t="s">
        <v>17910</v>
      </c>
      <c r="F5840" t="s">
        <v>37</v>
      </c>
      <c r="G5840">
        <v>5</v>
      </c>
      <c r="H5840">
        <v>2</v>
      </c>
      <c r="I5840">
        <v>49</v>
      </c>
      <c r="J5840">
        <v>3</v>
      </c>
      <c r="K5840">
        <v>485.66</v>
      </c>
      <c r="L5840" t="str">
        <f t="shared" si="546"/>
        <v/>
      </c>
      <c r="M5840">
        <v>2</v>
      </c>
      <c r="N5840" t="str">
        <f t="shared" si="547"/>
        <v/>
      </c>
      <c r="O5840">
        <v>33</v>
      </c>
      <c r="P5840" s="11">
        <v>0.4</v>
      </c>
      <c r="Q5840" s="11">
        <v>6.1224489795918297E-2</v>
      </c>
      <c r="R5840" s="12">
        <v>242.83</v>
      </c>
      <c r="S5840" t="s">
        <v>22</v>
      </c>
      <c r="T5840">
        <v>1</v>
      </c>
      <c r="U5840">
        <f t="shared" si="548"/>
        <v>4</v>
      </c>
      <c r="V5840">
        <f t="shared" si="549"/>
        <v>1</v>
      </c>
      <c r="W5840">
        <f t="shared" si="550"/>
        <v>4</v>
      </c>
      <c r="X5840" t="str">
        <f t="shared" si="551"/>
        <v>414</v>
      </c>
      <c r="Y5840" t="str">
        <f>IF(Table1[[#This Row],[RFM_Score]]="555","Champion", IF(AND(J5840&gt;=4,V5840&gt;=4),"Loyal", IF(U5840&lt;=2,"At Risk", IF(W5840&gt;=4,"Potential Loyalist","Others"))))</f>
        <v>Potential Loyalist</v>
      </c>
    </row>
    <row r="5841" spans="1:25">
      <c r="A5841" t="s">
        <v>8965</v>
      </c>
      <c r="B5841">
        <v>22</v>
      </c>
      <c r="C5841" t="s">
        <v>24</v>
      </c>
      <c r="D5841" t="s">
        <v>25</v>
      </c>
      <c r="E5841" s="6" t="s">
        <v>17911</v>
      </c>
      <c r="F5841" t="s">
        <v>26</v>
      </c>
      <c r="G5841">
        <v>5</v>
      </c>
      <c r="H5841">
        <v>0</v>
      </c>
      <c r="I5841">
        <v>53</v>
      </c>
      <c r="J5841">
        <v>3</v>
      </c>
      <c r="K5841">
        <v>485</v>
      </c>
      <c r="L5841" t="str">
        <f t="shared" si="546"/>
        <v/>
      </c>
      <c r="M5841">
        <v>2</v>
      </c>
      <c r="N5841" t="str">
        <f t="shared" si="547"/>
        <v/>
      </c>
      <c r="O5841">
        <v>41</v>
      </c>
      <c r="P5841" s="11">
        <v>0</v>
      </c>
      <c r="Q5841" s="11">
        <v>5.6603773584905599E-2</v>
      </c>
      <c r="R5841" s="12">
        <v>242.5</v>
      </c>
      <c r="S5841" t="s">
        <v>22</v>
      </c>
      <c r="T5841">
        <v>0</v>
      </c>
      <c r="U5841">
        <f t="shared" si="548"/>
        <v>3</v>
      </c>
      <c r="V5841">
        <f t="shared" si="549"/>
        <v>1</v>
      </c>
      <c r="W5841">
        <f t="shared" si="550"/>
        <v>4</v>
      </c>
      <c r="X5841" t="str">
        <f t="shared" si="551"/>
        <v>314</v>
      </c>
      <c r="Y5841" t="str">
        <f>IF(Table1[[#This Row],[RFM_Score]]="555","Champion", IF(AND(J5841&gt;=4,V5841&gt;=4),"Loyal", IF(U5841&lt;=2,"At Risk", IF(W5841&gt;=4,"Potential Loyalist","Others"))))</f>
        <v>Potential Loyalist</v>
      </c>
    </row>
    <row r="5842" spans="1:25">
      <c r="A5842" t="s">
        <v>2155</v>
      </c>
      <c r="B5842">
        <v>18</v>
      </c>
      <c r="C5842" t="s">
        <v>19</v>
      </c>
      <c r="D5842" t="s">
        <v>41</v>
      </c>
      <c r="E5842" s="6" t="s">
        <v>17912</v>
      </c>
      <c r="F5842" t="s">
        <v>21</v>
      </c>
      <c r="G5842">
        <v>1</v>
      </c>
      <c r="H5842">
        <v>1</v>
      </c>
      <c r="I5842">
        <v>48</v>
      </c>
      <c r="J5842">
        <v>2</v>
      </c>
      <c r="K5842">
        <v>484.61</v>
      </c>
      <c r="L5842" t="str">
        <f t="shared" si="546"/>
        <v/>
      </c>
      <c r="M5842">
        <v>2</v>
      </c>
      <c r="N5842" t="str">
        <f t="shared" si="547"/>
        <v/>
      </c>
      <c r="O5842">
        <v>28</v>
      </c>
      <c r="P5842" s="11">
        <v>1</v>
      </c>
      <c r="Q5842" s="11">
        <v>4.1666666666666602E-2</v>
      </c>
      <c r="R5842" s="12">
        <v>242.30500000000001</v>
      </c>
      <c r="S5842" t="s">
        <v>22</v>
      </c>
      <c r="T5842">
        <v>0</v>
      </c>
      <c r="U5842">
        <f t="shared" si="548"/>
        <v>4</v>
      </c>
      <c r="V5842">
        <f t="shared" si="549"/>
        <v>1</v>
      </c>
      <c r="W5842">
        <f t="shared" si="550"/>
        <v>4</v>
      </c>
      <c r="X5842" t="str">
        <f t="shared" si="551"/>
        <v>414</v>
      </c>
      <c r="Y5842" t="str">
        <f>IF(Table1[[#This Row],[RFM_Score]]="555","Champion", IF(AND(J5842&gt;=4,V5842&gt;=4),"Loyal", IF(U5842&lt;=2,"At Risk", IF(W5842&gt;=4,"Potential Loyalist","Others"))))</f>
        <v>Potential Loyalist</v>
      </c>
    </row>
    <row r="5843" spans="1:25">
      <c r="A5843" t="s">
        <v>11009</v>
      </c>
      <c r="B5843">
        <v>56</v>
      </c>
      <c r="C5843" t="s">
        <v>19</v>
      </c>
      <c r="D5843" t="s">
        <v>41</v>
      </c>
      <c r="E5843" s="6" t="s">
        <v>17913</v>
      </c>
      <c r="F5843" t="s">
        <v>30</v>
      </c>
      <c r="G5843">
        <v>3</v>
      </c>
      <c r="H5843">
        <v>0</v>
      </c>
      <c r="I5843">
        <v>46</v>
      </c>
      <c r="J5843">
        <v>4</v>
      </c>
      <c r="K5843">
        <v>483.01</v>
      </c>
      <c r="L5843" t="str">
        <f t="shared" si="546"/>
        <v/>
      </c>
      <c r="M5843">
        <v>2</v>
      </c>
      <c r="N5843" t="str">
        <f t="shared" si="547"/>
        <v/>
      </c>
      <c r="O5843">
        <v>11</v>
      </c>
      <c r="P5843" s="11">
        <v>0</v>
      </c>
      <c r="Q5843" s="11">
        <v>8.6956521739130405E-2</v>
      </c>
      <c r="R5843" s="12">
        <v>241.505</v>
      </c>
      <c r="S5843" t="s">
        <v>22</v>
      </c>
      <c r="T5843">
        <v>1</v>
      </c>
      <c r="U5843">
        <f t="shared" si="548"/>
        <v>5</v>
      </c>
      <c r="V5843">
        <f t="shared" si="549"/>
        <v>1</v>
      </c>
      <c r="W5843">
        <f t="shared" si="550"/>
        <v>4</v>
      </c>
      <c r="X5843" t="str">
        <f t="shared" si="551"/>
        <v>514</v>
      </c>
      <c r="Y5843" t="str">
        <f>IF(Table1[[#This Row],[RFM_Score]]="555","Champion", IF(AND(J5843&gt;=4,V5843&gt;=4),"Loyal", IF(U5843&lt;=2,"At Risk", IF(W5843&gt;=4,"Potential Loyalist","Others"))))</f>
        <v>Potential Loyalist</v>
      </c>
    </row>
    <row r="5844" spans="1:25">
      <c r="A5844" t="s">
        <v>4943</v>
      </c>
      <c r="B5844">
        <v>29</v>
      </c>
      <c r="C5844" t="s">
        <v>24</v>
      </c>
      <c r="D5844" t="s">
        <v>25</v>
      </c>
      <c r="E5844" s="6" t="s">
        <v>17914</v>
      </c>
      <c r="F5844" t="s">
        <v>26</v>
      </c>
      <c r="G5844">
        <v>2</v>
      </c>
      <c r="H5844">
        <v>0</v>
      </c>
      <c r="I5844">
        <v>49</v>
      </c>
      <c r="J5844">
        <v>1</v>
      </c>
      <c r="K5844">
        <v>482.16</v>
      </c>
      <c r="L5844" t="str">
        <f t="shared" si="546"/>
        <v/>
      </c>
      <c r="M5844">
        <v>2</v>
      </c>
      <c r="N5844" t="str">
        <f t="shared" si="547"/>
        <v/>
      </c>
      <c r="O5844">
        <v>1</v>
      </c>
      <c r="P5844" s="11">
        <v>0</v>
      </c>
      <c r="Q5844" s="11">
        <v>2.04081632653061E-2</v>
      </c>
      <c r="R5844" s="12">
        <v>241.08</v>
      </c>
      <c r="S5844" t="s">
        <v>22</v>
      </c>
      <c r="T5844">
        <v>0</v>
      </c>
      <c r="U5844">
        <f t="shared" si="548"/>
        <v>5</v>
      </c>
      <c r="V5844">
        <f t="shared" si="549"/>
        <v>1</v>
      </c>
      <c r="W5844">
        <f t="shared" si="550"/>
        <v>4</v>
      </c>
      <c r="X5844" t="str">
        <f t="shared" si="551"/>
        <v>514</v>
      </c>
      <c r="Y5844" t="str">
        <f>IF(Table1[[#This Row],[RFM_Score]]="555","Champion", IF(AND(J5844&gt;=4,V5844&gt;=4),"Loyal", IF(U5844&lt;=2,"At Risk", IF(W5844&gt;=4,"Potential Loyalist","Others"))))</f>
        <v>Potential Loyalist</v>
      </c>
    </row>
    <row r="5845" spans="1:25">
      <c r="A5845" t="s">
        <v>4170</v>
      </c>
      <c r="B5845">
        <v>50</v>
      </c>
      <c r="C5845" t="s">
        <v>19</v>
      </c>
      <c r="D5845" t="s">
        <v>25</v>
      </c>
      <c r="E5845" s="6" t="s">
        <v>17915</v>
      </c>
      <c r="F5845" t="s">
        <v>37</v>
      </c>
      <c r="G5845">
        <v>4</v>
      </c>
      <c r="H5845">
        <v>0</v>
      </c>
      <c r="I5845">
        <v>51</v>
      </c>
      <c r="J5845">
        <v>1</v>
      </c>
      <c r="K5845">
        <v>481.51</v>
      </c>
      <c r="L5845" t="str">
        <f t="shared" si="546"/>
        <v/>
      </c>
      <c r="M5845">
        <v>2</v>
      </c>
      <c r="N5845" t="str">
        <f t="shared" si="547"/>
        <v/>
      </c>
      <c r="O5845">
        <v>21</v>
      </c>
      <c r="P5845" s="11">
        <v>0</v>
      </c>
      <c r="Q5845" s="11">
        <v>1.9607843137254902E-2</v>
      </c>
      <c r="R5845" s="12">
        <v>240.755</v>
      </c>
      <c r="S5845" t="s">
        <v>22</v>
      </c>
      <c r="T5845">
        <v>0</v>
      </c>
      <c r="U5845">
        <f t="shared" si="548"/>
        <v>4</v>
      </c>
      <c r="V5845">
        <f t="shared" si="549"/>
        <v>1</v>
      </c>
      <c r="W5845">
        <f t="shared" si="550"/>
        <v>4</v>
      </c>
      <c r="X5845" t="str">
        <f t="shared" si="551"/>
        <v>414</v>
      </c>
      <c r="Y5845" t="str">
        <f>IF(Table1[[#This Row],[RFM_Score]]="555","Champion", IF(AND(J5845&gt;=4,V5845&gt;=4),"Loyal", IF(U5845&lt;=2,"At Risk", IF(W5845&gt;=4,"Potential Loyalist","Others"))))</f>
        <v>Potential Loyalist</v>
      </c>
    </row>
    <row r="5846" spans="1:25">
      <c r="A5846" t="s">
        <v>1318</v>
      </c>
      <c r="B5846">
        <v>33</v>
      </c>
      <c r="C5846" t="s">
        <v>24</v>
      </c>
      <c r="D5846" t="s">
        <v>29</v>
      </c>
      <c r="E5846" s="6" t="s">
        <v>17916</v>
      </c>
      <c r="F5846" t="s">
        <v>37</v>
      </c>
      <c r="G5846">
        <v>4</v>
      </c>
      <c r="H5846">
        <v>0</v>
      </c>
      <c r="I5846">
        <v>56</v>
      </c>
      <c r="J5846">
        <v>1</v>
      </c>
      <c r="K5846">
        <v>481.5</v>
      </c>
      <c r="L5846" t="str">
        <f t="shared" si="546"/>
        <v/>
      </c>
      <c r="M5846">
        <v>2</v>
      </c>
      <c r="N5846" t="str">
        <f t="shared" si="547"/>
        <v/>
      </c>
      <c r="O5846">
        <v>79</v>
      </c>
      <c r="P5846" s="11">
        <v>0</v>
      </c>
      <c r="Q5846" s="11">
        <v>1.7857142857142801E-2</v>
      </c>
      <c r="R5846" s="12">
        <v>240.75</v>
      </c>
      <c r="S5846" t="s">
        <v>22</v>
      </c>
      <c r="T5846">
        <v>0</v>
      </c>
      <c r="U5846">
        <f t="shared" si="548"/>
        <v>2</v>
      </c>
      <c r="V5846">
        <f t="shared" si="549"/>
        <v>1</v>
      </c>
      <c r="W5846">
        <f t="shared" si="550"/>
        <v>4</v>
      </c>
      <c r="X5846" t="str">
        <f t="shared" si="551"/>
        <v>214</v>
      </c>
      <c r="Y5846" t="str">
        <f>IF(Table1[[#This Row],[RFM_Score]]="555","Champion", IF(AND(J5846&gt;=4,V5846&gt;=4),"Loyal", IF(U5846&lt;=2,"At Risk", IF(W5846&gt;=4,"Potential Loyalist","Others"))))</f>
        <v>At Risk</v>
      </c>
    </row>
    <row r="5847" spans="1:25">
      <c r="A5847" t="s">
        <v>2022</v>
      </c>
      <c r="B5847">
        <v>41</v>
      </c>
      <c r="C5847" t="s">
        <v>24</v>
      </c>
      <c r="D5847" t="s">
        <v>29</v>
      </c>
      <c r="E5847" s="6" t="s">
        <v>17917</v>
      </c>
      <c r="F5847" t="s">
        <v>26</v>
      </c>
      <c r="G5847">
        <v>2</v>
      </c>
      <c r="H5847">
        <v>1</v>
      </c>
      <c r="I5847">
        <v>46</v>
      </c>
      <c r="J5847">
        <v>0</v>
      </c>
      <c r="K5847">
        <v>481.2</v>
      </c>
      <c r="L5847" t="str">
        <f t="shared" si="546"/>
        <v/>
      </c>
      <c r="M5847">
        <v>2</v>
      </c>
      <c r="N5847" t="str">
        <f t="shared" si="547"/>
        <v/>
      </c>
      <c r="O5847">
        <v>50</v>
      </c>
      <c r="P5847" s="11">
        <v>0.5</v>
      </c>
      <c r="Q5847" s="11">
        <v>0</v>
      </c>
      <c r="R5847" s="12">
        <v>240.6</v>
      </c>
      <c r="S5847" t="s">
        <v>22</v>
      </c>
      <c r="T5847">
        <v>0</v>
      </c>
      <c r="U5847">
        <f t="shared" si="548"/>
        <v>3</v>
      </c>
      <c r="V5847">
        <f t="shared" si="549"/>
        <v>1</v>
      </c>
      <c r="W5847">
        <f t="shared" si="550"/>
        <v>4</v>
      </c>
      <c r="X5847" t="str">
        <f t="shared" si="551"/>
        <v>314</v>
      </c>
      <c r="Y5847" t="str">
        <f>IF(Table1[[#This Row],[RFM_Score]]="555","Champion", IF(AND(J5847&gt;=4,V5847&gt;=4),"Loyal", IF(U5847&lt;=2,"At Risk", IF(W5847&gt;=4,"Potential Loyalist","Others"))))</f>
        <v>Potential Loyalist</v>
      </c>
    </row>
    <row r="5848" spans="1:25">
      <c r="A5848" t="s">
        <v>301</v>
      </c>
      <c r="B5848">
        <v>31</v>
      </c>
      <c r="C5848" t="s">
        <v>24</v>
      </c>
      <c r="D5848" t="s">
        <v>20</v>
      </c>
      <c r="E5848" s="6" t="s">
        <v>17918</v>
      </c>
      <c r="F5848" t="s">
        <v>26</v>
      </c>
      <c r="G5848">
        <v>2</v>
      </c>
      <c r="H5848">
        <v>0</v>
      </c>
      <c r="I5848">
        <v>60</v>
      </c>
      <c r="J5848">
        <v>2</v>
      </c>
      <c r="K5848">
        <v>480.79</v>
      </c>
      <c r="L5848" t="str">
        <f t="shared" si="546"/>
        <v/>
      </c>
      <c r="M5848">
        <v>2</v>
      </c>
      <c r="N5848" t="str">
        <f t="shared" si="547"/>
        <v/>
      </c>
      <c r="O5848">
        <v>34</v>
      </c>
      <c r="P5848" s="11">
        <v>0</v>
      </c>
      <c r="Q5848" s="11">
        <v>3.3333333333333298E-2</v>
      </c>
      <c r="R5848" s="12">
        <v>240.39500000000001</v>
      </c>
      <c r="S5848" t="s">
        <v>22</v>
      </c>
      <c r="T5848">
        <v>0</v>
      </c>
      <c r="U5848">
        <f t="shared" si="548"/>
        <v>4</v>
      </c>
      <c r="V5848">
        <f t="shared" si="549"/>
        <v>1</v>
      </c>
      <c r="W5848">
        <f t="shared" si="550"/>
        <v>4</v>
      </c>
      <c r="X5848" t="str">
        <f t="shared" si="551"/>
        <v>414</v>
      </c>
      <c r="Y5848" t="str">
        <f>IF(Table1[[#This Row],[RFM_Score]]="555","Champion", IF(AND(J5848&gt;=4,V5848&gt;=4),"Loyal", IF(U5848&lt;=2,"At Risk", IF(W5848&gt;=4,"Potential Loyalist","Others"))))</f>
        <v>Potential Loyalist</v>
      </c>
    </row>
    <row r="5849" spans="1:25">
      <c r="A5849" t="s">
        <v>8874</v>
      </c>
      <c r="B5849">
        <v>18</v>
      </c>
      <c r="C5849" t="s">
        <v>19</v>
      </c>
      <c r="D5849" t="s">
        <v>41</v>
      </c>
      <c r="E5849" s="6" t="s">
        <v>17919</v>
      </c>
      <c r="F5849" t="s">
        <v>26</v>
      </c>
      <c r="G5849">
        <v>2</v>
      </c>
      <c r="H5849">
        <v>1</v>
      </c>
      <c r="I5849">
        <v>45</v>
      </c>
      <c r="J5849">
        <v>1</v>
      </c>
      <c r="K5849">
        <v>479.31</v>
      </c>
      <c r="L5849" t="str">
        <f t="shared" si="546"/>
        <v/>
      </c>
      <c r="M5849">
        <v>2</v>
      </c>
      <c r="N5849" t="str">
        <f t="shared" si="547"/>
        <v/>
      </c>
      <c r="O5849">
        <v>37</v>
      </c>
      <c r="P5849" s="11">
        <v>0.5</v>
      </c>
      <c r="Q5849" s="11">
        <v>2.2222222222222199E-2</v>
      </c>
      <c r="R5849" s="12">
        <v>239.655</v>
      </c>
      <c r="S5849" t="s">
        <v>22</v>
      </c>
      <c r="T5849">
        <v>0</v>
      </c>
      <c r="U5849">
        <f t="shared" si="548"/>
        <v>4</v>
      </c>
      <c r="V5849">
        <f t="shared" si="549"/>
        <v>1</v>
      </c>
      <c r="W5849">
        <f t="shared" si="550"/>
        <v>4</v>
      </c>
      <c r="X5849" t="str">
        <f t="shared" si="551"/>
        <v>414</v>
      </c>
      <c r="Y5849" t="str">
        <f>IF(Table1[[#This Row],[RFM_Score]]="555","Champion", IF(AND(J5849&gt;=4,V5849&gt;=4),"Loyal", IF(U5849&lt;=2,"At Risk", IF(W5849&gt;=4,"Potential Loyalist","Others"))))</f>
        <v>Potential Loyalist</v>
      </c>
    </row>
    <row r="5850" spans="1:25">
      <c r="A5850" t="s">
        <v>6032</v>
      </c>
      <c r="B5850">
        <v>37</v>
      </c>
      <c r="C5850" t="s">
        <v>19</v>
      </c>
      <c r="D5850" t="s">
        <v>49</v>
      </c>
      <c r="E5850" s="6" t="s">
        <v>17920</v>
      </c>
      <c r="F5850" t="s">
        <v>30</v>
      </c>
      <c r="G5850">
        <v>2</v>
      </c>
      <c r="H5850">
        <v>0</v>
      </c>
      <c r="I5850">
        <v>42</v>
      </c>
      <c r="J5850">
        <v>2</v>
      </c>
      <c r="K5850">
        <v>475.77</v>
      </c>
      <c r="L5850" t="str">
        <f t="shared" si="546"/>
        <v/>
      </c>
      <c r="M5850">
        <v>2</v>
      </c>
      <c r="N5850" t="str">
        <f t="shared" si="547"/>
        <v/>
      </c>
      <c r="O5850">
        <v>14</v>
      </c>
      <c r="P5850" s="11">
        <v>0</v>
      </c>
      <c r="Q5850" s="11">
        <v>4.7619047619047603E-2</v>
      </c>
      <c r="R5850" s="12">
        <v>237.88499999999999</v>
      </c>
      <c r="S5850" t="s">
        <v>22</v>
      </c>
      <c r="T5850">
        <v>0</v>
      </c>
      <c r="U5850">
        <f t="shared" si="548"/>
        <v>5</v>
      </c>
      <c r="V5850">
        <f t="shared" si="549"/>
        <v>1</v>
      </c>
      <c r="W5850">
        <f t="shared" si="550"/>
        <v>4</v>
      </c>
      <c r="X5850" t="str">
        <f t="shared" si="551"/>
        <v>514</v>
      </c>
      <c r="Y5850" t="str">
        <f>IF(Table1[[#This Row],[RFM_Score]]="555","Champion", IF(AND(J5850&gt;=4,V5850&gt;=4),"Loyal", IF(U5850&lt;=2,"At Risk", IF(W5850&gt;=4,"Potential Loyalist","Others"))))</f>
        <v>Potential Loyalist</v>
      </c>
    </row>
    <row r="5851" spans="1:25">
      <c r="A5851" t="s">
        <v>9074</v>
      </c>
      <c r="B5851">
        <v>51</v>
      </c>
      <c r="C5851" t="s">
        <v>19</v>
      </c>
      <c r="D5851" t="s">
        <v>41</v>
      </c>
      <c r="E5851" s="6" t="s">
        <v>17921</v>
      </c>
      <c r="F5851" t="s">
        <v>21</v>
      </c>
      <c r="G5851">
        <v>4</v>
      </c>
      <c r="H5851">
        <v>2</v>
      </c>
      <c r="I5851">
        <v>55</v>
      </c>
      <c r="J5851">
        <v>3</v>
      </c>
      <c r="K5851">
        <v>475.46</v>
      </c>
      <c r="L5851" t="str">
        <f t="shared" si="546"/>
        <v/>
      </c>
      <c r="M5851">
        <v>2</v>
      </c>
      <c r="N5851" t="str">
        <f t="shared" si="547"/>
        <v/>
      </c>
      <c r="O5851">
        <v>0</v>
      </c>
      <c r="P5851" s="11">
        <v>0.5</v>
      </c>
      <c r="Q5851" s="11">
        <v>5.4545454545454501E-2</v>
      </c>
      <c r="R5851" s="12">
        <v>237.73</v>
      </c>
      <c r="S5851" t="s">
        <v>22</v>
      </c>
      <c r="T5851">
        <v>0</v>
      </c>
      <c r="U5851">
        <f t="shared" si="548"/>
        <v>5</v>
      </c>
      <c r="V5851">
        <f t="shared" si="549"/>
        <v>1</v>
      </c>
      <c r="W5851">
        <f t="shared" si="550"/>
        <v>4</v>
      </c>
      <c r="X5851" t="str">
        <f t="shared" si="551"/>
        <v>514</v>
      </c>
      <c r="Y5851" t="str">
        <f>IF(Table1[[#This Row],[RFM_Score]]="555","Champion", IF(AND(J5851&gt;=4,V5851&gt;=4),"Loyal", IF(U5851&lt;=2,"At Risk", IF(W5851&gt;=4,"Potential Loyalist","Others"))))</f>
        <v>Potential Loyalist</v>
      </c>
    </row>
    <row r="5852" spans="1:25">
      <c r="A5852" t="s">
        <v>8679</v>
      </c>
      <c r="B5852">
        <v>48</v>
      </c>
      <c r="C5852" t="s">
        <v>24</v>
      </c>
      <c r="D5852" t="s">
        <v>41</v>
      </c>
      <c r="E5852" s="6" t="s">
        <v>17922</v>
      </c>
      <c r="F5852" t="s">
        <v>30</v>
      </c>
      <c r="G5852">
        <v>3</v>
      </c>
      <c r="H5852">
        <v>0</v>
      </c>
      <c r="I5852">
        <v>56</v>
      </c>
      <c r="J5852">
        <v>0</v>
      </c>
      <c r="K5852">
        <v>474.49</v>
      </c>
      <c r="L5852" t="str">
        <f t="shared" si="546"/>
        <v/>
      </c>
      <c r="M5852">
        <v>2</v>
      </c>
      <c r="N5852" t="str">
        <f t="shared" si="547"/>
        <v/>
      </c>
      <c r="O5852">
        <v>39</v>
      </c>
      <c r="P5852" s="11">
        <v>0</v>
      </c>
      <c r="Q5852" s="11">
        <v>0</v>
      </c>
      <c r="R5852" s="12">
        <v>237.245</v>
      </c>
      <c r="S5852" t="s">
        <v>22</v>
      </c>
      <c r="T5852">
        <v>0</v>
      </c>
      <c r="U5852">
        <f t="shared" si="548"/>
        <v>4</v>
      </c>
      <c r="V5852">
        <f t="shared" si="549"/>
        <v>1</v>
      </c>
      <c r="W5852">
        <f t="shared" si="550"/>
        <v>4</v>
      </c>
      <c r="X5852" t="str">
        <f t="shared" si="551"/>
        <v>414</v>
      </c>
      <c r="Y5852" t="str">
        <f>IF(Table1[[#This Row],[RFM_Score]]="555","Champion", IF(AND(J5852&gt;=4,V5852&gt;=4),"Loyal", IF(U5852&lt;=2,"At Risk", IF(W5852&gt;=4,"Potential Loyalist","Others"))))</f>
        <v>Potential Loyalist</v>
      </c>
    </row>
    <row r="5853" spans="1:25">
      <c r="A5853" t="s">
        <v>9023</v>
      </c>
      <c r="B5853">
        <v>26</v>
      </c>
      <c r="C5853" t="s">
        <v>19</v>
      </c>
      <c r="D5853" t="s">
        <v>41</v>
      </c>
      <c r="E5853" s="6" t="s">
        <v>17923</v>
      </c>
      <c r="F5853" t="s">
        <v>21</v>
      </c>
      <c r="G5853">
        <v>1</v>
      </c>
      <c r="H5853">
        <v>0</v>
      </c>
      <c r="I5853">
        <v>58</v>
      </c>
      <c r="J5853">
        <v>3</v>
      </c>
      <c r="K5853">
        <v>473.05</v>
      </c>
      <c r="L5853" t="str">
        <f t="shared" si="546"/>
        <v/>
      </c>
      <c r="M5853">
        <v>2</v>
      </c>
      <c r="N5853" t="str">
        <f t="shared" si="547"/>
        <v/>
      </c>
      <c r="O5853">
        <v>0</v>
      </c>
      <c r="P5853" s="11">
        <v>0</v>
      </c>
      <c r="Q5853" s="11">
        <v>5.1724137931034399E-2</v>
      </c>
      <c r="R5853" s="12">
        <v>236.52500000000001</v>
      </c>
      <c r="S5853" t="s">
        <v>22</v>
      </c>
      <c r="T5853">
        <v>0</v>
      </c>
      <c r="U5853">
        <f t="shared" si="548"/>
        <v>5</v>
      </c>
      <c r="V5853">
        <f t="shared" si="549"/>
        <v>1</v>
      </c>
      <c r="W5853">
        <f t="shared" si="550"/>
        <v>4</v>
      </c>
      <c r="X5853" t="str">
        <f t="shared" si="551"/>
        <v>514</v>
      </c>
      <c r="Y5853" t="str">
        <f>IF(Table1[[#This Row],[RFM_Score]]="555","Champion", IF(AND(J5853&gt;=4,V5853&gt;=4),"Loyal", IF(U5853&lt;=2,"At Risk", IF(W5853&gt;=4,"Potential Loyalist","Others"))))</f>
        <v>Potential Loyalist</v>
      </c>
    </row>
    <row r="5854" spans="1:25">
      <c r="A5854" t="s">
        <v>6769</v>
      </c>
      <c r="B5854">
        <v>36</v>
      </c>
      <c r="C5854" t="s">
        <v>24</v>
      </c>
      <c r="D5854" t="s">
        <v>25</v>
      </c>
      <c r="E5854" s="6" t="s">
        <v>17924</v>
      </c>
      <c r="F5854" t="s">
        <v>21</v>
      </c>
      <c r="G5854">
        <v>3</v>
      </c>
      <c r="H5854">
        <v>1</v>
      </c>
      <c r="I5854">
        <v>41</v>
      </c>
      <c r="J5854">
        <v>4</v>
      </c>
      <c r="K5854">
        <v>472.79</v>
      </c>
      <c r="L5854" t="str">
        <f t="shared" si="546"/>
        <v/>
      </c>
      <c r="M5854">
        <v>2</v>
      </c>
      <c r="N5854" t="str">
        <f t="shared" si="547"/>
        <v/>
      </c>
      <c r="O5854">
        <v>3</v>
      </c>
      <c r="P5854" s="11">
        <v>0.33333333333333298</v>
      </c>
      <c r="Q5854" s="11">
        <v>9.7560975609756101E-2</v>
      </c>
      <c r="R5854" s="12">
        <v>236.39500000000001</v>
      </c>
      <c r="S5854" t="s">
        <v>22</v>
      </c>
      <c r="T5854">
        <v>0</v>
      </c>
      <c r="U5854">
        <f t="shared" si="548"/>
        <v>5</v>
      </c>
      <c r="V5854">
        <f t="shared" si="549"/>
        <v>1</v>
      </c>
      <c r="W5854">
        <f t="shared" si="550"/>
        <v>4</v>
      </c>
      <c r="X5854" t="str">
        <f t="shared" si="551"/>
        <v>514</v>
      </c>
      <c r="Y5854" t="str">
        <f>IF(Table1[[#This Row],[RFM_Score]]="555","Champion", IF(AND(J5854&gt;=4,V5854&gt;=4),"Loyal", IF(U5854&lt;=2,"At Risk", IF(W5854&gt;=4,"Potential Loyalist","Others"))))</f>
        <v>Potential Loyalist</v>
      </c>
    </row>
    <row r="5855" spans="1:25">
      <c r="A5855" t="s">
        <v>3106</v>
      </c>
      <c r="B5855">
        <v>43</v>
      </c>
      <c r="C5855" t="s">
        <v>24</v>
      </c>
      <c r="D5855" t="s">
        <v>25</v>
      </c>
      <c r="E5855" s="6" t="s">
        <v>17925</v>
      </c>
      <c r="F5855" t="s">
        <v>21</v>
      </c>
      <c r="G5855">
        <v>1</v>
      </c>
      <c r="H5855">
        <v>0</v>
      </c>
      <c r="I5855">
        <v>48</v>
      </c>
      <c r="J5855">
        <v>2</v>
      </c>
      <c r="K5855">
        <v>470.73</v>
      </c>
      <c r="L5855" t="str">
        <f t="shared" si="546"/>
        <v/>
      </c>
      <c r="M5855">
        <v>2</v>
      </c>
      <c r="N5855" t="str">
        <f t="shared" si="547"/>
        <v/>
      </c>
      <c r="O5855">
        <v>73</v>
      </c>
      <c r="P5855" s="11">
        <v>0</v>
      </c>
      <c r="Q5855" s="11">
        <v>4.1666666666666602E-2</v>
      </c>
      <c r="R5855" s="12">
        <v>235.36500000000001</v>
      </c>
      <c r="S5855" t="s">
        <v>22</v>
      </c>
      <c r="T5855">
        <v>0</v>
      </c>
      <c r="U5855">
        <f t="shared" si="548"/>
        <v>2</v>
      </c>
      <c r="V5855">
        <f t="shared" si="549"/>
        <v>1</v>
      </c>
      <c r="W5855">
        <f t="shared" si="550"/>
        <v>4</v>
      </c>
      <c r="X5855" t="str">
        <f t="shared" si="551"/>
        <v>214</v>
      </c>
      <c r="Y5855" t="str">
        <f>IF(Table1[[#This Row],[RFM_Score]]="555","Champion", IF(AND(J5855&gt;=4,V5855&gt;=4),"Loyal", IF(U5855&lt;=2,"At Risk", IF(W5855&gt;=4,"Potential Loyalist","Others"))))</f>
        <v>At Risk</v>
      </c>
    </row>
    <row r="5856" spans="1:25">
      <c r="A5856" t="s">
        <v>12017</v>
      </c>
      <c r="B5856">
        <v>19</v>
      </c>
      <c r="C5856" t="s">
        <v>24</v>
      </c>
      <c r="D5856" t="s">
        <v>46</v>
      </c>
      <c r="E5856" s="6" t="s">
        <v>17926</v>
      </c>
      <c r="F5856" t="s">
        <v>30</v>
      </c>
      <c r="G5856">
        <v>1</v>
      </c>
      <c r="H5856">
        <v>1</v>
      </c>
      <c r="I5856">
        <v>45</v>
      </c>
      <c r="J5856">
        <v>3</v>
      </c>
      <c r="K5856">
        <v>470.24</v>
      </c>
      <c r="L5856" t="str">
        <f t="shared" si="546"/>
        <v/>
      </c>
      <c r="M5856">
        <v>2</v>
      </c>
      <c r="N5856" t="str">
        <f t="shared" si="547"/>
        <v/>
      </c>
      <c r="O5856">
        <v>50</v>
      </c>
      <c r="P5856" s="11">
        <v>1</v>
      </c>
      <c r="Q5856" s="11">
        <v>6.6666666666666596E-2</v>
      </c>
      <c r="R5856" s="12">
        <v>235.12</v>
      </c>
      <c r="S5856" t="s">
        <v>22</v>
      </c>
      <c r="T5856">
        <v>0</v>
      </c>
      <c r="U5856">
        <f t="shared" si="548"/>
        <v>3</v>
      </c>
      <c r="V5856">
        <f t="shared" si="549"/>
        <v>1</v>
      </c>
      <c r="W5856">
        <f t="shared" si="550"/>
        <v>4</v>
      </c>
      <c r="X5856" t="str">
        <f t="shared" si="551"/>
        <v>314</v>
      </c>
      <c r="Y5856" t="str">
        <f>IF(Table1[[#This Row],[RFM_Score]]="555","Champion", IF(AND(J5856&gt;=4,V5856&gt;=4),"Loyal", IF(U5856&lt;=2,"At Risk", IF(W5856&gt;=4,"Potential Loyalist","Others"))))</f>
        <v>Potential Loyalist</v>
      </c>
    </row>
    <row r="5857" spans="1:25">
      <c r="A5857" t="s">
        <v>1588</v>
      </c>
      <c r="B5857">
        <v>32</v>
      </c>
      <c r="C5857" t="s">
        <v>24</v>
      </c>
      <c r="D5857" t="s">
        <v>35</v>
      </c>
      <c r="E5857" s="6" t="s">
        <v>17927</v>
      </c>
      <c r="F5857" t="s">
        <v>26</v>
      </c>
      <c r="G5857">
        <v>6</v>
      </c>
      <c r="H5857">
        <v>2</v>
      </c>
      <c r="I5857">
        <v>43</v>
      </c>
      <c r="J5857">
        <v>2</v>
      </c>
      <c r="K5857">
        <v>467.91</v>
      </c>
      <c r="L5857" t="str">
        <f t="shared" si="546"/>
        <v/>
      </c>
      <c r="M5857">
        <v>2</v>
      </c>
      <c r="N5857" t="str">
        <f t="shared" si="547"/>
        <v/>
      </c>
      <c r="O5857">
        <v>37</v>
      </c>
      <c r="P5857" s="11">
        <v>0.33333333333333298</v>
      </c>
      <c r="Q5857" s="11">
        <v>4.6511627906976702E-2</v>
      </c>
      <c r="R5857" s="12">
        <v>233.95500000000001</v>
      </c>
      <c r="S5857" t="s">
        <v>22</v>
      </c>
      <c r="T5857">
        <v>0</v>
      </c>
      <c r="U5857">
        <f t="shared" si="548"/>
        <v>4</v>
      </c>
      <c r="V5857">
        <f t="shared" si="549"/>
        <v>1</v>
      </c>
      <c r="W5857">
        <f t="shared" si="550"/>
        <v>4</v>
      </c>
      <c r="X5857" t="str">
        <f t="shared" si="551"/>
        <v>414</v>
      </c>
      <c r="Y5857" t="str">
        <f>IF(Table1[[#This Row],[RFM_Score]]="555","Champion", IF(AND(J5857&gt;=4,V5857&gt;=4),"Loyal", IF(U5857&lt;=2,"At Risk", IF(W5857&gt;=4,"Potential Loyalist","Others"))))</f>
        <v>Potential Loyalist</v>
      </c>
    </row>
    <row r="5858" spans="1:25">
      <c r="A5858" t="s">
        <v>716</v>
      </c>
      <c r="B5858">
        <v>50</v>
      </c>
      <c r="C5858" t="s">
        <v>19</v>
      </c>
      <c r="D5858" t="s">
        <v>49</v>
      </c>
      <c r="E5858" s="6" t="s">
        <v>17928</v>
      </c>
      <c r="F5858" t="s">
        <v>26</v>
      </c>
      <c r="G5858">
        <v>3</v>
      </c>
      <c r="H5858">
        <v>1</v>
      </c>
      <c r="I5858">
        <v>46</v>
      </c>
      <c r="J5858">
        <v>4</v>
      </c>
      <c r="K5858">
        <v>467.26</v>
      </c>
      <c r="L5858" t="str">
        <f t="shared" si="546"/>
        <v/>
      </c>
      <c r="M5858">
        <v>2</v>
      </c>
      <c r="N5858" t="str">
        <f t="shared" si="547"/>
        <v/>
      </c>
      <c r="O5858">
        <v>11</v>
      </c>
      <c r="P5858" s="11">
        <v>0.33333333333333298</v>
      </c>
      <c r="Q5858" s="11">
        <v>8.6956521739130405E-2</v>
      </c>
      <c r="R5858" s="12">
        <v>233.63</v>
      </c>
      <c r="S5858" t="s">
        <v>22</v>
      </c>
      <c r="T5858">
        <v>0</v>
      </c>
      <c r="U5858">
        <f t="shared" si="548"/>
        <v>5</v>
      </c>
      <c r="V5858">
        <f t="shared" si="549"/>
        <v>1</v>
      </c>
      <c r="W5858">
        <f t="shared" si="550"/>
        <v>4</v>
      </c>
      <c r="X5858" t="str">
        <f t="shared" si="551"/>
        <v>514</v>
      </c>
      <c r="Y5858" t="str">
        <f>IF(Table1[[#This Row],[RFM_Score]]="555","Champion", IF(AND(J5858&gt;=4,V5858&gt;=4),"Loyal", IF(U5858&lt;=2,"At Risk", IF(W5858&gt;=4,"Potential Loyalist","Others"))))</f>
        <v>Potential Loyalist</v>
      </c>
    </row>
    <row r="5859" spans="1:25">
      <c r="A5859" t="s">
        <v>5297</v>
      </c>
      <c r="B5859">
        <v>50</v>
      </c>
      <c r="C5859" t="s">
        <v>19</v>
      </c>
      <c r="D5859" t="s">
        <v>25</v>
      </c>
      <c r="E5859" s="6" t="s">
        <v>17929</v>
      </c>
      <c r="F5859" t="s">
        <v>26</v>
      </c>
      <c r="G5859">
        <v>3</v>
      </c>
      <c r="H5859">
        <v>0</v>
      </c>
      <c r="I5859">
        <v>37</v>
      </c>
      <c r="J5859">
        <v>0</v>
      </c>
      <c r="K5859">
        <v>467.2</v>
      </c>
      <c r="L5859" t="str">
        <f t="shared" si="546"/>
        <v/>
      </c>
      <c r="M5859">
        <v>2</v>
      </c>
      <c r="N5859" t="str">
        <f t="shared" si="547"/>
        <v/>
      </c>
      <c r="O5859">
        <v>9</v>
      </c>
      <c r="P5859" s="11">
        <v>0</v>
      </c>
      <c r="Q5859" s="11">
        <v>0</v>
      </c>
      <c r="R5859" s="12">
        <v>233.6</v>
      </c>
      <c r="S5859" t="s">
        <v>22</v>
      </c>
      <c r="T5859">
        <v>0</v>
      </c>
      <c r="U5859">
        <f t="shared" si="548"/>
        <v>5</v>
      </c>
      <c r="V5859">
        <f t="shared" si="549"/>
        <v>1</v>
      </c>
      <c r="W5859">
        <f t="shared" si="550"/>
        <v>4</v>
      </c>
      <c r="X5859" t="str">
        <f t="shared" si="551"/>
        <v>514</v>
      </c>
      <c r="Y5859" t="str">
        <f>IF(Table1[[#This Row],[RFM_Score]]="555","Champion", IF(AND(J5859&gt;=4,V5859&gt;=4),"Loyal", IF(U5859&lt;=2,"At Risk", IF(W5859&gt;=4,"Potential Loyalist","Others"))))</f>
        <v>Potential Loyalist</v>
      </c>
    </row>
    <row r="5860" spans="1:25">
      <c r="A5860" t="s">
        <v>6915</v>
      </c>
      <c r="B5860">
        <v>31</v>
      </c>
      <c r="C5860" t="s">
        <v>24</v>
      </c>
      <c r="D5860" t="s">
        <v>41</v>
      </c>
      <c r="E5860" s="6" t="s">
        <v>17930</v>
      </c>
      <c r="F5860" t="s">
        <v>21</v>
      </c>
      <c r="G5860">
        <v>4</v>
      </c>
      <c r="H5860">
        <v>0</v>
      </c>
      <c r="I5860">
        <v>63</v>
      </c>
      <c r="J5860">
        <v>1</v>
      </c>
      <c r="K5860">
        <v>467.11</v>
      </c>
      <c r="L5860" t="str">
        <f t="shared" si="546"/>
        <v/>
      </c>
      <c r="M5860">
        <v>2</v>
      </c>
      <c r="N5860" t="str">
        <f t="shared" si="547"/>
        <v/>
      </c>
      <c r="O5860">
        <v>9</v>
      </c>
      <c r="P5860" s="11">
        <v>0</v>
      </c>
      <c r="Q5860" s="11">
        <v>1.5873015873015799E-2</v>
      </c>
      <c r="R5860" s="12">
        <v>233.55500000000001</v>
      </c>
      <c r="S5860" t="s">
        <v>22</v>
      </c>
      <c r="T5860">
        <v>0</v>
      </c>
      <c r="U5860">
        <f t="shared" si="548"/>
        <v>5</v>
      </c>
      <c r="V5860">
        <f t="shared" si="549"/>
        <v>1</v>
      </c>
      <c r="W5860">
        <f t="shared" si="550"/>
        <v>4</v>
      </c>
      <c r="X5860" t="str">
        <f t="shared" si="551"/>
        <v>514</v>
      </c>
      <c r="Y5860" t="str">
        <f>IF(Table1[[#This Row],[RFM_Score]]="555","Champion", IF(AND(J5860&gt;=4,V5860&gt;=4),"Loyal", IF(U5860&lt;=2,"At Risk", IF(W5860&gt;=4,"Potential Loyalist","Others"))))</f>
        <v>Potential Loyalist</v>
      </c>
    </row>
    <row r="5861" spans="1:25">
      <c r="A5861" t="s">
        <v>3586</v>
      </c>
      <c r="B5861">
        <v>34</v>
      </c>
      <c r="C5861" t="s">
        <v>24</v>
      </c>
      <c r="D5861" t="s">
        <v>25</v>
      </c>
      <c r="E5861" s="6" t="s">
        <v>17931</v>
      </c>
      <c r="F5861" t="s">
        <v>62</v>
      </c>
      <c r="G5861">
        <v>4</v>
      </c>
      <c r="H5861">
        <v>0</v>
      </c>
      <c r="I5861">
        <v>62</v>
      </c>
      <c r="J5861">
        <v>3</v>
      </c>
      <c r="K5861">
        <v>467.07</v>
      </c>
      <c r="L5861" t="str">
        <f t="shared" si="546"/>
        <v/>
      </c>
      <c r="M5861">
        <v>2</v>
      </c>
      <c r="N5861" t="str">
        <f t="shared" si="547"/>
        <v/>
      </c>
      <c r="O5861">
        <v>26</v>
      </c>
      <c r="P5861" s="11">
        <v>0</v>
      </c>
      <c r="Q5861" s="11">
        <v>4.8387096774193498E-2</v>
      </c>
      <c r="R5861" s="12">
        <v>233.535</v>
      </c>
      <c r="S5861" t="s">
        <v>22</v>
      </c>
      <c r="T5861">
        <v>0</v>
      </c>
      <c r="U5861">
        <f t="shared" si="548"/>
        <v>4</v>
      </c>
      <c r="V5861">
        <f t="shared" si="549"/>
        <v>1</v>
      </c>
      <c r="W5861">
        <f t="shared" si="550"/>
        <v>4</v>
      </c>
      <c r="X5861" t="str">
        <f t="shared" si="551"/>
        <v>414</v>
      </c>
      <c r="Y5861" t="str">
        <f>IF(Table1[[#This Row],[RFM_Score]]="555","Champion", IF(AND(J5861&gt;=4,V5861&gt;=4),"Loyal", IF(U5861&lt;=2,"At Risk", IF(W5861&gt;=4,"Potential Loyalist","Others"))))</f>
        <v>Potential Loyalist</v>
      </c>
    </row>
    <row r="5862" spans="1:25">
      <c r="A5862" t="s">
        <v>9375</v>
      </c>
      <c r="B5862">
        <v>35</v>
      </c>
      <c r="C5862" t="s">
        <v>24</v>
      </c>
      <c r="D5862" t="s">
        <v>25</v>
      </c>
      <c r="E5862" s="6" t="s">
        <v>17932</v>
      </c>
      <c r="F5862" t="s">
        <v>21</v>
      </c>
      <c r="G5862">
        <v>5</v>
      </c>
      <c r="H5862">
        <v>0</v>
      </c>
      <c r="I5862">
        <v>53</v>
      </c>
      <c r="J5862">
        <v>1</v>
      </c>
      <c r="K5862">
        <v>466.52</v>
      </c>
      <c r="L5862" t="str">
        <f t="shared" si="546"/>
        <v/>
      </c>
      <c r="M5862">
        <v>2</v>
      </c>
      <c r="N5862" t="str">
        <f t="shared" si="547"/>
        <v/>
      </c>
      <c r="O5862">
        <v>82</v>
      </c>
      <c r="P5862" s="11">
        <v>0</v>
      </c>
      <c r="Q5862" s="11">
        <v>1.8867924528301799E-2</v>
      </c>
      <c r="R5862" s="12">
        <v>233.26</v>
      </c>
      <c r="S5862" t="s">
        <v>22</v>
      </c>
      <c r="T5862">
        <v>0</v>
      </c>
      <c r="U5862">
        <f t="shared" si="548"/>
        <v>2</v>
      </c>
      <c r="V5862">
        <f t="shared" si="549"/>
        <v>1</v>
      </c>
      <c r="W5862">
        <f t="shared" si="550"/>
        <v>4</v>
      </c>
      <c r="X5862" t="str">
        <f t="shared" si="551"/>
        <v>214</v>
      </c>
      <c r="Y5862" t="str">
        <f>IF(Table1[[#This Row],[RFM_Score]]="555","Champion", IF(AND(J5862&gt;=4,V5862&gt;=4),"Loyal", IF(U5862&lt;=2,"At Risk", IF(W5862&gt;=4,"Potential Loyalist","Others"))))</f>
        <v>At Risk</v>
      </c>
    </row>
    <row r="5863" spans="1:25">
      <c r="A5863" t="s">
        <v>6065</v>
      </c>
      <c r="B5863">
        <v>18</v>
      </c>
      <c r="C5863" t="s">
        <v>19</v>
      </c>
      <c r="D5863" t="s">
        <v>25</v>
      </c>
      <c r="E5863" s="6" t="s">
        <v>17933</v>
      </c>
      <c r="F5863" t="s">
        <v>60</v>
      </c>
      <c r="G5863">
        <v>4</v>
      </c>
      <c r="H5863">
        <v>2</v>
      </c>
      <c r="I5863">
        <v>44</v>
      </c>
      <c r="J5863">
        <v>2</v>
      </c>
      <c r="K5863">
        <v>465.36</v>
      </c>
      <c r="L5863" t="str">
        <f t="shared" si="546"/>
        <v/>
      </c>
      <c r="M5863">
        <v>2</v>
      </c>
      <c r="N5863" t="str">
        <f t="shared" si="547"/>
        <v/>
      </c>
      <c r="O5863">
        <v>222</v>
      </c>
      <c r="P5863" s="11">
        <v>0.5</v>
      </c>
      <c r="Q5863" s="11">
        <v>4.54545454545454E-2</v>
      </c>
      <c r="R5863" s="12">
        <v>232.68</v>
      </c>
      <c r="S5863" t="s">
        <v>22</v>
      </c>
      <c r="T5863">
        <v>1</v>
      </c>
      <c r="U5863">
        <f t="shared" si="548"/>
        <v>1</v>
      </c>
      <c r="V5863">
        <f t="shared" si="549"/>
        <v>1</v>
      </c>
      <c r="W5863">
        <f t="shared" si="550"/>
        <v>4</v>
      </c>
      <c r="X5863" t="str">
        <f t="shared" si="551"/>
        <v>114</v>
      </c>
      <c r="Y5863" t="str">
        <f>IF(Table1[[#This Row],[RFM_Score]]="555","Champion", IF(AND(J5863&gt;=4,V5863&gt;=4),"Loyal", IF(U5863&lt;=2,"At Risk", IF(W5863&gt;=4,"Potential Loyalist","Others"))))</f>
        <v>At Risk</v>
      </c>
    </row>
    <row r="5864" spans="1:25">
      <c r="A5864" t="s">
        <v>652</v>
      </c>
      <c r="B5864">
        <v>36</v>
      </c>
      <c r="C5864" t="s">
        <v>24</v>
      </c>
      <c r="D5864" t="s">
        <v>29</v>
      </c>
      <c r="E5864" s="6" t="s">
        <v>17934</v>
      </c>
      <c r="F5864" t="s">
        <v>37</v>
      </c>
      <c r="G5864">
        <v>1</v>
      </c>
      <c r="H5864">
        <v>0</v>
      </c>
      <c r="I5864">
        <v>56</v>
      </c>
      <c r="J5864">
        <v>0</v>
      </c>
      <c r="K5864">
        <v>465.17</v>
      </c>
      <c r="L5864" t="str">
        <f t="shared" si="546"/>
        <v/>
      </c>
      <c r="M5864">
        <v>2</v>
      </c>
      <c r="N5864" t="str">
        <f t="shared" si="547"/>
        <v/>
      </c>
      <c r="O5864">
        <v>49</v>
      </c>
      <c r="P5864" s="11">
        <v>0</v>
      </c>
      <c r="Q5864" s="11">
        <v>0</v>
      </c>
      <c r="R5864" s="12">
        <v>232.58500000000001</v>
      </c>
      <c r="S5864" t="s">
        <v>22</v>
      </c>
      <c r="T5864">
        <v>0</v>
      </c>
      <c r="U5864">
        <f t="shared" si="548"/>
        <v>3</v>
      </c>
      <c r="V5864">
        <f t="shared" si="549"/>
        <v>1</v>
      </c>
      <c r="W5864">
        <f t="shared" si="550"/>
        <v>4</v>
      </c>
      <c r="X5864" t="str">
        <f t="shared" si="551"/>
        <v>314</v>
      </c>
      <c r="Y5864" t="str">
        <f>IF(Table1[[#This Row],[RFM_Score]]="555","Champion", IF(AND(J5864&gt;=4,V5864&gt;=4),"Loyal", IF(U5864&lt;=2,"At Risk", IF(W5864&gt;=4,"Potential Loyalist","Others"))))</f>
        <v>Potential Loyalist</v>
      </c>
    </row>
    <row r="5865" spans="1:25">
      <c r="A5865" t="s">
        <v>10121</v>
      </c>
      <c r="B5865">
        <v>42</v>
      </c>
      <c r="C5865" t="s">
        <v>19</v>
      </c>
      <c r="D5865" t="s">
        <v>46</v>
      </c>
      <c r="E5865" s="6" t="s">
        <v>17935</v>
      </c>
      <c r="F5865" t="s">
        <v>26</v>
      </c>
      <c r="G5865">
        <v>6</v>
      </c>
      <c r="H5865">
        <v>2</v>
      </c>
      <c r="I5865">
        <v>68</v>
      </c>
      <c r="J5865">
        <v>2</v>
      </c>
      <c r="K5865">
        <v>464.16</v>
      </c>
      <c r="L5865" t="str">
        <f t="shared" si="546"/>
        <v/>
      </c>
      <c r="M5865">
        <v>2</v>
      </c>
      <c r="N5865" t="str">
        <f t="shared" si="547"/>
        <v/>
      </c>
      <c r="O5865">
        <v>38</v>
      </c>
      <c r="P5865" s="11">
        <v>0.33333333333333298</v>
      </c>
      <c r="Q5865" s="11">
        <v>2.94117647058823E-2</v>
      </c>
      <c r="R5865" s="12">
        <v>232.08</v>
      </c>
      <c r="S5865" t="s">
        <v>22</v>
      </c>
      <c r="T5865">
        <v>0</v>
      </c>
      <c r="U5865">
        <f t="shared" si="548"/>
        <v>4</v>
      </c>
      <c r="V5865">
        <f t="shared" si="549"/>
        <v>1</v>
      </c>
      <c r="W5865">
        <f t="shared" si="550"/>
        <v>4</v>
      </c>
      <c r="X5865" t="str">
        <f t="shared" si="551"/>
        <v>414</v>
      </c>
      <c r="Y5865" t="str">
        <f>IF(Table1[[#This Row],[RFM_Score]]="555","Champion", IF(AND(J5865&gt;=4,V5865&gt;=4),"Loyal", IF(U5865&lt;=2,"At Risk", IF(W5865&gt;=4,"Potential Loyalist","Others"))))</f>
        <v>Potential Loyalist</v>
      </c>
    </row>
    <row r="5866" spans="1:25">
      <c r="A5866" t="s">
        <v>11439</v>
      </c>
      <c r="B5866">
        <v>27</v>
      </c>
      <c r="C5866" t="s">
        <v>19</v>
      </c>
      <c r="D5866" t="s">
        <v>25</v>
      </c>
      <c r="E5866" s="6" t="s">
        <v>17936</v>
      </c>
      <c r="F5866" t="s">
        <v>60</v>
      </c>
      <c r="G5866">
        <v>5</v>
      </c>
      <c r="H5866">
        <v>1</v>
      </c>
      <c r="I5866">
        <v>54</v>
      </c>
      <c r="J5866">
        <v>3</v>
      </c>
      <c r="K5866">
        <v>463.82</v>
      </c>
      <c r="L5866" t="str">
        <f t="shared" si="546"/>
        <v/>
      </c>
      <c r="M5866">
        <v>2</v>
      </c>
      <c r="N5866" t="str">
        <f t="shared" si="547"/>
        <v/>
      </c>
      <c r="O5866">
        <v>14</v>
      </c>
      <c r="P5866" s="11">
        <v>0.2</v>
      </c>
      <c r="Q5866" s="11">
        <v>5.5555555555555497E-2</v>
      </c>
      <c r="R5866" s="12">
        <v>231.91</v>
      </c>
      <c r="S5866" t="s">
        <v>22</v>
      </c>
      <c r="T5866">
        <v>1</v>
      </c>
      <c r="U5866">
        <f t="shared" si="548"/>
        <v>5</v>
      </c>
      <c r="V5866">
        <f t="shared" si="549"/>
        <v>1</v>
      </c>
      <c r="W5866">
        <f t="shared" si="550"/>
        <v>4</v>
      </c>
      <c r="X5866" t="str">
        <f t="shared" si="551"/>
        <v>514</v>
      </c>
      <c r="Y5866" t="str">
        <f>IF(Table1[[#This Row],[RFM_Score]]="555","Champion", IF(AND(J5866&gt;=4,V5866&gt;=4),"Loyal", IF(U5866&lt;=2,"At Risk", IF(W5866&gt;=4,"Potential Loyalist","Others"))))</f>
        <v>Potential Loyalist</v>
      </c>
    </row>
    <row r="5867" spans="1:25">
      <c r="A5867" t="s">
        <v>5372</v>
      </c>
      <c r="B5867">
        <v>29</v>
      </c>
      <c r="C5867" t="s">
        <v>19</v>
      </c>
      <c r="D5867" t="s">
        <v>35</v>
      </c>
      <c r="E5867" s="6" t="s">
        <v>17937</v>
      </c>
      <c r="F5867" t="s">
        <v>26</v>
      </c>
      <c r="G5867">
        <v>2</v>
      </c>
      <c r="H5867">
        <v>1</v>
      </c>
      <c r="I5867">
        <v>38</v>
      </c>
      <c r="J5867">
        <v>1</v>
      </c>
      <c r="K5867">
        <v>462.95</v>
      </c>
      <c r="L5867" t="str">
        <f t="shared" si="546"/>
        <v/>
      </c>
      <c r="M5867">
        <v>2</v>
      </c>
      <c r="N5867" t="str">
        <f t="shared" si="547"/>
        <v/>
      </c>
      <c r="O5867">
        <v>12</v>
      </c>
      <c r="P5867" s="11">
        <v>0.5</v>
      </c>
      <c r="Q5867" s="11">
        <v>2.6315789473684199E-2</v>
      </c>
      <c r="R5867" s="12">
        <v>231.47499999999999</v>
      </c>
      <c r="S5867" t="s">
        <v>22</v>
      </c>
      <c r="T5867">
        <v>0</v>
      </c>
      <c r="U5867">
        <f t="shared" si="548"/>
        <v>5</v>
      </c>
      <c r="V5867">
        <f t="shared" si="549"/>
        <v>1</v>
      </c>
      <c r="W5867">
        <f t="shared" si="550"/>
        <v>4</v>
      </c>
      <c r="X5867" t="str">
        <f t="shared" si="551"/>
        <v>514</v>
      </c>
      <c r="Y5867" t="str">
        <f>IF(Table1[[#This Row],[RFM_Score]]="555","Champion", IF(AND(J5867&gt;=4,V5867&gt;=4),"Loyal", IF(U5867&lt;=2,"At Risk", IF(W5867&gt;=4,"Potential Loyalist","Others"))))</f>
        <v>Potential Loyalist</v>
      </c>
    </row>
    <row r="5868" spans="1:25">
      <c r="A5868" t="s">
        <v>8741</v>
      </c>
      <c r="B5868">
        <v>55</v>
      </c>
      <c r="C5868" t="s">
        <v>24</v>
      </c>
      <c r="D5868" t="s">
        <v>49</v>
      </c>
      <c r="E5868" s="6" t="s">
        <v>17938</v>
      </c>
      <c r="F5868" t="s">
        <v>37</v>
      </c>
      <c r="G5868">
        <v>3</v>
      </c>
      <c r="H5868">
        <v>1</v>
      </c>
      <c r="I5868">
        <v>36</v>
      </c>
      <c r="J5868">
        <v>1</v>
      </c>
      <c r="K5868">
        <v>462.57</v>
      </c>
      <c r="L5868" t="str">
        <f t="shared" si="546"/>
        <v/>
      </c>
      <c r="M5868">
        <v>2</v>
      </c>
      <c r="N5868" t="str">
        <f t="shared" si="547"/>
        <v/>
      </c>
      <c r="O5868">
        <v>50</v>
      </c>
      <c r="P5868" s="11">
        <v>0.33333333333333298</v>
      </c>
      <c r="Q5868" s="11">
        <v>2.77777777777777E-2</v>
      </c>
      <c r="R5868" s="12">
        <v>231.285</v>
      </c>
      <c r="S5868" t="s">
        <v>22</v>
      </c>
      <c r="T5868">
        <v>0</v>
      </c>
      <c r="U5868">
        <f t="shared" si="548"/>
        <v>3</v>
      </c>
      <c r="V5868">
        <f t="shared" si="549"/>
        <v>1</v>
      </c>
      <c r="W5868">
        <f t="shared" si="550"/>
        <v>4</v>
      </c>
      <c r="X5868" t="str">
        <f t="shared" si="551"/>
        <v>314</v>
      </c>
      <c r="Y5868" t="str">
        <f>IF(Table1[[#This Row],[RFM_Score]]="555","Champion", IF(AND(J5868&gt;=4,V5868&gt;=4),"Loyal", IF(U5868&lt;=2,"At Risk", IF(W5868&gt;=4,"Potential Loyalist","Others"))))</f>
        <v>Potential Loyalist</v>
      </c>
    </row>
    <row r="5869" spans="1:25">
      <c r="A5869" t="s">
        <v>7544</v>
      </c>
      <c r="B5869">
        <v>25</v>
      </c>
      <c r="C5869" t="s">
        <v>24</v>
      </c>
      <c r="D5869" t="s">
        <v>29</v>
      </c>
      <c r="E5869" s="6" t="s">
        <v>17939</v>
      </c>
      <c r="F5869" t="s">
        <v>30</v>
      </c>
      <c r="G5869">
        <v>3</v>
      </c>
      <c r="H5869">
        <v>1</v>
      </c>
      <c r="I5869">
        <v>40</v>
      </c>
      <c r="J5869">
        <v>3</v>
      </c>
      <c r="K5869">
        <v>462.46</v>
      </c>
      <c r="L5869" t="str">
        <f t="shared" si="546"/>
        <v/>
      </c>
      <c r="M5869">
        <v>2</v>
      </c>
      <c r="N5869" t="str">
        <f t="shared" si="547"/>
        <v/>
      </c>
      <c r="O5869">
        <v>3</v>
      </c>
      <c r="P5869" s="11">
        <v>0.33333333333333298</v>
      </c>
      <c r="Q5869" s="11">
        <v>7.4999999999999997E-2</v>
      </c>
      <c r="R5869" s="12">
        <v>231.23</v>
      </c>
      <c r="S5869" t="s">
        <v>22</v>
      </c>
      <c r="T5869">
        <v>0</v>
      </c>
      <c r="U5869">
        <f t="shared" si="548"/>
        <v>5</v>
      </c>
      <c r="V5869">
        <f t="shared" si="549"/>
        <v>1</v>
      </c>
      <c r="W5869">
        <f t="shared" si="550"/>
        <v>4</v>
      </c>
      <c r="X5869" t="str">
        <f t="shared" si="551"/>
        <v>514</v>
      </c>
      <c r="Y5869" t="str">
        <f>IF(Table1[[#This Row],[RFM_Score]]="555","Champion", IF(AND(J5869&gt;=4,V5869&gt;=4),"Loyal", IF(U5869&lt;=2,"At Risk", IF(W5869&gt;=4,"Potential Loyalist","Others"))))</f>
        <v>Potential Loyalist</v>
      </c>
    </row>
    <row r="5870" spans="1:25">
      <c r="A5870" t="s">
        <v>866</v>
      </c>
      <c r="B5870">
        <v>31</v>
      </c>
      <c r="C5870" t="s">
        <v>24</v>
      </c>
      <c r="D5870" t="s">
        <v>25</v>
      </c>
      <c r="E5870" s="6" t="s">
        <v>17940</v>
      </c>
      <c r="F5870" t="s">
        <v>60</v>
      </c>
      <c r="G5870">
        <v>5</v>
      </c>
      <c r="H5870">
        <v>2</v>
      </c>
      <c r="I5870">
        <v>49</v>
      </c>
      <c r="J5870">
        <v>0</v>
      </c>
      <c r="K5870">
        <v>462.14</v>
      </c>
      <c r="L5870" t="str">
        <f t="shared" si="546"/>
        <v/>
      </c>
      <c r="M5870">
        <v>2</v>
      </c>
      <c r="N5870" t="str">
        <f t="shared" si="547"/>
        <v/>
      </c>
      <c r="O5870">
        <v>19</v>
      </c>
      <c r="P5870" s="11">
        <v>0.4</v>
      </c>
      <c r="Q5870" s="11">
        <v>0</v>
      </c>
      <c r="R5870" s="12">
        <v>231.07</v>
      </c>
      <c r="S5870" t="s">
        <v>22</v>
      </c>
      <c r="T5870">
        <v>0</v>
      </c>
      <c r="U5870">
        <f t="shared" si="548"/>
        <v>5</v>
      </c>
      <c r="V5870">
        <f t="shared" si="549"/>
        <v>1</v>
      </c>
      <c r="W5870">
        <f t="shared" si="550"/>
        <v>4</v>
      </c>
      <c r="X5870" t="str">
        <f t="shared" si="551"/>
        <v>514</v>
      </c>
      <c r="Y5870" t="str">
        <f>IF(Table1[[#This Row],[RFM_Score]]="555","Champion", IF(AND(J5870&gt;=4,V5870&gt;=4),"Loyal", IF(U5870&lt;=2,"At Risk", IF(W5870&gt;=4,"Potential Loyalist","Others"))))</f>
        <v>Potential Loyalist</v>
      </c>
    </row>
    <row r="5871" spans="1:25">
      <c r="A5871" t="s">
        <v>10289</v>
      </c>
      <c r="B5871">
        <v>41</v>
      </c>
      <c r="C5871" t="s">
        <v>19</v>
      </c>
      <c r="D5871" t="s">
        <v>25</v>
      </c>
      <c r="E5871" s="6" t="s">
        <v>17941</v>
      </c>
      <c r="F5871" t="s">
        <v>26</v>
      </c>
      <c r="G5871">
        <v>4</v>
      </c>
      <c r="H5871">
        <v>0</v>
      </c>
      <c r="I5871">
        <v>44</v>
      </c>
      <c r="J5871">
        <v>2</v>
      </c>
      <c r="K5871">
        <v>461.67</v>
      </c>
      <c r="L5871" t="str">
        <f t="shared" si="546"/>
        <v/>
      </c>
      <c r="M5871">
        <v>2</v>
      </c>
      <c r="N5871" t="str">
        <f t="shared" si="547"/>
        <v/>
      </c>
      <c r="O5871">
        <v>44</v>
      </c>
      <c r="P5871" s="11">
        <v>0</v>
      </c>
      <c r="Q5871" s="11">
        <v>4.54545454545454E-2</v>
      </c>
      <c r="R5871" s="12">
        <v>230.83500000000001</v>
      </c>
      <c r="S5871" t="s">
        <v>22</v>
      </c>
      <c r="T5871">
        <v>0</v>
      </c>
      <c r="U5871">
        <f t="shared" si="548"/>
        <v>3</v>
      </c>
      <c r="V5871">
        <f t="shared" si="549"/>
        <v>1</v>
      </c>
      <c r="W5871">
        <f t="shared" si="550"/>
        <v>4</v>
      </c>
      <c r="X5871" t="str">
        <f t="shared" si="551"/>
        <v>314</v>
      </c>
      <c r="Y5871" t="str">
        <f>IF(Table1[[#This Row],[RFM_Score]]="555","Champion", IF(AND(J5871&gt;=4,V5871&gt;=4),"Loyal", IF(U5871&lt;=2,"At Risk", IF(W5871&gt;=4,"Potential Loyalist","Others"))))</f>
        <v>Potential Loyalist</v>
      </c>
    </row>
    <row r="5872" spans="1:25">
      <c r="A5872" t="s">
        <v>10061</v>
      </c>
      <c r="B5872">
        <v>44</v>
      </c>
      <c r="C5872" t="s">
        <v>24</v>
      </c>
      <c r="D5872" t="s">
        <v>29</v>
      </c>
      <c r="E5872" s="6" t="s">
        <v>17942</v>
      </c>
      <c r="F5872" t="s">
        <v>62</v>
      </c>
      <c r="G5872">
        <v>2</v>
      </c>
      <c r="H5872">
        <v>1</v>
      </c>
      <c r="I5872">
        <v>41</v>
      </c>
      <c r="J5872">
        <v>2</v>
      </c>
      <c r="K5872">
        <v>460.97</v>
      </c>
      <c r="L5872" t="str">
        <f t="shared" si="546"/>
        <v/>
      </c>
      <c r="M5872">
        <v>2</v>
      </c>
      <c r="N5872" t="str">
        <f t="shared" si="547"/>
        <v/>
      </c>
      <c r="O5872">
        <v>23</v>
      </c>
      <c r="P5872" s="11">
        <v>0.5</v>
      </c>
      <c r="Q5872" s="11">
        <v>4.8780487804878002E-2</v>
      </c>
      <c r="R5872" s="12">
        <v>230.48500000000001</v>
      </c>
      <c r="S5872" t="s">
        <v>22</v>
      </c>
      <c r="T5872">
        <v>0</v>
      </c>
      <c r="U5872">
        <f t="shared" si="548"/>
        <v>4</v>
      </c>
      <c r="V5872">
        <f t="shared" si="549"/>
        <v>1</v>
      </c>
      <c r="W5872">
        <f t="shared" si="550"/>
        <v>4</v>
      </c>
      <c r="X5872" t="str">
        <f t="shared" si="551"/>
        <v>414</v>
      </c>
      <c r="Y5872" t="str">
        <f>IF(Table1[[#This Row],[RFM_Score]]="555","Champion", IF(AND(J5872&gt;=4,V5872&gt;=4),"Loyal", IF(U5872&lt;=2,"At Risk", IF(W5872&gt;=4,"Potential Loyalist","Others"))))</f>
        <v>Potential Loyalist</v>
      </c>
    </row>
    <row r="5873" spans="1:25">
      <c r="A5873" t="s">
        <v>3692</v>
      </c>
      <c r="B5873">
        <v>39</v>
      </c>
      <c r="C5873" t="s">
        <v>19</v>
      </c>
      <c r="D5873" t="s">
        <v>49</v>
      </c>
      <c r="E5873" s="6" t="s">
        <v>17943</v>
      </c>
      <c r="F5873" t="s">
        <v>30</v>
      </c>
      <c r="G5873">
        <v>1</v>
      </c>
      <c r="H5873">
        <v>0</v>
      </c>
      <c r="I5873">
        <v>53</v>
      </c>
      <c r="J5873">
        <v>9</v>
      </c>
      <c r="K5873">
        <v>460.82</v>
      </c>
      <c r="L5873" t="str">
        <f t="shared" si="546"/>
        <v/>
      </c>
      <c r="M5873">
        <v>2</v>
      </c>
      <c r="N5873" t="str">
        <f t="shared" si="547"/>
        <v/>
      </c>
      <c r="O5873">
        <v>2</v>
      </c>
      <c r="P5873" s="11">
        <v>0</v>
      </c>
      <c r="Q5873" s="11">
        <v>0.169811320754716</v>
      </c>
      <c r="R5873" s="12">
        <v>230.41</v>
      </c>
      <c r="S5873" t="s">
        <v>22</v>
      </c>
      <c r="T5873">
        <v>0</v>
      </c>
      <c r="U5873">
        <f t="shared" si="548"/>
        <v>5</v>
      </c>
      <c r="V5873">
        <f t="shared" si="549"/>
        <v>1</v>
      </c>
      <c r="W5873">
        <f t="shared" si="550"/>
        <v>4</v>
      </c>
      <c r="X5873" t="str">
        <f t="shared" si="551"/>
        <v>514</v>
      </c>
      <c r="Y5873" t="str">
        <f>IF(Table1[[#This Row],[RFM_Score]]="555","Champion", IF(AND(J5873&gt;=4,V5873&gt;=4),"Loyal", IF(U5873&lt;=2,"At Risk", IF(W5873&gt;=4,"Potential Loyalist","Others"))))</f>
        <v>Potential Loyalist</v>
      </c>
    </row>
    <row r="5874" spans="1:25">
      <c r="A5874" t="s">
        <v>4636</v>
      </c>
      <c r="B5874">
        <v>50</v>
      </c>
      <c r="C5874" t="s">
        <v>19</v>
      </c>
      <c r="D5874" t="s">
        <v>46</v>
      </c>
      <c r="E5874" s="6" t="s">
        <v>17944</v>
      </c>
      <c r="F5874" t="s">
        <v>37</v>
      </c>
      <c r="G5874">
        <v>7</v>
      </c>
      <c r="H5874">
        <v>0</v>
      </c>
      <c r="I5874">
        <v>48</v>
      </c>
      <c r="J5874">
        <v>3</v>
      </c>
      <c r="K5874">
        <v>459.5</v>
      </c>
      <c r="L5874" t="str">
        <f t="shared" si="546"/>
        <v/>
      </c>
      <c r="M5874">
        <v>2</v>
      </c>
      <c r="N5874" t="str">
        <f t="shared" si="547"/>
        <v/>
      </c>
      <c r="O5874">
        <v>20</v>
      </c>
      <c r="P5874" s="11">
        <v>0</v>
      </c>
      <c r="Q5874" s="11">
        <v>6.25E-2</v>
      </c>
      <c r="R5874" s="12">
        <v>229.75</v>
      </c>
      <c r="S5874" t="s">
        <v>22</v>
      </c>
      <c r="T5874">
        <v>0</v>
      </c>
      <c r="U5874">
        <f t="shared" si="548"/>
        <v>5</v>
      </c>
      <c r="V5874">
        <f t="shared" si="549"/>
        <v>1</v>
      </c>
      <c r="W5874">
        <f t="shared" si="550"/>
        <v>4</v>
      </c>
      <c r="X5874" t="str">
        <f t="shared" si="551"/>
        <v>514</v>
      </c>
      <c r="Y5874" t="str">
        <f>IF(Table1[[#This Row],[RFM_Score]]="555","Champion", IF(AND(J5874&gt;=4,V5874&gt;=4),"Loyal", IF(U5874&lt;=2,"At Risk", IF(W5874&gt;=4,"Potential Loyalist","Others"))))</f>
        <v>Potential Loyalist</v>
      </c>
    </row>
    <row r="5875" spans="1:25">
      <c r="A5875" t="s">
        <v>7873</v>
      </c>
      <c r="B5875">
        <v>43</v>
      </c>
      <c r="C5875" t="s">
        <v>19</v>
      </c>
      <c r="D5875" t="s">
        <v>29</v>
      </c>
      <c r="E5875" s="6" t="s">
        <v>17945</v>
      </c>
      <c r="F5875" t="s">
        <v>37</v>
      </c>
      <c r="G5875">
        <v>3</v>
      </c>
      <c r="H5875">
        <v>0</v>
      </c>
      <c r="I5875">
        <v>44</v>
      </c>
      <c r="J5875">
        <v>0</v>
      </c>
      <c r="K5875">
        <v>459.38</v>
      </c>
      <c r="L5875" t="str">
        <f t="shared" si="546"/>
        <v/>
      </c>
      <c r="M5875">
        <v>2</v>
      </c>
      <c r="N5875" t="str">
        <f t="shared" si="547"/>
        <v/>
      </c>
      <c r="O5875">
        <v>31</v>
      </c>
      <c r="P5875" s="11">
        <v>0</v>
      </c>
      <c r="Q5875" s="11">
        <v>0</v>
      </c>
      <c r="R5875" s="12">
        <v>229.69</v>
      </c>
      <c r="S5875" t="s">
        <v>22</v>
      </c>
      <c r="T5875">
        <v>0</v>
      </c>
      <c r="U5875">
        <f t="shared" si="548"/>
        <v>4</v>
      </c>
      <c r="V5875">
        <f t="shared" si="549"/>
        <v>1</v>
      </c>
      <c r="W5875">
        <f t="shared" si="550"/>
        <v>4</v>
      </c>
      <c r="X5875" t="str">
        <f t="shared" si="551"/>
        <v>414</v>
      </c>
      <c r="Y5875" t="str">
        <f>IF(Table1[[#This Row],[RFM_Score]]="555","Champion", IF(AND(J5875&gt;=4,V5875&gt;=4),"Loyal", IF(U5875&lt;=2,"At Risk", IF(W5875&gt;=4,"Potential Loyalist","Others"))))</f>
        <v>Potential Loyalist</v>
      </c>
    </row>
    <row r="5876" spans="1:25">
      <c r="A5876" t="s">
        <v>4262</v>
      </c>
      <c r="B5876">
        <v>41</v>
      </c>
      <c r="C5876" t="s">
        <v>24</v>
      </c>
      <c r="D5876" t="s">
        <v>25</v>
      </c>
      <c r="E5876" s="6" t="s">
        <v>17946</v>
      </c>
      <c r="F5876" t="s">
        <v>37</v>
      </c>
      <c r="G5876">
        <v>5</v>
      </c>
      <c r="H5876">
        <v>1</v>
      </c>
      <c r="I5876">
        <v>55</v>
      </c>
      <c r="J5876">
        <v>5</v>
      </c>
      <c r="K5876">
        <v>458.83</v>
      </c>
      <c r="L5876" t="str">
        <f t="shared" si="546"/>
        <v/>
      </c>
      <c r="M5876">
        <v>2</v>
      </c>
      <c r="N5876" t="str">
        <f t="shared" si="547"/>
        <v/>
      </c>
      <c r="O5876">
        <v>22</v>
      </c>
      <c r="P5876" s="11">
        <v>0.2</v>
      </c>
      <c r="Q5876" s="11">
        <v>9.0909090909090898E-2</v>
      </c>
      <c r="R5876" s="12">
        <v>229.41499999999999</v>
      </c>
      <c r="S5876" t="s">
        <v>22</v>
      </c>
      <c r="T5876">
        <v>0</v>
      </c>
      <c r="U5876">
        <f t="shared" si="548"/>
        <v>4</v>
      </c>
      <c r="V5876">
        <f t="shared" si="549"/>
        <v>1</v>
      </c>
      <c r="W5876">
        <f t="shared" si="550"/>
        <v>4</v>
      </c>
      <c r="X5876" t="str">
        <f t="shared" si="551"/>
        <v>414</v>
      </c>
      <c r="Y5876" t="str">
        <f>IF(Table1[[#This Row],[RFM_Score]]="555","Champion", IF(AND(J5876&gt;=4,V5876&gt;=4),"Loyal", IF(U5876&lt;=2,"At Risk", IF(W5876&gt;=4,"Potential Loyalist","Others"))))</f>
        <v>Potential Loyalist</v>
      </c>
    </row>
    <row r="5877" spans="1:25">
      <c r="A5877" t="s">
        <v>8403</v>
      </c>
      <c r="B5877">
        <v>41</v>
      </c>
      <c r="C5877" t="s">
        <v>19</v>
      </c>
      <c r="D5877" t="s">
        <v>49</v>
      </c>
      <c r="E5877" s="6" t="s">
        <v>17947</v>
      </c>
      <c r="F5877" t="s">
        <v>30</v>
      </c>
      <c r="G5877">
        <v>3</v>
      </c>
      <c r="H5877">
        <v>1</v>
      </c>
      <c r="I5877">
        <v>55</v>
      </c>
      <c r="J5877">
        <v>2</v>
      </c>
      <c r="K5877">
        <v>458.66</v>
      </c>
      <c r="L5877" t="str">
        <f t="shared" si="546"/>
        <v/>
      </c>
      <c r="M5877">
        <v>2</v>
      </c>
      <c r="N5877" t="str">
        <f t="shared" si="547"/>
        <v/>
      </c>
      <c r="O5877">
        <v>19</v>
      </c>
      <c r="P5877" s="11">
        <v>0.33333333333333298</v>
      </c>
      <c r="Q5877" s="11">
        <v>3.6363636363636299E-2</v>
      </c>
      <c r="R5877" s="12">
        <v>229.33</v>
      </c>
      <c r="S5877" t="s">
        <v>22</v>
      </c>
      <c r="T5877">
        <v>0</v>
      </c>
      <c r="U5877">
        <f t="shared" si="548"/>
        <v>5</v>
      </c>
      <c r="V5877">
        <f t="shared" si="549"/>
        <v>1</v>
      </c>
      <c r="W5877">
        <f t="shared" si="550"/>
        <v>4</v>
      </c>
      <c r="X5877" t="str">
        <f t="shared" si="551"/>
        <v>514</v>
      </c>
      <c r="Y5877" t="str">
        <f>IF(Table1[[#This Row],[RFM_Score]]="555","Champion", IF(AND(J5877&gt;=4,V5877&gt;=4),"Loyal", IF(U5877&lt;=2,"At Risk", IF(W5877&gt;=4,"Potential Loyalist","Others"))))</f>
        <v>Potential Loyalist</v>
      </c>
    </row>
    <row r="5878" spans="1:25">
      <c r="A5878" t="s">
        <v>3439</v>
      </c>
      <c r="B5878">
        <v>37</v>
      </c>
      <c r="C5878" t="s">
        <v>24</v>
      </c>
      <c r="D5878" t="s">
        <v>25</v>
      </c>
      <c r="E5878" s="6" t="s">
        <v>17948</v>
      </c>
      <c r="F5878" t="s">
        <v>30</v>
      </c>
      <c r="G5878">
        <v>4</v>
      </c>
      <c r="H5878">
        <v>1</v>
      </c>
      <c r="I5878">
        <v>47</v>
      </c>
      <c r="J5878">
        <v>1</v>
      </c>
      <c r="K5878">
        <v>458.15</v>
      </c>
      <c r="L5878" t="str">
        <f t="shared" si="546"/>
        <v/>
      </c>
      <c r="M5878">
        <v>2</v>
      </c>
      <c r="N5878" t="str">
        <f t="shared" si="547"/>
        <v/>
      </c>
      <c r="O5878">
        <v>5</v>
      </c>
      <c r="P5878" s="11">
        <v>0.25</v>
      </c>
      <c r="Q5878" s="11">
        <v>2.1276595744680799E-2</v>
      </c>
      <c r="R5878" s="12">
        <v>229.07499999999999</v>
      </c>
      <c r="S5878" t="s">
        <v>22</v>
      </c>
      <c r="T5878">
        <v>0</v>
      </c>
      <c r="U5878">
        <f t="shared" si="548"/>
        <v>5</v>
      </c>
      <c r="V5878">
        <f t="shared" si="549"/>
        <v>1</v>
      </c>
      <c r="W5878">
        <f t="shared" si="550"/>
        <v>4</v>
      </c>
      <c r="X5878" t="str">
        <f t="shared" si="551"/>
        <v>514</v>
      </c>
      <c r="Y5878" t="str">
        <f>IF(Table1[[#This Row],[RFM_Score]]="555","Champion", IF(AND(J5878&gt;=4,V5878&gt;=4),"Loyal", IF(U5878&lt;=2,"At Risk", IF(W5878&gt;=4,"Potential Loyalist","Others"))))</f>
        <v>Potential Loyalist</v>
      </c>
    </row>
    <row r="5879" spans="1:25">
      <c r="A5879" t="s">
        <v>5446</v>
      </c>
      <c r="B5879">
        <v>48</v>
      </c>
      <c r="C5879" t="s">
        <v>24</v>
      </c>
      <c r="D5879" t="s">
        <v>49</v>
      </c>
      <c r="E5879" s="6" t="s">
        <v>17949</v>
      </c>
      <c r="F5879" t="s">
        <v>30</v>
      </c>
      <c r="G5879">
        <v>4</v>
      </c>
      <c r="H5879">
        <v>2</v>
      </c>
      <c r="I5879">
        <v>47</v>
      </c>
      <c r="J5879">
        <v>3</v>
      </c>
      <c r="K5879">
        <v>457.29</v>
      </c>
      <c r="L5879" t="str">
        <f t="shared" si="546"/>
        <v/>
      </c>
      <c r="M5879">
        <v>2</v>
      </c>
      <c r="N5879" t="str">
        <f t="shared" si="547"/>
        <v/>
      </c>
      <c r="O5879">
        <v>1</v>
      </c>
      <c r="P5879" s="11">
        <v>0.5</v>
      </c>
      <c r="Q5879" s="11">
        <v>6.3829787234042507E-2</v>
      </c>
      <c r="R5879" s="12">
        <v>228.64500000000001</v>
      </c>
      <c r="S5879" t="s">
        <v>22</v>
      </c>
      <c r="T5879">
        <v>0</v>
      </c>
      <c r="U5879">
        <f t="shared" si="548"/>
        <v>5</v>
      </c>
      <c r="V5879">
        <f t="shared" si="549"/>
        <v>1</v>
      </c>
      <c r="W5879">
        <f t="shared" si="550"/>
        <v>4</v>
      </c>
      <c r="X5879" t="str">
        <f t="shared" si="551"/>
        <v>514</v>
      </c>
      <c r="Y5879" t="str">
        <f>IF(Table1[[#This Row],[RFM_Score]]="555","Champion", IF(AND(J5879&gt;=4,V5879&gt;=4),"Loyal", IF(U5879&lt;=2,"At Risk", IF(W5879&gt;=4,"Potential Loyalist","Others"))))</f>
        <v>Potential Loyalist</v>
      </c>
    </row>
    <row r="5880" spans="1:25">
      <c r="A5880" t="s">
        <v>3080</v>
      </c>
      <c r="B5880">
        <v>37</v>
      </c>
      <c r="C5880" t="s">
        <v>24</v>
      </c>
      <c r="D5880" t="s">
        <v>25</v>
      </c>
      <c r="E5880" s="6" t="s">
        <v>17950</v>
      </c>
      <c r="F5880" t="s">
        <v>21</v>
      </c>
      <c r="G5880">
        <v>3</v>
      </c>
      <c r="H5880">
        <v>1</v>
      </c>
      <c r="I5880">
        <v>40</v>
      </c>
      <c r="J5880">
        <v>4</v>
      </c>
      <c r="K5880">
        <v>457.11</v>
      </c>
      <c r="L5880" t="str">
        <f t="shared" si="546"/>
        <v/>
      </c>
      <c r="M5880">
        <v>2</v>
      </c>
      <c r="N5880" t="str">
        <f t="shared" si="547"/>
        <v/>
      </c>
      <c r="O5880">
        <v>38</v>
      </c>
      <c r="P5880" s="11">
        <v>0.33333333333333298</v>
      </c>
      <c r="Q5880" s="11">
        <v>0.1</v>
      </c>
      <c r="R5880" s="12">
        <v>228.55500000000001</v>
      </c>
      <c r="S5880" t="s">
        <v>22</v>
      </c>
      <c r="T5880">
        <v>0</v>
      </c>
      <c r="U5880">
        <f t="shared" si="548"/>
        <v>4</v>
      </c>
      <c r="V5880">
        <f t="shared" si="549"/>
        <v>1</v>
      </c>
      <c r="W5880">
        <f t="shared" si="550"/>
        <v>4</v>
      </c>
      <c r="X5880" t="str">
        <f t="shared" si="551"/>
        <v>414</v>
      </c>
      <c r="Y5880" t="str">
        <f>IF(Table1[[#This Row],[RFM_Score]]="555","Champion", IF(AND(J5880&gt;=4,V5880&gt;=4),"Loyal", IF(U5880&lt;=2,"At Risk", IF(W5880&gt;=4,"Potential Loyalist","Others"))))</f>
        <v>Potential Loyalist</v>
      </c>
    </row>
    <row r="5881" spans="1:25">
      <c r="A5881" t="s">
        <v>12007</v>
      </c>
      <c r="B5881">
        <v>38</v>
      </c>
      <c r="C5881" t="s">
        <v>24</v>
      </c>
      <c r="D5881" t="s">
        <v>25</v>
      </c>
      <c r="E5881" s="6" t="s">
        <v>17951</v>
      </c>
      <c r="F5881" t="s">
        <v>37</v>
      </c>
      <c r="G5881">
        <v>1</v>
      </c>
      <c r="H5881">
        <v>0</v>
      </c>
      <c r="I5881">
        <v>45</v>
      </c>
      <c r="J5881">
        <v>2</v>
      </c>
      <c r="K5881">
        <v>456.86</v>
      </c>
      <c r="L5881" t="str">
        <f t="shared" si="546"/>
        <v/>
      </c>
      <c r="M5881">
        <v>2</v>
      </c>
      <c r="N5881" t="str">
        <f t="shared" si="547"/>
        <v/>
      </c>
      <c r="O5881">
        <v>8</v>
      </c>
      <c r="P5881" s="11">
        <v>0</v>
      </c>
      <c r="Q5881" s="11">
        <v>4.4444444444444398E-2</v>
      </c>
      <c r="R5881" s="12">
        <v>228.43</v>
      </c>
      <c r="S5881" t="s">
        <v>22</v>
      </c>
      <c r="T5881">
        <v>0</v>
      </c>
      <c r="U5881">
        <f t="shared" si="548"/>
        <v>5</v>
      </c>
      <c r="V5881">
        <f t="shared" si="549"/>
        <v>1</v>
      </c>
      <c r="W5881">
        <f t="shared" si="550"/>
        <v>4</v>
      </c>
      <c r="X5881" t="str">
        <f t="shared" si="551"/>
        <v>514</v>
      </c>
      <c r="Y5881" t="str">
        <f>IF(Table1[[#This Row],[RFM_Score]]="555","Champion", IF(AND(J5881&gt;=4,V5881&gt;=4),"Loyal", IF(U5881&lt;=2,"At Risk", IF(W5881&gt;=4,"Potential Loyalist","Others"))))</f>
        <v>Potential Loyalist</v>
      </c>
    </row>
    <row r="5882" spans="1:25">
      <c r="A5882" t="s">
        <v>9342</v>
      </c>
      <c r="B5882">
        <v>46</v>
      </c>
      <c r="C5882" t="s">
        <v>24</v>
      </c>
      <c r="D5882" t="s">
        <v>46</v>
      </c>
      <c r="E5882" s="6" t="s">
        <v>17952</v>
      </c>
      <c r="F5882" t="s">
        <v>30</v>
      </c>
      <c r="G5882">
        <v>4</v>
      </c>
      <c r="H5882">
        <v>1</v>
      </c>
      <c r="I5882">
        <v>54</v>
      </c>
      <c r="J5882">
        <v>1</v>
      </c>
      <c r="K5882">
        <v>456.22</v>
      </c>
      <c r="L5882" t="str">
        <f t="shared" si="546"/>
        <v/>
      </c>
      <c r="M5882">
        <v>2</v>
      </c>
      <c r="N5882" t="str">
        <f t="shared" si="547"/>
        <v/>
      </c>
      <c r="O5882">
        <v>16</v>
      </c>
      <c r="P5882" s="11">
        <v>0.25</v>
      </c>
      <c r="Q5882" s="11">
        <v>1.85185185185185E-2</v>
      </c>
      <c r="R5882" s="12">
        <v>228.11</v>
      </c>
      <c r="S5882" t="s">
        <v>22</v>
      </c>
      <c r="T5882">
        <v>0</v>
      </c>
      <c r="U5882">
        <f t="shared" si="548"/>
        <v>5</v>
      </c>
      <c r="V5882">
        <f t="shared" si="549"/>
        <v>1</v>
      </c>
      <c r="W5882">
        <f t="shared" si="550"/>
        <v>4</v>
      </c>
      <c r="X5882" t="str">
        <f t="shared" si="551"/>
        <v>514</v>
      </c>
      <c r="Y5882" t="str">
        <f>IF(Table1[[#This Row],[RFM_Score]]="555","Champion", IF(AND(J5882&gt;=4,V5882&gt;=4),"Loyal", IF(U5882&lt;=2,"At Risk", IF(W5882&gt;=4,"Potential Loyalist","Others"))))</f>
        <v>Potential Loyalist</v>
      </c>
    </row>
    <row r="5883" spans="1:25">
      <c r="A5883" t="s">
        <v>6503</v>
      </c>
      <c r="B5883">
        <v>24</v>
      </c>
      <c r="C5883" t="s">
        <v>24</v>
      </c>
      <c r="D5883" t="s">
        <v>29</v>
      </c>
      <c r="E5883" s="6" t="s">
        <v>17953</v>
      </c>
      <c r="F5883" t="s">
        <v>37</v>
      </c>
      <c r="G5883">
        <v>2</v>
      </c>
      <c r="H5883">
        <v>0</v>
      </c>
      <c r="I5883">
        <v>36</v>
      </c>
      <c r="J5883">
        <v>2</v>
      </c>
      <c r="K5883">
        <v>455.75</v>
      </c>
      <c r="L5883" t="str">
        <f t="shared" si="546"/>
        <v/>
      </c>
      <c r="M5883">
        <v>2</v>
      </c>
      <c r="N5883" t="str">
        <f t="shared" si="547"/>
        <v/>
      </c>
      <c r="O5883">
        <v>17</v>
      </c>
      <c r="P5883" s="11">
        <v>0</v>
      </c>
      <c r="Q5883" s="11">
        <v>5.5555555555555497E-2</v>
      </c>
      <c r="R5883" s="12">
        <v>227.875</v>
      </c>
      <c r="S5883" t="s">
        <v>22</v>
      </c>
      <c r="T5883">
        <v>0</v>
      </c>
      <c r="U5883">
        <f t="shared" si="548"/>
        <v>5</v>
      </c>
      <c r="V5883">
        <f t="shared" si="549"/>
        <v>1</v>
      </c>
      <c r="W5883">
        <f t="shared" si="550"/>
        <v>4</v>
      </c>
      <c r="X5883" t="str">
        <f t="shared" si="551"/>
        <v>514</v>
      </c>
      <c r="Y5883" t="str">
        <f>IF(Table1[[#This Row],[RFM_Score]]="555","Champion", IF(AND(J5883&gt;=4,V5883&gt;=4),"Loyal", IF(U5883&lt;=2,"At Risk", IF(W5883&gt;=4,"Potential Loyalist","Others"))))</f>
        <v>Potential Loyalist</v>
      </c>
    </row>
    <row r="5884" spans="1:25">
      <c r="A5884" t="s">
        <v>9325</v>
      </c>
      <c r="B5884">
        <v>35</v>
      </c>
      <c r="C5884" t="s">
        <v>24</v>
      </c>
      <c r="D5884" t="s">
        <v>25</v>
      </c>
      <c r="E5884" s="6" t="s">
        <v>17954</v>
      </c>
      <c r="F5884" t="s">
        <v>26</v>
      </c>
      <c r="G5884">
        <v>2</v>
      </c>
      <c r="H5884">
        <v>0</v>
      </c>
      <c r="I5884">
        <v>54</v>
      </c>
      <c r="J5884">
        <v>2</v>
      </c>
      <c r="K5884">
        <v>455.37</v>
      </c>
      <c r="L5884" t="str">
        <f t="shared" si="546"/>
        <v/>
      </c>
      <c r="M5884">
        <v>2</v>
      </c>
      <c r="N5884" t="str">
        <f t="shared" si="547"/>
        <v/>
      </c>
      <c r="O5884">
        <v>18</v>
      </c>
      <c r="P5884" s="11">
        <v>0</v>
      </c>
      <c r="Q5884" s="11">
        <v>3.7037037037037E-2</v>
      </c>
      <c r="R5884" s="12">
        <v>227.685</v>
      </c>
      <c r="S5884" t="s">
        <v>22</v>
      </c>
      <c r="T5884">
        <v>0</v>
      </c>
      <c r="U5884">
        <f t="shared" si="548"/>
        <v>5</v>
      </c>
      <c r="V5884">
        <f t="shared" si="549"/>
        <v>1</v>
      </c>
      <c r="W5884">
        <f t="shared" si="550"/>
        <v>4</v>
      </c>
      <c r="X5884" t="str">
        <f t="shared" si="551"/>
        <v>514</v>
      </c>
      <c r="Y5884" t="str">
        <f>IF(Table1[[#This Row],[RFM_Score]]="555","Champion", IF(AND(J5884&gt;=4,V5884&gt;=4),"Loyal", IF(U5884&lt;=2,"At Risk", IF(W5884&gt;=4,"Potential Loyalist","Others"))))</f>
        <v>Potential Loyalist</v>
      </c>
    </row>
    <row r="5885" spans="1:25">
      <c r="A5885" t="s">
        <v>6428</v>
      </c>
      <c r="B5885">
        <v>34</v>
      </c>
      <c r="C5885" t="s">
        <v>24</v>
      </c>
      <c r="D5885" t="s">
        <v>25</v>
      </c>
      <c r="E5885" s="6" t="s">
        <v>17955</v>
      </c>
      <c r="F5885" t="s">
        <v>30</v>
      </c>
      <c r="G5885">
        <v>3</v>
      </c>
      <c r="H5885">
        <v>1</v>
      </c>
      <c r="I5885">
        <v>50</v>
      </c>
      <c r="J5885">
        <v>2</v>
      </c>
      <c r="K5885">
        <v>455.36</v>
      </c>
      <c r="L5885" t="str">
        <f t="shared" si="546"/>
        <v/>
      </c>
      <c r="M5885">
        <v>2</v>
      </c>
      <c r="N5885" t="str">
        <f t="shared" si="547"/>
        <v/>
      </c>
      <c r="O5885">
        <v>13</v>
      </c>
      <c r="P5885" s="11">
        <v>0.33333333333333298</v>
      </c>
      <c r="Q5885" s="11">
        <v>0.04</v>
      </c>
      <c r="R5885" s="12">
        <v>227.68</v>
      </c>
      <c r="S5885" t="s">
        <v>22</v>
      </c>
      <c r="T5885">
        <v>1</v>
      </c>
      <c r="U5885">
        <f t="shared" si="548"/>
        <v>5</v>
      </c>
      <c r="V5885">
        <f t="shared" si="549"/>
        <v>1</v>
      </c>
      <c r="W5885">
        <f t="shared" si="550"/>
        <v>4</v>
      </c>
      <c r="X5885" t="str">
        <f t="shared" si="551"/>
        <v>514</v>
      </c>
      <c r="Y5885" t="str">
        <f>IF(Table1[[#This Row],[RFM_Score]]="555","Champion", IF(AND(J5885&gt;=4,V5885&gt;=4),"Loyal", IF(U5885&lt;=2,"At Risk", IF(W5885&gt;=4,"Potential Loyalist","Others"))))</f>
        <v>Potential Loyalist</v>
      </c>
    </row>
    <row r="5886" spans="1:25">
      <c r="A5886" t="s">
        <v>1670</v>
      </c>
      <c r="B5886">
        <v>47</v>
      </c>
      <c r="C5886" t="s">
        <v>24</v>
      </c>
      <c r="D5886" t="s">
        <v>20</v>
      </c>
      <c r="E5886" s="6" t="s">
        <v>17956</v>
      </c>
      <c r="F5886" t="s">
        <v>26</v>
      </c>
      <c r="G5886">
        <v>4</v>
      </c>
      <c r="H5886">
        <v>1</v>
      </c>
      <c r="I5886">
        <v>54</v>
      </c>
      <c r="J5886">
        <v>3</v>
      </c>
      <c r="K5886">
        <v>454.81</v>
      </c>
      <c r="L5886" t="str">
        <f t="shared" si="546"/>
        <v/>
      </c>
      <c r="M5886">
        <v>2</v>
      </c>
      <c r="N5886" t="str">
        <f t="shared" si="547"/>
        <v/>
      </c>
      <c r="O5886">
        <v>18</v>
      </c>
      <c r="P5886" s="11">
        <v>0.25</v>
      </c>
      <c r="Q5886" s="11">
        <v>5.5555555555555497E-2</v>
      </c>
      <c r="R5886" s="12">
        <v>227.405</v>
      </c>
      <c r="S5886" t="s">
        <v>22</v>
      </c>
      <c r="T5886">
        <v>0</v>
      </c>
      <c r="U5886">
        <f t="shared" si="548"/>
        <v>5</v>
      </c>
      <c r="V5886">
        <f t="shared" si="549"/>
        <v>1</v>
      </c>
      <c r="W5886">
        <f t="shared" si="550"/>
        <v>4</v>
      </c>
      <c r="X5886" t="str">
        <f t="shared" si="551"/>
        <v>514</v>
      </c>
      <c r="Y5886" t="str">
        <f>IF(Table1[[#This Row],[RFM_Score]]="555","Champion", IF(AND(J5886&gt;=4,V5886&gt;=4),"Loyal", IF(U5886&lt;=2,"At Risk", IF(W5886&gt;=4,"Potential Loyalist","Others"))))</f>
        <v>Potential Loyalist</v>
      </c>
    </row>
    <row r="5887" spans="1:25">
      <c r="A5887" t="s">
        <v>10136</v>
      </c>
      <c r="B5887">
        <v>28</v>
      </c>
      <c r="C5887" t="s">
        <v>19</v>
      </c>
      <c r="D5887" t="s">
        <v>25</v>
      </c>
      <c r="E5887" s="6" t="s">
        <v>17957</v>
      </c>
      <c r="F5887" t="s">
        <v>26</v>
      </c>
      <c r="G5887">
        <v>4</v>
      </c>
      <c r="H5887">
        <v>2</v>
      </c>
      <c r="I5887">
        <v>57</v>
      </c>
      <c r="J5887">
        <v>2</v>
      </c>
      <c r="K5887">
        <v>454.69</v>
      </c>
      <c r="L5887" t="str">
        <f t="shared" si="546"/>
        <v/>
      </c>
      <c r="M5887">
        <v>2</v>
      </c>
      <c r="N5887" t="str">
        <f t="shared" si="547"/>
        <v/>
      </c>
      <c r="O5887">
        <v>18</v>
      </c>
      <c r="P5887" s="11">
        <v>0.5</v>
      </c>
      <c r="Q5887" s="11">
        <v>3.5087719298245598E-2</v>
      </c>
      <c r="R5887" s="12">
        <v>227.345</v>
      </c>
      <c r="S5887" t="s">
        <v>22</v>
      </c>
      <c r="T5887">
        <v>0</v>
      </c>
      <c r="U5887">
        <f t="shared" si="548"/>
        <v>5</v>
      </c>
      <c r="V5887">
        <f t="shared" si="549"/>
        <v>1</v>
      </c>
      <c r="W5887">
        <f t="shared" si="550"/>
        <v>4</v>
      </c>
      <c r="X5887" t="str">
        <f t="shared" si="551"/>
        <v>514</v>
      </c>
      <c r="Y5887" t="str">
        <f>IF(Table1[[#This Row],[RFM_Score]]="555","Champion", IF(AND(J5887&gt;=4,V5887&gt;=4),"Loyal", IF(U5887&lt;=2,"At Risk", IF(W5887&gt;=4,"Potential Loyalist","Others"))))</f>
        <v>Potential Loyalist</v>
      </c>
    </row>
    <row r="5888" spans="1:25">
      <c r="A5888" t="s">
        <v>1284</v>
      </c>
      <c r="B5888">
        <v>25</v>
      </c>
      <c r="C5888" t="s">
        <v>19</v>
      </c>
      <c r="D5888" t="s">
        <v>25</v>
      </c>
      <c r="E5888" s="6" t="s">
        <v>17958</v>
      </c>
      <c r="F5888" t="s">
        <v>60</v>
      </c>
      <c r="G5888">
        <v>4</v>
      </c>
      <c r="H5888">
        <v>2</v>
      </c>
      <c r="I5888">
        <v>50</v>
      </c>
      <c r="J5888">
        <v>2</v>
      </c>
      <c r="K5888">
        <v>453.48</v>
      </c>
      <c r="L5888" t="str">
        <f t="shared" si="546"/>
        <v/>
      </c>
      <c r="M5888">
        <v>2</v>
      </c>
      <c r="N5888" t="str">
        <f t="shared" si="547"/>
        <v/>
      </c>
      <c r="O5888">
        <v>8</v>
      </c>
      <c r="P5888" s="11">
        <v>0.5</v>
      </c>
      <c r="Q5888" s="11">
        <v>0.04</v>
      </c>
      <c r="R5888" s="12">
        <v>226.74</v>
      </c>
      <c r="S5888" t="s">
        <v>22</v>
      </c>
      <c r="T5888">
        <v>0</v>
      </c>
      <c r="U5888">
        <f t="shared" si="548"/>
        <v>5</v>
      </c>
      <c r="V5888">
        <f t="shared" si="549"/>
        <v>1</v>
      </c>
      <c r="W5888">
        <f t="shared" si="550"/>
        <v>4</v>
      </c>
      <c r="X5888" t="str">
        <f t="shared" si="551"/>
        <v>514</v>
      </c>
      <c r="Y5888" t="str">
        <f>IF(Table1[[#This Row],[RFM_Score]]="555","Champion", IF(AND(J5888&gt;=4,V5888&gt;=4),"Loyal", IF(U5888&lt;=2,"At Risk", IF(W5888&gt;=4,"Potential Loyalist","Others"))))</f>
        <v>Potential Loyalist</v>
      </c>
    </row>
    <row r="5889" spans="1:25">
      <c r="A5889" t="s">
        <v>331</v>
      </c>
      <c r="B5889">
        <v>39</v>
      </c>
      <c r="C5889" t="s">
        <v>19</v>
      </c>
      <c r="D5889" t="s">
        <v>25</v>
      </c>
      <c r="E5889" s="6" t="s">
        <v>17959</v>
      </c>
      <c r="F5889" t="s">
        <v>62</v>
      </c>
      <c r="G5889">
        <v>4</v>
      </c>
      <c r="H5889">
        <v>1</v>
      </c>
      <c r="I5889">
        <v>57</v>
      </c>
      <c r="J5889">
        <v>2</v>
      </c>
      <c r="K5889">
        <v>453.41</v>
      </c>
      <c r="L5889" t="str">
        <f t="shared" si="546"/>
        <v/>
      </c>
      <c r="M5889">
        <v>2</v>
      </c>
      <c r="N5889" t="str">
        <f t="shared" si="547"/>
        <v/>
      </c>
      <c r="O5889">
        <v>20</v>
      </c>
      <c r="P5889" s="11">
        <v>0.25</v>
      </c>
      <c r="Q5889" s="11">
        <v>3.5087719298245598E-2</v>
      </c>
      <c r="R5889" s="12">
        <v>226.70500000000001</v>
      </c>
      <c r="S5889" t="s">
        <v>22</v>
      </c>
      <c r="T5889">
        <v>0</v>
      </c>
      <c r="U5889">
        <f t="shared" si="548"/>
        <v>5</v>
      </c>
      <c r="V5889">
        <f t="shared" si="549"/>
        <v>1</v>
      </c>
      <c r="W5889">
        <f t="shared" si="550"/>
        <v>4</v>
      </c>
      <c r="X5889" t="str">
        <f t="shared" si="551"/>
        <v>514</v>
      </c>
      <c r="Y5889" t="str">
        <f>IF(Table1[[#This Row],[RFM_Score]]="555","Champion", IF(AND(J5889&gt;=4,V5889&gt;=4),"Loyal", IF(U5889&lt;=2,"At Risk", IF(W5889&gt;=4,"Potential Loyalist","Others"))))</f>
        <v>Potential Loyalist</v>
      </c>
    </row>
    <row r="5890" spans="1:25">
      <c r="A5890" t="s">
        <v>6605</v>
      </c>
      <c r="B5890">
        <v>37</v>
      </c>
      <c r="C5890" t="s">
        <v>19</v>
      </c>
      <c r="D5890" t="s">
        <v>25</v>
      </c>
      <c r="E5890" s="6" t="s">
        <v>17960</v>
      </c>
      <c r="F5890" t="s">
        <v>60</v>
      </c>
      <c r="G5890">
        <v>3</v>
      </c>
      <c r="H5890">
        <v>1</v>
      </c>
      <c r="I5890">
        <v>42</v>
      </c>
      <c r="J5890">
        <v>3</v>
      </c>
      <c r="K5890">
        <v>453.26</v>
      </c>
      <c r="L5890" t="str">
        <f t="shared" ref="L5890:L5953" si="552">IF(OR(K5890&lt;$AC$10, K5890&gt;$AC$11), "OUTLIER", "")</f>
        <v/>
      </c>
      <c r="M5890">
        <v>2</v>
      </c>
      <c r="N5890" t="str">
        <f t="shared" ref="N5890:N5953" si="553">IF(OR(M5890&lt;$AC$16, M5890&gt;$AC$17), "OUTLIER", "")</f>
        <v/>
      </c>
      <c r="O5890">
        <v>4</v>
      </c>
      <c r="P5890" s="11">
        <v>0.33333333333333298</v>
      </c>
      <c r="Q5890" s="11">
        <v>7.1428571428571397E-2</v>
      </c>
      <c r="R5890" s="12">
        <v>226.63</v>
      </c>
      <c r="S5890" t="s">
        <v>22</v>
      </c>
      <c r="T5890">
        <v>0</v>
      </c>
      <c r="U5890">
        <f t="shared" ref="U5890:U5953" si="554">IF(O5890&lt;=20,5,IF(O5890&lt;=40,4,IF(O5890&lt;=70,3,IF(O5890&lt;=100,2,1))))</f>
        <v>5</v>
      </c>
      <c r="V5890">
        <f t="shared" ref="V5890:V5953" si="555">IF(M5890&gt;=11,5,IF(M5890&gt;=9,4,IF(M5890&gt;=7,3,IF(M5890&gt;=5,2,1))))</f>
        <v>1</v>
      </c>
      <c r="W5890">
        <f t="shared" ref="W5890:W5953" si="556">IF(K5890&gt;=500,5,IF(K5890&gt;=300,4,IF(K5890&gt;=150,3,IF(K5890&gt;=50,2,1))))</f>
        <v>4</v>
      </c>
      <c r="X5890" t="str">
        <f t="shared" ref="X5890:X5953" si="557">U5890 &amp; V5890 &amp; W5890</f>
        <v>514</v>
      </c>
      <c r="Y5890" t="str">
        <f>IF(Table1[[#This Row],[RFM_Score]]="555","Champion", IF(AND(J5890&gt;=4,V5890&gt;=4),"Loyal", IF(U5890&lt;=2,"At Risk", IF(W5890&gt;=4,"Potential Loyalist","Others"))))</f>
        <v>Potential Loyalist</v>
      </c>
    </row>
    <row r="5891" spans="1:25">
      <c r="A5891" t="s">
        <v>6182</v>
      </c>
      <c r="B5891">
        <v>32</v>
      </c>
      <c r="C5891" t="s">
        <v>24</v>
      </c>
      <c r="D5891" t="s">
        <v>25</v>
      </c>
      <c r="E5891" s="6" t="s">
        <v>17961</v>
      </c>
      <c r="F5891" t="s">
        <v>30</v>
      </c>
      <c r="G5891">
        <v>2</v>
      </c>
      <c r="H5891">
        <v>0</v>
      </c>
      <c r="I5891">
        <v>56</v>
      </c>
      <c r="J5891">
        <v>3</v>
      </c>
      <c r="K5891">
        <v>452.56</v>
      </c>
      <c r="L5891" t="str">
        <f t="shared" si="552"/>
        <v/>
      </c>
      <c r="M5891">
        <v>2</v>
      </c>
      <c r="N5891" t="str">
        <f t="shared" si="553"/>
        <v/>
      </c>
      <c r="O5891">
        <v>13</v>
      </c>
      <c r="P5891" s="11">
        <v>0</v>
      </c>
      <c r="Q5891" s="11">
        <v>5.3571428571428499E-2</v>
      </c>
      <c r="R5891" s="12">
        <v>226.28</v>
      </c>
      <c r="S5891" t="s">
        <v>22</v>
      </c>
      <c r="T5891">
        <v>0</v>
      </c>
      <c r="U5891">
        <f t="shared" si="554"/>
        <v>5</v>
      </c>
      <c r="V5891">
        <f t="shared" si="555"/>
        <v>1</v>
      </c>
      <c r="W5891">
        <f t="shared" si="556"/>
        <v>4</v>
      </c>
      <c r="X5891" t="str">
        <f t="shared" si="557"/>
        <v>514</v>
      </c>
      <c r="Y5891" t="str">
        <f>IF(Table1[[#This Row],[RFM_Score]]="555","Champion", IF(AND(J5891&gt;=4,V5891&gt;=4),"Loyal", IF(U5891&lt;=2,"At Risk", IF(W5891&gt;=4,"Potential Loyalist","Others"))))</f>
        <v>Potential Loyalist</v>
      </c>
    </row>
    <row r="5892" spans="1:25">
      <c r="A5892" t="s">
        <v>11665</v>
      </c>
      <c r="B5892">
        <v>65</v>
      </c>
      <c r="C5892" t="s">
        <v>24</v>
      </c>
      <c r="D5892" t="s">
        <v>20</v>
      </c>
      <c r="E5892" s="6" t="s">
        <v>17962</v>
      </c>
      <c r="F5892" t="s">
        <v>26</v>
      </c>
      <c r="G5892">
        <v>4</v>
      </c>
      <c r="H5892">
        <v>1</v>
      </c>
      <c r="I5892">
        <v>52</v>
      </c>
      <c r="J5892">
        <v>3</v>
      </c>
      <c r="K5892">
        <v>451.79</v>
      </c>
      <c r="L5892" t="str">
        <f t="shared" si="552"/>
        <v/>
      </c>
      <c r="M5892">
        <v>2</v>
      </c>
      <c r="N5892" t="str">
        <f t="shared" si="553"/>
        <v/>
      </c>
      <c r="O5892">
        <v>16</v>
      </c>
      <c r="P5892" s="11">
        <v>0.25</v>
      </c>
      <c r="Q5892" s="11">
        <v>5.7692307692307598E-2</v>
      </c>
      <c r="R5892" s="12">
        <v>225.89500000000001</v>
      </c>
      <c r="S5892" t="s">
        <v>22</v>
      </c>
      <c r="T5892">
        <v>0</v>
      </c>
      <c r="U5892">
        <f t="shared" si="554"/>
        <v>5</v>
      </c>
      <c r="V5892">
        <f t="shared" si="555"/>
        <v>1</v>
      </c>
      <c r="W5892">
        <f t="shared" si="556"/>
        <v>4</v>
      </c>
      <c r="X5892" t="str">
        <f t="shared" si="557"/>
        <v>514</v>
      </c>
      <c r="Y5892" t="str">
        <f>IF(Table1[[#This Row],[RFM_Score]]="555","Champion", IF(AND(J5892&gt;=4,V5892&gt;=4),"Loyal", IF(U5892&lt;=2,"At Risk", IF(W5892&gt;=4,"Potential Loyalist","Others"))))</f>
        <v>Potential Loyalist</v>
      </c>
    </row>
    <row r="5893" spans="1:25">
      <c r="A5893" t="s">
        <v>753</v>
      </c>
      <c r="B5893">
        <v>36</v>
      </c>
      <c r="C5893" t="s">
        <v>19</v>
      </c>
      <c r="D5893" t="s">
        <v>29</v>
      </c>
      <c r="E5893" s="6" t="s">
        <v>17963</v>
      </c>
      <c r="F5893" t="s">
        <v>26</v>
      </c>
      <c r="G5893">
        <v>3</v>
      </c>
      <c r="H5893">
        <v>2</v>
      </c>
      <c r="I5893">
        <v>49</v>
      </c>
      <c r="J5893">
        <v>3</v>
      </c>
      <c r="K5893">
        <v>451.2</v>
      </c>
      <c r="L5893" t="str">
        <f t="shared" si="552"/>
        <v/>
      </c>
      <c r="M5893">
        <v>2</v>
      </c>
      <c r="N5893" t="str">
        <f t="shared" si="553"/>
        <v/>
      </c>
      <c r="O5893">
        <v>12</v>
      </c>
      <c r="P5893" s="11">
        <v>0.66666666666666596</v>
      </c>
      <c r="Q5893" s="11">
        <v>6.1224489795918297E-2</v>
      </c>
      <c r="R5893" s="12">
        <v>225.6</v>
      </c>
      <c r="S5893" t="s">
        <v>22</v>
      </c>
      <c r="T5893">
        <v>0</v>
      </c>
      <c r="U5893">
        <f t="shared" si="554"/>
        <v>5</v>
      </c>
      <c r="V5893">
        <f t="shared" si="555"/>
        <v>1</v>
      </c>
      <c r="W5893">
        <f t="shared" si="556"/>
        <v>4</v>
      </c>
      <c r="X5893" t="str">
        <f t="shared" si="557"/>
        <v>514</v>
      </c>
      <c r="Y5893" t="str">
        <f>IF(Table1[[#This Row],[RFM_Score]]="555","Champion", IF(AND(J5893&gt;=4,V5893&gt;=4),"Loyal", IF(U5893&lt;=2,"At Risk", IF(W5893&gt;=4,"Potential Loyalist","Others"))))</f>
        <v>Potential Loyalist</v>
      </c>
    </row>
    <row r="5894" spans="1:25">
      <c r="A5894" t="s">
        <v>5988</v>
      </c>
      <c r="B5894">
        <v>35</v>
      </c>
      <c r="C5894" t="s">
        <v>19</v>
      </c>
      <c r="D5894" t="s">
        <v>41</v>
      </c>
      <c r="E5894" s="6" t="s">
        <v>17964</v>
      </c>
      <c r="F5894" t="s">
        <v>30</v>
      </c>
      <c r="G5894">
        <v>2</v>
      </c>
      <c r="H5894">
        <v>1</v>
      </c>
      <c r="I5894">
        <v>54</v>
      </c>
      <c r="J5894">
        <v>3</v>
      </c>
      <c r="K5894">
        <v>451.12</v>
      </c>
      <c r="L5894" t="str">
        <f t="shared" si="552"/>
        <v/>
      </c>
      <c r="M5894">
        <v>2</v>
      </c>
      <c r="N5894" t="str">
        <f t="shared" si="553"/>
        <v/>
      </c>
      <c r="O5894">
        <v>73</v>
      </c>
      <c r="P5894" s="11">
        <v>0.5</v>
      </c>
      <c r="Q5894" s="11">
        <v>5.5555555555555497E-2</v>
      </c>
      <c r="R5894" s="12">
        <v>225.56</v>
      </c>
      <c r="S5894" t="s">
        <v>22</v>
      </c>
      <c r="T5894">
        <v>0</v>
      </c>
      <c r="U5894">
        <f t="shared" si="554"/>
        <v>2</v>
      </c>
      <c r="V5894">
        <f t="shared" si="555"/>
        <v>1</v>
      </c>
      <c r="W5894">
        <f t="shared" si="556"/>
        <v>4</v>
      </c>
      <c r="X5894" t="str">
        <f t="shared" si="557"/>
        <v>214</v>
      </c>
      <c r="Y5894" t="str">
        <f>IF(Table1[[#This Row],[RFM_Score]]="555","Champion", IF(AND(J5894&gt;=4,V5894&gt;=4),"Loyal", IF(U5894&lt;=2,"At Risk", IF(W5894&gt;=4,"Potential Loyalist","Others"))))</f>
        <v>At Risk</v>
      </c>
    </row>
    <row r="5895" spans="1:25">
      <c r="A5895" t="s">
        <v>10748</v>
      </c>
      <c r="B5895">
        <v>60</v>
      </c>
      <c r="C5895" t="s">
        <v>24</v>
      </c>
      <c r="D5895" t="s">
        <v>46</v>
      </c>
      <c r="E5895" s="6" t="s">
        <v>17965</v>
      </c>
      <c r="F5895" t="s">
        <v>26</v>
      </c>
      <c r="G5895">
        <v>2</v>
      </c>
      <c r="H5895">
        <v>0</v>
      </c>
      <c r="I5895">
        <v>41</v>
      </c>
      <c r="J5895">
        <v>2</v>
      </c>
      <c r="K5895">
        <v>449.22</v>
      </c>
      <c r="L5895" t="str">
        <f t="shared" si="552"/>
        <v/>
      </c>
      <c r="M5895">
        <v>2</v>
      </c>
      <c r="N5895" t="str">
        <f t="shared" si="553"/>
        <v/>
      </c>
      <c r="O5895">
        <v>8</v>
      </c>
      <c r="P5895" s="11">
        <v>0</v>
      </c>
      <c r="Q5895" s="11">
        <v>4.8780487804878002E-2</v>
      </c>
      <c r="R5895" s="12">
        <v>224.61</v>
      </c>
      <c r="S5895" t="s">
        <v>22</v>
      </c>
      <c r="T5895">
        <v>0</v>
      </c>
      <c r="U5895">
        <f t="shared" si="554"/>
        <v>5</v>
      </c>
      <c r="V5895">
        <f t="shared" si="555"/>
        <v>1</v>
      </c>
      <c r="W5895">
        <f t="shared" si="556"/>
        <v>4</v>
      </c>
      <c r="X5895" t="str">
        <f t="shared" si="557"/>
        <v>514</v>
      </c>
      <c r="Y5895" t="str">
        <f>IF(Table1[[#This Row],[RFM_Score]]="555","Champion", IF(AND(J5895&gt;=4,V5895&gt;=4),"Loyal", IF(U5895&lt;=2,"At Risk", IF(W5895&gt;=4,"Potential Loyalist","Others"))))</f>
        <v>Potential Loyalist</v>
      </c>
    </row>
    <row r="5896" spans="1:25">
      <c r="A5896" t="s">
        <v>9548</v>
      </c>
      <c r="B5896">
        <v>22</v>
      </c>
      <c r="C5896" t="s">
        <v>24</v>
      </c>
      <c r="D5896" t="s">
        <v>35</v>
      </c>
      <c r="E5896" s="6" t="s">
        <v>17966</v>
      </c>
      <c r="F5896" t="s">
        <v>26</v>
      </c>
      <c r="G5896">
        <v>0</v>
      </c>
      <c r="H5896">
        <v>0</v>
      </c>
      <c r="I5896">
        <v>50</v>
      </c>
      <c r="J5896">
        <v>7</v>
      </c>
      <c r="K5896">
        <v>448.95</v>
      </c>
      <c r="L5896" t="str">
        <f t="shared" si="552"/>
        <v/>
      </c>
      <c r="M5896">
        <v>2</v>
      </c>
      <c r="N5896" t="str">
        <f t="shared" si="553"/>
        <v/>
      </c>
      <c r="O5896">
        <v>8</v>
      </c>
      <c r="P5896" s="11">
        <v>0</v>
      </c>
      <c r="Q5896" s="11">
        <v>0.14000000000000001</v>
      </c>
      <c r="R5896" s="12">
        <v>224.47499999999999</v>
      </c>
      <c r="S5896" t="s">
        <v>22</v>
      </c>
      <c r="T5896">
        <v>0</v>
      </c>
      <c r="U5896">
        <f t="shared" si="554"/>
        <v>5</v>
      </c>
      <c r="V5896">
        <f t="shared" si="555"/>
        <v>1</v>
      </c>
      <c r="W5896">
        <f t="shared" si="556"/>
        <v>4</v>
      </c>
      <c r="X5896" t="str">
        <f t="shared" si="557"/>
        <v>514</v>
      </c>
      <c r="Y5896" t="str">
        <f>IF(Table1[[#This Row],[RFM_Score]]="555","Champion", IF(AND(J5896&gt;=4,V5896&gt;=4),"Loyal", IF(U5896&lt;=2,"At Risk", IF(W5896&gt;=4,"Potential Loyalist","Others"))))</f>
        <v>Potential Loyalist</v>
      </c>
    </row>
    <row r="5897" spans="1:25">
      <c r="A5897" t="s">
        <v>7722</v>
      </c>
      <c r="B5897">
        <v>45</v>
      </c>
      <c r="C5897" t="s">
        <v>24</v>
      </c>
      <c r="D5897" t="s">
        <v>29</v>
      </c>
      <c r="E5897" s="6" t="s">
        <v>17967</v>
      </c>
      <c r="F5897" t="s">
        <v>60</v>
      </c>
      <c r="G5897">
        <v>4</v>
      </c>
      <c r="H5897">
        <v>2</v>
      </c>
      <c r="I5897">
        <v>36</v>
      </c>
      <c r="J5897">
        <v>1</v>
      </c>
      <c r="K5897">
        <v>448.61</v>
      </c>
      <c r="L5897" t="str">
        <f t="shared" si="552"/>
        <v/>
      </c>
      <c r="M5897">
        <v>2</v>
      </c>
      <c r="N5897" t="str">
        <f t="shared" si="553"/>
        <v/>
      </c>
      <c r="O5897">
        <v>7</v>
      </c>
      <c r="P5897" s="11">
        <v>0.5</v>
      </c>
      <c r="Q5897" s="11">
        <v>2.77777777777777E-2</v>
      </c>
      <c r="R5897" s="12">
        <v>224.30500000000001</v>
      </c>
      <c r="S5897" t="s">
        <v>22</v>
      </c>
      <c r="T5897">
        <v>0</v>
      </c>
      <c r="U5897">
        <f t="shared" si="554"/>
        <v>5</v>
      </c>
      <c r="V5897">
        <f t="shared" si="555"/>
        <v>1</v>
      </c>
      <c r="W5897">
        <f t="shared" si="556"/>
        <v>4</v>
      </c>
      <c r="X5897" t="str">
        <f t="shared" si="557"/>
        <v>514</v>
      </c>
      <c r="Y5897" t="str">
        <f>IF(Table1[[#This Row],[RFM_Score]]="555","Champion", IF(AND(J5897&gt;=4,V5897&gt;=4),"Loyal", IF(U5897&lt;=2,"At Risk", IF(W5897&gt;=4,"Potential Loyalist","Others"))))</f>
        <v>Potential Loyalist</v>
      </c>
    </row>
    <row r="5898" spans="1:25">
      <c r="A5898" t="s">
        <v>1389</v>
      </c>
      <c r="B5898">
        <v>41</v>
      </c>
      <c r="C5898" t="s">
        <v>19</v>
      </c>
      <c r="D5898" t="s">
        <v>41</v>
      </c>
      <c r="E5898" s="6" t="s">
        <v>17968</v>
      </c>
      <c r="F5898" t="s">
        <v>62</v>
      </c>
      <c r="G5898">
        <v>2</v>
      </c>
      <c r="H5898">
        <v>0</v>
      </c>
      <c r="I5898">
        <v>43</v>
      </c>
      <c r="J5898">
        <v>2</v>
      </c>
      <c r="K5898">
        <v>448.1</v>
      </c>
      <c r="L5898" t="str">
        <f t="shared" si="552"/>
        <v/>
      </c>
      <c r="M5898">
        <v>2</v>
      </c>
      <c r="N5898" t="str">
        <f t="shared" si="553"/>
        <v/>
      </c>
      <c r="O5898">
        <v>75</v>
      </c>
      <c r="P5898" s="11">
        <v>0</v>
      </c>
      <c r="Q5898" s="11">
        <v>4.6511627906976702E-2</v>
      </c>
      <c r="R5898" s="12">
        <v>224.05</v>
      </c>
      <c r="S5898" t="s">
        <v>22</v>
      </c>
      <c r="T5898">
        <v>1</v>
      </c>
      <c r="U5898">
        <f t="shared" si="554"/>
        <v>2</v>
      </c>
      <c r="V5898">
        <f t="shared" si="555"/>
        <v>1</v>
      </c>
      <c r="W5898">
        <f t="shared" si="556"/>
        <v>4</v>
      </c>
      <c r="X5898" t="str">
        <f t="shared" si="557"/>
        <v>214</v>
      </c>
      <c r="Y5898" t="str">
        <f>IF(Table1[[#This Row],[RFM_Score]]="555","Champion", IF(AND(J5898&gt;=4,V5898&gt;=4),"Loyal", IF(U5898&lt;=2,"At Risk", IF(W5898&gt;=4,"Potential Loyalist","Others"))))</f>
        <v>At Risk</v>
      </c>
    </row>
    <row r="5899" spans="1:25">
      <c r="A5899" t="s">
        <v>3270</v>
      </c>
      <c r="B5899">
        <v>57</v>
      </c>
      <c r="C5899" t="s">
        <v>19</v>
      </c>
      <c r="D5899" t="s">
        <v>35</v>
      </c>
      <c r="E5899" s="6" t="s">
        <v>17969</v>
      </c>
      <c r="F5899" t="s">
        <v>26</v>
      </c>
      <c r="G5899">
        <v>1</v>
      </c>
      <c r="H5899">
        <v>0</v>
      </c>
      <c r="I5899">
        <v>56</v>
      </c>
      <c r="J5899">
        <v>2</v>
      </c>
      <c r="K5899">
        <v>447.47</v>
      </c>
      <c r="L5899" t="str">
        <f t="shared" si="552"/>
        <v/>
      </c>
      <c r="M5899">
        <v>2</v>
      </c>
      <c r="N5899" t="str">
        <f t="shared" si="553"/>
        <v/>
      </c>
      <c r="O5899">
        <v>31</v>
      </c>
      <c r="P5899" s="11">
        <v>0</v>
      </c>
      <c r="Q5899" s="11">
        <v>3.5714285714285698E-2</v>
      </c>
      <c r="R5899" s="12">
        <v>223.73500000000001</v>
      </c>
      <c r="S5899" t="s">
        <v>22</v>
      </c>
      <c r="T5899">
        <v>0</v>
      </c>
      <c r="U5899">
        <f t="shared" si="554"/>
        <v>4</v>
      </c>
      <c r="V5899">
        <f t="shared" si="555"/>
        <v>1</v>
      </c>
      <c r="W5899">
        <f t="shared" si="556"/>
        <v>4</v>
      </c>
      <c r="X5899" t="str">
        <f t="shared" si="557"/>
        <v>414</v>
      </c>
      <c r="Y5899" t="str">
        <f>IF(Table1[[#This Row],[RFM_Score]]="555","Champion", IF(AND(J5899&gt;=4,V5899&gt;=4),"Loyal", IF(U5899&lt;=2,"At Risk", IF(W5899&gt;=4,"Potential Loyalist","Others"))))</f>
        <v>Potential Loyalist</v>
      </c>
    </row>
    <row r="5900" spans="1:25">
      <c r="A5900" t="s">
        <v>2600</v>
      </c>
      <c r="B5900">
        <v>38</v>
      </c>
      <c r="C5900" t="s">
        <v>24</v>
      </c>
      <c r="D5900" t="s">
        <v>49</v>
      </c>
      <c r="E5900" s="6" t="s">
        <v>17970</v>
      </c>
      <c r="F5900" t="s">
        <v>26</v>
      </c>
      <c r="G5900">
        <v>3</v>
      </c>
      <c r="H5900">
        <v>2</v>
      </c>
      <c r="I5900">
        <v>56</v>
      </c>
      <c r="J5900">
        <v>3</v>
      </c>
      <c r="K5900">
        <v>447.33</v>
      </c>
      <c r="L5900" t="str">
        <f t="shared" si="552"/>
        <v/>
      </c>
      <c r="M5900">
        <v>2</v>
      </c>
      <c r="N5900" t="str">
        <f t="shared" si="553"/>
        <v/>
      </c>
      <c r="O5900">
        <v>9</v>
      </c>
      <c r="P5900" s="11">
        <v>0.66666666666666596</v>
      </c>
      <c r="Q5900" s="11">
        <v>5.3571428571428499E-2</v>
      </c>
      <c r="R5900" s="12">
        <v>223.66499999999999</v>
      </c>
      <c r="S5900" t="s">
        <v>22</v>
      </c>
      <c r="T5900">
        <v>0</v>
      </c>
      <c r="U5900">
        <f t="shared" si="554"/>
        <v>5</v>
      </c>
      <c r="V5900">
        <f t="shared" si="555"/>
        <v>1</v>
      </c>
      <c r="W5900">
        <f t="shared" si="556"/>
        <v>4</v>
      </c>
      <c r="X5900" t="str">
        <f t="shared" si="557"/>
        <v>514</v>
      </c>
      <c r="Y5900" t="str">
        <f>IF(Table1[[#This Row],[RFM_Score]]="555","Champion", IF(AND(J5900&gt;=4,V5900&gt;=4),"Loyal", IF(U5900&lt;=2,"At Risk", IF(W5900&gt;=4,"Potential Loyalist","Others"))))</f>
        <v>Potential Loyalist</v>
      </c>
    </row>
    <row r="5901" spans="1:25">
      <c r="A5901" t="s">
        <v>10450</v>
      </c>
      <c r="B5901">
        <v>28</v>
      </c>
      <c r="C5901" t="s">
        <v>24</v>
      </c>
      <c r="D5901" t="s">
        <v>25</v>
      </c>
      <c r="E5901" s="6" t="s">
        <v>17971</v>
      </c>
      <c r="F5901" t="s">
        <v>37</v>
      </c>
      <c r="G5901">
        <v>3</v>
      </c>
      <c r="H5901">
        <v>2</v>
      </c>
      <c r="I5901">
        <v>46</v>
      </c>
      <c r="J5901">
        <v>0</v>
      </c>
      <c r="K5901">
        <v>447.29</v>
      </c>
      <c r="L5901" t="str">
        <f t="shared" si="552"/>
        <v/>
      </c>
      <c r="M5901">
        <v>2</v>
      </c>
      <c r="N5901" t="str">
        <f t="shared" si="553"/>
        <v/>
      </c>
      <c r="O5901">
        <v>18</v>
      </c>
      <c r="P5901" s="11">
        <v>0.66666666666666596</v>
      </c>
      <c r="Q5901" s="11">
        <v>0</v>
      </c>
      <c r="R5901" s="12">
        <v>223.64500000000001</v>
      </c>
      <c r="S5901" t="s">
        <v>22</v>
      </c>
      <c r="T5901">
        <v>0</v>
      </c>
      <c r="U5901">
        <f t="shared" si="554"/>
        <v>5</v>
      </c>
      <c r="V5901">
        <f t="shared" si="555"/>
        <v>1</v>
      </c>
      <c r="W5901">
        <f t="shared" si="556"/>
        <v>4</v>
      </c>
      <c r="X5901" t="str">
        <f t="shared" si="557"/>
        <v>514</v>
      </c>
      <c r="Y5901" t="str">
        <f>IF(Table1[[#This Row],[RFM_Score]]="555","Champion", IF(AND(J5901&gt;=4,V5901&gt;=4),"Loyal", IF(U5901&lt;=2,"At Risk", IF(W5901&gt;=4,"Potential Loyalist","Others"))))</f>
        <v>Potential Loyalist</v>
      </c>
    </row>
    <row r="5902" spans="1:25">
      <c r="A5902" t="s">
        <v>10073</v>
      </c>
      <c r="B5902">
        <v>31</v>
      </c>
      <c r="C5902" t="s">
        <v>19</v>
      </c>
      <c r="D5902" t="s">
        <v>35</v>
      </c>
      <c r="E5902" s="6" t="s">
        <v>17972</v>
      </c>
      <c r="F5902" t="s">
        <v>21</v>
      </c>
      <c r="G5902">
        <v>4</v>
      </c>
      <c r="H5902">
        <v>1</v>
      </c>
      <c r="I5902">
        <v>56</v>
      </c>
      <c r="J5902">
        <v>3</v>
      </c>
      <c r="K5902">
        <v>447.25</v>
      </c>
      <c r="L5902" t="str">
        <f t="shared" si="552"/>
        <v/>
      </c>
      <c r="M5902">
        <v>2</v>
      </c>
      <c r="N5902" t="str">
        <f t="shared" si="553"/>
        <v/>
      </c>
      <c r="O5902">
        <v>23</v>
      </c>
      <c r="P5902" s="11">
        <v>0.25</v>
      </c>
      <c r="Q5902" s="11">
        <v>5.3571428571428499E-2</v>
      </c>
      <c r="R5902" s="12">
        <v>223.625</v>
      </c>
      <c r="S5902" t="s">
        <v>22</v>
      </c>
      <c r="T5902">
        <v>0</v>
      </c>
      <c r="U5902">
        <f t="shared" si="554"/>
        <v>4</v>
      </c>
      <c r="V5902">
        <f t="shared" si="555"/>
        <v>1</v>
      </c>
      <c r="W5902">
        <f t="shared" si="556"/>
        <v>4</v>
      </c>
      <c r="X5902" t="str">
        <f t="shared" si="557"/>
        <v>414</v>
      </c>
      <c r="Y5902" t="str">
        <f>IF(Table1[[#This Row],[RFM_Score]]="555","Champion", IF(AND(J5902&gt;=4,V5902&gt;=4),"Loyal", IF(U5902&lt;=2,"At Risk", IF(W5902&gt;=4,"Potential Loyalist","Others"))))</f>
        <v>Potential Loyalist</v>
      </c>
    </row>
    <row r="5903" spans="1:25">
      <c r="A5903" t="s">
        <v>4816</v>
      </c>
      <c r="B5903">
        <v>18</v>
      </c>
      <c r="C5903" t="s">
        <v>24</v>
      </c>
      <c r="D5903" t="s">
        <v>25</v>
      </c>
      <c r="E5903" s="6" t="s">
        <v>17973</v>
      </c>
      <c r="F5903" t="s">
        <v>26</v>
      </c>
      <c r="G5903">
        <v>2</v>
      </c>
      <c r="H5903">
        <v>1</v>
      </c>
      <c r="I5903">
        <v>49</v>
      </c>
      <c r="J5903">
        <v>4</v>
      </c>
      <c r="K5903">
        <v>446.83</v>
      </c>
      <c r="L5903" t="str">
        <f t="shared" si="552"/>
        <v/>
      </c>
      <c r="M5903">
        <v>2</v>
      </c>
      <c r="N5903" t="str">
        <f t="shared" si="553"/>
        <v/>
      </c>
      <c r="O5903">
        <v>68</v>
      </c>
      <c r="P5903" s="11">
        <v>0.5</v>
      </c>
      <c r="Q5903" s="11">
        <v>8.16326530612244E-2</v>
      </c>
      <c r="R5903" s="12">
        <v>223.41499999999999</v>
      </c>
      <c r="S5903" t="s">
        <v>22</v>
      </c>
      <c r="T5903">
        <v>0</v>
      </c>
      <c r="U5903">
        <f t="shared" si="554"/>
        <v>3</v>
      </c>
      <c r="V5903">
        <f t="shared" si="555"/>
        <v>1</v>
      </c>
      <c r="W5903">
        <f t="shared" si="556"/>
        <v>4</v>
      </c>
      <c r="X5903" t="str">
        <f t="shared" si="557"/>
        <v>314</v>
      </c>
      <c r="Y5903" t="str">
        <f>IF(Table1[[#This Row],[RFM_Score]]="555","Champion", IF(AND(J5903&gt;=4,V5903&gt;=4),"Loyal", IF(U5903&lt;=2,"At Risk", IF(W5903&gt;=4,"Potential Loyalist","Others"))))</f>
        <v>Potential Loyalist</v>
      </c>
    </row>
    <row r="5904" spans="1:25">
      <c r="A5904" t="s">
        <v>3915</v>
      </c>
      <c r="B5904">
        <v>18</v>
      </c>
      <c r="C5904" t="s">
        <v>19</v>
      </c>
      <c r="D5904" t="s">
        <v>25</v>
      </c>
      <c r="E5904" s="6" t="s">
        <v>17974</v>
      </c>
      <c r="F5904" t="s">
        <v>62</v>
      </c>
      <c r="G5904">
        <v>1</v>
      </c>
      <c r="H5904">
        <v>1</v>
      </c>
      <c r="I5904">
        <v>42</v>
      </c>
      <c r="J5904">
        <v>3</v>
      </c>
      <c r="K5904">
        <v>446.46</v>
      </c>
      <c r="L5904" t="str">
        <f t="shared" si="552"/>
        <v/>
      </c>
      <c r="M5904">
        <v>2</v>
      </c>
      <c r="N5904" t="str">
        <f t="shared" si="553"/>
        <v/>
      </c>
      <c r="O5904">
        <v>12</v>
      </c>
      <c r="P5904" s="11">
        <v>1</v>
      </c>
      <c r="Q5904" s="11">
        <v>7.1428571428571397E-2</v>
      </c>
      <c r="R5904" s="12">
        <v>223.23</v>
      </c>
      <c r="S5904" t="s">
        <v>22</v>
      </c>
      <c r="T5904">
        <v>0</v>
      </c>
      <c r="U5904">
        <f t="shared" si="554"/>
        <v>5</v>
      </c>
      <c r="V5904">
        <f t="shared" si="555"/>
        <v>1</v>
      </c>
      <c r="W5904">
        <f t="shared" si="556"/>
        <v>4</v>
      </c>
      <c r="X5904" t="str">
        <f t="shared" si="557"/>
        <v>514</v>
      </c>
      <c r="Y5904" t="str">
        <f>IF(Table1[[#This Row],[RFM_Score]]="555","Champion", IF(AND(J5904&gt;=4,V5904&gt;=4),"Loyal", IF(U5904&lt;=2,"At Risk", IF(W5904&gt;=4,"Potential Loyalist","Others"))))</f>
        <v>Potential Loyalist</v>
      </c>
    </row>
    <row r="5905" spans="1:25">
      <c r="A5905" t="s">
        <v>4908</v>
      </c>
      <c r="B5905">
        <v>51</v>
      </c>
      <c r="C5905" t="s">
        <v>24</v>
      </c>
      <c r="D5905" t="s">
        <v>20</v>
      </c>
      <c r="E5905" s="6" t="s">
        <v>17975</v>
      </c>
      <c r="F5905" t="s">
        <v>26</v>
      </c>
      <c r="G5905">
        <v>3</v>
      </c>
      <c r="H5905">
        <v>1</v>
      </c>
      <c r="I5905">
        <v>61</v>
      </c>
      <c r="J5905">
        <v>2</v>
      </c>
      <c r="K5905">
        <v>444.61</v>
      </c>
      <c r="L5905" t="str">
        <f t="shared" si="552"/>
        <v/>
      </c>
      <c r="M5905">
        <v>2</v>
      </c>
      <c r="N5905" t="str">
        <f t="shared" si="553"/>
        <v/>
      </c>
      <c r="O5905">
        <v>7</v>
      </c>
      <c r="P5905" s="11">
        <v>0.33333333333333298</v>
      </c>
      <c r="Q5905" s="11">
        <v>3.2786885245901599E-2</v>
      </c>
      <c r="R5905" s="12">
        <v>222.30500000000001</v>
      </c>
      <c r="S5905" t="s">
        <v>22</v>
      </c>
      <c r="T5905">
        <v>1</v>
      </c>
      <c r="U5905">
        <f t="shared" si="554"/>
        <v>5</v>
      </c>
      <c r="V5905">
        <f t="shared" si="555"/>
        <v>1</v>
      </c>
      <c r="W5905">
        <f t="shared" si="556"/>
        <v>4</v>
      </c>
      <c r="X5905" t="str">
        <f t="shared" si="557"/>
        <v>514</v>
      </c>
      <c r="Y5905" t="str">
        <f>IF(Table1[[#This Row],[RFM_Score]]="555","Champion", IF(AND(J5905&gt;=4,V5905&gt;=4),"Loyal", IF(U5905&lt;=2,"At Risk", IF(W5905&gt;=4,"Potential Loyalist","Others"))))</f>
        <v>Potential Loyalist</v>
      </c>
    </row>
    <row r="5906" spans="1:25">
      <c r="A5906" t="s">
        <v>6887</v>
      </c>
      <c r="B5906">
        <v>21</v>
      </c>
      <c r="C5906" t="s">
        <v>19</v>
      </c>
      <c r="D5906" t="s">
        <v>49</v>
      </c>
      <c r="E5906" s="6" t="s">
        <v>17976</v>
      </c>
      <c r="F5906" t="s">
        <v>21</v>
      </c>
      <c r="G5906">
        <v>1</v>
      </c>
      <c r="H5906">
        <v>0</v>
      </c>
      <c r="I5906">
        <v>43</v>
      </c>
      <c r="J5906">
        <v>3</v>
      </c>
      <c r="K5906">
        <v>444.26</v>
      </c>
      <c r="L5906" t="str">
        <f t="shared" si="552"/>
        <v/>
      </c>
      <c r="M5906">
        <v>2</v>
      </c>
      <c r="N5906" t="str">
        <f t="shared" si="553"/>
        <v/>
      </c>
      <c r="O5906">
        <v>39</v>
      </c>
      <c r="P5906" s="11">
        <v>0</v>
      </c>
      <c r="Q5906" s="11">
        <v>6.9767441860465101E-2</v>
      </c>
      <c r="R5906" s="12">
        <v>222.13</v>
      </c>
      <c r="S5906" t="s">
        <v>22</v>
      </c>
      <c r="T5906">
        <v>0</v>
      </c>
      <c r="U5906">
        <f t="shared" si="554"/>
        <v>4</v>
      </c>
      <c r="V5906">
        <f t="shared" si="555"/>
        <v>1</v>
      </c>
      <c r="W5906">
        <f t="shared" si="556"/>
        <v>4</v>
      </c>
      <c r="X5906" t="str">
        <f t="shared" si="557"/>
        <v>414</v>
      </c>
      <c r="Y5906" t="str">
        <f>IF(Table1[[#This Row],[RFM_Score]]="555","Champion", IF(AND(J5906&gt;=4,V5906&gt;=4),"Loyal", IF(U5906&lt;=2,"At Risk", IF(W5906&gt;=4,"Potential Loyalist","Others"))))</f>
        <v>Potential Loyalist</v>
      </c>
    </row>
    <row r="5907" spans="1:25">
      <c r="A5907" t="s">
        <v>7804</v>
      </c>
      <c r="B5907">
        <v>18</v>
      </c>
      <c r="C5907" t="s">
        <v>24</v>
      </c>
      <c r="D5907" t="s">
        <v>25</v>
      </c>
      <c r="E5907" s="6" t="s">
        <v>17977</v>
      </c>
      <c r="F5907" t="s">
        <v>26</v>
      </c>
      <c r="G5907">
        <v>4</v>
      </c>
      <c r="H5907">
        <v>1</v>
      </c>
      <c r="I5907">
        <v>45</v>
      </c>
      <c r="J5907">
        <v>0</v>
      </c>
      <c r="K5907">
        <v>444.2</v>
      </c>
      <c r="L5907" t="str">
        <f t="shared" si="552"/>
        <v/>
      </c>
      <c r="M5907">
        <v>2</v>
      </c>
      <c r="N5907" t="str">
        <f t="shared" si="553"/>
        <v/>
      </c>
      <c r="O5907">
        <v>33</v>
      </c>
      <c r="P5907" s="11">
        <v>0.25</v>
      </c>
      <c r="Q5907" s="11">
        <v>0</v>
      </c>
      <c r="R5907" s="12">
        <v>222.1</v>
      </c>
      <c r="S5907" t="s">
        <v>22</v>
      </c>
      <c r="T5907">
        <v>0</v>
      </c>
      <c r="U5907">
        <f t="shared" si="554"/>
        <v>4</v>
      </c>
      <c r="V5907">
        <f t="shared" si="555"/>
        <v>1</v>
      </c>
      <c r="W5907">
        <f t="shared" si="556"/>
        <v>4</v>
      </c>
      <c r="X5907" t="str">
        <f t="shared" si="557"/>
        <v>414</v>
      </c>
      <c r="Y5907" t="str">
        <f>IF(Table1[[#This Row],[RFM_Score]]="555","Champion", IF(AND(J5907&gt;=4,V5907&gt;=4),"Loyal", IF(U5907&lt;=2,"At Risk", IF(W5907&gt;=4,"Potential Loyalist","Others"))))</f>
        <v>Potential Loyalist</v>
      </c>
    </row>
    <row r="5908" spans="1:25">
      <c r="A5908" t="s">
        <v>9497</v>
      </c>
      <c r="B5908">
        <v>39</v>
      </c>
      <c r="C5908" t="s">
        <v>24</v>
      </c>
      <c r="D5908" t="s">
        <v>25</v>
      </c>
      <c r="E5908" s="6" t="s">
        <v>17978</v>
      </c>
      <c r="F5908" t="s">
        <v>26</v>
      </c>
      <c r="G5908">
        <v>2</v>
      </c>
      <c r="H5908">
        <v>1</v>
      </c>
      <c r="I5908">
        <v>49</v>
      </c>
      <c r="J5908">
        <v>4</v>
      </c>
      <c r="K5908">
        <v>443.9</v>
      </c>
      <c r="L5908" t="str">
        <f t="shared" si="552"/>
        <v/>
      </c>
      <c r="M5908">
        <v>2</v>
      </c>
      <c r="N5908" t="str">
        <f t="shared" si="553"/>
        <v/>
      </c>
      <c r="O5908">
        <v>1</v>
      </c>
      <c r="P5908" s="11">
        <v>0.5</v>
      </c>
      <c r="Q5908" s="11">
        <v>8.16326530612244E-2</v>
      </c>
      <c r="R5908" s="12">
        <v>221.95</v>
      </c>
      <c r="S5908" t="s">
        <v>22</v>
      </c>
      <c r="T5908">
        <v>0</v>
      </c>
      <c r="U5908">
        <f t="shared" si="554"/>
        <v>5</v>
      </c>
      <c r="V5908">
        <f t="shared" si="555"/>
        <v>1</v>
      </c>
      <c r="W5908">
        <f t="shared" si="556"/>
        <v>4</v>
      </c>
      <c r="X5908" t="str">
        <f t="shared" si="557"/>
        <v>514</v>
      </c>
      <c r="Y5908" t="str">
        <f>IF(Table1[[#This Row],[RFM_Score]]="555","Champion", IF(AND(J5908&gt;=4,V5908&gt;=4),"Loyal", IF(U5908&lt;=2,"At Risk", IF(W5908&gt;=4,"Potential Loyalist","Others"))))</f>
        <v>Potential Loyalist</v>
      </c>
    </row>
    <row r="5909" spans="1:25">
      <c r="A5909" t="s">
        <v>9529</v>
      </c>
      <c r="B5909">
        <v>29</v>
      </c>
      <c r="C5909" t="s">
        <v>24</v>
      </c>
      <c r="D5909" t="s">
        <v>46</v>
      </c>
      <c r="E5909" s="6" t="s">
        <v>17979</v>
      </c>
      <c r="F5909" t="s">
        <v>62</v>
      </c>
      <c r="G5909">
        <v>3</v>
      </c>
      <c r="H5909">
        <v>1</v>
      </c>
      <c r="I5909">
        <v>46</v>
      </c>
      <c r="J5909">
        <v>1</v>
      </c>
      <c r="K5909">
        <v>442.96</v>
      </c>
      <c r="L5909" t="str">
        <f t="shared" si="552"/>
        <v/>
      </c>
      <c r="M5909">
        <v>2</v>
      </c>
      <c r="N5909" t="str">
        <f t="shared" si="553"/>
        <v/>
      </c>
      <c r="O5909">
        <v>4</v>
      </c>
      <c r="P5909" s="11">
        <v>0.33333333333333298</v>
      </c>
      <c r="Q5909" s="11">
        <v>2.1739130434782601E-2</v>
      </c>
      <c r="R5909" s="12">
        <v>221.48</v>
      </c>
      <c r="S5909" t="s">
        <v>22</v>
      </c>
      <c r="T5909">
        <v>1</v>
      </c>
      <c r="U5909">
        <f t="shared" si="554"/>
        <v>5</v>
      </c>
      <c r="V5909">
        <f t="shared" si="555"/>
        <v>1</v>
      </c>
      <c r="W5909">
        <f t="shared" si="556"/>
        <v>4</v>
      </c>
      <c r="X5909" t="str">
        <f t="shared" si="557"/>
        <v>514</v>
      </c>
      <c r="Y5909" t="str">
        <f>IF(Table1[[#This Row],[RFM_Score]]="555","Champion", IF(AND(J5909&gt;=4,V5909&gt;=4),"Loyal", IF(U5909&lt;=2,"At Risk", IF(W5909&gt;=4,"Potential Loyalist","Others"))))</f>
        <v>Potential Loyalist</v>
      </c>
    </row>
    <row r="5910" spans="1:25">
      <c r="A5910" t="s">
        <v>11642</v>
      </c>
      <c r="B5910">
        <v>22</v>
      </c>
      <c r="C5910" t="s">
        <v>19</v>
      </c>
      <c r="D5910" t="s">
        <v>29</v>
      </c>
      <c r="E5910" s="6" t="s">
        <v>17980</v>
      </c>
      <c r="F5910" t="s">
        <v>30</v>
      </c>
      <c r="G5910">
        <v>3</v>
      </c>
      <c r="H5910">
        <v>0</v>
      </c>
      <c r="I5910">
        <v>44</v>
      </c>
      <c r="J5910">
        <v>2</v>
      </c>
      <c r="K5910">
        <v>442.73</v>
      </c>
      <c r="L5910" t="str">
        <f t="shared" si="552"/>
        <v/>
      </c>
      <c r="M5910">
        <v>2</v>
      </c>
      <c r="N5910" t="str">
        <f t="shared" si="553"/>
        <v/>
      </c>
      <c r="O5910">
        <v>41</v>
      </c>
      <c r="P5910" s="11">
        <v>0</v>
      </c>
      <c r="Q5910" s="11">
        <v>4.54545454545454E-2</v>
      </c>
      <c r="R5910" s="12">
        <v>221.36500000000001</v>
      </c>
      <c r="S5910" t="s">
        <v>22</v>
      </c>
      <c r="T5910">
        <v>0</v>
      </c>
      <c r="U5910">
        <f t="shared" si="554"/>
        <v>3</v>
      </c>
      <c r="V5910">
        <f t="shared" si="555"/>
        <v>1</v>
      </c>
      <c r="W5910">
        <f t="shared" si="556"/>
        <v>4</v>
      </c>
      <c r="X5910" t="str">
        <f t="shared" si="557"/>
        <v>314</v>
      </c>
      <c r="Y5910" t="str">
        <f>IF(Table1[[#This Row],[RFM_Score]]="555","Champion", IF(AND(J5910&gt;=4,V5910&gt;=4),"Loyal", IF(U5910&lt;=2,"At Risk", IF(W5910&gt;=4,"Potential Loyalist","Others"))))</f>
        <v>Potential Loyalist</v>
      </c>
    </row>
    <row r="5911" spans="1:25">
      <c r="A5911" t="s">
        <v>10302</v>
      </c>
      <c r="B5911">
        <v>39</v>
      </c>
      <c r="C5911" t="s">
        <v>19</v>
      </c>
      <c r="D5911" t="s">
        <v>29</v>
      </c>
      <c r="E5911" s="6" t="s">
        <v>17981</v>
      </c>
      <c r="F5911" t="s">
        <v>30</v>
      </c>
      <c r="G5911">
        <v>4</v>
      </c>
      <c r="H5911">
        <v>2</v>
      </c>
      <c r="I5911">
        <v>69</v>
      </c>
      <c r="J5911">
        <v>2</v>
      </c>
      <c r="K5911">
        <v>442.68</v>
      </c>
      <c r="L5911" t="str">
        <f t="shared" si="552"/>
        <v/>
      </c>
      <c r="M5911">
        <v>2</v>
      </c>
      <c r="N5911" t="str">
        <f t="shared" si="553"/>
        <v/>
      </c>
      <c r="O5911">
        <v>31</v>
      </c>
      <c r="P5911" s="11">
        <v>0.5</v>
      </c>
      <c r="Q5911" s="11">
        <v>2.8985507246376802E-2</v>
      </c>
      <c r="R5911" s="12">
        <v>221.34</v>
      </c>
      <c r="S5911" t="s">
        <v>22</v>
      </c>
      <c r="T5911">
        <v>0</v>
      </c>
      <c r="U5911">
        <f t="shared" si="554"/>
        <v>4</v>
      </c>
      <c r="V5911">
        <f t="shared" si="555"/>
        <v>1</v>
      </c>
      <c r="W5911">
        <f t="shared" si="556"/>
        <v>4</v>
      </c>
      <c r="X5911" t="str">
        <f t="shared" si="557"/>
        <v>414</v>
      </c>
      <c r="Y5911" t="str">
        <f>IF(Table1[[#This Row],[RFM_Score]]="555","Champion", IF(AND(J5911&gt;=4,V5911&gt;=4),"Loyal", IF(U5911&lt;=2,"At Risk", IF(W5911&gt;=4,"Potential Loyalist","Others"))))</f>
        <v>Potential Loyalist</v>
      </c>
    </row>
    <row r="5912" spans="1:25">
      <c r="A5912" t="s">
        <v>10409</v>
      </c>
      <c r="B5912">
        <v>38</v>
      </c>
      <c r="C5912" t="s">
        <v>24</v>
      </c>
      <c r="D5912" t="s">
        <v>25</v>
      </c>
      <c r="E5912" s="6" t="s">
        <v>17982</v>
      </c>
      <c r="F5912" t="s">
        <v>30</v>
      </c>
      <c r="G5912">
        <v>3</v>
      </c>
      <c r="H5912">
        <v>1</v>
      </c>
      <c r="I5912">
        <v>66</v>
      </c>
      <c r="J5912">
        <v>4</v>
      </c>
      <c r="K5912">
        <v>442.65</v>
      </c>
      <c r="L5912" t="str">
        <f t="shared" si="552"/>
        <v/>
      </c>
      <c r="M5912">
        <v>2</v>
      </c>
      <c r="N5912" t="str">
        <f t="shared" si="553"/>
        <v/>
      </c>
      <c r="O5912">
        <v>19</v>
      </c>
      <c r="P5912" s="11">
        <v>0.33333333333333298</v>
      </c>
      <c r="Q5912" s="11">
        <v>6.0606060606060601E-2</v>
      </c>
      <c r="R5912" s="12">
        <v>221.32499999999999</v>
      </c>
      <c r="S5912" t="s">
        <v>22</v>
      </c>
      <c r="T5912">
        <v>0</v>
      </c>
      <c r="U5912">
        <f t="shared" si="554"/>
        <v>5</v>
      </c>
      <c r="V5912">
        <f t="shared" si="555"/>
        <v>1</v>
      </c>
      <c r="W5912">
        <f t="shared" si="556"/>
        <v>4</v>
      </c>
      <c r="X5912" t="str">
        <f t="shared" si="557"/>
        <v>514</v>
      </c>
      <c r="Y5912" t="str">
        <f>IF(Table1[[#This Row],[RFM_Score]]="555","Champion", IF(AND(J5912&gt;=4,V5912&gt;=4),"Loyal", IF(U5912&lt;=2,"At Risk", IF(W5912&gt;=4,"Potential Loyalist","Others"))))</f>
        <v>Potential Loyalist</v>
      </c>
    </row>
    <row r="5913" spans="1:25">
      <c r="A5913" t="s">
        <v>2319</v>
      </c>
      <c r="B5913">
        <v>49</v>
      </c>
      <c r="C5913" t="s">
        <v>24</v>
      </c>
      <c r="D5913" t="s">
        <v>35</v>
      </c>
      <c r="E5913" s="6" t="s">
        <v>17983</v>
      </c>
      <c r="F5913" t="s">
        <v>37</v>
      </c>
      <c r="G5913">
        <v>1</v>
      </c>
      <c r="H5913">
        <v>0</v>
      </c>
      <c r="I5913">
        <v>44</v>
      </c>
      <c r="J5913">
        <v>3</v>
      </c>
      <c r="K5913">
        <v>442.37</v>
      </c>
      <c r="L5913" t="str">
        <f t="shared" si="552"/>
        <v/>
      </c>
      <c r="M5913">
        <v>2</v>
      </c>
      <c r="N5913" t="str">
        <f t="shared" si="553"/>
        <v/>
      </c>
      <c r="O5913">
        <v>63</v>
      </c>
      <c r="P5913" s="11">
        <v>0</v>
      </c>
      <c r="Q5913" s="11">
        <v>6.8181818181818094E-2</v>
      </c>
      <c r="R5913" s="12">
        <v>221.185</v>
      </c>
      <c r="S5913" t="s">
        <v>22</v>
      </c>
      <c r="T5913">
        <v>0</v>
      </c>
      <c r="U5913">
        <f t="shared" si="554"/>
        <v>3</v>
      </c>
      <c r="V5913">
        <f t="shared" si="555"/>
        <v>1</v>
      </c>
      <c r="W5913">
        <f t="shared" si="556"/>
        <v>4</v>
      </c>
      <c r="X5913" t="str">
        <f t="shared" si="557"/>
        <v>314</v>
      </c>
      <c r="Y5913" t="str">
        <f>IF(Table1[[#This Row],[RFM_Score]]="555","Champion", IF(AND(J5913&gt;=4,V5913&gt;=4),"Loyal", IF(U5913&lt;=2,"At Risk", IF(W5913&gt;=4,"Potential Loyalist","Others"))))</f>
        <v>Potential Loyalist</v>
      </c>
    </row>
    <row r="5914" spans="1:25">
      <c r="A5914" t="s">
        <v>10969</v>
      </c>
      <c r="B5914">
        <v>21</v>
      </c>
      <c r="C5914" t="s">
        <v>19</v>
      </c>
      <c r="D5914" t="s">
        <v>25</v>
      </c>
      <c r="E5914" s="6" t="s">
        <v>17984</v>
      </c>
      <c r="F5914" t="s">
        <v>21</v>
      </c>
      <c r="G5914">
        <v>3</v>
      </c>
      <c r="H5914">
        <v>0</v>
      </c>
      <c r="I5914">
        <v>56</v>
      </c>
      <c r="J5914">
        <v>4</v>
      </c>
      <c r="K5914">
        <v>442.27</v>
      </c>
      <c r="L5914" t="str">
        <f t="shared" si="552"/>
        <v/>
      </c>
      <c r="M5914">
        <v>2</v>
      </c>
      <c r="N5914" t="str">
        <f t="shared" si="553"/>
        <v/>
      </c>
      <c r="O5914">
        <v>2</v>
      </c>
      <c r="P5914" s="11">
        <v>0</v>
      </c>
      <c r="Q5914" s="11">
        <v>7.1428571428571397E-2</v>
      </c>
      <c r="R5914" s="12">
        <v>221.13499999999999</v>
      </c>
      <c r="S5914" t="s">
        <v>22</v>
      </c>
      <c r="T5914">
        <v>0</v>
      </c>
      <c r="U5914">
        <f t="shared" si="554"/>
        <v>5</v>
      </c>
      <c r="V5914">
        <f t="shared" si="555"/>
        <v>1</v>
      </c>
      <c r="W5914">
        <f t="shared" si="556"/>
        <v>4</v>
      </c>
      <c r="X5914" t="str">
        <f t="shared" si="557"/>
        <v>514</v>
      </c>
      <c r="Y5914" t="str">
        <f>IF(Table1[[#This Row],[RFM_Score]]="555","Champion", IF(AND(J5914&gt;=4,V5914&gt;=4),"Loyal", IF(U5914&lt;=2,"At Risk", IF(W5914&gt;=4,"Potential Loyalist","Others"))))</f>
        <v>Potential Loyalist</v>
      </c>
    </row>
    <row r="5915" spans="1:25">
      <c r="A5915" t="s">
        <v>11489</v>
      </c>
      <c r="B5915">
        <v>18</v>
      </c>
      <c r="C5915" t="s">
        <v>19</v>
      </c>
      <c r="D5915" t="s">
        <v>46</v>
      </c>
      <c r="E5915" s="6" t="s">
        <v>17985</v>
      </c>
      <c r="F5915" t="s">
        <v>30</v>
      </c>
      <c r="G5915">
        <v>5</v>
      </c>
      <c r="H5915">
        <v>3</v>
      </c>
      <c r="I5915">
        <v>41</v>
      </c>
      <c r="J5915">
        <v>1</v>
      </c>
      <c r="K5915">
        <v>441.52</v>
      </c>
      <c r="L5915" t="str">
        <f t="shared" si="552"/>
        <v/>
      </c>
      <c r="M5915">
        <v>2</v>
      </c>
      <c r="N5915" t="str">
        <f t="shared" si="553"/>
        <v/>
      </c>
      <c r="O5915">
        <v>31</v>
      </c>
      <c r="P5915" s="11">
        <v>0.6</v>
      </c>
      <c r="Q5915" s="11">
        <v>2.4390243902439001E-2</v>
      </c>
      <c r="R5915" s="12">
        <v>220.76</v>
      </c>
      <c r="S5915" t="s">
        <v>22</v>
      </c>
      <c r="T5915">
        <v>1</v>
      </c>
      <c r="U5915">
        <f t="shared" si="554"/>
        <v>4</v>
      </c>
      <c r="V5915">
        <f t="shared" si="555"/>
        <v>1</v>
      </c>
      <c r="W5915">
        <f t="shared" si="556"/>
        <v>4</v>
      </c>
      <c r="X5915" t="str">
        <f t="shared" si="557"/>
        <v>414</v>
      </c>
      <c r="Y5915" t="str">
        <f>IF(Table1[[#This Row],[RFM_Score]]="555","Champion", IF(AND(J5915&gt;=4,V5915&gt;=4),"Loyal", IF(U5915&lt;=2,"At Risk", IF(W5915&gt;=4,"Potential Loyalist","Others"))))</f>
        <v>Potential Loyalist</v>
      </c>
    </row>
    <row r="5916" spans="1:25">
      <c r="A5916" t="s">
        <v>5030</v>
      </c>
      <c r="B5916">
        <v>41</v>
      </c>
      <c r="C5916" t="s">
        <v>33</v>
      </c>
      <c r="D5916" t="s">
        <v>25</v>
      </c>
      <c r="E5916" s="6" t="s">
        <v>17986</v>
      </c>
      <c r="F5916" t="s">
        <v>60</v>
      </c>
      <c r="G5916">
        <v>4</v>
      </c>
      <c r="H5916">
        <v>2</v>
      </c>
      <c r="I5916">
        <v>50</v>
      </c>
      <c r="J5916">
        <v>2</v>
      </c>
      <c r="K5916">
        <v>440.76</v>
      </c>
      <c r="L5916" t="str">
        <f t="shared" si="552"/>
        <v/>
      </c>
      <c r="M5916">
        <v>2</v>
      </c>
      <c r="N5916" t="str">
        <f t="shared" si="553"/>
        <v/>
      </c>
      <c r="O5916">
        <v>10</v>
      </c>
      <c r="P5916" s="11">
        <v>0.5</v>
      </c>
      <c r="Q5916" s="11">
        <v>0.04</v>
      </c>
      <c r="R5916" s="12">
        <v>220.38</v>
      </c>
      <c r="S5916" t="s">
        <v>22</v>
      </c>
      <c r="T5916">
        <v>0</v>
      </c>
      <c r="U5916">
        <f t="shared" si="554"/>
        <v>5</v>
      </c>
      <c r="V5916">
        <f t="shared" si="555"/>
        <v>1</v>
      </c>
      <c r="W5916">
        <f t="shared" si="556"/>
        <v>4</v>
      </c>
      <c r="X5916" t="str">
        <f t="shared" si="557"/>
        <v>514</v>
      </c>
      <c r="Y5916" t="str">
        <f>IF(Table1[[#This Row],[RFM_Score]]="555","Champion", IF(AND(J5916&gt;=4,V5916&gt;=4),"Loyal", IF(U5916&lt;=2,"At Risk", IF(W5916&gt;=4,"Potential Loyalist","Others"))))</f>
        <v>Potential Loyalist</v>
      </c>
    </row>
    <row r="5917" spans="1:25">
      <c r="A5917" t="s">
        <v>3920</v>
      </c>
      <c r="B5917">
        <v>24</v>
      </c>
      <c r="C5917" t="s">
        <v>24</v>
      </c>
      <c r="D5917" t="s">
        <v>25</v>
      </c>
      <c r="E5917" s="6" t="s">
        <v>17987</v>
      </c>
      <c r="F5917" t="s">
        <v>30</v>
      </c>
      <c r="G5917">
        <v>5</v>
      </c>
      <c r="H5917">
        <v>2</v>
      </c>
      <c r="I5917">
        <v>45</v>
      </c>
      <c r="J5917">
        <v>1</v>
      </c>
      <c r="K5917">
        <v>440.21</v>
      </c>
      <c r="L5917" t="str">
        <f t="shared" si="552"/>
        <v/>
      </c>
      <c r="M5917">
        <v>2</v>
      </c>
      <c r="N5917" t="str">
        <f t="shared" si="553"/>
        <v/>
      </c>
      <c r="O5917">
        <v>33</v>
      </c>
      <c r="P5917" s="11">
        <v>0.4</v>
      </c>
      <c r="Q5917" s="11">
        <v>2.2222222222222199E-2</v>
      </c>
      <c r="R5917" s="12">
        <v>220.10499999999999</v>
      </c>
      <c r="S5917" t="s">
        <v>22</v>
      </c>
      <c r="T5917">
        <v>1</v>
      </c>
      <c r="U5917">
        <f t="shared" si="554"/>
        <v>4</v>
      </c>
      <c r="V5917">
        <f t="shared" si="555"/>
        <v>1</v>
      </c>
      <c r="W5917">
        <f t="shared" si="556"/>
        <v>4</v>
      </c>
      <c r="X5917" t="str">
        <f t="shared" si="557"/>
        <v>414</v>
      </c>
      <c r="Y5917" t="str">
        <f>IF(Table1[[#This Row],[RFM_Score]]="555","Champion", IF(AND(J5917&gt;=4,V5917&gt;=4),"Loyal", IF(U5917&lt;=2,"At Risk", IF(W5917&gt;=4,"Potential Loyalist","Others"))))</f>
        <v>Potential Loyalist</v>
      </c>
    </row>
    <row r="5918" spans="1:25">
      <c r="A5918" t="s">
        <v>6262</v>
      </c>
      <c r="B5918">
        <v>31</v>
      </c>
      <c r="C5918" t="s">
        <v>24</v>
      </c>
      <c r="D5918" t="s">
        <v>41</v>
      </c>
      <c r="E5918" s="6" t="s">
        <v>17988</v>
      </c>
      <c r="F5918" t="s">
        <v>26</v>
      </c>
      <c r="G5918">
        <v>7</v>
      </c>
      <c r="H5918">
        <v>2</v>
      </c>
      <c r="I5918">
        <v>57</v>
      </c>
      <c r="J5918">
        <v>5</v>
      </c>
      <c r="K5918">
        <v>439.73</v>
      </c>
      <c r="L5918" t="str">
        <f t="shared" si="552"/>
        <v/>
      </c>
      <c r="M5918">
        <v>2</v>
      </c>
      <c r="N5918" t="str">
        <f t="shared" si="553"/>
        <v/>
      </c>
      <c r="O5918">
        <v>38</v>
      </c>
      <c r="P5918" s="11">
        <v>0.28571428571428498</v>
      </c>
      <c r="Q5918" s="11">
        <v>8.7719298245614002E-2</v>
      </c>
      <c r="R5918" s="12">
        <v>219.86500000000001</v>
      </c>
      <c r="S5918" t="s">
        <v>22</v>
      </c>
      <c r="T5918">
        <v>0</v>
      </c>
      <c r="U5918">
        <f t="shared" si="554"/>
        <v>4</v>
      </c>
      <c r="V5918">
        <f t="shared" si="555"/>
        <v>1</v>
      </c>
      <c r="W5918">
        <f t="shared" si="556"/>
        <v>4</v>
      </c>
      <c r="X5918" t="str">
        <f t="shared" si="557"/>
        <v>414</v>
      </c>
      <c r="Y5918" t="str">
        <f>IF(Table1[[#This Row],[RFM_Score]]="555","Champion", IF(AND(J5918&gt;=4,V5918&gt;=4),"Loyal", IF(U5918&lt;=2,"At Risk", IF(W5918&gt;=4,"Potential Loyalist","Others"))))</f>
        <v>Potential Loyalist</v>
      </c>
    </row>
    <row r="5919" spans="1:25">
      <c r="A5919" t="s">
        <v>225</v>
      </c>
      <c r="B5919">
        <v>24</v>
      </c>
      <c r="C5919" t="s">
        <v>24</v>
      </c>
      <c r="D5919" t="s">
        <v>41</v>
      </c>
      <c r="E5919" s="6" t="s">
        <v>17989</v>
      </c>
      <c r="F5919" t="s">
        <v>37</v>
      </c>
      <c r="G5919">
        <v>5</v>
      </c>
      <c r="H5919">
        <v>1</v>
      </c>
      <c r="I5919">
        <v>44</v>
      </c>
      <c r="J5919">
        <v>2</v>
      </c>
      <c r="K5919">
        <v>439.08</v>
      </c>
      <c r="L5919" t="str">
        <f t="shared" si="552"/>
        <v/>
      </c>
      <c r="M5919">
        <v>2</v>
      </c>
      <c r="N5919" t="str">
        <f t="shared" si="553"/>
        <v/>
      </c>
      <c r="O5919">
        <v>8</v>
      </c>
      <c r="P5919" s="11">
        <v>0.2</v>
      </c>
      <c r="Q5919" s="11">
        <v>4.54545454545454E-2</v>
      </c>
      <c r="R5919" s="12">
        <v>219.54</v>
      </c>
      <c r="S5919" t="s">
        <v>22</v>
      </c>
      <c r="T5919">
        <v>0</v>
      </c>
      <c r="U5919">
        <f t="shared" si="554"/>
        <v>5</v>
      </c>
      <c r="V5919">
        <f t="shared" si="555"/>
        <v>1</v>
      </c>
      <c r="W5919">
        <f t="shared" si="556"/>
        <v>4</v>
      </c>
      <c r="X5919" t="str">
        <f t="shared" si="557"/>
        <v>514</v>
      </c>
      <c r="Y5919" t="str">
        <f>IF(Table1[[#This Row],[RFM_Score]]="555","Champion", IF(AND(J5919&gt;=4,V5919&gt;=4),"Loyal", IF(U5919&lt;=2,"At Risk", IF(W5919&gt;=4,"Potential Loyalist","Others"))))</f>
        <v>Potential Loyalist</v>
      </c>
    </row>
    <row r="5920" spans="1:25">
      <c r="A5920" t="s">
        <v>4848</v>
      </c>
      <c r="B5920">
        <v>18</v>
      </c>
      <c r="C5920" t="s">
        <v>19</v>
      </c>
      <c r="D5920" t="s">
        <v>35</v>
      </c>
      <c r="E5920" s="6" t="s">
        <v>17990</v>
      </c>
      <c r="F5920" t="s">
        <v>26</v>
      </c>
      <c r="G5920">
        <v>2</v>
      </c>
      <c r="H5920">
        <v>1</v>
      </c>
      <c r="I5920">
        <v>48</v>
      </c>
      <c r="J5920">
        <v>4</v>
      </c>
      <c r="K5920">
        <v>438.94</v>
      </c>
      <c r="L5920" t="str">
        <f t="shared" si="552"/>
        <v/>
      </c>
      <c r="M5920">
        <v>2</v>
      </c>
      <c r="N5920" t="str">
        <f t="shared" si="553"/>
        <v/>
      </c>
      <c r="O5920">
        <v>44</v>
      </c>
      <c r="P5920" s="11">
        <v>0.5</v>
      </c>
      <c r="Q5920" s="11">
        <v>8.3333333333333301E-2</v>
      </c>
      <c r="R5920" s="12">
        <v>219.47</v>
      </c>
      <c r="S5920" t="s">
        <v>22</v>
      </c>
      <c r="T5920">
        <v>0</v>
      </c>
      <c r="U5920">
        <f t="shared" si="554"/>
        <v>3</v>
      </c>
      <c r="V5920">
        <f t="shared" si="555"/>
        <v>1</v>
      </c>
      <c r="W5920">
        <f t="shared" si="556"/>
        <v>4</v>
      </c>
      <c r="X5920" t="str">
        <f t="shared" si="557"/>
        <v>314</v>
      </c>
      <c r="Y5920" t="str">
        <f>IF(Table1[[#This Row],[RFM_Score]]="555","Champion", IF(AND(J5920&gt;=4,V5920&gt;=4),"Loyal", IF(U5920&lt;=2,"At Risk", IF(W5920&gt;=4,"Potential Loyalist","Others"))))</f>
        <v>Potential Loyalist</v>
      </c>
    </row>
    <row r="5921" spans="1:25">
      <c r="A5921" t="s">
        <v>6336</v>
      </c>
      <c r="B5921">
        <v>27</v>
      </c>
      <c r="C5921" t="s">
        <v>24</v>
      </c>
      <c r="D5921" t="s">
        <v>20</v>
      </c>
      <c r="E5921" s="6" t="s">
        <v>17991</v>
      </c>
      <c r="F5921" t="s">
        <v>26</v>
      </c>
      <c r="G5921">
        <v>5</v>
      </c>
      <c r="H5921">
        <v>3</v>
      </c>
      <c r="I5921">
        <v>37</v>
      </c>
      <c r="J5921">
        <v>1</v>
      </c>
      <c r="K5921">
        <v>438.31</v>
      </c>
      <c r="L5921" t="str">
        <f t="shared" si="552"/>
        <v/>
      </c>
      <c r="M5921">
        <v>2</v>
      </c>
      <c r="N5921" t="str">
        <f t="shared" si="553"/>
        <v/>
      </c>
      <c r="O5921">
        <v>20</v>
      </c>
      <c r="P5921" s="11">
        <v>0.6</v>
      </c>
      <c r="Q5921" s="11">
        <v>2.7027027027027001E-2</v>
      </c>
      <c r="R5921" s="12">
        <v>219.155</v>
      </c>
      <c r="S5921" t="s">
        <v>22</v>
      </c>
      <c r="T5921">
        <v>0</v>
      </c>
      <c r="U5921">
        <f t="shared" si="554"/>
        <v>5</v>
      </c>
      <c r="V5921">
        <f t="shared" si="555"/>
        <v>1</v>
      </c>
      <c r="W5921">
        <f t="shared" si="556"/>
        <v>4</v>
      </c>
      <c r="X5921" t="str">
        <f t="shared" si="557"/>
        <v>514</v>
      </c>
      <c r="Y5921" t="str">
        <f>IF(Table1[[#This Row],[RFM_Score]]="555","Champion", IF(AND(J5921&gt;=4,V5921&gt;=4),"Loyal", IF(U5921&lt;=2,"At Risk", IF(W5921&gt;=4,"Potential Loyalist","Others"))))</f>
        <v>Potential Loyalist</v>
      </c>
    </row>
    <row r="5922" spans="1:25">
      <c r="A5922" t="s">
        <v>2101</v>
      </c>
      <c r="B5922">
        <v>38</v>
      </c>
      <c r="C5922" t="s">
        <v>19</v>
      </c>
      <c r="D5922" t="s">
        <v>25</v>
      </c>
      <c r="E5922" s="6" t="s">
        <v>17992</v>
      </c>
      <c r="F5922" t="s">
        <v>37</v>
      </c>
      <c r="G5922">
        <v>3</v>
      </c>
      <c r="H5922">
        <v>0</v>
      </c>
      <c r="I5922">
        <v>38</v>
      </c>
      <c r="J5922">
        <v>2</v>
      </c>
      <c r="K5922">
        <v>436.34</v>
      </c>
      <c r="L5922" t="str">
        <f t="shared" si="552"/>
        <v/>
      </c>
      <c r="M5922">
        <v>2</v>
      </c>
      <c r="N5922" t="str">
        <f t="shared" si="553"/>
        <v/>
      </c>
      <c r="O5922">
        <v>25</v>
      </c>
      <c r="P5922" s="11">
        <v>0</v>
      </c>
      <c r="Q5922" s="11">
        <v>5.2631578947368397E-2</v>
      </c>
      <c r="R5922" s="12">
        <v>218.17</v>
      </c>
      <c r="S5922" t="s">
        <v>22</v>
      </c>
      <c r="T5922">
        <v>0</v>
      </c>
      <c r="U5922">
        <f t="shared" si="554"/>
        <v>4</v>
      </c>
      <c r="V5922">
        <f t="shared" si="555"/>
        <v>1</v>
      </c>
      <c r="W5922">
        <f t="shared" si="556"/>
        <v>4</v>
      </c>
      <c r="X5922" t="str">
        <f t="shared" si="557"/>
        <v>414</v>
      </c>
      <c r="Y5922" t="str">
        <f>IF(Table1[[#This Row],[RFM_Score]]="555","Champion", IF(AND(J5922&gt;=4,V5922&gt;=4),"Loyal", IF(U5922&lt;=2,"At Risk", IF(W5922&gt;=4,"Potential Loyalist","Others"))))</f>
        <v>Potential Loyalist</v>
      </c>
    </row>
    <row r="5923" spans="1:25">
      <c r="A5923" t="s">
        <v>7179</v>
      </c>
      <c r="B5923">
        <v>35</v>
      </c>
      <c r="C5923" t="s">
        <v>24</v>
      </c>
      <c r="D5923" t="s">
        <v>25</v>
      </c>
      <c r="E5923" s="6" t="s">
        <v>17993</v>
      </c>
      <c r="F5923" t="s">
        <v>60</v>
      </c>
      <c r="G5923">
        <v>3</v>
      </c>
      <c r="H5923">
        <v>0</v>
      </c>
      <c r="I5923">
        <v>50</v>
      </c>
      <c r="J5923">
        <v>3</v>
      </c>
      <c r="K5923">
        <v>436.24</v>
      </c>
      <c r="L5923" t="str">
        <f t="shared" si="552"/>
        <v/>
      </c>
      <c r="M5923">
        <v>2</v>
      </c>
      <c r="N5923" t="str">
        <f t="shared" si="553"/>
        <v/>
      </c>
      <c r="O5923">
        <v>3</v>
      </c>
      <c r="P5923" s="11">
        <v>0</v>
      </c>
      <c r="Q5923" s="11">
        <v>0.06</v>
      </c>
      <c r="R5923" s="12">
        <v>218.12</v>
      </c>
      <c r="S5923" t="s">
        <v>22</v>
      </c>
      <c r="T5923">
        <v>0</v>
      </c>
      <c r="U5923">
        <f t="shared" si="554"/>
        <v>5</v>
      </c>
      <c r="V5923">
        <f t="shared" si="555"/>
        <v>1</v>
      </c>
      <c r="W5923">
        <f t="shared" si="556"/>
        <v>4</v>
      </c>
      <c r="X5923" t="str">
        <f t="shared" si="557"/>
        <v>514</v>
      </c>
      <c r="Y5923" t="str">
        <f>IF(Table1[[#This Row],[RFM_Score]]="555","Champion", IF(AND(J5923&gt;=4,V5923&gt;=4),"Loyal", IF(U5923&lt;=2,"At Risk", IF(W5923&gt;=4,"Potential Loyalist","Others"))))</f>
        <v>Potential Loyalist</v>
      </c>
    </row>
    <row r="5924" spans="1:25">
      <c r="A5924" t="s">
        <v>152</v>
      </c>
      <c r="B5924">
        <v>38</v>
      </c>
      <c r="C5924" t="s">
        <v>24</v>
      </c>
      <c r="D5924" t="s">
        <v>29</v>
      </c>
      <c r="E5924" s="6" t="s">
        <v>17994</v>
      </c>
      <c r="F5924" t="s">
        <v>37</v>
      </c>
      <c r="G5924">
        <v>3</v>
      </c>
      <c r="H5924">
        <v>1</v>
      </c>
      <c r="I5924">
        <v>47</v>
      </c>
      <c r="J5924">
        <v>4</v>
      </c>
      <c r="K5924">
        <v>435.03</v>
      </c>
      <c r="L5924" t="str">
        <f t="shared" si="552"/>
        <v/>
      </c>
      <c r="M5924">
        <v>2</v>
      </c>
      <c r="N5924" t="str">
        <f t="shared" si="553"/>
        <v/>
      </c>
      <c r="O5924">
        <v>13</v>
      </c>
      <c r="P5924" s="11">
        <v>0.33333333333333298</v>
      </c>
      <c r="Q5924" s="11">
        <v>8.5106382978723402E-2</v>
      </c>
      <c r="R5924" s="12">
        <v>217.51499999999999</v>
      </c>
      <c r="S5924" t="s">
        <v>22</v>
      </c>
      <c r="T5924">
        <v>1</v>
      </c>
      <c r="U5924">
        <f t="shared" si="554"/>
        <v>5</v>
      </c>
      <c r="V5924">
        <f t="shared" si="555"/>
        <v>1</v>
      </c>
      <c r="W5924">
        <f t="shared" si="556"/>
        <v>4</v>
      </c>
      <c r="X5924" t="str">
        <f t="shared" si="557"/>
        <v>514</v>
      </c>
      <c r="Y5924" t="str">
        <f>IF(Table1[[#This Row],[RFM_Score]]="555","Champion", IF(AND(J5924&gt;=4,V5924&gt;=4),"Loyal", IF(U5924&lt;=2,"At Risk", IF(W5924&gt;=4,"Potential Loyalist","Others"))))</f>
        <v>Potential Loyalist</v>
      </c>
    </row>
    <row r="5925" spans="1:25">
      <c r="A5925" t="s">
        <v>11993</v>
      </c>
      <c r="B5925">
        <v>51</v>
      </c>
      <c r="C5925" t="s">
        <v>24</v>
      </c>
      <c r="D5925" t="s">
        <v>41</v>
      </c>
      <c r="E5925" s="6" t="s">
        <v>17995</v>
      </c>
      <c r="F5925" t="s">
        <v>60</v>
      </c>
      <c r="G5925">
        <v>2</v>
      </c>
      <c r="H5925">
        <v>1</v>
      </c>
      <c r="I5925">
        <v>58</v>
      </c>
      <c r="J5925">
        <v>0</v>
      </c>
      <c r="K5925">
        <v>434.72</v>
      </c>
      <c r="L5925" t="str">
        <f t="shared" si="552"/>
        <v/>
      </c>
      <c r="M5925">
        <v>2</v>
      </c>
      <c r="N5925" t="str">
        <f t="shared" si="553"/>
        <v/>
      </c>
      <c r="O5925">
        <v>17</v>
      </c>
      <c r="P5925" s="11">
        <v>0.5</v>
      </c>
      <c r="Q5925" s="11">
        <v>0</v>
      </c>
      <c r="R5925" s="12">
        <v>217.36</v>
      </c>
      <c r="S5925" t="s">
        <v>22</v>
      </c>
      <c r="T5925">
        <v>0</v>
      </c>
      <c r="U5925">
        <f t="shared" si="554"/>
        <v>5</v>
      </c>
      <c r="V5925">
        <f t="shared" si="555"/>
        <v>1</v>
      </c>
      <c r="W5925">
        <f t="shared" si="556"/>
        <v>4</v>
      </c>
      <c r="X5925" t="str">
        <f t="shared" si="557"/>
        <v>514</v>
      </c>
      <c r="Y5925" t="str">
        <f>IF(Table1[[#This Row],[RFM_Score]]="555","Champion", IF(AND(J5925&gt;=4,V5925&gt;=4),"Loyal", IF(U5925&lt;=2,"At Risk", IF(W5925&gt;=4,"Potential Loyalist","Others"))))</f>
        <v>Potential Loyalist</v>
      </c>
    </row>
    <row r="5926" spans="1:25">
      <c r="A5926" t="s">
        <v>2914</v>
      </c>
      <c r="B5926">
        <v>26</v>
      </c>
      <c r="C5926" t="s">
        <v>24</v>
      </c>
      <c r="D5926" t="s">
        <v>25</v>
      </c>
      <c r="E5926" s="6" t="s">
        <v>17996</v>
      </c>
      <c r="F5926" t="s">
        <v>26</v>
      </c>
      <c r="G5926">
        <v>2</v>
      </c>
      <c r="H5926">
        <v>0</v>
      </c>
      <c r="I5926">
        <v>50</v>
      </c>
      <c r="J5926">
        <v>3</v>
      </c>
      <c r="K5926">
        <v>433.8</v>
      </c>
      <c r="L5926" t="str">
        <f t="shared" si="552"/>
        <v/>
      </c>
      <c r="M5926">
        <v>2</v>
      </c>
      <c r="N5926" t="str">
        <f t="shared" si="553"/>
        <v/>
      </c>
      <c r="O5926">
        <v>37</v>
      </c>
      <c r="P5926" s="11">
        <v>0</v>
      </c>
      <c r="Q5926" s="11">
        <v>0.06</v>
      </c>
      <c r="R5926" s="12">
        <v>216.9</v>
      </c>
      <c r="S5926" t="s">
        <v>22</v>
      </c>
      <c r="T5926">
        <v>0</v>
      </c>
      <c r="U5926">
        <f t="shared" si="554"/>
        <v>4</v>
      </c>
      <c r="V5926">
        <f t="shared" si="555"/>
        <v>1</v>
      </c>
      <c r="W5926">
        <f t="shared" si="556"/>
        <v>4</v>
      </c>
      <c r="X5926" t="str">
        <f t="shared" si="557"/>
        <v>414</v>
      </c>
      <c r="Y5926" t="str">
        <f>IF(Table1[[#This Row],[RFM_Score]]="555","Champion", IF(AND(J5926&gt;=4,V5926&gt;=4),"Loyal", IF(U5926&lt;=2,"At Risk", IF(W5926&gt;=4,"Potential Loyalist","Others"))))</f>
        <v>Potential Loyalist</v>
      </c>
    </row>
    <row r="5927" spans="1:25">
      <c r="A5927" t="s">
        <v>8525</v>
      </c>
      <c r="B5927">
        <v>41</v>
      </c>
      <c r="C5927" t="s">
        <v>19</v>
      </c>
      <c r="D5927" t="s">
        <v>25</v>
      </c>
      <c r="E5927" s="6" t="s">
        <v>17997</v>
      </c>
      <c r="F5927" t="s">
        <v>26</v>
      </c>
      <c r="G5927">
        <v>1</v>
      </c>
      <c r="H5927">
        <v>0</v>
      </c>
      <c r="I5927">
        <v>50</v>
      </c>
      <c r="J5927">
        <v>5</v>
      </c>
      <c r="K5927">
        <v>433.17</v>
      </c>
      <c r="L5927" t="str">
        <f t="shared" si="552"/>
        <v/>
      </c>
      <c r="M5927">
        <v>2</v>
      </c>
      <c r="N5927" t="str">
        <f t="shared" si="553"/>
        <v/>
      </c>
      <c r="O5927">
        <v>19</v>
      </c>
      <c r="P5927" s="11">
        <v>0</v>
      </c>
      <c r="Q5927" s="11">
        <v>0.1</v>
      </c>
      <c r="R5927" s="12">
        <v>216.58500000000001</v>
      </c>
      <c r="S5927" t="s">
        <v>22</v>
      </c>
      <c r="T5927">
        <v>0</v>
      </c>
      <c r="U5927">
        <f t="shared" si="554"/>
        <v>5</v>
      </c>
      <c r="V5927">
        <f t="shared" si="555"/>
        <v>1</v>
      </c>
      <c r="W5927">
        <f t="shared" si="556"/>
        <v>4</v>
      </c>
      <c r="X5927" t="str">
        <f t="shared" si="557"/>
        <v>514</v>
      </c>
      <c r="Y5927" t="str">
        <f>IF(Table1[[#This Row],[RFM_Score]]="555","Champion", IF(AND(J5927&gt;=4,V5927&gt;=4),"Loyal", IF(U5927&lt;=2,"At Risk", IF(W5927&gt;=4,"Potential Loyalist","Others"))))</f>
        <v>Potential Loyalist</v>
      </c>
    </row>
    <row r="5928" spans="1:25">
      <c r="A5928" t="s">
        <v>9584</v>
      </c>
      <c r="B5928">
        <v>43</v>
      </c>
      <c r="C5928" t="s">
        <v>19</v>
      </c>
      <c r="D5928" t="s">
        <v>25</v>
      </c>
      <c r="E5928" s="6" t="s">
        <v>17998</v>
      </c>
      <c r="F5928" t="s">
        <v>37</v>
      </c>
      <c r="G5928">
        <v>2</v>
      </c>
      <c r="H5928">
        <v>1</v>
      </c>
      <c r="I5928">
        <v>50</v>
      </c>
      <c r="J5928">
        <v>2</v>
      </c>
      <c r="K5928">
        <v>432.31</v>
      </c>
      <c r="L5928" t="str">
        <f t="shared" si="552"/>
        <v/>
      </c>
      <c r="M5928">
        <v>2</v>
      </c>
      <c r="N5928" t="str">
        <f t="shared" si="553"/>
        <v/>
      </c>
      <c r="O5928">
        <v>0</v>
      </c>
      <c r="P5928" s="11">
        <v>0.5</v>
      </c>
      <c r="Q5928" s="11">
        <v>0.04</v>
      </c>
      <c r="R5928" s="12">
        <v>216.155</v>
      </c>
      <c r="S5928" t="s">
        <v>22</v>
      </c>
      <c r="T5928">
        <v>0</v>
      </c>
      <c r="U5928">
        <f t="shared" si="554"/>
        <v>5</v>
      </c>
      <c r="V5928">
        <f t="shared" si="555"/>
        <v>1</v>
      </c>
      <c r="W5928">
        <f t="shared" si="556"/>
        <v>4</v>
      </c>
      <c r="X5928" t="str">
        <f t="shared" si="557"/>
        <v>514</v>
      </c>
      <c r="Y5928" t="str">
        <f>IF(Table1[[#This Row],[RFM_Score]]="555","Champion", IF(AND(J5928&gt;=4,V5928&gt;=4),"Loyal", IF(U5928&lt;=2,"At Risk", IF(W5928&gt;=4,"Potential Loyalist","Others"))))</f>
        <v>Potential Loyalist</v>
      </c>
    </row>
    <row r="5929" spans="1:25">
      <c r="A5929" t="s">
        <v>487</v>
      </c>
      <c r="B5929">
        <v>34</v>
      </c>
      <c r="C5929" t="s">
        <v>24</v>
      </c>
      <c r="D5929" t="s">
        <v>49</v>
      </c>
      <c r="E5929" s="6" t="s">
        <v>17999</v>
      </c>
      <c r="F5929" t="s">
        <v>21</v>
      </c>
      <c r="G5929">
        <v>2</v>
      </c>
      <c r="H5929">
        <v>1</v>
      </c>
      <c r="I5929">
        <v>57</v>
      </c>
      <c r="J5929">
        <v>4</v>
      </c>
      <c r="K5929">
        <v>432.01</v>
      </c>
      <c r="L5929" t="str">
        <f t="shared" si="552"/>
        <v/>
      </c>
      <c r="M5929">
        <v>2</v>
      </c>
      <c r="N5929" t="str">
        <f t="shared" si="553"/>
        <v/>
      </c>
      <c r="O5929">
        <v>5</v>
      </c>
      <c r="P5929" s="11">
        <v>0.5</v>
      </c>
      <c r="Q5929" s="11">
        <v>7.0175438596491196E-2</v>
      </c>
      <c r="R5929" s="12">
        <v>216.005</v>
      </c>
      <c r="S5929" t="s">
        <v>22</v>
      </c>
      <c r="T5929">
        <v>0</v>
      </c>
      <c r="U5929">
        <f t="shared" si="554"/>
        <v>5</v>
      </c>
      <c r="V5929">
        <f t="shared" si="555"/>
        <v>1</v>
      </c>
      <c r="W5929">
        <f t="shared" si="556"/>
        <v>4</v>
      </c>
      <c r="X5929" t="str">
        <f t="shared" si="557"/>
        <v>514</v>
      </c>
      <c r="Y5929" t="str">
        <f>IF(Table1[[#This Row],[RFM_Score]]="555","Champion", IF(AND(J5929&gt;=4,V5929&gt;=4),"Loyal", IF(U5929&lt;=2,"At Risk", IF(W5929&gt;=4,"Potential Loyalist","Others"))))</f>
        <v>Potential Loyalist</v>
      </c>
    </row>
    <row r="5930" spans="1:25">
      <c r="A5930" t="s">
        <v>6067</v>
      </c>
      <c r="B5930">
        <v>18</v>
      </c>
      <c r="C5930" t="s">
        <v>19</v>
      </c>
      <c r="D5930" t="s">
        <v>29</v>
      </c>
      <c r="E5930" s="6" t="s">
        <v>18000</v>
      </c>
      <c r="F5930" t="s">
        <v>60</v>
      </c>
      <c r="G5930">
        <v>2</v>
      </c>
      <c r="H5930">
        <v>0</v>
      </c>
      <c r="I5930">
        <v>50</v>
      </c>
      <c r="J5930">
        <v>1</v>
      </c>
      <c r="K5930">
        <v>431.06</v>
      </c>
      <c r="L5930" t="str">
        <f t="shared" si="552"/>
        <v/>
      </c>
      <c r="M5930">
        <v>2</v>
      </c>
      <c r="N5930" t="str">
        <f t="shared" si="553"/>
        <v/>
      </c>
      <c r="O5930">
        <v>5</v>
      </c>
      <c r="P5930" s="11">
        <v>0</v>
      </c>
      <c r="Q5930" s="11">
        <v>0.02</v>
      </c>
      <c r="R5930" s="12">
        <v>215.53</v>
      </c>
      <c r="S5930" t="s">
        <v>22</v>
      </c>
      <c r="T5930">
        <v>1</v>
      </c>
      <c r="U5930">
        <f t="shared" si="554"/>
        <v>5</v>
      </c>
      <c r="V5930">
        <f t="shared" si="555"/>
        <v>1</v>
      </c>
      <c r="W5930">
        <f t="shared" si="556"/>
        <v>4</v>
      </c>
      <c r="X5930" t="str">
        <f t="shared" si="557"/>
        <v>514</v>
      </c>
      <c r="Y5930" t="str">
        <f>IF(Table1[[#This Row],[RFM_Score]]="555","Champion", IF(AND(J5930&gt;=4,V5930&gt;=4),"Loyal", IF(U5930&lt;=2,"At Risk", IF(W5930&gt;=4,"Potential Loyalist","Others"))))</f>
        <v>Potential Loyalist</v>
      </c>
    </row>
    <row r="5931" spans="1:25">
      <c r="A5931" t="s">
        <v>10559</v>
      </c>
      <c r="B5931">
        <v>18</v>
      </c>
      <c r="C5931" t="s">
        <v>19</v>
      </c>
      <c r="D5931" t="s">
        <v>29</v>
      </c>
      <c r="E5931" s="6" t="s">
        <v>18001</v>
      </c>
      <c r="F5931" t="s">
        <v>62</v>
      </c>
      <c r="G5931">
        <v>2</v>
      </c>
      <c r="H5931">
        <v>0</v>
      </c>
      <c r="I5931">
        <v>59</v>
      </c>
      <c r="J5931">
        <v>1</v>
      </c>
      <c r="K5931">
        <v>430.95</v>
      </c>
      <c r="L5931" t="str">
        <f t="shared" si="552"/>
        <v/>
      </c>
      <c r="M5931">
        <v>2</v>
      </c>
      <c r="N5931" t="str">
        <f t="shared" si="553"/>
        <v/>
      </c>
      <c r="O5931">
        <v>27</v>
      </c>
      <c r="P5931" s="11">
        <v>0</v>
      </c>
      <c r="Q5931" s="11">
        <v>1.6949152542372801E-2</v>
      </c>
      <c r="R5931" s="12">
        <v>215.47499999999999</v>
      </c>
      <c r="S5931" t="s">
        <v>22</v>
      </c>
      <c r="T5931">
        <v>0</v>
      </c>
      <c r="U5931">
        <f t="shared" si="554"/>
        <v>4</v>
      </c>
      <c r="V5931">
        <f t="shared" si="555"/>
        <v>1</v>
      </c>
      <c r="W5931">
        <f t="shared" si="556"/>
        <v>4</v>
      </c>
      <c r="X5931" t="str">
        <f t="shared" si="557"/>
        <v>414</v>
      </c>
      <c r="Y5931" t="str">
        <f>IF(Table1[[#This Row],[RFM_Score]]="555","Champion", IF(AND(J5931&gt;=4,V5931&gt;=4),"Loyal", IF(U5931&lt;=2,"At Risk", IF(W5931&gt;=4,"Potential Loyalist","Others"))))</f>
        <v>Potential Loyalist</v>
      </c>
    </row>
    <row r="5932" spans="1:25">
      <c r="A5932" t="s">
        <v>8866</v>
      </c>
      <c r="B5932">
        <v>20</v>
      </c>
      <c r="C5932" t="s">
        <v>24</v>
      </c>
      <c r="D5932" t="s">
        <v>20</v>
      </c>
      <c r="E5932" s="6" t="s">
        <v>18002</v>
      </c>
      <c r="F5932" t="s">
        <v>21</v>
      </c>
      <c r="G5932">
        <v>2</v>
      </c>
      <c r="H5932">
        <v>0</v>
      </c>
      <c r="I5932">
        <v>51</v>
      </c>
      <c r="J5932">
        <v>2</v>
      </c>
      <c r="K5932">
        <v>430.92</v>
      </c>
      <c r="L5932" t="str">
        <f t="shared" si="552"/>
        <v/>
      </c>
      <c r="M5932">
        <v>2</v>
      </c>
      <c r="N5932" t="str">
        <f t="shared" si="553"/>
        <v/>
      </c>
      <c r="O5932">
        <v>75</v>
      </c>
      <c r="P5932" s="11">
        <v>0</v>
      </c>
      <c r="Q5932" s="11">
        <v>3.9215686274509803E-2</v>
      </c>
      <c r="R5932" s="12">
        <v>215.46</v>
      </c>
      <c r="S5932" t="s">
        <v>22</v>
      </c>
      <c r="T5932">
        <v>1</v>
      </c>
      <c r="U5932">
        <f t="shared" si="554"/>
        <v>2</v>
      </c>
      <c r="V5932">
        <f t="shared" si="555"/>
        <v>1</v>
      </c>
      <c r="W5932">
        <f t="shared" si="556"/>
        <v>4</v>
      </c>
      <c r="X5932" t="str">
        <f t="shared" si="557"/>
        <v>214</v>
      </c>
      <c r="Y5932" t="str">
        <f>IF(Table1[[#This Row],[RFM_Score]]="555","Champion", IF(AND(J5932&gt;=4,V5932&gt;=4),"Loyal", IF(U5932&lt;=2,"At Risk", IF(W5932&gt;=4,"Potential Loyalist","Others"))))</f>
        <v>At Risk</v>
      </c>
    </row>
    <row r="5933" spans="1:25">
      <c r="A5933" t="s">
        <v>8795</v>
      </c>
      <c r="B5933">
        <v>36</v>
      </c>
      <c r="C5933" t="s">
        <v>19</v>
      </c>
      <c r="D5933" t="s">
        <v>25</v>
      </c>
      <c r="E5933" s="6" t="s">
        <v>18003</v>
      </c>
      <c r="F5933" t="s">
        <v>26</v>
      </c>
      <c r="G5933">
        <v>1</v>
      </c>
      <c r="H5933">
        <v>1</v>
      </c>
      <c r="I5933">
        <v>60</v>
      </c>
      <c r="J5933">
        <v>7</v>
      </c>
      <c r="K5933">
        <v>430.68</v>
      </c>
      <c r="L5933" t="str">
        <f t="shared" si="552"/>
        <v/>
      </c>
      <c r="M5933">
        <v>2</v>
      </c>
      <c r="N5933" t="str">
        <f t="shared" si="553"/>
        <v/>
      </c>
      <c r="O5933">
        <v>49</v>
      </c>
      <c r="P5933" s="11">
        <v>1</v>
      </c>
      <c r="Q5933" s="11">
        <v>0.116666666666666</v>
      </c>
      <c r="R5933" s="12">
        <v>215.34</v>
      </c>
      <c r="S5933" t="s">
        <v>22</v>
      </c>
      <c r="T5933">
        <v>0</v>
      </c>
      <c r="U5933">
        <f t="shared" si="554"/>
        <v>3</v>
      </c>
      <c r="V5933">
        <f t="shared" si="555"/>
        <v>1</v>
      </c>
      <c r="W5933">
        <f t="shared" si="556"/>
        <v>4</v>
      </c>
      <c r="X5933" t="str">
        <f t="shared" si="557"/>
        <v>314</v>
      </c>
      <c r="Y5933" t="str">
        <f>IF(Table1[[#This Row],[RFM_Score]]="555","Champion", IF(AND(J5933&gt;=4,V5933&gt;=4),"Loyal", IF(U5933&lt;=2,"At Risk", IF(W5933&gt;=4,"Potential Loyalist","Others"))))</f>
        <v>Potential Loyalist</v>
      </c>
    </row>
    <row r="5934" spans="1:25">
      <c r="A5934" t="s">
        <v>11690</v>
      </c>
      <c r="B5934">
        <v>55</v>
      </c>
      <c r="C5934" t="s">
        <v>19</v>
      </c>
      <c r="D5934" t="s">
        <v>25</v>
      </c>
      <c r="E5934" s="6" t="s">
        <v>18004</v>
      </c>
      <c r="F5934" t="s">
        <v>30</v>
      </c>
      <c r="G5934">
        <v>2</v>
      </c>
      <c r="H5934">
        <v>0</v>
      </c>
      <c r="I5934">
        <v>51</v>
      </c>
      <c r="J5934">
        <v>2</v>
      </c>
      <c r="K5934">
        <v>430.18</v>
      </c>
      <c r="L5934" t="str">
        <f t="shared" si="552"/>
        <v/>
      </c>
      <c r="M5934">
        <v>2</v>
      </c>
      <c r="N5934" t="str">
        <f t="shared" si="553"/>
        <v/>
      </c>
      <c r="O5934">
        <v>3</v>
      </c>
      <c r="P5934" s="11">
        <v>0</v>
      </c>
      <c r="Q5934" s="11">
        <v>3.9215686274509803E-2</v>
      </c>
      <c r="R5934" s="12">
        <v>215.09</v>
      </c>
      <c r="S5934" t="s">
        <v>22</v>
      </c>
      <c r="T5934">
        <v>0</v>
      </c>
      <c r="U5934">
        <f t="shared" si="554"/>
        <v>5</v>
      </c>
      <c r="V5934">
        <f t="shared" si="555"/>
        <v>1</v>
      </c>
      <c r="W5934">
        <f t="shared" si="556"/>
        <v>4</v>
      </c>
      <c r="X5934" t="str">
        <f t="shared" si="557"/>
        <v>514</v>
      </c>
      <c r="Y5934" t="str">
        <f>IF(Table1[[#This Row],[RFM_Score]]="555","Champion", IF(AND(J5934&gt;=4,V5934&gt;=4),"Loyal", IF(U5934&lt;=2,"At Risk", IF(W5934&gt;=4,"Potential Loyalist","Others"))))</f>
        <v>Potential Loyalist</v>
      </c>
    </row>
    <row r="5935" spans="1:25">
      <c r="A5935" t="s">
        <v>9031</v>
      </c>
      <c r="B5935">
        <v>34</v>
      </c>
      <c r="C5935" t="s">
        <v>19</v>
      </c>
      <c r="D5935" t="s">
        <v>20</v>
      </c>
      <c r="E5935" s="6" t="s">
        <v>18005</v>
      </c>
      <c r="F5935" t="s">
        <v>26</v>
      </c>
      <c r="G5935">
        <v>2</v>
      </c>
      <c r="H5935">
        <v>0</v>
      </c>
      <c r="I5935">
        <v>53</v>
      </c>
      <c r="J5935">
        <v>2</v>
      </c>
      <c r="K5935">
        <v>429.39</v>
      </c>
      <c r="L5935" t="str">
        <f t="shared" si="552"/>
        <v/>
      </c>
      <c r="M5935">
        <v>2</v>
      </c>
      <c r="N5935" t="str">
        <f t="shared" si="553"/>
        <v/>
      </c>
      <c r="O5935">
        <v>33</v>
      </c>
      <c r="P5935" s="11">
        <v>0</v>
      </c>
      <c r="Q5935" s="11">
        <v>3.7735849056603703E-2</v>
      </c>
      <c r="R5935" s="12">
        <v>214.69499999999999</v>
      </c>
      <c r="S5935" t="s">
        <v>22</v>
      </c>
      <c r="T5935">
        <v>0</v>
      </c>
      <c r="U5935">
        <f t="shared" si="554"/>
        <v>4</v>
      </c>
      <c r="V5935">
        <f t="shared" si="555"/>
        <v>1</v>
      </c>
      <c r="W5935">
        <f t="shared" si="556"/>
        <v>4</v>
      </c>
      <c r="X5935" t="str">
        <f t="shared" si="557"/>
        <v>414</v>
      </c>
      <c r="Y5935" t="str">
        <f>IF(Table1[[#This Row],[RFM_Score]]="555","Champion", IF(AND(J5935&gt;=4,V5935&gt;=4),"Loyal", IF(U5935&lt;=2,"At Risk", IF(W5935&gt;=4,"Potential Loyalist","Others"))))</f>
        <v>Potential Loyalist</v>
      </c>
    </row>
    <row r="5936" spans="1:25">
      <c r="A5936" t="s">
        <v>6597</v>
      </c>
      <c r="B5936">
        <v>31</v>
      </c>
      <c r="C5936" t="s">
        <v>19</v>
      </c>
      <c r="D5936" t="s">
        <v>29</v>
      </c>
      <c r="E5936" s="6" t="s">
        <v>18006</v>
      </c>
      <c r="F5936" t="s">
        <v>37</v>
      </c>
      <c r="G5936">
        <v>6</v>
      </c>
      <c r="H5936">
        <v>2</v>
      </c>
      <c r="I5936">
        <v>51</v>
      </c>
      <c r="J5936">
        <v>4</v>
      </c>
      <c r="K5936">
        <v>428.35</v>
      </c>
      <c r="L5936" t="str">
        <f t="shared" si="552"/>
        <v/>
      </c>
      <c r="M5936">
        <v>2</v>
      </c>
      <c r="N5936" t="str">
        <f t="shared" si="553"/>
        <v/>
      </c>
      <c r="O5936">
        <v>86</v>
      </c>
      <c r="P5936" s="11">
        <v>0.33333333333333298</v>
      </c>
      <c r="Q5936" s="11">
        <v>7.8431372549019607E-2</v>
      </c>
      <c r="R5936" s="12">
        <v>214.17500000000001</v>
      </c>
      <c r="S5936" t="s">
        <v>22</v>
      </c>
      <c r="T5936">
        <v>0</v>
      </c>
      <c r="U5936">
        <f t="shared" si="554"/>
        <v>2</v>
      </c>
      <c r="V5936">
        <f t="shared" si="555"/>
        <v>1</v>
      </c>
      <c r="W5936">
        <f t="shared" si="556"/>
        <v>4</v>
      </c>
      <c r="X5936" t="str">
        <f t="shared" si="557"/>
        <v>214</v>
      </c>
      <c r="Y5936" t="str">
        <f>IF(Table1[[#This Row],[RFM_Score]]="555","Champion", IF(AND(J5936&gt;=4,V5936&gt;=4),"Loyal", IF(U5936&lt;=2,"At Risk", IF(W5936&gt;=4,"Potential Loyalist","Others"))))</f>
        <v>At Risk</v>
      </c>
    </row>
    <row r="5937" spans="1:25">
      <c r="A5937" t="s">
        <v>8320</v>
      </c>
      <c r="B5937">
        <v>18</v>
      </c>
      <c r="C5937" t="s">
        <v>24</v>
      </c>
      <c r="D5937" t="s">
        <v>46</v>
      </c>
      <c r="E5937" s="6" t="s">
        <v>18007</v>
      </c>
      <c r="F5937" t="s">
        <v>30</v>
      </c>
      <c r="G5937">
        <v>2</v>
      </c>
      <c r="H5937">
        <v>1</v>
      </c>
      <c r="I5937">
        <v>60</v>
      </c>
      <c r="J5937">
        <v>0</v>
      </c>
      <c r="K5937">
        <v>427.57</v>
      </c>
      <c r="L5937" t="str">
        <f t="shared" si="552"/>
        <v/>
      </c>
      <c r="M5937">
        <v>2</v>
      </c>
      <c r="N5937" t="str">
        <f t="shared" si="553"/>
        <v/>
      </c>
      <c r="O5937">
        <v>15</v>
      </c>
      <c r="P5937" s="11">
        <v>0.5</v>
      </c>
      <c r="Q5937" s="11">
        <v>0</v>
      </c>
      <c r="R5937" s="12">
        <v>213.785</v>
      </c>
      <c r="S5937" t="s">
        <v>22</v>
      </c>
      <c r="T5937">
        <v>0</v>
      </c>
      <c r="U5937">
        <f t="shared" si="554"/>
        <v>5</v>
      </c>
      <c r="V5937">
        <f t="shared" si="555"/>
        <v>1</v>
      </c>
      <c r="W5937">
        <f t="shared" si="556"/>
        <v>4</v>
      </c>
      <c r="X5937" t="str">
        <f t="shared" si="557"/>
        <v>514</v>
      </c>
      <c r="Y5937" t="str">
        <f>IF(Table1[[#This Row],[RFM_Score]]="555","Champion", IF(AND(J5937&gt;=4,V5937&gt;=4),"Loyal", IF(U5937&lt;=2,"At Risk", IF(W5937&gt;=4,"Potential Loyalist","Others"))))</f>
        <v>Potential Loyalist</v>
      </c>
    </row>
    <row r="5938" spans="1:25">
      <c r="A5938" t="s">
        <v>10144</v>
      </c>
      <c r="B5938">
        <v>33</v>
      </c>
      <c r="C5938" t="s">
        <v>24</v>
      </c>
      <c r="D5938" t="s">
        <v>41</v>
      </c>
      <c r="E5938" s="6" t="s">
        <v>18008</v>
      </c>
      <c r="F5938" t="s">
        <v>21</v>
      </c>
      <c r="G5938">
        <v>1</v>
      </c>
      <c r="H5938">
        <v>0</v>
      </c>
      <c r="I5938">
        <v>50</v>
      </c>
      <c r="J5938">
        <v>2</v>
      </c>
      <c r="K5938">
        <v>426.59</v>
      </c>
      <c r="L5938" t="str">
        <f t="shared" si="552"/>
        <v/>
      </c>
      <c r="M5938">
        <v>2</v>
      </c>
      <c r="N5938" t="str">
        <f t="shared" si="553"/>
        <v/>
      </c>
      <c r="O5938">
        <v>22</v>
      </c>
      <c r="P5938" s="11">
        <v>0</v>
      </c>
      <c r="Q5938" s="11">
        <v>0.04</v>
      </c>
      <c r="R5938" s="12">
        <v>213.29499999999999</v>
      </c>
      <c r="S5938" t="s">
        <v>22</v>
      </c>
      <c r="T5938">
        <v>0</v>
      </c>
      <c r="U5938">
        <f t="shared" si="554"/>
        <v>4</v>
      </c>
      <c r="V5938">
        <f t="shared" si="555"/>
        <v>1</v>
      </c>
      <c r="W5938">
        <f t="shared" si="556"/>
        <v>4</v>
      </c>
      <c r="X5938" t="str">
        <f t="shared" si="557"/>
        <v>414</v>
      </c>
      <c r="Y5938" t="str">
        <f>IF(Table1[[#This Row],[RFM_Score]]="555","Champion", IF(AND(J5938&gt;=4,V5938&gt;=4),"Loyal", IF(U5938&lt;=2,"At Risk", IF(W5938&gt;=4,"Potential Loyalist","Others"))))</f>
        <v>Potential Loyalist</v>
      </c>
    </row>
    <row r="5939" spans="1:25">
      <c r="A5939" t="s">
        <v>11063</v>
      </c>
      <c r="B5939">
        <v>37</v>
      </c>
      <c r="C5939" t="s">
        <v>19</v>
      </c>
      <c r="D5939" t="s">
        <v>35</v>
      </c>
      <c r="E5939" s="6" t="s">
        <v>18009</v>
      </c>
      <c r="F5939" t="s">
        <v>21</v>
      </c>
      <c r="G5939">
        <v>3</v>
      </c>
      <c r="H5939">
        <v>0</v>
      </c>
      <c r="I5939">
        <v>54</v>
      </c>
      <c r="J5939">
        <v>5</v>
      </c>
      <c r="K5939">
        <v>426.55</v>
      </c>
      <c r="L5939" t="str">
        <f t="shared" si="552"/>
        <v/>
      </c>
      <c r="M5939">
        <v>2</v>
      </c>
      <c r="N5939" t="str">
        <f t="shared" si="553"/>
        <v/>
      </c>
      <c r="O5939">
        <v>43</v>
      </c>
      <c r="P5939" s="11">
        <v>0</v>
      </c>
      <c r="Q5939" s="11">
        <v>9.2592592592592504E-2</v>
      </c>
      <c r="R5939" s="12">
        <v>213.27500000000001</v>
      </c>
      <c r="S5939" t="s">
        <v>22</v>
      </c>
      <c r="T5939">
        <v>1</v>
      </c>
      <c r="U5939">
        <f t="shared" si="554"/>
        <v>3</v>
      </c>
      <c r="V5939">
        <f t="shared" si="555"/>
        <v>1</v>
      </c>
      <c r="W5939">
        <f t="shared" si="556"/>
        <v>4</v>
      </c>
      <c r="X5939" t="str">
        <f t="shared" si="557"/>
        <v>314</v>
      </c>
      <c r="Y5939" t="str">
        <f>IF(Table1[[#This Row],[RFM_Score]]="555","Champion", IF(AND(J5939&gt;=4,V5939&gt;=4),"Loyal", IF(U5939&lt;=2,"At Risk", IF(W5939&gt;=4,"Potential Loyalist","Others"))))</f>
        <v>Potential Loyalist</v>
      </c>
    </row>
    <row r="5940" spans="1:25">
      <c r="A5940" t="s">
        <v>7513</v>
      </c>
      <c r="B5940">
        <v>18</v>
      </c>
      <c r="C5940" t="s">
        <v>24</v>
      </c>
      <c r="D5940" t="s">
        <v>46</v>
      </c>
      <c r="E5940" s="6" t="s">
        <v>18010</v>
      </c>
      <c r="F5940" t="s">
        <v>60</v>
      </c>
      <c r="G5940">
        <v>2</v>
      </c>
      <c r="H5940">
        <v>0</v>
      </c>
      <c r="I5940">
        <v>54</v>
      </c>
      <c r="J5940">
        <v>3</v>
      </c>
      <c r="K5940">
        <v>425.19</v>
      </c>
      <c r="L5940" t="str">
        <f t="shared" si="552"/>
        <v/>
      </c>
      <c r="M5940">
        <v>2</v>
      </c>
      <c r="N5940" t="str">
        <f t="shared" si="553"/>
        <v/>
      </c>
      <c r="O5940">
        <v>46</v>
      </c>
      <c r="P5940" s="11">
        <v>0</v>
      </c>
      <c r="Q5940" s="11">
        <v>5.5555555555555497E-2</v>
      </c>
      <c r="R5940" s="12">
        <v>212.595</v>
      </c>
      <c r="S5940" t="s">
        <v>22</v>
      </c>
      <c r="T5940">
        <v>0</v>
      </c>
      <c r="U5940">
        <f t="shared" si="554"/>
        <v>3</v>
      </c>
      <c r="V5940">
        <f t="shared" si="555"/>
        <v>1</v>
      </c>
      <c r="W5940">
        <f t="shared" si="556"/>
        <v>4</v>
      </c>
      <c r="X5940" t="str">
        <f t="shared" si="557"/>
        <v>314</v>
      </c>
      <c r="Y5940" t="str">
        <f>IF(Table1[[#This Row],[RFM_Score]]="555","Champion", IF(AND(J5940&gt;=4,V5940&gt;=4),"Loyal", IF(U5940&lt;=2,"At Risk", IF(W5940&gt;=4,"Potential Loyalist","Others"))))</f>
        <v>Potential Loyalist</v>
      </c>
    </row>
    <row r="5941" spans="1:25">
      <c r="A5941" t="s">
        <v>5951</v>
      </c>
      <c r="B5941">
        <v>32</v>
      </c>
      <c r="C5941" t="s">
        <v>24</v>
      </c>
      <c r="D5941" t="s">
        <v>25</v>
      </c>
      <c r="E5941" s="6" t="s">
        <v>18011</v>
      </c>
      <c r="F5941" t="s">
        <v>21</v>
      </c>
      <c r="G5941">
        <v>2</v>
      </c>
      <c r="H5941">
        <v>0</v>
      </c>
      <c r="I5941">
        <v>51</v>
      </c>
      <c r="J5941">
        <v>3</v>
      </c>
      <c r="K5941">
        <v>425.12</v>
      </c>
      <c r="L5941" t="str">
        <f t="shared" si="552"/>
        <v/>
      </c>
      <c r="M5941">
        <v>2</v>
      </c>
      <c r="N5941" t="str">
        <f t="shared" si="553"/>
        <v/>
      </c>
      <c r="O5941">
        <v>45</v>
      </c>
      <c r="P5941" s="11">
        <v>0</v>
      </c>
      <c r="Q5941" s="11">
        <v>5.8823529411764698E-2</v>
      </c>
      <c r="R5941" s="12">
        <v>212.56</v>
      </c>
      <c r="S5941" t="s">
        <v>22</v>
      </c>
      <c r="T5941">
        <v>0</v>
      </c>
      <c r="U5941">
        <f t="shared" si="554"/>
        <v>3</v>
      </c>
      <c r="V5941">
        <f t="shared" si="555"/>
        <v>1</v>
      </c>
      <c r="W5941">
        <f t="shared" si="556"/>
        <v>4</v>
      </c>
      <c r="X5941" t="str">
        <f t="shared" si="557"/>
        <v>314</v>
      </c>
      <c r="Y5941" t="str">
        <f>IF(Table1[[#This Row],[RFM_Score]]="555","Champion", IF(AND(J5941&gt;=4,V5941&gt;=4),"Loyal", IF(U5941&lt;=2,"At Risk", IF(W5941&gt;=4,"Potential Loyalist","Others"))))</f>
        <v>Potential Loyalist</v>
      </c>
    </row>
    <row r="5942" spans="1:25">
      <c r="A5942" t="s">
        <v>11079</v>
      </c>
      <c r="B5942">
        <v>32</v>
      </c>
      <c r="C5942" t="s">
        <v>24</v>
      </c>
      <c r="D5942" t="s">
        <v>49</v>
      </c>
      <c r="E5942" s="6" t="s">
        <v>18012</v>
      </c>
      <c r="F5942" t="s">
        <v>21</v>
      </c>
      <c r="G5942">
        <v>1</v>
      </c>
      <c r="H5942">
        <v>0</v>
      </c>
      <c r="I5942">
        <v>57</v>
      </c>
      <c r="J5942">
        <v>9</v>
      </c>
      <c r="K5942">
        <v>424.55</v>
      </c>
      <c r="L5942" t="str">
        <f t="shared" si="552"/>
        <v/>
      </c>
      <c r="M5942">
        <v>2</v>
      </c>
      <c r="N5942" t="str">
        <f t="shared" si="553"/>
        <v/>
      </c>
      <c r="O5942">
        <v>54</v>
      </c>
      <c r="P5942" s="11">
        <v>0</v>
      </c>
      <c r="Q5942" s="11">
        <v>0.157894736842105</v>
      </c>
      <c r="R5942" s="12">
        <v>212.27500000000001</v>
      </c>
      <c r="S5942" t="s">
        <v>22</v>
      </c>
      <c r="T5942">
        <v>0</v>
      </c>
      <c r="U5942">
        <f t="shared" si="554"/>
        <v>3</v>
      </c>
      <c r="V5942">
        <f t="shared" si="555"/>
        <v>1</v>
      </c>
      <c r="W5942">
        <f t="shared" si="556"/>
        <v>4</v>
      </c>
      <c r="X5942" t="str">
        <f t="shared" si="557"/>
        <v>314</v>
      </c>
      <c r="Y5942" t="str">
        <f>IF(Table1[[#This Row],[RFM_Score]]="555","Champion", IF(AND(J5942&gt;=4,V5942&gt;=4),"Loyal", IF(U5942&lt;=2,"At Risk", IF(W5942&gt;=4,"Potential Loyalist","Others"))))</f>
        <v>Potential Loyalist</v>
      </c>
    </row>
    <row r="5943" spans="1:25">
      <c r="A5943" t="s">
        <v>353</v>
      </c>
      <c r="B5943">
        <v>43</v>
      </c>
      <c r="C5943" t="s">
        <v>19</v>
      </c>
      <c r="D5943" t="s">
        <v>46</v>
      </c>
      <c r="E5943" s="6" t="s">
        <v>18013</v>
      </c>
      <c r="F5943" t="s">
        <v>21</v>
      </c>
      <c r="G5943">
        <v>2</v>
      </c>
      <c r="H5943">
        <v>0</v>
      </c>
      <c r="I5943">
        <v>40</v>
      </c>
      <c r="J5943">
        <v>2</v>
      </c>
      <c r="K5943">
        <v>424.34</v>
      </c>
      <c r="L5943" t="str">
        <f t="shared" si="552"/>
        <v/>
      </c>
      <c r="M5943">
        <v>2</v>
      </c>
      <c r="N5943" t="str">
        <f t="shared" si="553"/>
        <v/>
      </c>
      <c r="O5943">
        <v>44</v>
      </c>
      <c r="P5943" s="11">
        <v>0</v>
      </c>
      <c r="Q5943" s="11">
        <v>0.05</v>
      </c>
      <c r="R5943" s="12">
        <v>212.17</v>
      </c>
      <c r="S5943" t="s">
        <v>22</v>
      </c>
      <c r="T5943">
        <v>1</v>
      </c>
      <c r="U5943">
        <f t="shared" si="554"/>
        <v>3</v>
      </c>
      <c r="V5943">
        <f t="shared" si="555"/>
        <v>1</v>
      </c>
      <c r="W5943">
        <f t="shared" si="556"/>
        <v>4</v>
      </c>
      <c r="X5943" t="str">
        <f t="shared" si="557"/>
        <v>314</v>
      </c>
      <c r="Y5943" t="str">
        <f>IF(Table1[[#This Row],[RFM_Score]]="555","Champion", IF(AND(J5943&gt;=4,V5943&gt;=4),"Loyal", IF(U5943&lt;=2,"At Risk", IF(W5943&gt;=4,"Potential Loyalist","Others"))))</f>
        <v>Potential Loyalist</v>
      </c>
    </row>
    <row r="5944" spans="1:25">
      <c r="A5944" t="s">
        <v>6450</v>
      </c>
      <c r="B5944">
        <v>38</v>
      </c>
      <c r="C5944" t="s">
        <v>24</v>
      </c>
      <c r="D5944" t="s">
        <v>25</v>
      </c>
      <c r="E5944" s="6" t="s">
        <v>18014</v>
      </c>
      <c r="F5944" t="s">
        <v>30</v>
      </c>
      <c r="G5944">
        <v>3</v>
      </c>
      <c r="H5944">
        <v>1</v>
      </c>
      <c r="I5944">
        <v>58</v>
      </c>
      <c r="J5944">
        <v>1</v>
      </c>
      <c r="K5944">
        <v>423.47</v>
      </c>
      <c r="L5944" t="str">
        <f t="shared" si="552"/>
        <v/>
      </c>
      <c r="M5944">
        <v>2</v>
      </c>
      <c r="N5944" t="str">
        <f t="shared" si="553"/>
        <v/>
      </c>
      <c r="O5944">
        <v>9</v>
      </c>
      <c r="P5944" s="11">
        <v>0.33333333333333298</v>
      </c>
      <c r="Q5944" s="11">
        <v>1.72413793103448E-2</v>
      </c>
      <c r="R5944" s="12">
        <v>211.73500000000001</v>
      </c>
      <c r="S5944" t="s">
        <v>22</v>
      </c>
      <c r="T5944">
        <v>0</v>
      </c>
      <c r="U5944">
        <f t="shared" si="554"/>
        <v>5</v>
      </c>
      <c r="V5944">
        <f t="shared" si="555"/>
        <v>1</v>
      </c>
      <c r="W5944">
        <f t="shared" si="556"/>
        <v>4</v>
      </c>
      <c r="X5944" t="str">
        <f t="shared" si="557"/>
        <v>514</v>
      </c>
      <c r="Y5944" t="str">
        <f>IF(Table1[[#This Row],[RFM_Score]]="555","Champion", IF(AND(J5944&gt;=4,V5944&gt;=4),"Loyal", IF(U5944&lt;=2,"At Risk", IF(W5944&gt;=4,"Potential Loyalist","Others"))))</f>
        <v>Potential Loyalist</v>
      </c>
    </row>
    <row r="5945" spans="1:25">
      <c r="A5945" t="s">
        <v>3571</v>
      </c>
      <c r="B5945">
        <v>60</v>
      </c>
      <c r="C5945" t="s">
        <v>24</v>
      </c>
      <c r="D5945" t="s">
        <v>25</v>
      </c>
      <c r="E5945" s="6" t="s">
        <v>18015</v>
      </c>
      <c r="F5945" t="s">
        <v>37</v>
      </c>
      <c r="G5945">
        <v>6</v>
      </c>
      <c r="H5945">
        <v>0</v>
      </c>
      <c r="I5945">
        <v>54</v>
      </c>
      <c r="J5945">
        <v>4</v>
      </c>
      <c r="K5945">
        <v>422.12</v>
      </c>
      <c r="L5945" t="str">
        <f t="shared" si="552"/>
        <v/>
      </c>
      <c r="M5945">
        <v>2</v>
      </c>
      <c r="N5945" t="str">
        <f t="shared" si="553"/>
        <v/>
      </c>
      <c r="O5945">
        <v>14</v>
      </c>
      <c r="P5945" s="11">
        <v>0</v>
      </c>
      <c r="Q5945" s="11">
        <v>7.4074074074074001E-2</v>
      </c>
      <c r="R5945" s="12">
        <v>211.06</v>
      </c>
      <c r="S5945" t="s">
        <v>22</v>
      </c>
      <c r="T5945">
        <v>0</v>
      </c>
      <c r="U5945">
        <f t="shared" si="554"/>
        <v>5</v>
      </c>
      <c r="V5945">
        <f t="shared" si="555"/>
        <v>1</v>
      </c>
      <c r="W5945">
        <f t="shared" si="556"/>
        <v>4</v>
      </c>
      <c r="X5945" t="str">
        <f t="shared" si="557"/>
        <v>514</v>
      </c>
      <c r="Y5945" t="str">
        <f>IF(Table1[[#This Row],[RFM_Score]]="555","Champion", IF(AND(J5945&gt;=4,V5945&gt;=4),"Loyal", IF(U5945&lt;=2,"At Risk", IF(W5945&gt;=4,"Potential Loyalist","Others"))))</f>
        <v>Potential Loyalist</v>
      </c>
    </row>
    <row r="5946" spans="1:25">
      <c r="A5946" t="s">
        <v>8068</v>
      </c>
      <c r="B5946">
        <v>53</v>
      </c>
      <c r="C5946" t="s">
        <v>19</v>
      </c>
      <c r="D5946" t="s">
        <v>49</v>
      </c>
      <c r="E5946" s="6" t="s">
        <v>18016</v>
      </c>
      <c r="F5946" t="s">
        <v>21</v>
      </c>
      <c r="G5946">
        <v>0</v>
      </c>
      <c r="H5946">
        <v>0</v>
      </c>
      <c r="I5946">
        <v>41</v>
      </c>
      <c r="J5946">
        <v>3</v>
      </c>
      <c r="K5946">
        <v>422.08</v>
      </c>
      <c r="L5946" t="str">
        <f t="shared" si="552"/>
        <v/>
      </c>
      <c r="M5946">
        <v>2</v>
      </c>
      <c r="N5946" t="str">
        <f t="shared" si="553"/>
        <v/>
      </c>
      <c r="O5946">
        <v>15</v>
      </c>
      <c r="P5946" s="11">
        <v>0</v>
      </c>
      <c r="Q5946" s="11">
        <v>7.3170731707316999E-2</v>
      </c>
      <c r="R5946" s="12">
        <v>211.04</v>
      </c>
      <c r="S5946" t="s">
        <v>22</v>
      </c>
      <c r="T5946">
        <v>0</v>
      </c>
      <c r="U5946">
        <f t="shared" si="554"/>
        <v>5</v>
      </c>
      <c r="V5946">
        <f t="shared" si="555"/>
        <v>1</v>
      </c>
      <c r="W5946">
        <f t="shared" si="556"/>
        <v>4</v>
      </c>
      <c r="X5946" t="str">
        <f t="shared" si="557"/>
        <v>514</v>
      </c>
      <c r="Y5946" t="str">
        <f>IF(Table1[[#This Row],[RFM_Score]]="555","Champion", IF(AND(J5946&gt;=4,V5946&gt;=4),"Loyal", IF(U5946&lt;=2,"At Risk", IF(W5946&gt;=4,"Potential Loyalist","Others"))))</f>
        <v>Potential Loyalist</v>
      </c>
    </row>
    <row r="5947" spans="1:25">
      <c r="A5947" t="s">
        <v>11650</v>
      </c>
      <c r="B5947">
        <v>23</v>
      </c>
      <c r="C5947" t="s">
        <v>19</v>
      </c>
      <c r="D5947" t="s">
        <v>25</v>
      </c>
      <c r="E5947" s="6" t="s">
        <v>18017</v>
      </c>
      <c r="F5947" t="s">
        <v>30</v>
      </c>
      <c r="G5947">
        <v>2</v>
      </c>
      <c r="H5947">
        <v>1</v>
      </c>
      <c r="I5947">
        <v>45</v>
      </c>
      <c r="J5947">
        <v>2</v>
      </c>
      <c r="K5947">
        <v>421.95</v>
      </c>
      <c r="L5947" t="str">
        <f t="shared" si="552"/>
        <v/>
      </c>
      <c r="M5947">
        <v>2</v>
      </c>
      <c r="N5947" t="str">
        <f t="shared" si="553"/>
        <v/>
      </c>
      <c r="O5947">
        <v>90</v>
      </c>
      <c r="P5947" s="11">
        <v>0.5</v>
      </c>
      <c r="Q5947" s="11">
        <v>4.4444444444444398E-2</v>
      </c>
      <c r="R5947" s="12">
        <v>210.97499999999999</v>
      </c>
      <c r="S5947" t="s">
        <v>22</v>
      </c>
      <c r="T5947">
        <v>0</v>
      </c>
      <c r="U5947">
        <f t="shared" si="554"/>
        <v>2</v>
      </c>
      <c r="V5947">
        <f t="shared" si="555"/>
        <v>1</v>
      </c>
      <c r="W5947">
        <f t="shared" si="556"/>
        <v>4</v>
      </c>
      <c r="X5947" t="str">
        <f t="shared" si="557"/>
        <v>214</v>
      </c>
      <c r="Y5947" t="str">
        <f>IF(Table1[[#This Row],[RFM_Score]]="555","Champion", IF(AND(J5947&gt;=4,V5947&gt;=4),"Loyal", IF(U5947&lt;=2,"At Risk", IF(W5947&gt;=4,"Potential Loyalist","Others"))))</f>
        <v>At Risk</v>
      </c>
    </row>
    <row r="5948" spans="1:25">
      <c r="A5948" t="s">
        <v>1003</v>
      </c>
      <c r="B5948">
        <v>26</v>
      </c>
      <c r="C5948" t="s">
        <v>19</v>
      </c>
      <c r="D5948" t="s">
        <v>25</v>
      </c>
      <c r="E5948" s="6" t="s">
        <v>18018</v>
      </c>
      <c r="F5948" t="s">
        <v>60</v>
      </c>
      <c r="G5948">
        <v>5</v>
      </c>
      <c r="H5948">
        <v>0</v>
      </c>
      <c r="I5948">
        <v>46</v>
      </c>
      <c r="J5948">
        <v>1</v>
      </c>
      <c r="K5948">
        <v>421.89</v>
      </c>
      <c r="L5948" t="str">
        <f t="shared" si="552"/>
        <v/>
      </c>
      <c r="M5948">
        <v>2</v>
      </c>
      <c r="N5948" t="str">
        <f t="shared" si="553"/>
        <v/>
      </c>
      <c r="O5948">
        <v>32</v>
      </c>
      <c r="P5948" s="11">
        <v>0</v>
      </c>
      <c r="Q5948" s="11">
        <v>2.1739130434782601E-2</v>
      </c>
      <c r="R5948" s="12">
        <v>210.94499999999999</v>
      </c>
      <c r="S5948" t="s">
        <v>22</v>
      </c>
      <c r="T5948">
        <v>0</v>
      </c>
      <c r="U5948">
        <f t="shared" si="554"/>
        <v>4</v>
      </c>
      <c r="V5948">
        <f t="shared" si="555"/>
        <v>1</v>
      </c>
      <c r="W5948">
        <f t="shared" si="556"/>
        <v>4</v>
      </c>
      <c r="X5948" t="str">
        <f t="shared" si="557"/>
        <v>414</v>
      </c>
      <c r="Y5948" t="str">
        <f>IF(Table1[[#This Row],[RFM_Score]]="555","Champion", IF(AND(J5948&gt;=4,V5948&gt;=4),"Loyal", IF(U5948&lt;=2,"At Risk", IF(W5948&gt;=4,"Potential Loyalist","Others"))))</f>
        <v>Potential Loyalist</v>
      </c>
    </row>
    <row r="5949" spans="1:25">
      <c r="A5949" t="s">
        <v>11492</v>
      </c>
      <c r="B5949">
        <v>42</v>
      </c>
      <c r="C5949" t="s">
        <v>19</v>
      </c>
      <c r="D5949" t="s">
        <v>41</v>
      </c>
      <c r="E5949" s="6" t="s">
        <v>18019</v>
      </c>
      <c r="F5949" t="s">
        <v>26</v>
      </c>
      <c r="G5949">
        <v>6</v>
      </c>
      <c r="H5949">
        <v>0</v>
      </c>
      <c r="I5949">
        <v>46</v>
      </c>
      <c r="J5949">
        <v>4</v>
      </c>
      <c r="K5949">
        <v>421.33</v>
      </c>
      <c r="L5949" t="str">
        <f t="shared" si="552"/>
        <v/>
      </c>
      <c r="M5949">
        <v>2</v>
      </c>
      <c r="N5949" t="str">
        <f t="shared" si="553"/>
        <v/>
      </c>
      <c r="O5949">
        <v>3</v>
      </c>
      <c r="P5949" s="11">
        <v>0</v>
      </c>
      <c r="Q5949" s="11">
        <v>8.6956521739130405E-2</v>
      </c>
      <c r="R5949" s="12">
        <v>210.66499999999999</v>
      </c>
      <c r="S5949" t="s">
        <v>22</v>
      </c>
      <c r="T5949">
        <v>1</v>
      </c>
      <c r="U5949">
        <f t="shared" si="554"/>
        <v>5</v>
      </c>
      <c r="V5949">
        <f t="shared" si="555"/>
        <v>1</v>
      </c>
      <c r="W5949">
        <f t="shared" si="556"/>
        <v>4</v>
      </c>
      <c r="X5949" t="str">
        <f t="shared" si="557"/>
        <v>514</v>
      </c>
      <c r="Y5949" t="str">
        <f>IF(Table1[[#This Row],[RFM_Score]]="555","Champion", IF(AND(J5949&gt;=4,V5949&gt;=4),"Loyal", IF(U5949&lt;=2,"At Risk", IF(W5949&gt;=4,"Potential Loyalist","Others"))))</f>
        <v>Potential Loyalist</v>
      </c>
    </row>
    <row r="5950" spans="1:25">
      <c r="A5950" t="s">
        <v>6671</v>
      </c>
      <c r="B5950">
        <v>25</v>
      </c>
      <c r="C5950" t="s">
        <v>24</v>
      </c>
      <c r="D5950" t="s">
        <v>25</v>
      </c>
      <c r="E5950" s="6" t="s">
        <v>18020</v>
      </c>
      <c r="F5950" t="s">
        <v>37</v>
      </c>
      <c r="G5950">
        <v>3</v>
      </c>
      <c r="H5950">
        <v>0</v>
      </c>
      <c r="I5950">
        <v>54</v>
      </c>
      <c r="J5950">
        <v>1</v>
      </c>
      <c r="K5950">
        <v>420.65</v>
      </c>
      <c r="L5950" t="str">
        <f t="shared" si="552"/>
        <v/>
      </c>
      <c r="M5950">
        <v>2</v>
      </c>
      <c r="N5950" t="str">
        <f t="shared" si="553"/>
        <v/>
      </c>
      <c r="O5950">
        <v>20</v>
      </c>
      <c r="P5950" s="11">
        <v>0</v>
      </c>
      <c r="Q5950" s="11">
        <v>1.85185185185185E-2</v>
      </c>
      <c r="R5950" s="12">
        <v>210.32499999999999</v>
      </c>
      <c r="S5950" t="s">
        <v>22</v>
      </c>
      <c r="T5950">
        <v>0</v>
      </c>
      <c r="U5950">
        <f t="shared" si="554"/>
        <v>5</v>
      </c>
      <c r="V5950">
        <f t="shared" si="555"/>
        <v>1</v>
      </c>
      <c r="W5950">
        <f t="shared" si="556"/>
        <v>4</v>
      </c>
      <c r="X5950" t="str">
        <f t="shared" si="557"/>
        <v>514</v>
      </c>
      <c r="Y5950" t="str">
        <f>IF(Table1[[#This Row],[RFM_Score]]="555","Champion", IF(AND(J5950&gt;=4,V5950&gt;=4),"Loyal", IF(U5950&lt;=2,"At Risk", IF(W5950&gt;=4,"Potential Loyalist","Others"))))</f>
        <v>Potential Loyalist</v>
      </c>
    </row>
    <row r="5951" spans="1:25">
      <c r="A5951" t="s">
        <v>6205</v>
      </c>
      <c r="B5951">
        <v>33</v>
      </c>
      <c r="C5951" t="s">
        <v>19</v>
      </c>
      <c r="D5951" t="s">
        <v>25</v>
      </c>
      <c r="E5951" s="6" t="s">
        <v>18021</v>
      </c>
      <c r="F5951" t="s">
        <v>26</v>
      </c>
      <c r="G5951">
        <v>7</v>
      </c>
      <c r="H5951">
        <v>3</v>
      </c>
      <c r="I5951">
        <v>48</v>
      </c>
      <c r="J5951">
        <v>8</v>
      </c>
      <c r="K5951">
        <v>419.64</v>
      </c>
      <c r="L5951" t="str">
        <f t="shared" si="552"/>
        <v/>
      </c>
      <c r="M5951">
        <v>2</v>
      </c>
      <c r="N5951" t="str">
        <f t="shared" si="553"/>
        <v/>
      </c>
      <c r="O5951">
        <v>21</v>
      </c>
      <c r="P5951" s="11">
        <v>0.42857142857142799</v>
      </c>
      <c r="Q5951" s="11">
        <v>0.16666666666666599</v>
      </c>
      <c r="R5951" s="12">
        <v>209.82</v>
      </c>
      <c r="S5951" t="s">
        <v>22</v>
      </c>
      <c r="T5951">
        <v>0</v>
      </c>
      <c r="U5951">
        <f t="shared" si="554"/>
        <v>4</v>
      </c>
      <c r="V5951">
        <f t="shared" si="555"/>
        <v>1</v>
      </c>
      <c r="W5951">
        <f t="shared" si="556"/>
        <v>4</v>
      </c>
      <c r="X5951" t="str">
        <f t="shared" si="557"/>
        <v>414</v>
      </c>
      <c r="Y5951" t="str">
        <f>IF(Table1[[#This Row],[RFM_Score]]="555","Champion", IF(AND(J5951&gt;=4,V5951&gt;=4),"Loyal", IF(U5951&lt;=2,"At Risk", IF(W5951&gt;=4,"Potential Loyalist","Others"))))</f>
        <v>Potential Loyalist</v>
      </c>
    </row>
    <row r="5952" spans="1:25">
      <c r="A5952" t="s">
        <v>9738</v>
      </c>
      <c r="B5952">
        <v>40</v>
      </c>
      <c r="C5952" t="s">
        <v>24</v>
      </c>
      <c r="D5952" t="s">
        <v>25</v>
      </c>
      <c r="E5952" s="6" t="s">
        <v>18022</v>
      </c>
      <c r="F5952" t="s">
        <v>21</v>
      </c>
      <c r="G5952">
        <v>3</v>
      </c>
      <c r="H5952">
        <v>0</v>
      </c>
      <c r="I5952">
        <v>35</v>
      </c>
      <c r="J5952">
        <v>2</v>
      </c>
      <c r="K5952">
        <v>418.39</v>
      </c>
      <c r="L5952" t="str">
        <f t="shared" si="552"/>
        <v/>
      </c>
      <c r="M5952">
        <v>2</v>
      </c>
      <c r="N5952" t="str">
        <f t="shared" si="553"/>
        <v/>
      </c>
      <c r="O5952">
        <v>4</v>
      </c>
      <c r="P5952" s="11">
        <v>0</v>
      </c>
      <c r="Q5952" s="11">
        <v>5.7142857142857099E-2</v>
      </c>
      <c r="R5952" s="12">
        <v>209.19499999999999</v>
      </c>
      <c r="S5952" t="s">
        <v>22</v>
      </c>
      <c r="T5952">
        <v>0</v>
      </c>
      <c r="U5952">
        <f t="shared" si="554"/>
        <v>5</v>
      </c>
      <c r="V5952">
        <f t="shared" si="555"/>
        <v>1</v>
      </c>
      <c r="W5952">
        <f t="shared" si="556"/>
        <v>4</v>
      </c>
      <c r="X5952" t="str">
        <f t="shared" si="557"/>
        <v>514</v>
      </c>
      <c r="Y5952" t="str">
        <f>IF(Table1[[#This Row],[RFM_Score]]="555","Champion", IF(AND(J5952&gt;=4,V5952&gt;=4),"Loyal", IF(U5952&lt;=2,"At Risk", IF(W5952&gt;=4,"Potential Loyalist","Others"))))</f>
        <v>Potential Loyalist</v>
      </c>
    </row>
    <row r="5953" spans="1:25">
      <c r="A5953" t="s">
        <v>10980</v>
      </c>
      <c r="B5953">
        <v>30</v>
      </c>
      <c r="C5953" t="s">
        <v>24</v>
      </c>
      <c r="D5953" t="s">
        <v>25</v>
      </c>
      <c r="E5953" s="6" t="s">
        <v>18023</v>
      </c>
      <c r="F5953" t="s">
        <v>37</v>
      </c>
      <c r="G5953">
        <v>4</v>
      </c>
      <c r="H5953">
        <v>2</v>
      </c>
      <c r="I5953">
        <v>51</v>
      </c>
      <c r="J5953">
        <v>2</v>
      </c>
      <c r="K5953">
        <v>417.97</v>
      </c>
      <c r="L5953" t="str">
        <f t="shared" si="552"/>
        <v/>
      </c>
      <c r="M5953">
        <v>2</v>
      </c>
      <c r="N5953" t="str">
        <f t="shared" si="553"/>
        <v/>
      </c>
      <c r="O5953">
        <v>52</v>
      </c>
      <c r="P5953" s="11">
        <v>0.5</v>
      </c>
      <c r="Q5953" s="11">
        <v>3.9215686274509803E-2</v>
      </c>
      <c r="R5953" s="12">
        <v>208.98500000000001</v>
      </c>
      <c r="S5953" t="s">
        <v>22</v>
      </c>
      <c r="T5953">
        <v>0</v>
      </c>
      <c r="U5953">
        <f t="shared" si="554"/>
        <v>3</v>
      </c>
      <c r="V5953">
        <f t="shared" si="555"/>
        <v>1</v>
      </c>
      <c r="W5953">
        <f t="shared" si="556"/>
        <v>4</v>
      </c>
      <c r="X5953" t="str">
        <f t="shared" si="557"/>
        <v>314</v>
      </c>
      <c r="Y5953" t="str">
        <f>IF(Table1[[#This Row],[RFM_Score]]="555","Champion", IF(AND(J5953&gt;=4,V5953&gt;=4),"Loyal", IF(U5953&lt;=2,"At Risk", IF(W5953&gt;=4,"Potential Loyalist","Others"))))</f>
        <v>Potential Loyalist</v>
      </c>
    </row>
    <row r="5954" spans="1:25">
      <c r="A5954" t="s">
        <v>2122</v>
      </c>
      <c r="B5954">
        <v>20</v>
      </c>
      <c r="C5954" t="s">
        <v>19</v>
      </c>
      <c r="D5954" t="s">
        <v>49</v>
      </c>
      <c r="E5954" s="6" t="s">
        <v>18024</v>
      </c>
      <c r="F5954" t="s">
        <v>26</v>
      </c>
      <c r="G5954">
        <v>4</v>
      </c>
      <c r="H5954">
        <v>0</v>
      </c>
      <c r="I5954">
        <v>48</v>
      </c>
      <c r="J5954">
        <v>1</v>
      </c>
      <c r="K5954">
        <v>417.76</v>
      </c>
      <c r="L5954" t="str">
        <f t="shared" ref="L5954:L6017" si="558">IF(OR(K5954&lt;$AC$10, K5954&gt;$AC$11), "OUTLIER", "")</f>
        <v/>
      </c>
      <c r="M5954">
        <v>2</v>
      </c>
      <c r="N5954" t="str">
        <f t="shared" ref="N5954:N6017" si="559">IF(OR(M5954&lt;$AC$16, M5954&gt;$AC$17), "OUTLIER", "")</f>
        <v/>
      </c>
      <c r="O5954">
        <v>10</v>
      </c>
      <c r="P5954" s="11">
        <v>0</v>
      </c>
      <c r="Q5954" s="11">
        <v>2.0833333333333301E-2</v>
      </c>
      <c r="R5954" s="12">
        <v>208.88</v>
      </c>
      <c r="S5954" t="s">
        <v>22</v>
      </c>
      <c r="T5954">
        <v>0</v>
      </c>
      <c r="U5954">
        <f t="shared" ref="U5954:U6017" si="560">IF(O5954&lt;=20,5,IF(O5954&lt;=40,4,IF(O5954&lt;=70,3,IF(O5954&lt;=100,2,1))))</f>
        <v>5</v>
      </c>
      <c r="V5954">
        <f t="shared" ref="V5954:V6017" si="561">IF(M5954&gt;=11,5,IF(M5954&gt;=9,4,IF(M5954&gt;=7,3,IF(M5954&gt;=5,2,1))))</f>
        <v>1</v>
      </c>
      <c r="W5954">
        <f t="shared" ref="W5954:W6017" si="562">IF(K5954&gt;=500,5,IF(K5954&gt;=300,4,IF(K5954&gt;=150,3,IF(K5954&gt;=50,2,1))))</f>
        <v>4</v>
      </c>
      <c r="X5954" t="str">
        <f t="shared" ref="X5954:X6017" si="563">U5954 &amp; V5954 &amp; W5954</f>
        <v>514</v>
      </c>
      <c r="Y5954" t="str">
        <f>IF(Table1[[#This Row],[RFM_Score]]="555","Champion", IF(AND(J5954&gt;=4,V5954&gt;=4),"Loyal", IF(U5954&lt;=2,"At Risk", IF(W5954&gt;=4,"Potential Loyalist","Others"))))</f>
        <v>Potential Loyalist</v>
      </c>
    </row>
    <row r="5955" spans="1:25">
      <c r="A5955" t="s">
        <v>3889</v>
      </c>
      <c r="B5955">
        <v>50</v>
      </c>
      <c r="C5955" t="s">
        <v>24</v>
      </c>
      <c r="D5955" t="s">
        <v>29</v>
      </c>
      <c r="E5955" s="6" t="s">
        <v>18025</v>
      </c>
      <c r="F5955" t="s">
        <v>21</v>
      </c>
      <c r="G5955">
        <v>1</v>
      </c>
      <c r="H5955">
        <v>0</v>
      </c>
      <c r="I5955">
        <v>46</v>
      </c>
      <c r="J5955">
        <v>3</v>
      </c>
      <c r="K5955">
        <v>417.6</v>
      </c>
      <c r="L5955" t="str">
        <f t="shared" si="558"/>
        <v/>
      </c>
      <c r="M5955">
        <v>2</v>
      </c>
      <c r="N5955" t="str">
        <f t="shared" si="559"/>
        <v/>
      </c>
      <c r="O5955">
        <v>77</v>
      </c>
      <c r="P5955" s="11">
        <v>0</v>
      </c>
      <c r="Q5955" s="11">
        <v>6.5217391304347797E-2</v>
      </c>
      <c r="R5955" s="12">
        <v>208.8</v>
      </c>
      <c r="S5955" t="s">
        <v>22</v>
      </c>
      <c r="T5955">
        <v>0</v>
      </c>
      <c r="U5955">
        <f t="shared" si="560"/>
        <v>2</v>
      </c>
      <c r="V5955">
        <f t="shared" si="561"/>
        <v>1</v>
      </c>
      <c r="W5955">
        <f t="shared" si="562"/>
        <v>4</v>
      </c>
      <c r="X5955" t="str">
        <f t="shared" si="563"/>
        <v>214</v>
      </c>
      <c r="Y5955" t="str">
        <f>IF(Table1[[#This Row],[RFM_Score]]="555","Champion", IF(AND(J5955&gt;=4,V5955&gt;=4),"Loyal", IF(U5955&lt;=2,"At Risk", IF(W5955&gt;=4,"Potential Loyalist","Others"))))</f>
        <v>At Risk</v>
      </c>
    </row>
    <row r="5956" spans="1:25">
      <c r="A5956" t="s">
        <v>10381</v>
      </c>
      <c r="B5956">
        <v>42</v>
      </c>
      <c r="C5956" t="s">
        <v>19</v>
      </c>
      <c r="D5956" t="s">
        <v>46</v>
      </c>
      <c r="E5956" s="6" t="s">
        <v>18026</v>
      </c>
      <c r="F5956" t="s">
        <v>26</v>
      </c>
      <c r="G5956">
        <v>2</v>
      </c>
      <c r="H5956">
        <v>1</v>
      </c>
      <c r="I5956">
        <v>47</v>
      </c>
      <c r="J5956">
        <v>3</v>
      </c>
      <c r="K5956">
        <v>417.28</v>
      </c>
      <c r="L5956" t="str">
        <f t="shared" si="558"/>
        <v/>
      </c>
      <c r="M5956">
        <v>2</v>
      </c>
      <c r="N5956" t="str">
        <f t="shared" si="559"/>
        <v/>
      </c>
      <c r="O5956">
        <v>27</v>
      </c>
      <c r="P5956" s="11">
        <v>0.5</v>
      </c>
      <c r="Q5956" s="11">
        <v>6.3829787234042507E-2</v>
      </c>
      <c r="R5956" s="12">
        <v>208.64</v>
      </c>
      <c r="S5956" t="s">
        <v>22</v>
      </c>
      <c r="T5956">
        <v>0</v>
      </c>
      <c r="U5956">
        <f t="shared" si="560"/>
        <v>4</v>
      </c>
      <c r="V5956">
        <f t="shared" si="561"/>
        <v>1</v>
      </c>
      <c r="W5956">
        <f t="shared" si="562"/>
        <v>4</v>
      </c>
      <c r="X5956" t="str">
        <f t="shared" si="563"/>
        <v>414</v>
      </c>
      <c r="Y5956" t="str">
        <f>IF(Table1[[#This Row],[RFM_Score]]="555","Champion", IF(AND(J5956&gt;=4,V5956&gt;=4),"Loyal", IF(U5956&lt;=2,"At Risk", IF(W5956&gt;=4,"Potential Loyalist","Others"))))</f>
        <v>Potential Loyalist</v>
      </c>
    </row>
    <row r="5957" spans="1:25">
      <c r="A5957" t="s">
        <v>5953</v>
      </c>
      <c r="B5957">
        <v>44</v>
      </c>
      <c r="C5957" t="s">
        <v>24</v>
      </c>
      <c r="D5957" t="s">
        <v>25</v>
      </c>
      <c r="E5957" s="6" t="s">
        <v>18027</v>
      </c>
      <c r="F5957" t="s">
        <v>60</v>
      </c>
      <c r="G5957">
        <v>2</v>
      </c>
      <c r="H5957">
        <v>0</v>
      </c>
      <c r="I5957">
        <v>48</v>
      </c>
      <c r="J5957">
        <v>2</v>
      </c>
      <c r="K5957">
        <v>417.27</v>
      </c>
      <c r="L5957" t="str">
        <f t="shared" si="558"/>
        <v/>
      </c>
      <c r="M5957">
        <v>2</v>
      </c>
      <c r="N5957" t="str">
        <f t="shared" si="559"/>
        <v/>
      </c>
      <c r="O5957">
        <v>21</v>
      </c>
      <c r="P5957" s="11">
        <v>0</v>
      </c>
      <c r="Q5957" s="11">
        <v>4.1666666666666602E-2</v>
      </c>
      <c r="R5957" s="12">
        <v>208.63499999999999</v>
      </c>
      <c r="S5957" t="s">
        <v>22</v>
      </c>
      <c r="T5957">
        <v>0</v>
      </c>
      <c r="U5957">
        <f t="shared" si="560"/>
        <v>4</v>
      </c>
      <c r="V5957">
        <f t="shared" si="561"/>
        <v>1</v>
      </c>
      <c r="W5957">
        <f t="shared" si="562"/>
        <v>4</v>
      </c>
      <c r="X5957" t="str">
        <f t="shared" si="563"/>
        <v>414</v>
      </c>
      <c r="Y5957" t="str">
        <f>IF(Table1[[#This Row],[RFM_Score]]="555","Champion", IF(AND(J5957&gt;=4,V5957&gt;=4),"Loyal", IF(U5957&lt;=2,"At Risk", IF(W5957&gt;=4,"Potential Loyalist","Others"))))</f>
        <v>Potential Loyalist</v>
      </c>
    </row>
    <row r="5958" spans="1:25">
      <c r="A5958" t="s">
        <v>3900</v>
      </c>
      <c r="B5958">
        <v>32</v>
      </c>
      <c r="C5958" t="s">
        <v>24</v>
      </c>
      <c r="D5958" t="s">
        <v>25</v>
      </c>
      <c r="E5958" s="6" t="s">
        <v>18028</v>
      </c>
      <c r="F5958" t="s">
        <v>60</v>
      </c>
      <c r="G5958">
        <v>3</v>
      </c>
      <c r="H5958">
        <v>2</v>
      </c>
      <c r="I5958">
        <v>59</v>
      </c>
      <c r="J5958">
        <v>4</v>
      </c>
      <c r="K5958">
        <v>414.85</v>
      </c>
      <c r="L5958" t="str">
        <f t="shared" si="558"/>
        <v/>
      </c>
      <c r="M5958">
        <v>2</v>
      </c>
      <c r="N5958" t="str">
        <f t="shared" si="559"/>
        <v/>
      </c>
      <c r="O5958">
        <v>11</v>
      </c>
      <c r="P5958" s="11">
        <v>0.66666666666666596</v>
      </c>
      <c r="Q5958" s="11">
        <v>6.7796610169491497E-2</v>
      </c>
      <c r="R5958" s="12">
        <v>207.42500000000001</v>
      </c>
      <c r="S5958" t="s">
        <v>22</v>
      </c>
      <c r="T5958">
        <v>0</v>
      </c>
      <c r="U5958">
        <f t="shared" si="560"/>
        <v>5</v>
      </c>
      <c r="V5958">
        <f t="shared" si="561"/>
        <v>1</v>
      </c>
      <c r="W5958">
        <f t="shared" si="562"/>
        <v>4</v>
      </c>
      <c r="X5958" t="str">
        <f t="shared" si="563"/>
        <v>514</v>
      </c>
      <c r="Y5958" t="str">
        <f>IF(Table1[[#This Row],[RFM_Score]]="555","Champion", IF(AND(J5958&gt;=4,V5958&gt;=4),"Loyal", IF(U5958&lt;=2,"At Risk", IF(W5958&gt;=4,"Potential Loyalist","Others"))))</f>
        <v>Potential Loyalist</v>
      </c>
    </row>
    <row r="5959" spans="1:25">
      <c r="A5959" t="s">
        <v>1202</v>
      </c>
      <c r="B5959">
        <v>64</v>
      </c>
      <c r="C5959" t="s">
        <v>24</v>
      </c>
      <c r="D5959" t="s">
        <v>41</v>
      </c>
      <c r="E5959" s="6" t="s">
        <v>18029</v>
      </c>
      <c r="F5959" t="s">
        <v>26</v>
      </c>
      <c r="G5959">
        <v>3</v>
      </c>
      <c r="H5959">
        <v>1</v>
      </c>
      <c r="I5959">
        <v>47</v>
      </c>
      <c r="J5959">
        <v>4</v>
      </c>
      <c r="K5959">
        <v>414.32</v>
      </c>
      <c r="L5959" t="str">
        <f t="shared" si="558"/>
        <v/>
      </c>
      <c r="M5959">
        <v>2</v>
      </c>
      <c r="N5959" t="str">
        <f t="shared" si="559"/>
        <v/>
      </c>
      <c r="O5959">
        <v>50</v>
      </c>
      <c r="P5959" s="11">
        <v>0.33333333333333298</v>
      </c>
      <c r="Q5959" s="11">
        <v>8.5106382978723402E-2</v>
      </c>
      <c r="R5959" s="12">
        <v>207.16</v>
      </c>
      <c r="S5959" t="s">
        <v>22</v>
      </c>
      <c r="T5959">
        <v>0</v>
      </c>
      <c r="U5959">
        <f t="shared" si="560"/>
        <v>3</v>
      </c>
      <c r="V5959">
        <f t="shared" si="561"/>
        <v>1</v>
      </c>
      <c r="W5959">
        <f t="shared" si="562"/>
        <v>4</v>
      </c>
      <c r="X5959" t="str">
        <f t="shared" si="563"/>
        <v>314</v>
      </c>
      <c r="Y5959" t="str">
        <f>IF(Table1[[#This Row],[RFM_Score]]="555","Champion", IF(AND(J5959&gt;=4,V5959&gt;=4),"Loyal", IF(U5959&lt;=2,"At Risk", IF(W5959&gt;=4,"Potential Loyalist","Others"))))</f>
        <v>Potential Loyalist</v>
      </c>
    </row>
    <row r="5960" spans="1:25">
      <c r="A5960" t="s">
        <v>4003</v>
      </c>
      <c r="B5960">
        <v>38</v>
      </c>
      <c r="C5960" t="s">
        <v>24</v>
      </c>
      <c r="D5960" t="s">
        <v>20</v>
      </c>
      <c r="E5960" s="6" t="s">
        <v>18030</v>
      </c>
      <c r="F5960" t="s">
        <v>26</v>
      </c>
      <c r="G5960">
        <v>3</v>
      </c>
      <c r="H5960">
        <v>1</v>
      </c>
      <c r="I5960">
        <v>50</v>
      </c>
      <c r="J5960">
        <v>5</v>
      </c>
      <c r="K5960">
        <v>413.25</v>
      </c>
      <c r="L5960" t="str">
        <f t="shared" si="558"/>
        <v/>
      </c>
      <c r="M5960">
        <v>2</v>
      </c>
      <c r="N5960" t="str">
        <f t="shared" si="559"/>
        <v/>
      </c>
      <c r="O5960">
        <v>28</v>
      </c>
      <c r="P5960" s="11">
        <v>0.33333333333333298</v>
      </c>
      <c r="Q5960" s="11">
        <v>0.1</v>
      </c>
      <c r="R5960" s="12">
        <v>206.625</v>
      </c>
      <c r="S5960" t="s">
        <v>22</v>
      </c>
      <c r="T5960">
        <v>0</v>
      </c>
      <c r="U5960">
        <f t="shared" si="560"/>
        <v>4</v>
      </c>
      <c r="V5960">
        <f t="shared" si="561"/>
        <v>1</v>
      </c>
      <c r="W5960">
        <f t="shared" si="562"/>
        <v>4</v>
      </c>
      <c r="X5960" t="str">
        <f t="shared" si="563"/>
        <v>414</v>
      </c>
      <c r="Y5960" t="str">
        <f>IF(Table1[[#This Row],[RFM_Score]]="555","Champion", IF(AND(J5960&gt;=4,V5960&gt;=4),"Loyal", IF(U5960&lt;=2,"At Risk", IF(W5960&gt;=4,"Potential Loyalist","Others"))))</f>
        <v>Potential Loyalist</v>
      </c>
    </row>
    <row r="5961" spans="1:25">
      <c r="A5961" t="s">
        <v>4245</v>
      </c>
      <c r="B5961">
        <v>24</v>
      </c>
      <c r="C5961" t="s">
        <v>19</v>
      </c>
      <c r="D5961" t="s">
        <v>25</v>
      </c>
      <c r="E5961" s="6" t="s">
        <v>18031</v>
      </c>
      <c r="F5961" t="s">
        <v>21</v>
      </c>
      <c r="G5961">
        <v>3</v>
      </c>
      <c r="H5961">
        <v>0</v>
      </c>
      <c r="I5961">
        <v>54</v>
      </c>
      <c r="J5961">
        <v>1</v>
      </c>
      <c r="K5961">
        <v>413.11</v>
      </c>
      <c r="L5961" t="str">
        <f t="shared" si="558"/>
        <v/>
      </c>
      <c r="M5961">
        <v>2</v>
      </c>
      <c r="N5961" t="str">
        <f t="shared" si="559"/>
        <v/>
      </c>
      <c r="O5961">
        <v>19</v>
      </c>
      <c r="P5961" s="11">
        <v>0</v>
      </c>
      <c r="Q5961" s="11">
        <v>1.85185185185185E-2</v>
      </c>
      <c r="R5961" s="12">
        <v>206.55500000000001</v>
      </c>
      <c r="S5961" t="s">
        <v>22</v>
      </c>
      <c r="T5961">
        <v>0</v>
      </c>
      <c r="U5961">
        <f t="shared" si="560"/>
        <v>5</v>
      </c>
      <c r="V5961">
        <f t="shared" si="561"/>
        <v>1</v>
      </c>
      <c r="W5961">
        <f t="shared" si="562"/>
        <v>4</v>
      </c>
      <c r="X5961" t="str">
        <f t="shared" si="563"/>
        <v>514</v>
      </c>
      <c r="Y5961" t="str">
        <f>IF(Table1[[#This Row],[RFM_Score]]="555","Champion", IF(AND(J5961&gt;=4,V5961&gt;=4),"Loyal", IF(U5961&lt;=2,"At Risk", IF(W5961&gt;=4,"Potential Loyalist","Others"))))</f>
        <v>Potential Loyalist</v>
      </c>
    </row>
    <row r="5962" spans="1:25">
      <c r="A5962" t="s">
        <v>2913</v>
      </c>
      <c r="B5962">
        <v>23</v>
      </c>
      <c r="C5962" t="s">
        <v>19</v>
      </c>
      <c r="D5962" t="s">
        <v>49</v>
      </c>
      <c r="E5962" s="6" t="s">
        <v>18032</v>
      </c>
      <c r="F5962" t="s">
        <v>30</v>
      </c>
      <c r="G5962">
        <v>2</v>
      </c>
      <c r="H5962">
        <v>1</v>
      </c>
      <c r="I5962">
        <v>48</v>
      </c>
      <c r="J5962">
        <v>1</v>
      </c>
      <c r="K5962">
        <v>413.06</v>
      </c>
      <c r="L5962" t="str">
        <f t="shared" si="558"/>
        <v/>
      </c>
      <c r="M5962">
        <v>2</v>
      </c>
      <c r="N5962" t="str">
        <f t="shared" si="559"/>
        <v/>
      </c>
      <c r="O5962">
        <v>2</v>
      </c>
      <c r="P5962" s="11">
        <v>0.5</v>
      </c>
      <c r="Q5962" s="11">
        <v>2.0833333333333301E-2</v>
      </c>
      <c r="R5962" s="12">
        <v>206.53</v>
      </c>
      <c r="S5962" t="s">
        <v>22</v>
      </c>
      <c r="T5962">
        <v>0</v>
      </c>
      <c r="U5962">
        <f t="shared" si="560"/>
        <v>5</v>
      </c>
      <c r="V5962">
        <f t="shared" si="561"/>
        <v>1</v>
      </c>
      <c r="W5962">
        <f t="shared" si="562"/>
        <v>4</v>
      </c>
      <c r="X5962" t="str">
        <f t="shared" si="563"/>
        <v>514</v>
      </c>
      <c r="Y5962" t="str">
        <f>IF(Table1[[#This Row],[RFM_Score]]="555","Champion", IF(AND(J5962&gt;=4,V5962&gt;=4),"Loyal", IF(U5962&lt;=2,"At Risk", IF(W5962&gt;=4,"Potential Loyalist","Others"))))</f>
        <v>Potential Loyalist</v>
      </c>
    </row>
    <row r="5963" spans="1:25">
      <c r="A5963" t="s">
        <v>1018</v>
      </c>
      <c r="B5963">
        <v>40</v>
      </c>
      <c r="C5963" t="s">
        <v>24</v>
      </c>
      <c r="D5963" t="s">
        <v>29</v>
      </c>
      <c r="E5963" s="6" t="s">
        <v>18033</v>
      </c>
      <c r="F5963" t="s">
        <v>21</v>
      </c>
      <c r="G5963">
        <v>1</v>
      </c>
      <c r="H5963">
        <v>1</v>
      </c>
      <c r="I5963">
        <v>59</v>
      </c>
      <c r="J5963">
        <v>3</v>
      </c>
      <c r="K5963">
        <v>412.14</v>
      </c>
      <c r="L5963" t="str">
        <f t="shared" si="558"/>
        <v/>
      </c>
      <c r="M5963">
        <v>2</v>
      </c>
      <c r="N5963" t="str">
        <f t="shared" si="559"/>
        <v/>
      </c>
      <c r="O5963">
        <v>6</v>
      </c>
      <c r="P5963" s="11">
        <v>1</v>
      </c>
      <c r="Q5963" s="11">
        <v>5.0847457627118599E-2</v>
      </c>
      <c r="R5963" s="12">
        <v>206.07</v>
      </c>
      <c r="S5963" t="s">
        <v>22</v>
      </c>
      <c r="T5963">
        <v>0</v>
      </c>
      <c r="U5963">
        <f t="shared" si="560"/>
        <v>5</v>
      </c>
      <c r="V5963">
        <f t="shared" si="561"/>
        <v>1</v>
      </c>
      <c r="W5963">
        <f t="shared" si="562"/>
        <v>4</v>
      </c>
      <c r="X5963" t="str">
        <f t="shared" si="563"/>
        <v>514</v>
      </c>
      <c r="Y5963" t="str">
        <f>IF(Table1[[#This Row],[RFM_Score]]="555","Champion", IF(AND(J5963&gt;=4,V5963&gt;=4),"Loyal", IF(U5963&lt;=2,"At Risk", IF(W5963&gt;=4,"Potential Loyalist","Others"))))</f>
        <v>Potential Loyalist</v>
      </c>
    </row>
    <row r="5964" spans="1:25">
      <c r="A5964" t="s">
        <v>9870</v>
      </c>
      <c r="B5964">
        <v>30</v>
      </c>
      <c r="C5964" t="s">
        <v>24</v>
      </c>
      <c r="D5964" t="s">
        <v>25</v>
      </c>
      <c r="E5964" s="6" t="s">
        <v>18034</v>
      </c>
      <c r="F5964" t="s">
        <v>21</v>
      </c>
      <c r="G5964">
        <v>5</v>
      </c>
      <c r="H5964">
        <v>0</v>
      </c>
      <c r="I5964">
        <v>44</v>
      </c>
      <c r="J5964">
        <v>2</v>
      </c>
      <c r="K5964">
        <v>411.39</v>
      </c>
      <c r="L5964" t="str">
        <f t="shared" si="558"/>
        <v/>
      </c>
      <c r="M5964">
        <v>2</v>
      </c>
      <c r="N5964" t="str">
        <f t="shared" si="559"/>
        <v/>
      </c>
      <c r="O5964">
        <v>6</v>
      </c>
      <c r="P5964" s="11">
        <v>0</v>
      </c>
      <c r="Q5964" s="11">
        <v>4.54545454545454E-2</v>
      </c>
      <c r="R5964" s="12">
        <v>205.69499999999999</v>
      </c>
      <c r="S5964" t="s">
        <v>22</v>
      </c>
      <c r="T5964">
        <v>1</v>
      </c>
      <c r="U5964">
        <f t="shared" si="560"/>
        <v>5</v>
      </c>
      <c r="V5964">
        <f t="shared" si="561"/>
        <v>1</v>
      </c>
      <c r="W5964">
        <f t="shared" si="562"/>
        <v>4</v>
      </c>
      <c r="X5964" t="str">
        <f t="shared" si="563"/>
        <v>514</v>
      </c>
      <c r="Y5964" t="str">
        <f>IF(Table1[[#This Row],[RFM_Score]]="555","Champion", IF(AND(J5964&gt;=4,V5964&gt;=4),"Loyal", IF(U5964&lt;=2,"At Risk", IF(W5964&gt;=4,"Potential Loyalist","Others"))))</f>
        <v>Potential Loyalist</v>
      </c>
    </row>
    <row r="5965" spans="1:25">
      <c r="A5965" t="s">
        <v>7693</v>
      </c>
      <c r="B5965">
        <v>53</v>
      </c>
      <c r="C5965" t="s">
        <v>24</v>
      </c>
      <c r="D5965" t="s">
        <v>35</v>
      </c>
      <c r="E5965" s="6" t="s">
        <v>18035</v>
      </c>
      <c r="F5965" t="s">
        <v>21</v>
      </c>
      <c r="G5965">
        <v>9</v>
      </c>
      <c r="H5965">
        <v>0</v>
      </c>
      <c r="I5965">
        <v>52</v>
      </c>
      <c r="J5965">
        <v>3</v>
      </c>
      <c r="K5965">
        <v>410.4</v>
      </c>
      <c r="L5965" t="str">
        <f t="shared" si="558"/>
        <v/>
      </c>
      <c r="M5965">
        <v>2</v>
      </c>
      <c r="N5965" t="str">
        <f t="shared" si="559"/>
        <v/>
      </c>
      <c r="O5965">
        <v>10</v>
      </c>
      <c r="P5965" s="11">
        <v>0</v>
      </c>
      <c r="Q5965" s="11">
        <v>5.7692307692307598E-2</v>
      </c>
      <c r="R5965" s="12">
        <v>205.2</v>
      </c>
      <c r="S5965" t="s">
        <v>22</v>
      </c>
      <c r="T5965">
        <v>1</v>
      </c>
      <c r="U5965">
        <f t="shared" si="560"/>
        <v>5</v>
      </c>
      <c r="V5965">
        <f t="shared" si="561"/>
        <v>1</v>
      </c>
      <c r="W5965">
        <f t="shared" si="562"/>
        <v>4</v>
      </c>
      <c r="X5965" t="str">
        <f t="shared" si="563"/>
        <v>514</v>
      </c>
      <c r="Y5965" t="str">
        <f>IF(Table1[[#This Row],[RFM_Score]]="555","Champion", IF(AND(J5965&gt;=4,V5965&gt;=4),"Loyal", IF(U5965&lt;=2,"At Risk", IF(W5965&gt;=4,"Potential Loyalist","Others"))))</f>
        <v>Potential Loyalist</v>
      </c>
    </row>
    <row r="5966" spans="1:25">
      <c r="A5966" t="s">
        <v>9005</v>
      </c>
      <c r="B5966">
        <v>41</v>
      </c>
      <c r="C5966" t="s">
        <v>19</v>
      </c>
      <c r="D5966" t="s">
        <v>25</v>
      </c>
      <c r="E5966" s="6" t="s">
        <v>18036</v>
      </c>
      <c r="F5966" t="s">
        <v>62</v>
      </c>
      <c r="G5966">
        <v>1</v>
      </c>
      <c r="H5966">
        <v>0</v>
      </c>
      <c r="I5966">
        <v>52</v>
      </c>
      <c r="J5966">
        <v>1</v>
      </c>
      <c r="K5966">
        <v>410.35</v>
      </c>
      <c r="L5966" t="str">
        <f t="shared" si="558"/>
        <v/>
      </c>
      <c r="M5966">
        <v>2</v>
      </c>
      <c r="N5966" t="str">
        <f t="shared" si="559"/>
        <v/>
      </c>
      <c r="O5966">
        <v>20</v>
      </c>
      <c r="P5966" s="11">
        <v>0</v>
      </c>
      <c r="Q5966" s="11">
        <v>1.9230769230769201E-2</v>
      </c>
      <c r="R5966" s="12">
        <v>205.17500000000001</v>
      </c>
      <c r="S5966" t="s">
        <v>22</v>
      </c>
      <c r="T5966">
        <v>0</v>
      </c>
      <c r="U5966">
        <f t="shared" si="560"/>
        <v>5</v>
      </c>
      <c r="V5966">
        <f t="shared" si="561"/>
        <v>1</v>
      </c>
      <c r="W5966">
        <f t="shared" si="562"/>
        <v>4</v>
      </c>
      <c r="X5966" t="str">
        <f t="shared" si="563"/>
        <v>514</v>
      </c>
      <c r="Y5966" t="str">
        <f>IF(Table1[[#This Row],[RFM_Score]]="555","Champion", IF(AND(J5966&gt;=4,V5966&gt;=4),"Loyal", IF(U5966&lt;=2,"At Risk", IF(W5966&gt;=4,"Potential Loyalist","Others"))))</f>
        <v>Potential Loyalist</v>
      </c>
    </row>
    <row r="5967" spans="1:25">
      <c r="A5967" t="s">
        <v>9688</v>
      </c>
      <c r="B5967">
        <v>43</v>
      </c>
      <c r="C5967" t="s">
        <v>19</v>
      </c>
      <c r="D5967" t="s">
        <v>25</v>
      </c>
      <c r="E5967" s="6" t="s">
        <v>18037</v>
      </c>
      <c r="F5967" t="s">
        <v>26</v>
      </c>
      <c r="G5967">
        <v>4</v>
      </c>
      <c r="H5967">
        <v>2</v>
      </c>
      <c r="I5967">
        <v>43</v>
      </c>
      <c r="J5967">
        <v>0</v>
      </c>
      <c r="K5967">
        <v>410.33</v>
      </c>
      <c r="L5967" t="str">
        <f t="shared" si="558"/>
        <v/>
      </c>
      <c r="M5967">
        <v>2</v>
      </c>
      <c r="N5967" t="str">
        <f t="shared" si="559"/>
        <v/>
      </c>
      <c r="O5967">
        <v>13</v>
      </c>
      <c r="P5967" s="11">
        <v>0.5</v>
      </c>
      <c r="Q5967" s="11">
        <v>0</v>
      </c>
      <c r="R5967" s="12">
        <v>205.16499999999999</v>
      </c>
      <c r="S5967" t="s">
        <v>22</v>
      </c>
      <c r="T5967">
        <v>0</v>
      </c>
      <c r="U5967">
        <f t="shared" si="560"/>
        <v>5</v>
      </c>
      <c r="V5967">
        <f t="shared" si="561"/>
        <v>1</v>
      </c>
      <c r="W5967">
        <f t="shared" si="562"/>
        <v>4</v>
      </c>
      <c r="X5967" t="str">
        <f t="shared" si="563"/>
        <v>514</v>
      </c>
      <c r="Y5967" t="str">
        <f>IF(Table1[[#This Row],[RFM_Score]]="555","Champion", IF(AND(J5967&gt;=4,V5967&gt;=4),"Loyal", IF(U5967&lt;=2,"At Risk", IF(W5967&gt;=4,"Potential Loyalist","Others"))))</f>
        <v>Potential Loyalist</v>
      </c>
    </row>
    <row r="5968" spans="1:25">
      <c r="A5968" t="s">
        <v>4599</v>
      </c>
      <c r="B5968">
        <v>24</v>
      </c>
      <c r="C5968" t="s">
        <v>24</v>
      </c>
      <c r="D5968" t="s">
        <v>25</v>
      </c>
      <c r="E5968" s="6" t="s">
        <v>18038</v>
      </c>
      <c r="F5968" t="s">
        <v>21</v>
      </c>
      <c r="G5968">
        <v>1</v>
      </c>
      <c r="H5968">
        <v>0</v>
      </c>
      <c r="I5968">
        <v>56</v>
      </c>
      <c r="J5968">
        <v>1</v>
      </c>
      <c r="K5968">
        <v>410.32</v>
      </c>
      <c r="L5968" t="str">
        <f t="shared" si="558"/>
        <v/>
      </c>
      <c r="M5968">
        <v>2</v>
      </c>
      <c r="N5968" t="str">
        <f t="shared" si="559"/>
        <v/>
      </c>
      <c r="O5968">
        <v>3</v>
      </c>
      <c r="P5968" s="11">
        <v>0</v>
      </c>
      <c r="Q5968" s="11">
        <v>1.7857142857142801E-2</v>
      </c>
      <c r="R5968" s="12">
        <v>205.16</v>
      </c>
      <c r="S5968" t="s">
        <v>22</v>
      </c>
      <c r="T5968">
        <v>0</v>
      </c>
      <c r="U5968">
        <f t="shared" si="560"/>
        <v>5</v>
      </c>
      <c r="V5968">
        <f t="shared" si="561"/>
        <v>1</v>
      </c>
      <c r="W5968">
        <f t="shared" si="562"/>
        <v>4</v>
      </c>
      <c r="X5968" t="str">
        <f t="shared" si="563"/>
        <v>514</v>
      </c>
      <c r="Y5968" t="str">
        <f>IF(Table1[[#This Row],[RFM_Score]]="555","Champion", IF(AND(J5968&gt;=4,V5968&gt;=4),"Loyal", IF(U5968&lt;=2,"At Risk", IF(W5968&gt;=4,"Potential Loyalist","Others"))))</f>
        <v>Potential Loyalist</v>
      </c>
    </row>
    <row r="5969" spans="1:25">
      <c r="A5969" t="s">
        <v>5043</v>
      </c>
      <c r="B5969">
        <v>47</v>
      </c>
      <c r="C5969" t="s">
        <v>24</v>
      </c>
      <c r="D5969" t="s">
        <v>25</v>
      </c>
      <c r="E5969" s="6" t="s">
        <v>18039</v>
      </c>
      <c r="F5969" t="s">
        <v>62</v>
      </c>
      <c r="G5969">
        <v>1</v>
      </c>
      <c r="H5969">
        <v>0</v>
      </c>
      <c r="I5969">
        <v>42</v>
      </c>
      <c r="J5969">
        <v>1</v>
      </c>
      <c r="K5969">
        <v>409.97</v>
      </c>
      <c r="L5969" t="str">
        <f t="shared" si="558"/>
        <v/>
      </c>
      <c r="M5969">
        <v>2</v>
      </c>
      <c r="N5969" t="str">
        <f t="shared" si="559"/>
        <v/>
      </c>
      <c r="O5969">
        <v>2</v>
      </c>
      <c r="P5969" s="11">
        <v>0</v>
      </c>
      <c r="Q5969" s="11">
        <v>2.3809523809523801E-2</v>
      </c>
      <c r="R5969" s="12">
        <v>204.98500000000001</v>
      </c>
      <c r="S5969" t="s">
        <v>22</v>
      </c>
      <c r="T5969">
        <v>0</v>
      </c>
      <c r="U5969">
        <f t="shared" si="560"/>
        <v>5</v>
      </c>
      <c r="V5969">
        <f t="shared" si="561"/>
        <v>1</v>
      </c>
      <c r="W5969">
        <f t="shared" si="562"/>
        <v>4</v>
      </c>
      <c r="X5969" t="str">
        <f t="shared" si="563"/>
        <v>514</v>
      </c>
      <c r="Y5969" t="str">
        <f>IF(Table1[[#This Row],[RFM_Score]]="555","Champion", IF(AND(J5969&gt;=4,V5969&gt;=4),"Loyal", IF(U5969&lt;=2,"At Risk", IF(W5969&gt;=4,"Potential Loyalist","Others"))))</f>
        <v>Potential Loyalist</v>
      </c>
    </row>
    <row r="5970" spans="1:25">
      <c r="A5970" t="s">
        <v>10209</v>
      </c>
      <c r="B5970">
        <v>42</v>
      </c>
      <c r="C5970" t="s">
        <v>19</v>
      </c>
      <c r="D5970" t="s">
        <v>25</v>
      </c>
      <c r="E5970" s="6" t="s">
        <v>18040</v>
      </c>
      <c r="F5970" t="s">
        <v>21</v>
      </c>
      <c r="G5970">
        <v>2</v>
      </c>
      <c r="H5970">
        <v>0</v>
      </c>
      <c r="I5970">
        <v>48</v>
      </c>
      <c r="J5970">
        <v>1</v>
      </c>
      <c r="K5970">
        <v>409.41</v>
      </c>
      <c r="L5970" t="str">
        <f t="shared" si="558"/>
        <v/>
      </c>
      <c r="M5970">
        <v>2</v>
      </c>
      <c r="N5970" t="str">
        <f t="shared" si="559"/>
        <v/>
      </c>
      <c r="O5970">
        <v>8</v>
      </c>
      <c r="P5970" s="11">
        <v>0</v>
      </c>
      <c r="Q5970" s="11">
        <v>2.0833333333333301E-2</v>
      </c>
      <c r="R5970" s="12">
        <v>204.70500000000001</v>
      </c>
      <c r="S5970" t="s">
        <v>22</v>
      </c>
      <c r="T5970">
        <v>0</v>
      </c>
      <c r="U5970">
        <f t="shared" si="560"/>
        <v>5</v>
      </c>
      <c r="V5970">
        <f t="shared" si="561"/>
        <v>1</v>
      </c>
      <c r="W5970">
        <f t="shared" si="562"/>
        <v>4</v>
      </c>
      <c r="X5970" t="str">
        <f t="shared" si="563"/>
        <v>514</v>
      </c>
      <c r="Y5970" t="str">
        <f>IF(Table1[[#This Row],[RFM_Score]]="555","Champion", IF(AND(J5970&gt;=4,V5970&gt;=4),"Loyal", IF(U5970&lt;=2,"At Risk", IF(W5970&gt;=4,"Potential Loyalist","Others"))))</f>
        <v>Potential Loyalist</v>
      </c>
    </row>
    <row r="5971" spans="1:25">
      <c r="A5971" t="s">
        <v>7710</v>
      </c>
      <c r="B5971">
        <v>31</v>
      </c>
      <c r="C5971" t="s">
        <v>19</v>
      </c>
      <c r="D5971" t="s">
        <v>25</v>
      </c>
      <c r="E5971" s="6" t="s">
        <v>18041</v>
      </c>
      <c r="F5971" t="s">
        <v>26</v>
      </c>
      <c r="G5971">
        <v>4</v>
      </c>
      <c r="H5971">
        <v>1</v>
      </c>
      <c r="I5971">
        <v>59</v>
      </c>
      <c r="J5971">
        <v>4</v>
      </c>
      <c r="K5971">
        <v>409.25</v>
      </c>
      <c r="L5971" t="str">
        <f t="shared" si="558"/>
        <v/>
      </c>
      <c r="M5971">
        <v>2</v>
      </c>
      <c r="N5971" t="str">
        <f t="shared" si="559"/>
        <v/>
      </c>
      <c r="O5971">
        <v>47</v>
      </c>
      <c r="P5971" s="11">
        <v>0.25</v>
      </c>
      <c r="Q5971" s="11">
        <v>6.7796610169491497E-2</v>
      </c>
      <c r="R5971" s="12">
        <v>204.625</v>
      </c>
      <c r="S5971" t="s">
        <v>22</v>
      </c>
      <c r="T5971">
        <v>0</v>
      </c>
      <c r="U5971">
        <f t="shared" si="560"/>
        <v>3</v>
      </c>
      <c r="V5971">
        <f t="shared" si="561"/>
        <v>1</v>
      </c>
      <c r="W5971">
        <f t="shared" si="562"/>
        <v>4</v>
      </c>
      <c r="X5971" t="str">
        <f t="shared" si="563"/>
        <v>314</v>
      </c>
      <c r="Y5971" t="str">
        <f>IF(Table1[[#This Row],[RFM_Score]]="555","Champion", IF(AND(J5971&gt;=4,V5971&gt;=4),"Loyal", IF(U5971&lt;=2,"At Risk", IF(W5971&gt;=4,"Potential Loyalist","Others"))))</f>
        <v>Potential Loyalist</v>
      </c>
    </row>
    <row r="5972" spans="1:25">
      <c r="A5972" t="s">
        <v>3384</v>
      </c>
      <c r="B5972">
        <v>54</v>
      </c>
      <c r="C5972" t="s">
        <v>24</v>
      </c>
      <c r="D5972" t="s">
        <v>20</v>
      </c>
      <c r="E5972" s="6" t="s">
        <v>18042</v>
      </c>
      <c r="F5972" t="s">
        <v>62</v>
      </c>
      <c r="G5972">
        <v>5</v>
      </c>
      <c r="H5972">
        <v>0</v>
      </c>
      <c r="I5972">
        <v>63</v>
      </c>
      <c r="J5972">
        <v>2</v>
      </c>
      <c r="K5972">
        <v>408.58</v>
      </c>
      <c r="L5972" t="str">
        <f t="shared" si="558"/>
        <v/>
      </c>
      <c r="M5972">
        <v>2</v>
      </c>
      <c r="N5972" t="str">
        <f t="shared" si="559"/>
        <v/>
      </c>
      <c r="O5972">
        <v>45</v>
      </c>
      <c r="P5972" s="11">
        <v>0</v>
      </c>
      <c r="Q5972" s="11">
        <v>3.1746031746031703E-2</v>
      </c>
      <c r="R5972" s="12">
        <v>204.29</v>
      </c>
      <c r="S5972" t="s">
        <v>22</v>
      </c>
      <c r="T5972">
        <v>0</v>
      </c>
      <c r="U5972">
        <f t="shared" si="560"/>
        <v>3</v>
      </c>
      <c r="V5972">
        <f t="shared" si="561"/>
        <v>1</v>
      </c>
      <c r="W5972">
        <f t="shared" si="562"/>
        <v>4</v>
      </c>
      <c r="X5972" t="str">
        <f t="shared" si="563"/>
        <v>314</v>
      </c>
      <c r="Y5972" t="str">
        <f>IF(Table1[[#This Row],[RFM_Score]]="555","Champion", IF(AND(J5972&gt;=4,V5972&gt;=4),"Loyal", IF(U5972&lt;=2,"At Risk", IF(W5972&gt;=4,"Potential Loyalist","Others"))))</f>
        <v>Potential Loyalist</v>
      </c>
    </row>
    <row r="5973" spans="1:25">
      <c r="A5973" t="s">
        <v>8523</v>
      </c>
      <c r="B5973">
        <v>40</v>
      </c>
      <c r="C5973" t="s">
        <v>19</v>
      </c>
      <c r="D5973" t="s">
        <v>25</v>
      </c>
      <c r="E5973" s="6" t="s">
        <v>18043</v>
      </c>
      <c r="F5973" t="s">
        <v>60</v>
      </c>
      <c r="G5973">
        <v>3</v>
      </c>
      <c r="H5973">
        <v>0</v>
      </c>
      <c r="I5973">
        <v>60</v>
      </c>
      <c r="J5973">
        <v>4</v>
      </c>
      <c r="K5973">
        <v>405.28</v>
      </c>
      <c r="L5973" t="str">
        <f t="shared" si="558"/>
        <v/>
      </c>
      <c r="M5973">
        <v>2</v>
      </c>
      <c r="N5973" t="str">
        <f t="shared" si="559"/>
        <v/>
      </c>
      <c r="O5973">
        <v>6</v>
      </c>
      <c r="P5973" s="11">
        <v>0</v>
      </c>
      <c r="Q5973" s="11">
        <v>6.6666666666666596E-2</v>
      </c>
      <c r="R5973" s="12">
        <v>202.64</v>
      </c>
      <c r="S5973" t="s">
        <v>22</v>
      </c>
      <c r="T5973">
        <v>0</v>
      </c>
      <c r="U5973">
        <f t="shared" si="560"/>
        <v>5</v>
      </c>
      <c r="V5973">
        <f t="shared" si="561"/>
        <v>1</v>
      </c>
      <c r="W5973">
        <f t="shared" si="562"/>
        <v>4</v>
      </c>
      <c r="X5973" t="str">
        <f t="shared" si="563"/>
        <v>514</v>
      </c>
      <c r="Y5973" t="str">
        <f>IF(Table1[[#This Row],[RFM_Score]]="555","Champion", IF(AND(J5973&gt;=4,V5973&gt;=4),"Loyal", IF(U5973&lt;=2,"At Risk", IF(W5973&gt;=4,"Potential Loyalist","Others"))))</f>
        <v>Potential Loyalist</v>
      </c>
    </row>
    <row r="5974" spans="1:25">
      <c r="A5974" t="s">
        <v>7583</v>
      </c>
      <c r="B5974">
        <v>35</v>
      </c>
      <c r="C5974" t="s">
        <v>19</v>
      </c>
      <c r="D5974" t="s">
        <v>25</v>
      </c>
      <c r="E5974" s="6" t="s">
        <v>18044</v>
      </c>
      <c r="F5974" t="s">
        <v>21</v>
      </c>
      <c r="G5974">
        <v>3</v>
      </c>
      <c r="H5974">
        <v>0</v>
      </c>
      <c r="I5974">
        <v>42</v>
      </c>
      <c r="J5974">
        <v>2</v>
      </c>
      <c r="K5974">
        <v>404.91</v>
      </c>
      <c r="L5974" t="str">
        <f t="shared" si="558"/>
        <v/>
      </c>
      <c r="M5974">
        <v>2</v>
      </c>
      <c r="N5974" t="str">
        <f t="shared" si="559"/>
        <v/>
      </c>
      <c r="O5974">
        <v>4</v>
      </c>
      <c r="P5974" s="11">
        <v>0</v>
      </c>
      <c r="Q5974" s="11">
        <v>4.7619047619047603E-2</v>
      </c>
      <c r="R5974" s="12">
        <v>202.45500000000001</v>
      </c>
      <c r="S5974" t="s">
        <v>22</v>
      </c>
      <c r="T5974">
        <v>0</v>
      </c>
      <c r="U5974">
        <f t="shared" si="560"/>
        <v>5</v>
      </c>
      <c r="V5974">
        <f t="shared" si="561"/>
        <v>1</v>
      </c>
      <c r="W5974">
        <f t="shared" si="562"/>
        <v>4</v>
      </c>
      <c r="X5974" t="str">
        <f t="shared" si="563"/>
        <v>514</v>
      </c>
      <c r="Y5974" t="str">
        <f>IF(Table1[[#This Row],[RFM_Score]]="555","Champion", IF(AND(J5974&gt;=4,V5974&gt;=4),"Loyal", IF(U5974&lt;=2,"At Risk", IF(W5974&gt;=4,"Potential Loyalist","Others"))))</f>
        <v>Potential Loyalist</v>
      </c>
    </row>
    <row r="5975" spans="1:25">
      <c r="A5975" t="s">
        <v>6918</v>
      </c>
      <c r="B5975">
        <v>34</v>
      </c>
      <c r="C5975" t="s">
        <v>19</v>
      </c>
      <c r="D5975" t="s">
        <v>25</v>
      </c>
      <c r="E5975" s="6" t="s">
        <v>18045</v>
      </c>
      <c r="F5975" t="s">
        <v>62</v>
      </c>
      <c r="G5975">
        <v>2</v>
      </c>
      <c r="H5975">
        <v>1</v>
      </c>
      <c r="I5975">
        <v>43</v>
      </c>
      <c r="J5975">
        <v>2</v>
      </c>
      <c r="K5975">
        <v>404.24</v>
      </c>
      <c r="L5975" t="str">
        <f t="shared" si="558"/>
        <v/>
      </c>
      <c r="M5975">
        <v>2</v>
      </c>
      <c r="N5975" t="str">
        <f t="shared" si="559"/>
        <v/>
      </c>
      <c r="O5975">
        <v>66</v>
      </c>
      <c r="P5975" s="11">
        <v>0.5</v>
      </c>
      <c r="Q5975" s="11">
        <v>4.6511627906976702E-2</v>
      </c>
      <c r="R5975" s="12">
        <v>202.12</v>
      </c>
      <c r="S5975" t="s">
        <v>22</v>
      </c>
      <c r="T5975">
        <v>0</v>
      </c>
      <c r="U5975">
        <f t="shared" si="560"/>
        <v>3</v>
      </c>
      <c r="V5975">
        <f t="shared" si="561"/>
        <v>1</v>
      </c>
      <c r="W5975">
        <f t="shared" si="562"/>
        <v>4</v>
      </c>
      <c r="X5975" t="str">
        <f t="shared" si="563"/>
        <v>314</v>
      </c>
      <c r="Y5975" t="str">
        <f>IF(Table1[[#This Row],[RFM_Score]]="555","Champion", IF(AND(J5975&gt;=4,V5975&gt;=4),"Loyal", IF(U5975&lt;=2,"At Risk", IF(W5975&gt;=4,"Potential Loyalist","Others"))))</f>
        <v>Potential Loyalist</v>
      </c>
    </row>
    <row r="5976" spans="1:25">
      <c r="A5976" t="s">
        <v>6988</v>
      </c>
      <c r="B5976">
        <v>49</v>
      </c>
      <c r="C5976" t="s">
        <v>19</v>
      </c>
      <c r="D5976" t="s">
        <v>20</v>
      </c>
      <c r="E5976" s="6" t="s">
        <v>18046</v>
      </c>
      <c r="F5976" t="s">
        <v>37</v>
      </c>
      <c r="G5976">
        <v>1</v>
      </c>
      <c r="H5976">
        <v>0</v>
      </c>
      <c r="I5976">
        <v>49</v>
      </c>
      <c r="J5976">
        <v>4</v>
      </c>
      <c r="K5976">
        <v>403.12</v>
      </c>
      <c r="L5976" t="str">
        <f t="shared" si="558"/>
        <v/>
      </c>
      <c r="M5976">
        <v>2</v>
      </c>
      <c r="N5976" t="str">
        <f t="shared" si="559"/>
        <v/>
      </c>
      <c r="O5976">
        <v>7</v>
      </c>
      <c r="P5976" s="11">
        <v>0</v>
      </c>
      <c r="Q5976" s="11">
        <v>8.16326530612244E-2</v>
      </c>
      <c r="R5976" s="12">
        <v>201.56</v>
      </c>
      <c r="S5976" t="s">
        <v>22</v>
      </c>
      <c r="T5976">
        <v>0</v>
      </c>
      <c r="U5976">
        <f t="shared" si="560"/>
        <v>5</v>
      </c>
      <c r="V5976">
        <f t="shared" si="561"/>
        <v>1</v>
      </c>
      <c r="W5976">
        <f t="shared" si="562"/>
        <v>4</v>
      </c>
      <c r="X5976" t="str">
        <f t="shared" si="563"/>
        <v>514</v>
      </c>
      <c r="Y5976" t="str">
        <f>IF(Table1[[#This Row],[RFM_Score]]="555","Champion", IF(AND(J5976&gt;=4,V5976&gt;=4),"Loyal", IF(U5976&lt;=2,"At Risk", IF(W5976&gt;=4,"Potential Loyalist","Others"))))</f>
        <v>Potential Loyalist</v>
      </c>
    </row>
    <row r="5977" spans="1:25">
      <c r="A5977" t="s">
        <v>10009</v>
      </c>
      <c r="B5977">
        <v>45</v>
      </c>
      <c r="C5977" t="s">
        <v>24</v>
      </c>
      <c r="D5977" t="s">
        <v>49</v>
      </c>
      <c r="E5977" s="6" t="s">
        <v>18047</v>
      </c>
      <c r="F5977" t="s">
        <v>26</v>
      </c>
      <c r="G5977">
        <v>3</v>
      </c>
      <c r="H5977">
        <v>0</v>
      </c>
      <c r="I5977">
        <v>70</v>
      </c>
      <c r="J5977">
        <v>0</v>
      </c>
      <c r="K5977">
        <v>403.04</v>
      </c>
      <c r="L5977" t="str">
        <f t="shared" si="558"/>
        <v/>
      </c>
      <c r="M5977">
        <v>2</v>
      </c>
      <c r="N5977" t="str">
        <f t="shared" si="559"/>
        <v/>
      </c>
      <c r="O5977">
        <v>6</v>
      </c>
      <c r="P5977" s="11">
        <v>0</v>
      </c>
      <c r="Q5977" s="11">
        <v>0</v>
      </c>
      <c r="R5977" s="12">
        <v>201.52</v>
      </c>
      <c r="S5977" t="s">
        <v>22</v>
      </c>
      <c r="T5977">
        <v>1</v>
      </c>
      <c r="U5977">
        <f t="shared" si="560"/>
        <v>5</v>
      </c>
      <c r="V5977">
        <f t="shared" si="561"/>
        <v>1</v>
      </c>
      <c r="W5977">
        <f t="shared" si="562"/>
        <v>4</v>
      </c>
      <c r="X5977" t="str">
        <f t="shared" si="563"/>
        <v>514</v>
      </c>
      <c r="Y5977" t="str">
        <f>IF(Table1[[#This Row],[RFM_Score]]="555","Champion", IF(AND(J5977&gt;=4,V5977&gt;=4),"Loyal", IF(U5977&lt;=2,"At Risk", IF(W5977&gt;=4,"Potential Loyalist","Others"))))</f>
        <v>Potential Loyalist</v>
      </c>
    </row>
    <row r="5978" spans="1:25">
      <c r="A5978" t="s">
        <v>11556</v>
      </c>
      <c r="B5978">
        <v>31</v>
      </c>
      <c r="C5978" t="s">
        <v>19</v>
      </c>
      <c r="D5978" t="s">
        <v>46</v>
      </c>
      <c r="E5978" s="6" t="s">
        <v>18048</v>
      </c>
      <c r="F5978" t="s">
        <v>30</v>
      </c>
      <c r="G5978">
        <v>4</v>
      </c>
      <c r="H5978">
        <v>2</v>
      </c>
      <c r="I5978">
        <v>59</v>
      </c>
      <c r="J5978">
        <v>5</v>
      </c>
      <c r="K5978">
        <v>402.96</v>
      </c>
      <c r="L5978" t="str">
        <f t="shared" si="558"/>
        <v/>
      </c>
      <c r="M5978">
        <v>2</v>
      </c>
      <c r="N5978" t="str">
        <f t="shared" si="559"/>
        <v/>
      </c>
      <c r="O5978">
        <v>3</v>
      </c>
      <c r="P5978" s="11">
        <v>0.5</v>
      </c>
      <c r="Q5978" s="11">
        <v>8.4745762711864403E-2</v>
      </c>
      <c r="R5978" s="12">
        <v>201.48</v>
      </c>
      <c r="S5978" t="s">
        <v>22</v>
      </c>
      <c r="T5978">
        <v>0</v>
      </c>
      <c r="U5978">
        <f t="shared" si="560"/>
        <v>5</v>
      </c>
      <c r="V5978">
        <f t="shared" si="561"/>
        <v>1</v>
      </c>
      <c r="W5978">
        <f t="shared" si="562"/>
        <v>4</v>
      </c>
      <c r="X5978" t="str">
        <f t="shared" si="563"/>
        <v>514</v>
      </c>
      <c r="Y5978" t="str">
        <f>IF(Table1[[#This Row],[RFM_Score]]="555","Champion", IF(AND(J5978&gt;=4,V5978&gt;=4),"Loyal", IF(U5978&lt;=2,"At Risk", IF(W5978&gt;=4,"Potential Loyalist","Others"))))</f>
        <v>Potential Loyalist</v>
      </c>
    </row>
    <row r="5979" spans="1:25">
      <c r="A5979" t="s">
        <v>10397</v>
      </c>
      <c r="B5979">
        <v>36</v>
      </c>
      <c r="C5979" t="s">
        <v>19</v>
      </c>
      <c r="D5979" t="s">
        <v>29</v>
      </c>
      <c r="E5979" s="6" t="s">
        <v>18049</v>
      </c>
      <c r="F5979" t="s">
        <v>21</v>
      </c>
      <c r="G5979">
        <v>5</v>
      </c>
      <c r="H5979">
        <v>1</v>
      </c>
      <c r="I5979">
        <v>58</v>
      </c>
      <c r="J5979">
        <v>1</v>
      </c>
      <c r="K5979">
        <v>402.49</v>
      </c>
      <c r="L5979" t="str">
        <f t="shared" si="558"/>
        <v/>
      </c>
      <c r="M5979">
        <v>2</v>
      </c>
      <c r="N5979" t="str">
        <f t="shared" si="559"/>
        <v/>
      </c>
      <c r="O5979">
        <v>0</v>
      </c>
      <c r="P5979" s="11">
        <v>0.2</v>
      </c>
      <c r="Q5979" s="11">
        <v>1.72413793103448E-2</v>
      </c>
      <c r="R5979" s="12">
        <v>201.245</v>
      </c>
      <c r="S5979" t="s">
        <v>22</v>
      </c>
      <c r="T5979">
        <v>0</v>
      </c>
      <c r="U5979">
        <f t="shared" si="560"/>
        <v>5</v>
      </c>
      <c r="V5979">
        <f t="shared" si="561"/>
        <v>1</v>
      </c>
      <c r="W5979">
        <f t="shared" si="562"/>
        <v>4</v>
      </c>
      <c r="X5979" t="str">
        <f t="shared" si="563"/>
        <v>514</v>
      </c>
      <c r="Y5979" t="str">
        <f>IF(Table1[[#This Row],[RFM_Score]]="555","Champion", IF(AND(J5979&gt;=4,V5979&gt;=4),"Loyal", IF(U5979&lt;=2,"At Risk", IF(W5979&gt;=4,"Potential Loyalist","Others"))))</f>
        <v>Potential Loyalist</v>
      </c>
    </row>
    <row r="5980" spans="1:25">
      <c r="A5980" t="s">
        <v>2391</v>
      </c>
      <c r="B5980">
        <v>49</v>
      </c>
      <c r="C5980" t="s">
        <v>19</v>
      </c>
      <c r="D5980" t="s">
        <v>25</v>
      </c>
      <c r="E5980" s="6" t="s">
        <v>18050</v>
      </c>
      <c r="F5980" t="s">
        <v>26</v>
      </c>
      <c r="G5980">
        <v>3</v>
      </c>
      <c r="H5980">
        <v>1</v>
      </c>
      <c r="I5980">
        <v>54</v>
      </c>
      <c r="J5980">
        <v>0</v>
      </c>
      <c r="K5980">
        <v>401.9</v>
      </c>
      <c r="L5980" t="str">
        <f t="shared" si="558"/>
        <v/>
      </c>
      <c r="M5980">
        <v>2</v>
      </c>
      <c r="N5980" t="str">
        <f t="shared" si="559"/>
        <v/>
      </c>
      <c r="O5980">
        <v>2</v>
      </c>
      <c r="P5980" s="11">
        <v>0.33333333333333298</v>
      </c>
      <c r="Q5980" s="11">
        <v>0</v>
      </c>
      <c r="R5980" s="12">
        <v>200.95</v>
      </c>
      <c r="S5980" t="s">
        <v>22</v>
      </c>
      <c r="T5980">
        <v>0</v>
      </c>
      <c r="U5980">
        <f t="shared" si="560"/>
        <v>5</v>
      </c>
      <c r="V5980">
        <f t="shared" si="561"/>
        <v>1</v>
      </c>
      <c r="W5980">
        <f t="shared" si="562"/>
        <v>4</v>
      </c>
      <c r="X5980" t="str">
        <f t="shared" si="563"/>
        <v>514</v>
      </c>
      <c r="Y5980" t="str">
        <f>IF(Table1[[#This Row],[RFM_Score]]="555","Champion", IF(AND(J5980&gt;=4,V5980&gt;=4),"Loyal", IF(U5980&lt;=2,"At Risk", IF(W5980&gt;=4,"Potential Loyalist","Others"))))</f>
        <v>Potential Loyalist</v>
      </c>
    </row>
    <row r="5981" spans="1:25">
      <c r="A5981" t="s">
        <v>1343</v>
      </c>
      <c r="B5981">
        <v>35</v>
      </c>
      <c r="C5981" t="s">
        <v>24</v>
      </c>
      <c r="D5981" t="s">
        <v>20</v>
      </c>
      <c r="E5981" s="6" t="s">
        <v>18051</v>
      </c>
      <c r="F5981" t="s">
        <v>21</v>
      </c>
      <c r="G5981">
        <v>1</v>
      </c>
      <c r="H5981">
        <v>1</v>
      </c>
      <c r="I5981">
        <v>45</v>
      </c>
      <c r="J5981">
        <v>1</v>
      </c>
      <c r="K5981">
        <v>401.88</v>
      </c>
      <c r="L5981" t="str">
        <f t="shared" si="558"/>
        <v/>
      </c>
      <c r="M5981">
        <v>2</v>
      </c>
      <c r="N5981" t="str">
        <f t="shared" si="559"/>
        <v/>
      </c>
      <c r="O5981">
        <v>5</v>
      </c>
      <c r="P5981" s="11">
        <v>1</v>
      </c>
      <c r="Q5981" s="11">
        <v>2.2222222222222199E-2</v>
      </c>
      <c r="R5981" s="12">
        <v>200.94</v>
      </c>
      <c r="S5981" t="s">
        <v>22</v>
      </c>
      <c r="T5981">
        <v>0</v>
      </c>
      <c r="U5981">
        <f t="shared" si="560"/>
        <v>5</v>
      </c>
      <c r="V5981">
        <f t="shared" si="561"/>
        <v>1</v>
      </c>
      <c r="W5981">
        <f t="shared" si="562"/>
        <v>4</v>
      </c>
      <c r="X5981" t="str">
        <f t="shared" si="563"/>
        <v>514</v>
      </c>
      <c r="Y5981" t="str">
        <f>IF(Table1[[#This Row],[RFM_Score]]="555","Champion", IF(AND(J5981&gt;=4,V5981&gt;=4),"Loyal", IF(U5981&lt;=2,"At Risk", IF(W5981&gt;=4,"Potential Loyalist","Others"))))</f>
        <v>Potential Loyalist</v>
      </c>
    </row>
    <row r="5982" spans="1:25">
      <c r="A5982" t="s">
        <v>3064</v>
      </c>
      <c r="B5982">
        <v>40</v>
      </c>
      <c r="C5982" t="s">
        <v>24</v>
      </c>
      <c r="D5982" t="s">
        <v>29</v>
      </c>
      <c r="E5982" s="6" t="s">
        <v>18052</v>
      </c>
      <c r="F5982" t="s">
        <v>60</v>
      </c>
      <c r="G5982">
        <v>2</v>
      </c>
      <c r="H5982">
        <v>0</v>
      </c>
      <c r="I5982">
        <v>44</v>
      </c>
      <c r="J5982">
        <v>3</v>
      </c>
      <c r="K5982">
        <v>401.87</v>
      </c>
      <c r="L5982" t="str">
        <f t="shared" si="558"/>
        <v/>
      </c>
      <c r="M5982">
        <v>2</v>
      </c>
      <c r="N5982" t="str">
        <f t="shared" si="559"/>
        <v/>
      </c>
      <c r="O5982">
        <v>59</v>
      </c>
      <c r="P5982" s="11">
        <v>0</v>
      </c>
      <c r="Q5982" s="11">
        <v>6.8181818181818094E-2</v>
      </c>
      <c r="R5982" s="12">
        <v>200.935</v>
      </c>
      <c r="S5982" t="s">
        <v>22</v>
      </c>
      <c r="T5982">
        <v>0</v>
      </c>
      <c r="U5982">
        <f t="shared" si="560"/>
        <v>3</v>
      </c>
      <c r="V5982">
        <f t="shared" si="561"/>
        <v>1</v>
      </c>
      <c r="W5982">
        <f t="shared" si="562"/>
        <v>4</v>
      </c>
      <c r="X5982" t="str">
        <f t="shared" si="563"/>
        <v>314</v>
      </c>
      <c r="Y5982" t="str">
        <f>IF(Table1[[#This Row],[RFM_Score]]="555","Champion", IF(AND(J5982&gt;=4,V5982&gt;=4),"Loyal", IF(U5982&lt;=2,"At Risk", IF(W5982&gt;=4,"Potential Loyalist","Others"))))</f>
        <v>Potential Loyalist</v>
      </c>
    </row>
    <row r="5983" spans="1:25">
      <c r="A5983" t="s">
        <v>10999</v>
      </c>
      <c r="B5983">
        <v>26</v>
      </c>
      <c r="C5983" t="s">
        <v>24</v>
      </c>
      <c r="D5983" t="s">
        <v>49</v>
      </c>
      <c r="E5983" s="6" t="s">
        <v>18053</v>
      </c>
      <c r="F5983" t="s">
        <v>30</v>
      </c>
      <c r="G5983">
        <v>2</v>
      </c>
      <c r="H5983">
        <v>0</v>
      </c>
      <c r="I5983">
        <v>48</v>
      </c>
      <c r="J5983">
        <v>2</v>
      </c>
      <c r="K5983">
        <v>400.98</v>
      </c>
      <c r="L5983" t="str">
        <f t="shared" si="558"/>
        <v/>
      </c>
      <c r="M5983">
        <v>2</v>
      </c>
      <c r="N5983" t="str">
        <f t="shared" si="559"/>
        <v/>
      </c>
      <c r="O5983">
        <v>32</v>
      </c>
      <c r="P5983" s="11">
        <v>0</v>
      </c>
      <c r="Q5983" s="11">
        <v>4.1666666666666602E-2</v>
      </c>
      <c r="R5983" s="12">
        <v>200.49</v>
      </c>
      <c r="S5983" t="s">
        <v>22</v>
      </c>
      <c r="T5983">
        <v>0</v>
      </c>
      <c r="U5983">
        <f t="shared" si="560"/>
        <v>4</v>
      </c>
      <c r="V5983">
        <f t="shared" si="561"/>
        <v>1</v>
      </c>
      <c r="W5983">
        <f t="shared" si="562"/>
        <v>4</v>
      </c>
      <c r="X5983" t="str">
        <f t="shared" si="563"/>
        <v>414</v>
      </c>
      <c r="Y5983" t="str">
        <f>IF(Table1[[#This Row],[RFM_Score]]="555","Champion", IF(AND(J5983&gt;=4,V5983&gt;=4),"Loyal", IF(U5983&lt;=2,"At Risk", IF(W5983&gt;=4,"Potential Loyalist","Others"))))</f>
        <v>Potential Loyalist</v>
      </c>
    </row>
    <row r="5984" spans="1:25">
      <c r="A5984" t="s">
        <v>5779</v>
      </c>
      <c r="B5984">
        <v>35</v>
      </c>
      <c r="C5984" t="s">
        <v>19</v>
      </c>
      <c r="D5984" t="s">
        <v>41</v>
      </c>
      <c r="E5984" s="6" t="s">
        <v>18054</v>
      </c>
      <c r="F5984" t="s">
        <v>37</v>
      </c>
      <c r="G5984">
        <v>1</v>
      </c>
      <c r="H5984">
        <v>0</v>
      </c>
      <c r="I5984">
        <v>49</v>
      </c>
      <c r="J5984">
        <v>5</v>
      </c>
      <c r="K5984">
        <v>400.73</v>
      </c>
      <c r="L5984" t="str">
        <f t="shared" si="558"/>
        <v/>
      </c>
      <c r="M5984">
        <v>2</v>
      </c>
      <c r="N5984" t="str">
        <f t="shared" si="559"/>
        <v/>
      </c>
      <c r="O5984">
        <v>25</v>
      </c>
      <c r="P5984" s="11">
        <v>0</v>
      </c>
      <c r="Q5984" s="11">
        <v>0.10204081632653</v>
      </c>
      <c r="R5984" s="12">
        <v>200.36500000000001</v>
      </c>
      <c r="S5984" t="s">
        <v>22</v>
      </c>
      <c r="T5984">
        <v>0</v>
      </c>
      <c r="U5984">
        <f t="shared" si="560"/>
        <v>4</v>
      </c>
      <c r="V5984">
        <f t="shared" si="561"/>
        <v>1</v>
      </c>
      <c r="W5984">
        <f t="shared" si="562"/>
        <v>4</v>
      </c>
      <c r="X5984" t="str">
        <f t="shared" si="563"/>
        <v>414</v>
      </c>
      <c r="Y5984" t="str">
        <f>IF(Table1[[#This Row],[RFM_Score]]="555","Champion", IF(AND(J5984&gt;=4,V5984&gt;=4),"Loyal", IF(U5984&lt;=2,"At Risk", IF(W5984&gt;=4,"Potential Loyalist","Others"))))</f>
        <v>Potential Loyalist</v>
      </c>
    </row>
    <row r="5985" spans="1:25">
      <c r="A5985" t="s">
        <v>6077</v>
      </c>
      <c r="B5985">
        <v>46</v>
      </c>
      <c r="C5985" t="s">
        <v>24</v>
      </c>
      <c r="D5985" t="s">
        <v>35</v>
      </c>
      <c r="E5985" s="6" t="s">
        <v>18055</v>
      </c>
      <c r="F5985" t="s">
        <v>37</v>
      </c>
      <c r="G5985">
        <v>2</v>
      </c>
      <c r="H5985">
        <v>0</v>
      </c>
      <c r="I5985">
        <v>47</v>
      </c>
      <c r="J5985">
        <v>3</v>
      </c>
      <c r="K5985">
        <v>400.54</v>
      </c>
      <c r="L5985" t="str">
        <f t="shared" si="558"/>
        <v/>
      </c>
      <c r="M5985">
        <v>2</v>
      </c>
      <c r="N5985" t="str">
        <f t="shared" si="559"/>
        <v/>
      </c>
      <c r="O5985">
        <v>3</v>
      </c>
      <c r="P5985" s="11">
        <v>0</v>
      </c>
      <c r="Q5985" s="11">
        <v>6.3829787234042507E-2</v>
      </c>
      <c r="R5985" s="12">
        <v>200.27</v>
      </c>
      <c r="S5985" t="s">
        <v>22</v>
      </c>
      <c r="T5985">
        <v>0</v>
      </c>
      <c r="U5985">
        <f t="shared" si="560"/>
        <v>5</v>
      </c>
      <c r="V5985">
        <f t="shared" si="561"/>
        <v>1</v>
      </c>
      <c r="W5985">
        <f t="shared" si="562"/>
        <v>4</v>
      </c>
      <c r="X5985" t="str">
        <f t="shared" si="563"/>
        <v>514</v>
      </c>
      <c r="Y5985" t="str">
        <f>IF(Table1[[#This Row],[RFM_Score]]="555","Champion", IF(AND(J5985&gt;=4,V5985&gt;=4),"Loyal", IF(U5985&lt;=2,"At Risk", IF(W5985&gt;=4,"Potential Loyalist","Others"))))</f>
        <v>Potential Loyalist</v>
      </c>
    </row>
    <row r="5986" spans="1:25">
      <c r="A5986" t="s">
        <v>8838</v>
      </c>
      <c r="B5986">
        <v>21</v>
      </c>
      <c r="C5986" t="s">
        <v>19</v>
      </c>
      <c r="D5986" t="s">
        <v>25</v>
      </c>
      <c r="E5986" s="6" t="s">
        <v>18056</v>
      </c>
      <c r="F5986" t="s">
        <v>30</v>
      </c>
      <c r="G5986">
        <v>4</v>
      </c>
      <c r="H5986">
        <v>2</v>
      </c>
      <c r="I5986">
        <v>55</v>
      </c>
      <c r="J5986">
        <v>4</v>
      </c>
      <c r="K5986">
        <v>400.24</v>
      </c>
      <c r="L5986" t="str">
        <f t="shared" si="558"/>
        <v/>
      </c>
      <c r="M5986">
        <v>2</v>
      </c>
      <c r="N5986" t="str">
        <f t="shared" si="559"/>
        <v/>
      </c>
      <c r="O5986">
        <v>13</v>
      </c>
      <c r="P5986" s="11">
        <v>0.5</v>
      </c>
      <c r="Q5986" s="11">
        <v>7.2727272727272696E-2</v>
      </c>
      <c r="R5986" s="12">
        <v>200.12</v>
      </c>
      <c r="S5986" t="s">
        <v>22</v>
      </c>
      <c r="T5986">
        <v>0</v>
      </c>
      <c r="U5986">
        <f t="shared" si="560"/>
        <v>5</v>
      </c>
      <c r="V5986">
        <f t="shared" si="561"/>
        <v>1</v>
      </c>
      <c r="W5986">
        <f t="shared" si="562"/>
        <v>4</v>
      </c>
      <c r="X5986" t="str">
        <f t="shared" si="563"/>
        <v>514</v>
      </c>
      <c r="Y5986" t="str">
        <f>IF(Table1[[#This Row],[RFM_Score]]="555","Champion", IF(AND(J5986&gt;=4,V5986&gt;=4),"Loyal", IF(U5986&lt;=2,"At Risk", IF(W5986&gt;=4,"Potential Loyalist","Others"))))</f>
        <v>Potential Loyalist</v>
      </c>
    </row>
    <row r="5987" spans="1:25">
      <c r="A5987" t="s">
        <v>9149</v>
      </c>
      <c r="B5987">
        <v>47</v>
      </c>
      <c r="C5987" t="s">
        <v>24</v>
      </c>
      <c r="D5987" t="s">
        <v>25</v>
      </c>
      <c r="E5987" s="6" t="s">
        <v>18057</v>
      </c>
      <c r="F5987" t="s">
        <v>30</v>
      </c>
      <c r="G5987">
        <v>3</v>
      </c>
      <c r="H5987">
        <v>2</v>
      </c>
      <c r="I5987">
        <v>47</v>
      </c>
      <c r="J5987">
        <v>1</v>
      </c>
      <c r="K5987">
        <v>399.95</v>
      </c>
      <c r="L5987" t="str">
        <f t="shared" si="558"/>
        <v/>
      </c>
      <c r="M5987">
        <v>2</v>
      </c>
      <c r="N5987" t="str">
        <f t="shared" si="559"/>
        <v/>
      </c>
      <c r="O5987">
        <v>22</v>
      </c>
      <c r="P5987" s="11">
        <v>0.66666666666666596</v>
      </c>
      <c r="Q5987" s="11">
        <v>2.1276595744680799E-2</v>
      </c>
      <c r="R5987" s="12">
        <v>199.97499999999999</v>
      </c>
      <c r="S5987" t="s">
        <v>22</v>
      </c>
      <c r="T5987">
        <v>0</v>
      </c>
      <c r="U5987">
        <f t="shared" si="560"/>
        <v>4</v>
      </c>
      <c r="V5987">
        <f t="shared" si="561"/>
        <v>1</v>
      </c>
      <c r="W5987">
        <f t="shared" si="562"/>
        <v>4</v>
      </c>
      <c r="X5987" t="str">
        <f t="shared" si="563"/>
        <v>414</v>
      </c>
      <c r="Y5987" t="str">
        <f>IF(Table1[[#This Row],[RFM_Score]]="555","Champion", IF(AND(J5987&gt;=4,V5987&gt;=4),"Loyal", IF(U5987&lt;=2,"At Risk", IF(W5987&gt;=4,"Potential Loyalist","Others"))))</f>
        <v>Potential Loyalist</v>
      </c>
    </row>
    <row r="5988" spans="1:25">
      <c r="A5988" t="s">
        <v>3380</v>
      </c>
      <c r="B5988">
        <v>49</v>
      </c>
      <c r="C5988" t="s">
        <v>19</v>
      </c>
      <c r="D5988" t="s">
        <v>49</v>
      </c>
      <c r="E5988" s="6" t="s">
        <v>18058</v>
      </c>
      <c r="F5988" t="s">
        <v>30</v>
      </c>
      <c r="G5988">
        <v>0</v>
      </c>
      <c r="H5988">
        <v>0</v>
      </c>
      <c r="I5988">
        <v>46</v>
      </c>
      <c r="J5988">
        <v>1</v>
      </c>
      <c r="K5988">
        <v>399.29</v>
      </c>
      <c r="L5988" t="str">
        <f t="shared" si="558"/>
        <v/>
      </c>
      <c r="M5988">
        <v>2</v>
      </c>
      <c r="N5988" t="str">
        <f t="shared" si="559"/>
        <v/>
      </c>
      <c r="O5988">
        <v>15</v>
      </c>
      <c r="P5988" s="11">
        <v>0</v>
      </c>
      <c r="Q5988" s="11">
        <v>2.1739130434782601E-2</v>
      </c>
      <c r="R5988" s="12">
        <v>199.64500000000001</v>
      </c>
      <c r="S5988" t="s">
        <v>22</v>
      </c>
      <c r="T5988">
        <v>0</v>
      </c>
      <c r="U5988">
        <f t="shared" si="560"/>
        <v>5</v>
      </c>
      <c r="V5988">
        <f t="shared" si="561"/>
        <v>1</v>
      </c>
      <c r="W5988">
        <f t="shared" si="562"/>
        <v>4</v>
      </c>
      <c r="X5988" t="str">
        <f t="shared" si="563"/>
        <v>514</v>
      </c>
      <c r="Y5988" t="str">
        <f>IF(Table1[[#This Row],[RFM_Score]]="555","Champion", IF(AND(J5988&gt;=4,V5988&gt;=4),"Loyal", IF(U5988&lt;=2,"At Risk", IF(W5988&gt;=4,"Potential Loyalist","Others"))))</f>
        <v>Potential Loyalist</v>
      </c>
    </row>
    <row r="5989" spans="1:25">
      <c r="A5989" t="s">
        <v>6630</v>
      </c>
      <c r="B5989">
        <v>27</v>
      </c>
      <c r="C5989" t="s">
        <v>19</v>
      </c>
      <c r="D5989" t="s">
        <v>25</v>
      </c>
      <c r="E5989" s="6" t="s">
        <v>18059</v>
      </c>
      <c r="F5989" t="s">
        <v>26</v>
      </c>
      <c r="G5989">
        <v>6</v>
      </c>
      <c r="H5989">
        <v>1</v>
      </c>
      <c r="I5989">
        <v>57</v>
      </c>
      <c r="J5989">
        <v>4</v>
      </c>
      <c r="K5989">
        <v>398.47</v>
      </c>
      <c r="L5989" t="str">
        <f t="shared" si="558"/>
        <v/>
      </c>
      <c r="M5989">
        <v>2</v>
      </c>
      <c r="N5989" t="str">
        <f t="shared" si="559"/>
        <v/>
      </c>
      <c r="O5989">
        <v>0</v>
      </c>
      <c r="P5989" s="11">
        <v>0.16666666666666599</v>
      </c>
      <c r="Q5989" s="11">
        <v>7.0175438596491196E-2</v>
      </c>
      <c r="R5989" s="12">
        <v>199.23500000000001</v>
      </c>
      <c r="S5989" t="s">
        <v>22</v>
      </c>
      <c r="T5989">
        <v>1</v>
      </c>
      <c r="U5989">
        <f t="shared" si="560"/>
        <v>5</v>
      </c>
      <c r="V5989">
        <f t="shared" si="561"/>
        <v>1</v>
      </c>
      <c r="W5989">
        <f t="shared" si="562"/>
        <v>4</v>
      </c>
      <c r="X5989" t="str">
        <f t="shared" si="563"/>
        <v>514</v>
      </c>
      <c r="Y5989" t="str">
        <f>IF(Table1[[#This Row],[RFM_Score]]="555","Champion", IF(AND(J5989&gt;=4,V5989&gt;=4),"Loyal", IF(U5989&lt;=2,"At Risk", IF(W5989&gt;=4,"Potential Loyalist","Others"))))</f>
        <v>Potential Loyalist</v>
      </c>
    </row>
    <row r="5990" spans="1:25">
      <c r="A5990" t="s">
        <v>8638</v>
      </c>
      <c r="B5990">
        <v>25</v>
      </c>
      <c r="C5990" t="s">
        <v>24</v>
      </c>
      <c r="D5990" t="s">
        <v>25</v>
      </c>
      <c r="E5990" s="6" t="s">
        <v>18060</v>
      </c>
      <c r="F5990" t="s">
        <v>26</v>
      </c>
      <c r="G5990">
        <v>2</v>
      </c>
      <c r="H5990">
        <v>0</v>
      </c>
      <c r="I5990">
        <v>43</v>
      </c>
      <c r="J5990">
        <v>2</v>
      </c>
      <c r="K5990">
        <v>398.46</v>
      </c>
      <c r="L5990" t="str">
        <f t="shared" si="558"/>
        <v/>
      </c>
      <c r="M5990">
        <v>2</v>
      </c>
      <c r="N5990" t="str">
        <f t="shared" si="559"/>
        <v/>
      </c>
      <c r="O5990">
        <v>29</v>
      </c>
      <c r="P5990" s="11">
        <v>0</v>
      </c>
      <c r="Q5990" s="11">
        <v>4.6511627906976702E-2</v>
      </c>
      <c r="R5990" s="12">
        <v>199.23</v>
      </c>
      <c r="S5990" t="s">
        <v>22</v>
      </c>
      <c r="T5990">
        <v>0</v>
      </c>
      <c r="U5990">
        <f t="shared" si="560"/>
        <v>4</v>
      </c>
      <c r="V5990">
        <f t="shared" si="561"/>
        <v>1</v>
      </c>
      <c r="W5990">
        <f t="shared" si="562"/>
        <v>4</v>
      </c>
      <c r="X5990" t="str">
        <f t="shared" si="563"/>
        <v>414</v>
      </c>
      <c r="Y5990" t="str">
        <f>IF(Table1[[#This Row],[RFM_Score]]="555","Champion", IF(AND(J5990&gt;=4,V5990&gt;=4),"Loyal", IF(U5990&lt;=2,"At Risk", IF(W5990&gt;=4,"Potential Loyalist","Others"))))</f>
        <v>Potential Loyalist</v>
      </c>
    </row>
    <row r="5991" spans="1:25">
      <c r="A5991" t="s">
        <v>11613</v>
      </c>
      <c r="B5991">
        <v>28</v>
      </c>
      <c r="C5991" t="s">
        <v>24</v>
      </c>
      <c r="D5991" t="s">
        <v>41</v>
      </c>
      <c r="E5991" s="6" t="s">
        <v>18061</v>
      </c>
      <c r="F5991" t="s">
        <v>21</v>
      </c>
      <c r="G5991">
        <v>3</v>
      </c>
      <c r="H5991">
        <v>0</v>
      </c>
      <c r="I5991">
        <v>43</v>
      </c>
      <c r="J5991">
        <v>0</v>
      </c>
      <c r="K5991">
        <v>398.35</v>
      </c>
      <c r="L5991" t="str">
        <f t="shared" si="558"/>
        <v/>
      </c>
      <c r="M5991">
        <v>2</v>
      </c>
      <c r="N5991" t="str">
        <f t="shared" si="559"/>
        <v/>
      </c>
      <c r="O5991">
        <v>14</v>
      </c>
      <c r="P5991" s="11">
        <v>0</v>
      </c>
      <c r="Q5991" s="11">
        <v>0</v>
      </c>
      <c r="R5991" s="12">
        <v>199.17500000000001</v>
      </c>
      <c r="S5991" t="s">
        <v>22</v>
      </c>
      <c r="T5991">
        <v>0</v>
      </c>
      <c r="U5991">
        <f t="shared" si="560"/>
        <v>5</v>
      </c>
      <c r="V5991">
        <f t="shared" si="561"/>
        <v>1</v>
      </c>
      <c r="W5991">
        <f t="shared" si="562"/>
        <v>4</v>
      </c>
      <c r="X5991" t="str">
        <f t="shared" si="563"/>
        <v>514</v>
      </c>
      <c r="Y5991" t="str">
        <f>IF(Table1[[#This Row],[RFM_Score]]="555","Champion", IF(AND(J5991&gt;=4,V5991&gt;=4),"Loyal", IF(U5991&lt;=2,"At Risk", IF(W5991&gt;=4,"Potential Loyalist","Others"))))</f>
        <v>Potential Loyalist</v>
      </c>
    </row>
    <row r="5992" spans="1:25">
      <c r="A5992" t="s">
        <v>10161</v>
      </c>
      <c r="B5992">
        <v>31</v>
      </c>
      <c r="C5992" t="s">
        <v>19</v>
      </c>
      <c r="D5992" t="s">
        <v>25</v>
      </c>
      <c r="E5992" s="6" t="s">
        <v>18062</v>
      </c>
      <c r="F5992" t="s">
        <v>37</v>
      </c>
      <c r="G5992">
        <v>3</v>
      </c>
      <c r="H5992">
        <v>1</v>
      </c>
      <c r="I5992">
        <v>54</v>
      </c>
      <c r="J5992">
        <v>3</v>
      </c>
      <c r="K5992">
        <v>398.06</v>
      </c>
      <c r="L5992" t="str">
        <f t="shared" si="558"/>
        <v/>
      </c>
      <c r="M5992">
        <v>2</v>
      </c>
      <c r="N5992" t="str">
        <f t="shared" si="559"/>
        <v/>
      </c>
      <c r="O5992">
        <v>4</v>
      </c>
      <c r="P5992" s="11">
        <v>0.33333333333333298</v>
      </c>
      <c r="Q5992" s="11">
        <v>5.5555555555555497E-2</v>
      </c>
      <c r="R5992" s="12">
        <v>199.03</v>
      </c>
      <c r="S5992" t="s">
        <v>22</v>
      </c>
      <c r="T5992">
        <v>0</v>
      </c>
      <c r="U5992">
        <f t="shared" si="560"/>
        <v>5</v>
      </c>
      <c r="V5992">
        <f t="shared" si="561"/>
        <v>1</v>
      </c>
      <c r="W5992">
        <f t="shared" si="562"/>
        <v>4</v>
      </c>
      <c r="X5992" t="str">
        <f t="shared" si="563"/>
        <v>514</v>
      </c>
      <c r="Y5992" t="str">
        <f>IF(Table1[[#This Row],[RFM_Score]]="555","Champion", IF(AND(J5992&gt;=4,V5992&gt;=4),"Loyal", IF(U5992&lt;=2,"At Risk", IF(W5992&gt;=4,"Potential Loyalist","Others"))))</f>
        <v>Potential Loyalist</v>
      </c>
    </row>
    <row r="5993" spans="1:25">
      <c r="A5993" t="s">
        <v>2120</v>
      </c>
      <c r="B5993">
        <v>18</v>
      </c>
      <c r="C5993" t="s">
        <v>19</v>
      </c>
      <c r="D5993" t="s">
        <v>29</v>
      </c>
      <c r="E5993" s="6" t="s">
        <v>18063</v>
      </c>
      <c r="F5993" t="s">
        <v>37</v>
      </c>
      <c r="G5993">
        <v>3</v>
      </c>
      <c r="H5993">
        <v>1</v>
      </c>
      <c r="I5993">
        <v>56</v>
      </c>
      <c r="J5993">
        <v>3</v>
      </c>
      <c r="K5993">
        <v>397.74</v>
      </c>
      <c r="L5993" t="str">
        <f t="shared" si="558"/>
        <v/>
      </c>
      <c r="M5993">
        <v>2</v>
      </c>
      <c r="N5993" t="str">
        <f t="shared" si="559"/>
        <v/>
      </c>
      <c r="O5993">
        <v>93</v>
      </c>
      <c r="P5993" s="11">
        <v>0.33333333333333298</v>
      </c>
      <c r="Q5993" s="11">
        <v>5.3571428571428499E-2</v>
      </c>
      <c r="R5993" s="12">
        <v>198.87</v>
      </c>
      <c r="S5993" t="s">
        <v>22</v>
      </c>
      <c r="T5993">
        <v>1</v>
      </c>
      <c r="U5993">
        <f t="shared" si="560"/>
        <v>2</v>
      </c>
      <c r="V5993">
        <f t="shared" si="561"/>
        <v>1</v>
      </c>
      <c r="W5993">
        <f t="shared" si="562"/>
        <v>4</v>
      </c>
      <c r="X5993" t="str">
        <f t="shared" si="563"/>
        <v>214</v>
      </c>
      <c r="Y5993" t="str">
        <f>IF(Table1[[#This Row],[RFM_Score]]="555","Champion", IF(AND(J5993&gt;=4,V5993&gt;=4),"Loyal", IF(U5993&lt;=2,"At Risk", IF(W5993&gt;=4,"Potential Loyalist","Others"))))</f>
        <v>At Risk</v>
      </c>
    </row>
    <row r="5994" spans="1:25">
      <c r="A5994" t="s">
        <v>5426</v>
      </c>
      <c r="B5994">
        <v>18</v>
      </c>
      <c r="C5994" t="s">
        <v>19</v>
      </c>
      <c r="D5994" t="s">
        <v>25</v>
      </c>
      <c r="E5994" s="6" t="s">
        <v>18064</v>
      </c>
      <c r="F5994" t="s">
        <v>26</v>
      </c>
      <c r="G5994">
        <v>2</v>
      </c>
      <c r="H5994">
        <v>1</v>
      </c>
      <c r="I5994">
        <v>63</v>
      </c>
      <c r="J5994">
        <v>1</v>
      </c>
      <c r="K5994">
        <v>396.4</v>
      </c>
      <c r="L5994" t="str">
        <f t="shared" si="558"/>
        <v/>
      </c>
      <c r="M5994">
        <v>2</v>
      </c>
      <c r="N5994" t="str">
        <f t="shared" si="559"/>
        <v/>
      </c>
      <c r="O5994">
        <v>16</v>
      </c>
      <c r="P5994" s="11">
        <v>0.5</v>
      </c>
      <c r="Q5994" s="11">
        <v>1.5873015873015799E-2</v>
      </c>
      <c r="R5994" s="12">
        <v>198.2</v>
      </c>
      <c r="S5994" t="s">
        <v>22</v>
      </c>
      <c r="T5994">
        <v>0</v>
      </c>
      <c r="U5994">
        <f t="shared" si="560"/>
        <v>5</v>
      </c>
      <c r="V5994">
        <f t="shared" si="561"/>
        <v>1</v>
      </c>
      <c r="W5994">
        <f t="shared" si="562"/>
        <v>4</v>
      </c>
      <c r="X5994" t="str">
        <f t="shared" si="563"/>
        <v>514</v>
      </c>
      <c r="Y5994" t="str">
        <f>IF(Table1[[#This Row],[RFM_Score]]="555","Champion", IF(AND(J5994&gt;=4,V5994&gt;=4),"Loyal", IF(U5994&lt;=2,"At Risk", IF(W5994&gt;=4,"Potential Loyalist","Others"))))</f>
        <v>Potential Loyalist</v>
      </c>
    </row>
    <row r="5995" spans="1:25">
      <c r="A5995" t="s">
        <v>1646</v>
      </c>
      <c r="B5995">
        <v>31</v>
      </c>
      <c r="C5995" t="s">
        <v>24</v>
      </c>
      <c r="D5995" t="s">
        <v>29</v>
      </c>
      <c r="E5995" s="6" t="s">
        <v>18065</v>
      </c>
      <c r="F5995" t="s">
        <v>26</v>
      </c>
      <c r="G5995">
        <v>3</v>
      </c>
      <c r="H5995">
        <v>1</v>
      </c>
      <c r="I5995">
        <v>41</v>
      </c>
      <c r="J5995">
        <v>2</v>
      </c>
      <c r="K5995">
        <v>395.18</v>
      </c>
      <c r="L5995" t="str">
        <f t="shared" si="558"/>
        <v/>
      </c>
      <c r="M5995">
        <v>2</v>
      </c>
      <c r="N5995" t="str">
        <f t="shared" si="559"/>
        <v/>
      </c>
      <c r="O5995">
        <v>37</v>
      </c>
      <c r="P5995" s="11">
        <v>0.33333333333333298</v>
      </c>
      <c r="Q5995" s="11">
        <v>4.8780487804878002E-2</v>
      </c>
      <c r="R5995" s="12">
        <v>197.59</v>
      </c>
      <c r="S5995" t="s">
        <v>22</v>
      </c>
      <c r="T5995">
        <v>0</v>
      </c>
      <c r="U5995">
        <f t="shared" si="560"/>
        <v>4</v>
      </c>
      <c r="V5995">
        <f t="shared" si="561"/>
        <v>1</v>
      </c>
      <c r="W5995">
        <f t="shared" si="562"/>
        <v>4</v>
      </c>
      <c r="X5995" t="str">
        <f t="shared" si="563"/>
        <v>414</v>
      </c>
      <c r="Y5995" t="str">
        <f>IF(Table1[[#This Row],[RFM_Score]]="555","Champion", IF(AND(J5995&gt;=4,V5995&gt;=4),"Loyal", IF(U5995&lt;=2,"At Risk", IF(W5995&gt;=4,"Potential Loyalist","Others"))))</f>
        <v>Potential Loyalist</v>
      </c>
    </row>
    <row r="5996" spans="1:25">
      <c r="A5996" t="s">
        <v>5124</v>
      </c>
      <c r="B5996">
        <v>41</v>
      </c>
      <c r="C5996" t="s">
        <v>24</v>
      </c>
      <c r="D5996" t="s">
        <v>25</v>
      </c>
      <c r="E5996" s="6" t="s">
        <v>18066</v>
      </c>
      <c r="F5996" t="s">
        <v>26</v>
      </c>
      <c r="G5996">
        <v>2</v>
      </c>
      <c r="H5996">
        <v>1</v>
      </c>
      <c r="I5996">
        <v>56</v>
      </c>
      <c r="J5996">
        <v>1</v>
      </c>
      <c r="K5996">
        <v>395.14</v>
      </c>
      <c r="L5996" t="str">
        <f t="shared" si="558"/>
        <v/>
      </c>
      <c r="M5996">
        <v>2</v>
      </c>
      <c r="N5996" t="str">
        <f t="shared" si="559"/>
        <v/>
      </c>
      <c r="O5996">
        <v>10</v>
      </c>
      <c r="P5996" s="11">
        <v>0.5</v>
      </c>
      <c r="Q5996" s="11">
        <v>1.7857142857142801E-2</v>
      </c>
      <c r="R5996" s="12">
        <v>197.57</v>
      </c>
      <c r="S5996" t="s">
        <v>22</v>
      </c>
      <c r="T5996">
        <v>0</v>
      </c>
      <c r="U5996">
        <f t="shared" si="560"/>
        <v>5</v>
      </c>
      <c r="V5996">
        <f t="shared" si="561"/>
        <v>1</v>
      </c>
      <c r="W5996">
        <f t="shared" si="562"/>
        <v>4</v>
      </c>
      <c r="X5996" t="str">
        <f t="shared" si="563"/>
        <v>514</v>
      </c>
      <c r="Y5996" t="str">
        <f>IF(Table1[[#This Row],[RFM_Score]]="555","Champion", IF(AND(J5996&gt;=4,V5996&gt;=4),"Loyal", IF(U5996&lt;=2,"At Risk", IF(W5996&gt;=4,"Potential Loyalist","Others"))))</f>
        <v>Potential Loyalist</v>
      </c>
    </row>
    <row r="5997" spans="1:25">
      <c r="A5997" t="s">
        <v>11557</v>
      </c>
      <c r="B5997">
        <v>50</v>
      </c>
      <c r="C5997" t="s">
        <v>24</v>
      </c>
      <c r="D5997" t="s">
        <v>49</v>
      </c>
      <c r="E5997" s="6" t="s">
        <v>18067</v>
      </c>
      <c r="F5997" t="s">
        <v>26</v>
      </c>
      <c r="G5997">
        <v>4</v>
      </c>
      <c r="H5997">
        <v>2</v>
      </c>
      <c r="I5997">
        <v>56</v>
      </c>
      <c r="J5997">
        <v>2</v>
      </c>
      <c r="K5997">
        <v>394.85</v>
      </c>
      <c r="L5997" t="str">
        <f t="shared" si="558"/>
        <v/>
      </c>
      <c r="M5997">
        <v>2</v>
      </c>
      <c r="N5997" t="str">
        <f t="shared" si="559"/>
        <v/>
      </c>
      <c r="O5997">
        <v>70</v>
      </c>
      <c r="P5997" s="11">
        <v>0.5</v>
      </c>
      <c r="Q5997" s="11">
        <v>3.5714285714285698E-2</v>
      </c>
      <c r="R5997" s="12">
        <v>197.42500000000001</v>
      </c>
      <c r="S5997" t="s">
        <v>22</v>
      </c>
      <c r="T5997">
        <v>1</v>
      </c>
      <c r="U5997">
        <f t="shared" si="560"/>
        <v>3</v>
      </c>
      <c r="V5997">
        <f t="shared" si="561"/>
        <v>1</v>
      </c>
      <c r="W5997">
        <f t="shared" si="562"/>
        <v>4</v>
      </c>
      <c r="X5997" t="str">
        <f t="shared" si="563"/>
        <v>314</v>
      </c>
      <c r="Y5997" t="str">
        <f>IF(Table1[[#This Row],[RFM_Score]]="555","Champion", IF(AND(J5997&gt;=4,V5997&gt;=4),"Loyal", IF(U5997&lt;=2,"At Risk", IF(W5997&gt;=4,"Potential Loyalist","Others"))))</f>
        <v>Potential Loyalist</v>
      </c>
    </row>
    <row r="5998" spans="1:25">
      <c r="A5998" t="s">
        <v>6672</v>
      </c>
      <c r="B5998">
        <v>30</v>
      </c>
      <c r="C5998" t="s">
        <v>24</v>
      </c>
      <c r="D5998" t="s">
        <v>25</v>
      </c>
      <c r="E5998" s="6" t="s">
        <v>18068</v>
      </c>
      <c r="F5998" t="s">
        <v>30</v>
      </c>
      <c r="G5998">
        <v>4</v>
      </c>
      <c r="H5998">
        <v>2</v>
      </c>
      <c r="I5998">
        <v>51</v>
      </c>
      <c r="J5998">
        <v>4</v>
      </c>
      <c r="K5998">
        <v>394.58</v>
      </c>
      <c r="L5998" t="str">
        <f t="shared" si="558"/>
        <v/>
      </c>
      <c r="M5998">
        <v>2</v>
      </c>
      <c r="N5998" t="str">
        <f t="shared" si="559"/>
        <v/>
      </c>
      <c r="O5998">
        <v>36</v>
      </c>
      <c r="P5998" s="11">
        <v>0.5</v>
      </c>
      <c r="Q5998" s="11">
        <v>7.8431372549019607E-2</v>
      </c>
      <c r="R5998" s="12">
        <v>197.29</v>
      </c>
      <c r="S5998" t="s">
        <v>22</v>
      </c>
      <c r="T5998">
        <v>0</v>
      </c>
      <c r="U5998">
        <f t="shared" si="560"/>
        <v>4</v>
      </c>
      <c r="V5998">
        <f t="shared" si="561"/>
        <v>1</v>
      </c>
      <c r="W5998">
        <f t="shared" si="562"/>
        <v>4</v>
      </c>
      <c r="X5998" t="str">
        <f t="shared" si="563"/>
        <v>414</v>
      </c>
      <c r="Y5998" t="str">
        <f>IF(Table1[[#This Row],[RFM_Score]]="555","Champion", IF(AND(J5998&gt;=4,V5998&gt;=4),"Loyal", IF(U5998&lt;=2,"At Risk", IF(W5998&gt;=4,"Potential Loyalist","Others"))))</f>
        <v>Potential Loyalist</v>
      </c>
    </row>
    <row r="5999" spans="1:25">
      <c r="A5999" t="s">
        <v>2797</v>
      </c>
      <c r="B5999">
        <v>42</v>
      </c>
      <c r="C5999" t="s">
        <v>24</v>
      </c>
      <c r="D5999" t="s">
        <v>49</v>
      </c>
      <c r="E5999" s="6" t="s">
        <v>18069</v>
      </c>
      <c r="F5999" t="s">
        <v>30</v>
      </c>
      <c r="G5999">
        <v>4</v>
      </c>
      <c r="H5999">
        <v>1</v>
      </c>
      <c r="I5999">
        <v>44</v>
      </c>
      <c r="J5999">
        <v>3</v>
      </c>
      <c r="K5999">
        <v>393.37</v>
      </c>
      <c r="L5999" t="str">
        <f t="shared" si="558"/>
        <v/>
      </c>
      <c r="M5999">
        <v>2</v>
      </c>
      <c r="N5999" t="str">
        <f t="shared" si="559"/>
        <v/>
      </c>
      <c r="O5999">
        <v>141</v>
      </c>
      <c r="P5999" s="11">
        <v>0.25</v>
      </c>
      <c r="Q5999" s="11">
        <v>6.8181818181818094E-2</v>
      </c>
      <c r="R5999" s="12">
        <v>196.685</v>
      </c>
      <c r="S5999" t="s">
        <v>22</v>
      </c>
      <c r="T5999">
        <v>0</v>
      </c>
      <c r="U5999">
        <f t="shared" si="560"/>
        <v>1</v>
      </c>
      <c r="V5999">
        <f t="shared" si="561"/>
        <v>1</v>
      </c>
      <c r="W5999">
        <f t="shared" si="562"/>
        <v>4</v>
      </c>
      <c r="X5999" t="str">
        <f t="shared" si="563"/>
        <v>114</v>
      </c>
      <c r="Y5999" t="str">
        <f>IF(Table1[[#This Row],[RFM_Score]]="555","Champion", IF(AND(J5999&gt;=4,V5999&gt;=4),"Loyal", IF(U5999&lt;=2,"At Risk", IF(W5999&gt;=4,"Potential Loyalist","Others"))))</f>
        <v>At Risk</v>
      </c>
    </row>
    <row r="6000" spans="1:25">
      <c r="A6000" t="s">
        <v>5787</v>
      </c>
      <c r="B6000">
        <v>34</v>
      </c>
      <c r="C6000" t="s">
        <v>24</v>
      </c>
      <c r="D6000" t="s">
        <v>41</v>
      </c>
      <c r="E6000" s="6" t="s">
        <v>18070</v>
      </c>
      <c r="F6000" t="s">
        <v>60</v>
      </c>
      <c r="G6000">
        <v>4</v>
      </c>
      <c r="H6000">
        <v>2</v>
      </c>
      <c r="I6000">
        <v>55</v>
      </c>
      <c r="J6000">
        <v>3</v>
      </c>
      <c r="K6000">
        <v>393.02</v>
      </c>
      <c r="L6000" t="str">
        <f t="shared" si="558"/>
        <v/>
      </c>
      <c r="M6000">
        <v>2</v>
      </c>
      <c r="N6000" t="str">
        <f t="shared" si="559"/>
        <v/>
      </c>
      <c r="O6000">
        <v>25</v>
      </c>
      <c r="P6000" s="11">
        <v>0.5</v>
      </c>
      <c r="Q6000" s="11">
        <v>5.4545454545454501E-2</v>
      </c>
      <c r="R6000" s="12">
        <v>196.51</v>
      </c>
      <c r="S6000" t="s">
        <v>22</v>
      </c>
      <c r="T6000">
        <v>0</v>
      </c>
      <c r="U6000">
        <f t="shared" si="560"/>
        <v>4</v>
      </c>
      <c r="V6000">
        <f t="shared" si="561"/>
        <v>1</v>
      </c>
      <c r="W6000">
        <f t="shared" si="562"/>
        <v>4</v>
      </c>
      <c r="X6000" t="str">
        <f t="shared" si="563"/>
        <v>414</v>
      </c>
      <c r="Y6000" t="str">
        <f>IF(Table1[[#This Row],[RFM_Score]]="555","Champion", IF(AND(J6000&gt;=4,V6000&gt;=4),"Loyal", IF(U6000&lt;=2,"At Risk", IF(W6000&gt;=4,"Potential Loyalist","Others"))))</f>
        <v>Potential Loyalist</v>
      </c>
    </row>
    <row r="6001" spans="1:25">
      <c r="A6001" t="s">
        <v>6193</v>
      </c>
      <c r="B6001">
        <v>33</v>
      </c>
      <c r="C6001" t="s">
        <v>24</v>
      </c>
      <c r="D6001" t="s">
        <v>49</v>
      </c>
      <c r="E6001" s="6" t="s">
        <v>18071</v>
      </c>
      <c r="F6001" t="s">
        <v>30</v>
      </c>
      <c r="G6001">
        <v>2</v>
      </c>
      <c r="H6001">
        <v>1</v>
      </c>
      <c r="I6001">
        <v>51</v>
      </c>
      <c r="J6001">
        <v>1</v>
      </c>
      <c r="K6001">
        <v>392.4</v>
      </c>
      <c r="L6001" t="str">
        <f t="shared" si="558"/>
        <v/>
      </c>
      <c r="M6001">
        <v>2</v>
      </c>
      <c r="N6001" t="str">
        <f t="shared" si="559"/>
        <v/>
      </c>
      <c r="O6001">
        <v>29</v>
      </c>
      <c r="P6001" s="11">
        <v>0.5</v>
      </c>
      <c r="Q6001" s="11">
        <v>1.9607843137254902E-2</v>
      </c>
      <c r="R6001" s="12">
        <v>196.2</v>
      </c>
      <c r="S6001" t="s">
        <v>22</v>
      </c>
      <c r="T6001">
        <v>0</v>
      </c>
      <c r="U6001">
        <f t="shared" si="560"/>
        <v>4</v>
      </c>
      <c r="V6001">
        <f t="shared" si="561"/>
        <v>1</v>
      </c>
      <c r="W6001">
        <f t="shared" si="562"/>
        <v>4</v>
      </c>
      <c r="X6001" t="str">
        <f t="shared" si="563"/>
        <v>414</v>
      </c>
      <c r="Y6001" t="str">
        <f>IF(Table1[[#This Row],[RFM_Score]]="555","Champion", IF(AND(J6001&gt;=4,V6001&gt;=4),"Loyal", IF(U6001&lt;=2,"At Risk", IF(W6001&gt;=4,"Potential Loyalist","Others"))))</f>
        <v>Potential Loyalist</v>
      </c>
    </row>
    <row r="6002" spans="1:25">
      <c r="A6002" t="s">
        <v>6231</v>
      </c>
      <c r="B6002">
        <v>18</v>
      </c>
      <c r="C6002" t="s">
        <v>24</v>
      </c>
      <c r="D6002" t="s">
        <v>25</v>
      </c>
      <c r="E6002" s="6" t="s">
        <v>18072</v>
      </c>
      <c r="F6002" t="s">
        <v>21</v>
      </c>
      <c r="G6002">
        <v>6</v>
      </c>
      <c r="H6002">
        <v>1</v>
      </c>
      <c r="I6002">
        <v>47</v>
      </c>
      <c r="J6002">
        <v>2</v>
      </c>
      <c r="K6002">
        <v>392.25</v>
      </c>
      <c r="L6002" t="str">
        <f t="shared" si="558"/>
        <v/>
      </c>
      <c r="M6002">
        <v>2</v>
      </c>
      <c r="N6002" t="str">
        <f t="shared" si="559"/>
        <v/>
      </c>
      <c r="O6002">
        <v>33</v>
      </c>
      <c r="P6002" s="11">
        <v>0.16666666666666599</v>
      </c>
      <c r="Q6002" s="11">
        <v>4.2553191489361701E-2</v>
      </c>
      <c r="R6002" s="12">
        <v>196.125</v>
      </c>
      <c r="S6002" t="s">
        <v>22</v>
      </c>
      <c r="T6002">
        <v>0</v>
      </c>
      <c r="U6002">
        <f t="shared" si="560"/>
        <v>4</v>
      </c>
      <c r="V6002">
        <f t="shared" si="561"/>
        <v>1</v>
      </c>
      <c r="W6002">
        <f t="shared" si="562"/>
        <v>4</v>
      </c>
      <c r="X6002" t="str">
        <f t="shared" si="563"/>
        <v>414</v>
      </c>
      <c r="Y6002" t="str">
        <f>IF(Table1[[#This Row],[RFM_Score]]="555","Champion", IF(AND(J6002&gt;=4,V6002&gt;=4),"Loyal", IF(U6002&lt;=2,"At Risk", IF(W6002&gt;=4,"Potential Loyalist","Others"))))</f>
        <v>Potential Loyalist</v>
      </c>
    </row>
    <row r="6003" spans="1:25">
      <c r="A6003" t="s">
        <v>3553</v>
      </c>
      <c r="B6003">
        <v>25</v>
      </c>
      <c r="C6003" t="s">
        <v>19</v>
      </c>
      <c r="D6003" t="s">
        <v>29</v>
      </c>
      <c r="E6003" s="6" t="s">
        <v>18073</v>
      </c>
      <c r="F6003" t="s">
        <v>62</v>
      </c>
      <c r="G6003">
        <v>5</v>
      </c>
      <c r="H6003">
        <v>2</v>
      </c>
      <c r="I6003">
        <v>45</v>
      </c>
      <c r="J6003">
        <v>3</v>
      </c>
      <c r="K6003">
        <v>389.09</v>
      </c>
      <c r="L6003" t="str">
        <f t="shared" si="558"/>
        <v/>
      </c>
      <c r="M6003">
        <v>2</v>
      </c>
      <c r="N6003" t="str">
        <f t="shared" si="559"/>
        <v/>
      </c>
      <c r="O6003">
        <v>8</v>
      </c>
      <c r="P6003" s="11">
        <v>0.4</v>
      </c>
      <c r="Q6003" s="11">
        <v>6.6666666666666596E-2</v>
      </c>
      <c r="R6003" s="12">
        <v>194.54499999999999</v>
      </c>
      <c r="S6003" t="s">
        <v>22</v>
      </c>
      <c r="T6003">
        <v>0</v>
      </c>
      <c r="U6003">
        <f t="shared" si="560"/>
        <v>5</v>
      </c>
      <c r="V6003">
        <f t="shared" si="561"/>
        <v>1</v>
      </c>
      <c r="W6003">
        <f t="shared" si="562"/>
        <v>4</v>
      </c>
      <c r="X6003" t="str">
        <f t="shared" si="563"/>
        <v>514</v>
      </c>
      <c r="Y6003" t="str">
        <f>IF(Table1[[#This Row],[RFM_Score]]="555","Champion", IF(AND(J6003&gt;=4,V6003&gt;=4),"Loyal", IF(U6003&lt;=2,"At Risk", IF(W6003&gt;=4,"Potential Loyalist","Others"))))</f>
        <v>Potential Loyalist</v>
      </c>
    </row>
    <row r="6004" spans="1:25">
      <c r="A6004" t="s">
        <v>11402</v>
      </c>
      <c r="B6004">
        <v>42</v>
      </c>
      <c r="C6004" t="s">
        <v>19</v>
      </c>
      <c r="D6004" t="s">
        <v>25</v>
      </c>
      <c r="E6004" s="6" t="s">
        <v>18074</v>
      </c>
      <c r="F6004" t="s">
        <v>62</v>
      </c>
      <c r="G6004">
        <v>4</v>
      </c>
      <c r="H6004">
        <v>1</v>
      </c>
      <c r="I6004">
        <v>45</v>
      </c>
      <c r="J6004">
        <v>3</v>
      </c>
      <c r="K6004">
        <v>388.02</v>
      </c>
      <c r="L6004" t="str">
        <f t="shared" si="558"/>
        <v/>
      </c>
      <c r="M6004">
        <v>2</v>
      </c>
      <c r="N6004" t="str">
        <f t="shared" si="559"/>
        <v/>
      </c>
      <c r="O6004">
        <v>56</v>
      </c>
      <c r="P6004" s="11">
        <v>0.25</v>
      </c>
      <c r="Q6004" s="11">
        <v>6.6666666666666596E-2</v>
      </c>
      <c r="R6004" s="12">
        <v>194.01</v>
      </c>
      <c r="S6004" t="s">
        <v>22</v>
      </c>
      <c r="T6004">
        <v>0</v>
      </c>
      <c r="U6004">
        <f t="shared" si="560"/>
        <v>3</v>
      </c>
      <c r="V6004">
        <f t="shared" si="561"/>
        <v>1</v>
      </c>
      <c r="W6004">
        <f t="shared" si="562"/>
        <v>4</v>
      </c>
      <c r="X6004" t="str">
        <f t="shared" si="563"/>
        <v>314</v>
      </c>
      <c r="Y6004" t="str">
        <f>IF(Table1[[#This Row],[RFM_Score]]="555","Champion", IF(AND(J6004&gt;=4,V6004&gt;=4),"Loyal", IF(U6004&lt;=2,"At Risk", IF(W6004&gt;=4,"Potential Loyalist","Others"))))</f>
        <v>Potential Loyalist</v>
      </c>
    </row>
    <row r="6005" spans="1:25">
      <c r="A6005" t="s">
        <v>2149</v>
      </c>
      <c r="B6005">
        <v>35</v>
      </c>
      <c r="C6005" t="s">
        <v>24</v>
      </c>
      <c r="D6005" t="s">
        <v>41</v>
      </c>
      <c r="E6005" s="6" t="s">
        <v>18075</v>
      </c>
      <c r="F6005" t="s">
        <v>62</v>
      </c>
      <c r="G6005">
        <v>0</v>
      </c>
      <c r="H6005">
        <v>0</v>
      </c>
      <c r="I6005">
        <v>55</v>
      </c>
      <c r="J6005">
        <v>4</v>
      </c>
      <c r="K6005">
        <v>387.24</v>
      </c>
      <c r="L6005" t="str">
        <f t="shared" si="558"/>
        <v/>
      </c>
      <c r="M6005">
        <v>2</v>
      </c>
      <c r="N6005" t="str">
        <f t="shared" si="559"/>
        <v/>
      </c>
      <c r="O6005">
        <v>5</v>
      </c>
      <c r="P6005" s="11">
        <v>0</v>
      </c>
      <c r="Q6005" s="11">
        <v>7.2727272727272696E-2</v>
      </c>
      <c r="R6005" s="12">
        <v>193.62</v>
      </c>
      <c r="S6005" t="s">
        <v>22</v>
      </c>
      <c r="T6005">
        <v>1</v>
      </c>
      <c r="U6005">
        <f t="shared" si="560"/>
        <v>5</v>
      </c>
      <c r="V6005">
        <f t="shared" si="561"/>
        <v>1</v>
      </c>
      <c r="W6005">
        <f t="shared" si="562"/>
        <v>4</v>
      </c>
      <c r="X6005" t="str">
        <f t="shared" si="563"/>
        <v>514</v>
      </c>
      <c r="Y6005" t="str">
        <f>IF(Table1[[#This Row],[RFM_Score]]="555","Champion", IF(AND(J6005&gt;=4,V6005&gt;=4),"Loyal", IF(U6005&lt;=2,"At Risk", IF(W6005&gt;=4,"Potential Loyalist","Others"))))</f>
        <v>Potential Loyalist</v>
      </c>
    </row>
    <row r="6006" spans="1:25">
      <c r="A6006" t="s">
        <v>6924</v>
      </c>
      <c r="B6006">
        <v>56</v>
      </c>
      <c r="C6006" t="s">
        <v>24</v>
      </c>
      <c r="D6006" t="s">
        <v>41</v>
      </c>
      <c r="E6006" s="6" t="s">
        <v>18076</v>
      </c>
      <c r="F6006" t="s">
        <v>62</v>
      </c>
      <c r="G6006">
        <v>6</v>
      </c>
      <c r="H6006">
        <v>0</v>
      </c>
      <c r="I6006">
        <v>53</v>
      </c>
      <c r="J6006">
        <v>2</v>
      </c>
      <c r="K6006">
        <v>386.17</v>
      </c>
      <c r="L6006" t="str">
        <f t="shared" si="558"/>
        <v/>
      </c>
      <c r="M6006">
        <v>2</v>
      </c>
      <c r="N6006" t="str">
        <f t="shared" si="559"/>
        <v/>
      </c>
      <c r="O6006">
        <v>89</v>
      </c>
      <c r="P6006" s="11">
        <v>0</v>
      </c>
      <c r="Q6006" s="11">
        <v>3.7735849056603703E-2</v>
      </c>
      <c r="R6006" s="12">
        <v>193.08500000000001</v>
      </c>
      <c r="S6006" t="s">
        <v>22</v>
      </c>
      <c r="T6006">
        <v>0</v>
      </c>
      <c r="U6006">
        <f t="shared" si="560"/>
        <v>2</v>
      </c>
      <c r="V6006">
        <f t="shared" si="561"/>
        <v>1</v>
      </c>
      <c r="W6006">
        <f t="shared" si="562"/>
        <v>4</v>
      </c>
      <c r="X6006" t="str">
        <f t="shared" si="563"/>
        <v>214</v>
      </c>
      <c r="Y6006" t="str">
        <f>IF(Table1[[#This Row],[RFM_Score]]="555","Champion", IF(AND(J6006&gt;=4,V6006&gt;=4),"Loyal", IF(U6006&lt;=2,"At Risk", IF(W6006&gt;=4,"Potential Loyalist","Others"))))</f>
        <v>At Risk</v>
      </c>
    </row>
    <row r="6007" spans="1:25">
      <c r="A6007" t="s">
        <v>2017</v>
      </c>
      <c r="B6007">
        <v>23</v>
      </c>
      <c r="C6007" t="s">
        <v>19</v>
      </c>
      <c r="D6007" t="s">
        <v>25</v>
      </c>
      <c r="E6007" s="6" t="s">
        <v>18077</v>
      </c>
      <c r="F6007" t="s">
        <v>26</v>
      </c>
      <c r="G6007">
        <v>3</v>
      </c>
      <c r="H6007">
        <v>2</v>
      </c>
      <c r="I6007">
        <v>50</v>
      </c>
      <c r="J6007">
        <v>10</v>
      </c>
      <c r="K6007">
        <v>385.94</v>
      </c>
      <c r="L6007" t="str">
        <f t="shared" si="558"/>
        <v/>
      </c>
      <c r="M6007">
        <v>2</v>
      </c>
      <c r="N6007" t="str">
        <f t="shared" si="559"/>
        <v/>
      </c>
      <c r="O6007">
        <v>27</v>
      </c>
      <c r="P6007" s="11">
        <v>0.66666666666666596</v>
      </c>
      <c r="Q6007" s="11">
        <v>0.2</v>
      </c>
      <c r="R6007" s="12">
        <v>192.97</v>
      </c>
      <c r="S6007" t="s">
        <v>22</v>
      </c>
      <c r="T6007">
        <v>0</v>
      </c>
      <c r="U6007">
        <f t="shared" si="560"/>
        <v>4</v>
      </c>
      <c r="V6007">
        <f t="shared" si="561"/>
        <v>1</v>
      </c>
      <c r="W6007">
        <f t="shared" si="562"/>
        <v>4</v>
      </c>
      <c r="X6007" t="str">
        <f t="shared" si="563"/>
        <v>414</v>
      </c>
      <c r="Y6007" t="str">
        <f>IF(Table1[[#This Row],[RFM_Score]]="555","Champion", IF(AND(J6007&gt;=4,V6007&gt;=4),"Loyal", IF(U6007&lt;=2,"At Risk", IF(W6007&gt;=4,"Potential Loyalist","Others"))))</f>
        <v>Potential Loyalist</v>
      </c>
    </row>
    <row r="6008" spans="1:25">
      <c r="A6008" t="s">
        <v>7165</v>
      </c>
      <c r="B6008">
        <v>37</v>
      </c>
      <c r="C6008" t="s">
        <v>24</v>
      </c>
      <c r="D6008" t="s">
        <v>46</v>
      </c>
      <c r="E6008" s="6" t="s">
        <v>18078</v>
      </c>
      <c r="F6008" t="s">
        <v>30</v>
      </c>
      <c r="G6008">
        <v>3</v>
      </c>
      <c r="H6008">
        <v>2</v>
      </c>
      <c r="I6008">
        <v>59</v>
      </c>
      <c r="J6008">
        <v>5</v>
      </c>
      <c r="K6008">
        <v>385.88</v>
      </c>
      <c r="L6008" t="str">
        <f t="shared" si="558"/>
        <v/>
      </c>
      <c r="M6008">
        <v>2</v>
      </c>
      <c r="N6008" t="str">
        <f t="shared" si="559"/>
        <v/>
      </c>
      <c r="O6008">
        <v>29</v>
      </c>
      <c r="P6008" s="11">
        <v>0.66666666666666596</v>
      </c>
      <c r="Q6008" s="11">
        <v>8.4745762711864403E-2</v>
      </c>
      <c r="R6008" s="12">
        <v>192.94</v>
      </c>
      <c r="S6008" t="s">
        <v>22</v>
      </c>
      <c r="T6008">
        <v>0</v>
      </c>
      <c r="U6008">
        <f t="shared" si="560"/>
        <v>4</v>
      </c>
      <c r="V6008">
        <f t="shared" si="561"/>
        <v>1</v>
      </c>
      <c r="W6008">
        <f t="shared" si="562"/>
        <v>4</v>
      </c>
      <c r="X6008" t="str">
        <f t="shared" si="563"/>
        <v>414</v>
      </c>
      <c r="Y6008" t="str">
        <f>IF(Table1[[#This Row],[RFM_Score]]="555","Champion", IF(AND(J6008&gt;=4,V6008&gt;=4),"Loyal", IF(U6008&lt;=2,"At Risk", IF(W6008&gt;=4,"Potential Loyalist","Others"))))</f>
        <v>Potential Loyalist</v>
      </c>
    </row>
    <row r="6009" spans="1:25">
      <c r="A6009" t="s">
        <v>8193</v>
      </c>
      <c r="B6009">
        <v>37</v>
      </c>
      <c r="C6009" t="s">
        <v>24</v>
      </c>
      <c r="D6009" t="s">
        <v>20</v>
      </c>
      <c r="E6009" s="6" t="s">
        <v>18079</v>
      </c>
      <c r="F6009" t="s">
        <v>30</v>
      </c>
      <c r="G6009">
        <v>4</v>
      </c>
      <c r="H6009">
        <v>1</v>
      </c>
      <c r="I6009">
        <v>50</v>
      </c>
      <c r="J6009">
        <v>5</v>
      </c>
      <c r="K6009">
        <v>385.56</v>
      </c>
      <c r="L6009" t="str">
        <f t="shared" si="558"/>
        <v/>
      </c>
      <c r="M6009">
        <v>2</v>
      </c>
      <c r="N6009" t="str">
        <f t="shared" si="559"/>
        <v/>
      </c>
      <c r="O6009">
        <v>54</v>
      </c>
      <c r="P6009" s="11">
        <v>0.25</v>
      </c>
      <c r="Q6009" s="11">
        <v>0.1</v>
      </c>
      <c r="R6009" s="12">
        <v>192.78</v>
      </c>
      <c r="S6009" t="s">
        <v>22</v>
      </c>
      <c r="T6009">
        <v>0</v>
      </c>
      <c r="U6009">
        <f t="shared" si="560"/>
        <v>3</v>
      </c>
      <c r="V6009">
        <f t="shared" si="561"/>
        <v>1</v>
      </c>
      <c r="W6009">
        <f t="shared" si="562"/>
        <v>4</v>
      </c>
      <c r="X6009" t="str">
        <f t="shared" si="563"/>
        <v>314</v>
      </c>
      <c r="Y6009" t="str">
        <f>IF(Table1[[#This Row],[RFM_Score]]="555","Champion", IF(AND(J6009&gt;=4,V6009&gt;=4),"Loyal", IF(U6009&lt;=2,"At Risk", IF(W6009&gt;=4,"Potential Loyalist","Others"))))</f>
        <v>Potential Loyalist</v>
      </c>
    </row>
    <row r="6010" spans="1:25">
      <c r="A6010" t="s">
        <v>10618</v>
      </c>
      <c r="B6010">
        <v>68</v>
      </c>
      <c r="C6010" t="s">
        <v>19</v>
      </c>
      <c r="D6010" t="s">
        <v>25</v>
      </c>
      <c r="E6010" s="6" t="s">
        <v>18080</v>
      </c>
      <c r="F6010" t="s">
        <v>37</v>
      </c>
      <c r="G6010">
        <v>4</v>
      </c>
      <c r="H6010">
        <v>2</v>
      </c>
      <c r="I6010">
        <v>60</v>
      </c>
      <c r="J6010">
        <v>6</v>
      </c>
      <c r="K6010">
        <v>385.52</v>
      </c>
      <c r="L6010" t="str">
        <f t="shared" si="558"/>
        <v/>
      </c>
      <c r="M6010">
        <v>2</v>
      </c>
      <c r="N6010" t="str">
        <f t="shared" si="559"/>
        <v/>
      </c>
      <c r="O6010">
        <v>45</v>
      </c>
      <c r="P6010" s="11">
        <v>0.5</v>
      </c>
      <c r="Q6010" s="11">
        <v>0.1</v>
      </c>
      <c r="R6010" s="12">
        <v>192.76</v>
      </c>
      <c r="S6010" t="s">
        <v>22</v>
      </c>
      <c r="T6010">
        <v>1</v>
      </c>
      <c r="U6010">
        <f t="shared" si="560"/>
        <v>3</v>
      </c>
      <c r="V6010">
        <f t="shared" si="561"/>
        <v>1</v>
      </c>
      <c r="W6010">
        <f t="shared" si="562"/>
        <v>4</v>
      </c>
      <c r="X6010" t="str">
        <f t="shared" si="563"/>
        <v>314</v>
      </c>
      <c r="Y6010" t="str">
        <f>IF(Table1[[#This Row],[RFM_Score]]="555","Champion", IF(AND(J6010&gt;=4,V6010&gt;=4),"Loyal", IF(U6010&lt;=2,"At Risk", IF(W6010&gt;=4,"Potential Loyalist","Others"))))</f>
        <v>Potential Loyalist</v>
      </c>
    </row>
    <row r="6011" spans="1:25">
      <c r="A6011" t="s">
        <v>6285</v>
      </c>
      <c r="B6011">
        <v>18</v>
      </c>
      <c r="C6011" t="s">
        <v>24</v>
      </c>
      <c r="D6011" t="s">
        <v>25</v>
      </c>
      <c r="E6011" s="6" t="s">
        <v>18081</v>
      </c>
      <c r="F6011" t="s">
        <v>26</v>
      </c>
      <c r="G6011">
        <v>3</v>
      </c>
      <c r="H6011">
        <v>0</v>
      </c>
      <c r="I6011">
        <v>46</v>
      </c>
      <c r="J6011">
        <v>2</v>
      </c>
      <c r="K6011">
        <v>385.5</v>
      </c>
      <c r="L6011" t="str">
        <f t="shared" si="558"/>
        <v/>
      </c>
      <c r="M6011">
        <v>2</v>
      </c>
      <c r="N6011" t="str">
        <f t="shared" si="559"/>
        <v/>
      </c>
      <c r="O6011">
        <v>31</v>
      </c>
      <c r="P6011" s="11">
        <v>0</v>
      </c>
      <c r="Q6011" s="11">
        <v>4.3478260869565202E-2</v>
      </c>
      <c r="R6011" s="12">
        <v>192.75</v>
      </c>
      <c r="S6011" t="s">
        <v>22</v>
      </c>
      <c r="T6011">
        <v>0</v>
      </c>
      <c r="U6011">
        <f t="shared" si="560"/>
        <v>4</v>
      </c>
      <c r="V6011">
        <f t="shared" si="561"/>
        <v>1</v>
      </c>
      <c r="W6011">
        <f t="shared" si="562"/>
        <v>4</v>
      </c>
      <c r="X6011" t="str">
        <f t="shared" si="563"/>
        <v>414</v>
      </c>
      <c r="Y6011" t="str">
        <f>IF(Table1[[#This Row],[RFM_Score]]="555","Champion", IF(AND(J6011&gt;=4,V6011&gt;=4),"Loyal", IF(U6011&lt;=2,"At Risk", IF(W6011&gt;=4,"Potential Loyalist","Others"))))</f>
        <v>Potential Loyalist</v>
      </c>
    </row>
    <row r="6012" spans="1:25">
      <c r="A6012" t="s">
        <v>3335</v>
      </c>
      <c r="B6012">
        <v>21</v>
      </c>
      <c r="C6012" t="s">
        <v>24</v>
      </c>
      <c r="D6012" t="s">
        <v>20</v>
      </c>
      <c r="E6012" s="6" t="s">
        <v>18082</v>
      </c>
      <c r="F6012" t="s">
        <v>30</v>
      </c>
      <c r="G6012">
        <v>2</v>
      </c>
      <c r="H6012">
        <v>1</v>
      </c>
      <c r="I6012">
        <v>58</v>
      </c>
      <c r="J6012">
        <v>1</v>
      </c>
      <c r="K6012">
        <v>385.36</v>
      </c>
      <c r="L6012" t="str">
        <f t="shared" si="558"/>
        <v/>
      </c>
      <c r="M6012">
        <v>2</v>
      </c>
      <c r="N6012" t="str">
        <f t="shared" si="559"/>
        <v/>
      </c>
      <c r="O6012">
        <v>39</v>
      </c>
      <c r="P6012" s="11">
        <v>0.5</v>
      </c>
      <c r="Q6012" s="11">
        <v>1.72413793103448E-2</v>
      </c>
      <c r="R6012" s="12">
        <v>192.68</v>
      </c>
      <c r="S6012" t="s">
        <v>22</v>
      </c>
      <c r="T6012">
        <v>0</v>
      </c>
      <c r="U6012">
        <f t="shared" si="560"/>
        <v>4</v>
      </c>
      <c r="V6012">
        <f t="shared" si="561"/>
        <v>1</v>
      </c>
      <c r="W6012">
        <f t="shared" si="562"/>
        <v>4</v>
      </c>
      <c r="X6012" t="str">
        <f t="shared" si="563"/>
        <v>414</v>
      </c>
      <c r="Y6012" t="str">
        <f>IF(Table1[[#This Row],[RFM_Score]]="555","Champion", IF(AND(J6012&gt;=4,V6012&gt;=4),"Loyal", IF(U6012&lt;=2,"At Risk", IF(W6012&gt;=4,"Potential Loyalist","Others"))))</f>
        <v>Potential Loyalist</v>
      </c>
    </row>
    <row r="6013" spans="1:25">
      <c r="A6013" t="s">
        <v>363</v>
      </c>
      <c r="B6013">
        <v>48</v>
      </c>
      <c r="C6013" t="s">
        <v>24</v>
      </c>
      <c r="D6013" t="s">
        <v>41</v>
      </c>
      <c r="E6013" s="6" t="s">
        <v>18083</v>
      </c>
      <c r="F6013" t="s">
        <v>37</v>
      </c>
      <c r="G6013">
        <v>3</v>
      </c>
      <c r="H6013">
        <v>3</v>
      </c>
      <c r="I6013">
        <v>64</v>
      </c>
      <c r="J6013">
        <v>9</v>
      </c>
      <c r="K6013">
        <v>384.49</v>
      </c>
      <c r="L6013" t="str">
        <f t="shared" si="558"/>
        <v/>
      </c>
      <c r="M6013">
        <v>2</v>
      </c>
      <c r="N6013" t="str">
        <f t="shared" si="559"/>
        <v/>
      </c>
      <c r="O6013">
        <v>21</v>
      </c>
      <c r="P6013" s="11">
        <v>1</v>
      </c>
      <c r="Q6013" s="11">
        <v>0.140625</v>
      </c>
      <c r="R6013" s="12">
        <v>192.245</v>
      </c>
      <c r="S6013" t="s">
        <v>22</v>
      </c>
      <c r="T6013">
        <v>0</v>
      </c>
      <c r="U6013">
        <f t="shared" si="560"/>
        <v>4</v>
      </c>
      <c r="V6013">
        <f t="shared" si="561"/>
        <v>1</v>
      </c>
      <c r="W6013">
        <f t="shared" si="562"/>
        <v>4</v>
      </c>
      <c r="X6013" t="str">
        <f t="shared" si="563"/>
        <v>414</v>
      </c>
      <c r="Y6013" t="str">
        <f>IF(Table1[[#This Row],[RFM_Score]]="555","Champion", IF(AND(J6013&gt;=4,V6013&gt;=4),"Loyal", IF(U6013&lt;=2,"At Risk", IF(W6013&gt;=4,"Potential Loyalist","Others"))))</f>
        <v>Potential Loyalist</v>
      </c>
    </row>
    <row r="6014" spans="1:25">
      <c r="A6014" t="s">
        <v>7332</v>
      </c>
      <c r="B6014">
        <v>29</v>
      </c>
      <c r="C6014" t="s">
        <v>24</v>
      </c>
      <c r="D6014" t="s">
        <v>25</v>
      </c>
      <c r="E6014" s="6" t="s">
        <v>18084</v>
      </c>
      <c r="F6014" t="s">
        <v>26</v>
      </c>
      <c r="G6014">
        <v>4</v>
      </c>
      <c r="H6014">
        <v>0</v>
      </c>
      <c r="I6014">
        <v>56</v>
      </c>
      <c r="J6014">
        <v>2</v>
      </c>
      <c r="K6014">
        <v>384.44</v>
      </c>
      <c r="L6014" t="str">
        <f t="shared" si="558"/>
        <v/>
      </c>
      <c r="M6014">
        <v>2</v>
      </c>
      <c r="N6014" t="str">
        <f t="shared" si="559"/>
        <v/>
      </c>
      <c r="O6014">
        <v>110</v>
      </c>
      <c r="P6014" s="11">
        <v>0</v>
      </c>
      <c r="Q6014" s="11">
        <v>3.5714285714285698E-2</v>
      </c>
      <c r="R6014" s="12">
        <v>192.22</v>
      </c>
      <c r="S6014" t="s">
        <v>22</v>
      </c>
      <c r="T6014">
        <v>0</v>
      </c>
      <c r="U6014">
        <f t="shared" si="560"/>
        <v>1</v>
      </c>
      <c r="V6014">
        <f t="shared" si="561"/>
        <v>1</v>
      </c>
      <c r="W6014">
        <f t="shared" si="562"/>
        <v>4</v>
      </c>
      <c r="X6014" t="str">
        <f t="shared" si="563"/>
        <v>114</v>
      </c>
      <c r="Y6014" t="str">
        <f>IF(Table1[[#This Row],[RFM_Score]]="555","Champion", IF(AND(J6014&gt;=4,V6014&gt;=4),"Loyal", IF(U6014&lt;=2,"At Risk", IF(W6014&gt;=4,"Potential Loyalist","Others"))))</f>
        <v>At Risk</v>
      </c>
    </row>
    <row r="6015" spans="1:25">
      <c r="A6015" t="s">
        <v>7670</v>
      </c>
      <c r="B6015">
        <v>43</v>
      </c>
      <c r="C6015" t="s">
        <v>19</v>
      </c>
      <c r="D6015" t="s">
        <v>41</v>
      </c>
      <c r="E6015" s="6" t="s">
        <v>18085</v>
      </c>
      <c r="F6015" t="s">
        <v>26</v>
      </c>
      <c r="G6015">
        <v>3</v>
      </c>
      <c r="H6015">
        <v>1</v>
      </c>
      <c r="I6015">
        <v>48</v>
      </c>
      <c r="J6015">
        <v>3</v>
      </c>
      <c r="K6015">
        <v>382.71</v>
      </c>
      <c r="L6015" t="str">
        <f t="shared" si="558"/>
        <v/>
      </c>
      <c r="M6015">
        <v>2</v>
      </c>
      <c r="N6015" t="str">
        <f t="shared" si="559"/>
        <v/>
      </c>
      <c r="O6015">
        <v>27</v>
      </c>
      <c r="P6015" s="11">
        <v>0.33333333333333298</v>
      </c>
      <c r="Q6015" s="11">
        <v>6.25E-2</v>
      </c>
      <c r="R6015" s="12">
        <v>191.35499999999999</v>
      </c>
      <c r="S6015" t="s">
        <v>22</v>
      </c>
      <c r="T6015">
        <v>0</v>
      </c>
      <c r="U6015">
        <f t="shared" si="560"/>
        <v>4</v>
      </c>
      <c r="V6015">
        <f t="shared" si="561"/>
        <v>1</v>
      </c>
      <c r="W6015">
        <f t="shared" si="562"/>
        <v>4</v>
      </c>
      <c r="X6015" t="str">
        <f t="shared" si="563"/>
        <v>414</v>
      </c>
      <c r="Y6015" t="str">
        <f>IF(Table1[[#This Row],[RFM_Score]]="555","Champion", IF(AND(J6015&gt;=4,V6015&gt;=4),"Loyal", IF(U6015&lt;=2,"At Risk", IF(W6015&gt;=4,"Potential Loyalist","Others"))))</f>
        <v>Potential Loyalist</v>
      </c>
    </row>
    <row r="6016" spans="1:25">
      <c r="A6016" t="s">
        <v>2520</v>
      </c>
      <c r="B6016">
        <v>25</v>
      </c>
      <c r="C6016" t="s">
        <v>24</v>
      </c>
      <c r="D6016" t="s">
        <v>29</v>
      </c>
      <c r="E6016" s="6" t="s">
        <v>18086</v>
      </c>
      <c r="F6016" t="s">
        <v>21</v>
      </c>
      <c r="G6016">
        <v>3</v>
      </c>
      <c r="H6016">
        <v>2</v>
      </c>
      <c r="I6016">
        <v>40</v>
      </c>
      <c r="J6016">
        <v>4</v>
      </c>
      <c r="K6016">
        <v>381.7</v>
      </c>
      <c r="L6016" t="str">
        <f t="shared" si="558"/>
        <v/>
      </c>
      <c r="M6016">
        <v>2</v>
      </c>
      <c r="N6016" t="str">
        <f t="shared" si="559"/>
        <v/>
      </c>
      <c r="O6016">
        <v>7</v>
      </c>
      <c r="P6016" s="11">
        <v>0.66666666666666596</v>
      </c>
      <c r="Q6016" s="11">
        <v>0.1</v>
      </c>
      <c r="R6016" s="12">
        <v>190.85</v>
      </c>
      <c r="S6016" t="s">
        <v>22</v>
      </c>
      <c r="T6016">
        <v>0</v>
      </c>
      <c r="U6016">
        <f t="shared" si="560"/>
        <v>5</v>
      </c>
      <c r="V6016">
        <f t="shared" si="561"/>
        <v>1</v>
      </c>
      <c r="W6016">
        <f t="shared" si="562"/>
        <v>4</v>
      </c>
      <c r="X6016" t="str">
        <f t="shared" si="563"/>
        <v>514</v>
      </c>
      <c r="Y6016" t="str">
        <f>IF(Table1[[#This Row],[RFM_Score]]="555","Champion", IF(AND(J6016&gt;=4,V6016&gt;=4),"Loyal", IF(U6016&lt;=2,"At Risk", IF(W6016&gt;=4,"Potential Loyalist","Others"))))</f>
        <v>Potential Loyalist</v>
      </c>
    </row>
    <row r="6017" spans="1:25">
      <c r="A6017" t="s">
        <v>9890</v>
      </c>
      <c r="B6017">
        <v>27</v>
      </c>
      <c r="C6017" t="s">
        <v>24</v>
      </c>
      <c r="D6017" t="s">
        <v>25</v>
      </c>
      <c r="E6017" s="6" t="s">
        <v>18087</v>
      </c>
      <c r="F6017" t="s">
        <v>37</v>
      </c>
      <c r="G6017">
        <v>2</v>
      </c>
      <c r="H6017">
        <v>0</v>
      </c>
      <c r="I6017">
        <v>47</v>
      </c>
      <c r="J6017">
        <v>0</v>
      </c>
      <c r="K6017">
        <v>380.75</v>
      </c>
      <c r="L6017" t="str">
        <f t="shared" si="558"/>
        <v/>
      </c>
      <c r="M6017">
        <v>2</v>
      </c>
      <c r="N6017" t="str">
        <f t="shared" si="559"/>
        <v/>
      </c>
      <c r="O6017">
        <v>21</v>
      </c>
      <c r="P6017" s="11">
        <v>0</v>
      </c>
      <c r="Q6017" s="11">
        <v>0</v>
      </c>
      <c r="R6017" s="12">
        <v>190.375</v>
      </c>
      <c r="S6017" t="s">
        <v>22</v>
      </c>
      <c r="T6017">
        <v>0</v>
      </c>
      <c r="U6017">
        <f t="shared" si="560"/>
        <v>4</v>
      </c>
      <c r="V6017">
        <f t="shared" si="561"/>
        <v>1</v>
      </c>
      <c r="W6017">
        <f t="shared" si="562"/>
        <v>4</v>
      </c>
      <c r="X6017" t="str">
        <f t="shared" si="563"/>
        <v>414</v>
      </c>
      <c r="Y6017" t="str">
        <f>IF(Table1[[#This Row],[RFM_Score]]="555","Champion", IF(AND(J6017&gt;=4,V6017&gt;=4),"Loyal", IF(U6017&lt;=2,"At Risk", IF(W6017&gt;=4,"Potential Loyalist","Others"))))</f>
        <v>Potential Loyalist</v>
      </c>
    </row>
    <row r="6018" spans="1:25">
      <c r="A6018" t="s">
        <v>2350</v>
      </c>
      <c r="B6018">
        <v>40</v>
      </c>
      <c r="C6018" t="s">
        <v>24</v>
      </c>
      <c r="D6018" t="s">
        <v>46</v>
      </c>
      <c r="E6018" s="6" t="s">
        <v>18088</v>
      </c>
      <c r="F6018" t="s">
        <v>21</v>
      </c>
      <c r="G6018">
        <v>1</v>
      </c>
      <c r="H6018">
        <v>0</v>
      </c>
      <c r="I6018">
        <v>48</v>
      </c>
      <c r="J6018">
        <v>4</v>
      </c>
      <c r="K6018">
        <v>380.6</v>
      </c>
      <c r="L6018" t="str">
        <f t="shared" ref="L6018:L6081" si="564">IF(OR(K6018&lt;$AC$10, K6018&gt;$AC$11), "OUTLIER", "")</f>
        <v/>
      </c>
      <c r="M6018">
        <v>2</v>
      </c>
      <c r="N6018" t="str">
        <f t="shared" ref="N6018:N6081" si="565">IF(OR(M6018&lt;$AC$16, M6018&gt;$AC$17), "OUTLIER", "")</f>
        <v/>
      </c>
      <c r="O6018">
        <v>13</v>
      </c>
      <c r="P6018" s="11">
        <v>0</v>
      </c>
      <c r="Q6018" s="11">
        <v>8.3333333333333301E-2</v>
      </c>
      <c r="R6018" s="12">
        <v>190.3</v>
      </c>
      <c r="S6018" t="s">
        <v>22</v>
      </c>
      <c r="T6018">
        <v>0</v>
      </c>
      <c r="U6018">
        <f t="shared" ref="U6018:U6081" si="566">IF(O6018&lt;=20,5,IF(O6018&lt;=40,4,IF(O6018&lt;=70,3,IF(O6018&lt;=100,2,1))))</f>
        <v>5</v>
      </c>
      <c r="V6018">
        <f t="shared" ref="V6018:V6081" si="567">IF(M6018&gt;=11,5,IF(M6018&gt;=9,4,IF(M6018&gt;=7,3,IF(M6018&gt;=5,2,1))))</f>
        <v>1</v>
      </c>
      <c r="W6018">
        <f t="shared" ref="W6018:W6081" si="568">IF(K6018&gt;=500,5,IF(K6018&gt;=300,4,IF(K6018&gt;=150,3,IF(K6018&gt;=50,2,1))))</f>
        <v>4</v>
      </c>
      <c r="X6018" t="str">
        <f t="shared" ref="X6018:X6081" si="569">U6018 &amp; V6018 &amp; W6018</f>
        <v>514</v>
      </c>
      <c r="Y6018" t="str">
        <f>IF(Table1[[#This Row],[RFM_Score]]="555","Champion", IF(AND(J6018&gt;=4,V6018&gt;=4),"Loyal", IF(U6018&lt;=2,"At Risk", IF(W6018&gt;=4,"Potential Loyalist","Others"))))</f>
        <v>Potential Loyalist</v>
      </c>
    </row>
    <row r="6019" spans="1:25">
      <c r="A6019" t="s">
        <v>7944</v>
      </c>
      <c r="B6019">
        <v>31</v>
      </c>
      <c r="C6019" t="s">
        <v>24</v>
      </c>
      <c r="D6019" t="s">
        <v>41</v>
      </c>
      <c r="E6019" s="6" t="s">
        <v>18089</v>
      </c>
      <c r="F6019" t="s">
        <v>37</v>
      </c>
      <c r="G6019">
        <v>2</v>
      </c>
      <c r="H6019">
        <v>1</v>
      </c>
      <c r="I6019">
        <v>47</v>
      </c>
      <c r="J6019">
        <v>4</v>
      </c>
      <c r="K6019">
        <v>380.3</v>
      </c>
      <c r="L6019" t="str">
        <f t="shared" si="564"/>
        <v/>
      </c>
      <c r="M6019">
        <v>2</v>
      </c>
      <c r="N6019" t="str">
        <f t="shared" si="565"/>
        <v/>
      </c>
      <c r="O6019">
        <v>5</v>
      </c>
      <c r="P6019" s="11">
        <v>0.5</v>
      </c>
      <c r="Q6019" s="11">
        <v>8.5106382978723402E-2</v>
      </c>
      <c r="R6019" s="12">
        <v>190.15</v>
      </c>
      <c r="S6019" t="s">
        <v>22</v>
      </c>
      <c r="T6019">
        <v>1</v>
      </c>
      <c r="U6019">
        <f t="shared" si="566"/>
        <v>5</v>
      </c>
      <c r="V6019">
        <f t="shared" si="567"/>
        <v>1</v>
      </c>
      <c r="W6019">
        <f t="shared" si="568"/>
        <v>4</v>
      </c>
      <c r="X6019" t="str">
        <f t="shared" si="569"/>
        <v>514</v>
      </c>
      <c r="Y6019" t="str">
        <f>IF(Table1[[#This Row],[RFM_Score]]="555","Champion", IF(AND(J6019&gt;=4,V6019&gt;=4),"Loyal", IF(U6019&lt;=2,"At Risk", IF(W6019&gt;=4,"Potential Loyalist","Others"))))</f>
        <v>Potential Loyalist</v>
      </c>
    </row>
    <row r="6020" spans="1:25">
      <c r="A6020" t="s">
        <v>4319</v>
      </c>
      <c r="B6020">
        <v>48</v>
      </c>
      <c r="C6020" t="s">
        <v>19</v>
      </c>
      <c r="D6020" t="s">
        <v>29</v>
      </c>
      <c r="E6020" s="6" t="s">
        <v>18090</v>
      </c>
      <c r="F6020" t="s">
        <v>21</v>
      </c>
      <c r="G6020">
        <v>3</v>
      </c>
      <c r="H6020">
        <v>1</v>
      </c>
      <c r="I6020">
        <v>58</v>
      </c>
      <c r="J6020">
        <v>3</v>
      </c>
      <c r="K6020">
        <v>379.93</v>
      </c>
      <c r="L6020" t="str">
        <f t="shared" si="564"/>
        <v/>
      </c>
      <c r="M6020">
        <v>2</v>
      </c>
      <c r="N6020" t="str">
        <f t="shared" si="565"/>
        <v/>
      </c>
      <c r="O6020">
        <v>108</v>
      </c>
      <c r="P6020" s="11">
        <v>0.33333333333333298</v>
      </c>
      <c r="Q6020" s="11">
        <v>5.1724137931034399E-2</v>
      </c>
      <c r="R6020" s="12">
        <v>189.965</v>
      </c>
      <c r="S6020" t="s">
        <v>22</v>
      </c>
      <c r="T6020">
        <v>0</v>
      </c>
      <c r="U6020">
        <f t="shared" si="566"/>
        <v>1</v>
      </c>
      <c r="V6020">
        <f t="shared" si="567"/>
        <v>1</v>
      </c>
      <c r="W6020">
        <f t="shared" si="568"/>
        <v>4</v>
      </c>
      <c r="X6020" t="str">
        <f t="shared" si="569"/>
        <v>114</v>
      </c>
      <c r="Y6020" t="str">
        <f>IF(Table1[[#This Row],[RFM_Score]]="555","Champion", IF(AND(J6020&gt;=4,V6020&gt;=4),"Loyal", IF(U6020&lt;=2,"At Risk", IF(W6020&gt;=4,"Potential Loyalist","Others"))))</f>
        <v>At Risk</v>
      </c>
    </row>
    <row r="6021" spans="1:25">
      <c r="A6021" t="s">
        <v>11826</v>
      </c>
      <c r="B6021">
        <v>43</v>
      </c>
      <c r="C6021" t="s">
        <v>24</v>
      </c>
      <c r="D6021" t="s">
        <v>41</v>
      </c>
      <c r="E6021" s="6" t="s">
        <v>18091</v>
      </c>
      <c r="F6021" t="s">
        <v>21</v>
      </c>
      <c r="G6021">
        <v>2</v>
      </c>
      <c r="H6021">
        <v>0</v>
      </c>
      <c r="I6021">
        <v>45</v>
      </c>
      <c r="J6021">
        <v>2</v>
      </c>
      <c r="K6021">
        <v>379.45</v>
      </c>
      <c r="L6021" t="str">
        <f t="shared" si="564"/>
        <v/>
      </c>
      <c r="M6021">
        <v>2</v>
      </c>
      <c r="N6021" t="str">
        <f t="shared" si="565"/>
        <v/>
      </c>
      <c r="O6021">
        <v>167</v>
      </c>
      <c r="P6021" s="11">
        <v>0</v>
      </c>
      <c r="Q6021" s="11">
        <v>4.4444444444444398E-2</v>
      </c>
      <c r="R6021" s="12">
        <v>189.72499999999999</v>
      </c>
      <c r="S6021" t="s">
        <v>22</v>
      </c>
      <c r="T6021">
        <v>1</v>
      </c>
      <c r="U6021">
        <f t="shared" si="566"/>
        <v>1</v>
      </c>
      <c r="V6021">
        <f t="shared" si="567"/>
        <v>1</v>
      </c>
      <c r="W6021">
        <f t="shared" si="568"/>
        <v>4</v>
      </c>
      <c r="X6021" t="str">
        <f t="shared" si="569"/>
        <v>114</v>
      </c>
      <c r="Y6021" t="str">
        <f>IF(Table1[[#This Row],[RFM_Score]]="555","Champion", IF(AND(J6021&gt;=4,V6021&gt;=4),"Loyal", IF(U6021&lt;=2,"At Risk", IF(W6021&gt;=4,"Potential Loyalist","Others"))))</f>
        <v>At Risk</v>
      </c>
    </row>
    <row r="6022" spans="1:25">
      <c r="A6022" t="s">
        <v>3780</v>
      </c>
      <c r="B6022">
        <v>37</v>
      </c>
      <c r="C6022" t="s">
        <v>19</v>
      </c>
      <c r="D6022" t="s">
        <v>49</v>
      </c>
      <c r="E6022" s="6" t="s">
        <v>18092</v>
      </c>
      <c r="F6022" t="s">
        <v>30</v>
      </c>
      <c r="G6022">
        <v>2</v>
      </c>
      <c r="H6022">
        <v>1</v>
      </c>
      <c r="I6022">
        <v>51</v>
      </c>
      <c r="J6022">
        <v>1</v>
      </c>
      <c r="K6022">
        <v>378.09</v>
      </c>
      <c r="L6022" t="str">
        <f t="shared" si="564"/>
        <v/>
      </c>
      <c r="M6022">
        <v>2</v>
      </c>
      <c r="N6022" t="str">
        <f t="shared" si="565"/>
        <v/>
      </c>
      <c r="O6022">
        <v>12</v>
      </c>
      <c r="P6022" s="11">
        <v>0.5</v>
      </c>
      <c r="Q6022" s="11">
        <v>1.9607843137254902E-2</v>
      </c>
      <c r="R6022" s="12">
        <v>189.04499999999999</v>
      </c>
      <c r="S6022" t="s">
        <v>22</v>
      </c>
      <c r="T6022">
        <v>0</v>
      </c>
      <c r="U6022">
        <f t="shared" si="566"/>
        <v>5</v>
      </c>
      <c r="V6022">
        <f t="shared" si="567"/>
        <v>1</v>
      </c>
      <c r="W6022">
        <f t="shared" si="568"/>
        <v>4</v>
      </c>
      <c r="X6022" t="str">
        <f t="shared" si="569"/>
        <v>514</v>
      </c>
      <c r="Y6022" t="str">
        <f>IF(Table1[[#This Row],[RFM_Score]]="555","Champion", IF(AND(J6022&gt;=4,V6022&gt;=4),"Loyal", IF(U6022&lt;=2,"At Risk", IF(W6022&gt;=4,"Potential Loyalist","Others"))))</f>
        <v>Potential Loyalist</v>
      </c>
    </row>
    <row r="6023" spans="1:25">
      <c r="A6023" t="s">
        <v>31</v>
      </c>
      <c r="B6023">
        <v>53</v>
      </c>
      <c r="C6023" t="s">
        <v>19</v>
      </c>
      <c r="D6023" t="s">
        <v>25</v>
      </c>
      <c r="E6023" s="6" t="s">
        <v>18093</v>
      </c>
      <c r="F6023" t="s">
        <v>30</v>
      </c>
      <c r="G6023">
        <v>3</v>
      </c>
      <c r="H6023">
        <v>2</v>
      </c>
      <c r="I6023">
        <v>44</v>
      </c>
      <c r="J6023">
        <v>3</v>
      </c>
      <c r="K6023">
        <v>377.91</v>
      </c>
      <c r="L6023" t="str">
        <f t="shared" si="564"/>
        <v/>
      </c>
      <c r="M6023">
        <v>2</v>
      </c>
      <c r="N6023" t="str">
        <f t="shared" si="565"/>
        <v/>
      </c>
      <c r="O6023">
        <v>9</v>
      </c>
      <c r="P6023" s="11">
        <v>0.66666666666666596</v>
      </c>
      <c r="Q6023" s="11">
        <v>6.8181818181818094E-2</v>
      </c>
      <c r="R6023" s="12">
        <v>188.95500000000001</v>
      </c>
      <c r="S6023" t="s">
        <v>22</v>
      </c>
      <c r="T6023">
        <v>0</v>
      </c>
      <c r="U6023">
        <f t="shared" si="566"/>
        <v>5</v>
      </c>
      <c r="V6023">
        <f t="shared" si="567"/>
        <v>1</v>
      </c>
      <c r="W6023">
        <f t="shared" si="568"/>
        <v>4</v>
      </c>
      <c r="X6023" t="str">
        <f t="shared" si="569"/>
        <v>514</v>
      </c>
      <c r="Y6023" t="str">
        <f>IF(Table1[[#This Row],[RFM_Score]]="555","Champion", IF(AND(J6023&gt;=4,V6023&gt;=4),"Loyal", IF(U6023&lt;=2,"At Risk", IF(W6023&gt;=4,"Potential Loyalist","Others"))))</f>
        <v>Potential Loyalist</v>
      </c>
    </row>
    <row r="6024" spans="1:25">
      <c r="A6024" t="s">
        <v>5722</v>
      </c>
      <c r="B6024">
        <v>18</v>
      </c>
      <c r="C6024" t="s">
        <v>24</v>
      </c>
      <c r="D6024" t="s">
        <v>49</v>
      </c>
      <c r="E6024" s="6" t="s">
        <v>18094</v>
      </c>
      <c r="F6024" t="s">
        <v>60</v>
      </c>
      <c r="G6024">
        <v>4</v>
      </c>
      <c r="H6024">
        <v>3</v>
      </c>
      <c r="I6024">
        <v>55</v>
      </c>
      <c r="J6024">
        <v>3</v>
      </c>
      <c r="K6024">
        <v>377.7</v>
      </c>
      <c r="L6024" t="str">
        <f t="shared" si="564"/>
        <v/>
      </c>
      <c r="M6024">
        <v>2</v>
      </c>
      <c r="N6024" t="str">
        <f t="shared" si="565"/>
        <v/>
      </c>
      <c r="O6024">
        <v>21</v>
      </c>
      <c r="P6024" s="11">
        <v>0.75</v>
      </c>
      <c r="Q6024" s="11">
        <v>5.4545454545454501E-2</v>
      </c>
      <c r="R6024" s="12">
        <v>188.85</v>
      </c>
      <c r="S6024" t="s">
        <v>22</v>
      </c>
      <c r="T6024">
        <v>0</v>
      </c>
      <c r="U6024">
        <f t="shared" si="566"/>
        <v>4</v>
      </c>
      <c r="V6024">
        <f t="shared" si="567"/>
        <v>1</v>
      </c>
      <c r="W6024">
        <f t="shared" si="568"/>
        <v>4</v>
      </c>
      <c r="X6024" t="str">
        <f t="shared" si="569"/>
        <v>414</v>
      </c>
      <c r="Y6024" t="str">
        <f>IF(Table1[[#This Row],[RFM_Score]]="555","Champion", IF(AND(J6024&gt;=4,V6024&gt;=4),"Loyal", IF(U6024&lt;=2,"At Risk", IF(W6024&gt;=4,"Potential Loyalist","Others"))))</f>
        <v>Potential Loyalist</v>
      </c>
    </row>
    <row r="6025" spans="1:25">
      <c r="A6025" t="s">
        <v>5172</v>
      </c>
      <c r="B6025">
        <v>35</v>
      </c>
      <c r="C6025" t="s">
        <v>19</v>
      </c>
      <c r="D6025" t="s">
        <v>41</v>
      </c>
      <c r="E6025" s="6" t="s">
        <v>18095</v>
      </c>
      <c r="F6025" t="s">
        <v>21</v>
      </c>
      <c r="G6025">
        <v>4</v>
      </c>
      <c r="H6025">
        <v>2</v>
      </c>
      <c r="I6025">
        <v>47</v>
      </c>
      <c r="J6025">
        <v>1</v>
      </c>
      <c r="K6025">
        <v>377.65</v>
      </c>
      <c r="L6025" t="str">
        <f t="shared" si="564"/>
        <v/>
      </c>
      <c r="M6025">
        <v>2</v>
      </c>
      <c r="N6025" t="str">
        <f t="shared" si="565"/>
        <v/>
      </c>
      <c r="O6025">
        <v>14</v>
      </c>
      <c r="P6025" s="11">
        <v>0.5</v>
      </c>
      <c r="Q6025" s="11">
        <v>2.1276595744680799E-2</v>
      </c>
      <c r="R6025" s="12">
        <v>188.82499999999999</v>
      </c>
      <c r="S6025" t="s">
        <v>22</v>
      </c>
      <c r="T6025">
        <v>0</v>
      </c>
      <c r="U6025">
        <f t="shared" si="566"/>
        <v>5</v>
      </c>
      <c r="V6025">
        <f t="shared" si="567"/>
        <v>1</v>
      </c>
      <c r="W6025">
        <f t="shared" si="568"/>
        <v>4</v>
      </c>
      <c r="X6025" t="str">
        <f t="shared" si="569"/>
        <v>514</v>
      </c>
      <c r="Y6025" t="str">
        <f>IF(Table1[[#This Row],[RFM_Score]]="555","Champion", IF(AND(J6025&gt;=4,V6025&gt;=4),"Loyal", IF(U6025&lt;=2,"At Risk", IF(W6025&gt;=4,"Potential Loyalist","Others"))))</f>
        <v>Potential Loyalist</v>
      </c>
    </row>
    <row r="6026" spans="1:25">
      <c r="A6026" t="s">
        <v>11764</v>
      </c>
      <c r="B6026">
        <v>51</v>
      </c>
      <c r="C6026" t="s">
        <v>19</v>
      </c>
      <c r="D6026" t="s">
        <v>25</v>
      </c>
      <c r="E6026" s="6" t="s">
        <v>18096</v>
      </c>
      <c r="F6026" t="s">
        <v>26</v>
      </c>
      <c r="G6026">
        <v>1</v>
      </c>
      <c r="H6026">
        <v>0</v>
      </c>
      <c r="I6026">
        <v>62</v>
      </c>
      <c r="J6026">
        <v>4</v>
      </c>
      <c r="K6026">
        <v>376.88</v>
      </c>
      <c r="L6026" t="str">
        <f t="shared" si="564"/>
        <v/>
      </c>
      <c r="M6026">
        <v>2</v>
      </c>
      <c r="N6026" t="str">
        <f t="shared" si="565"/>
        <v/>
      </c>
      <c r="O6026">
        <v>20</v>
      </c>
      <c r="P6026" s="11">
        <v>0</v>
      </c>
      <c r="Q6026" s="11">
        <v>6.4516129032257993E-2</v>
      </c>
      <c r="R6026" s="12">
        <v>188.44</v>
      </c>
      <c r="S6026" t="s">
        <v>22</v>
      </c>
      <c r="T6026">
        <v>0</v>
      </c>
      <c r="U6026">
        <f t="shared" si="566"/>
        <v>5</v>
      </c>
      <c r="V6026">
        <f t="shared" si="567"/>
        <v>1</v>
      </c>
      <c r="W6026">
        <f t="shared" si="568"/>
        <v>4</v>
      </c>
      <c r="X6026" t="str">
        <f t="shared" si="569"/>
        <v>514</v>
      </c>
      <c r="Y6026" t="str">
        <f>IF(Table1[[#This Row],[RFM_Score]]="555","Champion", IF(AND(J6026&gt;=4,V6026&gt;=4),"Loyal", IF(U6026&lt;=2,"At Risk", IF(W6026&gt;=4,"Potential Loyalist","Others"))))</f>
        <v>Potential Loyalist</v>
      </c>
    </row>
    <row r="6027" spans="1:25">
      <c r="A6027" t="s">
        <v>12009</v>
      </c>
      <c r="B6027">
        <v>23</v>
      </c>
      <c r="C6027" t="s">
        <v>24</v>
      </c>
      <c r="D6027" t="s">
        <v>25</v>
      </c>
      <c r="E6027" s="6" t="s">
        <v>18097</v>
      </c>
      <c r="F6027" t="s">
        <v>21</v>
      </c>
      <c r="G6027">
        <v>2</v>
      </c>
      <c r="H6027">
        <v>0</v>
      </c>
      <c r="I6027">
        <v>47</v>
      </c>
      <c r="J6027">
        <v>1</v>
      </c>
      <c r="K6027">
        <v>375.8</v>
      </c>
      <c r="L6027" t="str">
        <f t="shared" si="564"/>
        <v/>
      </c>
      <c r="M6027">
        <v>2</v>
      </c>
      <c r="N6027" t="str">
        <f t="shared" si="565"/>
        <v/>
      </c>
      <c r="O6027">
        <v>4</v>
      </c>
      <c r="P6027" s="11">
        <v>0</v>
      </c>
      <c r="Q6027" s="11">
        <v>2.1276595744680799E-2</v>
      </c>
      <c r="R6027" s="12">
        <v>187.9</v>
      </c>
      <c r="S6027" t="s">
        <v>22</v>
      </c>
      <c r="T6027">
        <v>0</v>
      </c>
      <c r="U6027">
        <f t="shared" si="566"/>
        <v>5</v>
      </c>
      <c r="V6027">
        <f t="shared" si="567"/>
        <v>1</v>
      </c>
      <c r="W6027">
        <f t="shared" si="568"/>
        <v>4</v>
      </c>
      <c r="X6027" t="str">
        <f t="shared" si="569"/>
        <v>514</v>
      </c>
      <c r="Y6027" t="str">
        <f>IF(Table1[[#This Row],[RFM_Score]]="555","Champion", IF(AND(J6027&gt;=4,V6027&gt;=4),"Loyal", IF(U6027&lt;=2,"At Risk", IF(W6027&gt;=4,"Potential Loyalist","Others"))))</f>
        <v>Potential Loyalist</v>
      </c>
    </row>
    <row r="6028" spans="1:25">
      <c r="A6028" t="s">
        <v>11866</v>
      </c>
      <c r="B6028">
        <v>36</v>
      </c>
      <c r="C6028" t="s">
        <v>19</v>
      </c>
      <c r="D6028" t="s">
        <v>46</v>
      </c>
      <c r="E6028" s="6" t="s">
        <v>18098</v>
      </c>
      <c r="F6028" t="s">
        <v>26</v>
      </c>
      <c r="G6028">
        <v>3</v>
      </c>
      <c r="H6028">
        <v>2</v>
      </c>
      <c r="I6028">
        <v>45</v>
      </c>
      <c r="J6028">
        <v>2</v>
      </c>
      <c r="K6028">
        <v>375.08</v>
      </c>
      <c r="L6028" t="str">
        <f t="shared" si="564"/>
        <v/>
      </c>
      <c r="M6028">
        <v>2</v>
      </c>
      <c r="N6028" t="str">
        <f t="shared" si="565"/>
        <v/>
      </c>
      <c r="O6028">
        <v>106</v>
      </c>
      <c r="P6028" s="11">
        <v>0.66666666666666596</v>
      </c>
      <c r="Q6028" s="11">
        <v>4.4444444444444398E-2</v>
      </c>
      <c r="R6028" s="12">
        <v>187.54</v>
      </c>
      <c r="S6028" t="s">
        <v>22</v>
      </c>
      <c r="T6028">
        <v>1</v>
      </c>
      <c r="U6028">
        <f t="shared" si="566"/>
        <v>1</v>
      </c>
      <c r="V6028">
        <f t="shared" si="567"/>
        <v>1</v>
      </c>
      <c r="W6028">
        <f t="shared" si="568"/>
        <v>4</v>
      </c>
      <c r="X6028" t="str">
        <f t="shared" si="569"/>
        <v>114</v>
      </c>
      <c r="Y6028" t="str">
        <f>IF(Table1[[#This Row],[RFM_Score]]="555","Champion", IF(AND(J6028&gt;=4,V6028&gt;=4),"Loyal", IF(U6028&lt;=2,"At Risk", IF(W6028&gt;=4,"Potential Loyalist","Others"))))</f>
        <v>At Risk</v>
      </c>
    </row>
    <row r="6029" spans="1:25">
      <c r="A6029" t="s">
        <v>6144</v>
      </c>
      <c r="B6029">
        <v>24</v>
      </c>
      <c r="C6029" t="s">
        <v>24</v>
      </c>
      <c r="D6029" t="s">
        <v>29</v>
      </c>
      <c r="E6029" s="6" t="s">
        <v>18099</v>
      </c>
      <c r="F6029" t="s">
        <v>37</v>
      </c>
      <c r="G6029">
        <v>1</v>
      </c>
      <c r="H6029">
        <v>0</v>
      </c>
      <c r="I6029">
        <v>47</v>
      </c>
      <c r="J6029">
        <v>1</v>
      </c>
      <c r="K6029">
        <v>374.96</v>
      </c>
      <c r="L6029" t="str">
        <f t="shared" si="564"/>
        <v/>
      </c>
      <c r="M6029">
        <v>2</v>
      </c>
      <c r="N6029" t="str">
        <f t="shared" si="565"/>
        <v/>
      </c>
      <c r="O6029">
        <v>19</v>
      </c>
      <c r="P6029" s="11">
        <v>0</v>
      </c>
      <c r="Q6029" s="11">
        <v>2.1276595744680799E-2</v>
      </c>
      <c r="R6029" s="12">
        <v>187.48</v>
      </c>
      <c r="S6029" t="s">
        <v>22</v>
      </c>
      <c r="T6029">
        <v>0</v>
      </c>
      <c r="U6029">
        <f t="shared" si="566"/>
        <v>5</v>
      </c>
      <c r="V6029">
        <f t="shared" si="567"/>
        <v>1</v>
      </c>
      <c r="W6029">
        <f t="shared" si="568"/>
        <v>4</v>
      </c>
      <c r="X6029" t="str">
        <f t="shared" si="569"/>
        <v>514</v>
      </c>
      <c r="Y6029" t="str">
        <f>IF(Table1[[#This Row],[RFM_Score]]="555","Champion", IF(AND(J6029&gt;=4,V6029&gt;=4),"Loyal", IF(U6029&lt;=2,"At Risk", IF(W6029&gt;=4,"Potential Loyalist","Others"))))</f>
        <v>Potential Loyalist</v>
      </c>
    </row>
    <row r="6030" spans="1:25">
      <c r="A6030" t="s">
        <v>5941</v>
      </c>
      <c r="B6030">
        <v>24</v>
      </c>
      <c r="C6030" t="s">
        <v>24</v>
      </c>
      <c r="D6030" t="s">
        <v>49</v>
      </c>
      <c r="E6030" s="6" t="s">
        <v>18100</v>
      </c>
      <c r="F6030" t="s">
        <v>26</v>
      </c>
      <c r="G6030">
        <v>5</v>
      </c>
      <c r="H6030">
        <v>3</v>
      </c>
      <c r="I6030">
        <v>47</v>
      </c>
      <c r="J6030">
        <v>1</v>
      </c>
      <c r="K6030">
        <v>374.82</v>
      </c>
      <c r="L6030" t="str">
        <f t="shared" si="564"/>
        <v/>
      </c>
      <c r="M6030">
        <v>2</v>
      </c>
      <c r="N6030" t="str">
        <f t="shared" si="565"/>
        <v/>
      </c>
      <c r="O6030">
        <v>33</v>
      </c>
      <c r="P6030" s="11">
        <v>0.6</v>
      </c>
      <c r="Q6030" s="11">
        <v>2.1276595744680799E-2</v>
      </c>
      <c r="R6030" s="12">
        <v>187.41</v>
      </c>
      <c r="S6030" t="s">
        <v>22</v>
      </c>
      <c r="T6030">
        <v>1</v>
      </c>
      <c r="U6030">
        <f t="shared" si="566"/>
        <v>4</v>
      </c>
      <c r="V6030">
        <f t="shared" si="567"/>
        <v>1</v>
      </c>
      <c r="W6030">
        <f t="shared" si="568"/>
        <v>4</v>
      </c>
      <c r="X6030" t="str">
        <f t="shared" si="569"/>
        <v>414</v>
      </c>
      <c r="Y6030" t="str">
        <f>IF(Table1[[#This Row],[RFM_Score]]="555","Champion", IF(AND(J6030&gt;=4,V6030&gt;=4),"Loyal", IF(U6030&lt;=2,"At Risk", IF(W6030&gt;=4,"Potential Loyalist","Others"))))</f>
        <v>Potential Loyalist</v>
      </c>
    </row>
    <row r="6031" spans="1:25">
      <c r="A6031" t="s">
        <v>739</v>
      </c>
      <c r="B6031">
        <v>26</v>
      </c>
      <c r="C6031" t="s">
        <v>19</v>
      </c>
      <c r="D6031" t="s">
        <v>49</v>
      </c>
      <c r="E6031" s="6" t="s">
        <v>18101</v>
      </c>
      <c r="F6031" t="s">
        <v>26</v>
      </c>
      <c r="G6031">
        <v>4</v>
      </c>
      <c r="H6031">
        <v>0</v>
      </c>
      <c r="I6031">
        <v>46</v>
      </c>
      <c r="J6031">
        <v>2</v>
      </c>
      <c r="K6031">
        <v>374.47</v>
      </c>
      <c r="L6031" t="str">
        <f t="shared" si="564"/>
        <v/>
      </c>
      <c r="M6031">
        <v>2</v>
      </c>
      <c r="N6031" t="str">
        <f t="shared" si="565"/>
        <v/>
      </c>
      <c r="O6031">
        <v>19</v>
      </c>
      <c r="P6031" s="11">
        <v>0</v>
      </c>
      <c r="Q6031" s="11">
        <v>4.3478260869565202E-2</v>
      </c>
      <c r="R6031" s="12">
        <v>187.23500000000001</v>
      </c>
      <c r="S6031" t="s">
        <v>22</v>
      </c>
      <c r="T6031">
        <v>0</v>
      </c>
      <c r="U6031">
        <f t="shared" si="566"/>
        <v>5</v>
      </c>
      <c r="V6031">
        <f t="shared" si="567"/>
        <v>1</v>
      </c>
      <c r="W6031">
        <f t="shared" si="568"/>
        <v>4</v>
      </c>
      <c r="X6031" t="str">
        <f t="shared" si="569"/>
        <v>514</v>
      </c>
      <c r="Y6031" t="str">
        <f>IF(Table1[[#This Row],[RFM_Score]]="555","Champion", IF(AND(J6031&gt;=4,V6031&gt;=4),"Loyal", IF(U6031&lt;=2,"At Risk", IF(W6031&gt;=4,"Potential Loyalist","Others"))))</f>
        <v>Potential Loyalist</v>
      </c>
    </row>
    <row r="6032" spans="1:25">
      <c r="A6032" t="s">
        <v>3910</v>
      </c>
      <c r="B6032">
        <v>18</v>
      </c>
      <c r="C6032" t="s">
        <v>24</v>
      </c>
      <c r="D6032" t="s">
        <v>46</v>
      </c>
      <c r="E6032" s="6" t="s">
        <v>18102</v>
      </c>
      <c r="F6032" t="s">
        <v>62</v>
      </c>
      <c r="G6032">
        <v>0</v>
      </c>
      <c r="H6032">
        <v>0</v>
      </c>
      <c r="I6032">
        <v>46</v>
      </c>
      <c r="J6032">
        <v>0</v>
      </c>
      <c r="K6032">
        <v>374.44</v>
      </c>
      <c r="L6032" t="str">
        <f t="shared" si="564"/>
        <v/>
      </c>
      <c r="M6032">
        <v>2</v>
      </c>
      <c r="N6032" t="str">
        <f t="shared" si="565"/>
        <v/>
      </c>
      <c r="O6032">
        <v>13</v>
      </c>
      <c r="P6032" s="11">
        <v>0</v>
      </c>
      <c r="Q6032" s="11">
        <v>0</v>
      </c>
      <c r="R6032" s="12">
        <v>187.22</v>
      </c>
      <c r="S6032" t="s">
        <v>22</v>
      </c>
      <c r="T6032">
        <v>0</v>
      </c>
      <c r="U6032">
        <f t="shared" si="566"/>
        <v>5</v>
      </c>
      <c r="V6032">
        <f t="shared" si="567"/>
        <v>1</v>
      </c>
      <c r="W6032">
        <f t="shared" si="568"/>
        <v>4</v>
      </c>
      <c r="X6032" t="str">
        <f t="shared" si="569"/>
        <v>514</v>
      </c>
      <c r="Y6032" t="str">
        <f>IF(Table1[[#This Row],[RFM_Score]]="555","Champion", IF(AND(J6032&gt;=4,V6032&gt;=4),"Loyal", IF(U6032&lt;=2,"At Risk", IF(W6032&gt;=4,"Potential Loyalist","Others"))))</f>
        <v>Potential Loyalist</v>
      </c>
    </row>
    <row r="6033" spans="1:25">
      <c r="A6033" t="s">
        <v>2919</v>
      </c>
      <c r="B6033">
        <v>27</v>
      </c>
      <c r="C6033" t="s">
        <v>24</v>
      </c>
      <c r="D6033" t="s">
        <v>25</v>
      </c>
      <c r="E6033" s="6" t="s">
        <v>18103</v>
      </c>
      <c r="F6033" t="s">
        <v>60</v>
      </c>
      <c r="G6033">
        <v>3</v>
      </c>
      <c r="H6033">
        <v>1</v>
      </c>
      <c r="I6033">
        <v>44</v>
      </c>
      <c r="J6033">
        <v>3</v>
      </c>
      <c r="K6033">
        <v>373.62</v>
      </c>
      <c r="L6033" t="str">
        <f t="shared" si="564"/>
        <v/>
      </c>
      <c r="M6033">
        <v>2</v>
      </c>
      <c r="N6033" t="str">
        <f t="shared" si="565"/>
        <v/>
      </c>
      <c r="O6033">
        <v>66</v>
      </c>
      <c r="P6033" s="11">
        <v>0.33333333333333298</v>
      </c>
      <c r="Q6033" s="11">
        <v>6.8181818181818094E-2</v>
      </c>
      <c r="R6033" s="12">
        <v>186.81</v>
      </c>
      <c r="S6033" t="s">
        <v>22</v>
      </c>
      <c r="T6033">
        <v>0</v>
      </c>
      <c r="U6033">
        <f t="shared" si="566"/>
        <v>3</v>
      </c>
      <c r="V6033">
        <f t="shared" si="567"/>
        <v>1</v>
      </c>
      <c r="W6033">
        <f t="shared" si="568"/>
        <v>4</v>
      </c>
      <c r="X6033" t="str">
        <f t="shared" si="569"/>
        <v>314</v>
      </c>
      <c r="Y6033" t="str">
        <f>IF(Table1[[#This Row],[RFM_Score]]="555","Champion", IF(AND(J6033&gt;=4,V6033&gt;=4),"Loyal", IF(U6033&lt;=2,"At Risk", IF(W6033&gt;=4,"Potential Loyalist","Others"))))</f>
        <v>Potential Loyalist</v>
      </c>
    </row>
    <row r="6034" spans="1:25">
      <c r="A6034" t="s">
        <v>4550</v>
      </c>
      <c r="B6034">
        <v>23</v>
      </c>
      <c r="C6034" t="s">
        <v>24</v>
      </c>
      <c r="D6034" t="s">
        <v>20</v>
      </c>
      <c r="E6034" s="6" t="s">
        <v>18104</v>
      </c>
      <c r="F6034" t="s">
        <v>60</v>
      </c>
      <c r="G6034">
        <v>2</v>
      </c>
      <c r="H6034">
        <v>1</v>
      </c>
      <c r="I6034">
        <v>62</v>
      </c>
      <c r="J6034">
        <v>2</v>
      </c>
      <c r="K6034">
        <v>372.92</v>
      </c>
      <c r="L6034" t="str">
        <f t="shared" si="564"/>
        <v/>
      </c>
      <c r="M6034">
        <v>2</v>
      </c>
      <c r="N6034" t="str">
        <f t="shared" si="565"/>
        <v/>
      </c>
      <c r="O6034">
        <v>5</v>
      </c>
      <c r="P6034" s="11">
        <v>0.5</v>
      </c>
      <c r="Q6034" s="11">
        <v>3.2258064516128997E-2</v>
      </c>
      <c r="R6034" s="12">
        <v>186.46</v>
      </c>
      <c r="S6034" t="s">
        <v>22</v>
      </c>
      <c r="T6034">
        <v>0</v>
      </c>
      <c r="U6034">
        <f t="shared" si="566"/>
        <v>5</v>
      </c>
      <c r="V6034">
        <f t="shared" si="567"/>
        <v>1</v>
      </c>
      <c r="W6034">
        <f t="shared" si="568"/>
        <v>4</v>
      </c>
      <c r="X6034" t="str">
        <f t="shared" si="569"/>
        <v>514</v>
      </c>
      <c r="Y6034" t="str">
        <f>IF(Table1[[#This Row],[RFM_Score]]="555","Champion", IF(AND(J6034&gt;=4,V6034&gt;=4),"Loyal", IF(U6034&lt;=2,"At Risk", IF(W6034&gt;=4,"Potential Loyalist","Others"))))</f>
        <v>Potential Loyalist</v>
      </c>
    </row>
    <row r="6035" spans="1:25">
      <c r="A6035" t="s">
        <v>10744</v>
      </c>
      <c r="B6035">
        <v>24</v>
      </c>
      <c r="C6035" t="s">
        <v>24</v>
      </c>
      <c r="D6035" t="s">
        <v>25</v>
      </c>
      <c r="E6035" s="6" t="s">
        <v>18105</v>
      </c>
      <c r="F6035" t="s">
        <v>62</v>
      </c>
      <c r="G6035">
        <v>4</v>
      </c>
      <c r="H6035">
        <v>3</v>
      </c>
      <c r="I6035">
        <v>52</v>
      </c>
      <c r="J6035">
        <v>4</v>
      </c>
      <c r="K6035">
        <v>372.35</v>
      </c>
      <c r="L6035" t="str">
        <f t="shared" si="564"/>
        <v/>
      </c>
      <c r="M6035">
        <v>2</v>
      </c>
      <c r="N6035" t="str">
        <f t="shared" si="565"/>
        <v/>
      </c>
      <c r="O6035">
        <v>6</v>
      </c>
      <c r="P6035" s="11">
        <v>0.75</v>
      </c>
      <c r="Q6035" s="11">
        <v>7.69230769230769E-2</v>
      </c>
      <c r="R6035" s="12">
        <v>186.17500000000001</v>
      </c>
      <c r="S6035" t="s">
        <v>22</v>
      </c>
      <c r="T6035">
        <v>0</v>
      </c>
      <c r="U6035">
        <f t="shared" si="566"/>
        <v>5</v>
      </c>
      <c r="V6035">
        <f t="shared" si="567"/>
        <v>1</v>
      </c>
      <c r="W6035">
        <f t="shared" si="568"/>
        <v>4</v>
      </c>
      <c r="X6035" t="str">
        <f t="shared" si="569"/>
        <v>514</v>
      </c>
      <c r="Y6035" t="str">
        <f>IF(Table1[[#This Row],[RFM_Score]]="555","Champion", IF(AND(J6035&gt;=4,V6035&gt;=4),"Loyal", IF(U6035&lt;=2,"At Risk", IF(W6035&gt;=4,"Potential Loyalist","Others"))))</f>
        <v>Potential Loyalist</v>
      </c>
    </row>
    <row r="6036" spans="1:25">
      <c r="A6036" t="s">
        <v>8138</v>
      </c>
      <c r="B6036">
        <v>26</v>
      </c>
      <c r="C6036" t="s">
        <v>24</v>
      </c>
      <c r="D6036" t="s">
        <v>29</v>
      </c>
      <c r="E6036" s="6" t="s">
        <v>18106</v>
      </c>
      <c r="F6036" t="s">
        <v>60</v>
      </c>
      <c r="G6036">
        <v>5</v>
      </c>
      <c r="H6036">
        <v>2</v>
      </c>
      <c r="I6036">
        <v>35</v>
      </c>
      <c r="J6036">
        <v>0</v>
      </c>
      <c r="K6036">
        <v>372.29</v>
      </c>
      <c r="L6036" t="str">
        <f t="shared" si="564"/>
        <v/>
      </c>
      <c r="M6036">
        <v>2</v>
      </c>
      <c r="N6036" t="str">
        <f t="shared" si="565"/>
        <v/>
      </c>
      <c r="O6036">
        <v>33</v>
      </c>
      <c r="P6036" s="11">
        <v>0.4</v>
      </c>
      <c r="Q6036" s="11">
        <v>0</v>
      </c>
      <c r="R6036" s="12">
        <v>186.14500000000001</v>
      </c>
      <c r="S6036" t="s">
        <v>22</v>
      </c>
      <c r="T6036">
        <v>1</v>
      </c>
      <c r="U6036">
        <f t="shared" si="566"/>
        <v>4</v>
      </c>
      <c r="V6036">
        <f t="shared" si="567"/>
        <v>1</v>
      </c>
      <c r="W6036">
        <f t="shared" si="568"/>
        <v>4</v>
      </c>
      <c r="X6036" t="str">
        <f t="shared" si="569"/>
        <v>414</v>
      </c>
      <c r="Y6036" t="str">
        <f>IF(Table1[[#This Row],[RFM_Score]]="555","Champion", IF(AND(J6036&gt;=4,V6036&gt;=4),"Loyal", IF(U6036&lt;=2,"At Risk", IF(W6036&gt;=4,"Potential Loyalist","Others"))))</f>
        <v>Potential Loyalist</v>
      </c>
    </row>
    <row r="6037" spans="1:25">
      <c r="A6037" t="s">
        <v>7790</v>
      </c>
      <c r="B6037">
        <v>26</v>
      </c>
      <c r="C6037" t="s">
        <v>24</v>
      </c>
      <c r="D6037" t="s">
        <v>29</v>
      </c>
      <c r="E6037" s="6" t="s">
        <v>18107</v>
      </c>
      <c r="F6037" t="s">
        <v>26</v>
      </c>
      <c r="G6037">
        <v>1</v>
      </c>
      <c r="H6037">
        <v>0</v>
      </c>
      <c r="I6037">
        <v>39</v>
      </c>
      <c r="J6037">
        <v>2</v>
      </c>
      <c r="K6037">
        <v>372.28</v>
      </c>
      <c r="L6037" t="str">
        <f t="shared" si="564"/>
        <v/>
      </c>
      <c r="M6037">
        <v>2</v>
      </c>
      <c r="N6037" t="str">
        <f t="shared" si="565"/>
        <v/>
      </c>
      <c r="O6037">
        <v>45</v>
      </c>
      <c r="P6037" s="11">
        <v>0</v>
      </c>
      <c r="Q6037" s="11">
        <v>5.1282051282051197E-2</v>
      </c>
      <c r="R6037" s="12">
        <v>186.14</v>
      </c>
      <c r="S6037" t="s">
        <v>22</v>
      </c>
      <c r="T6037">
        <v>0</v>
      </c>
      <c r="U6037">
        <f t="shared" si="566"/>
        <v>3</v>
      </c>
      <c r="V6037">
        <f t="shared" si="567"/>
        <v>1</v>
      </c>
      <c r="W6037">
        <f t="shared" si="568"/>
        <v>4</v>
      </c>
      <c r="X6037" t="str">
        <f t="shared" si="569"/>
        <v>314</v>
      </c>
      <c r="Y6037" t="str">
        <f>IF(Table1[[#This Row],[RFM_Score]]="555","Champion", IF(AND(J6037&gt;=4,V6037&gt;=4),"Loyal", IF(U6037&lt;=2,"At Risk", IF(W6037&gt;=4,"Potential Loyalist","Others"))))</f>
        <v>Potential Loyalist</v>
      </c>
    </row>
    <row r="6038" spans="1:25">
      <c r="A6038" t="s">
        <v>8361</v>
      </c>
      <c r="B6038">
        <v>35</v>
      </c>
      <c r="C6038" t="s">
        <v>33</v>
      </c>
      <c r="D6038" t="s">
        <v>25</v>
      </c>
      <c r="E6038" s="6" t="s">
        <v>18108</v>
      </c>
      <c r="F6038" t="s">
        <v>30</v>
      </c>
      <c r="G6038">
        <v>2</v>
      </c>
      <c r="H6038">
        <v>1</v>
      </c>
      <c r="I6038">
        <v>44</v>
      </c>
      <c r="J6038">
        <v>0</v>
      </c>
      <c r="K6038">
        <v>372.1</v>
      </c>
      <c r="L6038" t="str">
        <f t="shared" si="564"/>
        <v/>
      </c>
      <c r="M6038">
        <v>2</v>
      </c>
      <c r="N6038" t="str">
        <f t="shared" si="565"/>
        <v/>
      </c>
      <c r="O6038">
        <v>7</v>
      </c>
      <c r="P6038" s="11">
        <v>0.5</v>
      </c>
      <c r="Q6038" s="11">
        <v>0</v>
      </c>
      <c r="R6038" s="12">
        <v>186.05</v>
      </c>
      <c r="S6038" t="s">
        <v>22</v>
      </c>
      <c r="T6038">
        <v>0</v>
      </c>
      <c r="U6038">
        <f t="shared" si="566"/>
        <v>5</v>
      </c>
      <c r="V6038">
        <f t="shared" si="567"/>
        <v>1</v>
      </c>
      <c r="W6038">
        <f t="shared" si="568"/>
        <v>4</v>
      </c>
      <c r="X6038" t="str">
        <f t="shared" si="569"/>
        <v>514</v>
      </c>
      <c r="Y6038" t="str">
        <f>IF(Table1[[#This Row],[RFM_Score]]="555","Champion", IF(AND(J6038&gt;=4,V6038&gt;=4),"Loyal", IF(U6038&lt;=2,"At Risk", IF(W6038&gt;=4,"Potential Loyalist","Others"))))</f>
        <v>Potential Loyalist</v>
      </c>
    </row>
    <row r="6039" spans="1:25">
      <c r="A6039" t="s">
        <v>9789</v>
      </c>
      <c r="B6039">
        <v>22</v>
      </c>
      <c r="C6039" t="s">
        <v>24</v>
      </c>
      <c r="D6039" t="s">
        <v>25</v>
      </c>
      <c r="E6039" s="6" t="s">
        <v>18109</v>
      </c>
      <c r="F6039" t="s">
        <v>62</v>
      </c>
      <c r="G6039">
        <v>5</v>
      </c>
      <c r="H6039">
        <v>2</v>
      </c>
      <c r="I6039">
        <v>42</v>
      </c>
      <c r="J6039">
        <v>1</v>
      </c>
      <c r="K6039">
        <v>371.46</v>
      </c>
      <c r="L6039" t="str">
        <f t="shared" si="564"/>
        <v/>
      </c>
      <c r="M6039">
        <v>2</v>
      </c>
      <c r="N6039" t="str">
        <f t="shared" si="565"/>
        <v/>
      </c>
      <c r="O6039">
        <v>51</v>
      </c>
      <c r="P6039" s="11">
        <v>0.4</v>
      </c>
      <c r="Q6039" s="11">
        <v>2.3809523809523801E-2</v>
      </c>
      <c r="R6039" s="12">
        <v>185.73</v>
      </c>
      <c r="S6039" t="s">
        <v>22</v>
      </c>
      <c r="T6039">
        <v>0</v>
      </c>
      <c r="U6039">
        <f t="shared" si="566"/>
        <v>3</v>
      </c>
      <c r="V6039">
        <f t="shared" si="567"/>
        <v>1</v>
      </c>
      <c r="W6039">
        <f t="shared" si="568"/>
        <v>4</v>
      </c>
      <c r="X6039" t="str">
        <f t="shared" si="569"/>
        <v>314</v>
      </c>
      <c r="Y6039" t="str">
        <f>IF(Table1[[#This Row],[RFM_Score]]="555","Champion", IF(AND(J6039&gt;=4,V6039&gt;=4),"Loyal", IF(U6039&lt;=2,"At Risk", IF(W6039&gt;=4,"Potential Loyalist","Others"))))</f>
        <v>Potential Loyalist</v>
      </c>
    </row>
    <row r="6040" spans="1:25">
      <c r="A6040" t="s">
        <v>5578</v>
      </c>
      <c r="B6040">
        <v>55</v>
      </c>
      <c r="C6040" t="s">
        <v>19</v>
      </c>
      <c r="D6040" t="s">
        <v>41</v>
      </c>
      <c r="E6040" s="6" t="s">
        <v>18110</v>
      </c>
      <c r="F6040" t="s">
        <v>37</v>
      </c>
      <c r="G6040">
        <v>5</v>
      </c>
      <c r="H6040">
        <v>3</v>
      </c>
      <c r="I6040">
        <v>58</v>
      </c>
      <c r="J6040">
        <v>1</v>
      </c>
      <c r="K6040">
        <v>370.89</v>
      </c>
      <c r="L6040" t="str">
        <f t="shared" si="564"/>
        <v/>
      </c>
      <c r="M6040">
        <v>2</v>
      </c>
      <c r="N6040" t="str">
        <f t="shared" si="565"/>
        <v/>
      </c>
      <c r="O6040">
        <v>10</v>
      </c>
      <c r="P6040" s="11">
        <v>0.6</v>
      </c>
      <c r="Q6040" s="11">
        <v>1.72413793103448E-2</v>
      </c>
      <c r="R6040" s="12">
        <v>185.44499999999999</v>
      </c>
      <c r="S6040" t="s">
        <v>22</v>
      </c>
      <c r="T6040">
        <v>0</v>
      </c>
      <c r="U6040">
        <f t="shared" si="566"/>
        <v>5</v>
      </c>
      <c r="V6040">
        <f t="shared" si="567"/>
        <v>1</v>
      </c>
      <c r="W6040">
        <f t="shared" si="568"/>
        <v>4</v>
      </c>
      <c r="X6040" t="str">
        <f t="shared" si="569"/>
        <v>514</v>
      </c>
      <c r="Y6040" t="str">
        <f>IF(Table1[[#This Row],[RFM_Score]]="555","Champion", IF(AND(J6040&gt;=4,V6040&gt;=4),"Loyal", IF(U6040&lt;=2,"At Risk", IF(W6040&gt;=4,"Potential Loyalist","Others"))))</f>
        <v>Potential Loyalist</v>
      </c>
    </row>
    <row r="6041" spans="1:25">
      <c r="A6041" t="s">
        <v>2876</v>
      </c>
      <c r="B6041">
        <v>33</v>
      </c>
      <c r="C6041" t="s">
        <v>24</v>
      </c>
      <c r="D6041" t="s">
        <v>25</v>
      </c>
      <c r="E6041" s="6" t="s">
        <v>18111</v>
      </c>
      <c r="F6041" t="s">
        <v>26</v>
      </c>
      <c r="G6041">
        <v>2</v>
      </c>
      <c r="H6041">
        <v>1</v>
      </c>
      <c r="I6041">
        <v>65</v>
      </c>
      <c r="J6041">
        <v>2</v>
      </c>
      <c r="K6041">
        <v>370.6</v>
      </c>
      <c r="L6041" t="str">
        <f t="shared" si="564"/>
        <v/>
      </c>
      <c r="M6041">
        <v>2</v>
      </c>
      <c r="N6041" t="str">
        <f t="shared" si="565"/>
        <v/>
      </c>
      <c r="O6041">
        <v>50</v>
      </c>
      <c r="P6041" s="11">
        <v>0.5</v>
      </c>
      <c r="Q6041" s="11">
        <v>3.0769230769230702E-2</v>
      </c>
      <c r="R6041" s="12">
        <v>185.3</v>
      </c>
      <c r="S6041" t="s">
        <v>22</v>
      </c>
      <c r="T6041">
        <v>0</v>
      </c>
      <c r="U6041">
        <f t="shared" si="566"/>
        <v>3</v>
      </c>
      <c r="V6041">
        <f t="shared" si="567"/>
        <v>1</v>
      </c>
      <c r="W6041">
        <f t="shared" si="568"/>
        <v>4</v>
      </c>
      <c r="X6041" t="str">
        <f t="shared" si="569"/>
        <v>314</v>
      </c>
      <c r="Y6041" t="str">
        <f>IF(Table1[[#This Row],[RFM_Score]]="555","Champion", IF(AND(J6041&gt;=4,V6041&gt;=4),"Loyal", IF(U6041&lt;=2,"At Risk", IF(W6041&gt;=4,"Potential Loyalist","Others"))))</f>
        <v>Potential Loyalist</v>
      </c>
    </row>
    <row r="6042" spans="1:25">
      <c r="A6042" t="s">
        <v>5853</v>
      </c>
      <c r="B6042">
        <v>25</v>
      </c>
      <c r="C6042" t="s">
        <v>24</v>
      </c>
      <c r="D6042" t="s">
        <v>25</v>
      </c>
      <c r="E6042" s="6" t="s">
        <v>18112</v>
      </c>
      <c r="F6042" t="s">
        <v>26</v>
      </c>
      <c r="G6042">
        <v>6</v>
      </c>
      <c r="H6042">
        <v>3</v>
      </c>
      <c r="I6042">
        <v>43</v>
      </c>
      <c r="J6042">
        <v>1</v>
      </c>
      <c r="K6042">
        <v>370</v>
      </c>
      <c r="L6042" t="str">
        <f t="shared" si="564"/>
        <v/>
      </c>
      <c r="M6042">
        <v>2</v>
      </c>
      <c r="N6042" t="str">
        <f t="shared" si="565"/>
        <v/>
      </c>
      <c r="O6042">
        <v>6</v>
      </c>
      <c r="P6042" s="11">
        <v>0.5</v>
      </c>
      <c r="Q6042" s="11">
        <v>2.3255813953488299E-2</v>
      </c>
      <c r="R6042" s="12">
        <v>185</v>
      </c>
      <c r="S6042" t="s">
        <v>22</v>
      </c>
      <c r="T6042">
        <v>0</v>
      </c>
      <c r="U6042">
        <f t="shared" si="566"/>
        <v>5</v>
      </c>
      <c r="V6042">
        <f t="shared" si="567"/>
        <v>1</v>
      </c>
      <c r="W6042">
        <f t="shared" si="568"/>
        <v>4</v>
      </c>
      <c r="X6042" t="str">
        <f t="shared" si="569"/>
        <v>514</v>
      </c>
      <c r="Y6042" t="str">
        <f>IF(Table1[[#This Row],[RFM_Score]]="555","Champion", IF(AND(J6042&gt;=4,V6042&gt;=4),"Loyal", IF(U6042&lt;=2,"At Risk", IF(W6042&gt;=4,"Potential Loyalist","Others"))))</f>
        <v>Potential Loyalist</v>
      </c>
    </row>
    <row r="6043" spans="1:25">
      <c r="A6043" t="s">
        <v>10686</v>
      </c>
      <c r="B6043">
        <v>18</v>
      </c>
      <c r="C6043" t="s">
        <v>24</v>
      </c>
      <c r="D6043" t="s">
        <v>25</v>
      </c>
      <c r="E6043" s="6" t="s">
        <v>18113</v>
      </c>
      <c r="F6043" t="s">
        <v>26</v>
      </c>
      <c r="G6043">
        <v>3</v>
      </c>
      <c r="H6043">
        <v>1</v>
      </c>
      <c r="I6043">
        <v>53</v>
      </c>
      <c r="J6043">
        <v>3</v>
      </c>
      <c r="K6043">
        <v>369.39</v>
      </c>
      <c r="L6043" t="str">
        <f t="shared" si="564"/>
        <v/>
      </c>
      <c r="M6043">
        <v>2</v>
      </c>
      <c r="N6043" t="str">
        <f t="shared" si="565"/>
        <v/>
      </c>
      <c r="O6043">
        <v>35</v>
      </c>
      <c r="P6043" s="11">
        <v>0.33333333333333298</v>
      </c>
      <c r="Q6043" s="11">
        <v>5.6603773584905599E-2</v>
      </c>
      <c r="R6043" s="12">
        <v>184.69499999999999</v>
      </c>
      <c r="S6043" t="s">
        <v>22</v>
      </c>
      <c r="T6043">
        <v>0</v>
      </c>
      <c r="U6043">
        <f t="shared" si="566"/>
        <v>4</v>
      </c>
      <c r="V6043">
        <f t="shared" si="567"/>
        <v>1</v>
      </c>
      <c r="W6043">
        <f t="shared" si="568"/>
        <v>4</v>
      </c>
      <c r="X6043" t="str">
        <f t="shared" si="569"/>
        <v>414</v>
      </c>
      <c r="Y6043" t="str">
        <f>IF(Table1[[#This Row],[RFM_Score]]="555","Champion", IF(AND(J6043&gt;=4,V6043&gt;=4),"Loyal", IF(U6043&lt;=2,"At Risk", IF(W6043&gt;=4,"Potential Loyalist","Others"))))</f>
        <v>Potential Loyalist</v>
      </c>
    </row>
    <row r="6044" spans="1:25">
      <c r="A6044" t="s">
        <v>11138</v>
      </c>
      <c r="B6044">
        <v>23</v>
      </c>
      <c r="C6044" t="s">
        <v>19</v>
      </c>
      <c r="D6044" t="s">
        <v>35</v>
      </c>
      <c r="E6044" s="6" t="s">
        <v>18114</v>
      </c>
      <c r="F6044" t="s">
        <v>37</v>
      </c>
      <c r="G6044">
        <v>1</v>
      </c>
      <c r="H6044">
        <v>0</v>
      </c>
      <c r="I6044">
        <v>40</v>
      </c>
      <c r="J6044">
        <v>3</v>
      </c>
      <c r="K6044">
        <v>368.74</v>
      </c>
      <c r="L6044" t="str">
        <f t="shared" si="564"/>
        <v/>
      </c>
      <c r="M6044">
        <v>2</v>
      </c>
      <c r="N6044" t="str">
        <f t="shared" si="565"/>
        <v/>
      </c>
      <c r="O6044">
        <v>8</v>
      </c>
      <c r="P6044" s="11">
        <v>0</v>
      </c>
      <c r="Q6044" s="11">
        <v>7.4999999999999997E-2</v>
      </c>
      <c r="R6044" s="12">
        <v>184.37</v>
      </c>
      <c r="S6044" t="s">
        <v>22</v>
      </c>
      <c r="T6044">
        <v>0</v>
      </c>
      <c r="U6044">
        <f t="shared" si="566"/>
        <v>5</v>
      </c>
      <c r="V6044">
        <f t="shared" si="567"/>
        <v>1</v>
      </c>
      <c r="W6044">
        <f t="shared" si="568"/>
        <v>4</v>
      </c>
      <c r="X6044" t="str">
        <f t="shared" si="569"/>
        <v>514</v>
      </c>
      <c r="Y6044" t="str">
        <f>IF(Table1[[#This Row],[RFM_Score]]="555","Champion", IF(AND(J6044&gt;=4,V6044&gt;=4),"Loyal", IF(U6044&lt;=2,"At Risk", IF(W6044&gt;=4,"Potential Loyalist","Others"))))</f>
        <v>Potential Loyalist</v>
      </c>
    </row>
    <row r="6045" spans="1:25">
      <c r="A6045" t="s">
        <v>7395</v>
      </c>
      <c r="B6045">
        <v>20</v>
      </c>
      <c r="C6045" t="s">
        <v>24</v>
      </c>
      <c r="D6045" t="s">
        <v>29</v>
      </c>
      <c r="E6045" s="6" t="s">
        <v>18115</v>
      </c>
      <c r="F6045" t="s">
        <v>37</v>
      </c>
      <c r="G6045">
        <v>4</v>
      </c>
      <c r="H6045">
        <v>1</v>
      </c>
      <c r="I6045">
        <v>49</v>
      </c>
      <c r="J6045">
        <v>1</v>
      </c>
      <c r="K6045">
        <v>367.72</v>
      </c>
      <c r="L6045" t="str">
        <f t="shared" si="564"/>
        <v/>
      </c>
      <c r="M6045">
        <v>2</v>
      </c>
      <c r="N6045" t="str">
        <f t="shared" si="565"/>
        <v/>
      </c>
      <c r="O6045">
        <v>13</v>
      </c>
      <c r="P6045" s="11">
        <v>0.25</v>
      </c>
      <c r="Q6045" s="11">
        <v>2.04081632653061E-2</v>
      </c>
      <c r="R6045" s="12">
        <v>183.86</v>
      </c>
      <c r="S6045" t="s">
        <v>22</v>
      </c>
      <c r="T6045">
        <v>0</v>
      </c>
      <c r="U6045">
        <f t="shared" si="566"/>
        <v>5</v>
      </c>
      <c r="V6045">
        <f t="shared" si="567"/>
        <v>1</v>
      </c>
      <c r="W6045">
        <f t="shared" si="568"/>
        <v>4</v>
      </c>
      <c r="X6045" t="str">
        <f t="shared" si="569"/>
        <v>514</v>
      </c>
      <c r="Y6045" t="str">
        <f>IF(Table1[[#This Row],[RFM_Score]]="555","Champion", IF(AND(J6045&gt;=4,V6045&gt;=4),"Loyal", IF(U6045&lt;=2,"At Risk", IF(W6045&gt;=4,"Potential Loyalist","Others"))))</f>
        <v>Potential Loyalist</v>
      </c>
    </row>
    <row r="6046" spans="1:25">
      <c r="A6046" t="s">
        <v>3098</v>
      </c>
      <c r="B6046">
        <v>31</v>
      </c>
      <c r="C6046" t="s">
        <v>24</v>
      </c>
      <c r="D6046" t="s">
        <v>46</v>
      </c>
      <c r="E6046" s="6" t="s">
        <v>18116</v>
      </c>
      <c r="F6046" t="s">
        <v>26</v>
      </c>
      <c r="G6046">
        <v>1</v>
      </c>
      <c r="H6046">
        <v>0</v>
      </c>
      <c r="I6046">
        <v>46</v>
      </c>
      <c r="J6046">
        <v>4</v>
      </c>
      <c r="K6046">
        <v>367.67</v>
      </c>
      <c r="L6046" t="str">
        <f t="shared" si="564"/>
        <v/>
      </c>
      <c r="M6046">
        <v>2</v>
      </c>
      <c r="N6046" t="str">
        <f t="shared" si="565"/>
        <v/>
      </c>
      <c r="O6046">
        <v>2</v>
      </c>
      <c r="P6046" s="11">
        <v>0</v>
      </c>
      <c r="Q6046" s="11">
        <v>8.6956521739130405E-2</v>
      </c>
      <c r="R6046" s="12">
        <v>183.83500000000001</v>
      </c>
      <c r="S6046" t="s">
        <v>22</v>
      </c>
      <c r="T6046">
        <v>0</v>
      </c>
      <c r="U6046">
        <f t="shared" si="566"/>
        <v>5</v>
      </c>
      <c r="V6046">
        <f t="shared" si="567"/>
        <v>1</v>
      </c>
      <c r="W6046">
        <f t="shared" si="568"/>
        <v>4</v>
      </c>
      <c r="X6046" t="str">
        <f t="shared" si="569"/>
        <v>514</v>
      </c>
      <c r="Y6046" t="str">
        <f>IF(Table1[[#This Row],[RFM_Score]]="555","Champion", IF(AND(J6046&gt;=4,V6046&gt;=4),"Loyal", IF(U6046&lt;=2,"At Risk", IF(W6046&gt;=4,"Potential Loyalist","Others"))))</f>
        <v>Potential Loyalist</v>
      </c>
    </row>
    <row r="6047" spans="1:25">
      <c r="A6047" t="s">
        <v>11414</v>
      </c>
      <c r="B6047">
        <v>46</v>
      </c>
      <c r="C6047" t="s">
        <v>24</v>
      </c>
      <c r="D6047" t="s">
        <v>41</v>
      </c>
      <c r="E6047" s="6" t="s">
        <v>18117</v>
      </c>
      <c r="F6047" t="s">
        <v>62</v>
      </c>
      <c r="G6047">
        <v>3</v>
      </c>
      <c r="H6047">
        <v>1</v>
      </c>
      <c r="I6047">
        <v>52</v>
      </c>
      <c r="J6047">
        <v>1</v>
      </c>
      <c r="K6047">
        <v>366.31</v>
      </c>
      <c r="L6047" t="str">
        <f t="shared" si="564"/>
        <v/>
      </c>
      <c r="M6047">
        <v>2</v>
      </c>
      <c r="N6047" t="str">
        <f t="shared" si="565"/>
        <v/>
      </c>
      <c r="O6047">
        <v>28</v>
      </c>
      <c r="P6047" s="11">
        <v>0.33333333333333298</v>
      </c>
      <c r="Q6047" s="11">
        <v>1.9230769230769201E-2</v>
      </c>
      <c r="R6047" s="12">
        <v>183.155</v>
      </c>
      <c r="S6047" t="s">
        <v>22</v>
      </c>
      <c r="T6047">
        <v>0</v>
      </c>
      <c r="U6047">
        <f t="shared" si="566"/>
        <v>4</v>
      </c>
      <c r="V6047">
        <f t="shared" si="567"/>
        <v>1</v>
      </c>
      <c r="W6047">
        <f t="shared" si="568"/>
        <v>4</v>
      </c>
      <c r="X6047" t="str">
        <f t="shared" si="569"/>
        <v>414</v>
      </c>
      <c r="Y6047" t="str">
        <f>IF(Table1[[#This Row],[RFM_Score]]="555","Champion", IF(AND(J6047&gt;=4,V6047&gt;=4),"Loyal", IF(U6047&lt;=2,"At Risk", IF(W6047&gt;=4,"Potential Loyalist","Others"))))</f>
        <v>Potential Loyalist</v>
      </c>
    </row>
    <row r="6048" spans="1:25">
      <c r="A6048" t="s">
        <v>2950</v>
      </c>
      <c r="B6048">
        <v>44</v>
      </c>
      <c r="C6048" t="s">
        <v>24</v>
      </c>
      <c r="D6048" t="s">
        <v>25</v>
      </c>
      <c r="E6048" s="6" t="s">
        <v>18118</v>
      </c>
      <c r="F6048" t="s">
        <v>30</v>
      </c>
      <c r="G6048">
        <v>3</v>
      </c>
      <c r="H6048">
        <v>1</v>
      </c>
      <c r="I6048">
        <v>57</v>
      </c>
      <c r="J6048">
        <v>3</v>
      </c>
      <c r="K6048">
        <v>364.98</v>
      </c>
      <c r="L6048" t="str">
        <f t="shared" si="564"/>
        <v/>
      </c>
      <c r="M6048">
        <v>2</v>
      </c>
      <c r="N6048" t="str">
        <f t="shared" si="565"/>
        <v/>
      </c>
      <c r="O6048">
        <v>5</v>
      </c>
      <c r="P6048" s="11">
        <v>0.33333333333333298</v>
      </c>
      <c r="Q6048" s="11">
        <v>5.2631578947368397E-2</v>
      </c>
      <c r="R6048" s="12">
        <v>182.49</v>
      </c>
      <c r="S6048" t="s">
        <v>22</v>
      </c>
      <c r="T6048">
        <v>0</v>
      </c>
      <c r="U6048">
        <f t="shared" si="566"/>
        <v>5</v>
      </c>
      <c r="V6048">
        <f t="shared" si="567"/>
        <v>1</v>
      </c>
      <c r="W6048">
        <f t="shared" si="568"/>
        <v>4</v>
      </c>
      <c r="X6048" t="str">
        <f t="shared" si="569"/>
        <v>514</v>
      </c>
      <c r="Y6048" t="str">
        <f>IF(Table1[[#This Row],[RFM_Score]]="555","Champion", IF(AND(J6048&gt;=4,V6048&gt;=4),"Loyal", IF(U6048&lt;=2,"At Risk", IF(W6048&gt;=4,"Potential Loyalist","Others"))))</f>
        <v>Potential Loyalist</v>
      </c>
    </row>
    <row r="6049" spans="1:25">
      <c r="A6049" t="s">
        <v>2551</v>
      </c>
      <c r="B6049">
        <v>33</v>
      </c>
      <c r="C6049" t="s">
        <v>24</v>
      </c>
      <c r="D6049" t="s">
        <v>35</v>
      </c>
      <c r="E6049" s="6" t="s">
        <v>18119</v>
      </c>
      <c r="F6049" t="s">
        <v>26</v>
      </c>
      <c r="G6049">
        <v>2</v>
      </c>
      <c r="H6049">
        <v>2</v>
      </c>
      <c r="I6049">
        <v>36</v>
      </c>
      <c r="J6049">
        <v>2</v>
      </c>
      <c r="K6049">
        <v>364.84</v>
      </c>
      <c r="L6049" t="str">
        <f t="shared" si="564"/>
        <v/>
      </c>
      <c r="M6049">
        <v>2</v>
      </c>
      <c r="N6049" t="str">
        <f t="shared" si="565"/>
        <v/>
      </c>
      <c r="O6049">
        <v>19</v>
      </c>
      <c r="P6049" s="11">
        <v>1</v>
      </c>
      <c r="Q6049" s="11">
        <v>5.5555555555555497E-2</v>
      </c>
      <c r="R6049" s="12">
        <v>182.42</v>
      </c>
      <c r="S6049" t="s">
        <v>22</v>
      </c>
      <c r="T6049">
        <v>0</v>
      </c>
      <c r="U6049">
        <f t="shared" si="566"/>
        <v>5</v>
      </c>
      <c r="V6049">
        <f t="shared" si="567"/>
        <v>1</v>
      </c>
      <c r="W6049">
        <f t="shared" si="568"/>
        <v>4</v>
      </c>
      <c r="X6049" t="str">
        <f t="shared" si="569"/>
        <v>514</v>
      </c>
      <c r="Y6049" t="str">
        <f>IF(Table1[[#This Row],[RFM_Score]]="555","Champion", IF(AND(J6049&gt;=4,V6049&gt;=4),"Loyal", IF(U6049&lt;=2,"At Risk", IF(W6049&gt;=4,"Potential Loyalist","Others"))))</f>
        <v>Potential Loyalist</v>
      </c>
    </row>
    <row r="6050" spans="1:25">
      <c r="A6050" t="s">
        <v>7690</v>
      </c>
      <c r="B6050">
        <v>40</v>
      </c>
      <c r="C6050" t="s">
        <v>24</v>
      </c>
      <c r="D6050" t="s">
        <v>25</v>
      </c>
      <c r="E6050" s="6" t="s">
        <v>18120</v>
      </c>
      <c r="F6050" t="s">
        <v>62</v>
      </c>
      <c r="G6050">
        <v>3</v>
      </c>
      <c r="H6050">
        <v>1</v>
      </c>
      <c r="I6050">
        <v>49</v>
      </c>
      <c r="J6050">
        <v>2</v>
      </c>
      <c r="K6050">
        <v>363.61</v>
      </c>
      <c r="L6050" t="str">
        <f t="shared" si="564"/>
        <v/>
      </c>
      <c r="M6050">
        <v>2</v>
      </c>
      <c r="N6050" t="str">
        <f t="shared" si="565"/>
        <v/>
      </c>
      <c r="O6050">
        <v>53</v>
      </c>
      <c r="P6050" s="11">
        <v>0.33333333333333298</v>
      </c>
      <c r="Q6050" s="11">
        <v>4.08163265306122E-2</v>
      </c>
      <c r="R6050" s="12">
        <v>181.80500000000001</v>
      </c>
      <c r="S6050" t="s">
        <v>22</v>
      </c>
      <c r="T6050">
        <v>0</v>
      </c>
      <c r="U6050">
        <f t="shared" si="566"/>
        <v>3</v>
      </c>
      <c r="V6050">
        <f t="shared" si="567"/>
        <v>1</v>
      </c>
      <c r="W6050">
        <f t="shared" si="568"/>
        <v>4</v>
      </c>
      <c r="X6050" t="str">
        <f t="shared" si="569"/>
        <v>314</v>
      </c>
      <c r="Y6050" t="str">
        <f>IF(Table1[[#This Row],[RFM_Score]]="555","Champion", IF(AND(J6050&gt;=4,V6050&gt;=4),"Loyal", IF(U6050&lt;=2,"At Risk", IF(W6050&gt;=4,"Potential Loyalist","Others"))))</f>
        <v>Potential Loyalist</v>
      </c>
    </row>
    <row r="6051" spans="1:25">
      <c r="A6051" t="s">
        <v>7881</v>
      </c>
      <c r="B6051">
        <v>54</v>
      </c>
      <c r="C6051" t="s">
        <v>24</v>
      </c>
      <c r="D6051" t="s">
        <v>41</v>
      </c>
      <c r="E6051" s="6" t="s">
        <v>18121</v>
      </c>
      <c r="F6051" t="s">
        <v>62</v>
      </c>
      <c r="G6051">
        <v>6</v>
      </c>
      <c r="H6051">
        <v>2</v>
      </c>
      <c r="I6051">
        <v>55</v>
      </c>
      <c r="J6051">
        <v>2</v>
      </c>
      <c r="K6051">
        <v>362.87</v>
      </c>
      <c r="L6051" t="str">
        <f t="shared" si="564"/>
        <v/>
      </c>
      <c r="M6051">
        <v>2</v>
      </c>
      <c r="N6051" t="str">
        <f t="shared" si="565"/>
        <v/>
      </c>
      <c r="O6051">
        <v>36</v>
      </c>
      <c r="P6051" s="11">
        <v>0.33333333333333298</v>
      </c>
      <c r="Q6051" s="11">
        <v>3.6363636363636299E-2</v>
      </c>
      <c r="R6051" s="12">
        <v>181.435</v>
      </c>
      <c r="S6051" t="s">
        <v>22</v>
      </c>
      <c r="T6051">
        <v>0</v>
      </c>
      <c r="U6051">
        <f t="shared" si="566"/>
        <v>4</v>
      </c>
      <c r="V6051">
        <f t="shared" si="567"/>
        <v>1</v>
      </c>
      <c r="W6051">
        <f t="shared" si="568"/>
        <v>4</v>
      </c>
      <c r="X6051" t="str">
        <f t="shared" si="569"/>
        <v>414</v>
      </c>
      <c r="Y6051" t="str">
        <f>IF(Table1[[#This Row],[RFM_Score]]="555","Champion", IF(AND(J6051&gt;=4,V6051&gt;=4),"Loyal", IF(U6051&lt;=2,"At Risk", IF(W6051&gt;=4,"Potential Loyalist","Others"))))</f>
        <v>Potential Loyalist</v>
      </c>
    </row>
    <row r="6052" spans="1:25">
      <c r="A6052" t="s">
        <v>6332</v>
      </c>
      <c r="B6052">
        <v>43</v>
      </c>
      <c r="C6052" t="s">
        <v>19</v>
      </c>
      <c r="D6052" t="s">
        <v>25</v>
      </c>
      <c r="E6052" s="6" t="s">
        <v>18122</v>
      </c>
      <c r="F6052" t="s">
        <v>62</v>
      </c>
      <c r="G6052">
        <v>3</v>
      </c>
      <c r="H6052">
        <v>1</v>
      </c>
      <c r="I6052">
        <v>57</v>
      </c>
      <c r="J6052">
        <v>2</v>
      </c>
      <c r="K6052">
        <v>362.78</v>
      </c>
      <c r="L6052" t="str">
        <f t="shared" si="564"/>
        <v/>
      </c>
      <c r="M6052">
        <v>2</v>
      </c>
      <c r="N6052" t="str">
        <f t="shared" si="565"/>
        <v/>
      </c>
      <c r="O6052">
        <v>33</v>
      </c>
      <c r="P6052" s="11">
        <v>0.33333333333333298</v>
      </c>
      <c r="Q6052" s="11">
        <v>3.5087719298245598E-2</v>
      </c>
      <c r="R6052" s="12">
        <v>181.39</v>
      </c>
      <c r="S6052" t="s">
        <v>22</v>
      </c>
      <c r="T6052">
        <v>0</v>
      </c>
      <c r="U6052">
        <f t="shared" si="566"/>
        <v>4</v>
      </c>
      <c r="V6052">
        <f t="shared" si="567"/>
        <v>1</v>
      </c>
      <c r="W6052">
        <f t="shared" si="568"/>
        <v>4</v>
      </c>
      <c r="X6052" t="str">
        <f t="shared" si="569"/>
        <v>414</v>
      </c>
      <c r="Y6052" t="str">
        <f>IF(Table1[[#This Row],[RFM_Score]]="555","Champion", IF(AND(J6052&gt;=4,V6052&gt;=4),"Loyal", IF(U6052&lt;=2,"At Risk", IF(W6052&gt;=4,"Potential Loyalist","Others"))))</f>
        <v>Potential Loyalist</v>
      </c>
    </row>
    <row r="6053" spans="1:25">
      <c r="A6053" t="s">
        <v>10947</v>
      </c>
      <c r="B6053">
        <v>34</v>
      </c>
      <c r="C6053" t="s">
        <v>19</v>
      </c>
      <c r="D6053" t="s">
        <v>20</v>
      </c>
      <c r="E6053" s="6" t="s">
        <v>18123</v>
      </c>
      <c r="F6053" t="s">
        <v>26</v>
      </c>
      <c r="G6053">
        <v>0</v>
      </c>
      <c r="H6053">
        <v>0</v>
      </c>
      <c r="I6053">
        <v>57</v>
      </c>
      <c r="J6053">
        <v>1</v>
      </c>
      <c r="K6053">
        <v>362.72</v>
      </c>
      <c r="L6053" t="str">
        <f t="shared" si="564"/>
        <v/>
      </c>
      <c r="M6053">
        <v>2</v>
      </c>
      <c r="N6053" t="str">
        <f t="shared" si="565"/>
        <v/>
      </c>
      <c r="O6053">
        <v>6</v>
      </c>
      <c r="P6053" s="11">
        <v>0</v>
      </c>
      <c r="Q6053" s="11">
        <v>1.7543859649122799E-2</v>
      </c>
      <c r="R6053" s="12">
        <v>181.36</v>
      </c>
      <c r="S6053" t="s">
        <v>22</v>
      </c>
      <c r="T6053">
        <v>0</v>
      </c>
      <c r="U6053">
        <f t="shared" si="566"/>
        <v>5</v>
      </c>
      <c r="V6053">
        <f t="shared" si="567"/>
        <v>1</v>
      </c>
      <c r="W6053">
        <f t="shared" si="568"/>
        <v>4</v>
      </c>
      <c r="X6053" t="str">
        <f t="shared" si="569"/>
        <v>514</v>
      </c>
      <c r="Y6053" t="str">
        <f>IF(Table1[[#This Row],[RFM_Score]]="555","Champion", IF(AND(J6053&gt;=4,V6053&gt;=4),"Loyal", IF(U6053&lt;=2,"At Risk", IF(W6053&gt;=4,"Potential Loyalist","Others"))))</f>
        <v>Potential Loyalist</v>
      </c>
    </row>
    <row r="6054" spans="1:25">
      <c r="A6054" t="s">
        <v>4492</v>
      </c>
      <c r="B6054">
        <v>38</v>
      </c>
      <c r="C6054" t="s">
        <v>19</v>
      </c>
      <c r="D6054" t="s">
        <v>25</v>
      </c>
      <c r="E6054" s="6" t="s">
        <v>18124</v>
      </c>
      <c r="F6054" t="s">
        <v>60</v>
      </c>
      <c r="G6054">
        <v>5</v>
      </c>
      <c r="H6054">
        <v>0</v>
      </c>
      <c r="I6054">
        <v>52</v>
      </c>
      <c r="J6054">
        <v>3</v>
      </c>
      <c r="K6054">
        <v>362.65</v>
      </c>
      <c r="L6054" t="str">
        <f t="shared" si="564"/>
        <v/>
      </c>
      <c r="M6054">
        <v>2</v>
      </c>
      <c r="N6054" t="str">
        <f t="shared" si="565"/>
        <v/>
      </c>
      <c r="O6054">
        <v>8</v>
      </c>
      <c r="P6054" s="11">
        <v>0</v>
      </c>
      <c r="Q6054" s="11">
        <v>5.7692307692307598E-2</v>
      </c>
      <c r="R6054" s="12">
        <v>181.32499999999999</v>
      </c>
      <c r="S6054" t="s">
        <v>22</v>
      </c>
      <c r="T6054">
        <v>0</v>
      </c>
      <c r="U6054">
        <f t="shared" si="566"/>
        <v>5</v>
      </c>
      <c r="V6054">
        <f t="shared" si="567"/>
        <v>1</v>
      </c>
      <c r="W6054">
        <f t="shared" si="568"/>
        <v>4</v>
      </c>
      <c r="X6054" t="str">
        <f t="shared" si="569"/>
        <v>514</v>
      </c>
      <c r="Y6054" t="str">
        <f>IF(Table1[[#This Row],[RFM_Score]]="555","Champion", IF(AND(J6054&gt;=4,V6054&gt;=4),"Loyal", IF(U6054&lt;=2,"At Risk", IF(W6054&gt;=4,"Potential Loyalist","Others"))))</f>
        <v>Potential Loyalist</v>
      </c>
    </row>
    <row r="6055" spans="1:25">
      <c r="A6055" t="s">
        <v>3354</v>
      </c>
      <c r="B6055">
        <v>23</v>
      </c>
      <c r="C6055" t="s">
        <v>24</v>
      </c>
      <c r="D6055" t="s">
        <v>49</v>
      </c>
      <c r="E6055" s="6" t="s">
        <v>18125</v>
      </c>
      <c r="F6055" t="s">
        <v>26</v>
      </c>
      <c r="G6055">
        <v>4</v>
      </c>
      <c r="H6055">
        <v>3</v>
      </c>
      <c r="I6055">
        <v>53</v>
      </c>
      <c r="J6055">
        <v>4</v>
      </c>
      <c r="K6055">
        <v>362.62</v>
      </c>
      <c r="L6055" t="str">
        <f t="shared" si="564"/>
        <v/>
      </c>
      <c r="M6055">
        <v>2</v>
      </c>
      <c r="N6055" t="str">
        <f t="shared" si="565"/>
        <v/>
      </c>
      <c r="O6055">
        <v>3</v>
      </c>
      <c r="P6055" s="11">
        <v>0.75</v>
      </c>
      <c r="Q6055" s="11">
        <v>7.5471698113207503E-2</v>
      </c>
      <c r="R6055" s="12">
        <v>181.31</v>
      </c>
      <c r="S6055" t="s">
        <v>22</v>
      </c>
      <c r="T6055">
        <v>0</v>
      </c>
      <c r="U6055">
        <f t="shared" si="566"/>
        <v>5</v>
      </c>
      <c r="V6055">
        <f t="shared" si="567"/>
        <v>1</v>
      </c>
      <c r="W6055">
        <f t="shared" si="568"/>
        <v>4</v>
      </c>
      <c r="X6055" t="str">
        <f t="shared" si="569"/>
        <v>514</v>
      </c>
      <c r="Y6055" t="str">
        <f>IF(Table1[[#This Row],[RFM_Score]]="555","Champion", IF(AND(J6055&gt;=4,V6055&gt;=4),"Loyal", IF(U6055&lt;=2,"At Risk", IF(W6055&gt;=4,"Potential Loyalist","Others"))))</f>
        <v>Potential Loyalist</v>
      </c>
    </row>
    <row r="6056" spans="1:25">
      <c r="A6056" t="s">
        <v>8289</v>
      </c>
      <c r="B6056">
        <v>18</v>
      </c>
      <c r="C6056" t="s">
        <v>24</v>
      </c>
      <c r="D6056" t="s">
        <v>20</v>
      </c>
      <c r="E6056" s="6" t="s">
        <v>18126</v>
      </c>
      <c r="F6056" t="s">
        <v>26</v>
      </c>
      <c r="G6056">
        <v>3</v>
      </c>
      <c r="H6056">
        <v>1</v>
      </c>
      <c r="I6056">
        <v>53</v>
      </c>
      <c r="J6056">
        <v>3</v>
      </c>
      <c r="K6056">
        <v>362.51</v>
      </c>
      <c r="L6056" t="str">
        <f t="shared" si="564"/>
        <v/>
      </c>
      <c r="M6056">
        <v>2</v>
      </c>
      <c r="N6056" t="str">
        <f t="shared" si="565"/>
        <v/>
      </c>
      <c r="O6056">
        <v>7</v>
      </c>
      <c r="P6056" s="11">
        <v>0.33333333333333298</v>
      </c>
      <c r="Q6056" s="11">
        <v>5.6603773584905599E-2</v>
      </c>
      <c r="R6056" s="12">
        <v>181.255</v>
      </c>
      <c r="S6056" t="s">
        <v>22</v>
      </c>
      <c r="T6056">
        <v>0</v>
      </c>
      <c r="U6056">
        <f t="shared" si="566"/>
        <v>5</v>
      </c>
      <c r="V6056">
        <f t="shared" si="567"/>
        <v>1</v>
      </c>
      <c r="W6056">
        <f t="shared" si="568"/>
        <v>4</v>
      </c>
      <c r="X6056" t="str">
        <f t="shared" si="569"/>
        <v>514</v>
      </c>
      <c r="Y6056" t="str">
        <f>IF(Table1[[#This Row],[RFM_Score]]="555","Champion", IF(AND(J6056&gt;=4,V6056&gt;=4),"Loyal", IF(U6056&lt;=2,"At Risk", IF(W6056&gt;=4,"Potential Loyalist","Others"))))</f>
        <v>Potential Loyalist</v>
      </c>
    </row>
    <row r="6057" spans="1:25">
      <c r="A6057" t="s">
        <v>3568</v>
      </c>
      <c r="B6057">
        <v>57</v>
      </c>
      <c r="C6057" t="s">
        <v>19</v>
      </c>
      <c r="D6057" t="s">
        <v>25</v>
      </c>
      <c r="E6057" s="6" t="s">
        <v>18127</v>
      </c>
      <c r="F6057" t="s">
        <v>21</v>
      </c>
      <c r="G6057">
        <v>4</v>
      </c>
      <c r="H6057">
        <v>1</v>
      </c>
      <c r="I6057">
        <v>54</v>
      </c>
      <c r="J6057">
        <v>1</v>
      </c>
      <c r="K6057">
        <v>362.16</v>
      </c>
      <c r="L6057" t="str">
        <f t="shared" si="564"/>
        <v/>
      </c>
      <c r="M6057">
        <v>2</v>
      </c>
      <c r="N6057" t="str">
        <f t="shared" si="565"/>
        <v/>
      </c>
      <c r="O6057">
        <v>2</v>
      </c>
      <c r="P6057" s="11">
        <v>0.25</v>
      </c>
      <c r="Q6057" s="11">
        <v>1.85185185185185E-2</v>
      </c>
      <c r="R6057" s="12">
        <v>181.08</v>
      </c>
      <c r="S6057" t="s">
        <v>22</v>
      </c>
      <c r="T6057">
        <v>0</v>
      </c>
      <c r="U6057">
        <f t="shared" si="566"/>
        <v>5</v>
      </c>
      <c r="V6057">
        <f t="shared" si="567"/>
        <v>1</v>
      </c>
      <c r="W6057">
        <f t="shared" si="568"/>
        <v>4</v>
      </c>
      <c r="X6057" t="str">
        <f t="shared" si="569"/>
        <v>514</v>
      </c>
      <c r="Y6057" t="str">
        <f>IF(Table1[[#This Row],[RFM_Score]]="555","Champion", IF(AND(J6057&gt;=4,V6057&gt;=4),"Loyal", IF(U6057&lt;=2,"At Risk", IF(W6057&gt;=4,"Potential Loyalist","Others"))))</f>
        <v>Potential Loyalist</v>
      </c>
    </row>
    <row r="6058" spans="1:25">
      <c r="A6058" t="s">
        <v>960</v>
      </c>
      <c r="B6058">
        <v>26</v>
      </c>
      <c r="C6058" t="s">
        <v>19</v>
      </c>
      <c r="D6058" t="s">
        <v>25</v>
      </c>
      <c r="E6058" s="6" t="s">
        <v>18128</v>
      </c>
      <c r="F6058" t="s">
        <v>37</v>
      </c>
      <c r="G6058">
        <v>0</v>
      </c>
      <c r="H6058">
        <v>0</v>
      </c>
      <c r="I6058">
        <v>53</v>
      </c>
      <c r="J6058">
        <v>1</v>
      </c>
      <c r="K6058">
        <v>361.58</v>
      </c>
      <c r="L6058" t="str">
        <f t="shared" si="564"/>
        <v/>
      </c>
      <c r="M6058">
        <v>2</v>
      </c>
      <c r="N6058" t="str">
        <f t="shared" si="565"/>
        <v/>
      </c>
      <c r="O6058">
        <v>8</v>
      </c>
      <c r="P6058" s="11">
        <v>0</v>
      </c>
      <c r="Q6058" s="11">
        <v>1.8867924528301799E-2</v>
      </c>
      <c r="R6058" s="12">
        <v>180.79</v>
      </c>
      <c r="S6058" t="s">
        <v>22</v>
      </c>
      <c r="T6058">
        <v>1</v>
      </c>
      <c r="U6058">
        <f t="shared" si="566"/>
        <v>5</v>
      </c>
      <c r="V6058">
        <f t="shared" si="567"/>
        <v>1</v>
      </c>
      <c r="W6058">
        <f t="shared" si="568"/>
        <v>4</v>
      </c>
      <c r="X6058" t="str">
        <f t="shared" si="569"/>
        <v>514</v>
      </c>
      <c r="Y6058" t="str">
        <f>IF(Table1[[#This Row],[RFM_Score]]="555","Champion", IF(AND(J6058&gt;=4,V6058&gt;=4),"Loyal", IF(U6058&lt;=2,"At Risk", IF(W6058&gt;=4,"Potential Loyalist","Others"))))</f>
        <v>Potential Loyalist</v>
      </c>
    </row>
    <row r="6059" spans="1:25">
      <c r="A6059" t="s">
        <v>8708</v>
      </c>
      <c r="B6059">
        <v>53</v>
      </c>
      <c r="C6059" t="s">
        <v>24</v>
      </c>
      <c r="D6059" t="s">
        <v>41</v>
      </c>
      <c r="E6059" s="6" t="s">
        <v>18129</v>
      </c>
      <c r="F6059" t="s">
        <v>30</v>
      </c>
      <c r="G6059">
        <v>2</v>
      </c>
      <c r="H6059">
        <v>1</v>
      </c>
      <c r="I6059">
        <v>42</v>
      </c>
      <c r="J6059">
        <v>4</v>
      </c>
      <c r="K6059">
        <v>359.86</v>
      </c>
      <c r="L6059" t="str">
        <f t="shared" si="564"/>
        <v/>
      </c>
      <c r="M6059">
        <v>2</v>
      </c>
      <c r="N6059" t="str">
        <f t="shared" si="565"/>
        <v/>
      </c>
      <c r="O6059">
        <v>19</v>
      </c>
      <c r="P6059" s="11">
        <v>0.5</v>
      </c>
      <c r="Q6059" s="11">
        <v>9.5238095238095205E-2</v>
      </c>
      <c r="R6059" s="12">
        <v>179.93</v>
      </c>
      <c r="S6059" t="s">
        <v>22</v>
      </c>
      <c r="T6059">
        <v>0</v>
      </c>
      <c r="U6059">
        <f t="shared" si="566"/>
        <v>5</v>
      </c>
      <c r="V6059">
        <f t="shared" si="567"/>
        <v>1</v>
      </c>
      <c r="W6059">
        <f t="shared" si="568"/>
        <v>4</v>
      </c>
      <c r="X6059" t="str">
        <f t="shared" si="569"/>
        <v>514</v>
      </c>
      <c r="Y6059" t="str">
        <f>IF(Table1[[#This Row],[RFM_Score]]="555","Champion", IF(AND(J6059&gt;=4,V6059&gt;=4),"Loyal", IF(U6059&lt;=2,"At Risk", IF(W6059&gt;=4,"Potential Loyalist","Others"))))</f>
        <v>Potential Loyalist</v>
      </c>
    </row>
    <row r="6060" spans="1:25">
      <c r="A6060" t="s">
        <v>6820</v>
      </c>
      <c r="B6060">
        <v>31</v>
      </c>
      <c r="C6060" t="s">
        <v>19</v>
      </c>
      <c r="D6060" t="s">
        <v>49</v>
      </c>
      <c r="E6060" s="6" t="s">
        <v>18130</v>
      </c>
      <c r="F6060" t="s">
        <v>30</v>
      </c>
      <c r="G6060">
        <v>3</v>
      </c>
      <c r="H6060">
        <v>0</v>
      </c>
      <c r="I6060">
        <v>49</v>
      </c>
      <c r="J6060">
        <v>5</v>
      </c>
      <c r="K6060">
        <v>359.84</v>
      </c>
      <c r="L6060" t="str">
        <f t="shared" si="564"/>
        <v/>
      </c>
      <c r="M6060">
        <v>2</v>
      </c>
      <c r="N6060" t="str">
        <f t="shared" si="565"/>
        <v/>
      </c>
      <c r="O6060">
        <v>23</v>
      </c>
      <c r="P6060" s="11">
        <v>0</v>
      </c>
      <c r="Q6060" s="11">
        <v>0.10204081632653</v>
      </c>
      <c r="R6060" s="12">
        <v>179.92</v>
      </c>
      <c r="S6060" t="s">
        <v>22</v>
      </c>
      <c r="T6060">
        <v>0</v>
      </c>
      <c r="U6060">
        <f t="shared" si="566"/>
        <v>4</v>
      </c>
      <c r="V6060">
        <f t="shared" si="567"/>
        <v>1</v>
      </c>
      <c r="W6060">
        <f t="shared" si="568"/>
        <v>4</v>
      </c>
      <c r="X6060" t="str">
        <f t="shared" si="569"/>
        <v>414</v>
      </c>
      <c r="Y6060" t="str">
        <f>IF(Table1[[#This Row],[RFM_Score]]="555","Champion", IF(AND(J6060&gt;=4,V6060&gt;=4),"Loyal", IF(U6060&lt;=2,"At Risk", IF(W6060&gt;=4,"Potential Loyalist","Others"))))</f>
        <v>Potential Loyalist</v>
      </c>
    </row>
    <row r="6061" spans="1:25">
      <c r="A6061" t="s">
        <v>11254</v>
      </c>
      <c r="B6061">
        <v>33</v>
      </c>
      <c r="C6061" t="s">
        <v>19</v>
      </c>
      <c r="D6061" t="s">
        <v>29</v>
      </c>
      <c r="E6061" s="6" t="s">
        <v>18131</v>
      </c>
      <c r="F6061" t="s">
        <v>26</v>
      </c>
      <c r="G6061">
        <v>2</v>
      </c>
      <c r="H6061">
        <v>0</v>
      </c>
      <c r="I6061">
        <v>55</v>
      </c>
      <c r="J6061">
        <v>2</v>
      </c>
      <c r="K6061">
        <v>359.02</v>
      </c>
      <c r="L6061" t="str">
        <f t="shared" si="564"/>
        <v/>
      </c>
      <c r="M6061">
        <v>2</v>
      </c>
      <c r="N6061" t="str">
        <f t="shared" si="565"/>
        <v/>
      </c>
      <c r="O6061">
        <v>8</v>
      </c>
      <c r="P6061" s="11">
        <v>0</v>
      </c>
      <c r="Q6061" s="11">
        <v>3.6363636363636299E-2</v>
      </c>
      <c r="R6061" s="12">
        <v>179.51</v>
      </c>
      <c r="S6061" t="s">
        <v>22</v>
      </c>
      <c r="T6061">
        <v>0</v>
      </c>
      <c r="U6061">
        <f t="shared" si="566"/>
        <v>5</v>
      </c>
      <c r="V6061">
        <f t="shared" si="567"/>
        <v>1</v>
      </c>
      <c r="W6061">
        <f t="shared" si="568"/>
        <v>4</v>
      </c>
      <c r="X6061" t="str">
        <f t="shared" si="569"/>
        <v>514</v>
      </c>
      <c r="Y6061" t="str">
        <f>IF(Table1[[#This Row],[RFM_Score]]="555","Champion", IF(AND(J6061&gt;=4,V6061&gt;=4),"Loyal", IF(U6061&lt;=2,"At Risk", IF(W6061&gt;=4,"Potential Loyalist","Others"))))</f>
        <v>Potential Loyalist</v>
      </c>
    </row>
    <row r="6062" spans="1:25">
      <c r="A6062" t="s">
        <v>2488</v>
      </c>
      <c r="B6062">
        <v>25</v>
      </c>
      <c r="C6062" t="s">
        <v>24</v>
      </c>
      <c r="D6062" t="s">
        <v>35</v>
      </c>
      <c r="E6062" s="6" t="s">
        <v>18132</v>
      </c>
      <c r="F6062" t="s">
        <v>21</v>
      </c>
      <c r="G6062">
        <v>1</v>
      </c>
      <c r="H6062">
        <v>0</v>
      </c>
      <c r="I6062">
        <v>69</v>
      </c>
      <c r="J6062">
        <v>1</v>
      </c>
      <c r="K6062">
        <v>358.91</v>
      </c>
      <c r="L6062" t="str">
        <f t="shared" si="564"/>
        <v/>
      </c>
      <c r="M6062">
        <v>2</v>
      </c>
      <c r="N6062" t="str">
        <f t="shared" si="565"/>
        <v/>
      </c>
      <c r="O6062">
        <v>51</v>
      </c>
      <c r="P6062" s="11">
        <v>0</v>
      </c>
      <c r="Q6062" s="11">
        <v>1.4492753623188401E-2</v>
      </c>
      <c r="R6062" s="12">
        <v>179.45500000000001</v>
      </c>
      <c r="S6062" t="s">
        <v>22</v>
      </c>
      <c r="T6062">
        <v>0</v>
      </c>
      <c r="U6062">
        <f t="shared" si="566"/>
        <v>3</v>
      </c>
      <c r="V6062">
        <f t="shared" si="567"/>
        <v>1</v>
      </c>
      <c r="W6062">
        <f t="shared" si="568"/>
        <v>4</v>
      </c>
      <c r="X6062" t="str">
        <f t="shared" si="569"/>
        <v>314</v>
      </c>
      <c r="Y6062" t="str">
        <f>IF(Table1[[#This Row],[RFM_Score]]="555","Champion", IF(AND(J6062&gt;=4,V6062&gt;=4),"Loyal", IF(U6062&lt;=2,"At Risk", IF(W6062&gt;=4,"Potential Loyalist","Others"))))</f>
        <v>Potential Loyalist</v>
      </c>
    </row>
    <row r="6063" spans="1:25">
      <c r="A6063" t="s">
        <v>4901</v>
      </c>
      <c r="B6063">
        <v>34</v>
      </c>
      <c r="C6063" t="s">
        <v>24</v>
      </c>
      <c r="D6063" t="s">
        <v>41</v>
      </c>
      <c r="E6063" s="6" t="s">
        <v>18133</v>
      </c>
      <c r="F6063" t="s">
        <v>30</v>
      </c>
      <c r="G6063">
        <v>3</v>
      </c>
      <c r="H6063">
        <v>1</v>
      </c>
      <c r="I6063">
        <v>47</v>
      </c>
      <c r="J6063">
        <v>3</v>
      </c>
      <c r="K6063">
        <v>358.9</v>
      </c>
      <c r="L6063" t="str">
        <f t="shared" si="564"/>
        <v/>
      </c>
      <c r="M6063">
        <v>2</v>
      </c>
      <c r="N6063" t="str">
        <f t="shared" si="565"/>
        <v/>
      </c>
      <c r="O6063">
        <v>10</v>
      </c>
      <c r="P6063" s="11">
        <v>0.33333333333333298</v>
      </c>
      <c r="Q6063" s="11">
        <v>6.3829787234042507E-2</v>
      </c>
      <c r="R6063" s="12">
        <v>179.45</v>
      </c>
      <c r="S6063" t="s">
        <v>22</v>
      </c>
      <c r="T6063">
        <v>0</v>
      </c>
      <c r="U6063">
        <f t="shared" si="566"/>
        <v>5</v>
      </c>
      <c r="V6063">
        <f t="shared" si="567"/>
        <v>1</v>
      </c>
      <c r="W6063">
        <f t="shared" si="568"/>
        <v>4</v>
      </c>
      <c r="X6063" t="str">
        <f t="shared" si="569"/>
        <v>514</v>
      </c>
      <c r="Y6063" t="str">
        <f>IF(Table1[[#This Row],[RFM_Score]]="555","Champion", IF(AND(J6063&gt;=4,V6063&gt;=4),"Loyal", IF(U6063&lt;=2,"At Risk", IF(W6063&gt;=4,"Potential Loyalist","Others"))))</f>
        <v>Potential Loyalist</v>
      </c>
    </row>
    <row r="6064" spans="1:25">
      <c r="A6064" t="s">
        <v>6469</v>
      </c>
      <c r="B6064">
        <v>18</v>
      </c>
      <c r="C6064" t="s">
        <v>19</v>
      </c>
      <c r="D6064" t="s">
        <v>41</v>
      </c>
      <c r="E6064" s="6" t="s">
        <v>18134</v>
      </c>
      <c r="F6064" t="s">
        <v>30</v>
      </c>
      <c r="G6064">
        <v>0</v>
      </c>
      <c r="H6064">
        <v>0</v>
      </c>
      <c r="I6064">
        <v>51</v>
      </c>
      <c r="J6064">
        <v>2</v>
      </c>
      <c r="K6064">
        <v>358.51</v>
      </c>
      <c r="L6064" t="str">
        <f t="shared" si="564"/>
        <v/>
      </c>
      <c r="M6064">
        <v>2</v>
      </c>
      <c r="N6064" t="str">
        <f t="shared" si="565"/>
        <v/>
      </c>
      <c r="O6064">
        <v>27</v>
      </c>
      <c r="P6064" s="11">
        <v>0</v>
      </c>
      <c r="Q6064" s="11">
        <v>3.9215686274509803E-2</v>
      </c>
      <c r="R6064" s="12">
        <v>179.255</v>
      </c>
      <c r="S6064" t="s">
        <v>22</v>
      </c>
      <c r="T6064">
        <v>0</v>
      </c>
      <c r="U6064">
        <f t="shared" si="566"/>
        <v>4</v>
      </c>
      <c r="V6064">
        <f t="shared" si="567"/>
        <v>1</v>
      </c>
      <c r="W6064">
        <f t="shared" si="568"/>
        <v>4</v>
      </c>
      <c r="X6064" t="str">
        <f t="shared" si="569"/>
        <v>414</v>
      </c>
      <c r="Y6064" t="str">
        <f>IF(Table1[[#This Row],[RFM_Score]]="555","Champion", IF(AND(J6064&gt;=4,V6064&gt;=4),"Loyal", IF(U6064&lt;=2,"At Risk", IF(W6064&gt;=4,"Potential Loyalist","Others"))))</f>
        <v>Potential Loyalist</v>
      </c>
    </row>
    <row r="6065" spans="1:25">
      <c r="A6065" t="s">
        <v>5292</v>
      </c>
      <c r="B6065">
        <v>21</v>
      </c>
      <c r="C6065" t="s">
        <v>19</v>
      </c>
      <c r="D6065" t="s">
        <v>35</v>
      </c>
      <c r="E6065" s="6" t="s">
        <v>18135</v>
      </c>
      <c r="F6065" t="s">
        <v>26</v>
      </c>
      <c r="G6065">
        <v>2</v>
      </c>
      <c r="H6065">
        <v>0</v>
      </c>
      <c r="I6065">
        <v>41</v>
      </c>
      <c r="J6065">
        <v>2</v>
      </c>
      <c r="K6065">
        <v>358.35</v>
      </c>
      <c r="L6065" t="str">
        <f t="shared" si="564"/>
        <v/>
      </c>
      <c r="M6065">
        <v>2</v>
      </c>
      <c r="N6065" t="str">
        <f t="shared" si="565"/>
        <v/>
      </c>
      <c r="O6065">
        <v>9</v>
      </c>
      <c r="P6065" s="11">
        <v>0</v>
      </c>
      <c r="Q6065" s="11">
        <v>4.8780487804878002E-2</v>
      </c>
      <c r="R6065" s="12">
        <v>179.17500000000001</v>
      </c>
      <c r="S6065" t="s">
        <v>22</v>
      </c>
      <c r="T6065">
        <v>1</v>
      </c>
      <c r="U6065">
        <f t="shared" si="566"/>
        <v>5</v>
      </c>
      <c r="V6065">
        <f t="shared" si="567"/>
        <v>1</v>
      </c>
      <c r="W6065">
        <f t="shared" si="568"/>
        <v>4</v>
      </c>
      <c r="X6065" t="str">
        <f t="shared" si="569"/>
        <v>514</v>
      </c>
      <c r="Y6065" t="str">
        <f>IF(Table1[[#This Row],[RFM_Score]]="555","Champion", IF(AND(J6065&gt;=4,V6065&gt;=4),"Loyal", IF(U6065&lt;=2,"At Risk", IF(W6065&gt;=4,"Potential Loyalist","Others"))))</f>
        <v>Potential Loyalist</v>
      </c>
    </row>
    <row r="6066" spans="1:25">
      <c r="A6066" t="s">
        <v>4129</v>
      </c>
      <c r="B6066">
        <v>33</v>
      </c>
      <c r="C6066" t="s">
        <v>19</v>
      </c>
      <c r="D6066" t="s">
        <v>41</v>
      </c>
      <c r="E6066" s="6" t="s">
        <v>18136</v>
      </c>
      <c r="F6066" t="s">
        <v>62</v>
      </c>
      <c r="G6066">
        <v>2</v>
      </c>
      <c r="H6066">
        <v>1</v>
      </c>
      <c r="I6066">
        <v>48</v>
      </c>
      <c r="J6066">
        <v>4</v>
      </c>
      <c r="K6066">
        <v>357.13</v>
      </c>
      <c r="L6066" t="str">
        <f t="shared" si="564"/>
        <v/>
      </c>
      <c r="M6066">
        <v>2</v>
      </c>
      <c r="N6066" t="str">
        <f t="shared" si="565"/>
        <v/>
      </c>
      <c r="O6066">
        <v>19</v>
      </c>
      <c r="P6066" s="11">
        <v>0.5</v>
      </c>
      <c r="Q6066" s="11">
        <v>8.3333333333333301E-2</v>
      </c>
      <c r="R6066" s="12">
        <v>178.565</v>
      </c>
      <c r="S6066" t="s">
        <v>22</v>
      </c>
      <c r="T6066">
        <v>0</v>
      </c>
      <c r="U6066">
        <f t="shared" si="566"/>
        <v>5</v>
      </c>
      <c r="V6066">
        <f t="shared" si="567"/>
        <v>1</v>
      </c>
      <c r="W6066">
        <f t="shared" si="568"/>
        <v>4</v>
      </c>
      <c r="X6066" t="str">
        <f t="shared" si="569"/>
        <v>514</v>
      </c>
      <c r="Y6066" t="str">
        <f>IF(Table1[[#This Row],[RFM_Score]]="555","Champion", IF(AND(J6066&gt;=4,V6066&gt;=4),"Loyal", IF(U6066&lt;=2,"At Risk", IF(W6066&gt;=4,"Potential Loyalist","Others"))))</f>
        <v>Potential Loyalist</v>
      </c>
    </row>
    <row r="6067" spans="1:25">
      <c r="A6067" t="s">
        <v>3607</v>
      </c>
      <c r="B6067">
        <v>31</v>
      </c>
      <c r="C6067" t="s">
        <v>33</v>
      </c>
      <c r="D6067" t="s">
        <v>41</v>
      </c>
      <c r="E6067" s="6" t="s">
        <v>18137</v>
      </c>
      <c r="F6067" t="s">
        <v>30</v>
      </c>
      <c r="G6067">
        <v>2</v>
      </c>
      <c r="H6067">
        <v>1</v>
      </c>
      <c r="I6067">
        <v>47</v>
      </c>
      <c r="J6067">
        <v>5</v>
      </c>
      <c r="K6067">
        <v>356.76</v>
      </c>
      <c r="L6067" t="str">
        <f t="shared" si="564"/>
        <v/>
      </c>
      <c r="M6067">
        <v>2</v>
      </c>
      <c r="N6067" t="str">
        <f t="shared" si="565"/>
        <v/>
      </c>
      <c r="O6067">
        <v>3</v>
      </c>
      <c r="P6067" s="11">
        <v>0.5</v>
      </c>
      <c r="Q6067" s="11">
        <v>0.10638297872340401</v>
      </c>
      <c r="R6067" s="12">
        <v>178.38</v>
      </c>
      <c r="S6067" t="s">
        <v>22</v>
      </c>
      <c r="T6067">
        <v>0</v>
      </c>
      <c r="U6067">
        <f t="shared" si="566"/>
        <v>5</v>
      </c>
      <c r="V6067">
        <f t="shared" si="567"/>
        <v>1</v>
      </c>
      <c r="W6067">
        <f t="shared" si="568"/>
        <v>4</v>
      </c>
      <c r="X6067" t="str">
        <f t="shared" si="569"/>
        <v>514</v>
      </c>
      <c r="Y6067" t="str">
        <f>IF(Table1[[#This Row],[RFM_Score]]="555","Champion", IF(AND(J6067&gt;=4,V6067&gt;=4),"Loyal", IF(U6067&lt;=2,"At Risk", IF(W6067&gt;=4,"Potential Loyalist","Others"))))</f>
        <v>Potential Loyalist</v>
      </c>
    </row>
    <row r="6068" spans="1:25">
      <c r="A6068" t="s">
        <v>3934</v>
      </c>
      <c r="B6068">
        <v>43</v>
      </c>
      <c r="C6068" t="s">
        <v>24</v>
      </c>
      <c r="D6068" t="s">
        <v>20</v>
      </c>
      <c r="E6068" s="6" t="s">
        <v>18138</v>
      </c>
      <c r="F6068" t="s">
        <v>26</v>
      </c>
      <c r="G6068">
        <v>3</v>
      </c>
      <c r="H6068">
        <v>1</v>
      </c>
      <c r="I6068">
        <v>42</v>
      </c>
      <c r="J6068">
        <v>2</v>
      </c>
      <c r="K6068">
        <v>356.31</v>
      </c>
      <c r="L6068" t="str">
        <f t="shared" si="564"/>
        <v/>
      </c>
      <c r="M6068">
        <v>2</v>
      </c>
      <c r="N6068" t="str">
        <f t="shared" si="565"/>
        <v/>
      </c>
      <c r="O6068">
        <v>11</v>
      </c>
      <c r="P6068" s="11">
        <v>0.33333333333333298</v>
      </c>
      <c r="Q6068" s="11">
        <v>4.7619047619047603E-2</v>
      </c>
      <c r="R6068" s="12">
        <v>178.155</v>
      </c>
      <c r="S6068" t="s">
        <v>22</v>
      </c>
      <c r="T6068">
        <v>0</v>
      </c>
      <c r="U6068">
        <f t="shared" si="566"/>
        <v>5</v>
      </c>
      <c r="V6068">
        <f t="shared" si="567"/>
        <v>1</v>
      </c>
      <c r="W6068">
        <f t="shared" si="568"/>
        <v>4</v>
      </c>
      <c r="X6068" t="str">
        <f t="shared" si="569"/>
        <v>514</v>
      </c>
      <c r="Y6068" t="str">
        <f>IF(Table1[[#This Row],[RFM_Score]]="555","Champion", IF(AND(J6068&gt;=4,V6068&gt;=4),"Loyal", IF(U6068&lt;=2,"At Risk", IF(W6068&gt;=4,"Potential Loyalist","Others"))))</f>
        <v>Potential Loyalist</v>
      </c>
    </row>
    <row r="6069" spans="1:25">
      <c r="A6069" t="s">
        <v>2133</v>
      </c>
      <c r="B6069">
        <v>43</v>
      </c>
      <c r="C6069" t="s">
        <v>19</v>
      </c>
      <c r="D6069" t="s">
        <v>25</v>
      </c>
      <c r="E6069" s="6" t="s">
        <v>18139</v>
      </c>
      <c r="F6069" t="s">
        <v>37</v>
      </c>
      <c r="G6069">
        <v>7</v>
      </c>
      <c r="H6069">
        <v>4</v>
      </c>
      <c r="I6069">
        <v>56</v>
      </c>
      <c r="J6069">
        <v>3</v>
      </c>
      <c r="K6069">
        <v>356.12</v>
      </c>
      <c r="L6069" t="str">
        <f t="shared" si="564"/>
        <v/>
      </c>
      <c r="M6069">
        <v>2</v>
      </c>
      <c r="N6069" t="str">
        <f t="shared" si="565"/>
        <v/>
      </c>
      <c r="O6069">
        <v>40</v>
      </c>
      <c r="P6069" s="11">
        <v>0.57142857142857095</v>
      </c>
      <c r="Q6069" s="11">
        <v>5.3571428571428499E-2</v>
      </c>
      <c r="R6069" s="12">
        <v>178.06</v>
      </c>
      <c r="S6069" t="s">
        <v>22</v>
      </c>
      <c r="T6069">
        <v>0</v>
      </c>
      <c r="U6069">
        <f t="shared" si="566"/>
        <v>4</v>
      </c>
      <c r="V6069">
        <f t="shared" si="567"/>
        <v>1</v>
      </c>
      <c r="W6069">
        <f t="shared" si="568"/>
        <v>4</v>
      </c>
      <c r="X6069" t="str">
        <f t="shared" si="569"/>
        <v>414</v>
      </c>
      <c r="Y6069" t="str">
        <f>IF(Table1[[#This Row],[RFM_Score]]="555","Champion", IF(AND(J6069&gt;=4,V6069&gt;=4),"Loyal", IF(U6069&lt;=2,"At Risk", IF(W6069&gt;=4,"Potential Loyalist","Others"))))</f>
        <v>Potential Loyalist</v>
      </c>
    </row>
    <row r="6070" spans="1:25">
      <c r="A6070" t="s">
        <v>3688</v>
      </c>
      <c r="B6070">
        <v>41</v>
      </c>
      <c r="C6070" t="s">
        <v>24</v>
      </c>
      <c r="D6070" t="s">
        <v>35</v>
      </c>
      <c r="E6070" s="6" t="s">
        <v>18140</v>
      </c>
      <c r="F6070" t="s">
        <v>21</v>
      </c>
      <c r="G6070">
        <v>3</v>
      </c>
      <c r="H6070">
        <v>1</v>
      </c>
      <c r="I6070">
        <v>47</v>
      </c>
      <c r="J6070">
        <v>6</v>
      </c>
      <c r="K6070">
        <v>355.89</v>
      </c>
      <c r="L6070" t="str">
        <f t="shared" si="564"/>
        <v/>
      </c>
      <c r="M6070">
        <v>2</v>
      </c>
      <c r="N6070" t="str">
        <f t="shared" si="565"/>
        <v/>
      </c>
      <c r="O6070">
        <v>60</v>
      </c>
      <c r="P6070" s="11">
        <v>0.33333333333333298</v>
      </c>
      <c r="Q6070" s="11">
        <v>0.12765957446808501</v>
      </c>
      <c r="R6070" s="12">
        <v>177.94499999999999</v>
      </c>
      <c r="S6070" t="s">
        <v>22</v>
      </c>
      <c r="T6070">
        <v>0</v>
      </c>
      <c r="U6070">
        <f t="shared" si="566"/>
        <v>3</v>
      </c>
      <c r="V6070">
        <f t="shared" si="567"/>
        <v>1</v>
      </c>
      <c r="W6070">
        <f t="shared" si="568"/>
        <v>4</v>
      </c>
      <c r="X6070" t="str">
        <f t="shared" si="569"/>
        <v>314</v>
      </c>
      <c r="Y6070" t="str">
        <f>IF(Table1[[#This Row],[RFM_Score]]="555","Champion", IF(AND(J6070&gt;=4,V6070&gt;=4),"Loyal", IF(U6070&lt;=2,"At Risk", IF(W6070&gt;=4,"Potential Loyalist","Others"))))</f>
        <v>Potential Loyalist</v>
      </c>
    </row>
    <row r="6071" spans="1:25">
      <c r="A6071" t="s">
        <v>2924</v>
      </c>
      <c r="B6071">
        <v>51</v>
      </c>
      <c r="C6071" t="s">
        <v>24</v>
      </c>
      <c r="D6071" t="s">
        <v>25</v>
      </c>
      <c r="E6071" s="6" t="s">
        <v>18141</v>
      </c>
      <c r="F6071" t="s">
        <v>26</v>
      </c>
      <c r="G6071">
        <v>6</v>
      </c>
      <c r="H6071">
        <v>0</v>
      </c>
      <c r="I6071">
        <v>51</v>
      </c>
      <c r="J6071">
        <v>3</v>
      </c>
      <c r="K6071">
        <v>355.65</v>
      </c>
      <c r="L6071" t="str">
        <f t="shared" si="564"/>
        <v/>
      </c>
      <c r="M6071">
        <v>2</v>
      </c>
      <c r="N6071" t="str">
        <f t="shared" si="565"/>
        <v/>
      </c>
      <c r="O6071">
        <v>41</v>
      </c>
      <c r="P6071" s="11">
        <v>0</v>
      </c>
      <c r="Q6071" s="11">
        <v>5.8823529411764698E-2</v>
      </c>
      <c r="R6071" s="12">
        <v>177.82499999999999</v>
      </c>
      <c r="S6071" t="s">
        <v>22</v>
      </c>
      <c r="T6071">
        <v>0</v>
      </c>
      <c r="U6071">
        <f t="shared" si="566"/>
        <v>3</v>
      </c>
      <c r="V6071">
        <f t="shared" si="567"/>
        <v>1</v>
      </c>
      <c r="W6071">
        <f t="shared" si="568"/>
        <v>4</v>
      </c>
      <c r="X6071" t="str">
        <f t="shared" si="569"/>
        <v>314</v>
      </c>
      <c r="Y6071" t="str">
        <f>IF(Table1[[#This Row],[RFM_Score]]="555","Champion", IF(AND(J6071&gt;=4,V6071&gt;=4),"Loyal", IF(U6071&lt;=2,"At Risk", IF(W6071&gt;=4,"Potential Loyalist","Others"))))</f>
        <v>Potential Loyalist</v>
      </c>
    </row>
    <row r="6072" spans="1:25">
      <c r="A6072" t="s">
        <v>5683</v>
      </c>
      <c r="B6072">
        <v>27</v>
      </c>
      <c r="C6072" t="s">
        <v>24</v>
      </c>
      <c r="D6072" t="s">
        <v>49</v>
      </c>
      <c r="E6072" s="6" t="s">
        <v>18142</v>
      </c>
      <c r="F6072" t="s">
        <v>60</v>
      </c>
      <c r="G6072">
        <v>3</v>
      </c>
      <c r="H6072">
        <v>1</v>
      </c>
      <c r="I6072">
        <v>56</v>
      </c>
      <c r="J6072">
        <v>1</v>
      </c>
      <c r="K6072">
        <v>355.02</v>
      </c>
      <c r="L6072" t="str">
        <f t="shared" si="564"/>
        <v/>
      </c>
      <c r="M6072">
        <v>2</v>
      </c>
      <c r="N6072" t="str">
        <f t="shared" si="565"/>
        <v/>
      </c>
      <c r="O6072">
        <v>38</v>
      </c>
      <c r="P6072" s="11">
        <v>0.33333333333333298</v>
      </c>
      <c r="Q6072" s="11">
        <v>1.7857142857142801E-2</v>
      </c>
      <c r="R6072" s="12">
        <v>177.51</v>
      </c>
      <c r="S6072" t="s">
        <v>22</v>
      </c>
      <c r="T6072">
        <v>0</v>
      </c>
      <c r="U6072">
        <f t="shared" si="566"/>
        <v>4</v>
      </c>
      <c r="V6072">
        <f t="shared" si="567"/>
        <v>1</v>
      </c>
      <c r="W6072">
        <f t="shared" si="568"/>
        <v>4</v>
      </c>
      <c r="X6072" t="str">
        <f t="shared" si="569"/>
        <v>414</v>
      </c>
      <c r="Y6072" t="str">
        <f>IF(Table1[[#This Row],[RFM_Score]]="555","Champion", IF(AND(J6072&gt;=4,V6072&gt;=4),"Loyal", IF(U6072&lt;=2,"At Risk", IF(W6072&gt;=4,"Potential Loyalist","Others"))))</f>
        <v>Potential Loyalist</v>
      </c>
    </row>
    <row r="6073" spans="1:25">
      <c r="A6073" t="s">
        <v>6759</v>
      </c>
      <c r="B6073">
        <v>39</v>
      </c>
      <c r="C6073" t="s">
        <v>24</v>
      </c>
      <c r="D6073" t="s">
        <v>49</v>
      </c>
      <c r="E6073" s="6" t="s">
        <v>18143</v>
      </c>
      <c r="F6073" t="s">
        <v>26</v>
      </c>
      <c r="G6073">
        <v>1</v>
      </c>
      <c r="H6073">
        <v>1</v>
      </c>
      <c r="I6073">
        <v>58</v>
      </c>
      <c r="J6073">
        <v>1</v>
      </c>
      <c r="K6073">
        <v>354.83</v>
      </c>
      <c r="L6073" t="str">
        <f t="shared" si="564"/>
        <v/>
      </c>
      <c r="M6073">
        <v>2</v>
      </c>
      <c r="N6073" t="str">
        <f t="shared" si="565"/>
        <v/>
      </c>
      <c r="O6073">
        <v>3</v>
      </c>
      <c r="P6073" s="11">
        <v>1</v>
      </c>
      <c r="Q6073" s="11">
        <v>1.72413793103448E-2</v>
      </c>
      <c r="R6073" s="12">
        <v>177.41499999999999</v>
      </c>
      <c r="S6073" t="s">
        <v>22</v>
      </c>
      <c r="T6073">
        <v>0</v>
      </c>
      <c r="U6073">
        <f t="shared" si="566"/>
        <v>5</v>
      </c>
      <c r="V6073">
        <f t="shared" si="567"/>
        <v>1</v>
      </c>
      <c r="W6073">
        <f t="shared" si="568"/>
        <v>4</v>
      </c>
      <c r="X6073" t="str">
        <f t="shared" si="569"/>
        <v>514</v>
      </c>
      <c r="Y6073" t="str">
        <f>IF(Table1[[#This Row],[RFM_Score]]="555","Champion", IF(AND(J6073&gt;=4,V6073&gt;=4),"Loyal", IF(U6073&lt;=2,"At Risk", IF(W6073&gt;=4,"Potential Loyalist","Others"))))</f>
        <v>Potential Loyalist</v>
      </c>
    </row>
    <row r="6074" spans="1:25">
      <c r="A6074" t="s">
        <v>8262</v>
      </c>
      <c r="B6074">
        <v>29</v>
      </c>
      <c r="C6074" t="s">
        <v>19</v>
      </c>
      <c r="D6074" t="s">
        <v>29</v>
      </c>
      <c r="E6074" s="6" t="s">
        <v>18144</v>
      </c>
      <c r="F6074" t="s">
        <v>26</v>
      </c>
      <c r="G6074">
        <v>4</v>
      </c>
      <c r="H6074">
        <v>0</v>
      </c>
      <c r="I6074">
        <v>32</v>
      </c>
      <c r="J6074">
        <v>1</v>
      </c>
      <c r="K6074">
        <v>354.67</v>
      </c>
      <c r="L6074" t="str">
        <f t="shared" si="564"/>
        <v/>
      </c>
      <c r="M6074">
        <v>2</v>
      </c>
      <c r="N6074" t="str">
        <f t="shared" si="565"/>
        <v/>
      </c>
      <c r="O6074">
        <v>96</v>
      </c>
      <c r="P6074" s="11">
        <v>0</v>
      </c>
      <c r="Q6074" s="11">
        <v>3.125E-2</v>
      </c>
      <c r="R6074" s="12">
        <v>177.33500000000001</v>
      </c>
      <c r="S6074" t="s">
        <v>22</v>
      </c>
      <c r="T6074">
        <v>0</v>
      </c>
      <c r="U6074">
        <f t="shared" si="566"/>
        <v>2</v>
      </c>
      <c r="V6074">
        <f t="shared" si="567"/>
        <v>1</v>
      </c>
      <c r="W6074">
        <f t="shared" si="568"/>
        <v>4</v>
      </c>
      <c r="X6074" t="str">
        <f t="shared" si="569"/>
        <v>214</v>
      </c>
      <c r="Y6074" t="str">
        <f>IF(Table1[[#This Row],[RFM_Score]]="555","Champion", IF(AND(J6074&gt;=4,V6074&gt;=4),"Loyal", IF(U6074&lt;=2,"At Risk", IF(W6074&gt;=4,"Potential Loyalist","Others"))))</f>
        <v>At Risk</v>
      </c>
    </row>
    <row r="6075" spans="1:25">
      <c r="A6075" t="s">
        <v>4203</v>
      </c>
      <c r="B6075">
        <v>31</v>
      </c>
      <c r="C6075" t="s">
        <v>24</v>
      </c>
      <c r="D6075" t="s">
        <v>20</v>
      </c>
      <c r="E6075" s="6" t="s">
        <v>18145</v>
      </c>
      <c r="F6075" t="s">
        <v>60</v>
      </c>
      <c r="G6075">
        <v>4</v>
      </c>
      <c r="H6075">
        <v>1</v>
      </c>
      <c r="I6075">
        <v>55</v>
      </c>
      <c r="J6075">
        <v>4</v>
      </c>
      <c r="K6075">
        <v>354.24</v>
      </c>
      <c r="L6075" t="str">
        <f t="shared" si="564"/>
        <v/>
      </c>
      <c r="M6075">
        <v>2</v>
      </c>
      <c r="N6075" t="str">
        <f t="shared" si="565"/>
        <v/>
      </c>
      <c r="O6075">
        <v>57</v>
      </c>
      <c r="P6075" s="11">
        <v>0.25</v>
      </c>
      <c r="Q6075" s="11">
        <v>7.2727272727272696E-2</v>
      </c>
      <c r="R6075" s="12">
        <v>177.12</v>
      </c>
      <c r="S6075" t="s">
        <v>22</v>
      </c>
      <c r="T6075">
        <v>0</v>
      </c>
      <c r="U6075">
        <f t="shared" si="566"/>
        <v>3</v>
      </c>
      <c r="V6075">
        <f t="shared" si="567"/>
        <v>1</v>
      </c>
      <c r="W6075">
        <f t="shared" si="568"/>
        <v>4</v>
      </c>
      <c r="X6075" t="str">
        <f t="shared" si="569"/>
        <v>314</v>
      </c>
      <c r="Y6075" t="str">
        <f>IF(Table1[[#This Row],[RFM_Score]]="555","Champion", IF(AND(J6075&gt;=4,V6075&gt;=4),"Loyal", IF(U6075&lt;=2,"At Risk", IF(W6075&gt;=4,"Potential Loyalist","Others"))))</f>
        <v>Potential Loyalist</v>
      </c>
    </row>
    <row r="6076" spans="1:25">
      <c r="A6076" t="s">
        <v>11339</v>
      </c>
      <c r="B6076">
        <v>26</v>
      </c>
      <c r="C6076" t="s">
        <v>19</v>
      </c>
      <c r="D6076" t="s">
        <v>25</v>
      </c>
      <c r="E6076" s="6" t="s">
        <v>18146</v>
      </c>
      <c r="F6076" t="s">
        <v>26</v>
      </c>
      <c r="G6076">
        <v>4</v>
      </c>
      <c r="H6076">
        <v>2</v>
      </c>
      <c r="I6076">
        <v>55</v>
      </c>
      <c r="J6076">
        <v>2</v>
      </c>
      <c r="K6076">
        <v>354.17</v>
      </c>
      <c r="L6076" t="str">
        <f t="shared" si="564"/>
        <v/>
      </c>
      <c r="M6076">
        <v>2</v>
      </c>
      <c r="N6076" t="str">
        <f t="shared" si="565"/>
        <v/>
      </c>
      <c r="O6076">
        <v>34</v>
      </c>
      <c r="P6076" s="11">
        <v>0.5</v>
      </c>
      <c r="Q6076" s="11">
        <v>3.6363636363636299E-2</v>
      </c>
      <c r="R6076" s="12">
        <v>177.08500000000001</v>
      </c>
      <c r="S6076" t="s">
        <v>22</v>
      </c>
      <c r="T6076">
        <v>0</v>
      </c>
      <c r="U6076">
        <f t="shared" si="566"/>
        <v>4</v>
      </c>
      <c r="V6076">
        <f t="shared" si="567"/>
        <v>1</v>
      </c>
      <c r="W6076">
        <f t="shared" si="568"/>
        <v>4</v>
      </c>
      <c r="X6076" t="str">
        <f t="shared" si="569"/>
        <v>414</v>
      </c>
      <c r="Y6076" t="str">
        <f>IF(Table1[[#This Row],[RFM_Score]]="555","Champion", IF(AND(J6076&gt;=4,V6076&gt;=4),"Loyal", IF(U6076&lt;=2,"At Risk", IF(W6076&gt;=4,"Potential Loyalist","Others"))))</f>
        <v>Potential Loyalist</v>
      </c>
    </row>
    <row r="6077" spans="1:25">
      <c r="A6077" t="s">
        <v>550</v>
      </c>
      <c r="B6077">
        <v>24</v>
      </c>
      <c r="C6077" t="s">
        <v>19</v>
      </c>
      <c r="D6077" t="s">
        <v>29</v>
      </c>
      <c r="E6077" s="6" t="s">
        <v>18147</v>
      </c>
      <c r="F6077" t="s">
        <v>21</v>
      </c>
      <c r="G6077">
        <v>4</v>
      </c>
      <c r="H6077">
        <v>2</v>
      </c>
      <c r="I6077">
        <v>50</v>
      </c>
      <c r="J6077">
        <v>1</v>
      </c>
      <c r="K6077">
        <v>353.1</v>
      </c>
      <c r="L6077" t="str">
        <f t="shared" si="564"/>
        <v/>
      </c>
      <c r="M6077">
        <v>2</v>
      </c>
      <c r="N6077" t="str">
        <f t="shared" si="565"/>
        <v/>
      </c>
      <c r="O6077">
        <v>78</v>
      </c>
      <c r="P6077" s="11">
        <v>0.5</v>
      </c>
      <c r="Q6077" s="11">
        <v>0.02</v>
      </c>
      <c r="R6077" s="12">
        <v>176.55</v>
      </c>
      <c r="S6077" t="s">
        <v>22</v>
      </c>
      <c r="T6077">
        <v>1</v>
      </c>
      <c r="U6077">
        <f t="shared" si="566"/>
        <v>2</v>
      </c>
      <c r="V6077">
        <f t="shared" si="567"/>
        <v>1</v>
      </c>
      <c r="W6077">
        <f t="shared" si="568"/>
        <v>4</v>
      </c>
      <c r="X6077" t="str">
        <f t="shared" si="569"/>
        <v>214</v>
      </c>
      <c r="Y6077" t="str">
        <f>IF(Table1[[#This Row],[RFM_Score]]="555","Champion", IF(AND(J6077&gt;=4,V6077&gt;=4),"Loyal", IF(U6077&lt;=2,"At Risk", IF(W6077&gt;=4,"Potential Loyalist","Others"))))</f>
        <v>At Risk</v>
      </c>
    </row>
    <row r="6078" spans="1:25">
      <c r="A6078" t="s">
        <v>5341</v>
      </c>
      <c r="B6078">
        <v>31</v>
      </c>
      <c r="C6078" t="s">
        <v>24</v>
      </c>
      <c r="D6078" t="s">
        <v>49</v>
      </c>
      <c r="E6078" s="6" t="s">
        <v>18148</v>
      </c>
      <c r="F6078" t="s">
        <v>21</v>
      </c>
      <c r="G6078">
        <v>4</v>
      </c>
      <c r="H6078">
        <v>0</v>
      </c>
      <c r="I6078">
        <v>53</v>
      </c>
      <c r="J6078">
        <v>2</v>
      </c>
      <c r="K6078">
        <v>352.51</v>
      </c>
      <c r="L6078" t="str">
        <f t="shared" si="564"/>
        <v/>
      </c>
      <c r="M6078">
        <v>2</v>
      </c>
      <c r="N6078" t="str">
        <f t="shared" si="565"/>
        <v/>
      </c>
      <c r="O6078">
        <v>26</v>
      </c>
      <c r="P6078" s="11">
        <v>0</v>
      </c>
      <c r="Q6078" s="11">
        <v>3.7735849056603703E-2</v>
      </c>
      <c r="R6078" s="12">
        <v>176.255</v>
      </c>
      <c r="S6078" t="s">
        <v>22</v>
      </c>
      <c r="T6078">
        <v>0</v>
      </c>
      <c r="U6078">
        <f t="shared" si="566"/>
        <v>4</v>
      </c>
      <c r="V6078">
        <f t="shared" si="567"/>
        <v>1</v>
      </c>
      <c r="W6078">
        <f t="shared" si="568"/>
        <v>4</v>
      </c>
      <c r="X6078" t="str">
        <f t="shared" si="569"/>
        <v>414</v>
      </c>
      <c r="Y6078" t="str">
        <f>IF(Table1[[#This Row],[RFM_Score]]="555","Champion", IF(AND(J6078&gt;=4,V6078&gt;=4),"Loyal", IF(U6078&lt;=2,"At Risk", IF(W6078&gt;=4,"Potential Loyalist","Others"))))</f>
        <v>Potential Loyalist</v>
      </c>
    </row>
    <row r="6079" spans="1:25">
      <c r="A6079" t="s">
        <v>207</v>
      </c>
      <c r="B6079">
        <v>24</v>
      </c>
      <c r="C6079" t="s">
        <v>24</v>
      </c>
      <c r="D6079" t="s">
        <v>41</v>
      </c>
      <c r="E6079" s="6" t="s">
        <v>18149</v>
      </c>
      <c r="F6079" t="s">
        <v>21</v>
      </c>
      <c r="G6079">
        <v>7</v>
      </c>
      <c r="H6079">
        <v>1</v>
      </c>
      <c r="I6079">
        <v>46</v>
      </c>
      <c r="J6079">
        <v>1</v>
      </c>
      <c r="K6079">
        <v>351.75</v>
      </c>
      <c r="L6079" t="str">
        <f t="shared" si="564"/>
        <v/>
      </c>
      <c r="M6079">
        <v>2</v>
      </c>
      <c r="N6079" t="str">
        <f t="shared" si="565"/>
        <v/>
      </c>
      <c r="O6079">
        <v>30</v>
      </c>
      <c r="P6079" s="11">
        <v>0.14285714285714199</v>
      </c>
      <c r="Q6079" s="11">
        <v>2.1739130434782601E-2</v>
      </c>
      <c r="R6079" s="12">
        <v>175.875</v>
      </c>
      <c r="S6079" t="s">
        <v>22</v>
      </c>
      <c r="T6079">
        <v>0</v>
      </c>
      <c r="U6079">
        <f t="shared" si="566"/>
        <v>4</v>
      </c>
      <c r="V6079">
        <f t="shared" si="567"/>
        <v>1</v>
      </c>
      <c r="W6079">
        <f t="shared" si="568"/>
        <v>4</v>
      </c>
      <c r="X6079" t="str">
        <f t="shared" si="569"/>
        <v>414</v>
      </c>
      <c r="Y6079" t="str">
        <f>IF(Table1[[#This Row],[RFM_Score]]="555","Champion", IF(AND(J6079&gt;=4,V6079&gt;=4),"Loyal", IF(U6079&lt;=2,"At Risk", IF(W6079&gt;=4,"Potential Loyalist","Others"))))</f>
        <v>Potential Loyalist</v>
      </c>
    </row>
    <row r="6080" spans="1:25">
      <c r="A6080" t="s">
        <v>422</v>
      </c>
      <c r="B6080">
        <v>36</v>
      </c>
      <c r="C6080" t="s">
        <v>24</v>
      </c>
      <c r="D6080" t="s">
        <v>41</v>
      </c>
      <c r="E6080" s="6" t="s">
        <v>18150</v>
      </c>
      <c r="F6080" t="s">
        <v>26</v>
      </c>
      <c r="G6080">
        <v>4</v>
      </c>
      <c r="H6080">
        <v>1</v>
      </c>
      <c r="I6080">
        <v>49</v>
      </c>
      <c r="J6080">
        <v>3</v>
      </c>
      <c r="K6080">
        <v>351.28</v>
      </c>
      <c r="L6080" t="str">
        <f t="shared" si="564"/>
        <v/>
      </c>
      <c r="M6080">
        <v>2</v>
      </c>
      <c r="N6080" t="str">
        <f t="shared" si="565"/>
        <v/>
      </c>
      <c r="O6080">
        <v>33</v>
      </c>
      <c r="P6080" s="11">
        <v>0.25</v>
      </c>
      <c r="Q6080" s="11">
        <v>6.1224489795918297E-2</v>
      </c>
      <c r="R6080" s="12">
        <v>175.64</v>
      </c>
      <c r="S6080" t="s">
        <v>22</v>
      </c>
      <c r="T6080">
        <v>0</v>
      </c>
      <c r="U6080">
        <f t="shared" si="566"/>
        <v>4</v>
      </c>
      <c r="V6080">
        <f t="shared" si="567"/>
        <v>1</v>
      </c>
      <c r="W6080">
        <f t="shared" si="568"/>
        <v>4</v>
      </c>
      <c r="X6080" t="str">
        <f t="shared" si="569"/>
        <v>414</v>
      </c>
      <c r="Y6080" t="str">
        <f>IF(Table1[[#This Row],[RFM_Score]]="555","Champion", IF(AND(J6080&gt;=4,V6080&gt;=4),"Loyal", IF(U6080&lt;=2,"At Risk", IF(W6080&gt;=4,"Potential Loyalist","Others"))))</f>
        <v>Potential Loyalist</v>
      </c>
    </row>
    <row r="6081" spans="1:25">
      <c r="A6081" t="s">
        <v>10996</v>
      </c>
      <c r="B6081">
        <v>36</v>
      </c>
      <c r="C6081" t="s">
        <v>24</v>
      </c>
      <c r="D6081" t="s">
        <v>29</v>
      </c>
      <c r="E6081" s="6" t="s">
        <v>18151</v>
      </c>
      <c r="F6081" t="s">
        <v>26</v>
      </c>
      <c r="G6081">
        <v>3</v>
      </c>
      <c r="H6081">
        <v>2</v>
      </c>
      <c r="I6081">
        <v>42</v>
      </c>
      <c r="J6081">
        <v>2</v>
      </c>
      <c r="K6081">
        <v>351.1</v>
      </c>
      <c r="L6081" t="str">
        <f t="shared" si="564"/>
        <v/>
      </c>
      <c r="M6081">
        <v>2</v>
      </c>
      <c r="N6081" t="str">
        <f t="shared" si="565"/>
        <v/>
      </c>
      <c r="O6081">
        <v>25</v>
      </c>
      <c r="P6081" s="11">
        <v>0.66666666666666596</v>
      </c>
      <c r="Q6081" s="11">
        <v>4.7619047619047603E-2</v>
      </c>
      <c r="R6081" s="12">
        <v>175.55</v>
      </c>
      <c r="S6081" t="s">
        <v>22</v>
      </c>
      <c r="T6081">
        <v>0</v>
      </c>
      <c r="U6081">
        <f t="shared" si="566"/>
        <v>4</v>
      </c>
      <c r="V6081">
        <f t="shared" si="567"/>
        <v>1</v>
      </c>
      <c r="W6081">
        <f t="shared" si="568"/>
        <v>4</v>
      </c>
      <c r="X6081" t="str">
        <f t="shared" si="569"/>
        <v>414</v>
      </c>
      <c r="Y6081" t="str">
        <f>IF(Table1[[#This Row],[RFM_Score]]="555","Champion", IF(AND(J6081&gt;=4,V6081&gt;=4),"Loyal", IF(U6081&lt;=2,"At Risk", IF(W6081&gt;=4,"Potential Loyalist","Others"))))</f>
        <v>Potential Loyalist</v>
      </c>
    </row>
    <row r="6082" spans="1:25">
      <c r="A6082" t="s">
        <v>7789</v>
      </c>
      <c r="B6082">
        <v>44</v>
      </c>
      <c r="C6082" t="s">
        <v>19</v>
      </c>
      <c r="D6082" t="s">
        <v>25</v>
      </c>
      <c r="E6082" s="6" t="s">
        <v>18152</v>
      </c>
      <c r="F6082" t="s">
        <v>26</v>
      </c>
      <c r="G6082">
        <v>4</v>
      </c>
      <c r="H6082">
        <v>2</v>
      </c>
      <c r="I6082">
        <v>49</v>
      </c>
      <c r="J6082">
        <v>3</v>
      </c>
      <c r="K6082">
        <v>350.92</v>
      </c>
      <c r="L6082" t="str">
        <f t="shared" ref="L6082:L6145" si="570">IF(OR(K6082&lt;$AC$10, K6082&gt;$AC$11), "OUTLIER", "")</f>
        <v/>
      </c>
      <c r="M6082">
        <v>2</v>
      </c>
      <c r="N6082" t="str">
        <f t="shared" ref="N6082:N6145" si="571">IF(OR(M6082&lt;$AC$16, M6082&gt;$AC$17), "OUTLIER", "")</f>
        <v/>
      </c>
      <c r="O6082">
        <v>44</v>
      </c>
      <c r="P6082" s="11">
        <v>0.5</v>
      </c>
      <c r="Q6082" s="11">
        <v>6.1224489795918297E-2</v>
      </c>
      <c r="R6082" s="12">
        <v>175.46</v>
      </c>
      <c r="S6082" t="s">
        <v>22</v>
      </c>
      <c r="T6082">
        <v>0</v>
      </c>
      <c r="U6082">
        <f t="shared" ref="U6082:U6145" si="572">IF(O6082&lt;=20,5,IF(O6082&lt;=40,4,IF(O6082&lt;=70,3,IF(O6082&lt;=100,2,1))))</f>
        <v>3</v>
      </c>
      <c r="V6082">
        <f t="shared" ref="V6082:V6145" si="573">IF(M6082&gt;=11,5,IF(M6082&gt;=9,4,IF(M6082&gt;=7,3,IF(M6082&gt;=5,2,1))))</f>
        <v>1</v>
      </c>
      <c r="W6082">
        <f t="shared" ref="W6082:W6145" si="574">IF(K6082&gt;=500,5,IF(K6082&gt;=300,4,IF(K6082&gt;=150,3,IF(K6082&gt;=50,2,1))))</f>
        <v>4</v>
      </c>
      <c r="X6082" t="str">
        <f t="shared" ref="X6082:X6145" si="575">U6082 &amp; V6082 &amp; W6082</f>
        <v>314</v>
      </c>
      <c r="Y6082" t="str">
        <f>IF(Table1[[#This Row],[RFM_Score]]="555","Champion", IF(AND(J6082&gt;=4,V6082&gt;=4),"Loyal", IF(U6082&lt;=2,"At Risk", IF(W6082&gt;=4,"Potential Loyalist","Others"))))</f>
        <v>Potential Loyalist</v>
      </c>
    </row>
    <row r="6083" spans="1:25">
      <c r="A6083" t="s">
        <v>5277</v>
      </c>
      <c r="B6083">
        <v>33</v>
      </c>
      <c r="C6083" t="s">
        <v>24</v>
      </c>
      <c r="D6083" t="s">
        <v>25</v>
      </c>
      <c r="E6083" s="6" t="s">
        <v>18153</v>
      </c>
      <c r="F6083" t="s">
        <v>26</v>
      </c>
      <c r="G6083">
        <v>5</v>
      </c>
      <c r="H6083">
        <v>1</v>
      </c>
      <c r="I6083">
        <v>54</v>
      </c>
      <c r="J6083">
        <v>0</v>
      </c>
      <c r="K6083">
        <v>350.81</v>
      </c>
      <c r="L6083" t="str">
        <f t="shared" si="570"/>
        <v/>
      </c>
      <c r="M6083">
        <v>2</v>
      </c>
      <c r="N6083" t="str">
        <f t="shared" si="571"/>
        <v/>
      </c>
      <c r="O6083">
        <v>75</v>
      </c>
      <c r="P6083" s="11">
        <v>0.2</v>
      </c>
      <c r="Q6083" s="11">
        <v>0</v>
      </c>
      <c r="R6083" s="12">
        <v>175.405</v>
      </c>
      <c r="S6083" t="s">
        <v>22</v>
      </c>
      <c r="T6083">
        <v>0</v>
      </c>
      <c r="U6083">
        <f t="shared" si="572"/>
        <v>2</v>
      </c>
      <c r="V6083">
        <f t="shared" si="573"/>
        <v>1</v>
      </c>
      <c r="W6083">
        <f t="shared" si="574"/>
        <v>4</v>
      </c>
      <c r="X6083" t="str">
        <f t="shared" si="575"/>
        <v>214</v>
      </c>
      <c r="Y6083" t="str">
        <f>IF(Table1[[#This Row],[RFM_Score]]="555","Champion", IF(AND(J6083&gt;=4,V6083&gt;=4),"Loyal", IF(U6083&lt;=2,"At Risk", IF(W6083&gt;=4,"Potential Loyalist","Others"))))</f>
        <v>At Risk</v>
      </c>
    </row>
    <row r="6084" spans="1:25">
      <c r="A6084" t="s">
        <v>10529</v>
      </c>
      <c r="B6084">
        <v>21</v>
      </c>
      <c r="C6084" t="s">
        <v>19</v>
      </c>
      <c r="D6084" t="s">
        <v>29</v>
      </c>
      <c r="E6084" s="6" t="s">
        <v>18154</v>
      </c>
      <c r="F6084" t="s">
        <v>30</v>
      </c>
      <c r="G6084">
        <v>3</v>
      </c>
      <c r="H6084">
        <v>0</v>
      </c>
      <c r="I6084">
        <v>52</v>
      </c>
      <c r="J6084">
        <v>1</v>
      </c>
      <c r="K6084">
        <v>350.75</v>
      </c>
      <c r="L6084" t="str">
        <f t="shared" si="570"/>
        <v/>
      </c>
      <c r="M6084">
        <v>2</v>
      </c>
      <c r="N6084" t="str">
        <f t="shared" si="571"/>
        <v/>
      </c>
      <c r="O6084">
        <v>99</v>
      </c>
      <c r="P6084" s="11">
        <v>0</v>
      </c>
      <c r="Q6084" s="11">
        <v>1.9230769230769201E-2</v>
      </c>
      <c r="R6084" s="12">
        <v>175.375</v>
      </c>
      <c r="S6084" t="s">
        <v>22</v>
      </c>
      <c r="T6084">
        <v>1</v>
      </c>
      <c r="U6084">
        <f t="shared" si="572"/>
        <v>2</v>
      </c>
      <c r="V6084">
        <f t="shared" si="573"/>
        <v>1</v>
      </c>
      <c r="W6084">
        <f t="shared" si="574"/>
        <v>4</v>
      </c>
      <c r="X6084" t="str">
        <f t="shared" si="575"/>
        <v>214</v>
      </c>
      <c r="Y6084" t="str">
        <f>IF(Table1[[#This Row],[RFM_Score]]="555","Champion", IF(AND(J6084&gt;=4,V6084&gt;=4),"Loyal", IF(U6084&lt;=2,"At Risk", IF(W6084&gt;=4,"Potential Loyalist","Others"))))</f>
        <v>At Risk</v>
      </c>
    </row>
    <row r="6085" spans="1:25">
      <c r="A6085" t="s">
        <v>4099</v>
      </c>
      <c r="B6085">
        <v>23</v>
      </c>
      <c r="C6085" t="s">
        <v>19</v>
      </c>
      <c r="D6085" t="s">
        <v>25</v>
      </c>
      <c r="E6085" s="6" t="s">
        <v>18155</v>
      </c>
      <c r="F6085" t="s">
        <v>26</v>
      </c>
      <c r="G6085">
        <v>4</v>
      </c>
      <c r="H6085">
        <v>0</v>
      </c>
      <c r="I6085">
        <v>46</v>
      </c>
      <c r="J6085">
        <v>5</v>
      </c>
      <c r="K6085">
        <v>349.82</v>
      </c>
      <c r="L6085" t="str">
        <f t="shared" si="570"/>
        <v/>
      </c>
      <c r="M6085">
        <v>2</v>
      </c>
      <c r="N6085" t="str">
        <f t="shared" si="571"/>
        <v/>
      </c>
      <c r="O6085">
        <v>9</v>
      </c>
      <c r="P6085" s="11">
        <v>0</v>
      </c>
      <c r="Q6085" s="11">
        <v>0.108695652173913</v>
      </c>
      <c r="R6085" s="12">
        <v>174.91</v>
      </c>
      <c r="S6085" t="s">
        <v>22</v>
      </c>
      <c r="T6085">
        <v>0</v>
      </c>
      <c r="U6085">
        <f t="shared" si="572"/>
        <v>5</v>
      </c>
      <c r="V6085">
        <f t="shared" si="573"/>
        <v>1</v>
      </c>
      <c r="W6085">
        <f t="shared" si="574"/>
        <v>4</v>
      </c>
      <c r="X6085" t="str">
        <f t="shared" si="575"/>
        <v>514</v>
      </c>
      <c r="Y6085" t="str">
        <f>IF(Table1[[#This Row],[RFM_Score]]="555","Champion", IF(AND(J6085&gt;=4,V6085&gt;=4),"Loyal", IF(U6085&lt;=2,"At Risk", IF(W6085&gt;=4,"Potential Loyalist","Others"))))</f>
        <v>Potential Loyalist</v>
      </c>
    </row>
    <row r="6086" spans="1:25">
      <c r="A6086" t="s">
        <v>4842</v>
      </c>
      <c r="B6086">
        <v>18</v>
      </c>
      <c r="C6086" t="s">
        <v>24</v>
      </c>
      <c r="D6086" t="s">
        <v>46</v>
      </c>
      <c r="E6086" s="6" t="s">
        <v>18156</v>
      </c>
      <c r="F6086" t="s">
        <v>21</v>
      </c>
      <c r="G6086">
        <v>2</v>
      </c>
      <c r="H6086">
        <v>0</v>
      </c>
      <c r="I6086">
        <v>51</v>
      </c>
      <c r="J6086">
        <v>2</v>
      </c>
      <c r="K6086">
        <v>349.79</v>
      </c>
      <c r="L6086" t="str">
        <f t="shared" si="570"/>
        <v/>
      </c>
      <c r="M6086">
        <v>2</v>
      </c>
      <c r="N6086" t="str">
        <f t="shared" si="571"/>
        <v/>
      </c>
      <c r="O6086">
        <v>19</v>
      </c>
      <c r="P6086" s="11">
        <v>0</v>
      </c>
      <c r="Q6086" s="11">
        <v>3.9215686274509803E-2</v>
      </c>
      <c r="R6086" s="12">
        <v>174.89500000000001</v>
      </c>
      <c r="S6086" t="s">
        <v>22</v>
      </c>
      <c r="T6086">
        <v>0</v>
      </c>
      <c r="U6086">
        <f t="shared" si="572"/>
        <v>5</v>
      </c>
      <c r="V6086">
        <f t="shared" si="573"/>
        <v>1</v>
      </c>
      <c r="W6086">
        <f t="shared" si="574"/>
        <v>4</v>
      </c>
      <c r="X6086" t="str">
        <f t="shared" si="575"/>
        <v>514</v>
      </c>
      <c r="Y6086" t="str">
        <f>IF(Table1[[#This Row],[RFM_Score]]="555","Champion", IF(AND(J6086&gt;=4,V6086&gt;=4),"Loyal", IF(U6086&lt;=2,"At Risk", IF(W6086&gt;=4,"Potential Loyalist","Others"))))</f>
        <v>Potential Loyalist</v>
      </c>
    </row>
    <row r="6087" spans="1:25">
      <c r="A6087" t="s">
        <v>6337</v>
      </c>
      <c r="B6087">
        <v>32</v>
      </c>
      <c r="C6087" t="s">
        <v>24</v>
      </c>
      <c r="D6087" t="s">
        <v>25</v>
      </c>
      <c r="E6087" s="6" t="s">
        <v>18157</v>
      </c>
      <c r="F6087" t="s">
        <v>26</v>
      </c>
      <c r="G6087">
        <v>3</v>
      </c>
      <c r="H6087">
        <v>2</v>
      </c>
      <c r="I6087">
        <v>53</v>
      </c>
      <c r="J6087">
        <v>2</v>
      </c>
      <c r="K6087">
        <v>349.66</v>
      </c>
      <c r="L6087" t="str">
        <f t="shared" si="570"/>
        <v/>
      </c>
      <c r="M6087">
        <v>2</v>
      </c>
      <c r="N6087" t="str">
        <f t="shared" si="571"/>
        <v/>
      </c>
      <c r="O6087">
        <v>57</v>
      </c>
      <c r="P6087" s="11">
        <v>0.66666666666666596</v>
      </c>
      <c r="Q6087" s="11">
        <v>3.7735849056603703E-2</v>
      </c>
      <c r="R6087" s="12">
        <v>174.83</v>
      </c>
      <c r="S6087" t="s">
        <v>22</v>
      </c>
      <c r="T6087">
        <v>0</v>
      </c>
      <c r="U6087">
        <f t="shared" si="572"/>
        <v>3</v>
      </c>
      <c r="V6087">
        <f t="shared" si="573"/>
        <v>1</v>
      </c>
      <c r="W6087">
        <f t="shared" si="574"/>
        <v>4</v>
      </c>
      <c r="X6087" t="str">
        <f t="shared" si="575"/>
        <v>314</v>
      </c>
      <c r="Y6087" t="str">
        <f>IF(Table1[[#This Row],[RFM_Score]]="555","Champion", IF(AND(J6087&gt;=4,V6087&gt;=4),"Loyal", IF(U6087&lt;=2,"At Risk", IF(W6087&gt;=4,"Potential Loyalist","Others"))))</f>
        <v>Potential Loyalist</v>
      </c>
    </row>
    <row r="6088" spans="1:25">
      <c r="A6088" t="s">
        <v>5912</v>
      </c>
      <c r="B6088">
        <v>23</v>
      </c>
      <c r="C6088" t="s">
        <v>19</v>
      </c>
      <c r="D6088" t="s">
        <v>25</v>
      </c>
      <c r="E6088" s="6" t="s">
        <v>18158</v>
      </c>
      <c r="F6088" t="s">
        <v>26</v>
      </c>
      <c r="G6088">
        <v>4</v>
      </c>
      <c r="H6088">
        <v>1</v>
      </c>
      <c r="I6088">
        <v>43</v>
      </c>
      <c r="J6088">
        <v>1</v>
      </c>
      <c r="K6088">
        <v>349.29</v>
      </c>
      <c r="L6088" t="str">
        <f t="shared" si="570"/>
        <v/>
      </c>
      <c r="M6088">
        <v>2</v>
      </c>
      <c r="N6088" t="str">
        <f t="shared" si="571"/>
        <v/>
      </c>
      <c r="O6088">
        <v>15</v>
      </c>
      <c r="P6088" s="11">
        <v>0.25</v>
      </c>
      <c r="Q6088" s="11">
        <v>2.3255813953488299E-2</v>
      </c>
      <c r="R6088" s="12">
        <v>174.64500000000001</v>
      </c>
      <c r="S6088" t="s">
        <v>22</v>
      </c>
      <c r="T6088">
        <v>1</v>
      </c>
      <c r="U6088">
        <f t="shared" si="572"/>
        <v>5</v>
      </c>
      <c r="V6088">
        <f t="shared" si="573"/>
        <v>1</v>
      </c>
      <c r="W6088">
        <f t="shared" si="574"/>
        <v>4</v>
      </c>
      <c r="X6088" t="str">
        <f t="shared" si="575"/>
        <v>514</v>
      </c>
      <c r="Y6088" t="str">
        <f>IF(Table1[[#This Row],[RFM_Score]]="555","Champion", IF(AND(J6088&gt;=4,V6088&gt;=4),"Loyal", IF(U6088&lt;=2,"At Risk", IF(W6088&gt;=4,"Potential Loyalist","Others"))))</f>
        <v>Potential Loyalist</v>
      </c>
    </row>
    <row r="6089" spans="1:25">
      <c r="A6089" t="s">
        <v>5997</v>
      </c>
      <c r="B6089">
        <v>25</v>
      </c>
      <c r="C6089" t="s">
        <v>24</v>
      </c>
      <c r="D6089" t="s">
        <v>25</v>
      </c>
      <c r="E6089" s="6" t="s">
        <v>18159</v>
      </c>
      <c r="F6089" t="s">
        <v>21</v>
      </c>
      <c r="G6089">
        <v>2</v>
      </c>
      <c r="H6089">
        <v>1</v>
      </c>
      <c r="I6089">
        <v>61</v>
      </c>
      <c r="J6089">
        <v>5</v>
      </c>
      <c r="K6089">
        <v>348.4</v>
      </c>
      <c r="L6089" t="str">
        <f t="shared" si="570"/>
        <v/>
      </c>
      <c r="M6089">
        <v>2</v>
      </c>
      <c r="N6089" t="str">
        <f t="shared" si="571"/>
        <v/>
      </c>
      <c r="O6089">
        <v>28</v>
      </c>
      <c r="P6089" s="11">
        <v>0.5</v>
      </c>
      <c r="Q6089" s="11">
        <v>8.1967213114753995E-2</v>
      </c>
      <c r="R6089" s="12">
        <v>174.2</v>
      </c>
      <c r="S6089" t="s">
        <v>22</v>
      </c>
      <c r="T6089">
        <v>0</v>
      </c>
      <c r="U6089">
        <f t="shared" si="572"/>
        <v>4</v>
      </c>
      <c r="V6089">
        <f t="shared" si="573"/>
        <v>1</v>
      </c>
      <c r="W6089">
        <f t="shared" si="574"/>
        <v>4</v>
      </c>
      <c r="X6089" t="str">
        <f t="shared" si="575"/>
        <v>414</v>
      </c>
      <c r="Y6089" t="str">
        <f>IF(Table1[[#This Row],[RFM_Score]]="555","Champion", IF(AND(J6089&gt;=4,V6089&gt;=4),"Loyal", IF(U6089&lt;=2,"At Risk", IF(W6089&gt;=4,"Potential Loyalist","Others"))))</f>
        <v>Potential Loyalist</v>
      </c>
    </row>
    <row r="6090" spans="1:25">
      <c r="A6090" t="s">
        <v>11762</v>
      </c>
      <c r="B6090">
        <v>26</v>
      </c>
      <c r="C6090" t="s">
        <v>24</v>
      </c>
      <c r="D6090" t="s">
        <v>29</v>
      </c>
      <c r="E6090" s="6" t="s">
        <v>18160</v>
      </c>
      <c r="F6090" t="s">
        <v>26</v>
      </c>
      <c r="G6090">
        <v>1</v>
      </c>
      <c r="H6090">
        <v>0</v>
      </c>
      <c r="I6090">
        <v>48</v>
      </c>
      <c r="J6090">
        <v>2</v>
      </c>
      <c r="K6090">
        <v>348.17</v>
      </c>
      <c r="L6090" t="str">
        <f t="shared" si="570"/>
        <v/>
      </c>
      <c r="M6090">
        <v>2</v>
      </c>
      <c r="N6090" t="str">
        <f t="shared" si="571"/>
        <v/>
      </c>
      <c r="O6090">
        <v>141</v>
      </c>
      <c r="P6090" s="11">
        <v>0</v>
      </c>
      <c r="Q6090" s="11">
        <v>4.1666666666666602E-2</v>
      </c>
      <c r="R6090" s="12">
        <v>174.08500000000001</v>
      </c>
      <c r="S6090" t="s">
        <v>22</v>
      </c>
      <c r="T6090">
        <v>1</v>
      </c>
      <c r="U6090">
        <f t="shared" si="572"/>
        <v>1</v>
      </c>
      <c r="V6090">
        <f t="shared" si="573"/>
        <v>1</v>
      </c>
      <c r="W6090">
        <f t="shared" si="574"/>
        <v>4</v>
      </c>
      <c r="X6090" t="str">
        <f t="shared" si="575"/>
        <v>114</v>
      </c>
      <c r="Y6090" t="str">
        <f>IF(Table1[[#This Row],[RFM_Score]]="555","Champion", IF(AND(J6090&gt;=4,V6090&gt;=4),"Loyal", IF(U6090&lt;=2,"At Risk", IF(W6090&gt;=4,"Potential Loyalist","Others"))))</f>
        <v>At Risk</v>
      </c>
    </row>
    <row r="6091" spans="1:25">
      <c r="A6091" t="s">
        <v>3040</v>
      </c>
      <c r="B6091">
        <v>57</v>
      </c>
      <c r="C6091" t="s">
        <v>19</v>
      </c>
      <c r="D6091" t="s">
        <v>25</v>
      </c>
      <c r="E6091" s="6" t="s">
        <v>18161</v>
      </c>
      <c r="F6091" t="s">
        <v>60</v>
      </c>
      <c r="G6091">
        <v>7</v>
      </c>
      <c r="H6091">
        <v>2</v>
      </c>
      <c r="I6091">
        <v>43</v>
      </c>
      <c r="J6091">
        <v>1</v>
      </c>
      <c r="K6091">
        <v>347.84</v>
      </c>
      <c r="L6091" t="str">
        <f t="shared" si="570"/>
        <v/>
      </c>
      <c r="M6091">
        <v>2</v>
      </c>
      <c r="N6091" t="str">
        <f t="shared" si="571"/>
        <v/>
      </c>
      <c r="O6091">
        <v>22</v>
      </c>
      <c r="P6091" s="11">
        <v>0.28571428571428498</v>
      </c>
      <c r="Q6091" s="11">
        <v>2.3255813953488299E-2</v>
      </c>
      <c r="R6091" s="12">
        <v>173.92</v>
      </c>
      <c r="S6091" t="s">
        <v>22</v>
      </c>
      <c r="T6091">
        <v>0</v>
      </c>
      <c r="U6091">
        <f t="shared" si="572"/>
        <v>4</v>
      </c>
      <c r="V6091">
        <f t="shared" si="573"/>
        <v>1</v>
      </c>
      <c r="W6091">
        <f t="shared" si="574"/>
        <v>4</v>
      </c>
      <c r="X6091" t="str">
        <f t="shared" si="575"/>
        <v>414</v>
      </c>
      <c r="Y6091" t="str">
        <f>IF(Table1[[#This Row],[RFM_Score]]="555","Champion", IF(AND(J6091&gt;=4,V6091&gt;=4),"Loyal", IF(U6091&lt;=2,"At Risk", IF(W6091&gt;=4,"Potential Loyalist","Others"))))</f>
        <v>Potential Loyalist</v>
      </c>
    </row>
    <row r="6092" spans="1:25">
      <c r="A6092" t="s">
        <v>5863</v>
      </c>
      <c r="B6092">
        <v>33</v>
      </c>
      <c r="C6092" t="s">
        <v>19</v>
      </c>
      <c r="D6092" t="s">
        <v>41</v>
      </c>
      <c r="E6092" s="6" t="s">
        <v>18162</v>
      </c>
      <c r="F6092" t="s">
        <v>26</v>
      </c>
      <c r="G6092">
        <v>2</v>
      </c>
      <c r="H6092">
        <v>0</v>
      </c>
      <c r="I6092">
        <v>29</v>
      </c>
      <c r="J6092">
        <v>2</v>
      </c>
      <c r="K6092">
        <v>347.71</v>
      </c>
      <c r="L6092" t="str">
        <f t="shared" si="570"/>
        <v/>
      </c>
      <c r="M6092">
        <v>2</v>
      </c>
      <c r="N6092" t="str">
        <f t="shared" si="571"/>
        <v/>
      </c>
      <c r="O6092">
        <v>46</v>
      </c>
      <c r="P6092" s="11">
        <v>0</v>
      </c>
      <c r="Q6092" s="11">
        <v>6.8965517241379296E-2</v>
      </c>
      <c r="R6092" s="12">
        <v>173.85499999999999</v>
      </c>
      <c r="S6092" t="s">
        <v>22</v>
      </c>
      <c r="T6092">
        <v>0</v>
      </c>
      <c r="U6092">
        <f t="shared" si="572"/>
        <v>3</v>
      </c>
      <c r="V6092">
        <f t="shared" si="573"/>
        <v>1</v>
      </c>
      <c r="W6092">
        <f t="shared" si="574"/>
        <v>4</v>
      </c>
      <c r="X6092" t="str">
        <f t="shared" si="575"/>
        <v>314</v>
      </c>
      <c r="Y6092" t="str">
        <f>IF(Table1[[#This Row],[RFM_Score]]="555","Champion", IF(AND(J6092&gt;=4,V6092&gt;=4),"Loyal", IF(U6092&lt;=2,"At Risk", IF(W6092&gt;=4,"Potential Loyalist","Others"))))</f>
        <v>Potential Loyalist</v>
      </c>
    </row>
    <row r="6093" spans="1:25">
      <c r="A6093" t="s">
        <v>3011</v>
      </c>
      <c r="B6093">
        <v>45</v>
      </c>
      <c r="C6093" t="s">
        <v>19</v>
      </c>
      <c r="D6093" t="s">
        <v>46</v>
      </c>
      <c r="E6093" s="6" t="s">
        <v>18163</v>
      </c>
      <c r="F6093" t="s">
        <v>37</v>
      </c>
      <c r="G6093">
        <v>1</v>
      </c>
      <c r="H6093">
        <v>0</v>
      </c>
      <c r="I6093">
        <v>55</v>
      </c>
      <c r="J6093">
        <v>0</v>
      </c>
      <c r="K6093">
        <v>347.45</v>
      </c>
      <c r="L6093" t="str">
        <f t="shared" si="570"/>
        <v/>
      </c>
      <c r="M6093">
        <v>2</v>
      </c>
      <c r="N6093" t="str">
        <f t="shared" si="571"/>
        <v/>
      </c>
      <c r="O6093">
        <v>17</v>
      </c>
      <c r="P6093" s="11">
        <v>0</v>
      </c>
      <c r="Q6093" s="11">
        <v>0</v>
      </c>
      <c r="R6093" s="12">
        <v>173.72499999999999</v>
      </c>
      <c r="S6093" t="s">
        <v>22</v>
      </c>
      <c r="T6093">
        <v>0</v>
      </c>
      <c r="U6093">
        <f t="shared" si="572"/>
        <v>5</v>
      </c>
      <c r="V6093">
        <f t="shared" si="573"/>
        <v>1</v>
      </c>
      <c r="W6093">
        <f t="shared" si="574"/>
        <v>4</v>
      </c>
      <c r="X6093" t="str">
        <f t="shared" si="575"/>
        <v>514</v>
      </c>
      <c r="Y6093" t="str">
        <f>IF(Table1[[#This Row],[RFM_Score]]="555","Champion", IF(AND(J6093&gt;=4,V6093&gt;=4),"Loyal", IF(U6093&lt;=2,"At Risk", IF(W6093&gt;=4,"Potential Loyalist","Others"))))</f>
        <v>Potential Loyalist</v>
      </c>
    </row>
    <row r="6094" spans="1:25">
      <c r="A6094" t="s">
        <v>3577</v>
      </c>
      <c r="B6094">
        <v>38</v>
      </c>
      <c r="C6094" t="s">
        <v>19</v>
      </c>
      <c r="D6094" t="s">
        <v>25</v>
      </c>
      <c r="E6094" s="6" t="s">
        <v>18164</v>
      </c>
      <c r="F6094" t="s">
        <v>21</v>
      </c>
      <c r="G6094">
        <v>1</v>
      </c>
      <c r="H6094">
        <v>0</v>
      </c>
      <c r="I6094">
        <v>46</v>
      </c>
      <c r="J6094">
        <v>2</v>
      </c>
      <c r="K6094">
        <v>347.33</v>
      </c>
      <c r="L6094" t="str">
        <f t="shared" si="570"/>
        <v/>
      </c>
      <c r="M6094">
        <v>2</v>
      </c>
      <c r="N6094" t="str">
        <f t="shared" si="571"/>
        <v/>
      </c>
      <c r="O6094">
        <v>0</v>
      </c>
      <c r="P6094" s="11">
        <v>0</v>
      </c>
      <c r="Q6094" s="11">
        <v>4.3478260869565202E-2</v>
      </c>
      <c r="R6094" s="12">
        <v>173.66499999999999</v>
      </c>
      <c r="S6094" t="s">
        <v>22</v>
      </c>
      <c r="T6094">
        <v>0</v>
      </c>
      <c r="U6094">
        <f t="shared" si="572"/>
        <v>5</v>
      </c>
      <c r="V6094">
        <f t="shared" si="573"/>
        <v>1</v>
      </c>
      <c r="W6094">
        <f t="shared" si="574"/>
        <v>4</v>
      </c>
      <c r="X6094" t="str">
        <f t="shared" si="575"/>
        <v>514</v>
      </c>
      <c r="Y6094" t="str">
        <f>IF(Table1[[#This Row],[RFM_Score]]="555","Champion", IF(AND(J6094&gt;=4,V6094&gt;=4),"Loyal", IF(U6094&lt;=2,"At Risk", IF(W6094&gt;=4,"Potential Loyalist","Others"))))</f>
        <v>Potential Loyalist</v>
      </c>
    </row>
    <row r="6095" spans="1:25">
      <c r="A6095" t="s">
        <v>6989</v>
      </c>
      <c r="B6095">
        <v>18</v>
      </c>
      <c r="C6095" t="s">
        <v>24</v>
      </c>
      <c r="D6095" t="s">
        <v>25</v>
      </c>
      <c r="E6095" s="6" t="s">
        <v>18165</v>
      </c>
      <c r="F6095" t="s">
        <v>30</v>
      </c>
      <c r="G6095">
        <v>0</v>
      </c>
      <c r="H6095">
        <v>0</v>
      </c>
      <c r="I6095">
        <v>58</v>
      </c>
      <c r="J6095">
        <v>6</v>
      </c>
      <c r="K6095">
        <v>347.26</v>
      </c>
      <c r="L6095" t="str">
        <f t="shared" si="570"/>
        <v/>
      </c>
      <c r="M6095">
        <v>2</v>
      </c>
      <c r="N6095" t="str">
        <f t="shared" si="571"/>
        <v/>
      </c>
      <c r="O6095">
        <v>21</v>
      </c>
      <c r="P6095" s="11">
        <v>0</v>
      </c>
      <c r="Q6095" s="11">
        <v>0.10344827586206801</v>
      </c>
      <c r="R6095" s="12">
        <v>173.63</v>
      </c>
      <c r="S6095" t="s">
        <v>22</v>
      </c>
      <c r="T6095">
        <v>0</v>
      </c>
      <c r="U6095">
        <f t="shared" si="572"/>
        <v>4</v>
      </c>
      <c r="V6095">
        <f t="shared" si="573"/>
        <v>1</v>
      </c>
      <c r="W6095">
        <f t="shared" si="574"/>
        <v>4</v>
      </c>
      <c r="X6095" t="str">
        <f t="shared" si="575"/>
        <v>414</v>
      </c>
      <c r="Y6095" t="str">
        <f>IF(Table1[[#This Row],[RFM_Score]]="555","Champion", IF(AND(J6095&gt;=4,V6095&gt;=4),"Loyal", IF(U6095&lt;=2,"At Risk", IF(W6095&gt;=4,"Potential Loyalist","Others"))))</f>
        <v>Potential Loyalist</v>
      </c>
    </row>
    <row r="6096" spans="1:25">
      <c r="A6096" t="s">
        <v>5850</v>
      </c>
      <c r="B6096">
        <v>24</v>
      </c>
      <c r="C6096" t="s">
        <v>19</v>
      </c>
      <c r="D6096" t="s">
        <v>25</v>
      </c>
      <c r="E6096" s="6" t="s">
        <v>18166</v>
      </c>
      <c r="F6096" t="s">
        <v>60</v>
      </c>
      <c r="G6096">
        <v>2</v>
      </c>
      <c r="H6096">
        <v>2</v>
      </c>
      <c r="I6096">
        <v>69</v>
      </c>
      <c r="J6096">
        <v>4</v>
      </c>
      <c r="K6096">
        <v>346.98</v>
      </c>
      <c r="L6096" t="str">
        <f t="shared" si="570"/>
        <v/>
      </c>
      <c r="M6096">
        <v>2</v>
      </c>
      <c r="N6096" t="str">
        <f t="shared" si="571"/>
        <v/>
      </c>
      <c r="O6096">
        <v>2</v>
      </c>
      <c r="P6096" s="11">
        <v>1</v>
      </c>
      <c r="Q6096" s="11">
        <v>5.7971014492753603E-2</v>
      </c>
      <c r="R6096" s="12">
        <v>173.49</v>
      </c>
      <c r="S6096" t="s">
        <v>22</v>
      </c>
      <c r="T6096">
        <v>0</v>
      </c>
      <c r="U6096">
        <f t="shared" si="572"/>
        <v>5</v>
      </c>
      <c r="V6096">
        <f t="shared" si="573"/>
        <v>1</v>
      </c>
      <c r="W6096">
        <f t="shared" si="574"/>
        <v>4</v>
      </c>
      <c r="X6096" t="str">
        <f t="shared" si="575"/>
        <v>514</v>
      </c>
      <c r="Y6096" t="str">
        <f>IF(Table1[[#This Row],[RFM_Score]]="555","Champion", IF(AND(J6096&gt;=4,V6096&gt;=4),"Loyal", IF(U6096&lt;=2,"At Risk", IF(W6096&gt;=4,"Potential Loyalist","Others"))))</f>
        <v>Potential Loyalist</v>
      </c>
    </row>
    <row r="6097" spans="1:25">
      <c r="A6097" t="s">
        <v>2254</v>
      </c>
      <c r="B6097">
        <v>34</v>
      </c>
      <c r="C6097" t="s">
        <v>19</v>
      </c>
      <c r="D6097" t="s">
        <v>25</v>
      </c>
      <c r="E6097" s="6" t="s">
        <v>18167</v>
      </c>
      <c r="F6097" t="s">
        <v>60</v>
      </c>
      <c r="G6097">
        <v>0</v>
      </c>
      <c r="H6097">
        <v>0</v>
      </c>
      <c r="I6097">
        <v>70</v>
      </c>
      <c r="J6097">
        <v>2</v>
      </c>
      <c r="K6097">
        <v>346.45</v>
      </c>
      <c r="L6097" t="str">
        <f t="shared" si="570"/>
        <v/>
      </c>
      <c r="M6097">
        <v>2</v>
      </c>
      <c r="N6097" t="str">
        <f t="shared" si="571"/>
        <v/>
      </c>
      <c r="O6097">
        <v>13</v>
      </c>
      <c r="P6097" s="11">
        <v>0</v>
      </c>
      <c r="Q6097" s="11">
        <v>2.8571428571428501E-2</v>
      </c>
      <c r="R6097" s="12">
        <v>173.22499999999999</v>
      </c>
      <c r="S6097" t="s">
        <v>22</v>
      </c>
      <c r="T6097">
        <v>0</v>
      </c>
      <c r="U6097">
        <f t="shared" si="572"/>
        <v>5</v>
      </c>
      <c r="V6097">
        <f t="shared" si="573"/>
        <v>1</v>
      </c>
      <c r="W6097">
        <f t="shared" si="574"/>
        <v>4</v>
      </c>
      <c r="X6097" t="str">
        <f t="shared" si="575"/>
        <v>514</v>
      </c>
      <c r="Y6097" t="str">
        <f>IF(Table1[[#This Row],[RFM_Score]]="555","Champion", IF(AND(J6097&gt;=4,V6097&gt;=4),"Loyal", IF(U6097&lt;=2,"At Risk", IF(W6097&gt;=4,"Potential Loyalist","Others"))))</f>
        <v>Potential Loyalist</v>
      </c>
    </row>
    <row r="6098" spans="1:25">
      <c r="A6098" t="s">
        <v>5242</v>
      </c>
      <c r="B6098">
        <v>44</v>
      </c>
      <c r="C6098" t="s">
        <v>19</v>
      </c>
      <c r="D6098" t="s">
        <v>25</v>
      </c>
      <c r="E6098" s="6" t="s">
        <v>18168</v>
      </c>
      <c r="F6098" t="s">
        <v>26</v>
      </c>
      <c r="G6098">
        <v>5</v>
      </c>
      <c r="H6098">
        <v>3</v>
      </c>
      <c r="I6098">
        <v>52</v>
      </c>
      <c r="J6098">
        <v>1</v>
      </c>
      <c r="K6098">
        <v>345.84</v>
      </c>
      <c r="L6098" t="str">
        <f t="shared" si="570"/>
        <v/>
      </c>
      <c r="M6098">
        <v>2</v>
      </c>
      <c r="N6098" t="str">
        <f t="shared" si="571"/>
        <v/>
      </c>
      <c r="O6098">
        <v>71</v>
      </c>
      <c r="P6098" s="11">
        <v>0.6</v>
      </c>
      <c r="Q6098" s="11">
        <v>1.9230769230769201E-2</v>
      </c>
      <c r="R6098" s="12">
        <v>172.92</v>
      </c>
      <c r="S6098" t="s">
        <v>22</v>
      </c>
      <c r="T6098">
        <v>0</v>
      </c>
      <c r="U6098">
        <f t="shared" si="572"/>
        <v>2</v>
      </c>
      <c r="V6098">
        <f t="shared" si="573"/>
        <v>1</v>
      </c>
      <c r="W6098">
        <f t="shared" si="574"/>
        <v>4</v>
      </c>
      <c r="X6098" t="str">
        <f t="shared" si="575"/>
        <v>214</v>
      </c>
      <c r="Y6098" t="str">
        <f>IF(Table1[[#This Row],[RFM_Score]]="555","Champion", IF(AND(J6098&gt;=4,V6098&gt;=4),"Loyal", IF(U6098&lt;=2,"At Risk", IF(W6098&gt;=4,"Potential Loyalist","Others"))))</f>
        <v>At Risk</v>
      </c>
    </row>
    <row r="6099" spans="1:25">
      <c r="A6099" t="s">
        <v>10018</v>
      </c>
      <c r="B6099">
        <v>28</v>
      </c>
      <c r="C6099" t="s">
        <v>24</v>
      </c>
      <c r="D6099" t="s">
        <v>29</v>
      </c>
      <c r="E6099" s="6" t="s">
        <v>18169</v>
      </c>
      <c r="F6099" t="s">
        <v>60</v>
      </c>
      <c r="G6099">
        <v>2</v>
      </c>
      <c r="H6099">
        <v>0</v>
      </c>
      <c r="I6099">
        <v>57</v>
      </c>
      <c r="J6099">
        <v>3</v>
      </c>
      <c r="K6099">
        <v>345.69</v>
      </c>
      <c r="L6099" t="str">
        <f t="shared" si="570"/>
        <v/>
      </c>
      <c r="M6099">
        <v>2</v>
      </c>
      <c r="N6099" t="str">
        <f t="shared" si="571"/>
        <v/>
      </c>
      <c r="O6099">
        <v>117</v>
      </c>
      <c r="P6099" s="11">
        <v>0</v>
      </c>
      <c r="Q6099" s="11">
        <v>5.2631578947368397E-2</v>
      </c>
      <c r="R6099" s="12">
        <v>172.845</v>
      </c>
      <c r="S6099" t="s">
        <v>22</v>
      </c>
      <c r="T6099">
        <v>0</v>
      </c>
      <c r="U6099">
        <f t="shared" si="572"/>
        <v>1</v>
      </c>
      <c r="V6099">
        <f t="shared" si="573"/>
        <v>1</v>
      </c>
      <c r="W6099">
        <f t="shared" si="574"/>
        <v>4</v>
      </c>
      <c r="X6099" t="str">
        <f t="shared" si="575"/>
        <v>114</v>
      </c>
      <c r="Y6099" t="str">
        <f>IF(Table1[[#This Row],[RFM_Score]]="555","Champion", IF(AND(J6099&gt;=4,V6099&gt;=4),"Loyal", IF(U6099&lt;=2,"At Risk", IF(W6099&gt;=4,"Potential Loyalist","Others"))))</f>
        <v>At Risk</v>
      </c>
    </row>
    <row r="6100" spans="1:25">
      <c r="A6100" t="s">
        <v>6006</v>
      </c>
      <c r="B6100">
        <v>27</v>
      </c>
      <c r="C6100" t="s">
        <v>19</v>
      </c>
      <c r="D6100" t="s">
        <v>25</v>
      </c>
      <c r="E6100" s="6" t="s">
        <v>18170</v>
      </c>
      <c r="F6100" t="s">
        <v>62</v>
      </c>
      <c r="G6100">
        <v>4</v>
      </c>
      <c r="H6100">
        <v>1</v>
      </c>
      <c r="I6100">
        <v>44</v>
      </c>
      <c r="J6100">
        <v>0</v>
      </c>
      <c r="K6100">
        <v>344.38</v>
      </c>
      <c r="L6100" t="str">
        <f t="shared" si="570"/>
        <v/>
      </c>
      <c r="M6100">
        <v>2</v>
      </c>
      <c r="N6100" t="str">
        <f t="shared" si="571"/>
        <v/>
      </c>
      <c r="O6100">
        <v>17</v>
      </c>
      <c r="P6100" s="11">
        <v>0.25</v>
      </c>
      <c r="Q6100" s="11">
        <v>0</v>
      </c>
      <c r="R6100" s="12">
        <v>172.19</v>
      </c>
      <c r="S6100" t="s">
        <v>22</v>
      </c>
      <c r="T6100">
        <v>0</v>
      </c>
      <c r="U6100">
        <f t="shared" si="572"/>
        <v>5</v>
      </c>
      <c r="V6100">
        <f t="shared" si="573"/>
        <v>1</v>
      </c>
      <c r="W6100">
        <f t="shared" si="574"/>
        <v>4</v>
      </c>
      <c r="X6100" t="str">
        <f t="shared" si="575"/>
        <v>514</v>
      </c>
      <c r="Y6100" t="str">
        <f>IF(Table1[[#This Row],[RFM_Score]]="555","Champion", IF(AND(J6100&gt;=4,V6100&gt;=4),"Loyal", IF(U6100&lt;=2,"At Risk", IF(W6100&gt;=4,"Potential Loyalist","Others"))))</f>
        <v>Potential Loyalist</v>
      </c>
    </row>
    <row r="6101" spans="1:25">
      <c r="A6101" t="s">
        <v>7600</v>
      </c>
      <c r="B6101">
        <v>45</v>
      </c>
      <c r="C6101" t="s">
        <v>19</v>
      </c>
      <c r="D6101" t="s">
        <v>25</v>
      </c>
      <c r="E6101" s="6" t="s">
        <v>18171</v>
      </c>
      <c r="F6101" t="s">
        <v>30</v>
      </c>
      <c r="G6101">
        <v>3</v>
      </c>
      <c r="H6101">
        <v>0</v>
      </c>
      <c r="I6101">
        <v>48</v>
      </c>
      <c r="J6101">
        <v>2</v>
      </c>
      <c r="K6101">
        <v>344.32</v>
      </c>
      <c r="L6101" t="str">
        <f t="shared" si="570"/>
        <v/>
      </c>
      <c r="M6101">
        <v>2</v>
      </c>
      <c r="N6101" t="str">
        <f t="shared" si="571"/>
        <v/>
      </c>
      <c r="O6101">
        <v>2</v>
      </c>
      <c r="P6101" s="11">
        <v>0</v>
      </c>
      <c r="Q6101" s="11">
        <v>4.1666666666666602E-2</v>
      </c>
      <c r="R6101" s="12">
        <v>172.16</v>
      </c>
      <c r="S6101" t="s">
        <v>22</v>
      </c>
      <c r="T6101">
        <v>1</v>
      </c>
      <c r="U6101">
        <f t="shared" si="572"/>
        <v>5</v>
      </c>
      <c r="V6101">
        <f t="shared" si="573"/>
        <v>1</v>
      </c>
      <c r="W6101">
        <f t="shared" si="574"/>
        <v>4</v>
      </c>
      <c r="X6101" t="str">
        <f t="shared" si="575"/>
        <v>514</v>
      </c>
      <c r="Y6101" t="str">
        <f>IF(Table1[[#This Row],[RFM_Score]]="555","Champion", IF(AND(J6101&gt;=4,V6101&gt;=4),"Loyal", IF(U6101&lt;=2,"At Risk", IF(W6101&gt;=4,"Potential Loyalist","Others"))))</f>
        <v>Potential Loyalist</v>
      </c>
    </row>
    <row r="6102" spans="1:25">
      <c r="A6102" t="s">
        <v>2586</v>
      </c>
      <c r="B6102">
        <v>60</v>
      </c>
      <c r="C6102" t="s">
        <v>19</v>
      </c>
      <c r="D6102" t="s">
        <v>25</v>
      </c>
      <c r="E6102" s="6" t="s">
        <v>18172</v>
      </c>
      <c r="F6102" t="s">
        <v>21</v>
      </c>
      <c r="G6102">
        <v>2</v>
      </c>
      <c r="H6102">
        <v>1</v>
      </c>
      <c r="I6102">
        <v>53</v>
      </c>
      <c r="J6102">
        <v>3</v>
      </c>
      <c r="K6102">
        <v>344.28</v>
      </c>
      <c r="L6102" t="str">
        <f t="shared" si="570"/>
        <v/>
      </c>
      <c r="M6102">
        <v>2</v>
      </c>
      <c r="N6102" t="str">
        <f t="shared" si="571"/>
        <v/>
      </c>
      <c r="O6102">
        <v>1</v>
      </c>
      <c r="P6102" s="11">
        <v>0.5</v>
      </c>
      <c r="Q6102" s="11">
        <v>5.6603773584905599E-2</v>
      </c>
      <c r="R6102" s="12">
        <v>172.14</v>
      </c>
      <c r="S6102" t="s">
        <v>22</v>
      </c>
      <c r="T6102">
        <v>0</v>
      </c>
      <c r="U6102">
        <f t="shared" si="572"/>
        <v>5</v>
      </c>
      <c r="V6102">
        <f t="shared" si="573"/>
        <v>1</v>
      </c>
      <c r="W6102">
        <f t="shared" si="574"/>
        <v>4</v>
      </c>
      <c r="X6102" t="str">
        <f t="shared" si="575"/>
        <v>514</v>
      </c>
      <c r="Y6102" t="str">
        <f>IF(Table1[[#This Row],[RFM_Score]]="555","Champion", IF(AND(J6102&gt;=4,V6102&gt;=4),"Loyal", IF(U6102&lt;=2,"At Risk", IF(W6102&gt;=4,"Potential Loyalist","Others"))))</f>
        <v>Potential Loyalist</v>
      </c>
    </row>
    <row r="6103" spans="1:25">
      <c r="A6103" t="s">
        <v>10520</v>
      </c>
      <c r="B6103">
        <v>42</v>
      </c>
      <c r="C6103" t="s">
        <v>24</v>
      </c>
      <c r="D6103" t="s">
        <v>29</v>
      </c>
      <c r="E6103" s="6" t="s">
        <v>18173</v>
      </c>
      <c r="F6103" t="s">
        <v>62</v>
      </c>
      <c r="G6103">
        <v>2</v>
      </c>
      <c r="H6103">
        <v>1</v>
      </c>
      <c r="I6103">
        <v>42</v>
      </c>
      <c r="J6103">
        <v>2</v>
      </c>
      <c r="K6103">
        <v>343.73</v>
      </c>
      <c r="L6103" t="str">
        <f t="shared" si="570"/>
        <v/>
      </c>
      <c r="M6103">
        <v>2</v>
      </c>
      <c r="N6103" t="str">
        <f t="shared" si="571"/>
        <v/>
      </c>
      <c r="O6103">
        <v>1</v>
      </c>
      <c r="P6103" s="11">
        <v>0.5</v>
      </c>
      <c r="Q6103" s="11">
        <v>4.7619047619047603E-2</v>
      </c>
      <c r="R6103" s="12">
        <v>171.86500000000001</v>
      </c>
      <c r="S6103" t="s">
        <v>22</v>
      </c>
      <c r="T6103">
        <v>0</v>
      </c>
      <c r="U6103">
        <f t="shared" si="572"/>
        <v>5</v>
      </c>
      <c r="V6103">
        <f t="shared" si="573"/>
        <v>1</v>
      </c>
      <c r="W6103">
        <f t="shared" si="574"/>
        <v>4</v>
      </c>
      <c r="X6103" t="str">
        <f t="shared" si="575"/>
        <v>514</v>
      </c>
      <c r="Y6103" t="str">
        <f>IF(Table1[[#This Row],[RFM_Score]]="555","Champion", IF(AND(J6103&gt;=4,V6103&gt;=4),"Loyal", IF(U6103&lt;=2,"At Risk", IF(W6103&gt;=4,"Potential Loyalist","Others"))))</f>
        <v>Potential Loyalist</v>
      </c>
    </row>
    <row r="6104" spans="1:25">
      <c r="A6104" t="s">
        <v>3284</v>
      </c>
      <c r="B6104">
        <v>26</v>
      </c>
      <c r="C6104" t="s">
        <v>24</v>
      </c>
      <c r="D6104" t="s">
        <v>46</v>
      </c>
      <c r="E6104" s="6" t="s">
        <v>18174</v>
      </c>
      <c r="F6104" t="s">
        <v>37</v>
      </c>
      <c r="G6104">
        <v>3</v>
      </c>
      <c r="H6104">
        <v>0</v>
      </c>
      <c r="I6104">
        <v>52</v>
      </c>
      <c r="J6104">
        <v>1</v>
      </c>
      <c r="K6104">
        <v>343.58</v>
      </c>
      <c r="L6104" t="str">
        <f t="shared" si="570"/>
        <v/>
      </c>
      <c r="M6104">
        <v>2</v>
      </c>
      <c r="N6104" t="str">
        <f t="shared" si="571"/>
        <v/>
      </c>
      <c r="O6104">
        <v>17</v>
      </c>
      <c r="P6104" s="11">
        <v>0</v>
      </c>
      <c r="Q6104" s="11">
        <v>1.9230769230769201E-2</v>
      </c>
      <c r="R6104" s="12">
        <v>171.79</v>
      </c>
      <c r="S6104" t="s">
        <v>22</v>
      </c>
      <c r="T6104">
        <v>0</v>
      </c>
      <c r="U6104">
        <f t="shared" si="572"/>
        <v>5</v>
      </c>
      <c r="V6104">
        <f t="shared" si="573"/>
        <v>1</v>
      </c>
      <c r="W6104">
        <f t="shared" si="574"/>
        <v>4</v>
      </c>
      <c r="X6104" t="str">
        <f t="shared" si="575"/>
        <v>514</v>
      </c>
      <c r="Y6104" t="str">
        <f>IF(Table1[[#This Row],[RFM_Score]]="555","Champion", IF(AND(J6104&gt;=4,V6104&gt;=4),"Loyal", IF(U6104&lt;=2,"At Risk", IF(W6104&gt;=4,"Potential Loyalist","Others"))))</f>
        <v>Potential Loyalist</v>
      </c>
    </row>
    <row r="6105" spans="1:25">
      <c r="A6105" t="s">
        <v>9543</v>
      </c>
      <c r="B6105">
        <v>33</v>
      </c>
      <c r="C6105" t="s">
        <v>19</v>
      </c>
      <c r="D6105" t="s">
        <v>25</v>
      </c>
      <c r="E6105" s="6" t="s">
        <v>18175</v>
      </c>
      <c r="F6105" t="s">
        <v>21</v>
      </c>
      <c r="G6105">
        <v>5</v>
      </c>
      <c r="H6105">
        <v>0</v>
      </c>
      <c r="I6105">
        <v>41</v>
      </c>
      <c r="J6105">
        <v>2</v>
      </c>
      <c r="K6105">
        <v>343.05</v>
      </c>
      <c r="L6105" t="str">
        <f t="shared" si="570"/>
        <v/>
      </c>
      <c r="M6105">
        <v>2</v>
      </c>
      <c r="N6105" t="str">
        <f t="shared" si="571"/>
        <v/>
      </c>
      <c r="O6105">
        <v>22</v>
      </c>
      <c r="P6105" s="11">
        <v>0</v>
      </c>
      <c r="Q6105" s="11">
        <v>4.8780487804878002E-2</v>
      </c>
      <c r="R6105" s="12">
        <v>171.52500000000001</v>
      </c>
      <c r="S6105" t="s">
        <v>22</v>
      </c>
      <c r="T6105">
        <v>0</v>
      </c>
      <c r="U6105">
        <f t="shared" si="572"/>
        <v>4</v>
      </c>
      <c r="V6105">
        <f t="shared" si="573"/>
        <v>1</v>
      </c>
      <c r="W6105">
        <f t="shared" si="574"/>
        <v>4</v>
      </c>
      <c r="X6105" t="str">
        <f t="shared" si="575"/>
        <v>414</v>
      </c>
      <c r="Y6105" t="str">
        <f>IF(Table1[[#This Row],[RFM_Score]]="555","Champion", IF(AND(J6105&gt;=4,V6105&gt;=4),"Loyal", IF(U6105&lt;=2,"At Risk", IF(W6105&gt;=4,"Potential Loyalist","Others"))))</f>
        <v>Potential Loyalist</v>
      </c>
    </row>
    <row r="6106" spans="1:25">
      <c r="A6106" t="s">
        <v>2834</v>
      </c>
      <c r="B6106">
        <v>18</v>
      </c>
      <c r="C6106" t="s">
        <v>19</v>
      </c>
      <c r="D6106" t="s">
        <v>41</v>
      </c>
      <c r="E6106" s="6" t="s">
        <v>18176</v>
      </c>
      <c r="F6106" t="s">
        <v>30</v>
      </c>
      <c r="G6106">
        <v>2</v>
      </c>
      <c r="H6106">
        <v>0</v>
      </c>
      <c r="I6106">
        <v>54</v>
      </c>
      <c r="J6106">
        <v>3</v>
      </c>
      <c r="K6106">
        <v>343.01</v>
      </c>
      <c r="L6106" t="str">
        <f t="shared" si="570"/>
        <v/>
      </c>
      <c r="M6106">
        <v>2</v>
      </c>
      <c r="N6106" t="str">
        <f t="shared" si="571"/>
        <v/>
      </c>
      <c r="O6106">
        <v>15</v>
      </c>
      <c r="P6106" s="11">
        <v>0</v>
      </c>
      <c r="Q6106" s="11">
        <v>5.5555555555555497E-2</v>
      </c>
      <c r="R6106" s="12">
        <v>171.505</v>
      </c>
      <c r="S6106" t="s">
        <v>22</v>
      </c>
      <c r="T6106">
        <v>0</v>
      </c>
      <c r="U6106">
        <f t="shared" si="572"/>
        <v>5</v>
      </c>
      <c r="V6106">
        <f t="shared" si="573"/>
        <v>1</v>
      </c>
      <c r="W6106">
        <f t="shared" si="574"/>
        <v>4</v>
      </c>
      <c r="X6106" t="str">
        <f t="shared" si="575"/>
        <v>514</v>
      </c>
      <c r="Y6106" t="str">
        <f>IF(Table1[[#This Row],[RFM_Score]]="555","Champion", IF(AND(J6106&gt;=4,V6106&gt;=4),"Loyal", IF(U6106&lt;=2,"At Risk", IF(W6106&gt;=4,"Potential Loyalist","Others"))))</f>
        <v>Potential Loyalist</v>
      </c>
    </row>
    <row r="6107" spans="1:25">
      <c r="A6107" t="s">
        <v>11848</v>
      </c>
      <c r="B6107">
        <v>19</v>
      </c>
      <c r="C6107" t="s">
        <v>19</v>
      </c>
      <c r="D6107" t="s">
        <v>25</v>
      </c>
      <c r="E6107" s="6" t="s">
        <v>18177</v>
      </c>
      <c r="F6107" t="s">
        <v>37</v>
      </c>
      <c r="G6107">
        <v>5</v>
      </c>
      <c r="H6107">
        <v>1</v>
      </c>
      <c r="I6107">
        <v>45</v>
      </c>
      <c r="J6107">
        <v>4</v>
      </c>
      <c r="K6107">
        <v>341.23</v>
      </c>
      <c r="L6107" t="str">
        <f t="shared" si="570"/>
        <v/>
      </c>
      <c r="M6107">
        <v>2</v>
      </c>
      <c r="N6107" t="str">
        <f t="shared" si="571"/>
        <v/>
      </c>
      <c r="O6107">
        <v>3</v>
      </c>
      <c r="P6107" s="11">
        <v>0.2</v>
      </c>
      <c r="Q6107" s="11">
        <v>8.8888888888888795E-2</v>
      </c>
      <c r="R6107" s="12">
        <v>170.61500000000001</v>
      </c>
      <c r="S6107" t="s">
        <v>22</v>
      </c>
      <c r="T6107">
        <v>1</v>
      </c>
      <c r="U6107">
        <f t="shared" si="572"/>
        <v>5</v>
      </c>
      <c r="V6107">
        <f t="shared" si="573"/>
        <v>1</v>
      </c>
      <c r="W6107">
        <f t="shared" si="574"/>
        <v>4</v>
      </c>
      <c r="X6107" t="str">
        <f t="shared" si="575"/>
        <v>514</v>
      </c>
      <c r="Y6107" t="str">
        <f>IF(Table1[[#This Row],[RFM_Score]]="555","Champion", IF(AND(J6107&gt;=4,V6107&gt;=4),"Loyal", IF(U6107&lt;=2,"At Risk", IF(W6107&gt;=4,"Potential Loyalist","Others"))))</f>
        <v>Potential Loyalist</v>
      </c>
    </row>
    <row r="6108" spans="1:25">
      <c r="A6108" t="s">
        <v>425</v>
      </c>
      <c r="B6108">
        <v>46</v>
      </c>
      <c r="C6108" t="s">
        <v>19</v>
      </c>
      <c r="D6108" t="s">
        <v>41</v>
      </c>
      <c r="E6108" s="6" t="s">
        <v>18178</v>
      </c>
      <c r="F6108" t="s">
        <v>60</v>
      </c>
      <c r="G6108">
        <v>1</v>
      </c>
      <c r="H6108">
        <v>1</v>
      </c>
      <c r="I6108">
        <v>62</v>
      </c>
      <c r="J6108">
        <v>3</v>
      </c>
      <c r="K6108">
        <v>341.11</v>
      </c>
      <c r="L6108" t="str">
        <f t="shared" si="570"/>
        <v/>
      </c>
      <c r="M6108">
        <v>2</v>
      </c>
      <c r="N6108" t="str">
        <f t="shared" si="571"/>
        <v/>
      </c>
      <c r="O6108">
        <v>14</v>
      </c>
      <c r="P6108" s="11">
        <v>1</v>
      </c>
      <c r="Q6108" s="11">
        <v>4.8387096774193498E-2</v>
      </c>
      <c r="R6108" s="12">
        <v>170.55500000000001</v>
      </c>
      <c r="S6108" t="s">
        <v>22</v>
      </c>
      <c r="T6108">
        <v>0</v>
      </c>
      <c r="U6108">
        <f t="shared" si="572"/>
        <v>5</v>
      </c>
      <c r="V6108">
        <f t="shared" si="573"/>
        <v>1</v>
      </c>
      <c r="W6108">
        <f t="shared" si="574"/>
        <v>4</v>
      </c>
      <c r="X6108" t="str">
        <f t="shared" si="575"/>
        <v>514</v>
      </c>
      <c r="Y6108" t="str">
        <f>IF(Table1[[#This Row],[RFM_Score]]="555","Champion", IF(AND(J6108&gt;=4,V6108&gt;=4),"Loyal", IF(U6108&lt;=2,"At Risk", IF(W6108&gt;=4,"Potential Loyalist","Others"))))</f>
        <v>Potential Loyalist</v>
      </c>
    </row>
    <row r="6109" spans="1:25">
      <c r="A6109" t="s">
        <v>9522</v>
      </c>
      <c r="B6109">
        <v>50</v>
      </c>
      <c r="C6109" t="s">
        <v>19</v>
      </c>
      <c r="D6109" t="s">
        <v>25</v>
      </c>
      <c r="E6109" s="6" t="s">
        <v>18179</v>
      </c>
      <c r="F6109" t="s">
        <v>60</v>
      </c>
      <c r="G6109">
        <v>4</v>
      </c>
      <c r="H6109">
        <v>2</v>
      </c>
      <c r="I6109">
        <v>47</v>
      </c>
      <c r="J6109">
        <v>3</v>
      </c>
      <c r="K6109">
        <v>340.87</v>
      </c>
      <c r="L6109" t="str">
        <f t="shared" si="570"/>
        <v/>
      </c>
      <c r="M6109">
        <v>2</v>
      </c>
      <c r="N6109" t="str">
        <f t="shared" si="571"/>
        <v/>
      </c>
      <c r="O6109">
        <v>22</v>
      </c>
      <c r="P6109" s="11">
        <v>0.5</v>
      </c>
      <c r="Q6109" s="11">
        <v>6.3829787234042507E-2</v>
      </c>
      <c r="R6109" s="12">
        <v>170.435</v>
      </c>
      <c r="S6109" t="s">
        <v>22</v>
      </c>
      <c r="T6109">
        <v>0</v>
      </c>
      <c r="U6109">
        <f t="shared" si="572"/>
        <v>4</v>
      </c>
      <c r="V6109">
        <f t="shared" si="573"/>
        <v>1</v>
      </c>
      <c r="W6109">
        <f t="shared" si="574"/>
        <v>4</v>
      </c>
      <c r="X6109" t="str">
        <f t="shared" si="575"/>
        <v>414</v>
      </c>
      <c r="Y6109" t="str">
        <f>IF(Table1[[#This Row],[RFM_Score]]="555","Champion", IF(AND(J6109&gt;=4,V6109&gt;=4),"Loyal", IF(U6109&lt;=2,"At Risk", IF(W6109&gt;=4,"Potential Loyalist","Others"))))</f>
        <v>Potential Loyalist</v>
      </c>
    </row>
    <row r="6110" spans="1:25">
      <c r="A6110" t="s">
        <v>4012</v>
      </c>
      <c r="B6110">
        <v>37</v>
      </c>
      <c r="C6110" t="s">
        <v>24</v>
      </c>
      <c r="D6110" t="s">
        <v>25</v>
      </c>
      <c r="E6110" s="6" t="s">
        <v>18180</v>
      </c>
      <c r="F6110" t="s">
        <v>21</v>
      </c>
      <c r="G6110">
        <v>2</v>
      </c>
      <c r="H6110">
        <v>1</v>
      </c>
      <c r="I6110">
        <v>54</v>
      </c>
      <c r="J6110">
        <v>4</v>
      </c>
      <c r="K6110">
        <v>340.43</v>
      </c>
      <c r="L6110" t="str">
        <f t="shared" si="570"/>
        <v/>
      </c>
      <c r="M6110">
        <v>2</v>
      </c>
      <c r="N6110" t="str">
        <f t="shared" si="571"/>
        <v/>
      </c>
      <c r="O6110">
        <v>8</v>
      </c>
      <c r="P6110" s="11">
        <v>0.5</v>
      </c>
      <c r="Q6110" s="11">
        <v>7.4074074074074001E-2</v>
      </c>
      <c r="R6110" s="12">
        <v>170.215</v>
      </c>
      <c r="S6110" t="s">
        <v>22</v>
      </c>
      <c r="T6110">
        <v>0</v>
      </c>
      <c r="U6110">
        <f t="shared" si="572"/>
        <v>5</v>
      </c>
      <c r="V6110">
        <f t="shared" si="573"/>
        <v>1</v>
      </c>
      <c r="W6110">
        <f t="shared" si="574"/>
        <v>4</v>
      </c>
      <c r="X6110" t="str">
        <f t="shared" si="575"/>
        <v>514</v>
      </c>
      <c r="Y6110" t="str">
        <f>IF(Table1[[#This Row],[RFM_Score]]="555","Champion", IF(AND(J6110&gt;=4,V6110&gt;=4),"Loyal", IF(U6110&lt;=2,"At Risk", IF(W6110&gt;=4,"Potential Loyalist","Others"))))</f>
        <v>Potential Loyalist</v>
      </c>
    </row>
    <row r="6111" spans="1:25">
      <c r="A6111" t="s">
        <v>1354</v>
      </c>
      <c r="B6111">
        <v>31</v>
      </c>
      <c r="C6111" t="s">
        <v>24</v>
      </c>
      <c r="D6111" t="s">
        <v>25</v>
      </c>
      <c r="E6111" s="6" t="s">
        <v>18181</v>
      </c>
      <c r="F6111" t="s">
        <v>21</v>
      </c>
      <c r="G6111">
        <v>4</v>
      </c>
      <c r="H6111">
        <v>1</v>
      </c>
      <c r="I6111">
        <v>39</v>
      </c>
      <c r="J6111">
        <v>1</v>
      </c>
      <c r="K6111">
        <v>339.95</v>
      </c>
      <c r="L6111" t="str">
        <f t="shared" si="570"/>
        <v/>
      </c>
      <c r="M6111">
        <v>2</v>
      </c>
      <c r="N6111" t="str">
        <f t="shared" si="571"/>
        <v/>
      </c>
      <c r="O6111">
        <v>33</v>
      </c>
      <c r="P6111" s="11">
        <v>0.25</v>
      </c>
      <c r="Q6111" s="11">
        <v>2.5641025641025599E-2</v>
      </c>
      <c r="R6111" s="12">
        <v>169.97499999999999</v>
      </c>
      <c r="S6111" t="s">
        <v>22</v>
      </c>
      <c r="T6111">
        <v>0</v>
      </c>
      <c r="U6111">
        <f t="shared" si="572"/>
        <v>4</v>
      </c>
      <c r="V6111">
        <f t="shared" si="573"/>
        <v>1</v>
      </c>
      <c r="W6111">
        <f t="shared" si="574"/>
        <v>4</v>
      </c>
      <c r="X6111" t="str">
        <f t="shared" si="575"/>
        <v>414</v>
      </c>
      <c r="Y6111" t="str">
        <f>IF(Table1[[#This Row],[RFM_Score]]="555","Champion", IF(AND(J6111&gt;=4,V6111&gt;=4),"Loyal", IF(U6111&lt;=2,"At Risk", IF(W6111&gt;=4,"Potential Loyalist","Others"))))</f>
        <v>Potential Loyalist</v>
      </c>
    </row>
    <row r="6112" spans="1:25">
      <c r="A6112" t="s">
        <v>4344</v>
      </c>
      <c r="B6112">
        <v>43</v>
      </c>
      <c r="C6112" t="s">
        <v>19</v>
      </c>
      <c r="D6112" t="s">
        <v>20</v>
      </c>
      <c r="E6112" s="6" t="s">
        <v>18182</v>
      </c>
      <c r="F6112" t="s">
        <v>26</v>
      </c>
      <c r="G6112">
        <v>4</v>
      </c>
      <c r="H6112">
        <v>2</v>
      </c>
      <c r="I6112">
        <v>49</v>
      </c>
      <c r="J6112">
        <v>5</v>
      </c>
      <c r="K6112">
        <v>339.53</v>
      </c>
      <c r="L6112" t="str">
        <f t="shared" si="570"/>
        <v/>
      </c>
      <c r="M6112">
        <v>2</v>
      </c>
      <c r="N6112" t="str">
        <f t="shared" si="571"/>
        <v/>
      </c>
      <c r="O6112">
        <v>74</v>
      </c>
      <c r="P6112" s="11">
        <v>0.5</v>
      </c>
      <c r="Q6112" s="11">
        <v>0.10204081632653</v>
      </c>
      <c r="R6112" s="12">
        <v>169.76499999999999</v>
      </c>
      <c r="S6112" t="s">
        <v>22</v>
      </c>
      <c r="T6112">
        <v>0</v>
      </c>
      <c r="U6112">
        <f t="shared" si="572"/>
        <v>2</v>
      </c>
      <c r="V6112">
        <f t="shared" si="573"/>
        <v>1</v>
      </c>
      <c r="W6112">
        <f t="shared" si="574"/>
        <v>4</v>
      </c>
      <c r="X6112" t="str">
        <f t="shared" si="575"/>
        <v>214</v>
      </c>
      <c r="Y6112" t="str">
        <f>IF(Table1[[#This Row],[RFM_Score]]="555","Champion", IF(AND(J6112&gt;=4,V6112&gt;=4),"Loyal", IF(U6112&lt;=2,"At Risk", IF(W6112&gt;=4,"Potential Loyalist","Others"))))</f>
        <v>At Risk</v>
      </c>
    </row>
    <row r="6113" spans="1:25">
      <c r="A6113" t="s">
        <v>7651</v>
      </c>
      <c r="B6113">
        <v>53</v>
      </c>
      <c r="C6113" t="s">
        <v>24</v>
      </c>
      <c r="D6113" t="s">
        <v>25</v>
      </c>
      <c r="E6113" s="6" t="s">
        <v>18183</v>
      </c>
      <c r="F6113" t="s">
        <v>30</v>
      </c>
      <c r="G6113">
        <v>3</v>
      </c>
      <c r="H6113">
        <v>1</v>
      </c>
      <c r="I6113">
        <v>52</v>
      </c>
      <c r="J6113">
        <v>1</v>
      </c>
      <c r="K6113">
        <v>338.91</v>
      </c>
      <c r="L6113" t="str">
        <f t="shared" si="570"/>
        <v/>
      </c>
      <c r="M6113">
        <v>2</v>
      </c>
      <c r="N6113" t="str">
        <f t="shared" si="571"/>
        <v/>
      </c>
      <c r="O6113">
        <v>34</v>
      </c>
      <c r="P6113" s="11">
        <v>0.33333333333333298</v>
      </c>
      <c r="Q6113" s="11">
        <v>1.9230769230769201E-2</v>
      </c>
      <c r="R6113" s="12">
        <v>169.45500000000001</v>
      </c>
      <c r="S6113" t="s">
        <v>22</v>
      </c>
      <c r="T6113">
        <v>0</v>
      </c>
      <c r="U6113">
        <f t="shared" si="572"/>
        <v>4</v>
      </c>
      <c r="V6113">
        <f t="shared" si="573"/>
        <v>1</v>
      </c>
      <c r="W6113">
        <f t="shared" si="574"/>
        <v>4</v>
      </c>
      <c r="X6113" t="str">
        <f t="shared" si="575"/>
        <v>414</v>
      </c>
      <c r="Y6113" t="str">
        <f>IF(Table1[[#This Row],[RFM_Score]]="555","Champion", IF(AND(J6113&gt;=4,V6113&gt;=4),"Loyal", IF(U6113&lt;=2,"At Risk", IF(W6113&gt;=4,"Potential Loyalist","Others"))))</f>
        <v>Potential Loyalist</v>
      </c>
    </row>
    <row r="6114" spans="1:25">
      <c r="A6114" t="s">
        <v>11529</v>
      </c>
      <c r="B6114">
        <v>37</v>
      </c>
      <c r="C6114" t="s">
        <v>24</v>
      </c>
      <c r="D6114" t="s">
        <v>41</v>
      </c>
      <c r="E6114" s="6" t="s">
        <v>18184</v>
      </c>
      <c r="F6114" t="s">
        <v>26</v>
      </c>
      <c r="G6114">
        <v>2</v>
      </c>
      <c r="H6114">
        <v>2</v>
      </c>
      <c r="I6114">
        <v>52</v>
      </c>
      <c r="J6114">
        <v>1</v>
      </c>
      <c r="K6114">
        <v>338.52</v>
      </c>
      <c r="L6114" t="str">
        <f t="shared" si="570"/>
        <v/>
      </c>
      <c r="M6114">
        <v>2</v>
      </c>
      <c r="N6114" t="str">
        <f t="shared" si="571"/>
        <v/>
      </c>
      <c r="O6114">
        <v>52</v>
      </c>
      <c r="P6114" s="11">
        <v>1</v>
      </c>
      <c r="Q6114" s="11">
        <v>1.9230769230769201E-2</v>
      </c>
      <c r="R6114" s="12">
        <v>169.26</v>
      </c>
      <c r="S6114" t="s">
        <v>22</v>
      </c>
      <c r="T6114">
        <v>0</v>
      </c>
      <c r="U6114">
        <f t="shared" si="572"/>
        <v>3</v>
      </c>
      <c r="V6114">
        <f t="shared" si="573"/>
        <v>1</v>
      </c>
      <c r="W6114">
        <f t="shared" si="574"/>
        <v>4</v>
      </c>
      <c r="X6114" t="str">
        <f t="shared" si="575"/>
        <v>314</v>
      </c>
      <c r="Y6114" t="str">
        <f>IF(Table1[[#This Row],[RFM_Score]]="555","Champion", IF(AND(J6114&gt;=4,V6114&gt;=4),"Loyal", IF(U6114&lt;=2,"At Risk", IF(W6114&gt;=4,"Potential Loyalist","Others"))))</f>
        <v>Potential Loyalist</v>
      </c>
    </row>
    <row r="6115" spans="1:25">
      <c r="A6115" t="s">
        <v>995</v>
      </c>
      <c r="B6115">
        <v>41</v>
      </c>
      <c r="C6115" t="s">
        <v>33</v>
      </c>
      <c r="D6115" t="s">
        <v>29</v>
      </c>
      <c r="E6115" s="6" t="s">
        <v>18185</v>
      </c>
      <c r="F6115" t="s">
        <v>60</v>
      </c>
      <c r="G6115">
        <v>3</v>
      </c>
      <c r="H6115">
        <v>1</v>
      </c>
      <c r="I6115">
        <v>52</v>
      </c>
      <c r="J6115">
        <v>3</v>
      </c>
      <c r="K6115">
        <v>338.28</v>
      </c>
      <c r="L6115" t="str">
        <f t="shared" si="570"/>
        <v/>
      </c>
      <c r="M6115">
        <v>2</v>
      </c>
      <c r="N6115" t="str">
        <f t="shared" si="571"/>
        <v/>
      </c>
      <c r="O6115">
        <v>62</v>
      </c>
      <c r="P6115" s="11">
        <v>0.33333333333333298</v>
      </c>
      <c r="Q6115" s="11">
        <v>5.7692307692307598E-2</v>
      </c>
      <c r="R6115" s="12">
        <v>169.14</v>
      </c>
      <c r="S6115" t="s">
        <v>22</v>
      </c>
      <c r="T6115">
        <v>0</v>
      </c>
      <c r="U6115">
        <f t="shared" si="572"/>
        <v>3</v>
      </c>
      <c r="V6115">
        <f t="shared" si="573"/>
        <v>1</v>
      </c>
      <c r="W6115">
        <f t="shared" si="574"/>
        <v>4</v>
      </c>
      <c r="X6115" t="str">
        <f t="shared" si="575"/>
        <v>314</v>
      </c>
      <c r="Y6115" t="str">
        <f>IF(Table1[[#This Row],[RFM_Score]]="555","Champion", IF(AND(J6115&gt;=4,V6115&gt;=4),"Loyal", IF(U6115&lt;=2,"At Risk", IF(W6115&gt;=4,"Potential Loyalist","Others"))))</f>
        <v>Potential Loyalist</v>
      </c>
    </row>
    <row r="6116" spans="1:25">
      <c r="A6116" t="s">
        <v>1546</v>
      </c>
      <c r="B6116">
        <v>52</v>
      </c>
      <c r="C6116" t="s">
        <v>24</v>
      </c>
      <c r="D6116" t="s">
        <v>25</v>
      </c>
      <c r="E6116" s="6" t="s">
        <v>18186</v>
      </c>
      <c r="F6116" t="s">
        <v>60</v>
      </c>
      <c r="G6116">
        <v>3</v>
      </c>
      <c r="H6116">
        <v>1</v>
      </c>
      <c r="I6116">
        <v>54</v>
      </c>
      <c r="J6116">
        <v>4</v>
      </c>
      <c r="K6116">
        <v>338.05</v>
      </c>
      <c r="L6116" t="str">
        <f t="shared" si="570"/>
        <v/>
      </c>
      <c r="M6116">
        <v>2</v>
      </c>
      <c r="N6116" t="str">
        <f t="shared" si="571"/>
        <v/>
      </c>
      <c r="O6116">
        <v>8</v>
      </c>
      <c r="P6116" s="11">
        <v>0.33333333333333298</v>
      </c>
      <c r="Q6116" s="11">
        <v>7.4074074074074001E-2</v>
      </c>
      <c r="R6116" s="12">
        <v>169.02500000000001</v>
      </c>
      <c r="S6116" t="s">
        <v>22</v>
      </c>
      <c r="T6116">
        <v>0</v>
      </c>
      <c r="U6116">
        <f t="shared" si="572"/>
        <v>5</v>
      </c>
      <c r="V6116">
        <f t="shared" si="573"/>
        <v>1</v>
      </c>
      <c r="W6116">
        <f t="shared" si="574"/>
        <v>4</v>
      </c>
      <c r="X6116" t="str">
        <f t="shared" si="575"/>
        <v>514</v>
      </c>
      <c r="Y6116" t="str">
        <f>IF(Table1[[#This Row],[RFM_Score]]="555","Champion", IF(AND(J6116&gt;=4,V6116&gt;=4),"Loyal", IF(U6116&lt;=2,"At Risk", IF(W6116&gt;=4,"Potential Loyalist","Others"))))</f>
        <v>Potential Loyalist</v>
      </c>
    </row>
    <row r="6117" spans="1:25">
      <c r="A6117" t="s">
        <v>3588</v>
      </c>
      <c r="B6117">
        <v>18</v>
      </c>
      <c r="C6117" t="s">
        <v>24</v>
      </c>
      <c r="D6117" t="s">
        <v>20</v>
      </c>
      <c r="E6117" s="6" t="s">
        <v>18187</v>
      </c>
      <c r="F6117" t="s">
        <v>30</v>
      </c>
      <c r="G6117">
        <v>3</v>
      </c>
      <c r="H6117">
        <v>0</v>
      </c>
      <c r="I6117">
        <v>50</v>
      </c>
      <c r="J6117">
        <v>7</v>
      </c>
      <c r="K6117">
        <v>337.98</v>
      </c>
      <c r="L6117" t="str">
        <f t="shared" si="570"/>
        <v/>
      </c>
      <c r="M6117">
        <v>2</v>
      </c>
      <c r="N6117" t="str">
        <f t="shared" si="571"/>
        <v/>
      </c>
      <c r="O6117">
        <v>8</v>
      </c>
      <c r="P6117" s="11">
        <v>0</v>
      </c>
      <c r="Q6117" s="11">
        <v>0.14000000000000001</v>
      </c>
      <c r="R6117" s="12">
        <v>168.99</v>
      </c>
      <c r="S6117" t="s">
        <v>22</v>
      </c>
      <c r="T6117">
        <v>1</v>
      </c>
      <c r="U6117">
        <f t="shared" si="572"/>
        <v>5</v>
      </c>
      <c r="V6117">
        <f t="shared" si="573"/>
        <v>1</v>
      </c>
      <c r="W6117">
        <f t="shared" si="574"/>
        <v>4</v>
      </c>
      <c r="X6117" t="str">
        <f t="shared" si="575"/>
        <v>514</v>
      </c>
      <c r="Y6117" t="str">
        <f>IF(Table1[[#This Row],[RFM_Score]]="555","Champion", IF(AND(J6117&gt;=4,V6117&gt;=4),"Loyal", IF(U6117&lt;=2,"At Risk", IF(W6117&gt;=4,"Potential Loyalist","Others"))))</f>
        <v>Potential Loyalist</v>
      </c>
    </row>
    <row r="6118" spans="1:25">
      <c r="A6118" t="s">
        <v>8303</v>
      </c>
      <c r="B6118">
        <v>45</v>
      </c>
      <c r="C6118" t="s">
        <v>24</v>
      </c>
      <c r="D6118" t="s">
        <v>20</v>
      </c>
      <c r="E6118" s="6" t="s">
        <v>18188</v>
      </c>
      <c r="F6118" t="s">
        <v>30</v>
      </c>
      <c r="G6118">
        <v>3</v>
      </c>
      <c r="H6118">
        <v>1</v>
      </c>
      <c r="I6118">
        <v>59</v>
      </c>
      <c r="J6118">
        <v>3</v>
      </c>
      <c r="K6118">
        <v>337.12</v>
      </c>
      <c r="L6118" t="str">
        <f t="shared" si="570"/>
        <v/>
      </c>
      <c r="M6118">
        <v>2</v>
      </c>
      <c r="N6118" t="str">
        <f t="shared" si="571"/>
        <v/>
      </c>
      <c r="O6118">
        <v>29</v>
      </c>
      <c r="P6118" s="11">
        <v>0.33333333333333298</v>
      </c>
      <c r="Q6118" s="11">
        <v>5.0847457627118599E-2</v>
      </c>
      <c r="R6118" s="12">
        <v>168.56</v>
      </c>
      <c r="S6118" t="s">
        <v>22</v>
      </c>
      <c r="T6118">
        <v>0</v>
      </c>
      <c r="U6118">
        <f t="shared" si="572"/>
        <v>4</v>
      </c>
      <c r="V6118">
        <f t="shared" si="573"/>
        <v>1</v>
      </c>
      <c r="W6118">
        <f t="shared" si="574"/>
        <v>4</v>
      </c>
      <c r="X6118" t="str">
        <f t="shared" si="575"/>
        <v>414</v>
      </c>
      <c r="Y6118" t="str">
        <f>IF(Table1[[#This Row],[RFM_Score]]="555","Champion", IF(AND(J6118&gt;=4,V6118&gt;=4),"Loyal", IF(U6118&lt;=2,"At Risk", IF(W6118&gt;=4,"Potential Loyalist","Others"))))</f>
        <v>Potential Loyalist</v>
      </c>
    </row>
    <row r="6119" spans="1:25">
      <c r="A6119" t="s">
        <v>9557</v>
      </c>
      <c r="B6119">
        <v>47</v>
      </c>
      <c r="C6119" t="s">
        <v>19</v>
      </c>
      <c r="D6119" t="s">
        <v>25</v>
      </c>
      <c r="E6119" s="6" t="s">
        <v>18189</v>
      </c>
      <c r="F6119" t="s">
        <v>21</v>
      </c>
      <c r="G6119">
        <v>2</v>
      </c>
      <c r="H6119">
        <v>1</v>
      </c>
      <c r="I6119">
        <v>46</v>
      </c>
      <c r="J6119">
        <v>2</v>
      </c>
      <c r="K6119">
        <v>337</v>
      </c>
      <c r="L6119" t="str">
        <f t="shared" si="570"/>
        <v/>
      </c>
      <c r="M6119">
        <v>2</v>
      </c>
      <c r="N6119" t="str">
        <f t="shared" si="571"/>
        <v/>
      </c>
      <c r="O6119">
        <v>28</v>
      </c>
      <c r="P6119" s="11">
        <v>0.5</v>
      </c>
      <c r="Q6119" s="11">
        <v>4.3478260869565202E-2</v>
      </c>
      <c r="R6119" s="12">
        <v>168.5</v>
      </c>
      <c r="S6119" t="s">
        <v>22</v>
      </c>
      <c r="T6119">
        <v>1</v>
      </c>
      <c r="U6119">
        <f t="shared" si="572"/>
        <v>4</v>
      </c>
      <c r="V6119">
        <f t="shared" si="573"/>
        <v>1</v>
      </c>
      <c r="W6119">
        <f t="shared" si="574"/>
        <v>4</v>
      </c>
      <c r="X6119" t="str">
        <f t="shared" si="575"/>
        <v>414</v>
      </c>
      <c r="Y6119" t="str">
        <f>IF(Table1[[#This Row],[RFM_Score]]="555","Champion", IF(AND(J6119&gt;=4,V6119&gt;=4),"Loyal", IF(U6119&lt;=2,"At Risk", IF(W6119&gt;=4,"Potential Loyalist","Others"))))</f>
        <v>Potential Loyalist</v>
      </c>
    </row>
    <row r="6120" spans="1:25">
      <c r="A6120" t="s">
        <v>590</v>
      </c>
      <c r="B6120">
        <v>38</v>
      </c>
      <c r="C6120" t="s">
        <v>24</v>
      </c>
      <c r="D6120" t="s">
        <v>29</v>
      </c>
      <c r="E6120" s="6" t="s">
        <v>18190</v>
      </c>
      <c r="F6120" t="s">
        <v>30</v>
      </c>
      <c r="G6120">
        <v>2</v>
      </c>
      <c r="H6120">
        <v>0</v>
      </c>
      <c r="I6120">
        <v>64</v>
      </c>
      <c r="J6120">
        <v>3</v>
      </c>
      <c r="K6120">
        <v>336.91</v>
      </c>
      <c r="L6120" t="str">
        <f t="shared" si="570"/>
        <v/>
      </c>
      <c r="M6120">
        <v>2</v>
      </c>
      <c r="N6120" t="str">
        <f t="shared" si="571"/>
        <v/>
      </c>
      <c r="O6120">
        <v>26</v>
      </c>
      <c r="P6120" s="11">
        <v>0</v>
      </c>
      <c r="Q6120" s="11">
        <v>4.6875E-2</v>
      </c>
      <c r="R6120" s="12">
        <v>168.45500000000001</v>
      </c>
      <c r="S6120" t="s">
        <v>22</v>
      </c>
      <c r="T6120">
        <v>0</v>
      </c>
      <c r="U6120">
        <f t="shared" si="572"/>
        <v>4</v>
      </c>
      <c r="V6120">
        <f t="shared" si="573"/>
        <v>1</v>
      </c>
      <c r="W6120">
        <f t="shared" si="574"/>
        <v>4</v>
      </c>
      <c r="X6120" t="str">
        <f t="shared" si="575"/>
        <v>414</v>
      </c>
      <c r="Y6120" t="str">
        <f>IF(Table1[[#This Row],[RFM_Score]]="555","Champion", IF(AND(J6120&gt;=4,V6120&gt;=4),"Loyal", IF(U6120&lt;=2,"At Risk", IF(W6120&gt;=4,"Potential Loyalist","Others"))))</f>
        <v>Potential Loyalist</v>
      </c>
    </row>
    <row r="6121" spans="1:25">
      <c r="A6121" t="s">
        <v>9524</v>
      </c>
      <c r="B6121">
        <v>49</v>
      </c>
      <c r="C6121" t="s">
        <v>19</v>
      </c>
      <c r="D6121" t="s">
        <v>25</v>
      </c>
      <c r="E6121" s="6" t="s">
        <v>18191</v>
      </c>
      <c r="F6121" t="s">
        <v>21</v>
      </c>
      <c r="G6121">
        <v>1</v>
      </c>
      <c r="H6121">
        <v>0</v>
      </c>
      <c r="I6121">
        <v>49</v>
      </c>
      <c r="J6121">
        <v>4</v>
      </c>
      <c r="K6121">
        <v>336.73</v>
      </c>
      <c r="L6121" t="str">
        <f t="shared" si="570"/>
        <v/>
      </c>
      <c r="M6121">
        <v>2</v>
      </c>
      <c r="N6121" t="str">
        <f t="shared" si="571"/>
        <v/>
      </c>
      <c r="O6121">
        <v>16</v>
      </c>
      <c r="P6121" s="11">
        <v>0</v>
      </c>
      <c r="Q6121" s="11">
        <v>8.16326530612244E-2</v>
      </c>
      <c r="R6121" s="12">
        <v>168.36500000000001</v>
      </c>
      <c r="S6121" t="s">
        <v>22</v>
      </c>
      <c r="T6121">
        <v>0</v>
      </c>
      <c r="U6121">
        <f t="shared" si="572"/>
        <v>5</v>
      </c>
      <c r="V6121">
        <f t="shared" si="573"/>
        <v>1</v>
      </c>
      <c r="W6121">
        <f t="shared" si="574"/>
        <v>4</v>
      </c>
      <c r="X6121" t="str">
        <f t="shared" si="575"/>
        <v>514</v>
      </c>
      <c r="Y6121" t="str">
        <f>IF(Table1[[#This Row],[RFM_Score]]="555","Champion", IF(AND(J6121&gt;=4,V6121&gt;=4),"Loyal", IF(U6121&lt;=2,"At Risk", IF(W6121&gt;=4,"Potential Loyalist","Others"))))</f>
        <v>Potential Loyalist</v>
      </c>
    </row>
    <row r="6122" spans="1:25">
      <c r="A6122" t="s">
        <v>7917</v>
      </c>
      <c r="B6122">
        <v>19</v>
      </c>
      <c r="C6122" t="s">
        <v>24</v>
      </c>
      <c r="D6122" t="s">
        <v>41</v>
      </c>
      <c r="E6122" s="6" t="s">
        <v>18192</v>
      </c>
      <c r="F6122" t="s">
        <v>21</v>
      </c>
      <c r="G6122">
        <v>3</v>
      </c>
      <c r="H6122">
        <v>0</v>
      </c>
      <c r="I6122">
        <v>54</v>
      </c>
      <c r="J6122">
        <v>5</v>
      </c>
      <c r="K6122">
        <v>336.61</v>
      </c>
      <c r="L6122" t="str">
        <f t="shared" si="570"/>
        <v/>
      </c>
      <c r="M6122">
        <v>2</v>
      </c>
      <c r="N6122" t="str">
        <f t="shared" si="571"/>
        <v/>
      </c>
      <c r="O6122">
        <v>6</v>
      </c>
      <c r="P6122" s="11">
        <v>0</v>
      </c>
      <c r="Q6122" s="11">
        <v>9.2592592592592504E-2</v>
      </c>
      <c r="R6122" s="12">
        <v>168.30500000000001</v>
      </c>
      <c r="S6122" t="s">
        <v>22</v>
      </c>
      <c r="T6122">
        <v>0</v>
      </c>
      <c r="U6122">
        <f t="shared" si="572"/>
        <v>5</v>
      </c>
      <c r="V6122">
        <f t="shared" si="573"/>
        <v>1</v>
      </c>
      <c r="W6122">
        <f t="shared" si="574"/>
        <v>4</v>
      </c>
      <c r="X6122" t="str">
        <f t="shared" si="575"/>
        <v>514</v>
      </c>
      <c r="Y6122" t="str">
        <f>IF(Table1[[#This Row],[RFM_Score]]="555","Champion", IF(AND(J6122&gt;=4,V6122&gt;=4),"Loyal", IF(U6122&lt;=2,"At Risk", IF(W6122&gt;=4,"Potential Loyalist","Others"))))</f>
        <v>Potential Loyalist</v>
      </c>
    </row>
    <row r="6123" spans="1:25">
      <c r="A6123" t="s">
        <v>1017</v>
      </c>
      <c r="B6123">
        <v>44</v>
      </c>
      <c r="C6123" t="s">
        <v>19</v>
      </c>
      <c r="D6123" t="s">
        <v>25</v>
      </c>
      <c r="E6123" s="6" t="s">
        <v>18193</v>
      </c>
      <c r="F6123" t="s">
        <v>37</v>
      </c>
      <c r="G6123">
        <v>6</v>
      </c>
      <c r="H6123">
        <v>3</v>
      </c>
      <c r="I6123">
        <v>57</v>
      </c>
      <c r="J6123">
        <v>3</v>
      </c>
      <c r="K6123">
        <v>336.46</v>
      </c>
      <c r="L6123" t="str">
        <f t="shared" si="570"/>
        <v/>
      </c>
      <c r="M6123">
        <v>2</v>
      </c>
      <c r="N6123" t="str">
        <f t="shared" si="571"/>
        <v/>
      </c>
      <c r="O6123">
        <v>2</v>
      </c>
      <c r="P6123" s="11">
        <v>0.5</v>
      </c>
      <c r="Q6123" s="11">
        <v>5.2631578947368397E-2</v>
      </c>
      <c r="R6123" s="12">
        <v>168.23</v>
      </c>
      <c r="S6123" t="s">
        <v>22</v>
      </c>
      <c r="T6123">
        <v>0</v>
      </c>
      <c r="U6123">
        <f t="shared" si="572"/>
        <v>5</v>
      </c>
      <c r="V6123">
        <f t="shared" si="573"/>
        <v>1</v>
      </c>
      <c r="W6123">
        <f t="shared" si="574"/>
        <v>4</v>
      </c>
      <c r="X6123" t="str">
        <f t="shared" si="575"/>
        <v>514</v>
      </c>
      <c r="Y6123" t="str">
        <f>IF(Table1[[#This Row],[RFM_Score]]="555","Champion", IF(AND(J6123&gt;=4,V6123&gt;=4),"Loyal", IF(U6123&lt;=2,"At Risk", IF(W6123&gt;=4,"Potential Loyalist","Others"))))</f>
        <v>Potential Loyalist</v>
      </c>
    </row>
    <row r="6124" spans="1:25">
      <c r="A6124" t="s">
        <v>4638</v>
      </c>
      <c r="B6124">
        <v>46</v>
      </c>
      <c r="C6124" t="s">
        <v>19</v>
      </c>
      <c r="D6124" t="s">
        <v>35</v>
      </c>
      <c r="E6124" s="6" t="s">
        <v>18194</v>
      </c>
      <c r="F6124" t="s">
        <v>30</v>
      </c>
      <c r="G6124">
        <v>4</v>
      </c>
      <c r="H6124">
        <v>0</v>
      </c>
      <c r="I6124">
        <v>58</v>
      </c>
      <c r="J6124">
        <v>1</v>
      </c>
      <c r="K6124">
        <v>336.03</v>
      </c>
      <c r="L6124" t="str">
        <f t="shared" si="570"/>
        <v/>
      </c>
      <c r="M6124">
        <v>2</v>
      </c>
      <c r="N6124" t="str">
        <f t="shared" si="571"/>
        <v/>
      </c>
      <c r="O6124">
        <v>12</v>
      </c>
      <c r="P6124" s="11">
        <v>0</v>
      </c>
      <c r="Q6124" s="11">
        <v>1.72413793103448E-2</v>
      </c>
      <c r="R6124" s="12">
        <v>168.01499999999999</v>
      </c>
      <c r="S6124" t="s">
        <v>22</v>
      </c>
      <c r="T6124">
        <v>1</v>
      </c>
      <c r="U6124">
        <f t="shared" si="572"/>
        <v>5</v>
      </c>
      <c r="V6124">
        <f t="shared" si="573"/>
        <v>1</v>
      </c>
      <c r="W6124">
        <f t="shared" si="574"/>
        <v>4</v>
      </c>
      <c r="X6124" t="str">
        <f t="shared" si="575"/>
        <v>514</v>
      </c>
      <c r="Y6124" t="str">
        <f>IF(Table1[[#This Row],[RFM_Score]]="555","Champion", IF(AND(J6124&gt;=4,V6124&gt;=4),"Loyal", IF(U6124&lt;=2,"At Risk", IF(W6124&gt;=4,"Potential Loyalist","Others"))))</f>
        <v>Potential Loyalist</v>
      </c>
    </row>
    <row r="6125" spans="1:25">
      <c r="A6125" t="s">
        <v>7029</v>
      </c>
      <c r="B6125">
        <v>46</v>
      </c>
      <c r="C6125" t="s">
        <v>24</v>
      </c>
      <c r="D6125" t="s">
        <v>25</v>
      </c>
      <c r="E6125" s="6" t="s">
        <v>18195</v>
      </c>
      <c r="F6125" t="s">
        <v>21</v>
      </c>
      <c r="G6125">
        <v>3</v>
      </c>
      <c r="H6125">
        <v>1</v>
      </c>
      <c r="I6125">
        <v>40</v>
      </c>
      <c r="J6125">
        <v>2</v>
      </c>
      <c r="K6125">
        <v>335.84</v>
      </c>
      <c r="L6125" t="str">
        <f t="shared" si="570"/>
        <v/>
      </c>
      <c r="M6125">
        <v>2</v>
      </c>
      <c r="N6125" t="str">
        <f t="shared" si="571"/>
        <v/>
      </c>
      <c r="O6125">
        <v>25</v>
      </c>
      <c r="P6125" s="11">
        <v>0.33333333333333298</v>
      </c>
      <c r="Q6125" s="11">
        <v>0.05</v>
      </c>
      <c r="R6125" s="12">
        <v>167.92</v>
      </c>
      <c r="S6125" t="s">
        <v>22</v>
      </c>
      <c r="T6125">
        <v>0</v>
      </c>
      <c r="U6125">
        <f t="shared" si="572"/>
        <v>4</v>
      </c>
      <c r="V6125">
        <f t="shared" si="573"/>
        <v>1</v>
      </c>
      <c r="W6125">
        <f t="shared" si="574"/>
        <v>4</v>
      </c>
      <c r="X6125" t="str">
        <f t="shared" si="575"/>
        <v>414</v>
      </c>
      <c r="Y6125" t="str">
        <f>IF(Table1[[#This Row],[RFM_Score]]="555","Champion", IF(AND(J6125&gt;=4,V6125&gt;=4),"Loyal", IF(U6125&lt;=2,"At Risk", IF(W6125&gt;=4,"Potential Loyalist","Others"))))</f>
        <v>Potential Loyalist</v>
      </c>
    </row>
    <row r="6126" spans="1:25">
      <c r="A6126" t="s">
        <v>7530</v>
      </c>
      <c r="B6126">
        <v>35</v>
      </c>
      <c r="C6126" t="s">
        <v>19</v>
      </c>
      <c r="D6126" t="s">
        <v>25</v>
      </c>
      <c r="E6126" s="6" t="s">
        <v>18196</v>
      </c>
      <c r="F6126" t="s">
        <v>60</v>
      </c>
      <c r="G6126">
        <v>5</v>
      </c>
      <c r="H6126">
        <v>2</v>
      </c>
      <c r="I6126">
        <v>49</v>
      </c>
      <c r="J6126">
        <v>2</v>
      </c>
      <c r="K6126">
        <v>335.84</v>
      </c>
      <c r="L6126" t="str">
        <f t="shared" si="570"/>
        <v/>
      </c>
      <c r="M6126">
        <v>2</v>
      </c>
      <c r="N6126" t="str">
        <f t="shared" si="571"/>
        <v/>
      </c>
      <c r="O6126">
        <v>6</v>
      </c>
      <c r="P6126" s="11">
        <v>0.4</v>
      </c>
      <c r="Q6126" s="11">
        <v>4.08163265306122E-2</v>
      </c>
      <c r="R6126" s="12">
        <v>167.92</v>
      </c>
      <c r="S6126" t="s">
        <v>22</v>
      </c>
      <c r="T6126">
        <v>0</v>
      </c>
      <c r="U6126">
        <f t="shared" si="572"/>
        <v>5</v>
      </c>
      <c r="V6126">
        <f t="shared" si="573"/>
        <v>1</v>
      </c>
      <c r="W6126">
        <f t="shared" si="574"/>
        <v>4</v>
      </c>
      <c r="X6126" t="str">
        <f t="shared" si="575"/>
        <v>514</v>
      </c>
      <c r="Y6126" t="str">
        <f>IF(Table1[[#This Row],[RFM_Score]]="555","Champion", IF(AND(J6126&gt;=4,V6126&gt;=4),"Loyal", IF(U6126&lt;=2,"At Risk", IF(W6126&gt;=4,"Potential Loyalist","Others"))))</f>
        <v>Potential Loyalist</v>
      </c>
    </row>
    <row r="6127" spans="1:25">
      <c r="A6127" t="s">
        <v>5177</v>
      </c>
      <c r="B6127">
        <v>28</v>
      </c>
      <c r="C6127" t="s">
        <v>24</v>
      </c>
      <c r="D6127" t="s">
        <v>25</v>
      </c>
      <c r="E6127" s="6" t="s">
        <v>18197</v>
      </c>
      <c r="F6127" t="s">
        <v>26</v>
      </c>
      <c r="G6127">
        <v>3</v>
      </c>
      <c r="H6127">
        <v>1</v>
      </c>
      <c r="I6127">
        <v>43</v>
      </c>
      <c r="J6127">
        <v>2</v>
      </c>
      <c r="K6127">
        <v>335.51</v>
      </c>
      <c r="L6127" t="str">
        <f t="shared" si="570"/>
        <v/>
      </c>
      <c r="M6127">
        <v>2</v>
      </c>
      <c r="N6127" t="str">
        <f t="shared" si="571"/>
        <v/>
      </c>
      <c r="O6127">
        <v>71</v>
      </c>
      <c r="P6127" s="11">
        <v>0.33333333333333298</v>
      </c>
      <c r="Q6127" s="11">
        <v>4.6511627906976702E-2</v>
      </c>
      <c r="R6127" s="12">
        <v>167.755</v>
      </c>
      <c r="S6127" t="s">
        <v>22</v>
      </c>
      <c r="T6127">
        <v>0</v>
      </c>
      <c r="U6127">
        <f t="shared" si="572"/>
        <v>2</v>
      </c>
      <c r="V6127">
        <f t="shared" si="573"/>
        <v>1</v>
      </c>
      <c r="W6127">
        <f t="shared" si="574"/>
        <v>4</v>
      </c>
      <c r="X6127" t="str">
        <f t="shared" si="575"/>
        <v>214</v>
      </c>
      <c r="Y6127" t="str">
        <f>IF(Table1[[#This Row],[RFM_Score]]="555","Champion", IF(AND(J6127&gt;=4,V6127&gt;=4),"Loyal", IF(U6127&lt;=2,"At Risk", IF(W6127&gt;=4,"Potential Loyalist","Others"))))</f>
        <v>At Risk</v>
      </c>
    </row>
    <row r="6128" spans="1:25">
      <c r="A6128" t="s">
        <v>5369</v>
      </c>
      <c r="B6128">
        <v>38</v>
      </c>
      <c r="C6128" t="s">
        <v>19</v>
      </c>
      <c r="D6128" t="s">
        <v>25</v>
      </c>
      <c r="E6128" s="6" t="s">
        <v>18198</v>
      </c>
      <c r="F6128" t="s">
        <v>62</v>
      </c>
      <c r="G6128">
        <v>3</v>
      </c>
      <c r="H6128">
        <v>1</v>
      </c>
      <c r="I6128">
        <v>50</v>
      </c>
      <c r="J6128">
        <v>1</v>
      </c>
      <c r="K6128">
        <v>335.42</v>
      </c>
      <c r="L6128" t="str">
        <f t="shared" si="570"/>
        <v/>
      </c>
      <c r="M6128">
        <v>2</v>
      </c>
      <c r="N6128" t="str">
        <f t="shared" si="571"/>
        <v/>
      </c>
      <c r="O6128">
        <v>22</v>
      </c>
      <c r="P6128" s="11">
        <v>0.33333333333333298</v>
      </c>
      <c r="Q6128" s="11">
        <v>0.02</v>
      </c>
      <c r="R6128" s="12">
        <v>167.71</v>
      </c>
      <c r="S6128" t="s">
        <v>22</v>
      </c>
      <c r="T6128">
        <v>0</v>
      </c>
      <c r="U6128">
        <f t="shared" si="572"/>
        <v>4</v>
      </c>
      <c r="V6128">
        <f t="shared" si="573"/>
        <v>1</v>
      </c>
      <c r="W6128">
        <f t="shared" si="574"/>
        <v>4</v>
      </c>
      <c r="X6128" t="str">
        <f t="shared" si="575"/>
        <v>414</v>
      </c>
      <c r="Y6128" t="str">
        <f>IF(Table1[[#This Row],[RFM_Score]]="555","Champion", IF(AND(J6128&gt;=4,V6128&gt;=4),"Loyal", IF(U6128&lt;=2,"At Risk", IF(W6128&gt;=4,"Potential Loyalist","Others"))))</f>
        <v>Potential Loyalist</v>
      </c>
    </row>
    <row r="6129" spans="1:25">
      <c r="A6129" t="s">
        <v>6397</v>
      </c>
      <c r="B6129">
        <v>45</v>
      </c>
      <c r="C6129" t="s">
        <v>24</v>
      </c>
      <c r="D6129" t="s">
        <v>41</v>
      </c>
      <c r="E6129" s="6" t="s">
        <v>18199</v>
      </c>
      <c r="F6129" t="s">
        <v>30</v>
      </c>
      <c r="G6129">
        <v>3</v>
      </c>
      <c r="H6129">
        <v>2</v>
      </c>
      <c r="I6129">
        <v>54</v>
      </c>
      <c r="J6129">
        <v>1</v>
      </c>
      <c r="K6129">
        <v>334.88</v>
      </c>
      <c r="L6129" t="str">
        <f t="shared" si="570"/>
        <v/>
      </c>
      <c r="M6129">
        <v>2</v>
      </c>
      <c r="N6129" t="str">
        <f t="shared" si="571"/>
        <v/>
      </c>
      <c r="O6129">
        <v>11</v>
      </c>
      <c r="P6129" s="11">
        <v>0.66666666666666596</v>
      </c>
      <c r="Q6129" s="11">
        <v>1.85185185185185E-2</v>
      </c>
      <c r="R6129" s="12">
        <v>167.44</v>
      </c>
      <c r="S6129" t="s">
        <v>22</v>
      </c>
      <c r="T6129">
        <v>0</v>
      </c>
      <c r="U6129">
        <f t="shared" si="572"/>
        <v>5</v>
      </c>
      <c r="V6129">
        <f t="shared" si="573"/>
        <v>1</v>
      </c>
      <c r="W6129">
        <f t="shared" si="574"/>
        <v>4</v>
      </c>
      <c r="X6129" t="str">
        <f t="shared" si="575"/>
        <v>514</v>
      </c>
      <c r="Y6129" t="str">
        <f>IF(Table1[[#This Row],[RFM_Score]]="555","Champion", IF(AND(J6129&gt;=4,V6129&gt;=4),"Loyal", IF(U6129&lt;=2,"At Risk", IF(W6129&gt;=4,"Potential Loyalist","Others"))))</f>
        <v>Potential Loyalist</v>
      </c>
    </row>
    <row r="6130" spans="1:25">
      <c r="A6130" t="s">
        <v>463</v>
      </c>
      <c r="B6130">
        <v>23</v>
      </c>
      <c r="C6130" t="s">
        <v>24</v>
      </c>
      <c r="D6130" t="s">
        <v>25</v>
      </c>
      <c r="E6130" s="6" t="s">
        <v>18200</v>
      </c>
      <c r="F6130" t="s">
        <v>30</v>
      </c>
      <c r="G6130">
        <v>1</v>
      </c>
      <c r="H6130">
        <v>1</v>
      </c>
      <c r="I6130">
        <v>58</v>
      </c>
      <c r="J6130">
        <v>3</v>
      </c>
      <c r="K6130">
        <v>334.35</v>
      </c>
      <c r="L6130" t="str">
        <f t="shared" si="570"/>
        <v/>
      </c>
      <c r="M6130">
        <v>2</v>
      </c>
      <c r="N6130" t="str">
        <f t="shared" si="571"/>
        <v/>
      </c>
      <c r="O6130">
        <v>61</v>
      </c>
      <c r="P6130" s="11">
        <v>1</v>
      </c>
      <c r="Q6130" s="11">
        <v>5.1724137931034399E-2</v>
      </c>
      <c r="R6130" s="12">
        <v>167.17500000000001</v>
      </c>
      <c r="S6130" t="s">
        <v>22</v>
      </c>
      <c r="T6130">
        <v>0</v>
      </c>
      <c r="U6130">
        <f t="shared" si="572"/>
        <v>3</v>
      </c>
      <c r="V6130">
        <f t="shared" si="573"/>
        <v>1</v>
      </c>
      <c r="W6130">
        <f t="shared" si="574"/>
        <v>4</v>
      </c>
      <c r="X6130" t="str">
        <f t="shared" si="575"/>
        <v>314</v>
      </c>
      <c r="Y6130" t="str">
        <f>IF(Table1[[#This Row],[RFM_Score]]="555","Champion", IF(AND(J6130&gt;=4,V6130&gt;=4),"Loyal", IF(U6130&lt;=2,"At Risk", IF(W6130&gt;=4,"Potential Loyalist","Others"))))</f>
        <v>Potential Loyalist</v>
      </c>
    </row>
    <row r="6131" spans="1:25">
      <c r="A6131" t="s">
        <v>6864</v>
      </c>
      <c r="B6131">
        <v>34</v>
      </c>
      <c r="C6131" t="s">
        <v>24</v>
      </c>
      <c r="D6131" t="s">
        <v>25</v>
      </c>
      <c r="E6131" s="6" t="s">
        <v>18201</v>
      </c>
      <c r="F6131" t="s">
        <v>30</v>
      </c>
      <c r="G6131">
        <v>3</v>
      </c>
      <c r="H6131">
        <v>0</v>
      </c>
      <c r="I6131">
        <v>50</v>
      </c>
      <c r="J6131">
        <v>0</v>
      </c>
      <c r="K6131">
        <v>334.35</v>
      </c>
      <c r="L6131" t="str">
        <f t="shared" si="570"/>
        <v/>
      </c>
      <c r="M6131">
        <v>2</v>
      </c>
      <c r="N6131" t="str">
        <f t="shared" si="571"/>
        <v/>
      </c>
      <c r="O6131">
        <v>34</v>
      </c>
      <c r="P6131" s="11">
        <v>0</v>
      </c>
      <c r="Q6131" s="11">
        <v>0</v>
      </c>
      <c r="R6131" s="12">
        <v>167.17500000000001</v>
      </c>
      <c r="S6131" t="s">
        <v>22</v>
      </c>
      <c r="T6131">
        <v>0</v>
      </c>
      <c r="U6131">
        <f t="shared" si="572"/>
        <v>4</v>
      </c>
      <c r="V6131">
        <f t="shared" si="573"/>
        <v>1</v>
      </c>
      <c r="W6131">
        <f t="shared" si="574"/>
        <v>4</v>
      </c>
      <c r="X6131" t="str">
        <f t="shared" si="575"/>
        <v>414</v>
      </c>
      <c r="Y6131" t="str">
        <f>IF(Table1[[#This Row],[RFM_Score]]="555","Champion", IF(AND(J6131&gt;=4,V6131&gt;=4),"Loyal", IF(U6131&lt;=2,"At Risk", IF(W6131&gt;=4,"Potential Loyalist","Others"))))</f>
        <v>Potential Loyalist</v>
      </c>
    </row>
    <row r="6132" spans="1:25">
      <c r="A6132" t="s">
        <v>7606</v>
      </c>
      <c r="B6132">
        <v>27</v>
      </c>
      <c r="C6132" t="s">
        <v>24</v>
      </c>
      <c r="D6132" t="s">
        <v>20</v>
      </c>
      <c r="E6132" s="6" t="s">
        <v>18202</v>
      </c>
      <c r="F6132" t="s">
        <v>21</v>
      </c>
      <c r="G6132">
        <v>2</v>
      </c>
      <c r="H6132">
        <v>1</v>
      </c>
      <c r="I6132">
        <v>50</v>
      </c>
      <c r="J6132">
        <v>2</v>
      </c>
      <c r="K6132">
        <v>334.01</v>
      </c>
      <c r="L6132" t="str">
        <f t="shared" si="570"/>
        <v/>
      </c>
      <c r="M6132">
        <v>2</v>
      </c>
      <c r="N6132" t="str">
        <f t="shared" si="571"/>
        <v/>
      </c>
      <c r="O6132">
        <v>39</v>
      </c>
      <c r="P6132" s="11">
        <v>0.5</v>
      </c>
      <c r="Q6132" s="11">
        <v>0.04</v>
      </c>
      <c r="R6132" s="12">
        <v>167.005</v>
      </c>
      <c r="S6132" t="s">
        <v>22</v>
      </c>
      <c r="T6132">
        <v>0</v>
      </c>
      <c r="U6132">
        <f t="shared" si="572"/>
        <v>4</v>
      </c>
      <c r="V6132">
        <f t="shared" si="573"/>
        <v>1</v>
      </c>
      <c r="W6132">
        <f t="shared" si="574"/>
        <v>4</v>
      </c>
      <c r="X6132" t="str">
        <f t="shared" si="575"/>
        <v>414</v>
      </c>
      <c r="Y6132" t="str">
        <f>IF(Table1[[#This Row],[RFM_Score]]="555","Champion", IF(AND(J6132&gt;=4,V6132&gt;=4),"Loyal", IF(U6132&lt;=2,"At Risk", IF(W6132&gt;=4,"Potential Loyalist","Others"))))</f>
        <v>Potential Loyalist</v>
      </c>
    </row>
    <row r="6133" spans="1:25">
      <c r="A6133" t="s">
        <v>8039</v>
      </c>
      <c r="B6133">
        <v>32</v>
      </c>
      <c r="C6133" t="s">
        <v>19</v>
      </c>
      <c r="D6133" t="s">
        <v>25</v>
      </c>
      <c r="E6133" s="6" t="s">
        <v>18203</v>
      </c>
      <c r="F6133" t="s">
        <v>21</v>
      </c>
      <c r="G6133">
        <v>3</v>
      </c>
      <c r="H6133">
        <v>1</v>
      </c>
      <c r="I6133">
        <v>44</v>
      </c>
      <c r="J6133">
        <v>0</v>
      </c>
      <c r="K6133">
        <v>333.47</v>
      </c>
      <c r="L6133" t="str">
        <f t="shared" si="570"/>
        <v/>
      </c>
      <c r="M6133">
        <v>2</v>
      </c>
      <c r="N6133" t="str">
        <f t="shared" si="571"/>
        <v/>
      </c>
      <c r="O6133">
        <v>17</v>
      </c>
      <c r="P6133" s="11">
        <v>0.33333333333333298</v>
      </c>
      <c r="Q6133" s="11">
        <v>0</v>
      </c>
      <c r="R6133" s="12">
        <v>166.73500000000001</v>
      </c>
      <c r="S6133" t="s">
        <v>22</v>
      </c>
      <c r="T6133">
        <v>0</v>
      </c>
      <c r="U6133">
        <f t="shared" si="572"/>
        <v>5</v>
      </c>
      <c r="V6133">
        <f t="shared" si="573"/>
        <v>1</v>
      </c>
      <c r="W6133">
        <f t="shared" si="574"/>
        <v>4</v>
      </c>
      <c r="X6133" t="str">
        <f t="shared" si="575"/>
        <v>514</v>
      </c>
      <c r="Y6133" t="str">
        <f>IF(Table1[[#This Row],[RFM_Score]]="555","Champion", IF(AND(J6133&gt;=4,V6133&gt;=4),"Loyal", IF(U6133&lt;=2,"At Risk", IF(W6133&gt;=4,"Potential Loyalist","Others"))))</f>
        <v>Potential Loyalist</v>
      </c>
    </row>
    <row r="6134" spans="1:25">
      <c r="A6134" t="s">
        <v>6478</v>
      </c>
      <c r="B6134">
        <v>33</v>
      </c>
      <c r="C6134" t="s">
        <v>19</v>
      </c>
      <c r="D6134" t="s">
        <v>29</v>
      </c>
      <c r="E6134" s="6" t="s">
        <v>18204</v>
      </c>
      <c r="F6134" t="s">
        <v>60</v>
      </c>
      <c r="G6134">
        <v>2</v>
      </c>
      <c r="H6134">
        <v>1</v>
      </c>
      <c r="I6134">
        <v>45</v>
      </c>
      <c r="J6134">
        <v>4</v>
      </c>
      <c r="K6134">
        <v>333.35</v>
      </c>
      <c r="L6134" t="str">
        <f t="shared" si="570"/>
        <v/>
      </c>
      <c r="M6134">
        <v>2</v>
      </c>
      <c r="N6134" t="str">
        <f t="shared" si="571"/>
        <v/>
      </c>
      <c r="O6134">
        <v>31</v>
      </c>
      <c r="P6134" s="11">
        <v>0.5</v>
      </c>
      <c r="Q6134" s="11">
        <v>8.8888888888888795E-2</v>
      </c>
      <c r="R6134" s="12">
        <v>166.67500000000001</v>
      </c>
      <c r="S6134" t="s">
        <v>22</v>
      </c>
      <c r="T6134">
        <v>0</v>
      </c>
      <c r="U6134">
        <f t="shared" si="572"/>
        <v>4</v>
      </c>
      <c r="V6134">
        <f t="shared" si="573"/>
        <v>1</v>
      </c>
      <c r="W6134">
        <f t="shared" si="574"/>
        <v>4</v>
      </c>
      <c r="X6134" t="str">
        <f t="shared" si="575"/>
        <v>414</v>
      </c>
      <c r="Y6134" t="str">
        <f>IF(Table1[[#This Row],[RFM_Score]]="555","Champion", IF(AND(J6134&gt;=4,V6134&gt;=4),"Loyal", IF(U6134&lt;=2,"At Risk", IF(W6134&gt;=4,"Potential Loyalist","Others"))))</f>
        <v>Potential Loyalist</v>
      </c>
    </row>
    <row r="6135" spans="1:25">
      <c r="A6135" t="s">
        <v>1619</v>
      </c>
      <c r="B6135">
        <v>22</v>
      </c>
      <c r="C6135" t="s">
        <v>24</v>
      </c>
      <c r="D6135" t="s">
        <v>25</v>
      </c>
      <c r="E6135" s="6" t="s">
        <v>18205</v>
      </c>
      <c r="F6135" t="s">
        <v>37</v>
      </c>
      <c r="G6135">
        <v>2</v>
      </c>
      <c r="H6135">
        <v>0</v>
      </c>
      <c r="I6135">
        <v>50</v>
      </c>
      <c r="J6135">
        <v>4</v>
      </c>
      <c r="K6135">
        <v>333.06</v>
      </c>
      <c r="L6135" t="str">
        <f t="shared" si="570"/>
        <v/>
      </c>
      <c r="M6135">
        <v>2</v>
      </c>
      <c r="N6135" t="str">
        <f t="shared" si="571"/>
        <v/>
      </c>
      <c r="O6135">
        <v>15</v>
      </c>
      <c r="P6135" s="11">
        <v>0</v>
      </c>
      <c r="Q6135" s="11">
        <v>0.08</v>
      </c>
      <c r="R6135" s="12">
        <v>166.53</v>
      </c>
      <c r="S6135" t="s">
        <v>22</v>
      </c>
      <c r="T6135">
        <v>0</v>
      </c>
      <c r="U6135">
        <f t="shared" si="572"/>
        <v>5</v>
      </c>
      <c r="V6135">
        <f t="shared" si="573"/>
        <v>1</v>
      </c>
      <c r="W6135">
        <f t="shared" si="574"/>
        <v>4</v>
      </c>
      <c r="X6135" t="str">
        <f t="shared" si="575"/>
        <v>514</v>
      </c>
      <c r="Y6135" t="str">
        <f>IF(Table1[[#This Row],[RFM_Score]]="555","Champion", IF(AND(J6135&gt;=4,V6135&gt;=4),"Loyal", IF(U6135&lt;=2,"At Risk", IF(W6135&gt;=4,"Potential Loyalist","Others"))))</f>
        <v>Potential Loyalist</v>
      </c>
    </row>
    <row r="6136" spans="1:25">
      <c r="A6136" t="s">
        <v>8349</v>
      </c>
      <c r="B6136">
        <v>37</v>
      </c>
      <c r="C6136" t="s">
        <v>33</v>
      </c>
      <c r="D6136" t="s">
        <v>35</v>
      </c>
      <c r="E6136" s="6" t="s">
        <v>18206</v>
      </c>
      <c r="F6136" t="s">
        <v>26</v>
      </c>
      <c r="G6136">
        <v>5</v>
      </c>
      <c r="H6136">
        <v>2</v>
      </c>
      <c r="I6136">
        <v>53</v>
      </c>
      <c r="J6136">
        <v>2</v>
      </c>
      <c r="K6136">
        <v>332.9</v>
      </c>
      <c r="L6136" t="str">
        <f t="shared" si="570"/>
        <v/>
      </c>
      <c r="M6136">
        <v>2</v>
      </c>
      <c r="N6136" t="str">
        <f t="shared" si="571"/>
        <v/>
      </c>
      <c r="O6136">
        <v>1</v>
      </c>
      <c r="P6136" s="11">
        <v>0.4</v>
      </c>
      <c r="Q6136" s="11">
        <v>3.7735849056603703E-2</v>
      </c>
      <c r="R6136" s="12">
        <v>166.45</v>
      </c>
      <c r="S6136" t="s">
        <v>22</v>
      </c>
      <c r="T6136">
        <v>0</v>
      </c>
      <c r="U6136">
        <f t="shared" si="572"/>
        <v>5</v>
      </c>
      <c r="V6136">
        <f t="shared" si="573"/>
        <v>1</v>
      </c>
      <c r="W6136">
        <f t="shared" si="574"/>
        <v>4</v>
      </c>
      <c r="X6136" t="str">
        <f t="shared" si="575"/>
        <v>514</v>
      </c>
      <c r="Y6136" t="str">
        <f>IF(Table1[[#This Row],[RFM_Score]]="555","Champion", IF(AND(J6136&gt;=4,V6136&gt;=4),"Loyal", IF(U6136&lt;=2,"At Risk", IF(W6136&gt;=4,"Potential Loyalist","Others"))))</f>
        <v>Potential Loyalist</v>
      </c>
    </row>
    <row r="6137" spans="1:25">
      <c r="A6137" t="s">
        <v>7588</v>
      </c>
      <c r="B6137">
        <v>58</v>
      </c>
      <c r="C6137" t="s">
        <v>24</v>
      </c>
      <c r="D6137" t="s">
        <v>25</v>
      </c>
      <c r="E6137" s="6" t="s">
        <v>18207</v>
      </c>
      <c r="F6137" t="s">
        <v>30</v>
      </c>
      <c r="G6137">
        <v>3</v>
      </c>
      <c r="H6137">
        <v>0</v>
      </c>
      <c r="I6137">
        <v>43</v>
      </c>
      <c r="J6137">
        <v>5</v>
      </c>
      <c r="K6137">
        <v>332.24</v>
      </c>
      <c r="L6137" t="str">
        <f t="shared" si="570"/>
        <v/>
      </c>
      <c r="M6137">
        <v>2</v>
      </c>
      <c r="N6137" t="str">
        <f t="shared" si="571"/>
        <v/>
      </c>
      <c r="O6137">
        <v>21</v>
      </c>
      <c r="P6137" s="11">
        <v>0</v>
      </c>
      <c r="Q6137" s="11">
        <v>0.116279069767441</v>
      </c>
      <c r="R6137" s="12">
        <v>166.12</v>
      </c>
      <c r="S6137" t="s">
        <v>22</v>
      </c>
      <c r="T6137">
        <v>0</v>
      </c>
      <c r="U6137">
        <f t="shared" si="572"/>
        <v>4</v>
      </c>
      <c r="V6137">
        <f t="shared" si="573"/>
        <v>1</v>
      </c>
      <c r="W6137">
        <f t="shared" si="574"/>
        <v>4</v>
      </c>
      <c r="X6137" t="str">
        <f t="shared" si="575"/>
        <v>414</v>
      </c>
      <c r="Y6137" t="str">
        <f>IF(Table1[[#This Row],[RFM_Score]]="555","Champion", IF(AND(J6137&gt;=4,V6137&gt;=4),"Loyal", IF(U6137&lt;=2,"At Risk", IF(W6137&gt;=4,"Potential Loyalist","Others"))))</f>
        <v>Potential Loyalist</v>
      </c>
    </row>
    <row r="6138" spans="1:25">
      <c r="A6138" t="s">
        <v>7219</v>
      </c>
      <c r="B6138">
        <v>43</v>
      </c>
      <c r="C6138" t="s">
        <v>24</v>
      </c>
      <c r="D6138" t="s">
        <v>41</v>
      </c>
      <c r="E6138" s="6" t="s">
        <v>18208</v>
      </c>
      <c r="F6138" t="s">
        <v>26</v>
      </c>
      <c r="G6138">
        <v>1</v>
      </c>
      <c r="H6138">
        <v>0</v>
      </c>
      <c r="I6138">
        <v>58</v>
      </c>
      <c r="J6138">
        <v>5</v>
      </c>
      <c r="K6138">
        <v>332.2</v>
      </c>
      <c r="L6138" t="str">
        <f t="shared" si="570"/>
        <v/>
      </c>
      <c r="M6138">
        <v>2</v>
      </c>
      <c r="N6138" t="str">
        <f t="shared" si="571"/>
        <v/>
      </c>
      <c r="O6138">
        <v>30</v>
      </c>
      <c r="P6138" s="11">
        <v>0</v>
      </c>
      <c r="Q6138" s="11">
        <v>8.6206896551724102E-2</v>
      </c>
      <c r="R6138" s="12">
        <v>166.1</v>
      </c>
      <c r="S6138" t="s">
        <v>22</v>
      </c>
      <c r="T6138">
        <v>0</v>
      </c>
      <c r="U6138">
        <f t="shared" si="572"/>
        <v>4</v>
      </c>
      <c r="V6138">
        <f t="shared" si="573"/>
        <v>1</v>
      </c>
      <c r="W6138">
        <f t="shared" si="574"/>
        <v>4</v>
      </c>
      <c r="X6138" t="str">
        <f t="shared" si="575"/>
        <v>414</v>
      </c>
      <c r="Y6138" t="str">
        <f>IF(Table1[[#This Row],[RFM_Score]]="555","Champion", IF(AND(J6138&gt;=4,V6138&gt;=4),"Loyal", IF(U6138&lt;=2,"At Risk", IF(W6138&gt;=4,"Potential Loyalist","Others"))))</f>
        <v>Potential Loyalist</v>
      </c>
    </row>
    <row r="6139" spans="1:25">
      <c r="A6139" t="s">
        <v>662</v>
      </c>
      <c r="B6139">
        <v>28</v>
      </c>
      <c r="C6139" t="s">
        <v>33</v>
      </c>
      <c r="D6139" t="s">
        <v>46</v>
      </c>
      <c r="E6139" s="6" t="s">
        <v>18209</v>
      </c>
      <c r="F6139" t="s">
        <v>26</v>
      </c>
      <c r="G6139">
        <v>3</v>
      </c>
      <c r="H6139">
        <v>1</v>
      </c>
      <c r="I6139">
        <v>60</v>
      </c>
      <c r="J6139">
        <v>6</v>
      </c>
      <c r="K6139">
        <v>331.93</v>
      </c>
      <c r="L6139" t="str">
        <f t="shared" si="570"/>
        <v/>
      </c>
      <c r="M6139">
        <v>2</v>
      </c>
      <c r="N6139" t="str">
        <f t="shared" si="571"/>
        <v/>
      </c>
      <c r="O6139">
        <v>24</v>
      </c>
      <c r="P6139" s="11">
        <v>0.33333333333333298</v>
      </c>
      <c r="Q6139" s="11">
        <v>0.1</v>
      </c>
      <c r="R6139" s="12">
        <v>165.965</v>
      </c>
      <c r="S6139" t="s">
        <v>22</v>
      </c>
      <c r="T6139">
        <v>1</v>
      </c>
      <c r="U6139">
        <f t="shared" si="572"/>
        <v>4</v>
      </c>
      <c r="V6139">
        <f t="shared" si="573"/>
        <v>1</v>
      </c>
      <c r="W6139">
        <f t="shared" si="574"/>
        <v>4</v>
      </c>
      <c r="X6139" t="str">
        <f t="shared" si="575"/>
        <v>414</v>
      </c>
      <c r="Y6139" t="str">
        <f>IF(Table1[[#This Row],[RFM_Score]]="555","Champion", IF(AND(J6139&gt;=4,V6139&gt;=4),"Loyal", IF(U6139&lt;=2,"At Risk", IF(W6139&gt;=4,"Potential Loyalist","Others"))))</f>
        <v>Potential Loyalist</v>
      </c>
    </row>
    <row r="6140" spans="1:25">
      <c r="A6140" t="s">
        <v>7160</v>
      </c>
      <c r="B6140">
        <v>34</v>
      </c>
      <c r="C6140" t="s">
        <v>19</v>
      </c>
      <c r="D6140" t="s">
        <v>25</v>
      </c>
      <c r="E6140" s="6" t="s">
        <v>18210</v>
      </c>
      <c r="F6140" t="s">
        <v>60</v>
      </c>
      <c r="G6140">
        <v>2</v>
      </c>
      <c r="H6140">
        <v>1</v>
      </c>
      <c r="I6140">
        <v>52</v>
      </c>
      <c r="J6140">
        <v>0</v>
      </c>
      <c r="K6140">
        <v>331.92</v>
      </c>
      <c r="L6140" t="str">
        <f t="shared" si="570"/>
        <v/>
      </c>
      <c r="M6140">
        <v>2</v>
      </c>
      <c r="N6140" t="str">
        <f t="shared" si="571"/>
        <v/>
      </c>
      <c r="O6140">
        <v>2</v>
      </c>
      <c r="P6140" s="11">
        <v>0.5</v>
      </c>
      <c r="Q6140" s="11">
        <v>0</v>
      </c>
      <c r="R6140" s="12">
        <v>165.96</v>
      </c>
      <c r="S6140" t="s">
        <v>22</v>
      </c>
      <c r="T6140">
        <v>0</v>
      </c>
      <c r="U6140">
        <f t="shared" si="572"/>
        <v>5</v>
      </c>
      <c r="V6140">
        <f t="shared" si="573"/>
        <v>1</v>
      </c>
      <c r="W6140">
        <f t="shared" si="574"/>
        <v>4</v>
      </c>
      <c r="X6140" t="str">
        <f t="shared" si="575"/>
        <v>514</v>
      </c>
      <c r="Y6140" t="str">
        <f>IF(Table1[[#This Row],[RFM_Score]]="555","Champion", IF(AND(J6140&gt;=4,V6140&gt;=4),"Loyal", IF(U6140&lt;=2,"At Risk", IF(W6140&gt;=4,"Potential Loyalist","Others"))))</f>
        <v>Potential Loyalist</v>
      </c>
    </row>
    <row r="6141" spans="1:25">
      <c r="A6141" t="s">
        <v>3469</v>
      </c>
      <c r="B6141">
        <v>41</v>
      </c>
      <c r="C6141" t="s">
        <v>24</v>
      </c>
      <c r="D6141" t="s">
        <v>25</v>
      </c>
      <c r="E6141" s="6" t="s">
        <v>18211</v>
      </c>
      <c r="F6141" t="s">
        <v>21</v>
      </c>
      <c r="G6141">
        <v>2</v>
      </c>
      <c r="H6141">
        <v>2</v>
      </c>
      <c r="I6141">
        <v>44</v>
      </c>
      <c r="J6141">
        <v>1</v>
      </c>
      <c r="K6141">
        <v>331.83</v>
      </c>
      <c r="L6141" t="str">
        <f t="shared" si="570"/>
        <v/>
      </c>
      <c r="M6141">
        <v>2</v>
      </c>
      <c r="N6141" t="str">
        <f t="shared" si="571"/>
        <v/>
      </c>
      <c r="O6141">
        <v>11</v>
      </c>
      <c r="P6141" s="11">
        <v>1</v>
      </c>
      <c r="Q6141" s="11">
        <v>2.27272727272727E-2</v>
      </c>
      <c r="R6141" s="12">
        <v>165.91499999999999</v>
      </c>
      <c r="S6141" t="s">
        <v>22</v>
      </c>
      <c r="T6141">
        <v>0</v>
      </c>
      <c r="U6141">
        <f t="shared" si="572"/>
        <v>5</v>
      </c>
      <c r="V6141">
        <f t="shared" si="573"/>
        <v>1</v>
      </c>
      <c r="W6141">
        <f t="shared" si="574"/>
        <v>4</v>
      </c>
      <c r="X6141" t="str">
        <f t="shared" si="575"/>
        <v>514</v>
      </c>
      <c r="Y6141" t="str">
        <f>IF(Table1[[#This Row],[RFM_Score]]="555","Champion", IF(AND(J6141&gt;=4,V6141&gt;=4),"Loyal", IF(U6141&lt;=2,"At Risk", IF(W6141&gt;=4,"Potential Loyalist","Others"))))</f>
        <v>Potential Loyalist</v>
      </c>
    </row>
    <row r="6142" spans="1:25">
      <c r="A6142" t="s">
        <v>7463</v>
      </c>
      <c r="B6142">
        <v>31</v>
      </c>
      <c r="C6142" t="s">
        <v>24</v>
      </c>
      <c r="D6142" t="s">
        <v>25</v>
      </c>
      <c r="E6142" s="6" t="s">
        <v>18212</v>
      </c>
      <c r="F6142" t="s">
        <v>30</v>
      </c>
      <c r="G6142">
        <v>3</v>
      </c>
      <c r="H6142">
        <v>3</v>
      </c>
      <c r="I6142">
        <v>51</v>
      </c>
      <c r="J6142">
        <v>2</v>
      </c>
      <c r="K6142">
        <v>331.73</v>
      </c>
      <c r="L6142" t="str">
        <f t="shared" si="570"/>
        <v/>
      </c>
      <c r="M6142">
        <v>2</v>
      </c>
      <c r="N6142" t="str">
        <f t="shared" si="571"/>
        <v/>
      </c>
      <c r="O6142">
        <v>4</v>
      </c>
      <c r="P6142" s="11">
        <v>1</v>
      </c>
      <c r="Q6142" s="11">
        <v>3.9215686274509803E-2</v>
      </c>
      <c r="R6142" s="12">
        <v>165.86500000000001</v>
      </c>
      <c r="S6142" t="s">
        <v>22</v>
      </c>
      <c r="T6142">
        <v>0</v>
      </c>
      <c r="U6142">
        <f t="shared" si="572"/>
        <v>5</v>
      </c>
      <c r="V6142">
        <f t="shared" si="573"/>
        <v>1</v>
      </c>
      <c r="W6142">
        <f t="shared" si="574"/>
        <v>4</v>
      </c>
      <c r="X6142" t="str">
        <f t="shared" si="575"/>
        <v>514</v>
      </c>
      <c r="Y6142" t="str">
        <f>IF(Table1[[#This Row],[RFM_Score]]="555","Champion", IF(AND(J6142&gt;=4,V6142&gt;=4),"Loyal", IF(U6142&lt;=2,"At Risk", IF(W6142&gt;=4,"Potential Loyalist","Others"))))</f>
        <v>Potential Loyalist</v>
      </c>
    </row>
    <row r="6143" spans="1:25">
      <c r="A6143" t="s">
        <v>5501</v>
      </c>
      <c r="B6143">
        <v>18</v>
      </c>
      <c r="C6143" t="s">
        <v>24</v>
      </c>
      <c r="D6143" t="s">
        <v>49</v>
      </c>
      <c r="E6143" s="6" t="s">
        <v>18213</v>
      </c>
      <c r="F6143" t="s">
        <v>30</v>
      </c>
      <c r="G6143">
        <v>5</v>
      </c>
      <c r="H6143">
        <v>0</v>
      </c>
      <c r="I6143">
        <v>56</v>
      </c>
      <c r="J6143">
        <v>0</v>
      </c>
      <c r="K6143">
        <v>331.45</v>
      </c>
      <c r="L6143" t="str">
        <f t="shared" si="570"/>
        <v/>
      </c>
      <c r="M6143">
        <v>2</v>
      </c>
      <c r="N6143" t="str">
        <f t="shared" si="571"/>
        <v/>
      </c>
      <c r="O6143">
        <v>9</v>
      </c>
      <c r="P6143" s="11">
        <v>0</v>
      </c>
      <c r="Q6143" s="11">
        <v>0</v>
      </c>
      <c r="R6143" s="12">
        <v>165.72499999999999</v>
      </c>
      <c r="S6143" t="s">
        <v>22</v>
      </c>
      <c r="T6143">
        <v>0</v>
      </c>
      <c r="U6143">
        <f t="shared" si="572"/>
        <v>5</v>
      </c>
      <c r="V6143">
        <f t="shared" si="573"/>
        <v>1</v>
      </c>
      <c r="W6143">
        <f t="shared" si="574"/>
        <v>4</v>
      </c>
      <c r="X6143" t="str">
        <f t="shared" si="575"/>
        <v>514</v>
      </c>
      <c r="Y6143" t="str">
        <f>IF(Table1[[#This Row],[RFM_Score]]="555","Champion", IF(AND(J6143&gt;=4,V6143&gt;=4),"Loyal", IF(U6143&lt;=2,"At Risk", IF(W6143&gt;=4,"Potential Loyalist","Others"))))</f>
        <v>Potential Loyalist</v>
      </c>
    </row>
    <row r="6144" spans="1:25">
      <c r="A6144" t="s">
        <v>8338</v>
      </c>
      <c r="B6144">
        <v>29</v>
      </c>
      <c r="C6144" t="s">
        <v>33</v>
      </c>
      <c r="D6144" t="s">
        <v>25</v>
      </c>
      <c r="E6144" s="6" t="s">
        <v>18214</v>
      </c>
      <c r="F6144" t="s">
        <v>26</v>
      </c>
      <c r="G6144">
        <v>3</v>
      </c>
      <c r="H6144">
        <v>0</v>
      </c>
      <c r="I6144">
        <v>50</v>
      </c>
      <c r="J6144">
        <v>1</v>
      </c>
      <c r="K6144">
        <v>331.44</v>
      </c>
      <c r="L6144" t="str">
        <f t="shared" si="570"/>
        <v/>
      </c>
      <c r="M6144">
        <v>2</v>
      </c>
      <c r="N6144" t="str">
        <f t="shared" si="571"/>
        <v/>
      </c>
      <c r="O6144">
        <v>47</v>
      </c>
      <c r="P6144" s="11">
        <v>0</v>
      </c>
      <c r="Q6144" s="11">
        <v>0.02</v>
      </c>
      <c r="R6144" s="12">
        <v>165.72</v>
      </c>
      <c r="S6144" t="s">
        <v>22</v>
      </c>
      <c r="T6144">
        <v>0</v>
      </c>
      <c r="U6144">
        <f t="shared" si="572"/>
        <v>3</v>
      </c>
      <c r="V6144">
        <f t="shared" si="573"/>
        <v>1</v>
      </c>
      <c r="W6144">
        <f t="shared" si="574"/>
        <v>4</v>
      </c>
      <c r="X6144" t="str">
        <f t="shared" si="575"/>
        <v>314</v>
      </c>
      <c r="Y6144" t="str">
        <f>IF(Table1[[#This Row],[RFM_Score]]="555","Champion", IF(AND(J6144&gt;=4,V6144&gt;=4),"Loyal", IF(U6144&lt;=2,"At Risk", IF(W6144&gt;=4,"Potential Loyalist","Others"))))</f>
        <v>Potential Loyalist</v>
      </c>
    </row>
    <row r="6145" spans="1:25">
      <c r="A6145" t="s">
        <v>239</v>
      </c>
      <c r="B6145">
        <v>47</v>
      </c>
      <c r="C6145" t="s">
        <v>24</v>
      </c>
      <c r="D6145" t="s">
        <v>41</v>
      </c>
      <c r="E6145" s="6" t="s">
        <v>18215</v>
      </c>
      <c r="F6145" t="s">
        <v>37</v>
      </c>
      <c r="G6145">
        <v>2</v>
      </c>
      <c r="H6145">
        <v>0</v>
      </c>
      <c r="I6145">
        <v>63</v>
      </c>
      <c r="J6145">
        <v>1</v>
      </c>
      <c r="K6145">
        <v>331.41</v>
      </c>
      <c r="L6145" t="str">
        <f t="shared" si="570"/>
        <v/>
      </c>
      <c r="M6145">
        <v>2</v>
      </c>
      <c r="N6145" t="str">
        <f t="shared" si="571"/>
        <v/>
      </c>
      <c r="O6145">
        <v>14</v>
      </c>
      <c r="P6145" s="11">
        <v>0</v>
      </c>
      <c r="Q6145" s="11">
        <v>1.5873015873015799E-2</v>
      </c>
      <c r="R6145" s="12">
        <v>165.70500000000001</v>
      </c>
      <c r="S6145" t="s">
        <v>22</v>
      </c>
      <c r="T6145">
        <v>0</v>
      </c>
      <c r="U6145">
        <f t="shared" si="572"/>
        <v>5</v>
      </c>
      <c r="V6145">
        <f t="shared" si="573"/>
        <v>1</v>
      </c>
      <c r="W6145">
        <f t="shared" si="574"/>
        <v>4</v>
      </c>
      <c r="X6145" t="str">
        <f t="shared" si="575"/>
        <v>514</v>
      </c>
      <c r="Y6145" t="str">
        <f>IF(Table1[[#This Row],[RFM_Score]]="555","Champion", IF(AND(J6145&gt;=4,V6145&gt;=4),"Loyal", IF(U6145&lt;=2,"At Risk", IF(W6145&gt;=4,"Potential Loyalist","Others"))))</f>
        <v>Potential Loyalist</v>
      </c>
    </row>
    <row r="6146" spans="1:25">
      <c r="A6146" t="s">
        <v>4689</v>
      </c>
      <c r="B6146">
        <v>35</v>
      </c>
      <c r="C6146" t="s">
        <v>24</v>
      </c>
      <c r="D6146" t="s">
        <v>25</v>
      </c>
      <c r="E6146" s="6" t="s">
        <v>18216</v>
      </c>
      <c r="F6146" t="s">
        <v>21</v>
      </c>
      <c r="G6146">
        <v>6</v>
      </c>
      <c r="H6146">
        <v>3</v>
      </c>
      <c r="I6146">
        <v>64</v>
      </c>
      <c r="J6146">
        <v>1</v>
      </c>
      <c r="K6146">
        <v>331.08</v>
      </c>
      <c r="L6146" t="str">
        <f t="shared" ref="L6146:L6209" si="576">IF(OR(K6146&lt;$AC$10, K6146&gt;$AC$11), "OUTLIER", "")</f>
        <v/>
      </c>
      <c r="M6146">
        <v>2</v>
      </c>
      <c r="N6146" t="str">
        <f t="shared" ref="N6146:N6209" si="577">IF(OR(M6146&lt;$AC$16, M6146&gt;$AC$17), "OUTLIER", "")</f>
        <v/>
      </c>
      <c r="O6146">
        <v>20</v>
      </c>
      <c r="P6146" s="11">
        <v>0.5</v>
      </c>
      <c r="Q6146" s="11">
        <v>1.5625E-2</v>
      </c>
      <c r="R6146" s="12">
        <v>165.54</v>
      </c>
      <c r="S6146" t="s">
        <v>22</v>
      </c>
      <c r="T6146">
        <v>0</v>
      </c>
      <c r="U6146">
        <f t="shared" ref="U6146:U6209" si="578">IF(O6146&lt;=20,5,IF(O6146&lt;=40,4,IF(O6146&lt;=70,3,IF(O6146&lt;=100,2,1))))</f>
        <v>5</v>
      </c>
      <c r="V6146">
        <f t="shared" ref="V6146:V6209" si="579">IF(M6146&gt;=11,5,IF(M6146&gt;=9,4,IF(M6146&gt;=7,3,IF(M6146&gt;=5,2,1))))</f>
        <v>1</v>
      </c>
      <c r="W6146">
        <f t="shared" ref="W6146:W6209" si="580">IF(K6146&gt;=500,5,IF(K6146&gt;=300,4,IF(K6146&gt;=150,3,IF(K6146&gt;=50,2,1))))</f>
        <v>4</v>
      </c>
      <c r="X6146" t="str">
        <f t="shared" ref="X6146:X6209" si="581">U6146 &amp; V6146 &amp; W6146</f>
        <v>514</v>
      </c>
      <c r="Y6146" t="str">
        <f>IF(Table1[[#This Row],[RFM_Score]]="555","Champion", IF(AND(J6146&gt;=4,V6146&gt;=4),"Loyal", IF(U6146&lt;=2,"At Risk", IF(W6146&gt;=4,"Potential Loyalist","Others"))))</f>
        <v>Potential Loyalist</v>
      </c>
    </row>
    <row r="6147" spans="1:25">
      <c r="A6147" t="s">
        <v>999</v>
      </c>
      <c r="B6147">
        <v>37</v>
      </c>
      <c r="C6147" t="s">
        <v>24</v>
      </c>
      <c r="D6147" t="s">
        <v>41</v>
      </c>
      <c r="E6147" s="6" t="s">
        <v>18217</v>
      </c>
      <c r="F6147" t="s">
        <v>37</v>
      </c>
      <c r="G6147">
        <v>4</v>
      </c>
      <c r="H6147">
        <v>1</v>
      </c>
      <c r="I6147">
        <v>42</v>
      </c>
      <c r="J6147">
        <v>1</v>
      </c>
      <c r="K6147">
        <v>331.02</v>
      </c>
      <c r="L6147" t="str">
        <f t="shared" si="576"/>
        <v/>
      </c>
      <c r="M6147">
        <v>2</v>
      </c>
      <c r="N6147" t="str">
        <f t="shared" si="577"/>
        <v/>
      </c>
      <c r="O6147">
        <v>87</v>
      </c>
      <c r="P6147" s="11">
        <v>0.25</v>
      </c>
      <c r="Q6147" s="11">
        <v>2.3809523809523801E-2</v>
      </c>
      <c r="R6147" s="12">
        <v>165.51</v>
      </c>
      <c r="S6147" t="s">
        <v>22</v>
      </c>
      <c r="T6147">
        <v>1</v>
      </c>
      <c r="U6147">
        <f t="shared" si="578"/>
        <v>2</v>
      </c>
      <c r="V6147">
        <f t="shared" si="579"/>
        <v>1</v>
      </c>
      <c r="W6147">
        <f t="shared" si="580"/>
        <v>4</v>
      </c>
      <c r="X6147" t="str">
        <f t="shared" si="581"/>
        <v>214</v>
      </c>
      <c r="Y6147" t="str">
        <f>IF(Table1[[#This Row],[RFM_Score]]="555","Champion", IF(AND(J6147&gt;=4,V6147&gt;=4),"Loyal", IF(U6147&lt;=2,"At Risk", IF(W6147&gt;=4,"Potential Loyalist","Others"))))</f>
        <v>At Risk</v>
      </c>
    </row>
    <row r="6148" spans="1:25">
      <c r="A6148" t="s">
        <v>1259</v>
      </c>
      <c r="B6148">
        <v>42</v>
      </c>
      <c r="C6148" t="s">
        <v>19</v>
      </c>
      <c r="D6148" t="s">
        <v>41</v>
      </c>
      <c r="E6148" s="6" t="s">
        <v>18218</v>
      </c>
      <c r="F6148" t="s">
        <v>21</v>
      </c>
      <c r="G6148">
        <v>4</v>
      </c>
      <c r="H6148">
        <v>0</v>
      </c>
      <c r="I6148">
        <v>53</v>
      </c>
      <c r="J6148">
        <v>3</v>
      </c>
      <c r="K6148">
        <v>330.56</v>
      </c>
      <c r="L6148" t="str">
        <f t="shared" si="576"/>
        <v/>
      </c>
      <c r="M6148">
        <v>2</v>
      </c>
      <c r="N6148" t="str">
        <f t="shared" si="577"/>
        <v/>
      </c>
      <c r="O6148">
        <v>8</v>
      </c>
      <c r="P6148" s="11">
        <v>0</v>
      </c>
      <c r="Q6148" s="11">
        <v>5.6603773584905599E-2</v>
      </c>
      <c r="R6148" s="12">
        <v>165.28</v>
      </c>
      <c r="S6148" t="s">
        <v>22</v>
      </c>
      <c r="T6148">
        <v>0</v>
      </c>
      <c r="U6148">
        <f t="shared" si="578"/>
        <v>5</v>
      </c>
      <c r="V6148">
        <f t="shared" si="579"/>
        <v>1</v>
      </c>
      <c r="W6148">
        <f t="shared" si="580"/>
        <v>4</v>
      </c>
      <c r="X6148" t="str">
        <f t="shared" si="581"/>
        <v>514</v>
      </c>
      <c r="Y6148" t="str">
        <f>IF(Table1[[#This Row],[RFM_Score]]="555","Champion", IF(AND(J6148&gt;=4,V6148&gt;=4),"Loyal", IF(U6148&lt;=2,"At Risk", IF(W6148&gt;=4,"Potential Loyalist","Others"))))</f>
        <v>Potential Loyalist</v>
      </c>
    </row>
    <row r="6149" spans="1:25">
      <c r="A6149" t="s">
        <v>9914</v>
      </c>
      <c r="B6149">
        <v>18</v>
      </c>
      <c r="C6149" t="s">
        <v>24</v>
      </c>
      <c r="D6149" t="s">
        <v>20</v>
      </c>
      <c r="E6149" s="6" t="s">
        <v>18219</v>
      </c>
      <c r="F6149" t="s">
        <v>30</v>
      </c>
      <c r="G6149">
        <v>5</v>
      </c>
      <c r="H6149">
        <v>3</v>
      </c>
      <c r="I6149">
        <v>47</v>
      </c>
      <c r="J6149">
        <v>5</v>
      </c>
      <c r="K6149">
        <v>330.54</v>
      </c>
      <c r="L6149" t="str">
        <f t="shared" si="576"/>
        <v/>
      </c>
      <c r="M6149">
        <v>2</v>
      </c>
      <c r="N6149" t="str">
        <f t="shared" si="577"/>
        <v/>
      </c>
      <c r="O6149">
        <v>21</v>
      </c>
      <c r="P6149" s="11">
        <v>0.6</v>
      </c>
      <c r="Q6149" s="11">
        <v>0.10638297872340401</v>
      </c>
      <c r="R6149" s="12">
        <v>165.27</v>
      </c>
      <c r="S6149" t="s">
        <v>22</v>
      </c>
      <c r="T6149">
        <v>0</v>
      </c>
      <c r="U6149">
        <f t="shared" si="578"/>
        <v>4</v>
      </c>
      <c r="V6149">
        <f t="shared" si="579"/>
        <v>1</v>
      </c>
      <c r="W6149">
        <f t="shared" si="580"/>
        <v>4</v>
      </c>
      <c r="X6149" t="str">
        <f t="shared" si="581"/>
        <v>414</v>
      </c>
      <c r="Y6149" t="str">
        <f>IF(Table1[[#This Row],[RFM_Score]]="555","Champion", IF(AND(J6149&gt;=4,V6149&gt;=4),"Loyal", IF(U6149&lt;=2,"At Risk", IF(W6149&gt;=4,"Potential Loyalist","Others"))))</f>
        <v>Potential Loyalist</v>
      </c>
    </row>
    <row r="6150" spans="1:25">
      <c r="A6150" t="s">
        <v>7385</v>
      </c>
      <c r="B6150">
        <v>24</v>
      </c>
      <c r="C6150" t="s">
        <v>24</v>
      </c>
      <c r="D6150" t="s">
        <v>25</v>
      </c>
      <c r="E6150" s="6" t="s">
        <v>18220</v>
      </c>
      <c r="F6150" t="s">
        <v>21</v>
      </c>
      <c r="G6150">
        <v>3</v>
      </c>
      <c r="H6150">
        <v>1</v>
      </c>
      <c r="I6150">
        <v>43</v>
      </c>
      <c r="J6150">
        <v>3</v>
      </c>
      <c r="K6150">
        <v>330</v>
      </c>
      <c r="L6150" t="str">
        <f t="shared" si="576"/>
        <v/>
      </c>
      <c r="M6150">
        <v>2</v>
      </c>
      <c r="N6150" t="str">
        <f t="shared" si="577"/>
        <v/>
      </c>
      <c r="O6150">
        <v>82</v>
      </c>
      <c r="P6150" s="11">
        <v>0.33333333333333298</v>
      </c>
      <c r="Q6150" s="11">
        <v>6.9767441860465101E-2</v>
      </c>
      <c r="R6150" s="12">
        <v>165</v>
      </c>
      <c r="S6150" t="s">
        <v>22</v>
      </c>
      <c r="T6150">
        <v>0</v>
      </c>
      <c r="U6150">
        <f t="shared" si="578"/>
        <v>2</v>
      </c>
      <c r="V6150">
        <f t="shared" si="579"/>
        <v>1</v>
      </c>
      <c r="W6150">
        <f t="shared" si="580"/>
        <v>4</v>
      </c>
      <c r="X6150" t="str">
        <f t="shared" si="581"/>
        <v>214</v>
      </c>
      <c r="Y6150" t="str">
        <f>IF(Table1[[#This Row],[RFM_Score]]="555","Champion", IF(AND(J6150&gt;=4,V6150&gt;=4),"Loyal", IF(U6150&lt;=2,"At Risk", IF(W6150&gt;=4,"Potential Loyalist","Others"))))</f>
        <v>At Risk</v>
      </c>
    </row>
    <row r="6151" spans="1:25">
      <c r="A6151" t="s">
        <v>8885</v>
      </c>
      <c r="B6151">
        <v>29</v>
      </c>
      <c r="C6151" t="s">
        <v>24</v>
      </c>
      <c r="D6151" t="s">
        <v>25</v>
      </c>
      <c r="E6151" s="6" t="s">
        <v>18221</v>
      </c>
      <c r="F6151" t="s">
        <v>21</v>
      </c>
      <c r="G6151">
        <v>2</v>
      </c>
      <c r="H6151">
        <v>1</v>
      </c>
      <c r="I6151">
        <v>44</v>
      </c>
      <c r="J6151">
        <v>3</v>
      </c>
      <c r="K6151">
        <v>329.85</v>
      </c>
      <c r="L6151" t="str">
        <f t="shared" si="576"/>
        <v/>
      </c>
      <c r="M6151">
        <v>2</v>
      </c>
      <c r="N6151" t="str">
        <f t="shared" si="577"/>
        <v/>
      </c>
      <c r="O6151">
        <v>47</v>
      </c>
      <c r="P6151" s="11">
        <v>0.5</v>
      </c>
      <c r="Q6151" s="11">
        <v>6.8181818181818094E-2</v>
      </c>
      <c r="R6151" s="12">
        <v>164.92500000000001</v>
      </c>
      <c r="S6151" t="s">
        <v>22</v>
      </c>
      <c r="T6151">
        <v>0</v>
      </c>
      <c r="U6151">
        <f t="shared" si="578"/>
        <v>3</v>
      </c>
      <c r="V6151">
        <f t="shared" si="579"/>
        <v>1</v>
      </c>
      <c r="W6151">
        <f t="shared" si="580"/>
        <v>4</v>
      </c>
      <c r="X6151" t="str">
        <f t="shared" si="581"/>
        <v>314</v>
      </c>
      <c r="Y6151" t="str">
        <f>IF(Table1[[#This Row],[RFM_Score]]="555","Champion", IF(AND(J6151&gt;=4,V6151&gt;=4),"Loyal", IF(U6151&lt;=2,"At Risk", IF(W6151&gt;=4,"Potential Loyalist","Others"))))</f>
        <v>Potential Loyalist</v>
      </c>
    </row>
    <row r="6152" spans="1:25">
      <c r="A6152" t="s">
        <v>4227</v>
      </c>
      <c r="B6152">
        <v>39</v>
      </c>
      <c r="C6152" t="s">
        <v>19</v>
      </c>
      <c r="D6152" t="s">
        <v>46</v>
      </c>
      <c r="E6152" s="6" t="s">
        <v>18222</v>
      </c>
      <c r="F6152" t="s">
        <v>62</v>
      </c>
      <c r="G6152">
        <v>2</v>
      </c>
      <c r="H6152">
        <v>0</v>
      </c>
      <c r="I6152">
        <v>38</v>
      </c>
      <c r="J6152">
        <v>0</v>
      </c>
      <c r="K6152">
        <v>329.77</v>
      </c>
      <c r="L6152" t="str">
        <f t="shared" si="576"/>
        <v/>
      </c>
      <c r="M6152">
        <v>2</v>
      </c>
      <c r="N6152" t="str">
        <f t="shared" si="577"/>
        <v/>
      </c>
      <c r="O6152">
        <v>6</v>
      </c>
      <c r="P6152" s="11">
        <v>0</v>
      </c>
      <c r="Q6152" s="11">
        <v>0</v>
      </c>
      <c r="R6152" s="12">
        <v>164.88499999999999</v>
      </c>
      <c r="S6152" t="s">
        <v>22</v>
      </c>
      <c r="T6152">
        <v>0</v>
      </c>
      <c r="U6152">
        <f t="shared" si="578"/>
        <v>5</v>
      </c>
      <c r="V6152">
        <f t="shared" si="579"/>
        <v>1</v>
      </c>
      <c r="W6152">
        <f t="shared" si="580"/>
        <v>4</v>
      </c>
      <c r="X6152" t="str">
        <f t="shared" si="581"/>
        <v>514</v>
      </c>
      <c r="Y6152" t="str">
        <f>IF(Table1[[#This Row],[RFM_Score]]="555","Champion", IF(AND(J6152&gt;=4,V6152&gt;=4),"Loyal", IF(U6152&lt;=2,"At Risk", IF(W6152&gt;=4,"Potential Loyalist","Others"))))</f>
        <v>Potential Loyalist</v>
      </c>
    </row>
    <row r="6153" spans="1:25">
      <c r="A6153" t="s">
        <v>11991</v>
      </c>
      <c r="B6153">
        <v>25</v>
      </c>
      <c r="C6153" t="s">
        <v>19</v>
      </c>
      <c r="D6153" t="s">
        <v>46</v>
      </c>
      <c r="E6153" s="6" t="s">
        <v>18223</v>
      </c>
      <c r="F6153" t="s">
        <v>62</v>
      </c>
      <c r="G6153">
        <v>4</v>
      </c>
      <c r="H6153">
        <v>0</v>
      </c>
      <c r="I6153">
        <v>56</v>
      </c>
      <c r="J6153">
        <v>5</v>
      </c>
      <c r="K6153">
        <v>329.27</v>
      </c>
      <c r="L6153" t="str">
        <f t="shared" si="576"/>
        <v/>
      </c>
      <c r="M6153">
        <v>2</v>
      </c>
      <c r="N6153" t="str">
        <f t="shared" si="577"/>
        <v/>
      </c>
      <c r="O6153">
        <v>120</v>
      </c>
      <c r="P6153" s="11">
        <v>0</v>
      </c>
      <c r="Q6153" s="11">
        <v>8.9285714285714204E-2</v>
      </c>
      <c r="R6153" s="12">
        <v>164.63499999999999</v>
      </c>
      <c r="S6153" t="s">
        <v>22</v>
      </c>
      <c r="T6153">
        <v>0</v>
      </c>
      <c r="U6153">
        <f t="shared" si="578"/>
        <v>1</v>
      </c>
      <c r="V6153">
        <f t="shared" si="579"/>
        <v>1</v>
      </c>
      <c r="W6153">
        <f t="shared" si="580"/>
        <v>4</v>
      </c>
      <c r="X6153" t="str">
        <f t="shared" si="581"/>
        <v>114</v>
      </c>
      <c r="Y6153" t="str">
        <f>IF(Table1[[#This Row],[RFM_Score]]="555","Champion", IF(AND(J6153&gt;=4,V6153&gt;=4),"Loyal", IF(U6153&lt;=2,"At Risk", IF(W6153&gt;=4,"Potential Loyalist","Others"))))</f>
        <v>At Risk</v>
      </c>
    </row>
    <row r="6154" spans="1:25">
      <c r="A6154" t="s">
        <v>1434</v>
      </c>
      <c r="B6154">
        <v>23</v>
      </c>
      <c r="C6154" t="s">
        <v>19</v>
      </c>
      <c r="D6154" t="s">
        <v>25</v>
      </c>
      <c r="E6154" s="6" t="s">
        <v>18224</v>
      </c>
      <c r="F6154" t="s">
        <v>26</v>
      </c>
      <c r="G6154">
        <v>2</v>
      </c>
      <c r="H6154">
        <v>2</v>
      </c>
      <c r="I6154">
        <v>45</v>
      </c>
      <c r="J6154">
        <v>3</v>
      </c>
      <c r="K6154">
        <v>328.88</v>
      </c>
      <c r="L6154" t="str">
        <f t="shared" si="576"/>
        <v/>
      </c>
      <c r="M6154">
        <v>2</v>
      </c>
      <c r="N6154" t="str">
        <f t="shared" si="577"/>
        <v/>
      </c>
      <c r="O6154">
        <v>12</v>
      </c>
      <c r="P6154" s="11">
        <v>1</v>
      </c>
      <c r="Q6154" s="11">
        <v>6.6666666666666596E-2</v>
      </c>
      <c r="R6154" s="12">
        <v>164.44</v>
      </c>
      <c r="S6154" t="s">
        <v>22</v>
      </c>
      <c r="T6154">
        <v>0</v>
      </c>
      <c r="U6154">
        <f t="shared" si="578"/>
        <v>5</v>
      </c>
      <c r="V6154">
        <f t="shared" si="579"/>
        <v>1</v>
      </c>
      <c r="W6154">
        <f t="shared" si="580"/>
        <v>4</v>
      </c>
      <c r="X6154" t="str">
        <f t="shared" si="581"/>
        <v>514</v>
      </c>
      <c r="Y6154" t="str">
        <f>IF(Table1[[#This Row],[RFM_Score]]="555","Champion", IF(AND(J6154&gt;=4,V6154&gt;=4),"Loyal", IF(U6154&lt;=2,"At Risk", IF(W6154&gt;=4,"Potential Loyalist","Others"))))</f>
        <v>Potential Loyalist</v>
      </c>
    </row>
    <row r="6155" spans="1:25">
      <c r="A6155" t="s">
        <v>2519</v>
      </c>
      <c r="B6155">
        <v>58</v>
      </c>
      <c r="C6155" t="s">
        <v>19</v>
      </c>
      <c r="D6155" t="s">
        <v>41</v>
      </c>
      <c r="E6155" s="6" t="s">
        <v>18225</v>
      </c>
      <c r="F6155" t="s">
        <v>21</v>
      </c>
      <c r="G6155">
        <v>5</v>
      </c>
      <c r="H6155">
        <v>2</v>
      </c>
      <c r="I6155">
        <v>45</v>
      </c>
      <c r="J6155">
        <v>5</v>
      </c>
      <c r="K6155">
        <v>328.7</v>
      </c>
      <c r="L6155" t="str">
        <f t="shared" si="576"/>
        <v/>
      </c>
      <c r="M6155">
        <v>2</v>
      </c>
      <c r="N6155" t="str">
        <f t="shared" si="577"/>
        <v/>
      </c>
      <c r="O6155">
        <v>18</v>
      </c>
      <c r="P6155" s="11">
        <v>0.4</v>
      </c>
      <c r="Q6155" s="11">
        <v>0.11111111111111099</v>
      </c>
      <c r="R6155" s="12">
        <v>164.35</v>
      </c>
      <c r="S6155" t="s">
        <v>22</v>
      </c>
      <c r="T6155">
        <v>0</v>
      </c>
      <c r="U6155">
        <f t="shared" si="578"/>
        <v>5</v>
      </c>
      <c r="V6155">
        <f t="shared" si="579"/>
        <v>1</v>
      </c>
      <c r="W6155">
        <f t="shared" si="580"/>
        <v>4</v>
      </c>
      <c r="X6155" t="str">
        <f t="shared" si="581"/>
        <v>514</v>
      </c>
      <c r="Y6155" t="str">
        <f>IF(Table1[[#This Row],[RFM_Score]]="555","Champion", IF(AND(J6155&gt;=4,V6155&gt;=4),"Loyal", IF(U6155&lt;=2,"At Risk", IF(W6155&gt;=4,"Potential Loyalist","Others"))))</f>
        <v>Potential Loyalist</v>
      </c>
    </row>
    <row r="6156" spans="1:25">
      <c r="A6156" t="s">
        <v>926</v>
      </c>
      <c r="B6156">
        <v>48</v>
      </c>
      <c r="C6156" t="s">
        <v>24</v>
      </c>
      <c r="D6156" t="s">
        <v>29</v>
      </c>
      <c r="E6156" s="6" t="s">
        <v>18226</v>
      </c>
      <c r="F6156" t="s">
        <v>26</v>
      </c>
      <c r="G6156">
        <v>5</v>
      </c>
      <c r="H6156">
        <v>1</v>
      </c>
      <c r="I6156">
        <v>48</v>
      </c>
      <c r="J6156">
        <v>1</v>
      </c>
      <c r="K6156">
        <v>328.18</v>
      </c>
      <c r="L6156" t="str">
        <f t="shared" si="576"/>
        <v/>
      </c>
      <c r="M6156">
        <v>2</v>
      </c>
      <c r="N6156" t="str">
        <f t="shared" si="577"/>
        <v/>
      </c>
      <c r="O6156">
        <v>26</v>
      </c>
      <c r="P6156" s="11">
        <v>0.2</v>
      </c>
      <c r="Q6156" s="11">
        <v>2.0833333333333301E-2</v>
      </c>
      <c r="R6156" s="12">
        <v>164.09</v>
      </c>
      <c r="S6156" t="s">
        <v>22</v>
      </c>
      <c r="T6156">
        <v>1</v>
      </c>
      <c r="U6156">
        <f t="shared" si="578"/>
        <v>4</v>
      </c>
      <c r="V6156">
        <f t="shared" si="579"/>
        <v>1</v>
      </c>
      <c r="W6156">
        <f t="shared" si="580"/>
        <v>4</v>
      </c>
      <c r="X6156" t="str">
        <f t="shared" si="581"/>
        <v>414</v>
      </c>
      <c r="Y6156" t="str">
        <f>IF(Table1[[#This Row],[RFM_Score]]="555","Champion", IF(AND(J6156&gt;=4,V6156&gt;=4),"Loyal", IF(U6156&lt;=2,"At Risk", IF(W6156&gt;=4,"Potential Loyalist","Others"))))</f>
        <v>Potential Loyalist</v>
      </c>
    </row>
    <row r="6157" spans="1:25">
      <c r="A6157" t="s">
        <v>8707</v>
      </c>
      <c r="B6157">
        <v>48</v>
      </c>
      <c r="C6157" t="s">
        <v>24</v>
      </c>
      <c r="D6157" t="s">
        <v>25</v>
      </c>
      <c r="E6157" s="6" t="s">
        <v>18227</v>
      </c>
      <c r="F6157" t="s">
        <v>26</v>
      </c>
      <c r="G6157">
        <v>5</v>
      </c>
      <c r="H6157">
        <v>3</v>
      </c>
      <c r="I6157">
        <v>39</v>
      </c>
      <c r="J6157">
        <v>5</v>
      </c>
      <c r="K6157">
        <v>328.11</v>
      </c>
      <c r="L6157" t="str">
        <f t="shared" si="576"/>
        <v/>
      </c>
      <c r="M6157">
        <v>2</v>
      </c>
      <c r="N6157" t="str">
        <f t="shared" si="577"/>
        <v/>
      </c>
      <c r="O6157">
        <v>53</v>
      </c>
      <c r="P6157" s="11">
        <v>0.6</v>
      </c>
      <c r="Q6157" s="11">
        <v>0.128205128205128</v>
      </c>
      <c r="R6157" s="12">
        <v>164.05500000000001</v>
      </c>
      <c r="S6157" t="s">
        <v>22</v>
      </c>
      <c r="T6157">
        <v>0</v>
      </c>
      <c r="U6157">
        <f t="shared" si="578"/>
        <v>3</v>
      </c>
      <c r="V6157">
        <f t="shared" si="579"/>
        <v>1</v>
      </c>
      <c r="W6157">
        <f t="shared" si="580"/>
        <v>4</v>
      </c>
      <c r="X6157" t="str">
        <f t="shared" si="581"/>
        <v>314</v>
      </c>
      <c r="Y6157" t="str">
        <f>IF(Table1[[#This Row],[RFM_Score]]="555","Champion", IF(AND(J6157&gt;=4,V6157&gt;=4),"Loyal", IF(U6157&lt;=2,"At Risk", IF(W6157&gt;=4,"Potential Loyalist","Others"))))</f>
        <v>Potential Loyalist</v>
      </c>
    </row>
    <row r="6158" spans="1:25">
      <c r="A6158" t="s">
        <v>2113</v>
      </c>
      <c r="B6158">
        <v>42</v>
      </c>
      <c r="C6158" t="s">
        <v>24</v>
      </c>
      <c r="D6158" t="s">
        <v>41</v>
      </c>
      <c r="E6158" s="6" t="s">
        <v>18228</v>
      </c>
      <c r="F6158" t="s">
        <v>21</v>
      </c>
      <c r="G6158">
        <v>1</v>
      </c>
      <c r="H6158">
        <v>0</v>
      </c>
      <c r="I6158">
        <v>57</v>
      </c>
      <c r="J6158">
        <v>3</v>
      </c>
      <c r="K6158">
        <v>328.03</v>
      </c>
      <c r="L6158" t="str">
        <f t="shared" si="576"/>
        <v/>
      </c>
      <c r="M6158">
        <v>2</v>
      </c>
      <c r="N6158" t="str">
        <f t="shared" si="577"/>
        <v/>
      </c>
      <c r="O6158">
        <v>17</v>
      </c>
      <c r="P6158" s="11">
        <v>0</v>
      </c>
      <c r="Q6158" s="11">
        <v>5.2631578947368397E-2</v>
      </c>
      <c r="R6158" s="12">
        <v>164.01499999999999</v>
      </c>
      <c r="S6158" t="s">
        <v>22</v>
      </c>
      <c r="T6158">
        <v>0</v>
      </c>
      <c r="U6158">
        <f t="shared" si="578"/>
        <v>5</v>
      </c>
      <c r="V6158">
        <f t="shared" si="579"/>
        <v>1</v>
      </c>
      <c r="W6158">
        <f t="shared" si="580"/>
        <v>4</v>
      </c>
      <c r="X6158" t="str">
        <f t="shared" si="581"/>
        <v>514</v>
      </c>
      <c r="Y6158" t="str">
        <f>IF(Table1[[#This Row],[RFM_Score]]="555","Champion", IF(AND(J6158&gt;=4,V6158&gt;=4),"Loyal", IF(U6158&lt;=2,"At Risk", IF(W6158&gt;=4,"Potential Loyalist","Others"))))</f>
        <v>Potential Loyalist</v>
      </c>
    </row>
    <row r="6159" spans="1:25">
      <c r="A6159" t="s">
        <v>912</v>
      </c>
      <c r="B6159">
        <v>56</v>
      </c>
      <c r="C6159" t="s">
        <v>19</v>
      </c>
      <c r="D6159" t="s">
        <v>25</v>
      </c>
      <c r="E6159" s="6" t="s">
        <v>18229</v>
      </c>
      <c r="F6159" t="s">
        <v>26</v>
      </c>
      <c r="G6159">
        <v>4</v>
      </c>
      <c r="H6159">
        <v>1</v>
      </c>
      <c r="I6159">
        <v>48</v>
      </c>
      <c r="J6159">
        <v>3</v>
      </c>
      <c r="K6159">
        <v>328</v>
      </c>
      <c r="L6159" t="str">
        <f t="shared" si="576"/>
        <v/>
      </c>
      <c r="M6159">
        <v>2</v>
      </c>
      <c r="N6159" t="str">
        <f t="shared" si="577"/>
        <v/>
      </c>
      <c r="O6159">
        <v>12</v>
      </c>
      <c r="P6159" s="11">
        <v>0.25</v>
      </c>
      <c r="Q6159" s="11">
        <v>6.25E-2</v>
      </c>
      <c r="R6159" s="12">
        <v>164</v>
      </c>
      <c r="S6159" t="s">
        <v>22</v>
      </c>
      <c r="T6159">
        <v>0</v>
      </c>
      <c r="U6159">
        <f t="shared" si="578"/>
        <v>5</v>
      </c>
      <c r="V6159">
        <f t="shared" si="579"/>
        <v>1</v>
      </c>
      <c r="W6159">
        <f t="shared" si="580"/>
        <v>4</v>
      </c>
      <c r="X6159" t="str">
        <f t="shared" si="581"/>
        <v>514</v>
      </c>
      <c r="Y6159" t="str">
        <f>IF(Table1[[#This Row],[RFM_Score]]="555","Champion", IF(AND(J6159&gt;=4,V6159&gt;=4),"Loyal", IF(U6159&lt;=2,"At Risk", IF(W6159&gt;=4,"Potential Loyalist","Others"))))</f>
        <v>Potential Loyalist</v>
      </c>
    </row>
    <row r="6160" spans="1:25">
      <c r="A6160" t="s">
        <v>2648</v>
      </c>
      <c r="B6160">
        <v>21</v>
      </c>
      <c r="C6160" t="s">
        <v>19</v>
      </c>
      <c r="D6160" t="s">
        <v>25</v>
      </c>
      <c r="E6160" s="6" t="s">
        <v>18230</v>
      </c>
      <c r="F6160" t="s">
        <v>30</v>
      </c>
      <c r="G6160">
        <v>10</v>
      </c>
      <c r="H6160">
        <v>1</v>
      </c>
      <c r="I6160">
        <v>51</v>
      </c>
      <c r="J6160">
        <v>4</v>
      </c>
      <c r="K6160">
        <v>327.96</v>
      </c>
      <c r="L6160" t="str">
        <f t="shared" si="576"/>
        <v/>
      </c>
      <c r="M6160">
        <v>2</v>
      </c>
      <c r="N6160" t="str">
        <f t="shared" si="577"/>
        <v/>
      </c>
      <c r="O6160">
        <v>7</v>
      </c>
      <c r="P6160" s="11">
        <v>0.1</v>
      </c>
      <c r="Q6160" s="11">
        <v>7.8431372549019607E-2</v>
      </c>
      <c r="R6160" s="12">
        <v>163.98</v>
      </c>
      <c r="S6160" t="s">
        <v>22</v>
      </c>
      <c r="T6160">
        <v>0</v>
      </c>
      <c r="U6160">
        <f t="shared" si="578"/>
        <v>5</v>
      </c>
      <c r="V6160">
        <f t="shared" si="579"/>
        <v>1</v>
      </c>
      <c r="W6160">
        <f t="shared" si="580"/>
        <v>4</v>
      </c>
      <c r="X6160" t="str">
        <f t="shared" si="581"/>
        <v>514</v>
      </c>
      <c r="Y6160" t="str">
        <f>IF(Table1[[#This Row],[RFM_Score]]="555","Champion", IF(AND(J6160&gt;=4,V6160&gt;=4),"Loyal", IF(U6160&lt;=2,"At Risk", IF(W6160&gt;=4,"Potential Loyalist","Others"))))</f>
        <v>Potential Loyalist</v>
      </c>
    </row>
    <row r="6161" spans="1:25">
      <c r="A6161" t="s">
        <v>5736</v>
      </c>
      <c r="B6161">
        <v>42</v>
      </c>
      <c r="C6161" t="s">
        <v>19</v>
      </c>
      <c r="D6161" t="s">
        <v>35</v>
      </c>
      <c r="E6161" s="6" t="s">
        <v>18231</v>
      </c>
      <c r="F6161" t="s">
        <v>30</v>
      </c>
      <c r="G6161">
        <v>9</v>
      </c>
      <c r="H6161">
        <v>5</v>
      </c>
      <c r="I6161">
        <v>44</v>
      </c>
      <c r="J6161">
        <v>1</v>
      </c>
      <c r="K6161">
        <v>327.64</v>
      </c>
      <c r="L6161" t="str">
        <f t="shared" si="576"/>
        <v/>
      </c>
      <c r="M6161">
        <v>2</v>
      </c>
      <c r="N6161" t="str">
        <f t="shared" si="577"/>
        <v/>
      </c>
      <c r="O6161">
        <v>0</v>
      </c>
      <c r="P6161" s="11">
        <v>0.55555555555555503</v>
      </c>
      <c r="Q6161" s="11">
        <v>2.27272727272727E-2</v>
      </c>
      <c r="R6161" s="12">
        <v>163.82</v>
      </c>
      <c r="S6161" t="s">
        <v>22</v>
      </c>
      <c r="T6161">
        <v>0</v>
      </c>
      <c r="U6161">
        <f t="shared" si="578"/>
        <v>5</v>
      </c>
      <c r="V6161">
        <f t="shared" si="579"/>
        <v>1</v>
      </c>
      <c r="W6161">
        <f t="shared" si="580"/>
        <v>4</v>
      </c>
      <c r="X6161" t="str">
        <f t="shared" si="581"/>
        <v>514</v>
      </c>
      <c r="Y6161" t="str">
        <f>IF(Table1[[#This Row],[RFM_Score]]="555","Champion", IF(AND(J6161&gt;=4,V6161&gt;=4),"Loyal", IF(U6161&lt;=2,"At Risk", IF(W6161&gt;=4,"Potential Loyalist","Others"))))</f>
        <v>Potential Loyalist</v>
      </c>
    </row>
    <row r="6162" spans="1:25">
      <c r="A6162" t="s">
        <v>2425</v>
      </c>
      <c r="B6162">
        <v>45</v>
      </c>
      <c r="C6162" t="s">
        <v>24</v>
      </c>
      <c r="D6162" t="s">
        <v>41</v>
      </c>
      <c r="E6162" s="6" t="s">
        <v>18232</v>
      </c>
      <c r="F6162" t="s">
        <v>21</v>
      </c>
      <c r="G6162">
        <v>4</v>
      </c>
      <c r="H6162">
        <v>2</v>
      </c>
      <c r="I6162">
        <v>57</v>
      </c>
      <c r="J6162">
        <v>2</v>
      </c>
      <c r="K6162">
        <v>327.24</v>
      </c>
      <c r="L6162" t="str">
        <f t="shared" si="576"/>
        <v/>
      </c>
      <c r="M6162">
        <v>2</v>
      </c>
      <c r="N6162" t="str">
        <f t="shared" si="577"/>
        <v/>
      </c>
      <c r="O6162">
        <v>70</v>
      </c>
      <c r="P6162" s="11">
        <v>0.5</v>
      </c>
      <c r="Q6162" s="11">
        <v>3.5087719298245598E-2</v>
      </c>
      <c r="R6162" s="12">
        <v>163.62</v>
      </c>
      <c r="S6162" t="s">
        <v>22</v>
      </c>
      <c r="T6162">
        <v>0</v>
      </c>
      <c r="U6162">
        <f t="shared" si="578"/>
        <v>3</v>
      </c>
      <c r="V6162">
        <f t="shared" si="579"/>
        <v>1</v>
      </c>
      <c r="W6162">
        <f t="shared" si="580"/>
        <v>4</v>
      </c>
      <c r="X6162" t="str">
        <f t="shared" si="581"/>
        <v>314</v>
      </c>
      <c r="Y6162" t="str">
        <f>IF(Table1[[#This Row],[RFM_Score]]="555","Champion", IF(AND(J6162&gt;=4,V6162&gt;=4),"Loyal", IF(U6162&lt;=2,"At Risk", IF(W6162&gt;=4,"Potential Loyalist","Others"))))</f>
        <v>Potential Loyalist</v>
      </c>
    </row>
    <row r="6163" spans="1:25">
      <c r="A6163" t="s">
        <v>1562</v>
      </c>
      <c r="B6163">
        <v>48</v>
      </c>
      <c r="C6163" t="s">
        <v>24</v>
      </c>
      <c r="D6163" t="s">
        <v>25</v>
      </c>
      <c r="E6163" s="6" t="s">
        <v>18233</v>
      </c>
      <c r="F6163" t="s">
        <v>62</v>
      </c>
      <c r="G6163">
        <v>1</v>
      </c>
      <c r="H6163">
        <v>0</v>
      </c>
      <c r="I6163">
        <v>45</v>
      </c>
      <c r="J6163">
        <v>1</v>
      </c>
      <c r="K6163">
        <v>326.95</v>
      </c>
      <c r="L6163" t="str">
        <f t="shared" si="576"/>
        <v/>
      </c>
      <c r="M6163">
        <v>2</v>
      </c>
      <c r="N6163" t="str">
        <f t="shared" si="577"/>
        <v/>
      </c>
      <c r="O6163">
        <v>11</v>
      </c>
      <c r="P6163" s="11">
        <v>0</v>
      </c>
      <c r="Q6163" s="11">
        <v>2.2222222222222199E-2</v>
      </c>
      <c r="R6163" s="12">
        <v>163.47499999999999</v>
      </c>
      <c r="S6163" t="s">
        <v>22</v>
      </c>
      <c r="T6163">
        <v>0</v>
      </c>
      <c r="U6163">
        <f t="shared" si="578"/>
        <v>5</v>
      </c>
      <c r="V6163">
        <f t="shared" si="579"/>
        <v>1</v>
      </c>
      <c r="W6163">
        <f t="shared" si="580"/>
        <v>4</v>
      </c>
      <c r="X6163" t="str">
        <f t="shared" si="581"/>
        <v>514</v>
      </c>
      <c r="Y6163" t="str">
        <f>IF(Table1[[#This Row],[RFM_Score]]="555","Champion", IF(AND(J6163&gt;=4,V6163&gt;=4),"Loyal", IF(U6163&lt;=2,"At Risk", IF(W6163&gt;=4,"Potential Loyalist","Others"))))</f>
        <v>Potential Loyalist</v>
      </c>
    </row>
    <row r="6164" spans="1:25">
      <c r="A6164" t="s">
        <v>7894</v>
      </c>
      <c r="B6164">
        <v>24</v>
      </c>
      <c r="C6164" t="s">
        <v>24</v>
      </c>
      <c r="D6164" t="s">
        <v>29</v>
      </c>
      <c r="E6164" s="6" t="s">
        <v>18234</v>
      </c>
      <c r="F6164" t="s">
        <v>26</v>
      </c>
      <c r="G6164">
        <v>3</v>
      </c>
      <c r="H6164">
        <v>1</v>
      </c>
      <c r="I6164">
        <v>58</v>
      </c>
      <c r="J6164">
        <v>2</v>
      </c>
      <c r="K6164">
        <v>326.22000000000003</v>
      </c>
      <c r="L6164" t="str">
        <f t="shared" si="576"/>
        <v/>
      </c>
      <c r="M6164">
        <v>2</v>
      </c>
      <c r="N6164" t="str">
        <f t="shared" si="577"/>
        <v/>
      </c>
      <c r="O6164">
        <v>3</v>
      </c>
      <c r="P6164" s="11">
        <v>0.33333333333333298</v>
      </c>
      <c r="Q6164" s="11">
        <v>3.4482758620689599E-2</v>
      </c>
      <c r="R6164" s="12">
        <v>163.11000000000001</v>
      </c>
      <c r="S6164" t="s">
        <v>22</v>
      </c>
      <c r="T6164">
        <v>0</v>
      </c>
      <c r="U6164">
        <f t="shared" si="578"/>
        <v>5</v>
      </c>
      <c r="V6164">
        <f t="shared" si="579"/>
        <v>1</v>
      </c>
      <c r="W6164">
        <f t="shared" si="580"/>
        <v>4</v>
      </c>
      <c r="X6164" t="str">
        <f t="shared" si="581"/>
        <v>514</v>
      </c>
      <c r="Y6164" t="str">
        <f>IF(Table1[[#This Row],[RFM_Score]]="555","Champion", IF(AND(J6164&gt;=4,V6164&gt;=4),"Loyal", IF(U6164&lt;=2,"At Risk", IF(W6164&gt;=4,"Potential Loyalist","Others"))))</f>
        <v>Potential Loyalist</v>
      </c>
    </row>
    <row r="6165" spans="1:25">
      <c r="A6165" t="s">
        <v>10821</v>
      </c>
      <c r="B6165">
        <v>53</v>
      </c>
      <c r="C6165" t="s">
        <v>24</v>
      </c>
      <c r="D6165" t="s">
        <v>25</v>
      </c>
      <c r="E6165" s="6" t="s">
        <v>18235</v>
      </c>
      <c r="F6165" t="s">
        <v>21</v>
      </c>
      <c r="G6165">
        <v>2</v>
      </c>
      <c r="H6165">
        <v>0</v>
      </c>
      <c r="I6165">
        <v>45</v>
      </c>
      <c r="J6165">
        <v>5</v>
      </c>
      <c r="K6165">
        <v>325.91000000000003</v>
      </c>
      <c r="L6165" t="str">
        <f t="shared" si="576"/>
        <v/>
      </c>
      <c r="M6165">
        <v>2</v>
      </c>
      <c r="N6165" t="str">
        <f t="shared" si="577"/>
        <v/>
      </c>
      <c r="O6165">
        <v>20</v>
      </c>
      <c r="P6165" s="11">
        <v>0</v>
      </c>
      <c r="Q6165" s="11">
        <v>0.11111111111111099</v>
      </c>
      <c r="R6165" s="12">
        <v>162.95500000000001</v>
      </c>
      <c r="S6165" t="s">
        <v>22</v>
      </c>
      <c r="T6165">
        <v>0</v>
      </c>
      <c r="U6165">
        <f t="shared" si="578"/>
        <v>5</v>
      </c>
      <c r="V6165">
        <f t="shared" si="579"/>
        <v>1</v>
      </c>
      <c r="W6165">
        <f t="shared" si="580"/>
        <v>4</v>
      </c>
      <c r="X6165" t="str">
        <f t="shared" si="581"/>
        <v>514</v>
      </c>
      <c r="Y6165" t="str">
        <f>IF(Table1[[#This Row],[RFM_Score]]="555","Champion", IF(AND(J6165&gt;=4,V6165&gt;=4),"Loyal", IF(U6165&lt;=2,"At Risk", IF(W6165&gt;=4,"Potential Loyalist","Others"))))</f>
        <v>Potential Loyalist</v>
      </c>
    </row>
    <row r="6166" spans="1:25">
      <c r="A6166" t="s">
        <v>4295</v>
      </c>
      <c r="B6166">
        <v>33</v>
      </c>
      <c r="C6166" t="s">
        <v>19</v>
      </c>
      <c r="D6166" t="s">
        <v>25</v>
      </c>
      <c r="E6166" s="6" t="s">
        <v>18236</v>
      </c>
      <c r="F6166" t="s">
        <v>30</v>
      </c>
      <c r="G6166">
        <v>3</v>
      </c>
      <c r="H6166">
        <v>0</v>
      </c>
      <c r="I6166">
        <v>50</v>
      </c>
      <c r="J6166">
        <v>4</v>
      </c>
      <c r="K6166">
        <v>325.23</v>
      </c>
      <c r="L6166" t="str">
        <f t="shared" si="576"/>
        <v/>
      </c>
      <c r="M6166">
        <v>2</v>
      </c>
      <c r="N6166" t="str">
        <f t="shared" si="577"/>
        <v/>
      </c>
      <c r="O6166">
        <v>24</v>
      </c>
      <c r="P6166" s="11">
        <v>0</v>
      </c>
      <c r="Q6166" s="11">
        <v>0.08</v>
      </c>
      <c r="R6166" s="12">
        <v>162.61500000000001</v>
      </c>
      <c r="S6166" t="s">
        <v>22</v>
      </c>
      <c r="T6166">
        <v>0</v>
      </c>
      <c r="U6166">
        <f t="shared" si="578"/>
        <v>4</v>
      </c>
      <c r="V6166">
        <f t="shared" si="579"/>
        <v>1</v>
      </c>
      <c r="W6166">
        <f t="shared" si="580"/>
        <v>4</v>
      </c>
      <c r="X6166" t="str">
        <f t="shared" si="581"/>
        <v>414</v>
      </c>
      <c r="Y6166" t="str">
        <f>IF(Table1[[#This Row],[RFM_Score]]="555","Champion", IF(AND(J6166&gt;=4,V6166&gt;=4),"Loyal", IF(U6166&lt;=2,"At Risk", IF(W6166&gt;=4,"Potential Loyalist","Others"))))</f>
        <v>Potential Loyalist</v>
      </c>
    </row>
    <row r="6167" spans="1:25">
      <c r="A6167" t="s">
        <v>10310</v>
      </c>
      <c r="B6167">
        <v>46</v>
      </c>
      <c r="C6167" t="s">
        <v>24</v>
      </c>
      <c r="D6167" t="s">
        <v>25</v>
      </c>
      <c r="E6167" s="6" t="s">
        <v>18237</v>
      </c>
      <c r="F6167" t="s">
        <v>30</v>
      </c>
      <c r="G6167">
        <v>4</v>
      </c>
      <c r="H6167">
        <v>2</v>
      </c>
      <c r="I6167">
        <v>53</v>
      </c>
      <c r="J6167">
        <v>3</v>
      </c>
      <c r="K6167">
        <v>325.13</v>
      </c>
      <c r="L6167" t="str">
        <f t="shared" si="576"/>
        <v/>
      </c>
      <c r="M6167">
        <v>2</v>
      </c>
      <c r="N6167" t="str">
        <f t="shared" si="577"/>
        <v/>
      </c>
      <c r="O6167">
        <v>8</v>
      </c>
      <c r="P6167" s="11">
        <v>0.5</v>
      </c>
      <c r="Q6167" s="11">
        <v>5.6603773584905599E-2</v>
      </c>
      <c r="R6167" s="12">
        <v>162.565</v>
      </c>
      <c r="S6167" t="s">
        <v>22</v>
      </c>
      <c r="T6167">
        <v>0</v>
      </c>
      <c r="U6167">
        <f t="shared" si="578"/>
        <v>5</v>
      </c>
      <c r="V6167">
        <f t="shared" si="579"/>
        <v>1</v>
      </c>
      <c r="W6167">
        <f t="shared" si="580"/>
        <v>4</v>
      </c>
      <c r="X6167" t="str">
        <f t="shared" si="581"/>
        <v>514</v>
      </c>
      <c r="Y6167" t="str">
        <f>IF(Table1[[#This Row],[RFM_Score]]="555","Champion", IF(AND(J6167&gt;=4,V6167&gt;=4),"Loyal", IF(U6167&lt;=2,"At Risk", IF(W6167&gt;=4,"Potential Loyalist","Others"))))</f>
        <v>Potential Loyalist</v>
      </c>
    </row>
    <row r="6168" spans="1:25">
      <c r="A6168" t="s">
        <v>6234</v>
      </c>
      <c r="B6168">
        <v>29</v>
      </c>
      <c r="C6168" t="s">
        <v>19</v>
      </c>
      <c r="D6168" t="s">
        <v>41</v>
      </c>
      <c r="E6168" s="6" t="s">
        <v>18238</v>
      </c>
      <c r="F6168" t="s">
        <v>37</v>
      </c>
      <c r="G6168">
        <v>3</v>
      </c>
      <c r="H6168">
        <v>0</v>
      </c>
      <c r="I6168">
        <v>47</v>
      </c>
      <c r="J6168">
        <v>2</v>
      </c>
      <c r="K6168">
        <v>325.10000000000002</v>
      </c>
      <c r="L6168" t="str">
        <f t="shared" si="576"/>
        <v/>
      </c>
      <c r="M6168">
        <v>2</v>
      </c>
      <c r="N6168" t="str">
        <f t="shared" si="577"/>
        <v/>
      </c>
      <c r="O6168">
        <v>22</v>
      </c>
      <c r="P6168" s="11">
        <v>0</v>
      </c>
      <c r="Q6168" s="11">
        <v>4.2553191489361701E-2</v>
      </c>
      <c r="R6168" s="12">
        <v>162.55000000000001</v>
      </c>
      <c r="S6168" t="s">
        <v>22</v>
      </c>
      <c r="T6168">
        <v>0</v>
      </c>
      <c r="U6168">
        <f t="shared" si="578"/>
        <v>4</v>
      </c>
      <c r="V6168">
        <f t="shared" si="579"/>
        <v>1</v>
      </c>
      <c r="W6168">
        <f t="shared" si="580"/>
        <v>4</v>
      </c>
      <c r="X6168" t="str">
        <f t="shared" si="581"/>
        <v>414</v>
      </c>
      <c r="Y6168" t="str">
        <f>IF(Table1[[#This Row],[RFM_Score]]="555","Champion", IF(AND(J6168&gt;=4,V6168&gt;=4),"Loyal", IF(U6168&lt;=2,"At Risk", IF(W6168&gt;=4,"Potential Loyalist","Others"))))</f>
        <v>Potential Loyalist</v>
      </c>
    </row>
    <row r="6169" spans="1:25">
      <c r="A6169" t="s">
        <v>272</v>
      </c>
      <c r="B6169">
        <v>42</v>
      </c>
      <c r="C6169" t="s">
        <v>24</v>
      </c>
      <c r="D6169" t="s">
        <v>20</v>
      </c>
      <c r="E6169" s="6" t="s">
        <v>18239</v>
      </c>
      <c r="F6169" t="s">
        <v>37</v>
      </c>
      <c r="G6169">
        <v>2</v>
      </c>
      <c r="H6169">
        <v>1</v>
      </c>
      <c r="I6169">
        <v>42</v>
      </c>
      <c r="J6169">
        <v>0</v>
      </c>
      <c r="K6169">
        <v>324.67</v>
      </c>
      <c r="L6169" t="str">
        <f t="shared" si="576"/>
        <v/>
      </c>
      <c r="M6169">
        <v>2</v>
      </c>
      <c r="N6169" t="str">
        <f t="shared" si="577"/>
        <v/>
      </c>
      <c r="O6169">
        <v>17</v>
      </c>
      <c r="P6169" s="11">
        <v>0.5</v>
      </c>
      <c r="Q6169" s="11">
        <v>0</v>
      </c>
      <c r="R6169" s="12">
        <v>162.33500000000001</v>
      </c>
      <c r="S6169" t="s">
        <v>22</v>
      </c>
      <c r="T6169">
        <v>0</v>
      </c>
      <c r="U6169">
        <f t="shared" si="578"/>
        <v>5</v>
      </c>
      <c r="V6169">
        <f t="shared" si="579"/>
        <v>1</v>
      </c>
      <c r="W6169">
        <f t="shared" si="580"/>
        <v>4</v>
      </c>
      <c r="X6169" t="str">
        <f t="shared" si="581"/>
        <v>514</v>
      </c>
      <c r="Y6169" t="str">
        <f>IF(Table1[[#This Row],[RFM_Score]]="555","Champion", IF(AND(J6169&gt;=4,V6169&gt;=4),"Loyal", IF(U6169&lt;=2,"At Risk", IF(W6169&gt;=4,"Potential Loyalist","Others"))))</f>
        <v>Potential Loyalist</v>
      </c>
    </row>
    <row r="6170" spans="1:25">
      <c r="A6170" t="s">
        <v>9632</v>
      </c>
      <c r="B6170">
        <v>29</v>
      </c>
      <c r="C6170" t="s">
        <v>24</v>
      </c>
      <c r="D6170" t="s">
        <v>25</v>
      </c>
      <c r="E6170" s="6" t="s">
        <v>18240</v>
      </c>
      <c r="F6170" t="s">
        <v>37</v>
      </c>
      <c r="G6170">
        <v>4</v>
      </c>
      <c r="H6170">
        <v>1</v>
      </c>
      <c r="I6170">
        <v>52</v>
      </c>
      <c r="J6170">
        <v>2</v>
      </c>
      <c r="K6170">
        <v>324.02999999999997</v>
      </c>
      <c r="L6170" t="str">
        <f t="shared" si="576"/>
        <v/>
      </c>
      <c r="M6170">
        <v>2</v>
      </c>
      <c r="N6170" t="str">
        <f t="shared" si="577"/>
        <v/>
      </c>
      <c r="O6170">
        <v>120</v>
      </c>
      <c r="P6170" s="11">
        <v>0.25</v>
      </c>
      <c r="Q6170" s="11">
        <v>3.8461538461538401E-2</v>
      </c>
      <c r="R6170" s="12">
        <v>162.01499999999999</v>
      </c>
      <c r="S6170" t="s">
        <v>22</v>
      </c>
      <c r="T6170">
        <v>0</v>
      </c>
      <c r="U6170">
        <f t="shared" si="578"/>
        <v>1</v>
      </c>
      <c r="V6170">
        <f t="shared" si="579"/>
        <v>1</v>
      </c>
      <c r="W6170">
        <f t="shared" si="580"/>
        <v>4</v>
      </c>
      <c r="X6170" t="str">
        <f t="shared" si="581"/>
        <v>114</v>
      </c>
      <c r="Y6170" t="str">
        <f>IF(Table1[[#This Row],[RFM_Score]]="555","Champion", IF(AND(J6170&gt;=4,V6170&gt;=4),"Loyal", IF(U6170&lt;=2,"At Risk", IF(W6170&gt;=4,"Potential Loyalist","Others"))))</f>
        <v>At Risk</v>
      </c>
    </row>
    <row r="6171" spans="1:25">
      <c r="A6171" t="s">
        <v>11102</v>
      </c>
      <c r="B6171">
        <v>31</v>
      </c>
      <c r="C6171" t="s">
        <v>24</v>
      </c>
      <c r="D6171" t="s">
        <v>25</v>
      </c>
      <c r="E6171" s="6" t="s">
        <v>18241</v>
      </c>
      <c r="F6171" t="s">
        <v>60</v>
      </c>
      <c r="G6171">
        <v>0</v>
      </c>
      <c r="H6171">
        <v>0</v>
      </c>
      <c r="I6171">
        <v>54</v>
      </c>
      <c r="J6171">
        <v>4</v>
      </c>
      <c r="K6171">
        <v>323.91000000000003</v>
      </c>
      <c r="L6171" t="str">
        <f t="shared" si="576"/>
        <v/>
      </c>
      <c r="M6171">
        <v>2</v>
      </c>
      <c r="N6171" t="str">
        <f t="shared" si="577"/>
        <v/>
      </c>
      <c r="O6171">
        <v>37</v>
      </c>
      <c r="P6171" s="11">
        <v>0</v>
      </c>
      <c r="Q6171" s="11">
        <v>7.4074074074074001E-2</v>
      </c>
      <c r="R6171" s="12">
        <v>161.95500000000001</v>
      </c>
      <c r="S6171" t="s">
        <v>22</v>
      </c>
      <c r="T6171">
        <v>0</v>
      </c>
      <c r="U6171">
        <f t="shared" si="578"/>
        <v>4</v>
      </c>
      <c r="V6171">
        <f t="shared" si="579"/>
        <v>1</v>
      </c>
      <c r="W6171">
        <f t="shared" si="580"/>
        <v>4</v>
      </c>
      <c r="X6171" t="str">
        <f t="shared" si="581"/>
        <v>414</v>
      </c>
      <c r="Y6171" t="str">
        <f>IF(Table1[[#This Row],[RFM_Score]]="555","Champion", IF(AND(J6171&gt;=4,V6171&gt;=4),"Loyal", IF(U6171&lt;=2,"At Risk", IF(W6171&gt;=4,"Potential Loyalist","Others"))))</f>
        <v>Potential Loyalist</v>
      </c>
    </row>
    <row r="6172" spans="1:25">
      <c r="A6172" t="s">
        <v>502</v>
      </c>
      <c r="B6172">
        <v>32</v>
      </c>
      <c r="C6172" t="s">
        <v>19</v>
      </c>
      <c r="D6172" t="s">
        <v>20</v>
      </c>
      <c r="E6172" s="6" t="s">
        <v>18242</v>
      </c>
      <c r="F6172" t="s">
        <v>26</v>
      </c>
      <c r="G6172">
        <v>4</v>
      </c>
      <c r="H6172">
        <v>2</v>
      </c>
      <c r="I6172">
        <v>46</v>
      </c>
      <c r="J6172">
        <v>5</v>
      </c>
      <c r="K6172">
        <v>323.86</v>
      </c>
      <c r="L6172" t="str">
        <f t="shared" si="576"/>
        <v/>
      </c>
      <c r="M6172">
        <v>2</v>
      </c>
      <c r="N6172" t="str">
        <f t="shared" si="577"/>
        <v/>
      </c>
      <c r="O6172">
        <v>39</v>
      </c>
      <c r="P6172" s="11">
        <v>0.5</v>
      </c>
      <c r="Q6172" s="11">
        <v>0.108695652173913</v>
      </c>
      <c r="R6172" s="12">
        <v>161.93</v>
      </c>
      <c r="S6172" t="s">
        <v>22</v>
      </c>
      <c r="T6172">
        <v>0</v>
      </c>
      <c r="U6172">
        <f t="shared" si="578"/>
        <v>4</v>
      </c>
      <c r="V6172">
        <f t="shared" si="579"/>
        <v>1</v>
      </c>
      <c r="W6172">
        <f t="shared" si="580"/>
        <v>4</v>
      </c>
      <c r="X6172" t="str">
        <f t="shared" si="581"/>
        <v>414</v>
      </c>
      <c r="Y6172" t="str">
        <f>IF(Table1[[#This Row],[RFM_Score]]="555","Champion", IF(AND(J6172&gt;=4,V6172&gt;=4),"Loyal", IF(U6172&lt;=2,"At Risk", IF(W6172&gt;=4,"Potential Loyalist","Others"))))</f>
        <v>Potential Loyalist</v>
      </c>
    </row>
    <row r="6173" spans="1:25">
      <c r="A6173" t="s">
        <v>865</v>
      </c>
      <c r="B6173">
        <v>29</v>
      </c>
      <c r="C6173" t="s">
        <v>19</v>
      </c>
      <c r="D6173" t="s">
        <v>46</v>
      </c>
      <c r="E6173" s="6" t="s">
        <v>18243</v>
      </c>
      <c r="F6173" t="s">
        <v>62</v>
      </c>
      <c r="G6173">
        <v>1</v>
      </c>
      <c r="H6173">
        <v>0</v>
      </c>
      <c r="I6173">
        <v>46</v>
      </c>
      <c r="J6173">
        <v>3</v>
      </c>
      <c r="K6173">
        <v>322.72000000000003</v>
      </c>
      <c r="L6173" t="str">
        <f t="shared" si="576"/>
        <v/>
      </c>
      <c r="M6173">
        <v>2</v>
      </c>
      <c r="N6173" t="str">
        <f t="shared" si="577"/>
        <v/>
      </c>
      <c r="O6173">
        <v>35</v>
      </c>
      <c r="P6173" s="11">
        <v>0</v>
      </c>
      <c r="Q6173" s="11">
        <v>6.5217391304347797E-2</v>
      </c>
      <c r="R6173" s="12">
        <v>161.36000000000001</v>
      </c>
      <c r="S6173" t="s">
        <v>22</v>
      </c>
      <c r="T6173">
        <v>0</v>
      </c>
      <c r="U6173">
        <f t="shared" si="578"/>
        <v>4</v>
      </c>
      <c r="V6173">
        <f t="shared" si="579"/>
        <v>1</v>
      </c>
      <c r="W6173">
        <f t="shared" si="580"/>
        <v>4</v>
      </c>
      <c r="X6173" t="str">
        <f t="shared" si="581"/>
        <v>414</v>
      </c>
      <c r="Y6173" t="str">
        <f>IF(Table1[[#This Row],[RFM_Score]]="555","Champion", IF(AND(J6173&gt;=4,V6173&gt;=4),"Loyal", IF(U6173&lt;=2,"At Risk", IF(W6173&gt;=4,"Potential Loyalist","Others"))))</f>
        <v>Potential Loyalist</v>
      </c>
    </row>
    <row r="6174" spans="1:25">
      <c r="A6174" t="s">
        <v>8172</v>
      </c>
      <c r="B6174">
        <v>33</v>
      </c>
      <c r="C6174" t="s">
        <v>33</v>
      </c>
      <c r="D6174" t="s">
        <v>49</v>
      </c>
      <c r="E6174" s="6" t="s">
        <v>18244</v>
      </c>
      <c r="F6174" t="s">
        <v>21</v>
      </c>
      <c r="G6174">
        <v>4</v>
      </c>
      <c r="H6174">
        <v>3</v>
      </c>
      <c r="I6174">
        <v>39</v>
      </c>
      <c r="J6174">
        <v>1</v>
      </c>
      <c r="K6174">
        <v>322.47000000000003</v>
      </c>
      <c r="L6174" t="str">
        <f t="shared" si="576"/>
        <v/>
      </c>
      <c r="M6174">
        <v>2</v>
      </c>
      <c r="N6174" t="str">
        <f t="shared" si="577"/>
        <v/>
      </c>
      <c r="O6174">
        <v>47</v>
      </c>
      <c r="P6174" s="11">
        <v>0.75</v>
      </c>
      <c r="Q6174" s="11">
        <v>2.5641025641025599E-2</v>
      </c>
      <c r="R6174" s="12">
        <v>161.23500000000001</v>
      </c>
      <c r="S6174" t="s">
        <v>22</v>
      </c>
      <c r="T6174">
        <v>0</v>
      </c>
      <c r="U6174">
        <f t="shared" si="578"/>
        <v>3</v>
      </c>
      <c r="V6174">
        <f t="shared" si="579"/>
        <v>1</v>
      </c>
      <c r="W6174">
        <f t="shared" si="580"/>
        <v>4</v>
      </c>
      <c r="X6174" t="str">
        <f t="shared" si="581"/>
        <v>314</v>
      </c>
      <c r="Y6174" t="str">
        <f>IF(Table1[[#This Row],[RFM_Score]]="555","Champion", IF(AND(J6174&gt;=4,V6174&gt;=4),"Loyal", IF(U6174&lt;=2,"At Risk", IF(W6174&gt;=4,"Potential Loyalist","Others"))))</f>
        <v>Potential Loyalist</v>
      </c>
    </row>
    <row r="6175" spans="1:25">
      <c r="A6175" t="s">
        <v>3749</v>
      </c>
      <c r="B6175">
        <v>38</v>
      </c>
      <c r="C6175" t="s">
        <v>24</v>
      </c>
      <c r="D6175" t="s">
        <v>25</v>
      </c>
      <c r="E6175" s="6" t="s">
        <v>18245</v>
      </c>
      <c r="F6175" t="s">
        <v>21</v>
      </c>
      <c r="G6175">
        <v>3</v>
      </c>
      <c r="H6175">
        <v>1</v>
      </c>
      <c r="I6175">
        <v>47</v>
      </c>
      <c r="J6175">
        <v>1</v>
      </c>
      <c r="K6175">
        <v>322.39999999999998</v>
      </c>
      <c r="L6175" t="str">
        <f t="shared" si="576"/>
        <v/>
      </c>
      <c r="M6175">
        <v>2</v>
      </c>
      <c r="N6175" t="str">
        <f t="shared" si="577"/>
        <v/>
      </c>
      <c r="O6175">
        <v>24</v>
      </c>
      <c r="P6175" s="11">
        <v>0.33333333333333298</v>
      </c>
      <c r="Q6175" s="11">
        <v>2.1276595744680799E-2</v>
      </c>
      <c r="R6175" s="12">
        <v>161.19999999999999</v>
      </c>
      <c r="S6175" t="s">
        <v>22</v>
      </c>
      <c r="T6175">
        <v>0</v>
      </c>
      <c r="U6175">
        <f t="shared" si="578"/>
        <v>4</v>
      </c>
      <c r="V6175">
        <f t="shared" si="579"/>
        <v>1</v>
      </c>
      <c r="W6175">
        <f t="shared" si="580"/>
        <v>4</v>
      </c>
      <c r="X6175" t="str">
        <f t="shared" si="581"/>
        <v>414</v>
      </c>
      <c r="Y6175" t="str">
        <f>IF(Table1[[#This Row],[RFM_Score]]="555","Champion", IF(AND(J6175&gt;=4,V6175&gt;=4),"Loyal", IF(U6175&lt;=2,"At Risk", IF(W6175&gt;=4,"Potential Loyalist","Others"))))</f>
        <v>Potential Loyalist</v>
      </c>
    </row>
    <row r="6176" spans="1:25">
      <c r="A6176" t="s">
        <v>1702</v>
      </c>
      <c r="B6176">
        <v>34</v>
      </c>
      <c r="C6176" t="s">
        <v>19</v>
      </c>
      <c r="D6176" t="s">
        <v>29</v>
      </c>
      <c r="E6176" s="6" t="s">
        <v>18246</v>
      </c>
      <c r="F6176" t="s">
        <v>37</v>
      </c>
      <c r="G6176">
        <v>3</v>
      </c>
      <c r="H6176">
        <v>2</v>
      </c>
      <c r="I6176">
        <v>43</v>
      </c>
      <c r="J6176">
        <v>3</v>
      </c>
      <c r="K6176">
        <v>322.37</v>
      </c>
      <c r="L6176" t="str">
        <f t="shared" si="576"/>
        <v/>
      </c>
      <c r="M6176">
        <v>2</v>
      </c>
      <c r="N6176" t="str">
        <f t="shared" si="577"/>
        <v/>
      </c>
      <c r="O6176">
        <v>26</v>
      </c>
      <c r="P6176" s="11">
        <v>0.66666666666666596</v>
      </c>
      <c r="Q6176" s="11">
        <v>6.9767441860465101E-2</v>
      </c>
      <c r="R6176" s="12">
        <v>161.185</v>
      </c>
      <c r="S6176" t="s">
        <v>22</v>
      </c>
      <c r="T6176">
        <v>0</v>
      </c>
      <c r="U6176">
        <f t="shared" si="578"/>
        <v>4</v>
      </c>
      <c r="V6176">
        <f t="shared" si="579"/>
        <v>1</v>
      </c>
      <c r="W6176">
        <f t="shared" si="580"/>
        <v>4</v>
      </c>
      <c r="X6176" t="str">
        <f t="shared" si="581"/>
        <v>414</v>
      </c>
      <c r="Y6176" t="str">
        <f>IF(Table1[[#This Row],[RFM_Score]]="555","Champion", IF(AND(J6176&gt;=4,V6176&gt;=4),"Loyal", IF(U6176&lt;=2,"At Risk", IF(W6176&gt;=4,"Potential Loyalist","Others"))))</f>
        <v>Potential Loyalist</v>
      </c>
    </row>
    <row r="6177" spans="1:25">
      <c r="A6177" t="s">
        <v>4724</v>
      </c>
      <c r="B6177">
        <v>23</v>
      </c>
      <c r="C6177" t="s">
        <v>24</v>
      </c>
      <c r="D6177" t="s">
        <v>49</v>
      </c>
      <c r="E6177" s="6" t="s">
        <v>18247</v>
      </c>
      <c r="F6177" t="s">
        <v>60</v>
      </c>
      <c r="G6177">
        <v>4</v>
      </c>
      <c r="H6177">
        <v>2</v>
      </c>
      <c r="I6177">
        <v>54</v>
      </c>
      <c r="J6177">
        <v>2</v>
      </c>
      <c r="K6177">
        <v>321.95</v>
      </c>
      <c r="L6177" t="str">
        <f t="shared" si="576"/>
        <v/>
      </c>
      <c r="M6177">
        <v>2</v>
      </c>
      <c r="N6177" t="str">
        <f t="shared" si="577"/>
        <v/>
      </c>
      <c r="O6177">
        <v>10</v>
      </c>
      <c r="P6177" s="11">
        <v>0.5</v>
      </c>
      <c r="Q6177" s="11">
        <v>3.7037037037037E-2</v>
      </c>
      <c r="R6177" s="12">
        <v>160.97499999999999</v>
      </c>
      <c r="S6177" t="s">
        <v>22</v>
      </c>
      <c r="T6177">
        <v>0</v>
      </c>
      <c r="U6177">
        <f t="shared" si="578"/>
        <v>5</v>
      </c>
      <c r="V6177">
        <f t="shared" si="579"/>
        <v>1</v>
      </c>
      <c r="W6177">
        <f t="shared" si="580"/>
        <v>4</v>
      </c>
      <c r="X6177" t="str">
        <f t="shared" si="581"/>
        <v>514</v>
      </c>
      <c r="Y6177" t="str">
        <f>IF(Table1[[#This Row],[RFM_Score]]="555","Champion", IF(AND(J6177&gt;=4,V6177&gt;=4),"Loyal", IF(U6177&lt;=2,"At Risk", IF(W6177&gt;=4,"Potential Loyalist","Others"))))</f>
        <v>Potential Loyalist</v>
      </c>
    </row>
    <row r="6178" spans="1:25">
      <c r="A6178" t="s">
        <v>11547</v>
      </c>
      <c r="B6178">
        <v>47</v>
      </c>
      <c r="C6178" t="s">
        <v>19</v>
      </c>
      <c r="D6178" t="s">
        <v>29</v>
      </c>
      <c r="E6178" s="6" t="s">
        <v>18248</v>
      </c>
      <c r="F6178" t="s">
        <v>60</v>
      </c>
      <c r="G6178">
        <v>2</v>
      </c>
      <c r="H6178">
        <v>1</v>
      </c>
      <c r="I6178">
        <v>62</v>
      </c>
      <c r="J6178">
        <v>4</v>
      </c>
      <c r="K6178">
        <v>321.67</v>
      </c>
      <c r="L6178" t="str">
        <f t="shared" si="576"/>
        <v/>
      </c>
      <c r="M6178">
        <v>2</v>
      </c>
      <c r="N6178" t="str">
        <f t="shared" si="577"/>
        <v/>
      </c>
      <c r="O6178">
        <v>2</v>
      </c>
      <c r="P6178" s="11">
        <v>0.5</v>
      </c>
      <c r="Q6178" s="11">
        <v>6.4516129032257993E-2</v>
      </c>
      <c r="R6178" s="12">
        <v>160.83500000000001</v>
      </c>
      <c r="S6178" t="s">
        <v>22</v>
      </c>
      <c r="T6178">
        <v>0</v>
      </c>
      <c r="U6178">
        <f t="shared" si="578"/>
        <v>5</v>
      </c>
      <c r="V6178">
        <f t="shared" si="579"/>
        <v>1</v>
      </c>
      <c r="W6178">
        <f t="shared" si="580"/>
        <v>4</v>
      </c>
      <c r="X6178" t="str">
        <f t="shared" si="581"/>
        <v>514</v>
      </c>
      <c r="Y6178" t="str">
        <f>IF(Table1[[#This Row],[RFM_Score]]="555","Champion", IF(AND(J6178&gt;=4,V6178&gt;=4),"Loyal", IF(U6178&lt;=2,"At Risk", IF(W6178&gt;=4,"Potential Loyalist","Others"))))</f>
        <v>Potential Loyalist</v>
      </c>
    </row>
    <row r="6179" spans="1:25">
      <c r="A6179" t="s">
        <v>1914</v>
      </c>
      <c r="B6179">
        <v>32</v>
      </c>
      <c r="C6179" t="s">
        <v>24</v>
      </c>
      <c r="D6179" t="s">
        <v>25</v>
      </c>
      <c r="E6179" s="6" t="s">
        <v>18249</v>
      </c>
      <c r="F6179" t="s">
        <v>37</v>
      </c>
      <c r="G6179">
        <v>5</v>
      </c>
      <c r="H6179">
        <v>2</v>
      </c>
      <c r="I6179">
        <v>39</v>
      </c>
      <c r="J6179">
        <v>3</v>
      </c>
      <c r="K6179">
        <v>321.45</v>
      </c>
      <c r="L6179" t="str">
        <f t="shared" si="576"/>
        <v/>
      </c>
      <c r="M6179">
        <v>2</v>
      </c>
      <c r="N6179" t="str">
        <f t="shared" si="577"/>
        <v/>
      </c>
      <c r="O6179">
        <v>0</v>
      </c>
      <c r="P6179" s="11">
        <v>0.4</v>
      </c>
      <c r="Q6179" s="11">
        <v>7.69230769230769E-2</v>
      </c>
      <c r="R6179" s="12">
        <v>160.72499999999999</v>
      </c>
      <c r="S6179" t="s">
        <v>22</v>
      </c>
      <c r="T6179">
        <v>0</v>
      </c>
      <c r="U6179">
        <f t="shared" si="578"/>
        <v>5</v>
      </c>
      <c r="V6179">
        <f t="shared" si="579"/>
        <v>1</v>
      </c>
      <c r="W6179">
        <f t="shared" si="580"/>
        <v>4</v>
      </c>
      <c r="X6179" t="str">
        <f t="shared" si="581"/>
        <v>514</v>
      </c>
      <c r="Y6179" t="str">
        <f>IF(Table1[[#This Row],[RFM_Score]]="555","Champion", IF(AND(J6179&gt;=4,V6179&gt;=4),"Loyal", IF(U6179&lt;=2,"At Risk", IF(W6179&gt;=4,"Potential Loyalist","Others"))))</f>
        <v>Potential Loyalist</v>
      </c>
    </row>
    <row r="6180" spans="1:25">
      <c r="A6180" t="s">
        <v>240</v>
      </c>
      <c r="B6180">
        <v>47</v>
      </c>
      <c r="C6180" t="s">
        <v>19</v>
      </c>
      <c r="D6180" t="s">
        <v>35</v>
      </c>
      <c r="E6180" s="6" t="s">
        <v>18250</v>
      </c>
      <c r="F6180" t="s">
        <v>30</v>
      </c>
      <c r="G6180">
        <v>6</v>
      </c>
      <c r="H6180">
        <v>1</v>
      </c>
      <c r="I6180">
        <v>47</v>
      </c>
      <c r="J6180">
        <v>3</v>
      </c>
      <c r="K6180">
        <v>320.67</v>
      </c>
      <c r="L6180" t="str">
        <f t="shared" si="576"/>
        <v/>
      </c>
      <c r="M6180">
        <v>2</v>
      </c>
      <c r="N6180" t="str">
        <f t="shared" si="577"/>
        <v/>
      </c>
      <c r="O6180">
        <v>4</v>
      </c>
      <c r="P6180" s="11">
        <v>0.16666666666666599</v>
      </c>
      <c r="Q6180" s="11">
        <v>6.3829787234042507E-2</v>
      </c>
      <c r="R6180" s="12">
        <v>160.33500000000001</v>
      </c>
      <c r="S6180" t="s">
        <v>22</v>
      </c>
      <c r="T6180">
        <v>0</v>
      </c>
      <c r="U6180">
        <f t="shared" si="578"/>
        <v>5</v>
      </c>
      <c r="V6180">
        <f t="shared" si="579"/>
        <v>1</v>
      </c>
      <c r="W6180">
        <f t="shared" si="580"/>
        <v>4</v>
      </c>
      <c r="X6180" t="str">
        <f t="shared" si="581"/>
        <v>514</v>
      </c>
      <c r="Y6180" t="str">
        <f>IF(Table1[[#This Row],[RFM_Score]]="555","Champion", IF(AND(J6180&gt;=4,V6180&gt;=4),"Loyal", IF(U6180&lt;=2,"At Risk", IF(W6180&gt;=4,"Potential Loyalist","Others"))))</f>
        <v>Potential Loyalist</v>
      </c>
    </row>
    <row r="6181" spans="1:25">
      <c r="A6181" t="s">
        <v>8464</v>
      </c>
      <c r="B6181">
        <v>24</v>
      </c>
      <c r="C6181" t="s">
        <v>24</v>
      </c>
      <c r="D6181" t="s">
        <v>29</v>
      </c>
      <c r="E6181" s="6" t="s">
        <v>18251</v>
      </c>
      <c r="F6181" t="s">
        <v>30</v>
      </c>
      <c r="G6181">
        <v>7</v>
      </c>
      <c r="H6181">
        <v>2</v>
      </c>
      <c r="I6181">
        <v>43</v>
      </c>
      <c r="J6181">
        <v>4</v>
      </c>
      <c r="K6181">
        <v>319.24</v>
      </c>
      <c r="L6181" t="str">
        <f t="shared" si="576"/>
        <v/>
      </c>
      <c r="M6181">
        <v>2</v>
      </c>
      <c r="N6181" t="str">
        <f t="shared" si="577"/>
        <v/>
      </c>
      <c r="O6181">
        <v>3</v>
      </c>
      <c r="P6181" s="11">
        <v>0.28571428571428498</v>
      </c>
      <c r="Q6181" s="11">
        <v>9.3023255813953404E-2</v>
      </c>
      <c r="R6181" s="12">
        <v>159.62</v>
      </c>
      <c r="S6181" t="s">
        <v>22</v>
      </c>
      <c r="T6181">
        <v>0</v>
      </c>
      <c r="U6181">
        <f t="shared" si="578"/>
        <v>5</v>
      </c>
      <c r="V6181">
        <f t="shared" si="579"/>
        <v>1</v>
      </c>
      <c r="W6181">
        <f t="shared" si="580"/>
        <v>4</v>
      </c>
      <c r="X6181" t="str">
        <f t="shared" si="581"/>
        <v>514</v>
      </c>
      <c r="Y6181" t="str">
        <f>IF(Table1[[#This Row],[RFM_Score]]="555","Champion", IF(AND(J6181&gt;=4,V6181&gt;=4),"Loyal", IF(U6181&lt;=2,"At Risk", IF(W6181&gt;=4,"Potential Loyalist","Others"))))</f>
        <v>Potential Loyalist</v>
      </c>
    </row>
    <row r="6182" spans="1:25">
      <c r="A6182" t="s">
        <v>659</v>
      </c>
      <c r="B6182">
        <v>57</v>
      </c>
      <c r="C6182" t="s">
        <v>19</v>
      </c>
      <c r="D6182" t="s">
        <v>41</v>
      </c>
      <c r="E6182" s="6" t="s">
        <v>18252</v>
      </c>
      <c r="F6182" t="s">
        <v>30</v>
      </c>
      <c r="G6182">
        <v>2</v>
      </c>
      <c r="H6182">
        <v>1</v>
      </c>
      <c r="I6182">
        <v>50</v>
      </c>
      <c r="J6182">
        <v>4</v>
      </c>
      <c r="K6182">
        <v>318.45999999999998</v>
      </c>
      <c r="L6182" t="str">
        <f t="shared" si="576"/>
        <v/>
      </c>
      <c r="M6182">
        <v>2</v>
      </c>
      <c r="N6182" t="str">
        <f t="shared" si="577"/>
        <v/>
      </c>
      <c r="O6182">
        <v>93</v>
      </c>
      <c r="P6182" s="11">
        <v>0.5</v>
      </c>
      <c r="Q6182" s="11">
        <v>0.08</v>
      </c>
      <c r="R6182" s="12">
        <v>159.22999999999999</v>
      </c>
      <c r="S6182" t="s">
        <v>22</v>
      </c>
      <c r="T6182">
        <v>1</v>
      </c>
      <c r="U6182">
        <f t="shared" si="578"/>
        <v>2</v>
      </c>
      <c r="V6182">
        <f t="shared" si="579"/>
        <v>1</v>
      </c>
      <c r="W6182">
        <f t="shared" si="580"/>
        <v>4</v>
      </c>
      <c r="X6182" t="str">
        <f t="shared" si="581"/>
        <v>214</v>
      </c>
      <c r="Y6182" t="str">
        <f>IF(Table1[[#This Row],[RFM_Score]]="555","Champion", IF(AND(J6182&gt;=4,V6182&gt;=4),"Loyal", IF(U6182&lt;=2,"At Risk", IF(W6182&gt;=4,"Potential Loyalist","Others"))))</f>
        <v>At Risk</v>
      </c>
    </row>
    <row r="6183" spans="1:25">
      <c r="A6183" t="s">
        <v>3839</v>
      </c>
      <c r="B6183">
        <v>20</v>
      </c>
      <c r="C6183" t="s">
        <v>24</v>
      </c>
      <c r="D6183" t="s">
        <v>46</v>
      </c>
      <c r="E6183" s="6" t="s">
        <v>18253</v>
      </c>
      <c r="F6183" t="s">
        <v>62</v>
      </c>
      <c r="G6183">
        <v>4</v>
      </c>
      <c r="H6183">
        <v>1</v>
      </c>
      <c r="I6183">
        <v>47</v>
      </c>
      <c r="J6183">
        <v>2</v>
      </c>
      <c r="K6183">
        <v>318.3</v>
      </c>
      <c r="L6183" t="str">
        <f t="shared" si="576"/>
        <v/>
      </c>
      <c r="M6183">
        <v>2</v>
      </c>
      <c r="N6183" t="str">
        <f t="shared" si="577"/>
        <v/>
      </c>
      <c r="O6183">
        <v>174</v>
      </c>
      <c r="P6183" s="11">
        <v>0.25</v>
      </c>
      <c r="Q6183" s="11">
        <v>4.2553191489361701E-2</v>
      </c>
      <c r="R6183" s="12">
        <v>159.15</v>
      </c>
      <c r="S6183" t="s">
        <v>22</v>
      </c>
      <c r="T6183">
        <v>1</v>
      </c>
      <c r="U6183">
        <f t="shared" si="578"/>
        <v>1</v>
      </c>
      <c r="V6183">
        <f t="shared" si="579"/>
        <v>1</v>
      </c>
      <c r="W6183">
        <f t="shared" si="580"/>
        <v>4</v>
      </c>
      <c r="X6183" t="str">
        <f t="shared" si="581"/>
        <v>114</v>
      </c>
      <c r="Y6183" t="str">
        <f>IF(Table1[[#This Row],[RFM_Score]]="555","Champion", IF(AND(J6183&gt;=4,V6183&gt;=4),"Loyal", IF(U6183&lt;=2,"At Risk", IF(W6183&gt;=4,"Potential Loyalist","Others"))))</f>
        <v>At Risk</v>
      </c>
    </row>
    <row r="6184" spans="1:25">
      <c r="A6184" t="s">
        <v>2329</v>
      </c>
      <c r="B6184">
        <v>36</v>
      </c>
      <c r="C6184" t="s">
        <v>24</v>
      </c>
      <c r="D6184" t="s">
        <v>20</v>
      </c>
      <c r="E6184" s="6" t="s">
        <v>18254</v>
      </c>
      <c r="F6184" t="s">
        <v>30</v>
      </c>
      <c r="G6184">
        <v>3</v>
      </c>
      <c r="H6184">
        <v>2</v>
      </c>
      <c r="I6184">
        <v>58</v>
      </c>
      <c r="J6184">
        <v>1</v>
      </c>
      <c r="K6184">
        <v>317.75</v>
      </c>
      <c r="L6184" t="str">
        <f t="shared" si="576"/>
        <v/>
      </c>
      <c r="M6184">
        <v>2</v>
      </c>
      <c r="N6184" t="str">
        <f t="shared" si="577"/>
        <v/>
      </c>
      <c r="O6184">
        <v>41</v>
      </c>
      <c r="P6184" s="11">
        <v>0.66666666666666596</v>
      </c>
      <c r="Q6184" s="11">
        <v>1.72413793103448E-2</v>
      </c>
      <c r="R6184" s="12">
        <v>158.875</v>
      </c>
      <c r="S6184" t="s">
        <v>22</v>
      </c>
      <c r="T6184">
        <v>0</v>
      </c>
      <c r="U6184">
        <f t="shared" si="578"/>
        <v>3</v>
      </c>
      <c r="V6184">
        <f t="shared" si="579"/>
        <v>1</v>
      </c>
      <c r="W6184">
        <f t="shared" si="580"/>
        <v>4</v>
      </c>
      <c r="X6184" t="str">
        <f t="shared" si="581"/>
        <v>314</v>
      </c>
      <c r="Y6184" t="str">
        <f>IF(Table1[[#This Row],[RFM_Score]]="555","Champion", IF(AND(J6184&gt;=4,V6184&gt;=4),"Loyal", IF(U6184&lt;=2,"At Risk", IF(W6184&gt;=4,"Potential Loyalist","Others"))))</f>
        <v>Potential Loyalist</v>
      </c>
    </row>
    <row r="6185" spans="1:25">
      <c r="A6185" t="s">
        <v>6022</v>
      </c>
      <c r="B6185">
        <v>28</v>
      </c>
      <c r="C6185" t="s">
        <v>24</v>
      </c>
      <c r="D6185" t="s">
        <v>46</v>
      </c>
      <c r="E6185" s="6" t="s">
        <v>18255</v>
      </c>
      <c r="F6185" t="s">
        <v>60</v>
      </c>
      <c r="G6185">
        <v>3</v>
      </c>
      <c r="H6185">
        <v>2</v>
      </c>
      <c r="I6185">
        <v>63</v>
      </c>
      <c r="J6185">
        <v>1</v>
      </c>
      <c r="K6185">
        <v>317.70999999999998</v>
      </c>
      <c r="L6185" t="str">
        <f t="shared" si="576"/>
        <v/>
      </c>
      <c r="M6185">
        <v>2</v>
      </c>
      <c r="N6185" t="str">
        <f t="shared" si="577"/>
        <v/>
      </c>
      <c r="O6185">
        <v>32</v>
      </c>
      <c r="P6185" s="11">
        <v>0.66666666666666596</v>
      </c>
      <c r="Q6185" s="11">
        <v>1.5873015873015799E-2</v>
      </c>
      <c r="R6185" s="12">
        <v>158.85499999999999</v>
      </c>
      <c r="S6185" t="s">
        <v>22</v>
      </c>
      <c r="T6185">
        <v>0</v>
      </c>
      <c r="U6185">
        <f t="shared" si="578"/>
        <v>4</v>
      </c>
      <c r="V6185">
        <f t="shared" si="579"/>
        <v>1</v>
      </c>
      <c r="W6185">
        <f t="shared" si="580"/>
        <v>4</v>
      </c>
      <c r="X6185" t="str">
        <f t="shared" si="581"/>
        <v>414</v>
      </c>
      <c r="Y6185" t="str">
        <f>IF(Table1[[#This Row],[RFM_Score]]="555","Champion", IF(AND(J6185&gt;=4,V6185&gt;=4),"Loyal", IF(U6185&lt;=2,"At Risk", IF(W6185&gt;=4,"Potential Loyalist","Others"))))</f>
        <v>Potential Loyalist</v>
      </c>
    </row>
    <row r="6186" spans="1:25">
      <c r="A6186" t="s">
        <v>8665</v>
      </c>
      <c r="B6186">
        <v>42</v>
      </c>
      <c r="C6186" t="s">
        <v>24</v>
      </c>
      <c r="D6186" t="s">
        <v>41</v>
      </c>
      <c r="E6186" s="6" t="s">
        <v>18256</v>
      </c>
      <c r="F6186" t="s">
        <v>26</v>
      </c>
      <c r="G6186">
        <v>5</v>
      </c>
      <c r="H6186">
        <v>2</v>
      </c>
      <c r="I6186">
        <v>50</v>
      </c>
      <c r="J6186">
        <v>5</v>
      </c>
      <c r="K6186">
        <v>317.64</v>
      </c>
      <c r="L6186" t="str">
        <f t="shared" si="576"/>
        <v/>
      </c>
      <c r="M6186">
        <v>2</v>
      </c>
      <c r="N6186" t="str">
        <f t="shared" si="577"/>
        <v/>
      </c>
      <c r="O6186">
        <v>29</v>
      </c>
      <c r="P6186" s="11">
        <v>0.4</v>
      </c>
      <c r="Q6186" s="11">
        <v>0.1</v>
      </c>
      <c r="R6186" s="12">
        <v>158.82</v>
      </c>
      <c r="S6186" t="s">
        <v>22</v>
      </c>
      <c r="T6186">
        <v>0</v>
      </c>
      <c r="U6186">
        <f t="shared" si="578"/>
        <v>4</v>
      </c>
      <c r="V6186">
        <f t="shared" si="579"/>
        <v>1</v>
      </c>
      <c r="W6186">
        <f t="shared" si="580"/>
        <v>4</v>
      </c>
      <c r="X6186" t="str">
        <f t="shared" si="581"/>
        <v>414</v>
      </c>
      <c r="Y6186" t="str">
        <f>IF(Table1[[#This Row],[RFM_Score]]="555","Champion", IF(AND(J6186&gt;=4,V6186&gt;=4),"Loyal", IF(U6186&lt;=2,"At Risk", IF(W6186&gt;=4,"Potential Loyalist","Others"))))</f>
        <v>Potential Loyalist</v>
      </c>
    </row>
    <row r="6187" spans="1:25">
      <c r="A6187" t="s">
        <v>6731</v>
      </c>
      <c r="B6187">
        <v>41</v>
      </c>
      <c r="C6187" t="s">
        <v>24</v>
      </c>
      <c r="D6187" t="s">
        <v>29</v>
      </c>
      <c r="E6187" s="6" t="s">
        <v>18257</v>
      </c>
      <c r="F6187" t="s">
        <v>37</v>
      </c>
      <c r="G6187">
        <v>2</v>
      </c>
      <c r="H6187">
        <v>1</v>
      </c>
      <c r="I6187">
        <v>45</v>
      </c>
      <c r="J6187">
        <v>1</v>
      </c>
      <c r="K6187">
        <v>317.02</v>
      </c>
      <c r="L6187" t="str">
        <f t="shared" si="576"/>
        <v/>
      </c>
      <c r="M6187">
        <v>2</v>
      </c>
      <c r="N6187" t="str">
        <f t="shared" si="577"/>
        <v/>
      </c>
      <c r="O6187">
        <v>30</v>
      </c>
      <c r="P6187" s="11">
        <v>0.5</v>
      </c>
      <c r="Q6187" s="11">
        <v>2.2222222222222199E-2</v>
      </c>
      <c r="R6187" s="12">
        <v>158.51</v>
      </c>
      <c r="S6187" t="s">
        <v>22</v>
      </c>
      <c r="T6187">
        <v>0</v>
      </c>
      <c r="U6187">
        <f t="shared" si="578"/>
        <v>4</v>
      </c>
      <c r="V6187">
        <f t="shared" si="579"/>
        <v>1</v>
      </c>
      <c r="W6187">
        <f t="shared" si="580"/>
        <v>4</v>
      </c>
      <c r="X6187" t="str">
        <f t="shared" si="581"/>
        <v>414</v>
      </c>
      <c r="Y6187" t="str">
        <f>IF(Table1[[#This Row],[RFM_Score]]="555","Champion", IF(AND(J6187&gt;=4,V6187&gt;=4),"Loyal", IF(U6187&lt;=2,"At Risk", IF(W6187&gt;=4,"Potential Loyalist","Others"))))</f>
        <v>Potential Loyalist</v>
      </c>
    </row>
    <row r="6188" spans="1:25">
      <c r="A6188" t="s">
        <v>5624</v>
      </c>
      <c r="B6188">
        <v>18</v>
      </c>
      <c r="C6188" t="s">
        <v>24</v>
      </c>
      <c r="D6188" t="s">
        <v>25</v>
      </c>
      <c r="E6188" s="6" t="s">
        <v>18258</v>
      </c>
      <c r="F6188" t="s">
        <v>30</v>
      </c>
      <c r="G6188">
        <v>1</v>
      </c>
      <c r="H6188">
        <v>0</v>
      </c>
      <c r="I6188">
        <v>53</v>
      </c>
      <c r="J6188">
        <v>3</v>
      </c>
      <c r="K6188">
        <v>316.91000000000003</v>
      </c>
      <c r="L6188" t="str">
        <f t="shared" si="576"/>
        <v/>
      </c>
      <c r="M6188">
        <v>2</v>
      </c>
      <c r="N6188" t="str">
        <f t="shared" si="577"/>
        <v/>
      </c>
      <c r="O6188">
        <v>10</v>
      </c>
      <c r="P6188" s="11">
        <v>0</v>
      </c>
      <c r="Q6188" s="11">
        <v>5.6603773584905599E-2</v>
      </c>
      <c r="R6188" s="12">
        <v>158.45500000000001</v>
      </c>
      <c r="S6188" t="s">
        <v>22</v>
      </c>
      <c r="T6188">
        <v>0</v>
      </c>
      <c r="U6188">
        <f t="shared" si="578"/>
        <v>5</v>
      </c>
      <c r="V6188">
        <f t="shared" si="579"/>
        <v>1</v>
      </c>
      <c r="W6188">
        <f t="shared" si="580"/>
        <v>4</v>
      </c>
      <c r="X6188" t="str">
        <f t="shared" si="581"/>
        <v>514</v>
      </c>
      <c r="Y6188" t="str">
        <f>IF(Table1[[#This Row],[RFM_Score]]="555","Champion", IF(AND(J6188&gt;=4,V6188&gt;=4),"Loyal", IF(U6188&lt;=2,"At Risk", IF(W6188&gt;=4,"Potential Loyalist","Others"))))</f>
        <v>Potential Loyalist</v>
      </c>
    </row>
    <row r="6189" spans="1:25">
      <c r="A6189" t="s">
        <v>5795</v>
      </c>
      <c r="B6189">
        <v>28</v>
      </c>
      <c r="C6189" t="s">
        <v>19</v>
      </c>
      <c r="D6189" t="s">
        <v>25</v>
      </c>
      <c r="E6189" s="6" t="s">
        <v>18259</v>
      </c>
      <c r="F6189" t="s">
        <v>60</v>
      </c>
      <c r="G6189">
        <v>6</v>
      </c>
      <c r="H6189">
        <v>2</v>
      </c>
      <c r="I6189">
        <v>50</v>
      </c>
      <c r="J6189">
        <v>2</v>
      </c>
      <c r="K6189">
        <v>316.77</v>
      </c>
      <c r="L6189" t="str">
        <f t="shared" si="576"/>
        <v/>
      </c>
      <c r="M6189">
        <v>2</v>
      </c>
      <c r="N6189" t="str">
        <f t="shared" si="577"/>
        <v/>
      </c>
      <c r="O6189">
        <v>10</v>
      </c>
      <c r="P6189" s="11">
        <v>0.33333333333333298</v>
      </c>
      <c r="Q6189" s="11">
        <v>0.04</v>
      </c>
      <c r="R6189" s="12">
        <v>158.38499999999999</v>
      </c>
      <c r="S6189" t="s">
        <v>22</v>
      </c>
      <c r="T6189">
        <v>0</v>
      </c>
      <c r="U6189">
        <f t="shared" si="578"/>
        <v>5</v>
      </c>
      <c r="V6189">
        <f t="shared" si="579"/>
        <v>1</v>
      </c>
      <c r="W6189">
        <f t="shared" si="580"/>
        <v>4</v>
      </c>
      <c r="X6189" t="str">
        <f t="shared" si="581"/>
        <v>514</v>
      </c>
      <c r="Y6189" t="str">
        <f>IF(Table1[[#This Row],[RFM_Score]]="555","Champion", IF(AND(J6189&gt;=4,V6189&gt;=4),"Loyal", IF(U6189&lt;=2,"At Risk", IF(W6189&gt;=4,"Potential Loyalist","Others"))))</f>
        <v>Potential Loyalist</v>
      </c>
    </row>
    <row r="6190" spans="1:25">
      <c r="A6190" t="s">
        <v>10867</v>
      </c>
      <c r="B6190">
        <v>52</v>
      </c>
      <c r="C6190" t="s">
        <v>24</v>
      </c>
      <c r="D6190" t="s">
        <v>25</v>
      </c>
      <c r="E6190" s="6" t="s">
        <v>18260</v>
      </c>
      <c r="F6190" t="s">
        <v>60</v>
      </c>
      <c r="G6190">
        <v>4</v>
      </c>
      <c r="H6190">
        <v>1</v>
      </c>
      <c r="I6190">
        <v>42</v>
      </c>
      <c r="J6190">
        <v>0</v>
      </c>
      <c r="K6190">
        <v>316.24</v>
      </c>
      <c r="L6190" t="str">
        <f t="shared" si="576"/>
        <v/>
      </c>
      <c r="M6190">
        <v>2</v>
      </c>
      <c r="N6190" t="str">
        <f t="shared" si="577"/>
        <v/>
      </c>
      <c r="O6190">
        <v>12</v>
      </c>
      <c r="P6190" s="11">
        <v>0.25</v>
      </c>
      <c r="Q6190" s="11">
        <v>0</v>
      </c>
      <c r="R6190" s="12">
        <v>158.12</v>
      </c>
      <c r="S6190" t="s">
        <v>22</v>
      </c>
      <c r="T6190">
        <v>1</v>
      </c>
      <c r="U6190">
        <f t="shared" si="578"/>
        <v>5</v>
      </c>
      <c r="V6190">
        <f t="shared" si="579"/>
        <v>1</v>
      </c>
      <c r="W6190">
        <f t="shared" si="580"/>
        <v>4</v>
      </c>
      <c r="X6190" t="str">
        <f t="shared" si="581"/>
        <v>514</v>
      </c>
      <c r="Y6190" t="str">
        <f>IF(Table1[[#This Row],[RFM_Score]]="555","Champion", IF(AND(J6190&gt;=4,V6190&gt;=4),"Loyal", IF(U6190&lt;=2,"At Risk", IF(W6190&gt;=4,"Potential Loyalist","Others"))))</f>
        <v>Potential Loyalist</v>
      </c>
    </row>
    <row r="6191" spans="1:25">
      <c r="A6191" t="s">
        <v>7810</v>
      </c>
      <c r="B6191">
        <v>40</v>
      </c>
      <c r="C6191" t="s">
        <v>24</v>
      </c>
      <c r="D6191" t="s">
        <v>29</v>
      </c>
      <c r="E6191" s="6" t="s">
        <v>18261</v>
      </c>
      <c r="F6191" t="s">
        <v>37</v>
      </c>
      <c r="G6191">
        <v>4</v>
      </c>
      <c r="H6191">
        <v>1</v>
      </c>
      <c r="I6191">
        <v>44</v>
      </c>
      <c r="J6191">
        <v>3</v>
      </c>
      <c r="K6191">
        <v>315.99</v>
      </c>
      <c r="L6191" t="str">
        <f t="shared" si="576"/>
        <v/>
      </c>
      <c r="M6191">
        <v>2</v>
      </c>
      <c r="N6191" t="str">
        <f t="shared" si="577"/>
        <v/>
      </c>
      <c r="O6191">
        <v>0</v>
      </c>
      <c r="P6191" s="11">
        <v>0.25</v>
      </c>
      <c r="Q6191" s="11">
        <v>6.8181818181818094E-2</v>
      </c>
      <c r="R6191" s="12">
        <v>157.995</v>
      </c>
      <c r="S6191" t="s">
        <v>22</v>
      </c>
      <c r="T6191">
        <v>1</v>
      </c>
      <c r="U6191">
        <f t="shared" si="578"/>
        <v>5</v>
      </c>
      <c r="V6191">
        <f t="shared" si="579"/>
        <v>1</v>
      </c>
      <c r="W6191">
        <f t="shared" si="580"/>
        <v>4</v>
      </c>
      <c r="X6191" t="str">
        <f t="shared" si="581"/>
        <v>514</v>
      </c>
      <c r="Y6191" t="str">
        <f>IF(Table1[[#This Row],[RFM_Score]]="555","Champion", IF(AND(J6191&gt;=4,V6191&gt;=4),"Loyal", IF(U6191&lt;=2,"At Risk", IF(W6191&gt;=4,"Potential Loyalist","Others"))))</f>
        <v>Potential Loyalist</v>
      </c>
    </row>
    <row r="6192" spans="1:25">
      <c r="A6192" t="s">
        <v>1528</v>
      </c>
      <c r="B6192">
        <v>65</v>
      </c>
      <c r="C6192" t="s">
        <v>19</v>
      </c>
      <c r="D6192" t="s">
        <v>25</v>
      </c>
      <c r="E6192" s="6" t="s">
        <v>18262</v>
      </c>
      <c r="F6192" t="s">
        <v>37</v>
      </c>
      <c r="G6192">
        <v>2</v>
      </c>
      <c r="H6192">
        <v>1</v>
      </c>
      <c r="I6192">
        <v>51</v>
      </c>
      <c r="J6192">
        <v>3</v>
      </c>
      <c r="K6192">
        <v>315.66000000000003</v>
      </c>
      <c r="L6192" t="str">
        <f t="shared" si="576"/>
        <v/>
      </c>
      <c r="M6192">
        <v>2</v>
      </c>
      <c r="N6192" t="str">
        <f t="shared" si="577"/>
        <v/>
      </c>
      <c r="O6192">
        <v>16</v>
      </c>
      <c r="P6192" s="11">
        <v>0.5</v>
      </c>
      <c r="Q6192" s="11">
        <v>5.8823529411764698E-2</v>
      </c>
      <c r="R6192" s="12">
        <v>157.83000000000001</v>
      </c>
      <c r="S6192" t="s">
        <v>22</v>
      </c>
      <c r="T6192">
        <v>0</v>
      </c>
      <c r="U6192">
        <f t="shared" si="578"/>
        <v>5</v>
      </c>
      <c r="V6192">
        <f t="shared" si="579"/>
        <v>1</v>
      </c>
      <c r="W6192">
        <f t="shared" si="580"/>
        <v>4</v>
      </c>
      <c r="X6192" t="str">
        <f t="shared" si="581"/>
        <v>514</v>
      </c>
      <c r="Y6192" t="str">
        <f>IF(Table1[[#This Row],[RFM_Score]]="555","Champion", IF(AND(J6192&gt;=4,V6192&gt;=4),"Loyal", IF(U6192&lt;=2,"At Risk", IF(W6192&gt;=4,"Potential Loyalist","Others"))))</f>
        <v>Potential Loyalist</v>
      </c>
    </row>
    <row r="6193" spans="1:25">
      <c r="A6193" t="s">
        <v>583</v>
      </c>
      <c r="B6193">
        <v>41</v>
      </c>
      <c r="C6193" t="s">
        <v>19</v>
      </c>
      <c r="D6193" t="s">
        <v>46</v>
      </c>
      <c r="E6193" s="6" t="s">
        <v>18263</v>
      </c>
      <c r="F6193" t="s">
        <v>37</v>
      </c>
      <c r="G6193">
        <v>6</v>
      </c>
      <c r="H6193">
        <v>3</v>
      </c>
      <c r="I6193">
        <v>57</v>
      </c>
      <c r="J6193">
        <v>3</v>
      </c>
      <c r="K6193">
        <v>315.33</v>
      </c>
      <c r="L6193" t="str">
        <f t="shared" si="576"/>
        <v/>
      </c>
      <c r="M6193">
        <v>2</v>
      </c>
      <c r="N6193" t="str">
        <f t="shared" si="577"/>
        <v/>
      </c>
      <c r="O6193">
        <v>184</v>
      </c>
      <c r="P6193" s="11">
        <v>0.5</v>
      </c>
      <c r="Q6193" s="11">
        <v>5.2631578947368397E-2</v>
      </c>
      <c r="R6193" s="12">
        <v>157.66499999999999</v>
      </c>
      <c r="S6193" t="s">
        <v>22</v>
      </c>
      <c r="T6193">
        <v>1</v>
      </c>
      <c r="U6193">
        <f t="shared" si="578"/>
        <v>1</v>
      </c>
      <c r="V6193">
        <f t="shared" si="579"/>
        <v>1</v>
      </c>
      <c r="W6193">
        <f t="shared" si="580"/>
        <v>4</v>
      </c>
      <c r="X6193" t="str">
        <f t="shared" si="581"/>
        <v>114</v>
      </c>
      <c r="Y6193" t="str">
        <f>IF(Table1[[#This Row],[RFM_Score]]="555","Champion", IF(AND(J6193&gt;=4,V6193&gt;=4),"Loyal", IF(U6193&lt;=2,"At Risk", IF(W6193&gt;=4,"Potential Loyalist","Others"))))</f>
        <v>At Risk</v>
      </c>
    </row>
    <row r="6194" spans="1:25">
      <c r="A6194" t="s">
        <v>8733</v>
      </c>
      <c r="B6194">
        <v>63</v>
      </c>
      <c r="C6194" t="s">
        <v>19</v>
      </c>
      <c r="D6194" t="s">
        <v>41</v>
      </c>
      <c r="E6194" s="6" t="s">
        <v>18264</v>
      </c>
      <c r="F6194" t="s">
        <v>21</v>
      </c>
      <c r="G6194">
        <v>2</v>
      </c>
      <c r="H6194">
        <v>0</v>
      </c>
      <c r="I6194">
        <v>58</v>
      </c>
      <c r="J6194">
        <v>2</v>
      </c>
      <c r="K6194">
        <v>314.94</v>
      </c>
      <c r="L6194" t="str">
        <f t="shared" si="576"/>
        <v/>
      </c>
      <c r="M6194">
        <v>2</v>
      </c>
      <c r="N6194" t="str">
        <f t="shared" si="577"/>
        <v/>
      </c>
      <c r="O6194">
        <v>10</v>
      </c>
      <c r="P6194" s="11">
        <v>0</v>
      </c>
      <c r="Q6194" s="11">
        <v>3.4482758620689599E-2</v>
      </c>
      <c r="R6194" s="12">
        <v>157.47</v>
      </c>
      <c r="S6194" t="s">
        <v>22</v>
      </c>
      <c r="T6194">
        <v>1</v>
      </c>
      <c r="U6194">
        <f t="shared" si="578"/>
        <v>5</v>
      </c>
      <c r="V6194">
        <f t="shared" si="579"/>
        <v>1</v>
      </c>
      <c r="W6194">
        <f t="shared" si="580"/>
        <v>4</v>
      </c>
      <c r="X6194" t="str">
        <f t="shared" si="581"/>
        <v>514</v>
      </c>
      <c r="Y6194" t="str">
        <f>IF(Table1[[#This Row],[RFM_Score]]="555","Champion", IF(AND(J6194&gt;=4,V6194&gt;=4),"Loyal", IF(U6194&lt;=2,"At Risk", IF(W6194&gt;=4,"Potential Loyalist","Others"))))</f>
        <v>Potential Loyalist</v>
      </c>
    </row>
    <row r="6195" spans="1:25">
      <c r="A6195" t="s">
        <v>6060</v>
      </c>
      <c r="B6195">
        <v>31</v>
      </c>
      <c r="C6195" t="s">
        <v>24</v>
      </c>
      <c r="D6195" t="s">
        <v>41</v>
      </c>
      <c r="E6195" s="6" t="s">
        <v>18265</v>
      </c>
      <c r="F6195" t="s">
        <v>26</v>
      </c>
      <c r="G6195">
        <v>1</v>
      </c>
      <c r="H6195">
        <v>0</v>
      </c>
      <c r="I6195">
        <v>56</v>
      </c>
      <c r="J6195">
        <v>4</v>
      </c>
      <c r="K6195">
        <v>314.55</v>
      </c>
      <c r="L6195" t="str">
        <f t="shared" si="576"/>
        <v/>
      </c>
      <c r="M6195">
        <v>2</v>
      </c>
      <c r="N6195" t="str">
        <f t="shared" si="577"/>
        <v/>
      </c>
      <c r="O6195">
        <v>56</v>
      </c>
      <c r="P6195" s="11">
        <v>0</v>
      </c>
      <c r="Q6195" s="11">
        <v>7.1428571428571397E-2</v>
      </c>
      <c r="R6195" s="12">
        <v>157.27500000000001</v>
      </c>
      <c r="S6195" t="s">
        <v>22</v>
      </c>
      <c r="T6195">
        <v>0</v>
      </c>
      <c r="U6195">
        <f t="shared" si="578"/>
        <v>3</v>
      </c>
      <c r="V6195">
        <f t="shared" si="579"/>
        <v>1</v>
      </c>
      <c r="W6195">
        <f t="shared" si="580"/>
        <v>4</v>
      </c>
      <c r="X6195" t="str">
        <f t="shared" si="581"/>
        <v>314</v>
      </c>
      <c r="Y6195" t="str">
        <f>IF(Table1[[#This Row],[RFM_Score]]="555","Champion", IF(AND(J6195&gt;=4,V6195&gt;=4),"Loyal", IF(U6195&lt;=2,"At Risk", IF(W6195&gt;=4,"Potential Loyalist","Others"))))</f>
        <v>Potential Loyalist</v>
      </c>
    </row>
    <row r="6196" spans="1:25">
      <c r="A6196" t="s">
        <v>4737</v>
      </c>
      <c r="B6196">
        <v>23</v>
      </c>
      <c r="C6196" t="s">
        <v>24</v>
      </c>
      <c r="D6196" t="s">
        <v>46</v>
      </c>
      <c r="E6196" s="6" t="s">
        <v>18266</v>
      </c>
      <c r="F6196" t="s">
        <v>26</v>
      </c>
      <c r="G6196">
        <v>4</v>
      </c>
      <c r="H6196">
        <v>2</v>
      </c>
      <c r="I6196">
        <v>47</v>
      </c>
      <c r="J6196">
        <v>3</v>
      </c>
      <c r="K6196">
        <v>314.32</v>
      </c>
      <c r="L6196" t="str">
        <f t="shared" si="576"/>
        <v/>
      </c>
      <c r="M6196">
        <v>2</v>
      </c>
      <c r="N6196" t="str">
        <f t="shared" si="577"/>
        <v/>
      </c>
      <c r="O6196">
        <v>64</v>
      </c>
      <c r="P6196" s="11">
        <v>0.5</v>
      </c>
      <c r="Q6196" s="11">
        <v>6.3829787234042507E-2</v>
      </c>
      <c r="R6196" s="12">
        <v>157.16</v>
      </c>
      <c r="S6196" t="s">
        <v>22</v>
      </c>
      <c r="T6196">
        <v>0</v>
      </c>
      <c r="U6196">
        <f t="shared" si="578"/>
        <v>3</v>
      </c>
      <c r="V6196">
        <f t="shared" si="579"/>
        <v>1</v>
      </c>
      <c r="W6196">
        <f t="shared" si="580"/>
        <v>4</v>
      </c>
      <c r="X6196" t="str">
        <f t="shared" si="581"/>
        <v>314</v>
      </c>
      <c r="Y6196" t="str">
        <f>IF(Table1[[#This Row],[RFM_Score]]="555","Champion", IF(AND(J6196&gt;=4,V6196&gt;=4),"Loyal", IF(U6196&lt;=2,"At Risk", IF(W6196&gt;=4,"Potential Loyalist","Others"))))</f>
        <v>Potential Loyalist</v>
      </c>
    </row>
    <row r="6197" spans="1:25">
      <c r="A6197" t="s">
        <v>7631</v>
      </c>
      <c r="B6197">
        <v>52</v>
      </c>
      <c r="C6197" t="s">
        <v>24</v>
      </c>
      <c r="D6197" t="s">
        <v>49</v>
      </c>
      <c r="E6197" s="6" t="s">
        <v>18267</v>
      </c>
      <c r="F6197" t="s">
        <v>26</v>
      </c>
      <c r="G6197">
        <v>4</v>
      </c>
      <c r="H6197">
        <v>1</v>
      </c>
      <c r="I6197">
        <v>48</v>
      </c>
      <c r="J6197">
        <v>2</v>
      </c>
      <c r="K6197">
        <v>314.22000000000003</v>
      </c>
      <c r="L6197" t="str">
        <f t="shared" si="576"/>
        <v/>
      </c>
      <c r="M6197">
        <v>2</v>
      </c>
      <c r="N6197" t="str">
        <f t="shared" si="577"/>
        <v/>
      </c>
      <c r="O6197">
        <v>50</v>
      </c>
      <c r="P6197" s="11">
        <v>0.25</v>
      </c>
      <c r="Q6197" s="11">
        <v>4.1666666666666602E-2</v>
      </c>
      <c r="R6197" s="12">
        <v>157.11000000000001</v>
      </c>
      <c r="S6197" t="s">
        <v>22</v>
      </c>
      <c r="T6197">
        <v>0</v>
      </c>
      <c r="U6197">
        <f t="shared" si="578"/>
        <v>3</v>
      </c>
      <c r="V6197">
        <f t="shared" si="579"/>
        <v>1</v>
      </c>
      <c r="W6197">
        <f t="shared" si="580"/>
        <v>4</v>
      </c>
      <c r="X6197" t="str">
        <f t="shared" si="581"/>
        <v>314</v>
      </c>
      <c r="Y6197" t="str">
        <f>IF(Table1[[#This Row],[RFM_Score]]="555","Champion", IF(AND(J6197&gt;=4,V6197&gt;=4),"Loyal", IF(U6197&lt;=2,"At Risk", IF(W6197&gt;=4,"Potential Loyalist","Others"))))</f>
        <v>Potential Loyalist</v>
      </c>
    </row>
    <row r="6198" spans="1:25">
      <c r="A6198" t="s">
        <v>4005</v>
      </c>
      <c r="B6198">
        <v>59</v>
      </c>
      <c r="C6198" t="s">
        <v>19</v>
      </c>
      <c r="D6198" t="s">
        <v>41</v>
      </c>
      <c r="E6198" s="6" t="s">
        <v>18268</v>
      </c>
      <c r="F6198" t="s">
        <v>26</v>
      </c>
      <c r="G6198">
        <v>5</v>
      </c>
      <c r="H6198">
        <v>2</v>
      </c>
      <c r="I6198">
        <v>45</v>
      </c>
      <c r="J6198">
        <v>2</v>
      </c>
      <c r="K6198">
        <v>313.94</v>
      </c>
      <c r="L6198" t="str">
        <f t="shared" si="576"/>
        <v/>
      </c>
      <c r="M6198">
        <v>2</v>
      </c>
      <c r="N6198" t="str">
        <f t="shared" si="577"/>
        <v/>
      </c>
      <c r="O6198">
        <v>9</v>
      </c>
      <c r="P6198" s="11">
        <v>0.4</v>
      </c>
      <c r="Q6198" s="11">
        <v>4.4444444444444398E-2</v>
      </c>
      <c r="R6198" s="12">
        <v>156.97</v>
      </c>
      <c r="S6198" t="s">
        <v>22</v>
      </c>
      <c r="T6198">
        <v>0</v>
      </c>
      <c r="U6198">
        <f t="shared" si="578"/>
        <v>5</v>
      </c>
      <c r="V6198">
        <f t="shared" si="579"/>
        <v>1</v>
      </c>
      <c r="W6198">
        <f t="shared" si="580"/>
        <v>4</v>
      </c>
      <c r="X6198" t="str">
        <f t="shared" si="581"/>
        <v>514</v>
      </c>
      <c r="Y6198" t="str">
        <f>IF(Table1[[#This Row],[RFM_Score]]="555","Champion", IF(AND(J6198&gt;=4,V6198&gt;=4),"Loyal", IF(U6198&lt;=2,"At Risk", IF(W6198&gt;=4,"Potential Loyalist","Others"))))</f>
        <v>Potential Loyalist</v>
      </c>
    </row>
    <row r="6199" spans="1:25">
      <c r="A6199" t="s">
        <v>2623</v>
      </c>
      <c r="B6199">
        <v>19</v>
      </c>
      <c r="C6199" t="s">
        <v>24</v>
      </c>
      <c r="D6199" t="s">
        <v>25</v>
      </c>
      <c r="E6199" s="6" t="s">
        <v>18269</v>
      </c>
      <c r="F6199" t="s">
        <v>26</v>
      </c>
      <c r="G6199">
        <v>6</v>
      </c>
      <c r="H6199">
        <v>2</v>
      </c>
      <c r="I6199">
        <v>28</v>
      </c>
      <c r="J6199">
        <v>2</v>
      </c>
      <c r="K6199">
        <v>313.32</v>
      </c>
      <c r="L6199" t="str">
        <f t="shared" si="576"/>
        <v/>
      </c>
      <c r="M6199">
        <v>2</v>
      </c>
      <c r="N6199" t="str">
        <f t="shared" si="577"/>
        <v/>
      </c>
      <c r="O6199">
        <v>14</v>
      </c>
      <c r="P6199" s="11">
        <v>0.33333333333333298</v>
      </c>
      <c r="Q6199" s="11">
        <v>7.1428571428571397E-2</v>
      </c>
      <c r="R6199" s="12">
        <v>156.66</v>
      </c>
      <c r="S6199" t="s">
        <v>22</v>
      </c>
      <c r="T6199">
        <v>0</v>
      </c>
      <c r="U6199">
        <f t="shared" si="578"/>
        <v>5</v>
      </c>
      <c r="V6199">
        <f t="shared" si="579"/>
        <v>1</v>
      </c>
      <c r="W6199">
        <f t="shared" si="580"/>
        <v>4</v>
      </c>
      <c r="X6199" t="str">
        <f t="shared" si="581"/>
        <v>514</v>
      </c>
      <c r="Y6199" t="str">
        <f>IF(Table1[[#This Row],[RFM_Score]]="555","Champion", IF(AND(J6199&gt;=4,V6199&gt;=4),"Loyal", IF(U6199&lt;=2,"At Risk", IF(W6199&gt;=4,"Potential Loyalist","Others"))))</f>
        <v>Potential Loyalist</v>
      </c>
    </row>
    <row r="6200" spans="1:25">
      <c r="A6200" t="s">
        <v>9387</v>
      </c>
      <c r="B6200">
        <v>38</v>
      </c>
      <c r="C6200" t="s">
        <v>19</v>
      </c>
      <c r="D6200" t="s">
        <v>20</v>
      </c>
      <c r="E6200" s="6" t="s">
        <v>18270</v>
      </c>
      <c r="F6200" t="s">
        <v>62</v>
      </c>
      <c r="G6200">
        <v>3</v>
      </c>
      <c r="H6200">
        <v>2</v>
      </c>
      <c r="I6200">
        <v>58</v>
      </c>
      <c r="J6200">
        <v>1</v>
      </c>
      <c r="K6200">
        <v>313.01</v>
      </c>
      <c r="L6200" t="str">
        <f t="shared" si="576"/>
        <v/>
      </c>
      <c r="M6200">
        <v>2</v>
      </c>
      <c r="N6200" t="str">
        <f t="shared" si="577"/>
        <v/>
      </c>
      <c r="O6200">
        <v>54</v>
      </c>
      <c r="P6200" s="11">
        <v>0.66666666666666596</v>
      </c>
      <c r="Q6200" s="11">
        <v>1.72413793103448E-2</v>
      </c>
      <c r="R6200" s="12">
        <v>156.505</v>
      </c>
      <c r="S6200" t="s">
        <v>22</v>
      </c>
      <c r="T6200">
        <v>0</v>
      </c>
      <c r="U6200">
        <f t="shared" si="578"/>
        <v>3</v>
      </c>
      <c r="V6200">
        <f t="shared" si="579"/>
        <v>1</v>
      </c>
      <c r="W6200">
        <f t="shared" si="580"/>
        <v>4</v>
      </c>
      <c r="X6200" t="str">
        <f t="shared" si="581"/>
        <v>314</v>
      </c>
      <c r="Y6200" t="str">
        <f>IF(Table1[[#This Row],[RFM_Score]]="555","Champion", IF(AND(J6200&gt;=4,V6200&gt;=4),"Loyal", IF(U6200&lt;=2,"At Risk", IF(W6200&gt;=4,"Potential Loyalist","Others"))))</f>
        <v>Potential Loyalist</v>
      </c>
    </row>
    <row r="6201" spans="1:25">
      <c r="A6201" t="s">
        <v>4247</v>
      </c>
      <c r="B6201">
        <v>31</v>
      </c>
      <c r="C6201" t="s">
        <v>24</v>
      </c>
      <c r="D6201" t="s">
        <v>29</v>
      </c>
      <c r="E6201" s="6" t="s">
        <v>18271</v>
      </c>
      <c r="F6201" t="s">
        <v>26</v>
      </c>
      <c r="G6201">
        <v>7</v>
      </c>
      <c r="H6201">
        <v>2</v>
      </c>
      <c r="I6201">
        <v>47</v>
      </c>
      <c r="J6201">
        <v>1</v>
      </c>
      <c r="K6201">
        <v>312.77999999999997</v>
      </c>
      <c r="L6201" t="str">
        <f t="shared" si="576"/>
        <v/>
      </c>
      <c r="M6201">
        <v>2</v>
      </c>
      <c r="N6201" t="str">
        <f t="shared" si="577"/>
        <v/>
      </c>
      <c r="O6201">
        <v>11</v>
      </c>
      <c r="P6201" s="11">
        <v>0.28571428571428498</v>
      </c>
      <c r="Q6201" s="11">
        <v>2.1276595744680799E-2</v>
      </c>
      <c r="R6201" s="12">
        <v>156.38999999999999</v>
      </c>
      <c r="S6201" t="s">
        <v>22</v>
      </c>
      <c r="T6201">
        <v>0</v>
      </c>
      <c r="U6201">
        <f t="shared" si="578"/>
        <v>5</v>
      </c>
      <c r="V6201">
        <f t="shared" si="579"/>
        <v>1</v>
      </c>
      <c r="W6201">
        <f t="shared" si="580"/>
        <v>4</v>
      </c>
      <c r="X6201" t="str">
        <f t="shared" si="581"/>
        <v>514</v>
      </c>
      <c r="Y6201" t="str">
        <f>IF(Table1[[#This Row],[RFM_Score]]="555","Champion", IF(AND(J6201&gt;=4,V6201&gt;=4),"Loyal", IF(U6201&lt;=2,"At Risk", IF(W6201&gt;=4,"Potential Loyalist","Others"))))</f>
        <v>Potential Loyalist</v>
      </c>
    </row>
    <row r="6202" spans="1:25">
      <c r="A6202" t="s">
        <v>9939</v>
      </c>
      <c r="B6202">
        <v>21</v>
      </c>
      <c r="C6202" t="s">
        <v>19</v>
      </c>
      <c r="D6202" t="s">
        <v>41</v>
      </c>
      <c r="E6202" s="6" t="s">
        <v>18272</v>
      </c>
      <c r="F6202" t="s">
        <v>21</v>
      </c>
      <c r="G6202">
        <v>1</v>
      </c>
      <c r="H6202">
        <v>0</v>
      </c>
      <c r="I6202">
        <v>53</v>
      </c>
      <c r="J6202">
        <v>4</v>
      </c>
      <c r="K6202">
        <v>312.56</v>
      </c>
      <c r="L6202" t="str">
        <f t="shared" si="576"/>
        <v/>
      </c>
      <c r="M6202">
        <v>2</v>
      </c>
      <c r="N6202" t="str">
        <f t="shared" si="577"/>
        <v/>
      </c>
      <c r="O6202">
        <v>19</v>
      </c>
      <c r="P6202" s="11">
        <v>0</v>
      </c>
      <c r="Q6202" s="11">
        <v>7.5471698113207503E-2</v>
      </c>
      <c r="R6202" s="12">
        <v>156.28</v>
      </c>
      <c r="S6202" t="s">
        <v>22</v>
      </c>
      <c r="T6202">
        <v>0</v>
      </c>
      <c r="U6202">
        <f t="shared" si="578"/>
        <v>5</v>
      </c>
      <c r="V6202">
        <f t="shared" si="579"/>
        <v>1</v>
      </c>
      <c r="W6202">
        <f t="shared" si="580"/>
        <v>4</v>
      </c>
      <c r="X6202" t="str">
        <f t="shared" si="581"/>
        <v>514</v>
      </c>
      <c r="Y6202" t="str">
        <f>IF(Table1[[#This Row],[RFM_Score]]="555","Champion", IF(AND(J6202&gt;=4,V6202&gt;=4),"Loyal", IF(U6202&lt;=2,"At Risk", IF(W6202&gt;=4,"Potential Loyalist","Others"))))</f>
        <v>Potential Loyalist</v>
      </c>
    </row>
    <row r="6203" spans="1:25">
      <c r="A6203" t="s">
        <v>3154</v>
      </c>
      <c r="B6203">
        <v>25</v>
      </c>
      <c r="C6203" t="s">
        <v>24</v>
      </c>
      <c r="D6203" t="s">
        <v>49</v>
      </c>
      <c r="E6203" s="6" t="s">
        <v>18273</v>
      </c>
      <c r="F6203" t="s">
        <v>21</v>
      </c>
      <c r="G6203">
        <v>3</v>
      </c>
      <c r="H6203">
        <v>0</v>
      </c>
      <c r="I6203">
        <v>47</v>
      </c>
      <c r="J6203">
        <v>1</v>
      </c>
      <c r="K6203">
        <v>312.38</v>
      </c>
      <c r="L6203" t="str">
        <f t="shared" si="576"/>
        <v/>
      </c>
      <c r="M6203">
        <v>2</v>
      </c>
      <c r="N6203" t="str">
        <f t="shared" si="577"/>
        <v/>
      </c>
      <c r="O6203">
        <v>86</v>
      </c>
      <c r="P6203" s="11">
        <v>0</v>
      </c>
      <c r="Q6203" s="11">
        <v>2.1276595744680799E-2</v>
      </c>
      <c r="R6203" s="12">
        <v>156.19</v>
      </c>
      <c r="S6203" t="s">
        <v>22</v>
      </c>
      <c r="T6203">
        <v>0</v>
      </c>
      <c r="U6203">
        <f t="shared" si="578"/>
        <v>2</v>
      </c>
      <c r="V6203">
        <f t="shared" si="579"/>
        <v>1</v>
      </c>
      <c r="W6203">
        <f t="shared" si="580"/>
        <v>4</v>
      </c>
      <c r="X6203" t="str">
        <f t="shared" si="581"/>
        <v>214</v>
      </c>
      <c r="Y6203" t="str">
        <f>IF(Table1[[#This Row],[RFM_Score]]="555","Champion", IF(AND(J6203&gt;=4,V6203&gt;=4),"Loyal", IF(U6203&lt;=2,"At Risk", IF(W6203&gt;=4,"Potential Loyalist","Others"))))</f>
        <v>At Risk</v>
      </c>
    </row>
    <row r="6204" spans="1:25">
      <c r="A6204" t="s">
        <v>5648</v>
      </c>
      <c r="B6204">
        <v>56</v>
      </c>
      <c r="C6204" t="s">
        <v>19</v>
      </c>
      <c r="D6204" t="s">
        <v>49</v>
      </c>
      <c r="E6204" s="6" t="s">
        <v>18274</v>
      </c>
      <c r="F6204" t="s">
        <v>62</v>
      </c>
      <c r="G6204">
        <v>3</v>
      </c>
      <c r="H6204">
        <v>0</v>
      </c>
      <c r="I6204">
        <v>49</v>
      </c>
      <c r="J6204">
        <v>4</v>
      </c>
      <c r="K6204">
        <v>312.12</v>
      </c>
      <c r="L6204" t="str">
        <f t="shared" si="576"/>
        <v/>
      </c>
      <c r="M6204">
        <v>2</v>
      </c>
      <c r="N6204" t="str">
        <f t="shared" si="577"/>
        <v/>
      </c>
      <c r="O6204">
        <v>0</v>
      </c>
      <c r="P6204" s="11">
        <v>0</v>
      </c>
      <c r="Q6204" s="11">
        <v>8.16326530612244E-2</v>
      </c>
      <c r="R6204" s="12">
        <v>156.06</v>
      </c>
      <c r="S6204" t="s">
        <v>22</v>
      </c>
      <c r="T6204">
        <v>0</v>
      </c>
      <c r="U6204">
        <f t="shared" si="578"/>
        <v>5</v>
      </c>
      <c r="V6204">
        <f t="shared" si="579"/>
        <v>1</v>
      </c>
      <c r="W6204">
        <f t="shared" si="580"/>
        <v>4</v>
      </c>
      <c r="X6204" t="str">
        <f t="shared" si="581"/>
        <v>514</v>
      </c>
      <c r="Y6204" t="str">
        <f>IF(Table1[[#This Row],[RFM_Score]]="555","Champion", IF(AND(J6204&gt;=4,V6204&gt;=4),"Loyal", IF(U6204&lt;=2,"At Risk", IF(W6204&gt;=4,"Potential Loyalist","Others"))))</f>
        <v>Potential Loyalist</v>
      </c>
    </row>
    <row r="6205" spans="1:25">
      <c r="A6205" t="s">
        <v>124</v>
      </c>
      <c r="B6205">
        <v>38</v>
      </c>
      <c r="C6205" t="s">
        <v>24</v>
      </c>
      <c r="D6205" t="s">
        <v>25</v>
      </c>
      <c r="E6205" s="6" t="s">
        <v>18275</v>
      </c>
      <c r="F6205" t="s">
        <v>30</v>
      </c>
      <c r="G6205">
        <v>1</v>
      </c>
      <c r="H6205">
        <v>0</v>
      </c>
      <c r="I6205">
        <v>36</v>
      </c>
      <c r="J6205">
        <v>3</v>
      </c>
      <c r="K6205">
        <v>311.05</v>
      </c>
      <c r="L6205" t="str">
        <f t="shared" si="576"/>
        <v/>
      </c>
      <c r="M6205">
        <v>2</v>
      </c>
      <c r="N6205" t="str">
        <f t="shared" si="577"/>
        <v/>
      </c>
      <c r="O6205">
        <v>13</v>
      </c>
      <c r="P6205" s="11">
        <v>0</v>
      </c>
      <c r="Q6205" s="11">
        <v>8.3333333333333301E-2</v>
      </c>
      <c r="R6205" s="12">
        <v>155.52500000000001</v>
      </c>
      <c r="S6205" t="s">
        <v>22</v>
      </c>
      <c r="T6205">
        <v>0</v>
      </c>
      <c r="U6205">
        <f t="shared" si="578"/>
        <v>5</v>
      </c>
      <c r="V6205">
        <f t="shared" si="579"/>
        <v>1</v>
      </c>
      <c r="W6205">
        <f t="shared" si="580"/>
        <v>4</v>
      </c>
      <c r="X6205" t="str">
        <f t="shared" si="581"/>
        <v>514</v>
      </c>
      <c r="Y6205" t="str">
        <f>IF(Table1[[#This Row],[RFM_Score]]="555","Champion", IF(AND(J6205&gt;=4,V6205&gt;=4),"Loyal", IF(U6205&lt;=2,"At Risk", IF(W6205&gt;=4,"Potential Loyalist","Others"))))</f>
        <v>Potential Loyalist</v>
      </c>
    </row>
    <row r="6206" spans="1:25">
      <c r="A6206" t="s">
        <v>3977</v>
      </c>
      <c r="B6206">
        <v>39</v>
      </c>
      <c r="C6206" t="s">
        <v>24</v>
      </c>
      <c r="D6206" t="s">
        <v>29</v>
      </c>
      <c r="E6206" s="6" t="s">
        <v>18276</v>
      </c>
      <c r="F6206" t="s">
        <v>21</v>
      </c>
      <c r="G6206">
        <v>1</v>
      </c>
      <c r="H6206">
        <v>0</v>
      </c>
      <c r="I6206">
        <v>40</v>
      </c>
      <c r="J6206">
        <v>2</v>
      </c>
      <c r="K6206">
        <v>310.73</v>
      </c>
      <c r="L6206" t="str">
        <f t="shared" si="576"/>
        <v/>
      </c>
      <c r="M6206">
        <v>2</v>
      </c>
      <c r="N6206" t="str">
        <f t="shared" si="577"/>
        <v/>
      </c>
      <c r="O6206">
        <v>12</v>
      </c>
      <c r="P6206" s="11">
        <v>0</v>
      </c>
      <c r="Q6206" s="11">
        <v>0.05</v>
      </c>
      <c r="R6206" s="12">
        <v>155.36500000000001</v>
      </c>
      <c r="S6206" t="s">
        <v>22</v>
      </c>
      <c r="T6206">
        <v>0</v>
      </c>
      <c r="U6206">
        <f t="shared" si="578"/>
        <v>5</v>
      </c>
      <c r="V6206">
        <f t="shared" si="579"/>
        <v>1</v>
      </c>
      <c r="W6206">
        <f t="shared" si="580"/>
        <v>4</v>
      </c>
      <c r="X6206" t="str">
        <f t="shared" si="581"/>
        <v>514</v>
      </c>
      <c r="Y6206" t="str">
        <f>IF(Table1[[#This Row],[RFM_Score]]="555","Champion", IF(AND(J6206&gt;=4,V6206&gt;=4),"Loyal", IF(U6206&lt;=2,"At Risk", IF(W6206&gt;=4,"Potential Loyalist","Others"))))</f>
        <v>Potential Loyalist</v>
      </c>
    </row>
    <row r="6207" spans="1:25">
      <c r="A6207" t="s">
        <v>6902</v>
      </c>
      <c r="B6207">
        <v>47</v>
      </c>
      <c r="C6207" t="s">
        <v>24</v>
      </c>
      <c r="D6207" t="s">
        <v>41</v>
      </c>
      <c r="E6207" s="6" t="s">
        <v>18277</v>
      </c>
      <c r="F6207" t="s">
        <v>21</v>
      </c>
      <c r="G6207">
        <v>1</v>
      </c>
      <c r="H6207">
        <v>1</v>
      </c>
      <c r="I6207">
        <v>50</v>
      </c>
      <c r="J6207">
        <v>4</v>
      </c>
      <c r="K6207">
        <v>309.83999999999997</v>
      </c>
      <c r="L6207" t="str">
        <f t="shared" si="576"/>
        <v/>
      </c>
      <c r="M6207">
        <v>2</v>
      </c>
      <c r="N6207" t="str">
        <f t="shared" si="577"/>
        <v/>
      </c>
      <c r="O6207">
        <v>14</v>
      </c>
      <c r="P6207" s="11">
        <v>1</v>
      </c>
      <c r="Q6207" s="11">
        <v>0.08</v>
      </c>
      <c r="R6207" s="12">
        <v>154.91999999999999</v>
      </c>
      <c r="S6207" t="s">
        <v>22</v>
      </c>
      <c r="T6207">
        <v>0</v>
      </c>
      <c r="U6207">
        <f t="shared" si="578"/>
        <v>5</v>
      </c>
      <c r="V6207">
        <f t="shared" si="579"/>
        <v>1</v>
      </c>
      <c r="W6207">
        <f t="shared" si="580"/>
        <v>4</v>
      </c>
      <c r="X6207" t="str">
        <f t="shared" si="581"/>
        <v>514</v>
      </c>
      <c r="Y6207" t="str">
        <f>IF(Table1[[#This Row],[RFM_Score]]="555","Champion", IF(AND(J6207&gt;=4,V6207&gt;=4),"Loyal", IF(U6207&lt;=2,"At Risk", IF(W6207&gt;=4,"Potential Loyalist","Others"))))</f>
        <v>Potential Loyalist</v>
      </c>
    </row>
    <row r="6208" spans="1:25">
      <c r="A6208" t="s">
        <v>5698</v>
      </c>
      <c r="B6208">
        <v>23</v>
      </c>
      <c r="C6208" t="s">
        <v>19</v>
      </c>
      <c r="D6208" t="s">
        <v>20</v>
      </c>
      <c r="E6208" s="6" t="s">
        <v>18278</v>
      </c>
      <c r="F6208" t="s">
        <v>60</v>
      </c>
      <c r="G6208">
        <v>4</v>
      </c>
      <c r="H6208">
        <v>0</v>
      </c>
      <c r="I6208">
        <v>33</v>
      </c>
      <c r="J6208">
        <v>2</v>
      </c>
      <c r="K6208">
        <v>307.33</v>
      </c>
      <c r="L6208" t="str">
        <f t="shared" si="576"/>
        <v/>
      </c>
      <c r="M6208">
        <v>2</v>
      </c>
      <c r="N6208" t="str">
        <f t="shared" si="577"/>
        <v/>
      </c>
      <c r="O6208">
        <v>21</v>
      </c>
      <c r="P6208" s="11">
        <v>0</v>
      </c>
      <c r="Q6208" s="11">
        <v>6.0606060606060601E-2</v>
      </c>
      <c r="R6208" s="12">
        <v>153.66499999999999</v>
      </c>
      <c r="S6208" t="s">
        <v>22</v>
      </c>
      <c r="T6208">
        <v>0</v>
      </c>
      <c r="U6208">
        <f t="shared" si="578"/>
        <v>4</v>
      </c>
      <c r="V6208">
        <f t="shared" si="579"/>
        <v>1</v>
      </c>
      <c r="W6208">
        <f t="shared" si="580"/>
        <v>4</v>
      </c>
      <c r="X6208" t="str">
        <f t="shared" si="581"/>
        <v>414</v>
      </c>
      <c r="Y6208" t="str">
        <f>IF(Table1[[#This Row],[RFM_Score]]="555","Champion", IF(AND(J6208&gt;=4,V6208&gt;=4),"Loyal", IF(U6208&lt;=2,"At Risk", IF(W6208&gt;=4,"Potential Loyalist","Others"))))</f>
        <v>Potential Loyalist</v>
      </c>
    </row>
    <row r="6209" spans="1:25">
      <c r="A6209" t="s">
        <v>8655</v>
      </c>
      <c r="B6209">
        <v>43</v>
      </c>
      <c r="C6209" t="s">
        <v>19</v>
      </c>
      <c r="D6209" t="s">
        <v>20</v>
      </c>
      <c r="E6209" s="6" t="s">
        <v>18279</v>
      </c>
      <c r="F6209" t="s">
        <v>30</v>
      </c>
      <c r="G6209">
        <v>1</v>
      </c>
      <c r="H6209">
        <v>0</v>
      </c>
      <c r="I6209">
        <v>46</v>
      </c>
      <c r="J6209">
        <v>1</v>
      </c>
      <c r="K6209">
        <v>306.98</v>
      </c>
      <c r="L6209" t="str">
        <f t="shared" si="576"/>
        <v/>
      </c>
      <c r="M6209">
        <v>2</v>
      </c>
      <c r="N6209" t="str">
        <f t="shared" si="577"/>
        <v/>
      </c>
      <c r="O6209">
        <v>27</v>
      </c>
      <c r="P6209" s="11">
        <v>0</v>
      </c>
      <c r="Q6209" s="11">
        <v>2.1739130434782601E-2</v>
      </c>
      <c r="R6209" s="12">
        <v>153.49</v>
      </c>
      <c r="S6209" t="s">
        <v>22</v>
      </c>
      <c r="T6209">
        <v>0</v>
      </c>
      <c r="U6209">
        <f t="shared" si="578"/>
        <v>4</v>
      </c>
      <c r="V6209">
        <f t="shared" si="579"/>
        <v>1</v>
      </c>
      <c r="W6209">
        <f t="shared" si="580"/>
        <v>4</v>
      </c>
      <c r="X6209" t="str">
        <f t="shared" si="581"/>
        <v>414</v>
      </c>
      <c r="Y6209" t="str">
        <f>IF(Table1[[#This Row],[RFM_Score]]="555","Champion", IF(AND(J6209&gt;=4,V6209&gt;=4),"Loyal", IF(U6209&lt;=2,"At Risk", IF(W6209&gt;=4,"Potential Loyalist","Others"))))</f>
        <v>Potential Loyalist</v>
      </c>
    </row>
    <row r="6210" spans="1:25">
      <c r="A6210" t="s">
        <v>10722</v>
      </c>
      <c r="B6210">
        <v>24</v>
      </c>
      <c r="C6210" t="s">
        <v>24</v>
      </c>
      <c r="D6210" t="s">
        <v>29</v>
      </c>
      <c r="E6210" s="6" t="s">
        <v>18280</v>
      </c>
      <c r="F6210" t="s">
        <v>26</v>
      </c>
      <c r="G6210">
        <v>2</v>
      </c>
      <c r="H6210">
        <v>0</v>
      </c>
      <c r="I6210">
        <v>50</v>
      </c>
      <c r="J6210">
        <v>4</v>
      </c>
      <c r="K6210">
        <v>306.89</v>
      </c>
      <c r="L6210" t="str">
        <f t="shared" ref="L6210:L6273" si="582">IF(OR(K6210&lt;$AC$10, K6210&gt;$AC$11), "OUTLIER", "")</f>
        <v/>
      </c>
      <c r="M6210">
        <v>2</v>
      </c>
      <c r="N6210" t="str">
        <f t="shared" ref="N6210:N6273" si="583">IF(OR(M6210&lt;$AC$16, M6210&gt;$AC$17), "OUTLIER", "")</f>
        <v/>
      </c>
      <c r="O6210">
        <v>21</v>
      </c>
      <c r="P6210" s="11">
        <v>0</v>
      </c>
      <c r="Q6210" s="11">
        <v>0.08</v>
      </c>
      <c r="R6210" s="12">
        <v>153.44499999999999</v>
      </c>
      <c r="S6210" t="s">
        <v>22</v>
      </c>
      <c r="T6210">
        <v>0</v>
      </c>
      <c r="U6210">
        <f t="shared" ref="U6210:U6273" si="584">IF(O6210&lt;=20,5,IF(O6210&lt;=40,4,IF(O6210&lt;=70,3,IF(O6210&lt;=100,2,1))))</f>
        <v>4</v>
      </c>
      <c r="V6210">
        <f t="shared" ref="V6210:V6273" si="585">IF(M6210&gt;=11,5,IF(M6210&gt;=9,4,IF(M6210&gt;=7,3,IF(M6210&gt;=5,2,1))))</f>
        <v>1</v>
      </c>
      <c r="W6210">
        <f t="shared" ref="W6210:W6273" si="586">IF(K6210&gt;=500,5,IF(K6210&gt;=300,4,IF(K6210&gt;=150,3,IF(K6210&gt;=50,2,1))))</f>
        <v>4</v>
      </c>
      <c r="X6210" t="str">
        <f t="shared" ref="X6210:X6273" si="587">U6210 &amp; V6210 &amp; W6210</f>
        <v>414</v>
      </c>
      <c r="Y6210" t="str">
        <f>IF(Table1[[#This Row],[RFM_Score]]="555","Champion", IF(AND(J6210&gt;=4,V6210&gt;=4),"Loyal", IF(U6210&lt;=2,"At Risk", IF(W6210&gt;=4,"Potential Loyalist","Others"))))</f>
        <v>Potential Loyalist</v>
      </c>
    </row>
    <row r="6211" spans="1:25">
      <c r="A6211" t="s">
        <v>7913</v>
      </c>
      <c r="B6211">
        <v>27</v>
      </c>
      <c r="C6211" t="s">
        <v>24</v>
      </c>
      <c r="D6211" t="s">
        <v>29</v>
      </c>
      <c r="E6211" s="6" t="s">
        <v>18281</v>
      </c>
      <c r="F6211" t="s">
        <v>21</v>
      </c>
      <c r="G6211">
        <v>5</v>
      </c>
      <c r="H6211">
        <v>0</v>
      </c>
      <c r="I6211">
        <v>53</v>
      </c>
      <c r="J6211">
        <v>1</v>
      </c>
      <c r="K6211">
        <v>306.83</v>
      </c>
      <c r="L6211" t="str">
        <f t="shared" si="582"/>
        <v/>
      </c>
      <c r="M6211">
        <v>2</v>
      </c>
      <c r="N6211" t="str">
        <f t="shared" si="583"/>
        <v/>
      </c>
      <c r="O6211">
        <v>5</v>
      </c>
      <c r="P6211" s="11">
        <v>0</v>
      </c>
      <c r="Q6211" s="11">
        <v>1.8867924528301799E-2</v>
      </c>
      <c r="R6211" s="12">
        <v>153.41499999999999</v>
      </c>
      <c r="S6211" t="s">
        <v>22</v>
      </c>
      <c r="T6211">
        <v>0</v>
      </c>
      <c r="U6211">
        <f t="shared" si="584"/>
        <v>5</v>
      </c>
      <c r="V6211">
        <f t="shared" si="585"/>
        <v>1</v>
      </c>
      <c r="W6211">
        <f t="shared" si="586"/>
        <v>4</v>
      </c>
      <c r="X6211" t="str">
        <f t="shared" si="587"/>
        <v>514</v>
      </c>
      <c r="Y6211" t="str">
        <f>IF(Table1[[#This Row],[RFM_Score]]="555","Champion", IF(AND(J6211&gt;=4,V6211&gt;=4),"Loyal", IF(U6211&lt;=2,"At Risk", IF(W6211&gt;=4,"Potential Loyalist","Others"))))</f>
        <v>Potential Loyalist</v>
      </c>
    </row>
    <row r="6212" spans="1:25">
      <c r="A6212" t="s">
        <v>8037</v>
      </c>
      <c r="B6212">
        <v>34</v>
      </c>
      <c r="C6212" t="s">
        <v>19</v>
      </c>
      <c r="D6212" t="s">
        <v>49</v>
      </c>
      <c r="E6212" s="6" t="s">
        <v>18282</v>
      </c>
      <c r="F6212" t="s">
        <v>62</v>
      </c>
      <c r="G6212">
        <v>3</v>
      </c>
      <c r="H6212">
        <v>1</v>
      </c>
      <c r="I6212">
        <v>53</v>
      </c>
      <c r="J6212">
        <v>2</v>
      </c>
      <c r="K6212">
        <v>306.68</v>
      </c>
      <c r="L6212" t="str">
        <f t="shared" si="582"/>
        <v/>
      </c>
      <c r="M6212">
        <v>2</v>
      </c>
      <c r="N6212" t="str">
        <f t="shared" si="583"/>
        <v/>
      </c>
      <c r="O6212">
        <v>36</v>
      </c>
      <c r="P6212" s="11">
        <v>0.33333333333333298</v>
      </c>
      <c r="Q6212" s="11">
        <v>3.7735849056603703E-2</v>
      </c>
      <c r="R6212" s="12">
        <v>153.34</v>
      </c>
      <c r="S6212" t="s">
        <v>22</v>
      </c>
      <c r="T6212">
        <v>0</v>
      </c>
      <c r="U6212">
        <f t="shared" si="584"/>
        <v>4</v>
      </c>
      <c r="V6212">
        <f t="shared" si="585"/>
        <v>1</v>
      </c>
      <c r="W6212">
        <f t="shared" si="586"/>
        <v>4</v>
      </c>
      <c r="X6212" t="str">
        <f t="shared" si="587"/>
        <v>414</v>
      </c>
      <c r="Y6212" t="str">
        <f>IF(Table1[[#This Row],[RFM_Score]]="555","Champion", IF(AND(J6212&gt;=4,V6212&gt;=4),"Loyal", IF(U6212&lt;=2,"At Risk", IF(W6212&gt;=4,"Potential Loyalist","Others"))))</f>
        <v>Potential Loyalist</v>
      </c>
    </row>
    <row r="6213" spans="1:25">
      <c r="A6213" t="s">
        <v>1680</v>
      </c>
      <c r="B6213">
        <v>40</v>
      </c>
      <c r="C6213" t="s">
        <v>19</v>
      </c>
      <c r="D6213" t="s">
        <v>29</v>
      </c>
      <c r="E6213" s="6" t="s">
        <v>18283</v>
      </c>
      <c r="F6213" t="s">
        <v>26</v>
      </c>
      <c r="G6213">
        <v>7</v>
      </c>
      <c r="H6213">
        <v>3</v>
      </c>
      <c r="I6213">
        <v>54</v>
      </c>
      <c r="J6213">
        <v>2</v>
      </c>
      <c r="K6213">
        <v>305.86</v>
      </c>
      <c r="L6213" t="str">
        <f t="shared" si="582"/>
        <v/>
      </c>
      <c r="M6213">
        <v>2</v>
      </c>
      <c r="N6213" t="str">
        <f t="shared" si="583"/>
        <v/>
      </c>
      <c r="O6213">
        <v>5</v>
      </c>
      <c r="P6213" s="11">
        <v>0.42857142857142799</v>
      </c>
      <c r="Q6213" s="11">
        <v>3.7037037037037E-2</v>
      </c>
      <c r="R6213" s="12">
        <v>152.93</v>
      </c>
      <c r="S6213" t="s">
        <v>22</v>
      </c>
      <c r="T6213">
        <v>0</v>
      </c>
      <c r="U6213">
        <f t="shared" si="584"/>
        <v>5</v>
      </c>
      <c r="V6213">
        <f t="shared" si="585"/>
        <v>1</v>
      </c>
      <c r="W6213">
        <f t="shared" si="586"/>
        <v>4</v>
      </c>
      <c r="X6213" t="str">
        <f t="shared" si="587"/>
        <v>514</v>
      </c>
      <c r="Y6213" t="str">
        <f>IF(Table1[[#This Row],[RFM_Score]]="555","Champion", IF(AND(J6213&gt;=4,V6213&gt;=4),"Loyal", IF(U6213&lt;=2,"At Risk", IF(W6213&gt;=4,"Potential Loyalist","Others"))))</f>
        <v>Potential Loyalist</v>
      </c>
    </row>
    <row r="6214" spans="1:25">
      <c r="A6214" t="s">
        <v>7752</v>
      </c>
      <c r="B6214">
        <v>43</v>
      </c>
      <c r="C6214" t="s">
        <v>24</v>
      </c>
      <c r="D6214" t="s">
        <v>25</v>
      </c>
      <c r="E6214" s="6" t="s">
        <v>18284</v>
      </c>
      <c r="F6214" t="s">
        <v>21</v>
      </c>
      <c r="G6214">
        <v>6</v>
      </c>
      <c r="H6214">
        <v>2</v>
      </c>
      <c r="I6214">
        <v>56</v>
      </c>
      <c r="J6214">
        <v>2</v>
      </c>
      <c r="K6214">
        <v>304.2</v>
      </c>
      <c r="L6214" t="str">
        <f t="shared" si="582"/>
        <v/>
      </c>
      <c r="M6214">
        <v>2</v>
      </c>
      <c r="N6214" t="str">
        <f t="shared" si="583"/>
        <v/>
      </c>
      <c r="O6214">
        <v>36</v>
      </c>
      <c r="P6214" s="11">
        <v>0.33333333333333298</v>
      </c>
      <c r="Q6214" s="11">
        <v>3.5714285714285698E-2</v>
      </c>
      <c r="R6214" s="12">
        <v>152.1</v>
      </c>
      <c r="S6214" t="s">
        <v>22</v>
      </c>
      <c r="T6214">
        <v>0</v>
      </c>
      <c r="U6214">
        <f t="shared" si="584"/>
        <v>4</v>
      </c>
      <c r="V6214">
        <f t="shared" si="585"/>
        <v>1</v>
      </c>
      <c r="W6214">
        <f t="shared" si="586"/>
        <v>4</v>
      </c>
      <c r="X6214" t="str">
        <f t="shared" si="587"/>
        <v>414</v>
      </c>
      <c r="Y6214" t="str">
        <f>IF(Table1[[#This Row],[RFM_Score]]="555","Champion", IF(AND(J6214&gt;=4,V6214&gt;=4),"Loyal", IF(U6214&lt;=2,"At Risk", IF(W6214&gt;=4,"Potential Loyalist","Others"))))</f>
        <v>Potential Loyalist</v>
      </c>
    </row>
    <row r="6215" spans="1:25">
      <c r="A6215" t="s">
        <v>6701</v>
      </c>
      <c r="B6215">
        <v>26</v>
      </c>
      <c r="C6215" t="s">
        <v>24</v>
      </c>
      <c r="D6215" t="s">
        <v>25</v>
      </c>
      <c r="E6215" s="6" t="s">
        <v>18285</v>
      </c>
      <c r="F6215" t="s">
        <v>21</v>
      </c>
      <c r="G6215">
        <v>1</v>
      </c>
      <c r="H6215">
        <v>1</v>
      </c>
      <c r="I6215">
        <v>44</v>
      </c>
      <c r="J6215">
        <v>3</v>
      </c>
      <c r="K6215">
        <v>304.13</v>
      </c>
      <c r="L6215" t="str">
        <f t="shared" si="582"/>
        <v/>
      </c>
      <c r="M6215">
        <v>2</v>
      </c>
      <c r="N6215" t="str">
        <f t="shared" si="583"/>
        <v/>
      </c>
      <c r="O6215">
        <v>32</v>
      </c>
      <c r="P6215" s="11">
        <v>1</v>
      </c>
      <c r="Q6215" s="11">
        <v>6.8181818181818094E-2</v>
      </c>
      <c r="R6215" s="12">
        <v>152.065</v>
      </c>
      <c r="S6215" t="s">
        <v>22</v>
      </c>
      <c r="T6215">
        <v>0</v>
      </c>
      <c r="U6215">
        <f t="shared" si="584"/>
        <v>4</v>
      </c>
      <c r="V6215">
        <f t="shared" si="585"/>
        <v>1</v>
      </c>
      <c r="W6215">
        <f t="shared" si="586"/>
        <v>4</v>
      </c>
      <c r="X6215" t="str">
        <f t="shared" si="587"/>
        <v>414</v>
      </c>
      <c r="Y6215" t="str">
        <f>IF(Table1[[#This Row],[RFM_Score]]="555","Champion", IF(AND(J6215&gt;=4,V6215&gt;=4),"Loyal", IF(U6215&lt;=2,"At Risk", IF(W6215&gt;=4,"Potential Loyalist","Others"))))</f>
        <v>Potential Loyalist</v>
      </c>
    </row>
    <row r="6216" spans="1:25">
      <c r="A6216" t="s">
        <v>2902</v>
      </c>
      <c r="B6216">
        <v>31</v>
      </c>
      <c r="C6216" t="s">
        <v>24</v>
      </c>
      <c r="D6216" t="s">
        <v>25</v>
      </c>
      <c r="E6216" s="6" t="s">
        <v>18286</v>
      </c>
      <c r="F6216" t="s">
        <v>62</v>
      </c>
      <c r="G6216">
        <v>0</v>
      </c>
      <c r="H6216">
        <v>0</v>
      </c>
      <c r="I6216">
        <v>58</v>
      </c>
      <c r="J6216">
        <v>3</v>
      </c>
      <c r="K6216">
        <v>303.82</v>
      </c>
      <c r="L6216" t="str">
        <f t="shared" si="582"/>
        <v/>
      </c>
      <c r="M6216">
        <v>2</v>
      </c>
      <c r="N6216" t="str">
        <f t="shared" si="583"/>
        <v/>
      </c>
      <c r="O6216">
        <v>3</v>
      </c>
      <c r="P6216" s="11">
        <v>0</v>
      </c>
      <c r="Q6216" s="11">
        <v>5.1724137931034399E-2</v>
      </c>
      <c r="R6216" s="12">
        <v>151.91</v>
      </c>
      <c r="S6216" t="s">
        <v>22</v>
      </c>
      <c r="T6216">
        <v>0</v>
      </c>
      <c r="U6216">
        <f t="shared" si="584"/>
        <v>5</v>
      </c>
      <c r="V6216">
        <f t="shared" si="585"/>
        <v>1</v>
      </c>
      <c r="W6216">
        <f t="shared" si="586"/>
        <v>4</v>
      </c>
      <c r="X6216" t="str">
        <f t="shared" si="587"/>
        <v>514</v>
      </c>
      <c r="Y6216" t="str">
        <f>IF(Table1[[#This Row],[RFM_Score]]="555","Champion", IF(AND(J6216&gt;=4,V6216&gt;=4),"Loyal", IF(U6216&lt;=2,"At Risk", IF(W6216&gt;=4,"Potential Loyalist","Others"))))</f>
        <v>Potential Loyalist</v>
      </c>
    </row>
    <row r="6217" spans="1:25">
      <c r="A6217" t="s">
        <v>2476</v>
      </c>
      <c r="B6217">
        <v>18</v>
      </c>
      <c r="C6217" t="s">
        <v>24</v>
      </c>
      <c r="D6217" t="s">
        <v>25</v>
      </c>
      <c r="E6217" s="6" t="s">
        <v>18287</v>
      </c>
      <c r="F6217" t="s">
        <v>26</v>
      </c>
      <c r="G6217">
        <v>3</v>
      </c>
      <c r="H6217">
        <v>1</v>
      </c>
      <c r="I6217">
        <v>49</v>
      </c>
      <c r="J6217">
        <v>4</v>
      </c>
      <c r="K6217">
        <v>303.79000000000002</v>
      </c>
      <c r="L6217" t="str">
        <f t="shared" si="582"/>
        <v/>
      </c>
      <c r="M6217">
        <v>2</v>
      </c>
      <c r="N6217" t="str">
        <f t="shared" si="583"/>
        <v/>
      </c>
      <c r="O6217">
        <v>106</v>
      </c>
      <c r="P6217" s="11">
        <v>0.33333333333333298</v>
      </c>
      <c r="Q6217" s="11">
        <v>8.16326530612244E-2</v>
      </c>
      <c r="R6217" s="12">
        <v>151.89500000000001</v>
      </c>
      <c r="S6217" t="s">
        <v>22</v>
      </c>
      <c r="T6217">
        <v>1</v>
      </c>
      <c r="U6217">
        <f t="shared" si="584"/>
        <v>1</v>
      </c>
      <c r="V6217">
        <f t="shared" si="585"/>
        <v>1</v>
      </c>
      <c r="W6217">
        <f t="shared" si="586"/>
        <v>4</v>
      </c>
      <c r="X6217" t="str">
        <f t="shared" si="587"/>
        <v>114</v>
      </c>
      <c r="Y6217" t="str">
        <f>IF(Table1[[#This Row],[RFM_Score]]="555","Champion", IF(AND(J6217&gt;=4,V6217&gt;=4),"Loyal", IF(U6217&lt;=2,"At Risk", IF(W6217&gt;=4,"Potential Loyalist","Others"))))</f>
        <v>At Risk</v>
      </c>
    </row>
    <row r="6218" spans="1:25">
      <c r="A6218" t="s">
        <v>7292</v>
      </c>
      <c r="B6218">
        <v>56</v>
      </c>
      <c r="C6218" t="s">
        <v>19</v>
      </c>
      <c r="D6218" t="s">
        <v>29</v>
      </c>
      <c r="E6218" s="6" t="s">
        <v>18288</v>
      </c>
      <c r="F6218" t="s">
        <v>30</v>
      </c>
      <c r="G6218">
        <v>3</v>
      </c>
      <c r="H6218">
        <v>1</v>
      </c>
      <c r="I6218">
        <v>48</v>
      </c>
      <c r="J6218">
        <v>3</v>
      </c>
      <c r="K6218">
        <v>303.23</v>
      </c>
      <c r="L6218" t="str">
        <f t="shared" si="582"/>
        <v/>
      </c>
      <c r="M6218">
        <v>2</v>
      </c>
      <c r="N6218" t="str">
        <f t="shared" si="583"/>
        <v/>
      </c>
      <c r="O6218">
        <v>81</v>
      </c>
      <c r="P6218" s="11">
        <v>0.33333333333333298</v>
      </c>
      <c r="Q6218" s="11">
        <v>6.25E-2</v>
      </c>
      <c r="R6218" s="12">
        <v>151.61500000000001</v>
      </c>
      <c r="S6218" t="s">
        <v>22</v>
      </c>
      <c r="T6218">
        <v>0</v>
      </c>
      <c r="U6218">
        <f t="shared" si="584"/>
        <v>2</v>
      </c>
      <c r="V6218">
        <f t="shared" si="585"/>
        <v>1</v>
      </c>
      <c r="W6218">
        <f t="shared" si="586"/>
        <v>4</v>
      </c>
      <c r="X6218" t="str">
        <f t="shared" si="587"/>
        <v>214</v>
      </c>
      <c r="Y6218" t="str">
        <f>IF(Table1[[#This Row],[RFM_Score]]="555","Champion", IF(AND(J6218&gt;=4,V6218&gt;=4),"Loyal", IF(U6218&lt;=2,"At Risk", IF(W6218&gt;=4,"Potential Loyalist","Others"))))</f>
        <v>At Risk</v>
      </c>
    </row>
    <row r="6219" spans="1:25">
      <c r="A6219" t="s">
        <v>7204</v>
      </c>
      <c r="B6219">
        <v>33</v>
      </c>
      <c r="C6219" t="s">
        <v>19</v>
      </c>
      <c r="D6219" t="s">
        <v>25</v>
      </c>
      <c r="E6219" s="6" t="s">
        <v>18289</v>
      </c>
      <c r="F6219" t="s">
        <v>37</v>
      </c>
      <c r="G6219">
        <v>3</v>
      </c>
      <c r="H6219">
        <v>2</v>
      </c>
      <c r="I6219">
        <v>54</v>
      </c>
      <c r="J6219">
        <v>3</v>
      </c>
      <c r="K6219">
        <v>302.92</v>
      </c>
      <c r="L6219" t="str">
        <f t="shared" si="582"/>
        <v/>
      </c>
      <c r="M6219">
        <v>2</v>
      </c>
      <c r="N6219" t="str">
        <f t="shared" si="583"/>
        <v/>
      </c>
      <c r="O6219">
        <v>7</v>
      </c>
      <c r="P6219" s="11">
        <v>0.66666666666666596</v>
      </c>
      <c r="Q6219" s="11">
        <v>5.5555555555555497E-2</v>
      </c>
      <c r="R6219" s="12">
        <v>151.46</v>
      </c>
      <c r="S6219" t="s">
        <v>22</v>
      </c>
      <c r="T6219">
        <v>0</v>
      </c>
      <c r="U6219">
        <f t="shared" si="584"/>
        <v>5</v>
      </c>
      <c r="V6219">
        <f t="shared" si="585"/>
        <v>1</v>
      </c>
      <c r="W6219">
        <f t="shared" si="586"/>
        <v>4</v>
      </c>
      <c r="X6219" t="str">
        <f t="shared" si="587"/>
        <v>514</v>
      </c>
      <c r="Y6219" t="str">
        <f>IF(Table1[[#This Row],[RFM_Score]]="555","Champion", IF(AND(J6219&gt;=4,V6219&gt;=4),"Loyal", IF(U6219&lt;=2,"At Risk", IF(W6219&gt;=4,"Potential Loyalist","Others"))))</f>
        <v>Potential Loyalist</v>
      </c>
    </row>
    <row r="6220" spans="1:25">
      <c r="A6220" t="s">
        <v>3835</v>
      </c>
      <c r="B6220">
        <v>23</v>
      </c>
      <c r="C6220" t="s">
        <v>19</v>
      </c>
      <c r="D6220" t="s">
        <v>29</v>
      </c>
      <c r="E6220" s="6" t="s">
        <v>18290</v>
      </c>
      <c r="F6220" t="s">
        <v>37</v>
      </c>
      <c r="G6220">
        <v>1</v>
      </c>
      <c r="H6220">
        <v>0</v>
      </c>
      <c r="I6220">
        <v>49</v>
      </c>
      <c r="J6220">
        <v>5</v>
      </c>
      <c r="K6220">
        <v>302.83999999999997</v>
      </c>
      <c r="L6220" t="str">
        <f t="shared" si="582"/>
        <v/>
      </c>
      <c r="M6220">
        <v>2</v>
      </c>
      <c r="N6220" t="str">
        <f t="shared" si="583"/>
        <v/>
      </c>
      <c r="O6220">
        <v>42</v>
      </c>
      <c r="P6220" s="11">
        <v>0</v>
      </c>
      <c r="Q6220" s="11">
        <v>0.10204081632653</v>
      </c>
      <c r="R6220" s="12">
        <v>151.41999999999999</v>
      </c>
      <c r="S6220" t="s">
        <v>22</v>
      </c>
      <c r="T6220">
        <v>0</v>
      </c>
      <c r="U6220">
        <f t="shared" si="584"/>
        <v>3</v>
      </c>
      <c r="V6220">
        <f t="shared" si="585"/>
        <v>1</v>
      </c>
      <c r="W6220">
        <f t="shared" si="586"/>
        <v>4</v>
      </c>
      <c r="X6220" t="str">
        <f t="shared" si="587"/>
        <v>314</v>
      </c>
      <c r="Y6220" t="str">
        <f>IF(Table1[[#This Row],[RFM_Score]]="555","Champion", IF(AND(J6220&gt;=4,V6220&gt;=4),"Loyal", IF(U6220&lt;=2,"At Risk", IF(W6220&gt;=4,"Potential Loyalist","Others"))))</f>
        <v>Potential Loyalist</v>
      </c>
    </row>
    <row r="6221" spans="1:25">
      <c r="A6221" t="s">
        <v>7797</v>
      </c>
      <c r="B6221">
        <v>50</v>
      </c>
      <c r="C6221" t="s">
        <v>24</v>
      </c>
      <c r="D6221" t="s">
        <v>29</v>
      </c>
      <c r="E6221" s="6" t="s">
        <v>18291</v>
      </c>
      <c r="F6221" t="s">
        <v>30</v>
      </c>
      <c r="G6221">
        <v>5</v>
      </c>
      <c r="H6221">
        <v>1</v>
      </c>
      <c r="I6221">
        <v>41</v>
      </c>
      <c r="J6221">
        <v>3</v>
      </c>
      <c r="K6221">
        <v>302.29000000000002</v>
      </c>
      <c r="L6221" t="str">
        <f t="shared" si="582"/>
        <v/>
      </c>
      <c r="M6221">
        <v>2</v>
      </c>
      <c r="N6221" t="str">
        <f t="shared" si="583"/>
        <v/>
      </c>
      <c r="O6221">
        <v>2</v>
      </c>
      <c r="P6221" s="11">
        <v>0.2</v>
      </c>
      <c r="Q6221" s="11">
        <v>7.3170731707316999E-2</v>
      </c>
      <c r="R6221" s="12">
        <v>151.14500000000001</v>
      </c>
      <c r="S6221" t="s">
        <v>22</v>
      </c>
      <c r="T6221">
        <v>0</v>
      </c>
      <c r="U6221">
        <f t="shared" si="584"/>
        <v>5</v>
      </c>
      <c r="V6221">
        <f t="shared" si="585"/>
        <v>1</v>
      </c>
      <c r="W6221">
        <f t="shared" si="586"/>
        <v>4</v>
      </c>
      <c r="X6221" t="str">
        <f t="shared" si="587"/>
        <v>514</v>
      </c>
      <c r="Y6221" t="str">
        <f>IF(Table1[[#This Row],[RFM_Score]]="555","Champion", IF(AND(J6221&gt;=4,V6221&gt;=4),"Loyal", IF(U6221&lt;=2,"At Risk", IF(W6221&gt;=4,"Potential Loyalist","Others"))))</f>
        <v>Potential Loyalist</v>
      </c>
    </row>
    <row r="6222" spans="1:25">
      <c r="A6222" t="s">
        <v>10997</v>
      </c>
      <c r="B6222">
        <v>18</v>
      </c>
      <c r="C6222" t="s">
        <v>24</v>
      </c>
      <c r="D6222" t="s">
        <v>25</v>
      </c>
      <c r="E6222" s="6" t="s">
        <v>18292</v>
      </c>
      <c r="F6222" t="s">
        <v>26</v>
      </c>
      <c r="G6222">
        <v>1</v>
      </c>
      <c r="H6222">
        <v>1</v>
      </c>
      <c r="I6222">
        <v>53</v>
      </c>
      <c r="J6222">
        <v>7</v>
      </c>
      <c r="K6222">
        <v>301.97000000000003</v>
      </c>
      <c r="L6222" t="str">
        <f t="shared" si="582"/>
        <v/>
      </c>
      <c r="M6222">
        <v>2</v>
      </c>
      <c r="N6222" t="str">
        <f t="shared" si="583"/>
        <v/>
      </c>
      <c r="O6222">
        <v>35</v>
      </c>
      <c r="P6222" s="11">
        <v>1</v>
      </c>
      <c r="Q6222" s="11">
        <v>0.13207547169811301</v>
      </c>
      <c r="R6222" s="12">
        <v>150.98500000000001</v>
      </c>
      <c r="S6222" t="s">
        <v>22</v>
      </c>
      <c r="T6222">
        <v>0</v>
      </c>
      <c r="U6222">
        <f t="shared" si="584"/>
        <v>4</v>
      </c>
      <c r="V6222">
        <f t="shared" si="585"/>
        <v>1</v>
      </c>
      <c r="W6222">
        <f t="shared" si="586"/>
        <v>4</v>
      </c>
      <c r="X6222" t="str">
        <f t="shared" si="587"/>
        <v>414</v>
      </c>
      <c r="Y6222" t="str">
        <f>IF(Table1[[#This Row],[RFM_Score]]="555","Champion", IF(AND(J6222&gt;=4,V6222&gt;=4),"Loyal", IF(U6222&lt;=2,"At Risk", IF(W6222&gt;=4,"Potential Loyalist","Others"))))</f>
        <v>Potential Loyalist</v>
      </c>
    </row>
    <row r="6223" spans="1:25">
      <c r="A6223" t="s">
        <v>4747</v>
      </c>
      <c r="B6223">
        <v>27</v>
      </c>
      <c r="C6223" t="s">
        <v>19</v>
      </c>
      <c r="D6223" t="s">
        <v>41</v>
      </c>
      <c r="E6223" s="6" t="s">
        <v>18293</v>
      </c>
      <c r="F6223" t="s">
        <v>30</v>
      </c>
      <c r="G6223">
        <v>1</v>
      </c>
      <c r="H6223">
        <v>0</v>
      </c>
      <c r="I6223">
        <v>55</v>
      </c>
      <c r="J6223">
        <v>3</v>
      </c>
      <c r="K6223">
        <v>301.89</v>
      </c>
      <c r="L6223" t="str">
        <f t="shared" si="582"/>
        <v/>
      </c>
      <c r="M6223">
        <v>2</v>
      </c>
      <c r="N6223" t="str">
        <f t="shared" si="583"/>
        <v/>
      </c>
      <c r="O6223">
        <v>16</v>
      </c>
      <c r="P6223" s="11">
        <v>0</v>
      </c>
      <c r="Q6223" s="11">
        <v>5.4545454545454501E-2</v>
      </c>
      <c r="R6223" s="12">
        <v>150.94499999999999</v>
      </c>
      <c r="S6223" t="s">
        <v>22</v>
      </c>
      <c r="T6223">
        <v>1</v>
      </c>
      <c r="U6223">
        <f t="shared" si="584"/>
        <v>5</v>
      </c>
      <c r="V6223">
        <f t="shared" si="585"/>
        <v>1</v>
      </c>
      <c r="W6223">
        <f t="shared" si="586"/>
        <v>4</v>
      </c>
      <c r="X6223" t="str">
        <f t="shared" si="587"/>
        <v>514</v>
      </c>
      <c r="Y6223" t="str">
        <f>IF(Table1[[#This Row],[RFM_Score]]="555","Champion", IF(AND(J6223&gt;=4,V6223&gt;=4),"Loyal", IF(U6223&lt;=2,"At Risk", IF(W6223&gt;=4,"Potential Loyalist","Others"))))</f>
        <v>Potential Loyalist</v>
      </c>
    </row>
    <row r="6224" spans="1:25">
      <c r="A6224" t="s">
        <v>4155</v>
      </c>
      <c r="B6224">
        <v>29</v>
      </c>
      <c r="C6224" t="s">
        <v>24</v>
      </c>
      <c r="D6224" t="s">
        <v>49</v>
      </c>
      <c r="E6224" s="6" t="s">
        <v>18294</v>
      </c>
      <c r="F6224" t="s">
        <v>62</v>
      </c>
      <c r="G6224">
        <v>3</v>
      </c>
      <c r="H6224">
        <v>0</v>
      </c>
      <c r="I6224">
        <v>53</v>
      </c>
      <c r="J6224">
        <v>2</v>
      </c>
      <c r="K6224">
        <v>301.18</v>
      </c>
      <c r="L6224" t="str">
        <f t="shared" si="582"/>
        <v/>
      </c>
      <c r="M6224">
        <v>2</v>
      </c>
      <c r="N6224" t="str">
        <f t="shared" si="583"/>
        <v/>
      </c>
      <c r="O6224">
        <v>6</v>
      </c>
      <c r="P6224" s="11">
        <v>0</v>
      </c>
      <c r="Q6224" s="11">
        <v>3.7735849056603703E-2</v>
      </c>
      <c r="R6224" s="12">
        <v>150.59</v>
      </c>
      <c r="S6224" t="s">
        <v>22</v>
      </c>
      <c r="T6224">
        <v>0</v>
      </c>
      <c r="U6224">
        <f t="shared" si="584"/>
        <v>5</v>
      </c>
      <c r="V6224">
        <f t="shared" si="585"/>
        <v>1</v>
      </c>
      <c r="W6224">
        <f t="shared" si="586"/>
        <v>4</v>
      </c>
      <c r="X6224" t="str">
        <f t="shared" si="587"/>
        <v>514</v>
      </c>
      <c r="Y6224" t="str">
        <f>IF(Table1[[#This Row],[RFM_Score]]="555","Champion", IF(AND(J6224&gt;=4,V6224&gt;=4),"Loyal", IF(U6224&lt;=2,"At Risk", IF(W6224&gt;=4,"Potential Loyalist","Others"))))</f>
        <v>Potential Loyalist</v>
      </c>
    </row>
    <row r="6225" spans="1:25">
      <c r="A6225" t="s">
        <v>3712</v>
      </c>
      <c r="B6225">
        <v>35</v>
      </c>
      <c r="C6225" t="s">
        <v>24</v>
      </c>
      <c r="D6225" t="s">
        <v>41</v>
      </c>
      <c r="E6225" s="6" t="s">
        <v>18295</v>
      </c>
      <c r="F6225" t="s">
        <v>21</v>
      </c>
      <c r="G6225">
        <v>3</v>
      </c>
      <c r="H6225">
        <v>1</v>
      </c>
      <c r="I6225">
        <v>48</v>
      </c>
      <c r="J6225">
        <v>1</v>
      </c>
      <c r="K6225">
        <v>301.07</v>
      </c>
      <c r="L6225" t="str">
        <f t="shared" si="582"/>
        <v/>
      </c>
      <c r="M6225">
        <v>2</v>
      </c>
      <c r="N6225" t="str">
        <f t="shared" si="583"/>
        <v/>
      </c>
      <c r="O6225">
        <v>10</v>
      </c>
      <c r="P6225" s="11">
        <v>0.33333333333333298</v>
      </c>
      <c r="Q6225" s="11">
        <v>2.0833333333333301E-2</v>
      </c>
      <c r="R6225" s="12">
        <v>150.535</v>
      </c>
      <c r="S6225" t="s">
        <v>22</v>
      </c>
      <c r="T6225">
        <v>0</v>
      </c>
      <c r="U6225">
        <f t="shared" si="584"/>
        <v>5</v>
      </c>
      <c r="V6225">
        <f t="shared" si="585"/>
        <v>1</v>
      </c>
      <c r="W6225">
        <f t="shared" si="586"/>
        <v>4</v>
      </c>
      <c r="X6225" t="str">
        <f t="shared" si="587"/>
        <v>514</v>
      </c>
      <c r="Y6225" t="str">
        <f>IF(Table1[[#This Row],[RFM_Score]]="555","Champion", IF(AND(J6225&gt;=4,V6225&gt;=4),"Loyal", IF(U6225&lt;=2,"At Risk", IF(W6225&gt;=4,"Potential Loyalist","Others"))))</f>
        <v>Potential Loyalist</v>
      </c>
    </row>
    <row r="6226" spans="1:25">
      <c r="A6226" t="s">
        <v>736</v>
      </c>
      <c r="B6226">
        <v>32</v>
      </c>
      <c r="C6226" t="s">
        <v>19</v>
      </c>
      <c r="D6226" t="s">
        <v>46</v>
      </c>
      <c r="E6226" s="6" t="s">
        <v>18296</v>
      </c>
      <c r="F6226" t="s">
        <v>37</v>
      </c>
      <c r="G6226">
        <v>5</v>
      </c>
      <c r="H6226">
        <v>2</v>
      </c>
      <c r="I6226">
        <v>52</v>
      </c>
      <c r="J6226">
        <v>2</v>
      </c>
      <c r="K6226">
        <v>299.89</v>
      </c>
      <c r="L6226" t="str">
        <f t="shared" si="582"/>
        <v/>
      </c>
      <c r="M6226">
        <v>2</v>
      </c>
      <c r="N6226" t="str">
        <f t="shared" si="583"/>
        <v/>
      </c>
      <c r="O6226">
        <v>29</v>
      </c>
      <c r="P6226" s="11">
        <v>0.4</v>
      </c>
      <c r="Q6226" s="11">
        <v>3.8461538461538401E-2</v>
      </c>
      <c r="R6226" s="12">
        <v>149.94499999999999</v>
      </c>
      <c r="S6226" t="s">
        <v>22</v>
      </c>
      <c r="T6226">
        <v>0</v>
      </c>
      <c r="U6226">
        <f t="shared" si="584"/>
        <v>4</v>
      </c>
      <c r="V6226">
        <f t="shared" si="585"/>
        <v>1</v>
      </c>
      <c r="W6226">
        <f t="shared" si="586"/>
        <v>3</v>
      </c>
      <c r="X6226" t="str">
        <f t="shared" si="587"/>
        <v>413</v>
      </c>
      <c r="Y6226" t="str">
        <f>IF(Table1[[#This Row],[RFM_Score]]="555","Champion", IF(AND(J6226&gt;=4,V6226&gt;=4),"Loyal", IF(U6226&lt;=2,"At Risk", IF(W6226&gt;=4,"Potential Loyalist","Others"))))</f>
        <v>Others</v>
      </c>
    </row>
    <row r="6227" spans="1:25">
      <c r="A6227" t="s">
        <v>2450</v>
      </c>
      <c r="B6227">
        <v>23</v>
      </c>
      <c r="C6227" t="s">
        <v>33</v>
      </c>
      <c r="D6227" t="s">
        <v>20</v>
      </c>
      <c r="E6227" s="6" t="s">
        <v>18297</v>
      </c>
      <c r="F6227" t="s">
        <v>26</v>
      </c>
      <c r="G6227">
        <v>2</v>
      </c>
      <c r="H6227">
        <v>0</v>
      </c>
      <c r="I6227">
        <v>52</v>
      </c>
      <c r="J6227">
        <v>1</v>
      </c>
      <c r="K6227">
        <v>299.51</v>
      </c>
      <c r="L6227" t="str">
        <f t="shared" si="582"/>
        <v/>
      </c>
      <c r="M6227">
        <v>2</v>
      </c>
      <c r="N6227" t="str">
        <f t="shared" si="583"/>
        <v/>
      </c>
      <c r="O6227">
        <v>18</v>
      </c>
      <c r="P6227" s="11">
        <v>0</v>
      </c>
      <c r="Q6227" s="11">
        <v>1.9230769230769201E-2</v>
      </c>
      <c r="R6227" s="12">
        <v>149.755</v>
      </c>
      <c r="S6227" t="s">
        <v>22</v>
      </c>
      <c r="T6227">
        <v>0</v>
      </c>
      <c r="U6227">
        <f t="shared" si="584"/>
        <v>5</v>
      </c>
      <c r="V6227">
        <f t="shared" si="585"/>
        <v>1</v>
      </c>
      <c r="W6227">
        <f t="shared" si="586"/>
        <v>3</v>
      </c>
      <c r="X6227" t="str">
        <f t="shared" si="587"/>
        <v>513</v>
      </c>
      <c r="Y6227" t="str">
        <f>IF(Table1[[#This Row],[RFM_Score]]="555","Champion", IF(AND(J6227&gt;=4,V6227&gt;=4),"Loyal", IF(U6227&lt;=2,"At Risk", IF(W6227&gt;=4,"Potential Loyalist","Others"))))</f>
        <v>Others</v>
      </c>
    </row>
    <row r="6228" spans="1:25">
      <c r="A6228" t="s">
        <v>3433</v>
      </c>
      <c r="B6228">
        <v>41</v>
      </c>
      <c r="C6228" t="s">
        <v>24</v>
      </c>
      <c r="D6228" t="s">
        <v>25</v>
      </c>
      <c r="E6228" s="6" t="s">
        <v>18298</v>
      </c>
      <c r="F6228" t="s">
        <v>37</v>
      </c>
      <c r="G6228">
        <v>7</v>
      </c>
      <c r="H6228">
        <v>3</v>
      </c>
      <c r="I6228">
        <v>40</v>
      </c>
      <c r="J6228">
        <v>1</v>
      </c>
      <c r="K6228">
        <v>299.25</v>
      </c>
      <c r="L6228" t="str">
        <f t="shared" si="582"/>
        <v/>
      </c>
      <c r="M6228">
        <v>2</v>
      </c>
      <c r="N6228" t="str">
        <f t="shared" si="583"/>
        <v/>
      </c>
      <c r="O6228">
        <v>55</v>
      </c>
      <c r="P6228" s="11">
        <v>0.42857142857142799</v>
      </c>
      <c r="Q6228" s="11">
        <v>2.5000000000000001E-2</v>
      </c>
      <c r="R6228" s="12">
        <v>149.625</v>
      </c>
      <c r="S6228" t="s">
        <v>22</v>
      </c>
      <c r="T6228">
        <v>0</v>
      </c>
      <c r="U6228">
        <f t="shared" si="584"/>
        <v>3</v>
      </c>
      <c r="V6228">
        <f t="shared" si="585"/>
        <v>1</v>
      </c>
      <c r="W6228">
        <f t="shared" si="586"/>
        <v>3</v>
      </c>
      <c r="X6228" t="str">
        <f t="shared" si="587"/>
        <v>313</v>
      </c>
      <c r="Y6228" t="str">
        <f>IF(Table1[[#This Row],[RFM_Score]]="555","Champion", IF(AND(J6228&gt;=4,V6228&gt;=4),"Loyal", IF(U6228&lt;=2,"At Risk", IF(W6228&gt;=4,"Potential Loyalist","Others"))))</f>
        <v>Others</v>
      </c>
    </row>
    <row r="6229" spans="1:25">
      <c r="A6229" t="s">
        <v>3602</v>
      </c>
      <c r="B6229">
        <v>35</v>
      </c>
      <c r="C6229" t="s">
        <v>24</v>
      </c>
      <c r="D6229" t="s">
        <v>25</v>
      </c>
      <c r="E6229" s="6" t="s">
        <v>18299</v>
      </c>
      <c r="F6229" t="s">
        <v>21</v>
      </c>
      <c r="G6229">
        <v>1</v>
      </c>
      <c r="H6229">
        <v>0</v>
      </c>
      <c r="I6229">
        <v>46</v>
      </c>
      <c r="J6229">
        <v>6</v>
      </c>
      <c r="K6229">
        <v>298.76</v>
      </c>
      <c r="L6229" t="str">
        <f t="shared" si="582"/>
        <v/>
      </c>
      <c r="M6229">
        <v>2</v>
      </c>
      <c r="N6229" t="str">
        <f t="shared" si="583"/>
        <v/>
      </c>
      <c r="O6229">
        <v>88</v>
      </c>
      <c r="P6229" s="11">
        <v>0</v>
      </c>
      <c r="Q6229" s="11">
        <v>0.13043478260869501</v>
      </c>
      <c r="R6229" s="12">
        <v>149.38</v>
      </c>
      <c r="S6229" t="s">
        <v>22</v>
      </c>
      <c r="T6229">
        <v>0</v>
      </c>
      <c r="U6229">
        <f t="shared" si="584"/>
        <v>2</v>
      </c>
      <c r="V6229">
        <f t="shared" si="585"/>
        <v>1</v>
      </c>
      <c r="W6229">
        <f t="shared" si="586"/>
        <v>3</v>
      </c>
      <c r="X6229" t="str">
        <f t="shared" si="587"/>
        <v>213</v>
      </c>
      <c r="Y6229" t="str">
        <f>IF(Table1[[#This Row],[RFM_Score]]="555","Champion", IF(AND(J6229&gt;=4,V6229&gt;=4),"Loyal", IF(U6229&lt;=2,"At Risk", IF(W6229&gt;=4,"Potential Loyalist","Others"))))</f>
        <v>At Risk</v>
      </c>
    </row>
    <row r="6230" spans="1:25">
      <c r="A6230" t="s">
        <v>11744</v>
      </c>
      <c r="B6230">
        <v>42</v>
      </c>
      <c r="C6230" t="s">
        <v>24</v>
      </c>
      <c r="D6230" t="s">
        <v>20</v>
      </c>
      <c r="E6230" s="6" t="s">
        <v>18300</v>
      </c>
      <c r="F6230" t="s">
        <v>26</v>
      </c>
      <c r="G6230">
        <v>3</v>
      </c>
      <c r="H6230">
        <v>1</v>
      </c>
      <c r="I6230">
        <v>54</v>
      </c>
      <c r="J6230">
        <v>5</v>
      </c>
      <c r="K6230">
        <v>298.58</v>
      </c>
      <c r="L6230" t="str">
        <f t="shared" si="582"/>
        <v/>
      </c>
      <c r="M6230">
        <v>2</v>
      </c>
      <c r="N6230" t="str">
        <f t="shared" si="583"/>
        <v/>
      </c>
      <c r="O6230">
        <v>18</v>
      </c>
      <c r="P6230" s="11">
        <v>0.33333333333333298</v>
      </c>
      <c r="Q6230" s="11">
        <v>9.2592592592592504E-2</v>
      </c>
      <c r="R6230" s="12">
        <v>149.29</v>
      </c>
      <c r="S6230" t="s">
        <v>22</v>
      </c>
      <c r="T6230">
        <v>1</v>
      </c>
      <c r="U6230">
        <f t="shared" si="584"/>
        <v>5</v>
      </c>
      <c r="V6230">
        <f t="shared" si="585"/>
        <v>1</v>
      </c>
      <c r="W6230">
        <f t="shared" si="586"/>
        <v>3</v>
      </c>
      <c r="X6230" t="str">
        <f t="shared" si="587"/>
        <v>513</v>
      </c>
      <c r="Y6230" t="str">
        <f>IF(Table1[[#This Row],[RFM_Score]]="555","Champion", IF(AND(J6230&gt;=4,V6230&gt;=4),"Loyal", IF(U6230&lt;=2,"At Risk", IF(W6230&gt;=4,"Potential Loyalist","Others"))))</f>
        <v>Others</v>
      </c>
    </row>
    <row r="6231" spans="1:25">
      <c r="A6231" t="s">
        <v>5807</v>
      </c>
      <c r="B6231">
        <v>57</v>
      </c>
      <c r="C6231" t="s">
        <v>24</v>
      </c>
      <c r="D6231" t="s">
        <v>25</v>
      </c>
      <c r="E6231" s="6" t="s">
        <v>18301</v>
      </c>
      <c r="F6231" t="s">
        <v>37</v>
      </c>
      <c r="G6231">
        <v>4</v>
      </c>
      <c r="H6231">
        <v>2</v>
      </c>
      <c r="I6231">
        <v>64</v>
      </c>
      <c r="J6231">
        <v>1</v>
      </c>
      <c r="K6231">
        <v>298.45</v>
      </c>
      <c r="L6231" t="str">
        <f t="shared" si="582"/>
        <v/>
      </c>
      <c r="M6231">
        <v>2</v>
      </c>
      <c r="N6231" t="str">
        <f t="shared" si="583"/>
        <v/>
      </c>
      <c r="O6231">
        <v>13</v>
      </c>
      <c r="P6231" s="11">
        <v>0.5</v>
      </c>
      <c r="Q6231" s="11">
        <v>1.5625E-2</v>
      </c>
      <c r="R6231" s="12">
        <v>149.22499999999999</v>
      </c>
      <c r="S6231" t="s">
        <v>22</v>
      </c>
      <c r="T6231">
        <v>1</v>
      </c>
      <c r="U6231">
        <f t="shared" si="584"/>
        <v>5</v>
      </c>
      <c r="V6231">
        <f t="shared" si="585"/>
        <v>1</v>
      </c>
      <c r="W6231">
        <f t="shared" si="586"/>
        <v>3</v>
      </c>
      <c r="X6231" t="str">
        <f t="shared" si="587"/>
        <v>513</v>
      </c>
      <c r="Y6231" t="str">
        <f>IF(Table1[[#This Row],[RFM_Score]]="555","Champion", IF(AND(J6231&gt;=4,V6231&gt;=4),"Loyal", IF(U6231&lt;=2,"At Risk", IF(W6231&gt;=4,"Potential Loyalist","Others"))))</f>
        <v>Others</v>
      </c>
    </row>
    <row r="6232" spans="1:25">
      <c r="A6232" t="s">
        <v>11928</v>
      </c>
      <c r="B6232">
        <v>59</v>
      </c>
      <c r="C6232" t="s">
        <v>24</v>
      </c>
      <c r="D6232" t="s">
        <v>49</v>
      </c>
      <c r="E6232" s="6" t="s">
        <v>18302</v>
      </c>
      <c r="F6232" t="s">
        <v>37</v>
      </c>
      <c r="G6232">
        <v>2</v>
      </c>
      <c r="H6232">
        <v>0</v>
      </c>
      <c r="I6232">
        <v>54</v>
      </c>
      <c r="J6232">
        <v>4</v>
      </c>
      <c r="K6232">
        <v>298.14</v>
      </c>
      <c r="L6232" t="str">
        <f t="shared" si="582"/>
        <v/>
      </c>
      <c r="M6232">
        <v>2</v>
      </c>
      <c r="N6232" t="str">
        <f t="shared" si="583"/>
        <v/>
      </c>
      <c r="O6232">
        <v>95</v>
      </c>
      <c r="P6232" s="11">
        <v>0</v>
      </c>
      <c r="Q6232" s="11">
        <v>7.4074074074074001E-2</v>
      </c>
      <c r="R6232" s="12">
        <v>149.07</v>
      </c>
      <c r="S6232" t="s">
        <v>22</v>
      </c>
      <c r="T6232">
        <v>0</v>
      </c>
      <c r="U6232">
        <f t="shared" si="584"/>
        <v>2</v>
      </c>
      <c r="V6232">
        <f t="shared" si="585"/>
        <v>1</v>
      </c>
      <c r="W6232">
        <f t="shared" si="586"/>
        <v>3</v>
      </c>
      <c r="X6232" t="str">
        <f t="shared" si="587"/>
        <v>213</v>
      </c>
      <c r="Y6232" t="str">
        <f>IF(Table1[[#This Row],[RFM_Score]]="555","Champion", IF(AND(J6232&gt;=4,V6232&gt;=4),"Loyal", IF(U6232&lt;=2,"At Risk", IF(W6232&gt;=4,"Potential Loyalist","Others"))))</f>
        <v>At Risk</v>
      </c>
    </row>
    <row r="6233" spans="1:25">
      <c r="A6233" t="s">
        <v>4713</v>
      </c>
      <c r="B6233">
        <v>43</v>
      </c>
      <c r="C6233" t="s">
        <v>24</v>
      </c>
      <c r="D6233" t="s">
        <v>29</v>
      </c>
      <c r="E6233" s="6" t="s">
        <v>18303</v>
      </c>
      <c r="F6233" t="s">
        <v>21</v>
      </c>
      <c r="G6233">
        <v>2</v>
      </c>
      <c r="H6233">
        <v>1</v>
      </c>
      <c r="I6233">
        <v>39</v>
      </c>
      <c r="J6233">
        <v>3</v>
      </c>
      <c r="K6233">
        <v>297.97000000000003</v>
      </c>
      <c r="L6233" t="str">
        <f t="shared" si="582"/>
        <v/>
      </c>
      <c r="M6233">
        <v>2</v>
      </c>
      <c r="N6233" t="str">
        <f t="shared" si="583"/>
        <v/>
      </c>
      <c r="O6233">
        <v>12</v>
      </c>
      <c r="P6233" s="11">
        <v>0.5</v>
      </c>
      <c r="Q6233" s="11">
        <v>7.69230769230769E-2</v>
      </c>
      <c r="R6233" s="12">
        <v>148.98500000000001</v>
      </c>
      <c r="S6233" t="s">
        <v>22</v>
      </c>
      <c r="T6233">
        <v>0</v>
      </c>
      <c r="U6233">
        <f t="shared" si="584"/>
        <v>5</v>
      </c>
      <c r="V6233">
        <f t="shared" si="585"/>
        <v>1</v>
      </c>
      <c r="W6233">
        <f t="shared" si="586"/>
        <v>3</v>
      </c>
      <c r="X6233" t="str">
        <f t="shared" si="587"/>
        <v>513</v>
      </c>
      <c r="Y6233" t="str">
        <f>IF(Table1[[#This Row],[RFM_Score]]="555","Champion", IF(AND(J6233&gt;=4,V6233&gt;=4),"Loyal", IF(U6233&lt;=2,"At Risk", IF(W6233&gt;=4,"Potential Loyalist","Others"))))</f>
        <v>Others</v>
      </c>
    </row>
    <row r="6234" spans="1:25">
      <c r="A6234" t="s">
        <v>11291</v>
      </c>
      <c r="B6234">
        <v>31</v>
      </c>
      <c r="C6234" t="s">
        <v>24</v>
      </c>
      <c r="D6234" t="s">
        <v>25</v>
      </c>
      <c r="E6234" s="6" t="s">
        <v>18304</v>
      </c>
      <c r="F6234" t="s">
        <v>26</v>
      </c>
      <c r="G6234">
        <v>1</v>
      </c>
      <c r="H6234">
        <v>0</v>
      </c>
      <c r="I6234">
        <v>49</v>
      </c>
      <c r="J6234">
        <v>3</v>
      </c>
      <c r="K6234">
        <v>297.74</v>
      </c>
      <c r="L6234" t="str">
        <f t="shared" si="582"/>
        <v/>
      </c>
      <c r="M6234">
        <v>2</v>
      </c>
      <c r="N6234" t="str">
        <f t="shared" si="583"/>
        <v/>
      </c>
      <c r="O6234">
        <v>6</v>
      </c>
      <c r="P6234" s="11">
        <v>0</v>
      </c>
      <c r="Q6234" s="11">
        <v>6.1224489795918297E-2</v>
      </c>
      <c r="R6234" s="12">
        <v>148.87</v>
      </c>
      <c r="S6234" t="s">
        <v>22</v>
      </c>
      <c r="T6234">
        <v>0</v>
      </c>
      <c r="U6234">
        <f t="shared" si="584"/>
        <v>5</v>
      </c>
      <c r="V6234">
        <f t="shared" si="585"/>
        <v>1</v>
      </c>
      <c r="W6234">
        <f t="shared" si="586"/>
        <v>3</v>
      </c>
      <c r="X6234" t="str">
        <f t="shared" si="587"/>
        <v>513</v>
      </c>
      <c r="Y6234" t="str">
        <f>IF(Table1[[#This Row],[RFM_Score]]="555","Champion", IF(AND(J6234&gt;=4,V6234&gt;=4),"Loyal", IF(U6234&lt;=2,"At Risk", IF(W6234&gt;=4,"Potential Loyalist","Others"))))</f>
        <v>Others</v>
      </c>
    </row>
    <row r="6235" spans="1:25">
      <c r="A6235" t="s">
        <v>6359</v>
      </c>
      <c r="B6235">
        <v>30</v>
      </c>
      <c r="C6235" t="s">
        <v>24</v>
      </c>
      <c r="D6235" t="s">
        <v>20</v>
      </c>
      <c r="E6235" s="6" t="s">
        <v>18305</v>
      </c>
      <c r="F6235" t="s">
        <v>26</v>
      </c>
      <c r="G6235">
        <v>2</v>
      </c>
      <c r="H6235">
        <v>0</v>
      </c>
      <c r="I6235">
        <v>49</v>
      </c>
      <c r="J6235">
        <v>0</v>
      </c>
      <c r="K6235">
        <v>297.43</v>
      </c>
      <c r="L6235" t="str">
        <f t="shared" si="582"/>
        <v/>
      </c>
      <c r="M6235">
        <v>2</v>
      </c>
      <c r="N6235" t="str">
        <f t="shared" si="583"/>
        <v/>
      </c>
      <c r="O6235">
        <v>5</v>
      </c>
      <c r="P6235" s="11">
        <v>0</v>
      </c>
      <c r="Q6235" s="11">
        <v>0</v>
      </c>
      <c r="R6235" s="12">
        <v>148.715</v>
      </c>
      <c r="S6235" t="s">
        <v>22</v>
      </c>
      <c r="T6235">
        <v>1</v>
      </c>
      <c r="U6235">
        <f t="shared" si="584"/>
        <v>5</v>
      </c>
      <c r="V6235">
        <f t="shared" si="585"/>
        <v>1</v>
      </c>
      <c r="W6235">
        <f t="shared" si="586"/>
        <v>3</v>
      </c>
      <c r="X6235" t="str">
        <f t="shared" si="587"/>
        <v>513</v>
      </c>
      <c r="Y6235" t="str">
        <f>IF(Table1[[#This Row],[RFM_Score]]="555","Champion", IF(AND(J6235&gt;=4,V6235&gt;=4),"Loyal", IF(U6235&lt;=2,"At Risk", IF(W6235&gt;=4,"Potential Loyalist","Others"))))</f>
        <v>Others</v>
      </c>
    </row>
    <row r="6236" spans="1:25">
      <c r="A6236" t="s">
        <v>7522</v>
      </c>
      <c r="B6236">
        <v>27</v>
      </c>
      <c r="C6236" t="s">
        <v>24</v>
      </c>
      <c r="D6236" t="s">
        <v>25</v>
      </c>
      <c r="E6236" s="6" t="s">
        <v>18306</v>
      </c>
      <c r="F6236" t="s">
        <v>21</v>
      </c>
      <c r="G6236">
        <v>1</v>
      </c>
      <c r="H6236">
        <v>0</v>
      </c>
      <c r="I6236">
        <v>47</v>
      </c>
      <c r="J6236">
        <v>1</v>
      </c>
      <c r="K6236">
        <v>297.39999999999998</v>
      </c>
      <c r="L6236" t="str">
        <f t="shared" si="582"/>
        <v/>
      </c>
      <c r="M6236">
        <v>2</v>
      </c>
      <c r="N6236" t="str">
        <f t="shared" si="583"/>
        <v/>
      </c>
      <c r="O6236">
        <v>10</v>
      </c>
      <c r="P6236" s="11">
        <v>0</v>
      </c>
      <c r="Q6236" s="11">
        <v>2.1276595744680799E-2</v>
      </c>
      <c r="R6236" s="12">
        <v>148.69999999999999</v>
      </c>
      <c r="S6236" t="s">
        <v>22</v>
      </c>
      <c r="T6236">
        <v>1</v>
      </c>
      <c r="U6236">
        <f t="shared" si="584"/>
        <v>5</v>
      </c>
      <c r="V6236">
        <f t="shared" si="585"/>
        <v>1</v>
      </c>
      <c r="W6236">
        <f t="shared" si="586"/>
        <v>3</v>
      </c>
      <c r="X6236" t="str">
        <f t="shared" si="587"/>
        <v>513</v>
      </c>
      <c r="Y6236" t="str">
        <f>IF(Table1[[#This Row],[RFM_Score]]="555","Champion", IF(AND(J6236&gt;=4,V6236&gt;=4),"Loyal", IF(U6236&lt;=2,"At Risk", IF(W6236&gt;=4,"Potential Loyalist","Others"))))</f>
        <v>Others</v>
      </c>
    </row>
    <row r="6237" spans="1:25">
      <c r="A6237" t="s">
        <v>4043</v>
      </c>
      <c r="B6237">
        <v>18</v>
      </c>
      <c r="C6237" t="s">
        <v>24</v>
      </c>
      <c r="D6237" t="s">
        <v>25</v>
      </c>
      <c r="E6237" s="6" t="s">
        <v>18307</v>
      </c>
      <c r="F6237" t="s">
        <v>60</v>
      </c>
      <c r="G6237">
        <v>4</v>
      </c>
      <c r="H6237">
        <v>2</v>
      </c>
      <c r="I6237">
        <v>46</v>
      </c>
      <c r="J6237">
        <v>3</v>
      </c>
      <c r="K6237">
        <v>297.07</v>
      </c>
      <c r="L6237" t="str">
        <f t="shared" si="582"/>
        <v/>
      </c>
      <c r="M6237">
        <v>2</v>
      </c>
      <c r="N6237" t="str">
        <f t="shared" si="583"/>
        <v/>
      </c>
      <c r="O6237">
        <v>4</v>
      </c>
      <c r="P6237" s="11">
        <v>0.5</v>
      </c>
      <c r="Q6237" s="11">
        <v>6.5217391304347797E-2</v>
      </c>
      <c r="R6237" s="12">
        <v>148.535</v>
      </c>
      <c r="S6237" t="s">
        <v>22</v>
      </c>
      <c r="T6237">
        <v>1</v>
      </c>
      <c r="U6237">
        <f t="shared" si="584"/>
        <v>5</v>
      </c>
      <c r="V6237">
        <f t="shared" si="585"/>
        <v>1</v>
      </c>
      <c r="W6237">
        <f t="shared" si="586"/>
        <v>3</v>
      </c>
      <c r="X6237" t="str">
        <f t="shared" si="587"/>
        <v>513</v>
      </c>
      <c r="Y6237" t="str">
        <f>IF(Table1[[#This Row],[RFM_Score]]="555","Champion", IF(AND(J6237&gt;=4,V6237&gt;=4),"Loyal", IF(U6237&lt;=2,"At Risk", IF(W6237&gt;=4,"Potential Loyalist","Others"))))</f>
        <v>Others</v>
      </c>
    </row>
    <row r="6238" spans="1:25">
      <c r="A6238" t="s">
        <v>7141</v>
      </c>
      <c r="B6238">
        <v>42</v>
      </c>
      <c r="C6238" t="s">
        <v>19</v>
      </c>
      <c r="D6238" t="s">
        <v>25</v>
      </c>
      <c r="E6238" s="6" t="s">
        <v>18308</v>
      </c>
      <c r="F6238" t="s">
        <v>37</v>
      </c>
      <c r="G6238">
        <v>1</v>
      </c>
      <c r="H6238">
        <v>0</v>
      </c>
      <c r="I6238">
        <v>55</v>
      </c>
      <c r="J6238">
        <v>7</v>
      </c>
      <c r="K6238">
        <v>297.07</v>
      </c>
      <c r="L6238" t="str">
        <f t="shared" si="582"/>
        <v/>
      </c>
      <c r="M6238">
        <v>2</v>
      </c>
      <c r="N6238" t="str">
        <f t="shared" si="583"/>
        <v/>
      </c>
      <c r="O6238">
        <v>72</v>
      </c>
      <c r="P6238" s="11">
        <v>0</v>
      </c>
      <c r="Q6238" s="11">
        <v>0.12727272727272701</v>
      </c>
      <c r="R6238" s="12">
        <v>148.535</v>
      </c>
      <c r="S6238" t="s">
        <v>22</v>
      </c>
      <c r="T6238">
        <v>0</v>
      </c>
      <c r="U6238">
        <f t="shared" si="584"/>
        <v>2</v>
      </c>
      <c r="V6238">
        <f t="shared" si="585"/>
        <v>1</v>
      </c>
      <c r="W6238">
        <f t="shared" si="586"/>
        <v>3</v>
      </c>
      <c r="X6238" t="str">
        <f t="shared" si="587"/>
        <v>213</v>
      </c>
      <c r="Y6238" t="str">
        <f>IF(Table1[[#This Row],[RFM_Score]]="555","Champion", IF(AND(J6238&gt;=4,V6238&gt;=4),"Loyal", IF(U6238&lt;=2,"At Risk", IF(W6238&gt;=4,"Potential Loyalist","Others"))))</f>
        <v>At Risk</v>
      </c>
    </row>
    <row r="6239" spans="1:25">
      <c r="A6239" t="s">
        <v>11815</v>
      </c>
      <c r="B6239">
        <v>30</v>
      </c>
      <c r="C6239" t="s">
        <v>24</v>
      </c>
      <c r="D6239" t="s">
        <v>25</v>
      </c>
      <c r="E6239" s="6" t="s">
        <v>18309</v>
      </c>
      <c r="F6239" t="s">
        <v>60</v>
      </c>
      <c r="G6239">
        <v>4</v>
      </c>
      <c r="H6239">
        <v>0</v>
      </c>
      <c r="I6239">
        <v>54</v>
      </c>
      <c r="J6239">
        <v>4</v>
      </c>
      <c r="K6239">
        <v>296.25</v>
      </c>
      <c r="L6239" t="str">
        <f t="shared" si="582"/>
        <v/>
      </c>
      <c r="M6239">
        <v>2</v>
      </c>
      <c r="N6239" t="str">
        <f t="shared" si="583"/>
        <v/>
      </c>
      <c r="O6239">
        <v>45</v>
      </c>
      <c r="P6239" s="11">
        <v>0</v>
      </c>
      <c r="Q6239" s="11">
        <v>7.4074074074074001E-2</v>
      </c>
      <c r="R6239" s="12">
        <v>148.125</v>
      </c>
      <c r="S6239" t="s">
        <v>22</v>
      </c>
      <c r="T6239">
        <v>0</v>
      </c>
      <c r="U6239">
        <f t="shared" si="584"/>
        <v>3</v>
      </c>
      <c r="V6239">
        <f t="shared" si="585"/>
        <v>1</v>
      </c>
      <c r="W6239">
        <f t="shared" si="586"/>
        <v>3</v>
      </c>
      <c r="X6239" t="str">
        <f t="shared" si="587"/>
        <v>313</v>
      </c>
      <c r="Y6239" t="str">
        <f>IF(Table1[[#This Row],[RFM_Score]]="555","Champion", IF(AND(J6239&gt;=4,V6239&gt;=4),"Loyal", IF(U6239&lt;=2,"At Risk", IF(W6239&gt;=4,"Potential Loyalist","Others"))))</f>
        <v>Others</v>
      </c>
    </row>
    <row r="6240" spans="1:25">
      <c r="A6240" t="s">
        <v>9427</v>
      </c>
      <c r="B6240">
        <v>33</v>
      </c>
      <c r="C6240" t="s">
        <v>24</v>
      </c>
      <c r="D6240" t="s">
        <v>25</v>
      </c>
      <c r="E6240" s="6" t="s">
        <v>18310</v>
      </c>
      <c r="F6240" t="s">
        <v>21</v>
      </c>
      <c r="G6240">
        <v>3</v>
      </c>
      <c r="H6240">
        <v>2</v>
      </c>
      <c r="I6240">
        <v>51</v>
      </c>
      <c r="J6240">
        <v>3</v>
      </c>
      <c r="K6240">
        <v>296.20999999999998</v>
      </c>
      <c r="L6240" t="str">
        <f t="shared" si="582"/>
        <v/>
      </c>
      <c r="M6240">
        <v>2</v>
      </c>
      <c r="N6240" t="str">
        <f t="shared" si="583"/>
        <v/>
      </c>
      <c r="O6240">
        <v>7</v>
      </c>
      <c r="P6240" s="11">
        <v>0.66666666666666596</v>
      </c>
      <c r="Q6240" s="11">
        <v>5.8823529411764698E-2</v>
      </c>
      <c r="R6240" s="12">
        <v>148.10499999999999</v>
      </c>
      <c r="S6240" t="s">
        <v>22</v>
      </c>
      <c r="T6240">
        <v>0</v>
      </c>
      <c r="U6240">
        <f t="shared" si="584"/>
        <v>5</v>
      </c>
      <c r="V6240">
        <f t="shared" si="585"/>
        <v>1</v>
      </c>
      <c r="W6240">
        <f t="shared" si="586"/>
        <v>3</v>
      </c>
      <c r="X6240" t="str">
        <f t="shared" si="587"/>
        <v>513</v>
      </c>
      <c r="Y6240" t="str">
        <f>IF(Table1[[#This Row],[RFM_Score]]="555","Champion", IF(AND(J6240&gt;=4,V6240&gt;=4),"Loyal", IF(U6240&lt;=2,"At Risk", IF(W6240&gt;=4,"Potential Loyalist","Others"))))</f>
        <v>Others</v>
      </c>
    </row>
    <row r="6241" spans="1:25">
      <c r="A6241" t="s">
        <v>11813</v>
      </c>
      <c r="B6241">
        <v>18</v>
      </c>
      <c r="C6241" t="s">
        <v>24</v>
      </c>
      <c r="D6241" t="s">
        <v>25</v>
      </c>
      <c r="E6241" s="6" t="s">
        <v>18311</v>
      </c>
      <c r="F6241" t="s">
        <v>26</v>
      </c>
      <c r="G6241">
        <v>2</v>
      </c>
      <c r="H6241">
        <v>1</v>
      </c>
      <c r="I6241">
        <v>57</v>
      </c>
      <c r="J6241">
        <v>2</v>
      </c>
      <c r="K6241">
        <v>296.04000000000002</v>
      </c>
      <c r="L6241" t="str">
        <f t="shared" si="582"/>
        <v/>
      </c>
      <c r="M6241">
        <v>2</v>
      </c>
      <c r="N6241" t="str">
        <f t="shared" si="583"/>
        <v/>
      </c>
      <c r="O6241">
        <v>51</v>
      </c>
      <c r="P6241" s="11">
        <v>0.5</v>
      </c>
      <c r="Q6241" s="11">
        <v>3.5087719298245598E-2</v>
      </c>
      <c r="R6241" s="12">
        <v>148.02000000000001</v>
      </c>
      <c r="S6241" t="s">
        <v>22</v>
      </c>
      <c r="T6241">
        <v>0</v>
      </c>
      <c r="U6241">
        <f t="shared" si="584"/>
        <v>3</v>
      </c>
      <c r="V6241">
        <f t="shared" si="585"/>
        <v>1</v>
      </c>
      <c r="W6241">
        <f t="shared" si="586"/>
        <v>3</v>
      </c>
      <c r="X6241" t="str">
        <f t="shared" si="587"/>
        <v>313</v>
      </c>
      <c r="Y6241" t="str">
        <f>IF(Table1[[#This Row],[RFM_Score]]="555","Champion", IF(AND(J6241&gt;=4,V6241&gt;=4),"Loyal", IF(U6241&lt;=2,"At Risk", IF(W6241&gt;=4,"Potential Loyalist","Others"))))</f>
        <v>Others</v>
      </c>
    </row>
    <row r="6242" spans="1:25">
      <c r="A6242" t="s">
        <v>3101</v>
      </c>
      <c r="B6242">
        <v>18</v>
      </c>
      <c r="C6242" t="s">
        <v>24</v>
      </c>
      <c r="D6242" t="s">
        <v>46</v>
      </c>
      <c r="E6242" s="6" t="s">
        <v>18312</v>
      </c>
      <c r="F6242" t="s">
        <v>30</v>
      </c>
      <c r="G6242">
        <v>2</v>
      </c>
      <c r="H6242">
        <v>1</v>
      </c>
      <c r="I6242">
        <v>62</v>
      </c>
      <c r="J6242">
        <v>1</v>
      </c>
      <c r="K6242">
        <v>296</v>
      </c>
      <c r="L6242" t="str">
        <f t="shared" si="582"/>
        <v/>
      </c>
      <c r="M6242">
        <v>2</v>
      </c>
      <c r="N6242" t="str">
        <f t="shared" si="583"/>
        <v/>
      </c>
      <c r="O6242">
        <v>4</v>
      </c>
      <c r="P6242" s="11">
        <v>0.5</v>
      </c>
      <c r="Q6242" s="11">
        <v>1.6129032258064498E-2</v>
      </c>
      <c r="R6242" s="12">
        <v>148</v>
      </c>
      <c r="S6242" t="s">
        <v>22</v>
      </c>
      <c r="T6242">
        <v>1</v>
      </c>
      <c r="U6242">
        <f t="shared" si="584"/>
        <v>5</v>
      </c>
      <c r="V6242">
        <f t="shared" si="585"/>
        <v>1</v>
      </c>
      <c r="W6242">
        <f t="shared" si="586"/>
        <v>3</v>
      </c>
      <c r="X6242" t="str">
        <f t="shared" si="587"/>
        <v>513</v>
      </c>
      <c r="Y6242" t="str">
        <f>IF(Table1[[#This Row],[RFM_Score]]="555","Champion", IF(AND(J6242&gt;=4,V6242&gt;=4),"Loyal", IF(U6242&lt;=2,"At Risk", IF(W6242&gt;=4,"Potential Loyalist","Others"))))</f>
        <v>Others</v>
      </c>
    </row>
    <row r="6243" spans="1:25">
      <c r="A6243" t="s">
        <v>5487</v>
      </c>
      <c r="B6243">
        <v>29</v>
      </c>
      <c r="C6243" t="s">
        <v>24</v>
      </c>
      <c r="D6243" t="s">
        <v>25</v>
      </c>
      <c r="E6243" s="6" t="s">
        <v>18313</v>
      </c>
      <c r="F6243" t="s">
        <v>26</v>
      </c>
      <c r="G6243">
        <v>3</v>
      </c>
      <c r="H6243">
        <v>0</v>
      </c>
      <c r="I6243">
        <v>59</v>
      </c>
      <c r="J6243">
        <v>3</v>
      </c>
      <c r="K6243">
        <v>295.86</v>
      </c>
      <c r="L6243" t="str">
        <f t="shared" si="582"/>
        <v/>
      </c>
      <c r="M6243">
        <v>2</v>
      </c>
      <c r="N6243" t="str">
        <f t="shared" si="583"/>
        <v/>
      </c>
      <c r="O6243">
        <v>2</v>
      </c>
      <c r="P6243" s="11">
        <v>0</v>
      </c>
      <c r="Q6243" s="11">
        <v>5.0847457627118599E-2</v>
      </c>
      <c r="R6243" s="12">
        <v>147.93</v>
      </c>
      <c r="S6243" t="s">
        <v>22</v>
      </c>
      <c r="T6243">
        <v>0</v>
      </c>
      <c r="U6243">
        <f t="shared" si="584"/>
        <v>5</v>
      </c>
      <c r="V6243">
        <f t="shared" si="585"/>
        <v>1</v>
      </c>
      <c r="W6243">
        <f t="shared" si="586"/>
        <v>3</v>
      </c>
      <c r="X6243" t="str">
        <f t="shared" si="587"/>
        <v>513</v>
      </c>
      <c r="Y6243" t="str">
        <f>IF(Table1[[#This Row],[RFM_Score]]="555","Champion", IF(AND(J6243&gt;=4,V6243&gt;=4),"Loyal", IF(U6243&lt;=2,"At Risk", IF(W6243&gt;=4,"Potential Loyalist","Others"))))</f>
        <v>Others</v>
      </c>
    </row>
    <row r="6244" spans="1:25">
      <c r="A6244" t="s">
        <v>4200</v>
      </c>
      <c r="B6244">
        <v>18</v>
      </c>
      <c r="C6244" t="s">
        <v>19</v>
      </c>
      <c r="D6244" t="s">
        <v>20</v>
      </c>
      <c r="E6244" s="6" t="s">
        <v>18314</v>
      </c>
      <c r="F6244" t="s">
        <v>21</v>
      </c>
      <c r="G6244">
        <v>5</v>
      </c>
      <c r="H6244">
        <v>0</v>
      </c>
      <c r="I6244">
        <v>55</v>
      </c>
      <c r="J6244">
        <v>1</v>
      </c>
      <c r="K6244">
        <v>295.14999999999998</v>
      </c>
      <c r="L6244" t="str">
        <f t="shared" si="582"/>
        <v/>
      </c>
      <c r="M6244">
        <v>2</v>
      </c>
      <c r="N6244" t="str">
        <f t="shared" si="583"/>
        <v/>
      </c>
      <c r="O6244">
        <v>43</v>
      </c>
      <c r="P6244" s="11">
        <v>0</v>
      </c>
      <c r="Q6244" s="11">
        <v>1.8181818181818101E-2</v>
      </c>
      <c r="R6244" s="12">
        <v>147.57499999999999</v>
      </c>
      <c r="S6244" t="s">
        <v>22</v>
      </c>
      <c r="T6244">
        <v>0</v>
      </c>
      <c r="U6244">
        <f t="shared" si="584"/>
        <v>3</v>
      </c>
      <c r="V6244">
        <f t="shared" si="585"/>
        <v>1</v>
      </c>
      <c r="W6244">
        <f t="shared" si="586"/>
        <v>3</v>
      </c>
      <c r="X6244" t="str">
        <f t="shared" si="587"/>
        <v>313</v>
      </c>
      <c r="Y6244" t="str">
        <f>IF(Table1[[#This Row],[RFM_Score]]="555","Champion", IF(AND(J6244&gt;=4,V6244&gt;=4),"Loyal", IF(U6244&lt;=2,"At Risk", IF(W6244&gt;=4,"Potential Loyalist","Others"))))</f>
        <v>Others</v>
      </c>
    </row>
    <row r="6245" spans="1:25">
      <c r="A6245" t="s">
        <v>5311</v>
      </c>
      <c r="B6245">
        <v>30</v>
      </c>
      <c r="C6245" t="s">
        <v>19</v>
      </c>
      <c r="D6245" t="s">
        <v>29</v>
      </c>
      <c r="E6245" s="6" t="s">
        <v>18315</v>
      </c>
      <c r="F6245" t="s">
        <v>62</v>
      </c>
      <c r="G6245">
        <v>7</v>
      </c>
      <c r="H6245">
        <v>2</v>
      </c>
      <c r="I6245">
        <v>45</v>
      </c>
      <c r="J6245">
        <v>1</v>
      </c>
      <c r="K6245">
        <v>295.06</v>
      </c>
      <c r="L6245" t="str">
        <f t="shared" si="582"/>
        <v/>
      </c>
      <c r="M6245">
        <v>2</v>
      </c>
      <c r="N6245" t="str">
        <f t="shared" si="583"/>
        <v/>
      </c>
      <c r="O6245">
        <v>1</v>
      </c>
      <c r="P6245" s="11">
        <v>0.28571428571428498</v>
      </c>
      <c r="Q6245" s="11">
        <v>2.2222222222222199E-2</v>
      </c>
      <c r="R6245" s="12">
        <v>147.53</v>
      </c>
      <c r="S6245" t="s">
        <v>22</v>
      </c>
      <c r="T6245">
        <v>0</v>
      </c>
      <c r="U6245">
        <f t="shared" si="584"/>
        <v>5</v>
      </c>
      <c r="V6245">
        <f t="shared" si="585"/>
        <v>1</v>
      </c>
      <c r="W6245">
        <f t="shared" si="586"/>
        <v>3</v>
      </c>
      <c r="X6245" t="str">
        <f t="shared" si="587"/>
        <v>513</v>
      </c>
      <c r="Y6245" t="str">
        <f>IF(Table1[[#This Row],[RFM_Score]]="555","Champion", IF(AND(J6245&gt;=4,V6245&gt;=4),"Loyal", IF(U6245&lt;=2,"At Risk", IF(W6245&gt;=4,"Potential Loyalist","Others"))))</f>
        <v>Others</v>
      </c>
    </row>
    <row r="6246" spans="1:25">
      <c r="A6246" t="s">
        <v>8065</v>
      </c>
      <c r="B6246">
        <v>18</v>
      </c>
      <c r="C6246" t="s">
        <v>24</v>
      </c>
      <c r="D6246" t="s">
        <v>29</v>
      </c>
      <c r="E6246" s="6" t="s">
        <v>18316</v>
      </c>
      <c r="F6246" t="s">
        <v>21</v>
      </c>
      <c r="G6246">
        <v>2</v>
      </c>
      <c r="H6246">
        <v>1</v>
      </c>
      <c r="I6246">
        <v>57</v>
      </c>
      <c r="J6246">
        <v>5</v>
      </c>
      <c r="K6246">
        <v>294.60000000000002</v>
      </c>
      <c r="L6246" t="str">
        <f t="shared" si="582"/>
        <v/>
      </c>
      <c r="M6246">
        <v>2</v>
      </c>
      <c r="N6246" t="str">
        <f t="shared" si="583"/>
        <v/>
      </c>
      <c r="O6246">
        <v>7</v>
      </c>
      <c r="P6246" s="11">
        <v>0.5</v>
      </c>
      <c r="Q6246" s="11">
        <v>8.7719298245614002E-2</v>
      </c>
      <c r="R6246" s="12">
        <v>147.30000000000001</v>
      </c>
      <c r="S6246" t="s">
        <v>22</v>
      </c>
      <c r="T6246">
        <v>0</v>
      </c>
      <c r="U6246">
        <f t="shared" si="584"/>
        <v>5</v>
      </c>
      <c r="V6246">
        <f t="shared" si="585"/>
        <v>1</v>
      </c>
      <c r="W6246">
        <f t="shared" si="586"/>
        <v>3</v>
      </c>
      <c r="X6246" t="str">
        <f t="shared" si="587"/>
        <v>513</v>
      </c>
      <c r="Y6246" t="str">
        <f>IF(Table1[[#This Row],[RFM_Score]]="555","Champion", IF(AND(J6246&gt;=4,V6246&gt;=4),"Loyal", IF(U6246&lt;=2,"At Risk", IF(W6246&gt;=4,"Potential Loyalist","Others"))))</f>
        <v>Others</v>
      </c>
    </row>
    <row r="6247" spans="1:25">
      <c r="A6247" t="s">
        <v>647</v>
      </c>
      <c r="B6247">
        <v>42</v>
      </c>
      <c r="C6247" t="s">
        <v>24</v>
      </c>
      <c r="D6247" t="s">
        <v>25</v>
      </c>
      <c r="E6247" s="6" t="s">
        <v>18317</v>
      </c>
      <c r="F6247" t="s">
        <v>21</v>
      </c>
      <c r="G6247">
        <v>5</v>
      </c>
      <c r="H6247">
        <v>3</v>
      </c>
      <c r="I6247">
        <v>56</v>
      </c>
      <c r="J6247">
        <v>1</v>
      </c>
      <c r="K6247">
        <v>294.33999999999997</v>
      </c>
      <c r="L6247" t="str">
        <f t="shared" si="582"/>
        <v/>
      </c>
      <c r="M6247">
        <v>2</v>
      </c>
      <c r="N6247" t="str">
        <f t="shared" si="583"/>
        <v/>
      </c>
      <c r="O6247">
        <v>54</v>
      </c>
      <c r="P6247" s="11">
        <v>0.6</v>
      </c>
      <c r="Q6247" s="11">
        <v>1.7857142857142801E-2</v>
      </c>
      <c r="R6247" s="12">
        <v>147.16999999999999</v>
      </c>
      <c r="S6247" t="s">
        <v>22</v>
      </c>
      <c r="T6247">
        <v>0</v>
      </c>
      <c r="U6247">
        <f t="shared" si="584"/>
        <v>3</v>
      </c>
      <c r="V6247">
        <f t="shared" si="585"/>
        <v>1</v>
      </c>
      <c r="W6247">
        <f t="shared" si="586"/>
        <v>3</v>
      </c>
      <c r="X6247" t="str">
        <f t="shared" si="587"/>
        <v>313</v>
      </c>
      <c r="Y6247" t="str">
        <f>IF(Table1[[#This Row],[RFM_Score]]="555","Champion", IF(AND(J6247&gt;=4,V6247&gt;=4),"Loyal", IF(U6247&lt;=2,"At Risk", IF(W6247&gt;=4,"Potential Loyalist","Others"))))</f>
        <v>Others</v>
      </c>
    </row>
    <row r="6248" spans="1:25">
      <c r="A6248" t="s">
        <v>9512</v>
      </c>
      <c r="B6248">
        <v>35</v>
      </c>
      <c r="C6248" t="s">
        <v>19</v>
      </c>
      <c r="D6248" t="s">
        <v>49</v>
      </c>
      <c r="E6248" s="6" t="s">
        <v>18318</v>
      </c>
      <c r="F6248" t="s">
        <v>21</v>
      </c>
      <c r="G6248">
        <v>1</v>
      </c>
      <c r="H6248">
        <v>0</v>
      </c>
      <c r="I6248">
        <v>48</v>
      </c>
      <c r="J6248">
        <v>1</v>
      </c>
      <c r="K6248">
        <v>294.11</v>
      </c>
      <c r="L6248" t="str">
        <f t="shared" si="582"/>
        <v/>
      </c>
      <c r="M6248">
        <v>2</v>
      </c>
      <c r="N6248" t="str">
        <f t="shared" si="583"/>
        <v/>
      </c>
      <c r="O6248">
        <v>0</v>
      </c>
      <c r="P6248" s="11">
        <v>0</v>
      </c>
      <c r="Q6248" s="11">
        <v>2.0833333333333301E-2</v>
      </c>
      <c r="R6248" s="12">
        <v>147.05500000000001</v>
      </c>
      <c r="S6248" t="s">
        <v>22</v>
      </c>
      <c r="T6248">
        <v>1</v>
      </c>
      <c r="U6248">
        <f t="shared" si="584"/>
        <v>5</v>
      </c>
      <c r="V6248">
        <f t="shared" si="585"/>
        <v>1</v>
      </c>
      <c r="W6248">
        <f t="shared" si="586"/>
        <v>3</v>
      </c>
      <c r="X6248" t="str">
        <f t="shared" si="587"/>
        <v>513</v>
      </c>
      <c r="Y6248" t="str">
        <f>IF(Table1[[#This Row],[RFM_Score]]="555","Champion", IF(AND(J6248&gt;=4,V6248&gt;=4),"Loyal", IF(U6248&lt;=2,"At Risk", IF(W6248&gt;=4,"Potential Loyalist","Others"))))</f>
        <v>Others</v>
      </c>
    </row>
    <row r="6249" spans="1:25">
      <c r="A6249" t="s">
        <v>10868</v>
      </c>
      <c r="B6249">
        <v>38</v>
      </c>
      <c r="C6249" t="s">
        <v>19</v>
      </c>
      <c r="D6249" t="s">
        <v>35</v>
      </c>
      <c r="E6249" s="6" t="s">
        <v>18319</v>
      </c>
      <c r="F6249" t="s">
        <v>60</v>
      </c>
      <c r="G6249">
        <v>0</v>
      </c>
      <c r="H6249">
        <v>0</v>
      </c>
      <c r="I6249">
        <v>38</v>
      </c>
      <c r="J6249">
        <v>2</v>
      </c>
      <c r="K6249">
        <v>293.33</v>
      </c>
      <c r="L6249" t="str">
        <f t="shared" si="582"/>
        <v/>
      </c>
      <c r="M6249">
        <v>2</v>
      </c>
      <c r="N6249" t="str">
        <f t="shared" si="583"/>
        <v/>
      </c>
      <c r="O6249">
        <v>14</v>
      </c>
      <c r="P6249" s="11">
        <v>0</v>
      </c>
      <c r="Q6249" s="11">
        <v>5.2631578947368397E-2</v>
      </c>
      <c r="R6249" s="12">
        <v>146.66499999999999</v>
      </c>
      <c r="S6249" t="s">
        <v>22</v>
      </c>
      <c r="T6249">
        <v>0</v>
      </c>
      <c r="U6249">
        <f t="shared" si="584"/>
        <v>5</v>
      </c>
      <c r="V6249">
        <f t="shared" si="585"/>
        <v>1</v>
      </c>
      <c r="W6249">
        <f t="shared" si="586"/>
        <v>3</v>
      </c>
      <c r="X6249" t="str">
        <f t="shared" si="587"/>
        <v>513</v>
      </c>
      <c r="Y6249" t="str">
        <f>IF(Table1[[#This Row],[RFM_Score]]="555","Champion", IF(AND(J6249&gt;=4,V6249&gt;=4),"Loyal", IF(U6249&lt;=2,"At Risk", IF(W6249&gt;=4,"Potential Loyalist","Others"))))</f>
        <v>Others</v>
      </c>
    </row>
    <row r="6250" spans="1:25">
      <c r="A6250" t="s">
        <v>5345</v>
      </c>
      <c r="B6250">
        <v>25</v>
      </c>
      <c r="C6250" t="s">
        <v>24</v>
      </c>
      <c r="D6250" t="s">
        <v>29</v>
      </c>
      <c r="E6250" s="6" t="s">
        <v>18320</v>
      </c>
      <c r="F6250" t="s">
        <v>26</v>
      </c>
      <c r="G6250">
        <v>4</v>
      </c>
      <c r="H6250">
        <v>1</v>
      </c>
      <c r="I6250">
        <v>58</v>
      </c>
      <c r="J6250">
        <v>4</v>
      </c>
      <c r="K6250">
        <v>293.23</v>
      </c>
      <c r="L6250" t="str">
        <f t="shared" si="582"/>
        <v/>
      </c>
      <c r="M6250">
        <v>2</v>
      </c>
      <c r="N6250" t="str">
        <f t="shared" si="583"/>
        <v/>
      </c>
      <c r="O6250">
        <v>47</v>
      </c>
      <c r="P6250" s="11">
        <v>0.25</v>
      </c>
      <c r="Q6250" s="11">
        <v>6.8965517241379296E-2</v>
      </c>
      <c r="R6250" s="12">
        <v>146.61500000000001</v>
      </c>
      <c r="S6250" t="s">
        <v>22</v>
      </c>
      <c r="T6250">
        <v>0</v>
      </c>
      <c r="U6250">
        <f t="shared" si="584"/>
        <v>3</v>
      </c>
      <c r="V6250">
        <f t="shared" si="585"/>
        <v>1</v>
      </c>
      <c r="W6250">
        <f t="shared" si="586"/>
        <v>3</v>
      </c>
      <c r="X6250" t="str">
        <f t="shared" si="587"/>
        <v>313</v>
      </c>
      <c r="Y6250" t="str">
        <f>IF(Table1[[#This Row],[RFM_Score]]="555","Champion", IF(AND(J6250&gt;=4,V6250&gt;=4),"Loyal", IF(U6250&lt;=2,"At Risk", IF(W6250&gt;=4,"Potential Loyalist","Others"))))</f>
        <v>Others</v>
      </c>
    </row>
    <row r="6251" spans="1:25">
      <c r="A6251" t="s">
        <v>985</v>
      </c>
      <c r="B6251">
        <v>34</v>
      </c>
      <c r="C6251" t="s">
        <v>19</v>
      </c>
      <c r="D6251" t="s">
        <v>25</v>
      </c>
      <c r="E6251" s="6" t="s">
        <v>18321</v>
      </c>
      <c r="F6251" t="s">
        <v>26</v>
      </c>
      <c r="G6251">
        <v>5</v>
      </c>
      <c r="H6251">
        <v>0</v>
      </c>
      <c r="I6251">
        <v>51</v>
      </c>
      <c r="J6251">
        <v>1</v>
      </c>
      <c r="K6251">
        <v>292.82</v>
      </c>
      <c r="L6251" t="str">
        <f t="shared" si="582"/>
        <v/>
      </c>
      <c r="M6251">
        <v>2</v>
      </c>
      <c r="N6251" t="str">
        <f t="shared" si="583"/>
        <v/>
      </c>
      <c r="O6251">
        <v>50</v>
      </c>
      <c r="P6251" s="11">
        <v>0</v>
      </c>
      <c r="Q6251" s="11">
        <v>1.9607843137254902E-2</v>
      </c>
      <c r="R6251" s="12">
        <v>146.41</v>
      </c>
      <c r="S6251" t="s">
        <v>22</v>
      </c>
      <c r="T6251">
        <v>0</v>
      </c>
      <c r="U6251">
        <f t="shared" si="584"/>
        <v>3</v>
      </c>
      <c r="V6251">
        <f t="shared" si="585"/>
        <v>1</v>
      </c>
      <c r="W6251">
        <f t="shared" si="586"/>
        <v>3</v>
      </c>
      <c r="X6251" t="str">
        <f t="shared" si="587"/>
        <v>313</v>
      </c>
      <c r="Y6251" t="str">
        <f>IF(Table1[[#This Row],[RFM_Score]]="555","Champion", IF(AND(J6251&gt;=4,V6251&gt;=4),"Loyal", IF(U6251&lt;=2,"At Risk", IF(W6251&gt;=4,"Potential Loyalist","Others"))))</f>
        <v>Others</v>
      </c>
    </row>
    <row r="6252" spans="1:25">
      <c r="A6252" t="s">
        <v>7532</v>
      </c>
      <c r="B6252">
        <v>28</v>
      </c>
      <c r="C6252" t="s">
        <v>19</v>
      </c>
      <c r="D6252" t="s">
        <v>25</v>
      </c>
      <c r="E6252" s="6" t="s">
        <v>18322</v>
      </c>
      <c r="F6252" t="s">
        <v>37</v>
      </c>
      <c r="G6252">
        <v>3</v>
      </c>
      <c r="H6252">
        <v>0</v>
      </c>
      <c r="I6252">
        <v>60</v>
      </c>
      <c r="J6252">
        <v>4</v>
      </c>
      <c r="K6252">
        <v>292.66000000000003</v>
      </c>
      <c r="L6252" t="str">
        <f t="shared" si="582"/>
        <v/>
      </c>
      <c r="M6252">
        <v>2</v>
      </c>
      <c r="N6252" t="str">
        <f t="shared" si="583"/>
        <v/>
      </c>
      <c r="O6252">
        <v>30</v>
      </c>
      <c r="P6252" s="11">
        <v>0</v>
      </c>
      <c r="Q6252" s="11">
        <v>6.6666666666666596E-2</v>
      </c>
      <c r="R6252" s="12">
        <v>146.33000000000001</v>
      </c>
      <c r="S6252" t="s">
        <v>22</v>
      </c>
      <c r="T6252">
        <v>0</v>
      </c>
      <c r="U6252">
        <f t="shared" si="584"/>
        <v>4</v>
      </c>
      <c r="V6252">
        <f t="shared" si="585"/>
        <v>1</v>
      </c>
      <c r="W6252">
        <f t="shared" si="586"/>
        <v>3</v>
      </c>
      <c r="X6252" t="str">
        <f t="shared" si="587"/>
        <v>413</v>
      </c>
      <c r="Y6252" t="str">
        <f>IF(Table1[[#This Row],[RFM_Score]]="555","Champion", IF(AND(J6252&gt;=4,V6252&gt;=4),"Loyal", IF(U6252&lt;=2,"At Risk", IF(W6252&gt;=4,"Potential Loyalist","Others"))))</f>
        <v>Others</v>
      </c>
    </row>
    <row r="6253" spans="1:25">
      <c r="A6253" t="s">
        <v>6952</v>
      </c>
      <c r="B6253">
        <v>19</v>
      </c>
      <c r="C6253" t="s">
        <v>24</v>
      </c>
      <c r="D6253" t="s">
        <v>25</v>
      </c>
      <c r="E6253" s="6" t="s">
        <v>18323</v>
      </c>
      <c r="F6253" t="s">
        <v>62</v>
      </c>
      <c r="G6253">
        <v>1</v>
      </c>
      <c r="H6253">
        <v>0</v>
      </c>
      <c r="I6253">
        <v>59</v>
      </c>
      <c r="J6253">
        <v>0</v>
      </c>
      <c r="K6253">
        <v>292.5</v>
      </c>
      <c r="L6253" t="str">
        <f t="shared" si="582"/>
        <v/>
      </c>
      <c r="M6253">
        <v>2</v>
      </c>
      <c r="N6253" t="str">
        <f t="shared" si="583"/>
        <v/>
      </c>
      <c r="O6253">
        <v>37</v>
      </c>
      <c r="P6253" s="11">
        <v>0</v>
      </c>
      <c r="Q6253" s="11">
        <v>0</v>
      </c>
      <c r="R6253" s="12">
        <v>146.25</v>
      </c>
      <c r="S6253" t="s">
        <v>22</v>
      </c>
      <c r="T6253">
        <v>0</v>
      </c>
      <c r="U6253">
        <f t="shared" si="584"/>
        <v>4</v>
      </c>
      <c r="V6253">
        <f t="shared" si="585"/>
        <v>1</v>
      </c>
      <c r="W6253">
        <f t="shared" si="586"/>
        <v>3</v>
      </c>
      <c r="X6253" t="str">
        <f t="shared" si="587"/>
        <v>413</v>
      </c>
      <c r="Y6253" t="str">
        <f>IF(Table1[[#This Row],[RFM_Score]]="555","Champion", IF(AND(J6253&gt;=4,V6253&gt;=4),"Loyal", IF(U6253&lt;=2,"At Risk", IF(W6253&gt;=4,"Potential Loyalist","Others"))))</f>
        <v>Others</v>
      </c>
    </row>
    <row r="6254" spans="1:25">
      <c r="A6254" t="s">
        <v>10770</v>
      </c>
      <c r="B6254">
        <v>28</v>
      </c>
      <c r="C6254" t="s">
        <v>24</v>
      </c>
      <c r="D6254" t="s">
        <v>20</v>
      </c>
      <c r="E6254" s="6" t="s">
        <v>18324</v>
      </c>
      <c r="F6254" t="s">
        <v>37</v>
      </c>
      <c r="G6254">
        <v>4</v>
      </c>
      <c r="H6254">
        <v>0</v>
      </c>
      <c r="I6254">
        <v>45</v>
      </c>
      <c r="J6254">
        <v>5</v>
      </c>
      <c r="K6254">
        <v>291.95999999999998</v>
      </c>
      <c r="L6254" t="str">
        <f t="shared" si="582"/>
        <v/>
      </c>
      <c r="M6254">
        <v>2</v>
      </c>
      <c r="N6254" t="str">
        <f t="shared" si="583"/>
        <v/>
      </c>
      <c r="O6254">
        <v>50</v>
      </c>
      <c r="P6254" s="11">
        <v>0</v>
      </c>
      <c r="Q6254" s="11">
        <v>0.11111111111111099</v>
      </c>
      <c r="R6254" s="12">
        <v>145.97999999999999</v>
      </c>
      <c r="S6254" t="s">
        <v>22</v>
      </c>
      <c r="T6254">
        <v>0</v>
      </c>
      <c r="U6254">
        <f t="shared" si="584"/>
        <v>3</v>
      </c>
      <c r="V6254">
        <f t="shared" si="585"/>
        <v>1</v>
      </c>
      <c r="W6254">
        <f t="shared" si="586"/>
        <v>3</v>
      </c>
      <c r="X6254" t="str">
        <f t="shared" si="587"/>
        <v>313</v>
      </c>
      <c r="Y6254" t="str">
        <f>IF(Table1[[#This Row],[RFM_Score]]="555","Champion", IF(AND(J6254&gt;=4,V6254&gt;=4),"Loyal", IF(U6254&lt;=2,"At Risk", IF(W6254&gt;=4,"Potential Loyalist","Others"))))</f>
        <v>Others</v>
      </c>
    </row>
    <row r="6255" spans="1:25">
      <c r="A6255" t="s">
        <v>3481</v>
      </c>
      <c r="B6255">
        <v>43</v>
      </c>
      <c r="C6255" t="s">
        <v>19</v>
      </c>
      <c r="D6255" t="s">
        <v>46</v>
      </c>
      <c r="E6255" s="6" t="s">
        <v>18325</v>
      </c>
      <c r="F6255" t="s">
        <v>26</v>
      </c>
      <c r="G6255">
        <v>1</v>
      </c>
      <c r="H6255">
        <v>1</v>
      </c>
      <c r="I6255">
        <v>50</v>
      </c>
      <c r="J6255">
        <v>4</v>
      </c>
      <c r="K6255">
        <v>291.92</v>
      </c>
      <c r="L6255" t="str">
        <f t="shared" si="582"/>
        <v/>
      </c>
      <c r="M6255">
        <v>2</v>
      </c>
      <c r="N6255" t="str">
        <f t="shared" si="583"/>
        <v/>
      </c>
      <c r="O6255">
        <v>11</v>
      </c>
      <c r="P6255" s="11">
        <v>1</v>
      </c>
      <c r="Q6255" s="11">
        <v>0.08</v>
      </c>
      <c r="R6255" s="12">
        <v>145.96</v>
      </c>
      <c r="S6255" t="s">
        <v>22</v>
      </c>
      <c r="T6255">
        <v>0</v>
      </c>
      <c r="U6255">
        <f t="shared" si="584"/>
        <v>5</v>
      </c>
      <c r="V6255">
        <f t="shared" si="585"/>
        <v>1</v>
      </c>
      <c r="W6255">
        <f t="shared" si="586"/>
        <v>3</v>
      </c>
      <c r="X6255" t="str">
        <f t="shared" si="587"/>
        <v>513</v>
      </c>
      <c r="Y6255" t="str">
        <f>IF(Table1[[#This Row],[RFM_Score]]="555","Champion", IF(AND(J6255&gt;=4,V6255&gt;=4),"Loyal", IF(U6255&lt;=2,"At Risk", IF(W6255&gt;=4,"Potential Loyalist","Others"))))</f>
        <v>Others</v>
      </c>
    </row>
    <row r="6256" spans="1:25">
      <c r="A6256" t="s">
        <v>7893</v>
      </c>
      <c r="B6256">
        <v>20</v>
      </c>
      <c r="C6256" t="s">
        <v>19</v>
      </c>
      <c r="D6256" t="s">
        <v>49</v>
      </c>
      <c r="E6256" s="6" t="s">
        <v>18326</v>
      </c>
      <c r="F6256" t="s">
        <v>37</v>
      </c>
      <c r="G6256">
        <v>3</v>
      </c>
      <c r="H6256">
        <v>0</v>
      </c>
      <c r="I6256">
        <v>55</v>
      </c>
      <c r="J6256">
        <v>2</v>
      </c>
      <c r="K6256">
        <v>291.52</v>
      </c>
      <c r="L6256" t="str">
        <f t="shared" si="582"/>
        <v/>
      </c>
      <c r="M6256">
        <v>2</v>
      </c>
      <c r="N6256" t="str">
        <f t="shared" si="583"/>
        <v/>
      </c>
      <c r="O6256">
        <v>25</v>
      </c>
      <c r="P6256" s="11">
        <v>0</v>
      </c>
      <c r="Q6256" s="11">
        <v>3.6363636363636299E-2</v>
      </c>
      <c r="R6256" s="12">
        <v>145.76</v>
      </c>
      <c r="S6256" t="s">
        <v>22</v>
      </c>
      <c r="T6256">
        <v>0</v>
      </c>
      <c r="U6256">
        <f t="shared" si="584"/>
        <v>4</v>
      </c>
      <c r="V6256">
        <f t="shared" si="585"/>
        <v>1</v>
      </c>
      <c r="W6256">
        <f t="shared" si="586"/>
        <v>3</v>
      </c>
      <c r="X6256" t="str">
        <f t="shared" si="587"/>
        <v>413</v>
      </c>
      <c r="Y6256" t="str">
        <f>IF(Table1[[#This Row],[RFM_Score]]="555","Champion", IF(AND(J6256&gt;=4,V6256&gt;=4),"Loyal", IF(U6256&lt;=2,"At Risk", IF(W6256&gt;=4,"Potential Loyalist","Others"))))</f>
        <v>Others</v>
      </c>
    </row>
    <row r="6257" spans="1:25">
      <c r="A6257" t="s">
        <v>172</v>
      </c>
      <c r="B6257">
        <v>53</v>
      </c>
      <c r="C6257" t="s">
        <v>24</v>
      </c>
      <c r="D6257" t="s">
        <v>41</v>
      </c>
      <c r="E6257" s="6" t="s">
        <v>18327</v>
      </c>
      <c r="F6257" t="s">
        <v>26</v>
      </c>
      <c r="G6257">
        <v>3</v>
      </c>
      <c r="H6257">
        <v>1</v>
      </c>
      <c r="I6257">
        <v>50</v>
      </c>
      <c r="J6257">
        <v>4</v>
      </c>
      <c r="K6257">
        <v>290.77</v>
      </c>
      <c r="L6257" t="str">
        <f t="shared" si="582"/>
        <v/>
      </c>
      <c r="M6257">
        <v>2</v>
      </c>
      <c r="N6257" t="str">
        <f t="shared" si="583"/>
        <v/>
      </c>
      <c r="O6257">
        <v>23</v>
      </c>
      <c r="P6257" s="11">
        <v>0.33333333333333298</v>
      </c>
      <c r="Q6257" s="11">
        <v>0.08</v>
      </c>
      <c r="R6257" s="12">
        <v>145.38499999999999</v>
      </c>
      <c r="S6257" t="s">
        <v>22</v>
      </c>
      <c r="T6257">
        <v>0</v>
      </c>
      <c r="U6257">
        <f t="shared" si="584"/>
        <v>4</v>
      </c>
      <c r="V6257">
        <f t="shared" si="585"/>
        <v>1</v>
      </c>
      <c r="W6257">
        <f t="shared" si="586"/>
        <v>3</v>
      </c>
      <c r="X6257" t="str">
        <f t="shared" si="587"/>
        <v>413</v>
      </c>
      <c r="Y6257" t="str">
        <f>IF(Table1[[#This Row],[RFM_Score]]="555","Champion", IF(AND(J6257&gt;=4,V6257&gt;=4),"Loyal", IF(U6257&lt;=2,"At Risk", IF(W6257&gt;=4,"Potential Loyalist","Others"))))</f>
        <v>Others</v>
      </c>
    </row>
    <row r="6258" spans="1:25">
      <c r="A6258" t="s">
        <v>9389</v>
      </c>
      <c r="B6258">
        <v>22</v>
      </c>
      <c r="C6258" t="s">
        <v>24</v>
      </c>
      <c r="D6258" t="s">
        <v>20</v>
      </c>
      <c r="E6258" s="6" t="s">
        <v>18328</v>
      </c>
      <c r="F6258" t="s">
        <v>62</v>
      </c>
      <c r="G6258">
        <v>5</v>
      </c>
      <c r="H6258">
        <v>0</v>
      </c>
      <c r="I6258">
        <v>49</v>
      </c>
      <c r="J6258">
        <v>1</v>
      </c>
      <c r="K6258">
        <v>290.66000000000003</v>
      </c>
      <c r="L6258" t="str">
        <f t="shared" si="582"/>
        <v/>
      </c>
      <c r="M6258">
        <v>2</v>
      </c>
      <c r="N6258" t="str">
        <f t="shared" si="583"/>
        <v/>
      </c>
      <c r="O6258">
        <v>27</v>
      </c>
      <c r="P6258" s="11">
        <v>0</v>
      </c>
      <c r="Q6258" s="11">
        <v>2.04081632653061E-2</v>
      </c>
      <c r="R6258" s="12">
        <v>145.33000000000001</v>
      </c>
      <c r="S6258" t="s">
        <v>22</v>
      </c>
      <c r="T6258">
        <v>0</v>
      </c>
      <c r="U6258">
        <f t="shared" si="584"/>
        <v>4</v>
      </c>
      <c r="V6258">
        <f t="shared" si="585"/>
        <v>1</v>
      </c>
      <c r="W6258">
        <f t="shared" si="586"/>
        <v>3</v>
      </c>
      <c r="X6258" t="str">
        <f t="shared" si="587"/>
        <v>413</v>
      </c>
      <c r="Y6258" t="str">
        <f>IF(Table1[[#This Row],[RFM_Score]]="555","Champion", IF(AND(J6258&gt;=4,V6258&gt;=4),"Loyal", IF(U6258&lt;=2,"At Risk", IF(W6258&gt;=4,"Potential Loyalist","Others"))))</f>
        <v>Others</v>
      </c>
    </row>
    <row r="6259" spans="1:25">
      <c r="A6259" t="s">
        <v>11280</v>
      </c>
      <c r="B6259">
        <v>37</v>
      </c>
      <c r="C6259" t="s">
        <v>24</v>
      </c>
      <c r="D6259" t="s">
        <v>41</v>
      </c>
      <c r="E6259" s="6" t="s">
        <v>18329</v>
      </c>
      <c r="F6259" t="s">
        <v>26</v>
      </c>
      <c r="G6259">
        <v>3</v>
      </c>
      <c r="H6259">
        <v>1</v>
      </c>
      <c r="I6259">
        <v>54</v>
      </c>
      <c r="J6259">
        <v>0</v>
      </c>
      <c r="K6259">
        <v>289.79000000000002</v>
      </c>
      <c r="L6259" t="str">
        <f t="shared" si="582"/>
        <v/>
      </c>
      <c r="M6259">
        <v>2</v>
      </c>
      <c r="N6259" t="str">
        <f t="shared" si="583"/>
        <v/>
      </c>
      <c r="O6259">
        <v>54</v>
      </c>
      <c r="P6259" s="11">
        <v>0.33333333333333298</v>
      </c>
      <c r="Q6259" s="11">
        <v>0</v>
      </c>
      <c r="R6259" s="12">
        <v>144.89500000000001</v>
      </c>
      <c r="S6259" t="s">
        <v>22</v>
      </c>
      <c r="T6259">
        <v>0</v>
      </c>
      <c r="U6259">
        <f t="shared" si="584"/>
        <v>3</v>
      </c>
      <c r="V6259">
        <f t="shared" si="585"/>
        <v>1</v>
      </c>
      <c r="W6259">
        <f t="shared" si="586"/>
        <v>3</v>
      </c>
      <c r="X6259" t="str">
        <f t="shared" si="587"/>
        <v>313</v>
      </c>
      <c r="Y6259" t="str">
        <f>IF(Table1[[#This Row],[RFM_Score]]="555","Champion", IF(AND(J6259&gt;=4,V6259&gt;=4),"Loyal", IF(U6259&lt;=2,"At Risk", IF(W6259&gt;=4,"Potential Loyalist","Others"))))</f>
        <v>Others</v>
      </c>
    </row>
    <row r="6260" spans="1:25">
      <c r="A6260" t="s">
        <v>5865</v>
      </c>
      <c r="B6260">
        <v>36</v>
      </c>
      <c r="C6260" t="s">
        <v>24</v>
      </c>
      <c r="D6260" t="s">
        <v>20</v>
      </c>
      <c r="E6260" s="6" t="s">
        <v>18330</v>
      </c>
      <c r="F6260" t="s">
        <v>62</v>
      </c>
      <c r="G6260">
        <v>2</v>
      </c>
      <c r="H6260">
        <v>1</v>
      </c>
      <c r="I6260">
        <v>52</v>
      </c>
      <c r="J6260">
        <v>2</v>
      </c>
      <c r="K6260">
        <v>289.70999999999998</v>
      </c>
      <c r="L6260" t="str">
        <f t="shared" si="582"/>
        <v/>
      </c>
      <c r="M6260">
        <v>2</v>
      </c>
      <c r="N6260" t="str">
        <f t="shared" si="583"/>
        <v/>
      </c>
      <c r="O6260">
        <v>26</v>
      </c>
      <c r="P6260" s="11">
        <v>0.5</v>
      </c>
      <c r="Q6260" s="11">
        <v>3.8461538461538401E-2</v>
      </c>
      <c r="R6260" s="12">
        <v>144.85499999999999</v>
      </c>
      <c r="S6260" t="s">
        <v>22</v>
      </c>
      <c r="T6260">
        <v>0</v>
      </c>
      <c r="U6260">
        <f t="shared" si="584"/>
        <v>4</v>
      </c>
      <c r="V6260">
        <f t="shared" si="585"/>
        <v>1</v>
      </c>
      <c r="W6260">
        <f t="shared" si="586"/>
        <v>3</v>
      </c>
      <c r="X6260" t="str">
        <f t="shared" si="587"/>
        <v>413</v>
      </c>
      <c r="Y6260" t="str">
        <f>IF(Table1[[#This Row],[RFM_Score]]="555","Champion", IF(AND(J6260&gt;=4,V6260&gt;=4),"Loyal", IF(U6260&lt;=2,"At Risk", IF(W6260&gt;=4,"Potential Loyalist","Others"))))</f>
        <v>Others</v>
      </c>
    </row>
    <row r="6261" spans="1:25">
      <c r="A6261" t="s">
        <v>7778</v>
      </c>
      <c r="B6261">
        <v>33</v>
      </c>
      <c r="C6261" t="s">
        <v>19</v>
      </c>
      <c r="D6261" t="s">
        <v>29</v>
      </c>
      <c r="E6261" s="6" t="s">
        <v>18331</v>
      </c>
      <c r="F6261" t="s">
        <v>30</v>
      </c>
      <c r="G6261">
        <v>4</v>
      </c>
      <c r="H6261">
        <v>2</v>
      </c>
      <c r="I6261">
        <v>39</v>
      </c>
      <c r="J6261">
        <v>1</v>
      </c>
      <c r="K6261">
        <v>289.58</v>
      </c>
      <c r="L6261" t="str">
        <f t="shared" si="582"/>
        <v/>
      </c>
      <c r="M6261">
        <v>2</v>
      </c>
      <c r="N6261" t="str">
        <f t="shared" si="583"/>
        <v/>
      </c>
      <c r="O6261">
        <v>18</v>
      </c>
      <c r="P6261" s="11">
        <v>0.5</v>
      </c>
      <c r="Q6261" s="11">
        <v>2.5641025641025599E-2</v>
      </c>
      <c r="R6261" s="12">
        <v>144.79</v>
      </c>
      <c r="S6261" t="s">
        <v>22</v>
      </c>
      <c r="T6261">
        <v>0</v>
      </c>
      <c r="U6261">
        <f t="shared" si="584"/>
        <v>5</v>
      </c>
      <c r="V6261">
        <f t="shared" si="585"/>
        <v>1</v>
      </c>
      <c r="W6261">
        <f t="shared" si="586"/>
        <v>3</v>
      </c>
      <c r="X6261" t="str">
        <f t="shared" si="587"/>
        <v>513</v>
      </c>
      <c r="Y6261" t="str">
        <f>IF(Table1[[#This Row],[RFM_Score]]="555","Champion", IF(AND(J6261&gt;=4,V6261&gt;=4),"Loyal", IF(U6261&lt;=2,"At Risk", IF(W6261&gt;=4,"Potential Loyalist","Others"))))</f>
        <v>Others</v>
      </c>
    </row>
    <row r="6262" spans="1:25">
      <c r="A6262" t="s">
        <v>2568</v>
      </c>
      <c r="B6262">
        <v>23</v>
      </c>
      <c r="C6262" t="s">
        <v>24</v>
      </c>
      <c r="D6262" t="s">
        <v>49</v>
      </c>
      <c r="E6262" s="6" t="s">
        <v>18332</v>
      </c>
      <c r="F6262" t="s">
        <v>26</v>
      </c>
      <c r="G6262">
        <v>3</v>
      </c>
      <c r="H6262">
        <v>1</v>
      </c>
      <c r="I6262">
        <v>51</v>
      </c>
      <c r="J6262">
        <v>0</v>
      </c>
      <c r="K6262">
        <v>289.56</v>
      </c>
      <c r="L6262" t="str">
        <f t="shared" si="582"/>
        <v/>
      </c>
      <c r="M6262">
        <v>2</v>
      </c>
      <c r="N6262" t="str">
        <f t="shared" si="583"/>
        <v/>
      </c>
      <c r="O6262">
        <v>108</v>
      </c>
      <c r="P6262" s="11">
        <v>0.33333333333333298</v>
      </c>
      <c r="Q6262" s="11">
        <v>0</v>
      </c>
      <c r="R6262" s="12">
        <v>144.78</v>
      </c>
      <c r="S6262" t="s">
        <v>22</v>
      </c>
      <c r="T6262">
        <v>1</v>
      </c>
      <c r="U6262">
        <f t="shared" si="584"/>
        <v>1</v>
      </c>
      <c r="V6262">
        <f t="shared" si="585"/>
        <v>1</v>
      </c>
      <c r="W6262">
        <f t="shared" si="586"/>
        <v>3</v>
      </c>
      <c r="X6262" t="str">
        <f t="shared" si="587"/>
        <v>113</v>
      </c>
      <c r="Y6262" t="str">
        <f>IF(Table1[[#This Row],[RFM_Score]]="555","Champion", IF(AND(J6262&gt;=4,V6262&gt;=4),"Loyal", IF(U6262&lt;=2,"At Risk", IF(W6262&gt;=4,"Potential Loyalist","Others"))))</f>
        <v>At Risk</v>
      </c>
    </row>
    <row r="6263" spans="1:25">
      <c r="A6263" t="s">
        <v>4366</v>
      </c>
      <c r="B6263">
        <v>30</v>
      </c>
      <c r="C6263" t="s">
        <v>24</v>
      </c>
      <c r="D6263" t="s">
        <v>25</v>
      </c>
      <c r="E6263" s="6" t="s">
        <v>18333</v>
      </c>
      <c r="F6263" t="s">
        <v>62</v>
      </c>
      <c r="G6263">
        <v>3</v>
      </c>
      <c r="H6263">
        <v>1</v>
      </c>
      <c r="I6263">
        <v>66</v>
      </c>
      <c r="J6263">
        <v>4</v>
      </c>
      <c r="K6263">
        <v>288.98</v>
      </c>
      <c r="L6263" t="str">
        <f t="shared" si="582"/>
        <v/>
      </c>
      <c r="M6263">
        <v>2</v>
      </c>
      <c r="N6263" t="str">
        <f t="shared" si="583"/>
        <v/>
      </c>
      <c r="O6263">
        <v>0</v>
      </c>
      <c r="P6263" s="11">
        <v>0.33333333333333298</v>
      </c>
      <c r="Q6263" s="11">
        <v>6.0606060606060601E-2</v>
      </c>
      <c r="R6263" s="12">
        <v>144.49</v>
      </c>
      <c r="S6263" t="s">
        <v>22</v>
      </c>
      <c r="T6263">
        <v>0</v>
      </c>
      <c r="U6263">
        <f t="shared" si="584"/>
        <v>5</v>
      </c>
      <c r="V6263">
        <f t="shared" si="585"/>
        <v>1</v>
      </c>
      <c r="W6263">
        <f t="shared" si="586"/>
        <v>3</v>
      </c>
      <c r="X6263" t="str">
        <f t="shared" si="587"/>
        <v>513</v>
      </c>
      <c r="Y6263" t="str">
        <f>IF(Table1[[#This Row],[RFM_Score]]="555","Champion", IF(AND(J6263&gt;=4,V6263&gt;=4),"Loyal", IF(U6263&lt;=2,"At Risk", IF(W6263&gt;=4,"Potential Loyalist","Others"))))</f>
        <v>Others</v>
      </c>
    </row>
    <row r="6264" spans="1:25">
      <c r="A6264" t="s">
        <v>3446</v>
      </c>
      <c r="B6264">
        <v>59</v>
      </c>
      <c r="C6264" t="s">
        <v>24</v>
      </c>
      <c r="D6264" t="s">
        <v>25</v>
      </c>
      <c r="E6264" s="6" t="s">
        <v>18334</v>
      </c>
      <c r="F6264" t="s">
        <v>30</v>
      </c>
      <c r="G6264">
        <v>5</v>
      </c>
      <c r="H6264">
        <v>2</v>
      </c>
      <c r="I6264">
        <v>56</v>
      </c>
      <c r="J6264">
        <v>2</v>
      </c>
      <c r="K6264">
        <v>288.91000000000003</v>
      </c>
      <c r="L6264" t="str">
        <f t="shared" si="582"/>
        <v/>
      </c>
      <c r="M6264">
        <v>2</v>
      </c>
      <c r="N6264" t="str">
        <f t="shared" si="583"/>
        <v/>
      </c>
      <c r="O6264">
        <v>2</v>
      </c>
      <c r="P6264" s="11">
        <v>0.4</v>
      </c>
      <c r="Q6264" s="11">
        <v>3.5714285714285698E-2</v>
      </c>
      <c r="R6264" s="12">
        <v>144.45500000000001</v>
      </c>
      <c r="S6264" t="s">
        <v>22</v>
      </c>
      <c r="T6264">
        <v>0</v>
      </c>
      <c r="U6264">
        <f t="shared" si="584"/>
        <v>5</v>
      </c>
      <c r="V6264">
        <f t="shared" si="585"/>
        <v>1</v>
      </c>
      <c r="W6264">
        <f t="shared" si="586"/>
        <v>3</v>
      </c>
      <c r="X6264" t="str">
        <f t="shared" si="587"/>
        <v>513</v>
      </c>
      <c r="Y6264" t="str">
        <f>IF(Table1[[#This Row],[RFM_Score]]="555","Champion", IF(AND(J6264&gt;=4,V6264&gt;=4),"Loyal", IF(U6264&lt;=2,"At Risk", IF(W6264&gt;=4,"Potential Loyalist","Others"))))</f>
        <v>Others</v>
      </c>
    </row>
    <row r="6265" spans="1:25">
      <c r="A6265" t="s">
        <v>7812</v>
      </c>
      <c r="B6265">
        <v>42</v>
      </c>
      <c r="C6265" t="s">
        <v>24</v>
      </c>
      <c r="D6265" t="s">
        <v>25</v>
      </c>
      <c r="E6265" s="6" t="s">
        <v>18335</v>
      </c>
      <c r="F6265" t="s">
        <v>26</v>
      </c>
      <c r="G6265">
        <v>3</v>
      </c>
      <c r="H6265">
        <v>1</v>
      </c>
      <c r="I6265">
        <v>57</v>
      </c>
      <c r="J6265">
        <v>3</v>
      </c>
      <c r="K6265">
        <v>288.56</v>
      </c>
      <c r="L6265" t="str">
        <f t="shared" si="582"/>
        <v/>
      </c>
      <c r="M6265">
        <v>2</v>
      </c>
      <c r="N6265" t="str">
        <f t="shared" si="583"/>
        <v/>
      </c>
      <c r="O6265">
        <v>27</v>
      </c>
      <c r="P6265" s="11">
        <v>0.33333333333333298</v>
      </c>
      <c r="Q6265" s="11">
        <v>5.2631578947368397E-2</v>
      </c>
      <c r="R6265" s="12">
        <v>144.28</v>
      </c>
      <c r="S6265" t="s">
        <v>22</v>
      </c>
      <c r="T6265">
        <v>0</v>
      </c>
      <c r="U6265">
        <f t="shared" si="584"/>
        <v>4</v>
      </c>
      <c r="V6265">
        <f t="shared" si="585"/>
        <v>1</v>
      </c>
      <c r="W6265">
        <f t="shared" si="586"/>
        <v>3</v>
      </c>
      <c r="X6265" t="str">
        <f t="shared" si="587"/>
        <v>413</v>
      </c>
      <c r="Y6265" t="str">
        <f>IF(Table1[[#This Row],[RFM_Score]]="555","Champion", IF(AND(J6265&gt;=4,V6265&gt;=4),"Loyal", IF(U6265&lt;=2,"At Risk", IF(W6265&gt;=4,"Potential Loyalist","Others"))))</f>
        <v>Others</v>
      </c>
    </row>
    <row r="6266" spans="1:25">
      <c r="A6266" t="s">
        <v>8550</v>
      </c>
      <c r="B6266">
        <v>40</v>
      </c>
      <c r="C6266" t="s">
        <v>24</v>
      </c>
      <c r="D6266" t="s">
        <v>25</v>
      </c>
      <c r="E6266" s="6" t="s">
        <v>18336</v>
      </c>
      <c r="F6266" t="s">
        <v>37</v>
      </c>
      <c r="G6266">
        <v>3</v>
      </c>
      <c r="H6266">
        <v>0</v>
      </c>
      <c r="I6266">
        <v>42</v>
      </c>
      <c r="J6266">
        <v>0</v>
      </c>
      <c r="K6266">
        <v>288.35000000000002</v>
      </c>
      <c r="L6266" t="str">
        <f t="shared" si="582"/>
        <v/>
      </c>
      <c r="M6266">
        <v>2</v>
      </c>
      <c r="N6266" t="str">
        <f t="shared" si="583"/>
        <v/>
      </c>
      <c r="O6266">
        <v>26</v>
      </c>
      <c r="P6266" s="11">
        <v>0</v>
      </c>
      <c r="Q6266" s="11">
        <v>0</v>
      </c>
      <c r="R6266" s="12">
        <v>144.17500000000001</v>
      </c>
      <c r="S6266" t="s">
        <v>22</v>
      </c>
      <c r="T6266">
        <v>0</v>
      </c>
      <c r="U6266">
        <f t="shared" si="584"/>
        <v>4</v>
      </c>
      <c r="V6266">
        <f t="shared" si="585"/>
        <v>1</v>
      </c>
      <c r="W6266">
        <f t="shared" si="586"/>
        <v>3</v>
      </c>
      <c r="X6266" t="str">
        <f t="shared" si="587"/>
        <v>413</v>
      </c>
      <c r="Y6266" t="str">
        <f>IF(Table1[[#This Row],[RFM_Score]]="555","Champion", IF(AND(J6266&gt;=4,V6266&gt;=4),"Loyal", IF(U6266&lt;=2,"At Risk", IF(W6266&gt;=4,"Potential Loyalist","Others"))))</f>
        <v>Others</v>
      </c>
    </row>
    <row r="6267" spans="1:25">
      <c r="A6267" t="s">
        <v>1994</v>
      </c>
      <c r="B6267">
        <v>70</v>
      </c>
      <c r="C6267" t="s">
        <v>19</v>
      </c>
      <c r="D6267" t="s">
        <v>46</v>
      </c>
      <c r="E6267" s="6" t="s">
        <v>18337</v>
      </c>
      <c r="F6267" t="s">
        <v>60</v>
      </c>
      <c r="G6267">
        <v>4</v>
      </c>
      <c r="H6267">
        <v>1</v>
      </c>
      <c r="I6267">
        <v>52</v>
      </c>
      <c r="J6267">
        <v>3</v>
      </c>
      <c r="K6267">
        <v>288.31</v>
      </c>
      <c r="L6267" t="str">
        <f t="shared" si="582"/>
        <v/>
      </c>
      <c r="M6267">
        <v>2</v>
      </c>
      <c r="N6267" t="str">
        <f t="shared" si="583"/>
        <v/>
      </c>
      <c r="O6267">
        <v>3</v>
      </c>
      <c r="P6267" s="11">
        <v>0.25</v>
      </c>
      <c r="Q6267" s="11">
        <v>5.7692307692307598E-2</v>
      </c>
      <c r="R6267" s="12">
        <v>144.155</v>
      </c>
      <c r="S6267" t="s">
        <v>22</v>
      </c>
      <c r="T6267">
        <v>0</v>
      </c>
      <c r="U6267">
        <f t="shared" si="584"/>
        <v>5</v>
      </c>
      <c r="V6267">
        <f t="shared" si="585"/>
        <v>1</v>
      </c>
      <c r="W6267">
        <f t="shared" si="586"/>
        <v>3</v>
      </c>
      <c r="X6267" t="str">
        <f t="shared" si="587"/>
        <v>513</v>
      </c>
      <c r="Y6267" t="str">
        <f>IF(Table1[[#This Row],[RFM_Score]]="555","Champion", IF(AND(J6267&gt;=4,V6267&gt;=4),"Loyal", IF(U6267&lt;=2,"At Risk", IF(W6267&gt;=4,"Potential Loyalist","Others"))))</f>
        <v>Others</v>
      </c>
    </row>
    <row r="6268" spans="1:25">
      <c r="A6268" t="s">
        <v>11153</v>
      </c>
      <c r="B6268">
        <v>40</v>
      </c>
      <c r="C6268" t="s">
        <v>19</v>
      </c>
      <c r="D6268" t="s">
        <v>29</v>
      </c>
      <c r="E6268" s="6" t="s">
        <v>18338</v>
      </c>
      <c r="F6268" t="s">
        <v>26</v>
      </c>
      <c r="G6268">
        <v>1</v>
      </c>
      <c r="H6268">
        <v>0</v>
      </c>
      <c r="I6268">
        <v>46</v>
      </c>
      <c r="J6268">
        <v>3</v>
      </c>
      <c r="K6268">
        <v>288.07</v>
      </c>
      <c r="L6268" t="str">
        <f t="shared" si="582"/>
        <v/>
      </c>
      <c r="M6268">
        <v>2</v>
      </c>
      <c r="N6268" t="str">
        <f t="shared" si="583"/>
        <v/>
      </c>
      <c r="O6268">
        <v>19</v>
      </c>
      <c r="P6268" s="11">
        <v>0</v>
      </c>
      <c r="Q6268" s="11">
        <v>6.5217391304347797E-2</v>
      </c>
      <c r="R6268" s="12">
        <v>144.035</v>
      </c>
      <c r="S6268" t="s">
        <v>22</v>
      </c>
      <c r="T6268">
        <v>0</v>
      </c>
      <c r="U6268">
        <f t="shared" si="584"/>
        <v>5</v>
      </c>
      <c r="V6268">
        <f t="shared" si="585"/>
        <v>1</v>
      </c>
      <c r="W6268">
        <f t="shared" si="586"/>
        <v>3</v>
      </c>
      <c r="X6268" t="str">
        <f t="shared" si="587"/>
        <v>513</v>
      </c>
      <c r="Y6268" t="str">
        <f>IF(Table1[[#This Row],[RFM_Score]]="555","Champion", IF(AND(J6268&gt;=4,V6268&gt;=4),"Loyal", IF(U6268&lt;=2,"At Risk", IF(W6268&gt;=4,"Potential Loyalist","Others"))))</f>
        <v>Others</v>
      </c>
    </row>
    <row r="6269" spans="1:25">
      <c r="A6269" t="s">
        <v>8387</v>
      </c>
      <c r="B6269">
        <v>18</v>
      </c>
      <c r="C6269" t="s">
        <v>24</v>
      </c>
      <c r="D6269" t="s">
        <v>46</v>
      </c>
      <c r="E6269" s="6" t="s">
        <v>18339</v>
      </c>
      <c r="F6269" t="s">
        <v>26</v>
      </c>
      <c r="G6269">
        <v>4</v>
      </c>
      <c r="H6269">
        <v>1</v>
      </c>
      <c r="I6269">
        <v>55</v>
      </c>
      <c r="J6269">
        <v>5</v>
      </c>
      <c r="K6269">
        <v>288</v>
      </c>
      <c r="L6269" t="str">
        <f t="shared" si="582"/>
        <v/>
      </c>
      <c r="M6269">
        <v>2</v>
      </c>
      <c r="N6269" t="str">
        <f t="shared" si="583"/>
        <v/>
      </c>
      <c r="O6269">
        <v>10</v>
      </c>
      <c r="P6269" s="11">
        <v>0.25</v>
      </c>
      <c r="Q6269" s="11">
        <v>9.0909090909090898E-2</v>
      </c>
      <c r="R6269" s="12">
        <v>144</v>
      </c>
      <c r="S6269" t="s">
        <v>22</v>
      </c>
      <c r="T6269">
        <v>0</v>
      </c>
      <c r="U6269">
        <f t="shared" si="584"/>
        <v>5</v>
      </c>
      <c r="V6269">
        <f t="shared" si="585"/>
        <v>1</v>
      </c>
      <c r="W6269">
        <f t="shared" si="586"/>
        <v>3</v>
      </c>
      <c r="X6269" t="str">
        <f t="shared" si="587"/>
        <v>513</v>
      </c>
      <c r="Y6269" t="str">
        <f>IF(Table1[[#This Row],[RFM_Score]]="555","Champion", IF(AND(J6269&gt;=4,V6269&gt;=4),"Loyal", IF(U6269&lt;=2,"At Risk", IF(W6269&gt;=4,"Potential Loyalist","Others"))))</f>
        <v>Others</v>
      </c>
    </row>
    <row r="6270" spans="1:25">
      <c r="A6270" t="s">
        <v>11342</v>
      </c>
      <c r="B6270">
        <v>28</v>
      </c>
      <c r="C6270" t="s">
        <v>24</v>
      </c>
      <c r="D6270" t="s">
        <v>25</v>
      </c>
      <c r="E6270" s="6" t="s">
        <v>18340</v>
      </c>
      <c r="F6270" t="s">
        <v>62</v>
      </c>
      <c r="G6270">
        <v>2</v>
      </c>
      <c r="H6270">
        <v>0</v>
      </c>
      <c r="I6270">
        <v>42</v>
      </c>
      <c r="J6270">
        <v>1</v>
      </c>
      <c r="K6270">
        <v>287.97000000000003</v>
      </c>
      <c r="L6270" t="str">
        <f t="shared" si="582"/>
        <v/>
      </c>
      <c r="M6270">
        <v>2</v>
      </c>
      <c r="N6270" t="str">
        <f t="shared" si="583"/>
        <v/>
      </c>
      <c r="O6270">
        <v>17</v>
      </c>
      <c r="P6270" s="11">
        <v>0</v>
      </c>
      <c r="Q6270" s="11">
        <v>2.3809523809523801E-2</v>
      </c>
      <c r="R6270" s="12">
        <v>143.98500000000001</v>
      </c>
      <c r="S6270" t="s">
        <v>22</v>
      </c>
      <c r="T6270">
        <v>0</v>
      </c>
      <c r="U6270">
        <f t="shared" si="584"/>
        <v>5</v>
      </c>
      <c r="V6270">
        <f t="shared" si="585"/>
        <v>1</v>
      </c>
      <c r="W6270">
        <f t="shared" si="586"/>
        <v>3</v>
      </c>
      <c r="X6270" t="str">
        <f t="shared" si="587"/>
        <v>513</v>
      </c>
      <c r="Y6270" t="str">
        <f>IF(Table1[[#This Row],[RFM_Score]]="555","Champion", IF(AND(J6270&gt;=4,V6270&gt;=4),"Loyal", IF(U6270&lt;=2,"At Risk", IF(W6270&gt;=4,"Potential Loyalist","Others"))))</f>
        <v>Others</v>
      </c>
    </row>
    <row r="6271" spans="1:25">
      <c r="A6271" t="s">
        <v>2119</v>
      </c>
      <c r="B6271">
        <v>18</v>
      </c>
      <c r="C6271" t="s">
        <v>24</v>
      </c>
      <c r="D6271" t="s">
        <v>25</v>
      </c>
      <c r="E6271" s="6" t="s">
        <v>18341</v>
      </c>
      <c r="F6271" t="s">
        <v>37</v>
      </c>
      <c r="G6271">
        <v>2</v>
      </c>
      <c r="H6271">
        <v>1</v>
      </c>
      <c r="I6271">
        <v>48</v>
      </c>
      <c r="J6271">
        <v>2</v>
      </c>
      <c r="K6271">
        <v>287.92</v>
      </c>
      <c r="L6271" t="str">
        <f t="shared" si="582"/>
        <v/>
      </c>
      <c r="M6271">
        <v>2</v>
      </c>
      <c r="N6271" t="str">
        <f t="shared" si="583"/>
        <v/>
      </c>
      <c r="O6271">
        <v>30</v>
      </c>
      <c r="P6271" s="11">
        <v>0.5</v>
      </c>
      <c r="Q6271" s="11">
        <v>4.1666666666666602E-2</v>
      </c>
      <c r="R6271" s="12">
        <v>143.96</v>
      </c>
      <c r="S6271" t="s">
        <v>22</v>
      </c>
      <c r="T6271">
        <v>0</v>
      </c>
      <c r="U6271">
        <f t="shared" si="584"/>
        <v>4</v>
      </c>
      <c r="V6271">
        <f t="shared" si="585"/>
        <v>1</v>
      </c>
      <c r="W6271">
        <f t="shared" si="586"/>
        <v>3</v>
      </c>
      <c r="X6271" t="str">
        <f t="shared" si="587"/>
        <v>413</v>
      </c>
      <c r="Y6271" t="str">
        <f>IF(Table1[[#This Row],[RFM_Score]]="555","Champion", IF(AND(J6271&gt;=4,V6271&gt;=4),"Loyal", IF(U6271&lt;=2,"At Risk", IF(W6271&gt;=4,"Potential Loyalist","Others"))))</f>
        <v>Others</v>
      </c>
    </row>
    <row r="6272" spans="1:25">
      <c r="A6272" t="s">
        <v>9945</v>
      </c>
      <c r="B6272">
        <v>47</v>
      </c>
      <c r="C6272" t="s">
        <v>19</v>
      </c>
      <c r="D6272" t="s">
        <v>29</v>
      </c>
      <c r="E6272" s="6" t="s">
        <v>18342</v>
      </c>
      <c r="F6272" t="s">
        <v>62</v>
      </c>
      <c r="G6272">
        <v>2</v>
      </c>
      <c r="H6272">
        <v>1</v>
      </c>
      <c r="I6272">
        <v>44</v>
      </c>
      <c r="J6272">
        <v>2</v>
      </c>
      <c r="K6272">
        <v>287.33</v>
      </c>
      <c r="L6272" t="str">
        <f t="shared" si="582"/>
        <v/>
      </c>
      <c r="M6272">
        <v>2</v>
      </c>
      <c r="N6272" t="str">
        <f t="shared" si="583"/>
        <v/>
      </c>
      <c r="O6272">
        <v>26</v>
      </c>
      <c r="P6272" s="11">
        <v>0.5</v>
      </c>
      <c r="Q6272" s="11">
        <v>4.54545454545454E-2</v>
      </c>
      <c r="R6272" s="12">
        <v>143.66499999999999</v>
      </c>
      <c r="S6272" t="s">
        <v>22</v>
      </c>
      <c r="T6272">
        <v>0</v>
      </c>
      <c r="U6272">
        <f t="shared" si="584"/>
        <v>4</v>
      </c>
      <c r="V6272">
        <f t="shared" si="585"/>
        <v>1</v>
      </c>
      <c r="W6272">
        <f t="shared" si="586"/>
        <v>3</v>
      </c>
      <c r="X6272" t="str">
        <f t="shared" si="587"/>
        <v>413</v>
      </c>
      <c r="Y6272" t="str">
        <f>IF(Table1[[#This Row],[RFM_Score]]="555","Champion", IF(AND(J6272&gt;=4,V6272&gt;=4),"Loyal", IF(U6272&lt;=2,"At Risk", IF(W6272&gt;=4,"Potential Loyalist","Others"))))</f>
        <v>Others</v>
      </c>
    </row>
    <row r="6273" spans="1:25">
      <c r="A6273" t="s">
        <v>3482</v>
      </c>
      <c r="B6273">
        <v>21</v>
      </c>
      <c r="C6273" t="s">
        <v>24</v>
      </c>
      <c r="D6273" t="s">
        <v>25</v>
      </c>
      <c r="E6273" s="6" t="s">
        <v>18343</v>
      </c>
      <c r="F6273" t="s">
        <v>37</v>
      </c>
      <c r="G6273">
        <v>3</v>
      </c>
      <c r="H6273">
        <v>0</v>
      </c>
      <c r="I6273">
        <v>39</v>
      </c>
      <c r="J6273">
        <v>3</v>
      </c>
      <c r="K6273">
        <v>286.5</v>
      </c>
      <c r="L6273" t="str">
        <f t="shared" si="582"/>
        <v/>
      </c>
      <c r="M6273">
        <v>2</v>
      </c>
      <c r="N6273" t="str">
        <f t="shared" si="583"/>
        <v/>
      </c>
      <c r="O6273">
        <v>3</v>
      </c>
      <c r="P6273" s="11">
        <v>0</v>
      </c>
      <c r="Q6273" s="11">
        <v>7.69230769230769E-2</v>
      </c>
      <c r="R6273" s="12">
        <v>143.25</v>
      </c>
      <c r="S6273" t="s">
        <v>22</v>
      </c>
      <c r="T6273">
        <v>0</v>
      </c>
      <c r="U6273">
        <f t="shared" si="584"/>
        <v>5</v>
      </c>
      <c r="V6273">
        <f t="shared" si="585"/>
        <v>1</v>
      </c>
      <c r="W6273">
        <f t="shared" si="586"/>
        <v>3</v>
      </c>
      <c r="X6273" t="str">
        <f t="shared" si="587"/>
        <v>513</v>
      </c>
      <c r="Y6273" t="str">
        <f>IF(Table1[[#This Row],[RFM_Score]]="555","Champion", IF(AND(J6273&gt;=4,V6273&gt;=4),"Loyal", IF(U6273&lt;=2,"At Risk", IF(W6273&gt;=4,"Potential Loyalist","Others"))))</f>
        <v>Others</v>
      </c>
    </row>
    <row r="6274" spans="1:25">
      <c r="A6274" t="s">
        <v>11598</v>
      </c>
      <c r="B6274">
        <v>21</v>
      </c>
      <c r="C6274" t="s">
        <v>19</v>
      </c>
      <c r="D6274" t="s">
        <v>46</v>
      </c>
      <c r="E6274" s="6" t="s">
        <v>18344</v>
      </c>
      <c r="F6274" t="s">
        <v>26</v>
      </c>
      <c r="G6274">
        <v>5</v>
      </c>
      <c r="H6274">
        <v>0</v>
      </c>
      <c r="I6274">
        <v>45</v>
      </c>
      <c r="J6274">
        <v>2</v>
      </c>
      <c r="K6274">
        <v>285.95999999999998</v>
      </c>
      <c r="L6274" t="str">
        <f t="shared" ref="L6274:L6337" si="588">IF(OR(K6274&lt;$AC$10, K6274&gt;$AC$11), "OUTLIER", "")</f>
        <v/>
      </c>
      <c r="M6274">
        <v>2</v>
      </c>
      <c r="N6274" t="str">
        <f t="shared" ref="N6274:N6337" si="589">IF(OR(M6274&lt;$AC$16, M6274&gt;$AC$17), "OUTLIER", "")</f>
        <v/>
      </c>
      <c r="O6274">
        <v>2</v>
      </c>
      <c r="P6274" s="11">
        <v>0</v>
      </c>
      <c r="Q6274" s="11">
        <v>4.4444444444444398E-2</v>
      </c>
      <c r="R6274" s="12">
        <v>142.97999999999999</v>
      </c>
      <c r="S6274" t="s">
        <v>22</v>
      </c>
      <c r="T6274">
        <v>0</v>
      </c>
      <c r="U6274">
        <f t="shared" ref="U6274:U6337" si="590">IF(O6274&lt;=20,5,IF(O6274&lt;=40,4,IF(O6274&lt;=70,3,IF(O6274&lt;=100,2,1))))</f>
        <v>5</v>
      </c>
      <c r="V6274">
        <f t="shared" ref="V6274:V6337" si="591">IF(M6274&gt;=11,5,IF(M6274&gt;=9,4,IF(M6274&gt;=7,3,IF(M6274&gt;=5,2,1))))</f>
        <v>1</v>
      </c>
      <c r="W6274">
        <f t="shared" ref="W6274:W6337" si="592">IF(K6274&gt;=500,5,IF(K6274&gt;=300,4,IF(K6274&gt;=150,3,IF(K6274&gt;=50,2,1))))</f>
        <v>3</v>
      </c>
      <c r="X6274" t="str">
        <f t="shared" ref="X6274:X6337" si="593">U6274 &amp; V6274 &amp; W6274</f>
        <v>513</v>
      </c>
      <c r="Y6274" t="str">
        <f>IF(Table1[[#This Row],[RFM_Score]]="555","Champion", IF(AND(J6274&gt;=4,V6274&gt;=4),"Loyal", IF(U6274&lt;=2,"At Risk", IF(W6274&gt;=4,"Potential Loyalist","Others"))))</f>
        <v>Others</v>
      </c>
    </row>
    <row r="6275" spans="1:25">
      <c r="A6275" t="s">
        <v>3066</v>
      </c>
      <c r="B6275">
        <v>35</v>
      </c>
      <c r="C6275" t="s">
        <v>24</v>
      </c>
      <c r="D6275" t="s">
        <v>25</v>
      </c>
      <c r="E6275" s="6" t="s">
        <v>18345</v>
      </c>
      <c r="F6275" t="s">
        <v>26</v>
      </c>
      <c r="G6275">
        <v>6</v>
      </c>
      <c r="H6275">
        <v>1</v>
      </c>
      <c r="I6275">
        <v>51</v>
      </c>
      <c r="J6275">
        <v>5</v>
      </c>
      <c r="K6275">
        <v>285.92</v>
      </c>
      <c r="L6275" t="str">
        <f t="shared" si="588"/>
        <v/>
      </c>
      <c r="M6275">
        <v>2</v>
      </c>
      <c r="N6275" t="str">
        <f t="shared" si="589"/>
        <v/>
      </c>
      <c r="O6275">
        <v>20</v>
      </c>
      <c r="P6275" s="11">
        <v>0.16666666666666599</v>
      </c>
      <c r="Q6275" s="11">
        <v>9.8039215686274495E-2</v>
      </c>
      <c r="R6275" s="12">
        <v>142.96</v>
      </c>
      <c r="S6275" t="s">
        <v>22</v>
      </c>
      <c r="T6275">
        <v>0</v>
      </c>
      <c r="U6275">
        <f t="shared" si="590"/>
        <v>5</v>
      </c>
      <c r="V6275">
        <f t="shared" si="591"/>
        <v>1</v>
      </c>
      <c r="W6275">
        <f t="shared" si="592"/>
        <v>3</v>
      </c>
      <c r="X6275" t="str">
        <f t="shared" si="593"/>
        <v>513</v>
      </c>
      <c r="Y6275" t="str">
        <f>IF(Table1[[#This Row],[RFM_Score]]="555","Champion", IF(AND(J6275&gt;=4,V6275&gt;=4),"Loyal", IF(U6275&lt;=2,"At Risk", IF(W6275&gt;=4,"Potential Loyalist","Others"))))</f>
        <v>Others</v>
      </c>
    </row>
    <row r="6276" spans="1:25">
      <c r="A6276" t="s">
        <v>6405</v>
      </c>
      <c r="B6276">
        <v>25</v>
      </c>
      <c r="C6276" t="s">
        <v>19</v>
      </c>
      <c r="D6276" t="s">
        <v>25</v>
      </c>
      <c r="E6276" s="6" t="s">
        <v>18346</v>
      </c>
      <c r="F6276" t="s">
        <v>37</v>
      </c>
      <c r="G6276">
        <v>2</v>
      </c>
      <c r="H6276">
        <v>1</v>
      </c>
      <c r="I6276">
        <v>47</v>
      </c>
      <c r="J6276">
        <v>3</v>
      </c>
      <c r="K6276">
        <v>285.83999999999997</v>
      </c>
      <c r="L6276" t="str">
        <f t="shared" si="588"/>
        <v/>
      </c>
      <c r="M6276">
        <v>2</v>
      </c>
      <c r="N6276" t="str">
        <f t="shared" si="589"/>
        <v/>
      </c>
      <c r="O6276">
        <v>20</v>
      </c>
      <c r="P6276" s="11">
        <v>0.5</v>
      </c>
      <c r="Q6276" s="11">
        <v>6.3829787234042507E-2</v>
      </c>
      <c r="R6276" s="12">
        <v>142.91999999999999</v>
      </c>
      <c r="S6276" t="s">
        <v>22</v>
      </c>
      <c r="T6276">
        <v>0</v>
      </c>
      <c r="U6276">
        <f t="shared" si="590"/>
        <v>5</v>
      </c>
      <c r="V6276">
        <f t="shared" si="591"/>
        <v>1</v>
      </c>
      <c r="W6276">
        <f t="shared" si="592"/>
        <v>3</v>
      </c>
      <c r="X6276" t="str">
        <f t="shared" si="593"/>
        <v>513</v>
      </c>
      <c r="Y6276" t="str">
        <f>IF(Table1[[#This Row],[RFM_Score]]="555","Champion", IF(AND(J6276&gt;=4,V6276&gt;=4),"Loyal", IF(U6276&lt;=2,"At Risk", IF(W6276&gt;=4,"Potential Loyalist","Others"))))</f>
        <v>Others</v>
      </c>
    </row>
    <row r="6277" spans="1:25">
      <c r="A6277" t="s">
        <v>8391</v>
      </c>
      <c r="B6277">
        <v>61</v>
      </c>
      <c r="C6277" t="s">
        <v>24</v>
      </c>
      <c r="D6277" t="s">
        <v>25</v>
      </c>
      <c r="E6277" s="6" t="s">
        <v>18347</v>
      </c>
      <c r="F6277" t="s">
        <v>60</v>
      </c>
      <c r="G6277">
        <v>5</v>
      </c>
      <c r="H6277">
        <v>1</v>
      </c>
      <c r="I6277">
        <v>57</v>
      </c>
      <c r="J6277">
        <v>3</v>
      </c>
      <c r="K6277">
        <v>285.77</v>
      </c>
      <c r="L6277" t="str">
        <f t="shared" si="588"/>
        <v/>
      </c>
      <c r="M6277">
        <v>2</v>
      </c>
      <c r="N6277" t="str">
        <f t="shared" si="589"/>
        <v/>
      </c>
      <c r="O6277">
        <v>4</v>
      </c>
      <c r="P6277" s="11">
        <v>0.2</v>
      </c>
      <c r="Q6277" s="11">
        <v>5.2631578947368397E-2</v>
      </c>
      <c r="R6277" s="12">
        <v>142.88499999999999</v>
      </c>
      <c r="S6277" t="s">
        <v>22</v>
      </c>
      <c r="T6277">
        <v>0</v>
      </c>
      <c r="U6277">
        <f t="shared" si="590"/>
        <v>5</v>
      </c>
      <c r="V6277">
        <f t="shared" si="591"/>
        <v>1</v>
      </c>
      <c r="W6277">
        <f t="shared" si="592"/>
        <v>3</v>
      </c>
      <c r="X6277" t="str">
        <f t="shared" si="593"/>
        <v>513</v>
      </c>
      <c r="Y6277" t="str">
        <f>IF(Table1[[#This Row],[RFM_Score]]="555","Champion", IF(AND(J6277&gt;=4,V6277&gt;=4),"Loyal", IF(U6277&lt;=2,"At Risk", IF(W6277&gt;=4,"Potential Loyalist","Others"))))</f>
        <v>Others</v>
      </c>
    </row>
    <row r="6278" spans="1:25">
      <c r="A6278" t="s">
        <v>6931</v>
      </c>
      <c r="B6278">
        <v>26</v>
      </c>
      <c r="C6278" t="s">
        <v>24</v>
      </c>
      <c r="D6278" t="s">
        <v>41</v>
      </c>
      <c r="E6278" s="6" t="s">
        <v>18348</v>
      </c>
      <c r="F6278" t="s">
        <v>26</v>
      </c>
      <c r="G6278">
        <v>2</v>
      </c>
      <c r="H6278">
        <v>0</v>
      </c>
      <c r="I6278">
        <v>63</v>
      </c>
      <c r="J6278">
        <v>7</v>
      </c>
      <c r="K6278">
        <v>285.52</v>
      </c>
      <c r="L6278" t="str">
        <f t="shared" si="588"/>
        <v/>
      </c>
      <c r="M6278">
        <v>2</v>
      </c>
      <c r="N6278" t="str">
        <f t="shared" si="589"/>
        <v/>
      </c>
      <c r="O6278">
        <v>95</v>
      </c>
      <c r="P6278" s="11">
        <v>0</v>
      </c>
      <c r="Q6278" s="11">
        <v>0.11111111111111099</v>
      </c>
      <c r="R6278" s="12">
        <v>142.76</v>
      </c>
      <c r="S6278" t="s">
        <v>22</v>
      </c>
      <c r="T6278">
        <v>0</v>
      </c>
      <c r="U6278">
        <f t="shared" si="590"/>
        <v>2</v>
      </c>
      <c r="V6278">
        <f t="shared" si="591"/>
        <v>1</v>
      </c>
      <c r="W6278">
        <f t="shared" si="592"/>
        <v>3</v>
      </c>
      <c r="X6278" t="str">
        <f t="shared" si="593"/>
        <v>213</v>
      </c>
      <c r="Y6278" t="str">
        <f>IF(Table1[[#This Row],[RFM_Score]]="555","Champion", IF(AND(J6278&gt;=4,V6278&gt;=4),"Loyal", IF(U6278&lt;=2,"At Risk", IF(W6278&gt;=4,"Potential Loyalist","Others"))))</f>
        <v>At Risk</v>
      </c>
    </row>
    <row r="6279" spans="1:25">
      <c r="A6279" t="s">
        <v>2150</v>
      </c>
      <c r="B6279">
        <v>22</v>
      </c>
      <c r="C6279" t="s">
        <v>19</v>
      </c>
      <c r="D6279" t="s">
        <v>41</v>
      </c>
      <c r="E6279" s="6" t="s">
        <v>18349</v>
      </c>
      <c r="F6279" t="s">
        <v>30</v>
      </c>
      <c r="G6279">
        <v>0</v>
      </c>
      <c r="H6279">
        <v>0</v>
      </c>
      <c r="I6279">
        <v>59</v>
      </c>
      <c r="J6279">
        <v>4</v>
      </c>
      <c r="K6279">
        <v>285.51</v>
      </c>
      <c r="L6279" t="str">
        <f t="shared" si="588"/>
        <v/>
      </c>
      <c r="M6279">
        <v>2</v>
      </c>
      <c r="N6279" t="str">
        <f t="shared" si="589"/>
        <v/>
      </c>
      <c r="O6279">
        <v>28</v>
      </c>
      <c r="P6279" s="11">
        <v>0</v>
      </c>
      <c r="Q6279" s="11">
        <v>6.7796610169491497E-2</v>
      </c>
      <c r="R6279" s="12">
        <v>142.755</v>
      </c>
      <c r="S6279" t="s">
        <v>22</v>
      </c>
      <c r="T6279">
        <v>0</v>
      </c>
      <c r="U6279">
        <f t="shared" si="590"/>
        <v>4</v>
      </c>
      <c r="V6279">
        <f t="shared" si="591"/>
        <v>1</v>
      </c>
      <c r="W6279">
        <f t="shared" si="592"/>
        <v>3</v>
      </c>
      <c r="X6279" t="str">
        <f t="shared" si="593"/>
        <v>413</v>
      </c>
      <c r="Y6279" t="str">
        <f>IF(Table1[[#This Row],[RFM_Score]]="555","Champion", IF(AND(J6279&gt;=4,V6279&gt;=4),"Loyal", IF(U6279&lt;=2,"At Risk", IF(W6279&gt;=4,"Potential Loyalist","Others"))))</f>
        <v>Others</v>
      </c>
    </row>
    <row r="6280" spans="1:25">
      <c r="A6280" t="s">
        <v>4204</v>
      </c>
      <c r="B6280">
        <v>32</v>
      </c>
      <c r="C6280" t="s">
        <v>24</v>
      </c>
      <c r="D6280" t="s">
        <v>29</v>
      </c>
      <c r="E6280" s="6" t="s">
        <v>18350</v>
      </c>
      <c r="F6280" t="s">
        <v>62</v>
      </c>
      <c r="G6280">
        <v>3</v>
      </c>
      <c r="H6280">
        <v>0</v>
      </c>
      <c r="I6280">
        <v>45</v>
      </c>
      <c r="J6280">
        <v>2</v>
      </c>
      <c r="K6280">
        <v>285.51</v>
      </c>
      <c r="L6280" t="str">
        <f t="shared" si="588"/>
        <v/>
      </c>
      <c r="M6280">
        <v>2</v>
      </c>
      <c r="N6280" t="str">
        <f t="shared" si="589"/>
        <v/>
      </c>
      <c r="O6280">
        <v>2</v>
      </c>
      <c r="P6280" s="11">
        <v>0</v>
      </c>
      <c r="Q6280" s="11">
        <v>4.4444444444444398E-2</v>
      </c>
      <c r="R6280" s="12">
        <v>142.755</v>
      </c>
      <c r="S6280" t="s">
        <v>22</v>
      </c>
      <c r="T6280">
        <v>1</v>
      </c>
      <c r="U6280">
        <f t="shared" si="590"/>
        <v>5</v>
      </c>
      <c r="V6280">
        <f t="shared" si="591"/>
        <v>1</v>
      </c>
      <c r="W6280">
        <f t="shared" si="592"/>
        <v>3</v>
      </c>
      <c r="X6280" t="str">
        <f t="shared" si="593"/>
        <v>513</v>
      </c>
      <c r="Y6280" t="str">
        <f>IF(Table1[[#This Row],[RFM_Score]]="555","Champion", IF(AND(J6280&gt;=4,V6280&gt;=4),"Loyal", IF(U6280&lt;=2,"At Risk", IF(W6280&gt;=4,"Potential Loyalist","Others"))))</f>
        <v>Others</v>
      </c>
    </row>
    <row r="6281" spans="1:25">
      <c r="A6281" t="s">
        <v>3030</v>
      </c>
      <c r="B6281">
        <v>32</v>
      </c>
      <c r="C6281" t="s">
        <v>19</v>
      </c>
      <c r="D6281" t="s">
        <v>25</v>
      </c>
      <c r="E6281" s="6" t="s">
        <v>18351</v>
      </c>
      <c r="F6281" t="s">
        <v>21</v>
      </c>
      <c r="G6281">
        <v>2</v>
      </c>
      <c r="H6281">
        <v>1</v>
      </c>
      <c r="I6281">
        <v>49</v>
      </c>
      <c r="J6281">
        <v>3</v>
      </c>
      <c r="K6281">
        <v>285.25</v>
      </c>
      <c r="L6281" t="str">
        <f t="shared" si="588"/>
        <v/>
      </c>
      <c r="M6281">
        <v>2</v>
      </c>
      <c r="N6281" t="str">
        <f t="shared" si="589"/>
        <v/>
      </c>
      <c r="O6281">
        <v>26</v>
      </c>
      <c r="P6281" s="11">
        <v>0.5</v>
      </c>
      <c r="Q6281" s="11">
        <v>6.1224489795918297E-2</v>
      </c>
      <c r="R6281" s="12">
        <v>142.625</v>
      </c>
      <c r="S6281" t="s">
        <v>22</v>
      </c>
      <c r="T6281">
        <v>0</v>
      </c>
      <c r="U6281">
        <f t="shared" si="590"/>
        <v>4</v>
      </c>
      <c r="V6281">
        <f t="shared" si="591"/>
        <v>1</v>
      </c>
      <c r="W6281">
        <f t="shared" si="592"/>
        <v>3</v>
      </c>
      <c r="X6281" t="str">
        <f t="shared" si="593"/>
        <v>413</v>
      </c>
      <c r="Y6281" t="str">
        <f>IF(Table1[[#This Row],[RFM_Score]]="555","Champion", IF(AND(J6281&gt;=4,V6281&gt;=4),"Loyal", IF(U6281&lt;=2,"At Risk", IF(W6281&gt;=4,"Potential Loyalist","Others"))))</f>
        <v>Others</v>
      </c>
    </row>
    <row r="6282" spans="1:25">
      <c r="A6282" t="s">
        <v>1780</v>
      </c>
      <c r="B6282">
        <v>48</v>
      </c>
      <c r="C6282" t="s">
        <v>24</v>
      </c>
      <c r="D6282" t="s">
        <v>35</v>
      </c>
      <c r="E6282" s="6" t="s">
        <v>18352</v>
      </c>
      <c r="F6282" t="s">
        <v>62</v>
      </c>
      <c r="G6282">
        <v>1</v>
      </c>
      <c r="H6282">
        <v>0</v>
      </c>
      <c r="I6282">
        <v>53</v>
      </c>
      <c r="J6282">
        <v>1</v>
      </c>
      <c r="K6282">
        <v>285.05</v>
      </c>
      <c r="L6282" t="str">
        <f t="shared" si="588"/>
        <v/>
      </c>
      <c r="M6282">
        <v>2</v>
      </c>
      <c r="N6282" t="str">
        <f t="shared" si="589"/>
        <v/>
      </c>
      <c r="O6282">
        <v>24</v>
      </c>
      <c r="P6282" s="11">
        <v>0</v>
      </c>
      <c r="Q6282" s="11">
        <v>1.8867924528301799E-2</v>
      </c>
      <c r="R6282" s="12">
        <v>142.52500000000001</v>
      </c>
      <c r="S6282" t="s">
        <v>22</v>
      </c>
      <c r="T6282">
        <v>1</v>
      </c>
      <c r="U6282">
        <f t="shared" si="590"/>
        <v>4</v>
      </c>
      <c r="V6282">
        <f t="shared" si="591"/>
        <v>1</v>
      </c>
      <c r="W6282">
        <f t="shared" si="592"/>
        <v>3</v>
      </c>
      <c r="X6282" t="str">
        <f t="shared" si="593"/>
        <v>413</v>
      </c>
      <c r="Y6282" t="str">
        <f>IF(Table1[[#This Row],[RFM_Score]]="555","Champion", IF(AND(J6282&gt;=4,V6282&gt;=4),"Loyal", IF(U6282&lt;=2,"At Risk", IF(W6282&gt;=4,"Potential Loyalist","Others"))))</f>
        <v>Others</v>
      </c>
    </row>
    <row r="6283" spans="1:25">
      <c r="A6283" t="s">
        <v>4871</v>
      </c>
      <c r="B6283">
        <v>18</v>
      </c>
      <c r="C6283" t="s">
        <v>19</v>
      </c>
      <c r="D6283" t="s">
        <v>25</v>
      </c>
      <c r="E6283" s="6" t="s">
        <v>18353</v>
      </c>
      <c r="F6283" t="s">
        <v>62</v>
      </c>
      <c r="G6283">
        <v>5</v>
      </c>
      <c r="H6283">
        <v>1</v>
      </c>
      <c r="I6283">
        <v>52</v>
      </c>
      <c r="J6283">
        <v>1</v>
      </c>
      <c r="K6283">
        <v>284.27</v>
      </c>
      <c r="L6283" t="str">
        <f t="shared" si="588"/>
        <v/>
      </c>
      <c r="M6283">
        <v>2</v>
      </c>
      <c r="N6283" t="str">
        <f t="shared" si="589"/>
        <v/>
      </c>
      <c r="O6283">
        <v>33</v>
      </c>
      <c r="P6283" s="11">
        <v>0.2</v>
      </c>
      <c r="Q6283" s="11">
        <v>1.9230769230769201E-2</v>
      </c>
      <c r="R6283" s="12">
        <v>142.13499999999999</v>
      </c>
      <c r="S6283" t="s">
        <v>22</v>
      </c>
      <c r="T6283">
        <v>0</v>
      </c>
      <c r="U6283">
        <f t="shared" si="590"/>
        <v>4</v>
      </c>
      <c r="V6283">
        <f t="shared" si="591"/>
        <v>1</v>
      </c>
      <c r="W6283">
        <f t="shared" si="592"/>
        <v>3</v>
      </c>
      <c r="X6283" t="str">
        <f t="shared" si="593"/>
        <v>413</v>
      </c>
      <c r="Y6283" t="str">
        <f>IF(Table1[[#This Row],[RFM_Score]]="555","Champion", IF(AND(J6283&gt;=4,V6283&gt;=4),"Loyal", IF(U6283&lt;=2,"At Risk", IF(W6283&gt;=4,"Potential Loyalist","Others"))))</f>
        <v>Others</v>
      </c>
    </row>
    <row r="6284" spans="1:25">
      <c r="A6284" t="s">
        <v>6059</v>
      </c>
      <c r="B6284">
        <v>64</v>
      </c>
      <c r="C6284" t="s">
        <v>24</v>
      </c>
      <c r="D6284" t="s">
        <v>49</v>
      </c>
      <c r="E6284" s="6" t="s">
        <v>18354</v>
      </c>
      <c r="F6284" t="s">
        <v>26</v>
      </c>
      <c r="G6284">
        <v>5</v>
      </c>
      <c r="H6284">
        <v>2</v>
      </c>
      <c r="I6284">
        <v>55</v>
      </c>
      <c r="J6284">
        <v>1</v>
      </c>
      <c r="K6284">
        <v>284.13</v>
      </c>
      <c r="L6284" t="str">
        <f t="shared" si="588"/>
        <v/>
      </c>
      <c r="M6284">
        <v>2</v>
      </c>
      <c r="N6284" t="str">
        <f t="shared" si="589"/>
        <v/>
      </c>
      <c r="O6284">
        <v>1</v>
      </c>
      <c r="P6284" s="11">
        <v>0.4</v>
      </c>
      <c r="Q6284" s="11">
        <v>1.8181818181818101E-2</v>
      </c>
      <c r="R6284" s="12">
        <v>142.065</v>
      </c>
      <c r="S6284" t="s">
        <v>22</v>
      </c>
      <c r="T6284">
        <v>0</v>
      </c>
      <c r="U6284">
        <f t="shared" si="590"/>
        <v>5</v>
      </c>
      <c r="V6284">
        <f t="shared" si="591"/>
        <v>1</v>
      </c>
      <c r="W6284">
        <f t="shared" si="592"/>
        <v>3</v>
      </c>
      <c r="X6284" t="str">
        <f t="shared" si="593"/>
        <v>513</v>
      </c>
      <c r="Y6284" t="str">
        <f>IF(Table1[[#This Row],[RFM_Score]]="555","Champion", IF(AND(J6284&gt;=4,V6284&gt;=4),"Loyal", IF(U6284&lt;=2,"At Risk", IF(W6284&gt;=4,"Potential Loyalist","Others"))))</f>
        <v>Others</v>
      </c>
    </row>
    <row r="6285" spans="1:25">
      <c r="A6285" t="s">
        <v>4277</v>
      </c>
      <c r="B6285">
        <v>18</v>
      </c>
      <c r="C6285" t="s">
        <v>19</v>
      </c>
      <c r="D6285" t="s">
        <v>49</v>
      </c>
      <c r="E6285" s="6" t="s">
        <v>18355</v>
      </c>
      <c r="F6285" t="s">
        <v>60</v>
      </c>
      <c r="G6285">
        <v>2</v>
      </c>
      <c r="H6285">
        <v>2</v>
      </c>
      <c r="I6285">
        <v>54</v>
      </c>
      <c r="J6285">
        <v>1</v>
      </c>
      <c r="K6285">
        <v>283.64</v>
      </c>
      <c r="L6285" t="str">
        <f t="shared" si="588"/>
        <v/>
      </c>
      <c r="M6285">
        <v>2</v>
      </c>
      <c r="N6285" t="str">
        <f t="shared" si="589"/>
        <v/>
      </c>
      <c r="O6285">
        <v>80</v>
      </c>
      <c r="P6285" s="11">
        <v>1</v>
      </c>
      <c r="Q6285" s="11">
        <v>1.85185185185185E-2</v>
      </c>
      <c r="R6285" s="12">
        <v>141.82</v>
      </c>
      <c r="S6285" t="s">
        <v>22</v>
      </c>
      <c r="T6285">
        <v>0</v>
      </c>
      <c r="U6285">
        <f t="shared" si="590"/>
        <v>2</v>
      </c>
      <c r="V6285">
        <f t="shared" si="591"/>
        <v>1</v>
      </c>
      <c r="W6285">
        <f t="shared" si="592"/>
        <v>3</v>
      </c>
      <c r="X6285" t="str">
        <f t="shared" si="593"/>
        <v>213</v>
      </c>
      <c r="Y6285" t="str">
        <f>IF(Table1[[#This Row],[RFM_Score]]="555","Champion", IF(AND(J6285&gt;=4,V6285&gt;=4),"Loyal", IF(U6285&lt;=2,"At Risk", IF(W6285&gt;=4,"Potential Loyalist","Others"))))</f>
        <v>At Risk</v>
      </c>
    </row>
    <row r="6286" spans="1:25">
      <c r="A6286" t="s">
        <v>4819</v>
      </c>
      <c r="B6286">
        <v>18</v>
      </c>
      <c r="C6286" t="s">
        <v>24</v>
      </c>
      <c r="D6286" t="s">
        <v>20</v>
      </c>
      <c r="E6286" s="6" t="s">
        <v>18356</v>
      </c>
      <c r="F6286" t="s">
        <v>21</v>
      </c>
      <c r="G6286">
        <v>3</v>
      </c>
      <c r="H6286">
        <v>1</v>
      </c>
      <c r="I6286">
        <v>49</v>
      </c>
      <c r="J6286">
        <v>1</v>
      </c>
      <c r="K6286">
        <v>283.49</v>
      </c>
      <c r="L6286" t="str">
        <f t="shared" si="588"/>
        <v/>
      </c>
      <c r="M6286">
        <v>2</v>
      </c>
      <c r="N6286" t="str">
        <f t="shared" si="589"/>
        <v/>
      </c>
      <c r="O6286">
        <v>7</v>
      </c>
      <c r="P6286" s="11">
        <v>0.33333333333333298</v>
      </c>
      <c r="Q6286" s="11">
        <v>2.04081632653061E-2</v>
      </c>
      <c r="R6286" s="12">
        <v>141.745</v>
      </c>
      <c r="S6286" t="s">
        <v>22</v>
      </c>
      <c r="T6286">
        <v>0</v>
      </c>
      <c r="U6286">
        <f t="shared" si="590"/>
        <v>5</v>
      </c>
      <c r="V6286">
        <f t="shared" si="591"/>
        <v>1</v>
      </c>
      <c r="W6286">
        <f t="shared" si="592"/>
        <v>3</v>
      </c>
      <c r="X6286" t="str">
        <f t="shared" si="593"/>
        <v>513</v>
      </c>
      <c r="Y6286" t="str">
        <f>IF(Table1[[#This Row],[RFM_Score]]="555","Champion", IF(AND(J6286&gt;=4,V6286&gt;=4),"Loyal", IF(U6286&lt;=2,"At Risk", IF(W6286&gt;=4,"Potential Loyalist","Others"))))</f>
        <v>Others</v>
      </c>
    </row>
    <row r="6287" spans="1:25">
      <c r="A6287" t="s">
        <v>1527</v>
      </c>
      <c r="B6287">
        <v>28</v>
      </c>
      <c r="C6287" t="s">
        <v>19</v>
      </c>
      <c r="D6287" t="s">
        <v>49</v>
      </c>
      <c r="E6287" s="6" t="s">
        <v>18357</v>
      </c>
      <c r="F6287" t="s">
        <v>62</v>
      </c>
      <c r="G6287">
        <v>2</v>
      </c>
      <c r="H6287">
        <v>0</v>
      </c>
      <c r="I6287">
        <v>46</v>
      </c>
      <c r="J6287">
        <v>0</v>
      </c>
      <c r="K6287">
        <v>283.43</v>
      </c>
      <c r="L6287" t="str">
        <f t="shared" si="588"/>
        <v/>
      </c>
      <c r="M6287">
        <v>2</v>
      </c>
      <c r="N6287" t="str">
        <f t="shared" si="589"/>
        <v/>
      </c>
      <c r="O6287">
        <v>317</v>
      </c>
      <c r="P6287" s="11">
        <v>0</v>
      </c>
      <c r="Q6287" s="11">
        <v>0</v>
      </c>
      <c r="R6287" s="12">
        <v>141.715</v>
      </c>
      <c r="S6287" t="s">
        <v>22</v>
      </c>
      <c r="T6287">
        <v>0</v>
      </c>
      <c r="U6287">
        <f t="shared" si="590"/>
        <v>1</v>
      </c>
      <c r="V6287">
        <f t="shared" si="591"/>
        <v>1</v>
      </c>
      <c r="W6287">
        <f t="shared" si="592"/>
        <v>3</v>
      </c>
      <c r="X6287" t="str">
        <f t="shared" si="593"/>
        <v>113</v>
      </c>
      <c r="Y6287" t="str">
        <f>IF(Table1[[#This Row],[RFM_Score]]="555","Champion", IF(AND(J6287&gt;=4,V6287&gt;=4),"Loyal", IF(U6287&lt;=2,"At Risk", IF(W6287&gt;=4,"Potential Loyalist","Others"))))</f>
        <v>At Risk</v>
      </c>
    </row>
    <row r="6288" spans="1:25">
      <c r="A6288" t="s">
        <v>6381</v>
      </c>
      <c r="B6288">
        <v>35</v>
      </c>
      <c r="C6288" t="s">
        <v>24</v>
      </c>
      <c r="D6288" t="s">
        <v>25</v>
      </c>
      <c r="E6288" s="6" t="s">
        <v>18358</v>
      </c>
      <c r="F6288" t="s">
        <v>21</v>
      </c>
      <c r="G6288">
        <v>4</v>
      </c>
      <c r="H6288">
        <v>1</v>
      </c>
      <c r="I6288">
        <v>49</v>
      </c>
      <c r="J6288">
        <v>4</v>
      </c>
      <c r="K6288">
        <v>283.27</v>
      </c>
      <c r="L6288" t="str">
        <f t="shared" si="588"/>
        <v/>
      </c>
      <c r="M6288">
        <v>2</v>
      </c>
      <c r="N6288" t="str">
        <f t="shared" si="589"/>
        <v/>
      </c>
      <c r="O6288">
        <v>58</v>
      </c>
      <c r="P6288" s="11">
        <v>0.25</v>
      </c>
      <c r="Q6288" s="11">
        <v>8.16326530612244E-2</v>
      </c>
      <c r="R6288" s="12">
        <v>141.63499999999999</v>
      </c>
      <c r="S6288" t="s">
        <v>22</v>
      </c>
      <c r="T6288">
        <v>1</v>
      </c>
      <c r="U6288">
        <f t="shared" si="590"/>
        <v>3</v>
      </c>
      <c r="V6288">
        <f t="shared" si="591"/>
        <v>1</v>
      </c>
      <c r="W6288">
        <f t="shared" si="592"/>
        <v>3</v>
      </c>
      <c r="X6288" t="str">
        <f t="shared" si="593"/>
        <v>313</v>
      </c>
      <c r="Y6288" t="str">
        <f>IF(Table1[[#This Row],[RFM_Score]]="555","Champion", IF(AND(J6288&gt;=4,V6288&gt;=4),"Loyal", IF(U6288&lt;=2,"At Risk", IF(W6288&gt;=4,"Potential Loyalist","Others"))))</f>
        <v>Others</v>
      </c>
    </row>
    <row r="6289" spans="1:25">
      <c r="A6289" t="s">
        <v>3412</v>
      </c>
      <c r="B6289">
        <v>22</v>
      </c>
      <c r="C6289" t="s">
        <v>19</v>
      </c>
      <c r="D6289" t="s">
        <v>25</v>
      </c>
      <c r="E6289" s="6" t="s">
        <v>18359</v>
      </c>
      <c r="F6289" t="s">
        <v>62</v>
      </c>
      <c r="G6289">
        <v>7</v>
      </c>
      <c r="H6289">
        <v>1</v>
      </c>
      <c r="I6289">
        <v>63</v>
      </c>
      <c r="J6289">
        <v>3</v>
      </c>
      <c r="K6289">
        <v>283.25</v>
      </c>
      <c r="L6289" t="str">
        <f t="shared" si="588"/>
        <v/>
      </c>
      <c r="M6289">
        <v>2</v>
      </c>
      <c r="N6289" t="str">
        <f t="shared" si="589"/>
        <v/>
      </c>
      <c r="O6289">
        <v>12</v>
      </c>
      <c r="P6289" s="11">
        <v>0.14285714285714199</v>
      </c>
      <c r="Q6289" s="11">
        <v>4.7619047619047603E-2</v>
      </c>
      <c r="R6289" s="12">
        <v>141.625</v>
      </c>
      <c r="S6289" t="s">
        <v>22</v>
      </c>
      <c r="T6289">
        <v>0</v>
      </c>
      <c r="U6289">
        <f t="shared" si="590"/>
        <v>5</v>
      </c>
      <c r="V6289">
        <f t="shared" si="591"/>
        <v>1</v>
      </c>
      <c r="W6289">
        <f t="shared" si="592"/>
        <v>3</v>
      </c>
      <c r="X6289" t="str">
        <f t="shared" si="593"/>
        <v>513</v>
      </c>
      <c r="Y6289" t="str">
        <f>IF(Table1[[#This Row],[RFM_Score]]="555","Champion", IF(AND(J6289&gt;=4,V6289&gt;=4),"Loyal", IF(U6289&lt;=2,"At Risk", IF(W6289&gt;=4,"Potential Loyalist","Others"))))</f>
        <v>Others</v>
      </c>
    </row>
    <row r="6290" spans="1:25">
      <c r="A6290" t="s">
        <v>11374</v>
      </c>
      <c r="B6290">
        <v>26</v>
      </c>
      <c r="C6290" t="s">
        <v>19</v>
      </c>
      <c r="D6290" t="s">
        <v>25</v>
      </c>
      <c r="E6290" s="6" t="s">
        <v>18360</v>
      </c>
      <c r="F6290" t="s">
        <v>30</v>
      </c>
      <c r="G6290">
        <v>3</v>
      </c>
      <c r="H6290">
        <v>1</v>
      </c>
      <c r="I6290">
        <v>60</v>
      </c>
      <c r="J6290">
        <v>6</v>
      </c>
      <c r="K6290">
        <v>283.10000000000002</v>
      </c>
      <c r="L6290" t="str">
        <f t="shared" si="588"/>
        <v/>
      </c>
      <c r="M6290">
        <v>2</v>
      </c>
      <c r="N6290" t="str">
        <f t="shared" si="589"/>
        <v/>
      </c>
      <c r="O6290">
        <v>29</v>
      </c>
      <c r="P6290" s="11">
        <v>0.33333333333333298</v>
      </c>
      <c r="Q6290" s="11">
        <v>0.1</v>
      </c>
      <c r="R6290" s="12">
        <v>141.55000000000001</v>
      </c>
      <c r="S6290" t="s">
        <v>22</v>
      </c>
      <c r="T6290">
        <v>0</v>
      </c>
      <c r="U6290">
        <f t="shared" si="590"/>
        <v>4</v>
      </c>
      <c r="V6290">
        <f t="shared" si="591"/>
        <v>1</v>
      </c>
      <c r="W6290">
        <f t="shared" si="592"/>
        <v>3</v>
      </c>
      <c r="X6290" t="str">
        <f t="shared" si="593"/>
        <v>413</v>
      </c>
      <c r="Y6290" t="str">
        <f>IF(Table1[[#This Row],[RFM_Score]]="555","Champion", IF(AND(J6290&gt;=4,V6290&gt;=4),"Loyal", IF(U6290&lt;=2,"At Risk", IF(W6290&gt;=4,"Potential Loyalist","Others"))))</f>
        <v>Others</v>
      </c>
    </row>
    <row r="6291" spans="1:25">
      <c r="A6291" t="s">
        <v>5368</v>
      </c>
      <c r="B6291">
        <v>31</v>
      </c>
      <c r="C6291" t="s">
        <v>19</v>
      </c>
      <c r="D6291" t="s">
        <v>25</v>
      </c>
      <c r="E6291" s="6" t="s">
        <v>18361</v>
      </c>
      <c r="F6291" t="s">
        <v>21</v>
      </c>
      <c r="G6291">
        <v>4</v>
      </c>
      <c r="H6291">
        <v>1</v>
      </c>
      <c r="I6291">
        <v>55</v>
      </c>
      <c r="J6291">
        <v>5</v>
      </c>
      <c r="K6291">
        <v>282.75</v>
      </c>
      <c r="L6291" t="str">
        <f t="shared" si="588"/>
        <v/>
      </c>
      <c r="M6291">
        <v>2</v>
      </c>
      <c r="N6291" t="str">
        <f t="shared" si="589"/>
        <v/>
      </c>
      <c r="O6291">
        <v>8</v>
      </c>
      <c r="P6291" s="11">
        <v>0.25</v>
      </c>
      <c r="Q6291" s="11">
        <v>9.0909090909090898E-2</v>
      </c>
      <c r="R6291" s="12">
        <v>141.375</v>
      </c>
      <c r="S6291" t="s">
        <v>22</v>
      </c>
      <c r="T6291">
        <v>0</v>
      </c>
      <c r="U6291">
        <f t="shared" si="590"/>
        <v>5</v>
      </c>
      <c r="V6291">
        <f t="shared" si="591"/>
        <v>1</v>
      </c>
      <c r="W6291">
        <f t="shared" si="592"/>
        <v>3</v>
      </c>
      <c r="X6291" t="str">
        <f t="shared" si="593"/>
        <v>513</v>
      </c>
      <c r="Y6291" t="str">
        <f>IF(Table1[[#This Row],[RFM_Score]]="555","Champion", IF(AND(J6291&gt;=4,V6291&gt;=4),"Loyal", IF(U6291&lt;=2,"At Risk", IF(W6291&gt;=4,"Potential Loyalist","Others"))))</f>
        <v>Others</v>
      </c>
    </row>
    <row r="6292" spans="1:25">
      <c r="A6292" t="s">
        <v>5976</v>
      </c>
      <c r="B6292">
        <v>61</v>
      </c>
      <c r="C6292" t="s">
        <v>24</v>
      </c>
      <c r="D6292" t="s">
        <v>25</v>
      </c>
      <c r="E6292" s="6" t="s">
        <v>18362</v>
      </c>
      <c r="F6292" t="s">
        <v>60</v>
      </c>
      <c r="G6292">
        <v>3</v>
      </c>
      <c r="H6292">
        <v>0</v>
      </c>
      <c r="I6292">
        <v>50</v>
      </c>
      <c r="J6292">
        <v>3</v>
      </c>
      <c r="K6292">
        <v>282.56</v>
      </c>
      <c r="L6292" t="str">
        <f t="shared" si="588"/>
        <v/>
      </c>
      <c r="M6292">
        <v>2</v>
      </c>
      <c r="N6292" t="str">
        <f t="shared" si="589"/>
        <v/>
      </c>
      <c r="O6292">
        <v>12</v>
      </c>
      <c r="P6292" s="11">
        <v>0</v>
      </c>
      <c r="Q6292" s="11">
        <v>0.06</v>
      </c>
      <c r="R6292" s="12">
        <v>141.28</v>
      </c>
      <c r="S6292" t="s">
        <v>22</v>
      </c>
      <c r="T6292">
        <v>0</v>
      </c>
      <c r="U6292">
        <f t="shared" si="590"/>
        <v>5</v>
      </c>
      <c r="V6292">
        <f t="shared" si="591"/>
        <v>1</v>
      </c>
      <c r="W6292">
        <f t="shared" si="592"/>
        <v>3</v>
      </c>
      <c r="X6292" t="str">
        <f t="shared" si="593"/>
        <v>513</v>
      </c>
      <c r="Y6292" t="str">
        <f>IF(Table1[[#This Row],[RFM_Score]]="555","Champion", IF(AND(J6292&gt;=4,V6292&gt;=4),"Loyal", IF(U6292&lt;=2,"At Risk", IF(W6292&gt;=4,"Potential Loyalist","Others"))))</f>
        <v>Others</v>
      </c>
    </row>
    <row r="6293" spans="1:25">
      <c r="A6293" t="s">
        <v>1834</v>
      </c>
      <c r="B6293">
        <v>25</v>
      </c>
      <c r="C6293" t="s">
        <v>24</v>
      </c>
      <c r="D6293" t="s">
        <v>41</v>
      </c>
      <c r="E6293" s="6" t="s">
        <v>18363</v>
      </c>
      <c r="F6293" t="s">
        <v>60</v>
      </c>
      <c r="G6293">
        <v>3</v>
      </c>
      <c r="H6293">
        <v>1</v>
      </c>
      <c r="I6293">
        <v>47</v>
      </c>
      <c r="J6293">
        <v>2</v>
      </c>
      <c r="K6293">
        <v>282.52</v>
      </c>
      <c r="L6293" t="str">
        <f t="shared" si="588"/>
        <v/>
      </c>
      <c r="M6293">
        <v>2</v>
      </c>
      <c r="N6293" t="str">
        <f t="shared" si="589"/>
        <v/>
      </c>
      <c r="O6293">
        <v>34</v>
      </c>
      <c r="P6293" s="11">
        <v>0.33333333333333298</v>
      </c>
      <c r="Q6293" s="11">
        <v>4.2553191489361701E-2</v>
      </c>
      <c r="R6293" s="12">
        <v>141.26</v>
      </c>
      <c r="S6293" t="s">
        <v>22</v>
      </c>
      <c r="T6293">
        <v>0</v>
      </c>
      <c r="U6293">
        <f t="shared" si="590"/>
        <v>4</v>
      </c>
      <c r="V6293">
        <f t="shared" si="591"/>
        <v>1</v>
      </c>
      <c r="W6293">
        <f t="shared" si="592"/>
        <v>3</v>
      </c>
      <c r="X6293" t="str">
        <f t="shared" si="593"/>
        <v>413</v>
      </c>
      <c r="Y6293" t="str">
        <f>IF(Table1[[#This Row],[RFM_Score]]="555","Champion", IF(AND(J6293&gt;=4,V6293&gt;=4),"Loyal", IF(U6293&lt;=2,"At Risk", IF(W6293&gt;=4,"Potential Loyalist","Others"))))</f>
        <v>Others</v>
      </c>
    </row>
    <row r="6294" spans="1:25">
      <c r="A6294" t="s">
        <v>5117</v>
      </c>
      <c r="B6294">
        <v>23</v>
      </c>
      <c r="C6294" t="s">
        <v>24</v>
      </c>
      <c r="D6294" t="s">
        <v>25</v>
      </c>
      <c r="E6294" s="6" t="s">
        <v>18364</v>
      </c>
      <c r="F6294" t="s">
        <v>26</v>
      </c>
      <c r="G6294">
        <v>5</v>
      </c>
      <c r="H6294">
        <v>1</v>
      </c>
      <c r="I6294">
        <v>46</v>
      </c>
      <c r="J6294">
        <v>2</v>
      </c>
      <c r="K6294">
        <v>282.3</v>
      </c>
      <c r="L6294" t="str">
        <f t="shared" si="588"/>
        <v/>
      </c>
      <c r="M6294">
        <v>2</v>
      </c>
      <c r="N6294" t="str">
        <f t="shared" si="589"/>
        <v/>
      </c>
      <c r="O6294">
        <v>13</v>
      </c>
      <c r="P6294" s="11">
        <v>0.2</v>
      </c>
      <c r="Q6294" s="11">
        <v>4.3478260869565202E-2</v>
      </c>
      <c r="R6294" s="12">
        <v>141.15</v>
      </c>
      <c r="S6294" t="s">
        <v>22</v>
      </c>
      <c r="T6294">
        <v>0</v>
      </c>
      <c r="U6294">
        <f t="shared" si="590"/>
        <v>5</v>
      </c>
      <c r="V6294">
        <f t="shared" si="591"/>
        <v>1</v>
      </c>
      <c r="W6294">
        <f t="shared" si="592"/>
        <v>3</v>
      </c>
      <c r="X6294" t="str">
        <f t="shared" si="593"/>
        <v>513</v>
      </c>
      <c r="Y6294" t="str">
        <f>IF(Table1[[#This Row],[RFM_Score]]="555","Champion", IF(AND(J6294&gt;=4,V6294&gt;=4),"Loyal", IF(U6294&lt;=2,"At Risk", IF(W6294&gt;=4,"Potential Loyalist","Others"))))</f>
        <v>Others</v>
      </c>
    </row>
    <row r="6295" spans="1:25">
      <c r="A6295" t="s">
        <v>640</v>
      </c>
      <c r="B6295">
        <v>51</v>
      </c>
      <c r="C6295" t="s">
        <v>24</v>
      </c>
      <c r="D6295" t="s">
        <v>25</v>
      </c>
      <c r="E6295" s="6" t="s">
        <v>18365</v>
      </c>
      <c r="F6295" t="s">
        <v>62</v>
      </c>
      <c r="G6295">
        <v>2</v>
      </c>
      <c r="H6295">
        <v>2</v>
      </c>
      <c r="I6295">
        <v>46</v>
      </c>
      <c r="J6295">
        <v>1</v>
      </c>
      <c r="K6295">
        <v>280.08999999999997</v>
      </c>
      <c r="L6295" t="str">
        <f t="shared" si="588"/>
        <v/>
      </c>
      <c r="M6295">
        <v>2</v>
      </c>
      <c r="N6295" t="str">
        <f t="shared" si="589"/>
        <v/>
      </c>
      <c r="O6295">
        <v>35</v>
      </c>
      <c r="P6295" s="11">
        <v>1</v>
      </c>
      <c r="Q6295" s="11">
        <v>2.1739130434782601E-2</v>
      </c>
      <c r="R6295" s="12">
        <v>140.04499999999999</v>
      </c>
      <c r="S6295" t="s">
        <v>22</v>
      </c>
      <c r="T6295">
        <v>1</v>
      </c>
      <c r="U6295">
        <f t="shared" si="590"/>
        <v>4</v>
      </c>
      <c r="V6295">
        <f t="shared" si="591"/>
        <v>1</v>
      </c>
      <c r="W6295">
        <f t="shared" si="592"/>
        <v>3</v>
      </c>
      <c r="X6295" t="str">
        <f t="shared" si="593"/>
        <v>413</v>
      </c>
      <c r="Y6295" t="str">
        <f>IF(Table1[[#This Row],[RFM_Score]]="555","Champion", IF(AND(J6295&gt;=4,V6295&gt;=4),"Loyal", IF(U6295&lt;=2,"At Risk", IF(W6295&gt;=4,"Potential Loyalist","Others"))))</f>
        <v>Others</v>
      </c>
    </row>
    <row r="6296" spans="1:25">
      <c r="A6296" t="s">
        <v>674</v>
      </c>
      <c r="B6296">
        <v>35</v>
      </c>
      <c r="C6296" t="s">
        <v>24</v>
      </c>
      <c r="D6296" t="s">
        <v>20</v>
      </c>
      <c r="E6296" s="6" t="s">
        <v>18366</v>
      </c>
      <c r="F6296" t="s">
        <v>62</v>
      </c>
      <c r="G6296">
        <v>6</v>
      </c>
      <c r="H6296">
        <v>4</v>
      </c>
      <c r="I6296">
        <v>41</v>
      </c>
      <c r="J6296">
        <v>0</v>
      </c>
      <c r="K6296">
        <v>279.60000000000002</v>
      </c>
      <c r="L6296" t="str">
        <f t="shared" si="588"/>
        <v/>
      </c>
      <c r="M6296">
        <v>2</v>
      </c>
      <c r="N6296" t="str">
        <f t="shared" si="589"/>
        <v/>
      </c>
      <c r="O6296">
        <v>14</v>
      </c>
      <c r="P6296" s="11">
        <v>0.66666666666666596</v>
      </c>
      <c r="Q6296" s="11">
        <v>0</v>
      </c>
      <c r="R6296" s="12">
        <v>139.80000000000001</v>
      </c>
      <c r="S6296" t="s">
        <v>22</v>
      </c>
      <c r="T6296">
        <v>0</v>
      </c>
      <c r="U6296">
        <f t="shared" si="590"/>
        <v>5</v>
      </c>
      <c r="V6296">
        <f t="shared" si="591"/>
        <v>1</v>
      </c>
      <c r="W6296">
        <f t="shared" si="592"/>
        <v>3</v>
      </c>
      <c r="X6296" t="str">
        <f t="shared" si="593"/>
        <v>513</v>
      </c>
      <c r="Y6296" t="str">
        <f>IF(Table1[[#This Row],[RFM_Score]]="555","Champion", IF(AND(J6296&gt;=4,V6296&gt;=4),"Loyal", IF(U6296&lt;=2,"At Risk", IF(W6296&gt;=4,"Potential Loyalist","Others"))))</f>
        <v>Others</v>
      </c>
    </row>
    <row r="6297" spans="1:25">
      <c r="A6297" t="s">
        <v>5329</v>
      </c>
      <c r="B6297">
        <v>18</v>
      </c>
      <c r="C6297" t="s">
        <v>24</v>
      </c>
      <c r="D6297" t="s">
        <v>25</v>
      </c>
      <c r="E6297" s="6" t="s">
        <v>18367</v>
      </c>
      <c r="F6297" t="s">
        <v>21</v>
      </c>
      <c r="G6297">
        <v>1</v>
      </c>
      <c r="H6297">
        <v>1</v>
      </c>
      <c r="I6297">
        <v>61</v>
      </c>
      <c r="J6297">
        <v>4</v>
      </c>
      <c r="K6297">
        <v>279.51</v>
      </c>
      <c r="L6297" t="str">
        <f t="shared" si="588"/>
        <v/>
      </c>
      <c r="M6297">
        <v>2</v>
      </c>
      <c r="N6297" t="str">
        <f t="shared" si="589"/>
        <v/>
      </c>
      <c r="O6297">
        <v>13</v>
      </c>
      <c r="P6297" s="11">
        <v>1</v>
      </c>
      <c r="Q6297" s="11">
        <v>6.5573770491803199E-2</v>
      </c>
      <c r="R6297" s="12">
        <v>139.755</v>
      </c>
      <c r="S6297" t="s">
        <v>22</v>
      </c>
      <c r="T6297">
        <v>0</v>
      </c>
      <c r="U6297">
        <f t="shared" si="590"/>
        <v>5</v>
      </c>
      <c r="V6297">
        <f t="shared" si="591"/>
        <v>1</v>
      </c>
      <c r="W6297">
        <f t="shared" si="592"/>
        <v>3</v>
      </c>
      <c r="X6297" t="str">
        <f t="shared" si="593"/>
        <v>513</v>
      </c>
      <c r="Y6297" t="str">
        <f>IF(Table1[[#This Row],[RFM_Score]]="555","Champion", IF(AND(J6297&gt;=4,V6297&gt;=4),"Loyal", IF(U6297&lt;=2,"At Risk", IF(W6297&gt;=4,"Potential Loyalist","Others"))))</f>
        <v>Others</v>
      </c>
    </row>
    <row r="6298" spans="1:25">
      <c r="A6298" t="s">
        <v>4163</v>
      </c>
      <c r="B6298">
        <v>24</v>
      </c>
      <c r="C6298" t="s">
        <v>24</v>
      </c>
      <c r="D6298" t="s">
        <v>25</v>
      </c>
      <c r="E6298" s="6" t="s">
        <v>18368</v>
      </c>
      <c r="F6298" t="s">
        <v>21</v>
      </c>
      <c r="G6298">
        <v>3</v>
      </c>
      <c r="H6298">
        <v>1</v>
      </c>
      <c r="I6298">
        <v>47</v>
      </c>
      <c r="J6298">
        <v>2</v>
      </c>
      <c r="K6298">
        <v>279.43</v>
      </c>
      <c r="L6298" t="str">
        <f t="shared" si="588"/>
        <v/>
      </c>
      <c r="M6298">
        <v>2</v>
      </c>
      <c r="N6298" t="str">
        <f t="shared" si="589"/>
        <v/>
      </c>
      <c r="O6298">
        <v>16</v>
      </c>
      <c r="P6298" s="11">
        <v>0.33333333333333298</v>
      </c>
      <c r="Q6298" s="11">
        <v>4.2553191489361701E-2</v>
      </c>
      <c r="R6298" s="12">
        <v>139.715</v>
      </c>
      <c r="S6298" t="s">
        <v>22</v>
      </c>
      <c r="T6298">
        <v>0</v>
      </c>
      <c r="U6298">
        <f t="shared" si="590"/>
        <v>5</v>
      </c>
      <c r="V6298">
        <f t="shared" si="591"/>
        <v>1</v>
      </c>
      <c r="W6298">
        <f t="shared" si="592"/>
        <v>3</v>
      </c>
      <c r="X6298" t="str">
        <f t="shared" si="593"/>
        <v>513</v>
      </c>
      <c r="Y6298" t="str">
        <f>IF(Table1[[#This Row],[RFM_Score]]="555","Champion", IF(AND(J6298&gt;=4,V6298&gt;=4),"Loyal", IF(U6298&lt;=2,"At Risk", IF(W6298&gt;=4,"Potential Loyalist","Others"))))</f>
        <v>Others</v>
      </c>
    </row>
    <row r="6299" spans="1:25">
      <c r="A6299" t="s">
        <v>6295</v>
      </c>
      <c r="B6299">
        <v>22</v>
      </c>
      <c r="C6299" t="s">
        <v>24</v>
      </c>
      <c r="D6299" t="s">
        <v>25</v>
      </c>
      <c r="E6299" s="6" t="s">
        <v>18369</v>
      </c>
      <c r="F6299" t="s">
        <v>62</v>
      </c>
      <c r="G6299">
        <v>5</v>
      </c>
      <c r="H6299">
        <v>0</v>
      </c>
      <c r="I6299">
        <v>44</v>
      </c>
      <c r="J6299">
        <v>2</v>
      </c>
      <c r="K6299">
        <v>278.48</v>
      </c>
      <c r="L6299" t="str">
        <f t="shared" si="588"/>
        <v/>
      </c>
      <c r="M6299">
        <v>2</v>
      </c>
      <c r="N6299" t="str">
        <f t="shared" si="589"/>
        <v/>
      </c>
      <c r="O6299">
        <v>55</v>
      </c>
      <c r="P6299" s="11">
        <v>0</v>
      </c>
      <c r="Q6299" s="11">
        <v>4.54545454545454E-2</v>
      </c>
      <c r="R6299" s="12">
        <v>139.24</v>
      </c>
      <c r="S6299" t="s">
        <v>22</v>
      </c>
      <c r="T6299">
        <v>0</v>
      </c>
      <c r="U6299">
        <f t="shared" si="590"/>
        <v>3</v>
      </c>
      <c r="V6299">
        <f t="shared" si="591"/>
        <v>1</v>
      </c>
      <c r="W6299">
        <f t="shared" si="592"/>
        <v>3</v>
      </c>
      <c r="X6299" t="str">
        <f t="shared" si="593"/>
        <v>313</v>
      </c>
      <c r="Y6299" t="str">
        <f>IF(Table1[[#This Row],[RFM_Score]]="555","Champion", IF(AND(J6299&gt;=4,V6299&gt;=4),"Loyal", IF(U6299&lt;=2,"At Risk", IF(W6299&gt;=4,"Potential Loyalist","Others"))))</f>
        <v>Others</v>
      </c>
    </row>
    <row r="6300" spans="1:25">
      <c r="A6300" t="s">
        <v>8503</v>
      </c>
      <c r="B6300">
        <v>42</v>
      </c>
      <c r="C6300" t="s">
        <v>24</v>
      </c>
      <c r="D6300" t="s">
        <v>29</v>
      </c>
      <c r="E6300" s="6" t="s">
        <v>18370</v>
      </c>
      <c r="F6300" t="s">
        <v>30</v>
      </c>
      <c r="G6300">
        <v>0</v>
      </c>
      <c r="H6300">
        <v>0</v>
      </c>
      <c r="I6300">
        <v>43</v>
      </c>
      <c r="J6300">
        <v>5</v>
      </c>
      <c r="K6300">
        <v>278.36</v>
      </c>
      <c r="L6300" t="str">
        <f t="shared" si="588"/>
        <v/>
      </c>
      <c r="M6300">
        <v>2</v>
      </c>
      <c r="N6300" t="str">
        <f t="shared" si="589"/>
        <v/>
      </c>
      <c r="O6300">
        <v>21</v>
      </c>
      <c r="P6300" s="11">
        <v>0</v>
      </c>
      <c r="Q6300" s="11">
        <v>0.116279069767441</v>
      </c>
      <c r="R6300" s="12">
        <v>139.18</v>
      </c>
      <c r="S6300" t="s">
        <v>22</v>
      </c>
      <c r="T6300">
        <v>0</v>
      </c>
      <c r="U6300">
        <f t="shared" si="590"/>
        <v>4</v>
      </c>
      <c r="V6300">
        <f t="shared" si="591"/>
        <v>1</v>
      </c>
      <c r="W6300">
        <f t="shared" si="592"/>
        <v>3</v>
      </c>
      <c r="X6300" t="str">
        <f t="shared" si="593"/>
        <v>413</v>
      </c>
      <c r="Y6300" t="str">
        <f>IF(Table1[[#This Row],[RFM_Score]]="555","Champion", IF(AND(J6300&gt;=4,V6300&gt;=4),"Loyal", IF(U6300&lt;=2,"At Risk", IF(W6300&gt;=4,"Potential Loyalist","Others"))))</f>
        <v>Others</v>
      </c>
    </row>
    <row r="6301" spans="1:25">
      <c r="A6301" t="s">
        <v>9348</v>
      </c>
      <c r="B6301">
        <v>23</v>
      </c>
      <c r="C6301" t="s">
        <v>24</v>
      </c>
      <c r="D6301" t="s">
        <v>49</v>
      </c>
      <c r="E6301" s="6" t="s">
        <v>18371</v>
      </c>
      <c r="F6301" t="s">
        <v>21</v>
      </c>
      <c r="G6301">
        <v>0</v>
      </c>
      <c r="H6301">
        <v>0</v>
      </c>
      <c r="I6301">
        <v>50</v>
      </c>
      <c r="J6301">
        <v>6</v>
      </c>
      <c r="K6301">
        <v>277.92</v>
      </c>
      <c r="L6301" t="str">
        <f t="shared" si="588"/>
        <v/>
      </c>
      <c r="M6301">
        <v>2</v>
      </c>
      <c r="N6301" t="str">
        <f t="shared" si="589"/>
        <v/>
      </c>
      <c r="O6301">
        <v>31</v>
      </c>
      <c r="P6301" s="11">
        <v>0</v>
      </c>
      <c r="Q6301" s="11">
        <v>0.12</v>
      </c>
      <c r="R6301" s="12">
        <v>138.96</v>
      </c>
      <c r="S6301" t="s">
        <v>22</v>
      </c>
      <c r="T6301">
        <v>0</v>
      </c>
      <c r="U6301">
        <f t="shared" si="590"/>
        <v>4</v>
      </c>
      <c r="V6301">
        <f t="shared" si="591"/>
        <v>1</v>
      </c>
      <c r="W6301">
        <f t="shared" si="592"/>
        <v>3</v>
      </c>
      <c r="X6301" t="str">
        <f t="shared" si="593"/>
        <v>413</v>
      </c>
      <c r="Y6301" t="str">
        <f>IF(Table1[[#This Row],[RFM_Score]]="555","Champion", IF(AND(J6301&gt;=4,V6301&gt;=4),"Loyal", IF(U6301&lt;=2,"At Risk", IF(W6301&gt;=4,"Potential Loyalist","Others"))))</f>
        <v>Others</v>
      </c>
    </row>
    <row r="6302" spans="1:25">
      <c r="A6302" t="s">
        <v>10781</v>
      </c>
      <c r="B6302">
        <v>55</v>
      </c>
      <c r="C6302" t="s">
        <v>19</v>
      </c>
      <c r="D6302" t="s">
        <v>29</v>
      </c>
      <c r="E6302" s="6" t="s">
        <v>18372</v>
      </c>
      <c r="F6302" t="s">
        <v>26</v>
      </c>
      <c r="G6302">
        <v>2</v>
      </c>
      <c r="H6302">
        <v>1</v>
      </c>
      <c r="I6302">
        <v>63</v>
      </c>
      <c r="J6302">
        <v>5</v>
      </c>
      <c r="K6302">
        <v>277.52999999999997</v>
      </c>
      <c r="L6302" t="str">
        <f t="shared" si="588"/>
        <v/>
      </c>
      <c r="M6302">
        <v>2</v>
      </c>
      <c r="N6302" t="str">
        <f t="shared" si="589"/>
        <v/>
      </c>
      <c r="O6302">
        <v>24</v>
      </c>
      <c r="P6302" s="11">
        <v>0.5</v>
      </c>
      <c r="Q6302" s="11">
        <v>7.9365079365079305E-2</v>
      </c>
      <c r="R6302" s="12">
        <v>138.76499999999999</v>
      </c>
      <c r="S6302" t="s">
        <v>22</v>
      </c>
      <c r="T6302">
        <v>0</v>
      </c>
      <c r="U6302">
        <f t="shared" si="590"/>
        <v>4</v>
      </c>
      <c r="V6302">
        <f t="shared" si="591"/>
        <v>1</v>
      </c>
      <c r="W6302">
        <f t="shared" si="592"/>
        <v>3</v>
      </c>
      <c r="X6302" t="str">
        <f t="shared" si="593"/>
        <v>413</v>
      </c>
      <c r="Y6302" t="str">
        <f>IF(Table1[[#This Row],[RFM_Score]]="555","Champion", IF(AND(J6302&gt;=4,V6302&gt;=4),"Loyal", IF(U6302&lt;=2,"At Risk", IF(W6302&gt;=4,"Potential Loyalist","Others"))))</f>
        <v>Others</v>
      </c>
    </row>
    <row r="6303" spans="1:25">
      <c r="A6303" t="s">
        <v>4588</v>
      </c>
      <c r="B6303">
        <v>45</v>
      </c>
      <c r="C6303" t="s">
        <v>19</v>
      </c>
      <c r="D6303" t="s">
        <v>25</v>
      </c>
      <c r="E6303" s="6" t="s">
        <v>18373</v>
      </c>
      <c r="F6303" t="s">
        <v>30</v>
      </c>
      <c r="G6303">
        <v>6</v>
      </c>
      <c r="H6303">
        <v>2</v>
      </c>
      <c r="I6303">
        <v>57</v>
      </c>
      <c r="J6303">
        <v>3</v>
      </c>
      <c r="K6303">
        <v>277.38</v>
      </c>
      <c r="L6303" t="str">
        <f t="shared" si="588"/>
        <v/>
      </c>
      <c r="M6303">
        <v>2</v>
      </c>
      <c r="N6303" t="str">
        <f t="shared" si="589"/>
        <v/>
      </c>
      <c r="O6303">
        <v>26</v>
      </c>
      <c r="P6303" s="11">
        <v>0.33333333333333298</v>
      </c>
      <c r="Q6303" s="11">
        <v>5.2631578947368397E-2</v>
      </c>
      <c r="R6303" s="12">
        <v>138.69</v>
      </c>
      <c r="S6303" t="s">
        <v>22</v>
      </c>
      <c r="T6303">
        <v>0</v>
      </c>
      <c r="U6303">
        <f t="shared" si="590"/>
        <v>4</v>
      </c>
      <c r="V6303">
        <f t="shared" si="591"/>
        <v>1</v>
      </c>
      <c r="W6303">
        <f t="shared" si="592"/>
        <v>3</v>
      </c>
      <c r="X6303" t="str">
        <f t="shared" si="593"/>
        <v>413</v>
      </c>
      <c r="Y6303" t="str">
        <f>IF(Table1[[#This Row],[RFM_Score]]="555","Champion", IF(AND(J6303&gt;=4,V6303&gt;=4),"Loyal", IF(U6303&lt;=2,"At Risk", IF(W6303&gt;=4,"Potential Loyalist","Others"))))</f>
        <v>Others</v>
      </c>
    </row>
    <row r="6304" spans="1:25">
      <c r="A6304" t="s">
        <v>6712</v>
      </c>
      <c r="B6304">
        <v>44</v>
      </c>
      <c r="C6304" t="s">
        <v>19</v>
      </c>
      <c r="D6304" t="s">
        <v>25</v>
      </c>
      <c r="E6304" s="6" t="s">
        <v>18374</v>
      </c>
      <c r="F6304" t="s">
        <v>26</v>
      </c>
      <c r="G6304">
        <v>2</v>
      </c>
      <c r="H6304">
        <v>2</v>
      </c>
      <c r="I6304">
        <v>40</v>
      </c>
      <c r="J6304">
        <v>4</v>
      </c>
      <c r="K6304">
        <v>277.08</v>
      </c>
      <c r="L6304" t="str">
        <f t="shared" si="588"/>
        <v/>
      </c>
      <c r="M6304">
        <v>2</v>
      </c>
      <c r="N6304" t="str">
        <f t="shared" si="589"/>
        <v/>
      </c>
      <c r="O6304">
        <v>8</v>
      </c>
      <c r="P6304" s="11">
        <v>1</v>
      </c>
      <c r="Q6304" s="11">
        <v>0.1</v>
      </c>
      <c r="R6304" s="12">
        <v>138.54</v>
      </c>
      <c r="S6304" t="s">
        <v>22</v>
      </c>
      <c r="T6304">
        <v>1</v>
      </c>
      <c r="U6304">
        <f t="shared" si="590"/>
        <v>5</v>
      </c>
      <c r="V6304">
        <f t="shared" si="591"/>
        <v>1</v>
      </c>
      <c r="W6304">
        <f t="shared" si="592"/>
        <v>3</v>
      </c>
      <c r="X6304" t="str">
        <f t="shared" si="593"/>
        <v>513</v>
      </c>
      <c r="Y6304" t="str">
        <f>IF(Table1[[#This Row],[RFM_Score]]="555","Champion", IF(AND(J6304&gt;=4,V6304&gt;=4),"Loyal", IF(U6304&lt;=2,"At Risk", IF(W6304&gt;=4,"Potential Loyalist","Others"))))</f>
        <v>Others</v>
      </c>
    </row>
    <row r="6305" spans="1:25">
      <c r="A6305" t="s">
        <v>5483</v>
      </c>
      <c r="B6305">
        <v>18</v>
      </c>
      <c r="C6305" t="s">
        <v>19</v>
      </c>
      <c r="D6305" t="s">
        <v>25</v>
      </c>
      <c r="E6305" s="6" t="s">
        <v>18375</v>
      </c>
      <c r="F6305" t="s">
        <v>60</v>
      </c>
      <c r="G6305">
        <v>6</v>
      </c>
      <c r="H6305">
        <v>4</v>
      </c>
      <c r="I6305">
        <v>46</v>
      </c>
      <c r="J6305">
        <v>2</v>
      </c>
      <c r="K6305">
        <v>276.76</v>
      </c>
      <c r="L6305" t="str">
        <f t="shared" si="588"/>
        <v/>
      </c>
      <c r="M6305">
        <v>2</v>
      </c>
      <c r="N6305" t="str">
        <f t="shared" si="589"/>
        <v/>
      </c>
      <c r="O6305">
        <v>16</v>
      </c>
      <c r="P6305" s="11">
        <v>0.66666666666666596</v>
      </c>
      <c r="Q6305" s="11">
        <v>4.3478260869565202E-2</v>
      </c>
      <c r="R6305" s="12">
        <v>138.38</v>
      </c>
      <c r="S6305" t="s">
        <v>22</v>
      </c>
      <c r="T6305">
        <v>0</v>
      </c>
      <c r="U6305">
        <f t="shared" si="590"/>
        <v>5</v>
      </c>
      <c r="V6305">
        <f t="shared" si="591"/>
        <v>1</v>
      </c>
      <c r="W6305">
        <f t="shared" si="592"/>
        <v>3</v>
      </c>
      <c r="X6305" t="str">
        <f t="shared" si="593"/>
        <v>513</v>
      </c>
      <c r="Y6305" t="str">
        <f>IF(Table1[[#This Row],[RFM_Score]]="555","Champion", IF(AND(J6305&gt;=4,V6305&gt;=4),"Loyal", IF(U6305&lt;=2,"At Risk", IF(W6305&gt;=4,"Potential Loyalist","Others"))))</f>
        <v>Others</v>
      </c>
    </row>
    <row r="6306" spans="1:25">
      <c r="A6306" t="s">
        <v>1076</v>
      </c>
      <c r="B6306">
        <v>47</v>
      </c>
      <c r="C6306" t="s">
        <v>19</v>
      </c>
      <c r="D6306" t="s">
        <v>25</v>
      </c>
      <c r="E6306" s="6" t="s">
        <v>18376</v>
      </c>
      <c r="F6306" t="s">
        <v>30</v>
      </c>
      <c r="G6306">
        <v>5</v>
      </c>
      <c r="H6306">
        <v>0</v>
      </c>
      <c r="I6306">
        <v>49</v>
      </c>
      <c r="J6306">
        <v>3</v>
      </c>
      <c r="K6306">
        <v>276.26</v>
      </c>
      <c r="L6306" t="str">
        <f t="shared" si="588"/>
        <v/>
      </c>
      <c r="M6306">
        <v>2</v>
      </c>
      <c r="N6306" t="str">
        <f t="shared" si="589"/>
        <v/>
      </c>
      <c r="O6306">
        <v>17</v>
      </c>
      <c r="P6306" s="11">
        <v>0</v>
      </c>
      <c r="Q6306" s="11">
        <v>6.1224489795918297E-2</v>
      </c>
      <c r="R6306" s="12">
        <v>138.13</v>
      </c>
      <c r="S6306" t="s">
        <v>22</v>
      </c>
      <c r="T6306">
        <v>0</v>
      </c>
      <c r="U6306">
        <f t="shared" si="590"/>
        <v>5</v>
      </c>
      <c r="V6306">
        <f t="shared" si="591"/>
        <v>1</v>
      </c>
      <c r="W6306">
        <f t="shared" si="592"/>
        <v>3</v>
      </c>
      <c r="X6306" t="str">
        <f t="shared" si="593"/>
        <v>513</v>
      </c>
      <c r="Y6306" t="str">
        <f>IF(Table1[[#This Row],[RFM_Score]]="555","Champion", IF(AND(J6306&gt;=4,V6306&gt;=4),"Loyal", IF(U6306&lt;=2,"At Risk", IF(W6306&gt;=4,"Potential Loyalist","Others"))))</f>
        <v>Others</v>
      </c>
    </row>
    <row r="6307" spans="1:25">
      <c r="A6307" t="s">
        <v>8062</v>
      </c>
      <c r="B6307">
        <v>33</v>
      </c>
      <c r="C6307" t="s">
        <v>19</v>
      </c>
      <c r="D6307" t="s">
        <v>49</v>
      </c>
      <c r="E6307" s="6" t="s">
        <v>18377</v>
      </c>
      <c r="F6307" t="s">
        <v>26</v>
      </c>
      <c r="G6307">
        <v>6</v>
      </c>
      <c r="H6307">
        <v>0</v>
      </c>
      <c r="I6307">
        <v>49</v>
      </c>
      <c r="J6307">
        <v>3</v>
      </c>
      <c r="K6307">
        <v>276.26</v>
      </c>
      <c r="L6307" t="str">
        <f t="shared" si="588"/>
        <v/>
      </c>
      <c r="M6307">
        <v>2</v>
      </c>
      <c r="N6307" t="str">
        <f t="shared" si="589"/>
        <v/>
      </c>
      <c r="O6307">
        <v>50</v>
      </c>
      <c r="P6307" s="11">
        <v>0</v>
      </c>
      <c r="Q6307" s="11">
        <v>6.1224489795918297E-2</v>
      </c>
      <c r="R6307" s="12">
        <v>138.13</v>
      </c>
      <c r="S6307" t="s">
        <v>22</v>
      </c>
      <c r="T6307">
        <v>0</v>
      </c>
      <c r="U6307">
        <f t="shared" si="590"/>
        <v>3</v>
      </c>
      <c r="V6307">
        <f t="shared" si="591"/>
        <v>1</v>
      </c>
      <c r="W6307">
        <f t="shared" si="592"/>
        <v>3</v>
      </c>
      <c r="X6307" t="str">
        <f t="shared" si="593"/>
        <v>313</v>
      </c>
      <c r="Y6307" t="str">
        <f>IF(Table1[[#This Row],[RFM_Score]]="555","Champion", IF(AND(J6307&gt;=4,V6307&gt;=4),"Loyal", IF(U6307&lt;=2,"At Risk", IF(W6307&gt;=4,"Potential Loyalist","Others"))))</f>
        <v>Others</v>
      </c>
    </row>
    <row r="6308" spans="1:25">
      <c r="A6308" t="s">
        <v>732</v>
      </c>
      <c r="B6308">
        <v>31</v>
      </c>
      <c r="C6308" t="s">
        <v>19</v>
      </c>
      <c r="D6308" t="s">
        <v>25</v>
      </c>
      <c r="E6308" s="6" t="s">
        <v>18378</v>
      </c>
      <c r="F6308" t="s">
        <v>60</v>
      </c>
      <c r="G6308">
        <v>4</v>
      </c>
      <c r="H6308">
        <v>1</v>
      </c>
      <c r="I6308">
        <v>46</v>
      </c>
      <c r="J6308">
        <v>4</v>
      </c>
      <c r="K6308">
        <v>276.02999999999997</v>
      </c>
      <c r="L6308" t="str">
        <f t="shared" si="588"/>
        <v/>
      </c>
      <c r="M6308">
        <v>2</v>
      </c>
      <c r="N6308" t="str">
        <f t="shared" si="589"/>
        <v/>
      </c>
      <c r="O6308">
        <v>75</v>
      </c>
      <c r="P6308" s="11">
        <v>0.25</v>
      </c>
      <c r="Q6308" s="11">
        <v>8.6956521739130405E-2</v>
      </c>
      <c r="R6308" s="12">
        <v>138.01499999999999</v>
      </c>
      <c r="S6308" t="s">
        <v>22</v>
      </c>
      <c r="T6308">
        <v>0</v>
      </c>
      <c r="U6308">
        <f t="shared" si="590"/>
        <v>2</v>
      </c>
      <c r="V6308">
        <f t="shared" si="591"/>
        <v>1</v>
      </c>
      <c r="W6308">
        <f t="shared" si="592"/>
        <v>3</v>
      </c>
      <c r="X6308" t="str">
        <f t="shared" si="593"/>
        <v>213</v>
      </c>
      <c r="Y6308" t="str">
        <f>IF(Table1[[#This Row],[RFM_Score]]="555","Champion", IF(AND(J6308&gt;=4,V6308&gt;=4),"Loyal", IF(U6308&lt;=2,"At Risk", IF(W6308&gt;=4,"Potential Loyalist","Others"))))</f>
        <v>At Risk</v>
      </c>
    </row>
    <row r="6309" spans="1:25">
      <c r="A6309" t="s">
        <v>10915</v>
      </c>
      <c r="B6309">
        <v>18</v>
      </c>
      <c r="C6309" t="s">
        <v>19</v>
      </c>
      <c r="D6309" t="s">
        <v>35</v>
      </c>
      <c r="E6309" s="6" t="s">
        <v>18379</v>
      </c>
      <c r="F6309" t="s">
        <v>21</v>
      </c>
      <c r="G6309">
        <v>2</v>
      </c>
      <c r="H6309">
        <v>0</v>
      </c>
      <c r="I6309">
        <v>43</v>
      </c>
      <c r="J6309">
        <v>1</v>
      </c>
      <c r="K6309">
        <v>275.56</v>
      </c>
      <c r="L6309" t="str">
        <f t="shared" si="588"/>
        <v/>
      </c>
      <c r="M6309">
        <v>2</v>
      </c>
      <c r="N6309" t="str">
        <f t="shared" si="589"/>
        <v/>
      </c>
      <c r="O6309">
        <v>102</v>
      </c>
      <c r="P6309" s="11">
        <v>0</v>
      </c>
      <c r="Q6309" s="11">
        <v>2.3255813953488299E-2</v>
      </c>
      <c r="R6309" s="12">
        <v>137.78</v>
      </c>
      <c r="S6309" t="s">
        <v>22</v>
      </c>
      <c r="T6309">
        <v>1</v>
      </c>
      <c r="U6309">
        <f t="shared" si="590"/>
        <v>1</v>
      </c>
      <c r="V6309">
        <f t="shared" si="591"/>
        <v>1</v>
      </c>
      <c r="W6309">
        <f t="shared" si="592"/>
        <v>3</v>
      </c>
      <c r="X6309" t="str">
        <f t="shared" si="593"/>
        <v>113</v>
      </c>
      <c r="Y6309" t="str">
        <f>IF(Table1[[#This Row],[RFM_Score]]="555","Champion", IF(AND(J6309&gt;=4,V6309&gt;=4),"Loyal", IF(U6309&lt;=2,"At Risk", IF(W6309&gt;=4,"Potential Loyalist","Others"))))</f>
        <v>At Risk</v>
      </c>
    </row>
    <row r="6310" spans="1:25">
      <c r="A6310" t="s">
        <v>3286</v>
      </c>
      <c r="B6310">
        <v>18</v>
      </c>
      <c r="C6310" t="s">
        <v>19</v>
      </c>
      <c r="D6310" t="s">
        <v>41</v>
      </c>
      <c r="E6310" s="6" t="s">
        <v>18380</v>
      </c>
      <c r="F6310" t="s">
        <v>60</v>
      </c>
      <c r="G6310">
        <v>2</v>
      </c>
      <c r="H6310">
        <v>1</v>
      </c>
      <c r="I6310">
        <v>45</v>
      </c>
      <c r="J6310">
        <v>2</v>
      </c>
      <c r="K6310">
        <v>275.14</v>
      </c>
      <c r="L6310" t="str">
        <f t="shared" si="588"/>
        <v/>
      </c>
      <c r="M6310">
        <v>2</v>
      </c>
      <c r="N6310" t="str">
        <f t="shared" si="589"/>
        <v/>
      </c>
      <c r="O6310">
        <v>9</v>
      </c>
      <c r="P6310" s="11">
        <v>0.5</v>
      </c>
      <c r="Q6310" s="11">
        <v>4.4444444444444398E-2</v>
      </c>
      <c r="R6310" s="12">
        <v>137.57</v>
      </c>
      <c r="S6310" t="s">
        <v>22</v>
      </c>
      <c r="T6310">
        <v>1</v>
      </c>
      <c r="U6310">
        <f t="shared" si="590"/>
        <v>5</v>
      </c>
      <c r="V6310">
        <f t="shared" si="591"/>
        <v>1</v>
      </c>
      <c r="W6310">
        <f t="shared" si="592"/>
        <v>3</v>
      </c>
      <c r="X6310" t="str">
        <f t="shared" si="593"/>
        <v>513</v>
      </c>
      <c r="Y6310" t="str">
        <f>IF(Table1[[#This Row],[RFM_Score]]="555","Champion", IF(AND(J6310&gt;=4,V6310&gt;=4),"Loyal", IF(U6310&lt;=2,"At Risk", IF(W6310&gt;=4,"Potential Loyalist","Others"))))</f>
        <v>Others</v>
      </c>
    </row>
    <row r="6311" spans="1:25">
      <c r="A6311" t="s">
        <v>11869</v>
      </c>
      <c r="B6311">
        <v>40</v>
      </c>
      <c r="C6311" t="s">
        <v>24</v>
      </c>
      <c r="D6311" t="s">
        <v>25</v>
      </c>
      <c r="E6311" s="6" t="s">
        <v>18381</v>
      </c>
      <c r="F6311" t="s">
        <v>26</v>
      </c>
      <c r="G6311">
        <v>3</v>
      </c>
      <c r="H6311">
        <v>1</v>
      </c>
      <c r="I6311">
        <v>38</v>
      </c>
      <c r="J6311">
        <v>2</v>
      </c>
      <c r="K6311">
        <v>275.02999999999997</v>
      </c>
      <c r="L6311" t="str">
        <f t="shared" si="588"/>
        <v/>
      </c>
      <c r="M6311">
        <v>2</v>
      </c>
      <c r="N6311" t="str">
        <f t="shared" si="589"/>
        <v/>
      </c>
      <c r="O6311">
        <v>18</v>
      </c>
      <c r="P6311" s="11">
        <v>0.33333333333333298</v>
      </c>
      <c r="Q6311" s="11">
        <v>5.2631578947368397E-2</v>
      </c>
      <c r="R6311" s="12">
        <v>137.51499999999999</v>
      </c>
      <c r="S6311" t="s">
        <v>22</v>
      </c>
      <c r="T6311">
        <v>0</v>
      </c>
      <c r="U6311">
        <f t="shared" si="590"/>
        <v>5</v>
      </c>
      <c r="V6311">
        <f t="shared" si="591"/>
        <v>1</v>
      </c>
      <c r="W6311">
        <f t="shared" si="592"/>
        <v>3</v>
      </c>
      <c r="X6311" t="str">
        <f t="shared" si="593"/>
        <v>513</v>
      </c>
      <c r="Y6311" t="str">
        <f>IF(Table1[[#This Row],[RFM_Score]]="555","Champion", IF(AND(J6311&gt;=4,V6311&gt;=4),"Loyal", IF(U6311&lt;=2,"At Risk", IF(W6311&gt;=4,"Potential Loyalist","Others"))))</f>
        <v>Others</v>
      </c>
    </row>
    <row r="6312" spans="1:25">
      <c r="A6312" t="s">
        <v>7192</v>
      </c>
      <c r="B6312">
        <v>18</v>
      </c>
      <c r="C6312" t="s">
        <v>24</v>
      </c>
      <c r="D6312" t="s">
        <v>35</v>
      </c>
      <c r="E6312" s="6" t="s">
        <v>18382</v>
      </c>
      <c r="F6312" t="s">
        <v>30</v>
      </c>
      <c r="G6312">
        <v>3</v>
      </c>
      <c r="H6312">
        <v>0</v>
      </c>
      <c r="I6312">
        <v>53</v>
      </c>
      <c r="J6312">
        <v>4</v>
      </c>
      <c r="K6312">
        <v>274.60000000000002</v>
      </c>
      <c r="L6312" t="str">
        <f t="shared" si="588"/>
        <v/>
      </c>
      <c r="M6312">
        <v>2</v>
      </c>
      <c r="N6312" t="str">
        <f t="shared" si="589"/>
        <v/>
      </c>
      <c r="O6312">
        <v>46</v>
      </c>
      <c r="P6312" s="11">
        <v>0</v>
      </c>
      <c r="Q6312" s="11">
        <v>7.5471698113207503E-2</v>
      </c>
      <c r="R6312" s="12">
        <v>137.30000000000001</v>
      </c>
      <c r="S6312" t="s">
        <v>22</v>
      </c>
      <c r="T6312">
        <v>0</v>
      </c>
      <c r="U6312">
        <f t="shared" si="590"/>
        <v>3</v>
      </c>
      <c r="V6312">
        <f t="shared" si="591"/>
        <v>1</v>
      </c>
      <c r="W6312">
        <f t="shared" si="592"/>
        <v>3</v>
      </c>
      <c r="X6312" t="str">
        <f t="shared" si="593"/>
        <v>313</v>
      </c>
      <c r="Y6312" t="str">
        <f>IF(Table1[[#This Row],[RFM_Score]]="555","Champion", IF(AND(J6312&gt;=4,V6312&gt;=4),"Loyal", IF(U6312&lt;=2,"At Risk", IF(W6312&gt;=4,"Potential Loyalist","Others"))))</f>
        <v>Others</v>
      </c>
    </row>
    <row r="6313" spans="1:25">
      <c r="A6313" t="s">
        <v>2891</v>
      </c>
      <c r="B6313">
        <v>49</v>
      </c>
      <c r="C6313" t="s">
        <v>24</v>
      </c>
      <c r="D6313" t="s">
        <v>49</v>
      </c>
      <c r="E6313" s="6" t="s">
        <v>18383</v>
      </c>
      <c r="F6313" t="s">
        <v>62</v>
      </c>
      <c r="G6313">
        <v>5</v>
      </c>
      <c r="H6313">
        <v>0</v>
      </c>
      <c r="I6313">
        <v>46</v>
      </c>
      <c r="J6313">
        <v>0</v>
      </c>
      <c r="K6313">
        <v>274.42</v>
      </c>
      <c r="L6313" t="str">
        <f t="shared" si="588"/>
        <v/>
      </c>
      <c r="M6313">
        <v>2</v>
      </c>
      <c r="N6313" t="str">
        <f t="shared" si="589"/>
        <v/>
      </c>
      <c r="O6313">
        <v>9</v>
      </c>
      <c r="P6313" s="11">
        <v>0</v>
      </c>
      <c r="Q6313" s="11">
        <v>0</v>
      </c>
      <c r="R6313" s="12">
        <v>137.21</v>
      </c>
      <c r="S6313" t="s">
        <v>22</v>
      </c>
      <c r="T6313">
        <v>0</v>
      </c>
      <c r="U6313">
        <f t="shared" si="590"/>
        <v>5</v>
      </c>
      <c r="V6313">
        <f t="shared" si="591"/>
        <v>1</v>
      </c>
      <c r="W6313">
        <f t="shared" si="592"/>
        <v>3</v>
      </c>
      <c r="X6313" t="str">
        <f t="shared" si="593"/>
        <v>513</v>
      </c>
      <c r="Y6313" t="str">
        <f>IF(Table1[[#This Row],[RFM_Score]]="555","Champion", IF(AND(J6313&gt;=4,V6313&gt;=4),"Loyal", IF(U6313&lt;=2,"At Risk", IF(W6313&gt;=4,"Potential Loyalist","Others"))))</f>
        <v>Others</v>
      </c>
    </row>
    <row r="6314" spans="1:25">
      <c r="A6314" t="s">
        <v>6414</v>
      </c>
      <c r="B6314">
        <v>35</v>
      </c>
      <c r="C6314" t="s">
        <v>24</v>
      </c>
      <c r="D6314" t="s">
        <v>25</v>
      </c>
      <c r="E6314" s="6" t="s">
        <v>18384</v>
      </c>
      <c r="F6314" t="s">
        <v>30</v>
      </c>
      <c r="G6314">
        <v>1</v>
      </c>
      <c r="H6314">
        <v>0</v>
      </c>
      <c r="I6314">
        <v>48</v>
      </c>
      <c r="J6314">
        <v>6</v>
      </c>
      <c r="K6314">
        <v>274.2</v>
      </c>
      <c r="L6314" t="str">
        <f t="shared" si="588"/>
        <v/>
      </c>
      <c r="M6314">
        <v>2</v>
      </c>
      <c r="N6314" t="str">
        <f t="shared" si="589"/>
        <v/>
      </c>
      <c r="O6314">
        <v>41</v>
      </c>
      <c r="P6314" s="11">
        <v>0</v>
      </c>
      <c r="Q6314" s="11">
        <v>0.125</v>
      </c>
      <c r="R6314" s="12">
        <v>137.1</v>
      </c>
      <c r="S6314" t="s">
        <v>22</v>
      </c>
      <c r="T6314">
        <v>0</v>
      </c>
      <c r="U6314">
        <f t="shared" si="590"/>
        <v>3</v>
      </c>
      <c r="V6314">
        <f t="shared" si="591"/>
        <v>1</v>
      </c>
      <c r="W6314">
        <f t="shared" si="592"/>
        <v>3</v>
      </c>
      <c r="X6314" t="str">
        <f t="shared" si="593"/>
        <v>313</v>
      </c>
      <c r="Y6314" t="str">
        <f>IF(Table1[[#This Row],[RFM_Score]]="555","Champion", IF(AND(J6314&gt;=4,V6314&gt;=4),"Loyal", IF(U6314&lt;=2,"At Risk", IF(W6314&gt;=4,"Potential Loyalist","Others"))))</f>
        <v>Others</v>
      </c>
    </row>
    <row r="6315" spans="1:25">
      <c r="A6315" t="s">
        <v>5257</v>
      </c>
      <c r="B6315">
        <v>56</v>
      </c>
      <c r="C6315" t="s">
        <v>19</v>
      </c>
      <c r="D6315" t="s">
        <v>46</v>
      </c>
      <c r="E6315" s="6" t="s">
        <v>18385</v>
      </c>
      <c r="F6315" t="s">
        <v>37</v>
      </c>
      <c r="G6315">
        <v>3</v>
      </c>
      <c r="H6315">
        <v>0</v>
      </c>
      <c r="I6315">
        <v>48</v>
      </c>
      <c r="J6315">
        <v>3</v>
      </c>
      <c r="K6315">
        <v>273.95</v>
      </c>
      <c r="L6315" t="str">
        <f t="shared" si="588"/>
        <v/>
      </c>
      <c r="M6315">
        <v>2</v>
      </c>
      <c r="N6315" t="str">
        <f t="shared" si="589"/>
        <v/>
      </c>
      <c r="O6315">
        <v>107</v>
      </c>
      <c r="P6315" s="11">
        <v>0</v>
      </c>
      <c r="Q6315" s="11">
        <v>6.25E-2</v>
      </c>
      <c r="R6315" s="12">
        <v>136.97499999999999</v>
      </c>
      <c r="S6315" t="s">
        <v>22</v>
      </c>
      <c r="T6315">
        <v>1</v>
      </c>
      <c r="U6315">
        <f t="shared" si="590"/>
        <v>1</v>
      </c>
      <c r="V6315">
        <f t="shared" si="591"/>
        <v>1</v>
      </c>
      <c r="W6315">
        <f t="shared" si="592"/>
        <v>3</v>
      </c>
      <c r="X6315" t="str">
        <f t="shared" si="593"/>
        <v>113</v>
      </c>
      <c r="Y6315" t="str">
        <f>IF(Table1[[#This Row],[RFM_Score]]="555","Champion", IF(AND(J6315&gt;=4,V6315&gt;=4),"Loyal", IF(U6315&lt;=2,"At Risk", IF(W6315&gt;=4,"Potential Loyalist","Others"))))</f>
        <v>At Risk</v>
      </c>
    </row>
    <row r="6316" spans="1:25">
      <c r="A6316" t="s">
        <v>11264</v>
      </c>
      <c r="B6316">
        <v>53</v>
      </c>
      <c r="C6316" t="s">
        <v>19</v>
      </c>
      <c r="D6316" t="s">
        <v>20</v>
      </c>
      <c r="E6316" s="6" t="s">
        <v>18386</v>
      </c>
      <c r="F6316" t="s">
        <v>62</v>
      </c>
      <c r="G6316">
        <v>1</v>
      </c>
      <c r="H6316">
        <v>0</v>
      </c>
      <c r="I6316">
        <v>48</v>
      </c>
      <c r="J6316">
        <v>1</v>
      </c>
      <c r="K6316">
        <v>273.72000000000003</v>
      </c>
      <c r="L6316" t="str">
        <f t="shared" si="588"/>
        <v/>
      </c>
      <c r="M6316">
        <v>2</v>
      </c>
      <c r="N6316" t="str">
        <f t="shared" si="589"/>
        <v/>
      </c>
      <c r="O6316">
        <v>9</v>
      </c>
      <c r="P6316" s="11">
        <v>0</v>
      </c>
      <c r="Q6316" s="11">
        <v>2.0833333333333301E-2</v>
      </c>
      <c r="R6316" s="12">
        <v>136.86000000000001</v>
      </c>
      <c r="S6316" t="s">
        <v>22</v>
      </c>
      <c r="T6316">
        <v>1</v>
      </c>
      <c r="U6316">
        <f t="shared" si="590"/>
        <v>5</v>
      </c>
      <c r="V6316">
        <f t="shared" si="591"/>
        <v>1</v>
      </c>
      <c r="W6316">
        <f t="shared" si="592"/>
        <v>3</v>
      </c>
      <c r="X6316" t="str">
        <f t="shared" si="593"/>
        <v>513</v>
      </c>
      <c r="Y6316" t="str">
        <f>IF(Table1[[#This Row],[RFM_Score]]="555","Champion", IF(AND(J6316&gt;=4,V6316&gt;=4),"Loyal", IF(U6316&lt;=2,"At Risk", IF(W6316&gt;=4,"Potential Loyalist","Others"))))</f>
        <v>Others</v>
      </c>
    </row>
    <row r="6317" spans="1:25">
      <c r="A6317" t="s">
        <v>8346</v>
      </c>
      <c r="B6317">
        <v>31</v>
      </c>
      <c r="C6317" t="s">
        <v>19</v>
      </c>
      <c r="D6317" t="s">
        <v>29</v>
      </c>
      <c r="E6317" s="6" t="s">
        <v>18387</v>
      </c>
      <c r="F6317" t="s">
        <v>60</v>
      </c>
      <c r="G6317">
        <v>6</v>
      </c>
      <c r="H6317">
        <v>2</v>
      </c>
      <c r="I6317">
        <v>50</v>
      </c>
      <c r="J6317">
        <v>2</v>
      </c>
      <c r="K6317">
        <v>273.08</v>
      </c>
      <c r="L6317" t="str">
        <f t="shared" si="588"/>
        <v/>
      </c>
      <c r="M6317">
        <v>2</v>
      </c>
      <c r="N6317" t="str">
        <f t="shared" si="589"/>
        <v/>
      </c>
      <c r="O6317">
        <v>64</v>
      </c>
      <c r="P6317" s="11">
        <v>0.33333333333333298</v>
      </c>
      <c r="Q6317" s="11">
        <v>0.04</v>
      </c>
      <c r="R6317" s="12">
        <v>136.54</v>
      </c>
      <c r="S6317" t="s">
        <v>22</v>
      </c>
      <c r="T6317">
        <v>0</v>
      </c>
      <c r="U6317">
        <f t="shared" si="590"/>
        <v>3</v>
      </c>
      <c r="V6317">
        <f t="shared" si="591"/>
        <v>1</v>
      </c>
      <c r="W6317">
        <f t="shared" si="592"/>
        <v>3</v>
      </c>
      <c r="X6317" t="str">
        <f t="shared" si="593"/>
        <v>313</v>
      </c>
      <c r="Y6317" t="str">
        <f>IF(Table1[[#This Row],[RFM_Score]]="555","Champion", IF(AND(J6317&gt;=4,V6317&gt;=4),"Loyal", IF(U6317&lt;=2,"At Risk", IF(W6317&gt;=4,"Potential Loyalist","Others"))))</f>
        <v>Others</v>
      </c>
    </row>
    <row r="6318" spans="1:25">
      <c r="A6318" t="s">
        <v>1272</v>
      </c>
      <c r="B6318">
        <v>54</v>
      </c>
      <c r="C6318" t="s">
        <v>24</v>
      </c>
      <c r="D6318" t="s">
        <v>49</v>
      </c>
      <c r="E6318" s="6" t="s">
        <v>18388</v>
      </c>
      <c r="F6318" t="s">
        <v>60</v>
      </c>
      <c r="G6318">
        <v>3</v>
      </c>
      <c r="H6318">
        <v>0</v>
      </c>
      <c r="I6318">
        <v>49</v>
      </c>
      <c r="J6318">
        <v>1</v>
      </c>
      <c r="K6318">
        <v>272.82</v>
      </c>
      <c r="L6318" t="str">
        <f t="shared" si="588"/>
        <v/>
      </c>
      <c r="M6318">
        <v>2</v>
      </c>
      <c r="N6318" t="str">
        <f t="shared" si="589"/>
        <v/>
      </c>
      <c r="O6318">
        <v>16</v>
      </c>
      <c r="P6318" s="11">
        <v>0</v>
      </c>
      <c r="Q6318" s="11">
        <v>2.04081632653061E-2</v>
      </c>
      <c r="R6318" s="12">
        <v>136.41</v>
      </c>
      <c r="S6318" t="s">
        <v>22</v>
      </c>
      <c r="T6318">
        <v>0</v>
      </c>
      <c r="U6318">
        <f t="shared" si="590"/>
        <v>5</v>
      </c>
      <c r="V6318">
        <f t="shared" si="591"/>
        <v>1</v>
      </c>
      <c r="W6318">
        <f t="shared" si="592"/>
        <v>3</v>
      </c>
      <c r="X6318" t="str">
        <f t="shared" si="593"/>
        <v>513</v>
      </c>
      <c r="Y6318" t="str">
        <f>IF(Table1[[#This Row],[RFM_Score]]="555","Champion", IF(AND(J6318&gt;=4,V6318&gt;=4),"Loyal", IF(U6318&lt;=2,"At Risk", IF(W6318&gt;=4,"Potential Loyalist","Others"))))</f>
        <v>Others</v>
      </c>
    </row>
    <row r="6319" spans="1:25">
      <c r="A6319" t="s">
        <v>6826</v>
      </c>
      <c r="B6319">
        <v>43</v>
      </c>
      <c r="C6319" t="s">
        <v>19</v>
      </c>
      <c r="D6319" t="s">
        <v>25</v>
      </c>
      <c r="E6319" s="6" t="s">
        <v>18389</v>
      </c>
      <c r="F6319" t="s">
        <v>26</v>
      </c>
      <c r="G6319">
        <v>0</v>
      </c>
      <c r="H6319">
        <v>0</v>
      </c>
      <c r="I6319">
        <v>60</v>
      </c>
      <c r="J6319">
        <v>2</v>
      </c>
      <c r="K6319">
        <v>272.79000000000002</v>
      </c>
      <c r="L6319" t="str">
        <f t="shared" si="588"/>
        <v/>
      </c>
      <c r="M6319">
        <v>2</v>
      </c>
      <c r="N6319" t="str">
        <f t="shared" si="589"/>
        <v/>
      </c>
      <c r="O6319">
        <v>34</v>
      </c>
      <c r="P6319" s="11">
        <v>0</v>
      </c>
      <c r="Q6319" s="11">
        <v>3.3333333333333298E-2</v>
      </c>
      <c r="R6319" s="12">
        <v>136.39500000000001</v>
      </c>
      <c r="S6319" t="s">
        <v>22</v>
      </c>
      <c r="T6319">
        <v>0</v>
      </c>
      <c r="U6319">
        <f t="shared" si="590"/>
        <v>4</v>
      </c>
      <c r="V6319">
        <f t="shared" si="591"/>
        <v>1</v>
      </c>
      <c r="W6319">
        <f t="shared" si="592"/>
        <v>3</v>
      </c>
      <c r="X6319" t="str">
        <f t="shared" si="593"/>
        <v>413</v>
      </c>
      <c r="Y6319" t="str">
        <f>IF(Table1[[#This Row],[RFM_Score]]="555","Champion", IF(AND(J6319&gt;=4,V6319&gt;=4),"Loyal", IF(U6319&lt;=2,"At Risk", IF(W6319&gt;=4,"Potential Loyalist","Others"))))</f>
        <v>Others</v>
      </c>
    </row>
    <row r="6320" spans="1:25">
      <c r="A6320" t="s">
        <v>2051</v>
      </c>
      <c r="B6320">
        <v>44</v>
      </c>
      <c r="C6320" t="s">
        <v>19</v>
      </c>
      <c r="D6320" t="s">
        <v>25</v>
      </c>
      <c r="E6320" s="6" t="s">
        <v>18390</v>
      </c>
      <c r="F6320" t="s">
        <v>26</v>
      </c>
      <c r="G6320">
        <v>3</v>
      </c>
      <c r="H6320">
        <v>2</v>
      </c>
      <c r="I6320">
        <v>39</v>
      </c>
      <c r="J6320">
        <v>1</v>
      </c>
      <c r="K6320">
        <v>272.55</v>
      </c>
      <c r="L6320" t="str">
        <f t="shared" si="588"/>
        <v/>
      </c>
      <c r="M6320">
        <v>2</v>
      </c>
      <c r="N6320" t="str">
        <f t="shared" si="589"/>
        <v/>
      </c>
      <c r="O6320">
        <v>17</v>
      </c>
      <c r="P6320" s="11">
        <v>0.66666666666666596</v>
      </c>
      <c r="Q6320" s="11">
        <v>2.5641025641025599E-2</v>
      </c>
      <c r="R6320" s="12">
        <v>136.27500000000001</v>
      </c>
      <c r="S6320" t="s">
        <v>22</v>
      </c>
      <c r="T6320">
        <v>1</v>
      </c>
      <c r="U6320">
        <f t="shared" si="590"/>
        <v>5</v>
      </c>
      <c r="V6320">
        <f t="shared" si="591"/>
        <v>1</v>
      </c>
      <c r="W6320">
        <f t="shared" si="592"/>
        <v>3</v>
      </c>
      <c r="X6320" t="str">
        <f t="shared" si="593"/>
        <v>513</v>
      </c>
      <c r="Y6320" t="str">
        <f>IF(Table1[[#This Row],[RFM_Score]]="555","Champion", IF(AND(J6320&gt;=4,V6320&gt;=4),"Loyal", IF(U6320&lt;=2,"At Risk", IF(W6320&gt;=4,"Potential Loyalist","Others"))))</f>
        <v>Others</v>
      </c>
    </row>
    <row r="6321" spans="1:25">
      <c r="A6321" t="s">
        <v>9901</v>
      </c>
      <c r="B6321">
        <v>36</v>
      </c>
      <c r="C6321" t="s">
        <v>19</v>
      </c>
      <c r="D6321" t="s">
        <v>25</v>
      </c>
      <c r="E6321" s="6" t="s">
        <v>18391</v>
      </c>
      <c r="F6321" t="s">
        <v>62</v>
      </c>
      <c r="G6321">
        <v>2</v>
      </c>
      <c r="H6321">
        <v>0</v>
      </c>
      <c r="I6321">
        <v>55</v>
      </c>
      <c r="J6321">
        <v>2</v>
      </c>
      <c r="K6321">
        <v>272.35000000000002</v>
      </c>
      <c r="L6321" t="str">
        <f t="shared" si="588"/>
        <v/>
      </c>
      <c r="M6321">
        <v>2</v>
      </c>
      <c r="N6321" t="str">
        <f t="shared" si="589"/>
        <v/>
      </c>
      <c r="O6321">
        <v>107</v>
      </c>
      <c r="P6321" s="11">
        <v>0</v>
      </c>
      <c r="Q6321" s="11">
        <v>3.6363636363636299E-2</v>
      </c>
      <c r="R6321" s="12">
        <v>136.17500000000001</v>
      </c>
      <c r="S6321" t="s">
        <v>22</v>
      </c>
      <c r="T6321">
        <v>1</v>
      </c>
      <c r="U6321">
        <f t="shared" si="590"/>
        <v>1</v>
      </c>
      <c r="V6321">
        <f t="shared" si="591"/>
        <v>1</v>
      </c>
      <c r="W6321">
        <f t="shared" si="592"/>
        <v>3</v>
      </c>
      <c r="X6321" t="str">
        <f t="shared" si="593"/>
        <v>113</v>
      </c>
      <c r="Y6321" t="str">
        <f>IF(Table1[[#This Row],[RFM_Score]]="555","Champion", IF(AND(J6321&gt;=4,V6321&gt;=4),"Loyal", IF(U6321&lt;=2,"At Risk", IF(W6321&gt;=4,"Potential Loyalist","Others"))))</f>
        <v>At Risk</v>
      </c>
    </row>
    <row r="6322" spans="1:25">
      <c r="A6322" t="s">
        <v>3174</v>
      </c>
      <c r="B6322">
        <v>22</v>
      </c>
      <c r="C6322" t="s">
        <v>24</v>
      </c>
      <c r="D6322" t="s">
        <v>29</v>
      </c>
      <c r="E6322" s="6" t="s">
        <v>18392</v>
      </c>
      <c r="F6322" t="s">
        <v>26</v>
      </c>
      <c r="G6322">
        <v>3</v>
      </c>
      <c r="H6322">
        <v>0</v>
      </c>
      <c r="I6322">
        <v>40</v>
      </c>
      <c r="J6322">
        <v>4</v>
      </c>
      <c r="K6322">
        <v>272.2</v>
      </c>
      <c r="L6322" t="str">
        <f t="shared" si="588"/>
        <v/>
      </c>
      <c r="M6322">
        <v>2</v>
      </c>
      <c r="N6322" t="str">
        <f t="shared" si="589"/>
        <v/>
      </c>
      <c r="O6322">
        <v>3</v>
      </c>
      <c r="P6322" s="11">
        <v>0</v>
      </c>
      <c r="Q6322" s="11">
        <v>0.1</v>
      </c>
      <c r="R6322" s="12">
        <v>136.1</v>
      </c>
      <c r="S6322" t="s">
        <v>22</v>
      </c>
      <c r="T6322">
        <v>0</v>
      </c>
      <c r="U6322">
        <f t="shared" si="590"/>
        <v>5</v>
      </c>
      <c r="V6322">
        <f t="shared" si="591"/>
        <v>1</v>
      </c>
      <c r="W6322">
        <f t="shared" si="592"/>
        <v>3</v>
      </c>
      <c r="X6322" t="str">
        <f t="shared" si="593"/>
        <v>513</v>
      </c>
      <c r="Y6322" t="str">
        <f>IF(Table1[[#This Row],[RFM_Score]]="555","Champion", IF(AND(J6322&gt;=4,V6322&gt;=4),"Loyal", IF(U6322&lt;=2,"At Risk", IF(W6322&gt;=4,"Potential Loyalist","Others"))))</f>
        <v>Others</v>
      </c>
    </row>
    <row r="6323" spans="1:25">
      <c r="A6323" t="s">
        <v>11176</v>
      </c>
      <c r="B6323">
        <v>32</v>
      </c>
      <c r="C6323" t="s">
        <v>19</v>
      </c>
      <c r="D6323" t="s">
        <v>41</v>
      </c>
      <c r="E6323" s="6" t="s">
        <v>18393</v>
      </c>
      <c r="F6323" t="s">
        <v>26</v>
      </c>
      <c r="G6323">
        <v>3</v>
      </c>
      <c r="H6323">
        <v>1</v>
      </c>
      <c r="I6323">
        <v>54</v>
      </c>
      <c r="J6323">
        <v>5</v>
      </c>
      <c r="K6323">
        <v>272.2</v>
      </c>
      <c r="L6323" t="str">
        <f t="shared" si="588"/>
        <v/>
      </c>
      <c r="M6323">
        <v>2</v>
      </c>
      <c r="N6323" t="str">
        <f t="shared" si="589"/>
        <v/>
      </c>
      <c r="O6323">
        <v>4</v>
      </c>
      <c r="P6323" s="11">
        <v>0.33333333333333298</v>
      </c>
      <c r="Q6323" s="11">
        <v>9.2592592592592504E-2</v>
      </c>
      <c r="R6323" s="12">
        <v>136.1</v>
      </c>
      <c r="S6323" t="s">
        <v>22</v>
      </c>
      <c r="T6323">
        <v>0</v>
      </c>
      <c r="U6323">
        <f t="shared" si="590"/>
        <v>5</v>
      </c>
      <c r="V6323">
        <f t="shared" si="591"/>
        <v>1</v>
      </c>
      <c r="W6323">
        <f t="shared" si="592"/>
        <v>3</v>
      </c>
      <c r="X6323" t="str">
        <f t="shared" si="593"/>
        <v>513</v>
      </c>
      <c r="Y6323" t="str">
        <f>IF(Table1[[#This Row],[RFM_Score]]="555","Champion", IF(AND(J6323&gt;=4,V6323&gt;=4),"Loyal", IF(U6323&lt;=2,"At Risk", IF(W6323&gt;=4,"Potential Loyalist","Others"))))</f>
        <v>Others</v>
      </c>
    </row>
    <row r="6324" spans="1:25">
      <c r="A6324" t="s">
        <v>95</v>
      </c>
      <c r="B6324">
        <v>38</v>
      </c>
      <c r="C6324" t="s">
        <v>19</v>
      </c>
      <c r="D6324" t="s">
        <v>25</v>
      </c>
      <c r="E6324" s="6" t="s">
        <v>18394</v>
      </c>
      <c r="F6324" t="s">
        <v>26</v>
      </c>
      <c r="G6324">
        <v>3</v>
      </c>
      <c r="H6324">
        <v>0</v>
      </c>
      <c r="I6324">
        <v>48</v>
      </c>
      <c r="J6324">
        <v>0</v>
      </c>
      <c r="K6324">
        <v>272.18</v>
      </c>
      <c r="L6324" t="str">
        <f t="shared" si="588"/>
        <v/>
      </c>
      <c r="M6324">
        <v>2</v>
      </c>
      <c r="N6324" t="str">
        <f t="shared" si="589"/>
        <v/>
      </c>
      <c r="O6324">
        <v>2</v>
      </c>
      <c r="P6324" s="11">
        <v>0</v>
      </c>
      <c r="Q6324" s="11">
        <v>0</v>
      </c>
      <c r="R6324" s="12">
        <v>136.09</v>
      </c>
      <c r="S6324" t="s">
        <v>22</v>
      </c>
      <c r="T6324">
        <v>1</v>
      </c>
      <c r="U6324">
        <f t="shared" si="590"/>
        <v>5</v>
      </c>
      <c r="V6324">
        <f t="shared" si="591"/>
        <v>1</v>
      </c>
      <c r="W6324">
        <f t="shared" si="592"/>
        <v>3</v>
      </c>
      <c r="X6324" t="str">
        <f t="shared" si="593"/>
        <v>513</v>
      </c>
      <c r="Y6324" t="str">
        <f>IF(Table1[[#This Row],[RFM_Score]]="555","Champion", IF(AND(J6324&gt;=4,V6324&gt;=4),"Loyal", IF(U6324&lt;=2,"At Risk", IF(W6324&gt;=4,"Potential Loyalist","Others"))))</f>
        <v>Others</v>
      </c>
    </row>
    <row r="6325" spans="1:25">
      <c r="A6325" t="s">
        <v>1087</v>
      </c>
      <c r="B6325">
        <v>27</v>
      </c>
      <c r="C6325" t="s">
        <v>33</v>
      </c>
      <c r="D6325" t="s">
        <v>41</v>
      </c>
      <c r="E6325" s="6" t="s">
        <v>18395</v>
      </c>
      <c r="F6325" t="s">
        <v>62</v>
      </c>
      <c r="G6325">
        <v>4</v>
      </c>
      <c r="H6325">
        <v>0</v>
      </c>
      <c r="I6325">
        <v>56</v>
      </c>
      <c r="J6325">
        <v>4</v>
      </c>
      <c r="K6325">
        <v>271.81</v>
      </c>
      <c r="L6325" t="str">
        <f t="shared" si="588"/>
        <v/>
      </c>
      <c r="M6325">
        <v>2</v>
      </c>
      <c r="N6325" t="str">
        <f t="shared" si="589"/>
        <v/>
      </c>
      <c r="O6325">
        <v>30</v>
      </c>
      <c r="P6325" s="11">
        <v>0</v>
      </c>
      <c r="Q6325" s="11">
        <v>7.1428571428571397E-2</v>
      </c>
      <c r="R6325" s="12">
        <v>135.905</v>
      </c>
      <c r="S6325" t="s">
        <v>22</v>
      </c>
      <c r="T6325">
        <v>0</v>
      </c>
      <c r="U6325">
        <f t="shared" si="590"/>
        <v>4</v>
      </c>
      <c r="V6325">
        <f t="shared" si="591"/>
        <v>1</v>
      </c>
      <c r="W6325">
        <f t="shared" si="592"/>
        <v>3</v>
      </c>
      <c r="X6325" t="str">
        <f t="shared" si="593"/>
        <v>413</v>
      </c>
      <c r="Y6325" t="str">
        <f>IF(Table1[[#This Row],[RFM_Score]]="555","Champion", IF(AND(J6325&gt;=4,V6325&gt;=4),"Loyal", IF(U6325&lt;=2,"At Risk", IF(W6325&gt;=4,"Potential Loyalist","Others"))))</f>
        <v>Others</v>
      </c>
    </row>
    <row r="6326" spans="1:25">
      <c r="A6326" t="s">
        <v>1885</v>
      </c>
      <c r="B6326">
        <v>46</v>
      </c>
      <c r="C6326" t="s">
        <v>24</v>
      </c>
      <c r="D6326" t="s">
        <v>25</v>
      </c>
      <c r="E6326" s="6" t="s">
        <v>18396</v>
      </c>
      <c r="F6326" t="s">
        <v>26</v>
      </c>
      <c r="G6326">
        <v>5</v>
      </c>
      <c r="H6326">
        <v>1</v>
      </c>
      <c r="I6326">
        <v>48</v>
      </c>
      <c r="J6326">
        <v>3</v>
      </c>
      <c r="K6326">
        <v>271.64</v>
      </c>
      <c r="L6326" t="str">
        <f t="shared" si="588"/>
        <v/>
      </c>
      <c r="M6326">
        <v>2</v>
      </c>
      <c r="N6326" t="str">
        <f t="shared" si="589"/>
        <v/>
      </c>
      <c r="O6326">
        <v>30</v>
      </c>
      <c r="P6326" s="11">
        <v>0.2</v>
      </c>
      <c r="Q6326" s="11">
        <v>6.25E-2</v>
      </c>
      <c r="R6326" s="12">
        <v>135.82</v>
      </c>
      <c r="S6326" t="s">
        <v>22</v>
      </c>
      <c r="T6326">
        <v>1</v>
      </c>
      <c r="U6326">
        <f t="shared" si="590"/>
        <v>4</v>
      </c>
      <c r="V6326">
        <f t="shared" si="591"/>
        <v>1</v>
      </c>
      <c r="W6326">
        <f t="shared" si="592"/>
        <v>3</v>
      </c>
      <c r="X6326" t="str">
        <f t="shared" si="593"/>
        <v>413</v>
      </c>
      <c r="Y6326" t="str">
        <f>IF(Table1[[#This Row],[RFM_Score]]="555","Champion", IF(AND(J6326&gt;=4,V6326&gt;=4),"Loyal", IF(U6326&lt;=2,"At Risk", IF(W6326&gt;=4,"Potential Loyalist","Others"))))</f>
        <v>Others</v>
      </c>
    </row>
    <row r="6327" spans="1:25">
      <c r="A6327" t="s">
        <v>1890</v>
      </c>
      <c r="B6327">
        <v>46</v>
      </c>
      <c r="C6327" t="s">
        <v>24</v>
      </c>
      <c r="D6327" t="s">
        <v>29</v>
      </c>
      <c r="E6327" s="6" t="s">
        <v>18397</v>
      </c>
      <c r="F6327" t="s">
        <v>21</v>
      </c>
      <c r="G6327">
        <v>0</v>
      </c>
      <c r="H6327">
        <v>0</v>
      </c>
      <c r="I6327">
        <v>52</v>
      </c>
      <c r="J6327">
        <v>4</v>
      </c>
      <c r="K6327">
        <v>271.51</v>
      </c>
      <c r="L6327" t="str">
        <f t="shared" si="588"/>
        <v/>
      </c>
      <c r="M6327">
        <v>2</v>
      </c>
      <c r="N6327" t="str">
        <f t="shared" si="589"/>
        <v/>
      </c>
      <c r="O6327">
        <v>20</v>
      </c>
      <c r="P6327" s="11">
        <v>0</v>
      </c>
      <c r="Q6327" s="11">
        <v>7.69230769230769E-2</v>
      </c>
      <c r="R6327" s="12">
        <v>135.755</v>
      </c>
      <c r="S6327" t="s">
        <v>22</v>
      </c>
      <c r="T6327">
        <v>0</v>
      </c>
      <c r="U6327">
        <f t="shared" si="590"/>
        <v>5</v>
      </c>
      <c r="V6327">
        <f t="shared" si="591"/>
        <v>1</v>
      </c>
      <c r="W6327">
        <f t="shared" si="592"/>
        <v>3</v>
      </c>
      <c r="X6327" t="str">
        <f t="shared" si="593"/>
        <v>513</v>
      </c>
      <c r="Y6327" t="str">
        <f>IF(Table1[[#This Row],[RFM_Score]]="555","Champion", IF(AND(J6327&gt;=4,V6327&gt;=4),"Loyal", IF(U6327&lt;=2,"At Risk", IF(W6327&gt;=4,"Potential Loyalist","Others"))))</f>
        <v>Others</v>
      </c>
    </row>
    <row r="6328" spans="1:25">
      <c r="A6328" t="s">
        <v>503</v>
      </c>
      <c r="B6328">
        <v>42</v>
      </c>
      <c r="C6328" t="s">
        <v>19</v>
      </c>
      <c r="D6328" t="s">
        <v>46</v>
      </c>
      <c r="E6328" s="6" t="s">
        <v>18398</v>
      </c>
      <c r="F6328" t="s">
        <v>60</v>
      </c>
      <c r="G6328">
        <v>3</v>
      </c>
      <c r="H6328">
        <v>0</v>
      </c>
      <c r="I6328">
        <v>52</v>
      </c>
      <c r="J6328">
        <v>2</v>
      </c>
      <c r="K6328">
        <v>271.48</v>
      </c>
      <c r="L6328" t="str">
        <f t="shared" si="588"/>
        <v/>
      </c>
      <c r="M6328">
        <v>2</v>
      </c>
      <c r="N6328" t="str">
        <f t="shared" si="589"/>
        <v/>
      </c>
      <c r="O6328">
        <v>35</v>
      </c>
      <c r="P6328" s="11">
        <v>0</v>
      </c>
      <c r="Q6328" s="11">
        <v>3.8461538461538401E-2</v>
      </c>
      <c r="R6328" s="12">
        <v>135.74</v>
      </c>
      <c r="S6328" t="s">
        <v>22</v>
      </c>
      <c r="T6328">
        <v>0</v>
      </c>
      <c r="U6328">
        <f t="shared" si="590"/>
        <v>4</v>
      </c>
      <c r="V6328">
        <f t="shared" si="591"/>
        <v>1</v>
      </c>
      <c r="W6328">
        <f t="shared" si="592"/>
        <v>3</v>
      </c>
      <c r="X6328" t="str">
        <f t="shared" si="593"/>
        <v>413</v>
      </c>
      <c r="Y6328" t="str">
        <f>IF(Table1[[#This Row],[RFM_Score]]="555","Champion", IF(AND(J6328&gt;=4,V6328&gt;=4),"Loyal", IF(U6328&lt;=2,"At Risk", IF(W6328&gt;=4,"Potential Loyalist","Others"))))</f>
        <v>Others</v>
      </c>
    </row>
    <row r="6329" spans="1:25">
      <c r="A6329" t="s">
        <v>10698</v>
      </c>
      <c r="B6329">
        <v>37</v>
      </c>
      <c r="C6329" t="s">
        <v>24</v>
      </c>
      <c r="D6329" t="s">
        <v>29</v>
      </c>
      <c r="E6329" s="6" t="s">
        <v>18399</v>
      </c>
      <c r="F6329" t="s">
        <v>37</v>
      </c>
      <c r="G6329">
        <v>5</v>
      </c>
      <c r="H6329">
        <v>3</v>
      </c>
      <c r="I6329">
        <v>39</v>
      </c>
      <c r="J6329">
        <v>3</v>
      </c>
      <c r="K6329">
        <v>271.08999999999997</v>
      </c>
      <c r="L6329" t="str">
        <f t="shared" si="588"/>
        <v/>
      </c>
      <c r="M6329">
        <v>2</v>
      </c>
      <c r="N6329" t="str">
        <f t="shared" si="589"/>
        <v/>
      </c>
      <c r="O6329">
        <v>1</v>
      </c>
      <c r="P6329" s="11">
        <v>0.6</v>
      </c>
      <c r="Q6329" s="11">
        <v>7.69230769230769E-2</v>
      </c>
      <c r="R6329" s="12">
        <v>135.54499999999999</v>
      </c>
      <c r="S6329" t="s">
        <v>22</v>
      </c>
      <c r="T6329">
        <v>0</v>
      </c>
      <c r="U6329">
        <f t="shared" si="590"/>
        <v>5</v>
      </c>
      <c r="V6329">
        <f t="shared" si="591"/>
        <v>1</v>
      </c>
      <c r="W6329">
        <f t="shared" si="592"/>
        <v>3</v>
      </c>
      <c r="X6329" t="str">
        <f t="shared" si="593"/>
        <v>513</v>
      </c>
      <c r="Y6329" t="str">
        <f>IF(Table1[[#This Row],[RFM_Score]]="555","Champion", IF(AND(J6329&gt;=4,V6329&gt;=4),"Loyal", IF(U6329&lt;=2,"At Risk", IF(W6329&gt;=4,"Potential Loyalist","Others"))))</f>
        <v>Others</v>
      </c>
    </row>
    <row r="6330" spans="1:25">
      <c r="A6330" t="s">
        <v>880</v>
      </c>
      <c r="B6330">
        <v>39</v>
      </c>
      <c r="C6330" t="s">
        <v>19</v>
      </c>
      <c r="D6330" t="s">
        <v>20</v>
      </c>
      <c r="E6330" s="6" t="s">
        <v>18400</v>
      </c>
      <c r="F6330" t="s">
        <v>60</v>
      </c>
      <c r="G6330">
        <v>2</v>
      </c>
      <c r="H6330">
        <v>0</v>
      </c>
      <c r="I6330">
        <v>50</v>
      </c>
      <c r="J6330">
        <v>6</v>
      </c>
      <c r="K6330">
        <v>270.89</v>
      </c>
      <c r="L6330" t="str">
        <f t="shared" si="588"/>
        <v/>
      </c>
      <c r="M6330">
        <v>2</v>
      </c>
      <c r="N6330" t="str">
        <f t="shared" si="589"/>
        <v/>
      </c>
      <c r="O6330">
        <v>15</v>
      </c>
      <c r="P6330" s="11">
        <v>0</v>
      </c>
      <c r="Q6330" s="11">
        <v>0.12</v>
      </c>
      <c r="R6330" s="12">
        <v>135.44499999999999</v>
      </c>
      <c r="S6330" t="s">
        <v>22</v>
      </c>
      <c r="T6330">
        <v>0</v>
      </c>
      <c r="U6330">
        <f t="shared" si="590"/>
        <v>5</v>
      </c>
      <c r="V6330">
        <f t="shared" si="591"/>
        <v>1</v>
      </c>
      <c r="W6330">
        <f t="shared" si="592"/>
        <v>3</v>
      </c>
      <c r="X6330" t="str">
        <f t="shared" si="593"/>
        <v>513</v>
      </c>
      <c r="Y6330" t="str">
        <f>IF(Table1[[#This Row],[RFM_Score]]="555","Champion", IF(AND(J6330&gt;=4,V6330&gt;=4),"Loyal", IF(U6330&lt;=2,"At Risk", IF(W6330&gt;=4,"Potential Loyalist","Others"))))</f>
        <v>Others</v>
      </c>
    </row>
    <row r="6331" spans="1:25">
      <c r="A6331" t="s">
        <v>11585</v>
      </c>
      <c r="B6331">
        <v>52</v>
      </c>
      <c r="C6331" t="s">
        <v>24</v>
      </c>
      <c r="D6331" t="s">
        <v>25</v>
      </c>
      <c r="E6331" s="6" t="s">
        <v>18401</v>
      </c>
      <c r="F6331" t="s">
        <v>21</v>
      </c>
      <c r="G6331">
        <v>3</v>
      </c>
      <c r="H6331">
        <v>0</v>
      </c>
      <c r="I6331">
        <v>42</v>
      </c>
      <c r="J6331">
        <v>6</v>
      </c>
      <c r="K6331">
        <v>270.81</v>
      </c>
      <c r="L6331" t="str">
        <f t="shared" si="588"/>
        <v/>
      </c>
      <c r="M6331">
        <v>2</v>
      </c>
      <c r="N6331" t="str">
        <f t="shared" si="589"/>
        <v/>
      </c>
      <c r="O6331">
        <v>87</v>
      </c>
      <c r="P6331" s="11">
        <v>0</v>
      </c>
      <c r="Q6331" s="11">
        <v>0.14285714285714199</v>
      </c>
      <c r="R6331" s="12">
        <v>135.405</v>
      </c>
      <c r="S6331" t="s">
        <v>22</v>
      </c>
      <c r="T6331">
        <v>0</v>
      </c>
      <c r="U6331">
        <f t="shared" si="590"/>
        <v>2</v>
      </c>
      <c r="V6331">
        <f t="shared" si="591"/>
        <v>1</v>
      </c>
      <c r="W6331">
        <f t="shared" si="592"/>
        <v>3</v>
      </c>
      <c r="X6331" t="str">
        <f t="shared" si="593"/>
        <v>213</v>
      </c>
      <c r="Y6331" t="str">
        <f>IF(Table1[[#This Row],[RFM_Score]]="555","Champion", IF(AND(J6331&gt;=4,V6331&gt;=4),"Loyal", IF(U6331&lt;=2,"At Risk", IF(W6331&gt;=4,"Potential Loyalist","Others"))))</f>
        <v>At Risk</v>
      </c>
    </row>
    <row r="6332" spans="1:25">
      <c r="A6332" t="s">
        <v>9370</v>
      </c>
      <c r="B6332">
        <v>45</v>
      </c>
      <c r="C6332" t="s">
        <v>19</v>
      </c>
      <c r="D6332" t="s">
        <v>49</v>
      </c>
      <c r="E6332" s="6" t="s">
        <v>18402</v>
      </c>
      <c r="F6332" t="s">
        <v>30</v>
      </c>
      <c r="G6332">
        <v>1</v>
      </c>
      <c r="H6332">
        <v>0</v>
      </c>
      <c r="I6332">
        <v>36</v>
      </c>
      <c r="J6332">
        <v>1</v>
      </c>
      <c r="K6332">
        <v>270.61</v>
      </c>
      <c r="L6332" t="str">
        <f t="shared" si="588"/>
        <v/>
      </c>
      <c r="M6332">
        <v>2</v>
      </c>
      <c r="N6332" t="str">
        <f t="shared" si="589"/>
        <v/>
      </c>
      <c r="O6332">
        <v>3</v>
      </c>
      <c r="P6332" s="11">
        <v>0</v>
      </c>
      <c r="Q6332" s="11">
        <v>2.77777777777777E-2</v>
      </c>
      <c r="R6332" s="12">
        <v>135.30500000000001</v>
      </c>
      <c r="S6332" t="s">
        <v>22</v>
      </c>
      <c r="T6332">
        <v>0</v>
      </c>
      <c r="U6332">
        <f t="shared" si="590"/>
        <v>5</v>
      </c>
      <c r="V6332">
        <f t="shared" si="591"/>
        <v>1</v>
      </c>
      <c r="W6332">
        <f t="shared" si="592"/>
        <v>3</v>
      </c>
      <c r="X6332" t="str">
        <f t="shared" si="593"/>
        <v>513</v>
      </c>
      <c r="Y6332" t="str">
        <f>IF(Table1[[#This Row],[RFM_Score]]="555","Champion", IF(AND(J6332&gt;=4,V6332&gt;=4),"Loyal", IF(U6332&lt;=2,"At Risk", IF(W6332&gt;=4,"Potential Loyalist","Others"))))</f>
        <v>Others</v>
      </c>
    </row>
    <row r="6333" spans="1:25">
      <c r="A6333" t="s">
        <v>9080</v>
      </c>
      <c r="B6333">
        <v>18</v>
      </c>
      <c r="C6333" t="s">
        <v>19</v>
      </c>
      <c r="D6333" t="s">
        <v>20</v>
      </c>
      <c r="E6333" s="6" t="s">
        <v>18403</v>
      </c>
      <c r="F6333" t="s">
        <v>30</v>
      </c>
      <c r="G6333">
        <v>3</v>
      </c>
      <c r="H6333">
        <v>1</v>
      </c>
      <c r="I6333">
        <v>39</v>
      </c>
      <c r="J6333">
        <v>0</v>
      </c>
      <c r="K6333">
        <v>270.42</v>
      </c>
      <c r="L6333" t="str">
        <f t="shared" si="588"/>
        <v/>
      </c>
      <c r="M6333">
        <v>2</v>
      </c>
      <c r="N6333" t="str">
        <f t="shared" si="589"/>
        <v/>
      </c>
      <c r="O6333">
        <v>84</v>
      </c>
      <c r="P6333" s="11">
        <v>0.33333333333333298</v>
      </c>
      <c r="Q6333" s="11">
        <v>0</v>
      </c>
      <c r="R6333" s="12">
        <v>135.21</v>
      </c>
      <c r="S6333" t="s">
        <v>22</v>
      </c>
      <c r="T6333">
        <v>0</v>
      </c>
      <c r="U6333">
        <f t="shared" si="590"/>
        <v>2</v>
      </c>
      <c r="V6333">
        <f t="shared" si="591"/>
        <v>1</v>
      </c>
      <c r="W6333">
        <f t="shared" si="592"/>
        <v>3</v>
      </c>
      <c r="X6333" t="str">
        <f t="shared" si="593"/>
        <v>213</v>
      </c>
      <c r="Y6333" t="str">
        <f>IF(Table1[[#This Row],[RFM_Score]]="555","Champion", IF(AND(J6333&gt;=4,V6333&gt;=4),"Loyal", IF(U6333&lt;=2,"At Risk", IF(W6333&gt;=4,"Potential Loyalist","Others"))))</f>
        <v>At Risk</v>
      </c>
    </row>
    <row r="6334" spans="1:25">
      <c r="A6334" t="s">
        <v>10027</v>
      </c>
      <c r="B6334">
        <v>52</v>
      </c>
      <c r="C6334" t="s">
        <v>19</v>
      </c>
      <c r="D6334" t="s">
        <v>25</v>
      </c>
      <c r="E6334" s="6" t="s">
        <v>18404</v>
      </c>
      <c r="F6334" t="s">
        <v>37</v>
      </c>
      <c r="G6334">
        <v>2</v>
      </c>
      <c r="H6334">
        <v>2</v>
      </c>
      <c r="I6334">
        <v>55</v>
      </c>
      <c r="J6334">
        <v>2</v>
      </c>
      <c r="K6334">
        <v>270.36</v>
      </c>
      <c r="L6334" t="str">
        <f t="shared" si="588"/>
        <v/>
      </c>
      <c r="M6334">
        <v>2</v>
      </c>
      <c r="N6334" t="str">
        <f t="shared" si="589"/>
        <v/>
      </c>
      <c r="O6334">
        <v>59</v>
      </c>
      <c r="P6334" s="11">
        <v>1</v>
      </c>
      <c r="Q6334" s="11">
        <v>3.6363636363636299E-2</v>
      </c>
      <c r="R6334" s="12">
        <v>135.18</v>
      </c>
      <c r="S6334" t="s">
        <v>22</v>
      </c>
      <c r="T6334">
        <v>0</v>
      </c>
      <c r="U6334">
        <f t="shared" si="590"/>
        <v>3</v>
      </c>
      <c r="V6334">
        <f t="shared" si="591"/>
        <v>1</v>
      </c>
      <c r="W6334">
        <f t="shared" si="592"/>
        <v>3</v>
      </c>
      <c r="X6334" t="str">
        <f t="shared" si="593"/>
        <v>313</v>
      </c>
      <c r="Y6334" t="str">
        <f>IF(Table1[[#This Row],[RFM_Score]]="555","Champion", IF(AND(J6334&gt;=4,V6334&gt;=4),"Loyal", IF(U6334&lt;=2,"At Risk", IF(W6334&gt;=4,"Potential Loyalist","Others"))))</f>
        <v>Others</v>
      </c>
    </row>
    <row r="6335" spans="1:25">
      <c r="A6335" t="s">
        <v>6367</v>
      </c>
      <c r="B6335">
        <v>50</v>
      </c>
      <c r="C6335" t="s">
        <v>24</v>
      </c>
      <c r="D6335" t="s">
        <v>46</v>
      </c>
      <c r="E6335" s="6" t="s">
        <v>18405</v>
      </c>
      <c r="F6335" t="s">
        <v>21</v>
      </c>
      <c r="G6335">
        <v>1</v>
      </c>
      <c r="H6335">
        <v>0</v>
      </c>
      <c r="I6335">
        <v>45</v>
      </c>
      <c r="J6335">
        <v>3</v>
      </c>
      <c r="K6335">
        <v>269.97000000000003</v>
      </c>
      <c r="L6335" t="str">
        <f t="shared" si="588"/>
        <v/>
      </c>
      <c r="M6335">
        <v>2</v>
      </c>
      <c r="N6335" t="str">
        <f t="shared" si="589"/>
        <v/>
      </c>
      <c r="O6335">
        <v>3</v>
      </c>
      <c r="P6335" s="11">
        <v>0</v>
      </c>
      <c r="Q6335" s="11">
        <v>6.6666666666666596E-2</v>
      </c>
      <c r="R6335" s="12">
        <v>134.98500000000001</v>
      </c>
      <c r="S6335" t="s">
        <v>22</v>
      </c>
      <c r="T6335">
        <v>0</v>
      </c>
      <c r="U6335">
        <f t="shared" si="590"/>
        <v>5</v>
      </c>
      <c r="V6335">
        <f t="shared" si="591"/>
        <v>1</v>
      </c>
      <c r="W6335">
        <f t="shared" si="592"/>
        <v>3</v>
      </c>
      <c r="X6335" t="str">
        <f t="shared" si="593"/>
        <v>513</v>
      </c>
      <c r="Y6335" t="str">
        <f>IF(Table1[[#This Row],[RFM_Score]]="555","Champion", IF(AND(J6335&gt;=4,V6335&gt;=4),"Loyal", IF(U6335&lt;=2,"At Risk", IF(W6335&gt;=4,"Potential Loyalist","Others"))))</f>
        <v>Others</v>
      </c>
    </row>
    <row r="6336" spans="1:25">
      <c r="A6336" t="s">
        <v>3601</v>
      </c>
      <c r="B6336">
        <v>46</v>
      </c>
      <c r="C6336" t="s">
        <v>24</v>
      </c>
      <c r="D6336" t="s">
        <v>49</v>
      </c>
      <c r="E6336" s="6" t="s">
        <v>18406</v>
      </c>
      <c r="F6336" t="s">
        <v>21</v>
      </c>
      <c r="G6336">
        <v>5</v>
      </c>
      <c r="H6336">
        <v>1</v>
      </c>
      <c r="I6336">
        <v>43</v>
      </c>
      <c r="J6336">
        <v>2</v>
      </c>
      <c r="K6336">
        <v>269.8</v>
      </c>
      <c r="L6336" t="str">
        <f t="shared" si="588"/>
        <v/>
      </c>
      <c r="M6336">
        <v>2</v>
      </c>
      <c r="N6336" t="str">
        <f t="shared" si="589"/>
        <v/>
      </c>
      <c r="O6336">
        <v>14</v>
      </c>
      <c r="P6336" s="11">
        <v>0.2</v>
      </c>
      <c r="Q6336" s="11">
        <v>4.6511627906976702E-2</v>
      </c>
      <c r="R6336" s="12">
        <v>134.9</v>
      </c>
      <c r="S6336" t="s">
        <v>22</v>
      </c>
      <c r="T6336">
        <v>0</v>
      </c>
      <c r="U6336">
        <f t="shared" si="590"/>
        <v>5</v>
      </c>
      <c r="V6336">
        <f t="shared" si="591"/>
        <v>1</v>
      </c>
      <c r="W6336">
        <f t="shared" si="592"/>
        <v>3</v>
      </c>
      <c r="X6336" t="str">
        <f t="shared" si="593"/>
        <v>513</v>
      </c>
      <c r="Y6336" t="str">
        <f>IF(Table1[[#This Row],[RFM_Score]]="555","Champion", IF(AND(J6336&gt;=4,V6336&gt;=4),"Loyal", IF(U6336&lt;=2,"At Risk", IF(W6336&gt;=4,"Potential Loyalist","Others"))))</f>
        <v>Others</v>
      </c>
    </row>
    <row r="6337" spans="1:25">
      <c r="A6337" t="s">
        <v>5617</v>
      </c>
      <c r="B6337">
        <v>57</v>
      </c>
      <c r="C6337" t="s">
        <v>19</v>
      </c>
      <c r="D6337" t="s">
        <v>25</v>
      </c>
      <c r="E6337" s="6" t="s">
        <v>18407</v>
      </c>
      <c r="F6337" t="s">
        <v>26</v>
      </c>
      <c r="G6337">
        <v>2</v>
      </c>
      <c r="H6337">
        <v>1</v>
      </c>
      <c r="I6337">
        <v>37</v>
      </c>
      <c r="J6337">
        <v>7</v>
      </c>
      <c r="K6337">
        <v>269.74</v>
      </c>
      <c r="L6337" t="str">
        <f t="shared" si="588"/>
        <v/>
      </c>
      <c r="M6337">
        <v>2</v>
      </c>
      <c r="N6337" t="str">
        <f t="shared" si="589"/>
        <v/>
      </c>
      <c r="O6337">
        <v>4</v>
      </c>
      <c r="P6337" s="11">
        <v>0.5</v>
      </c>
      <c r="Q6337" s="11">
        <v>0.18918918918918901</v>
      </c>
      <c r="R6337" s="12">
        <v>134.87</v>
      </c>
      <c r="S6337" t="s">
        <v>22</v>
      </c>
      <c r="T6337">
        <v>0</v>
      </c>
      <c r="U6337">
        <f t="shared" si="590"/>
        <v>5</v>
      </c>
      <c r="V6337">
        <f t="shared" si="591"/>
        <v>1</v>
      </c>
      <c r="W6337">
        <f t="shared" si="592"/>
        <v>3</v>
      </c>
      <c r="X6337" t="str">
        <f t="shared" si="593"/>
        <v>513</v>
      </c>
      <c r="Y6337" t="str">
        <f>IF(Table1[[#This Row],[RFM_Score]]="555","Champion", IF(AND(J6337&gt;=4,V6337&gt;=4),"Loyal", IF(U6337&lt;=2,"At Risk", IF(W6337&gt;=4,"Potential Loyalist","Others"))))</f>
        <v>Others</v>
      </c>
    </row>
    <row r="6338" spans="1:25">
      <c r="A6338" t="s">
        <v>4994</v>
      </c>
      <c r="B6338">
        <v>47</v>
      </c>
      <c r="C6338" t="s">
        <v>24</v>
      </c>
      <c r="D6338" t="s">
        <v>41</v>
      </c>
      <c r="E6338" s="6" t="s">
        <v>18408</v>
      </c>
      <c r="F6338" t="s">
        <v>60</v>
      </c>
      <c r="G6338">
        <v>5</v>
      </c>
      <c r="H6338">
        <v>1</v>
      </c>
      <c r="I6338">
        <v>60</v>
      </c>
      <c r="J6338">
        <v>4</v>
      </c>
      <c r="K6338">
        <v>269.33999999999997</v>
      </c>
      <c r="L6338" t="str">
        <f t="shared" ref="L6338:L6401" si="594">IF(OR(K6338&lt;$AC$10, K6338&gt;$AC$11), "OUTLIER", "")</f>
        <v/>
      </c>
      <c r="M6338">
        <v>2</v>
      </c>
      <c r="N6338" t="str">
        <f t="shared" ref="N6338:N6401" si="595">IF(OR(M6338&lt;$AC$16, M6338&gt;$AC$17), "OUTLIER", "")</f>
        <v/>
      </c>
      <c r="O6338">
        <v>34</v>
      </c>
      <c r="P6338" s="11">
        <v>0.2</v>
      </c>
      <c r="Q6338" s="11">
        <v>6.6666666666666596E-2</v>
      </c>
      <c r="R6338" s="12">
        <v>134.66999999999999</v>
      </c>
      <c r="S6338" t="s">
        <v>22</v>
      </c>
      <c r="T6338">
        <v>0</v>
      </c>
      <c r="U6338">
        <f t="shared" ref="U6338:U6401" si="596">IF(O6338&lt;=20,5,IF(O6338&lt;=40,4,IF(O6338&lt;=70,3,IF(O6338&lt;=100,2,1))))</f>
        <v>4</v>
      </c>
      <c r="V6338">
        <f t="shared" ref="V6338:V6401" si="597">IF(M6338&gt;=11,5,IF(M6338&gt;=9,4,IF(M6338&gt;=7,3,IF(M6338&gt;=5,2,1))))</f>
        <v>1</v>
      </c>
      <c r="W6338">
        <f t="shared" ref="W6338:W6401" si="598">IF(K6338&gt;=500,5,IF(K6338&gt;=300,4,IF(K6338&gt;=150,3,IF(K6338&gt;=50,2,1))))</f>
        <v>3</v>
      </c>
      <c r="X6338" t="str">
        <f t="shared" ref="X6338:X6401" si="599">U6338 &amp; V6338 &amp; W6338</f>
        <v>413</v>
      </c>
      <c r="Y6338" t="str">
        <f>IF(Table1[[#This Row],[RFM_Score]]="555","Champion", IF(AND(J6338&gt;=4,V6338&gt;=4),"Loyal", IF(U6338&lt;=2,"At Risk", IF(W6338&gt;=4,"Potential Loyalist","Others"))))</f>
        <v>Others</v>
      </c>
    </row>
    <row r="6339" spans="1:25">
      <c r="A6339" t="s">
        <v>6586</v>
      </c>
      <c r="B6339">
        <v>41</v>
      </c>
      <c r="C6339" t="s">
        <v>24</v>
      </c>
      <c r="D6339" t="s">
        <v>46</v>
      </c>
      <c r="E6339" s="6" t="s">
        <v>18409</v>
      </c>
      <c r="F6339" t="s">
        <v>30</v>
      </c>
      <c r="G6339">
        <v>4</v>
      </c>
      <c r="H6339">
        <v>2</v>
      </c>
      <c r="I6339">
        <v>49</v>
      </c>
      <c r="J6339">
        <v>1</v>
      </c>
      <c r="K6339">
        <v>269.24</v>
      </c>
      <c r="L6339" t="str">
        <f t="shared" si="594"/>
        <v/>
      </c>
      <c r="M6339">
        <v>2</v>
      </c>
      <c r="N6339" t="str">
        <f t="shared" si="595"/>
        <v/>
      </c>
      <c r="O6339">
        <v>1</v>
      </c>
      <c r="P6339" s="11">
        <v>0.5</v>
      </c>
      <c r="Q6339" s="11">
        <v>2.04081632653061E-2</v>
      </c>
      <c r="R6339" s="12">
        <v>134.62</v>
      </c>
      <c r="S6339" t="s">
        <v>22</v>
      </c>
      <c r="T6339">
        <v>0</v>
      </c>
      <c r="U6339">
        <f t="shared" si="596"/>
        <v>5</v>
      </c>
      <c r="V6339">
        <f t="shared" si="597"/>
        <v>1</v>
      </c>
      <c r="W6339">
        <f t="shared" si="598"/>
        <v>3</v>
      </c>
      <c r="X6339" t="str">
        <f t="shared" si="599"/>
        <v>513</v>
      </c>
      <c r="Y6339" t="str">
        <f>IF(Table1[[#This Row],[RFM_Score]]="555","Champion", IF(AND(J6339&gt;=4,V6339&gt;=4),"Loyal", IF(U6339&lt;=2,"At Risk", IF(W6339&gt;=4,"Potential Loyalist","Others"))))</f>
        <v>Others</v>
      </c>
    </row>
    <row r="6340" spans="1:25">
      <c r="A6340" t="s">
        <v>4109</v>
      </c>
      <c r="B6340">
        <v>18</v>
      </c>
      <c r="C6340" t="s">
        <v>24</v>
      </c>
      <c r="D6340" t="s">
        <v>41</v>
      </c>
      <c r="E6340" s="6" t="s">
        <v>18410</v>
      </c>
      <c r="F6340" t="s">
        <v>37</v>
      </c>
      <c r="G6340">
        <v>3</v>
      </c>
      <c r="H6340">
        <v>0</v>
      </c>
      <c r="I6340">
        <v>58</v>
      </c>
      <c r="J6340">
        <v>4</v>
      </c>
      <c r="K6340">
        <v>269.17</v>
      </c>
      <c r="L6340" t="str">
        <f t="shared" si="594"/>
        <v/>
      </c>
      <c r="M6340">
        <v>2</v>
      </c>
      <c r="N6340" t="str">
        <f t="shared" si="595"/>
        <v/>
      </c>
      <c r="O6340">
        <v>54</v>
      </c>
      <c r="P6340" s="11">
        <v>0</v>
      </c>
      <c r="Q6340" s="11">
        <v>6.8965517241379296E-2</v>
      </c>
      <c r="R6340" s="12">
        <v>134.58500000000001</v>
      </c>
      <c r="S6340" t="s">
        <v>22</v>
      </c>
      <c r="T6340">
        <v>0</v>
      </c>
      <c r="U6340">
        <f t="shared" si="596"/>
        <v>3</v>
      </c>
      <c r="V6340">
        <f t="shared" si="597"/>
        <v>1</v>
      </c>
      <c r="W6340">
        <f t="shared" si="598"/>
        <v>3</v>
      </c>
      <c r="X6340" t="str">
        <f t="shared" si="599"/>
        <v>313</v>
      </c>
      <c r="Y6340" t="str">
        <f>IF(Table1[[#This Row],[RFM_Score]]="555","Champion", IF(AND(J6340&gt;=4,V6340&gt;=4),"Loyal", IF(U6340&lt;=2,"At Risk", IF(W6340&gt;=4,"Potential Loyalist","Others"))))</f>
        <v>Others</v>
      </c>
    </row>
    <row r="6341" spans="1:25">
      <c r="A6341" t="s">
        <v>394</v>
      </c>
      <c r="B6341">
        <v>31</v>
      </c>
      <c r="C6341" t="s">
        <v>24</v>
      </c>
      <c r="D6341" t="s">
        <v>41</v>
      </c>
      <c r="E6341" s="6" t="s">
        <v>18411</v>
      </c>
      <c r="F6341" t="s">
        <v>30</v>
      </c>
      <c r="G6341">
        <v>6</v>
      </c>
      <c r="H6341">
        <v>3</v>
      </c>
      <c r="I6341">
        <v>48</v>
      </c>
      <c r="J6341">
        <v>3</v>
      </c>
      <c r="K6341">
        <v>268.81</v>
      </c>
      <c r="L6341" t="str">
        <f t="shared" si="594"/>
        <v/>
      </c>
      <c r="M6341">
        <v>2</v>
      </c>
      <c r="N6341" t="str">
        <f t="shared" si="595"/>
        <v/>
      </c>
      <c r="O6341">
        <v>17</v>
      </c>
      <c r="P6341" s="11">
        <v>0.5</v>
      </c>
      <c r="Q6341" s="11">
        <v>6.25E-2</v>
      </c>
      <c r="R6341" s="12">
        <v>134.405</v>
      </c>
      <c r="S6341" t="s">
        <v>22</v>
      </c>
      <c r="T6341">
        <v>0</v>
      </c>
      <c r="U6341">
        <f t="shared" si="596"/>
        <v>5</v>
      </c>
      <c r="V6341">
        <f t="shared" si="597"/>
        <v>1</v>
      </c>
      <c r="W6341">
        <f t="shared" si="598"/>
        <v>3</v>
      </c>
      <c r="X6341" t="str">
        <f t="shared" si="599"/>
        <v>513</v>
      </c>
      <c r="Y6341" t="str">
        <f>IF(Table1[[#This Row],[RFM_Score]]="555","Champion", IF(AND(J6341&gt;=4,V6341&gt;=4),"Loyal", IF(U6341&lt;=2,"At Risk", IF(W6341&gt;=4,"Potential Loyalist","Others"))))</f>
        <v>Others</v>
      </c>
    </row>
    <row r="6342" spans="1:25">
      <c r="A6342" t="s">
        <v>5910</v>
      </c>
      <c r="B6342">
        <v>24</v>
      </c>
      <c r="C6342" t="s">
        <v>24</v>
      </c>
      <c r="D6342" t="s">
        <v>35</v>
      </c>
      <c r="E6342" s="6" t="s">
        <v>18412</v>
      </c>
      <c r="F6342" t="s">
        <v>26</v>
      </c>
      <c r="G6342">
        <v>3</v>
      </c>
      <c r="H6342">
        <v>1</v>
      </c>
      <c r="I6342">
        <v>55</v>
      </c>
      <c r="J6342">
        <v>2</v>
      </c>
      <c r="K6342">
        <v>268.47000000000003</v>
      </c>
      <c r="L6342" t="str">
        <f t="shared" si="594"/>
        <v/>
      </c>
      <c r="M6342">
        <v>2</v>
      </c>
      <c r="N6342" t="str">
        <f t="shared" si="595"/>
        <v/>
      </c>
      <c r="O6342">
        <v>0</v>
      </c>
      <c r="P6342" s="11">
        <v>0.33333333333333298</v>
      </c>
      <c r="Q6342" s="11">
        <v>3.6363636363636299E-2</v>
      </c>
      <c r="R6342" s="12">
        <v>134.23500000000001</v>
      </c>
      <c r="S6342" t="s">
        <v>22</v>
      </c>
      <c r="T6342">
        <v>1</v>
      </c>
      <c r="U6342">
        <f t="shared" si="596"/>
        <v>5</v>
      </c>
      <c r="V6342">
        <f t="shared" si="597"/>
        <v>1</v>
      </c>
      <c r="W6342">
        <f t="shared" si="598"/>
        <v>3</v>
      </c>
      <c r="X6342" t="str">
        <f t="shared" si="599"/>
        <v>513</v>
      </c>
      <c r="Y6342" t="str">
        <f>IF(Table1[[#This Row],[RFM_Score]]="555","Champion", IF(AND(J6342&gt;=4,V6342&gt;=4),"Loyal", IF(U6342&lt;=2,"At Risk", IF(W6342&gt;=4,"Potential Loyalist","Others"))))</f>
        <v>Others</v>
      </c>
    </row>
    <row r="6343" spans="1:25">
      <c r="A6343" t="s">
        <v>9159</v>
      </c>
      <c r="B6343">
        <v>43</v>
      </c>
      <c r="C6343" t="s">
        <v>24</v>
      </c>
      <c r="D6343" t="s">
        <v>25</v>
      </c>
      <c r="E6343" s="6" t="s">
        <v>18413</v>
      </c>
      <c r="F6343" t="s">
        <v>26</v>
      </c>
      <c r="G6343">
        <v>2</v>
      </c>
      <c r="H6343">
        <v>0</v>
      </c>
      <c r="I6343">
        <v>51</v>
      </c>
      <c r="J6343">
        <v>3</v>
      </c>
      <c r="K6343">
        <v>268.27</v>
      </c>
      <c r="L6343" t="str">
        <f t="shared" si="594"/>
        <v/>
      </c>
      <c r="M6343">
        <v>2</v>
      </c>
      <c r="N6343" t="str">
        <f t="shared" si="595"/>
        <v/>
      </c>
      <c r="O6343">
        <v>12</v>
      </c>
      <c r="P6343" s="11">
        <v>0</v>
      </c>
      <c r="Q6343" s="11">
        <v>5.8823529411764698E-2</v>
      </c>
      <c r="R6343" s="12">
        <v>134.13499999999999</v>
      </c>
      <c r="S6343" t="s">
        <v>22</v>
      </c>
      <c r="T6343">
        <v>0</v>
      </c>
      <c r="U6343">
        <f t="shared" si="596"/>
        <v>5</v>
      </c>
      <c r="V6343">
        <f t="shared" si="597"/>
        <v>1</v>
      </c>
      <c r="W6343">
        <f t="shared" si="598"/>
        <v>3</v>
      </c>
      <c r="X6343" t="str">
        <f t="shared" si="599"/>
        <v>513</v>
      </c>
      <c r="Y6343" t="str">
        <f>IF(Table1[[#This Row],[RFM_Score]]="555","Champion", IF(AND(J6343&gt;=4,V6343&gt;=4),"Loyal", IF(U6343&lt;=2,"At Risk", IF(W6343&gt;=4,"Potential Loyalist","Others"))))</f>
        <v>Others</v>
      </c>
    </row>
    <row r="6344" spans="1:25">
      <c r="A6344" t="s">
        <v>3960</v>
      </c>
      <c r="B6344">
        <v>18</v>
      </c>
      <c r="C6344" t="s">
        <v>19</v>
      </c>
      <c r="D6344" t="s">
        <v>41</v>
      </c>
      <c r="E6344" s="6" t="s">
        <v>18414</v>
      </c>
      <c r="F6344" t="s">
        <v>21</v>
      </c>
      <c r="G6344">
        <v>4</v>
      </c>
      <c r="H6344">
        <v>1</v>
      </c>
      <c r="I6344">
        <v>50</v>
      </c>
      <c r="J6344">
        <v>1</v>
      </c>
      <c r="K6344">
        <v>268.11</v>
      </c>
      <c r="L6344" t="str">
        <f t="shared" si="594"/>
        <v/>
      </c>
      <c r="M6344">
        <v>2</v>
      </c>
      <c r="N6344" t="str">
        <f t="shared" si="595"/>
        <v/>
      </c>
      <c r="O6344">
        <v>70</v>
      </c>
      <c r="P6344" s="11">
        <v>0.25</v>
      </c>
      <c r="Q6344" s="11">
        <v>0.02</v>
      </c>
      <c r="R6344" s="12">
        <v>134.05500000000001</v>
      </c>
      <c r="S6344" t="s">
        <v>22</v>
      </c>
      <c r="T6344">
        <v>0</v>
      </c>
      <c r="U6344">
        <f t="shared" si="596"/>
        <v>3</v>
      </c>
      <c r="V6344">
        <f t="shared" si="597"/>
        <v>1</v>
      </c>
      <c r="W6344">
        <f t="shared" si="598"/>
        <v>3</v>
      </c>
      <c r="X6344" t="str">
        <f t="shared" si="599"/>
        <v>313</v>
      </c>
      <c r="Y6344" t="str">
        <f>IF(Table1[[#This Row],[RFM_Score]]="555","Champion", IF(AND(J6344&gt;=4,V6344&gt;=4),"Loyal", IF(U6344&lt;=2,"At Risk", IF(W6344&gt;=4,"Potential Loyalist","Others"))))</f>
        <v>Others</v>
      </c>
    </row>
    <row r="6345" spans="1:25">
      <c r="A6345" t="s">
        <v>3448</v>
      </c>
      <c r="B6345">
        <v>30</v>
      </c>
      <c r="C6345" t="s">
        <v>24</v>
      </c>
      <c r="D6345" t="s">
        <v>29</v>
      </c>
      <c r="E6345" s="6" t="s">
        <v>18415</v>
      </c>
      <c r="F6345" t="s">
        <v>60</v>
      </c>
      <c r="G6345">
        <v>8</v>
      </c>
      <c r="H6345">
        <v>3</v>
      </c>
      <c r="I6345">
        <v>57</v>
      </c>
      <c r="J6345">
        <v>1</v>
      </c>
      <c r="K6345">
        <v>267.73</v>
      </c>
      <c r="L6345" t="str">
        <f t="shared" si="594"/>
        <v/>
      </c>
      <c r="M6345">
        <v>2</v>
      </c>
      <c r="N6345" t="str">
        <f t="shared" si="595"/>
        <v/>
      </c>
      <c r="O6345">
        <v>24</v>
      </c>
      <c r="P6345" s="11">
        <v>0.375</v>
      </c>
      <c r="Q6345" s="11">
        <v>1.7543859649122799E-2</v>
      </c>
      <c r="R6345" s="12">
        <v>133.86500000000001</v>
      </c>
      <c r="S6345" t="s">
        <v>22</v>
      </c>
      <c r="T6345">
        <v>0</v>
      </c>
      <c r="U6345">
        <f t="shared" si="596"/>
        <v>4</v>
      </c>
      <c r="V6345">
        <f t="shared" si="597"/>
        <v>1</v>
      </c>
      <c r="W6345">
        <f t="shared" si="598"/>
        <v>3</v>
      </c>
      <c r="X6345" t="str">
        <f t="shared" si="599"/>
        <v>413</v>
      </c>
      <c r="Y6345" t="str">
        <f>IF(Table1[[#This Row],[RFM_Score]]="555","Champion", IF(AND(J6345&gt;=4,V6345&gt;=4),"Loyal", IF(U6345&lt;=2,"At Risk", IF(W6345&gt;=4,"Potential Loyalist","Others"))))</f>
        <v>Others</v>
      </c>
    </row>
    <row r="6346" spans="1:25">
      <c r="A6346" t="s">
        <v>7006</v>
      </c>
      <c r="B6346">
        <v>44</v>
      </c>
      <c r="C6346" t="s">
        <v>19</v>
      </c>
      <c r="D6346" t="s">
        <v>25</v>
      </c>
      <c r="E6346" s="6" t="s">
        <v>18416</v>
      </c>
      <c r="F6346" t="s">
        <v>26</v>
      </c>
      <c r="G6346">
        <v>2</v>
      </c>
      <c r="H6346">
        <v>0</v>
      </c>
      <c r="I6346">
        <v>55</v>
      </c>
      <c r="J6346">
        <v>4</v>
      </c>
      <c r="K6346">
        <v>267.49</v>
      </c>
      <c r="L6346" t="str">
        <f t="shared" si="594"/>
        <v/>
      </c>
      <c r="M6346">
        <v>2</v>
      </c>
      <c r="N6346" t="str">
        <f t="shared" si="595"/>
        <v/>
      </c>
      <c r="O6346">
        <v>28</v>
      </c>
      <c r="P6346" s="11">
        <v>0</v>
      </c>
      <c r="Q6346" s="11">
        <v>7.2727272727272696E-2</v>
      </c>
      <c r="R6346" s="12">
        <v>133.745</v>
      </c>
      <c r="S6346" t="s">
        <v>22</v>
      </c>
      <c r="T6346">
        <v>0</v>
      </c>
      <c r="U6346">
        <f t="shared" si="596"/>
        <v>4</v>
      </c>
      <c r="V6346">
        <f t="shared" si="597"/>
        <v>1</v>
      </c>
      <c r="W6346">
        <f t="shared" si="598"/>
        <v>3</v>
      </c>
      <c r="X6346" t="str">
        <f t="shared" si="599"/>
        <v>413</v>
      </c>
      <c r="Y6346" t="str">
        <f>IF(Table1[[#This Row],[RFM_Score]]="555","Champion", IF(AND(J6346&gt;=4,V6346&gt;=4),"Loyal", IF(U6346&lt;=2,"At Risk", IF(W6346&gt;=4,"Potential Loyalist","Others"))))</f>
        <v>Others</v>
      </c>
    </row>
    <row r="6347" spans="1:25">
      <c r="A6347" t="s">
        <v>5014</v>
      </c>
      <c r="B6347">
        <v>36</v>
      </c>
      <c r="C6347" t="s">
        <v>19</v>
      </c>
      <c r="D6347" t="s">
        <v>29</v>
      </c>
      <c r="E6347" s="6" t="s">
        <v>18417</v>
      </c>
      <c r="F6347" t="s">
        <v>37</v>
      </c>
      <c r="G6347">
        <v>4</v>
      </c>
      <c r="H6347">
        <v>1</v>
      </c>
      <c r="I6347">
        <v>57</v>
      </c>
      <c r="J6347">
        <v>3</v>
      </c>
      <c r="K6347">
        <v>267.45</v>
      </c>
      <c r="L6347" t="str">
        <f t="shared" si="594"/>
        <v/>
      </c>
      <c r="M6347">
        <v>2</v>
      </c>
      <c r="N6347" t="str">
        <f t="shared" si="595"/>
        <v/>
      </c>
      <c r="O6347">
        <v>14</v>
      </c>
      <c r="P6347" s="11">
        <v>0.25</v>
      </c>
      <c r="Q6347" s="11">
        <v>5.2631578947368397E-2</v>
      </c>
      <c r="R6347" s="12">
        <v>133.72499999999999</v>
      </c>
      <c r="S6347" t="s">
        <v>22</v>
      </c>
      <c r="T6347">
        <v>0</v>
      </c>
      <c r="U6347">
        <f t="shared" si="596"/>
        <v>5</v>
      </c>
      <c r="V6347">
        <f t="shared" si="597"/>
        <v>1</v>
      </c>
      <c r="W6347">
        <f t="shared" si="598"/>
        <v>3</v>
      </c>
      <c r="X6347" t="str">
        <f t="shared" si="599"/>
        <v>513</v>
      </c>
      <c r="Y6347" t="str">
        <f>IF(Table1[[#This Row],[RFM_Score]]="555","Champion", IF(AND(J6347&gt;=4,V6347&gt;=4),"Loyal", IF(U6347&lt;=2,"At Risk", IF(W6347&gt;=4,"Potential Loyalist","Others"))))</f>
        <v>Others</v>
      </c>
    </row>
    <row r="6348" spans="1:25">
      <c r="A6348" t="s">
        <v>10067</v>
      </c>
      <c r="B6348">
        <v>44</v>
      </c>
      <c r="C6348" t="s">
        <v>24</v>
      </c>
      <c r="D6348" t="s">
        <v>41</v>
      </c>
      <c r="E6348" s="6" t="s">
        <v>18418</v>
      </c>
      <c r="F6348" t="s">
        <v>30</v>
      </c>
      <c r="G6348">
        <v>2</v>
      </c>
      <c r="H6348">
        <v>1</v>
      </c>
      <c r="I6348">
        <v>43</v>
      </c>
      <c r="J6348">
        <v>1</v>
      </c>
      <c r="K6348">
        <v>267.17</v>
      </c>
      <c r="L6348" t="str">
        <f t="shared" si="594"/>
        <v/>
      </c>
      <c r="M6348">
        <v>2</v>
      </c>
      <c r="N6348" t="str">
        <f t="shared" si="595"/>
        <v/>
      </c>
      <c r="O6348">
        <v>15</v>
      </c>
      <c r="P6348" s="11">
        <v>0.5</v>
      </c>
      <c r="Q6348" s="11">
        <v>2.3255813953488299E-2</v>
      </c>
      <c r="R6348" s="12">
        <v>133.58500000000001</v>
      </c>
      <c r="S6348" t="s">
        <v>22</v>
      </c>
      <c r="T6348">
        <v>0</v>
      </c>
      <c r="U6348">
        <f t="shared" si="596"/>
        <v>5</v>
      </c>
      <c r="V6348">
        <f t="shared" si="597"/>
        <v>1</v>
      </c>
      <c r="W6348">
        <f t="shared" si="598"/>
        <v>3</v>
      </c>
      <c r="X6348" t="str">
        <f t="shared" si="599"/>
        <v>513</v>
      </c>
      <c r="Y6348" t="str">
        <f>IF(Table1[[#This Row],[RFM_Score]]="555","Champion", IF(AND(J6348&gt;=4,V6348&gt;=4),"Loyal", IF(U6348&lt;=2,"At Risk", IF(W6348&gt;=4,"Potential Loyalist","Others"))))</f>
        <v>Others</v>
      </c>
    </row>
    <row r="6349" spans="1:25">
      <c r="A6349" t="s">
        <v>6465</v>
      </c>
      <c r="B6349">
        <v>51</v>
      </c>
      <c r="C6349" t="s">
        <v>19</v>
      </c>
      <c r="D6349" t="s">
        <v>29</v>
      </c>
      <c r="E6349" s="6" t="s">
        <v>18419</v>
      </c>
      <c r="F6349" t="s">
        <v>26</v>
      </c>
      <c r="G6349">
        <v>2</v>
      </c>
      <c r="H6349">
        <v>1</v>
      </c>
      <c r="I6349">
        <v>57</v>
      </c>
      <c r="J6349">
        <v>5</v>
      </c>
      <c r="K6349">
        <v>267.02999999999997</v>
      </c>
      <c r="L6349" t="str">
        <f t="shared" si="594"/>
        <v/>
      </c>
      <c r="M6349">
        <v>2</v>
      </c>
      <c r="N6349" t="str">
        <f t="shared" si="595"/>
        <v/>
      </c>
      <c r="O6349">
        <v>1</v>
      </c>
      <c r="P6349" s="11">
        <v>0.5</v>
      </c>
      <c r="Q6349" s="11">
        <v>8.7719298245614002E-2</v>
      </c>
      <c r="R6349" s="12">
        <v>133.51499999999999</v>
      </c>
      <c r="S6349" t="s">
        <v>22</v>
      </c>
      <c r="T6349">
        <v>0</v>
      </c>
      <c r="U6349">
        <f t="shared" si="596"/>
        <v>5</v>
      </c>
      <c r="V6349">
        <f t="shared" si="597"/>
        <v>1</v>
      </c>
      <c r="W6349">
        <f t="shared" si="598"/>
        <v>3</v>
      </c>
      <c r="X6349" t="str">
        <f t="shared" si="599"/>
        <v>513</v>
      </c>
      <c r="Y6349" t="str">
        <f>IF(Table1[[#This Row],[RFM_Score]]="555","Champion", IF(AND(J6349&gt;=4,V6349&gt;=4),"Loyal", IF(U6349&lt;=2,"At Risk", IF(W6349&gt;=4,"Potential Loyalist","Others"))))</f>
        <v>Others</v>
      </c>
    </row>
    <row r="6350" spans="1:25">
      <c r="A6350" t="s">
        <v>1684</v>
      </c>
      <c r="B6350">
        <v>46</v>
      </c>
      <c r="C6350" t="s">
        <v>24</v>
      </c>
      <c r="D6350" t="s">
        <v>46</v>
      </c>
      <c r="E6350" s="6" t="s">
        <v>18420</v>
      </c>
      <c r="F6350" t="s">
        <v>26</v>
      </c>
      <c r="G6350">
        <v>0</v>
      </c>
      <c r="H6350">
        <v>0</v>
      </c>
      <c r="I6350">
        <v>51</v>
      </c>
      <c r="J6350">
        <v>0</v>
      </c>
      <c r="K6350">
        <v>266.99</v>
      </c>
      <c r="L6350" t="str">
        <f t="shared" si="594"/>
        <v/>
      </c>
      <c r="M6350">
        <v>2</v>
      </c>
      <c r="N6350" t="str">
        <f t="shared" si="595"/>
        <v/>
      </c>
      <c r="O6350">
        <v>12</v>
      </c>
      <c r="P6350" s="11">
        <v>0</v>
      </c>
      <c r="Q6350" s="11">
        <v>0</v>
      </c>
      <c r="R6350" s="12">
        <v>133.495</v>
      </c>
      <c r="S6350" t="s">
        <v>22</v>
      </c>
      <c r="T6350">
        <v>0</v>
      </c>
      <c r="U6350">
        <f t="shared" si="596"/>
        <v>5</v>
      </c>
      <c r="V6350">
        <f t="shared" si="597"/>
        <v>1</v>
      </c>
      <c r="W6350">
        <f t="shared" si="598"/>
        <v>3</v>
      </c>
      <c r="X6350" t="str">
        <f t="shared" si="599"/>
        <v>513</v>
      </c>
      <c r="Y6350" t="str">
        <f>IF(Table1[[#This Row],[RFM_Score]]="555","Champion", IF(AND(J6350&gt;=4,V6350&gt;=4),"Loyal", IF(U6350&lt;=2,"At Risk", IF(W6350&gt;=4,"Potential Loyalist","Others"))))</f>
        <v>Others</v>
      </c>
    </row>
    <row r="6351" spans="1:25">
      <c r="A6351" t="s">
        <v>3881</v>
      </c>
      <c r="B6351">
        <v>54</v>
      </c>
      <c r="C6351" t="s">
        <v>24</v>
      </c>
      <c r="D6351" t="s">
        <v>35</v>
      </c>
      <c r="E6351" s="6" t="s">
        <v>18421</v>
      </c>
      <c r="F6351" t="s">
        <v>30</v>
      </c>
      <c r="G6351">
        <v>3</v>
      </c>
      <c r="H6351">
        <v>1</v>
      </c>
      <c r="I6351">
        <v>45</v>
      </c>
      <c r="J6351">
        <v>1</v>
      </c>
      <c r="K6351">
        <v>266.93</v>
      </c>
      <c r="L6351" t="str">
        <f t="shared" si="594"/>
        <v/>
      </c>
      <c r="M6351">
        <v>2</v>
      </c>
      <c r="N6351" t="str">
        <f t="shared" si="595"/>
        <v/>
      </c>
      <c r="O6351">
        <v>22</v>
      </c>
      <c r="P6351" s="11">
        <v>0.33333333333333298</v>
      </c>
      <c r="Q6351" s="11">
        <v>2.2222222222222199E-2</v>
      </c>
      <c r="R6351" s="12">
        <v>133.465</v>
      </c>
      <c r="S6351" t="s">
        <v>22</v>
      </c>
      <c r="T6351">
        <v>0</v>
      </c>
      <c r="U6351">
        <f t="shared" si="596"/>
        <v>4</v>
      </c>
      <c r="V6351">
        <f t="shared" si="597"/>
        <v>1</v>
      </c>
      <c r="W6351">
        <f t="shared" si="598"/>
        <v>3</v>
      </c>
      <c r="X6351" t="str">
        <f t="shared" si="599"/>
        <v>413</v>
      </c>
      <c r="Y6351" t="str">
        <f>IF(Table1[[#This Row],[RFM_Score]]="555","Champion", IF(AND(J6351&gt;=4,V6351&gt;=4),"Loyal", IF(U6351&lt;=2,"At Risk", IF(W6351&gt;=4,"Potential Loyalist","Others"))))</f>
        <v>Others</v>
      </c>
    </row>
    <row r="6352" spans="1:25">
      <c r="A6352" t="s">
        <v>2403</v>
      </c>
      <c r="B6352">
        <v>28</v>
      </c>
      <c r="C6352" t="s">
        <v>19</v>
      </c>
      <c r="D6352" t="s">
        <v>25</v>
      </c>
      <c r="E6352" s="6" t="s">
        <v>18422</v>
      </c>
      <c r="F6352" t="s">
        <v>26</v>
      </c>
      <c r="G6352">
        <v>2</v>
      </c>
      <c r="H6352">
        <v>0</v>
      </c>
      <c r="I6352">
        <v>48</v>
      </c>
      <c r="J6352">
        <v>3</v>
      </c>
      <c r="K6352">
        <v>266.88</v>
      </c>
      <c r="L6352" t="str">
        <f t="shared" si="594"/>
        <v/>
      </c>
      <c r="M6352">
        <v>2</v>
      </c>
      <c r="N6352" t="str">
        <f t="shared" si="595"/>
        <v/>
      </c>
      <c r="O6352">
        <v>32</v>
      </c>
      <c r="P6352" s="11">
        <v>0</v>
      </c>
      <c r="Q6352" s="11">
        <v>6.25E-2</v>
      </c>
      <c r="R6352" s="12">
        <v>133.44</v>
      </c>
      <c r="S6352" t="s">
        <v>22</v>
      </c>
      <c r="T6352">
        <v>0</v>
      </c>
      <c r="U6352">
        <f t="shared" si="596"/>
        <v>4</v>
      </c>
      <c r="V6352">
        <f t="shared" si="597"/>
        <v>1</v>
      </c>
      <c r="W6352">
        <f t="shared" si="598"/>
        <v>3</v>
      </c>
      <c r="X6352" t="str">
        <f t="shared" si="599"/>
        <v>413</v>
      </c>
      <c r="Y6352" t="str">
        <f>IF(Table1[[#This Row],[RFM_Score]]="555","Champion", IF(AND(J6352&gt;=4,V6352&gt;=4),"Loyal", IF(U6352&lt;=2,"At Risk", IF(W6352&gt;=4,"Potential Loyalist","Others"))))</f>
        <v>Others</v>
      </c>
    </row>
    <row r="6353" spans="1:25">
      <c r="A6353" t="s">
        <v>8098</v>
      </c>
      <c r="B6353">
        <v>36</v>
      </c>
      <c r="C6353" t="s">
        <v>19</v>
      </c>
      <c r="D6353" t="s">
        <v>35</v>
      </c>
      <c r="E6353" s="6" t="s">
        <v>18423</v>
      </c>
      <c r="F6353" t="s">
        <v>62</v>
      </c>
      <c r="G6353">
        <v>6</v>
      </c>
      <c r="H6353">
        <v>3</v>
      </c>
      <c r="I6353">
        <v>60</v>
      </c>
      <c r="J6353">
        <v>6</v>
      </c>
      <c r="K6353">
        <v>266.58999999999997</v>
      </c>
      <c r="L6353" t="str">
        <f t="shared" si="594"/>
        <v/>
      </c>
      <c r="M6353">
        <v>2</v>
      </c>
      <c r="N6353" t="str">
        <f t="shared" si="595"/>
        <v/>
      </c>
      <c r="O6353">
        <v>16</v>
      </c>
      <c r="P6353" s="11">
        <v>0.5</v>
      </c>
      <c r="Q6353" s="11">
        <v>0.1</v>
      </c>
      <c r="R6353" s="12">
        <v>133.29499999999999</v>
      </c>
      <c r="S6353" t="s">
        <v>22</v>
      </c>
      <c r="T6353">
        <v>0</v>
      </c>
      <c r="U6353">
        <f t="shared" si="596"/>
        <v>5</v>
      </c>
      <c r="V6353">
        <f t="shared" si="597"/>
        <v>1</v>
      </c>
      <c r="W6353">
        <f t="shared" si="598"/>
        <v>3</v>
      </c>
      <c r="X6353" t="str">
        <f t="shared" si="599"/>
        <v>513</v>
      </c>
      <c r="Y6353" t="str">
        <f>IF(Table1[[#This Row],[RFM_Score]]="555","Champion", IF(AND(J6353&gt;=4,V6353&gt;=4),"Loyal", IF(U6353&lt;=2,"At Risk", IF(W6353&gt;=4,"Potential Loyalist","Others"))))</f>
        <v>Others</v>
      </c>
    </row>
    <row r="6354" spans="1:25">
      <c r="A6354" t="s">
        <v>9653</v>
      </c>
      <c r="B6354">
        <v>47</v>
      </c>
      <c r="C6354" t="s">
        <v>24</v>
      </c>
      <c r="D6354" t="s">
        <v>25</v>
      </c>
      <c r="E6354" s="6" t="s">
        <v>18424</v>
      </c>
      <c r="F6354" t="s">
        <v>37</v>
      </c>
      <c r="G6354">
        <v>2</v>
      </c>
      <c r="H6354">
        <v>0</v>
      </c>
      <c r="I6354">
        <v>70</v>
      </c>
      <c r="J6354">
        <v>4</v>
      </c>
      <c r="K6354">
        <v>266.45999999999998</v>
      </c>
      <c r="L6354" t="str">
        <f t="shared" si="594"/>
        <v/>
      </c>
      <c r="M6354">
        <v>2</v>
      </c>
      <c r="N6354" t="str">
        <f t="shared" si="595"/>
        <v/>
      </c>
      <c r="O6354">
        <v>0</v>
      </c>
      <c r="P6354" s="11">
        <v>0</v>
      </c>
      <c r="Q6354" s="11">
        <v>5.7142857142857099E-2</v>
      </c>
      <c r="R6354" s="12">
        <v>133.22999999999999</v>
      </c>
      <c r="S6354" t="s">
        <v>22</v>
      </c>
      <c r="T6354">
        <v>0</v>
      </c>
      <c r="U6354">
        <f t="shared" si="596"/>
        <v>5</v>
      </c>
      <c r="V6354">
        <f t="shared" si="597"/>
        <v>1</v>
      </c>
      <c r="W6354">
        <f t="shared" si="598"/>
        <v>3</v>
      </c>
      <c r="X6354" t="str">
        <f t="shared" si="599"/>
        <v>513</v>
      </c>
      <c r="Y6354" t="str">
        <f>IF(Table1[[#This Row],[RFM_Score]]="555","Champion", IF(AND(J6354&gt;=4,V6354&gt;=4),"Loyal", IF(U6354&lt;=2,"At Risk", IF(W6354&gt;=4,"Potential Loyalist","Others"))))</f>
        <v>Others</v>
      </c>
    </row>
    <row r="6355" spans="1:25">
      <c r="A6355" t="s">
        <v>6119</v>
      </c>
      <c r="B6355">
        <v>49</v>
      </c>
      <c r="C6355" t="s">
        <v>24</v>
      </c>
      <c r="D6355" t="s">
        <v>41</v>
      </c>
      <c r="E6355" s="6" t="s">
        <v>18425</v>
      </c>
      <c r="F6355" t="s">
        <v>62</v>
      </c>
      <c r="G6355">
        <v>2</v>
      </c>
      <c r="H6355">
        <v>0</v>
      </c>
      <c r="I6355">
        <v>39</v>
      </c>
      <c r="J6355">
        <v>1</v>
      </c>
      <c r="K6355">
        <v>266.26</v>
      </c>
      <c r="L6355" t="str">
        <f t="shared" si="594"/>
        <v/>
      </c>
      <c r="M6355">
        <v>2</v>
      </c>
      <c r="N6355" t="str">
        <f t="shared" si="595"/>
        <v/>
      </c>
      <c r="O6355">
        <v>54</v>
      </c>
      <c r="P6355" s="11">
        <v>0</v>
      </c>
      <c r="Q6355" s="11">
        <v>2.5641025641025599E-2</v>
      </c>
      <c r="R6355" s="12">
        <v>133.13</v>
      </c>
      <c r="S6355" t="s">
        <v>22</v>
      </c>
      <c r="T6355">
        <v>0</v>
      </c>
      <c r="U6355">
        <f t="shared" si="596"/>
        <v>3</v>
      </c>
      <c r="V6355">
        <f t="shared" si="597"/>
        <v>1</v>
      </c>
      <c r="W6355">
        <f t="shared" si="598"/>
        <v>3</v>
      </c>
      <c r="X6355" t="str">
        <f t="shared" si="599"/>
        <v>313</v>
      </c>
      <c r="Y6355" t="str">
        <f>IF(Table1[[#This Row],[RFM_Score]]="555","Champion", IF(AND(J6355&gt;=4,V6355&gt;=4),"Loyal", IF(U6355&lt;=2,"At Risk", IF(W6355&gt;=4,"Potential Loyalist","Others"))))</f>
        <v>Others</v>
      </c>
    </row>
    <row r="6356" spans="1:25">
      <c r="A6356" t="s">
        <v>478</v>
      </c>
      <c r="B6356">
        <v>34</v>
      </c>
      <c r="C6356" t="s">
        <v>24</v>
      </c>
      <c r="D6356" t="s">
        <v>29</v>
      </c>
      <c r="E6356" s="6" t="s">
        <v>18426</v>
      </c>
      <c r="F6356" t="s">
        <v>30</v>
      </c>
      <c r="G6356">
        <v>0</v>
      </c>
      <c r="H6356">
        <v>0</v>
      </c>
      <c r="I6356">
        <v>49</v>
      </c>
      <c r="J6356">
        <v>1</v>
      </c>
      <c r="K6356">
        <v>266.06</v>
      </c>
      <c r="L6356" t="str">
        <f t="shared" si="594"/>
        <v/>
      </c>
      <c r="M6356">
        <v>2</v>
      </c>
      <c r="N6356" t="str">
        <f t="shared" si="595"/>
        <v/>
      </c>
      <c r="O6356">
        <v>0</v>
      </c>
      <c r="P6356" s="11">
        <v>0</v>
      </c>
      <c r="Q6356" s="11">
        <v>2.04081632653061E-2</v>
      </c>
      <c r="R6356" s="12">
        <v>133.03</v>
      </c>
      <c r="S6356" t="s">
        <v>22</v>
      </c>
      <c r="T6356">
        <v>0</v>
      </c>
      <c r="U6356">
        <f t="shared" si="596"/>
        <v>5</v>
      </c>
      <c r="V6356">
        <f t="shared" si="597"/>
        <v>1</v>
      </c>
      <c r="W6356">
        <f t="shared" si="598"/>
        <v>3</v>
      </c>
      <c r="X6356" t="str">
        <f t="shared" si="599"/>
        <v>513</v>
      </c>
      <c r="Y6356" t="str">
        <f>IF(Table1[[#This Row],[RFM_Score]]="555","Champion", IF(AND(J6356&gt;=4,V6356&gt;=4),"Loyal", IF(U6356&lt;=2,"At Risk", IF(W6356&gt;=4,"Potential Loyalist","Others"))))</f>
        <v>Others</v>
      </c>
    </row>
    <row r="6357" spans="1:25">
      <c r="A6357" t="s">
        <v>8310</v>
      </c>
      <c r="B6357">
        <v>30</v>
      </c>
      <c r="C6357" t="s">
        <v>19</v>
      </c>
      <c r="D6357" t="s">
        <v>25</v>
      </c>
      <c r="E6357" s="6" t="s">
        <v>18427</v>
      </c>
      <c r="F6357" t="s">
        <v>21</v>
      </c>
      <c r="G6357">
        <v>4</v>
      </c>
      <c r="H6357">
        <v>2</v>
      </c>
      <c r="I6357">
        <v>50</v>
      </c>
      <c r="J6357">
        <v>2</v>
      </c>
      <c r="K6357">
        <v>265.54000000000002</v>
      </c>
      <c r="L6357" t="str">
        <f t="shared" si="594"/>
        <v/>
      </c>
      <c r="M6357">
        <v>2</v>
      </c>
      <c r="N6357" t="str">
        <f t="shared" si="595"/>
        <v/>
      </c>
      <c r="O6357">
        <v>11</v>
      </c>
      <c r="P6357" s="11">
        <v>0.5</v>
      </c>
      <c r="Q6357" s="11">
        <v>0.04</v>
      </c>
      <c r="R6357" s="12">
        <v>132.77000000000001</v>
      </c>
      <c r="S6357" t="s">
        <v>22</v>
      </c>
      <c r="T6357">
        <v>0</v>
      </c>
      <c r="U6357">
        <f t="shared" si="596"/>
        <v>5</v>
      </c>
      <c r="V6357">
        <f t="shared" si="597"/>
        <v>1</v>
      </c>
      <c r="W6357">
        <f t="shared" si="598"/>
        <v>3</v>
      </c>
      <c r="X6357" t="str">
        <f t="shared" si="599"/>
        <v>513</v>
      </c>
      <c r="Y6357" t="str">
        <f>IF(Table1[[#This Row],[RFM_Score]]="555","Champion", IF(AND(J6357&gt;=4,V6357&gt;=4),"Loyal", IF(U6357&lt;=2,"At Risk", IF(W6357&gt;=4,"Potential Loyalist","Others"))))</f>
        <v>Others</v>
      </c>
    </row>
    <row r="6358" spans="1:25">
      <c r="A6358" t="s">
        <v>4916</v>
      </c>
      <c r="B6358">
        <v>46</v>
      </c>
      <c r="C6358" t="s">
        <v>24</v>
      </c>
      <c r="D6358" t="s">
        <v>46</v>
      </c>
      <c r="E6358" s="6" t="s">
        <v>18428</v>
      </c>
      <c r="F6358" t="s">
        <v>21</v>
      </c>
      <c r="G6358">
        <v>2</v>
      </c>
      <c r="H6358">
        <v>0</v>
      </c>
      <c r="I6358">
        <v>49</v>
      </c>
      <c r="J6358">
        <v>3</v>
      </c>
      <c r="K6358">
        <v>264.89999999999998</v>
      </c>
      <c r="L6358" t="str">
        <f t="shared" si="594"/>
        <v/>
      </c>
      <c r="M6358">
        <v>2</v>
      </c>
      <c r="N6358" t="str">
        <f t="shared" si="595"/>
        <v/>
      </c>
      <c r="O6358">
        <v>36</v>
      </c>
      <c r="P6358" s="11">
        <v>0</v>
      </c>
      <c r="Q6358" s="11">
        <v>6.1224489795918297E-2</v>
      </c>
      <c r="R6358" s="12">
        <v>132.44999999999999</v>
      </c>
      <c r="S6358" t="s">
        <v>22</v>
      </c>
      <c r="T6358">
        <v>0</v>
      </c>
      <c r="U6358">
        <f t="shared" si="596"/>
        <v>4</v>
      </c>
      <c r="V6358">
        <f t="shared" si="597"/>
        <v>1</v>
      </c>
      <c r="W6358">
        <f t="shared" si="598"/>
        <v>3</v>
      </c>
      <c r="X6358" t="str">
        <f t="shared" si="599"/>
        <v>413</v>
      </c>
      <c r="Y6358" t="str">
        <f>IF(Table1[[#This Row],[RFM_Score]]="555","Champion", IF(AND(J6358&gt;=4,V6358&gt;=4),"Loyal", IF(U6358&lt;=2,"At Risk", IF(W6358&gt;=4,"Potential Loyalist","Others"))))</f>
        <v>Others</v>
      </c>
    </row>
    <row r="6359" spans="1:25">
      <c r="A6359" t="s">
        <v>909</v>
      </c>
      <c r="B6359">
        <v>18</v>
      </c>
      <c r="C6359" t="s">
        <v>19</v>
      </c>
      <c r="D6359" t="s">
        <v>25</v>
      </c>
      <c r="E6359" s="6" t="s">
        <v>18429</v>
      </c>
      <c r="F6359" t="s">
        <v>60</v>
      </c>
      <c r="G6359">
        <v>1</v>
      </c>
      <c r="H6359">
        <v>1</v>
      </c>
      <c r="I6359">
        <v>50</v>
      </c>
      <c r="J6359">
        <v>0</v>
      </c>
      <c r="K6359">
        <v>264.75</v>
      </c>
      <c r="L6359" t="str">
        <f t="shared" si="594"/>
        <v/>
      </c>
      <c r="M6359">
        <v>2</v>
      </c>
      <c r="N6359" t="str">
        <f t="shared" si="595"/>
        <v/>
      </c>
      <c r="O6359">
        <v>41</v>
      </c>
      <c r="P6359" s="11">
        <v>1</v>
      </c>
      <c r="Q6359" s="11">
        <v>0</v>
      </c>
      <c r="R6359" s="12">
        <v>132.375</v>
      </c>
      <c r="S6359" t="s">
        <v>22</v>
      </c>
      <c r="T6359">
        <v>0</v>
      </c>
      <c r="U6359">
        <f t="shared" si="596"/>
        <v>3</v>
      </c>
      <c r="V6359">
        <f t="shared" si="597"/>
        <v>1</v>
      </c>
      <c r="W6359">
        <f t="shared" si="598"/>
        <v>3</v>
      </c>
      <c r="X6359" t="str">
        <f t="shared" si="599"/>
        <v>313</v>
      </c>
      <c r="Y6359" t="str">
        <f>IF(Table1[[#This Row],[RFM_Score]]="555","Champion", IF(AND(J6359&gt;=4,V6359&gt;=4),"Loyal", IF(U6359&lt;=2,"At Risk", IF(W6359&gt;=4,"Potential Loyalist","Others"))))</f>
        <v>Others</v>
      </c>
    </row>
    <row r="6360" spans="1:25">
      <c r="A6360" t="s">
        <v>3141</v>
      </c>
      <c r="B6360">
        <v>26</v>
      </c>
      <c r="C6360" t="s">
        <v>24</v>
      </c>
      <c r="D6360" t="s">
        <v>29</v>
      </c>
      <c r="E6360" s="6" t="s">
        <v>18430</v>
      </c>
      <c r="F6360" t="s">
        <v>62</v>
      </c>
      <c r="G6360">
        <v>3</v>
      </c>
      <c r="H6360">
        <v>1</v>
      </c>
      <c r="I6360">
        <v>43</v>
      </c>
      <c r="J6360">
        <v>1</v>
      </c>
      <c r="K6360">
        <v>264.62</v>
      </c>
      <c r="L6360" t="str">
        <f t="shared" si="594"/>
        <v/>
      </c>
      <c r="M6360">
        <v>2</v>
      </c>
      <c r="N6360" t="str">
        <f t="shared" si="595"/>
        <v/>
      </c>
      <c r="O6360">
        <v>8</v>
      </c>
      <c r="P6360" s="11">
        <v>0.33333333333333298</v>
      </c>
      <c r="Q6360" s="11">
        <v>2.3255813953488299E-2</v>
      </c>
      <c r="R6360" s="12">
        <v>132.31</v>
      </c>
      <c r="S6360" t="s">
        <v>22</v>
      </c>
      <c r="T6360">
        <v>0</v>
      </c>
      <c r="U6360">
        <f t="shared" si="596"/>
        <v>5</v>
      </c>
      <c r="V6360">
        <f t="shared" si="597"/>
        <v>1</v>
      </c>
      <c r="W6360">
        <f t="shared" si="598"/>
        <v>3</v>
      </c>
      <c r="X6360" t="str">
        <f t="shared" si="599"/>
        <v>513</v>
      </c>
      <c r="Y6360" t="str">
        <f>IF(Table1[[#This Row],[RFM_Score]]="555","Champion", IF(AND(J6360&gt;=4,V6360&gt;=4),"Loyal", IF(U6360&lt;=2,"At Risk", IF(W6360&gt;=4,"Potential Loyalist","Others"))))</f>
        <v>Others</v>
      </c>
    </row>
    <row r="6361" spans="1:25">
      <c r="A6361" t="s">
        <v>11333</v>
      </c>
      <c r="B6361">
        <v>25</v>
      </c>
      <c r="C6361" t="s">
        <v>24</v>
      </c>
      <c r="D6361" t="s">
        <v>25</v>
      </c>
      <c r="E6361" s="6" t="s">
        <v>18431</v>
      </c>
      <c r="F6361" t="s">
        <v>21</v>
      </c>
      <c r="G6361">
        <v>4</v>
      </c>
      <c r="H6361">
        <v>2</v>
      </c>
      <c r="I6361">
        <v>48</v>
      </c>
      <c r="J6361">
        <v>3</v>
      </c>
      <c r="K6361">
        <v>264.56</v>
      </c>
      <c r="L6361" t="str">
        <f t="shared" si="594"/>
        <v/>
      </c>
      <c r="M6361">
        <v>2</v>
      </c>
      <c r="N6361" t="str">
        <f t="shared" si="595"/>
        <v/>
      </c>
      <c r="O6361">
        <v>23</v>
      </c>
      <c r="P6361" s="11">
        <v>0.5</v>
      </c>
      <c r="Q6361" s="11">
        <v>6.25E-2</v>
      </c>
      <c r="R6361" s="12">
        <v>132.28</v>
      </c>
      <c r="S6361" t="s">
        <v>22</v>
      </c>
      <c r="T6361">
        <v>0</v>
      </c>
      <c r="U6361">
        <f t="shared" si="596"/>
        <v>4</v>
      </c>
      <c r="V6361">
        <f t="shared" si="597"/>
        <v>1</v>
      </c>
      <c r="W6361">
        <f t="shared" si="598"/>
        <v>3</v>
      </c>
      <c r="X6361" t="str">
        <f t="shared" si="599"/>
        <v>413</v>
      </c>
      <c r="Y6361" t="str">
        <f>IF(Table1[[#This Row],[RFM_Score]]="555","Champion", IF(AND(J6361&gt;=4,V6361&gt;=4),"Loyal", IF(U6361&lt;=2,"At Risk", IF(W6361&gt;=4,"Potential Loyalist","Others"))))</f>
        <v>Others</v>
      </c>
    </row>
    <row r="6362" spans="1:25">
      <c r="A6362" t="s">
        <v>6681</v>
      </c>
      <c r="B6362">
        <v>23</v>
      </c>
      <c r="C6362" t="s">
        <v>24</v>
      </c>
      <c r="D6362" t="s">
        <v>41</v>
      </c>
      <c r="E6362" s="6" t="s">
        <v>18432</v>
      </c>
      <c r="F6362" t="s">
        <v>26</v>
      </c>
      <c r="G6362">
        <v>3</v>
      </c>
      <c r="H6362">
        <v>2</v>
      </c>
      <c r="I6362">
        <v>63</v>
      </c>
      <c r="J6362">
        <v>1</v>
      </c>
      <c r="K6362">
        <v>264.52</v>
      </c>
      <c r="L6362" t="str">
        <f t="shared" si="594"/>
        <v/>
      </c>
      <c r="M6362">
        <v>2</v>
      </c>
      <c r="N6362" t="str">
        <f t="shared" si="595"/>
        <v/>
      </c>
      <c r="O6362">
        <v>2</v>
      </c>
      <c r="P6362" s="11">
        <v>0.66666666666666596</v>
      </c>
      <c r="Q6362" s="11">
        <v>1.5873015873015799E-2</v>
      </c>
      <c r="R6362" s="12">
        <v>132.26</v>
      </c>
      <c r="S6362" t="s">
        <v>22</v>
      </c>
      <c r="T6362">
        <v>0</v>
      </c>
      <c r="U6362">
        <f t="shared" si="596"/>
        <v>5</v>
      </c>
      <c r="V6362">
        <f t="shared" si="597"/>
        <v>1</v>
      </c>
      <c r="W6362">
        <f t="shared" si="598"/>
        <v>3</v>
      </c>
      <c r="X6362" t="str">
        <f t="shared" si="599"/>
        <v>513</v>
      </c>
      <c r="Y6362" t="str">
        <f>IF(Table1[[#This Row],[RFM_Score]]="555","Champion", IF(AND(J6362&gt;=4,V6362&gt;=4),"Loyal", IF(U6362&lt;=2,"At Risk", IF(W6362&gt;=4,"Potential Loyalist","Others"))))</f>
        <v>Others</v>
      </c>
    </row>
    <row r="6363" spans="1:25">
      <c r="A6363" t="s">
        <v>8350</v>
      </c>
      <c r="B6363">
        <v>24</v>
      </c>
      <c r="C6363" t="s">
        <v>19</v>
      </c>
      <c r="D6363" t="s">
        <v>25</v>
      </c>
      <c r="E6363" s="6" t="s">
        <v>18433</v>
      </c>
      <c r="F6363" t="s">
        <v>37</v>
      </c>
      <c r="G6363">
        <v>6</v>
      </c>
      <c r="H6363">
        <v>2</v>
      </c>
      <c r="I6363">
        <v>53</v>
      </c>
      <c r="J6363">
        <v>4</v>
      </c>
      <c r="K6363">
        <v>264.16000000000003</v>
      </c>
      <c r="L6363" t="str">
        <f t="shared" si="594"/>
        <v/>
      </c>
      <c r="M6363">
        <v>2</v>
      </c>
      <c r="N6363" t="str">
        <f t="shared" si="595"/>
        <v/>
      </c>
      <c r="O6363">
        <v>8</v>
      </c>
      <c r="P6363" s="11">
        <v>0.33333333333333298</v>
      </c>
      <c r="Q6363" s="11">
        <v>7.5471698113207503E-2</v>
      </c>
      <c r="R6363" s="12">
        <v>132.08000000000001</v>
      </c>
      <c r="S6363" t="s">
        <v>22</v>
      </c>
      <c r="T6363">
        <v>0</v>
      </c>
      <c r="U6363">
        <f t="shared" si="596"/>
        <v>5</v>
      </c>
      <c r="V6363">
        <f t="shared" si="597"/>
        <v>1</v>
      </c>
      <c r="W6363">
        <f t="shared" si="598"/>
        <v>3</v>
      </c>
      <c r="X6363" t="str">
        <f t="shared" si="599"/>
        <v>513</v>
      </c>
      <c r="Y6363" t="str">
        <f>IF(Table1[[#This Row],[RFM_Score]]="555","Champion", IF(AND(J6363&gt;=4,V6363&gt;=4),"Loyal", IF(U6363&lt;=2,"At Risk", IF(W6363&gt;=4,"Potential Loyalist","Others"))))</f>
        <v>Others</v>
      </c>
    </row>
    <row r="6364" spans="1:25">
      <c r="A6364" t="s">
        <v>1412</v>
      </c>
      <c r="B6364">
        <v>32</v>
      </c>
      <c r="C6364" t="s">
        <v>24</v>
      </c>
      <c r="D6364" t="s">
        <v>46</v>
      </c>
      <c r="E6364" s="6" t="s">
        <v>18434</v>
      </c>
      <c r="F6364" t="s">
        <v>26</v>
      </c>
      <c r="G6364">
        <v>2</v>
      </c>
      <c r="H6364">
        <v>1</v>
      </c>
      <c r="I6364">
        <v>59</v>
      </c>
      <c r="J6364">
        <v>3</v>
      </c>
      <c r="K6364">
        <v>263.66000000000003</v>
      </c>
      <c r="L6364" t="str">
        <f t="shared" si="594"/>
        <v/>
      </c>
      <c r="M6364">
        <v>2</v>
      </c>
      <c r="N6364" t="str">
        <f t="shared" si="595"/>
        <v/>
      </c>
      <c r="O6364">
        <v>51</v>
      </c>
      <c r="P6364" s="11">
        <v>0.5</v>
      </c>
      <c r="Q6364" s="11">
        <v>5.0847457627118599E-2</v>
      </c>
      <c r="R6364" s="12">
        <v>131.83000000000001</v>
      </c>
      <c r="S6364" t="s">
        <v>22</v>
      </c>
      <c r="T6364">
        <v>1</v>
      </c>
      <c r="U6364">
        <f t="shared" si="596"/>
        <v>3</v>
      </c>
      <c r="V6364">
        <f t="shared" si="597"/>
        <v>1</v>
      </c>
      <c r="W6364">
        <f t="shared" si="598"/>
        <v>3</v>
      </c>
      <c r="X6364" t="str">
        <f t="shared" si="599"/>
        <v>313</v>
      </c>
      <c r="Y6364" t="str">
        <f>IF(Table1[[#This Row],[RFM_Score]]="555","Champion", IF(AND(J6364&gt;=4,V6364&gt;=4),"Loyal", IF(U6364&lt;=2,"At Risk", IF(W6364&gt;=4,"Potential Loyalist","Others"))))</f>
        <v>Others</v>
      </c>
    </row>
    <row r="6365" spans="1:25">
      <c r="A6365" t="s">
        <v>9430</v>
      </c>
      <c r="B6365">
        <v>34</v>
      </c>
      <c r="C6365" t="s">
        <v>19</v>
      </c>
      <c r="D6365" t="s">
        <v>49</v>
      </c>
      <c r="E6365" s="6" t="s">
        <v>18435</v>
      </c>
      <c r="F6365" t="s">
        <v>21</v>
      </c>
      <c r="G6365">
        <v>3</v>
      </c>
      <c r="H6365">
        <v>2</v>
      </c>
      <c r="I6365">
        <v>48</v>
      </c>
      <c r="J6365">
        <v>2</v>
      </c>
      <c r="K6365">
        <v>263.64</v>
      </c>
      <c r="L6365" t="str">
        <f t="shared" si="594"/>
        <v/>
      </c>
      <c r="M6365">
        <v>2</v>
      </c>
      <c r="N6365" t="str">
        <f t="shared" si="595"/>
        <v/>
      </c>
      <c r="O6365">
        <v>72</v>
      </c>
      <c r="P6365" s="11">
        <v>0.66666666666666596</v>
      </c>
      <c r="Q6365" s="11">
        <v>4.1666666666666602E-2</v>
      </c>
      <c r="R6365" s="12">
        <v>131.82</v>
      </c>
      <c r="S6365" t="s">
        <v>22</v>
      </c>
      <c r="T6365">
        <v>0</v>
      </c>
      <c r="U6365">
        <f t="shared" si="596"/>
        <v>2</v>
      </c>
      <c r="V6365">
        <f t="shared" si="597"/>
        <v>1</v>
      </c>
      <c r="W6365">
        <f t="shared" si="598"/>
        <v>3</v>
      </c>
      <c r="X6365" t="str">
        <f t="shared" si="599"/>
        <v>213</v>
      </c>
      <c r="Y6365" t="str">
        <f>IF(Table1[[#This Row],[RFM_Score]]="555","Champion", IF(AND(J6365&gt;=4,V6365&gt;=4),"Loyal", IF(U6365&lt;=2,"At Risk", IF(W6365&gt;=4,"Potential Loyalist","Others"))))</f>
        <v>At Risk</v>
      </c>
    </row>
    <row r="6366" spans="1:25">
      <c r="A6366" t="s">
        <v>3660</v>
      </c>
      <c r="B6366">
        <v>35</v>
      </c>
      <c r="C6366" t="s">
        <v>19</v>
      </c>
      <c r="D6366" t="s">
        <v>29</v>
      </c>
      <c r="E6366" s="6" t="s">
        <v>18436</v>
      </c>
      <c r="F6366" t="s">
        <v>37</v>
      </c>
      <c r="G6366">
        <v>4</v>
      </c>
      <c r="H6366">
        <v>3</v>
      </c>
      <c r="I6366">
        <v>46</v>
      </c>
      <c r="J6366">
        <v>4</v>
      </c>
      <c r="K6366">
        <v>263.57</v>
      </c>
      <c r="L6366" t="str">
        <f t="shared" si="594"/>
        <v/>
      </c>
      <c r="M6366">
        <v>2</v>
      </c>
      <c r="N6366" t="str">
        <f t="shared" si="595"/>
        <v/>
      </c>
      <c r="O6366">
        <v>5</v>
      </c>
      <c r="P6366" s="11">
        <v>0.75</v>
      </c>
      <c r="Q6366" s="11">
        <v>8.6956521739130405E-2</v>
      </c>
      <c r="R6366" s="12">
        <v>131.785</v>
      </c>
      <c r="S6366" t="s">
        <v>22</v>
      </c>
      <c r="T6366">
        <v>1</v>
      </c>
      <c r="U6366">
        <f t="shared" si="596"/>
        <v>5</v>
      </c>
      <c r="V6366">
        <f t="shared" si="597"/>
        <v>1</v>
      </c>
      <c r="W6366">
        <f t="shared" si="598"/>
        <v>3</v>
      </c>
      <c r="X6366" t="str">
        <f t="shared" si="599"/>
        <v>513</v>
      </c>
      <c r="Y6366" t="str">
        <f>IF(Table1[[#This Row],[RFM_Score]]="555","Champion", IF(AND(J6366&gt;=4,V6366&gt;=4),"Loyal", IF(U6366&lt;=2,"At Risk", IF(W6366&gt;=4,"Potential Loyalist","Others"))))</f>
        <v>Others</v>
      </c>
    </row>
    <row r="6367" spans="1:25">
      <c r="A6367" t="s">
        <v>1825</v>
      </c>
      <c r="B6367">
        <v>38</v>
      </c>
      <c r="C6367" t="s">
        <v>24</v>
      </c>
      <c r="D6367" t="s">
        <v>49</v>
      </c>
      <c r="E6367" s="6" t="s">
        <v>18437</v>
      </c>
      <c r="F6367" t="s">
        <v>60</v>
      </c>
      <c r="G6367">
        <v>4</v>
      </c>
      <c r="H6367">
        <v>2</v>
      </c>
      <c r="I6367">
        <v>39</v>
      </c>
      <c r="J6367">
        <v>4</v>
      </c>
      <c r="K6367">
        <v>263.20999999999998</v>
      </c>
      <c r="L6367" t="str">
        <f t="shared" si="594"/>
        <v/>
      </c>
      <c r="M6367">
        <v>2</v>
      </c>
      <c r="N6367" t="str">
        <f t="shared" si="595"/>
        <v/>
      </c>
      <c r="O6367">
        <v>83</v>
      </c>
      <c r="P6367" s="11">
        <v>0.5</v>
      </c>
      <c r="Q6367" s="11">
        <v>0.10256410256410201</v>
      </c>
      <c r="R6367" s="12">
        <v>131.60499999999999</v>
      </c>
      <c r="S6367" t="s">
        <v>22</v>
      </c>
      <c r="T6367">
        <v>0</v>
      </c>
      <c r="U6367">
        <f t="shared" si="596"/>
        <v>2</v>
      </c>
      <c r="V6367">
        <f t="shared" si="597"/>
        <v>1</v>
      </c>
      <c r="W6367">
        <f t="shared" si="598"/>
        <v>3</v>
      </c>
      <c r="X6367" t="str">
        <f t="shared" si="599"/>
        <v>213</v>
      </c>
      <c r="Y6367" t="str">
        <f>IF(Table1[[#This Row],[RFM_Score]]="555","Champion", IF(AND(J6367&gt;=4,V6367&gt;=4),"Loyal", IF(U6367&lt;=2,"At Risk", IF(W6367&gt;=4,"Potential Loyalist","Others"))))</f>
        <v>At Risk</v>
      </c>
    </row>
    <row r="6368" spans="1:25">
      <c r="A6368" t="s">
        <v>9658</v>
      </c>
      <c r="B6368">
        <v>28</v>
      </c>
      <c r="C6368" t="s">
        <v>19</v>
      </c>
      <c r="D6368" t="s">
        <v>29</v>
      </c>
      <c r="E6368" s="6" t="s">
        <v>18438</v>
      </c>
      <c r="F6368" t="s">
        <v>37</v>
      </c>
      <c r="G6368">
        <v>5</v>
      </c>
      <c r="H6368">
        <v>2</v>
      </c>
      <c r="I6368">
        <v>54</v>
      </c>
      <c r="J6368">
        <v>3</v>
      </c>
      <c r="K6368">
        <v>263.20999999999998</v>
      </c>
      <c r="L6368" t="str">
        <f t="shared" si="594"/>
        <v/>
      </c>
      <c r="M6368">
        <v>2</v>
      </c>
      <c r="N6368" t="str">
        <f t="shared" si="595"/>
        <v/>
      </c>
      <c r="O6368">
        <v>42</v>
      </c>
      <c r="P6368" s="11">
        <v>0.4</v>
      </c>
      <c r="Q6368" s="11">
        <v>5.5555555555555497E-2</v>
      </c>
      <c r="R6368" s="12">
        <v>131.60499999999999</v>
      </c>
      <c r="S6368" t="s">
        <v>22</v>
      </c>
      <c r="T6368">
        <v>0</v>
      </c>
      <c r="U6368">
        <f t="shared" si="596"/>
        <v>3</v>
      </c>
      <c r="V6368">
        <f t="shared" si="597"/>
        <v>1</v>
      </c>
      <c r="W6368">
        <f t="shared" si="598"/>
        <v>3</v>
      </c>
      <c r="X6368" t="str">
        <f t="shared" si="599"/>
        <v>313</v>
      </c>
      <c r="Y6368" t="str">
        <f>IF(Table1[[#This Row],[RFM_Score]]="555","Champion", IF(AND(J6368&gt;=4,V6368&gt;=4),"Loyal", IF(U6368&lt;=2,"At Risk", IF(W6368&gt;=4,"Potential Loyalist","Others"))))</f>
        <v>Others</v>
      </c>
    </row>
    <row r="6369" spans="1:25">
      <c r="A6369" t="s">
        <v>6073</v>
      </c>
      <c r="B6369">
        <v>45</v>
      </c>
      <c r="C6369" t="s">
        <v>24</v>
      </c>
      <c r="D6369" t="s">
        <v>49</v>
      </c>
      <c r="E6369" s="6" t="s">
        <v>18439</v>
      </c>
      <c r="F6369" t="s">
        <v>62</v>
      </c>
      <c r="G6369">
        <v>4</v>
      </c>
      <c r="H6369">
        <v>0</v>
      </c>
      <c r="I6369">
        <v>46</v>
      </c>
      <c r="J6369">
        <v>1</v>
      </c>
      <c r="K6369">
        <v>263.10000000000002</v>
      </c>
      <c r="L6369" t="str">
        <f t="shared" si="594"/>
        <v/>
      </c>
      <c r="M6369">
        <v>2</v>
      </c>
      <c r="N6369" t="str">
        <f t="shared" si="595"/>
        <v/>
      </c>
      <c r="O6369">
        <v>14</v>
      </c>
      <c r="P6369" s="11">
        <v>0</v>
      </c>
      <c r="Q6369" s="11">
        <v>2.1739130434782601E-2</v>
      </c>
      <c r="R6369" s="12">
        <v>131.55000000000001</v>
      </c>
      <c r="S6369" t="s">
        <v>22</v>
      </c>
      <c r="T6369">
        <v>0</v>
      </c>
      <c r="U6369">
        <f t="shared" si="596"/>
        <v>5</v>
      </c>
      <c r="V6369">
        <f t="shared" si="597"/>
        <v>1</v>
      </c>
      <c r="W6369">
        <f t="shared" si="598"/>
        <v>3</v>
      </c>
      <c r="X6369" t="str">
        <f t="shared" si="599"/>
        <v>513</v>
      </c>
      <c r="Y6369" t="str">
        <f>IF(Table1[[#This Row],[RFM_Score]]="555","Champion", IF(AND(J6369&gt;=4,V6369&gt;=4),"Loyal", IF(U6369&lt;=2,"At Risk", IF(W6369&gt;=4,"Potential Loyalist","Others"))))</f>
        <v>Others</v>
      </c>
    </row>
    <row r="6370" spans="1:25">
      <c r="A6370" t="s">
        <v>4910</v>
      </c>
      <c r="B6370">
        <v>37</v>
      </c>
      <c r="C6370" t="s">
        <v>19</v>
      </c>
      <c r="D6370" t="s">
        <v>25</v>
      </c>
      <c r="E6370" s="6" t="s">
        <v>18440</v>
      </c>
      <c r="F6370" t="s">
        <v>26</v>
      </c>
      <c r="G6370">
        <v>2</v>
      </c>
      <c r="H6370">
        <v>0</v>
      </c>
      <c r="I6370">
        <v>35</v>
      </c>
      <c r="J6370">
        <v>3</v>
      </c>
      <c r="K6370">
        <v>262.94</v>
      </c>
      <c r="L6370" t="str">
        <f t="shared" si="594"/>
        <v/>
      </c>
      <c r="M6370">
        <v>2</v>
      </c>
      <c r="N6370" t="str">
        <f t="shared" si="595"/>
        <v/>
      </c>
      <c r="O6370">
        <v>52</v>
      </c>
      <c r="P6370" s="11">
        <v>0</v>
      </c>
      <c r="Q6370" s="11">
        <v>8.5714285714285701E-2</v>
      </c>
      <c r="R6370" s="12">
        <v>131.47</v>
      </c>
      <c r="S6370" t="s">
        <v>22</v>
      </c>
      <c r="T6370">
        <v>0</v>
      </c>
      <c r="U6370">
        <f t="shared" si="596"/>
        <v>3</v>
      </c>
      <c r="V6370">
        <f t="shared" si="597"/>
        <v>1</v>
      </c>
      <c r="W6370">
        <f t="shared" si="598"/>
        <v>3</v>
      </c>
      <c r="X6370" t="str">
        <f t="shared" si="599"/>
        <v>313</v>
      </c>
      <c r="Y6370" t="str">
        <f>IF(Table1[[#This Row],[RFM_Score]]="555","Champion", IF(AND(J6370&gt;=4,V6370&gt;=4),"Loyal", IF(U6370&lt;=2,"At Risk", IF(W6370&gt;=4,"Potential Loyalist","Others"))))</f>
        <v>Others</v>
      </c>
    </row>
    <row r="6371" spans="1:25">
      <c r="A6371" t="s">
        <v>5963</v>
      </c>
      <c r="B6371">
        <v>43</v>
      </c>
      <c r="C6371" t="s">
        <v>24</v>
      </c>
      <c r="D6371" t="s">
        <v>29</v>
      </c>
      <c r="E6371" s="6" t="s">
        <v>18441</v>
      </c>
      <c r="F6371" t="s">
        <v>26</v>
      </c>
      <c r="G6371">
        <v>3</v>
      </c>
      <c r="H6371">
        <v>1</v>
      </c>
      <c r="I6371">
        <v>53</v>
      </c>
      <c r="J6371">
        <v>1</v>
      </c>
      <c r="K6371">
        <v>262.49</v>
      </c>
      <c r="L6371" t="str">
        <f t="shared" si="594"/>
        <v/>
      </c>
      <c r="M6371">
        <v>2</v>
      </c>
      <c r="N6371" t="str">
        <f t="shared" si="595"/>
        <v/>
      </c>
      <c r="O6371">
        <v>125</v>
      </c>
      <c r="P6371" s="11">
        <v>0.33333333333333298</v>
      </c>
      <c r="Q6371" s="11">
        <v>1.8867924528301799E-2</v>
      </c>
      <c r="R6371" s="12">
        <v>131.245</v>
      </c>
      <c r="S6371" t="s">
        <v>22</v>
      </c>
      <c r="T6371">
        <v>0</v>
      </c>
      <c r="U6371">
        <f t="shared" si="596"/>
        <v>1</v>
      </c>
      <c r="V6371">
        <f t="shared" si="597"/>
        <v>1</v>
      </c>
      <c r="W6371">
        <f t="shared" si="598"/>
        <v>3</v>
      </c>
      <c r="X6371" t="str">
        <f t="shared" si="599"/>
        <v>113</v>
      </c>
      <c r="Y6371" t="str">
        <f>IF(Table1[[#This Row],[RFM_Score]]="555","Champion", IF(AND(J6371&gt;=4,V6371&gt;=4),"Loyal", IF(U6371&lt;=2,"At Risk", IF(W6371&gt;=4,"Potential Loyalist","Others"))))</f>
        <v>At Risk</v>
      </c>
    </row>
    <row r="6372" spans="1:25">
      <c r="A6372" t="s">
        <v>7205</v>
      </c>
      <c r="B6372">
        <v>48</v>
      </c>
      <c r="C6372" t="s">
        <v>19</v>
      </c>
      <c r="D6372" t="s">
        <v>25</v>
      </c>
      <c r="E6372" s="6" t="s">
        <v>18442</v>
      </c>
      <c r="F6372" t="s">
        <v>26</v>
      </c>
      <c r="G6372">
        <v>6</v>
      </c>
      <c r="H6372">
        <v>1</v>
      </c>
      <c r="I6372">
        <v>39</v>
      </c>
      <c r="J6372">
        <v>1</v>
      </c>
      <c r="K6372">
        <v>262.36</v>
      </c>
      <c r="L6372" t="str">
        <f t="shared" si="594"/>
        <v/>
      </c>
      <c r="M6372">
        <v>2</v>
      </c>
      <c r="N6372" t="str">
        <f t="shared" si="595"/>
        <v/>
      </c>
      <c r="O6372">
        <v>67</v>
      </c>
      <c r="P6372" s="11">
        <v>0.16666666666666599</v>
      </c>
      <c r="Q6372" s="11">
        <v>2.5641025641025599E-2</v>
      </c>
      <c r="R6372" s="12">
        <v>131.18</v>
      </c>
      <c r="S6372" t="s">
        <v>22</v>
      </c>
      <c r="T6372">
        <v>0</v>
      </c>
      <c r="U6372">
        <f t="shared" si="596"/>
        <v>3</v>
      </c>
      <c r="V6372">
        <f t="shared" si="597"/>
        <v>1</v>
      </c>
      <c r="W6372">
        <f t="shared" si="598"/>
        <v>3</v>
      </c>
      <c r="X6372" t="str">
        <f t="shared" si="599"/>
        <v>313</v>
      </c>
      <c r="Y6372" t="str">
        <f>IF(Table1[[#This Row],[RFM_Score]]="555","Champion", IF(AND(J6372&gt;=4,V6372&gt;=4),"Loyal", IF(U6372&lt;=2,"At Risk", IF(W6372&gt;=4,"Potential Loyalist","Others"))))</f>
        <v>Others</v>
      </c>
    </row>
    <row r="6373" spans="1:25">
      <c r="A6373" t="s">
        <v>5363</v>
      </c>
      <c r="B6373">
        <v>28</v>
      </c>
      <c r="C6373" t="s">
        <v>24</v>
      </c>
      <c r="D6373" t="s">
        <v>20</v>
      </c>
      <c r="E6373" s="6" t="s">
        <v>18443</v>
      </c>
      <c r="F6373" t="s">
        <v>30</v>
      </c>
      <c r="G6373">
        <v>1</v>
      </c>
      <c r="H6373">
        <v>1</v>
      </c>
      <c r="I6373">
        <v>50</v>
      </c>
      <c r="J6373">
        <v>0</v>
      </c>
      <c r="K6373">
        <v>261.56</v>
      </c>
      <c r="L6373" t="str">
        <f t="shared" si="594"/>
        <v/>
      </c>
      <c r="M6373">
        <v>2</v>
      </c>
      <c r="N6373" t="str">
        <f t="shared" si="595"/>
        <v/>
      </c>
      <c r="O6373">
        <v>16</v>
      </c>
      <c r="P6373" s="11">
        <v>1</v>
      </c>
      <c r="Q6373" s="11">
        <v>0</v>
      </c>
      <c r="R6373" s="12">
        <v>130.78</v>
      </c>
      <c r="S6373" t="s">
        <v>22</v>
      </c>
      <c r="T6373">
        <v>0</v>
      </c>
      <c r="U6373">
        <f t="shared" si="596"/>
        <v>5</v>
      </c>
      <c r="V6373">
        <f t="shared" si="597"/>
        <v>1</v>
      </c>
      <c r="W6373">
        <f t="shared" si="598"/>
        <v>3</v>
      </c>
      <c r="X6373" t="str">
        <f t="shared" si="599"/>
        <v>513</v>
      </c>
      <c r="Y6373" t="str">
        <f>IF(Table1[[#This Row],[RFM_Score]]="555","Champion", IF(AND(J6373&gt;=4,V6373&gt;=4),"Loyal", IF(U6373&lt;=2,"At Risk", IF(W6373&gt;=4,"Potential Loyalist","Others"))))</f>
        <v>Others</v>
      </c>
    </row>
    <row r="6374" spans="1:25">
      <c r="A6374" t="s">
        <v>5917</v>
      </c>
      <c r="B6374">
        <v>18</v>
      </c>
      <c r="C6374" t="s">
        <v>19</v>
      </c>
      <c r="D6374" t="s">
        <v>25</v>
      </c>
      <c r="E6374" s="6" t="s">
        <v>18444</v>
      </c>
      <c r="F6374" t="s">
        <v>30</v>
      </c>
      <c r="G6374">
        <v>4</v>
      </c>
      <c r="H6374">
        <v>1</v>
      </c>
      <c r="I6374">
        <v>50</v>
      </c>
      <c r="J6374">
        <v>4</v>
      </c>
      <c r="K6374">
        <v>261.44</v>
      </c>
      <c r="L6374" t="str">
        <f t="shared" si="594"/>
        <v/>
      </c>
      <c r="M6374">
        <v>2</v>
      </c>
      <c r="N6374" t="str">
        <f t="shared" si="595"/>
        <v/>
      </c>
      <c r="O6374">
        <v>23</v>
      </c>
      <c r="P6374" s="11">
        <v>0.25</v>
      </c>
      <c r="Q6374" s="11">
        <v>0.08</v>
      </c>
      <c r="R6374" s="12">
        <v>130.72</v>
      </c>
      <c r="S6374" t="s">
        <v>22</v>
      </c>
      <c r="T6374">
        <v>0</v>
      </c>
      <c r="U6374">
        <f t="shared" si="596"/>
        <v>4</v>
      </c>
      <c r="V6374">
        <f t="shared" si="597"/>
        <v>1</v>
      </c>
      <c r="W6374">
        <f t="shared" si="598"/>
        <v>3</v>
      </c>
      <c r="X6374" t="str">
        <f t="shared" si="599"/>
        <v>413</v>
      </c>
      <c r="Y6374" t="str">
        <f>IF(Table1[[#This Row],[RFM_Score]]="555","Champion", IF(AND(J6374&gt;=4,V6374&gt;=4),"Loyal", IF(U6374&lt;=2,"At Risk", IF(W6374&gt;=4,"Potential Loyalist","Others"))))</f>
        <v>Others</v>
      </c>
    </row>
    <row r="6375" spans="1:25">
      <c r="A6375" t="s">
        <v>6596</v>
      </c>
      <c r="B6375">
        <v>51</v>
      </c>
      <c r="C6375" t="s">
        <v>24</v>
      </c>
      <c r="D6375" t="s">
        <v>49</v>
      </c>
      <c r="E6375" s="6" t="s">
        <v>18445</v>
      </c>
      <c r="F6375" t="s">
        <v>30</v>
      </c>
      <c r="G6375">
        <v>6</v>
      </c>
      <c r="H6375">
        <v>3</v>
      </c>
      <c r="I6375">
        <v>48</v>
      </c>
      <c r="J6375">
        <v>1</v>
      </c>
      <c r="K6375">
        <v>261.37</v>
      </c>
      <c r="L6375" t="str">
        <f t="shared" si="594"/>
        <v/>
      </c>
      <c r="M6375">
        <v>2</v>
      </c>
      <c r="N6375" t="str">
        <f t="shared" si="595"/>
        <v/>
      </c>
      <c r="O6375">
        <v>23</v>
      </c>
      <c r="P6375" s="11">
        <v>0.5</v>
      </c>
      <c r="Q6375" s="11">
        <v>2.0833333333333301E-2</v>
      </c>
      <c r="R6375" s="12">
        <v>130.685</v>
      </c>
      <c r="S6375" t="s">
        <v>22</v>
      </c>
      <c r="T6375">
        <v>0</v>
      </c>
      <c r="U6375">
        <f t="shared" si="596"/>
        <v>4</v>
      </c>
      <c r="V6375">
        <f t="shared" si="597"/>
        <v>1</v>
      </c>
      <c r="W6375">
        <f t="shared" si="598"/>
        <v>3</v>
      </c>
      <c r="X6375" t="str">
        <f t="shared" si="599"/>
        <v>413</v>
      </c>
      <c r="Y6375" t="str">
        <f>IF(Table1[[#This Row],[RFM_Score]]="555","Champion", IF(AND(J6375&gt;=4,V6375&gt;=4),"Loyal", IF(U6375&lt;=2,"At Risk", IF(W6375&gt;=4,"Potential Loyalist","Others"))))</f>
        <v>Others</v>
      </c>
    </row>
    <row r="6376" spans="1:25">
      <c r="A6376" t="s">
        <v>7993</v>
      </c>
      <c r="B6376">
        <v>34</v>
      </c>
      <c r="C6376" t="s">
        <v>19</v>
      </c>
      <c r="D6376" t="s">
        <v>25</v>
      </c>
      <c r="E6376" s="6" t="s">
        <v>18446</v>
      </c>
      <c r="F6376" t="s">
        <v>30</v>
      </c>
      <c r="G6376">
        <v>0</v>
      </c>
      <c r="H6376">
        <v>0</v>
      </c>
      <c r="I6376">
        <v>48</v>
      </c>
      <c r="J6376">
        <v>1</v>
      </c>
      <c r="K6376">
        <v>260.89999999999998</v>
      </c>
      <c r="L6376" t="str">
        <f t="shared" si="594"/>
        <v/>
      </c>
      <c r="M6376">
        <v>2</v>
      </c>
      <c r="N6376" t="str">
        <f t="shared" si="595"/>
        <v/>
      </c>
      <c r="O6376">
        <v>1</v>
      </c>
      <c r="P6376" s="11">
        <v>0</v>
      </c>
      <c r="Q6376" s="11">
        <v>2.0833333333333301E-2</v>
      </c>
      <c r="R6376" s="12">
        <v>130.44999999999999</v>
      </c>
      <c r="S6376" t="s">
        <v>22</v>
      </c>
      <c r="T6376">
        <v>0</v>
      </c>
      <c r="U6376">
        <f t="shared" si="596"/>
        <v>5</v>
      </c>
      <c r="V6376">
        <f t="shared" si="597"/>
        <v>1</v>
      </c>
      <c r="W6376">
        <f t="shared" si="598"/>
        <v>3</v>
      </c>
      <c r="X6376" t="str">
        <f t="shared" si="599"/>
        <v>513</v>
      </c>
      <c r="Y6376" t="str">
        <f>IF(Table1[[#This Row],[RFM_Score]]="555","Champion", IF(AND(J6376&gt;=4,V6376&gt;=4),"Loyal", IF(U6376&lt;=2,"At Risk", IF(W6376&gt;=4,"Potential Loyalist","Others"))))</f>
        <v>Others</v>
      </c>
    </row>
    <row r="6377" spans="1:25">
      <c r="A6377" t="s">
        <v>2957</v>
      </c>
      <c r="B6377">
        <v>26</v>
      </c>
      <c r="C6377" t="s">
        <v>24</v>
      </c>
      <c r="D6377" t="s">
        <v>29</v>
      </c>
      <c r="E6377" s="6" t="s">
        <v>18447</v>
      </c>
      <c r="F6377" t="s">
        <v>21</v>
      </c>
      <c r="G6377">
        <v>2</v>
      </c>
      <c r="H6377">
        <v>2</v>
      </c>
      <c r="I6377">
        <v>52</v>
      </c>
      <c r="J6377">
        <v>3</v>
      </c>
      <c r="K6377">
        <v>260.83999999999997</v>
      </c>
      <c r="L6377" t="str">
        <f t="shared" si="594"/>
        <v/>
      </c>
      <c r="M6377">
        <v>2</v>
      </c>
      <c r="N6377" t="str">
        <f t="shared" si="595"/>
        <v/>
      </c>
      <c r="O6377">
        <v>57</v>
      </c>
      <c r="P6377" s="11">
        <v>1</v>
      </c>
      <c r="Q6377" s="11">
        <v>5.7692307692307598E-2</v>
      </c>
      <c r="R6377" s="12">
        <v>130.41999999999999</v>
      </c>
      <c r="S6377" t="s">
        <v>22</v>
      </c>
      <c r="T6377">
        <v>0</v>
      </c>
      <c r="U6377">
        <f t="shared" si="596"/>
        <v>3</v>
      </c>
      <c r="V6377">
        <f t="shared" si="597"/>
        <v>1</v>
      </c>
      <c r="W6377">
        <f t="shared" si="598"/>
        <v>3</v>
      </c>
      <c r="X6377" t="str">
        <f t="shared" si="599"/>
        <v>313</v>
      </c>
      <c r="Y6377" t="str">
        <f>IF(Table1[[#This Row],[RFM_Score]]="555","Champion", IF(AND(J6377&gt;=4,V6377&gt;=4),"Loyal", IF(U6377&lt;=2,"At Risk", IF(W6377&gt;=4,"Potential Loyalist","Others"))))</f>
        <v>Others</v>
      </c>
    </row>
    <row r="6378" spans="1:25">
      <c r="A6378" t="s">
        <v>10019</v>
      </c>
      <c r="B6378">
        <v>41</v>
      </c>
      <c r="C6378" t="s">
        <v>19</v>
      </c>
      <c r="D6378" t="s">
        <v>25</v>
      </c>
      <c r="E6378" s="6" t="s">
        <v>18448</v>
      </c>
      <c r="F6378" t="s">
        <v>37</v>
      </c>
      <c r="G6378">
        <v>2</v>
      </c>
      <c r="H6378">
        <v>0</v>
      </c>
      <c r="I6378">
        <v>47</v>
      </c>
      <c r="J6378">
        <v>0</v>
      </c>
      <c r="K6378">
        <v>260.83</v>
      </c>
      <c r="L6378" t="str">
        <f t="shared" si="594"/>
        <v/>
      </c>
      <c r="M6378">
        <v>2</v>
      </c>
      <c r="N6378" t="str">
        <f t="shared" si="595"/>
        <v/>
      </c>
      <c r="O6378">
        <v>57</v>
      </c>
      <c r="P6378" s="11">
        <v>0</v>
      </c>
      <c r="Q6378" s="11">
        <v>0</v>
      </c>
      <c r="R6378" s="12">
        <v>130.41499999999999</v>
      </c>
      <c r="S6378" t="s">
        <v>22</v>
      </c>
      <c r="T6378">
        <v>0</v>
      </c>
      <c r="U6378">
        <f t="shared" si="596"/>
        <v>3</v>
      </c>
      <c r="V6378">
        <f t="shared" si="597"/>
        <v>1</v>
      </c>
      <c r="W6378">
        <f t="shared" si="598"/>
        <v>3</v>
      </c>
      <c r="X6378" t="str">
        <f t="shared" si="599"/>
        <v>313</v>
      </c>
      <c r="Y6378" t="str">
        <f>IF(Table1[[#This Row],[RFM_Score]]="555","Champion", IF(AND(J6378&gt;=4,V6378&gt;=4),"Loyal", IF(U6378&lt;=2,"At Risk", IF(W6378&gt;=4,"Potential Loyalist","Others"))))</f>
        <v>Others</v>
      </c>
    </row>
    <row r="6379" spans="1:25">
      <c r="A6379" t="s">
        <v>11053</v>
      </c>
      <c r="B6379">
        <v>32</v>
      </c>
      <c r="C6379" t="s">
        <v>24</v>
      </c>
      <c r="D6379" t="s">
        <v>41</v>
      </c>
      <c r="E6379" s="6" t="s">
        <v>18449</v>
      </c>
      <c r="F6379" t="s">
        <v>21</v>
      </c>
      <c r="G6379">
        <v>3</v>
      </c>
      <c r="H6379">
        <v>1</v>
      </c>
      <c r="I6379">
        <v>46</v>
      </c>
      <c r="J6379">
        <v>0</v>
      </c>
      <c r="K6379">
        <v>260.72000000000003</v>
      </c>
      <c r="L6379" t="str">
        <f t="shared" si="594"/>
        <v/>
      </c>
      <c r="M6379">
        <v>2</v>
      </c>
      <c r="N6379" t="str">
        <f t="shared" si="595"/>
        <v/>
      </c>
      <c r="O6379">
        <v>14</v>
      </c>
      <c r="P6379" s="11">
        <v>0.33333333333333298</v>
      </c>
      <c r="Q6379" s="11">
        <v>0</v>
      </c>
      <c r="R6379" s="12">
        <v>130.36000000000001</v>
      </c>
      <c r="S6379" t="s">
        <v>22</v>
      </c>
      <c r="T6379">
        <v>0</v>
      </c>
      <c r="U6379">
        <f t="shared" si="596"/>
        <v>5</v>
      </c>
      <c r="V6379">
        <f t="shared" si="597"/>
        <v>1</v>
      </c>
      <c r="W6379">
        <f t="shared" si="598"/>
        <v>3</v>
      </c>
      <c r="X6379" t="str">
        <f t="shared" si="599"/>
        <v>513</v>
      </c>
      <c r="Y6379" t="str">
        <f>IF(Table1[[#This Row],[RFM_Score]]="555","Champion", IF(AND(J6379&gt;=4,V6379&gt;=4),"Loyal", IF(U6379&lt;=2,"At Risk", IF(W6379&gt;=4,"Potential Loyalist","Others"))))</f>
        <v>Others</v>
      </c>
    </row>
    <row r="6380" spans="1:25">
      <c r="A6380" t="s">
        <v>4449</v>
      </c>
      <c r="B6380">
        <v>22</v>
      </c>
      <c r="C6380" t="s">
        <v>24</v>
      </c>
      <c r="D6380" t="s">
        <v>41</v>
      </c>
      <c r="E6380" s="6" t="s">
        <v>18450</v>
      </c>
      <c r="F6380" t="s">
        <v>37</v>
      </c>
      <c r="G6380">
        <v>1</v>
      </c>
      <c r="H6380">
        <v>0</v>
      </c>
      <c r="I6380">
        <v>40</v>
      </c>
      <c r="J6380">
        <v>2</v>
      </c>
      <c r="K6380">
        <v>260.61</v>
      </c>
      <c r="L6380" t="str">
        <f t="shared" si="594"/>
        <v/>
      </c>
      <c r="M6380">
        <v>2</v>
      </c>
      <c r="N6380" t="str">
        <f t="shared" si="595"/>
        <v/>
      </c>
      <c r="O6380">
        <v>20</v>
      </c>
      <c r="P6380" s="11">
        <v>0</v>
      </c>
      <c r="Q6380" s="11">
        <v>0.05</v>
      </c>
      <c r="R6380" s="12">
        <v>130.30500000000001</v>
      </c>
      <c r="S6380" t="s">
        <v>22</v>
      </c>
      <c r="T6380">
        <v>0</v>
      </c>
      <c r="U6380">
        <f t="shared" si="596"/>
        <v>5</v>
      </c>
      <c r="V6380">
        <f t="shared" si="597"/>
        <v>1</v>
      </c>
      <c r="W6380">
        <f t="shared" si="598"/>
        <v>3</v>
      </c>
      <c r="X6380" t="str">
        <f t="shared" si="599"/>
        <v>513</v>
      </c>
      <c r="Y6380" t="str">
        <f>IF(Table1[[#This Row],[RFM_Score]]="555","Champion", IF(AND(J6380&gt;=4,V6380&gt;=4),"Loyal", IF(U6380&lt;=2,"At Risk", IF(W6380&gt;=4,"Potential Loyalist","Others"))))</f>
        <v>Others</v>
      </c>
    </row>
    <row r="6381" spans="1:25">
      <c r="A6381" t="s">
        <v>167</v>
      </c>
      <c r="B6381">
        <v>18</v>
      </c>
      <c r="C6381" t="s">
        <v>24</v>
      </c>
      <c r="D6381" t="s">
        <v>29</v>
      </c>
      <c r="E6381" s="6" t="s">
        <v>18451</v>
      </c>
      <c r="F6381" t="s">
        <v>60</v>
      </c>
      <c r="G6381">
        <v>2</v>
      </c>
      <c r="H6381">
        <v>1</v>
      </c>
      <c r="I6381">
        <v>55</v>
      </c>
      <c r="J6381">
        <v>6</v>
      </c>
      <c r="K6381">
        <v>260.41000000000003</v>
      </c>
      <c r="L6381" t="str">
        <f t="shared" si="594"/>
        <v/>
      </c>
      <c r="M6381">
        <v>2</v>
      </c>
      <c r="N6381" t="str">
        <f t="shared" si="595"/>
        <v/>
      </c>
      <c r="O6381">
        <v>14</v>
      </c>
      <c r="P6381" s="11">
        <v>0.5</v>
      </c>
      <c r="Q6381" s="11">
        <v>0.109090909090909</v>
      </c>
      <c r="R6381" s="12">
        <v>130.20500000000001</v>
      </c>
      <c r="S6381" t="s">
        <v>22</v>
      </c>
      <c r="T6381">
        <v>0</v>
      </c>
      <c r="U6381">
        <f t="shared" si="596"/>
        <v>5</v>
      </c>
      <c r="V6381">
        <f t="shared" si="597"/>
        <v>1</v>
      </c>
      <c r="W6381">
        <f t="shared" si="598"/>
        <v>3</v>
      </c>
      <c r="X6381" t="str">
        <f t="shared" si="599"/>
        <v>513</v>
      </c>
      <c r="Y6381" t="str">
        <f>IF(Table1[[#This Row],[RFM_Score]]="555","Champion", IF(AND(J6381&gt;=4,V6381&gt;=4),"Loyal", IF(U6381&lt;=2,"At Risk", IF(W6381&gt;=4,"Potential Loyalist","Others"))))</f>
        <v>Others</v>
      </c>
    </row>
    <row r="6382" spans="1:25">
      <c r="A6382" t="s">
        <v>10539</v>
      </c>
      <c r="B6382">
        <v>44</v>
      </c>
      <c r="C6382" t="s">
        <v>24</v>
      </c>
      <c r="D6382" t="s">
        <v>25</v>
      </c>
      <c r="E6382" s="6" t="s">
        <v>18452</v>
      </c>
      <c r="F6382" t="s">
        <v>30</v>
      </c>
      <c r="G6382">
        <v>3</v>
      </c>
      <c r="H6382">
        <v>0</v>
      </c>
      <c r="I6382">
        <v>52</v>
      </c>
      <c r="J6382">
        <v>3</v>
      </c>
      <c r="K6382">
        <v>260.22000000000003</v>
      </c>
      <c r="L6382" t="str">
        <f t="shared" si="594"/>
        <v/>
      </c>
      <c r="M6382">
        <v>2</v>
      </c>
      <c r="N6382" t="str">
        <f t="shared" si="595"/>
        <v/>
      </c>
      <c r="O6382">
        <v>23</v>
      </c>
      <c r="P6382" s="11">
        <v>0</v>
      </c>
      <c r="Q6382" s="11">
        <v>5.7692307692307598E-2</v>
      </c>
      <c r="R6382" s="12">
        <v>130.11000000000001</v>
      </c>
      <c r="S6382" t="s">
        <v>22</v>
      </c>
      <c r="T6382">
        <v>0</v>
      </c>
      <c r="U6382">
        <f t="shared" si="596"/>
        <v>4</v>
      </c>
      <c r="V6382">
        <f t="shared" si="597"/>
        <v>1</v>
      </c>
      <c r="W6382">
        <f t="shared" si="598"/>
        <v>3</v>
      </c>
      <c r="X6382" t="str">
        <f t="shared" si="599"/>
        <v>413</v>
      </c>
      <c r="Y6382" t="str">
        <f>IF(Table1[[#This Row],[RFM_Score]]="555","Champion", IF(AND(J6382&gt;=4,V6382&gt;=4),"Loyal", IF(U6382&lt;=2,"At Risk", IF(W6382&gt;=4,"Potential Loyalist","Others"))))</f>
        <v>Others</v>
      </c>
    </row>
    <row r="6383" spans="1:25">
      <c r="A6383" t="s">
        <v>9487</v>
      </c>
      <c r="B6383">
        <v>32</v>
      </c>
      <c r="C6383" t="s">
        <v>19</v>
      </c>
      <c r="D6383" t="s">
        <v>41</v>
      </c>
      <c r="E6383" s="6" t="s">
        <v>18453</v>
      </c>
      <c r="F6383" t="s">
        <v>37</v>
      </c>
      <c r="G6383">
        <v>5</v>
      </c>
      <c r="H6383">
        <v>2</v>
      </c>
      <c r="I6383">
        <v>51</v>
      </c>
      <c r="J6383">
        <v>3</v>
      </c>
      <c r="K6383">
        <v>260.18</v>
      </c>
      <c r="L6383" t="str">
        <f t="shared" si="594"/>
        <v/>
      </c>
      <c r="M6383">
        <v>2</v>
      </c>
      <c r="N6383" t="str">
        <f t="shared" si="595"/>
        <v/>
      </c>
      <c r="O6383">
        <v>5</v>
      </c>
      <c r="P6383" s="11">
        <v>0.4</v>
      </c>
      <c r="Q6383" s="11">
        <v>5.8823529411764698E-2</v>
      </c>
      <c r="R6383" s="12">
        <v>130.09</v>
      </c>
      <c r="S6383" t="s">
        <v>22</v>
      </c>
      <c r="T6383">
        <v>0</v>
      </c>
      <c r="U6383">
        <f t="shared" si="596"/>
        <v>5</v>
      </c>
      <c r="V6383">
        <f t="shared" si="597"/>
        <v>1</v>
      </c>
      <c r="W6383">
        <f t="shared" si="598"/>
        <v>3</v>
      </c>
      <c r="X6383" t="str">
        <f t="shared" si="599"/>
        <v>513</v>
      </c>
      <c r="Y6383" t="str">
        <f>IF(Table1[[#This Row],[RFM_Score]]="555","Champion", IF(AND(J6383&gt;=4,V6383&gt;=4),"Loyal", IF(U6383&lt;=2,"At Risk", IF(W6383&gt;=4,"Potential Loyalist","Others"))))</f>
        <v>Others</v>
      </c>
    </row>
    <row r="6384" spans="1:25">
      <c r="A6384" t="s">
        <v>521</v>
      </c>
      <c r="B6384">
        <v>25</v>
      </c>
      <c r="C6384" t="s">
        <v>19</v>
      </c>
      <c r="D6384" t="s">
        <v>29</v>
      </c>
      <c r="E6384" s="6" t="s">
        <v>18454</v>
      </c>
      <c r="F6384" t="s">
        <v>26</v>
      </c>
      <c r="G6384">
        <v>5</v>
      </c>
      <c r="H6384">
        <v>1</v>
      </c>
      <c r="I6384">
        <v>64</v>
      </c>
      <c r="J6384">
        <v>1</v>
      </c>
      <c r="K6384">
        <v>260.14999999999998</v>
      </c>
      <c r="L6384" t="str">
        <f t="shared" si="594"/>
        <v/>
      </c>
      <c r="M6384">
        <v>2</v>
      </c>
      <c r="N6384" t="str">
        <f t="shared" si="595"/>
        <v/>
      </c>
      <c r="O6384">
        <v>10</v>
      </c>
      <c r="P6384" s="11">
        <v>0.2</v>
      </c>
      <c r="Q6384" s="11">
        <v>1.5625E-2</v>
      </c>
      <c r="R6384" s="12">
        <v>130.07499999999999</v>
      </c>
      <c r="S6384" t="s">
        <v>22</v>
      </c>
      <c r="T6384">
        <v>0</v>
      </c>
      <c r="U6384">
        <f t="shared" si="596"/>
        <v>5</v>
      </c>
      <c r="V6384">
        <f t="shared" si="597"/>
        <v>1</v>
      </c>
      <c r="W6384">
        <f t="shared" si="598"/>
        <v>3</v>
      </c>
      <c r="X6384" t="str">
        <f t="shared" si="599"/>
        <v>513</v>
      </c>
      <c r="Y6384" t="str">
        <f>IF(Table1[[#This Row],[RFM_Score]]="555","Champion", IF(AND(J6384&gt;=4,V6384&gt;=4),"Loyal", IF(U6384&lt;=2,"At Risk", IF(W6384&gt;=4,"Potential Loyalist","Others"))))</f>
        <v>Others</v>
      </c>
    </row>
    <row r="6385" spans="1:25">
      <c r="A6385" t="s">
        <v>7661</v>
      </c>
      <c r="B6385">
        <v>67</v>
      </c>
      <c r="C6385" t="s">
        <v>19</v>
      </c>
      <c r="D6385" t="s">
        <v>20</v>
      </c>
      <c r="E6385" s="6" t="s">
        <v>18455</v>
      </c>
      <c r="F6385" t="s">
        <v>26</v>
      </c>
      <c r="G6385">
        <v>3</v>
      </c>
      <c r="H6385">
        <v>1</v>
      </c>
      <c r="I6385">
        <v>46</v>
      </c>
      <c r="J6385">
        <v>2</v>
      </c>
      <c r="K6385">
        <v>259.94</v>
      </c>
      <c r="L6385" t="str">
        <f t="shared" si="594"/>
        <v/>
      </c>
      <c r="M6385">
        <v>2</v>
      </c>
      <c r="N6385" t="str">
        <f t="shared" si="595"/>
        <v/>
      </c>
      <c r="O6385">
        <v>47</v>
      </c>
      <c r="P6385" s="11">
        <v>0.33333333333333298</v>
      </c>
      <c r="Q6385" s="11">
        <v>4.3478260869565202E-2</v>
      </c>
      <c r="R6385" s="12">
        <v>129.97</v>
      </c>
      <c r="S6385" t="s">
        <v>22</v>
      </c>
      <c r="T6385">
        <v>0</v>
      </c>
      <c r="U6385">
        <f t="shared" si="596"/>
        <v>3</v>
      </c>
      <c r="V6385">
        <f t="shared" si="597"/>
        <v>1</v>
      </c>
      <c r="W6385">
        <f t="shared" si="598"/>
        <v>3</v>
      </c>
      <c r="X6385" t="str">
        <f t="shared" si="599"/>
        <v>313</v>
      </c>
      <c r="Y6385" t="str">
        <f>IF(Table1[[#This Row],[RFM_Score]]="555","Champion", IF(AND(J6385&gt;=4,V6385&gt;=4),"Loyal", IF(U6385&lt;=2,"At Risk", IF(W6385&gt;=4,"Potential Loyalist","Others"))))</f>
        <v>Others</v>
      </c>
    </row>
    <row r="6386" spans="1:25">
      <c r="A6386" t="s">
        <v>9967</v>
      </c>
      <c r="B6386">
        <v>26</v>
      </c>
      <c r="C6386" t="s">
        <v>24</v>
      </c>
      <c r="D6386" t="s">
        <v>20</v>
      </c>
      <c r="E6386" s="6" t="s">
        <v>18456</v>
      </c>
      <c r="F6386" t="s">
        <v>30</v>
      </c>
      <c r="G6386">
        <v>3</v>
      </c>
      <c r="H6386">
        <v>2</v>
      </c>
      <c r="I6386">
        <v>43</v>
      </c>
      <c r="J6386">
        <v>0</v>
      </c>
      <c r="K6386">
        <v>259.7</v>
      </c>
      <c r="L6386" t="str">
        <f t="shared" si="594"/>
        <v/>
      </c>
      <c r="M6386">
        <v>2</v>
      </c>
      <c r="N6386" t="str">
        <f t="shared" si="595"/>
        <v/>
      </c>
      <c r="O6386">
        <v>91</v>
      </c>
      <c r="P6386" s="11">
        <v>0.66666666666666596</v>
      </c>
      <c r="Q6386" s="11">
        <v>0</v>
      </c>
      <c r="R6386" s="12">
        <v>129.85</v>
      </c>
      <c r="S6386" t="s">
        <v>22</v>
      </c>
      <c r="T6386">
        <v>1</v>
      </c>
      <c r="U6386">
        <f t="shared" si="596"/>
        <v>2</v>
      </c>
      <c r="V6386">
        <f t="shared" si="597"/>
        <v>1</v>
      </c>
      <c r="W6386">
        <f t="shared" si="598"/>
        <v>3</v>
      </c>
      <c r="X6386" t="str">
        <f t="shared" si="599"/>
        <v>213</v>
      </c>
      <c r="Y6386" t="str">
        <f>IF(Table1[[#This Row],[RFM_Score]]="555","Champion", IF(AND(J6386&gt;=4,V6386&gt;=4),"Loyal", IF(U6386&lt;=2,"At Risk", IF(W6386&gt;=4,"Potential Loyalist","Others"))))</f>
        <v>At Risk</v>
      </c>
    </row>
    <row r="6387" spans="1:25">
      <c r="A6387" t="s">
        <v>8693</v>
      </c>
      <c r="B6387">
        <v>30</v>
      </c>
      <c r="C6387" t="s">
        <v>24</v>
      </c>
      <c r="D6387" t="s">
        <v>20</v>
      </c>
      <c r="E6387" s="6" t="s">
        <v>18457</v>
      </c>
      <c r="F6387" t="s">
        <v>30</v>
      </c>
      <c r="G6387">
        <v>4</v>
      </c>
      <c r="H6387">
        <v>0</v>
      </c>
      <c r="I6387">
        <v>50</v>
      </c>
      <c r="J6387">
        <v>2</v>
      </c>
      <c r="K6387">
        <v>259.66000000000003</v>
      </c>
      <c r="L6387" t="str">
        <f t="shared" si="594"/>
        <v/>
      </c>
      <c r="M6387">
        <v>2</v>
      </c>
      <c r="N6387" t="str">
        <f t="shared" si="595"/>
        <v/>
      </c>
      <c r="O6387">
        <v>5</v>
      </c>
      <c r="P6387" s="11">
        <v>0</v>
      </c>
      <c r="Q6387" s="11">
        <v>0.04</v>
      </c>
      <c r="R6387" s="12">
        <v>129.83000000000001</v>
      </c>
      <c r="S6387" t="s">
        <v>22</v>
      </c>
      <c r="T6387">
        <v>0</v>
      </c>
      <c r="U6387">
        <f t="shared" si="596"/>
        <v>5</v>
      </c>
      <c r="V6387">
        <f t="shared" si="597"/>
        <v>1</v>
      </c>
      <c r="W6387">
        <f t="shared" si="598"/>
        <v>3</v>
      </c>
      <c r="X6387" t="str">
        <f t="shared" si="599"/>
        <v>513</v>
      </c>
      <c r="Y6387" t="str">
        <f>IF(Table1[[#This Row],[RFM_Score]]="555","Champion", IF(AND(J6387&gt;=4,V6387&gt;=4),"Loyal", IF(U6387&lt;=2,"At Risk", IF(W6387&gt;=4,"Potential Loyalist","Others"))))</f>
        <v>Others</v>
      </c>
    </row>
    <row r="6388" spans="1:25">
      <c r="A6388" t="s">
        <v>7975</v>
      </c>
      <c r="B6388">
        <v>52</v>
      </c>
      <c r="C6388" t="s">
        <v>24</v>
      </c>
      <c r="D6388" t="s">
        <v>25</v>
      </c>
      <c r="E6388" s="6" t="s">
        <v>18458</v>
      </c>
      <c r="F6388" t="s">
        <v>30</v>
      </c>
      <c r="G6388">
        <v>3</v>
      </c>
      <c r="H6388">
        <v>0</v>
      </c>
      <c r="I6388">
        <v>49</v>
      </c>
      <c r="J6388">
        <v>2</v>
      </c>
      <c r="K6388">
        <v>259.45999999999998</v>
      </c>
      <c r="L6388" t="str">
        <f t="shared" si="594"/>
        <v/>
      </c>
      <c r="M6388">
        <v>2</v>
      </c>
      <c r="N6388" t="str">
        <f t="shared" si="595"/>
        <v/>
      </c>
      <c r="O6388">
        <v>5</v>
      </c>
      <c r="P6388" s="11">
        <v>0</v>
      </c>
      <c r="Q6388" s="11">
        <v>4.08163265306122E-2</v>
      </c>
      <c r="R6388" s="12">
        <v>129.72999999999999</v>
      </c>
      <c r="S6388" t="s">
        <v>22</v>
      </c>
      <c r="T6388">
        <v>0</v>
      </c>
      <c r="U6388">
        <f t="shared" si="596"/>
        <v>5</v>
      </c>
      <c r="V6388">
        <f t="shared" si="597"/>
        <v>1</v>
      </c>
      <c r="W6388">
        <f t="shared" si="598"/>
        <v>3</v>
      </c>
      <c r="X6388" t="str">
        <f t="shared" si="599"/>
        <v>513</v>
      </c>
      <c r="Y6388" t="str">
        <f>IF(Table1[[#This Row],[RFM_Score]]="555","Champion", IF(AND(J6388&gt;=4,V6388&gt;=4),"Loyal", IF(U6388&lt;=2,"At Risk", IF(W6388&gt;=4,"Potential Loyalist","Others"))))</f>
        <v>Others</v>
      </c>
    </row>
    <row r="6389" spans="1:25">
      <c r="A6389" t="s">
        <v>6252</v>
      </c>
      <c r="B6389">
        <v>18</v>
      </c>
      <c r="C6389" t="s">
        <v>24</v>
      </c>
      <c r="D6389" t="s">
        <v>35</v>
      </c>
      <c r="E6389" s="6" t="s">
        <v>18459</v>
      </c>
      <c r="F6389" t="s">
        <v>30</v>
      </c>
      <c r="G6389">
        <v>1</v>
      </c>
      <c r="H6389">
        <v>1</v>
      </c>
      <c r="I6389">
        <v>49</v>
      </c>
      <c r="J6389">
        <v>4</v>
      </c>
      <c r="K6389">
        <v>259.39</v>
      </c>
      <c r="L6389" t="str">
        <f t="shared" si="594"/>
        <v/>
      </c>
      <c r="M6389">
        <v>2</v>
      </c>
      <c r="N6389" t="str">
        <f t="shared" si="595"/>
        <v/>
      </c>
      <c r="O6389">
        <v>76</v>
      </c>
      <c r="P6389" s="11">
        <v>1</v>
      </c>
      <c r="Q6389" s="11">
        <v>8.16326530612244E-2</v>
      </c>
      <c r="R6389" s="12">
        <v>129.69499999999999</v>
      </c>
      <c r="S6389" t="s">
        <v>22</v>
      </c>
      <c r="T6389">
        <v>0</v>
      </c>
      <c r="U6389">
        <f t="shared" si="596"/>
        <v>2</v>
      </c>
      <c r="V6389">
        <f t="shared" si="597"/>
        <v>1</v>
      </c>
      <c r="W6389">
        <f t="shared" si="598"/>
        <v>3</v>
      </c>
      <c r="X6389" t="str">
        <f t="shared" si="599"/>
        <v>213</v>
      </c>
      <c r="Y6389" t="str">
        <f>IF(Table1[[#This Row],[RFM_Score]]="555","Champion", IF(AND(J6389&gt;=4,V6389&gt;=4),"Loyal", IF(U6389&lt;=2,"At Risk", IF(W6389&gt;=4,"Potential Loyalist","Others"))))</f>
        <v>At Risk</v>
      </c>
    </row>
    <row r="6390" spans="1:25">
      <c r="A6390" t="s">
        <v>3594</v>
      </c>
      <c r="B6390">
        <v>36</v>
      </c>
      <c r="C6390" t="s">
        <v>24</v>
      </c>
      <c r="D6390" t="s">
        <v>25</v>
      </c>
      <c r="E6390" s="6" t="s">
        <v>18460</v>
      </c>
      <c r="F6390" t="s">
        <v>26</v>
      </c>
      <c r="G6390">
        <v>5</v>
      </c>
      <c r="H6390">
        <v>1</v>
      </c>
      <c r="I6390">
        <v>48</v>
      </c>
      <c r="J6390">
        <v>2</v>
      </c>
      <c r="K6390">
        <v>259.33</v>
      </c>
      <c r="L6390" t="str">
        <f t="shared" si="594"/>
        <v/>
      </c>
      <c r="M6390">
        <v>2</v>
      </c>
      <c r="N6390" t="str">
        <f t="shared" si="595"/>
        <v/>
      </c>
      <c r="O6390">
        <v>6</v>
      </c>
      <c r="P6390" s="11">
        <v>0.2</v>
      </c>
      <c r="Q6390" s="11">
        <v>4.1666666666666602E-2</v>
      </c>
      <c r="R6390" s="12">
        <v>129.66499999999999</v>
      </c>
      <c r="S6390" t="s">
        <v>22</v>
      </c>
      <c r="T6390">
        <v>0</v>
      </c>
      <c r="U6390">
        <f t="shared" si="596"/>
        <v>5</v>
      </c>
      <c r="V6390">
        <f t="shared" si="597"/>
        <v>1</v>
      </c>
      <c r="W6390">
        <f t="shared" si="598"/>
        <v>3</v>
      </c>
      <c r="X6390" t="str">
        <f t="shared" si="599"/>
        <v>513</v>
      </c>
      <c r="Y6390" t="str">
        <f>IF(Table1[[#This Row],[RFM_Score]]="555","Champion", IF(AND(J6390&gt;=4,V6390&gt;=4),"Loyal", IF(U6390&lt;=2,"At Risk", IF(W6390&gt;=4,"Potential Loyalist","Others"))))</f>
        <v>Others</v>
      </c>
    </row>
    <row r="6391" spans="1:25">
      <c r="A6391" t="s">
        <v>11381</v>
      </c>
      <c r="B6391">
        <v>36</v>
      </c>
      <c r="C6391" t="s">
        <v>24</v>
      </c>
      <c r="D6391" t="s">
        <v>29</v>
      </c>
      <c r="E6391" s="6" t="s">
        <v>18461</v>
      </c>
      <c r="F6391" t="s">
        <v>26</v>
      </c>
      <c r="G6391">
        <v>4</v>
      </c>
      <c r="H6391">
        <v>1</v>
      </c>
      <c r="I6391">
        <v>59</v>
      </c>
      <c r="J6391">
        <v>3</v>
      </c>
      <c r="K6391">
        <v>258.31</v>
      </c>
      <c r="L6391" t="str">
        <f t="shared" si="594"/>
        <v/>
      </c>
      <c r="M6391">
        <v>2</v>
      </c>
      <c r="N6391" t="str">
        <f t="shared" si="595"/>
        <v/>
      </c>
      <c r="O6391">
        <v>28</v>
      </c>
      <c r="P6391" s="11">
        <v>0.25</v>
      </c>
      <c r="Q6391" s="11">
        <v>5.0847457627118599E-2</v>
      </c>
      <c r="R6391" s="12">
        <v>129.155</v>
      </c>
      <c r="S6391" t="s">
        <v>22</v>
      </c>
      <c r="T6391">
        <v>0</v>
      </c>
      <c r="U6391">
        <f t="shared" si="596"/>
        <v>4</v>
      </c>
      <c r="V6391">
        <f t="shared" si="597"/>
        <v>1</v>
      </c>
      <c r="W6391">
        <f t="shared" si="598"/>
        <v>3</v>
      </c>
      <c r="X6391" t="str">
        <f t="shared" si="599"/>
        <v>413</v>
      </c>
      <c r="Y6391" t="str">
        <f>IF(Table1[[#This Row],[RFM_Score]]="555","Champion", IF(AND(J6391&gt;=4,V6391&gt;=4),"Loyal", IF(U6391&lt;=2,"At Risk", IF(W6391&gt;=4,"Potential Loyalist","Others"))))</f>
        <v>Others</v>
      </c>
    </row>
    <row r="6392" spans="1:25">
      <c r="A6392" t="s">
        <v>7512</v>
      </c>
      <c r="B6392">
        <v>55</v>
      </c>
      <c r="C6392" t="s">
        <v>24</v>
      </c>
      <c r="D6392" t="s">
        <v>49</v>
      </c>
      <c r="E6392" s="6" t="s">
        <v>18462</v>
      </c>
      <c r="F6392" t="s">
        <v>37</v>
      </c>
      <c r="G6392">
        <v>3</v>
      </c>
      <c r="H6392">
        <v>1</v>
      </c>
      <c r="I6392">
        <v>38</v>
      </c>
      <c r="J6392">
        <v>2</v>
      </c>
      <c r="K6392">
        <v>258.3</v>
      </c>
      <c r="L6392" t="str">
        <f t="shared" si="594"/>
        <v/>
      </c>
      <c r="M6392">
        <v>2</v>
      </c>
      <c r="N6392" t="str">
        <f t="shared" si="595"/>
        <v/>
      </c>
      <c r="O6392">
        <v>15</v>
      </c>
      <c r="P6392" s="11">
        <v>0.33333333333333298</v>
      </c>
      <c r="Q6392" s="11">
        <v>5.2631578947368397E-2</v>
      </c>
      <c r="R6392" s="12">
        <v>129.15</v>
      </c>
      <c r="S6392" t="s">
        <v>22</v>
      </c>
      <c r="T6392">
        <v>0</v>
      </c>
      <c r="U6392">
        <f t="shared" si="596"/>
        <v>5</v>
      </c>
      <c r="V6392">
        <f t="shared" si="597"/>
        <v>1</v>
      </c>
      <c r="W6392">
        <f t="shared" si="598"/>
        <v>3</v>
      </c>
      <c r="X6392" t="str">
        <f t="shared" si="599"/>
        <v>513</v>
      </c>
      <c r="Y6392" t="str">
        <f>IF(Table1[[#This Row],[RFM_Score]]="555","Champion", IF(AND(J6392&gt;=4,V6392&gt;=4),"Loyal", IF(U6392&lt;=2,"At Risk", IF(W6392&gt;=4,"Potential Loyalist","Others"))))</f>
        <v>Others</v>
      </c>
    </row>
    <row r="6393" spans="1:25">
      <c r="A6393" t="s">
        <v>1177</v>
      </c>
      <c r="B6393">
        <v>31</v>
      </c>
      <c r="C6393" t="s">
        <v>19</v>
      </c>
      <c r="D6393" t="s">
        <v>20</v>
      </c>
      <c r="E6393" s="6" t="s">
        <v>18463</v>
      </c>
      <c r="F6393" t="s">
        <v>26</v>
      </c>
      <c r="G6393">
        <v>3</v>
      </c>
      <c r="H6393">
        <v>0</v>
      </c>
      <c r="I6393">
        <v>38</v>
      </c>
      <c r="J6393">
        <v>3</v>
      </c>
      <c r="K6393">
        <v>258.05</v>
      </c>
      <c r="L6393" t="str">
        <f t="shared" si="594"/>
        <v/>
      </c>
      <c r="M6393">
        <v>2</v>
      </c>
      <c r="N6393" t="str">
        <f t="shared" si="595"/>
        <v/>
      </c>
      <c r="O6393">
        <v>2</v>
      </c>
      <c r="P6393" s="11">
        <v>0</v>
      </c>
      <c r="Q6393" s="11">
        <v>7.8947368421052599E-2</v>
      </c>
      <c r="R6393" s="12">
        <v>129.02500000000001</v>
      </c>
      <c r="S6393" t="s">
        <v>22</v>
      </c>
      <c r="T6393">
        <v>0</v>
      </c>
      <c r="U6393">
        <f t="shared" si="596"/>
        <v>5</v>
      </c>
      <c r="V6393">
        <f t="shared" si="597"/>
        <v>1</v>
      </c>
      <c r="W6393">
        <f t="shared" si="598"/>
        <v>3</v>
      </c>
      <c r="X6393" t="str">
        <f t="shared" si="599"/>
        <v>513</v>
      </c>
      <c r="Y6393" t="str">
        <f>IF(Table1[[#This Row],[RFM_Score]]="555","Champion", IF(AND(J6393&gt;=4,V6393&gt;=4),"Loyal", IF(U6393&lt;=2,"At Risk", IF(W6393&gt;=4,"Potential Loyalist","Others"))))</f>
        <v>Others</v>
      </c>
    </row>
    <row r="6394" spans="1:25">
      <c r="A6394" t="s">
        <v>187</v>
      </c>
      <c r="B6394">
        <v>38</v>
      </c>
      <c r="C6394" t="s">
        <v>19</v>
      </c>
      <c r="D6394" t="s">
        <v>49</v>
      </c>
      <c r="E6394" s="6" t="s">
        <v>18464</v>
      </c>
      <c r="F6394" t="s">
        <v>26</v>
      </c>
      <c r="G6394">
        <v>5</v>
      </c>
      <c r="H6394">
        <v>3</v>
      </c>
      <c r="I6394">
        <v>53</v>
      </c>
      <c r="J6394">
        <v>3</v>
      </c>
      <c r="K6394">
        <v>257.92</v>
      </c>
      <c r="L6394" t="str">
        <f t="shared" si="594"/>
        <v/>
      </c>
      <c r="M6394">
        <v>2</v>
      </c>
      <c r="N6394" t="str">
        <f t="shared" si="595"/>
        <v/>
      </c>
      <c r="O6394">
        <v>1</v>
      </c>
      <c r="P6394" s="11">
        <v>0.6</v>
      </c>
      <c r="Q6394" s="11">
        <v>5.6603773584905599E-2</v>
      </c>
      <c r="R6394" s="12">
        <v>128.96</v>
      </c>
      <c r="S6394" t="s">
        <v>22</v>
      </c>
      <c r="T6394">
        <v>0</v>
      </c>
      <c r="U6394">
        <f t="shared" si="596"/>
        <v>5</v>
      </c>
      <c r="V6394">
        <f t="shared" si="597"/>
        <v>1</v>
      </c>
      <c r="W6394">
        <f t="shared" si="598"/>
        <v>3</v>
      </c>
      <c r="X6394" t="str">
        <f t="shared" si="599"/>
        <v>513</v>
      </c>
      <c r="Y6394" t="str">
        <f>IF(Table1[[#This Row],[RFM_Score]]="555","Champion", IF(AND(J6394&gt;=4,V6394&gt;=4),"Loyal", IF(U6394&lt;=2,"At Risk", IF(W6394&gt;=4,"Potential Loyalist","Others"))))</f>
        <v>Others</v>
      </c>
    </row>
    <row r="6395" spans="1:25">
      <c r="A6395" t="s">
        <v>90</v>
      </c>
      <c r="B6395">
        <v>42</v>
      </c>
      <c r="C6395" t="s">
        <v>33</v>
      </c>
      <c r="D6395" t="s">
        <v>25</v>
      </c>
      <c r="E6395" s="6" t="s">
        <v>18465</v>
      </c>
      <c r="F6395" t="s">
        <v>30</v>
      </c>
      <c r="G6395">
        <v>6</v>
      </c>
      <c r="H6395">
        <v>2</v>
      </c>
      <c r="I6395">
        <v>58</v>
      </c>
      <c r="J6395">
        <v>2</v>
      </c>
      <c r="K6395">
        <v>257.87</v>
      </c>
      <c r="L6395" t="str">
        <f t="shared" si="594"/>
        <v/>
      </c>
      <c r="M6395">
        <v>2</v>
      </c>
      <c r="N6395" t="str">
        <f t="shared" si="595"/>
        <v/>
      </c>
      <c r="O6395">
        <v>9</v>
      </c>
      <c r="P6395" s="11">
        <v>0.33333333333333298</v>
      </c>
      <c r="Q6395" s="11">
        <v>3.4482758620689599E-2</v>
      </c>
      <c r="R6395" s="12">
        <v>128.935</v>
      </c>
      <c r="S6395" t="s">
        <v>22</v>
      </c>
      <c r="T6395">
        <v>0</v>
      </c>
      <c r="U6395">
        <f t="shared" si="596"/>
        <v>5</v>
      </c>
      <c r="V6395">
        <f t="shared" si="597"/>
        <v>1</v>
      </c>
      <c r="W6395">
        <f t="shared" si="598"/>
        <v>3</v>
      </c>
      <c r="X6395" t="str">
        <f t="shared" si="599"/>
        <v>513</v>
      </c>
      <c r="Y6395" t="str">
        <f>IF(Table1[[#This Row],[RFM_Score]]="555","Champion", IF(AND(J6395&gt;=4,V6395&gt;=4),"Loyal", IF(U6395&lt;=2,"At Risk", IF(W6395&gt;=4,"Potential Loyalist","Others"))))</f>
        <v>Others</v>
      </c>
    </row>
    <row r="6396" spans="1:25">
      <c r="A6396" t="s">
        <v>3997</v>
      </c>
      <c r="B6396">
        <v>26</v>
      </c>
      <c r="C6396" t="s">
        <v>19</v>
      </c>
      <c r="D6396" t="s">
        <v>46</v>
      </c>
      <c r="E6396" s="6" t="s">
        <v>18466</v>
      </c>
      <c r="F6396" t="s">
        <v>21</v>
      </c>
      <c r="G6396">
        <v>4</v>
      </c>
      <c r="H6396">
        <v>1</v>
      </c>
      <c r="I6396">
        <v>47</v>
      </c>
      <c r="J6396">
        <v>0</v>
      </c>
      <c r="K6396">
        <v>257.77</v>
      </c>
      <c r="L6396" t="str">
        <f t="shared" si="594"/>
        <v/>
      </c>
      <c r="M6396">
        <v>2</v>
      </c>
      <c r="N6396" t="str">
        <f t="shared" si="595"/>
        <v/>
      </c>
      <c r="O6396">
        <v>76</v>
      </c>
      <c r="P6396" s="11">
        <v>0.25</v>
      </c>
      <c r="Q6396" s="11">
        <v>0</v>
      </c>
      <c r="R6396" s="12">
        <v>128.88499999999999</v>
      </c>
      <c r="S6396" t="s">
        <v>22</v>
      </c>
      <c r="T6396">
        <v>1</v>
      </c>
      <c r="U6396">
        <f t="shared" si="596"/>
        <v>2</v>
      </c>
      <c r="V6396">
        <f t="shared" si="597"/>
        <v>1</v>
      </c>
      <c r="W6396">
        <f t="shared" si="598"/>
        <v>3</v>
      </c>
      <c r="X6396" t="str">
        <f t="shared" si="599"/>
        <v>213</v>
      </c>
      <c r="Y6396" t="str">
        <f>IF(Table1[[#This Row],[RFM_Score]]="555","Champion", IF(AND(J6396&gt;=4,V6396&gt;=4),"Loyal", IF(U6396&lt;=2,"At Risk", IF(W6396&gt;=4,"Potential Loyalist","Others"))))</f>
        <v>At Risk</v>
      </c>
    </row>
    <row r="6397" spans="1:25">
      <c r="A6397" t="s">
        <v>4790</v>
      </c>
      <c r="B6397">
        <v>30</v>
      </c>
      <c r="C6397" t="s">
        <v>24</v>
      </c>
      <c r="D6397" t="s">
        <v>25</v>
      </c>
      <c r="E6397" s="6" t="s">
        <v>18467</v>
      </c>
      <c r="F6397" t="s">
        <v>21</v>
      </c>
      <c r="G6397">
        <v>0</v>
      </c>
      <c r="H6397">
        <v>0</v>
      </c>
      <c r="I6397">
        <v>43</v>
      </c>
      <c r="J6397">
        <v>0</v>
      </c>
      <c r="K6397">
        <v>257.60000000000002</v>
      </c>
      <c r="L6397" t="str">
        <f t="shared" si="594"/>
        <v/>
      </c>
      <c r="M6397">
        <v>2</v>
      </c>
      <c r="N6397" t="str">
        <f t="shared" si="595"/>
        <v/>
      </c>
      <c r="O6397">
        <v>6</v>
      </c>
      <c r="P6397" s="11">
        <v>0</v>
      </c>
      <c r="Q6397" s="11">
        <v>0</v>
      </c>
      <c r="R6397" s="12">
        <v>128.80000000000001</v>
      </c>
      <c r="S6397" t="s">
        <v>22</v>
      </c>
      <c r="T6397">
        <v>0</v>
      </c>
      <c r="U6397">
        <f t="shared" si="596"/>
        <v>5</v>
      </c>
      <c r="V6397">
        <f t="shared" si="597"/>
        <v>1</v>
      </c>
      <c r="W6397">
        <f t="shared" si="598"/>
        <v>3</v>
      </c>
      <c r="X6397" t="str">
        <f t="shared" si="599"/>
        <v>513</v>
      </c>
      <c r="Y6397" t="str">
        <f>IF(Table1[[#This Row],[RFM_Score]]="555","Champion", IF(AND(J6397&gt;=4,V6397&gt;=4),"Loyal", IF(U6397&lt;=2,"At Risk", IF(W6397&gt;=4,"Potential Loyalist","Others"))))</f>
        <v>Others</v>
      </c>
    </row>
    <row r="6398" spans="1:25">
      <c r="A6398" t="s">
        <v>3848</v>
      </c>
      <c r="B6398">
        <v>40</v>
      </c>
      <c r="C6398" t="s">
        <v>19</v>
      </c>
      <c r="D6398" t="s">
        <v>25</v>
      </c>
      <c r="E6398" s="6" t="s">
        <v>18468</v>
      </c>
      <c r="F6398" t="s">
        <v>60</v>
      </c>
      <c r="G6398">
        <v>3</v>
      </c>
      <c r="H6398">
        <v>3</v>
      </c>
      <c r="I6398">
        <v>41</v>
      </c>
      <c r="J6398">
        <v>1</v>
      </c>
      <c r="K6398">
        <v>257.25</v>
      </c>
      <c r="L6398" t="str">
        <f t="shared" si="594"/>
        <v/>
      </c>
      <c r="M6398">
        <v>2</v>
      </c>
      <c r="N6398" t="str">
        <f t="shared" si="595"/>
        <v/>
      </c>
      <c r="O6398">
        <v>31</v>
      </c>
      <c r="P6398" s="11">
        <v>1</v>
      </c>
      <c r="Q6398" s="11">
        <v>2.4390243902439001E-2</v>
      </c>
      <c r="R6398" s="12">
        <v>128.625</v>
      </c>
      <c r="S6398" t="s">
        <v>22</v>
      </c>
      <c r="T6398">
        <v>0</v>
      </c>
      <c r="U6398">
        <f t="shared" si="596"/>
        <v>4</v>
      </c>
      <c r="V6398">
        <f t="shared" si="597"/>
        <v>1</v>
      </c>
      <c r="W6398">
        <f t="shared" si="598"/>
        <v>3</v>
      </c>
      <c r="X6398" t="str">
        <f t="shared" si="599"/>
        <v>413</v>
      </c>
      <c r="Y6398" t="str">
        <f>IF(Table1[[#This Row],[RFM_Score]]="555","Champion", IF(AND(J6398&gt;=4,V6398&gt;=4),"Loyal", IF(U6398&lt;=2,"At Risk", IF(W6398&gt;=4,"Potential Loyalist","Others"))))</f>
        <v>Others</v>
      </c>
    </row>
    <row r="6399" spans="1:25">
      <c r="A6399" t="s">
        <v>2945</v>
      </c>
      <c r="B6399">
        <v>29</v>
      </c>
      <c r="C6399" t="s">
        <v>19</v>
      </c>
      <c r="D6399" t="s">
        <v>49</v>
      </c>
      <c r="E6399" s="6" t="s">
        <v>18469</v>
      </c>
      <c r="F6399" t="s">
        <v>21</v>
      </c>
      <c r="G6399">
        <v>1</v>
      </c>
      <c r="H6399">
        <v>1</v>
      </c>
      <c r="I6399">
        <v>47</v>
      </c>
      <c r="J6399">
        <v>3</v>
      </c>
      <c r="K6399">
        <v>255.6</v>
      </c>
      <c r="L6399" t="str">
        <f t="shared" si="594"/>
        <v/>
      </c>
      <c r="M6399">
        <v>2</v>
      </c>
      <c r="N6399" t="str">
        <f t="shared" si="595"/>
        <v/>
      </c>
      <c r="O6399">
        <v>32</v>
      </c>
      <c r="P6399" s="11">
        <v>1</v>
      </c>
      <c r="Q6399" s="11">
        <v>6.3829787234042507E-2</v>
      </c>
      <c r="R6399" s="12">
        <v>127.8</v>
      </c>
      <c r="S6399" t="s">
        <v>22</v>
      </c>
      <c r="T6399">
        <v>1</v>
      </c>
      <c r="U6399">
        <f t="shared" si="596"/>
        <v>4</v>
      </c>
      <c r="V6399">
        <f t="shared" si="597"/>
        <v>1</v>
      </c>
      <c r="W6399">
        <f t="shared" si="598"/>
        <v>3</v>
      </c>
      <c r="X6399" t="str">
        <f t="shared" si="599"/>
        <v>413</v>
      </c>
      <c r="Y6399" t="str">
        <f>IF(Table1[[#This Row],[RFM_Score]]="555","Champion", IF(AND(J6399&gt;=4,V6399&gt;=4),"Loyal", IF(U6399&lt;=2,"At Risk", IF(W6399&gt;=4,"Potential Loyalist","Others"))))</f>
        <v>Others</v>
      </c>
    </row>
    <row r="6400" spans="1:25">
      <c r="A6400" t="s">
        <v>10691</v>
      </c>
      <c r="B6400">
        <v>24</v>
      </c>
      <c r="C6400" t="s">
        <v>33</v>
      </c>
      <c r="D6400" t="s">
        <v>25</v>
      </c>
      <c r="E6400" s="6" t="s">
        <v>18470</v>
      </c>
      <c r="F6400" t="s">
        <v>21</v>
      </c>
      <c r="G6400">
        <v>2</v>
      </c>
      <c r="H6400">
        <v>1</v>
      </c>
      <c r="I6400">
        <v>50</v>
      </c>
      <c r="J6400">
        <v>2</v>
      </c>
      <c r="K6400">
        <v>254.71</v>
      </c>
      <c r="L6400" t="str">
        <f t="shared" si="594"/>
        <v/>
      </c>
      <c r="M6400">
        <v>2</v>
      </c>
      <c r="N6400" t="str">
        <f t="shared" si="595"/>
        <v/>
      </c>
      <c r="O6400">
        <v>3</v>
      </c>
      <c r="P6400" s="11">
        <v>0.5</v>
      </c>
      <c r="Q6400" s="11">
        <v>0.04</v>
      </c>
      <c r="R6400" s="12">
        <v>127.355</v>
      </c>
      <c r="S6400" t="s">
        <v>22</v>
      </c>
      <c r="T6400">
        <v>0</v>
      </c>
      <c r="U6400">
        <f t="shared" si="596"/>
        <v>5</v>
      </c>
      <c r="V6400">
        <f t="shared" si="597"/>
        <v>1</v>
      </c>
      <c r="W6400">
        <f t="shared" si="598"/>
        <v>3</v>
      </c>
      <c r="X6400" t="str">
        <f t="shared" si="599"/>
        <v>513</v>
      </c>
      <c r="Y6400" t="str">
        <f>IF(Table1[[#This Row],[RFM_Score]]="555","Champion", IF(AND(J6400&gt;=4,V6400&gt;=4),"Loyal", IF(U6400&lt;=2,"At Risk", IF(W6400&gt;=4,"Potential Loyalist","Others"))))</f>
        <v>Others</v>
      </c>
    </row>
    <row r="6401" spans="1:25">
      <c r="A6401" t="s">
        <v>8410</v>
      </c>
      <c r="B6401">
        <v>18</v>
      </c>
      <c r="C6401" t="s">
        <v>19</v>
      </c>
      <c r="D6401" t="s">
        <v>46</v>
      </c>
      <c r="E6401" s="6" t="s">
        <v>18471</v>
      </c>
      <c r="F6401" t="s">
        <v>37</v>
      </c>
      <c r="G6401">
        <v>5</v>
      </c>
      <c r="H6401">
        <v>1</v>
      </c>
      <c r="I6401">
        <v>48</v>
      </c>
      <c r="J6401">
        <v>2</v>
      </c>
      <c r="K6401">
        <v>254.26</v>
      </c>
      <c r="L6401" t="str">
        <f t="shared" si="594"/>
        <v/>
      </c>
      <c r="M6401">
        <v>2</v>
      </c>
      <c r="N6401" t="str">
        <f t="shared" si="595"/>
        <v/>
      </c>
      <c r="O6401">
        <v>8</v>
      </c>
      <c r="P6401" s="11">
        <v>0.2</v>
      </c>
      <c r="Q6401" s="11">
        <v>4.1666666666666602E-2</v>
      </c>
      <c r="R6401" s="12">
        <v>127.13</v>
      </c>
      <c r="S6401" t="s">
        <v>22</v>
      </c>
      <c r="T6401">
        <v>0</v>
      </c>
      <c r="U6401">
        <f t="shared" si="596"/>
        <v>5</v>
      </c>
      <c r="V6401">
        <f t="shared" si="597"/>
        <v>1</v>
      </c>
      <c r="W6401">
        <f t="shared" si="598"/>
        <v>3</v>
      </c>
      <c r="X6401" t="str">
        <f t="shared" si="599"/>
        <v>513</v>
      </c>
      <c r="Y6401" t="str">
        <f>IF(Table1[[#This Row],[RFM_Score]]="555","Champion", IF(AND(J6401&gt;=4,V6401&gt;=4),"Loyal", IF(U6401&lt;=2,"At Risk", IF(W6401&gt;=4,"Potential Loyalist","Others"))))</f>
        <v>Others</v>
      </c>
    </row>
    <row r="6402" spans="1:25">
      <c r="A6402" t="s">
        <v>10193</v>
      </c>
      <c r="B6402">
        <v>21</v>
      </c>
      <c r="C6402" t="s">
        <v>19</v>
      </c>
      <c r="D6402" t="s">
        <v>25</v>
      </c>
      <c r="E6402" s="6" t="s">
        <v>18472</v>
      </c>
      <c r="F6402" t="s">
        <v>37</v>
      </c>
      <c r="G6402">
        <v>2</v>
      </c>
      <c r="H6402">
        <v>0</v>
      </c>
      <c r="I6402">
        <v>48</v>
      </c>
      <c r="J6402">
        <v>4</v>
      </c>
      <c r="K6402">
        <v>254.21</v>
      </c>
      <c r="L6402" t="str">
        <f t="shared" ref="L6402:L6465" si="600">IF(OR(K6402&lt;$AC$10, K6402&gt;$AC$11), "OUTLIER", "")</f>
        <v/>
      </c>
      <c r="M6402">
        <v>2</v>
      </c>
      <c r="N6402" t="str">
        <f t="shared" ref="N6402:N6465" si="601">IF(OR(M6402&lt;$AC$16, M6402&gt;$AC$17), "OUTLIER", "")</f>
        <v/>
      </c>
      <c r="O6402">
        <v>2</v>
      </c>
      <c r="P6402" s="11">
        <v>0</v>
      </c>
      <c r="Q6402" s="11">
        <v>8.3333333333333301E-2</v>
      </c>
      <c r="R6402" s="12">
        <v>127.105</v>
      </c>
      <c r="S6402" t="s">
        <v>22</v>
      </c>
      <c r="T6402">
        <v>0</v>
      </c>
      <c r="U6402">
        <f t="shared" ref="U6402:U6465" si="602">IF(O6402&lt;=20,5,IF(O6402&lt;=40,4,IF(O6402&lt;=70,3,IF(O6402&lt;=100,2,1))))</f>
        <v>5</v>
      </c>
      <c r="V6402">
        <f t="shared" ref="V6402:V6465" si="603">IF(M6402&gt;=11,5,IF(M6402&gt;=9,4,IF(M6402&gt;=7,3,IF(M6402&gt;=5,2,1))))</f>
        <v>1</v>
      </c>
      <c r="W6402">
        <f t="shared" ref="W6402:W6465" si="604">IF(K6402&gt;=500,5,IF(K6402&gt;=300,4,IF(K6402&gt;=150,3,IF(K6402&gt;=50,2,1))))</f>
        <v>3</v>
      </c>
      <c r="X6402" t="str">
        <f t="shared" ref="X6402:X6465" si="605">U6402 &amp; V6402 &amp; W6402</f>
        <v>513</v>
      </c>
      <c r="Y6402" t="str">
        <f>IF(Table1[[#This Row],[RFM_Score]]="555","Champion", IF(AND(J6402&gt;=4,V6402&gt;=4),"Loyal", IF(U6402&lt;=2,"At Risk", IF(W6402&gt;=4,"Potential Loyalist","Others"))))</f>
        <v>Others</v>
      </c>
    </row>
    <row r="6403" spans="1:25">
      <c r="A6403" t="s">
        <v>10252</v>
      </c>
      <c r="B6403">
        <v>23</v>
      </c>
      <c r="C6403" t="s">
        <v>24</v>
      </c>
      <c r="D6403" t="s">
        <v>49</v>
      </c>
      <c r="E6403" s="6" t="s">
        <v>18473</v>
      </c>
      <c r="F6403" t="s">
        <v>37</v>
      </c>
      <c r="G6403">
        <v>4</v>
      </c>
      <c r="H6403">
        <v>1</v>
      </c>
      <c r="I6403">
        <v>45</v>
      </c>
      <c r="J6403">
        <v>1</v>
      </c>
      <c r="K6403">
        <v>253.99</v>
      </c>
      <c r="L6403" t="str">
        <f t="shared" si="600"/>
        <v/>
      </c>
      <c r="M6403">
        <v>2</v>
      </c>
      <c r="N6403" t="str">
        <f t="shared" si="601"/>
        <v/>
      </c>
      <c r="O6403">
        <v>47</v>
      </c>
      <c r="P6403" s="11">
        <v>0.25</v>
      </c>
      <c r="Q6403" s="11">
        <v>2.2222222222222199E-2</v>
      </c>
      <c r="R6403" s="12">
        <v>126.995</v>
      </c>
      <c r="S6403" t="s">
        <v>22</v>
      </c>
      <c r="T6403">
        <v>0</v>
      </c>
      <c r="U6403">
        <f t="shared" si="602"/>
        <v>3</v>
      </c>
      <c r="V6403">
        <f t="shared" si="603"/>
        <v>1</v>
      </c>
      <c r="W6403">
        <f t="shared" si="604"/>
        <v>3</v>
      </c>
      <c r="X6403" t="str">
        <f t="shared" si="605"/>
        <v>313</v>
      </c>
      <c r="Y6403" t="str">
        <f>IF(Table1[[#This Row],[RFM_Score]]="555","Champion", IF(AND(J6403&gt;=4,V6403&gt;=4),"Loyal", IF(U6403&lt;=2,"At Risk", IF(W6403&gt;=4,"Potential Loyalist","Others"))))</f>
        <v>Others</v>
      </c>
    </row>
    <row r="6404" spans="1:25">
      <c r="A6404" t="s">
        <v>3045</v>
      </c>
      <c r="B6404">
        <v>47</v>
      </c>
      <c r="C6404" t="s">
        <v>19</v>
      </c>
      <c r="D6404" t="s">
        <v>20</v>
      </c>
      <c r="E6404" s="6" t="s">
        <v>18474</v>
      </c>
      <c r="F6404" t="s">
        <v>26</v>
      </c>
      <c r="G6404">
        <v>3</v>
      </c>
      <c r="H6404">
        <v>0</v>
      </c>
      <c r="I6404">
        <v>60</v>
      </c>
      <c r="J6404">
        <v>3</v>
      </c>
      <c r="K6404">
        <v>253.78</v>
      </c>
      <c r="L6404" t="str">
        <f t="shared" si="600"/>
        <v/>
      </c>
      <c r="M6404">
        <v>2</v>
      </c>
      <c r="N6404" t="str">
        <f t="shared" si="601"/>
        <v/>
      </c>
      <c r="O6404">
        <v>9</v>
      </c>
      <c r="P6404" s="11">
        <v>0</v>
      </c>
      <c r="Q6404" s="11">
        <v>0.05</v>
      </c>
      <c r="R6404" s="12">
        <v>126.89</v>
      </c>
      <c r="S6404" t="s">
        <v>22</v>
      </c>
      <c r="T6404">
        <v>0</v>
      </c>
      <c r="U6404">
        <f t="shared" si="602"/>
        <v>5</v>
      </c>
      <c r="V6404">
        <f t="shared" si="603"/>
        <v>1</v>
      </c>
      <c r="W6404">
        <f t="shared" si="604"/>
        <v>3</v>
      </c>
      <c r="X6404" t="str">
        <f t="shared" si="605"/>
        <v>513</v>
      </c>
      <c r="Y6404" t="str">
        <f>IF(Table1[[#This Row],[RFM_Score]]="555","Champion", IF(AND(J6404&gt;=4,V6404&gt;=4),"Loyal", IF(U6404&lt;=2,"At Risk", IF(W6404&gt;=4,"Potential Loyalist","Others"))))</f>
        <v>Others</v>
      </c>
    </row>
    <row r="6405" spans="1:25">
      <c r="A6405" t="s">
        <v>10548</v>
      </c>
      <c r="B6405">
        <v>35</v>
      </c>
      <c r="C6405" t="s">
        <v>24</v>
      </c>
      <c r="D6405" t="s">
        <v>46</v>
      </c>
      <c r="E6405" s="6" t="s">
        <v>18475</v>
      </c>
      <c r="F6405" t="s">
        <v>30</v>
      </c>
      <c r="G6405">
        <v>0</v>
      </c>
      <c r="H6405">
        <v>0</v>
      </c>
      <c r="I6405">
        <v>49</v>
      </c>
      <c r="J6405">
        <v>1</v>
      </c>
      <c r="K6405">
        <v>253.7</v>
      </c>
      <c r="L6405" t="str">
        <f t="shared" si="600"/>
        <v/>
      </c>
      <c r="M6405">
        <v>2</v>
      </c>
      <c r="N6405" t="str">
        <f t="shared" si="601"/>
        <v/>
      </c>
      <c r="O6405">
        <v>47</v>
      </c>
      <c r="P6405" s="11">
        <v>0</v>
      </c>
      <c r="Q6405" s="11">
        <v>2.04081632653061E-2</v>
      </c>
      <c r="R6405" s="12">
        <v>126.85</v>
      </c>
      <c r="S6405" t="s">
        <v>22</v>
      </c>
      <c r="T6405">
        <v>1</v>
      </c>
      <c r="U6405">
        <f t="shared" si="602"/>
        <v>3</v>
      </c>
      <c r="V6405">
        <f t="shared" si="603"/>
        <v>1</v>
      </c>
      <c r="W6405">
        <f t="shared" si="604"/>
        <v>3</v>
      </c>
      <c r="X6405" t="str">
        <f t="shared" si="605"/>
        <v>313</v>
      </c>
      <c r="Y6405" t="str">
        <f>IF(Table1[[#This Row],[RFM_Score]]="555","Champion", IF(AND(J6405&gt;=4,V6405&gt;=4),"Loyal", IF(U6405&lt;=2,"At Risk", IF(W6405&gt;=4,"Potential Loyalist","Others"))))</f>
        <v>Others</v>
      </c>
    </row>
    <row r="6406" spans="1:25">
      <c r="A6406" t="s">
        <v>3358</v>
      </c>
      <c r="B6406">
        <v>24</v>
      </c>
      <c r="C6406" t="s">
        <v>24</v>
      </c>
      <c r="D6406" t="s">
        <v>46</v>
      </c>
      <c r="E6406" s="6" t="s">
        <v>18476</v>
      </c>
      <c r="F6406" t="s">
        <v>37</v>
      </c>
      <c r="G6406">
        <v>1</v>
      </c>
      <c r="H6406">
        <v>0</v>
      </c>
      <c r="I6406">
        <v>45</v>
      </c>
      <c r="J6406">
        <v>2</v>
      </c>
      <c r="K6406">
        <v>253.54</v>
      </c>
      <c r="L6406" t="str">
        <f t="shared" si="600"/>
        <v/>
      </c>
      <c r="M6406">
        <v>2</v>
      </c>
      <c r="N6406" t="str">
        <f t="shared" si="601"/>
        <v/>
      </c>
      <c r="O6406">
        <v>49</v>
      </c>
      <c r="P6406" s="11">
        <v>0</v>
      </c>
      <c r="Q6406" s="11">
        <v>4.4444444444444398E-2</v>
      </c>
      <c r="R6406" s="12">
        <v>126.77</v>
      </c>
      <c r="S6406" t="s">
        <v>22</v>
      </c>
      <c r="T6406">
        <v>0</v>
      </c>
      <c r="U6406">
        <f t="shared" si="602"/>
        <v>3</v>
      </c>
      <c r="V6406">
        <f t="shared" si="603"/>
        <v>1</v>
      </c>
      <c r="W6406">
        <f t="shared" si="604"/>
        <v>3</v>
      </c>
      <c r="X6406" t="str">
        <f t="shared" si="605"/>
        <v>313</v>
      </c>
      <c r="Y6406" t="str">
        <f>IF(Table1[[#This Row],[RFM_Score]]="555","Champion", IF(AND(J6406&gt;=4,V6406&gt;=4),"Loyal", IF(U6406&lt;=2,"At Risk", IF(W6406&gt;=4,"Potential Loyalist","Others"))))</f>
        <v>Others</v>
      </c>
    </row>
    <row r="6407" spans="1:25">
      <c r="A6407" t="s">
        <v>4702</v>
      </c>
      <c r="B6407">
        <v>33</v>
      </c>
      <c r="C6407" t="s">
        <v>19</v>
      </c>
      <c r="D6407" t="s">
        <v>25</v>
      </c>
      <c r="E6407" s="6" t="s">
        <v>18477</v>
      </c>
      <c r="F6407" t="s">
        <v>26</v>
      </c>
      <c r="G6407">
        <v>3</v>
      </c>
      <c r="H6407">
        <v>0</v>
      </c>
      <c r="I6407">
        <v>46</v>
      </c>
      <c r="J6407">
        <v>2</v>
      </c>
      <c r="K6407">
        <v>252.95</v>
      </c>
      <c r="L6407" t="str">
        <f t="shared" si="600"/>
        <v/>
      </c>
      <c r="M6407">
        <v>2</v>
      </c>
      <c r="N6407" t="str">
        <f t="shared" si="601"/>
        <v/>
      </c>
      <c r="O6407">
        <v>50</v>
      </c>
      <c r="P6407" s="11">
        <v>0</v>
      </c>
      <c r="Q6407" s="11">
        <v>4.3478260869565202E-2</v>
      </c>
      <c r="R6407" s="12">
        <v>126.47499999999999</v>
      </c>
      <c r="S6407" t="s">
        <v>22</v>
      </c>
      <c r="T6407">
        <v>0</v>
      </c>
      <c r="U6407">
        <f t="shared" si="602"/>
        <v>3</v>
      </c>
      <c r="V6407">
        <f t="shared" si="603"/>
        <v>1</v>
      </c>
      <c r="W6407">
        <f t="shared" si="604"/>
        <v>3</v>
      </c>
      <c r="X6407" t="str">
        <f t="shared" si="605"/>
        <v>313</v>
      </c>
      <c r="Y6407" t="str">
        <f>IF(Table1[[#This Row],[RFM_Score]]="555","Champion", IF(AND(J6407&gt;=4,V6407&gt;=4),"Loyal", IF(U6407&lt;=2,"At Risk", IF(W6407&gt;=4,"Potential Loyalist","Others"))))</f>
        <v>Others</v>
      </c>
    </row>
    <row r="6408" spans="1:25">
      <c r="A6408" t="s">
        <v>5125</v>
      </c>
      <c r="B6408">
        <v>36</v>
      </c>
      <c r="C6408" t="s">
        <v>19</v>
      </c>
      <c r="D6408" t="s">
        <v>25</v>
      </c>
      <c r="E6408" s="6" t="s">
        <v>18478</v>
      </c>
      <c r="F6408" t="s">
        <v>37</v>
      </c>
      <c r="G6408">
        <v>3</v>
      </c>
      <c r="H6408">
        <v>3</v>
      </c>
      <c r="I6408">
        <v>47</v>
      </c>
      <c r="J6408">
        <v>4</v>
      </c>
      <c r="K6408">
        <v>252.61</v>
      </c>
      <c r="L6408" t="str">
        <f t="shared" si="600"/>
        <v/>
      </c>
      <c r="M6408">
        <v>2</v>
      </c>
      <c r="N6408" t="str">
        <f t="shared" si="601"/>
        <v/>
      </c>
      <c r="O6408">
        <v>29</v>
      </c>
      <c r="P6408" s="11">
        <v>1</v>
      </c>
      <c r="Q6408" s="11">
        <v>8.5106382978723402E-2</v>
      </c>
      <c r="R6408" s="12">
        <v>126.30500000000001</v>
      </c>
      <c r="S6408" t="s">
        <v>22</v>
      </c>
      <c r="T6408">
        <v>0</v>
      </c>
      <c r="U6408">
        <f t="shared" si="602"/>
        <v>4</v>
      </c>
      <c r="V6408">
        <f t="shared" si="603"/>
        <v>1</v>
      </c>
      <c r="W6408">
        <f t="shared" si="604"/>
        <v>3</v>
      </c>
      <c r="X6408" t="str">
        <f t="shared" si="605"/>
        <v>413</v>
      </c>
      <c r="Y6408" t="str">
        <f>IF(Table1[[#This Row],[RFM_Score]]="555","Champion", IF(AND(J6408&gt;=4,V6408&gt;=4),"Loyal", IF(U6408&lt;=2,"At Risk", IF(W6408&gt;=4,"Potential Loyalist","Others"))))</f>
        <v>Others</v>
      </c>
    </row>
    <row r="6409" spans="1:25">
      <c r="A6409" t="s">
        <v>6838</v>
      </c>
      <c r="B6409">
        <v>24</v>
      </c>
      <c r="C6409" t="s">
        <v>19</v>
      </c>
      <c r="D6409" t="s">
        <v>41</v>
      </c>
      <c r="E6409" s="6" t="s">
        <v>18479</v>
      </c>
      <c r="F6409" t="s">
        <v>21</v>
      </c>
      <c r="G6409">
        <v>4</v>
      </c>
      <c r="H6409">
        <v>1</v>
      </c>
      <c r="I6409">
        <v>40</v>
      </c>
      <c r="J6409">
        <v>2</v>
      </c>
      <c r="K6409">
        <v>252.33</v>
      </c>
      <c r="L6409" t="str">
        <f t="shared" si="600"/>
        <v/>
      </c>
      <c r="M6409">
        <v>2</v>
      </c>
      <c r="N6409" t="str">
        <f t="shared" si="601"/>
        <v/>
      </c>
      <c r="O6409">
        <v>90</v>
      </c>
      <c r="P6409" s="11">
        <v>0.25</v>
      </c>
      <c r="Q6409" s="11">
        <v>0.05</v>
      </c>
      <c r="R6409" s="12">
        <v>126.16500000000001</v>
      </c>
      <c r="S6409" t="s">
        <v>22</v>
      </c>
      <c r="T6409">
        <v>0</v>
      </c>
      <c r="U6409">
        <f t="shared" si="602"/>
        <v>2</v>
      </c>
      <c r="V6409">
        <f t="shared" si="603"/>
        <v>1</v>
      </c>
      <c r="W6409">
        <f t="shared" si="604"/>
        <v>3</v>
      </c>
      <c r="X6409" t="str">
        <f t="shared" si="605"/>
        <v>213</v>
      </c>
      <c r="Y6409" t="str">
        <f>IF(Table1[[#This Row],[RFM_Score]]="555","Champion", IF(AND(J6409&gt;=4,V6409&gt;=4),"Loyal", IF(U6409&lt;=2,"At Risk", IF(W6409&gt;=4,"Potential Loyalist","Others"))))</f>
        <v>At Risk</v>
      </c>
    </row>
    <row r="6410" spans="1:25">
      <c r="A6410" t="s">
        <v>7959</v>
      </c>
      <c r="B6410">
        <v>19</v>
      </c>
      <c r="C6410" t="s">
        <v>19</v>
      </c>
      <c r="D6410" t="s">
        <v>29</v>
      </c>
      <c r="E6410" s="6" t="s">
        <v>18480</v>
      </c>
      <c r="F6410" t="s">
        <v>26</v>
      </c>
      <c r="G6410">
        <v>4</v>
      </c>
      <c r="H6410">
        <v>2</v>
      </c>
      <c r="I6410">
        <v>39</v>
      </c>
      <c r="J6410">
        <v>1</v>
      </c>
      <c r="K6410">
        <v>252.22</v>
      </c>
      <c r="L6410" t="str">
        <f t="shared" si="600"/>
        <v/>
      </c>
      <c r="M6410">
        <v>2</v>
      </c>
      <c r="N6410" t="str">
        <f t="shared" si="601"/>
        <v/>
      </c>
      <c r="O6410">
        <v>20</v>
      </c>
      <c r="P6410" s="11">
        <v>0.5</v>
      </c>
      <c r="Q6410" s="11">
        <v>2.5641025641025599E-2</v>
      </c>
      <c r="R6410" s="12">
        <v>126.11</v>
      </c>
      <c r="S6410" t="s">
        <v>22</v>
      </c>
      <c r="T6410">
        <v>0</v>
      </c>
      <c r="U6410">
        <f t="shared" si="602"/>
        <v>5</v>
      </c>
      <c r="V6410">
        <f t="shared" si="603"/>
        <v>1</v>
      </c>
      <c r="W6410">
        <f t="shared" si="604"/>
        <v>3</v>
      </c>
      <c r="X6410" t="str">
        <f t="shared" si="605"/>
        <v>513</v>
      </c>
      <c r="Y6410" t="str">
        <f>IF(Table1[[#This Row],[RFM_Score]]="555","Champion", IF(AND(J6410&gt;=4,V6410&gt;=4),"Loyal", IF(U6410&lt;=2,"At Risk", IF(W6410&gt;=4,"Potential Loyalist","Others"))))</f>
        <v>Others</v>
      </c>
    </row>
    <row r="6411" spans="1:25">
      <c r="A6411" t="s">
        <v>7060</v>
      </c>
      <c r="B6411">
        <v>35</v>
      </c>
      <c r="C6411" t="s">
        <v>24</v>
      </c>
      <c r="D6411" t="s">
        <v>49</v>
      </c>
      <c r="E6411" s="6" t="s">
        <v>18481</v>
      </c>
      <c r="F6411" t="s">
        <v>62</v>
      </c>
      <c r="G6411">
        <v>3</v>
      </c>
      <c r="H6411">
        <v>1</v>
      </c>
      <c r="I6411">
        <v>48</v>
      </c>
      <c r="J6411">
        <v>2</v>
      </c>
      <c r="K6411">
        <v>252.06</v>
      </c>
      <c r="L6411" t="str">
        <f t="shared" si="600"/>
        <v/>
      </c>
      <c r="M6411">
        <v>2</v>
      </c>
      <c r="N6411" t="str">
        <f t="shared" si="601"/>
        <v/>
      </c>
      <c r="O6411">
        <v>32</v>
      </c>
      <c r="P6411" s="11">
        <v>0.33333333333333298</v>
      </c>
      <c r="Q6411" s="11">
        <v>4.1666666666666602E-2</v>
      </c>
      <c r="R6411" s="12">
        <v>126.03</v>
      </c>
      <c r="S6411" t="s">
        <v>22</v>
      </c>
      <c r="T6411">
        <v>0</v>
      </c>
      <c r="U6411">
        <f t="shared" si="602"/>
        <v>4</v>
      </c>
      <c r="V6411">
        <f t="shared" si="603"/>
        <v>1</v>
      </c>
      <c r="W6411">
        <f t="shared" si="604"/>
        <v>3</v>
      </c>
      <c r="X6411" t="str">
        <f t="shared" si="605"/>
        <v>413</v>
      </c>
      <c r="Y6411" t="str">
        <f>IF(Table1[[#This Row],[RFM_Score]]="555","Champion", IF(AND(J6411&gt;=4,V6411&gt;=4),"Loyal", IF(U6411&lt;=2,"At Risk", IF(W6411&gt;=4,"Potential Loyalist","Others"))))</f>
        <v>Others</v>
      </c>
    </row>
    <row r="6412" spans="1:25">
      <c r="A6412" t="s">
        <v>5433</v>
      </c>
      <c r="B6412">
        <v>37</v>
      </c>
      <c r="C6412" t="s">
        <v>24</v>
      </c>
      <c r="D6412" t="s">
        <v>41</v>
      </c>
      <c r="E6412" s="6" t="s">
        <v>18482</v>
      </c>
      <c r="F6412" t="s">
        <v>62</v>
      </c>
      <c r="G6412">
        <v>2</v>
      </c>
      <c r="H6412">
        <v>1</v>
      </c>
      <c r="I6412">
        <v>46</v>
      </c>
      <c r="J6412">
        <v>1</v>
      </c>
      <c r="K6412">
        <v>251.78</v>
      </c>
      <c r="L6412" t="str">
        <f t="shared" si="600"/>
        <v/>
      </c>
      <c r="M6412">
        <v>2</v>
      </c>
      <c r="N6412" t="str">
        <f t="shared" si="601"/>
        <v/>
      </c>
      <c r="O6412">
        <v>2</v>
      </c>
      <c r="P6412" s="11">
        <v>0.5</v>
      </c>
      <c r="Q6412" s="11">
        <v>2.1739130434782601E-2</v>
      </c>
      <c r="R6412" s="12">
        <v>125.89</v>
      </c>
      <c r="S6412" t="s">
        <v>22</v>
      </c>
      <c r="T6412">
        <v>0</v>
      </c>
      <c r="U6412">
        <f t="shared" si="602"/>
        <v>5</v>
      </c>
      <c r="V6412">
        <f t="shared" si="603"/>
        <v>1</v>
      </c>
      <c r="W6412">
        <f t="shared" si="604"/>
        <v>3</v>
      </c>
      <c r="X6412" t="str">
        <f t="shared" si="605"/>
        <v>513</v>
      </c>
      <c r="Y6412" t="str">
        <f>IF(Table1[[#This Row],[RFM_Score]]="555","Champion", IF(AND(J6412&gt;=4,V6412&gt;=4),"Loyal", IF(U6412&lt;=2,"At Risk", IF(W6412&gt;=4,"Potential Loyalist","Others"))))</f>
        <v>Others</v>
      </c>
    </row>
    <row r="6413" spans="1:25">
      <c r="A6413" t="s">
        <v>601</v>
      </c>
      <c r="B6413">
        <v>49</v>
      </c>
      <c r="C6413" t="s">
        <v>24</v>
      </c>
      <c r="D6413" t="s">
        <v>25</v>
      </c>
      <c r="E6413" s="6" t="s">
        <v>18483</v>
      </c>
      <c r="F6413" t="s">
        <v>30</v>
      </c>
      <c r="G6413">
        <v>4</v>
      </c>
      <c r="H6413">
        <v>2</v>
      </c>
      <c r="I6413">
        <v>55</v>
      </c>
      <c r="J6413">
        <v>0</v>
      </c>
      <c r="K6413">
        <v>251.74</v>
      </c>
      <c r="L6413" t="str">
        <f t="shared" si="600"/>
        <v/>
      </c>
      <c r="M6413">
        <v>2</v>
      </c>
      <c r="N6413" t="str">
        <f t="shared" si="601"/>
        <v/>
      </c>
      <c r="O6413">
        <v>28</v>
      </c>
      <c r="P6413" s="11">
        <v>0.5</v>
      </c>
      <c r="Q6413" s="11">
        <v>0</v>
      </c>
      <c r="R6413" s="12">
        <v>125.87</v>
      </c>
      <c r="S6413" t="s">
        <v>22</v>
      </c>
      <c r="T6413">
        <v>0</v>
      </c>
      <c r="U6413">
        <f t="shared" si="602"/>
        <v>4</v>
      </c>
      <c r="V6413">
        <f t="shared" si="603"/>
        <v>1</v>
      </c>
      <c r="W6413">
        <f t="shared" si="604"/>
        <v>3</v>
      </c>
      <c r="X6413" t="str">
        <f t="shared" si="605"/>
        <v>413</v>
      </c>
      <c r="Y6413" t="str">
        <f>IF(Table1[[#This Row],[RFM_Score]]="555","Champion", IF(AND(J6413&gt;=4,V6413&gt;=4),"Loyal", IF(U6413&lt;=2,"At Risk", IF(W6413&gt;=4,"Potential Loyalist","Others"))))</f>
        <v>Others</v>
      </c>
    </row>
    <row r="6414" spans="1:25">
      <c r="A6414" t="s">
        <v>526</v>
      </c>
      <c r="B6414">
        <v>45</v>
      </c>
      <c r="C6414" t="s">
        <v>19</v>
      </c>
      <c r="D6414" t="s">
        <v>25</v>
      </c>
      <c r="E6414" s="6" t="s">
        <v>18484</v>
      </c>
      <c r="F6414" t="s">
        <v>60</v>
      </c>
      <c r="G6414">
        <v>3</v>
      </c>
      <c r="H6414">
        <v>0</v>
      </c>
      <c r="I6414">
        <v>50</v>
      </c>
      <c r="J6414">
        <v>2</v>
      </c>
      <c r="K6414">
        <v>251.42</v>
      </c>
      <c r="L6414" t="str">
        <f t="shared" si="600"/>
        <v/>
      </c>
      <c r="M6414">
        <v>2</v>
      </c>
      <c r="N6414" t="str">
        <f t="shared" si="601"/>
        <v/>
      </c>
      <c r="O6414">
        <v>38</v>
      </c>
      <c r="P6414" s="11">
        <v>0</v>
      </c>
      <c r="Q6414" s="11">
        <v>0.04</v>
      </c>
      <c r="R6414" s="12">
        <v>125.71</v>
      </c>
      <c r="S6414" t="s">
        <v>22</v>
      </c>
      <c r="T6414">
        <v>0</v>
      </c>
      <c r="U6414">
        <f t="shared" si="602"/>
        <v>4</v>
      </c>
      <c r="V6414">
        <f t="shared" si="603"/>
        <v>1</v>
      </c>
      <c r="W6414">
        <f t="shared" si="604"/>
        <v>3</v>
      </c>
      <c r="X6414" t="str">
        <f t="shared" si="605"/>
        <v>413</v>
      </c>
      <c r="Y6414" t="str">
        <f>IF(Table1[[#This Row],[RFM_Score]]="555","Champion", IF(AND(J6414&gt;=4,V6414&gt;=4),"Loyal", IF(U6414&lt;=2,"At Risk", IF(W6414&gt;=4,"Potential Loyalist","Others"))))</f>
        <v>Others</v>
      </c>
    </row>
    <row r="6415" spans="1:25">
      <c r="A6415" t="s">
        <v>10736</v>
      </c>
      <c r="B6415">
        <v>18</v>
      </c>
      <c r="C6415" t="s">
        <v>24</v>
      </c>
      <c r="D6415" t="s">
        <v>29</v>
      </c>
      <c r="E6415" s="6" t="s">
        <v>18485</v>
      </c>
      <c r="F6415" t="s">
        <v>60</v>
      </c>
      <c r="G6415">
        <v>2</v>
      </c>
      <c r="H6415">
        <v>1</v>
      </c>
      <c r="I6415">
        <v>58</v>
      </c>
      <c r="J6415">
        <v>2</v>
      </c>
      <c r="K6415">
        <v>251.15</v>
      </c>
      <c r="L6415" t="str">
        <f t="shared" si="600"/>
        <v/>
      </c>
      <c r="M6415">
        <v>2</v>
      </c>
      <c r="N6415" t="str">
        <f t="shared" si="601"/>
        <v/>
      </c>
      <c r="O6415">
        <v>1</v>
      </c>
      <c r="P6415" s="11">
        <v>0.5</v>
      </c>
      <c r="Q6415" s="11">
        <v>3.4482758620689599E-2</v>
      </c>
      <c r="R6415" s="12">
        <v>125.575</v>
      </c>
      <c r="S6415" t="s">
        <v>22</v>
      </c>
      <c r="T6415">
        <v>0</v>
      </c>
      <c r="U6415">
        <f t="shared" si="602"/>
        <v>5</v>
      </c>
      <c r="V6415">
        <f t="shared" si="603"/>
        <v>1</v>
      </c>
      <c r="W6415">
        <f t="shared" si="604"/>
        <v>3</v>
      </c>
      <c r="X6415" t="str">
        <f t="shared" si="605"/>
        <v>513</v>
      </c>
      <c r="Y6415" t="str">
        <f>IF(Table1[[#This Row],[RFM_Score]]="555","Champion", IF(AND(J6415&gt;=4,V6415&gt;=4),"Loyal", IF(U6415&lt;=2,"At Risk", IF(W6415&gt;=4,"Potential Loyalist","Others"))))</f>
        <v>Others</v>
      </c>
    </row>
    <row r="6416" spans="1:25">
      <c r="A6416" t="s">
        <v>2110</v>
      </c>
      <c r="B6416">
        <v>37</v>
      </c>
      <c r="C6416" t="s">
        <v>19</v>
      </c>
      <c r="D6416" t="s">
        <v>25</v>
      </c>
      <c r="E6416" s="6" t="s">
        <v>18486</v>
      </c>
      <c r="F6416" t="s">
        <v>37</v>
      </c>
      <c r="G6416">
        <v>2</v>
      </c>
      <c r="H6416">
        <v>0</v>
      </c>
      <c r="I6416">
        <v>42</v>
      </c>
      <c r="J6416">
        <v>2</v>
      </c>
      <c r="K6416">
        <v>250.96</v>
      </c>
      <c r="L6416" t="str">
        <f t="shared" si="600"/>
        <v/>
      </c>
      <c r="M6416">
        <v>2</v>
      </c>
      <c r="N6416" t="str">
        <f t="shared" si="601"/>
        <v/>
      </c>
      <c r="O6416">
        <v>17</v>
      </c>
      <c r="P6416" s="11">
        <v>0</v>
      </c>
      <c r="Q6416" s="11">
        <v>4.7619047619047603E-2</v>
      </c>
      <c r="R6416" s="12">
        <v>125.48</v>
      </c>
      <c r="S6416" t="s">
        <v>22</v>
      </c>
      <c r="T6416">
        <v>0</v>
      </c>
      <c r="U6416">
        <f t="shared" si="602"/>
        <v>5</v>
      </c>
      <c r="V6416">
        <f t="shared" si="603"/>
        <v>1</v>
      </c>
      <c r="W6416">
        <f t="shared" si="604"/>
        <v>3</v>
      </c>
      <c r="X6416" t="str">
        <f t="shared" si="605"/>
        <v>513</v>
      </c>
      <c r="Y6416" t="str">
        <f>IF(Table1[[#This Row],[RFM_Score]]="555","Champion", IF(AND(J6416&gt;=4,V6416&gt;=4),"Loyal", IF(U6416&lt;=2,"At Risk", IF(W6416&gt;=4,"Potential Loyalist","Others"))))</f>
        <v>Others</v>
      </c>
    </row>
    <row r="6417" spans="1:25">
      <c r="A6417" t="s">
        <v>7106</v>
      </c>
      <c r="B6417">
        <v>18</v>
      </c>
      <c r="C6417" t="s">
        <v>19</v>
      </c>
      <c r="D6417" t="s">
        <v>25</v>
      </c>
      <c r="E6417" s="6" t="s">
        <v>18487</v>
      </c>
      <c r="F6417" t="s">
        <v>37</v>
      </c>
      <c r="G6417">
        <v>0</v>
      </c>
      <c r="H6417">
        <v>0</v>
      </c>
      <c r="I6417">
        <v>60</v>
      </c>
      <c r="J6417">
        <v>5</v>
      </c>
      <c r="K6417">
        <v>250.51</v>
      </c>
      <c r="L6417" t="str">
        <f t="shared" si="600"/>
        <v/>
      </c>
      <c r="M6417">
        <v>2</v>
      </c>
      <c r="N6417" t="str">
        <f t="shared" si="601"/>
        <v/>
      </c>
      <c r="O6417">
        <v>69</v>
      </c>
      <c r="P6417" s="11">
        <v>0</v>
      </c>
      <c r="Q6417" s="11">
        <v>8.3333333333333301E-2</v>
      </c>
      <c r="R6417" s="12">
        <v>125.255</v>
      </c>
      <c r="S6417" t="s">
        <v>22</v>
      </c>
      <c r="T6417">
        <v>0</v>
      </c>
      <c r="U6417">
        <f t="shared" si="602"/>
        <v>3</v>
      </c>
      <c r="V6417">
        <f t="shared" si="603"/>
        <v>1</v>
      </c>
      <c r="W6417">
        <f t="shared" si="604"/>
        <v>3</v>
      </c>
      <c r="X6417" t="str">
        <f t="shared" si="605"/>
        <v>313</v>
      </c>
      <c r="Y6417" t="str">
        <f>IF(Table1[[#This Row],[RFM_Score]]="555","Champion", IF(AND(J6417&gt;=4,V6417&gt;=4),"Loyal", IF(U6417&lt;=2,"At Risk", IF(W6417&gt;=4,"Potential Loyalist","Others"))))</f>
        <v>Others</v>
      </c>
    </row>
    <row r="6418" spans="1:25">
      <c r="A6418" t="s">
        <v>8245</v>
      </c>
      <c r="B6418">
        <v>22</v>
      </c>
      <c r="C6418" t="s">
        <v>24</v>
      </c>
      <c r="D6418" t="s">
        <v>49</v>
      </c>
      <c r="E6418" s="6" t="s">
        <v>18488</v>
      </c>
      <c r="F6418" t="s">
        <v>30</v>
      </c>
      <c r="G6418">
        <v>2</v>
      </c>
      <c r="H6418">
        <v>1</v>
      </c>
      <c r="I6418">
        <v>58</v>
      </c>
      <c r="J6418">
        <v>3</v>
      </c>
      <c r="K6418">
        <v>249.7</v>
      </c>
      <c r="L6418" t="str">
        <f t="shared" si="600"/>
        <v/>
      </c>
      <c r="M6418">
        <v>2</v>
      </c>
      <c r="N6418" t="str">
        <f t="shared" si="601"/>
        <v/>
      </c>
      <c r="O6418">
        <v>36</v>
      </c>
      <c r="P6418" s="11">
        <v>0.5</v>
      </c>
      <c r="Q6418" s="11">
        <v>5.1724137931034399E-2</v>
      </c>
      <c r="R6418" s="12">
        <v>124.85</v>
      </c>
      <c r="S6418" t="s">
        <v>22</v>
      </c>
      <c r="T6418">
        <v>0</v>
      </c>
      <c r="U6418">
        <f t="shared" si="602"/>
        <v>4</v>
      </c>
      <c r="V6418">
        <f t="shared" si="603"/>
        <v>1</v>
      </c>
      <c r="W6418">
        <f t="shared" si="604"/>
        <v>3</v>
      </c>
      <c r="X6418" t="str">
        <f t="shared" si="605"/>
        <v>413</v>
      </c>
      <c r="Y6418" t="str">
        <f>IF(Table1[[#This Row],[RFM_Score]]="555","Champion", IF(AND(J6418&gt;=4,V6418&gt;=4),"Loyal", IF(U6418&lt;=2,"At Risk", IF(W6418&gt;=4,"Potential Loyalist","Others"))))</f>
        <v>Others</v>
      </c>
    </row>
    <row r="6419" spans="1:25">
      <c r="A6419" t="s">
        <v>3214</v>
      </c>
      <c r="B6419">
        <v>28</v>
      </c>
      <c r="C6419" t="s">
        <v>33</v>
      </c>
      <c r="D6419" t="s">
        <v>20</v>
      </c>
      <c r="E6419" s="6" t="s">
        <v>18489</v>
      </c>
      <c r="F6419" t="s">
        <v>30</v>
      </c>
      <c r="G6419">
        <v>3</v>
      </c>
      <c r="H6419">
        <v>1</v>
      </c>
      <c r="I6419">
        <v>64</v>
      </c>
      <c r="J6419">
        <v>4</v>
      </c>
      <c r="K6419">
        <v>249.68</v>
      </c>
      <c r="L6419" t="str">
        <f t="shared" si="600"/>
        <v/>
      </c>
      <c r="M6419">
        <v>2</v>
      </c>
      <c r="N6419" t="str">
        <f t="shared" si="601"/>
        <v/>
      </c>
      <c r="O6419">
        <v>14</v>
      </c>
      <c r="P6419" s="11">
        <v>0.33333333333333298</v>
      </c>
      <c r="Q6419" s="11">
        <v>6.25E-2</v>
      </c>
      <c r="R6419" s="12">
        <v>124.84</v>
      </c>
      <c r="S6419" t="s">
        <v>22</v>
      </c>
      <c r="T6419">
        <v>0</v>
      </c>
      <c r="U6419">
        <f t="shared" si="602"/>
        <v>5</v>
      </c>
      <c r="V6419">
        <f t="shared" si="603"/>
        <v>1</v>
      </c>
      <c r="W6419">
        <f t="shared" si="604"/>
        <v>3</v>
      </c>
      <c r="X6419" t="str">
        <f t="shared" si="605"/>
        <v>513</v>
      </c>
      <c r="Y6419" t="str">
        <f>IF(Table1[[#This Row],[RFM_Score]]="555","Champion", IF(AND(J6419&gt;=4,V6419&gt;=4),"Loyal", IF(U6419&lt;=2,"At Risk", IF(W6419&gt;=4,"Potential Loyalist","Others"))))</f>
        <v>Others</v>
      </c>
    </row>
    <row r="6420" spans="1:25">
      <c r="A6420" t="s">
        <v>3464</v>
      </c>
      <c r="B6420">
        <v>51</v>
      </c>
      <c r="C6420" t="s">
        <v>24</v>
      </c>
      <c r="D6420" t="s">
        <v>46</v>
      </c>
      <c r="E6420" s="6" t="s">
        <v>18490</v>
      </c>
      <c r="F6420" t="s">
        <v>26</v>
      </c>
      <c r="G6420">
        <v>3</v>
      </c>
      <c r="H6420">
        <v>0</v>
      </c>
      <c r="I6420">
        <v>58</v>
      </c>
      <c r="J6420">
        <v>3</v>
      </c>
      <c r="K6420">
        <v>249.51</v>
      </c>
      <c r="L6420" t="str">
        <f t="shared" si="600"/>
        <v/>
      </c>
      <c r="M6420">
        <v>2</v>
      </c>
      <c r="N6420" t="str">
        <f t="shared" si="601"/>
        <v/>
      </c>
      <c r="O6420">
        <v>23</v>
      </c>
      <c r="P6420" s="11">
        <v>0</v>
      </c>
      <c r="Q6420" s="11">
        <v>5.1724137931034399E-2</v>
      </c>
      <c r="R6420" s="12">
        <v>124.755</v>
      </c>
      <c r="S6420" t="s">
        <v>22</v>
      </c>
      <c r="T6420">
        <v>0</v>
      </c>
      <c r="U6420">
        <f t="shared" si="602"/>
        <v>4</v>
      </c>
      <c r="V6420">
        <f t="shared" si="603"/>
        <v>1</v>
      </c>
      <c r="W6420">
        <f t="shared" si="604"/>
        <v>3</v>
      </c>
      <c r="X6420" t="str">
        <f t="shared" si="605"/>
        <v>413</v>
      </c>
      <c r="Y6420" t="str">
        <f>IF(Table1[[#This Row],[RFM_Score]]="555","Champion", IF(AND(J6420&gt;=4,V6420&gt;=4),"Loyal", IF(U6420&lt;=2,"At Risk", IF(W6420&gt;=4,"Potential Loyalist","Others"))))</f>
        <v>Others</v>
      </c>
    </row>
    <row r="6421" spans="1:25">
      <c r="A6421" t="s">
        <v>4263</v>
      </c>
      <c r="B6421">
        <v>57</v>
      </c>
      <c r="C6421" t="s">
        <v>24</v>
      </c>
      <c r="D6421" t="s">
        <v>35</v>
      </c>
      <c r="E6421" s="6" t="s">
        <v>18491</v>
      </c>
      <c r="F6421" t="s">
        <v>60</v>
      </c>
      <c r="G6421">
        <v>6</v>
      </c>
      <c r="H6421">
        <v>0</v>
      </c>
      <c r="I6421">
        <v>52</v>
      </c>
      <c r="J6421">
        <v>3</v>
      </c>
      <c r="K6421">
        <v>249.47</v>
      </c>
      <c r="L6421" t="str">
        <f t="shared" si="600"/>
        <v/>
      </c>
      <c r="M6421">
        <v>2</v>
      </c>
      <c r="N6421" t="str">
        <f t="shared" si="601"/>
        <v/>
      </c>
      <c r="O6421">
        <v>31</v>
      </c>
      <c r="P6421" s="11">
        <v>0</v>
      </c>
      <c r="Q6421" s="11">
        <v>5.7692307692307598E-2</v>
      </c>
      <c r="R6421" s="12">
        <v>124.735</v>
      </c>
      <c r="S6421" t="s">
        <v>22</v>
      </c>
      <c r="T6421">
        <v>0</v>
      </c>
      <c r="U6421">
        <f t="shared" si="602"/>
        <v>4</v>
      </c>
      <c r="V6421">
        <f t="shared" si="603"/>
        <v>1</v>
      </c>
      <c r="W6421">
        <f t="shared" si="604"/>
        <v>3</v>
      </c>
      <c r="X6421" t="str">
        <f t="shared" si="605"/>
        <v>413</v>
      </c>
      <c r="Y6421" t="str">
        <f>IF(Table1[[#This Row],[RFM_Score]]="555","Champion", IF(AND(J6421&gt;=4,V6421&gt;=4),"Loyal", IF(U6421&lt;=2,"At Risk", IF(W6421&gt;=4,"Potential Loyalist","Others"))))</f>
        <v>Others</v>
      </c>
    </row>
    <row r="6422" spans="1:25">
      <c r="A6422" t="s">
        <v>10398</v>
      </c>
      <c r="B6422">
        <v>26</v>
      </c>
      <c r="C6422" t="s">
        <v>24</v>
      </c>
      <c r="D6422" t="s">
        <v>25</v>
      </c>
      <c r="E6422" s="6" t="s">
        <v>18492</v>
      </c>
      <c r="F6422" t="s">
        <v>21</v>
      </c>
      <c r="G6422">
        <v>3</v>
      </c>
      <c r="H6422">
        <v>1</v>
      </c>
      <c r="I6422">
        <v>46</v>
      </c>
      <c r="J6422">
        <v>1</v>
      </c>
      <c r="K6422">
        <v>249.4</v>
      </c>
      <c r="L6422" t="str">
        <f t="shared" si="600"/>
        <v/>
      </c>
      <c r="M6422">
        <v>2</v>
      </c>
      <c r="N6422" t="str">
        <f t="shared" si="601"/>
        <v/>
      </c>
      <c r="O6422">
        <v>14</v>
      </c>
      <c r="P6422" s="11">
        <v>0.33333333333333298</v>
      </c>
      <c r="Q6422" s="11">
        <v>2.1739130434782601E-2</v>
      </c>
      <c r="R6422" s="12">
        <v>124.7</v>
      </c>
      <c r="S6422" t="s">
        <v>22</v>
      </c>
      <c r="T6422">
        <v>0</v>
      </c>
      <c r="U6422">
        <f t="shared" si="602"/>
        <v>5</v>
      </c>
      <c r="V6422">
        <f t="shared" si="603"/>
        <v>1</v>
      </c>
      <c r="W6422">
        <f t="shared" si="604"/>
        <v>3</v>
      </c>
      <c r="X6422" t="str">
        <f t="shared" si="605"/>
        <v>513</v>
      </c>
      <c r="Y6422" t="str">
        <f>IF(Table1[[#This Row],[RFM_Score]]="555","Champion", IF(AND(J6422&gt;=4,V6422&gt;=4),"Loyal", IF(U6422&lt;=2,"At Risk", IF(W6422&gt;=4,"Potential Loyalist","Others"))))</f>
        <v>Others</v>
      </c>
    </row>
    <row r="6423" spans="1:25">
      <c r="A6423" t="s">
        <v>10946</v>
      </c>
      <c r="B6423">
        <v>26</v>
      </c>
      <c r="C6423" t="s">
        <v>19</v>
      </c>
      <c r="D6423" t="s">
        <v>20</v>
      </c>
      <c r="E6423" s="6" t="s">
        <v>18493</v>
      </c>
      <c r="F6423" t="s">
        <v>21</v>
      </c>
      <c r="G6423">
        <v>3</v>
      </c>
      <c r="H6423">
        <v>2</v>
      </c>
      <c r="I6423">
        <v>64</v>
      </c>
      <c r="J6423">
        <v>3</v>
      </c>
      <c r="K6423">
        <v>249.29</v>
      </c>
      <c r="L6423" t="str">
        <f t="shared" si="600"/>
        <v/>
      </c>
      <c r="M6423">
        <v>2</v>
      </c>
      <c r="N6423" t="str">
        <f t="shared" si="601"/>
        <v/>
      </c>
      <c r="O6423">
        <v>11</v>
      </c>
      <c r="P6423" s="11">
        <v>0.66666666666666596</v>
      </c>
      <c r="Q6423" s="11">
        <v>4.6875E-2</v>
      </c>
      <c r="R6423" s="12">
        <v>124.645</v>
      </c>
      <c r="S6423" t="s">
        <v>22</v>
      </c>
      <c r="T6423">
        <v>1</v>
      </c>
      <c r="U6423">
        <f t="shared" si="602"/>
        <v>5</v>
      </c>
      <c r="V6423">
        <f t="shared" si="603"/>
        <v>1</v>
      </c>
      <c r="W6423">
        <f t="shared" si="604"/>
        <v>3</v>
      </c>
      <c r="X6423" t="str">
        <f t="shared" si="605"/>
        <v>513</v>
      </c>
      <c r="Y6423" t="str">
        <f>IF(Table1[[#This Row],[RFM_Score]]="555","Champion", IF(AND(J6423&gt;=4,V6423&gt;=4),"Loyal", IF(U6423&lt;=2,"At Risk", IF(W6423&gt;=4,"Potential Loyalist","Others"))))</f>
        <v>Others</v>
      </c>
    </row>
    <row r="6424" spans="1:25">
      <c r="A6424" t="s">
        <v>5091</v>
      </c>
      <c r="B6424">
        <v>20</v>
      </c>
      <c r="C6424" t="s">
        <v>24</v>
      </c>
      <c r="D6424" t="s">
        <v>49</v>
      </c>
      <c r="E6424" s="6" t="s">
        <v>18494</v>
      </c>
      <c r="F6424" t="s">
        <v>21</v>
      </c>
      <c r="G6424">
        <v>3</v>
      </c>
      <c r="H6424">
        <v>1</v>
      </c>
      <c r="I6424">
        <v>52</v>
      </c>
      <c r="J6424">
        <v>3</v>
      </c>
      <c r="K6424">
        <v>249.27</v>
      </c>
      <c r="L6424" t="str">
        <f t="shared" si="600"/>
        <v/>
      </c>
      <c r="M6424">
        <v>2</v>
      </c>
      <c r="N6424" t="str">
        <f t="shared" si="601"/>
        <v/>
      </c>
      <c r="O6424">
        <v>9</v>
      </c>
      <c r="P6424" s="11">
        <v>0.33333333333333298</v>
      </c>
      <c r="Q6424" s="11">
        <v>5.7692307692307598E-2</v>
      </c>
      <c r="R6424" s="12">
        <v>124.63500000000001</v>
      </c>
      <c r="S6424" t="s">
        <v>22</v>
      </c>
      <c r="T6424">
        <v>0</v>
      </c>
      <c r="U6424">
        <f t="shared" si="602"/>
        <v>5</v>
      </c>
      <c r="V6424">
        <f t="shared" si="603"/>
        <v>1</v>
      </c>
      <c r="W6424">
        <f t="shared" si="604"/>
        <v>3</v>
      </c>
      <c r="X6424" t="str">
        <f t="shared" si="605"/>
        <v>513</v>
      </c>
      <c r="Y6424" t="str">
        <f>IF(Table1[[#This Row],[RFM_Score]]="555","Champion", IF(AND(J6424&gt;=4,V6424&gt;=4),"Loyal", IF(U6424&lt;=2,"At Risk", IF(W6424&gt;=4,"Potential Loyalist","Others"))))</f>
        <v>Others</v>
      </c>
    </row>
    <row r="6425" spans="1:25">
      <c r="A6425" t="s">
        <v>5319</v>
      </c>
      <c r="B6425">
        <v>47</v>
      </c>
      <c r="C6425" t="s">
        <v>24</v>
      </c>
      <c r="D6425" t="s">
        <v>41</v>
      </c>
      <c r="E6425" s="6" t="s">
        <v>18495</v>
      </c>
      <c r="F6425" t="s">
        <v>30</v>
      </c>
      <c r="G6425">
        <v>3</v>
      </c>
      <c r="H6425">
        <v>0</v>
      </c>
      <c r="I6425">
        <v>56</v>
      </c>
      <c r="J6425">
        <v>0</v>
      </c>
      <c r="K6425">
        <v>249.14</v>
      </c>
      <c r="L6425" t="str">
        <f t="shared" si="600"/>
        <v/>
      </c>
      <c r="M6425">
        <v>2</v>
      </c>
      <c r="N6425" t="str">
        <f t="shared" si="601"/>
        <v/>
      </c>
      <c r="O6425">
        <v>41</v>
      </c>
      <c r="P6425" s="11">
        <v>0</v>
      </c>
      <c r="Q6425" s="11">
        <v>0</v>
      </c>
      <c r="R6425" s="12">
        <v>124.57</v>
      </c>
      <c r="S6425" t="s">
        <v>22</v>
      </c>
      <c r="T6425">
        <v>0</v>
      </c>
      <c r="U6425">
        <f t="shared" si="602"/>
        <v>3</v>
      </c>
      <c r="V6425">
        <f t="shared" si="603"/>
        <v>1</v>
      </c>
      <c r="W6425">
        <f t="shared" si="604"/>
        <v>3</v>
      </c>
      <c r="X6425" t="str">
        <f t="shared" si="605"/>
        <v>313</v>
      </c>
      <c r="Y6425" t="str">
        <f>IF(Table1[[#This Row],[RFM_Score]]="555","Champion", IF(AND(J6425&gt;=4,V6425&gt;=4),"Loyal", IF(U6425&lt;=2,"At Risk", IF(W6425&gt;=4,"Potential Loyalist","Others"))))</f>
        <v>Others</v>
      </c>
    </row>
    <row r="6426" spans="1:25">
      <c r="A6426" t="s">
        <v>9587</v>
      </c>
      <c r="B6426">
        <v>39</v>
      </c>
      <c r="C6426" t="s">
        <v>19</v>
      </c>
      <c r="D6426" t="s">
        <v>29</v>
      </c>
      <c r="E6426" s="6" t="s">
        <v>18496</v>
      </c>
      <c r="F6426" t="s">
        <v>21</v>
      </c>
      <c r="G6426">
        <v>4</v>
      </c>
      <c r="H6426">
        <v>1</v>
      </c>
      <c r="I6426">
        <v>36</v>
      </c>
      <c r="J6426">
        <v>2</v>
      </c>
      <c r="K6426">
        <v>249.14</v>
      </c>
      <c r="L6426" t="str">
        <f t="shared" si="600"/>
        <v/>
      </c>
      <c r="M6426">
        <v>2</v>
      </c>
      <c r="N6426" t="str">
        <f t="shared" si="601"/>
        <v/>
      </c>
      <c r="O6426">
        <v>1</v>
      </c>
      <c r="P6426" s="11">
        <v>0.25</v>
      </c>
      <c r="Q6426" s="11">
        <v>5.5555555555555497E-2</v>
      </c>
      <c r="R6426" s="12">
        <v>124.57</v>
      </c>
      <c r="S6426" t="s">
        <v>22</v>
      </c>
      <c r="T6426">
        <v>0</v>
      </c>
      <c r="U6426">
        <f t="shared" si="602"/>
        <v>5</v>
      </c>
      <c r="V6426">
        <f t="shared" si="603"/>
        <v>1</v>
      </c>
      <c r="W6426">
        <f t="shared" si="604"/>
        <v>3</v>
      </c>
      <c r="X6426" t="str">
        <f t="shared" si="605"/>
        <v>513</v>
      </c>
      <c r="Y6426" t="str">
        <f>IF(Table1[[#This Row],[RFM_Score]]="555","Champion", IF(AND(J6426&gt;=4,V6426&gt;=4),"Loyal", IF(U6426&lt;=2,"At Risk", IF(W6426&gt;=4,"Potential Loyalist","Others"))))</f>
        <v>Others</v>
      </c>
    </row>
    <row r="6427" spans="1:25">
      <c r="A6427" t="s">
        <v>2310</v>
      </c>
      <c r="B6427">
        <v>35</v>
      </c>
      <c r="C6427" t="s">
        <v>24</v>
      </c>
      <c r="D6427" t="s">
        <v>41</v>
      </c>
      <c r="E6427" s="6" t="s">
        <v>18497</v>
      </c>
      <c r="F6427" t="s">
        <v>30</v>
      </c>
      <c r="G6427">
        <v>2</v>
      </c>
      <c r="H6427">
        <v>1</v>
      </c>
      <c r="I6427">
        <v>54</v>
      </c>
      <c r="J6427">
        <v>1</v>
      </c>
      <c r="K6427">
        <v>248.99</v>
      </c>
      <c r="L6427" t="str">
        <f t="shared" si="600"/>
        <v/>
      </c>
      <c r="M6427">
        <v>2</v>
      </c>
      <c r="N6427" t="str">
        <f t="shared" si="601"/>
        <v/>
      </c>
      <c r="O6427">
        <v>11</v>
      </c>
      <c r="P6427" s="11">
        <v>0.5</v>
      </c>
      <c r="Q6427" s="11">
        <v>1.85185185185185E-2</v>
      </c>
      <c r="R6427" s="12">
        <v>124.495</v>
      </c>
      <c r="S6427" t="s">
        <v>22</v>
      </c>
      <c r="T6427">
        <v>0</v>
      </c>
      <c r="U6427">
        <f t="shared" si="602"/>
        <v>5</v>
      </c>
      <c r="V6427">
        <f t="shared" si="603"/>
        <v>1</v>
      </c>
      <c r="W6427">
        <f t="shared" si="604"/>
        <v>3</v>
      </c>
      <c r="X6427" t="str">
        <f t="shared" si="605"/>
        <v>513</v>
      </c>
      <c r="Y6427" t="str">
        <f>IF(Table1[[#This Row],[RFM_Score]]="555","Champion", IF(AND(J6427&gt;=4,V6427&gt;=4),"Loyal", IF(U6427&lt;=2,"At Risk", IF(W6427&gt;=4,"Potential Loyalist","Others"))))</f>
        <v>Others</v>
      </c>
    </row>
    <row r="6428" spans="1:25">
      <c r="A6428" t="s">
        <v>2775</v>
      </c>
      <c r="B6428">
        <v>53</v>
      </c>
      <c r="C6428" t="s">
        <v>24</v>
      </c>
      <c r="D6428" t="s">
        <v>25</v>
      </c>
      <c r="E6428" s="6" t="s">
        <v>18498</v>
      </c>
      <c r="F6428" t="s">
        <v>26</v>
      </c>
      <c r="G6428">
        <v>2</v>
      </c>
      <c r="H6428">
        <v>0</v>
      </c>
      <c r="I6428">
        <v>43</v>
      </c>
      <c r="J6428">
        <v>2</v>
      </c>
      <c r="K6428">
        <v>248.74</v>
      </c>
      <c r="L6428" t="str">
        <f t="shared" si="600"/>
        <v/>
      </c>
      <c r="M6428">
        <v>2</v>
      </c>
      <c r="N6428" t="str">
        <f t="shared" si="601"/>
        <v/>
      </c>
      <c r="O6428">
        <v>22</v>
      </c>
      <c r="P6428" s="11">
        <v>0</v>
      </c>
      <c r="Q6428" s="11">
        <v>4.6511627906976702E-2</v>
      </c>
      <c r="R6428" s="12">
        <v>124.37</v>
      </c>
      <c r="S6428" t="s">
        <v>22</v>
      </c>
      <c r="T6428">
        <v>0</v>
      </c>
      <c r="U6428">
        <f t="shared" si="602"/>
        <v>4</v>
      </c>
      <c r="V6428">
        <f t="shared" si="603"/>
        <v>1</v>
      </c>
      <c r="W6428">
        <f t="shared" si="604"/>
        <v>3</v>
      </c>
      <c r="X6428" t="str">
        <f t="shared" si="605"/>
        <v>413</v>
      </c>
      <c r="Y6428" t="str">
        <f>IF(Table1[[#This Row],[RFM_Score]]="555","Champion", IF(AND(J6428&gt;=4,V6428&gt;=4),"Loyal", IF(U6428&lt;=2,"At Risk", IF(W6428&gt;=4,"Potential Loyalist","Others"))))</f>
        <v>Others</v>
      </c>
    </row>
    <row r="6429" spans="1:25">
      <c r="A6429" t="s">
        <v>898</v>
      </c>
      <c r="B6429">
        <v>18</v>
      </c>
      <c r="C6429" t="s">
        <v>19</v>
      </c>
      <c r="D6429" t="s">
        <v>25</v>
      </c>
      <c r="E6429" s="6" t="s">
        <v>18499</v>
      </c>
      <c r="F6429" t="s">
        <v>26</v>
      </c>
      <c r="G6429">
        <v>5</v>
      </c>
      <c r="H6429">
        <v>1</v>
      </c>
      <c r="I6429">
        <v>46</v>
      </c>
      <c r="J6429">
        <v>2</v>
      </c>
      <c r="K6429">
        <v>248.65</v>
      </c>
      <c r="L6429" t="str">
        <f t="shared" si="600"/>
        <v/>
      </c>
      <c r="M6429">
        <v>2</v>
      </c>
      <c r="N6429" t="str">
        <f t="shared" si="601"/>
        <v/>
      </c>
      <c r="O6429">
        <v>31</v>
      </c>
      <c r="P6429" s="11">
        <v>0.2</v>
      </c>
      <c r="Q6429" s="11">
        <v>4.3478260869565202E-2</v>
      </c>
      <c r="R6429" s="12">
        <v>124.325</v>
      </c>
      <c r="S6429" t="s">
        <v>22</v>
      </c>
      <c r="T6429">
        <v>0</v>
      </c>
      <c r="U6429">
        <f t="shared" si="602"/>
        <v>4</v>
      </c>
      <c r="V6429">
        <f t="shared" si="603"/>
        <v>1</v>
      </c>
      <c r="W6429">
        <f t="shared" si="604"/>
        <v>3</v>
      </c>
      <c r="X6429" t="str">
        <f t="shared" si="605"/>
        <v>413</v>
      </c>
      <c r="Y6429" t="str">
        <f>IF(Table1[[#This Row],[RFM_Score]]="555","Champion", IF(AND(J6429&gt;=4,V6429&gt;=4),"Loyal", IF(U6429&lt;=2,"At Risk", IF(W6429&gt;=4,"Potential Loyalist","Others"))))</f>
        <v>Others</v>
      </c>
    </row>
    <row r="6430" spans="1:25">
      <c r="A6430" t="s">
        <v>6692</v>
      </c>
      <c r="B6430">
        <v>56</v>
      </c>
      <c r="C6430" t="s">
        <v>19</v>
      </c>
      <c r="D6430" t="s">
        <v>29</v>
      </c>
      <c r="E6430" s="6" t="s">
        <v>18500</v>
      </c>
      <c r="F6430" t="s">
        <v>21</v>
      </c>
      <c r="G6430">
        <v>2</v>
      </c>
      <c r="H6430">
        <v>1</v>
      </c>
      <c r="I6430">
        <v>59</v>
      </c>
      <c r="J6430">
        <v>3</v>
      </c>
      <c r="K6430">
        <v>248.6</v>
      </c>
      <c r="L6430" t="str">
        <f t="shared" si="600"/>
        <v/>
      </c>
      <c r="M6430">
        <v>2</v>
      </c>
      <c r="N6430" t="str">
        <f t="shared" si="601"/>
        <v/>
      </c>
      <c r="O6430">
        <v>37</v>
      </c>
      <c r="P6430" s="11">
        <v>0.5</v>
      </c>
      <c r="Q6430" s="11">
        <v>5.0847457627118599E-2</v>
      </c>
      <c r="R6430" s="12">
        <v>124.3</v>
      </c>
      <c r="S6430" t="s">
        <v>22</v>
      </c>
      <c r="T6430">
        <v>0</v>
      </c>
      <c r="U6430">
        <f t="shared" si="602"/>
        <v>4</v>
      </c>
      <c r="V6430">
        <f t="shared" si="603"/>
        <v>1</v>
      </c>
      <c r="W6430">
        <f t="shared" si="604"/>
        <v>3</v>
      </c>
      <c r="X6430" t="str">
        <f t="shared" si="605"/>
        <v>413</v>
      </c>
      <c r="Y6430" t="str">
        <f>IF(Table1[[#This Row],[RFM_Score]]="555","Champion", IF(AND(J6430&gt;=4,V6430&gt;=4),"Loyal", IF(U6430&lt;=2,"At Risk", IF(W6430&gt;=4,"Potential Loyalist","Others"))))</f>
        <v>Others</v>
      </c>
    </row>
    <row r="6431" spans="1:25">
      <c r="A6431" t="s">
        <v>11675</v>
      </c>
      <c r="B6431">
        <v>32</v>
      </c>
      <c r="C6431" t="s">
        <v>19</v>
      </c>
      <c r="D6431" t="s">
        <v>25</v>
      </c>
      <c r="E6431" s="6" t="s">
        <v>18501</v>
      </c>
      <c r="F6431" t="s">
        <v>21</v>
      </c>
      <c r="G6431">
        <v>2</v>
      </c>
      <c r="H6431">
        <v>2</v>
      </c>
      <c r="I6431">
        <v>61</v>
      </c>
      <c r="J6431">
        <v>4</v>
      </c>
      <c r="K6431">
        <v>248.5</v>
      </c>
      <c r="L6431" t="str">
        <f t="shared" si="600"/>
        <v/>
      </c>
      <c r="M6431">
        <v>2</v>
      </c>
      <c r="N6431" t="str">
        <f t="shared" si="601"/>
        <v/>
      </c>
      <c r="O6431">
        <v>52</v>
      </c>
      <c r="P6431" s="11">
        <v>1</v>
      </c>
      <c r="Q6431" s="11">
        <v>6.5573770491803199E-2</v>
      </c>
      <c r="R6431" s="12">
        <v>124.25</v>
      </c>
      <c r="S6431" t="s">
        <v>22</v>
      </c>
      <c r="T6431">
        <v>0</v>
      </c>
      <c r="U6431">
        <f t="shared" si="602"/>
        <v>3</v>
      </c>
      <c r="V6431">
        <f t="shared" si="603"/>
        <v>1</v>
      </c>
      <c r="W6431">
        <f t="shared" si="604"/>
        <v>3</v>
      </c>
      <c r="X6431" t="str">
        <f t="shared" si="605"/>
        <v>313</v>
      </c>
      <c r="Y6431" t="str">
        <f>IF(Table1[[#This Row],[RFM_Score]]="555","Champion", IF(AND(J6431&gt;=4,V6431&gt;=4),"Loyal", IF(U6431&lt;=2,"At Risk", IF(W6431&gt;=4,"Potential Loyalist","Others"))))</f>
        <v>Others</v>
      </c>
    </row>
    <row r="6432" spans="1:25">
      <c r="A6432" t="s">
        <v>9307</v>
      </c>
      <c r="B6432">
        <v>52</v>
      </c>
      <c r="C6432" t="s">
        <v>19</v>
      </c>
      <c r="D6432" t="s">
        <v>25</v>
      </c>
      <c r="E6432" s="6" t="s">
        <v>18502</v>
      </c>
      <c r="F6432" t="s">
        <v>37</v>
      </c>
      <c r="G6432">
        <v>2</v>
      </c>
      <c r="H6432">
        <v>1</v>
      </c>
      <c r="I6432">
        <v>46</v>
      </c>
      <c r="J6432">
        <v>2</v>
      </c>
      <c r="K6432">
        <v>248.45</v>
      </c>
      <c r="L6432" t="str">
        <f t="shared" si="600"/>
        <v/>
      </c>
      <c r="M6432">
        <v>2</v>
      </c>
      <c r="N6432" t="str">
        <f t="shared" si="601"/>
        <v/>
      </c>
      <c r="O6432">
        <v>1</v>
      </c>
      <c r="P6432" s="11">
        <v>0.5</v>
      </c>
      <c r="Q6432" s="11">
        <v>4.3478260869565202E-2</v>
      </c>
      <c r="R6432" s="12">
        <v>124.22499999999999</v>
      </c>
      <c r="S6432" t="s">
        <v>22</v>
      </c>
      <c r="T6432">
        <v>0</v>
      </c>
      <c r="U6432">
        <f t="shared" si="602"/>
        <v>5</v>
      </c>
      <c r="V6432">
        <f t="shared" si="603"/>
        <v>1</v>
      </c>
      <c r="W6432">
        <f t="shared" si="604"/>
        <v>3</v>
      </c>
      <c r="X6432" t="str">
        <f t="shared" si="605"/>
        <v>513</v>
      </c>
      <c r="Y6432" t="str">
        <f>IF(Table1[[#This Row],[RFM_Score]]="555","Champion", IF(AND(J6432&gt;=4,V6432&gt;=4),"Loyal", IF(U6432&lt;=2,"At Risk", IF(W6432&gt;=4,"Potential Loyalist","Others"))))</f>
        <v>Others</v>
      </c>
    </row>
    <row r="6433" spans="1:25">
      <c r="A6433" t="s">
        <v>10203</v>
      </c>
      <c r="B6433">
        <v>53</v>
      </c>
      <c r="C6433" t="s">
        <v>19</v>
      </c>
      <c r="D6433" t="s">
        <v>25</v>
      </c>
      <c r="E6433" s="6" t="s">
        <v>18503</v>
      </c>
      <c r="F6433" t="s">
        <v>62</v>
      </c>
      <c r="G6433">
        <v>2</v>
      </c>
      <c r="H6433">
        <v>0</v>
      </c>
      <c r="I6433">
        <v>45</v>
      </c>
      <c r="J6433">
        <v>2</v>
      </c>
      <c r="K6433">
        <v>248.2</v>
      </c>
      <c r="L6433" t="str">
        <f t="shared" si="600"/>
        <v/>
      </c>
      <c r="M6433">
        <v>2</v>
      </c>
      <c r="N6433" t="str">
        <f t="shared" si="601"/>
        <v/>
      </c>
      <c r="O6433">
        <v>72</v>
      </c>
      <c r="P6433" s="11">
        <v>0</v>
      </c>
      <c r="Q6433" s="11">
        <v>4.4444444444444398E-2</v>
      </c>
      <c r="R6433" s="12">
        <v>124.1</v>
      </c>
      <c r="S6433" t="s">
        <v>22</v>
      </c>
      <c r="T6433">
        <v>0</v>
      </c>
      <c r="U6433">
        <f t="shared" si="602"/>
        <v>2</v>
      </c>
      <c r="V6433">
        <f t="shared" si="603"/>
        <v>1</v>
      </c>
      <c r="W6433">
        <f t="shared" si="604"/>
        <v>3</v>
      </c>
      <c r="X6433" t="str">
        <f t="shared" si="605"/>
        <v>213</v>
      </c>
      <c r="Y6433" t="str">
        <f>IF(Table1[[#This Row],[RFM_Score]]="555","Champion", IF(AND(J6433&gt;=4,V6433&gt;=4),"Loyal", IF(U6433&lt;=2,"At Risk", IF(W6433&gt;=4,"Potential Loyalist","Others"))))</f>
        <v>At Risk</v>
      </c>
    </row>
    <row r="6434" spans="1:25">
      <c r="A6434" t="s">
        <v>4640</v>
      </c>
      <c r="B6434">
        <v>50</v>
      </c>
      <c r="C6434" t="s">
        <v>24</v>
      </c>
      <c r="D6434" t="s">
        <v>25</v>
      </c>
      <c r="E6434" s="6" t="s">
        <v>18504</v>
      </c>
      <c r="F6434" t="s">
        <v>21</v>
      </c>
      <c r="G6434">
        <v>3</v>
      </c>
      <c r="H6434">
        <v>2</v>
      </c>
      <c r="I6434">
        <v>46</v>
      </c>
      <c r="J6434">
        <v>2</v>
      </c>
      <c r="K6434">
        <v>247.83</v>
      </c>
      <c r="L6434" t="str">
        <f t="shared" si="600"/>
        <v/>
      </c>
      <c r="M6434">
        <v>2</v>
      </c>
      <c r="N6434" t="str">
        <f t="shared" si="601"/>
        <v/>
      </c>
      <c r="O6434">
        <v>59</v>
      </c>
      <c r="P6434" s="11">
        <v>0.66666666666666596</v>
      </c>
      <c r="Q6434" s="11">
        <v>4.3478260869565202E-2</v>
      </c>
      <c r="R6434" s="12">
        <v>123.91500000000001</v>
      </c>
      <c r="S6434" t="s">
        <v>22</v>
      </c>
      <c r="T6434">
        <v>0</v>
      </c>
      <c r="U6434">
        <f t="shared" si="602"/>
        <v>3</v>
      </c>
      <c r="V6434">
        <f t="shared" si="603"/>
        <v>1</v>
      </c>
      <c r="W6434">
        <f t="shared" si="604"/>
        <v>3</v>
      </c>
      <c r="X6434" t="str">
        <f t="shared" si="605"/>
        <v>313</v>
      </c>
      <c r="Y6434" t="str">
        <f>IF(Table1[[#This Row],[RFM_Score]]="555","Champion", IF(AND(J6434&gt;=4,V6434&gt;=4),"Loyal", IF(U6434&lt;=2,"At Risk", IF(W6434&gt;=4,"Potential Loyalist","Others"))))</f>
        <v>Others</v>
      </c>
    </row>
    <row r="6435" spans="1:25">
      <c r="A6435" t="s">
        <v>7549</v>
      </c>
      <c r="B6435">
        <v>37</v>
      </c>
      <c r="C6435" t="s">
        <v>19</v>
      </c>
      <c r="D6435" t="s">
        <v>35</v>
      </c>
      <c r="E6435" s="6" t="s">
        <v>18505</v>
      </c>
      <c r="F6435" t="s">
        <v>26</v>
      </c>
      <c r="G6435">
        <v>3</v>
      </c>
      <c r="H6435">
        <v>2</v>
      </c>
      <c r="I6435">
        <v>58</v>
      </c>
      <c r="J6435">
        <v>1</v>
      </c>
      <c r="K6435">
        <v>247.64</v>
      </c>
      <c r="L6435" t="str">
        <f t="shared" si="600"/>
        <v/>
      </c>
      <c r="M6435">
        <v>2</v>
      </c>
      <c r="N6435" t="str">
        <f t="shared" si="601"/>
        <v/>
      </c>
      <c r="O6435">
        <v>21</v>
      </c>
      <c r="P6435" s="11">
        <v>0.66666666666666596</v>
      </c>
      <c r="Q6435" s="11">
        <v>1.72413793103448E-2</v>
      </c>
      <c r="R6435" s="12">
        <v>123.82</v>
      </c>
      <c r="S6435" t="s">
        <v>22</v>
      </c>
      <c r="T6435">
        <v>1</v>
      </c>
      <c r="U6435">
        <f t="shared" si="602"/>
        <v>4</v>
      </c>
      <c r="V6435">
        <f t="shared" si="603"/>
        <v>1</v>
      </c>
      <c r="W6435">
        <f t="shared" si="604"/>
        <v>3</v>
      </c>
      <c r="X6435" t="str">
        <f t="shared" si="605"/>
        <v>413</v>
      </c>
      <c r="Y6435" t="str">
        <f>IF(Table1[[#This Row],[RFM_Score]]="555","Champion", IF(AND(J6435&gt;=4,V6435&gt;=4),"Loyal", IF(U6435&lt;=2,"At Risk", IF(W6435&gt;=4,"Potential Loyalist","Others"))))</f>
        <v>Others</v>
      </c>
    </row>
    <row r="6436" spans="1:25">
      <c r="A6436" t="s">
        <v>1150</v>
      </c>
      <c r="B6436">
        <v>40</v>
      </c>
      <c r="C6436" t="s">
        <v>19</v>
      </c>
      <c r="D6436" t="s">
        <v>25</v>
      </c>
      <c r="E6436" s="6" t="s">
        <v>18506</v>
      </c>
      <c r="F6436" t="s">
        <v>26</v>
      </c>
      <c r="G6436">
        <v>2</v>
      </c>
      <c r="H6436">
        <v>2</v>
      </c>
      <c r="I6436">
        <v>45</v>
      </c>
      <c r="J6436">
        <v>4</v>
      </c>
      <c r="K6436">
        <v>247.52</v>
      </c>
      <c r="L6436" t="str">
        <f t="shared" si="600"/>
        <v/>
      </c>
      <c r="M6436">
        <v>2</v>
      </c>
      <c r="N6436" t="str">
        <f t="shared" si="601"/>
        <v/>
      </c>
      <c r="O6436">
        <v>20</v>
      </c>
      <c r="P6436" s="11">
        <v>1</v>
      </c>
      <c r="Q6436" s="11">
        <v>8.8888888888888795E-2</v>
      </c>
      <c r="R6436" s="12">
        <v>123.76</v>
      </c>
      <c r="S6436" t="s">
        <v>22</v>
      </c>
      <c r="T6436">
        <v>0</v>
      </c>
      <c r="U6436">
        <f t="shared" si="602"/>
        <v>5</v>
      </c>
      <c r="V6436">
        <f t="shared" si="603"/>
        <v>1</v>
      </c>
      <c r="W6436">
        <f t="shared" si="604"/>
        <v>3</v>
      </c>
      <c r="X6436" t="str">
        <f t="shared" si="605"/>
        <v>513</v>
      </c>
      <c r="Y6436" t="str">
        <f>IF(Table1[[#This Row],[RFM_Score]]="555","Champion", IF(AND(J6436&gt;=4,V6436&gt;=4),"Loyal", IF(U6436&lt;=2,"At Risk", IF(W6436&gt;=4,"Potential Loyalist","Others"))))</f>
        <v>Others</v>
      </c>
    </row>
    <row r="6437" spans="1:25">
      <c r="A6437" t="s">
        <v>8585</v>
      </c>
      <c r="B6437">
        <v>29</v>
      </c>
      <c r="C6437" t="s">
        <v>19</v>
      </c>
      <c r="D6437" t="s">
        <v>25</v>
      </c>
      <c r="E6437" s="6" t="s">
        <v>18507</v>
      </c>
      <c r="F6437" t="s">
        <v>26</v>
      </c>
      <c r="G6437">
        <v>3</v>
      </c>
      <c r="H6437">
        <v>2</v>
      </c>
      <c r="I6437">
        <v>60</v>
      </c>
      <c r="J6437">
        <v>3</v>
      </c>
      <c r="K6437">
        <v>247.47</v>
      </c>
      <c r="L6437" t="str">
        <f t="shared" si="600"/>
        <v/>
      </c>
      <c r="M6437">
        <v>2</v>
      </c>
      <c r="N6437" t="str">
        <f t="shared" si="601"/>
        <v/>
      </c>
      <c r="O6437">
        <v>79</v>
      </c>
      <c r="P6437" s="11">
        <v>0.66666666666666596</v>
      </c>
      <c r="Q6437" s="11">
        <v>0.05</v>
      </c>
      <c r="R6437" s="12">
        <v>123.735</v>
      </c>
      <c r="S6437" t="s">
        <v>22</v>
      </c>
      <c r="T6437">
        <v>0</v>
      </c>
      <c r="U6437">
        <f t="shared" si="602"/>
        <v>2</v>
      </c>
      <c r="V6437">
        <f t="shared" si="603"/>
        <v>1</v>
      </c>
      <c r="W6437">
        <f t="shared" si="604"/>
        <v>3</v>
      </c>
      <c r="X6437" t="str">
        <f t="shared" si="605"/>
        <v>213</v>
      </c>
      <c r="Y6437" t="str">
        <f>IF(Table1[[#This Row],[RFM_Score]]="555","Champion", IF(AND(J6437&gt;=4,V6437&gt;=4),"Loyal", IF(U6437&lt;=2,"At Risk", IF(W6437&gt;=4,"Potential Loyalist","Others"))))</f>
        <v>At Risk</v>
      </c>
    </row>
    <row r="6438" spans="1:25">
      <c r="A6438" t="s">
        <v>392</v>
      </c>
      <c r="B6438">
        <v>22</v>
      </c>
      <c r="C6438" t="s">
        <v>24</v>
      </c>
      <c r="D6438" t="s">
        <v>25</v>
      </c>
      <c r="E6438" s="6" t="s">
        <v>18508</v>
      </c>
      <c r="F6438" t="s">
        <v>26</v>
      </c>
      <c r="G6438">
        <v>2</v>
      </c>
      <c r="H6438">
        <v>0</v>
      </c>
      <c r="I6438">
        <v>61</v>
      </c>
      <c r="J6438">
        <v>4</v>
      </c>
      <c r="K6438">
        <v>247.13</v>
      </c>
      <c r="L6438" t="str">
        <f t="shared" si="600"/>
        <v/>
      </c>
      <c r="M6438">
        <v>2</v>
      </c>
      <c r="N6438" t="str">
        <f t="shared" si="601"/>
        <v/>
      </c>
      <c r="O6438">
        <v>24</v>
      </c>
      <c r="P6438" s="11">
        <v>0</v>
      </c>
      <c r="Q6438" s="11">
        <v>6.5573770491803199E-2</v>
      </c>
      <c r="R6438" s="12">
        <v>123.565</v>
      </c>
      <c r="S6438" t="s">
        <v>22</v>
      </c>
      <c r="T6438">
        <v>0</v>
      </c>
      <c r="U6438">
        <f t="shared" si="602"/>
        <v>4</v>
      </c>
      <c r="V6438">
        <f t="shared" si="603"/>
        <v>1</v>
      </c>
      <c r="W6438">
        <f t="shared" si="604"/>
        <v>3</v>
      </c>
      <c r="X6438" t="str">
        <f t="shared" si="605"/>
        <v>413</v>
      </c>
      <c r="Y6438" t="str">
        <f>IF(Table1[[#This Row],[RFM_Score]]="555","Champion", IF(AND(J6438&gt;=4,V6438&gt;=4),"Loyal", IF(U6438&lt;=2,"At Risk", IF(W6438&gt;=4,"Potential Loyalist","Others"))))</f>
        <v>Others</v>
      </c>
    </row>
    <row r="6439" spans="1:25">
      <c r="A6439" t="s">
        <v>11540</v>
      </c>
      <c r="B6439">
        <v>50</v>
      </c>
      <c r="C6439" t="s">
        <v>24</v>
      </c>
      <c r="D6439" t="s">
        <v>29</v>
      </c>
      <c r="E6439" s="6" t="s">
        <v>18509</v>
      </c>
      <c r="F6439" t="s">
        <v>37</v>
      </c>
      <c r="G6439">
        <v>2</v>
      </c>
      <c r="H6439">
        <v>0</v>
      </c>
      <c r="I6439">
        <v>53</v>
      </c>
      <c r="J6439">
        <v>1</v>
      </c>
      <c r="K6439">
        <v>247.07</v>
      </c>
      <c r="L6439" t="str">
        <f t="shared" si="600"/>
        <v/>
      </c>
      <c r="M6439">
        <v>2</v>
      </c>
      <c r="N6439" t="str">
        <f t="shared" si="601"/>
        <v/>
      </c>
      <c r="O6439">
        <v>46</v>
      </c>
      <c r="P6439" s="11">
        <v>0</v>
      </c>
      <c r="Q6439" s="11">
        <v>1.8867924528301799E-2</v>
      </c>
      <c r="R6439" s="12">
        <v>123.535</v>
      </c>
      <c r="S6439" t="s">
        <v>22</v>
      </c>
      <c r="T6439">
        <v>0</v>
      </c>
      <c r="U6439">
        <f t="shared" si="602"/>
        <v>3</v>
      </c>
      <c r="V6439">
        <f t="shared" si="603"/>
        <v>1</v>
      </c>
      <c r="W6439">
        <f t="shared" si="604"/>
        <v>3</v>
      </c>
      <c r="X6439" t="str">
        <f t="shared" si="605"/>
        <v>313</v>
      </c>
      <c r="Y6439" t="str">
        <f>IF(Table1[[#This Row],[RFM_Score]]="555","Champion", IF(AND(J6439&gt;=4,V6439&gt;=4),"Loyal", IF(U6439&lt;=2,"At Risk", IF(W6439&gt;=4,"Potential Loyalist","Others"))))</f>
        <v>Others</v>
      </c>
    </row>
    <row r="6440" spans="1:25">
      <c r="A6440" t="s">
        <v>3084</v>
      </c>
      <c r="B6440">
        <v>30</v>
      </c>
      <c r="C6440" t="s">
        <v>19</v>
      </c>
      <c r="D6440" t="s">
        <v>29</v>
      </c>
      <c r="E6440" s="6" t="s">
        <v>18510</v>
      </c>
      <c r="F6440" t="s">
        <v>26</v>
      </c>
      <c r="G6440">
        <v>6</v>
      </c>
      <c r="H6440">
        <v>1</v>
      </c>
      <c r="I6440">
        <v>55</v>
      </c>
      <c r="J6440">
        <v>4</v>
      </c>
      <c r="K6440">
        <v>246.76</v>
      </c>
      <c r="L6440" t="str">
        <f t="shared" si="600"/>
        <v/>
      </c>
      <c r="M6440">
        <v>2</v>
      </c>
      <c r="N6440" t="str">
        <f t="shared" si="601"/>
        <v/>
      </c>
      <c r="O6440">
        <v>7</v>
      </c>
      <c r="P6440" s="11">
        <v>0.16666666666666599</v>
      </c>
      <c r="Q6440" s="11">
        <v>7.2727272727272696E-2</v>
      </c>
      <c r="R6440" s="12">
        <v>123.38</v>
      </c>
      <c r="S6440" t="s">
        <v>22</v>
      </c>
      <c r="T6440">
        <v>1</v>
      </c>
      <c r="U6440">
        <f t="shared" si="602"/>
        <v>5</v>
      </c>
      <c r="V6440">
        <f t="shared" si="603"/>
        <v>1</v>
      </c>
      <c r="W6440">
        <f t="shared" si="604"/>
        <v>3</v>
      </c>
      <c r="X6440" t="str">
        <f t="shared" si="605"/>
        <v>513</v>
      </c>
      <c r="Y6440" t="str">
        <f>IF(Table1[[#This Row],[RFM_Score]]="555","Champion", IF(AND(J6440&gt;=4,V6440&gt;=4),"Loyal", IF(U6440&lt;=2,"At Risk", IF(W6440&gt;=4,"Potential Loyalist","Others"))))</f>
        <v>Others</v>
      </c>
    </row>
    <row r="6441" spans="1:25">
      <c r="A6441" t="s">
        <v>5525</v>
      </c>
      <c r="B6441">
        <v>26</v>
      </c>
      <c r="C6441" t="s">
        <v>19</v>
      </c>
      <c r="D6441" t="s">
        <v>29</v>
      </c>
      <c r="E6441" s="6" t="s">
        <v>18511</v>
      </c>
      <c r="F6441" t="s">
        <v>60</v>
      </c>
      <c r="G6441">
        <v>0</v>
      </c>
      <c r="H6441">
        <v>0</v>
      </c>
      <c r="I6441">
        <v>47</v>
      </c>
      <c r="J6441">
        <v>2</v>
      </c>
      <c r="K6441">
        <v>246.63</v>
      </c>
      <c r="L6441" t="str">
        <f t="shared" si="600"/>
        <v/>
      </c>
      <c r="M6441">
        <v>2</v>
      </c>
      <c r="N6441" t="str">
        <f t="shared" si="601"/>
        <v/>
      </c>
      <c r="O6441">
        <v>6</v>
      </c>
      <c r="P6441" s="11">
        <v>0</v>
      </c>
      <c r="Q6441" s="11">
        <v>4.2553191489361701E-2</v>
      </c>
      <c r="R6441" s="12">
        <v>123.315</v>
      </c>
      <c r="S6441" t="s">
        <v>22</v>
      </c>
      <c r="T6441">
        <v>0</v>
      </c>
      <c r="U6441">
        <f t="shared" si="602"/>
        <v>5</v>
      </c>
      <c r="V6441">
        <f t="shared" si="603"/>
        <v>1</v>
      </c>
      <c r="W6441">
        <f t="shared" si="604"/>
        <v>3</v>
      </c>
      <c r="X6441" t="str">
        <f t="shared" si="605"/>
        <v>513</v>
      </c>
      <c r="Y6441" t="str">
        <f>IF(Table1[[#This Row],[RFM_Score]]="555","Champion", IF(AND(J6441&gt;=4,V6441&gt;=4),"Loyal", IF(U6441&lt;=2,"At Risk", IF(W6441&gt;=4,"Potential Loyalist","Others"))))</f>
        <v>Others</v>
      </c>
    </row>
    <row r="6442" spans="1:25">
      <c r="A6442" t="s">
        <v>7433</v>
      </c>
      <c r="B6442">
        <v>51</v>
      </c>
      <c r="C6442" t="s">
        <v>33</v>
      </c>
      <c r="D6442" t="s">
        <v>20</v>
      </c>
      <c r="E6442" s="6" t="s">
        <v>18512</v>
      </c>
      <c r="F6442" t="s">
        <v>21</v>
      </c>
      <c r="G6442">
        <v>3</v>
      </c>
      <c r="H6442">
        <v>0</v>
      </c>
      <c r="I6442">
        <v>54</v>
      </c>
      <c r="J6442">
        <v>2</v>
      </c>
      <c r="K6442">
        <v>246.52</v>
      </c>
      <c r="L6442" t="str">
        <f t="shared" si="600"/>
        <v/>
      </c>
      <c r="M6442">
        <v>2</v>
      </c>
      <c r="N6442" t="str">
        <f t="shared" si="601"/>
        <v/>
      </c>
      <c r="O6442">
        <v>136</v>
      </c>
      <c r="P6442" s="11">
        <v>0</v>
      </c>
      <c r="Q6442" s="11">
        <v>3.7037037037037E-2</v>
      </c>
      <c r="R6442" s="12">
        <v>123.26</v>
      </c>
      <c r="S6442" t="s">
        <v>22</v>
      </c>
      <c r="T6442">
        <v>1</v>
      </c>
      <c r="U6442">
        <f t="shared" si="602"/>
        <v>1</v>
      </c>
      <c r="V6442">
        <f t="shared" si="603"/>
        <v>1</v>
      </c>
      <c r="W6442">
        <f t="shared" si="604"/>
        <v>3</v>
      </c>
      <c r="X6442" t="str">
        <f t="shared" si="605"/>
        <v>113</v>
      </c>
      <c r="Y6442" t="str">
        <f>IF(Table1[[#This Row],[RFM_Score]]="555","Champion", IF(AND(J6442&gt;=4,V6442&gt;=4),"Loyal", IF(U6442&lt;=2,"At Risk", IF(W6442&gt;=4,"Potential Loyalist","Others"))))</f>
        <v>At Risk</v>
      </c>
    </row>
    <row r="6443" spans="1:25">
      <c r="A6443" t="s">
        <v>3902</v>
      </c>
      <c r="B6443">
        <v>26</v>
      </c>
      <c r="C6443" t="s">
        <v>19</v>
      </c>
      <c r="D6443" t="s">
        <v>46</v>
      </c>
      <c r="E6443" s="6" t="s">
        <v>18513</v>
      </c>
      <c r="F6443" t="s">
        <v>26</v>
      </c>
      <c r="G6443">
        <v>2</v>
      </c>
      <c r="H6443">
        <v>1</v>
      </c>
      <c r="I6443">
        <v>40</v>
      </c>
      <c r="J6443">
        <v>1</v>
      </c>
      <c r="K6443">
        <v>246.45</v>
      </c>
      <c r="L6443" t="str">
        <f t="shared" si="600"/>
        <v/>
      </c>
      <c r="M6443">
        <v>2</v>
      </c>
      <c r="N6443" t="str">
        <f t="shared" si="601"/>
        <v/>
      </c>
      <c r="O6443">
        <v>2</v>
      </c>
      <c r="P6443" s="11">
        <v>0.5</v>
      </c>
      <c r="Q6443" s="11">
        <v>2.5000000000000001E-2</v>
      </c>
      <c r="R6443" s="12">
        <v>123.22499999999999</v>
      </c>
      <c r="S6443" t="s">
        <v>22</v>
      </c>
      <c r="T6443">
        <v>0</v>
      </c>
      <c r="U6443">
        <f t="shared" si="602"/>
        <v>5</v>
      </c>
      <c r="V6443">
        <f t="shared" si="603"/>
        <v>1</v>
      </c>
      <c r="W6443">
        <f t="shared" si="604"/>
        <v>3</v>
      </c>
      <c r="X6443" t="str">
        <f t="shared" si="605"/>
        <v>513</v>
      </c>
      <c r="Y6443" t="str">
        <f>IF(Table1[[#This Row],[RFM_Score]]="555","Champion", IF(AND(J6443&gt;=4,V6443&gt;=4),"Loyal", IF(U6443&lt;=2,"At Risk", IF(W6443&gt;=4,"Potential Loyalist","Others"))))</f>
        <v>Others</v>
      </c>
    </row>
    <row r="6444" spans="1:25">
      <c r="A6444" t="s">
        <v>568</v>
      </c>
      <c r="B6444">
        <v>18</v>
      </c>
      <c r="C6444" t="s">
        <v>24</v>
      </c>
      <c r="D6444" t="s">
        <v>25</v>
      </c>
      <c r="E6444" s="6" t="s">
        <v>18514</v>
      </c>
      <c r="F6444" t="s">
        <v>30</v>
      </c>
      <c r="G6444">
        <v>3</v>
      </c>
      <c r="H6444">
        <v>1</v>
      </c>
      <c r="I6444">
        <v>35</v>
      </c>
      <c r="J6444">
        <v>2</v>
      </c>
      <c r="K6444">
        <v>246.29</v>
      </c>
      <c r="L6444" t="str">
        <f t="shared" si="600"/>
        <v/>
      </c>
      <c r="M6444">
        <v>2</v>
      </c>
      <c r="N6444" t="str">
        <f t="shared" si="601"/>
        <v/>
      </c>
      <c r="O6444">
        <v>110</v>
      </c>
      <c r="P6444" s="11">
        <v>0.33333333333333298</v>
      </c>
      <c r="Q6444" s="11">
        <v>5.7142857142857099E-2</v>
      </c>
      <c r="R6444" s="12">
        <v>123.145</v>
      </c>
      <c r="S6444" t="s">
        <v>22</v>
      </c>
      <c r="T6444">
        <v>1</v>
      </c>
      <c r="U6444">
        <f t="shared" si="602"/>
        <v>1</v>
      </c>
      <c r="V6444">
        <f t="shared" si="603"/>
        <v>1</v>
      </c>
      <c r="W6444">
        <f t="shared" si="604"/>
        <v>3</v>
      </c>
      <c r="X6444" t="str">
        <f t="shared" si="605"/>
        <v>113</v>
      </c>
      <c r="Y6444" t="str">
        <f>IF(Table1[[#This Row],[RFM_Score]]="555","Champion", IF(AND(J6444&gt;=4,V6444&gt;=4),"Loyal", IF(U6444&lt;=2,"At Risk", IF(W6444&gt;=4,"Potential Loyalist","Others"))))</f>
        <v>At Risk</v>
      </c>
    </row>
    <row r="6445" spans="1:25">
      <c r="A6445" t="s">
        <v>4998</v>
      </c>
      <c r="B6445">
        <v>22</v>
      </c>
      <c r="C6445" t="s">
        <v>19</v>
      </c>
      <c r="D6445" t="s">
        <v>25</v>
      </c>
      <c r="E6445" s="6" t="s">
        <v>18515</v>
      </c>
      <c r="F6445" t="s">
        <v>37</v>
      </c>
      <c r="G6445">
        <v>1</v>
      </c>
      <c r="H6445">
        <v>1</v>
      </c>
      <c r="I6445">
        <v>63</v>
      </c>
      <c r="J6445">
        <v>2</v>
      </c>
      <c r="K6445">
        <v>246.07</v>
      </c>
      <c r="L6445" t="str">
        <f t="shared" si="600"/>
        <v/>
      </c>
      <c r="M6445">
        <v>2</v>
      </c>
      <c r="N6445" t="str">
        <f t="shared" si="601"/>
        <v/>
      </c>
      <c r="O6445">
        <v>58</v>
      </c>
      <c r="P6445" s="11">
        <v>1</v>
      </c>
      <c r="Q6445" s="11">
        <v>3.1746031746031703E-2</v>
      </c>
      <c r="R6445" s="12">
        <v>123.035</v>
      </c>
      <c r="S6445" t="s">
        <v>22</v>
      </c>
      <c r="T6445">
        <v>0</v>
      </c>
      <c r="U6445">
        <f t="shared" si="602"/>
        <v>3</v>
      </c>
      <c r="V6445">
        <f t="shared" si="603"/>
        <v>1</v>
      </c>
      <c r="W6445">
        <f t="shared" si="604"/>
        <v>3</v>
      </c>
      <c r="X6445" t="str">
        <f t="shared" si="605"/>
        <v>313</v>
      </c>
      <c r="Y6445" t="str">
        <f>IF(Table1[[#This Row],[RFM_Score]]="555","Champion", IF(AND(J6445&gt;=4,V6445&gt;=4),"Loyal", IF(U6445&lt;=2,"At Risk", IF(W6445&gt;=4,"Potential Loyalist","Others"))))</f>
        <v>Others</v>
      </c>
    </row>
    <row r="6446" spans="1:25">
      <c r="A6446" t="s">
        <v>5188</v>
      </c>
      <c r="B6446">
        <v>24</v>
      </c>
      <c r="C6446" t="s">
        <v>24</v>
      </c>
      <c r="D6446" t="s">
        <v>25</v>
      </c>
      <c r="E6446" s="6" t="s">
        <v>18516</v>
      </c>
      <c r="F6446" t="s">
        <v>30</v>
      </c>
      <c r="G6446">
        <v>3</v>
      </c>
      <c r="H6446">
        <v>1</v>
      </c>
      <c r="I6446">
        <v>53</v>
      </c>
      <c r="J6446">
        <v>2</v>
      </c>
      <c r="K6446">
        <v>245.99</v>
      </c>
      <c r="L6446" t="str">
        <f t="shared" si="600"/>
        <v/>
      </c>
      <c r="M6446">
        <v>2</v>
      </c>
      <c r="N6446" t="str">
        <f t="shared" si="601"/>
        <v/>
      </c>
      <c r="O6446">
        <v>3</v>
      </c>
      <c r="P6446" s="11">
        <v>0.33333333333333298</v>
      </c>
      <c r="Q6446" s="11">
        <v>3.7735849056603703E-2</v>
      </c>
      <c r="R6446" s="12">
        <v>122.995</v>
      </c>
      <c r="S6446" t="s">
        <v>22</v>
      </c>
      <c r="T6446">
        <v>0</v>
      </c>
      <c r="U6446">
        <f t="shared" si="602"/>
        <v>5</v>
      </c>
      <c r="V6446">
        <f t="shared" si="603"/>
        <v>1</v>
      </c>
      <c r="W6446">
        <f t="shared" si="604"/>
        <v>3</v>
      </c>
      <c r="X6446" t="str">
        <f t="shared" si="605"/>
        <v>513</v>
      </c>
      <c r="Y6446" t="str">
        <f>IF(Table1[[#This Row],[RFM_Score]]="555","Champion", IF(AND(J6446&gt;=4,V6446&gt;=4),"Loyal", IF(U6446&lt;=2,"At Risk", IF(W6446&gt;=4,"Potential Loyalist","Others"))))</f>
        <v>Others</v>
      </c>
    </row>
    <row r="6447" spans="1:25">
      <c r="A6447" t="s">
        <v>8920</v>
      </c>
      <c r="B6447">
        <v>30</v>
      </c>
      <c r="C6447" t="s">
        <v>24</v>
      </c>
      <c r="D6447" t="s">
        <v>20</v>
      </c>
      <c r="E6447" s="6" t="s">
        <v>18517</v>
      </c>
      <c r="F6447" t="s">
        <v>26</v>
      </c>
      <c r="G6447">
        <v>0</v>
      </c>
      <c r="H6447">
        <v>0</v>
      </c>
      <c r="I6447">
        <v>42</v>
      </c>
      <c r="J6447">
        <v>2</v>
      </c>
      <c r="K6447">
        <v>245.76</v>
      </c>
      <c r="L6447" t="str">
        <f t="shared" si="600"/>
        <v/>
      </c>
      <c r="M6447">
        <v>2</v>
      </c>
      <c r="N6447" t="str">
        <f t="shared" si="601"/>
        <v/>
      </c>
      <c r="O6447">
        <v>36</v>
      </c>
      <c r="P6447" s="11">
        <v>0</v>
      </c>
      <c r="Q6447" s="11">
        <v>4.7619047619047603E-2</v>
      </c>
      <c r="R6447" s="12">
        <v>122.88</v>
      </c>
      <c r="S6447" t="s">
        <v>22</v>
      </c>
      <c r="T6447">
        <v>0</v>
      </c>
      <c r="U6447">
        <f t="shared" si="602"/>
        <v>4</v>
      </c>
      <c r="V6447">
        <f t="shared" si="603"/>
        <v>1</v>
      </c>
      <c r="W6447">
        <f t="shared" si="604"/>
        <v>3</v>
      </c>
      <c r="X6447" t="str">
        <f t="shared" si="605"/>
        <v>413</v>
      </c>
      <c r="Y6447" t="str">
        <f>IF(Table1[[#This Row],[RFM_Score]]="555","Champion", IF(AND(J6447&gt;=4,V6447&gt;=4),"Loyal", IF(U6447&lt;=2,"At Risk", IF(W6447&gt;=4,"Potential Loyalist","Others"))))</f>
        <v>Others</v>
      </c>
    </row>
    <row r="6448" spans="1:25">
      <c r="A6448" t="s">
        <v>8396</v>
      </c>
      <c r="B6448">
        <v>27</v>
      </c>
      <c r="C6448" t="s">
        <v>24</v>
      </c>
      <c r="D6448" t="s">
        <v>41</v>
      </c>
      <c r="E6448" s="6" t="s">
        <v>18518</v>
      </c>
      <c r="F6448" t="s">
        <v>30</v>
      </c>
      <c r="G6448">
        <v>3</v>
      </c>
      <c r="H6448">
        <v>3</v>
      </c>
      <c r="I6448">
        <v>46</v>
      </c>
      <c r="J6448">
        <v>3</v>
      </c>
      <c r="K6448">
        <v>245.63</v>
      </c>
      <c r="L6448" t="str">
        <f t="shared" si="600"/>
        <v/>
      </c>
      <c r="M6448">
        <v>2</v>
      </c>
      <c r="N6448" t="str">
        <f t="shared" si="601"/>
        <v/>
      </c>
      <c r="O6448">
        <v>107</v>
      </c>
      <c r="P6448" s="11">
        <v>1</v>
      </c>
      <c r="Q6448" s="11">
        <v>6.5217391304347797E-2</v>
      </c>
      <c r="R6448" s="12">
        <v>122.815</v>
      </c>
      <c r="S6448" t="s">
        <v>22</v>
      </c>
      <c r="T6448">
        <v>1</v>
      </c>
      <c r="U6448">
        <f t="shared" si="602"/>
        <v>1</v>
      </c>
      <c r="V6448">
        <f t="shared" si="603"/>
        <v>1</v>
      </c>
      <c r="W6448">
        <f t="shared" si="604"/>
        <v>3</v>
      </c>
      <c r="X6448" t="str">
        <f t="shared" si="605"/>
        <v>113</v>
      </c>
      <c r="Y6448" t="str">
        <f>IF(Table1[[#This Row],[RFM_Score]]="555","Champion", IF(AND(J6448&gt;=4,V6448&gt;=4),"Loyal", IF(U6448&lt;=2,"At Risk", IF(W6448&gt;=4,"Potential Loyalist","Others"))))</f>
        <v>At Risk</v>
      </c>
    </row>
    <row r="6449" spans="1:25">
      <c r="A6449" t="s">
        <v>11553</v>
      </c>
      <c r="B6449">
        <v>31</v>
      </c>
      <c r="C6449" t="s">
        <v>19</v>
      </c>
      <c r="D6449" t="s">
        <v>46</v>
      </c>
      <c r="E6449" s="6" t="s">
        <v>18519</v>
      </c>
      <c r="F6449" t="s">
        <v>26</v>
      </c>
      <c r="G6449">
        <v>0</v>
      </c>
      <c r="H6449">
        <v>0</v>
      </c>
      <c r="I6449">
        <v>48</v>
      </c>
      <c r="J6449">
        <v>2</v>
      </c>
      <c r="K6449">
        <v>245.63</v>
      </c>
      <c r="L6449" t="str">
        <f t="shared" si="600"/>
        <v/>
      </c>
      <c r="M6449">
        <v>2</v>
      </c>
      <c r="N6449" t="str">
        <f t="shared" si="601"/>
        <v/>
      </c>
      <c r="O6449">
        <v>71</v>
      </c>
      <c r="P6449" s="11">
        <v>0</v>
      </c>
      <c r="Q6449" s="11">
        <v>4.1666666666666602E-2</v>
      </c>
      <c r="R6449" s="12">
        <v>122.815</v>
      </c>
      <c r="S6449" t="s">
        <v>22</v>
      </c>
      <c r="T6449">
        <v>1</v>
      </c>
      <c r="U6449">
        <f t="shared" si="602"/>
        <v>2</v>
      </c>
      <c r="V6449">
        <f t="shared" si="603"/>
        <v>1</v>
      </c>
      <c r="W6449">
        <f t="shared" si="604"/>
        <v>3</v>
      </c>
      <c r="X6449" t="str">
        <f t="shared" si="605"/>
        <v>213</v>
      </c>
      <c r="Y6449" t="str">
        <f>IF(Table1[[#This Row],[RFM_Score]]="555","Champion", IF(AND(J6449&gt;=4,V6449&gt;=4),"Loyal", IF(U6449&lt;=2,"At Risk", IF(W6449&gt;=4,"Potential Loyalist","Others"))))</f>
        <v>At Risk</v>
      </c>
    </row>
    <row r="6450" spans="1:25">
      <c r="A6450" t="s">
        <v>2553</v>
      </c>
      <c r="B6450">
        <v>36</v>
      </c>
      <c r="C6450" t="s">
        <v>24</v>
      </c>
      <c r="D6450" t="s">
        <v>35</v>
      </c>
      <c r="E6450" s="6" t="s">
        <v>18520</v>
      </c>
      <c r="F6450" t="s">
        <v>37</v>
      </c>
      <c r="G6450">
        <v>2</v>
      </c>
      <c r="H6450">
        <v>0</v>
      </c>
      <c r="I6450">
        <v>44</v>
      </c>
      <c r="J6450">
        <v>1</v>
      </c>
      <c r="K6450">
        <v>245.45</v>
      </c>
      <c r="L6450" t="str">
        <f t="shared" si="600"/>
        <v/>
      </c>
      <c r="M6450">
        <v>2</v>
      </c>
      <c r="N6450" t="str">
        <f t="shared" si="601"/>
        <v/>
      </c>
      <c r="O6450">
        <v>25</v>
      </c>
      <c r="P6450" s="11">
        <v>0</v>
      </c>
      <c r="Q6450" s="11">
        <v>2.27272727272727E-2</v>
      </c>
      <c r="R6450" s="12">
        <v>122.72499999999999</v>
      </c>
      <c r="S6450" t="s">
        <v>22</v>
      </c>
      <c r="T6450">
        <v>1</v>
      </c>
      <c r="U6450">
        <f t="shared" si="602"/>
        <v>4</v>
      </c>
      <c r="V6450">
        <f t="shared" si="603"/>
        <v>1</v>
      </c>
      <c r="W6450">
        <f t="shared" si="604"/>
        <v>3</v>
      </c>
      <c r="X6450" t="str">
        <f t="shared" si="605"/>
        <v>413</v>
      </c>
      <c r="Y6450" t="str">
        <f>IF(Table1[[#This Row],[RFM_Score]]="555","Champion", IF(AND(J6450&gt;=4,V6450&gt;=4),"Loyal", IF(U6450&lt;=2,"At Risk", IF(W6450&gt;=4,"Potential Loyalist","Others"))))</f>
        <v>Others</v>
      </c>
    </row>
    <row r="6451" spans="1:25">
      <c r="A6451" t="s">
        <v>5236</v>
      </c>
      <c r="B6451">
        <v>46</v>
      </c>
      <c r="C6451" t="s">
        <v>24</v>
      </c>
      <c r="D6451" t="s">
        <v>25</v>
      </c>
      <c r="E6451" s="6" t="s">
        <v>18521</v>
      </c>
      <c r="F6451" t="s">
        <v>30</v>
      </c>
      <c r="G6451">
        <v>4</v>
      </c>
      <c r="H6451">
        <v>1</v>
      </c>
      <c r="I6451">
        <v>55</v>
      </c>
      <c r="J6451">
        <v>6</v>
      </c>
      <c r="K6451">
        <v>244.75</v>
      </c>
      <c r="L6451" t="str">
        <f t="shared" si="600"/>
        <v/>
      </c>
      <c r="M6451">
        <v>2</v>
      </c>
      <c r="N6451" t="str">
        <f t="shared" si="601"/>
        <v/>
      </c>
      <c r="O6451">
        <v>0</v>
      </c>
      <c r="P6451" s="11">
        <v>0.25</v>
      </c>
      <c r="Q6451" s="11">
        <v>0.109090909090909</v>
      </c>
      <c r="R6451" s="12">
        <v>122.375</v>
      </c>
      <c r="S6451" t="s">
        <v>22</v>
      </c>
      <c r="T6451">
        <v>0</v>
      </c>
      <c r="U6451">
        <f t="shared" si="602"/>
        <v>5</v>
      </c>
      <c r="V6451">
        <f t="shared" si="603"/>
        <v>1</v>
      </c>
      <c r="W6451">
        <f t="shared" si="604"/>
        <v>3</v>
      </c>
      <c r="X6451" t="str">
        <f t="shared" si="605"/>
        <v>513</v>
      </c>
      <c r="Y6451" t="str">
        <f>IF(Table1[[#This Row],[RFM_Score]]="555","Champion", IF(AND(J6451&gt;=4,V6451&gt;=4),"Loyal", IF(U6451&lt;=2,"At Risk", IF(W6451&gt;=4,"Potential Loyalist","Others"))))</f>
        <v>Others</v>
      </c>
    </row>
    <row r="6452" spans="1:25">
      <c r="A6452" t="s">
        <v>10407</v>
      </c>
      <c r="B6452">
        <v>25</v>
      </c>
      <c r="C6452" t="s">
        <v>24</v>
      </c>
      <c r="D6452" t="s">
        <v>46</v>
      </c>
      <c r="E6452" s="6" t="s">
        <v>18522</v>
      </c>
      <c r="F6452" t="s">
        <v>21</v>
      </c>
      <c r="G6452">
        <v>5</v>
      </c>
      <c r="H6452">
        <v>5</v>
      </c>
      <c r="I6452">
        <v>54</v>
      </c>
      <c r="J6452">
        <v>2</v>
      </c>
      <c r="K6452">
        <v>244.48</v>
      </c>
      <c r="L6452" t="str">
        <f t="shared" si="600"/>
        <v/>
      </c>
      <c r="M6452">
        <v>2</v>
      </c>
      <c r="N6452" t="str">
        <f t="shared" si="601"/>
        <v/>
      </c>
      <c r="O6452">
        <v>79</v>
      </c>
      <c r="P6452" s="11">
        <v>1</v>
      </c>
      <c r="Q6452" s="11">
        <v>3.7037037037037E-2</v>
      </c>
      <c r="R6452" s="12">
        <v>122.24</v>
      </c>
      <c r="S6452" t="s">
        <v>22</v>
      </c>
      <c r="T6452">
        <v>0</v>
      </c>
      <c r="U6452">
        <f t="shared" si="602"/>
        <v>2</v>
      </c>
      <c r="V6452">
        <f t="shared" si="603"/>
        <v>1</v>
      </c>
      <c r="W6452">
        <f t="shared" si="604"/>
        <v>3</v>
      </c>
      <c r="X6452" t="str">
        <f t="shared" si="605"/>
        <v>213</v>
      </c>
      <c r="Y6452" t="str">
        <f>IF(Table1[[#This Row],[RFM_Score]]="555","Champion", IF(AND(J6452&gt;=4,V6452&gt;=4),"Loyal", IF(U6452&lt;=2,"At Risk", IF(W6452&gt;=4,"Potential Loyalist","Others"))))</f>
        <v>At Risk</v>
      </c>
    </row>
    <row r="6453" spans="1:25">
      <c r="A6453" t="s">
        <v>3364</v>
      </c>
      <c r="B6453">
        <v>27</v>
      </c>
      <c r="C6453" t="s">
        <v>19</v>
      </c>
      <c r="D6453" t="s">
        <v>46</v>
      </c>
      <c r="E6453" s="6" t="s">
        <v>18523</v>
      </c>
      <c r="F6453" t="s">
        <v>21</v>
      </c>
      <c r="G6453">
        <v>4</v>
      </c>
      <c r="H6453">
        <v>2</v>
      </c>
      <c r="I6453">
        <v>53</v>
      </c>
      <c r="J6453">
        <v>7</v>
      </c>
      <c r="K6453">
        <v>244.01</v>
      </c>
      <c r="L6453" t="str">
        <f t="shared" si="600"/>
        <v/>
      </c>
      <c r="M6453">
        <v>2</v>
      </c>
      <c r="N6453" t="str">
        <f t="shared" si="601"/>
        <v/>
      </c>
      <c r="O6453">
        <v>26</v>
      </c>
      <c r="P6453" s="11">
        <v>0.5</v>
      </c>
      <c r="Q6453" s="11">
        <v>0.13207547169811301</v>
      </c>
      <c r="R6453" s="12">
        <v>122.005</v>
      </c>
      <c r="S6453" t="s">
        <v>22</v>
      </c>
      <c r="T6453">
        <v>0</v>
      </c>
      <c r="U6453">
        <f t="shared" si="602"/>
        <v>4</v>
      </c>
      <c r="V6453">
        <f t="shared" si="603"/>
        <v>1</v>
      </c>
      <c r="W6453">
        <f t="shared" si="604"/>
        <v>3</v>
      </c>
      <c r="X6453" t="str">
        <f t="shared" si="605"/>
        <v>413</v>
      </c>
      <c r="Y6453" t="str">
        <f>IF(Table1[[#This Row],[RFM_Score]]="555","Champion", IF(AND(J6453&gt;=4,V6453&gt;=4),"Loyal", IF(U6453&lt;=2,"At Risk", IF(W6453&gt;=4,"Potential Loyalist","Others"))))</f>
        <v>Others</v>
      </c>
    </row>
    <row r="6454" spans="1:25">
      <c r="A6454" t="s">
        <v>5639</v>
      </c>
      <c r="B6454">
        <v>32</v>
      </c>
      <c r="C6454" t="s">
        <v>24</v>
      </c>
      <c r="D6454" t="s">
        <v>25</v>
      </c>
      <c r="E6454" s="6" t="s">
        <v>18524</v>
      </c>
      <c r="F6454" t="s">
        <v>26</v>
      </c>
      <c r="G6454">
        <v>4</v>
      </c>
      <c r="H6454">
        <v>2</v>
      </c>
      <c r="I6454">
        <v>50</v>
      </c>
      <c r="J6454">
        <v>2</v>
      </c>
      <c r="K6454">
        <v>243.94</v>
      </c>
      <c r="L6454" t="str">
        <f t="shared" si="600"/>
        <v/>
      </c>
      <c r="M6454">
        <v>2</v>
      </c>
      <c r="N6454" t="str">
        <f t="shared" si="601"/>
        <v/>
      </c>
      <c r="O6454">
        <v>16</v>
      </c>
      <c r="P6454" s="11">
        <v>0.5</v>
      </c>
      <c r="Q6454" s="11">
        <v>0.04</v>
      </c>
      <c r="R6454" s="12">
        <v>121.97</v>
      </c>
      <c r="S6454" t="s">
        <v>22</v>
      </c>
      <c r="T6454">
        <v>0</v>
      </c>
      <c r="U6454">
        <f t="shared" si="602"/>
        <v>5</v>
      </c>
      <c r="V6454">
        <f t="shared" si="603"/>
        <v>1</v>
      </c>
      <c r="W6454">
        <f t="shared" si="604"/>
        <v>3</v>
      </c>
      <c r="X6454" t="str">
        <f t="shared" si="605"/>
        <v>513</v>
      </c>
      <c r="Y6454" t="str">
        <f>IF(Table1[[#This Row],[RFM_Score]]="555","Champion", IF(AND(J6454&gt;=4,V6454&gt;=4),"Loyal", IF(U6454&lt;=2,"At Risk", IF(W6454&gt;=4,"Potential Loyalist","Others"))))</f>
        <v>Others</v>
      </c>
    </row>
    <row r="6455" spans="1:25">
      <c r="A6455" t="s">
        <v>5264</v>
      </c>
      <c r="B6455">
        <v>39</v>
      </c>
      <c r="C6455" t="s">
        <v>19</v>
      </c>
      <c r="D6455" t="s">
        <v>29</v>
      </c>
      <c r="E6455" s="6" t="s">
        <v>18525</v>
      </c>
      <c r="F6455" t="s">
        <v>21</v>
      </c>
      <c r="G6455">
        <v>4</v>
      </c>
      <c r="H6455">
        <v>2</v>
      </c>
      <c r="I6455">
        <v>50</v>
      </c>
      <c r="J6455">
        <v>3</v>
      </c>
      <c r="K6455">
        <v>243.45</v>
      </c>
      <c r="L6455" t="str">
        <f t="shared" si="600"/>
        <v/>
      </c>
      <c r="M6455">
        <v>2</v>
      </c>
      <c r="N6455" t="str">
        <f t="shared" si="601"/>
        <v/>
      </c>
      <c r="O6455">
        <v>4</v>
      </c>
      <c r="P6455" s="11">
        <v>0.5</v>
      </c>
      <c r="Q6455" s="11">
        <v>0.06</v>
      </c>
      <c r="R6455" s="12">
        <v>121.72499999999999</v>
      </c>
      <c r="S6455" t="s">
        <v>22</v>
      </c>
      <c r="T6455">
        <v>0</v>
      </c>
      <c r="U6455">
        <f t="shared" si="602"/>
        <v>5</v>
      </c>
      <c r="V6455">
        <f t="shared" si="603"/>
        <v>1</v>
      </c>
      <c r="W6455">
        <f t="shared" si="604"/>
        <v>3</v>
      </c>
      <c r="X6455" t="str">
        <f t="shared" si="605"/>
        <v>513</v>
      </c>
      <c r="Y6455" t="str">
        <f>IF(Table1[[#This Row],[RFM_Score]]="555","Champion", IF(AND(J6455&gt;=4,V6455&gt;=4),"Loyal", IF(U6455&lt;=2,"At Risk", IF(W6455&gt;=4,"Potential Loyalist","Others"))))</f>
        <v>Others</v>
      </c>
    </row>
    <row r="6456" spans="1:25">
      <c r="A6456" t="s">
        <v>4485</v>
      </c>
      <c r="B6456">
        <v>40</v>
      </c>
      <c r="C6456" t="s">
        <v>19</v>
      </c>
      <c r="D6456" t="s">
        <v>25</v>
      </c>
      <c r="E6456" s="6" t="s">
        <v>18526</v>
      </c>
      <c r="F6456" t="s">
        <v>60</v>
      </c>
      <c r="G6456">
        <v>2</v>
      </c>
      <c r="H6456">
        <v>1</v>
      </c>
      <c r="I6456">
        <v>46</v>
      </c>
      <c r="J6456">
        <v>1</v>
      </c>
      <c r="K6456">
        <v>243.03</v>
      </c>
      <c r="L6456" t="str">
        <f t="shared" si="600"/>
        <v/>
      </c>
      <c r="M6456">
        <v>2</v>
      </c>
      <c r="N6456" t="str">
        <f t="shared" si="601"/>
        <v/>
      </c>
      <c r="O6456">
        <v>0</v>
      </c>
      <c r="P6456" s="11">
        <v>0.5</v>
      </c>
      <c r="Q6456" s="11">
        <v>2.1739130434782601E-2</v>
      </c>
      <c r="R6456" s="12">
        <v>121.515</v>
      </c>
      <c r="S6456" t="s">
        <v>22</v>
      </c>
      <c r="T6456">
        <v>0</v>
      </c>
      <c r="U6456">
        <f t="shared" si="602"/>
        <v>5</v>
      </c>
      <c r="V6456">
        <f t="shared" si="603"/>
        <v>1</v>
      </c>
      <c r="W6456">
        <f t="shared" si="604"/>
        <v>3</v>
      </c>
      <c r="X6456" t="str">
        <f t="shared" si="605"/>
        <v>513</v>
      </c>
      <c r="Y6456" t="str">
        <f>IF(Table1[[#This Row],[RFM_Score]]="555","Champion", IF(AND(J6456&gt;=4,V6456&gt;=4),"Loyal", IF(U6456&lt;=2,"At Risk", IF(W6456&gt;=4,"Potential Loyalist","Others"))))</f>
        <v>Others</v>
      </c>
    </row>
    <row r="6457" spans="1:25">
      <c r="A6457" t="s">
        <v>11914</v>
      </c>
      <c r="B6457">
        <v>31</v>
      </c>
      <c r="C6457" t="s">
        <v>24</v>
      </c>
      <c r="D6457" t="s">
        <v>25</v>
      </c>
      <c r="E6457" s="6" t="s">
        <v>18527</v>
      </c>
      <c r="F6457" t="s">
        <v>26</v>
      </c>
      <c r="G6457">
        <v>6</v>
      </c>
      <c r="H6457">
        <v>2</v>
      </c>
      <c r="I6457">
        <v>52</v>
      </c>
      <c r="J6457">
        <v>3</v>
      </c>
      <c r="K6457">
        <v>243.03</v>
      </c>
      <c r="L6457" t="str">
        <f t="shared" si="600"/>
        <v/>
      </c>
      <c r="M6457">
        <v>2</v>
      </c>
      <c r="N6457" t="str">
        <f t="shared" si="601"/>
        <v/>
      </c>
      <c r="O6457">
        <v>28</v>
      </c>
      <c r="P6457" s="11">
        <v>0.33333333333333298</v>
      </c>
      <c r="Q6457" s="11">
        <v>5.7692307692307598E-2</v>
      </c>
      <c r="R6457" s="12">
        <v>121.515</v>
      </c>
      <c r="S6457" t="s">
        <v>22</v>
      </c>
      <c r="T6457">
        <v>0</v>
      </c>
      <c r="U6457">
        <f t="shared" si="602"/>
        <v>4</v>
      </c>
      <c r="V6457">
        <f t="shared" si="603"/>
        <v>1</v>
      </c>
      <c r="W6457">
        <f t="shared" si="604"/>
        <v>3</v>
      </c>
      <c r="X6457" t="str">
        <f t="shared" si="605"/>
        <v>413</v>
      </c>
      <c r="Y6457" t="str">
        <f>IF(Table1[[#This Row],[RFM_Score]]="555","Champion", IF(AND(J6457&gt;=4,V6457&gt;=4),"Loyal", IF(U6457&lt;=2,"At Risk", IF(W6457&gt;=4,"Potential Loyalist","Others"))))</f>
        <v>Others</v>
      </c>
    </row>
    <row r="6458" spans="1:25">
      <c r="A6458" t="s">
        <v>6014</v>
      </c>
      <c r="B6458">
        <v>42</v>
      </c>
      <c r="C6458" t="s">
        <v>24</v>
      </c>
      <c r="D6458" t="s">
        <v>49</v>
      </c>
      <c r="E6458" s="6" t="s">
        <v>18528</v>
      </c>
      <c r="F6458" t="s">
        <v>30</v>
      </c>
      <c r="G6458">
        <v>6</v>
      </c>
      <c r="H6458">
        <v>1</v>
      </c>
      <c r="I6458">
        <v>57</v>
      </c>
      <c r="J6458">
        <v>4</v>
      </c>
      <c r="K6458">
        <v>242.9</v>
      </c>
      <c r="L6458" t="str">
        <f t="shared" si="600"/>
        <v/>
      </c>
      <c r="M6458">
        <v>2</v>
      </c>
      <c r="N6458" t="str">
        <f t="shared" si="601"/>
        <v/>
      </c>
      <c r="O6458">
        <v>20</v>
      </c>
      <c r="P6458" s="11">
        <v>0.16666666666666599</v>
      </c>
      <c r="Q6458" s="11">
        <v>7.0175438596491196E-2</v>
      </c>
      <c r="R6458" s="12">
        <v>121.45</v>
      </c>
      <c r="S6458" t="s">
        <v>22</v>
      </c>
      <c r="T6458">
        <v>0</v>
      </c>
      <c r="U6458">
        <f t="shared" si="602"/>
        <v>5</v>
      </c>
      <c r="V6458">
        <f t="shared" si="603"/>
        <v>1</v>
      </c>
      <c r="W6458">
        <f t="shared" si="604"/>
        <v>3</v>
      </c>
      <c r="X6458" t="str">
        <f t="shared" si="605"/>
        <v>513</v>
      </c>
      <c r="Y6458" t="str">
        <f>IF(Table1[[#This Row],[RFM_Score]]="555","Champion", IF(AND(J6458&gt;=4,V6458&gt;=4),"Loyal", IF(U6458&lt;=2,"At Risk", IF(W6458&gt;=4,"Potential Loyalist","Others"))))</f>
        <v>Others</v>
      </c>
    </row>
    <row r="6459" spans="1:25">
      <c r="A6459" t="s">
        <v>3498</v>
      </c>
      <c r="B6459">
        <v>57</v>
      </c>
      <c r="C6459" t="s">
        <v>19</v>
      </c>
      <c r="D6459" t="s">
        <v>25</v>
      </c>
      <c r="E6459" s="6" t="s">
        <v>18529</v>
      </c>
      <c r="F6459" t="s">
        <v>26</v>
      </c>
      <c r="G6459">
        <v>2</v>
      </c>
      <c r="H6459">
        <v>0</v>
      </c>
      <c r="I6459">
        <v>51</v>
      </c>
      <c r="J6459">
        <v>1</v>
      </c>
      <c r="K6459">
        <v>242.88</v>
      </c>
      <c r="L6459" t="str">
        <f t="shared" si="600"/>
        <v/>
      </c>
      <c r="M6459">
        <v>2</v>
      </c>
      <c r="N6459" t="str">
        <f t="shared" si="601"/>
        <v/>
      </c>
      <c r="O6459">
        <v>59</v>
      </c>
      <c r="P6459" s="11">
        <v>0</v>
      </c>
      <c r="Q6459" s="11">
        <v>1.9607843137254902E-2</v>
      </c>
      <c r="R6459" s="12">
        <v>121.44</v>
      </c>
      <c r="S6459" t="s">
        <v>22</v>
      </c>
      <c r="T6459">
        <v>0</v>
      </c>
      <c r="U6459">
        <f t="shared" si="602"/>
        <v>3</v>
      </c>
      <c r="V6459">
        <f t="shared" si="603"/>
        <v>1</v>
      </c>
      <c r="W6459">
        <f t="shared" si="604"/>
        <v>3</v>
      </c>
      <c r="X6459" t="str">
        <f t="shared" si="605"/>
        <v>313</v>
      </c>
      <c r="Y6459" t="str">
        <f>IF(Table1[[#This Row],[RFM_Score]]="555","Champion", IF(AND(J6459&gt;=4,V6459&gt;=4),"Loyal", IF(U6459&lt;=2,"At Risk", IF(W6459&gt;=4,"Potential Loyalist","Others"))))</f>
        <v>Others</v>
      </c>
    </row>
    <row r="6460" spans="1:25">
      <c r="A6460" t="s">
        <v>161</v>
      </c>
      <c r="B6460">
        <v>42</v>
      </c>
      <c r="C6460" t="s">
        <v>24</v>
      </c>
      <c r="D6460" t="s">
        <v>25</v>
      </c>
      <c r="E6460" s="6" t="s">
        <v>18530</v>
      </c>
      <c r="F6460" t="s">
        <v>21</v>
      </c>
      <c r="G6460">
        <v>5</v>
      </c>
      <c r="H6460">
        <v>3</v>
      </c>
      <c r="I6460">
        <v>51</v>
      </c>
      <c r="J6460">
        <v>3</v>
      </c>
      <c r="K6460">
        <v>241.77</v>
      </c>
      <c r="L6460" t="str">
        <f t="shared" si="600"/>
        <v/>
      </c>
      <c r="M6460">
        <v>2</v>
      </c>
      <c r="N6460" t="str">
        <f t="shared" si="601"/>
        <v/>
      </c>
      <c r="O6460">
        <v>4</v>
      </c>
      <c r="P6460" s="11">
        <v>0.6</v>
      </c>
      <c r="Q6460" s="11">
        <v>5.8823529411764698E-2</v>
      </c>
      <c r="R6460" s="12">
        <v>120.88500000000001</v>
      </c>
      <c r="S6460" t="s">
        <v>22</v>
      </c>
      <c r="T6460">
        <v>0</v>
      </c>
      <c r="U6460">
        <f t="shared" si="602"/>
        <v>5</v>
      </c>
      <c r="V6460">
        <f t="shared" si="603"/>
        <v>1</v>
      </c>
      <c r="W6460">
        <f t="shared" si="604"/>
        <v>3</v>
      </c>
      <c r="X6460" t="str">
        <f t="shared" si="605"/>
        <v>513</v>
      </c>
      <c r="Y6460" t="str">
        <f>IF(Table1[[#This Row],[RFM_Score]]="555","Champion", IF(AND(J6460&gt;=4,V6460&gt;=4),"Loyal", IF(U6460&lt;=2,"At Risk", IF(W6460&gt;=4,"Potential Loyalist","Others"))))</f>
        <v>Others</v>
      </c>
    </row>
    <row r="6461" spans="1:25">
      <c r="A6461" t="s">
        <v>3242</v>
      </c>
      <c r="B6461">
        <v>26</v>
      </c>
      <c r="C6461" t="s">
        <v>19</v>
      </c>
      <c r="D6461" t="s">
        <v>49</v>
      </c>
      <c r="E6461" s="6" t="s">
        <v>18531</v>
      </c>
      <c r="F6461" t="s">
        <v>37</v>
      </c>
      <c r="G6461">
        <v>2</v>
      </c>
      <c r="H6461">
        <v>1</v>
      </c>
      <c r="I6461">
        <v>46</v>
      </c>
      <c r="J6461">
        <v>3</v>
      </c>
      <c r="K6461">
        <v>241.32</v>
      </c>
      <c r="L6461" t="str">
        <f t="shared" si="600"/>
        <v/>
      </c>
      <c r="M6461">
        <v>2</v>
      </c>
      <c r="N6461" t="str">
        <f t="shared" si="601"/>
        <v/>
      </c>
      <c r="O6461">
        <v>0</v>
      </c>
      <c r="P6461" s="11">
        <v>0.5</v>
      </c>
      <c r="Q6461" s="11">
        <v>6.5217391304347797E-2</v>
      </c>
      <c r="R6461" s="12">
        <v>120.66</v>
      </c>
      <c r="S6461" t="s">
        <v>22</v>
      </c>
      <c r="T6461">
        <v>0</v>
      </c>
      <c r="U6461">
        <f t="shared" si="602"/>
        <v>5</v>
      </c>
      <c r="V6461">
        <f t="shared" si="603"/>
        <v>1</v>
      </c>
      <c r="W6461">
        <f t="shared" si="604"/>
        <v>3</v>
      </c>
      <c r="X6461" t="str">
        <f t="shared" si="605"/>
        <v>513</v>
      </c>
      <c r="Y6461" t="str">
        <f>IF(Table1[[#This Row],[RFM_Score]]="555","Champion", IF(AND(J6461&gt;=4,V6461&gt;=4),"Loyal", IF(U6461&lt;=2,"At Risk", IF(W6461&gt;=4,"Potential Loyalist","Others"))))</f>
        <v>Others</v>
      </c>
    </row>
    <row r="6462" spans="1:25">
      <c r="A6462" t="s">
        <v>5557</v>
      </c>
      <c r="B6462">
        <v>26</v>
      </c>
      <c r="C6462" t="s">
        <v>24</v>
      </c>
      <c r="D6462" t="s">
        <v>35</v>
      </c>
      <c r="E6462" s="6" t="s">
        <v>18532</v>
      </c>
      <c r="F6462" t="s">
        <v>26</v>
      </c>
      <c r="G6462">
        <v>5</v>
      </c>
      <c r="H6462">
        <v>3</v>
      </c>
      <c r="I6462">
        <v>55</v>
      </c>
      <c r="J6462">
        <v>6</v>
      </c>
      <c r="K6462">
        <v>241.23</v>
      </c>
      <c r="L6462" t="str">
        <f t="shared" si="600"/>
        <v/>
      </c>
      <c r="M6462">
        <v>2</v>
      </c>
      <c r="N6462" t="str">
        <f t="shared" si="601"/>
        <v/>
      </c>
      <c r="O6462">
        <v>3</v>
      </c>
      <c r="P6462" s="11">
        <v>0.6</v>
      </c>
      <c r="Q6462" s="11">
        <v>0.109090909090909</v>
      </c>
      <c r="R6462" s="12">
        <v>120.61499999999999</v>
      </c>
      <c r="S6462" t="s">
        <v>22</v>
      </c>
      <c r="T6462">
        <v>0</v>
      </c>
      <c r="U6462">
        <f t="shared" si="602"/>
        <v>5</v>
      </c>
      <c r="V6462">
        <f t="shared" si="603"/>
        <v>1</v>
      </c>
      <c r="W6462">
        <f t="shared" si="604"/>
        <v>3</v>
      </c>
      <c r="X6462" t="str">
        <f t="shared" si="605"/>
        <v>513</v>
      </c>
      <c r="Y6462" t="str">
        <f>IF(Table1[[#This Row],[RFM_Score]]="555","Champion", IF(AND(J6462&gt;=4,V6462&gt;=4),"Loyal", IF(U6462&lt;=2,"At Risk", IF(W6462&gt;=4,"Potential Loyalist","Others"))))</f>
        <v>Others</v>
      </c>
    </row>
    <row r="6463" spans="1:25">
      <c r="A6463" t="s">
        <v>10321</v>
      </c>
      <c r="B6463">
        <v>36</v>
      </c>
      <c r="C6463" t="s">
        <v>24</v>
      </c>
      <c r="D6463" t="s">
        <v>25</v>
      </c>
      <c r="E6463" s="6" t="s">
        <v>18533</v>
      </c>
      <c r="F6463" t="s">
        <v>21</v>
      </c>
      <c r="G6463">
        <v>1</v>
      </c>
      <c r="H6463">
        <v>0</v>
      </c>
      <c r="I6463">
        <v>60</v>
      </c>
      <c r="J6463">
        <v>0</v>
      </c>
      <c r="K6463">
        <v>241.22</v>
      </c>
      <c r="L6463" t="str">
        <f t="shared" si="600"/>
        <v/>
      </c>
      <c r="M6463">
        <v>2</v>
      </c>
      <c r="N6463" t="str">
        <f t="shared" si="601"/>
        <v/>
      </c>
      <c r="O6463">
        <v>40</v>
      </c>
      <c r="P6463" s="11">
        <v>0</v>
      </c>
      <c r="Q6463" s="11">
        <v>0</v>
      </c>
      <c r="R6463" s="12">
        <v>120.61</v>
      </c>
      <c r="S6463" t="s">
        <v>22</v>
      </c>
      <c r="T6463">
        <v>0</v>
      </c>
      <c r="U6463">
        <f t="shared" si="602"/>
        <v>4</v>
      </c>
      <c r="V6463">
        <f t="shared" si="603"/>
        <v>1</v>
      </c>
      <c r="W6463">
        <f t="shared" si="604"/>
        <v>3</v>
      </c>
      <c r="X6463" t="str">
        <f t="shared" si="605"/>
        <v>413</v>
      </c>
      <c r="Y6463" t="str">
        <f>IF(Table1[[#This Row],[RFM_Score]]="555","Champion", IF(AND(J6463&gt;=4,V6463&gt;=4),"Loyal", IF(U6463&lt;=2,"At Risk", IF(W6463&gt;=4,"Potential Loyalist","Others"))))</f>
        <v>Others</v>
      </c>
    </row>
    <row r="6464" spans="1:25">
      <c r="A6464" t="s">
        <v>357</v>
      </c>
      <c r="B6464">
        <v>36</v>
      </c>
      <c r="C6464" t="s">
        <v>24</v>
      </c>
      <c r="D6464" t="s">
        <v>49</v>
      </c>
      <c r="E6464" s="6" t="s">
        <v>18534</v>
      </c>
      <c r="F6464" t="s">
        <v>21</v>
      </c>
      <c r="G6464">
        <v>4</v>
      </c>
      <c r="H6464">
        <v>2</v>
      </c>
      <c r="I6464">
        <v>46</v>
      </c>
      <c r="J6464">
        <v>2</v>
      </c>
      <c r="K6464">
        <v>241.2</v>
      </c>
      <c r="L6464" t="str">
        <f t="shared" si="600"/>
        <v/>
      </c>
      <c r="M6464">
        <v>2</v>
      </c>
      <c r="N6464" t="str">
        <f t="shared" si="601"/>
        <v/>
      </c>
      <c r="O6464">
        <v>20</v>
      </c>
      <c r="P6464" s="11">
        <v>0.5</v>
      </c>
      <c r="Q6464" s="11">
        <v>4.3478260869565202E-2</v>
      </c>
      <c r="R6464" s="12">
        <v>120.6</v>
      </c>
      <c r="S6464" t="s">
        <v>22</v>
      </c>
      <c r="T6464">
        <v>0</v>
      </c>
      <c r="U6464">
        <f t="shared" si="602"/>
        <v>5</v>
      </c>
      <c r="V6464">
        <f t="shared" si="603"/>
        <v>1</v>
      </c>
      <c r="W6464">
        <f t="shared" si="604"/>
        <v>3</v>
      </c>
      <c r="X6464" t="str">
        <f t="shared" si="605"/>
        <v>513</v>
      </c>
      <c r="Y6464" t="str">
        <f>IF(Table1[[#This Row],[RFM_Score]]="555","Champion", IF(AND(J6464&gt;=4,V6464&gt;=4),"Loyal", IF(U6464&lt;=2,"At Risk", IF(W6464&gt;=4,"Potential Loyalist","Others"))))</f>
        <v>Others</v>
      </c>
    </row>
    <row r="6465" spans="1:25">
      <c r="A6465" t="s">
        <v>9396</v>
      </c>
      <c r="B6465">
        <v>38</v>
      </c>
      <c r="C6465" t="s">
        <v>24</v>
      </c>
      <c r="D6465" t="s">
        <v>25</v>
      </c>
      <c r="E6465" s="6" t="s">
        <v>18535</v>
      </c>
      <c r="F6465" t="s">
        <v>30</v>
      </c>
      <c r="G6465">
        <v>2</v>
      </c>
      <c r="H6465">
        <v>0</v>
      </c>
      <c r="I6465">
        <v>47</v>
      </c>
      <c r="J6465">
        <v>1</v>
      </c>
      <c r="K6465">
        <v>241.01</v>
      </c>
      <c r="L6465" t="str">
        <f t="shared" si="600"/>
        <v/>
      </c>
      <c r="M6465">
        <v>2</v>
      </c>
      <c r="N6465" t="str">
        <f t="shared" si="601"/>
        <v/>
      </c>
      <c r="O6465">
        <v>7</v>
      </c>
      <c r="P6465" s="11">
        <v>0</v>
      </c>
      <c r="Q6465" s="11">
        <v>2.1276595744680799E-2</v>
      </c>
      <c r="R6465" s="12">
        <v>120.505</v>
      </c>
      <c r="S6465" t="s">
        <v>22</v>
      </c>
      <c r="T6465">
        <v>0</v>
      </c>
      <c r="U6465">
        <f t="shared" si="602"/>
        <v>5</v>
      </c>
      <c r="V6465">
        <f t="shared" si="603"/>
        <v>1</v>
      </c>
      <c r="W6465">
        <f t="shared" si="604"/>
        <v>3</v>
      </c>
      <c r="X6465" t="str">
        <f t="shared" si="605"/>
        <v>513</v>
      </c>
      <c r="Y6465" t="str">
        <f>IF(Table1[[#This Row],[RFM_Score]]="555","Champion", IF(AND(J6465&gt;=4,V6465&gt;=4),"Loyal", IF(U6465&lt;=2,"At Risk", IF(W6465&gt;=4,"Potential Loyalist","Others"))))</f>
        <v>Others</v>
      </c>
    </row>
    <row r="6466" spans="1:25">
      <c r="A6466" t="s">
        <v>9404</v>
      </c>
      <c r="B6466">
        <v>51</v>
      </c>
      <c r="C6466" t="s">
        <v>24</v>
      </c>
      <c r="D6466" t="s">
        <v>25</v>
      </c>
      <c r="E6466" s="6" t="s">
        <v>18536</v>
      </c>
      <c r="F6466" t="s">
        <v>26</v>
      </c>
      <c r="G6466">
        <v>3</v>
      </c>
      <c r="H6466">
        <v>0</v>
      </c>
      <c r="I6466">
        <v>48</v>
      </c>
      <c r="J6466">
        <v>0</v>
      </c>
      <c r="K6466">
        <v>240.98</v>
      </c>
      <c r="L6466" t="str">
        <f t="shared" ref="L6466:L6529" si="606">IF(OR(K6466&lt;$AC$10, K6466&gt;$AC$11), "OUTLIER", "")</f>
        <v/>
      </c>
      <c r="M6466">
        <v>2</v>
      </c>
      <c r="N6466" t="str">
        <f t="shared" ref="N6466:N6529" si="607">IF(OR(M6466&lt;$AC$16, M6466&gt;$AC$17), "OUTLIER", "")</f>
        <v/>
      </c>
      <c r="O6466">
        <v>5</v>
      </c>
      <c r="P6466" s="11">
        <v>0</v>
      </c>
      <c r="Q6466" s="11">
        <v>0</v>
      </c>
      <c r="R6466" s="12">
        <v>120.49</v>
      </c>
      <c r="S6466" t="s">
        <v>22</v>
      </c>
      <c r="T6466">
        <v>0</v>
      </c>
      <c r="U6466">
        <f t="shared" ref="U6466:U6529" si="608">IF(O6466&lt;=20,5,IF(O6466&lt;=40,4,IF(O6466&lt;=70,3,IF(O6466&lt;=100,2,1))))</f>
        <v>5</v>
      </c>
      <c r="V6466">
        <f t="shared" ref="V6466:V6529" si="609">IF(M6466&gt;=11,5,IF(M6466&gt;=9,4,IF(M6466&gt;=7,3,IF(M6466&gt;=5,2,1))))</f>
        <v>1</v>
      </c>
      <c r="W6466">
        <f t="shared" ref="W6466:W6529" si="610">IF(K6466&gt;=500,5,IF(K6466&gt;=300,4,IF(K6466&gt;=150,3,IF(K6466&gt;=50,2,1))))</f>
        <v>3</v>
      </c>
      <c r="X6466" t="str">
        <f t="shared" ref="X6466:X6529" si="611">U6466 &amp; V6466 &amp; W6466</f>
        <v>513</v>
      </c>
      <c r="Y6466" t="str">
        <f>IF(Table1[[#This Row],[RFM_Score]]="555","Champion", IF(AND(J6466&gt;=4,V6466&gt;=4),"Loyal", IF(U6466&lt;=2,"At Risk", IF(W6466&gt;=4,"Potential Loyalist","Others"))))</f>
        <v>Others</v>
      </c>
    </row>
    <row r="6467" spans="1:25">
      <c r="A6467" t="s">
        <v>2021</v>
      </c>
      <c r="B6467">
        <v>46</v>
      </c>
      <c r="C6467" t="s">
        <v>19</v>
      </c>
      <c r="D6467" t="s">
        <v>25</v>
      </c>
      <c r="E6467" s="6" t="s">
        <v>18537</v>
      </c>
      <c r="F6467" t="s">
        <v>30</v>
      </c>
      <c r="G6467">
        <v>3</v>
      </c>
      <c r="H6467">
        <v>0</v>
      </c>
      <c r="I6467">
        <v>57</v>
      </c>
      <c r="J6467">
        <v>3</v>
      </c>
      <c r="K6467">
        <v>240.64</v>
      </c>
      <c r="L6467" t="str">
        <f t="shared" si="606"/>
        <v/>
      </c>
      <c r="M6467">
        <v>2</v>
      </c>
      <c r="N6467" t="str">
        <f t="shared" si="607"/>
        <v/>
      </c>
      <c r="O6467">
        <v>13</v>
      </c>
      <c r="P6467" s="11">
        <v>0</v>
      </c>
      <c r="Q6467" s="11">
        <v>5.2631578947368397E-2</v>
      </c>
      <c r="R6467" s="12">
        <v>120.32</v>
      </c>
      <c r="S6467" t="s">
        <v>22</v>
      </c>
      <c r="T6467">
        <v>0</v>
      </c>
      <c r="U6467">
        <f t="shared" si="608"/>
        <v>5</v>
      </c>
      <c r="V6467">
        <f t="shared" si="609"/>
        <v>1</v>
      </c>
      <c r="W6467">
        <f t="shared" si="610"/>
        <v>3</v>
      </c>
      <c r="X6467" t="str">
        <f t="shared" si="611"/>
        <v>513</v>
      </c>
      <c r="Y6467" t="str">
        <f>IF(Table1[[#This Row],[RFM_Score]]="555","Champion", IF(AND(J6467&gt;=4,V6467&gt;=4),"Loyal", IF(U6467&lt;=2,"At Risk", IF(W6467&gt;=4,"Potential Loyalist","Others"))))</f>
        <v>Others</v>
      </c>
    </row>
    <row r="6468" spans="1:25">
      <c r="A6468" t="s">
        <v>1428</v>
      </c>
      <c r="B6468">
        <v>26</v>
      </c>
      <c r="C6468" t="s">
        <v>24</v>
      </c>
      <c r="D6468" t="s">
        <v>49</v>
      </c>
      <c r="E6468" s="6" t="s">
        <v>18538</v>
      </c>
      <c r="F6468" t="s">
        <v>60</v>
      </c>
      <c r="G6468">
        <v>2</v>
      </c>
      <c r="H6468">
        <v>1</v>
      </c>
      <c r="I6468">
        <v>41</v>
      </c>
      <c r="J6468">
        <v>4</v>
      </c>
      <c r="K6468">
        <v>240.56</v>
      </c>
      <c r="L6468" t="str">
        <f t="shared" si="606"/>
        <v/>
      </c>
      <c r="M6468">
        <v>2</v>
      </c>
      <c r="N6468" t="str">
        <f t="shared" si="607"/>
        <v/>
      </c>
      <c r="O6468">
        <v>87</v>
      </c>
      <c r="P6468" s="11">
        <v>0.5</v>
      </c>
      <c r="Q6468" s="11">
        <v>9.7560975609756101E-2</v>
      </c>
      <c r="R6468" s="12">
        <v>120.28</v>
      </c>
      <c r="S6468" t="s">
        <v>22</v>
      </c>
      <c r="T6468">
        <v>0</v>
      </c>
      <c r="U6468">
        <f t="shared" si="608"/>
        <v>2</v>
      </c>
      <c r="V6468">
        <f t="shared" si="609"/>
        <v>1</v>
      </c>
      <c r="W6468">
        <f t="shared" si="610"/>
        <v>3</v>
      </c>
      <c r="X6468" t="str">
        <f t="shared" si="611"/>
        <v>213</v>
      </c>
      <c r="Y6468" t="str">
        <f>IF(Table1[[#This Row],[RFM_Score]]="555","Champion", IF(AND(J6468&gt;=4,V6468&gt;=4),"Loyal", IF(U6468&lt;=2,"At Risk", IF(W6468&gt;=4,"Potential Loyalist","Others"))))</f>
        <v>At Risk</v>
      </c>
    </row>
    <row r="6469" spans="1:25">
      <c r="A6469" t="s">
        <v>5053</v>
      </c>
      <c r="B6469">
        <v>18</v>
      </c>
      <c r="C6469" t="s">
        <v>24</v>
      </c>
      <c r="D6469" t="s">
        <v>41</v>
      </c>
      <c r="E6469" s="6" t="s">
        <v>18539</v>
      </c>
      <c r="F6469" t="s">
        <v>26</v>
      </c>
      <c r="G6469">
        <v>3</v>
      </c>
      <c r="H6469">
        <v>2</v>
      </c>
      <c r="I6469">
        <v>51</v>
      </c>
      <c r="J6469">
        <v>3</v>
      </c>
      <c r="K6469">
        <v>240.17</v>
      </c>
      <c r="L6469" t="str">
        <f t="shared" si="606"/>
        <v/>
      </c>
      <c r="M6469">
        <v>2</v>
      </c>
      <c r="N6469" t="str">
        <f t="shared" si="607"/>
        <v/>
      </c>
      <c r="O6469">
        <v>9</v>
      </c>
      <c r="P6469" s="11">
        <v>0.66666666666666596</v>
      </c>
      <c r="Q6469" s="11">
        <v>5.8823529411764698E-2</v>
      </c>
      <c r="R6469" s="12">
        <v>120.08499999999999</v>
      </c>
      <c r="S6469" t="s">
        <v>22</v>
      </c>
      <c r="T6469">
        <v>0</v>
      </c>
      <c r="U6469">
        <f t="shared" si="608"/>
        <v>5</v>
      </c>
      <c r="V6469">
        <f t="shared" si="609"/>
        <v>1</v>
      </c>
      <c r="W6469">
        <f t="shared" si="610"/>
        <v>3</v>
      </c>
      <c r="X6469" t="str">
        <f t="shared" si="611"/>
        <v>513</v>
      </c>
      <c r="Y6469" t="str">
        <f>IF(Table1[[#This Row],[RFM_Score]]="555","Champion", IF(AND(J6469&gt;=4,V6469&gt;=4),"Loyal", IF(U6469&lt;=2,"At Risk", IF(W6469&gt;=4,"Potential Loyalist","Others"))))</f>
        <v>Others</v>
      </c>
    </row>
    <row r="6470" spans="1:25">
      <c r="A6470" t="s">
        <v>7510</v>
      </c>
      <c r="B6470">
        <v>50</v>
      </c>
      <c r="C6470" t="s">
        <v>19</v>
      </c>
      <c r="D6470" t="s">
        <v>25</v>
      </c>
      <c r="E6470" s="6" t="s">
        <v>18540</v>
      </c>
      <c r="F6470" t="s">
        <v>26</v>
      </c>
      <c r="G6470">
        <v>4</v>
      </c>
      <c r="H6470">
        <v>2</v>
      </c>
      <c r="I6470">
        <v>49</v>
      </c>
      <c r="J6470">
        <v>1</v>
      </c>
      <c r="K6470">
        <v>239.93</v>
      </c>
      <c r="L6470" t="str">
        <f t="shared" si="606"/>
        <v/>
      </c>
      <c r="M6470">
        <v>2</v>
      </c>
      <c r="N6470" t="str">
        <f t="shared" si="607"/>
        <v/>
      </c>
      <c r="O6470">
        <v>2</v>
      </c>
      <c r="P6470" s="11">
        <v>0.5</v>
      </c>
      <c r="Q6470" s="11">
        <v>2.04081632653061E-2</v>
      </c>
      <c r="R6470" s="12">
        <v>119.965</v>
      </c>
      <c r="S6470" t="s">
        <v>22</v>
      </c>
      <c r="T6470">
        <v>0</v>
      </c>
      <c r="U6470">
        <f t="shared" si="608"/>
        <v>5</v>
      </c>
      <c r="V6470">
        <f t="shared" si="609"/>
        <v>1</v>
      </c>
      <c r="W6470">
        <f t="shared" si="610"/>
        <v>3</v>
      </c>
      <c r="X6470" t="str">
        <f t="shared" si="611"/>
        <v>513</v>
      </c>
      <c r="Y6470" t="str">
        <f>IF(Table1[[#This Row],[RFM_Score]]="555","Champion", IF(AND(J6470&gt;=4,V6470&gt;=4),"Loyal", IF(U6470&lt;=2,"At Risk", IF(W6470&gt;=4,"Potential Loyalist","Others"))))</f>
        <v>Others</v>
      </c>
    </row>
    <row r="6471" spans="1:25">
      <c r="A6471" t="s">
        <v>11006</v>
      </c>
      <c r="B6471">
        <v>40</v>
      </c>
      <c r="C6471" t="s">
        <v>19</v>
      </c>
      <c r="D6471" t="s">
        <v>25</v>
      </c>
      <c r="E6471" s="6" t="s">
        <v>18541</v>
      </c>
      <c r="F6471" t="s">
        <v>26</v>
      </c>
      <c r="G6471">
        <v>5</v>
      </c>
      <c r="H6471">
        <v>0</v>
      </c>
      <c r="I6471">
        <v>54</v>
      </c>
      <c r="J6471">
        <v>1</v>
      </c>
      <c r="K6471">
        <v>239.55</v>
      </c>
      <c r="L6471" t="str">
        <f t="shared" si="606"/>
        <v/>
      </c>
      <c r="M6471">
        <v>2</v>
      </c>
      <c r="N6471" t="str">
        <f t="shared" si="607"/>
        <v/>
      </c>
      <c r="O6471">
        <v>4</v>
      </c>
      <c r="P6471" s="11">
        <v>0</v>
      </c>
      <c r="Q6471" s="11">
        <v>1.85185185185185E-2</v>
      </c>
      <c r="R6471" s="12">
        <v>119.77500000000001</v>
      </c>
      <c r="S6471" t="s">
        <v>22</v>
      </c>
      <c r="T6471">
        <v>0</v>
      </c>
      <c r="U6471">
        <f t="shared" si="608"/>
        <v>5</v>
      </c>
      <c r="V6471">
        <f t="shared" si="609"/>
        <v>1</v>
      </c>
      <c r="W6471">
        <f t="shared" si="610"/>
        <v>3</v>
      </c>
      <c r="X6471" t="str">
        <f t="shared" si="611"/>
        <v>513</v>
      </c>
      <c r="Y6471" t="str">
        <f>IF(Table1[[#This Row],[RFM_Score]]="555","Champion", IF(AND(J6471&gt;=4,V6471&gt;=4),"Loyal", IF(U6471&lt;=2,"At Risk", IF(W6471&gt;=4,"Potential Loyalist","Others"))))</f>
        <v>Others</v>
      </c>
    </row>
    <row r="6472" spans="1:25">
      <c r="A6472" t="s">
        <v>10724</v>
      </c>
      <c r="B6472">
        <v>31</v>
      </c>
      <c r="C6472" t="s">
        <v>19</v>
      </c>
      <c r="D6472" t="s">
        <v>25</v>
      </c>
      <c r="E6472" s="6" t="s">
        <v>18542</v>
      </c>
      <c r="F6472" t="s">
        <v>30</v>
      </c>
      <c r="G6472">
        <v>3</v>
      </c>
      <c r="H6472">
        <v>0</v>
      </c>
      <c r="I6472">
        <v>57</v>
      </c>
      <c r="J6472">
        <v>1</v>
      </c>
      <c r="K6472">
        <v>239.26</v>
      </c>
      <c r="L6472" t="str">
        <f t="shared" si="606"/>
        <v/>
      </c>
      <c r="M6472">
        <v>2</v>
      </c>
      <c r="N6472" t="str">
        <f t="shared" si="607"/>
        <v/>
      </c>
      <c r="O6472">
        <v>3</v>
      </c>
      <c r="P6472" s="11">
        <v>0</v>
      </c>
      <c r="Q6472" s="11">
        <v>1.7543859649122799E-2</v>
      </c>
      <c r="R6472" s="12">
        <v>119.63</v>
      </c>
      <c r="S6472" t="s">
        <v>22</v>
      </c>
      <c r="T6472">
        <v>0</v>
      </c>
      <c r="U6472">
        <f t="shared" si="608"/>
        <v>5</v>
      </c>
      <c r="V6472">
        <f t="shared" si="609"/>
        <v>1</v>
      </c>
      <c r="W6472">
        <f t="shared" si="610"/>
        <v>3</v>
      </c>
      <c r="X6472" t="str">
        <f t="shared" si="611"/>
        <v>513</v>
      </c>
      <c r="Y6472" t="str">
        <f>IF(Table1[[#This Row],[RFM_Score]]="555","Champion", IF(AND(J6472&gt;=4,V6472&gt;=4),"Loyal", IF(U6472&lt;=2,"At Risk", IF(W6472&gt;=4,"Potential Loyalist","Others"))))</f>
        <v>Others</v>
      </c>
    </row>
    <row r="6473" spans="1:25">
      <c r="A6473" t="s">
        <v>10003</v>
      </c>
      <c r="B6473">
        <v>29</v>
      </c>
      <c r="C6473" t="s">
        <v>24</v>
      </c>
      <c r="D6473" t="s">
        <v>35</v>
      </c>
      <c r="E6473" s="6" t="s">
        <v>18543</v>
      </c>
      <c r="F6473" t="s">
        <v>21</v>
      </c>
      <c r="G6473">
        <v>3</v>
      </c>
      <c r="H6473">
        <v>0</v>
      </c>
      <c r="I6473">
        <v>50</v>
      </c>
      <c r="J6473">
        <v>6</v>
      </c>
      <c r="K6473">
        <v>239.23</v>
      </c>
      <c r="L6473" t="str">
        <f t="shared" si="606"/>
        <v/>
      </c>
      <c r="M6473">
        <v>2</v>
      </c>
      <c r="N6473" t="str">
        <f t="shared" si="607"/>
        <v/>
      </c>
      <c r="O6473">
        <v>12</v>
      </c>
      <c r="P6473" s="11">
        <v>0</v>
      </c>
      <c r="Q6473" s="11">
        <v>0.12</v>
      </c>
      <c r="R6473" s="12">
        <v>119.61499999999999</v>
      </c>
      <c r="S6473" t="s">
        <v>22</v>
      </c>
      <c r="T6473">
        <v>0</v>
      </c>
      <c r="U6473">
        <f t="shared" si="608"/>
        <v>5</v>
      </c>
      <c r="V6473">
        <f t="shared" si="609"/>
        <v>1</v>
      </c>
      <c r="W6473">
        <f t="shared" si="610"/>
        <v>3</v>
      </c>
      <c r="X6473" t="str">
        <f t="shared" si="611"/>
        <v>513</v>
      </c>
      <c r="Y6473" t="str">
        <f>IF(Table1[[#This Row],[RFM_Score]]="555","Champion", IF(AND(J6473&gt;=4,V6473&gt;=4),"Loyal", IF(U6473&lt;=2,"At Risk", IF(W6473&gt;=4,"Potential Loyalist","Others"))))</f>
        <v>Others</v>
      </c>
    </row>
    <row r="6474" spans="1:25">
      <c r="A6474" t="s">
        <v>1829</v>
      </c>
      <c r="B6474">
        <v>33</v>
      </c>
      <c r="C6474" t="s">
        <v>24</v>
      </c>
      <c r="D6474" t="s">
        <v>25</v>
      </c>
      <c r="E6474" s="6" t="s">
        <v>18544</v>
      </c>
      <c r="F6474" t="s">
        <v>60</v>
      </c>
      <c r="G6474">
        <v>2</v>
      </c>
      <c r="H6474">
        <v>1</v>
      </c>
      <c r="I6474">
        <v>45</v>
      </c>
      <c r="J6474">
        <v>0</v>
      </c>
      <c r="K6474">
        <v>238.91</v>
      </c>
      <c r="L6474" t="str">
        <f t="shared" si="606"/>
        <v/>
      </c>
      <c r="M6474">
        <v>2</v>
      </c>
      <c r="N6474" t="str">
        <f t="shared" si="607"/>
        <v/>
      </c>
      <c r="O6474">
        <v>93</v>
      </c>
      <c r="P6474" s="11">
        <v>0.5</v>
      </c>
      <c r="Q6474" s="11">
        <v>0</v>
      </c>
      <c r="R6474" s="12">
        <v>119.455</v>
      </c>
      <c r="S6474" t="s">
        <v>22</v>
      </c>
      <c r="T6474">
        <v>1</v>
      </c>
      <c r="U6474">
        <f t="shared" si="608"/>
        <v>2</v>
      </c>
      <c r="V6474">
        <f t="shared" si="609"/>
        <v>1</v>
      </c>
      <c r="W6474">
        <f t="shared" si="610"/>
        <v>3</v>
      </c>
      <c r="X6474" t="str">
        <f t="shared" si="611"/>
        <v>213</v>
      </c>
      <c r="Y6474" t="str">
        <f>IF(Table1[[#This Row],[RFM_Score]]="555","Champion", IF(AND(J6474&gt;=4,V6474&gt;=4),"Loyal", IF(U6474&lt;=2,"At Risk", IF(W6474&gt;=4,"Potential Loyalist","Others"))))</f>
        <v>At Risk</v>
      </c>
    </row>
    <row r="6475" spans="1:25">
      <c r="A6475" t="s">
        <v>10541</v>
      </c>
      <c r="B6475">
        <v>35</v>
      </c>
      <c r="C6475" t="s">
        <v>19</v>
      </c>
      <c r="D6475" t="s">
        <v>41</v>
      </c>
      <c r="E6475" s="6" t="s">
        <v>18545</v>
      </c>
      <c r="F6475" t="s">
        <v>21</v>
      </c>
      <c r="G6475">
        <v>1</v>
      </c>
      <c r="H6475">
        <v>0</v>
      </c>
      <c r="I6475">
        <v>51</v>
      </c>
      <c r="J6475">
        <v>0</v>
      </c>
      <c r="K6475">
        <v>238.82</v>
      </c>
      <c r="L6475" t="str">
        <f t="shared" si="606"/>
        <v/>
      </c>
      <c r="M6475">
        <v>2</v>
      </c>
      <c r="N6475" t="str">
        <f t="shared" si="607"/>
        <v/>
      </c>
      <c r="O6475">
        <v>5</v>
      </c>
      <c r="P6475" s="11">
        <v>0</v>
      </c>
      <c r="Q6475" s="11">
        <v>0</v>
      </c>
      <c r="R6475" s="12">
        <v>119.41</v>
      </c>
      <c r="S6475" t="s">
        <v>22</v>
      </c>
      <c r="T6475">
        <v>0</v>
      </c>
      <c r="U6475">
        <f t="shared" si="608"/>
        <v>5</v>
      </c>
      <c r="V6475">
        <f t="shared" si="609"/>
        <v>1</v>
      </c>
      <c r="W6475">
        <f t="shared" si="610"/>
        <v>3</v>
      </c>
      <c r="X6475" t="str">
        <f t="shared" si="611"/>
        <v>513</v>
      </c>
      <c r="Y6475" t="str">
        <f>IF(Table1[[#This Row],[RFM_Score]]="555","Champion", IF(AND(J6475&gt;=4,V6475&gt;=4),"Loyal", IF(U6475&lt;=2,"At Risk", IF(W6475&gt;=4,"Potential Loyalist","Others"))))</f>
        <v>Others</v>
      </c>
    </row>
    <row r="6476" spans="1:25">
      <c r="A6476" t="s">
        <v>11284</v>
      </c>
      <c r="B6476">
        <v>33</v>
      </c>
      <c r="C6476" t="s">
        <v>19</v>
      </c>
      <c r="D6476" t="s">
        <v>49</v>
      </c>
      <c r="E6476" s="6" t="s">
        <v>18546</v>
      </c>
      <c r="F6476" t="s">
        <v>30</v>
      </c>
      <c r="G6476">
        <v>3</v>
      </c>
      <c r="H6476">
        <v>0</v>
      </c>
      <c r="I6476">
        <v>42</v>
      </c>
      <c r="J6476">
        <v>3</v>
      </c>
      <c r="K6476">
        <v>238.68</v>
      </c>
      <c r="L6476" t="str">
        <f t="shared" si="606"/>
        <v/>
      </c>
      <c r="M6476">
        <v>2</v>
      </c>
      <c r="N6476" t="str">
        <f t="shared" si="607"/>
        <v/>
      </c>
      <c r="O6476">
        <v>26</v>
      </c>
      <c r="P6476" s="11">
        <v>0</v>
      </c>
      <c r="Q6476" s="11">
        <v>7.1428571428571397E-2</v>
      </c>
      <c r="R6476" s="12">
        <v>119.34</v>
      </c>
      <c r="S6476" t="s">
        <v>22</v>
      </c>
      <c r="T6476">
        <v>0</v>
      </c>
      <c r="U6476">
        <f t="shared" si="608"/>
        <v>4</v>
      </c>
      <c r="V6476">
        <f t="shared" si="609"/>
        <v>1</v>
      </c>
      <c r="W6476">
        <f t="shared" si="610"/>
        <v>3</v>
      </c>
      <c r="X6476" t="str">
        <f t="shared" si="611"/>
        <v>413</v>
      </c>
      <c r="Y6476" t="str">
        <f>IF(Table1[[#This Row],[RFM_Score]]="555","Champion", IF(AND(J6476&gt;=4,V6476&gt;=4),"Loyal", IF(U6476&lt;=2,"At Risk", IF(W6476&gt;=4,"Potential Loyalist","Others"))))</f>
        <v>Others</v>
      </c>
    </row>
    <row r="6477" spans="1:25">
      <c r="A6477" t="s">
        <v>4185</v>
      </c>
      <c r="B6477">
        <v>28</v>
      </c>
      <c r="C6477" t="s">
        <v>24</v>
      </c>
      <c r="D6477" t="s">
        <v>25</v>
      </c>
      <c r="E6477" s="6" t="s">
        <v>18547</v>
      </c>
      <c r="F6477" t="s">
        <v>21</v>
      </c>
      <c r="G6477">
        <v>3</v>
      </c>
      <c r="H6477">
        <v>1</v>
      </c>
      <c r="I6477">
        <v>58</v>
      </c>
      <c r="J6477">
        <v>5</v>
      </c>
      <c r="K6477">
        <v>238.49</v>
      </c>
      <c r="L6477" t="str">
        <f t="shared" si="606"/>
        <v/>
      </c>
      <c r="M6477">
        <v>2</v>
      </c>
      <c r="N6477" t="str">
        <f t="shared" si="607"/>
        <v/>
      </c>
      <c r="O6477">
        <v>21</v>
      </c>
      <c r="P6477" s="11">
        <v>0.33333333333333298</v>
      </c>
      <c r="Q6477" s="11">
        <v>8.6206896551724102E-2</v>
      </c>
      <c r="R6477" s="12">
        <v>119.245</v>
      </c>
      <c r="S6477" t="s">
        <v>22</v>
      </c>
      <c r="T6477">
        <v>0</v>
      </c>
      <c r="U6477">
        <f t="shared" si="608"/>
        <v>4</v>
      </c>
      <c r="V6477">
        <f t="shared" si="609"/>
        <v>1</v>
      </c>
      <c r="W6477">
        <f t="shared" si="610"/>
        <v>3</v>
      </c>
      <c r="X6477" t="str">
        <f t="shared" si="611"/>
        <v>413</v>
      </c>
      <c r="Y6477" t="str">
        <f>IF(Table1[[#This Row],[RFM_Score]]="555","Champion", IF(AND(J6477&gt;=4,V6477&gt;=4),"Loyal", IF(U6477&lt;=2,"At Risk", IF(W6477&gt;=4,"Potential Loyalist","Others"))))</f>
        <v>Others</v>
      </c>
    </row>
    <row r="6478" spans="1:25">
      <c r="A6478" t="s">
        <v>2431</v>
      </c>
      <c r="B6478">
        <v>33</v>
      </c>
      <c r="C6478" t="s">
        <v>24</v>
      </c>
      <c r="D6478" t="s">
        <v>35</v>
      </c>
      <c r="E6478" s="6" t="s">
        <v>18548</v>
      </c>
      <c r="F6478" t="s">
        <v>30</v>
      </c>
      <c r="G6478">
        <v>3</v>
      </c>
      <c r="H6478">
        <v>2</v>
      </c>
      <c r="I6478">
        <v>53</v>
      </c>
      <c r="J6478">
        <v>1</v>
      </c>
      <c r="K6478">
        <v>238.08</v>
      </c>
      <c r="L6478" t="str">
        <f t="shared" si="606"/>
        <v/>
      </c>
      <c r="M6478">
        <v>2</v>
      </c>
      <c r="N6478" t="str">
        <f t="shared" si="607"/>
        <v/>
      </c>
      <c r="O6478">
        <v>22</v>
      </c>
      <c r="P6478" s="11">
        <v>0.66666666666666596</v>
      </c>
      <c r="Q6478" s="11">
        <v>1.8867924528301799E-2</v>
      </c>
      <c r="R6478" s="12">
        <v>119.04</v>
      </c>
      <c r="S6478" t="s">
        <v>22</v>
      </c>
      <c r="T6478">
        <v>0</v>
      </c>
      <c r="U6478">
        <f t="shared" si="608"/>
        <v>4</v>
      </c>
      <c r="V6478">
        <f t="shared" si="609"/>
        <v>1</v>
      </c>
      <c r="W6478">
        <f t="shared" si="610"/>
        <v>3</v>
      </c>
      <c r="X6478" t="str">
        <f t="shared" si="611"/>
        <v>413</v>
      </c>
      <c r="Y6478" t="str">
        <f>IF(Table1[[#This Row],[RFM_Score]]="555","Champion", IF(AND(J6478&gt;=4,V6478&gt;=4),"Loyal", IF(U6478&lt;=2,"At Risk", IF(W6478&gt;=4,"Potential Loyalist","Others"))))</f>
        <v>Others</v>
      </c>
    </row>
    <row r="6479" spans="1:25">
      <c r="A6479" t="s">
        <v>11058</v>
      </c>
      <c r="B6479">
        <v>18</v>
      </c>
      <c r="C6479" t="s">
        <v>19</v>
      </c>
      <c r="D6479" t="s">
        <v>25</v>
      </c>
      <c r="E6479" s="6" t="s">
        <v>18549</v>
      </c>
      <c r="F6479" t="s">
        <v>26</v>
      </c>
      <c r="G6479">
        <v>3</v>
      </c>
      <c r="H6479">
        <v>2</v>
      </c>
      <c r="I6479">
        <v>43</v>
      </c>
      <c r="J6479">
        <v>2</v>
      </c>
      <c r="K6479">
        <v>237.93</v>
      </c>
      <c r="L6479" t="str">
        <f t="shared" si="606"/>
        <v/>
      </c>
      <c r="M6479">
        <v>2</v>
      </c>
      <c r="N6479" t="str">
        <f t="shared" si="607"/>
        <v/>
      </c>
      <c r="O6479">
        <v>46</v>
      </c>
      <c r="P6479" s="11">
        <v>0.66666666666666596</v>
      </c>
      <c r="Q6479" s="11">
        <v>4.6511627906976702E-2</v>
      </c>
      <c r="R6479" s="12">
        <v>118.965</v>
      </c>
      <c r="S6479" t="s">
        <v>22</v>
      </c>
      <c r="T6479">
        <v>0</v>
      </c>
      <c r="U6479">
        <f t="shared" si="608"/>
        <v>3</v>
      </c>
      <c r="V6479">
        <f t="shared" si="609"/>
        <v>1</v>
      </c>
      <c r="W6479">
        <f t="shared" si="610"/>
        <v>3</v>
      </c>
      <c r="X6479" t="str">
        <f t="shared" si="611"/>
        <v>313</v>
      </c>
      <c r="Y6479" t="str">
        <f>IF(Table1[[#This Row],[RFM_Score]]="555","Champion", IF(AND(J6479&gt;=4,V6479&gt;=4),"Loyal", IF(U6479&lt;=2,"At Risk", IF(W6479&gt;=4,"Potential Loyalist","Others"))))</f>
        <v>Others</v>
      </c>
    </row>
    <row r="6480" spans="1:25">
      <c r="A6480" t="s">
        <v>852</v>
      </c>
      <c r="B6480">
        <v>18</v>
      </c>
      <c r="C6480" t="s">
        <v>24</v>
      </c>
      <c r="D6480" t="s">
        <v>29</v>
      </c>
      <c r="E6480" s="6" t="s">
        <v>18550</v>
      </c>
      <c r="F6480" t="s">
        <v>26</v>
      </c>
      <c r="G6480">
        <v>4</v>
      </c>
      <c r="H6480">
        <v>1</v>
      </c>
      <c r="I6480">
        <v>55</v>
      </c>
      <c r="J6480">
        <v>5</v>
      </c>
      <c r="K6480">
        <v>237.92</v>
      </c>
      <c r="L6480" t="str">
        <f t="shared" si="606"/>
        <v/>
      </c>
      <c r="M6480">
        <v>2</v>
      </c>
      <c r="N6480" t="str">
        <f t="shared" si="607"/>
        <v/>
      </c>
      <c r="O6480">
        <v>49</v>
      </c>
      <c r="P6480" s="11">
        <v>0.25</v>
      </c>
      <c r="Q6480" s="11">
        <v>9.0909090909090898E-2</v>
      </c>
      <c r="R6480" s="12">
        <v>118.96</v>
      </c>
      <c r="S6480" t="s">
        <v>22</v>
      </c>
      <c r="T6480">
        <v>0</v>
      </c>
      <c r="U6480">
        <f t="shared" si="608"/>
        <v>3</v>
      </c>
      <c r="V6480">
        <f t="shared" si="609"/>
        <v>1</v>
      </c>
      <c r="W6480">
        <f t="shared" si="610"/>
        <v>3</v>
      </c>
      <c r="X6480" t="str">
        <f t="shared" si="611"/>
        <v>313</v>
      </c>
      <c r="Y6480" t="str">
        <f>IF(Table1[[#This Row],[RFM_Score]]="555","Champion", IF(AND(J6480&gt;=4,V6480&gt;=4),"Loyal", IF(U6480&lt;=2,"At Risk", IF(W6480&gt;=4,"Potential Loyalist","Others"))))</f>
        <v>Others</v>
      </c>
    </row>
    <row r="6481" spans="1:25">
      <c r="A6481" t="s">
        <v>6361</v>
      </c>
      <c r="B6481">
        <v>29</v>
      </c>
      <c r="C6481" t="s">
        <v>24</v>
      </c>
      <c r="D6481" t="s">
        <v>41</v>
      </c>
      <c r="E6481" s="6" t="s">
        <v>18551</v>
      </c>
      <c r="F6481" t="s">
        <v>30</v>
      </c>
      <c r="G6481">
        <v>4</v>
      </c>
      <c r="H6481">
        <v>2</v>
      </c>
      <c r="I6481">
        <v>49</v>
      </c>
      <c r="J6481">
        <v>3</v>
      </c>
      <c r="K6481">
        <v>237.84</v>
      </c>
      <c r="L6481" t="str">
        <f t="shared" si="606"/>
        <v/>
      </c>
      <c r="M6481">
        <v>2</v>
      </c>
      <c r="N6481" t="str">
        <f t="shared" si="607"/>
        <v/>
      </c>
      <c r="O6481">
        <v>0</v>
      </c>
      <c r="P6481" s="11">
        <v>0.5</v>
      </c>
      <c r="Q6481" s="11">
        <v>6.1224489795918297E-2</v>
      </c>
      <c r="R6481" s="12">
        <v>118.92</v>
      </c>
      <c r="S6481" t="s">
        <v>22</v>
      </c>
      <c r="T6481">
        <v>0</v>
      </c>
      <c r="U6481">
        <f t="shared" si="608"/>
        <v>5</v>
      </c>
      <c r="V6481">
        <f t="shared" si="609"/>
        <v>1</v>
      </c>
      <c r="W6481">
        <f t="shared" si="610"/>
        <v>3</v>
      </c>
      <c r="X6481" t="str">
        <f t="shared" si="611"/>
        <v>513</v>
      </c>
      <c r="Y6481" t="str">
        <f>IF(Table1[[#This Row],[RFM_Score]]="555","Champion", IF(AND(J6481&gt;=4,V6481&gt;=4),"Loyal", IF(U6481&lt;=2,"At Risk", IF(W6481&gt;=4,"Potential Loyalist","Others"))))</f>
        <v>Others</v>
      </c>
    </row>
    <row r="6482" spans="1:25">
      <c r="A6482" t="s">
        <v>10177</v>
      </c>
      <c r="B6482">
        <v>32</v>
      </c>
      <c r="C6482" t="s">
        <v>24</v>
      </c>
      <c r="D6482" t="s">
        <v>25</v>
      </c>
      <c r="E6482" s="6" t="s">
        <v>18552</v>
      </c>
      <c r="F6482" t="s">
        <v>60</v>
      </c>
      <c r="G6482">
        <v>4</v>
      </c>
      <c r="H6482">
        <v>1</v>
      </c>
      <c r="I6482">
        <v>52</v>
      </c>
      <c r="J6482">
        <v>4</v>
      </c>
      <c r="K6482">
        <v>237.73</v>
      </c>
      <c r="L6482" t="str">
        <f t="shared" si="606"/>
        <v/>
      </c>
      <c r="M6482">
        <v>2</v>
      </c>
      <c r="N6482" t="str">
        <f t="shared" si="607"/>
        <v/>
      </c>
      <c r="O6482">
        <v>96</v>
      </c>
      <c r="P6482" s="11">
        <v>0.25</v>
      </c>
      <c r="Q6482" s="11">
        <v>7.69230769230769E-2</v>
      </c>
      <c r="R6482" s="12">
        <v>118.86499999999999</v>
      </c>
      <c r="S6482" t="s">
        <v>22</v>
      </c>
      <c r="T6482">
        <v>0</v>
      </c>
      <c r="U6482">
        <f t="shared" si="608"/>
        <v>2</v>
      </c>
      <c r="V6482">
        <f t="shared" si="609"/>
        <v>1</v>
      </c>
      <c r="W6482">
        <f t="shared" si="610"/>
        <v>3</v>
      </c>
      <c r="X6482" t="str">
        <f t="shared" si="611"/>
        <v>213</v>
      </c>
      <c r="Y6482" t="str">
        <f>IF(Table1[[#This Row],[RFM_Score]]="555","Champion", IF(AND(J6482&gt;=4,V6482&gt;=4),"Loyal", IF(U6482&lt;=2,"At Risk", IF(W6482&gt;=4,"Potential Loyalist","Others"))))</f>
        <v>At Risk</v>
      </c>
    </row>
    <row r="6483" spans="1:25">
      <c r="A6483" t="s">
        <v>10048</v>
      </c>
      <c r="B6483">
        <v>45</v>
      </c>
      <c r="C6483" t="s">
        <v>24</v>
      </c>
      <c r="D6483" t="s">
        <v>41</v>
      </c>
      <c r="E6483" s="6" t="s">
        <v>18553</v>
      </c>
      <c r="F6483" t="s">
        <v>30</v>
      </c>
      <c r="G6483">
        <v>2</v>
      </c>
      <c r="H6483">
        <v>0</v>
      </c>
      <c r="I6483">
        <v>58</v>
      </c>
      <c r="J6483">
        <v>0</v>
      </c>
      <c r="K6483">
        <v>237.65</v>
      </c>
      <c r="L6483" t="str">
        <f t="shared" si="606"/>
        <v/>
      </c>
      <c r="M6483">
        <v>2</v>
      </c>
      <c r="N6483" t="str">
        <f t="shared" si="607"/>
        <v/>
      </c>
      <c r="O6483">
        <v>1</v>
      </c>
      <c r="P6483" s="11">
        <v>0</v>
      </c>
      <c r="Q6483" s="11">
        <v>0</v>
      </c>
      <c r="R6483" s="12">
        <v>118.825</v>
      </c>
      <c r="S6483" t="s">
        <v>22</v>
      </c>
      <c r="T6483">
        <v>0</v>
      </c>
      <c r="U6483">
        <f t="shared" si="608"/>
        <v>5</v>
      </c>
      <c r="V6483">
        <f t="shared" si="609"/>
        <v>1</v>
      </c>
      <c r="W6483">
        <f t="shared" si="610"/>
        <v>3</v>
      </c>
      <c r="X6483" t="str">
        <f t="shared" si="611"/>
        <v>513</v>
      </c>
      <c r="Y6483" t="str">
        <f>IF(Table1[[#This Row],[RFM_Score]]="555","Champion", IF(AND(J6483&gt;=4,V6483&gt;=4),"Loyal", IF(U6483&lt;=2,"At Risk", IF(W6483&gt;=4,"Potential Loyalist","Others"))))</f>
        <v>Others</v>
      </c>
    </row>
    <row r="6484" spans="1:25">
      <c r="A6484" t="s">
        <v>2181</v>
      </c>
      <c r="B6484">
        <v>32</v>
      </c>
      <c r="C6484" t="s">
        <v>24</v>
      </c>
      <c r="D6484" t="s">
        <v>41</v>
      </c>
      <c r="E6484" s="6" t="s">
        <v>18554</v>
      </c>
      <c r="F6484" t="s">
        <v>26</v>
      </c>
      <c r="G6484">
        <v>2</v>
      </c>
      <c r="H6484">
        <v>0</v>
      </c>
      <c r="I6484">
        <v>43</v>
      </c>
      <c r="J6484">
        <v>1</v>
      </c>
      <c r="K6484">
        <v>237.62</v>
      </c>
      <c r="L6484" t="str">
        <f t="shared" si="606"/>
        <v/>
      </c>
      <c r="M6484">
        <v>2</v>
      </c>
      <c r="N6484" t="str">
        <f t="shared" si="607"/>
        <v/>
      </c>
      <c r="O6484">
        <v>12</v>
      </c>
      <c r="P6484" s="11">
        <v>0</v>
      </c>
      <c r="Q6484" s="11">
        <v>2.3255813953488299E-2</v>
      </c>
      <c r="R6484" s="12">
        <v>118.81</v>
      </c>
      <c r="S6484" t="s">
        <v>22</v>
      </c>
      <c r="T6484">
        <v>0</v>
      </c>
      <c r="U6484">
        <f t="shared" si="608"/>
        <v>5</v>
      </c>
      <c r="V6484">
        <f t="shared" si="609"/>
        <v>1</v>
      </c>
      <c r="W6484">
        <f t="shared" si="610"/>
        <v>3</v>
      </c>
      <c r="X6484" t="str">
        <f t="shared" si="611"/>
        <v>513</v>
      </c>
      <c r="Y6484" t="str">
        <f>IF(Table1[[#This Row],[RFM_Score]]="555","Champion", IF(AND(J6484&gt;=4,V6484&gt;=4),"Loyal", IF(U6484&lt;=2,"At Risk", IF(W6484&gt;=4,"Potential Loyalist","Others"))))</f>
        <v>Others</v>
      </c>
    </row>
    <row r="6485" spans="1:25">
      <c r="A6485" t="s">
        <v>1776</v>
      </c>
      <c r="B6485">
        <v>55</v>
      </c>
      <c r="C6485" t="s">
        <v>24</v>
      </c>
      <c r="D6485" t="s">
        <v>25</v>
      </c>
      <c r="E6485" s="6" t="s">
        <v>18555</v>
      </c>
      <c r="F6485" t="s">
        <v>21</v>
      </c>
      <c r="G6485">
        <v>5</v>
      </c>
      <c r="H6485">
        <v>1</v>
      </c>
      <c r="I6485">
        <v>41</v>
      </c>
      <c r="J6485">
        <v>2</v>
      </c>
      <c r="K6485">
        <v>237.51</v>
      </c>
      <c r="L6485" t="str">
        <f t="shared" si="606"/>
        <v/>
      </c>
      <c r="M6485">
        <v>2</v>
      </c>
      <c r="N6485" t="str">
        <f t="shared" si="607"/>
        <v/>
      </c>
      <c r="O6485">
        <v>56</v>
      </c>
      <c r="P6485" s="11">
        <v>0.2</v>
      </c>
      <c r="Q6485" s="11">
        <v>4.8780487804878002E-2</v>
      </c>
      <c r="R6485" s="12">
        <v>118.755</v>
      </c>
      <c r="S6485" t="s">
        <v>22</v>
      </c>
      <c r="T6485">
        <v>1</v>
      </c>
      <c r="U6485">
        <f t="shared" si="608"/>
        <v>3</v>
      </c>
      <c r="V6485">
        <f t="shared" si="609"/>
        <v>1</v>
      </c>
      <c r="W6485">
        <f t="shared" si="610"/>
        <v>3</v>
      </c>
      <c r="X6485" t="str">
        <f t="shared" si="611"/>
        <v>313</v>
      </c>
      <c r="Y6485" t="str">
        <f>IF(Table1[[#This Row],[RFM_Score]]="555","Champion", IF(AND(J6485&gt;=4,V6485&gt;=4),"Loyal", IF(U6485&lt;=2,"At Risk", IF(W6485&gt;=4,"Potential Loyalist","Others"))))</f>
        <v>Others</v>
      </c>
    </row>
    <row r="6486" spans="1:25">
      <c r="A6486" t="s">
        <v>10249</v>
      </c>
      <c r="B6486">
        <v>43</v>
      </c>
      <c r="C6486" t="s">
        <v>19</v>
      </c>
      <c r="D6486" t="s">
        <v>41</v>
      </c>
      <c r="E6486" s="6" t="s">
        <v>18556</v>
      </c>
      <c r="F6486" t="s">
        <v>37</v>
      </c>
      <c r="G6486">
        <v>3</v>
      </c>
      <c r="H6486">
        <v>1</v>
      </c>
      <c r="I6486">
        <v>53</v>
      </c>
      <c r="J6486">
        <v>3</v>
      </c>
      <c r="K6486">
        <v>237.35</v>
      </c>
      <c r="L6486" t="str">
        <f t="shared" si="606"/>
        <v/>
      </c>
      <c r="M6486">
        <v>2</v>
      </c>
      <c r="N6486" t="str">
        <f t="shared" si="607"/>
        <v/>
      </c>
      <c r="O6486">
        <v>4</v>
      </c>
      <c r="P6486" s="11">
        <v>0.33333333333333298</v>
      </c>
      <c r="Q6486" s="11">
        <v>5.6603773584905599E-2</v>
      </c>
      <c r="R6486" s="12">
        <v>118.675</v>
      </c>
      <c r="S6486" t="s">
        <v>22</v>
      </c>
      <c r="T6486">
        <v>0</v>
      </c>
      <c r="U6486">
        <f t="shared" si="608"/>
        <v>5</v>
      </c>
      <c r="V6486">
        <f t="shared" si="609"/>
        <v>1</v>
      </c>
      <c r="W6486">
        <f t="shared" si="610"/>
        <v>3</v>
      </c>
      <c r="X6486" t="str">
        <f t="shared" si="611"/>
        <v>513</v>
      </c>
      <c r="Y6486" t="str">
        <f>IF(Table1[[#This Row],[RFM_Score]]="555","Champion", IF(AND(J6486&gt;=4,V6486&gt;=4),"Loyal", IF(U6486&lt;=2,"At Risk", IF(W6486&gt;=4,"Potential Loyalist","Others"))))</f>
        <v>Others</v>
      </c>
    </row>
    <row r="6487" spans="1:25">
      <c r="A6487" t="s">
        <v>10860</v>
      </c>
      <c r="B6487">
        <v>39</v>
      </c>
      <c r="C6487" t="s">
        <v>19</v>
      </c>
      <c r="D6487" t="s">
        <v>25</v>
      </c>
      <c r="E6487" s="6" t="s">
        <v>18557</v>
      </c>
      <c r="F6487" t="s">
        <v>21</v>
      </c>
      <c r="G6487">
        <v>1</v>
      </c>
      <c r="H6487">
        <v>0</v>
      </c>
      <c r="I6487">
        <v>51</v>
      </c>
      <c r="J6487">
        <v>1</v>
      </c>
      <c r="K6487">
        <v>236.5</v>
      </c>
      <c r="L6487" t="str">
        <f t="shared" si="606"/>
        <v/>
      </c>
      <c r="M6487">
        <v>2</v>
      </c>
      <c r="N6487" t="str">
        <f t="shared" si="607"/>
        <v/>
      </c>
      <c r="O6487">
        <v>20</v>
      </c>
      <c r="P6487" s="11">
        <v>0</v>
      </c>
      <c r="Q6487" s="11">
        <v>1.9607843137254902E-2</v>
      </c>
      <c r="R6487" s="12">
        <v>118.25</v>
      </c>
      <c r="S6487" t="s">
        <v>22</v>
      </c>
      <c r="T6487">
        <v>1</v>
      </c>
      <c r="U6487">
        <f t="shared" si="608"/>
        <v>5</v>
      </c>
      <c r="V6487">
        <f t="shared" si="609"/>
        <v>1</v>
      </c>
      <c r="W6487">
        <f t="shared" si="610"/>
        <v>3</v>
      </c>
      <c r="X6487" t="str">
        <f t="shared" si="611"/>
        <v>513</v>
      </c>
      <c r="Y6487" t="str">
        <f>IF(Table1[[#This Row],[RFM_Score]]="555","Champion", IF(AND(J6487&gt;=4,V6487&gt;=4),"Loyal", IF(U6487&lt;=2,"At Risk", IF(W6487&gt;=4,"Potential Loyalist","Others"))))</f>
        <v>Others</v>
      </c>
    </row>
    <row r="6488" spans="1:25">
      <c r="A6488" t="s">
        <v>7596</v>
      </c>
      <c r="B6488">
        <v>32</v>
      </c>
      <c r="C6488" t="s">
        <v>24</v>
      </c>
      <c r="D6488" t="s">
        <v>25</v>
      </c>
      <c r="E6488" s="6" t="s">
        <v>18558</v>
      </c>
      <c r="F6488" t="s">
        <v>26</v>
      </c>
      <c r="G6488">
        <v>1</v>
      </c>
      <c r="H6488">
        <v>0</v>
      </c>
      <c r="I6488">
        <v>60</v>
      </c>
      <c r="J6488">
        <v>4</v>
      </c>
      <c r="K6488">
        <v>236.49</v>
      </c>
      <c r="L6488" t="str">
        <f t="shared" si="606"/>
        <v/>
      </c>
      <c r="M6488">
        <v>2</v>
      </c>
      <c r="N6488" t="str">
        <f t="shared" si="607"/>
        <v/>
      </c>
      <c r="O6488">
        <v>12</v>
      </c>
      <c r="P6488" s="11">
        <v>0</v>
      </c>
      <c r="Q6488" s="11">
        <v>6.6666666666666596E-2</v>
      </c>
      <c r="R6488" s="12">
        <v>118.245</v>
      </c>
      <c r="S6488" t="s">
        <v>22</v>
      </c>
      <c r="T6488">
        <v>0</v>
      </c>
      <c r="U6488">
        <f t="shared" si="608"/>
        <v>5</v>
      </c>
      <c r="V6488">
        <f t="shared" si="609"/>
        <v>1</v>
      </c>
      <c r="W6488">
        <f t="shared" si="610"/>
        <v>3</v>
      </c>
      <c r="X6488" t="str">
        <f t="shared" si="611"/>
        <v>513</v>
      </c>
      <c r="Y6488" t="str">
        <f>IF(Table1[[#This Row],[RFM_Score]]="555","Champion", IF(AND(J6488&gt;=4,V6488&gt;=4),"Loyal", IF(U6488&lt;=2,"At Risk", IF(W6488&gt;=4,"Potential Loyalist","Others"))))</f>
        <v>Others</v>
      </c>
    </row>
    <row r="6489" spans="1:25">
      <c r="A6489" t="s">
        <v>8356</v>
      </c>
      <c r="B6489">
        <v>29</v>
      </c>
      <c r="C6489" t="s">
        <v>24</v>
      </c>
      <c r="D6489" t="s">
        <v>46</v>
      </c>
      <c r="E6489" s="6" t="s">
        <v>18559</v>
      </c>
      <c r="F6489" t="s">
        <v>30</v>
      </c>
      <c r="G6489">
        <v>1</v>
      </c>
      <c r="H6489">
        <v>0</v>
      </c>
      <c r="I6489">
        <v>48</v>
      </c>
      <c r="J6489">
        <v>0</v>
      </c>
      <c r="K6489">
        <v>236.46</v>
      </c>
      <c r="L6489" t="str">
        <f t="shared" si="606"/>
        <v/>
      </c>
      <c r="M6489">
        <v>2</v>
      </c>
      <c r="N6489" t="str">
        <f t="shared" si="607"/>
        <v/>
      </c>
      <c r="O6489">
        <v>29</v>
      </c>
      <c r="P6489" s="11">
        <v>0</v>
      </c>
      <c r="Q6489" s="11">
        <v>0</v>
      </c>
      <c r="R6489" s="12">
        <v>118.23</v>
      </c>
      <c r="S6489" t="s">
        <v>22</v>
      </c>
      <c r="T6489">
        <v>0</v>
      </c>
      <c r="U6489">
        <f t="shared" si="608"/>
        <v>4</v>
      </c>
      <c r="V6489">
        <f t="shared" si="609"/>
        <v>1</v>
      </c>
      <c r="W6489">
        <f t="shared" si="610"/>
        <v>3</v>
      </c>
      <c r="X6489" t="str">
        <f t="shared" si="611"/>
        <v>413</v>
      </c>
      <c r="Y6489" t="str">
        <f>IF(Table1[[#This Row],[RFM_Score]]="555","Champion", IF(AND(J6489&gt;=4,V6489&gt;=4),"Loyal", IF(U6489&lt;=2,"At Risk", IF(W6489&gt;=4,"Potential Loyalist","Others"))))</f>
        <v>Others</v>
      </c>
    </row>
    <row r="6490" spans="1:25">
      <c r="A6490" t="s">
        <v>1117</v>
      </c>
      <c r="B6490">
        <v>30</v>
      </c>
      <c r="C6490" t="s">
        <v>19</v>
      </c>
      <c r="D6490" t="s">
        <v>49</v>
      </c>
      <c r="E6490" s="6" t="s">
        <v>18560</v>
      </c>
      <c r="F6490" t="s">
        <v>30</v>
      </c>
      <c r="G6490">
        <v>5</v>
      </c>
      <c r="H6490">
        <v>0</v>
      </c>
      <c r="I6490">
        <v>49</v>
      </c>
      <c r="J6490">
        <v>2</v>
      </c>
      <c r="K6490">
        <v>236.12</v>
      </c>
      <c r="L6490" t="str">
        <f t="shared" si="606"/>
        <v/>
      </c>
      <c r="M6490">
        <v>2</v>
      </c>
      <c r="N6490" t="str">
        <f t="shared" si="607"/>
        <v/>
      </c>
      <c r="O6490">
        <v>4</v>
      </c>
      <c r="P6490" s="11">
        <v>0</v>
      </c>
      <c r="Q6490" s="11">
        <v>4.08163265306122E-2</v>
      </c>
      <c r="R6490" s="12">
        <v>118.06</v>
      </c>
      <c r="S6490" t="s">
        <v>22</v>
      </c>
      <c r="T6490">
        <v>0</v>
      </c>
      <c r="U6490">
        <f t="shared" si="608"/>
        <v>5</v>
      </c>
      <c r="V6490">
        <f t="shared" si="609"/>
        <v>1</v>
      </c>
      <c r="W6490">
        <f t="shared" si="610"/>
        <v>3</v>
      </c>
      <c r="X6490" t="str">
        <f t="shared" si="611"/>
        <v>513</v>
      </c>
      <c r="Y6490" t="str">
        <f>IF(Table1[[#This Row],[RFM_Score]]="555","Champion", IF(AND(J6490&gt;=4,V6490&gt;=4),"Loyal", IF(U6490&lt;=2,"At Risk", IF(W6490&gt;=4,"Potential Loyalist","Others"))))</f>
        <v>Others</v>
      </c>
    </row>
    <row r="6491" spans="1:25">
      <c r="A6491" t="s">
        <v>3220</v>
      </c>
      <c r="B6491">
        <v>31</v>
      </c>
      <c r="C6491" t="s">
        <v>24</v>
      </c>
      <c r="D6491" t="s">
        <v>49</v>
      </c>
      <c r="E6491" s="6" t="s">
        <v>18561</v>
      </c>
      <c r="F6491" t="s">
        <v>21</v>
      </c>
      <c r="G6491">
        <v>2</v>
      </c>
      <c r="H6491">
        <v>0</v>
      </c>
      <c r="I6491">
        <v>57</v>
      </c>
      <c r="J6491">
        <v>4</v>
      </c>
      <c r="K6491">
        <v>235.96</v>
      </c>
      <c r="L6491" t="str">
        <f t="shared" si="606"/>
        <v/>
      </c>
      <c r="M6491">
        <v>2</v>
      </c>
      <c r="N6491" t="str">
        <f t="shared" si="607"/>
        <v/>
      </c>
      <c r="O6491">
        <v>6</v>
      </c>
      <c r="P6491" s="11">
        <v>0</v>
      </c>
      <c r="Q6491" s="11">
        <v>7.0175438596491196E-2</v>
      </c>
      <c r="R6491" s="12">
        <v>117.98</v>
      </c>
      <c r="S6491" t="s">
        <v>22</v>
      </c>
      <c r="T6491">
        <v>1</v>
      </c>
      <c r="U6491">
        <f t="shared" si="608"/>
        <v>5</v>
      </c>
      <c r="V6491">
        <f t="shared" si="609"/>
        <v>1</v>
      </c>
      <c r="W6491">
        <f t="shared" si="610"/>
        <v>3</v>
      </c>
      <c r="X6491" t="str">
        <f t="shared" si="611"/>
        <v>513</v>
      </c>
      <c r="Y6491" t="str">
        <f>IF(Table1[[#This Row],[RFM_Score]]="555","Champion", IF(AND(J6491&gt;=4,V6491&gt;=4),"Loyal", IF(U6491&lt;=2,"At Risk", IF(W6491&gt;=4,"Potential Loyalist","Others"))))</f>
        <v>Others</v>
      </c>
    </row>
    <row r="6492" spans="1:25">
      <c r="A6492" t="s">
        <v>11383</v>
      </c>
      <c r="B6492">
        <v>31</v>
      </c>
      <c r="C6492" t="s">
        <v>19</v>
      </c>
      <c r="D6492" t="s">
        <v>46</v>
      </c>
      <c r="E6492" s="6" t="s">
        <v>18562</v>
      </c>
      <c r="F6492" t="s">
        <v>21</v>
      </c>
      <c r="G6492">
        <v>0</v>
      </c>
      <c r="H6492">
        <v>0</v>
      </c>
      <c r="I6492">
        <v>53</v>
      </c>
      <c r="J6492">
        <v>3</v>
      </c>
      <c r="K6492">
        <v>235.9</v>
      </c>
      <c r="L6492" t="str">
        <f t="shared" si="606"/>
        <v/>
      </c>
      <c r="M6492">
        <v>2</v>
      </c>
      <c r="N6492" t="str">
        <f t="shared" si="607"/>
        <v/>
      </c>
      <c r="O6492">
        <v>44</v>
      </c>
      <c r="P6492" s="11">
        <v>0</v>
      </c>
      <c r="Q6492" s="11">
        <v>5.6603773584905599E-2</v>
      </c>
      <c r="R6492" s="12">
        <v>117.95</v>
      </c>
      <c r="S6492" t="s">
        <v>22</v>
      </c>
      <c r="T6492">
        <v>0</v>
      </c>
      <c r="U6492">
        <f t="shared" si="608"/>
        <v>3</v>
      </c>
      <c r="V6492">
        <f t="shared" si="609"/>
        <v>1</v>
      </c>
      <c r="W6492">
        <f t="shared" si="610"/>
        <v>3</v>
      </c>
      <c r="X6492" t="str">
        <f t="shared" si="611"/>
        <v>313</v>
      </c>
      <c r="Y6492" t="str">
        <f>IF(Table1[[#This Row],[RFM_Score]]="555","Champion", IF(AND(J6492&gt;=4,V6492&gt;=4),"Loyal", IF(U6492&lt;=2,"At Risk", IF(W6492&gt;=4,"Potential Loyalist","Others"))))</f>
        <v>Others</v>
      </c>
    </row>
    <row r="6493" spans="1:25">
      <c r="A6493" t="s">
        <v>4317</v>
      </c>
      <c r="B6493">
        <v>60</v>
      </c>
      <c r="C6493" t="s">
        <v>24</v>
      </c>
      <c r="D6493" t="s">
        <v>46</v>
      </c>
      <c r="E6493" s="6" t="s">
        <v>18563</v>
      </c>
      <c r="F6493" t="s">
        <v>62</v>
      </c>
      <c r="G6493">
        <v>4</v>
      </c>
      <c r="H6493">
        <v>1</v>
      </c>
      <c r="I6493">
        <v>60</v>
      </c>
      <c r="J6493">
        <v>2</v>
      </c>
      <c r="K6493">
        <v>235.47</v>
      </c>
      <c r="L6493" t="str">
        <f t="shared" si="606"/>
        <v/>
      </c>
      <c r="M6493">
        <v>2</v>
      </c>
      <c r="N6493" t="str">
        <f t="shared" si="607"/>
        <v/>
      </c>
      <c r="O6493">
        <v>10</v>
      </c>
      <c r="P6493" s="11">
        <v>0.25</v>
      </c>
      <c r="Q6493" s="11">
        <v>3.3333333333333298E-2</v>
      </c>
      <c r="R6493" s="12">
        <v>117.735</v>
      </c>
      <c r="S6493" t="s">
        <v>22</v>
      </c>
      <c r="T6493">
        <v>0</v>
      </c>
      <c r="U6493">
        <f t="shared" si="608"/>
        <v>5</v>
      </c>
      <c r="V6493">
        <f t="shared" si="609"/>
        <v>1</v>
      </c>
      <c r="W6493">
        <f t="shared" si="610"/>
        <v>3</v>
      </c>
      <c r="X6493" t="str">
        <f t="shared" si="611"/>
        <v>513</v>
      </c>
      <c r="Y6493" t="str">
        <f>IF(Table1[[#This Row],[RFM_Score]]="555","Champion", IF(AND(J6493&gt;=4,V6493&gt;=4),"Loyal", IF(U6493&lt;=2,"At Risk", IF(W6493&gt;=4,"Potential Loyalist","Others"))))</f>
        <v>Others</v>
      </c>
    </row>
    <row r="6494" spans="1:25">
      <c r="A6494" t="s">
        <v>52</v>
      </c>
      <c r="B6494">
        <v>24</v>
      </c>
      <c r="C6494" t="s">
        <v>24</v>
      </c>
      <c r="D6494" t="s">
        <v>25</v>
      </c>
      <c r="E6494" s="6" t="s">
        <v>18564</v>
      </c>
      <c r="F6494" t="s">
        <v>37</v>
      </c>
      <c r="G6494">
        <v>0</v>
      </c>
      <c r="H6494">
        <v>0</v>
      </c>
      <c r="I6494">
        <v>54</v>
      </c>
      <c r="J6494">
        <v>5</v>
      </c>
      <c r="K6494">
        <v>235.19</v>
      </c>
      <c r="L6494" t="str">
        <f t="shared" si="606"/>
        <v/>
      </c>
      <c r="M6494">
        <v>2</v>
      </c>
      <c r="N6494" t="str">
        <f t="shared" si="607"/>
        <v/>
      </c>
      <c r="O6494">
        <v>125</v>
      </c>
      <c r="P6494" s="11">
        <v>0</v>
      </c>
      <c r="Q6494" s="11">
        <v>9.2592592592592504E-2</v>
      </c>
      <c r="R6494" s="12">
        <v>117.595</v>
      </c>
      <c r="S6494" t="s">
        <v>22</v>
      </c>
      <c r="T6494">
        <v>1</v>
      </c>
      <c r="U6494">
        <f t="shared" si="608"/>
        <v>1</v>
      </c>
      <c r="V6494">
        <f t="shared" si="609"/>
        <v>1</v>
      </c>
      <c r="W6494">
        <f t="shared" si="610"/>
        <v>3</v>
      </c>
      <c r="X6494" t="str">
        <f t="shared" si="611"/>
        <v>113</v>
      </c>
      <c r="Y6494" t="str">
        <f>IF(Table1[[#This Row],[RFM_Score]]="555","Champion", IF(AND(J6494&gt;=4,V6494&gt;=4),"Loyal", IF(U6494&lt;=2,"At Risk", IF(W6494&gt;=4,"Potential Loyalist","Others"))))</f>
        <v>At Risk</v>
      </c>
    </row>
    <row r="6495" spans="1:25">
      <c r="A6495" t="s">
        <v>7786</v>
      </c>
      <c r="B6495">
        <v>51</v>
      </c>
      <c r="C6495" t="s">
        <v>24</v>
      </c>
      <c r="D6495" t="s">
        <v>25</v>
      </c>
      <c r="E6495" s="6" t="s">
        <v>18565</v>
      </c>
      <c r="F6495" t="s">
        <v>26</v>
      </c>
      <c r="G6495">
        <v>5</v>
      </c>
      <c r="H6495">
        <v>0</v>
      </c>
      <c r="I6495">
        <v>60</v>
      </c>
      <c r="J6495">
        <v>2</v>
      </c>
      <c r="K6495">
        <v>235.07</v>
      </c>
      <c r="L6495" t="str">
        <f t="shared" si="606"/>
        <v/>
      </c>
      <c r="M6495">
        <v>2</v>
      </c>
      <c r="N6495" t="str">
        <f t="shared" si="607"/>
        <v/>
      </c>
      <c r="O6495">
        <v>6</v>
      </c>
      <c r="P6495" s="11">
        <v>0</v>
      </c>
      <c r="Q6495" s="11">
        <v>3.3333333333333298E-2</v>
      </c>
      <c r="R6495" s="12">
        <v>117.535</v>
      </c>
      <c r="S6495" t="s">
        <v>22</v>
      </c>
      <c r="T6495">
        <v>0</v>
      </c>
      <c r="U6495">
        <f t="shared" si="608"/>
        <v>5</v>
      </c>
      <c r="V6495">
        <f t="shared" si="609"/>
        <v>1</v>
      </c>
      <c r="W6495">
        <f t="shared" si="610"/>
        <v>3</v>
      </c>
      <c r="X6495" t="str">
        <f t="shared" si="611"/>
        <v>513</v>
      </c>
      <c r="Y6495" t="str">
        <f>IF(Table1[[#This Row],[RFM_Score]]="555","Champion", IF(AND(J6495&gt;=4,V6495&gt;=4),"Loyal", IF(U6495&lt;=2,"At Risk", IF(W6495&gt;=4,"Potential Loyalist","Others"))))</f>
        <v>Others</v>
      </c>
    </row>
    <row r="6496" spans="1:25">
      <c r="A6496" t="s">
        <v>3623</v>
      </c>
      <c r="B6496">
        <v>26</v>
      </c>
      <c r="C6496" t="s">
        <v>19</v>
      </c>
      <c r="D6496" t="s">
        <v>25</v>
      </c>
      <c r="E6496" s="6" t="s">
        <v>18566</v>
      </c>
      <c r="F6496" t="s">
        <v>62</v>
      </c>
      <c r="G6496">
        <v>2</v>
      </c>
      <c r="H6496">
        <v>1</v>
      </c>
      <c r="I6496">
        <v>50</v>
      </c>
      <c r="J6496">
        <v>0</v>
      </c>
      <c r="K6496">
        <v>234.74</v>
      </c>
      <c r="L6496" t="str">
        <f t="shared" si="606"/>
        <v/>
      </c>
      <c r="M6496">
        <v>2</v>
      </c>
      <c r="N6496" t="str">
        <f t="shared" si="607"/>
        <v/>
      </c>
      <c r="O6496">
        <v>68</v>
      </c>
      <c r="P6496" s="11">
        <v>0.5</v>
      </c>
      <c r="Q6496" s="11">
        <v>0</v>
      </c>
      <c r="R6496" s="12">
        <v>117.37</v>
      </c>
      <c r="S6496" t="s">
        <v>22</v>
      </c>
      <c r="T6496">
        <v>1</v>
      </c>
      <c r="U6496">
        <f t="shared" si="608"/>
        <v>3</v>
      </c>
      <c r="V6496">
        <f t="shared" si="609"/>
        <v>1</v>
      </c>
      <c r="W6496">
        <f t="shared" si="610"/>
        <v>3</v>
      </c>
      <c r="X6496" t="str">
        <f t="shared" si="611"/>
        <v>313</v>
      </c>
      <c r="Y6496" t="str">
        <f>IF(Table1[[#This Row],[RFM_Score]]="555","Champion", IF(AND(J6496&gt;=4,V6496&gt;=4),"Loyal", IF(U6496&lt;=2,"At Risk", IF(W6496&gt;=4,"Potential Loyalist","Others"))))</f>
        <v>Others</v>
      </c>
    </row>
    <row r="6497" spans="1:25">
      <c r="A6497" t="s">
        <v>11948</v>
      </c>
      <c r="B6497">
        <v>19</v>
      </c>
      <c r="C6497" t="s">
        <v>24</v>
      </c>
      <c r="D6497" t="s">
        <v>41</v>
      </c>
      <c r="E6497" s="6" t="s">
        <v>18567</v>
      </c>
      <c r="F6497" t="s">
        <v>30</v>
      </c>
      <c r="G6497">
        <v>4</v>
      </c>
      <c r="H6497">
        <v>0</v>
      </c>
      <c r="I6497">
        <v>46</v>
      </c>
      <c r="J6497">
        <v>1</v>
      </c>
      <c r="K6497">
        <v>234.27</v>
      </c>
      <c r="L6497" t="str">
        <f t="shared" si="606"/>
        <v/>
      </c>
      <c r="M6497">
        <v>2</v>
      </c>
      <c r="N6497" t="str">
        <f t="shared" si="607"/>
        <v/>
      </c>
      <c r="O6497">
        <v>10</v>
      </c>
      <c r="P6497" s="11">
        <v>0</v>
      </c>
      <c r="Q6497" s="11">
        <v>2.1739130434782601E-2</v>
      </c>
      <c r="R6497" s="12">
        <v>117.13500000000001</v>
      </c>
      <c r="S6497" t="s">
        <v>22</v>
      </c>
      <c r="T6497">
        <v>0</v>
      </c>
      <c r="U6497">
        <f t="shared" si="608"/>
        <v>5</v>
      </c>
      <c r="V6497">
        <f t="shared" si="609"/>
        <v>1</v>
      </c>
      <c r="W6497">
        <f t="shared" si="610"/>
        <v>3</v>
      </c>
      <c r="X6497" t="str">
        <f t="shared" si="611"/>
        <v>513</v>
      </c>
      <c r="Y6497" t="str">
        <f>IF(Table1[[#This Row],[RFM_Score]]="555","Champion", IF(AND(J6497&gt;=4,V6497&gt;=4),"Loyal", IF(U6497&lt;=2,"At Risk", IF(W6497&gt;=4,"Potential Loyalist","Others"))))</f>
        <v>Others</v>
      </c>
    </row>
    <row r="6498" spans="1:25">
      <c r="A6498" t="s">
        <v>2893</v>
      </c>
      <c r="B6498">
        <v>26</v>
      </c>
      <c r="C6498" t="s">
        <v>19</v>
      </c>
      <c r="D6498" t="s">
        <v>25</v>
      </c>
      <c r="E6498" s="6" t="s">
        <v>18568</v>
      </c>
      <c r="F6498" t="s">
        <v>62</v>
      </c>
      <c r="G6498">
        <v>4</v>
      </c>
      <c r="H6498">
        <v>0</v>
      </c>
      <c r="I6498">
        <v>54</v>
      </c>
      <c r="J6498">
        <v>3</v>
      </c>
      <c r="K6498">
        <v>234.16</v>
      </c>
      <c r="L6498" t="str">
        <f t="shared" si="606"/>
        <v/>
      </c>
      <c r="M6498">
        <v>2</v>
      </c>
      <c r="N6498" t="str">
        <f t="shared" si="607"/>
        <v/>
      </c>
      <c r="O6498">
        <v>30</v>
      </c>
      <c r="P6498" s="11">
        <v>0</v>
      </c>
      <c r="Q6498" s="11">
        <v>5.5555555555555497E-2</v>
      </c>
      <c r="R6498" s="12">
        <v>117.08</v>
      </c>
      <c r="S6498" t="s">
        <v>22</v>
      </c>
      <c r="T6498">
        <v>0</v>
      </c>
      <c r="U6498">
        <f t="shared" si="608"/>
        <v>4</v>
      </c>
      <c r="V6498">
        <f t="shared" si="609"/>
        <v>1</v>
      </c>
      <c r="W6498">
        <f t="shared" si="610"/>
        <v>3</v>
      </c>
      <c r="X6498" t="str">
        <f t="shared" si="611"/>
        <v>413</v>
      </c>
      <c r="Y6498" t="str">
        <f>IF(Table1[[#This Row],[RFM_Score]]="555","Champion", IF(AND(J6498&gt;=4,V6498&gt;=4),"Loyal", IF(U6498&lt;=2,"At Risk", IF(W6498&gt;=4,"Potential Loyalist","Others"))))</f>
        <v>Others</v>
      </c>
    </row>
    <row r="6499" spans="1:25">
      <c r="A6499" t="s">
        <v>7305</v>
      </c>
      <c r="B6499">
        <v>37</v>
      </c>
      <c r="C6499" t="s">
        <v>19</v>
      </c>
      <c r="D6499" t="s">
        <v>35</v>
      </c>
      <c r="E6499" s="6" t="s">
        <v>18569</v>
      </c>
      <c r="F6499" t="s">
        <v>21</v>
      </c>
      <c r="G6499">
        <v>3</v>
      </c>
      <c r="H6499">
        <v>1</v>
      </c>
      <c r="I6499">
        <v>56</v>
      </c>
      <c r="J6499">
        <v>4</v>
      </c>
      <c r="K6499">
        <v>234.13</v>
      </c>
      <c r="L6499" t="str">
        <f t="shared" si="606"/>
        <v/>
      </c>
      <c r="M6499">
        <v>2</v>
      </c>
      <c r="N6499" t="str">
        <f t="shared" si="607"/>
        <v/>
      </c>
      <c r="O6499">
        <v>2</v>
      </c>
      <c r="P6499" s="11">
        <v>0.33333333333333298</v>
      </c>
      <c r="Q6499" s="11">
        <v>7.1428571428571397E-2</v>
      </c>
      <c r="R6499" s="12">
        <v>117.065</v>
      </c>
      <c r="S6499" t="s">
        <v>22</v>
      </c>
      <c r="T6499">
        <v>0</v>
      </c>
      <c r="U6499">
        <f t="shared" si="608"/>
        <v>5</v>
      </c>
      <c r="V6499">
        <f t="shared" si="609"/>
        <v>1</v>
      </c>
      <c r="W6499">
        <f t="shared" si="610"/>
        <v>3</v>
      </c>
      <c r="X6499" t="str">
        <f t="shared" si="611"/>
        <v>513</v>
      </c>
      <c r="Y6499" t="str">
        <f>IF(Table1[[#This Row],[RFM_Score]]="555","Champion", IF(AND(J6499&gt;=4,V6499&gt;=4),"Loyal", IF(U6499&lt;=2,"At Risk", IF(W6499&gt;=4,"Potential Loyalist","Others"))))</f>
        <v>Others</v>
      </c>
    </row>
    <row r="6500" spans="1:25">
      <c r="A6500" t="s">
        <v>212</v>
      </c>
      <c r="B6500">
        <v>44</v>
      </c>
      <c r="C6500" t="s">
        <v>24</v>
      </c>
      <c r="D6500" t="s">
        <v>25</v>
      </c>
      <c r="E6500" s="6" t="s">
        <v>18570</v>
      </c>
      <c r="F6500" t="s">
        <v>62</v>
      </c>
      <c r="G6500">
        <v>6</v>
      </c>
      <c r="H6500">
        <v>2</v>
      </c>
      <c r="I6500">
        <v>43</v>
      </c>
      <c r="J6500">
        <v>0</v>
      </c>
      <c r="K6500">
        <v>234.02</v>
      </c>
      <c r="L6500" t="str">
        <f t="shared" si="606"/>
        <v/>
      </c>
      <c r="M6500">
        <v>2</v>
      </c>
      <c r="N6500" t="str">
        <f t="shared" si="607"/>
        <v/>
      </c>
      <c r="O6500">
        <v>2</v>
      </c>
      <c r="P6500" s="11">
        <v>0.33333333333333298</v>
      </c>
      <c r="Q6500" s="11">
        <v>0</v>
      </c>
      <c r="R6500" s="12">
        <v>117.01</v>
      </c>
      <c r="S6500" t="s">
        <v>22</v>
      </c>
      <c r="T6500">
        <v>1</v>
      </c>
      <c r="U6500">
        <f t="shared" si="608"/>
        <v>5</v>
      </c>
      <c r="V6500">
        <f t="shared" si="609"/>
        <v>1</v>
      </c>
      <c r="W6500">
        <f t="shared" si="610"/>
        <v>3</v>
      </c>
      <c r="X6500" t="str">
        <f t="shared" si="611"/>
        <v>513</v>
      </c>
      <c r="Y6500" t="str">
        <f>IF(Table1[[#This Row],[RFM_Score]]="555","Champion", IF(AND(J6500&gt;=4,V6500&gt;=4),"Loyal", IF(U6500&lt;=2,"At Risk", IF(W6500&gt;=4,"Potential Loyalist","Others"))))</f>
        <v>Others</v>
      </c>
    </row>
    <row r="6501" spans="1:25">
      <c r="A6501" t="s">
        <v>5253</v>
      </c>
      <c r="B6501">
        <v>38</v>
      </c>
      <c r="C6501" t="s">
        <v>24</v>
      </c>
      <c r="D6501" t="s">
        <v>41</v>
      </c>
      <c r="E6501" s="6" t="s">
        <v>18571</v>
      </c>
      <c r="F6501" t="s">
        <v>37</v>
      </c>
      <c r="G6501">
        <v>1</v>
      </c>
      <c r="H6501">
        <v>0</v>
      </c>
      <c r="I6501">
        <v>47</v>
      </c>
      <c r="J6501">
        <v>1</v>
      </c>
      <c r="K6501">
        <v>234.02</v>
      </c>
      <c r="L6501" t="str">
        <f t="shared" si="606"/>
        <v/>
      </c>
      <c r="M6501">
        <v>2</v>
      </c>
      <c r="N6501" t="str">
        <f t="shared" si="607"/>
        <v/>
      </c>
      <c r="O6501">
        <v>59</v>
      </c>
      <c r="P6501" s="11">
        <v>0</v>
      </c>
      <c r="Q6501" s="11">
        <v>2.1276595744680799E-2</v>
      </c>
      <c r="R6501" s="12">
        <v>117.01</v>
      </c>
      <c r="S6501" t="s">
        <v>22</v>
      </c>
      <c r="T6501">
        <v>0</v>
      </c>
      <c r="U6501">
        <f t="shared" si="608"/>
        <v>3</v>
      </c>
      <c r="V6501">
        <f t="shared" si="609"/>
        <v>1</v>
      </c>
      <c r="W6501">
        <f t="shared" si="610"/>
        <v>3</v>
      </c>
      <c r="X6501" t="str">
        <f t="shared" si="611"/>
        <v>313</v>
      </c>
      <c r="Y6501" t="str">
        <f>IF(Table1[[#This Row],[RFM_Score]]="555","Champion", IF(AND(J6501&gt;=4,V6501&gt;=4),"Loyal", IF(U6501&lt;=2,"At Risk", IF(W6501&gt;=4,"Potential Loyalist","Others"))))</f>
        <v>Others</v>
      </c>
    </row>
    <row r="6502" spans="1:25">
      <c r="A6502" t="s">
        <v>1119</v>
      </c>
      <c r="B6502">
        <v>31</v>
      </c>
      <c r="C6502" t="s">
        <v>19</v>
      </c>
      <c r="D6502" t="s">
        <v>25</v>
      </c>
      <c r="E6502" s="6" t="s">
        <v>18572</v>
      </c>
      <c r="F6502" t="s">
        <v>62</v>
      </c>
      <c r="G6502">
        <v>10</v>
      </c>
      <c r="H6502">
        <v>2</v>
      </c>
      <c r="I6502">
        <v>50</v>
      </c>
      <c r="J6502">
        <v>3</v>
      </c>
      <c r="K6502">
        <v>233.8</v>
      </c>
      <c r="L6502" t="str">
        <f t="shared" si="606"/>
        <v/>
      </c>
      <c r="M6502">
        <v>2</v>
      </c>
      <c r="N6502" t="str">
        <f t="shared" si="607"/>
        <v/>
      </c>
      <c r="O6502">
        <v>72</v>
      </c>
      <c r="P6502" s="11">
        <v>0.2</v>
      </c>
      <c r="Q6502" s="11">
        <v>0.06</v>
      </c>
      <c r="R6502" s="12">
        <v>116.9</v>
      </c>
      <c r="S6502" t="s">
        <v>22</v>
      </c>
      <c r="T6502">
        <v>0</v>
      </c>
      <c r="U6502">
        <f t="shared" si="608"/>
        <v>2</v>
      </c>
      <c r="V6502">
        <f t="shared" si="609"/>
        <v>1</v>
      </c>
      <c r="W6502">
        <f t="shared" si="610"/>
        <v>3</v>
      </c>
      <c r="X6502" t="str">
        <f t="shared" si="611"/>
        <v>213</v>
      </c>
      <c r="Y6502" t="str">
        <f>IF(Table1[[#This Row],[RFM_Score]]="555","Champion", IF(AND(J6502&gt;=4,V6502&gt;=4),"Loyal", IF(U6502&lt;=2,"At Risk", IF(W6502&gt;=4,"Potential Loyalist","Others"))))</f>
        <v>At Risk</v>
      </c>
    </row>
    <row r="6503" spans="1:25">
      <c r="A6503" t="s">
        <v>694</v>
      </c>
      <c r="B6503">
        <v>34</v>
      </c>
      <c r="C6503" t="s">
        <v>24</v>
      </c>
      <c r="D6503" t="s">
        <v>25</v>
      </c>
      <c r="E6503" s="6" t="s">
        <v>18573</v>
      </c>
      <c r="F6503" t="s">
        <v>30</v>
      </c>
      <c r="G6503">
        <v>1</v>
      </c>
      <c r="H6503">
        <v>0</v>
      </c>
      <c r="I6503">
        <v>45</v>
      </c>
      <c r="J6503">
        <v>0</v>
      </c>
      <c r="K6503">
        <v>233.56</v>
      </c>
      <c r="L6503" t="str">
        <f t="shared" si="606"/>
        <v/>
      </c>
      <c r="M6503">
        <v>2</v>
      </c>
      <c r="N6503" t="str">
        <f t="shared" si="607"/>
        <v/>
      </c>
      <c r="O6503">
        <v>102</v>
      </c>
      <c r="P6503" s="11">
        <v>0</v>
      </c>
      <c r="Q6503" s="11">
        <v>0</v>
      </c>
      <c r="R6503" s="12">
        <v>116.78</v>
      </c>
      <c r="S6503" t="s">
        <v>22</v>
      </c>
      <c r="T6503">
        <v>0</v>
      </c>
      <c r="U6503">
        <f t="shared" si="608"/>
        <v>1</v>
      </c>
      <c r="V6503">
        <f t="shared" si="609"/>
        <v>1</v>
      </c>
      <c r="W6503">
        <f t="shared" si="610"/>
        <v>3</v>
      </c>
      <c r="X6503" t="str">
        <f t="shared" si="611"/>
        <v>113</v>
      </c>
      <c r="Y6503" t="str">
        <f>IF(Table1[[#This Row],[RFM_Score]]="555","Champion", IF(AND(J6503&gt;=4,V6503&gt;=4),"Loyal", IF(U6503&lt;=2,"At Risk", IF(W6503&gt;=4,"Potential Loyalist","Others"))))</f>
        <v>At Risk</v>
      </c>
    </row>
    <row r="6504" spans="1:25">
      <c r="A6504" t="s">
        <v>6131</v>
      </c>
      <c r="B6504">
        <v>35</v>
      </c>
      <c r="C6504" t="s">
        <v>19</v>
      </c>
      <c r="D6504" t="s">
        <v>49</v>
      </c>
      <c r="E6504" s="6" t="s">
        <v>18574</v>
      </c>
      <c r="F6504" t="s">
        <v>26</v>
      </c>
      <c r="G6504">
        <v>3</v>
      </c>
      <c r="H6504">
        <v>3</v>
      </c>
      <c r="I6504">
        <v>58</v>
      </c>
      <c r="J6504">
        <v>5</v>
      </c>
      <c r="K6504">
        <v>233.46</v>
      </c>
      <c r="L6504" t="str">
        <f t="shared" si="606"/>
        <v/>
      </c>
      <c r="M6504">
        <v>2</v>
      </c>
      <c r="N6504" t="str">
        <f t="shared" si="607"/>
        <v/>
      </c>
      <c r="O6504">
        <v>31</v>
      </c>
      <c r="P6504" s="11">
        <v>1</v>
      </c>
      <c r="Q6504" s="11">
        <v>8.6206896551724102E-2</v>
      </c>
      <c r="R6504" s="12">
        <v>116.73</v>
      </c>
      <c r="S6504" t="s">
        <v>22</v>
      </c>
      <c r="T6504">
        <v>0</v>
      </c>
      <c r="U6504">
        <f t="shared" si="608"/>
        <v>4</v>
      </c>
      <c r="V6504">
        <f t="shared" si="609"/>
        <v>1</v>
      </c>
      <c r="W6504">
        <f t="shared" si="610"/>
        <v>3</v>
      </c>
      <c r="X6504" t="str">
        <f t="shared" si="611"/>
        <v>413</v>
      </c>
      <c r="Y6504" t="str">
        <f>IF(Table1[[#This Row],[RFM_Score]]="555","Champion", IF(AND(J6504&gt;=4,V6504&gt;=4),"Loyal", IF(U6504&lt;=2,"At Risk", IF(W6504&gt;=4,"Potential Loyalist","Others"))))</f>
        <v>Others</v>
      </c>
    </row>
    <row r="6505" spans="1:25">
      <c r="A6505" t="s">
        <v>670</v>
      </c>
      <c r="B6505">
        <v>29</v>
      </c>
      <c r="C6505" t="s">
        <v>19</v>
      </c>
      <c r="D6505" t="s">
        <v>35</v>
      </c>
      <c r="E6505" s="6" t="s">
        <v>18575</v>
      </c>
      <c r="F6505" t="s">
        <v>21</v>
      </c>
      <c r="G6505">
        <v>2</v>
      </c>
      <c r="H6505">
        <v>1</v>
      </c>
      <c r="I6505">
        <v>50</v>
      </c>
      <c r="J6505">
        <v>1</v>
      </c>
      <c r="K6505">
        <v>232.04</v>
      </c>
      <c r="L6505" t="str">
        <f t="shared" si="606"/>
        <v/>
      </c>
      <c r="M6505">
        <v>2</v>
      </c>
      <c r="N6505" t="str">
        <f t="shared" si="607"/>
        <v/>
      </c>
      <c r="O6505">
        <v>25</v>
      </c>
      <c r="P6505" s="11">
        <v>0.5</v>
      </c>
      <c r="Q6505" s="11">
        <v>0.02</v>
      </c>
      <c r="R6505" s="12">
        <v>116.02</v>
      </c>
      <c r="S6505" t="s">
        <v>22</v>
      </c>
      <c r="T6505">
        <v>0</v>
      </c>
      <c r="U6505">
        <f t="shared" si="608"/>
        <v>4</v>
      </c>
      <c r="V6505">
        <f t="shared" si="609"/>
        <v>1</v>
      </c>
      <c r="W6505">
        <f t="shared" si="610"/>
        <v>3</v>
      </c>
      <c r="X6505" t="str">
        <f t="shared" si="611"/>
        <v>413</v>
      </c>
      <c r="Y6505" t="str">
        <f>IF(Table1[[#This Row],[RFM_Score]]="555","Champion", IF(AND(J6505&gt;=4,V6505&gt;=4),"Loyal", IF(U6505&lt;=2,"At Risk", IF(W6505&gt;=4,"Potential Loyalist","Others"))))</f>
        <v>Others</v>
      </c>
    </row>
    <row r="6506" spans="1:25">
      <c r="A6506" t="s">
        <v>651</v>
      </c>
      <c r="B6506">
        <v>64</v>
      </c>
      <c r="C6506" t="s">
        <v>19</v>
      </c>
      <c r="D6506" t="s">
        <v>41</v>
      </c>
      <c r="E6506" s="6" t="s">
        <v>18576</v>
      </c>
      <c r="F6506" t="s">
        <v>30</v>
      </c>
      <c r="G6506">
        <v>3</v>
      </c>
      <c r="H6506">
        <v>0</v>
      </c>
      <c r="I6506">
        <v>46</v>
      </c>
      <c r="J6506">
        <v>3</v>
      </c>
      <c r="K6506">
        <v>231.99</v>
      </c>
      <c r="L6506" t="str">
        <f t="shared" si="606"/>
        <v/>
      </c>
      <c r="M6506">
        <v>2</v>
      </c>
      <c r="N6506" t="str">
        <f t="shared" si="607"/>
        <v/>
      </c>
      <c r="O6506">
        <v>20</v>
      </c>
      <c r="P6506" s="11">
        <v>0</v>
      </c>
      <c r="Q6506" s="11">
        <v>6.5217391304347797E-2</v>
      </c>
      <c r="R6506" s="12">
        <v>115.995</v>
      </c>
      <c r="S6506" t="s">
        <v>22</v>
      </c>
      <c r="T6506">
        <v>0</v>
      </c>
      <c r="U6506">
        <f t="shared" si="608"/>
        <v>5</v>
      </c>
      <c r="V6506">
        <f t="shared" si="609"/>
        <v>1</v>
      </c>
      <c r="W6506">
        <f t="shared" si="610"/>
        <v>3</v>
      </c>
      <c r="X6506" t="str">
        <f t="shared" si="611"/>
        <v>513</v>
      </c>
      <c r="Y6506" t="str">
        <f>IF(Table1[[#This Row],[RFM_Score]]="555","Champion", IF(AND(J6506&gt;=4,V6506&gt;=4),"Loyal", IF(U6506&lt;=2,"At Risk", IF(W6506&gt;=4,"Potential Loyalist","Others"))))</f>
        <v>Others</v>
      </c>
    </row>
    <row r="6507" spans="1:25">
      <c r="A6507" t="s">
        <v>3996</v>
      </c>
      <c r="B6507">
        <v>37</v>
      </c>
      <c r="C6507" t="s">
        <v>24</v>
      </c>
      <c r="D6507" t="s">
        <v>46</v>
      </c>
      <c r="E6507" s="6" t="s">
        <v>18577</v>
      </c>
      <c r="F6507" t="s">
        <v>37</v>
      </c>
      <c r="G6507">
        <v>3</v>
      </c>
      <c r="H6507">
        <v>1</v>
      </c>
      <c r="I6507">
        <v>43</v>
      </c>
      <c r="J6507">
        <v>3</v>
      </c>
      <c r="K6507">
        <v>231.7</v>
      </c>
      <c r="L6507" t="str">
        <f t="shared" si="606"/>
        <v/>
      </c>
      <c r="M6507">
        <v>2</v>
      </c>
      <c r="N6507" t="str">
        <f t="shared" si="607"/>
        <v/>
      </c>
      <c r="O6507">
        <v>12</v>
      </c>
      <c r="P6507" s="11">
        <v>0.33333333333333298</v>
      </c>
      <c r="Q6507" s="11">
        <v>6.9767441860465101E-2</v>
      </c>
      <c r="R6507" s="12">
        <v>115.85</v>
      </c>
      <c r="S6507" t="s">
        <v>22</v>
      </c>
      <c r="T6507">
        <v>0</v>
      </c>
      <c r="U6507">
        <f t="shared" si="608"/>
        <v>5</v>
      </c>
      <c r="V6507">
        <f t="shared" si="609"/>
        <v>1</v>
      </c>
      <c r="W6507">
        <f t="shared" si="610"/>
        <v>3</v>
      </c>
      <c r="X6507" t="str">
        <f t="shared" si="611"/>
        <v>513</v>
      </c>
      <c r="Y6507" t="str">
        <f>IF(Table1[[#This Row],[RFM_Score]]="555","Champion", IF(AND(J6507&gt;=4,V6507&gt;=4),"Loyal", IF(U6507&lt;=2,"At Risk", IF(W6507&gt;=4,"Potential Loyalist","Others"))))</f>
        <v>Others</v>
      </c>
    </row>
    <row r="6508" spans="1:25">
      <c r="A6508" t="s">
        <v>6802</v>
      </c>
      <c r="B6508">
        <v>39</v>
      </c>
      <c r="C6508" t="s">
        <v>19</v>
      </c>
      <c r="D6508" t="s">
        <v>29</v>
      </c>
      <c r="E6508" s="6" t="s">
        <v>18578</v>
      </c>
      <c r="F6508" t="s">
        <v>21</v>
      </c>
      <c r="G6508">
        <v>3</v>
      </c>
      <c r="H6508">
        <v>0</v>
      </c>
      <c r="I6508">
        <v>60</v>
      </c>
      <c r="J6508">
        <v>5</v>
      </c>
      <c r="K6508">
        <v>231.3</v>
      </c>
      <c r="L6508" t="str">
        <f t="shared" si="606"/>
        <v/>
      </c>
      <c r="M6508">
        <v>2</v>
      </c>
      <c r="N6508" t="str">
        <f t="shared" si="607"/>
        <v/>
      </c>
      <c r="O6508">
        <v>24</v>
      </c>
      <c r="P6508" s="11">
        <v>0</v>
      </c>
      <c r="Q6508" s="11">
        <v>8.3333333333333301E-2</v>
      </c>
      <c r="R6508" s="12">
        <v>115.65</v>
      </c>
      <c r="S6508" t="s">
        <v>22</v>
      </c>
      <c r="T6508">
        <v>0</v>
      </c>
      <c r="U6508">
        <f t="shared" si="608"/>
        <v>4</v>
      </c>
      <c r="V6508">
        <f t="shared" si="609"/>
        <v>1</v>
      </c>
      <c r="W6508">
        <f t="shared" si="610"/>
        <v>3</v>
      </c>
      <c r="X6508" t="str">
        <f t="shared" si="611"/>
        <v>413</v>
      </c>
      <c r="Y6508" t="str">
        <f>IF(Table1[[#This Row],[RFM_Score]]="555","Champion", IF(AND(J6508&gt;=4,V6508&gt;=4),"Loyal", IF(U6508&lt;=2,"At Risk", IF(W6508&gt;=4,"Potential Loyalist","Others"))))</f>
        <v>Others</v>
      </c>
    </row>
    <row r="6509" spans="1:25">
      <c r="A6509" t="s">
        <v>4854</v>
      </c>
      <c r="B6509">
        <v>24</v>
      </c>
      <c r="C6509" t="s">
        <v>19</v>
      </c>
      <c r="D6509" t="s">
        <v>25</v>
      </c>
      <c r="E6509" s="6" t="s">
        <v>18579</v>
      </c>
      <c r="F6509" t="s">
        <v>30</v>
      </c>
      <c r="G6509">
        <v>2</v>
      </c>
      <c r="H6509">
        <v>1</v>
      </c>
      <c r="I6509">
        <v>58</v>
      </c>
      <c r="J6509">
        <v>4</v>
      </c>
      <c r="K6509">
        <v>231.23</v>
      </c>
      <c r="L6509" t="str">
        <f t="shared" si="606"/>
        <v/>
      </c>
      <c r="M6509">
        <v>2</v>
      </c>
      <c r="N6509" t="str">
        <f t="shared" si="607"/>
        <v/>
      </c>
      <c r="O6509">
        <v>17</v>
      </c>
      <c r="P6509" s="11">
        <v>0.5</v>
      </c>
      <c r="Q6509" s="11">
        <v>6.8965517241379296E-2</v>
      </c>
      <c r="R6509" s="12">
        <v>115.61499999999999</v>
      </c>
      <c r="S6509" t="s">
        <v>22</v>
      </c>
      <c r="T6509">
        <v>1</v>
      </c>
      <c r="U6509">
        <f t="shared" si="608"/>
        <v>5</v>
      </c>
      <c r="V6509">
        <f t="shared" si="609"/>
        <v>1</v>
      </c>
      <c r="W6509">
        <f t="shared" si="610"/>
        <v>3</v>
      </c>
      <c r="X6509" t="str">
        <f t="shared" si="611"/>
        <v>513</v>
      </c>
      <c r="Y6509" t="str">
        <f>IF(Table1[[#This Row],[RFM_Score]]="555","Champion", IF(AND(J6509&gt;=4,V6509&gt;=4),"Loyal", IF(U6509&lt;=2,"At Risk", IF(W6509&gt;=4,"Potential Loyalist","Others"))))</f>
        <v>Others</v>
      </c>
    </row>
    <row r="6510" spans="1:25">
      <c r="A6510" t="s">
        <v>9039</v>
      </c>
      <c r="B6510">
        <v>40</v>
      </c>
      <c r="C6510" t="s">
        <v>24</v>
      </c>
      <c r="D6510" t="s">
        <v>29</v>
      </c>
      <c r="E6510" s="6" t="s">
        <v>18580</v>
      </c>
      <c r="F6510" t="s">
        <v>26</v>
      </c>
      <c r="G6510">
        <v>2</v>
      </c>
      <c r="H6510">
        <v>0</v>
      </c>
      <c r="I6510">
        <v>48</v>
      </c>
      <c r="J6510">
        <v>1</v>
      </c>
      <c r="K6510">
        <v>230.97</v>
      </c>
      <c r="L6510" t="str">
        <f t="shared" si="606"/>
        <v/>
      </c>
      <c r="M6510">
        <v>2</v>
      </c>
      <c r="N6510" t="str">
        <f t="shared" si="607"/>
        <v/>
      </c>
      <c r="O6510">
        <v>25</v>
      </c>
      <c r="P6510" s="11">
        <v>0</v>
      </c>
      <c r="Q6510" s="11">
        <v>2.0833333333333301E-2</v>
      </c>
      <c r="R6510" s="12">
        <v>115.485</v>
      </c>
      <c r="S6510" t="s">
        <v>22</v>
      </c>
      <c r="T6510">
        <v>0</v>
      </c>
      <c r="U6510">
        <f t="shared" si="608"/>
        <v>4</v>
      </c>
      <c r="V6510">
        <f t="shared" si="609"/>
        <v>1</v>
      </c>
      <c r="W6510">
        <f t="shared" si="610"/>
        <v>3</v>
      </c>
      <c r="X6510" t="str">
        <f t="shared" si="611"/>
        <v>413</v>
      </c>
      <c r="Y6510" t="str">
        <f>IF(Table1[[#This Row],[RFM_Score]]="555","Champion", IF(AND(J6510&gt;=4,V6510&gt;=4),"Loyal", IF(U6510&lt;=2,"At Risk", IF(W6510&gt;=4,"Potential Loyalist","Others"))))</f>
        <v>Others</v>
      </c>
    </row>
    <row r="6511" spans="1:25">
      <c r="A6511" t="s">
        <v>3459</v>
      </c>
      <c r="B6511">
        <v>40</v>
      </c>
      <c r="C6511" t="s">
        <v>24</v>
      </c>
      <c r="D6511" t="s">
        <v>49</v>
      </c>
      <c r="E6511" s="6" t="s">
        <v>18581</v>
      </c>
      <c r="F6511" t="s">
        <v>26</v>
      </c>
      <c r="G6511">
        <v>4</v>
      </c>
      <c r="H6511">
        <v>2</v>
      </c>
      <c r="I6511">
        <v>34</v>
      </c>
      <c r="J6511">
        <v>2</v>
      </c>
      <c r="K6511">
        <v>230.24</v>
      </c>
      <c r="L6511" t="str">
        <f t="shared" si="606"/>
        <v/>
      </c>
      <c r="M6511">
        <v>2</v>
      </c>
      <c r="N6511" t="str">
        <f t="shared" si="607"/>
        <v/>
      </c>
      <c r="O6511">
        <v>6</v>
      </c>
      <c r="P6511" s="11">
        <v>0.5</v>
      </c>
      <c r="Q6511" s="11">
        <v>5.8823529411764698E-2</v>
      </c>
      <c r="R6511" s="12">
        <v>115.12</v>
      </c>
      <c r="S6511" t="s">
        <v>22</v>
      </c>
      <c r="T6511">
        <v>0</v>
      </c>
      <c r="U6511">
        <f t="shared" si="608"/>
        <v>5</v>
      </c>
      <c r="V6511">
        <f t="shared" si="609"/>
        <v>1</v>
      </c>
      <c r="W6511">
        <f t="shared" si="610"/>
        <v>3</v>
      </c>
      <c r="X6511" t="str">
        <f t="shared" si="611"/>
        <v>513</v>
      </c>
      <c r="Y6511" t="str">
        <f>IF(Table1[[#This Row],[RFM_Score]]="555","Champion", IF(AND(J6511&gt;=4,V6511&gt;=4),"Loyal", IF(U6511&lt;=2,"At Risk", IF(W6511&gt;=4,"Potential Loyalist","Others"))))</f>
        <v>Others</v>
      </c>
    </row>
    <row r="6512" spans="1:25">
      <c r="A6512" t="s">
        <v>4745</v>
      </c>
      <c r="B6512">
        <v>46</v>
      </c>
      <c r="C6512" t="s">
        <v>19</v>
      </c>
      <c r="D6512" t="s">
        <v>25</v>
      </c>
      <c r="E6512" s="6" t="s">
        <v>18582</v>
      </c>
      <c r="F6512" t="s">
        <v>26</v>
      </c>
      <c r="G6512">
        <v>4</v>
      </c>
      <c r="H6512">
        <v>1</v>
      </c>
      <c r="I6512">
        <v>47</v>
      </c>
      <c r="J6512">
        <v>1</v>
      </c>
      <c r="K6512">
        <v>230.24</v>
      </c>
      <c r="L6512" t="str">
        <f t="shared" si="606"/>
        <v/>
      </c>
      <c r="M6512">
        <v>2</v>
      </c>
      <c r="N6512" t="str">
        <f t="shared" si="607"/>
        <v/>
      </c>
      <c r="O6512">
        <v>1</v>
      </c>
      <c r="P6512" s="11">
        <v>0.25</v>
      </c>
      <c r="Q6512" s="11">
        <v>2.1276595744680799E-2</v>
      </c>
      <c r="R6512" s="12">
        <v>115.12</v>
      </c>
      <c r="S6512" t="s">
        <v>22</v>
      </c>
      <c r="T6512">
        <v>0</v>
      </c>
      <c r="U6512">
        <f t="shared" si="608"/>
        <v>5</v>
      </c>
      <c r="V6512">
        <f t="shared" si="609"/>
        <v>1</v>
      </c>
      <c r="W6512">
        <f t="shared" si="610"/>
        <v>3</v>
      </c>
      <c r="X6512" t="str">
        <f t="shared" si="611"/>
        <v>513</v>
      </c>
      <c r="Y6512" t="str">
        <f>IF(Table1[[#This Row],[RFM_Score]]="555","Champion", IF(AND(J6512&gt;=4,V6512&gt;=4),"Loyal", IF(U6512&lt;=2,"At Risk", IF(W6512&gt;=4,"Potential Loyalist","Others"))))</f>
        <v>Others</v>
      </c>
    </row>
    <row r="6513" spans="1:25">
      <c r="A6513" t="s">
        <v>11416</v>
      </c>
      <c r="B6513">
        <v>35</v>
      </c>
      <c r="C6513" t="s">
        <v>24</v>
      </c>
      <c r="D6513" t="s">
        <v>29</v>
      </c>
      <c r="E6513" s="6" t="s">
        <v>18583</v>
      </c>
      <c r="F6513" t="s">
        <v>60</v>
      </c>
      <c r="G6513">
        <v>0</v>
      </c>
      <c r="H6513">
        <v>0</v>
      </c>
      <c r="I6513">
        <v>50</v>
      </c>
      <c r="J6513">
        <v>4</v>
      </c>
      <c r="K6513">
        <v>230.23</v>
      </c>
      <c r="L6513" t="str">
        <f t="shared" si="606"/>
        <v/>
      </c>
      <c r="M6513">
        <v>2</v>
      </c>
      <c r="N6513" t="str">
        <f t="shared" si="607"/>
        <v/>
      </c>
      <c r="O6513">
        <v>9</v>
      </c>
      <c r="P6513" s="11">
        <v>0</v>
      </c>
      <c r="Q6513" s="11">
        <v>0.08</v>
      </c>
      <c r="R6513" s="12">
        <v>115.11499999999999</v>
      </c>
      <c r="S6513" t="s">
        <v>22</v>
      </c>
      <c r="T6513">
        <v>0</v>
      </c>
      <c r="U6513">
        <f t="shared" si="608"/>
        <v>5</v>
      </c>
      <c r="V6513">
        <f t="shared" si="609"/>
        <v>1</v>
      </c>
      <c r="W6513">
        <f t="shared" si="610"/>
        <v>3</v>
      </c>
      <c r="X6513" t="str">
        <f t="shared" si="611"/>
        <v>513</v>
      </c>
      <c r="Y6513" t="str">
        <f>IF(Table1[[#This Row],[RFM_Score]]="555","Champion", IF(AND(J6513&gt;=4,V6513&gt;=4),"Loyal", IF(U6513&lt;=2,"At Risk", IF(W6513&gt;=4,"Potential Loyalist","Others"))))</f>
        <v>Others</v>
      </c>
    </row>
    <row r="6514" spans="1:25">
      <c r="A6514" t="s">
        <v>537</v>
      </c>
      <c r="B6514">
        <v>46</v>
      </c>
      <c r="C6514" t="s">
        <v>19</v>
      </c>
      <c r="D6514" t="s">
        <v>25</v>
      </c>
      <c r="E6514" s="6" t="s">
        <v>18584</v>
      </c>
      <c r="F6514" t="s">
        <v>26</v>
      </c>
      <c r="G6514">
        <v>2</v>
      </c>
      <c r="H6514">
        <v>2</v>
      </c>
      <c r="I6514">
        <v>58</v>
      </c>
      <c r="J6514">
        <v>3</v>
      </c>
      <c r="K6514">
        <v>229.53</v>
      </c>
      <c r="L6514" t="str">
        <f t="shared" si="606"/>
        <v/>
      </c>
      <c r="M6514">
        <v>2</v>
      </c>
      <c r="N6514" t="str">
        <f t="shared" si="607"/>
        <v/>
      </c>
      <c r="O6514">
        <v>26</v>
      </c>
      <c r="P6514" s="11">
        <v>1</v>
      </c>
      <c r="Q6514" s="11">
        <v>5.1724137931034399E-2</v>
      </c>
      <c r="R6514" s="12">
        <v>114.765</v>
      </c>
      <c r="S6514" t="s">
        <v>22</v>
      </c>
      <c r="T6514">
        <v>0</v>
      </c>
      <c r="U6514">
        <f t="shared" si="608"/>
        <v>4</v>
      </c>
      <c r="V6514">
        <f t="shared" si="609"/>
        <v>1</v>
      </c>
      <c r="W6514">
        <f t="shared" si="610"/>
        <v>3</v>
      </c>
      <c r="X6514" t="str">
        <f t="shared" si="611"/>
        <v>413</v>
      </c>
      <c r="Y6514" t="str">
        <f>IF(Table1[[#This Row],[RFM_Score]]="555","Champion", IF(AND(J6514&gt;=4,V6514&gt;=4),"Loyal", IF(U6514&lt;=2,"At Risk", IF(W6514&gt;=4,"Potential Loyalist","Others"))))</f>
        <v>Others</v>
      </c>
    </row>
    <row r="6515" spans="1:25">
      <c r="A6515" t="s">
        <v>1392</v>
      </c>
      <c r="B6515">
        <v>18</v>
      </c>
      <c r="C6515" t="s">
        <v>24</v>
      </c>
      <c r="D6515" t="s">
        <v>49</v>
      </c>
      <c r="E6515" s="6" t="s">
        <v>18585</v>
      </c>
      <c r="F6515" t="s">
        <v>26</v>
      </c>
      <c r="G6515">
        <v>2</v>
      </c>
      <c r="H6515">
        <v>1</v>
      </c>
      <c r="I6515">
        <v>50</v>
      </c>
      <c r="J6515">
        <v>2</v>
      </c>
      <c r="K6515">
        <v>229.04</v>
      </c>
      <c r="L6515" t="str">
        <f t="shared" si="606"/>
        <v/>
      </c>
      <c r="M6515">
        <v>2</v>
      </c>
      <c r="N6515" t="str">
        <f t="shared" si="607"/>
        <v/>
      </c>
      <c r="O6515">
        <v>5</v>
      </c>
      <c r="P6515" s="11">
        <v>0.5</v>
      </c>
      <c r="Q6515" s="11">
        <v>0.04</v>
      </c>
      <c r="R6515" s="12">
        <v>114.52</v>
      </c>
      <c r="S6515" t="s">
        <v>22</v>
      </c>
      <c r="T6515">
        <v>0</v>
      </c>
      <c r="U6515">
        <f t="shared" si="608"/>
        <v>5</v>
      </c>
      <c r="V6515">
        <f t="shared" si="609"/>
        <v>1</v>
      </c>
      <c r="W6515">
        <f t="shared" si="610"/>
        <v>3</v>
      </c>
      <c r="X6515" t="str">
        <f t="shared" si="611"/>
        <v>513</v>
      </c>
      <c r="Y6515" t="str">
        <f>IF(Table1[[#This Row],[RFM_Score]]="555","Champion", IF(AND(J6515&gt;=4,V6515&gt;=4),"Loyal", IF(U6515&lt;=2,"At Risk", IF(W6515&gt;=4,"Potential Loyalist","Others"))))</f>
        <v>Others</v>
      </c>
    </row>
    <row r="6516" spans="1:25">
      <c r="A6516" t="s">
        <v>1594</v>
      </c>
      <c r="B6516">
        <v>25</v>
      </c>
      <c r="C6516" t="s">
        <v>24</v>
      </c>
      <c r="D6516" t="s">
        <v>49</v>
      </c>
      <c r="E6516" s="6" t="s">
        <v>18586</v>
      </c>
      <c r="F6516" t="s">
        <v>21</v>
      </c>
      <c r="G6516">
        <v>2</v>
      </c>
      <c r="H6516">
        <v>1</v>
      </c>
      <c r="I6516">
        <v>52</v>
      </c>
      <c r="J6516">
        <v>2</v>
      </c>
      <c r="K6516">
        <v>229.02</v>
      </c>
      <c r="L6516" t="str">
        <f t="shared" si="606"/>
        <v/>
      </c>
      <c r="M6516">
        <v>2</v>
      </c>
      <c r="N6516" t="str">
        <f t="shared" si="607"/>
        <v/>
      </c>
      <c r="O6516">
        <v>26</v>
      </c>
      <c r="P6516" s="11">
        <v>0.5</v>
      </c>
      <c r="Q6516" s="11">
        <v>3.8461538461538401E-2</v>
      </c>
      <c r="R6516" s="12">
        <v>114.51</v>
      </c>
      <c r="S6516" t="s">
        <v>22</v>
      </c>
      <c r="T6516">
        <v>0</v>
      </c>
      <c r="U6516">
        <f t="shared" si="608"/>
        <v>4</v>
      </c>
      <c r="V6516">
        <f t="shared" si="609"/>
        <v>1</v>
      </c>
      <c r="W6516">
        <f t="shared" si="610"/>
        <v>3</v>
      </c>
      <c r="X6516" t="str">
        <f t="shared" si="611"/>
        <v>413</v>
      </c>
      <c r="Y6516" t="str">
        <f>IF(Table1[[#This Row],[RFM_Score]]="555","Champion", IF(AND(J6516&gt;=4,V6516&gt;=4),"Loyal", IF(U6516&lt;=2,"At Risk", IF(W6516&gt;=4,"Potential Loyalist","Others"))))</f>
        <v>Others</v>
      </c>
    </row>
    <row r="6517" spans="1:25">
      <c r="A6517" t="s">
        <v>312</v>
      </c>
      <c r="B6517">
        <v>40</v>
      </c>
      <c r="C6517" t="s">
        <v>24</v>
      </c>
      <c r="D6517" t="s">
        <v>25</v>
      </c>
      <c r="E6517" s="6" t="s">
        <v>18587</v>
      </c>
      <c r="F6517" t="s">
        <v>26</v>
      </c>
      <c r="G6517">
        <v>2</v>
      </c>
      <c r="H6517">
        <v>1</v>
      </c>
      <c r="I6517">
        <v>53</v>
      </c>
      <c r="J6517">
        <v>3</v>
      </c>
      <c r="K6517">
        <v>228.86</v>
      </c>
      <c r="L6517" t="str">
        <f t="shared" si="606"/>
        <v/>
      </c>
      <c r="M6517">
        <v>2</v>
      </c>
      <c r="N6517" t="str">
        <f t="shared" si="607"/>
        <v/>
      </c>
      <c r="O6517">
        <v>29</v>
      </c>
      <c r="P6517" s="11">
        <v>0.5</v>
      </c>
      <c r="Q6517" s="11">
        <v>5.6603773584905599E-2</v>
      </c>
      <c r="R6517" s="12">
        <v>114.43</v>
      </c>
      <c r="S6517" t="s">
        <v>22</v>
      </c>
      <c r="T6517">
        <v>0</v>
      </c>
      <c r="U6517">
        <f t="shared" si="608"/>
        <v>4</v>
      </c>
      <c r="V6517">
        <f t="shared" si="609"/>
        <v>1</v>
      </c>
      <c r="W6517">
        <f t="shared" si="610"/>
        <v>3</v>
      </c>
      <c r="X6517" t="str">
        <f t="shared" si="611"/>
        <v>413</v>
      </c>
      <c r="Y6517" t="str">
        <f>IF(Table1[[#This Row],[RFM_Score]]="555","Champion", IF(AND(J6517&gt;=4,V6517&gt;=4),"Loyal", IF(U6517&lt;=2,"At Risk", IF(W6517&gt;=4,"Potential Loyalist","Others"))))</f>
        <v>Others</v>
      </c>
    </row>
    <row r="6518" spans="1:25">
      <c r="A6518" t="s">
        <v>9940</v>
      </c>
      <c r="B6518">
        <v>34</v>
      </c>
      <c r="C6518" t="s">
        <v>24</v>
      </c>
      <c r="D6518" t="s">
        <v>49</v>
      </c>
      <c r="E6518" s="6" t="s">
        <v>18588</v>
      </c>
      <c r="F6518" t="s">
        <v>21</v>
      </c>
      <c r="G6518">
        <v>4</v>
      </c>
      <c r="H6518">
        <v>0</v>
      </c>
      <c r="I6518">
        <v>54</v>
      </c>
      <c r="J6518">
        <v>2</v>
      </c>
      <c r="K6518">
        <v>228.46</v>
      </c>
      <c r="L6518" t="str">
        <f t="shared" si="606"/>
        <v/>
      </c>
      <c r="M6518">
        <v>2</v>
      </c>
      <c r="N6518" t="str">
        <f t="shared" si="607"/>
        <v/>
      </c>
      <c r="O6518">
        <v>38</v>
      </c>
      <c r="P6518" s="11">
        <v>0</v>
      </c>
      <c r="Q6518" s="11">
        <v>3.7037037037037E-2</v>
      </c>
      <c r="R6518" s="12">
        <v>114.23</v>
      </c>
      <c r="S6518" t="s">
        <v>22</v>
      </c>
      <c r="T6518">
        <v>0</v>
      </c>
      <c r="U6518">
        <f t="shared" si="608"/>
        <v>4</v>
      </c>
      <c r="V6518">
        <f t="shared" si="609"/>
        <v>1</v>
      </c>
      <c r="W6518">
        <f t="shared" si="610"/>
        <v>3</v>
      </c>
      <c r="X6518" t="str">
        <f t="shared" si="611"/>
        <v>413</v>
      </c>
      <c r="Y6518" t="str">
        <f>IF(Table1[[#This Row],[RFM_Score]]="555","Champion", IF(AND(J6518&gt;=4,V6518&gt;=4),"Loyal", IF(U6518&lt;=2,"At Risk", IF(W6518&gt;=4,"Potential Loyalist","Others"))))</f>
        <v>Others</v>
      </c>
    </row>
    <row r="6519" spans="1:25">
      <c r="A6519" t="s">
        <v>7316</v>
      </c>
      <c r="B6519">
        <v>44</v>
      </c>
      <c r="C6519" t="s">
        <v>24</v>
      </c>
      <c r="D6519" t="s">
        <v>20</v>
      </c>
      <c r="E6519" s="6" t="s">
        <v>18589</v>
      </c>
      <c r="F6519" t="s">
        <v>37</v>
      </c>
      <c r="G6519">
        <v>6</v>
      </c>
      <c r="H6519">
        <v>1</v>
      </c>
      <c r="I6519">
        <v>51</v>
      </c>
      <c r="J6519">
        <v>2</v>
      </c>
      <c r="K6519">
        <v>228.26</v>
      </c>
      <c r="L6519" t="str">
        <f t="shared" si="606"/>
        <v/>
      </c>
      <c r="M6519">
        <v>2</v>
      </c>
      <c r="N6519" t="str">
        <f t="shared" si="607"/>
        <v/>
      </c>
      <c r="O6519">
        <v>9</v>
      </c>
      <c r="P6519" s="11">
        <v>0.16666666666666599</v>
      </c>
      <c r="Q6519" s="11">
        <v>3.9215686274509803E-2</v>
      </c>
      <c r="R6519" s="12">
        <v>114.13</v>
      </c>
      <c r="S6519" t="s">
        <v>22</v>
      </c>
      <c r="T6519">
        <v>0</v>
      </c>
      <c r="U6519">
        <f t="shared" si="608"/>
        <v>5</v>
      </c>
      <c r="V6519">
        <f t="shared" si="609"/>
        <v>1</v>
      </c>
      <c r="W6519">
        <f t="shared" si="610"/>
        <v>3</v>
      </c>
      <c r="X6519" t="str">
        <f t="shared" si="611"/>
        <v>513</v>
      </c>
      <c r="Y6519" t="str">
        <f>IF(Table1[[#This Row],[RFM_Score]]="555","Champion", IF(AND(J6519&gt;=4,V6519&gt;=4),"Loyal", IF(U6519&lt;=2,"At Risk", IF(W6519&gt;=4,"Potential Loyalist","Others"))))</f>
        <v>Others</v>
      </c>
    </row>
    <row r="6520" spans="1:25">
      <c r="A6520" t="s">
        <v>10239</v>
      </c>
      <c r="B6520">
        <v>40</v>
      </c>
      <c r="C6520" t="s">
        <v>19</v>
      </c>
      <c r="D6520" t="s">
        <v>41</v>
      </c>
      <c r="E6520" s="6" t="s">
        <v>18590</v>
      </c>
      <c r="F6520" t="s">
        <v>62</v>
      </c>
      <c r="G6520">
        <v>2</v>
      </c>
      <c r="H6520">
        <v>1</v>
      </c>
      <c r="I6520">
        <v>38</v>
      </c>
      <c r="J6520">
        <v>0</v>
      </c>
      <c r="K6520">
        <v>227.89</v>
      </c>
      <c r="L6520" t="str">
        <f t="shared" si="606"/>
        <v/>
      </c>
      <c r="M6520">
        <v>2</v>
      </c>
      <c r="N6520" t="str">
        <f t="shared" si="607"/>
        <v/>
      </c>
      <c r="O6520">
        <v>2</v>
      </c>
      <c r="P6520" s="11">
        <v>0.5</v>
      </c>
      <c r="Q6520" s="11">
        <v>0</v>
      </c>
      <c r="R6520" s="12">
        <v>113.94499999999999</v>
      </c>
      <c r="S6520" t="s">
        <v>22</v>
      </c>
      <c r="T6520">
        <v>0</v>
      </c>
      <c r="U6520">
        <f t="shared" si="608"/>
        <v>5</v>
      </c>
      <c r="V6520">
        <f t="shared" si="609"/>
        <v>1</v>
      </c>
      <c r="W6520">
        <f t="shared" si="610"/>
        <v>3</v>
      </c>
      <c r="X6520" t="str">
        <f t="shared" si="611"/>
        <v>513</v>
      </c>
      <c r="Y6520" t="str">
        <f>IF(Table1[[#This Row],[RFM_Score]]="555","Champion", IF(AND(J6520&gt;=4,V6520&gt;=4),"Loyal", IF(U6520&lt;=2,"At Risk", IF(W6520&gt;=4,"Potential Loyalist","Others"))))</f>
        <v>Others</v>
      </c>
    </row>
    <row r="6521" spans="1:25">
      <c r="A6521" t="s">
        <v>11167</v>
      </c>
      <c r="B6521">
        <v>18</v>
      </c>
      <c r="C6521" t="s">
        <v>24</v>
      </c>
      <c r="D6521" t="s">
        <v>35</v>
      </c>
      <c r="E6521" s="6" t="s">
        <v>18591</v>
      </c>
      <c r="F6521" t="s">
        <v>26</v>
      </c>
      <c r="G6521">
        <v>5</v>
      </c>
      <c r="H6521">
        <v>2</v>
      </c>
      <c r="I6521">
        <v>56</v>
      </c>
      <c r="J6521">
        <v>2</v>
      </c>
      <c r="K6521">
        <v>227.62</v>
      </c>
      <c r="L6521" t="str">
        <f t="shared" si="606"/>
        <v/>
      </c>
      <c r="M6521">
        <v>2</v>
      </c>
      <c r="N6521" t="str">
        <f t="shared" si="607"/>
        <v/>
      </c>
      <c r="O6521">
        <v>41</v>
      </c>
      <c r="P6521" s="11">
        <v>0.4</v>
      </c>
      <c r="Q6521" s="11">
        <v>3.5714285714285698E-2</v>
      </c>
      <c r="R6521" s="12">
        <v>113.81</v>
      </c>
      <c r="S6521" t="s">
        <v>22</v>
      </c>
      <c r="T6521">
        <v>0</v>
      </c>
      <c r="U6521">
        <f t="shared" si="608"/>
        <v>3</v>
      </c>
      <c r="V6521">
        <f t="shared" si="609"/>
        <v>1</v>
      </c>
      <c r="W6521">
        <f t="shared" si="610"/>
        <v>3</v>
      </c>
      <c r="X6521" t="str">
        <f t="shared" si="611"/>
        <v>313</v>
      </c>
      <c r="Y6521" t="str">
        <f>IF(Table1[[#This Row],[RFM_Score]]="555","Champion", IF(AND(J6521&gt;=4,V6521&gt;=4),"Loyal", IF(U6521&lt;=2,"At Risk", IF(W6521&gt;=4,"Potential Loyalist","Others"))))</f>
        <v>Others</v>
      </c>
    </row>
    <row r="6522" spans="1:25">
      <c r="A6522" t="s">
        <v>7421</v>
      </c>
      <c r="B6522">
        <v>32</v>
      </c>
      <c r="C6522" t="s">
        <v>19</v>
      </c>
      <c r="D6522" t="s">
        <v>25</v>
      </c>
      <c r="E6522" s="6" t="s">
        <v>18592</v>
      </c>
      <c r="F6522" t="s">
        <v>26</v>
      </c>
      <c r="G6522">
        <v>1</v>
      </c>
      <c r="H6522">
        <v>0</v>
      </c>
      <c r="I6522">
        <v>49</v>
      </c>
      <c r="J6522">
        <v>2</v>
      </c>
      <c r="K6522">
        <v>227.12</v>
      </c>
      <c r="L6522" t="str">
        <f t="shared" si="606"/>
        <v/>
      </c>
      <c r="M6522">
        <v>2</v>
      </c>
      <c r="N6522" t="str">
        <f t="shared" si="607"/>
        <v/>
      </c>
      <c r="O6522">
        <v>127</v>
      </c>
      <c r="P6522" s="11">
        <v>0</v>
      </c>
      <c r="Q6522" s="11">
        <v>4.08163265306122E-2</v>
      </c>
      <c r="R6522" s="12">
        <v>113.56</v>
      </c>
      <c r="S6522" t="s">
        <v>22</v>
      </c>
      <c r="T6522">
        <v>1</v>
      </c>
      <c r="U6522">
        <f t="shared" si="608"/>
        <v>1</v>
      </c>
      <c r="V6522">
        <f t="shared" si="609"/>
        <v>1</v>
      </c>
      <c r="W6522">
        <f t="shared" si="610"/>
        <v>3</v>
      </c>
      <c r="X6522" t="str">
        <f t="shared" si="611"/>
        <v>113</v>
      </c>
      <c r="Y6522" t="str">
        <f>IF(Table1[[#This Row],[RFM_Score]]="555","Champion", IF(AND(J6522&gt;=4,V6522&gt;=4),"Loyal", IF(U6522&lt;=2,"At Risk", IF(W6522&gt;=4,"Potential Loyalist","Others"))))</f>
        <v>At Risk</v>
      </c>
    </row>
    <row r="6523" spans="1:25">
      <c r="A6523" t="s">
        <v>11014</v>
      </c>
      <c r="B6523">
        <v>27</v>
      </c>
      <c r="C6523" t="s">
        <v>19</v>
      </c>
      <c r="D6523" t="s">
        <v>41</v>
      </c>
      <c r="E6523" s="6" t="s">
        <v>18593</v>
      </c>
      <c r="F6523" t="s">
        <v>62</v>
      </c>
      <c r="G6523">
        <v>3</v>
      </c>
      <c r="H6523">
        <v>2</v>
      </c>
      <c r="I6523">
        <v>50</v>
      </c>
      <c r="J6523">
        <v>2</v>
      </c>
      <c r="K6523">
        <v>226.62</v>
      </c>
      <c r="L6523" t="str">
        <f t="shared" si="606"/>
        <v/>
      </c>
      <c r="M6523">
        <v>2</v>
      </c>
      <c r="N6523" t="str">
        <f t="shared" si="607"/>
        <v/>
      </c>
      <c r="O6523">
        <v>0</v>
      </c>
      <c r="P6523" s="11">
        <v>0.66666666666666596</v>
      </c>
      <c r="Q6523" s="11">
        <v>0.04</v>
      </c>
      <c r="R6523" s="12">
        <v>113.31</v>
      </c>
      <c r="S6523" t="s">
        <v>22</v>
      </c>
      <c r="T6523">
        <v>0</v>
      </c>
      <c r="U6523">
        <f t="shared" si="608"/>
        <v>5</v>
      </c>
      <c r="V6523">
        <f t="shared" si="609"/>
        <v>1</v>
      </c>
      <c r="W6523">
        <f t="shared" si="610"/>
        <v>3</v>
      </c>
      <c r="X6523" t="str">
        <f t="shared" si="611"/>
        <v>513</v>
      </c>
      <c r="Y6523" t="str">
        <f>IF(Table1[[#This Row],[RFM_Score]]="555","Champion", IF(AND(J6523&gt;=4,V6523&gt;=4),"Loyal", IF(U6523&lt;=2,"At Risk", IF(W6523&gt;=4,"Potential Loyalist","Others"))))</f>
        <v>Others</v>
      </c>
    </row>
    <row r="6524" spans="1:25">
      <c r="A6524" t="s">
        <v>8493</v>
      </c>
      <c r="B6524">
        <v>47</v>
      </c>
      <c r="C6524" t="s">
        <v>24</v>
      </c>
      <c r="D6524" t="s">
        <v>41</v>
      </c>
      <c r="E6524" s="6" t="s">
        <v>18594</v>
      </c>
      <c r="F6524" t="s">
        <v>26</v>
      </c>
      <c r="G6524">
        <v>6</v>
      </c>
      <c r="H6524">
        <v>5</v>
      </c>
      <c r="I6524">
        <v>59</v>
      </c>
      <c r="J6524">
        <v>4</v>
      </c>
      <c r="K6524">
        <v>226.58</v>
      </c>
      <c r="L6524" t="str">
        <f t="shared" si="606"/>
        <v/>
      </c>
      <c r="M6524">
        <v>2</v>
      </c>
      <c r="N6524" t="str">
        <f t="shared" si="607"/>
        <v/>
      </c>
      <c r="O6524">
        <v>13</v>
      </c>
      <c r="P6524" s="11">
        <v>0.83333333333333304</v>
      </c>
      <c r="Q6524" s="11">
        <v>6.7796610169491497E-2</v>
      </c>
      <c r="R6524" s="12">
        <v>113.29</v>
      </c>
      <c r="S6524" t="s">
        <v>22</v>
      </c>
      <c r="T6524">
        <v>0</v>
      </c>
      <c r="U6524">
        <f t="shared" si="608"/>
        <v>5</v>
      </c>
      <c r="V6524">
        <f t="shared" si="609"/>
        <v>1</v>
      </c>
      <c r="W6524">
        <f t="shared" si="610"/>
        <v>3</v>
      </c>
      <c r="X6524" t="str">
        <f t="shared" si="611"/>
        <v>513</v>
      </c>
      <c r="Y6524" t="str">
        <f>IF(Table1[[#This Row],[RFM_Score]]="555","Champion", IF(AND(J6524&gt;=4,V6524&gt;=4),"Loyal", IF(U6524&lt;=2,"At Risk", IF(W6524&gt;=4,"Potential Loyalist","Others"))))</f>
        <v>Others</v>
      </c>
    </row>
    <row r="6525" spans="1:25">
      <c r="A6525" t="s">
        <v>10117</v>
      </c>
      <c r="B6525">
        <v>57</v>
      </c>
      <c r="C6525" t="s">
        <v>19</v>
      </c>
      <c r="D6525" t="s">
        <v>49</v>
      </c>
      <c r="E6525" s="6" t="s">
        <v>18595</v>
      </c>
      <c r="F6525" t="s">
        <v>30</v>
      </c>
      <c r="G6525">
        <v>7</v>
      </c>
      <c r="H6525">
        <v>1</v>
      </c>
      <c r="I6525">
        <v>47</v>
      </c>
      <c r="J6525">
        <v>2</v>
      </c>
      <c r="K6525">
        <v>226.54</v>
      </c>
      <c r="L6525" t="str">
        <f t="shared" si="606"/>
        <v/>
      </c>
      <c r="M6525">
        <v>2</v>
      </c>
      <c r="N6525" t="str">
        <f t="shared" si="607"/>
        <v/>
      </c>
      <c r="O6525">
        <v>39</v>
      </c>
      <c r="P6525" s="11">
        <v>0.14285714285714199</v>
      </c>
      <c r="Q6525" s="11">
        <v>4.2553191489361701E-2</v>
      </c>
      <c r="R6525" s="12">
        <v>113.27</v>
      </c>
      <c r="S6525" t="s">
        <v>22</v>
      </c>
      <c r="T6525">
        <v>0</v>
      </c>
      <c r="U6525">
        <f t="shared" si="608"/>
        <v>4</v>
      </c>
      <c r="V6525">
        <f t="shared" si="609"/>
        <v>1</v>
      </c>
      <c r="W6525">
        <f t="shared" si="610"/>
        <v>3</v>
      </c>
      <c r="X6525" t="str">
        <f t="shared" si="611"/>
        <v>413</v>
      </c>
      <c r="Y6525" t="str">
        <f>IF(Table1[[#This Row],[RFM_Score]]="555","Champion", IF(AND(J6525&gt;=4,V6525&gt;=4),"Loyal", IF(U6525&lt;=2,"At Risk", IF(W6525&gt;=4,"Potential Loyalist","Others"))))</f>
        <v>Others</v>
      </c>
    </row>
    <row r="6526" spans="1:25">
      <c r="A6526" t="s">
        <v>10568</v>
      </c>
      <c r="B6526">
        <v>28</v>
      </c>
      <c r="C6526" t="s">
        <v>24</v>
      </c>
      <c r="D6526" t="s">
        <v>25</v>
      </c>
      <c r="E6526" s="6" t="s">
        <v>18596</v>
      </c>
      <c r="F6526" t="s">
        <v>37</v>
      </c>
      <c r="G6526">
        <v>5</v>
      </c>
      <c r="H6526">
        <v>3</v>
      </c>
      <c r="I6526">
        <v>64</v>
      </c>
      <c r="J6526">
        <v>1</v>
      </c>
      <c r="K6526">
        <v>226.45</v>
      </c>
      <c r="L6526" t="str">
        <f t="shared" si="606"/>
        <v/>
      </c>
      <c r="M6526">
        <v>2</v>
      </c>
      <c r="N6526" t="str">
        <f t="shared" si="607"/>
        <v/>
      </c>
      <c r="O6526">
        <v>51</v>
      </c>
      <c r="P6526" s="11">
        <v>0.6</v>
      </c>
      <c r="Q6526" s="11">
        <v>1.5625E-2</v>
      </c>
      <c r="R6526" s="12">
        <v>113.22499999999999</v>
      </c>
      <c r="S6526" t="s">
        <v>22</v>
      </c>
      <c r="T6526">
        <v>0</v>
      </c>
      <c r="U6526">
        <f t="shared" si="608"/>
        <v>3</v>
      </c>
      <c r="V6526">
        <f t="shared" si="609"/>
        <v>1</v>
      </c>
      <c r="W6526">
        <f t="shared" si="610"/>
        <v>3</v>
      </c>
      <c r="X6526" t="str">
        <f t="shared" si="611"/>
        <v>313</v>
      </c>
      <c r="Y6526" t="str">
        <f>IF(Table1[[#This Row],[RFM_Score]]="555","Champion", IF(AND(J6526&gt;=4,V6526&gt;=4),"Loyal", IF(U6526&lt;=2,"At Risk", IF(W6526&gt;=4,"Potential Loyalist","Others"))))</f>
        <v>Others</v>
      </c>
    </row>
    <row r="6527" spans="1:25">
      <c r="A6527" t="s">
        <v>1184</v>
      </c>
      <c r="B6527">
        <v>18</v>
      </c>
      <c r="C6527" t="s">
        <v>24</v>
      </c>
      <c r="D6527" t="s">
        <v>20</v>
      </c>
      <c r="E6527" s="6" t="s">
        <v>18597</v>
      </c>
      <c r="F6527" t="s">
        <v>62</v>
      </c>
      <c r="G6527">
        <v>2</v>
      </c>
      <c r="H6527">
        <v>0</v>
      </c>
      <c r="I6527">
        <v>63</v>
      </c>
      <c r="J6527">
        <v>5</v>
      </c>
      <c r="K6527">
        <v>226.36</v>
      </c>
      <c r="L6527" t="str">
        <f t="shared" si="606"/>
        <v/>
      </c>
      <c r="M6527">
        <v>2</v>
      </c>
      <c r="N6527" t="str">
        <f t="shared" si="607"/>
        <v/>
      </c>
      <c r="O6527">
        <v>24</v>
      </c>
      <c r="P6527" s="11">
        <v>0</v>
      </c>
      <c r="Q6527" s="11">
        <v>7.9365079365079305E-2</v>
      </c>
      <c r="R6527" s="12">
        <v>113.18</v>
      </c>
      <c r="S6527" t="s">
        <v>22</v>
      </c>
      <c r="T6527">
        <v>0</v>
      </c>
      <c r="U6527">
        <f t="shared" si="608"/>
        <v>4</v>
      </c>
      <c r="V6527">
        <f t="shared" si="609"/>
        <v>1</v>
      </c>
      <c r="W6527">
        <f t="shared" si="610"/>
        <v>3</v>
      </c>
      <c r="X6527" t="str">
        <f t="shared" si="611"/>
        <v>413</v>
      </c>
      <c r="Y6527" t="str">
        <f>IF(Table1[[#This Row],[RFM_Score]]="555","Champion", IF(AND(J6527&gt;=4,V6527&gt;=4),"Loyal", IF(U6527&lt;=2,"At Risk", IF(W6527&gt;=4,"Potential Loyalist","Others"))))</f>
        <v>Others</v>
      </c>
    </row>
    <row r="6528" spans="1:25">
      <c r="A6528" t="s">
        <v>4128</v>
      </c>
      <c r="B6528">
        <v>52</v>
      </c>
      <c r="C6528" t="s">
        <v>24</v>
      </c>
      <c r="D6528" t="s">
        <v>25</v>
      </c>
      <c r="E6528" s="6" t="s">
        <v>18598</v>
      </c>
      <c r="F6528" t="s">
        <v>30</v>
      </c>
      <c r="G6528">
        <v>3</v>
      </c>
      <c r="H6528">
        <v>0</v>
      </c>
      <c r="I6528">
        <v>43</v>
      </c>
      <c r="J6528">
        <v>2</v>
      </c>
      <c r="K6528">
        <v>226.26</v>
      </c>
      <c r="L6528" t="str">
        <f t="shared" si="606"/>
        <v/>
      </c>
      <c r="M6528">
        <v>2</v>
      </c>
      <c r="N6528" t="str">
        <f t="shared" si="607"/>
        <v/>
      </c>
      <c r="O6528">
        <v>7</v>
      </c>
      <c r="P6528" s="11">
        <v>0</v>
      </c>
      <c r="Q6528" s="11">
        <v>4.6511627906976702E-2</v>
      </c>
      <c r="R6528" s="12">
        <v>113.13</v>
      </c>
      <c r="S6528" t="s">
        <v>22</v>
      </c>
      <c r="T6528">
        <v>0</v>
      </c>
      <c r="U6528">
        <f t="shared" si="608"/>
        <v>5</v>
      </c>
      <c r="V6528">
        <f t="shared" si="609"/>
        <v>1</v>
      </c>
      <c r="W6528">
        <f t="shared" si="610"/>
        <v>3</v>
      </c>
      <c r="X6528" t="str">
        <f t="shared" si="611"/>
        <v>513</v>
      </c>
      <c r="Y6528" t="str">
        <f>IF(Table1[[#This Row],[RFM_Score]]="555","Champion", IF(AND(J6528&gt;=4,V6528&gt;=4),"Loyal", IF(U6528&lt;=2,"At Risk", IF(W6528&gt;=4,"Potential Loyalist","Others"))))</f>
        <v>Others</v>
      </c>
    </row>
    <row r="6529" spans="1:25">
      <c r="A6529" t="s">
        <v>3986</v>
      </c>
      <c r="B6529">
        <v>19</v>
      </c>
      <c r="C6529" t="s">
        <v>24</v>
      </c>
      <c r="D6529" t="s">
        <v>25</v>
      </c>
      <c r="E6529" s="6" t="s">
        <v>18599</v>
      </c>
      <c r="F6529" t="s">
        <v>26</v>
      </c>
      <c r="G6529">
        <v>4</v>
      </c>
      <c r="H6529">
        <v>2</v>
      </c>
      <c r="I6529">
        <v>51</v>
      </c>
      <c r="J6529">
        <v>5</v>
      </c>
      <c r="K6529">
        <v>226</v>
      </c>
      <c r="L6529" t="str">
        <f t="shared" si="606"/>
        <v/>
      </c>
      <c r="M6529">
        <v>2</v>
      </c>
      <c r="N6529" t="str">
        <f t="shared" si="607"/>
        <v/>
      </c>
      <c r="O6529">
        <v>15</v>
      </c>
      <c r="P6529" s="11">
        <v>0.5</v>
      </c>
      <c r="Q6529" s="11">
        <v>9.8039215686274495E-2</v>
      </c>
      <c r="R6529" s="12">
        <v>113</v>
      </c>
      <c r="S6529" t="s">
        <v>22</v>
      </c>
      <c r="T6529">
        <v>0</v>
      </c>
      <c r="U6529">
        <f t="shared" si="608"/>
        <v>5</v>
      </c>
      <c r="V6529">
        <f t="shared" si="609"/>
        <v>1</v>
      </c>
      <c r="W6529">
        <f t="shared" si="610"/>
        <v>3</v>
      </c>
      <c r="X6529" t="str">
        <f t="shared" si="611"/>
        <v>513</v>
      </c>
      <c r="Y6529" t="str">
        <f>IF(Table1[[#This Row],[RFM_Score]]="555","Champion", IF(AND(J6529&gt;=4,V6529&gt;=4),"Loyal", IF(U6529&lt;=2,"At Risk", IF(W6529&gt;=4,"Potential Loyalist","Others"))))</f>
        <v>Others</v>
      </c>
    </row>
    <row r="6530" spans="1:25">
      <c r="A6530" t="s">
        <v>8518</v>
      </c>
      <c r="B6530">
        <v>34</v>
      </c>
      <c r="C6530" t="s">
        <v>19</v>
      </c>
      <c r="D6530" t="s">
        <v>25</v>
      </c>
      <c r="E6530" s="6" t="s">
        <v>18600</v>
      </c>
      <c r="F6530" t="s">
        <v>30</v>
      </c>
      <c r="G6530">
        <v>4</v>
      </c>
      <c r="H6530">
        <v>0</v>
      </c>
      <c r="I6530">
        <v>60</v>
      </c>
      <c r="J6530">
        <v>3</v>
      </c>
      <c r="K6530">
        <v>225.12</v>
      </c>
      <c r="L6530" t="str">
        <f t="shared" ref="L6530:L6593" si="612">IF(OR(K6530&lt;$AC$10, K6530&gt;$AC$11), "OUTLIER", "")</f>
        <v/>
      </c>
      <c r="M6530">
        <v>2</v>
      </c>
      <c r="N6530" t="str">
        <f t="shared" ref="N6530:N6593" si="613">IF(OR(M6530&lt;$AC$16, M6530&gt;$AC$17), "OUTLIER", "")</f>
        <v/>
      </c>
      <c r="O6530">
        <v>76</v>
      </c>
      <c r="P6530" s="11">
        <v>0</v>
      </c>
      <c r="Q6530" s="11">
        <v>0.05</v>
      </c>
      <c r="R6530" s="12">
        <v>112.56</v>
      </c>
      <c r="S6530" t="s">
        <v>22</v>
      </c>
      <c r="T6530">
        <v>0</v>
      </c>
      <c r="U6530">
        <f t="shared" ref="U6530:U6593" si="614">IF(O6530&lt;=20,5,IF(O6530&lt;=40,4,IF(O6530&lt;=70,3,IF(O6530&lt;=100,2,1))))</f>
        <v>2</v>
      </c>
      <c r="V6530">
        <f t="shared" ref="V6530:V6593" si="615">IF(M6530&gt;=11,5,IF(M6530&gt;=9,4,IF(M6530&gt;=7,3,IF(M6530&gt;=5,2,1))))</f>
        <v>1</v>
      </c>
      <c r="W6530">
        <f t="shared" ref="W6530:W6593" si="616">IF(K6530&gt;=500,5,IF(K6530&gt;=300,4,IF(K6530&gt;=150,3,IF(K6530&gt;=50,2,1))))</f>
        <v>3</v>
      </c>
      <c r="X6530" t="str">
        <f t="shared" ref="X6530:X6593" si="617">U6530 &amp; V6530 &amp; W6530</f>
        <v>213</v>
      </c>
      <c r="Y6530" t="str">
        <f>IF(Table1[[#This Row],[RFM_Score]]="555","Champion", IF(AND(J6530&gt;=4,V6530&gt;=4),"Loyal", IF(U6530&lt;=2,"At Risk", IF(W6530&gt;=4,"Potential Loyalist","Others"))))</f>
        <v>At Risk</v>
      </c>
    </row>
    <row r="6531" spans="1:25">
      <c r="A6531" t="s">
        <v>4256</v>
      </c>
      <c r="B6531">
        <v>18</v>
      </c>
      <c r="C6531" t="s">
        <v>19</v>
      </c>
      <c r="D6531" t="s">
        <v>35</v>
      </c>
      <c r="E6531" s="6" t="s">
        <v>18601</v>
      </c>
      <c r="F6531" t="s">
        <v>30</v>
      </c>
      <c r="G6531">
        <v>2</v>
      </c>
      <c r="H6531">
        <v>2</v>
      </c>
      <c r="I6531">
        <v>46</v>
      </c>
      <c r="J6531">
        <v>1</v>
      </c>
      <c r="K6531">
        <v>224.96</v>
      </c>
      <c r="L6531" t="str">
        <f t="shared" si="612"/>
        <v/>
      </c>
      <c r="M6531">
        <v>2</v>
      </c>
      <c r="N6531" t="str">
        <f t="shared" si="613"/>
        <v/>
      </c>
      <c r="O6531">
        <v>80</v>
      </c>
      <c r="P6531" s="11">
        <v>1</v>
      </c>
      <c r="Q6531" s="11">
        <v>2.1739130434782601E-2</v>
      </c>
      <c r="R6531" s="12">
        <v>112.48</v>
      </c>
      <c r="S6531" t="s">
        <v>22</v>
      </c>
      <c r="T6531">
        <v>0</v>
      </c>
      <c r="U6531">
        <f t="shared" si="614"/>
        <v>2</v>
      </c>
      <c r="V6531">
        <f t="shared" si="615"/>
        <v>1</v>
      </c>
      <c r="W6531">
        <f t="shared" si="616"/>
        <v>3</v>
      </c>
      <c r="X6531" t="str">
        <f t="shared" si="617"/>
        <v>213</v>
      </c>
      <c r="Y6531" t="str">
        <f>IF(Table1[[#This Row],[RFM_Score]]="555","Champion", IF(AND(J6531&gt;=4,V6531&gt;=4),"Loyal", IF(U6531&lt;=2,"At Risk", IF(W6531&gt;=4,"Potential Loyalist","Others"))))</f>
        <v>At Risk</v>
      </c>
    </row>
    <row r="6532" spans="1:25">
      <c r="A6532" t="s">
        <v>8305</v>
      </c>
      <c r="B6532">
        <v>25</v>
      </c>
      <c r="C6532" t="s">
        <v>19</v>
      </c>
      <c r="D6532" t="s">
        <v>25</v>
      </c>
      <c r="E6532" s="6" t="s">
        <v>18602</v>
      </c>
      <c r="F6532" t="s">
        <v>37</v>
      </c>
      <c r="G6532">
        <v>1</v>
      </c>
      <c r="H6532">
        <v>1</v>
      </c>
      <c r="I6532">
        <v>49</v>
      </c>
      <c r="J6532">
        <v>8</v>
      </c>
      <c r="K6532">
        <v>224.87</v>
      </c>
      <c r="L6532" t="str">
        <f t="shared" si="612"/>
        <v/>
      </c>
      <c r="M6532">
        <v>2</v>
      </c>
      <c r="N6532" t="str">
        <f t="shared" si="613"/>
        <v/>
      </c>
      <c r="O6532">
        <v>17</v>
      </c>
      <c r="P6532" s="11">
        <v>1</v>
      </c>
      <c r="Q6532" s="11">
        <v>0.163265306122448</v>
      </c>
      <c r="R6532" s="12">
        <v>112.435</v>
      </c>
      <c r="S6532" t="s">
        <v>22</v>
      </c>
      <c r="T6532">
        <v>1</v>
      </c>
      <c r="U6532">
        <f t="shared" si="614"/>
        <v>5</v>
      </c>
      <c r="V6532">
        <f t="shared" si="615"/>
        <v>1</v>
      </c>
      <c r="W6532">
        <f t="shared" si="616"/>
        <v>3</v>
      </c>
      <c r="X6532" t="str">
        <f t="shared" si="617"/>
        <v>513</v>
      </c>
      <c r="Y6532" t="str">
        <f>IF(Table1[[#This Row],[RFM_Score]]="555","Champion", IF(AND(J6532&gt;=4,V6532&gt;=4),"Loyal", IF(U6532&lt;=2,"At Risk", IF(W6532&gt;=4,"Potential Loyalist","Others"))))</f>
        <v>Others</v>
      </c>
    </row>
    <row r="6533" spans="1:25">
      <c r="A6533" t="s">
        <v>11060</v>
      </c>
      <c r="B6533">
        <v>46</v>
      </c>
      <c r="C6533" t="s">
        <v>19</v>
      </c>
      <c r="D6533" t="s">
        <v>20</v>
      </c>
      <c r="E6533" s="6" t="s">
        <v>18603</v>
      </c>
      <c r="F6533" t="s">
        <v>26</v>
      </c>
      <c r="G6533">
        <v>3</v>
      </c>
      <c r="H6533">
        <v>1</v>
      </c>
      <c r="I6533">
        <v>57</v>
      </c>
      <c r="J6533">
        <v>2</v>
      </c>
      <c r="K6533">
        <v>224.66</v>
      </c>
      <c r="L6533" t="str">
        <f t="shared" si="612"/>
        <v/>
      </c>
      <c r="M6533">
        <v>2</v>
      </c>
      <c r="N6533" t="str">
        <f t="shared" si="613"/>
        <v/>
      </c>
      <c r="O6533">
        <v>26</v>
      </c>
      <c r="P6533" s="11">
        <v>0.33333333333333298</v>
      </c>
      <c r="Q6533" s="11">
        <v>3.5087719298245598E-2</v>
      </c>
      <c r="R6533" s="12">
        <v>112.33</v>
      </c>
      <c r="S6533" t="s">
        <v>22</v>
      </c>
      <c r="T6533">
        <v>0</v>
      </c>
      <c r="U6533">
        <f t="shared" si="614"/>
        <v>4</v>
      </c>
      <c r="V6533">
        <f t="shared" si="615"/>
        <v>1</v>
      </c>
      <c r="W6533">
        <f t="shared" si="616"/>
        <v>3</v>
      </c>
      <c r="X6533" t="str">
        <f t="shared" si="617"/>
        <v>413</v>
      </c>
      <c r="Y6533" t="str">
        <f>IF(Table1[[#This Row],[RFM_Score]]="555","Champion", IF(AND(J6533&gt;=4,V6533&gt;=4),"Loyal", IF(U6533&lt;=2,"At Risk", IF(W6533&gt;=4,"Potential Loyalist","Others"))))</f>
        <v>Others</v>
      </c>
    </row>
    <row r="6534" spans="1:25">
      <c r="A6534" t="s">
        <v>9438</v>
      </c>
      <c r="B6534">
        <v>30</v>
      </c>
      <c r="C6534" t="s">
        <v>19</v>
      </c>
      <c r="D6534" t="s">
        <v>29</v>
      </c>
      <c r="E6534" s="6" t="s">
        <v>18604</v>
      </c>
      <c r="F6534" t="s">
        <v>30</v>
      </c>
      <c r="G6534">
        <v>2</v>
      </c>
      <c r="H6534">
        <v>0</v>
      </c>
      <c r="I6534">
        <v>41</v>
      </c>
      <c r="J6534">
        <v>3</v>
      </c>
      <c r="K6534">
        <v>224.63</v>
      </c>
      <c r="L6534" t="str">
        <f t="shared" si="612"/>
        <v/>
      </c>
      <c r="M6534">
        <v>2</v>
      </c>
      <c r="N6534" t="str">
        <f t="shared" si="613"/>
        <v/>
      </c>
      <c r="O6534">
        <v>18</v>
      </c>
      <c r="P6534" s="11">
        <v>0</v>
      </c>
      <c r="Q6534" s="11">
        <v>7.3170731707316999E-2</v>
      </c>
      <c r="R6534" s="12">
        <v>112.315</v>
      </c>
      <c r="S6534" t="s">
        <v>22</v>
      </c>
      <c r="T6534">
        <v>0</v>
      </c>
      <c r="U6534">
        <f t="shared" si="614"/>
        <v>5</v>
      </c>
      <c r="V6534">
        <f t="shared" si="615"/>
        <v>1</v>
      </c>
      <c r="W6534">
        <f t="shared" si="616"/>
        <v>3</v>
      </c>
      <c r="X6534" t="str">
        <f t="shared" si="617"/>
        <v>513</v>
      </c>
      <c r="Y6534" t="str">
        <f>IF(Table1[[#This Row],[RFM_Score]]="555","Champion", IF(AND(J6534&gt;=4,V6534&gt;=4),"Loyal", IF(U6534&lt;=2,"At Risk", IF(W6534&gt;=4,"Potential Loyalist","Others"))))</f>
        <v>Others</v>
      </c>
    </row>
    <row r="6535" spans="1:25">
      <c r="A6535" t="s">
        <v>442</v>
      </c>
      <c r="B6535">
        <v>42</v>
      </c>
      <c r="C6535" t="s">
        <v>19</v>
      </c>
      <c r="D6535" t="s">
        <v>25</v>
      </c>
      <c r="E6535" s="6" t="s">
        <v>18605</v>
      </c>
      <c r="F6535" t="s">
        <v>26</v>
      </c>
      <c r="G6535">
        <v>0</v>
      </c>
      <c r="H6535">
        <v>0</v>
      </c>
      <c r="I6535">
        <v>57</v>
      </c>
      <c r="J6535">
        <v>4</v>
      </c>
      <c r="K6535">
        <v>223.8</v>
      </c>
      <c r="L6535" t="str">
        <f t="shared" si="612"/>
        <v/>
      </c>
      <c r="M6535">
        <v>2</v>
      </c>
      <c r="N6535" t="str">
        <f t="shared" si="613"/>
        <v/>
      </c>
      <c r="O6535">
        <v>38</v>
      </c>
      <c r="P6535" s="11">
        <v>0</v>
      </c>
      <c r="Q6535" s="11">
        <v>7.0175438596491196E-2</v>
      </c>
      <c r="R6535" s="12">
        <v>111.9</v>
      </c>
      <c r="S6535" t="s">
        <v>22</v>
      </c>
      <c r="T6535">
        <v>0</v>
      </c>
      <c r="U6535">
        <f t="shared" si="614"/>
        <v>4</v>
      </c>
      <c r="V6535">
        <f t="shared" si="615"/>
        <v>1</v>
      </c>
      <c r="W6535">
        <f t="shared" si="616"/>
        <v>3</v>
      </c>
      <c r="X6535" t="str">
        <f t="shared" si="617"/>
        <v>413</v>
      </c>
      <c r="Y6535" t="str">
        <f>IF(Table1[[#This Row],[RFM_Score]]="555","Champion", IF(AND(J6535&gt;=4,V6535&gt;=4),"Loyal", IF(U6535&lt;=2,"At Risk", IF(W6535&gt;=4,"Potential Loyalist","Others"))))</f>
        <v>Others</v>
      </c>
    </row>
    <row r="6536" spans="1:25">
      <c r="A6536" t="s">
        <v>9211</v>
      </c>
      <c r="B6536">
        <v>48</v>
      </c>
      <c r="C6536" t="s">
        <v>24</v>
      </c>
      <c r="D6536" t="s">
        <v>29</v>
      </c>
      <c r="E6536" s="6" t="s">
        <v>18606</v>
      </c>
      <c r="F6536" t="s">
        <v>60</v>
      </c>
      <c r="G6536">
        <v>5</v>
      </c>
      <c r="H6536">
        <v>2</v>
      </c>
      <c r="I6536">
        <v>47</v>
      </c>
      <c r="J6536">
        <v>1</v>
      </c>
      <c r="K6536">
        <v>223.72</v>
      </c>
      <c r="L6536" t="str">
        <f t="shared" si="612"/>
        <v/>
      </c>
      <c r="M6536">
        <v>2</v>
      </c>
      <c r="N6536" t="str">
        <f t="shared" si="613"/>
        <v/>
      </c>
      <c r="O6536">
        <v>0</v>
      </c>
      <c r="P6536" s="11">
        <v>0.4</v>
      </c>
      <c r="Q6536" s="11">
        <v>2.1276595744680799E-2</v>
      </c>
      <c r="R6536" s="12">
        <v>111.86</v>
      </c>
      <c r="S6536" t="s">
        <v>22</v>
      </c>
      <c r="T6536">
        <v>0</v>
      </c>
      <c r="U6536">
        <f t="shared" si="614"/>
        <v>5</v>
      </c>
      <c r="V6536">
        <f t="shared" si="615"/>
        <v>1</v>
      </c>
      <c r="W6536">
        <f t="shared" si="616"/>
        <v>3</v>
      </c>
      <c r="X6536" t="str">
        <f t="shared" si="617"/>
        <v>513</v>
      </c>
      <c r="Y6536" t="str">
        <f>IF(Table1[[#This Row],[RFM_Score]]="555","Champion", IF(AND(J6536&gt;=4,V6536&gt;=4),"Loyal", IF(U6536&lt;=2,"At Risk", IF(W6536&gt;=4,"Potential Loyalist","Others"))))</f>
        <v>Others</v>
      </c>
    </row>
    <row r="6537" spans="1:25">
      <c r="A6537" t="s">
        <v>10812</v>
      </c>
      <c r="B6537">
        <v>37</v>
      </c>
      <c r="C6537" t="s">
        <v>24</v>
      </c>
      <c r="D6537" t="s">
        <v>25</v>
      </c>
      <c r="E6537" s="6" t="s">
        <v>18607</v>
      </c>
      <c r="F6537" t="s">
        <v>21</v>
      </c>
      <c r="G6537">
        <v>2</v>
      </c>
      <c r="H6537">
        <v>2</v>
      </c>
      <c r="I6537">
        <v>45</v>
      </c>
      <c r="J6537">
        <v>1</v>
      </c>
      <c r="K6537">
        <v>223.42</v>
      </c>
      <c r="L6537" t="str">
        <f t="shared" si="612"/>
        <v/>
      </c>
      <c r="M6537">
        <v>2</v>
      </c>
      <c r="N6537" t="str">
        <f t="shared" si="613"/>
        <v/>
      </c>
      <c r="O6537">
        <v>10</v>
      </c>
      <c r="P6537" s="11">
        <v>1</v>
      </c>
      <c r="Q6537" s="11">
        <v>2.2222222222222199E-2</v>
      </c>
      <c r="R6537" s="12">
        <v>111.71</v>
      </c>
      <c r="S6537" t="s">
        <v>22</v>
      </c>
      <c r="T6537">
        <v>0</v>
      </c>
      <c r="U6537">
        <f t="shared" si="614"/>
        <v>5</v>
      </c>
      <c r="V6537">
        <f t="shared" si="615"/>
        <v>1</v>
      </c>
      <c r="W6537">
        <f t="shared" si="616"/>
        <v>3</v>
      </c>
      <c r="X6537" t="str">
        <f t="shared" si="617"/>
        <v>513</v>
      </c>
      <c r="Y6537" t="str">
        <f>IF(Table1[[#This Row],[RFM_Score]]="555","Champion", IF(AND(J6537&gt;=4,V6537&gt;=4),"Loyal", IF(U6537&lt;=2,"At Risk", IF(W6537&gt;=4,"Potential Loyalist","Others"))))</f>
        <v>Others</v>
      </c>
    </row>
    <row r="6538" spans="1:25">
      <c r="A6538" t="s">
        <v>4223</v>
      </c>
      <c r="B6538">
        <v>63</v>
      </c>
      <c r="C6538" t="s">
        <v>24</v>
      </c>
      <c r="D6538" t="s">
        <v>29</v>
      </c>
      <c r="E6538" s="6" t="s">
        <v>18608</v>
      </c>
      <c r="F6538" t="s">
        <v>26</v>
      </c>
      <c r="G6538">
        <v>4</v>
      </c>
      <c r="H6538">
        <v>1</v>
      </c>
      <c r="I6538">
        <v>41</v>
      </c>
      <c r="J6538">
        <v>5</v>
      </c>
      <c r="K6538">
        <v>223.13</v>
      </c>
      <c r="L6538" t="str">
        <f t="shared" si="612"/>
        <v/>
      </c>
      <c r="M6538">
        <v>2</v>
      </c>
      <c r="N6538" t="str">
        <f t="shared" si="613"/>
        <v/>
      </c>
      <c r="O6538">
        <v>0</v>
      </c>
      <c r="P6538" s="11">
        <v>0.25</v>
      </c>
      <c r="Q6538" s="11">
        <v>0.12195121951219499</v>
      </c>
      <c r="R6538" s="12">
        <v>111.565</v>
      </c>
      <c r="S6538" t="s">
        <v>22</v>
      </c>
      <c r="T6538">
        <v>0</v>
      </c>
      <c r="U6538">
        <f t="shared" si="614"/>
        <v>5</v>
      </c>
      <c r="V6538">
        <f t="shared" si="615"/>
        <v>1</v>
      </c>
      <c r="W6538">
        <f t="shared" si="616"/>
        <v>3</v>
      </c>
      <c r="X6538" t="str">
        <f t="shared" si="617"/>
        <v>513</v>
      </c>
      <c r="Y6538" t="str">
        <f>IF(Table1[[#This Row],[RFM_Score]]="555","Champion", IF(AND(J6538&gt;=4,V6538&gt;=4),"Loyal", IF(U6538&lt;=2,"At Risk", IF(W6538&gt;=4,"Potential Loyalist","Others"))))</f>
        <v>Others</v>
      </c>
    </row>
    <row r="6539" spans="1:25">
      <c r="A6539" t="s">
        <v>7611</v>
      </c>
      <c r="B6539">
        <v>26</v>
      </c>
      <c r="C6539" t="s">
        <v>19</v>
      </c>
      <c r="D6539" t="s">
        <v>29</v>
      </c>
      <c r="E6539" s="6" t="s">
        <v>18609</v>
      </c>
      <c r="F6539" t="s">
        <v>30</v>
      </c>
      <c r="G6539">
        <v>4</v>
      </c>
      <c r="H6539">
        <v>1</v>
      </c>
      <c r="I6539">
        <v>51</v>
      </c>
      <c r="J6539">
        <v>3</v>
      </c>
      <c r="K6539">
        <v>222.3</v>
      </c>
      <c r="L6539" t="str">
        <f t="shared" si="612"/>
        <v/>
      </c>
      <c r="M6539">
        <v>2</v>
      </c>
      <c r="N6539" t="str">
        <f t="shared" si="613"/>
        <v/>
      </c>
      <c r="O6539">
        <v>2</v>
      </c>
      <c r="P6539" s="11">
        <v>0.25</v>
      </c>
      <c r="Q6539" s="11">
        <v>5.8823529411764698E-2</v>
      </c>
      <c r="R6539" s="12">
        <v>111.15</v>
      </c>
      <c r="S6539" t="s">
        <v>22</v>
      </c>
      <c r="T6539">
        <v>0</v>
      </c>
      <c r="U6539">
        <f t="shared" si="614"/>
        <v>5</v>
      </c>
      <c r="V6539">
        <f t="shared" si="615"/>
        <v>1</v>
      </c>
      <c r="W6539">
        <f t="shared" si="616"/>
        <v>3</v>
      </c>
      <c r="X6539" t="str">
        <f t="shared" si="617"/>
        <v>513</v>
      </c>
      <c r="Y6539" t="str">
        <f>IF(Table1[[#This Row],[RFM_Score]]="555","Champion", IF(AND(J6539&gt;=4,V6539&gt;=4),"Loyal", IF(U6539&lt;=2,"At Risk", IF(W6539&gt;=4,"Potential Loyalist","Others"))))</f>
        <v>Others</v>
      </c>
    </row>
    <row r="6540" spans="1:25">
      <c r="A6540" t="s">
        <v>2123</v>
      </c>
      <c r="B6540">
        <v>28</v>
      </c>
      <c r="C6540" t="s">
        <v>24</v>
      </c>
      <c r="D6540" t="s">
        <v>25</v>
      </c>
      <c r="E6540" s="6" t="s">
        <v>18610</v>
      </c>
      <c r="F6540" t="s">
        <v>60</v>
      </c>
      <c r="G6540">
        <v>5</v>
      </c>
      <c r="H6540">
        <v>2</v>
      </c>
      <c r="I6540">
        <v>51</v>
      </c>
      <c r="J6540">
        <v>2</v>
      </c>
      <c r="K6540">
        <v>222.07</v>
      </c>
      <c r="L6540" t="str">
        <f t="shared" si="612"/>
        <v/>
      </c>
      <c r="M6540">
        <v>2</v>
      </c>
      <c r="N6540" t="str">
        <f t="shared" si="613"/>
        <v/>
      </c>
      <c r="O6540">
        <v>45</v>
      </c>
      <c r="P6540" s="11">
        <v>0.4</v>
      </c>
      <c r="Q6540" s="11">
        <v>3.9215686274509803E-2</v>
      </c>
      <c r="R6540" s="12">
        <v>111.035</v>
      </c>
      <c r="S6540" t="s">
        <v>22</v>
      </c>
      <c r="T6540">
        <v>0</v>
      </c>
      <c r="U6540">
        <f t="shared" si="614"/>
        <v>3</v>
      </c>
      <c r="V6540">
        <f t="shared" si="615"/>
        <v>1</v>
      </c>
      <c r="W6540">
        <f t="shared" si="616"/>
        <v>3</v>
      </c>
      <c r="X6540" t="str">
        <f t="shared" si="617"/>
        <v>313</v>
      </c>
      <c r="Y6540" t="str">
        <f>IF(Table1[[#This Row],[RFM_Score]]="555","Champion", IF(AND(J6540&gt;=4,V6540&gt;=4),"Loyal", IF(U6540&lt;=2,"At Risk", IF(W6540&gt;=4,"Potential Loyalist","Others"))))</f>
        <v>Others</v>
      </c>
    </row>
    <row r="6541" spans="1:25">
      <c r="A6541" t="s">
        <v>6625</v>
      </c>
      <c r="B6541">
        <v>24</v>
      </c>
      <c r="C6541" t="s">
        <v>19</v>
      </c>
      <c r="D6541" t="s">
        <v>25</v>
      </c>
      <c r="E6541" s="6" t="s">
        <v>18611</v>
      </c>
      <c r="F6541" t="s">
        <v>30</v>
      </c>
      <c r="G6541">
        <v>3</v>
      </c>
      <c r="H6541">
        <v>1</v>
      </c>
      <c r="I6541">
        <v>63</v>
      </c>
      <c r="J6541">
        <v>3</v>
      </c>
      <c r="K6541">
        <v>221.78</v>
      </c>
      <c r="L6541" t="str">
        <f t="shared" si="612"/>
        <v/>
      </c>
      <c r="M6541">
        <v>2</v>
      </c>
      <c r="N6541" t="str">
        <f t="shared" si="613"/>
        <v/>
      </c>
      <c r="O6541">
        <v>1</v>
      </c>
      <c r="P6541" s="11">
        <v>0.33333333333333298</v>
      </c>
      <c r="Q6541" s="11">
        <v>4.7619047619047603E-2</v>
      </c>
      <c r="R6541" s="12">
        <v>110.89</v>
      </c>
      <c r="S6541" t="s">
        <v>22</v>
      </c>
      <c r="T6541">
        <v>0</v>
      </c>
      <c r="U6541">
        <f t="shared" si="614"/>
        <v>5</v>
      </c>
      <c r="V6541">
        <f t="shared" si="615"/>
        <v>1</v>
      </c>
      <c r="W6541">
        <f t="shared" si="616"/>
        <v>3</v>
      </c>
      <c r="X6541" t="str">
        <f t="shared" si="617"/>
        <v>513</v>
      </c>
      <c r="Y6541" t="str">
        <f>IF(Table1[[#This Row],[RFM_Score]]="555","Champion", IF(AND(J6541&gt;=4,V6541&gt;=4),"Loyal", IF(U6541&lt;=2,"At Risk", IF(W6541&gt;=4,"Potential Loyalist","Others"))))</f>
        <v>Others</v>
      </c>
    </row>
    <row r="6542" spans="1:25">
      <c r="A6542" t="s">
        <v>7676</v>
      </c>
      <c r="B6542">
        <v>18</v>
      </c>
      <c r="C6542" t="s">
        <v>24</v>
      </c>
      <c r="D6542" t="s">
        <v>25</v>
      </c>
      <c r="E6542" s="6" t="s">
        <v>18612</v>
      </c>
      <c r="F6542" t="s">
        <v>62</v>
      </c>
      <c r="G6542">
        <v>2</v>
      </c>
      <c r="H6542">
        <v>1</v>
      </c>
      <c r="I6542">
        <v>47</v>
      </c>
      <c r="J6542">
        <v>2</v>
      </c>
      <c r="K6542">
        <v>221.27</v>
      </c>
      <c r="L6542" t="str">
        <f t="shared" si="612"/>
        <v/>
      </c>
      <c r="M6542">
        <v>2</v>
      </c>
      <c r="N6542" t="str">
        <f t="shared" si="613"/>
        <v/>
      </c>
      <c r="O6542">
        <v>5</v>
      </c>
      <c r="P6542" s="11">
        <v>0.5</v>
      </c>
      <c r="Q6542" s="11">
        <v>4.2553191489361701E-2</v>
      </c>
      <c r="R6542" s="12">
        <v>110.63500000000001</v>
      </c>
      <c r="S6542" t="s">
        <v>22</v>
      </c>
      <c r="T6542">
        <v>0</v>
      </c>
      <c r="U6542">
        <f t="shared" si="614"/>
        <v>5</v>
      </c>
      <c r="V6542">
        <f t="shared" si="615"/>
        <v>1</v>
      </c>
      <c r="W6542">
        <f t="shared" si="616"/>
        <v>3</v>
      </c>
      <c r="X6542" t="str">
        <f t="shared" si="617"/>
        <v>513</v>
      </c>
      <c r="Y6542" t="str">
        <f>IF(Table1[[#This Row],[RFM_Score]]="555","Champion", IF(AND(J6542&gt;=4,V6542&gt;=4),"Loyal", IF(U6542&lt;=2,"At Risk", IF(W6542&gt;=4,"Potential Loyalist","Others"))))</f>
        <v>Others</v>
      </c>
    </row>
    <row r="6543" spans="1:25">
      <c r="A6543" t="s">
        <v>9181</v>
      </c>
      <c r="B6543">
        <v>29</v>
      </c>
      <c r="C6543" t="s">
        <v>19</v>
      </c>
      <c r="D6543" t="s">
        <v>25</v>
      </c>
      <c r="E6543" s="6" t="s">
        <v>18613</v>
      </c>
      <c r="F6543" t="s">
        <v>30</v>
      </c>
      <c r="G6543">
        <v>0</v>
      </c>
      <c r="H6543">
        <v>0</v>
      </c>
      <c r="I6543">
        <v>52</v>
      </c>
      <c r="J6543">
        <v>3</v>
      </c>
      <c r="K6543">
        <v>221.25</v>
      </c>
      <c r="L6543" t="str">
        <f t="shared" si="612"/>
        <v/>
      </c>
      <c r="M6543">
        <v>2</v>
      </c>
      <c r="N6543" t="str">
        <f t="shared" si="613"/>
        <v/>
      </c>
      <c r="O6543">
        <v>6</v>
      </c>
      <c r="P6543" s="11">
        <v>0</v>
      </c>
      <c r="Q6543" s="11">
        <v>5.7692307692307598E-2</v>
      </c>
      <c r="R6543" s="12">
        <v>110.625</v>
      </c>
      <c r="S6543" t="s">
        <v>22</v>
      </c>
      <c r="T6543">
        <v>0</v>
      </c>
      <c r="U6543">
        <f t="shared" si="614"/>
        <v>5</v>
      </c>
      <c r="V6543">
        <f t="shared" si="615"/>
        <v>1</v>
      </c>
      <c r="W6543">
        <f t="shared" si="616"/>
        <v>3</v>
      </c>
      <c r="X6543" t="str">
        <f t="shared" si="617"/>
        <v>513</v>
      </c>
      <c r="Y6543" t="str">
        <f>IF(Table1[[#This Row],[RFM_Score]]="555","Champion", IF(AND(J6543&gt;=4,V6543&gt;=4),"Loyal", IF(U6543&lt;=2,"At Risk", IF(W6543&gt;=4,"Potential Loyalist","Others"))))</f>
        <v>Others</v>
      </c>
    </row>
    <row r="6544" spans="1:25">
      <c r="A6544" t="s">
        <v>1283</v>
      </c>
      <c r="B6544">
        <v>35</v>
      </c>
      <c r="C6544" t="s">
        <v>19</v>
      </c>
      <c r="D6544" t="s">
        <v>25</v>
      </c>
      <c r="E6544" s="6" t="s">
        <v>18614</v>
      </c>
      <c r="F6544" t="s">
        <v>37</v>
      </c>
      <c r="G6544">
        <v>3</v>
      </c>
      <c r="H6544">
        <v>1</v>
      </c>
      <c r="I6544">
        <v>42</v>
      </c>
      <c r="J6544">
        <v>0</v>
      </c>
      <c r="K6544">
        <v>221.23</v>
      </c>
      <c r="L6544" t="str">
        <f t="shared" si="612"/>
        <v/>
      </c>
      <c r="M6544">
        <v>2</v>
      </c>
      <c r="N6544" t="str">
        <f t="shared" si="613"/>
        <v/>
      </c>
      <c r="O6544">
        <v>11</v>
      </c>
      <c r="P6544" s="11">
        <v>0.33333333333333298</v>
      </c>
      <c r="Q6544" s="11">
        <v>0</v>
      </c>
      <c r="R6544" s="12">
        <v>110.61499999999999</v>
      </c>
      <c r="S6544" t="s">
        <v>22</v>
      </c>
      <c r="T6544">
        <v>0</v>
      </c>
      <c r="U6544">
        <f t="shared" si="614"/>
        <v>5</v>
      </c>
      <c r="V6544">
        <f t="shared" si="615"/>
        <v>1</v>
      </c>
      <c r="W6544">
        <f t="shared" si="616"/>
        <v>3</v>
      </c>
      <c r="X6544" t="str">
        <f t="shared" si="617"/>
        <v>513</v>
      </c>
      <c r="Y6544" t="str">
        <f>IF(Table1[[#This Row],[RFM_Score]]="555","Champion", IF(AND(J6544&gt;=4,V6544&gt;=4),"Loyal", IF(U6544&lt;=2,"At Risk", IF(W6544&gt;=4,"Potential Loyalist","Others"))))</f>
        <v>Others</v>
      </c>
    </row>
    <row r="6545" spans="1:25">
      <c r="A6545" t="s">
        <v>4632</v>
      </c>
      <c r="B6545">
        <v>36</v>
      </c>
      <c r="C6545" t="s">
        <v>19</v>
      </c>
      <c r="D6545" t="s">
        <v>25</v>
      </c>
      <c r="E6545" s="6" t="s">
        <v>18615</v>
      </c>
      <c r="F6545" t="s">
        <v>26</v>
      </c>
      <c r="G6545">
        <v>2</v>
      </c>
      <c r="H6545">
        <v>0</v>
      </c>
      <c r="I6545">
        <v>51</v>
      </c>
      <c r="J6545">
        <v>6</v>
      </c>
      <c r="K6545">
        <v>220.19</v>
      </c>
      <c r="L6545" t="str">
        <f t="shared" si="612"/>
        <v/>
      </c>
      <c r="M6545">
        <v>2</v>
      </c>
      <c r="N6545" t="str">
        <f t="shared" si="613"/>
        <v/>
      </c>
      <c r="O6545">
        <v>9</v>
      </c>
      <c r="P6545" s="11">
        <v>0</v>
      </c>
      <c r="Q6545" s="11">
        <v>0.11764705882352899</v>
      </c>
      <c r="R6545" s="12">
        <v>110.095</v>
      </c>
      <c r="S6545" t="s">
        <v>22</v>
      </c>
      <c r="T6545">
        <v>0</v>
      </c>
      <c r="U6545">
        <f t="shared" si="614"/>
        <v>5</v>
      </c>
      <c r="V6545">
        <f t="shared" si="615"/>
        <v>1</v>
      </c>
      <c r="W6545">
        <f t="shared" si="616"/>
        <v>3</v>
      </c>
      <c r="X6545" t="str">
        <f t="shared" si="617"/>
        <v>513</v>
      </c>
      <c r="Y6545" t="str">
        <f>IF(Table1[[#This Row],[RFM_Score]]="555","Champion", IF(AND(J6545&gt;=4,V6545&gt;=4),"Loyal", IF(U6545&lt;=2,"At Risk", IF(W6545&gt;=4,"Potential Loyalist","Others"))))</f>
        <v>Others</v>
      </c>
    </row>
    <row r="6546" spans="1:25">
      <c r="A6546" t="s">
        <v>1237</v>
      </c>
      <c r="B6546">
        <v>36</v>
      </c>
      <c r="C6546" t="s">
        <v>24</v>
      </c>
      <c r="D6546" t="s">
        <v>25</v>
      </c>
      <c r="E6546" s="6" t="s">
        <v>18616</v>
      </c>
      <c r="F6546" t="s">
        <v>26</v>
      </c>
      <c r="G6546">
        <v>3</v>
      </c>
      <c r="H6546">
        <v>1</v>
      </c>
      <c r="I6546">
        <v>44</v>
      </c>
      <c r="J6546">
        <v>4</v>
      </c>
      <c r="K6546">
        <v>220.13</v>
      </c>
      <c r="L6546" t="str">
        <f t="shared" si="612"/>
        <v/>
      </c>
      <c r="M6546">
        <v>2</v>
      </c>
      <c r="N6546" t="str">
        <f t="shared" si="613"/>
        <v/>
      </c>
      <c r="O6546">
        <v>2</v>
      </c>
      <c r="P6546" s="11">
        <v>0.33333333333333298</v>
      </c>
      <c r="Q6546" s="11">
        <v>9.0909090909090898E-2</v>
      </c>
      <c r="R6546" s="12">
        <v>110.065</v>
      </c>
      <c r="S6546" t="s">
        <v>22</v>
      </c>
      <c r="T6546">
        <v>0</v>
      </c>
      <c r="U6546">
        <f t="shared" si="614"/>
        <v>5</v>
      </c>
      <c r="V6546">
        <f t="shared" si="615"/>
        <v>1</v>
      </c>
      <c r="W6546">
        <f t="shared" si="616"/>
        <v>3</v>
      </c>
      <c r="X6546" t="str">
        <f t="shared" si="617"/>
        <v>513</v>
      </c>
      <c r="Y6546" t="str">
        <f>IF(Table1[[#This Row],[RFM_Score]]="555","Champion", IF(AND(J6546&gt;=4,V6546&gt;=4),"Loyal", IF(U6546&lt;=2,"At Risk", IF(W6546&gt;=4,"Potential Loyalist","Others"))))</f>
        <v>Others</v>
      </c>
    </row>
    <row r="6547" spans="1:25">
      <c r="A6547" t="s">
        <v>5321</v>
      </c>
      <c r="B6547">
        <v>54</v>
      </c>
      <c r="C6547" t="s">
        <v>19</v>
      </c>
      <c r="D6547" t="s">
        <v>25</v>
      </c>
      <c r="E6547" s="6" t="s">
        <v>18617</v>
      </c>
      <c r="F6547" t="s">
        <v>37</v>
      </c>
      <c r="G6547">
        <v>5</v>
      </c>
      <c r="H6547">
        <v>1</v>
      </c>
      <c r="I6547">
        <v>54</v>
      </c>
      <c r="J6547">
        <v>5</v>
      </c>
      <c r="K6547">
        <v>219.89</v>
      </c>
      <c r="L6547" t="str">
        <f t="shared" si="612"/>
        <v/>
      </c>
      <c r="M6547">
        <v>2</v>
      </c>
      <c r="N6547" t="str">
        <f t="shared" si="613"/>
        <v/>
      </c>
      <c r="O6547">
        <v>33</v>
      </c>
      <c r="P6547" s="11">
        <v>0.2</v>
      </c>
      <c r="Q6547" s="11">
        <v>9.2592592592592504E-2</v>
      </c>
      <c r="R6547" s="12">
        <v>109.94499999999999</v>
      </c>
      <c r="S6547" t="s">
        <v>22</v>
      </c>
      <c r="T6547">
        <v>0</v>
      </c>
      <c r="U6547">
        <f t="shared" si="614"/>
        <v>4</v>
      </c>
      <c r="V6547">
        <f t="shared" si="615"/>
        <v>1</v>
      </c>
      <c r="W6547">
        <f t="shared" si="616"/>
        <v>3</v>
      </c>
      <c r="X6547" t="str">
        <f t="shared" si="617"/>
        <v>413</v>
      </c>
      <c r="Y6547" t="str">
        <f>IF(Table1[[#This Row],[RFM_Score]]="555","Champion", IF(AND(J6547&gt;=4,V6547&gt;=4),"Loyal", IF(U6547&lt;=2,"At Risk", IF(W6547&gt;=4,"Potential Loyalist","Others"))))</f>
        <v>Others</v>
      </c>
    </row>
    <row r="6548" spans="1:25">
      <c r="A6548" t="s">
        <v>1650</v>
      </c>
      <c r="B6548">
        <v>34</v>
      </c>
      <c r="C6548" t="s">
        <v>19</v>
      </c>
      <c r="D6548" t="s">
        <v>41</v>
      </c>
      <c r="E6548" s="6" t="s">
        <v>18618</v>
      </c>
      <c r="F6548" t="s">
        <v>30</v>
      </c>
      <c r="G6548">
        <v>4</v>
      </c>
      <c r="H6548">
        <v>2</v>
      </c>
      <c r="I6548">
        <v>45</v>
      </c>
      <c r="J6548">
        <v>1</v>
      </c>
      <c r="K6548">
        <v>219.73</v>
      </c>
      <c r="L6548" t="str">
        <f t="shared" si="612"/>
        <v/>
      </c>
      <c r="M6548">
        <v>2</v>
      </c>
      <c r="N6548" t="str">
        <f t="shared" si="613"/>
        <v/>
      </c>
      <c r="O6548">
        <v>0</v>
      </c>
      <c r="P6548" s="11">
        <v>0.5</v>
      </c>
      <c r="Q6548" s="11">
        <v>2.2222222222222199E-2</v>
      </c>
      <c r="R6548" s="12">
        <v>109.86499999999999</v>
      </c>
      <c r="S6548" t="s">
        <v>22</v>
      </c>
      <c r="T6548">
        <v>0</v>
      </c>
      <c r="U6548">
        <f t="shared" si="614"/>
        <v>5</v>
      </c>
      <c r="V6548">
        <f t="shared" si="615"/>
        <v>1</v>
      </c>
      <c r="W6548">
        <f t="shared" si="616"/>
        <v>3</v>
      </c>
      <c r="X6548" t="str">
        <f t="shared" si="617"/>
        <v>513</v>
      </c>
      <c r="Y6548" t="str">
        <f>IF(Table1[[#This Row],[RFM_Score]]="555","Champion", IF(AND(J6548&gt;=4,V6548&gt;=4),"Loyal", IF(U6548&lt;=2,"At Risk", IF(W6548&gt;=4,"Potential Loyalist","Others"))))</f>
        <v>Others</v>
      </c>
    </row>
    <row r="6549" spans="1:25">
      <c r="A6549" t="s">
        <v>4696</v>
      </c>
      <c r="B6549">
        <v>25</v>
      </c>
      <c r="C6549" t="s">
        <v>24</v>
      </c>
      <c r="D6549" t="s">
        <v>41</v>
      </c>
      <c r="E6549" s="6" t="s">
        <v>18619</v>
      </c>
      <c r="F6549" t="s">
        <v>26</v>
      </c>
      <c r="G6549">
        <v>4</v>
      </c>
      <c r="H6549">
        <v>0</v>
      </c>
      <c r="I6549">
        <v>57</v>
      </c>
      <c r="J6549">
        <v>8</v>
      </c>
      <c r="K6549">
        <v>219.67</v>
      </c>
      <c r="L6549" t="str">
        <f t="shared" si="612"/>
        <v/>
      </c>
      <c r="M6549">
        <v>2</v>
      </c>
      <c r="N6549" t="str">
        <f t="shared" si="613"/>
        <v/>
      </c>
      <c r="O6549">
        <v>33</v>
      </c>
      <c r="P6549" s="11">
        <v>0</v>
      </c>
      <c r="Q6549" s="11">
        <v>0.140350877192982</v>
      </c>
      <c r="R6549" s="12">
        <v>109.83499999999999</v>
      </c>
      <c r="S6549" t="s">
        <v>22</v>
      </c>
      <c r="T6549">
        <v>1</v>
      </c>
      <c r="U6549">
        <f t="shared" si="614"/>
        <v>4</v>
      </c>
      <c r="V6549">
        <f t="shared" si="615"/>
        <v>1</v>
      </c>
      <c r="W6549">
        <f t="shared" si="616"/>
        <v>3</v>
      </c>
      <c r="X6549" t="str">
        <f t="shared" si="617"/>
        <v>413</v>
      </c>
      <c r="Y6549" t="str">
        <f>IF(Table1[[#This Row],[RFM_Score]]="555","Champion", IF(AND(J6549&gt;=4,V6549&gt;=4),"Loyal", IF(U6549&lt;=2,"At Risk", IF(W6549&gt;=4,"Potential Loyalist","Others"))))</f>
        <v>Others</v>
      </c>
    </row>
    <row r="6550" spans="1:25">
      <c r="A6550" t="s">
        <v>8306</v>
      </c>
      <c r="B6550">
        <v>44</v>
      </c>
      <c r="C6550" t="s">
        <v>19</v>
      </c>
      <c r="D6550" t="s">
        <v>49</v>
      </c>
      <c r="E6550" s="6" t="s">
        <v>18620</v>
      </c>
      <c r="F6550" t="s">
        <v>26</v>
      </c>
      <c r="G6550">
        <v>2</v>
      </c>
      <c r="H6550">
        <v>0</v>
      </c>
      <c r="I6550">
        <v>56</v>
      </c>
      <c r="J6550">
        <v>4</v>
      </c>
      <c r="K6550">
        <v>219.45</v>
      </c>
      <c r="L6550" t="str">
        <f t="shared" si="612"/>
        <v/>
      </c>
      <c r="M6550">
        <v>2</v>
      </c>
      <c r="N6550" t="str">
        <f t="shared" si="613"/>
        <v/>
      </c>
      <c r="O6550">
        <v>84</v>
      </c>
      <c r="P6550" s="11">
        <v>0</v>
      </c>
      <c r="Q6550" s="11">
        <v>7.1428571428571397E-2</v>
      </c>
      <c r="R6550" s="12">
        <v>109.72499999999999</v>
      </c>
      <c r="S6550" t="s">
        <v>22</v>
      </c>
      <c r="T6550">
        <v>0</v>
      </c>
      <c r="U6550">
        <f t="shared" si="614"/>
        <v>2</v>
      </c>
      <c r="V6550">
        <f t="shared" si="615"/>
        <v>1</v>
      </c>
      <c r="W6550">
        <f t="shared" si="616"/>
        <v>3</v>
      </c>
      <c r="X6550" t="str">
        <f t="shared" si="617"/>
        <v>213</v>
      </c>
      <c r="Y6550" t="str">
        <f>IF(Table1[[#This Row],[RFM_Score]]="555","Champion", IF(AND(J6550&gt;=4,V6550&gt;=4),"Loyal", IF(U6550&lt;=2,"At Risk", IF(W6550&gt;=4,"Potential Loyalist","Others"))))</f>
        <v>At Risk</v>
      </c>
    </row>
    <row r="6551" spans="1:25">
      <c r="A6551" t="s">
        <v>10893</v>
      </c>
      <c r="B6551">
        <v>38</v>
      </c>
      <c r="C6551" t="s">
        <v>24</v>
      </c>
      <c r="D6551" t="s">
        <v>29</v>
      </c>
      <c r="E6551" s="6" t="s">
        <v>18621</v>
      </c>
      <c r="F6551" t="s">
        <v>62</v>
      </c>
      <c r="G6551">
        <v>0</v>
      </c>
      <c r="H6551">
        <v>0</v>
      </c>
      <c r="I6551">
        <v>48</v>
      </c>
      <c r="J6551">
        <v>2</v>
      </c>
      <c r="K6551">
        <v>218.82</v>
      </c>
      <c r="L6551" t="str">
        <f t="shared" si="612"/>
        <v/>
      </c>
      <c r="M6551">
        <v>2</v>
      </c>
      <c r="N6551" t="str">
        <f t="shared" si="613"/>
        <v/>
      </c>
      <c r="O6551">
        <v>92</v>
      </c>
      <c r="P6551" s="11">
        <v>0</v>
      </c>
      <c r="Q6551" s="11">
        <v>4.1666666666666602E-2</v>
      </c>
      <c r="R6551" s="12">
        <v>109.41</v>
      </c>
      <c r="S6551" t="s">
        <v>22</v>
      </c>
      <c r="T6551">
        <v>1</v>
      </c>
      <c r="U6551">
        <f t="shared" si="614"/>
        <v>2</v>
      </c>
      <c r="V6551">
        <f t="shared" si="615"/>
        <v>1</v>
      </c>
      <c r="W6551">
        <f t="shared" si="616"/>
        <v>3</v>
      </c>
      <c r="X6551" t="str">
        <f t="shared" si="617"/>
        <v>213</v>
      </c>
      <c r="Y6551" t="str">
        <f>IF(Table1[[#This Row],[RFM_Score]]="555","Champion", IF(AND(J6551&gt;=4,V6551&gt;=4),"Loyal", IF(U6551&lt;=2,"At Risk", IF(W6551&gt;=4,"Potential Loyalist","Others"))))</f>
        <v>At Risk</v>
      </c>
    </row>
    <row r="6552" spans="1:25">
      <c r="A6552" t="s">
        <v>10014</v>
      </c>
      <c r="B6552">
        <v>24</v>
      </c>
      <c r="C6552" t="s">
        <v>24</v>
      </c>
      <c r="D6552" t="s">
        <v>46</v>
      </c>
      <c r="E6552" s="6" t="s">
        <v>18622</v>
      </c>
      <c r="F6552" t="s">
        <v>30</v>
      </c>
      <c r="G6552">
        <v>3</v>
      </c>
      <c r="H6552">
        <v>2</v>
      </c>
      <c r="I6552">
        <v>50</v>
      </c>
      <c r="J6552">
        <v>2</v>
      </c>
      <c r="K6552">
        <v>218.71</v>
      </c>
      <c r="L6552" t="str">
        <f t="shared" si="612"/>
        <v/>
      </c>
      <c r="M6552">
        <v>2</v>
      </c>
      <c r="N6552" t="str">
        <f t="shared" si="613"/>
        <v/>
      </c>
      <c r="O6552">
        <v>28</v>
      </c>
      <c r="P6552" s="11">
        <v>0.66666666666666596</v>
      </c>
      <c r="Q6552" s="11">
        <v>0.04</v>
      </c>
      <c r="R6552" s="12">
        <v>109.355</v>
      </c>
      <c r="S6552" t="s">
        <v>22</v>
      </c>
      <c r="T6552">
        <v>0</v>
      </c>
      <c r="U6552">
        <f t="shared" si="614"/>
        <v>4</v>
      </c>
      <c r="V6552">
        <f t="shared" si="615"/>
        <v>1</v>
      </c>
      <c r="W6552">
        <f t="shared" si="616"/>
        <v>3</v>
      </c>
      <c r="X6552" t="str">
        <f t="shared" si="617"/>
        <v>413</v>
      </c>
      <c r="Y6552" t="str">
        <f>IF(Table1[[#This Row],[RFM_Score]]="555","Champion", IF(AND(J6552&gt;=4,V6552&gt;=4),"Loyal", IF(U6552&lt;=2,"At Risk", IF(W6552&gt;=4,"Potential Loyalist","Others"))))</f>
        <v>Others</v>
      </c>
    </row>
    <row r="6553" spans="1:25">
      <c r="A6553" t="s">
        <v>993</v>
      </c>
      <c r="B6553">
        <v>39</v>
      </c>
      <c r="C6553" t="s">
        <v>24</v>
      </c>
      <c r="D6553" t="s">
        <v>20</v>
      </c>
      <c r="E6553" s="6" t="s">
        <v>18623</v>
      </c>
      <c r="F6553" t="s">
        <v>30</v>
      </c>
      <c r="G6553">
        <v>4</v>
      </c>
      <c r="H6553">
        <v>1</v>
      </c>
      <c r="I6553">
        <v>40</v>
      </c>
      <c r="J6553">
        <v>6</v>
      </c>
      <c r="K6553">
        <v>218.44</v>
      </c>
      <c r="L6553" t="str">
        <f t="shared" si="612"/>
        <v/>
      </c>
      <c r="M6553">
        <v>2</v>
      </c>
      <c r="N6553" t="str">
        <f t="shared" si="613"/>
        <v/>
      </c>
      <c r="O6553">
        <v>46</v>
      </c>
      <c r="P6553" s="11">
        <v>0.25</v>
      </c>
      <c r="Q6553" s="11">
        <v>0.15</v>
      </c>
      <c r="R6553" s="12">
        <v>109.22</v>
      </c>
      <c r="S6553" t="s">
        <v>22</v>
      </c>
      <c r="T6553">
        <v>0</v>
      </c>
      <c r="U6553">
        <f t="shared" si="614"/>
        <v>3</v>
      </c>
      <c r="V6553">
        <f t="shared" si="615"/>
        <v>1</v>
      </c>
      <c r="W6553">
        <f t="shared" si="616"/>
        <v>3</v>
      </c>
      <c r="X6553" t="str">
        <f t="shared" si="617"/>
        <v>313</v>
      </c>
      <c r="Y6553" t="str">
        <f>IF(Table1[[#This Row],[RFM_Score]]="555","Champion", IF(AND(J6553&gt;=4,V6553&gt;=4),"Loyal", IF(U6553&lt;=2,"At Risk", IF(W6553&gt;=4,"Potential Loyalist","Others"))))</f>
        <v>Others</v>
      </c>
    </row>
    <row r="6554" spans="1:25">
      <c r="A6554" t="s">
        <v>1673</v>
      </c>
      <c r="B6554">
        <v>23</v>
      </c>
      <c r="C6554" t="s">
        <v>19</v>
      </c>
      <c r="D6554" t="s">
        <v>41</v>
      </c>
      <c r="E6554" s="6" t="s">
        <v>18624</v>
      </c>
      <c r="F6554" t="s">
        <v>62</v>
      </c>
      <c r="G6554">
        <v>4</v>
      </c>
      <c r="H6554">
        <v>2</v>
      </c>
      <c r="I6554">
        <v>41</v>
      </c>
      <c r="J6554">
        <v>2</v>
      </c>
      <c r="K6554">
        <v>218.4</v>
      </c>
      <c r="L6554" t="str">
        <f t="shared" si="612"/>
        <v/>
      </c>
      <c r="M6554">
        <v>2</v>
      </c>
      <c r="N6554" t="str">
        <f t="shared" si="613"/>
        <v/>
      </c>
      <c r="O6554">
        <v>3</v>
      </c>
      <c r="P6554" s="11">
        <v>0.5</v>
      </c>
      <c r="Q6554" s="11">
        <v>4.8780487804878002E-2</v>
      </c>
      <c r="R6554" s="12">
        <v>109.2</v>
      </c>
      <c r="S6554" t="s">
        <v>22</v>
      </c>
      <c r="T6554">
        <v>0</v>
      </c>
      <c r="U6554">
        <f t="shared" si="614"/>
        <v>5</v>
      </c>
      <c r="V6554">
        <f t="shared" si="615"/>
        <v>1</v>
      </c>
      <c r="W6554">
        <f t="shared" si="616"/>
        <v>3</v>
      </c>
      <c r="X6554" t="str">
        <f t="shared" si="617"/>
        <v>513</v>
      </c>
      <c r="Y6554" t="str">
        <f>IF(Table1[[#This Row],[RFM_Score]]="555","Champion", IF(AND(J6554&gt;=4,V6554&gt;=4),"Loyal", IF(U6554&lt;=2,"At Risk", IF(W6554&gt;=4,"Potential Loyalist","Others"))))</f>
        <v>Others</v>
      </c>
    </row>
    <row r="6555" spans="1:25">
      <c r="A6555" t="s">
        <v>2294</v>
      </c>
      <c r="B6555">
        <v>29</v>
      </c>
      <c r="C6555" t="s">
        <v>19</v>
      </c>
      <c r="D6555" t="s">
        <v>25</v>
      </c>
      <c r="E6555" s="6" t="s">
        <v>18625</v>
      </c>
      <c r="F6555" t="s">
        <v>30</v>
      </c>
      <c r="G6555">
        <v>2</v>
      </c>
      <c r="H6555">
        <v>0</v>
      </c>
      <c r="I6555">
        <v>46</v>
      </c>
      <c r="J6555">
        <v>2</v>
      </c>
      <c r="K6555">
        <v>218.22</v>
      </c>
      <c r="L6555" t="str">
        <f t="shared" si="612"/>
        <v/>
      </c>
      <c r="M6555">
        <v>2</v>
      </c>
      <c r="N6555" t="str">
        <f t="shared" si="613"/>
        <v/>
      </c>
      <c r="O6555">
        <v>24</v>
      </c>
      <c r="P6555" s="11">
        <v>0</v>
      </c>
      <c r="Q6555" s="11">
        <v>4.3478260869565202E-2</v>
      </c>
      <c r="R6555" s="12">
        <v>109.11</v>
      </c>
      <c r="S6555" t="s">
        <v>22</v>
      </c>
      <c r="T6555">
        <v>0</v>
      </c>
      <c r="U6555">
        <f t="shared" si="614"/>
        <v>4</v>
      </c>
      <c r="V6555">
        <f t="shared" si="615"/>
        <v>1</v>
      </c>
      <c r="W6555">
        <f t="shared" si="616"/>
        <v>3</v>
      </c>
      <c r="X6555" t="str">
        <f t="shared" si="617"/>
        <v>413</v>
      </c>
      <c r="Y6555" t="str">
        <f>IF(Table1[[#This Row],[RFM_Score]]="555","Champion", IF(AND(J6555&gt;=4,V6555&gt;=4),"Loyal", IF(U6555&lt;=2,"At Risk", IF(W6555&gt;=4,"Potential Loyalist","Others"))))</f>
        <v>Others</v>
      </c>
    </row>
    <row r="6556" spans="1:25">
      <c r="A6556" t="s">
        <v>8793</v>
      </c>
      <c r="B6556">
        <v>29</v>
      </c>
      <c r="C6556" t="s">
        <v>19</v>
      </c>
      <c r="D6556" t="s">
        <v>20</v>
      </c>
      <c r="E6556" s="6" t="s">
        <v>18626</v>
      </c>
      <c r="F6556" t="s">
        <v>26</v>
      </c>
      <c r="G6556">
        <v>4</v>
      </c>
      <c r="H6556">
        <v>0</v>
      </c>
      <c r="I6556">
        <v>42</v>
      </c>
      <c r="J6556">
        <v>4</v>
      </c>
      <c r="K6556">
        <v>217.79</v>
      </c>
      <c r="L6556" t="str">
        <f t="shared" si="612"/>
        <v/>
      </c>
      <c r="M6556">
        <v>2</v>
      </c>
      <c r="N6556" t="str">
        <f t="shared" si="613"/>
        <v/>
      </c>
      <c r="O6556">
        <v>20</v>
      </c>
      <c r="P6556" s="11">
        <v>0</v>
      </c>
      <c r="Q6556" s="11">
        <v>9.5238095238095205E-2</v>
      </c>
      <c r="R6556" s="12">
        <v>108.895</v>
      </c>
      <c r="S6556" t="s">
        <v>22</v>
      </c>
      <c r="T6556">
        <v>0</v>
      </c>
      <c r="U6556">
        <f t="shared" si="614"/>
        <v>5</v>
      </c>
      <c r="V6556">
        <f t="shared" si="615"/>
        <v>1</v>
      </c>
      <c r="W6556">
        <f t="shared" si="616"/>
        <v>3</v>
      </c>
      <c r="X6556" t="str">
        <f t="shared" si="617"/>
        <v>513</v>
      </c>
      <c r="Y6556" t="str">
        <f>IF(Table1[[#This Row],[RFM_Score]]="555","Champion", IF(AND(J6556&gt;=4,V6556&gt;=4),"Loyal", IF(U6556&lt;=2,"At Risk", IF(W6556&gt;=4,"Potential Loyalist","Others"))))</f>
        <v>Others</v>
      </c>
    </row>
    <row r="6557" spans="1:25">
      <c r="A6557" t="s">
        <v>10417</v>
      </c>
      <c r="B6557">
        <v>63</v>
      </c>
      <c r="C6557" t="s">
        <v>19</v>
      </c>
      <c r="D6557" t="s">
        <v>41</v>
      </c>
      <c r="E6557" s="6" t="s">
        <v>18627</v>
      </c>
      <c r="F6557" t="s">
        <v>30</v>
      </c>
      <c r="G6557">
        <v>2</v>
      </c>
      <c r="H6557">
        <v>0</v>
      </c>
      <c r="I6557">
        <v>52</v>
      </c>
      <c r="J6557">
        <v>6</v>
      </c>
      <c r="K6557">
        <v>217.19</v>
      </c>
      <c r="L6557" t="str">
        <f t="shared" si="612"/>
        <v/>
      </c>
      <c r="M6557">
        <v>2</v>
      </c>
      <c r="N6557" t="str">
        <f t="shared" si="613"/>
        <v/>
      </c>
      <c r="O6557">
        <v>6</v>
      </c>
      <c r="P6557" s="11">
        <v>0</v>
      </c>
      <c r="Q6557" s="11">
        <v>0.115384615384615</v>
      </c>
      <c r="R6557" s="12">
        <v>108.595</v>
      </c>
      <c r="S6557" t="s">
        <v>22</v>
      </c>
      <c r="T6557">
        <v>0</v>
      </c>
      <c r="U6557">
        <f t="shared" si="614"/>
        <v>5</v>
      </c>
      <c r="V6557">
        <f t="shared" si="615"/>
        <v>1</v>
      </c>
      <c r="W6557">
        <f t="shared" si="616"/>
        <v>3</v>
      </c>
      <c r="X6557" t="str">
        <f t="shared" si="617"/>
        <v>513</v>
      </c>
      <c r="Y6557" t="str">
        <f>IF(Table1[[#This Row],[RFM_Score]]="555","Champion", IF(AND(J6557&gt;=4,V6557&gt;=4),"Loyal", IF(U6557&lt;=2,"At Risk", IF(W6557&gt;=4,"Potential Loyalist","Others"))))</f>
        <v>Others</v>
      </c>
    </row>
    <row r="6558" spans="1:25">
      <c r="A6558" t="s">
        <v>1106</v>
      </c>
      <c r="B6558">
        <v>39</v>
      </c>
      <c r="C6558" t="s">
        <v>24</v>
      </c>
      <c r="D6558" t="s">
        <v>35</v>
      </c>
      <c r="E6558" s="6" t="s">
        <v>18628</v>
      </c>
      <c r="F6558" t="s">
        <v>60</v>
      </c>
      <c r="G6558">
        <v>4</v>
      </c>
      <c r="H6558">
        <v>1</v>
      </c>
      <c r="I6558">
        <v>56</v>
      </c>
      <c r="J6558">
        <v>2</v>
      </c>
      <c r="K6558">
        <v>217.17</v>
      </c>
      <c r="L6558" t="str">
        <f t="shared" si="612"/>
        <v/>
      </c>
      <c r="M6558">
        <v>2</v>
      </c>
      <c r="N6558" t="str">
        <f t="shared" si="613"/>
        <v/>
      </c>
      <c r="O6558">
        <v>9</v>
      </c>
      <c r="P6558" s="11">
        <v>0.25</v>
      </c>
      <c r="Q6558" s="11">
        <v>3.5714285714285698E-2</v>
      </c>
      <c r="R6558" s="12">
        <v>108.58499999999999</v>
      </c>
      <c r="S6558" t="s">
        <v>22</v>
      </c>
      <c r="T6558">
        <v>0</v>
      </c>
      <c r="U6558">
        <f t="shared" si="614"/>
        <v>5</v>
      </c>
      <c r="V6558">
        <f t="shared" si="615"/>
        <v>1</v>
      </c>
      <c r="W6558">
        <f t="shared" si="616"/>
        <v>3</v>
      </c>
      <c r="X6558" t="str">
        <f t="shared" si="617"/>
        <v>513</v>
      </c>
      <c r="Y6558" t="str">
        <f>IF(Table1[[#This Row],[RFM_Score]]="555","Champion", IF(AND(J6558&gt;=4,V6558&gt;=4),"Loyal", IF(U6558&lt;=2,"At Risk", IF(W6558&gt;=4,"Potential Loyalist","Others"))))</f>
        <v>Others</v>
      </c>
    </row>
    <row r="6559" spans="1:25">
      <c r="A6559" t="s">
        <v>3647</v>
      </c>
      <c r="B6559">
        <v>35</v>
      </c>
      <c r="C6559" t="s">
        <v>24</v>
      </c>
      <c r="D6559" t="s">
        <v>41</v>
      </c>
      <c r="E6559" s="6" t="s">
        <v>18629</v>
      </c>
      <c r="F6559" t="s">
        <v>30</v>
      </c>
      <c r="G6559">
        <v>0</v>
      </c>
      <c r="H6559">
        <v>0</v>
      </c>
      <c r="I6559">
        <v>54</v>
      </c>
      <c r="J6559">
        <v>2</v>
      </c>
      <c r="K6559">
        <v>216.27</v>
      </c>
      <c r="L6559" t="str">
        <f t="shared" si="612"/>
        <v/>
      </c>
      <c r="M6559">
        <v>2</v>
      </c>
      <c r="N6559" t="str">
        <f t="shared" si="613"/>
        <v/>
      </c>
      <c r="O6559">
        <v>8</v>
      </c>
      <c r="P6559" s="11">
        <v>0</v>
      </c>
      <c r="Q6559" s="11">
        <v>3.7037037037037E-2</v>
      </c>
      <c r="R6559" s="12">
        <v>108.13500000000001</v>
      </c>
      <c r="S6559" t="s">
        <v>22</v>
      </c>
      <c r="T6559">
        <v>1</v>
      </c>
      <c r="U6559">
        <f t="shared" si="614"/>
        <v>5</v>
      </c>
      <c r="V6559">
        <f t="shared" si="615"/>
        <v>1</v>
      </c>
      <c r="W6559">
        <f t="shared" si="616"/>
        <v>3</v>
      </c>
      <c r="X6559" t="str">
        <f t="shared" si="617"/>
        <v>513</v>
      </c>
      <c r="Y6559" t="str">
        <f>IF(Table1[[#This Row],[RFM_Score]]="555","Champion", IF(AND(J6559&gt;=4,V6559&gt;=4),"Loyal", IF(U6559&lt;=2,"At Risk", IF(W6559&gt;=4,"Potential Loyalist","Others"))))</f>
        <v>Others</v>
      </c>
    </row>
    <row r="6560" spans="1:25">
      <c r="A6560" t="s">
        <v>11351</v>
      </c>
      <c r="B6560">
        <v>33</v>
      </c>
      <c r="C6560" t="s">
        <v>24</v>
      </c>
      <c r="D6560" t="s">
        <v>25</v>
      </c>
      <c r="E6560" s="6" t="s">
        <v>18630</v>
      </c>
      <c r="F6560" t="s">
        <v>26</v>
      </c>
      <c r="G6560">
        <v>2</v>
      </c>
      <c r="H6560">
        <v>0</v>
      </c>
      <c r="I6560">
        <v>46</v>
      </c>
      <c r="J6560">
        <v>3</v>
      </c>
      <c r="K6560">
        <v>216.1</v>
      </c>
      <c r="L6560" t="str">
        <f t="shared" si="612"/>
        <v/>
      </c>
      <c r="M6560">
        <v>2</v>
      </c>
      <c r="N6560" t="str">
        <f t="shared" si="613"/>
        <v/>
      </c>
      <c r="O6560">
        <v>19</v>
      </c>
      <c r="P6560" s="11">
        <v>0</v>
      </c>
      <c r="Q6560" s="11">
        <v>6.5217391304347797E-2</v>
      </c>
      <c r="R6560" s="12">
        <v>108.05</v>
      </c>
      <c r="S6560" t="s">
        <v>22</v>
      </c>
      <c r="T6560">
        <v>0</v>
      </c>
      <c r="U6560">
        <f t="shared" si="614"/>
        <v>5</v>
      </c>
      <c r="V6560">
        <f t="shared" si="615"/>
        <v>1</v>
      </c>
      <c r="W6560">
        <f t="shared" si="616"/>
        <v>3</v>
      </c>
      <c r="X6560" t="str">
        <f t="shared" si="617"/>
        <v>513</v>
      </c>
      <c r="Y6560" t="str">
        <f>IF(Table1[[#This Row],[RFM_Score]]="555","Champion", IF(AND(J6560&gt;=4,V6560&gt;=4),"Loyal", IF(U6560&lt;=2,"At Risk", IF(W6560&gt;=4,"Potential Loyalist","Others"))))</f>
        <v>Others</v>
      </c>
    </row>
    <row r="6561" spans="1:25">
      <c r="A6561" t="s">
        <v>2874</v>
      </c>
      <c r="B6561">
        <v>54</v>
      </c>
      <c r="C6561" t="s">
        <v>24</v>
      </c>
      <c r="D6561" t="s">
        <v>46</v>
      </c>
      <c r="E6561" s="6" t="s">
        <v>18631</v>
      </c>
      <c r="F6561" t="s">
        <v>30</v>
      </c>
      <c r="G6561">
        <v>3</v>
      </c>
      <c r="H6561">
        <v>0</v>
      </c>
      <c r="I6561">
        <v>53</v>
      </c>
      <c r="J6561">
        <v>3</v>
      </c>
      <c r="K6561">
        <v>215.93</v>
      </c>
      <c r="L6561" t="str">
        <f t="shared" si="612"/>
        <v/>
      </c>
      <c r="M6561">
        <v>2</v>
      </c>
      <c r="N6561" t="str">
        <f t="shared" si="613"/>
        <v/>
      </c>
      <c r="O6561">
        <v>3</v>
      </c>
      <c r="P6561" s="11">
        <v>0</v>
      </c>
      <c r="Q6561" s="11">
        <v>5.6603773584905599E-2</v>
      </c>
      <c r="R6561" s="12">
        <v>107.965</v>
      </c>
      <c r="S6561" t="s">
        <v>22</v>
      </c>
      <c r="T6561">
        <v>0</v>
      </c>
      <c r="U6561">
        <f t="shared" si="614"/>
        <v>5</v>
      </c>
      <c r="V6561">
        <f t="shared" si="615"/>
        <v>1</v>
      </c>
      <c r="W6561">
        <f t="shared" si="616"/>
        <v>3</v>
      </c>
      <c r="X6561" t="str">
        <f t="shared" si="617"/>
        <v>513</v>
      </c>
      <c r="Y6561" t="str">
        <f>IF(Table1[[#This Row],[RFM_Score]]="555","Champion", IF(AND(J6561&gt;=4,V6561&gt;=4),"Loyal", IF(U6561&lt;=2,"At Risk", IF(W6561&gt;=4,"Potential Loyalist","Others"))))</f>
        <v>Others</v>
      </c>
    </row>
    <row r="6562" spans="1:25">
      <c r="A6562" t="s">
        <v>2005</v>
      </c>
      <c r="B6562">
        <v>32</v>
      </c>
      <c r="C6562" t="s">
        <v>19</v>
      </c>
      <c r="D6562" t="s">
        <v>25</v>
      </c>
      <c r="E6562" s="6" t="s">
        <v>18632</v>
      </c>
      <c r="F6562" t="s">
        <v>62</v>
      </c>
      <c r="G6562">
        <v>5</v>
      </c>
      <c r="H6562">
        <v>0</v>
      </c>
      <c r="I6562">
        <v>46</v>
      </c>
      <c r="J6562">
        <v>2</v>
      </c>
      <c r="K6562">
        <v>215.7</v>
      </c>
      <c r="L6562" t="str">
        <f t="shared" si="612"/>
        <v/>
      </c>
      <c r="M6562">
        <v>2</v>
      </c>
      <c r="N6562" t="str">
        <f t="shared" si="613"/>
        <v/>
      </c>
      <c r="O6562">
        <v>17</v>
      </c>
      <c r="P6562" s="11">
        <v>0</v>
      </c>
      <c r="Q6562" s="11">
        <v>4.3478260869565202E-2</v>
      </c>
      <c r="R6562" s="12">
        <v>107.85</v>
      </c>
      <c r="S6562" t="s">
        <v>22</v>
      </c>
      <c r="T6562">
        <v>0</v>
      </c>
      <c r="U6562">
        <f t="shared" si="614"/>
        <v>5</v>
      </c>
      <c r="V6562">
        <f t="shared" si="615"/>
        <v>1</v>
      </c>
      <c r="W6562">
        <f t="shared" si="616"/>
        <v>3</v>
      </c>
      <c r="X6562" t="str">
        <f t="shared" si="617"/>
        <v>513</v>
      </c>
      <c r="Y6562" t="str">
        <f>IF(Table1[[#This Row],[RFM_Score]]="555","Champion", IF(AND(J6562&gt;=4,V6562&gt;=4),"Loyal", IF(U6562&lt;=2,"At Risk", IF(W6562&gt;=4,"Potential Loyalist","Others"))))</f>
        <v>Others</v>
      </c>
    </row>
    <row r="6563" spans="1:25">
      <c r="A6563" t="s">
        <v>1863</v>
      </c>
      <c r="B6563">
        <v>21</v>
      </c>
      <c r="C6563" t="s">
        <v>24</v>
      </c>
      <c r="D6563" t="s">
        <v>29</v>
      </c>
      <c r="E6563" s="6" t="s">
        <v>18633</v>
      </c>
      <c r="F6563" t="s">
        <v>60</v>
      </c>
      <c r="G6563">
        <v>1</v>
      </c>
      <c r="H6563">
        <v>0</v>
      </c>
      <c r="I6563">
        <v>61</v>
      </c>
      <c r="J6563">
        <v>1</v>
      </c>
      <c r="K6563">
        <v>215.24</v>
      </c>
      <c r="L6563" t="str">
        <f t="shared" si="612"/>
        <v/>
      </c>
      <c r="M6563">
        <v>2</v>
      </c>
      <c r="N6563" t="str">
        <f t="shared" si="613"/>
        <v/>
      </c>
      <c r="O6563">
        <v>5</v>
      </c>
      <c r="P6563" s="11">
        <v>0</v>
      </c>
      <c r="Q6563" s="11">
        <v>1.63934426229508E-2</v>
      </c>
      <c r="R6563" s="12">
        <v>107.62</v>
      </c>
      <c r="S6563" t="s">
        <v>22</v>
      </c>
      <c r="T6563">
        <v>0</v>
      </c>
      <c r="U6563">
        <f t="shared" si="614"/>
        <v>5</v>
      </c>
      <c r="V6563">
        <f t="shared" si="615"/>
        <v>1</v>
      </c>
      <c r="W6563">
        <f t="shared" si="616"/>
        <v>3</v>
      </c>
      <c r="X6563" t="str">
        <f t="shared" si="617"/>
        <v>513</v>
      </c>
      <c r="Y6563" t="str">
        <f>IF(Table1[[#This Row],[RFM_Score]]="555","Champion", IF(AND(J6563&gt;=4,V6563&gt;=4),"Loyal", IF(U6563&lt;=2,"At Risk", IF(W6563&gt;=4,"Potential Loyalist","Others"))))</f>
        <v>Others</v>
      </c>
    </row>
    <row r="6564" spans="1:25">
      <c r="A6564" t="s">
        <v>2835</v>
      </c>
      <c r="B6564">
        <v>30</v>
      </c>
      <c r="C6564" t="s">
        <v>24</v>
      </c>
      <c r="D6564" t="s">
        <v>20</v>
      </c>
      <c r="E6564" s="6" t="s">
        <v>18634</v>
      </c>
      <c r="F6564" t="s">
        <v>30</v>
      </c>
      <c r="G6564">
        <v>5</v>
      </c>
      <c r="H6564">
        <v>3</v>
      </c>
      <c r="I6564">
        <v>52</v>
      </c>
      <c r="J6564">
        <v>1</v>
      </c>
      <c r="K6564">
        <v>215.16</v>
      </c>
      <c r="L6564" t="str">
        <f t="shared" si="612"/>
        <v/>
      </c>
      <c r="M6564">
        <v>2</v>
      </c>
      <c r="N6564" t="str">
        <f t="shared" si="613"/>
        <v/>
      </c>
      <c r="O6564">
        <v>0</v>
      </c>
      <c r="P6564" s="11">
        <v>0.6</v>
      </c>
      <c r="Q6564" s="11">
        <v>1.9230769230769201E-2</v>
      </c>
      <c r="R6564" s="12">
        <v>107.58</v>
      </c>
      <c r="S6564" t="s">
        <v>22</v>
      </c>
      <c r="T6564">
        <v>0</v>
      </c>
      <c r="U6564">
        <f t="shared" si="614"/>
        <v>5</v>
      </c>
      <c r="V6564">
        <f t="shared" si="615"/>
        <v>1</v>
      </c>
      <c r="W6564">
        <f t="shared" si="616"/>
        <v>3</v>
      </c>
      <c r="X6564" t="str">
        <f t="shared" si="617"/>
        <v>513</v>
      </c>
      <c r="Y6564" t="str">
        <f>IF(Table1[[#This Row],[RFM_Score]]="555","Champion", IF(AND(J6564&gt;=4,V6564&gt;=4),"Loyal", IF(U6564&lt;=2,"At Risk", IF(W6564&gt;=4,"Potential Loyalist","Others"))))</f>
        <v>Others</v>
      </c>
    </row>
    <row r="6565" spans="1:25">
      <c r="A6565" t="s">
        <v>966</v>
      </c>
      <c r="B6565">
        <v>34</v>
      </c>
      <c r="C6565" t="s">
        <v>24</v>
      </c>
      <c r="D6565" t="s">
        <v>25</v>
      </c>
      <c r="E6565" s="6" t="s">
        <v>18635</v>
      </c>
      <c r="F6565" t="s">
        <v>60</v>
      </c>
      <c r="G6565">
        <v>2</v>
      </c>
      <c r="H6565">
        <v>1</v>
      </c>
      <c r="I6565">
        <v>49</v>
      </c>
      <c r="J6565">
        <v>0</v>
      </c>
      <c r="K6565">
        <v>215.1</v>
      </c>
      <c r="L6565" t="str">
        <f t="shared" si="612"/>
        <v/>
      </c>
      <c r="M6565">
        <v>2</v>
      </c>
      <c r="N6565" t="str">
        <f t="shared" si="613"/>
        <v/>
      </c>
      <c r="O6565">
        <v>25</v>
      </c>
      <c r="P6565" s="11">
        <v>0.5</v>
      </c>
      <c r="Q6565" s="11">
        <v>0</v>
      </c>
      <c r="R6565" s="12">
        <v>107.55</v>
      </c>
      <c r="S6565" t="s">
        <v>22</v>
      </c>
      <c r="T6565">
        <v>0</v>
      </c>
      <c r="U6565">
        <f t="shared" si="614"/>
        <v>4</v>
      </c>
      <c r="V6565">
        <f t="shared" si="615"/>
        <v>1</v>
      </c>
      <c r="W6565">
        <f t="shared" si="616"/>
        <v>3</v>
      </c>
      <c r="X6565" t="str">
        <f t="shared" si="617"/>
        <v>413</v>
      </c>
      <c r="Y6565" t="str">
        <f>IF(Table1[[#This Row],[RFM_Score]]="555","Champion", IF(AND(J6565&gt;=4,V6565&gt;=4),"Loyal", IF(U6565&lt;=2,"At Risk", IF(W6565&gt;=4,"Potential Loyalist","Others"))))</f>
        <v>Others</v>
      </c>
    </row>
    <row r="6566" spans="1:25">
      <c r="A6566" t="s">
        <v>8747</v>
      </c>
      <c r="B6566">
        <v>33</v>
      </c>
      <c r="C6566" t="s">
        <v>24</v>
      </c>
      <c r="D6566" t="s">
        <v>49</v>
      </c>
      <c r="E6566" s="6" t="s">
        <v>18636</v>
      </c>
      <c r="F6566" t="s">
        <v>62</v>
      </c>
      <c r="G6566">
        <v>3</v>
      </c>
      <c r="H6566">
        <v>2</v>
      </c>
      <c r="I6566">
        <v>44</v>
      </c>
      <c r="J6566">
        <v>2</v>
      </c>
      <c r="K6566">
        <v>215.04</v>
      </c>
      <c r="L6566" t="str">
        <f t="shared" si="612"/>
        <v/>
      </c>
      <c r="M6566">
        <v>2</v>
      </c>
      <c r="N6566" t="str">
        <f t="shared" si="613"/>
        <v/>
      </c>
      <c r="O6566">
        <v>43</v>
      </c>
      <c r="P6566" s="11">
        <v>0.66666666666666596</v>
      </c>
      <c r="Q6566" s="11">
        <v>4.54545454545454E-2</v>
      </c>
      <c r="R6566" s="12">
        <v>107.52</v>
      </c>
      <c r="S6566" t="s">
        <v>22</v>
      </c>
      <c r="T6566">
        <v>0</v>
      </c>
      <c r="U6566">
        <f t="shared" si="614"/>
        <v>3</v>
      </c>
      <c r="V6566">
        <f t="shared" si="615"/>
        <v>1</v>
      </c>
      <c r="W6566">
        <f t="shared" si="616"/>
        <v>3</v>
      </c>
      <c r="X6566" t="str">
        <f t="shared" si="617"/>
        <v>313</v>
      </c>
      <c r="Y6566" t="str">
        <f>IF(Table1[[#This Row],[RFM_Score]]="555","Champion", IF(AND(J6566&gt;=4,V6566&gt;=4),"Loyal", IF(U6566&lt;=2,"At Risk", IF(W6566&gt;=4,"Potential Loyalist","Others"))))</f>
        <v>Others</v>
      </c>
    </row>
    <row r="6567" spans="1:25">
      <c r="A6567" t="s">
        <v>4505</v>
      </c>
      <c r="B6567">
        <v>36</v>
      </c>
      <c r="C6567" t="s">
        <v>24</v>
      </c>
      <c r="D6567" t="s">
        <v>29</v>
      </c>
      <c r="E6567" s="6" t="s">
        <v>18637</v>
      </c>
      <c r="F6567" t="s">
        <v>26</v>
      </c>
      <c r="G6567">
        <v>2</v>
      </c>
      <c r="H6567">
        <v>2</v>
      </c>
      <c r="I6567">
        <v>39</v>
      </c>
      <c r="J6567">
        <v>3</v>
      </c>
      <c r="K6567">
        <v>214.91</v>
      </c>
      <c r="L6567" t="str">
        <f t="shared" si="612"/>
        <v/>
      </c>
      <c r="M6567">
        <v>2</v>
      </c>
      <c r="N6567" t="str">
        <f t="shared" si="613"/>
        <v/>
      </c>
      <c r="O6567">
        <v>88</v>
      </c>
      <c r="P6567" s="11">
        <v>1</v>
      </c>
      <c r="Q6567" s="11">
        <v>7.69230769230769E-2</v>
      </c>
      <c r="R6567" s="12">
        <v>107.455</v>
      </c>
      <c r="S6567" t="s">
        <v>22</v>
      </c>
      <c r="T6567">
        <v>0</v>
      </c>
      <c r="U6567">
        <f t="shared" si="614"/>
        <v>2</v>
      </c>
      <c r="V6567">
        <f t="shared" si="615"/>
        <v>1</v>
      </c>
      <c r="W6567">
        <f t="shared" si="616"/>
        <v>3</v>
      </c>
      <c r="X6567" t="str">
        <f t="shared" si="617"/>
        <v>213</v>
      </c>
      <c r="Y6567" t="str">
        <f>IF(Table1[[#This Row],[RFM_Score]]="555","Champion", IF(AND(J6567&gt;=4,V6567&gt;=4),"Loyal", IF(U6567&lt;=2,"At Risk", IF(W6567&gt;=4,"Potential Loyalist","Others"))))</f>
        <v>At Risk</v>
      </c>
    </row>
    <row r="6568" spans="1:25">
      <c r="A6568" t="s">
        <v>4301</v>
      </c>
      <c r="B6568">
        <v>34</v>
      </c>
      <c r="C6568" t="s">
        <v>19</v>
      </c>
      <c r="D6568" t="s">
        <v>25</v>
      </c>
      <c r="E6568" s="6" t="s">
        <v>18638</v>
      </c>
      <c r="F6568" t="s">
        <v>30</v>
      </c>
      <c r="G6568">
        <v>3</v>
      </c>
      <c r="H6568">
        <v>2</v>
      </c>
      <c r="I6568">
        <v>51</v>
      </c>
      <c r="J6568">
        <v>3</v>
      </c>
      <c r="K6568">
        <v>214.86</v>
      </c>
      <c r="L6568" t="str">
        <f t="shared" si="612"/>
        <v/>
      </c>
      <c r="M6568">
        <v>2</v>
      </c>
      <c r="N6568" t="str">
        <f t="shared" si="613"/>
        <v/>
      </c>
      <c r="O6568">
        <v>16</v>
      </c>
      <c r="P6568" s="11">
        <v>0.66666666666666596</v>
      </c>
      <c r="Q6568" s="11">
        <v>5.8823529411764698E-2</v>
      </c>
      <c r="R6568" s="12">
        <v>107.43</v>
      </c>
      <c r="S6568" t="s">
        <v>22</v>
      </c>
      <c r="T6568">
        <v>0</v>
      </c>
      <c r="U6568">
        <f t="shared" si="614"/>
        <v>5</v>
      </c>
      <c r="V6568">
        <f t="shared" si="615"/>
        <v>1</v>
      </c>
      <c r="W6568">
        <f t="shared" si="616"/>
        <v>3</v>
      </c>
      <c r="X6568" t="str">
        <f t="shared" si="617"/>
        <v>513</v>
      </c>
      <c r="Y6568" t="str">
        <f>IF(Table1[[#This Row],[RFM_Score]]="555","Champion", IF(AND(J6568&gt;=4,V6568&gt;=4),"Loyal", IF(U6568&lt;=2,"At Risk", IF(W6568&gt;=4,"Potential Loyalist","Others"))))</f>
        <v>Others</v>
      </c>
    </row>
    <row r="6569" spans="1:25">
      <c r="A6569" t="s">
        <v>11748</v>
      </c>
      <c r="B6569">
        <v>35</v>
      </c>
      <c r="C6569" t="s">
        <v>19</v>
      </c>
      <c r="D6569" t="s">
        <v>29</v>
      </c>
      <c r="E6569" s="6" t="s">
        <v>18639</v>
      </c>
      <c r="F6569" t="s">
        <v>21</v>
      </c>
      <c r="G6569">
        <v>2</v>
      </c>
      <c r="H6569">
        <v>2</v>
      </c>
      <c r="I6569">
        <v>49</v>
      </c>
      <c r="J6569">
        <v>1</v>
      </c>
      <c r="K6569">
        <v>214.85</v>
      </c>
      <c r="L6569" t="str">
        <f t="shared" si="612"/>
        <v/>
      </c>
      <c r="M6569">
        <v>2</v>
      </c>
      <c r="N6569" t="str">
        <f t="shared" si="613"/>
        <v/>
      </c>
      <c r="O6569">
        <v>61</v>
      </c>
      <c r="P6569" s="11">
        <v>1</v>
      </c>
      <c r="Q6569" s="11">
        <v>2.04081632653061E-2</v>
      </c>
      <c r="R6569" s="12">
        <v>107.425</v>
      </c>
      <c r="S6569" t="s">
        <v>22</v>
      </c>
      <c r="T6569">
        <v>1</v>
      </c>
      <c r="U6569">
        <f t="shared" si="614"/>
        <v>3</v>
      </c>
      <c r="V6569">
        <f t="shared" si="615"/>
        <v>1</v>
      </c>
      <c r="W6569">
        <f t="shared" si="616"/>
        <v>3</v>
      </c>
      <c r="X6569" t="str">
        <f t="shared" si="617"/>
        <v>313</v>
      </c>
      <c r="Y6569" t="str">
        <f>IF(Table1[[#This Row],[RFM_Score]]="555","Champion", IF(AND(J6569&gt;=4,V6569&gt;=4),"Loyal", IF(U6569&lt;=2,"At Risk", IF(W6569&gt;=4,"Potential Loyalist","Others"))))</f>
        <v>Others</v>
      </c>
    </row>
    <row r="6570" spans="1:25">
      <c r="A6570" t="s">
        <v>3373</v>
      </c>
      <c r="B6570">
        <v>18</v>
      </c>
      <c r="C6570" t="s">
        <v>19</v>
      </c>
      <c r="D6570" t="s">
        <v>49</v>
      </c>
      <c r="E6570" s="6" t="s">
        <v>18640</v>
      </c>
      <c r="F6570" t="s">
        <v>30</v>
      </c>
      <c r="G6570">
        <v>2</v>
      </c>
      <c r="H6570">
        <v>0</v>
      </c>
      <c r="I6570">
        <v>52</v>
      </c>
      <c r="J6570">
        <v>2</v>
      </c>
      <c r="K6570">
        <v>214.78</v>
      </c>
      <c r="L6570" t="str">
        <f t="shared" si="612"/>
        <v/>
      </c>
      <c r="M6570">
        <v>2</v>
      </c>
      <c r="N6570" t="str">
        <f t="shared" si="613"/>
        <v/>
      </c>
      <c r="O6570">
        <v>67</v>
      </c>
      <c r="P6570" s="11">
        <v>0</v>
      </c>
      <c r="Q6570" s="11">
        <v>3.8461538461538401E-2</v>
      </c>
      <c r="R6570" s="12">
        <v>107.39</v>
      </c>
      <c r="S6570" t="s">
        <v>22</v>
      </c>
      <c r="T6570">
        <v>0</v>
      </c>
      <c r="U6570">
        <f t="shared" si="614"/>
        <v>3</v>
      </c>
      <c r="V6570">
        <f t="shared" si="615"/>
        <v>1</v>
      </c>
      <c r="W6570">
        <f t="shared" si="616"/>
        <v>3</v>
      </c>
      <c r="X6570" t="str">
        <f t="shared" si="617"/>
        <v>313</v>
      </c>
      <c r="Y6570" t="str">
        <f>IF(Table1[[#This Row],[RFM_Score]]="555","Champion", IF(AND(J6570&gt;=4,V6570&gt;=4),"Loyal", IF(U6570&lt;=2,"At Risk", IF(W6570&gt;=4,"Potential Loyalist","Others"))))</f>
        <v>Others</v>
      </c>
    </row>
    <row r="6571" spans="1:25">
      <c r="A6571" t="s">
        <v>9248</v>
      </c>
      <c r="B6571">
        <v>23</v>
      </c>
      <c r="C6571" t="s">
        <v>19</v>
      </c>
      <c r="D6571" t="s">
        <v>29</v>
      </c>
      <c r="E6571" s="6" t="s">
        <v>18641</v>
      </c>
      <c r="F6571" t="s">
        <v>21</v>
      </c>
      <c r="G6571">
        <v>1</v>
      </c>
      <c r="H6571">
        <v>0</v>
      </c>
      <c r="I6571">
        <v>57</v>
      </c>
      <c r="J6571">
        <v>4</v>
      </c>
      <c r="K6571">
        <v>214.65</v>
      </c>
      <c r="L6571" t="str">
        <f t="shared" si="612"/>
        <v/>
      </c>
      <c r="M6571">
        <v>2</v>
      </c>
      <c r="N6571" t="str">
        <f t="shared" si="613"/>
        <v/>
      </c>
      <c r="O6571">
        <v>25</v>
      </c>
      <c r="P6571" s="11">
        <v>0</v>
      </c>
      <c r="Q6571" s="11">
        <v>7.0175438596491196E-2</v>
      </c>
      <c r="R6571" s="12">
        <v>107.325</v>
      </c>
      <c r="S6571" t="s">
        <v>22</v>
      </c>
      <c r="T6571">
        <v>0</v>
      </c>
      <c r="U6571">
        <f t="shared" si="614"/>
        <v>4</v>
      </c>
      <c r="V6571">
        <f t="shared" si="615"/>
        <v>1</v>
      </c>
      <c r="W6571">
        <f t="shared" si="616"/>
        <v>3</v>
      </c>
      <c r="X6571" t="str">
        <f t="shared" si="617"/>
        <v>413</v>
      </c>
      <c r="Y6571" t="str">
        <f>IF(Table1[[#This Row],[RFM_Score]]="555","Champion", IF(AND(J6571&gt;=4,V6571&gt;=4),"Loyal", IF(U6571&lt;=2,"At Risk", IF(W6571&gt;=4,"Potential Loyalist","Others"))))</f>
        <v>Others</v>
      </c>
    </row>
    <row r="6572" spans="1:25">
      <c r="A6572" t="s">
        <v>4146</v>
      </c>
      <c r="B6572">
        <v>37</v>
      </c>
      <c r="C6572" t="s">
        <v>24</v>
      </c>
      <c r="D6572" t="s">
        <v>25</v>
      </c>
      <c r="E6572" s="6" t="s">
        <v>18642</v>
      </c>
      <c r="F6572" t="s">
        <v>37</v>
      </c>
      <c r="G6572">
        <v>4</v>
      </c>
      <c r="H6572">
        <v>2</v>
      </c>
      <c r="I6572">
        <v>56</v>
      </c>
      <c r="J6572">
        <v>3</v>
      </c>
      <c r="K6572">
        <v>214.63</v>
      </c>
      <c r="L6572" t="str">
        <f t="shared" si="612"/>
        <v/>
      </c>
      <c r="M6572">
        <v>2</v>
      </c>
      <c r="N6572" t="str">
        <f t="shared" si="613"/>
        <v/>
      </c>
      <c r="O6572">
        <v>17</v>
      </c>
      <c r="P6572" s="11">
        <v>0.5</v>
      </c>
      <c r="Q6572" s="11">
        <v>5.3571428571428499E-2</v>
      </c>
      <c r="R6572" s="12">
        <v>107.315</v>
      </c>
      <c r="S6572" t="s">
        <v>22</v>
      </c>
      <c r="T6572">
        <v>1</v>
      </c>
      <c r="U6572">
        <f t="shared" si="614"/>
        <v>5</v>
      </c>
      <c r="V6572">
        <f t="shared" si="615"/>
        <v>1</v>
      </c>
      <c r="W6572">
        <f t="shared" si="616"/>
        <v>3</v>
      </c>
      <c r="X6572" t="str">
        <f t="shared" si="617"/>
        <v>513</v>
      </c>
      <c r="Y6572" t="str">
        <f>IF(Table1[[#This Row],[RFM_Score]]="555","Champion", IF(AND(J6572&gt;=4,V6572&gt;=4),"Loyal", IF(U6572&lt;=2,"At Risk", IF(W6572&gt;=4,"Potential Loyalist","Others"))))</f>
        <v>Others</v>
      </c>
    </row>
    <row r="6573" spans="1:25">
      <c r="A6573" t="s">
        <v>2544</v>
      </c>
      <c r="B6573">
        <v>49</v>
      </c>
      <c r="C6573" t="s">
        <v>24</v>
      </c>
      <c r="D6573" t="s">
        <v>41</v>
      </c>
      <c r="E6573" s="6" t="s">
        <v>18643</v>
      </c>
      <c r="F6573" t="s">
        <v>26</v>
      </c>
      <c r="G6573">
        <v>3</v>
      </c>
      <c r="H6573">
        <v>0</v>
      </c>
      <c r="I6573">
        <v>46</v>
      </c>
      <c r="J6573">
        <v>0</v>
      </c>
      <c r="K6573">
        <v>214.51</v>
      </c>
      <c r="L6573" t="str">
        <f t="shared" si="612"/>
        <v/>
      </c>
      <c r="M6573">
        <v>2</v>
      </c>
      <c r="N6573" t="str">
        <f t="shared" si="613"/>
        <v/>
      </c>
      <c r="O6573">
        <v>46</v>
      </c>
      <c r="P6573" s="11">
        <v>0</v>
      </c>
      <c r="Q6573" s="11">
        <v>0</v>
      </c>
      <c r="R6573" s="12">
        <v>107.255</v>
      </c>
      <c r="S6573" t="s">
        <v>22</v>
      </c>
      <c r="T6573">
        <v>0</v>
      </c>
      <c r="U6573">
        <f t="shared" si="614"/>
        <v>3</v>
      </c>
      <c r="V6573">
        <f t="shared" si="615"/>
        <v>1</v>
      </c>
      <c r="W6573">
        <f t="shared" si="616"/>
        <v>3</v>
      </c>
      <c r="X6573" t="str">
        <f t="shared" si="617"/>
        <v>313</v>
      </c>
      <c r="Y6573" t="str">
        <f>IF(Table1[[#This Row],[RFM_Score]]="555","Champion", IF(AND(J6573&gt;=4,V6573&gt;=4),"Loyal", IF(U6573&lt;=2,"At Risk", IF(W6573&gt;=4,"Potential Loyalist","Others"))))</f>
        <v>Others</v>
      </c>
    </row>
    <row r="6574" spans="1:25">
      <c r="A6574" t="s">
        <v>170</v>
      </c>
      <c r="B6574">
        <v>40</v>
      </c>
      <c r="C6574" t="s">
        <v>19</v>
      </c>
      <c r="D6574" t="s">
        <v>49</v>
      </c>
      <c r="E6574" s="6" t="s">
        <v>18644</v>
      </c>
      <c r="F6574" t="s">
        <v>62</v>
      </c>
      <c r="G6574">
        <v>0</v>
      </c>
      <c r="H6574">
        <v>0</v>
      </c>
      <c r="I6574">
        <v>43</v>
      </c>
      <c r="J6574">
        <v>4</v>
      </c>
      <c r="K6574">
        <v>214.5</v>
      </c>
      <c r="L6574" t="str">
        <f t="shared" si="612"/>
        <v/>
      </c>
      <c r="M6574">
        <v>2</v>
      </c>
      <c r="N6574" t="str">
        <f t="shared" si="613"/>
        <v/>
      </c>
      <c r="O6574">
        <v>3</v>
      </c>
      <c r="P6574" s="11">
        <v>0</v>
      </c>
      <c r="Q6574" s="11">
        <v>9.3023255813953404E-2</v>
      </c>
      <c r="R6574" s="12">
        <v>107.25</v>
      </c>
      <c r="S6574" t="s">
        <v>22</v>
      </c>
      <c r="T6574">
        <v>0</v>
      </c>
      <c r="U6574">
        <f t="shared" si="614"/>
        <v>5</v>
      </c>
      <c r="V6574">
        <f t="shared" si="615"/>
        <v>1</v>
      </c>
      <c r="W6574">
        <f t="shared" si="616"/>
        <v>3</v>
      </c>
      <c r="X6574" t="str">
        <f t="shared" si="617"/>
        <v>513</v>
      </c>
      <c r="Y6574" t="str">
        <f>IF(Table1[[#This Row],[RFM_Score]]="555","Champion", IF(AND(J6574&gt;=4,V6574&gt;=4),"Loyal", IF(U6574&lt;=2,"At Risk", IF(W6574&gt;=4,"Potential Loyalist","Others"))))</f>
        <v>Others</v>
      </c>
    </row>
    <row r="6575" spans="1:25">
      <c r="A6575" t="s">
        <v>1916</v>
      </c>
      <c r="B6575">
        <v>25</v>
      </c>
      <c r="C6575" t="s">
        <v>19</v>
      </c>
      <c r="D6575" t="s">
        <v>25</v>
      </c>
      <c r="E6575" s="6" t="s">
        <v>18645</v>
      </c>
      <c r="F6575" t="s">
        <v>37</v>
      </c>
      <c r="G6575">
        <v>0</v>
      </c>
      <c r="H6575">
        <v>0</v>
      </c>
      <c r="I6575">
        <v>42</v>
      </c>
      <c r="J6575">
        <v>3</v>
      </c>
      <c r="K6575">
        <v>214.46</v>
      </c>
      <c r="L6575" t="str">
        <f t="shared" si="612"/>
        <v/>
      </c>
      <c r="M6575">
        <v>2</v>
      </c>
      <c r="N6575" t="str">
        <f t="shared" si="613"/>
        <v/>
      </c>
      <c r="O6575">
        <v>20</v>
      </c>
      <c r="P6575" s="11">
        <v>0</v>
      </c>
      <c r="Q6575" s="11">
        <v>7.1428571428571397E-2</v>
      </c>
      <c r="R6575" s="12">
        <v>107.23</v>
      </c>
      <c r="S6575" t="s">
        <v>22</v>
      </c>
      <c r="T6575">
        <v>1</v>
      </c>
      <c r="U6575">
        <f t="shared" si="614"/>
        <v>5</v>
      </c>
      <c r="V6575">
        <f t="shared" si="615"/>
        <v>1</v>
      </c>
      <c r="W6575">
        <f t="shared" si="616"/>
        <v>3</v>
      </c>
      <c r="X6575" t="str">
        <f t="shared" si="617"/>
        <v>513</v>
      </c>
      <c r="Y6575" t="str">
        <f>IF(Table1[[#This Row],[RFM_Score]]="555","Champion", IF(AND(J6575&gt;=4,V6575&gt;=4),"Loyal", IF(U6575&lt;=2,"At Risk", IF(W6575&gt;=4,"Potential Loyalist","Others"))))</f>
        <v>Others</v>
      </c>
    </row>
    <row r="6576" spans="1:25">
      <c r="A6576" t="s">
        <v>5403</v>
      </c>
      <c r="B6576">
        <v>51</v>
      </c>
      <c r="C6576" t="s">
        <v>24</v>
      </c>
      <c r="D6576" t="s">
        <v>25</v>
      </c>
      <c r="E6576" s="6" t="s">
        <v>18646</v>
      </c>
      <c r="F6576" t="s">
        <v>26</v>
      </c>
      <c r="G6576">
        <v>4</v>
      </c>
      <c r="H6576">
        <v>0</v>
      </c>
      <c r="I6576">
        <v>58</v>
      </c>
      <c r="J6576">
        <v>6</v>
      </c>
      <c r="K6576">
        <v>214.26</v>
      </c>
      <c r="L6576" t="str">
        <f t="shared" si="612"/>
        <v/>
      </c>
      <c r="M6576">
        <v>2</v>
      </c>
      <c r="N6576" t="str">
        <f t="shared" si="613"/>
        <v/>
      </c>
      <c r="O6576">
        <v>48</v>
      </c>
      <c r="P6576" s="11">
        <v>0</v>
      </c>
      <c r="Q6576" s="11">
        <v>0.10344827586206801</v>
      </c>
      <c r="R6576" s="12">
        <v>107.13</v>
      </c>
      <c r="S6576" t="s">
        <v>22</v>
      </c>
      <c r="T6576">
        <v>0</v>
      </c>
      <c r="U6576">
        <f t="shared" si="614"/>
        <v>3</v>
      </c>
      <c r="V6576">
        <f t="shared" si="615"/>
        <v>1</v>
      </c>
      <c r="W6576">
        <f t="shared" si="616"/>
        <v>3</v>
      </c>
      <c r="X6576" t="str">
        <f t="shared" si="617"/>
        <v>313</v>
      </c>
      <c r="Y6576" t="str">
        <f>IF(Table1[[#This Row],[RFM_Score]]="555","Champion", IF(AND(J6576&gt;=4,V6576&gt;=4),"Loyal", IF(U6576&lt;=2,"At Risk", IF(W6576&gt;=4,"Potential Loyalist","Others"))))</f>
        <v>Others</v>
      </c>
    </row>
    <row r="6577" spans="1:25">
      <c r="A6577" t="s">
        <v>6585</v>
      </c>
      <c r="B6577">
        <v>39</v>
      </c>
      <c r="C6577" t="s">
        <v>24</v>
      </c>
      <c r="D6577" t="s">
        <v>25</v>
      </c>
      <c r="E6577" s="6" t="s">
        <v>18647</v>
      </c>
      <c r="F6577" t="s">
        <v>26</v>
      </c>
      <c r="G6577">
        <v>2</v>
      </c>
      <c r="H6577">
        <v>0</v>
      </c>
      <c r="I6577">
        <v>44</v>
      </c>
      <c r="J6577">
        <v>3</v>
      </c>
      <c r="K6577">
        <v>214.03</v>
      </c>
      <c r="L6577" t="str">
        <f t="shared" si="612"/>
        <v/>
      </c>
      <c r="M6577">
        <v>2</v>
      </c>
      <c r="N6577" t="str">
        <f t="shared" si="613"/>
        <v/>
      </c>
      <c r="O6577">
        <v>50</v>
      </c>
      <c r="P6577" s="11">
        <v>0</v>
      </c>
      <c r="Q6577" s="11">
        <v>6.8181818181818094E-2</v>
      </c>
      <c r="R6577" s="12">
        <v>107.015</v>
      </c>
      <c r="S6577" t="s">
        <v>22</v>
      </c>
      <c r="T6577">
        <v>0</v>
      </c>
      <c r="U6577">
        <f t="shared" si="614"/>
        <v>3</v>
      </c>
      <c r="V6577">
        <f t="shared" si="615"/>
        <v>1</v>
      </c>
      <c r="W6577">
        <f t="shared" si="616"/>
        <v>3</v>
      </c>
      <c r="X6577" t="str">
        <f t="shared" si="617"/>
        <v>313</v>
      </c>
      <c r="Y6577" t="str">
        <f>IF(Table1[[#This Row],[RFM_Score]]="555","Champion", IF(AND(J6577&gt;=4,V6577&gt;=4),"Loyal", IF(U6577&lt;=2,"At Risk", IF(W6577&gt;=4,"Potential Loyalist","Others"))))</f>
        <v>Others</v>
      </c>
    </row>
    <row r="6578" spans="1:25">
      <c r="A6578" t="s">
        <v>3191</v>
      </c>
      <c r="B6578">
        <v>22</v>
      </c>
      <c r="C6578" t="s">
        <v>19</v>
      </c>
      <c r="D6578" t="s">
        <v>41</v>
      </c>
      <c r="E6578" s="6" t="s">
        <v>18648</v>
      </c>
      <c r="F6578" t="s">
        <v>21</v>
      </c>
      <c r="G6578">
        <v>4</v>
      </c>
      <c r="H6578">
        <v>1</v>
      </c>
      <c r="I6578">
        <v>60</v>
      </c>
      <c r="J6578">
        <v>2</v>
      </c>
      <c r="K6578">
        <v>213.89</v>
      </c>
      <c r="L6578" t="str">
        <f t="shared" si="612"/>
        <v/>
      </c>
      <c r="M6578">
        <v>2</v>
      </c>
      <c r="N6578" t="str">
        <f t="shared" si="613"/>
        <v/>
      </c>
      <c r="O6578">
        <v>16</v>
      </c>
      <c r="P6578" s="11">
        <v>0.25</v>
      </c>
      <c r="Q6578" s="11">
        <v>3.3333333333333298E-2</v>
      </c>
      <c r="R6578" s="12">
        <v>106.94499999999999</v>
      </c>
      <c r="S6578" t="s">
        <v>22</v>
      </c>
      <c r="T6578">
        <v>0</v>
      </c>
      <c r="U6578">
        <f t="shared" si="614"/>
        <v>5</v>
      </c>
      <c r="V6578">
        <f t="shared" si="615"/>
        <v>1</v>
      </c>
      <c r="W6578">
        <f t="shared" si="616"/>
        <v>3</v>
      </c>
      <c r="X6578" t="str">
        <f t="shared" si="617"/>
        <v>513</v>
      </c>
      <c r="Y6578" t="str">
        <f>IF(Table1[[#This Row],[RFM_Score]]="555","Champion", IF(AND(J6578&gt;=4,V6578&gt;=4),"Loyal", IF(U6578&lt;=2,"At Risk", IF(W6578&gt;=4,"Potential Loyalist","Others"))))</f>
        <v>Others</v>
      </c>
    </row>
    <row r="6579" spans="1:25">
      <c r="A6579" t="s">
        <v>701</v>
      </c>
      <c r="B6579">
        <v>26</v>
      </c>
      <c r="C6579" t="s">
        <v>19</v>
      </c>
      <c r="D6579" t="s">
        <v>29</v>
      </c>
      <c r="E6579" s="6" t="s">
        <v>18649</v>
      </c>
      <c r="F6579" t="s">
        <v>60</v>
      </c>
      <c r="G6579">
        <v>6</v>
      </c>
      <c r="H6579">
        <v>2</v>
      </c>
      <c r="I6579">
        <v>48</v>
      </c>
      <c r="J6579">
        <v>3</v>
      </c>
      <c r="K6579">
        <v>213.72</v>
      </c>
      <c r="L6579" t="str">
        <f t="shared" si="612"/>
        <v/>
      </c>
      <c r="M6579">
        <v>2</v>
      </c>
      <c r="N6579" t="str">
        <f t="shared" si="613"/>
        <v/>
      </c>
      <c r="O6579">
        <v>94</v>
      </c>
      <c r="P6579" s="11">
        <v>0.33333333333333298</v>
      </c>
      <c r="Q6579" s="11">
        <v>6.25E-2</v>
      </c>
      <c r="R6579" s="12">
        <v>106.86</v>
      </c>
      <c r="S6579" t="s">
        <v>22</v>
      </c>
      <c r="T6579">
        <v>1</v>
      </c>
      <c r="U6579">
        <f t="shared" si="614"/>
        <v>2</v>
      </c>
      <c r="V6579">
        <f t="shared" si="615"/>
        <v>1</v>
      </c>
      <c r="W6579">
        <f t="shared" si="616"/>
        <v>3</v>
      </c>
      <c r="X6579" t="str">
        <f t="shared" si="617"/>
        <v>213</v>
      </c>
      <c r="Y6579" t="str">
        <f>IF(Table1[[#This Row],[RFM_Score]]="555","Champion", IF(AND(J6579&gt;=4,V6579&gt;=4),"Loyal", IF(U6579&lt;=2,"At Risk", IF(W6579&gt;=4,"Potential Loyalist","Others"))))</f>
        <v>At Risk</v>
      </c>
    </row>
    <row r="6580" spans="1:25">
      <c r="A6580" t="s">
        <v>11217</v>
      </c>
      <c r="B6580">
        <v>18</v>
      </c>
      <c r="C6580" t="s">
        <v>19</v>
      </c>
      <c r="D6580" t="s">
        <v>41</v>
      </c>
      <c r="E6580" s="6" t="s">
        <v>18650</v>
      </c>
      <c r="F6580" t="s">
        <v>21</v>
      </c>
      <c r="G6580">
        <v>7</v>
      </c>
      <c r="H6580">
        <v>3</v>
      </c>
      <c r="I6580">
        <v>66</v>
      </c>
      <c r="J6580">
        <v>3</v>
      </c>
      <c r="K6580">
        <v>213.41</v>
      </c>
      <c r="L6580" t="str">
        <f t="shared" si="612"/>
        <v/>
      </c>
      <c r="M6580">
        <v>2</v>
      </c>
      <c r="N6580" t="str">
        <f t="shared" si="613"/>
        <v/>
      </c>
      <c r="O6580">
        <v>8</v>
      </c>
      <c r="P6580" s="11">
        <v>0.42857142857142799</v>
      </c>
      <c r="Q6580" s="11">
        <v>4.54545454545454E-2</v>
      </c>
      <c r="R6580" s="12">
        <v>106.705</v>
      </c>
      <c r="S6580" t="s">
        <v>22</v>
      </c>
      <c r="T6580">
        <v>0</v>
      </c>
      <c r="U6580">
        <f t="shared" si="614"/>
        <v>5</v>
      </c>
      <c r="V6580">
        <f t="shared" si="615"/>
        <v>1</v>
      </c>
      <c r="W6580">
        <f t="shared" si="616"/>
        <v>3</v>
      </c>
      <c r="X6580" t="str">
        <f t="shared" si="617"/>
        <v>513</v>
      </c>
      <c r="Y6580" t="str">
        <f>IF(Table1[[#This Row],[RFM_Score]]="555","Champion", IF(AND(J6580&gt;=4,V6580&gt;=4),"Loyal", IF(U6580&lt;=2,"At Risk", IF(W6580&gt;=4,"Potential Loyalist","Others"))))</f>
        <v>Others</v>
      </c>
    </row>
    <row r="6581" spans="1:25">
      <c r="A6581" t="s">
        <v>4478</v>
      </c>
      <c r="B6581">
        <v>37</v>
      </c>
      <c r="C6581" t="s">
        <v>24</v>
      </c>
      <c r="D6581" t="s">
        <v>20</v>
      </c>
      <c r="E6581" s="6" t="s">
        <v>18651</v>
      </c>
      <c r="F6581" t="s">
        <v>62</v>
      </c>
      <c r="G6581">
        <v>6</v>
      </c>
      <c r="H6581">
        <v>1</v>
      </c>
      <c r="I6581">
        <v>43</v>
      </c>
      <c r="J6581">
        <v>2</v>
      </c>
      <c r="K6581">
        <v>212.75</v>
      </c>
      <c r="L6581" t="str">
        <f t="shared" si="612"/>
        <v/>
      </c>
      <c r="M6581">
        <v>2</v>
      </c>
      <c r="N6581" t="str">
        <f t="shared" si="613"/>
        <v/>
      </c>
      <c r="O6581">
        <v>9</v>
      </c>
      <c r="P6581" s="11">
        <v>0.16666666666666599</v>
      </c>
      <c r="Q6581" s="11">
        <v>4.6511627906976702E-2</v>
      </c>
      <c r="R6581" s="12">
        <v>106.375</v>
      </c>
      <c r="S6581" t="s">
        <v>22</v>
      </c>
      <c r="T6581">
        <v>0</v>
      </c>
      <c r="U6581">
        <f t="shared" si="614"/>
        <v>5</v>
      </c>
      <c r="V6581">
        <f t="shared" si="615"/>
        <v>1</v>
      </c>
      <c r="W6581">
        <f t="shared" si="616"/>
        <v>3</v>
      </c>
      <c r="X6581" t="str">
        <f t="shared" si="617"/>
        <v>513</v>
      </c>
      <c r="Y6581" t="str">
        <f>IF(Table1[[#This Row],[RFM_Score]]="555","Champion", IF(AND(J6581&gt;=4,V6581&gt;=4),"Loyal", IF(U6581&lt;=2,"At Risk", IF(W6581&gt;=4,"Potential Loyalist","Others"))))</f>
        <v>Others</v>
      </c>
    </row>
    <row r="6582" spans="1:25">
      <c r="A6582" t="s">
        <v>871</v>
      </c>
      <c r="B6582">
        <v>34</v>
      </c>
      <c r="C6582" t="s">
        <v>19</v>
      </c>
      <c r="D6582" t="s">
        <v>25</v>
      </c>
      <c r="E6582" s="6" t="s">
        <v>18652</v>
      </c>
      <c r="F6582" t="s">
        <v>62</v>
      </c>
      <c r="G6582">
        <v>5</v>
      </c>
      <c r="H6582">
        <v>1</v>
      </c>
      <c r="I6582">
        <v>54</v>
      </c>
      <c r="J6582">
        <v>3</v>
      </c>
      <c r="K6582">
        <v>212.48</v>
      </c>
      <c r="L6582" t="str">
        <f t="shared" si="612"/>
        <v/>
      </c>
      <c r="M6582">
        <v>2</v>
      </c>
      <c r="N6582" t="str">
        <f t="shared" si="613"/>
        <v/>
      </c>
      <c r="O6582">
        <v>29</v>
      </c>
      <c r="P6582" s="11">
        <v>0.2</v>
      </c>
      <c r="Q6582" s="11">
        <v>5.5555555555555497E-2</v>
      </c>
      <c r="R6582" s="12">
        <v>106.24</v>
      </c>
      <c r="S6582" t="s">
        <v>22</v>
      </c>
      <c r="T6582">
        <v>0</v>
      </c>
      <c r="U6582">
        <f t="shared" si="614"/>
        <v>4</v>
      </c>
      <c r="V6582">
        <f t="shared" si="615"/>
        <v>1</v>
      </c>
      <c r="W6582">
        <f t="shared" si="616"/>
        <v>3</v>
      </c>
      <c r="X6582" t="str">
        <f t="shared" si="617"/>
        <v>413</v>
      </c>
      <c r="Y6582" t="str">
        <f>IF(Table1[[#This Row],[RFM_Score]]="555","Champion", IF(AND(J6582&gt;=4,V6582&gt;=4),"Loyal", IF(U6582&lt;=2,"At Risk", IF(W6582&gt;=4,"Potential Loyalist","Others"))))</f>
        <v>Others</v>
      </c>
    </row>
    <row r="6583" spans="1:25">
      <c r="A6583" t="s">
        <v>2783</v>
      </c>
      <c r="B6583">
        <v>37</v>
      </c>
      <c r="C6583" t="s">
        <v>24</v>
      </c>
      <c r="D6583" t="s">
        <v>35</v>
      </c>
      <c r="E6583" s="6" t="s">
        <v>18653</v>
      </c>
      <c r="F6583" t="s">
        <v>26</v>
      </c>
      <c r="G6583">
        <v>2</v>
      </c>
      <c r="H6583">
        <v>1</v>
      </c>
      <c r="I6583">
        <v>40</v>
      </c>
      <c r="J6583">
        <v>1</v>
      </c>
      <c r="K6583">
        <v>212.3</v>
      </c>
      <c r="L6583" t="str">
        <f t="shared" si="612"/>
        <v/>
      </c>
      <c r="M6583">
        <v>2</v>
      </c>
      <c r="N6583" t="str">
        <f t="shared" si="613"/>
        <v/>
      </c>
      <c r="O6583">
        <v>73</v>
      </c>
      <c r="P6583" s="11">
        <v>0.5</v>
      </c>
      <c r="Q6583" s="11">
        <v>2.5000000000000001E-2</v>
      </c>
      <c r="R6583" s="12">
        <v>106.15</v>
      </c>
      <c r="S6583" t="s">
        <v>22</v>
      </c>
      <c r="T6583">
        <v>0</v>
      </c>
      <c r="U6583">
        <f t="shared" si="614"/>
        <v>2</v>
      </c>
      <c r="V6583">
        <f t="shared" si="615"/>
        <v>1</v>
      </c>
      <c r="W6583">
        <f t="shared" si="616"/>
        <v>3</v>
      </c>
      <c r="X6583" t="str">
        <f t="shared" si="617"/>
        <v>213</v>
      </c>
      <c r="Y6583" t="str">
        <f>IF(Table1[[#This Row],[RFM_Score]]="555","Champion", IF(AND(J6583&gt;=4,V6583&gt;=4),"Loyal", IF(U6583&lt;=2,"At Risk", IF(W6583&gt;=4,"Potential Loyalist","Others"))))</f>
        <v>At Risk</v>
      </c>
    </row>
    <row r="6584" spans="1:25">
      <c r="A6584" t="s">
        <v>2837</v>
      </c>
      <c r="B6584">
        <v>37</v>
      </c>
      <c r="C6584" t="s">
        <v>19</v>
      </c>
      <c r="D6584" t="s">
        <v>20</v>
      </c>
      <c r="E6584" s="6" t="s">
        <v>18654</v>
      </c>
      <c r="F6584" t="s">
        <v>26</v>
      </c>
      <c r="G6584">
        <v>1</v>
      </c>
      <c r="H6584">
        <v>1</v>
      </c>
      <c r="I6584">
        <v>56</v>
      </c>
      <c r="J6584">
        <v>2</v>
      </c>
      <c r="K6584">
        <v>212.02</v>
      </c>
      <c r="L6584" t="str">
        <f t="shared" si="612"/>
        <v/>
      </c>
      <c r="M6584">
        <v>2</v>
      </c>
      <c r="N6584" t="str">
        <f t="shared" si="613"/>
        <v/>
      </c>
      <c r="O6584">
        <v>9</v>
      </c>
      <c r="P6584" s="11">
        <v>1</v>
      </c>
      <c r="Q6584" s="11">
        <v>3.5714285714285698E-2</v>
      </c>
      <c r="R6584" s="12">
        <v>106.01</v>
      </c>
      <c r="S6584" t="s">
        <v>22</v>
      </c>
      <c r="T6584">
        <v>0</v>
      </c>
      <c r="U6584">
        <f t="shared" si="614"/>
        <v>5</v>
      </c>
      <c r="V6584">
        <f t="shared" si="615"/>
        <v>1</v>
      </c>
      <c r="W6584">
        <f t="shared" si="616"/>
        <v>3</v>
      </c>
      <c r="X6584" t="str">
        <f t="shared" si="617"/>
        <v>513</v>
      </c>
      <c r="Y6584" t="str">
        <f>IF(Table1[[#This Row],[RFM_Score]]="555","Champion", IF(AND(J6584&gt;=4,V6584&gt;=4),"Loyal", IF(U6584&lt;=2,"At Risk", IF(W6584&gt;=4,"Potential Loyalist","Others"))))</f>
        <v>Others</v>
      </c>
    </row>
    <row r="6585" spans="1:25">
      <c r="A6585" t="s">
        <v>11531</v>
      </c>
      <c r="B6585">
        <v>50</v>
      </c>
      <c r="C6585" t="s">
        <v>24</v>
      </c>
      <c r="D6585" t="s">
        <v>25</v>
      </c>
      <c r="E6585" s="6" t="s">
        <v>18655</v>
      </c>
      <c r="F6585" t="s">
        <v>26</v>
      </c>
      <c r="G6585">
        <v>2</v>
      </c>
      <c r="H6585">
        <v>1</v>
      </c>
      <c r="I6585">
        <v>54</v>
      </c>
      <c r="J6585">
        <v>1</v>
      </c>
      <c r="K6585">
        <v>211.12</v>
      </c>
      <c r="L6585" t="str">
        <f t="shared" si="612"/>
        <v/>
      </c>
      <c r="M6585">
        <v>2</v>
      </c>
      <c r="N6585" t="str">
        <f t="shared" si="613"/>
        <v/>
      </c>
      <c r="O6585">
        <v>51</v>
      </c>
      <c r="P6585" s="11">
        <v>0.5</v>
      </c>
      <c r="Q6585" s="11">
        <v>1.85185185185185E-2</v>
      </c>
      <c r="R6585" s="12">
        <v>105.56</v>
      </c>
      <c r="S6585" t="s">
        <v>22</v>
      </c>
      <c r="T6585">
        <v>0</v>
      </c>
      <c r="U6585">
        <f t="shared" si="614"/>
        <v>3</v>
      </c>
      <c r="V6585">
        <f t="shared" si="615"/>
        <v>1</v>
      </c>
      <c r="W6585">
        <f t="shared" si="616"/>
        <v>3</v>
      </c>
      <c r="X6585" t="str">
        <f t="shared" si="617"/>
        <v>313</v>
      </c>
      <c r="Y6585" t="str">
        <f>IF(Table1[[#This Row],[RFM_Score]]="555","Champion", IF(AND(J6585&gt;=4,V6585&gt;=4),"Loyal", IF(U6585&lt;=2,"At Risk", IF(W6585&gt;=4,"Potential Loyalist","Others"))))</f>
        <v>Others</v>
      </c>
    </row>
    <row r="6586" spans="1:25">
      <c r="A6586" t="s">
        <v>8211</v>
      </c>
      <c r="B6586">
        <v>29</v>
      </c>
      <c r="C6586" t="s">
        <v>19</v>
      </c>
      <c r="D6586" t="s">
        <v>25</v>
      </c>
      <c r="E6586" s="6" t="s">
        <v>18656</v>
      </c>
      <c r="F6586" t="s">
        <v>21</v>
      </c>
      <c r="G6586">
        <v>2</v>
      </c>
      <c r="H6586">
        <v>1</v>
      </c>
      <c r="I6586">
        <v>45</v>
      </c>
      <c r="J6586">
        <v>1</v>
      </c>
      <c r="K6586">
        <v>210.96</v>
      </c>
      <c r="L6586" t="str">
        <f t="shared" si="612"/>
        <v/>
      </c>
      <c r="M6586">
        <v>2</v>
      </c>
      <c r="N6586" t="str">
        <f t="shared" si="613"/>
        <v/>
      </c>
      <c r="O6586">
        <v>6</v>
      </c>
      <c r="P6586" s="11">
        <v>0.5</v>
      </c>
      <c r="Q6586" s="11">
        <v>2.2222222222222199E-2</v>
      </c>
      <c r="R6586" s="12">
        <v>105.48</v>
      </c>
      <c r="S6586" t="s">
        <v>22</v>
      </c>
      <c r="T6586">
        <v>0</v>
      </c>
      <c r="U6586">
        <f t="shared" si="614"/>
        <v>5</v>
      </c>
      <c r="V6586">
        <f t="shared" si="615"/>
        <v>1</v>
      </c>
      <c r="W6586">
        <f t="shared" si="616"/>
        <v>3</v>
      </c>
      <c r="X6586" t="str">
        <f t="shared" si="617"/>
        <v>513</v>
      </c>
      <c r="Y6586" t="str">
        <f>IF(Table1[[#This Row],[RFM_Score]]="555","Champion", IF(AND(J6586&gt;=4,V6586&gt;=4),"Loyal", IF(U6586&lt;=2,"At Risk", IF(W6586&gt;=4,"Potential Loyalist","Others"))))</f>
        <v>Others</v>
      </c>
    </row>
    <row r="6587" spans="1:25">
      <c r="A6587" t="s">
        <v>11847</v>
      </c>
      <c r="B6587">
        <v>25</v>
      </c>
      <c r="C6587" t="s">
        <v>19</v>
      </c>
      <c r="D6587" t="s">
        <v>29</v>
      </c>
      <c r="E6587" s="6" t="s">
        <v>18657</v>
      </c>
      <c r="F6587" t="s">
        <v>21</v>
      </c>
      <c r="G6587">
        <v>5</v>
      </c>
      <c r="H6587">
        <v>1</v>
      </c>
      <c r="I6587">
        <v>48</v>
      </c>
      <c r="J6587">
        <v>6</v>
      </c>
      <c r="K6587">
        <v>210.87</v>
      </c>
      <c r="L6587" t="str">
        <f t="shared" si="612"/>
        <v/>
      </c>
      <c r="M6587">
        <v>2</v>
      </c>
      <c r="N6587" t="str">
        <f t="shared" si="613"/>
        <v/>
      </c>
      <c r="O6587">
        <v>45</v>
      </c>
      <c r="P6587" s="11">
        <v>0.2</v>
      </c>
      <c r="Q6587" s="11">
        <v>0.125</v>
      </c>
      <c r="R6587" s="12">
        <v>105.435</v>
      </c>
      <c r="S6587" t="s">
        <v>22</v>
      </c>
      <c r="T6587">
        <v>0</v>
      </c>
      <c r="U6587">
        <f t="shared" si="614"/>
        <v>3</v>
      </c>
      <c r="V6587">
        <f t="shared" si="615"/>
        <v>1</v>
      </c>
      <c r="W6587">
        <f t="shared" si="616"/>
        <v>3</v>
      </c>
      <c r="X6587" t="str">
        <f t="shared" si="617"/>
        <v>313</v>
      </c>
      <c r="Y6587" t="str">
        <f>IF(Table1[[#This Row],[RFM_Score]]="555","Champion", IF(AND(J6587&gt;=4,V6587&gt;=4),"Loyal", IF(U6587&lt;=2,"At Risk", IF(W6587&gt;=4,"Potential Loyalist","Others"))))</f>
        <v>Others</v>
      </c>
    </row>
    <row r="6588" spans="1:25">
      <c r="A6588" t="s">
        <v>11877</v>
      </c>
      <c r="B6588">
        <v>42</v>
      </c>
      <c r="C6588" t="s">
        <v>24</v>
      </c>
      <c r="D6588" t="s">
        <v>29</v>
      </c>
      <c r="E6588" s="6" t="s">
        <v>18658</v>
      </c>
      <c r="F6588" t="s">
        <v>62</v>
      </c>
      <c r="G6588">
        <v>8</v>
      </c>
      <c r="H6588">
        <v>2</v>
      </c>
      <c r="I6588">
        <v>51</v>
      </c>
      <c r="J6588">
        <v>3</v>
      </c>
      <c r="K6588">
        <v>210.66</v>
      </c>
      <c r="L6588" t="str">
        <f t="shared" si="612"/>
        <v/>
      </c>
      <c r="M6588">
        <v>2</v>
      </c>
      <c r="N6588" t="str">
        <f t="shared" si="613"/>
        <v/>
      </c>
      <c r="O6588">
        <v>45</v>
      </c>
      <c r="P6588" s="11">
        <v>0.25</v>
      </c>
      <c r="Q6588" s="11">
        <v>5.8823529411764698E-2</v>
      </c>
      <c r="R6588" s="12">
        <v>105.33</v>
      </c>
      <c r="S6588" t="s">
        <v>22</v>
      </c>
      <c r="T6588">
        <v>0</v>
      </c>
      <c r="U6588">
        <f t="shared" si="614"/>
        <v>3</v>
      </c>
      <c r="V6588">
        <f t="shared" si="615"/>
        <v>1</v>
      </c>
      <c r="W6588">
        <f t="shared" si="616"/>
        <v>3</v>
      </c>
      <c r="X6588" t="str">
        <f t="shared" si="617"/>
        <v>313</v>
      </c>
      <c r="Y6588" t="str">
        <f>IF(Table1[[#This Row],[RFM_Score]]="555","Champion", IF(AND(J6588&gt;=4,V6588&gt;=4),"Loyal", IF(U6588&lt;=2,"At Risk", IF(W6588&gt;=4,"Potential Loyalist","Others"))))</f>
        <v>Others</v>
      </c>
    </row>
    <row r="6589" spans="1:25">
      <c r="A6589" t="s">
        <v>3432</v>
      </c>
      <c r="B6589">
        <v>18</v>
      </c>
      <c r="C6589" t="s">
        <v>19</v>
      </c>
      <c r="D6589" t="s">
        <v>41</v>
      </c>
      <c r="E6589" s="6" t="s">
        <v>18659</v>
      </c>
      <c r="F6589" t="s">
        <v>26</v>
      </c>
      <c r="G6589">
        <v>0</v>
      </c>
      <c r="H6589">
        <v>0</v>
      </c>
      <c r="I6589">
        <v>41</v>
      </c>
      <c r="J6589">
        <v>5</v>
      </c>
      <c r="K6589">
        <v>210.64</v>
      </c>
      <c r="L6589" t="str">
        <f t="shared" si="612"/>
        <v/>
      </c>
      <c r="M6589">
        <v>2</v>
      </c>
      <c r="N6589" t="str">
        <f t="shared" si="613"/>
        <v/>
      </c>
      <c r="O6589">
        <v>30</v>
      </c>
      <c r="P6589" s="11">
        <v>0</v>
      </c>
      <c r="Q6589" s="11">
        <v>0.12195121951219499</v>
      </c>
      <c r="R6589" s="12">
        <v>105.32</v>
      </c>
      <c r="S6589" t="s">
        <v>22</v>
      </c>
      <c r="T6589">
        <v>0</v>
      </c>
      <c r="U6589">
        <f t="shared" si="614"/>
        <v>4</v>
      </c>
      <c r="V6589">
        <f t="shared" si="615"/>
        <v>1</v>
      </c>
      <c r="W6589">
        <f t="shared" si="616"/>
        <v>3</v>
      </c>
      <c r="X6589" t="str">
        <f t="shared" si="617"/>
        <v>413</v>
      </c>
      <c r="Y6589" t="str">
        <f>IF(Table1[[#This Row],[RFM_Score]]="555","Champion", IF(AND(J6589&gt;=4,V6589&gt;=4),"Loyal", IF(U6589&lt;=2,"At Risk", IF(W6589&gt;=4,"Potential Loyalist","Others"))))</f>
        <v>Others</v>
      </c>
    </row>
    <row r="6590" spans="1:25">
      <c r="A6590" t="s">
        <v>4723</v>
      </c>
      <c r="B6590">
        <v>25</v>
      </c>
      <c r="C6590" t="s">
        <v>24</v>
      </c>
      <c r="D6590" t="s">
        <v>25</v>
      </c>
      <c r="E6590" s="6" t="s">
        <v>18660</v>
      </c>
      <c r="F6590" t="s">
        <v>21</v>
      </c>
      <c r="G6590">
        <v>3</v>
      </c>
      <c r="H6590">
        <v>2</v>
      </c>
      <c r="I6590">
        <v>56</v>
      </c>
      <c r="J6590">
        <v>3</v>
      </c>
      <c r="K6590">
        <v>210.38</v>
      </c>
      <c r="L6590" t="str">
        <f t="shared" si="612"/>
        <v/>
      </c>
      <c r="M6590">
        <v>2</v>
      </c>
      <c r="N6590" t="str">
        <f t="shared" si="613"/>
        <v/>
      </c>
      <c r="O6590">
        <v>15</v>
      </c>
      <c r="P6590" s="11">
        <v>0.66666666666666596</v>
      </c>
      <c r="Q6590" s="11">
        <v>5.3571428571428499E-2</v>
      </c>
      <c r="R6590" s="12">
        <v>105.19</v>
      </c>
      <c r="S6590" t="s">
        <v>22</v>
      </c>
      <c r="T6590">
        <v>0</v>
      </c>
      <c r="U6590">
        <f t="shared" si="614"/>
        <v>5</v>
      </c>
      <c r="V6590">
        <f t="shared" si="615"/>
        <v>1</v>
      </c>
      <c r="W6590">
        <f t="shared" si="616"/>
        <v>3</v>
      </c>
      <c r="X6590" t="str">
        <f t="shared" si="617"/>
        <v>513</v>
      </c>
      <c r="Y6590" t="str">
        <f>IF(Table1[[#This Row],[RFM_Score]]="555","Champion", IF(AND(J6590&gt;=4,V6590&gt;=4),"Loyal", IF(U6590&lt;=2,"At Risk", IF(W6590&gt;=4,"Potential Loyalist","Others"))))</f>
        <v>Others</v>
      </c>
    </row>
    <row r="6591" spans="1:25">
      <c r="A6591" t="s">
        <v>4081</v>
      </c>
      <c r="B6591">
        <v>46</v>
      </c>
      <c r="C6591" t="s">
        <v>19</v>
      </c>
      <c r="D6591" t="s">
        <v>25</v>
      </c>
      <c r="E6591" s="6" t="s">
        <v>18661</v>
      </c>
      <c r="F6591" t="s">
        <v>21</v>
      </c>
      <c r="G6591">
        <v>7</v>
      </c>
      <c r="H6591">
        <v>2</v>
      </c>
      <c r="I6591">
        <v>48</v>
      </c>
      <c r="J6591">
        <v>3</v>
      </c>
      <c r="K6591">
        <v>210.23</v>
      </c>
      <c r="L6591" t="str">
        <f t="shared" si="612"/>
        <v/>
      </c>
      <c r="M6591">
        <v>2</v>
      </c>
      <c r="N6591" t="str">
        <f t="shared" si="613"/>
        <v/>
      </c>
      <c r="O6591">
        <v>90</v>
      </c>
      <c r="P6591" s="11">
        <v>0.28571428571428498</v>
      </c>
      <c r="Q6591" s="11">
        <v>6.25E-2</v>
      </c>
      <c r="R6591" s="12">
        <v>105.11499999999999</v>
      </c>
      <c r="S6591" t="s">
        <v>22</v>
      </c>
      <c r="T6591">
        <v>0</v>
      </c>
      <c r="U6591">
        <f t="shared" si="614"/>
        <v>2</v>
      </c>
      <c r="V6591">
        <f t="shared" si="615"/>
        <v>1</v>
      </c>
      <c r="W6591">
        <f t="shared" si="616"/>
        <v>3</v>
      </c>
      <c r="X6591" t="str">
        <f t="shared" si="617"/>
        <v>213</v>
      </c>
      <c r="Y6591" t="str">
        <f>IF(Table1[[#This Row],[RFM_Score]]="555","Champion", IF(AND(J6591&gt;=4,V6591&gt;=4),"Loyal", IF(U6591&lt;=2,"At Risk", IF(W6591&gt;=4,"Potential Loyalist","Others"))))</f>
        <v>At Risk</v>
      </c>
    </row>
    <row r="6592" spans="1:25">
      <c r="A6592" t="s">
        <v>5347</v>
      </c>
      <c r="B6592">
        <v>31</v>
      </c>
      <c r="C6592" t="s">
        <v>24</v>
      </c>
      <c r="D6592" t="s">
        <v>49</v>
      </c>
      <c r="E6592" s="6" t="s">
        <v>18662</v>
      </c>
      <c r="F6592" t="s">
        <v>37</v>
      </c>
      <c r="G6592">
        <v>2</v>
      </c>
      <c r="H6592">
        <v>0</v>
      </c>
      <c r="I6592">
        <v>33</v>
      </c>
      <c r="J6592">
        <v>0</v>
      </c>
      <c r="K6592">
        <v>210.16</v>
      </c>
      <c r="L6592" t="str">
        <f t="shared" si="612"/>
        <v/>
      </c>
      <c r="M6592">
        <v>2</v>
      </c>
      <c r="N6592" t="str">
        <f t="shared" si="613"/>
        <v/>
      </c>
      <c r="O6592">
        <v>26</v>
      </c>
      <c r="P6592" s="11">
        <v>0</v>
      </c>
      <c r="Q6592" s="11">
        <v>0</v>
      </c>
      <c r="R6592" s="12">
        <v>105.08</v>
      </c>
      <c r="S6592" t="s">
        <v>22</v>
      </c>
      <c r="T6592">
        <v>0</v>
      </c>
      <c r="U6592">
        <f t="shared" si="614"/>
        <v>4</v>
      </c>
      <c r="V6592">
        <f t="shared" si="615"/>
        <v>1</v>
      </c>
      <c r="W6592">
        <f t="shared" si="616"/>
        <v>3</v>
      </c>
      <c r="X6592" t="str">
        <f t="shared" si="617"/>
        <v>413</v>
      </c>
      <c r="Y6592" t="str">
        <f>IF(Table1[[#This Row],[RFM_Score]]="555","Champion", IF(AND(J6592&gt;=4,V6592&gt;=4),"Loyal", IF(U6592&lt;=2,"At Risk", IF(W6592&gt;=4,"Potential Loyalist","Others"))))</f>
        <v>Others</v>
      </c>
    </row>
    <row r="6593" spans="1:25">
      <c r="A6593" t="s">
        <v>7276</v>
      </c>
      <c r="B6593">
        <v>23</v>
      </c>
      <c r="C6593" t="s">
        <v>19</v>
      </c>
      <c r="D6593" t="s">
        <v>25</v>
      </c>
      <c r="E6593" s="6" t="s">
        <v>18663</v>
      </c>
      <c r="F6593" t="s">
        <v>37</v>
      </c>
      <c r="G6593">
        <v>3</v>
      </c>
      <c r="H6593">
        <v>1</v>
      </c>
      <c r="I6593">
        <v>53</v>
      </c>
      <c r="J6593">
        <v>0</v>
      </c>
      <c r="K6593">
        <v>209.94</v>
      </c>
      <c r="L6593" t="str">
        <f t="shared" si="612"/>
        <v/>
      </c>
      <c r="M6593">
        <v>2</v>
      </c>
      <c r="N6593" t="str">
        <f t="shared" si="613"/>
        <v/>
      </c>
      <c r="O6593">
        <v>18</v>
      </c>
      <c r="P6593" s="11">
        <v>0.33333333333333298</v>
      </c>
      <c r="Q6593" s="11">
        <v>0</v>
      </c>
      <c r="R6593" s="12">
        <v>104.97</v>
      </c>
      <c r="S6593" t="s">
        <v>22</v>
      </c>
      <c r="T6593">
        <v>0</v>
      </c>
      <c r="U6593">
        <f t="shared" si="614"/>
        <v>5</v>
      </c>
      <c r="V6593">
        <f t="shared" si="615"/>
        <v>1</v>
      </c>
      <c r="W6593">
        <f t="shared" si="616"/>
        <v>3</v>
      </c>
      <c r="X6593" t="str">
        <f t="shared" si="617"/>
        <v>513</v>
      </c>
      <c r="Y6593" t="str">
        <f>IF(Table1[[#This Row],[RFM_Score]]="555","Champion", IF(AND(J6593&gt;=4,V6593&gt;=4),"Loyal", IF(U6593&lt;=2,"At Risk", IF(W6593&gt;=4,"Potential Loyalist","Others"))))</f>
        <v>Others</v>
      </c>
    </row>
    <row r="6594" spans="1:25">
      <c r="A6594" t="s">
        <v>7564</v>
      </c>
      <c r="B6594">
        <v>30</v>
      </c>
      <c r="C6594" t="s">
        <v>24</v>
      </c>
      <c r="D6594" t="s">
        <v>25</v>
      </c>
      <c r="E6594" s="6" t="s">
        <v>18664</v>
      </c>
      <c r="F6594" t="s">
        <v>26</v>
      </c>
      <c r="G6594">
        <v>1</v>
      </c>
      <c r="H6594">
        <v>0</v>
      </c>
      <c r="I6594">
        <v>58</v>
      </c>
      <c r="J6594">
        <v>1</v>
      </c>
      <c r="K6594">
        <v>209.94</v>
      </c>
      <c r="L6594" t="str">
        <f t="shared" ref="L6594:L6657" si="618">IF(OR(K6594&lt;$AC$10, K6594&gt;$AC$11), "OUTLIER", "")</f>
        <v/>
      </c>
      <c r="M6594">
        <v>2</v>
      </c>
      <c r="N6594" t="str">
        <f t="shared" ref="N6594:N6657" si="619">IF(OR(M6594&lt;$AC$16, M6594&gt;$AC$17), "OUTLIER", "")</f>
        <v/>
      </c>
      <c r="O6594">
        <v>77</v>
      </c>
      <c r="P6594" s="11">
        <v>0</v>
      </c>
      <c r="Q6594" s="11">
        <v>1.72413793103448E-2</v>
      </c>
      <c r="R6594" s="12">
        <v>104.97</v>
      </c>
      <c r="S6594" t="s">
        <v>22</v>
      </c>
      <c r="T6594">
        <v>0</v>
      </c>
      <c r="U6594">
        <f t="shared" ref="U6594:U6657" si="620">IF(O6594&lt;=20,5,IF(O6594&lt;=40,4,IF(O6594&lt;=70,3,IF(O6594&lt;=100,2,1))))</f>
        <v>2</v>
      </c>
      <c r="V6594">
        <f t="shared" ref="V6594:V6657" si="621">IF(M6594&gt;=11,5,IF(M6594&gt;=9,4,IF(M6594&gt;=7,3,IF(M6594&gt;=5,2,1))))</f>
        <v>1</v>
      </c>
      <c r="W6594">
        <f t="shared" ref="W6594:W6657" si="622">IF(K6594&gt;=500,5,IF(K6594&gt;=300,4,IF(K6594&gt;=150,3,IF(K6594&gt;=50,2,1))))</f>
        <v>3</v>
      </c>
      <c r="X6594" t="str">
        <f t="shared" ref="X6594:X6657" si="623">U6594 &amp; V6594 &amp; W6594</f>
        <v>213</v>
      </c>
      <c r="Y6594" t="str">
        <f>IF(Table1[[#This Row],[RFM_Score]]="555","Champion", IF(AND(J6594&gt;=4,V6594&gt;=4),"Loyal", IF(U6594&lt;=2,"At Risk", IF(W6594&gt;=4,"Potential Loyalist","Others"))))</f>
        <v>At Risk</v>
      </c>
    </row>
    <row r="6595" spans="1:25">
      <c r="A6595" t="s">
        <v>6813</v>
      </c>
      <c r="B6595">
        <v>45</v>
      </c>
      <c r="C6595" t="s">
        <v>24</v>
      </c>
      <c r="D6595" t="s">
        <v>35</v>
      </c>
      <c r="E6595" s="6" t="s">
        <v>18665</v>
      </c>
      <c r="F6595" t="s">
        <v>26</v>
      </c>
      <c r="G6595">
        <v>5</v>
      </c>
      <c r="H6595">
        <v>1</v>
      </c>
      <c r="I6595">
        <v>59</v>
      </c>
      <c r="J6595">
        <v>3</v>
      </c>
      <c r="K6595">
        <v>209.56</v>
      </c>
      <c r="L6595" t="str">
        <f t="shared" si="618"/>
        <v/>
      </c>
      <c r="M6595">
        <v>2</v>
      </c>
      <c r="N6595" t="str">
        <f t="shared" si="619"/>
        <v/>
      </c>
      <c r="O6595">
        <v>25</v>
      </c>
      <c r="P6595" s="11">
        <v>0.2</v>
      </c>
      <c r="Q6595" s="11">
        <v>5.0847457627118599E-2</v>
      </c>
      <c r="R6595" s="12">
        <v>104.78</v>
      </c>
      <c r="S6595" t="s">
        <v>22</v>
      </c>
      <c r="T6595">
        <v>1</v>
      </c>
      <c r="U6595">
        <f t="shared" si="620"/>
        <v>4</v>
      </c>
      <c r="V6595">
        <f t="shared" si="621"/>
        <v>1</v>
      </c>
      <c r="W6595">
        <f t="shared" si="622"/>
        <v>3</v>
      </c>
      <c r="X6595" t="str">
        <f t="shared" si="623"/>
        <v>413</v>
      </c>
      <c r="Y6595" t="str">
        <f>IF(Table1[[#This Row],[RFM_Score]]="555","Champion", IF(AND(J6595&gt;=4,V6595&gt;=4),"Loyal", IF(U6595&lt;=2,"At Risk", IF(W6595&gt;=4,"Potential Loyalist","Others"))))</f>
        <v>Others</v>
      </c>
    </row>
    <row r="6596" spans="1:25">
      <c r="A6596" t="s">
        <v>8212</v>
      </c>
      <c r="B6596">
        <v>48</v>
      </c>
      <c r="C6596" t="s">
        <v>19</v>
      </c>
      <c r="D6596" t="s">
        <v>29</v>
      </c>
      <c r="E6596" s="6" t="s">
        <v>18666</v>
      </c>
      <c r="F6596" t="s">
        <v>37</v>
      </c>
      <c r="G6596">
        <v>1</v>
      </c>
      <c r="H6596">
        <v>0</v>
      </c>
      <c r="I6596">
        <v>66</v>
      </c>
      <c r="J6596">
        <v>1</v>
      </c>
      <c r="K6596">
        <v>209.25</v>
      </c>
      <c r="L6596" t="str">
        <f t="shared" si="618"/>
        <v/>
      </c>
      <c r="M6596">
        <v>2</v>
      </c>
      <c r="N6596" t="str">
        <f t="shared" si="619"/>
        <v/>
      </c>
      <c r="O6596">
        <v>6</v>
      </c>
      <c r="P6596" s="11">
        <v>0</v>
      </c>
      <c r="Q6596" s="11">
        <v>1.51515151515151E-2</v>
      </c>
      <c r="R6596" s="12">
        <v>104.625</v>
      </c>
      <c r="S6596" t="s">
        <v>22</v>
      </c>
      <c r="T6596">
        <v>0</v>
      </c>
      <c r="U6596">
        <f t="shared" si="620"/>
        <v>5</v>
      </c>
      <c r="V6596">
        <f t="shared" si="621"/>
        <v>1</v>
      </c>
      <c r="W6596">
        <f t="shared" si="622"/>
        <v>3</v>
      </c>
      <c r="X6596" t="str">
        <f t="shared" si="623"/>
        <v>513</v>
      </c>
      <c r="Y6596" t="str">
        <f>IF(Table1[[#This Row],[RFM_Score]]="555","Champion", IF(AND(J6596&gt;=4,V6596&gt;=4),"Loyal", IF(U6596&lt;=2,"At Risk", IF(W6596&gt;=4,"Potential Loyalist","Others"))))</f>
        <v>Others</v>
      </c>
    </row>
    <row r="6597" spans="1:25">
      <c r="A6597" t="s">
        <v>8902</v>
      </c>
      <c r="B6597">
        <v>50</v>
      </c>
      <c r="C6597" t="s">
        <v>24</v>
      </c>
      <c r="D6597" t="s">
        <v>29</v>
      </c>
      <c r="E6597" s="6" t="s">
        <v>18667</v>
      </c>
      <c r="F6597" t="s">
        <v>37</v>
      </c>
      <c r="G6597">
        <v>5</v>
      </c>
      <c r="H6597">
        <v>1</v>
      </c>
      <c r="I6597">
        <v>53</v>
      </c>
      <c r="J6597">
        <v>2</v>
      </c>
      <c r="K6597">
        <v>209.12</v>
      </c>
      <c r="L6597" t="str">
        <f t="shared" si="618"/>
        <v/>
      </c>
      <c r="M6597">
        <v>2</v>
      </c>
      <c r="N6597" t="str">
        <f t="shared" si="619"/>
        <v/>
      </c>
      <c r="O6597">
        <v>14</v>
      </c>
      <c r="P6597" s="11">
        <v>0.2</v>
      </c>
      <c r="Q6597" s="11">
        <v>3.7735849056603703E-2</v>
      </c>
      <c r="R6597" s="12">
        <v>104.56</v>
      </c>
      <c r="S6597" t="s">
        <v>22</v>
      </c>
      <c r="T6597">
        <v>0</v>
      </c>
      <c r="U6597">
        <f t="shared" si="620"/>
        <v>5</v>
      </c>
      <c r="V6597">
        <f t="shared" si="621"/>
        <v>1</v>
      </c>
      <c r="W6597">
        <f t="shared" si="622"/>
        <v>3</v>
      </c>
      <c r="X6597" t="str">
        <f t="shared" si="623"/>
        <v>513</v>
      </c>
      <c r="Y6597" t="str">
        <f>IF(Table1[[#This Row],[RFM_Score]]="555","Champion", IF(AND(J6597&gt;=4,V6597&gt;=4),"Loyal", IF(U6597&lt;=2,"At Risk", IF(W6597&gt;=4,"Potential Loyalist","Others"))))</f>
        <v>Others</v>
      </c>
    </row>
    <row r="6598" spans="1:25">
      <c r="A6598" t="s">
        <v>7264</v>
      </c>
      <c r="B6598">
        <v>34</v>
      </c>
      <c r="C6598" t="s">
        <v>19</v>
      </c>
      <c r="D6598" t="s">
        <v>25</v>
      </c>
      <c r="E6598" s="6" t="s">
        <v>18668</v>
      </c>
      <c r="F6598" t="s">
        <v>60</v>
      </c>
      <c r="G6598">
        <v>3</v>
      </c>
      <c r="H6598">
        <v>1</v>
      </c>
      <c r="I6598">
        <v>42</v>
      </c>
      <c r="J6598">
        <v>4</v>
      </c>
      <c r="K6598">
        <v>209.01</v>
      </c>
      <c r="L6598" t="str">
        <f t="shared" si="618"/>
        <v/>
      </c>
      <c r="M6598">
        <v>2</v>
      </c>
      <c r="N6598" t="str">
        <f t="shared" si="619"/>
        <v/>
      </c>
      <c r="O6598">
        <v>5</v>
      </c>
      <c r="P6598" s="11">
        <v>0.33333333333333298</v>
      </c>
      <c r="Q6598" s="11">
        <v>9.5238095238095205E-2</v>
      </c>
      <c r="R6598" s="12">
        <v>104.505</v>
      </c>
      <c r="S6598" t="s">
        <v>22</v>
      </c>
      <c r="T6598">
        <v>0</v>
      </c>
      <c r="U6598">
        <f t="shared" si="620"/>
        <v>5</v>
      </c>
      <c r="V6598">
        <f t="shared" si="621"/>
        <v>1</v>
      </c>
      <c r="W6598">
        <f t="shared" si="622"/>
        <v>3</v>
      </c>
      <c r="X6598" t="str">
        <f t="shared" si="623"/>
        <v>513</v>
      </c>
      <c r="Y6598" t="str">
        <f>IF(Table1[[#This Row],[RFM_Score]]="555","Champion", IF(AND(J6598&gt;=4,V6598&gt;=4),"Loyal", IF(U6598&lt;=2,"At Risk", IF(W6598&gt;=4,"Potential Loyalist","Others"))))</f>
        <v>Others</v>
      </c>
    </row>
    <row r="6599" spans="1:25">
      <c r="A6599" t="s">
        <v>5709</v>
      </c>
      <c r="B6599">
        <v>27</v>
      </c>
      <c r="C6599" t="s">
        <v>19</v>
      </c>
      <c r="D6599" t="s">
        <v>49</v>
      </c>
      <c r="E6599" s="6" t="s">
        <v>18669</v>
      </c>
      <c r="F6599" t="s">
        <v>21</v>
      </c>
      <c r="G6599">
        <v>3</v>
      </c>
      <c r="H6599">
        <v>1</v>
      </c>
      <c r="I6599">
        <v>42</v>
      </c>
      <c r="J6599">
        <v>2</v>
      </c>
      <c r="K6599">
        <v>208.69</v>
      </c>
      <c r="L6599" t="str">
        <f t="shared" si="618"/>
        <v/>
      </c>
      <c r="M6599">
        <v>2</v>
      </c>
      <c r="N6599" t="str">
        <f t="shared" si="619"/>
        <v/>
      </c>
      <c r="O6599">
        <v>9</v>
      </c>
      <c r="P6599" s="11">
        <v>0.33333333333333298</v>
      </c>
      <c r="Q6599" s="11">
        <v>4.7619047619047603E-2</v>
      </c>
      <c r="R6599" s="12">
        <v>104.345</v>
      </c>
      <c r="S6599" t="s">
        <v>22</v>
      </c>
      <c r="T6599">
        <v>0</v>
      </c>
      <c r="U6599">
        <f t="shared" si="620"/>
        <v>5</v>
      </c>
      <c r="V6599">
        <f t="shared" si="621"/>
        <v>1</v>
      </c>
      <c r="W6599">
        <f t="shared" si="622"/>
        <v>3</v>
      </c>
      <c r="X6599" t="str">
        <f t="shared" si="623"/>
        <v>513</v>
      </c>
      <c r="Y6599" t="str">
        <f>IF(Table1[[#This Row],[RFM_Score]]="555","Champion", IF(AND(J6599&gt;=4,V6599&gt;=4),"Loyal", IF(U6599&lt;=2,"At Risk", IF(W6599&gt;=4,"Potential Loyalist","Others"))))</f>
        <v>Others</v>
      </c>
    </row>
    <row r="6600" spans="1:25">
      <c r="A6600" t="s">
        <v>5790</v>
      </c>
      <c r="B6600">
        <v>18</v>
      </c>
      <c r="C6600" t="s">
        <v>24</v>
      </c>
      <c r="D6600" t="s">
        <v>25</v>
      </c>
      <c r="E6600" s="6" t="s">
        <v>18670</v>
      </c>
      <c r="F6600" t="s">
        <v>37</v>
      </c>
      <c r="G6600">
        <v>3</v>
      </c>
      <c r="H6600">
        <v>0</v>
      </c>
      <c r="I6600">
        <v>49</v>
      </c>
      <c r="J6600">
        <v>4</v>
      </c>
      <c r="K6600">
        <v>208.51</v>
      </c>
      <c r="L6600" t="str">
        <f t="shared" si="618"/>
        <v/>
      </c>
      <c r="M6600">
        <v>2</v>
      </c>
      <c r="N6600" t="str">
        <f t="shared" si="619"/>
        <v/>
      </c>
      <c r="O6600">
        <v>28</v>
      </c>
      <c r="P6600" s="11">
        <v>0</v>
      </c>
      <c r="Q6600" s="11">
        <v>8.16326530612244E-2</v>
      </c>
      <c r="R6600" s="12">
        <v>104.255</v>
      </c>
      <c r="S6600" t="s">
        <v>22</v>
      </c>
      <c r="T6600">
        <v>0</v>
      </c>
      <c r="U6600">
        <f t="shared" si="620"/>
        <v>4</v>
      </c>
      <c r="V6600">
        <f t="shared" si="621"/>
        <v>1</v>
      </c>
      <c r="W6600">
        <f t="shared" si="622"/>
        <v>3</v>
      </c>
      <c r="X6600" t="str">
        <f t="shared" si="623"/>
        <v>413</v>
      </c>
      <c r="Y6600" t="str">
        <f>IF(Table1[[#This Row],[RFM_Score]]="555","Champion", IF(AND(J6600&gt;=4,V6600&gt;=4),"Loyal", IF(U6600&lt;=2,"At Risk", IF(W6600&gt;=4,"Potential Loyalist","Others"))))</f>
        <v>Others</v>
      </c>
    </row>
    <row r="6601" spans="1:25">
      <c r="A6601" t="s">
        <v>1020</v>
      </c>
      <c r="B6601">
        <v>34</v>
      </c>
      <c r="C6601" t="s">
        <v>24</v>
      </c>
      <c r="D6601" t="s">
        <v>29</v>
      </c>
      <c r="E6601" s="6" t="s">
        <v>18671</v>
      </c>
      <c r="F6601" t="s">
        <v>30</v>
      </c>
      <c r="G6601">
        <v>7</v>
      </c>
      <c r="H6601">
        <v>1</v>
      </c>
      <c r="I6601">
        <v>51</v>
      </c>
      <c r="J6601">
        <v>5</v>
      </c>
      <c r="K6601">
        <v>208.49</v>
      </c>
      <c r="L6601" t="str">
        <f t="shared" si="618"/>
        <v/>
      </c>
      <c r="M6601">
        <v>2</v>
      </c>
      <c r="N6601" t="str">
        <f t="shared" si="619"/>
        <v/>
      </c>
      <c r="O6601">
        <v>12</v>
      </c>
      <c r="P6601" s="11">
        <v>0.14285714285714199</v>
      </c>
      <c r="Q6601" s="11">
        <v>9.8039215686274495E-2</v>
      </c>
      <c r="R6601" s="12">
        <v>104.245</v>
      </c>
      <c r="S6601" t="s">
        <v>22</v>
      </c>
      <c r="T6601">
        <v>0</v>
      </c>
      <c r="U6601">
        <f t="shared" si="620"/>
        <v>5</v>
      </c>
      <c r="V6601">
        <f t="shared" si="621"/>
        <v>1</v>
      </c>
      <c r="W6601">
        <f t="shared" si="622"/>
        <v>3</v>
      </c>
      <c r="X6601" t="str">
        <f t="shared" si="623"/>
        <v>513</v>
      </c>
      <c r="Y6601" t="str">
        <f>IF(Table1[[#This Row],[RFM_Score]]="555","Champion", IF(AND(J6601&gt;=4,V6601&gt;=4),"Loyal", IF(U6601&lt;=2,"At Risk", IF(W6601&gt;=4,"Potential Loyalist","Others"))))</f>
        <v>Others</v>
      </c>
    </row>
    <row r="6602" spans="1:25">
      <c r="A6602" t="s">
        <v>5878</v>
      </c>
      <c r="B6602">
        <v>20</v>
      </c>
      <c r="C6602" t="s">
        <v>24</v>
      </c>
      <c r="D6602" t="s">
        <v>25</v>
      </c>
      <c r="E6602" s="6" t="s">
        <v>18672</v>
      </c>
      <c r="F6602" t="s">
        <v>21</v>
      </c>
      <c r="G6602">
        <v>5</v>
      </c>
      <c r="H6602">
        <v>2</v>
      </c>
      <c r="I6602">
        <v>56</v>
      </c>
      <c r="J6602">
        <v>3</v>
      </c>
      <c r="K6602">
        <v>208.42</v>
      </c>
      <c r="L6602" t="str">
        <f t="shared" si="618"/>
        <v/>
      </c>
      <c r="M6602">
        <v>2</v>
      </c>
      <c r="N6602" t="str">
        <f t="shared" si="619"/>
        <v/>
      </c>
      <c r="O6602">
        <v>25</v>
      </c>
      <c r="P6602" s="11">
        <v>0.4</v>
      </c>
      <c r="Q6602" s="11">
        <v>5.3571428571428499E-2</v>
      </c>
      <c r="R6602" s="12">
        <v>104.21</v>
      </c>
      <c r="S6602" t="s">
        <v>22</v>
      </c>
      <c r="T6602">
        <v>0</v>
      </c>
      <c r="U6602">
        <f t="shared" si="620"/>
        <v>4</v>
      </c>
      <c r="V6602">
        <f t="shared" si="621"/>
        <v>1</v>
      </c>
      <c r="W6602">
        <f t="shared" si="622"/>
        <v>3</v>
      </c>
      <c r="X6602" t="str">
        <f t="shared" si="623"/>
        <v>413</v>
      </c>
      <c r="Y6602" t="str">
        <f>IF(Table1[[#This Row],[RFM_Score]]="555","Champion", IF(AND(J6602&gt;=4,V6602&gt;=4),"Loyal", IF(U6602&lt;=2,"At Risk", IF(W6602&gt;=4,"Potential Loyalist","Others"))))</f>
        <v>Others</v>
      </c>
    </row>
    <row r="6603" spans="1:25">
      <c r="A6603" t="s">
        <v>8975</v>
      </c>
      <c r="B6603">
        <v>40</v>
      </c>
      <c r="C6603" t="s">
        <v>24</v>
      </c>
      <c r="D6603" t="s">
        <v>25</v>
      </c>
      <c r="E6603" s="6" t="s">
        <v>18673</v>
      </c>
      <c r="F6603" t="s">
        <v>21</v>
      </c>
      <c r="G6603">
        <v>3</v>
      </c>
      <c r="H6603">
        <v>1</v>
      </c>
      <c r="I6603">
        <v>42</v>
      </c>
      <c r="J6603">
        <v>2</v>
      </c>
      <c r="K6603">
        <v>208.42</v>
      </c>
      <c r="L6603" t="str">
        <f t="shared" si="618"/>
        <v/>
      </c>
      <c r="M6603">
        <v>2</v>
      </c>
      <c r="N6603" t="str">
        <f t="shared" si="619"/>
        <v/>
      </c>
      <c r="O6603">
        <v>13</v>
      </c>
      <c r="P6603" s="11">
        <v>0.33333333333333298</v>
      </c>
      <c r="Q6603" s="11">
        <v>4.7619047619047603E-2</v>
      </c>
      <c r="R6603" s="12">
        <v>104.21</v>
      </c>
      <c r="S6603" t="s">
        <v>22</v>
      </c>
      <c r="T6603">
        <v>0</v>
      </c>
      <c r="U6603">
        <f t="shared" si="620"/>
        <v>5</v>
      </c>
      <c r="V6603">
        <f t="shared" si="621"/>
        <v>1</v>
      </c>
      <c r="W6603">
        <f t="shared" si="622"/>
        <v>3</v>
      </c>
      <c r="X6603" t="str">
        <f t="shared" si="623"/>
        <v>513</v>
      </c>
      <c r="Y6603" t="str">
        <f>IF(Table1[[#This Row],[RFM_Score]]="555","Champion", IF(AND(J6603&gt;=4,V6603&gt;=4),"Loyal", IF(U6603&lt;=2,"At Risk", IF(W6603&gt;=4,"Potential Loyalist","Others"))))</f>
        <v>Others</v>
      </c>
    </row>
    <row r="6604" spans="1:25">
      <c r="A6604" t="s">
        <v>2637</v>
      </c>
      <c r="B6604">
        <v>18</v>
      </c>
      <c r="C6604" t="s">
        <v>19</v>
      </c>
      <c r="D6604" t="s">
        <v>25</v>
      </c>
      <c r="E6604" s="6" t="s">
        <v>18674</v>
      </c>
      <c r="F6604" t="s">
        <v>62</v>
      </c>
      <c r="G6604">
        <v>3</v>
      </c>
      <c r="H6604">
        <v>0</v>
      </c>
      <c r="I6604">
        <v>55</v>
      </c>
      <c r="J6604">
        <v>2</v>
      </c>
      <c r="K6604">
        <v>208.31</v>
      </c>
      <c r="L6604" t="str">
        <f t="shared" si="618"/>
        <v/>
      </c>
      <c r="M6604">
        <v>2</v>
      </c>
      <c r="N6604" t="str">
        <f t="shared" si="619"/>
        <v/>
      </c>
      <c r="O6604">
        <v>86</v>
      </c>
      <c r="P6604" s="11">
        <v>0</v>
      </c>
      <c r="Q6604" s="11">
        <v>3.6363636363636299E-2</v>
      </c>
      <c r="R6604" s="12">
        <v>104.155</v>
      </c>
      <c r="S6604" t="s">
        <v>22</v>
      </c>
      <c r="T6604">
        <v>0</v>
      </c>
      <c r="U6604">
        <f t="shared" si="620"/>
        <v>2</v>
      </c>
      <c r="V6604">
        <f t="shared" si="621"/>
        <v>1</v>
      </c>
      <c r="W6604">
        <f t="shared" si="622"/>
        <v>3</v>
      </c>
      <c r="X6604" t="str">
        <f t="shared" si="623"/>
        <v>213</v>
      </c>
      <c r="Y6604" t="str">
        <f>IF(Table1[[#This Row],[RFM_Score]]="555","Champion", IF(AND(J6604&gt;=4,V6604&gt;=4),"Loyal", IF(U6604&lt;=2,"At Risk", IF(W6604&gt;=4,"Potential Loyalist","Others"))))</f>
        <v>At Risk</v>
      </c>
    </row>
    <row r="6605" spans="1:25">
      <c r="A6605" t="s">
        <v>7971</v>
      </c>
      <c r="B6605">
        <v>32</v>
      </c>
      <c r="C6605" t="s">
        <v>24</v>
      </c>
      <c r="D6605" t="s">
        <v>25</v>
      </c>
      <c r="E6605" s="6" t="s">
        <v>18675</v>
      </c>
      <c r="F6605" t="s">
        <v>30</v>
      </c>
      <c r="G6605">
        <v>2</v>
      </c>
      <c r="H6605">
        <v>2</v>
      </c>
      <c r="I6605">
        <v>57</v>
      </c>
      <c r="J6605">
        <v>4</v>
      </c>
      <c r="K6605">
        <v>208.31</v>
      </c>
      <c r="L6605" t="str">
        <f t="shared" si="618"/>
        <v/>
      </c>
      <c r="M6605">
        <v>2</v>
      </c>
      <c r="N6605" t="str">
        <f t="shared" si="619"/>
        <v/>
      </c>
      <c r="O6605">
        <v>37</v>
      </c>
      <c r="P6605" s="11">
        <v>1</v>
      </c>
      <c r="Q6605" s="11">
        <v>7.0175438596491196E-2</v>
      </c>
      <c r="R6605" s="12">
        <v>104.155</v>
      </c>
      <c r="S6605" t="s">
        <v>22</v>
      </c>
      <c r="T6605">
        <v>0</v>
      </c>
      <c r="U6605">
        <f t="shared" si="620"/>
        <v>4</v>
      </c>
      <c r="V6605">
        <f t="shared" si="621"/>
        <v>1</v>
      </c>
      <c r="W6605">
        <f t="shared" si="622"/>
        <v>3</v>
      </c>
      <c r="X6605" t="str">
        <f t="shared" si="623"/>
        <v>413</v>
      </c>
      <c r="Y6605" t="str">
        <f>IF(Table1[[#This Row],[RFM_Score]]="555","Champion", IF(AND(J6605&gt;=4,V6605&gt;=4),"Loyal", IF(U6605&lt;=2,"At Risk", IF(W6605&gt;=4,"Potential Loyalist","Others"))))</f>
        <v>Others</v>
      </c>
    </row>
    <row r="6606" spans="1:25">
      <c r="A6606" t="s">
        <v>10383</v>
      </c>
      <c r="B6606">
        <v>45</v>
      </c>
      <c r="C6606" t="s">
        <v>19</v>
      </c>
      <c r="D6606" t="s">
        <v>25</v>
      </c>
      <c r="E6606" s="6" t="s">
        <v>18676</v>
      </c>
      <c r="F6606" t="s">
        <v>26</v>
      </c>
      <c r="G6606">
        <v>1</v>
      </c>
      <c r="H6606">
        <v>1</v>
      </c>
      <c r="I6606">
        <v>43</v>
      </c>
      <c r="J6606">
        <v>3</v>
      </c>
      <c r="K6606">
        <v>208.2</v>
      </c>
      <c r="L6606" t="str">
        <f t="shared" si="618"/>
        <v/>
      </c>
      <c r="M6606">
        <v>2</v>
      </c>
      <c r="N6606" t="str">
        <f t="shared" si="619"/>
        <v/>
      </c>
      <c r="O6606">
        <v>16</v>
      </c>
      <c r="P6606" s="11">
        <v>1</v>
      </c>
      <c r="Q6606" s="11">
        <v>6.9767441860465101E-2</v>
      </c>
      <c r="R6606" s="12">
        <v>104.1</v>
      </c>
      <c r="S6606" t="s">
        <v>22</v>
      </c>
      <c r="T6606">
        <v>1</v>
      </c>
      <c r="U6606">
        <f t="shared" si="620"/>
        <v>5</v>
      </c>
      <c r="V6606">
        <f t="shared" si="621"/>
        <v>1</v>
      </c>
      <c r="W6606">
        <f t="shared" si="622"/>
        <v>3</v>
      </c>
      <c r="X6606" t="str">
        <f t="shared" si="623"/>
        <v>513</v>
      </c>
      <c r="Y6606" t="str">
        <f>IF(Table1[[#This Row],[RFM_Score]]="555","Champion", IF(AND(J6606&gt;=4,V6606&gt;=4),"Loyal", IF(U6606&lt;=2,"At Risk", IF(W6606&gt;=4,"Potential Loyalist","Others"))))</f>
        <v>Others</v>
      </c>
    </row>
    <row r="6607" spans="1:25">
      <c r="A6607" t="s">
        <v>10871</v>
      </c>
      <c r="B6607">
        <v>54</v>
      </c>
      <c r="C6607" t="s">
        <v>24</v>
      </c>
      <c r="D6607" t="s">
        <v>29</v>
      </c>
      <c r="E6607" s="6" t="s">
        <v>18677</v>
      </c>
      <c r="F6607" t="s">
        <v>62</v>
      </c>
      <c r="G6607">
        <v>4</v>
      </c>
      <c r="H6607">
        <v>0</v>
      </c>
      <c r="I6607">
        <v>30</v>
      </c>
      <c r="J6607">
        <v>1</v>
      </c>
      <c r="K6607">
        <v>208.19</v>
      </c>
      <c r="L6607" t="str">
        <f t="shared" si="618"/>
        <v/>
      </c>
      <c r="M6607">
        <v>2</v>
      </c>
      <c r="N6607" t="str">
        <f t="shared" si="619"/>
        <v/>
      </c>
      <c r="O6607">
        <v>15</v>
      </c>
      <c r="P6607" s="11">
        <v>0</v>
      </c>
      <c r="Q6607" s="11">
        <v>3.3333333333333298E-2</v>
      </c>
      <c r="R6607" s="12">
        <v>104.095</v>
      </c>
      <c r="S6607" t="s">
        <v>22</v>
      </c>
      <c r="T6607">
        <v>0</v>
      </c>
      <c r="U6607">
        <f t="shared" si="620"/>
        <v>5</v>
      </c>
      <c r="V6607">
        <f t="shared" si="621"/>
        <v>1</v>
      </c>
      <c r="W6607">
        <f t="shared" si="622"/>
        <v>3</v>
      </c>
      <c r="X6607" t="str">
        <f t="shared" si="623"/>
        <v>513</v>
      </c>
      <c r="Y6607" t="str">
        <f>IF(Table1[[#This Row],[RFM_Score]]="555","Champion", IF(AND(J6607&gt;=4,V6607&gt;=4),"Loyal", IF(U6607&lt;=2,"At Risk", IF(W6607&gt;=4,"Potential Loyalist","Others"))))</f>
        <v>Others</v>
      </c>
    </row>
    <row r="6608" spans="1:25">
      <c r="A6608" t="s">
        <v>5753</v>
      </c>
      <c r="B6608">
        <v>40</v>
      </c>
      <c r="C6608" t="s">
        <v>24</v>
      </c>
      <c r="D6608" t="s">
        <v>20</v>
      </c>
      <c r="E6608" s="6" t="s">
        <v>18678</v>
      </c>
      <c r="F6608" t="s">
        <v>21</v>
      </c>
      <c r="G6608">
        <v>1</v>
      </c>
      <c r="H6608">
        <v>1</v>
      </c>
      <c r="I6608">
        <v>42</v>
      </c>
      <c r="J6608">
        <v>7</v>
      </c>
      <c r="K6608">
        <v>207.65</v>
      </c>
      <c r="L6608" t="str">
        <f t="shared" si="618"/>
        <v/>
      </c>
      <c r="M6608">
        <v>2</v>
      </c>
      <c r="N6608" t="str">
        <f t="shared" si="619"/>
        <v/>
      </c>
      <c r="O6608">
        <v>48</v>
      </c>
      <c r="P6608" s="11">
        <v>1</v>
      </c>
      <c r="Q6608" s="11">
        <v>0.16666666666666599</v>
      </c>
      <c r="R6608" s="12">
        <v>103.825</v>
      </c>
      <c r="S6608" t="s">
        <v>22</v>
      </c>
      <c r="T6608">
        <v>0</v>
      </c>
      <c r="U6608">
        <f t="shared" si="620"/>
        <v>3</v>
      </c>
      <c r="V6608">
        <f t="shared" si="621"/>
        <v>1</v>
      </c>
      <c r="W6608">
        <f t="shared" si="622"/>
        <v>3</v>
      </c>
      <c r="X6608" t="str">
        <f t="shared" si="623"/>
        <v>313</v>
      </c>
      <c r="Y6608" t="str">
        <f>IF(Table1[[#This Row],[RFM_Score]]="555","Champion", IF(AND(J6608&gt;=4,V6608&gt;=4),"Loyal", IF(U6608&lt;=2,"At Risk", IF(W6608&gt;=4,"Potential Loyalist","Others"))))</f>
        <v>Others</v>
      </c>
    </row>
    <row r="6609" spans="1:25">
      <c r="A6609" t="s">
        <v>812</v>
      </c>
      <c r="B6609">
        <v>18</v>
      </c>
      <c r="C6609" t="s">
        <v>19</v>
      </c>
      <c r="D6609" t="s">
        <v>41</v>
      </c>
      <c r="E6609" s="6" t="s">
        <v>18679</v>
      </c>
      <c r="F6609" t="s">
        <v>37</v>
      </c>
      <c r="G6609">
        <v>3</v>
      </c>
      <c r="H6609">
        <v>0</v>
      </c>
      <c r="I6609">
        <v>48</v>
      </c>
      <c r="J6609">
        <v>4</v>
      </c>
      <c r="K6609">
        <v>207.5</v>
      </c>
      <c r="L6609" t="str">
        <f t="shared" si="618"/>
        <v/>
      </c>
      <c r="M6609">
        <v>2</v>
      </c>
      <c r="N6609" t="str">
        <f t="shared" si="619"/>
        <v/>
      </c>
      <c r="O6609">
        <v>2</v>
      </c>
      <c r="P6609" s="11">
        <v>0</v>
      </c>
      <c r="Q6609" s="11">
        <v>8.3333333333333301E-2</v>
      </c>
      <c r="R6609" s="12">
        <v>103.75</v>
      </c>
      <c r="S6609" t="s">
        <v>22</v>
      </c>
      <c r="T6609">
        <v>0</v>
      </c>
      <c r="U6609">
        <f t="shared" si="620"/>
        <v>5</v>
      </c>
      <c r="V6609">
        <f t="shared" si="621"/>
        <v>1</v>
      </c>
      <c r="W6609">
        <f t="shared" si="622"/>
        <v>3</v>
      </c>
      <c r="X6609" t="str">
        <f t="shared" si="623"/>
        <v>513</v>
      </c>
      <c r="Y6609" t="str">
        <f>IF(Table1[[#This Row],[RFM_Score]]="555","Champion", IF(AND(J6609&gt;=4,V6609&gt;=4),"Loyal", IF(U6609&lt;=2,"At Risk", IF(W6609&gt;=4,"Potential Loyalist","Others"))))</f>
        <v>Others</v>
      </c>
    </row>
    <row r="6610" spans="1:25">
      <c r="A6610" t="s">
        <v>5522</v>
      </c>
      <c r="B6610">
        <v>43</v>
      </c>
      <c r="C6610" t="s">
        <v>19</v>
      </c>
      <c r="D6610" t="s">
        <v>29</v>
      </c>
      <c r="E6610" s="6" t="s">
        <v>18680</v>
      </c>
      <c r="F6610" t="s">
        <v>21</v>
      </c>
      <c r="G6610">
        <v>8</v>
      </c>
      <c r="H6610">
        <v>4</v>
      </c>
      <c r="I6610">
        <v>43</v>
      </c>
      <c r="J6610">
        <v>3</v>
      </c>
      <c r="K6610">
        <v>207.26</v>
      </c>
      <c r="L6610" t="str">
        <f t="shared" si="618"/>
        <v/>
      </c>
      <c r="M6610">
        <v>2</v>
      </c>
      <c r="N6610" t="str">
        <f t="shared" si="619"/>
        <v/>
      </c>
      <c r="O6610">
        <v>10</v>
      </c>
      <c r="P6610" s="11">
        <v>0.5</v>
      </c>
      <c r="Q6610" s="11">
        <v>6.9767441860465101E-2</v>
      </c>
      <c r="R6610" s="12">
        <v>103.63</v>
      </c>
      <c r="S6610" t="s">
        <v>22</v>
      </c>
      <c r="T6610">
        <v>0</v>
      </c>
      <c r="U6610">
        <f t="shared" si="620"/>
        <v>5</v>
      </c>
      <c r="V6610">
        <f t="shared" si="621"/>
        <v>1</v>
      </c>
      <c r="W6610">
        <f t="shared" si="622"/>
        <v>3</v>
      </c>
      <c r="X6610" t="str">
        <f t="shared" si="623"/>
        <v>513</v>
      </c>
      <c r="Y6610" t="str">
        <f>IF(Table1[[#This Row],[RFM_Score]]="555","Champion", IF(AND(J6610&gt;=4,V6610&gt;=4),"Loyal", IF(U6610&lt;=2,"At Risk", IF(W6610&gt;=4,"Potential Loyalist","Others"))))</f>
        <v>Others</v>
      </c>
    </row>
    <row r="6611" spans="1:25">
      <c r="A6611" t="s">
        <v>4138</v>
      </c>
      <c r="B6611">
        <v>25</v>
      </c>
      <c r="C6611" t="s">
        <v>24</v>
      </c>
      <c r="D6611" t="s">
        <v>29</v>
      </c>
      <c r="E6611" s="6" t="s">
        <v>18681</v>
      </c>
      <c r="F6611" t="s">
        <v>30</v>
      </c>
      <c r="G6611">
        <v>4</v>
      </c>
      <c r="H6611">
        <v>0</v>
      </c>
      <c r="I6611">
        <v>59</v>
      </c>
      <c r="J6611">
        <v>4</v>
      </c>
      <c r="K6611">
        <v>207.24</v>
      </c>
      <c r="L6611" t="str">
        <f t="shared" si="618"/>
        <v/>
      </c>
      <c r="M6611">
        <v>2</v>
      </c>
      <c r="N6611" t="str">
        <f t="shared" si="619"/>
        <v/>
      </c>
      <c r="O6611">
        <v>57</v>
      </c>
      <c r="P6611" s="11">
        <v>0</v>
      </c>
      <c r="Q6611" s="11">
        <v>6.7796610169491497E-2</v>
      </c>
      <c r="R6611" s="12">
        <v>103.62</v>
      </c>
      <c r="S6611" t="s">
        <v>22</v>
      </c>
      <c r="T6611">
        <v>0</v>
      </c>
      <c r="U6611">
        <f t="shared" si="620"/>
        <v>3</v>
      </c>
      <c r="V6611">
        <f t="shared" si="621"/>
        <v>1</v>
      </c>
      <c r="W6611">
        <f t="shared" si="622"/>
        <v>3</v>
      </c>
      <c r="X6611" t="str">
        <f t="shared" si="623"/>
        <v>313</v>
      </c>
      <c r="Y6611" t="str">
        <f>IF(Table1[[#This Row],[RFM_Score]]="555","Champion", IF(AND(J6611&gt;=4,V6611&gt;=4),"Loyal", IF(U6611&lt;=2,"At Risk", IF(W6611&gt;=4,"Potential Loyalist","Others"))))</f>
        <v>Others</v>
      </c>
    </row>
    <row r="6612" spans="1:25">
      <c r="A6612" t="s">
        <v>1727</v>
      </c>
      <c r="B6612">
        <v>42</v>
      </c>
      <c r="C6612" t="s">
        <v>19</v>
      </c>
      <c r="D6612" t="s">
        <v>29</v>
      </c>
      <c r="E6612" s="6" t="s">
        <v>18682</v>
      </c>
      <c r="F6612" t="s">
        <v>37</v>
      </c>
      <c r="G6612">
        <v>2</v>
      </c>
      <c r="H6612">
        <v>1</v>
      </c>
      <c r="I6612">
        <v>45</v>
      </c>
      <c r="J6612">
        <v>4</v>
      </c>
      <c r="K6612">
        <v>207.23</v>
      </c>
      <c r="L6612" t="str">
        <f t="shared" si="618"/>
        <v/>
      </c>
      <c r="M6612">
        <v>2</v>
      </c>
      <c r="N6612" t="str">
        <f t="shared" si="619"/>
        <v/>
      </c>
      <c r="O6612">
        <v>2</v>
      </c>
      <c r="P6612" s="11">
        <v>0.5</v>
      </c>
      <c r="Q6612" s="11">
        <v>8.8888888888888795E-2</v>
      </c>
      <c r="R6612" s="12">
        <v>103.61499999999999</v>
      </c>
      <c r="S6612" t="s">
        <v>22</v>
      </c>
      <c r="T6612">
        <v>0</v>
      </c>
      <c r="U6612">
        <f t="shared" si="620"/>
        <v>5</v>
      </c>
      <c r="V6612">
        <f t="shared" si="621"/>
        <v>1</v>
      </c>
      <c r="W6612">
        <f t="shared" si="622"/>
        <v>3</v>
      </c>
      <c r="X6612" t="str">
        <f t="shared" si="623"/>
        <v>513</v>
      </c>
      <c r="Y6612" t="str">
        <f>IF(Table1[[#This Row],[RFM_Score]]="555","Champion", IF(AND(J6612&gt;=4,V6612&gt;=4),"Loyal", IF(U6612&lt;=2,"At Risk", IF(W6612&gt;=4,"Potential Loyalist","Others"))))</f>
        <v>Others</v>
      </c>
    </row>
    <row r="6613" spans="1:25">
      <c r="A6613" t="s">
        <v>10118</v>
      </c>
      <c r="B6613">
        <v>19</v>
      </c>
      <c r="C6613" t="s">
        <v>19</v>
      </c>
      <c r="D6613" t="s">
        <v>25</v>
      </c>
      <c r="E6613" s="6" t="s">
        <v>18683</v>
      </c>
      <c r="F6613" t="s">
        <v>30</v>
      </c>
      <c r="G6613">
        <v>4</v>
      </c>
      <c r="H6613">
        <v>0</v>
      </c>
      <c r="I6613">
        <v>41</v>
      </c>
      <c r="J6613">
        <v>2</v>
      </c>
      <c r="K6613">
        <v>207.16</v>
      </c>
      <c r="L6613" t="str">
        <f t="shared" si="618"/>
        <v/>
      </c>
      <c r="M6613">
        <v>2</v>
      </c>
      <c r="N6613" t="str">
        <f t="shared" si="619"/>
        <v/>
      </c>
      <c r="O6613">
        <v>40</v>
      </c>
      <c r="P6613" s="11">
        <v>0</v>
      </c>
      <c r="Q6613" s="11">
        <v>4.8780487804878002E-2</v>
      </c>
      <c r="R6613" s="12">
        <v>103.58</v>
      </c>
      <c r="S6613" t="s">
        <v>22</v>
      </c>
      <c r="T6613">
        <v>0</v>
      </c>
      <c r="U6613">
        <f t="shared" si="620"/>
        <v>4</v>
      </c>
      <c r="V6613">
        <f t="shared" si="621"/>
        <v>1</v>
      </c>
      <c r="W6613">
        <f t="shared" si="622"/>
        <v>3</v>
      </c>
      <c r="X6613" t="str">
        <f t="shared" si="623"/>
        <v>413</v>
      </c>
      <c r="Y6613" t="str">
        <f>IF(Table1[[#This Row],[RFM_Score]]="555","Champion", IF(AND(J6613&gt;=4,V6613&gt;=4),"Loyal", IF(U6613&lt;=2,"At Risk", IF(W6613&gt;=4,"Potential Loyalist","Others"))))</f>
        <v>Others</v>
      </c>
    </row>
    <row r="6614" spans="1:25">
      <c r="A6614" t="s">
        <v>10715</v>
      </c>
      <c r="B6614">
        <v>28</v>
      </c>
      <c r="C6614" t="s">
        <v>33</v>
      </c>
      <c r="D6614" t="s">
        <v>41</v>
      </c>
      <c r="E6614" s="6" t="s">
        <v>18684</v>
      </c>
      <c r="F6614" t="s">
        <v>60</v>
      </c>
      <c r="G6614">
        <v>4</v>
      </c>
      <c r="H6614">
        <v>1</v>
      </c>
      <c r="I6614">
        <v>41</v>
      </c>
      <c r="J6614">
        <v>1</v>
      </c>
      <c r="K6614">
        <v>207.11</v>
      </c>
      <c r="L6614" t="str">
        <f t="shared" si="618"/>
        <v/>
      </c>
      <c r="M6614">
        <v>2</v>
      </c>
      <c r="N6614" t="str">
        <f t="shared" si="619"/>
        <v/>
      </c>
      <c r="O6614">
        <v>39</v>
      </c>
      <c r="P6614" s="11">
        <v>0.25</v>
      </c>
      <c r="Q6614" s="11">
        <v>2.4390243902439001E-2</v>
      </c>
      <c r="R6614" s="12">
        <v>103.55500000000001</v>
      </c>
      <c r="S6614" t="s">
        <v>22</v>
      </c>
      <c r="T6614">
        <v>0</v>
      </c>
      <c r="U6614">
        <f t="shared" si="620"/>
        <v>4</v>
      </c>
      <c r="V6614">
        <f t="shared" si="621"/>
        <v>1</v>
      </c>
      <c r="W6614">
        <f t="shared" si="622"/>
        <v>3</v>
      </c>
      <c r="X6614" t="str">
        <f t="shared" si="623"/>
        <v>413</v>
      </c>
      <c r="Y6614" t="str">
        <f>IF(Table1[[#This Row],[RFM_Score]]="555","Champion", IF(AND(J6614&gt;=4,V6614&gt;=4),"Loyal", IF(U6614&lt;=2,"At Risk", IF(W6614&gt;=4,"Potential Loyalist","Others"))))</f>
        <v>Others</v>
      </c>
    </row>
    <row r="6615" spans="1:25">
      <c r="A6615" t="s">
        <v>10756</v>
      </c>
      <c r="B6615">
        <v>37</v>
      </c>
      <c r="C6615" t="s">
        <v>19</v>
      </c>
      <c r="D6615" t="s">
        <v>41</v>
      </c>
      <c r="E6615" s="6" t="s">
        <v>18685</v>
      </c>
      <c r="F6615" t="s">
        <v>37</v>
      </c>
      <c r="G6615">
        <v>6</v>
      </c>
      <c r="H6615">
        <v>1</v>
      </c>
      <c r="I6615">
        <v>51</v>
      </c>
      <c r="J6615">
        <v>1</v>
      </c>
      <c r="K6615">
        <v>206.98</v>
      </c>
      <c r="L6615" t="str">
        <f t="shared" si="618"/>
        <v/>
      </c>
      <c r="M6615">
        <v>2</v>
      </c>
      <c r="N6615" t="str">
        <f t="shared" si="619"/>
        <v/>
      </c>
      <c r="O6615">
        <v>71</v>
      </c>
      <c r="P6615" s="11">
        <v>0.16666666666666599</v>
      </c>
      <c r="Q6615" s="11">
        <v>1.9607843137254902E-2</v>
      </c>
      <c r="R6615" s="12">
        <v>103.49</v>
      </c>
      <c r="S6615" t="s">
        <v>22</v>
      </c>
      <c r="T6615">
        <v>0</v>
      </c>
      <c r="U6615">
        <f t="shared" si="620"/>
        <v>2</v>
      </c>
      <c r="V6615">
        <f t="shared" si="621"/>
        <v>1</v>
      </c>
      <c r="W6615">
        <f t="shared" si="622"/>
        <v>3</v>
      </c>
      <c r="X6615" t="str">
        <f t="shared" si="623"/>
        <v>213</v>
      </c>
      <c r="Y6615" t="str">
        <f>IF(Table1[[#This Row],[RFM_Score]]="555","Champion", IF(AND(J6615&gt;=4,V6615&gt;=4),"Loyal", IF(U6615&lt;=2,"At Risk", IF(W6615&gt;=4,"Potential Loyalist","Others"))))</f>
        <v>At Risk</v>
      </c>
    </row>
    <row r="6616" spans="1:25">
      <c r="A6616" t="s">
        <v>341</v>
      </c>
      <c r="B6616">
        <v>34</v>
      </c>
      <c r="C6616" t="s">
        <v>19</v>
      </c>
      <c r="D6616" t="s">
        <v>49</v>
      </c>
      <c r="E6616" s="6" t="s">
        <v>18686</v>
      </c>
      <c r="F6616" t="s">
        <v>26</v>
      </c>
      <c r="G6616">
        <v>3</v>
      </c>
      <c r="H6616">
        <v>2</v>
      </c>
      <c r="I6616">
        <v>44</v>
      </c>
      <c r="J6616">
        <v>3</v>
      </c>
      <c r="K6616">
        <v>206.62</v>
      </c>
      <c r="L6616" t="str">
        <f t="shared" si="618"/>
        <v/>
      </c>
      <c r="M6616">
        <v>2</v>
      </c>
      <c r="N6616" t="str">
        <f t="shared" si="619"/>
        <v/>
      </c>
      <c r="O6616">
        <v>23</v>
      </c>
      <c r="P6616" s="11">
        <v>0.66666666666666596</v>
      </c>
      <c r="Q6616" s="11">
        <v>6.8181818181818094E-2</v>
      </c>
      <c r="R6616" s="12">
        <v>103.31</v>
      </c>
      <c r="S6616" t="s">
        <v>22</v>
      </c>
      <c r="T6616">
        <v>0</v>
      </c>
      <c r="U6616">
        <f t="shared" si="620"/>
        <v>4</v>
      </c>
      <c r="V6616">
        <f t="shared" si="621"/>
        <v>1</v>
      </c>
      <c r="W6616">
        <f t="shared" si="622"/>
        <v>3</v>
      </c>
      <c r="X6616" t="str">
        <f t="shared" si="623"/>
        <v>413</v>
      </c>
      <c r="Y6616" t="str">
        <f>IF(Table1[[#This Row],[RFM_Score]]="555","Champion", IF(AND(J6616&gt;=4,V6616&gt;=4),"Loyal", IF(U6616&lt;=2,"At Risk", IF(W6616&gt;=4,"Potential Loyalist","Others"))))</f>
        <v>Others</v>
      </c>
    </row>
    <row r="6617" spans="1:25">
      <c r="A6617" t="s">
        <v>10857</v>
      </c>
      <c r="B6617">
        <v>23</v>
      </c>
      <c r="C6617" t="s">
        <v>19</v>
      </c>
      <c r="D6617" t="s">
        <v>25</v>
      </c>
      <c r="E6617" s="6" t="s">
        <v>18687</v>
      </c>
      <c r="F6617" t="s">
        <v>37</v>
      </c>
      <c r="G6617">
        <v>3</v>
      </c>
      <c r="H6617">
        <v>0</v>
      </c>
      <c r="I6617">
        <v>43</v>
      </c>
      <c r="J6617">
        <v>2</v>
      </c>
      <c r="K6617">
        <v>206.51</v>
      </c>
      <c r="L6617" t="str">
        <f t="shared" si="618"/>
        <v/>
      </c>
      <c r="M6617">
        <v>2</v>
      </c>
      <c r="N6617" t="str">
        <f t="shared" si="619"/>
        <v/>
      </c>
      <c r="O6617">
        <v>54</v>
      </c>
      <c r="P6617" s="11">
        <v>0</v>
      </c>
      <c r="Q6617" s="11">
        <v>4.6511627906976702E-2</v>
      </c>
      <c r="R6617" s="12">
        <v>103.255</v>
      </c>
      <c r="S6617" t="s">
        <v>22</v>
      </c>
      <c r="T6617">
        <v>0</v>
      </c>
      <c r="U6617">
        <f t="shared" si="620"/>
        <v>3</v>
      </c>
      <c r="V6617">
        <f t="shared" si="621"/>
        <v>1</v>
      </c>
      <c r="W6617">
        <f t="shared" si="622"/>
        <v>3</v>
      </c>
      <c r="X6617" t="str">
        <f t="shared" si="623"/>
        <v>313</v>
      </c>
      <c r="Y6617" t="str">
        <f>IF(Table1[[#This Row],[RFM_Score]]="555","Champion", IF(AND(J6617&gt;=4,V6617&gt;=4),"Loyal", IF(U6617&lt;=2,"At Risk", IF(W6617&gt;=4,"Potential Loyalist","Others"))))</f>
        <v>Others</v>
      </c>
    </row>
    <row r="6618" spans="1:25">
      <c r="A6618" t="s">
        <v>11770</v>
      </c>
      <c r="B6618">
        <v>32</v>
      </c>
      <c r="C6618" t="s">
        <v>19</v>
      </c>
      <c r="D6618" t="s">
        <v>35</v>
      </c>
      <c r="E6618" s="6" t="s">
        <v>18688</v>
      </c>
      <c r="F6618" t="s">
        <v>30</v>
      </c>
      <c r="G6618">
        <v>4</v>
      </c>
      <c r="H6618">
        <v>2</v>
      </c>
      <c r="I6618">
        <v>43</v>
      </c>
      <c r="J6618">
        <v>3</v>
      </c>
      <c r="K6618">
        <v>206.44</v>
      </c>
      <c r="L6618" t="str">
        <f t="shared" si="618"/>
        <v/>
      </c>
      <c r="M6618">
        <v>2</v>
      </c>
      <c r="N6618" t="str">
        <f t="shared" si="619"/>
        <v/>
      </c>
      <c r="O6618">
        <v>15</v>
      </c>
      <c r="P6618" s="11">
        <v>0.5</v>
      </c>
      <c r="Q6618" s="11">
        <v>6.9767441860465101E-2</v>
      </c>
      <c r="R6618" s="12">
        <v>103.22</v>
      </c>
      <c r="S6618" t="s">
        <v>22</v>
      </c>
      <c r="T6618">
        <v>0</v>
      </c>
      <c r="U6618">
        <f t="shared" si="620"/>
        <v>5</v>
      </c>
      <c r="V6618">
        <f t="shared" si="621"/>
        <v>1</v>
      </c>
      <c r="W6618">
        <f t="shared" si="622"/>
        <v>3</v>
      </c>
      <c r="X6618" t="str">
        <f t="shared" si="623"/>
        <v>513</v>
      </c>
      <c r="Y6618" t="str">
        <f>IF(Table1[[#This Row],[RFM_Score]]="555","Champion", IF(AND(J6618&gt;=4,V6618&gt;=4),"Loyal", IF(U6618&lt;=2,"At Risk", IF(W6618&gt;=4,"Potential Loyalist","Others"))))</f>
        <v>Others</v>
      </c>
    </row>
    <row r="6619" spans="1:25">
      <c r="A6619" t="s">
        <v>3250</v>
      </c>
      <c r="B6619">
        <v>53</v>
      </c>
      <c r="C6619" t="s">
        <v>19</v>
      </c>
      <c r="D6619" t="s">
        <v>41</v>
      </c>
      <c r="E6619" s="6" t="s">
        <v>18689</v>
      </c>
      <c r="F6619" t="s">
        <v>62</v>
      </c>
      <c r="G6619">
        <v>2</v>
      </c>
      <c r="H6619">
        <v>1</v>
      </c>
      <c r="I6619">
        <v>30</v>
      </c>
      <c r="J6619">
        <v>3</v>
      </c>
      <c r="K6619">
        <v>206.34</v>
      </c>
      <c r="L6619" t="str">
        <f t="shared" si="618"/>
        <v/>
      </c>
      <c r="M6619">
        <v>2</v>
      </c>
      <c r="N6619" t="str">
        <f t="shared" si="619"/>
        <v/>
      </c>
      <c r="O6619">
        <v>22</v>
      </c>
      <c r="P6619" s="11">
        <v>0.5</v>
      </c>
      <c r="Q6619" s="11">
        <v>0.1</v>
      </c>
      <c r="R6619" s="12">
        <v>103.17</v>
      </c>
      <c r="S6619" t="s">
        <v>22</v>
      </c>
      <c r="T6619">
        <v>0</v>
      </c>
      <c r="U6619">
        <f t="shared" si="620"/>
        <v>4</v>
      </c>
      <c r="V6619">
        <f t="shared" si="621"/>
        <v>1</v>
      </c>
      <c r="W6619">
        <f t="shared" si="622"/>
        <v>3</v>
      </c>
      <c r="X6619" t="str">
        <f t="shared" si="623"/>
        <v>413</v>
      </c>
      <c r="Y6619" t="str">
        <f>IF(Table1[[#This Row],[RFM_Score]]="555","Champion", IF(AND(J6619&gt;=4,V6619&gt;=4),"Loyal", IF(U6619&lt;=2,"At Risk", IF(W6619&gt;=4,"Potential Loyalist","Others"))))</f>
        <v>Others</v>
      </c>
    </row>
    <row r="6620" spans="1:25">
      <c r="A6620" t="s">
        <v>11324</v>
      </c>
      <c r="B6620">
        <v>18</v>
      </c>
      <c r="C6620" t="s">
        <v>19</v>
      </c>
      <c r="D6620" t="s">
        <v>25</v>
      </c>
      <c r="E6620" s="6" t="s">
        <v>18690</v>
      </c>
      <c r="F6620" t="s">
        <v>62</v>
      </c>
      <c r="G6620">
        <v>3</v>
      </c>
      <c r="H6620">
        <v>1</v>
      </c>
      <c r="I6620">
        <v>56</v>
      </c>
      <c r="J6620">
        <v>4</v>
      </c>
      <c r="K6620">
        <v>206.06</v>
      </c>
      <c r="L6620" t="str">
        <f t="shared" si="618"/>
        <v/>
      </c>
      <c r="M6620">
        <v>2</v>
      </c>
      <c r="N6620" t="str">
        <f t="shared" si="619"/>
        <v/>
      </c>
      <c r="O6620">
        <v>23</v>
      </c>
      <c r="P6620" s="11">
        <v>0.33333333333333298</v>
      </c>
      <c r="Q6620" s="11">
        <v>7.1428571428571397E-2</v>
      </c>
      <c r="R6620" s="12">
        <v>103.03</v>
      </c>
      <c r="S6620" t="s">
        <v>22</v>
      </c>
      <c r="T6620">
        <v>0</v>
      </c>
      <c r="U6620">
        <f t="shared" si="620"/>
        <v>4</v>
      </c>
      <c r="V6620">
        <f t="shared" si="621"/>
        <v>1</v>
      </c>
      <c r="W6620">
        <f t="shared" si="622"/>
        <v>3</v>
      </c>
      <c r="X6620" t="str">
        <f t="shared" si="623"/>
        <v>413</v>
      </c>
      <c r="Y6620" t="str">
        <f>IF(Table1[[#This Row],[RFM_Score]]="555","Champion", IF(AND(J6620&gt;=4,V6620&gt;=4),"Loyal", IF(U6620&lt;=2,"At Risk", IF(W6620&gt;=4,"Potential Loyalist","Others"))))</f>
        <v>Others</v>
      </c>
    </row>
    <row r="6621" spans="1:25">
      <c r="A6621" t="s">
        <v>6467</v>
      </c>
      <c r="B6621">
        <v>27</v>
      </c>
      <c r="C6621" t="s">
        <v>24</v>
      </c>
      <c r="D6621" t="s">
        <v>29</v>
      </c>
      <c r="E6621" s="6" t="s">
        <v>18691</v>
      </c>
      <c r="F6621" t="s">
        <v>60</v>
      </c>
      <c r="G6621">
        <v>2</v>
      </c>
      <c r="H6621">
        <v>2</v>
      </c>
      <c r="I6621">
        <v>60</v>
      </c>
      <c r="J6621">
        <v>1</v>
      </c>
      <c r="K6621">
        <v>205.96</v>
      </c>
      <c r="L6621" t="str">
        <f t="shared" si="618"/>
        <v/>
      </c>
      <c r="M6621">
        <v>2</v>
      </c>
      <c r="N6621" t="str">
        <f t="shared" si="619"/>
        <v/>
      </c>
      <c r="O6621">
        <v>17</v>
      </c>
      <c r="P6621" s="11">
        <v>1</v>
      </c>
      <c r="Q6621" s="11">
        <v>1.6666666666666601E-2</v>
      </c>
      <c r="R6621" s="12">
        <v>102.98</v>
      </c>
      <c r="S6621" t="s">
        <v>22</v>
      </c>
      <c r="T6621">
        <v>0</v>
      </c>
      <c r="U6621">
        <f t="shared" si="620"/>
        <v>5</v>
      </c>
      <c r="V6621">
        <f t="shared" si="621"/>
        <v>1</v>
      </c>
      <c r="W6621">
        <f t="shared" si="622"/>
        <v>3</v>
      </c>
      <c r="X6621" t="str">
        <f t="shared" si="623"/>
        <v>513</v>
      </c>
      <c r="Y6621" t="str">
        <f>IF(Table1[[#This Row],[RFM_Score]]="555","Champion", IF(AND(J6621&gt;=4,V6621&gt;=4),"Loyal", IF(U6621&lt;=2,"At Risk", IF(W6621&gt;=4,"Potential Loyalist","Others"))))</f>
        <v>Others</v>
      </c>
    </row>
    <row r="6622" spans="1:25">
      <c r="A6622" t="s">
        <v>9273</v>
      </c>
      <c r="B6622">
        <v>41</v>
      </c>
      <c r="C6622" t="s">
        <v>24</v>
      </c>
      <c r="D6622" t="s">
        <v>46</v>
      </c>
      <c r="E6622" s="6" t="s">
        <v>18692</v>
      </c>
      <c r="F6622" t="s">
        <v>21</v>
      </c>
      <c r="G6622">
        <v>2</v>
      </c>
      <c r="H6622">
        <v>1</v>
      </c>
      <c r="I6622">
        <v>43</v>
      </c>
      <c r="J6622">
        <v>2</v>
      </c>
      <c r="K6622">
        <v>205.55</v>
      </c>
      <c r="L6622" t="str">
        <f t="shared" si="618"/>
        <v/>
      </c>
      <c r="M6622">
        <v>2</v>
      </c>
      <c r="N6622" t="str">
        <f t="shared" si="619"/>
        <v/>
      </c>
      <c r="O6622">
        <v>12</v>
      </c>
      <c r="P6622" s="11">
        <v>0.5</v>
      </c>
      <c r="Q6622" s="11">
        <v>4.6511627906976702E-2</v>
      </c>
      <c r="R6622" s="12">
        <v>102.77500000000001</v>
      </c>
      <c r="S6622" t="s">
        <v>22</v>
      </c>
      <c r="T6622">
        <v>0</v>
      </c>
      <c r="U6622">
        <f t="shared" si="620"/>
        <v>5</v>
      </c>
      <c r="V6622">
        <f t="shared" si="621"/>
        <v>1</v>
      </c>
      <c r="W6622">
        <f t="shared" si="622"/>
        <v>3</v>
      </c>
      <c r="X6622" t="str">
        <f t="shared" si="623"/>
        <v>513</v>
      </c>
      <c r="Y6622" t="str">
        <f>IF(Table1[[#This Row],[RFM_Score]]="555","Champion", IF(AND(J6622&gt;=4,V6622&gt;=4),"Loyal", IF(U6622&lt;=2,"At Risk", IF(W6622&gt;=4,"Potential Loyalist","Others"))))</f>
        <v>Others</v>
      </c>
    </row>
    <row r="6623" spans="1:25">
      <c r="A6623" t="s">
        <v>771</v>
      </c>
      <c r="B6623">
        <v>47</v>
      </c>
      <c r="C6623" t="s">
        <v>24</v>
      </c>
      <c r="D6623" t="s">
        <v>29</v>
      </c>
      <c r="E6623" s="6" t="s">
        <v>18693</v>
      </c>
      <c r="F6623" t="s">
        <v>62</v>
      </c>
      <c r="G6623">
        <v>1</v>
      </c>
      <c r="H6623">
        <v>0</v>
      </c>
      <c r="I6623">
        <v>49</v>
      </c>
      <c r="J6623">
        <v>2</v>
      </c>
      <c r="K6623">
        <v>205.28</v>
      </c>
      <c r="L6623" t="str">
        <f t="shared" si="618"/>
        <v/>
      </c>
      <c r="M6623">
        <v>2</v>
      </c>
      <c r="N6623" t="str">
        <f t="shared" si="619"/>
        <v/>
      </c>
      <c r="O6623">
        <v>36</v>
      </c>
      <c r="P6623" s="11">
        <v>0</v>
      </c>
      <c r="Q6623" s="11">
        <v>4.08163265306122E-2</v>
      </c>
      <c r="R6623" s="12">
        <v>102.64</v>
      </c>
      <c r="S6623" t="s">
        <v>22</v>
      </c>
      <c r="T6623">
        <v>0</v>
      </c>
      <c r="U6623">
        <f t="shared" si="620"/>
        <v>4</v>
      </c>
      <c r="V6623">
        <f t="shared" si="621"/>
        <v>1</v>
      </c>
      <c r="W6623">
        <f t="shared" si="622"/>
        <v>3</v>
      </c>
      <c r="X6623" t="str">
        <f t="shared" si="623"/>
        <v>413</v>
      </c>
      <c r="Y6623" t="str">
        <f>IF(Table1[[#This Row],[RFM_Score]]="555","Champion", IF(AND(J6623&gt;=4,V6623&gt;=4),"Loyal", IF(U6623&lt;=2,"At Risk", IF(W6623&gt;=4,"Potential Loyalist","Others"))))</f>
        <v>Others</v>
      </c>
    </row>
    <row r="6624" spans="1:25">
      <c r="A6624" t="s">
        <v>4313</v>
      </c>
      <c r="B6624">
        <v>27</v>
      </c>
      <c r="C6624" t="s">
        <v>33</v>
      </c>
      <c r="D6624" t="s">
        <v>29</v>
      </c>
      <c r="E6624" s="6" t="s">
        <v>18694</v>
      </c>
      <c r="F6624" t="s">
        <v>60</v>
      </c>
      <c r="G6624">
        <v>0</v>
      </c>
      <c r="H6624">
        <v>0</v>
      </c>
      <c r="I6624">
        <v>52</v>
      </c>
      <c r="J6624">
        <v>1</v>
      </c>
      <c r="K6624">
        <v>204.97</v>
      </c>
      <c r="L6624" t="str">
        <f t="shared" si="618"/>
        <v/>
      </c>
      <c r="M6624">
        <v>2</v>
      </c>
      <c r="N6624" t="str">
        <f t="shared" si="619"/>
        <v/>
      </c>
      <c r="O6624">
        <v>0</v>
      </c>
      <c r="P6624" s="11">
        <v>0</v>
      </c>
      <c r="Q6624" s="11">
        <v>1.9230769230769201E-2</v>
      </c>
      <c r="R6624" s="12">
        <v>102.485</v>
      </c>
      <c r="S6624" t="s">
        <v>22</v>
      </c>
      <c r="T6624">
        <v>0</v>
      </c>
      <c r="U6624">
        <f t="shared" si="620"/>
        <v>5</v>
      </c>
      <c r="V6624">
        <f t="shared" si="621"/>
        <v>1</v>
      </c>
      <c r="W6624">
        <f t="shared" si="622"/>
        <v>3</v>
      </c>
      <c r="X6624" t="str">
        <f t="shared" si="623"/>
        <v>513</v>
      </c>
      <c r="Y6624" t="str">
        <f>IF(Table1[[#This Row],[RFM_Score]]="555","Champion", IF(AND(J6624&gt;=4,V6624&gt;=4),"Loyal", IF(U6624&lt;=2,"At Risk", IF(W6624&gt;=4,"Potential Loyalist","Others"))))</f>
        <v>Others</v>
      </c>
    </row>
    <row r="6625" spans="1:25">
      <c r="A6625" t="s">
        <v>4733</v>
      </c>
      <c r="B6625">
        <v>41</v>
      </c>
      <c r="C6625" t="s">
        <v>19</v>
      </c>
      <c r="D6625" t="s">
        <v>25</v>
      </c>
      <c r="E6625" s="6" t="s">
        <v>18695</v>
      </c>
      <c r="F6625" t="s">
        <v>26</v>
      </c>
      <c r="G6625">
        <v>1</v>
      </c>
      <c r="H6625">
        <v>1</v>
      </c>
      <c r="I6625">
        <v>57</v>
      </c>
      <c r="J6625">
        <v>5</v>
      </c>
      <c r="K6625">
        <v>204.59</v>
      </c>
      <c r="L6625" t="str">
        <f t="shared" si="618"/>
        <v/>
      </c>
      <c r="M6625">
        <v>2</v>
      </c>
      <c r="N6625" t="str">
        <f t="shared" si="619"/>
        <v/>
      </c>
      <c r="O6625">
        <v>2</v>
      </c>
      <c r="P6625" s="11">
        <v>1</v>
      </c>
      <c r="Q6625" s="11">
        <v>8.7719298245614002E-2</v>
      </c>
      <c r="R6625" s="12">
        <v>102.295</v>
      </c>
      <c r="S6625" t="s">
        <v>22</v>
      </c>
      <c r="T6625">
        <v>0</v>
      </c>
      <c r="U6625">
        <f t="shared" si="620"/>
        <v>5</v>
      </c>
      <c r="V6625">
        <f t="shared" si="621"/>
        <v>1</v>
      </c>
      <c r="W6625">
        <f t="shared" si="622"/>
        <v>3</v>
      </c>
      <c r="X6625" t="str">
        <f t="shared" si="623"/>
        <v>513</v>
      </c>
      <c r="Y6625" t="str">
        <f>IF(Table1[[#This Row],[RFM_Score]]="555","Champion", IF(AND(J6625&gt;=4,V6625&gt;=4),"Loyal", IF(U6625&lt;=2,"At Risk", IF(W6625&gt;=4,"Potential Loyalist","Others"))))</f>
        <v>Others</v>
      </c>
    </row>
    <row r="6626" spans="1:25">
      <c r="A6626" t="s">
        <v>3300</v>
      </c>
      <c r="B6626">
        <v>49</v>
      </c>
      <c r="C6626" t="s">
        <v>19</v>
      </c>
      <c r="D6626" t="s">
        <v>25</v>
      </c>
      <c r="E6626" s="6" t="s">
        <v>18696</v>
      </c>
      <c r="F6626" t="s">
        <v>37</v>
      </c>
      <c r="G6626">
        <v>4</v>
      </c>
      <c r="H6626">
        <v>1</v>
      </c>
      <c r="I6626">
        <v>46</v>
      </c>
      <c r="J6626">
        <v>4</v>
      </c>
      <c r="K6626">
        <v>204.52</v>
      </c>
      <c r="L6626" t="str">
        <f t="shared" si="618"/>
        <v/>
      </c>
      <c r="M6626">
        <v>2</v>
      </c>
      <c r="N6626" t="str">
        <f t="shared" si="619"/>
        <v/>
      </c>
      <c r="O6626">
        <v>13</v>
      </c>
      <c r="P6626" s="11">
        <v>0.25</v>
      </c>
      <c r="Q6626" s="11">
        <v>8.6956521739130405E-2</v>
      </c>
      <c r="R6626" s="12">
        <v>102.26</v>
      </c>
      <c r="S6626" t="s">
        <v>22</v>
      </c>
      <c r="T6626">
        <v>0</v>
      </c>
      <c r="U6626">
        <f t="shared" si="620"/>
        <v>5</v>
      </c>
      <c r="V6626">
        <f t="shared" si="621"/>
        <v>1</v>
      </c>
      <c r="W6626">
        <f t="shared" si="622"/>
        <v>3</v>
      </c>
      <c r="X6626" t="str">
        <f t="shared" si="623"/>
        <v>513</v>
      </c>
      <c r="Y6626" t="str">
        <f>IF(Table1[[#This Row],[RFM_Score]]="555","Champion", IF(AND(J6626&gt;=4,V6626&gt;=4),"Loyal", IF(U6626&lt;=2,"At Risk", IF(W6626&gt;=4,"Potential Loyalist","Others"))))</f>
        <v>Others</v>
      </c>
    </row>
    <row r="6627" spans="1:25">
      <c r="A6627" t="s">
        <v>5206</v>
      </c>
      <c r="B6627">
        <v>21</v>
      </c>
      <c r="C6627" t="s">
        <v>19</v>
      </c>
      <c r="D6627" t="s">
        <v>20</v>
      </c>
      <c r="E6627" s="6" t="s">
        <v>18697</v>
      </c>
      <c r="F6627" t="s">
        <v>30</v>
      </c>
      <c r="G6627">
        <v>2</v>
      </c>
      <c r="H6627">
        <v>0</v>
      </c>
      <c r="I6627">
        <v>54</v>
      </c>
      <c r="J6627">
        <v>1</v>
      </c>
      <c r="K6627">
        <v>204.47</v>
      </c>
      <c r="L6627" t="str">
        <f t="shared" si="618"/>
        <v/>
      </c>
      <c r="M6627">
        <v>2</v>
      </c>
      <c r="N6627" t="str">
        <f t="shared" si="619"/>
        <v/>
      </c>
      <c r="O6627">
        <v>6</v>
      </c>
      <c r="P6627" s="11">
        <v>0</v>
      </c>
      <c r="Q6627" s="11">
        <v>1.85185185185185E-2</v>
      </c>
      <c r="R6627" s="12">
        <v>102.235</v>
      </c>
      <c r="S6627" t="s">
        <v>22</v>
      </c>
      <c r="T6627">
        <v>0</v>
      </c>
      <c r="U6627">
        <f t="shared" si="620"/>
        <v>5</v>
      </c>
      <c r="V6627">
        <f t="shared" si="621"/>
        <v>1</v>
      </c>
      <c r="W6627">
        <f t="shared" si="622"/>
        <v>3</v>
      </c>
      <c r="X6627" t="str">
        <f t="shared" si="623"/>
        <v>513</v>
      </c>
      <c r="Y6627" t="str">
        <f>IF(Table1[[#This Row],[RFM_Score]]="555","Champion", IF(AND(J6627&gt;=4,V6627&gt;=4),"Loyal", IF(U6627&lt;=2,"At Risk", IF(W6627&gt;=4,"Potential Loyalist","Others"))))</f>
        <v>Others</v>
      </c>
    </row>
    <row r="6628" spans="1:25">
      <c r="A6628" t="s">
        <v>8368</v>
      </c>
      <c r="B6628">
        <v>48</v>
      </c>
      <c r="C6628" t="s">
        <v>19</v>
      </c>
      <c r="D6628" t="s">
        <v>20</v>
      </c>
      <c r="E6628" s="6" t="s">
        <v>18698</v>
      </c>
      <c r="F6628" t="s">
        <v>21</v>
      </c>
      <c r="G6628">
        <v>5</v>
      </c>
      <c r="H6628">
        <v>1</v>
      </c>
      <c r="I6628">
        <v>52</v>
      </c>
      <c r="J6628">
        <v>4</v>
      </c>
      <c r="K6628">
        <v>203.84</v>
      </c>
      <c r="L6628" t="str">
        <f t="shared" si="618"/>
        <v/>
      </c>
      <c r="M6628">
        <v>2</v>
      </c>
      <c r="N6628" t="str">
        <f t="shared" si="619"/>
        <v/>
      </c>
      <c r="O6628">
        <v>11</v>
      </c>
      <c r="P6628" s="11">
        <v>0.2</v>
      </c>
      <c r="Q6628" s="11">
        <v>7.69230769230769E-2</v>
      </c>
      <c r="R6628" s="12">
        <v>101.92</v>
      </c>
      <c r="S6628" t="s">
        <v>22</v>
      </c>
      <c r="T6628">
        <v>0</v>
      </c>
      <c r="U6628">
        <f t="shared" si="620"/>
        <v>5</v>
      </c>
      <c r="V6628">
        <f t="shared" si="621"/>
        <v>1</v>
      </c>
      <c r="W6628">
        <f t="shared" si="622"/>
        <v>3</v>
      </c>
      <c r="X6628" t="str">
        <f t="shared" si="623"/>
        <v>513</v>
      </c>
      <c r="Y6628" t="str">
        <f>IF(Table1[[#This Row],[RFM_Score]]="555","Champion", IF(AND(J6628&gt;=4,V6628&gt;=4),"Loyal", IF(U6628&lt;=2,"At Risk", IF(W6628&gt;=4,"Potential Loyalist","Others"))))</f>
        <v>Others</v>
      </c>
    </row>
    <row r="6629" spans="1:25">
      <c r="A6629" t="s">
        <v>6740</v>
      </c>
      <c r="B6629">
        <v>18</v>
      </c>
      <c r="C6629" t="s">
        <v>24</v>
      </c>
      <c r="D6629" t="s">
        <v>35</v>
      </c>
      <c r="E6629" s="6" t="s">
        <v>18699</v>
      </c>
      <c r="F6629" t="s">
        <v>26</v>
      </c>
      <c r="G6629">
        <v>3</v>
      </c>
      <c r="H6629">
        <v>1</v>
      </c>
      <c r="I6629">
        <v>47</v>
      </c>
      <c r="J6629">
        <v>3</v>
      </c>
      <c r="K6629">
        <v>203.83</v>
      </c>
      <c r="L6629" t="str">
        <f t="shared" si="618"/>
        <v/>
      </c>
      <c r="M6629">
        <v>2</v>
      </c>
      <c r="N6629" t="str">
        <f t="shared" si="619"/>
        <v/>
      </c>
      <c r="O6629">
        <v>34</v>
      </c>
      <c r="P6629" s="11">
        <v>0.33333333333333298</v>
      </c>
      <c r="Q6629" s="11">
        <v>6.3829787234042507E-2</v>
      </c>
      <c r="R6629" s="12">
        <v>101.91500000000001</v>
      </c>
      <c r="S6629" t="s">
        <v>22</v>
      </c>
      <c r="T6629">
        <v>0</v>
      </c>
      <c r="U6629">
        <f t="shared" si="620"/>
        <v>4</v>
      </c>
      <c r="V6629">
        <f t="shared" si="621"/>
        <v>1</v>
      </c>
      <c r="W6629">
        <f t="shared" si="622"/>
        <v>3</v>
      </c>
      <c r="X6629" t="str">
        <f t="shared" si="623"/>
        <v>413</v>
      </c>
      <c r="Y6629" t="str">
        <f>IF(Table1[[#This Row],[RFM_Score]]="555","Champion", IF(AND(J6629&gt;=4,V6629&gt;=4),"Loyal", IF(U6629&lt;=2,"At Risk", IF(W6629&gt;=4,"Potential Loyalist","Others"))))</f>
        <v>Others</v>
      </c>
    </row>
    <row r="6630" spans="1:25">
      <c r="A6630" t="s">
        <v>3164</v>
      </c>
      <c r="B6630">
        <v>50</v>
      </c>
      <c r="C6630" t="s">
        <v>19</v>
      </c>
      <c r="D6630" t="s">
        <v>25</v>
      </c>
      <c r="E6630" s="6" t="s">
        <v>18700</v>
      </c>
      <c r="F6630" t="s">
        <v>60</v>
      </c>
      <c r="G6630">
        <v>4</v>
      </c>
      <c r="H6630">
        <v>0</v>
      </c>
      <c r="I6630">
        <v>30</v>
      </c>
      <c r="J6630">
        <v>1</v>
      </c>
      <c r="K6630">
        <v>203.62</v>
      </c>
      <c r="L6630" t="str">
        <f t="shared" si="618"/>
        <v/>
      </c>
      <c r="M6630">
        <v>2</v>
      </c>
      <c r="N6630" t="str">
        <f t="shared" si="619"/>
        <v/>
      </c>
      <c r="O6630">
        <v>2</v>
      </c>
      <c r="P6630" s="11">
        <v>0</v>
      </c>
      <c r="Q6630" s="11">
        <v>3.3333333333333298E-2</v>
      </c>
      <c r="R6630" s="12">
        <v>101.81</v>
      </c>
      <c r="S6630" t="s">
        <v>22</v>
      </c>
      <c r="T6630">
        <v>0</v>
      </c>
      <c r="U6630">
        <f t="shared" si="620"/>
        <v>5</v>
      </c>
      <c r="V6630">
        <f t="shared" si="621"/>
        <v>1</v>
      </c>
      <c r="W6630">
        <f t="shared" si="622"/>
        <v>3</v>
      </c>
      <c r="X6630" t="str">
        <f t="shared" si="623"/>
        <v>513</v>
      </c>
      <c r="Y6630" t="str">
        <f>IF(Table1[[#This Row],[RFM_Score]]="555","Champion", IF(AND(J6630&gt;=4,V6630&gt;=4),"Loyal", IF(U6630&lt;=2,"At Risk", IF(W6630&gt;=4,"Potential Loyalist","Others"))))</f>
        <v>Others</v>
      </c>
    </row>
    <row r="6631" spans="1:25">
      <c r="A6631" t="s">
        <v>1044</v>
      </c>
      <c r="B6631">
        <v>42</v>
      </c>
      <c r="C6631" t="s">
        <v>19</v>
      </c>
      <c r="D6631" t="s">
        <v>25</v>
      </c>
      <c r="E6631" s="6" t="s">
        <v>18701</v>
      </c>
      <c r="F6631" t="s">
        <v>62</v>
      </c>
      <c r="G6631">
        <v>5</v>
      </c>
      <c r="H6631">
        <v>2</v>
      </c>
      <c r="I6631">
        <v>62</v>
      </c>
      <c r="J6631">
        <v>3</v>
      </c>
      <c r="K6631">
        <v>203.44</v>
      </c>
      <c r="L6631" t="str">
        <f t="shared" si="618"/>
        <v/>
      </c>
      <c r="M6631">
        <v>2</v>
      </c>
      <c r="N6631" t="str">
        <f t="shared" si="619"/>
        <v/>
      </c>
      <c r="O6631">
        <v>65</v>
      </c>
      <c r="P6631" s="11">
        <v>0.4</v>
      </c>
      <c r="Q6631" s="11">
        <v>4.8387096774193498E-2</v>
      </c>
      <c r="R6631" s="12">
        <v>101.72</v>
      </c>
      <c r="S6631" t="s">
        <v>22</v>
      </c>
      <c r="T6631">
        <v>0</v>
      </c>
      <c r="U6631">
        <f t="shared" si="620"/>
        <v>3</v>
      </c>
      <c r="V6631">
        <f t="shared" si="621"/>
        <v>1</v>
      </c>
      <c r="W6631">
        <f t="shared" si="622"/>
        <v>3</v>
      </c>
      <c r="X6631" t="str">
        <f t="shared" si="623"/>
        <v>313</v>
      </c>
      <c r="Y6631" t="str">
        <f>IF(Table1[[#This Row],[RFM_Score]]="555","Champion", IF(AND(J6631&gt;=4,V6631&gt;=4),"Loyal", IF(U6631&lt;=2,"At Risk", IF(W6631&gt;=4,"Potential Loyalist","Others"))))</f>
        <v>Others</v>
      </c>
    </row>
    <row r="6632" spans="1:25">
      <c r="A6632" t="s">
        <v>1644</v>
      </c>
      <c r="B6632">
        <v>54</v>
      </c>
      <c r="C6632" t="s">
        <v>24</v>
      </c>
      <c r="D6632" t="s">
        <v>46</v>
      </c>
      <c r="E6632" s="6" t="s">
        <v>18702</v>
      </c>
      <c r="F6632" t="s">
        <v>26</v>
      </c>
      <c r="G6632">
        <v>3</v>
      </c>
      <c r="H6632">
        <v>1</v>
      </c>
      <c r="I6632">
        <v>53</v>
      </c>
      <c r="J6632">
        <v>5</v>
      </c>
      <c r="K6632">
        <v>203.09</v>
      </c>
      <c r="L6632" t="str">
        <f t="shared" si="618"/>
        <v/>
      </c>
      <c r="M6632">
        <v>2</v>
      </c>
      <c r="N6632" t="str">
        <f t="shared" si="619"/>
        <v/>
      </c>
      <c r="O6632">
        <v>11</v>
      </c>
      <c r="P6632" s="11">
        <v>0.33333333333333298</v>
      </c>
      <c r="Q6632" s="11">
        <v>9.4339622641509399E-2</v>
      </c>
      <c r="R6632" s="12">
        <v>101.545</v>
      </c>
      <c r="S6632" t="s">
        <v>22</v>
      </c>
      <c r="T6632">
        <v>0</v>
      </c>
      <c r="U6632">
        <f t="shared" si="620"/>
        <v>5</v>
      </c>
      <c r="V6632">
        <f t="shared" si="621"/>
        <v>1</v>
      </c>
      <c r="W6632">
        <f t="shared" si="622"/>
        <v>3</v>
      </c>
      <c r="X6632" t="str">
        <f t="shared" si="623"/>
        <v>513</v>
      </c>
      <c r="Y6632" t="str">
        <f>IF(Table1[[#This Row],[RFM_Score]]="555","Champion", IF(AND(J6632&gt;=4,V6632&gt;=4),"Loyal", IF(U6632&lt;=2,"At Risk", IF(W6632&gt;=4,"Potential Loyalist","Others"))))</f>
        <v>Others</v>
      </c>
    </row>
    <row r="6633" spans="1:25">
      <c r="A6633" t="s">
        <v>9283</v>
      </c>
      <c r="B6633">
        <v>39</v>
      </c>
      <c r="C6633" t="s">
        <v>19</v>
      </c>
      <c r="D6633" t="s">
        <v>29</v>
      </c>
      <c r="E6633" s="6" t="s">
        <v>18703</v>
      </c>
      <c r="F6633" t="s">
        <v>62</v>
      </c>
      <c r="G6633">
        <v>1</v>
      </c>
      <c r="H6633">
        <v>0</v>
      </c>
      <c r="I6633">
        <v>51</v>
      </c>
      <c r="J6633">
        <v>2</v>
      </c>
      <c r="K6633">
        <v>203.06</v>
      </c>
      <c r="L6633" t="str">
        <f t="shared" si="618"/>
        <v/>
      </c>
      <c r="M6633">
        <v>2</v>
      </c>
      <c r="N6633" t="str">
        <f t="shared" si="619"/>
        <v/>
      </c>
      <c r="O6633">
        <v>21</v>
      </c>
      <c r="P6633" s="11">
        <v>0</v>
      </c>
      <c r="Q6633" s="11">
        <v>3.9215686274509803E-2</v>
      </c>
      <c r="R6633" s="12">
        <v>101.53</v>
      </c>
      <c r="S6633" t="s">
        <v>22</v>
      </c>
      <c r="T6633">
        <v>0</v>
      </c>
      <c r="U6633">
        <f t="shared" si="620"/>
        <v>4</v>
      </c>
      <c r="V6633">
        <f t="shared" si="621"/>
        <v>1</v>
      </c>
      <c r="W6633">
        <f t="shared" si="622"/>
        <v>3</v>
      </c>
      <c r="X6633" t="str">
        <f t="shared" si="623"/>
        <v>413</v>
      </c>
      <c r="Y6633" t="str">
        <f>IF(Table1[[#This Row],[RFM_Score]]="555","Champion", IF(AND(J6633&gt;=4,V6633&gt;=4),"Loyal", IF(U6633&lt;=2,"At Risk", IF(W6633&gt;=4,"Potential Loyalist","Others"))))</f>
        <v>Others</v>
      </c>
    </row>
    <row r="6634" spans="1:25">
      <c r="A6634" t="s">
        <v>2561</v>
      </c>
      <c r="B6634">
        <v>46</v>
      </c>
      <c r="C6634" t="s">
        <v>24</v>
      </c>
      <c r="D6634" t="s">
        <v>20</v>
      </c>
      <c r="E6634" s="6" t="s">
        <v>18704</v>
      </c>
      <c r="F6634" t="s">
        <v>26</v>
      </c>
      <c r="G6634">
        <v>2</v>
      </c>
      <c r="H6634">
        <v>0</v>
      </c>
      <c r="I6634">
        <v>60</v>
      </c>
      <c r="J6634">
        <v>3</v>
      </c>
      <c r="K6634">
        <v>202.63</v>
      </c>
      <c r="L6634" t="str">
        <f t="shared" si="618"/>
        <v/>
      </c>
      <c r="M6634">
        <v>2</v>
      </c>
      <c r="N6634" t="str">
        <f t="shared" si="619"/>
        <v/>
      </c>
      <c r="O6634">
        <v>30</v>
      </c>
      <c r="P6634" s="11">
        <v>0</v>
      </c>
      <c r="Q6634" s="11">
        <v>0.05</v>
      </c>
      <c r="R6634" s="12">
        <v>101.315</v>
      </c>
      <c r="S6634" t="s">
        <v>22</v>
      </c>
      <c r="T6634">
        <v>1</v>
      </c>
      <c r="U6634">
        <f t="shared" si="620"/>
        <v>4</v>
      </c>
      <c r="V6634">
        <f t="shared" si="621"/>
        <v>1</v>
      </c>
      <c r="W6634">
        <f t="shared" si="622"/>
        <v>3</v>
      </c>
      <c r="X6634" t="str">
        <f t="shared" si="623"/>
        <v>413</v>
      </c>
      <c r="Y6634" t="str">
        <f>IF(Table1[[#This Row],[RFM_Score]]="555","Champion", IF(AND(J6634&gt;=4,V6634&gt;=4),"Loyal", IF(U6634&lt;=2,"At Risk", IF(W6634&gt;=4,"Potential Loyalist","Others"))))</f>
        <v>Others</v>
      </c>
    </row>
    <row r="6635" spans="1:25">
      <c r="A6635" t="s">
        <v>121</v>
      </c>
      <c r="B6635">
        <v>25</v>
      </c>
      <c r="C6635" t="s">
        <v>24</v>
      </c>
      <c r="D6635" t="s">
        <v>29</v>
      </c>
      <c r="E6635" s="6" t="s">
        <v>18705</v>
      </c>
      <c r="F6635" t="s">
        <v>37</v>
      </c>
      <c r="G6635">
        <v>4</v>
      </c>
      <c r="H6635">
        <v>1</v>
      </c>
      <c r="I6635">
        <v>72</v>
      </c>
      <c r="J6635">
        <v>7</v>
      </c>
      <c r="K6635">
        <v>202.61</v>
      </c>
      <c r="L6635" t="str">
        <f t="shared" si="618"/>
        <v/>
      </c>
      <c r="M6635">
        <v>2</v>
      </c>
      <c r="N6635" t="str">
        <f t="shared" si="619"/>
        <v/>
      </c>
      <c r="O6635">
        <v>9</v>
      </c>
      <c r="P6635" s="11">
        <v>0.25</v>
      </c>
      <c r="Q6635" s="11">
        <v>9.7222222222222196E-2</v>
      </c>
      <c r="R6635" s="12">
        <v>101.30500000000001</v>
      </c>
      <c r="S6635" t="s">
        <v>22</v>
      </c>
      <c r="T6635">
        <v>0</v>
      </c>
      <c r="U6635">
        <f t="shared" si="620"/>
        <v>5</v>
      </c>
      <c r="V6635">
        <f t="shared" si="621"/>
        <v>1</v>
      </c>
      <c r="W6635">
        <f t="shared" si="622"/>
        <v>3</v>
      </c>
      <c r="X6635" t="str">
        <f t="shared" si="623"/>
        <v>513</v>
      </c>
      <c r="Y6635" t="str">
        <f>IF(Table1[[#This Row],[RFM_Score]]="555","Champion", IF(AND(J6635&gt;=4,V6635&gt;=4),"Loyal", IF(U6635&lt;=2,"At Risk", IF(W6635&gt;=4,"Potential Loyalist","Others"))))</f>
        <v>Others</v>
      </c>
    </row>
    <row r="6636" spans="1:25">
      <c r="A6636" t="s">
        <v>7764</v>
      </c>
      <c r="B6636">
        <v>18</v>
      </c>
      <c r="C6636" t="s">
        <v>24</v>
      </c>
      <c r="D6636" t="s">
        <v>20</v>
      </c>
      <c r="E6636" s="6" t="s">
        <v>18706</v>
      </c>
      <c r="F6636" t="s">
        <v>37</v>
      </c>
      <c r="G6636">
        <v>2</v>
      </c>
      <c r="H6636">
        <v>0</v>
      </c>
      <c r="I6636">
        <v>47</v>
      </c>
      <c r="J6636">
        <v>6</v>
      </c>
      <c r="K6636">
        <v>202.57</v>
      </c>
      <c r="L6636" t="str">
        <f t="shared" si="618"/>
        <v/>
      </c>
      <c r="M6636">
        <v>2</v>
      </c>
      <c r="N6636" t="str">
        <f t="shared" si="619"/>
        <v/>
      </c>
      <c r="O6636">
        <v>6</v>
      </c>
      <c r="P6636" s="11">
        <v>0</v>
      </c>
      <c r="Q6636" s="11">
        <v>0.12765957446808501</v>
      </c>
      <c r="R6636" s="12">
        <v>101.285</v>
      </c>
      <c r="S6636" t="s">
        <v>22</v>
      </c>
      <c r="T6636">
        <v>0</v>
      </c>
      <c r="U6636">
        <f t="shared" si="620"/>
        <v>5</v>
      </c>
      <c r="V6636">
        <f t="shared" si="621"/>
        <v>1</v>
      </c>
      <c r="W6636">
        <f t="shared" si="622"/>
        <v>3</v>
      </c>
      <c r="X6636" t="str">
        <f t="shared" si="623"/>
        <v>513</v>
      </c>
      <c r="Y6636" t="str">
        <f>IF(Table1[[#This Row],[RFM_Score]]="555","Champion", IF(AND(J6636&gt;=4,V6636&gt;=4),"Loyal", IF(U6636&lt;=2,"At Risk", IF(W6636&gt;=4,"Potential Loyalist","Others"))))</f>
        <v>Others</v>
      </c>
    </row>
    <row r="6637" spans="1:25">
      <c r="A6637" t="s">
        <v>7408</v>
      </c>
      <c r="B6637">
        <v>35</v>
      </c>
      <c r="C6637" t="s">
        <v>33</v>
      </c>
      <c r="D6637" t="s">
        <v>49</v>
      </c>
      <c r="E6637" s="6" t="s">
        <v>18707</v>
      </c>
      <c r="F6637" t="s">
        <v>30</v>
      </c>
      <c r="G6637">
        <v>2</v>
      </c>
      <c r="H6637">
        <v>0</v>
      </c>
      <c r="I6637">
        <v>47</v>
      </c>
      <c r="J6637">
        <v>1</v>
      </c>
      <c r="K6637">
        <v>201.21</v>
      </c>
      <c r="L6637" t="str">
        <f t="shared" si="618"/>
        <v/>
      </c>
      <c r="M6637">
        <v>2</v>
      </c>
      <c r="N6637" t="str">
        <f t="shared" si="619"/>
        <v/>
      </c>
      <c r="O6637">
        <v>73</v>
      </c>
      <c r="P6637" s="11">
        <v>0</v>
      </c>
      <c r="Q6637" s="11">
        <v>2.1276595744680799E-2</v>
      </c>
      <c r="R6637" s="12">
        <v>100.605</v>
      </c>
      <c r="S6637" t="s">
        <v>22</v>
      </c>
      <c r="T6637">
        <v>0</v>
      </c>
      <c r="U6637">
        <f t="shared" si="620"/>
        <v>2</v>
      </c>
      <c r="V6637">
        <f t="shared" si="621"/>
        <v>1</v>
      </c>
      <c r="W6637">
        <f t="shared" si="622"/>
        <v>3</v>
      </c>
      <c r="X6637" t="str">
        <f t="shared" si="623"/>
        <v>213</v>
      </c>
      <c r="Y6637" t="str">
        <f>IF(Table1[[#This Row],[RFM_Score]]="555","Champion", IF(AND(J6637&gt;=4,V6637&gt;=4),"Loyal", IF(U6637&lt;=2,"At Risk", IF(W6637&gt;=4,"Potential Loyalist","Others"))))</f>
        <v>At Risk</v>
      </c>
    </row>
    <row r="6638" spans="1:25">
      <c r="A6638" t="s">
        <v>3703</v>
      </c>
      <c r="B6638">
        <v>43</v>
      </c>
      <c r="C6638" t="s">
        <v>24</v>
      </c>
      <c r="D6638" t="s">
        <v>41</v>
      </c>
      <c r="E6638" s="6" t="s">
        <v>18708</v>
      </c>
      <c r="F6638" t="s">
        <v>37</v>
      </c>
      <c r="G6638">
        <v>6</v>
      </c>
      <c r="H6638">
        <v>5</v>
      </c>
      <c r="I6638">
        <v>61</v>
      </c>
      <c r="J6638">
        <v>4</v>
      </c>
      <c r="K6638">
        <v>200.93</v>
      </c>
      <c r="L6638" t="str">
        <f t="shared" si="618"/>
        <v/>
      </c>
      <c r="M6638">
        <v>2</v>
      </c>
      <c r="N6638" t="str">
        <f t="shared" si="619"/>
        <v/>
      </c>
      <c r="O6638">
        <v>12</v>
      </c>
      <c r="P6638" s="11">
        <v>0.83333333333333304</v>
      </c>
      <c r="Q6638" s="11">
        <v>6.5573770491803199E-2</v>
      </c>
      <c r="R6638" s="12">
        <v>100.465</v>
      </c>
      <c r="S6638" t="s">
        <v>22</v>
      </c>
      <c r="T6638">
        <v>0</v>
      </c>
      <c r="U6638">
        <f t="shared" si="620"/>
        <v>5</v>
      </c>
      <c r="V6638">
        <f t="shared" si="621"/>
        <v>1</v>
      </c>
      <c r="W6638">
        <f t="shared" si="622"/>
        <v>3</v>
      </c>
      <c r="X6638" t="str">
        <f t="shared" si="623"/>
        <v>513</v>
      </c>
      <c r="Y6638" t="str">
        <f>IF(Table1[[#This Row],[RFM_Score]]="555","Champion", IF(AND(J6638&gt;=4,V6638&gt;=4),"Loyal", IF(U6638&lt;=2,"At Risk", IF(W6638&gt;=4,"Potential Loyalist","Others"))))</f>
        <v>Others</v>
      </c>
    </row>
    <row r="6639" spans="1:25">
      <c r="A6639" t="s">
        <v>7788</v>
      </c>
      <c r="B6639">
        <v>38</v>
      </c>
      <c r="C6639" t="s">
        <v>19</v>
      </c>
      <c r="D6639" t="s">
        <v>41</v>
      </c>
      <c r="E6639" s="6" t="s">
        <v>18709</v>
      </c>
      <c r="F6639" t="s">
        <v>37</v>
      </c>
      <c r="G6639">
        <v>1</v>
      </c>
      <c r="H6639">
        <v>0</v>
      </c>
      <c r="I6639">
        <v>48</v>
      </c>
      <c r="J6639">
        <v>2</v>
      </c>
      <c r="K6639">
        <v>200.71</v>
      </c>
      <c r="L6639" t="str">
        <f t="shared" si="618"/>
        <v/>
      </c>
      <c r="M6639">
        <v>2</v>
      </c>
      <c r="N6639" t="str">
        <f t="shared" si="619"/>
        <v/>
      </c>
      <c r="O6639">
        <v>31</v>
      </c>
      <c r="P6639" s="11">
        <v>0</v>
      </c>
      <c r="Q6639" s="11">
        <v>4.1666666666666602E-2</v>
      </c>
      <c r="R6639" s="12">
        <v>100.355</v>
      </c>
      <c r="S6639" t="s">
        <v>22</v>
      </c>
      <c r="T6639">
        <v>0</v>
      </c>
      <c r="U6639">
        <f t="shared" si="620"/>
        <v>4</v>
      </c>
      <c r="V6639">
        <f t="shared" si="621"/>
        <v>1</v>
      </c>
      <c r="W6639">
        <f t="shared" si="622"/>
        <v>3</v>
      </c>
      <c r="X6639" t="str">
        <f t="shared" si="623"/>
        <v>413</v>
      </c>
      <c r="Y6639" t="str">
        <f>IF(Table1[[#This Row],[RFM_Score]]="555","Champion", IF(AND(J6639&gt;=4,V6639&gt;=4),"Loyal", IF(U6639&lt;=2,"At Risk", IF(W6639&gt;=4,"Potential Loyalist","Others"))))</f>
        <v>Others</v>
      </c>
    </row>
    <row r="6640" spans="1:25">
      <c r="A6640" t="s">
        <v>11198</v>
      </c>
      <c r="B6640">
        <v>23</v>
      </c>
      <c r="C6640" t="s">
        <v>24</v>
      </c>
      <c r="D6640" t="s">
        <v>35</v>
      </c>
      <c r="E6640" s="6" t="s">
        <v>18710</v>
      </c>
      <c r="F6640" t="s">
        <v>26</v>
      </c>
      <c r="G6640">
        <v>5</v>
      </c>
      <c r="H6640">
        <v>4</v>
      </c>
      <c r="I6640">
        <v>45</v>
      </c>
      <c r="J6640">
        <v>2</v>
      </c>
      <c r="K6640">
        <v>200.46</v>
      </c>
      <c r="L6640" t="str">
        <f t="shared" si="618"/>
        <v/>
      </c>
      <c r="M6640">
        <v>2</v>
      </c>
      <c r="N6640" t="str">
        <f t="shared" si="619"/>
        <v/>
      </c>
      <c r="O6640">
        <v>40</v>
      </c>
      <c r="P6640" s="11">
        <v>0.8</v>
      </c>
      <c r="Q6640" s="11">
        <v>4.4444444444444398E-2</v>
      </c>
      <c r="R6640" s="12">
        <v>100.23</v>
      </c>
      <c r="S6640" t="s">
        <v>22</v>
      </c>
      <c r="T6640">
        <v>0</v>
      </c>
      <c r="U6640">
        <f t="shared" si="620"/>
        <v>4</v>
      </c>
      <c r="V6640">
        <f t="shared" si="621"/>
        <v>1</v>
      </c>
      <c r="W6640">
        <f t="shared" si="622"/>
        <v>3</v>
      </c>
      <c r="X6640" t="str">
        <f t="shared" si="623"/>
        <v>413</v>
      </c>
      <c r="Y6640" t="str">
        <f>IF(Table1[[#This Row],[RFM_Score]]="555","Champion", IF(AND(J6640&gt;=4,V6640&gt;=4),"Loyal", IF(U6640&lt;=2,"At Risk", IF(W6640&gt;=4,"Potential Loyalist","Others"))))</f>
        <v>Others</v>
      </c>
    </row>
    <row r="6641" spans="1:25">
      <c r="A6641" t="s">
        <v>293</v>
      </c>
      <c r="B6641">
        <v>50</v>
      </c>
      <c r="C6641" t="s">
        <v>24</v>
      </c>
      <c r="D6641" t="s">
        <v>25</v>
      </c>
      <c r="E6641" s="6" t="s">
        <v>18711</v>
      </c>
      <c r="F6641" t="s">
        <v>37</v>
      </c>
      <c r="G6641">
        <v>3</v>
      </c>
      <c r="H6641">
        <v>0</v>
      </c>
      <c r="I6641">
        <v>59</v>
      </c>
      <c r="J6641">
        <v>5</v>
      </c>
      <c r="K6641">
        <v>200.44</v>
      </c>
      <c r="L6641" t="str">
        <f t="shared" si="618"/>
        <v/>
      </c>
      <c r="M6641">
        <v>2</v>
      </c>
      <c r="N6641" t="str">
        <f t="shared" si="619"/>
        <v/>
      </c>
      <c r="O6641">
        <v>47</v>
      </c>
      <c r="P6641" s="11">
        <v>0</v>
      </c>
      <c r="Q6641" s="11">
        <v>8.4745762711864403E-2</v>
      </c>
      <c r="R6641" s="12">
        <v>100.22</v>
      </c>
      <c r="S6641" t="s">
        <v>22</v>
      </c>
      <c r="T6641">
        <v>0</v>
      </c>
      <c r="U6641">
        <f t="shared" si="620"/>
        <v>3</v>
      </c>
      <c r="V6641">
        <f t="shared" si="621"/>
        <v>1</v>
      </c>
      <c r="W6641">
        <f t="shared" si="622"/>
        <v>3</v>
      </c>
      <c r="X6641" t="str">
        <f t="shared" si="623"/>
        <v>313</v>
      </c>
      <c r="Y6641" t="str">
        <f>IF(Table1[[#This Row],[RFM_Score]]="555","Champion", IF(AND(J6641&gt;=4,V6641&gt;=4),"Loyal", IF(U6641&lt;=2,"At Risk", IF(W6641&gt;=4,"Potential Loyalist","Others"))))</f>
        <v>Others</v>
      </c>
    </row>
    <row r="6642" spans="1:25">
      <c r="A6642" t="s">
        <v>10312</v>
      </c>
      <c r="B6642">
        <v>41</v>
      </c>
      <c r="C6642" t="s">
        <v>19</v>
      </c>
      <c r="D6642" t="s">
        <v>46</v>
      </c>
      <c r="E6642" s="6" t="s">
        <v>18712</v>
      </c>
      <c r="F6642" t="s">
        <v>26</v>
      </c>
      <c r="G6642">
        <v>2</v>
      </c>
      <c r="H6642">
        <v>0</v>
      </c>
      <c r="I6642">
        <v>36</v>
      </c>
      <c r="J6642">
        <v>2</v>
      </c>
      <c r="K6642">
        <v>200.26</v>
      </c>
      <c r="L6642" t="str">
        <f t="shared" si="618"/>
        <v/>
      </c>
      <c r="M6642">
        <v>2</v>
      </c>
      <c r="N6642" t="str">
        <f t="shared" si="619"/>
        <v/>
      </c>
      <c r="O6642">
        <v>13</v>
      </c>
      <c r="P6642" s="11">
        <v>0</v>
      </c>
      <c r="Q6642" s="11">
        <v>5.5555555555555497E-2</v>
      </c>
      <c r="R6642" s="12">
        <v>100.13</v>
      </c>
      <c r="S6642" t="s">
        <v>22</v>
      </c>
      <c r="T6642">
        <v>0</v>
      </c>
      <c r="U6642">
        <f t="shared" si="620"/>
        <v>5</v>
      </c>
      <c r="V6642">
        <f t="shared" si="621"/>
        <v>1</v>
      </c>
      <c r="W6642">
        <f t="shared" si="622"/>
        <v>3</v>
      </c>
      <c r="X6642" t="str">
        <f t="shared" si="623"/>
        <v>513</v>
      </c>
      <c r="Y6642" t="str">
        <f>IF(Table1[[#This Row],[RFM_Score]]="555","Champion", IF(AND(J6642&gt;=4,V6642&gt;=4),"Loyal", IF(U6642&lt;=2,"At Risk", IF(W6642&gt;=4,"Potential Loyalist","Others"))))</f>
        <v>Others</v>
      </c>
    </row>
    <row r="6643" spans="1:25">
      <c r="A6643" t="s">
        <v>2939</v>
      </c>
      <c r="B6643">
        <v>28</v>
      </c>
      <c r="C6643" t="s">
        <v>19</v>
      </c>
      <c r="D6643" t="s">
        <v>35</v>
      </c>
      <c r="E6643" s="6" t="s">
        <v>18713</v>
      </c>
      <c r="F6643" t="s">
        <v>60</v>
      </c>
      <c r="G6643">
        <v>2</v>
      </c>
      <c r="H6643">
        <v>1</v>
      </c>
      <c r="I6643">
        <v>47</v>
      </c>
      <c r="J6643">
        <v>0</v>
      </c>
      <c r="K6643">
        <v>200.04</v>
      </c>
      <c r="L6643" t="str">
        <f t="shared" si="618"/>
        <v/>
      </c>
      <c r="M6643">
        <v>2</v>
      </c>
      <c r="N6643" t="str">
        <f t="shared" si="619"/>
        <v/>
      </c>
      <c r="O6643">
        <v>0</v>
      </c>
      <c r="P6643" s="11">
        <v>0.5</v>
      </c>
      <c r="Q6643" s="11">
        <v>0</v>
      </c>
      <c r="R6643" s="12">
        <v>100.02</v>
      </c>
      <c r="S6643" t="s">
        <v>22</v>
      </c>
      <c r="T6643">
        <v>1</v>
      </c>
      <c r="U6643">
        <f t="shared" si="620"/>
        <v>5</v>
      </c>
      <c r="V6643">
        <f t="shared" si="621"/>
        <v>1</v>
      </c>
      <c r="W6643">
        <f t="shared" si="622"/>
        <v>3</v>
      </c>
      <c r="X6643" t="str">
        <f t="shared" si="623"/>
        <v>513</v>
      </c>
      <c r="Y6643" t="str">
        <f>IF(Table1[[#This Row],[RFM_Score]]="555","Champion", IF(AND(J6643&gt;=4,V6643&gt;=4),"Loyal", IF(U6643&lt;=2,"At Risk", IF(W6643&gt;=4,"Potential Loyalist","Others"))))</f>
        <v>Others</v>
      </c>
    </row>
    <row r="6644" spans="1:25">
      <c r="A6644" t="s">
        <v>11394</v>
      </c>
      <c r="B6644">
        <v>42</v>
      </c>
      <c r="C6644" t="s">
        <v>24</v>
      </c>
      <c r="D6644" t="s">
        <v>25</v>
      </c>
      <c r="E6644" s="6" t="s">
        <v>18714</v>
      </c>
      <c r="F6644" t="s">
        <v>26</v>
      </c>
      <c r="G6644">
        <v>5</v>
      </c>
      <c r="H6644">
        <v>1</v>
      </c>
      <c r="I6644">
        <v>57</v>
      </c>
      <c r="J6644">
        <v>4</v>
      </c>
      <c r="K6644">
        <v>199.84</v>
      </c>
      <c r="L6644" t="str">
        <f t="shared" si="618"/>
        <v/>
      </c>
      <c r="M6644">
        <v>2</v>
      </c>
      <c r="N6644" t="str">
        <f t="shared" si="619"/>
        <v/>
      </c>
      <c r="O6644">
        <v>15</v>
      </c>
      <c r="P6644" s="11">
        <v>0.2</v>
      </c>
      <c r="Q6644" s="11">
        <v>7.0175438596491196E-2</v>
      </c>
      <c r="R6644" s="12">
        <v>99.92</v>
      </c>
      <c r="S6644" t="s">
        <v>22</v>
      </c>
      <c r="T6644">
        <v>0</v>
      </c>
      <c r="U6644">
        <f t="shared" si="620"/>
        <v>5</v>
      </c>
      <c r="V6644">
        <f t="shared" si="621"/>
        <v>1</v>
      </c>
      <c r="W6644">
        <f t="shared" si="622"/>
        <v>3</v>
      </c>
      <c r="X6644" t="str">
        <f t="shared" si="623"/>
        <v>513</v>
      </c>
      <c r="Y6644" t="str">
        <f>IF(Table1[[#This Row],[RFM_Score]]="555","Champion", IF(AND(J6644&gt;=4,V6644&gt;=4),"Loyal", IF(U6644&lt;=2,"At Risk", IF(W6644&gt;=4,"Potential Loyalist","Others"))))</f>
        <v>Others</v>
      </c>
    </row>
    <row r="6645" spans="1:25">
      <c r="A6645" t="s">
        <v>3827</v>
      </c>
      <c r="B6645">
        <v>42</v>
      </c>
      <c r="C6645" t="s">
        <v>19</v>
      </c>
      <c r="D6645" t="s">
        <v>25</v>
      </c>
      <c r="E6645" s="6" t="s">
        <v>18715</v>
      </c>
      <c r="F6645" t="s">
        <v>37</v>
      </c>
      <c r="G6645">
        <v>4</v>
      </c>
      <c r="H6645">
        <v>1</v>
      </c>
      <c r="I6645">
        <v>37</v>
      </c>
      <c r="J6645">
        <v>1</v>
      </c>
      <c r="K6645">
        <v>199.4</v>
      </c>
      <c r="L6645" t="str">
        <f t="shared" si="618"/>
        <v/>
      </c>
      <c r="M6645">
        <v>2</v>
      </c>
      <c r="N6645" t="str">
        <f t="shared" si="619"/>
        <v/>
      </c>
      <c r="O6645">
        <v>25</v>
      </c>
      <c r="P6645" s="11">
        <v>0.25</v>
      </c>
      <c r="Q6645" s="11">
        <v>2.7027027027027001E-2</v>
      </c>
      <c r="R6645" s="12">
        <v>99.7</v>
      </c>
      <c r="S6645" t="s">
        <v>22</v>
      </c>
      <c r="T6645">
        <v>0</v>
      </c>
      <c r="U6645">
        <f t="shared" si="620"/>
        <v>4</v>
      </c>
      <c r="V6645">
        <f t="shared" si="621"/>
        <v>1</v>
      </c>
      <c r="W6645">
        <f t="shared" si="622"/>
        <v>3</v>
      </c>
      <c r="X6645" t="str">
        <f t="shared" si="623"/>
        <v>413</v>
      </c>
      <c r="Y6645" t="str">
        <f>IF(Table1[[#This Row],[RFM_Score]]="555","Champion", IF(AND(J6645&gt;=4,V6645&gt;=4),"Loyal", IF(U6645&lt;=2,"At Risk", IF(W6645&gt;=4,"Potential Loyalist","Others"))))</f>
        <v>Others</v>
      </c>
    </row>
    <row r="6646" spans="1:25">
      <c r="A6646" t="s">
        <v>1155</v>
      </c>
      <c r="B6646">
        <v>37</v>
      </c>
      <c r="C6646" t="s">
        <v>24</v>
      </c>
      <c r="D6646" t="s">
        <v>46</v>
      </c>
      <c r="E6646" s="6" t="s">
        <v>18716</v>
      </c>
      <c r="F6646" t="s">
        <v>30</v>
      </c>
      <c r="G6646">
        <v>6</v>
      </c>
      <c r="H6646">
        <v>2</v>
      </c>
      <c r="I6646">
        <v>49</v>
      </c>
      <c r="J6646">
        <v>3</v>
      </c>
      <c r="K6646">
        <v>199.23</v>
      </c>
      <c r="L6646" t="str">
        <f t="shared" si="618"/>
        <v/>
      </c>
      <c r="M6646">
        <v>2</v>
      </c>
      <c r="N6646" t="str">
        <f t="shared" si="619"/>
        <v/>
      </c>
      <c r="O6646">
        <v>55</v>
      </c>
      <c r="P6646" s="11">
        <v>0.33333333333333298</v>
      </c>
      <c r="Q6646" s="11">
        <v>6.1224489795918297E-2</v>
      </c>
      <c r="R6646" s="12">
        <v>99.614999999999995</v>
      </c>
      <c r="S6646" t="s">
        <v>22</v>
      </c>
      <c r="T6646">
        <v>0</v>
      </c>
      <c r="U6646">
        <f t="shared" si="620"/>
        <v>3</v>
      </c>
      <c r="V6646">
        <f t="shared" si="621"/>
        <v>1</v>
      </c>
      <c r="W6646">
        <f t="shared" si="622"/>
        <v>3</v>
      </c>
      <c r="X6646" t="str">
        <f t="shared" si="623"/>
        <v>313</v>
      </c>
      <c r="Y6646" t="str">
        <f>IF(Table1[[#This Row],[RFM_Score]]="555","Champion", IF(AND(J6646&gt;=4,V6646&gt;=4),"Loyal", IF(U6646&lt;=2,"At Risk", IF(W6646&gt;=4,"Potential Loyalist","Others"))))</f>
        <v>Others</v>
      </c>
    </row>
    <row r="6647" spans="1:25">
      <c r="A6647" t="s">
        <v>1688</v>
      </c>
      <c r="B6647">
        <v>38</v>
      </c>
      <c r="C6647" t="s">
        <v>24</v>
      </c>
      <c r="D6647" t="s">
        <v>25</v>
      </c>
      <c r="E6647" s="6" t="s">
        <v>18717</v>
      </c>
      <c r="F6647" t="s">
        <v>30</v>
      </c>
      <c r="G6647">
        <v>1</v>
      </c>
      <c r="H6647">
        <v>0</v>
      </c>
      <c r="I6647">
        <v>53</v>
      </c>
      <c r="J6647">
        <v>0</v>
      </c>
      <c r="K6647">
        <v>198.99</v>
      </c>
      <c r="L6647" t="str">
        <f t="shared" si="618"/>
        <v/>
      </c>
      <c r="M6647">
        <v>2</v>
      </c>
      <c r="N6647" t="str">
        <f t="shared" si="619"/>
        <v/>
      </c>
      <c r="O6647">
        <v>18</v>
      </c>
      <c r="P6647" s="11">
        <v>0</v>
      </c>
      <c r="Q6647" s="11">
        <v>0</v>
      </c>
      <c r="R6647" s="12">
        <v>99.495000000000005</v>
      </c>
      <c r="S6647" t="s">
        <v>22</v>
      </c>
      <c r="T6647">
        <v>0</v>
      </c>
      <c r="U6647">
        <f t="shared" si="620"/>
        <v>5</v>
      </c>
      <c r="V6647">
        <f t="shared" si="621"/>
        <v>1</v>
      </c>
      <c r="W6647">
        <f t="shared" si="622"/>
        <v>3</v>
      </c>
      <c r="X6647" t="str">
        <f t="shared" si="623"/>
        <v>513</v>
      </c>
      <c r="Y6647" t="str">
        <f>IF(Table1[[#This Row],[RFM_Score]]="555","Champion", IF(AND(J6647&gt;=4,V6647&gt;=4),"Loyal", IF(U6647&lt;=2,"At Risk", IF(W6647&gt;=4,"Potential Loyalist","Others"))))</f>
        <v>Others</v>
      </c>
    </row>
    <row r="6648" spans="1:25">
      <c r="A6648" t="s">
        <v>11083</v>
      </c>
      <c r="B6648">
        <v>52</v>
      </c>
      <c r="C6648" t="s">
        <v>19</v>
      </c>
      <c r="D6648" t="s">
        <v>25</v>
      </c>
      <c r="E6648" s="6" t="s">
        <v>18718</v>
      </c>
      <c r="F6648" t="s">
        <v>30</v>
      </c>
      <c r="G6648">
        <v>6</v>
      </c>
      <c r="H6648">
        <v>2</v>
      </c>
      <c r="I6648">
        <v>55</v>
      </c>
      <c r="J6648">
        <v>2</v>
      </c>
      <c r="K6648">
        <v>198.82</v>
      </c>
      <c r="L6648" t="str">
        <f t="shared" si="618"/>
        <v/>
      </c>
      <c r="M6648">
        <v>2</v>
      </c>
      <c r="N6648" t="str">
        <f t="shared" si="619"/>
        <v/>
      </c>
      <c r="O6648">
        <v>38</v>
      </c>
      <c r="P6648" s="11">
        <v>0.33333333333333298</v>
      </c>
      <c r="Q6648" s="11">
        <v>3.6363636363636299E-2</v>
      </c>
      <c r="R6648" s="12">
        <v>99.41</v>
      </c>
      <c r="S6648" t="s">
        <v>22</v>
      </c>
      <c r="T6648">
        <v>0</v>
      </c>
      <c r="U6648">
        <f t="shared" si="620"/>
        <v>4</v>
      </c>
      <c r="V6648">
        <f t="shared" si="621"/>
        <v>1</v>
      </c>
      <c r="W6648">
        <f t="shared" si="622"/>
        <v>3</v>
      </c>
      <c r="X6648" t="str">
        <f t="shared" si="623"/>
        <v>413</v>
      </c>
      <c r="Y6648" t="str">
        <f>IF(Table1[[#This Row],[RFM_Score]]="555","Champion", IF(AND(J6648&gt;=4,V6648&gt;=4),"Loyal", IF(U6648&lt;=2,"At Risk", IF(W6648&gt;=4,"Potential Loyalist","Others"))))</f>
        <v>Others</v>
      </c>
    </row>
    <row r="6649" spans="1:25">
      <c r="A6649" t="s">
        <v>3326</v>
      </c>
      <c r="B6649">
        <v>31</v>
      </c>
      <c r="C6649" t="s">
        <v>24</v>
      </c>
      <c r="D6649" t="s">
        <v>25</v>
      </c>
      <c r="E6649" s="6" t="s">
        <v>18719</v>
      </c>
      <c r="F6649" t="s">
        <v>21</v>
      </c>
      <c r="G6649">
        <v>2</v>
      </c>
      <c r="H6649">
        <v>0</v>
      </c>
      <c r="I6649">
        <v>64</v>
      </c>
      <c r="J6649">
        <v>3</v>
      </c>
      <c r="K6649">
        <v>198.72</v>
      </c>
      <c r="L6649" t="str">
        <f t="shared" si="618"/>
        <v/>
      </c>
      <c r="M6649">
        <v>2</v>
      </c>
      <c r="N6649" t="str">
        <f t="shared" si="619"/>
        <v/>
      </c>
      <c r="O6649">
        <v>6</v>
      </c>
      <c r="P6649" s="11">
        <v>0</v>
      </c>
      <c r="Q6649" s="11">
        <v>4.6875E-2</v>
      </c>
      <c r="R6649" s="12">
        <v>99.36</v>
      </c>
      <c r="S6649" t="s">
        <v>22</v>
      </c>
      <c r="T6649">
        <v>1</v>
      </c>
      <c r="U6649">
        <f t="shared" si="620"/>
        <v>5</v>
      </c>
      <c r="V6649">
        <f t="shared" si="621"/>
        <v>1</v>
      </c>
      <c r="W6649">
        <f t="shared" si="622"/>
        <v>3</v>
      </c>
      <c r="X6649" t="str">
        <f t="shared" si="623"/>
        <v>513</v>
      </c>
      <c r="Y6649" t="str">
        <f>IF(Table1[[#This Row],[RFM_Score]]="555","Champion", IF(AND(J6649&gt;=4,V6649&gt;=4),"Loyal", IF(U6649&lt;=2,"At Risk", IF(W6649&gt;=4,"Potential Loyalist","Others"))))</f>
        <v>Others</v>
      </c>
    </row>
    <row r="6650" spans="1:25">
      <c r="A6650" t="s">
        <v>9670</v>
      </c>
      <c r="B6650">
        <v>26</v>
      </c>
      <c r="C6650" t="s">
        <v>33</v>
      </c>
      <c r="D6650" t="s">
        <v>29</v>
      </c>
      <c r="E6650" s="6" t="s">
        <v>18720</v>
      </c>
      <c r="F6650" t="s">
        <v>30</v>
      </c>
      <c r="G6650">
        <v>2</v>
      </c>
      <c r="H6650">
        <v>1</v>
      </c>
      <c r="I6650">
        <v>51</v>
      </c>
      <c r="J6650">
        <v>4</v>
      </c>
      <c r="K6650">
        <v>198.72</v>
      </c>
      <c r="L6650" t="str">
        <f t="shared" si="618"/>
        <v/>
      </c>
      <c r="M6650">
        <v>2</v>
      </c>
      <c r="N6650" t="str">
        <f t="shared" si="619"/>
        <v/>
      </c>
      <c r="O6650">
        <v>167</v>
      </c>
      <c r="P6650" s="11">
        <v>0.5</v>
      </c>
      <c r="Q6650" s="11">
        <v>7.8431372549019607E-2</v>
      </c>
      <c r="R6650" s="12">
        <v>99.36</v>
      </c>
      <c r="S6650" t="s">
        <v>22</v>
      </c>
      <c r="T6650">
        <v>1</v>
      </c>
      <c r="U6650">
        <f t="shared" si="620"/>
        <v>1</v>
      </c>
      <c r="V6650">
        <f t="shared" si="621"/>
        <v>1</v>
      </c>
      <c r="W6650">
        <f t="shared" si="622"/>
        <v>3</v>
      </c>
      <c r="X6650" t="str">
        <f t="shared" si="623"/>
        <v>113</v>
      </c>
      <c r="Y6650" t="str">
        <f>IF(Table1[[#This Row],[RFM_Score]]="555","Champion", IF(AND(J6650&gt;=4,V6650&gt;=4),"Loyal", IF(U6650&lt;=2,"At Risk", IF(W6650&gt;=4,"Potential Loyalist","Others"))))</f>
        <v>At Risk</v>
      </c>
    </row>
    <row r="6651" spans="1:25">
      <c r="A6651" t="s">
        <v>11286</v>
      </c>
      <c r="B6651">
        <v>31</v>
      </c>
      <c r="C6651" t="s">
        <v>19</v>
      </c>
      <c r="D6651" t="s">
        <v>20</v>
      </c>
      <c r="E6651" s="6" t="s">
        <v>18721</v>
      </c>
      <c r="F6651" t="s">
        <v>26</v>
      </c>
      <c r="G6651">
        <v>2</v>
      </c>
      <c r="H6651">
        <v>0</v>
      </c>
      <c r="I6651">
        <v>41</v>
      </c>
      <c r="J6651">
        <v>1</v>
      </c>
      <c r="K6651">
        <v>198.64</v>
      </c>
      <c r="L6651" t="str">
        <f t="shared" si="618"/>
        <v/>
      </c>
      <c r="M6651">
        <v>2</v>
      </c>
      <c r="N6651" t="str">
        <f t="shared" si="619"/>
        <v/>
      </c>
      <c r="O6651">
        <v>36</v>
      </c>
      <c r="P6651" s="11">
        <v>0</v>
      </c>
      <c r="Q6651" s="11">
        <v>2.4390243902439001E-2</v>
      </c>
      <c r="R6651" s="12">
        <v>99.32</v>
      </c>
      <c r="S6651" t="s">
        <v>22</v>
      </c>
      <c r="T6651">
        <v>0</v>
      </c>
      <c r="U6651">
        <f t="shared" si="620"/>
        <v>4</v>
      </c>
      <c r="V6651">
        <f t="shared" si="621"/>
        <v>1</v>
      </c>
      <c r="W6651">
        <f t="shared" si="622"/>
        <v>3</v>
      </c>
      <c r="X6651" t="str">
        <f t="shared" si="623"/>
        <v>413</v>
      </c>
      <c r="Y6651" t="str">
        <f>IF(Table1[[#This Row],[RFM_Score]]="555","Champion", IF(AND(J6651&gt;=4,V6651&gt;=4),"Loyal", IF(U6651&lt;=2,"At Risk", IF(W6651&gt;=4,"Potential Loyalist","Others"))))</f>
        <v>Others</v>
      </c>
    </row>
    <row r="6652" spans="1:25">
      <c r="A6652" t="s">
        <v>6560</v>
      </c>
      <c r="B6652">
        <v>44</v>
      </c>
      <c r="C6652" t="s">
        <v>19</v>
      </c>
      <c r="D6652" t="s">
        <v>46</v>
      </c>
      <c r="E6652" s="6" t="s">
        <v>18722</v>
      </c>
      <c r="F6652" t="s">
        <v>30</v>
      </c>
      <c r="G6652">
        <v>3</v>
      </c>
      <c r="H6652">
        <v>1</v>
      </c>
      <c r="I6652">
        <v>58</v>
      </c>
      <c r="J6652">
        <v>2</v>
      </c>
      <c r="K6652">
        <v>198.5</v>
      </c>
      <c r="L6652" t="str">
        <f t="shared" si="618"/>
        <v/>
      </c>
      <c r="M6652">
        <v>2</v>
      </c>
      <c r="N6652" t="str">
        <f t="shared" si="619"/>
        <v/>
      </c>
      <c r="O6652">
        <v>61</v>
      </c>
      <c r="P6652" s="11">
        <v>0.33333333333333298</v>
      </c>
      <c r="Q6652" s="11">
        <v>3.4482758620689599E-2</v>
      </c>
      <c r="R6652" s="12">
        <v>99.25</v>
      </c>
      <c r="S6652" t="s">
        <v>22</v>
      </c>
      <c r="T6652">
        <v>0</v>
      </c>
      <c r="U6652">
        <f t="shared" si="620"/>
        <v>3</v>
      </c>
      <c r="V6652">
        <f t="shared" si="621"/>
        <v>1</v>
      </c>
      <c r="W6652">
        <f t="shared" si="622"/>
        <v>3</v>
      </c>
      <c r="X6652" t="str">
        <f t="shared" si="623"/>
        <v>313</v>
      </c>
      <c r="Y6652" t="str">
        <f>IF(Table1[[#This Row],[RFM_Score]]="555","Champion", IF(AND(J6652&gt;=4,V6652&gt;=4),"Loyal", IF(U6652&lt;=2,"At Risk", IF(W6652&gt;=4,"Potential Loyalist","Others"))))</f>
        <v>Others</v>
      </c>
    </row>
    <row r="6653" spans="1:25">
      <c r="A6653" t="s">
        <v>6800</v>
      </c>
      <c r="B6653">
        <v>55</v>
      </c>
      <c r="C6653" t="s">
        <v>19</v>
      </c>
      <c r="D6653" t="s">
        <v>46</v>
      </c>
      <c r="E6653" s="6" t="s">
        <v>18723</v>
      </c>
      <c r="F6653" t="s">
        <v>30</v>
      </c>
      <c r="G6653">
        <v>0</v>
      </c>
      <c r="H6653">
        <v>0</v>
      </c>
      <c r="I6653">
        <v>47</v>
      </c>
      <c r="J6653">
        <v>2</v>
      </c>
      <c r="K6653">
        <v>198.48</v>
      </c>
      <c r="L6653" t="str">
        <f t="shared" si="618"/>
        <v/>
      </c>
      <c r="M6653">
        <v>2</v>
      </c>
      <c r="N6653" t="str">
        <f t="shared" si="619"/>
        <v/>
      </c>
      <c r="O6653">
        <v>35</v>
      </c>
      <c r="P6653" s="11">
        <v>0</v>
      </c>
      <c r="Q6653" s="11">
        <v>4.2553191489361701E-2</v>
      </c>
      <c r="R6653" s="12">
        <v>99.24</v>
      </c>
      <c r="S6653" t="s">
        <v>22</v>
      </c>
      <c r="T6653">
        <v>0</v>
      </c>
      <c r="U6653">
        <f t="shared" si="620"/>
        <v>4</v>
      </c>
      <c r="V6653">
        <f t="shared" si="621"/>
        <v>1</v>
      </c>
      <c r="W6653">
        <f t="shared" si="622"/>
        <v>3</v>
      </c>
      <c r="X6653" t="str">
        <f t="shared" si="623"/>
        <v>413</v>
      </c>
      <c r="Y6653" t="str">
        <f>IF(Table1[[#This Row],[RFM_Score]]="555","Champion", IF(AND(J6653&gt;=4,V6653&gt;=4),"Loyal", IF(U6653&lt;=2,"At Risk", IF(W6653&gt;=4,"Potential Loyalist","Others"))))</f>
        <v>Others</v>
      </c>
    </row>
    <row r="6654" spans="1:25">
      <c r="A6654" t="s">
        <v>1211</v>
      </c>
      <c r="B6654">
        <v>25</v>
      </c>
      <c r="C6654" t="s">
        <v>19</v>
      </c>
      <c r="D6654" t="s">
        <v>46</v>
      </c>
      <c r="E6654" s="6" t="s">
        <v>18724</v>
      </c>
      <c r="F6654" t="s">
        <v>30</v>
      </c>
      <c r="G6654">
        <v>3</v>
      </c>
      <c r="H6654">
        <v>1</v>
      </c>
      <c r="I6654">
        <v>47</v>
      </c>
      <c r="J6654">
        <v>3</v>
      </c>
      <c r="K6654">
        <v>198.27</v>
      </c>
      <c r="L6654" t="str">
        <f t="shared" si="618"/>
        <v/>
      </c>
      <c r="M6654">
        <v>2</v>
      </c>
      <c r="N6654" t="str">
        <f t="shared" si="619"/>
        <v/>
      </c>
      <c r="O6654">
        <v>54</v>
      </c>
      <c r="P6654" s="11">
        <v>0.33333333333333298</v>
      </c>
      <c r="Q6654" s="11">
        <v>6.3829787234042507E-2</v>
      </c>
      <c r="R6654" s="12">
        <v>99.135000000000005</v>
      </c>
      <c r="S6654" t="s">
        <v>22</v>
      </c>
      <c r="T6654">
        <v>0</v>
      </c>
      <c r="U6654">
        <f t="shared" si="620"/>
        <v>3</v>
      </c>
      <c r="V6654">
        <f t="shared" si="621"/>
        <v>1</v>
      </c>
      <c r="W6654">
        <f t="shared" si="622"/>
        <v>3</v>
      </c>
      <c r="X6654" t="str">
        <f t="shared" si="623"/>
        <v>313</v>
      </c>
      <c r="Y6654" t="str">
        <f>IF(Table1[[#This Row],[RFM_Score]]="555","Champion", IF(AND(J6654&gt;=4,V6654&gt;=4),"Loyal", IF(U6654&lt;=2,"At Risk", IF(W6654&gt;=4,"Potential Loyalist","Others"))))</f>
        <v>Others</v>
      </c>
    </row>
    <row r="6655" spans="1:25">
      <c r="A6655" t="s">
        <v>1924</v>
      </c>
      <c r="B6655">
        <v>40</v>
      </c>
      <c r="C6655" t="s">
        <v>24</v>
      </c>
      <c r="D6655" t="s">
        <v>20</v>
      </c>
      <c r="E6655" s="6" t="s">
        <v>18725</v>
      </c>
      <c r="F6655" t="s">
        <v>26</v>
      </c>
      <c r="G6655">
        <v>5</v>
      </c>
      <c r="H6655">
        <v>2</v>
      </c>
      <c r="I6655">
        <v>41</v>
      </c>
      <c r="J6655">
        <v>2</v>
      </c>
      <c r="K6655">
        <v>198.27</v>
      </c>
      <c r="L6655" t="str">
        <f t="shared" si="618"/>
        <v/>
      </c>
      <c r="M6655">
        <v>2</v>
      </c>
      <c r="N6655" t="str">
        <f t="shared" si="619"/>
        <v/>
      </c>
      <c r="O6655">
        <v>27</v>
      </c>
      <c r="P6655" s="11">
        <v>0.4</v>
      </c>
      <c r="Q6655" s="11">
        <v>4.8780487804878002E-2</v>
      </c>
      <c r="R6655" s="12">
        <v>99.135000000000005</v>
      </c>
      <c r="S6655" t="s">
        <v>22</v>
      </c>
      <c r="T6655">
        <v>1</v>
      </c>
      <c r="U6655">
        <f t="shared" si="620"/>
        <v>4</v>
      </c>
      <c r="V6655">
        <f t="shared" si="621"/>
        <v>1</v>
      </c>
      <c r="W6655">
        <f t="shared" si="622"/>
        <v>3</v>
      </c>
      <c r="X6655" t="str">
        <f t="shared" si="623"/>
        <v>413</v>
      </c>
      <c r="Y6655" t="str">
        <f>IF(Table1[[#This Row],[RFM_Score]]="555","Champion", IF(AND(J6655&gt;=4,V6655&gt;=4),"Loyal", IF(U6655&lt;=2,"At Risk", IF(W6655&gt;=4,"Potential Loyalist","Others"))))</f>
        <v>Others</v>
      </c>
    </row>
    <row r="6656" spans="1:25">
      <c r="A6656" t="s">
        <v>2700</v>
      </c>
      <c r="B6656">
        <v>23</v>
      </c>
      <c r="C6656" t="s">
        <v>19</v>
      </c>
      <c r="D6656" t="s">
        <v>35</v>
      </c>
      <c r="E6656" s="6" t="s">
        <v>18726</v>
      </c>
      <c r="F6656" t="s">
        <v>21</v>
      </c>
      <c r="G6656">
        <v>2</v>
      </c>
      <c r="H6656">
        <v>2</v>
      </c>
      <c r="I6656">
        <v>50</v>
      </c>
      <c r="J6656">
        <v>1</v>
      </c>
      <c r="K6656">
        <v>198.19</v>
      </c>
      <c r="L6656" t="str">
        <f t="shared" si="618"/>
        <v/>
      </c>
      <c r="M6656">
        <v>2</v>
      </c>
      <c r="N6656" t="str">
        <f t="shared" si="619"/>
        <v/>
      </c>
      <c r="O6656">
        <v>3</v>
      </c>
      <c r="P6656" s="11">
        <v>1</v>
      </c>
      <c r="Q6656" s="11">
        <v>0.02</v>
      </c>
      <c r="R6656" s="12">
        <v>99.094999999999999</v>
      </c>
      <c r="S6656" t="s">
        <v>22</v>
      </c>
      <c r="T6656">
        <v>0</v>
      </c>
      <c r="U6656">
        <f t="shared" si="620"/>
        <v>5</v>
      </c>
      <c r="V6656">
        <f t="shared" si="621"/>
        <v>1</v>
      </c>
      <c r="W6656">
        <f t="shared" si="622"/>
        <v>3</v>
      </c>
      <c r="X6656" t="str">
        <f t="shared" si="623"/>
        <v>513</v>
      </c>
      <c r="Y6656" t="str">
        <f>IF(Table1[[#This Row],[RFM_Score]]="555","Champion", IF(AND(J6656&gt;=4,V6656&gt;=4),"Loyal", IF(U6656&lt;=2,"At Risk", IF(W6656&gt;=4,"Potential Loyalist","Others"))))</f>
        <v>Others</v>
      </c>
    </row>
    <row r="6657" spans="1:25">
      <c r="A6657" t="s">
        <v>1949</v>
      </c>
      <c r="B6657">
        <v>42</v>
      </c>
      <c r="C6657" t="s">
        <v>19</v>
      </c>
      <c r="D6657" t="s">
        <v>29</v>
      </c>
      <c r="E6657" s="6" t="s">
        <v>18727</v>
      </c>
      <c r="F6657" t="s">
        <v>30</v>
      </c>
      <c r="G6657">
        <v>4</v>
      </c>
      <c r="H6657">
        <v>1</v>
      </c>
      <c r="I6657">
        <v>42</v>
      </c>
      <c r="J6657">
        <v>3</v>
      </c>
      <c r="K6657">
        <v>198.09</v>
      </c>
      <c r="L6657" t="str">
        <f t="shared" si="618"/>
        <v/>
      </c>
      <c r="M6657">
        <v>2</v>
      </c>
      <c r="N6657" t="str">
        <f t="shared" si="619"/>
        <v/>
      </c>
      <c r="O6657">
        <v>33</v>
      </c>
      <c r="P6657" s="11">
        <v>0.25</v>
      </c>
      <c r="Q6657" s="11">
        <v>7.1428571428571397E-2</v>
      </c>
      <c r="R6657" s="12">
        <v>99.045000000000002</v>
      </c>
      <c r="S6657" t="s">
        <v>22</v>
      </c>
      <c r="T6657">
        <v>0</v>
      </c>
      <c r="U6657">
        <f t="shared" si="620"/>
        <v>4</v>
      </c>
      <c r="V6657">
        <f t="shared" si="621"/>
        <v>1</v>
      </c>
      <c r="W6657">
        <f t="shared" si="622"/>
        <v>3</v>
      </c>
      <c r="X6657" t="str">
        <f t="shared" si="623"/>
        <v>413</v>
      </c>
      <c r="Y6657" t="str">
        <f>IF(Table1[[#This Row],[RFM_Score]]="555","Champion", IF(AND(J6657&gt;=4,V6657&gt;=4),"Loyal", IF(U6657&lt;=2,"At Risk", IF(W6657&gt;=4,"Potential Loyalist","Others"))))</f>
        <v>Others</v>
      </c>
    </row>
    <row r="6658" spans="1:25">
      <c r="A6658" t="s">
        <v>5074</v>
      </c>
      <c r="B6658">
        <v>26</v>
      </c>
      <c r="C6658" t="s">
        <v>33</v>
      </c>
      <c r="D6658" t="s">
        <v>25</v>
      </c>
      <c r="E6658" s="6" t="s">
        <v>18728</v>
      </c>
      <c r="F6658" t="s">
        <v>30</v>
      </c>
      <c r="G6658">
        <v>2</v>
      </c>
      <c r="H6658">
        <v>0</v>
      </c>
      <c r="I6658">
        <v>54</v>
      </c>
      <c r="J6658">
        <v>1</v>
      </c>
      <c r="K6658">
        <v>198.03</v>
      </c>
      <c r="L6658" t="str">
        <f t="shared" ref="L6658:L6721" si="624">IF(OR(K6658&lt;$AC$10, K6658&gt;$AC$11), "OUTLIER", "")</f>
        <v/>
      </c>
      <c r="M6658">
        <v>2</v>
      </c>
      <c r="N6658" t="str">
        <f t="shared" ref="N6658:N6721" si="625">IF(OR(M6658&lt;$AC$16, M6658&gt;$AC$17), "OUTLIER", "")</f>
        <v/>
      </c>
      <c r="O6658">
        <v>40</v>
      </c>
      <c r="P6658" s="11">
        <v>0</v>
      </c>
      <c r="Q6658" s="11">
        <v>1.85185185185185E-2</v>
      </c>
      <c r="R6658" s="12">
        <v>99.015000000000001</v>
      </c>
      <c r="S6658" t="s">
        <v>22</v>
      </c>
      <c r="T6658">
        <v>0</v>
      </c>
      <c r="U6658">
        <f t="shared" ref="U6658:U6721" si="626">IF(O6658&lt;=20,5,IF(O6658&lt;=40,4,IF(O6658&lt;=70,3,IF(O6658&lt;=100,2,1))))</f>
        <v>4</v>
      </c>
      <c r="V6658">
        <f t="shared" ref="V6658:V6721" si="627">IF(M6658&gt;=11,5,IF(M6658&gt;=9,4,IF(M6658&gt;=7,3,IF(M6658&gt;=5,2,1))))</f>
        <v>1</v>
      </c>
      <c r="W6658">
        <f t="shared" ref="W6658:W6721" si="628">IF(K6658&gt;=500,5,IF(K6658&gt;=300,4,IF(K6658&gt;=150,3,IF(K6658&gt;=50,2,1))))</f>
        <v>3</v>
      </c>
      <c r="X6658" t="str">
        <f t="shared" ref="X6658:X6721" si="629">U6658 &amp; V6658 &amp; W6658</f>
        <v>413</v>
      </c>
      <c r="Y6658" t="str">
        <f>IF(Table1[[#This Row],[RFM_Score]]="555","Champion", IF(AND(J6658&gt;=4,V6658&gt;=4),"Loyal", IF(U6658&lt;=2,"At Risk", IF(W6658&gt;=4,"Potential Loyalist","Others"))))</f>
        <v>Others</v>
      </c>
    </row>
    <row r="6659" spans="1:25">
      <c r="A6659" t="s">
        <v>9842</v>
      </c>
      <c r="B6659">
        <v>19</v>
      </c>
      <c r="C6659" t="s">
        <v>24</v>
      </c>
      <c r="D6659" t="s">
        <v>20</v>
      </c>
      <c r="E6659" s="6" t="s">
        <v>18729</v>
      </c>
      <c r="F6659" t="s">
        <v>30</v>
      </c>
      <c r="G6659">
        <v>3</v>
      </c>
      <c r="H6659">
        <v>1</v>
      </c>
      <c r="I6659">
        <v>40</v>
      </c>
      <c r="J6659">
        <v>2</v>
      </c>
      <c r="K6659">
        <v>197.75</v>
      </c>
      <c r="L6659" t="str">
        <f t="shared" si="624"/>
        <v/>
      </c>
      <c r="M6659">
        <v>2</v>
      </c>
      <c r="N6659" t="str">
        <f t="shared" si="625"/>
        <v/>
      </c>
      <c r="O6659">
        <v>69</v>
      </c>
      <c r="P6659" s="11">
        <v>0.33333333333333298</v>
      </c>
      <c r="Q6659" s="11">
        <v>0.05</v>
      </c>
      <c r="R6659" s="12">
        <v>98.875</v>
      </c>
      <c r="S6659" t="s">
        <v>22</v>
      </c>
      <c r="T6659">
        <v>0</v>
      </c>
      <c r="U6659">
        <f t="shared" si="626"/>
        <v>3</v>
      </c>
      <c r="V6659">
        <f t="shared" si="627"/>
        <v>1</v>
      </c>
      <c r="W6659">
        <f t="shared" si="628"/>
        <v>3</v>
      </c>
      <c r="X6659" t="str">
        <f t="shared" si="629"/>
        <v>313</v>
      </c>
      <c r="Y6659" t="str">
        <f>IF(Table1[[#This Row],[RFM_Score]]="555","Champion", IF(AND(J6659&gt;=4,V6659&gt;=4),"Loyal", IF(U6659&lt;=2,"At Risk", IF(W6659&gt;=4,"Potential Loyalist","Others"))))</f>
        <v>Others</v>
      </c>
    </row>
    <row r="6660" spans="1:25">
      <c r="A6660" t="s">
        <v>671</v>
      </c>
      <c r="B6660">
        <v>22</v>
      </c>
      <c r="C6660" t="s">
        <v>19</v>
      </c>
      <c r="D6660" t="s">
        <v>25</v>
      </c>
      <c r="E6660" s="6" t="s">
        <v>18730</v>
      </c>
      <c r="F6660" t="s">
        <v>26</v>
      </c>
      <c r="G6660">
        <v>4</v>
      </c>
      <c r="H6660">
        <v>2</v>
      </c>
      <c r="I6660">
        <v>41</v>
      </c>
      <c r="J6660">
        <v>3</v>
      </c>
      <c r="K6660">
        <v>197.6</v>
      </c>
      <c r="L6660" t="str">
        <f t="shared" si="624"/>
        <v/>
      </c>
      <c r="M6660">
        <v>2</v>
      </c>
      <c r="N6660" t="str">
        <f t="shared" si="625"/>
        <v/>
      </c>
      <c r="O6660">
        <v>34</v>
      </c>
      <c r="P6660" s="11">
        <v>0.5</v>
      </c>
      <c r="Q6660" s="11">
        <v>7.3170731707316999E-2</v>
      </c>
      <c r="R6660" s="12">
        <v>98.8</v>
      </c>
      <c r="S6660" t="s">
        <v>22</v>
      </c>
      <c r="T6660">
        <v>1</v>
      </c>
      <c r="U6660">
        <f t="shared" si="626"/>
        <v>4</v>
      </c>
      <c r="V6660">
        <f t="shared" si="627"/>
        <v>1</v>
      </c>
      <c r="W6660">
        <f t="shared" si="628"/>
        <v>3</v>
      </c>
      <c r="X6660" t="str">
        <f t="shared" si="629"/>
        <v>413</v>
      </c>
      <c r="Y6660" t="str">
        <f>IF(Table1[[#This Row],[RFM_Score]]="555","Champion", IF(AND(J6660&gt;=4,V6660&gt;=4),"Loyal", IF(U6660&lt;=2,"At Risk", IF(W6660&gt;=4,"Potential Loyalist","Others"))))</f>
        <v>Others</v>
      </c>
    </row>
    <row r="6661" spans="1:25">
      <c r="A6661" t="s">
        <v>3089</v>
      </c>
      <c r="B6661">
        <v>31</v>
      </c>
      <c r="C6661" t="s">
        <v>24</v>
      </c>
      <c r="D6661" t="s">
        <v>29</v>
      </c>
      <c r="E6661" s="6" t="s">
        <v>18731</v>
      </c>
      <c r="F6661" t="s">
        <v>30</v>
      </c>
      <c r="G6661">
        <v>7</v>
      </c>
      <c r="H6661">
        <v>1</v>
      </c>
      <c r="I6661">
        <v>44</v>
      </c>
      <c r="J6661">
        <v>2</v>
      </c>
      <c r="K6661">
        <v>197.45</v>
      </c>
      <c r="L6661" t="str">
        <f t="shared" si="624"/>
        <v/>
      </c>
      <c r="M6661">
        <v>2</v>
      </c>
      <c r="N6661" t="str">
        <f t="shared" si="625"/>
        <v/>
      </c>
      <c r="O6661">
        <v>9</v>
      </c>
      <c r="P6661" s="11">
        <v>0.14285714285714199</v>
      </c>
      <c r="Q6661" s="11">
        <v>4.54545454545454E-2</v>
      </c>
      <c r="R6661" s="12">
        <v>98.724999999999994</v>
      </c>
      <c r="S6661" t="s">
        <v>22</v>
      </c>
      <c r="T6661">
        <v>0</v>
      </c>
      <c r="U6661">
        <f t="shared" si="626"/>
        <v>5</v>
      </c>
      <c r="V6661">
        <f t="shared" si="627"/>
        <v>1</v>
      </c>
      <c r="W6661">
        <f t="shared" si="628"/>
        <v>3</v>
      </c>
      <c r="X6661" t="str">
        <f t="shared" si="629"/>
        <v>513</v>
      </c>
      <c r="Y6661" t="str">
        <f>IF(Table1[[#This Row],[RFM_Score]]="555","Champion", IF(AND(J6661&gt;=4,V6661&gt;=4),"Loyal", IF(U6661&lt;=2,"At Risk", IF(W6661&gt;=4,"Potential Loyalist","Others"))))</f>
        <v>Others</v>
      </c>
    </row>
    <row r="6662" spans="1:25">
      <c r="A6662" t="s">
        <v>4117</v>
      </c>
      <c r="B6662">
        <v>42</v>
      </c>
      <c r="C6662" t="s">
        <v>19</v>
      </c>
      <c r="D6662" t="s">
        <v>41</v>
      </c>
      <c r="E6662" s="6" t="s">
        <v>18732</v>
      </c>
      <c r="F6662" t="s">
        <v>62</v>
      </c>
      <c r="G6662">
        <v>3</v>
      </c>
      <c r="H6662">
        <v>0</v>
      </c>
      <c r="I6662">
        <v>56</v>
      </c>
      <c r="J6662">
        <v>1</v>
      </c>
      <c r="K6662">
        <v>197.4</v>
      </c>
      <c r="L6662" t="str">
        <f t="shared" si="624"/>
        <v/>
      </c>
      <c r="M6662">
        <v>2</v>
      </c>
      <c r="N6662" t="str">
        <f t="shared" si="625"/>
        <v/>
      </c>
      <c r="O6662">
        <v>27</v>
      </c>
      <c r="P6662" s="11">
        <v>0</v>
      </c>
      <c r="Q6662" s="11">
        <v>1.7857142857142801E-2</v>
      </c>
      <c r="R6662" s="12">
        <v>98.7</v>
      </c>
      <c r="S6662" t="s">
        <v>22</v>
      </c>
      <c r="T6662">
        <v>0</v>
      </c>
      <c r="U6662">
        <f t="shared" si="626"/>
        <v>4</v>
      </c>
      <c r="V6662">
        <f t="shared" si="627"/>
        <v>1</v>
      </c>
      <c r="W6662">
        <f t="shared" si="628"/>
        <v>3</v>
      </c>
      <c r="X6662" t="str">
        <f t="shared" si="629"/>
        <v>413</v>
      </c>
      <c r="Y6662" t="str">
        <f>IF(Table1[[#This Row],[RFM_Score]]="555","Champion", IF(AND(J6662&gt;=4,V6662&gt;=4),"Loyal", IF(U6662&lt;=2,"At Risk", IF(W6662&gt;=4,"Potential Loyalist","Others"))))</f>
        <v>Others</v>
      </c>
    </row>
    <row r="6663" spans="1:25">
      <c r="A6663" t="s">
        <v>1162</v>
      </c>
      <c r="B6663">
        <v>21</v>
      </c>
      <c r="C6663" t="s">
        <v>19</v>
      </c>
      <c r="D6663" t="s">
        <v>41</v>
      </c>
      <c r="E6663" s="6" t="s">
        <v>18733</v>
      </c>
      <c r="F6663" t="s">
        <v>26</v>
      </c>
      <c r="G6663">
        <v>3</v>
      </c>
      <c r="H6663">
        <v>1</v>
      </c>
      <c r="I6663">
        <v>56</v>
      </c>
      <c r="J6663">
        <v>2</v>
      </c>
      <c r="K6663">
        <v>197.2</v>
      </c>
      <c r="L6663" t="str">
        <f t="shared" si="624"/>
        <v/>
      </c>
      <c r="M6663">
        <v>2</v>
      </c>
      <c r="N6663" t="str">
        <f t="shared" si="625"/>
        <v/>
      </c>
      <c r="O6663">
        <v>108</v>
      </c>
      <c r="P6663" s="11">
        <v>0.33333333333333298</v>
      </c>
      <c r="Q6663" s="11">
        <v>3.5714285714285698E-2</v>
      </c>
      <c r="R6663" s="12">
        <v>98.6</v>
      </c>
      <c r="S6663" t="s">
        <v>22</v>
      </c>
      <c r="T6663">
        <v>1</v>
      </c>
      <c r="U6663">
        <f t="shared" si="626"/>
        <v>1</v>
      </c>
      <c r="V6663">
        <f t="shared" si="627"/>
        <v>1</v>
      </c>
      <c r="W6663">
        <f t="shared" si="628"/>
        <v>3</v>
      </c>
      <c r="X6663" t="str">
        <f t="shared" si="629"/>
        <v>113</v>
      </c>
      <c r="Y6663" t="str">
        <f>IF(Table1[[#This Row],[RFM_Score]]="555","Champion", IF(AND(J6663&gt;=4,V6663&gt;=4),"Loyal", IF(U6663&lt;=2,"At Risk", IF(W6663&gt;=4,"Potential Loyalist","Others"))))</f>
        <v>At Risk</v>
      </c>
    </row>
    <row r="6664" spans="1:25">
      <c r="A6664" t="s">
        <v>7729</v>
      </c>
      <c r="B6664">
        <v>52</v>
      </c>
      <c r="C6664" t="s">
        <v>24</v>
      </c>
      <c r="D6664" t="s">
        <v>41</v>
      </c>
      <c r="E6664" s="6" t="s">
        <v>18734</v>
      </c>
      <c r="F6664" t="s">
        <v>26</v>
      </c>
      <c r="G6664">
        <v>2</v>
      </c>
      <c r="H6664">
        <v>0</v>
      </c>
      <c r="I6664">
        <v>60</v>
      </c>
      <c r="J6664">
        <v>4</v>
      </c>
      <c r="K6664">
        <v>196.96</v>
      </c>
      <c r="L6664" t="str">
        <f t="shared" si="624"/>
        <v/>
      </c>
      <c r="M6664">
        <v>2</v>
      </c>
      <c r="N6664" t="str">
        <f t="shared" si="625"/>
        <v/>
      </c>
      <c r="O6664">
        <v>24</v>
      </c>
      <c r="P6664" s="11">
        <v>0</v>
      </c>
      <c r="Q6664" s="11">
        <v>6.6666666666666596E-2</v>
      </c>
      <c r="R6664" s="12">
        <v>98.48</v>
      </c>
      <c r="S6664" t="s">
        <v>22</v>
      </c>
      <c r="T6664">
        <v>0</v>
      </c>
      <c r="U6664">
        <f t="shared" si="626"/>
        <v>4</v>
      </c>
      <c r="V6664">
        <f t="shared" si="627"/>
        <v>1</v>
      </c>
      <c r="W6664">
        <f t="shared" si="628"/>
        <v>3</v>
      </c>
      <c r="X6664" t="str">
        <f t="shared" si="629"/>
        <v>413</v>
      </c>
      <c r="Y6664" t="str">
        <f>IF(Table1[[#This Row],[RFM_Score]]="555","Champion", IF(AND(J6664&gt;=4,V6664&gt;=4),"Loyal", IF(U6664&lt;=2,"At Risk", IF(W6664&gt;=4,"Potential Loyalist","Others"))))</f>
        <v>Others</v>
      </c>
    </row>
    <row r="6665" spans="1:25">
      <c r="A6665" t="s">
        <v>7713</v>
      </c>
      <c r="B6665">
        <v>32</v>
      </c>
      <c r="C6665" t="s">
        <v>24</v>
      </c>
      <c r="D6665" t="s">
        <v>41</v>
      </c>
      <c r="E6665" s="6" t="s">
        <v>18735</v>
      </c>
      <c r="F6665" t="s">
        <v>30</v>
      </c>
      <c r="G6665">
        <v>1</v>
      </c>
      <c r="H6665">
        <v>0</v>
      </c>
      <c r="I6665">
        <v>49</v>
      </c>
      <c r="J6665">
        <v>1</v>
      </c>
      <c r="K6665">
        <v>196.82</v>
      </c>
      <c r="L6665" t="str">
        <f t="shared" si="624"/>
        <v/>
      </c>
      <c r="M6665">
        <v>2</v>
      </c>
      <c r="N6665" t="str">
        <f t="shared" si="625"/>
        <v/>
      </c>
      <c r="O6665">
        <v>42</v>
      </c>
      <c r="P6665" s="11">
        <v>0</v>
      </c>
      <c r="Q6665" s="11">
        <v>2.04081632653061E-2</v>
      </c>
      <c r="R6665" s="12">
        <v>98.41</v>
      </c>
      <c r="S6665" t="s">
        <v>22</v>
      </c>
      <c r="T6665">
        <v>0</v>
      </c>
      <c r="U6665">
        <f t="shared" si="626"/>
        <v>3</v>
      </c>
      <c r="V6665">
        <f t="shared" si="627"/>
        <v>1</v>
      </c>
      <c r="W6665">
        <f t="shared" si="628"/>
        <v>3</v>
      </c>
      <c r="X6665" t="str">
        <f t="shared" si="629"/>
        <v>313</v>
      </c>
      <c r="Y6665" t="str">
        <f>IF(Table1[[#This Row],[RFM_Score]]="555","Champion", IF(AND(J6665&gt;=4,V6665&gt;=4),"Loyal", IF(U6665&lt;=2,"At Risk", IF(W6665&gt;=4,"Potential Loyalist","Others"))))</f>
        <v>Others</v>
      </c>
    </row>
    <row r="6666" spans="1:25">
      <c r="A6666" t="s">
        <v>4502</v>
      </c>
      <c r="B6666">
        <v>21</v>
      </c>
      <c r="C6666" t="s">
        <v>19</v>
      </c>
      <c r="D6666" t="s">
        <v>25</v>
      </c>
      <c r="E6666" s="6" t="s">
        <v>18736</v>
      </c>
      <c r="F6666" t="s">
        <v>30</v>
      </c>
      <c r="G6666">
        <v>1</v>
      </c>
      <c r="H6666">
        <v>0</v>
      </c>
      <c r="I6666">
        <v>45</v>
      </c>
      <c r="J6666">
        <v>2</v>
      </c>
      <c r="K6666">
        <v>196.75</v>
      </c>
      <c r="L6666" t="str">
        <f t="shared" si="624"/>
        <v/>
      </c>
      <c r="M6666">
        <v>2</v>
      </c>
      <c r="N6666" t="str">
        <f t="shared" si="625"/>
        <v/>
      </c>
      <c r="O6666">
        <v>11</v>
      </c>
      <c r="P6666" s="11">
        <v>0</v>
      </c>
      <c r="Q6666" s="11">
        <v>4.4444444444444398E-2</v>
      </c>
      <c r="R6666" s="12">
        <v>98.375</v>
      </c>
      <c r="S6666" t="s">
        <v>22</v>
      </c>
      <c r="T6666">
        <v>0</v>
      </c>
      <c r="U6666">
        <f t="shared" si="626"/>
        <v>5</v>
      </c>
      <c r="V6666">
        <f t="shared" si="627"/>
        <v>1</v>
      </c>
      <c r="W6666">
        <f t="shared" si="628"/>
        <v>3</v>
      </c>
      <c r="X6666" t="str">
        <f t="shared" si="629"/>
        <v>513</v>
      </c>
      <c r="Y6666" t="str">
        <f>IF(Table1[[#This Row],[RFM_Score]]="555","Champion", IF(AND(J6666&gt;=4,V6666&gt;=4),"Loyal", IF(U6666&lt;=2,"At Risk", IF(W6666&gt;=4,"Potential Loyalist","Others"))))</f>
        <v>Others</v>
      </c>
    </row>
    <row r="6667" spans="1:25">
      <c r="A6667" t="s">
        <v>4098</v>
      </c>
      <c r="B6667">
        <v>38</v>
      </c>
      <c r="C6667" t="s">
        <v>24</v>
      </c>
      <c r="D6667" t="s">
        <v>25</v>
      </c>
      <c r="E6667" s="6" t="s">
        <v>18737</v>
      </c>
      <c r="F6667" t="s">
        <v>26</v>
      </c>
      <c r="G6667">
        <v>2</v>
      </c>
      <c r="H6667">
        <v>0</v>
      </c>
      <c r="I6667">
        <v>53</v>
      </c>
      <c r="J6667">
        <v>1</v>
      </c>
      <c r="K6667">
        <v>196.66</v>
      </c>
      <c r="L6667" t="str">
        <f t="shared" si="624"/>
        <v/>
      </c>
      <c r="M6667">
        <v>2</v>
      </c>
      <c r="N6667" t="str">
        <f t="shared" si="625"/>
        <v/>
      </c>
      <c r="O6667">
        <v>18</v>
      </c>
      <c r="P6667" s="11">
        <v>0</v>
      </c>
      <c r="Q6667" s="11">
        <v>1.8867924528301799E-2</v>
      </c>
      <c r="R6667" s="12">
        <v>98.33</v>
      </c>
      <c r="S6667" t="s">
        <v>22</v>
      </c>
      <c r="T6667">
        <v>0</v>
      </c>
      <c r="U6667">
        <f t="shared" si="626"/>
        <v>5</v>
      </c>
      <c r="V6667">
        <f t="shared" si="627"/>
        <v>1</v>
      </c>
      <c r="W6667">
        <f t="shared" si="628"/>
        <v>3</v>
      </c>
      <c r="X6667" t="str">
        <f t="shared" si="629"/>
        <v>513</v>
      </c>
      <c r="Y6667" t="str">
        <f>IF(Table1[[#This Row],[RFM_Score]]="555","Champion", IF(AND(J6667&gt;=4,V6667&gt;=4),"Loyal", IF(U6667&lt;=2,"At Risk", IF(W6667&gt;=4,"Potential Loyalist","Others"))))</f>
        <v>Others</v>
      </c>
    </row>
    <row r="6668" spans="1:25">
      <c r="A6668" t="s">
        <v>10471</v>
      </c>
      <c r="B6668">
        <v>38</v>
      </c>
      <c r="C6668" t="s">
        <v>24</v>
      </c>
      <c r="D6668" t="s">
        <v>49</v>
      </c>
      <c r="E6668" s="6" t="s">
        <v>18738</v>
      </c>
      <c r="F6668" t="s">
        <v>62</v>
      </c>
      <c r="G6668">
        <v>3</v>
      </c>
      <c r="H6668">
        <v>2</v>
      </c>
      <c r="I6668">
        <v>46</v>
      </c>
      <c r="J6668">
        <v>4</v>
      </c>
      <c r="K6668">
        <v>196.63</v>
      </c>
      <c r="L6668" t="str">
        <f t="shared" si="624"/>
        <v/>
      </c>
      <c r="M6668">
        <v>2</v>
      </c>
      <c r="N6668" t="str">
        <f t="shared" si="625"/>
        <v/>
      </c>
      <c r="O6668">
        <v>20</v>
      </c>
      <c r="P6668" s="11">
        <v>0.66666666666666596</v>
      </c>
      <c r="Q6668" s="11">
        <v>8.6956521739130405E-2</v>
      </c>
      <c r="R6668" s="12">
        <v>98.314999999999998</v>
      </c>
      <c r="S6668" t="s">
        <v>22</v>
      </c>
      <c r="T6668">
        <v>1</v>
      </c>
      <c r="U6668">
        <f t="shared" si="626"/>
        <v>5</v>
      </c>
      <c r="V6668">
        <f t="shared" si="627"/>
        <v>1</v>
      </c>
      <c r="W6668">
        <f t="shared" si="628"/>
        <v>3</v>
      </c>
      <c r="X6668" t="str">
        <f t="shared" si="629"/>
        <v>513</v>
      </c>
      <c r="Y6668" t="str">
        <f>IF(Table1[[#This Row],[RFM_Score]]="555","Champion", IF(AND(J6668&gt;=4,V6668&gt;=4),"Loyal", IF(U6668&lt;=2,"At Risk", IF(W6668&gt;=4,"Potential Loyalist","Others"))))</f>
        <v>Others</v>
      </c>
    </row>
    <row r="6669" spans="1:25">
      <c r="A6669" t="s">
        <v>11581</v>
      </c>
      <c r="B6669">
        <v>37</v>
      </c>
      <c r="C6669" t="s">
        <v>24</v>
      </c>
      <c r="D6669" t="s">
        <v>25</v>
      </c>
      <c r="E6669" s="6" t="s">
        <v>18739</v>
      </c>
      <c r="F6669" t="s">
        <v>26</v>
      </c>
      <c r="G6669">
        <v>7</v>
      </c>
      <c r="H6669">
        <v>5</v>
      </c>
      <c r="I6669">
        <v>63</v>
      </c>
      <c r="J6669">
        <v>3</v>
      </c>
      <c r="K6669">
        <v>196.24</v>
      </c>
      <c r="L6669" t="str">
        <f t="shared" si="624"/>
        <v/>
      </c>
      <c r="M6669">
        <v>2</v>
      </c>
      <c r="N6669" t="str">
        <f t="shared" si="625"/>
        <v/>
      </c>
      <c r="O6669">
        <v>6</v>
      </c>
      <c r="P6669" s="11">
        <v>0.71428571428571397</v>
      </c>
      <c r="Q6669" s="11">
        <v>4.7619047619047603E-2</v>
      </c>
      <c r="R6669" s="12">
        <v>98.12</v>
      </c>
      <c r="S6669" t="s">
        <v>22</v>
      </c>
      <c r="T6669">
        <v>0</v>
      </c>
      <c r="U6669">
        <f t="shared" si="626"/>
        <v>5</v>
      </c>
      <c r="V6669">
        <f t="shared" si="627"/>
        <v>1</v>
      </c>
      <c r="W6669">
        <f t="shared" si="628"/>
        <v>3</v>
      </c>
      <c r="X6669" t="str">
        <f t="shared" si="629"/>
        <v>513</v>
      </c>
      <c r="Y6669" t="str">
        <f>IF(Table1[[#This Row],[RFM_Score]]="555","Champion", IF(AND(J6669&gt;=4,V6669&gt;=4),"Loyal", IF(U6669&lt;=2,"At Risk", IF(W6669&gt;=4,"Potential Loyalist","Others"))))</f>
        <v>Others</v>
      </c>
    </row>
    <row r="6670" spans="1:25">
      <c r="A6670" t="s">
        <v>4162</v>
      </c>
      <c r="B6670">
        <v>21</v>
      </c>
      <c r="C6670" t="s">
        <v>24</v>
      </c>
      <c r="D6670" t="s">
        <v>29</v>
      </c>
      <c r="E6670" s="6" t="s">
        <v>18740</v>
      </c>
      <c r="F6670" t="s">
        <v>21</v>
      </c>
      <c r="G6670">
        <v>1</v>
      </c>
      <c r="H6670">
        <v>0</v>
      </c>
      <c r="I6670">
        <v>55</v>
      </c>
      <c r="J6670">
        <v>3</v>
      </c>
      <c r="K6670">
        <v>196.11</v>
      </c>
      <c r="L6670" t="str">
        <f t="shared" si="624"/>
        <v/>
      </c>
      <c r="M6670">
        <v>2</v>
      </c>
      <c r="N6670" t="str">
        <f t="shared" si="625"/>
        <v/>
      </c>
      <c r="O6670">
        <v>5</v>
      </c>
      <c r="P6670" s="11">
        <v>0</v>
      </c>
      <c r="Q6670" s="11">
        <v>5.4545454545454501E-2</v>
      </c>
      <c r="R6670" s="12">
        <v>98.055000000000007</v>
      </c>
      <c r="S6670" t="s">
        <v>22</v>
      </c>
      <c r="T6670">
        <v>1</v>
      </c>
      <c r="U6670">
        <f t="shared" si="626"/>
        <v>5</v>
      </c>
      <c r="V6670">
        <f t="shared" si="627"/>
        <v>1</v>
      </c>
      <c r="W6670">
        <f t="shared" si="628"/>
        <v>3</v>
      </c>
      <c r="X6670" t="str">
        <f t="shared" si="629"/>
        <v>513</v>
      </c>
      <c r="Y6670" t="str">
        <f>IF(Table1[[#This Row],[RFM_Score]]="555","Champion", IF(AND(J6670&gt;=4,V6670&gt;=4),"Loyal", IF(U6670&lt;=2,"At Risk", IF(W6670&gt;=4,"Potential Loyalist","Others"))))</f>
        <v>Others</v>
      </c>
    </row>
    <row r="6671" spans="1:25">
      <c r="A6671" t="s">
        <v>3852</v>
      </c>
      <c r="B6671">
        <v>18</v>
      </c>
      <c r="C6671" t="s">
        <v>19</v>
      </c>
      <c r="D6671" t="s">
        <v>25</v>
      </c>
      <c r="E6671" s="6" t="s">
        <v>18741</v>
      </c>
      <c r="F6671" t="s">
        <v>37</v>
      </c>
      <c r="G6671">
        <v>3</v>
      </c>
      <c r="H6671">
        <v>1</v>
      </c>
      <c r="I6671">
        <v>53</v>
      </c>
      <c r="J6671">
        <v>1</v>
      </c>
      <c r="K6671">
        <v>195.82</v>
      </c>
      <c r="L6671" t="str">
        <f t="shared" si="624"/>
        <v/>
      </c>
      <c r="M6671">
        <v>2</v>
      </c>
      <c r="N6671" t="str">
        <f t="shared" si="625"/>
        <v/>
      </c>
      <c r="O6671">
        <v>10</v>
      </c>
      <c r="P6671" s="11">
        <v>0.33333333333333298</v>
      </c>
      <c r="Q6671" s="11">
        <v>1.8867924528301799E-2</v>
      </c>
      <c r="R6671" s="12">
        <v>97.91</v>
      </c>
      <c r="S6671" t="s">
        <v>22</v>
      </c>
      <c r="T6671">
        <v>0</v>
      </c>
      <c r="U6671">
        <f t="shared" si="626"/>
        <v>5</v>
      </c>
      <c r="V6671">
        <f t="shared" si="627"/>
        <v>1</v>
      </c>
      <c r="W6671">
        <f t="shared" si="628"/>
        <v>3</v>
      </c>
      <c r="X6671" t="str">
        <f t="shared" si="629"/>
        <v>513</v>
      </c>
      <c r="Y6671" t="str">
        <f>IF(Table1[[#This Row],[RFM_Score]]="555","Champion", IF(AND(J6671&gt;=4,V6671&gt;=4),"Loyal", IF(U6671&lt;=2,"At Risk", IF(W6671&gt;=4,"Potential Loyalist","Others"))))</f>
        <v>Others</v>
      </c>
    </row>
    <row r="6672" spans="1:25">
      <c r="A6672" t="s">
        <v>11864</v>
      </c>
      <c r="B6672">
        <v>34</v>
      </c>
      <c r="C6672" t="s">
        <v>24</v>
      </c>
      <c r="D6672" t="s">
        <v>41</v>
      </c>
      <c r="E6672" s="6" t="s">
        <v>18742</v>
      </c>
      <c r="F6672" t="s">
        <v>62</v>
      </c>
      <c r="G6672">
        <v>1</v>
      </c>
      <c r="H6672">
        <v>0</v>
      </c>
      <c r="I6672">
        <v>46</v>
      </c>
      <c r="J6672">
        <v>1</v>
      </c>
      <c r="K6672">
        <v>195.8</v>
      </c>
      <c r="L6672" t="str">
        <f t="shared" si="624"/>
        <v/>
      </c>
      <c r="M6672">
        <v>2</v>
      </c>
      <c r="N6672" t="str">
        <f t="shared" si="625"/>
        <v/>
      </c>
      <c r="O6672">
        <v>2</v>
      </c>
      <c r="P6672" s="11">
        <v>0</v>
      </c>
      <c r="Q6672" s="11">
        <v>2.1739130434782601E-2</v>
      </c>
      <c r="R6672" s="12">
        <v>97.9</v>
      </c>
      <c r="S6672" t="s">
        <v>22</v>
      </c>
      <c r="T6672">
        <v>0</v>
      </c>
      <c r="U6672">
        <f t="shared" si="626"/>
        <v>5</v>
      </c>
      <c r="V6672">
        <f t="shared" si="627"/>
        <v>1</v>
      </c>
      <c r="W6672">
        <f t="shared" si="628"/>
        <v>3</v>
      </c>
      <c r="X6672" t="str">
        <f t="shared" si="629"/>
        <v>513</v>
      </c>
      <c r="Y6672" t="str">
        <f>IF(Table1[[#This Row],[RFM_Score]]="555","Champion", IF(AND(J6672&gt;=4,V6672&gt;=4),"Loyal", IF(U6672&lt;=2,"At Risk", IF(W6672&gt;=4,"Potential Loyalist","Others"))))</f>
        <v>Others</v>
      </c>
    </row>
    <row r="6673" spans="1:25">
      <c r="A6673" t="s">
        <v>5351</v>
      </c>
      <c r="B6673">
        <v>27</v>
      </c>
      <c r="C6673" t="s">
        <v>24</v>
      </c>
      <c r="D6673" t="s">
        <v>25</v>
      </c>
      <c r="E6673" s="6" t="s">
        <v>18743</v>
      </c>
      <c r="F6673" t="s">
        <v>21</v>
      </c>
      <c r="G6673">
        <v>0</v>
      </c>
      <c r="H6673">
        <v>0</v>
      </c>
      <c r="I6673">
        <v>55</v>
      </c>
      <c r="J6673">
        <v>4</v>
      </c>
      <c r="K6673">
        <v>195.79</v>
      </c>
      <c r="L6673" t="str">
        <f t="shared" si="624"/>
        <v/>
      </c>
      <c r="M6673">
        <v>2</v>
      </c>
      <c r="N6673" t="str">
        <f t="shared" si="625"/>
        <v/>
      </c>
      <c r="O6673">
        <v>5</v>
      </c>
      <c r="P6673" s="11">
        <v>0</v>
      </c>
      <c r="Q6673" s="11">
        <v>7.2727272727272696E-2</v>
      </c>
      <c r="R6673" s="12">
        <v>97.894999999999996</v>
      </c>
      <c r="S6673" t="s">
        <v>22</v>
      </c>
      <c r="T6673">
        <v>0</v>
      </c>
      <c r="U6673">
        <f t="shared" si="626"/>
        <v>5</v>
      </c>
      <c r="V6673">
        <f t="shared" si="627"/>
        <v>1</v>
      </c>
      <c r="W6673">
        <f t="shared" si="628"/>
        <v>3</v>
      </c>
      <c r="X6673" t="str">
        <f t="shared" si="629"/>
        <v>513</v>
      </c>
      <c r="Y6673" t="str">
        <f>IF(Table1[[#This Row],[RFM_Score]]="555","Champion", IF(AND(J6673&gt;=4,V6673&gt;=4),"Loyal", IF(U6673&lt;=2,"At Risk", IF(W6673&gt;=4,"Potential Loyalist","Others"))))</f>
        <v>Others</v>
      </c>
    </row>
    <row r="6674" spans="1:25">
      <c r="A6674" t="s">
        <v>754</v>
      </c>
      <c r="B6674">
        <v>36</v>
      </c>
      <c r="C6674" t="s">
        <v>19</v>
      </c>
      <c r="D6674" t="s">
        <v>25</v>
      </c>
      <c r="E6674" s="6" t="s">
        <v>18744</v>
      </c>
      <c r="F6674" t="s">
        <v>21</v>
      </c>
      <c r="G6674">
        <v>5</v>
      </c>
      <c r="H6674">
        <v>2</v>
      </c>
      <c r="I6674">
        <v>51</v>
      </c>
      <c r="J6674">
        <v>7</v>
      </c>
      <c r="K6674">
        <v>195.78</v>
      </c>
      <c r="L6674" t="str">
        <f t="shared" si="624"/>
        <v/>
      </c>
      <c r="M6674">
        <v>2</v>
      </c>
      <c r="N6674" t="str">
        <f t="shared" si="625"/>
        <v/>
      </c>
      <c r="O6674">
        <v>25</v>
      </c>
      <c r="P6674" s="11">
        <v>0.4</v>
      </c>
      <c r="Q6674" s="11">
        <v>0.13725490196078399</v>
      </c>
      <c r="R6674" s="12">
        <v>97.89</v>
      </c>
      <c r="S6674" t="s">
        <v>22</v>
      </c>
      <c r="T6674">
        <v>0</v>
      </c>
      <c r="U6674">
        <f t="shared" si="626"/>
        <v>4</v>
      </c>
      <c r="V6674">
        <f t="shared" si="627"/>
        <v>1</v>
      </c>
      <c r="W6674">
        <f t="shared" si="628"/>
        <v>3</v>
      </c>
      <c r="X6674" t="str">
        <f t="shared" si="629"/>
        <v>413</v>
      </c>
      <c r="Y6674" t="str">
        <f>IF(Table1[[#This Row],[RFM_Score]]="555","Champion", IF(AND(J6674&gt;=4,V6674&gt;=4),"Loyal", IF(U6674&lt;=2,"At Risk", IF(W6674&gt;=4,"Potential Loyalist","Others"))))</f>
        <v>Others</v>
      </c>
    </row>
    <row r="6675" spans="1:25">
      <c r="A6675" t="s">
        <v>6833</v>
      </c>
      <c r="B6675">
        <v>53</v>
      </c>
      <c r="C6675" t="s">
        <v>24</v>
      </c>
      <c r="D6675" t="s">
        <v>25</v>
      </c>
      <c r="E6675" s="6" t="s">
        <v>18745</v>
      </c>
      <c r="F6675" t="s">
        <v>62</v>
      </c>
      <c r="G6675">
        <v>3</v>
      </c>
      <c r="H6675">
        <v>0</v>
      </c>
      <c r="I6675">
        <v>52</v>
      </c>
      <c r="J6675">
        <v>2</v>
      </c>
      <c r="K6675">
        <v>195.65</v>
      </c>
      <c r="L6675" t="str">
        <f t="shared" si="624"/>
        <v/>
      </c>
      <c r="M6675">
        <v>2</v>
      </c>
      <c r="N6675" t="str">
        <f t="shared" si="625"/>
        <v/>
      </c>
      <c r="O6675">
        <v>45</v>
      </c>
      <c r="P6675" s="11">
        <v>0</v>
      </c>
      <c r="Q6675" s="11">
        <v>3.8461538461538401E-2</v>
      </c>
      <c r="R6675" s="12">
        <v>97.825000000000003</v>
      </c>
      <c r="S6675" t="s">
        <v>22</v>
      </c>
      <c r="T6675">
        <v>0</v>
      </c>
      <c r="U6675">
        <f t="shared" si="626"/>
        <v>3</v>
      </c>
      <c r="V6675">
        <f t="shared" si="627"/>
        <v>1</v>
      </c>
      <c r="W6675">
        <f t="shared" si="628"/>
        <v>3</v>
      </c>
      <c r="X6675" t="str">
        <f t="shared" si="629"/>
        <v>313</v>
      </c>
      <c r="Y6675" t="str">
        <f>IF(Table1[[#This Row],[RFM_Score]]="555","Champion", IF(AND(J6675&gt;=4,V6675&gt;=4),"Loyal", IF(U6675&lt;=2,"At Risk", IF(W6675&gt;=4,"Potential Loyalist","Others"))))</f>
        <v>Others</v>
      </c>
    </row>
    <row r="6676" spans="1:25">
      <c r="A6676" t="s">
        <v>8923</v>
      </c>
      <c r="B6676">
        <v>39</v>
      </c>
      <c r="C6676" t="s">
        <v>24</v>
      </c>
      <c r="D6676" t="s">
        <v>20</v>
      </c>
      <c r="E6676" s="6" t="s">
        <v>18746</v>
      </c>
      <c r="F6676" t="s">
        <v>30</v>
      </c>
      <c r="G6676">
        <v>2</v>
      </c>
      <c r="H6676">
        <v>0</v>
      </c>
      <c r="I6676">
        <v>50</v>
      </c>
      <c r="J6676">
        <v>2</v>
      </c>
      <c r="K6676">
        <v>195.58</v>
      </c>
      <c r="L6676" t="str">
        <f t="shared" si="624"/>
        <v/>
      </c>
      <c r="M6676">
        <v>2</v>
      </c>
      <c r="N6676" t="str">
        <f t="shared" si="625"/>
        <v/>
      </c>
      <c r="O6676">
        <v>2</v>
      </c>
      <c r="P6676" s="11">
        <v>0</v>
      </c>
      <c r="Q6676" s="11">
        <v>0.04</v>
      </c>
      <c r="R6676" s="12">
        <v>97.79</v>
      </c>
      <c r="S6676" t="s">
        <v>22</v>
      </c>
      <c r="T6676">
        <v>1</v>
      </c>
      <c r="U6676">
        <f t="shared" si="626"/>
        <v>5</v>
      </c>
      <c r="V6676">
        <f t="shared" si="627"/>
        <v>1</v>
      </c>
      <c r="W6676">
        <f t="shared" si="628"/>
        <v>3</v>
      </c>
      <c r="X6676" t="str">
        <f t="shared" si="629"/>
        <v>513</v>
      </c>
      <c r="Y6676" t="str">
        <f>IF(Table1[[#This Row],[RFM_Score]]="555","Champion", IF(AND(J6676&gt;=4,V6676&gt;=4),"Loyal", IF(U6676&lt;=2,"At Risk", IF(W6676&gt;=4,"Potential Loyalist","Others"))))</f>
        <v>Others</v>
      </c>
    </row>
    <row r="6677" spans="1:25">
      <c r="A6677" t="s">
        <v>11210</v>
      </c>
      <c r="B6677">
        <v>31</v>
      </c>
      <c r="C6677" t="s">
        <v>24</v>
      </c>
      <c r="D6677" t="s">
        <v>41</v>
      </c>
      <c r="E6677" s="6" t="s">
        <v>18747</v>
      </c>
      <c r="F6677" t="s">
        <v>30</v>
      </c>
      <c r="G6677">
        <v>4</v>
      </c>
      <c r="H6677">
        <v>2</v>
      </c>
      <c r="I6677">
        <v>48</v>
      </c>
      <c r="J6677">
        <v>2</v>
      </c>
      <c r="K6677">
        <v>195.4</v>
      </c>
      <c r="L6677" t="str">
        <f t="shared" si="624"/>
        <v/>
      </c>
      <c r="M6677">
        <v>2</v>
      </c>
      <c r="N6677" t="str">
        <f t="shared" si="625"/>
        <v/>
      </c>
      <c r="O6677">
        <v>15</v>
      </c>
      <c r="P6677" s="11">
        <v>0.5</v>
      </c>
      <c r="Q6677" s="11">
        <v>4.1666666666666602E-2</v>
      </c>
      <c r="R6677" s="12">
        <v>97.7</v>
      </c>
      <c r="S6677" t="s">
        <v>22</v>
      </c>
      <c r="T6677">
        <v>0</v>
      </c>
      <c r="U6677">
        <f t="shared" si="626"/>
        <v>5</v>
      </c>
      <c r="V6677">
        <f t="shared" si="627"/>
        <v>1</v>
      </c>
      <c r="W6677">
        <f t="shared" si="628"/>
        <v>3</v>
      </c>
      <c r="X6677" t="str">
        <f t="shared" si="629"/>
        <v>513</v>
      </c>
      <c r="Y6677" t="str">
        <f>IF(Table1[[#This Row],[RFM_Score]]="555","Champion", IF(AND(J6677&gt;=4,V6677&gt;=4),"Loyal", IF(U6677&lt;=2,"At Risk", IF(W6677&gt;=4,"Potential Loyalist","Others"))))</f>
        <v>Others</v>
      </c>
    </row>
    <row r="6678" spans="1:25">
      <c r="A6678" t="s">
        <v>5918</v>
      </c>
      <c r="B6678">
        <v>51</v>
      </c>
      <c r="C6678" t="s">
        <v>24</v>
      </c>
      <c r="D6678" t="s">
        <v>41</v>
      </c>
      <c r="E6678" s="6" t="s">
        <v>18748</v>
      </c>
      <c r="F6678" t="s">
        <v>30</v>
      </c>
      <c r="G6678">
        <v>2</v>
      </c>
      <c r="H6678">
        <v>1</v>
      </c>
      <c r="I6678">
        <v>57</v>
      </c>
      <c r="J6678">
        <v>1</v>
      </c>
      <c r="K6678">
        <v>195.36</v>
      </c>
      <c r="L6678" t="str">
        <f t="shared" si="624"/>
        <v/>
      </c>
      <c r="M6678">
        <v>2</v>
      </c>
      <c r="N6678" t="str">
        <f t="shared" si="625"/>
        <v/>
      </c>
      <c r="O6678">
        <v>25</v>
      </c>
      <c r="P6678" s="11">
        <v>0.5</v>
      </c>
      <c r="Q6678" s="11">
        <v>1.7543859649122799E-2</v>
      </c>
      <c r="R6678" s="12">
        <v>97.68</v>
      </c>
      <c r="S6678" t="s">
        <v>22</v>
      </c>
      <c r="T6678">
        <v>0</v>
      </c>
      <c r="U6678">
        <f t="shared" si="626"/>
        <v>4</v>
      </c>
      <c r="V6678">
        <f t="shared" si="627"/>
        <v>1</v>
      </c>
      <c r="W6678">
        <f t="shared" si="628"/>
        <v>3</v>
      </c>
      <c r="X6678" t="str">
        <f t="shared" si="629"/>
        <v>413</v>
      </c>
      <c r="Y6678" t="str">
        <f>IF(Table1[[#This Row],[RFM_Score]]="555","Champion", IF(AND(J6678&gt;=4,V6678&gt;=4),"Loyal", IF(U6678&lt;=2,"At Risk", IF(W6678&gt;=4,"Potential Loyalist","Others"))))</f>
        <v>Others</v>
      </c>
    </row>
    <row r="6679" spans="1:25">
      <c r="A6679" t="s">
        <v>1574</v>
      </c>
      <c r="B6679">
        <v>28</v>
      </c>
      <c r="C6679" t="s">
        <v>24</v>
      </c>
      <c r="D6679" t="s">
        <v>25</v>
      </c>
      <c r="E6679" s="6" t="s">
        <v>18749</v>
      </c>
      <c r="F6679" t="s">
        <v>26</v>
      </c>
      <c r="G6679">
        <v>2</v>
      </c>
      <c r="H6679">
        <v>1</v>
      </c>
      <c r="I6679">
        <v>52</v>
      </c>
      <c r="J6679">
        <v>3</v>
      </c>
      <c r="K6679">
        <v>195.35</v>
      </c>
      <c r="L6679" t="str">
        <f t="shared" si="624"/>
        <v/>
      </c>
      <c r="M6679">
        <v>2</v>
      </c>
      <c r="N6679" t="str">
        <f t="shared" si="625"/>
        <v/>
      </c>
      <c r="O6679">
        <v>2</v>
      </c>
      <c r="P6679" s="11">
        <v>0.5</v>
      </c>
      <c r="Q6679" s="11">
        <v>5.7692307692307598E-2</v>
      </c>
      <c r="R6679" s="12">
        <v>97.674999999999997</v>
      </c>
      <c r="S6679" t="s">
        <v>22</v>
      </c>
      <c r="T6679">
        <v>0</v>
      </c>
      <c r="U6679">
        <f t="shared" si="626"/>
        <v>5</v>
      </c>
      <c r="V6679">
        <f t="shared" si="627"/>
        <v>1</v>
      </c>
      <c r="W6679">
        <f t="shared" si="628"/>
        <v>3</v>
      </c>
      <c r="X6679" t="str">
        <f t="shared" si="629"/>
        <v>513</v>
      </c>
      <c r="Y6679" t="str">
        <f>IF(Table1[[#This Row],[RFM_Score]]="555","Champion", IF(AND(J6679&gt;=4,V6679&gt;=4),"Loyal", IF(U6679&lt;=2,"At Risk", IF(W6679&gt;=4,"Potential Loyalist","Others"))))</f>
        <v>Others</v>
      </c>
    </row>
    <row r="6680" spans="1:25">
      <c r="A6680" t="s">
        <v>3993</v>
      </c>
      <c r="B6680">
        <v>33</v>
      </c>
      <c r="C6680" t="s">
        <v>24</v>
      </c>
      <c r="D6680" t="s">
        <v>41</v>
      </c>
      <c r="E6680" s="6" t="s">
        <v>18750</v>
      </c>
      <c r="F6680" t="s">
        <v>62</v>
      </c>
      <c r="G6680">
        <v>6</v>
      </c>
      <c r="H6680">
        <v>2</v>
      </c>
      <c r="I6680">
        <v>48</v>
      </c>
      <c r="J6680">
        <v>2</v>
      </c>
      <c r="K6680">
        <v>194.74</v>
      </c>
      <c r="L6680" t="str">
        <f t="shared" si="624"/>
        <v/>
      </c>
      <c r="M6680">
        <v>2</v>
      </c>
      <c r="N6680" t="str">
        <f t="shared" si="625"/>
        <v/>
      </c>
      <c r="O6680">
        <v>58</v>
      </c>
      <c r="P6680" s="11">
        <v>0.33333333333333298</v>
      </c>
      <c r="Q6680" s="11">
        <v>4.1666666666666602E-2</v>
      </c>
      <c r="R6680" s="12">
        <v>97.37</v>
      </c>
      <c r="S6680" t="s">
        <v>22</v>
      </c>
      <c r="T6680">
        <v>0</v>
      </c>
      <c r="U6680">
        <f t="shared" si="626"/>
        <v>3</v>
      </c>
      <c r="V6680">
        <f t="shared" si="627"/>
        <v>1</v>
      </c>
      <c r="W6680">
        <f t="shared" si="628"/>
        <v>3</v>
      </c>
      <c r="X6680" t="str">
        <f t="shared" si="629"/>
        <v>313</v>
      </c>
      <c r="Y6680" t="str">
        <f>IF(Table1[[#This Row],[RFM_Score]]="555","Champion", IF(AND(J6680&gt;=4,V6680&gt;=4),"Loyal", IF(U6680&lt;=2,"At Risk", IF(W6680&gt;=4,"Potential Loyalist","Others"))))</f>
        <v>Others</v>
      </c>
    </row>
    <row r="6681" spans="1:25">
      <c r="A6681" t="s">
        <v>11328</v>
      </c>
      <c r="B6681">
        <v>46</v>
      </c>
      <c r="C6681" t="s">
        <v>24</v>
      </c>
      <c r="D6681" t="s">
        <v>35</v>
      </c>
      <c r="E6681" s="6" t="s">
        <v>18751</v>
      </c>
      <c r="F6681" t="s">
        <v>60</v>
      </c>
      <c r="G6681">
        <v>3</v>
      </c>
      <c r="H6681">
        <v>2</v>
      </c>
      <c r="I6681">
        <v>64</v>
      </c>
      <c r="J6681">
        <v>1</v>
      </c>
      <c r="K6681">
        <v>194.56</v>
      </c>
      <c r="L6681" t="str">
        <f t="shared" si="624"/>
        <v/>
      </c>
      <c r="M6681">
        <v>2</v>
      </c>
      <c r="N6681" t="str">
        <f t="shared" si="625"/>
        <v/>
      </c>
      <c r="O6681">
        <v>6</v>
      </c>
      <c r="P6681" s="11">
        <v>0.66666666666666596</v>
      </c>
      <c r="Q6681" s="11">
        <v>1.5625E-2</v>
      </c>
      <c r="R6681" s="12">
        <v>97.28</v>
      </c>
      <c r="S6681" t="s">
        <v>22</v>
      </c>
      <c r="T6681">
        <v>0</v>
      </c>
      <c r="U6681">
        <f t="shared" si="626"/>
        <v>5</v>
      </c>
      <c r="V6681">
        <f t="shared" si="627"/>
        <v>1</v>
      </c>
      <c r="W6681">
        <f t="shared" si="628"/>
        <v>3</v>
      </c>
      <c r="X6681" t="str">
        <f t="shared" si="629"/>
        <v>513</v>
      </c>
      <c r="Y6681" t="str">
        <f>IF(Table1[[#This Row],[RFM_Score]]="555","Champion", IF(AND(J6681&gt;=4,V6681&gt;=4),"Loyal", IF(U6681&lt;=2,"At Risk", IF(W6681&gt;=4,"Potential Loyalist","Others"))))</f>
        <v>Others</v>
      </c>
    </row>
    <row r="6682" spans="1:25">
      <c r="A6682" t="s">
        <v>84</v>
      </c>
      <c r="B6682">
        <v>47</v>
      </c>
      <c r="C6682" t="s">
        <v>19</v>
      </c>
      <c r="D6682" t="s">
        <v>29</v>
      </c>
      <c r="E6682" s="6" t="s">
        <v>18752</v>
      </c>
      <c r="F6682" t="s">
        <v>60</v>
      </c>
      <c r="G6682">
        <v>4</v>
      </c>
      <c r="H6682">
        <v>0</v>
      </c>
      <c r="I6682">
        <v>48</v>
      </c>
      <c r="J6682">
        <v>1</v>
      </c>
      <c r="K6682">
        <v>194.5</v>
      </c>
      <c r="L6682" t="str">
        <f t="shared" si="624"/>
        <v/>
      </c>
      <c r="M6682">
        <v>2</v>
      </c>
      <c r="N6682" t="str">
        <f t="shared" si="625"/>
        <v/>
      </c>
      <c r="O6682">
        <v>81</v>
      </c>
      <c r="P6682" s="11">
        <v>0</v>
      </c>
      <c r="Q6682" s="11">
        <v>2.0833333333333301E-2</v>
      </c>
      <c r="R6682" s="12">
        <v>97.25</v>
      </c>
      <c r="S6682" t="s">
        <v>22</v>
      </c>
      <c r="T6682">
        <v>0</v>
      </c>
      <c r="U6682">
        <f t="shared" si="626"/>
        <v>2</v>
      </c>
      <c r="V6682">
        <f t="shared" si="627"/>
        <v>1</v>
      </c>
      <c r="W6682">
        <f t="shared" si="628"/>
        <v>3</v>
      </c>
      <c r="X6682" t="str">
        <f t="shared" si="629"/>
        <v>213</v>
      </c>
      <c r="Y6682" t="str">
        <f>IF(Table1[[#This Row],[RFM_Score]]="555","Champion", IF(AND(J6682&gt;=4,V6682&gt;=4),"Loyal", IF(U6682&lt;=2,"At Risk", IF(W6682&gt;=4,"Potential Loyalist","Others"))))</f>
        <v>At Risk</v>
      </c>
    </row>
    <row r="6683" spans="1:25">
      <c r="A6683" t="s">
        <v>5185</v>
      </c>
      <c r="B6683">
        <v>43</v>
      </c>
      <c r="C6683" t="s">
        <v>24</v>
      </c>
      <c r="D6683" t="s">
        <v>49</v>
      </c>
      <c r="E6683" s="6" t="s">
        <v>18753</v>
      </c>
      <c r="F6683" t="s">
        <v>21</v>
      </c>
      <c r="G6683">
        <v>3</v>
      </c>
      <c r="H6683">
        <v>1</v>
      </c>
      <c r="I6683">
        <v>44</v>
      </c>
      <c r="J6683">
        <v>1</v>
      </c>
      <c r="K6683">
        <v>194.26</v>
      </c>
      <c r="L6683" t="str">
        <f t="shared" si="624"/>
        <v/>
      </c>
      <c r="M6683">
        <v>2</v>
      </c>
      <c r="N6683" t="str">
        <f t="shared" si="625"/>
        <v/>
      </c>
      <c r="O6683">
        <v>78</v>
      </c>
      <c r="P6683" s="11">
        <v>0.33333333333333298</v>
      </c>
      <c r="Q6683" s="11">
        <v>2.27272727272727E-2</v>
      </c>
      <c r="R6683" s="12">
        <v>97.13</v>
      </c>
      <c r="S6683" t="s">
        <v>22</v>
      </c>
      <c r="T6683">
        <v>0</v>
      </c>
      <c r="U6683">
        <f t="shared" si="626"/>
        <v>2</v>
      </c>
      <c r="V6683">
        <f t="shared" si="627"/>
        <v>1</v>
      </c>
      <c r="W6683">
        <f t="shared" si="628"/>
        <v>3</v>
      </c>
      <c r="X6683" t="str">
        <f t="shared" si="629"/>
        <v>213</v>
      </c>
      <c r="Y6683" t="str">
        <f>IF(Table1[[#This Row],[RFM_Score]]="555","Champion", IF(AND(J6683&gt;=4,V6683&gt;=4),"Loyal", IF(U6683&lt;=2,"At Risk", IF(W6683&gt;=4,"Potential Loyalist","Others"))))</f>
        <v>At Risk</v>
      </c>
    </row>
    <row r="6684" spans="1:25">
      <c r="A6684" t="s">
        <v>11467</v>
      </c>
      <c r="B6684">
        <v>31</v>
      </c>
      <c r="C6684" t="s">
        <v>24</v>
      </c>
      <c r="D6684" t="s">
        <v>25</v>
      </c>
      <c r="E6684" s="6" t="s">
        <v>18754</v>
      </c>
      <c r="F6684" t="s">
        <v>30</v>
      </c>
      <c r="G6684">
        <v>4</v>
      </c>
      <c r="H6684">
        <v>1</v>
      </c>
      <c r="I6684">
        <v>42</v>
      </c>
      <c r="J6684">
        <v>7</v>
      </c>
      <c r="K6684">
        <v>194.22</v>
      </c>
      <c r="L6684" t="str">
        <f t="shared" si="624"/>
        <v/>
      </c>
      <c r="M6684">
        <v>2</v>
      </c>
      <c r="N6684" t="str">
        <f t="shared" si="625"/>
        <v/>
      </c>
      <c r="O6684">
        <v>23</v>
      </c>
      <c r="P6684" s="11">
        <v>0.25</v>
      </c>
      <c r="Q6684" s="11">
        <v>0.16666666666666599</v>
      </c>
      <c r="R6684" s="12">
        <v>97.11</v>
      </c>
      <c r="S6684" t="s">
        <v>22</v>
      </c>
      <c r="T6684">
        <v>0</v>
      </c>
      <c r="U6684">
        <f t="shared" si="626"/>
        <v>4</v>
      </c>
      <c r="V6684">
        <f t="shared" si="627"/>
        <v>1</v>
      </c>
      <c r="W6684">
        <f t="shared" si="628"/>
        <v>3</v>
      </c>
      <c r="X6684" t="str">
        <f t="shared" si="629"/>
        <v>413</v>
      </c>
      <c r="Y6684" t="str">
        <f>IF(Table1[[#This Row],[RFM_Score]]="555","Champion", IF(AND(J6684&gt;=4,V6684&gt;=4),"Loyal", IF(U6684&lt;=2,"At Risk", IF(W6684&gt;=4,"Potential Loyalist","Others"))))</f>
        <v>Others</v>
      </c>
    </row>
    <row r="6685" spans="1:25">
      <c r="A6685" t="s">
        <v>4360</v>
      </c>
      <c r="B6685">
        <v>22</v>
      </c>
      <c r="C6685" t="s">
        <v>19</v>
      </c>
      <c r="D6685" t="s">
        <v>29</v>
      </c>
      <c r="E6685" s="6" t="s">
        <v>18755</v>
      </c>
      <c r="F6685" t="s">
        <v>26</v>
      </c>
      <c r="G6685">
        <v>2</v>
      </c>
      <c r="H6685">
        <v>1</v>
      </c>
      <c r="I6685">
        <v>48</v>
      </c>
      <c r="J6685">
        <v>3</v>
      </c>
      <c r="K6685">
        <v>193.37</v>
      </c>
      <c r="L6685" t="str">
        <f t="shared" si="624"/>
        <v/>
      </c>
      <c r="M6685">
        <v>2</v>
      </c>
      <c r="N6685" t="str">
        <f t="shared" si="625"/>
        <v/>
      </c>
      <c r="O6685">
        <v>2</v>
      </c>
      <c r="P6685" s="11">
        <v>0.5</v>
      </c>
      <c r="Q6685" s="11">
        <v>6.25E-2</v>
      </c>
      <c r="R6685" s="12">
        <v>96.685000000000002</v>
      </c>
      <c r="S6685" t="s">
        <v>22</v>
      </c>
      <c r="T6685">
        <v>0</v>
      </c>
      <c r="U6685">
        <f t="shared" si="626"/>
        <v>5</v>
      </c>
      <c r="V6685">
        <f t="shared" si="627"/>
        <v>1</v>
      </c>
      <c r="W6685">
        <f t="shared" si="628"/>
        <v>3</v>
      </c>
      <c r="X6685" t="str">
        <f t="shared" si="629"/>
        <v>513</v>
      </c>
      <c r="Y6685" t="str">
        <f>IF(Table1[[#This Row],[RFM_Score]]="555","Champion", IF(AND(J6685&gt;=4,V6685&gt;=4),"Loyal", IF(U6685&lt;=2,"At Risk", IF(W6685&gt;=4,"Potential Loyalist","Others"))))</f>
        <v>Others</v>
      </c>
    </row>
    <row r="6686" spans="1:25">
      <c r="A6686" t="s">
        <v>10687</v>
      </c>
      <c r="B6686">
        <v>32</v>
      </c>
      <c r="C6686" t="s">
        <v>19</v>
      </c>
      <c r="D6686" t="s">
        <v>25</v>
      </c>
      <c r="E6686" s="6" t="s">
        <v>18756</v>
      </c>
      <c r="F6686" t="s">
        <v>21</v>
      </c>
      <c r="G6686">
        <v>1</v>
      </c>
      <c r="H6686">
        <v>1</v>
      </c>
      <c r="I6686">
        <v>51</v>
      </c>
      <c r="J6686">
        <v>0</v>
      </c>
      <c r="K6686">
        <v>193.29</v>
      </c>
      <c r="L6686" t="str">
        <f t="shared" si="624"/>
        <v/>
      </c>
      <c r="M6686">
        <v>2</v>
      </c>
      <c r="N6686" t="str">
        <f t="shared" si="625"/>
        <v/>
      </c>
      <c r="O6686">
        <v>16</v>
      </c>
      <c r="P6686" s="11">
        <v>1</v>
      </c>
      <c r="Q6686" s="11">
        <v>0</v>
      </c>
      <c r="R6686" s="12">
        <v>96.644999999999996</v>
      </c>
      <c r="S6686" t="s">
        <v>22</v>
      </c>
      <c r="T6686">
        <v>1</v>
      </c>
      <c r="U6686">
        <f t="shared" si="626"/>
        <v>5</v>
      </c>
      <c r="V6686">
        <f t="shared" si="627"/>
        <v>1</v>
      </c>
      <c r="W6686">
        <f t="shared" si="628"/>
        <v>3</v>
      </c>
      <c r="X6686" t="str">
        <f t="shared" si="629"/>
        <v>513</v>
      </c>
      <c r="Y6686" t="str">
        <f>IF(Table1[[#This Row],[RFM_Score]]="555","Champion", IF(AND(J6686&gt;=4,V6686&gt;=4),"Loyal", IF(U6686&lt;=2,"At Risk", IF(W6686&gt;=4,"Potential Loyalist","Others"))))</f>
        <v>Others</v>
      </c>
    </row>
    <row r="6687" spans="1:25">
      <c r="A6687" t="s">
        <v>5360</v>
      </c>
      <c r="B6687">
        <v>37</v>
      </c>
      <c r="C6687" t="s">
        <v>19</v>
      </c>
      <c r="D6687" t="s">
        <v>49</v>
      </c>
      <c r="E6687" s="6" t="s">
        <v>18757</v>
      </c>
      <c r="F6687" t="s">
        <v>37</v>
      </c>
      <c r="G6687">
        <v>4</v>
      </c>
      <c r="H6687">
        <v>2</v>
      </c>
      <c r="I6687">
        <v>44</v>
      </c>
      <c r="J6687">
        <v>0</v>
      </c>
      <c r="K6687">
        <v>193.01</v>
      </c>
      <c r="L6687" t="str">
        <f t="shared" si="624"/>
        <v/>
      </c>
      <c r="M6687">
        <v>2</v>
      </c>
      <c r="N6687" t="str">
        <f t="shared" si="625"/>
        <v/>
      </c>
      <c r="O6687">
        <v>32</v>
      </c>
      <c r="P6687" s="11">
        <v>0.5</v>
      </c>
      <c r="Q6687" s="11">
        <v>0</v>
      </c>
      <c r="R6687" s="12">
        <v>96.504999999999995</v>
      </c>
      <c r="S6687" t="s">
        <v>22</v>
      </c>
      <c r="T6687">
        <v>0</v>
      </c>
      <c r="U6687">
        <f t="shared" si="626"/>
        <v>4</v>
      </c>
      <c r="V6687">
        <f t="shared" si="627"/>
        <v>1</v>
      </c>
      <c r="W6687">
        <f t="shared" si="628"/>
        <v>3</v>
      </c>
      <c r="X6687" t="str">
        <f t="shared" si="629"/>
        <v>413</v>
      </c>
      <c r="Y6687" t="str">
        <f>IF(Table1[[#This Row],[RFM_Score]]="555","Champion", IF(AND(J6687&gt;=4,V6687&gt;=4),"Loyal", IF(U6687&lt;=2,"At Risk", IF(W6687&gt;=4,"Potential Loyalist","Others"))))</f>
        <v>Others</v>
      </c>
    </row>
    <row r="6688" spans="1:25">
      <c r="A6688" t="s">
        <v>1967</v>
      </c>
      <c r="B6688">
        <v>20</v>
      </c>
      <c r="C6688" t="s">
        <v>24</v>
      </c>
      <c r="D6688" t="s">
        <v>25</v>
      </c>
      <c r="E6688" s="6" t="s">
        <v>18758</v>
      </c>
      <c r="F6688" t="s">
        <v>30</v>
      </c>
      <c r="G6688">
        <v>3</v>
      </c>
      <c r="H6688">
        <v>0</v>
      </c>
      <c r="I6688">
        <v>53</v>
      </c>
      <c r="J6688">
        <v>3</v>
      </c>
      <c r="K6688">
        <v>192.96</v>
      </c>
      <c r="L6688" t="str">
        <f t="shared" si="624"/>
        <v/>
      </c>
      <c r="M6688">
        <v>2</v>
      </c>
      <c r="N6688" t="str">
        <f t="shared" si="625"/>
        <v/>
      </c>
      <c r="O6688">
        <v>8</v>
      </c>
      <c r="P6688" s="11">
        <v>0</v>
      </c>
      <c r="Q6688" s="11">
        <v>5.6603773584905599E-2</v>
      </c>
      <c r="R6688" s="12">
        <v>96.48</v>
      </c>
      <c r="S6688" t="s">
        <v>22</v>
      </c>
      <c r="T6688">
        <v>0</v>
      </c>
      <c r="U6688">
        <f t="shared" si="626"/>
        <v>5</v>
      </c>
      <c r="V6688">
        <f t="shared" si="627"/>
        <v>1</v>
      </c>
      <c r="W6688">
        <f t="shared" si="628"/>
        <v>3</v>
      </c>
      <c r="X6688" t="str">
        <f t="shared" si="629"/>
        <v>513</v>
      </c>
      <c r="Y6688" t="str">
        <f>IF(Table1[[#This Row],[RFM_Score]]="555","Champion", IF(AND(J6688&gt;=4,V6688&gt;=4),"Loyal", IF(U6688&lt;=2,"At Risk", IF(W6688&gt;=4,"Potential Loyalist","Others"))))</f>
        <v>Others</v>
      </c>
    </row>
    <row r="6689" spans="1:25">
      <c r="A6689" t="s">
        <v>7888</v>
      </c>
      <c r="B6689">
        <v>31</v>
      </c>
      <c r="C6689" t="s">
        <v>19</v>
      </c>
      <c r="D6689" t="s">
        <v>25</v>
      </c>
      <c r="E6689" s="6" t="s">
        <v>18759</v>
      </c>
      <c r="F6689" t="s">
        <v>30</v>
      </c>
      <c r="G6689">
        <v>3</v>
      </c>
      <c r="H6689">
        <v>2</v>
      </c>
      <c r="I6689">
        <v>43</v>
      </c>
      <c r="J6689">
        <v>3</v>
      </c>
      <c r="K6689">
        <v>192.39</v>
      </c>
      <c r="L6689" t="str">
        <f t="shared" si="624"/>
        <v/>
      </c>
      <c r="M6689">
        <v>2</v>
      </c>
      <c r="N6689" t="str">
        <f t="shared" si="625"/>
        <v/>
      </c>
      <c r="O6689">
        <v>70</v>
      </c>
      <c r="P6689" s="11">
        <v>0.66666666666666596</v>
      </c>
      <c r="Q6689" s="11">
        <v>6.9767441860465101E-2</v>
      </c>
      <c r="R6689" s="12">
        <v>96.194999999999993</v>
      </c>
      <c r="S6689" t="s">
        <v>22</v>
      </c>
      <c r="T6689">
        <v>0</v>
      </c>
      <c r="U6689">
        <f t="shared" si="626"/>
        <v>3</v>
      </c>
      <c r="V6689">
        <f t="shared" si="627"/>
        <v>1</v>
      </c>
      <c r="W6689">
        <f t="shared" si="628"/>
        <v>3</v>
      </c>
      <c r="X6689" t="str">
        <f t="shared" si="629"/>
        <v>313</v>
      </c>
      <c r="Y6689" t="str">
        <f>IF(Table1[[#This Row],[RFM_Score]]="555","Champion", IF(AND(J6689&gt;=4,V6689&gt;=4),"Loyal", IF(U6689&lt;=2,"At Risk", IF(W6689&gt;=4,"Potential Loyalist","Others"))))</f>
        <v>Others</v>
      </c>
    </row>
    <row r="6690" spans="1:25">
      <c r="A6690" t="s">
        <v>6079</v>
      </c>
      <c r="B6690">
        <v>61</v>
      </c>
      <c r="C6690" t="s">
        <v>19</v>
      </c>
      <c r="D6690" t="s">
        <v>20</v>
      </c>
      <c r="E6690" s="6" t="s">
        <v>18760</v>
      </c>
      <c r="F6690" t="s">
        <v>37</v>
      </c>
      <c r="G6690">
        <v>5</v>
      </c>
      <c r="H6690">
        <v>2</v>
      </c>
      <c r="I6690">
        <v>57</v>
      </c>
      <c r="J6690">
        <v>2</v>
      </c>
      <c r="K6690">
        <v>192.07</v>
      </c>
      <c r="L6690" t="str">
        <f t="shared" si="624"/>
        <v/>
      </c>
      <c r="M6690">
        <v>2</v>
      </c>
      <c r="N6690" t="str">
        <f t="shared" si="625"/>
        <v/>
      </c>
      <c r="O6690">
        <v>17</v>
      </c>
      <c r="P6690" s="11">
        <v>0.4</v>
      </c>
      <c r="Q6690" s="11">
        <v>3.5087719298245598E-2</v>
      </c>
      <c r="R6690" s="12">
        <v>96.034999999999997</v>
      </c>
      <c r="S6690" t="s">
        <v>22</v>
      </c>
      <c r="T6690">
        <v>0</v>
      </c>
      <c r="U6690">
        <f t="shared" si="626"/>
        <v>5</v>
      </c>
      <c r="V6690">
        <f t="shared" si="627"/>
        <v>1</v>
      </c>
      <c r="W6690">
        <f t="shared" si="628"/>
        <v>3</v>
      </c>
      <c r="X6690" t="str">
        <f t="shared" si="629"/>
        <v>513</v>
      </c>
      <c r="Y6690" t="str">
        <f>IF(Table1[[#This Row],[RFM_Score]]="555","Champion", IF(AND(J6690&gt;=4,V6690&gt;=4),"Loyal", IF(U6690&lt;=2,"At Risk", IF(W6690&gt;=4,"Potential Loyalist","Others"))))</f>
        <v>Others</v>
      </c>
    </row>
    <row r="6691" spans="1:25">
      <c r="A6691" t="s">
        <v>10447</v>
      </c>
      <c r="B6691">
        <v>35</v>
      </c>
      <c r="C6691" t="s">
        <v>24</v>
      </c>
      <c r="D6691" t="s">
        <v>25</v>
      </c>
      <c r="E6691" s="6" t="s">
        <v>18761</v>
      </c>
      <c r="F6691" t="s">
        <v>30</v>
      </c>
      <c r="G6691">
        <v>4</v>
      </c>
      <c r="H6691">
        <v>1</v>
      </c>
      <c r="I6691">
        <v>44</v>
      </c>
      <c r="J6691">
        <v>1</v>
      </c>
      <c r="K6691">
        <v>192.01</v>
      </c>
      <c r="L6691" t="str">
        <f t="shared" si="624"/>
        <v/>
      </c>
      <c r="M6691">
        <v>2</v>
      </c>
      <c r="N6691" t="str">
        <f t="shared" si="625"/>
        <v/>
      </c>
      <c r="O6691">
        <v>2</v>
      </c>
      <c r="P6691" s="11">
        <v>0.25</v>
      </c>
      <c r="Q6691" s="11">
        <v>2.27272727272727E-2</v>
      </c>
      <c r="R6691" s="12">
        <v>96.004999999999995</v>
      </c>
      <c r="S6691" t="s">
        <v>22</v>
      </c>
      <c r="T6691">
        <v>0</v>
      </c>
      <c r="U6691">
        <f t="shared" si="626"/>
        <v>5</v>
      </c>
      <c r="V6691">
        <f t="shared" si="627"/>
        <v>1</v>
      </c>
      <c r="W6691">
        <f t="shared" si="628"/>
        <v>3</v>
      </c>
      <c r="X6691" t="str">
        <f t="shared" si="629"/>
        <v>513</v>
      </c>
      <c r="Y6691" t="str">
        <f>IF(Table1[[#This Row],[RFM_Score]]="555","Champion", IF(AND(J6691&gt;=4,V6691&gt;=4),"Loyal", IF(U6691&lt;=2,"At Risk", IF(W6691&gt;=4,"Potential Loyalist","Others"))))</f>
        <v>Others</v>
      </c>
    </row>
    <row r="6692" spans="1:25">
      <c r="A6692" t="s">
        <v>3311</v>
      </c>
      <c r="B6692">
        <v>24</v>
      </c>
      <c r="C6692" t="s">
        <v>24</v>
      </c>
      <c r="D6692" t="s">
        <v>25</v>
      </c>
      <c r="E6692" s="6" t="s">
        <v>18762</v>
      </c>
      <c r="F6692" t="s">
        <v>21</v>
      </c>
      <c r="G6692">
        <v>3</v>
      </c>
      <c r="H6692">
        <v>2</v>
      </c>
      <c r="I6692">
        <v>47</v>
      </c>
      <c r="J6692">
        <v>1</v>
      </c>
      <c r="K6692">
        <v>191.88</v>
      </c>
      <c r="L6692" t="str">
        <f t="shared" si="624"/>
        <v/>
      </c>
      <c r="M6692">
        <v>2</v>
      </c>
      <c r="N6692" t="str">
        <f t="shared" si="625"/>
        <v/>
      </c>
      <c r="O6692">
        <v>29</v>
      </c>
      <c r="P6692" s="11">
        <v>0.66666666666666596</v>
      </c>
      <c r="Q6692" s="11">
        <v>2.1276595744680799E-2</v>
      </c>
      <c r="R6692" s="12">
        <v>95.94</v>
      </c>
      <c r="S6692" t="s">
        <v>22</v>
      </c>
      <c r="T6692">
        <v>0</v>
      </c>
      <c r="U6692">
        <f t="shared" si="626"/>
        <v>4</v>
      </c>
      <c r="V6692">
        <f t="shared" si="627"/>
        <v>1</v>
      </c>
      <c r="W6692">
        <f t="shared" si="628"/>
        <v>3</v>
      </c>
      <c r="X6692" t="str">
        <f t="shared" si="629"/>
        <v>413</v>
      </c>
      <c r="Y6692" t="str">
        <f>IF(Table1[[#This Row],[RFM_Score]]="555","Champion", IF(AND(J6692&gt;=4,V6692&gt;=4),"Loyal", IF(U6692&lt;=2,"At Risk", IF(W6692&gt;=4,"Potential Loyalist","Others"))))</f>
        <v>Others</v>
      </c>
    </row>
    <row r="6693" spans="1:25">
      <c r="A6693" t="s">
        <v>2053</v>
      </c>
      <c r="B6693">
        <v>31</v>
      </c>
      <c r="C6693" t="s">
        <v>19</v>
      </c>
      <c r="D6693" t="s">
        <v>25</v>
      </c>
      <c r="E6693" s="6" t="s">
        <v>18763</v>
      </c>
      <c r="F6693" t="s">
        <v>21</v>
      </c>
      <c r="G6693">
        <v>3</v>
      </c>
      <c r="H6693">
        <v>1</v>
      </c>
      <c r="I6693">
        <v>53</v>
      </c>
      <c r="J6693">
        <v>4</v>
      </c>
      <c r="K6693">
        <v>191.18</v>
      </c>
      <c r="L6693" t="str">
        <f t="shared" si="624"/>
        <v/>
      </c>
      <c r="M6693">
        <v>2</v>
      </c>
      <c r="N6693" t="str">
        <f t="shared" si="625"/>
        <v/>
      </c>
      <c r="O6693">
        <v>40</v>
      </c>
      <c r="P6693" s="11">
        <v>0.33333333333333298</v>
      </c>
      <c r="Q6693" s="11">
        <v>7.5471698113207503E-2</v>
      </c>
      <c r="R6693" s="12">
        <v>95.59</v>
      </c>
      <c r="S6693" t="s">
        <v>22</v>
      </c>
      <c r="T6693">
        <v>0</v>
      </c>
      <c r="U6693">
        <f t="shared" si="626"/>
        <v>4</v>
      </c>
      <c r="V6693">
        <f t="shared" si="627"/>
        <v>1</v>
      </c>
      <c r="W6693">
        <f t="shared" si="628"/>
        <v>3</v>
      </c>
      <c r="X6693" t="str">
        <f t="shared" si="629"/>
        <v>413</v>
      </c>
      <c r="Y6693" t="str">
        <f>IF(Table1[[#This Row],[RFM_Score]]="555","Champion", IF(AND(J6693&gt;=4,V6693&gt;=4),"Loyal", IF(U6693&lt;=2,"At Risk", IF(W6693&gt;=4,"Potential Loyalist","Others"))))</f>
        <v>Others</v>
      </c>
    </row>
    <row r="6694" spans="1:25">
      <c r="A6694" t="s">
        <v>4606</v>
      </c>
      <c r="B6694">
        <v>35</v>
      </c>
      <c r="C6694" t="s">
        <v>24</v>
      </c>
      <c r="D6694" t="s">
        <v>41</v>
      </c>
      <c r="E6694" s="6" t="s">
        <v>18764</v>
      </c>
      <c r="F6694" t="s">
        <v>26</v>
      </c>
      <c r="G6694">
        <v>3</v>
      </c>
      <c r="H6694">
        <v>0</v>
      </c>
      <c r="I6694">
        <v>53</v>
      </c>
      <c r="J6694">
        <v>2</v>
      </c>
      <c r="K6694">
        <v>190.8</v>
      </c>
      <c r="L6694" t="str">
        <f t="shared" si="624"/>
        <v/>
      </c>
      <c r="M6694">
        <v>2</v>
      </c>
      <c r="N6694" t="str">
        <f t="shared" si="625"/>
        <v/>
      </c>
      <c r="O6694">
        <v>25</v>
      </c>
      <c r="P6694" s="11">
        <v>0</v>
      </c>
      <c r="Q6694" s="11">
        <v>3.7735849056603703E-2</v>
      </c>
      <c r="R6694" s="12">
        <v>95.4</v>
      </c>
      <c r="S6694" t="s">
        <v>22</v>
      </c>
      <c r="T6694">
        <v>0</v>
      </c>
      <c r="U6694">
        <f t="shared" si="626"/>
        <v>4</v>
      </c>
      <c r="V6694">
        <f t="shared" si="627"/>
        <v>1</v>
      </c>
      <c r="W6694">
        <f t="shared" si="628"/>
        <v>3</v>
      </c>
      <c r="X6694" t="str">
        <f t="shared" si="629"/>
        <v>413</v>
      </c>
      <c r="Y6694" t="str">
        <f>IF(Table1[[#This Row],[RFM_Score]]="555","Champion", IF(AND(J6694&gt;=4,V6694&gt;=4),"Loyal", IF(U6694&lt;=2,"At Risk", IF(W6694&gt;=4,"Potential Loyalist","Others"))))</f>
        <v>Others</v>
      </c>
    </row>
    <row r="6695" spans="1:25">
      <c r="A6695" t="s">
        <v>11920</v>
      </c>
      <c r="B6695">
        <v>35</v>
      </c>
      <c r="C6695" t="s">
        <v>24</v>
      </c>
      <c r="D6695" t="s">
        <v>25</v>
      </c>
      <c r="E6695" s="6" t="s">
        <v>18765</v>
      </c>
      <c r="F6695" t="s">
        <v>30</v>
      </c>
      <c r="G6695">
        <v>4</v>
      </c>
      <c r="H6695">
        <v>0</v>
      </c>
      <c r="I6695">
        <v>60</v>
      </c>
      <c r="J6695">
        <v>4</v>
      </c>
      <c r="K6695">
        <v>190.66</v>
      </c>
      <c r="L6695" t="str">
        <f t="shared" si="624"/>
        <v/>
      </c>
      <c r="M6695">
        <v>2</v>
      </c>
      <c r="N6695" t="str">
        <f t="shared" si="625"/>
        <v/>
      </c>
      <c r="O6695">
        <v>16</v>
      </c>
      <c r="P6695" s="11">
        <v>0</v>
      </c>
      <c r="Q6695" s="11">
        <v>6.6666666666666596E-2</v>
      </c>
      <c r="R6695" s="12">
        <v>95.33</v>
      </c>
      <c r="S6695" t="s">
        <v>22</v>
      </c>
      <c r="T6695">
        <v>1</v>
      </c>
      <c r="U6695">
        <f t="shared" si="626"/>
        <v>5</v>
      </c>
      <c r="V6695">
        <f t="shared" si="627"/>
        <v>1</v>
      </c>
      <c r="W6695">
        <f t="shared" si="628"/>
        <v>3</v>
      </c>
      <c r="X6695" t="str">
        <f t="shared" si="629"/>
        <v>513</v>
      </c>
      <c r="Y6695" t="str">
        <f>IF(Table1[[#This Row],[RFM_Score]]="555","Champion", IF(AND(J6695&gt;=4,V6695&gt;=4),"Loyal", IF(U6695&lt;=2,"At Risk", IF(W6695&gt;=4,"Potential Loyalist","Others"))))</f>
        <v>Others</v>
      </c>
    </row>
    <row r="6696" spans="1:25">
      <c r="A6696" t="s">
        <v>5995</v>
      </c>
      <c r="B6696">
        <v>29</v>
      </c>
      <c r="C6696" t="s">
        <v>24</v>
      </c>
      <c r="D6696" t="s">
        <v>25</v>
      </c>
      <c r="E6696" s="6" t="s">
        <v>18766</v>
      </c>
      <c r="F6696" t="s">
        <v>62</v>
      </c>
      <c r="G6696">
        <v>2</v>
      </c>
      <c r="H6696">
        <v>0</v>
      </c>
      <c r="I6696">
        <v>62</v>
      </c>
      <c r="J6696">
        <v>1</v>
      </c>
      <c r="K6696">
        <v>190.59</v>
      </c>
      <c r="L6696" t="str">
        <f t="shared" si="624"/>
        <v/>
      </c>
      <c r="M6696">
        <v>2</v>
      </c>
      <c r="N6696" t="str">
        <f t="shared" si="625"/>
        <v/>
      </c>
      <c r="O6696">
        <v>3</v>
      </c>
      <c r="P6696" s="11">
        <v>0</v>
      </c>
      <c r="Q6696" s="11">
        <v>1.6129032258064498E-2</v>
      </c>
      <c r="R6696" s="12">
        <v>95.295000000000002</v>
      </c>
      <c r="S6696" t="s">
        <v>22</v>
      </c>
      <c r="T6696">
        <v>0</v>
      </c>
      <c r="U6696">
        <f t="shared" si="626"/>
        <v>5</v>
      </c>
      <c r="V6696">
        <f t="shared" si="627"/>
        <v>1</v>
      </c>
      <c r="W6696">
        <f t="shared" si="628"/>
        <v>3</v>
      </c>
      <c r="X6696" t="str">
        <f t="shared" si="629"/>
        <v>513</v>
      </c>
      <c r="Y6696" t="str">
        <f>IF(Table1[[#This Row],[RFM_Score]]="555","Champion", IF(AND(J6696&gt;=4,V6696&gt;=4),"Loyal", IF(U6696&lt;=2,"At Risk", IF(W6696&gt;=4,"Potential Loyalist","Others"))))</f>
        <v>Others</v>
      </c>
    </row>
    <row r="6697" spans="1:25">
      <c r="A6697" t="s">
        <v>8766</v>
      </c>
      <c r="B6697">
        <v>32</v>
      </c>
      <c r="C6697" t="s">
        <v>24</v>
      </c>
      <c r="D6697" t="s">
        <v>25</v>
      </c>
      <c r="E6697" s="6" t="s">
        <v>18767</v>
      </c>
      <c r="F6697" t="s">
        <v>37</v>
      </c>
      <c r="G6697">
        <v>1</v>
      </c>
      <c r="H6697">
        <v>0</v>
      </c>
      <c r="I6697">
        <v>40</v>
      </c>
      <c r="J6697">
        <v>4</v>
      </c>
      <c r="K6697">
        <v>190.57</v>
      </c>
      <c r="L6697" t="str">
        <f t="shared" si="624"/>
        <v/>
      </c>
      <c r="M6697">
        <v>2</v>
      </c>
      <c r="N6697" t="str">
        <f t="shared" si="625"/>
        <v/>
      </c>
      <c r="O6697">
        <v>19</v>
      </c>
      <c r="P6697" s="11">
        <v>0</v>
      </c>
      <c r="Q6697" s="11">
        <v>0.1</v>
      </c>
      <c r="R6697" s="12">
        <v>95.284999999999997</v>
      </c>
      <c r="S6697" t="s">
        <v>22</v>
      </c>
      <c r="T6697">
        <v>1</v>
      </c>
      <c r="U6697">
        <f t="shared" si="626"/>
        <v>5</v>
      </c>
      <c r="V6697">
        <f t="shared" si="627"/>
        <v>1</v>
      </c>
      <c r="W6697">
        <f t="shared" si="628"/>
        <v>3</v>
      </c>
      <c r="X6697" t="str">
        <f t="shared" si="629"/>
        <v>513</v>
      </c>
      <c r="Y6697" t="str">
        <f>IF(Table1[[#This Row],[RFM_Score]]="555","Champion", IF(AND(J6697&gt;=4,V6697&gt;=4),"Loyal", IF(U6697&lt;=2,"At Risk", IF(W6697&gt;=4,"Potential Loyalist","Others"))))</f>
        <v>Others</v>
      </c>
    </row>
    <row r="6698" spans="1:25">
      <c r="A6698" t="s">
        <v>9179</v>
      </c>
      <c r="B6698">
        <v>37</v>
      </c>
      <c r="C6698" t="s">
        <v>19</v>
      </c>
      <c r="D6698" t="s">
        <v>25</v>
      </c>
      <c r="E6698" s="6" t="s">
        <v>18768</v>
      </c>
      <c r="F6698" t="s">
        <v>62</v>
      </c>
      <c r="G6698">
        <v>4</v>
      </c>
      <c r="H6698">
        <v>2</v>
      </c>
      <c r="I6698">
        <v>52</v>
      </c>
      <c r="J6698">
        <v>0</v>
      </c>
      <c r="K6698">
        <v>190.36</v>
      </c>
      <c r="L6698" t="str">
        <f t="shared" si="624"/>
        <v/>
      </c>
      <c r="M6698">
        <v>2</v>
      </c>
      <c r="N6698" t="str">
        <f t="shared" si="625"/>
        <v/>
      </c>
      <c r="O6698">
        <v>0</v>
      </c>
      <c r="P6698" s="11">
        <v>0.5</v>
      </c>
      <c r="Q6698" s="11">
        <v>0</v>
      </c>
      <c r="R6698" s="12">
        <v>95.18</v>
      </c>
      <c r="S6698" t="s">
        <v>22</v>
      </c>
      <c r="T6698">
        <v>0</v>
      </c>
      <c r="U6698">
        <f t="shared" si="626"/>
        <v>5</v>
      </c>
      <c r="V6698">
        <f t="shared" si="627"/>
        <v>1</v>
      </c>
      <c r="W6698">
        <f t="shared" si="628"/>
        <v>3</v>
      </c>
      <c r="X6698" t="str">
        <f t="shared" si="629"/>
        <v>513</v>
      </c>
      <c r="Y6698" t="str">
        <f>IF(Table1[[#This Row],[RFM_Score]]="555","Champion", IF(AND(J6698&gt;=4,V6698&gt;=4),"Loyal", IF(U6698&lt;=2,"At Risk", IF(W6698&gt;=4,"Potential Loyalist","Others"))))</f>
        <v>Others</v>
      </c>
    </row>
    <row r="6699" spans="1:25">
      <c r="A6699" t="s">
        <v>9440</v>
      </c>
      <c r="B6699">
        <v>32</v>
      </c>
      <c r="C6699" t="s">
        <v>24</v>
      </c>
      <c r="D6699" t="s">
        <v>46</v>
      </c>
      <c r="E6699" s="6" t="s">
        <v>18769</v>
      </c>
      <c r="F6699" t="s">
        <v>30</v>
      </c>
      <c r="G6699">
        <v>2</v>
      </c>
      <c r="H6699">
        <v>1</v>
      </c>
      <c r="I6699">
        <v>36</v>
      </c>
      <c r="J6699">
        <v>1</v>
      </c>
      <c r="K6699">
        <v>190.28</v>
      </c>
      <c r="L6699" t="str">
        <f t="shared" si="624"/>
        <v/>
      </c>
      <c r="M6699">
        <v>2</v>
      </c>
      <c r="N6699" t="str">
        <f t="shared" si="625"/>
        <v/>
      </c>
      <c r="O6699">
        <v>8</v>
      </c>
      <c r="P6699" s="11">
        <v>0.5</v>
      </c>
      <c r="Q6699" s="11">
        <v>2.77777777777777E-2</v>
      </c>
      <c r="R6699" s="12">
        <v>95.14</v>
      </c>
      <c r="S6699" t="s">
        <v>22</v>
      </c>
      <c r="T6699">
        <v>0</v>
      </c>
      <c r="U6699">
        <f t="shared" si="626"/>
        <v>5</v>
      </c>
      <c r="V6699">
        <f t="shared" si="627"/>
        <v>1</v>
      </c>
      <c r="W6699">
        <f t="shared" si="628"/>
        <v>3</v>
      </c>
      <c r="X6699" t="str">
        <f t="shared" si="629"/>
        <v>513</v>
      </c>
      <c r="Y6699" t="str">
        <f>IF(Table1[[#This Row],[RFM_Score]]="555","Champion", IF(AND(J6699&gt;=4,V6699&gt;=4),"Loyal", IF(U6699&lt;=2,"At Risk", IF(W6699&gt;=4,"Potential Loyalist","Others"))))</f>
        <v>Others</v>
      </c>
    </row>
    <row r="6700" spans="1:25">
      <c r="A6700" t="s">
        <v>1497</v>
      </c>
      <c r="B6700">
        <v>33</v>
      </c>
      <c r="C6700" t="s">
        <v>24</v>
      </c>
      <c r="D6700" t="s">
        <v>41</v>
      </c>
      <c r="E6700" s="6" t="s">
        <v>18770</v>
      </c>
      <c r="F6700" t="s">
        <v>26</v>
      </c>
      <c r="G6700">
        <v>3</v>
      </c>
      <c r="H6700">
        <v>1</v>
      </c>
      <c r="I6700">
        <v>46</v>
      </c>
      <c r="J6700">
        <v>5</v>
      </c>
      <c r="K6700">
        <v>190.24</v>
      </c>
      <c r="L6700" t="str">
        <f t="shared" si="624"/>
        <v/>
      </c>
      <c r="M6700">
        <v>2</v>
      </c>
      <c r="N6700" t="str">
        <f t="shared" si="625"/>
        <v/>
      </c>
      <c r="O6700">
        <v>4</v>
      </c>
      <c r="P6700" s="11">
        <v>0.33333333333333298</v>
      </c>
      <c r="Q6700" s="11">
        <v>0.108695652173913</v>
      </c>
      <c r="R6700" s="12">
        <v>95.12</v>
      </c>
      <c r="S6700" t="s">
        <v>22</v>
      </c>
      <c r="T6700">
        <v>0</v>
      </c>
      <c r="U6700">
        <f t="shared" si="626"/>
        <v>5</v>
      </c>
      <c r="V6700">
        <f t="shared" si="627"/>
        <v>1</v>
      </c>
      <c r="W6700">
        <f t="shared" si="628"/>
        <v>3</v>
      </c>
      <c r="X6700" t="str">
        <f t="shared" si="629"/>
        <v>513</v>
      </c>
      <c r="Y6700" t="str">
        <f>IF(Table1[[#This Row],[RFM_Score]]="555","Champion", IF(AND(J6700&gt;=4,V6700&gt;=4),"Loyal", IF(U6700&lt;=2,"At Risk", IF(W6700&gt;=4,"Potential Loyalist","Others"))))</f>
        <v>Others</v>
      </c>
    </row>
    <row r="6701" spans="1:25">
      <c r="A6701" t="s">
        <v>11809</v>
      </c>
      <c r="B6701">
        <v>41</v>
      </c>
      <c r="C6701" t="s">
        <v>24</v>
      </c>
      <c r="D6701" t="s">
        <v>35</v>
      </c>
      <c r="E6701" s="6" t="s">
        <v>18771</v>
      </c>
      <c r="F6701" t="s">
        <v>30</v>
      </c>
      <c r="G6701">
        <v>3</v>
      </c>
      <c r="H6701">
        <v>2</v>
      </c>
      <c r="I6701">
        <v>41</v>
      </c>
      <c r="J6701">
        <v>3</v>
      </c>
      <c r="K6701">
        <v>189.84</v>
      </c>
      <c r="L6701" t="str">
        <f t="shared" si="624"/>
        <v/>
      </c>
      <c r="M6701">
        <v>2</v>
      </c>
      <c r="N6701" t="str">
        <f t="shared" si="625"/>
        <v/>
      </c>
      <c r="O6701">
        <v>37</v>
      </c>
      <c r="P6701" s="11">
        <v>0.66666666666666596</v>
      </c>
      <c r="Q6701" s="11">
        <v>7.3170731707316999E-2</v>
      </c>
      <c r="R6701" s="12">
        <v>94.92</v>
      </c>
      <c r="S6701" t="s">
        <v>22</v>
      </c>
      <c r="T6701">
        <v>0</v>
      </c>
      <c r="U6701">
        <f t="shared" si="626"/>
        <v>4</v>
      </c>
      <c r="V6701">
        <f t="shared" si="627"/>
        <v>1</v>
      </c>
      <c r="W6701">
        <f t="shared" si="628"/>
        <v>3</v>
      </c>
      <c r="X6701" t="str">
        <f t="shared" si="629"/>
        <v>413</v>
      </c>
      <c r="Y6701" t="str">
        <f>IF(Table1[[#This Row],[RFM_Score]]="555","Champion", IF(AND(J6701&gt;=4,V6701&gt;=4),"Loyal", IF(U6701&lt;=2,"At Risk", IF(W6701&gt;=4,"Potential Loyalist","Others"))))</f>
        <v>Others</v>
      </c>
    </row>
    <row r="6702" spans="1:25">
      <c r="A6702" t="s">
        <v>9916</v>
      </c>
      <c r="B6702">
        <v>55</v>
      </c>
      <c r="C6702" t="s">
        <v>24</v>
      </c>
      <c r="D6702" t="s">
        <v>25</v>
      </c>
      <c r="E6702" s="6" t="s">
        <v>18772</v>
      </c>
      <c r="F6702" t="s">
        <v>30</v>
      </c>
      <c r="G6702">
        <v>2</v>
      </c>
      <c r="H6702">
        <v>0</v>
      </c>
      <c r="I6702">
        <v>52</v>
      </c>
      <c r="J6702">
        <v>1</v>
      </c>
      <c r="K6702">
        <v>189.78</v>
      </c>
      <c r="L6702" t="str">
        <f t="shared" si="624"/>
        <v/>
      </c>
      <c r="M6702">
        <v>2</v>
      </c>
      <c r="N6702" t="str">
        <f t="shared" si="625"/>
        <v/>
      </c>
      <c r="O6702">
        <v>65</v>
      </c>
      <c r="P6702" s="11">
        <v>0</v>
      </c>
      <c r="Q6702" s="11">
        <v>1.9230769230769201E-2</v>
      </c>
      <c r="R6702" s="12">
        <v>94.89</v>
      </c>
      <c r="S6702" t="s">
        <v>22</v>
      </c>
      <c r="T6702">
        <v>0</v>
      </c>
      <c r="U6702">
        <f t="shared" si="626"/>
        <v>3</v>
      </c>
      <c r="V6702">
        <f t="shared" si="627"/>
        <v>1</v>
      </c>
      <c r="W6702">
        <f t="shared" si="628"/>
        <v>3</v>
      </c>
      <c r="X6702" t="str">
        <f t="shared" si="629"/>
        <v>313</v>
      </c>
      <c r="Y6702" t="str">
        <f>IF(Table1[[#This Row],[RFM_Score]]="555","Champion", IF(AND(J6702&gt;=4,V6702&gt;=4),"Loyal", IF(U6702&lt;=2,"At Risk", IF(W6702&gt;=4,"Potential Loyalist","Others"))))</f>
        <v>Others</v>
      </c>
    </row>
    <row r="6703" spans="1:25">
      <c r="A6703" t="s">
        <v>7490</v>
      </c>
      <c r="B6703">
        <v>47</v>
      </c>
      <c r="C6703" t="s">
        <v>19</v>
      </c>
      <c r="D6703" t="s">
        <v>25</v>
      </c>
      <c r="E6703" s="6" t="s">
        <v>18773</v>
      </c>
      <c r="F6703" t="s">
        <v>62</v>
      </c>
      <c r="G6703">
        <v>5</v>
      </c>
      <c r="H6703">
        <v>3</v>
      </c>
      <c r="I6703">
        <v>57</v>
      </c>
      <c r="J6703">
        <v>1</v>
      </c>
      <c r="K6703">
        <v>189.71</v>
      </c>
      <c r="L6703" t="str">
        <f t="shared" si="624"/>
        <v/>
      </c>
      <c r="M6703">
        <v>2</v>
      </c>
      <c r="N6703" t="str">
        <f t="shared" si="625"/>
        <v/>
      </c>
      <c r="O6703">
        <v>26</v>
      </c>
      <c r="P6703" s="11">
        <v>0.6</v>
      </c>
      <c r="Q6703" s="11">
        <v>1.7543859649122799E-2</v>
      </c>
      <c r="R6703" s="12">
        <v>94.855000000000004</v>
      </c>
      <c r="S6703" t="s">
        <v>22</v>
      </c>
      <c r="T6703">
        <v>0</v>
      </c>
      <c r="U6703">
        <f t="shared" si="626"/>
        <v>4</v>
      </c>
      <c r="V6703">
        <f t="shared" si="627"/>
        <v>1</v>
      </c>
      <c r="W6703">
        <f t="shared" si="628"/>
        <v>3</v>
      </c>
      <c r="X6703" t="str">
        <f t="shared" si="629"/>
        <v>413</v>
      </c>
      <c r="Y6703" t="str">
        <f>IF(Table1[[#This Row],[RFM_Score]]="555","Champion", IF(AND(J6703&gt;=4,V6703&gt;=4),"Loyal", IF(U6703&lt;=2,"At Risk", IF(W6703&gt;=4,"Potential Loyalist","Others"))))</f>
        <v>Others</v>
      </c>
    </row>
    <row r="6704" spans="1:25">
      <c r="A6704" t="s">
        <v>1656</v>
      </c>
      <c r="B6704">
        <v>48</v>
      </c>
      <c r="C6704" t="s">
        <v>33</v>
      </c>
      <c r="D6704" t="s">
        <v>49</v>
      </c>
      <c r="E6704" s="6" t="s">
        <v>18774</v>
      </c>
      <c r="F6704" t="s">
        <v>62</v>
      </c>
      <c r="G6704">
        <v>3</v>
      </c>
      <c r="H6704">
        <v>0</v>
      </c>
      <c r="I6704">
        <v>51</v>
      </c>
      <c r="J6704">
        <v>2</v>
      </c>
      <c r="K6704">
        <v>189.6</v>
      </c>
      <c r="L6704" t="str">
        <f t="shared" si="624"/>
        <v/>
      </c>
      <c r="M6704">
        <v>2</v>
      </c>
      <c r="N6704" t="str">
        <f t="shared" si="625"/>
        <v/>
      </c>
      <c r="O6704">
        <v>8</v>
      </c>
      <c r="P6704" s="11">
        <v>0</v>
      </c>
      <c r="Q6704" s="11">
        <v>3.9215686274509803E-2</v>
      </c>
      <c r="R6704" s="12">
        <v>94.8</v>
      </c>
      <c r="S6704" t="s">
        <v>22</v>
      </c>
      <c r="T6704">
        <v>0</v>
      </c>
      <c r="U6704">
        <f t="shared" si="626"/>
        <v>5</v>
      </c>
      <c r="V6704">
        <f t="shared" si="627"/>
        <v>1</v>
      </c>
      <c r="W6704">
        <f t="shared" si="628"/>
        <v>3</v>
      </c>
      <c r="X6704" t="str">
        <f t="shared" si="629"/>
        <v>513</v>
      </c>
      <c r="Y6704" t="str">
        <f>IF(Table1[[#This Row],[RFM_Score]]="555","Champion", IF(AND(J6704&gt;=4,V6704&gt;=4),"Loyal", IF(U6704&lt;=2,"At Risk", IF(W6704&gt;=4,"Potential Loyalist","Others"))))</f>
        <v>Others</v>
      </c>
    </row>
    <row r="6705" spans="1:25">
      <c r="A6705" t="s">
        <v>8336</v>
      </c>
      <c r="B6705">
        <v>47</v>
      </c>
      <c r="C6705" t="s">
        <v>19</v>
      </c>
      <c r="D6705" t="s">
        <v>25</v>
      </c>
      <c r="E6705" s="6" t="s">
        <v>18775</v>
      </c>
      <c r="F6705" t="s">
        <v>37</v>
      </c>
      <c r="G6705">
        <v>2</v>
      </c>
      <c r="H6705">
        <v>1</v>
      </c>
      <c r="I6705">
        <v>45</v>
      </c>
      <c r="J6705">
        <v>1</v>
      </c>
      <c r="K6705">
        <v>188.87</v>
      </c>
      <c r="L6705" t="str">
        <f t="shared" si="624"/>
        <v/>
      </c>
      <c r="M6705">
        <v>2</v>
      </c>
      <c r="N6705" t="str">
        <f t="shared" si="625"/>
        <v/>
      </c>
      <c r="O6705">
        <v>6</v>
      </c>
      <c r="P6705" s="11">
        <v>0.5</v>
      </c>
      <c r="Q6705" s="11">
        <v>2.2222222222222199E-2</v>
      </c>
      <c r="R6705" s="12">
        <v>94.435000000000002</v>
      </c>
      <c r="S6705" t="s">
        <v>22</v>
      </c>
      <c r="T6705">
        <v>0</v>
      </c>
      <c r="U6705">
        <f t="shared" si="626"/>
        <v>5</v>
      </c>
      <c r="V6705">
        <f t="shared" si="627"/>
        <v>1</v>
      </c>
      <c r="W6705">
        <f t="shared" si="628"/>
        <v>3</v>
      </c>
      <c r="X6705" t="str">
        <f t="shared" si="629"/>
        <v>513</v>
      </c>
      <c r="Y6705" t="str">
        <f>IF(Table1[[#This Row],[RFM_Score]]="555","Champion", IF(AND(J6705&gt;=4,V6705&gt;=4),"Loyal", IF(U6705&lt;=2,"At Risk", IF(W6705&gt;=4,"Potential Loyalist","Others"))))</f>
        <v>Others</v>
      </c>
    </row>
    <row r="6706" spans="1:25">
      <c r="A6706" t="s">
        <v>8235</v>
      </c>
      <c r="B6706">
        <v>61</v>
      </c>
      <c r="C6706" t="s">
        <v>19</v>
      </c>
      <c r="D6706" t="s">
        <v>29</v>
      </c>
      <c r="E6706" s="6" t="s">
        <v>18776</v>
      </c>
      <c r="F6706" t="s">
        <v>60</v>
      </c>
      <c r="G6706">
        <v>2</v>
      </c>
      <c r="H6706">
        <v>1</v>
      </c>
      <c r="I6706">
        <v>53</v>
      </c>
      <c r="J6706">
        <v>1</v>
      </c>
      <c r="K6706">
        <v>188.59</v>
      </c>
      <c r="L6706" t="str">
        <f t="shared" si="624"/>
        <v/>
      </c>
      <c r="M6706">
        <v>2</v>
      </c>
      <c r="N6706" t="str">
        <f t="shared" si="625"/>
        <v/>
      </c>
      <c r="O6706">
        <v>3</v>
      </c>
      <c r="P6706" s="11">
        <v>0.5</v>
      </c>
      <c r="Q6706" s="11">
        <v>1.8867924528301799E-2</v>
      </c>
      <c r="R6706" s="12">
        <v>94.295000000000002</v>
      </c>
      <c r="S6706" t="s">
        <v>22</v>
      </c>
      <c r="T6706">
        <v>0</v>
      </c>
      <c r="U6706">
        <f t="shared" si="626"/>
        <v>5</v>
      </c>
      <c r="V6706">
        <f t="shared" si="627"/>
        <v>1</v>
      </c>
      <c r="W6706">
        <f t="shared" si="628"/>
        <v>3</v>
      </c>
      <c r="X6706" t="str">
        <f t="shared" si="629"/>
        <v>513</v>
      </c>
      <c r="Y6706" t="str">
        <f>IF(Table1[[#This Row],[RFM_Score]]="555","Champion", IF(AND(J6706&gt;=4,V6706&gt;=4),"Loyal", IF(U6706&lt;=2,"At Risk", IF(W6706&gt;=4,"Potential Loyalist","Others"))))</f>
        <v>Others</v>
      </c>
    </row>
    <row r="6707" spans="1:25">
      <c r="A6707" t="s">
        <v>1096</v>
      </c>
      <c r="B6707">
        <v>30</v>
      </c>
      <c r="C6707" t="s">
        <v>19</v>
      </c>
      <c r="D6707" t="s">
        <v>25</v>
      </c>
      <c r="E6707" s="6" t="s">
        <v>18777</v>
      </c>
      <c r="F6707" t="s">
        <v>26</v>
      </c>
      <c r="G6707">
        <v>0</v>
      </c>
      <c r="H6707">
        <v>0</v>
      </c>
      <c r="I6707">
        <v>49</v>
      </c>
      <c r="J6707">
        <v>3</v>
      </c>
      <c r="K6707">
        <v>188.5</v>
      </c>
      <c r="L6707" t="str">
        <f t="shared" si="624"/>
        <v/>
      </c>
      <c r="M6707">
        <v>2</v>
      </c>
      <c r="N6707" t="str">
        <f t="shared" si="625"/>
        <v/>
      </c>
      <c r="O6707">
        <v>32</v>
      </c>
      <c r="P6707" s="11">
        <v>0</v>
      </c>
      <c r="Q6707" s="11">
        <v>6.1224489795918297E-2</v>
      </c>
      <c r="R6707" s="12">
        <v>94.25</v>
      </c>
      <c r="S6707" t="s">
        <v>22</v>
      </c>
      <c r="T6707">
        <v>0</v>
      </c>
      <c r="U6707">
        <f t="shared" si="626"/>
        <v>4</v>
      </c>
      <c r="V6707">
        <f t="shared" si="627"/>
        <v>1</v>
      </c>
      <c r="W6707">
        <f t="shared" si="628"/>
        <v>3</v>
      </c>
      <c r="X6707" t="str">
        <f t="shared" si="629"/>
        <v>413</v>
      </c>
      <c r="Y6707" t="str">
        <f>IF(Table1[[#This Row],[RFM_Score]]="555","Champion", IF(AND(J6707&gt;=4,V6707&gt;=4),"Loyal", IF(U6707&lt;=2,"At Risk", IF(W6707&gt;=4,"Potential Loyalist","Others"))))</f>
        <v>Others</v>
      </c>
    </row>
    <row r="6708" spans="1:25">
      <c r="A6708" t="s">
        <v>10007</v>
      </c>
      <c r="B6708">
        <v>24</v>
      </c>
      <c r="C6708" t="s">
        <v>19</v>
      </c>
      <c r="D6708" t="s">
        <v>49</v>
      </c>
      <c r="E6708" s="6" t="s">
        <v>18778</v>
      </c>
      <c r="F6708" t="s">
        <v>21</v>
      </c>
      <c r="G6708">
        <v>9</v>
      </c>
      <c r="H6708">
        <v>2</v>
      </c>
      <c r="I6708">
        <v>51</v>
      </c>
      <c r="J6708">
        <v>3</v>
      </c>
      <c r="K6708">
        <v>188.41</v>
      </c>
      <c r="L6708" t="str">
        <f t="shared" si="624"/>
        <v/>
      </c>
      <c r="M6708">
        <v>2</v>
      </c>
      <c r="N6708" t="str">
        <f t="shared" si="625"/>
        <v/>
      </c>
      <c r="O6708">
        <v>30</v>
      </c>
      <c r="P6708" s="11">
        <v>0.22222222222222199</v>
      </c>
      <c r="Q6708" s="11">
        <v>5.8823529411764698E-2</v>
      </c>
      <c r="R6708" s="12">
        <v>94.204999999999998</v>
      </c>
      <c r="S6708" t="s">
        <v>22</v>
      </c>
      <c r="T6708">
        <v>1</v>
      </c>
      <c r="U6708">
        <f t="shared" si="626"/>
        <v>4</v>
      </c>
      <c r="V6708">
        <f t="shared" si="627"/>
        <v>1</v>
      </c>
      <c r="W6708">
        <f t="shared" si="628"/>
        <v>3</v>
      </c>
      <c r="X6708" t="str">
        <f t="shared" si="629"/>
        <v>413</v>
      </c>
      <c r="Y6708" t="str">
        <f>IF(Table1[[#This Row],[RFM_Score]]="555","Champion", IF(AND(J6708&gt;=4,V6708&gt;=4),"Loyal", IF(U6708&lt;=2,"At Risk", IF(W6708&gt;=4,"Potential Loyalist","Others"))))</f>
        <v>Others</v>
      </c>
    </row>
    <row r="6709" spans="1:25">
      <c r="A6709" t="s">
        <v>1583</v>
      </c>
      <c r="B6709">
        <v>23</v>
      </c>
      <c r="C6709" t="s">
        <v>19</v>
      </c>
      <c r="D6709" t="s">
        <v>41</v>
      </c>
      <c r="E6709" s="6" t="s">
        <v>18779</v>
      </c>
      <c r="F6709" t="s">
        <v>21</v>
      </c>
      <c r="G6709">
        <v>4</v>
      </c>
      <c r="H6709">
        <v>1</v>
      </c>
      <c r="I6709">
        <v>39</v>
      </c>
      <c r="J6709">
        <v>2</v>
      </c>
      <c r="K6709">
        <v>188.1</v>
      </c>
      <c r="L6709" t="str">
        <f t="shared" si="624"/>
        <v/>
      </c>
      <c r="M6709">
        <v>2</v>
      </c>
      <c r="N6709" t="str">
        <f t="shared" si="625"/>
        <v/>
      </c>
      <c r="O6709">
        <v>18</v>
      </c>
      <c r="P6709" s="11">
        <v>0.25</v>
      </c>
      <c r="Q6709" s="11">
        <v>5.1282051282051197E-2</v>
      </c>
      <c r="R6709" s="12">
        <v>94.05</v>
      </c>
      <c r="S6709" t="s">
        <v>22</v>
      </c>
      <c r="T6709">
        <v>0</v>
      </c>
      <c r="U6709">
        <f t="shared" si="626"/>
        <v>5</v>
      </c>
      <c r="V6709">
        <f t="shared" si="627"/>
        <v>1</v>
      </c>
      <c r="W6709">
        <f t="shared" si="628"/>
        <v>3</v>
      </c>
      <c r="X6709" t="str">
        <f t="shared" si="629"/>
        <v>513</v>
      </c>
      <c r="Y6709" t="str">
        <f>IF(Table1[[#This Row],[RFM_Score]]="555","Champion", IF(AND(J6709&gt;=4,V6709&gt;=4),"Loyal", IF(U6709&lt;=2,"At Risk", IF(W6709&gt;=4,"Potential Loyalist","Others"))))</f>
        <v>Others</v>
      </c>
    </row>
    <row r="6710" spans="1:25">
      <c r="A6710" t="s">
        <v>2599</v>
      </c>
      <c r="B6710">
        <v>23</v>
      </c>
      <c r="C6710" t="s">
        <v>19</v>
      </c>
      <c r="D6710" t="s">
        <v>41</v>
      </c>
      <c r="E6710" s="6" t="s">
        <v>18780</v>
      </c>
      <c r="F6710" t="s">
        <v>26</v>
      </c>
      <c r="G6710">
        <v>3</v>
      </c>
      <c r="H6710">
        <v>0</v>
      </c>
      <c r="I6710">
        <v>50</v>
      </c>
      <c r="J6710">
        <v>4</v>
      </c>
      <c r="K6710">
        <v>188.08</v>
      </c>
      <c r="L6710" t="str">
        <f t="shared" si="624"/>
        <v/>
      </c>
      <c r="M6710">
        <v>2</v>
      </c>
      <c r="N6710" t="str">
        <f t="shared" si="625"/>
        <v/>
      </c>
      <c r="O6710">
        <v>18</v>
      </c>
      <c r="P6710" s="11">
        <v>0</v>
      </c>
      <c r="Q6710" s="11">
        <v>0.08</v>
      </c>
      <c r="R6710" s="12">
        <v>94.04</v>
      </c>
      <c r="S6710" t="s">
        <v>22</v>
      </c>
      <c r="T6710">
        <v>0</v>
      </c>
      <c r="U6710">
        <f t="shared" si="626"/>
        <v>5</v>
      </c>
      <c r="V6710">
        <f t="shared" si="627"/>
        <v>1</v>
      </c>
      <c r="W6710">
        <f t="shared" si="628"/>
        <v>3</v>
      </c>
      <c r="X6710" t="str">
        <f t="shared" si="629"/>
        <v>513</v>
      </c>
      <c r="Y6710" t="str">
        <f>IF(Table1[[#This Row],[RFM_Score]]="555","Champion", IF(AND(J6710&gt;=4,V6710&gt;=4),"Loyal", IF(U6710&lt;=2,"At Risk", IF(W6710&gt;=4,"Potential Loyalist","Others"))))</f>
        <v>Others</v>
      </c>
    </row>
    <row r="6711" spans="1:25">
      <c r="A6711" t="s">
        <v>414</v>
      </c>
      <c r="B6711">
        <v>37</v>
      </c>
      <c r="C6711" t="s">
        <v>19</v>
      </c>
      <c r="D6711" t="s">
        <v>49</v>
      </c>
      <c r="E6711" s="6" t="s">
        <v>18781</v>
      </c>
      <c r="F6711" t="s">
        <v>26</v>
      </c>
      <c r="G6711">
        <v>5</v>
      </c>
      <c r="H6711">
        <v>1</v>
      </c>
      <c r="I6711">
        <v>59</v>
      </c>
      <c r="J6711">
        <v>0</v>
      </c>
      <c r="K6711">
        <v>187.87</v>
      </c>
      <c r="L6711" t="str">
        <f t="shared" si="624"/>
        <v/>
      </c>
      <c r="M6711">
        <v>2</v>
      </c>
      <c r="N6711" t="str">
        <f t="shared" si="625"/>
        <v/>
      </c>
      <c r="O6711">
        <v>26</v>
      </c>
      <c r="P6711" s="11">
        <v>0.2</v>
      </c>
      <c r="Q6711" s="11">
        <v>0</v>
      </c>
      <c r="R6711" s="12">
        <v>93.935000000000002</v>
      </c>
      <c r="S6711" t="s">
        <v>22</v>
      </c>
      <c r="T6711">
        <v>0</v>
      </c>
      <c r="U6711">
        <f t="shared" si="626"/>
        <v>4</v>
      </c>
      <c r="V6711">
        <f t="shared" si="627"/>
        <v>1</v>
      </c>
      <c r="W6711">
        <f t="shared" si="628"/>
        <v>3</v>
      </c>
      <c r="X6711" t="str">
        <f t="shared" si="629"/>
        <v>413</v>
      </c>
      <c r="Y6711" t="str">
        <f>IF(Table1[[#This Row],[RFM_Score]]="555","Champion", IF(AND(J6711&gt;=4,V6711&gt;=4),"Loyal", IF(U6711&lt;=2,"At Risk", IF(W6711&gt;=4,"Potential Loyalist","Others"))))</f>
        <v>Others</v>
      </c>
    </row>
    <row r="6712" spans="1:25">
      <c r="A6712" t="s">
        <v>4368</v>
      </c>
      <c r="B6712">
        <v>21</v>
      </c>
      <c r="C6712" t="s">
        <v>24</v>
      </c>
      <c r="D6712" t="s">
        <v>41</v>
      </c>
      <c r="E6712" s="6" t="s">
        <v>18782</v>
      </c>
      <c r="F6712" t="s">
        <v>26</v>
      </c>
      <c r="G6712">
        <v>5</v>
      </c>
      <c r="H6712">
        <v>4</v>
      </c>
      <c r="I6712">
        <v>51</v>
      </c>
      <c r="J6712">
        <v>1</v>
      </c>
      <c r="K6712">
        <v>187.78</v>
      </c>
      <c r="L6712" t="str">
        <f t="shared" si="624"/>
        <v/>
      </c>
      <c r="M6712">
        <v>2</v>
      </c>
      <c r="N6712" t="str">
        <f t="shared" si="625"/>
        <v/>
      </c>
      <c r="O6712">
        <v>49</v>
      </c>
      <c r="P6712" s="11">
        <v>0.8</v>
      </c>
      <c r="Q6712" s="11">
        <v>1.9607843137254902E-2</v>
      </c>
      <c r="R6712" s="12">
        <v>93.89</v>
      </c>
      <c r="S6712" t="s">
        <v>22</v>
      </c>
      <c r="T6712">
        <v>0</v>
      </c>
      <c r="U6712">
        <f t="shared" si="626"/>
        <v>3</v>
      </c>
      <c r="V6712">
        <f t="shared" si="627"/>
        <v>1</v>
      </c>
      <c r="W6712">
        <f t="shared" si="628"/>
        <v>3</v>
      </c>
      <c r="X6712" t="str">
        <f t="shared" si="629"/>
        <v>313</v>
      </c>
      <c r="Y6712" t="str">
        <f>IF(Table1[[#This Row],[RFM_Score]]="555","Champion", IF(AND(J6712&gt;=4,V6712&gt;=4),"Loyal", IF(U6712&lt;=2,"At Risk", IF(W6712&gt;=4,"Potential Loyalist","Others"))))</f>
        <v>Others</v>
      </c>
    </row>
    <row r="6713" spans="1:25">
      <c r="A6713" t="s">
        <v>2524</v>
      </c>
      <c r="B6713">
        <v>34</v>
      </c>
      <c r="C6713" t="s">
        <v>24</v>
      </c>
      <c r="D6713" t="s">
        <v>25</v>
      </c>
      <c r="E6713" s="6" t="s">
        <v>18783</v>
      </c>
      <c r="F6713" t="s">
        <v>26</v>
      </c>
      <c r="G6713">
        <v>3</v>
      </c>
      <c r="H6713">
        <v>2</v>
      </c>
      <c r="I6713">
        <v>51</v>
      </c>
      <c r="J6713">
        <v>1</v>
      </c>
      <c r="K6713">
        <v>187.18</v>
      </c>
      <c r="L6713" t="str">
        <f t="shared" si="624"/>
        <v/>
      </c>
      <c r="M6713">
        <v>2</v>
      </c>
      <c r="N6713" t="str">
        <f t="shared" si="625"/>
        <v/>
      </c>
      <c r="O6713">
        <v>20</v>
      </c>
      <c r="P6713" s="11">
        <v>0.66666666666666596</v>
      </c>
      <c r="Q6713" s="11">
        <v>1.9607843137254902E-2</v>
      </c>
      <c r="R6713" s="12">
        <v>93.59</v>
      </c>
      <c r="S6713" t="s">
        <v>22</v>
      </c>
      <c r="T6713">
        <v>0</v>
      </c>
      <c r="U6713">
        <f t="shared" si="626"/>
        <v>5</v>
      </c>
      <c r="V6713">
        <f t="shared" si="627"/>
        <v>1</v>
      </c>
      <c r="W6713">
        <f t="shared" si="628"/>
        <v>3</v>
      </c>
      <c r="X6713" t="str">
        <f t="shared" si="629"/>
        <v>513</v>
      </c>
      <c r="Y6713" t="str">
        <f>IF(Table1[[#This Row],[RFM_Score]]="555","Champion", IF(AND(J6713&gt;=4,V6713&gt;=4),"Loyal", IF(U6713&lt;=2,"At Risk", IF(W6713&gt;=4,"Potential Loyalist","Others"))))</f>
        <v>Others</v>
      </c>
    </row>
    <row r="6714" spans="1:25">
      <c r="A6714" t="s">
        <v>5538</v>
      </c>
      <c r="B6714">
        <v>41</v>
      </c>
      <c r="C6714" t="s">
        <v>19</v>
      </c>
      <c r="D6714" t="s">
        <v>25</v>
      </c>
      <c r="E6714" s="6" t="s">
        <v>18784</v>
      </c>
      <c r="F6714" t="s">
        <v>26</v>
      </c>
      <c r="G6714">
        <v>3</v>
      </c>
      <c r="H6714">
        <v>1</v>
      </c>
      <c r="I6714">
        <v>46</v>
      </c>
      <c r="J6714">
        <v>4</v>
      </c>
      <c r="K6714">
        <v>187.18</v>
      </c>
      <c r="L6714" t="str">
        <f t="shared" si="624"/>
        <v/>
      </c>
      <c r="M6714">
        <v>2</v>
      </c>
      <c r="N6714" t="str">
        <f t="shared" si="625"/>
        <v/>
      </c>
      <c r="O6714">
        <v>37</v>
      </c>
      <c r="P6714" s="11">
        <v>0.33333333333333298</v>
      </c>
      <c r="Q6714" s="11">
        <v>8.6956521739130405E-2</v>
      </c>
      <c r="R6714" s="12">
        <v>93.59</v>
      </c>
      <c r="S6714" t="s">
        <v>22</v>
      </c>
      <c r="T6714">
        <v>0</v>
      </c>
      <c r="U6714">
        <f t="shared" si="626"/>
        <v>4</v>
      </c>
      <c r="V6714">
        <f t="shared" si="627"/>
        <v>1</v>
      </c>
      <c r="W6714">
        <f t="shared" si="628"/>
        <v>3</v>
      </c>
      <c r="X6714" t="str">
        <f t="shared" si="629"/>
        <v>413</v>
      </c>
      <c r="Y6714" t="str">
        <f>IF(Table1[[#This Row],[RFM_Score]]="555","Champion", IF(AND(J6714&gt;=4,V6714&gt;=4),"Loyal", IF(U6714&lt;=2,"At Risk", IF(W6714&gt;=4,"Potential Loyalist","Others"))))</f>
        <v>Others</v>
      </c>
    </row>
    <row r="6715" spans="1:25">
      <c r="A6715" t="s">
        <v>2915</v>
      </c>
      <c r="B6715">
        <v>38</v>
      </c>
      <c r="C6715" t="s">
        <v>19</v>
      </c>
      <c r="D6715" t="s">
        <v>41</v>
      </c>
      <c r="E6715" s="6" t="s">
        <v>18785</v>
      </c>
      <c r="F6715" t="s">
        <v>30</v>
      </c>
      <c r="G6715">
        <v>1</v>
      </c>
      <c r="H6715">
        <v>1</v>
      </c>
      <c r="I6715">
        <v>41</v>
      </c>
      <c r="J6715">
        <v>2</v>
      </c>
      <c r="K6715">
        <v>186.99</v>
      </c>
      <c r="L6715" t="str">
        <f t="shared" si="624"/>
        <v/>
      </c>
      <c r="M6715">
        <v>2</v>
      </c>
      <c r="N6715" t="str">
        <f t="shared" si="625"/>
        <v/>
      </c>
      <c r="O6715">
        <v>24</v>
      </c>
      <c r="P6715" s="11">
        <v>1</v>
      </c>
      <c r="Q6715" s="11">
        <v>4.8780487804878002E-2</v>
      </c>
      <c r="R6715" s="12">
        <v>93.495000000000005</v>
      </c>
      <c r="S6715" t="s">
        <v>22</v>
      </c>
      <c r="T6715">
        <v>0</v>
      </c>
      <c r="U6715">
        <f t="shared" si="626"/>
        <v>4</v>
      </c>
      <c r="V6715">
        <f t="shared" si="627"/>
        <v>1</v>
      </c>
      <c r="W6715">
        <f t="shared" si="628"/>
        <v>3</v>
      </c>
      <c r="X6715" t="str">
        <f t="shared" si="629"/>
        <v>413</v>
      </c>
      <c r="Y6715" t="str">
        <f>IF(Table1[[#This Row],[RFM_Score]]="555","Champion", IF(AND(J6715&gt;=4,V6715&gt;=4),"Loyal", IF(U6715&lt;=2,"At Risk", IF(W6715&gt;=4,"Potential Loyalist","Others"))))</f>
        <v>Others</v>
      </c>
    </row>
    <row r="6716" spans="1:25">
      <c r="A6716" t="s">
        <v>5084</v>
      </c>
      <c r="B6716">
        <v>34</v>
      </c>
      <c r="C6716" t="s">
        <v>19</v>
      </c>
      <c r="D6716" t="s">
        <v>49</v>
      </c>
      <c r="E6716" s="6" t="s">
        <v>18786</v>
      </c>
      <c r="F6716" t="s">
        <v>21</v>
      </c>
      <c r="G6716">
        <v>2</v>
      </c>
      <c r="H6716">
        <v>1</v>
      </c>
      <c r="I6716">
        <v>42</v>
      </c>
      <c r="J6716">
        <v>2</v>
      </c>
      <c r="K6716">
        <v>186.9</v>
      </c>
      <c r="L6716" t="str">
        <f t="shared" si="624"/>
        <v/>
      </c>
      <c r="M6716">
        <v>2</v>
      </c>
      <c r="N6716" t="str">
        <f t="shared" si="625"/>
        <v/>
      </c>
      <c r="O6716">
        <v>15</v>
      </c>
      <c r="P6716" s="11">
        <v>0.5</v>
      </c>
      <c r="Q6716" s="11">
        <v>4.7619047619047603E-2</v>
      </c>
      <c r="R6716" s="12">
        <v>93.45</v>
      </c>
      <c r="S6716" t="s">
        <v>22</v>
      </c>
      <c r="T6716">
        <v>0</v>
      </c>
      <c r="U6716">
        <f t="shared" si="626"/>
        <v>5</v>
      </c>
      <c r="V6716">
        <f t="shared" si="627"/>
        <v>1</v>
      </c>
      <c r="W6716">
        <f t="shared" si="628"/>
        <v>3</v>
      </c>
      <c r="X6716" t="str">
        <f t="shared" si="629"/>
        <v>513</v>
      </c>
      <c r="Y6716" t="str">
        <f>IF(Table1[[#This Row],[RFM_Score]]="555","Champion", IF(AND(J6716&gt;=4,V6716&gt;=4),"Loyal", IF(U6716&lt;=2,"At Risk", IF(W6716&gt;=4,"Potential Loyalist","Others"))))</f>
        <v>Others</v>
      </c>
    </row>
    <row r="6717" spans="1:25">
      <c r="A6717" t="s">
        <v>1767</v>
      </c>
      <c r="B6717">
        <v>32</v>
      </c>
      <c r="C6717" t="s">
        <v>24</v>
      </c>
      <c r="D6717" t="s">
        <v>41</v>
      </c>
      <c r="E6717" s="6" t="s">
        <v>18787</v>
      </c>
      <c r="F6717" t="s">
        <v>30</v>
      </c>
      <c r="G6717">
        <v>1</v>
      </c>
      <c r="H6717">
        <v>0</v>
      </c>
      <c r="I6717">
        <v>51</v>
      </c>
      <c r="J6717">
        <v>2</v>
      </c>
      <c r="K6717">
        <v>186.89</v>
      </c>
      <c r="L6717" t="str">
        <f t="shared" si="624"/>
        <v/>
      </c>
      <c r="M6717">
        <v>2</v>
      </c>
      <c r="N6717" t="str">
        <f t="shared" si="625"/>
        <v/>
      </c>
      <c r="O6717">
        <v>7</v>
      </c>
      <c r="P6717" s="11">
        <v>0</v>
      </c>
      <c r="Q6717" s="11">
        <v>3.9215686274509803E-2</v>
      </c>
      <c r="R6717" s="12">
        <v>93.444999999999993</v>
      </c>
      <c r="S6717" t="s">
        <v>22</v>
      </c>
      <c r="T6717">
        <v>0</v>
      </c>
      <c r="U6717">
        <f t="shared" si="626"/>
        <v>5</v>
      </c>
      <c r="V6717">
        <f t="shared" si="627"/>
        <v>1</v>
      </c>
      <c r="W6717">
        <f t="shared" si="628"/>
        <v>3</v>
      </c>
      <c r="X6717" t="str">
        <f t="shared" si="629"/>
        <v>513</v>
      </c>
      <c r="Y6717" t="str">
        <f>IF(Table1[[#This Row],[RFM_Score]]="555","Champion", IF(AND(J6717&gt;=4,V6717&gt;=4),"Loyal", IF(U6717&lt;=2,"At Risk", IF(W6717&gt;=4,"Potential Loyalist","Others"))))</f>
        <v>Others</v>
      </c>
    </row>
    <row r="6718" spans="1:25">
      <c r="A6718" t="s">
        <v>2782</v>
      </c>
      <c r="B6718">
        <v>31</v>
      </c>
      <c r="C6718" t="s">
        <v>19</v>
      </c>
      <c r="D6718" t="s">
        <v>25</v>
      </c>
      <c r="E6718" s="6" t="s">
        <v>18788</v>
      </c>
      <c r="F6718" t="s">
        <v>62</v>
      </c>
      <c r="G6718">
        <v>1</v>
      </c>
      <c r="H6718">
        <v>0</v>
      </c>
      <c r="I6718">
        <v>44</v>
      </c>
      <c r="J6718">
        <v>4</v>
      </c>
      <c r="K6718">
        <v>186.87</v>
      </c>
      <c r="L6718" t="str">
        <f t="shared" si="624"/>
        <v/>
      </c>
      <c r="M6718">
        <v>2</v>
      </c>
      <c r="N6718" t="str">
        <f t="shared" si="625"/>
        <v/>
      </c>
      <c r="O6718">
        <v>55</v>
      </c>
      <c r="P6718" s="11">
        <v>0</v>
      </c>
      <c r="Q6718" s="11">
        <v>9.0909090909090898E-2</v>
      </c>
      <c r="R6718" s="12">
        <v>93.435000000000002</v>
      </c>
      <c r="S6718" t="s">
        <v>22</v>
      </c>
      <c r="T6718">
        <v>0</v>
      </c>
      <c r="U6718">
        <f t="shared" si="626"/>
        <v>3</v>
      </c>
      <c r="V6718">
        <f t="shared" si="627"/>
        <v>1</v>
      </c>
      <c r="W6718">
        <f t="shared" si="628"/>
        <v>3</v>
      </c>
      <c r="X6718" t="str">
        <f t="shared" si="629"/>
        <v>313</v>
      </c>
      <c r="Y6718" t="str">
        <f>IF(Table1[[#This Row],[RFM_Score]]="555","Champion", IF(AND(J6718&gt;=4,V6718&gt;=4),"Loyal", IF(U6718&lt;=2,"At Risk", IF(W6718&gt;=4,"Potential Loyalist","Others"))))</f>
        <v>Others</v>
      </c>
    </row>
    <row r="6719" spans="1:25">
      <c r="A6719" t="s">
        <v>10814</v>
      </c>
      <c r="B6719">
        <v>31</v>
      </c>
      <c r="C6719" t="s">
        <v>24</v>
      </c>
      <c r="D6719" t="s">
        <v>25</v>
      </c>
      <c r="E6719" s="6" t="s">
        <v>18789</v>
      </c>
      <c r="F6719" t="s">
        <v>30</v>
      </c>
      <c r="G6719">
        <v>2</v>
      </c>
      <c r="H6719">
        <v>1</v>
      </c>
      <c r="I6719">
        <v>56</v>
      </c>
      <c r="J6719">
        <v>2</v>
      </c>
      <c r="K6719">
        <v>186.62</v>
      </c>
      <c r="L6719" t="str">
        <f t="shared" si="624"/>
        <v/>
      </c>
      <c r="M6719">
        <v>2</v>
      </c>
      <c r="N6719" t="str">
        <f t="shared" si="625"/>
        <v/>
      </c>
      <c r="O6719">
        <v>30</v>
      </c>
      <c r="P6719" s="11">
        <v>0.5</v>
      </c>
      <c r="Q6719" s="11">
        <v>3.5714285714285698E-2</v>
      </c>
      <c r="R6719" s="12">
        <v>93.31</v>
      </c>
      <c r="S6719" t="s">
        <v>22</v>
      </c>
      <c r="T6719">
        <v>0</v>
      </c>
      <c r="U6719">
        <f t="shared" si="626"/>
        <v>4</v>
      </c>
      <c r="V6719">
        <f t="shared" si="627"/>
        <v>1</v>
      </c>
      <c r="W6719">
        <f t="shared" si="628"/>
        <v>3</v>
      </c>
      <c r="X6719" t="str">
        <f t="shared" si="629"/>
        <v>413</v>
      </c>
      <c r="Y6719" t="str">
        <f>IF(Table1[[#This Row],[RFM_Score]]="555","Champion", IF(AND(J6719&gt;=4,V6719&gt;=4),"Loyal", IF(U6719&lt;=2,"At Risk", IF(W6719&gt;=4,"Potential Loyalist","Others"))))</f>
        <v>Others</v>
      </c>
    </row>
    <row r="6720" spans="1:25">
      <c r="A6720" t="s">
        <v>10840</v>
      </c>
      <c r="B6720">
        <v>35</v>
      </c>
      <c r="C6720" t="s">
        <v>19</v>
      </c>
      <c r="D6720" t="s">
        <v>46</v>
      </c>
      <c r="E6720" s="6" t="s">
        <v>18790</v>
      </c>
      <c r="F6720" t="s">
        <v>21</v>
      </c>
      <c r="G6720">
        <v>1</v>
      </c>
      <c r="H6720">
        <v>0</v>
      </c>
      <c r="I6720">
        <v>60</v>
      </c>
      <c r="J6720">
        <v>1</v>
      </c>
      <c r="K6720">
        <v>186.54</v>
      </c>
      <c r="L6720" t="str">
        <f t="shared" si="624"/>
        <v/>
      </c>
      <c r="M6720">
        <v>2</v>
      </c>
      <c r="N6720" t="str">
        <f t="shared" si="625"/>
        <v/>
      </c>
      <c r="O6720">
        <v>6</v>
      </c>
      <c r="P6720" s="11">
        <v>0</v>
      </c>
      <c r="Q6720" s="11">
        <v>1.6666666666666601E-2</v>
      </c>
      <c r="R6720" s="12">
        <v>93.27</v>
      </c>
      <c r="S6720" t="s">
        <v>22</v>
      </c>
      <c r="T6720">
        <v>0</v>
      </c>
      <c r="U6720">
        <f t="shared" si="626"/>
        <v>5</v>
      </c>
      <c r="V6720">
        <f t="shared" si="627"/>
        <v>1</v>
      </c>
      <c r="W6720">
        <f t="shared" si="628"/>
        <v>3</v>
      </c>
      <c r="X6720" t="str">
        <f t="shared" si="629"/>
        <v>513</v>
      </c>
      <c r="Y6720" t="str">
        <f>IF(Table1[[#This Row],[RFM_Score]]="555","Champion", IF(AND(J6720&gt;=4,V6720&gt;=4),"Loyal", IF(U6720&lt;=2,"At Risk", IF(W6720&gt;=4,"Potential Loyalist","Others"))))</f>
        <v>Others</v>
      </c>
    </row>
    <row r="6721" spans="1:25">
      <c r="A6721" t="s">
        <v>7176</v>
      </c>
      <c r="B6721">
        <v>51</v>
      </c>
      <c r="C6721" t="s">
        <v>24</v>
      </c>
      <c r="D6721" t="s">
        <v>41</v>
      </c>
      <c r="E6721" s="6" t="s">
        <v>18791</v>
      </c>
      <c r="F6721" t="s">
        <v>60</v>
      </c>
      <c r="G6721">
        <v>3</v>
      </c>
      <c r="H6721">
        <v>1</v>
      </c>
      <c r="I6721">
        <v>57</v>
      </c>
      <c r="J6721">
        <v>2</v>
      </c>
      <c r="K6721">
        <v>186.36</v>
      </c>
      <c r="L6721" t="str">
        <f t="shared" si="624"/>
        <v/>
      </c>
      <c r="M6721">
        <v>2</v>
      </c>
      <c r="N6721" t="str">
        <f t="shared" si="625"/>
        <v/>
      </c>
      <c r="O6721">
        <v>0</v>
      </c>
      <c r="P6721" s="11">
        <v>0.33333333333333298</v>
      </c>
      <c r="Q6721" s="11">
        <v>3.5087719298245598E-2</v>
      </c>
      <c r="R6721" s="12">
        <v>93.18</v>
      </c>
      <c r="S6721" t="s">
        <v>22</v>
      </c>
      <c r="T6721">
        <v>0</v>
      </c>
      <c r="U6721">
        <f t="shared" si="626"/>
        <v>5</v>
      </c>
      <c r="V6721">
        <f t="shared" si="627"/>
        <v>1</v>
      </c>
      <c r="W6721">
        <f t="shared" si="628"/>
        <v>3</v>
      </c>
      <c r="X6721" t="str">
        <f t="shared" si="629"/>
        <v>513</v>
      </c>
      <c r="Y6721" t="str">
        <f>IF(Table1[[#This Row],[RFM_Score]]="555","Champion", IF(AND(J6721&gt;=4,V6721&gt;=4),"Loyal", IF(U6721&lt;=2,"At Risk", IF(W6721&gt;=4,"Potential Loyalist","Others"))))</f>
        <v>Others</v>
      </c>
    </row>
    <row r="6722" spans="1:25">
      <c r="A6722" t="s">
        <v>3340</v>
      </c>
      <c r="B6722">
        <v>22</v>
      </c>
      <c r="C6722" t="s">
        <v>24</v>
      </c>
      <c r="D6722" t="s">
        <v>25</v>
      </c>
      <c r="E6722" s="6" t="s">
        <v>18792</v>
      </c>
      <c r="F6722" t="s">
        <v>26</v>
      </c>
      <c r="G6722">
        <v>2</v>
      </c>
      <c r="H6722">
        <v>0</v>
      </c>
      <c r="I6722">
        <v>45</v>
      </c>
      <c r="J6722">
        <v>2</v>
      </c>
      <c r="K6722">
        <v>186.19</v>
      </c>
      <c r="L6722" t="str">
        <f t="shared" ref="L6722:L6785" si="630">IF(OR(K6722&lt;$AC$10, K6722&gt;$AC$11), "OUTLIER", "")</f>
        <v/>
      </c>
      <c r="M6722">
        <v>2</v>
      </c>
      <c r="N6722" t="str">
        <f t="shared" ref="N6722:N6785" si="631">IF(OR(M6722&lt;$AC$16, M6722&gt;$AC$17), "OUTLIER", "")</f>
        <v/>
      </c>
      <c r="O6722">
        <v>78</v>
      </c>
      <c r="P6722" s="11">
        <v>0</v>
      </c>
      <c r="Q6722" s="11">
        <v>4.4444444444444398E-2</v>
      </c>
      <c r="R6722" s="12">
        <v>93.094999999999999</v>
      </c>
      <c r="S6722" t="s">
        <v>22</v>
      </c>
      <c r="T6722">
        <v>0</v>
      </c>
      <c r="U6722">
        <f t="shared" ref="U6722:U6785" si="632">IF(O6722&lt;=20,5,IF(O6722&lt;=40,4,IF(O6722&lt;=70,3,IF(O6722&lt;=100,2,1))))</f>
        <v>2</v>
      </c>
      <c r="V6722">
        <f t="shared" ref="V6722:V6785" si="633">IF(M6722&gt;=11,5,IF(M6722&gt;=9,4,IF(M6722&gt;=7,3,IF(M6722&gt;=5,2,1))))</f>
        <v>1</v>
      </c>
      <c r="W6722">
        <f t="shared" ref="W6722:W6785" si="634">IF(K6722&gt;=500,5,IF(K6722&gt;=300,4,IF(K6722&gt;=150,3,IF(K6722&gt;=50,2,1))))</f>
        <v>3</v>
      </c>
      <c r="X6722" t="str">
        <f t="shared" ref="X6722:X6785" si="635">U6722 &amp; V6722 &amp; W6722</f>
        <v>213</v>
      </c>
      <c r="Y6722" t="str">
        <f>IF(Table1[[#This Row],[RFM_Score]]="555","Champion", IF(AND(J6722&gt;=4,V6722&gt;=4),"Loyal", IF(U6722&lt;=2,"At Risk", IF(W6722&gt;=4,"Potential Loyalist","Others"))))</f>
        <v>At Risk</v>
      </c>
    </row>
    <row r="6723" spans="1:25">
      <c r="A6723" t="s">
        <v>8204</v>
      </c>
      <c r="B6723">
        <v>43</v>
      </c>
      <c r="C6723" t="s">
        <v>24</v>
      </c>
      <c r="D6723" t="s">
        <v>25</v>
      </c>
      <c r="E6723" s="6" t="s">
        <v>18793</v>
      </c>
      <c r="F6723" t="s">
        <v>26</v>
      </c>
      <c r="G6723">
        <v>2</v>
      </c>
      <c r="H6723">
        <v>0</v>
      </c>
      <c r="I6723">
        <v>48</v>
      </c>
      <c r="J6723">
        <v>0</v>
      </c>
      <c r="K6723">
        <v>186.05</v>
      </c>
      <c r="L6723" t="str">
        <f t="shared" si="630"/>
        <v/>
      </c>
      <c r="M6723">
        <v>2</v>
      </c>
      <c r="N6723" t="str">
        <f t="shared" si="631"/>
        <v/>
      </c>
      <c r="O6723">
        <v>13</v>
      </c>
      <c r="P6723" s="11">
        <v>0</v>
      </c>
      <c r="Q6723" s="11">
        <v>0</v>
      </c>
      <c r="R6723" s="12">
        <v>93.025000000000006</v>
      </c>
      <c r="S6723" t="s">
        <v>22</v>
      </c>
      <c r="T6723">
        <v>0</v>
      </c>
      <c r="U6723">
        <f t="shared" si="632"/>
        <v>5</v>
      </c>
      <c r="V6723">
        <f t="shared" si="633"/>
        <v>1</v>
      </c>
      <c r="W6723">
        <f t="shared" si="634"/>
        <v>3</v>
      </c>
      <c r="X6723" t="str">
        <f t="shared" si="635"/>
        <v>513</v>
      </c>
      <c r="Y6723" t="str">
        <f>IF(Table1[[#This Row],[RFM_Score]]="555","Champion", IF(AND(J6723&gt;=4,V6723&gt;=4),"Loyal", IF(U6723&lt;=2,"At Risk", IF(W6723&gt;=4,"Potential Loyalist","Others"))))</f>
        <v>Others</v>
      </c>
    </row>
    <row r="6724" spans="1:25">
      <c r="A6724" t="s">
        <v>7609</v>
      </c>
      <c r="B6724">
        <v>27</v>
      </c>
      <c r="C6724" t="s">
        <v>19</v>
      </c>
      <c r="D6724" t="s">
        <v>35</v>
      </c>
      <c r="E6724" s="6" t="s">
        <v>18794</v>
      </c>
      <c r="F6724" t="s">
        <v>37</v>
      </c>
      <c r="G6724">
        <v>4</v>
      </c>
      <c r="H6724">
        <v>0</v>
      </c>
      <c r="I6724">
        <v>51</v>
      </c>
      <c r="J6724">
        <v>2</v>
      </c>
      <c r="K6724">
        <v>185.96</v>
      </c>
      <c r="L6724" t="str">
        <f t="shared" si="630"/>
        <v/>
      </c>
      <c r="M6724">
        <v>2</v>
      </c>
      <c r="N6724" t="str">
        <f t="shared" si="631"/>
        <v/>
      </c>
      <c r="O6724">
        <v>21</v>
      </c>
      <c r="P6724" s="11">
        <v>0</v>
      </c>
      <c r="Q6724" s="11">
        <v>3.9215686274509803E-2</v>
      </c>
      <c r="R6724" s="12">
        <v>92.98</v>
      </c>
      <c r="S6724" t="s">
        <v>22</v>
      </c>
      <c r="T6724">
        <v>0</v>
      </c>
      <c r="U6724">
        <f t="shared" si="632"/>
        <v>4</v>
      </c>
      <c r="V6724">
        <f t="shared" si="633"/>
        <v>1</v>
      </c>
      <c r="W6724">
        <f t="shared" si="634"/>
        <v>3</v>
      </c>
      <c r="X6724" t="str">
        <f t="shared" si="635"/>
        <v>413</v>
      </c>
      <c r="Y6724" t="str">
        <f>IF(Table1[[#This Row],[RFM_Score]]="555","Champion", IF(AND(J6724&gt;=4,V6724&gt;=4),"Loyal", IF(U6724&lt;=2,"At Risk", IF(W6724&gt;=4,"Potential Loyalist","Others"))))</f>
        <v>Others</v>
      </c>
    </row>
    <row r="6725" spans="1:25">
      <c r="A6725" t="s">
        <v>10774</v>
      </c>
      <c r="B6725">
        <v>22</v>
      </c>
      <c r="C6725" t="s">
        <v>19</v>
      </c>
      <c r="D6725" t="s">
        <v>46</v>
      </c>
      <c r="E6725" s="6" t="s">
        <v>18795</v>
      </c>
      <c r="F6725" t="s">
        <v>26</v>
      </c>
      <c r="G6725">
        <v>4</v>
      </c>
      <c r="H6725">
        <v>1</v>
      </c>
      <c r="I6725">
        <v>57</v>
      </c>
      <c r="J6725">
        <v>3</v>
      </c>
      <c r="K6725">
        <v>185.89</v>
      </c>
      <c r="L6725" t="str">
        <f t="shared" si="630"/>
        <v/>
      </c>
      <c r="M6725">
        <v>2</v>
      </c>
      <c r="N6725" t="str">
        <f t="shared" si="631"/>
        <v/>
      </c>
      <c r="O6725">
        <v>53</v>
      </c>
      <c r="P6725" s="11">
        <v>0.25</v>
      </c>
      <c r="Q6725" s="11">
        <v>5.2631578947368397E-2</v>
      </c>
      <c r="R6725" s="12">
        <v>92.944999999999993</v>
      </c>
      <c r="S6725" t="s">
        <v>22</v>
      </c>
      <c r="T6725">
        <v>0</v>
      </c>
      <c r="U6725">
        <f t="shared" si="632"/>
        <v>3</v>
      </c>
      <c r="V6725">
        <f t="shared" si="633"/>
        <v>1</v>
      </c>
      <c r="W6725">
        <f t="shared" si="634"/>
        <v>3</v>
      </c>
      <c r="X6725" t="str">
        <f t="shared" si="635"/>
        <v>313</v>
      </c>
      <c r="Y6725" t="str">
        <f>IF(Table1[[#This Row],[RFM_Score]]="555","Champion", IF(AND(J6725&gt;=4,V6725&gt;=4),"Loyal", IF(U6725&lt;=2,"At Risk", IF(W6725&gt;=4,"Potential Loyalist","Others"))))</f>
        <v>Others</v>
      </c>
    </row>
    <row r="6726" spans="1:25">
      <c r="A6726" t="s">
        <v>3189</v>
      </c>
      <c r="B6726">
        <v>18</v>
      </c>
      <c r="C6726" t="s">
        <v>24</v>
      </c>
      <c r="D6726" t="s">
        <v>25</v>
      </c>
      <c r="E6726" s="6" t="s">
        <v>18796</v>
      </c>
      <c r="F6726" t="s">
        <v>26</v>
      </c>
      <c r="G6726">
        <v>3</v>
      </c>
      <c r="H6726">
        <v>0</v>
      </c>
      <c r="I6726">
        <v>47</v>
      </c>
      <c r="J6726">
        <v>3</v>
      </c>
      <c r="K6726">
        <v>185.82</v>
      </c>
      <c r="L6726" t="str">
        <f t="shared" si="630"/>
        <v/>
      </c>
      <c r="M6726">
        <v>2</v>
      </c>
      <c r="N6726" t="str">
        <f t="shared" si="631"/>
        <v/>
      </c>
      <c r="O6726">
        <v>3</v>
      </c>
      <c r="P6726" s="11">
        <v>0</v>
      </c>
      <c r="Q6726" s="11">
        <v>6.3829787234042507E-2</v>
      </c>
      <c r="R6726" s="12">
        <v>92.91</v>
      </c>
      <c r="S6726" t="s">
        <v>22</v>
      </c>
      <c r="T6726">
        <v>0</v>
      </c>
      <c r="U6726">
        <f t="shared" si="632"/>
        <v>5</v>
      </c>
      <c r="V6726">
        <f t="shared" si="633"/>
        <v>1</v>
      </c>
      <c r="W6726">
        <f t="shared" si="634"/>
        <v>3</v>
      </c>
      <c r="X6726" t="str">
        <f t="shared" si="635"/>
        <v>513</v>
      </c>
      <c r="Y6726" t="str">
        <f>IF(Table1[[#This Row],[RFM_Score]]="555","Champion", IF(AND(J6726&gt;=4,V6726&gt;=4),"Loyal", IF(U6726&lt;=2,"At Risk", IF(W6726&gt;=4,"Potential Loyalist","Others"))))</f>
        <v>Others</v>
      </c>
    </row>
    <row r="6727" spans="1:25">
      <c r="A6727" t="s">
        <v>10555</v>
      </c>
      <c r="B6727">
        <v>18</v>
      </c>
      <c r="C6727" t="s">
        <v>24</v>
      </c>
      <c r="D6727" t="s">
        <v>25</v>
      </c>
      <c r="E6727" s="6" t="s">
        <v>18797</v>
      </c>
      <c r="F6727" t="s">
        <v>26</v>
      </c>
      <c r="G6727">
        <v>4</v>
      </c>
      <c r="H6727">
        <v>1</v>
      </c>
      <c r="I6727">
        <v>54</v>
      </c>
      <c r="J6727">
        <v>1</v>
      </c>
      <c r="K6727">
        <v>185.56</v>
      </c>
      <c r="L6727" t="str">
        <f t="shared" si="630"/>
        <v/>
      </c>
      <c r="M6727">
        <v>2</v>
      </c>
      <c r="N6727" t="str">
        <f t="shared" si="631"/>
        <v/>
      </c>
      <c r="O6727">
        <v>1</v>
      </c>
      <c r="P6727" s="11">
        <v>0.25</v>
      </c>
      <c r="Q6727" s="11">
        <v>1.85185185185185E-2</v>
      </c>
      <c r="R6727" s="12">
        <v>92.78</v>
      </c>
      <c r="S6727" t="s">
        <v>22</v>
      </c>
      <c r="T6727">
        <v>0</v>
      </c>
      <c r="U6727">
        <f t="shared" si="632"/>
        <v>5</v>
      </c>
      <c r="V6727">
        <f t="shared" si="633"/>
        <v>1</v>
      </c>
      <c r="W6727">
        <f t="shared" si="634"/>
        <v>3</v>
      </c>
      <c r="X6727" t="str">
        <f t="shared" si="635"/>
        <v>513</v>
      </c>
      <c r="Y6727" t="str">
        <f>IF(Table1[[#This Row],[RFM_Score]]="555","Champion", IF(AND(J6727&gt;=4,V6727&gt;=4),"Loyal", IF(U6727&lt;=2,"At Risk", IF(W6727&gt;=4,"Potential Loyalist","Others"))))</f>
        <v>Others</v>
      </c>
    </row>
    <row r="6728" spans="1:25">
      <c r="A6728" t="s">
        <v>4322</v>
      </c>
      <c r="B6728">
        <v>37</v>
      </c>
      <c r="C6728" t="s">
        <v>24</v>
      </c>
      <c r="D6728" t="s">
        <v>29</v>
      </c>
      <c r="E6728" s="6" t="s">
        <v>18798</v>
      </c>
      <c r="F6728" t="s">
        <v>30</v>
      </c>
      <c r="G6728">
        <v>6</v>
      </c>
      <c r="H6728">
        <v>3</v>
      </c>
      <c r="I6728">
        <v>49</v>
      </c>
      <c r="J6728">
        <v>3</v>
      </c>
      <c r="K6728">
        <v>185.41</v>
      </c>
      <c r="L6728" t="str">
        <f t="shared" si="630"/>
        <v/>
      </c>
      <c r="M6728">
        <v>2</v>
      </c>
      <c r="N6728" t="str">
        <f t="shared" si="631"/>
        <v/>
      </c>
      <c r="O6728">
        <v>1</v>
      </c>
      <c r="P6728" s="11">
        <v>0.5</v>
      </c>
      <c r="Q6728" s="11">
        <v>6.1224489795918297E-2</v>
      </c>
      <c r="R6728" s="12">
        <v>92.704999999999998</v>
      </c>
      <c r="S6728" t="s">
        <v>22</v>
      </c>
      <c r="T6728">
        <v>0</v>
      </c>
      <c r="U6728">
        <f t="shared" si="632"/>
        <v>5</v>
      </c>
      <c r="V6728">
        <f t="shared" si="633"/>
        <v>1</v>
      </c>
      <c r="W6728">
        <f t="shared" si="634"/>
        <v>3</v>
      </c>
      <c r="X6728" t="str">
        <f t="shared" si="635"/>
        <v>513</v>
      </c>
      <c r="Y6728" t="str">
        <f>IF(Table1[[#This Row],[RFM_Score]]="555","Champion", IF(AND(J6728&gt;=4,V6728&gt;=4),"Loyal", IF(U6728&lt;=2,"At Risk", IF(W6728&gt;=4,"Potential Loyalist","Others"))))</f>
        <v>Others</v>
      </c>
    </row>
    <row r="6729" spans="1:25">
      <c r="A6729" t="s">
        <v>6895</v>
      </c>
      <c r="B6729">
        <v>27</v>
      </c>
      <c r="C6729" t="s">
        <v>24</v>
      </c>
      <c r="D6729" t="s">
        <v>35</v>
      </c>
      <c r="E6729" s="6" t="s">
        <v>18799</v>
      </c>
      <c r="F6729" t="s">
        <v>37</v>
      </c>
      <c r="G6729">
        <v>2</v>
      </c>
      <c r="H6729">
        <v>1</v>
      </c>
      <c r="I6729">
        <v>48</v>
      </c>
      <c r="J6729">
        <v>1</v>
      </c>
      <c r="K6729">
        <v>185.38</v>
      </c>
      <c r="L6729" t="str">
        <f t="shared" si="630"/>
        <v/>
      </c>
      <c r="M6729">
        <v>2</v>
      </c>
      <c r="N6729" t="str">
        <f t="shared" si="631"/>
        <v/>
      </c>
      <c r="O6729">
        <v>21</v>
      </c>
      <c r="P6729" s="11">
        <v>0.5</v>
      </c>
      <c r="Q6729" s="11">
        <v>2.0833333333333301E-2</v>
      </c>
      <c r="R6729" s="12">
        <v>92.69</v>
      </c>
      <c r="S6729" t="s">
        <v>22</v>
      </c>
      <c r="T6729">
        <v>0</v>
      </c>
      <c r="U6729">
        <f t="shared" si="632"/>
        <v>4</v>
      </c>
      <c r="V6729">
        <f t="shared" si="633"/>
        <v>1</v>
      </c>
      <c r="W6729">
        <f t="shared" si="634"/>
        <v>3</v>
      </c>
      <c r="X6729" t="str">
        <f t="shared" si="635"/>
        <v>413</v>
      </c>
      <c r="Y6729" t="str">
        <f>IF(Table1[[#This Row],[RFM_Score]]="555","Champion", IF(AND(J6729&gt;=4,V6729&gt;=4),"Loyal", IF(U6729&lt;=2,"At Risk", IF(W6729&gt;=4,"Potential Loyalist","Others"))))</f>
        <v>Others</v>
      </c>
    </row>
    <row r="6730" spans="1:25">
      <c r="A6730" t="s">
        <v>10169</v>
      </c>
      <c r="B6730">
        <v>24</v>
      </c>
      <c r="C6730" t="s">
        <v>24</v>
      </c>
      <c r="D6730" t="s">
        <v>25</v>
      </c>
      <c r="E6730" s="6" t="s">
        <v>18800</v>
      </c>
      <c r="F6730" t="s">
        <v>26</v>
      </c>
      <c r="G6730">
        <v>2</v>
      </c>
      <c r="H6730">
        <v>1</v>
      </c>
      <c r="I6730">
        <v>58</v>
      </c>
      <c r="J6730">
        <v>2</v>
      </c>
      <c r="K6730">
        <v>185.21</v>
      </c>
      <c r="L6730" t="str">
        <f t="shared" si="630"/>
        <v/>
      </c>
      <c r="M6730">
        <v>2</v>
      </c>
      <c r="N6730" t="str">
        <f t="shared" si="631"/>
        <v/>
      </c>
      <c r="O6730">
        <v>0</v>
      </c>
      <c r="P6730" s="11">
        <v>0.5</v>
      </c>
      <c r="Q6730" s="11">
        <v>3.4482758620689599E-2</v>
      </c>
      <c r="R6730" s="12">
        <v>92.605000000000004</v>
      </c>
      <c r="S6730" t="s">
        <v>22</v>
      </c>
      <c r="T6730">
        <v>0</v>
      </c>
      <c r="U6730">
        <f t="shared" si="632"/>
        <v>5</v>
      </c>
      <c r="V6730">
        <f t="shared" si="633"/>
        <v>1</v>
      </c>
      <c r="W6730">
        <f t="shared" si="634"/>
        <v>3</v>
      </c>
      <c r="X6730" t="str">
        <f t="shared" si="635"/>
        <v>513</v>
      </c>
      <c r="Y6730" t="str">
        <f>IF(Table1[[#This Row],[RFM_Score]]="555","Champion", IF(AND(J6730&gt;=4,V6730&gt;=4),"Loyal", IF(U6730&lt;=2,"At Risk", IF(W6730&gt;=4,"Potential Loyalist","Others"))))</f>
        <v>Others</v>
      </c>
    </row>
    <row r="6731" spans="1:25">
      <c r="A6731" t="s">
        <v>5268</v>
      </c>
      <c r="B6731">
        <v>41</v>
      </c>
      <c r="C6731" t="s">
        <v>24</v>
      </c>
      <c r="D6731" t="s">
        <v>25</v>
      </c>
      <c r="E6731" s="6" t="s">
        <v>18801</v>
      </c>
      <c r="F6731" t="s">
        <v>30</v>
      </c>
      <c r="G6731">
        <v>3</v>
      </c>
      <c r="H6731">
        <v>1</v>
      </c>
      <c r="I6731">
        <v>39</v>
      </c>
      <c r="J6731">
        <v>1</v>
      </c>
      <c r="K6731">
        <v>185.19</v>
      </c>
      <c r="L6731" t="str">
        <f t="shared" si="630"/>
        <v/>
      </c>
      <c r="M6731">
        <v>2</v>
      </c>
      <c r="N6731" t="str">
        <f t="shared" si="631"/>
        <v/>
      </c>
      <c r="O6731">
        <v>31</v>
      </c>
      <c r="P6731" s="11">
        <v>0.33333333333333298</v>
      </c>
      <c r="Q6731" s="11">
        <v>2.5641025641025599E-2</v>
      </c>
      <c r="R6731" s="12">
        <v>92.594999999999999</v>
      </c>
      <c r="S6731" t="s">
        <v>22</v>
      </c>
      <c r="T6731">
        <v>0</v>
      </c>
      <c r="U6731">
        <f t="shared" si="632"/>
        <v>4</v>
      </c>
      <c r="V6731">
        <f t="shared" si="633"/>
        <v>1</v>
      </c>
      <c r="W6731">
        <f t="shared" si="634"/>
        <v>3</v>
      </c>
      <c r="X6731" t="str">
        <f t="shared" si="635"/>
        <v>413</v>
      </c>
      <c r="Y6731" t="str">
        <f>IF(Table1[[#This Row],[RFM_Score]]="555","Champion", IF(AND(J6731&gt;=4,V6731&gt;=4),"Loyal", IF(U6731&lt;=2,"At Risk", IF(W6731&gt;=4,"Potential Loyalist","Others"))))</f>
        <v>Others</v>
      </c>
    </row>
    <row r="6732" spans="1:25">
      <c r="A6732" t="s">
        <v>10692</v>
      </c>
      <c r="B6732">
        <v>52</v>
      </c>
      <c r="C6732" t="s">
        <v>19</v>
      </c>
      <c r="D6732" t="s">
        <v>25</v>
      </c>
      <c r="E6732" s="6" t="s">
        <v>18802</v>
      </c>
      <c r="F6732" t="s">
        <v>30</v>
      </c>
      <c r="G6732">
        <v>4</v>
      </c>
      <c r="H6732">
        <v>1</v>
      </c>
      <c r="I6732">
        <v>33</v>
      </c>
      <c r="J6732">
        <v>2</v>
      </c>
      <c r="K6732">
        <v>185.17</v>
      </c>
      <c r="L6732" t="str">
        <f t="shared" si="630"/>
        <v/>
      </c>
      <c r="M6732">
        <v>2</v>
      </c>
      <c r="N6732" t="str">
        <f t="shared" si="631"/>
        <v/>
      </c>
      <c r="O6732">
        <v>4</v>
      </c>
      <c r="P6732" s="11">
        <v>0.25</v>
      </c>
      <c r="Q6732" s="11">
        <v>6.0606060606060601E-2</v>
      </c>
      <c r="R6732" s="12">
        <v>92.584999999999994</v>
      </c>
      <c r="S6732" t="s">
        <v>22</v>
      </c>
      <c r="T6732">
        <v>0</v>
      </c>
      <c r="U6732">
        <f t="shared" si="632"/>
        <v>5</v>
      </c>
      <c r="V6732">
        <f t="shared" si="633"/>
        <v>1</v>
      </c>
      <c r="W6732">
        <f t="shared" si="634"/>
        <v>3</v>
      </c>
      <c r="X6732" t="str">
        <f t="shared" si="635"/>
        <v>513</v>
      </c>
      <c r="Y6732" t="str">
        <f>IF(Table1[[#This Row],[RFM_Score]]="555","Champion", IF(AND(J6732&gt;=4,V6732&gt;=4),"Loyal", IF(U6732&lt;=2,"At Risk", IF(W6732&gt;=4,"Potential Loyalist","Others"))))</f>
        <v>Others</v>
      </c>
    </row>
    <row r="6733" spans="1:25">
      <c r="A6733" t="s">
        <v>8501</v>
      </c>
      <c r="B6733">
        <v>46</v>
      </c>
      <c r="C6733" t="s">
        <v>24</v>
      </c>
      <c r="D6733" t="s">
        <v>25</v>
      </c>
      <c r="E6733" s="6" t="s">
        <v>18803</v>
      </c>
      <c r="F6733" t="s">
        <v>62</v>
      </c>
      <c r="G6733">
        <v>2</v>
      </c>
      <c r="H6733">
        <v>1</v>
      </c>
      <c r="I6733">
        <v>52</v>
      </c>
      <c r="J6733">
        <v>0</v>
      </c>
      <c r="K6733">
        <v>185.11</v>
      </c>
      <c r="L6733" t="str">
        <f t="shared" si="630"/>
        <v/>
      </c>
      <c r="M6733">
        <v>2</v>
      </c>
      <c r="N6733" t="str">
        <f t="shared" si="631"/>
        <v/>
      </c>
      <c r="O6733">
        <v>46</v>
      </c>
      <c r="P6733" s="11">
        <v>0.5</v>
      </c>
      <c r="Q6733" s="11">
        <v>0</v>
      </c>
      <c r="R6733" s="12">
        <v>92.555000000000007</v>
      </c>
      <c r="S6733" t="s">
        <v>22</v>
      </c>
      <c r="T6733">
        <v>0</v>
      </c>
      <c r="U6733">
        <f t="shared" si="632"/>
        <v>3</v>
      </c>
      <c r="V6733">
        <f t="shared" si="633"/>
        <v>1</v>
      </c>
      <c r="W6733">
        <f t="shared" si="634"/>
        <v>3</v>
      </c>
      <c r="X6733" t="str">
        <f t="shared" si="635"/>
        <v>313</v>
      </c>
      <c r="Y6733" t="str">
        <f>IF(Table1[[#This Row],[RFM_Score]]="555","Champion", IF(AND(J6733&gt;=4,V6733&gt;=4),"Loyal", IF(U6733&lt;=2,"At Risk", IF(W6733&gt;=4,"Potential Loyalist","Others"))))</f>
        <v>Others</v>
      </c>
    </row>
    <row r="6734" spans="1:25">
      <c r="A6734" t="s">
        <v>2289</v>
      </c>
      <c r="B6734">
        <v>18</v>
      </c>
      <c r="C6734" t="s">
        <v>24</v>
      </c>
      <c r="D6734" t="s">
        <v>41</v>
      </c>
      <c r="E6734" s="6" t="s">
        <v>18804</v>
      </c>
      <c r="F6734" t="s">
        <v>26</v>
      </c>
      <c r="G6734">
        <v>2</v>
      </c>
      <c r="H6734">
        <v>1</v>
      </c>
      <c r="I6734">
        <v>54</v>
      </c>
      <c r="J6734">
        <v>4</v>
      </c>
      <c r="K6734">
        <v>185.02</v>
      </c>
      <c r="L6734" t="str">
        <f t="shared" si="630"/>
        <v/>
      </c>
      <c r="M6734">
        <v>2</v>
      </c>
      <c r="N6734" t="str">
        <f t="shared" si="631"/>
        <v/>
      </c>
      <c r="O6734">
        <v>2</v>
      </c>
      <c r="P6734" s="11">
        <v>0.5</v>
      </c>
      <c r="Q6734" s="11">
        <v>7.4074074074074001E-2</v>
      </c>
      <c r="R6734" s="12">
        <v>92.51</v>
      </c>
      <c r="S6734" t="s">
        <v>22</v>
      </c>
      <c r="T6734">
        <v>1</v>
      </c>
      <c r="U6734">
        <f t="shared" si="632"/>
        <v>5</v>
      </c>
      <c r="V6734">
        <f t="shared" si="633"/>
        <v>1</v>
      </c>
      <c r="W6734">
        <f t="shared" si="634"/>
        <v>3</v>
      </c>
      <c r="X6734" t="str">
        <f t="shared" si="635"/>
        <v>513</v>
      </c>
      <c r="Y6734" t="str">
        <f>IF(Table1[[#This Row],[RFM_Score]]="555","Champion", IF(AND(J6734&gt;=4,V6734&gt;=4),"Loyal", IF(U6734&lt;=2,"At Risk", IF(W6734&gt;=4,"Potential Loyalist","Others"))))</f>
        <v>Others</v>
      </c>
    </row>
    <row r="6735" spans="1:25">
      <c r="A6735" t="s">
        <v>3441</v>
      </c>
      <c r="B6735">
        <v>40</v>
      </c>
      <c r="C6735" t="s">
        <v>24</v>
      </c>
      <c r="D6735" t="s">
        <v>20</v>
      </c>
      <c r="E6735" s="6" t="s">
        <v>18805</v>
      </c>
      <c r="F6735" t="s">
        <v>21</v>
      </c>
      <c r="G6735">
        <v>4</v>
      </c>
      <c r="H6735">
        <v>1</v>
      </c>
      <c r="I6735">
        <v>63</v>
      </c>
      <c r="J6735">
        <v>3</v>
      </c>
      <c r="K6735">
        <v>184.91</v>
      </c>
      <c r="L6735" t="str">
        <f t="shared" si="630"/>
        <v/>
      </c>
      <c r="M6735">
        <v>2</v>
      </c>
      <c r="N6735" t="str">
        <f t="shared" si="631"/>
        <v/>
      </c>
      <c r="O6735">
        <v>39</v>
      </c>
      <c r="P6735" s="11">
        <v>0.25</v>
      </c>
      <c r="Q6735" s="11">
        <v>4.7619047619047603E-2</v>
      </c>
      <c r="R6735" s="12">
        <v>92.454999999999998</v>
      </c>
      <c r="S6735" t="s">
        <v>22</v>
      </c>
      <c r="T6735">
        <v>0</v>
      </c>
      <c r="U6735">
        <f t="shared" si="632"/>
        <v>4</v>
      </c>
      <c r="V6735">
        <f t="shared" si="633"/>
        <v>1</v>
      </c>
      <c r="W6735">
        <f t="shared" si="634"/>
        <v>3</v>
      </c>
      <c r="X6735" t="str">
        <f t="shared" si="635"/>
        <v>413</v>
      </c>
      <c r="Y6735" t="str">
        <f>IF(Table1[[#This Row],[RFM_Score]]="555","Champion", IF(AND(J6735&gt;=4,V6735&gt;=4),"Loyal", IF(U6735&lt;=2,"At Risk", IF(W6735&gt;=4,"Potential Loyalist","Others"))))</f>
        <v>Others</v>
      </c>
    </row>
    <row r="6736" spans="1:25">
      <c r="A6736" t="s">
        <v>7284</v>
      </c>
      <c r="B6736">
        <v>35</v>
      </c>
      <c r="C6736" t="s">
        <v>19</v>
      </c>
      <c r="D6736" t="s">
        <v>49</v>
      </c>
      <c r="E6736" s="6" t="s">
        <v>18806</v>
      </c>
      <c r="F6736" t="s">
        <v>37</v>
      </c>
      <c r="G6736">
        <v>2</v>
      </c>
      <c r="H6736">
        <v>0</v>
      </c>
      <c r="I6736">
        <v>53</v>
      </c>
      <c r="J6736">
        <v>3</v>
      </c>
      <c r="K6736">
        <v>184.7</v>
      </c>
      <c r="L6736" t="str">
        <f t="shared" si="630"/>
        <v/>
      </c>
      <c r="M6736">
        <v>2</v>
      </c>
      <c r="N6736" t="str">
        <f t="shared" si="631"/>
        <v/>
      </c>
      <c r="O6736">
        <v>21</v>
      </c>
      <c r="P6736" s="11">
        <v>0</v>
      </c>
      <c r="Q6736" s="11">
        <v>5.6603773584905599E-2</v>
      </c>
      <c r="R6736" s="12">
        <v>92.35</v>
      </c>
      <c r="S6736" t="s">
        <v>22</v>
      </c>
      <c r="T6736">
        <v>0</v>
      </c>
      <c r="U6736">
        <f t="shared" si="632"/>
        <v>4</v>
      </c>
      <c r="V6736">
        <f t="shared" si="633"/>
        <v>1</v>
      </c>
      <c r="W6736">
        <f t="shared" si="634"/>
        <v>3</v>
      </c>
      <c r="X6736" t="str">
        <f t="shared" si="635"/>
        <v>413</v>
      </c>
      <c r="Y6736" t="str">
        <f>IF(Table1[[#This Row],[RFM_Score]]="555","Champion", IF(AND(J6736&gt;=4,V6736&gt;=4),"Loyal", IF(U6736&lt;=2,"At Risk", IF(W6736&gt;=4,"Potential Loyalist","Others"))))</f>
        <v>Others</v>
      </c>
    </row>
    <row r="6737" spans="1:25">
      <c r="A6737" t="s">
        <v>7808</v>
      </c>
      <c r="B6737">
        <v>32</v>
      </c>
      <c r="C6737" t="s">
        <v>24</v>
      </c>
      <c r="D6737" t="s">
        <v>20</v>
      </c>
      <c r="E6737" s="6" t="s">
        <v>18807</v>
      </c>
      <c r="F6737" t="s">
        <v>26</v>
      </c>
      <c r="G6737">
        <v>2</v>
      </c>
      <c r="H6737">
        <v>0</v>
      </c>
      <c r="I6737">
        <v>47</v>
      </c>
      <c r="J6737">
        <v>1</v>
      </c>
      <c r="K6737">
        <v>184.64</v>
      </c>
      <c r="L6737" t="str">
        <f t="shared" si="630"/>
        <v/>
      </c>
      <c r="M6737">
        <v>2</v>
      </c>
      <c r="N6737" t="str">
        <f t="shared" si="631"/>
        <v/>
      </c>
      <c r="O6737">
        <v>57</v>
      </c>
      <c r="P6737" s="11">
        <v>0</v>
      </c>
      <c r="Q6737" s="11">
        <v>2.1276595744680799E-2</v>
      </c>
      <c r="R6737" s="12">
        <v>92.32</v>
      </c>
      <c r="S6737" t="s">
        <v>22</v>
      </c>
      <c r="T6737">
        <v>0</v>
      </c>
      <c r="U6737">
        <f t="shared" si="632"/>
        <v>3</v>
      </c>
      <c r="V6737">
        <f t="shared" si="633"/>
        <v>1</v>
      </c>
      <c r="W6737">
        <f t="shared" si="634"/>
        <v>3</v>
      </c>
      <c r="X6737" t="str">
        <f t="shared" si="635"/>
        <v>313</v>
      </c>
      <c r="Y6737" t="str">
        <f>IF(Table1[[#This Row],[RFM_Score]]="555","Champion", IF(AND(J6737&gt;=4,V6737&gt;=4),"Loyal", IF(U6737&lt;=2,"At Risk", IF(W6737&gt;=4,"Potential Loyalist","Others"))))</f>
        <v>Others</v>
      </c>
    </row>
    <row r="6738" spans="1:25">
      <c r="A6738" t="s">
        <v>1031</v>
      </c>
      <c r="B6738">
        <v>22</v>
      </c>
      <c r="C6738" t="s">
        <v>19</v>
      </c>
      <c r="D6738" t="s">
        <v>25</v>
      </c>
      <c r="E6738" s="6" t="s">
        <v>18808</v>
      </c>
      <c r="F6738" t="s">
        <v>21</v>
      </c>
      <c r="G6738">
        <v>2</v>
      </c>
      <c r="H6738">
        <v>1</v>
      </c>
      <c r="I6738">
        <v>46</v>
      </c>
      <c r="J6738">
        <v>1</v>
      </c>
      <c r="K6738">
        <v>184.54</v>
      </c>
      <c r="L6738" t="str">
        <f t="shared" si="630"/>
        <v/>
      </c>
      <c r="M6738">
        <v>2</v>
      </c>
      <c r="N6738" t="str">
        <f t="shared" si="631"/>
        <v/>
      </c>
      <c r="O6738">
        <v>23</v>
      </c>
      <c r="P6738" s="11">
        <v>0.5</v>
      </c>
      <c r="Q6738" s="11">
        <v>2.1739130434782601E-2</v>
      </c>
      <c r="R6738" s="12">
        <v>92.27</v>
      </c>
      <c r="S6738" t="s">
        <v>22</v>
      </c>
      <c r="T6738">
        <v>0</v>
      </c>
      <c r="U6738">
        <f t="shared" si="632"/>
        <v>4</v>
      </c>
      <c r="V6738">
        <f t="shared" si="633"/>
        <v>1</v>
      </c>
      <c r="W6738">
        <f t="shared" si="634"/>
        <v>3</v>
      </c>
      <c r="X6738" t="str">
        <f t="shared" si="635"/>
        <v>413</v>
      </c>
      <c r="Y6738" t="str">
        <f>IF(Table1[[#This Row],[RFM_Score]]="555","Champion", IF(AND(J6738&gt;=4,V6738&gt;=4),"Loyal", IF(U6738&lt;=2,"At Risk", IF(W6738&gt;=4,"Potential Loyalist","Others"))))</f>
        <v>Others</v>
      </c>
    </row>
    <row r="6739" spans="1:25">
      <c r="A6739" t="s">
        <v>11257</v>
      </c>
      <c r="B6739">
        <v>23</v>
      </c>
      <c r="C6739" t="s">
        <v>19</v>
      </c>
      <c r="D6739" t="s">
        <v>41</v>
      </c>
      <c r="E6739" s="6" t="s">
        <v>18809</v>
      </c>
      <c r="F6739" t="s">
        <v>30</v>
      </c>
      <c r="G6739">
        <v>1</v>
      </c>
      <c r="H6739">
        <v>0</v>
      </c>
      <c r="I6739">
        <v>41</v>
      </c>
      <c r="J6739">
        <v>1</v>
      </c>
      <c r="K6739">
        <v>184.52</v>
      </c>
      <c r="L6739" t="str">
        <f t="shared" si="630"/>
        <v/>
      </c>
      <c r="M6739">
        <v>2</v>
      </c>
      <c r="N6739" t="str">
        <f t="shared" si="631"/>
        <v/>
      </c>
      <c r="O6739">
        <v>23</v>
      </c>
      <c r="P6739" s="11">
        <v>0</v>
      </c>
      <c r="Q6739" s="11">
        <v>2.4390243902439001E-2</v>
      </c>
      <c r="R6739" s="12">
        <v>92.26</v>
      </c>
      <c r="S6739" t="s">
        <v>22</v>
      </c>
      <c r="T6739">
        <v>0</v>
      </c>
      <c r="U6739">
        <f t="shared" si="632"/>
        <v>4</v>
      </c>
      <c r="V6739">
        <f t="shared" si="633"/>
        <v>1</v>
      </c>
      <c r="W6739">
        <f t="shared" si="634"/>
        <v>3</v>
      </c>
      <c r="X6739" t="str">
        <f t="shared" si="635"/>
        <v>413</v>
      </c>
      <c r="Y6739" t="str">
        <f>IF(Table1[[#This Row],[RFM_Score]]="555","Champion", IF(AND(J6739&gt;=4,V6739&gt;=4),"Loyal", IF(U6739&lt;=2,"At Risk", IF(W6739&gt;=4,"Potential Loyalist","Others"))))</f>
        <v>Others</v>
      </c>
    </row>
    <row r="6740" spans="1:25">
      <c r="A6740" t="s">
        <v>8740</v>
      </c>
      <c r="B6740">
        <v>42</v>
      </c>
      <c r="C6740" t="s">
        <v>19</v>
      </c>
      <c r="D6740" t="s">
        <v>25</v>
      </c>
      <c r="E6740" s="6" t="s">
        <v>18810</v>
      </c>
      <c r="F6740" t="s">
        <v>26</v>
      </c>
      <c r="G6740">
        <v>3</v>
      </c>
      <c r="H6740">
        <v>2</v>
      </c>
      <c r="I6740">
        <v>58</v>
      </c>
      <c r="J6740">
        <v>5</v>
      </c>
      <c r="K6740">
        <v>184.38</v>
      </c>
      <c r="L6740" t="str">
        <f t="shared" si="630"/>
        <v/>
      </c>
      <c r="M6740">
        <v>2</v>
      </c>
      <c r="N6740" t="str">
        <f t="shared" si="631"/>
        <v/>
      </c>
      <c r="O6740">
        <v>54</v>
      </c>
      <c r="P6740" s="11">
        <v>0.66666666666666596</v>
      </c>
      <c r="Q6740" s="11">
        <v>8.6206896551724102E-2</v>
      </c>
      <c r="R6740" s="12">
        <v>92.19</v>
      </c>
      <c r="S6740" t="s">
        <v>22</v>
      </c>
      <c r="T6740">
        <v>0</v>
      </c>
      <c r="U6740">
        <f t="shared" si="632"/>
        <v>3</v>
      </c>
      <c r="V6740">
        <f t="shared" si="633"/>
        <v>1</v>
      </c>
      <c r="W6740">
        <f t="shared" si="634"/>
        <v>3</v>
      </c>
      <c r="X6740" t="str">
        <f t="shared" si="635"/>
        <v>313</v>
      </c>
      <c r="Y6740" t="str">
        <f>IF(Table1[[#This Row],[RFM_Score]]="555","Champion", IF(AND(J6740&gt;=4,V6740&gt;=4),"Loyal", IF(U6740&lt;=2,"At Risk", IF(W6740&gt;=4,"Potential Loyalist","Others"))))</f>
        <v>Others</v>
      </c>
    </row>
    <row r="6741" spans="1:25">
      <c r="A6741" t="s">
        <v>595</v>
      </c>
      <c r="B6741">
        <v>39</v>
      </c>
      <c r="C6741" t="s">
        <v>19</v>
      </c>
      <c r="D6741" t="s">
        <v>49</v>
      </c>
      <c r="E6741" s="6" t="s">
        <v>18811</v>
      </c>
      <c r="F6741" t="s">
        <v>21</v>
      </c>
      <c r="G6741">
        <v>2</v>
      </c>
      <c r="H6741">
        <v>0</v>
      </c>
      <c r="I6741">
        <v>42</v>
      </c>
      <c r="J6741">
        <v>2</v>
      </c>
      <c r="K6741">
        <v>184.3</v>
      </c>
      <c r="L6741" t="str">
        <f t="shared" si="630"/>
        <v/>
      </c>
      <c r="M6741">
        <v>2</v>
      </c>
      <c r="N6741" t="str">
        <f t="shared" si="631"/>
        <v/>
      </c>
      <c r="O6741">
        <v>2</v>
      </c>
      <c r="P6741" s="11">
        <v>0</v>
      </c>
      <c r="Q6741" s="11">
        <v>4.7619047619047603E-2</v>
      </c>
      <c r="R6741" s="12">
        <v>92.15</v>
      </c>
      <c r="S6741" t="s">
        <v>22</v>
      </c>
      <c r="T6741">
        <v>0</v>
      </c>
      <c r="U6741">
        <f t="shared" si="632"/>
        <v>5</v>
      </c>
      <c r="V6741">
        <f t="shared" si="633"/>
        <v>1</v>
      </c>
      <c r="W6741">
        <f t="shared" si="634"/>
        <v>3</v>
      </c>
      <c r="X6741" t="str">
        <f t="shared" si="635"/>
        <v>513</v>
      </c>
      <c r="Y6741" t="str">
        <f>IF(Table1[[#This Row],[RFM_Score]]="555","Champion", IF(AND(J6741&gt;=4,V6741&gt;=4),"Loyal", IF(U6741&lt;=2,"At Risk", IF(W6741&gt;=4,"Potential Loyalist","Others"))))</f>
        <v>Others</v>
      </c>
    </row>
    <row r="6742" spans="1:25">
      <c r="A6742" t="s">
        <v>3145</v>
      </c>
      <c r="B6742">
        <v>40</v>
      </c>
      <c r="C6742" t="s">
        <v>24</v>
      </c>
      <c r="D6742" t="s">
        <v>29</v>
      </c>
      <c r="E6742" s="6" t="s">
        <v>18812</v>
      </c>
      <c r="F6742" t="s">
        <v>30</v>
      </c>
      <c r="G6742">
        <v>4</v>
      </c>
      <c r="H6742">
        <v>1</v>
      </c>
      <c r="I6742">
        <v>56</v>
      </c>
      <c r="J6742">
        <v>4</v>
      </c>
      <c r="K6742">
        <v>183.73</v>
      </c>
      <c r="L6742" t="str">
        <f t="shared" si="630"/>
        <v/>
      </c>
      <c r="M6742">
        <v>2</v>
      </c>
      <c r="N6742" t="str">
        <f t="shared" si="631"/>
        <v/>
      </c>
      <c r="O6742">
        <v>30</v>
      </c>
      <c r="P6742" s="11">
        <v>0.25</v>
      </c>
      <c r="Q6742" s="11">
        <v>7.1428571428571397E-2</v>
      </c>
      <c r="R6742" s="12">
        <v>91.864999999999995</v>
      </c>
      <c r="S6742" t="s">
        <v>22</v>
      </c>
      <c r="T6742">
        <v>0</v>
      </c>
      <c r="U6742">
        <f t="shared" si="632"/>
        <v>4</v>
      </c>
      <c r="V6742">
        <f t="shared" si="633"/>
        <v>1</v>
      </c>
      <c r="W6742">
        <f t="shared" si="634"/>
        <v>3</v>
      </c>
      <c r="X6742" t="str">
        <f t="shared" si="635"/>
        <v>413</v>
      </c>
      <c r="Y6742" t="str">
        <f>IF(Table1[[#This Row],[RFM_Score]]="555","Champion", IF(AND(J6742&gt;=4,V6742&gt;=4),"Loyal", IF(U6742&lt;=2,"At Risk", IF(W6742&gt;=4,"Potential Loyalist","Others"))))</f>
        <v>Others</v>
      </c>
    </row>
    <row r="6743" spans="1:25">
      <c r="A6743" t="s">
        <v>11566</v>
      </c>
      <c r="B6743">
        <v>23</v>
      </c>
      <c r="C6743" t="s">
        <v>19</v>
      </c>
      <c r="D6743" t="s">
        <v>49</v>
      </c>
      <c r="E6743" s="6" t="s">
        <v>18813</v>
      </c>
      <c r="F6743" t="s">
        <v>30</v>
      </c>
      <c r="G6743">
        <v>3</v>
      </c>
      <c r="H6743">
        <v>0</v>
      </c>
      <c r="I6743">
        <v>36</v>
      </c>
      <c r="J6743">
        <v>2</v>
      </c>
      <c r="K6743">
        <v>183.68</v>
      </c>
      <c r="L6743" t="str">
        <f t="shared" si="630"/>
        <v/>
      </c>
      <c r="M6743">
        <v>2</v>
      </c>
      <c r="N6743" t="str">
        <f t="shared" si="631"/>
        <v/>
      </c>
      <c r="O6743">
        <v>8</v>
      </c>
      <c r="P6743" s="11">
        <v>0</v>
      </c>
      <c r="Q6743" s="11">
        <v>5.5555555555555497E-2</v>
      </c>
      <c r="R6743" s="12">
        <v>91.84</v>
      </c>
      <c r="S6743" t="s">
        <v>22</v>
      </c>
      <c r="T6743">
        <v>0</v>
      </c>
      <c r="U6743">
        <f t="shared" si="632"/>
        <v>5</v>
      </c>
      <c r="V6743">
        <f t="shared" si="633"/>
        <v>1</v>
      </c>
      <c r="W6743">
        <f t="shared" si="634"/>
        <v>3</v>
      </c>
      <c r="X6743" t="str">
        <f t="shared" si="635"/>
        <v>513</v>
      </c>
      <c r="Y6743" t="str">
        <f>IF(Table1[[#This Row],[RFM_Score]]="555","Champion", IF(AND(J6743&gt;=4,V6743&gt;=4),"Loyal", IF(U6743&lt;=2,"At Risk", IF(W6743&gt;=4,"Potential Loyalist","Others"))))</f>
        <v>Others</v>
      </c>
    </row>
    <row r="6744" spans="1:25">
      <c r="A6744" t="s">
        <v>5734</v>
      </c>
      <c r="B6744">
        <v>26</v>
      </c>
      <c r="C6744" t="s">
        <v>24</v>
      </c>
      <c r="D6744" t="s">
        <v>46</v>
      </c>
      <c r="E6744" s="6" t="s">
        <v>18814</v>
      </c>
      <c r="F6744" t="s">
        <v>60</v>
      </c>
      <c r="G6744">
        <v>3</v>
      </c>
      <c r="H6744">
        <v>1</v>
      </c>
      <c r="I6744">
        <v>55</v>
      </c>
      <c r="J6744">
        <v>3</v>
      </c>
      <c r="K6744">
        <v>183.46</v>
      </c>
      <c r="L6744" t="str">
        <f t="shared" si="630"/>
        <v/>
      </c>
      <c r="M6744">
        <v>2</v>
      </c>
      <c r="N6744" t="str">
        <f t="shared" si="631"/>
        <v/>
      </c>
      <c r="O6744">
        <v>32</v>
      </c>
      <c r="P6744" s="11">
        <v>0.33333333333333298</v>
      </c>
      <c r="Q6744" s="11">
        <v>5.4545454545454501E-2</v>
      </c>
      <c r="R6744" s="12">
        <v>91.73</v>
      </c>
      <c r="S6744" t="s">
        <v>22</v>
      </c>
      <c r="T6744">
        <v>0</v>
      </c>
      <c r="U6744">
        <f t="shared" si="632"/>
        <v>4</v>
      </c>
      <c r="V6744">
        <f t="shared" si="633"/>
        <v>1</v>
      </c>
      <c r="W6744">
        <f t="shared" si="634"/>
        <v>3</v>
      </c>
      <c r="X6744" t="str">
        <f t="shared" si="635"/>
        <v>413</v>
      </c>
      <c r="Y6744" t="str">
        <f>IF(Table1[[#This Row],[RFM_Score]]="555","Champion", IF(AND(J6744&gt;=4,V6744&gt;=4),"Loyal", IF(U6744&lt;=2,"At Risk", IF(W6744&gt;=4,"Potential Loyalist","Others"))))</f>
        <v>Others</v>
      </c>
    </row>
    <row r="6745" spans="1:25">
      <c r="A6745" t="s">
        <v>7234</v>
      </c>
      <c r="B6745">
        <v>33</v>
      </c>
      <c r="C6745" t="s">
        <v>19</v>
      </c>
      <c r="D6745" t="s">
        <v>29</v>
      </c>
      <c r="E6745" s="6" t="s">
        <v>18815</v>
      </c>
      <c r="F6745" t="s">
        <v>30</v>
      </c>
      <c r="G6745">
        <v>1</v>
      </c>
      <c r="H6745">
        <v>0</v>
      </c>
      <c r="I6745">
        <v>49</v>
      </c>
      <c r="J6745">
        <v>3</v>
      </c>
      <c r="K6745">
        <v>183.39</v>
      </c>
      <c r="L6745" t="str">
        <f t="shared" si="630"/>
        <v/>
      </c>
      <c r="M6745">
        <v>2</v>
      </c>
      <c r="N6745" t="str">
        <f t="shared" si="631"/>
        <v/>
      </c>
      <c r="O6745">
        <v>12</v>
      </c>
      <c r="P6745" s="11">
        <v>0</v>
      </c>
      <c r="Q6745" s="11">
        <v>6.1224489795918297E-2</v>
      </c>
      <c r="R6745" s="12">
        <v>91.694999999999993</v>
      </c>
      <c r="S6745" t="s">
        <v>22</v>
      </c>
      <c r="T6745">
        <v>0</v>
      </c>
      <c r="U6745">
        <f t="shared" si="632"/>
        <v>5</v>
      </c>
      <c r="V6745">
        <f t="shared" si="633"/>
        <v>1</v>
      </c>
      <c r="W6745">
        <f t="shared" si="634"/>
        <v>3</v>
      </c>
      <c r="X6745" t="str">
        <f t="shared" si="635"/>
        <v>513</v>
      </c>
      <c r="Y6745" t="str">
        <f>IF(Table1[[#This Row],[RFM_Score]]="555","Champion", IF(AND(J6745&gt;=4,V6745&gt;=4),"Loyal", IF(U6745&lt;=2,"At Risk", IF(W6745&gt;=4,"Potential Loyalist","Others"))))</f>
        <v>Others</v>
      </c>
    </row>
    <row r="6746" spans="1:25">
      <c r="A6746" t="s">
        <v>3775</v>
      </c>
      <c r="B6746">
        <v>30</v>
      </c>
      <c r="C6746" t="s">
        <v>19</v>
      </c>
      <c r="D6746" t="s">
        <v>49</v>
      </c>
      <c r="E6746" s="6" t="s">
        <v>18816</v>
      </c>
      <c r="F6746" t="s">
        <v>21</v>
      </c>
      <c r="G6746">
        <v>4</v>
      </c>
      <c r="H6746">
        <v>1</v>
      </c>
      <c r="I6746">
        <v>55</v>
      </c>
      <c r="J6746">
        <v>4</v>
      </c>
      <c r="K6746">
        <v>183.38</v>
      </c>
      <c r="L6746" t="str">
        <f t="shared" si="630"/>
        <v/>
      </c>
      <c r="M6746">
        <v>2</v>
      </c>
      <c r="N6746" t="str">
        <f t="shared" si="631"/>
        <v/>
      </c>
      <c r="O6746">
        <v>76</v>
      </c>
      <c r="P6746" s="11">
        <v>0.25</v>
      </c>
      <c r="Q6746" s="11">
        <v>7.2727272727272696E-2</v>
      </c>
      <c r="R6746" s="12">
        <v>91.69</v>
      </c>
      <c r="S6746" t="s">
        <v>22</v>
      </c>
      <c r="T6746">
        <v>0</v>
      </c>
      <c r="U6746">
        <f t="shared" si="632"/>
        <v>2</v>
      </c>
      <c r="V6746">
        <f t="shared" si="633"/>
        <v>1</v>
      </c>
      <c r="W6746">
        <f t="shared" si="634"/>
        <v>3</v>
      </c>
      <c r="X6746" t="str">
        <f t="shared" si="635"/>
        <v>213</v>
      </c>
      <c r="Y6746" t="str">
        <f>IF(Table1[[#This Row],[RFM_Score]]="555","Champion", IF(AND(J6746&gt;=4,V6746&gt;=4),"Loyal", IF(U6746&lt;=2,"At Risk", IF(W6746&gt;=4,"Potential Loyalist","Others"))))</f>
        <v>At Risk</v>
      </c>
    </row>
    <row r="6747" spans="1:25">
      <c r="A6747" t="s">
        <v>7501</v>
      </c>
      <c r="B6747">
        <v>60</v>
      </c>
      <c r="C6747" t="s">
        <v>19</v>
      </c>
      <c r="D6747" t="s">
        <v>25</v>
      </c>
      <c r="E6747" s="6" t="s">
        <v>18817</v>
      </c>
      <c r="F6747" t="s">
        <v>26</v>
      </c>
      <c r="G6747">
        <v>2</v>
      </c>
      <c r="H6747">
        <v>0</v>
      </c>
      <c r="I6747">
        <v>53</v>
      </c>
      <c r="J6747">
        <v>5</v>
      </c>
      <c r="K6747">
        <v>183.31</v>
      </c>
      <c r="L6747" t="str">
        <f t="shared" si="630"/>
        <v/>
      </c>
      <c r="M6747">
        <v>2</v>
      </c>
      <c r="N6747" t="str">
        <f t="shared" si="631"/>
        <v/>
      </c>
      <c r="O6747">
        <v>13</v>
      </c>
      <c r="P6747" s="11">
        <v>0</v>
      </c>
      <c r="Q6747" s="11">
        <v>9.4339622641509399E-2</v>
      </c>
      <c r="R6747" s="12">
        <v>91.655000000000001</v>
      </c>
      <c r="S6747" t="s">
        <v>22</v>
      </c>
      <c r="T6747">
        <v>0</v>
      </c>
      <c r="U6747">
        <f t="shared" si="632"/>
        <v>5</v>
      </c>
      <c r="V6747">
        <f t="shared" si="633"/>
        <v>1</v>
      </c>
      <c r="W6747">
        <f t="shared" si="634"/>
        <v>3</v>
      </c>
      <c r="X6747" t="str">
        <f t="shared" si="635"/>
        <v>513</v>
      </c>
      <c r="Y6747" t="str">
        <f>IF(Table1[[#This Row],[RFM_Score]]="555","Champion", IF(AND(J6747&gt;=4,V6747&gt;=4),"Loyal", IF(U6747&lt;=2,"At Risk", IF(W6747&gt;=4,"Potential Loyalist","Others"))))</f>
        <v>Others</v>
      </c>
    </row>
    <row r="6748" spans="1:25">
      <c r="A6748" t="s">
        <v>8612</v>
      </c>
      <c r="B6748">
        <v>39</v>
      </c>
      <c r="C6748" t="s">
        <v>24</v>
      </c>
      <c r="D6748" t="s">
        <v>25</v>
      </c>
      <c r="E6748" s="6" t="s">
        <v>18818</v>
      </c>
      <c r="F6748" t="s">
        <v>21</v>
      </c>
      <c r="G6748">
        <v>1</v>
      </c>
      <c r="H6748">
        <v>0</v>
      </c>
      <c r="I6748">
        <v>40</v>
      </c>
      <c r="J6748">
        <v>5</v>
      </c>
      <c r="K6748">
        <v>183.23</v>
      </c>
      <c r="L6748" t="str">
        <f t="shared" si="630"/>
        <v/>
      </c>
      <c r="M6748">
        <v>2</v>
      </c>
      <c r="N6748" t="str">
        <f t="shared" si="631"/>
        <v/>
      </c>
      <c r="O6748">
        <v>15</v>
      </c>
      <c r="P6748" s="11">
        <v>0</v>
      </c>
      <c r="Q6748" s="11">
        <v>0.125</v>
      </c>
      <c r="R6748" s="12">
        <v>91.614999999999995</v>
      </c>
      <c r="S6748" t="s">
        <v>22</v>
      </c>
      <c r="T6748">
        <v>0</v>
      </c>
      <c r="U6748">
        <f t="shared" si="632"/>
        <v>5</v>
      </c>
      <c r="V6748">
        <f t="shared" si="633"/>
        <v>1</v>
      </c>
      <c r="W6748">
        <f t="shared" si="634"/>
        <v>3</v>
      </c>
      <c r="X6748" t="str">
        <f t="shared" si="635"/>
        <v>513</v>
      </c>
      <c r="Y6748" t="str">
        <f>IF(Table1[[#This Row],[RFM_Score]]="555","Champion", IF(AND(J6748&gt;=4,V6748&gt;=4),"Loyal", IF(U6748&lt;=2,"At Risk", IF(W6748&gt;=4,"Potential Loyalist","Others"))))</f>
        <v>Others</v>
      </c>
    </row>
    <row r="6749" spans="1:25">
      <c r="A6749" t="s">
        <v>10305</v>
      </c>
      <c r="B6749">
        <v>33</v>
      </c>
      <c r="C6749" t="s">
        <v>24</v>
      </c>
      <c r="D6749" t="s">
        <v>25</v>
      </c>
      <c r="E6749" s="6" t="s">
        <v>18819</v>
      </c>
      <c r="F6749" t="s">
        <v>21</v>
      </c>
      <c r="G6749">
        <v>4</v>
      </c>
      <c r="H6749">
        <v>1</v>
      </c>
      <c r="I6749">
        <v>48</v>
      </c>
      <c r="J6749">
        <v>3</v>
      </c>
      <c r="K6749">
        <v>182.7</v>
      </c>
      <c r="L6749" t="str">
        <f t="shared" si="630"/>
        <v/>
      </c>
      <c r="M6749">
        <v>2</v>
      </c>
      <c r="N6749" t="str">
        <f t="shared" si="631"/>
        <v/>
      </c>
      <c r="O6749">
        <v>4</v>
      </c>
      <c r="P6749" s="11">
        <v>0.25</v>
      </c>
      <c r="Q6749" s="11">
        <v>6.25E-2</v>
      </c>
      <c r="R6749" s="12">
        <v>91.35</v>
      </c>
      <c r="S6749" t="s">
        <v>22</v>
      </c>
      <c r="T6749">
        <v>0</v>
      </c>
      <c r="U6749">
        <f t="shared" si="632"/>
        <v>5</v>
      </c>
      <c r="V6749">
        <f t="shared" si="633"/>
        <v>1</v>
      </c>
      <c r="W6749">
        <f t="shared" si="634"/>
        <v>3</v>
      </c>
      <c r="X6749" t="str">
        <f t="shared" si="635"/>
        <v>513</v>
      </c>
      <c r="Y6749" t="str">
        <f>IF(Table1[[#This Row],[RFM_Score]]="555","Champion", IF(AND(J6749&gt;=4,V6749&gt;=4),"Loyal", IF(U6749&lt;=2,"At Risk", IF(W6749&gt;=4,"Potential Loyalist","Others"))))</f>
        <v>Others</v>
      </c>
    </row>
    <row r="6750" spans="1:25">
      <c r="A6750" t="s">
        <v>7521</v>
      </c>
      <c r="B6750">
        <v>30</v>
      </c>
      <c r="C6750" t="s">
        <v>24</v>
      </c>
      <c r="D6750" t="s">
        <v>29</v>
      </c>
      <c r="E6750" s="6" t="s">
        <v>18820</v>
      </c>
      <c r="F6750" t="s">
        <v>21</v>
      </c>
      <c r="G6750">
        <v>4</v>
      </c>
      <c r="H6750">
        <v>1</v>
      </c>
      <c r="I6750">
        <v>49</v>
      </c>
      <c r="J6750">
        <v>3</v>
      </c>
      <c r="K6750">
        <v>182.65</v>
      </c>
      <c r="L6750" t="str">
        <f t="shared" si="630"/>
        <v/>
      </c>
      <c r="M6750">
        <v>2</v>
      </c>
      <c r="N6750" t="str">
        <f t="shared" si="631"/>
        <v/>
      </c>
      <c r="O6750">
        <v>5</v>
      </c>
      <c r="P6750" s="11">
        <v>0.25</v>
      </c>
      <c r="Q6750" s="11">
        <v>6.1224489795918297E-2</v>
      </c>
      <c r="R6750" s="12">
        <v>91.325000000000003</v>
      </c>
      <c r="S6750" t="s">
        <v>22</v>
      </c>
      <c r="T6750">
        <v>0</v>
      </c>
      <c r="U6750">
        <f t="shared" si="632"/>
        <v>5</v>
      </c>
      <c r="V6750">
        <f t="shared" si="633"/>
        <v>1</v>
      </c>
      <c r="W6750">
        <f t="shared" si="634"/>
        <v>3</v>
      </c>
      <c r="X6750" t="str">
        <f t="shared" si="635"/>
        <v>513</v>
      </c>
      <c r="Y6750" t="str">
        <f>IF(Table1[[#This Row],[RFM_Score]]="555","Champion", IF(AND(J6750&gt;=4,V6750&gt;=4),"Loyal", IF(U6750&lt;=2,"At Risk", IF(W6750&gt;=4,"Potential Loyalist","Others"))))</f>
        <v>Others</v>
      </c>
    </row>
    <row r="6751" spans="1:25">
      <c r="A6751" t="s">
        <v>7719</v>
      </c>
      <c r="B6751">
        <v>32</v>
      </c>
      <c r="C6751" t="s">
        <v>19</v>
      </c>
      <c r="D6751" t="s">
        <v>29</v>
      </c>
      <c r="E6751" s="6" t="s">
        <v>18821</v>
      </c>
      <c r="F6751" t="s">
        <v>37</v>
      </c>
      <c r="G6751">
        <v>6</v>
      </c>
      <c r="H6751">
        <v>3</v>
      </c>
      <c r="I6751">
        <v>54</v>
      </c>
      <c r="J6751">
        <v>2</v>
      </c>
      <c r="K6751">
        <v>182.54</v>
      </c>
      <c r="L6751" t="str">
        <f t="shared" si="630"/>
        <v/>
      </c>
      <c r="M6751">
        <v>2</v>
      </c>
      <c r="N6751" t="str">
        <f t="shared" si="631"/>
        <v/>
      </c>
      <c r="O6751">
        <v>0</v>
      </c>
      <c r="P6751" s="11">
        <v>0.5</v>
      </c>
      <c r="Q6751" s="11">
        <v>3.7037037037037E-2</v>
      </c>
      <c r="R6751" s="12">
        <v>91.27</v>
      </c>
      <c r="S6751" t="s">
        <v>22</v>
      </c>
      <c r="T6751">
        <v>0</v>
      </c>
      <c r="U6751">
        <f t="shared" si="632"/>
        <v>5</v>
      </c>
      <c r="V6751">
        <f t="shared" si="633"/>
        <v>1</v>
      </c>
      <c r="W6751">
        <f t="shared" si="634"/>
        <v>3</v>
      </c>
      <c r="X6751" t="str">
        <f t="shared" si="635"/>
        <v>513</v>
      </c>
      <c r="Y6751" t="str">
        <f>IF(Table1[[#This Row],[RFM_Score]]="555","Champion", IF(AND(J6751&gt;=4,V6751&gt;=4),"Loyal", IF(U6751&lt;=2,"At Risk", IF(W6751&gt;=4,"Potential Loyalist","Others"))))</f>
        <v>Others</v>
      </c>
    </row>
    <row r="6752" spans="1:25">
      <c r="A6752" t="s">
        <v>5390</v>
      </c>
      <c r="B6752">
        <v>48</v>
      </c>
      <c r="C6752" t="s">
        <v>24</v>
      </c>
      <c r="D6752" t="s">
        <v>25</v>
      </c>
      <c r="E6752" s="6" t="s">
        <v>18822</v>
      </c>
      <c r="F6752" t="s">
        <v>21</v>
      </c>
      <c r="G6752">
        <v>3</v>
      </c>
      <c r="H6752">
        <v>0</v>
      </c>
      <c r="I6752">
        <v>55</v>
      </c>
      <c r="J6752">
        <v>3</v>
      </c>
      <c r="K6752">
        <v>182.46</v>
      </c>
      <c r="L6752" t="str">
        <f t="shared" si="630"/>
        <v/>
      </c>
      <c r="M6752">
        <v>2</v>
      </c>
      <c r="N6752" t="str">
        <f t="shared" si="631"/>
        <v/>
      </c>
      <c r="O6752">
        <v>23</v>
      </c>
      <c r="P6752" s="11">
        <v>0</v>
      </c>
      <c r="Q6752" s="11">
        <v>5.4545454545454501E-2</v>
      </c>
      <c r="R6752" s="12">
        <v>91.23</v>
      </c>
      <c r="S6752" t="s">
        <v>22</v>
      </c>
      <c r="T6752">
        <v>0</v>
      </c>
      <c r="U6752">
        <f t="shared" si="632"/>
        <v>4</v>
      </c>
      <c r="V6752">
        <f t="shared" si="633"/>
        <v>1</v>
      </c>
      <c r="W6752">
        <f t="shared" si="634"/>
        <v>3</v>
      </c>
      <c r="X6752" t="str">
        <f t="shared" si="635"/>
        <v>413</v>
      </c>
      <c r="Y6752" t="str">
        <f>IF(Table1[[#This Row],[RFM_Score]]="555","Champion", IF(AND(J6752&gt;=4,V6752&gt;=4),"Loyal", IF(U6752&lt;=2,"At Risk", IF(W6752&gt;=4,"Potential Loyalist","Others"))))</f>
        <v>Others</v>
      </c>
    </row>
    <row r="6753" spans="1:25">
      <c r="A6753" t="s">
        <v>1622</v>
      </c>
      <c r="B6753">
        <v>43</v>
      </c>
      <c r="C6753" t="s">
        <v>24</v>
      </c>
      <c r="D6753" t="s">
        <v>35</v>
      </c>
      <c r="E6753" s="6" t="s">
        <v>18823</v>
      </c>
      <c r="F6753" t="s">
        <v>62</v>
      </c>
      <c r="G6753">
        <v>2</v>
      </c>
      <c r="H6753">
        <v>1</v>
      </c>
      <c r="I6753">
        <v>54</v>
      </c>
      <c r="J6753">
        <v>4</v>
      </c>
      <c r="K6753">
        <v>182.16</v>
      </c>
      <c r="L6753" t="str">
        <f t="shared" si="630"/>
        <v/>
      </c>
      <c r="M6753">
        <v>2</v>
      </c>
      <c r="N6753" t="str">
        <f t="shared" si="631"/>
        <v/>
      </c>
      <c r="O6753">
        <v>22</v>
      </c>
      <c r="P6753" s="11">
        <v>0.5</v>
      </c>
      <c r="Q6753" s="11">
        <v>7.4074074074074001E-2</v>
      </c>
      <c r="R6753" s="12">
        <v>91.08</v>
      </c>
      <c r="S6753" t="s">
        <v>22</v>
      </c>
      <c r="T6753">
        <v>0</v>
      </c>
      <c r="U6753">
        <f t="shared" si="632"/>
        <v>4</v>
      </c>
      <c r="V6753">
        <f t="shared" si="633"/>
        <v>1</v>
      </c>
      <c r="W6753">
        <f t="shared" si="634"/>
        <v>3</v>
      </c>
      <c r="X6753" t="str">
        <f t="shared" si="635"/>
        <v>413</v>
      </c>
      <c r="Y6753" t="str">
        <f>IF(Table1[[#This Row],[RFM_Score]]="555","Champion", IF(AND(J6753&gt;=4,V6753&gt;=4),"Loyal", IF(U6753&lt;=2,"At Risk", IF(W6753&gt;=4,"Potential Loyalist","Others"))))</f>
        <v>Others</v>
      </c>
    </row>
    <row r="6754" spans="1:25">
      <c r="A6754" t="s">
        <v>3912</v>
      </c>
      <c r="B6754">
        <v>49</v>
      </c>
      <c r="C6754" t="s">
        <v>19</v>
      </c>
      <c r="D6754" t="s">
        <v>35</v>
      </c>
      <c r="E6754" s="6" t="s">
        <v>18824</v>
      </c>
      <c r="F6754" t="s">
        <v>62</v>
      </c>
      <c r="G6754">
        <v>4</v>
      </c>
      <c r="H6754">
        <v>2</v>
      </c>
      <c r="I6754">
        <v>43</v>
      </c>
      <c r="J6754">
        <v>4</v>
      </c>
      <c r="K6754">
        <v>182</v>
      </c>
      <c r="L6754" t="str">
        <f t="shared" si="630"/>
        <v/>
      </c>
      <c r="M6754">
        <v>2</v>
      </c>
      <c r="N6754" t="str">
        <f t="shared" si="631"/>
        <v/>
      </c>
      <c r="O6754">
        <v>25</v>
      </c>
      <c r="P6754" s="11">
        <v>0.5</v>
      </c>
      <c r="Q6754" s="11">
        <v>9.3023255813953404E-2</v>
      </c>
      <c r="R6754" s="12">
        <v>91</v>
      </c>
      <c r="S6754" t="s">
        <v>22</v>
      </c>
      <c r="T6754">
        <v>0</v>
      </c>
      <c r="U6754">
        <f t="shared" si="632"/>
        <v>4</v>
      </c>
      <c r="V6754">
        <f t="shared" si="633"/>
        <v>1</v>
      </c>
      <c r="W6754">
        <f t="shared" si="634"/>
        <v>3</v>
      </c>
      <c r="X6754" t="str">
        <f t="shared" si="635"/>
        <v>413</v>
      </c>
      <c r="Y6754" t="str">
        <f>IF(Table1[[#This Row],[RFM_Score]]="555","Champion", IF(AND(J6754&gt;=4,V6754&gt;=4),"Loyal", IF(U6754&lt;=2,"At Risk", IF(W6754&gt;=4,"Potential Loyalist","Others"))))</f>
        <v>Others</v>
      </c>
    </row>
    <row r="6755" spans="1:25">
      <c r="A6755" t="s">
        <v>8909</v>
      </c>
      <c r="B6755">
        <v>18</v>
      </c>
      <c r="C6755" t="s">
        <v>19</v>
      </c>
      <c r="D6755" t="s">
        <v>25</v>
      </c>
      <c r="E6755" s="6" t="s">
        <v>18825</v>
      </c>
      <c r="F6755" t="s">
        <v>26</v>
      </c>
      <c r="G6755">
        <v>4</v>
      </c>
      <c r="H6755">
        <v>2</v>
      </c>
      <c r="I6755">
        <v>48</v>
      </c>
      <c r="J6755">
        <v>3</v>
      </c>
      <c r="K6755">
        <v>181.34</v>
      </c>
      <c r="L6755" t="str">
        <f t="shared" si="630"/>
        <v/>
      </c>
      <c r="M6755">
        <v>2</v>
      </c>
      <c r="N6755" t="str">
        <f t="shared" si="631"/>
        <v/>
      </c>
      <c r="O6755">
        <v>12</v>
      </c>
      <c r="P6755" s="11">
        <v>0.5</v>
      </c>
      <c r="Q6755" s="11">
        <v>6.25E-2</v>
      </c>
      <c r="R6755" s="12">
        <v>90.67</v>
      </c>
      <c r="S6755" t="s">
        <v>22</v>
      </c>
      <c r="T6755">
        <v>0</v>
      </c>
      <c r="U6755">
        <f t="shared" si="632"/>
        <v>5</v>
      </c>
      <c r="V6755">
        <f t="shared" si="633"/>
        <v>1</v>
      </c>
      <c r="W6755">
        <f t="shared" si="634"/>
        <v>3</v>
      </c>
      <c r="X6755" t="str">
        <f t="shared" si="635"/>
        <v>513</v>
      </c>
      <c r="Y6755" t="str">
        <f>IF(Table1[[#This Row],[RFM_Score]]="555","Champion", IF(AND(J6755&gt;=4,V6755&gt;=4),"Loyal", IF(U6755&lt;=2,"At Risk", IF(W6755&gt;=4,"Potential Loyalist","Others"))))</f>
        <v>Others</v>
      </c>
    </row>
    <row r="6756" spans="1:25">
      <c r="A6756" t="s">
        <v>2337</v>
      </c>
      <c r="B6756">
        <v>47</v>
      </c>
      <c r="C6756" t="s">
        <v>19</v>
      </c>
      <c r="D6756" t="s">
        <v>49</v>
      </c>
      <c r="E6756" s="6" t="s">
        <v>18826</v>
      </c>
      <c r="F6756" t="s">
        <v>62</v>
      </c>
      <c r="G6756">
        <v>3</v>
      </c>
      <c r="H6756">
        <v>0</v>
      </c>
      <c r="I6756">
        <v>50</v>
      </c>
      <c r="J6756">
        <v>2</v>
      </c>
      <c r="K6756">
        <v>181.18</v>
      </c>
      <c r="L6756" t="str">
        <f t="shared" si="630"/>
        <v/>
      </c>
      <c r="M6756">
        <v>2</v>
      </c>
      <c r="N6756" t="str">
        <f t="shared" si="631"/>
        <v/>
      </c>
      <c r="O6756">
        <v>50</v>
      </c>
      <c r="P6756" s="11">
        <v>0</v>
      </c>
      <c r="Q6756" s="11">
        <v>0.04</v>
      </c>
      <c r="R6756" s="12">
        <v>90.59</v>
      </c>
      <c r="S6756" t="s">
        <v>22</v>
      </c>
      <c r="T6756">
        <v>0</v>
      </c>
      <c r="U6756">
        <f t="shared" si="632"/>
        <v>3</v>
      </c>
      <c r="V6756">
        <f t="shared" si="633"/>
        <v>1</v>
      </c>
      <c r="W6756">
        <f t="shared" si="634"/>
        <v>3</v>
      </c>
      <c r="X6756" t="str">
        <f t="shared" si="635"/>
        <v>313</v>
      </c>
      <c r="Y6756" t="str">
        <f>IF(Table1[[#This Row],[RFM_Score]]="555","Champion", IF(AND(J6756&gt;=4,V6756&gt;=4),"Loyal", IF(U6756&lt;=2,"At Risk", IF(W6756&gt;=4,"Potential Loyalist","Others"))))</f>
        <v>Others</v>
      </c>
    </row>
    <row r="6757" spans="1:25">
      <c r="A6757" t="s">
        <v>8632</v>
      </c>
      <c r="B6757">
        <v>32</v>
      </c>
      <c r="C6757" t="s">
        <v>19</v>
      </c>
      <c r="D6757" t="s">
        <v>41</v>
      </c>
      <c r="E6757" s="6" t="s">
        <v>18827</v>
      </c>
      <c r="F6757" t="s">
        <v>37</v>
      </c>
      <c r="G6757">
        <v>2</v>
      </c>
      <c r="H6757">
        <v>0</v>
      </c>
      <c r="I6757">
        <v>45</v>
      </c>
      <c r="J6757">
        <v>1</v>
      </c>
      <c r="K6757">
        <v>181.08</v>
      </c>
      <c r="L6757" t="str">
        <f t="shared" si="630"/>
        <v/>
      </c>
      <c r="M6757">
        <v>2</v>
      </c>
      <c r="N6757" t="str">
        <f t="shared" si="631"/>
        <v/>
      </c>
      <c r="O6757">
        <v>0</v>
      </c>
      <c r="P6757" s="11">
        <v>0</v>
      </c>
      <c r="Q6757" s="11">
        <v>2.2222222222222199E-2</v>
      </c>
      <c r="R6757" s="12">
        <v>90.54</v>
      </c>
      <c r="S6757" t="s">
        <v>22</v>
      </c>
      <c r="T6757">
        <v>0</v>
      </c>
      <c r="U6757">
        <f t="shared" si="632"/>
        <v>5</v>
      </c>
      <c r="V6757">
        <f t="shared" si="633"/>
        <v>1</v>
      </c>
      <c r="W6757">
        <f t="shared" si="634"/>
        <v>3</v>
      </c>
      <c r="X6757" t="str">
        <f t="shared" si="635"/>
        <v>513</v>
      </c>
      <c r="Y6757" t="str">
        <f>IF(Table1[[#This Row],[RFM_Score]]="555","Champion", IF(AND(J6757&gt;=4,V6757&gt;=4),"Loyal", IF(U6757&lt;=2,"At Risk", IF(W6757&gt;=4,"Potential Loyalist","Others"))))</f>
        <v>Others</v>
      </c>
    </row>
    <row r="6758" spans="1:25">
      <c r="A6758" t="s">
        <v>7439</v>
      </c>
      <c r="B6758">
        <v>33</v>
      </c>
      <c r="C6758" t="s">
        <v>19</v>
      </c>
      <c r="D6758" t="s">
        <v>25</v>
      </c>
      <c r="E6758" s="6" t="s">
        <v>18828</v>
      </c>
      <c r="F6758" t="s">
        <v>62</v>
      </c>
      <c r="G6758">
        <v>2</v>
      </c>
      <c r="H6758">
        <v>0</v>
      </c>
      <c r="I6758">
        <v>45</v>
      </c>
      <c r="J6758">
        <v>2</v>
      </c>
      <c r="K6758">
        <v>181.06</v>
      </c>
      <c r="L6758" t="str">
        <f t="shared" si="630"/>
        <v/>
      </c>
      <c r="M6758">
        <v>2</v>
      </c>
      <c r="N6758" t="str">
        <f t="shared" si="631"/>
        <v/>
      </c>
      <c r="O6758">
        <v>6</v>
      </c>
      <c r="P6758" s="11">
        <v>0</v>
      </c>
      <c r="Q6758" s="11">
        <v>4.4444444444444398E-2</v>
      </c>
      <c r="R6758" s="12">
        <v>90.53</v>
      </c>
      <c r="S6758" t="s">
        <v>22</v>
      </c>
      <c r="T6758">
        <v>0</v>
      </c>
      <c r="U6758">
        <f t="shared" si="632"/>
        <v>5</v>
      </c>
      <c r="V6758">
        <f t="shared" si="633"/>
        <v>1</v>
      </c>
      <c r="W6758">
        <f t="shared" si="634"/>
        <v>3</v>
      </c>
      <c r="X6758" t="str">
        <f t="shared" si="635"/>
        <v>513</v>
      </c>
      <c r="Y6758" t="str">
        <f>IF(Table1[[#This Row],[RFM_Score]]="555","Champion", IF(AND(J6758&gt;=4,V6758&gt;=4),"Loyal", IF(U6758&lt;=2,"At Risk", IF(W6758&gt;=4,"Potential Loyalist","Others"))))</f>
        <v>Others</v>
      </c>
    </row>
    <row r="6759" spans="1:25">
      <c r="A6759" t="s">
        <v>4693</v>
      </c>
      <c r="B6759">
        <v>31</v>
      </c>
      <c r="C6759" t="s">
        <v>24</v>
      </c>
      <c r="D6759" t="s">
        <v>29</v>
      </c>
      <c r="E6759" s="6" t="s">
        <v>18829</v>
      </c>
      <c r="F6759" t="s">
        <v>26</v>
      </c>
      <c r="G6759">
        <v>5</v>
      </c>
      <c r="H6759">
        <v>0</v>
      </c>
      <c r="I6759">
        <v>41</v>
      </c>
      <c r="J6759">
        <v>2</v>
      </c>
      <c r="K6759">
        <v>180.98</v>
      </c>
      <c r="L6759" t="str">
        <f t="shared" si="630"/>
        <v/>
      </c>
      <c r="M6759">
        <v>2</v>
      </c>
      <c r="N6759" t="str">
        <f t="shared" si="631"/>
        <v/>
      </c>
      <c r="O6759">
        <v>11</v>
      </c>
      <c r="P6759" s="11">
        <v>0</v>
      </c>
      <c r="Q6759" s="11">
        <v>4.8780487804878002E-2</v>
      </c>
      <c r="R6759" s="12">
        <v>90.49</v>
      </c>
      <c r="S6759" t="s">
        <v>22</v>
      </c>
      <c r="T6759">
        <v>0</v>
      </c>
      <c r="U6759">
        <f t="shared" si="632"/>
        <v>5</v>
      </c>
      <c r="V6759">
        <f t="shared" si="633"/>
        <v>1</v>
      </c>
      <c r="W6759">
        <f t="shared" si="634"/>
        <v>3</v>
      </c>
      <c r="X6759" t="str">
        <f t="shared" si="635"/>
        <v>513</v>
      </c>
      <c r="Y6759" t="str">
        <f>IF(Table1[[#This Row],[RFM_Score]]="555","Champion", IF(AND(J6759&gt;=4,V6759&gt;=4),"Loyal", IF(U6759&lt;=2,"At Risk", IF(W6759&gt;=4,"Potential Loyalist","Others"))))</f>
        <v>Others</v>
      </c>
    </row>
    <row r="6760" spans="1:25">
      <c r="A6760" t="s">
        <v>10175</v>
      </c>
      <c r="B6760">
        <v>47</v>
      </c>
      <c r="C6760" t="s">
        <v>19</v>
      </c>
      <c r="D6760" t="s">
        <v>25</v>
      </c>
      <c r="E6760" s="6" t="s">
        <v>18830</v>
      </c>
      <c r="F6760" t="s">
        <v>37</v>
      </c>
      <c r="G6760">
        <v>2</v>
      </c>
      <c r="H6760">
        <v>1</v>
      </c>
      <c r="I6760">
        <v>43</v>
      </c>
      <c r="J6760">
        <v>0</v>
      </c>
      <c r="K6760">
        <v>180.97</v>
      </c>
      <c r="L6760" t="str">
        <f t="shared" si="630"/>
        <v/>
      </c>
      <c r="M6760">
        <v>2</v>
      </c>
      <c r="N6760" t="str">
        <f t="shared" si="631"/>
        <v/>
      </c>
      <c r="O6760">
        <v>23</v>
      </c>
      <c r="P6760" s="11">
        <v>0.5</v>
      </c>
      <c r="Q6760" s="11">
        <v>0</v>
      </c>
      <c r="R6760" s="12">
        <v>90.484999999999999</v>
      </c>
      <c r="S6760" t="s">
        <v>22</v>
      </c>
      <c r="T6760">
        <v>0</v>
      </c>
      <c r="U6760">
        <f t="shared" si="632"/>
        <v>4</v>
      </c>
      <c r="V6760">
        <f t="shared" si="633"/>
        <v>1</v>
      </c>
      <c r="W6760">
        <f t="shared" si="634"/>
        <v>3</v>
      </c>
      <c r="X6760" t="str">
        <f t="shared" si="635"/>
        <v>413</v>
      </c>
      <c r="Y6760" t="str">
        <f>IF(Table1[[#This Row],[RFM_Score]]="555","Champion", IF(AND(J6760&gt;=4,V6760&gt;=4),"Loyal", IF(U6760&lt;=2,"At Risk", IF(W6760&gt;=4,"Potential Loyalist","Others"))))</f>
        <v>Others</v>
      </c>
    </row>
    <row r="6761" spans="1:25">
      <c r="A6761" t="s">
        <v>8595</v>
      </c>
      <c r="B6761">
        <v>33</v>
      </c>
      <c r="C6761" t="s">
        <v>19</v>
      </c>
      <c r="D6761" t="s">
        <v>25</v>
      </c>
      <c r="E6761" s="6" t="s">
        <v>18831</v>
      </c>
      <c r="F6761" t="s">
        <v>21</v>
      </c>
      <c r="G6761">
        <v>2</v>
      </c>
      <c r="H6761">
        <v>1</v>
      </c>
      <c r="I6761">
        <v>43</v>
      </c>
      <c r="J6761">
        <v>5</v>
      </c>
      <c r="K6761">
        <v>180.96</v>
      </c>
      <c r="L6761" t="str">
        <f t="shared" si="630"/>
        <v/>
      </c>
      <c r="M6761">
        <v>2</v>
      </c>
      <c r="N6761" t="str">
        <f t="shared" si="631"/>
        <v/>
      </c>
      <c r="O6761">
        <v>49</v>
      </c>
      <c r="P6761" s="11">
        <v>0.5</v>
      </c>
      <c r="Q6761" s="11">
        <v>0.116279069767441</v>
      </c>
      <c r="R6761" s="12">
        <v>90.48</v>
      </c>
      <c r="S6761" t="s">
        <v>22</v>
      </c>
      <c r="T6761">
        <v>0</v>
      </c>
      <c r="U6761">
        <f t="shared" si="632"/>
        <v>3</v>
      </c>
      <c r="V6761">
        <f t="shared" si="633"/>
        <v>1</v>
      </c>
      <c r="W6761">
        <f t="shared" si="634"/>
        <v>3</v>
      </c>
      <c r="X6761" t="str">
        <f t="shared" si="635"/>
        <v>313</v>
      </c>
      <c r="Y6761" t="str">
        <f>IF(Table1[[#This Row],[RFM_Score]]="555","Champion", IF(AND(J6761&gt;=4,V6761&gt;=4),"Loyal", IF(U6761&lt;=2,"At Risk", IF(W6761&gt;=4,"Potential Loyalist","Others"))))</f>
        <v>Others</v>
      </c>
    </row>
    <row r="6762" spans="1:25">
      <c r="A6762" t="s">
        <v>1993</v>
      </c>
      <c r="B6762">
        <v>18</v>
      </c>
      <c r="C6762" t="s">
        <v>19</v>
      </c>
      <c r="D6762" t="s">
        <v>29</v>
      </c>
      <c r="E6762" s="6" t="s">
        <v>18832</v>
      </c>
      <c r="F6762" t="s">
        <v>37</v>
      </c>
      <c r="G6762">
        <v>3</v>
      </c>
      <c r="H6762">
        <v>2</v>
      </c>
      <c r="I6762">
        <v>49</v>
      </c>
      <c r="J6762">
        <v>2</v>
      </c>
      <c r="K6762">
        <v>180.56</v>
      </c>
      <c r="L6762" t="str">
        <f t="shared" si="630"/>
        <v/>
      </c>
      <c r="M6762">
        <v>2</v>
      </c>
      <c r="N6762" t="str">
        <f t="shared" si="631"/>
        <v/>
      </c>
      <c r="O6762">
        <v>15</v>
      </c>
      <c r="P6762" s="11">
        <v>0.66666666666666596</v>
      </c>
      <c r="Q6762" s="11">
        <v>4.08163265306122E-2</v>
      </c>
      <c r="R6762" s="12">
        <v>90.28</v>
      </c>
      <c r="S6762" t="s">
        <v>22</v>
      </c>
      <c r="T6762">
        <v>0</v>
      </c>
      <c r="U6762">
        <f t="shared" si="632"/>
        <v>5</v>
      </c>
      <c r="V6762">
        <f t="shared" si="633"/>
        <v>1</v>
      </c>
      <c r="W6762">
        <f t="shared" si="634"/>
        <v>3</v>
      </c>
      <c r="X6762" t="str">
        <f t="shared" si="635"/>
        <v>513</v>
      </c>
      <c r="Y6762" t="str">
        <f>IF(Table1[[#This Row],[RFM_Score]]="555","Champion", IF(AND(J6762&gt;=4,V6762&gt;=4),"Loyal", IF(U6762&lt;=2,"At Risk", IF(W6762&gt;=4,"Potential Loyalist","Others"))))</f>
        <v>Others</v>
      </c>
    </row>
    <row r="6763" spans="1:25">
      <c r="A6763" t="s">
        <v>6546</v>
      </c>
      <c r="B6763">
        <v>52</v>
      </c>
      <c r="C6763" t="s">
        <v>33</v>
      </c>
      <c r="D6763" t="s">
        <v>25</v>
      </c>
      <c r="E6763" s="6" t="s">
        <v>18833</v>
      </c>
      <c r="F6763" t="s">
        <v>37</v>
      </c>
      <c r="G6763">
        <v>4</v>
      </c>
      <c r="H6763">
        <v>3</v>
      </c>
      <c r="I6763">
        <v>47</v>
      </c>
      <c r="J6763">
        <v>0</v>
      </c>
      <c r="K6763">
        <v>180.31</v>
      </c>
      <c r="L6763" t="str">
        <f t="shared" si="630"/>
        <v/>
      </c>
      <c r="M6763">
        <v>2</v>
      </c>
      <c r="N6763" t="str">
        <f t="shared" si="631"/>
        <v/>
      </c>
      <c r="O6763">
        <v>5</v>
      </c>
      <c r="P6763" s="11">
        <v>0.75</v>
      </c>
      <c r="Q6763" s="11">
        <v>0</v>
      </c>
      <c r="R6763" s="12">
        <v>90.155000000000001</v>
      </c>
      <c r="S6763" t="s">
        <v>22</v>
      </c>
      <c r="T6763">
        <v>0</v>
      </c>
      <c r="U6763">
        <f t="shared" si="632"/>
        <v>5</v>
      </c>
      <c r="V6763">
        <f t="shared" si="633"/>
        <v>1</v>
      </c>
      <c r="W6763">
        <f t="shared" si="634"/>
        <v>3</v>
      </c>
      <c r="X6763" t="str">
        <f t="shared" si="635"/>
        <v>513</v>
      </c>
      <c r="Y6763" t="str">
        <f>IF(Table1[[#This Row],[RFM_Score]]="555","Champion", IF(AND(J6763&gt;=4,V6763&gt;=4),"Loyal", IF(U6763&lt;=2,"At Risk", IF(W6763&gt;=4,"Potential Loyalist","Others"))))</f>
        <v>Others</v>
      </c>
    </row>
    <row r="6764" spans="1:25">
      <c r="A6764" t="s">
        <v>8312</v>
      </c>
      <c r="B6764">
        <v>39</v>
      </c>
      <c r="C6764" t="s">
        <v>19</v>
      </c>
      <c r="D6764" t="s">
        <v>41</v>
      </c>
      <c r="E6764" s="6" t="s">
        <v>18834</v>
      </c>
      <c r="F6764" t="s">
        <v>62</v>
      </c>
      <c r="G6764">
        <v>2</v>
      </c>
      <c r="H6764">
        <v>0</v>
      </c>
      <c r="I6764">
        <v>51</v>
      </c>
      <c r="J6764">
        <v>0</v>
      </c>
      <c r="K6764">
        <v>179.93</v>
      </c>
      <c r="L6764" t="str">
        <f t="shared" si="630"/>
        <v/>
      </c>
      <c r="M6764">
        <v>2</v>
      </c>
      <c r="N6764" t="str">
        <f t="shared" si="631"/>
        <v/>
      </c>
      <c r="O6764">
        <v>10</v>
      </c>
      <c r="P6764" s="11">
        <v>0</v>
      </c>
      <c r="Q6764" s="11">
        <v>0</v>
      </c>
      <c r="R6764" s="12">
        <v>89.965000000000003</v>
      </c>
      <c r="S6764" t="s">
        <v>22</v>
      </c>
      <c r="T6764">
        <v>0</v>
      </c>
      <c r="U6764">
        <f t="shared" si="632"/>
        <v>5</v>
      </c>
      <c r="V6764">
        <f t="shared" si="633"/>
        <v>1</v>
      </c>
      <c r="W6764">
        <f t="shared" si="634"/>
        <v>3</v>
      </c>
      <c r="X6764" t="str">
        <f t="shared" si="635"/>
        <v>513</v>
      </c>
      <c r="Y6764" t="str">
        <f>IF(Table1[[#This Row],[RFM_Score]]="555","Champion", IF(AND(J6764&gt;=4,V6764&gt;=4),"Loyal", IF(U6764&lt;=2,"At Risk", IF(W6764&gt;=4,"Potential Loyalist","Others"))))</f>
        <v>Others</v>
      </c>
    </row>
    <row r="6765" spans="1:25">
      <c r="A6765" t="s">
        <v>2733</v>
      </c>
      <c r="B6765">
        <v>47</v>
      </c>
      <c r="C6765" t="s">
        <v>24</v>
      </c>
      <c r="D6765" t="s">
        <v>35</v>
      </c>
      <c r="E6765" s="6" t="s">
        <v>18835</v>
      </c>
      <c r="F6765" t="s">
        <v>37</v>
      </c>
      <c r="G6765">
        <v>1</v>
      </c>
      <c r="H6765">
        <v>0</v>
      </c>
      <c r="I6765">
        <v>60</v>
      </c>
      <c r="J6765">
        <v>0</v>
      </c>
      <c r="K6765">
        <v>179.84</v>
      </c>
      <c r="L6765" t="str">
        <f t="shared" si="630"/>
        <v/>
      </c>
      <c r="M6765">
        <v>2</v>
      </c>
      <c r="N6765" t="str">
        <f t="shared" si="631"/>
        <v/>
      </c>
      <c r="O6765">
        <v>10</v>
      </c>
      <c r="P6765" s="11">
        <v>0</v>
      </c>
      <c r="Q6765" s="11">
        <v>0</v>
      </c>
      <c r="R6765" s="12">
        <v>89.92</v>
      </c>
      <c r="S6765" t="s">
        <v>22</v>
      </c>
      <c r="T6765">
        <v>0</v>
      </c>
      <c r="U6765">
        <f t="shared" si="632"/>
        <v>5</v>
      </c>
      <c r="V6765">
        <f t="shared" si="633"/>
        <v>1</v>
      </c>
      <c r="W6765">
        <f t="shared" si="634"/>
        <v>3</v>
      </c>
      <c r="X6765" t="str">
        <f t="shared" si="635"/>
        <v>513</v>
      </c>
      <c r="Y6765" t="str">
        <f>IF(Table1[[#This Row],[RFM_Score]]="555","Champion", IF(AND(J6765&gt;=4,V6765&gt;=4),"Loyal", IF(U6765&lt;=2,"At Risk", IF(W6765&gt;=4,"Potential Loyalist","Others"))))</f>
        <v>Others</v>
      </c>
    </row>
    <row r="6766" spans="1:25">
      <c r="A6766" t="s">
        <v>9923</v>
      </c>
      <c r="B6766">
        <v>33</v>
      </c>
      <c r="C6766" t="s">
        <v>24</v>
      </c>
      <c r="D6766" t="s">
        <v>35</v>
      </c>
      <c r="E6766" s="6" t="s">
        <v>18836</v>
      </c>
      <c r="F6766" t="s">
        <v>26</v>
      </c>
      <c r="G6766">
        <v>4</v>
      </c>
      <c r="H6766">
        <v>1</v>
      </c>
      <c r="I6766">
        <v>50</v>
      </c>
      <c r="J6766">
        <v>3</v>
      </c>
      <c r="K6766">
        <v>179.59</v>
      </c>
      <c r="L6766" t="str">
        <f t="shared" si="630"/>
        <v/>
      </c>
      <c r="M6766">
        <v>2</v>
      </c>
      <c r="N6766" t="str">
        <f t="shared" si="631"/>
        <v/>
      </c>
      <c r="O6766">
        <v>87</v>
      </c>
      <c r="P6766" s="11">
        <v>0.25</v>
      </c>
      <c r="Q6766" s="11">
        <v>0.06</v>
      </c>
      <c r="R6766" s="12">
        <v>89.795000000000002</v>
      </c>
      <c r="S6766" t="s">
        <v>22</v>
      </c>
      <c r="T6766">
        <v>0</v>
      </c>
      <c r="U6766">
        <f t="shared" si="632"/>
        <v>2</v>
      </c>
      <c r="V6766">
        <f t="shared" si="633"/>
        <v>1</v>
      </c>
      <c r="W6766">
        <f t="shared" si="634"/>
        <v>3</v>
      </c>
      <c r="X6766" t="str">
        <f t="shared" si="635"/>
        <v>213</v>
      </c>
      <c r="Y6766" t="str">
        <f>IF(Table1[[#This Row],[RFM_Score]]="555","Champion", IF(AND(J6766&gt;=4,V6766&gt;=4),"Loyal", IF(U6766&lt;=2,"At Risk", IF(W6766&gt;=4,"Potential Loyalist","Others"))))</f>
        <v>At Risk</v>
      </c>
    </row>
    <row r="6767" spans="1:25">
      <c r="A6767" t="s">
        <v>8705</v>
      </c>
      <c r="B6767">
        <v>39</v>
      </c>
      <c r="C6767" t="s">
        <v>19</v>
      </c>
      <c r="D6767" t="s">
        <v>35</v>
      </c>
      <c r="E6767" s="6" t="s">
        <v>18837</v>
      </c>
      <c r="F6767" t="s">
        <v>30</v>
      </c>
      <c r="G6767">
        <v>4</v>
      </c>
      <c r="H6767">
        <v>2</v>
      </c>
      <c r="I6767">
        <v>43</v>
      </c>
      <c r="J6767">
        <v>3</v>
      </c>
      <c r="K6767">
        <v>179.58</v>
      </c>
      <c r="L6767" t="str">
        <f t="shared" si="630"/>
        <v/>
      </c>
      <c r="M6767">
        <v>2</v>
      </c>
      <c r="N6767" t="str">
        <f t="shared" si="631"/>
        <v/>
      </c>
      <c r="O6767">
        <v>6</v>
      </c>
      <c r="P6767" s="11">
        <v>0.5</v>
      </c>
      <c r="Q6767" s="11">
        <v>6.9767441860465101E-2</v>
      </c>
      <c r="R6767" s="12">
        <v>89.79</v>
      </c>
      <c r="S6767" t="s">
        <v>22</v>
      </c>
      <c r="T6767">
        <v>0</v>
      </c>
      <c r="U6767">
        <f t="shared" si="632"/>
        <v>5</v>
      </c>
      <c r="V6767">
        <f t="shared" si="633"/>
        <v>1</v>
      </c>
      <c r="W6767">
        <f t="shared" si="634"/>
        <v>3</v>
      </c>
      <c r="X6767" t="str">
        <f t="shared" si="635"/>
        <v>513</v>
      </c>
      <c r="Y6767" t="str">
        <f>IF(Table1[[#This Row],[RFM_Score]]="555","Champion", IF(AND(J6767&gt;=4,V6767&gt;=4),"Loyal", IF(U6767&lt;=2,"At Risk", IF(W6767&gt;=4,"Potential Loyalist","Others"))))</f>
        <v>Others</v>
      </c>
    </row>
    <row r="6768" spans="1:25">
      <c r="A6768" t="s">
        <v>735</v>
      </c>
      <c r="B6768">
        <v>46</v>
      </c>
      <c r="C6768" t="s">
        <v>19</v>
      </c>
      <c r="D6768" t="s">
        <v>25</v>
      </c>
      <c r="E6768" s="6" t="s">
        <v>18838</v>
      </c>
      <c r="F6768" t="s">
        <v>62</v>
      </c>
      <c r="G6768">
        <v>0</v>
      </c>
      <c r="H6768">
        <v>0</v>
      </c>
      <c r="I6768">
        <v>55</v>
      </c>
      <c r="J6768">
        <v>2</v>
      </c>
      <c r="K6768">
        <v>179.47</v>
      </c>
      <c r="L6768" t="str">
        <f t="shared" si="630"/>
        <v/>
      </c>
      <c r="M6768">
        <v>2</v>
      </c>
      <c r="N6768" t="str">
        <f t="shared" si="631"/>
        <v/>
      </c>
      <c r="O6768">
        <v>12</v>
      </c>
      <c r="P6768" s="11">
        <v>0</v>
      </c>
      <c r="Q6768" s="11">
        <v>3.6363636363636299E-2</v>
      </c>
      <c r="R6768" s="12">
        <v>89.734999999999999</v>
      </c>
      <c r="S6768" t="s">
        <v>22</v>
      </c>
      <c r="T6768">
        <v>1</v>
      </c>
      <c r="U6768">
        <f t="shared" si="632"/>
        <v>5</v>
      </c>
      <c r="V6768">
        <f t="shared" si="633"/>
        <v>1</v>
      </c>
      <c r="W6768">
        <f t="shared" si="634"/>
        <v>3</v>
      </c>
      <c r="X6768" t="str">
        <f t="shared" si="635"/>
        <v>513</v>
      </c>
      <c r="Y6768" t="str">
        <f>IF(Table1[[#This Row],[RFM_Score]]="555","Champion", IF(AND(J6768&gt;=4,V6768&gt;=4),"Loyal", IF(U6768&lt;=2,"At Risk", IF(W6768&gt;=4,"Potential Loyalist","Others"))))</f>
        <v>Others</v>
      </c>
    </row>
    <row r="6769" spans="1:25">
      <c r="A6769" t="s">
        <v>7575</v>
      </c>
      <c r="B6769">
        <v>26</v>
      </c>
      <c r="C6769" t="s">
        <v>24</v>
      </c>
      <c r="D6769" t="s">
        <v>25</v>
      </c>
      <c r="E6769" s="6" t="s">
        <v>18839</v>
      </c>
      <c r="F6769" t="s">
        <v>30</v>
      </c>
      <c r="G6769">
        <v>4</v>
      </c>
      <c r="H6769">
        <v>1</v>
      </c>
      <c r="I6769">
        <v>45</v>
      </c>
      <c r="J6769">
        <v>1</v>
      </c>
      <c r="K6769">
        <v>179.46</v>
      </c>
      <c r="L6769" t="str">
        <f t="shared" si="630"/>
        <v/>
      </c>
      <c r="M6769">
        <v>2</v>
      </c>
      <c r="N6769" t="str">
        <f t="shared" si="631"/>
        <v/>
      </c>
      <c r="O6769">
        <v>2</v>
      </c>
      <c r="P6769" s="11">
        <v>0.25</v>
      </c>
      <c r="Q6769" s="11">
        <v>2.2222222222222199E-2</v>
      </c>
      <c r="R6769" s="12">
        <v>89.73</v>
      </c>
      <c r="S6769" t="s">
        <v>22</v>
      </c>
      <c r="T6769">
        <v>0</v>
      </c>
      <c r="U6769">
        <f t="shared" si="632"/>
        <v>5</v>
      </c>
      <c r="V6769">
        <f t="shared" si="633"/>
        <v>1</v>
      </c>
      <c r="W6769">
        <f t="shared" si="634"/>
        <v>3</v>
      </c>
      <c r="X6769" t="str">
        <f t="shared" si="635"/>
        <v>513</v>
      </c>
      <c r="Y6769" t="str">
        <f>IF(Table1[[#This Row],[RFM_Score]]="555","Champion", IF(AND(J6769&gt;=4,V6769&gt;=4),"Loyal", IF(U6769&lt;=2,"At Risk", IF(W6769&gt;=4,"Potential Loyalist","Others"))))</f>
        <v>Others</v>
      </c>
    </row>
    <row r="6770" spans="1:25">
      <c r="A6770" t="s">
        <v>1063</v>
      </c>
      <c r="B6770">
        <v>35</v>
      </c>
      <c r="C6770" t="s">
        <v>24</v>
      </c>
      <c r="D6770" t="s">
        <v>35</v>
      </c>
      <c r="E6770" s="6" t="s">
        <v>18840</v>
      </c>
      <c r="F6770" t="s">
        <v>62</v>
      </c>
      <c r="G6770">
        <v>5</v>
      </c>
      <c r="H6770">
        <v>1</v>
      </c>
      <c r="I6770">
        <v>59</v>
      </c>
      <c r="J6770">
        <v>1</v>
      </c>
      <c r="K6770">
        <v>179.2</v>
      </c>
      <c r="L6770" t="str">
        <f t="shared" si="630"/>
        <v/>
      </c>
      <c r="M6770">
        <v>2</v>
      </c>
      <c r="N6770" t="str">
        <f t="shared" si="631"/>
        <v/>
      </c>
      <c r="O6770">
        <v>3</v>
      </c>
      <c r="P6770" s="11">
        <v>0.2</v>
      </c>
      <c r="Q6770" s="11">
        <v>1.6949152542372801E-2</v>
      </c>
      <c r="R6770" s="12">
        <v>89.6</v>
      </c>
      <c r="S6770" t="s">
        <v>22</v>
      </c>
      <c r="T6770">
        <v>0</v>
      </c>
      <c r="U6770">
        <f t="shared" si="632"/>
        <v>5</v>
      </c>
      <c r="V6770">
        <f t="shared" si="633"/>
        <v>1</v>
      </c>
      <c r="W6770">
        <f t="shared" si="634"/>
        <v>3</v>
      </c>
      <c r="X6770" t="str">
        <f t="shared" si="635"/>
        <v>513</v>
      </c>
      <c r="Y6770" t="str">
        <f>IF(Table1[[#This Row],[RFM_Score]]="555","Champion", IF(AND(J6770&gt;=4,V6770&gt;=4),"Loyal", IF(U6770&lt;=2,"At Risk", IF(W6770&gt;=4,"Potential Loyalist","Others"))))</f>
        <v>Others</v>
      </c>
    </row>
    <row r="6771" spans="1:25">
      <c r="A6771" t="s">
        <v>1573</v>
      </c>
      <c r="B6771">
        <v>41</v>
      </c>
      <c r="C6771" t="s">
        <v>24</v>
      </c>
      <c r="D6771" t="s">
        <v>25</v>
      </c>
      <c r="E6771" s="6" t="s">
        <v>18841</v>
      </c>
      <c r="F6771" t="s">
        <v>60</v>
      </c>
      <c r="G6771">
        <v>5</v>
      </c>
      <c r="H6771">
        <v>1</v>
      </c>
      <c r="I6771">
        <v>41</v>
      </c>
      <c r="J6771">
        <v>2</v>
      </c>
      <c r="K6771">
        <v>178.88</v>
      </c>
      <c r="L6771" t="str">
        <f t="shared" si="630"/>
        <v/>
      </c>
      <c r="M6771">
        <v>2</v>
      </c>
      <c r="N6771" t="str">
        <f t="shared" si="631"/>
        <v/>
      </c>
      <c r="O6771">
        <v>43</v>
      </c>
      <c r="P6771" s="11">
        <v>0.2</v>
      </c>
      <c r="Q6771" s="11">
        <v>4.8780487804878002E-2</v>
      </c>
      <c r="R6771" s="12">
        <v>89.44</v>
      </c>
      <c r="S6771" t="s">
        <v>22</v>
      </c>
      <c r="T6771">
        <v>0</v>
      </c>
      <c r="U6771">
        <f t="shared" si="632"/>
        <v>3</v>
      </c>
      <c r="V6771">
        <f t="shared" si="633"/>
        <v>1</v>
      </c>
      <c r="W6771">
        <f t="shared" si="634"/>
        <v>3</v>
      </c>
      <c r="X6771" t="str">
        <f t="shared" si="635"/>
        <v>313</v>
      </c>
      <c r="Y6771" t="str">
        <f>IF(Table1[[#This Row],[RFM_Score]]="555","Champion", IF(AND(J6771&gt;=4,V6771&gt;=4),"Loyal", IF(U6771&lt;=2,"At Risk", IF(W6771&gt;=4,"Potential Loyalist","Others"))))</f>
        <v>Others</v>
      </c>
    </row>
    <row r="6772" spans="1:25">
      <c r="A6772" t="s">
        <v>3306</v>
      </c>
      <c r="B6772">
        <v>42</v>
      </c>
      <c r="C6772" t="s">
        <v>24</v>
      </c>
      <c r="D6772" t="s">
        <v>25</v>
      </c>
      <c r="E6772" s="6" t="s">
        <v>18842</v>
      </c>
      <c r="F6772" t="s">
        <v>37</v>
      </c>
      <c r="G6772">
        <v>2</v>
      </c>
      <c r="H6772">
        <v>1</v>
      </c>
      <c r="I6772">
        <v>46</v>
      </c>
      <c r="J6772">
        <v>2</v>
      </c>
      <c r="K6772">
        <v>178.6</v>
      </c>
      <c r="L6772" t="str">
        <f t="shared" si="630"/>
        <v/>
      </c>
      <c r="M6772">
        <v>2</v>
      </c>
      <c r="N6772" t="str">
        <f t="shared" si="631"/>
        <v/>
      </c>
      <c r="O6772">
        <v>4</v>
      </c>
      <c r="P6772" s="11">
        <v>0.5</v>
      </c>
      <c r="Q6772" s="11">
        <v>4.3478260869565202E-2</v>
      </c>
      <c r="R6772" s="12">
        <v>89.3</v>
      </c>
      <c r="S6772" t="s">
        <v>22</v>
      </c>
      <c r="T6772">
        <v>0</v>
      </c>
      <c r="U6772">
        <f t="shared" si="632"/>
        <v>5</v>
      </c>
      <c r="V6772">
        <f t="shared" si="633"/>
        <v>1</v>
      </c>
      <c r="W6772">
        <f t="shared" si="634"/>
        <v>3</v>
      </c>
      <c r="X6772" t="str">
        <f t="shared" si="635"/>
        <v>513</v>
      </c>
      <c r="Y6772" t="str">
        <f>IF(Table1[[#This Row],[RFM_Score]]="555","Champion", IF(AND(J6772&gt;=4,V6772&gt;=4),"Loyal", IF(U6772&lt;=2,"At Risk", IF(W6772&gt;=4,"Potential Loyalist","Others"))))</f>
        <v>Others</v>
      </c>
    </row>
    <row r="6773" spans="1:25">
      <c r="A6773" t="s">
        <v>5534</v>
      </c>
      <c r="B6773">
        <v>27</v>
      </c>
      <c r="C6773" t="s">
        <v>19</v>
      </c>
      <c r="D6773" t="s">
        <v>49</v>
      </c>
      <c r="E6773" s="6" t="s">
        <v>18843</v>
      </c>
      <c r="F6773" t="s">
        <v>30</v>
      </c>
      <c r="G6773">
        <v>7</v>
      </c>
      <c r="H6773">
        <v>0</v>
      </c>
      <c r="I6773">
        <v>41</v>
      </c>
      <c r="J6773">
        <v>2</v>
      </c>
      <c r="K6773">
        <v>178.29</v>
      </c>
      <c r="L6773" t="str">
        <f t="shared" si="630"/>
        <v/>
      </c>
      <c r="M6773">
        <v>2</v>
      </c>
      <c r="N6773" t="str">
        <f t="shared" si="631"/>
        <v/>
      </c>
      <c r="O6773">
        <v>56</v>
      </c>
      <c r="P6773" s="11">
        <v>0</v>
      </c>
      <c r="Q6773" s="11">
        <v>4.8780487804878002E-2</v>
      </c>
      <c r="R6773" s="12">
        <v>89.144999999999996</v>
      </c>
      <c r="S6773" t="s">
        <v>22</v>
      </c>
      <c r="T6773">
        <v>0</v>
      </c>
      <c r="U6773">
        <f t="shared" si="632"/>
        <v>3</v>
      </c>
      <c r="V6773">
        <f t="shared" si="633"/>
        <v>1</v>
      </c>
      <c r="W6773">
        <f t="shared" si="634"/>
        <v>3</v>
      </c>
      <c r="X6773" t="str">
        <f t="shared" si="635"/>
        <v>313</v>
      </c>
      <c r="Y6773" t="str">
        <f>IF(Table1[[#This Row],[RFM_Score]]="555","Champion", IF(AND(J6773&gt;=4,V6773&gt;=4),"Loyal", IF(U6773&lt;=2,"At Risk", IF(W6773&gt;=4,"Potential Loyalist","Others"))))</f>
        <v>Others</v>
      </c>
    </row>
    <row r="6774" spans="1:25">
      <c r="A6774" t="s">
        <v>6383</v>
      </c>
      <c r="B6774">
        <v>29</v>
      </c>
      <c r="C6774" t="s">
        <v>19</v>
      </c>
      <c r="D6774" t="s">
        <v>49</v>
      </c>
      <c r="E6774" s="6" t="s">
        <v>18844</v>
      </c>
      <c r="F6774" t="s">
        <v>37</v>
      </c>
      <c r="G6774">
        <v>2</v>
      </c>
      <c r="H6774">
        <v>0</v>
      </c>
      <c r="I6774">
        <v>55</v>
      </c>
      <c r="J6774">
        <v>1</v>
      </c>
      <c r="K6774">
        <v>177.93</v>
      </c>
      <c r="L6774" t="str">
        <f t="shared" si="630"/>
        <v/>
      </c>
      <c r="M6774">
        <v>2</v>
      </c>
      <c r="N6774" t="str">
        <f t="shared" si="631"/>
        <v/>
      </c>
      <c r="O6774">
        <v>14</v>
      </c>
      <c r="P6774" s="11">
        <v>0</v>
      </c>
      <c r="Q6774" s="11">
        <v>1.8181818181818101E-2</v>
      </c>
      <c r="R6774" s="12">
        <v>88.965000000000003</v>
      </c>
      <c r="S6774" t="s">
        <v>22</v>
      </c>
      <c r="T6774">
        <v>0</v>
      </c>
      <c r="U6774">
        <f t="shared" si="632"/>
        <v>5</v>
      </c>
      <c r="V6774">
        <f t="shared" si="633"/>
        <v>1</v>
      </c>
      <c r="W6774">
        <f t="shared" si="634"/>
        <v>3</v>
      </c>
      <c r="X6774" t="str">
        <f t="shared" si="635"/>
        <v>513</v>
      </c>
      <c r="Y6774" t="str">
        <f>IF(Table1[[#This Row],[RFM_Score]]="555","Champion", IF(AND(J6774&gt;=4,V6774&gt;=4),"Loyal", IF(U6774&lt;=2,"At Risk", IF(W6774&gt;=4,"Potential Loyalist","Others"))))</f>
        <v>Others</v>
      </c>
    </row>
    <row r="6775" spans="1:25">
      <c r="A6775" t="s">
        <v>10495</v>
      </c>
      <c r="B6775">
        <v>29</v>
      </c>
      <c r="C6775" t="s">
        <v>19</v>
      </c>
      <c r="D6775" t="s">
        <v>46</v>
      </c>
      <c r="E6775" s="6" t="s">
        <v>18845</v>
      </c>
      <c r="F6775" t="s">
        <v>30</v>
      </c>
      <c r="G6775">
        <v>7</v>
      </c>
      <c r="H6775">
        <v>0</v>
      </c>
      <c r="I6775">
        <v>59</v>
      </c>
      <c r="J6775">
        <v>2</v>
      </c>
      <c r="K6775">
        <v>177.59</v>
      </c>
      <c r="L6775" t="str">
        <f t="shared" si="630"/>
        <v/>
      </c>
      <c r="M6775">
        <v>2</v>
      </c>
      <c r="N6775" t="str">
        <f t="shared" si="631"/>
        <v/>
      </c>
      <c r="O6775">
        <v>13</v>
      </c>
      <c r="P6775" s="11">
        <v>0</v>
      </c>
      <c r="Q6775" s="11">
        <v>3.38983050847457E-2</v>
      </c>
      <c r="R6775" s="12">
        <v>88.795000000000002</v>
      </c>
      <c r="S6775" t="s">
        <v>22</v>
      </c>
      <c r="T6775">
        <v>0</v>
      </c>
      <c r="U6775">
        <f t="shared" si="632"/>
        <v>5</v>
      </c>
      <c r="V6775">
        <f t="shared" si="633"/>
        <v>1</v>
      </c>
      <c r="W6775">
        <f t="shared" si="634"/>
        <v>3</v>
      </c>
      <c r="X6775" t="str">
        <f t="shared" si="635"/>
        <v>513</v>
      </c>
      <c r="Y6775" t="str">
        <f>IF(Table1[[#This Row],[RFM_Score]]="555","Champion", IF(AND(J6775&gt;=4,V6775&gt;=4),"Loyal", IF(U6775&lt;=2,"At Risk", IF(W6775&gt;=4,"Potential Loyalist","Others"))))</f>
        <v>Others</v>
      </c>
    </row>
    <row r="6776" spans="1:25">
      <c r="A6776" t="s">
        <v>11721</v>
      </c>
      <c r="B6776">
        <v>49</v>
      </c>
      <c r="C6776" t="s">
        <v>24</v>
      </c>
      <c r="D6776" t="s">
        <v>25</v>
      </c>
      <c r="E6776" s="6" t="s">
        <v>18846</v>
      </c>
      <c r="F6776" t="s">
        <v>62</v>
      </c>
      <c r="G6776">
        <v>1</v>
      </c>
      <c r="H6776">
        <v>1</v>
      </c>
      <c r="I6776">
        <v>51</v>
      </c>
      <c r="J6776">
        <v>5</v>
      </c>
      <c r="K6776">
        <v>177.26</v>
      </c>
      <c r="L6776" t="str">
        <f t="shared" si="630"/>
        <v/>
      </c>
      <c r="M6776">
        <v>2</v>
      </c>
      <c r="N6776" t="str">
        <f t="shared" si="631"/>
        <v/>
      </c>
      <c r="O6776">
        <v>115</v>
      </c>
      <c r="P6776" s="11">
        <v>1</v>
      </c>
      <c r="Q6776" s="11">
        <v>9.8039215686274495E-2</v>
      </c>
      <c r="R6776" s="12">
        <v>88.63</v>
      </c>
      <c r="S6776" t="s">
        <v>22</v>
      </c>
      <c r="T6776">
        <v>0</v>
      </c>
      <c r="U6776">
        <f t="shared" si="632"/>
        <v>1</v>
      </c>
      <c r="V6776">
        <f t="shared" si="633"/>
        <v>1</v>
      </c>
      <c r="W6776">
        <f t="shared" si="634"/>
        <v>3</v>
      </c>
      <c r="X6776" t="str">
        <f t="shared" si="635"/>
        <v>113</v>
      </c>
      <c r="Y6776" t="str">
        <f>IF(Table1[[#This Row],[RFM_Score]]="555","Champion", IF(AND(J6776&gt;=4,V6776&gt;=4),"Loyal", IF(U6776&lt;=2,"At Risk", IF(W6776&gt;=4,"Potential Loyalist","Others"))))</f>
        <v>At Risk</v>
      </c>
    </row>
    <row r="6777" spans="1:25">
      <c r="A6777" t="s">
        <v>10337</v>
      </c>
      <c r="B6777">
        <v>57</v>
      </c>
      <c r="C6777" t="s">
        <v>24</v>
      </c>
      <c r="D6777" t="s">
        <v>41</v>
      </c>
      <c r="E6777" s="6" t="s">
        <v>18847</v>
      </c>
      <c r="F6777" t="s">
        <v>26</v>
      </c>
      <c r="G6777">
        <v>3</v>
      </c>
      <c r="H6777">
        <v>0</v>
      </c>
      <c r="I6777">
        <v>51</v>
      </c>
      <c r="J6777">
        <v>1</v>
      </c>
      <c r="K6777">
        <v>177.17</v>
      </c>
      <c r="L6777" t="str">
        <f t="shared" si="630"/>
        <v/>
      </c>
      <c r="M6777">
        <v>2</v>
      </c>
      <c r="N6777" t="str">
        <f t="shared" si="631"/>
        <v/>
      </c>
      <c r="O6777">
        <v>47</v>
      </c>
      <c r="P6777" s="11">
        <v>0</v>
      </c>
      <c r="Q6777" s="11">
        <v>1.9607843137254902E-2</v>
      </c>
      <c r="R6777" s="12">
        <v>88.584999999999994</v>
      </c>
      <c r="S6777" t="s">
        <v>22</v>
      </c>
      <c r="T6777">
        <v>0</v>
      </c>
      <c r="U6777">
        <f t="shared" si="632"/>
        <v>3</v>
      </c>
      <c r="V6777">
        <f t="shared" si="633"/>
        <v>1</v>
      </c>
      <c r="W6777">
        <f t="shared" si="634"/>
        <v>3</v>
      </c>
      <c r="X6777" t="str">
        <f t="shared" si="635"/>
        <v>313</v>
      </c>
      <c r="Y6777" t="str">
        <f>IF(Table1[[#This Row],[RFM_Score]]="555","Champion", IF(AND(J6777&gt;=4,V6777&gt;=4),"Loyal", IF(U6777&lt;=2,"At Risk", IF(W6777&gt;=4,"Potential Loyalist","Others"))))</f>
        <v>Others</v>
      </c>
    </row>
    <row r="6778" spans="1:25">
      <c r="A6778" t="s">
        <v>355</v>
      </c>
      <c r="B6778">
        <v>38</v>
      </c>
      <c r="C6778" t="s">
        <v>19</v>
      </c>
      <c r="D6778" t="s">
        <v>49</v>
      </c>
      <c r="E6778" s="6" t="s">
        <v>18848</v>
      </c>
      <c r="F6778" t="s">
        <v>60</v>
      </c>
      <c r="G6778">
        <v>2</v>
      </c>
      <c r="H6778">
        <v>1</v>
      </c>
      <c r="I6778">
        <v>46</v>
      </c>
      <c r="J6778">
        <v>4</v>
      </c>
      <c r="K6778">
        <v>177.06</v>
      </c>
      <c r="L6778" t="str">
        <f t="shared" si="630"/>
        <v/>
      </c>
      <c r="M6778">
        <v>2</v>
      </c>
      <c r="N6778" t="str">
        <f t="shared" si="631"/>
        <v/>
      </c>
      <c r="O6778">
        <v>15</v>
      </c>
      <c r="P6778" s="11">
        <v>0.5</v>
      </c>
      <c r="Q6778" s="11">
        <v>8.6956521739130405E-2</v>
      </c>
      <c r="R6778" s="12">
        <v>88.53</v>
      </c>
      <c r="S6778" t="s">
        <v>22</v>
      </c>
      <c r="T6778">
        <v>0</v>
      </c>
      <c r="U6778">
        <f t="shared" si="632"/>
        <v>5</v>
      </c>
      <c r="V6778">
        <f t="shared" si="633"/>
        <v>1</v>
      </c>
      <c r="W6778">
        <f t="shared" si="634"/>
        <v>3</v>
      </c>
      <c r="X6778" t="str">
        <f t="shared" si="635"/>
        <v>513</v>
      </c>
      <c r="Y6778" t="str">
        <f>IF(Table1[[#This Row],[RFM_Score]]="555","Champion", IF(AND(J6778&gt;=4,V6778&gt;=4),"Loyal", IF(U6778&lt;=2,"At Risk", IF(W6778&gt;=4,"Potential Loyalist","Others"))))</f>
        <v>Others</v>
      </c>
    </row>
    <row r="6779" spans="1:25">
      <c r="A6779" t="s">
        <v>399</v>
      </c>
      <c r="B6779">
        <v>33</v>
      </c>
      <c r="C6779" t="s">
        <v>24</v>
      </c>
      <c r="D6779" t="s">
        <v>20</v>
      </c>
      <c r="E6779" s="6" t="s">
        <v>18849</v>
      </c>
      <c r="F6779" t="s">
        <v>37</v>
      </c>
      <c r="G6779">
        <v>4</v>
      </c>
      <c r="H6779">
        <v>0</v>
      </c>
      <c r="I6779">
        <v>59</v>
      </c>
      <c r="J6779">
        <v>5</v>
      </c>
      <c r="K6779">
        <v>176.96</v>
      </c>
      <c r="L6779" t="str">
        <f t="shared" si="630"/>
        <v/>
      </c>
      <c r="M6779">
        <v>2</v>
      </c>
      <c r="N6779" t="str">
        <f t="shared" si="631"/>
        <v/>
      </c>
      <c r="O6779">
        <v>109</v>
      </c>
      <c r="P6779" s="11">
        <v>0</v>
      </c>
      <c r="Q6779" s="11">
        <v>8.4745762711864403E-2</v>
      </c>
      <c r="R6779" s="12">
        <v>88.48</v>
      </c>
      <c r="S6779" t="s">
        <v>22</v>
      </c>
      <c r="T6779">
        <v>1</v>
      </c>
      <c r="U6779">
        <f t="shared" si="632"/>
        <v>1</v>
      </c>
      <c r="V6779">
        <f t="shared" si="633"/>
        <v>1</v>
      </c>
      <c r="W6779">
        <f t="shared" si="634"/>
        <v>3</v>
      </c>
      <c r="X6779" t="str">
        <f t="shared" si="635"/>
        <v>113</v>
      </c>
      <c r="Y6779" t="str">
        <f>IF(Table1[[#This Row],[RFM_Score]]="555","Champion", IF(AND(J6779&gt;=4,V6779&gt;=4),"Loyal", IF(U6779&lt;=2,"At Risk", IF(W6779&gt;=4,"Potential Loyalist","Others"))))</f>
        <v>At Risk</v>
      </c>
    </row>
    <row r="6780" spans="1:25">
      <c r="A6780" t="s">
        <v>7287</v>
      </c>
      <c r="B6780">
        <v>39</v>
      </c>
      <c r="C6780" t="s">
        <v>24</v>
      </c>
      <c r="D6780" t="s">
        <v>25</v>
      </c>
      <c r="E6780" s="6" t="s">
        <v>18850</v>
      </c>
      <c r="F6780" t="s">
        <v>26</v>
      </c>
      <c r="G6780">
        <v>2</v>
      </c>
      <c r="H6780">
        <v>0</v>
      </c>
      <c r="I6780">
        <v>41</v>
      </c>
      <c r="J6780">
        <v>5</v>
      </c>
      <c r="K6780">
        <v>176.77</v>
      </c>
      <c r="L6780" t="str">
        <f t="shared" si="630"/>
        <v/>
      </c>
      <c r="M6780">
        <v>2</v>
      </c>
      <c r="N6780" t="str">
        <f t="shared" si="631"/>
        <v/>
      </c>
      <c r="O6780">
        <v>73</v>
      </c>
      <c r="P6780" s="11">
        <v>0</v>
      </c>
      <c r="Q6780" s="11">
        <v>0.12195121951219499</v>
      </c>
      <c r="R6780" s="12">
        <v>88.385000000000005</v>
      </c>
      <c r="S6780" t="s">
        <v>22</v>
      </c>
      <c r="T6780">
        <v>0</v>
      </c>
      <c r="U6780">
        <f t="shared" si="632"/>
        <v>2</v>
      </c>
      <c r="V6780">
        <f t="shared" si="633"/>
        <v>1</v>
      </c>
      <c r="W6780">
        <f t="shared" si="634"/>
        <v>3</v>
      </c>
      <c r="X6780" t="str">
        <f t="shared" si="635"/>
        <v>213</v>
      </c>
      <c r="Y6780" t="str">
        <f>IF(Table1[[#This Row],[RFM_Score]]="555","Champion", IF(AND(J6780&gt;=4,V6780&gt;=4),"Loyal", IF(U6780&lt;=2,"At Risk", IF(W6780&gt;=4,"Potential Loyalist","Others"))))</f>
        <v>At Risk</v>
      </c>
    </row>
    <row r="6781" spans="1:25">
      <c r="A6781" t="s">
        <v>10591</v>
      </c>
      <c r="B6781">
        <v>47</v>
      </c>
      <c r="C6781" t="s">
        <v>24</v>
      </c>
      <c r="D6781" t="s">
        <v>49</v>
      </c>
      <c r="E6781" s="6" t="s">
        <v>18851</v>
      </c>
      <c r="F6781" t="s">
        <v>30</v>
      </c>
      <c r="G6781">
        <v>3</v>
      </c>
      <c r="H6781">
        <v>0</v>
      </c>
      <c r="I6781">
        <v>47</v>
      </c>
      <c r="J6781">
        <v>3</v>
      </c>
      <c r="K6781">
        <v>176.76</v>
      </c>
      <c r="L6781" t="str">
        <f t="shared" si="630"/>
        <v/>
      </c>
      <c r="M6781">
        <v>2</v>
      </c>
      <c r="N6781" t="str">
        <f t="shared" si="631"/>
        <v/>
      </c>
      <c r="O6781">
        <v>18</v>
      </c>
      <c r="P6781" s="11">
        <v>0</v>
      </c>
      <c r="Q6781" s="11">
        <v>6.3829787234042507E-2</v>
      </c>
      <c r="R6781" s="12">
        <v>88.38</v>
      </c>
      <c r="S6781" t="s">
        <v>22</v>
      </c>
      <c r="T6781">
        <v>1</v>
      </c>
      <c r="U6781">
        <f t="shared" si="632"/>
        <v>5</v>
      </c>
      <c r="V6781">
        <f t="shared" si="633"/>
        <v>1</v>
      </c>
      <c r="W6781">
        <f t="shared" si="634"/>
        <v>3</v>
      </c>
      <c r="X6781" t="str">
        <f t="shared" si="635"/>
        <v>513</v>
      </c>
      <c r="Y6781" t="str">
        <f>IF(Table1[[#This Row],[RFM_Score]]="555","Champion", IF(AND(J6781&gt;=4,V6781&gt;=4),"Loyal", IF(U6781&lt;=2,"At Risk", IF(W6781&gt;=4,"Potential Loyalist","Others"))))</f>
        <v>Others</v>
      </c>
    </row>
    <row r="6782" spans="1:25">
      <c r="A6782" t="s">
        <v>1224</v>
      </c>
      <c r="B6782">
        <v>32</v>
      </c>
      <c r="C6782" t="s">
        <v>24</v>
      </c>
      <c r="D6782" t="s">
        <v>29</v>
      </c>
      <c r="E6782" s="6" t="s">
        <v>18852</v>
      </c>
      <c r="F6782" t="s">
        <v>21</v>
      </c>
      <c r="G6782">
        <v>4</v>
      </c>
      <c r="H6782">
        <v>2</v>
      </c>
      <c r="I6782">
        <v>58</v>
      </c>
      <c r="J6782">
        <v>2</v>
      </c>
      <c r="K6782">
        <v>176.55</v>
      </c>
      <c r="L6782" t="str">
        <f t="shared" si="630"/>
        <v/>
      </c>
      <c r="M6782">
        <v>2</v>
      </c>
      <c r="N6782" t="str">
        <f t="shared" si="631"/>
        <v/>
      </c>
      <c r="O6782">
        <v>29</v>
      </c>
      <c r="P6782" s="11">
        <v>0.5</v>
      </c>
      <c r="Q6782" s="11">
        <v>3.4482758620689599E-2</v>
      </c>
      <c r="R6782" s="12">
        <v>88.275000000000006</v>
      </c>
      <c r="S6782" t="s">
        <v>22</v>
      </c>
      <c r="T6782">
        <v>0</v>
      </c>
      <c r="U6782">
        <f t="shared" si="632"/>
        <v>4</v>
      </c>
      <c r="V6782">
        <f t="shared" si="633"/>
        <v>1</v>
      </c>
      <c r="W6782">
        <f t="shared" si="634"/>
        <v>3</v>
      </c>
      <c r="X6782" t="str">
        <f t="shared" si="635"/>
        <v>413</v>
      </c>
      <c r="Y6782" t="str">
        <f>IF(Table1[[#This Row],[RFM_Score]]="555","Champion", IF(AND(J6782&gt;=4,V6782&gt;=4),"Loyal", IF(U6782&lt;=2,"At Risk", IF(W6782&gt;=4,"Potential Loyalist","Others"))))</f>
        <v>Others</v>
      </c>
    </row>
    <row r="6783" spans="1:25">
      <c r="A6783" t="s">
        <v>11684</v>
      </c>
      <c r="B6783">
        <v>34</v>
      </c>
      <c r="C6783" t="s">
        <v>19</v>
      </c>
      <c r="D6783" t="s">
        <v>25</v>
      </c>
      <c r="E6783" s="6" t="s">
        <v>18853</v>
      </c>
      <c r="F6783" t="s">
        <v>62</v>
      </c>
      <c r="G6783">
        <v>5</v>
      </c>
      <c r="H6783">
        <v>2</v>
      </c>
      <c r="I6783">
        <v>39</v>
      </c>
      <c r="J6783">
        <v>1</v>
      </c>
      <c r="K6783">
        <v>176.52</v>
      </c>
      <c r="L6783" t="str">
        <f t="shared" si="630"/>
        <v/>
      </c>
      <c r="M6783">
        <v>2</v>
      </c>
      <c r="N6783" t="str">
        <f t="shared" si="631"/>
        <v/>
      </c>
      <c r="O6783">
        <v>10</v>
      </c>
      <c r="P6783" s="11">
        <v>0.4</v>
      </c>
      <c r="Q6783" s="11">
        <v>2.5641025641025599E-2</v>
      </c>
      <c r="R6783" s="12">
        <v>88.26</v>
      </c>
      <c r="S6783" t="s">
        <v>22</v>
      </c>
      <c r="T6783">
        <v>0</v>
      </c>
      <c r="U6783">
        <f t="shared" si="632"/>
        <v>5</v>
      </c>
      <c r="V6783">
        <f t="shared" si="633"/>
        <v>1</v>
      </c>
      <c r="W6783">
        <f t="shared" si="634"/>
        <v>3</v>
      </c>
      <c r="X6783" t="str">
        <f t="shared" si="635"/>
        <v>513</v>
      </c>
      <c r="Y6783" t="str">
        <f>IF(Table1[[#This Row],[RFM_Score]]="555","Champion", IF(AND(J6783&gt;=4,V6783&gt;=4),"Loyal", IF(U6783&lt;=2,"At Risk", IF(W6783&gt;=4,"Potential Loyalist","Others"))))</f>
        <v>Others</v>
      </c>
    </row>
    <row r="6784" spans="1:25">
      <c r="A6784" t="s">
        <v>6497</v>
      </c>
      <c r="B6784">
        <v>30</v>
      </c>
      <c r="C6784" t="s">
        <v>24</v>
      </c>
      <c r="D6784" t="s">
        <v>41</v>
      </c>
      <c r="E6784" s="6" t="s">
        <v>18854</v>
      </c>
      <c r="F6784" t="s">
        <v>62</v>
      </c>
      <c r="G6784">
        <v>3</v>
      </c>
      <c r="H6784">
        <v>1</v>
      </c>
      <c r="I6784">
        <v>40</v>
      </c>
      <c r="J6784">
        <v>2</v>
      </c>
      <c r="K6784">
        <v>176.48</v>
      </c>
      <c r="L6784" t="str">
        <f t="shared" si="630"/>
        <v/>
      </c>
      <c r="M6784">
        <v>2</v>
      </c>
      <c r="N6784" t="str">
        <f t="shared" si="631"/>
        <v/>
      </c>
      <c r="O6784">
        <v>62</v>
      </c>
      <c r="P6784" s="11">
        <v>0.33333333333333298</v>
      </c>
      <c r="Q6784" s="11">
        <v>0.05</v>
      </c>
      <c r="R6784" s="12">
        <v>88.24</v>
      </c>
      <c r="S6784" t="s">
        <v>22</v>
      </c>
      <c r="T6784">
        <v>0</v>
      </c>
      <c r="U6784">
        <f t="shared" si="632"/>
        <v>3</v>
      </c>
      <c r="V6784">
        <f t="shared" si="633"/>
        <v>1</v>
      </c>
      <c r="W6784">
        <f t="shared" si="634"/>
        <v>3</v>
      </c>
      <c r="X6784" t="str">
        <f t="shared" si="635"/>
        <v>313</v>
      </c>
      <c r="Y6784" t="str">
        <f>IF(Table1[[#This Row],[RFM_Score]]="555","Champion", IF(AND(J6784&gt;=4,V6784&gt;=4),"Loyal", IF(U6784&lt;=2,"At Risk", IF(W6784&gt;=4,"Potential Loyalist","Others"))))</f>
        <v>Others</v>
      </c>
    </row>
    <row r="6785" spans="1:25">
      <c r="A6785" t="s">
        <v>11973</v>
      </c>
      <c r="B6785">
        <v>44</v>
      </c>
      <c r="C6785" t="s">
        <v>19</v>
      </c>
      <c r="D6785" t="s">
        <v>35</v>
      </c>
      <c r="E6785" s="6" t="s">
        <v>18855</v>
      </c>
      <c r="F6785" t="s">
        <v>37</v>
      </c>
      <c r="G6785">
        <v>5</v>
      </c>
      <c r="H6785">
        <v>3</v>
      </c>
      <c r="I6785">
        <v>50</v>
      </c>
      <c r="J6785">
        <v>2</v>
      </c>
      <c r="K6785">
        <v>176.22</v>
      </c>
      <c r="L6785" t="str">
        <f t="shared" si="630"/>
        <v/>
      </c>
      <c r="M6785">
        <v>2</v>
      </c>
      <c r="N6785" t="str">
        <f t="shared" si="631"/>
        <v/>
      </c>
      <c r="O6785">
        <v>4</v>
      </c>
      <c r="P6785" s="11">
        <v>0.6</v>
      </c>
      <c r="Q6785" s="11">
        <v>0.04</v>
      </c>
      <c r="R6785" s="12">
        <v>88.11</v>
      </c>
      <c r="S6785" t="s">
        <v>22</v>
      </c>
      <c r="T6785">
        <v>0</v>
      </c>
      <c r="U6785">
        <f t="shared" si="632"/>
        <v>5</v>
      </c>
      <c r="V6785">
        <f t="shared" si="633"/>
        <v>1</v>
      </c>
      <c r="W6785">
        <f t="shared" si="634"/>
        <v>3</v>
      </c>
      <c r="X6785" t="str">
        <f t="shared" si="635"/>
        <v>513</v>
      </c>
      <c r="Y6785" t="str">
        <f>IF(Table1[[#This Row],[RFM_Score]]="555","Champion", IF(AND(J6785&gt;=4,V6785&gt;=4),"Loyal", IF(U6785&lt;=2,"At Risk", IF(W6785&gt;=4,"Potential Loyalist","Others"))))</f>
        <v>Others</v>
      </c>
    </row>
    <row r="6786" spans="1:25">
      <c r="A6786" t="s">
        <v>7171</v>
      </c>
      <c r="B6786">
        <v>30</v>
      </c>
      <c r="C6786" t="s">
        <v>19</v>
      </c>
      <c r="D6786" t="s">
        <v>25</v>
      </c>
      <c r="E6786" s="6" t="s">
        <v>18856</v>
      </c>
      <c r="F6786" t="s">
        <v>30</v>
      </c>
      <c r="G6786">
        <v>4</v>
      </c>
      <c r="H6786">
        <v>1</v>
      </c>
      <c r="I6786">
        <v>50</v>
      </c>
      <c r="J6786">
        <v>1</v>
      </c>
      <c r="K6786">
        <v>176.18</v>
      </c>
      <c r="L6786" t="str">
        <f t="shared" ref="L6786:L6849" si="636">IF(OR(K6786&lt;$AC$10, K6786&gt;$AC$11), "OUTLIER", "")</f>
        <v/>
      </c>
      <c r="M6786">
        <v>2</v>
      </c>
      <c r="N6786" t="str">
        <f t="shared" ref="N6786:N6849" si="637">IF(OR(M6786&lt;$AC$16, M6786&gt;$AC$17), "OUTLIER", "")</f>
        <v/>
      </c>
      <c r="O6786">
        <v>9</v>
      </c>
      <c r="P6786" s="11">
        <v>0.25</v>
      </c>
      <c r="Q6786" s="11">
        <v>0.02</v>
      </c>
      <c r="R6786" s="12">
        <v>88.09</v>
      </c>
      <c r="S6786" t="s">
        <v>22</v>
      </c>
      <c r="T6786">
        <v>0</v>
      </c>
      <c r="U6786">
        <f t="shared" ref="U6786:U6849" si="638">IF(O6786&lt;=20,5,IF(O6786&lt;=40,4,IF(O6786&lt;=70,3,IF(O6786&lt;=100,2,1))))</f>
        <v>5</v>
      </c>
      <c r="V6786">
        <f t="shared" ref="V6786:V6849" si="639">IF(M6786&gt;=11,5,IF(M6786&gt;=9,4,IF(M6786&gt;=7,3,IF(M6786&gt;=5,2,1))))</f>
        <v>1</v>
      </c>
      <c r="W6786">
        <f t="shared" ref="W6786:W6849" si="640">IF(K6786&gt;=500,5,IF(K6786&gt;=300,4,IF(K6786&gt;=150,3,IF(K6786&gt;=50,2,1))))</f>
        <v>3</v>
      </c>
      <c r="X6786" t="str">
        <f t="shared" ref="X6786:X6849" si="641">U6786 &amp; V6786 &amp; W6786</f>
        <v>513</v>
      </c>
      <c r="Y6786" t="str">
        <f>IF(Table1[[#This Row],[RFM_Score]]="555","Champion", IF(AND(J6786&gt;=4,V6786&gt;=4),"Loyal", IF(U6786&lt;=2,"At Risk", IF(W6786&gt;=4,"Potential Loyalist","Others"))))</f>
        <v>Others</v>
      </c>
    </row>
    <row r="6787" spans="1:25">
      <c r="A6787" t="s">
        <v>7509</v>
      </c>
      <c r="B6787">
        <v>20</v>
      </c>
      <c r="C6787" t="s">
        <v>19</v>
      </c>
      <c r="D6787" t="s">
        <v>29</v>
      </c>
      <c r="E6787" s="6" t="s">
        <v>18857</v>
      </c>
      <c r="F6787" t="s">
        <v>26</v>
      </c>
      <c r="G6787">
        <v>1</v>
      </c>
      <c r="H6787">
        <v>0</v>
      </c>
      <c r="I6787">
        <v>46</v>
      </c>
      <c r="J6787">
        <v>3</v>
      </c>
      <c r="K6787">
        <v>176.15</v>
      </c>
      <c r="L6787" t="str">
        <f t="shared" si="636"/>
        <v/>
      </c>
      <c r="M6787">
        <v>2</v>
      </c>
      <c r="N6787" t="str">
        <f t="shared" si="637"/>
        <v/>
      </c>
      <c r="O6787">
        <v>6</v>
      </c>
      <c r="P6787" s="11">
        <v>0</v>
      </c>
      <c r="Q6787" s="11">
        <v>6.5217391304347797E-2</v>
      </c>
      <c r="R6787" s="12">
        <v>88.075000000000003</v>
      </c>
      <c r="S6787" t="s">
        <v>22</v>
      </c>
      <c r="T6787">
        <v>1</v>
      </c>
      <c r="U6787">
        <f t="shared" si="638"/>
        <v>5</v>
      </c>
      <c r="V6787">
        <f t="shared" si="639"/>
        <v>1</v>
      </c>
      <c r="W6787">
        <f t="shared" si="640"/>
        <v>3</v>
      </c>
      <c r="X6787" t="str">
        <f t="shared" si="641"/>
        <v>513</v>
      </c>
      <c r="Y6787" t="str">
        <f>IF(Table1[[#This Row],[RFM_Score]]="555","Champion", IF(AND(J6787&gt;=4,V6787&gt;=4),"Loyal", IF(U6787&lt;=2,"At Risk", IF(W6787&gt;=4,"Potential Loyalist","Others"))))</f>
        <v>Others</v>
      </c>
    </row>
    <row r="6788" spans="1:25">
      <c r="A6788" t="s">
        <v>9270</v>
      </c>
      <c r="B6788">
        <v>33</v>
      </c>
      <c r="C6788" t="s">
        <v>24</v>
      </c>
      <c r="D6788" t="s">
        <v>46</v>
      </c>
      <c r="E6788" s="6" t="s">
        <v>18858</v>
      </c>
      <c r="F6788" t="s">
        <v>37</v>
      </c>
      <c r="G6788">
        <v>2</v>
      </c>
      <c r="H6788">
        <v>1</v>
      </c>
      <c r="I6788">
        <v>51</v>
      </c>
      <c r="J6788">
        <v>2</v>
      </c>
      <c r="K6788">
        <v>176.01</v>
      </c>
      <c r="L6788" t="str">
        <f t="shared" si="636"/>
        <v/>
      </c>
      <c r="M6788">
        <v>2</v>
      </c>
      <c r="N6788" t="str">
        <f t="shared" si="637"/>
        <v/>
      </c>
      <c r="O6788">
        <v>32</v>
      </c>
      <c r="P6788" s="11">
        <v>0.5</v>
      </c>
      <c r="Q6788" s="11">
        <v>3.9215686274509803E-2</v>
      </c>
      <c r="R6788" s="12">
        <v>88.004999999999995</v>
      </c>
      <c r="S6788" t="s">
        <v>22</v>
      </c>
      <c r="T6788">
        <v>1</v>
      </c>
      <c r="U6788">
        <f t="shared" si="638"/>
        <v>4</v>
      </c>
      <c r="V6788">
        <f t="shared" si="639"/>
        <v>1</v>
      </c>
      <c r="W6788">
        <f t="shared" si="640"/>
        <v>3</v>
      </c>
      <c r="X6788" t="str">
        <f t="shared" si="641"/>
        <v>413</v>
      </c>
      <c r="Y6788" t="str">
        <f>IF(Table1[[#This Row],[RFM_Score]]="555","Champion", IF(AND(J6788&gt;=4,V6788&gt;=4),"Loyal", IF(U6788&lt;=2,"At Risk", IF(W6788&gt;=4,"Potential Loyalist","Others"))))</f>
        <v>Others</v>
      </c>
    </row>
    <row r="6789" spans="1:25">
      <c r="A6789" t="s">
        <v>4580</v>
      </c>
      <c r="B6789">
        <v>27</v>
      </c>
      <c r="C6789" t="s">
        <v>24</v>
      </c>
      <c r="D6789" t="s">
        <v>29</v>
      </c>
      <c r="E6789" s="6" t="s">
        <v>18859</v>
      </c>
      <c r="F6789" t="s">
        <v>21</v>
      </c>
      <c r="G6789">
        <v>2</v>
      </c>
      <c r="H6789">
        <v>0</v>
      </c>
      <c r="I6789">
        <v>48</v>
      </c>
      <c r="J6789">
        <v>5</v>
      </c>
      <c r="K6789">
        <v>175.87</v>
      </c>
      <c r="L6789" t="str">
        <f t="shared" si="636"/>
        <v/>
      </c>
      <c r="M6789">
        <v>2</v>
      </c>
      <c r="N6789" t="str">
        <f t="shared" si="637"/>
        <v/>
      </c>
      <c r="O6789">
        <v>25</v>
      </c>
      <c r="P6789" s="11">
        <v>0</v>
      </c>
      <c r="Q6789" s="11">
        <v>0.10416666666666601</v>
      </c>
      <c r="R6789" s="12">
        <v>87.935000000000002</v>
      </c>
      <c r="S6789" t="s">
        <v>22</v>
      </c>
      <c r="T6789">
        <v>0</v>
      </c>
      <c r="U6789">
        <f t="shared" si="638"/>
        <v>4</v>
      </c>
      <c r="V6789">
        <f t="shared" si="639"/>
        <v>1</v>
      </c>
      <c r="W6789">
        <f t="shared" si="640"/>
        <v>3</v>
      </c>
      <c r="X6789" t="str">
        <f t="shared" si="641"/>
        <v>413</v>
      </c>
      <c r="Y6789" t="str">
        <f>IF(Table1[[#This Row],[RFM_Score]]="555","Champion", IF(AND(J6789&gt;=4,V6789&gt;=4),"Loyal", IF(U6789&lt;=2,"At Risk", IF(W6789&gt;=4,"Potential Loyalist","Others"))))</f>
        <v>Others</v>
      </c>
    </row>
    <row r="6790" spans="1:25">
      <c r="A6790" t="s">
        <v>8881</v>
      </c>
      <c r="B6790">
        <v>40</v>
      </c>
      <c r="C6790" t="s">
        <v>24</v>
      </c>
      <c r="D6790" t="s">
        <v>46</v>
      </c>
      <c r="E6790" s="6" t="s">
        <v>18860</v>
      </c>
      <c r="F6790" t="s">
        <v>62</v>
      </c>
      <c r="G6790">
        <v>4</v>
      </c>
      <c r="H6790">
        <v>1</v>
      </c>
      <c r="I6790">
        <v>56</v>
      </c>
      <c r="J6790">
        <v>1</v>
      </c>
      <c r="K6790">
        <v>175.72</v>
      </c>
      <c r="L6790" t="str">
        <f t="shared" si="636"/>
        <v/>
      </c>
      <c r="M6790">
        <v>2</v>
      </c>
      <c r="N6790" t="str">
        <f t="shared" si="637"/>
        <v/>
      </c>
      <c r="O6790">
        <v>44</v>
      </c>
      <c r="P6790" s="11">
        <v>0.25</v>
      </c>
      <c r="Q6790" s="11">
        <v>1.7857142857142801E-2</v>
      </c>
      <c r="R6790" s="12">
        <v>87.86</v>
      </c>
      <c r="S6790" t="s">
        <v>22</v>
      </c>
      <c r="T6790">
        <v>1</v>
      </c>
      <c r="U6790">
        <f t="shared" si="638"/>
        <v>3</v>
      </c>
      <c r="V6790">
        <f t="shared" si="639"/>
        <v>1</v>
      </c>
      <c r="W6790">
        <f t="shared" si="640"/>
        <v>3</v>
      </c>
      <c r="X6790" t="str">
        <f t="shared" si="641"/>
        <v>313</v>
      </c>
      <c r="Y6790" t="str">
        <f>IF(Table1[[#This Row],[RFM_Score]]="555","Champion", IF(AND(J6790&gt;=4,V6790&gt;=4),"Loyal", IF(U6790&lt;=2,"At Risk", IF(W6790&gt;=4,"Potential Loyalist","Others"))))</f>
        <v>Others</v>
      </c>
    </row>
    <row r="6791" spans="1:25">
      <c r="A6791" t="s">
        <v>5834</v>
      </c>
      <c r="B6791">
        <v>31</v>
      </c>
      <c r="C6791" t="s">
        <v>19</v>
      </c>
      <c r="D6791" t="s">
        <v>49</v>
      </c>
      <c r="E6791" s="6" t="s">
        <v>18861</v>
      </c>
      <c r="F6791" t="s">
        <v>37</v>
      </c>
      <c r="G6791">
        <v>1</v>
      </c>
      <c r="H6791">
        <v>0</v>
      </c>
      <c r="I6791">
        <v>49</v>
      </c>
      <c r="J6791">
        <v>3</v>
      </c>
      <c r="K6791">
        <v>175.71</v>
      </c>
      <c r="L6791" t="str">
        <f t="shared" si="636"/>
        <v/>
      </c>
      <c r="M6791">
        <v>2</v>
      </c>
      <c r="N6791" t="str">
        <f t="shared" si="637"/>
        <v/>
      </c>
      <c r="O6791">
        <v>8</v>
      </c>
      <c r="P6791" s="11">
        <v>0</v>
      </c>
      <c r="Q6791" s="11">
        <v>6.1224489795918297E-2</v>
      </c>
      <c r="R6791" s="12">
        <v>87.855000000000004</v>
      </c>
      <c r="S6791" t="s">
        <v>22</v>
      </c>
      <c r="T6791">
        <v>0</v>
      </c>
      <c r="U6791">
        <f t="shared" si="638"/>
        <v>5</v>
      </c>
      <c r="V6791">
        <f t="shared" si="639"/>
        <v>1</v>
      </c>
      <c r="W6791">
        <f t="shared" si="640"/>
        <v>3</v>
      </c>
      <c r="X6791" t="str">
        <f t="shared" si="641"/>
        <v>513</v>
      </c>
      <c r="Y6791" t="str">
        <f>IF(Table1[[#This Row],[RFM_Score]]="555","Champion", IF(AND(J6791&gt;=4,V6791&gt;=4),"Loyal", IF(U6791&lt;=2,"At Risk", IF(W6791&gt;=4,"Potential Loyalist","Others"))))</f>
        <v>Others</v>
      </c>
    </row>
    <row r="6792" spans="1:25">
      <c r="A6792" t="s">
        <v>4359</v>
      </c>
      <c r="B6792">
        <v>49</v>
      </c>
      <c r="C6792" t="s">
        <v>24</v>
      </c>
      <c r="D6792" t="s">
        <v>25</v>
      </c>
      <c r="E6792" s="6" t="s">
        <v>18862</v>
      </c>
      <c r="F6792" t="s">
        <v>62</v>
      </c>
      <c r="G6792">
        <v>1</v>
      </c>
      <c r="H6792">
        <v>0</v>
      </c>
      <c r="I6792">
        <v>43</v>
      </c>
      <c r="J6792">
        <v>3</v>
      </c>
      <c r="K6792">
        <v>175.5</v>
      </c>
      <c r="L6792" t="str">
        <f t="shared" si="636"/>
        <v/>
      </c>
      <c r="M6792">
        <v>2</v>
      </c>
      <c r="N6792" t="str">
        <f t="shared" si="637"/>
        <v/>
      </c>
      <c r="O6792">
        <v>28</v>
      </c>
      <c r="P6792" s="11">
        <v>0</v>
      </c>
      <c r="Q6792" s="11">
        <v>6.9767441860465101E-2</v>
      </c>
      <c r="R6792" s="12">
        <v>87.75</v>
      </c>
      <c r="S6792" t="s">
        <v>22</v>
      </c>
      <c r="T6792">
        <v>0</v>
      </c>
      <c r="U6792">
        <f t="shared" si="638"/>
        <v>4</v>
      </c>
      <c r="V6792">
        <f t="shared" si="639"/>
        <v>1</v>
      </c>
      <c r="W6792">
        <f t="shared" si="640"/>
        <v>3</v>
      </c>
      <c r="X6792" t="str">
        <f t="shared" si="641"/>
        <v>413</v>
      </c>
      <c r="Y6792" t="str">
        <f>IF(Table1[[#This Row],[RFM_Score]]="555","Champion", IF(AND(J6792&gt;=4,V6792&gt;=4),"Loyal", IF(U6792&lt;=2,"At Risk", IF(W6792&gt;=4,"Potential Loyalist","Others"))))</f>
        <v>Others</v>
      </c>
    </row>
    <row r="6793" spans="1:25">
      <c r="A6793" t="s">
        <v>5532</v>
      </c>
      <c r="B6793">
        <v>19</v>
      </c>
      <c r="C6793" t="s">
        <v>24</v>
      </c>
      <c r="D6793" t="s">
        <v>49</v>
      </c>
      <c r="E6793" s="6" t="s">
        <v>18863</v>
      </c>
      <c r="F6793" t="s">
        <v>21</v>
      </c>
      <c r="G6793">
        <v>2</v>
      </c>
      <c r="H6793">
        <v>1</v>
      </c>
      <c r="I6793">
        <v>41</v>
      </c>
      <c r="J6793">
        <v>1</v>
      </c>
      <c r="K6793">
        <v>175.39</v>
      </c>
      <c r="L6793" t="str">
        <f t="shared" si="636"/>
        <v/>
      </c>
      <c r="M6793">
        <v>2</v>
      </c>
      <c r="N6793" t="str">
        <f t="shared" si="637"/>
        <v/>
      </c>
      <c r="O6793">
        <v>33</v>
      </c>
      <c r="P6793" s="11">
        <v>0.5</v>
      </c>
      <c r="Q6793" s="11">
        <v>2.4390243902439001E-2</v>
      </c>
      <c r="R6793" s="12">
        <v>87.694999999999993</v>
      </c>
      <c r="S6793" t="s">
        <v>22</v>
      </c>
      <c r="T6793">
        <v>1</v>
      </c>
      <c r="U6793">
        <f t="shared" si="638"/>
        <v>4</v>
      </c>
      <c r="V6793">
        <f t="shared" si="639"/>
        <v>1</v>
      </c>
      <c r="W6793">
        <f t="shared" si="640"/>
        <v>3</v>
      </c>
      <c r="X6793" t="str">
        <f t="shared" si="641"/>
        <v>413</v>
      </c>
      <c r="Y6793" t="str">
        <f>IF(Table1[[#This Row],[RFM_Score]]="555","Champion", IF(AND(J6793&gt;=4,V6793&gt;=4),"Loyal", IF(U6793&lt;=2,"At Risk", IF(W6793&gt;=4,"Potential Loyalist","Others"))))</f>
        <v>Others</v>
      </c>
    </row>
    <row r="6794" spans="1:25">
      <c r="A6794" t="s">
        <v>613</v>
      </c>
      <c r="B6794">
        <v>37</v>
      </c>
      <c r="C6794" t="s">
        <v>24</v>
      </c>
      <c r="D6794" t="s">
        <v>35</v>
      </c>
      <c r="E6794" s="6" t="s">
        <v>18864</v>
      </c>
      <c r="F6794" t="s">
        <v>30</v>
      </c>
      <c r="G6794">
        <v>1</v>
      </c>
      <c r="H6794">
        <v>0</v>
      </c>
      <c r="I6794">
        <v>48</v>
      </c>
      <c r="J6794">
        <v>5</v>
      </c>
      <c r="K6794">
        <v>175.21</v>
      </c>
      <c r="L6794" t="str">
        <f t="shared" si="636"/>
        <v/>
      </c>
      <c r="M6794">
        <v>2</v>
      </c>
      <c r="N6794" t="str">
        <f t="shared" si="637"/>
        <v/>
      </c>
      <c r="O6794">
        <v>0</v>
      </c>
      <c r="P6794" s="11">
        <v>0</v>
      </c>
      <c r="Q6794" s="11">
        <v>0.10416666666666601</v>
      </c>
      <c r="R6794" s="12">
        <v>87.605000000000004</v>
      </c>
      <c r="S6794" t="s">
        <v>22</v>
      </c>
      <c r="T6794">
        <v>0</v>
      </c>
      <c r="U6794">
        <f t="shared" si="638"/>
        <v>5</v>
      </c>
      <c r="V6794">
        <f t="shared" si="639"/>
        <v>1</v>
      </c>
      <c r="W6794">
        <f t="shared" si="640"/>
        <v>3</v>
      </c>
      <c r="X6794" t="str">
        <f t="shared" si="641"/>
        <v>513</v>
      </c>
      <c r="Y6794" t="str">
        <f>IF(Table1[[#This Row],[RFM_Score]]="555","Champion", IF(AND(J6794&gt;=4,V6794&gt;=4),"Loyal", IF(U6794&lt;=2,"At Risk", IF(W6794&gt;=4,"Potential Loyalist","Others"))))</f>
        <v>Others</v>
      </c>
    </row>
    <row r="6795" spans="1:25">
      <c r="A6795" t="s">
        <v>854</v>
      </c>
      <c r="B6795">
        <v>45</v>
      </c>
      <c r="C6795" t="s">
        <v>24</v>
      </c>
      <c r="D6795" t="s">
        <v>41</v>
      </c>
      <c r="E6795" s="6" t="s">
        <v>18865</v>
      </c>
      <c r="F6795" t="s">
        <v>26</v>
      </c>
      <c r="G6795">
        <v>5</v>
      </c>
      <c r="H6795">
        <v>0</v>
      </c>
      <c r="I6795">
        <v>51</v>
      </c>
      <c r="J6795">
        <v>2</v>
      </c>
      <c r="K6795">
        <v>175.2</v>
      </c>
      <c r="L6795" t="str">
        <f t="shared" si="636"/>
        <v/>
      </c>
      <c r="M6795">
        <v>2</v>
      </c>
      <c r="N6795" t="str">
        <f t="shared" si="637"/>
        <v/>
      </c>
      <c r="O6795">
        <v>3</v>
      </c>
      <c r="P6795" s="11">
        <v>0</v>
      </c>
      <c r="Q6795" s="11">
        <v>3.9215686274509803E-2</v>
      </c>
      <c r="R6795" s="12">
        <v>87.6</v>
      </c>
      <c r="S6795" t="s">
        <v>22</v>
      </c>
      <c r="T6795">
        <v>0</v>
      </c>
      <c r="U6795">
        <f t="shared" si="638"/>
        <v>5</v>
      </c>
      <c r="V6795">
        <f t="shared" si="639"/>
        <v>1</v>
      </c>
      <c r="W6795">
        <f t="shared" si="640"/>
        <v>3</v>
      </c>
      <c r="X6795" t="str">
        <f t="shared" si="641"/>
        <v>513</v>
      </c>
      <c r="Y6795" t="str">
        <f>IF(Table1[[#This Row],[RFM_Score]]="555","Champion", IF(AND(J6795&gt;=4,V6795&gt;=4),"Loyal", IF(U6795&lt;=2,"At Risk", IF(W6795&gt;=4,"Potential Loyalist","Others"))))</f>
        <v>Others</v>
      </c>
    </row>
    <row r="6796" spans="1:25">
      <c r="A6796" t="s">
        <v>6507</v>
      </c>
      <c r="B6796">
        <v>35</v>
      </c>
      <c r="C6796" t="s">
        <v>24</v>
      </c>
      <c r="D6796" t="s">
        <v>25</v>
      </c>
      <c r="E6796" s="6" t="s">
        <v>18866</v>
      </c>
      <c r="F6796" t="s">
        <v>30</v>
      </c>
      <c r="G6796">
        <v>3</v>
      </c>
      <c r="H6796">
        <v>1</v>
      </c>
      <c r="I6796">
        <v>60</v>
      </c>
      <c r="J6796">
        <v>2</v>
      </c>
      <c r="K6796">
        <v>175.2</v>
      </c>
      <c r="L6796" t="str">
        <f t="shared" si="636"/>
        <v/>
      </c>
      <c r="M6796">
        <v>2</v>
      </c>
      <c r="N6796" t="str">
        <f t="shared" si="637"/>
        <v/>
      </c>
      <c r="O6796">
        <v>60</v>
      </c>
      <c r="P6796" s="11">
        <v>0.33333333333333298</v>
      </c>
      <c r="Q6796" s="11">
        <v>3.3333333333333298E-2</v>
      </c>
      <c r="R6796" s="12">
        <v>87.6</v>
      </c>
      <c r="S6796" t="s">
        <v>22</v>
      </c>
      <c r="T6796">
        <v>0</v>
      </c>
      <c r="U6796">
        <f t="shared" si="638"/>
        <v>3</v>
      </c>
      <c r="V6796">
        <f t="shared" si="639"/>
        <v>1</v>
      </c>
      <c r="W6796">
        <f t="shared" si="640"/>
        <v>3</v>
      </c>
      <c r="X6796" t="str">
        <f t="shared" si="641"/>
        <v>313</v>
      </c>
      <c r="Y6796" t="str">
        <f>IF(Table1[[#This Row],[RFM_Score]]="555","Champion", IF(AND(J6796&gt;=4,V6796&gt;=4),"Loyal", IF(U6796&lt;=2,"At Risk", IF(W6796&gt;=4,"Potential Loyalist","Others"))))</f>
        <v>Others</v>
      </c>
    </row>
    <row r="6797" spans="1:25">
      <c r="A6797" t="s">
        <v>6013</v>
      </c>
      <c r="B6797">
        <v>54</v>
      </c>
      <c r="C6797" t="s">
        <v>24</v>
      </c>
      <c r="D6797" t="s">
        <v>49</v>
      </c>
      <c r="E6797" s="6" t="s">
        <v>18867</v>
      </c>
      <c r="F6797" t="s">
        <v>37</v>
      </c>
      <c r="G6797">
        <v>2</v>
      </c>
      <c r="H6797">
        <v>1</v>
      </c>
      <c r="I6797">
        <v>46</v>
      </c>
      <c r="J6797">
        <v>0</v>
      </c>
      <c r="K6797">
        <v>175.18</v>
      </c>
      <c r="L6797" t="str">
        <f t="shared" si="636"/>
        <v/>
      </c>
      <c r="M6797">
        <v>2</v>
      </c>
      <c r="N6797" t="str">
        <f t="shared" si="637"/>
        <v/>
      </c>
      <c r="O6797">
        <v>2</v>
      </c>
      <c r="P6797" s="11">
        <v>0.5</v>
      </c>
      <c r="Q6797" s="11">
        <v>0</v>
      </c>
      <c r="R6797" s="12">
        <v>87.59</v>
      </c>
      <c r="S6797" t="s">
        <v>22</v>
      </c>
      <c r="T6797">
        <v>0</v>
      </c>
      <c r="U6797">
        <f t="shared" si="638"/>
        <v>5</v>
      </c>
      <c r="V6797">
        <f t="shared" si="639"/>
        <v>1</v>
      </c>
      <c r="W6797">
        <f t="shared" si="640"/>
        <v>3</v>
      </c>
      <c r="X6797" t="str">
        <f t="shared" si="641"/>
        <v>513</v>
      </c>
      <c r="Y6797" t="str">
        <f>IF(Table1[[#This Row],[RFM_Score]]="555","Champion", IF(AND(J6797&gt;=4,V6797&gt;=4),"Loyal", IF(U6797&lt;=2,"At Risk", IF(W6797&gt;=4,"Potential Loyalist","Others"))))</f>
        <v>Others</v>
      </c>
    </row>
    <row r="6798" spans="1:25">
      <c r="A6798" t="s">
        <v>7147</v>
      </c>
      <c r="B6798">
        <v>23</v>
      </c>
      <c r="C6798" t="s">
        <v>19</v>
      </c>
      <c r="D6798" t="s">
        <v>25</v>
      </c>
      <c r="E6798" s="6" t="s">
        <v>18868</v>
      </c>
      <c r="F6798" t="s">
        <v>26</v>
      </c>
      <c r="G6798">
        <v>3</v>
      </c>
      <c r="H6798">
        <v>2</v>
      </c>
      <c r="I6798">
        <v>46</v>
      </c>
      <c r="J6798">
        <v>1</v>
      </c>
      <c r="K6798">
        <v>175.15</v>
      </c>
      <c r="L6798" t="str">
        <f t="shared" si="636"/>
        <v/>
      </c>
      <c r="M6798">
        <v>2</v>
      </c>
      <c r="N6798" t="str">
        <f t="shared" si="637"/>
        <v/>
      </c>
      <c r="O6798">
        <v>57</v>
      </c>
      <c r="P6798" s="11">
        <v>0.66666666666666596</v>
      </c>
      <c r="Q6798" s="11">
        <v>2.1739130434782601E-2</v>
      </c>
      <c r="R6798" s="12">
        <v>87.575000000000003</v>
      </c>
      <c r="S6798" t="s">
        <v>22</v>
      </c>
      <c r="T6798">
        <v>0</v>
      </c>
      <c r="U6798">
        <f t="shared" si="638"/>
        <v>3</v>
      </c>
      <c r="V6798">
        <f t="shared" si="639"/>
        <v>1</v>
      </c>
      <c r="W6798">
        <f t="shared" si="640"/>
        <v>3</v>
      </c>
      <c r="X6798" t="str">
        <f t="shared" si="641"/>
        <v>313</v>
      </c>
      <c r="Y6798" t="str">
        <f>IF(Table1[[#This Row],[RFM_Score]]="555","Champion", IF(AND(J6798&gt;=4,V6798&gt;=4),"Loyal", IF(U6798&lt;=2,"At Risk", IF(W6798&gt;=4,"Potential Loyalist","Others"))))</f>
        <v>Others</v>
      </c>
    </row>
    <row r="6799" spans="1:25">
      <c r="A6799" t="s">
        <v>6968</v>
      </c>
      <c r="B6799">
        <v>45</v>
      </c>
      <c r="C6799" t="s">
        <v>19</v>
      </c>
      <c r="D6799" t="s">
        <v>29</v>
      </c>
      <c r="E6799" s="6" t="s">
        <v>18869</v>
      </c>
      <c r="F6799" t="s">
        <v>62</v>
      </c>
      <c r="G6799">
        <v>6</v>
      </c>
      <c r="H6799">
        <v>2</v>
      </c>
      <c r="I6799">
        <v>42</v>
      </c>
      <c r="J6799">
        <v>1</v>
      </c>
      <c r="K6799">
        <v>174.69</v>
      </c>
      <c r="L6799" t="str">
        <f t="shared" si="636"/>
        <v/>
      </c>
      <c r="M6799">
        <v>2</v>
      </c>
      <c r="N6799" t="str">
        <f t="shared" si="637"/>
        <v/>
      </c>
      <c r="O6799">
        <v>68</v>
      </c>
      <c r="P6799" s="11">
        <v>0.33333333333333298</v>
      </c>
      <c r="Q6799" s="11">
        <v>2.3809523809523801E-2</v>
      </c>
      <c r="R6799" s="12">
        <v>87.344999999999999</v>
      </c>
      <c r="S6799" t="s">
        <v>22</v>
      </c>
      <c r="T6799">
        <v>0</v>
      </c>
      <c r="U6799">
        <f t="shared" si="638"/>
        <v>3</v>
      </c>
      <c r="V6799">
        <f t="shared" si="639"/>
        <v>1</v>
      </c>
      <c r="W6799">
        <f t="shared" si="640"/>
        <v>3</v>
      </c>
      <c r="X6799" t="str">
        <f t="shared" si="641"/>
        <v>313</v>
      </c>
      <c r="Y6799" t="str">
        <f>IF(Table1[[#This Row],[RFM_Score]]="555","Champion", IF(AND(J6799&gt;=4,V6799&gt;=4),"Loyal", IF(U6799&lt;=2,"At Risk", IF(W6799&gt;=4,"Potential Loyalist","Others"))))</f>
        <v>Others</v>
      </c>
    </row>
    <row r="6800" spans="1:25">
      <c r="A6800" t="s">
        <v>7349</v>
      </c>
      <c r="B6800">
        <v>37</v>
      </c>
      <c r="C6800" t="s">
        <v>24</v>
      </c>
      <c r="D6800" t="s">
        <v>25</v>
      </c>
      <c r="E6800" s="6" t="s">
        <v>18870</v>
      </c>
      <c r="F6800" t="s">
        <v>37</v>
      </c>
      <c r="G6800">
        <v>1</v>
      </c>
      <c r="H6800">
        <v>0</v>
      </c>
      <c r="I6800">
        <v>41</v>
      </c>
      <c r="J6800">
        <v>2</v>
      </c>
      <c r="K6800">
        <v>174.68</v>
      </c>
      <c r="L6800" t="str">
        <f t="shared" si="636"/>
        <v/>
      </c>
      <c r="M6800">
        <v>2</v>
      </c>
      <c r="N6800" t="str">
        <f t="shared" si="637"/>
        <v/>
      </c>
      <c r="O6800">
        <v>9</v>
      </c>
      <c r="P6800" s="11">
        <v>0</v>
      </c>
      <c r="Q6800" s="11">
        <v>4.8780487804878002E-2</v>
      </c>
      <c r="R6800" s="12">
        <v>87.34</v>
      </c>
      <c r="S6800" t="s">
        <v>22</v>
      </c>
      <c r="T6800">
        <v>0</v>
      </c>
      <c r="U6800">
        <f t="shared" si="638"/>
        <v>5</v>
      </c>
      <c r="V6800">
        <f t="shared" si="639"/>
        <v>1</v>
      </c>
      <c r="W6800">
        <f t="shared" si="640"/>
        <v>3</v>
      </c>
      <c r="X6800" t="str">
        <f t="shared" si="641"/>
        <v>513</v>
      </c>
      <c r="Y6800" t="str">
        <f>IF(Table1[[#This Row],[RFM_Score]]="555","Champion", IF(AND(J6800&gt;=4,V6800&gt;=4),"Loyal", IF(U6800&lt;=2,"At Risk", IF(W6800&gt;=4,"Potential Loyalist","Others"))))</f>
        <v>Others</v>
      </c>
    </row>
    <row r="6801" spans="1:25">
      <c r="A6801" t="s">
        <v>9194</v>
      </c>
      <c r="B6801">
        <v>41</v>
      </c>
      <c r="C6801" t="s">
        <v>19</v>
      </c>
      <c r="D6801" t="s">
        <v>29</v>
      </c>
      <c r="E6801" s="6" t="s">
        <v>18871</v>
      </c>
      <c r="F6801" t="s">
        <v>37</v>
      </c>
      <c r="G6801">
        <v>7</v>
      </c>
      <c r="H6801">
        <v>1</v>
      </c>
      <c r="I6801">
        <v>50</v>
      </c>
      <c r="J6801">
        <v>5</v>
      </c>
      <c r="K6801">
        <v>174.55</v>
      </c>
      <c r="L6801" t="str">
        <f t="shared" si="636"/>
        <v/>
      </c>
      <c r="M6801">
        <v>2</v>
      </c>
      <c r="N6801" t="str">
        <f t="shared" si="637"/>
        <v/>
      </c>
      <c r="O6801">
        <v>67</v>
      </c>
      <c r="P6801" s="11">
        <v>0.14285714285714199</v>
      </c>
      <c r="Q6801" s="11">
        <v>0.1</v>
      </c>
      <c r="R6801" s="12">
        <v>87.275000000000006</v>
      </c>
      <c r="S6801" t="s">
        <v>22</v>
      </c>
      <c r="T6801">
        <v>1</v>
      </c>
      <c r="U6801">
        <f t="shared" si="638"/>
        <v>3</v>
      </c>
      <c r="V6801">
        <f t="shared" si="639"/>
        <v>1</v>
      </c>
      <c r="W6801">
        <f t="shared" si="640"/>
        <v>3</v>
      </c>
      <c r="X6801" t="str">
        <f t="shared" si="641"/>
        <v>313</v>
      </c>
      <c r="Y6801" t="str">
        <f>IF(Table1[[#This Row],[RFM_Score]]="555","Champion", IF(AND(J6801&gt;=4,V6801&gt;=4),"Loyal", IF(U6801&lt;=2,"At Risk", IF(W6801&gt;=4,"Potential Loyalist","Others"))))</f>
        <v>Others</v>
      </c>
    </row>
    <row r="6802" spans="1:25">
      <c r="A6802" t="s">
        <v>2610</v>
      </c>
      <c r="B6802">
        <v>34</v>
      </c>
      <c r="C6802" t="s">
        <v>19</v>
      </c>
      <c r="D6802" t="s">
        <v>25</v>
      </c>
      <c r="E6802" s="6" t="s">
        <v>18872</v>
      </c>
      <c r="F6802" t="s">
        <v>21</v>
      </c>
      <c r="G6802">
        <v>4</v>
      </c>
      <c r="H6802">
        <v>2</v>
      </c>
      <c r="I6802">
        <v>37</v>
      </c>
      <c r="J6802">
        <v>2</v>
      </c>
      <c r="K6802">
        <v>174.52</v>
      </c>
      <c r="L6802" t="str">
        <f t="shared" si="636"/>
        <v/>
      </c>
      <c r="M6802">
        <v>2</v>
      </c>
      <c r="N6802" t="str">
        <f t="shared" si="637"/>
        <v/>
      </c>
      <c r="O6802">
        <v>6</v>
      </c>
      <c r="P6802" s="11">
        <v>0.5</v>
      </c>
      <c r="Q6802" s="11">
        <v>5.4054054054054002E-2</v>
      </c>
      <c r="R6802" s="12">
        <v>87.26</v>
      </c>
      <c r="S6802" t="s">
        <v>22</v>
      </c>
      <c r="T6802">
        <v>0</v>
      </c>
      <c r="U6802">
        <f t="shared" si="638"/>
        <v>5</v>
      </c>
      <c r="V6802">
        <f t="shared" si="639"/>
        <v>1</v>
      </c>
      <c r="W6802">
        <f t="shared" si="640"/>
        <v>3</v>
      </c>
      <c r="X6802" t="str">
        <f t="shared" si="641"/>
        <v>513</v>
      </c>
      <c r="Y6802" t="str">
        <f>IF(Table1[[#This Row],[RFM_Score]]="555","Champion", IF(AND(J6802&gt;=4,V6802&gt;=4),"Loyal", IF(U6802&lt;=2,"At Risk", IF(W6802&gt;=4,"Potential Loyalist","Others"))))</f>
        <v>Others</v>
      </c>
    </row>
    <row r="6803" spans="1:25">
      <c r="A6803" t="s">
        <v>7119</v>
      </c>
      <c r="B6803">
        <v>25</v>
      </c>
      <c r="C6803" t="s">
        <v>24</v>
      </c>
      <c r="D6803" t="s">
        <v>25</v>
      </c>
      <c r="E6803" s="6" t="s">
        <v>18873</v>
      </c>
      <c r="F6803" t="s">
        <v>26</v>
      </c>
      <c r="G6803">
        <v>4</v>
      </c>
      <c r="H6803">
        <v>0</v>
      </c>
      <c r="I6803">
        <v>43</v>
      </c>
      <c r="J6803">
        <v>3</v>
      </c>
      <c r="K6803">
        <v>174.14</v>
      </c>
      <c r="L6803" t="str">
        <f t="shared" si="636"/>
        <v/>
      </c>
      <c r="M6803">
        <v>2</v>
      </c>
      <c r="N6803" t="str">
        <f t="shared" si="637"/>
        <v/>
      </c>
      <c r="O6803">
        <v>17</v>
      </c>
      <c r="P6803" s="11">
        <v>0</v>
      </c>
      <c r="Q6803" s="11">
        <v>6.9767441860465101E-2</v>
      </c>
      <c r="R6803" s="12">
        <v>87.07</v>
      </c>
      <c r="S6803" t="s">
        <v>22</v>
      </c>
      <c r="T6803">
        <v>0</v>
      </c>
      <c r="U6803">
        <f t="shared" si="638"/>
        <v>5</v>
      </c>
      <c r="V6803">
        <f t="shared" si="639"/>
        <v>1</v>
      </c>
      <c r="W6803">
        <f t="shared" si="640"/>
        <v>3</v>
      </c>
      <c r="X6803" t="str">
        <f t="shared" si="641"/>
        <v>513</v>
      </c>
      <c r="Y6803" t="str">
        <f>IF(Table1[[#This Row],[RFM_Score]]="555","Champion", IF(AND(J6803&gt;=4,V6803&gt;=4),"Loyal", IF(U6803&lt;=2,"At Risk", IF(W6803&gt;=4,"Potential Loyalist","Others"))))</f>
        <v>Others</v>
      </c>
    </row>
    <row r="6804" spans="1:25">
      <c r="A6804" t="s">
        <v>3800</v>
      </c>
      <c r="B6804">
        <v>44</v>
      </c>
      <c r="C6804" t="s">
        <v>24</v>
      </c>
      <c r="D6804" t="s">
        <v>20</v>
      </c>
      <c r="E6804" s="6" t="s">
        <v>18874</v>
      </c>
      <c r="F6804" t="s">
        <v>26</v>
      </c>
      <c r="G6804">
        <v>5</v>
      </c>
      <c r="H6804">
        <v>2</v>
      </c>
      <c r="I6804">
        <v>43</v>
      </c>
      <c r="J6804">
        <v>2</v>
      </c>
      <c r="K6804">
        <v>173.96</v>
      </c>
      <c r="L6804" t="str">
        <f t="shared" si="636"/>
        <v/>
      </c>
      <c r="M6804">
        <v>2</v>
      </c>
      <c r="N6804" t="str">
        <f t="shared" si="637"/>
        <v/>
      </c>
      <c r="O6804">
        <v>5</v>
      </c>
      <c r="P6804" s="11">
        <v>0.4</v>
      </c>
      <c r="Q6804" s="11">
        <v>4.6511627906976702E-2</v>
      </c>
      <c r="R6804" s="12">
        <v>86.98</v>
      </c>
      <c r="S6804" t="s">
        <v>22</v>
      </c>
      <c r="T6804">
        <v>0</v>
      </c>
      <c r="U6804">
        <f t="shared" si="638"/>
        <v>5</v>
      </c>
      <c r="V6804">
        <f t="shared" si="639"/>
        <v>1</v>
      </c>
      <c r="W6804">
        <f t="shared" si="640"/>
        <v>3</v>
      </c>
      <c r="X6804" t="str">
        <f t="shared" si="641"/>
        <v>513</v>
      </c>
      <c r="Y6804" t="str">
        <f>IF(Table1[[#This Row],[RFM_Score]]="555","Champion", IF(AND(J6804&gt;=4,V6804&gt;=4),"Loyal", IF(U6804&lt;=2,"At Risk", IF(W6804&gt;=4,"Potential Loyalist","Others"))))</f>
        <v>Others</v>
      </c>
    </row>
    <row r="6805" spans="1:25">
      <c r="A6805" t="s">
        <v>8950</v>
      </c>
      <c r="B6805">
        <v>38</v>
      </c>
      <c r="C6805" t="s">
        <v>19</v>
      </c>
      <c r="D6805" t="s">
        <v>25</v>
      </c>
      <c r="E6805" s="6" t="s">
        <v>18875</v>
      </c>
      <c r="F6805" t="s">
        <v>30</v>
      </c>
      <c r="G6805">
        <v>5</v>
      </c>
      <c r="H6805">
        <v>2</v>
      </c>
      <c r="I6805">
        <v>46</v>
      </c>
      <c r="J6805">
        <v>0</v>
      </c>
      <c r="K6805">
        <v>173.39</v>
      </c>
      <c r="L6805" t="str">
        <f t="shared" si="636"/>
        <v/>
      </c>
      <c r="M6805">
        <v>2</v>
      </c>
      <c r="N6805" t="str">
        <f t="shared" si="637"/>
        <v/>
      </c>
      <c r="O6805">
        <v>36</v>
      </c>
      <c r="P6805" s="11">
        <v>0.4</v>
      </c>
      <c r="Q6805" s="11">
        <v>0</v>
      </c>
      <c r="R6805" s="12">
        <v>86.694999999999993</v>
      </c>
      <c r="S6805" t="s">
        <v>22</v>
      </c>
      <c r="T6805">
        <v>0</v>
      </c>
      <c r="U6805">
        <f t="shared" si="638"/>
        <v>4</v>
      </c>
      <c r="V6805">
        <f t="shared" si="639"/>
        <v>1</v>
      </c>
      <c r="W6805">
        <f t="shared" si="640"/>
        <v>3</v>
      </c>
      <c r="X6805" t="str">
        <f t="shared" si="641"/>
        <v>413</v>
      </c>
      <c r="Y6805" t="str">
        <f>IF(Table1[[#This Row],[RFM_Score]]="555","Champion", IF(AND(J6805&gt;=4,V6805&gt;=4),"Loyal", IF(U6805&lt;=2,"At Risk", IF(W6805&gt;=4,"Potential Loyalist","Others"))))</f>
        <v>Others</v>
      </c>
    </row>
    <row r="6806" spans="1:25">
      <c r="A6806" t="s">
        <v>10903</v>
      </c>
      <c r="B6806">
        <v>37</v>
      </c>
      <c r="C6806" t="s">
        <v>24</v>
      </c>
      <c r="D6806" t="s">
        <v>25</v>
      </c>
      <c r="E6806" s="6" t="s">
        <v>18876</v>
      </c>
      <c r="F6806" t="s">
        <v>60</v>
      </c>
      <c r="G6806">
        <v>3</v>
      </c>
      <c r="H6806">
        <v>3</v>
      </c>
      <c r="I6806">
        <v>43</v>
      </c>
      <c r="J6806">
        <v>1</v>
      </c>
      <c r="K6806">
        <v>173.13</v>
      </c>
      <c r="L6806" t="str">
        <f t="shared" si="636"/>
        <v/>
      </c>
      <c r="M6806">
        <v>2</v>
      </c>
      <c r="N6806" t="str">
        <f t="shared" si="637"/>
        <v/>
      </c>
      <c r="O6806">
        <v>3</v>
      </c>
      <c r="P6806" s="11">
        <v>1</v>
      </c>
      <c r="Q6806" s="11">
        <v>2.3255813953488299E-2</v>
      </c>
      <c r="R6806" s="12">
        <v>86.564999999999998</v>
      </c>
      <c r="S6806" t="s">
        <v>22</v>
      </c>
      <c r="T6806">
        <v>0</v>
      </c>
      <c r="U6806">
        <f t="shared" si="638"/>
        <v>5</v>
      </c>
      <c r="V6806">
        <f t="shared" si="639"/>
        <v>1</v>
      </c>
      <c r="W6806">
        <f t="shared" si="640"/>
        <v>3</v>
      </c>
      <c r="X6806" t="str">
        <f t="shared" si="641"/>
        <v>513</v>
      </c>
      <c r="Y6806" t="str">
        <f>IF(Table1[[#This Row],[RFM_Score]]="555","Champion", IF(AND(J6806&gt;=4,V6806&gt;=4),"Loyal", IF(U6806&lt;=2,"At Risk", IF(W6806&gt;=4,"Potential Loyalist","Others"))))</f>
        <v>Others</v>
      </c>
    </row>
    <row r="6807" spans="1:25">
      <c r="A6807" t="s">
        <v>8254</v>
      </c>
      <c r="B6807">
        <v>18</v>
      </c>
      <c r="C6807" t="s">
        <v>24</v>
      </c>
      <c r="D6807" t="s">
        <v>41</v>
      </c>
      <c r="E6807" s="6" t="s">
        <v>18877</v>
      </c>
      <c r="F6807" t="s">
        <v>26</v>
      </c>
      <c r="G6807">
        <v>2</v>
      </c>
      <c r="H6807">
        <v>0</v>
      </c>
      <c r="I6807">
        <v>60</v>
      </c>
      <c r="J6807">
        <v>6</v>
      </c>
      <c r="K6807">
        <v>172.57</v>
      </c>
      <c r="L6807" t="str">
        <f t="shared" si="636"/>
        <v/>
      </c>
      <c r="M6807">
        <v>2</v>
      </c>
      <c r="N6807" t="str">
        <f t="shared" si="637"/>
        <v/>
      </c>
      <c r="O6807">
        <v>14</v>
      </c>
      <c r="P6807" s="11">
        <v>0</v>
      </c>
      <c r="Q6807" s="11">
        <v>0.1</v>
      </c>
      <c r="R6807" s="12">
        <v>86.284999999999997</v>
      </c>
      <c r="S6807" t="s">
        <v>22</v>
      </c>
      <c r="T6807">
        <v>0</v>
      </c>
      <c r="U6807">
        <f t="shared" si="638"/>
        <v>5</v>
      </c>
      <c r="V6807">
        <f t="shared" si="639"/>
        <v>1</v>
      </c>
      <c r="W6807">
        <f t="shared" si="640"/>
        <v>3</v>
      </c>
      <c r="X6807" t="str">
        <f t="shared" si="641"/>
        <v>513</v>
      </c>
      <c r="Y6807" t="str">
        <f>IF(Table1[[#This Row],[RFM_Score]]="555","Champion", IF(AND(J6807&gt;=4,V6807&gt;=4),"Loyal", IF(U6807&lt;=2,"At Risk", IF(W6807&gt;=4,"Potential Loyalist","Others"))))</f>
        <v>Others</v>
      </c>
    </row>
    <row r="6808" spans="1:25">
      <c r="A6808" t="s">
        <v>9496</v>
      </c>
      <c r="B6808">
        <v>32</v>
      </c>
      <c r="C6808" t="s">
        <v>19</v>
      </c>
      <c r="D6808" t="s">
        <v>25</v>
      </c>
      <c r="E6808" s="6" t="s">
        <v>18878</v>
      </c>
      <c r="F6808" t="s">
        <v>37</v>
      </c>
      <c r="G6808">
        <v>4</v>
      </c>
      <c r="H6808">
        <v>2</v>
      </c>
      <c r="I6808">
        <v>41</v>
      </c>
      <c r="J6808">
        <v>5</v>
      </c>
      <c r="K6808">
        <v>171.94</v>
      </c>
      <c r="L6808" t="str">
        <f t="shared" si="636"/>
        <v/>
      </c>
      <c r="M6808">
        <v>2</v>
      </c>
      <c r="N6808" t="str">
        <f t="shared" si="637"/>
        <v/>
      </c>
      <c r="O6808">
        <v>4</v>
      </c>
      <c r="P6808" s="11">
        <v>0.5</v>
      </c>
      <c r="Q6808" s="11">
        <v>0.12195121951219499</v>
      </c>
      <c r="R6808" s="12">
        <v>85.97</v>
      </c>
      <c r="S6808" t="s">
        <v>22</v>
      </c>
      <c r="T6808">
        <v>0</v>
      </c>
      <c r="U6808">
        <f t="shared" si="638"/>
        <v>5</v>
      </c>
      <c r="V6808">
        <f t="shared" si="639"/>
        <v>1</v>
      </c>
      <c r="W6808">
        <f t="shared" si="640"/>
        <v>3</v>
      </c>
      <c r="X6808" t="str">
        <f t="shared" si="641"/>
        <v>513</v>
      </c>
      <c r="Y6808" t="str">
        <f>IF(Table1[[#This Row],[RFM_Score]]="555","Champion", IF(AND(J6808&gt;=4,V6808&gt;=4),"Loyal", IF(U6808&lt;=2,"At Risk", IF(W6808&gt;=4,"Potential Loyalist","Others"))))</f>
        <v>Others</v>
      </c>
    </row>
    <row r="6809" spans="1:25">
      <c r="A6809" t="s">
        <v>448</v>
      </c>
      <c r="B6809">
        <v>21</v>
      </c>
      <c r="C6809" t="s">
        <v>24</v>
      </c>
      <c r="D6809" t="s">
        <v>25</v>
      </c>
      <c r="E6809" s="6" t="s">
        <v>18879</v>
      </c>
      <c r="F6809" t="s">
        <v>37</v>
      </c>
      <c r="G6809">
        <v>2</v>
      </c>
      <c r="H6809">
        <v>1</v>
      </c>
      <c r="I6809">
        <v>44</v>
      </c>
      <c r="J6809">
        <v>2</v>
      </c>
      <c r="K6809">
        <v>171.85</v>
      </c>
      <c r="L6809" t="str">
        <f t="shared" si="636"/>
        <v/>
      </c>
      <c r="M6809">
        <v>2</v>
      </c>
      <c r="N6809" t="str">
        <f t="shared" si="637"/>
        <v/>
      </c>
      <c r="O6809">
        <v>21</v>
      </c>
      <c r="P6809" s="11">
        <v>0.5</v>
      </c>
      <c r="Q6809" s="11">
        <v>4.54545454545454E-2</v>
      </c>
      <c r="R6809" s="12">
        <v>85.924999999999997</v>
      </c>
      <c r="S6809" t="s">
        <v>22</v>
      </c>
      <c r="T6809">
        <v>0</v>
      </c>
      <c r="U6809">
        <f t="shared" si="638"/>
        <v>4</v>
      </c>
      <c r="V6809">
        <f t="shared" si="639"/>
        <v>1</v>
      </c>
      <c r="W6809">
        <f t="shared" si="640"/>
        <v>3</v>
      </c>
      <c r="X6809" t="str">
        <f t="shared" si="641"/>
        <v>413</v>
      </c>
      <c r="Y6809" t="str">
        <f>IF(Table1[[#This Row],[RFM_Score]]="555","Champion", IF(AND(J6809&gt;=4,V6809&gt;=4),"Loyal", IF(U6809&lt;=2,"At Risk", IF(W6809&gt;=4,"Potential Loyalist","Others"))))</f>
        <v>Others</v>
      </c>
    </row>
    <row r="6810" spans="1:25">
      <c r="A6810" t="s">
        <v>3230</v>
      </c>
      <c r="B6810">
        <v>27</v>
      </c>
      <c r="C6810" t="s">
        <v>19</v>
      </c>
      <c r="D6810" t="s">
        <v>25</v>
      </c>
      <c r="E6810" s="6" t="s">
        <v>18880</v>
      </c>
      <c r="F6810" t="s">
        <v>60</v>
      </c>
      <c r="G6810">
        <v>4</v>
      </c>
      <c r="H6810">
        <v>2</v>
      </c>
      <c r="I6810">
        <v>57</v>
      </c>
      <c r="J6810">
        <v>4</v>
      </c>
      <c r="K6810">
        <v>171.53</v>
      </c>
      <c r="L6810" t="str">
        <f t="shared" si="636"/>
        <v/>
      </c>
      <c r="M6810">
        <v>2</v>
      </c>
      <c r="N6810" t="str">
        <f t="shared" si="637"/>
        <v/>
      </c>
      <c r="O6810">
        <v>18</v>
      </c>
      <c r="P6810" s="11">
        <v>0.5</v>
      </c>
      <c r="Q6810" s="11">
        <v>7.0175438596491196E-2</v>
      </c>
      <c r="R6810" s="12">
        <v>85.765000000000001</v>
      </c>
      <c r="S6810" t="s">
        <v>22</v>
      </c>
      <c r="T6810">
        <v>0</v>
      </c>
      <c r="U6810">
        <f t="shared" si="638"/>
        <v>5</v>
      </c>
      <c r="V6810">
        <f t="shared" si="639"/>
        <v>1</v>
      </c>
      <c r="W6810">
        <f t="shared" si="640"/>
        <v>3</v>
      </c>
      <c r="X6810" t="str">
        <f t="shared" si="641"/>
        <v>513</v>
      </c>
      <c r="Y6810" t="str">
        <f>IF(Table1[[#This Row],[RFM_Score]]="555","Champion", IF(AND(J6810&gt;=4,V6810&gt;=4),"Loyal", IF(U6810&lt;=2,"At Risk", IF(W6810&gt;=4,"Potential Loyalist","Others"))))</f>
        <v>Others</v>
      </c>
    </row>
    <row r="6811" spans="1:25">
      <c r="A6811" t="s">
        <v>3578</v>
      </c>
      <c r="B6811">
        <v>52</v>
      </c>
      <c r="C6811" t="s">
        <v>24</v>
      </c>
      <c r="D6811" t="s">
        <v>49</v>
      </c>
      <c r="E6811" s="6" t="s">
        <v>18881</v>
      </c>
      <c r="F6811" t="s">
        <v>30</v>
      </c>
      <c r="G6811">
        <v>3</v>
      </c>
      <c r="H6811">
        <v>1</v>
      </c>
      <c r="I6811">
        <v>43</v>
      </c>
      <c r="J6811">
        <v>4</v>
      </c>
      <c r="K6811">
        <v>171.29</v>
      </c>
      <c r="L6811" t="str">
        <f t="shared" si="636"/>
        <v/>
      </c>
      <c r="M6811">
        <v>2</v>
      </c>
      <c r="N6811" t="str">
        <f t="shared" si="637"/>
        <v/>
      </c>
      <c r="O6811">
        <v>41</v>
      </c>
      <c r="P6811" s="11">
        <v>0.33333333333333298</v>
      </c>
      <c r="Q6811" s="11">
        <v>9.3023255813953404E-2</v>
      </c>
      <c r="R6811" s="12">
        <v>85.644999999999996</v>
      </c>
      <c r="S6811" t="s">
        <v>22</v>
      </c>
      <c r="T6811">
        <v>0</v>
      </c>
      <c r="U6811">
        <f t="shared" si="638"/>
        <v>3</v>
      </c>
      <c r="V6811">
        <f t="shared" si="639"/>
        <v>1</v>
      </c>
      <c r="W6811">
        <f t="shared" si="640"/>
        <v>3</v>
      </c>
      <c r="X6811" t="str">
        <f t="shared" si="641"/>
        <v>313</v>
      </c>
      <c r="Y6811" t="str">
        <f>IF(Table1[[#This Row],[RFM_Score]]="555","Champion", IF(AND(J6811&gt;=4,V6811&gt;=4),"Loyal", IF(U6811&lt;=2,"At Risk", IF(W6811&gt;=4,"Potential Loyalist","Others"))))</f>
        <v>Others</v>
      </c>
    </row>
    <row r="6812" spans="1:25">
      <c r="A6812" t="s">
        <v>6210</v>
      </c>
      <c r="B6812">
        <v>19</v>
      </c>
      <c r="C6812" t="s">
        <v>19</v>
      </c>
      <c r="D6812" t="s">
        <v>20</v>
      </c>
      <c r="E6812" s="6" t="s">
        <v>18882</v>
      </c>
      <c r="F6812" t="s">
        <v>26</v>
      </c>
      <c r="G6812">
        <v>3</v>
      </c>
      <c r="H6812">
        <v>2</v>
      </c>
      <c r="I6812">
        <v>46</v>
      </c>
      <c r="J6812">
        <v>5</v>
      </c>
      <c r="K6812">
        <v>171.29</v>
      </c>
      <c r="L6812" t="str">
        <f t="shared" si="636"/>
        <v/>
      </c>
      <c r="M6812">
        <v>2</v>
      </c>
      <c r="N6812" t="str">
        <f t="shared" si="637"/>
        <v/>
      </c>
      <c r="O6812">
        <v>0</v>
      </c>
      <c r="P6812" s="11">
        <v>0.66666666666666596</v>
      </c>
      <c r="Q6812" s="11">
        <v>0.108695652173913</v>
      </c>
      <c r="R6812" s="12">
        <v>85.644999999999996</v>
      </c>
      <c r="S6812" t="s">
        <v>22</v>
      </c>
      <c r="T6812">
        <v>0</v>
      </c>
      <c r="U6812">
        <f t="shared" si="638"/>
        <v>5</v>
      </c>
      <c r="V6812">
        <f t="shared" si="639"/>
        <v>1</v>
      </c>
      <c r="W6812">
        <f t="shared" si="640"/>
        <v>3</v>
      </c>
      <c r="X6812" t="str">
        <f t="shared" si="641"/>
        <v>513</v>
      </c>
      <c r="Y6812" t="str">
        <f>IF(Table1[[#This Row],[RFM_Score]]="555","Champion", IF(AND(J6812&gt;=4,V6812&gt;=4),"Loyal", IF(U6812&lt;=2,"At Risk", IF(W6812&gt;=4,"Potential Loyalist","Others"))))</f>
        <v>Others</v>
      </c>
    </row>
    <row r="6813" spans="1:25">
      <c r="A6813" t="s">
        <v>4649</v>
      </c>
      <c r="B6813">
        <v>52</v>
      </c>
      <c r="C6813" t="s">
        <v>19</v>
      </c>
      <c r="D6813" t="s">
        <v>25</v>
      </c>
      <c r="E6813" s="6" t="s">
        <v>18883</v>
      </c>
      <c r="F6813" t="s">
        <v>60</v>
      </c>
      <c r="G6813">
        <v>2</v>
      </c>
      <c r="H6813">
        <v>0</v>
      </c>
      <c r="I6813">
        <v>51</v>
      </c>
      <c r="J6813">
        <v>4</v>
      </c>
      <c r="K6813">
        <v>171.16</v>
      </c>
      <c r="L6813" t="str">
        <f t="shared" si="636"/>
        <v/>
      </c>
      <c r="M6813">
        <v>2</v>
      </c>
      <c r="N6813" t="str">
        <f t="shared" si="637"/>
        <v/>
      </c>
      <c r="O6813">
        <v>13</v>
      </c>
      <c r="P6813" s="11">
        <v>0</v>
      </c>
      <c r="Q6813" s="11">
        <v>7.8431372549019607E-2</v>
      </c>
      <c r="R6813" s="12">
        <v>85.58</v>
      </c>
      <c r="S6813" t="s">
        <v>22</v>
      </c>
      <c r="T6813">
        <v>0</v>
      </c>
      <c r="U6813">
        <f t="shared" si="638"/>
        <v>5</v>
      </c>
      <c r="V6813">
        <f t="shared" si="639"/>
        <v>1</v>
      </c>
      <c r="W6813">
        <f t="shared" si="640"/>
        <v>3</v>
      </c>
      <c r="X6813" t="str">
        <f t="shared" si="641"/>
        <v>513</v>
      </c>
      <c r="Y6813" t="str">
        <f>IF(Table1[[#This Row],[RFM_Score]]="555","Champion", IF(AND(J6813&gt;=4,V6813&gt;=4),"Loyal", IF(U6813&lt;=2,"At Risk", IF(W6813&gt;=4,"Potential Loyalist","Others"))))</f>
        <v>Others</v>
      </c>
    </row>
    <row r="6814" spans="1:25">
      <c r="A6814" t="s">
        <v>10513</v>
      </c>
      <c r="B6814">
        <v>23</v>
      </c>
      <c r="C6814" t="s">
        <v>19</v>
      </c>
      <c r="D6814" t="s">
        <v>29</v>
      </c>
      <c r="E6814" s="6" t="s">
        <v>18884</v>
      </c>
      <c r="F6814" t="s">
        <v>26</v>
      </c>
      <c r="G6814">
        <v>3</v>
      </c>
      <c r="H6814">
        <v>1</v>
      </c>
      <c r="I6814">
        <v>45</v>
      </c>
      <c r="J6814">
        <v>5</v>
      </c>
      <c r="K6814">
        <v>170.27</v>
      </c>
      <c r="L6814" t="str">
        <f t="shared" si="636"/>
        <v/>
      </c>
      <c r="M6814">
        <v>2</v>
      </c>
      <c r="N6814" t="str">
        <f t="shared" si="637"/>
        <v/>
      </c>
      <c r="O6814">
        <v>0</v>
      </c>
      <c r="P6814" s="11">
        <v>0.33333333333333298</v>
      </c>
      <c r="Q6814" s="11">
        <v>0.11111111111111099</v>
      </c>
      <c r="R6814" s="12">
        <v>85.135000000000005</v>
      </c>
      <c r="S6814" t="s">
        <v>22</v>
      </c>
      <c r="T6814">
        <v>0</v>
      </c>
      <c r="U6814">
        <f t="shared" si="638"/>
        <v>5</v>
      </c>
      <c r="V6814">
        <f t="shared" si="639"/>
        <v>1</v>
      </c>
      <c r="W6814">
        <f t="shared" si="640"/>
        <v>3</v>
      </c>
      <c r="X6814" t="str">
        <f t="shared" si="641"/>
        <v>513</v>
      </c>
      <c r="Y6814" t="str">
        <f>IF(Table1[[#This Row],[RFM_Score]]="555","Champion", IF(AND(J6814&gt;=4,V6814&gt;=4),"Loyal", IF(U6814&lt;=2,"At Risk", IF(W6814&gt;=4,"Potential Loyalist","Others"))))</f>
        <v>Others</v>
      </c>
    </row>
    <row r="6815" spans="1:25">
      <c r="A6815" t="s">
        <v>9892</v>
      </c>
      <c r="B6815">
        <v>42</v>
      </c>
      <c r="C6815" t="s">
        <v>24</v>
      </c>
      <c r="D6815" t="s">
        <v>41</v>
      </c>
      <c r="E6815" s="6" t="s">
        <v>18885</v>
      </c>
      <c r="F6815" t="s">
        <v>62</v>
      </c>
      <c r="G6815">
        <v>5</v>
      </c>
      <c r="H6815">
        <v>1</v>
      </c>
      <c r="I6815">
        <v>58</v>
      </c>
      <c r="J6815">
        <v>4</v>
      </c>
      <c r="K6815">
        <v>169.88</v>
      </c>
      <c r="L6815" t="str">
        <f t="shared" si="636"/>
        <v/>
      </c>
      <c r="M6815">
        <v>2</v>
      </c>
      <c r="N6815" t="str">
        <f t="shared" si="637"/>
        <v/>
      </c>
      <c r="O6815">
        <v>52</v>
      </c>
      <c r="P6815" s="11">
        <v>0.2</v>
      </c>
      <c r="Q6815" s="11">
        <v>6.8965517241379296E-2</v>
      </c>
      <c r="R6815" s="12">
        <v>84.94</v>
      </c>
      <c r="S6815" t="s">
        <v>22</v>
      </c>
      <c r="T6815">
        <v>0</v>
      </c>
      <c r="U6815">
        <f t="shared" si="638"/>
        <v>3</v>
      </c>
      <c r="V6815">
        <f t="shared" si="639"/>
        <v>1</v>
      </c>
      <c r="W6815">
        <f t="shared" si="640"/>
        <v>3</v>
      </c>
      <c r="X6815" t="str">
        <f t="shared" si="641"/>
        <v>313</v>
      </c>
      <c r="Y6815" t="str">
        <f>IF(Table1[[#This Row],[RFM_Score]]="555","Champion", IF(AND(J6815&gt;=4,V6815&gt;=4),"Loyal", IF(U6815&lt;=2,"At Risk", IF(W6815&gt;=4,"Potential Loyalist","Others"))))</f>
        <v>Others</v>
      </c>
    </row>
    <row r="6816" spans="1:25">
      <c r="A6816" t="s">
        <v>11432</v>
      </c>
      <c r="B6816">
        <v>26</v>
      </c>
      <c r="C6816" t="s">
        <v>19</v>
      </c>
      <c r="D6816" t="s">
        <v>20</v>
      </c>
      <c r="E6816" s="6" t="s">
        <v>18886</v>
      </c>
      <c r="F6816" t="s">
        <v>62</v>
      </c>
      <c r="G6816">
        <v>5</v>
      </c>
      <c r="H6816">
        <v>2</v>
      </c>
      <c r="I6816">
        <v>48</v>
      </c>
      <c r="J6816">
        <v>2</v>
      </c>
      <c r="K6816">
        <v>169.76</v>
      </c>
      <c r="L6816" t="str">
        <f t="shared" si="636"/>
        <v/>
      </c>
      <c r="M6816">
        <v>2</v>
      </c>
      <c r="N6816" t="str">
        <f t="shared" si="637"/>
        <v/>
      </c>
      <c r="O6816">
        <v>17</v>
      </c>
      <c r="P6816" s="11">
        <v>0.4</v>
      </c>
      <c r="Q6816" s="11">
        <v>4.1666666666666602E-2</v>
      </c>
      <c r="R6816" s="12">
        <v>84.88</v>
      </c>
      <c r="S6816" t="s">
        <v>22</v>
      </c>
      <c r="T6816">
        <v>1</v>
      </c>
      <c r="U6816">
        <f t="shared" si="638"/>
        <v>5</v>
      </c>
      <c r="V6816">
        <f t="shared" si="639"/>
        <v>1</v>
      </c>
      <c r="W6816">
        <f t="shared" si="640"/>
        <v>3</v>
      </c>
      <c r="X6816" t="str">
        <f t="shared" si="641"/>
        <v>513</v>
      </c>
      <c r="Y6816" t="str">
        <f>IF(Table1[[#This Row],[RFM_Score]]="555","Champion", IF(AND(J6816&gt;=4,V6816&gt;=4),"Loyal", IF(U6816&lt;=2,"At Risk", IF(W6816&gt;=4,"Potential Loyalist","Others"))))</f>
        <v>Others</v>
      </c>
    </row>
    <row r="6817" spans="1:25">
      <c r="A6817" t="s">
        <v>9358</v>
      </c>
      <c r="B6817">
        <v>30</v>
      </c>
      <c r="C6817" t="s">
        <v>19</v>
      </c>
      <c r="D6817" t="s">
        <v>29</v>
      </c>
      <c r="E6817" s="6" t="s">
        <v>18887</v>
      </c>
      <c r="F6817" t="s">
        <v>21</v>
      </c>
      <c r="G6817">
        <v>4</v>
      </c>
      <c r="H6817">
        <v>1</v>
      </c>
      <c r="I6817">
        <v>43</v>
      </c>
      <c r="J6817">
        <v>2</v>
      </c>
      <c r="K6817">
        <v>169.66</v>
      </c>
      <c r="L6817" t="str">
        <f t="shared" si="636"/>
        <v/>
      </c>
      <c r="M6817">
        <v>2</v>
      </c>
      <c r="N6817" t="str">
        <f t="shared" si="637"/>
        <v/>
      </c>
      <c r="O6817">
        <v>111</v>
      </c>
      <c r="P6817" s="11">
        <v>0.25</v>
      </c>
      <c r="Q6817" s="11">
        <v>4.6511627906976702E-2</v>
      </c>
      <c r="R6817" s="12">
        <v>84.83</v>
      </c>
      <c r="S6817" t="s">
        <v>22</v>
      </c>
      <c r="T6817">
        <v>1</v>
      </c>
      <c r="U6817">
        <f t="shared" si="638"/>
        <v>1</v>
      </c>
      <c r="V6817">
        <f t="shared" si="639"/>
        <v>1</v>
      </c>
      <c r="W6817">
        <f t="shared" si="640"/>
        <v>3</v>
      </c>
      <c r="X6817" t="str">
        <f t="shared" si="641"/>
        <v>113</v>
      </c>
      <c r="Y6817" t="str">
        <f>IF(Table1[[#This Row],[RFM_Score]]="555","Champion", IF(AND(J6817&gt;=4,V6817&gt;=4),"Loyal", IF(U6817&lt;=2,"At Risk", IF(W6817&gt;=4,"Potential Loyalist","Others"))))</f>
        <v>At Risk</v>
      </c>
    </row>
    <row r="6818" spans="1:25">
      <c r="A6818" t="s">
        <v>1773</v>
      </c>
      <c r="B6818">
        <v>22</v>
      </c>
      <c r="C6818" t="s">
        <v>24</v>
      </c>
      <c r="D6818" t="s">
        <v>41</v>
      </c>
      <c r="E6818" s="6" t="s">
        <v>18888</v>
      </c>
      <c r="F6818" t="s">
        <v>37</v>
      </c>
      <c r="G6818">
        <v>2</v>
      </c>
      <c r="H6818">
        <v>1</v>
      </c>
      <c r="I6818">
        <v>35</v>
      </c>
      <c r="J6818">
        <v>3</v>
      </c>
      <c r="K6818">
        <v>169.61</v>
      </c>
      <c r="L6818" t="str">
        <f t="shared" si="636"/>
        <v/>
      </c>
      <c r="M6818">
        <v>2</v>
      </c>
      <c r="N6818" t="str">
        <f t="shared" si="637"/>
        <v/>
      </c>
      <c r="O6818">
        <v>16</v>
      </c>
      <c r="P6818" s="11">
        <v>0.5</v>
      </c>
      <c r="Q6818" s="11">
        <v>8.5714285714285701E-2</v>
      </c>
      <c r="R6818" s="12">
        <v>84.805000000000007</v>
      </c>
      <c r="S6818" t="s">
        <v>22</v>
      </c>
      <c r="T6818">
        <v>0</v>
      </c>
      <c r="U6818">
        <f t="shared" si="638"/>
        <v>5</v>
      </c>
      <c r="V6818">
        <f t="shared" si="639"/>
        <v>1</v>
      </c>
      <c r="W6818">
        <f t="shared" si="640"/>
        <v>3</v>
      </c>
      <c r="X6818" t="str">
        <f t="shared" si="641"/>
        <v>513</v>
      </c>
      <c r="Y6818" t="str">
        <f>IF(Table1[[#This Row],[RFM_Score]]="555","Champion", IF(AND(J6818&gt;=4,V6818&gt;=4),"Loyal", IF(U6818&lt;=2,"At Risk", IF(W6818&gt;=4,"Potential Loyalist","Others"))))</f>
        <v>Others</v>
      </c>
    </row>
    <row r="6819" spans="1:25">
      <c r="A6819" t="s">
        <v>163</v>
      </c>
      <c r="B6819">
        <v>23</v>
      </c>
      <c r="C6819" t="s">
        <v>19</v>
      </c>
      <c r="D6819" t="s">
        <v>25</v>
      </c>
      <c r="E6819" s="6" t="s">
        <v>18889</v>
      </c>
      <c r="F6819" t="s">
        <v>21</v>
      </c>
      <c r="G6819">
        <v>5</v>
      </c>
      <c r="H6819">
        <v>1</v>
      </c>
      <c r="I6819">
        <v>56</v>
      </c>
      <c r="J6819">
        <v>2</v>
      </c>
      <c r="K6819">
        <v>169.52</v>
      </c>
      <c r="L6819" t="str">
        <f t="shared" si="636"/>
        <v/>
      </c>
      <c r="M6819">
        <v>2</v>
      </c>
      <c r="N6819" t="str">
        <f t="shared" si="637"/>
        <v/>
      </c>
      <c r="O6819">
        <v>2</v>
      </c>
      <c r="P6819" s="11">
        <v>0.2</v>
      </c>
      <c r="Q6819" s="11">
        <v>3.5714285714285698E-2</v>
      </c>
      <c r="R6819" s="12">
        <v>84.76</v>
      </c>
      <c r="S6819" t="s">
        <v>22</v>
      </c>
      <c r="T6819">
        <v>0</v>
      </c>
      <c r="U6819">
        <f t="shared" si="638"/>
        <v>5</v>
      </c>
      <c r="V6819">
        <f t="shared" si="639"/>
        <v>1</v>
      </c>
      <c r="W6819">
        <f t="shared" si="640"/>
        <v>3</v>
      </c>
      <c r="X6819" t="str">
        <f t="shared" si="641"/>
        <v>513</v>
      </c>
      <c r="Y6819" t="str">
        <f>IF(Table1[[#This Row],[RFM_Score]]="555","Champion", IF(AND(J6819&gt;=4,V6819&gt;=4),"Loyal", IF(U6819&lt;=2,"At Risk", IF(W6819&gt;=4,"Potential Loyalist","Others"))))</f>
        <v>Others</v>
      </c>
    </row>
    <row r="6820" spans="1:25">
      <c r="A6820" t="s">
        <v>1919</v>
      </c>
      <c r="B6820">
        <v>20</v>
      </c>
      <c r="C6820" t="s">
        <v>24</v>
      </c>
      <c r="D6820" t="s">
        <v>25</v>
      </c>
      <c r="E6820" s="6" t="s">
        <v>18890</v>
      </c>
      <c r="F6820" t="s">
        <v>21</v>
      </c>
      <c r="G6820">
        <v>4</v>
      </c>
      <c r="H6820">
        <v>2</v>
      </c>
      <c r="I6820">
        <v>62</v>
      </c>
      <c r="J6820">
        <v>2</v>
      </c>
      <c r="K6820">
        <v>169.42</v>
      </c>
      <c r="L6820" t="str">
        <f t="shared" si="636"/>
        <v/>
      </c>
      <c r="M6820">
        <v>2</v>
      </c>
      <c r="N6820" t="str">
        <f t="shared" si="637"/>
        <v/>
      </c>
      <c r="O6820">
        <v>75</v>
      </c>
      <c r="P6820" s="11">
        <v>0.5</v>
      </c>
      <c r="Q6820" s="11">
        <v>3.2258064516128997E-2</v>
      </c>
      <c r="R6820" s="12">
        <v>84.71</v>
      </c>
      <c r="S6820" t="s">
        <v>22</v>
      </c>
      <c r="T6820">
        <v>0</v>
      </c>
      <c r="U6820">
        <f t="shared" si="638"/>
        <v>2</v>
      </c>
      <c r="V6820">
        <f t="shared" si="639"/>
        <v>1</v>
      </c>
      <c r="W6820">
        <f t="shared" si="640"/>
        <v>3</v>
      </c>
      <c r="X6820" t="str">
        <f t="shared" si="641"/>
        <v>213</v>
      </c>
      <c r="Y6820" t="str">
        <f>IF(Table1[[#This Row],[RFM_Score]]="555","Champion", IF(AND(J6820&gt;=4,V6820&gt;=4),"Loyal", IF(U6820&lt;=2,"At Risk", IF(W6820&gt;=4,"Potential Loyalist","Others"))))</f>
        <v>At Risk</v>
      </c>
    </row>
    <row r="6821" spans="1:25">
      <c r="A6821" t="s">
        <v>9910</v>
      </c>
      <c r="B6821">
        <v>51</v>
      </c>
      <c r="C6821" t="s">
        <v>19</v>
      </c>
      <c r="D6821" t="s">
        <v>25</v>
      </c>
      <c r="E6821" s="6" t="s">
        <v>18891</v>
      </c>
      <c r="F6821" t="s">
        <v>60</v>
      </c>
      <c r="G6821">
        <v>4</v>
      </c>
      <c r="H6821">
        <v>2</v>
      </c>
      <c r="I6821">
        <v>54</v>
      </c>
      <c r="J6821">
        <v>3</v>
      </c>
      <c r="K6821">
        <v>169.13</v>
      </c>
      <c r="L6821" t="str">
        <f t="shared" si="636"/>
        <v/>
      </c>
      <c r="M6821">
        <v>2</v>
      </c>
      <c r="N6821" t="str">
        <f t="shared" si="637"/>
        <v/>
      </c>
      <c r="O6821">
        <v>14</v>
      </c>
      <c r="P6821" s="11">
        <v>0.5</v>
      </c>
      <c r="Q6821" s="11">
        <v>5.5555555555555497E-2</v>
      </c>
      <c r="R6821" s="12">
        <v>84.564999999999998</v>
      </c>
      <c r="S6821" t="s">
        <v>22</v>
      </c>
      <c r="T6821">
        <v>0</v>
      </c>
      <c r="U6821">
        <f t="shared" si="638"/>
        <v>5</v>
      </c>
      <c r="V6821">
        <f t="shared" si="639"/>
        <v>1</v>
      </c>
      <c r="W6821">
        <f t="shared" si="640"/>
        <v>3</v>
      </c>
      <c r="X6821" t="str">
        <f t="shared" si="641"/>
        <v>513</v>
      </c>
      <c r="Y6821" t="str">
        <f>IF(Table1[[#This Row],[RFM_Score]]="555","Champion", IF(AND(J6821&gt;=4,V6821&gt;=4),"Loyal", IF(U6821&lt;=2,"At Risk", IF(W6821&gt;=4,"Potential Loyalist","Others"))))</f>
        <v>Others</v>
      </c>
    </row>
    <row r="6822" spans="1:25">
      <c r="A6822" t="s">
        <v>8071</v>
      </c>
      <c r="B6822">
        <v>31</v>
      </c>
      <c r="C6822" t="s">
        <v>24</v>
      </c>
      <c r="D6822" t="s">
        <v>29</v>
      </c>
      <c r="E6822" s="6" t="s">
        <v>18892</v>
      </c>
      <c r="F6822" t="s">
        <v>30</v>
      </c>
      <c r="G6822">
        <v>7</v>
      </c>
      <c r="H6822">
        <v>1</v>
      </c>
      <c r="I6822">
        <v>66</v>
      </c>
      <c r="J6822">
        <v>3</v>
      </c>
      <c r="K6822">
        <v>168.92</v>
      </c>
      <c r="L6822" t="str">
        <f t="shared" si="636"/>
        <v/>
      </c>
      <c r="M6822">
        <v>2</v>
      </c>
      <c r="N6822" t="str">
        <f t="shared" si="637"/>
        <v/>
      </c>
      <c r="O6822">
        <v>31</v>
      </c>
      <c r="P6822" s="11">
        <v>0.14285714285714199</v>
      </c>
      <c r="Q6822" s="11">
        <v>4.54545454545454E-2</v>
      </c>
      <c r="R6822" s="12">
        <v>84.46</v>
      </c>
      <c r="S6822" t="s">
        <v>22</v>
      </c>
      <c r="T6822">
        <v>0</v>
      </c>
      <c r="U6822">
        <f t="shared" si="638"/>
        <v>4</v>
      </c>
      <c r="V6822">
        <f t="shared" si="639"/>
        <v>1</v>
      </c>
      <c r="W6822">
        <f t="shared" si="640"/>
        <v>3</v>
      </c>
      <c r="X6822" t="str">
        <f t="shared" si="641"/>
        <v>413</v>
      </c>
      <c r="Y6822" t="str">
        <f>IF(Table1[[#This Row],[RFM_Score]]="555","Champion", IF(AND(J6822&gt;=4,V6822&gt;=4),"Loyal", IF(U6822&lt;=2,"At Risk", IF(W6822&gt;=4,"Potential Loyalist","Others"))))</f>
        <v>Others</v>
      </c>
    </row>
    <row r="6823" spans="1:25">
      <c r="A6823" t="s">
        <v>1929</v>
      </c>
      <c r="B6823">
        <v>29</v>
      </c>
      <c r="C6823" t="s">
        <v>19</v>
      </c>
      <c r="D6823" t="s">
        <v>25</v>
      </c>
      <c r="E6823" s="6" t="s">
        <v>18893</v>
      </c>
      <c r="F6823" t="s">
        <v>26</v>
      </c>
      <c r="G6823">
        <v>1</v>
      </c>
      <c r="H6823">
        <v>1</v>
      </c>
      <c r="I6823">
        <v>53</v>
      </c>
      <c r="J6823">
        <v>4</v>
      </c>
      <c r="K6823">
        <v>168.13</v>
      </c>
      <c r="L6823" t="str">
        <f t="shared" si="636"/>
        <v/>
      </c>
      <c r="M6823">
        <v>2</v>
      </c>
      <c r="N6823" t="str">
        <f t="shared" si="637"/>
        <v/>
      </c>
      <c r="O6823">
        <v>11</v>
      </c>
      <c r="P6823" s="11">
        <v>1</v>
      </c>
      <c r="Q6823" s="11">
        <v>7.5471698113207503E-2</v>
      </c>
      <c r="R6823" s="12">
        <v>84.064999999999998</v>
      </c>
      <c r="S6823" t="s">
        <v>22</v>
      </c>
      <c r="T6823">
        <v>0</v>
      </c>
      <c r="U6823">
        <f t="shared" si="638"/>
        <v>5</v>
      </c>
      <c r="V6823">
        <f t="shared" si="639"/>
        <v>1</v>
      </c>
      <c r="W6823">
        <f t="shared" si="640"/>
        <v>3</v>
      </c>
      <c r="X6823" t="str">
        <f t="shared" si="641"/>
        <v>513</v>
      </c>
      <c r="Y6823" t="str">
        <f>IF(Table1[[#This Row],[RFM_Score]]="555","Champion", IF(AND(J6823&gt;=4,V6823&gt;=4),"Loyal", IF(U6823&lt;=2,"At Risk", IF(W6823&gt;=4,"Potential Loyalist","Others"))))</f>
        <v>Others</v>
      </c>
    </row>
    <row r="6824" spans="1:25">
      <c r="A6824" t="s">
        <v>10956</v>
      </c>
      <c r="B6824">
        <v>31</v>
      </c>
      <c r="C6824" t="s">
        <v>19</v>
      </c>
      <c r="D6824" t="s">
        <v>35</v>
      </c>
      <c r="E6824" s="6" t="s">
        <v>18894</v>
      </c>
      <c r="F6824" t="s">
        <v>26</v>
      </c>
      <c r="G6824">
        <v>4</v>
      </c>
      <c r="H6824">
        <v>0</v>
      </c>
      <c r="I6824">
        <v>54</v>
      </c>
      <c r="J6824">
        <v>4</v>
      </c>
      <c r="K6824">
        <v>167.88</v>
      </c>
      <c r="L6824" t="str">
        <f t="shared" si="636"/>
        <v/>
      </c>
      <c r="M6824">
        <v>2</v>
      </c>
      <c r="N6824" t="str">
        <f t="shared" si="637"/>
        <v/>
      </c>
      <c r="O6824">
        <v>62</v>
      </c>
      <c r="P6824" s="11">
        <v>0</v>
      </c>
      <c r="Q6824" s="11">
        <v>7.4074074074074001E-2</v>
      </c>
      <c r="R6824" s="12">
        <v>83.94</v>
      </c>
      <c r="S6824" t="s">
        <v>22</v>
      </c>
      <c r="T6824">
        <v>0</v>
      </c>
      <c r="U6824">
        <f t="shared" si="638"/>
        <v>3</v>
      </c>
      <c r="V6824">
        <f t="shared" si="639"/>
        <v>1</v>
      </c>
      <c r="W6824">
        <f t="shared" si="640"/>
        <v>3</v>
      </c>
      <c r="X6824" t="str">
        <f t="shared" si="641"/>
        <v>313</v>
      </c>
      <c r="Y6824" t="str">
        <f>IF(Table1[[#This Row],[RFM_Score]]="555","Champion", IF(AND(J6824&gt;=4,V6824&gt;=4),"Loyal", IF(U6824&lt;=2,"At Risk", IF(W6824&gt;=4,"Potential Loyalist","Others"))))</f>
        <v>Others</v>
      </c>
    </row>
    <row r="6825" spans="1:25">
      <c r="A6825" t="s">
        <v>2087</v>
      </c>
      <c r="B6825">
        <v>44</v>
      </c>
      <c r="C6825" t="s">
        <v>24</v>
      </c>
      <c r="D6825" t="s">
        <v>46</v>
      </c>
      <c r="E6825" s="6" t="s">
        <v>18895</v>
      </c>
      <c r="F6825" t="s">
        <v>21</v>
      </c>
      <c r="G6825">
        <v>3</v>
      </c>
      <c r="H6825">
        <v>1</v>
      </c>
      <c r="I6825">
        <v>64</v>
      </c>
      <c r="J6825">
        <v>5</v>
      </c>
      <c r="K6825">
        <v>167.85</v>
      </c>
      <c r="L6825" t="str">
        <f t="shared" si="636"/>
        <v/>
      </c>
      <c r="M6825">
        <v>2</v>
      </c>
      <c r="N6825" t="str">
        <f t="shared" si="637"/>
        <v/>
      </c>
      <c r="O6825">
        <v>27</v>
      </c>
      <c r="P6825" s="11">
        <v>0.33333333333333298</v>
      </c>
      <c r="Q6825" s="11">
        <v>7.8125E-2</v>
      </c>
      <c r="R6825" s="12">
        <v>83.924999999999997</v>
      </c>
      <c r="S6825" t="s">
        <v>22</v>
      </c>
      <c r="T6825">
        <v>0</v>
      </c>
      <c r="U6825">
        <f t="shared" si="638"/>
        <v>4</v>
      </c>
      <c r="V6825">
        <f t="shared" si="639"/>
        <v>1</v>
      </c>
      <c r="W6825">
        <f t="shared" si="640"/>
        <v>3</v>
      </c>
      <c r="X6825" t="str">
        <f t="shared" si="641"/>
        <v>413</v>
      </c>
      <c r="Y6825" t="str">
        <f>IF(Table1[[#This Row],[RFM_Score]]="555","Champion", IF(AND(J6825&gt;=4,V6825&gt;=4),"Loyal", IF(U6825&lt;=2,"At Risk", IF(W6825&gt;=4,"Potential Loyalist","Others"))))</f>
        <v>Others</v>
      </c>
    </row>
    <row r="6826" spans="1:25">
      <c r="A6826" t="s">
        <v>989</v>
      </c>
      <c r="B6826">
        <v>19</v>
      </c>
      <c r="C6826" t="s">
        <v>24</v>
      </c>
      <c r="D6826" t="s">
        <v>29</v>
      </c>
      <c r="E6826" s="6" t="s">
        <v>18896</v>
      </c>
      <c r="F6826" t="s">
        <v>26</v>
      </c>
      <c r="G6826">
        <v>5</v>
      </c>
      <c r="H6826">
        <v>1</v>
      </c>
      <c r="I6826">
        <v>44</v>
      </c>
      <c r="J6826">
        <v>5</v>
      </c>
      <c r="K6826">
        <v>167.41</v>
      </c>
      <c r="L6826" t="str">
        <f t="shared" si="636"/>
        <v/>
      </c>
      <c r="M6826">
        <v>2</v>
      </c>
      <c r="N6826" t="str">
        <f t="shared" si="637"/>
        <v/>
      </c>
      <c r="O6826">
        <v>78</v>
      </c>
      <c r="P6826" s="11">
        <v>0.2</v>
      </c>
      <c r="Q6826" s="11">
        <v>0.11363636363636299</v>
      </c>
      <c r="R6826" s="12">
        <v>83.704999999999998</v>
      </c>
      <c r="S6826" t="s">
        <v>22</v>
      </c>
      <c r="T6826">
        <v>0</v>
      </c>
      <c r="U6826">
        <f t="shared" si="638"/>
        <v>2</v>
      </c>
      <c r="V6826">
        <f t="shared" si="639"/>
        <v>1</v>
      </c>
      <c r="W6826">
        <f t="shared" si="640"/>
        <v>3</v>
      </c>
      <c r="X6826" t="str">
        <f t="shared" si="641"/>
        <v>213</v>
      </c>
      <c r="Y6826" t="str">
        <f>IF(Table1[[#This Row],[RFM_Score]]="555","Champion", IF(AND(J6826&gt;=4,V6826&gt;=4),"Loyal", IF(U6826&lt;=2,"At Risk", IF(W6826&gt;=4,"Potential Loyalist","Others"))))</f>
        <v>At Risk</v>
      </c>
    </row>
    <row r="6827" spans="1:25">
      <c r="A6827" t="s">
        <v>9904</v>
      </c>
      <c r="B6827">
        <v>36</v>
      </c>
      <c r="C6827" t="s">
        <v>19</v>
      </c>
      <c r="D6827" t="s">
        <v>35</v>
      </c>
      <c r="E6827" s="6" t="s">
        <v>18897</v>
      </c>
      <c r="F6827" t="s">
        <v>37</v>
      </c>
      <c r="G6827">
        <v>2</v>
      </c>
      <c r="H6827">
        <v>0</v>
      </c>
      <c r="I6827">
        <v>61</v>
      </c>
      <c r="J6827">
        <v>3</v>
      </c>
      <c r="K6827">
        <v>167.24</v>
      </c>
      <c r="L6827" t="str">
        <f t="shared" si="636"/>
        <v/>
      </c>
      <c r="M6827">
        <v>2</v>
      </c>
      <c r="N6827" t="str">
        <f t="shared" si="637"/>
        <v/>
      </c>
      <c r="O6827">
        <v>15</v>
      </c>
      <c r="P6827" s="11">
        <v>0</v>
      </c>
      <c r="Q6827" s="11">
        <v>4.9180327868852403E-2</v>
      </c>
      <c r="R6827" s="12">
        <v>83.62</v>
      </c>
      <c r="S6827" t="s">
        <v>22</v>
      </c>
      <c r="T6827">
        <v>0</v>
      </c>
      <c r="U6827">
        <f t="shared" si="638"/>
        <v>5</v>
      </c>
      <c r="V6827">
        <f t="shared" si="639"/>
        <v>1</v>
      </c>
      <c r="W6827">
        <f t="shared" si="640"/>
        <v>3</v>
      </c>
      <c r="X6827" t="str">
        <f t="shared" si="641"/>
        <v>513</v>
      </c>
      <c r="Y6827" t="str">
        <f>IF(Table1[[#This Row],[RFM_Score]]="555","Champion", IF(AND(J6827&gt;=4,V6827&gt;=4),"Loyal", IF(U6827&lt;=2,"At Risk", IF(W6827&gt;=4,"Potential Loyalist","Others"))))</f>
        <v>Others</v>
      </c>
    </row>
    <row r="6828" spans="1:25">
      <c r="A6828" t="s">
        <v>10464</v>
      </c>
      <c r="B6828">
        <v>28</v>
      </c>
      <c r="C6828" t="s">
        <v>19</v>
      </c>
      <c r="D6828" t="s">
        <v>49</v>
      </c>
      <c r="E6828" s="6" t="s">
        <v>18898</v>
      </c>
      <c r="F6828" t="s">
        <v>26</v>
      </c>
      <c r="G6828">
        <v>2</v>
      </c>
      <c r="H6828">
        <v>0</v>
      </c>
      <c r="I6828">
        <v>58</v>
      </c>
      <c r="J6828">
        <v>6</v>
      </c>
      <c r="K6828">
        <v>167.17</v>
      </c>
      <c r="L6828" t="str">
        <f t="shared" si="636"/>
        <v/>
      </c>
      <c r="M6828">
        <v>2</v>
      </c>
      <c r="N6828" t="str">
        <f t="shared" si="637"/>
        <v/>
      </c>
      <c r="O6828">
        <v>20</v>
      </c>
      <c r="P6828" s="11">
        <v>0</v>
      </c>
      <c r="Q6828" s="11">
        <v>0.10344827586206801</v>
      </c>
      <c r="R6828" s="12">
        <v>83.584999999999994</v>
      </c>
      <c r="S6828" t="s">
        <v>22</v>
      </c>
      <c r="T6828">
        <v>1</v>
      </c>
      <c r="U6828">
        <f t="shared" si="638"/>
        <v>5</v>
      </c>
      <c r="V6828">
        <f t="shared" si="639"/>
        <v>1</v>
      </c>
      <c r="W6828">
        <f t="shared" si="640"/>
        <v>3</v>
      </c>
      <c r="X6828" t="str">
        <f t="shared" si="641"/>
        <v>513</v>
      </c>
      <c r="Y6828" t="str">
        <f>IF(Table1[[#This Row],[RFM_Score]]="555","Champion", IF(AND(J6828&gt;=4,V6828&gt;=4),"Loyal", IF(U6828&lt;=2,"At Risk", IF(W6828&gt;=4,"Potential Loyalist","Others"))))</f>
        <v>Others</v>
      </c>
    </row>
    <row r="6829" spans="1:25">
      <c r="A6829" t="s">
        <v>4714</v>
      </c>
      <c r="B6829">
        <v>48</v>
      </c>
      <c r="C6829" t="s">
        <v>19</v>
      </c>
      <c r="D6829" t="s">
        <v>25</v>
      </c>
      <c r="E6829" s="6" t="s">
        <v>18899</v>
      </c>
      <c r="F6829" t="s">
        <v>21</v>
      </c>
      <c r="G6829">
        <v>2</v>
      </c>
      <c r="H6829">
        <v>0</v>
      </c>
      <c r="I6829">
        <v>42</v>
      </c>
      <c r="J6829">
        <v>2</v>
      </c>
      <c r="K6829">
        <v>167.07</v>
      </c>
      <c r="L6829" t="str">
        <f t="shared" si="636"/>
        <v/>
      </c>
      <c r="M6829">
        <v>2</v>
      </c>
      <c r="N6829" t="str">
        <f t="shared" si="637"/>
        <v/>
      </c>
      <c r="O6829">
        <v>8</v>
      </c>
      <c r="P6829" s="11">
        <v>0</v>
      </c>
      <c r="Q6829" s="11">
        <v>4.7619047619047603E-2</v>
      </c>
      <c r="R6829" s="12">
        <v>83.534999999999997</v>
      </c>
      <c r="S6829" t="s">
        <v>22</v>
      </c>
      <c r="T6829">
        <v>0</v>
      </c>
      <c r="U6829">
        <f t="shared" si="638"/>
        <v>5</v>
      </c>
      <c r="V6829">
        <f t="shared" si="639"/>
        <v>1</v>
      </c>
      <c r="W6829">
        <f t="shared" si="640"/>
        <v>3</v>
      </c>
      <c r="X6829" t="str">
        <f t="shared" si="641"/>
        <v>513</v>
      </c>
      <c r="Y6829" t="str">
        <f>IF(Table1[[#This Row],[RFM_Score]]="555","Champion", IF(AND(J6829&gt;=4,V6829&gt;=4),"Loyal", IF(U6829&lt;=2,"At Risk", IF(W6829&gt;=4,"Potential Loyalist","Others"))))</f>
        <v>Others</v>
      </c>
    </row>
    <row r="6830" spans="1:25">
      <c r="A6830" t="s">
        <v>2325</v>
      </c>
      <c r="B6830">
        <v>27</v>
      </c>
      <c r="C6830" t="s">
        <v>19</v>
      </c>
      <c r="D6830" t="s">
        <v>25</v>
      </c>
      <c r="E6830" s="6" t="s">
        <v>18900</v>
      </c>
      <c r="F6830" t="s">
        <v>62</v>
      </c>
      <c r="G6830">
        <v>4</v>
      </c>
      <c r="H6830">
        <v>1</v>
      </c>
      <c r="I6830">
        <v>42</v>
      </c>
      <c r="J6830">
        <v>3</v>
      </c>
      <c r="K6830">
        <v>166.81</v>
      </c>
      <c r="L6830" t="str">
        <f t="shared" si="636"/>
        <v/>
      </c>
      <c r="M6830">
        <v>2</v>
      </c>
      <c r="N6830" t="str">
        <f t="shared" si="637"/>
        <v/>
      </c>
      <c r="O6830">
        <v>24</v>
      </c>
      <c r="P6830" s="11">
        <v>0.25</v>
      </c>
      <c r="Q6830" s="11">
        <v>7.1428571428571397E-2</v>
      </c>
      <c r="R6830" s="12">
        <v>83.405000000000001</v>
      </c>
      <c r="S6830" t="s">
        <v>22</v>
      </c>
      <c r="T6830">
        <v>0</v>
      </c>
      <c r="U6830">
        <f t="shared" si="638"/>
        <v>4</v>
      </c>
      <c r="V6830">
        <f t="shared" si="639"/>
        <v>1</v>
      </c>
      <c r="W6830">
        <f t="shared" si="640"/>
        <v>3</v>
      </c>
      <c r="X6830" t="str">
        <f t="shared" si="641"/>
        <v>413</v>
      </c>
      <c r="Y6830" t="str">
        <f>IF(Table1[[#This Row],[RFM_Score]]="555","Champion", IF(AND(J6830&gt;=4,V6830&gt;=4),"Loyal", IF(U6830&lt;=2,"At Risk", IF(W6830&gt;=4,"Potential Loyalist","Others"))))</f>
        <v>Others</v>
      </c>
    </row>
    <row r="6831" spans="1:25">
      <c r="A6831" t="s">
        <v>3613</v>
      </c>
      <c r="B6831">
        <v>25</v>
      </c>
      <c r="C6831" t="s">
        <v>19</v>
      </c>
      <c r="D6831" t="s">
        <v>25</v>
      </c>
      <c r="E6831" s="6" t="s">
        <v>18901</v>
      </c>
      <c r="F6831" t="s">
        <v>26</v>
      </c>
      <c r="G6831">
        <v>4</v>
      </c>
      <c r="H6831">
        <v>1</v>
      </c>
      <c r="I6831">
        <v>41</v>
      </c>
      <c r="J6831">
        <v>2</v>
      </c>
      <c r="K6831">
        <v>166.59</v>
      </c>
      <c r="L6831" t="str">
        <f t="shared" si="636"/>
        <v/>
      </c>
      <c r="M6831">
        <v>2</v>
      </c>
      <c r="N6831" t="str">
        <f t="shared" si="637"/>
        <v/>
      </c>
      <c r="O6831">
        <v>57</v>
      </c>
      <c r="P6831" s="11">
        <v>0.25</v>
      </c>
      <c r="Q6831" s="11">
        <v>4.8780487804878002E-2</v>
      </c>
      <c r="R6831" s="12">
        <v>83.295000000000002</v>
      </c>
      <c r="S6831" t="s">
        <v>22</v>
      </c>
      <c r="T6831">
        <v>0</v>
      </c>
      <c r="U6831">
        <f t="shared" si="638"/>
        <v>3</v>
      </c>
      <c r="V6831">
        <f t="shared" si="639"/>
        <v>1</v>
      </c>
      <c r="W6831">
        <f t="shared" si="640"/>
        <v>3</v>
      </c>
      <c r="X6831" t="str">
        <f t="shared" si="641"/>
        <v>313</v>
      </c>
      <c r="Y6831" t="str">
        <f>IF(Table1[[#This Row],[RFM_Score]]="555","Champion", IF(AND(J6831&gt;=4,V6831&gt;=4),"Loyal", IF(U6831&lt;=2,"At Risk", IF(W6831&gt;=4,"Potential Loyalist","Others"))))</f>
        <v>Others</v>
      </c>
    </row>
    <row r="6832" spans="1:25">
      <c r="A6832" t="s">
        <v>3931</v>
      </c>
      <c r="B6832">
        <v>30</v>
      </c>
      <c r="C6832" t="s">
        <v>19</v>
      </c>
      <c r="D6832" t="s">
        <v>29</v>
      </c>
      <c r="E6832" s="6" t="s">
        <v>18902</v>
      </c>
      <c r="F6832" t="s">
        <v>62</v>
      </c>
      <c r="G6832">
        <v>1</v>
      </c>
      <c r="H6832">
        <v>0</v>
      </c>
      <c r="I6832">
        <v>58</v>
      </c>
      <c r="J6832">
        <v>2</v>
      </c>
      <c r="K6832">
        <v>166.59</v>
      </c>
      <c r="L6832" t="str">
        <f t="shared" si="636"/>
        <v/>
      </c>
      <c r="M6832">
        <v>2</v>
      </c>
      <c r="N6832" t="str">
        <f t="shared" si="637"/>
        <v/>
      </c>
      <c r="O6832">
        <v>49</v>
      </c>
      <c r="P6832" s="11">
        <v>0</v>
      </c>
      <c r="Q6832" s="11">
        <v>3.4482758620689599E-2</v>
      </c>
      <c r="R6832" s="12">
        <v>83.295000000000002</v>
      </c>
      <c r="S6832" t="s">
        <v>22</v>
      </c>
      <c r="T6832">
        <v>0</v>
      </c>
      <c r="U6832">
        <f t="shared" si="638"/>
        <v>3</v>
      </c>
      <c r="V6832">
        <f t="shared" si="639"/>
        <v>1</v>
      </c>
      <c r="W6832">
        <f t="shared" si="640"/>
        <v>3</v>
      </c>
      <c r="X6832" t="str">
        <f t="shared" si="641"/>
        <v>313</v>
      </c>
      <c r="Y6832" t="str">
        <f>IF(Table1[[#This Row],[RFM_Score]]="555","Champion", IF(AND(J6832&gt;=4,V6832&gt;=4),"Loyal", IF(U6832&lt;=2,"At Risk", IF(W6832&gt;=4,"Potential Loyalist","Others"))))</f>
        <v>Others</v>
      </c>
    </row>
    <row r="6833" spans="1:25">
      <c r="A6833" t="s">
        <v>8467</v>
      </c>
      <c r="B6833">
        <v>25</v>
      </c>
      <c r="C6833" t="s">
        <v>24</v>
      </c>
      <c r="D6833" t="s">
        <v>25</v>
      </c>
      <c r="E6833" s="6" t="s">
        <v>18903</v>
      </c>
      <c r="F6833" t="s">
        <v>26</v>
      </c>
      <c r="G6833">
        <v>5</v>
      </c>
      <c r="H6833">
        <v>1</v>
      </c>
      <c r="I6833">
        <v>54</v>
      </c>
      <c r="J6833">
        <v>2</v>
      </c>
      <c r="K6833">
        <v>166.48</v>
      </c>
      <c r="L6833" t="str">
        <f t="shared" si="636"/>
        <v/>
      </c>
      <c r="M6833">
        <v>2</v>
      </c>
      <c r="N6833" t="str">
        <f t="shared" si="637"/>
        <v/>
      </c>
      <c r="O6833">
        <v>7</v>
      </c>
      <c r="P6833" s="11">
        <v>0.2</v>
      </c>
      <c r="Q6833" s="11">
        <v>3.7037037037037E-2</v>
      </c>
      <c r="R6833" s="12">
        <v>83.24</v>
      </c>
      <c r="S6833" t="s">
        <v>22</v>
      </c>
      <c r="T6833">
        <v>0</v>
      </c>
      <c r="U6833">
        <f t="shared" si="638"/>
        <v>5</v>
      </c>
      <c r="V6833">
        <f t="shared" si="639"/>
        <v>1</v>
      </c>
      <c r="W6833">
        <f t="shared" si="640"/>
        <v>3</v>
      </c>
      <c r="X6833" t="str">
        <f t="shared" si="641"/>
        <v>513</v>
      </c>
      <c r="Y6833" t="str">
        <f>IF(Table1[[#This Row],[RFM_Score]]="555","Champion", IF(AND(J6833&gt;=4,V6833&gt;=4),"Loyal", IF(U6833&lt;=2,"At Risk", IF(W6833&gt;=4,"Potential Loyalist","Others"))))</f>
        <v>Others</v>
      </c>
    </row>
    <row r="6834" spans="1:25">
      <c r="A6834" t="s">
        <v>4853</v>
      </c>
      <c r="B6834">
        <v>50</v>
      </c>
      <c r="C6834" t="s">
        <v>24</v>
      </c>
      <c r="D6834" t="s">
        <v>41</v>
      </c>
      <c r="E6834" s="6" t="s">
        <v>18904</v>
      </c>
      <c r="F6834" t="s">
        <v>26</v>
      </c>
      <c r="G6834">
        <v>2</v>
      </c>
      <c r="H6834">
        <v>0</v>
      </c>
      <c r="I6834">
        <v>49</v>
      </c>
      <c r="J6834">
        <v>0</v>
      </c>
      <c r="K6834">
        <v>166.19</v>
      </c>
      <c r="L6834" t="str">
        <f t="shared" si="636"/>
        <v/>
      </c>
      <c r="M6834">
        <v>2</v>
      </c>
      <c r="N6834" t="str">
        <f t="shared" si="637"/>
        <v/>
      </c>
      <c r="O6834">
        <v>23</v>
      </c>
      <c r="P6834" s="11">
        <v>0</v>
      </c>
      <c r="Q6834" s="11">
        <v>0</v>
      </c>
      <c r="R6834" s="12">
        <v>83.094999999999999</v>
      </c>
      <c r="S6834" t="s">
        <v>22</v>
      </c>
      <c r="T6834">
        <v>1</v>
      </c>
      <c r="U6834">
        <f t="shared" si="638"/>
        <v>4</v>
      </c>
      <c r="V6834">
        <f t="shared" si="639"/>
        <v>1</v>
      </c>
      <c r="W6834">
        <f t="shared" si="640"/>
        <v>3</v>
      </c>
      <c r="X6834" t="str">
        <f t="shared" si="641"/>
        <v>413</v>
      </c>
      <c r="Y6834" t="str">
        <f>IF(Table1[[#This Row],[RFM_Score]]="555","Champion", IF(AND(J6834&gt;=4,V6834&gt;=4),"Loyal", IF(U6834&lt;=2,"At Risk", IF(W6834&gt;=4,"Potential Loyalist","Others"))))</f>
        <v>Others</v>
      </c>
    </row>
    <row r="6835" spans="1:25">
      <c r="A6835" t="s">
        <v>7576</v>
      </c>
      <c r="B6835">
        <v>31</v>
      </c>
      <c r="C6835" t="s">
        <v>24</v>
      </c>
      <c r="D6835" t="s">
        <v>20</v>
      </c>
      <c r="E6835" s="6" t="s">
        <v>18905</v>
      </c>
      <c r="F6835" t="s">
        <v>21</v>
      </c>
      <c r="G6835">
        <v>1</v>
      </c>
      <c r="H6835">
        <v>0</v>
      </c>
      <c r="I6835">
        <v>54</v>
      </c>
      <c r="J6835">
        <v>2</v>
      </c>
      <c r="K6835">
        <v>165.66</v>
      </c>
      <c r="L6835" t="str">
        <f t="shared" si="636"/>
        <v/>
      </c>
      <c r="M6835">
        <v>2</v>
      </c>
      <c r="N6835" t="str">
        <f t="shared" si="637"/>
        <v/>
      </c>
      <c r="O6835">
        <v>5</v>
      </c>
      <c r="P6835" s="11">
        <v>0</v>
      </c>
      <c r="Q6835" s="11">
        <v>3.7037037037037E-2</v>
      </c>
      <c r="R6835" s="12">
        <v>82.83</v>
      </c>
      <c r="S6835" t="s">
        <v>22</v>
      </c>
      <c r="T6835">
        <v>0</v>
      </c>
      <c r="U6835">
        <f t="shared" si="638"/>
        <v>5</v>
      </c>
      <c r="V6835">
        <f t="shared" si="639"/>
        <v>1</v>
      </c>
      <c r="W6835">
        <f t="shared" si="640"/>
        <v>3</v>
      </c>
      <c r="X6835" t="str">
        <f t="shared" si="641"/>
        <v>513</v>
      </c>
      <c r="Y6835" t="str">
        <f>IF(Table1[[#This Row],[RFM_Score]]="555","Champion", IF(AND(J6835&gt;=4,V6835&gt;=4),"Loyal", IF(U6835&lt;=2,"At Risk", IF(W6835&gt;=4,"Potential Loyalist","Others"))))</f>
        <v>Others</v>
      </c>
    </row>
    <row r="6836" spans="1:25">
      <c r="A6836" t="s">
        <v>1257</v>
      </c>
      <c r="B6836">
        <v>20</v>
      </c>
      <c r="C6836" t="s">
        <v>24</v>
      </c>
      <c r="D6836" t="s">
        <v>25</v>
      </c>
      <c r="E6836" s="6" t="s">
        <v>18906</v>
      </c>
      <c r="F6836" t="s">
        <v>30</v>
      </c>
      <c r="G6836">
        <v>3</v>
      </c>
      <c r="H6836">
        <v>0</v>
      </c>
      <c r="I6836">
        <v>46</v>
      </c>
      <c r="J6836">
        <v>0</v>
      </c>
      <c r="K6836">
        <v>165.37</v>
      </c>
      <c r="L6836" t="str">
        <f t="shared" si="636"/>
        <v/>
      </c>
      <c r="M6836">
        <v>2</v>
      </c>
      <c r="N6836" t="str">
        <f t="shared" si="637"/>
        <v/>
      </c>
      <c r="O6836">
        <v>27</v>
      </c>
      <c r="P6836" s="11">
        <v>0</v>
      </c>
      <c r="Q6836" s="11">
        <v>0</v>
      </c>
      <c r="R6836" s="12">
        <v>82.685000000000002</v>
      </c>
      <c r="S6836" t="s">
        <v>22</v>
      </c>
      <c r="T6836">
        <v>0</v>
      </c>
      <c r="U6836">
        <f t="shared" si="638"/>
        <v>4</v>
      </c>
      <c r="V6836">
        <f t="shared" si="639"/>
        <v>1</v>
      </c>
      <c r="W6836">
        <f t="shared" si="640"/>
        <v>3</v>
      </c>
      <c r="X6836" t="str">
        <f t="shared" si="641"/>
        <v>413</v>
      </c>
      <c r="Y6836" t="str">
        <f>IF(Table1[[#This Row],[RFM_Score]]="555","Champion", IF(AND(J6836&gt;=4,V6836&gt;=4),"Loyal", IF(U6836&lt;=2,"At Risk", IF(W6836&gt;=4,"Potential Loyalist","Others"))))</f>
        <v>Others</v>
      </c>
    </row>
    <row r="6837" spans="1:25">
      <c r="A6837" t="s">
        <v>7248</v>
      </c>
      <c r="B6837">
        <v>30</v>
      </c>
      <c r="C6837" t="s">
        <v>24</v>
      </c>
      <c r="D6837" t="s">
        <v>29</v>
      </c>
      <c r="E6837" s="6" t="s">
        <v>18907</v>
      </c>
      <c r="F6837" t="s">
        <v>30</v>
      </c>
      <c r="G6837">
        <v>2</v>
      </c>
      <c r="H6837">
        <v>2</v>
      </c>
      <c r="I6837">
        <v>45</v>
      </c>
      <c r="J6837">
        <v>2</v>
      </c>
      <c r="K6837">
        <v>165.09</v>
      </c>
      <c r="L6837" t="str">
        <f t="shared" si="636"/>
        <v/>
      </c>
      <c r="M6837">
        <v>2</v>
      </c>
      <c r="N6837" t="str">
        <f t="shared" si="637"/>
        <v/>
      </c>
      <c r="O6837">
        <v>17</v>
      </c>
      <c r="P6837" s="11">
        <v>1</v>
      </c>
      <c r="Q6837" s="11">
        <v>4.4444444444444398E-2</v>
      </c>
      <c r="R6837" s="12">
        <v>82.545000000000002</v>
      </c>
      <c r="S6837" t="s">
        <v>22</v>
      </c>
      <c r="T6837">
        <v>0</v>
      </c>
      <c r="U6837">
        <f t="shared" si="638"/>
        <v>5</v>
      </c>
      <c r="V6837">
        <f t="shared" si="639"/>
        <v>1</v>
      </c>
      <c r="W6837">
        <f t="shared" si="640"/>
        <v>3</v>
      </c>
      <c r="X6837" t="str">
        <f t="shared" si="641"/>
        <v>513</v>
      </c>
      <c r="Y6837" t="str">
        <f>IF(Table1[[#This Row],[RFM_Score]]="555","Champion", IF(AND(J6837&gt;=4,V6837&gt;=4),"Loyal", IF(U6837&lt;=2,"At Risk", IF(W6837&gt;=4,"Potential Loyalist","Others"))))</f>
        <v>Others</v>
      </c>
    </row>
    <row r="6838" spans="1:25">
      <c r="A6838" t="s">
        <v>9924</v>
      </c>
      <c r="B6838">
        <v>30</v>
      </c>
      <c r="C6838" t="s">
        <v>24</v>
      </c>
      <c r="D6838" t="s">
        <v>29</v>
      </c>
      <c r="E6838" s="6" t="s">
        <v>18908</v>
      </c>
      <c r="F6838" t="s">
        <v>37</v>
      </c>
      <c r="G6838">
        <v>9</v>
      </c>
      <c r="H6838">
        <v>1</v>
      </c>
      <c r="I6838">
        <v>50</v>
      </c>
      <c r="J6838">
        <v>2</v>
      </c>
      <c r="K6838">
        <v>165.08</v>
      </c>
      <c r="L6838" t="str">
        <f t="shared" si="636"/>
        <v/>
      </c>
      <c r="M6838">
        <v>2</v>
      </c>
      <c r="N6838" t="str">
        <f t="shared" si="637"/>
        <v/>
      </c>
      <c r="O6838">
        <v>41</v>
      </c>
      <c r="P6838" s="11">
        <v>0.11111111111111099</v>
      </c>
      <c r="Q6838" s="11">
        <v>0.04</v>
      </c>
      <c r="R6838" s="12">
        <v>82.54</v>
      </c>
      <c r="S6838" t="s">
        <v>22</v>
      </c>
      <c r="T6838">
        <v>0</v>
      </c>
      <c r="U6838">
        <f t="shared" si="638"/>
        <v>3</v>
      </c>
      <c r="V6838">
        <f t="shared" si="639"/>
        <v>1</v>
      </c>
      <c r="W6838">
        <f t="shared" si="640"/>
        <v>3</v>
      </c>
      <c r="X6838" t="str">
        <f t="shared" si="641"/>
        <v>313</v>
      </c>
      <c r="Y6838" t="str">
        <f>IF(Table1[[#This Row],[RFM_Score]]="555","Champion", IF(AND(J6838&gt;=4,V6838&gt;=4),"Loyal", IF(U6838&lt;=2,"At Risk", IF(W6838&gt;=4,"Potential Loyalist","Others"))))</f>
        <v>Others</v>
      </c>
    </row>
    <row r="6839" spans="1:25">
      <c r="A6839" t="s">
        <v>1887</v>
      </c>
      <c r="B6839">
        <v>27</v>
      </c>
      <c r="C6839" t="s">
        <v>24</v>
      </c>
      <c r="D6839" t="s">
        <v>35</v>
      </c>
      <c r="E6839" s="6" t="s">
        <v>18909</v>
      </c>
      <c r="F6839" t="s">
        <v>37</v>
      </c>
      <c r="G6839">
        <v>0</v>
      </c>
      <c r="H6839">
        <v>0</v>
      </c>
      <c r="I6839">
        <v>57</v>
      </c>
      <c r="J6839">
        <v>7</v>
      </c>
      <c r="K6839">
        <v>165.06</v>
      </c>
      <c r="L6839" t="str">
        <f t="shared" si="636"/>
        <v/>
      </c>
      <c r="M6839">
        <v>2</v>
      </c>
      <c r="N6839" t="str">
        <f t="shared" si="637"/>
        <v/>
      </c>
      <c r="O6839">
        <v>1</v>
      </c>
      <c r="P6839" s="11">
        <v>0</v>
      </c>
      <c r="Q6839" s="11">
        <v>0.122807017543859</v>
      </c>
      <c r="R6839" s="12">
        <v>82.53</v>
      </c>
      <c r="S6839" t="s">
        <v>22</v>
      </c>
      <c r="T6839">
        <v>0</v>
      </c>
      <c r="U6839">
        <f t="shared" si="638"/>
        <v>5</v>
      </c>
      <c r="V6839">
        <f t="shared" si="639"/>
        <v>1</v>
      </c>
      <c r="W6839">
        <f t="shared" si="640"/>
        <v>3</v>
      </c>
      <c r="X6839" t="str">
        <f t="shared" si="641"/>
        <v>513</v>
      </c>
      <c r="Y6839" t="str">
        <f>IF(Table1[[#This Row],[RFM_Score]]="555","Champion", IF(AND(J6839&gt;=4,V6839&gt;=4),"Loyal", IF(U6839&lt;=2,"At Risk", IF(W6839&gt;=4,"Potential Loyalist","Others"))))</f>
        <v>Others</v>
      </c>
    </row>
    <row r="6840" spans="1:25">
      <c r="A6840" t="s">
        <v>8276</v>
      </c>
      <c r="B6840">
        <v>23</v>
      </c>
      <c r="C6840" t="s">
        <v>24</v>
      </c>
      <c r="D6840" t="s">
        <v>25</v>
      </c>
      <c r="E6840" s="6" t="s">
        <v>18910</v>
      </c>
      <c r="F6840" t="s">
        <v>26</v>
      </c>
      <c r="G6840">
        <v>6</v>
      </c>
      <c r="H6840">
        <v>1</v>
      </c>
      <c r="I6840">
        <v>50</v>
      </c>
      <c r="J6840">
        <v>0</v>
      </c>
      <c r="K6840">
        <v>164.86</v>
      </c>
      <c r="L6840" t="str">
        <f t="shared" si="636"/>
        <v/>
      </c>
      <c r="M6840">
        <v>2</v>
      </c>
      <c r="N6840" t="str">
        <f t="shared" si="637"/>
        <v/>
      </c>
      <c r="O6840">
        <v>12</v>
      </c>
      <c r="P6840" s="11">
        <v>0.16666666666666599</v>
      </c>
      <c r="Q6840" s="11">
        <v>0</v>
      </c>
      <c r="R6840" s="12">
        <v>82.43</v>
      </c>
      <c r="S6840" t="s">
        <v>22</v>
      </c>
      <c r="T6840">
        <v>0</v>
      </c>
      <c r="U6840">
        <f t="shared" si="638"/>
        <v>5</v>
      </c>
      <c r="V6840">
        <f t="shared" si="639"/>
        <v>1</v>
      </c>
      <c r="W6840">
        <f t="shared" si="640"/>
        <v>3</v>
      </c>
      <c r="X6840" t="str">
        <f t="shared" si="641"/>
        <v>513</v>
      </c>
      <c r="Y6840" t="str">
        <f>IF(Table1[[#This Row],[RFM_Score]]="555","Champion", IF(AND(J6840&gt;=4,V6840&gt;=4),"Loyal", IF(U6840&lt;=2,"At Risk", IF(W6840&gt;=4,"Potential Loyalist","Others"))))</f>
        <v>Others</v>
      </c>
    </row>
    <row r="6841" spans="1:25">
      <c r="A6841" t="s">
        <v>3510</v>
      </c>
      <c r="B6841">
        <v>22</v>
      </c>
      <c r="C6841" t="s">
        <v>19</v>
      </c>
      <c r="D6841" t="s">
        <v>29</v>
      </c>
      <c r="E6841" s="6" t="s">
        <v>18911</v>
      </c>
      <c r="F6841" t="s">
        <v>21</v>
      </c>
      <c r="G6841">
        <v>1</v>
      </c>
      <c r="H6841">
        <v>0</v>
      </c>
      <c r="I6841">
        <v>58</v>
      </c>
      <c r="J6841">
        <v>5</v>
      </c>
      <c r="K6841">
        <v>164.69</v>
      </c>
      <c r="L6841" t="str">
        <f t="shared" si="636"/>
        <v/>
      </c>
      <c r="M6841">
        <v>2</v>
      </c>
      <c r="N6841" t="str">
        <f t="shared" si="637"/>
        <v/>
      </c>
      <c r="O6841">
        <v>53</v>
      </c>
      <c r="P6841" s="11">
        <v>0</v>
      </c>
      <c r="Q6841" s="11">
        <v>8.6206896551724102E-2</v>
      </c>
      <c r="R6841" s="12">
        <v>82.344999999999999</v>
      </c>
      <c r="S6841" t="s">
        <v>22</v>
      </c>
      <c r="T6841">
        <v>0</v>
      </c>
      <c r="U6841">
        <f t="shared" si="638"/>
        <v>3</v>
      </c>
      <c r="V6841">
        <f t="shared" si="639"/>
        <v>1</v>
      </c>
      <c r="W6841">
        <f t="shared" si="640"/>
        <v>3</v>
      </c>
      <c r="X6841" t="str">
        <f t="shared" si="641"/>
        <v>313</v>
      </c>
      <c r="Y6841" t="str">
        <f>IF(Table1[[#This Row],[RFM_Score]]="555","Champion", IF(AND(J6841&gt;=4,V6841&gt;=4),"Loyal", IF(U6841&lt;=2,"At Risk", IF(W6841&gt;=4,"Potential Loyalist","Others"))))</f>
        <v>Others</v>
      </c>
    </row>
    <row r="6842" spans="1:25">
      <c r="A6842" t="s">
        <v>1875</v>
      </c>
      <c r="B6842">
        <v>34</v>
      </c>
      <c r="C6842" t="s">
        <v>24</v>
      </c>
      <c r="D6842" t="s">
        <v>41</v>
      </c>
      <c r="E6842" s="6" t="s">
        <v>18912</v>
      </c>
      <c r="F6842" t="s">
        <v>37</v>
      </c>
      <c r="G6842">
        <v>2</v>
      </c>
      <c r="H6842">
        <v>0</v>
      </c>
      <c r="I6842">
        <v>40</v>
      </c>
      <c r="J6842">
        <v>1</v>
      </c>
      <c r="K6842">
        <v>164.66</v>
      </c>
      <c r="L6842" t="str">
        <f t="shared" si="636"/>
        <v/>
      </c>
      <c r="M6842">
        <v>2</v>
      </c>
      <c r="N6842" t="str">
        <f t="shared" si="637"/>
        <v/>
      </c>
      <c r="O6842">
        <v>16</v>
      </c>
      <c r="P6842" s="11">
        <v>0</v>
      </c>
      <c r="Q6842" s="11">
        <v>2.5000000000000001E-2</v>
      </c>
      <c r="R6842" s="12">
        <v>82.33</v>
      </c>
      <c r="S6842" t="s">
        <v>22</v>
      </c>
      <c r="T6842">
        <v>0</v>
      </c>
      <c r="U6842">
        <f t="shared" si="638"/>
        <v>5</v>
      </c>
      <c r="V6842">
        <f t="shared" si="639"/>
        <v>1</v>
      </c>
      <c r="W6842">
        <f t="shared" si="640"/>
        <v>3</v>
      </c>
      <c r="X6842" t="str">
        <f t="shared" si="641"/>
        <v>513</v>
      </c>
      <c r="Y6842" t="str">
        <f>IF(Table1[[#This Row],[RFM_Score]]="555","Champion", IF(AND(J6842&gt;=4,V6842&gt;=4),"Loyal", IF(U6842&lt;=2,"At Risk", IF(W6842&gt;=4,"Potential Loyalist","Others"))))</f>
        <v>Others</v>
      </c>
    </row>
    <row r="6843" spans="1:25">
      <c r="A6843" t="s">
        <v>8893</v>
      </c>
      <c r="B6843">
        <v>37</v>
      </c>
      <c r="C6843" t="s">
        <v>19</v>
      </c>
      <c r="D6843" t="s">
        <v>25</v>
      </c>
      <c r="E6843" s="6" t="s">
        <v>18913</v>
      </c>
      <c r="F6843" t="s">
        <v>21</v>
      </c>
      <c r="G6843">
        <v>2</v>
      </c>
      <c r="H6843">
        <v>0</v>
      </c>
      <c r="I6843">
        <v>39</v>
      </c>
      <c r="J6843">
        <v>4</v>
      </c>
      <c r="K6843">
        <v>164.35</v>
      </c>
      <c r="L6843" t="str">
        <f t="shared" si="636"/>
        <v/>
      </c>
      <c r="M6843">
        <v>2</v>
      </c>
      <c r="N6843" t="str">
        <f t="shared" si="637"/>
        <v/>
      </c>
      <c r="O6843">
        <v>23</v>
      </c>
      <c r="P6843" s="11">
        <v>0</v>
      </c>
      <c r="Q6843" s="11">
        <v>0.10256410256410201</v>
      </c>
      <c r="R6843" s="12">
        <v>82.174999999999997</v>
      </c>
      <c r="S6843" t="s">
        <v>22</v>
      </c>
      <c r="T6843">
        <v>0</v>
      </c>
      <c r="U6843">
        <f t="shared" si="638"/>
        <v>4</v>
      </c>
      <c r="V6843">
        <f t="shared" si="639"/>
        <v>1</v>
      </c>
      <c r="W6843">
        <f t="shared" si="640"/>
        <v>3</v>
      </c>
      <c r="X6843" t="str">
        <f t="shared" si="641"/>
        <v>413</v>
      </c>
      <c r="Y6843" t="str">
        <f>IF(Table1[[#This Row],[RFM_Score]]="555","Champion", IF(AND(J6843&gt;=4,V6843&gt;=4),"Loyal", IF(U6843&lt;=2,"At Risk", IF(W6843&gt;=4,"Potential Loyalist","Others"))))</f>
        <v>Others</v>
      </c>
    </row>
    <row r="6844" spans="1:25">
      <c r="A6844" t="s">
        <v>8005</v>
      </c>
      <c r="B6844">
        <v>30</v>
      </c>
      <c r="C6844" t="s">
        <v>24</v>
      </c>
      <c r="D6844" t="s">
        <v>25</v>
      </c>
      <c r="E6844" s="6" t="s">
        <v>18914</v>
      </c>
      <c r="F6844" t="s">
        <v>26</v>
      </c>
      <c r="G6844">
        <v>5</v>
      </c>
      <c r="H6844">
        <v>2</v>
      </c>
      <c r="I6844">
        <v>53</v>
      </c>
      <c r="J6844">
        <v>2</v>
      </c>
      <c r="K6844">
        <v>164.3</v>
      </c>
      <c r="L6844" t="str">
        <f t="shared" si="636"/>
        <v/>
      </c>
      <c r="M6844">
        <v>2</v>
      </c>
      <c r="N6844" t="str">
        <f t="shared" si="637"/>
        <v/>
      </c>
      <c r="O6844">
        <v>8</v>
      </c>
      <c r="P6844" s="11">
        <v>0.4</v>
      </c>
      <c r="Q6844" s="11">
        <v>3.7735849056603703E-2</v>
      </c>
      <c r="R6844" s="12">
        <v>82.15</v>
      </c>
      <c r="S6844" t="s">
        <v>22</v>
      </c>
      <c r="T6844">
        <v>0</v>
      </c>
      <c r="U6844">
        <f t="shared" si="638"/>
        <v>5</v>
      </c>
      <c r="V6844">
        <f t="shared" si="639"/>
        <v>1</v>
      </c>
      <c r="W6844">
        <f t="shared" si="640"/>
        <v>3</v>
      </c>
      <c r="X6844" t="str">
        <f t="shared" si="641"/>
        <v>513</v>
      </c>
      <c r="Y6844" t="str">
        <f>IF(Table1[[#This Row],[RFM_Score]]="555","Champion", IF(AND(J6844&gt;=4,V6844&gt;=4),"Loyal", IF(U6844&lt;=2,"At Risk", IF(W6844&gt;=4,"Potential Loyalist","Others"))))</f>
        <v>Others</v>
      </c>
    </row>
    <row r="6845" spans="1:25">
      <c r="A6845" t="s">
        <v>2605</v>
      </c>
      <c r="B6845">
        <v>45</v>
      </c>
      <c r="C6845" t="s">
        <v>24</v>
      </c>
      <c r="D6845" t="s">
        <v>25</v>
      </c>
      <c r="E6845" s="6" t="s">
        <v>18915</v>
      </c>
      <c r="F6845" t="s">
        <v>26</v>
      </c>
      <c r="G6845">
        <v>4</v>
      </c>
      <c r="H6845">
        <v>2</v>
      </c>
      <c r="I6845">
        <v>44</v>
      </c>
      <c r="J6845">
        <v>2</v>
      </c>
      <c r="K6845">
        <v>164.11</v>
      </c>
      <c r="L6845" t="str">
        <f t="shared" si="636"/>
        <v/>
      </c>
      <c r="M6845">
        <v>2</v>
      </c>
      <c r="N6845" t="str">
        <f t="shared" si="637"/>
        <v/>
      </c>
      <c r="O6845">
        <v>8</v>
      </c>
      <c r="P6845" s="11">
        <v>0.5</v>
      </c>
      <c r="Q6845" s="11">
        <v>4.54545454545454E-2</v>
      </c>
      <c r="R6845" s="12">
        <v>82.055000000000007</v>
      </c>
      <c r="S6845" t="s">
        <v>22</v>
      </c>
      <c r="T6845">
        <v>1</v>
      </c>
      <c r="U6845">
        <f t="shared" si="638"/>
        <v>5</v>
      </c>
      <c r="V6845">
        <f t="shared" si="639"/>
        <v>1</v>
      </c>
      <c r="W6845">
        <f t="shared" si="640"/>
        <v>3</v>
      </c>
      <c r="X6845" t="str">
        <f t="shared" si="641"/>
        <v>513</v>
      </c>
      <c r="Y6845" t="str">
        <f>IF(Table1[[#This Row],[RFM_Score]]="555","Champion", IF(AND(J6845&gt;=4,V6845&gt;=4),"Loyal", IF(U6845&lt;=2,"At Risk", IF(W6845&gt;=4,"Potential Loyalist","Others"))))</f>
        <v>Others</v>
      </c>
    </row>
    <row r="6846" spans="1:25">
      <c r="A6846" t="s">
        <v>574</v>
      </c>
      <c r="B6846">
        <v>30</v>
      </c>
      <c r="C6846" t="s">
        <v>24</v>
      </c>
      <c r="D6846" t="s">
        <v>46</v>
      </c>
      <c r="E6846" s="6" t="s">
        <v>18916</v>
      </c>
      <c r="F6846" t="s">
        <v>21</v>
      </c>
      <c r="G6846">
        <v>2</v>
      </c>
      <c r="H6846">
        <v>2</v>
      </c>
      <c r="I6846">
        <v>50</v>
      </c>
      <c r="J6846">
        <v>2</v>
      </c>
      <c r="K6846">
        <v>163.72</v>
      </c>
      <c r="L6846" t="str">
        <f t="shared" si="636"/>
        <v/>
      </c>
      <c r="M6846">
        <v>2</v>
      </c>
      <c r="N6846" t="str">
        <f t="shared" si="637"/>
        <v/>
      </c>
      <c r="O6846">
        <v>22</v>
      </c>
      <c r="P6846" s="11">
        <v>1</v>
      </c>
      <c r="Q6846" s="11">
        <v>0.04</v>
      </c>
      <c r="R6846" s="12">
        <v>81.86</v>
      </c>
      <c r="S6846" t="s">
        <v>22</v>
      </c>
      <c r="T6846">
        <v>0</v>
      </c>
      <c r="U6846">
        <f t="shared" si="638"/>
        <v>4</v>
      </c>
      <c r="V6846">
        <f t="shared" si="639"/>
        <v>1</v>
      </c>
      <c r="W6846">
        <f t="shared" si="640"/>
        <v>3</v>
      </c>
      <c r="X6846" t="str">
        <f t="shared" si="641"/>
        <v>413</v>
      </c>
      <c r="Y6846" t="str">
        <f>IF(Table1[[#This Row],[RFM_Score]]="555","Champion", IF(AND(J6846&gt;=4,V6846&gt;=4),"Loyal", IF(U6846&lt;=2,"At Risk", IF(W6846&gt;=4,"Potential Loyalist","Others"))))</f>
        <v>Others</v>
      </c>
    </row>
    <row r="6847" spans="1:25">
      <c r="A6847" t="s">
        <v>3876</v>
      </c>
      <c r="B6847">
        <v>31</v>
      </c>
      <c r="C6847" t="s">
        <v>24</v>
      </c>
      <c r="D6847" t="s">
        <v>25</v>
      </c>
      <c r="E6847" s="6" t="s">
        <v>18917</v>
      </c>
      <c r="F6847" t="s">
        <v>37</v>
      </c>
      <c r="G6847">
        <v>4</v>
      </c>
      <c r="H6847">
        <v>2</v>
      </c>
      <c r="I6847">
        <v>37</v>
      </c>
      <c r="J6847">
        <v>4</v>
      </c>
      <c r="K6847">
        <v>163.66999999999999</v>
      </c>
      <c r="L6847" t="str">
        <f t="shared" si="636"/>
        <v/>
      </c>
      <c r="M6847">
        <v>2</v>
      </c>
      <c r="N6847" t="str">
        <f t="shared" si="637"/>
        <v/>
      </c>
      <c r="O6847">
        <v>46</v>
      </c>
      <c r="P6847" s="11">
        <v>0.5</v>
      </c>
      <c r="Q6847" s="11">
        <v>0.108108108108108</v>
      </c>
      <c r="R6847" s="12">
        <v>81.834999999999994</v>
      </c>
      <c r="S6847" t="s">
        <v>22</v>
      </c>
      <c r="T6847">
        <v>0</v>
      </c>
      <c r="U6847">
        <f t="shared" si="638"/>
        <v>3</v>
      </c>
      <c r="V6847">
        <f t="shared" si="639"/>
        <v>1</v>
      </c>
      <c r="W6847">
        <f t="shared" si="640"/>
        <v>3</v>
      </c>
      <c r="X6847" t="str">
        <f t="shared" si="641"/>
        <v>313</v>
      </c>
      <c r="Y6847" t="str">
        <f>IF(Table1[[#This Row],[RFM_Score]]="555","Champion", IF(AND(J6847&gt;=4,V6847&gt;=4),"Loyal", IF(U6847&lt;=2,"At Risk", IF(W6847&gt;=4,"Potential Loyalist","Others"))))</f>
        <v>Others</v>
      </c>
    </row>
    <row r="6848" spans="1:25">
      <c r="A6848" t="s">
        <v>9553</v>
      </c>
      <c r="B6848">
        <v>57</v>
      </c>
      <c r="C6848" t="s">
        <v>19</v>
      </c>
      <c r="D6848" t="s">
        <v>25</v>
      </c>
      <c r="E6848" s="6" t="s">
        <v>18918</v>
      </c>
      <c r="F6848" t="s">
        <v>21</v>
      </c>
      <c r="G6848">
        <v>3</v>
      </c>
      <c r="H6848">
        <v>1</v>
      </c>
      <c r="I6848">
        <v>53</v>
      </c>
      <c r="J6848">
        <v>1</v>
      </c>
      <c r="K6848">
        <v>163.61000000000001</v>
      </c>
      <c r="L6848" t="str">
        <f t="shared" si="636"/>
        <v/>
      </c>
      <c r="M6848">
        <v>2</v>
      </c>
      <c r="N6848" t="str">
        <f t="shared" si="637"/>
        <v/>
      </c>
      <c r="O6848">
        <v>29</v>
      </c>
      <c r="P6848" s="11">
        <v>0.33333333333333298</v>
      </c>
      <c r="Q6848" s="11">
        <v>1.8867924528301799E-2</v>
      </c>
      <c r="R6848" s="12">
        <v>81.805000000000007</v>
      </c>
      <c r="S6848" t="s">
        <v>22</v>
      </c>
      <c r="T6848">
        <v>0</v>
      </c>
      <c r="U6848">
        <f t="shared" si="638"/>
        <v>4</v>
      </c>
      <c r="V6848">
        <f t="shared" si="639"/>
        <v>1</v>
      </c>
      <c r="W6848">
        <f t="shared" si="640"/>
        <v>3</v>
      </c>
      <c r="X6848" t="str">
        <f t="shared" si="641"/>
        <v>413</v>
      </c>
      <c r="Y6848" t="str">
        <f>IF(Table1[[#This Row],[RFM_Score]]="555","Champion", IF(AND(J6848&gt;=4,V6848&gt;=4),"Loyal", IF(U6848&lt;=2,"At Risk", IF(W6848&gt;=4,"Potential Loyalist","Others"))))</f>
        <v>Others</v>
      </c>
    </row>
    <row r="6849" spans="1:25">
      <c r="A6849" t="s">
        <v>509</v>
      </c>
      <c r="B6849">
        <v>18</v>
      </c>
      <c r="C6849" t="s">
        <v>24</v>
      </c>
      <c r="D6849" t="s">
        <v>29</v>
      </c>
      <c r="E6849" s="6" t="s">
        <v>18919</v>
      </c>
      <c r="F6849" t="s">
        <v>26</v>
      </c>
      <c r="G6849">
        <v>3</v>
      </c>
      <c r="H6849">
        <v>1</v>
      </c>
      <c r="I6849">
        <v>41</v>
      </c>
      <c r="J6849">
        <v>1</v>
      </c>
      <c r="K6849">
        <v>163.5</v>
      </c>
      <c r="L6849" t="str">
        <f t="shared" si="636"/>
        <v/>
      </c>
      <c r="M6849">
        <v>2</v>
      </c>
      <c r="N6849" t="str">
        <f t="shared" si="637"/>
        <v/>
      </c>
      <c r="O6849">
        <v>32</v>
      </c>
      <c r="P6849" s="11">
        <v>0.33333333333333298</v>
      </c>
      <c r="Q6849" s="11">
        <v>2.4390243902439001E-2</v>
      </c>
      <c r="R6849" s="12">
        <v>81.75</v>
      </c>
      <c r="S6849" t="s">
        <v>22</v>
      </c>
      <c r="T6849">
        <v>0</v>
      </c>
      <c r="U6849">
        <f t="shared" si="638"/>
        <v>4</v>
      </c>
      <c r="V6849">
        <f t="shared" si="639"/>
        <v>1</v>
      </c>
      <c r="W6849">
        <f t="shared" si="640"/>
        <v>3</v>
      </c>
      <c r="X6849" t="str">
        <f t="shared" si="641"/>
        <v>413</v>
      </c>
      <c r="Y6849" t="str">
        <f>IF(Table1[[#This Row],[RFM_Score]]="555","Champion", IF(AND(J6849&gt;=4,V6849&gt;=4),"Loyal", IF(U6849&lt;=2,"At Risk", IF(W6849&gt;=4,"Potential Loyalist","Others"))))</f>
        <v>Others</v>
      </c>
    </row>
    <row r="6850" spans="1:25">
      <c r="A6850" t="s">
        <v>8445</v>
      </c>
      <c r="B6850">
        <v>27</v>
      </c>
      <c r="C6850" t="s">
        <v>33</v>
      </c>
      <c r="D6850" t="s">
        <v>41</v>
      </c>
      <c r="E6850" s="6" t="s">
        <v>18920</v>
      </c>
      <c r="F6850" t="s">
        <v>26</v>
      </c>
      <c r="G6850">
        <v>0</v>
      </c>
      <c r="H6850">
        <v>0</v>
      </c>
      <c r="I6850">
        <v>35</v>
      </c>
      <c r="J6850">
        <v>2</v>
      </c>
      <c r="K6850">
        <v>163.5</v>
      </c>
      <c r="L6850" t="str">
        <f t="shared" ref="L6850:L6913" si="642">IF(OR(K6850&lt;$AC$10, K6850&gt;$AC$11), "OUTLIER", "")</f>
        <v/>
      </c>
      <c r="M6850">
        <v>2</v>
      </c>
      <c r="N6850" t="str">
        <f t="shared" ref="N6850:N6913" si="643">IF(OR(M6850&lt;$AC$16, M6850&gt;$AC$17), "OUTLIER", "")</f>
        <v/>
      </c>
      <c r="O6850">
        <v>92</v>
      </c>
      <c r="P6850" s="11">
        <v>0</v>
      </c>
      <c r="Q6850" s="11">
        <v>5.7142857142857099E-2</v>
      </c>
      <c r="R6850" s="12">
        <v>81.75</v>
      </c>
      <c r="S6850" t="s">
        <v>22</v>
      </c>
      <c r="T6850">
        <v>1</v>
      </c>
      <c r="U6850">
        <f t="shared" ref="U6850:U6913" si="644">IF(O6850&lt;=20,5,IF(O6850&lt;=40,4,IF(O6850&lt;=70,3,IF(O6850&lt;=100,2,1))))</f>
        <v>2</v>
      </c>
      <c r="V6850">
        <f t="shared" ref="V6850:V6913" si="645">IF(M6850&gt;=11,5,IF(M6850&gt;=9,4,IF(M6850&gt;=7,3,IF(M6850&gt;=5,2,1))))</f>
        <v>1</v>
      </c>
      <c r="W6850">
        <f t="shared" ref="W6850:W6913" si="646">IF(K6850&gt;=500,5,IF(K6850&gt;=300,4,IF(K6850&gt;=150,3,IF(K6850&gt;=50,2,1))))</f>
        <v>3</v>
      </c>
      <c r="X6850" t="str">
        <f t="shared" ref="X6850:X6913" si="647">U6850 &amp; V6850 &amp; W6850</f>
        <v>213</v>
      </c>
      <c r="Y6850" t="str">
        <f>IF(Table1[[#This Row],[RFM_Score]]="555","Champion", IF(AND(J6850&gt;=4,V6850&gt;=4),"Loyal", IF(U6850&lt;=2,"At Risk", IF(W6850&gt;=4,"Potential Loyalist","Others"))))</f>
        <v>At Risk</v>
      </c>
    </row>
    <row r="6851" spans="1:25">
      <c r="A6851" t="s">
        <v>10726</v>
      </c>
      <c r="B6851">
        <v>28</v>
      </c>
      <c r="C6851" t="s">
        <v>19</v>
      </c>
      <c r="D6851" t="s">
        <v>35</v>
      </c>
      <c r="E6851" s="6" t="s">
        <v>18921</v>
      </c>
      <c r="F6851" t="s">
        <v>26</v>
      </c>
      <c r="G6851">
        <v>0</v>
      </c>
      <c r="H6851">
        <v>0</v>
      </c>
      <c r="I6851">
        <v>51</v>
      </c>
      <c r="J6851">
        <v>1</v>
      </c>
      <c r="K6851">
        <v>163.21</v>
      </c>
      <c r="L6851" t="str">
        <f t="shared" si="642"/>
        <v/>
      </c>
      <c r="M6851">
        <v>2</v>
      </c>
      <c r="N6851" t="str">
        <f t="shared" si="643"/>
        <v/>
      </c>
      <c r="O6851">
        <v>14</v>
      </c>
      <c r="P6851" s="11">
        <v>0</v>
      </c>
      <c r="Q6851" s="11">
        <v>1.9607843137254902E-2</v>
      </c>
      <c r="R6851" s="12">
        <v>81.605000000000004</v>
      </c>
      <c r="S6851" t="s">
        <v>22</v>
      </c>
      <c r="T6851">
        <v>0</v>
      </c>
      <c r="U6851">
        <f t="shared" si="644"/>
        <v>5</v>
      </c>
      <c r="V6851">
        <f t="shared" si="645"/>
        <v>1</v>
      </c>
      <c r="W6851">
        <f t="shared" si="646"/>
        <v>3</v>
      </c>
      <c r="X6851" t="str">
        <f t="shared" si="647"/>
        <v>513</v>
      </c>
      <c r="Y6851" t="str">
        <f>IF(Table1[[#This Row],[RFM_Score]]="555","Champion", IF(AND(J6851&gt;=4,V6851&gt;=4),"Loyal", IF(U6851&lt;=2,"At Risk", IF(W6851&gt;=4,"Potential Loyalist","Others"))))</f>
        <v>Others</v>
      </c>
    </row>
    <row r="6852" spans="1:25">
      <c r="A6852" t="s">
        <v>7803</v>
      </c>
      <c r="B6852">
        <v>66</v>
      </c>
      <c r="C6852" t="s">
        <v>19</v>
      </c>
      <c r="D6852" t="s">
        <v>41</v>
      </c>
      <c r="E6852" s="6" t="s">
        <v>18922</v>
      </c>
      <c r="F6852" t="s">
        <v>62</v>
      </c>
      <c r="G6852">
        <v>4</v>
      </c>
      <c r="H6852">
        <v>3</v>
      </c>
      <c r="I6852">
        <v>47</v>
      </c>
      <c r="J6852">
        <v>3</v>
      </c>
      <c r="K6852">
        <v>163.13999999999999</v>
      </c>
      <c r="L6852" t="str">
        <f t="shared" si="642"/>
        <v/>
      </c>
      <c r="M6852">
        <v>2</v>
      </c>
      <c r="N6852" t="str">
        <f t="shared" si="643"/>
        <v/>
      </c>
      <c r="O6852">
        <v>104</v>
      </c>
      <c r="P6852" s="11">
        <v>0.75</v>
      </c>
      <c r="Q6852" s="11">
        <v>6.3829787234042507E-2</v>
      </c>
      <c r="R6852" s="12">
        <v>81.569999999999993</v>
      </c>
      <c r="S6852" t="s">
        <v>22</v>
      </c>
      <c r="T6852">
        <v>1</v>
      </c>
      <c r="U6852">
        <f t="shared" si="644"/>
        <v>1</v>
      </c>
      <c r="V6852">
        <f t="shared" si="645"/>
        <v>1</v>
      </c>
      <c r="W6852">
        <f t="shared" si="646"/>
        <v>3</v>
      </c>
      <c r="X6852" t="str">
        <f t="shared" si="647"/>
        <v>113</v>
      </c>
      <c r="Y6852" t="str">
        <f>IF(Table1[[#This Row],[RFM_Score]]="555","Champion", IF(AND(J6852&gt;=4,V6852&gt;=4),"Loyal", IF(U6852&lt;=2,"At Risk", IF(W6852&gt;=4,"Potential Loyalist","Others"))))</f>
        <v>At Risk</v>
      </c>
    </row>
    <row r="6853" spans="1:25">
      <c r="A6853" t="s">
        <v>11579</v>
      </c>
      <c r="B6853">
        <v>38</v>
      </c>
      <c r="C6853" t="s">
        <v>19</v>
      </c>
      <c r="D6853" t="s">
        <v>29</v>
      </c>
      <c r="E6853" s="6" t="s">
        <v>18923</v>
      </c>
      <c r="F6853" t="s">
        <v>60</v>
      </c>
      <c r="G6853">
        <v>2</v>
      </c>
      <c r="H6853">
        <v>0</v>
      </c>
      <c r="I6853">
        <v>45</v>
      </c>
      <c r="J6853">
        <v>3</v>
      </c>
      <c r="K6853">
        <v>163.07</v>
      </c>
      <c r="L6853" t="str">
        <f t="shared" si="642"/>
        <v/>
      </c>
      <c r="M6853">
        <v>2</v>
      </c>
      <c r="N6853" t="str">
        <f t="shared" si="643"/>
        <v/>
      </c>
      <c r="O6853">
        <v>5</v>
      </c>
      <c r="P6853" s="11">
        <v>0</v>
      </c>
      <c r="Q6853" s="11">
        <v>6.6666666666666596E-2</v>
      </c>
      <c r="R6853" s="12">
        <v>81.534999999999997</v>
      </c>
      <c r="S6853" t="s">
        <v>22</v>
      </c>
      <c r="T6853">
        <v>0</v>
      </c>
      <c r="U6853">
        <f t="shared" si="644"/>
        <v>5</v>
      </c>
      <c r="V6853">
        <f t="shared" si="645"/>
        <v>1</v>
      </c>
      <c r="W6853">
        <f t="shared" si="646"/>
        <v>3</v>
      </c>
      <c r="X6853" t="str">
        <f t="shared" si="647"/>
        <v>513</v>
      </c>
      <c r="Y6853" t="str">
        <f>IF(Table1[[#This Row],[RFM_Score]]="555","Champion", IF(AND(J6853&gt;=4,V6853&gt;=4),"Loyal", IF(U6853&lt;=2,"At Risk", IF(W6853&gt;=4,"Potential Loyalist","Others"))))</f>
        <v>Others</v>
      </c>
    </row>
    <row r="6854" spans="1:25">
      <c r="A6854" t="s">
        <v>3770</v>
      </c>
      <c r="B6854">
        <v>36</v>
      </c>
      <c r="C6854" t="s">
        <v>24</v>
      </c>
      <c r="D6854" t="s">
        <v>25</v>
      </c>
      <c r="E6854" s="6" t="s">
        <v>18924</v>
      </c>
      <c r="F6854" t="s">
        <v>30</v>
      </c>
      <c r="G6854">
        <v>2</v>
      </c>
      <c r="H6854">
        <v>0</v>
      </c>
      <c r="I6854">
        <v>41</v>
      </c>
      <c r="J6854">
        <v>1</v>
      </c>
      <c r="K6854">
        <v>163.03</v>
      </c>
      <c r="L6854" t="str">
        <f t="shared" si="642"/>
        <v/>
      </c>
      <c r="M6854">
        <v>2</v>
      </c>
      <c r="N6854" t="str">
        <f t="shared" si="643"/>
        <v/>
      </c>
      <c r="O6854">
        <v>54</v>
      </c>
      <c r="P6854" s="11">
        <v>0</v>
      </c>
      <c r="Q6854" s="11">
        <v>2.4390243902439001E-2</v>
      </c>
      <c r="R6854" s="12">
        <v>81.515000000000001</v>
      </c>
      <c r="S6854" t="s">
        <v>22</v>
      </c>
      <c r="T6854">
        <v>0</v>
      </c>
      <c r="U6854">
        <f t="shared" si="644"/>
        <v>3</v>
      </c>
      <c r="V6854">
        <f t="shared" si="645"/>
        <v>1</v>
      </c>
      <c r="W6854">
        <f t="shared" si="646"/>
        <v>3</v>
      </c>
      <c r="X6854" t="str">
        <f t="shared" si="647"/>
        <v>313</v>
      </c>
      <c r="Y6854" t="str">
        <f>IF(Table1[[#This Row],[RFM_Score]]="555","Champion", IF(AND(J6854&gt;=4,V6854&gt;=4),"Loyal", IF(U6854&lt;=2,"At Risk", IF(W6854&gt;=4,"Potential Loyalist","Others"))))</f>
        <v>Others</v>
      </c>
    </row>
    <row r="6855" spans="1:25">
      <c r="A6855" t="s">
        <v>3526</v>
      </c>
      <c r="B6855">
        <v>18</v>
      </c>
      <c r="C6855" t="s">
        <v>19</v>
      </c>
      <c r="D6855" t="s">
        <v>25</v>
      </c>
      <c r="E6855" s="6" t="s">
        <v>18925</v>
      </c>
      <c r="F6855" t="s">
        <v>26</v>
      </c>
      <c r="G6855">
        <v>3</v>
      </c>
      <c r="H6855">
        <v>1</v>
      </c>
      <c r="I6855">
        <v>50</v>
      </c>
      <c r="J6855">
        <v>5</v>
      </c>
      <c r="K6855">
        <v>162.9</v>
      </c>
      <c r="L6855" t="str">
        <f t="shared" si="642"/>
        <v/>
      </c>
      <c r="M6855">
        <v>2</v>
      </c>
      <c r="N6855" t="str">
        <f t="shared" si="643"/>
        <v/>
      </c>
      <c r="O6855">
        <v>39</v>
      </c>
      <c r="P6855" s="11">
        <v>0.33333333333333298</v>
      </c>
      <c r="Q6855" s="11">
        <v>0.1</v>
      </c>
      <c r="R6855" s="12">
        <v>81.45</v>
      </c>
      <c r="S6855" t="s">
        <v>22</v>
      </c>
      <c r="T6855">
        <v>1</v>
      </c>
      <c r="U6855">
        <f t="shared" si="644"/>
        <v>4</v>
      </c>
      <c r="V6855">
        <f t="shared" si="645"/>
        <v>1</v>
      </c>
      <c r="W6855">
        <f t="shared" si="646"/>
        <v>3</v>
      </c>
      <c r="X6855" t="str">
        <f t="shared" si="647"/>
        <v>413</v>
      </c>
      <c r="Y6855" t="str">
        <f>IF(Table1[[#This Row],[RFM_Score]]="555","Champion", IF(AND(J6855&gt;=4,V6855&gt;=4),"Loyal", IF(U6855&lt;=2,"At Risk", IF(W6855&gt;=4,"Potential Loyalist","Others"))))</f>
        <v>Others</v>
      </c>
    </row>
    <row r="6856" spans="1:25">
      <c r="A6856" t="s">
        <v>4872</v>
      </c>
      <c r="B6856">
        <v>36</v>
      </c>
      <c r="C6856" t="s">
        <v>19</v>
      </c>
      <c r="D6856" t="s">
        <v>25</v>
      </c>
      <c r="E6856" s="6" t="s">
        <v>18926</v>
      </c>
      <c r="F6856" t="s">
        <v>37</v>
      </c>
      <c r="G6856">
        <v>4</v>
      </c>
      <c r="H6856">
        <v>1</v>
      </c>
      <c r="I6856">
        <v>42</v>
      </c>
      <c r="J6856">
        <v>0</v>
      </c>
      <c r="K6856">
        <v>162.52000000000001</v>
      </c>
      <c r="L6856" t="str">
        <f t="shared" si="642"/>
        <v/>
      </c>
      <c r="M6856">
        <v>2</v>
      </c>
      <c r="N6856" t="str">
        <f t="shared" si="643"/>
        <v/>
      </c>
      <c r="O6856">
        <v>14</v>
      </c>
      <c r="P6856" s="11">
        <v>0.25</v>
      </c>
      <c r="Q6856" s="11">
        <v>0</v>
      </c>
      <c r="R6856" s="12">
        <v>81.260000000000005</v>
      </c>
      <c r="S6856" t="s">
        <v>22</v>
      </c>
      <c r="T6856">
        <v>1</v>
      </c>
      <c r="U6856">
        <f t="shared" si="644"/>
        <v>5</v>
      </c>
      <c r="V6856">
        <f t="shared" si="645"/>
        <v>1</v>
      </c>
      <c r="W6856">
        <f t="shared" si="646"/>
        <v>3</v>
      </c>
      <c r="X6856" t="str">
        <f t="shared" si="647"/>
        <v>513</v>
      </c>
      <c r="Y6856" t="str">
        <f>IF(Table1[[#This Row],[RFM_Score]]="555","Champion", IF(AND(J6856&gt;=4,V6856&gt;=4),"Loyal", IF(U6856&lt;=2,"At Risk", IF(W6856&gt;=4,"Potential Loyalist","Others"))))</f>
        <v>Others</v>
      </c>
    </row>
    <row r="6857" spans="1:25">
      <c r="A6857" t="s">
        <v>2968</v>
      </c>
      <c r="B6857">
        <v>29</v>
      </c>
      <c r="C6857" t="s">
        <v>24</v>
      </c>
      <c r="D6857" t="s">
        <v>35</v>
      </c>
      <c r="E6857" s="6" t="s">
        <v>18927</v>
      </c>
      <c r="F6857" t="s">
        <v>21</v>
      </c>
      <c r="G6857">
        <v>4</v>
      </c>
      <c r="H6857">
        <v>1</v>
      </c>
      <c r="I6857">
        <v>61</v>
      </c>
      <c r="J6857">
        <v>4</v>
      </c>
      <c r="K6857">
        <v>162.49</v>
      </c>
      <c r="L6857" t="str">
        <f t="shared" si="642"/>
        <v/>
      </c>
      <c r="M6857">
        <v>2</v>
      </c>
      <c r="N6857" t="str">
        <f t="shared" si="643"/>
        <v/>
      </c>
      <c r="O6857">
        <v>51</v>
      </c>
      <c r="P6857" s="11">
        <v>0.25</v>
      </c>
      <c r="Q6857" s="11">
        <v>6.5573770491803199E-2</v>
      </c>
      <c r="R6857" s="12">
        <v>81.245000000000005</v>
      </c>
      <c r="S6857" t="s">
        <v>22</v>
      </c>
      <c r="T6857">
        <v>1</v>
      </c>
      <c r="U6857">
        <f t="shared" si="644"/>
        <v>3</v>
      </c>
      <c r="V6857">
        <f t="shared" si="645"/>
        <v>1</v>
      </c>
      <c r="W6857">
        <f t="shared" si="646"/>
        <v>3</v>
      </c>
      <c r="X6857" t="str">
        <f t="shared" si="647"/>
        <v>313</v>
      </c>
      <c r="Y6857" t="str">
        <f>IF(Table1[[#This Row],[RFM_Score]]="555","Champion", IF(AND(J6857&gt;=4,V6857&gt;=4),"Loyal", IF(U6857&lt;=2,"At Risk", IF(W6857&gt;=4,"Potential Loyalist","Others"))))</f>
        <v>Others</v>
      </c>
    </row>
    <row r="6858" spans="1:25">
      <c r="A6858" t="s">
        <v>3348</v>
      </c>
      <c r="B6858">
        <v>40</v>
      </c>
      <c r="C6858" t="s">
        <v>19</v>
      </c>
      <c r="D6858" t="s">
        <v>35</v>
      </c>
      <c r="E6858" s="6" t="s">
        <v>18928</v>
      </c>
      <c r="F6858" t="s">
        <v>37</v>
      </c>
      <c r="G6858">
        <v>3</v>
      </c>
      <c r="H6858">
        <v>2</v>
      </c>
      <c r="I6858">
        <v>40</v>
      </c>
      <c r="J6858">
        <v>3</v>
      </c>
      <c r="K6858">
        <v>162.43</v>
      </c>
      <c r="L6858" t="str">
        <f t="shared" si="642"/>
        <v/>
      </c>
      <c r="M6858">
        <v>2</v>
      </c>
      <c r="N6858" t="str">
        <f t="shared" si="643"/>
        <v/>
      </c>
      <c r="O6858">
        <v>39</v>
      </c>
      <c r="P6858" s="11">
        <v>0.66666666666666596</v>
      </c>
      <c r="Q6858" s="11">
        <v>7.4999999999999997E-2</v>
      </c>
      <c r="R6858" s="12">
        <v>81.215000000000003</v>
      </c>
      <c r="S6858" t="s">
        <v>22</v>
      </c>
      <c r="T6858">
        <v>0</v>
      </c>
      <c r="U6858">
        <f t="shared" si="644"/>
        <v>4</v>
      </c>
      <c r="V6858">
        <f t="shared" si="645"/>
        <v>1</v>
      </c>
      <c r="W6858">
        <f t="shared" si="646"/>
        <v>3</v>
      </c>
      <c r="X6858" t="str">
        <f t="shared" si="647"/>
        <v>413</v>
      </c>
      <c r="Y6858" t="str">
        <f>IF(Table1[[#This Row],[RFM_Score]]="555","Champion", IF(AND(J6858&gt;=4,V6858&gt;=4),"Loyal", IF(U6858&lt;=2,"At Risk", IF(W6858&gt;=4,"Potential Loyalist","Others"))))</f>
        <v>Others</v>
      </c>
    </row>
    <row r="6859" spans="1:25">
      <c r="A6859" t="s">
        <v>9706</v>
      </c>
      <c r="B6859">
        <v>38</v>
      </c>
      <c r="C6859" t="s">
        <v>24</v>
      </c>
      <c r="D6859" t="s">
        <v>41</v>
      </c>
      <c r="E6859" s="6" t="s">
        <v>18929</v>
      </c>
      <c r="F6859" t="s">
        <v>26</v>
      </c>
      <c r="G6859">
        <v>0</v>
      </c>
      <c r="H6859">
        <v>0</v>
      </c>
      <c r="I6859">
        <v>55</v>
      </c>
      <c r="J6859">
        <v>4</v>
      </c>
      <c r="K6859">
        <v>162.37</v>
      </c>
      <c r="L6859" t="str">
        <f t="shared" si="642"/>
        <v/>
      </c>
      <c r="M6859">
        <v>2</v>
      </c>
      <c r="N6859" t="str">
        <f t="shared" si="643"/>
        <v/>
      </c>
      <c r="O6859">
        <v>77</v>
      </c>
      <c r="P6859" s="11">
        <v>0</v>
      </c>
      <c r="Q6859" s="11">
        <v>7.2727272727272696E-2</v>
      </c>
      <c r="R6859" s="12">
        <v>81.185000000000002</v>
      </c>
      <c r="S6859" t="s">
        <v>22</v>
      </c>
      <c r="T6859">
        <v>0</v>
      </c>
      <c r="U6859">
        <f t="shared" si="644"/>
        <v>2</v>
      </c>
      <c r="V6859">
        <f t="shared" si="645"/>
        <v>1</v>
      </c>
      <c r="W6859">
        <f t="shared" si="646"/>
        <v>3</v>
      </c>
      <c r="X6859" t="str">
        <f t="shared" si="647"/>
        <v>213</v>
      </c>
      <c r="Y6859" t="str">
        <f>IF(Table1[[#This Row],[RFM_Score]]="555","Champion", IF(AND(J6859&gt;=4,V6859&gt;=4),"Loyal", IF(U6859&lt;=2,"At Risk", IF(W6859&gt;=4,"Potential Loyalist","Others"))))</f>
        <v>At Risk</v>
      </c>
    </row>
    <row r="6860" spans="1:25">
      <c r="A6860" t="s">
        <v>1568</v>
      </c>
      <c r="B6860">
        <v>18</v>
      </c>
      <c r="C6860" t="s">
        <v>19</v>
      </c>
      <c r="D6860" t="s">
        <v>25</v>
      </c>
      <c r="E6860" s="6" t="s">
        <v>18930</v>
      </c>
      <c r="F6860" t="s">
        <v>62</v>
      </c>
      <c r="G6860">
        <v>3</v>
      </c>
      <c r="H6860">
        <v>1</v>
      </c>
      <c r="I6860">
        <v>54</v>
      </c>
      <c r="J6860">
        <v>1</v>
      </c>
      <c r="K6860">
        <v>162.21</v>
      </c>
      <c r="L6860" t="str">
        <f t="shared" si="642"/>
        <v/>
      </c>
      <c r="M6860">
        <v>2</v>
      </c>
      <c r="N6860" t="str">
        <f t="shared" si="643"/>
        <v/>
      </c>
      <c r="O6860">
        <v>78</v>
      </c>
      <c r="P6860" s="11">
        <v>0.33333333333333298</v>
      </c>
      <c r="Q6860" s="11">
        <v>1.85185185185185E-2</v>
      </c>
      <c r="R6860" s="12">
        <v>81.105000000000004</v>
      </c>
      <c r="S6860" t="s">
        <v>22</v>
      </c>
      <c r="T6860">
        <v>0</v>
      </c>
      <c r="U6860">
        <f t="shared" si="644"/>
        <v>2</v>
      </c>
      <c r="V6860">
        <f t="shared" si="645"/>
        <v>1</v>
      </c>
      <c r="W6860">
        <f t="shared" si="646"/>
        <v>3</v>
      </c>
      <c r="X6860" t="str">
        <f t="shared" si="647"/>
        <v>213</v>
      </c>
      <c r="Y6860" t="str">
        <f>IF(Table1[[#This Row],[RFM_Score]]="555","Champion", IF(AND(J6860&gt;=4,V6860&gt;=4),"Loyal", IF(U6860&lt;=2,"At Risk", IF(W6860&gt;=4,"Potential Loyalist","Others"))))</f>
        <v>At Risk</v>
      </c>
    </row>
    <row r="6861" spans="1:25">
      <c r="A6861" t="s">
        <v>7314</v>
      </c>
      <c r="B6861">
        <v>34</v>
      </c>
      <c r="C6861" t="s">
        <v>24</v>
      </c>
      <c r="D6861" t="s">
        <v>25</v>
      </c>
      <c r="E6861" s="6" t="s">
        <v>18931</v>
      </c>
      <c r="F6861" t="s">
        <v>26</v>
      </c>
      <c r="G6861">
        <v>3</v>
      </c>
      <c r="H6861">
        <v>1</v>
      </c>
      <c r="I6861">
        <v>47</v>
      </c>
      <c r="J6861">
        <v>3</v>
      </c>
      <c r="K6861">
        <v>162.11000000000001</v>
      </c>
      <c r="L6861" t="str">
        <f t="shared" si="642"/>
        <v/>
      </c>
      <c r="M6861">
        <v>2</v>
      </c>
      <c r="N6861" t="str">
        <f t="shared" si="643"/>
        <v/>
      </c>
      <c r="O6861">
        <v>52</v>
      </c>
      <c r="P6861" s="11">
        <v>0.33333333333333298</v>
      </c>
      <c r="Q6861" s="11">
        <v>6.3829787234042507E-2</v>
      </c>
      <c r="R6861" s="12">
        <v>81.055000000000007</v>
      </c>
      <c r="S6861" t="s">
        <v>22</v>
      </c>
      <c r="T6861">
        <v>0</v>
      </c>
      <c r="U6861">
        <f t="shared" si="644"/>
        <v>3</v>
      </c>
      <c r="V6861">
        <f t="shared" si="645"/>
        <v>1</v>
      </c>
      <c r="W6861">
        <f t="shared" si="646"/>
        <v>3</v>
      </c>
      <c r="X6861" t="str">
        <f t="shared" si="647"/>
        <v>313</v>
      </c>
      <c r="Y6861" t="str">
        <f>IF(Table1[[#This Row],[RFM_Score]]="555","Champion", IF(AND(J6861&gt;=4,V6861&gt;=4),"Loyal", IF(U6861&lt;=2,"At Risk", IF(W6861&gt;=4,"Potential Loyalist","Others"))))</f>
        <v>Others</v>
      </c>
    </row>
    <row r="6862" spans="1:25">
      <c r="A6862" t="s">
        <v>1028</v>
      </c>
      <c r="B6862">
        <v>18</v>
      </c>
      <c r="C6862" t="s">
        <v>24</v>
      </c>
      <c r="D6862" t="s">
        <v>41</v>
      </c>
      <c r="E6862" s="6" t="s">
        <v>18932</v>
      </c>
      <c r="F6862" t="s">
        <v>26</v>
      </c>
      <c r="G6862">
        <v>4</v>
      </c>
      <c r="H6862">
        <v>2</v>
      </c>
      <c r="I6862">
        <v>60</v>
      </c>
      <c r="J6862">
        <v>2</v>
      </c>
      <c r="K6862">
        <v>161.91999999999999</v>
      </c>
      <c r="L6862" t="str">
        <f t="shared" si="642"/>
        <v/>
      </c>
      <c r="M6862">
        <v>2</v>
      </c>
      <c r="N6862" t="str">
        <f t="shared" si="643"/>
        <v/>
      </c>
      <c r="O6862">
        <v>7</v>
      </c>
      <c r="P6862" s="11">
        <v>0.5</v>
      </c>
      <c r="Q6862" s="11">
        <v>3.3333333333333298E-2</v>
      </c>
      <c r="R6862" s="12">
        <v>80.959999999999994</v>
      </c>
      <c r="S6862" t="s">
        <v>22</v>
      </c>
      <c r="T6862">
        <v>0</v>
      </c>
      <c r="U6862">
        <f t="shared" si="644"/>
        <v>5</v>
      </c>
      <c r="V6862">
        <f t="shared" si="645"/>
        <v>1</v>
      </c>
      <c r="W6862">
        <f t="shared" si="646"/>
        <v>3</v>
      </c>
      <c r="X6862" t="str">
        <f t="shared" si="647"/>
        <v>513</v>
      </c>
      <c r="Y6862" t="str">
        <f>IF(Table1[[#This Row],[RFM_Score]]="555","Champion", IF(AND(J6862&gt;=4,V6862&gt;=4),"Loyal", IF(U6862&lt;=2,"At Risk", IF(W6862&gt;=4,"Potential Loyalist","Others"))))</f>
        <v>Others</v>
      </c>
    </row>
    <row r="6863" spans="1:25">
      <c r="A6863" t="s">
        <v>938</v>
      </c>
      <c r="B6863">
        <v>30</v>
      </c>
      <c r="C6863" t="s">
        <v>24</v>
      </c>
      <c r="D6863" t="s">
        <v>25</v>
      </c>
      <c r="E6863" s="6" t="s">
        <v>18933</v>
      </c>
      <c r="F6863" t="s">
        <v>30</v>
      </c>
      <c r="G6863">
        <v>5</v>
      </c>
      <c r="H6863">
        <v>1</v>
      </c>
      <c r="I6863">
        <v>42</v>
      </c>
      <c r="J6863">
        <v>3</v>
      </c>
      <c r="K6863">
        <v>161.79</v>
      </c>
      <c r="L6863" t="str">
        <f t="shared" si="642"/>
        <v/>
      </c>
      <c r="M6863">
        <v>2</v>
      </c>
      <c r="N6863" t="str">
        <f t="shared" si="643"/>
        <v/>
      </c>
      <c r="O6863">
        <v>0</v>
      </c>
      <c r="P6863" s="11">
        <v>0.2</v>
      </c>
      <c r="Q6863" s="11">
        <v>7.1428571428571397E-2</v>
      </c>
      <c r="R6863" s="12">
        <v>80.894999999999996</v>
      </c>
      <c r="S6863" t="s">
        <v>22</v>
      </c>
      <c r="T6863">
        <v>0</v>
      </c>
      <c r="U6863">
        <f t="shared" si="644"/>
        <v>5</v>
      </c>
      <c r="V6863">
        <f t="shared" si="645"/>
        <v>1</v>
      </c>
      <c r="W6863">
        <f t="shared" si="646"/>
        <v>3</v>
      </c>
      <c r="X6863" t="str">
        <f t="shared" si="647"/>
        <v>513</v>
      </c>
      <c r="Y6863" t="str">
        <f>IF(Table1[[#This Row],[RFM_Score]]="555","Champion", IF(AND(J6863&gt;=4,V6863&gt;=4),"Loyal", IF(U6863&lt;=2,"At Risk", IF(W6863&gt;=4,"Potential Loyalist","Others"))))</f>
        <v>Others</v>
      </c>
    </row>
    <row r="6864" spans="1:25">
      <c r="A6864" t="s">
        <v>11659</v>
      </c>
      <c r="B6864">
        <v>33</v>
      </c>
      <c r="C6864" t="s">
        <v>19</v>
      </c>
      <c r="D6864" t="s">
        <v>25</v>
      </c>
      <c r="E6864" s="6" t="s">
        <v>18934</v>
      </c>
      <c r="F6864" t="s">
        <v>62</v>
      </c>
      <c r="G6864">
        <v>1</v>
      </c>
      <c r="H6864">
        <v>0</v>
      </c>
      <c r="I6864">
        <v>55</v>
      </c>
      <c r="J6864">
        <v>1</v>
      </c>
      <c r="K6864">
        <v>161.66999999999999</v>
      </c>
      <c r="L6864" t="str">
        <f t="shared" si="642"/>
        <v/>
      </c>
      <c r="M6864">
        <v>2</v>
      </c>
      <c r="N6864" t="str">
        <f t="shared" si="643"/>
        <v/>
      </c>
      <c r="O6864">
        <v>21</v>
      </c>
      <c r="P6864" s="11">
        <v>0</v>
      </c>
      <c r="Q6864" s="11">
        <v>1.8181818181818101E-2</v>
      </c>
      <c r="R6864" s="12">
        <v>80.834999999999994</v>
      </c>
      <c r="S6864" t="s">
        <v>22</v>
      </c>
      <c r="T6864">
        <v>1</v>
      </c>
      <c r="U6864">
        <f t="shared" si="644"/>
        <v>4</v>
      </c>
      <c r="V6864">
        <f t="shared" si="645"/>
        <v>1</v>
      </c>
      <c r="W6864">
        <f t="shared" si="646"/>
        <v>3</v>
      </c>
      <c r="X6864" t="str">
        <f t="shared" si="647"/>
        <v>413</v>
      </c>
      <c r="Y6864" t="str">
        <f>IF(Table1[[#This Row],[RFM_Score]]="555","Champion", IF(AND(J6864&gt;=4,V6864&gt;=4),"Loyal", IF(U6864&lt;=2,"At Risk", IF(W6864&gt;=4,"Potential Loyalist","Others"))))</f>
        <v>Others</v>
      </c>
    </row>
    <row r="6865" spans="1:25">
      <c r="A6865" t="s">
        <v>4686</v>
      </c>
      <c r="B6865">
        <v>32</v>
      </c>
      <c r="C6865" t="s">
        <v>24</v>
      </c>
      <c r="D6865" t="s">
        <v>41</v>
      </c>
      <c r="E6865" s="6" t="s">
        <v>18935</v>
      </c>
      <c r="F6865" t="s">
        <v>60</v>
      </c>
      <c r="G6865">
        <v>1</v>
      </c>
      <c r="H6865">
        <v>0</v>
      </c>
      <c r="I6865">
        <v>59</v>
      </c>
      <c r="J6865">
        <v>2</v>
      </c>
      <c r="K6865">
        <v>161.31</v>
      </c>
      <c r="L6865" t="str">
        <f t="shared" si="642"/>
        <v/>
      </c>
      <c r="M6865">
        <v>2</v>
      </c>
      <c r="N6865" t="str">
        <f t="shared" si="643"/>
        <v/>
      </c>
      <c r="O6865">
        <v>13</v>
      </c>
      <c r="P6865" s="11">
        <v>0</v>
      </c>
      <c r="Q6865" s="11">
        <v>3.38983050847457E-2</v>
      </c>
      <c r="R6865" s="12">
        <v>80.655000000000001</v>
      </c>
      <c r="S6865" t="s">
        <v>22</v>
      </c>
      <c r="T6865">
        <v>0</v>
      </c>
      <c r="U6865">
        <f t="shared" si="644"/>
        <v>5</v>
      </c>
      <c r="V6865">
        <f t="shared" si="645"/>
        <v>1</v>
      </c>
      <c r="W6865">
        <f t="shared" si="646"/>
        <v>3</v>
      </c>
      <c r="X6865" t="str">
        <f t="shared" si="647"/>
        <v>513</v>
      </c>
      <c r="Y6865" t="str">
        <f>IF(Table1[[#This Row],[RFM_Score]]="555","Champion", IF(AND(J6865&gt;=4,V6865&gt;=4),"Loyal", IF(U6865&lt;=2,"At Risk", IF(W6865&gt;=4,"Potential Loyalist","Others"))))</f>
        <v>Others</v>
      </c>
    </row>
    <row r="6866" spans="1:25">
      <c r="A6866" t="s">
        <v>9237</v>
      </c>
      <c r="B6866">
        <v>54</v>
      </c>
      <c r="C6866" t="s">
        <v>19</v>
      </c>
      <c r="D6866" t="s">
        <v>41</v>
      </c>
      <c r="E6866" s="6" t="s">
        <v>18936</v>
      </c>
      <c r="F6866" t="s">
        <v>60</v>
      </c>
      <c r="G6866">
        <v>2</v>
      </c>
      <c r="H6866">
        <v>1</v>
      </c>
      <c r="I6866">
        <v>54</v>
      </c>
      <c r="J6866">
        <v>2</v>
      </c>
      <c r="K6866">
        <v>161.27000000000001</v>
      </c>
      <c r="L6866" t="str">
        <f t="shared" si="642"/>
        <v/>
      </c>
      <c r="M6866">
        <v>2</v>
      </c>
      <c r="N6866" t="str">
        <f t="shared" si="643"/>
        <v/>
      </c>
      <c r="O6866">
        <v>41</v>
      </c>
      <c r="P6866" s="11">
        <v>0.5</v>
      </c>
      <c r="Q6866" s="11">
        <v>3.7037037037037E-2</v>
      </c>
      <c r="R6866" s="12">
        <v>80.635000000000005</v>
      </c>
      <c r="S6866" t="s">
        <v>22</v>
      </c>
      <c r="T6866">
        <v>0</v>
      </c>
      <c r="U6866">
        <f t="shared" si="644"/>
        <v>3</v>
      </c>
      <c r="V6866">
        <f t="shared" si="645"/>
        <v>1</v>
      </c>
      <c r="W6866">
        <f t="shared" si="646"/>
        <v>3</v>
      </c>
      <c r="X6866" t="str">
        <f t="shared" si="647"/>
        <v>313</v>
      </c>
      <c r="Y6866" t="str">
        <f>IF(Table1[[#This Row],[RFM_Score]]="555","Champion", IF(AND(J6866&gt;=4,V6866&gt;=4),"Loyal", IF(U6866&lt;=2,"At Risk", IF(W6866&gt;=4,"Potential Loyalist","Others"))))</f>
        <v>Others</v>
      </c>
    </row>
    <row r="6867" spans="1:25">
      <c r="A6867" t="s">
        <v>1292</v>
      </c>
      <c r="B6867">
        <v>20</v>
      </c>
      <c r="C6867" t="s">
        <v>19</v>
      </c>
      <c r="D6867" t="s">
        <v>25</v>
      </c>
      <c r="E6867" s="6" t="s">
        <v>18937</v>
      </c>
      <c r="F6867" t="s">
        <v>62</v>
      </c>
      <c r="G6867">
        <v>3</v>
      </c>
      <c r="H6867">
        <v>0</v>
      </c>
      <c r="I6867">
        <v>58</v>
      </c>
      <c r="J6867">
        <v>4</v>
      </c>
      <c r="K6867">
        <v>161.09</v>
      </c>
      <c r="L6867" t="str">
        <f t="shared" si="642"/>
        <v/>
      </c>
      <c r="M6867">
        <v>2</v>
      </c>
      <c r="N6867" t="str">
        <f t="shared" si="643"/>
        <v/>
      </c>
      <c r="O6867">
        <v>39</v>
      </c>
      <c r="P6867" s="11">
        <v>0</v>
      </c>
      <c r="Q6867" s="11">
        <v>6.8965517241379296E-2</v>
      </c>
      <c r="R6867" s="12">
        <v>80.545000000000002</v>
      </c>
      <c r="S6867" t="s">
        <v>22</v>
      </c>
      <c r="T6867">
        <v>0</v>
      </c>
      <c r="U6867">
        <f t="shared" si="644"/>
        <v>4</v>
      </c>
      <c r="V6867">
        <f t="shared" si="645"/>
        <v>1</v>
      </c>
      <c r="W6867">
        <f t="shared" si="646"/>
        <v>3</v>
      </c>
      <c r="X6867" t="str">
        <f t="shared" si="647"/>
        <v>413</v>
      </c>
      <c r="Y6867" t="str">
        <f>IF(Table1[[#This Row],[RFM_Score]]="555","Champion", IF(AND(J6867&gt;=4,V6867&gt;=4),"Loyal", IF(U6867&lt;=2,"At Risk", IF(W6867&gt;=4,"Potential Loyalist","Others"))))</f>
        <v>Others</v>
      </c>
    </row>
    <row r="6868" spans="1:25">
      <c r="A6868" t="s">
        <v>3317</v>
      </c>
      <c r="B6868">
        <v>24</v>
      </c>
      <c r="C6868" t="s">
        <v>24</v>
      </c>
      <c r="D6868" t="s">
        <v>29</v>
      </c>
      <c r="E6868" s="6" t="s">
        <v>18938</v>
      </c>
      <c r="F6868" t="s">
        <v>60</v>
      </c>
      <c r="G6868">
        <v>5</v>
      </c>
      <c r="H6868">
        <v>0</v>
      </c>
      <c r="I6868">
        <v>43</v>
      </c>
      <c r="J6868">
        <v>1</v>
      </c>
      <c r="K6868">
        <v>160.91</v>
      </c>
      <c r="L6868" t="str">
        <f t="shared" si="642"/>
        <v/>
      </c>
      <c r="M6868">
        <v>2</v>
      </c>
      <c r="N6868" t="str">
        <f t="shared" si="643"/>
        <v/>
      </c>
      <c r="O6868">
        <v>44</v>
      </c>
      <c r="P6868" s="11">
        <v>0</v>
      </c>
      <c r="Q6868" s="11">
        <v>2.3255813953488299E-2</v>
      </c>
      <c r="R6868" s="12">
        <v>80.454999999999998</v>
      </c>
      <c r="S6868" t="s">
        <v>22</v>
      </c>
      <c r="T6868">
        <v>0</v>
      </c>
      <c r="U6868">
        <f t="shared" si="644"/>
        <v>3</v>
      </c>
      <c r="V6868">
        <f t="shared" si="645"/>
        <v>1</v>
      </c>
      <c r="W6868">
        <f t="shared" si="646"/>
        <v>3</v>
      </c>
      <c r="X6868" t="str">
        <f t="shared" si="647"/>
        <v>313</v>
      </c>
      <c r="Y6868" t="str">
        <f>IF(Table1[[#This Row],[RFM_Score]]="555","Champion", IF(AND(J6868&gt;=4,V6868&gt;=4),"Loyal", IF(U6868&lt;=2,"At Risk", IF(W6868&gt;=4,"Potential Loyalist","Others"))))</f>
        <v>Others</v>
      </c>
    </row>
    <row r="6869" spans="1:25">
      <c r="A6869" t="s">
        <v>8756</v>
      </c>
      <c r="B6869">
        <v>25</v>
      </c>
      <c r="C6869" t="s">
        <v>24</v>
      </c>
      <c r="D6869" t="s">
        <v>25</v>
      </c>
      <c r="E6869" s="6" t="s">
        <v>18939</v>
      </c>
      <c r="F6869" t="s">
        <v>30</v>
      </c>
      <c r="G6869">
        <v>5</v>
      </c>
      <c r="H6869">
        <v>2</v>
      </c>
      <c r="I6869">
        <v>52</v>
      </c>
      <c r="J6869">
        <v>2</v>
      </c>
      <c r="K6869">
        <v>160.9</v>
      </c>
      <c r="L6869" t="str">
        <f t="shared" si="642"/>
        <v/>
      </c>
      <c r="M6869">
        <v>2</v>
      </c>
      <c r="N6869" t="str">
        <f t="shared" si="643"/>
        <v/>
      </c>
      <c r="O6869">
        <v>63</v>
      </c>
      <c r="P6869" s="11">
        <v>0.4</v>
      </c>
      <c r="Q6869" s="11">
        <v>3.8461538461538401E-2</v>
      </c>
      <c r="R6869" s="12">
        <v>80.45</v>
      </c>
      <c r="S6869" t="s">
        <v>22</v>
      </c>
      <c r="T6869">
        <v>0</v>
      </c>
      <c r="U6869">
        <f t="shared" si="644"/>
        <v>3</v>
      </c>
      <c r="V6869">
        <f t="shared" si="645"/>
        <v>1</v>
      </c>
      <c r="W6869">
        <f t="shared" si="646"/>
        <v>3</v>
      </c>
      <c r="X6869" t="str">
        <f t="shared" si="647"/>
        <v>313</v>
      </c>
      <c r="Y6869" t="str">
        <f>IF(Table1[[#This Row],[RFM_Score]]="555","Champion", IF(AND(J6869&gt;=4,V6869&gt;=4),"Loyal", IF(U6869&lt;=2,"At Risk", IF(W6869&gt;=4,"Potential Loyalist","Others"))))</f>
        <v>Others</v>
      </c>
    </row>
    <row r="6870" spans="1:25">
      <c r="A6870" t="s">
        <v>8824</v>
      </c>
      <c r="B6870">
        <v>31</v>
      </c>
      <c r="C6870" t="s">
        <v>24</v>
      </c>
      <c r="D6870" t="s">
        <v>25</v>
      </c>
      <c r="E6870" s="6" t="s">
        <v>18940</v>
      </c>
      <c r="F6870" t="s">
        <v>26</v>
      </c>
      <c r="G6870">
        <v>1</v>
      </c>
      <c r="H6870">
        <v>1</v>
      </c>
      <c r="I6870">
        <v>40</v>
      </c>
      <c r="J6870">
        <v>8</v>
      </c>
      <c r="K6870">
        <v>160.5</v>
      </c>
      <c r="L6870" t="str">
        <f t="shared" si="642"/>
        <v/>
      </c>
      <c r="M6870">
        <v>2</v>
      </c>
      <c r="N6870" t="str">
        <f t="shared" si="643"/>
        <v/>
      </c>
      <c r="O6870">
        <v>30</v>
      </c>
      <c r="P6870" s="11">
        <v>1</v>
      </c>
      <c r="Q6870" s="11">
        <v>0.2</v>
      </c>
      <c r="R6870" s="12">
        <v>80.25</v>
      </c>
      <c r="S6870" t="s">
        <v>22</v>
      </c>
      <c r="T6870">
        <v>0</v>
      </c>
      <c r="U6870">
        <f t="shared" si="644"/>
        <v>4</v>
      </c>
      <c r="V6870">
        <f t="shared" si="645"/>
        <v>1</v>
      </c>
      <c r="W6870">
        <f t="shared" si="646"/>
        <v>3</v>
      </c>
      <c r="X6870" t="str">
        <f t="shared" si="647"/>
        <v>413</v>
      </c>
      <c r="Y6870" t="str">
        <f>IF(Table1[[#This Row],[RFM_Score]]="555","Champion", IF(AND(J6870&gt;=4,V6870&gt;=4),"Loyal", IF(U6870&lt;=2,"At Risk", IF(W6870&gt;=4,"Potential Loyalist","Others"))))</f>
        <v>Others</v>
      </c>
    </row>
    <row r="6871" spans="1:25">
      <c r="A6871" t="s">
        <v>9929</v>
      </c>
      <c r="B6871">
        <v>30</v>
      </c>
      <c r="C6871" t="s">
        <v>19</v>
      </c>
      <c r="D6871" t="s">
        <v>35</v>
      </c>
      <c r="E6871" s="6" t="s">
        <v>18941</v>
      </c>
      <c r="F6871" t="s">
        <v>26</v>
      </c>
      <c r="G6871">
        <v>0</v>
      </c>
      <c r="H6871">
        <v>0</v>
      </c>
      <c r="I6871">
        <v>47</v>
      </c>
      <c r="J6871">
        <v>3</v>
      </c>
      <c r="K6871">
        <v>160.47</v>
      </c>
      <c r="L6871" t="str">
        <f t="shared" si="642"/>
        <v/>
      </c>
      <c r="M6871">
        <v>2</v>
      </c>
      <c r="N6871" t="str">
        <f t="shared" si="643"/>
        <v/>
      </c>
      <c r="O6871">
        <v>9</v>
      </c>
      <c r="P6871" s="11">
        <v>0</v>
      </c>
      <c r="Q6871" s="11">
        <v>6.3829787234042507E-2</v>
      </c>
      <c r="R6871" s="12">
        <v>80.234999999999999</v>
      </c>
      <c r="S6871" t="s">
        <v>22</v>
      </c>
      <c r="T6871">
        <v>0</v>
      </c>
      <c r="U6871">
        <f t="shared" si="644"/>
        <v>5</v>
      </c>
      <c r="V6871">
        <f t="shared" si="645"/>
        <v>1</v>
      </c>
      <c r="W6871">
        <f t="shared" si="646"/>
        <v>3</v>
      </c>
      <c r="X6871" t="str">
        <f t="shared" si="647"/>
        <v>513</v>
      </c>
      <c r="Y6871" t="str">
        <f>IF(Table1[[#This Row],[RFM_Score]]="555","Champion", IF(AND(J6871&gt;=4,V6871&gt;=4),"Loyal", IF(U6871&lt;=2,"At Risk", IF(W6871&gt;=4,"Potential Loyalist","Others"))))</f>
        <v>Others</v>
      </c>
    </row>
    <row r="6872" spans="1:25">
      <c r="A6872" t="s">
        <v>7720</v>
      </c>
      <c r="B6872">
        <v>53</v>
      </c>
      <c r="C6872" t="s">
        <v>24</v>
      </c>
      <c r="D6872" t="s">
        <v>20</v>
      </c>
      <c r="E6872" s="6" t="s">
        <v>18942</v>
      </c>
      <c r="F6872" t="s">
        <v>21</v>
      </c>
      <c r="G6872">
        <v>3</v>
      </c>
      <c r="H6872">
        <v>0</v>
      </c>
      <c r="I6872">
        <v>46</v>
      </c>
      <c r="J6872">
        <v>0</v>
      </c>
      <c r="K6872">
        <v>160.41</v>
      </c>
      <c r="L6872" t="str">
        <f t="shared" si="642"/>
        <v/>
      </c>
      <c r="M6872">
        <v>2</v>
      </c>
      <c r="N6872" t="str">
        <f t="shared" si="643"/>
        <v/>
      </c>
      <c r="O6872">
        <v>1</v>
      </c>
      <c r="P6872" s="11">
        <v>0</v>
      </c>
      <c r="Q6872" s="11">
        <v>0</v>
      </c>
      <c r="R6872" s="12">
        <v>80.204999999999998</v>
      </c>
      <c r="S6872" t="s">
        <v>22</v>
      </c>
      <c r="T6872">
        <v>0</v>
      </c>
      <c r="U6872">
        <f t="shared" si="644"/>
        <v>5</v>
      </c>
      <c r="V6872">
        <f t="shared" si="645"/>
        <v>1</v>
      </c>
      <c r="W6872">
        <f t="shared" si="646"/>
        <v>3</v>
      </c>
      <c r="X6872" t="str">
        <f t="shared" si="647"/>
        <v>513</v>
      </c>
      <c r="Y6872" t="str">
        <f>IF(Table1[[#This Row],[RFM_Score]]="555","Champion", IF(AND(J6872&gt;=4,V6872&gt;=4),"Loyal", IF(U6872&lt;=2,"At Risk", IF(W6872&gt;=4,"Potential Loyalist","Others"))))</f>
        <v>Others</v>
      </c>
    </row>
    <row r="6873" spans="1:25">
      <c r="A6873" t="s">
        <v>11634</v>
      </c>
      <c r="B6873">
        <v>65</v>
      </c>
      <c r="C6873" t="s">
        <v>24</v>
      </c>
      <c r="D6873" t="s">
        <v>29</v>
      </c>
      <c r="E6873" s="6" t="s">
        <v>18943</v>
      </c>
      <c r="F6873" t="s">
        <v>30</v>
      </c>
      <c r="G6873">
        <v>1</v>
      </c>
      <c r="H6873">
        <v>0</v>
      </c>
      <c r="I6873">
        <v>53</v>
      </c>
      <c r="J6873">
        <v>4</v>
      </c>
      <c r="K6873">
        <v>160.02000000000001</v>
      </c>
      <c r="L6873" t="str">
        <f t="shared" si="642"/>
        <v/>
      </c>
      <c r="M6873">
        <v>2</v>
      </c>
      <c r="N6873" t="str">
        <f t="shared" si="643"/>
        <v/>
      </c>
      <c r="O6873">
        <v>17</v>
      </c>
      <c r="P6873" s="11">
        <v>0</v>
      </c>
      <c r="Q6873" s="11">
        <v>7.5471698113207503E-2</v>
      </c>
      <c r="R6873" s="12">
        <v>80.010000000000005</v>
      </c>
      <c r="S6873" t="s">
        <v>22</v>
      </c>
      <c r="T6873">
        <v>0</v>
      </c>
      <c r="U6873">
        <f t="shared" si="644"/>
        <v>5</v>
      </c>
      <c r="V6873">
        <f t="shared" si="645"/>
        <v>1</v>
      </c>
      <c r="W6873">
        <f t="shared" si="646"/>
        <v>3</v>
      </c>
      <c r="X6873" t="str">
        <f t="shared" si="647"/>
        <v>513</v>
      </c>
      <c r="Y6873" t="str">
        <f>IF(Table1[[#This Row],[RFM_Score]]="555","Champion", IF(AND(J6873&gt;=4,V6873&gt;=4),"Loyal", IF(U6873&lt;=2,"At Risk", IF(W6873&gt;=4,"Potential Loyalist","Others"))))</f>
        <v>Others</v>
      </c>
    </row>
    <row r="6874" spans="1:25">
      <c r="A6874" t="s">
        <v>10922</v>
      </c>
      <c r="B6874">
        <v>47</v>
      </c>
      <c r="C6874" t="s">
        <v>19</v>
      </c>
      <c r="D6874" t="s">
        <v>25</v>
      </c>
      <c r="E6874" s="6" t="s">
        <v>18944</v>
      </c>
      <c r="F6874" t="s">
        <v>26</v>
      </c>
      <c r="G6874">
        <v>5</v>
      </c>
      <c r="H6874">
        <v>0</v>
      </c>
      <c r="I6874">
        <v>48</v>
      </c>
      <c r="J6874">
        <v>1</v>
      </c>
      <c r="K6874">
        <v>159.9</v>
      </c>
      <c r="L6874" t="str">
        <f t="shared" si="642"/>
        <v/>
      </c>
      <c r="M6874">
        <v>2</v>
      </c>
      <c r="N6874" t="str">
        <f t="shared" si="643"/>
        <v/>
      </c>
      <c r="O6874">
        <v>7</v>
      </c>
      <c r="P6874" s="11">
        <v>0</v>
      </c>
      <c r="Q6874" s="11">
        <v>2.0833333333333301E-2</v>
      </c>
      <c r="R6874" s="12">
        <v>79.95</v>
      </c>
      <c r="S6874" t="s">
        <v>22</v>
      </c>
      <c r="T6874">
        <v>0</v>
      </c>
      <c r="U6874">
        <f t="shared" si="644"/>
        <v>5</v>
      </c>
      <c r="V6874">
        <f t="shared" si="645"/>
        <v>1</v>
      </c>
      <c r="W6874">
        <f t="shared" si="646"/>
        <v>3</v>
      </c>
      <c r="X6874" t="str">
        <f t="shared" si="647"/>
        <v>513</v>
      </c>
      <c r="Y6874" t="str">
        <f>IF(Table1[[#This Row],[RFM_Score]]="555","Champion", IF(AND(J6874&gt;=4,V6874&gt;=4),"Loyal", IF(U6874&lt;=2,"At Risk", IF(W6874&gt;=4,"Potential Loyalist","Others"))))</f>
        <v>Others</v>
      </c>
    </row>
    <row r="6875" spans="1:25">
      <c r="A6875" t="s">
        <v>4732</v>
      </c>
      <c r="B6875">
        <v>32</v>
      </c>
      <c r="C6875" t="s">
        <v>24</v>
      </c>
      <c r="D6875" t="s">
        <v>49</v>
      </c>
      <c r="E6875" s="6" t="s">
        <v>18945</v>
      </c>
      <c r="F6875" t="s">
        <v>30</v>
      </c>
      <c r="G6875">
        <v>3</v>
      </c>
      <c r="H6875">
        <v>0</v>
      </c>
      <c r="I6875">
        <v>69</v>
      </c>
      <c r="J6875">
        <v>2</v>
      </c>
      <c r="K6875">
        <v>159.66</v>
      </c>
      <c r="L6875" t="str">
        <f t="shared" si="642"/>
        <v/>
      </c>
      <c r="M6875">
        <v>2</v>
      </c>
      <c r="N6875" t="str">
        <f t="shared" si="643"/>
        <v/>
      </c>
      <c r="O6875">
        <v>71</v>
      </c>
      <c r="P6875" s="11">
        <v>0</v>
      </c>
      <c r="Q6875" s="11">
        <v>2.8985507246376802E-2</v>
      </c>
      <c r="R6875" s="12">
        <v>79.83</v>
      </c>
      <c r="S6875" t="s">
        <v>22</v>
      </c>
      <c r="T6875">
        <v>0</v>
      </c>
      <c r="U6875">
        <f t="shared" si="644"/>
        <v>2</v>
      </c>
      <c r="V6875">
        <f t="shared" si="645"/>
        <v>1</v>
      </c>
      <c r="W6875">
        <f t="shared" si="646"/>
        <v>3</v>
      </c>
      <c r="X6875" t="str">
        <f t="shared" si="647"/>
        <v>213</v>
      </c>
      <c r="Y6875" t="str">
        <f>IF(Table1[[#This Row],[RFM_Score]]="555","Champion", IF(AND(J6875&gt;=4,V6875&gt;=4),"Loyal", IF(U6875&lt;=2,"At Risk", IF(W6875&gt;=4,"Potential Loyalist","Others"))))</f>
        <v>At Risk</v>
      </c>
    </row>
    <row r="6876" spans="1:25">
      <c r="A6876" t="s">
        <v>7336</v>
      </c>
      <c r="B6876">
        <v>48</v>
      </c>
      <c r="C6876" t="s">
        <v>24</v>
      </c>
      <c r="D6876" t="s">
        <v>35</v>
      </c>
      <c r="E6876" s="6" t="s">
        <v>18946</v>
      </c>
      <c r="F6876" t="s">
        <v>60</v>
      </c>
      <c r="G6876">
        <v>1</v>
      </c>
      <c r="H6876">
        <v>0</v>
      </c>
      <c r="I6876">
        <v>57</v>
      </c>
      <c r="J6876">
        <v>1</v>
      </c>
      <c r="K6876">
        <v>159.58000000000001</v>
      </c>
      <c r="L6876" t="str">
        <f t="shared" si="642"/>
        <v/>
      </c>
      <c r="M6876">
        <v>2</v>
      </c>
      <c r="N6876" t="str">
        <f t="shared" si="643"/>
        <v/>
      </c>
      <c r="O6876">
        <v>11</v>
      </c>
      <c r="P6876" s="11">
        <v>0</v>
      </c>
      <c r="Q6876" s="11">
        <v>1.7543859649122799E-2</v>
      </c>
      <c r="R6876" s="12">
        <v>79.790000000000006</v>
      </c>
      <c r="S6876" t="s">
        <v>22</v>
      </c>
      <c r="T6876">
        <v>0</v>
      </c>
      <c r="U6876">
        <f t="shared" si="644"/>
        <v>5</v>
      </c>
      <c r="V6876">
        <f t="shared" si="645"/>
        <v>1</v>
      </c>
      <c r="W6876">
        <f t="shared" si="646"/>
        <v>3</v>
      </c>
      <c r="X6876" t="str">
        <f t="shared" si="647"/>
        <v>513</v>
      </c>
      <c r="Y6876" t="str">
        <f>IF(Table1[[#This Row],[RFM_Score]]="555","Champion", IF(AND(J6876&gt;=4,V6876&gt;=4),"Loyal", IF(U6876&lt;=2,"At Risk", IF(W6876&gt;=4,"Potential Loyalist","Others"))))</f>
        <v>Others</v>
      </c>
    </row>
    <row r="6877" spans="1:25">
      <c r="A6877" t="s">
        <v>6857</v>
      </c>
      <c r="B6877">
        <v>58</v>
      </c>
      <c r="C6877" t="s">
        <v>19</v>
      </c>
      <c r="D6877" t="s">
        <v>25</v>
      </c>
      <c r="E6877" s="6" t="s">
        <v>18947</v>
      </c>
      <c r="F6877" t="s">
        <v>60</v>
      </c>
      <c r="G6877">
        <v>5</v>
      </c>
      <c r="H6877">
        <v>0</v>
      </c>
      <c r="I6877">
        <v>45</v>
      </c>
      <c r="J6877">
        <v>3</v>
      </c>
      <c r="K6877">
        <v>159.29</v>
      </c>
      <c r="L6877" t="str">
        <f t="shared" si="642"/>
        <v/>
      </c>
      <c r="M6877">
        <v>2</v>
      </c>
      <c r="N6877" t="str">
        <f t="shared" si="643"/>
        <v/>
      </c>
      <c r="O6877">
        <v>6</v>
      </c>
      <c r="P6877" s="11">
        <v>0</v>
      </c>
      <c r="Q6877" s="11">
        <v>6.6666666666666596E-2</v>
      </c>
      <c r="R6877" s="12">
        <v>79.644999999999996</v>
      </c>
      <c r="S6877" t="s">
        <v>22</v>
      </c>
      <c r="T6877">
        <v>0</v>
      </c>
      <c r="U6877">
        <f t="shared" si="644"/>
        <v>5</v>
      </c>
      <c r="V6877">
        <f t="shared" si="645"/>
        <v>1</v>
      </c>
      <c r="W6877">
        <f t="shared" si="646"/>
        <v>3</v>
      </c>
      <c r="X6877" t="str">
        <f t="shared" si="647"/>
        <v>513</v>
      </c>
      <c r="Y6877" t="str">
        <f>IF(Table1[[#This Row],[RFM_Score]]="555","Champion", IF(AND(J6877&gt;=4,V6877&gt;=4),"Loyal", IF(U6877&lt;=2,"At Risk", IF(W6877&gt;=4,"Potential Loyalist","Others"))))</f>
        <v>Others</v>
      </c>
    </row>
    <row r="6878" spans="1:25">
      <c r="A6878" t="s">
        <v>10046</v>
      </c>
      <c r="B6878">
        <v>44</v>
      </c>
      <c r="C6878" t="s">
        <v>19</v>
      </c>
      <c r="D6878" t="s">
        <v>25</v>
      </c>
      <c r="E6878" s="6" t="s">
        <v>18948</v>
      </c>
      <c r="F6878" t="s">
        <v>37</v>
      </c>
      <c r="G6878">
        <v>2</v>
      </c>
      <c r="H6878">
        <v>1</v>
      </c>
      <c r="I6878">
        <v>47</v>
      </c>
      <c r="J6878">
        <v>3</v>
      </c>
      <c r="K6878">
        <v>158.85</v>
      </c>
      <c r="L6878" t="str">
        <f t="shared" si="642"/>
        <v/>
      </c>
      <c r="M6878">
        <v>2</v>
      </c>
      <c r="N6878" t="str">
        <f t="shared" si="643"/>
        <v/>
      </c>
      <c r="O6878">
        <v>1</v>
      </c>
      <c r="P6878" s="11">
        <v>0.5</v>
      </c>
      <c r="Q6878" s="11">
        <v>6.3829787234042507E-2</v>
      </c>
      <c r="R6878" s="12">
        <v>79.424999999999997</v>
      </c>
      <c r="S6878" t="s">
        <v>22</v>
      </c>
      <c r="T6878">
        <v>0</v>
      </c>
      <c r="U6878">
        <f t="shared" si="644"/>
        <v>5</v>
      </c>
      <c r="V6878">
        <f t="shared" si="645"/>
        <v>1</v>
      </c>
      <c r="W6878">
        <f t="shared" si="646"/>
        <v>3</v>
      </c>
      <c r="X6878" t="str">
        <f t="shared" si="647"/>
        <v>513</v>
      </c>
      <c r="Y6878" t="str">
        <f>IF(Table1[[#This Row],[RFM_Score]]="555","Champion", IF(AND(J6878&gt;=4,V6878&gt;=4),"Loyal", IF(U6878&lt;=2,"At Risk", IF(W6878&gt;=4,"Potential Loyalist","Others"))))</f>
        <v>Others</v>
      </c>
    </row>
    <row r="6879" spans="1:25">
      <c r="A6879" t="s">
        <v>5176</v>
      </c>
      <c r="B6879">
        <v>27</v>
      </c>
      <c r="C6879" t="s">
        <v>24</v>
      </c>
      <c r="D6879" t="s">
        <v>25</v>
      </c>
      <c r="E6879" s="6" t="s">
        <v>18949</v>
      </c>
      <c r="F6879" t="s">
        <v>21</v>
      </c>
      <c r="G6879">
        <v>1</v>
      </c>
      <c r="H6879">
        <v>1</v>
      </c>
      <c r="I6879">
        <v>48</v>
      </c>
      <c r="J6879">
        <v>7</v>
      </c>
      <c r="K6879">
        <v>158.41999999999999</v>
      </c>
      <c r="L6879" t="str">
        <f t="shared" si="642"/>
        <v/>
      </c>
      <c r="M6879">
        <v>2</v>
      </c>
      <c r="N6879" t="str">
        <f t="shared" si="643"/>
        <v/>
      </c>
      <c r="O6879">
        <v>24</v>
      </c>
      <c r="P6879" s="11">
        <v>1</v>
      </c>
      <c r="Q6879" s="11">
        <v>0.14583333333333301</v>
      </c>
      <c r="R6879" s="12">
        <v>79.209999999999994</v>
      </c>
      <c r="S6879" t="s">
        <v>22</v>
      </c>
      <c r="T6879">
        <v>1</v>
      </c>
      <c r="U6879">
        <f t="shared" si="644"/>
        <v>4</v>
      </c>
      <c r="V6879">
        <f t="shared" si="645"/>
        <v>1</v>
      </c>
      <c r="W6879">
        <f t="shared" si="646"/>
        <v>3</v>
      </c>
      <c r="X6879" t="str">
        <f t="shared" si="647"/>
        <v>413</v>
      </c>
      <c r="Y6879" t="str">
        <f>IF(Table1[[#This Row],[RFM_Score]]="555","Champion", IF(AND(J6879&gt;=4,V6879&gt;=4),"Loyal", IF(U6879&lt;=2,"At Risk", IF(W6879&gt;=4,"Potential Loyalist","Others"))))</f>
        <v>Others</v>
      </c>
    </row>
    <row r="6880" spans="1:25">
      <c r="A6880" t="s">
        <v>10735</v>
      </c>
      <c r="B6880">
        <v>41</v>
      </c>
      <c r="C6880" t="s">
        <v>24</v>
      </c>
      <c r="D6880" t="s">
        <v>46</v>
      </c>
      <c r="E6880" s="6" t="s">
        <v>18950</v>
      </c>
      <c r="F6880" t="s">
        <v>37</v>
      </c>
      <c r="G6880">
        <v>1</v>
      </c>
      <c r="H6880">
        <v>1</v>
      </c>
      <c r="I6880">
        <v>48</v>
      </c>
      <c r="J6880">
        <v>4</v>
      </c>
      <c r="K6880">
        <v>158.31</v>
      </c>
      <c r="L6880" t="str">
        <f t="shared" si="642"/>
        <v/>
      </c>
      <c r="M6880">
        <v>2</v>
      </c>
      <c r="N6880" t="str">
        <f t="shared" si="643"/>
        <v/>
      </c>
      <c r="O6880">
        <v>75</v>
      </c>
      <c r="P6880" s="11">
        <v>1</v>
      </c>
      <c r="Q6880" s="11">
        <v>8.3333333333333301E-2</v>
      </c>
      <c r="R6880" s="12">
        <v>79.155000000000001</v>
      </c>
      <c r="S6880" t="s">
        <v>22</v>
      </c>
      <c r="T6880">
        <v>0</v>
      </c>
      <c r="U6880">
        <f t="shared" si="644"/>
        <v>2</v>
      </c>
      <c r="V6880">
        <f t="shared" si="645"/>
        <v>1</v>
      </c>
      <c r="W6880">
        <f t="shared" si="646"/>
        <v>3</v>
      </c>
      <c r="X6880" t="str">
        <f t="shared" si="647"/>
        <v>213</v>
      </c>
      <c r="Y6880" t="str">
        <f>IF(Table1[[#This Row],[RFM_Score]]="555","Champion", IF(AND(J6880&gt;=4,V6880&gt;=4),"Loyal", IF(U6880&lt;=2,"At Risk", IF(W6880&gt;=4,"Potential Loyalist","Others"))))</f>
        <v>At Risk</v>
      </c>
    </row>
    <row r="6881" spans="1:25">
      <c r="A6881" t="s">
        <v>9255</v>
      </c>
      <c r="B6881">
        <v>24</v>
      </c>
      <c r="C6881" t="s">
        <v>24</v>
      </c>
      <c r="D6881" t="s">
        <v>49</v>
      </c>
      <c r="E6881" s="6" t="s">
        <v>18951</v>
      </c>
      <c r="F6881" t="s">
        <v>26</v>
      </c>
      <c r="G6881">
        <v>2</v>
      </c>
      <c r="H6881">
        <v>0</v>
      </c>
      <c r="I6881">
        <v>47</v>
      </c>
      <c r="J6881">
        <v>3</v>
      </c>
      <c r="K6881">
        <v>158.28</v>
      </c>
      <c r="L6881" t="str">
        <f t="shared" si="642"/>
        <v/>
      </c>
      <c r="M6881">
        <v>2</v>
      </c>
      <c r="N6881" t="str">
        <f t="shared" si="643"/>
        <v/>
      </c>
      <c r="O6881">
        <v>11</v>
      </c>
      <c r="P6881" s="11">
        <v>0</v>
      </c>
      <c r="Q6881" s="11">
        <v>6.3829787234042507E-2</v>
      </c>
      <c r="R6881" s="12">
        <v>79.14</v>
      </c>
      <c r="S6881" t="s">
        <v>22</v>
      </c>
      <c r="T6881">
        <v>0</v>
      </c>
      <c r="U6881">
        <f t="shared" si="644"/>
        <v>5</v>
      </c>
      <c r="V6881">
        <f t="shared" si="645"/>
        <v>1</v>
      </c>
      <c r="W6881">
        <f t="shared" si="646"/>
        <v>3</v>
      </c>
      <c r="X6881" t="str">
        <f t="shared" si="647"/>
        <v>513</v>
      </c>
      <c r="Y6881" t="str">
        <f>IF(Table1[[#This Row],[RFM_Score]]="555","Champion", IF(AND(J6881&gt;=4,V6881&gt;=4),"Loyal", IF(U6881&lt;=2,"At Risk", IF(W6881&gt;=4,"Potential Loyalist","Others"))))</f>
        <v>Others</v>
      </c>
    </row>
    <row r="6882" spans="1:25">
      <c r="A6882" t="s">
        <v>138</v>
      </c>
      <c r="B6882">
        <v>29</v>
      </c>
      <c r="C6882" t="s">
        <v>19</v>
      </c>
      <c r="D6882" t="s">
        <v>25</v>
      </c>
      <c r="E6882" s="6" t="s">
        <v>18952</v>
      </c>
      <c r="F6882" t="s">
        <v>26</v>
      </c>
      <c r="G6882">
        <v>6</v>
      </c>
      <c r="H6882">
        <v>2</v>
      </c>
      <c r="I6882">
        <v>52</v>
      </c>
      <c r="J6882">
        <v>4</v>
      </c>
      <c r="K6882">
        <v>157.96</v>
      </c>
      <c r="L6882" t="str">
        <f t="shared" si="642"/>
        <v/>
      </c>
      <c r="M6882">
        <v>2</v>
      </c>
      <c r="N6882" t="str">
        <f t="shared" si="643"/>
        <v/>
      </c>
      <c r="O6882">
        <v>40</v>
      </c>
      <c r="P6882" s="11">
        <v>0.33333333333333298</v>
      </c>
      <c r="Q6882" s="11">
        <v>7.69230769230769E-2</v>
      </c>
      <c r="R6882" s="12">
        <v>78.98</v>
      </c>
      <c r="S6882" t="s">
        <v>22</v>
      </c>
      <c r="T6882">
        <v>0</v>
      </c>
      <c r="U6882">
        <f t="shared" si="644"/>
        <v>4</v>
      </c>
      <c r="V6882">
        <f t="shared" si="645"/>
        <v>1</v>
      </c>
      <c r="W6882">
        <f t="shared" si="646"/>
        <v>3</v>
      </c>
      <c r="X6882" t="str">
        <f t="shared" si="647"/>
        <v>413</v>
      </c>
      <c r="Y6882" t="str">
        <f>IF(Table1[[#This Row],[RFM_Score]]="555","Champion", IF(AND(J6882&gt;=4,V6882&gt;=4),"Loyal", IF(U6882&lt;=2,"At Risk", IF(W6882&gt;=4,"Potential Loyalist","Others"))))</f>
        <v>Others</v>
      </c>
    </row>
    <row r="6883" spans="1:25">
      <c r="A6883" t="s">
        <v>11214</v>
      </c>
      <c r="B6883">
        <v>46</v>
      </c>
      <c r="C6883" t="s">
        <v>19</v>
      </c>
      <c r="D6883" t="s">
        <v>41</v>
      </c>
      <c r="E6883" s="6" t="s">
        <v>18953</v>
      </c>
      <c r="F6883" t="s">
        <v>26</v>
      </c>
      <c r="G6883">
        <v>1</v>
      </c>
      <c r="H6883">
        <v>1</v>
      </c>
      <c r="I6883">
        <v>38</v>
      </c>
      <c r="J6883">
        <v>2</v>
      </c>
      <c r="K6883">
        <v>157.96</v>
      </c>
      <c r="L6883" t="str">
        <f t="shared" si="642"/>
        <v/>
      </c>
      <c r="M6883">
        <v>2</v>
      </c>
      <c r="N6883" t="str">
        <f t="shared" si="643"/>
        <v/>
      </c>
      <c r="O6883">
        <v>1</v>
      </c>
      <c r="P6883" s="11">
        <v>1</v>
      </c>
      <c r="Q6883" s="11">
        <v>5.2631578947368397E-2</v>
      </c>
      <c r="R6883" s="12">
        <v>78.98</v>
      </c>
      <c r="S6883" t="s">
        <v>22</v>
      </c>
      <c r="T6883">
        <v>0</v>
      </c>
      <c r="U6883">
        <f t="shared" si="644"/>
        <v>5</v>
      </c>
      <c r="V6883">
        <f t="shared" si="645"/>
        <v>1</v>
      </c>
      <c r="W6883">
        <f t="shared" si="646"/>
        <v>3</v>
      </c>
      <c r="X6883" t="str">
        <f t="shared" si="647"/>
        <v>513</v>
      </c>
      <c r="Y6883" t="str">
        <f>IF(Table1[[#This Row],[RFM_Score]]="555","Champion", IF(AND(J6883&gt;=4,V6883&gt;=4),"Loyal", IF(U6883&lt;=2,"At Risk", IF(W6883&gt;=4,"Potential Loyalist","Others"))))</f>
        <v>Others</v>
      </c>
    </row>
    <row r="6884" spans="1:25">
      <c r="A6884" t="s">
        <v>4342</v>
      </c>
      <c r="B6884">
        <v>18</v>
      </c>
      <c r="C6884" t="s">
        <v>24</v>
      </c>
      <c r="D6884" t="s">
        <v>25</v>
      </c>
      <c r="E6884" s="6" t="s">
        <v>18954</v>
      </c>
      <c r="F6884" t="s">
        <v>30</v>
      </c>
      <c r="G6884">
        <v>4</v>
      </c>
      <c r="H6884">
        <v>1</v>
      </c>
      <c r="I6884">
        <v>49</v>
      </c>
      <c r="J6884">
        <v>4</v>
      </c>
      <c r="K6884">
        <v>157.94</v>
      </c>
      <c r="L6884" t="str">
        <f t="shared" si="642"/>
        <v/>
      </c>
      <c r="M6884">
        <v>2</v>
      </c>
      <c r="N6884" t="str">
        <f t="shared" si="643"/>
        <v/>
      </c>
      <c r="O6884">
        <v>34</v>
      </c>
      <c r="P6884" s="11">
        <v>0.25</v>
      </c>
      <c r="Q6884" s="11">
        <v>8.16326530612244E-2</v>
      </c>
      <c r="R6884" s="12">
        <v>78.97</v>
      </c>
      <c r="S6884" t="s">
        <v>22</v>
      </c>
      <c r="T6884">
        <v>0</v>
      </c>
      <c r="U6884">
        <f t="shared" si="644"/>
        <v>4</v>
      </c>
      <c r="V6884">
        <f t="shared" si="645"/>
        <v>1</v>
      </c>
      <c r="W6884">
        <f t="shared" si="646"/>
        <v>3</v>
      </c>
      <c r="X6884" t="str">
        <f t="shared" si="647"/>
        <v>413</v>
      </c>
      <c r="Y6884" t="str">
        <f>IF(Table1[[#This Row],[RFM_Score]]="555","Champion", IF(AND(J6884&gt;=4,V6884&gt;=4),"Loyal", IF(U6884&lt;=2,"At Risk", IF(W6884&gt;=4,"Potential Loyalist","Others"))))</f>
        <v>Others</v>
      </c>
    </row>
    <row r="6885" spans="1:25">
      <c r="A6885" t="s">
        <v>8529</v>
      </c>
      <c r="B6885">
        <v>33</v>
      </c>
      <c r="C6885" t="s">
        <v>19</v>
      </c>
      <c r="D6885" t="s">
        <v>25</v>
      </c>
      <c r="E6885" s="6" t="s">
        <v>18955</v>
      </c>
      <c r="F6885" t="s">
        <v>62</v>
      </c>
      <c r="G6885">
        <v>4</v>
      </c>
      <c r="H6885">
        <v>2</v>
      </c>
      <c r="I6885">
        <v>47</v>
      </c>
      <c r="J6885">
        <v>3</v>
      </c>
      <c r="K6885">
        <v>157.87</v>
      </c>
      <c r="L6885" t="str">
        <f t="shared" si="642"/>
        <v/>
      </c>
      <c r="M6885">
        <v>2</v>
      </c>
      <c r="N6885" t="str">
        <f t="shared" si="643"/>
        <v/>
      </c>
      <c r="O6885">
        <v>62</v>
      </c>
      <c r="P6885" s="11">
        <v>0.5</v>
      </c>
      <c r="Q6885" s="11">
        <v>6.3829787234042507E-2</v>
      </c>
      <c r="R6885" s="12">
        <v>78.935000000000002</v>
      </c>
      <c r="S6885" t="s">
        <v>22</v>
      </c>
      <c r="T6885">
        <v>0</v>
      </c>
      <c r="U6885">
        <f t="shared" si="644"/>
        <v>3</v>
      </c>
      <c r="V6885">
        <f t="shared" si="645"/>
        <v>1</v>
      </c>
      <c r="W6885">
        <f t="shared" si="646"/>
        <v>3</v>
      </c>
      <c r="X6885" t="str">
        <f t="shared" si="647"/>
        <v>313</v>
      </c>
      <c r="Y6885" t="str">
        <f>IF(Table1[[#This Row],[RFM_Score]]="555","Champion", IF(AND(J6885&gt;=4,V6885&gt;=4),"Loyal", IF(U6885&lt;=2,"At Risk", IF(W6885&gt;=4,"Potential Loyalist","Others"))))</f>
        <v>Others</v>
      </c>
    </row>
    <row r="6886" spans="1:25">
      <c r="A6886" t="s">
        <v>2487</v>
      </c>
      <c r="B6886">
        <v>24</v>
      </c>
      <c r="C6886" t="s">
        <v>19</v>
      </c>
      <c r="D6886" t="s">
        <v>49</v>
      </c>
      <c r="E6886" s="6" t="s">
        <v>18956</v>
      </c>
      <c r="F6886" t="s">
        <v>62</v>
      </c>
      <c r="G6886">
        <v>4</v>
      </c>
      <c r="H6886">
        <v>3</v>
      </c>
      <c r="I6886">
        <v>49</v>
      </c>
      <c r="J6886">
        <v>3</v>
      </c>
      <c r="K6886">
        <v>157.32</v>
      </c>
      <c r="L6886" t="str">
        <f t="shared" si="642"/>
        <v/>
      </c>
      <c r="M6886">
        <v>2</v>
      </c>
      <c r="N6886" t="str">
        <f t="shared" si="643"/>
        <v/>
      </c>
      <c r="O6886">
        <v>30</v>
      </c>
      <c r="P6886" s="11">
        <v>0.75</v>
      </c>
      <c r="Q6886" s="11">
        <v>6.1224489795918297E-2</v>
      </c>
      <c r="R6886" s="12">
        <v>78.66</v>
      </c>
      <c r="S6886" t="s">
        <v>22</v>
      </c>
      <c r="T6886">
        <v>0</v>
      </c>
      <c r="U6886">
        <f t="shared" si="644"/>
        <v>4</v>
      </c>
      <c r="V6886">
        <f t="shared" si="645"/>
        <v>1</v>
      </c>
      <c r="W6886">
        <f t="shared" si="646"/>
        <v>3</v>
      </c>
      <c r="X6886" t="str">
        <f t="shared" si="647"/>
        <v>413</v>
      </c>
      <c r="Y6886" t="str">
        <f>IF(Table1[[#This Row],[RFM_Score]]="555","Champion", IF(AND(J6886&gt;=4,V6886&gt;=4),"Loyal", IF(U6886&lt;=2,"At Risk", IF(W6886&gt;=4,"Potential Loyalist","Others"))))</f>
        <v>Others</v>
      </c>
    </row>
    <row r="6887" spans="1:25">
      <c r="A6887" t="s">
        <v>1122</v>
      </c>
      <c r="B6887">
        <v>40</v>
      </c>
      <c r="C6887" t="s">
        <v>24</v>
      </c>
      <c r="D6887" t="s">
        <v>20</v>
      </c>
      <c r="E6887" s="6" t="s">
        <v>18957</v>
      </c>
      <c r="F6887" t="s">
        <v>26</v>
      </c>
      <c r="G6887">
        <v>1</v>
      </c>
      <c r="H6887">
        <v>0</v>
      </c>
      <c r="I6887">
        <v>45</v>
      </c>
      <c r="J6887">
        <v>0</v>
      </c>
      <c r="K6887">
        <v>157.22999999999999</v>
      </c>
      <c r="L6887" t="str">
        <f t="shared" si="642"/>
        <v/>
      </c>
      <c r="M6887">
        <v>2</v>
      </c>
      <c r="N6887" t="str">
        <f t="shared" si="643"/>
        <v/>
      </c>
      <c r="O6887">
        <v>1</v>
      </c>
      <c r="P6887" s="11">
        <v>0</v>
      </c>
      <c r="Q6887" s="11">
        <v>0</v>
      </c>
      <c r="R6887" s="12">
        <v>78.614999999999995</v>
      </c>
      <c r="S6887" t="s">
        <v>22</v>
      </c>
      <c r="T6887">
        <v>0</v>
      </c>
      <c r="U6887">
        <f t="shared" si="644"/>
        <v>5</v>
      </c>
      <c r="V6887">
        <f t="shared" si="645"/>
        <v>1</v>
      </c>
      <c r="W6887">
        <f t="shared" si="646"/>
        <v>3</v>
      </c>
      <c r="X6887" t="str">
        <f t="shared" si="647"/>
        <v>513</v>
      </c>
      <c r="Y6887" t="str">
        <f>IF(Table1[[#This Row],[RFM_Score]]="555","Champion", IF(AND(J6887&gt;=4,V6887&gt;=4),"Loyal", IF(U6887&lt;=2,"At Risk", IF(W6887&gt;=4,"Potential Loyalist","Others"))))</f>
        <v>Others</v>
      </c>
    </row>
    <row r="6888" spans="1:25">
      <c r="A6888" t="s">
        <v>6614</v>
      </c>
      <c r="B6888">
        <v>22</v>
      </c>
      <c r="C6888" t="s">
        <v>19</v>
      </c>
      <c r="D6888" t="s">
        <v>35</v>
      </c>
      <c r="E6888" s="6" t="s">
        <v>18958</v>
      </c>
      <c r="F6888" t="s">
        <v>60</v>
      </c>
      <c r="G6888">
        <v>4</v>
      </c>
      <c r="H6888">
        <v>1</v>
      </c>
      <c r="I6888">
        <v>55</v>
      </c>
      <c r="J6888">
        <v>1</v>
      </c>
      <c r="K6888">
        <v>157.13</v>
      </c>
      <c r="L6888" t="str">
        <f t="shared" si="642"/>
        <v/>
      </c>
      <c r="M6888">
        <v>2</v>
      </c>
      <c r="N6888" t="str">
        <f t="shared" si="643"/>
        <v/>
      </c>
      <c r="O6888">
        <v>21</v>
      </c>
      <c r="P6888" s="11">
        <v>0.25</v>
      </c>
      <c r="Q6888" s="11">
        <v>1.8181818181818101E-2</v>
      </c>
      <c r="R6888" s="12">
        <v>78.564999999999998</v>
      </c>
      <c r="S6888" t="s">
        <v>22</v>
      </c>
      <c r="T6888">
        <v>0</v>
      </c>
      <c r="U6888">
        <f t="shared" si="644"/>
        <v>4</v>
      </c>
      <c r="V6888">
        <f t="shared" si="645"/>
        <v>1</v>
      </c>
      <c r="W6888">
        <f t="shared" si="646"/>
        <v>3</v>
      </c>
      <c r="X6888" t="str">
        <f t="shared" si="647"/>
        <v>413</v>
      </c>
      <c r="Y6888" t="str">
        <f>IF(Table1[[#This Row],[RFM_Score]]="555","Champion", IF(AND(J6888&gt;=4,V6888&gt;=4),"Loyal", IF(U6888&lt;=2,"At Risk", IF(W6888&gt;=4,"Potential Loyalist","Others"))))</f>
        <v>Others</v>
      </c>
    </row>
    <row r="6889" spans="1:25">
      <c r="A6889" t="s">
        <v>5398</v>
      </c>
      <c r="B6889">
        <v>36</v>
      </c>
      <c r="C6889" t="s">
        <v>24</v>
      </c>
      <c r="D6889" t="s">
        <v>49</v>
      </c>
      <c r="E6889" s="6" t="s">
        <v>18959</v>
      </c>
      <c r="F6889" t="s">
        <v>26</v>
      </c>
      <c r="G6889">
        <v>2</v>
      </c>
      <c r="H6889">
        <v>1</v>
      </c>
      <c r="I6889">
        <v>48</v>
      </c>
      <c r="J6889">
        <v>1</v>
      </c>
      <c r="K6889">
        <v>157</v>
      </c>
      <c r="L6889" t="str">
        <f t="shared" si="642"/>
        <v/>
      </c>
      <c r="M6889">
        <v>2</v>
      </c>
      <c r="N6889" t="str">
        <f t="shared" si="643"/>
        <v/>
      </c>
      <c r="O6889">
        <v>26</v>
      </c>
      <c r="P6889" s="11">
        <v>0.5</v>
      </c>
      <c r="Q6889" s="11">
        <v>2.0833333333333301E-2</v>
      </c>
      <c r="R6889" s="12">
        <v>78.5</v>
      </c>
      <c r="S6889" t="s">
        <v>22</v>
      </c>
      <c r="T6889">
        <v>0</v>
      </c>
      <c r="U6889">
        <f t="shared" si="644"/>
        <v>4</v>
      </c>
      <c r="V6889">
        <f t="shared" si="645"/>
        <v>1</v>
      </c>
      <c r="W6889">
        <f t="shared" si="646"/>
        <v>3</v>
      </c>
      <c r="X6889" t="str">
        <f t="shared" si="647"/>
        <v>413</v>
      </c>
      <c r="Y6889" t="str">
        <f>IF(Table1[[#This Row],[RFM_Score]]="555","Champion", IF(AND(J6889&gt;=4,V6889&gt;=4),"Loyal", IF(U6889&lt;=2,"At Risk", IF(W6889&gt;=4,"Potential Loyalist","Others"))))</f>
        <v>Others</v>
      </c>
    </row>
    <row r="6890" spans="1:25">
      <c r="A6890" t="s">
        <v>3883</v>
      </c>
      <c r="B6890">
        <v>48</v>
      </c>
      <c r="C6890" t="s">
        <v>19</v>
      </c>
      <c r="D6890" t="s">
        <v>25</v>
      </c>
      <c r="E6890" s="6" t="s">
        <v>18960</v>
      </c>
      <c r="F6890" t="s">
        <v>26</v>
      </c>
      <c r="G6890">
        <v>0</v>
      </c>
      <c r="H6890">
        <v>0</v>
      </c>
      <c r="I6890">
        <v>40</v>
      </c>
      <c r="J6890">
        <v>0</v>
      </c>
      <c r="K6890">
        <v>156.94999999999999</v>
      </c>
      <c r="L6890" t="str">
        <f t="shared" si="642"/>
        <v/>
      </c>
      <c r="M6890">
        <v>2</v>
      </c>
      <c r="N6890" t="str">
        <f t="shared" si="643"/>
        <v/>
      </c>
      <c r="O6890">
        <v>48</v>
      </c>
      <c r="P6890" s="11">
        <v>0</v>
      </c>
      <c r="Q6890" s="11">
        <v>0</v>
      </c>
      <c r="R6890" s="12">
        <v>78.474999999999994</v>
      </c>
      <c r="S6890" t="s">
        <v>22</v>
      </c>
      <c r="T6890">
        <v>1</v>
      </c>
      <c r="U6890">
        <f t="shared" si="644"/>
        <v>3</v>
      </c>
      <c r="V6890">
        <f t="shared" si="645"/>
        <v>1</v>
      </c>
      <c r="W6890">
        <f t="shared" si="646"/>
        <v>3</v>
      </c>
      <c r="X6890" t="str">
        <f t="shared" si="647"/>
        <v>313</v>
      </c>
      <c r="Y6890" t="str">
        <f>IF(Table1[[#This Row],[RFM_Score]]="555","Champion", IF(AND(J6890&gt;=4,V6890&gt;=4),"Loyal", IF(U6890&lt;=2,"At Risk", IF(W6890&gt;=4,"Potential Loyalist","Others"))))</f>
        <v>Others</v>
      </c>
    </row>
    <row r="6891" spans="1:25">
      <c r="A6891" t="s">
        <v>9035</v>
      </c>
      <c r="B6891">
        <v>26</v>
      </c>
      <c r="C6891" t="s">
        <v>19</v>
      </c>
      <c r="D6891" t="s">
        <v>29</v>
      </c>
      <c r="E6891" s="6" t="s">
        <v>18961</v>
      </c>
      <c r="F6891" t="s">
        <v>21</v>
      </c>
      <c r="G6891">
        <v>0</v>
      </c>
      <c r="H6891">
        <v>0</v>
      </c>
      <c r="I6891">
        <v>47</v>
      </c>
      <c r="J6891">
        <v>2</v>
      </c>
      <c r="K6891">
        <v>156.91</v>
      </c>
      <c r="L6891" t="str">
        <f t="shared" si="642"/>
        <v/>
      </c>
      <c r="M6891">
        <v>2</v>
      </c>
      <c r="N6891" t="str">
        <f t="shared" si="643"/>
        <v/>
      </c>
      <c r="O6891">
        <v>12</v>
      </c>
      <c r="P6891" s="11">
        <v>0</v>
      </c>
      <c r="Q6891" s="11">
        <v>4.2553191489361701E-2</v>
      </c>
      <c r="R6891" s="12">
        <v>78.454999999999998</v>
      </c>
      <c r="S6891" t="s">
        <v>22</v>
      </c>
      <c r="T6891">
        <v>0</v>
      </c>
      <c r="U6891">
        <f t="shared" si="644"/>
        <v>5</v>
      </c>
      <c r="V6891">
        <f t="shared" si="645"/>
        <v>1</v>
      </c>
      <c r="W6891">
        <f t="shared" si="646"/>
        <v>3</v>
      </c>
      <c r="X6891" t="str">
        <f t="shared" si="647"/>
        <v>513</v>
      </c>
      <c r="Y6891" t="str">
        <f>IF(Table1[[#This Row],[RFM_Score]]="555","Champion", IF(AND(J6891&gt;=4,V6891&gt;=4),"Loyal", IF(U6891&lt;=2,"At Risk", IF(W6891&gt;=4,"Potential Loyalist","Others"))))</f>
        <v>Others</v>
      </c>
    </row>
    <row r="6892" spans="1:25">
      <c r="A6892" t="s">
        <v>4990</v>
      </c>
      <c r="B6892">
        <v>46</v>
      </c>
      <c r="C6892" t="s">
        <v>19</v>
      </c>
      <c r="D6892" t="s">
        <v>41</v>
      </c>
      <c r="E6892" s="6" t="s">
        <v>18962</v>
      </c>
      <c r="F6892" t="s">
        <v>62</v>
      </c>
      <c r="G6892">
        <v>4</v>
      </c>
      <c r="H6892">
        <v>1</v>
      </c>
      <c r="I6892">
        <v>47</v>
      </c>
      <c r="J6892">
        <v>3</v>
      </c>
      <c r="K6892">
        <v>156.9</v>
      </c>
      <c r="L6892" t="str">
        <f t="shared" si="642"/>
        <v/>
      </c>
      <c r="M6892">
        <v>2</v>
      </c>
      <c r="N6892" t="str">
        <f t="shared" si="643"/>
        <v/>
      </c>
      <c r="O6892">
        <v>69</v>
      </c>
      <c r="P6892" s="11">
        <v>0.25</v>
      </c>
      <c r="Q6892" s="11">
        <v>6.3829787234042507E-2</v>
      </c>
      <c r="R6892" s="12">
        <v>78.45</v>
      </c>
      <c r="S6892" t="s">
        <v>22</v>
      </c>
      <c r="T6892">
        <v>0</v>
      </c>
      <c r="U6892">
        <f t="shared" si="644"/>
        <v>3</v>
      </c>
      <c r="V6892">
        <f t="shared" si="645"/>
        <v>1</v>
      </c>
      <c r="W6892">
        <f t="shared" si="646"/>
        <v>3</v>
      </c>
      <c r="X6892" t="str">
        <f t="shared" si="647"/>
        <v>313</v>
      </c>
      <c r="Y6892" t="str">
        <f>IF(Table1[[#This Row],[RFM_Score]]="555","Champion", IF(AND(J6892&gt;=4,V6892&gt;=4),"Loyal", IF(U6892&lt;=2,"At Risk", IF(W6892&gt;=4,"Potential Loyalist","Others"))))</f>
        <v>Others</v>
      </c>
    </row>
    <row r="6893" spans="1:25">
      <c r="A6893" t="s">
        <v>5794</v>
      </c>
      <c r="B6893">
        <v>31</v>
      </c>
      <c r="C6893" t="s">
        <v>19</v>
      </c>
      <c r="D6893" t="s">
        <v>25</v>
      </c>
      <c r="E6893" s="6" t="s">
        <v>18963</v>
      </c>
      <c r="F6893" t="s">
        <v>26</v>
      </c>
      <c r="G6893">
        <v>1</v>
      </c>
      <c r="H6893">
        <v>1</v>
      </c>
      <c r="I6893">
        <v>43</v>
      </c>
      <c r="J6893">
        <v>5</v>
      </c>
      <c r="K6893">
        <v>156.68</v>
      </c>
      <c r="L6893" t="str">
        <f t="shared" si="642"/>
        <v/>
      </c>
      <c r="M6893">
        <v>2</v>
      </c>
      <c r="N6893" t="str">
        <f t="shared" si="643"/>
        <v/>
      </c>
      <c r="O6893">
        <v>37</v>
      </c>
      <c r="P6893" s="11">
        <v>1</v>
      </c>
      <c r="Q6893" s="11">
        <v>0.116279069767441</v>
      </c>
      <c r="R6893" s="12">
        <v>78.34</v>
      </c>
      <c r="S6893" t="s">
        <v>22</v>
      </c>
      <c r="T6893">
        <v>0</v>
      </c>
      <c r="U6893">
        <f t="shared" si="644"/>
        <v>4</v>
      </c>
      <c r="V6893">
        <f t="shared" si="645"/>
        <v>1</v>
      </c>
      <c r="W6893">
        <f t="shared" si="646"/>
        <v>3</v>
      </c>
      <c r="X6893" t="str">
        <f t="shared" si="647"/>
        <v>413</v>
      </c>
      <c r="Y6893" t="str">
        <f>IF(Table1[[#This Row],[RFM_Score]]="555","Champion", IF(AND(J6893&gt;=4,V6893&gt;=4),"Loyal", IF(U6893&lt;=2,"At Risk", IF(W6893&gt;=4,"Potential Loyalist","Others"))))</f>
        <v>Others</v>
      </c>
    </row>
    <row r="6894" spans="1:25">
      <c r="A6894" t="s">
        <v>7227</v>
      </c>
      <c r="B6894">
        <v>36</v>
      </c>
      <c r="C6894" t="s">
        <v>24</v>
      </c>
      <c r="D6894" t="s">
        <v>25</v>
      </c>
      <c r="E6894" s="6" t="s">
        <v>18964</v>
      </c>
      <c r="F6894" t="s">
        <v>30</v>
      </c>
      <c r="G6894">
        <v>2</v>
      </c>
      <c r="H6894">
        <v>0</v>
      </c>
      <c r="I6894">
        <v>42</v>
      </c>
      <c r="J6894">
        <v>3</v>
      </c>
      <c r="K6894">
        <v>156.63999999999999</v>
      </c>
      <c r="L6894" t="str">
        <f t="shared" si="642"/>
        <v/>
      </c>
      <c r="M6894">
        <v>2</v>
      </c>
      <c r="N6894" t="str">
        <f t="shared" si="643"/>
        <v/>
      </c>
      <c r="O6894">
        <v>39</v>
      </c>
      <c r="P6894" s="11">
        <v>0</v>
      </c>
      <c r="Q6894" s="11">
        <v>7.1428571428571397E-2</v>
      </c>
      <c r="R6894" s="12">
        <v>78.319999999999993</v>
      </c>
      <c r="S6894" t="s">
        <v>22</v>
      </c>
      <c r="T6894">
        <v>1</v>
      </c>
      <c r="U6894">
        <f t="shared" si="644"/>
        <v>4</v>
      </c>
      <c r="V6894">
        <f t="shared" si="645"/>
        <v>1</v>
      </c>
      <c r="W6894">
        <f t="shared" si="646"/>
        <v>3</v>
      </c>
      <c r="X6894" t="str">
        <f t="shared" si="647"/>
        <v>413</v>
      </c>
      <c r="Y6894" t="str">
        <f>IF(Table1[[#This Row],[RFM_Score]]="555","Champion", IF(AND(J6894&gt;=4,V6894&gt;=4),"Loyal", IF(U6894&lt;=2,"At Risk", IF(W6894&gt;=4,"Potential Loyalist","Others"))))</f>
        <v>Others</v>
      </c>
    </row>
    <row r="6895" spans="1:25">
      <c r="A6895" t="s">
        <v>131</v>
      </c>
      <c r="B6895">
        <v>30</v>
      </c>
      <c r="C6895" t="s">
        <v>19</v>
      </c>
      <c r="D6895" t="s">
        <v>25</v>
      </c>
      <c r="E6895" s="6" t="s">
        <v>18965</v>
      </c>
      <c r="F6895" t="s">
        <v>30</v>
      </c>
      <c r="G6895">
        <v>2</v>
      </c>
      <c r="H6895">
        <v>0</v>
      </c>
      <c r="I6895">
        <v>55</v>
      </c>
      <c r="J6895">
        <v>3</v>
      </c>
      <c r="K6895">
        <v>156.5</v>
      </c>
      <c r="L6895" t="str">
        <f t="shared" si="642"/>
        <v/>
      </c>
      <c r="M6895">
        <v>2</v>
      </c>
      <c r="N6895" t="str">
        <f t="shared" si="643"/>
        <v/>
      </c>
      <c r="O6895">
        <v>15</v>
      </c>
      <c r="P6895" s="11">
        <v>0</v>
      </c>
      <c r="Q6895" s="11">
        <v>5.4545454545454501E-2</v>
      </c>
      <c r="R6895" s="12">
        <v>78.25</v>
      </c>
      <c r="S6895" t="s">
        <v>22</v>
      </c>
      <c r="T6895">
        <v>0</v>
      </c>
      <c r="U6895">
        <f t="shared" si="644"/>
        <v>5</v>
      </c>
      <c r="V6895">
        <f t="shared" si="645"/>
        <v>1</v>
      </c>
      <c r="W6895">
        <f t="shared" si="646"/>
        <v>3</v>
      </c>
      <c r="X6895" t="str">
        <f t="shared" si="647"/>
        <v>513</v>
      </c>
      <c r="Y6895" t="str">
        <f>IF(Table1[[#This Row],[RFM_Score]]="555","Champion", IF(AND(J6895&gt;=4,V6895&gt;=4),"Loyal", IF(U6895&lt;=2,"At Risk", IF(W6895&gt;=4,"Potential Loyalist","Others"))))</f>
        <v>Others</v>
      </c>
    </row>
    <row r="6896" spans="1:25">
      <c r="A6896" t="s">
        <v>1521</v>
      </c>
      <c r="B6896">
        <v>37</v>
      </c>
      <c r="C6896" t="s">
        <v>19</v>
      </c>
      <c r="D6896" t="s">
        <v>25</v>
      </c>
      <c r="E6896" s="6" t="s">
        <v>18966</v>
      </c>
      <c r="F6896" t="s">
        <v>26</v>
      </c>
      <c r="G6896">
        <v>3</v>
      </c>
      <c r="H6896">
        <v>0</v>
      </c>
      <c r="I6896">
        <v>47</v>
      </c>
      <c r="J6896">
        <v>4</v>
      </c>
      <c r="K6896">
        <v>156.41999999999999</v>
      </c>
      <c r="L6896" t="str">
        <f t="shared" si="642"/>
        <v/>
      </c>
      <c r="M6896">
        <v>2</v>
      </c>
      <c r="N6896" t="str">
        <f t="shared" si="643"/>
        <v/>
      </c>
      <c r="O6896">
        <v>22</v>
      </c>
      <c r="P6896" s="11">
        <v>0</v>
      </c>
      <c r="Q6896" s="11">
        <v>8.5106382978723402E-2</v>
      </c>
      <c r="R6896" s="12">
        <v>78.209999999999994</v>
      </c>
      <c r="S6896" t="s">
        <v>22</v>
      </c>
      <c r="T6896">
        <v>0</v>
      </c>
      <c r="U6896">
        <f t="shared" si="644"/>
        <v>4</v>
      </c>
      <c r="V6896">
        <f t="shared" si="645"/>
        <v>1</v>
      </c>
      <c r="W6896">
        <f t="shared" si="646"/>
        <v>3</v>
      </c>
      <c r="X6896" t="str">
        <f t="shared" si="647"/>
        <v>413</v>
      </c>
      <c r="Y6896" t="str">
        <f>IF(Table1[[#This Row],[RFM_Score]]="555","Champion", IF(AND(J6896&gt;=4,V6896&gt;=4),"Loyal", IF(U6896&lt;=2,"At Risk", IF(W6896&gt;=4,"Potential Loyalist","Others"))))</f>
        <v>Others</v>
      </c>
    </row>
    <row r="6897" spans="1:25">
      <c r="A6897" t="s">
        <v>6402</v>
      </c>
      <c r="B6897">
        <v>56</v>
      </c>
      <c r="C6897" t="s">
        <v>24</v>
      </c>
      <c r="D6897" t="s">
        <v>35</v>
      </c>
      <c r="E6897" s="6" t="s">
        <v>18967</v>
      </c>
      <c r="F6897" t="s">
        <v>26</v>
      </c>
      <c r="G6897">
        <v>4</v>
      </c>
      <c r="H6897">
        <v>1</v>
      </c>
      <c r="I6897">
        <v>43</v>
      </c>
      <c r="J6897">
        <v>2</v>
      </c>
      <c r="K6897">
        <v>156.38</v>
      </c>
      <c r="L6897" t="str">
        <f t="shared" si="642"/>
        <v/>
      </c>
      <c r="M6897">
        <v>2</v>
      </c>
      <c r="N6897" t="str">
        <f t="shared" si="643"/>
        <v/>
      </c>
      <c r="O6897">
        <v>12</v>
      </c>
      <c r="P6897" s="11">
        <v>0.25</v>
      </c>
      <c r="Q6897" s="11">
        <v>4.6511627906976702E-2</v>
      </c>
      <c r="R6897" s="12">
        <v>78.19</v>
      </c>
      <c r="S6897" t="s">
        <v>22</v>
      </c>
      <c r="T6897">
        <v>0</v>
      </c>
      <c r="U6897">
        <f t="shared" si="644"/>
        <v>5</v>
      </c>
      <c r="V6897">
        <f t="shared" si="645"/>
        <v>1</v>
      </c>
      <c r="W6897">
        <f t="shared" si="646"/>
        <v>3</v>
      </c>
      <c r="X6897" t="str">
        <f t="shared" si="647"/>
        <v>513</v>
      </c>
      <c r="Y6897" t="str">
        <f>IF(Table1[[#This Row],[RFM_Score]]="555","Champion", IF(AND(J6897&gt;=4,V6897&gt;=4),"Loyal", IF(U6897&lt;=2,"At Risk", IF(W6897&gt;=4,"Potential Loyalist","Others"))))</f>
        <v>Others</v>
      </c>
    </row>
    <row r="6898" spans="1:25">
      <c r="A6898" t="s">
        <v>5278</v>
      </c>
      <c r="B6898">
        <v>24</v>
      </c>
      <c r="C6898" t="s">
        <v>24</v>
      </c>
      <c r="D6898" t="s">
        <v>29</v>
      </c>
      <c r="E6898" s="6" t="s">
        <v>18968</v>
      </c>
      <c r="F6898" t="s">
        <v>21</v>
      </c>
      <c r="G6898">
        <v>4</v>
      </c>
      <c r="H6898">
        <v>3</v>
      </c>
      <c r="I6898">
        <v>51</v>
      </c>
      <c r="J6898">
        <v>4</v>
      </c>
      <c r="K6898">
        <v>155.91999999999999</v>
      </c>
      <c r="L6898" t="str">
        <f t="shared" si="642"/>
        <v/>
      </c>
      <c r="M6898">
        <v>2</v>
      </c>
      <c r="N6898" t="str">
        <f t="shared" si="643"/>
        <v/>
      </c>
      <c r="O6898">
        <v>1</v>
      </c>
      <c r="P6898" s="11">
        <v>0.75</v>
      </c>
      <c r="Q6898" s="11">
        <v>7.8431372549019607E-2</v>
      </c>
      <c r="R6898" s="12">
        <v>77.959999999999994</v>
      </c>
      <c r="S6898" t="s">
        <v>22</v>
      </c>
      <c r="T6898">
        <v>0</v>
      </c>
      <c r="U6898">
        <f t="shared" si="644"/>
        <v>5</v>
      </c>
      <c r="V6898">
        <f t="shared" si="645"/>
        <v>1</v>
      </c>
      <c r="W6898">
        <f t="shared" si="646"/>
        <v>3</v>
      </c>
      <c r="X6898" t="str">
        <f t="shared" si="647"/>
        <v>513</v>
      </c>
      <c r="Y6898" t="str">
        <f>IF(Table1[[#This Row],[RFM_Score]]="555","Champion", IF(AND(J6898&gt;=4,V6898&gt;=4),"Loyal", IF(U6898&lt;=2,"At Risk", IF(W6898&gt;=4,"Potential Loyalist","Others"))))</f>
        <v>Others</v>
      </c>
    </row>
    <row r="6899" spans="1:25">
      <c r="A6899" t="s">
        <v>1973</v>
      </c>
      <c r="B6899">
        <v>38</v>
      </c>
      <c r="C6899" t="s">
        <v>19</v>
      </c>
      <c r="D6899" t="s">
        <v>41</v>
      </c>
      <c r="E6899" s="6" t="s">
        <v>18969</v>
      </c>
      <c r="F6899" t="s">
        <v>26</v>
      </c>
      <c r="G6899">
        <v>3</v>
      </c>
      <c r="H6899">
        <v>0</v>
      </c>
      <c r="I6899">
        <v>45</v>
      </c>
      <c r="J6899">
        <v>0</v>
      </c>
      <c r="K6899">
        <v>155.68</v>
      </c>
      <c r="L6899" t="str">
        <f t="shared" si="642"/>
        <v/>
      </c>
      <c r="M6899">
        <v>2</v>
      </c>
      <c r="N6899" t="str">
        <f t="shared" si="643"/>
        <v/>
      </c>
      <c r="O6899">
        <v>145</v>
      </c>
      <c r="P6899" s="11">
        <v>0</v>
      </c>
      <c r="Q6899" s="11">
        <v>0</v>
      </c>
      <c r="R6899" s="12">
        <v>77.84</v>
      </c>
      <c r="S6899" t="s">
        <v>22</v>
      </c>
      <c r="T6899">
        <v>0</v>
      </c>
      <c r="U6899">
        <f t="shared" si="644"/>
        <v>1</v>
      </c>
      <c r="V6899">
        <f t="shared" si="645"/>
        <v>1</v>
      </c>
      <c r="W6899">
        <f t="shared" si="646"/>
        <v>3</v>
      </c>
      <c r="X6899" t="str">
        <f t="shared" si="647"/>
        <v>113</v>
      </c>
      <c r="Y6899" t="str">
        <f>IF(Table1[[#This Row],[RFM_Score]]="555","Champion", IF(AND(J6899&gt;=4,V6899&gt;=4),"Loyal", IF(U6899&lt;=2,"At Risk", IF(W6899&gt;=4,"Potential Loyalist","Others"))))</f>
        <v>At Risk</v>
      </c>
    </row>
    <row r="6900" spans="1:25">
      <c r="A6900" t="s">
        <v>2108</v>
      </c>
      <c r="B6900">
        <v>49</v>
      </c>
      <c r="C6900" t="s">
        <v>24</v>
      </c>
      <c r="D6900" t="s">
        <v>41</v>
      </c>
      <c r="E6900" s="6" t="s">
        <v>18970</v>
      </c>
      <c r="F6900" t="s">
        <v>37</v>
      </c>
      <c r="G6900">
        <v>5</v>
      </c>
      <c r="H6900">
        <v>2</v>
      </c>
      <c r="I6900">
        <v>58</v>
      </c>
      <c r="J6900">
        <v>6</v>
      </c>
      <c r="K6900">
        <v>155.41999999999999</v>
      </c>
      <c r="L6900" t="str">
        <f t="shared" si="642"/>
        <v/>
      </c>
      <c r="M6900">
        <v>2</v>
      </c>
      <c r="N6900" t="str">
        <f t="shared" si="643"/>
        <v/>
      </c>
      <c r="O6900">
        <v>34</v>
      </c>
      <c r="P6900" s="11">
        <v>0.4</v>
      </c>
      <c r="Q6900" s="11">
        <v>0.10344827586206801</v>
      </c>
      <c r="R6900" s="12">
        <v>77.709999999999994</v>
      </c>
      <c r="S6900" t="s">
        <v>22</v>
      </c>
      <c r="T6900">
        <v>0</v>
      </c>
      <c r="U6900">
        <f t="shared" si="644"/>
        <v>4</v>
      </c>
      <c r="V6900">
        <f t="shared" si="645"/>
        <v>1</v>
      </c>
      <c r="W6900">
        <f t="shared" si="646"/>
        <v>3</v>
      </c>
      <c r="X6900" t="str">
        <f t="shared" si="647"/>
        <v>413</v>
      </c>
      <c r="Y6900" t="str">
        <f>IF(Table1[[#This Row],[RFM_Score]]="555","Champion", IF(AND(J6900&gt;=4,V6900&gt;=4),"Loyal", IF(U6900&lt;=2,"At Risk", IF(W6900&gt;=4,"Potential Loyalist","Others"))))</f>
        <v>Others</v>
      </c>
    </row>
    <row r="6901" spans="1:25">
      <c r="A6901" t="s">
        <v>6212</v>
      </c>
      <c r="B6901">
        <v>31</v>
      </c>
      <c r="C6901" t="s">
        <v>19</v>
      </c>
      <c r="D6901" t="s">
        <v>41</v>
      </c>
      <c r="E6901" s="6" t="s">
        <v>18971</v>
      </c>
      <c r="F6901" t="s">
        <v>21</v>
      </c>
      <c r="G6901">
        <v>6</v>
      </c>
      <c r="H6901">
        <v>2</v>
      </c>
      <c r="I6901">
        <v>63</v>
      </c>
      <c r="J6901">
        <v>3</v>
      </c>
      <c r="K6901">
        <v>155.38</v>
      </c>
      <c r="L6901" t="str">
        <f t="shared" si="642"/>
        <v/>
      </c>
      <c r="M6901">
        <v>2</v>
      </c>
      <c r="N6901" t="str">
        <f t="shared" si="643"/>
        <v/>
      </c>
      <c r="O6901">
        <v>25</v>
      </c>
      <c r="P6901" s="11">
        <v>0.33333333333333298</v>
      </c>
      <c r="Q6901" s="11">
        <v>4.7619047619047603E-2</v>
      </c>
      <c r="R6901" s="12">
        <v>77.69</v>
      </c>
      <c r="S6901" t="s">
        <v>22</v>
      </c>
      <c r="T6901">
        <v>0</v>
      </c>
      <c r="U6901">
        <f t="shared" si="644"/>
        <v>4</v>
      </c>
      <c r="V6901">
        <f t="shared" si="645"/>
        <v>1</v>
      </c>
      <c r="W6901">
        <f t="shared" si="646"/>
        <v>3</v>
      </c>
      <c r="X6901" t="str">
        <f t="shared" si="647"/>
        <v>413</v>
      </c>
      <c r="Y6901" t="str">
        <f>IF(Table1[[#This Row],[RFM_Score]]="555","Champion", IF(AND(J6901&gt;=4,V6901&gt;=4),"Loyal", IF(U6901&lt;=2,"At Risk", IF(W6901&gt;=4,"Potential Loyalist","Others"))))</f>
        <v>Others</v>
      </c>
    </row>
    <row r="6902" spans="1:25">
      <c r="A6902" t="s">
        <v>3928</v>
      </c>
      <c r="B6902">
        <v>41</v>
      </c>
      <c r="C6902" t="s">
        <v>19</v>
      </c>
      <c r="D6902" t="s">
        <v>25</v>
      </c>
      <c r="E6902" s="6" t="s">
        <v>18972</v>
      </c>
      <c r="F6902" t="s">
        <v>26</v>
      </c>
      <c r="G6902">
        <v>3</v>
      </c>
      <c r="H6902">
        <v>1</v>
      </c>
      <c r="I6902">
        <v>54</v>
      </c>
      <c r="J6902">
        <v>2</v>
      </c>
      <c r="K6902">
        <v>155.29</v>
      </c>
      <c r="L6902" t="str">
        <f t="shared" si="642"/>
        <v/>
      </c>
      <c r="M6902">
        <v>2</v>
      </c>
      <c r="N6902" t="str">
        <f t="shared" si="643"/>
        <v/>
      </c>
      <c r="O6902">
        <v>12</v>
      </c>
      <c r="P6902" s="11">
        <v>0.33333333333333298</v>
      </c>
      <c r="Q6902" s="11">
        <v>3.7037037037037E-2</v>
      </c>
      <c r="R6902" s="12">
        <v>77.644999999999996</v>
      </c>
      <c r="S6902" t="s">
        <v>22</v>
      </c>
      <c r="T6902">
        <v>0</v>
      </c>
      <c r="U6902">
        <f t="shared" si="644"/>
        <v>5</v>
      </c>
      <c r="V6902">
        <f t="shared" si="645"/>
        <v>1</v>
      </c>
      <c r="W6902">
        <f t="shared" si="646"/>
        <v>3</v>
      </c>
      <c r="X6902" t="str">
        <f t="shared" si="647"/>
        <v>513</v>
      </c>
      <c r="Y6902" t="str">
        <f>IF(Table1[[#This Row],[RFM_Score]]="555","Champion", IF(AND(J6902&gt;=4,V6902&gt;=4),"Loyal", IF(U6902&lt;=2,"At Risk", IF(W6902&gt;=4,"Potential Loyalist","Others"))))</f>
        <v>Others</v>
      </c>
    </row>
    <row r="6903" spans="1:25">
      <c r="A6903" t="s">
        <v>8091</v>
      </c>
      <c r="B6903">
        <v>28</v>
      </c>
      <c r="C6903" t="s">
        <v>24</v>
      </c>
      <c r="D6903" t="s">
        <v>25</v>
      </c>
      <c r="E6903" s="6" t="s">
        <v>18973</v>
      </c>
      <c r="F6903" t="s">
        <v>21</v>
      </c>
      <c r="G6903">
        <v>3</v>
      </c>
      <c r="H6903">
        <v>1</v>
      </c>
      <c r="I6903">
        <v>46</v>
      </c>
      <c r="J6903">
        <v>1</v>
      </c>
      <c r="K6903">
        <v>155.26</v>
      </c>
      <c r="L6903" t="str">
        <f t="shared" si="642"/>
        <v/>
      </c>
      <c r="M6903">
        <v>2</v>
      </c>
      <c r="N6903" t="str">
        <f t="shared" si="643"/>
        <v/>
      </c>
      <c r="O6903">
        <v>60</v>
      </c>
      <c r="P6903" s="11">
        <v>0.33333333333333298</v>
      </c>
      <c r="Q6903" s="11">
        <v>2.1739130434782601E-2</v>
      </c>
      <c r="R6903" s="12">
        <v>77.63</v>
      </c>
      <c r="S6903" t="s">
        <v>22</v>
      </c>
      <c r="T6903">
        <v>1</v>
      </c>
      <c r="U6903">
        <f t="shared" si="644"/>
        <v>3</v>
      </c>
      <c r="V6903">
        <f t="shared" si="645"/>
        <v>1</v>
      </c>
      <c r="W6903">
        <f t="shared" si="646"/>
        <v>3</v>
      </c>
      <c r="X6903" t="str">
        <f t="shared" si="647"/>
        <v>313</v>
      </c>
      <c r="Y6903" t="str">
        <f>IF(Table1[[#This Row],[RFM_Score]]="555","Champion", IF(AND(J6903&gt;=4,V6903&gt;=4),"Loyal", IF(U6903&lt;=2,"At Risk", IF(W6903&gt;=4,"Potential Loyalist","Others"))))</f>
        <v>Others</v>
      </c>
    </row>
    <row r="6904" spans="1:25">
      <c r="A6904" t="s">
        <v>1141</v>
      </c>
      <c r="B6904">
        <v>48</v>
      </c>
      <c r="C6904" t="s">
        <v>19</v>
      </c>
      <c r="D6904" t="s">
        <v>25</v>
      </c>
      <c r="E6904" s="6" t="s">
        <v>18974</v>
      </c>
      <c r="F6904" t="s">
        <v>60</v>
      </c>
      <c r="G6904">
        <v>2</v>
      </c>
      <c r="H6904">
        <v>0</v>
      </c>
      <c r="I6904">
        <v>49</v>
      </c>
      <c r="J6904">
        <v>2</v>
      </c>
      <c r="K6904">
        <v>155.13</v>
      </c>
      <c r="L6904" t="str">
        <f t="shared" si="642"/>
        <v/>
      </c>
      <c r="M6904">
        <v>2</v>
      </c>
      <c r="N6904" t="str">
        <f t="shared" si="643"/>
        <v/>
      </c>
      <c r="O6904">
        <v>43</v>
      </c>
      <c r="P6904" s="11">
        <v>0</v>
      </c>
      <c r="Q6904" s="11">
        <v>4.08163265306122E-2</v>
      </c>
      <c r="R6904" s="12">
        <v>77.564999999999998</v>
      </c>
      <c r="S6904" t="s">
        <v>22</v>
      </c>
      <c r="T6904">
        <v>0</v>
      </c>
      <c r="U6904">
        <f t="shared" si="644"/>
        <v>3</v>
      </c>
      <c r="V6904">
        <f t="shared" si="645"/>
        <v>1</v>
      </c>
      <c r="W6904">
        <f t="shared" si="646"/>
        <v>3</v>
      </c>
      <c r="X6904" t="str">
        <f t="shared" si="647"/>
        <v>313</v>
      </c>
      <c r="Y6904" t="str">
        <f>IF(Table1[[#This Row],[RFM_Score]]="555","Champion", IF(AND(J6904&gt;=4,V6904&gt;=4),"Loyal", IF(U6904&lt;=2,"At Risk", IF(W6904&gt;=4,"Potential Loyalist","Others"))))</f>
        <v>Others</v>
      </c>
    </row>
    <row r="6905" spans="1:25">
      <c r="A6905" t="s">
        <v>2870</v>
      </c>
      <c r="B6905">
        <v>31</v>
      </c>
      <c r="C6905" t="s">
        <v>24</v>
      </c>
      <c r="D6905" t="s">
        <v>20</v>
      </c>
      <c r="E6905" s="6" t="s">
        <v>18975</v>
      </c>
      <c r="F6905" t="s">
        <v>30</v>
      </c>
      <c r="G6905">
        <v>10</v>
      </c>
      <c r="H6905">
        <v>4</v>
      </c>
      <c r="I6905">
        <v>52</v>
      </c>
      <c r="J6905">
        <v>0</v>
      </c>
      <c r="K6905">
        <v>155.04</v>
      </c>
      <c r="L6905" t="str">
        <f t="shared" si="642"/>
        <v/>
      </c>
      <c r="M6905">
        <v>2</v>
      </c>
      <c r="N6905" t="str">
        <f t="shared" si="643"/>
        <v/>
      </c>
      <c r="O6905">
        <v>54</v>
      </c>
      <c r="P6905" s="11">
        <v>0.4</v>
      </c>
      <c r="Q6905" s="11">
        <v>0</v>
      </c>
      <c r="R6905" s="12">
        <v>77.52</v>
      </c>
      <c r="S6905" t="s">
        <v>22</v>
      </c>
      <c r="T6905">
        <v>0</v>
      </c>
      <c r="U6905">
        <f t="shared" si="644"/>
        <v>3</v>
      </c>
      <c r="V6905">
        <f t="shared" si="645"/>
        <v>1</v>
      </c>
      <c r="W6905">
        <f t="shared" si="646"/>
        <v>3</v>
      </c>
      <c r="X6905" t="str">
        <f t="shared" si="647"/>
        <v>313</v>
      </c>
      <c r="Y6905" t="str">
        <f>IF(Table1[[#This Row],[RFM_Score]]="555","Champion", IF(AND(J6905&gt;=4,V6905&gt;=4),"Loyal", IF(U6905&lt;=2,"At Risk", IF(W6905&gt;=4,"Potential Loyalist","Others"))))</f>
        <v>Others</v>
      </c>
    </row>
    <row r="6906" spans="1:25">
      <c r="A6906" t="s">
        <v>8168</v>
      </c>
      <c r="B6906">
        <v>42</v>
      </c>
      <c r="C6906" t="s">
        <v>19</v>
      </c>
      <c r="D6906" t="s">
        <v>25</v>
      </c>
      <c r="E6906" s="6" t="s">
        <v>18976</v>
      </c>
      <c r="F6906" t="s">
        <v>60</v>
      </c>
      <c r="G6906">
        <v>3</v>
      </c>
      <c r="H6906">
        <v>1</v>
      </c>
      <c r="I6906">
        <v>48</v>
      </c>
      <c r="J6906">
        <v>3</v>
      </c>
      <c r="K6906">
        <v>154.86000000000001</v>
      </c>
      <c r="L6906" t="str">
        <f t="shared" si="642"/>
        <v/>
      </c>
      <c r="M6906">
        <v>2</v>
      </c>
      <c r="N6906" t="str">
        <f t="shared" si="643"/>
        <v/>
      </c>
      <c r="O6906">
        <v>4</v>
      </c>
      <c r="P6906" s="11">
        <v>0.33333333333333298</v>
      </c>
      <c r="Q6906" s="11">
        <v>6.25E-2</v>
      </c>
      <c r="R6906" s="12">
        <v>77.430000000000007</v>
      </c>
      <c r="S6906" t="s">
        <v>22</v>
      </c>
      <c r="T6906">
        <v>0</v>
      </c>
      <c r="U6906">
        <f t="shared" si="644"/>
        <v>5</v>
      </c>
      <c r="V6906">
        <f t="shared" si="645"/>
        <v>1</v>
      </c>
      <c r="W6906">
        <f t="shared" si="646"/>
        <v>3</v>
      </c>
      <c r="X6906" t="str">
        <f t="shared" si="647"/>
        <v>513</v>
      </c>
      <c r="Y6906" t="str">
        <f>IF(Table1[[#This Row],[RFM_Score]]="555","Champion", IF(AND(J6906&gt;=4,V6906&gt;=4),"Loyal", IF(U6906&lt;=2,"At Risk", IF(W6906&gt;=4,"Potential Loyalist","Others"))))</f>
        <v>Others</v>
      </c>
    </row>
    <row r="6907" spans="1:25">
      <c r="A6907" t="s">
        <v>6041</v>
      </c>
      <c r="B6907">
        <v>32</v>
      </c>
      <c r="C6907" t="s">
        <v>24</v>
      </c>
      <c r="D6907" t="s">
        <v>46</v>
      </c>
      <c r="E6907" s="6" t="s">
        <v>18977</v>
      </c>
      <c r="F6907" t="s">
        <v>37</v>
      </c>
      <c r="G6907">
        <v>4</v>
      </c>
      <c r="H6907">
        <v>3</v>
      </c>
      <c r="I6907">
        <v>55</v>
      </c>
      <c r="J6907">
        <v>2</v>
      </c>
      <c r="K6907">
        <v>154.82</v>
      </c>
      <c r="L6907" t="str">
        <f t="shared" si="642"/>
        <v/>
      </c>
      <c r="M6907">
        <v>2</v>
      </c>
      <c r="N6907" t="str">
        <f t="shared" si="643"/>
        <v/>
      </c>
      <c r="O6907">
        <v>57</v>
      </c>
      <c r="P6907" s="11">
        <v>0.75</v>
      </c>
      <c r="Q6907" s="11">
        <v>3.6363636363636299E-2</v>
      </c>
      <c r="R6907" s="12">
        <v>77.41</v>
      </c>
      <c r="S6907" t="s">
        <v>22</v>
      </c>
      <c r="T6907">
        <v>0</v>
      </c>
      <c r="U6907">
        <f t="shared" si="644"/>
        <v>3</v>
      </c>
      <c r="V6907">
        <f t="shared" si="645"/>
        <v>1</v>
      </c>
      <c r="W6907">
        <f t="shared" si="646"/>
        <v>3</v>
      </c>
      <c r="X6907" t="str">
        <f t="shared" si="647"/>
        <v>313</v>
      </c>
      <c r="Y6907" t="str">
        <f>IF(Table1[[#This Row],[RFM_Score]]="555","Champion", IF(AND(J6907&gt;=4,V6907&gt;=4),"Loyal", IF(U6907&lt;=2,"At Risk", IF(W6907&gt;=4,"Potential Loyalist","Others"))))</f>
        <v>Others</v>
      </c>
    </row>
    <row r="6908" spans="1:25">
      <c r="A6908" t="s">
        <v>11821</v>
      </c>
      <c r="B6908">
        <v>21</v>
      </c>
      <c r="C6908" t="s">
        <v>19</v>
      </c>
      <c r="D6908" t="s">
        <v>25</v>
      </c>
      <c r="E6908" s="6" t="s">
        <v>18978</v>
      </c>
      <c r="F6908" t="s">
        <v>26</v>
      </c>
      <c r="G6908">
        <v>1</v>
      </c>
      <c r="H6908">
        <v>0</v>
      </c>
      <c r="I6908">
        <v>57</v>
      </c>
      <c r="J6908">
        <v>4</v>
      </c>
      <c r="K6908">
        <v>154.80000000000001</v>
      </c>
      <c r="L6908" t="str">
        <f t="shared" si="642"/>
        <v/>
      </c>
      <c r="M6908">
        <v>2</v>
      </c>
      <c r="N6908" t="str">
        <f t="shared" si="643"/>
        <v/>
      </c>
      <c r="O6908">
        <v>98</v>
      </c>
      <c r="P6908" s="11">
        <v>0</v>
      </c>
      <c r="Q6908" s="11">
        <v>7.0175438596491196E-2</v>
      </c>
      <c r="R6908" s="12">
        <v>77.400000000000006</v>
      </c>
      <c r="S6908" t="s">
        <v>22</v>
      </c>
      <c r="T6908">
        <v>1</v>
      </c>
      <c r="U6908">
        <f t="shared" si="644"/>
        <v>2</v>
      </c>
      <c r="V6908">
        <f t="shared" si="645"/>
        <v>1</v>
      </c>
      <c r="W6908">
        <f t="shared" si="646"/>
        <v>3</v>
      </c>
      <c r="X6908" t="str">
        <f t="shared" si="647"/>
        <v>213</v>
      </c>
      <c r="Y6908" t="str">
        <f>IF(Table1[[#This Row],[RFM_Score]]="555","Champion", IF(AND(J6908&gt;=4,V6908&gt;=4),"Loyal", IF(U6908&lt;=2,"At Risk", IF(W6908&gt;=4,"Potential Loyalist","Others"))))</f>
        <v>At Risk</v>
      </c>
    </row>
    <row r="6909" spans="1:25">
      <c r="A6909" t="s">
        <v>6451</v>
      </c>
      <c r="B6909">
        <v>39</v>
      </c>
      <c r="C6909" t="s">
        <v>19</v>
      </c>
      <c r="D6909" t="s">
        <v>29</v>
      </c>
      <c r="E6909" s="6" t="s">
        <v>18979</v>
      </c>
      <c r="F6909" t="s">
        <v>37</v>
      </c>
      <c r="G6909">
        <v>1</v>
      </c>
      <c r="H6909">
        <v>0</v>
      </c>
      <c r="I6909">
        <v>43</v>
      </c>
      <c r="J6909">
        <v>3</v>
      </c>
      <c r="K6909">
        <v>154.79</v>
      </c>
      <c r="L6909" t="str">
        <f t="shared" si="642"/>
        <v/>
      </c>
      <c r="M6909">
        <v>2</v>
      </c>
      <c r="N6909" t="str">
        <f t="shared" si="643"/>
        <v/>
      </c>
      <c r="O6909">
        <v>35</v>
      </c>
      <c r="P6909" s="11">
        <v>0</v>
      </c>
      <c r="Q6909" s="11">
        <v>6.9767441860465101E-2</v>
      </c>
      <c r="R6909" s="12">
        <v>77.394999999999996</v>
      </c>
      <c r="S6909" t="s">
        <v>22</v>
      </c>
      <c r="T6909">
        <v>0</v>
      </c>
      <c r="U6909">
        <f t="shared" si="644"/>
        <v>4</v>
      </c>
      <c r="V6909">
        <f t="shared" si="645"/>
        <v>1</v>
      </c>
      <c r="W6909">
        <f t="shared" si="646"/>
        <v>3</v>
      </c>
      <c r="X6909" t="str">
        <f t="shared" si="647"/>
        <v>413</v>
      </c>
      <c r="Y6909" t="str">
        <f>IF(Table1[[#This Row],[RFM_Score]]="555","Champion", IF(AND(J6909&gt;=4,V6909&gt;=4),"Loyal", IF(U6909&lt;=2,"At Risk", IF(W6909&gt;=4,"Potential Loyalist","Others"))))</f>
        <v>Others</v>
      </c>
    </row>
    <row r="6910" spans="1:25">
      <c r="A6910" t="s">
        <v>1319</v>
      </c>
      <c r="B6910">
        <v>43</v>
      </c>
      <c r="C6910" t="s">
        <v>24</v>
      </c>
      <c r="D6910" t="s">
        <v>25</v>
      </c>
      <c r="E6910" s="6" t="s">
        <v>18980</v>
      </c>
      <c r="F6910" t="s">
        <v>62</v>
      </c>
      <c r="G6910">
        <v>4</v>
      </c>
      <c r="H6910">
        <v>2</v>
      </c>
      <c r="I6910">
        <v>43</v>
      </c>
      <c r="J6910">
        <v>3</v>
      </c>
      <c r="K6910">
        <v>153.94999999999999</v>
      </c>
      <c r="L6910" t="str">
        <f t="shared" si="642"/>
        <v/>
      </c>
      <c r="M6910">
        <v>2</v>
      </c>
      <c r="N6910" t="str">
        <f t="shared" si="643"/>
        <v/>
      </c>
      <c r="O6910">
        <v>52</v>
      </c>
      <c r="P6910" s="11">
        <v>0.5</v>
      </c>
      <c r="Q6910" s="11">
        <v>6.9767441860465101E-2</v>
      </c>
      <c r="R6910" s="12">
        <v>76.974999999999994</v>
      </c>
      <c r="S6910" t="s">
        <v>22</v>
      </c>
      <c r="T6910">
        <v>1</v>
      </c>
      <c r="U6910">
        <f t="shared" si="644"/>
        <v>3</v>
      </c>
      <c r="V6910">
        <f t="shared" si="645"/>
        <v>1</v>
      </c>
      <c r="W6910">
        <f t="shared" si="646"/>
        <v>3</v>
      </c>
      <c r="X6910" t="str">
        <f t="shared" si="647"/>
        <v>313</v>
      </c>
      <c r="Y6910" t="str">
        <f>IF(Table1[[#This Row],[RFM_Score]]="555","Champion", IF(AND(J6910&gt;=4,V6910&gt;=4),"Loyal", IF(U6910&lt;=2,"At Risk", IF(W6910&gt;=4,"Potential Loyalist","Others"))))</f>
        <v>Others</v>
      </c>
    </row>
    <row r="6911" spans="1:25">
      <c r="A6911" t="s">
        <v>11174</v>
      </c>
      <c r="B6911">
        <v>20</v>
      </c>
      <c r="C6911" t="s">
        <v>19</v>
      </c>
      <c r="D6911" t="s">
        <v>35</v>
      </c>
      <c r="E6911" s="6" t="s">
        <v>18981</v>
      </c>
      <c r="F6911" t="s">
        <v>26</v>
      </c>
      <c r="G6911">
        <v>3</v>
      </c>
      <c r="H6911">
        <v>1</v>
      </c>
      <c r="I6911">
        <v>51</v>
      </c>
      <c r="J6911">
        <v>3</v>
      </c>
      <c r="K6911">
        <v>153.91</v>
      </c>
      <c r="L6911" t="str">
        <f t="shared" si="642"/>
        <v/>
      </c>
      <c r="M6911">
        <v>2</v>
      </c>
      <c r="N6911" t="str">
        <f t="shared" si="643"/>
        <v/>
      </c>
      <c r="O6911">
        <v>45</v>
      </c>
      <c r="P6911" s="11">
        <v>0.33333333333333298</v>
      </c>
      <c r="Q6911" s="11">
        <v>5.8823529411764698E-2</v>
      </c>
      <c r="R6911" s="12">
        <v>76.954999999999998</v>
      </c>
      <c r="S6911" t="s">
        <v>22</v>
      </c>
      <c r="T6911">
        <v>0</v>
      </c>
      <c r="U6911">
        <f t="shared" si="644"/>
        <v>3</v>
      </c>
      <c r="V6911">
        <f t="shared" si="645"/>
        <v>1</v>
      </c>
      <c r="W6911">
        <f t="shared" si="646"/>
        <v>3</v>
      </c>
      <c r="X6911" t="str">
        <f t="shared" si="647"/>
        <v>313</v>
      </c>
      <c r="Y6911" t="str">
        <f>IF(Table1[[#This Row],[RFM_Score]]="555","Champion", IF(AND(J6911&gt;=4,V6911&gt;=4),"Loyal", IF(U6911&lt;=2,"At Risk", IF(W6911&gt;=4,"Potential Loyalist","Others"))))</f>
        <v>Others</v>
      </c>
    </row>
    <row r="6912" spans="1:25">
      <c r="A6912" t="s">
        <v>6529</v>
      </c>
      <c r="B6912">
        <v>46</v>
      </c>
      <c r="C6912" t="s">
        <v>24</v>
      </c>
      <c r="D6912" t="s">
        <v>49</v>
      </c>
      <c r="E6912" s="6" t="s">
        <v>18982</v>
      </c>
      <c r="F6912" t="s">
        <v>26</v>
      </c>
      <c r="G6912">
        <v>0</v>
      </c>
      <c r="H6912">
        <v>0</v>
      </c>
      <c r="I6912">
        <v>51</v>
      </c>
      <c r="J6912">
        <v>5</v>
      </c>
      <c r="K6912">
        <v>153.85</v>
      </c>
      <c r="L6912" t="str">
        <f t="shared" si="642"/>
        <v/>
      </c>
      <c r="M6912">
        <v>2</v>
      </c>
      <c r="N6912" t="str">
        <f t="shared" si="643"/>
        <v/>
      </c>
      <c r="O6912">
        <v>28</v>
      </c>
      <c r="P6912" s="11">
        <v>0</v>
      </c>
      <c r="Q6912" s="11">
        <v>9.8039215686274495E-2</v>
      </c>
      <c r="R6912" s="12">
        <v>76.924999999999997</v>
      </c>
      <c r="S6912" t="s">
        <v>22</v>
      </c>
      <c r="T6912">
        <v>1</v>
      </c>
      <c r="U6912">
        <f t="shared" si="644"/>
        <v>4</v>
      </c>
      <c r="V6912">
        <f t="shared" si="645"/>
        <v>1</v>
      </c>
      <c r="W6912">
        <f t="shared" si="646"/>
        <v>3</v>
      </c>
      <c r="X6912" t="str">
        <f t="shared" si="647"/>
        <v>413</v>
      </c>
      <c r="Y6912" t="str">
        <f>IF(Table1[[#This Row],[RFM_Score]]="555","Champion", IF(AND(J6912&gt;=4,V6912&gt;=4),"Loyal", IF(U6912&lt;=2,"At Risk", IF(W6912&gt;=4,"Potential Loyalist","Others"))))</f>
        <v>Others</v>
      </c>
    </row>
    <row r="6913" spans="1:25">
      <c r="A6913" t="s">
        <v>5650</v>
      </c>
      <c r="B6913">
        <v>36</v>
      </c>
      <c r="C6913" t="s">
        <v>19</v>
      </c>
      <c r="D6913" t="s">
        <v>25</v>
      </c>
      <c r="E6913" s="6" t="s">
        <v>18983</v>
      </c>
      <c r="F6913" t="s">
        <v>26</v>
      </c>
      <c r="G6913">
        <v>1</v>
      </c>
      <c r="H6913">
        <v>1</v>
      </c>
      <c r="I6913">
        <v>49</v>
      </c>
      <c r="J6913">
        <v>3</v>
      </c>
      <c r="K6913">
        <v>153.55000000000001</v>
      </c>
      <c r="L6913" t="str">
        <f t="shared" si="642"/>
        <v/>
      </c>
      <c r="M6913">
        <v>2</v>
      </c>
      <c r="N6913" t="str">
        <f t="shared" si="643"/>
        <v/>
      </c>
      <c r="O6913">
        <v>13</v>
      </c>
      <c r="P6913" s="11">
        <v>1</v>
      </c>
      <c r="Q6913" s="11">
        <v>6.1224489795918297E-2</v>
      </c>
      <c r="R6913" s="12">
        <v>76.775000000000006</v>
      </c>
      <c r="S6913" t="s">
        <v>22</v>
      </c>
      <c r="T6913">
        <v>0</v>
      </c>
      <c r="U6913">
        <f t="shared" si="644"/>
        <v>5</v>
      </c>
      <c r="V6913">
        <f t="shared" si="645"/>
        <v>1</v>
      </c>
      <c r="W6913">
        <f t="shared" si="646"/>
        <v>3</v>
      </c>
      <c r="X6913" t="str">
        <f t="shared" si="647"/>
        <v>513</v>
      </c>
      <c r="Y6913" t="str">
        <f>IF(Table1[[#This Row],[RFM_Score]]="555","Champion", IF(AND(J6913&gt;=4,V6913&gt;=4),"Loyal", IF(U6913&lt;=2,"At Risk", IF(W6913&gt;=4,"Potential Loyalist","Others"))))</f>
        <v>Others</v>
      </c>
    </row>
    <row r="6914" spans="1:25">
      <c r="A6914" t="s">
        <v>460</v>
      </c>
      <c r="B6914">
        <v>46</v>
      </c>
      <c r="C6914" t="s">
        <v>19</v>
      </c>
      <c r="D6914" t="s">
        <v>41</v>
      </c>
      <c r="E6914" s="6" t="s">
        <v>18984</v>
      </c>
      <c r="F6914" t="s">
        <v>26</v>
      </c>
      <c r="G6914">
        <v>6</v>
      </c>
      <c r="H6914">
        <v>0</v>
      </c>
      <c r="I6914">
        <v>45</v>
      </c>
      <c r="J6914">
        <v>1</v>
      </c>
      <c r="K6914">
        <v>153.38999999999999</v>
      </c>
      <c r="L6914" t="str">
        <f t="shared" ref="L6914:L6977" si="648">IF(OR(K6914&lt;$AC$10, K6914&gt;$AC$11), "OUTLIER", "")</f>
        <v/>
      </c>
      <c r="M6914">
        <v>2</v>
      </c>
      <c r="N6914" t="str">
        <f t="shared" ref="N6914:N6977" si="649">IF(OR(M6914&lt;$AC$16, M6914&gt;$AC$17), "OUTLIER", "")</f>
        <v/>
      </c>
      <c r="O6914">
        <v>35</v>
      </c>
      <c r="P6914" s="11">
        <v>0</v>
      </c>
      <c r="Q6914" s="11">
        <v>2.2222222222222199E-2</v>
      </c>
      <c r="R6914" s="12">
        <v>76.694999999999993</v>
      </c>
      <c r="S6914" t="s">
        <v>22</v>
      </c>
      <c r="T6914">
        <v>0</v>
      </c>
      <c r="U6914">
        <f t="shared" ref="U6914:U6977" si="650">IF(O6914&lt;=20,5,IF(O6914&lt;=40,4,IF(O6914&lt;=70,3,IF(O6914&lt;=100,2,1))))</f>
        <v>4</v>
      </c>
      <c r="V6914">
        <f t="shared" ref="V6914:V6977" si="651">IF(M6914&gt;=11,5,IF(M6914&gt;=9,4,IF(M6914&gt;=7,3,IF(M6914&gt;=5,2,1))))</f>
        <v>1</v>
      </c>
      <c r="W6914">
        <f t="shared" ref="W6914:W6977" si="652">IF(K6914&gt;=500,5,IF(K6914&gt;=300,4,IF(K6914&gt;=150,3,IF(K6914&gt;=50,2,1))))</f>
        <v>3</v>
      </c>
      <c r="X6914" t="str">
        <f t="shared" ref="X6914:X6977" si="653">U6914 &amp; V6914 &amp; W6914</f>
        <v>413</v>
      </c>
      <c r="Y6914" t="str">
        <f>IF(Table1[[#This Row],[RFM_Score]]="555","Champion", IF(AND(J6914&gt;=4,V6914&gt;=4),"Loyal", IF(U6914&lt;=2,"At Risk", IF(W6914&gt;=4,"Potential Loyalist","Others"))))</f>
        <v>Others</v>
      </c>
    </row>
    <row r="6915" spans="1:25">
      <c r="A6915" t="s">
        <v>9718</v>
      </c>
      <c r="B6915">
        <v>18</v>
      </c>
      <c r="C6915" t="s">
        <v>24</v>
      </c>
      <c r="D6915" t="s">
        <v>25</v>
      </c>
      <c r="E6915" s="6" t="s">
        <v>18985</v>
      </c>
      <c r="F6915" t="s">
        <v>30</v>
      </c>
      <c r="G6915">
        <v>4</v>
      </c>
      <c r="H6915">
        <v>0</v>
      </c>
      <c r="I6915">
        <v>47</v>
      </c>
      <c r="J6915">
        <v>0</v>
      </c>
      <c r="K6915">
        <v>153.37</v>
      </c>
      <c r="L6915" t="str">
        <f t="shared" si="648"/>
        <v/>
      </c>
      <c r="M6915">
        <v>2</v>
      </c>
      <c r="N6915" t="str">
        <f t="shared" si="649"/>
        <v/>
      </c>
      <c r="O6915">
        <v>17</v>
      </c>
      <c r="P6915" s="11">
        <v>0</v>
      </c>
      <c r="Q6915" s="11">
        <v>0</v>
      </c>
      <c r="R6915" s="12">
        <v>76.685000000000002</v>
      </c>
      <c r="S6915" t="s">
        <v>22</v>
      </c>
      <c r="T6915">
        <v>0</v>
      </c>
      <c r="U6915">
        <f t="shared" si="650"/>
        <v>5</v>
      </c>
      <c r="V6915">
        <f t="shared" si="651"/>
        <v>1</v>
      </c>
      <c r="W6915">
        <f t="shared" si="652"/>
        <v>3</v>
      </c>
      <c r="X6915" t="str">
        <f t="shared" si="653"/>
        <v>513</v>
      </c>
      <c r="Y6915" t="str">
        <f>IF(Table1[[#This Row],[RFM_Score]]="555","Champion", IF(AND(J6915&gt;=4,V6915&gt;=4),"Loyal", IF(U6915&lt;=2,"At Risk", IF(W6915&gt;=4,"Potential Loyalist","Others"))))</f>
        <v>Others</v>
      </c>
    </row>
    <row r="6916" spans="1:25">
      <c r="A6916" t="s">
        <v>11932</v>
      </c>
      <c r="B6916">
        <v>32</v>
      </c>
      <c r="C6916" t="s">
        <v>24</v>
      </c>
      <c r="D6916" t="s">
        <v>46</v>
      </c>
      <c r="E6916" s="6" t="s">
        <v>18986</v>
      </c>
      <c r="F6916" t="s">
        <v>37</v>
      </c>
      <c r="G6916">
        <v>2</v>
      </c>
      <c r="H6916">
        <v>1</v>
      </c>
      <c r="I6916">
        <v>57</v>
      </c>
      <c r="J6916">
        <v>4</v>
      </c>
      <c r="K6916">
        <v>153.36000000000001</v>
      </c>
      <c r="L6916" t="str">
        <f t="shared" si="648"/>
        <v/>
      </c>
      <c r="M6916">
        <v>2</v>
      </c>
      <c r="N6916" t="str">
        <f t="shared" si="649"/>
        <v/>
      </c>
      <c r="O6916">
        <v>118</v>
      </c>
      <c r="P6916" s="11">
        <v>0.5</v>
      </c>
      <c r="Q6916" s="11">
        <v>7.0175438596491196E-2</v>
      </c>
      <c r="R6916" s="12">
        <v>76.680000000000007</v>
      </c>
      <c r="S6916" t="s">
        <v>22</v>
      </c>
      <c r="T6916">
        <v>1</v>
      </c>
      <c r="U6916">
        <f t="shared" si="650"/>
        <v>1</v>
      </c>
      <c r="V6916">
        <f t="shared" si="651"/>
        <v>1</v>
      </c>
      <c r="W6916">
        <f t="shared" si="652"/>
        <v>3</v>
      </c>
      <c r="X6916" t="str">
        <f t="shared" si="653"/>
        <v>113</v>
      </c>
      <c r="Y6916" t="str">
        <f>IF(Table1[[#This Row],[RFM_Score]]="555","Champion", IF(AND(J6916&gt;=4,V6916&gt;=4),"Loyal", IF(U6916&lt;=2,"At Risk", IF(W6916&gt;=4,"Potential Loyalist","Others"))))</f>
        <v>At Risk</v>
      </c>
    </row>
    <row r="6917" spans="1:25">
      <c r="A6917" t="s">
        <v>8955</v>
      </c>
      <c r="B6917">
        <v>18</v>
      </c>
      <c r="C6917" t="s">
        <v>24</v>
      </c>
      <c r="D6917" t="s">
        <v>29</v>
      </c>
      <c r="E6917" s="6" t="s">
        <v>18987</v>
      </c>
      <c r="F6917" t="s">
        <v>26</v>
      </c>
      <c r="G6917">
        <v>1</v>
      </c>
      <c r="H6917">
        <v>0</v>
      </c>
      <c r="I6917">
        <v>49</v>
      </c>
      <c r="J6917">
        <v>3</v>
      </c>
      <c r="K6917">
        <v>153.30000000000001</v>
      </c>
      <c r="L6917" t="str">
        <f t="shared" si="648"/>
        <v/>
      </c>
      <c r="M6917">
        <v>2</v>
      </c>
      <c r="N6917" t="str">
        <f t="shared" si="649"/>
        <v/>
      </c>
      <c r="O6917">
        <v>1</v>
      </c>
      <c r="P6917" s="11">
        <v>0</v>
      </c>
      <c r="Q6917" s="11">
        <v>6.1224489795918297E-2</v>
      </c>
      <c r="R6917" s="12">
        <v>76.650000000000006</v>
      </c>
      <c r="S6917" t="s">
        <v>22</v>
      </c>
      <c r="T6917">
        <v>0</v>
      </c>
      <c r="U6917">
        <f t="shared" si="650"/>
        <v>5</v>
      </c>
      <c r="V6917">
        <f t="shared" si="651"/>
        <v>1</v>
      </c>
      <c r="W6917">
        <f t="shared" si="652"/>
        <v>3</v>
      </c>
      <c r="X6917" t="str">
        <f t="shared" si="653"/>
        <v>513</v>
      </c>
      <c r="Y6917" t="str">
        <f>IF(Table1[[#This Row],[RFM_Score]]="555","Champion", IF(AND(J6917&gt;=4,V6917&gt;=4),"Loyal", IF(U6917&lt;=2,"At Risk", IF(W6917&gt;=4,"Potential Loyalist","Others"))))</f>
        <v>Others</v>
      </c>
    </row>
    <row r="6918" spans="1:25">
      <c r="A6918" t="s">
        <v>8002</v>
      </c>
      <c r="B6918">
        <v>29</v>
      </c>
      <c r="C6918" t="s">
        <v>19</v>
      </c>
      <c r="D6918" t="s">
        <v>35</v>
      </c>
      <c r="E6918" s="6" t="s">
        <v>18988</v>
      </c>
      <c r="F6918" t="s">
        <v>26</v>
      </c>
      <c r="G6918">
        <v>3</v>
      </c>
      <c r="H6918">
        <v>1</v>
      </c>
      <c r="I6918">
        <v>65</v>
      </c>
      <c r="J6918">
        <v>3</v>
      </c>
      <c r="K6918">
        <v>153.02000000000001</v>
      </c>
      <c r="L6918" t="str">
        <f t="shared" si="648"/>
        <v/>
      </c>
      <c r="M6918">
        <v>2</v>
      </c>
      <c r="N6918" t="str">
        <f t="shared" si="649"/>
        <v/>
      </c>
      <c r="O6918">
        <v>62</v>
      </c>
      <c r="P6918" s="11">
        <v>0.33333333333333298</v>
      </c>
      <c r="Q6918" s="11">
        <v>4.6153846153846101E-2</v>
      </c>
      <c r="R6918" s="12">
        <v>76.510000000000005</v>
      </c>
      <c r="S6918" t="s">
        <v>22</v>
      </c>
      <c r="T6918">
        <v>0</v>
      </c>
      <c r="U6918">
        <f t="shared" si="650"/>
        <v>3</v>
      </c>
      <c r="V6918">
        <f t="shared" si="651"/>
        <v>1</v>
      </c>
      <c r="W6918">
        <f t="shared" si="652"/>
        <v>3</v>
      </c>
      <c r="X6918" t="str">
        <f t="shared" si="653"/>
        <v>313</v>
      </c>
      <c r="Y6918" t="str">
        <f>IF(Table1[[#This Row],[RFM_Score]]="555","Champion", IF(AND(J6918&gt;=4,V6918&gt;=4),"Loyal", IF(U6918&lt;=2,"At Risk", IF(W6918&gt;=4,"Potential Loyalist","Others"))))</f>
        <v>Others</v>
      </c>
    </row>
    <row r="6919" spans="1:25">
      <c r="A6919" t="s">
        <v>1221</v>
      </c>
      <c r="B6919">
        <v>23</v>
      </c>
      <c r="C6919" t="s">
        <v>24</v>
      </c>
      <c r="D6919" t="s">
        <v>46</v>
      </c>
      <c r="E6919" s="6" t="s">
        <v>18989</v>
      </c>
      <c r="F6919" t="s">
        <v>30</v>
      </c>
      <c r="G6919">
        <v>3</v>
      </c>
      <c r="H6919">
        <v>1</v>
      </c>
      <c r="I6919">
        <v>44</v>
      </c>
      <c r="J6919">
        <v>4</v>
      </c>
      <c r="K6919">
        <v>152.75</v>
      </c>
      <c r="L6919" t="str">
        <f t="shared" si="648"/>
        <v/>
      </c>
      <c r="M6919">
        <v>2</v>
      </c>
      <c r="N6919" t="str">
        <f t="shared" si="649"/>
        <v/>
      </c>
      <c r="O6919">
        <v>133</v>
      </c>
      <c r="P6919" s="11">
        <v>0.33333333333333298</v>
      </c>
      <c r="Q6919" s="11">
        <v>9.0909090909090898E-2</v>
      </c>
      <c r="R6919" s="12">
        <v>76.375</v>
      </c>
      <c r="S6919" t="s">
        <v>22</v>
      </c>
      <c r="T6919">
        <v>1</v>
      </c>
      <c r="U6919">
        <f t="shared" si="650"/>
        <v>1</v>
      </c>
      <c r="V6919">
        <f t="shared" si="651"/>
        <v>1</v>
      </c>
      <c r="W6919">
        <f t="shared" si="652"/>
        <v>3</v>
      </c>
      <c r="X6919" t="str">
        <f t="shared" si="653"/>
        <v>113</v>
      </c>
      <c r="Y6919" t="str">
        <f>IF(Table1[[#This Row],[RFM_Score]]="555","Champion", IF(AND(J6919&gt;=4,V6919&gt;=4),"Loyal", IF(U6919&lt;=2,"At Risk", IF(W6919&gt;=4,"Potential Loyalist","Others"))))</f>
        <v>At Risk</v>
      </c>
    </row>
    <row r="6920" spans="1:25">
      <c r="A6920" t="s">
        <v>2606</v>
      </c>
      <c r="B6920">
        <v>32</v>
      </c>
      <c r="C6920" t="s">
        <v>19</v>
      </c>
      <c r="D6920" t="s">
        <v>35</v>
      </c>
      <c r="E6920" s="6" t="s">
        <v>18990</v>
      </c>
      <c r="F6920" t="s">
        <v>30</v>
      </c>
      <c r="G6920">
        <v>3</v>
      </c>
      <c r="H6920">
        <v>2</v>
      </c>
      <c r="I6920">
        <v>60</v>
      </c>
      <c r="J6920">
        <v>3</v>
      </c>
      <c r="K6920">
        <v>152.5</v>
      </c>
      <c r="L6920" t="str">
        <f t="shared" si="648"/>
        <v/>
      </c>
      <c r="M6920">
        <v>2</v>
      </c>
      <c r="N6920" t="str">
        <f t="shared" si="649"/>
        <v/>
      </c>
      <c r="O6920">
        <v>23</v>
      </c>
      <c r="P6920" s="11">
        <v>0.66666666666666596</v>
      </c>
      <c r="Q6920" s="11">
        <v>0.05</v>
      </c>
      <c r="R6920" s="12">
        <v>76.25</v>
      </c>
      <c r="S6920" t="s">
        <v>22</v>
      </c>
      <c r="T6920">
        <v>0</v>
      </c>
      <c r="U6920">
        <f t="shared" si="650"/>
        <v>4</v>
      </c>
      <c r="V6920">
        <f t="shared" si="651"/>
        <v>1</v>
      </c>
      <c r="W6920">
        <f t="shared" si="652"/>
        <v>3</v>
      </c>
      <c r="X6920" t="str">
        <f t="shared" si="653"/>
        <v>413</v>
      </c>
      <c r="Y6920" t="str">
        <f>IF(Table1[[#This Row],[RFM_Score]]="555","Champion", IF(AND(J6920&gt;=4,V6920&gt;=4),"Loyal", IF(U6920&lt;=2,"At Risk", IF(W6920&gt;=4,"Potential Loyalist","Others"))))</f>
        <v>Others</v>
      </c>
    </row>
    <row r="6921" spans="1:25">
      <c r="A6921" t="s">
        <v>11090</v>
      </c>
      <c r="B6921">
        <v>35</v>
      </c>
      <c r="C6921" t="s">
        <v>24</v>
      </c>
      <c r="D6921" t="s">
        <v>20</v>
      </c>
      <c r="E6921" s="6" t="s">
        <v>18991</v>
      </c>
      <c r="F6921" t="s">
        <v>26</v>
      </c>
      <c r="G6921">
        <v>3</v>
      </c>
      <c r="H6921">
        <v>1</v>
      </c>
      <c r="I6921">
        <v>60</v>
      </c>
      <c r="J6921">
        <v>4</v>
      </c>
      <c r="K6921">
        <v>152.30000000000001</v>
      </c>
      <c r="L6921" t="str">
        <f t="shared" si="648"/>
        <v/>
      </c>
      <c r="M6921">
        <v>2</v>
      </c>
      <c r="N6921" t="str">
        <f t="shared" si="649"/>
        <v/>
      </c>
      <c r="O6921">
        <v>49</v>
      </c>
      <c r="P6921" s="11">
        <v>0.33333333333333298</v>
      </c>
      <c r="Q6921" s="11">
        <v>6.6666666666666596E-2</v>
      </c>
      <c r="R6921" s="12">
        <v>76.150000000000006</v>
      </c>
      <c r="S6921" t="s">
        <v>22</v>
      </c>
      <c r="T6921">
        <v>0</v>
      </c>
      <c r="U6921">
        <f t="shared" si="650"/>
        <v>3</v>
      </c>
      <c r="V6921">
        <f t="shared" si="651"/>
        <v>1</v>
      </c>
      <c r="W6921">
        <f t="shared" si="652"/>
        <v>3</v>
      </c>
      <c r="X6921" t="str">
        <f t="shared" si="653"/>
        <v>313</v>
      </c>
      <c r="Y6921" t="str">
        <f>IF(Table1[[#This Row],[RFM_Score]]="555","Champion", IF(AND(J6921&gt;=4,V6921&gt;=4),"Loyal", IF(U6921&lt;=2,"At Risk", IF(W6921&gt;=4,"Potential Loyalist","Others"))))</f>
        <v>Others</v>
      </c>
    </row>
    <row r="6922" spans="1:25">
      <c r="A6922" t="s">
        <v>10535</v>
      </c>
      <c r="B6922">
        <v>49</v>
      </c>
      <c r="C6922" t="s">
        <v>19</v>
      </c>
      <c r="D6922" t="s">
        <v>46</v>
      </c>
      <c r="E6922" s="6" t="s">
        <v>18992</v>
      </c>
      <c r="F6922" t="s">
        <v>62</v>
      </c>
      <c r="G6922">
        <v>4</v>
      </c>
      <c r="H6922">
        <v>0</v>
      </c>
      <c r="I6922">
        <v>41</v>
      </c>
      <c r="J6922">
        <v>2</v>
      </c>
      <c r="K6922">
        <v>152.19999999999999</v>
      </c>
      <c r="L6922" t="str">
        <f t="shared" si="648"/>
        <v/>
      </c>
      <c r="M6922">
        <v>2</v>
      </c>
      <c r="N6922" t="str">
        <f t="shared" si="649"/>
        <v/>
      </c>
      <c r="O6922">
        <v>9</v>
      </c>
      <c r="P6922" s="11">
        <v>0</v>
      </c>
      <c r="Q6922" s="11">
        <v>4.8780487804878002E-2</v>
      </c>
      <c r="R6922" s="12">
        <v>76.099999999999994</v>
      </c>
      <c r="S6922" t="s">
        <v>22</v>
      </c>
      <c r="T6922">
        <v>0</v>
      </c>
      <c r="U6922">
        <f t="shared" si="650"/>
        <v>5</v>
      </c>
      <c r="V6922">
        <f t="shared" si="651"/>
        <v>1</v>
      </c>
      <c r="W6922">
        <f t="shared" si="652"/>
        <v>3</v>
      </c>
      <c r="X6922" t="str">
        <f t="shared" si="653"/>
        <v>513</v>
      </c>
      <c r="Y6922" t="str">
        <f>IF(Table1[[#This Row],[RFM_Score]]="555","Champion", IF(AND(J6922&gt;=4,V6922&gt;=4),"Loyal", IF(U6922&lt;=2,"At Risk", IF(W6922&gt;=4,"Potential Loyalist","Others"))))</f>
        <v>Others</v>
      </c>
    </row>
    <row r="6923" spans="1:25">
      <c r="A6923" t="s">
        <v>2829</v>
      </c>
      <c r="B6923">
        <v>30</v>
      </c>
      <c r="C6923" t="s">
        <v>24</v>
      </c>
      <c r="D6923" t="s">
        <v>25</v>
      </c>
      <c r="E6923" s="6" t="s">
        <v>18993</v>
      </c>
      <c r="F6923" t="s">
        <v>26</v>
      </c>
      <c r="G6923">
        <v>3</v>
      </c>
      <c r="H6923">
        <v>1</v>
      </c>
      <c r="I6923">
        <v>44</v>
      </c>
      <c r="J6923">
        <v>2</v>
      </c>
      <c r="K6923">
        <v>152.19</v>
      </c>
      <c r="L6923" t="str">
        <f t="shared" si="648"/>
        <v/>
      </c>
      <c r="M6923">
        <v>2</v>
      </c>
      <c r="N6923" t="str">
        <f t="shared" si="649"/>
        <v/>
      </c>
      <c r="O6923">
        <v>14</v>
      </c>
      <c r="P6923" s="11">
        <v>0.33333333333333298</v>
      </c>
      <c r="Q6923" s="11">
        <v>4.54545454545454E-2</v>
      </c>
      <c r="R6923" s="12">
        <v>76.094999999999999</v>
      </c>
      <c r="S6923" t="s">
        <v>22</v>
      </c>
      <c r="T6923">
        <v>0</v>
      </c>
      <c r="U6923">
        <f t="shared" si="650"/>
        <v>5</v>
      </c>
      <c r="V6923">
        <f t="shared" si="651"/>
        <v>1</v>
      </c>
      <c r="W6923">
        <f t="shared" si="652"/>
        <v>3</v>
      </c>
      <c r="X6923" t="str">
        <f t="shared" si="653"/>
        <v>513</v>
      </c>
      <c r="Y6923" t="str">
        <f>IF(Table1[[#This Row],[RFM_Score]]="555","Champion", IF(AND(J6923&gt;=4,V6923&gt;=4),"Loyal", IF(U6923&lt;=2,"At Risk", IF(W6923&gt;=4,"Potential Loyalist","Others"))))</f>
        <v>Others</v>
      </c>
    </row>
    <row r="6924" spans="1:25">
      <c r="A6924" t="s">
        <v>10957</v>
      </c>
      <c r="B6924">
        <v>54</v>
      </c>
      <c r="C6924" t="s">
        <v>24</v>
      </c>
      <c r="D6924" t="s">
        <v>29</v>
      </c>
      <c r="E6924" s="6" t="s">
        <v>18994</v>
      </c>
      <c r="F6924" t="s">
        <v>26</v>
      </c>
      <c r="G6924">
        <v>3</v>
      </c>
      <c r="H6924">
        <v>1</v>
      </c>
      <c r="I6924">
        <v>41</v>
      </c>
      <c r="J6924">
        <v>1</v>
      </c>
      <c r="K6924">
        <v>152.13</v>
      </c>
      <c r="L6924" t="str">
        <f t="shared" si="648"/>
        <v/>
      </c>
      <c r="M6924">
        <v>2</v>
      </c>
      <c r="N6924" t="str">
        <f t="shared" si="649"/>
        <v/>
      </c>
      <c r="O6924">
        <v>5</v>
      </c>
      <c r="P6924" s="11">
        <v>0.33333333333333298</v>
      </c>
      <c r="Q6924" s="11">
        <v>2.4390243902439001E-2</v>
      </c>
      <c r="R6924" s="12">
        <v>76.064999999999998</v>
      </c>
      <c r="S6924" t="s">
        <v>22</v>
      </c>
      <c r="T6924">
        <v>0</v>
      </c>
      <c r="U6924">
        <f t="shared" si="650"/>
        <v>5</v>
      </c>
      <c r="V6924">
        <f t="shared" si="651"/>
        <v>1</v>
      </c>
      <c r="W6924">
        <f t="shared" si="652"/>
        <v>3</v>
      </c>
      <c r="X6924" t="str">
        <f t="shared" si="653"/>
        <v>513</v>
      </c>
      <c r="Y6924" t="str">
        <f>IF(Table1[[#This Row],[RFM_Score]]="555","Champion", IF(AND(J6924&gt;=4,V6924&gt;=4),"Loyal", IF(U6924&lt;=2,"At Risk", IF(W6924&gt;=4,"Potential Loyalist","Others"))))</f>
        <v>Others</v>
      </c>
    </row>
    <row r="6925" spans="1:25">
      <c r="A6925" t="s">
        <v>772</v>
      </c>
      <c r="B6925">
        <v>40</v>
      </c>
      <c r="C6925" t="s">
        <v>19</v>
      </c>
      <c r="D6925" t="s">
        <v>46</v>
      </c>
      <c r="E6925" s="6" t="s">
        <v>18995</v>
      </c>
      <c r="F6925" t="s">
        <v>26</v>
      </c>
      <c r="G6925">
        <v>1</v>
      </c>
      <c r="H6925">
        <v>0</v>
      </c>
      <c r="I6925">
        <v>52</v>
      </c>
      <c r="J6925">
        <v>1</v>
      </c>
      <c r="K6925">
        <v>152.1</v>
      </c>
      <c r="L6925" t="str">
        <f t="shared" si="648"/>
        <v/>
      </c>
      <c r="M6925">
        <v>2</v>
      </c>
      <c r="N6925" t="str">
        <f t="shared" si="649"/>
        <v/>
      </c>
      <c r="O6925">
        <v>0</v>
      </c>
      <c r="P6925" s="11">
        <v>0</v>
      </c>
      <c r="Q6925" s="11">
        <v>1.9230769230769201E-2</v>
      </c>
      <c r="R6925" s="12">
        <v>76.05</v>
      </c>
      <c r="S6925" t="s">
        <v>22</v>
      </c>
      <c r="T6925">
        <v>0</v>
      </c>
      <c r="U6925">
        <f t="shared" si="650"/>
        <v>5</v>
      </c>
      <c r="V6925">
        <f t="shared" si="651"/>
        <v>1</v>
      </c>
      <c r="W6925">
        <f t="shared" si="652"/>
        <v>3</v>
      </c>
      <c r="X6925" t="str">
        <f t="shared" si="653"/>
        <v>513</v>
      </c>
      <c r="Y6925" t="str">
        <f>IF(Table1[[#This Row],[RFM_Score]]="555","Champion", IF(AND(J6925&gt;=4,V6925&gt;=4),"Loyal", IF(U6925&lt;=2,"At Risk", IF(W6925&gt;=4,"Potential Loyalist","Others"))))</f>
        <v>Others</v>
      </c>
    </row>
    <row r="6926" spans="1:25">
      <c r="A6926" t="s">
        <v>4302</v>
      </c>
      <c r="B6926">
        <v>40</v>
      </c>
      <c r="C6926" t="s">
        <v>19</v>
      </c>
      <c r="D6926" t="s">
        <v>20</v>
      </c>
      <c r="E6926" s="6" t="s">
        <v>18996</v>
      </c>
      <c r="F6926" t="s">
        <v>26</v>
      </c>
      <c r="G6926">
        <v>2</v>
      </c>
      <c r="H6926">
        <v>2</v>
      </c>
      <c r="I6926">
        <v>33</v>
      </c>
      <c r="J6926">
        <v>2</v>
      </c>
      <c r="K6926">
        <v>152.06</v>
      </c>
      <c r="L6926" t="str">
        <f t="shared" si="648"/>
        <v/>
      </c>
      <c r="M6926">
        <v>2</v>
      </c>
      <c r="N6926" t="str">
        <f t="shared" si="649"/>
        <v/>
      </c>
      <c r="O6926">
        <v>65</v>
      </c>
      <c r="P6926" s="11">
        <v>1</v>
      </c>
      <c r="Q6926" s="11">
        <v>6.0606060606060601E-2</v>
      </c>
      <c r="R6926" s="12">
        <v>76.03</v>
      </c>
      <c r="S6926" t="s">
        <v>22</v>
      </c>
      <c r="T6926">
        <v>0</v>
      </c>
      <c r="U6926">
        <f t="shared" si="650"/>
        <v>3</v>
      </c>
      <c r="V6926">
        <f t="shared" si="651"/>
        <v>1</v>
      </c>
      <c r="W6926">
        <f t="shared" si="652"/>
        <v>3</v>
      </c>
      <c r="X6926" t="str">
        <f t="shared" si="653"/>
        <v>313</v>
      </c>
      <c r="Y6926" t="str">
        <f>IF(Table1[[#This Row],[RFM_Score]]="555","Champion", IF(AND(J6926&gt;=4,V6926&gt;=4),"Loyal", IF(U6926&lt;=2,"At Risk", IF(W6926&gt;=4,"Potential Loyalist","Others"))))</f>
        <v>Others</v>
      </c>
    </row>
    <row r="6927" spans="1:25">
      <c r="A6927" t="s">
        <v>8458</v>
      </c>
      <c r="B6927">
        <v>46</v>
      </c>
      <c r="C6927" t="s">
        <v>19</v>
      </c>
      <c r="D6927" t="s">
        <v>29</v>
      </c>
      <c r="E6927" s="6" t="s">
        <v>18997</v>
      </c>
      <c r="F6927" t="s">
        <v>26</v>
      </c>
      <c r="G6927">
        <v>3</v>
      </c>
      <c r="H6927">
        <v>3</v>
      </c>
      <c r="I6927">
        <v>45</v>
      </c>
      <c r="J6927">
        <v>0</v>
      </c>
      <c r="K6927">
        <v>151.94</v>
      </c>
      <c r="L6927" t="str">
        <f t="shared" si="648"/>
        <v/>
      </c>
      <c r="M6927">
        <v>2</v>
      </c>
      <c r="N6927" t="str">
        <f t="shared" si="649"/>
        <v/>
      </c>
      <c r="O6927">
        <v>27</v>
      </c>
      <c r="P6927" s="11">
        <v>1</v>
      </c>
      <c r="Q6927" s="11">
        <v>0</v>
      </c>
      <c r="R6927" s="12">
        <v>75.97</v>
      </c>
      <c r="S6927" t="s">
        <v>22</v>
      </c>
      <c r="T6927">
        <v>0</v>
      </c>
      <c r="U6927">
        <f t="shared" si="650"/>
        <v>4</v>
      </c>
      <c r="V6927">
        <f t="shared" si="651"/>
        <v>1</v>
      </c>
      <c r="W6927">
        <f t="shared" si="652"/>
        <v>3</v>
      </c>
      <c r="X6927" t="str">
        <f t="shared" si="653"/>
        <v>413</v>
      </c>
      <c r="Y6927" t="str">
        <f>IF(Table1[[#This Row],[RFM_Score]]="555","Champion", IF(AND(J6927&gt;=4,V6927&gt;=4),"Loyal", IF(U6927&lt;=2,"At Risk", IF(W6927&gt;=4,"Potential Loyalist","Others"))))</f>
        <v>Others</v>
      </c>
    </row>
    <row r="6928" spans="1:25">
      <c r="A6928" t="s">
        <v>4266</v>
      </c>
      <c r="B6928">
        <v>35</v>
      </c>
      <c r="C6928" t="s">
        <v>19</v>
      </c>
      <c r="D6928" t="s">
        <v>41</v>
      </c>
      <c r="E6928" s="6" t="s">
        <v>18998</v>
      </c>
      <c r="F6928" t="s">
        <v>30</v>
      </c>
      <c r="G6928">
        <v>6</v>
      </c>
      <c r="H6928">
        <v>2</v>
      </c>
      <c r="I6928">
        <v>58</v>
      </c>
      <c r="J6928">
        <v>3</v>
      </c>
      <c r="K6928">
        <v>151.63999999999999</v>
      </c>
      <c r="L6928" t="str">
        <f t="shared" si="648"/>
        <v/>
      </c>
      <c r="M6928">
        <v>2</v>
      </c>
      <c r="N6928" t="str">
        <f t="shared" si="649"/>
        <v/>
      </c>
      <c r="O6928">
        <v>34</v>
      </c>
      <c r="P6928" s="11">
        <v>0.33333333333333298</v>
      </c>
      <c r="Q6928" s="11">
        <v>5.1724137931034399E-2</v>
      </c>
      <c r="R6928" s="12">
        <v>75.819999999999993</v>
      </c>
      <c r="S6928" t="s">
        <v>22</v>
      </c>
      <c r="T6928">
        <v>0</v>
      </c>
      <c r="U6928">
        <f t="shared" si="650"/>
        <v>4</v>
      </c>
      <c r="V6928">
        <f t="shared" si="651"/>
        <v>1</v>
      </c>
      <c r="W6928">
        <f t="shared" si="652"/>
        <v>3</v>
      </c>
      <c r="X6928" t="str">
        <f t="shared" si="653"/>
        <v>413</v>
      </c>
      <c r="Y6928" t="str">
        <f>IF(Table1[[#This Row],[RFM_Score]]="555","Champion", IF(AND(J6928&gt;=4,V6928&gt;=4),"Loyal", IF(U6928&lt;=2,"At Risk", IF(W6928&gt;=4,"Potential Loyalist","Others"))))</f>
        <v>Others</v>
      </c>
    </row>
    <row r="6929" spans="1:25">
      <c r="A6929" t="s">
        <v>711</v>
      </c>
      <c r="B6929">
        <v>18</v>
      </c>
      <c r="C6929" t="s">
        <v>24</v>
      </c>
      <c r="D6929" t="s">
        <v>46</v>
      </c>
      <c r="E6929" s="6" t="s">
        <v>18999</v>
      </c>
      <c r="F6929" t="s">
        <v>30</v>
      </c>
      <c r="G6929">
        <v>3</v>
      </c>
      <c r="H6929">
        <v>1</v>
      </c>
      <c r="I6929">
        <v>48</v>
      </c>
      <c r="J6929">
        <v>0</v>
      </c>
      <c r="K6929">
        <v>151.12</v>
      </c>
      <c r="L6929" t="str">
        <f t="shared" si="648"/>
        <v/>
      </c>
      <c r="M6929">
        <v>2</v>
      </c>
      <c r="N6929" t="str">
        <f t="shared" si="649"/>
        <v/>
      </c>
      <c r="O6929">
        <v>57</v>
      </c>
      <c r="P6929" s="11">
        <v>0.33333333333333298</v>
      </c>
      <c r="Q6929" s="11">
        <v>0</v>
      </c>
      <c r="R6929" s="12">
        <v>75.56</v>
      </c>
      <c r="S6929" t="s">
        <v>22</v>
      </c>
      <c r="T6929">
        <v>1</v>
      </c>
      <c r="U6929">
        <f t="shared" si="650"/>
        <v>3</v>
      </c>
      <c r="V6929">
        <f t="shared" si="651"/>
        <v>1</v>
      </c>
      <c r="W6929">
        <f t="shared" si="652"/>
        <v>3</v>
      </c>
      <c r="X6929" t="str">
        <f t="shared" si="653"/>
        <v>313</v>
      </c>
      <c r="Y6929" t="str">
        <f>IF(Table1[[#This Row],[RFM_Score]]="555","Champion", IF(AND(J6929&gt;=4,V6929&gt;=4),"Loyal", IF(U6929&lt;=2,"At Risk", IF(W6929&gt;=4,"Potential Loyalist","Others"))))</f>
        <v>Others</v>
      </c>
    </row>
    <row r="6930" spans="1:25">
      <c r="A6930" t="s">
        <v>11231</v>
      </c>
      <c r="B6930">
        <v>30</v>
      </c>
      <c r="C6930" t="s">
        <v>19</v>
      </c>
      <c r="D6930" t="s">
        <v>25</v>
      </c>
      <c r="E6930" s="6" t="s">
        <v>19000</v>
      </c>
      <c r="F6930" t="s">
        <v>37</v>
      </c>
      <c r="G6930">
        <v>3</v>
      </c>
      <c r="H6930">
        <v>2</v>
      </c>
      <c r="I6930">
        <v>53</v>
      </c>
      <c r="J6930">
        <v>3</v>
      </c>
      <c r="K6930">
        <v>151.08000000000001</v>
      </c>
      <c r="L6930" t="str">
        <f t="shared" si="648"/>
        <v/>
      </c>
      <c r="M6930">
        <v>2</v>
      </c>
      <c r="N6930" t="str">
        <f t="shared" si="649"/>
        <v/>
      </c>
      <c r="O6930">
        <v>33</v>
      </c>
      <c r="P6930" s="11">
        <v>0.66666666666666596</v>
      </c>
      <c r="Q6930" s="11">
        <v>5.6603773584905599E-2</v>
      </c>
      <c r="R6930" s="12">
        <v>75.540000000000006</v>
      </c>
      <c r="S6930" t="s">
        <v>22</v>
      </c>
      <c r="T6930">
        <v>0</v>
      </c>
      <c r="U6930">
        <f t="shared" si="650"/>
        <v>4</v>
      </c>
      <c r="V6930">
        <f t="shared" si="651"/>
        <v>1</v>
      </c>
      <c r="W6930">
        <f t="shared" si="652"/>
        <v>3</v>
      </c>
      <c r="X6930" t="str">
        <f t="shared" si="653"/>
        <v>413</v>
      </c>
      <c r="Y6930" t="str">
        <f>IF(Table1[[#This Row],[RFM_Score]]="555","Champion", IF(AND(J6930&gt;=4,V6930&gt;=4),"Loyal", IF(U6930&lt;=2,"At Risk", IF(W6930&gt;=4,"Potential Loyalist","Others"))))</f>
        <v>Others</v>
      </c>
    </row>
    <row r="6931" spans="1:25">
      <c r="A6931" t="s">
        <v>11990</v>
      </c>
      <c r="B6931">
        <v>18</v>
      </c>
      <c r="C6931" t="s">
        <v>24</v>
      </c>
      <c r="D6931" t="s">
        <v>25</v>
      </c>
      <c r="E6931" s="6" t="s">
        <v>19001</v>
      </c>
      <c r="F6931" t="s">
        <v>26</v>
      </c>
      <c r="G6931">
        <v>1</v>
      </c>
      <c r="H6931">
        <v>0</v>
      </c>
      <c r="I6931">
        <v>38</v>
      </c>
      <c r="J6931">
        <v>2</v>
      </c>
      <c r="K6931">
        <v>151.04</v>
      </c>
      <c r="L6931" t="str">
        <f t="shared" si="648"/>
        <v/>
      </c>
      <c r="M6931">
        <v>2</v>
      </c>
      <c r="N6931" t="str">
        <f t="shared" si="649"/>
        <v/>
      </c>
      <c r="O6931">
        <v>2</v>
      </c>
      <c r="P6931" s="11">
        <v>0</v>
      </c>
      <c r="Q6931" s="11">
        <v>5.2631578947368397E-2</v>
      </c>
      <c r="R6931" s="12">
        <v>75.52</v>
      </c>
      <c r="S6931" t="s">
        <v>22</v>
      </c>
      <c r="T6931">
        <v>0</v>
      </c>
      <c r="U6931">
        <f t="shared" si="650"/>
        <v>5</v>
      </c>
      <c r="V6931">
        <f t="shared" si="651"/>
        <v>1</v>
      </c>
      <c r="W6931">
        <f t="shared" si="652"/>
        <v>3</v>
      </c>
      <c r="X6931" t="str">
        <f t="shared" si="653"/>
        <v>513</v>
      </c>
      <c r="Y6931" t="str">
        <f>IF(Table1[[#This Row],[RFM_Score]]="555","Champion", IF(AND(J6931&gt;=4,V6931&gt;=4),"Loyal", IF(U6931&lt;=2,"At Risk", IF(W6931&gt;=4,"Potential Loyalist","Others"))))</f>
        <v>Others</v>
      </c>
    </row>
    <row r="6932" spans="1:25">
      <c r="A6932" t="s">
        <v>3789</v>
      </c>
      <c r="B6932">
        <v>50</v>
      </c>
      <c r="C6932" t="s">
        <v>19</v>
      </c>
      <c r="D6932" t="s">
        <v>29</v>
      </c>
      <c r="E6932" s="6" t="s">
        <v>19002</v>
      </c>
      <c r="F6932" t="s">
        <v>21</v>
      </c>
      <c r="G6932">
        <v>5</v>
      </c>
      <c r="H6932">
        <v>1</v>
      </c>
      <c r="I6932">
        <v>47</v>
      </c>
      <c r="J6932">
        <v>3</v>
      </c>
      <c r="K6932">
        <v>150.84</v>
      </c>
      <c r="L6932" t="str">
        <f t="shared" si="648"/>
        <v/>
      </c>
      <c r="M6932">
        <v>2</v>
      </c>
      <c r="N6932" t="str">
        <f t="shared" si="649"/>
        <v/>
      </c>
      <c r="O6932">
        <v>86</v>
      </c>
      <c r="P6932" s="11">
        <v>0.2</v>
      </c>
      <c r="Q6932" s="11">
        <v>6.3829787234042507E-2</v>
      </c>
      <c r="R6932" s="12">
        <v>75.42</v>
      </c>
      <c r="S6932" t="s">
        <v>22</v>
      </c>
      <c r="T6932">
        <v>0</v>
      </c>
      <c r="U6932">
        <f t="shared" si="650"/>
        <v>2</v>
      </c>
      <c r="V6932">
        <f t="shared" si="651"/>
        <v>1</v>
      </c>
      <c r="W6932">
        <f t="shared" si="652"/>
        <v>3</v>
      </c>
      <c r="X6932" t="str">
        <f t="shared" si="653"/>
        <v>213</v>
      </c>
      <c r="Y6932" t="str">
        <f>IF(Table1[[#This Row],[RFM_Score]]="555","Champion", IF(AND(J6932&gt;=4,V6932&gt;=4),"Loyal", IF(U6932&lt;=2,"At Risk", IF(W6932&gt;=4,"Potential Loyalist","Others"))))</f>
        <v>At Risk</v>
      </c>
    </row>
    <row r="6933" spans="1:25">
      <c r="A6933" t="s">
        <v>4471</v>
      </c>
      <c r="B6933">
        <v>28</v>
      </c>
      <c r="C6933" t="s">
        <v>24</v>
      </c>
      <c r="D6933" t="s">
        <v>25</v>
      </c>
      <c r="E6933" s="6" t="s">
        <v>19003</v>
      </c>
      <c r="F6933" t="s">
        <v>37</v>
      </c>
      <c r="G6933">
        <v>0</v>
      </c>
      <c r="H6933">
        <v>0</v>
      </c>
      <c r="I6933">
        <v>45</v>
      </c>
      <c r="J6933">
        <v>5</v>
      </c>
      <c r="K6933">
        <v>150.71</v>
      </c>
      <c r="L6933" t="str">
        <f t="shared" si="648"/>
        <v/>
      </c>
      <c r="M6933">
        <v>2</v>
      </c>
      <c r="N6933" t="str">
        <f t="shared" si="649"/>
        <v/>
      </c>
      <c r="O6933">
        <v>44</v>
      </c>
      <c r="P6933" s="11">
        <v>0</v>
      </c>
      <c r="Q6933" s="11">
        <v>0.11111111111111099</v>
      </c>
      <c r="R6933" s="12">
        <v>75.355000000000004</v>
      </c>
      <c r="S6933" t="s">
        <v>22</v>
      </c>
      <c r="T6933">
        <v>1</v>
      </c>
      <c r="U6933">
        <f t="shared" si="650"/>
        <v>3</v>
      </c>
      <c r="V6933">
        <f t="shared" si="651"/>
        <v>1</v>
      </c>
      <c r="W6933">
        <f t="shared" si="652"/>
        <v>3</v>
      </c>
      <c r="X6933" t="str">
        <f t="shared" si="653"/>
        <v>313</v>
      </c>
      <c r="Y6933" t="str">
        <f>IF(Table1[[#This Row],[RFM_Score]]="555","Champion", IF(AND(J6933&gt;=4,V6933&gt;=4),"Loyal", IF(U6933&lt;=2,"At Risk", IF(W6933&gt;=4,"Potential Loyalist","Others"))))</f>
        <v>Others</v>
      </c>
    </row>
    <row r="6934" spans="1:25">
      <c r="A6934" t="s">
        <v>3536</v>
      </c>
      <c r="B6934">
        <v>30</v>
      </c>
      <c r="C6934" t="s">
        <v>24</v>
      </c>
      <c r="D6934" t="s">
        <v>41</v>
      </c>
      <c r="E6934" s="6" t="s">
        <v>19004</v>
      </c>
      <c r="F6934" t="s">
        <v>37</v>
      </c>
      <c r="G6934">
        <v>6</v>
      </c>
      <c r="H6934">
        <v>2</v>
      </c>
      <c r="I6934">
        <v>51</v>
      </c>
      <c r="J6934">
        <v>1</v>
      </c>
      <c r="K6934">
        <v>150.62</v>
      </c>
      <c r="L6934" t="str">
        <f t="shared" si="648"/>
        <v/>
      </c>
      <c r="M6934">
        <v>2</v>
      </c>
      <c r="N6934" t="str">
        <f t="shared" si="649"/>
        <v/>
      </c>
      <c r="O6934">
        <v>33</v>
      </c>
      <c r="P6934" s="11">
        <v>0.33333333333333298</v>
      </c>
      <c r="Q6934" s="11">
        <v>1.9607843137254902E-2</v>
      </c>
      <c r="R6934" s="12">
        <v>75.31</v>
      </c>
      <c r="S6934" t="s">
        <v>22</v>
      </c>
      <c r="T6934">
        <v>0</v>
      </c>
      <c r="U6934">
        <f t="shared" si="650"/>
        <v>4</v>
      </c>
      <c r="V6934">
        <f t="shared" si="651"/>
        <v>1</v>
      </c>
      <c r="W6934">
        <f t="shared" si="652"/>
        <v>3</v>
      </c>
      <c r="X6934" t="str">
        <f t="shared" si="653"/>
        <v>413</v>
      </c>
      <c r="Y6934" t="str">
        <f>IF(Table1[[#This Row],[RFM_Score]]="555","Champion", IF(AND(J6934&gt;=4,V6934&gt;=4),"Loyal", IF(U6934&lt;=2,"At Risk", IF(W6934&gt;=4,"Potential Loyalist","Others"))))</f>
        <v>Others</v>
      </c>
    </row>
    <row r="6935" spans="1:25">
      <c r="A6935" t="s">
        <v>4878</v>
      </c>
      <c r="B6935">
        <v>35</v>
      </c>
      <c r="C6935" t="s">
        <v>19</v>
      </c>
      <c r="D6935" t="s">
        <v>35</v>
      </c>
      <c r="E6935" s="6" t="s">
        <v>19005</v>
      </c>
      <c r="F6935" t="s">
        <v>21</v>
      </c>
      <c r="G6935">
        <v>3</v>
      </c>
      <c r="H6935">
        <v>1</v>
      </c>
      <c r="I6935">
        <v>43</v>
      </c>
      <c r="J6935">
        <v>2</v>
      </c>
      <c r="K6935">
        <v>150.47999999999999</v>
      </c>
      <c r="L6935" t="str">
        <f t="shared" si="648"/>
        <v/>
      </c>
      <c r="M6935">
        <v>2</v>
      </c>
      <c r="N6935" t="str">
        <f t="shared" si="649"/>
        <v/>
      </c>
      <c r="O6935">
        <v>18</v>
      </c>
      <c r="P6935" s="11">
        <v>0.33333333333333298</v>
      </c>
      <c r="Q6935" s="11">
        <v>4.6511627906976702E-2</v>
      </c>
      <c r="R6935" s="12">
        <v>75.239999999999995</v>
      </c>
      <c r="S6935" t="s">
        <v>22</v>
      </c>
      <c r="T6935">
        <v>0</v>
      </c>
      <c r="U6935">
        <f t="shared" si="650"/>
        <v>5</v>
      </c>
      <c r="V6935">
        <f t="shared" si="651"/>
        <v>1</v>
      </c>
      <c r="W6935">
        <f t="shared" si="652"/>
        <v>3</v>
      </c>
      <c r="X6935" t="str">
        <f t="shared" si="653"/>
        <v>513</v>
      </c>
      <c r="Y6935" t="str">
        <f>IF(Table1[[#This Row],[RFM_Score]]="555","Champion", IF(AND(J6935&gt;=4,V6935&gt;=4),"Loyal", IF(U6935&lt;=2,"At Risk", IF(W6935&gt;=4,"Potential Loyalist","Others"))))</f>
        <v>Others</v>
      </c>
    </row>
    <row r="6936" spans="1:25">
      <c r="A6936" t="s">
        <v>470</v>
      </c>
      <c r="B6936">
        <v>43</v>
      </c>
      <c r="C6936" t="s">
        <v>19</v>
      </c>
      <c r="D6936" t="s">
        <v>25</v>
      </c>
      <c r="E6936" s="6" t="s">
        <v>19006</v>
      </c>
      <c r="F6936" t="s">
        <v>26</v>
      </c>
      <c r="G6936">
        <v>4</v>
      </c>
      <c r="H6936">
        <v>2</v>
      </c>
      <c r="I6936">
        <v>61</v>
      </c>
      <c r="J6936">
        <v>2</v>
      </c>
      <c r="K6936">
        <v>150.44</v>
      </c>
      <c r="L6936" t="str">
        <f t="shared" si="648"/>
        <v/>
      </c>
      <c r="M6936">
        <v>2</v>
      </c>
      <c r="N6936" t="str">
        <f t="shared" si="649"/>
        <v/>
      </c>
      <c r="O6936">
        <v>9</v>
      </c>
      <c r="P6936" s="11">
        <v>0.5</v>
      </c>
      <c r="Q6936" s="11">
        <v>3.2786885245901599E-2</v>
      </c>
      <c r="R6936" s="12">
        <v>75.22</v>
      </c>
      <c r="S6936" t="s">
        <v>22</v>
      </c>
      <c r="T6936">
        <v>0</v>
      </c>
      <c r="U6936">
        <f t="shared" si="650"/>
        <v>5</v>
      </c>
      <c r="V6936">
        <f t="shared" si="651"/>
        <v>1</v>
      </c>
      <c r="W6936">
        <f t="shared" si="652"/>
        <v>3</v>
      </c>
      <c r="X6936" t="str">
        <f t="shared" si="653"/>
        <v>513</v>
      </c>
      <c r="Y6936" t="str">
        <f>IF(Table1[[#This Row],[RFM_Score]]="555","Champion", IF(AND(J6936&gt;=4,V6936&gt;=4),"Loyal", IF(U6936&lt;=2,"At Risk", IF(W6936&gt;=4,"Potential Loyalist","Others"))))</f>
        <v>Others</v>
      </c>
    </row>
    <row r="6937" spans="1:25">
      <c r="A6937" t="s">
        <v>10345</v>
      </c>
      <c r="B6937">
        <v>33</v>
      </c>
      <c r="C6937" t="s">
        <v>19</v>
      </c>
      <c r="D6937" t="s">
        <v>25</v>
      </c>
      <c r="E6937" s="6" t="s">
        <v>19007</v>
      </c>
      <c r="F6937" t="s">
        <v>21</v>
      </c>
      <c r="G6937">
        <v>2</v>
      </c>
      <c r="H6937">
        <v>1</v>
      </c>
      <c r="I6937">
        <v>59</v>
      </c>
      <c r="J6937">
        <v>7</v>
      </c>
      <c r="K6937">
        <v>150.4</v>
      </c>
      <c r="L6937" t="str">
        <f t="shared" si="648"/>
        <v/>
      </c>
      <c r="M6937">
        <v>2</v>
      </c>
      <c r="N6937" t="str">
        <f t="shared" si="649"/>
        <v/>
      </c>
      <c r="O6937">
        <v>23</v>
      </c>
      <c r="P6937" s="11">
        <v>0.5</v>
      </c>
      <c r="Q6937" s="11">
        <v>0.11864406779661001</v>
      </c>
      <c r="R6937" s="12">
        <v>75.2</v>
      </c>
      <c r="S6937" t="s">
        <v>22</v>
      </c>
      <c r="T6937">
        <v>0</v>
      </c>
      <c r="U6937">
        <f t="shared" si="650"/>
        <v>4</v>
      </c>
      <c r="V6937">
        <f t="shared" si="651"/>
        <v>1</v>
      </c>
      <c r="W6937">
        <f t="shared" si="652"/>
        <v>3</v>
      </c>
      <c r="X6937" t="str">
        <f t="shared" si="653"/>
        <v>413</v>
      </c>
      <c r="Y6937" t="str">
        <f>IF(Table1[[#This Row],[RFM_Score]]="555","Champion", IF(AND(J6937&gt;=4,V6937&gt;=4),"Loyal", IF(U6937&lt;=2,"At Risk", IF(W6937&gt;=4,"Potential Loyalist","Others"))))</f>
        <v>Others</v>
      </c>
    </row>
    <row r="6938" spans="1:25">
      <c r="A6938" t="s">
        <v>3508</v>
      </c>
      <c r="B6938">
        <v>34</v>
      </c>
      <c r="C6938" t="s">
        <v>24</v>
      </c>
      <c r="D6938" t="s">
        <v>41</v>
      </c>
      <c r="E6938" s="6" t="s">
        <v>19008</v>
      </c>
      <c r="F6938" t="s">
        <v>62</v>
      </c>
      <c r="G6938">
        <v>0</v>
      </c>
      <c r="H6938">
        <v>0</v>
      </c>
      <c r="I6938">
        <v>45</v>
      </c>
      <c r="J6938">
        <v>4</v>
      </c>
      <c r="K6938">
        <v>150.37</v>
      </c>
      <c r="L6938" t="str">
        <f t="shared" si="648"/>
        <v/>
      </c>
      <c r="M6938">
        <v>2</v>
      </c>
      <c r="N6938" t="str">
        <f t="shared" si="649"/>
        <v/>
      </c>
      <c r="O6938">
        <v>8</v>
      </c>
      <c r="P6938" s="11">
        <v>0</v>
      </c>
      <c r="Q6938" s="11">
        <v>8.8888888888888795E-2</v>
      </c>
      <c r="R6938" s="12">
        <v>75.185000000000002</v>
      </c>
      <c r="S6938" t="s">
        <v>22</v>
      </c>
      <c r="T6938">
        <v>0</v>
      </c>
      <c r="U6938">
        <f t="shared" si="650"/>
        <v>5</v>
      </c>
      <c r="V6938">
        <f t="shared" si="651"/>
        <v>1</v>
      </c>
      <c r="W6938">
        <f t="shared" si="652"/>
        <v>3</v>
      </c>
      <c r="X6938" t="str">
        <f t="shared" si="653"/>
        <v>513</v>
      </c>
      <c r="Y6938" t="str">
        <f>IF(Table1[[#This Row],[RFM_Score]]="555","Champion", IF(AND(J6938&gt;=4,V6938&gt;=4),"Loyal", IF(U6938&lt;=2,"At Risk", IF(W6938&gt;=4,"Potential Loyalist","Others"))))</f>
        <v>Others</v>
      </c>
    </row>
    <row r="6939" spans="1:25">
      <c r="A6939" t="s">
        <v>2454</v>
      </c>
      <c r="B6939">
        <v>39</v>
      </c>
      <c r="C6939" t="s">
        <v>24</v>
      </c>
      <c r="D6939" t="s">
        <v>25</v>
      </c>
      <c r="E6939" s="6" t="s">
        <v>19009</v>
      </c>
      <c r="F6939" t="s">
        <v>30</v>
      </c>
      <c r="G6939">
        <v>1</v>
      </c>
      <c r="H6939">
        <v>1</v>
      </c>
      <c r="I6939">
        <v>51</v>
      </c>
      <c r="J6939">
        <v>0</v>
      </c>
      <c r="K6939">
        <v>150.07</v>
      </c>
      <c r="L6939" t="str">
        <f t="shared" si="648"/>
        <v/>
      </c>
      <c r="M6939">
        <v>2</v>
      </c>
      <c r="N6939" t="str">
        <f t="shared" si="649"/>
        <v/>
      </c>
      <c r="O6939">
        <v>2</v>
      </c>
      <c r="P6939" s="11">
        <v>1</v>
      </c>
      <c r="Q6939" s="11">
        <v>0</v>
      </c>
      <c r="R6939" s="12">
        <v>75.034999999999997</v>
      </c>
      <c r="S6939" t="s">
        <v>22</v>
      </c>
      <c r="T6939">
        <v>0</v>
      </c>
      <c r="U6939">
        <f t="shared" si="650"/>
        <v>5</v>
      </c>
      <c r="V6939">
        <f t="shared" si="651"/>
        <v>1</v>
      </c>
      <c r="W6939">
        <f t="shared" si="652"/>
        <v>3</v>
      </c>
      <c r="X6939" t="str">
        <f t="shared" si="653"/>
        <v>513</v>
      </c>
      <c r="Y6939" t="str">
        <f>IF(Table1[[#This Row],[RFM_Score]]="555","Champion", IF(AND(J6939&gt;=4,V6939&gt;=4),"Loyal", IF(U6939&lt;=2,"At Risk", IF(W6939&gt;=4,"Potential Loyalist","Others"))))</f>
        <v>Others</v>
      </c>
    </row>
    <row r="6940" spans="1:25">
      <c r="A6940" t="s">
        <v>3898</v>
      </c>
      <c r="B6940">
        <v>25</v>
      </c>
      <c r="C6940" t="s">
        <v>24</v>
      </c>
      <c r="D6940" t="s">
        <v>25</v>
      </c>
      <c r="E6940" s="6" t="s">
        <v>19010</v>
      </c>
      <c r="F6940" t="s">
        <v>30</v>
      </c>
      <c r="G6940">
        <v>2</v>
      </c>
      <c r="H6940">
        <v>1</v>
      </c>
      <c r="I6940">
        <v>52</v>
      </c>
      <c r="J6940">
        <v>4</v>
      </c>
      <c r="K6940">
        <v>149.94999999999999</v>
      </c>
      <c r="L6940" t="str">
        <f t="shared" si="648"/>
        <v/>
      </c>
      <c r="M6940">
        <v>2</v>
      </c>
      <c r="N6940" t="str">
        <f t="shared" si="649"/>
        <v/>
      </c>
      <c r="O6940">
        <v>40</v>
      </c>
      <c r="P6940" s="11">
        <v>0.5</v>
      </c>
      <c r="Q6940" s="11">
        <v>7.69230769230769E-2</v>
      </c>
      <c r="R6940" s="12">
        <v>74.974999999999994</v>
      </c>
      <c r="S6940" t="s">
        <v>22</v>
      </c>
      <c r="T6940">
        <v>0</v>
      </c>
      <c r="U6940">
        <f t="shared" si="650"/>
        <v>4</v>
      </c>
      <c r="V6940">
        <f t="shared" si="651"/>
        <v>1</v>
      </c>
      <c r="W6940">
        <f t="shared" si="652"/>
        <v>2</v>
      </c>
      <c r="X6940" t="str">
        <f t="shared" si="653"/>
        <v>412</v>
      </c>
      <c r="Y6940" t="str">
        <f>IF(Table1[[#This Row],[RFM_Score]]="555","Champion", IF(AND(J6940&gt;=4,V6940&gt;=4),"Loyal", IF(U6940&lt;=2,"At Risk", IF(W6940&gt;=4,"Potential Loyalist","Others"))))</f>
        <v>Others</v>
      </c>
    </row>
    <row r="6941" spans="1:25">
      <c r="A6941" t="s">
        <v>9196</v>
      </c>
      <c r="B6941">
        <v>49</v>
      </c>
      <c r="C6941" t="s">
        <v>19</v>
      </c>
      <c r="D6941" t="s">
        <v>49</v>
      </c>
      <c r="E6941" s="6" t="s">
        <v>19011</v>
      </c>
      <c r="F6941" t="s">
        <v>60</v>
      </c>
      <c r="G6941">
        <v>3</v>
      </c>
      <c r="H6941">
        <v>0</v>
      </c>
      <c r="I6941">
        <v>45</v>
      </c>
      <c r="J6941">
        <v>1</v>
      </c>
      <c r="K6941">
        <v>149.94</v>
      </c>
      <c r="L6941" t="str">
        <f t="shared" si="648"/>
        <v/>
      </c>
      <c r="M6941">
        <v>2</v>
      </c>
      <c r="N6941" t="str">
        <f t="shared" si="649"/>
        <v/>
      </c>
      <c r="O6941">
        <v>6</v>
      </c>
      <c r="P6941" s="11">
        <v>0</v>
      </c>
      <c r="Q6941" s="11">
        <v>2.2222222222222199E-2</v>
      </c>
      <c r="R6941" s="12">
        <v>74.97</v>
      </c>
      <c r="S6941" t="s">
        <v>22</v>
      </c>
      <c r="T6941">
        <v>0</v>
      </c>
      <c r="U6941">
        <f t="shared" si="650"/>
        <v>5</v>
      </c>
      <c r="V6941">
        <f t="shared" si="651"/>
        <v>1</v>
      </c>
      <c r="W6941">
        <f t="shared" si="652"/>
        <v>2</v>
      </c>
      <c r="X6941" t="str">
        <f t="shared" si="653"/>
        <v>512</v>
      </c>
      <c r="Y6941" t="str">
        <f>IF(Table1[[#This Row],[RFM_Score]]="555","Champion", IF(AND(J6941&gt;=4,V6941&gt;=4),"Loyal", IF(U6941&lt;=2,"At Risk", IF(W6941&gt;=4,"Potential Loyalist","Others"))))</f>
        <v>Others</v>
      </c>
    </row>
    <row r="6942" spans="1:25">
      <c r="A6942" t="s">
        <v>10813</v>
      </c>
      <c r="B6942">
        <v>18</v>
      </c>
      <c r="C6942" t="s">
        <v>19</v>
      </c>
      <c r="D6942" t="s">
        <v>41</v>
      </c>
      <c r="E6942" s="6" t="s">
        <v>19012</v>
      </c>
      <c r="F6942" t="s">
        <v>30</v>
      </c>
      <c r="G6942">
        <v>2</v>
      </c>
      <c r="H6942">
        <v>1</v>
      </c>
      <c r="I6942">
        <v>56</v>
      </c>
      <c r="J6942">
        <v>5</v>
      </c>
      <c r="K6942">
        <v>149.88999999999999</v>
      </c>
      <c r="L6942" t="str">
        <f t="shared" si="648"/>
        <v/>
      </c>
      <c r="M6942">
        <v>2</v>
      </c>
      <c r="N6942" t="str">
        <f t="shared" si="649"/>
        <v/>
      </c>
      <c r="O6942">
        <v>1</v>
      </c>
      <c r="P6942" s="11">
        <v>0.5</v>
      </c>
      <c r="Q6942" s="11">
        <v>8.9285714285714204E-2</v>
      </c>
      <c r="R6942" s="12">
        <v>74.944999999999993</v>
      </c>
      <c r="S6942" t="s">
        <v>22</v>
      </c>
      <c r="T6942">
        <v>1</v>
      </c>
      <c r="U6942">
        <f t="shared" si="650"/>
        <v>5</v>
      </c>
      <c r="V6942">
        <f t="shared" si="651"/>
        <v>1</v>
      </c>
      <c r="W6942">
        <f t="shared" si="652"/>
        <v>2</v>
      </c>
      <c r="X6942" t="str">
        <f t="shared" si="653"/>
        <v>512</v>
      </c>
      <c r="Y6942" t="str">
        <f>IF(Table1[[#This Row],[RFM_Score]]="555","Champion", IF(AND(J6942&gt;=4,V6942&gt;=4),"Loyal", IF(U6942&lt;=2,"At Risk", IF(W6942&gt;=4,"Potential Loyalist","Others"))))</f>
        <v>Others</v>
      </c>
    </row>
    <row r="6943" spans="1:25">
      <c r="A6943" t="s">
        <v>2165</v>
      </c>
      <c r="B6943">
        <v>43</v>
      </c>
      <c r="C6943" t="s">
        <v>24</v>
      </c>
      <c r="D6943" t="s">
        <v>25</v>
      </c>
      <c r="E6943" s="6" t="s">
        <v>19013</v>
      </c>
      <c r="F6943" t="s">
        <v>26</v>
      </c>
      <c r="G6943">
        <v>4</v>
      </c>
      <c r="H6943">
        <v>1</v>
      </c>
      <c r="I6943">
        <v>59</v>
      </c>
      <c r="J6943">
        <v>6</v>
      </c>
      <c r="K6943">
        <v>149.61000000000001</v>
      </c>
      <c r="L6943" t="str">
        <f t="shared" si="648"/>
        <v/>
      </c>
      <c r="M6943">
        <v>2</v>
      </c>
      <c r="N6943" t="str">
        <f t="shared" si="649"/>
        <v/>
      </c>
      <c r="O6943">
        <v>14</v>
      </c>
      <c r="P6943" s="11">
        <v>0.25</v>
      </c>
      <c r="Q6943" s="11">
        <v>0.101694915254237</v>
      </c>
      <c r="R6943" s="12">
        <v>74.805000000000007</v>
      </c>
      <c r="S6943" t="s">
        <v>22</v>
      </c>
      <c r="T6943">
        <v>1</v>
      </c>
      <c r="U6943">
        <f t="shared" si="650"/>
        <v>5</v>
      </c>
      <c r="V6943">
        <f t="shared" si="651"/>
        <v>1</v>
      </c>
      <c r="W6943">
        <f t="shared" si="652"/>
        <v>2</v>
      </c>
      <c r="X6943" t="str">
        <f t="shared" si="653"/>
        <v>512</v>
      </c>
      <c r="Y6943" t="str">
        <f>IF(Table1[[#This Row],[RFM_Score]]="555","Champion", IF(AND(J6943&gt;=4,V6943&gt;=4),"Loyal", IF(U6943&lt;=2,"At Risk", IF(W6943&gt;=4,"Potential Loyalist","Others"))))</f>
        <v>Others</v>
      </c>
    </row>
    <row r="6944" spans="1:25">
      <c r="A6944" t="s">
        <v>6589</v>
      </c>
      <c r="B6944">
        <v>39</v>
      </c>
      <c r="C6944" t="s">
        <v>24</v>
      </c>
      <c r="D6944" t="s">
        <v>46</v>
      </c>
      <c r="E6944" s="6" t="s">
        <v>19014</v>
      </c>
      <c r="F6944" t="s">
        <v>21</v>
      </c>
      <c r="G6944">
        <v>3</v>
      </c>
      <c r="H6944">
        <v>1</v>
      </c>
      <c r="I6944">
        <v>52</v>
      </c>
      <c r="J6944">
        <v>1</v>
      </c>
      <c r="K6944">
        <v>149.43</v>
      </c>
      <c r="L6944" t="str">
        <f t="shared" si="648"/>
        <v/>
      </c>
      <c r="M6944">
        <v>2</v>
      </c>
      <c r="N6944" t="str">
        <f t="shared" si="649"/>
        <v/>
      </c>
      <c r="O6944">
        <v>5</v>
      </c>
      <c r="P6944" s="11">
        <v>0.33333333333333298</v>
      </c>
      <c r="Q6944" s="11">
        <v>1.9230769230769201E-2</v>
      </c>
      <c r="R6944" s="12">
        <v>74.715000000000003</v>
      </c>
      <c r="S6944" t="s">
        <v>22</v>
      </c>
      <c r="T6944">
        <v>0</v>
      </c>
      <c r="U6944">
        <f t="shared" si="650"/>
        <v>5</v>
      </c>
      <c r="V6944">
        <f t="shared" si="651"/>
        <v>1</v>
      </c>
      <c r="W6944">
        <f t="shared" si="652"/>
        <v>2</v>
      </c>
      <c r="X6944" t="str">
        <f t="shared" si="653"/>
        <v>512</v>
      </c>
      <c r="Y6944" t="str">
        <f>IF(Table1[[#This Row],[RFM_Score]]="555","Champion", IF(AND(J6944&gt;=4,V6944&gt;=4),"Loyal", IF(U6944&lt;=2,"At Risk", IF(W6944&gt;=4,"Potential Loyalist","Others"))))</f>
        <v>Others</v>
      </c>
    </row>
    <row r="6945" spans="1:25">
      <c r="A6945" t="s">
        <v>6076</v>
      </c>
      <c r="B6945">
        <v>44</v>
      </c>
      <c r="C6945" t="s">
        <v>19</v>
      </c>
      <c r="D6945" t="s">
        <v>49</v>
      </c>
      <c r="E6945" s="6" t="s">
        <v>19015</v>
      </c>
      <c r="F6945" t="s">
        <v>60</v>
      </c>
      <c r="G6945">
        <v>0</v>
      </c>
      <c r="H6945">
        <v>0</v>
      </c>
      <c r="I6945">
        <v>62</v>
      </c>
      <c r="J6945">
        <v>3</v>
      </c>
      <c r="K6945">
        <v>149.27000000000001</v>
      </c>
      <c r="L6945" t="str">
        <f t="shared" si="648"/>
        <v/>
      </c>
      <c r="M6945">
        <v>2</v>
      </c>
      <c r="N6945" t="str">
        <f t="shared" si="649"/>
        <v/>
      </c>
      <c r="O6945">
        <v>16</v>
      </c>
      <c r="P6945" s="11">
        <v>0</v>
      </c>
      <c r="Q6945" s="11">
        <v>4.8387096774193498E-2</v>
      </c>
      <c r="R6945" s="12">
        <v>74.635000000000005</v>
      </c>
      <c r="S6945" t="s">
        <v>22</v>
      </c>
      <c r="T6945">
        <v>0</v>
      </c>
      <c r="U6945">
        <f t="shared" si="650"/>
        <v>5</v>
      </c>
      <c r="V6945">
        <f t="shared" si="651"/>
        <v>1</v>
      </c>
      <c r="W6945">
        <f t="shared" si="652"/>
        <v>2</v>
      </c>
      <c r="X6945" t="str">
        <f t="shared" si="653"/>
        <v>512</v>
      </c>
      <c r="Y6945" t="str">
        <f>IF(Table1[[#This Row],[RFM_Score]]="555","Champion", IF(AND(J6945&gt;=4,V6945&gt;=4),"Loyal", IF(U6945&lt;=2,"At Risk", IF(W6945&gt;=4,"Potential Loyalist","Others"))))</f>
        <v>Others</v>
      </c>
    </row>
    <row r="6946" spans="1:25">
      <c r="A6946" t="s">
        <v>5553</v>
      </c>
      <c r="B6946">
        <v>41</v>
      </c>
      <c r="C6946" t="s">
        <v>19</v>
      </c>
      <c r="D6946" t="s">
        <v>35</v>
      </c>
      <c r="E6946" s="6" t="s">
        <v>19016</v>
      </c>
      <c r="F6946" t="s">
        <v>21</v>
      </c>
      <c r="G6946">
        <v>1</v>
      </c>
      <c r="H6946">
        <v>1</v>
      </c>
      <c r="I6946">
        <v>46</v>
      </c>
      <c r="J6946">
        <v>0</v>
      </c>
      <c r="K6946">
        <v>149.06</v>
      </c>
      <c r="L6946" t="str">
        <f t="shared" si="648"/>
        <v/>
      </c>
      <c r="M6946">
        <v>2</v>
      </c>
      <c r="N6946" t="str">
        <f t="shared" si="649"/>
        <v/>
      </c>
      <c r="O6946">
        <v>15</v>
      </c>
      <c r="P6946" s="11">
        <v>1</v>
      </c>
      <c r="Q6946" s="11">
        <v>0</v>
      </c>
      <c r="R6946" s="12">
        <v>74.53</v>
      </c>
      <c r="S6946" t="s">
        <v>22</v>
      </c>
      <c r="T6946">
        <v>0</v>
      </c>
      <c r="U6946">
        <f t="shared" si="650"/>
        <v>5</v>
      </c>
      <c r="V6946">
        <f t="shared" si="651"/>
        <v>1</v>
      </c>
      <c r="W6946">
        <f t="shared" si="652"/>
        <v>2</v>
      </c>
      <c r="X6946" t="str">
        <f t="shared" si="653"/>
        <v>512</v>
      </c>
      <c r="Y6946" t="str">
        <f>IF(Table1[[#This Row],[RFM_Score]]="555","Champion", IF(AND(J6946&gt;=4,V6946&gt;=4),"Loyal", IF(U6946&lt;=2,"At Risk", IF(W6946&gt;=4,"Potential Loyalist","Others"))))</f>
        <v>Others</v>
      </c>
    </row>
    <row r="6947" spans="1:25">
      <c r="A6947" t="s">
        <v>8996</v>
      </c>
      <c r="B6947">
        <v>31</v>
      </c>
      <c r="C6947" t="s">
        <v>19</v>
      </c>
      <c r="D6947" t="s">
        <v>25</v>
      </c>
      <c r="E6947" s="6" t="s">
        <v>19017</v>
      </c>
      <c r="F6947" t="s">
        <v>26</v>
      </c>
      <c r="G6947">
        <v>3</v>
      </c>
      <c r="H6947">
        <v>3</v>
      </c>
      <c r="I6947">
        <v>54</v>
      </c>
      <c r="J6947">
        <v>3</v>
      </c>
      <c r="K6947">
        <v>149.03</v>
      </c>
      <c r="L6947" t="str">
        <f t="shared" si="648"/>
        <v/>
      </c>
      <c r="M6947">
        <v>2</v>
      </c>
      <c r="N6947" t="str">
        <f t="shared" si="649"/>
        <v/>
      </c>
      <c r="O6947">
        <v>6</v>
      </c>
      <c r="P6947" s="11">
        <v>1</v>
      </c>
      <c r="Q6947" s="11">
        <v>5.5555555555555497E-2</v>
      </c>
      <c r="R6947" s="12">
        <v>74.515000000000001</v>
      </c>
      <c r="S6947" t="s">
        <v>22</v>
      </c>
      <c r="T6947">
        <v>0</v>
      </c>
      <c r="U6947">
        <f t="shared" si="650"/>
        <v>5</v>
      </c>
      <c r="V6947">
        <f t="shared" si="651"/>
        <v>1</v>
      </c>
      <c r="W6947">
        <f t="shared" si="652"/>
        <v>2</v>
      </c>
      <c r="X6947" t="str">
        <f t="shared" si="653"/>
        <v>512</v>
      </c>
      <c r="Y6947" t="str">
        <f>IF(Table1[[#This Row],[RFM_Score]]="555","Champion", IF(AND(J6947&gt;=4,V6947&gt;=4),"Loyal", IF(U6947&lt;=2,"At Risk", IF(W6947&gt;=4,"Potential Loyalist","Others"))))</f>
        <v>Others</v>
      </c>
    </row>
    <row r="6948" spans="1:25">
      <c r="A6948" t="s">
        <v>69</v>
      </c>
      <c r="B6948">
        <v>34</v>
      </c>
      <c r="C6948" t="s">
        <v>19</v>
      </c>
      <c r="D6948" t="s">
        <v>25</v>
      </c>
      <c r="E6948" s="6" t="s">
        <v>19018</v>
      </c>
      <c r="F6948" t="s">
        <v>26</v>
      </c>
      <c r="G6948">
        <v>3</v>
      </c>
      <c r="H6948">
        <v>1</v>
      </c>
      <c r="I6948">
        <v>45</v>
      </c>
      <c r="J6948">
        <v>3</v>
      </c>
      <c r="K6948">
        <v>149.01</v>
      </c>
      <c r="L6948" t="str">
        <f t="shared" si="648"/>
        <v/>
      </c>
      <c r="M6948">
        <v>2</v>
      </c>
      <c r="N6948" t="str">
        <f t="shared" si="649"/>
        <v/>
      </c>
      <c r="O6948">
        <v>14</v>
      </c>
      <c r="P6948" s="11">
        <v>0.33333333333333298</v>
      </c>
      <c r="Q6948" s="11">
        <v>6.6666666666666596E-2</v>
      </c>
      <c r="R6948" s="12">
        <v>74.504999999999995</v>
      </c>
      <c r="S6948" t="s">
        <v>22</v>
      </c>
      <c r="T6948">
        <v>0</v>
      </c>
      <c r="U6948">
        <f t="shared" si="650"/>
        <v>5</v>
      </c>
      <c r="V6948">
        <f t="shared" si="651"/>
        <v>1</v>
      </c>
      <c r="W6948">
        <f t="shared" si="652"/>
        <v>2</v>
      </c>
      <c r="X6948" t="str">
        <f t="shared" si="653"/>
        <v>512</v>
      </c>
      <c r="Y6948" t="str">
        <f>IF(Table1[[#This Row],[RFM_Score]]="555","Champion", IF(AND(J6948&gt;=4,V6948&gt;=4),"Loyal", IF(U6948&lt;=2,"At Risk", IF(W6948&gt;=4,"Potential Loyalist","Others"))))</f>
        <v>Others</v>
      </c>
    </row>
    <row r="6949" spans="1:25">
      <c r="A6949" t="s">
        <v>1280</v>
      </c>
      <c r="B6949">
        <v>22</v>
      </c>
      <c r="C6949" t="s">
        <v>24</v>
      </c>
      <c r="D6949" t="s">
        <v>25</v>
      </c>
      <c r="E6949" s="6" t="s">
        <v>19019</v>
      </c>
      <c r="F6949" t="s">
        <v>30</v>
      </c>
      <c r="G6949">
        <v>4</v>
      </c>
      <c r="H6949">
        <v>0</v>
      </c>
      <c r="I6949">
        <v>47</v>
      </c>
      <c r="J6949">
        <v>1</v>
      </c>
      <c r="K6949">
        <v>149</v>
      </c>
      <c r="L6949" t="str">
        <f t="shared" si="648"/>
        <v/>
      </c>
      <c r="M6949">
        <v>2</v>
      </c>
      <c r="N6949" t="str">
        <f t="shared" si="649"/>
        <v/>
      </c>
      <c r="O6949">
        <v>94</v>
      </c>
      <c r="P6949" s="11">
        <v>0</v>
      </c>
      <c r="Q6949" s="11">
        <v>2.1276595744680799E-2</v>
      </c>
      <c r="R6949" s="12">
        <v>74.5</v>
      </c>
      <c r="S6949" t="s">
        <v>22</v>
      </c>
      <c r="T6949">
        <v>0</v>
      </c>
      <c r="U6949">
        <f t="shared" si="650"/>
        <v>2</v>
      </c>
      <c r="V6949">
        <f t="shared" si="651"/>
        <v>1</v>
      </c>
      <c r="W6949">
        <f t="shared" si="652"/>
        <v>2</v>
      </c>
      <c r="X6949" t="str">
        <f t="shared" si="653"/>
        <v>212</v>
      </c>
      <c r="Y6949" t="str">
        <f>IF(Table1[[#This Row],[RFM_Score]]="555","Champion", IF(AND(J6949&gt;=4,V6949&gt;=4),"Loyal", IF(U6949&lt;=2,"At Risk", IF(W6949&gt;=4,"Potential Loyalist","Others"))))</f>
        <v>At Risk</v>
      </c>
    </row>
    <row r="6950" spans="1:25">
      <c r="A6950" t="s">
        <v>10423</v>
      </c>
      <c r="B6950">
        <v>20</v>
      </c>
      <c r="C6950" t="s">
        <v>19</v>
      </c>
      <c r="D6950" t="s">
        <v>25</v>
      </c>
      <c r="E6950" s="6" t="s">
        <v>19020</v>
      </c>
      <c r="F6950" t="s">
        <v>30</v>
      </c>
      <c r="G6950">
        <v>5</v>
      </c>
      <c r="H6950">
        <v>1</v>
      </c>
      <c r="I6950">
        <v>42</v>
      </c>
      <c r="J6950">
        <v>2</v>
      </c>
      <c r="K6950">
        <v>148.94999999999999</v>
      </c>
      <c r="L6950" t="str">
        <f t="shared" si="648"/>
        <v/>
      </c>
      <c r="M6950">
        <v>2</v>
      </c>
      <c r="N6950" t="str">
        <f t="shared" si="649"/>
        <v/>
      </c>
      <c r="O6950">
        <v>59</v>
      </c>
      <c r="P6950" s="11">
        <v>0.2</v>
      </c>
      <c r="Q6950" s="11">
        <v>4.7619047619047603E-2</v>
      </c>
      <c r="R6950" s="12">
        <v>74.474999999999994</v>
      </c>
      <c r="S6950" t="s">
        <v>22</v>
      </c>
      <c r="T6950">
        <v>1</v>
      </c>
      <c r="U6950">
        <f t="shared" si="650"/>
        <v>3</v>
      </c>
      <c r="V6950">
        <f t="shared" si="651"/>
        <v>1</v>
      </c>
      <c r="W6950">
        <f t="shared" si="652"/>
        <v>2</v>
      </c>
      <c r="X6950" t="str">
        <f t="shared" si="653"/>
        <v>312</v>
      </c>
      <c r="Y6950" t="str">
        <f>IF(Table1[[#This Row],[RFM_Score]]="555","Champion", IF(AND(J6950&gt;=4,V6950&gt;=4),"Loyal", IF(U6950&lt;=2,"At Risk", IF(W6950&gt;=4,"Potential Loyalist","Others"))))</f>
        <v>Others</v>
      </c>
    </row>
    <row r="6951" spans="1:25">
      <c r="A6951" t="s">
        <v>9990</v>
      </c>
      <c r="B6951">
        <v>23</v>
      </c>
      <c r="C6951" t="s">
        <v>24</v>
      </c>
      <c r="D6951" t="s">
        <v>41</v>
      </c>
      <c r="E6951" s="6" t="s">
        <v>19021</v>
      </c>
      <c r="F6951" t="s">
        <v>26</v>
      </c>
      <c r="G6951">
        <v>3</v>
      </c>
      <c r="H6951">
        <v>0</v>
      </c>
      <c r="I6951">
        <v>55</v>
      </c>
      <c r="J6951">
        <v>3</v>
      </c>
      <c r="K6951">
        <v>148.54</v>
      </c>
      <c r="L6951" t="str">
        <f t="shared" si="648"/>
        <v/>
      </c>
      <c r="M6951">
        <v>2</v>
      </c>
      <c r="N6951" t="str">
        <f t="shared" si="649"/>
        <v/>
      </c>
      <c r="O6951">
        <v>5</v>
      </c>
      <c r="P6951" s="11">
        <v>0</v>
      </c>
      <c r="Q6951" s="11">
        <v>5.4545454545454501E-2</v>
      </c>
      <c r="R6951" s="12">
        <v>74.27</v>
      </c>
      <c r="S6951" t="s">
        <v>22</v>
      </c>
      <c r="T6951">
        <v>0</v>
      </c>
      <c r="U6951">
        <f t="shared" si="650"/>
        <v>5</v>
      </c>
      <c r="V6951">
        <f t="shared" si="651"/>
        <v>1</v>
      </c>
      <c r="W6951">
        <f t="shared" si="652"/>
        <v>2</v>
      </c>
      <c r="X6951" t="str">
        <f t="shared" si="653"/>
        <v>512</v>
      </c>
      <c r="Y6951" t="str">
        <f>IF(Table1[[#This Row],[RFM_Score]]="555","Champion", IF(AND(J6951&gt;=4,V6951&gt;=4),"Loyal", IF(U6951&lt;=2,"At Risk", IF(W6951&gt;=4,"Potential Loyalist","Others"))))</f>
        <v>Others</v>
      </c>
    </row>
    <row r="6952" spans="1:25">
      <c r="A6952" t="s">
        <v>5764</v>
      </c>
      <c r="B6952">
        <v>32</v>
      </c>
      <c r="C6952" t="s">
        <v>24</v>
      </c>
      <c r="D6952" t="s">
        <v>29</v>
      </c>
      <c r="E6952" s="6" t="s">
        <v>19022</v>
      </c>
      <c r="F6952" t="s">
        <v>26</v>
      </c>
      <c r="G6952">
        <v>4</v>
      </c>
      <c r="H6952">
        <v>1</v>
      </c>
      <c r="I6952">
        <v>43</v>
      </c>
      <c r="J6952">
        <v>1</v>
      </c>
      <c r="K6952">
        <v>148.52000000000001</v>
      </c>
      <c r="L6952" t="str">
        <f t="shared" si="648"/>
        <v/>
      </c>
      <c r="M6952">
        <v>2</v>
      </c>
      <c r="N6952" t="str">
        <f t="shared" si="649"/>
        <v/>
      </c>
      <c r="O6952">
        <v>97</v>
      </c>
      <c r="P6952" s="11">
        <v>0.25</v>
      </c>
      <c r="Q6952" s="11">
        <v>2.3255813953488299E-2</v>
      </c>
      <c r="R6952" s="12">
        <v>74.260000000000005</v>
      </c>
      <c r="S6952" t="s">
        <v>22</v>
      </c>
      <c r="T6952">
        <v>0</v>
      </c>
      <c r="U6952">
        <f t="shared" si="650"/>
        <v>2</v>
      </c>
      <c r="V6952">
        <f t="shared" si="651"/>
        <v>1</v>
      </c>
      <c r="W6952">
        <f t="shared" si="652"/>
        <v>2</v>
      </c>
      <c r="X6952" t="str">
        <f t="shared" si="653"/>
        <v>212</v>
      </c>
      <c r="Y6952" t="str">
        <f>IF(Table1[[#This Row],[RFM_Score]]="555","Champion", IF(AND(J6952&gt;=4,V6952&gt;=4),"Loyal", IF(U6952&lt;=2,"At Risk", IF(W6952&gt;=4,"Potential Loyalist","Others"))))</f>
        <v>At Risk</v>
      </c>
    </row>
    <row r="6953" spans="1:25">
      <c r="A6953" t="s">
        <v>955</v>
      </c>
      <c r="B6953">
        <v>29</v>
      </c>
      <c r="C6953" t="s">
        <v>24</v>
      </c>
      <c r="D6953" t="s">
        <v>29</v>
      </c>
      <c r="E6953" s="6" t="s">
        <v>19023</v>
      </c>
      <c r="F6953" t="s">
        <v>60</v>
      </c>
      <c r="G6953">
        <v>5</v>
      </c>
      <c r="H6953">
        <v>2</v>
      </c>
      <c r="I6953">
        <v>46</v>
      </c>
      <c r="J6953">
        <v>1</v>
      </c>
      <c r="K6953">
        <v>148.16999999999999</v>
      </c>
      <c r="L6953" t="str">
        <f t="shared" si="648"/>
        <v/>
      </c>
      <c r="M6953">
        <v>2</v>
      </c>
      <c r="N6953" t="str">
        <f t="shared" si="649"/>
        <v/>
      </c>
      <c r="O6953">
        <v>75</v>
      </c>
      <c r="P6953" s="11">
        <v>0.4</v>
      </c>
      <c r="Q6953" s="11">
        <v>2.1739130434782601E-2</v>
      </c>
      <c r="R6953" s="12">
        <v>74.084999999999994</v>
      </c>
      <c r="S6953" t="s">
        <v>22</v>
      </c>
      <c r="T6953">
        <v>0</v>
      </c>
      <c r="U6953">
        <f t="shared" si="650"/>
        <v>2</v>
      </c>
      <c r="V6953">
        <f t="shared" si="651"/>
        <v>1</v>
      </c>
      <c r="W6953">
        <f t="shared" si="652"/>
        <v>2</v>
      </c>
      <c r="X6953" t="str">
        <f t="shared" si="653"/>
        <v>212</v>
      </c>
      <c r="Y6953" t="str">
        <f>IF(Table1[[#This Row],[RFM_Score]]="555","Champion", IF(AND(J6953&gt;=4,V6953&gt;=4),"Loyal", IF(U6953&lt;=2,"At Risk", IF(W6953&gt;=4,"Potential Loyalist","Others"))))</f>
        <v>At Risk</v>
      </c>
    </row>
    <row r="6954" spans="1:25">
      <c r="A6954" t="s">
        <v>11702</v>
      </c>
      <c r="B6954">
        <v>25</v>
      </c>
      <c r="C6954" t="s">
        <v>19</v>
      </c>
      <c r="D6954" t="s">
        <v>29</v>
      </c>
      <c r="E6954" s="6" t="s">
        <v>19024</v>
      </c>
      <c r="F6954" t="s">
        <v>21</v>
      </c>
      <c r="G6954">
        <v>2</v>
      </c>
      <c r="H6954">
        <v>0</v>
      </c>
      <c r="I6954">
        <v>41</v>
      </c>
      <c r="J6954">
        <v>2</v>
      </c>
      <c r="K6954">
        <v>148.15</v>
      </c>
      <c r="L6954" t="str">
        <f t="shared" si="648"/>
        <v/>
      </c>
      <c r="M6954">
        <v>2</v>
      </c>
      <c r="N6954" t="str">
        <f t="shared" si="649"/>
        <v/>
      </c>
      <c r="O6954">
        <v>18</v>
      </c>
      <c r="P6954" s="11">
        <v>0</v>
      </c>
      <c r="Q6954" s="11">
        <v>4.8780487804878002E-2</v>
      </c>
      <c r="R6954" s="12">
        <v>74.075000000000003</v>
      </c>
      <c r="S6954" t="s">
        <v>22</v>
      </c>
      <c r="T6954">
        <v>0</v>
      </c>
      <c r="U6954">
        <f t="shared" si="650"/>
        <v>5</v>
      </c>
      <c r="V6954">
        <f t="shared" si="651"/>
        <v>1</v>
      </c>
      <c r="W6954">
        <f t="shared" si="652"/>
        <v>2</v>
      </c>
      <c r="X6954" t="str">
        <f t="shared" si="653"/>
        <v>512</v>
      </c>
      <c r="Y6954" t="str">
        <f>IF(Table1[[#This Row],[RFM_Score]]="555","Champion", IF(AND(J6954&gt;=4,V6954&gt;=4),"Loyal", IF(U6954&lt;=2,"At Risk", IF(W6954&gt;=4,"Potential Loyalist","Others"))))</f>
        <v>Others</v>
      </c>
    </row>
    <row r="6955" spans="1:25">
      <c r="A6955" t="s">
        <v>6312</v>
      </c>
      <c r="B6955">
        <v>36</v>
      </c>
      <c r="C6955" t="s">
        <v>24</v>
      </c>
      <c r="D6955" t="s">
        <v>25</v>
      </c>
      <c r="E6955" s="6" t="s">
        <v>19025</v>
      </c>
      <c r="F6955" t="s">
        <v>37</v>
      </c>
      <c r="G6955">
        <v>1</v>
      </c>
      <c r="H6955">
        <v>1</v>
      </c>
      <c r="I6955">
        <v>58</v>
      </c>
      <c r="J6955">
        <v>3</v>
      </c>
      <c r="K6955">
        <v>148.06</v>
      </c>
      <c r="L6955" t="str">
        <f t="shared" si="648"/>
        <v/>
      </c>
      <c r="M6955">
        <v>2</v>
      </c>
      <c r="N6955" t="str">
        <f t="shared" si="649"/>
        <v/>
      </c>
      <c r="O6955">
        <v>44</v>
      </c>
      <c r="P6955" s="11">
        <v>1</v>
      </c>
      <c r="Q6955" s="11">
        <v>5.1724137931034399E-2</v>
      </c>
      <c r="R6955" s="12">
        <v>74.03</v>
      </c>
      <c r="S6955" t="s">
        <v>22</v>
      </c>
      <c r="T6955">
        <v>0</v>
      </c>
      <c r="U6955">
        <f t="shared" si="650"/>
        <v>3</v>
      </c>
      <c r="V6955">
        <f t="shared" si="651"/>
        <v>1</v>
      </c>
      <c r="W6955">
        <f t="shared" si="652"/>
        <v>2</v>
      </c>
      <c r="X6955" t="str">
        <f t="shared" si="653"/>
        <v>312</v>
      </c>
      <c r="Y6955" t="str">
        <f>IF(Table1[[#This Row],[RFM_Score]]="555","Champion", IF(AND(J6955&gt;=4,V6955&gt;=4),"Loyal", IF(U6955&lt;=2,"At Risk", IF(W6955&gt;=4,"Potential Loyalist","Others"))))</f>
        <v>Others</v>
      </c>
    </row>
    <row r="6956" spans="1:25">
      <c r="A6956" t="s">
        <v>1475</v>
      </c>
      <c r="B6956">
        <v>40</v>
      </c>
      <c r="C6956" t="s">
        <v>24</v>
      </c>
      <c r="D6956" t="s">
        <v>20</v>
      </c>
      <c r="E6956" s="6" t="s">
        <v>19026</v>
      </c>
      <c r="F6956" t="s">
        <v>30</v>
      </c>
      <c r="G6956">
        <v>4</v>
      </c>
      <c r="H6956">
        <v>2</v>
      </c>
      <c r="I6956">
        <v>60</v>
      </c>
      <c r="J6956">
        <v>3</v>
      </c>
      <c r="K6956">
        <v>147.94</v>
      </c>
      <c r="L6956" t="str">
        <f t="shared" si="648"/>
        <v/>
      </c>
      <c r="M6956">
        <v>2</v>
      </c>
      <c r="N6956" t="str">
        <f t="shared" si="649"/>
        <v/>
      </c>
      <c r="O6956">
        <v>4</v>
      </c>
      <c r="P6956" s="11">
        <v>0.5</v>
      </c>
      <c r="Q6956" s="11">
        <v>0.05</v>
      </c>
      <c r="R6956" s="12">
        <v>73.97</v>
      </c>
      <c r="S6956" t="s">
        <v>22</v>
      </c>
      <c r="T6956">
        <v>1</v>
      </c>
      <c r="U6956">
        <f t="shared" si="650"/>
        <v>5</v>
      </c>
      <c r="V6956">
        <f t="shared" si="651"/>
        <v>1</v>
      </c>
      <c r="W6956">
        <f t="shared" si="652"/>
        <v>2</v>
      </c>
      <c r="X6956" t="str">
        <f t="shared" si="653"/>
        <v>512</v>
      </c>
      <c r="Y6956" t="str">
        <f>IF(Table1[[#This Row],[RFM_Score]]="555","Champion", IF(AND(J6956&gt;=4,V6956&gt;=4),"Loyal", IF(U6956&lt;=2,"At Risk", IF(W6956&gt;=4,"Potential Loyalist","Others"))))</f>
        <v>Others</v>
      </c>
    </row>
    <row r="6957" spans="1:25">
      <c r="A6957" t="s">
        <v>7543</v>
      </c>
      <c r="B6957">
        <v>37</v>
      </c>
      <c r="C6957" t="s">
        <v>24</v>
      </c>
      <c r="D6957" t="s">
        <v>25</v>
      </c>
      <c r="E6957" s="6" t="s">
        <v>19027</v>
      </c>
      <c r="F6957" t="s">
        <v>21</v>
      </c>
      <c r="G6957">
        <v>3</v>
      </c>
      <c r="H6957">
        <v>0</v>
      </c>
      <c r="I6957">
        <v>41</v>
      </c>
      <c r="J6957">
        <v>4</v>
      </c>
      <c r="K6957">
        <v>147.87</v>
      </c>
      <c r="L6957" t="str">
        <f t="shared" si="648"/>
        <v/>
      </c>
      <c r="M6957">
        <v>2</v>
      </c>
      <c r="N6957" t="str">
        <f t="shared" si="649"/>
        <v/>
      </c>
      <c r="O6957">
        <v>42</v>
      </c>
      <c r="P6957" s="11">
        <v>0</v>
      </c>
      <c r="Q6957" s="11">
        <v>9.7560975609756101E-2</v>
      </c>
      <c r="R6957" s="12">
        <v>73.935000000000002</v>
      </c>
      <c r="S6957" t="s">
        <v>22</v>
      </c>
      <c r="T6957">
        <v>0</v>
      </c>
      <c r="U6957">
        <f t="shared" si="650"/>
        <v>3</v>
      </c>
      <c r="V6957">
        <f t="shared" si="651"/>
        <v>1</v>
      </c>
      <c r="W6957">
        <f t="shared" si="652"/>
        <v>2</v>
      </c>
      <c r="X6957" t="str">
        <f t="shared" si="653"/>
        <v>312</v>
      </c>
      <c r="Y6957" t="str">
        <f>IF(Table1[[#This Row],[RFM_Score]]="555","Champion", IF(AND(J6957&gt;=4,V6957&gt;=4),"Loyal", IF(U6957&lt;=2,"At Risk", IF(W6957&gt;=4,"Potential Loyalist","Others"))))</f>
        <v>Others</v>
      </c>
    </row>
    <row r="6958" spans="1:25">
      <c r="A6958" t="s">
        <v>10640</v>
      </c>
      <c r="B6958">
        <v>20</v>
      </c>
      <c r="C6958" t="s">
        <v>19</v>
      </c>
      <c r="D6958" t="s">
        <v>29</v>
      </c>
      <c r="E6958" s="6" t="s">
        <v>19028</v>
      </c>
      <c r="F6958" t="s">
        <v>21</v>
      </c>
      <c r="G6958">
        <v>2</v>
      </c>
      <c r="H6958">
        <v>0</v>
      </c>
      <c r="I6958">
        <v>63</v>
      </c>
      <c r="J6958">
        <v>2</v>
      </c>
      <c r="K6958">
        <v>147.65</v>
      </c>
      <c r="L6958" t="str">
        <f t="shared" si="648"/>
        <v/>
      </c>
      <c r="M6958">
        <v>2</v>
      </c>
      <c r="N6958" t="str">
        <f t="shared" si="649"/>
        <v/>
      </c>
      <c r="O6958">
        <v>0</v>
      </c>
      <c r="P6958" s="11">
        <v>0</v>
      </c>
      <c r="Q6958" s="11">
        <v>3.1746031746031703E-2</v>
      </c>
      <c r="R6958" s="12">
        <v>73.825000000000003</v>
      </c>
      <c r="S6958" t="s">
        <v>22</v>
      </c>
      <c r="T6958">
        <v>0</v>
      </c>
      <c r="U6958">
        <f t="shared" si="650"/>
        <v>5</v>
      </c>
      <c r="V6958">
        <f t="shared" si="651"/>
        <v>1</v>
      </c>
      <c r="W6958">
        <f t="shared" si="652"/>
        <v>2</v>
      </c>
      <c r="X6958" t="str">
        <f t="shared" si="653"/>
        <v>512</v>
      </c>
      <c r="Y6958" t="str">
        <f>IF(Table1[[#This Row],[RFM_Score]]="555","Champion", IF(AND(J6958&gt;=4,V6958&gt;=4),"Loyal", IF(U6958&lt;=2,"At Risk", IF(W6958&gt;=4,"Potential Loyalist","Others"))))</f>
        <v>Others</v>
      </c>
    </row>
    <row r="6959" spans="1:25">
      <c r="A6959" t="s">
        <v>6368</v>
      </c>
      <c r="B6959">
        <v>18</v>
      </c>
      <c r="C6959" t="s">
        <v>19</v>
      </c>
      <c r="D6959" t="s">
        <v>25</v>
      </c>
      <c r="E6959" s="6" t="s">
        <v>19029</v>
      </c>
      <c r="F6959" t="s">
        <v>26</v>
      </c>
      <c r="G6959">
        <v>5</v>
      </c>
      <c r="H6959">
        <v>4</v>
      </c>
      <c r="I6959">
        <v>44</v>
      </c>
      <c r="J6959">
        <v>4</v>
      </c>
      <c r="K6959">
        <v>147.55000000000001</v>
      </c>
      <c r="L6959" t="str">
        <f t="shared" si="648"/>
        <v/>
      </c>
      <c r="M6959">
        <v>2</v>
      </c>
      <c r="N6959" t="str">
        <f t="shared" si="649"/>
        <v/>
      </c>
      <c r="O6959">
        <v>86</v>
      </c>
      <c r="P6959" s="11">
        <v>0.8</v>
      </c>
      <c r="Q6959" s="11">
        <v>9.0909090909090898E-2</v>
      </c>
      <c r="R6959" s="12">
        <v>73.775000000000006</v>
      </c>
      <c r="S6959" t="s">
        <v>22</v>
      </c>
      <c r="T6959">
        <v>0</v>
      </c>
      <c r="U6959">
        <f t="shared" si="650"/>
        <v>2</v>
      </c>
      <c r="V6959">
        <f t="shared" si="651"/>
        <v>1</v>
      </c>
      <c r="W6959">
        <f t="shared" si="652"/>
        <v>2</v>
      </c>
      <c r="X6959" t="str">
        <f t="shared" si="653"/>
        <v>212</v>
      </c>
      <c r="Y6959" t="str">
        <f>IF(Table1[[#This Row],[RFM_Score]]="555","Champion", IF(AND(J6959&gt;=4,V6959&gt;=4),"Loyal", IF(U6959&lt;=2,"At Risk", IF(W6959&gt;=4,"Potential Loyalist","Others"))))</f>
        <v>At Risk</v>
      </c>
    </row>
    <row r="6960" spans="1:25">
      <c r="A6960" t="s">
        <v>10749</v>
      </c>
      <c r="B6960">
        <v>18</v>
      </c>
      <c r="C6960" t="s">
        <v>19</v>
      </c>
      <c r="D6960" t="s">
        <v>25</v>
      </c>
      <c r="E6960" s="6" t="s">
        <v>19030</v>
      </c>
      <c r="F6960" t="s">
        <v>21</v>
      </c>
      <c r="G6960">
        <v>1</v>
      </c>
      <c r="H6960">
        <v>0</v>
      </c>
      <c r="I6960">
        <v>59</v>
      </c>
      <c r="J6960">
        <v>0</v>
      </c>
      <c r="K6960">
        <v>147.52000000000001</v>
      </c>
      <c r="L6960" t="str">
        <f t="shared" si="648"/>
        <v/>
      </c>
      <c r="M6960">
        <v>2</v>
      </c>
      <c r="N6960" t="str">
        <f t="shared" si="649"/>
        <v/>
      </c>
      <c r="O6960">
        <v>26</v>
      </c>
      <c r="P6960" s="11">
        <v>0</v>
      </c>
      <c r="Q6960" s="11">
        <v>0</v>
      </c>
      <c r="R6960" s="12">
        <v>73.760000000000005</v>
      </c>
      <c r="S6960" t="s">
        <v>22</v>
      </c>
      <c r="T6960">
        <v>0</v>
      </c>
      <c r="U6960">
        <f t="shared" si="650"/>
        <v>4</v>
      </c>
      <c r="V6960">
        <f t="shared" si="651"/>
        <v>1</v>
      </c>
      <c r="W6960">
        <f t="shared" si="652"/>
        <v>2</v>
      </c>
      <c r="X6960" t="str">
        <f t="shared" si="653"/>
        <v>412</v>
      </c>
      <c r="Y6960" t="str">
        <f>IF(Table1[[#This Row],[RFM_Score]]="555","Champion", IF(AND(J6960&gt;=4,V6960&gt;=4),"Loyal", IF(U6960&lt;=2,"At Risk", IF(W6960&gt;=4,"Potential Loyalist","Others"))))</f>
        <v>Others</v>
      </c>
    </row>
    <row r="6961" spans="1:25">
      <c r="A6961" t="s">
        <v>6762</v>
      </c>
      <c r="B6961">
        <v>49</v>
      </c>
      <c r="C6961" t="s">
        <v>19</v>
      </c>
      <c r="D6961" t="s">
        <v>25</v>
      </c>
      <c r="E6961" s="6" t="s">
        <v>19031</v>
      </c>
      <c r="F6961" t="s">
        <v>21</v>
      </c>
      <c r="G6961">
        <v>0</v>
      </c>
      <c r="H6961">
        <v>0</v>
      </c>
      <c r="I6961">
        <v>40</v>
      </c>
      <c r="J6961">
        <v>2</v>
      </c>
      <c r="K6961">
        <v>147.49</v>
      </c>
      <c r="L6961" t="str">
        <f t="shared" si="648"/>
        <v/>
      </c>
      <c r="M6961">
        <v>2</v>
      </c>
      <c r="N6961" t="str">
        <f t="shared" si="649"/>
        <v/>
      </c>
      <c r="O6961">
        <v>35</v>
      </c>
      <c r="P6961" s="11">
        <v>0</v>
      </c>
      <c r="Q6961" s="11">
        <v>0.05</v>
      </c>
      <c r="R6961" s="12">
        <v>73.745000000000005</v>
      </c>
      <c r="S6961" t="s">
        <v>22</v>
      </c>
      <c r="T6961">
        <v>0</v>
      </c>
      <c r="U6961">
        <f t="shared" si="650"/>
        <v>4</v>
      </c>
      <c r="V6961">
        <f t="shared" si="651"/>
        <v>1</v>
      </c>
      <c r="W6961">
        <f t="shared" si="652"/>
        <v>2</v>
      </c>
      <c r="X6961" t="str">
        <f t="shared" si="653"/>
        <v>412</v>
      </c>
      <c r="Y6961" t="str">
        <f>IF(Table1[[#This Row],[RFM_Score]]="555","Champion", IF(AND(J6961&gt;=4,V6961&gt;=4),"Loyal", IF(U6961&lt;=2,"At Risk", IF(W6961&gt;=4,"Potential Loyalist","Others"))))</f>
        <v>Others</v>
      </c>
    </row>
    <row r="6962" spans="1:25">
      <c r="A6962" t="s">
        <v>1092</v>
      </c>
      <c r="B6962">
        <v>26</v>
      </c>
      <c r="C6962" t="s">
        <v>19</v>
      </c>
      <c r="D6962" t="s">
        <v>25</v>
      </c>
      <c r="E6962" s="6" t="s">
        <v>19032</v>
      </c>
      <c r="F6962" t="s">
        <v>21</v>
      </c>
      <c r="G6962">
        <v>3</v>
      </c>
      <c r="H6962">
        <v>1</v>
      </c>
      <c r="I6962">
        <v>54</v>
      </c>
      <c r="J6962">
        <v>3</v>
      </c>
      <c r="K6962">
        <v>147.46</v>
      </c>
      <c r="L6962" t="str">
        <f t="shared" si="648"/>
        <v/>
      </c>
      <c r="M6962">
        <v>2</v>
      </c>
      <c r="N6962" t="str">
        <f t="shared" si="649"/>
        <v/>
      </c>
      <c r="O6962">
        <v>28</v>
      </c>
      <c r="P6962" s="11">
        <v>0.33333333333333298</v>
      </c>
      <c r="Q6962" s="11">
        <v>5.5555555555555497E-2</v>
      </c>
      <c r="R6962" s="12">
        <v>73.73</v>
      </c>
      <c r="S6962" t="s">
        <v>22</v>
      </c>
      <c r="T6962">
        <v>0</v>
      </c>
      <c r="U6962">
        <f t="shared" si="650"/>
        <v>4</v>
      </c>
      <c r="V6962">
        <f t="shared" si="651"/>
        <v>1</v>
      </c>
      <c r="W6962">
        <f t="shared" si="652"/>
        <v>2</v>
      </c>
      <c r="X6962" t="str">
        <f t="shared" si="653"/>
        <v>412</v>
      </c>
      <c r="Y6962" t="str">
        <f>IF(Table1[[#This Row],[RFM_Score]]="555","Champion", IF(AND(J6962&gt;=4,V6962&gt;=4),"Loyal", IF(U6962&lt;=2,"At Risk", IF(W6962&gt;=4,"Potential Loyalist","Others"))))</f>
        <v>Others</v>
      </c>
    </row>
    <row r="6963" spans="1:25">
      <c r="A6963" t="s">
        <v>3932</v>
      </c>
      <c r="B6963">
        <v>47</v>
      </c>
      <c r="C6963" t="s">
        <v>24</v>
      </c>
      <c r="D6963" t="s">
        <v>20</v>
      </c>
      <c r="E6963" s="6" t="s">
        <v>19033</v>
      </c>
      <c r="F6963" t="s">
        <v>26</v>
      </c>
      <c r="G6963">
        <v>3</v>
      </c>
      <c r="H6963">
        <v>1</v>
      </c>
      <c r="I6963">
        <v>42</v>
      </c>
      <c r="J6963">
        <v>1</v>
      </c>
      <c r="K6963">
        <v>147.33000000000001</v>
      </c>
      <c r="L6963" t="str">
        <f t="shared" si="648"/>
        <v/>
      </c>
      <c r="M6963">
        <v>2</v>
      </c>
      <c r="N6963" t="str">
        <f t="shared" si="649"/>
        <v/>
      </c>
      <c r="O6963">
        <v>116</v>
      </c>
      <c r="P6963" s="11">
        <v>0.33333333333333298</v>
      </c>
      <c r="Q6963" s="11">
        <v>2.3809523809523801E-2</v>
      </c>
      <c r="R6963" s="12">
        <v>73.665000000000006</v>
      </c>
      <c r="S6963" t="s">
        <v>22</v>
      </c>
      <c r="T6963">
        <v>1</v>
      </c>
      <c r="U6963">
        <f t="shared" si="650"/>
        <v>1</v>
      </c>
      <c r="V6963">
        <f t="shared" si="651"/>
        <v>1</v>
      </c>
      <c r="W6963">
        <f t="shared" si="652"/>
        <v>2</v>
      </c>
      <c r="X6963" t="str">
        <f t="shared" si="653"/>
        <v>112</v>
      </c>
      <c r="Y6963" t="str">
        <f>IF(Table1[[#This Row],[RFM_Score]]="555","Champion", IF(AND(J6963&gt;=4,V6963&gt;=4),"Loyal", IF(U6963&lt;=2,"At Risk", IF(W6963&gt;=4,"Potential Loyalist","Others"))))</f>
        <v>At Risk</v>
      </c>
    </row>
    <row r="6964" spans="1:25">
      <c r="A6964" t="s">
        <v>8598</v>
      </c>
      <c r="B6964">
        <v>43</v>
      </c>
      <c r="C6964" t="s">
        <v>19</v>
      </c>
      <c r="D6964" t="s">
        <v>35</v>
      </c>
      <c r="E6964" s="6" t="s">
        <v>19034</v>
      </c>
      <c r="F6964" t="s">
        <v>62</v>
      </c>
      <c r="G6964">
        <v>4</v>
      </c>
      <c r="H6964">
        <v>1</v>
      </c>
      <c r="I6964">
        <v>47</v>
      </c>
      <c r="J6964">
        <v>4</v>
      </c>
      <c r="K6964">
        <v>147.19999999999999</v>
      </c>
      <c r="L6964" t="str">
        <f t="shared" si="648"/>
        <v/>
      </c>
      <c r="M6964">
        <v>2</v>
      </c>
      <c r="N6964" t="str">
        <f t="shared" si="649"/>
        <v/>
      </c>
      <c r="O6964">
        <v>10</v>
      </c>
      <c r="P6964" s="11">
        <v>0.25</v>
      </c>
      <c r="Q6964" s="11">
        <v>8.5106382978723402E-2</v>
      </c>
      <c r="R6964" s="12">
        <v>73.599999999999994</v>
      </c>
      <c r="S6964" t="s">
        <v>22</v>
      </c>
      <c r="T6964">
        <v>0</v>
      </c>
      <c r="U6964">
        <f t="shared" si="650"/>
        <v>5</v>
      </c>
      <c r="V6964">
        <f t="shared" si="651"/>
        <v>1</v>
      </c>
      <c r="W6964">
        <f t="shared" si="652"/>
        <v>2</v>
      </c>
      <c r="X6964" t="str">
        <f t="shared" si="653"/>
        <v>512</v>
      </c>
      <c r="Y6964" t="str">
        <f>IF(Table1[[#This Row],[RFM_Score]]="555","Champion", IF(AND(J6964&gt;=4,V6964&gt;=4),"Loyal", IF(U6964&lt;=2,"At Risk", IF(W6964&gt;=4,"Potential Loyalist","Others"))))</f>
        <v>Others</v>
      </c>
    </row>
    <row r="6965" spans="1:25">
      <c r="A6965" t="s">
        <v>11300</v>
      </c>
      <c r="B6965">
        <v>18</v>
      </c>
      <c r="C6965" t="s">
        <v>24</v>
      </c>
      <c r="D6965" t="s">
        <v>49</v>
      </c>
      <c r="E6965" s="6" t="s">
        <v>19035</v>
      </c>
      <c r="F6965" t="s">
        <v>62</v>
      </c>
      <c r="G6965">
        <v>3</v>
      </c>
      <c r="H6965">
        <v>0</v>
      </c>
      <c r="I6965">
        <v>45</v>
      </c>
      <c r="J6965">
        <v>1</v>
      </c>
      <c r="K6965">
        <v>147.18</v>
      </c>
      <c r="L6965" t="str">
        <f t="shared" si="648"/>
        <v/>
      </c>
      <c r="M6965">
        <v>2</v>
      </c>
      <c r="N6965" t="str">
        <f t="shared" si="649"/>
        <v/>
      </c>
      <c r="O6965">
        <v>27</v>
      </c>
      <c r="P6965" s="11">
        <v>0</v>
      </c>
      <c r="Q6965" s="11">
        <v>2.2222222222222199E-2</v>
      </c>
      <c r="R6965" s="12">
        <v>73.59</v>
      </c>
      <c r="S6965" t="s">
        <v>22</v>
      </c>
      <c r="T6965">
        <v>0</v>
      </c>
      <c r="U6965">
        <f t="shared" si="650"/>
        <v>4</v>
      </c>
      <c r="V6965">
        <f t="shared" si="651"/>
        <v>1</v>
      </c>
      <c r="W6965">
        <f t="shared" si="652"/>
        <v>2</v>
      </c>
      <c r="X6965" t="str">
        <f t="shared" si="653"/>
        <v>412</v>
      </c>
      <c r="Y6965" t="str">
        <f>IF(Table1[[#This Row],[RFM_Score]]="555","Champion", IF(AND(J6965&gt;=4,V6965&gt;=4),"Loyal", IF(U6965&lt;=2,"At Risk", IF(W6965&gt;=4,"Potential Loyalist","Others"))))</f>
        <v>Others</v>
      </c>
    </row>
    <row r="6966" spans="1:25">
      <c r="A6966" t="s">
        <v>11833</v>
      </c>
      <c r="B6966">
        <v>18</v>
      </c>
      <c r="C6966" t="s">
        <v>19</v>
      </c>
      <c r="D6966" t="s">
        <v>25</v>
      </c>
      <c r="E6966" s="6" t="s">
        <v>19036</v>
      </c>
      <c r="F6966" t="s">
        <v>60</v>
      </c>
      <c r="G6966">
        <v>3</v>
      </c>
      <c r="H6966">
        <v>3</v>
      </c>
      <c r="I6966">
        <v>44</v>
      </c>
      <c r="J6966">
        <v>2</v>
      </c>
      <c r="K6966">
        <v>147.09</v>
      </c>
      <c r="L6966" t="str">
        <f t="shared" si="648"/>
        <v/>
      </c>
      <c r="M6966">
        <v>2</v>
      </c>
      <c r="N6966" t="str">
        <f t="shared" si="649"/>
        <v/>
      </c>
      <c r="O6966">
        <v>10</v>
      </c>
      <c r="P6966" s="11">
        <v>1</v>
      </c>
      <c r="Q6966" s="11">
        <v>4.54545454545454E-2</v>
      </c>
      <c r="R6966" s="12">
        <v>73.545000000000002</v>
      </c>
      <c r="S6966" t="s">
        <v>22</v>
      </c>
      <c r="T6966">
        <v>0</v>
      </c>
      <c r="U6966">
        <f t="shared" si="650"/>
        <v>5</v>
      </c>
      <c r="V6966">
        <f t="shared" si="651"/>
        <v>1</v>
      </c>
      <c r="W6966">
        <f t="shared" si="652"/>
        <v>2</v>
      </c>
      <c r="X6966" t="str">
        <f t="shared" si="653"/>
        <v>512</v>
      </c>
      <c r="Y6966" t="str">
        <f>IF(Table1[[#This Row],[RFM_Score]]="555","Champion", IF(AND(J6966&gt;=4,V6966&gt;=4),"Loyal", IF(U6966&lt;=2,"At Risk", IF(W6966&gt;=4,"Potential Loyalist","Others"))))</f>
        <v>Others</v>
      </c>
    </row>
    <row r="6967" spans="1:25">
      <c r="A6967" t="s">
        <v>4539</v>
      </c>
      <c r="B6967">
        <v>18</v>
      </c>
      <c r="C6967" t="s">
        <v>24</v>
      </c>
      <c r="D6967" t="s">
        <v>25</v>
      </c>
      <c r="E6967" s="6" t="s">
        <v>19037</v>
      </c>
      <c r="F6967" t="s">
        <v>26</v>
      </c>
      <c r="G6967">
        <v>2</v>
      </c>
      <c r="H6967">
        <v>0</v>
      </c>
      <c r="I6967">
        <v>51</v>
      </c>
      <c r="J6967">
        <v>4</v>
      </c>
      <c r="K6967">
        <v>146.78</v>
      </c>
      <c r="L6967" t="str">
        <f t="shared" si="648"/>
        <v/>
      </c>
      <c r="M6967">
        <v>2</v>
      </c>
      <c r="N6967" t="str">
        <f t="shared" si="649"/>
        <v/>
      </c>
      <c r="O6967">
        <v>11</v>
      </c>
      <c r="P6967" s="11">
        <v>0</v>
      </c>
      <c r="Q6967" s="11">
        <v>7.8431372549019607E-2</v>
      </c>
      <c r="R6967" s="12">
        <v>73.39</v>
      </c>
      <c r="S6967" t="s">
        <v>22</v>
      </c>
      <c r="T6967">
        <v>0</v>
      </c>
      <c r="U6967">
        <f t="shared" si="650"/>
        <v>5</v>
      </c>
      <c r="V6967">
        <f t="shared" si="651"/>
        <v>1</v>
      </c>
      <c r="W6967">
        <f t="shared" si="652"/>
        <v>2</v>
      </c>
      <c r="X6967" t="str">
        <f t="shared" si="653"/>
        <v>512</v>
      </c>
      <c r="Y6967" t="str">
        <f>IF(Table1[[#This Row],[RFM_Score]]="555","Champion", IF(AND(J6967&gt;=4,V6967&gt;=4),"Loyal", IF(U6967&lt;=2,"At Risk", IF(W6967&gt;=4,"Potential Loyalist","Others"))))</f>
        <v>Others</v>
      </c>
    </row>
    <row r="6968" spans="1:25">
      <c r="A6968" t="s">
        <v>11260</v>
      </c>
      <c r="B6968">
        <v>18</v>
      </c>
      <c r="C6968" t="s">
        <v>24</v>
      </c>
      <c r="D6968" t="s">
        <v>41</v>
      </c>
      <c r="E6968" s="6" t="s">
        <v>19038</v>
      </c>
      <c r="F6968" t="s">
        <v>30</v>
      </c>
      <c r="G6968">
        <v>2</v>
      </c>
      <c r="H6968">
        <v>1</v>
      </c>
      <c r="I6968">
        <v>47</v>
      </c>
      <c r="J6968">
        <v>3</v>
      </c>
      <c r="K6968">
        <v>146.69999999999999</v>
      </c>
      <c r="L6968" t="str">
        <f t="shared" si="648"/>
        <v/>
      </c>
      <c r="M6968">
        <v>2</v>
      </c>
      <c r="N6968" t="str">
        <f t="shared" si="649"/>
        <v/>
      </c>
      <c r="O6968">
        <v>3</v>
      </c>
      <c r="P6968" s="11">
        <v>0.5</v>
      </c>
      <c r="Q6968" s="11">
        <v>6.3829787234042507E-2</v>
      </c>
      <c r="R6968" s="12">
        <v>73.349999999999994</v>
      </c>
      <c r="S6968" t="s">
        <v>22</v>
      </c>
      <c r="T6968">
        <v>0</v>
      </c>
      <c r="U6968">
        <f t="shared" si="650"/>
        <v>5</v>
      </c>
      <c r="V6968">
        <f t="shared" si="651"/>
        <v>1</v>
      </c>
      <c r="W6968">
        <f t="shared" si="652"/>
        <v>2</v>
      </c>
      <c r="X6968" t="str">
        <f t="shared" si="653"/>
        <v>512</v>
      </c>
      <c r="Y6968" t="str">
        <f>IF(Table1[[#This Row],[RFM_Score]]="555","Champion", IF(AND(J6968&gt;=4,V6968&gt;=4),"Loyal", IF(U6968&lt;=2,"At Risk", IF(W6968&gt;=4,"Potential Loyalist","Others"))))</f>
        <v>Others</v>
      </c>
    </row>
    <row r="6969" spans="1:25">
      <c r="A6969" t="s">
        <v>1382</v>
      </c>
      <c r="B6969">
        <v>18</v>
      </c>
      <c r="C6969" t="s">
        <v>24</v>
      </c>
      <c r="D6969" t="s">
        <v>25</v>
      </c>
      <c r="E6969" s="6" t="s">
        <v>19039</v>
      </c>
      <c r="F6969" t="s">
        <v>37</v>
      </c>
      <c r="G6969">
        <v>6</v>
      </c>
      <c r="H6969">
        <v>2</v>
      </c>
      <c r="I6969">
        <v>50</v>
      </c>
      <c r="J6969">
        <v>3</v>
      </c>
      <c r="K6969">
        <v>146.65</v>
      </c>
      <c r="L6969" t="str">
        <f t="shared" si="648"/>
        <v/>
      </c>
      <c r="M6969">
        <v>2</v>
      </c>
      <c r="N6969" t="str">
        <f t="shared" si="649"/>
        <v/>
      </c>
      <c r="O6969">
        <v>30</v>
      </c>
      <c r="P6969" s="11">
        <v>0.33333333333333298</v>
      </c>
      <c r="Q6969" s="11">
        <v>0.06</v>
      </c>
      <c r="R6969" s="12">
        <v>73.325000000000003</v>
      </c>
      <c r="S6969" t="s">
        <v>22</v>
      </c>
      <c r="T6969">
        <v>0</v>
      </c>
      <c r="U6969">
        <f t="shared" si="650"/>
        <v>4</v>
      </c>
      <c r="V6969">
        <f t="shared" si="651"/>
        <v>1</v>
      </c>
      <c r="W6969">
        <f t="shared" si="652"/>
        <v>2</v>
      </c>
      <c r="X6969" t="str">
        <f t="shared" si="653"/>
        <v>412</v>
      </c>
      <c r="Y6969" t="str">
        <f>IF(Table1[[#This Row],[RFM_Score]]="555","Champion", IF(AND(J6969&gt;=4,V6969&gt;=4),"Loyal", IF(U6969&lt;=2,"At Risk", IF(W6969&gt;=4,"Potential Loyalist","Others"))))</f>
        <v>Others</v>
      </c>
    </row>
    <row r="6970" spans="1:25">
      <c r="A6970" t="s">
        <v>2921</v>
      </c>
      <c r="B6970">
        <v>18</v>
      </c>
      <c r="C6970" t="s">
        <v>24</v>
      </c>
      <c r="D6970" t="s">
        <v>25</v>
      </c>
      <c r="E6970" s="6" t="s">
        <v>19040</v>
      </c>
      <c r="F6970" t="s">
        <v>30</v>
      </c>
      <c r="G6970">
        <v>4</v>
      </c>
      <c r="H6970">
        <v>1</v>
      </c>
      <c r="I6970">
        <v>65</v>
      </c>
      <c r="J6970">
        <v>6</v>
      </c>
      <c r="K6970">
        <v>146.65</v>
      </c>
      <c r="L6970" t="str">
        <f t="shared" si="648"/>
        <v/>
      </c>
      <c r="M6970">
        <v>2</v>
      </c>
      <c r="N6970" t="str">
        <f t="shared" si="649"/>
        <v/>
      </c>
      <c r="O6970">
        <v>12</v>
      </c>
      <c r="P6970" s="11">
        <v>0.25</v>
      </c>
      <c r="Q6970" s="11">
        <v>9.2307692307692299E-2</v>
      </c>
      <c r="R6970" s="12">
        <v>73.325000000000003</v>
      </c>
      <c r="S6970" t="s">
        <v>22</v>
      </c>
      <c r="T6970">
        <v>0</v>
      </c>
      <c r="U6970">
        <f t="shared" si="650"/>
        <v>5</v>
      </c>
      <c r="V6970">
        <f t="shared" si="651"/>
        <v>1</v>
      </c>
      <c r="W6970">
        <f t="shared" si="652"/>
        <v>2</v>
      </c>
      <c r="X6970" t="str">
        <f t="shared" si="653"/>
        <v>512</v>
      </c>
      <c r="Y6970" t="str">
        <f>IF(Table1[[#This Row],[RFM_Score]]="555","Champion", IF(AND(J6970&gt;=4,V6970&gt;=4),"Loyal", IF(U6970&lt;=2,"At Risk", IF(W6970&gt;=4,"Potential Loyalist","Others"))))</f>
        <v>Others</v>
      </c>
    </row>
    <row r="6971" spans="1:25">
      <c r="A6971" t="s">
        <v>3460</v>
      </c>
      <c r="B6971">
        <v>40</v>
      </c>
      <c r="C6971" t="s">
        <v>24</v>
      </c>
      <c r="D6971" t="s">
        <v>25</v>
      </c>
      <c r="E6971" s="6" t="s">
        <v>19041</v>
      </c>
      <c r="F6971" t="s">
        <v>26</v>
      </c>
      <c r="G6971">
        <v>2</v>
      </c>
      <c r="H6971">
        <v>0</v>
      </c>
      <c r="I6971">
        <v>52</v>
      </c>
      <c r="J6971">
        <v>7</v>
      </c>
      <c r="K6971">
        <v>146.51</v>
      </c>
      <c r="L6971" t="str">
        <f t="shared" si="648"/>
        <v/>
      </c>
      <c r="M6971">
        <v>2</v>
      </c>
      <c r="N6971" t="str">
        <f t="shared" si="649"/>
        <v/>
      </c>
      <c r="O6971">
        <v>36</v>
      </c>
      <c r="P6971" s="11">
        <v>0</v>
      </c>
      <c r="Q6971" s="11">
        <v>0.134615384615384</v>
      </c>
      <c r="R6971" s="12">
        <v>73.254999999999995</v>
      </c>
      <c r="S6971" t="s">
        <v>22</v>
      </c>
      <c r="T6971">
        <v>0</v>
      </c>
      <c r="U6971">
        <f t="shared" si="650"/>
        <v>4</v>
      </c>
      <c r="V6971">
        <f t="shared" si="651"/>
        <v>1</v>
      </c>
      <c r="W6971">
        <f t="shared" si="652"/>
        <v>2</v>
      </c>
      <c r="X6971" t="str">
        <f t="shared" si="653"/>
        <v>412</v>
      </c>
      <c r="Y6971" t="str">
        <f>IF(Table1[[#This Row],[RFM_Score]]="555","Champion", IF(AND(J6971&gt;=4,V6971&gt;=4),"Loyal", IF(U6971&lt;=2,"At Risk", IF(W6971&gt;=4,"Potential Loyalist","Others"))))</f>
        <v>Others</v>
      </c>
    </row>
    <row r="6972" spans="1:25">
      <c r="A6972" t="s">
        <v>7968</v>
      </c>
      <c r="B6972">
        <v>51</v>
      </c>
      <c r="C6972" t="s">
        <v>24</v>
      </c>
      <c r="D6972" t="s">
        <v>29</v>
      </c>
      <c r="E6972" s="6" t="s">
        <v>19042</v>
      </c>
      <c r="F6972" t="s">
        <v>62</v>
      </c>
      <c r="G6972">
        <v>1</v>
      </c>
      <c r="H6972">
        <v>0</v>
      </c>
      <c r="I6972">
        <v>50</v>
      </c>
      <c r="J6972">
        <v>2</v>
      </c>
      <c r="K6972">
        <v>146.44999999999999</v>
      </c>
      <c r="L6972" t="str">
        <f t="shared" si="648"/>
        <v/>
      </c>
      <c r="M6972">
        <v>2</v>
      </c>
      <c r="N6972" t="str">
        <f t="shared" si="649"/>
        <v/>
      </c>
      <c r="O6972">
        <v>3</v>
      </c>
      <c r="P6972" s="11">
        <v>0</v>
      </c>
      <c r="Q6972" s="11">
        <v>0.04</v>
      </c>
      <c r="R6972" s="12">
        <v>73.224999999999994</v>
      </c>
      <c r="S6972" t="s">
        <v>22</v>
      </c>
      <c r="T6972">
        <v>0</v>
      </c>
      <c r="U6972">
        <f t="shared" si="650"/>
        <v>5</v>
      </c>
      <c r="V6972">
        <f t="shared" si="651"/>
        <v>1</v>
      </c>
      <c r="W6972">
        <f t="shared" si="652"/>
        <v>2</v>
      </c>
      <c r="X6972" t="str">
        <f t="shared" si="653"/>
        <v>512</v>
      </c>
      <c r="Y6972" t="str">
        <f>IF(Table1[[#This Row],[RFM_Score]]="555","Champion", IF(AND(J6972&gt;=4,V6972&gt;=4),"Loyal", IF(U6972&lt;=2,"At Risk", IF(W6972&gt;=4,"Potential Loyalist","Others"))))</f>
        <v>Others</v>
      </c>
    </row>
    <row r="6973" spans="1:25">
      <c r="A6973" t="s">
        <v>2342</v>
      </c>
      <c r="B6973">
        <v>70</v>
      </c>
      <c r="C6973" t="s">
        <v>24</v>
      </c>
      <c r="D6973" t="s">
        <v>29</v>
      </c>
      <c r="E6973" s="6" t="s">
        <v>19043</v>
      </c>
      <c r="F6973" t="s">
        <v>30</v>
      </c>
      <c r="G6973">
        <v>3</v>
      </c>
      <c r="H6973">
        <v>1</v>
      </c>
      <c r="I6973">
        <v>60</v>
      </c>
      <c r="J6973">
        <v>0</v>
      </c>
      <c r="K6973">
        <v>146.33000000000001</v>
      </c>
      <c r="L6973" t="str">
        <f t="shared" si="648"/>
        <v/>
      </c>
      <c r="M6973">
        <v>2</v>
      </c>
      <c r="N6973" t="str">
        <f t="shared" si="649"/>
        <v/>
      </c>
      <c r="O6973">
        <v>16</v>
      </c>
      <c r="P6973" s="11">
        <v>0.33333333333333298</v>
      </c>
      <c r="Q6973" s="11">
        <v>0</v>
      </c>
      <c r="R6973" s="12">
        <v>73.165000000000006</v>
      </c>
      <c r="S6973" t="s">
        <v>22</v>
      </c>
      <c r="T6973">
        <v>0</v>
      </c>
      <c r="U6973">
        <f t="shared" si="650"/>
        <v>5</v>
      </c>
      <c r="V6973">
        <f t="shared" si="651"/>
        <v>1</v>
      </c>
      <c r="W6973">
        <f t="shared" si="652"/>
        <v>2</v>
      </c>
      <c r="X6973" t="str">
        <f t="shared" si="653"/>
        <v>512</v>
      </c>
      <c r="Y6973" t="str">
        <f>IF(Table1[[#This Row],[RFM_Score]]="555","Champion", IF(AND(J6973&gt;=4,V6973&gt;=4),"Loyal", IF(U6973&lt;=2,"At Risk", IF(W6973&gt;=4,"Potential Loyalist","Others"))))</f>
        <v>Others</v>
      </c>
    </row>
    <row r="6974" spans="1:25">
      <c r="A6974" t="s">
        <v>3965</v>
      </c>
      <c r="B6974">
        <v>20</v>
      </c>
      <c r="C6974" t="s">
        <v>24</v>
      </c>
      <c r="D6974" t="s">
        <v>46</v>
      </c>
      <c r="E6974" s="6" t="s">
        <v>19044</v>
      </c>
      <c r="F6974" t="s">
        <v>30</v>
      </c>
      <c r="G6974">
        <v>2</v>
      </c>
      <c r="H6974">
        <v>0</v>
      </c>
      <c r="I6974">
        <v>41</v>
      </c>
      <c r="J6974">
        <v>2</v>
      </c>
      <c r="K6974">
        <v>146.32</v>
      </c>
      <c r="L6974" t="str">
        <f t="shared" si="648"/>
        <v/>
      </c>
      <c r="M6974">
        <v>2</v>
      </c>
      <c r="N6974" t="str">
        <f t="shared" si="649"/>
        <v/>
      </c>
      <c r="O6974">
        <v>0</v>
      </c>
      <c r="P6974" s="11">
        <v>0</v>
      </c>
      <c r="Q6974" s="11">
        <v>4.8780487804878002E-2</v>
      </c>
      <c r="R6974" s="12">
        <v>73.16</v>
      </c>
      <c r="S6974" t="s">
        <v>22</v>
      </c>
      <c r="T6974">
        <v>0</v>
      </c>
      <c r="U6974">
        <f t="shared" si="650"/>
        <v>5</v>
      </c>
      <c r="V6974">
        <f t="shared" si="651"/>
        <v>1</v>
      </c>
      <c r="W6974">
        <f t="shared" si="652"/>
        <v>2</v>
      </c>
      <c r="X6974" t="str">
        <f t="shared" si="653"/>
        <v>512</v>
      </c>
      <c r="Y6974" t="str">
        <f>IF(Table1[[#This Row],[RFM_Score]]="555","Champion", IF(AND(J6974&gt;=4,V6974&gt;=4),"Loyal", IF(U6974&lt;=2,"At Risk", IF(W6974&gt;=4,"Potential Loyalist","Others"))))</f>
        <v>Others</v>
      </c>
    </row>
    <row r="6975" spans="1:25">
      <c r="A6975" t="s">
        <v>271</v>
      </c>
      <c r="B6975">
        <v>60</v>
      </c>
      <c r="C6975" t="s">
        <v>19</v>
      </c>
      <c r="D6975" t="s">
        <v>46</v>
      </c>
      <c r="E6975" s="6" t="s">
        <v>19045</v>
      </c>
      <c r="F6975" t="s">
        <v>26</v>
      </c>
      <c r="G6975">
        <v>2</v>
      </c>
      <c r="H6975">
        <v>1</v>
      </c>
      <c r="I6975">
        <v>47</v>
      </c>
      <c r="J6975">
        <v>4</v>
      </c>
      <c r="K6975">
        <v>145.97999999999999</v>
      </c>
      <c r="L6975" t="str">
        <f t="shared" si="648"/>
        <v/>
      </c>
      <c r="M6975">
        <v>2</v>
      </c>
      <c r="N6975" t="str">
        <f t="shared" si="649"/>
        <v/>
      </c>
      <c r="O6975">
        <v>5</v>
      </c>
      <c r="P6975" s="11">
        <v>0.5</v>
      </c>
      <c r="Q6975" s="11">
        <v>8.5106382978723402E-2</v>
      </c>
      <c r="R6975" s="12">
        <v>72.989999999999995</v>
      </c>
      <c r="S6975" t="s">
        <v>22</v>
      </c>
      <c r="T6975">
        <v>0</v>
      </c>
      <c r="U6975">
        <f t="shared" si="650"/>
        <v>5</v>
      </c>
      <c r="V6975">
        <f t="shared" si="651"/>
        <v>1</v>
      </c>
      <c r="W6975">
        <f t="shared" si="652"/>
        <v>2</v>
      </c>
      <c r="X6975" t="str">
        <f t="shared" si="653"/>
        <v>512</v>
      </c>
      <c r="Y6975" t="str">
        <f>IF(Table1[[#This Row],[RFM_Score]]="555","Champion", IF(AND(J6975&gt;=4,V6975&gt;=4),"Loyal", IF(U6975&lt;=2,"At Risk", IF(W6975&gt;=4,"Potential Loyalist","Others"))))</f>
        <v>Others</v>
      </c>
    </row>
    <row r="6976" spans="1:25">
      <c r="A6976" t="s">
        <v>10981</v>
      </c>
      <c r="B6976">
        <v>46</v>
      </c>
      <c r="C6976" t="s">
        <v>24</v>
      </c>
      <c r="D6976" t="s">
        <v>49</v>
      </c>
      <c r="E6976" s="6" t="s">
        <v>19046</v>
      </c>
      <c r="F6976" t="s">
        <v>30</v>
      </c>
      <c r="G6976">
        <v>4</v>
      </c>
      <c r="H6976">
        <v>2</v>
      </c>
      <c r="I6976">
        <v>63</v>
      </c>
      <c r="J6976">
        <v>2</v>
      </c>
      <c r="K6976">
        <v>145.94</v>
      </c>
      <c r="L6976" t="str">
        <f t="shared" si="648"/>
        <v/>
      </c>
      <c r="M6976">
        <v>2</v>
      </c>
      <c r="N6976" t="str">
        <f t="shared" si="649"/>
        <v/>
      </c>
      <c r="O6976">
        <v>17</v>
      </c>
      <c r="P6976" s="11">
        <v>0.5</v>
      </c>
      <c r="Q6976" s="11">
        <v>3.1746031746031703E-2</v>
      </c>
      <c r="R6976" s="12">
        <v>72.97</v>
      </c>
      <c r="S6976" t="s">
        <v>22</v>
      </c>
      <c r="T6976">
        <v>0</v>
      </c>
      <c r="U6976">
        <f t="shared" si="650"/>
        <v>5</v>
      </c>
      <c r="V6976">
        <f t="shared" si="651"/>
        <v>1</v>
      </c>
      <c r="W6976">
        <f t="shared" si="652"/>
        <v>2</v>
      </c>
      <c r="X6976" t="str">
        <f t="shared" si="653"/>
        <v>512</v>
      </c>
      <c r="Y6976" t="str">
        <f>IF(Table1[[#This Row],[RFM_Score]]="555","Champion", IF(AND(J6976&gt;=4,V6976&gt;=4),"Loyal", IF(U6976&lt;=2,"At Risk", IF(W6976&gt;=4,"Potential Loyalist","Others"))))</f>
        <v>Others</v>
      </c>
    </row>
    <row r="6977" spans="1:25">
      <c r="A6977" t="s">
        <v>11974</v>
      </c>
      <c r="B6977">
        <v>28</v>
      </c>
      <c r="C6977" t="s">
        <v>24</v>
      </c>
      <c r="D6977" t="s">
        <v>20</v>
      </c>
      <c r="E6977" s="6" t="s">
        <v>19047</v>
      </c>
      <c r="F6977" t="s">
        <v>60</v>
      </c>
      <c r="G6977">
        <v>1</v>
      </c>
      <c r="H6977">
        <v>0</v>
      </c>
      <c r="I6977">
        <v>49</v>
      </c>
      <c r="J6977">
        <v>0</v>
      </c>
      <c r="K6977">
        <v>145.79</v>
      </c>
      <c r="L6977" t="str">
        <f t="shared" si="648"/>
        <v/>
      </c>
      <c r="M6977">
        <v>2</v>
      </c>
      <c r="N6977" t="str">
        <f t="shared" si="649"/>
        <v/>
      </c>
      <c r="O6977">
        <v>35</v>
      </c>
      <c r="P6977" s="11">
        <v>0</v>
      </c>
      <c r="Q6977" s="11">
        <v>0</v>
      </c>
      <c r="R6977" s="12">
        <v>72.894999999999996</v>
      </c>
      <c r="S6977" t="s">
        <v>22</v>
      </c>
      <c r="T6977">
        <v>0</v>
      </c>
      <c r="U6977">
        <f t="shared" si="650"/>
        <v>4</v>
      </c>
      <c r="V6977">
        <f t="shared" si="651"/>
        <v>1</v>
      </c>
      <c r="W6977">
        <f t="shared" si="652"/>
        <v>2</v>
      </c>
      <c r="X6977" t="str">
        <f t="shared" si="653"/>
        <v>412</v>
      </c>
      <c r="Y6977" t="str">
        <f>IF(Table1[[#This Row],[RFM_Score]]="555","Champion", IF(AND(J6977&gt;=4,V6977&gt;=4),"Loyal", IF(U6977&lt;=2,"At Risk", IF(W6977&gt;=4,"Potential Loyalist","Others"))))</f>
        <v>Others</v>
      </c>
    </row>
    <row r="6978" spans="1:25">
      <c r="A6978" t="s">
        <v>9708</v>
      </c>
      <c r="B6978">
        <v>39</v>
      </c>
      <c r="C6978" t="s">
        <v>19</v>
      </c>
      <c r="D6978" t="s">
        <v>41</v>
      </c>
      <c r="E6978" s="6" t="s">
        <v>19048</v>
      </c>
      <c r="F6978" t="s">
        <v>62</v>
      </c>
      <c r="G6978">
        <v>3</v>
      </c>
      <c r="H6978">
        <v>1</v>
      </c>
      <c r="I6978">
        <v>48</v>
      </c>
      <c r="J6978">
        <v>2</v>
      </c>
      <c r="K6978">
        <v>145.37</v>
      </c>
      <c r="L6978" t="str">
        <f t="shared" ref="L6978:L7041" si="654">IF(OR(K6978&lt;$AC$10, K6978&gt;$AC$11), "OUTLIER", "")</f>
        <v/>
      </c>
      <c r="M6978">
        <v>2</v>
      </c>
      <c r="N6978" t="str">
        <f t="shared" ref="N6978:N7041" si="655">IF(OR(M6978&lt;$AC$16, M6978&gt;$AC$17), "OUTLIER", "")</f>
        <v/>
      </c>
      <c r="O6978">
        <v>14</v>
      </c>
      <c r="P6978" s="11">
        <v>0.33333333333333298</v>
      </c>
      <c r="Q6978" s="11">
        <v>4.1666666666666602E-2</v>
      </c>
      <c r="R6978" s="12">
        <v>72.685000000000002</v>
      </c>
      <c r="S6978" t="s">
        <v>22</v>
      </c>
      <c r="T6978">
        <v>0</v>
      </c>
      <c r="U6978">
        <f t="shared" ref="U6978:U7041" si="656">IF(O6978&lt;=20,5,IF(O6978&lt;=40,4,IF(O6978&lt;=70,3,IF(O6978&lt;=100,2,1))))</f>
        <v>5</v>
      </c>
      <c r="V6978">
        <f t="shared" ref="V6978:V7041" si="657">IF(M6978&gt;=11,5,IF(M6978&gt;=9,4,IF(M6978&gt;=7,3,IF(M6978&gt;=5,2,1))))</f>
        <v>1</v>
      </c>
      <c r="W6978">
        <f t="shared" ref="W6978:W7041" si="658">IF(K6978&gt;=500,5,IF(K6978&gt;=300,4,IF(K6978&gt;=150,3,IF(K6978&gt;=50,2,1))))</f>
        <v>2</v>
      </c>
      <c r="X6978" t="str">
        <f t="shared" ref="X6978:X7041" si="659">U6978 &amp; V6978 &amp; W6978</f>
        <v>512</v>
      </c>
      <c r="Y6978" t="str">
        <f>IF(Table1[[#This Row],[RFM_Score]]="555","Champion", IF(AND(J6978&gt;=4,V6978&gt;=4),"Loyal", IF(U6978&lt;=2,"At Risk", IF(W6978&gt;=4,"Potential Loyalist","Others"))))</f>
        <v>Others</v>
      </c>
    </row>
    <row r="6979" spans="1:25">
      <c r="A6979" t="s">
        <v>775</v>
      </c>
      <c r="B6979">
        <v>54</v>
      </c>
      <c r="C6979" t="s">
        <v>24</v>
      </c>
      <c r="D6979" t="s">
        <v>25</v>
      </c>
      <c r="E6979" s="6" t="s">
        <v>19049</v>
      </c>
      <c r="F6979" t="s">
        <v>21</v>
      </c>
      <c r="G6979">
        <v>0</v>
      </c>
      <c r="H6979">
        <v>0</v>
      </c>
      <c r="I6979">
        <v>60</v>
      </c>
      <c r="J6979">
        <v>2</v>
      </c>
      <c r="K6979">
        <v>145.36000000000001</v>
      </c>
      <c r="L6979" t="str">
        <f t="shared" si="654"/>
        <v/>
      </c>
      <c r="M6979">
        <v>2</v>
      </c>
      <c r="N6979" t="str">
        <f t="shared" si="655"/>
        <v/>
      </c>
      <c r="O6979">
        <v>14</v>
      </c>
      <c r="P6979" s="11">
        <v>0</v>
      </c>
      <c r="Q6979" s="11">
        <v>3.3333333333333298E-2</v>
      </c>
      <c r="R6979" s="12">
        <v>72.680000000000007</v>
      </c>
      <c r="S6979" t="s">
        <v>22</v>
      </c>
      <c r="T6979">
        <v>0</v>
      </c>
      <c r="U6979">
        <f t="shared" si="656"/>
        <v>5</v>
      </c>
      <c r="V6979">
        <f t="shared" si="657"/>
        <v>1</v>
      </c>
      <c r="W6979">
        <f t="shared" si="658"/>
        <v>2</v>
      </c>
      <c r="X6979" t="str">
        <f t="shared" si="659"/>
        <v>512</v>
      </c>
      <c r="Y6979" t="str">
        <f>IF(Table1[[#This Row],[RFM_Score]]="555","Champion", IF(AND(J6979&gt;=4,V6979&gt;=4),"Loyal", IF(U6979&lt;=2,"At Risk", IF(W6979&gt;=4,"Potential Loyalist","Others"))))</f>
        <v>Others</v>
      </c>
    </row>
    <row r="6980" spans="1:25">
      <c r="A6980" t="s">
        <v>858</v>
      </c>
      <c r="B6980">
        <v>51</v>
      </c>
      <c r="C6980" t="s">
        <v>33</v>
      </c>
      <c r="D6980" t="s">
        <v>46</v>
      </c>
      <c r="E6980" s="6" t="s">
        <v>19050</v>
      </c>
      <c r="F6980" t="s">
        <v>26</v>
      </c>
      <c r="G6980">
        <v>3</v>
      </c>
      <c r="H6980">
        <v>0</v>
      </c>
      <c r="I6980">
        <v>53</v>
      </c>
      <c r="J6980">
        <v>1</v>
      </c>
      <c r="K6980">
        <v>145.19999999999999</v>
      </c>
      <c r="L6980" t="str">
        <f t="shared" si="654"/>
        <v/>
      </c>
      <c r="M6980">
        <v>2</v>
      </c>
      <c r="N6980" t="str">
        <f t="shared" si="655"/>
        <v/>
      </c>
      <c r="O6980">
        <v>45</v>
      </c>
      <c r="P6980" s="11">
        <v>0</v>
      </c>
      <c r="Q6980" s="11">
        <v>1.8867924528301799E-2</v>
      </c>
      <c r="R6980" s="12">
        <v>72.599999999999994</v>
      </c>
      <c r="S6980" t="s">
        <v>22</v>
      </c>
      <c r="T6980">
        <v>0</v>
      </c>
      <c r="U6980">
        <f t="shared" si="656"/>
        <v>3</v>
      </c>
      <c r="V6980">
        <f t="shared" si="657"/>
        <v>1</v>
      </c>
      <c r="W6980">
        <f t="shared" si="658"/>
        <v>2</v>
      </c>
      <c r="X6980" t="str">
        <f t="shared" si="659"/>
        <v>312</v>
      </c>
      <c r="Y6980" t="str">
        <f>IF(Table1[[#This Row],[RFM_Score]]="555","Champion", IF(AND(J6980&gt;=4,V6980&gt;=4),"Loyal", IF(U6980&lt;=2,"At Risk", IF(W6980&gt;=4,"Potential Loyalist","Others"))))</f>
        <v>Others</v>
      </c>
    </row>
    <row r="6981" spans="1:25">
      <c r="A6981" t="s">
        <v>7290</v>
      </c>
      <c r="B6981">
        <v>46</v>
      </c>
      <c r="C6981" t="s">
        <v>24</v>
      </c>
      <c r="D6981" t="s">
        <v>29</v>
      </c>
      <c r="E6981" s="6" t="s">
        <v>19051</v>
      </c>
      <c r="F6981" t="s">
        <v>26</v>
      </c>
      <c r="G6981">
        <v>2</v>
      </c>
      <c r="H6981">
        <v>0</v>
      </c>
      <c r="I6981">
        <v>48</v>
      </c>
      <c r="J6981">
        <v>3</v>
      </c>
      <c r="K6981">
        <v>144.94</v>
      </c>
      <c r="L6981" t="str">
        <f t="shared" si="654"/>
        <v/>
      </c>
      <c r="M6981">
        <v>2</v>
      </c>
      <c r="N6981" t="str">
        <f t="shared" si="655"/>
        <v/>
      </c>
      <c r="O6981">
        <v>70</v>
      </c>
      <c r="P6981" s="11">
        <v>0</v>
      </c>
      <c r="Q6981" s="11">
        <v>6.25E-2</v>
      </c>
      <c r="R6981" s="12">
        <v>72.47</v>
      </c>
      <c r="S6981" t="s">
        <v>22</v>
      </c>
      <c r="T6981">
        <v>0</v>
      </c>
      <c r="U6981">
        <f t="shared" si="656"/>
        <v>3</v>
      </c>
      <c r="V6981">
        <f t="shared" si="657"/>
        <v>1</v>
      </c>
      <c r="W6981">
        <f t="shared" si="658"/>
        <v>2</v>
      </c>
      <c r="X6981" t="str">
        <f t="shared" si="659"/>
        <v>312</v>
      </c>
      <c r="Y6981" t="str">
        <f>IF(Table1[[#This Row],[RFM_Score]]="555","Champion", IF(AND(J6981&gt;=4,V6981&gt;=4),"Loyal", IF(U6981&lt;=2,"At Risk", IF(W6981&gt;=4,"Potential Loyalist","Others"))))</f>
        <v>Others</v>
      </c>
    </row>
    <row r="6982" spans="1:25">
      <c r="A6982" t="s">
        <v>9805</v>
      </c>
      <c r="B6982">
        <v>43</v>
      </c>
      <c r="C6982" t="s">
        <v>24</v>
      </c>
      <c r="D6982" t="s">
        <v>49</v>
      </c>
      <c r="E6982" s="6" t="s">
        <v>19052</v>
      </c>
      <c r="F6982" t="s">
        <v>62</v>
      </c>
      <c r="G6982">
        <v>4</v>
      </c>
      <c r="H6982">
        <v>3</v>
      </c>
      <c r="I6982">
        <v>48</v>
      </c>
      <c r="J6982">
        <v>3</v>
      </c>
      <c r="K6982">
        <v>144.79</v>
      </c>
      <c r="L6982" t="str">
        <f t="shared" si="654"/>
        <v/>
      </c>
      <c r="M6982">
        <v>2</v>
      </c>
      <c r="N6982" t="str">
        <f t="shared" si="655"/>
        <v/>
      </c>
      <c r="O6982">
        <v>23</v>
      </c>
      <c r="P6982" s="11">
        <v>0.75</v>
      </c>
      <c r="Q6982" s="11">
        <v>6.25E-2</v>
      </c>
      <c r="R6982" s="12">
        <v>72.394999999999996</v>
      </c>
      <c r="S6982" t="s">
        <v>22</v>
      </c>
      <c r="T6982">
        <v>0</v>
      </c>
      <c r="U6982">
        <f t="shared" si="656"/>
        <v>4</v>
      </c>
      <c r="V6982">
        <f t="shared" si="657"/>
        <v>1</v>
      </c>
      <c r="W6982">
        <f t="shared" si="658"/>
        <v>2</v>
      </c>
      <c r="X6982" t="str">
        <f t="shared" si="659"/>
        <v>412</v>
      </c>
      <c r="Y6982" t="str">
        <f>IF(Table1[[#This Row],[RFM_Score]]="555","Champion", IF(AND(J6982&gt;=4,V6982&gt;=4),"Loyal", IF(U6982&lt;=2,"At Risk", IF(W6982&gt;=4,"Potential Loyalist","Others"))))</f>
        <v>Others</v>
      </c>
    </row>
    <row r="6983" spans="1:25">
      <c r="A6983" t="s">
        <v>8016</v>
      </c>
      <c r="B6983">
        <v>18</v>
      </c>
      <c r="C6983" t="s">
        <v>19</v>
      </c>
      <c r="D6983" t="s">
        <v>20</v>
      </c>
      <c r="E6983" s="6" t="s">
        <v>19053</v>
      </c>
      <c r="F6983" t="s">
        <v>30</v>
      </c>
      <c r="G6983">
        <v>2</v>
      </c>
      <c r="H6983">
        <v>2</v>
      </c>
      <c r="I6983">
        <v>42</v>
      </c>
      <c r="J6983">
        <v>2</v>
      </c>
      <c r="K6983">
        <v>144.77000000000001</v>
      </c>
      <c r="L6983" t="str">
        <f t="shared" si="654"/>
        <v/>
      </c>
      <c r="M6983">
        <v>2</v>
      </c>
      <c r="N6983" t="str">
        <f t="shared" si="655"/>
        <v/>
      </c>
      <c r="O6983">
        <v>19</v>
      </c>
      <c r="P6983" s="11">
        <v>1</v>
      </c>
      <c r="Q6983" s="11">
        <v>4.7619047619047603E-2</v>
      </c>
      <c r="R6983" s="12">
        <v>72.385000000000005</v>
      </c>
      <c r="S6983" t="s">
        <v>22</v>
      </c>
      <c r="T6983">
        <v>0</v>
      </c>
      <c r="U6983">
        <f t="shared" si="656"/>
        <v>5</v>
      </c>
      <c r="V6983">
        <f t="shared" si="657"/>
        <v>1</v>
      </c>
      <c r="W6983">
        <f t="shared" si="658"/>
        <v>2</v>
      </c>
      <c r="X6983" t="str">
        <f t="shared" si="659"/>
        <v>512</v>
      </c>
      <c r="Y6983" t="str">
        <f>IF(Table1[[#This Row],[RFM_Score]]="555","Champion", IF(AND(J6983&gt;=4,V6983&gt;=4),"Loyal", IF(U6983&lt;=2,"At Risk", IF(W6983&gt;=4,"Potential Loyalist","Others"))))</f>
        <v>Others</v>
      </c>
    </row>
    <row r="6984" spans="1:25">
      <c r="A6984" t="s">
        <v>11551</v>
      </c>
      <c r="B6984">
        <v>34</v>
      </c>
      <c r="C6984" t="s">
        <v>19</v>
      </c>
      <c r="D6984" t="s">
        <v>41</v>
      </c>
      <c r="E6984" s="6" t="s">
        <v>19054</v>
      </c>
      <c r="F6984" t="s">
        <v>21</v>
      </c>
      <c r="G6984">
        <v>3</v>
      </c>
      <c r="H6984">
        <v>2</v>
      </c>
      <c r="I6984">
        <v>45</v>
      </c>
      <c r="J6984">
        <v>3</v>
      </c>
      <c r="K6984">
        <v>144.74</v>
      </c>
      <c r="L6984" t="str">
        <f t="shared" si="654"/>
        <v/>
      </c>
      <c r="M6984">
        <v>2</v>
      </c>
      <c r="N6984" t="str">
        <f t="shared" si="655"/>
        <v/>
      </c>
      <c r="O6984">
        <v>46</v>
      </c>
      <c r="P6984" s="11">
        <v>0.66666666666666596</v>
      </c>
      <c r="Q6984" s="11">
        <v>6.6666666666666596E-2</v>
      </c>
      <c r="R6984" s="12">
        <v>72.37</v>
      </c>
      <c r="S6984" t="s">
        <v>22</v>
      </c>
      <c r="T6984">
        <v>0</v>
      </c>
      <c r="U6984">
        <f t="shared" si="656"/>
        <v>3</v>
      </c>
      <c r="V6984">
        <f t="shared" si="657"/>
        <v>1</v>
      </c>
      <c r="W6984">
        <f t="shared" si="658"/>
        <v>2</v>
      </c>
      <c r="X6984" t="str">
        <f t="shared" si="659"/>
        <v>312</v>
      </c>
      <c r="Y6984" t="str">
        <f>IF(Table1[[#This Row],[RFM_Score]]="555","Champion", IF(AND(J6984&gt;=4,V6984&gt;=4),"Loyal", IF(U6984&lt;=2,"At Risk", IF(W6984&gt;=4,"Potential Loyalist","Others"))))</f>
        <v>Others</v>
      </c>
    </row>
    <row r="6985" spans="1:25">
      <c r="A6985" t="s">
        <v>8982</v>
      </c>
      <c r="B6985">
        <v>33</v>
      </c>
      <c r="C6985" t="s">
        <v>24</v>
      </c>
      <c r="D6985" t="s">
        <v>29</v>
      </c>
      <c r="E6985" s="6" t="s">
        <v>19055</v>
      </c>
      <c r="F6985" t="s">
        <v>62</v>
      </c>
      <c r="G6985">
        <v>4</v>
      </c>
      <c r="H6985">
        <v>2</v>
      </c>
      <c r="I6985">
        <v>52</v>
      </c>
      <c r="J6985">
        <v>5</v>
      </c>
      <c r="K6985">
        <v>144.55000000000001</v>
      </c>
      <c r="L6985" t="str">
        <f t="shared" si="654"/>
        <v/>
      </c>
      <c r="M6985">
        <v>2</v>
      </c>
      <c r="N6985" t="str">
        <f t="shared" si="655"/>
        <v/>
      </c>
      <c r="O6985">
        <v>43</v>
      </c>
      <c r="P6985" s="11">
        <v>0.5</v>
      </c>
      <c r="Q6985" s="11">
        <v>9.6153846153846104E-2</v>
      </c>
      <c r="R6985" s="12">
        <v>72.275000000000006</v>
      </c>
      <c r="S6985" t="s">
        <v>22</v>
      </c>
      <c r="T6985">
        <v>0</v>
      </c>
      <c r="U6985">
        <f t="shared" si="656"/>
        <v>3</v>
      </c>
      <c r="V6985">
        <f t="shared" si="657"/>
        <v>1</v>
      </c>
      <c r="W6985">
        <f t="shared" si="658"/>
        <v>2</v>
      </c>
      <c r="X6985" t="str">
        <f t="shared" si="659"/>
        <v>312</v>
      </c>
      <c r="Y6985" t="str">
        <f>IF(Table1[[#This Row],[RFM_Score]]="555","Champion", IF(AND(J6985&gt;=4,V6985&gt;=4),"Loyal", IF(U6985&lt;=2,"At Risk", IF(W6985&gt;=4,"Potential Loyalist","Others"))))</f>
        <v>Others</v>
      </c>
    </row>
    <row r="6986" spans="1:25">
      <c r="A6986" t="s">
        <v>2164</v>
      </c>
      <c r="B6986">
        <v>48</v>
      </c>
      <c r="C6986" t="s">
        <v>19</v>
      </c>
      <c r="D6986" t="s">
        <v>20</v>
      </c>
      <c r="E6986" s="6" t="s">
        <v>19056</v>
      </c>
      <c r="F6986" t="s">
        <v>21</v>
      </c>
      <c r="G6986">
        <v>0</v>
      </c>
      <c r="H6986">
        <v>0</v>
      </c>
      <c r="I6986">
        <v>47</v>
      </c>
      <c r="J6986">
        <v>2</v>
      </c>
      <c r="K6986">
        <v>144.47999999999999</v>
      </c>
      <c r="L6986" t="str">
        <f t="shared" si="654"/>
        <v/>
      </c>
      <c r="M6986">
        <v>2</v>
      </c>
      <c r="N6986" t="str">
        <f t="shared" si="655"/>
        <v/>
      </c>
      <c r="O6986">
        <v>17</v>
      </c>
      <c r="P6986" s="11">
        <v>0</v>
      </c>
      <c r="Q6986" s="11">
        <v>4.2553191489361701E-2</v>
      </c>
      <c r="R6986" s="12">
        <v>72.239999999999995</v>
      </c>
      <c r="S6986" t="s">
        <v>22</v>
      </c>
      <c r="T6986">
        <v>0</v>
      </c>
      <c r="U6986">
        <f t="shared" si="656"/>
        <v>5</v>
      </c>
      <c r="V6986">
        <f t="shared" si="657"/>
        <v>1</v>
      </c>
      <c r="W6986">
        <f t="shared" si="658"/>
        <v>2</v>
      </c>
      <c r="X6986" t="str">
        <f t="shared" si="659"/>
        <v>512</v>
      </c>
      <c r="Y6986" t="str">
        <f>IF(Table1[[#This Row],[RFM_Score]]="555","Champion", IF(AND(J6986&gt;=4,V6986&gt;=4),"Loyal", IF(U6986&lt;=2,"At Risk", IF(W6986&gt;=4,"Potential Loyalist","Others"))))</f>
        <v>Others</v>
      </c>
    </row>
    <row r="6987" spans="1:25">
      <c r="A6987" t="s">
        <v>8788</v>
      </c>
      <c r="B6987">
        <v>41</v>
      </c>
      <c r="C6987" t="s">
        <v>24</v>
      </c>
      <c r="D6987" t="s">
        <v>20</v>
      </c>
      <c r="E6987" s="6" t="s">
        <v>19057</v>
      </c>
      <c r="F6987" t="s">
        <v>30</v>
      </c>
      <c r="G6987">
        <v>4</v>
      </c>
      <c r="H6987">
        <v>0</v>
      </c>
      <c r="I6987">
        <v>49</v>
      </c>
      <c r="J6987">
        <v>1</v>
      </c>
      <c r="K6987">
        <v>144.29</v>
      </c>
      <c r="L6987" t="str">
        <f t="shared" si="654"/>
        <v/>
      </c>
      <c r="M6987">
        <v>2</v>
      </c>
      <c r="N6987" t="str">
        <f t="shared" si="655"/>
        <v/>
      </c>
      <c r="O6987">
        <v>13</v>
      </c>
      <c r="P6987" s="11">
        <v>0</v>
      </c>
      <c r="Q6987" s="11">
        <v>2.04081632653061E-2</v>
      </c>
      <c r="R6987" s="12">
        <v>72.144999999999996</v>
      </c>
      <c r="S6987" t="s">
        <v>22</v>
      </c>
      <c r="T6987">
        <v>0</v>
      </c>
      <c r="U6987">
        <f t="shared" si="656"/>
        <v>5</v>
      </c>
      <c r="V6987">
        <f t="shared" si="657"/>
        <v>1</v>
      </c>
      <c r="W6987">
        <f t="shared" si="658"/>
        <v>2</v>
      </c>
      <c r="X6987" t="str">
        <f t="shared" si="659"/>
        <v>512</v>
      </c>
      <c r="Y6987" t="str">
        <f>IF(Table1[[#This Row],[RFM_Score]]="555","Champion", IF(AND(J6987&gt;=4,V6987&gt;=4),"Loyal", IF(U6987&lt;=2,"At Risk", IF(W6987&gt;=4,"Potential Loyalist","Others"))))</f>
        <v>Others</v>
      </c>
    </row>
    <row r="6988" spans="1:25">
      <c r="A6988" t="s">
        <v>3791</v>
      </c>
      <c r="B6988">
        <v>26</v>
      </c>
      <c r="C6988" t="s">
        <v>19</v>
      </c>
      <c r="D6988" t="s">
        <v>25</v>
      </c>
      <c r="E6988" s="6" t="s">
        <v>19058</v>
      </c>
      <c r="F6988" t="s">
        <v>62</v>
      </c>
      <c r="G6988">
        <v>3</v>
      </c>
      <c r="H6988">
        <v>0</v>
      </c>
      <c r="I6988">
        <v>49</v>
      </c>
      <c r="J6988">
        <v>1</v>
      </c>
      <c r="K6988">
        <v>144.27000000000001</v>
      </c>
      <c r="L6988" t="str">
        <f t="shared" si="654"/>
        <v/>
      </c>
      <c r="M6988">
        <v>2</v>
      </c>
      <c r="N6988" t="str">
        <f t="shared" si="655"/>
        <v/>
      </c>
      <c r="O6988">
        <v>66</v>
      </c>
      <c r="P6988" s="11">
        <v>0</v>
      </c>
      <c r="Q6988" s="11">
        <v>2.04081632653061E-2</v>
      </c>
      <c r="R6988" s="12">
        <v>72.135000000000005</v>
      </c>
      <c r="S6988" t="s">
        <v>22</v>
      </c>
      <c r="T6988">
        <v>0</v>
      </c>
      <c r="U6988">
        <f t="shared" si="656"/>
        <v>3</v>
      </c>
      <c r="V6988">
        <f t="shared" si="657"/>
        <v>1</v>
      </c>
      <c r="W6988">
        <f t="shared" si="658"/>
        <v>2</v>
      </c>
      <c r="X6988" t="str">
        <f t="shared" si="659"/>
        <v>312</v>
      </c>
      <c r="Y6988" t="str">
        <f>IF(Table1[[#This Row],[RFM_Score]]="555","Champion", IF(AND(J6988&gt;=4,V6988&gt;=4),"Loyal", IF(U6988&lt;=2,"At Risk", IF(W6988&gt;=4,"Potential Loyalist","Others"))))</f>
        <v>Others</v>
      </c>
    </row>
    <row r="6989" spans="1:25">
      <c r="A6989" t="s">
        <v>11444</v>
      </c>
      <c r="B6989">
        <v>53</v>
      </c>
      <c r="C6989" t="s">
        <v>24</v>
      </c>
      <c r="D6989" t="s">
        <v>29</v>
      </c>
      <c r="E6989" s="6" t="s">
        <v>19059</v>
      </c>
      <c r="F6989" t="s">
        <v>30</v>
      </c>
      <c r="G6989">
        <v>7</v>
      </c>
      <c r="H6989">
        <v>0</v>
      </c>
      <c r="I6989">
        <v>50</v>
      </c>
      <c r="J6989">
        <v>7</v>
      </c>
      <c r="K6989">
        <v>144.27000000000001</v>
      </c>
      <c r="L6989" t="str">
        <f t="shared" si="654"/>
        <v/>
      </c>
      <c r="M6989">
        <v>2</v>
      </c>
      <c r="N6989" t="str">
        <f t="shared" si="655"/>
        <v/>
      </c>
      <c r="O6989">
        <v>54</v>
      </c>
      <c r="P6989" s="11">
        <v>0</v>
      </c>
      <c r="Q6989" s="11">
        <v>0.14000000000000001</v>
      </c>
      <c r="R6989" s="12">
        <v>72.135000000000005</v>
      </c>
      <c r="S6989" t="s">
        <v>22</v>
      </c>
      <c r="T6989">
        <v>0</v>
      </c>
      <c r="U6989">
        <f t="shared" si="656"/>
        <v>3</v>
      </c>
      <c r="V6989">
        <f t="shared" si="657"/>
        <v>1</v>
      </c>
      <c r="W6989">
        <f t="shared" si="658"/>
        <v>2</v>
      </c>
      <c r="X6989" t="str">
        <f t="shared" si="659"/>
        <v>312</v>
      </c>
      <c r="Y6989" t="str">
        <f>IF(Table1[[#This Row],[RFM_Score]]="555","Champion", IF(AND(J6989&gt;=4,V6989&gt;=4),"Loyal", IF(U6989&lt;=2,"At Risk", IF(W6989&gt;=4,"Potential Loyalist","Others"))))</f>
        <v>Others</v>
      </c>
    </row>
    <row r="6990" spans="1:25">
      <c r="A6990" t="s">
        <v>1970</v>
      </c>
      <c r="B6990">
        <v>33</v>
      </c>
      <c r="C6990" t="s">
        <v>19</v>
      </c>
      <c r="D6990" t="s">
        <v>41</v>
      </c>
      <c r="E6990" s="6" t="s">
        <v>19060</v>
      </c>
      <c r="F6990" t="s">
        <v>37</v>
      </c>
      <c r="G6990">
        <v>1</v>
      </c>
      <c r="H6990">
        <v>1</v>
      </c>
      <c r="I6990">
        <v>44</v>
      </c>
      <c r="J6990">
        <v>3</v>
      </c>
      <c r="K6990">
        <v>144.12</v>
      </c>
      <c r="L6990" t="str">
        <f t="shared" si="654"/>
        <v/>
      </c>
      <c r="M6990">
        <v>2</v>
      </c>
      <c r="N6990" t="str">
        <f t="shared" si="655"/>
        <v/>
      </c>
      <c r="O6990">
        <v>149</v>
      </c>
      <c r="P6990" s="11">
        <v>1</v>
      </c>
      <c r="Q6990" s="11">
        <v>6.8181818181818094E-2</v>
      </c>
      <c r="R6990" s="12">
        <v>72.06</v>
      </c>
      <c r="S6990" t="s">
        <v>22</v>
      </c>
      <c r="T6990">
        <v>0</v>
      </c>
      <c r="U6990">
        <f t="shared" si="656"/>
        <v>1</v>
      </c>
      <c r="V6990">
        <f t="shared" si="657"/>
        <v>1</v>
      </c>
      <c r="W6990">
        <f t="shared" si="658"/>
        <v>2</v>
      </c>
      <c r="X6990" t="str">
        <f t="shared" si="659"/>
        <v>112</v>
      </c>
      <c r="Y6990" t="str">
        <f>IF(Table1[[#This Row],[RFM_Score]]="555","Champion", IF(AND(J6990&gt;=4,V6990&gt;=4),"Loyal", IF(U6990&lt;=2,"At Risk", IF(W6990&gt;=4,"Potential Loyalist","Others"))))</f>
        <v>At Risk</v>
      </c>
    </row>
    <row r="6991" spans="1:25">
      <c r="A6991" t="s">
        <v>9523</v>
      </c>
      <c r="B6991">
        <v>33</v>
      </c>
      <c r="C6991" t="s">
        <v>19</v>
      </c>
      <c r="D6991" t="s">
        <v>41</v>
      </c>
      <c r="E6991" s="6" t="s">
        <v>19061</v>
      </c>
      <c r="F6991" t="s">
        <v>30</v>
      </c>
      <c r="G6991">
        <v>2</v>
      </c>
      <c r="H6991">
        <v>0</v>
      </c>
      <c r="I6991">
        <v>62</v>
      </c>
      <c r="J6991">
        <v>1</v>
      </c>
      <c r="K6991">
        <v>143.80000000000001</v>
      </c>
      <c r="L6991" t="str">
        <f t="shared" si="654"/>
        <v/>
      </c>
      <c r="M6991">
        <v>2</v>
      </c>
      <c r="N6991" t="str">
        <f t="shared" si="655"/>
        <v/>
      </c>
      <c r="O6991">
        <v>12</v>
      </c>
      <c r="P6991" s="11">
        <v>0</v>
      </c>
      <c r="Q6991" s="11">
        <v>1.6129032258064498E-2</v>
      </c>
      <c r="R6991" s="12">
        <v>71.900000000000006</v>
      </c>
      <c r="S6991" t="s">
        <v>22</v>
      </c>
      <c r="T6991">
        <v>0</v>
      </c>
      <c r="U6991">
        <f t="shared" si="656"/>
        <v>5</v>
      </c>
      <c r="V6991">
        <f t="shared" si="657"/>
        <v>1</v>
      </c>
      <c r="W6991">
        <f t="shared" si="658"/>
        <v>2</v>
      </c>
      <c r="X6991" t="str">
        <f t="shared" si="659"/>
        <v>512</v>
      </c>
      <c r="Y6991" t="str">
        <f>IF(Table1[[#This Row],[RFM_Score]]="555","Champion", IF(AND(J6991&gt;=4,V6991&gt;=4),"Loyal", IF(U6991&lt;=2,"At Risk", IF(W6991&gt;=4,"Potential Loyalist","Others"))))</f>
        <v>Others</v>
      </c>
    </row>
    <row r="6992" spans="1:25">
      <c r="A6992" t="s">
        <v>8155</v>
      </c>
      <c r="B6992">
        <v>32</v>
      </c>
      <c r="C6992" t="s">
        <v>19</v>
      </c>
      <c r="D6992" t="s">
        <v>35</v>
      </c>
      <c r="E6992" s="6" t="s">
        <v>19062</v>
      </c>
      <c r="F6992" t="s">
        <v>26</v>
      </c>
      <c r="G6992">
        <v>5</v>
      </c>
      <c r="H6992">
        <v>1</v>
      </c>
      <c r="I6992">
        <v>53</v>
      </c>
      <c r="J6992">
        <v>2</v>
      </c>
      <c r="K6992">
        <v>143.69999999999999</v>
      </c>
      <c r="L6992" t="str">
        <f t="shared" si="654"/>
        <v/>
      </c>
      <c r="M6992">
        <v>2</v>
      </c>
      <c r="N6992" t="str">
        <f t="shared" si="655"/>
        <v/>
      </c>
      <c r="O6992">
        <v>7</v>
      </c>
      <c r="P6992" s="11">
        <v>0.2</v>
      </c>
      <c r="Q6992" s="11">
        <v>3.7735849056603703E-2</v>
      </c>
      <c r="R6992" s="12">
        <v>71.849999999999994</v>
      </c>
      <c r="S6992" t="s">
        <v>22</v>
      </c>
      <c r="T6992">
        <v>0</v>
      </c>
      <c r="U6992">
        <f t="shared" si="656"/>
        <v>5</v>
      </c>
      <c r="V6992">
        <f t="shared" si="657"/>
        <v>1</v>
      </c>
      <c r="W6992">
        <f t="shared" si="658"/>
        <v>2</v>
      </c>
      <c r="X6992" t="str">
        <f t="shared" si="659"/>
        <v>512</v>
      </c>
      <c r="Y6992" t="str">
        <f>IF(Table1[[#This Row],[RFM_Score]]="555","Champion", IF(AND(J6992&gt;=4,V6992&gt;=4),"Loyal", IF(U6992&lt;=2,"At Risk", IF(W6992&gt;=4,"Potential Loyalist","Others"))))</f>
        <v>Others</v>
      </c>
    </row>
    <row r="6993" spans="1:25">
      <c r="A6993" t="s">
        <v>10299</v>
      </c>
      <c r="B6993">
        <v>42</v>
      </c>
      <c r="C6993" t="s">
        <v>24</v>
      </c>
      <c r="D6993" t="s">
        <v>29</v>
      </c>
      <c r="E6993" s="6" t="s">
        <v>19063</v>
      </c>
      <c r="F6993" t="s">
        <v>21</v>
      </c>
      <c r="G6993">
        <v>2</v>
      </c>
      <c r="H6993">
        <v>0</v>
      </c>
      <c r="I6993">
        <v>44</v>
      </c>
      <c r="J6993">
        <v>1</v>
      </c>
      <c r="K6993">
        <v>143.1</v>
      </c>
      <c r="L6993" t="str">
        <f t="shared" si="654"/>
        <v/>
      </c>
      <c r="M6993">
        <v>2</v>
      </c>
      <c r="N6993" t="str">
        <f t="shared" si="655"/>
        <v/>
      </c>
      <c r="O6993">
        <v>21</v>
      </c>
      <c r="P6993" s="11">
        <v>0</v>
      </c>
      <c r="Q6993" s="11">
        <v>2.27272727272727E-2</v>
      </c>
      <c r="R6993" s="12">
        <v>71.55</v>
      </c>
      <c r="S6993" t="s">
        <v>22</v>
      </c>
      <c r="T6993">
        <v>0</v>
      </c>
      <c r="U6993">
        <f t="shared" si="656"/>
        <v>4</v>
      </c>
      <c r="V6993">
        <f t="shared" si="657"/>
        <v>1</v>
      </c>
      <c r="W6993">
        <f t="shared" si="658"/>
        <v>2</v>
      </c>
      <c r="X6993" t="str">
        <f t="shared" si="659"/>
        <v>412</v>
      </c>
      <c r="Y6993" t="str">
        <f>IF(Table1[[#This Row],[RFM_Score]]="555","Champion", IF(AND(J6993&gt;=4,V6993&gt;=4),"Loyal", IF(U6993&lt;=2,"At Risk", IF(W6993&gt;=4,"Potential Loyalist","Others"))))</f>
        <v>Others</v>
      </c>
    </row>
    <row r="6994" spans="1:25">
      <c r="A6994" t="s">
        <v>1060</v>
      </c>
      <c r="B6994">
        <v>60</v>
      </c>
      <c r="C6994" t="s">
        <v>24</v>
      </c>
      <c r="D6994" t="s">
        <v>25</v>
      </c>
      <c r="E6994" s="6" t="s">
        <v>19064</v>
      </c>
      <c r="F6994" t="s">
        <v>37</v>
      </c>
      <c r="G6994">
        <v>3</v>
      </c>
      <c r="H6994">
        <v>1</v>
      </c>
      <c r="I6994">
        <v>42</v>
      </c>
      <c r="J6994">
        <v>3</v>
      </c>
      <c r="K6994">
        <v>142.94999999999999</v>
      </c>
      <c r="L6994" t="str">
        <f t="shared" si="654"/>
        <v/>
      </c>
      <c r="M6994">
        <v>2</v>
      </c>
      <c r="N6994" t="str">
        <f t="shared" si="655"/>
        <v/>
      </c>
      <c r="O6994">
        <v>9</v>
      </c>
      <c r="P6994" s="11">
        <v>0.33333333333333298</v>
      </c>
      <c r="Q6994" s="11">
        <v>7.1428571428571397E-2</v>
      </c>
      <c r="R6994" s="12">
        <v>71.474999999999994</v>
      </c>
      <c r="S6994" t="s">
        <v>22</v>
      </c>
      <c r="T6994">
        <v>0</v>
      </c>
      <c r="U6994">
        <f t="shared" si="656"/>
        <v>5</v>
      </c>
      <c r="V6994">
        <f t="shared" si="657"/>
        <v>1</v>
      </c>
      <c r="W6994">
        <f t="shared" si="658"/>
        <v>2</v>
      </c>
      <c r="X6994" t="str">
        <f t="shared" si="659"/>
        <v>512</v>
      </c>
      <c r="Y6994" t="str">
        <f>IF(Table1[[#This Row],[RFM_Score]]="555","Champion", IF(AND(J6994&gt;=4,V6994&gt;=4),"Loyal", IF(U6994&lt;=2,"At Risk", IF(W6994&gt;=4,"Potential Loyalist","Others"))))</f>
        <v>Others</v>
      </c>
    </row>
    <row r="6995" spans="1:25">
      <c r="A6995" t="s">
        <v>9780</v>
      </c>
      <c r="B6995">
        <v>37</v>
      </c>
      <c r="C6995" t="s">
        <v>24</v>
      </c>
      <c r="D6995" t="s">
        <v>20</v>
      </c>
      <c r="E6995" s="6" t="s">
        <v>19065</v>
      </c>
      <c r="F6995" t="s">
        <v>21</v>
      </c>
      <c r="G6995">
        <v>4</v>
      </c>
      <c r="H6995">
        <v>1</v>
      </c>
      <c r="I6995">
        <v>43</v>
      </c>
      <c r="J6995">
        <v>2</v>
      </c>
      <c r="K6995">
        <v>142.84</v>
      </c>
      <c r="L6995" t="str">
        <f t="shared" si="654"/>
        <v/>
      </c>
      <c r="M6995">
        <v>2</v>
      </c>
      <c r="N6995" t="str">
        <f t="shared" si="655"/>
        <v/>
      </c>
      <c r="O6995">
        <v>41</v>
      </c>
      <c r="P6995" s="11">
        <v>0.25</v>
      </c>
      <c r="Q6995" s="11">
        <v>4.6511627906976702E-2</v>
      </c>
      <c r="R6995" s="12">
        <v>71.42</v>
      </c>
      <c r="S6995" t="s">
        <v>22</v>
      </c>
      <c r="T6995">
        <v>0</v>
      </c>
      <c r="U6995">
        <f t="shared" si="656"/>
        <v>3</v>
      </c>
      <c r="V6995">
        <f t="shared" si="657"/>
        <v>1</v>
      </c>
      <c r="W6995">
        <f t="shared" si="658"/>
        <v>2</v>
      </c>
      <c r="X6995" t="str">
        <f t="shared" si="659"/>
        <v>312</v>
      </c>
      <c r="Y6995" t="str">
        <f>IF(Table1[[#This Row],[RFM_Score]]="555","Champion", IF(AND(J6995&gt;=4,V6995&gt;=4),"Loyal", IF(U6995&lt;=2,"At Risk", IF(W6995&gt;=4,"Potential Loyalist","Others"))))</f>
        <v>Others</v>
      </c>
    </row>
    <row r="6996" spans="1:25">
      <c r="A6996" t="s">
        <v>6847</v>
      </c>
      <c r="B6996">
        <v>40</v>
      </c>
      <c r="C6996" t="s">
        <v>19</v>
      </c>
      <c r="D6996" t="s">
        <v>41</v>
      </c>
      <c r="E6996" s="6" t="s">
        <v>19066</v>
      </c>
      <c r="F6996" t="s">
        <v>62</v>
      </c>
      <c r="G6996">
        <v>2</v>
      </c>
      <c r="H6996">
        <v>1</v>
      </c>
      <c r="I6996">
        <v>55</v>
      </c>
      <c r="J6996">
        <v>1</v>
      </c>
      <c r="K6996">
        <v>142.79</v>
      </c>
      <c r="L6996" t="str">
        <f t="shared" si="654"/>
        <v/>
      </c>
      <c r="M6996">
        <v>2</v>
      </c>
      <c r="N6996" t="str">
        <f t="shared" si="655"/>
        <v/>
      </c>
      <c r="O6996">
        <v>26</v>
      </c>
      <c r="P6996" s="11">
        <v>0.5</v>
      </c>
      <c r="Q6996" s="11">
        <v>1.8181818181818101E-2</v>
      </c>
      <c r="R6996" s="12">
        <v>71.394999999999996</v>
      </c>
      <c r="S6996" t="s">
        <v>22</v>
      </c>
      <c r="T6996">
        <v>1</v>
      </c>
      <c r="U6996">
        <f t="shared" si="656"/>
        <v>4</v>
      </c>
      <c r="V6996">
        <f t="shared" si="657"/>
        <v>1</v>
      </c>
      <c r="W6996">
        <f t="shared" si="658"/>
        <v>2</v>
      </c>
      <c r="X6996" t="str">
        <f t="shared" si="659"/>
        <v>412</v>
      </c>
      <c r="Y6996" t="str">
        <f>IF(Table1[[#This Row],[RFM_Score]]="555","Champion", IF(AND(J6996&gt;=4,V6996&gt;=4),"Loyal", IF(U6996&lt;=2,"At Risk", IF(W6996&gt;=4,"Potential Loyalist","Others"))))</f>
        <v>Others</v>
      </c>
    </row>
    <row r="6997" spans="1:25">
      <c r="A6997" t="s">
        <v>288</v>
      </c>
      <c r="B6997">
        <v>46</v>
      </c>
      <c r="C6997" t="s">
        <v>19</v>
      </c>
      <c r="D6997" t="s">
        <v>46</v>
      </c>
      <c r="E6997" s="6" t="s">
        <v>19067</v>
      </c>
      <c r="F6997" t="s">
        <v>62</v>
      </c>
      <c r="G6997">
        <v>2</v>
      </c>
      <c r="H6997">
        <v>0</v>
      </c>
      <c r="I6997">
        <v>46</v>
      </c>
      <c r="J6997">
        <v>3</v>
      </c>
      <c r="K6997">
        <v>142.75</v>
      </c>
      <c r="L6997" t="str">
        <f t="shared" si="654"/>
        <v/>
      </c>
      <c r="M6997">
        <v>2</v>
      </c>
      <c r="N6997" t="str">
        <f t="shared" si="655"/>
        <v/>
      </c>
      <c r="O6997">
        <v>24</v>
      </c>
      <c r="P6997" s="11">
        <v>0</v>
      </c>
      <c r="Q6997" s="11">
        <v>6.5217391304347797E-2</v>
      </c>
      <c r="R6997" s="12">
        <v>71.375</v>
      </c>
      <c r="S6997" t="s">
        <v>22</v>
      </c>
      <c r="T6997">
        <v>0</v>
      </c>
      <c r="U6997">
        <f t="shared" si="656"/>
        <v>4</v>
      </c>
      <c r="V6997">
        <f t="shared" si="657"/>
        <v>1</v>
      </c>
      <c r="W6997">
        <f t="shared" si="658"/>
        <v>2</v>
      </c>
      <c r="X6997" t="str">
        <f t="shared" si="659"/>
        <v>412</v>
      </c>
      <c r="Y6997" t="str">
        <f>IF(Table1[[#This Row],[RFM_Score]]="555","Champion", IF(AND(J6997&gt;=4,V6997&gt;=4),"Loyal", IF(U6997&lt;=2,"At Risk", IF(W6997&gt;=4,"Potential Loyalist","Others"))))</f>
        <v>Others</v>
      </c>
    </row>
    <row r="6998" spans="1:25">
      <c r="A6998" t="s">
        <v>7932</v>
      </c>
      <c r="B6998">
        <v>28</v>
      </c>
      <c r="C6998" t="s">
        <v>19</v>
      </c>
      <c r="D6998" t="s">
        <v>49</v>
      </c>
      <c r="E6998" s="6" t="s">
        <v>19068</v>
      </c>
      <c r="F6998" t="s">
        <v>30</v>
      </c>
      <c r="G6998">
        <v>3</v>
      </c>
      <c r="H6998">
        <v>2</v>
      </c>
      <c r="I6998">
        <v>55</v>
      </c>
      <c r="J6998">
        <v>3</v>
      </c>
      <c r="K6998">
        <v>142.38</v>
      </c>
      <c r="L6998" t="str">
        <f t="shared" si="654"/>
        <v/>
      </c>
      <c r="M6998">
        <v>2</v>
      </c>
      <c r="N6998" t="str">
        <f t="shared" si="655"/>
        <v/>
      </c>
      <c r="O6998">
        <v>7</v>
      </c>
      <c r="P6998" s="11">
        <v>0.66666666666666596</v>
      </c>
      <c r="Q6998" s="11">
        <v>5.4545454545454501E-2</v>
      </c>
      <c r="R6998" s="12">
        <v>71.19</v>
      </c>
      <c r="S6998" t="s">
        <v>22</v>
      </c>
      <c r="T6998">
        <v>0</v>
      </c>
      <c r="U6998">
        <f t="shared" si="656"/>
        <v>5</v>
      </c>
      <c r="V6998">
        <f t="shared" si="657"/>
        <v>1</v>
      </c>
      <c r="W6998">
        <f t="shared" si="658"/>
        <v>2</v>
      </c>
      <c r="X6998" t="str">
        <f t="shared" si="659"/>
        <v>512</v>
      </c>
      <c r="Y6998" t="str">
        <f>IF(Table1[[#This Row],[RFM_Score]]="555","Champion", IF(AND(J6998&gt;=4,V6998&gt;=4),"Loyal", IF(U6998&lt;=2,"At Risk", IF(W6998&gt;=4,"Potential Loyalist","Others"))))</f>
        <v>Others</v>
      </c>
    </row>
    <row r="6999" spans="1:25">
      <c r="A6999" t="s">
        <v>82</v>
      </c>
      <c r="B6999">
        <v>26</v>
      </c>
      <c r="C6999" t="s">
        <v>24</v>
      </c>
      <c r="D6999" t="s">
        <v>25</v>
      </c>
      <c r="E6999" s="6" t="s">
        <v>19069</v>
      </c>
      <c r="F6999" t="s">
        <v>26</v>
      </c>
      <c r="G6999">
        <v>5</v>
      </c>
      <c r="H6999">
        <v>1</v>
      </c>
      <c r="I6999">
        <v>73</v>
      </c>
      <c r="J6999">
        <v>5</v>
      </c>
      <c r="K6999">
        <v>142.34</v>
      </c>
      <c r="L6999" t="str">
        <f t="shared" si="654"/>
        <v/>
      </c>
      <c r="M6999">
        <v>2</v>
      </c>
      <c r="N6999" t="str">
        <f t="shared" si="655"/>
        <v/>
      </c>
      <c r="O6999">
        <v>28</v>
      </c>
      <c r="P6999" s="11">
        <v>0.2</v>
      </c>
      <c r="Q6999" s="11">
        <v>6.8493150684931503E-2</v>
      </c>
      <c r="R6999" s="12">
        <v>71.17</v>
      </c>
      <c r="S6999" t="s">
        <v>22</v>
      </c>
      <c r="T6999">
        <v>0</v>
      </c>
      <c r="U6999">
        <f t="shared" si="656"/>
        <v>4</v>
      </c>
      <c r="V6999">
        <f t="shared" si="657"/>
        <v>1</v>
      </c>
      <c r="W6999">
        <f t="shared" si="658"/>
        <v>2</v>
      </c>
      <c r="X6999" t="str">
        <f t="shared" si="659"/>
        <v>412</v>
      </c>
      <c r="Y6999" t="str">
        <f>IF(Table1[[#This Row],[RFM_Score]]="555","Champion", IF(AND(J6999&gt;=4,V6999&gt;=4),"Loyal", IF(U6999&lt;=2,"At Risk", IF(W6999&gt;=4,"Potential Loyalist","Others"))))</f>
        <v>Others</v>
      </c>
    </row>
    <row r="7000" spans="1:25">
      <c r="A7000" t="s">
        <v>6862</v>
      </c>
      <c r="B7000">
        <v>27</v>
      </c>
      <c r="C7000" t="s">
        <v>19</v>
      </c>
      <c r="D7000" t="s">
        <v>49</v>
      </c>
      <c r="E7000" s="6" t="s">
        <v>19070</v>
      </c>
      <c r="F7000" t="s">
        <v>30</v>
      </c>
      <c r="G7000">
        <v>2</v>
      </c>
      <c r="H7000">
        <v>2</v>
      </c>
      <c r="I7000">
        <v>56</v>
      </c>
      <c r="J7000">
        <v>2</v>
      </c>
      <c r="K7000">
        <v>142.32</v>
      </c>
      <c r="L7000" t="str">
        <f t="shared" si="654"/>
        <v/>
      </c>
      <c r="M7000">
        <v>2</v>
      </c>
      <c r="N7000" t="str">
        <f t="shared" si="655"/>
        <v/>
      </c>
      <c r="O7000">
        <v>25</v>
      </c>
      <c r="P7000" s="11">
        <v>1</v>
      </c>
      <c r="Q7000" s="11">
        <v>3.5714285714285698E-2</v>
      </c>
      <c r="R7000" s="12">
        <v>71.16</v>
      </c>
      <c r="S7000" t="s">
        <v>22</v>
      </c>
      <c r="T7000">
        <v>0</v>
      </c>
      <c r="U7000">
        <f t="shared" si="656"/>
        <v>4</v>
      </c>
      <c r="V7000">
        <f t="shared" si="657"/>
        <v>1</v>
      </c>
      <c r="W7000">
        <f t="shared" si="658"/>
        <v>2</v>
      </c>
      <c r="X7000" t="str">
        <f t="shared" si="659"/>
        <v>412</v>
      </c>
      <c r="Y7000" t="str">
        <f>IF(Table1[[#This Row],[RFM_Score]]="555","Champion", IF(AND(J7000&gt;=4,V7000&gt;=4),"Loyal", IF(U7000&lt;=2,"At Risk", IF(W7000&gt;=4,"Potential Loyalist","Others"))))</f>
        <v>Others</v>
      </c>
    </row>
    <row r="7001" spans="1:25">
      <c r="A7001" t="s">
        <v>4232</v>
      </c>
      <c r="B7001">
        <v>29</v>
      </c>
      <c r="C7001" t="s">
        <v>19</v>
      </c>
      <c r="D7001" t="s">
        <v>29</v>
      </c>
      <c r="E7001" s="6" t="s">
        <v>19071</v>
      </c>
      <c r="F7001" t="s">
        <v>62</v>
      </c>
      <c r="G7001">
        <v>3</v>
      </c>
      <c r="H7001">
        <v>2</v>
      </c>
      <c r="I7001">
        <v>52</v>
      </c>
      <c r="J7001">
        <v>3</v>
      </c>
      <c r="K7001">
        <v>142.08000000000001</v>
      </c>
      <c r="L7001" t="str">
        <f t="shared" si="654"/>
        <v/>
      </c>
      <c r="M7001">
        <v>2</v>
      </c>
      <c r="N7001" t="str">
        <f t="shared" si="655"/>
        <v/>
      </c>
      <c r="O7001">
        <v>3</v>
      </c>
      <c r="P7001" s="11">
        <v>0.66666666666666596</v>
      </c>
      <c r="Q7001" s="11">
        <v>5.7692307692307598E-2</v>
      </c>
      <c r="R7001" s="12">
        <v>71.040000000000006</v>
      </c>
      <c r="S7001" t="s">
        <v>22</v>
      </c>
      <c r="T7001">
        <v>0</v>
      </c>
      <c r="U7001">
        <f t="shared" si="656"/>
        <v>5</v>
      </c>
      <c r="V7001">
        <f t="shared" si="657"/>
        <v>1</v>
      </c>
      <c r="W7001">
        <f t="shared" si="658"/>
        <v>2</v>
      </c>
      <c r="X7001" t="str">
        <f t="shared" si="659"/>
        <v>512</v>
      </c>
      <c r="Y7001" t="str">
        <f>IF(Table1[[#This Row],[RFM_Score]]="555","Champion", IF(AND(J7001&gt;=4,V7001&gt;=4),"Loyal", IF(U7001&lt;=2,"At Risk", IF(W7001&gt;=4,"Potential Loyalist","Others"))))</f>
        <v>Others</v>
      </c>
    </row>
    <row r="7002" spans="1:25">
      <c r="A7002" t="s">
        <v>4426</v>
      </c>
      <c r="B7002">
        <v>42</v>
      </c>
      <c r="C7002" t="s">
        <v>19</v>
      </c>
      <c r="D7002" t="s">
        <v>25</v>
      </c>
      <c r="E7002" s="6" t="s">
        <v>19072</v>
      </c>
      <c r="F7002" t="s">
        <v>37</v>
      </c>
      <c r="G7002">
        <v>2</v>
      </c>
      <c r="H7002">
        <v>1</v>
      </c>
      <c r="I7002">
        <v>48</v>
      </c>
      <c r="J7002">
        <v>0</v>
      </c>
      <c r="K7002">
        <v>141.71</v>
      </c>
      <c r="L7002" t="str">
        <f t="shared" si="654"/>
        <v/>
      </c>
      <c r="M7002">
        <v>2</v>
      </c>
      <c r="N7002" t="str">
        <f t="shared" si="655"/>
        <v/>
      </c>
      <c r="O7002">
        <v>26</v>
      </c>
      <c r="P7002" s="11">
        <v>0.5</v>
      </c>
      <c r="Q7002" s="11">
        <v>0</v>
      </c>
      <c r="R7002" s="12">
        <v>70.855000000000004</v>
      </c>
      <c r="S7002" t="s">
        <v>22</v>
      </c>
      <c r="T7002">
        <v>0</v>
      </c>
      <c r="U7002">
        <f t="shared" si="656"/>
        <v>4</v>
      </c>
      <c r="V7002">
        <f t="shared" si="657"/>
        <v>1</v>
      </c>
      <c r="W7002">
        <f t="shared" si="658"/>
        <v>2</v>
      </c>
      <c r="X7002" t="str">
        <f t="shared" si="659"/>
        <v>412</v>
      </c>
      <c r="Y7002" t="str">
        <f>IF(Table1[[#This Row],[RFM_Score]]="555","Champion", IF(AND(J7002&gt;=4,V7002&gt;=4),"Loyal", IF(U7002&lt;=2,"At Risk", IF(W7002&gt;=4,"Potential Loyalist","Others"))))</f>
        <v>Others</v>
      </c>
    </row>
    <row r="7003" spans="1:25">
      <c r="A7003" t="s">
        <v>8283</v>
      </c>
      <c r="B7003">
        <v>35</v>
      </c>
      <c r="C7003" t="s">
        <v>24</v>
      </c>
      <c r="D7003" t="s">
        <v>41</v>
      </c>
      <c r="E7003" s="6" t="s">
        <v>19073</v>
      </c>
      <c r="F7003" t="s">
        <v>21</v>
      </c>
      <c r="G7003">
        <v>4</v>
      </c>
      <c r="H7003">
        <v>2</v>
      </c>
      <c r="I7003">
        <v>64</v>
      </c>
      <c r="J7003">
        <v>4</v>
      </c>
      <c r="K7003">
        <v>141.68</v>
      </c>
      <c r="L7003" t="str">
        <f t="shared" si="654"/>
        <v/>
      </c>
      <c r="M7003">
        <v>2</v>
      </c>
      <c r="N7003" t="str">
        <f t="shared" si="655"/>
        <v/>
      </c>
      <c r="O7003">
        <v>5</v>
      </c>
      <c r="P7003" s="11">
        <v>0.5</v>
      </c>
      <c r="Q7003" s="11">
        <v>6.25E-2</v>
      </c>
      <c r="R7003" s="12">
        <v>70.84</v>
      </c>
      <c r="S7003" t="s">
        <v>22</v>
      </c>
      <c r="T7003">
        <v>0</v>
      </c>
      <c r="U7003">
        <f t="shared" si="656"/>
        <v>5</v>
      </c>
      <c r="V7003">
        <f t="shared" si="657"/>
        <v>1</v>
      </c>
      <c r="W7003">
        <f t="shared" si="658"/>
        <v>2</v>
      </c>
      <c r="X7003" t="str">
        <f t="shared" si="659"/>
        <v>512</v>
      </c>
      <c r="Y7003" t="str">
        <f>IF(Table1[[#This Row],[RFM_Score]]="555","Champion", IF(AND(J7003&gt;=4,V7003&gt;=4),"Loyal", IF(U7003&lt;=2,"At Risk", IF(W7003&gt;=4,"Potential Loyalist","Others"))))</f>
        <v>Others</v>
      </c>
    </row>
    <row r="7004" spans="1:25">
      <c r="A7004" t="s">
        <v>2408</v>
      </c>
      <c r="B7004">
        <v>28</v>
      </c>
      <c r="C7004" t="s">
        <v>19</v>
      </c>
      <c r="D7004" t="s">
        <v>41</v>
      </c>
      <c r="E7004" s="6" t="s">
        <v>19074</v>
      </c>
      <c r="F7004" t="s">
        <v>21</v>
      </c>
      <c r="G7004">
        <v>3</v>
      </c>
      <c r="H7004">
        <v>1</v>
      </c>
      <c r="I7004">
        <v>46</v>
      </c>
      <c r="J7004">
        <v>1</v>
      </c>
      <c r="K7004">
        <v>141.66999999999999</v>
      </c>
      <c r="L7004" t="str">
        <f t="shared" si="654"/>
        <v/>
      </c>
      <c r="M7004">
        <v>2</v>
      </c>
      <c r="N7004" t="str">
        <f t="shared" si="655"/>
        <v/>
      </c>
      <c r="O7004">
        <v>7</v>
      </c>
      <c r="P7004" s="11">
        <v>0.33333333333333298</v>
      </c>
      <c r="Q7004" s="11">
        <v>2.1739130434782601E-2</v>
      </c>
      <c r="R7004" s="12">
        <v>70.834999999999994</v>
      </c>
      <c r="S7004" t="s">
        <v>22</v>
      </c>
      <c r="T7004">
        <v>0</v>
      </c>
      <c r="U7004">
        <f t="shared" si="656"/>
        <v>5</v>
      </c>
      <c r="V7004">
        <f t="shared" si="657"/>
        <v>1</v>
      </c>
      <c r="W7004">
        <f t="shared" si="658"/>
        <v>2</v>
      </c>
      <c r="X7004" t="str">
        <f t="shared" si="659"/>
        <v>512</v>
      </c>
      <c r="Y7004" t="str">
        <f>IF(Table1[[#This Row],[RFM_Score]]="555","Champion", IF(AND(J7004&gt;=4,V7004&gt;=4),"Loyal", IF(U7004&lt;=2,"At Risk", IF(W7004&gt;=4,"Potential Loyalist","Others"))))</f>
        <v>Others</v>
      </c>
    </row>
    <row r="7005" spans="1:25">
      <c r="A7005" t="s">
        <v>7966</v>
      </c>
      <c r="B7005">
        <v>18</v>
      </c>
      <c r="C7005" t="s">
        <v>24</v>
      </c>
      <c r="D7005" t="s">
        <v>35</v>
      </c>
      <c r="E7005" s="6" t="s">
        <v>19075</v>
      </c>
      <c r="F7005" t="s">
        <v>30</v>
      </c>
      <c r="G7005">
        <v>6</v>
      </c>
      <c r="H7005">
        <v>1</v>
      </c>
      <c r="I7005">
        <v>46</v>
      </c>
      <c r="J7005">
        <v>1</v>
      </c>
      <c r="K7005">
        <v>141.47</v>
      </c>
      <c r="L7005" t="str">
        <f t="shared" si="654"/>
        <v/>
      </c>
      <c r="M7005">
        <v>2</v>
      </c>
      <c r="N7005" t="str">
        <f t="shared" si="655"/>
        <v/>
      </c>
      <c r="O7005">
        <v>101</v>
      </c>
      <c r="P7005" s="11">
        <v>0.16666666666666599</v>
      </c>
      <c r="Q7005" s="11">
        <v>2.1739130434782601E-2</v>
      </c>
      <c r="R7005" s="12">
        <v>70.734999999999999</v>
      </c>
      <c r="S7005" t="s">
        <v>22</v>
      </c>
      <c r="T7005">
        <v>0</v>
      </c>
      <c r="U7005">
        <f t="shared" si="656"/>
        <v>1</v>
      </c>
      <c r="V7005">
        <f t="shared" si="657"/>
        <v>1</v>
      </c>
      <c r="W7005">
        <f t="shared" si="658"/>
        <v>2</v>
      </c>
      <c r="X7005" t="str">
        <f t="shared" si="659"/>
        <v>112</v>
      </c>
      <c r="Y7005" t="str">
        <f>IF(Table1[[#This Row],[RFM_Score]]="555","Champion", IF(AND(J7005&gt;=4,V7005&gt;=4),"Loyal", IF(U7005&lt;=2,"At Risk", IF(W7005&gt;=4,"Potential Loyalist","Others"))))</f>
        <v>At Risk</v>
      </c>
    </row>
    <row r="7006" spans="1:25">
      <c r="A7006" t="s">
        <v>9581</v>
      </c>
      <c r="B7006">
        <v>51</v>
      </c>
      <c r="C7006" t="s">
        <v>24</v>
      </c>
      <c r="D7006" t="s">
        <v>25</v>
      </c>
      <c r="E7006" s="6" t="s">
        <v>19076</v>
      </c>
      <c r="F7006" t="s">
        <v>26</v>
      </c>
      <c r="G7006">
        <v>0</v>
      </c>
      <c r="H7006">
        <v>0</v>
      </c>
      <c r="I7006">
        <v>59</v>
      </c>
      <c r="J7006">
        <v>4</v>
      </c>
      <c r="K7006">
        <v>141.32</v>
      </c>
      <c r="L7006" t="str">
        <f t="shared" si="654"/>
        <v/>
      </c>
      <c r="M7006">
        <v>2</v>
      </c>
      <c r="N7006" t="str">
        <f t="shared" si="655"/>
        <v/>
      </c>
      <c r="O7006">
        <v>13</v>
      </c>
      <c r="P7006" s="11">
        <v>0</v>
      </c>
      <c r="Q7006" s="11">
        <v>6.7796610169491497E-2</v>
      </c>
      <c r="R7006" s="12">
        <v>70.66</v>
      </c>
      <c r="S7006" t="s">
        <v>22</v>
      </c>
      <c r="T7006">
        <v>0</v>
      </c>
      <c r="U7006">
        <f t="shared" si="656"/>
        <v>5</v>
      </c>
      <c r="V7006">
        <f t="shared" si="657"/>
        <v>1</v>
      </c>
      <c r="W7006">
        <f t="shared" si="658"/>
        <v>2</v>
      </c>
      <c r="X7006" t="str">
        <f t="shared" si="659"/>
        <v>512</v>
      </c>
      <c r="Y7006" t="str">
        <f>IF(Table1[[#This Row],[RFM_Score]]="555","Champion", IF(AND(J7006&gt;=4,V7006&gt;=4),"Loyal", IF(U7006&lt;=2,"At Risk", IF(W7006&gt;=4,"Potential Loyalist","Others"))))</f>
        <v>Others</v>
      </c>
    </row>
    <row r="7007" spans="1:25">
      <c r="A7007" t="s">
        <v>1324</v>
      </c>
      <c r="B7007">
        <v>41</v>
      </c>
      <c r="C7007" t="s">
        <v>24</v>
      </c>
      <c r="D7007" t="s">
        <v>25</v>
      </c>
      <c r="E7007" s="6" t="s">
        <v>19077</v>
      </c>
      <c r="F7007" t="s">
        <v>26</v>
      </c>
      <c r="G7007">
        <v>4</v>
      </c>
      <c r="H7007">
        <v>0</v>
      </c>
      <c r="I7007">
        <v>58</v>
      </c>
      <c r="J7007">
        <v>5</v>
      </c>
      <c r="K7007">
        <v>140.21</v>
      </c>
      <c r="L7007" t="str">
        <f t="shared" si="654"/>
        <v/>
      </c>
      <c r="M7007">
        <v>2</v>
      </c>
      <c r="N7007" t="str">
        <f t="shared" si="655"/>
        <v/>
      </c>
      <c r="O7007">
        <v>129</v>
      </c>
      <c r="P7007" s="11">
        <v>0</v>
      </c>
      <c r="Q7007" s="11">
        <v>8.6206896551724102E-2</v>
      </c>
      <c r="R7007" s="12">
        <v>70.105000000000004</v>
      </c>
      <c r="S7007" t="s">
        <v>22</v>
      </c>
      <c r="T7007">
        <v>1</v>
      </c>
      <c r="U7007">
        <f t="shared" si="656"/>
        <v>1</v>
      </c>
      <c r="V7007">
        <f t="shared" si="657"/>
        <v>1</v>
      </c>
      <c r="W7007">
        <f t="shared" si="658"/>
        <v>2</v>
      </c>
      <c r="X7007" t="str">
        <f t="shared" si="659"/>
        <v>112</v>
      </c>
      <c r="Y7007" t="str">
        <f>IF(Table1[[#This Row],[RFM_Score]]="555","Champion", IF(AND(J7007&gt;=4,V7007&gt;=4),"Loyal", IF(U7007&lt;=2,"At Risk", IF(W7007&gt;=4,"Potential Loyalist","Others"))))</f>
        <v>At Risk</v>
      </c>
    </row>
    <row r="7008" spans="1:25">
      <c r="A7008" t="s">
        <v>9964</v>
      </c>
      <c r="B7008">
        <v>32</v>
      </c>
      <c r="C7008" t="s">
        <v>19</v>
      </c>
      <c r="D7008" t="s">
        <v>25</v>
      </c>
      <c r="E7008" s="6" t="s">
        <v>19078</v>
      </c>
      <c r="F7008" t="s">
        <v>26</v>
      </c>
      <c r="G7008">
        <v>1</v>
      </c>
      <c r="H7008">
        <v>0</v>
      </c>
      <c r="I7008">
        <v>47</v>
      </c>
      <c r="J7008">
        <v>2</v>
      </c>
      <c r="K7008">
        <v>140.09</v>
      </c>
      <c r="L7008" t="str">
        <f t="shared" si="654"/>
        <v/>
      </c>
      <c r="M7008">
        <v>2</v>
      </c>
      <c r="N7008" t="str">
        <f t="shared" si="655"/>
        <v/>
      </c>
      <c r="O7008">
        <v>51</v>
      </c>
      <c r="P7008" s="11">
        <v>0</v>
      </c>
      <c r="Q7008" s="11">
        <v>4.2553191489361701E-2</v>
      </c>
      <c r="R7008" s="12">
        <v>70.045000000000002</v>
      </c>
      <c r="S7008" t="s">
        <v>22</v>
      </c>
      <c r="T7008">
        <v>0</v>
      </c>
      <c r="U7008">
        <f t="shared" si="656"/>
        <v>3</v>
      </c>
      <c r="V7008">
        <f t="shared" si="657"/>
        <v>1</v>
      </c>
      <c r="W7008">
        <f t="shared" si="658"/>
        <v>2</v>
      </c>
      <c r="X7008" t="str">
        <f t="shared" si="659"/>
        <v>312</v>
      </c>
      <c r="Y7008" t="str">
        <f>IF(Table1[[#This Row],[RFM_Score]]="555","Champion", IF(AND(J7008&gt;=4,V7008&gt;=4),"Loyal", IF(U7008&lt;=2,"At Risk", IF(W7008&gt;=4,"Potential Loyalist","Others"))))</f>
        <v>Others</v>
      </c>
    </row>
    <row r="7009" spans="1:25">
      <c r="A7009" t="s">
        <v>8072</v>
      </c>
      <c r="B7009">
        <v>58</v>
      </c>
      <c r="C7009" t="s">
        <v>19</v>
      </c>
      <c r="D7009" t="s">
        <v>25</v>
      </c>
      <c r="E7009" s="6" t="s">
        <v>19079</v>
      </c>
      <c r="F7009" t="s">
        <v>30</v>
      </c>
      <c r="G7009">
        <v>2</v>
      </c>
      <c r="H7009">
        <v>1</v>
      </c>
      <c r="I7009">
        <v>51</v>
      </c>
      <c r="J7009">
        <v>3</v>
      </c>
      <c r="K7009">
        <v>139.97</v>
      </c>
      <c r="L7009" t="str">
        <f t="shared" si="654"/>
        <v/>
      </c>
      <c r="M7009">
        <v>2</v>
      </c>
      <c r="N7009" t="str">
        <f t="shared" si="655"/>
        <v/>
      </c>
      <c r="O7009">
        <v>9</v>
      </c>
      <c r="P7009" s="11">
        <v>0.5</v>
      </c>
      <c r="Q7009" s="11">
        <v>5.8823529411764698E-2</v>
      </c>
      <c r="R7009" s="12">
        <v>69.984999999999999</v>
      </c>
      <c r="S7009" t="s">
        <v>22</v>
      </c>
      <c r="T7009">
        <v>0</v>
      </c>
      <c r="U7009">
        <f t="shared" si="656"/>
        <v>5</v>
      </c>
      <c r="V7009">
        <f t="shared" si="657"/>
        <v>1</v>
      </c>
      <c r="W7009">
        <f t="shared" si="658"/>
        <v>2</v>
      </c>
      <c r="X7009" t="str">
        <f t="shared" si="659"/>
        <v>512</v>
      </c>
      <c r="Y7009" t="str">
        <f>IF(Table1[[#This Row],[RFM_Score]]="555","Champion", IF(AND(J7009&gt;=4,V7009&gt;=4),"Loyal", IF(U7009&lt;=2,"At Risk", IF(W7009&gt;=4,"Potential Loyalist","Others"))))</f>
        <v>Others</v>
      </c>
    </row>
    <row r="7010" spans="1:25">
      <c r="A7010" t="s">
        <v>1968</v>
      </c>
      <c r="B7010">
        <v>40</v>
      </c>
      <c r="C7010" t="s">
        <v>24</v>
      </c>
      <c r="D7010" t="s">
        <v>46</v>
      </c>
      <c r="E7010" s="6" t="s">
        <v>19080</v>
      </c>
      <c r="F7010" t="s">
        <v>21</v>
      </c>
      <c r="G7010">
        <v>2</v>
      </c>
      <c r="H7010">
        <v>0</v>
      </c>
      <c r="I7010">
        <v>44</v>
      </c>
      <c r="J7010">
        <v>1</v>
      </c>
      <c r="K7010">
        <v>139.94999999999999</v>
      </c>
      <c r="L7010" t="str">
        <f t="shared" si="654"/>
        <v/>
      </c>
      <c r="M7010">
        <v>2</v>
      </c>
      <c r="N7010" t="str">
        <f t="shared" si="655"/>
        <v/>
      </c>
      <c r="O7010">
        <v>56</v>
      </c>
      <c r="P7010" s="11">
        <v>0</v>
      </c>
      <c r="Q7010" s="11">
        <v>2.27272727272727E-2</v>
      </c>
      <c r="R7010" s="12">
        <v>69.974999999999994</v>
      </c>
      <c r="S7010" t="s">
        <v>22</v>
      </c>
      <c r="T7010">
        <v>0</v>
      </c>
      <c r="U7010">
        <f t="shared" si="656"/>
        <v>3</v>
      </c>
      <c r="V7010">
        <f t="shared" si="657"/>
        <v>1</v>
      </c>
      <c r="W7010">
        <f t="shared" si="658"/>
        <v>2</v>
      </c>
      <c r="X7010" t="str">
        <f t="shared" si="659"/>
        <v>312</v>
      </c>
      <c r="Y7010" t="str">
        <f>IF(Table1[[#This Row],[RFM_Score]]="555","Champion", IF(AND(J7010&gt;=4,V7010&gt;=4),"Loyal", IF(U7010&lt;=2,"At Risk", IF(W7010&gt;=4,"Potential Loyalist","Others"))))</f>
        <v>Others</v>
      </c>
    </row>
    <row r="7011" spans="1:25">
      <c r="A7011" t="s">
        <v>8910</v>
      </c>
      <c r="B7011">
        <v>31</v>
      </c>
      <c r="C7011" t="s">
        <v>24</v>
      </c>
      <c r="D7011" t="s">
        <v>49</v>
      </c>
      <c r="E7011" s="6" t="s">
        <v>19081</v>
      </c>
      <c r="F7011" t="s">
        <v>26</v>
      </c>
      <c r="G7011">
        <v>3</v>
      </c>
      <c r="H7011">
        <v>1</v>
      </c>
      <c r="I7011">
        <v>59</v>
      </c>
      <c r="J7011">
        <v>5</v>
      </c>
      <c r="K7011">
        <v>139.91</v>
      </c>
      <c r="L7011" t="str">
        <f t="shared" si="654"/>
        <v/>
      </c>
      <c r="M7011">
        <v>2</v>
      </c>
      <c r="N7011" t="str">
        <f t="shared" si="655"/>
        <v/>
      </c>
      <c r="O7011">
        <v>8</v>
      </c>
      <c r="P7011" s="11">
        <v>0.33333333333333298</v>
      </c>
      <c r="Q7011" s="11">
        <v>8.4745762711864403E-2</v>
      </c>
      <c r="R7011" s="12">
        <v>69.954999999999998</v>
      </c>
      <c r="S7011" t="s">
        <v>22</v>
      </c>
      <c r="T7011">
        <v>0</v>
      </c>
      <c r="U7011">
        <f t="shared" si="656"/>
        <v>5</v>
      </c>
      <c r="V7011">
        <f t="shared" si="657"/>
        <v>1</v>
      </c>
      <c r="W7011">
        <f t="shared" si="658"/>
        <v>2</v>
      </c>
      <c r="X7011" t="str">
        <f t="shared" si="659"/>
        <v>512</v>
      </c>
      <c r="Y7011" t="str">
        <f>IF(Table1[[#This Row],[RFM_Score]]="555","Champion", IF(AND(J7011&gt;=4,V7011&gt;=4),"Loyal", IF(U7011&lt;=2,"At Risk", IF(W7011&gt;=4,"Potential Loyalist","Others"))))</f>
        <v>Others</v>
      </c>
    </row>
    <row r="7012" spans="1:25">
      <c r="A7012" t="s">
        <v>4017</v>
      </c>
      <c r="B7012">
        <v>51</v>
      </c>
      <c r="C7012" t="s">
        <v>24</v>
      </c>
      <c r="D7012" t="s">
        <v>29</v>
      </c>
      <c r="E7012" s="6" t="s">
        <v>19082</v>
      </c>
      <c r="F7012" t="s">
        <v>26</v>
      </c>
      <c r="G7012">
        <v>3</v>
      </c>
      <c r="H7012">
        <v>0</v>
      </c>
      <c r="I7012">
        <v>45</v>
      </c>
      <c r="J7012">
        <v>2</v>
      </c>
      <c r="K7012">
        <v>139.59</v>
      </c>
      <c r="L7012" t="str">
        <f t="shared" si="654"/>
        <v/>
      </c>
      <c r="M7012">
        <v>2</v>
      </c>
      <c r="N7012" t="str">
        <f t="shared" si="655"/>
        <v/>
      </c>
      <c r="O7012">
        <v>52</v>
      </c>
      <c r="P7012" s="11">
        <v>0</v>
      </c>
      <c r="Q7012" s="11">
        <v>4.4444444444444398E-2</v>
      </c>
      <c r="R7012" s="12">
        <v>69.795000000000002</v>
      </c>
      <c r="S7012" t="s">
        <v>22</v>
      </c>
      <c r="T7012">
        <v>0</v>
      </c>
      <c r="U7012">
        <f t="shared" si="656"/>
        <v>3</v>
      </c>
      <c r="V7012">
        <f t="shared" si="657"/>
        <v>1</v>
      </c>
      <c r="W7012">
        <f t="shared" si="658"/>
        <v>2</v>
      </c>
      <c r="X7012" t="str">
        <f t="shared" si="659"/>
        <v>312</v>
      </c>
      <c r="Y7012" t="str">
        <f>IF(Table1[[#This Row],[RFM_Score]]="555","Champion", IF(AND(J7012&gt;=4,V7012&gt;=4),"Loyal", IF(U7012&lt;=2,"At Risk", IF(W7012&gt;=4,"Potential Loyalist","Others"))))</f>
        <v>Others</v>
      </c>
    </row>
    <row r="7013" spans="1:25">
      <c r="A7013" t="s">
        <v>4740</v>
      </c>
      <c r="B7013">
        <v>41</v>
      </c>
      <c r="C7013" t="s">
        <v>19</v>
      </c>
      <c r="D7013" t="s">
        <v>49</v>
      </c>
      <c r="E7013" s="6" t="s">
        <v>19083</v>
      </c>
      <c r="F7013" t="s">
        <v>26</v>
      </c>
      <c r="G7013">
        <v>4</v>
      </c>
      <c r="H7013">
        <v>1</v>
      </c>
      <c r="I7013">
        <v>42</v>
      </c>
      <c r="J7013">
        <v>4</v>
      </c>
      <c r="K7013">
        <v>139.54</v>
      </c>
      <c r="L7013" t="str">
        <f t="shared" si="654"/>
        <v/>
      </c>
      <c r="M7013">
        <v>2</v>
      </c>
      <c r="N7013" t="str">
        <f t="shared" si="655"/>
        <v/>
      </c>
      <c r="O7013">
        <v>2</v>
      </c>
      <c r="P7013" s="11">
        <v>0.25</v>
      </c>
      <c r="Q7013" s="11">
        <v>9.5238095238095205E-2</v>
      </c>
      <c r="R7013" s="12">
        <v>69.77</v>
      </c>
      <c r="S7013" t="s">
        <v>22</v>
      </c>
      <c r="T7013">
        <v>0</v>
      </c>
      <c r="U7013">
        <f t="shared" si="656"/>
        <v>5</v>
      </c>
      <c r="V7013">
        <f t="shared" si="657"/>
        <v>1</v>
      </c>
      <c r="W7013">
        <f t="shared" si="658"/>
        <v>2</v>
      </c>
      <c r="X7013" t="str">
        <f t="shared" si="659"/>
        <v>512</v>
      </c>
      <c r="Y7013" t="str">
        <f>IF(Table1[[#This Row],[RFM_Score]]="555","Champion", IF(AND(J7013&gt;=4,V7013&gt;=4),"Loyal", IF(U7013&lt;=2,"At Risk", IF(W7013&gt;=4,"Potential Loyalist","Others"))))</f>
        <v>Others</v>
      </c>
    </row>
    <row r="7014" spans="1:25">
      <c r="A7014" t="s">
        <v>8512</v>
      </c>
      <c r="B7014">
        <v>28</v>
      </c>
      <c r="C7014" t="s">
        <v>33</v>
      </c>
      <c r="D7014" t="s">
        <v>25</v>
      </c>
      <c r="E7014" s="6" t="s">
        <v>19084</v>
      </c>
      <c r="F7014" t="s">
        <v>26</v>
      </c>
      <c r="G7014">
        <v>4</v>
      </c>
      <c r="H7014">
        <v>2</v>
      </c>
      <c r="I7014">
        <v>63</v>
      </c>
      <c r="J7014">
        <v>5</v>
      </c>
      <c r="K7014">
        <v>139.49</v>
      </c>
      <c r="L7014" t="str">
        <f t="shared" si="654"/>
        <v/>
      </c>
      <c r="M7014">
        <v>2</v>
      </c>
      <c r="N7014" t="str">
        <f t="shared" si="655"/>
        <v/>
      </c>
      <c r="O7014">
        <v>20</v>
      </c>
      <c r="P7014" s="11">
        <v>0.5</v>
      </c>
      <c r="Q7014" s="11">
        <v>7.9365079365079305E-2</v>
      </c>
      <c r="R7014" s="12">
        <v>69.745000000000005</v>
      </c>
      <c r="S7014" t="s">
        <v>22</v>
      </c>
      <c r="T7014">
        <v>0</v>
      </c>
      <c r="U7014">
        <f t="shared" si="656"/>
        <v>5</v>
      </c>
      <c r="V7014">
        <f t="shared" si="657"/>
        <v>1</v>
      </c>
      <c r="W7014">
        <f t="shared" si="658"/>
        <v>2</v>
      </c>
      <c r="X7014" t="str">
        <f t="shared" si="659"/>
        <v>512</v>
      </c>
      <c r="Y7014" t="str">
        <f>IF(Table1[[#This Row],[RFM_Score]]="555","Champion", IF(AND(J7014&gt;=4,V7014&gt;=4),"Loyal", IF(U7014&lt;=2,"At Risk", IF(W7014&gt;=4,"Potential Loyalist","Others"))))</f>
        <v>Others</v>
      </c>
    </row>
    <row r="7015" spans="1:25">
      <c r="A7015" t="s">
        <v>3366</v>
      </c>
      <c r="B7015">
        <v>45</v>
      </c>
      <c r="C7015" t="s">
        <v>24</v>
      </c>
      <c r="D7015" t="s">
        <v>29</v>
      </c>
      <c r="E7015" s="6" t="s">
        <v>19085</v>
      </c>
      <c r="F7015" t="s">
        <v>30</v>
      </c>
      <c r="G7015">
        <v>1</v>
      </c>
      <c r="H7015">
        <v>0</v>
      </c>
      <c r="I7015">
        <v>56</v>
      </c>
      <c r="J7015">
        <v>1</v>
      </c>
      <c r="K7015">
        <v>139.13999999999999</v>
      </c>
      <c r="L7015" t="str">
        <f t="shared" si="654"/>
        <v/>
      </c>
      <c r="M7015">
        <v>2</v>
      </c>
      <c r="N7015" t="str">
        <f t="shared" si="655"/>
        <v/>
      </c>
      <c r="O7015">
        <v>27</v>
      </c>
      <c r="P7015" s="11">
        <v>0</v>
      </c>
      <c r="Q7015" s="11">
        <v>1.7857142857142801E-2</v>
      </c>
      <c r="R7015" s="12">
        <v>69.569999999999993</v>
      </c>
      <c r="S7015" t="s">
        <v>22</v>
      </c>
      <c r="T7015">
        <v>0</v>
      </c>
      <c r="U7015">
        <f t="shared" si="656"/>
        <v>4</v>
      </c>
      <c r="V7015">
        <f t="shared" si="657"/>
        <v>1</v>
      </c>
      <c r="W7015">
        <f t="shared" si="658"/>
        <v>2</v>
      </c>
      <c r="X7015" t="str">
        <f t="shared" si="659"/>
        <v>412</v>
      </c>
      <c r="Y7015" t="str">
        <f>IF(Table1[[#This Row],[RFM_Score]]="555","Champion", IF(AND(J7015&gt;=4,V7015&gt;=4),"Loyal", IF(U7015&lt;=2,"At Risk", IF(W7015&gt;=4,"Potential Loyalist","Others"))))</f>
        <v>Others</v>
      </c>
    </row>
    <row r="7016" spans="1:25">
      <c r="A7016" t="s">
        <v>8401</v>
      </c>
      <c r="B7016">
        <v>45</v>
      </c>
      <c r="C7016" t="s">
        <v>24</v>
      </c>
      <c r="D7016" t="s">
        <v>25</v>
      </c>
      <c r="E7016" s="6" t="s">
        <v>19086</v>
      </c>
      <c r="F7016" t="s">
        <v>26</v>
      </c>
      <c r="G7016">
        <v>2</v>
      </c>
      <c r="H7016">
        <v>0</v>
      </c>
      <c r="I7016">
        <v>46</v>
      </c>
      <c r="J7016">
        <v>5</v>
      </c>
      <c r="K7016">
        <v>139.01</v>
      </c>
      <c r="L7016" t="str">
        <f t="shared" si="654"/>
        <v/>
      </c>
      <c r="M7016">
        <v>2</v>
      </c>
      <c r="N7016" t="str">
        <f t="shared" si="655"/>
        <v/>
      </c>
      <c r="O7016">
        <v>10</v>
      </c>
      <c r="P7016" s="11">
        <v>0</v>
      </c>
      <c r="Q7016" s="11">
        <v>0.108695652173913</v>
      </c>
      <c r="R7016" s="12">
        <v>69.504999999999995</v>
      </c>
      <c r="S7016" t="s">
        <v>22</v>
      </c>
      <c r="T7016">
        <v>0</v>
      </c>
      <c r="U7016">
        <f t="shared" si="656"/>
        <v>5</v>
      </c>
      <c r="V7016">
        <f t="shared" si="657"/>
        <v>1</v>
      </c>
      <c r="W7016">
        <f t="shared" si="658"/>
        <v>2</v>
      </c>
      <c r="X7016" t="str">
        <f t="shared" si="659"/>
        <v>512</v>
      </c>
      <c r="Y7016" t="str">
        <f>IF(Table1[[#This Row],[RFM_Score]]="555","Champion", IF(AND(J7016&gt;=4,V7016&gt;=4),"Loyal", IF(U7016&lt;=2,"At Risk", IF(W7016&gt;=4,"Potential Loyalist","Others"))))</f>
        <v>Others</v>
      </c>
    </row>
    <row r="7017" spans="1:25">
      <c r="A7017" t="s">
        <v>730</v>
      </c>
      <c r="B7017">
        <v>42</v>
      </c>
      <c r="C7017" t="s">
        <v>19</v>
      </c>
      <c r="D7017" t="s">
        <v>25</v>
      </c>
      <c r="E7017" s="6" t="s">
        <v>19087</v>
      </c>
      <c r="F7017" t="s">
        <v>21</v>
      </c>
      <c r="G7017">
        <v>6</v>
      </c>
      <c r="H7017">
        <v>1</v>
      </c>
      <c r="I7017">
        <v>51</v>
      </c>
      <c r="J7017">
        <v>2</v>
      </c>
      <c r="K7017">
        <v>138.88</v>
      </c>
      <c r="L7017" t="str">
        <f t="shared" si="654"/>
        <v/>
      </c>
      <c r="M7017">
        <v>2</v>
      </c>
      <c r="N7017" t="str">
        <f t="shared" si="655"/>
        <v/>
      </c>
      <c r="O7017">
        <v>64</v>
      </c>
      <c r="P7017" s="11">
        <v>0.16666666666666599</v>
      </c>
      <c r="Q7017" s="11">
        <v>3.9215686274509803E-2</v>
      </c>
      <c r="R7017" s="12">
        <v>69.44</v>
      </c>
      <c r="S7017" t="s">
        <v>22</v>
      </c>
      <c r="T7017">
        <v>0</v>
      </c>
      <c r="U7017">
        <f t="shared" si="656"/>
        <v>3</v>
      </c>
      <c r="V7017">
        <f t="shared" si="657"/>
        <v>1</v>
      </c>
      <c r="W7017">
        <f t="shared" si="658"/>
        <v>2</v>
      </c>
      <c r="X7017" t="str">
        <f t="shared" si="659"/>
        <v>312</v>
      </c>
      <c r="Y7017" t="str">
        <f>IF(Table1[[#This Row],[RFM_Score]]="555","Champion", IF(AND(J7017&gt;=4,V7017&gt;=4),"Loyal", IF(U7017&lt;=2,"At Risk", IF(W7017&gt;=4,"Potential Loyalist","Others"))))</f>
        <v>Others</v>
      </c>
    </row>
    <row r="7018" spans="1:25">
      <c r="A7018" t="s">
        <v>2969</v>
      </c>
      <c r="B7018">
        <v>24</v>
      </c>
      <c r="C7018" t="s">
        <v>19</v>
      </c>
      <c r="D7018" t="s">
        <v>46</v>
      </c>
      <c r="E7018" s="6" t="s">
        <v>19088</v>
      </c>
      <c r="F7018" t="s">
        <v>30</v>
      </c>
      <c r="G7018">
        <v>0</v>
      </c>
      <c r="H7018">
        <v>0</v>
      </c>
      <c r="I7018">
        <v>47</v>
      </c>
      <c r="J7018">
        <v>3</v>
      </c>
      <c r="K7018">
        <v>138.66999999999999</v>
      </c>
      <c r="L7018" t="str">
        <f t="shared" si="654"/>
        <v/>
      </c>
      <c r="M7018">
        <v>2</v>
      </c>
      <c r="N7018" t="str">
        <f t="shared" si="655"/>
        <v/>
      </c>
      <c r="O7018">
        <v>24</v>
      </c>
      <c r="P7018" s="11">
        <v>0</v>
      </c>
      <c r="Q7018" s="11">
        <v>6.3829787234042507E-2</v>
      </c>
      <c r="R7018" s="12">
        <v>69.334999999999994</v>
      </c>
      <c r="S7018" t="s">
        <v>22</v>
      </c>
      <c r="T7018">
        <v>0</v>
      </c>
      <c r="U7018">
        <f t="shared" si="656"/>
        <v>4</v>
      </c>
      <c r="V7018">
        <f t="shared" si="657"/>
        <v>1</v>
      </c>
      <c r="W7018">
        <f t="shared" si="658"/>
        <v>2</v>
      </c>
      <c r="X7018" t="str">
        <f t="shared" si="659"/>
        <v>412</v>
      </c>
      <c r="Y7018" t="str">
        <f>IF(Table1[[#This Row],[RFM_Score]]="555","Champion", IF(AND(J7018&gt;=4,V7018&gt;=4),"Loyal", IF(U7018&lt;=2,"At Risk", IF(W7018&gt;=4,"Potential Loyalist","Others"))))</f>
        <v>Others</v>
      </c>
    </row>
    <row r="7019" spans="1:25">
      <c r="A7019" t="s">
        <v>6445</v>
      </c>
      <c r="B7019">
        <v>29</v>
      </c>
      <c r="C7019" t="s">
        <v>19</v>
      </c>
      <c r="D7019" t="s">
        <v>49</v>
      </c>
      <c r="E7019" s="6" t="s">
        <v>19089</v>
      </c>
      <c r="F7019" t="s">
        <v>26</v>
      </c>
      <c r="G7019">
        <v>5</v>
      </c>
      <c r="H7019">
        <v>1</v>
      </c>
      <c r="I7019">
        <v>63</v>
      </c>
      <c r="J7019">
        <v>4</v>
      </c>
      <c r="K7019">
        <v>138.66999999999999</v>
      </c>
      <c r="L7019" t="str">
        <f t="shared" si="654"/>
        <v/>
      </c>
      <c r="M7019">
        <v>2</v>
      </c>
      <c r="N7019" t="str">
        <f t="shared" si="655"/>
        <v/>
      </c>
      <c r="O7019">
        <v>8</v>
      </c>
      <c r="P7019" s="11">
        <v>0.2</v>
      </c>
      <c r="Q7019" s="11">
        <v>6.3492063492063405E-2</v>
      </c>
      <c r="R7019" s="12">
        <v>69.334999999999994</v>
      </c>
      <c r="S7019" t="s">
        <v>22</v>
      </c>
      <c r="T7019">
        <v>0</v>
      </c>
      <c r="U7019">
        <f t="shared" si="656"/>
        <v>5</v>
      </c>
      <c r="V7019">
        <f t="shared" si="657"/>
        <v>1</v>
      </c>
      <c r="W7019">
        <f t="shared" si="658"/>
        <v>2</v>
      </c>
      <c r="X7019" t="str">
        <f t="shared" si="659"/>
        <v>512</v>
      </c>
      <c r="Y7019" t="str">
        <f>IF(Table1[[#This Row],[RFM_Score]]="555","Champion", IF(AND(J7019&gt;=4,V7019&gt;=4),"Loyal", IF(U7019&lt;=2,"At Risk", IF(W7019&gt;=4,"Potential Loyalist","Others"))))</f>
        <v>Others</v>
      </c>
    </row>
    <row r="7020" spans="1:25">
      <c r="A7020" t="s">
        <v>3598</v>
      </c>
      <c r="B7020">
        <v>25</v>
      </c>
      <c r="C7020" t="s">
        <v>24</v>
      </c>
      <c r="D7020" t="s">
        <v>49</v>
      </c>
      <c r="E7020" s="6" t="s">
        <v>19090</v>
      </c>
      <c r="F7020" t="s">
        <v>30</v>
      </c>
      <c r="G7020">
        <v>9</v>
      </c>
      <c r="H7020">
        <v>1</v>
      </c>
      <c r="I7020">
        <v>51</v>
      </c>
      <c r="J7020">
        <v>1</v>
      </c>
      <c r="K7020">
        <v>138.59</v>
      </c>
      <c r="L7020" t="str">
        <f t="shared" si="654"/>
        <v/>
      </c>
      <c r="M7020">
        <v>2</v>
      </c>
      <c r="N7020" t="str">
        <f t="shared" si="655"/>
        <v/>
      </c>
      <c r="O7020">
        <v>53</v>
      </c>
      <c r="P7020" s="11">
        <v>0.11111111111111099</v>
      </c>
      <c r="Q7020" s="11">
        <v>1.9607843137254902E-2</v>
      </c>
      <c r="R7020" s="12">
        <v>69.295000000000002</v>
      </c>
      <c r="S7020" t="s">
        <v>22</v>
      </c>
      <c r="T7020">
        <v>1</v>
      </c>
      <c r="U7020">
        <f t="shared" si="656"/>
        <v>3</v>
      </c>
      <c r="V7020">
        <f t="shared" si="657"/>
        <v>1</v>
      </c>
      <c r="W7020">
        <f t="shared" si="658"/>
        <v>2</v>
      </c>
      <c r="X7020" t="str">
        <f t="shared" si="659"/>
        <v>312</v>
      </c>
      <c r="Y7020" t="str">
        <f>IF(Table1[[#This Row],[RFM_Score]]="555","Champion", IF(AND(J7020&gt;=4,V7020&gt;=4),"Loyal", IF(U7020&lt;=2,"At Risk", IF(W7020&gt;=4,"Potential Loyalist","Others"))))</f>
        <v>Others</v>
      </c>
    </row>
    <row r="7021" spans="1:25">
      <c r="A7021" t="s">
        <v>8552</v>
      </c>
      <c r="B7021">
        <v>37</v>
      </c>
      <c r="C7021" t="s">
        <v>19</v>
      </c>
      <c r="D7021" t="s">
        <v>29</v>
      </c>
      <c r="E7021" s="6" t="s">
        <v>19091</v>
      </c>
      <c r="F7021" t="s">
        <v>37</v>
      </c>
      <c r="G7021">
        <v>0</v>
      </c>
      <c r="H7021">
        <v>0</v>
      </c>
      <c r="I7021">
        <v>49</v>
      </c>
      <c r="J7021">
        <v>2</v>
      </c>
      <c r="K7021">
        <v>138.59</v>
      </c>
      <c r="L7021" t="str">
        <f t="shared" si="654"/>
        <v/>
      </c>
      <c r="M7021">
        <v>2</v>
      </c>
      <c r="N7021" t="str">
        <f t="shared" si="655"/>
        <v/>
      </c>
      <c r="O7021">
        <v>4</v>
      </c>
      <c r="P7021" s="11">
        <v>0</v>
      </c>
      <c r="Q7021" s="11">
        <v>4.08163265306122E-2</v>
      </c>
      <c r="R7021" s="12">
        <v>69.295000000000002</v>
      </c>
      <c r="S7021" t="s">
        <v>22</v>
      </c>
      <c r="T7021">
        <v>0</v>
      </c>
      <c r="U7021">
        <f t="shared" si="656"/>
        <v>5</v>
      </c>
      <c r="V7021">
        <f t="shared" si="657"/>
        <v>1</v>
      </c>
      <c r="W7021">
        <f t="shared" si="658"/>
        <v>2</v>
      </c>
      <c r="X7021" t="str">
        <f t="shared" si="659"/>
        <v>512</v>
      </c>
      <c r="Y7021" t="str">
        <f>IF(Table1[[#This Row],[RFM_Score]]="555","Champion", IF(AND(J7021&gt;=4,V7021&gt;=4),"Loyal", IF(U7021&lt;=2,"At Risk", IF(W7021&gt;=4,"Potential Loyalist","Others"))))</f>
        <v>Others</v>
      </c>
    </row>
    <row r="7022" spans="1:25">
      <c r="A7022" t="s">
        <v>5855</v>
      </c>
      <c r="B7022">
        <v>20</v>
      </c>
      <c r="C7022" t="s">
        <v>24</v>
      </c>
      <c r="D7022" t="s">
        <v>46</v>
      </c>
      <c r="E7022" s="6" t="s">
        <v>19092</v>
      </c>
      <c r="F7022" t="s">
        <v>26</v>
      </c>
      <c r="G7022">
        <v>2</v>
      </c>
      <c r="H7022">
        <v>1</v>
      </c>
      <c r="I7022">
        <v>53</v>
      </c>
      <c r="J7022">
        <v>0</v>
      </c>
      <c r="K7022">
        <v>138.57</v>
      </c>
      <c r="L7022" t="str">
        <f t="shared" si="654"/>
        <v/>
      </c>
      <c r="M7022">
        <v>2</v>
      </c>
      <c r="N7022" t="str">
        <f t="shared" si="655"/>
        <v/>
      </c>
      <c r="O7022">
        <v>7</v>
      </c>
      <c r="P7022" s="11">
        <v>0.5</v>
      </c>
      <c r="Q7022" s="11">
        <v>0</v>
      </c>
      <c r="R7022" s="12">
        <v>69.284999999999997</v>
      </c>
      <c r="S7022" t="s">
        <v>22</v>
      </c>
      <c r="T7022">
        <v>0</v>
      </c>
      <c r="U7022">
        <f t="shared" si="656"/>
        <v>5</v>
      </c>
      <c r="V7022">
        <f t="shared" si="657"/>
        <v>1</v>
      </c>
      <c r="W7022">
        <f t="shared" si="658"/>
        <v>2</v>
      </c>
      <c r="X7022" t="str">
        <f t="shared" si="659"/>
        <v>512</v>
      </c>
      <c r="Y7022" t="str">
        <f>IF(Table1[[#This Row],[RFM_Score]]="555","Champion", IF(AND(J7022&gt;=4,V7022&gt;=4),"Loyal", IF(U7022&lt;=2,"At Risk", IF(W7022&gt;=4,"Potential Loyalist","Others"))))</f>
        <v>Others</v>
      </c>
    </row>
    <row r="7023" spans="1:25">
      <c r="A7023" t="s">
        <v>4700</v>
      </c>
      <c r="B7023">
        <v>29</v>
      </c>
      <c r="C7023" t="s">
        <v>19</v>
      </c>
      <c r="D7023" t="s">
        <v>35</v>
      </c>
      <c r="E7023" s="6" t="s">
        <v>19093</v>
      </c>
      <c r="F7023" t="s">
        <v>30</v>
      </c>
      <c r="G7023">
        <v>5</v>
      </c>
      <c r="H7023">
        <v>1</v>
      </c>
      <c r="I7023">
        <v>52</v>
      </c>
      <c r="J7023">
        <v>1</v>
      </c>
      <c r="K7023">
        <v>138.47999999999999</v>
      </c>
      <c r="L7023" t="str">
        <f t="shared" si="654"/>
        <v/>
      </c>
      <c r="M7023">
        <v>2</v>
      </c>
      <c r="N7023" t="str">
        <f t="shared" si="655"/>
        <v/>
      </c>
      <c r="O7023">
        <v>1</v>
      </c>
      <c r="P7023" s="11">
        <v>0.2</v>
      </c>
      <c r="Q7023" s="11">
        <v>1.9230769230769201E-2</v>
      </c>
      <c r="R7023" s="12">
        <v>69.239999999999995</v>
      </c>
      <c r="S7023" t="s">
        <v>22</v>
      </c>
      <c r="T7023">
        <v>0</v>
      </c>
      <c r="U7023">
        <f t="shared" si="656"/>
        <v>5</v>
      </c>
      <c r="V7023">
        <f t="shared" si="657"/>
        <v>1</v>
      </c>
      <c r="W7023">
        <f t="shared" si="658"/>
        <v>2</v>
      </c>
      <c r="X7023" t="str">
        <f t="shared" si="659"/>
        <v>512</v>
      </c>
      <c r="Y7023" t="str">
        <f>IF(Table1[[#This Row],[RFM_Score]]="555","Champion", IF(AND(J7023&gt;=4,V7023&gt;=4),"Loyal", IF(U7023&lt;=2,"At Risk", IF(W7023&gt;=4,"Potential Loyalist","Others"))))</f>
        <v>Others</v>
      </c>
    </row>
    <row r="7024" spans="1:25">
      <c r="A7024" t="s">
        <v>6807</v>
      </c>
      <c r="B7024">
        <v>34</v>
      </c>
      <c r="C7024" t="s">
        <v>24</v>
      </c>
      <c r="D7024" t="s">
        <v>46</v>
      </c>
      <c r="E7024" s="6" t="s">
        <v>19094</v>
      </c>
      <c r="F7024" t="s">
        <v>21</v>
      </c>
      <c r="G7024">
        <v>2</v>
      </c>
      <c r="H7024">
        <v>1</v>
      </c>
      <c r="I7024">
        <v>61</v>
      </c>
      <c r="J7024">
        <v>3</v>
      </c>
      <c r="K7024">
        <v>138.41</v>
      </c>
      <c r="L7024" t="str">
        <f t="shared" si="654"/>
        <v/>
      </c>
      <c r="M7024">
        <v>2</v>
      </c>
      <c r="N7024" t="str">
        <f t="shared" si="655"/>
        <v/>
      </c>
      <c r="O7024">
        <v>51</v>
      </c>
      <c r="P7024" s="11">
        <v>0.5</v>
      </c>
      <c r="Q7024" s="11">
        <v>4.9180327868852403E-2</v>
      </c>
      <c r="R7024" s="12">
        <v>69.204999999999998</v>
      </c>
      <c r="S7024" t="s">
        <v>22</v>
      </c>
      <c r="T7024">
        <v>0</v>
      </c>
      <c r="U7024">
        <f t="shared" si="656"/>
        <v>3</v>
      </c>
      <c r="V7024">
        <f t="shared" si="657"/>
        <v>1</v>
      </c>
      <c r="W7024">
        <f t="shared" si="658"/>
        <v>2</v>
      </c>
      <c r="X7024" t="str">
        <f t="shared" si="659"/>
        <v>312</v>
      </c>
      <c r="Y7024" t="str">
        <f>IF(Table1[[#This Row],[RFM_Score]]="555","Champion", IF(AND(J7024&gt;=4,V7024&gt;=4),"Loyal", IF(U7024&lt;=2,"At Risk", IF(W7024&gt;=4,"Potential Loyalist","Others"))))</f>
        <v>Others</v>
      </c>
    </row>
    <row r="7025" spans="1:25">
      <c r="A7025" t="s">
        <v>8505</v>
      </c>
      <c r="B7025">
        <v>20</v>
      </c>
      <c r="C7025" t="s">
        <v>24</v>
      </c>
      <c r="D7025" t="s">
        <v>25</v>
      </c>
      <c r="E7025" s="6" t="s">
        <v>19095</v>
      </c>
      <c r="F7025" t="s">
        <v>60</v>
      </c>
      <c r="G7025">
        <v>4</v>
      </c>
      <c r="H7025">
        <v>1</v>
      </c>
      <c r="I7025">
        <v>51</v>
      </c>
      <c r="J7025">
        <v>5</v>
      </c>
      <c r="K7025">
        <v>138.36000000000001</v>
      </c>
      <c r="L7025" t="str">
        <f t="shared" si="654"/>
        <v/>
      </c>
      <c r="M7025">
        <v>2</v>
      </c>
      <c r="N7025" t="str">
        <f t="shared" si="655"/>
        <v/>
      </c>
      <c r="O7025">
        <v>1</v>
      </c>
      <c r="P7025" s="11">
        <v>0.25</v>
      </c>
      <c r="Q7025" s="11">
        <v>9.8039215686274495E-2</v>
      </c>
      <c r="R7025" s="12">
        <v>69.180000000000007</v>
      </c>
      <c r="S7025" t="s">
        <v>22</v>
      </c>
      <c r="T7025">
        <v>0</v>
      </c>
      <c r="U7025">
        <f t="shared" si="656"/>
        <v>5</v>
      </c>
      <c r="V7025">
        <f t="shared" si="657"/>
        <v>1</v>
      </c>
      <c r="W7025">
        <f t="shared" si="658"/>
        <v>2</v>
      </c>
      <c r="X7025" t="str">
        <f t="shared" si="659"/>
        <v>512</v>
      </c>
      <c r="Y7025" t="str">
        <f>IF(Table1[[#This Row],[RFM_Score]]="555","Champion", IF(AND(J7025&gt;=4,V7025&gt;=4),"Loyal", IF(U7025&lt;=2,"At Risk", IF(W7025&gt;=4,"Potential Loyalist","Others"))))</f>
        <v>Others</v>
      </c>
    </row>
    <row r="7026" spans="1:25">
      <c r="A7026" t="s">
        <v>6049</v>
      </c>
      <c r="B7026">
        <v>37</v>
      </c>
      <c r="C7026" t="s">
        <v>19</v>
      </c>
      <c r="D7026" t="s">
        <v>46</v>
      </c>
      <c r="E7026" s="6" t="s">
        <v>19096</v>
      </c>
      <c r="F7026" t="s">
        <v>26</v>
      </c>
      <c r="G7026">
        <v>2</v>
      </c>
      <c r="H7026">
        <v>1</v>
      </c>
      <c r="I7026">
        <v>33</v>
      </c>
      <c r="J7026">
        <v>2</v>
      </c>
      <c r="K7026">
        <v>138.30000000000001</v>
      </c>
      <c r="L7026" t="str">
        <f t="shared" si="654"/>
        <v/>
      </c>
      <c r="M7026">
        <v>2</v>
      </c>
      <c r="N7026" t="str">
        <f t="shared" si="655"/>
        <v/>
      </c>
      <c r="O7026">
        <v>96</v>
      </c>
      <c r="P7026" s="11">
        <v>0.5</v>
      </c>
      <c r="Q7026" s="11">
        <v>6.0606060606060601E-2</v>
      </c>
      <c r="R7026" s="12">
        <v>69.150000000000006</v>
      </c>
      <c r="S7026" t="s">
        <v>22</v>
      </c>
      <c r="T7026">
        <v>1</v>
      </c>
      <c r="U7026">
        <f t="shared" si="656"/>
        <v>2</v>
      </c>
      <c r="V7026">
        <f t="shared" si="657"/>
        <v>1</v>
      </c>
      <c r="W7026">
        <f t="shared" si="658"/>
        <v>2</v>
      </c>
      <c r="X7026" t="str">
        <f t="shared" si="659"/>
        <v>212</v>
      </c>
      <c r="Y7026" t="str">
        <f>IF(Table1[[#This Row],[RFM_Score]]="555","Champion", IF(AND(J7026&gt;=4,V7026&gt;=4),"Loyal", IF(U7026&lt;=2,"At Risk", IF(W7026&gt;=4,"Potential Loyalist","Others"))))</f>
        <v>At Risk</v>
      </c>
    </row>
    <row r="7027" spans="1:25">
      <c r="A7027" t="s">
        <v>1927</v>
      </c>
      <c r="B7027">
        <v>41</v>
      </c>
      <c r="C7027" t="s">
        <v>19</v>
      </c>
      <c r="D7027" t="s">
        <v>25</v>
      </c>
      <c r="E7027" s="6" t="s">
        <v>19097</v>
      </c>
      <c r="F7027" t="s">
        <v>21</v>
      </c>
      <c r="G7027">
        <v>4</v>
      </c>
      <c r="H7027">
        <v>1</v>
      </c>
      <c r="I7027">
        <v>50</v>
      </c>
      <c r="J7027">
        <v>0</v>
      </c>
      <c r="K7027">
        <v>138.26</v>
      </c>
      <c r="L7027" t="str">
        <f t="shared" si="654"/>
        <v/>
      </c>
      <c r="M7027">
        <v>2</v>
      </c>
      <c r="N7027" t="str">
        <f t="shared" si="655"/>
        <v/>
      </c>
      <c r="O7027">
        <v>30</v>
      </c>
      <c r="P7027" s="11">
        <v>0.25</v>
      </c>
      <c r="Q7027" s="11">
        <v>0</v>
      </c>
      <c r="R7027" s="12">
        <v>69.13</v>
      </c>
      <c r="S7027" t="s">
        <v>22</v>
      </c>
      <c r="T7027">
        <v>0</v>
      </c>
      <c r="U7027">
        <f t="shared" si="656"/>
        <v>4</v>
      </c>
      <c r="V7027">
        <f t="shared" si="657"/>
        <v>1</v>
      </c>
      <c r="W7027">
        <f t="shared" si="658"/>
        <v>2</v>
      </c>
      <c r="X7027" t="str">
        <f t="shared" si="659"/>
        <v>412</v>
      </c>
      <c r="Y7027" t="str">
        <f>IF(Table1[[#This Row],[RFM_Score]]="555","Champion", IF(AND(J7027&gt;=4,V7027&gt;=4),"Loyal", IF(U7027&lt;=2,"At Risk", IF(W7027&gt;=4,"Potential Loyalist","Others"))))</f>
        <v>Others</v>
      </c>
    </row>
    <row r="7028" spans="1:25">
      <c r="A7028" t="s">
        <v>11400</v>
      </c>
      <c r="B7028">
        <v>36</v>
      </c>
      <c r="C7028" t="s">
        <v>19</v>
      </c>
      <c r="D7028" t="s">
        <v>49</v>
      </c>
      <c r="E7028" s="6" t="s">
        <v>19098</v>
      </c>
      <c r="F7028" t="s">
        <v>60</v>
      </c>
      <c r="G7028">
        <v>3</v>
      </c>
      <c r="H7028">
        <v>1</v>
      </c>
      <c r="I7028">
        <v>54</v>
      </c>
      <c r="J7028">
        <v>1</v>
      </c>
      <c r="K7028">
        <v>138.11000000000001</v>
      </c>
      <c r="L7028" t="str">
        <f t="shared" si="654"/>
        <v/>
      </c>
      <c r="M7028">
        <v>2</v>
      </c>
      <c r="N7028" t="str">
        <f t="shared" si="655"/>
        <v/>
      </c>
      <c r="O7028">
        <v>17</v>
      </c>
      <c r="P7028" s="11">
        <v>0.33333333333333298</v>
      </c>
      <c r="Q7028" s="11">
        <v>1.85185185185185E-2</v>
      </c>
      <c r="R7028" s="12">
        <v>69.055000000000007</v>
      </c>
      <c r="S7028" t="s">
        <v>22</v>
      </c>
      <c r="T7028">
        <v>0</v>
      </c>
      <c r="U7028">
        <f t="shared" si="656"/>
        <v>5</v>
      </c>
      <c r="V7028">
        <f t="shared" si="657"/>
        <v>1</v>
      </c>
      <c r="W7028">
        <f t="shared" si="658"/>
        <v>2</v>
      </c>
      <c r="X7028" t="str">
        <f t="shared" si="659"/>
        <v>512</v>
      </c>
      <c r="Y7028" t="str">
        <f>IF(Table1[[#This Row],[RFM_Score]]="555","Champion", IF(AND(J7028&gt;=4,V7028&gt;=4),"Loyal", IF(U7028&lt;=2,"At Risk", IF(W7028&gt;=4,"Potential Loyalist","Others"))))</f>
        <v>Others</v>
      </c>
    </row>
    <row r="7029" spans="1:25">
      <c r="A7029" t="s">
        <v>4194</v>
      </c>
      <c r="B7029">
        <v>29</v>
      </c>
      <c r="C7029" t="s">
        <v>24</v>
      </c>
      <c r="D7029" t="s">
        <v>20</v>
      </c>
      <c r="E7029" s="6" t="s">
        <v>19099</v>
      </c>
      <c r="F7029" t="s">
        <v>26</v>
      </c>
      <c r="G7029">
        <v>0</v>
      </c>
      <c r="H7029">
        <v>0</v>
      </c>
      <c r="I7029">
        <v>54</v>
      </c>
      <c r="J7029">
        <v>0</v>
      </c>
      <c r="K7029">
        <v>137.75</v>
      </c>
      <c r="L7029" t="str">
        <f t="shared" si="654"/>
        <v/>
      </c>
      <c r="M7029">
        <v>2</v>
      </c>
      <c r="N7029" t="str">
        <f t="shared" si="655"/>
        <v/>
      </c>
      <c r="O7029">
        <v>6</v>
      </c>
      <c r="P7029" s="11">
        <v>0</v>
      </c>
      <c r="Q7029" s="11">
        <v>0</v>
      </c>
      <c r="R7029" s="12">
        <v>68.875</v>
      </c>
      <c r="S7029" t="s">
        <v>22</v>
      </c>
      <c r="T7029">
        <v>0</v>
      </c>
      <c r="U7029">
        <f t="shared" si="656"/>
        <v>5</v>
      </c>
      <c r="V7029">
        <f t="shared" si="657"/>
        <v>1</v>
      </c>
      <c r="W7029">
        <f t="shared" si="658"/>
        <v>2</v>
      </c>
      <c r="X7029" t="str">
        <f t="shared" si="659"/>
        <v>512</v>
      </c>
      <c r="Y7029" t="str">
        <f>IF(Table1[[#This Row],[RFM_Score]]="555","Champion", IF(AND(J7029&gt;=4,V7029&gt;=4),"Loyal", IF(U7029&lt;=2,"At Risk", IF(W7029&gt;=4,"Potential Loyalist","Others"))))</f>
        <v>Others</v>
      </c>
    </row>
    <row r="7030" spans="1:25">
      <c r="A7030" t="s">
        <v>8159</v>
      </c>
      <c r="B7030">
        <v>40</v>
      </c>
      <c r="C7030" t="s">
        <v>24</v>
      </c>
      <c r="D7030" t="s">
        <v>46</v>
      </c>
      <c r="E7030" s="6" t="s">
        <v>19100</v>
      </c>
      <c r="F7030" t="s">
        <v>62</v>
      </c>
      <c r="G7030">
        <v>3</v>
      </c>
      <c r="H7030">
        <v>1</v>
      </c>
      <c r="I7030">
        <v>57</v>
      </c>
      <c r="J7030">
        <v>2</v>
      </c>
      <c r="K7030">
        <v>137.74</v>
      </c>
      <c r="L7030" t="str">
        <f t="shared" si="654"/>
        <v/>
      </c>
      <c r="M7030">
        <v>2</v>
      </c>
      <c r="N7030" t="str">
        <f t="shared" si="655"/>
        <v/>
      </c>
      <c r="O7030">
        <v>10</v>
      </c>
      <c r="P7030" s="11">
        <v>0.33333333333333298</v>
      </c>
      <c r="Q7030" s="11">
        <v>3.5087719298245598E-2</v>
      </c>
      <c r="R7030" s="12">
        <v>68.87</v>
      </c>
      <c r="S7030" t="s">
        <v>22</v>
      </c>
      <c r="T7030">
        <v>0</v>
      </c>
      <c r="U7030">
        <f t="shared" si="656"/>
        <v>5</v>
      </c>
      <c r="V7030">
        <f t="shared" si="657"/>
        <v>1</v>
      </c>
      <c r="W7030">
        <f t="shared" si="658"/>
        <v>2</v>
      </c>
      <c r="X7030" t="str">
        <f t="shared" si="659"/>
        <v>512</v>
      </c>
      <c r="Y7030" t="str">
        <f>IF(Table1[[#This Row],[RFM_Score]]="555","Champion", IF(AND(J7030&gt;=4,V7030&gt;=4),"Loyal", IF(U7030&lt;=2,"At Risk", IF(W7030&gt;=4,"Potential Loyalist","Others"))))</f>
        <v>Others</v>
      </c>
    </row>
    <row r="7031" spans="1:25">
      <c r="A7031" t="s">
        <v>4778</v>
      </c>
      <c r="B7031">
        <v>40</v>
      </c>
      <c r="C7031" t="s">
        <v>19</v>
      </c>
      <c r="D7031" t="s">
        <v>25</v>
      </c>
      <c r="E7031" s="6" t="s">
        <v>19101</v>
      </c>
      <c r="F7031" t="s">
        <v>26</v>
      </c>
      <c r="G7031">
        <v>3</v>
      </c>
      <c r="H7031">
        <v>1</v>
      </c>
      <c r="I7031">
        <v>54</v>
      </c>
      <c r="J7031">
        <v>4</v>
      </c>
      <c r="K7031">
        <v>137.69</v>
      </c>
      <c r="L7031" t="str">
        <f t="shared" si="654"/>
        <v/>
      </c>
      <c r="M7031">
        <v>2</v>
      </c>
      <c r="N7031" t="str">
        <f t="shared" si="655"/>
        <v/>
      </c>
      <c r="O7031">
        <v>70</v>
      </c>
      <c r="P7031" s="11">
        <v>0.33333333333333298</v>
      </c>
      <c r="Q7031" s="11">
        <v>7.4074074074074001E-2</v>
      </c>
      <c r="R7031" s="12">
        <v>68.844999999999999</v>
      </c>
      <c r="S7031" t="s">
        <v>22</v>
      </c>
      <c r="T7031">
        <v>0</v>
      </c>
      <c r="U7031">
        <f t="shared" si="656"/>
        <v>3</v>
      </c>
      <c r="V7031">
        <f t="shared" si="657"/>
        <v>1</v>
      </c>
      <c r="W7031">
        <f t="shared" si="658"/>
        <v>2</v>
      </c>
      <c r="X7031" t="str">
        <f t="shared" si="659"/>
        <v>312</v>
      </c>
      <c r="Y7031" t="str">
        <f>IF(Table1[[#This Row],[RFM_Score]]="555","Champion", IF(AND(J7031&gt;=4,V7031&gt;=4),"Loyal", IF(U7031&lt;=2,"At Risk", IF(W7031&gt;=4,"Potential Loyalist","Others"))))</f>
        <v>Others</v>
      </c>
    </row>
    <row r="7032" spans="1:25">
      <c r="A7032" t="s">
        <v>7075</v>
      </c>
      <c r="B7032">
        <v>18</v>
      </c>
      <c r="C7032" t="s">
        <v>24</v>
      </c>
      <c r="D7032" t="s">
        <v>25</v>
      </c>
      <c r="E7032" s="6" t="s">
        <v>19102</v>
      </c>
      <c r="F7032" t="s">
        <v>26</v>
      </c>
      <c r="G7032">
        <v>5</v>
      </c>
      <c r="H7032">
        <v>0</v>
      </c>
      <c r="I7032">
        <v>44</v>
      </c>
      <c r="J7032">
        <v>1</v>
      </c>
      <c r="K7032">
        <v>137.61000000000001</v>
      </c>
      <c r="L7032" t="str">
        <f t="shared" si="654"/>
        <v/>
      </c>
      <c r="M7032">
        <v>2</v>
      </c>
      <c r="N7032" t="str">
        <f t="shared" si="655"/>
        <v/>
      </c>
      <c r="O7032">
        <v>2</v>
      </c>
      <c r="P7032" s="11">
        <v>0</v>
      </c>
      <c r="Q7032" s="11">
        <v>2.27272727272727E-2</v>
      </c>
      <c r="R7032" s="12">
        <v>68.805000000000007</v>
      </c>
      <c r="S7032" t="s">
        <v>22</v>
      </c>
      <c r="T7032">
        <v>0</v>
      </c>
      <c r="U7032">
        <f t="shared" si="656"/>
        <v>5</v>
      </c>
      <c r="V7032">
        <f t="shared" si="657"/>
        <v>1</v>
      </c>
      <c r="W7032">
        <f t="shared" si="658"/>
        <v>2</v>
      </c>
      <c r="X7032" t="str">
        <f t="shared" si="659"/>
        <v>512</v>
      </c>
      <c r="Y7032" t="str">
        <f>IF(Table1[[#This Row],[RFM_Score]]="555","Champion", IF(AND(J7032&gt;=4,V7032&gt;=4),"Loyal", IF(U7032&lt;=2,"At Risk", IF(W7032&gt;=4,"Potential Loyalist","Others"))))</f>
        <v>Others</v>
      </c>
    </row>
    <row r="7033" spans="1:25">
      <c r="A7033" t="s">
        <v>11572</v>
      </c>
      <c r="B7033">
        <v>51</v>
      </c>
      <c r="C7033" t="s">
        <v>24</v>
      </c>
      <c r="D7033" t="s">
        <v>29</v>
      </c>
      <c r="E7033" s="6" t="s">
        <v>19103</v>
      </c>
      <c r="F7033" t="s">
        <v>30</v>
      </c>
      <c r="G7033">
        <v>3</v>
      </c>
      <c r="H7033">
        <v>2</v>
      </c>
      <c r="I7033">
        <v>47</v>
      </c>
      <c r="J7033">
        <v>2</v>
      </c>
      <c r="K7033">
        <v>137.47</v>
      </c>
      <c r="L7033" t="str">
        <f t="shared" si="654"/>
        <v/>
      </c>
      <c r="M7033">
        <v>2</v>
      </c>
      <c r="N7033" t="str">
        <f t="shared" si="655"/>
        <v/>
      </c>
      <c r="O7033">
        <v>46</v>
      </c>
      <c r="P7033" s="11">
        <v>0.66666666666666596</v>
      </c>
      <c r="Q7033" s="11">
        <v>4.2553191489361701E-2</v>
      </c>
      <c r="R7033" s="12">
        <v>68.734999999999999</v>
      </c>
      <c r="S7033" t="s">
        <v>22</v>
      </c>
      <c r="T7033">
        <v>1</v>
      </c>
      <c r="U7033">
        <f t="shared" si="656"/>
        <v>3</v>
      </c>
      <c r="V7033">
        <f t="shared" si="657"/>
        <v>1</v>
      </c>
      <c r="W7033">
        <f t="shared" si="658"/>
        <v>2</v>
      </c>
      <c r="X7033" t="str">
        <f t="shared" si="659"/>
        <v>312</v>
      </c>
      <c r="Y7033" t="str">
        <f>IF(Table1[[#This Row],[RFM_Score]]="555","Champion", IF(AND(J7033&gt;=4,V7033&gt;=4),"Loyal", IF(U7033&lt;=2,"At Risk", IF(W7033&gt;=4,"Potential Loyalist","Others"))))</f>
        <v>Others</v>
      </c>
    </row>
    <row r="7034" spans="1:25">
      <c r="A7034" t="s">
        <v>5561</v>
      </c>
      <c r="B7034">
        <v>24</v>
      </c>
      <c r="C7034" t="s">
        <v>19</v>
      </c>
      <c r="D7034" t="s">
        <v>25</v>
      </c>
      <c r="E7034" s="6" t="s">
        <v>19104</v>
      </c>
      <c r="F7034" t="s">
        <v>21</v>
      </c>
      <c r="G7034">
        <v>7</v>
      </c>
      <c r="H7034">
        <v>3</v>
      </c>
      <c r="I7034">
        <v>50</v>
      </c>
      <c r="J7034">
        <v>1</v>
      </c>
      <c r="K7034">
        <v>137.43</v>
      </c>
      <c r="L7034" t="str">
        <f t="shared" si="654"/>
        <v/>
      </c>
      <c r="M7034">
        <v>2</v>
      </c>
      <c r="N7034" t="str">
        <f t="shared" si="655"/>
        <v/>
      </c>
      <c r="O7034">
        <v>7</v>
      </c>
      <c r="P7034" s="11">
        <v>0.42857142857142799</v>
      </c>
      <c r="Q7034" s="11">
        <v>0.02</v>
      </c>
      <c r="R7034" s="12">
        <v>68.715000000000003</v>
      </c>
      <c r="S7034" t="s">
        <v>22</v>
      </c>
      <c r="T7034">
        <v>0</v>
      </c>
      <c r="U7034">
        <f t="shared" si="656"/>
        <v>5</v>
      </c>
      <c r="V7034">
        <f t="shared" si="657"/>
        <v>1</v>
      </c>
      <c r="W7034">
        <f t="shared" si="658"/>
        <v>2</v>
      </c>
      <c r="X7034" t="str">
        <f t="shared" si="659"/>
        <v>512</v>
      </c>
      <c r="Y7034" t="str">
        <f>IF(Table1[[#This Row],[RFM_Score]]="555","Champion", IF(AND(J7034&gt;=4,V7034&gt;=4),"Loyal", IF(U7034&lt;=2,"At Risk", IF(W7034&gt;=4,"Potential Loyalist","Others"))))</f>
        <v>Others</v>
      </c>
    </row>
    <row r="7035" spans="1:25">
      <c r="A7035" t="s">
        <v>9011</v>
      </c>
      <c r="B7035">
        <v>44</v>
      </c>
      <c r="C7035" t="s">
        <v>24</v>
      </c>
      <c r="D7035" t="s">
        <v>25</v>
      </c>
      <c r="E7035" s="6" t="s">
        <v>19105</v>
      </c>
      <c r="F7035" t="s">
        <v>30</v>
      </c>
      <c r="G7035">
        <v>2</v>
      </c>
      <c r="H7035">
        <v>1</v>
      </c>
      <c r="I7035">
        <v>55</v>
      </c>
      <c r="J7035">
        <v>2</v>
      </c>
      <c r="K7035">
        <v>137.32</v>
      </c>
      <c r="L7035" t="str">
        <f t="shared" si="654"/>
        <v/>
      </c>
      <c r="M7035">
        <v>2</v>
      </c>
      <c r="N7035" t="str">
        <f t="shared" si="655"/>
        <v/>
      </c>
      <c r="O7035">
        <v>39</v>
      </c>
      <c r="P7035" s="11">
        <v>0.5</v>
      </c>
      <c r="Q7035" s="11">
        <v>3.6363636363636299E-2</v>
      </c>
      <c r="R7035" s="12">
        <v>68.66</v>
      </c>
      <c r="S7035" t="s">
        <v>22</v>
      </c>
      <c r="T7035">
        <v>0</v>
      </c>
      <c r="U7035">
        <f t="shared" si="656"/>
        <v>4</v>
      </c>
      <c r="V7035">
        <f t="shared" si="657"/>
        <v>1</v>
      </c>
      <c r="W7035">
        <f t="shared" si="658"/>
        <v>2</v>
      </c>
      <c r="X7035" t="str">
        <f t="shared" si="659"/>
        <v>412</v>
      </c>
      <c r="Y7035" t="str">
        <f>IF(Table1[[#This Row],[RFM_Score]]="555","Champion", IF(AND(J7035&gt;=4,V7035&gt;=4),"Loyal", IF(U7035&lt;=2,"At Risk", IF(W7035&gt;=4,"Potential Loyalist","Others"))))</f>
        <v>Others</v>
      </c>
    </row>
    <row r="7036" spans="1:25">
      <c r="A7036" t="s">
        <v>9021</v>
      </c>
      <c r="B7036">
        <v>32</v>
      </c>
      <c r="C7036" t="s">
        <v>24</v>
      </c>
      <c r="D7036" t="s">
        <v>46</v>
      </c>
      <c r="E7036" s="6" t="s">
        <v>19106</v>
      </c>
      <c r="F7036" t="s">
        <v>60</v>
      </c>
      <c r="G7036">
        <v>0</v>
      </c>
      <c r="H7036">
        <v>0</v>
      </c>
      <c r="I7036">
        <v>51</v>
      </c>
      <c r="J7036">
        <v>2</v>
      </c>
      <c r="K7036">
        <v>137.21</v>
      </c>
      <c r="L7036" t="str">
        <f t="shared" si="654"/>
        <v/>
      </c>
      <c r="M7036">
        <v>2</v>
      </c>
      <c r="N7036" t="str">
        <f t="shared" si="655"/>
        <v/>
      </c>
      <c r="O7036">
        <v>18</v>
      </c>
      <c r="P7036" s="11">
        <v>0</v>
      </c>
      <c r="Q7036" s="11">
        <v>3.9215686274509803E-2</v>
      </c>
      <c r="R7036" s="12">
        <v>68.605000000000004</v>
      </c>
      <c r="S7036" t="s">
        <v>22</v>
      </c>
      <c r="T7036">
        <v>0</v>
      </c>
      <c r="U7036">
        <f t="shared" si="656"/>
        <v>5</v>
      </c>
      <c r="V7036">
        <f t="shared" si="657"/>
        <v>1</v>
      </c>
      <c r="W7036">
        <f t="shared" si="658"/>
        <v>2</v>
      </c>
      <c r="X7036" t="str">
        <f t="shared" si="659"/>
        <v>512</v>
      </c>
      <c r="Y7036" t="str">
        <f>IF(Table1[[#This Row],[RFM_Score]]="555","Champion", IF(AND(J7036&gt;=4,V7036&gt;=4),"Loyal", IF(U7036&lt;=2,"At Risk", IF(W7036&gt;=4,"Potential Loyalist","Others"))))</f>
        <v>Others</v>
      </c>
    </row>
    <row r="7037" spans="1:25">
      <c r="A7037" t="s">
        <v>1976</v>
      </c>
      <c r="B7037">
        <v>36</v>
      </c>
      <c r="C7037" t="s">
        <v>24</v>
      </c>
      <c r="D7037" t="s">
        <v>25</v>
      </c>
      <c r="E7037" s="6" t="s">
        <v>19107</v>
      </c>
      <c r="F7037" t="s">
        <v>60</v>
      </c>
      <c r="G7037">
        <v>3</v>
      </c>
      <c r="H7037">
        <v>0</v>
      </c>
      <c r="I7037">
        <v>44</v>
      </c>
      <c r="J7037">
        <v>1</v>
      </c>
      <c r="K7037">
        <v>137.18</v>
      </c>
      <c r="L7037" t="str">
        <f t="shared" si="654"/>
        <v/>
      </c>
      <c r="M7037">
        <v>2</v>
      </c>
      <c r="N7037" t="str">
        <f t="shared" si="655"/>
        <v/>
      </c>
      <c r="O7037">
        <v>20</v>
      </c>
      <c r="P7037" s="11">
        <v>0</v>
      </c>
      <c r="Q7037" s="11">
        <v>2.27272727272727E-2</v>
      </c>
      <c r="R7037" s="12">
        <v>68.59</v>
      </c>
      <c r="S7037" t="s">
        <v>22</v>
      </c>
      <c r="T7037">
        <v>0</v>
      </c>
      <c r="U7037">
        <f t="shared" si="656"/>
        <v>5</v>
      </c>
      <c r="V7037">
        <f t="shared" si="657"/>
        <v>1</v>
      </c>
      <c r="W7037">
        <f t="shared" si="658"/>
        <v>2</v>
      </c>
      <c r="X7037" t="str">
        <f t="shared" si="659"/>
        <v>512</v>
      </c>
      <c r="Y7037" t="str">
        <f>IF(Table1[[#This Row],[RFM_Score]]="555","Champion", IF(AND(J7037&gt;=4,V7037&gt;=4),"Loyal", IF(U7037&lt;=2,"At Risk", IF(W7037&gt;=4,"Potential Loyalist","Others"))))</f>
        <v>Others</v>
      </c>
    </row>
    <row r="7038" spans="1:25">
      <c r="A7038" t="s">
        <v>2745</v>
      </c>
      <c r="B7038">
        <v>30</v>
      </c>
      <c r="C7038" t="s">
        <v>19</v>
      </c>
      <c r="D7038" t="s">
        <v>35</v>
      </c>
      <c r="E7038" s="6" t="s">
        <v>19108</v>
      </c>
      <c r="F7038" t="s">
        <v>21</v>
      </c>
      <c r="G7038">
        <v>1</v>
      </c>
      <c r="H7038">
        <v>1</v>
      </c>
      <c r="I7038">
        <v>50</v>
      </c>
      <c r="J7038">
        <v>2</v>
      </c>
      <c r="K7038">
        <v>137.13999999999999</v>
      </c>
      <c r="L7038" t="str">
        <f t="shared" si="654"/>
        <v/>
      </c>
      <c r="M7038">
        <v>2</v>
      </c>
      <c r="N7038" t="str">
        <f t="shared" si="655"/>
        <v/>
      </c>
      <c r="O7038">
        <v>18</v>
      </c>
      <c r="P7038" s="11">
        <v>1</v>
      </c>
      <c r="Q7038" s="11">
        <v>0.04</v>
      </c>
      <c r="R7038" s="12">
        <v>68.569999999999993</v>
      </c>
      <c r="S7038" t="s">
        <v>22</v>
      </c>
      <c r="T7038">
        <v>0</v>
      </c>
      <c r="U7038">
        <f t="shared" si="656"/>
        <v>5</v>
      </c>
      <c r="V7038">
        <f t="shared" si="657"/>
        <v>1</v>
      </c>
      <c r="W7038">
        <f t="shared" si="658"/>
        <v>2</v>
      </c>
      <c r="X7038" t="str">
        <f t="shared" si="659"/>
        <v>512</v>
      </c>
      <c r="Y7038" t="str">
        <f>IF(Table1[[#This Row],[RFM_Score]]="555","Champion", IF(AND(J7038&gt;=4,V7038&gt;=4),"Loyal", IF(U7038&lt;=2,"At Risk", IF(W7038&gt;=4,"Potential Loyalist","Others"))))</f>
        <v>Others</v>
      </c>
    </row>
    <row r="7039" spans="1:25">
      <c r="A7039" t="s">
        <v>8024</v>
      </c>
      <c r="B7039">
        <v>30</v>
      </c>
      <c r="C7039" t="s">
        <v>19</v>
      </c>
      <c r="D7039" t="s">
        <v>46</v>
      </c>
      <c r="E7039" s="6" t="s">
        <v>19109</v>
      </c>
      <c r="F7039" t="s">
        <v>21</v>
      </c>
      <c r="G7039">
        <v>3</v>
      </c>
      <c r="H7039">
        <v>1</v>
      </c>
      <c r="I7039">
        <v>54</v>
      </c>
      <c r="J7039">
        <v>1</v>
      </c>
      <c r="K7039">
        <v>137.02000000000001</v>
      </c>
      <c r="L7039" t="str">
        <f t="shared" si="654"/>
        <v/>
      </c>
      <c r="M7039">
        <v>2</v>
      </c>
      <c r="N7039" t="str">
        <f t="shared" si="655"/>
        <v/>
      </c>
      <c r="O7039">
        <v>15</v>
      </c>
      <c r="P7039" s="11">
        <v>0.33333333333333298</v>
      </c>
      <c r="Q7039" s="11">
        <v>1.85185185185185E-2</v>
      </c>
      <c r="R7039" s="12">
        <v>68.510000000000005</v>
      </c>
      <c r="S7039" t="s">
        <v>22</v>
      </c>
      <c r="T7039">
        <v>0</v>
      </c>
      <c r="U7039">
        <f t="shared" si="656"/>
        <v>5</v>
      </c>
      <c r="V7039">
        <f t="shared" si="657"/>
        <v>1</v>
      </c>
      <c r="W7039">
        <f t="shared" si="658"/>
        <v>2</v>
      </c>
      <c r="X7039" t="str">
        <f t="shared" si="659"/>
        <v>512</v>
      </c>
      <c r="Y7039" t="str">
        <f>IF(Table1[[#This Row],[RFM_Score]]="555","Champion", IF(AND(J7039&gt;=4,V7039&gt;=4),"Loyal", IF(U7039&lt;=2,"At Risk", IF(W7039&gt;=4,"Potential Loyalist","Others"))))</f>
        <v>Others</v>
      </c>
    </row>
    <row r="7040" spans="1:25">
      <c r="A7040" t="s">
        <v>1325</v>
      </c>
      <c r="B7040">
        <v>21</v>
      </c>
      <c r="C7040" t="s">
        <v>24</v>
      </c>
      <c r="D7040" t="s">
        <v>25</v>
      </c>
      <c r="E7040" s="6" t="s">
        <v>19110</v>
      </c>
      <c r="F7040" t="s">
        <v>21</v>
      </c>
      <c r="G7040">
        <v>2</v>
      </c>
      <c r="H7040">
        <v>1</v>
      </c>
      <c r="I7040">
        <v>54</v>
      </c>
      <c r="J7040">
        <v>2</v>
      </c>
      <c r="K7040">
        <v>136.86000000000001</v>
      </c>
      <c r="L7040" t="str">
        <f t="shared" si="654"/>
        <v/>
      </c>
      <c r="M7040">
        <v>2</v>
      </c>
      <c r="N7040" t="str">
        <f t="shared" si="655"/>
        <v/>
      </c>
      <c r="O7040">
        <v>11</v>
      </c>
      <c r="P7040" s="11">
        <v>0.5</v>
      </c>
      <c r="Q7040" s="11">
        <v>3.7037037037037E-2</v>
      </c>
      <c r="R7040" s="12">
        <v>68.430000000000007</v>
      </c>
      <c r="S7040" t="s">
        <v>22</v>
      </c>
      <c r="T7040">
        <v>1</v>
      </c>
      <c r="U7040">
        <f t="shared" si="656"/>
        <v>5</v>
      </c>
      <c r="V7040">
        <f t="shared" si="657"/>
        <v>1</v>
      </c>
      <c r="W7040">
        <f t="shared" si="658"/>
        <v>2</v>
      </c>
      <c r="X7040" t="str">
        <f t="shared" si="659"/>
        <v>512</v>
      </c>
      <c r="Y7040" t="str">
        <f>IF(Table1[[#This Row],[RFM_Score]]="555","Champion", IF(AND(J7040&gt;=4,V7040&gt;=4),"Loyal", IF(U7040&lt;=2,"At Risk", IF(W7040&gt;=4,"Potential Loyalist","Others"))))</f>
        <v>Others</v>
      </c>
    </row>
    <row r="7041" spans="1:25">
      <c r="A7041" t="s">
        <v>8672</v>
      </c>
      <c r="B7041">
        <v>20</v>
      </c>
      <c r="C7041" t="s">
        <v>24</v>
      </c>
      <c r="D7041" t="s">
        <v>25</v>
      </c>
      <c r="E7041" s="6" t="s">
        <v>19111</v>
      </c>
      <c r="F7041" t="s">
        <v>26</v>
      </c>
      <c r="G7041">
        <v>2</v>
      </c>
      <c r="H7041">
        <v>1</v>
      </c>
      <c r="I7041">
        <v>40</v>
      </c>
      <c r="J7041">
        <v>2</v>
      </c>
      <c r="K7041">
        <v>136.44999999999999</v>
      </c>
      <c r="L7041" t="str">
        <f t="shared" si="654"/>
        <v/>
      </c>
      <c r="M7041">
        <v>2</v>
      </c>
      <c r="N7041" t="str">
        <f t="shared" si="655"/>
        <v/>
      </c>
      <c r="O7041">
        <v>12</v>
      </c>
      <c r="P7041" s="11">
        <v>0.5</v>
      </c>
      <c r="Q7041" s="11">
        <v>0.05</v>
      </c>
      <c r="R7041" s="12">
        <v>68.224999999999994</v>
      </c>
      <c r="S7041" t="s">
        <v>22</v>
      </c>
      <c r="T7041">
        <v>0</v>
      </c>
      <c r="U7041">
        <f t="shared" si="656"/>
        <v>5</v>
      </c>
      <c r="V7041">
        <f t="shared" si="657"/>
        <v>1</v>
      </c>
      <c r="W7041">
        <f t="shared" si="658"/>
        <v>2</v>
      </c>
      <c r="X7041" t="str">
        <f t="shared" si="659"/>
        <v>512</v>
      </c>
      <c r="Y7041" t="str">
        <f>IF(Table1[[#This Row],[RFM_Score]]="555","Champion", IF(AND(J7041&gt;=4,V7041&gt;=4),"Loyal", IF(U7041&lt;=2,"At Risk", IF(W7041&gt;=4,"Potential Loyalist","Others"))))</f>
        <v>Others</v>
      </c>
    </row>
    <row r="7042" spans="1:25">
      <c r="A7042" t="s">
        <v>2115</v>
      </c>
      <c r="B7042">
        <v>33</v>
      </c>
      <c r="C7042" t="s">
        <v>24</v>
      </c>
      <c r="D7042" t="s">
        <v>41</v>
      </c>
      <c r="E7042" s="6" t="s">
        <v>19112</v>
      </c>
      <c r="F7042" t="s">
        <v>30</v>
      </c>
      <c r="G7042">
        <v>5</v>
      </c>
      <c r="H7042">
        <v>0</v>
      </c>
      <c r="I7042">
        <v>42</v>
      </c>
      <c r="J7042">
        <v>2</v>
      </c>
      <c r="K7042">
        <v>136.22999999999999</v>
      </c>
      <c r="L7042" t="str">
        <f t="shared" ref="L7042:L7105" si="660">IF(OR(K7042&lt;$AC$10, K7042&gt;$AC$11), "OUTLIER", "")</f>
        <v/>
      </c>
      <c r="M7042">
        <v>2</v>
      </c>
      <c r="N7042" t="str">
        <f t="shared" ref="N7042:N7105" si="661">IF(OR(M7042&lt;$AC$16, M7042&gt;$AC$17), "OUTLIER", "")</f>
        <v/>
      </c>
      <c r="O7042">
        <v>14</v>
      </c>
      <c r="P7042" s="11">
        <v>0</v>
      </c>
      <c r="Q7042" s="11">
        <v>4.7619047619047603E-2</v>
      </c>
      <c r="R7042" s="12">
        <v>68.114999999999995</v>
      </c>
      <c r="S7042" t="s">
        <v>22</v>
      </c>
      <c r="T7042">
        <v>0</v>
      </c>
      <c r="U7042">
        <f t="shared" ref="U7042:U7105" si="662">IF(O7042&lt;=20,5,IF(O7042&lt;=40,4,IF(O7042&lt;=70,3,IF(O7042&lt;=100,2,1))))</f>
        <v>5</v>
      </c>
      <c r="V7042">
        <f t="shared" ref="V7042:V7105" si="663">IF(M7042&gt;=11,5,IF(M7042&gt;=9,4,IF(M7042&gt;=7,3,IF(M7042&gt;=5,2,1))))</f>
        <v>1</v>
      </c>
      <c r="W7042">
        <f t="shared" ref="W7042:W7105" si="664">IF(K7042&gt;=500,5,IF(K7042&gt;=300,4,IF(K7042&gt;=150,3,IF(K7042&gt;=50,2,1))))</f>
        <v>2</v>
      </c>
      <c r="X7042" t="str">
        <f t="shared" ref="X7042:X7105" si="665">U7042 &amp; V7042 &amp; W7042</f>
        <v>512</v>
      </c>
      <c r="Y7042" t="str">
        <f>IF(Table1[[#This Row],[RFM_Score]]="555","Champion", IF(AND(J7042&gt;=4,V7042&gt;=4),"Loyal", IF(U7042&lt;=2,"At Risk", IF(W7042&gt;=4,"Potential Loyalist","Others"))))</f>
        <v>Others</v>
      </c>
    </row>
    <row r="7043" spans="1:25">
      <c r="A7043" t="s">
        <v>7107</v>
      </c>
      <c r="B7043">
        <v>49</v>
      </c>
      <c r="C7043" t="s">
        <v>24</v>
      </c>
      <c r="D7043" t="s">
        <v>25</v>
      </c>
      <c r="E7043" s="6" t="s">
        <v>19113</v>
      </c>
      <c r="F7043" t="s">
        <v>26</v>
      </c>
      <c r="G7043">
        <v>1</v>
      </c>
      <c r="H7043">
        <v>1</v>
      </c>
      <c r="I7043">
        <v>31</v>
      </c>
      <c r="J7043">
        <v>4</v>
      </c>
      <c r="K7043">
        <v>136.16999999999999</v>
      </c>
      <c r="L7043" t="str">
        <f t="shared" si="660"/>
        <v/>
      </c>
      <c r="M7043">
        <v>2</v>
      </c>
      <c r="N7043" t="str">
        <f t="shared" si="661"/>
        <v/>
      </c>
      <c r="O7043">
        <v>27</v>
      </c>
      <c r="P7043" s="11">
        <v>1</v>
      </c>
      <c r="Q7043" s="11">
        <v>0.12903225806451599</v>
      </c>
      <c r="R7043" s="12">
        <v>68.084999999999994</v>
      </c>
      <c r="S7043" t="s">
        <v>22</v>
      </c>
      <c r="T7043">
        <v>0</v>
      </c>
      <c r="U7043">
        <f t="shared" si="662"/>
        <v>4</v>
      </c>
      <c r="V7043">
        <f t="shared" si="663"/>
        <v>1</v>
      </c>
      <c r="W7043">
        <f t="shared" si="664"/>
        <v>2</v>
      </c>
      <c r="X7043" t="str">
        <f t="shared" si="665"/>
        <v>412</v>
      </c>
      <c r="Y7043" t="str">
        <f>IF(Table1[[#This Row],[RFM_Score]]="555","Champion", IF(AND(J7043&gt;=4,V7043&gt;=4),"Loyal", IF(U7043&lt;=2,"At Risk", IF(W7043&gt;=4,"Potential Loyalist","Others"))))</f>
        <v>Others</v>
      </c>
    </row>
    <row r="7044" spans="1:25">
      <c r="A7044" t="s">
        <v>79</v>
      </c>
      <c r="B7044">
        <v>33</v>
      </c>
      <c r="C7044" t="s">
        <v>19</v>
      </c>
      <c r="D7044" t="s">
        <v>35</v>
      </c>
      <c r="E7044" s="6" t="s">
        <v>19114</v>
      </c>
      <c r="F7044" t="s">
        <v>60</v>
      </c>
      <c r="G7044">
        <v>6</v>
      </c>
      <c r="H7044">
        <v>1</v>
      </c>
      <c r="I7044">
        <v>42</v>
      </c>
      <c r="J7044">
        <v>2</v>
      </c>
      <c r="K7044">
        <v>135.94999999999999</v>
      </c>
      <c r="L7044" t="str">
        <f t="shared" si="660"/>
        <v/>
      </c>
      <c r="M7044">
        <v>2</v>
      </c>
      <c r="N7044" t="str">
        <f t="shared" si="661"/>
        <v/>
      </c>
      <c r="O7044">
        <v>44</v>
      </c>
      <c r="P7044" s="11">
        <v>0.16666666666666599</v>
      </c>
      <c r="Q7044" s="11">
        <v>4.7619047619047603E-2</v>
      </c>
      <c r="R7044" s="12">
        <v>67.974999999999994</v>
      </c>
      <c r="S7044" t="s">
        <v>22</v>
      </c>
      <c r="T7044">
        <v>0</v>
      </c>
      <c r="U7044">
        <f t="shared" si="662"/>
        <v>3</v>
      </c>
      <c r="V7044">
        <f t="shared" si="663"/>
        <v>1</v>
      </c>
      <c r="W7044">
        <f t="shared" si="664"/>
        <v>2</v>
      </c>
      <c r="X7044" t="str">
        <f t="shared" si="665"/>
        <v>312</v>
      </c>
      <c r="Y7044" t="str">
        <f>IF(Table1[[#This Row],[RFM_Score]]="555","Champion", IF(AND(J7044&gt;=4,V7044&gt;=4),"Loyal", IF(U7044&lt;=2,"At Risk", IF(W7044&gt;=4,"Potential Loyalist","Others"))))</f>
        <v>Others</v>
      </c>
    </row>
    <row r="7045" spans="1:25">
      <c r="A7045" t="s">
        <v>11986</v>
      </c>
      <c r="B7045">
        <v>20</v>
      </c>
      <c r="C7045" t="s">
        <v>24</v>
      </c>
      <c r="D7045" t="s">
        <v>25</v>
      </c>
      <c r="E7045" s="6" t="s">
        <v>19115</v>
      </c>
      <c r="F7045" t="s">
        <v>37</v>
      </c>
      <c r="G7045">
        <v>1</v>
      </c>
      <c r="H7045">
        <v>0</v>
      </c>
      <c r="I7045">
        <v>63</v>
      </c>
      <c r="J7045">
        <v>2</v>
      </c>
      <c r="K7045">
        <v>135.93</v>
      </c>
      <c r="L7045" t="str">
        <f t="shared" si="660"/>
        <v/>
      </c>
      <c r="M7045">
        <v>2</v>
      </c>
      <c r="N7045" t="str">
        <f t="shared" si="661"/>
        <v/>
      </c>
      <c r="O7045">
        <v>20</v>
      </c>
      <c r="P7045" s="11">
        <v>0</v>
      </c>
      <c r="Q7045" s="11">
        <v>3.1746031746031703E-2</v>
      </c>
      <c r="R7045" s="12">
        <v>67.965000000000003</v>
      </c>
      <c r="S7045" t="s">
        <v>22</v>
      </c>
      <c r="T7045">
        <v>0</v>
      </c>
      <c r="U7045">
        <f t="shared" si="662"/>
        <v>5</v>
      </c>
      <c r="V7045">
        <f t="shared" si="663"/>
        <v>1</v>
      </c>
      <c r="W7045">
        <f t="shared" si="664"/>
        <v>2</v>
      </c>
      <c r="X7045" t="str">
        <f t="shared" si="665"/>
        <v>512</v>
      </c>
      <c r="Y7045" t="str">
        <f>IF(Table1[[#This Row],[RFM_Score]]="555","Champion", IF(AND(J7045&gt;=4,V7045&gt;=4),"Loyal", IF(U7045&lt;=2,"At Risk", IF(W7045&gt;=4,"Potential Loyalist","Others"))))</f>
        <v>Others</v>
      </c>
    </row>
    <row r="7046" spans="1:25">
      <c r="A7046" t="s">
        <v>6180</v>
      </c>
      <c r="B7046">
        <v>43</v>
      </c>
      <c r="C7046" t="s">
        <v>24</v>
      </c>
      <c r="D7046" t="s">
        <v>25</v>
      </c>
      <c r="E7046" s="6" t="s">
        <v>19116</v>
      </c>
      <c r="F7046" t="s">
        <v>21</v>
      </c>
      <c r="G7046">
        <v>2</v>
      </c>
      <c r="H7046">
        <v>0</v>
      </c>
      <c r="I7046">
        <v>45</v>
      </c>
      <c r="J7046">
        <v>3</v>
      </c>
      <c r="K7046">
        <v>135.86000000000001</v>
      </c>
      <c r="L7046" t="str">
        <f t="shared" si="660"/>
        <v/>
      </c>
      <c r="M7046">
        <v>2</v>
      </c>
      <c r="N7046" t="str">
        <f t="shared" si="661"/>
        <v/>
      </c>
      <c r="O7046">
        <v>35</v>
      </c>
      <c r="P7046" s="11">
        <v>0</v>
      </c>
      <c r="Q7046" s="11">
        <v>6.6666666666666596E-2</v>
      </c>
      <c r="R7046" s="12">
        <v>67.930000000000007</v>
      </c>
      <c r="S7046" t="s">
        <v>22</v>
      </c>
      <c r="T7046">
        <v>0</v>
      </c>
      <c r="U7046">
        <f t="shared" si="662"/>
        <v>4</v>
      </c>
      <c r="V7046">
        <f t="shared" si="663"/>
        <v>1</v>
      </c>
      <c r="W7046">
        <f t="shared" si="664"/>
        <v>2</v>
      </c>
      <c r="X7046" t="str">
        <f t="shared" si="665"/>
        <v>412</v>
      </c>
      <c r="Y7046" t="str">
        <f>IF(Table1[[#This Row],[RFM_Score]]="555","Champion", IF(AND(J7046&gt;=4,V7046&gt;=4),"Loyal", IF(U7046&lt;=2,"At Risk", IF(W7046&gt;=4,"Potential Loyalist","Others"))))</f>
        <v>Others</v>
      </c>
    </row>
    <row r="7047" spans="1:25">
      <c r="A7047" t="s">
        <v>4443</v>
      </c>
      <c r="B7047">
        <v>33</v>
      </c>
      <c r="C7047" t="s">
        <v>24</v>
      </c>
      <c r="D7047" t="s">
        <v>25</v>
      </c>
      <c r="E7047" s="6" t="s">
        <v>19117</v>
      </c>
      <c r="F7047" t="s">
        <v>26</v>
      </c>
      <c r="G7047">
        <v>3</v>
      </c>
      <c r="H7047">
        <v>1</v>
      </c>
      <c r="I7047">
        <v>60</v>
      </c>
      <c r="J7047">
        <v>5</v>
      </c>
      <c r="K7047">
        <v>135.72999999999999</v>
      </c>
      <c r="L7047" t="str">
        <f t="shared" si="660"/>
        <v/>
      </c>
      <c r="M7047">
        <v>2</v>
      </c>
      <c r="N7047" t="str">
        <f t="shared" si="661"/>
        <v/>
      </c>
      <c r="O7047">
        <v>1</v>
      </c>
      <c r="P7047" s="11">
        <v>0.33333333333333298</v>
      </c>
      <c r="Q7047" s="11">
        <v>8.3333333333333301E-2</v>
      </c>
      <c r="R7047" s="12">
        <v>67.864999999999995</v>
      </c>
      <c r="S7047" t="s">
        <v>22</v>
      </c>
      <c r="T7047">
        <v>0</v>
      </c>
      <c r="U7047">
        <f t="shared" si="662"/>
        <v>5</v>
      </c>
      <c r="V7047">
        <f t="shared" si="663"/>
        <v>1</v>
      </c>
      <c r="W7047">
        <f t="shared" si="664"/>
        <v>2</v>
      </c>
      <c r="X7047" t="str">
        <f t="shared" si="665"/>
        <v>512</v>
      </c>
      <c r="Y7047" t="str">
        <f>IF(Table1[[#This Row],[RFM_Score]]="555","Champion", IF(AND(J7047&gt;=4,V7047&gt;=4),"Loyal", IF(U7047&lt;=2,"At Risk", IF(W7047&gt;=4,"Potential Loyalist","Others"))))</f>
        <v>Others</v>
      </c>
    </row>
    <row r="7048" spans="1:25">
      <c r="A7048" t="s">
        <v>10126</v>
      </c>
      <c r="B7048">
        <v>53</v>
      </c>
      <c r="C7048" t="s">
        <v>24</v>
      </c>
      <c r="D7048" t="s">
        <v>46</v>
      </c>
      <c r="E7048" s="6" t="s">
        <v>19118</v>
      </c>
      <c r="F7048" t="s">
        <v>37</v>
      </c>
      <c r="G7048">
        <v>4</v>
      </c>
      <c r="H7048">
        <v>1</v>
      </c>
      <c r="I7048">
        <v>47</v>
      </c>
      <c r="J7048">
        <v>3</v>
      </c>
      <c r="K7048">
        <v>135.44999999999999</v>
      </c>
      <c r="L7048" t="str">
        <f t="shared" si="660"/>
        <v/>
      </c>
      <c r="M7048">
        <v>2</v>
      </c>
      <c r="N7048" t="str">
        <f t="shared" si="661"/>
        <v/>
      </c>
      <c r="O7048">
        <v>43</v>
      </c>
      <c r="P7048" s="11">
        <v>0.25</v>
      </c>
      <c r="Q7048" s="11">
        <v>6.3829787234042507E-2</v>
      </c>
      <c r="R7048" s="12">
        <v>67.724999999999994</v>
      </c>
      <c r="S7048" t="s">
        <v>22</v>
      </c>
      <c r="T7048">
        <v>0</v>
      </c>
      <c r="U7048">
        <f t="shared" si="662"/>
        <v>3</v>
      </c>
      <c r="V7048">
        <f t="shared" si="663"/>
        <v>1</v>
      </c>
      <c r="W7048">
        <f t="shared" si="664"/>
        <v>2</v>
      </c>
      <c r="X7048" t="str">
        <f t="shared" si="665"/>
        <v>312</v>
      </c>
      <c r="Y7048" t="str">
        <f>IF(Table1[[#This Row],[RFM_Score]]="555","Champion", IF(AND(J7048&gt;=4,V7048&gt;=4),"Loyal", IF(U7048&lt;=2,"At Risk", IF(W7048&gt;=4,"Potential Loyalist","Others"))))</f>
        <v>Others</v>
      </c>
    </row>
    <row r="7049" spans="1:25">
      <c r="A7049" t="s">
        <v>11080</v>
      </c>
      <c r="B7049">
        <v>47</v>
      </c>
      <c r="C7049" t="s">
        <v>19</v>
      </c>
      <c r="D7049" t="s">
        <v>25</v>
      </c>
      <c r="E7049" s="6" t="s">
        <v>19119</v>
      </c>
      <c r="F7049" t="s">
        <v>30</v>
      </c>
      <c r="G7049">
        <v>0</v>
      </c>
      <c r="H7049">
        <v>0</v>
      </c>
      <c r="I7049">
        <v>60</v>
      </c>
      <c r="J7049">
        <v>3</v>
      </c>
      <c r="K7049">
        <v>135.33000000000001</v>
      </c>
      <c r="L7049" t="str">
        <f t="shared" si="660"/>
        <v/>
      </c>
      <c r="M7049">
        <v>2</v>
      </c>
      <c r="N7049" t="str">
        <f t="shared" si="661"/>
        <v/>
      </c>
      <c r="O7049">
        <v>8</v>
      </c>
      <c r="P7049" s="11">
        <v>0</v>
      </c>
      <c r="Q7049" s="11">
        <v>0.05</v>
      </c>
      <c r="R7049" s="12">
        <v>67.665000000000006</v>
      </c>
      <c r="S7049" t="s">
        <v>22</v>
      </c>
      <c r="T7049">
        <v>0</v>
      </c>
      <c r="U7049">
        <f t="shared" si="662"/>
        <v>5</v>
      </c>
      <c r="V7049">
        <f t="shared" si="663"/>
        <v>1</v>
      </c>
      <c r="W7049">
        <f t="shared" si="664"/>
        <v>2</v>
      </c>
      <c r="X7049" t="str">
        <f t="shared" si="665"/>
        <v>512</v>
      </c>
      <c r="Y7049" t="str">
        <f>IF(Table1[[#This Row],[RFM_Score]]="555","Champion", IF(AND(J7049&gt;=4,V7049&gt;=4),"Loyal", IF(U7049&lt;=2,"At Risk", IF(W7049&gt;=4,"Potential Loyalist","Others"))))</f>
        <v>Others</v>
      </c>
    </row>
    <row r="7050" spans="1:25">
      <c r="A7050" t="s">
        <v>4803</v>
      </c>
      <c r="B7050">
        <v>20</v>
      </c>
      <c r="C7050" t="s">
        <v>19</v>
      </c>
      <c r="D7050" t="s">
        <v>25</v>
      </c>
      <c r="E7050" s="6" t="s">
        <v>19120</v>
      </c>
      <c r="F7050" t="s">
        <v>30</v>
      </c>
      <c r="G7050">
        <v>5</v>
      </c>
      <c r="H7050">
        <v>2</v>
      </c>
      <c r="I7050">
        <v>44</v>
      </c>
      <c r="J7050">
        <v>3</v>
      </c>
      <c r="K7050">
        <v>135.12</v>
      </c>
      <c r="L7050" t="str">
        <f t="shared" si="660"/>
        <v/>
      </c>
      <c r="M7050">
        <v>2</v>
      </c>
      <c r="N7050" t="str">
        <f t="shared" si="661"/>
        <v/>
      </c>
      <c r="O7050">
        <v>29</v>
      </c>
      <c r="P7050" s="11">
        <v>0.4</v>
      </c>
      <c r="Q7050" s="11">
        <v>6.8181818181818094E-2</v>
      </c>
      <c r="R7050" s="12">
        <v>67.56</v>
      </c>
      <c r="S7050" t="s">
        <v>22</v>
      </c>
      <c r="T7050">
        <v>0</v>
      </c>
      <c r="U7050">
        <f t="shared" si="662"/>
        <v>4</v>
      </c>
      <c r="V7050">
        <f t="shared" si="663"/>
        <v>1</v>
      </c>
      <c r="W7050">
        <f t="shared" si="664"/>
        <v>2</v>
      </c>
      <c r="X7050" t="str">
        <f t="shared" si="665"/>
        <v>412</v>
      </c>
      <c r="Y7050" t="str">
        <f>IF(Table1[[#This Row],[RFM_Score]]="555","Champion", IF(AND(J7050&gt;=4,V7050&gt;=4),"Loyal", IF(U7050&lt;=2,"At Risk", IF(W7050&gt;=4,"Potential Loyalist","Others"))))</f>
        <v>Others</v>
      </c>
    </row>
    <row r="7051" spans="1:25">
      <c r="A7051" t="s">
        <v>6737</v>
      </c>
      <c r="B7051">
        <v>49</v>
      </c>
      <c r="C7051" t="s">
        <v>24</v>
      </c>
      <c r="D7051" t="s">
        <v>25</v>
      </c>
      <c r="E7051" s="6" t="s">
        <v>19121</v>
      </c>
      <c r="F7051" t="s">
        <v>60</v>
      </c>
      <c r="G7051">
        <v>0</v>
      </c>
      <c r="H7051">
        <v>0</v>
      </c>
      <c r="I7051">
        <v>43</v>
      </c>
      <c r="J7051">
        <v>4</v>
      </c>
      <c r="K7051">
        <v>135.12</v>
      </c>
      <c r="L7051" t="str">
        <f t="shared" si="660"/>
        <v/>
      </c>
      <c r="M7051">
        <v>2</v>
      </c>
      <c r="N7051" t="str">
        <f t="shared" si="661"/>
        <v/>
      </c>
      <c r="O7051">
        <v>43</v>
      </c>
      <c r="P7051" s="11">
        <v>0</v>
      </c>
      <c r="Q7051" s="11">
        <v>9.3023255813953404E-2</v>
      </c>
      <c r="R7051" s="12">
        <v>67.56</v>
      </c>
      <c r="S7051" t="s">
        <v>22</v>
      </c>
      <c r="T7051">
        <v>0</v>
      </c>
      <c r="U7051">
        <f t="shared" si="662"/>
        <v>3</v>
      </c>
      <c r="V7051">
        <f t="shared" si="663"/>
        <v>1</v>
      </c>
      <c r="W7051">
        <f t="shared" si="664"/>
        <v>2</v>
      </c>
      <c r="X7051" t="str">
        <f t="shared" si="665"/>
        <v>312</v>
      </c>
      <c r="Y7051" t="str">
        <f>IF(Table1[[#This Row],[RFM_Score]]="555","Champion", IF(AND(J7051&gt;=4,V7051&gt;=4),"Loyal", IF(U7051&lt;=2,"At Risk", IF(W7051&gt;=4,"Potential Loyalist","Others"))))</f>
        <v>Others</v>
      </c>
    </row>
    <row r="7052" spans="1:25">
      <c r="A7052" t="s">
        <v>1394</v>
      </c>
      <c r="B7052">
        <v>39</v>
      </c>
      <c r="C7052" t="s">
        <v>19</v>
      </c>
      <c r="D7052" t="s">
        <v>46</v>
      </c>
      <c r="E7052" s="6" t="s">
        <v>19122</v>
      </c>
      <c r="F7052" t="s">
        <v>37</v>
      </c>
      <c r="G7052">
        <v>5</v>
      </c>
      <c r="H7052">
        <v>1</v>
      </c>
      <c r="I7052">
        <v>47</v>
      </c>
      <c r="J7052">
        <v>2</v>
      </c>
      <c r="K7052">
        <v>135.06</v>
      </c>
      <c r="L7052" t="str">
        <f t="shared" si="660"/>
        <v/>
      </c>
      <c r="M7052">
        <v>2</v>
      </c>
      <c r="N7052" t="str">
        <f t="shared" si="661"/>
        <v/>
      </c>
      <c r="O7052">
        <v>63</v>
      </c>
      <c r="P7052" s="11">
        <v>0.2</v>
      </c>
      <c r="Q7052" s="11">
        <v>4.2553191489361701E-2</v>
      </c>
      <c r="R7052" s="12">
        <v>67.53</v>
      </c>
      <c r="S7052" t="s">
        <v>22</v>
      </c>
      <c r="T7052">
        <v>1</v>
      </c>
      <c r="U7052">
        <f t="shared" si="662"/>
        <v>3</v>
      </c>
      <c r="V7052">
        <f t="shared" si="663"/>
        <v>1</v>
      </c>
      <c r="W7052">
        <f t="shared" si="664"/>
        <v>2</v>
      </c>
      <c r="X7052" t="str">
        <f t="shared" si="665"/>
        <v>312</v>
      </c>
      <c r="Y7052" t="str">
        <f>IF(Table1[[#This Row],[RFM_Score]]="555","Champion", IF(AND(J7052&gt;=4,V7052&gt;=4),"Loyal", IF(U7052&lt;=2,"At Risk", IF(W7052&gt;=4,"Potential Loyalist","Others"))))</f>
        <v>Others</v>
      </c>
    </row>
    <row r="7053" spans="1:25">
      <c r="A7053" t="s">
        <v>5676</v>
      </c>
      <c r="B7053">
        <v>37</v>
      </c>
      <c r="C7053" t="s">
        <v>19</v>
      </c>
      <c r="D7053" t="s">
        <v>41</v>
      </c>
      <c r="E7053" s="6" t="s">
        <v>19123</v>
      </c>
      <c r="F7053" t="s">
        <v>37</v>
      </c>
      <c r="G7053">
        <v>2</v>
      </c>
      <c r="H7053">
        <v>0</v>
      </c>
      <c r="I7053">
        <v>62</v>
      </c>
      <c r="J7053">
        <v>6</v>
      </c>
      <c r="K7053">
        <v>135.02000000000001</v>
      </c>
      <c r="L7053" t="str">
        <f t="shared" si="660"/>
        <v/>
      </c>
      <c r="M7053">
        <v>2</v>
      </c>
      <c r="N7053" t="str">
        <f t="shared" si="661"/>
        <v/>
      </c>
      <c r="O7053">
        <v>21</v>
      </c>
      <c r="P7053" s="11">
        <v>0</v>
      </c>
      <c r="Q7053" s="11">
        <v>9.6774193548387094E-2</v>
      </c>
      <c r="R7053" s="12">
        <v>67.510000000000005</v>
      </c>
      <c r="S7053" t="s">
        <v>22</v>
      </c>
      <c r="T7053">
        <v>0</v>
      </c>
      <c r="U7053">
        <f t="shared" si="662"/>
        <v>4</v>
      </c>
      <c r="V7053">
        <f t="shared" si="663"/>
        <v>1</v>
      </c>
      <c r="W7053">
        <f t="shared" si="664"/>
        <v>2</v>
      </c>
      <c r="X7053" t="str">
        <f t="shared" si="665"/>
        <v>412</v>
      </c>
      <c r="Y7053" t="str">
        <f>IF(Table1[[#This Row],[RFM_Score]]="555","Champion", IF(AND(J7053&gt;=4,V7053&gt;=4),"Loyal", IF(U7053&lt;=2,"At Risk", IF(W7053&gt;=4,"Potential Loyalist","Others"))))</f>
        <v>Others</v>
      </c>
    </row>
    <row r="7054" spans="1:25">
      <c r="A7054" t="s">
        <v>3132</v>
      </c>
      <c r="B7054">
        <v>50</v>
      </c>
      <c r="C7054" t="s">
        <v>24</v>
      </c>
      <c r="D7054" t="s">
        <v>25</v>
      </c>
      <c r="E7054" s="6" t="s">
        <v>19124</v>
      </c>
      <c r="F7054" t="s">
        <v>30</v>
      </c>
      <c r="G7054">
        <v>4</v>
      </c>
      <c r="H7054">
        <v>1</v>
      </c>
      <c r="I7054">
        <v>64</v>
      </c>
      <c r="J7054">
        <v>2</v>
      </c>
      <c r="K7054">
        <v>135</v>
      </c>
      <c r="L7054" t="str">
        <f t="shared" si="660"/>
        <v/>
      </c>
      <c r="M7054">
        <v>2</v>
      </c>
      <c r="N7054" t="str">
        <f t="shared" si="661"/>
        <v/>
      </c>
      <c r="O7054">
        <v>0</v>
      </c>
      <c r="P7054" s="11">
        <v>0.25</v>
      </c>
      <c r="Q7054" s="11">
        <v>3.125E-2</v>
      </c>
      <c r="R7054" s="12">
        <v>67.5</v>
      </c>
      <c r="S7054" t="s">
        <v>22</v>
      </c>
      <c r="T7054">
        <v>1</v>
      </c>
      <c r="U7054">
        <f t="shared" si="662"/>
        <v>5</v>
      </c>
      <c r="V7054">
        <f t="shared" si="663"/>
        <v>1</v>
      </c>
      <c r="W7054">
        <f t="shared" si="664"/>
        <v>2</v>
      </c>
      <c r="X7054" t="str">
        <f t="shared" si="665"/>
        <v>512</v>
      </c>
      <c r="Y7054" t="str">
        <f>IF(Table1[[#This Row],[RFM_Score]]="555","Champion", IF(AND(J7054&gt;=4,V7054&gt;=4),"Loyal", IF(U7054&lt;=2,"At Risk", IF(W7054&gt;=4,"Potential Loyalist","Others"))))</f>
        <v>Others</v>
      </c>
    </row>
    <row r="7055" spans="1:25">
      <c r="A7055" t="s">
        <v>7519</v>
      </c>
      <c r="B7055">
        <v>28</v>
      </c>
      <c r="C7055" t="s">
        <v>19</v>
      </c>
      <c r="D7055" t="s">
        <v>25</v>
      </c>
      <c r="E7055" s="6" t="s">
        <v>19125</v>
      </c>
      <c r="F7055" t="s">
        <v>26</v>
      </c>
      <c r="G7055">
        <v>5</v>
      </c>
      <c r="H7055">
        <v>1</v>
      </c>
      <c r="I7055">
        <v>41</v>
      </c>
      <c r="J7055">
        <v>0</v>
      </c>
      <c r="K7055">
        <v>134.9</v>
      </c>
      <c r="L7055" t="str">
        <f t="shared" si="660"/>
        <v/>
      </c>
      <c r="M7055">
        <v>2</v>
      </c>
      <c r="N7055" t="str">
        <f t="shared" si="661"/>
        <v/>
      </c>
      <c r="O7055">
        <v>19</v>
      </c>
      <c r="P7055" s="11">
        <v>0.2</v>
      </c>
      <c r="Q7055" s="11">
        <v>0</v>
      </c>
      <c r="R7055" s="12">
        <v>67.45</v>
      </c>
      <c r="S7055" t="s">
        <v>22</v>
      </c>
      <c r="T7055">
        <v>0</v>
      </c>
      <c r="U7055">
        <f t="shared" si="662"/>
        <v>5</v>
      </c>
      <c r="V7055">
        <f t="shared" si="663"/>
        <v>1</v>
      </c>
      <c r="W7055">
        <f t="shared" si="664"/>
        <v>2</v>
      </c>
      <c r="X7055" t="str">
        <f t="shared" si="665"/>
        <v>512</v>
      </c>
      <c r="Y7055" t="str">
        <f>IF(Table1[[#This Row],[RFM_Score]]="555","Champion", IF(AND(J7055&gt;=4,V7055&gt;=4),"Loyal", IF(U7055&lt;=2,"At Risk", IF(W7055&gt;=4,"Potential Loyalist","Others"))))</f>
        <v>Others</v>
      </c>
    </row>
    <row r="7056" spans="1:25">
      <c r="A7056" t="s">
        <v>5697</v>
      </c>
      <c r="B7056">
        <v>34</v>
      </c>
      <c r="C7056" t="s">
        <v>24</v>
      </c>
      <c r="D7056" t="s">
        <v>25</v>
      </c>
      <c r="E7056" s="6" t="s">
        <v>19126</v>
      </c>
      <c r="F7056" t="s">
        <v>37</v>
      </c>
      <c r="G7056">
        <v>3</v>
      </c>
      <c r="H7056">
        <v>2</v>
      </c>
      <c r="I7056">
        <v>55</v>
      </c>
      <c r="J7056">
        <v>2</v>
      </c>
      <c r="K7056">
        <v>134.72999999999999</v>
      </c>
      <c r="L7056" t="str">
        <f t="shared" si="660"/>
        <v/>
      </c>
      <c r="M7056">
        <v>2</v>
      </c>
      <c r="N7056" t="str">
        <f t="shared" si="661"/>
        <v/>
      </c>
      <c r="O7056">
        <v>15</v>
      </c>
      <c r="P7056" s="11">
        <v>0.66666666666666596</v>
      </c>
      <c r="Q7056" s="11">
        <v>3.6363636363636299E-2</v>
      </c>
      <c r="R7056" s="12">
        <v>67.364999999999995</v>
      </c>
      <c r="S7056" t="s">
        <v>22</v>
      </c>
      <c r="T7056">
        <v>0</v>
      </c>
      <c r="U7056">
        <f t="shared" si="662"/>
        <v>5</v>
      </c>
      <c r="V7056">
        <f t="shared" si="663"/>
        <v>1</v>
      </c>
      <c r="W7056">
        <f t="shared" si="664"/>
        <v>2</v>
      </c>
      <c r="X7056" t="str">
        <f t="shared" si="665"/>
        <v>512</v>
      </c>
      <c r="Y7056" t="str">
        <f>IF(Table1[[#This Row],[RFM_Score]]="555","Champion", IF(AND(J7056&gt;=4,V7056&gt;=4),"Loyal", IF(U7056&lt;=2,"At Risk", IF(W7056&gt;=4,"Potential Loyalist","Others"))))</f>
        <v>Others</v>
      </c>
    </row>
    <row r="7057" spans="1:25">
      <c r="A7057" t="s">
        <v>11820</v>
      </c>
      <c r="B7057">
        <v>29</v>
      </c>
      <c r="C7057" t="s">
        <v>24</v>
      </c>
      <c r="D7057" t="s">
        <v>49</v>
      </c>
      <c r="E7057" s="6" t="s">
        <v>19127</v>
      </c>
      <c r="F7057" t="s">
        <v>37</v>
      </c>
      <c r="G7057">
        <v>3</v>
      </c>
      <c r="H7057">
        <v>2</v>
      </c>
      <c r="I7057">
        <v>65</v>
      </c>
      <c r="J7057">
        <v>4</v>
      </c>
      <c r="K7057">
        <v>134.68</v>
      </c>
      <c r="L7057" t="str">
        <f t="shared" si="660"/>
        <v/>
      </c>
      <c r="M7057">
        <v>2</v>
      </c>
      <c r="N7057" t="str">
        <f t="shared" si="661"/>
        <v/>
      </c>
      <c r="O7057">
        <v>3</v>
      </c>
      <c r="P7057" s="11">
        <v>0.66666666666666596</v>
      </c>
      <c r="Q7057" s="11">
        <v>6.15384615384615E-2</v>
      </c>
      <c r="R7057" s="12">
        <v>67.34</v>
      </c>
      <c r="S7057" t="s">
        <v>22</v>
      </c>
      <c r="T7057">
        <v>0</v>
      </c>
      <c r="U7057">
        <f t="shared" si="662"/>
        <v>5</v>
      </c>
      <c r="V7057">
        <f t="shared" si="663"/>
        <v>1</v>
      </c>
      <c r="W7057">
        <f t="shared" si="664"/>
        <v>2</v>
      </c>
      <c r="X7057" t="str">
        <f t="shared" si="665"/>
        <v>512</v>
      </c>
      <c r="Y7057" t="str">
        <f>IF(Table1[[#This Row],[RFM_Score]]="555","Champion", IF(AND(J7057&gt;=4,V7057&gt;=4),"Loyal", IF(U7057&lt;=2,"At Risk", IF(W7057&gt;=4,"Potential Loyalist","Others"))))</f>
        <v>Others</v>
      </c>
    </row>
    <row r="7058" spans="1:25">
      <c r="A7058" t="s">
        <v>2664</v>
      </c>
      <c r="B7058">
        <v>43</v>
      </c>
      <c r="C7058" t="s">
        <v>19</v>
      </c>
      <c r="D7058" t="s">
        <v>25</v>
      </c>
      <c r="E7058" s="6" t="s">
        <v>19128</v>
      </c>
      <c r="F7058" t="s">
        <v>26</v>
      </c>
      <c r="G7058">
        <v>3</v>
      </c>
      <c r="H7058">
        <v>1</v>
      </c>
      <c r="I7058">
        <v>41</v>
      </c>
      <c r="J7058">
        <v>1</v>
      </c>
      <c r="K7058">
        <v>134.65</v>
      </c>
      <c r="L7058" t="str">
        <f t="shared" si="660"/>
        <v/>
      </c>
      <c r="M7058">
        <v>2</v>
      </c>
      <c r="N7058" t="str">
        <f t="shared" si="661"/>
        <v/>
      </c>
      <c r="O7058">
        <v>5</v>
      </c>
      <c r="P7058" s="11">
        <v>0.33333333333333298</v>
      </c>
      <c r="Q7058" s="11">
        <v>2.4390243902439001E-2</v>
      </c>
      <c r="R7058" s="12">
        <v>67.325000000000003</v>
      </c>
      <c r="S7058" t="s">
        <v>22</v>
      </c>
      <c r="T7058">
        <v>1</v>
      </c>
      <c r="U7058">
        <f t="shared" si="662"/>
        <v>5</v>
      </c>
      <c r="V7058">
        <f t="shared" si="663"/>
        <v>1</v>
      </c>
      <c r="W7058">
        <f t="shared" si="664"/>
        <v>2</v>
      </c>
      <c r="X7058" t="str">
        <f t="shared" si="665"/>
        <v>512</v>
      </c>
      <c r="Y7058" t="str">
        <f>IF(Table1[[#This Row],[RFM_Score]]="555","Champion", IF(AND(J7058&gt;=4,V7058&gt;=4),"Loyal", IF(U7058&lt;=2,"At Risk", IF(W7058&gt;=4,"Potential Loyalist","Others"))))</f>
        <v>Others</v>
      </c>
    </row>
    <row r="7059" spans="1:25">
      <c r="A7059" t="s">
        <v>10552</v>
      </c>
      <c r="B7059">
        <v>46</v>
      </c>
      <c r="C7059" t="s">
        <v>24</v>
      </c>
      <c r="D7059" t="s">
        <v>25</v>
      </c>
      <c r="E7059" s="6" t="s">
        <v>19129</v>
      </c>
      <c r="F7059" t="s">
        <v>21</v>
      </c>
      <c r="G7059">
        <v>5</v>
      </c>
      <c r="H7059">
        <v>0</v>
      </c>
      <c r="I7059">
        <v>57</v>
      </c>
      <c r="J7059">
        <v>1</v>
      </c>
      <c r="K7059">
        <v>134.65</v>
      </c>
      <c r="L7059" t="str">
        <f t="shared" si="660"/>
        <v/>
      </c>
      <c r="M7059">
        <v>2</v>
      </c>
      <c r="N7059" t="str">
        <f t="shared" si="661"/>
        <v/>
      </c>
      <c r="O7059">
        <v>25</v>
      </c>
      <c r="P7059" s="11">
        <v>0</v>
      </c>
      <c r="Q7059" s="11">
        <v>1.7543859649122799E-2</v>
      </c>
      <c r="R7059" s="12">
        <v>67.325000000000003</v>
      </c>
      <c r="S7059" t="s">
        <v>22</v>
      </c>
      <c r="T7059">
        <v>1</v>
      </c>
      <c r="U7059">
        <f t="shared" si="662"/>
        <v>4</v>
      </c>
      <c r="V7059">
        <f t="shared" si="663"/>
        <v>1</v>
      </c>
      <c r="W7059">
        <f t="shared" si="664"/>
        <v>2</v>
      </c>
      <c r="X7059" t="str">
        <f t="shared" si="665"/>
        <v>412</v>
      </c>
      <c r="Y7059" t="str">
        <f>IF(Table1[[#This Row],[RFM_Score]]="555","Champion", IF(AND(J7059&gt;=4,V7059&gt;=4),"Loyal", IF(U7059&lt;=2,"At Risk", IF(W7059&gt;=4,"Potential Loyalist","Others"))))</f>
        <v>Others</v>
      </c>
    </row>
    <row r="7060" spans="1:25">
      <c r="A7060" t="s">
        <v>1278</v>
      </c>
      <c r="B7060">
        <v>32</v>
      </c>
      <c r="C7060" t="s">
        <v>19</v>
      </c>
      <c r="D7060" t="s">
        <v>41</v>
      </c>
      <c r="E7060" s="6" t="s">
        <v>19130</v>
      </c>
      <c r="F7060" t="s">
        <v>60</v>
      </c>
      <c r="G7060">
        <v>0</v>
      </c>
      <c r="H7060">
        <v>0</v>
      </c>
      <c r="I7060">
        <v>51</v>
      </c>
      <c r="J7060">
        <v>2</v>
      </c>
      <c r="K7060">
        <v>134.62</v>
      </c>
      <c r="L7060" t="str">
        <f t="shared" si="660"/>
        <v/>
      </c>
      <c r="M7060">
        <v>2</v>
      </c>
      <c r="N7060" t="str">
        <f t="shared" si="661"/>
        <v/>
      </c>
      <c r="O7060">
        <v>18</v>
      </c>
      <c r="P7060" s="11">
        <v>0</v>
      </c>
      <c r="Q7060" s="11">
        <v>3.9215686274509803E-2</v>
      </c>
      <c r="R7060" s="12">
        <v>67.31</v>
      </c>
      <c r="S7060" t="s">
        <v>22</v>
      </c>
      <c r="T7060">
        <v>0</v>
      </c>
      <c r="U7060">
        <f t="shared" si="662"/>
        <v>5</v>
      </c>
      <c r="V7060">
        <f t="shared" si="663"/>
        <v>1</v>
      </c>
      <c r="W7060">
        <f t="shared" si="664"/>
        <v>2</v>
      </c>
      <c r="X7060" t="str">
        <f t="shared" si="665"/>
        <v>512</v>
      </c>
      <c r="Y7060" t="str">
        <f>IF(Table1[[#This Row],[RFM_Score]]="555","Champion", IF(AND(J7060&gt;=4,V7060&gt;=4),"Loyal", IF(U7060&lt;=2,"At Risk", IF(W7060&gt;=4,"Potential Loyalist","Others"))))</f>
        <v>Others</v>
      </c>
    </row>
    <row r="7061" spans="1:25">
      <c r="A7061" t="s">
        <v>6977</v>
      </c>
      <c r="B7061">
        <v>29</v>
      </c>
      <c r="C7061" t="s">
        <v>19</v>
      </c>
      <c r="D7061" t="s">
        <v>49</v>
      </c>
      <c r="E7061" s="6" t="s">
        <v>19131</v>
      </c>
      <c r="F7061" t="s">
        <v>21</v>
      </c>
      <c r="G7061">
        <v>1</v>
      </c>
      <c r="H7061">
        <v>0</v>
      </c>
      <c r="I7061">
        <v>46</v>
      </c>
      <c r="J7061">
        <v>2</v>
      </c>
      <c r="K7061">
        <v>134.58000000000001</v>
      </c>
      <c r="L7061" t="str">
        <f t="shared" si="660"/>
        <v/>
      </c>
      <c r="M7061">
        <v>2</v>
      </c>
      <c r="N7061" t="str">
        <f t="shared" si="661"/>
        <v/>
      </c>
      <c r="O7061">
        <v>9</v>
      </c>
      <c r="P7061" s="11">
        <v>0</v>
      </c>
      <c r="Q7061" s="11">
        <v>4.3478260869565202E-2</v>
      </c>
      <c r="R7061" s="12">
        <v>67.290000000000006</v>
      </c>
      <c r="S7061" t="s">
        <v>22</v>
      </c>
      <c r="T7061">
        <v>0</v>
      </c>
      <c r="U7061">
        <f t="shared" si="662"/>
        <v>5</v>
      </c>
      <c r="V7061">
        <f t="shared" si="663"/>
        <v>1</v>
      </c>
      <c r="W7061">
        <f t="shared" si="664"/>
        <v>2</v>
      </c>
      <c r="X7061" t="str">
        <f t="shared" si="665"/>
        <v>512</v>
      </c>
      <c r="Y7061" t="str">
        <f>IF(Table1[[#This Row],[RFM_Score]]="555","Champion", IF(AND(J7061&gt;=4,V7061&gt;=4),"Loyal", IF(U7061&lt;=2,"At Risk", IF(W7061&gt;=4,"Potential Loyalist","Others"))))</f>
        <v>Others</v>
      </c>
    </row>
    <row r="7062" spans="1:25">
      <c r="A7062" t="s">
        <v>5168</v>
      </c>
      <c r="B7062">
        <v>45</v>
      </c>
      <c r="C7062" t="s">
        <v>24</v>
      </c>
      <c r="D7062" t="s">
        <v>41</v>
      </c>
      <c r="E7062" s="6" t="s">
        <v>19132</v>
      </c>
      <c r="F7062" t="s">
        <v>30</v>
      </c>
      <c r="G7062">
        <v>2</v>
      </c>
      <c r="H7062">
        <v>1</v>
      </c>
      <c r="I7062">
        <v>50</v>
      </c>
      <c r="J7062">
        <v>2</v>
      </c>
      <c r="K7062">
        <v>134.55000000000001</v>
      </c>
      <c r="L7062" t="str">
        <f t="shared" si="660"/>
        <v/>
      </c>
      <c r="M7062">
        <v>2</v>
      </c>
      <c r="N7062" t="str">
        <f t="shared" si="661"/>
        <v/>
      </c>
      <c r="O7062">
        <v>18</v>
      </c>
      <c r="P7062" s="11">
        <v>0.5</v>
      </c>
      <c r="Q7062" s="11">
        <v>0.04</v>
      </c>
      <c r="R7062" s="12">
        <v>67.275000000000006</v>
      </c>
      <c r="S7062" t="s">
        <v>22</v>
      </c>
      <c r="T7062">
        <v>0</v>
      </c>
      <c r="U7062">
        <f t="shared" si="662"/>
        <v>5</v>
      </c>
      <c r="V7062">
        <f t="shared" si="663"/>
        <v>1</v>
      </c>
      <c r="W7062">
        <f t="shared" si="664"/>
        <v>2</v>
      </c>
      <c r="X7062" t="str">
        <f t="shared" si="665"/>
        <v>512</v>
      </c>
      <c r="Y7062" t="str">
        <f>IF(Table1[[#This Row],[RFM_Score]]="555","Champion", IF(AND(J7062&gt;=4,V7062&gt;=4),"Loyal", IF(U7062&lt;=2,"At Risk", IF(W7062&gt;=4,"Potential Loyalist","Others"))))</f>
        <v>Others</v>
      </c>
    </row>
    <row r="7063" spans="1:25">
      <c r="A7063" t="s">
        <v>6645</v>
      </c>
      <c r="B7063">
        <v>25</v>
      </c>
      <c r="C7063" t="s">
        <v>24</v>
      </c>
      <c r="D7063" t="s">
        <v>25</v>
      </c>
      <c r="E7063" s="6" t="s">
        <v>19133</v>
      </c>
      <c r="F7063" t="s">
        <v>26</v>
      </c>
      <c r="G7063">
        <v>4</v>
      </c>
      <c r="H7063">
        <v>3</v>
      </c>
      <c r="I7063">
        <v>60</v>
      </c>
      <c r="J7063">
        <v>2</v>
      </c>
      <c r="K7063">
        <v>134.55000000000001</v>
      </c>
      <c r="L7063" t="str">
        <f t="shared" si="660"/>
        <v/>
      </c>
      <c r="M7063">
        <v>2</v>
      </c>
      <c r="N7063" t="str">
        <f t="shared" si="661"/>
        <v/>
      </c>
      <c r="O7063">
        <v>4</v>
      </c>
      <c r="P7063" s="11">
        <v>0.75</v>
      </c>
      <c r="Q7063" s="11">
        <v>3.3333333333333298E-2</v>
      </c>
      <c r="R7063" s="12">
        <v>67.275000000000006</v>
      </c>
      <c r="S7063" t="s">
        <v>22</v>
      </c>
      <c r="T7063">
        <v>0</v>
      </c>
      <c r="U7063">
        <f t="shared" si="662"/>
        <v>5</v>
      </c>
      <c r="V7063">
        <f t="shared" si="663"/>
        <v>1</v>
      </c>
      <c r="W7063">
        <f t="shared" si="664"/>
        <v>2</v>
      </c>
      <c r="X7063" t="str">
        <f t="shared" si="665"/>
        <v>512</v>
      </c>
      <c r="Y7063" t="str">
        <f>IF(Table1[[#This Row],[RFM_Score]]="555","Champion", IF(AND(J7063&gt;=4,V7063&gt;=4),"Loyal", IF(U7063&lt;=2,"At Risk", IF(W7063&gt;=4,"Potential Loyalist","Others"))))</f>
        <v>Others</v>
      </c>
    </row>
    <row r="7064" spans="1:25">
      <c r="A7064" t="s">
        <v>5166</v>
      </c>
      <c r="B7064">
        <v>36</v>
      </c>
      <c r="C7064" t="s">
        <v>24</v>
      </c>
      <c r="D7064" t="s">
        <v>25</v>
      </c>
      <c r="E7064" s="6" t="s">
        <v>19134</v>
      </c>
      <c r="F7064" t="s">
        <v>62</v>
      </c>
      <c r="G7064">
        <v>2</v>
      </c>
      <c r="H7064">
        <v>0</v>
      </c>
      <c r="I7064">
        <v>56</v>
      </c>
      <c r="J7064">
        <v>2</v>
      </c>
      <c r="K7064">
        <v>134.52000000000001</v>
      </c>
      <c r="L7064" t="str">
        <f t="shared" si="660"/>
        <v/>
      </c>
      <c r="M7064">
        <v>2</v>
      </c>
      <c r="N7064" t="str">
        <f t="shared" si="661"/>
        <v/>
      </c>
      <c r="O7064">
        <v>23</v>
      </c>
      <c r="P7064" s="11">
        <v>0</v>
      </c>
      <c r="Q7064" s="11">
        <v>3.5714285714285698E-2</v>
      </c>
      <c r="R7064" s="12">
        <v>67.260000000000005</v>
      </c>
      <c r="S7064" t="s">
        <v>22</v>
      </c>
      <c r="T7064">
        <v>0</v>
      </c>
      <c r="U7064">
        <f t="shared" si="662"/>
        <v>4</v>
      </c>
      <c r="V7064">
        <f t="shared" si="663"/>
        <v>1</v>
      </c>
      <c r="W7064">
        <f t="shared" si="664"/>
        <v>2</v>
      </c>
      <c r="X7064" t="str">
        <f t="shared" si="665"/>
        <v>412</v>
      </c>
      <c r="Y7064" t="str">
        <f>IF(Table1[[#This Row],[RFM_Score]]="555","Champion", IF(AND(J7064&gt;=4,V7064&gt;=4),"Loyal", IF(U7064&lt;=2,"At Risk", IF(W7064&gt;=4,"Potential Loyalist","Others"))))</f>
        <v>Others</v>
      </c>
    </row>
    <row r="7065" spans="1:25">
      <c r="A7065" t="s">
        <v>11345</v>
      </c>
      <c r="B7065">
        <v>29</v>
      </c>
      <c r="C7065" t="s">
        <v>24</v>
      </c>
      <c r="D7065" t="s">
        <v>25</v>
      </c>
      <c r="E7065" s="6" t="s">
        <v>19135</v>
      </c>
      <c r="F7065" t="s">
        <v>30</v>
      </c>
      <c r="G7065">
        <v>4</v>
      </c>
      <c r="H7065">
        <v>2</v>
      </c>
      <c r="I7065">
        <v>44</v>
      </c>
      <c r="J7065">
        <v>2</v>
      </c>
      <c r="K7065">
        <v>134.47</v>
      </c>
      <c r="L7065" t="str">
        <f t="shared" si="660"/>
        <v/>
      </c>
      <c r="M7065">
        <v>2</v>
      </c>
      <c r="N7065" t="str">
        <f t="shared" si="661"/>
        <v/>
      </c>
      <c r="O7065">
        <v>35</v>
      </c>
      <c r="P7065" s="11">
        <v>0.5</v>
      </c>
      <c r="Q7065" s="11">
        <v>4.54545454545454E-2</v>
      </c>
      <c r="R7065" s="12">
        <v>67.234999999999999</v>
      </c>
      <c r="S7065" t="s">
        <v>22</v>
      </c>
      <c r="T7065">
        <v>0</v>
      </c>
      <c r="U7065">
        <f t="shared" si="662"/>
        <v>4</v>
      </c>
      <c r="V7065">
        <f t="shared" si="663"/>
        <v>1</v>
      </c>
      <c r="W7065">
        <f t="shared" si="664"/>
        <v>2</v>
      </c>
      <c r="X7065" t="str">
        <f t="shared" si="665"/>
        <v>412</v>
      </c>
      <c r="Y7065" t="str">
        <f>IF(Table1[[#This Row],[RFM_Score]]="555","Champion", IF(AND(J7065&gt;=4,V7065&gt;=4),"Loyal", IF(U7065&lt;=2,"At Risk", IF(W7065&gt;=4,"Potential Loyalist","Others"))))</f>
        <v>Others</v>
      </c>
    </row>
    <row r="7066" spans="1:25">
      <c r="A7066" t="s">
        <v>8078</v>
      </c>
      <c r="B7066">
        <v>32</v>
      </c>
      <c r="C7066" t="s">
        <v>24</v>
      </c>
      <c r="D7066" t="s">
        <v>35</v>
      </c>
      <c r="E7066" s="6" t="s">
        <v>19136</v>
      </c>
      <c r="F7066" t="s">
        <v>30</v>
      </c>
      <c r="G7066">
        <v>2</v>
      </c>
      <c r="H7066">
        <v>0</v>
      </c>
      <c r="I7066">
        <v>43</v>
      </c>
      <c r="J7066">
        <v>0</v>
      </c>
      <c r="K7066">
        <v>134.46</v>
      </c>
      <c r="L7066" t="str">
        <f t="shared" si="660"/>
        <v/>
      </c>
      <c r="M7066">
        <v>2</v>
      </c>
      <c r="N7066" t="str">
        <f t="shared" si="661"/>
        <v/>
      </c>
      <c r="O7066">
        <v>57</v>
      </c>
      <c r="P7066" s="11">
        <v>0</v>
      </c>
      <c r="Q7066" s="11">
        <v>0</v>
      </c>
      <c r="R7066" s="12">
        <v>67.23</v>
      </c>
      <c r="S7066" t="s">
        <v>22</v>
      </c>
      <c r="T7066">
        <v>0</v>
      </c>
      <c r="U7066">
        <f t="shared" si="662"/>
        <v>3</v>
      </c>
      <c r="V7066">
        <f t="shared" si="663"/>
        <v>1</v>
      </c>
      <c r="W7066">
        <f t="shared" si="664"/>
        <v>2</v>
      </c>
      <c r="X7066" t="str">
        <f t="shared" si="665"/>
        <v>312</v>
      </c>
      <c r="Y7066" t="str">
        <f>IF(Table1[[#This Row],[RFM_Score]]="555","Champion", IF(AND(J7066&gt;=4,V7066&gt;=4),"Loyal", IF(U7066&lt;=2,"At Risk", IF(W7066&gt;=4,"Potential Loyalist","Others"))))</f>
        <v>Others</v>
      </c>
    </row>
    <row r="7067" spans="1:25">
      <c r="A7067" t="s">
        <v>4743</v>
      </c>
      <c r="B7067">
        <v>51</v>
      </c>
      <c r="C7067" t="s">
        <v>24</v>
      </c>
      <c r="D7067" t="s">
        <v>25</v>
      </c>
      <c r="E7067" s="6" t="s">
        <v>19137</v>
      </c>
      <c r="F7067" t="s">
        <v>21</v>
      </c>
      <c r="G7067">
        <v>1</v>
      </c>
      <c r="H7067">
        <v>0</v>
      </c>
      <c r="I7067">
        <v>48</v>
      </c>
      <c r="J7067">
        <v>5</v>
      </c>
      <c r="K7067">
        <v>134.43</v>
      </c>
      <c r="L7067" t="str">
        <f t="shared" si="660"/>
        <v/>
      </c>
      <c r="M7067">
        <v>2</v>
      </c>
      <c r="N7067" t="str">
        <f t="shared" si="661"/>
        <v/>
      </c>
      <c r="O7067">
        <v>14</v>
      </c>
      <c r="P7067" s="11">
        <v>0</v>
      </c>
      <c r="Q7067" s="11">
        <v>0.10416666666666601</v>
      </c>
      <c r="R7067" s="12">
        <v>67.215000000000003</v>
      </c>
      <c r="S7067" t="s">
        <v>22</v>
      </c>
      <c r="T7067">
        <v>0</v>
      </c>
      <c r="U7067">
        <f t="shared" si="662"/>
        <v>5</v>
      </c>
      <c r="V7067">
        <f t="shared" si="663"/>
        <v>1</v>
      </c>
      <c r="W7067">
        <f t="shared" si="664"/>
        <v>2</v>
      </c>
      <c r="X7067" t="str">
        <f t="shared" si="665"/>
        <v>512</v>
      </c>
      <c r="Y7067" t="str">
        <f>IF(Table1[[#This Row],[RFM_Score]]="555","Champion", IF(AND(J7067&gt;=4,V7067&gt;=4),"Loyal", IF(U7067&lt;=2,"At Risk", IF(W7067&gt;=4,"Potential Loyalist","Others"))))</f>
        <v>Others</v>
      </c>
    </row>
    <row r="7068" spans="1:25">
      <c r="A7068" t="s">
        <v>2590</v>
      </c>
      <c r="B7068">
        <v>39</v>
      </c>
      <c r="C7068" t="s">
        <v>19</v>
      </c>
      <c r="D7068" t="s">
        <v>29</v>
      </c>
      <c r="E7068" s="6" t="s">
        <v>19138</v>
      </c>
      <c r="F7068" t="s">
        <v>26</v>
      </c>
      <c r="G7068">
        <v>2</v>
      </c>
      <c r="H7068">
        <v>1</v>
      </c>
      <c r="I7068">
        <v>59</v>
      </c>
      <c r="J7068">
        <v>2</v>
      </c>
      <c r="K7068">
        <v>134.38</v>
      </c>
      <c r="L7068" t="str">
        <f t="shared" si="660"/>
        <v/>
      </c>
      <c r="M7068">
        <v>2</v>
      </c>
      <c r="N7068" t="str">
        <f t="shared" si="661"/>
        <v/>
      </c>
      <c r="O7068">
        <v>67</v>
      </c>
      <c r="P7068" s="11">
        <v>0.5</v>
      </c>
      <c r="Q7068" s="11">
        <v>3.38983050847457E-2</v>
      </c>
      <c r="R7068" s="12">
        <v>67.19</v>
      </c>
      <c r="S7068" t="s">
        <v>22</v>
      </c>
      <c r="T7068">
        <v>0</v>
      </c>
      <c r="U7068">
        <f t="shared" si="662"/>
        <v>3</v>
      </c>
      <c r="V7068">
        <f t="shared" si="663"/>
        <v>1</v>
      </c>
      <c r="W7068">
        <f t="shared" si="664"/>
        <v>2</v>
      </c>
      <c r="X7068" t="str">
        <f t="shared" si="665"/>
        <v>312</v>
      </c>
      <c r="Y7068" t="str">
        <f>IF(Table1[[#This Row],[RFM_Score]]="555","Champion", IF(AND(J7068&gt;=4,V7068&gt;=4),"Loyal", IF(U7068&lt;=2,"At Risk", IF(W7068&gt;=4,"Potential Loyalist","Others"))))</f>
        <v>Others</v>
      </c>
    </row>
    <row r="7069" spans="1:25">
      <c r="A7069" t="s">
        <v>11172</v>
      </c>
      <c r="B7069">
        <v>18</v>
      </c>
      <c r="C7069" t="s">
        <v>19</v>
      </c>
      <c r="D7069" t="s">
        <v>29</v>
      </c>
      <c r="E7069" s="6" t="s">
        <v>19139</v>
      </c>
      <c r="F7069" t="s">
        <v>62</v>
      </c>
      <c r="G7069">
        <v>3</v>
      </c>
      <c r="H7069">
        <v>1</v>
      </c>
      <c r="I7069">
        <v>49</v>
      </c>
      <c r="J7069">
        <v>2</v>
      </c>
      <c r="K7069">
        <v>134.28</v>
      </c>
      <c r="L7069" t="str">
        <f t="shared" si="660"/>
        <v/>
      </c>
      <c r="M7069">
        <v>2</v>
      </c>
      <c r="N7069" t="str">
        <f t="shared" si="661"/>
        <v/>
      </c>
      <c r="O7069">
        <v>33</v>
      </c>
      <c r="P7069" s="11">
        <v>0.33333333333333298</v>
      </c>
      <c r="Q7069" s="11">
        <v>4.08163265306122E-2</v>
      </c>
      <c r="R7069" s="12">
        <v>67.14</v>
      </c>
      <c r="S7069" t="s">
        <v>22</v>
      </c>
      <c r="T7069">
        <v>0</v>
      </c>
      <c r="U7069">
        <f t="shared" si="662"/>
        <v>4</v>
      </c>
      <c r="V7069">
        <f t="shared" si="663"/>
        <v>1</v>
      </c>
      <c r="W7069">
        <f t="shared" si="664"/>
        <v>2</v>
      </c>
      <c r="X7069" t="str">
        <f t="shared" si="665"/>
        <v>412</v>
      </c>
      <c r="Y7069" t="str">
        <f>IF(Table1[[#This Row],[RFM_Score]]="555","Champion", IF(AND(J7069&gt;=4,V7069&gt;=4),"Loyal", IF(U7069&lt;=2,"At Risk", IF(W7069&gt;=4,"Potential Loyalist","Others"))))</f>
        <v>Others</v>
      </c>
    </row>
    <row r="7070" spans="1:25">
      <c r="A7070" t="s">
        <v>6549</v>
      </c>
      <c r="B7070">
        <v>25</v>
      </c>
      <c r="C7070" t="s">
        <v>19</v>
      </c>
      <c r="D7070" t="s">
        <v>25</v>
      </c>
      <c r="E7070" s="6" t="s">
        <v>19140</v>
      </c>
      <c r="F7070" t="s">
        <v>30</v>
      </c>
      <c r="G7070">
        <v>7</v>
      </c>
      <c r="H7070">
        <v>2</v>
      </c>
      <c r="I7070">
        <v>59</v>
      </c>
      <c r="J7070">
        <v>4</v>
      </c>
      <c r="K7070">
        <v>133.80000000000001</v>
      </c>
      <c r="L7070" t="str">
        <f t="shared" si="660"/>
        <v/>
      </c>
      <c r="M7070">
        <v>2</v>
      </c>
      <c r="N7070" t="str">
        <f t="shared" si="661"/>
        <v/>
      </c>
      <c r="O7070">
        <v>43</v>
      </c>
      <c r="P7070" s="11">
        <v>0.28571428571428498</v>
      </c>
      <c r="Q7070" s="11">
        <v>6.7796610169491497E-2</v>
      </c>
      <c r="R7070" s="12">
        <v>66.900000000000006</v>
      </c>
      <c r="S7070" t="s">
        <v>22</v>
      </c>
      <c r="T7070">
        <v>0</v>
      </c>
      <c r="U7070">
        <f t="shared" si="662"/>
        <v>3</v>
      </c>
      <c r="V7070">
        <f t="shared" si="663"/>
        <v>1</v>
      </c>
      <c r="W7070">
        <f t="shared" si="664"/>
        <v>2</v>
      </c>
      <c r="X7070" t="str">
        <f t="shared" si="665"/>
        <v>312</v>
      </c>
      <c r="Y7070" t="str">
        <f>IF(Table1[[#This Row],[RFM_Score]]="555","Champion", IF(AND(J7070&gt;=4,V7070&gt;=4),"Loyal", IF(U7070&lt;=2,"At Risk", IF(W7070&gt;=4,"Potential Loyalist","Others"))))</f>
        <v>Others</v>
      </c>
    </row>
    <row r="7071" spans="1:25">
      <c r="A7071" t="s">
        <v>10883</v>
      </c>
      <c r="B7071">
        <v>50</v>
      </c>
      <c r="C7071" t="s">
        <v>19</v>
      </c>
      <c r="D7071" t="s">
        <v>35</v>
      </c>
      <c r="E7071" s="6" t="s">
        <v>19141</v>
      </c>
      <c r="F7071" t="s">
        <v>60</v>
      </c>
      <c r="G7071">
        <v>4</v>
      </c>
      <c r="H7071">
        <v>2</v>
      </c>
      <c r="I7071">
        <v>45</v>
      </c>
      <c r="J7071">
        <v>2</v>
      </c>
      <c r="K7071">
        <v>133.55000000000001</v>
      </c>
      <c r="L7071" t="str">
        <f t="shared" si="660"/>
        <v/>
      </c>
      <c r="M7071">
        <v>2</v>
      </c>
      <c r="N7071" t="str">
        <f t="shared" si="661"/>
        <v/>
      </c>
      <c r="O7071">
        <v>46</v>
      </c>
      <c r="P7071" s="11">
        <v>0.5</v>
      </c>
      <c r="Q7071" s="11">
        <v>4.4444444444444398E-2</v>
      </c>
      <c r="R7071" s="12">
        <v>66.775000000000006</v>
      </c>
      <c r="S7071" t="s">
        <v>22</v>
      </c>
      <c r="T7071">
        <v>1</v>
      </c>
      <c r="U7071">
        <f t="shared" si="662"/>
        <v>3</v>
      </c>
      <c r="V7071">
        <f t="shared" si="663"/>
        <v>1</v>
      </c>
      <c r="W7071">
        <f t="shared" si="664"/>
        <v>2</v>
      </c>
      <c r="X7071" t="str">
        <f t="shared" si="665"/>
        <v>312</v>
      </c>
      <c r="Y7071" t="str">
        <f>IF(Table1[[#This Row],[RFM_Score]]="555","Champion", IF(AND(J7071&gt;=4,V7071&gt;=4),"Loyal", IF(U7071&lt;=2,"At Risk", IF(W7071&gt;=4,"Potential Loyalist","Others"))))</f>
        <v>Others</v>
      </c>
    </row>
    <row r="7072" spans="1:25">
      <c r="A7072" t="s">
        <v>10188</v>
      </c>
      <c r="B7072">
        <v>24</v>
      </c>
      <c r="C7072" t="s">
        <v>24</v>
      </c>
      <c r="D7072" t="s">
        <v>20</v>
      </c>
      <c r="E7072" s="6" t="s">
        <v>19142</v>
      </c>
      <c r="F7072" t="s">
        <v>21</v>
      </c>
      <c r="G7072">
        <v>1</v>
      </c>
      <c r="H7072">
        <v>0</v>
      </c>
      <c r="I7072">
        <v>41</v>
      </c>
      <c r="J7072">
        <v>2</v>
      </c>
      <c r="K7072">
        <v>133.5</v>
      </c>
      <c r="L7072" t="str">
        <f t="shared" si="660"/>
        <v/>
      </c>
      <c r="M7072">
        <v>2</v>
      </c>
      <c r="N7072" t="str">
        <f t="shared" si="661"/>
        <v/>
      </c>
      <c r="O7072">
        <v>24</v>
      </c>
      <c r="P7072" s="11">
        <v>0</v>
      </c>
      <c r="Q7072" s="11">
        <v>4.8780487804878002E-2</v>
      </c>
      <c r="R7072" s="12">
        <v>66.75</v>
      </c>
      <c r="S7072" t="s">
        <v>22</v>
      </c>
      <c r="T7072">
        <v>0</v>
      </c>
      <c r="U7072">
        <f t="shared" si="662"/>
        <v>4</v>
      </c>
      <c r="V7072">
        <f t="shared" si="663"/>
        <v>1</v>
      </c>
      <c r="W7072">
        <f t="shared" si="664"/>
        <v>2</v>
      </c>
      <c r="X7072" t="str">
        <f t="shared" si="665"/>
        <v>412</v>
      </c>
      <c r="Y7072" t="str">
        <f>IF(Table1[[#This Row],[RFM_Score]]="555","Champion", IF(AND(J7072&gt;=4,V7072&gt;=4),"Loyal", IF(U7072&lt;=2,"At Risk", IF(W7072&gt;=4,"Potential Loyalist","Others"))))</f>
        <v>Others</v>
      </c>
    </row>
    <row r="7073" spans="1:25">
      <c r="A7073" t="s">
        <v>3820</v>
      </c>
      <c r="B7073">
        <v>20</v>
      </c>
      <c r="C7073" t="s">
        <v>19</v>
      </c>
      <c r="D7073" t="s">
        <v>35</v>
      </c>
      <c r="E7073" s="6" t="s">
        <v>19143</v>
      </c>
      <c r="F7073" t="s">
        <v>26</v>
      </c>
      <c r="G7073">
        <v>2</v>
      </c>
      <c r="H7073">
        <v>0</v>
      </c>
      <c r="I7073">
        <v>54</v>
      </c>
      <c r="J7073">
        <v>6</v>
      </c>
      <c r="K7073">
        <v>133.44999999999999</v>
      </c>
      <c r="L7073" t="str">
        <f t="shared" si="660"/>
        <v/>
      </c>
      <c r="M7073">
        <v>2</v>
      </c>
      <c r="N7073" t="str">
        <f t="shared" si="661"/>
        <v/>
      </c>
      <c r="O7073">
        <v>94</v>
      </c>
      <c r="P7073" s="11">
        <v>0</v>
      </c>
      <c r="Q7073" s="11">
        <v>0.11111111111111099</v>
      </c>
      <c r="R7073" s="12">
        <v>66.724999999999994</v>
      </c>
      <c r="S7073" t="s">
        <v>22</v>
      </c>
      <c r="T7073">
        <v>1</v>
      </c>
      <c r="U7073">
        <f t="shared" si="662"/>
        <v>2</v>
      </c>
      <c r="V7073">
        <f t="shared" si="663"/>
        <v>1</v>
      </c>
      <c r="W7073">
        <f t="shared" si="664"/>
        <v>2</v>
      </c>
      <c r="X7073" t="str">
        <f t="shared" si="665"/>
        <v>212</v>
      </c>
      <c r="Y7073" t="str">
        <f>IF(Table1[[#This Row],[RFM_Score]]="555","Champion", IF(AND(J7073&gt;=4,V7073&gt;=4),"Loyal", IF(U7073&lt;=2,"At Risk", IF(W7073&gt;=4,"Potential Loyalist","Others"))))</f>
        <v>At Risk</v>
      </c>
    </row>
    <row r="7074" spans="1:25">
      <c r="A7074" t="s">
        <v>4462</v>
      </c>
      <c r="B7074">
        <v>21</v>
      </c>
      <c r="C7074" t="s">
        <v>19</v>
      </c>
      <c r="D7074" t="s">
        <v>29</v>
      </c>
      <c r="E7074" s="6" t="s">
        <v>19144</v>
      </c>
      <c r="F7074" t="s">
        <v>26</v>
      </c>
      <c r="G7074">
        <v>4</v>
      </c>
      <c r="H7074">
        <v>2</v>
      </c>
      <c r="I7074">
        <v>58</v>
      </c>
      <c r="J7074">
        <v>4</v>
      </c>
      <c r="K7074">
        <v>133.4</v>
      </c>
      <c r="L7074" t="str">
        <f t="shared" si="660"/>
        <v/>
      </c>
      <c r="M7074">
        <v>2</v>
      </c>
      <c r="N7074" t="str">
        <f t="shared" si="661"/>
        <v/>
      </c>
      <c r="O7074">
        <v>4</v>
      </c>
      <c r="P7074" s="11">
        <v>0.5</v>
      </c>
      <c r="Q7074" s="11">
        <v>6.8965517241379296E-2</v>
      </c>
      <c r="R7074" s="12">
        <v>66.7</v>
      </c>
      <c r="S7074" t="s">
        <v>22</v>
      </c>
      <c r="T7074">
        <v>0</v>
      </c>
      <c r="U7074">
        <f t="shared" si="662"/>
        <v>5</v>
      </c>
      <c r="V7074">
        <f t="shared" si="663"/>
        <v>1</v>
      </c>
      <c r="W7074">
        <f t="shared" si="664"/>
        <v>2</v>
      </c>
      <c r="X7074" t="str">
        <f t="shared" si="665"/>
        <v>512</v>
      </c>
      <c r="Y7074" t="str">
        <f>IF(Table1[[#This Row],[RFM_Score]]="555","Champion", IF(AND(J7074&gt;=4,V7074&gt;=4),"Loyal", IF(U7074&lt;=2,"At Risk", IF(W7074&gt;=4,"Potential Loyalist","Others"))))</f>
        <v>Others</v>
      </c>
    </row>
    <row r="7075" spans="1:25">
      <c r="A7075" t="s">
        <v>5711</v>
      </c>
      <c r="B7075">
        <v>19</v>
      </c>
      <c r="C7075" t="s">
        <v>24</v>
      </c>
      <c r="D7075" t="s">
        <v>29</v>
      </c>
      <c r="E7075" s="6" t="s">
        <v>19145</v>
      </c>
      <c r="F7075" t="s">
        <v>30</v>
      </c>
      <c r="G7075">
        <v>4</v>
      </c>
      <c r="H7075">
        <v>0</v>
      </c>
      <c r="I7075">
        <v>46</v>
      </c>
      <c r="J7075">
        <v>6</v>
      </c>
      <c r="K7075">
        <v>133.38</v>
      </c>
      <c r="L7075" t="str">
        <f t="shared" si="660"/>
        <v/>
      </c>
      <c r="M7075">
        <v>2</v>
      </c>
      <c r="N7075" t="str">
        <f t="shared" si="661"/>
        <v/>
      </c>
      <c r="O7075">
        <v>49</v>
      </c>
      <c r="P7075" s="11">
        <v>0</v>
      </c>
      <c r="Q7075" s="11">
        <v>0.13043478260869501</v>
      </c>
      <c r="R7075" s="12">
        <v>66.69</v>
      </c>
      <c r="S7075" t="s">
        <v>22</v>
      </c>
      <c r="T7075">
        <v>0</v>
      </c>
      <c r="U7075">
        <f t="shared" si="662"/>
        <v>3</v>
      </c>
      <c r="V7075">
        <f t="shared" si="663"/>
        <v>1</v>
      </c>
      <c r="W7075">
        <f t="shared" si="664"/>
        <v>2</v>
      </c>
      <c r="X7075" t="str">
        <f t="shared" si="665"/>
        <v>312</v>
      </c>
      <c r="Y7075" t="str">
        <f>IF(Table1[[#This Row],[RFM_Score]]="555","Champion", IF(AND(J7075&gt;=4,V7075&gt;=4),"Loyal", IF(U7075&lt;=2,"At Risk", IF(W7075&gt;=4,"Potential Loyalist","Others"))))</f>
        <v>Others</v>
      </c>
    </row>
    <row r="7076" spans="1:25">
      <c r="A7076" t="s">
        <v>10613</v>
      </c>
      <c r="B7076">
        <v>32</v>
      </c>
      <c r="C7076" t="s">
        <v>19</v>
      </c>
      <c r="D7076" t="s">
        <v>20</v>
      </c>
      <c r="E7076" s="6" t="s">
        <v>19146</v>
      </c>
      <c r="F7076" t="s">
        <v>26</v>
      </c>
      <c r="G7076">
        <v>2</v>
      </c>
      <c r="H7076">
        <v>1</v>
      </c>
      <c r="I7076">
        <v>40</v>
      </c>
      <c r="J7076">
        <v>2</v>
      </c>
      <c r="K7076">
        <v>133.38</v>
      </c>
      <c r="L7076" t="str">
        <f t="shared" si="660"/>
        <v/>
      </c>
      <c r="M7076">
        <v>2</v>
      </c>
      <c r="N7076" t="str">
        <f t="shared" si="661"/>
        <v/>
      </c>
      <c r="O7076">
        <v>21</v>
      </c>
      <c r="P7076" s="11">
        <v>0.5</v>
      </c>
      <c r="Q7076" s="11">
        <v>0.05</v>
      </c>
      <c r="R7076" s="12">
        <v>66.69</v>
      </c>
      <c r="S7076" t="s">
        <v>22</v>
      </c>
      <c r="T7076">
        <v>0</v>
      </c>
      <c r="U7076">
        <f t="shared" si="662"/>
        <v>4</v>
      </c>
      <c r="V7076">
        <f t="shared" si="663"/>
        <v>1</v>
      </c>
      <c r="W7076">
        <f t="shared" si="664"/>
        <v>2</v>
      </c>
      <c r="X7076" t="str">
        <f t="shared" si="665"/>
        <v>412</v>
      </c>
      <c r="Y7076" t="str">
        <f>IF(Table1[[#This Row],[RFM_Score]]="555","Champion", IF(AND(J7076&gt;=4,V7076&gt;=4),"Loyal", IF(U7076&lt;=2,"At Risk", IF(W7076&gt;=4,"Potential Loyalist","Others"))))</f>
        <v>Others</v>
      </c>
    </row>
    <row r="7077" spans="1:25">
      <c r="A7077" t="s">
        <v>10261</v>
      </c>
      <c r="B7077">
        <v>50</v>
      </c>
      <c r="C7077" t="s">
        <v>24</v>
      </c>
      <c r="D7077" t="s">
        <v>29</v>
      </c>
      <c r="E7077" s="6" t="s">
        <v>19147</v>
      </c>
      <c r="F7077" t="s">
        <v>60</v>
      </c>
      <c r="G7077">
        <v>2</v>
      </c>
      <c r="H7077">
        <v>0</v>
      </c>
      <c r="I7077">
        <v>50</v>
      </c>
      <c r="J7077">
        <v>2</v>
      </c>
      <c r="K7077">
        <v>133.22</v>
      </c>
      <c r="L7077" t="str">
        <f t="shared" si="660"/>
        <v/>
      </c>
      <c r="M7077">
        <v>2</v>
      </c>
      <c r="N7077" t="str">
        <f t="shared" si="661"/>
        <v/>
      </c>
      <c r="O7077">
        <v>52</v>
      </c>
      <c r="P7077" s="11">
        <v>0</v>
      </c>
      <c r="Q7077" s="11">
        <v>0.04</v>
      </c>
      <c r="R7077" s="12">
        <v>66.61</v>
      </c>
      <c r="S7077" t="s">
        <v>22</v>
      </c>
      <c r="T7077">
        <v>0</v>
      </c>
      <c r="U7077">
        <f t="shared" si="662"/>
        <v>3</v>
      </c>
      <c r="V7077">
        <f t="shared" si="663"/>
        <v>1</v>
      </c>
      <c r="W7077">
        <f t="shared" si="664"/>
        <v>2</v>
      </c>
      <c r="X7077" t="str">
        <f t="shared" si="665"/>
        <v>312</v>
      </c>
      <c r="Y7077" t="str">
        <f>IF(Table1[[#This Row],[RFM_Score]]="555","Champion", IF(AND(J7077&gt;=4,V7077&gt;=4),"Loyal", IF(U7077&lt;=2,"At Risk", IF(W7077&gt;=4,"Potential Loyalist","Others"))))</f>
        <v>Others</v>
      </c>
    </row>
    <row r="7078" spans="1:25">
      <c r="A7078" t="s">
        <v>2898</v>
      </c>
      <c r="B7078">
        <v>40</v>
      </c>
      <c r="C7078" t="s">
        <v>24</v>
      </c>
      <c r="D7078" t="s">
        <v>25</v>
      </c>
      <c r="E7078" s="6" t="s">
        <v>19148</v>
      </c>
      <c r="F7078" t="s">
        <v>26</v>
      </c>
      <c r="G7078">
        <v>3</v>
      </c>
      <c r="H7078">
        <v>0</v>
      </c>
      <c r="I7078">
        <v>38</v>
      </c>
      <c r="J7078">
        <v>1</v>
      </c>
      <c r="K7078">
        <v>133.15</v>
      </c>
      <c r="L7078" t="str">
        <f t="shared" si="660"/>
        <v/>
      </c>
      <c r="M7078">
        <v>2</v>
      </c>
      <c r="N7078" t="str">
        <f t="shared" si="661"/>
        <v/>
      </c>
      <c r="O7078">
        <v>42</v>
      </c>
      <c r="P7078" s="11">
        <v>0</v>
      </c>
      <c r="Q7078" s="11">
        <v>2.6315789473684199E-2</v>
      </c>
      <c r="R7078" s="12">
        <v>66.575000000000003</v>
      </c>
      <c r="S7078" t="s">
        <v>22</v>
      </c>
      <c r="T7078">
        <v>0</v>
      </c>
      <c r="U7078">
        <f t="shared" si="662"/>
        <v>3</v>
      </c>
      <c r="V7078">
        <f t="shared" si="663"/>
        <v>1</v>
      </c>
      <c r="W7078">
        <f t="shared" si="664"/>
        <v>2</v>
      </c>
      <c r="X7078" t="str">
        <f t="shared" si="665"/>
        <v>312</v>
      </c>
      <c r="Y7078" t="str">
        <f>IF(Table1[[#This Row],[RFM_Score]]="555","Champion", IF(AND(J7078&gt;=4,V7078&gt;=4),"Loyal", IF(U7078&lt;=2,"At Risk", IF(W7078&gt;=4,"Potential Loyalist","Others"))))</f>
        <v>Others</v>
      </c>
    </row>
    <row r="7079" spans="1:25">
      <c r="A7079" t="s">
        <v>6260</v>
      </c>
      <c r="B7079">
        <v>57</v>
      </c>
      <c r="C7079" t="s">
        <v>24</v>
      </c>
      <c r="D7079" t="s">
        <v>25</v>
      </c>
      <c r="E7079" s="6" t="s">
        <v>19149</v>
      </c>
      <c r="F7079" t="s">
        <v>30</v>
      </c>
      <c r="G7079">
        <v>2</v>
      </c>
      <c r="H7079">
        <v>1</v>
      </c>
      <c r="I7079">
        <v>46</v>
      </c>
      <c r="J7079">
        <v>4</v>
      </c>
      <c r="K7079">
        <v>133.13</v>
      </c>
      <c r="L7079" t="str">
        <f t="shared" si="660"/>
        <v/>
      </c>
      <c r="M7079">
        <v>2</v>
      </c>
      <c r="N7079" t="str">
        <f t="shared" si="661"/>
        <v/>
      </c>
      <c r="O7079">
        <v>8</v>
      </c>
      <c r="P7079" s="11">
        <v>0.5</v>
      </c>
      <c r="Q7079" s="11">
        <v>8.6956521739130405E-2</v>
      </c>
      <c r="R7079" s="12">
        <v>66.564999999999998</v>
      </c>
      <c r="S7079" t="s">
        <v>22</v>
      </c>
      <c r="T7079">
        <v>0</v>
      </c>
      <c r="U7079">
        <f t="shared" si="662"/>
        <v>5</v>
      </c>
      <c r="V7079">
        <f t="shared" si="663"/>
        <v>1</v>
      </c>
      <c r="W7079">
        <f t="shared" si="664"/>
        <v>2</v>
      </c>
      <c r="X7079" t="str">
        <f t="shared" si="665"/>
        <v>512</v>
      </c>
      <c r="Y7079" t="str">
        <f>IF(Table1[[#This Row],[RFM_Score]]="555","Champion", IF(AND(J7079&gt;=4,V7079&gt;=4),"Loyal", IF(U7079&lt;=2,"At Risk", IF(W7079&gt;=4,"Potential Loyalist","Others"))))</f>
        <v>Others</v>
      </c>
    </row>
    <row r="7080" spans="1:25">
      <c r="A7080" t="s">
        <v>10285</v>
      </c>
      <c r="B7080">
        <v>44</v>
      </c>
      <c r="C7080" t="s">
        <v>19</v>
      </c>
      <c r="D7080" t="s">
        <v>49</v>
      </c>
      <c r="E7080" s="6" t="s">
        <v>19150</v>
      </c>
      <c r="F7080" t="s">
        <v>30</v>
      </c>
      <c r="G7080">
        <v>4</v>
      </c>
      <c r="H7080">
        <v>1</v>
      </c>
      <c r="I7080">
        <v>43</v>
      </c>
      <c r="J7080">
        <v>2</v>
      </c>
      <c r="K7080">
        <v>133.08000000000001</v>
      </c>
      <c r="L7080" t="str">
        <f t="shared" si="660"/>
        <v/>
      </c>
      <c r="M7080">
        <v>2</v>
      </c>
      <c r="N7080" t="str">
        <f t="shared" si="661"/>
        <v/>
      </c>
      <c r="O7080">
        <v>3</v>
      </c>
      <c r="P7080" s="11">
        <v>0.25</v>
      </c>
      <c r="Q7080" s="11">
        <v>4.6511627906976702E-2</v>
      </c>
      <c r="R7080" s="12">
        <v>66.540000000000006</v>
      </c>
      <c r="S7080" t="s">
        <v>22</v>
      </c>
      <c r="T7080">
        <v>0</v>
      </c>
      <c r="U7080">
        <f t="shared" si="662"/>
        <v>5</v>
      </c>
      <c r="V7080">
        <f t="shared" si="663"/>
        <v>1</v>
      </c>
      <c r="W7080">
        <f t="shared" si="664"/>
        <v>2</v>
      </c>
      <c r="X7080" t="str">
        <f t="shared" si="665"/>
        <v>512</v>
      </c>
      <c r="Y7080" t="str">
        <f>IF(Table1[[#This Row],[RFM_Score]]="555","Champion", IF(AND(J7080&gt;=4,V7080&gt;=4),"Loyal", IF(U7080&lt;=2,"At Risk", IF(W7080&gt;=4,"Potential Loyalist","Others"))))</f>
        <v>Others</v>
      </c>
    </row>
    <row r="7081" spans="1:25">
      <c r="A7081" t="s">
        <v>7356</v>
      </c>
      <c r="B7081">
        <v>18</v>
      </c>
      <c r="C7081" t="s">
        <v>24</v>
      </c>
      <c r="D7081" t="s">
        <v>25</v>
      </c>
      <c r="E7081" s="6" t="s">
        <v>19151</v>
      </c>
      <c r="F7081" t="s">
        <v>26</v>
      </c>
      <c r="G7081">
        <v>3</v>
      </c>
      <c r="H7081">
        <v>0</v>
      </c>
      <c r="I7081">
        <v>49</v>
      </c>
      <c r="J7081">
        <v>3</v>
      </c>
      <c r="K7081">
        <v>132.99</v>
      </c>
      <c r="L7081" t="str">
        <f t="shared" si="660"/>
        <v/>
      </c>
      <c r="M7081">
        <v>2</v>
      </c>
      <c r="N7081" t="str">
        <f t="shared" si="661"/>
        <v/>
      </c>
      <c r="O7081">
        <v>10</v>
      </c>
      <c r="P7081" s="11">
        <v>0</v>
      </c>
      <c r="Q7081" s="11">
        <v>6.1224489795918297E-2</v>
      </c>
      <c r="R7081" s="12">
        <v>66.495000000000005</v>
      </c>
      <c r="S7081" t="s">
        <v>22</v>
      </c>
      <c r="T7081">
        <v>0</v>
      </c>
      <c r="U7081">
        <f t="shared" si="662"/>
        <v>5</v>
      </c>
      <c r="V7081">
        <f t="shared" si="663"/>
        <v>1</v>
      </c>
      <c r="W7081">
        <f t="shared" si="664"/>
        <v>2</v>
      </c>
      <c r="X7081" t="str">
        <f t="shared" si="665"/>
        <v>512</v>
      </c>
      <c r="Y7081" t="str">
        <f>IF(Table1[[#This Row],[RFM_Score]]="555","Champion", IF(AND(J7081&gt;=4,V7081&gt;=4),"Loyal", IF(U7081&lt;=2,"At Risk", IF(W7081&gt;=4,"Potential Loyalist","Others"))))</f>
        <v>Others</v>
      </c>
    </row>
    <row r="7082" spans="1:25">
      <c r="A7082" t="s">
        <v>9009</v>
      </c>
      <c r="B7082">
        <v>27</v>
      </c>
      <c r="C7082" t="s">
        <v>19</v>
      </c>
      <c r="D7082" t="s">
        <v>29</v>
      </c>
      <c r="E7082" s="6" t="s">
        <v>19152</v>
      </c>
      <c r="F7082" t="s">
        <v>30</v>
      </c>
      <c r="G7082">
        <v>4</v>
      </c>
      <c r="H7082">
        <v>2</v>
      </c>
      <c r="I7082">
        <v>44</v>
      </c>
      <c r="J7082">
        <v>1</v>
      </c>
      <c r="K7082">
        <v>132.81</v>
      </c>
      <c r="L7082" t="str">
        <f t="shared" si="660"/>
        <v/>
      </c>
      <c r="M7082">
        <v>2</v>
      </c>
      <c r="N7082" t="str">
        <f t="shared" si="661"/>
        <v/>
      </c>
      <c r="O7082">
        <v>27</v>
      </c>
      <c r="P7082" s="11">
        <v>0.5</v>
      </c>
      <c r="Q7082" s="11">
        <v>2.27272727272727E-2</v>
      </c>
      <c r="R7082" s="12">
        <v>66.405000000000001</v>
      </c>
      <c r="S7082" t="s">
        <v>22</v>
      </c>
      <c r="T7082">
        <v>0</v>
      </c>
      <c r="U7082">
        <f t="shared" si="662"/>
        <v>4</v>
      </c>
      <c r="V7082">
        <f t="shared" si="663"/>
        <v>1</v>
      </c>
      <c r="W7082">
        <f t="shared" si="664"/>
        <v>2</v>
      </c>
      <c r="X7082" t="str">
        <f t="shared" si="665"/>
        <v>412</v>
      </c>
      <c r="Y7082" t="str">
        <f>IF(Table1[[#This Row],[RFM_Score]]="555","Champion", IF(AND(J7082&gt;=4,V7082&gt;=4),"Loyal", IF(U7082&lt;=2,"At Risk", IF(W7082&gt;=4,"Potential Loyalist","Others"))))</f>
        <v>Others</v>
      </c>
    </row>
    <row r="7083" spans="1:25">
      <c r="A7083" t="s">
        <v>7838</v>
      </c>
      <c r="B7083">
        <v>26</v>
      </c>
      <c r="C7083" t="s">
        <v>24</v>
      </c>
      <c r="D7083" t="s">
        <v>29</v>
      </c>
      <c r="E7083" s="6" t="s">
        <v>19153</v>
      </c>
      <c r="F7083" t="s">
        <v>30</v>
      </c>
      <c r="G7083">
        <v>6</v>
      </c>
      <c r="H7083">
        <v>3</v>
      </c>
      <c r="I7083">
        <v>51</v>
      </c>
      <c r="J7083">
        <v>7</v>
      </c>
      <c r="K7083">
        <v>132.66</v>
      </c>
      <c r="L7083" t="str">
        <f t="shared" si="660"/>
        <v/>
      </c>
      <c r="M7083">
        <v>2</v>
      </c>
      <c r="N7083" t="str">
        <f t="shared" si="661"/>
        <v/>
      </c>
      <c r="O7083">
        <v>49</v>
      </c>
      <c r="P7083" s="11">
        <v>0.5</v>
      </c>
      <c r="Q7083" s="11">
        <v>0.13725490196078399</v>
      </c>
      <c r="R7083" s="12">
        <v>66.33</v>
      </c>
      <c r="S7083" t="s">
        <v>22</v>
      </c>
      <c r="T7083">
        <v>0</v>
      </c>
      <c r="U7083">
        <f t="shared" si="662"/>
        <v>3</v>
      </c>
      <c r="V7083">
        <f t="shared" si="663"/>
        <v>1</v>
      </c>
      <c r="W7083">
        <f t="shared" si="664"/>
        <v>2</v>
      </c>
      <c r="X7083" t="str">
        <f t="shared" si="665"/>
        <v>312</v>
      </c>
      <c r="Y7083" t="str">
        <f>IF(Table1[[#This Row],[RFM_Score]]="555","Champion", IF(AND(J7083&gt;=4,V7083&gt;=4),"Loyal", IF(U7083&lt;=2,"At Risk", IF(W7083&gt;=4,"Potential Loyalist","Others"))))</f>
        <v>Others</v>
      </c>
    </row>
    <row r="7084" spans="1:25">
      <c r="A7084" t="s">
        <v>3223</v>
      </c>
      <c r="B7084">
        <v>20</v>
      </c>
      <c r="C7084" t="s">
        <v>24</v>
      </c>
      <c r="D7084" t="s">
        <v>25</v>
      </c>
      <c r="E7084" s="6" t="s">
        <v>19154</v>
      </c>
      <c r="F7084" t="s">
        <v>26</v>
      </c>
      <c r="G7084">
        <v>5</v>
      </c>
      <c r="H7084">
        <v>2</v>
      </c>
      <c r="I7084">
        <v>55</v>
      </c>
      <c r="J7084">
        <v>1</v>
      </c>
      <c r="K7084">
        <v>132.54</v>
      </c>
      <c r="L7084" t="str">
        <f t="shared" si="660"/>
        <v/>
      </c>
      <c r="M7084">
        <v>2</v>
      </c>
      <c r="N7084" t="str">
        <f t="shared" si="661"/>
        <v/>
      </c>
      <c r="O7084">
        <v>18</v>
      </c>
      <c r="P7084" s="11">
        <v>0.4</v>
      </c>
      <c r="Q7084" s="11">
        <v>1.8181818181818101E-2</v>
      </c>
      <c r="R7084" s="12">
        <v>66.27</v>
      </c>
      <c r="S7084" t="s">
        <v>22</v>
      </c>
      <c r="T7084">
        <v>0</v>
      </c>
      <c r="U7084">
        <f t="shared" si="662"/>
        <v>5</v>
      </c>
      <c r="V7084">
        <f t="shared" si="663"/>
        <v>1</v>
      </c>
      <c r="W7084">
        <f t="shared" si="664"/>
        <v>2</v>
      </c>
      <c r="X7084" t="str">
        <f t="shared" si="665"/>
        <v>512</v>
      </c>
      <c r="Y7084" t="str">
        <f>IF(Table1[[#This Row],[RFM_Score]]="555","Champion", IF(AND(J7084&gt;=4,V7084&gt;=4),"Loyal", IF(U7084&lt;=2,"At Risk", IF(W7084&gt;=4,"Potential Loyalist","Others"))))</f>
        <v>Others</v>
      </c>
    </row>
    <row r="7085" spans="1:25">
      <c r="A7085" t="s">
        <v>1764</v>
      </c>
      <c r="B7085">
        <v>44</v>
      </c>
      <c r="C7085" t="s">
        <v>24</v>
      </c>
      <c r="D7085" t="s">
        <v>35</v>
      </c>
      <c r="E7085" s="6" t="s">
        <v>19155</v>
      </c>
      <c r="F7085" t="s">
        <v>26</v>
      </c>
      <c r="G7085">
        <v>0</v>
      </c>
      <c r="H7085">
        <v>0</v>
      </c>
      <c r="I7085">
        <v>44</v>
      </c>
      <c r="J7085">
        <v>2</v>
      </c>
      <c r="K7085">
        <v>132.51</v>
      </c>
      <c r="L7085" t="str">
        <f t="shared" si="660"/>
        <v/>
      </c>
      <c r="M7085">
        <v>2</v>
      </c>
      <c r="N7085" t="str">
        <f t="shared" si="661"/>
        <v/>
      </c>
      <c r="O7085">
        <v>36</v>
      </c>
      <c r="P7085" s="11">
        <v>0</v>
      </c>
      <c r="Q7085" s="11">
        <v>4.54545454545454E-2</v>
      </c>
      <c r="R7085" s="12">
        <v>66.254999999999995</v>
      </c>
      <c r="S7085" t="s">
        <v>22</v>
      </c>
      <c r="T7085">
        <v>0</v>
      </c>
      <c r="U7085">
        <f t="shared" si="662"/>
        <v>4</v>
      </c>
      <c r="V7085">
        <f t="shared" si="663"/>
        <v>1</v>
      </c>
      <c r="W7085">
        <f t="shared" si="664"/>
        <v>2</v>
      </c>
      <c r="X7085" t="str">
        <f t="shared" si="665"/>
        <v>412</v>
      </c>
      <c r="Y7085" t="str">
        <f>IF(Table1[[#This Row],[RFM_Score]]="555","Champion", IF(AND(J7085&gt;=4,V7085&gt;=4),"Loyal", IF(U7085&lt;=2,"At Risk", IF(W7085&gt;=4,"Potential Loyalist","Others"))))</f>
        <v>Others</v>
      </c>
    </row>
    <row r="7086" spans="1:25">
      <c r="A7086" t="s">
        <v>8150</v>
      </c>
      <c r="B7086">
        <v>19</v>
      </c>
      <c r="C7086" t="s">
        <v>24</v>
      </c>
      <c r="D7086" t="s">
        <v>25</v>
      </c>
      <c r="E7086" s="6" t="s">
        <v>19156</v>
      </c>
      <c r="F7086" t="s">
        <v>60</v>
      </c>
      <c r="G7086">
        <v>2</v>
      </c>
      <c r="H7086">
        <v>1</v>
      </c>
      <c r="I7086">
        <v>46</v>
      </c>
      <c r="J7086">
        <v>3</v>
      </c>
      <c r="K7086">
        <v>132.46</v>
      </c>
      <c r="L7086" t="str">
        <f t="shared" si="660"/>
        <v/>
      </c>
      <c r="M7086">
        <v>2</v>
      </c>
      <c r="N7086" t="str">
        <f t="shared" si="661"/>
        <v/>
      </c>
      <c r="O7086">
        <v>66</v>
      </c>
      <c r="P7086" s="11">
        <v>0.5</v>
      </c>
      <c r="Q7086" s="11">
        <v>6.5217391304347797E-2</v>
      </c>
      <c r="R7086" s="12">
        <v>66.23</v>
      </c>
      <c r="S7086" t="s">
        <v>22</v>
      </c>
      <c r="T7086">
        <v>0</v>
      </c>
      <c r="U7086">
        <f t="shared" si="662"/>
        <v>3</v>
      </c>
      <c r="V7086">
        <f t="shared" si="663"/>
        <v>1</v>
      </c>
      <c r="W7086">
        <f t="shared" si="664"/>
        <v>2</v>
      </c>
      <c r="X7086" t="str">
        <f t="shared" si="665"/>
        <v>312</v>
      </c>
      <c r="Y7086" t="str">
        <f>IF(Table1[[#This Row],[RFM_Score]]="555","Champion", IF(AND(J7086&gt;=4,V7086&gt;=4),"Loyal", IF(U7086&lt;=2,"At Risk", IF(W7086&gt;=4,"Potential Loyalist","Others"))))</f>
        <v>Others</v>
      </c>
    </row>
    <row r="7087" spans="1:25">
      <c r="A7087" t="s">
        <v>3060</v>
      </c>
      <c r="B7087">
        <v>48</v>
      </c>
      <c r="C7087" t="s">
        <v>19</v>
      </c>
      <c r="D7087" t="s">
        <v>20</v>
      </c>
      <c r="E7087" s="6" t="s">
        <v>19157</v>
      </c>
      <c r="F7087" t="s">
        <v>30</v>
      </c>
      <c r="G7087">
        <v>4</v>
      </c>
      <c r="H7087">
        <v>2</v>
      </c>
      <c r="I7087">
        <v>50</v>
      </c>
      <c r="J7087">
        <v>3</v>
      </c>
      <c r="K7087">
        <v>132.41</v>
      </c>
      <c r="L7087" t="str">
        <f t="shared" si="660"/>
        <v/>
      </c>
      <c r="M7087">
        <v>2</v>
      </c>
      <c r="N7087" t="str">
        <f t="shared" si="661"/>
        <v/>
      </c>
      <c r="O7087">
        <v>0</v>
      </c>
      <c r="P7087" s="11">
        <v>0.5</v>
      </c>
      <c r="Q7087" s="11">
        <v>0.06</v>
      </c>
      <c r="R7087" s="12">
        <v>66.204999999999998</v>
      </c>
      <c r="S7087" t="s">
        <v>22</v>
      </c>
      <c r="T7087">
        <v>0</v>
      </c>
      <c r="U7087">
        <f t="shared" si="662"/>
        <v>5</v>
      </c>
      <c r="V7087">
        <f t="shared" si="663"/>
        <v>1</v>
      </c>
      <c r="W7087">
        <f t="shared" si="664"/>
        <v>2</v>
      </c>
      <c r="X7087" t="str">
        <f t="shared" si="665"/>
        <v>512</v>
      </c>
      <c r="Y7087" t="str">
        <f>IF(Table1[[#This Row],[RFM_Score]]="555","Champion", IF(AND(J7087&gt;=4,V7087&gt;=4),"Loyal", IF(U7087&lt;=2,"At Risk", IF(W7087&gt;=4,"Potential Loyalist","Others"))))</f>
        <v>Others</v>
      </c>
    </row>
    <row r="7088" spans="1:25">
      <c r="A7088" t="s">
        <v>8259</v>
      </c>
      <c r="B7088">
        <v>41</v>
      </c>
      <c r="C7088" t="s">
        <v>19</v>
      </c>
      <c r="D7088" t="s">
        <v>25</v>
      </c>
      <c r="E7088" s="6" t="s">
        <v>19158</v>
      </c>
      <c r="F7088" t="s">
        <v>26</v>
      </c>
      <c r="G7088">
        <v>3</v>
      </c>
      <c r="H7088">
        <v>1</v>
      </c>
      <c r="I7088">
        <v>50</v>
      </c>
      <c r="J7088">
        <v>5</v>
      </c>
      <c r="K7088">
        <v>132.38</v>
      </c>
      <c r="L7088" t="str">
        <f t="shared" si="660"/>
        <v/>
      </c>
      <c r="M7088">
        <v>2</v>
      </c>
      <c r="N7088" t="str">
        <f t="shared" si="661"/>
        <v/>
      </c>
      <c r="O7088">
        <v>4</v>
      </c>
      <c r="P7088" s="11">
        <v>0.33333333333333298</v>
      </c>
      <c r="Q7088" s="11">
        <v>0.1</v>
      </c>
      <c r="R7088" s="12">
        <v>66.19</v>
      </c>
      <c r="S7088" t="s">
        <v>22</v>
      </c>
      <c r="T7088">
        <v>0</v>
      </c>
      <c r="U7088">
        <f t="shared" si="662"/>
        <v>5</v>
      </c>
      <c r="V7088">
        <f t="shared" si="663"/>
        <v>1</v>
      </c>
      <c r="W7088">
        <f t="shared" si="664"/>
        <v>2</v>
      </c>
      <c r="X7088" t="str">
        <f t="shared" si="665"/>
        <v>512</v>
      </c>
      <c r="Y7088" t="str">
        <f>IF(Table1[[#This Row],[RFM_Score]]="555","Champion", IF(AND(J7088&gt;=4,V7088&gt;=4),"Loyal", IF(U7088&lt;=2,"At Risk", IF(W7088&gt;=4,"Potential Loyalist","Others"))))</f>
        <v>Others</v>
      </c>
    </row>
    <row r="7089" spans="1:25">
      <c r="A7089" t="s">
        <v>2330</v>
      </c>
      <c r="B7089">
        <v>25</v>
      </c>
      <c r="C7089" t="s">
        <v>24</v>
      </c>
      <c r="D7089" t="s">
        <v>46</v>
      </c>
      <c r="E7089" s="6" t="s">
        <v>19159</v>
      </c>
      <c r="F7089" t="s">
        <v>30</v>
      </c>
      <c r="G7089">
        <v>3</v>
      </c>
      <c r="H7089">
        <v>0</v>
      </c>
      <c r="I7089">
        <v>59</v>
      </c>
      <c r="J7089">
        <v>2</v>
      </c>
      <c r="K7089">
        <v>132.13999999999999</v>
      </c>
      <c r="L7089" t="str">
        <f t="shared" si="660"/>
        <v/>
      </c>
      <c r="M7089">
        <v>2</v>
      </c>
      <c r="N7089" t="str">
        <f t="shared" si="661"/>
        <v/>
      </c>
      <c r="O7089">
        <v>2</v>
      </c>
      <c r="P7089" s="11">
        <v>0</v>
      </c>
      <c r="Q7089" s="11">
        <v>3.38983050847457E-2</v>
      </c>
      <c r="R7089" s="12">
        <v>66.069999999999993</v>
      </c>
      <c r="S7089" t="s">
        <v>22</v>
      </c>
      <c r="T7089">
        <v>0</v>
      </c>
      <c r="U7089">
        <f t="shared" si="662"/>
        <v>5</v>
      </c>
      <c r="V7089">
        <f t="shared" si="663"/>
        <v>1</v>
      </c>
      <c r="W7089">
        <f t="shared" si="664"/>
        <v>2</v>
      </c>
      <c r="X7089" t="str">
        <f t="shared" si="665"/>
        <v>512</v>
      </c>
      <c r="Y7089" t="str">
        <f>IF(Table1[[#This Row],[RFM_Score]]="555","Champion", IF(AND(J7089&gt;=4,V7089&gt;=4),"Loyal", IF(U7089&lt;=2,"At Risk", IF(W7089&gt;=4,"Potential Loyalist","Others"))))</f>
        <v>Others</v>
      </c>
    </row>
    <row r="7090" spans="1:25">
      <c r="A7090" t="s">
        <v>7904</v>
      </c>
      <c r="B7090">
        <v>44</v>
      </c>
      <c r="C7090" t="s">
        <v>19</v>
      </c>
      <c r="D7090" t="s">
        <v>25</v>
      </c>
      <c r="E7090" s="6" t="s">
        <v>19160</v>
      </c>
      <c r="F7090" t="s">
        <v>62</v>
      </c>
      <c r="G7090">
        <v>3</v>
      </c>
      <c r="H7090">
        <v>1</v>
      </c>
      <c r="I7090">
        <v>55</v>
      </c>
      <c r="J7090">
        <v>2</v>
      </c>
      <c r="K7090">
        <v>131.79</v>
      </c>
      <c r="L7090" t="str">
        <f t="shared" si="660"/>
        <v/>
      </c>
      <c r="M7090">
        <v>2</v>
      </c>
      <c r="N7090" t="str">
        <f t="shared" si="661"/>
        <v/>
      </c>
      <c r="O7090">
        <v>0</v>
      </c>
      <c r="P7090" s="11">
        <v>0.33333333333333298</v>
      </c>
      <c r="Q7090" s="11">
        <v>3.6363636363636299E-2</v>
      </c>
      <c r="R7090" s="12">
        <v>65.894999999999996</v>
      </c>
      <c r="S7090" t="s">
        <v>22</v>
      </c>
      <c r="T7090">
        <v>0</v>
      </c>
      <c r="U7090">
        <f t="shared" si="662"/>
        <v>5</v>
      </c>
      <c r="V7090">
        <f t="shared" si="663"/>
        <v>1</v>
      </c>
      <c r="W7090">
        <f t="shared" si="664"/>
        <v>2</v>
      </c>
      <c r="X7090" t="str">
        <f t="shared" si="665"/>
        <v>512</v>
      </c>
      <c r="Y7090" t="str">
        <f>IF(Table1[[#This Row],[RFM_Score]]="555","Champion", IF(AND(J7090&gt;=4,V7090&gt;=4),"Loyal", IF(U7090&lt;=2,"At Risk", IF(W7090&gt;=4,"Potential Loyalist","Others"))))</f>
        <v>Others</v>
      </c>
    </row>
    <row r="7091" spans="1:25">
      <c r="A7091" t="s">
        <v>102</v>
      </c>
      <c r="B7091">
        <v>51</v>
      </c>
      <c r="C7091" t="s">
        <v>19</v>
      </c>
      <c r="D7091" t="s">
        <v>41</v>
      </c>
      <c r="E7091" s="6" t="s">
        <v>19161</v>
      </c>
      <c r="F7091" t="s">
        <v>37</v>
      </c>
      <c r="G7091">
        <v>2</v>
      </c>
      <c r="H7091">
        <v>1</v>
      </c>
      <c r="I7091">
        <v>54</v>
      </c>
      <c r="J7091">
        <v>3</v>
      </c>
      <c r="K7091">
        <v>131.52000000000001</v>
      </c>
      <c r="L7091" t="str">
        <f t="shared" si="660"/>
        <v/>
      </c>
      <c r="M7091">
        <v>2</v>
      </c>
      <c r="N7091" t="str">
        <f t="shared" si="661"/>
        <v/>
      </c>
      <c r="O7091">
        <v>6</v>
      </c>
      <c r="P7091" s="11">
        <v>0.5</v>
      </c>
      <c r="Q7091" s="11">
        <v>5.5555555555555497E-2</v>
      </c>
      <c r="R7091" s="12">
        <v>65.760000000000005</v>
      </c>
      <c r="S7091" t="s">
        <v>22</v>
      </c>
      <c r="T7091">
        <v>0</v>
      </c>
      <c r="U7091">
        <f t="shared" si="662"/>
        <v>5</v>
      </c>
      <c r="V7091">
        <f t="shared" si="663"/>
        <v>1</v>
      </c>
      <c r="W7091">
        <f t="shared" si="664"/>
        <v>2</v>
      </c>
      <c r="X7091" t="str">
        <f t="shared" si="665"/>
        <v>512</v>
      </c>
      <c r="Y7091" t="str">
        <f>IF(Table1[[#This Row],[RFM_Score]]="555","Champion", IF(AND(J7091&gt;=4,V7091&gt;=4),"Loyal", IF(U7091&lt;=2,"At Risk", IF(W7091&gt;=4,"Potential Loyalist","Others"))))</f>
        <v>Others</v>
      </c>
    </row>
    <row r="7092" spans="1:25">
      <c r="A7092" t="s">
        <v>11840</v>
      </c>
      <c r="B7092">
        <v>29</v>
      </c>
      <c r="C7092" t="s">
        <v>24</v>
      </c>
      <c r="D7092" t="s">
        <v>49</v>
      </c>
      <c r="E7092" s="6" t="s">
        <v>19162</v>
      </c>
      <c r="F7092" t="s">
        <v>26</v>
      </c>
      <c r="G7092">
        <v>5</v>
      </c>
      <c r="H7092">
        <v>2</v>
      </c>
      <c r="I7092">
        <v>46</v>
      </c>
      <c r="J7092">
        <v>2</v>
      </c>
      <c r="K7092">
        <v>131.38</v>
      </c>
      <c r="L7092" t="str">
        <f t="shared" si="660"/>
        <v/>
      </c>
      <c r="M7092">
        <v>2</v>
      </c>
      <c r="N7092" t="str">
        <f t="shared" si="661"/>
        <v/>
      </c>
      <c r="O7092">
        <v>58</v>
      </c>
      <c r="P7092" s="11">
        <v>0.4</v>
      </c>
      <c r="Q7092" s="11">
        <v>4.3478260869565202E-2</v>
      </c>
      <c r="R7092" s="12">
        <v>65.69</v>
      </c>
      <c r="S7092" t="s">
        <v>22</v>
      </c>
      <c r="T7092">
        <v>0</v>
      </c>
      <c r="U7092">
        <f t="shared" si="662"/>
        <v>3</v>
      </c>
      <c r="V7092">
        <f t="shared" si="663"/>
        <v>1</v>
      </c>
      <c r="W7092">
        <f t="shared" si="664"/>
        <v>2</v>
      </c>
      <c r="X7092" t="str">
        <f t="shared" si="665"/>
        <v>312</v>
      </c>
      <c r="Y7092" t="str">
        <f>IF(Table1[[#This Row],[RFM_Score]]="555","Champion", IF(AND(J7092&gt;=4,V7092&gt;=4),"Loyal", IF(U7092&lt;=2,"At Risk", IF(W7092&gt;=4,"Potential Loyalist","Others"))))</f>
        <v>Others</v>
      </c>
    </row>
    <row r="7093" spans="1:25">
      <c r="A7093" t="s">
        <v>6232</v>
      </c>
      <c r="B7093">
        <v>33</v>
      </c>
      <c r="C7093" t="s">
        <v>24</v>
      </c>
      <c r="D7093" t="s">
        <v>35</v>
      </c>
      <c r="E7093" s="6" t="s">
        <v>19163</v>
      </c>
      <c r="F7093" t="s">
        <v>37</v>
      </c>
      <c r="G7093">
        <v>6</v>
      </c>
      <c r="H7093">
        <v>4</v>
      </c>
      <c r="I7093">
        <v>47</v>
      </c>
      <c r="J7093">
        <v>2</v>
      </c>
      <c r="K7093">
        <v>131.13</v>
      </c>
      <c r="L7093" t="str">
        <f t="shared" si="660"/>
        <v/>
      </c>
      <c r="M7093">
        <v>2</v>
      </c>
      <c r="N7093" t="str">
        <f t="shared" si="661"/>
        <v/>
      </c>
      <c r="O7093">
        <v>9</v>
      </c>
      <c r="P7093" s="11">
        <v>0.66666666666666596</v>
      </c>
      <c r="Q7093" s="11">
        <v>4.2553191489361701E-2</v>
      </c>
      <c r="R7093" s="12">
        <v>65.564999999999998</v>
      </c>
      <c r="S7093" t="s">
        <v>22</v>
      </c>
      <c r="T7093">
        <v>0</v>
      </c>
      <c r="U7093">
        <f t="shared" si="662"/>
        <v>5</v>
      </c>
      <c r="V7093">
        <f t="shared" si="663"/>
        <v>1</v>
      </c>
      <c r="W7093">
        <f t="shared" si="664"/>
        <v>2</v>
      </c>
      <c r="X7093" t="str">
        <f t="shared" si="665"/>
        <v>512</v>
      </c>
      <c r="Y7093" t="str">
        <f>IF(Table1[[#This Row],[RFM_Score]]="555","Champion", IF(AND(J7093&gt;=4,V7093&gt;=4),"Loyal", IF(U7093&lt;=2,"At Risk", IF(W7093&gt;=4,"Potential Loyalist","Others"))))</f>
        <v>Others</v>
      </c>
    </row>
    <row r="7094" spans="1:25">
      <c r="A7094" t="s">
        <v>683</v>
      </c>
      <c r="B7094">
        <v>18</v>
      </c>
      <c r="C7094" t="s">
        <v>19</v>
      </c>
      <c r="D7094" t="s">
        <v>20</v>
      </c>
      <c r="E7094" s="6" t="s">
        <v>19164</v>
      </c>
      <c r="F7094" t="s">
        <v>26</v>
      </c>
      <c r="G7094">
        <v>4</v>
      </c>
      <c r="H7094">
        <v>2</v>
      </c>
      <c r="I7094">
        <v>46</v>
      </c>
      <c r="J7094">
        <v>0</v>
      </c>
      <c r="K7094">
        <v>130.93</v>
      </c>
      <c r="L7094" t="str">
        <f t="shared" si="660"/>
        <v/>
      </c>
      <c r="M7094">
        <v>2</v>
      </c>
      <c r="N7094" t="str">
        <f t="shared" si="661"/>
        <v/>
      </c>
      <c r="O7094">
        <v>46</v>
      </c>
      <c r="P7094" s="11">
        <v>0.5</v>
      </c>
      <c r="Q7094" s="11">
        <v>0</v>
      </c>
      <c r="R7094" s="12">
        <v>65.465000000000003</v>
      </c>
      <c r="S7094" t="s">
        <v>22</v>
      </c>
      <c r="T7094">
        <v>0</v>
      </c>
      <c r="U7094">
        <f t="shared" si="662"/>
        <v>3</v>
      </c>
      <c r="V7094">
        <f t="shared" si="663"/>
        <v>1</v>
      </c>
      <c r="W7094">
        <f t="shared" si="664"/>
        <v>2</v>
      </c>
      <c r="X7094" t="str">
        <f t="shared" si="665"/>
        <v>312</v>
      </c>
      <c r="Y7094" t="str">
        <f>IF(Table1[[#This Row],[RFM_Score]]="555","Champion", IF(AND(J7094&gt;=4,V7094&gt;=4),"Loyal", IF(U7094&lt;=2,"At Risk", IF(W7094&gt;=4,"Potential Loyalist","Others"))))</f>
        <v>Others</v>
      </c>
    </row>
    <row r="7095" spans="1:25">
      <c r="A7095" t="s">
        <v>11945</v>
      </c>
      <c r="B7095">
        <v>26</v>
      </c>
      <c r="C7095" t="s">
        <v>24</v>
      </c>
      <c r="D7095" t="s">
        <v>29</v>
      </c>
      <c r="E7095" s="6" t="s">
        <v>19165</v>
      </c>
      <c r="F7095" t="s">
        <v>37</v>
      </c>
      <c r="G7095">
        <v>3</v>
      </c>
      <c r="H7095">
        <v>1</v>
      </c>
      <c r="I7095">
        <v>58</v>
      </c>
      <c r="J7095">
        <v>2</v>
      </c>
      <c r="K7095">
        <v>130.71</v>
      </c>
      <c r="L7095" t="str">
        <f t="shared" si="660"/>
        <v/>
      </c>
      <c r="M7095">
        <v>2</v>
      </c>
      <c r="N7095" t="str">
        <f t="shared" si="661"/>
        <v/>
      </c>
      <c r="O7095">
        <v>10</v>
      </c>
      <c r="P7095" s="11">
        <v>0.33333333333333298</v>
      </c>
      <c r="Q7095" s="11">
        <v>3.4482758620689599E-2</v>
      </c>
      <c r="R7095" s="12">
        <v>65.355000000000004</v>
      </c>
      <c r="S7095" t="s">
        <v>22</v>
      </c>
      <c r="T7095">
        <v>0</v>
      </c>
      <c r="U7095">
        <f t="shared" si="662"/>
        <v>5</v>
      </c>
      <c r="V7095">
        <f t="shared" si="663"/>
        <v>1</v>
      </c>
      <c r="W7095">
        <f t="shared" si="664"/>
        <v>2</v>
      </c>
      <c r="X7095" t="str">
        <f t="shared" si="665"/>
        <v>512</v>
      </c>
      <c r="Y7095" t="str">
        <f>IF(Table1[[#This Row],[RFM_Score]]="555","Champion", IF(AND(J7095&gt;=4,V7095&gt;=4),"Loyal", IF(U7095&lt;=2,"At Risk", IF(W7095&gt;=4,"Potential Loyalist","Others"))))</f>
        <v>Others</v>
      </c>
    </row>
    <row r="7096" spans="1:25">
      <c r="A7096" t="s">
        <v>855</v>
      </c>
      <c r="B7096">
        <v>35</v>
      </c>
      <c r="C7096" t="s">
        <v>24</v>
      </c>
      <c r="D7096" t="s">
        <v>49</v>
      </c>
      <c r="E7096" s="6" t="s">
        <v>19166</v>
      </c>
      <c r="F7096" t="s">
        <v>21</v>
      </c>
      <c r="G7096">
        <v>4</v>
      </c>
      <c r="H7096">
        <v>4</v>
      </c>
      <c r="I7096">
        <v>62</v>
      </c>
      <c r="J7096">
        <v>2</v>
      </c>
      <c r="K7096">
        <v>130.62</v>
      </c>
      <c r="L7096" t="str">
        <f t="shared" si="660"/>
        <v/>
      </c>
      <c r="M7096">
        <v>2</v>
      </c>
      <c r="N7096" t="str">
        <f t="shared" si="661"/>
        <v/>
      </c>
      <c r="O7096">
        <v>20</v>
      </c>
      <c r="P7096" s="11">
        <v>1</v>
      </c>
      <c r="Q7096" s="11">
        <v>3.2258064516128997E-2</v>
      </c>
      <c r="R7096" s="12">
        <v>65.31</v>
      </c>
      <c r="S7096" t="s">
        <v>22</v>
      </c>
      <c r="T7096">
        <v>0</v>
      </c>
      <c r="U7096">
        <f t="shared" si="662"/>
        <v>5</v>
      </c>
      <c r="V7096">
        <f t="shared" si="663"/>
        <v>1</v>
      </c>
      <c r="W7096">
        <f t="shared" si="664"/>
        <v>2</v>
      </c>
      <c r="X7096" t="str">
        <f t="shared" si="665"/>
        <v>512</v>
      </c>
      <c r="Y7096" t="str">
        <f>IF(Table1[[#This Row],[RFM_Score]]="555","Champion", IF(AND(J7096&gt;=4,V7096&gt;=4),"Loyal", IF(U7096&lt;=2,"At Risk", IF(W7096&gt;=4,"Potential Loyalist","Others"))))</f>
        <v>Others</v>
      </c>
    </row>
    <row r="7097" spans="1:25">
      <c r="A7097" t="s">
        <v>11774</v>
      </c>
      <c r="B7097">
        <v>58</v>
      </c>
      <c r="C7097" t="s">
        <v>24</v>
      </c>
      <c r="D7097" t="s">
        <v>20</v>
      </c>
      <c r="E7097" s="6" t="s">
        <v>19167</v>
      </c>
      <c r="F7097" t="s">
        <v>26</v>
      </c>
      <c r="G7097">
        <v>5</v>
      </c>
      <c r="H7097">
        <v>1</v>
      </c>
      <c r="I7097">
        <v>46</v>
      </c>
      <c r="J7097">
        <v>3</v>
      </c>
      <c r="K7097">
        <v>130.37</v>
      </c>
      <c r="L7097" t="str">
        <f t="shared" si="660"/>
        <v/>
      </c>
      <c r="M7097">
        <v>2</v>
      </c>
      <c r="N7097" t="str">
        <f t="shared" si="661"/>
        <v/>
      </c>
      <c r="O7097">
        <v>89</v>
      </c>
      <c r="P7097" s="11">
        <v>0.2</v>
      </c>
      <c r="Q7097" s="11">
        <v>6.5217391304347797E-2</v>
      </c>
      <c r="R7097" s="12">
        <v>65.185000000000002</v>
      </c>
      <c r="S7097" t="s">
        <v>22</v>
      </c>
      <c r="T7097">
        <v>0</v>
      </c>
      <c r="U7097">
        <f t="shared" si="662"/>
        <v>2</v>
      </c>
      <c r="V7097">
        <f t="shared" si="663"/>
        <v>1</v>
      </c>
      <c r="W7097">
        <f t="shared" si="664"/>
        <v>2</v>
      </c>
      <c r="X7097" t="str">
        <f t="shared" si="665"/>
        <v>212</v>
      </c>
      <c r="Y7097" t="str">
        <f>IF(Table1[[#This Row],[RFM_Score]]="555","Champion", IF(AND(J7097&gt;=4,V7097&gt;=4),"Loyal", IF(U7097&lt;=2,"At Risk", IF(W7097&gt;=4,"Potential Loyalist","Others"))))</f>
        <v>At Risk</v>
      </c>
    </row>
    <row r="7098" spans="1:25">
      <c r="A7098" t="s">
        <v>6773</v>
      </c>
      <c r="B7098">
        <v>44</v>
      </c>
      <c r="C7098" t="s">
        <v>24</v>
      </c>
      <c r="D7098" t="s">
        <v>25</v>
      </c>
      <c r="E7098" s="6" t="s">
        <v>19168</v>
      </c>
      <c r="F7098" t="s">
        <v>26</v>
      </c>
      <c r="G7098">
        <v>5</v>
      </c>
      <c r="H7098">
        <v>2</v>
      </c>
      <c r="I7098">
        <v>57</v>
      </c>
      <c r="J7098">
        <v>5</v>
      </c>
      <c r="K7098">
        <v>130.33000000000001</v>
      </c>
      <c r="L7098" t="str">
        <f t="shared" si="660"/>
        <v/>
      </c>
      <c r="M7098">
        <v>2</v>
      </c>
      <c r="N7098" t="str">
        <f t="shared" si="661"/>
        <v/>
      </c>
      <c r="O7098">
        <v>10</v>
      </c>
      <c r="P7098" s="11">
        <v>0.4</v>
      </c>
      <c r="Q7098" s="11">
        <v>8.7719298245614002E-2</v>
      </c>
      <c r="R7098" s="12">
        <v>65.165000000000006</v>
      </c>
      <c r="S7098" t="s">
        <v>22</v>
      </c>
      <c r="T7098">
        <v>0</v>
      </c>
      <c r="U7098">
        <f t="shared" si="662"/>
        <v>5</v>
      </c>
      <c r="V7098">
        <f t="shared" si="663"/>
        <v>1</v>
      </c>
      <c r="W7098">
        <f t="shared" si="664"/>
        <v>2</v>
      </c>
      <c r="X7098" t="str">
        <f t="shared" si="665"/>
        <v>512</v>
      </c>
      <c r="Y7098" t="str">
        <f>IF(Table1[[#This Row],[RFM_Score]]="555","Champion", IF(AND(J7098&gt;=4,V7098&gt;=4),"Loyal", IF(U7098&lt;=2,"At Risk", IF(W7098&gt;=4,"Potential Loyalist","Others"))))</f>
        <v>Others</v>
      </c>
    </row>
    <row r="7099" spans="1:25">
      <c r="A7099" t="s">
        <v>10779</v>
      </c>
      <c r="B7099">
        <v>25</v>
      </c>
      <c r="C7099" t="s">
        <v>24</v>
      </c>
      <c r="D7099" t="s">
        <v>29</v>
      </c>
      <c r="E7099" s="6" t="s">
        <v>19169</v>
      </c>
      <c r="F7099" t="s">
        <v>37</v>
      </c>
      <c r="G7099">
        <v>0</v>
      </c>
      <c r="H7099">
        <v>0</v>
      </c>
      <c r="I7099">
        <v>46</v>
      </c>
      <c r="J7099">
        <v>2</v>
      </c>
      <c r="K7099">
        <v>130.19</v>
      </c>
      <c r="L7099" t="str">
        <f t="shared" si="660"/>
        <v/>
      </c>
      <c r="M7099">
        <v>2</v>
      </c>
      <c r="N7099" t="str">
        <f t="shared" si="661"/>
        <v/>
      </c>
      <c r="O7099">
        <v>40</v>
      </c>
      <c r="P7099" s="11">
        <v>0</v>
      </c>
      <c r="Q7099" s="11">
        <v>4.3478260869565202E-2</v>
      </c>
      <c r="R7099" s="12">
        <v>65.094999999999999</v>
      </c>
      <c r="S7099" t="s">
        <v>22</v>
      </c>
      <c r="T7099">
        <v>0</v>
      </c>
      <c r="U7099">
        <f t="shared" si="662"/>
        <v>4</v>
      </c>
      <c r="V7099">
        <f t="shared" si="663"/>
        <v>1</v>
      </c>
      <c r="W7099">
        <f t="shared" si="664"/>
        <v>2</v>
      </c>
      <c r="X7099" t="str">
        <f t="shared" si="665"/>
        <v>412</v>
      </c>
      <c r="Y7099" t="str">
        <f>IF(Table1[[#This Row],[RFM_Score]]="555","Champion", IF(AND(J7099&gt;=4,V7099&gt;=4),"Loyal", IF(U7099&lt;=2,"At Risk", IF(W7099&gt;=4,"Potential Loyalist","Others"))))</f>
        <v>Others</v>
      </c>
    </row>
    <row r="7100" spans="1:25">
      <c r="A7100" t="s">
        <v>4419</v>
      </c>
      <c r="B7100">
        <v>26</v>
      </c>
      <c r="C7100" t="s">
        <v>24</v>
      </c>
      <c r="D7100" t="s">
        <v>29</v>
      </c>
      <c r="E7100" s="6" t="s">
        <v>19170</v>
      </c>
      <c r="F7100" t="s">
        <v>26</v>
      </c>
      <c r="G7100">
        <v>1</v>
      </c>
      <c r="H7100">
        <v>0</v>
      </c>
      <c r="I7100">
        <v>53</v>
      </c>
      <c r="J7100">
        <v>1</v>
      </c>
      <c r="K7100">
        <v>130.16999999999999</v>
      </c>
      <c r="L7100" t="str">
        <f t="shared" si="660"/>
        <v/>
      </c>
      <c r="M7100">
        <v>2</v>
      </c>
      <c r="N7100" t="str">
        <f t="shared" si="661"/>
        <v/>
      </c>
      <c r="O7100">
        <v>44</v>
      </c>
      <c r="P7100" s="11">
        <v>0</v>
      </c>
      <c r="Q7100" s="11">
        <v>1.8867924528301799E-2</v>
      </c>
      <c r="R7100" s="12">
        <v>65.084999999999994</v>
      </c>
      <c r="S7100" t="s">
        <v>22</v>
      </c>
      <c r="T7100">
        <v>0</v>
      </c>
      <c r="U7100">
        <f t="shared" si="662"/>
        <v>3</v>
      </c>
      <c r="V7100">
        <f t="shared" si="663"/>
        <v>1</v>
      </c>
      <c r="W7100">
        <f t="shared" si="664"/>
        <v>2</v>
      </c>
      <c r="X7100" t="str">
        <f t="shared" si="665"/>
        <v>312</v>
      </c>
      <c r="Y7100" t="str">
        <f>IF(Table1[[#This Row],[RFM_Score]]="555","Champion", IF(AND(J7100&gt;=4,V7100&gt;=4),"Loyal", IF(U7100&lt;=2,"At Risk", IF(W7100&gt;=4,"Potential Loyalist","Others"))))</f>
        <v>Others</v>
      </c>
    </row>
    <row r="7101" spans="1:25">
      <c r="A7101" t="s">
        <v>3004</v>
      </c>
      <c r="B7101">
        <v>28</v>
      </c>
      <c r="C7101" t="s">
        <v>24</v>
      </c>
      <c r="D7101" t="s">
        <v>41</v>
      </c>
      <c r="E7101" s="6" t="s">
        <v>19171</v>
      </c>
      <c r="F7101" t="s">
        <v>26</v>
      </c>
      <c r="G7101">
        <v>2</v>
      </c>
      <c r="H7101">
        <v>0</v>
      </c>
      <c r="I7101">
        <v>43</v>
      </c>
      <c r="J7101">
        <v>4</v>
      </c>
      <c r="K7101">
        <v>130.09</v>
      </c>
      <c r="L7101" t="str">
        <f t="shared" si="660"/>
        <v/>
      </c>
      <c r="M7101">
        <v>2</v>
      </c>
      <c r="N7101" t="str">
        <f t="shared" si="661"/>
        <v/>
      </c>
      <c r="O7101">
        <v>5</v>
      </c>
      <c r="P7101" s="11">
        <v>0</v>
      </c>
      <c r="Q7101" s="11">
        <v>9.3023255813953404E-2</v>
      </c>
      <c r="R7101" s="12">
        <v>65.045000000000002</v>
      </c>
      <c r="S7101" t="s">
        <v>22</v>
      </c>
      <c r="T7101">
        <v>0</v>
      </c>
      <c r="U7101">
        <f t="shared" si="662"/>
        <v>5</v>
      </c>
      <c r="V7101">
        <f t="shared" si="663"/>
        <v>1</v>
      </c>
      <c r="W7101">
        <f t="shared" si="664"/>
        <v>2</v>
      </c>
      <c r="X7101" t="str">
        <f t="shared" si="665"/>
        <v>512</v>
      </c>
      <c r="Y7101" t="str">
        <f>IF(Table1[[#This Row],[RFM_Score]]="555","Champion", IF(AND(J7101&gt;=4,V7101&gt;=4),"Loyal", IF(U7101&lt;=2,"At Risk", IF(W7101&gt;=4,"Potential Loyalist","Others"))))</f>
        <v>Others</v>
      </c>
    </row>
    <row r="7102" spans="1:25">
      <c r="A7102" t="s">
        <v>4616</v>
      </c>
      <c r="B7102">
        <v>44</v>
      </c>
      <c r="C7102" t="s">
        <v>19</v>
      </c>
      <c r="D7102" t="s">
        <v>25</v>
      </c>
      <c r="E7102" s="6" t="s">
        <v>19172</v>
      </c>
      <c r="F7102" t="s">
        <v>60</v>
      </c>
      <c r="G7102">
        <v>5</v>
      </c>
      <c r="H7102">
        <v>4</v>
      </c>
      <c r="I7102">
        <v>67</v>
      </c>
      <c r="J7102">
        <v>6</v>
      </c>
      <c r="K7102">
        <v>130.04</v>
      </c>
      <c r="L7102" t="str">
        <f t="shared" si="660"/>
        <v/>
      </c>
      <c r="M7102">
        <v>2</v>
      </c>
      <c r="N7102" t="str">
        <f t="shared" si="661"/>
        <v/>
      </c>
      <c r="O7102">
        <v>26</v>
      </c>
      <c r="P7102" s="11">
        <v>0.8</v>
      </c>
      <c r="Q7102" s="11">
        <v>8.9552238805970102E-2</v>
      </c>
      <c r="R7102" s="12">
        <v>65.02</v>
      </c>
      <c r="S7102" t="s">
        <v>22</v>
      </c>
      <c r="T7102">
        <v>0</v>
      </c>
      <c r="U7102">
        <f t="shared" si="662"/>
        <v>4</v>
      </c>
      <c r="V7102">
        <f t="shared" si="663"/>
        <v>1</v>
      </c>
      <c r="W7102">
        <f t="shared" si="664"/>
        <v>2</v>
      </c>
      <c r="X7102" t="str">
        <f t="shared" si="665"/>
        <v>412</v>
      </c>
      <c r="Y7102" t="str">
        <f>IF(Table1[[#This Row],[RFM_Score]]="555","Champion", IF(AND(J7102&gt;=4,V7102&gt;=4),"Loyal", IF(U7102&lt;=2,"At Risk", IF(W7102&gt;=4,"Potential Loyalist","Others"))))</f>
        <v>Others</v>
      </c>
    </row>
    <row r="7103" spans="1:25">
      <c r="A7103" t="s">
        <v>7258</v>
      </c>
      <c r="B7103">
        <v>18</v>
      </c>
      <c r="C7103" t="s">
        <v>24</v>
      </c>
      <c r="D7103" t="s">
        <v>41</v>
      </c>
      <c r="E7103" s="6" t="s">
        <v>19173</v>
      </c>
      <c r="F7103" t="s">
        <v>26</v>
      </c>
      <c r="G7103">
        <v>2</v>
      </c>
      <c r="H7103">
        <v>0</v>
      </c>
      <c r="I7103">
        <v>43</v>
      </c>
      <c r="J7103">
        <v>2</v>
      </c>
      <c r="K7103">
        <v>129.86000000000001</v>
      </c>
      <c r="L7103" t="str">
        <f t="shared" si="660"/>
        <v/>
      </c>
      <c r="M7103">
        <v>2</v>
      </c>
      <c r="N7103" t="str">
        <f t="shared" si="661"/>
        <v/>
      </c>
      <c r="O7103">
        <v>10</v>
      </c>
      <c r="P7103" s="11">
        <v>0</v>
      </c>
      <c r="Q7103" s="11">
        <v>4.6511627906976702E-2</v>
      </c>
      <c r="R7103" s="12">
        <v>64.930000000000007</v>
      </c>
      <c r="S7103" t="s">
        <v>22</v>
      </c>
      <c r="T7103">
        <v>0</v>
      </c>
      <c r="U7103">
        <f t="shared" si="662"/>
        <v>5</v>
      </c>
      <c r="V7103">
        <f t="shared" si="663"/>
        <v>1</v>
      </c>
      <c r="W7103">
        <f t="shared" si="664"/>
        <v>2</v>
      </c>
      <c r="X7103" t="str">
        <f t="shared" si="665"/>
        <v>512</v>
      </c>
      <c r="Y7103" t="str">
        <f>IF(Table1[[#This Row],[RFM_Score]]="555","Champion", IF(AND(J7103&gt;=4,V7103&gt;=4),"Loyal", IF(U7103&lt;=2,"At Risk", IF(W7103&gt;=4,"Potential Loyalist","Others"))))</f>
        <v>Others</v>
      </c>
    </row>
    <row r="7104" spans="1:25">
      <c r="A7104" t="s">
        <v>6134</v>
      </c>
      <c r="B7104">
        <v>36</v>
      </c>
      <c r="C7104" t="s">
        <v>24</v>
      </c>
      <c r="D7104" t="s">
        <v>25</v>
      </c>
      <c r="E7104" s="6" t="s">
        <v>19174</v>
      </c>
      <c r="F7104" t="s">
        <v>60</v>
      </c>
      <c r="G7104">
        <v>3</v>
      </c>
      <c r="H7104">
        <v>0</v>
      </c>
      <c r="I7104">
        <v>58</v>
      </c>
      <c r="J7104">
        <v>4</v>
      </c>
      <c r="K7104">
        <v>129.41999999999999</v>
      </c>
      <c r="L7104" t="str">
        <f t="shared" si="660"/>
        <v/>
      </c>
      <c r="M7104">
        <v>2</v>
      </c>
      <c r="N7104" t="str">
        <f t="shared" si="661"/>
        <v/>
      </c>
      <c r="O7104">
        <v>18</v>
      </c>
      <c r="P7104" s="11">
        <v>0</v>
      </c>
      <c r="Q7104" s="11">
        <v>6.8965517241379296E-2</v>
      </c>
      <c r="R7104" s="12">
        <v>64.709999999999994</v>
      </c>
      <c r="S7104" t="s">
        <v>22</v>
      </c>
      <c r="T7104">
        <v>0</v>
      </c>
      <c r="U7104">
        <f t="shared" si="662"/>
        <v>5</v>
      </c>
      <c r="V7104">
        <f t="shared" si="663"/>
        <v>1</v>
      </c>
      <c r="W7104">
        <f t="shared" si="664"/>
        <v>2</v>
      </c>
      <c r="X7104" t="str">
        <f t="shared" si="665"/>
        <v>512</v>
      </c>
      <c r="Y7104" t="str">
        <f>IF(Table1[[#This Row],[RFM_Score]]="555","Champion", IF(AND(J7104&gt;=4,V7104&gt;=4),"Loyal", IF(U7104&lt;=2,"At Risk", IF(W7104&gt;=4,"Potential Loyalist","Others"))))</f>
        <v>Others</v>
      </c>
    </row>
    <row r="7105" spans="1:25">
      <c r="A7105" t="s">
        <v>4794</v>
      </c>
      <c r="B7105">
        <v>50</v>
      </c>
      <c r="C7105" t="s">
        <v>24</v>
      </c>
      <c r="D7105" t="s">
        <v>25</v>
      </c>
      <c r="E7105" s="6" t="s">
        <v>19175</v>
      </c>
      <c r="F7105" t="s">
        <v>21</v>
      </c>
      <c r="G7105">
        <v>3</v>
      </c>
      <c r="H7105">
        <v>1</v>
      </c>
      <c r="I7105">
        <v>59</v>
      </c>
      <c r="J7105">
        <v>1</v>
      </c>
      <c r="K7105">
        <v>129.34</v>
      </c>
      <c r="L7105" t="str">
        <f t="shared" si="660"/>
        <v/>
      </c>
      <c r="M7105">
        <v>2</v>
      </c>
      <c r="N7105" t="str">
        <f t="shared" si="661"/>
        <v/>
      </c>
      <c r="O7105">
        <v>5</v>
      </c>
      <c r="P7105" s="11">
        <v>0.33333333333333298</v>
      </c>
      <c r="Q7105" s="11">
        <v>1.6949152542372801E-2</v>
      </c>
      <c r="R7105" s="12">
        <v>64.67</v>
      </c>
      <c r="S7105" t="s">
        <v>22</v>
      </c>
      <c r="T7105">
        <v>0</v>
      </c>
      <c r="U7105">
        <f t="shared" si="662"/>
        <v>5</v>
      </c>
      <c r="V7105">
        <f t="shared" si="663"/>
        <v>1</v>
      </c>
      <c r="W7105">
        <f t="shared" si="664"/>
        <v>2</v>
      </c>
      <c r="X7105" t="str">
        <f t="shared" si="665"/>
        <v>512</v>
      </c>
      <c r="Y7105" t="str">
        <f>IF(Table1[[#This Row],[RFM_Score]]="555","Champion", IF(AND(J7105&gt;=4,V7105&gt;=4),"Loyal", IF(U7105&lt;=2,"At Risk", IF(W7105&gt;=4,"Potential Loyalist","Others"))))</f>
        <v>Others</v>
      </c>
    </row>
    <row r="7106" spans="1:25">
      <c r="A7106" t="s">
        <v>1939</v>
      </c>
      <c r="B7106">
        <v>49</v>
      </c>
      <c r="C7106" t="s">
        <v>24</v>
      </c>
      <c r="D7106" t="s">
        <v>25</v>
      </c>
      <c r="E7106" s="6" t="s">
        <v>19176</v>
      </c>
      <c r="F7106" t="s">
        <v>21</v>
      </c>
      <c r="G7106">
        <v>0</v>
      </c>
      <c r="H7106">
        <v>0</v>
      </c>
      <c r="I7106">
        <v>40</v>
      </c>
      <c r="J7106">
        <v>1</v>
      </c>
      <c r="K7106">
        <v>129.16999999999999</v>
      </c>
      <c r="L7106" t="str">
        <f t="shared" ref="L7106:L7169" si="666">IF(OR(K7106&lt;$AC$10, K7106&gt;$AC$11), "OUTLIER", "")</f>
        <v/>
      </c>
      <c r="M7106">
        <v>2</v>
      </c>
      <c r="N7106" t="str">
        <f t="shared" ref="N7106:N7169" si="667">IF(OR(M7106&lt;$AC$16, M7106&gt;$AC$17), "OUTLIER", "")</f>
        <v/>
      </c>
      <c r="O7106">
        <v>1</v>
      </c>
      <c r="P7106" s="11">
        <v>0</v>
      </c>
      <c r="Q7106" s="11">
        <v>2.5000000000000001E-2</v>
      </c>
      <c r="R7106" s="12">
        <v>64.584999999999994</v>
      </c>
      <c r="S7106" t="s">
        <v>22</v>
      </c>
      <c r="T7106">
        <v>0</v>
      </c>
      <c r="U7106">
        <f t="shared" ref="U7106:U7169" si="668">IF(O7106&lt;=20,5,IF(O7106&lt;=40,4,IF(O7106&lt;=70,3,IF(O7106&lt;=100,2,1))))</f>
        <v>5</v>
      </c>
      <c r="V7106">
        <f t="shared" ref="V7106:V7169" si="669">IF(M7106&gt;=11,5,IF(M7106&gt;=9,4,IF(M7106&gt;=7,3,IF(M7106&gt;=5,2,1))))</f>
        <v>1</v>
      </c>
      <c r="W7106">
        <f t="shared" ref="W7106:W7169" si="670">IF(K7106&gt;=500,5,IF(K7106&gt;=300,4,IF(K7106&gt;=150,3,IF(K7106&gt;=50,2,1))))</f>
        <v>2</v>
      </c>
      <c r="X7106" t="str">
        <f t="shared" ref="X7106:X7169" si="671">U7106 &amp; V7106 &amp; W7106</f>
        <v>512</v>
      </c>
      <c r="Y7106" t="str">
        <f>IF(Table1[[#This Row],[RFM_Score]]="555","Champion", IF(AND(J7106&gt;=4,V7106&gt;=4),"Loyal", IF(U7106&lt;=2,"At Risk", IF(W7106&gt;=4,"Potential Loyalist","Others"))))</f>
        <v>Others</v>
      </c>
    </row>
    <row r="7107" spans="1:25">
      <c r="A7107" t="s">
        <v>7293</v>
      </c>
      <c r="B7107">
        <v>34</v>
      </c>
      <c r="C7107" t="s">
        <v>24</v>
      </c>
      <c r="D7107" t="s">
        <v>25</v>
      </c>
      <c r="E7107" s="6" t="s">
        <v>19177</v>
      </c>
      <c r="F7107" t="s">
        <v>30</v>
      </c>
      <c r="G7107">
        <v>1</v>
      </c>
      <c r="H7107">
        <v>1</v>
      </c>
      <c r="I7107">
        <v>57</v>
      </c>
      <c r="J7107">
        <v>2</v>
      </c>
      <c r="K7107">
        <v>129.07</v>
      </c>
      <c r="L7107" t="str">
        <f t="shared" si="666"/>
        <v/>
      </c>
      <c r="M7107">
        <v>2</v>
      </c>
      <c r="N7107" t="str">
        <f t="shared" si="667"/>
        <v/>
      </c>
      <c r="O7107">
        <v>16</v>
      </c>
      <c r="P7107" s="11">
        <v>1</v>
      </c>
      <c r="Q7107" s="11">
        <v>3.5087719298245598E-2</v>
      </c>
      <c r="R7107" s="12">
        <v>64.534999999999997</v>
      </c>
      <c r="S7107" t="s">
        <v>22</v>
      </c>
      <c r="T7107">
        <v>0</v>
      </c>
      <c r="U7107">
        <f t="shared" si="668"/>
        <v>5</v>
      </c>
      <c r="V7107">
        <f t="shared" si="669"/>
        <v>1</v>
      </c>
      <c r="W7107">
        <f t="shared" si="670"/>
        <v>2</v>
      </c>
      <c r="X7107" t="str">
        <f t="shared" si="671"/>
        <v>512</v>
      </c>
      <c r="Y7107" t="str">
        <f>IF(Table1[[#This Row],[RFM_Score]]="555","Champion", IF(AND(J7107&gt;=4,V7107&gt;=4),"Loyal", IF(U7107&lt;=2,"At Risk", IF(W7107&gt;=4,"Potential Loyalist","Others"))))</f>
        <v>Others</v>
      </c>
    </row>
    <row r="7108" spans="1:25">
      <c r="A7108" t="s">
        <v>6868</v>
      </c>
      <c r="B7108">
        <v>25</v>
      </c>
      <c r="C7108" t="s">
        <v>24</v>
      </c>
      <c r="D7108" t="s">
        <v>46</v>
      </c>
      <c r="E7108" s="6" t="s">
        <v>19178</v>
      </c>
      <c r="F7108" t="s">
        <v>21</v>
      </c>
      <c r="G7108">
        <v>4</v>
      </c>
      <c r="H7108">
        <v>1</v>
      </c>
      <c r="I7108">
        <v>49</v>
      </c>
      <c r="J7108">
        <v>2</v>
      </c>
      <c r="K7108">
        <v>129.01</v>
      </c>
      <c r="L7108" t="str">
        <f t="shared" si="666"/>
        <v/>
      </c>
      <c r="M7108">
        <v>2</v>
      </c>
      <c r="N7108" t="str">
        <f t="shared" si="667"/>
        <v/>
      </c>
      <c r="O7108">
        <v>27</v>
      </c>
      <c r="P7108" s="11">
        <v>0.25</v>
      </c>
      <c r="Q7108" s="11">
        <v>4.08163265306122E-2</v>
      </c>
      <c r="R7108" s="12">
        <v>64.504999999999995</v>
      </c>
      <c r="S7108" t="s">
        <v>22</v>
      </c>
      <c r="T7108">
        <v>0</v>
      </c>
      <c r="U7108">
        <f t="shared" si="668"/>
        <v>4</v>
      </c>
      <c r="V7108">
        <f t="shared" si="669"/>
        <v>1</v>
      </c>
      <c r="W7108">
        <f t="shared" si="670"/>
        <v>2</v>
      </c>
      <c r="X7108" t="str">
        <f t="shared" si="671"/>
        <v>412</v>
      </c>
      <c r="Y7108" t="str">
        <f>IF(Table1[[#This Row],[RFM_Score]]="555","Champion", IF(AND(J7108&gt;=4,V7108&gt;=4),"Loyal", IF(U7108&lt;=2,"At Risk", IF(W7108&gt;=4,"Potential Loyalist","Others"))))</f>
        <v>Others</v>
      </c>
    </row>
    <row r="7109" spans="1:25">
      <c r="A7109" t="s">
        <v>2845</v>
      </c>
      <c r="B7109">
        <v>45</v>
      </c>
      <c r="C7109" t="s">
        <v>24</v>
      </c>
      <c r="D7109" t="s">
        <v>25</v>
      </c>
      <c r="E7109" s="6" t="s">
        <v>19179</v>
      </c>
      <c r="F7109" t="s">
        <v>26</v>
      </c>
      <c r="G7109">
        <v>2</v>
      </c>
      <c r="H7109">
        <v>1</v>
      </c>
      <c r="I7109">
        <v>55</v>
      </c>
      <c r="J7109">
        <v>2</v>
      </c>
      <c r="K7109">
        <v>129</v>
      </c>
      <c r="L7109" t="str">
        <f t="shared" si="666"/>
        <v/>
      </c>
      <c r="M7109">
        <v>2</v>
      </c>
      <c r="N7109" t="str">
        <f t="shared" si="667"/>
        <v/>
      </c>
      <c r="O7109">
        <v>9</v>
      </c>
      <c r="P7109" s="11">
        <v>0.5</v>
      </c>
      <c r="Q7109" s="11">
        <v>3.6363636363636299E-2</v>
      </c>
      <c r="R7109" s="12">
        <v>64.5</v>
      </c>
      <c r="S7109" t="s">
        <v>22</v>
      </c>
      <c r="T7109">
        <v>0</v>
      </c>
      <c r="U7109">
        <f t="shared" si="668"/>
        <v>5</v>
      </c>
      <c r="V7109">
        <f t="shared" si="669"/>
        <v>1</v>
      </c>
      <c r="W7109">
        <f t="shared" si="670"/>
        <v>2</v>
      </c>
      <c r="X7109" t="str">
        <f t="shared" si="671"/>
        <v>512</v>
      </c>
      <c r="Y7109" t="str">
        <f>IF(Table1[[#This Row],[RFM_Score]]="555","Champion", IF(AND(J7109&gt;=4,V7109&gt;=4),"Loyal", IF(U7109&lt;=2,"At Risk", IF(W7109&gt;=4,"Potential Loyalist","Others"))))</f>
        <v>Others</v>
      </c>
    </row>
    <row r="7110" spans="1:25">
      <c r="A7110" t="s">
        <v>3251</v>
      </c>
      <c r="B7110">
        <v>43</v>
      </c>
      <c r="C7110" t="s">
        <v>19</v>
      </c>
      <c r="D7110" t="s">
        <v>41</v>
      </c>
      <c r="E7110" s="6" t="s">
        <v>19180</v>
      </c>
      <c r="F7110" t="s">
        <v>26</v>
      </c>
      <c r="G7110">
        <v>3</v>
      </c>
      <c r="H7110">
        <v>0</v>
      </c>
      <c r="I7110">
        <v>55</v>
      </c>
      <c r="J7110">
        <v>6</v>
      </c>
      <c r="K7110">
        <v>128.83000000000001</v>
      </c>
      <c r="L7110" t="str">
        <f t="shared" si="666"/>
        <v/>
      </c>
      <c r="M7110">
        <v>2</v>
      </c>
      <c r="N7110" t="str">
        <f t="shared" si="667"/>
        <v/>
      </c>
      <c r="O7110">
        <v>1</v>
      </c>
      <c r="P7110" s="11">
        <v>0</v>
      </c>
      <c r="Q7110" s="11">
        <v>0.109090909090909</v>
      </c>
      <c r="R7110" s="12">
        <v>64.415000000000006</v>
      </c>
      <c r="S7110" t="s">
        <v>22</v>
      </c>
      <c r="T7110">
        <v>0</v>
      </c>
      <c r="U7110">
        <f t="shared" si="668"/>
        <v>5</v>
      </c>
      <c r="V7110">
        <f t="shared" si="669"/>
        <v>1</v>
      </c>
      <c r="W7110">
        <f t="shared" si="670"/>
        <v>2</v>
      </c>
      <c r="X7110" t="str">
        <f t="shared" si="671"/>
        <v>512</v>
      </c>
      <c r="Y7110" t="str">
        <f>IF(Table1[[#This Row],[RFM_Score]]="555","Champion", IF(AND(J7110&gt;=4,V7110&gt;=4),"Loyal", IF(U7110&lt;=2,"At Risk", IF(W7110&gt;=4,"Potential Loyalist","Others"))))</f>
        <v>Others</v>
      </c>
    </row>
    <row r="7111" spans="1:25">
      <c r="A7111" t="s">
        <v>8377</v>
      </c>
      <c r="B7111">
        <v>36</v>
      </c>
      <c r="C7111" t="s">
        <v>19</v>
      </c>
      <c r="D7111" t="s">
        <v>20</v>
      </c>
      <c r="E7111" s="6" t="s">
        <v>19181</v>
      </c>
      <c r="F7111" t="s">
        <v>26</v>
      </c>
      <c r="G7111">
        <v>2</v>
      </c>
      <c r="H7111">
        <v>1</v>
      </c>
      <c r="I7111">
        <v>70</v>
      </c>
      <c r="J7111">
        <v>4</v>
      </c>
      <c r="K7111">
        <v>128.77000000000001</v>
      </c>
      <c r="L7111" t="str">
        <f t="shared" si="666"/>
        <v/>
      </c>
      <c r="M7111">
        <v>2</v>
      </c>
      <c r="N7111" t="str">
        <f t="shared" si="667"/>
        <v/>
      </c>
      <c r="O7111">
        <v>64</v>
      </c>
      <c r="P7111" s="11">
        <v>0.5</v>
      </c>
      <c r="Q7111" s="11">
        <v>5.7142857142857099E-2</v>
      </c>
      <c r="R7111" s="12">
        <v>64.385000000000005</v>
      </c>
      <c r="S7111" t="s">
        <v>22</v>
      </c>
      <c r="T7111">
        <v>0</v>
      </c>
      <c r="U7111">
        <f t="shared" si="668"/>
        <v>3</v>
      </c>
      <c r="V7111">
        <f t="shared" si="669"/>
        <v>1</v>
      </c>
      <c r="W7111">
        <f t="shared" si="670"/>
        <v>2</v>
      </c>
      <c r="X7111" t="str">
        <f t="shared" si="671"/>
        <v>312</v>
      </c>
      <c r="Y7111" t="str">
        <f>IF(Table1[[#This Row],[RFM_Score]]="555","Champion", IF(AND(J7111&gt;=4,V7111&gt;=4),"Loyal", IF(U7111&lt;=2,"At Risk", IF(W7111&gt;=4,"Potential Loyalist","Others"))))</f>
        <v>Others</v>
      </c>
    </row>
    <row r="7112" spans="1:25">
      <c r="A7112" t="s">
        <v>7565</v>
      </c>
      <c r="B7112">
        <v>18</v>
      </c>
      <c r="C7112" t="s">
        <v>24</v>
      </c>
      <c r="D7112" t="s">
        <v>25</v>
      </c>
      <c r="E7112" s="6" t="s">
        <v>19182</v>
      </c>
      <c r="F7112" t="s">
        <v>26</v>
      </c>
      <c r="G7112">
        <v>1</v>
      </c>
      <c r="H7112">
        <v>0</v>
      </c>
      <c r="I7112">
        <v>53</v>
      </c>
      <c r="J7112">
        <v>3</v>
      </c>
      <c r="K7112">
        <v>128.75</v>
      </c>
      <c r="L7112" t="str">
        <f t="shared" si="666"/>
        <v/>
      </c>
      <c r="M7112">
        <v>2</v>
      </c>
      <c r="N7112" t="str">
        <f t="shared" si="667"/>
        <v/>
      </c>
      <c r="O7112">
        <v>57</v>
      </c>
      <c r="P7112" s="11">
        <v>0</v>
      </c>
      <c r="Q7112" s="11">
        <v>5.6603773584905599E-2</v>
      </c>
      <c r="R7112" s="12">
        <v>64.375</v>
      </c>
      <c r="S7112" t="s">
        <v>22</v>
      </c>
      <c r="T7112">
        <v>0</v>
      </c>
      <c r="U7112">
        <f t="shared" si="668"/>
        <v>3</v>
      </c>
      <c r="V7112">
        <f t="shared" si="669"/>
        <v>1</v>
      </c>
      <c r="W7112">
        <f t="shared" si="670"/>
        <v>2</v>
      </c>
      <c r="X7112" t="str">
        <f t="shared" si="671"/>
        <v>312</v>
      </c>
      <c r="Y7112" t="str">
        <f>IF(Table1[[#This Row],[RFM_Score]]="555","Champion", IF(AND(J7112&gt;=4,V7112&gt;=4),"Loyal", IF(U7112&lt;=2,"At Risk", IF(W7112&gt;=4,"Potential Loyalist","Others"))))</f>
        <v>Others</v>
      </c>
    </row>
    <row r="7113" spans="1:25">
      <c r="A7113" t="s">
        <v>2263</v>
      </c>
      <c r="B7113">
        <v>52</v>
      </c>
      <c r="C7113" t="s">
        <v>24</v>
      </c>
      <c r="D7113" t="s">
        <v>29</v>
      </c>
      <c r="E7113" s="6" t="s">
        <v>19183</v>
      </c>
      <c r="F7113" t="s">
        <v>62</v>
      </c>
      <c r="G7113">
        <v>6</v>
      </c>
      <c r="H7113">
        <v>2</v>
      </c>
      <c r="I7113">
        <v>49</v>
      </c>
      <c r="J7113">
        <v>1</v>
      </c>
      <c r="K7113">
        <v>128.71</v>
      </c>
      <c r="L7113" t="str">
        <f t="shared" si="666"/>
        <v/>
      </c>
      <c r="M7113">
        <v>2</v>
      </c>
      <c r="N7113" t="str">
        <f t="shared" si="667"/>
        <v/>
      </c>
      <c r="O7113">
        <v>2</v>
      </c>
      <c r="P7113" s="11">
        <v>0.33333333333333298</v>
      </c>
      <c r="Q7113" s="11">
        <v>2.04081632653061E-2</v>
      </c>
      <c r="R7113" s="12">
        <v>64.355000000000004</v>
      </c>
      <c r="S7113" t="s">
        <v>22</v>
      </c>
      <c r="T7113">
        <v>0</v>
      </c>
      <c r="U7113">
        <f t="shared" si="668"/>
        <v>5</v>
      </c>
      <c r="V7113">
        <f t="shared" si="669"/>
        <v>1</v>
      </c>
      <c r="W7113">
        <f t="shared" si="670"/>
        <v>2</v>
      </c>
      <c r="X7113" t="str">
        <f t="shared" si="671"/>
        <v>512</v>
      </c>
      <c r="Y7113" t="str">
        <f>IF(Table1[[#This Row],[RFM_Score]]="555","Champion", IF(AND(J7113&gt;=4,V7113&gt;=4),"Loyal", IF(U7113&lt;=2,"At Risk", IF(W7113&gt;=4,"Potential Loyalist","Others"))))</f>
        <v>Others</v>
      </c>
    </row>
    <row r="7114" spans="1:25">
      <c r="A7114" t="s">
        <v>4805</v>
      </c>
      <c r="B7114">
        <v>47</v>
      </c>
      <c r="C7114" t="s">
        <v>24</v>
      </c>
      <c r="D7114" t="s">
        <v>35</v>
      </c>
      <c r="E7114" s="6" t="s">
        <v>19184</v>
      </c>
      <c r="F7114" t="s">
        <v>26</v>
      </c>
      <c r="G7114">
        <v>2</v>
      </c>
      <c r="H7114">
        <v>1</v>
      </c>
      <c r="I7114">
        <v>52</v>
      </c>
      <c r="J7114">
        <v>4</v>
      </c>
      <c r="K7114">
        <v>128.66999999999999</v>
      </c>
      <c r="L7114" t="str">
        <f t="shared" si="666"/>
        <v/>
      </c>
      <c r="M7114">
        <v>2</v>
      </c>
      <c r="N7114" t="str">
        <f t="shared" si="667"/>
        <v/>
      </c>
      <c r="O7114">
        <v>7</v>
      </c>
      <c r="P7114" s="11">
        <v>0.5</v>
      </c>
      <c r="Q7114" s="11">
        <v>7.69230769230769E-2</v>
      </c>
      <c r="R7114" s="12">
        <v>64.334999999999994</v>
      </c>
      <c r="S7114" t="s">
        <v>22</v>
      </c>
      <c r="T7114">
        <v>0</v>
      </c>
      <c r="U7114">
        <f t="shared" si="668"/>
        <v>5</v>
      </c>
      <c r="V7114">
        <f t="shared" si="669"/>
        <v>1</v>
      </c>
      <c r="W7114">
        <f t="shared" si="670"/>
        <v>2</v>
      </c>
      <c r="X7114" t="str">
        <f t="shared" si="671"/>
        <v>512</v>
      </c>
      <c r="Y7114" t="str">
        <f>IF(Table1[[#This Row],[RFM_Score]]="555","Champion", IF(AND(J7114&gt;=4,V7114&gt;=4),"Loyal", IF(U7114&lt;=2,"At Risk", IF(W7114&gt;=4,"Potential Loyalist","Others"))))</f>
        <v>Others</v>
      </c>
    </row>
    <row r="7115" spans="1:25">
      <c r="A7115" t="s">
        <v>11724</v>
      </c>
      <c r="B7115">
        <v>18</v>
      </c>
      <c r="C7115" t="s">
        <v>19</v>
      </c>
      <c r="D7115" t="s">
        <v>49</v>
      </c>
      <c r="E7115" s="6" t="s">
        <v>19185</v>
      </c>
      <c r="F7115" t="s">
        <v>37</v>
      </c>
      <c r="G7115">
        <v>3</v>
      </c>
      <c r="H7115">
        <v>1</v>
      </c>
      <c r="I7115">
        <v>44</v>
      </c>
      <c r="J7115">
        <v>1</v>
      </c>
      <c r="K7115">
        <v>128.54</v>
      </c>
      <c r="L7115" t="str">
        <f t="shared" si="666"/>
        <v/>
      </c>
      <c r="M7115">
        <v>2</v>
      </c>
      <c r="N7115" t="str">
        <f t="shared" si="667"/>
        <v/>
      </c>
      <c r="O7115">
        <v>18</v>
      </c>
      <c r="P7115" s="11">
        <v>0.33333333333333298</v>
      </c>
      <c r="Q7115" s="11">
        <v>2.27272727272727E-2</v>
      </c>
      <c r="R7115" s="12">
        <v>64.27</v>
      </c>
      <c r="S7115" t="s">
        <v>22</v>
      </c>
      <c r="T7115">
        <v>0</v>
      </c>
      <c r="U7115">
        <f t="shared" si="668"/>
        <v>5</v>
      </c>
      <c r="V7115">
        <f t="shared" si="669"/>
        <v>1</v>
      </c>
      <c r="W7115">
        <f t="shared" si="670"/>
        <v>2</v>
      </c>
      <c r="X7115" t="str">
        <f t="shared" si="671"/>
        <v>512</v>
      </c>
      <c r="Y7115" t="str">
        <f>IF(Table1[[#This Row],[RFM_Score]]="555","Champion", IF(AND(J7115&gt;=4,V7115&gt;=4),"Loyal", IF(U7115&lt;=2,"At Risk", IF(W7115&gt;=4,"Potential Loyalist","Others"))))</f>
        <v>Others</v>
      </c>
    </row>
    <row r="7116" spans="1:25">
      <c r="A7116" t="s">
        <v>269</v>
      </c>
      <c r="B7116">
        <v>35</v>
      </c>
      <c r="C7116" t="s">
        <v>24</v>
      </c>
      <c r="D7116" t="s">
        <v>49</v>
      </c>
      <c r="E7116" s="6" t="s">
        <v>19186</v>
      </c>
      <c r="F7116" t="s">
        <v>26</v>
      </c>
      <c r="G7116">
        <v>4</v>
      </c>
      <c r="H7116">
        <v>1</v>
      </c>
      <c r="I7116">
        <v>49</v>
      </c>
      <c r="J7116">
        <v>3</v>
      </c>
      <c r="K7116">
        <v>128.5</v>
      </c>
      <c r="L7116" t="str">
        <f t="shared" si="666"/>
        <v/>
      </c>
      <c r="M7116">
        <v>2</v>
      </c>
      <c r="N7116" t="str">
        <f t="shared" si="667"/>
        <v/>
      </c>
      <c r="O7116">
        <v>19</v>
      </c>
      <c r="P7116" s="11">
        <v>0.25</v>
      </c>
      <c r="Q7116" s="11">
        <v>6.1224489795918297E-2</v>
      </c>
      <c r="R7116" s="12">
        <v>64.25</v>
      </c>
      <c r="S7116" t="s">
        <v>22</v>
      </c>
      <c r="T7116">
        <v>0</v>
      </c>
      <c r="U7116">
        <f t="shared" si="668"/>
        <v>5</v>
      </c>
      <c r="V7116">
        <f t="shared" si="669"/>
        <v>1</v>
      </c>
      <c r="W7116">
        <f t="shared" si="670"/>
        <v>2</v>
      </c>
      <c r="X7116" t="str">
        <f t="shared" si="671"/>
        <v>512</v>
      </c>
      <c r="Y7116" t="str">
        <f>IF(Table1[[#This Row],[RFM_Score]]="555","Champion", IF(AND(J7116&gt;=4,V7116&gt;=4),"Loyal", IF(U7116&lt;=2,"At Risk", IF(W7116&gt;=4,"Potential Loyalist","Others"))))</f>
        <v>Others</v>
      </c>
    </row>
    <row r="7117" spans="1:25">
      <c r="A7117" t="s">
        <v>1882</v>
      </c>
      <c r="B7117">
        <v>22</v>
      </c>
      <c r="C7117" t="s">
        <v>24</v>
      </c>
      <c r="D7117" t="s">
        <v>29</v>
      </c>
      <c r="E7117" s="6" t="s">
        <v>19187</v>
      </c>
      <c r="F7117" t="s">
        <v>26</v>
      </c>
      <c r="G7117">
        <v>2</v>
      </c>
      <c r="H7117">
        <v>1</v>
      </c>
      <c r="I7117">
        <v>50</v>
      </c>
      <c r="J7117">
        <v>2</v>
      </c>
      <c r="K7117">
        <v>128.41999999999999</v>
      </c>
      <c r="L7117" t="str">
        <f t="shared" si="666"/>
        <v/>
      </c>
      <c r="M7117">
        <v>2</v>
      </c>
      <c r="N7117" t="str">
        <f t="shared" si="667"/>
        <v/>
      </c>
      <c r="O7117">
        <v>0</v>
      </c>
      <c r="P7117" s="11">
        <v>0.5</v>
      </c>
      <c r="Q7117" s="11">
        <v>0.04</v>
      </c>
      <c r="R7117" s="12">
        <v>64.209999999999994</v>
      </c>
      <c r="S7117" t="s">
        <v>22</v>
      </c>
      <c r="T7117">
        <v>0</v>
      </c>
      <c r="U7117">
        <f t="shared" si="668"/>
        <v>5</v>
      </c>
      <c r="V7117">
        <f t="shared" si="669"/>
        <v>1</v>
      </c>
      <c r="W7117">
        <f t="shared" si="670"/>
        <v>2</v>
      </c>
      <c r="X7117" t="str">
        <f t="shared" si="671"/>
        <v>512</v>
      </c>
      <c r="Y7117" t="str">
        <f>IF(Table1[[#This Row],[RFM_Score]]="555","Champion", IF(AND(J7117&gt;=4,V7117&gt;=4),"Loyal", IF(U7117&lt;=2,"At Risk", IF(W7117&gt;=4,"Potential Loyalist","Others"))))</f>
        <v>Others</v>
      </c>
    </row>
    <row r="7118" spans="1:25">
      <c r="A7118" t="s">
        <v>7912</v>
      </c>
      <c r="B7118">
        <v>30</v>
      </c>
      <c r="C7118" t="s">
        <v>19</v>
      </c>
      <c r="D7118" t="s">
        <v>25</v>
      </c>
      <c r="E7118" s="6" t="s">
        <v>19188</v>
      </c>
      <c r="F7118" t="s">
        <v>37</v>
      </c>
      <c r="G7118">
        <v>2</v>
      </c>
      <c r="H7118">
        <v>1</v>
      </c>
      <c r="I7118">
        <v>57</v>
      </c>
      <c r="J7118">
        <v>1</v>
      </c>
      <c r="K7118">
        <v>128.27000000000001</v>
      </c>
      <c r="L7118" t="str">
        <f t="shared" si="666"/>
        <v/>
      </c>
      <c r="M7118">
        <v>2</v>
      </c>
      <c r="N7118" t="str">
        <f t="shared" si="667"/>
        <v/>
      </c>
      <c r="O7118">
        <v>42</v>
      </c>
      <c r="P7118" s="11">
        <v>0.5</v>
      </c>
      <c r="Q7118" s="11">
        <v>1.7543859649122799E-2</v>
      </c>
      <c r="R7118" s="12">
        <v>64.135000000000005</v>
      </c>
      <c r="S7118" t="s">
        <v>22</v>
      </c>
      <c r="T7118">
        <v>0</v>
      </c>
      <c r="U7118">
        <f t="shared" si="668"/>
        <v>3</v>
      </c>
      <c r="V7118">
        <f t="shared" si="669"/>
        <v>1</v>
      </c>
      <c r="W7118">
        <f t="shared" si="670"/>
        <v>2</v>
      </c>
      <c r="X7118" t="str">
        <f t="shared" si="671"/>
        <v>312</v>
      </c>
      <c r="Y7118" t="str">
        <f>IF(Table1[[#This Row],[RFM_Score]]="555","Champion", IF(AND(J7118&gt;=4,V7118&gt;=4),"Loyal", IF(U7118&lt;=2,"At Risk", IF(W7118&gt;=4,"Potential Loyalist","Others"))))</f>
        <v>Others</v>
      </c>
    </row>
    <row r="7119" spans="1:25">
      <c r="A7119" t="s">
        <v>1741</v>
      </c>
      <c r="B7119">
        <v>39</v>
      </c>
      <c r="C7119" t="s">
        <v>24</v>
      </c>
      <c r="D7119" t="s">
        <v>25</v>
      </c>
      <c r="E7119" s="6" t="s">
        <v>19189</v>
      </c>
      <c r="F7119" t="s">
        <v>26</v>
      </c>
      <c r="G7119">
        <v>2</v>
      </c>
      <c r="H7119">
        <v>2</v>
      </c>
      <c r="I7119">
        <v>50</v>
      </c>
      <c r="J7119">
        <v>1</v>
      </c>
      <c r="K7119">
        <v>128.01</v>
      </c>
      <c r="L7119" t="str">
        <f t="shared" si="666"/>
        <v/>
      </c>
      <c r="M7119">
        <v>2</v>
      </c>
      <c r="N7119" t="str">
        <f t="shared" si="667"/>
        <v/>
      </c>
      <c r="O7119">
        <v>17</v>
      </c>
      <c r="P7119" s="11">
        <v>1</v>
      </c>
      <c r="Q7119" s="11">
        <v>0.02</v>
      </c>
      <c r="R7119" s="12">
        <v>64.004999999999995</v>
      </c>
      <c r="S7119" t="s">
        <v>22</v>
      </c>
      <c r="T7119">
        <v>1</v>
      </c>
      <c r="U7119">
        <f t="shared" si="668"/>
        <v>5</v>
      </c>
      <c r="V7119">
        <f t="shared" si="669"/>
        <v>1</v>
      </c>
      <c r="W7119">
        <f t="shared" si="670"/>
        <v>2</v>
      </c>
      <c r="X7119" t="str">
        <f t="shared" si="671"/>
        <v>512</v>
      </c>
      <c r="Y7119" t="str">
        <f>IF(Table1[[#This Row],[RFM_Score]]="555","Champion", IF(AND(J7119&gt;=4,V7119&gt;=4),"Loyal", IF(U7119&lt;=2,"At Risk", IF(W7119&gt;=4,"Potential Loyalist","Others"))))</f>
        <v>Others</v>
      </c>
    </row>
    <row r="7120" spans="1:25">
      <c r="A7120" t="s">
        <v>6716</v>
      </c>
      <c r="B7120">
        <v>28</v>
      </c>
      <c r="C7120" t="s">
        <v>19</v>
      </c>
      <c r="D7120" t="s">
        <v>49</v>
      </c>
      <c r="E7120" s="6" t="s">
        <v>19190</v>
      </c>
      <c r="F7120" t="s">
        <v>21</v>
      </c>
      <c r="G7120">
        <v>3</v>
      </c>
      <c r="H7120">
        <v>1</v>
      </c>
      <c r="I7120">
        <v>45</v>
      </c>
      <c r="J7120">
        <v>3</v>
      </c>
      <c r="K7120">
        <v>127.94</v>
      </c>
      <c r="L7120" t="str">
        <f t="shared" si="666"/>
        <v/>
      </c>
      <c r="M7120">
        <v>2</v>
      </c>
      <c r="N7120" t="str">
        <f t="shared" si="667"/>
        <v/>
      </c>
      <c r="O7120">
        <v>5</v>
      </c>
      <c r="P7120" s="11">
        <v>0.33333333333333298</v>
      </c>
      <c r="Q7120" s="11">
        <v>6.6666666666666596E-2</v>
      </c>
      <c r="R7120" s="12">
        <v>63.97</v>
      </c>
      <c r="S7120" t="s">
        <v>22</v>
      </c>
      <c r="T7120">
        <v>0</v>
      </c>
      <c r="U7120">
        <f t="shared" si="668"/>
        <v>5</v>
      </c>
      <c r="V7120">
        <f t="shared" si="669"/>
        <v>1</v>
      </c>
      <c r="W7120">
        <f t="shared" si="670"/>
        <v>2</v>
      </c>
      <c r="X7120" t="str">
        <f t="shared" si="671"/>
        <v>512</v>
      </c>
      <c r="Y7120" t="str">
        <f>IF(Table1[[#This Row],[RFM_Score]]="555","Champion", IF(AND(J7120&gt;=4,V7120&gt;=4),"Loyal", IF(U7120&lt;=2,"At Risk", IF(W7120&gt;=4,"Potential Loyalist","Others"))))</f>
        <v>Others</v>
      </c>
    </row>
    <row r="7121" spans="1:25">
      <c r="A7121" t="s">
        <v>2997</v>
      </c>
      <c r="B7121">
        <v>25</v>
      </c>
      <c r="C7121" t="s">
        <v>24</v>
      </c>
      <c r="D7121" t="s">
        <v>29</v>
      </c>
      <c r="E7121" s="6" t="s">
        <v>19191</v>
      </c>
      <c r="F7121" t="s">
        <v>30</v>
      </c>
      <c r="G7121">
        <v>4</v>
      </c>
      <c r="H7121">
        <v>0</v>
      </c>
      <c r="I7121">
        <v>42</v>
      </c>
      <c r="J7121">
        <v>2</v>
      </c>
      <c r="K7121">
        <v>127.88</v>
      </c>
      <c r="L7121" t="str">
        <f t="shared" si="666"/>
        <v/>
      </c>
      <c r="M7121">
        <v>2</v>
      </c>
      <c r="N7121" t="str">
        <f t="shared" si="667"/>
        <v/>
      </c>
      <c r="O7121">
        <v>7</v>
      </c>
      <c r="P7121" s="11">
        <v>0</v>
      </c>
      <c r="Q7121" s="11">
        <v>4.7619047619047603E-2</v>
      </c>
      <c r="R7121" s="12">
        <v>63.94</v>
      </c>
      <c r="S7121" t="s">
        <v>22</v>
      </c>
      <c r="T7121">
        <v>0</v>
      </c>
      <c r="U7121">
        <f t="shared" si="668"/>
        <v>5</v>
      </c>
      <c r="V7121">
        <f t="shared" si="669"/>
        <v>1</v>
      </c>
      <c r="W7121">
        <f t="shared" si="670"/>
        <v>2</v>
      </c>
      <c r="X7121" t="str">
        <f t="shared" si="671"/>
        <v>512</v>
      </c>
      <c r="Y7121" t="str">
        <f>IF(Table1[[#This Row],[RFM_Score]]="555","Champion", IF(AND(J7121&gt;=4,V7121&gt;=4),"Loyal", IF(U7121&lt;=2,"At Risk", IF(W7121&gt;=4,"Potential Loyalist","Others"))))</f>
        <v>Others</v>
      </c>
    </row>
    <row r="7122" spans="1:25">
      <c r="A7122" t="s">
        <v>2943</v>
      </c>
      <c r="B7122">
        <v>30</v>
      </c>
      <c r="C7122" t="s">
        <v>24</v>
      </c>
      <c r="D7122" t="s">
        <v>25</v>
      </c>
      <c r="E7122" s="6" t="s">
        <v>19192</v>
      </c>
      <c r="F7122" t="s">
        <v>21</v>
      </c>
      <c r="G7122">
        <v>1</v>
      </c>
      <c r="H7122">
        <v>0</v>
      </c>
      <c r="I7122">
        <v>55</v>
      </c>
      <c r="J7122">
        <v>3</v>
      </c>
      <c r="K7122">
        <v>127.86</v>
      </c>
      <c r="L7122" t="str">
        <f t="shared" si="666"/>
        <v/>
      </c>
      <c r="M7122">
        <v>2</v>
      </c>
      <c r="N7122" t="str">
        <f t="shared" si="667"/>
        <v/>
      </c>
      <c r="O7122">
        <v>50</v>
      </c>
      <c r="P7122" s="11">
        <v>0</v>
      </c>
      <c r="Q7122" s="11">
        <v>5.4545454545454501E-2</v>
      </c>
      <c r="R7122" s="12">
        <v>63.93</v>
      </c>
      <c r="S7122" t="s">
        <v>22</v>
      </c>
      <c r="T7122">
        <v>0</v>
      </c>
      <c r="U7122">
        <f t="shared" si="668"/>
        <v>3</v>
      </c>
      <c r="V7122">
        <f t="shared" si="669"/>
        <v>1</v>
      </c>
      <c r="W7122">
        <f t="shared" si="670"/>
        <v>2</v>
      </c>
      <c r="X7122" t="str">
        <f t="shared" si="671"/>
        <v>312</v>
      </c>
      <c r="Y7122" t="str">
        <f>IF(Table1[[#This Row],[RFM_Score]]="555","Champion", IF(AND(J7122&gt;=4,V7122&gt;=4),"Loyal", IF(U7122&lt;=2,"At Risk", IF(W7122&gt;=4,"Potential Loyalist","Others"))))</f>
        <v>Others</v>
      </c>
    </row>
    <row r="7123" spans="1:25">
      <c r="A7123" t="s">
        <v>10266</v>
      </c>
      <c r="B7123">
        <v>25</v>
      </c>
      <c r="C7123" t="s">
        <v>24</v>
      </c>
      <c r="D7123" t="s">
        <v>41</v>
      </c>
      <c r="E7123" s="6" t="s">
        <v>19193</v>
      </c>
      <c r="F7123" t="s">
        <v>21</v>
      </c>
      <c r="G7123">
        <v>3</v>
      </c>
      <c r="H7123">
        <v>3</v>
      </c>
      <c r="I7123">
        <v>55</v>
      </c>
      <c r="J7123">
        <v>4</v>
      </c>
      <c r="K7123">
        <v>127.72</v>
      </c>
      <c r="L7123" t="str">
        <f t="shared" si="666"/>
        <v/>
      </c>
      <c r="M7123">
        <v>2</v>
      </c>
      <c r="N7123" t="str">
        <f t="shared" si="667"/>
        <v/>
      </c>
      <c r="O7123">
        <v>76</v>
      </c>
      <c r="P7123" s="11">
        <v>1</v>
      </c>
      <c r="Q7123" s="11">
        <v>7.2727272727272696E-2</v>
      </c>
      <c r="R7123" s="12">
        <v>63.86</v>
      </c>
      <c r="S7123" t="s">
        <v>22</v>
      </c>
      <c r="T7123">
        <v>0</v>
      </c>
      <c r="U7123">
        <f t="shared" si="668"/>
        <v>2</v>
      </c>
      <c r="V7123">
        <f t="shared" si="669"/>
        <v>1</v>
      </c>
      <c r="W7123">
        <f t="shared" si="670"/>
        <v>2</v>
      </c>
      <c r="X7123" t="str">
        <f t="shared" si="671"/>
        <v>212</v>
      </c>
      <c r="Y7123" t="str">
        <f>IF(Table1[[#This Row],[RFM_Score]]="555","Champion", IF(AND(J7123&gt;=4,V7123&gt;=4),"Loyal", IF(U7123&lt;=2,"At Risk", IF(W7123&gt;=4,"Potential Loyalist","Others"))))</f>
        <v>At Risk</v>
      </c>
    </row>
    <row r="7124" spans="1:25">
      <c r="A7124" t="s">
        <v>10965</v>
      </c>
      <c r="B7124">
        <v>22</v>
      </c>
      <c r="C7124" t="s">
        <v>19</v>
      </c>
      <c r="D7124" t="s">
        <v>41</v>
      </c>
      <c r="E7124" s="6" t="s">
        <v>19194</v>
      </c>
      <c r="F7124" t="s">
        <v>60</v>
      </c>
      <c r="G7124">
        <v>3</v>
      </c>
      <c r="H7124">
        <v>1</v>
      </c>
      <c r="I7124">
        <v>50</v>
      </c>
      <c r="J7124">
        <v>3</v>
      </c>
      <c r="K7124">
        <v>127.68</v>
      </c>
      <c r="L7124" t="str">
        <f t="shared" si="666"/>
        <v/>
      </c>
      <c r="M7124">
        <v>2</v>
      </c>
      <c r="N7124" t="str">
        <f t="shared" si="667"/>
        <v/>
      </c>
      <c r="O7124">
        <v>5</v>
      </c>
      <c r="P7124" s="11">
        <v>0.33333333333333298</v>
      </c>
      <c r="Q7124" s="11">
        <v>0.06</v>
      </c>
      <c r="R7124" s="12">
        <v>63.84</v>
      </c>
      <c r="S7124" t="s">
        <v>22</v>
      </c>
      <c r="T7124">
        <v>0</v>
      </c>
      <c r="U7124">
        <f t="shared" si="668"/>
        <v>5</v>
      </c>
      <c r="V7124">
        <f t="shared" si="669"/>
        <v>1</v>
      </c>
      <c r="W7124">
        <f t="shared" si="670"/>
        <v>2</v>
      </c>
      <c r="X7124" t="str">
        <f t="shared" si="671"/>
        <v>512</v>
      </c>
      <c r="Y7124" t="str">
        <f>IF(Table1[[#This Row],[RFM_Score]]="555","Champion", IF(AND(J7124&gt;=4,V7124&gt;=4),"Loyal", IF(U7124&lt;=2,"At Risk", IF(W7124&gt;=4,"Potential Loyalist","Others"))))</f>
        <v>Others</v>
      </c>
    </row>
    <row r="7125" spans="1:25">
      <c r="A7125" t="s">
        <v>6455</v>
      </c>
      <c r="B7125">
        <v>40</v>
      </c>
      <c r="C7125" t="s">
        <v>24</v>
      </c>
      <c r="D7125" t="s">
        <v>49</v>
      </c>
      <c r="E7125" s="6" t="s">
        <v>19195</v>
      </c>
      <c r="F7125" t="s">
        <v>62</v>
      </c>
      <c r="G7125">
        <v>2</v>
      </c>
      <c r="H7125">
        <v>1</v>
      </c>
      <c r="I7125">
        <v>37</v>
      </c>
      <c r="J7125">
        <v>3</v>
      </c>
      <c r="K7125">
        <v>127.63</v>
      </c>
      <c r="L7125" t="str">
        <f t="shared" si="666"/>
        <v/>
      </c>
      <c r="M7125">
        <v>2</v>
      </c>
      <c r="N7125" t="str">
        <f t="shared" si="667"/>
        <v/>
      </c>
      <c r="O7125">
        <v>44</v>
      </c>
      <c r="P7125" s="11">
        <v>0.5</v>
      </c>
      <c r="Q7125" s="11">
        <v>8.1081081081081002E-2</v>
      </c>
      <c r="R7125" s="12">
        <v>63.814999999999998</v>
      </c>
      <c r="S7125" t="s">
        <v>22</v>
      </c>
      <c r="T7125">
        <v>0</v>
      </c>
      <c r="U7125">
        <f t="shared" si="668"/>
        <v>3</v>
      </c>
      <c r="V7125">
        <f t="shared" si="669"/>
        <v>1</v>
      </c>
      <c r="W7125">
        <f t="shared" si="670"/>
        <v>2</v>
      </c>
      <c r="X7125" t="str">
        <f t="shared" si="671"/>
        <v>312</v>
      </c>
      <c r="Y7125" t="str">
        <f>IF(Table1[[#This Row],[RFM_Score]]="555","Champion", IF(AND(J7125&gt;=4,V7125&gt;=4),"Loyal", IF(U7125&lt;=2,"At Risk", IF(W7125&gt;=4,"Potential Loyalist","Others"))))</f>
        <v>Others</v>
      </c>
    </row>
    <row r="7126" spans="1:25">
      <c r="A7126" t="s">
        <v>5684</v>
      </c>
      <c r="B7126">
        <v>53</v>
      </c>
      <c r="C7126" t="s">
        <v>24</v>
      </c>
      <c r="D7126" t="s">
        <v>25</v>
      </c>
      <c r="E7126" s="6" t="s">
        <v>19196</v>
      </c>
      <c r="F7126" t="s">
        <v>30</v>
      </c>
      <c r="G7126">
        <v>2</v>
      </c>
      <c r="H7126">
        <v>0</v>
      </c>
      <c r="I7126">
        <v>51</v>
      </c>
      <c r="J7126">
        <v>2</v>
      </c>
      <c r="K7126">
        <v>127.53</v>
      </c>
      <c r="L7126" t="str">
        <f t="shared" si="666"/>
        <v/>
      </c>
      <c r="M7126">
        <v>2</v>
      </c>
      <c r="N7126" t="str">
        <f t="shared" si="667"/>
        <v/>
      </c>
      <c r="O7126">
        <v>3</v>
      </c>
      <c r="P7126" s="11">
        <v>0</v>
      </c>
      <c r="Q7126" s="11">
        <v>3.9215686274509803E-2</v>
      </c>
      <c r="R7126" s="12">
        <v>63.765000000000001</v>
      </c>
      <c r="S7126" t="s">
        <v>22</v>
      </c>
      <c r="T7126">
        <v>0</v>
      </c>
      <c r="U7126">
        <f t="shared" si="668"/>
        <v>5</v>
      </c>
      <c r="V7126">
        <f t="shared" si="669"/>
        <v>1</v>
      </c>
      <c r="W7126">
        <f t="shared" si="670"/>
        <v>2</v>
      </c>
      <c r="X7126" t="str">
        <f t="shared" si="671"/>
        <v>512</v>
      </c>
      <c r="Y7126" t="str">
        <f>IF(Table1[[#This Row],[RFM_Score]]="555","Champion", IF(AND(J7126&gt;=4,V7126&gt;=4),"Loyal", IF(U7126&lt;=2,"At Risk", IF(W7126&gt;=4,"Potential Loyalist","Others"))))</f>
        <v>Others</v>
      </c>
    </row>
    <row r="7127" spans="1:25">
      <c r="A7127" t="s">
        <v>1759</v>
      </c>
      <c r="B7127">
        <v>43</v>
      </c>
      <c r="C7127" t="s">
        <v>24</v>
      </c>
      <c r="D7127" t="s">
        <v>25</v>
      </c>
      <c r="E7127" s="6" t="s">
        <v>19197</v>
      </c>
      <c r="F7127" t="s">
        <v>21</v>
      </c>
      <c r="G7127">
        <v>1</v>
      </c>
      <c r="H7127">
        <v>0</v>
      </c>
      <c r="I7127">
        <v>55</v>
      </c>
      <c r="J7127">
        <v>7</v>
      </c>
      <c r="K7127">
        <v>127.51</v>
      </c>
      <c r="L7127" t="str">
        <f t="shared" si="666"/>
        <v/>
      </c>
      <c r="M7127">
        <v>2</v>
      </c>
      <c r="N7127" t="str">
        <f t="shared" si="667"/>
        <v/>
      </c>
      <c r="O7127">
        <v>56</v>
      </c>
      <c r="P7127" s="11">
        <v>0</v>
      </c>
      <c r="Q7127" s="11">
        <v>0.12727272727272701</v>
      </c>
      <c r="R7127" s="12">
        <v>63.755000000000003</v>
      </c>
      <c r="S7127" t="s">
        <v>22</v>
      </c>
      <c r="T7127">
        <v>0</v>
      </c>
      <c r="U7127">
        <f t="shared" si="668"/>
        <v>3</v>
      </c>
      <c r="V7127">
        <f t="shared" si="669"/>
        <v>1</v>
      </c>
      <c r="W7127">
        <f t="shared" si="670"/>
        <v>2</v>
      </c>
      <c r="X7127" t="str">
        <f t="shared" si="671"/>
        <v>312</v>
      </c>
      <c r="Y7127" t="str">
        <f>IF(Table1[[#This Row],[RFM_Score]]="555","Champion", IF(AND(J7127&gt;=4,V7127&gt;=4),"Loyal", IF(U7127&lt;=2,"At Risk", IF(W7127&gt;=4,"Potential Loyalist","Others"))))</f>
        <v>Others</v>
      </c>
    </row>
    <row r="7128" spans="1:25">
      <c r="A7128" t="s">
        <v>3337</v>
      </c>
      <c r="B7128">
        <v>39</v>
      </c>
      <c r="C7128" t="s">
        <v>19</v>
      </c>
      <c r="D7128" t="s">
        <v>25</v>
      </c>
      <c r="E7128" s="6" t="s">
        <v>19198</v>
      </c>
      <c r="F7128" t="s">
        <v>26</v>
      </c>
      <c r="G7128">
        <v>5</v>
      </c>
      <c r="H7128">
        <v>0</v>
      </c>
      <c r="I7128">
        <v>51</v>
      </c>
      <c r="J7128">
        <v>3</v>
      </c>
      <c r="K7128">
        <v>127.36</v>
      </c>
      <c r="L7128" t="str">
        <f t="shared" si="666"/>
        <v/>
      </c>
      <c r="M7128">
        <v>2</v>
      </c>
      <c r="N7128" t="str">
        <f t="shared" si="667"/>
        <v/>
      </c>
      <c r="O7128">
        <v>77</v>
      </c>
      <c r="P7128" s="11">
        <v>0</v>
      </c>
      <c r="Q7128" s="11">
        <v>5.8823529411764698E-2</v>
      </c>
      <c r="R7128" s="12">
        <v>63.68</v>
      </c>
      <c r="S7128" t="s">
        <v>22</v>
      </c>
      <c r="T7128">
        <v>0</v>
      </c>
      <c r="U7128">
        <f t="shared" si="668"/>
        <v>2</v>
      </c>
      <c r="V7128">
        <f t="shared" si="669"/>
        <v>1</v>
      </c>
      <c r="W7128">
        <f t="shared" si="670"/>
        <v>2</v>
      </c>
      <c r="X7128" t="str">
        <f t="shared" si="671"/>
        <v>212</v>
      </c>
      <c r="Y7128" t="str">
        <f>IF(Table1[[#This Row],[RFM_Score]]="555","Champion", IF(AND(J7128&gt;=4,V7128&gt;=4),"Loyal", IF(U7128&lt;=2,"At Risk", IF(W7128&gt;=4,"Potential Loyalist","Others"))))</f>
        <v>At Risk</v>
      </c>
    </row>
    <row r="7129" spans="1:25">
      <c r="A7129" t="s">
        <v>8645</v>
      </c>
      <c r="B7129">
        <v>18</v>
      </c>
      <c r="C7129" t="s">
        <v>19</v>
      </c>
      <c r="D7129" t="s">
        <v>29</v>
      </c>
      <c r="E7129" s="6" t="s">
        <v>19199</v>
      </c>
      <c r="F7129" t="s">
        <v>62</v>
      </c>
      <c r="G7129">
        <v>3</v>
      </c>
      <c r="H7129">
        <v>1</v>
      </c>
      <c r="I7129">
        <v>74</v>
      </c>
      <c r="J7129">
        <v>6</v>
      </c>
      <c r="K7129">
        <v>127.35</v>
      </c>
      <c r="L7129" t="str">
        <f t="shared" si="666"/>
        <v/>
      </c>
      <c r="M7129">
        <v>2</v>
      </c>
      <c r="N7129" t="str">
        <f t="shared" si="667"/>
        <v/>
      </c>
      <c r="O7129">
        <v>51</v>
      </c>
      <c r="P7129" s="11">
        <v>0.33333333333333298</v>
      </c>
      <c r="Q7129" s="11">
        <v>8.1081081081081002E-2</v>
      </c>
      <c r="R7129" s="12">
        <v>63.674999999999997</v>
      </c>
      <c r="S7129" t="s">
        <v>22</v>
      </c>
      <c r="T7129">
        <v>0</v>
      </c>
      <c r="U7129">
        <f t="shared" si="668"/>
        <v>3</v>
      </c>
      <c r="V7129">
        <f t="shared" si="669"/>
        <v>1</v>
      </c>
      <c r="W7129">
        <f t="shared" si="670"/>
        <v>2</v>
      </c>
      <c r="X7129" t="str">
        <f t="shared" si="671"/>
        <v>312</v>
      </c>
      <c r="Y7129" t="str">
        <f>IF(Table1[[#This Row],[RFM_Score]]="555","Champion", IF(AND(J7129&gt;=4,V7129&gt;=4),"Loyal", IF(U7129&lt;=2,"At Risk", IF(W7129&gt;=4,"Potential Loyalist","Others"))))</f>
        <v>Others</v>
      </c>
    </row>
    <row r="7130" spans="1:25">
      <c r="A7130" t="s">
        <v>8472</v>
      </c>
      <c r="B7130">
        <v>36</v>
      </c>
      <c r="C7130" t="s">
        <v>24</v>
      </c>
      <c r="D7130" t="s">
        <v>41</v>
      </c>
      <c r="E7130" s="6" t="s">
        <v>19200</v>
      </c>
      <c r="F7130" t="s">
        <v>26</v>
      </c>
      <c r="G7130">
        <v>2</v>
      </c>
      <c r="H7130">
        <v>1</v>
      </c>
      <c r="I7130">
        <v>44</v>
      </c>
      <c r="J7130">
        <v>1</v>
      </c>
      <c r="K7130">
        <v>127.3</v>
      </c>
      <c r="L7130" t="str">
        <f t="shared" si="666"/>
        <v/>
      </c>
      <c r="M7130">
        <v>2</v>
      </c>
      <c r="N7130" t="str">
        <f t="shared" si="667"/>
        <v/>
      </c>
      <c r="O7130">
        <v>34</v>
      </c>
      <c r="P7130" s="11">
        <v>0.5</v>
      </c>
      <c r="Q7130" s="11">
        <v>2.27272727272727E-2</v>
      </c>
      <c r="R7130" s="12">
        <v>63.65</v>
      </c>
      <c r="S7130" t="s">
        <v>22</v>
      </c>
      <c r="T7130">
        <v>1</v>
      </c>
      <c r="U7130">
        <f t="shared" si="668"/>
        <v>4</v>
      </c>
      <c r="V7130">
        <f t="shared" si="669"/>
        <v>1</v>
      </c>
      <c r="W7130">
        <f t="shared" si="670"/>
        <v>2</v>
      </c>
      <c r="X7130" t="str">
        <f t="shared" si="671"/>
        <v>412</v>
      </c>
      <c r="Y7130" t="str">
        <f>IF(Table1[[#This Row],[RFM_Score]]="555","Champion", IF(AND(J7130&gt;=4,V7130&gt;=4),"Loyal", IF(U7130&lt;=2,"At Risk", IF(W7130&gt;=4,"Potential Loyalist","Others"))))</f>
        <v>Others</v>
      </c>
    </row>
    <row r="7131" spans="1:25">
      <c r="A7131" t="s">
        <v>9932</v>
      </c>
      <c r="B7131">
        <v>25</v>
      </c>
      <c r="C7131" t="s">
        <v>24</v>
      </c>
      <c r="D7131" t="s">
        <v>29</v>
      </c>
      <c r="E7131" s="6" t="s">
        <v>19201</v>
      </c>
      <c r="F7131" t="s">
        <v>26</v>
      </c>
      <c r="G7131">
        <v>3</v>
      </c>
      <c r="H7131">
        <v>1</v>
      </c>
      <c r="I7131">
        <v>43</v>
      </c>
      <c r="J7131">
        <v>1</v>
      </c>
      <c r="K7131">
        <v>127.24</v>
      </c>
      <c r="L7131" t="str">
        <f t="shared" si="666"/>
        <v/>
      </c>
      <c r="M7131">
        <v>2</v>
      </c>
      <c r="N7131" t="str">
        <f t="shared" si="667"/>
        <v/>
      </c>
      <c r="O7131">
        <v>44</v>
      </c>
      <c r="P7131" s="11">
        <v>0.33333333333333298</v>
      </c>
      <c r="Q7131" s="11">
        <v>2.3255813953488299E-2</v>
      </c>
      <c r="R7131" s="12">
        <v>63.62</v>
      </c>
      <c r="S7131" t="s">
        <v>22</v>
      </c>
      <c r="T7131">
        <v>0</v>
      </c>
      <c r="U7131">
        <f t="shared" si="668"/>
        <v>3</v>
      </c>
      <c r="V7131">
        <f t="shared" si="669"/>
        <v>1</v>
      </c>
      <c r="W7131">
        <f t="shared" si="670"/>
        <v>2</v>
      </c>
      <c r="X7131" t="str">
        <f t="shared" si="671"/>
        <v>312</v>
      </c>
      <c r="Y7131" t="str">
        <f>IF(Table1[[#This Row],[RFM_Score]]="555","Champion", IF(AND(J7131&gt;=4,V7131&gt;=4),"Loyal", IF(U7131&lt;=2,"At Risk", IF(W7131&gt;=4,"Potential Loyalist","Others"))))</f>
        <v>Others</v>
      </c>
    </row>
    <row r="7132" spans="1:25">
      <c r="A7132" t="s">
        <v>3637</v>
      </c>
      <c r="B7132">
        <v>25</v>
      </c>
      <c r="C7132" t="s">
        <v>19</v>
      </c>
      <c r="D7132" t="s">
        <v>46</v>
      </c>
      <c r="E7132" s="6" t="s">
        <v>19202</v>
      </c>
      <c r="F7132" t="s">
        <v>37</v>
      </c>
      <c r="G7132">
        <v>3</v>
      </c>
      <c r="H7132">
        <v>1</v>
      </c>
      <c r="I7132">
        <v>45</v>
      </c>
      <c r="J7132">
        <v>2</v>
      </c>
      <c r="K7132">
        <v>127.03</v>
      </c>
      <c r="L7132" t="str">
        <f t="shared" si="666"/>
        <v/>
      </c>
      <c r="M7132">
        <v>2</v>
      </c>
      <c r="N7132" t="str">
        <f t="shared" si="667"/>
        <v/>
      </c>
      <c r="O7132">
        <v>38</v>
      </c>
      <c r="P7132" s="11">
        <v>0.33333333333333298</v>
      </c>
      <c r="Q7132" s="11">
        <v>4.4444444444444398E-2</v>
      </c>
      <c r="R7132" s="12">
        <v>63.515000000000001</v>
      </c>
      <c r="S7132" t="s">
        <v>22</v>
      </c>
      <c r="T7132">
        <v>0</v>
      </c>
      <c r="U7132">
        <f t="shared" si="668"/>
        <v>4</v>
      </c>
      <c r="V7132">
        <f t="shared" si="669"/>
        <v>1</v>
      </c>
      <c r="W7132">
        <f t="shared" si="670"/>
        <v>2</v>
      </c>
      <c r="X7132" t="str">
        <f t="shared" si="671"/>
        <v>412</v>
      </c>
      <c r="Y7132" t="str">
        <f>IF(Table1[[#This Row],[RFM_Score]]="555","Champion", IF(AND(J7132&gt;=4,V7132&gt;=4),"Loyal", IF(U7132&lt;=2,"At Risk", IF(W7132&gt;=4,"Potential Loyalist","Others"))))</f>
        <v>Others</v>
      </c>
    </row>
    <row r="7133" spans="1:25">
      <c r="A7133" t="s">
        <v>7757</v>
      </c>
      <c r="B7133">
        <v>32</v>
      </c>
      <c r="C7133" t="s">
        <v>19</v>
      </c>
      <c r="D7133" t="s">
        <v>25</v>
      </c>
      <c r="E7133" s="6" t="s">
        <v>19203</v>
      </c>
      <c r="F7133" t="s">
        <v>30</v>
      </c>
      <c r="G7133">
        <v>5</v>
      </c>
      <c r="H7133">
        <v>4</v>
      </c>
      <c r="I7133">
        <v>45</v>
      </c>
      <c r="J7133">
        <v>4</v>
      </c>
      <c r="K7133">
        <v>127.03</v>
      </c>
      <c r="L7133" t="str">
        <f t="shared" si="666"/>
        <v/>
      </c>
      <c r="M7133">
        <v>2</v>
      </c>
      <c r="N7133" t="str">
        <f t="shared" si="667"/>
        <v/>
      </c>
      <c r="O7133">
        <v>3</v>
      </c>
      <c r="P7133" s="11">
        <v>0.8</v>
      </c>
      <c r="Q7133" s="11">
        <v>8.8888888888888795E-2</v>
      </c>
      <c r="R7133" s="12">
        <v>63.515000000000001</v>
      </c>
      <c r="S7133" t="s">
        <v>22</v>
      </c>
      <c r="T7133">
        <v>0</v>
      </c>
      <c r="U7133">
        <f t="shared" si="668"/>
        <v>5</v>
      </c>
      <c r="V7133">
        <f t="shared" si="669"/>
        <v>1</v>
      </c>
      <c r="W7133">
        <f t="shared" si="670"/>
        <v>2</v>
      </c>
      <c r="X7133" t="str">
        <f t="shared" si="671"/>
        <v>512</v>
      </c>
      <c r="Y7133" t="str">
        <f>IF(Table1[[#This Row],[RFM_Score]]="555","Champion", IF(AND(J7133&gt;=4,V7133&gt;=4),"Loyal", IF(U7133&lt;=2,"At Risk", IF(W7133&gt;=4,"Potential Loyalist","Others"))))</f>
        <v>Others</v>
      </c>
    </row>
    <row r="7134" spans="1:25">
      <c r="A7134" t="s">
        <v>2494</v>
      </c>
      <c r="B7134">
        <v>37</v>
      </c>
      <c r="C7134" t="s">
        <v>19</v>
      </c>
      <c r="D7134" t="s">
        <v>49</v>
      </c>
      <c r="E7134" s="6" t="s">
        <v>19204</v>
      </c>
      <c r="F7134" t="s">
        <v>62</v>
      </c>
      <c r="G7134">
        <v>1</v>
      </c>
      <c r="H7134">
        <v>0</v>
      </c>
      <c r="I7134">
        <v>54</v>
      </c>
      <c r="J7134">
        <v>7</v>
      </c>
      <c r="K7134">
        <v>126.93</v>
      </c>
      <c r="L7134" t="str">
        <f t="shared" si="666"/>
        <v/>
      </c>
      <c r="M7134">
        <v>2</v>
      </c>
      <c r="N7134" t="str">
        <f t="shared" si="667"/>
        <v/>
      </c>
      <c r="O7134">
        <v>2</v>
      </c>
      <c r="P7134" s="11">
        <v>0</v>
      </c>
      <c r="Q7134" s="11">
        <v>0.12962962962962901</v>
      </c>
      <c r="R7134" s="12">
        <v>63.465000000000003</v>
      </c>
      <c r="S7134" t="s">
        <v>22</v>
      </c>
      <c r="T7134">
        <v>0</v>
      </c>
      <c r="U7134">
        <f t="shared" si="668"/>
        <v>5</v>
      </c>
      <c r="V7134">
        <f t="shared" si="669"/>
        <v>1</v>
      </c>
      <c r="W7134">
        <f t="shared" si="670"/>
        <v>2</v>
      </c>
      <c r="X7134" t="str">
        <f t="shared" si="671"/>
        <v>512</v>
      </c>
      <c r="Y7134" t="str">
        <f>IF(Table1[[#This Row],[RFM_Score]]="555","Champion", IF(AND(J7134&gt;=4,V7134&gt;=4),"Loyal", IF(U7134&lt;=2,"At Risk", IF(W7134&gt;=4,"Potential Loyalist","Others"))))</f>
        <v>Others</v>
      </c>
    </row>
    <row r="7135" spans="1:25">
      <c r="A7135" t="s">
        <v>3110</v>
      </c>
      <c r="B7135">
        <v>54</v>
      </c>
      <c r="C7135" t="s">
        <v>19</v>
      </c>
      <c r="D7135" t="s">
        <v>25</v>
      </c>
      <c r="E7135" s="6" t="s">
        <v>19205</v>
      </c>
      <c r="F7135" t="s">
        <v>60</v>
      </c>
      <c r="G7135">
        <v>0</v>
      </c>
      <c r="H7135">
        <v>0</v>
      </c>
      <c r="I7135">
        <v>45</v>
      </c>
      <c r="J7135">
        <v>1</v>
      </c>
      <c r="K7135">
        <v>126.85</v>
      </c>
      <c r="L7135" t="str">
        <f t="shared" si="666"/>
        <v/>
      </c>
      <c r="M7135">
        <v>2</v>
      </c>
      <c r="N7135" t="str">
        <f t="shared" si="667"/>
        <v/>
      </c>
      <c r="O7135">
        <v>41</v>
      </c>
      <c r="P7135" s="11">
        <v>0</v>
      </c>
      <c r="Q7135" s="11">
        <v>2.2222222222222199E-2</v>
      </c>
      <c r="R7135" s="12">
        <v>63.424999999999997</v>
      </c>
      <c r="S7135" t="s">
        <v>22</v>
      </c>
      <c r="T7135">
        <v>0</v>
      </c>
      <c r="U7135">
        <f t="shared" si="668"/>
        <v>3</v>
      </c>
      <c r="V7135">
        <f t="shared" si="669"/>
        <v>1</v>
      </c>
      <c r="W7135">
        <f t="shared" si="670"/>
        <v>2</v>
      </c>
      <c r="X7135" t="str">
        <f t="shared" si="671"/>
        <v>312</v>
      </c>
      <c r="Y7135" t="str">
        <f>IF(Table1[[#This Row],[RFM_Score]]="555","Champion", IF(AND(J7135&gt;=4,V7135&gt;=4),"Loyal", IF(U7135&lt;=2,"At Risk", IF(W7135&gt;=4,"Potential Loyalist","Others"))))</f>
        <v>Others</v>
      </c>
    </row>
    <row r="7136" spans="1:25">
      <c r="A7136" t="s">
        <v>9013</v>
      </c>
      <c r="B7136">
        <v>38</v>
      </c>
      <c r="C7136" t="s">
        <v>24</v>
      </c>
      <c r="D7136" t="s">
        <v>25</v>
      </c>
      <c r="E7136" s="6" t="s">
        <v>19206</v>
      </c>
      <c r="F7136" t="s">
        <v>30</v>
      </c>
      <c r="G7136">
        <v>4</v>
      </c>
      <c r="H7136">
        <v>0</v>
      </c>
      <c r="I7136">
        <v>57</v>
      </c>
      <c r="J7136">
        <v>3</v>
      </c>
      <c r="K7136">
        <v>126.81</v>
      </c>
      <c r="L7136" t="str">
        <f t="shared" si="666"/>
        <v/>
      </c>
      <c r="M7136">
        <v>2</v>
      </c>
      <c r="N7136" t="str">
        <f t="shared" si="667"/>
        <v/>
      </c>
      <c r="O7136">
        <v>85</v>
      </c>
      <c r="P7136" s="11">
        <v>0</v>
      </c>
      <c r="Q7136" s="11">
        <v>5.2631578947368397E-2</v>
      </c>
      <c r="R7136" s="12">
        <v>63.405000000000001</v>
      </c>
      <c r="S7136" t="s">
        <v>22</v>
      </c>
      <c r="T7136">
        <v>1</v>
      </c>
      <c r="U7136">
        <f t="shared" si="668"/>
        <v>2</v>
      </c>
      <c r="V7136">
        <f t="shared" si="669"/>
        <v>1</v>
      </c>
      <c r="W7136">
        <f t="shared" si="670"/>
        <v>2</v>
      </c>
      <c r="X7136" t="str">
        <f t="shared" si="671"/>
        <v>212</v>
      </c>
      <c r="Y7136" t="str">
        <f>IF(Table1[[#This Row],[RFM_Score]]="555","Champion", IF(AND(J7136&gt;=4,V7136&gt;=4),"Loyal", IF(U7136&lt;=2,"At Risk", IF(W7136&gt;=4,"Potential Loyalist","Others"))))</f>
        <v>At Risk</v>
      </c>
    </row>
    <row r="7137" spans="1:25">
      <c r="A7137" t="s">
        <v>10958</v>
      </c>
      <c r="B7137">
        <v>18</v>
      </c>
      <c r="C7137" t="s">
        <v>19</v>
      </c>
      <c r="D7137" t="s">
        <v>25</v>
      </c>
      <c r="E7137" s="6" t="s">
        <v>19207</v>
      </c>
      <c r="F7137" t="s">
        <v>60</v>
      </c>
      <c r="G7137">
        <v>2</v>
      </c>
      <c r="H7137">
        <v>0</v>
      </c>
      <c r="I7137">
        <v>53</v>
      </c>
      <c r="J7137">
        <v>0</v>
      </c>
      <c r="K7137">
        <v>126.71</v>
      </c>
      <c r="L7137" t="str">
        <f t="shared" si="666"/>
        <v/>
      </c>
      <c r="M7137">
        <v>2</v>
      </c>
      <c r="N7137" t="str">
        <f t="shared" si="667"/>
        <v/>
      </c>
      <c r="O7137">
        <v>17</v>
      </c>
      <c r="P7137" s="11">
        <v>0</v>
      </c>
      <c r="Q7137" s="11">
        <v>0</v>
      </c>
      <c r="R7137" s="12">
        <v>63.354999999999997</v>
      </c>
      <c r="S7137" t="s">
        <v>22</v>
      </c>
      <c r="T7137">
        <v>0</v>
      </c>
      <c r="U7137">
        <f t="shared" si="668"/>
        <v>5</v>
      </c>
      <c r="V7137">
        <f t="shared" si="669"/>
        <v>1</v>
      </c>
      <c r="W7137">
        <f t="shared" si="670"/>
        <v>2</v>
      </c>
      <c r="X7137" t="str">
        <f t="shared" si="671"/>
        <v>512</v>
      </c>
      <c r="Y7137" t="str">
        <f>IF(Table1[[#This Row],[RFM_Score]]="555","Champion", IF(AND(J7137&gt;=4,V7137&gt;=4),"Loyal", IF(U7137&lt;=2,"At Risk", IF(W7137&gt;=4,"Potential Loyalist","Others"))))</f>
        <v>Others</v>
      </c>
    </row>
    <row r="7138" spans="1:25">
      <c r="A7138" t="s">
        <v>1097</v>
      </c>
      <c r="B7138">
        <v>44</v>
      </c>
      <c r="C7138" t="s">
        <v>19</v>
      </c>
      <c r="D7138" t="s">
        <v>25</v>
      </c>
      <c r="E7138" s="6" t="s">
        <v>19208</v>
      </c>
      <c r="F7138" t="s">
        <v>21</v>
      </c>
      <c r="G7138">
        <v>4</v>
      </c>
      <c r="H7138">
        <v>1</v>
      </c>
      <c r="I7138">
        <v>37</v>
      </c>
      <c r="J7138">
        <v>2</v>
      </c>
      <c r="K7138">
        <v>126.31</v>
      </c>
      <c r="L7138" t="str">
        <f t="shared" si="666"/>
        <v/>
      </c>
      <c r="M7138">
        <v>2</v>
      </c>
      <c r="N7138" t="str">
        <f t="shared" si="667"/>
        <v/>
      </c>
      <c r="O7138">
        <v>6</v>
      </c>
      <c r="P7138" s="11">
        <v>0.25</v>
      </c>
      <c r="Q7138" s="11">
        <v>5.4054054054054002E-2</v>
      </c>
      <c r="R7138" s="12">
        <v>63.155000000000001</v>
      </c>
      <c r="S7138" t="s">
        <v>22</v>
      </c>
      <c r="T7138">
        <v>0</v>
      </c>
      <c r="U7138">
        <f t="shared" si="668"/>
        <v>5</v>
      </c>
      <c r="V7138">
        <f t="shared" si="669"/>
        <v>1</v>
      </c>
      <c r="W7138">
        <f t="shared" si="670"/>
        <v>2</v>
      </c>
      <c r="X7138" t="str">
        <f t="shared" si="671"/>
        <v>512</v>
      </c>
      <c r="Y7138" t="str">
        <f>IF(Table1[[#This Row],[RFM_Score]]="555","Champion", IF(AND(J7138&gt;=4,V7138&gt;=4),"Loyal", IF(U7138&lt;=2,"At Risk", IF(W7138&gt;=4,"Potential Loyalist","Others"))))</f>
        <v>Others</v>
      </c>
    </row>
    <row r="7139" spans="1:25">
      <c r="A7139" t="s">
        <v>5945</v>
      </c>
      <c r="B7139">
        <v>55</v>
      </c>
      <c r="C7139" t="s">
        <v>24</v>
      </c>
      <c r="D7139" t="s">
        <v>41</v>
      </c>
      <c r="E7139" s="6" t="s">
        <v>19209</v>
      </c>
      <c r="F7139" t="s">
        <v>26</v>
      </c>
      <c r="G7139">
        <v>4</v>
      </c>
      <c r="H7139">
        <v>2</v>
      </c>
      <c r="I7139">
        <v>53</v>
      </c>
      <c r="J7139">
        <v>4</v>
      </c>
      <c r="K7139">
        <v>126.26</v>
      </c>
      <c r="L7139" t="str">
        <f t="shared" si="666"/>
        <v/>
      </c>
      <c r="M7139">
        <v>2</v>
      </c>
      <c r="N7139" t="str">
        <f t="shared" si="667"/>
        <v/>
      </c>
      <c r="O7139">
        <v>13</v>
      </c>
      <c r="P7139" s="11">
        <v>0.5</v>
      </c>
      <c r="Q7139" s="11">
        <v>7.5471698113207503E-2</v>
      </c>
      <c r="R7139" s="12">
        <v>63.13</v>
      </c>
      <c r="S7139" t="s">
        <v>22</v>
      </c>
      <c r="T7139">
        <v>0</v>
      </c>
      <c r="U7139">
        <f t="shared" si="668"/>
        <v>5</v>
      </c>
      <c r="V7139">
        <f t="shared" si="669"/>
        <v>1</v>
      </c>
      <c r="W7139">
        <f t="shared" si="670"/>
        <v>2</v>
      </c>
      <c r="X7139" t="str">
        <f t="shared" si="671"/>
        <v>512</v>
      </c>
      <c r="Y7139" t="str">
        <f>IF(Table1[[#This Row],[RFM_Score]]="555","Champion", IF(AND(J7139&gt;=4,V7139&gt;=4),"Loyal", IF(U7139&lt;=2,"At Risk", IF(W7139&gt;=4,"Potential Loyalist","Others"))))</f>
        <v>Others</v>
      </c>
    </row>
    <row r="7140" spans="1:25">
      <c r="A7140" t="s">
        <v>6432</v>
      </c>
      <c r="B7140">
        <v>44</v>
      </c>
      <c r="C7140" t="s">
        <v>24</v>
      </c>
      <c r="D7140" t="s">
        <v>25</v>
      </c>
      <c r="E7140" s="6" t="s">
        <v>19210</v>
      </c>
      <c r="F7140" t="s">
        <v>21</v>
      </c>
      <c r="G7140">
        <v>6</v>
      </c>
      <c r="H7140">
        <v>1</v>
      </c>
      <c r="I7140">
        <v>61</v>
      </c>
      <c r="J7140">
        <v>4</v>
      </c>
      <c r="K7140">
        <v>126.15</v>
      </c>
      <c r="L7140" t="str">
        <f t="shared" si="666"/>
        <v/>
      </c>
      <c r="M7140">
        <v>2</v>
      </c>
      <c r="N7140" t="str">
        <f t="shared" si="667"/>
        <v/>
      </c>
      <c r="O7140">
        <v>99</v>
      </c>
      <c r="P7140" s="11">
        <v>0.16666666666666599</v>
      </c>
      <c r="Q7140" s="11">
        <v>6.5573770491803199E-2</v>
      </c>
      <c r="R7140" s="12">
        <v>63.075000000000003</v>
      </c>
      <c r="S7140" t="s">
        <v>22</v>
      </c>
      <c r="T7140">
        <v>0</v>
      </c>
      <c r="U7140">
        <f t="shared" si="668"/>
        <v>2</v>
      </c>
      <c r="V7140">
        <f t="shared" si="669"/>
        <v>1</v>
      </c>
      <c r="W7140">
        <f t="shared" si="670"/>
        <v>2</v>
      </c>
      <c r="X7140" t="str">
        <f t="shared" si="671"/>
        <v>212</v>
      </c>
      <c r="Y7140" t="str">
        <f>IF(Table1[[#This Row],[RFM_Score]]="555","Champion", IF(AND(J7140&gt;=4,V7140&gt;=4),"Loyal", IF(U7140&lt;=2,"At Risk", IF(W7140&gt;=4,"Potential Loyalist","Others"))))</f>
        <v>At Risk</v>
      </c>
    </row>
    <row r="7141" spans="1:25">
      <c r="A7141" t="s">
        <v>11911</v>
      </c>
      <c r="B7141">
        <v>30</v>
      </c>
      <c r="C7141" t="s">
        <v>24</v>
      </c>
      <c r="D7141" t="s">
        <v>41</v>
      </c>
      <c r="E7141" s="6" t="s">
        <v>19211</v>
      </c>
      <c r="F7141" t="s">
        <v>37</v>
      </c>
      <c r="G7141">
        <v>1</v>
      </c>
      <c r="H7141">
        <v>0</v>
      </c>
      <c r="I7141">
        <v>58</v>
      </c>
      <c r="J7141">
        <v>0</v>
      </c>
      <c r="K7141">
        <v>126.14</v>
      </c>
      <c r="L7141" t="str">
        <f t="shared" si="666"/>
        <v/>
      </c>
      <c r="M7141">
        <v>2</v>
      </c>
      <c r="N7141" t="str">
        <f t="shared" si="667"/>
        <v/>
      </c>
      <c r="O7141">
        <v>19</v>
      </c>
      <c r="P7141" s="11">
        <v>0</v>
      </c>
      <c r="Q7141" s="11">
        <v>0</v>
      </c>
      <c r="R7141" s="12">
        <v>63.07</v>
      </c>
      <c r="S7141" t="s">
        <v>22</v>
      </c>
      <c r="T7141">
        <v>0</v>
      </c>
      <c r="U7141">
        <f t="shared" si="668"/>
        <v>5</v>
      </c>
      <c r="V7141">
        <f t="shared" si="669"/>
        <v>1</v>
      </c>
      <c r="W7141">
        <f t="shared" si="670"/>
        <v>2</v>
      </c>
      <c r="X7141" t="str">
        <f t="shared" si="671"/>
        <v>512</v>
      </c>
      <c r="Y7141" t="str">
        <f>IF(Table1[[#This Row],[RFM_Score]]="555","Champion", IF(AND(J7141&gt;=4,V7141&gt;=4),"Loyal", IF(U7141&lt;=2,"At Risk", IF(W7141&gt;=4,"Potential Loyalist","Others"))))</f>
        <v>Others</v>
      </c>
    </row>
    <row r="7142" spans="1:25">
      <c r="A7142" t="s">
        <v>4197</v>
      </c>
      <c r="B7142">
        <v>35</v>
      </c>
      <c r="C7142" t="s">
        <v>24</v>
      </c>
      <c r="D7142" t="s">
        <v>29</v>
      </c>
      <c r="E7142" s="6" t="s">
        <v>19212</v>
      </c>
      <c r="F7142" t="s">
        <v>21</v>
      </c>
      <c r="G7142">
        <v>1</v>
      </c>
      <c r="H7142">
        <v>0</v>
      </c>
      <c r="I7142">
        <v>56</v>
      </c>
      <c r="J7142">
        <v>3</v>
      </c>
      <c r="K7142">
        <v>126.03</v>
      </c>
      <c r="L7142" t="str">
        <f t="shared" si="666"/>
        <v/>
      </c>
      <c r="M7142">
        <v>2</v>
      </c>
      <c r="N7142" t="str">
        <f t="shared" si="667"/>
        <v/>
      </c>
      <c r="O7142">
        <v>45</v>
      </c>
      <c r="P7142" s="11">
        <v>0</v>
      </c>
      <c r="Q7142" s="11">
        <v>5.3571428571428499E-2</v>
      </c>
      <c r="R7142" s="12">
        <v>63.015000000000001</v>
      </c>
      <c r="S7142" t="s">
        <v>22</v>
      </c>
      <c r="T7142">
        <v>0</v>
      </c>
      <c r="U7142">
        <f t="shared" si="668"/>
        <v>3</v>
      </c>
      <c r="V7142">
        <f t="shared" si="669"/>
        <v>1</v>
      </c>
      <c r="W7142">
        <f t="shared" si="670"/>
        <v>2</v>
      </c>
      <c r="X7142" t="str">
        <f t="shared" si="671"/>
        <v>312</v>
      </c>
      <c r="Y7142" t="str">
        <f>IF(Table1[[#This Row],[RFM_Score]]="555","Champion", IF(AND(J7142&gt;=4,V7142&gt;=4),"Loyal", IF(U7142&lt;=2,"At Risk", IF(W7142&gt;=4,"Potential Loyalist","Others"))))</f>
        <v>Others</v>
      </c>
    </row>
    <row r="7143" spans="1:25">
      <c r="A7143" t="s">
        <v>4532</v>
      </c>
      <c r="B7143">
        <v>55</v>
      </c>
      <c r="C7143" t="s">
        <v>19</v>
      </c>
      <c r="D7143" t="s">
        <v>41</v>
      </c>
      <c r="E7143" s="6" t="s">
        <v>19213</v>
      </c>
      <c r="F7143" t="s">
        <v>62</v>
      </c>
      <c r="G7143">
        <v>5</v>
      </c>
      <c r="H7143">
        <v>1</v>
      </c>
      <c r="I7143">
        <v>39</v>
      </c>
      <c r="J7143">
        <v>0</v>
      </c>
      <c r="K7143">
        <v>125.98</v>
      </c>
      <c r="L7143" t="str">
        <f t="shared" si="666"/>
        <v/>
      </c>
      <c r="M7143">
        <v>2</v>
      </c>
      <c r="N7143" t="str">
        <f t="shared" si="667"/>
        <v/>
      </c>
      <c r="O7143">
        <v>56</v>
      </c>
      <c r="P7143" s="11">
        <v>0.2</v>
      </c>
      <c r="Q7143" s="11">
        <v>0</v>
      </c>
      <c r="R7143" s="12">
        <v>62.99</v>
      </c>
      <c r="S7143" t="s">
        <v>22</v>
      </c>
      <c r="T7143">
        <v>0</v>
      </c>
      <c r="U7143">
        <f t="shared" si="668"/>
        <v>3</v>
      </c>
      <c r="V7143">
        <f t="shared" si="669"/>
        <v>1</v>
      </c>
      <c r="W7143">
        <f t="shared" si="670"/>
        <v>2</v>
      </c>
      <c r="X7143" t="str">
        <f t="shared" si="671"/>
        <v>312</v>
      </c>
      <c r="Y7143" t="str">
        <f>IF(Table1[[#This Row],[RFM_Score]]="555","Champion", IF(AND(J7143&gt;=4,V7143&gt;=4),"Loyal", IF(U7143&lt;=2,"At Risk", IF(W7143&gt;=4,"Potential Loyalist","Others"))))</f>
        <v>Others</v>
      </c>
    </row>
    <row r="7144" spans="1:25">
      <c r="A7144" t="s">
        <v>457</v>
      </c>
      <c r="B7144">
        <v>59</v>
      </c>
      <c r="C7144" t="s">
        <v>19</v>
      </c>
      <c r="D7144" t="s">
        <v>25</v>
      </c>
      <c r="E7144" s="6" t="s">
        <v>19214</v>
      </c>
      <c r="F7144" t="s">
        <v>37</v>
      </c>
      <c r="G7144">
        <v>4</v>
      </c>
      <c r="H7144">
        <v>1</v>
      </c>
      <c r="I7144">
        <v>61</v>
      </c>
      <c r="J7144">
        <v>1</v>
      </c>
      <c r="K7144">
        <v>125.95</v>
      </c>
      <c r="L7144" t="str">
        <f t="shared" si="666"/>
        <v/>
      </c>
      <c r="M7144">
        <v>2</v>
      </c>
      <c r="N7144" t="str">
        <f t="shared" si="667"/>
        <v/>
      </c>
      <c r="O7144">
        <v>17</v>
      </c>
      <c r="P7144" s="11">
        <v>0.25</v>
      </c>
      <c r="Q7144" s="11">
        <v>1.63934426229508E-2</v>
      </c>
      <c r="R7144" s="12">
        <v>62.975000000000001</v>
      </c>
      <c r="S7144" t="s">
        <v>22</v>
      </c>
      <c r="T7144">
        <v>0</v>
      </c>
      <c r="U7144">
        <f t="shared" si="668"/>
        <v>5</v>
      </c>
      <c r="V7144">
        <f t="shared" si="669"/>
        <v>1</v>
      </c>
      <c r="W7144">
        <f t="shared" si="670"/>
        <v>2</v>
      </c>
      <c r="X7144" t="str">
        <f t="shared" si="671"/>
        <v>512</v>
      </c>
      <c r="Y7144" t="str">
        <f>IF(Table1[[#This Row],[RFM_Score]]="555","Champion", IF(AND(J7144&gt;=4,V7144&gt;=4),"Loyal", IF(U7144&lt;=2,"At Risk", IF(W7144&gt;=4,"Potential Loyalist","Others"))))</f>
        <v>Others</v>
      </c>
    </row>
    <row r="7145" spans="1:25">
      <c r="A7145" t="s">
        <v>1015</v>
      </c>
      <c r="B7145">
        <v>18</v>
      </c>
      <c r="C7145" t="s">
        <v>19</v>
      </c>
      <c r="D7145" t="s">
        <v>25</v>
      </c>
      <c r="E7145" s="6" t="s">
        <v>19215</v>
      </c>
      <c r="F7145" t="s">
        <v>37</v>
      </c>
      <c r="G7145">
        <v>1</v>
      </c>
      <c r="H7145">
        <v>1</v>
      </c>
      <c r="I7145">
        <v>34</v>
      </c>
      <c r="J7145">
        <v>2</v>
      </c>
      <c r="K7145">
        <v>125.86</v>
      </c>
      <c r="L7145" t="str">
        <f t="shared" si="666"/>
        <v/>
      </c>
      <c r="M7145">
        <v>2</v>
      </c>
      <c r="N7145" t="str">
        <f t="shared" si="667"/>
        <v/>
      </c>
      <c r="O7145">
        <v>3</v>
      </c>
      <c r="P7145" s="11">
        <v>1</v>
      </c>
      <c r="Q7145" s="11">
        <v>5.8823529411764698E-2</v>
      </c>
      <c r="R7145" s="12">
        <v>62.93</v>
      </c>
      <c r="S7145" t="s">
        <v>22</v>
      </c>
      <c r="T7145">
        <v>0</v>
      </c>
      <c r="U7145">
        <f t="shared" si="668"/>
        <v>5</v>
      </c>
      <c r="V7145">
        <f t="shared" si="669"/>
        <v>1</v>
      </c>
      <c r="W7145">
        <f t="shared" si="670"/>
        <v>2</v>
      </c>
      <c r="X7145" t="str">
        <f t="shared" si="671"/>
        <v>512</v>
      </c>
      <c r="Y7145" t="str">
        <f>IF(Table1[[#This Row],[RFM_Score]]="555","Champion", IF(AND(J7145&gt;=4,V7145&gt;=4),"Loyal", IF(U7145&lt;=2,"At Risk", IF(W7145&gt;=4,"Potential Loyalist","Others"))))</f>
        <v>Others</v>
      </c>
    </row>
    <row r="7146" spans="1:25">
      <c r="A7146" t="s">
        <v>1019</v>
      </c>
      <c r="B7146">
        <v>23</v>
      </c>
      <c r="C7146" t="s">
        <v>33</v>
      </c>
      <c r="D7146" t="s">
        <v>25</v>
      </c>
      <c r="E7146" s="6" t="s">
        <v>19216</v>
      </c>
      <c r="F7146" t="s">
        <v>37</v>
      </c>
      <c r="G7146">
        <v>5</v>
      </c>
      <c r="H7146">
        <v>0</v>
      </c>
      <c r="I7146">
        <v>45</v>
      </c>
      <c r="J7146">
        <v>6</v>
      </c>
      <c r="K7146">
        <v>125.76</v>
      </c>
      <c r="L7146" t="str">
        <f t="shared" si="666"/>
        <v/>
      </c>
      <c r="M7146">
        <v>2</v>
      </c>
      <c r="N7146" t="str">
        <f t="shared" si="667"/>
        <v/>
      </c>
      <c r="O7146">
        <v>3</v>
      </c>
      <c r="P7146" s="11">
        <v>0</v>
      </c>
      <c r="Q7146" s="11">
        <v>0.133333333333333</v>
      </c>
      <c r="R7146" s="12">
        <v>62.88</v>
      </c>
      <c r="S7146" t="s">
        <v>22</v>
      </c>
      <c r="T7146">
        <v>1</v>
      </c>
      <c r="U7146">
        <f t="shared" si="668"/>
        <v>5</v>
      </c>
      <c r="V7146">
        <f t="shared" si="669"/>
        <v>1</v>
      </c>
      <c r="W7146">
        <f t="shared" si="670"/>
        <v>2</v>
      </c>
      <c r="X7146" t="str">
        <f t="shared" si="671"/>
        <v>512</v>
      </c>
      <c r="Y7146" t="str">
        <f>IF(Table1[[#This Row],[RFM_Score]]="555","Champion", IF(AND(J7146&gt;=4,V7146&gt;=4),"Loyal", IF(U7146&lt;=2,"At Risk", IF(W7146&gt;=4,"Potential Loyalist","Others"))))</f>
        <v>Others</v>
      </c>
    </row>
    <row r="7147" spans="1:25">
      <c r="A7147" t="s">
        <v>11892</v>
      </c>
      <c r="B7147">
        <v>18</v>
      </c>
      <c r="C7147" t="s">
        <v>24</v>
      </c>
      <c r="D7147" t="s">
        <v>25</v>
      </c>
      <c r="E7147" s="6" t="s">
        <v>19217</v>
      </c>
      <c r="F7147" t="s">
        <v>21</v>
      </c>
      <c r="G7147">
        <v>1</v>
      </c>
      <c r="H7147">
        <v>0</v>
      </c>
      <c r="I7147">
        <v>54</v>
      </c>
      <c r="J7147">
        <v>2</v>
      </c>
      <c r="K7147">
        <v>125.52</v>
      </c>
      <c r="L7147" t="str">
        <f t="shared" si="666"/>
        <v/>
      </c>
      <c r="M7147">
        <v>2</v>
      </c>
      <c r="N7147" t="str">
        <f t="shared" si="667"/>
        <v/>
      </c>
      <c r="O7147">
        <v>104</v>
      </c>
      <c r="P7147" s="11">
        <v>0</v>
      </c>
      <c r="Q7147" s="11">
        <v>3.7037037037037E-2</v>
      </c>
      <c r="R7147" s="12">
        <v>62.76</v>
      </c>
      <c r="S7147" t="s">
        <v>22</v>
      </c>
      <c r="T7147">
        <v>1</v>
      </c>
      <c r="U7147">
        <f t="shared" si="668"/>
        <v>1</v>
      </c>
      <c r="V7147">
        <f t="shared" si="669"/>
        <v>1</v>
      </c>
      <c r="W7147">
        <f t="shared" si="670"/>
        <v>2</v>
      </c>
      <c r="X7147" t="str">
        <f t="shared" si="671"/>
        <v>112</v>
      </c>
      <c r="Y7147" t="str">
        <f>IF(Table1[[#This Row],[RFM_Score]]="555","Champion", IF(AND(J7147&gt;=4,V7147&gt;=4),"Loyal", IF(U7147&lt;=2,"At Risk", IF(W7147&gt;=4,"Potential Loyalist","Others"))))</f>
        <v>At Risk</v>
      </c>
    </row>
    <row r="7148" spans="1:25">
      <c r="A7148" t="s">
        <v>9695</v>
      </c>
      <c r="B7148">
        <v>50</v>
      </c>
      <c r="C7148" t="s">
        <v>19</v>
      </c>
      <c r="D7148" t="s">
        <v>29</v>
      </c>
      <c r="E7148" s="6" t="s">
        <v>19218</v>
      </c>
      <c r="F7148" t="s">
        <v>26</v>
      </c>
      <c r="G7148">
        <v>0</v>
      </c>
      <c r="H7148">
        <v>0</v>
      </c>
      <c r="I7148">
        <v>52</v>
      </c>
      <c r="J7148">
        <v>2</v>
      </c>
      <c r="K7148">
        <v>125.47</v>
      </c>
      <c r="L7148" t="str">
        <f t="shared" si="666"/>
        <v/>
      </c>
      <c r="M7148">
        <v>2</v>
      </c>
      <c r="N7148" t="str">
        <f t="shared" si="667"/>
        <v/>
      </c>
      <c r="O7148">
        <v>32</v>
      </c>
      <c r="P7148" s="11">
        <v>0</v>
      </c>
      <c r="Q7148" s="11">
        <v>3.8461538461538401E-2</v>
      </c>
      <c r="R7148" s="12">
        <v>62.734999999999999</v>
      </c>
      <c r="S7148" t="s">
        <v>22</v>
      </c>
      <c r="T7148">
        <v>0</v>
      </c>
      <c r="U7148">
        <f t="shared" si="668"/>
        <v>4</v>
      </c>
      <c r="V7148">
        <f t="shared" si="669"/>
        <v>1</v>
      </c>
      <c r="W7148">
        <f t="shared" si="670"/>
        <v>2</v>
      </c>
      <c r="X7148" t="str">
        <f t="shared" si="671"/>
        <v>412</v>
      </c>
      <c r="Y7148" t="str">
        <f>IF(Table1[[#This Row],[RFM_Score]]="555","Champion", IF(AND(J7148&gt;=4,V7148&gt;=4),"Loyal", IF(U7148&lt;=2,"At Risk", IF(W7148&gt;=4,"Potential Loyalist","Others"))))</f>
        <v>Others</v>
      </c>
    </row>
    <row r="7149" spans="1:25">
      <c r="A7149" t="s">
        <v>8577</v>
      </c>
      <c r="B7149">
        <v>31</v>
      </c>
      <c r="C7149" t="s">
        <v>24</v>
      </c>
      <c r="D7149" t="s">
        <v>49</v>
      </c>
      <c r="E7149" s="6" t="s">
        <v>19219</v>
      </c>
      <c r="F7149" t="s">
        <v>37</v>
      </c>
      <c r="G7149">
        <v>2</v>
      </c>
      <c r="H7149">
        <v>0</v>
      </c>
      <c r="I7149">
        <v>38</v>
      </c>
      <c r="J7149">
        <v>3</v>
      </c>
      <c r="K7149">
        <v>125.28</v>
      </c>
      <c r="L7149" t="str">
        <f t="shared" si="666"/>
        <v/>
      </c>
      <c r="M7149">
        <v>2</v>
      </c>
      <c r="N7149" t="str">
        <f t="shared" si="667"/>
        <v/>
      </c>
      <c r="O7149">
        <v>18</v>
      </c>
      <c r="P7149" s="11">
        <v>0</v>
      </c>
      <c r="Q7149" s="11">
        <v>7.8947368421052599E-2</v>
      </c>
      <c r="R7149" s="12">
        <v>62.64</v>
      </c>
      <c r="S7149" t="s">
        <v>22</v>
      </c>
      <c r="T7149">
        <v>0</v>
      </c>
      <c r="U7149">
        <f t="shared" si="668"/>
        <v>5</v>
      </c>
      <c r="V7149">
        <f t="shared" si="669"/>
        <v>1</v>
      </c>
      <c r="W7149">
        <f t="shared" si="670"/>
        <v>2</v>
      </c>
      <c r="X7149" t="str">
        <f t="shared" si="671"/>
        <v>512</v>
      </c>
      <c r="Y7149" t="str">
        <f>IF(Table1[[#This Row],[RFM_Score]]="555","Champion", IF(AND(J7149&gt;=4,V7149&gt;=4),"Loyal", IF(U7149&lt;=2,"At Risk", IF(W7149&gt;=4,"Potential Loyalist","Others"))))</f>
        <v>Others</v>
      </c>
    </row>
    <row r="7150" spans="1:25">
      <c r="A7150" t="s">
        <v>12033</v>
      </c>
      <c r="B7150">
        <v>34</v>
      </c>
      <c r="C7150" t="s">
        <v>19</v>
      </c>
      <c r="D7150" t="s">
        <v>41</v>
      </c>
      <c r="E7150" s="6" t="s">
        <v>19220</v>
      </c>
      <c r="F7150" t="s">
        <v>60</v>
      </c>
      <c r="G7150">
        <v>3</v>
      </c>
      <c r="H7150">
        <v>1</v>
      </c>
      <c r="I7150">
        <v>45</v>
      </c>
      <c r="J7150">
        <v>1</v>
      </c>
      <c r="K7150">
        <v>125.25</v>
      </c>
      <c r="L7150" t="str">
        <f t="shared" si="666"/>
        <v/>
      </c>
      <c r="M7150">
        <v>2</v>
      </c>
      <c r="N7150" t="str">
        <f t="shared" si="667"/>
        <v/>
      </c>
      <c r="O7150">
        <v>38</v>
      </c>
      <c r="P7150" s="11">
        <v>0.33333333333333298</v>
      </c>
      <c r="Q7150" s="11">
        <v>2.2222222222222199E-2</v>
      </c>
      <c r="R7150" s="12">
        <v>62.625</v>
      </c>
      <c r="S7150" t="s">
        <v>22</v>
      </c>
      <c r="T7150">
        <v>0</v>
      </c>
      <c r="U7150">
        <f t="shared" si="668"/>
        <v>4</v>
      </c>
      <c r="V7150">
        <f t="shared" si="669"/>
        <v>1</v>
      </c>
      <c r="W7150">
        <f t="shared" si="670"/>
        <v>2</v>
      </c>
      <c r="X7150" t="str">
        <f t="shared" si="671"/>
        <v>412</v>
      </c>
      <c r="Y7150" t="str">
        <f>IF(Table1[[#This Row],[RFM_Score]]="555","Champion", IF(AND(J7150&gt;=4,V7150&gt;=4),"Loyal", IF(U7150&lt;=2,"At Risk", IF(W7150&gt;=4,"Potential Loyalist","Others"))))</f>
        <v>Others</v>
      </c>
    </row>
    <row r="7151" spans="1:25">
      <c r="A7151" t="s">
        <v>498</v>
      </c>
      <c r="B7151">
        <v>35</v>
      </c>
      <c r="C7151" t="s">
        <v>24</v>
      </c>
      <c r="D7151" t="s">
        <v>41</v>
      </c>
      <c r="E7151" s="6" t="s">
        <v>19221</v>
      </c>
      <c r="F7151" t="s">
        <v>26</v>
      </c>
      <c r="G7151">
        <v>1</v>
      </c>
      <c r="H7151">
        <v>0</v>
      </c>
      <c r="I7151">
        <v>48</v>
      </c>
      <c r="J7151">
        <v>0</v>
      </c>
      <c r="K7151">
        <v>125.14</v>
      </c>
      <c r="L7151" t="str">
        <f t="shared" si="666"/>
        <v/>
      </c>
      <c r="M7151">
        <v>2</v>
      </c>
      <c r="N7151" t="str">
        <f t="shared" si="667"/>
        <v/>
      </c>
      <c r="O7151">
        <v>4</v>
      </c>
      <c r="P7151" s="11">
        <v>0</v>
      </c>
      <c r="Q7151" s="11">
        <v>0</v>
      </c>
      <c r="R7151" s="12">
        <v>62.57</v>
      </c>
      <c r="S7151" t="s">
        <v>22</v>
      </c>
      <c r="T7151">
        <v>0</v>
      </c>
      <c r="U7151">
        <f t="shared" si="668"/>
        <v>5</v>
      </c>
      <c r="V7151">
        <f t="shared" si="669"/>
        <v>1</v>
      </c>
      <c r="W7151">
        <f t="shared" si="670"/>
        <v>2</v>
      </c>
      <c r="X7151" t="str">
        <f t="shared" si="671"/>
        <v>512</v>
      </c>
      <c r="Y7151" t="str">
        <f>IF(Table1[[#This Row],[RFM_Score]]="555","Champion", IF(AND(J7151&gt;=4,V7151&gt;=4),"Loyal", IF(U7151&lt;=2,"At Risk", IF(W7151&gt;=4,"Potential Loyalist","Others"))))</f>
        <v>Others</v>
      </c>
    </row>
    <row r="7152" spans="1:25">
      <c r="A7152" t="s">
        <v>6422</v>
      </c>
      <c r="B7152">
        <v>50</v>
      </c>
      <c r="C7152" t="s">
        <v>19</v>
      </c>
      <c r="D7152" t="s">
        <v>25</v>
      </c>
      <c r="E7152" s="6" t="s">
        <v>19222</v>
      </c>
      <c r="F7152" t="s">
        <v>37</v>
      </c>
      <c r="G7152">
        <v>2</v>
      </c>
      <c r="H7152">
        <v>0</v>
      </c>
      <c r="I7152">
        <v>48</v>
      </c>
      <c r="J7152">
        <v>1</v>
      </c>
      <c r="K7152">
        <v>125.09</v>
      </c>
      <c r="L7152" t="str">
        <f t="shared" si="666"/>
        <v/>
      </c>
      <c r="M7152">
        <v>2</v>
      </c>
      <c r="N7152" t="str">
        <f t="shared" si="667"/>
        <v/>
      </c>
      <c r="O7152">
        <v>3</v>
      </c>
      <c r="P7152" s="11">
        <v>0</v>
      </c>
      <c r="Q7152" s="11">
        <v>2.0833333333333301E-2</v>
      </c>
      <c r="R7152" s="12">
        <v>62.545000000000002</v>
      </c>
      <c r="S7152" t="s">
        <v>22</v>
      </c>
      <c r="T7152">
        <v>0</v>
      </c>
      <c r="U7152">
        <f t="shared" si="668"/>
        <v>5</v>
      </c>
      <c r="V7152">
        <f t="shared" si="669"/>
        <v>1</v>
      </c>
      <c r="W7152">
        <f t="shared" si="670"/>
        <v>2</v>
      </c>
      <c r="X7152" t="str">
        <f t="shared" si="671"/>
        <v>512</v>
      </c>
      <c r="Y7152" t="str">
        <f>IF(Table1[[#This Row],[RFM_Score]]="555","Champion", IF(AND(J7152&gt;=4,V7152&gt;=4),"Loyal", IF(U7152&lt;=2,"At Risk", IF(W7152&gt;=4,"Potential Loyalist","Others"))))</f>
        <v>Others</v>
      </c>
    </row>
    <row r="7153" spans="1:25">
      <c r="A7153" t="s">
        <v>7111</v>
      </c>
      <c r="B7153">
        <v>43</v>
      </c>
      <c r="C7153" t="s">
        <v>19</v>
      </c>
      <c r="D7153" t="s">
        <v>25</v>
      </c>
      <c r="E7153" s="6" t="s">
        <v>19223</v>
      </c>
      <c r="F7153" t="s">
        <v>60</v>
      </c>
      <c r="G7153">
        <v>3</v>
      </c>
      <c r="H7153">
        <v>1</v>
      </c>
      <c r="I7153">
        <v>58</v>
      </c>
      <c r="J7153">
        <v>3</v>
      </c>
      <c r="K7153">
        <v>125.04</v>
      </c>
      <c r="L7153" t="str">
        <f t="shared" si="666"/>
        <v/>
      </c>
      <c r="M7153">
        <v>2</v>
      </c>
      <c r="N7153" t="str">
        <f t="shared" si="667"/>
        <v/>
      </c>
      <c r="O7153">
        <v>151</v>
      </c>
      <c r="P7153" s="11">
        <v>0.33333333333333298</v>
      </c>
      <c r="Q7153" s="11">
        <v>5.1724137931034399E-2</v>
      </c>
      <c r="R7153" s="12">
        <v>62.52</v>
      </c>
      <c r="S7153" t="s">
        <v>22</v>
      </c>
      <c r="T7153">
        <v>0</v>
      </c>
      <c r="U7153">
        <f t="shared" si="668"/>
        <v>1</v>
      </c>
      <c r="V7153">
        <f t="shared" si="669"/>
        <v>1</v>
      </c>
      <c r="W7153">
        <f t="shared" si="670"/>
        <v>2</v>
      </c>
      <c r="X7153" t="str">
        <f t="shared" si="671"/>
        <v>112</v>
      </c>
      <c r="Y7153" t="str">
        <f>IF(Table1[[#This Row],[RFM_Score]]="555","Champion", IF(AND(J7153&gt;=4,V7153&gt;=4),"Loyal", IF(U7153&lt;=2,"At Risk", IF(W7153&gt;=4,"Potential Loyalist","Others"))))</f>
        <v>At Risk</v>
      </c>
    </row>
    <row r="7154" spans="1:25">
      <c r="A7154" t="s">
        <v>7030</v>
      </c>
      <c r="B7154">
        <v>47</v>
      </c>
      <c r="C7154" t="s">
        <v>19</v>
      </c>
      <c r="D7154" t="s">
        <v>25</v>
      </c>
      <c r="E7154" s="6" t="s">
        <v>19224</v>
      </c>
      <c r="F7154" t="s">
        <v>21</v>
      </c>
      <c r="G7154">
        <v>3</v>
      </c>
      <c r="H7154">
        <v>1</v>
      </c>
      <c r="I7154">
        <v>48</v>
      </c>
      <c r="J7154">
        <v>4</v>
      </c>
      <c r="K7154">
        <v>125</v>
      </c>
      <c r="L7154" t="str">
        <f t="shared" si="666"/>
        <v/>
      </c>
      <c r="M7154">
        <v>2</v>
      </c>
      <c r="N7154" t="str">
        <f t="shared" si="667"/>
        <v/>
      </c>
      <c r="O7154">
        <v>47</v>
      </c>
      <c r="P7154" s="11">
        <v>0.33333333333333298</v>
      </c>
      <c r="Q7154" s="11">
        <v>8.3333333333333301E-2</v>
      </c>
      <c r="R7154" s="12">
        <v>62.5</v>
      </c>
      <c r="S7154" t="s">
        <v>22</v>
      </c>
      <c r="T7154">
        <v>0</v>
      </c>
      <c r="U7154">
        <f t="shared" si="668"/>
        <v>3</v>
      </c>
      <c r="V7154">
        <f t="shared" si="669"/>
        <v>1</v>
      </c>
      <c r="W7154">
        <f t="shared" si="670"/>
        <v>2</v>
      </c>
      <c r="X7154" t="str">
        <f t="shared" si="671"/>
        <v>312</v>
      </c>
      <c r="Y7154" t="str">
        <f>IF(Table1[[#This Row],[RFM_Score]]="555","Champion", IF(AND(J7154&gt;=4,V7154&gt;=4),"Loyal", IF(U7154&lt;=2,"At Risk", IF(W7154&gt;=4,"Potential Loyalist","Others"))))</f>
        <v>Others</v>
      </c>
    </row>
    <row r="7155" spans="1:25">
      <c r="A7155" t="s">
        <v>5256</v>
      </c>
      <c r="B7155">
        <v>20</v>
      </c>
      <c r="C7155" t="s">
        <v>24</v>
      </c>
      <c r="D7155" t="s">
        <v>25</v>
      </c>
      <c r="E7155" s="6" t="s">
        <v>19225</v>
      </c>
      <c r="F7155" t="s">
        <v>62</v>
      </c>
      <c r="G7155">
        <v>2</v>
      </c>
      <c r="H7155">
        <v>1</v>
      </c>
      <c r="I7155">
        <v>49</v>
      </c>
      <c r="J7155">
        <v>3</v>
      </c>
      <c r="K7155">
        <v>124.81</v>
      </c>
      <c r="L7155" t="str">
        <f t="shared" si="666"/>
        <v/>
      </c>
      <c r="M7155">
        <v>2</v>
      </c>
      <c r="N7155" t="str">
        <f t="shared" si="667"/>
        <v/>
      </c>
      <c r="O7155">
        <v>71</v>
      </c>
      <c r="P7155" s="11">
        <v>0.5</v>
      </c>
      <c r="Q7155" s="11">
        <v>6.1224489795918297E-2</v>
      </c>
      <c r="R7155" s="12">
        <v>62.405000000000001</v>
      </c>
      <c r="S7155" t="s">
        <v>22</v>
      </c>
      <c r="T7155">
        <v>0</v>
      </c>
      <c r="U7155">
        <f t="shared" si="668"/>
        <v>2</v>
      </c>
      <c r="V7155">
        <f t="shared" si="669"/>
        <v>1</v>
      </c>
      <c r="W7155">
        <f t="shared" si="670"/>
        <v>2</v>
      </c>
      <c r="X7155" t="str">
        <f t="shared" si="671"/>
        <v>212</v>
      </c>
      <c r="Y7155" t="str">
        <f>IF(Table1[[#This Row],[RFM_Score]]="555","Champion", IF(AND(J7155&gt;=4,V7155&gt;=4),"Loyal", IF(U7155&lt;=2,"At Risk", IF(W7155&gt;=4,"Potential Loyalist","Others"))))</f>
        <v>At Risk</v>
      </c>
    </row>
    <row r="7156" spans="1:25">
      <c r="A7156" t="s">
        <v>2696</v>
      </c>
      <c r="B7156">
        <v>41</v>
      </c>
      <c r="C7156" t="s">
        <v>24</v>
      </c>
      <c r="D7156" t="s">
        <v>46</v>
      </c>
      <c r="E7156" s="6" t="s">
        <v>19226</v>
      </c>
      <c r="F7156" t="s">
        <v>21</v>
      </c>
      <c r="G7156">
        <v>2</v>
      </c>
      <c r="H7156">
        <v>1</v>
      </c>
      <c r="I7156">
        <v>59</v>
      </c>
      <c r="J7156">
        <v>1</v>
      </c>
      <c r="K7156">
        <v>124.52</v>
      </c>
      <c r="L7156" t="str">
        <f t="shared" si="666"/>
        <v/>
      </c>
      <c r="M7156">
        <v>2</v>
      </c>
      <c r="N7156" t="str">
        <f t="shared" si="667"/>
        <v/>
      </c>
      <c r="O7156">
        <v>45</v>
      </c>
      <c r="P7156" s="11">
        <v>0.5</v>
      </c>
      <c r="Q7156" s="11">
        <v>1.6949152542372801E-2</v>
      </c>
      <c r="R7156" s="12">
        <v>62.26</v>
      </c>
      <c r="S7156" t="s">
        <v>22</v>
      </c>
      <c r="T7156">
        <v>0</v>
      </c>
      <c r="U7156">
        <f t="shared" si="668"/>
        <v>3</v>
      </c>
      <c r="V7156">
        <f t="shared" si="669"/>
        <v>1</v>
      </c>
      <c r="W7156">
        <f t="shared" si="670"/>
        <v>2</v>
      </c>
      <c r="X7156" t="str">
        <f t="shared" si="671"/>
        <v>312</v>
      </c>
      <c r="Y7156" t="str">
        <f>IF(Table1[[#This Row],[RFM_Score]]="555","Champion", IF(AND(J7156&gt;=4,V7156&gt;=4),"Loyal", IF(U7156&lt;=2,"At Risk", IF(W7156&gt;=4,"Potential Loyalist","Others"))))</f>
        <v>Others</v>
      </c>
    </row>
    <row r="7157" spans="1:25">
      <c r="A7157" t="s">
        <v>6476</v>
      </c>
      <c r="B7157">
        <v>41</v>
      </c>
      <c r="C7157" t="s">
        <v>24</v>
      </c>
      <c r="D7157" t="s">
        <v>35</v>
      </c>
      <c r="E7157" s="6" t="s">
        <v>19227</v>
      </c>
      <c r="F7157" t="s">
        <v>21</v>
      </c>
      <c r="G7157">
        <v>2</v>
      </c>
      <c r="H7157">
        <v>0</v>
      </c>
      <c r="I7157">
        <v>54</v>
      </c>
      <c r="J7157">
        <v>1</v>
      </c>
      <c r="K7157">
        <v>124.3</v>
      </c>
      <c r="L7157" t="str">
        <f t="shared" si="666"/>
        <v/>
      </c>
      <c r="M7157">
        <v>2</v>
      </c>
      <c r="N7157" t="str">
        <f t="shared" si="667"/>
        <v/>
      </c>
      <c r="O7157">
        <v>8</v>
      </c>
      <c r="P7157" s="11">
        <v>0</v>
      </c>
      <c r="Q7157" s="11">
        <v>1.85185185185185E-2</v>
      </c>
      <c r="R7157" s="12">
        <v>62.15</v>
      </c>
      <c r="S7157" t="s">
        <v>22</v>
      </c>
      <c r="T7157">
        <v>0</v>
      </c>
      <c r="U7157">
        <f t="shared" si="668"/>
        <v>5</v>
      </c>
      <c r="V7157">
        <f t="shared" si="669"/>
        <v>1</v>
      </c>
      <c r="W7157">
        <f t="shared" si="670"/>
        <v>2</v>
      </c>
      <c r="X7157" t="str">
        <f t="shared" si="671"/>
        <v>512</v>
      </c>
      <c r="Y7157" t="str">
        <f>IF(Table1[[#This Row],[RFM_Score]]="555","Champion", IF(AND(J7157&gt;=4,V7157&gt;=4),"Loyal", IF(U7157&lt;=2,"At Risk", IF(W7157&gt;=4,"Potential Loyalist","Others"))))</f>
        <v>Others</v>
      </c>
    </row>
    <row r="7158" spans="1:25">
      <c r="A7158" t="s">
        <v>2000</v>
      </c>
      <c r="B7158">
        <v>42</v>
      </c>
      <c r="C7158" t="s">
        <v>24</v>
      </c>
      <c r="D7158" t="s">
        <v>49</v>
      </c>
      <c r="E7158" s="6" t="s">
        <v>19228</v>
      </c>
      <c r="F7158" t="s">
        <v>21</v>
      </c>
      <c r="G7158">
        <v>0</v>
      </c>
      <c r="H7158">
        <v>0</v>
      </c>
      <c r="I7158">
        <v>55</v>
      </c>
      <c r="J7158">
        <v>3</v>
      </c>
      <c r="K7158">
        <v>124.15</v>
      </c>
      <c r="L7158" t="str">
        <f t="shared" si="666"/>
        <v/>
      </c>
      <c r="M7158">
        <v>2</v>
      </c>
      <c r="N7158" t="str">
        <f t="shared" si="667"/>
        <v/>
      </c>
      <c r="O7158">
        <v>7</v>
      </c>
      <c r="P7158" s="11">
        <v>0</v>
      </c>
      <c r="Q7158" s="11">
        <v>5.4545454545454501E-2</v>
      </c>
      <c r="R7158" s="12">
        <v>62.075000000000003</v>
      </c>
      <c r="S7158" t="s">
        <v>22</v>
      </c>
      <c r="T7158">
        <v>0</v>
      </c>
      <c r="U7158">
        <f t="shared" si="668"/>
        <v>5</v>
      </c>
      <c r="V7158">
        <f t="shared" si="669"/>
        <v>1</v>
      </c>
      <c r="W7158">
        <f t="shared" si="670"/>
        <v>2</v>
      </c>
      <c r="X7158" t="str">
        <f t="shared" si="671"/>
        <v>512</v>
      </c>
      <c r="Y7158" t="str">
        <f>IF(Table1[[#This Row],[RFM_Score]]="555","Champion", IF(AND(J7158&gt;=4,V7158&gt;=4),"Loyal", IF(U7158&lt;=2,"At Risk", IF(W7158&gt;=4,"Potential Loyalist","Others"))))</f>
        <v>Others</v>
      </c>
    </row>
    <row r="7159" spans="1:25">
      <c r="A7159" t="s">
        <v>9727</v>
      </c>
      <c r="B7159">
        <v>40</v>
      </c>
      <c r="C7159" t="s">
        <v>19</v>
      </c>
      <c r="D7159" t="s">
        <v>20</v>
      </c>
      <c r="E7159" s="6" t="s">
        <v>19229</v>
      </c>
      <c r="F7159" t="s">
        <v>21</v>
      </c>
      <c r="G7159">
        <v>2</v>
      </c>
      <c r="H7159">
        <v>1</v>
      </c>
      <c r="I7159">
        <v>47</v>
      </c>
      <c r="J7159">
        <v>3</v>
      </c>
      <c r="K7159">
        <v>123.92</v>
      </c>
      <c r="L7159" t="str">
        <f t="shared" si="666"/>
        <v/>
      </c>
      <c r="M7159">
        <v>2</v>
      </c>
      <c r="N7159" t="str">
        <f t="shared" si="667"/>
        <v/>
      </c>
      <c r="O7159">
        <v>100</v>
      </c>
      <c r="P7159" s="11">
        <v>0.5</v>
      </c>
      <c r="Q7159" s="11">
        <v>6.3829787234042507E-2</v>
      </c>
      <c r="R7159" s="12">
        <v>61.96</v>
      </c>
      <c r="S7159" t="s">
        <v>22</v>
      </c>
      <c r="T7159">
        <v>1</v>
      </c>
      <c r="U7159">
        <f t="shared" si="668"/>
        <v>2</v>
      </c>
      <c r="V7159">
        <f t="shared" si="669"/>
        <v>1</v>
      </c>
      <c r="W7159">
        <f t="shared" si="670"/>
        <v>2</v>
      </c>
      <c r="X7159" t="str">
        <f t="shared" si="671"/>
        <v>212</v>
      </c>
      <c r="Y7159" t="str">
        <f>IF(Table1[[#This Row],[RFM_Score]]="555","Champion", IF(AND(J7159&gt;=4,V7159&gt;=4),"Loyal", IF(U7159&lt;=2,"At Risk", IF(W7159&gt;=4,"Potential Loyalist","Others"))))</f>
        <v>At Risk</v>
      </c>
    </row>
    <row r="7160" spans="1:25">
      <c r="A7160" t="s">
        <v>3078</v>
      </c>
      <c r="B7160">
        <v>36</v>
      </c>
      <c r="C7160" t="s">
        <v>19</v>
      </c>
      <c r="D7160" t="s">
        <v>46</v>
      </c>
      <c r="E7160" s="6" t="s">
        <v>19230</v>
      </c>
      <c r="F7160" t="s">
        <v>30</v>
      </c>
      <c r="G7160">
        <v>0</v>
      </c>
      <c r="H7160">
        <v>0</v>
      </c>
      <c r="I7160">
        <v>69</v>
      </c>
      <c r="J7160">
        <v>2</v>
      </c>
      <c r="K7160">
        <v>123.85</v>
      </c>
      <c r="L7160" t="str">
        <f t="shared" si="666"/>
        <v/>
      </c>
      <c r="M7160">
        <v>2</v>
      </c>
      <c r="N7160" t="str">
        <f t="shared" si="667"/>
        <v/>
      </c>
      <c r="O7160">
        <v>26</v>
      </c>
      <c r="P7160" s="11">
        <v>0</v>
      </c>
      <c r="Q7160" s="11">
        <v>2.8985507246376802E-2</v>
      </c>
      <c r="R7160" s="12">
        <v>61.924999999999997</v>
      </c>
      <c r="S7160" t="s">
        <v>22</v>
      </c>
      <c r="T7160">
        <v>0</v>
      </c>
      <c r="U7160">
        <f t="shared" si="668"/>
        <v>4</v>
      </c>
      <c r="V7160">
        <f t="shared" si="669"/>
        <v>1</v>
      </c>
      <c r="W7160">
        <f t="shared" si="670"/>
        <v>2</v>
      </c>
      <c r="X7160" t="str">
        <f t="shared" si="671"/>
        <v>412</v>
      </c>
      <c r="Y7160" t="str">
        <f>IF(Table1[[#This Row],[RFM_Score]]="555","Champion", IF(AND(J7160&gt;=4,V7160&gt;=4),"Loyal", IF(U7160&lt;=2,"At Risk", IF(W7160&gt;=4,"Potential Loyalist","Others"))))</f>
        <v>Others</v>
      </c>
    </row>
    <row r="7161" spans="1:25">
      <c r="A7161" t="s">
        <v>11505</v>
      </c>
      <c r="B7161">
        <v>32</v>
      </c>
      <c r="C7161" t="s">
        <v>19</v>
      </c>
      <c r="D7161" t="s">
        <v>29</v>
      </c>
      <c r="E7161" s="6" t="s">
        <v>19231</v>
      </c>
      <c r="F7161" t="s">
        <v>60</v>
      </c>
      <c r="G7161">
        <v>2</v>
      </c>
      <c r="H7161">
        <v>0</v>
      </c>
      <c r="I7161">
        <v>56</v>
      </c>
      <c r="J7161">
        <v>4</v>
      </c>
      <c r="K7161">
        <v>123.75</v>
      </c>
      <c r="L7161" t="str">
        <f t="shared" si="666"/>
        <v/>
      </c>
      <c r="M7161">
        <v>2</v>
      </c>
      <c r="N7161" t="str">
        <f t="shared" si="667"/>
        <v/>
      </c>
      <c r="O7161">
        <v>84</v>
      </c>
      <c r="P7161" s="11">
        <v>0</v>
      </c>
      <c r="Q7161" s="11">
        <v>7.1428571428571397E-2</v>
      </c>
      <c r="R7161" s="12">
        <v>61.875</v>
      </c>
      <c r="S7161" t="s">
        <v>22</v>
      </c>
      <c r="T7161">
        <v>0</v>
      </c>
      <c r="U7161">
        <f t="shared" si="668"/>
        <v>2</v>
      </c>
      <c r="V7161">
        <f t="shared" si="669"/>
        <v>1</v>
      </c>
      <c r="W7161">
        <f t="shared" si="670"/>
        <v>2</v>
      </c>
      <c r="X7161" t="str">
        <f t="shared" si="671"/>
        <v>212</v>
      </c>
      <c r="Y7161" t="str">
        <f>IF(Table1[[#This Row],[RFM_Score]]="555","Champion", IF(AND(J7161&gt;=4,V7161&gt;=4),"Loyal", IF(U7161&lt;=2,"At Risk", IF(W7161&gt;=4,"Potential Loyalist","Others"))))</f>
        <v>At Risk</v>
      </c>
    </row>
    <row r="7162" spans="1:25">
      <c r="A7162" t="s">
        <v>9575</v>
      </c>
      <c r="B7162">
        <v>19</v>
      </c>
      <c r="C7162" t="s">
        <v>19</v>
      </c>
      <c r="D7162" t="s">
        <v>49</v>
      </c>
      <c r="E7162" s="6" t="s">
        <v>19232</v>
      </c>
      <c r="F7162" t="s">
        <v>37</v>
      </c>
      <c r="G7162">
        <v>2</v>
      </c>
      <c r="H7162">
        <v>0</v>
      </c>
      <c r="I7162">
        <v>43</v>
      </c>
      <c r="J7162">
        <v>2</v>
      </c>
      <c r="K7162">
        <v>123.54</v>
      </c>
      <c r="L7162" t="str">
        <f t="shared" si="666"/>
        <v/>
      </c>
      <c r="M7162">
        <v>2</v>
      </c>
      <c r="N7162" t="str">
        <f t="shared" si="667"/>
        <v/>
      </c>
      <c r="O7162">
        <v>23</v>
      </c>
      <c r="P7162" s="11">
        <v>0</v>
      </c>
      <c r="Q7162" s="11">
        <v>4.6511627906976702E-2</v>
      </c>
      <c r="R7162" s="12">
        <v>61.77</v>
      </c>
      <c r="S7162" t="s">
        <v>22</v>
      </c>
      <c r="T7162">
        <v>1</v>
      </c>
      <c r="U7162">
        <f t="shared" si="668"/>
        <v>4</v>
      </c>
      <c r="V7162">
        <f t="shared" si="669"/>
        <v>1</v>
      </c>
      <c r="W7162">
        <f t="shared" si="670"/>
        <v>2</v>
      </c>
      <c r="X7162" t="str">
        <f t="shared" si="671"/>
        <v>412</v>
      </c>
      <c r="Y7162" t="str">
        <f>IF(Table1[[#This Row],[RFM_Score]]="555","Champion", IF(AND(J7162&gt;=4,V7162&gt;=4),"Loyal", IF(U7162&lt;=2,"At Risk", IF(W7162&gt;=4,"Potential Loyalist","Others"))))</f>
        <v>Others</v>
      </c>
    </row>
    <row r="7163" spans="1:25">
      <c r="A7163" t="s">
        <v>5488</v>
      </c>
      <c r="B7163">
        <v>36</v>
      </c>
      <c r="C7163" t="s">
        <v>19</v>
      </c>
      <c r="D7163" t="s">
        <v>25</v>
      </c>
      <c r="E7163" s="6" t="s">
        <v>19233</v>
      </c>
      <c r="F7163" t="s">
        <v>21</v>
      </c>
      <c r="G7163">
        <v>3</v>
      </c>
      <c r="H7163">
        <v>1</v>
      </c>
      <c r="I7163">
        <v>49</v>
      </c>
      <c r="J7163">
        <v>0</v>
      </c>
      <c r="K7163">
        <v>123.26</v>
      </c>
      <c r="L7163" t="str">
        <f t="shared" si="666"/>
        <v/>
      </c>
      <c r="M7163">
        <v>2</v>
      </c>
      <c r="N7163" t="str">
        <f t="shared" si="667"/>
        <v/>
      </c>
      <c r="O7163">
        <v>19</v>
      </c>
      <c r="P7163" s="11">
        <v>0.33333333333333298</v>
      </c>
      <c r="Q7163" s="11">
        <v>0</v>
      </c>
      <c r="R7163" s="12">
        <v>61.63</v>
      </c>
      <c r="S7163" t="s">
        <v>22</v>
      </c>
      <c r="T7163">
        <v>0</v>
      </c>
      <c r="U7163">
        <f t="shared" si="668"/>
        <v>5</v>
      </c>
      <c r="V7163">
        <f t="shared" si="669"/>
        <v>1</v>
      </c>
      <c r="W7163">
        <f t="shared" si="670"/>
        <v>2</v>
      </c>
      <c r="X7163" t="str">
        <f t="shared" si="671"/>
        <v>512</v>
      </c>
      <c r="Y7163" t="str">
        <f>IF(Table1[[#This Row],[RFM_Score]]="555","Champion", IF(AND(J7163&gt;=4,V7163&gt;=4),"Loyal", IF(U7163&lt;=2,"At Risk", IF(W7163&gt;=4,"Potential Loyalist","Others"))))</f>
        <v>Others</v>
      </c>
    </row>
    <row r="7164" spans="1:25">
      <c r="A7164" t="s">
        <v>2333</v>
      </c>
      <c r="B7164">
        <v>40</v>
      </c>
      <c r="C7164" t="s">
        <v>19</v>
      </c>
      <c r="D7164" t="s">
        <v>25</v>
      </c>
      <c r="E7164" s="6" t="s">
        <v>19234</v>
      </c>
      <c r="F7164" t="s">
        <v>21</v>
      </c>
      <c r="G7164">
        <v>3</v>
      </c>
      <c r="H7164">
        <v>2</v>
      </c>
      <c r="I7164">
        <v>52</v>
      </c>
      <c r="J7164">
        <v>1</v>
      </c>
      <c r="K7164">
        <v>123.15</v>
      </c>
      <c r="L7164" t="str">
        <f t="shared" si="666"/>
        <v/>
      </c>
      <c r="M7164">
        <v>2</v>
      </c>
      <c r="N7164" t="str">
        <f t="shared" si="667"/>
        <v/>
      </c>
      <c r="O7164">
        <v>38</v>
      </c>
      <c r="P7164" s="11">
        <v>0.66666666666666596</v>
      </c>
      <c r="Q7164" s="11">
        <v>1.9230769230769201E-2</v>
      </c>
      <c r="R7164" s="12">
        <v>61.575000000000003</v>
      </c>
      <c r="S7164" t="s">
        <v>22</v>
      </c>
      <c r="T7164">
        <v>0</v>
      </c>
      <c r="U7164">
        <f t="shared" si="668"/>
        <v>4</v>
      </c>
      <c r="V7164">
        <f t="shared" si="669"/>
        <v>1</v>
      </c>
      <c r="W7164">
        <f t="shared" si="670"/>
        <v>2</v>
      </c>
      <c r="X7164" t="str">
        <f t="shared" si="671"/>
        <v>412</v>
      </c>
      <c r="Y7164" t="str">
        <f>IF(Table1[[#This Row],[RFM_Score]]="555","Champion", IF(AND(J7164&gt;=4,V7164&gt;=4),"Loyal", IF(U7164&lt;=2,"At Risk", IF(W7164&gt;=4,"Potential Loyalist","Others"))))</f>
        <v>Others</v>
      </c>
    </row>
    <row r="7165" spans="1:25">
      <c r="A7165" t="s">
        <v>1383</v>
      </c>
      <c r="B7165">
        <v>18</v>
      </c>
      <c r="C7165" t="s">
        <v>24</v>
      </c>
      <c r="D7165" t="s">
        <v>35</v>
      </c>
      <c r="E7165" s="6" t="s">
        <v>19235</v>
      </c>
      <c r="F7165" t="s">
        <v>30</v>
      </c>
      <c r="G7165">
        <v>3</v>
      </c>
      <c r="H7165">
        <v>0</v>
      </c>
      <c r="I7165">
        <v>50</v>
      </c>
      <c r="J7165">
        <v>3</v>
      </c>
      <c r="K7165">
        <v>123.01</v>
      </c>
      <c r="L7165" t="str">
        <f t="shared" si="666"/>
        <v/>
      </c>
      <c r="M7165">
        <v>2</v>
      </c>
      <c r="N7165" t="str">
        <f t="shared" si="667"/>
        <v/>
      </c>
      <c r="O7165">
        <v>25</v>
      </c>
      <c r="P7165" s="11">
        <v>0</v>
      </c>
      <c r="Q7165" s="11">
        <v>0.06</v>
      </c>
      <c r="R7165" s="12">
        <v>61.505000000000003</v>
      </c>
      <c r="S7165" t="s">
        <v>22</v>
      </c>
      <c r="T7165">
        <v>0</v>
      </c>
      <c r="U7165">
        <f t="shared" si="668"/>
        <v>4</v>
      </c>
      <c r="V7165">
        <f t="shared" si="669"/>
        <v>1</v>
      </c>
      <c r="W7165">
        <f t="shared" si="670"/>
        <v>2</v>
      </c>
      <c r="X7165" t="str">
        <f t="shared" si="671"/>
        <v>412</v>
      </c>
      <c r="Y7165" t="str">
        <f>IF(Table1[[#This Row],[RFM_Score]]="555","Champion", IF(AND(J7165&gt;=4,V7165&gt;=4),"Loyal", IF(U7165&lt;=2,"At Risk", IF(W7165&gt;=4,"Potential Loyalist","Others"))))</f>
        <v>Others</v>
      </c>
    </row>
    <row r="7166" spans="1:25">
      <c r="A7166" t="s">
        <v>8669</v>
      </c>
      <c r="B7166">
        <v>53</v>
      </c>
      <c r="C7166" t="s">
        <v>19</v>
      </c>
      <c r="D7166" t="s">
        <v>46</v>
      </c>
      <c r="E7166" s="6" t="s">
        <v>19236</v>
      </c>
      <c r="F7166" t="s">
        <v>62</v>
      </c>
      <c r="G7166">
        <v>3</v>
      </c>
      <c r="H7166">
        <v>2</v>
      </c>
      <c r="I7166">
        <v>60</v>
      </c>
      <c r="J7166">
        <v>2</v>
      </c>
      <c r="K7166">
        <v>122.87</v>
      </c>
      <c r="L7166" t="str">
        <f t="shared" si="666"/>
        <v/>
      </c>
      <c r="M7166">
        <v>2</v>
      </c>
      <c r="N7166" t="str">
        <f t="shared" si="667"/>
        <v/>
      </c>
      <c r="O7166">
        <v>27</v>
      </c>
      <c r="P7166" s="11">
        <v>0.66666666666666596</v>
      </c>
      <c r="Q7166" s="11">
        <v>3.3333333333333298E-2</v>
      </c>
      <c r="R7166" s="12">
        <v>61.435000000000002</v>
      </c>
      <c r="S7166" t="s">
        <v>22</v>
      </c>
      <c r="T7166">
        <v>0</v>
      </c>
      <c r="U7166">
        <f t="shared" si="668"/>
        <v>4</v>
      </c>
      <c r="V7166">
        <f t="shared" si="669"/>
        <v>1</v>
      </c>
      <c r="W7166">
        <f t="shared" si="670"/>
        <v>2</v>
      </c>
      <c r="X7166" t="str">
        <f t="shared" si="671"/>
        <v>412</v>
      </c>
      <c r="Y7166" t="str">
        <f>IF(Table1[[#This Row],[RFM_Score]]="555","Champion", IF(AND(J7166&gt;=4,V7166&gt;=4),"Loyal", IF(U7166&lt;=2,"At Risk", IF(W7166&gt;=4,"Potential Loyalist","Others"))))</f>
        <v>Others</v>
      </c>
    </row>
    <row r="7167" spans="1:25">
      <c r="A7167" t="s">
        <v>379</v>
      </c>
      <c r="B7167">
        <v>37</v>
      </c>
      <c r="C7167" t="s">
        <v>24</v>
      </c>
      <c r="D7167" t="s">
        <v>29</v>
      </c>
      <c r="E7167" s="6" t="s">
        <v>19237</v>
      </c>
      <c r="F7167" t="s">
        <v>26</v>
      </c>
      <c r="G7167">
        <v>2</v>
      </c>
      <c r="H7167">
        <v>1</v>
      </c>
      <c r="I7167">
        <v>54</v>
      </c>
      <c r="J7167">
        <v>1</v>
      </c>
      <c r="K7167">
        <v>122.63</v>
      </c>
      <c r="L7167" t="str">
        <f t="shared" si="666"/>
        <v/>
      </c>
      <c r="M7167">
        <v>2</v>
      </c>
      <c r="N7167" t="str">
        <f t="shared" si="667"/>
        <v/>
      </c>
      <c r="O7167">
        <v>33</v>
      </c>
      <c r="P7167" s="11">
        <v>0.5</v>
      </c>
      <c r="Q7167" s="11">
        <v>1.85185185185185E-2</v>
      </c>
      <c r="R7167" s="12">
        <v>61.314999999999998</v>
      </c>
      <c r="S7167" t="s">
        <v>22</v>
      </c>
      <c r="T7167">
        <v>0</v>
      </c>
      <c r="U7167">
        <f t="shared" si="668"/>
        <v>4</v>
      </c>
      <c r="V7167">
        <f t="shared" si="669"/>
        <v>1</v>
      </c>
      <c r="W7167">
        <f t="shared" si="670"/>
        <v>2</v>
      </c>
      <c r="X7167" t="str">
        <f t="shared" si="671"/>
        <v>412</v>
      </c>
      <c r="Y7167" t="str">
        <f>IF(Table1[[#This Row],[RFM_Score]]="555","Champion", IF(AND(J7167&gt;=4,V7167&gt;=4),"Loyal", IF(U7167&lt;=2,"At Risk", IF(W7167&gt;=4,"Potential Loyalist","Others"))))</f>
        <v>Others</v>
      </c>
    </row>
    <row r="7168" spans="1:25">
      <c r="A7168" t="s">
        <v>8202</v>
      </c>
      <c r="B7168">
        <v>70</v>
      </c>
      <c r="C7168" t="s">
        <v>24</v>
      </c>
      <c r="D7168" t="s">
        <v>46</v>
      </c>
      <c r="E7168" s="6" t="s">
        <v>19238</v>
      </c>
      <c r="F7168" t="s">
        <v>60</v>
      </c>
      <c r="G7168">
        <v>1</v>
      </c>
      <c r="H7168">
        <v>0</v>
      </c>
      <c r="I7168">
        <v>52</v>
      </c>
      <c r="J7168">
        <v>3</v>
      </c>
      <c r="K7168">
        <v>122.42</v>
      </c>
      <c r="L7168" t="str">
        <f t="shared" si="666"/>
        <v/>
      </c>
      <c r="M7168">
        <v>2</v>
      </c>
      <c r="N7168" t="str">
        <f t="shared" si="667"/>
        <v/>
      </c>
      <c r="O7168">
        <v>59</v>
      </c>
      <c r="P7168" s="11">
        <v>0</v>
      </c>
      <c r="Q7168" s="11">
        <v>5.7692307692307598E-2</v>
      </c>
      <c r="R7168" s="12">
        <v>61.21</v>
      </c>
      <c r="S7168" t="s">
        <v>22</v>
      </c>
      <c r="T7168">
        <v>0</v>
      </c>
      <c r="U7168">
        <f t="shared" si="668"/>
        <v>3</v>
      </c>
      <c r="V7168">
        <f t="shared" si="669"/>
        <v>1</v>
      </c>
      <c r="W7168">
        <f t="shared" si="670"/>
        <v>2</v>
      </c>
      <c r="X7168" t="str">
        <f t="shared" si="671"/>
        <v>312</v>
      </c>
      <c r="Y7168" t="str">
        <f>IF(Table1[[#This Row],[RFM_Score]]="555","Champion", IF(AND(J7168&gt;=4,V7168&gt;=4),"Loyal", IF(U7168&lt;=2,"At Risk", IF(W7168&gt;=4,"Potential Loyalist","Others"))))</f>
        <v>Others</v>
      </c>
    </row>
    <row r="7169" spans="1:25">
      <c r="A7169" t="s">
        <v>5618</v>
      </c>
      <c r="B7169">
        <v>47</v>
      </c>
      <c r="C7169" t="s">
        <v>19</v>
      </c>
      <c r="D7169" t="s">
        <v>25</v>
      </c>
      <c r="E7169" s="6" t="s">
        <v>19239</v>
      </c>
      <c r="F7169" t="s">
        <v>26</v>
      </c>
      <c r="G7169">
        <v>2</v>
      </c>
      <c r="H7169">
        <v>1</v>
      </c>
      <c r="I7169">
        <v>47</v>
      </c>
      <c r="J7169">
        <v>1</v>
      </c>
      <c r="K7169">
        <v>122.34</v>
      </c>
      <c r="L7169" t="str">
        <f t="shared" si="666"/>
        <v/>
      </c>
      <c r="M7169">
        <v>2</v>
      </c>
      <c r="N7169" t="str">
        <f t="shared" si="667"/>
        <v/>
      </c>
      <c r="O7169">
        <v>8</v>
      </c>
      <c r="P7169" s="11">
        <v>0.5</v>
      </c>
      <c r="Q7169" s="11">
        <v>2.1276595744680799E-2</v>
      </c>
      <c r="R7169" s="12">
        <v>61.17</v>
      </c>
      <c r="S7169" t="s">
        <v>22</v>
      </c>
      <c r="T7169">
        <v>0</v>
      </c>
      <c r="U7169">
        <f t="shared" si="668"/>
        <v>5</v>
      </c>
      <c r="V7169">
        <f t="shared" si="669"/>
        <v>1</v>
      </c>
      <c r="W7169">
        <f t="shared" si="670"/>
        <v>2</v>
      </c>
      <c r="X7169" t="str">
        <f t="shared" si="671"/>
        <v>512</v>
      </c>
      <c r="Y7169" t="str">
        <f>IF(Table1[[#This Row],[RFM_Score]]="555","Champion", IF(AND(J7169&gt;=4,V7169&gt;=4),"Loyal", IF(U7169&lt;=2,"At Risk", IF(W7169&gt;=4,"Potential Loyalist","Others"))))</f>
        <v>Others</v>
      </c>
    </row>
    <row r="7170" spans="1:25">
      <c r="A7170" t="s">
        <v>7246</v>
      </c>
      <c r="B7170">
        <v>48</v>
      </c>
      <c r="C7170" t="s">
        <v>19</v>
      </c>
      <c r="D7170" t="s">
        <v>35</v>
      </c>
      <c r="E7170" s="6" t="s">
        <v>19240</v>
      </c>
      <c r="F7170" t="s">
        <v>37</v>
      </c>
      <c r="G7170">
        <v>4</v>
      </c>
      <c r="H7170">
        <v>2</v>
      </c>
      <c r="I7170">
        <v>41</v>
      </c>
      <c r="J7170">
        <v>2</v>
      </c>
      <c r="K7170">
        <v>122.31</v>
      </c>
      <c r="L7170" t="str">
        <f t="shared" ref="L7170:L7233" si="672">IF(OR(K7170&lt;$AC$10, K7170&gt;$AC$11), "OUTLIER", "")</f>
        <v/>
      </c>
      <c r="M7170">
        <v>2</v>
      </c>
      <c r="N7170" t="str">
        <f t="shared" ref="N7170:N7233" si="673">IF(OR(M7170&lt;$AC$16, M7170&gt;$AC$17), "OUTLIER", "")</f>
        <v/>
      </c>
      <c r="O7170">
        <v>12</v>
      </c>
      <c r="P7170" s="11">
        <v>0.5</v>
      </c>
      <c r="Q7170" s="11">
        <v>4.8780487804878002E-2</v>
      </c>
      <c r="R7170" s="12">
        <v>61.155000000000001</v>
      </c>
      <c r="S7170" t="s">
        <v>22</v>
      </c>
      <c r="T7170">
        <v>0</v>
      </c>
      <c r="U7170">
        <f t="shared" ref="U7170:U7233" si="674">IF(O7170&lt;=20,5,IF(O7170&lt;=40,4,IF(O7170&lt;=70,3,IF(O7170&lt;=100,2,1))))</f>
        <v>5</v>
      </c>
      <c r="V7170">
        <f t="shared" ref="V7170:V7233" si="675">IF(M7170&gt;=11,5,IF(M7170&gt;=9,4,IF(M7170&gt;=7,3,IF(M7170&gt;=5,2,1))))</f>
        <v>1</v>
      </c>
      <c r="W7170">
        <f t="shared" ref="W7170:W7233" si="676">IF(K7170&gt;=500,5,IF(K7170&gt;=300,4,IF(K7170&gt;=150,3,IF(K7170&gt;=50,2,1))))</f>
        <v>2</v>
      </c>
      <c r="X7170" t="str">
        <f t="shared" ref="X7170:X7233" si="677">U7170 &amp; V7170 &amp; W7170</f>
        <v>512</v>
      </c>
      <c r="Y7170" t="str">
        <f>IF(Table1[[#This Row],[RFM_Score]]="555","Champion", IF(AND(J7170&gt;=4,V7170&gt;=4),"Loyal", IF(U7170&lt;=2,"At Risk", IF(W7170&gt;=4,"Potential Loyalist","Others"))))</f>
        <v>Others</v>
      </c>
    </row>
    <row r="7171" spans="1:25">
      <c r="A7171" t="s">
        <v>1007</v>
      </c>
      <c r="B7171">
        <v>36</v>
      </c>
      <c r="C7171" t="s">
        <v>24</v>
      </c>
      <c r="D7171" t="s">
        <v>25</v>
      </c>
      <c r="E7171" s="6" t="s">
        <v>19241</v>
      </c>
      <c r="F7171" t="s">
        <v>26</v>
      </c>
      <c r="G7171">
        <v>3</v>
      </c>
      <c r="H7171">
        <v>1</v>
      </c>
      <c r="I7171">
        <v>56</v>
      </c>
      <c r="J7171">
        <v>4</v>
      </c>
      <c r="K7171">
        <v>122.03</v>
      </c>
      <c r="L7171" t="str">
        <f t="shared" si="672"/>
        <v/>
      </c>
      <c r="M7171">
        <v>2</v>
      </c>
      <c r="N7171" t="str">
        <f t="shared" si="673"/>
        <v/>
      </c>
      <c r="O7171">
        <v>15</v>
      </c>
      <c r="P7171" s="11">
        <v>0.33333333333333298</v>
      </c>
      <c r="Q7171" s="11">
        <v>7.1428571428571397E-2</v>
      </c>
      <c r="R7171" s="12">
        <v>61.015000000000001</v>
      </c>
      <c r="S7171" t="s">
        <v>22</v>
      </c>
      <c r="T7171">
        <v>0</v>
      </c>
      <c r="U7171">
        <f t="shared" si="674"/>
        <v>5</v>
      </c>
      <c r="V7171">
        <f t="shared" si="675"/>
        <v>1</v>
      </c>
      <c r="W7171">
        <f t="shared" si="676"/>
        <v>2</v>
      </c>
      <c r="X7171" t="str">
        <f t="shared" si="677"/>
        <v>512</v>
      </c>
      <c r="Y7171" t="str">
        <f>IF(Table1[[#This Row],[RFM_Score]]="555","Champion", IF(AND(J7171&gt;=4,V7171&gt;=4),"Loyal", IF(U7171&lt;=2,"At Risk", IF(W7171&gt;=4,"Potential Loyalist","Others"))))</f>
        <v>Others</v>
      </c>
    </row>
    <row r="7172" spans="1:25">
      <c r="A7172" t="s">
        <v>4904</v>
      </c>
      <c r="B7172">
        <v>34</v>
      </c>
      <c r="C7172" t="s">
        <v>19</v>
      </c>
      <c r="D7172" t="s">
        <v>25</v>
      </c>
      <c r="E7172" s="6" t="s">
        <v>19242</v>
      </c>
      <c r="F7172" t="s">
        <v>26</v>
      </c>
      <c r="G7172">
        <v>4</v>
      </c>
      <c r="H7172">
        <v>0</v>
      </c>
      <c r="I7172">
        <v>44</v>
      </c>
      <c r="J7172">
        <v>1</v>
      </c>
      <c r="K7172">
        <v>121.95</v>
      </c>
      <c r="L7172" t="str">
        <f t="shared" si="672"/>
        <v/>
      </c>
      <c r="M7172">
        <v>2</v>
      </c>
      <c r="N7172" t="str">
        <f t="shared" si="673"/>
        <v/>
      </c>
      <c r="O7172">
        <v>13</v>
      </c>
      <c r="P7172" s="11">
        <v>0</v>
      </c>
      <c r="Q7172" s="11">
        <v>2.27272727272727E-2</v>
      </c>
      <c r="R7172" s="12">
        <v>60.975000000000001</v>
      </c>
      <c r="S7172" t="s">
        <v>22</v>
      </c>
      <c r="T7172">
        <v>0</v>
      </c>
      <c r="U7172">
        <f t="shared" si="674"/>
        <v>5</v>
      </c>
      <c r="V7172">
        <f t="shared" si="675"/>
        <v>1</v>
      </c>
      <c r="W7172">
        <f t="shared" si="676"/>
        <v>2</v>
      </c>
      <c r="X7172" t="str">
        <f t="shared" si="677"/>
        <v>512</v>
      </c>
      <c r="Y7172" t="str">
        <f>IF(Table1[[#This Row],[RFM_Score]]="555","Champion", IF(AND(J7172&gt;=4,V7172&gt;=4),"Loyal", IF(U7172&lt;=2,"At Risk", IF(W7172&gt;=4,"Potential Loyalist","Others"))))</f>
        <v>Others</v>
      </c>
    </row>
    <row r="7173" spans="1:25">
      <c r="A7173" t="s">
        <v>10325</v>
      </c>
      <c r="B7173">
        <v>27</v>
      </c>
      <c r="C7173" t="s">
        <v>24</v>
      </c>
      <c r="D7173" t="s">
        <v>25</v>
      </c>
      <c r="E7173" s="6" t="s">
        <v>19243</v>
      </c>
      <c r="F7173" t="s">
        <v>37</v>
      </c>
      <c r="G7173">
        <v>8</v>
      </c>
      <c r="H7173">
        <v>1</v>
      </c>
      <c r="I7173">
        <v>54</v>
      </c>
      <c r="J7173">
        <v>1</v>
      </c>
      <c r="K7173">
        <v>121.92</v>
      </c>
      <c r="L7173" t="str">
        <f t="shared" si="672"/>
        <v/>
      </c>
      <c r="M7173">
        <v>2</v>
      </c>
      <c r="N7173" t="str">
        <f t="shared" si="673"/>
        <v/>
      </c>
      <c r="O7173">
        <v>27</v>
      </c>
      <c r="P7173" s="11">
        <v>0.125</v>
      </c>
      <c r="Q7173" s="11">
        <v>1.85185185185185E-2</v>
      </c>
      <c r="R7173" s="12">
        <v>60.96</v>
      </c>
      <c r="S7173" t="s">
        <v>22</v>
      </c>
      <c r="T7173">
        <v>0</v>
      </c>
      <c r="U7173">
        <f t="shared" si="674"/>
        <v>4</v>
      </c>
      <c r="V7173">
        <f t="shared" si="675"/>
        <v>1</v>
      </c>
      <c r="W7173">
        <f t="shared" si="676"/>
        <v>2</v>
      </c>
      <c r="X7173" t="str">
        <f t="shared" si="677"/>
        <v>412</v>
      </c>
      <c r="Y7173" t="str">
        <f>IF(Table1[[#This Row],[RFM_Score]]="555","Champion", IF(AND(J7173&gt;=4,V7173&gt;=4),"Loyal", IF(U7173&lt;=2,"At Risk", IF(W7173&gt;=4,"Potential Loyalist","Others"))))</f>
        <v>Others</v>
      </c>
    </row>
    <row r="7174" spans="1:25">
      <c r="A7174" t="s">
        <v>1763</v>
      </c>
      <c r="B7174">
        <v>28</v>
      </c>
      <c r="C7174" t="s">
        <v>24</v>
      </c>
      <c r="D7174" t="s">
        <v>49</v>
      </c>
      <c r="E7174" s="6" t="s">
        <v>19244</v>
      </c>
      <c r="F7174" t="s">
        <v>62</v>
      </c>
      <c r="G7174">
        <v>3</v>
      </c>
      <c r="H7174">
        <v>1</v>
      </c>
      <c r="I7174">
        <v>59</v>
      </c>
      <c r="J7174">
        <v>3</v>
      </c>
      <c r="K7174">
        <v>121.81</v>
      </c>
      <c r="L7174" t="str">
        <f t="shared" si="672"/>
        <v/>
      </c>
      <c r="M7174">
        <v>2</v>
      </c>
      <c r="N7174" t="str">
        <f t="shared" si="673"/>
        <v/>
      </c>
      <c r="O7174">
        <v>13</v>
      </c>
      <c r="P7174" s="11">
        <v>0.33333333333333298</v>
      </c>
      <c r="Q7174" s="11">
        <v>5.0847457627118599E-2</v>
      </c>
      <c r="R7174" s="12">
        <v>60.905000000000001</v>
      </c>
      <c r="S7174" t="s">
        <v>22</v>
      </c>
      <c r="T7174">
        <v>0</v>
      </c>
      <c r="U7174">
        <f t="shared" si="674"/>
        <v>5</v>
      </c>
      <c r="V7174">
        <f t="shared" si="675"/>
        <v>1</v>
      </c>
      <c r="W7174">
        <f t="shared" si="676"/>
        <v>2</v>
      </c>
      <c r="X7174" t="str">
        <f t="shared" si="677"/>
        <v>512</v>
      </c>
      <c r="Y7174" t="str">
        <f>IF(Table1[[#This Row],[RFM_Score]]="555","Champion", IF(AND(J7174&gt;=4,V7174&gt;=4),"Loyal", IF(U7174&lt;=2,"At Risk", IF(W7174&gt;=4,"Potential Loyalist","Others"))))</f>
        <v>Others</v>
      </c>
    </row>
    <row r="7175" spans="1:25">
      <c r="A7175" t="s">
        <v>325</v>
      </c>
      <c r="B7175">
        <v>38</v>
      </c>
      <c r="C7175" t="s">
        <v>24</v>
      </c>
      <c r="D7175" t="s">
        <v>25</v>
      </c>
      <c r="E7175" s="6" t="s">
        <v>19245</v>
      </c>
      <c r="F7175" t="s">
        <v>60</v>
      </c>
      <c r="G7175">
        <v>3</v>
      </c>
      <c r="H7175">
        <v>1</v>
      </c>
      <c r="I7175">
        <v>47</v>
      </c>
      <c r="J7175">
        <v>1</v>
      </c>
      <c r="K7175">
        <v>121.55</v>
      </c>
      <c r="L7175" t="str">
        <f t="shared" si="672"/>
        <v/>
      </c>
      <c r="M7175">
        <v>2</v>
      </c>
      <c r="N7175" t="str">
        <f t="shared" si="673"/>
        <v/>
      </c>
      <c r="O7175">
        <v>14</v>
      </c>
      <c r="P7175" s="11">
        <v>0.33333333333333298</v>
      </c>
      <c r="Q7175" s="11">
        <v>2.1276595744680799E-2</v>
      </c>
      <c r="R7175" s="12">
        <v>60.774999999999999</v>
      </c>
      <c r="S7175" t="s">
        <v>22</v>
      </c>
      <c r="T7175">
        <v>0</v>
      </c>
      <c r="U7175">
        <f t="shared" si="674"/>
        <v>5</v>
      </c>
      <c r="V7175">
        <f t="shared" si="675"/>
        <v>1</v>
      </c>
      <c r="W7175">
        <f t="shared" si="676"/>
        <v>2</v>
      </c>
      <c r="X7175" t="str">
        <f t="shared" si="677"/>
        <v>512</v>
      </c>
      <c r="Y7175" t="str">
        <f>IF(Table1[[#This Row],[RFM_Score]]="555","Champion", IF(AND(J7175&gt;=4,V7175&gt;=4),"Loyal", IF(U7175&lt;=2,"At Risk", IF(W7175&gt;=4,"Potential Loyalist","Others"))))</f>
        <v>Others</v>
      </c>
    </row>
    <row r="7176" spans="1:25">
      <c r="A7176" t="s">
        <v>9841</v>
      </c>
      <c r="B7176">
        <v>44</v>
      </c>
      <c r="C7176" t="s">
        <v>24</v>
      </c>
      <c r="D7176" t="s">
        <v>46</v>
      </c>
      <c r="E7176" s="6" t="s">
        <v>19246</v>
      </c>
      <c r="F7176" t="s">
        <v>30</v>
      </c>
      <c r="G7176">
        <v>1</v>
      </c>
      <c r="H7176">
        <v>0</v>
      </c>
      <c r="I7176">
        <v>59</v>
      </c>
      <c r="J7176">
        <v>2</v>
      </c>
      <c r="K7176">
        <v>121.54</v>
      </c>
      <c r="L7176" t="str">
        <f t="shared" si="672"/>
        <v/>
      </c>
      <c r="M7176">
        <v>2</v>
      </c>
      <c r="N7176" t="str">
        <f t="shared" si="673"/>
        <v/>
      </c>
      <c r="O7176">
        <v>4</v>
      </c>
      <c r="P7176" s="11">
        <v>0</v>
      </c>
      <c r="Q7176" s="11">
        <v>3.38983050847457E-2</v>
      </c>
      <c r="R7176" s="12">
        <v>60.77</v>
      </c>
      <c r="S7176" t="s">
        <v>22</v>
      </c>
      <c r="T7176">
        <v>0</v>
      </c>
      <c r="U7176">
        <f t="shared" si="674"/>
        <v>5</v>
      </c>
      <c r="V7176">
        <f t="shared" si="675"/>
        <v>1</v>
      </c>
      <c r="W7176">
        <f t="shared" si="676"/>
        <v>2</v>
      </c>
      <c r="X7176" t="str">
        <f t="shared" si="677"/>
        <v>512</v>
      </c>
      <c r="Y7176" t="str">
        <f>IF(Table1[[#This Row],[RFM_Score]]="555","Champion", IF(AND(J7176&gt;=4,V7176&gt;=4),"Loyal", IF(U7176&lt;=2,"At Risk", IF(W7176&gt;=4,"Potential Loyalist","Others"))))</f>
        <v>Others</v>
      </c>
    </row>
    <row r="7177" spans="1:25">
      <c r="A7177" t="s">
        <v>10890</v>
      </c>
      <c r="B7177">
        <v>30</v>
      </c>
      <c r="C7177" t="s">
        <v>19</v>
      </c>
      <c r="D7177" t="s">
        <v>35</v>
      </c>
      <c r="E7177" s="6" t="s">
        <v>19247</v>
      </c>
      <c r="F7177" t="s">
        <v>62</v>
      </c>
      <c r="G7177">
        <v>2</v>
      </c>
      <c r="H7177">
        <v>0</v>
      </c>
      <c r="I7177">
        <v>61</v>
      </c>
      <c r="J7177">
        <v>3</v>
      </c>
      <c r="K7177">
        <v>121.35</v>
      </c>
      <c r="L7177" t="str">
        <f t="shared" si="672"/>
        <v/>
      </c>
      <c r="M7177">
        <v>2</v>
      </c>
      <c r="N7177" t="str">
        <f t="shared" si="673"/>
        <v/>
      </c>
      <c r="O7177">
        <v>280</v>
      </c>
      <c r="P7177" s="11">
        <v>0</v>
      </c>
      <c r="Q7177" s="11">
        <v>4.9180327868852403E-2</v>
      </c>
      <c r="R7177" s="12">
        <v>60.674999999999997</v>
      </c>
      <c r="S7177" t="s">
        <v>22</v>
      </c>
      <c r="T7177">
        <v>1</v>
      </c>
      <c r="U7177">
        <f t="shared" si="674"/>
        <v>1</v>
      </c>
      <c r="V7177">
        <f t="shared" si="675"/>
        <v>1</v>
      </c>
      <c r="W7177">
        <f t="shared" si="676"/>
        <v>2</v>
      </c>
      <c r="X7177" t="str">
        <f t="shared" si="677"/>
        <v>112</v>
      </c>
      <c r="Y7177" t="str">
        <f>IF(Table1[[#This Row],[RFM_Score]]="555","Champion", IF(AND(J7177&gt;=4,V7177&gt;=4),"Loyal", IF(U7177&lt;=2,"At Risk", IF(W7177&gt;=4,"Potential Loyalist","Others"))))</f>
        <v>At Risk</v>
      </c>
    </row>
    <row r="7178" spans="1:25">
      <c r="A7178" t="s">
        <v>9177</v>
      </c>
      <c r="B7178">
        <v>34</v>
      </c>
      <c r="C7178" t="s">
        <v>24</v>
      </c>
      <c r="D7178" t="s">
        <v>41</v>
      </c>
      <c r="E7178" s="6" t="s">
        <v>19248</v>
      </c>
      <c r="F7178" t="s">
        <v>21</v>
      </c>
      <c r="G7178">
        <v>8</v>
      </c>
      <c r="H7178">
        <v>2</v>
      </c>
      <c r="I7178">
        <v>47</v>
      </c>
      <c r="J7178">
        <v>1</v>
      </c>
      <c r="K7178">
        <v>121.23</v>
      </c>
      <c r="L7178" t="str">
        <f t="shared" si="672"/>
        <v/>
      </c>
      <c r="M7178">
        <v>2</v>
      </c>
      <c r="N7178" t="str">
        <f t="shared" si="673"/>
        <v/>
      </c>
      <c r="O7178">
        <v>24</v>
      </c>
      <c r="P7178" s="11">
        <v>0.25</v>
      </c>
      <c r="Q7178" s="11">
        <v>2.1276595744680799E-2</v>
      </c>
      <c r="R7178" s="12">
        <v>60.615000000000002</v>
      </c>
      <c r="S7178" t="s">
        <v>22</v>
      </c>
      <c r="T7178">
        <v>0</v>
      </c>
      <c r="U7178">
        <f t="shared" si="674"/>
        <v>4</v>
      </c>
      <c r="V7178">
        <f t="shared" si="675"/>
        <v>1</v>
      </c>
      <c r="W7178">
        <f t="shared" si="676"/>
        <v>2</v>
      </c>
      <c r="X7178" t="str">
        <f t="shared" si="677"/>
        <v>412</v>
      </c>
      <c r="Y7178" t="str">
        <f>IF(Table1[[#This Row],[RFM_Score]]="555","Champion", IF(AND(J7178&gt;=4,V7178&gt;=4),"Loyal", IF(U7178&lt;=2,"At Risk", IF(W7178&gt;=4,"Potential Loyalist","Others"))))</f>
        <v>Others</v>
      </c>
    </row>
    <row r="7179" spans="1:25">
      <c r="A7179" t="s">
        <v>4591</v>
      </c>
      <c r="B7179">
        <v>34</v>
      </c>
      <c r="C7179" t="s">
        <v>19</v>
      </c>
      <c r="D7179" t="s">
        <v>49</v>
      </c>
      <c r="E7179" s="6" t="s">
        <v>19249</v>
      </c>
      <c r="F7179" t="s">
        <v>21</v>
      </c>
      <c r="G7179">
        <v>0</v>
      </c>
      <c r="H7179">
        <v>0</v>
      </c>
      <c r="I7179">
        <v>40</v>
      </c>
      <c r="J7179">
        <v>1</v>
      </c>
      <c r="K7179">
        <v>121.02</v>
      </c>
      <c r="L7179" t="str">
        <f t="shared" si="672"/>
        <v/>
      </c>
      <c r="M7179">
        <v>2</v>
      </c>
      <c r="N7179" t="str">
        <f t="shared" si="673"/>
        <v/>
      </c>
      <c r="O7179">
        <v>0</v>
      </c>
      <c r="P7179" s="11">
        <v>0</v>
      </c>
      <c r="Q7179" s="11">
        <v>2.5000000000000001E-2</v>
      </c>
      <c r="R7179" s="12">
        <v>60.51</v>
      </c>
      <c r="S7179" t="s">
        <v>22</v>
      </c>
      <c r="T7179">
        <v>0</v>
      </c>
      <c r="U7179">
        <f t="shared" si="674"/>
        <v>5</v>
      </c>
      <c r="V7179">
        <f t="shared" si="675"/>
        <v>1</v>
      </c>
      <c r="W7179">
        <f t="shared" si="676"/>
        <v>2</v>
      </c>
      <c r="X7179" t="str">
        <f t="shared" si="677"/>
        <v>512</v>
      </c>
      <c r="Y7179" t="str">
        <f>IF(Table1[[#This Row],[RFM_Score]]="555","Champion", IF(AND(J7179&gt;=4,V7179&gt;=4),"Loyal", IF(U7179&lt;=2,"At Risk", IF(W7179&gt;=4,"Potential Loyalist","Others"))))</f>
        <v>Others</v>
      </c>
    </row>
    <row r="7180" spans="1:25">
      <c r="A7180" t="s">
        <v>6850</v>
      </c>
      <c r="B7180">
        <v>18</v>
      </c>
      <c r="C7180" t="s">
        <v>19</v>
      </c>
      <c r="D7180" t="s">
        <v>49</v>
      </c>
      <c r="E7180" s="6" t="s">
        <v>19250</v>
      </c>
      <c r="F7180" t="s">
        <v>21</v>
      </c>
      <c r="G7180">
        <v>4</v>
      </c>
      <c r="H7180">
        <v>1</v>
      </c>
      <c r="I7180">
        <v>51</v>
      </c>
      <c r="J7180">
        <v>4</v>
      </c>
      <c r="K7180">
        <v>120.68</v>
      </c>
      <c r="L7180" t="str">
        <f t="shared" si="672"/>
        <v/>
      </c>
      <c r="M7180">
        <v>2</v>
      </c>
      <c r="N7180" t="str">
        <f t="shared" si="673"/>
        <v/>
      </c>
      <c r="O7180">
        <v>94</v>
      </c>
      <c r="P7180" s="11">
        <v>0.25</v>
      </c>
      <c r="Q7180" s="11">
        <v>7.8431372549019607E-2</v>
      </c>
      <c r="R7180" s="12">
        <v>60.34</v>
      </c>
      <c r="S7180" t="s">
        <v>22</v>
      </c>
      <c r="T7180">
        <v>1</v>
      </c>
      <c r="U7180">
        <f t="shared" si="674"/>
        <v>2</v>
      </c>
      <c r="V7180">
        <f t="shared" si="675"/>
        <v>1</v>
      </c>
      <c r="W7180">
        <f t="shared" si="676"/>
        <v>2</v>
      </c>
      <c r="X7180" t="str">
        <f t="shared" si="677"/>
        <v>212</v>
      </c>
      <c r="Y7180" t="str">
        <f>IF(Table1[[#This Row],[RFM_Score]]="555","Champion", IF(AND(J7180&gt;=4,V7180&gt;=4),"Loyal", IF(U7180&lt;=2,"At Risk", IF(W7180&gt;=4,"Potential Loyalist","Others"))))</f>
        <v>At Risk</v>
      </c>
    </row>
    <row r="7181" spans="1:25">
      <c r="A7181" t="s">
        <v>8714</v>
      </c>
      <c r="B7181">
        <v>40</v>
      </c>
      <c r="C7181" t="s">
        <v>19</v>
      </c>
      <c r="D7181" t="s">
        <v>46</v>
      </c>
      <c r="E7181" s="6" t="s">
        <v>19251</v>
      </c>
      <c r="F7181" t="s">
        <v>26</v>
      </c>
      <c r="G7181">
        <v>1</v>
      </c>
      <c r="H7181">
        <v>0</v>
      </c>
      <c r="I7181">
        <v>61</v>
      </c>
      <c r="J7181">
        <v>3</v>
      </c>
      <c r="K7181">
        <v>120.67</v>
      </c>
      <c r="L7181" t="str">
        <f t="shared" si="672"/>
        <v/>
      </c>
      <c r="M7181">
        <v>2</v>
      </c>
      <c r="N7181" t="str">
        <f t="shared" si="673"/>
        <v/>
      </c>
      <c r="O7181">
        <v>13</v>
      </c>
      <c r="P7181" s="11">
        <v>0</v>
      </c>
      <c r="Q7181" s="11">
        <v>4.9180327868852403E-2</v>
      </c>
      <c r="R7181" s="12">
        <v>60.335000000000001</v>
      </c>
      <c r="S7181" t="s">
        <v>22</v>
      </c>
      <c r="T7181">
        <v>0</v>
      </c>
      <c r="U7181">
        <f t="shared" si="674"/>
        <v>5</v>
      </c>
      <c r="V7181">
        <f t="shared" si="675"/>
        <v>1</v>
      </c>
      <c r="W7181">
        <f t="shared" si="676"/>
        <v>2</v>
      </c>
      <c r="X7181" t="str">
        <f t="shared" si="677"/>
        <v>512</v>
      </c>
      <c r="Y7181" t="str">
        <f>IF(Table1[[#This Row],[RFM_Score]]="555","Champion", IF(AND(J7181&gt;=4,V7181&gt;=4),"Loyal", IF(U7181&lt;=2,"At Risk", IF(W7181&gt;=4,"Potential Loyalist","Others"))))</f>
        <v>Others</v>
      </c>
    </row>
    <row r="7182" spans="1:25">
      <c r="A7182" t="s">
        <v>6156</v>
      </c>
      <c r="B7182">
        <v>30</v>
      </c>
      <c r="C7182" t="s">
        <v>19</v>
      </c>
      <c r="D7182" t="s">
        <v>35</v>
      </c>
      <c r="E7182" s="6" t="s">
        <v>19252</v>
      </c>
      <c r="F7182" t="s">
        <v>26</v>
      </c>
      <c r="G7182">
        <v>4</v>
      </c>
      <c r="H7182">
        <v>2</v>
      </c>
      <c r="I7182">
        <v>44</v>
      </c>
      <c r="J7182">
        <v>4</v>
      </c>
      <c r="K7182">
        <v>120.57</v>
      </c>
      <c r="L7182" t="str">
        <f t="shared" si="672"/>
        <v/>
      </c>
      <c r="M7182">
        <v>2</v>
      </c>
      <c r="N7182" t="str">
        <f t="shared" si="673"/>
        <v/>
      </c>
      <c r="O7182">
        <v>80</v>
      </c>
      <c r="P7182" s="11">
        <v>0.5</v>
      </c>
      <c r="Q7182" s="11">
        <v>9.0909090909090898E-2</v>
      </c>
      <c r="R7182" s="12">
        <v>60.284999999999997</v>
      </c>
      <c r="S7182" t="s">
        <v>22</v>
      </c>
      <c r="T7182">
        <v>0</v>
      </c>
      <c r="U7182">
        <f t="shared" si="674"/>
        <v>2</v>
      </c>
      <c r="V7182">
        <f t="shared" si="675"/>
        <v>1</v>
      </c>
      <c r="W7182">
        <f t="shared" si="676"/>
        <v>2</v>
      </c>
      <c r="X7182" t="str">
        <f t="shared" si="677"/>
        <v>212</v>
      </c>
      <c r="Y7182" t="str">
        <f>IF(Table1[[#This Row],[RFM_Score]]="555","Champion", IF(AND(J7182&gt;=4,V7182&gt;=4),"Loyal", IF(U7182&lt;=2,"At Risk", IF(W7182&gt;=4,"Potential Loyalist","Others"))))</f>
        <v>At Risk</v>
      </c>
    </row>
    <row r="7183" spans="1:25">
      <c r="A7183" t="s">
        <v>6086</v>
      </c>
      <c r="B7183">
        <v>24</v>
      </c>
      <c r="C7183" t="s">
        <v>24</v>
      </c>
      <c r="D7183" t="s">
        <v>35</v>
      </c>
      <c r="E7183" s="6" t="s">
        <v>19253</v>
      </c>
      <c r="F7183" t="s">
        <v>21</v>
      </c>
      <c r="G7183">
        <v>1</v>
      </c>
      <c r="H7183">
        <v>1</v>
      </c>
      <c r="I7183">
        <v>43</v>
      </c>
      <c r="J7183">
        <v>2</v>
      </c>
      <c r="K7183">
        <v>120.52</v>
      </c>
      <c r="L7183" t="str">
        <f t="shared" si="672"/>
        <v/>
      </c>
      <c r="M7183">
        <v>2</v>
      </c>
      <c r="N7183" t="str">
        <f t="shared" si="673"/>
        <v/>
      </c>
      <c r="O7183">
        <v>42</v>
      </c>
      <c r="P7183" s="11">
        <v>1</v>
      </c>
      <c r="Q7183" s="11">
        <v>4.6511627906976702E-2</v>
      </c>
      <c r="R7183" s="12">
        <v>60.26</v>
      </c>
      <c r="S7183" t="s">
        <v>22</v>
      </c>
      <c r="T7183">
        <v>0</v>
      </c>
      <c r="U7183">
        <f t="shared" si="674"/>
        <v>3</v>
      </c>
      <c r="V7183">
        <f t="shared" si="675"/>
        <v>1</v>
      </c>
      <c r="W7183">
        <f t="shared" si="676"/>
        <v>2</v>
      </c>
      <c r="X7183" t="str">
        <f t="shared" si="677"/>
        <v>312</v>
      </c>
      <c r="Y7183" t="str">
        <f>IF(Table1[[#This Row],[RFM_Score]]="555","Champion", IF(AND(J7183&gt;=4,V7183&gt;=4),"Loyal", IF(U7183&lt;=2,"At Risk", IF(W7183&gt;=4,"Potential Loyalist","Others"))))</f>
        <v>Others</v>
      </c>
    </row>
    <row r="7184" spans="1:25">
      <c r="A7184" t="s">
        <v>7149</v>
      </c>
      <c r="B7184">
        <v>50</v>
      </c>
      <c r="C7184" t="s">
        <v>19</v>
      </c>
      <c r="D7184" t="s">
        <v>29</v>
      </c>
      <c r="E7184" s="6" t="s">
        <v>19254</v>
      </c>
      <c r="F7184" t="s">
        <v>60</v>
      </c>
      <c r="G7184">
        <v>6</v>
      </c>
      <c r="H7184">
        <v>1</v>
      </c>
      <c r="I7184">
        <v>55</v>
      </c>
      <c r="J7184">
        <v>2</v>
      </c>
      <c r="K7184">
        <v>120.37</v>
      </c>
      <c r="L7184" t="str">
        <f t="shared" si="672"/>
        <v/>
      </c>
      <c r="M7184">
        <v>2</v>
      </c>
      <c r="N7184" t="str">
        <f t="shared" si="673"/>
        <v/>
      </c>
      <c r="O7184">
        <v>11</v>
      </c>
      <c r="P7184" s="11">
        <v>0.16666666666666599</v>
      </c>
      <c r="Q7184" s="11">
        <v>3.6363636363636299E-2</v>
      </c>
      <c r="R7184" s="12">
        <v>60.185000000000002</v>
      </c>
      <c r="S7184" t="s">
        <v>22</v>
      </c>
      <c r="T7184">
        <v>0</v>
      </c>
      <c r="U7184">
        <f t="shared" si="674"/>
        <v>5</v>
      </c>
      <c r="V7184">
        <f t="shared" si="675"/>
        <v>1</v>
      </c>
      <c r="W7184">
        <f t="shared" si="676"/>
        <v>2</v>
      </c>
      <c r="X7184" t="str">
        <f t="shared" si="677"/>
        <v>512</v>
      </c>
      <c r="Y7184" t="str">
        <f>IF(Table1[[#This Row],[RFM_Score]]="555","Champion", IF(AND(J7184&gt;=4,V7184&gt;=4),"Loyal", IF(U7184&lt;=2,"At Risk", IF(W7184&gt;=4,"Potential Loyalist","Others"))))</f>
        <v>Others</v>
      </c>
    </row>
    <row r="7185" spans="1:25">
      <c r="A7185" t="s">
        <v>2409</v>
      </c>
      <c r="B7185">
        <v>36</v>
      </c>
      <c r="C7185" t="s">
        <v>19</v>
      </c>
      <c r="D7185" t="s">
        <v>41</v>
      </c>
      <c r="E7185" s="6" t="s">
        <v>19255</v>
      </c>
      <c r="F7185" t="s">
        <v>37</v>
      </c>
      <c r="G7185">
        <v>2</v>
      </c>
      <c r="H7185">
        <v>1</v>
      </c>
      <c r="I7185">
        <v>43</v>
      </c>
      <c r="J7185">
        <v>4</v>
      </c>
      <c r="K7185">
        <v>120.18</v>
      </c>
      <c r="L7185" t="str">
        <f t="shared" si="672"/>
        <v/>
      </c>
      <c r="M7185">
        <v>2</v>
      </c>
      <c r="N7185" t="str">
        <f t="shared" si="673"/>
        <v/>
      </c>
      <c r="O7185">
        <v>59</v>
      </c>
      <c r="P7185" s="11">
        <v>0.5</v>
      </c>
      <c r="Q7185" s="11">
        <v>9.3023255813953404E-2</v>
      </c>
      <c r="R7185" s="12">
        <v>60.09</v>
      </c>
      <c r="S7185" t="s">
        <v>22</v>
      </c>
      <c r="T7185">
        <v>1</v>
      </c>
      <c r="U7185">
        <f t="shared" si="674"/>
        <v>3</v>
      </c>
      <c r="V7185">
        <f t="shared" si="675"/>
        <v>1</v>
      </c>
      <c r="W7185">
        <f t="shared" si="676"/>
        <v>2</v>
      </c>
      <c r="X7185" t="str">
        <f t="shared" si="677"/>
        <v>312</v>
      </c>
      <c r="Y7185" t="str">
        <f>IF(Table1[[#This Row],[RFM_Score]]="555","Champion", IF(AND(J7185&gt;=4,V7185&gt;=4),"Loyal", IF(U7185&lt;=2,"At Risk", IF(W7185&gt;=4,"Potential Loyalist","Others"))))</f>
        <v>Others</v>
      </c>
    </row>
    <row r="7186" spans="1:25">
      <c r="A7186" t="s">
        <v>4986</v>
      </c>
      <c r="B7186">
        <v>40</v>
      </c>
      <c r="C7186" t="s">
        <v>19</v>
      </c>
      <c r="D7186" t="s">
        <v>25</v>
      </c>
      <c r="E7186" s="6" t="s">
        <v>19256</v>
      </c>
      <c r="F7186" t="s">
        <v>26</v>
      </c>
      <c r="G7186">
        <v>7</v>
      </c>
      <c r="H7186">
        <v>3</v>
      </c>
      <c r="I7186">
        <v>38</v>
      </c>
      <c r="J7186">
        <v>2</v>
      </c>
      <c r="K7186">
        <v>120.12</v>
      </c>
      <c r="L7186" t="str">
        <f t="shared" si="672"/>
        <v/>
      </c>
      <c r="M7186">
        <v>2</v>
      </c>
      <c r="N7186" t="str">
        <f t="shared" si="673"/>
        <v/>
      </c>
      <c r="O7186">
        <v>33</v>
      </c>
      <c r="P7186" s="11">
        <v>0.42857142857142799</v>
      </c>
      <c r="Q7186" s="11">
        <v>5.2631578947368397E-2</v>
      </c>
      <c r="R7186" s="12">
        <v>60.06</v>
      </c>
      <c r="S7186" t="s">
        <v>22</v>
      </c>
      <c r="T7186">
        <v>0</v>
      </c>
      <c r="U7186">
        <f t="shared" si="674"/>
        <v>4</v>
      </c>
      <c r="V7186">
        <f t="shared" si="675"/>
        <v>1</v>
      </c>
      <c r="W7186">
        <f t="shared" si="676"/>
        <v>2</v>
      </c>
      <c r="X7186" t="str">
        <f t="shared" si="677"/>
        <v>412</v>
      </c>
      <c r="Y7186" t="str">
        <f>IF(Table1[[#This Row],[RFM_Score]]="555","Champion", IF(AND(J7186&gt;=4,V7186&gt;=4),"Loyal", IF(U7186&lt;=2,"At Risk", IF(W7186&gt;=4,"Potential Loyalist","Others"))))</f>
        <v>Others</v>
      </c>
    </row>
    <row r="7187" spans="1:25">
      <c r="A7187" t="s">
        <v>2315</v>
      </c>
      <c r="B7187">
        <v>42</v>
      </c>
      <c r="C7187" t="s">
        <v>24</v>
      </c>
      <c r="D7187" t="s">
        <v>41</v>
      </c>
      <c r="E7187" s="6" t="s">
        <v>19257</v>
      </c>
      <c r="F7187" t="s">
        <v>26</v>
      </c>
      <c r="G7187">
        <v>3</v>
      </c>
      <c r="H7187">
        <v>1</v>
      </c>
      <c r="I7187">
        <v>51</v>
      </c>
      <c r="J7187">
        <v>5</v>
      </c>
      <c r="K7187">
        <v>120.04</v>
      </c>
      <c r="L7187" t="str">
        <f t="shared" si="672"/>
        <v/>
      </c>
      <c r="M7187">
        <v>2</v>
      </c>
      <c r="N7187" t="str">
        <f t="shared" si="673"/>
        <v/>
      </c>
      <c r="O7187">
        <v>39</v>
      </c>
      <c r="P7187" s="11">
        <v>0.33333333333333298</v>
      </c>
      <c r="Q7187" s="11">
        <v>9.8039215686274495E-2</v>
      </c>
      <c r="R7187" s="12">
        <v>60.02</v>
      </c>
      <c r="S7187" t="s">
        <v>22</v>
      </c>
      <c r="T7187">
        <v>0</v>
      </c>
      <c r="U7187">
        <f t="shared" si="674"/>
        <v>4</v>
      </c>
      <c r="V7187">
        <f t="shared" si="675"/>
        <v>1</v>
      </c>
      <c r="W7187">
        <f t="shared" si="676"/>
        <v>2</v>
      </c>
      <c r="X7187" t="str">
        <f t="shared" si="677"/>
        <v>412</v>
      </c>
      <c r="Y7187" t="str">
        <f>IF(Table1[[#This Row],[RFM_Score]]="555","Champion", IF(AND(J7187&gt;=4,V7187&gt;=4),"Loyal", IF(U7187&lt;=2,"At Risk", IF(W7187&gt;=4,"Potential Loyalist","Others"))))</f>
        <v>Others</v>
      </c>
    </row>
    <row r="7188" spans="1:25">
      <c r="A7188" t="s">
        <v>3650</v>
      </c>
      <c r="B7188">
        <v>39</v>
      </c>
      <c r="C7188" t="s">
        <v>24</v>
      </c>
      <c r="D7188" t="s">
        <v>29</v>
      </c>
      <c r="E7188" s="6" t="s">
        <v>19258</v>
      </c>
      <c r="F7188" t="s">
        <v>21</v>
      </c>
      <c r="G7188">
        <v>1</v>
      </c>
      <c r="H7188">
        <v>1</v>
      </c>
      <c r="I7188">
        <v>63</v>
      </c>
      <c r="J7188">
        <v>4</v>
      </c>
      <c r="K7188">
        <v>119.91</v>
      </c>
      <c r="L7188" t="str">
        <f t="shared" si="672"/>
        <v/>
      </c>
      <c r="M7188">
        <v>2</v>
      </c>
      <c r="N7188" t="str">
        <f t="shared" si="673"/>
        <v/>
      </c>
      <c r="O7188">
        <v>21</v>
      </c>
      <c r="P7188" s="11">
        <v>1</v>
      </c>
      <c r="Q7188" s="11">
        <v>6.3492063492063405E-2</v>
      </c>
      <c r="R7188" s="12">
        <v>59.954999999999998</v>
      </c>
      <c r="S7188" t="s">
        <v>22</v>
      </c>
      <c r="T7188">
        <v>0</v>
      </c>
      <c r="U7188">
        <f t="shared" si="674"/>
        <v>4</v>
      </c>
      <c r="V7188">
        <f t="shared" si="675"/>
        <v>1</v>
      </c>
      <c r="W7188">
        <f t="shared" si="676"/>
        <v>2</v>
      </c>
      <c r="X7188" t="str">
        <f t="shared" si="677"/>
        <v>412</v>
      </c>
      <c r="Y7188" t="str">
        <f>IF(Table1[[#This Row],[RFM_Score]]="555","Champion", IF(AND(J7188&gt;=4,V7188&gt;=4),"Loyal", IF(U7188&lt;=2,"At Risk", IF(W7188&gt;=4,"Potential Loyalist","Others"))))</f>
        <v>Others</v>
      </c>
    </row>
    <row r="7189" spans="1:25">
      <c r="A7189" t="s">
        <v>11912</v>
      </c>
      <c r="B7189">
        <v>18</v>
      </c>
      <c r="C7189" t="s">
        <v>24</v>
      </c>
      <c r="D7189" t="s">
        <v>49</v>
      </c>
      <c r="E7189" s="6" t="s">
        <v>19259</v>
      </c>
      <c r="F7189" t="s">
        <v>37</v>
      </c>
      <c r="G7189">
        <v>5</v>
      </c>
      <c r="H7189">
        <v>0</v>
      </c>
      <c r="I7189">
        <v>54</v>
      </c>
      <c r="J7189">
        <v>3</v>
      </c>
      <c r="K7189">
        <v>119.91</v>
      </c>
      <c r="L7189" t="str">
        <f t="shared" si="672"/>
        <v/>
      </c>
      <c r="M7189">
        <v>2</v>
      </c>
      <c r="N7189" t="str">
        <f t="shared" si="673"/>
        <v/>
      </c>
      <c r="O7189">
        <v>38</v>
      </c>
      <c r="P7189" s="11">
        <v>0</v>
      </c>
      <c r="Q7189" s="11">
        <v>5.5555555555555497E-2</v>
      </c>
      <c r="R7189" s="12">
        <v>59.954999999999998</v>
      </c>
      <c r="S7189" t="s">
        <v>22</v>
      </c>
      <c r="T7189">
        <v>0</v>
      </c>
      <c r="U7189">
        <f t="shared" si="674"/>
        <v>4</v>
      </c>
      <c r="V7189">
        <f t="shared" si="675"/>
        <v>1</v>
      </c>
      <c r="W7189">
        <f t="shared" si="676"/>
        <v>2</v>
      </c>
      <c r="X7189" t="str">
        <f t="shared" si="677"/>
        <v>412</v>
      </c>
      <c r="Y7189" t="str">
        <f>IF(Table1[[#This Row],[RFM_Score]]="555","Champion", IF(AND(J7189&gt;=4,V7189&gt;=4),"Loyal", IF(U7189&lt;=2,"At Risk", IF(W7189&gt;=4,"Potential Loyalist","Others"))))</f>
        <v>Others</v>
      </c>
    </row>
    <row r="7190" spans="1:25">
      <c r="A7190" t="s">
        <v>931</v>
      </c>
      <c r="B7190">
        <v>51</v>
      </c>
      <c r="C7190" t="s">
        <v>24</v>
      </c>
      <c r="D7190" t="s">
        <v>25</v>
      </c>
      <c r="E7190" s="6" t="s">
        <v>19260</v>
      </c>
      <c r="F7190" t="s">
        <v>26</v>
      </c>
      <c r="G7190">
        <v>6</v>
      </c>
      <c r="H7190">
        <v>2</v>
      </c>
      <c r="I7190">
        <v>53</v>
      </c>
      <c r="J7190">
        <v>4</v>
      </c>
      <c r="K7190">
        <v>119.87</v>
      </c>
      <c r="L7190" t="str">
        <f t="shared" si="672"/>
        <v/>
      </c>
      <c r="M7190">
        <v>2</v>
      </c>
      <c r="N7190" t="str">
        <f t="shared" si="673"/>
        <v/>
      </c>
      <c r="O7190">
        <v>6</v>
      </c>
      <c r="P7190" s="11">
        <v>0.33333333333333298</v>
      </c>
      <c r="Q7190" s="11">
        <v>7.5471698113207503E-2</v>
      </c>
      <c r="R7190" s="12">
        <v>59.935000000000002</v>
      </c>
      <c r="S7190" t="s">
        <v>22</v>
      </c>
      <c r="T7190">
        <v>0</v>
      </c>
      <c r="U7190">
        <f t="shared" si="674"/>
        <v>5</v>
      </c>
      <c r="V7190">
        <f t="shared" si="675"/>
        <v>1</v>
      </c>
      <c r="W7190">
        <f t="shared" si="676"/>
        <v>2</v>
      </c>
      <c r="X7190" t="str">
        <f t="shared" si="677"/>
        <v>512</v>
      </c>
      <c r="Y7190" t="str">
        <f>IF(Table1[[#This Row],[RFM_Score]]="555","Champion", IF(AND(J7190&gt;=4,V7190&gt;=4),"Loyal", IF(U7190&lt;=2,"At Risk", IF(W7190&gt;=4,"Potential Loyalist","Others"))))</f>
        <v>Others</v>
      </c>
    </row>
    <row r="7191" spans="1:25">
      <c r="A7191" t="s">
        <v>6136</v>
      </c>
      <c r="B7191">
        <v>26</v>
      </c>
      <c r="C7191" t="s">
        <v>24</v>
      </c>
      <c r="D7191" t="s">
        <v>25</v>
      </c>
      <c r="E7191" s="6" t="s">
        <v>19261</v>
      </c>
      <c r="F7191" t="s">
        <v>62</v>
      </c>
      <c r="G7191">
        <v>5</v>
      </c>
      <c r="H7191">
        <v>1</v>
      </c>
      <c r="I7191">
        <v>44</v>
      </c>
      <c r="J7191">
        <v>2</v>
      </c>
      <c r="K7191">
        <v>119.79</v>
      </c>
      <c r="L7191" t="str">
        <f t="shared" si="672"/>
        <v/>
      </c>
      <c r="M7191">
        <v>2</v>
      </c>
      <c r="N7191" t="str">
        <f t="shared" si="673"/>
        <v/>
      </c>
      <c r="O7191">
        <v>21</v>
      </c>
      <c r="P7191" s="11">
        <v>0.2</v>
      </c>
      <c r="Q7191" s="11">
        <v>4.54545454545454E-2</v>
      </c>
      <c r="R7191" s="12">
        <v>59.895000000000003</v>
      </c>
      <c r="S7191" t="s">
        <v>22</v>
      </c>
      <c r="T7191">
        <v>1</v>
      </c>
      <c r="U7191">
        <f t="shared" si="674"/>
        <v>4</v>
      </c>
      <c r="V7191">
        <f t="shared" si="675"/>
        <v>1</v>
      </c>
      <c r="W7191">
        <f t="shared" si="676"/>
        <v>2</v>
      </c>
      <c r="X7191" t="str">
        <f t="shared" si="677"/>
        <v>412</v>
      </c>
      <c r="Y7191" t="str">
        <f>IF(Table1[[#This Row],[RFM_Score]]="555","Champion", IF(AND(J7191&gt;=4,V7191&gt;=4),"Loyal", IF(U7191&lt;=2,"At Risk", IF(W7191&gt;=4,"Potential Loyalist","Others"))))</f>
        <v>Others</v>
      </c>
    </row>
    <row r="7192" spans="1:25">
      <c r="A7192" t="s">
        <v>204</v>
      </c>
      <c r="B7192">
        <v>57</v>
      </c>
      <c r="C7192" t="s">
        <v>19</v>
      </c>
      <c r="D7192" t="s">
        <v>25</v>
      </c>
      <c r="E7192" s="6" t="s">
        <v>19262</v>
      </c>
      <c r="F7192" t="s">
        <v>60</v>
      </c>
      <c r="G7192">
        <v>2</v>
      </c>
      <c r="H7192">
        <v>1</v>
      </c>
      <c r="I7192">
        <v>38</v>
      </c>
      <c r="J7192">
        <v>4</v>
      </c>
      <c r="K7192">
        <v>119.64</v>
      </c>
      <c r="L7192" t="str">
        <f t="shared" si="672"/>
        <v/>
      </c>
      <c r="M7192">
        <v>2</v>
      </c>
      <c r="N7192" t="str">
        <f t="shared" si="673"/>
        <v/>
      </c>
      <c r="O7192">
        <v>35</v>
      </c>
      <c r="P7192" s="11">
        <v>0.5</v>
      </c>
      <c r="Q7192" s="11">
        <v>0.105263157894736</v>
      </c>
      <c r="R7192" s="12">
        <v>59.82</v>
      </c>
      <c r="S7192" t="s">
        <v>22</v>
      </c>
      <c r="T7192">
        <v>0</v>
      </c>
      <c r="U7192">
        <f t="shared" si="674"/>
        <v>4</v>
      </c>
      <c r="V7192">
        <f t="shared" si="675"/>
        <v>1</v>
      </c>
      <c r="W7192">
        <f t="shared" si="676"/>
        <v>2</v>
      </c>
      <c r="X7192" t="str">
        <f t="shared" si="677"/>
        <v>412</v>
      </c>
      <c r="Y7192" t="str">
        <f>IF(Table1[[#This Row],[RFM_Score]]="555","Champion", IF(AND(J7192&gt;=4,V7192&gt;=4),"Loyal", IF(U7192&lt;=2,"At Risk", IF(W7192&gt;=4,"Potential Loyalist","Others"))))</f>
        <v>Others</v>
      </c>
    </row>
    <row r="7193" spans="1:25">
      <c r="A7193" t="s">
        <v>36</v>
      </c>
      <c r="B7193">
        <v>53</v>
      </c>
      <c r="C7193" t="s">
        <v>19</v>
      </c>
      <c r="D7193" t="s">
        <v>25</v>
      </c>
      <c r="E7193" s="6" t="s">
        <v>19263</v>
      </c>
      <c r="F7193" t="s">
        <v>37</v>
      </c>
      <c r="G7193">
        <v>0</v>
      </c>
      <c r="H7193">
        <v>0</v>
      </c>
      <c r="I7193">
        <v>55</v>
      </c>
      <c r="J7193">
        <v>3</v>
      </c>
      <c r="K7193">
        <v>119.5</v>
      </c>
      <c r="L7193" t="str">
        <f t="shared" si="672"/>
        <v/>
      </c>
      <c r="M7193">
        <v>2</v>
      </c>
      <c r="N7193" t="str">
        <f t="shared" si="673"/>
        <v/>
      </c>
      <c r="O7193">
        <v>24</v>
      </c>
      <c r="P7193" s="11">
        <v>0</v>
      </c>
      <c r="Q7193" s="11">
        <v>5.4545454545454501E-2</v>
      </c>
      <c r="R7193" s="12">
        <v>59.75</v>
      </c>
      <c r="S7193" t="s">
        <v>22</v>
      </c>
      <c r="T7193">
        <v>0</v>
      </c>
      <c r="U7193">
        <f t="shared" si="674"/>
        <v>4</v>
      </c>
      <c r="V7193">
        <f t="shared" si="675"/>
        <v>1</v>
      </c>
      <c r="W7193">
        <f t="shared" si="676"/>
        <v>2</v>
      </c>
      <c r="X7193" t="str">
        <f t="shared" si="677"/>
        <v>412</v>
      </c>
      <c r="Y7193" t="str">
        <f>IF(Table1[[#This Row],[RFM_Score]]="555","Champion", IF(AND(J7193&gt;=4,V7193&gt;=4),"Loyal", IF(U7193&lt;=2,"At Risk", IF(W7193&gt;=4,"Potential Loyalist","Others"))))</f>
        <v>Others</v>
      </c>
    </row>
    <row r="7194" spans="1:25">
      <c r="A7194" t="s">
        <v>691</v>
      </c>
      <c r="B7194">
        <v>65</v>
      </c>
      <c r="C7194" t="s">
        <v>19</v>
      </c>
      <c r="D7194" t="s">
        <v>49</v>
      </c>
      <c r="E7194" s="6" t="s">
        <v>19264</v>
      </c>
      <c r="F7194" t="s">
        <v>62</v>
      </c>
      <c r="G7194">
        <v>2</v>
      </c>
      <c r="H7194">
        <v>0</v>
      </c>
      <c r="I7194">
        <v>54</v>
      </c>
      <c r="J7194">
        <v>5</v>
      </c>
      <c r="K7194">
        <v>119.45</v>
      </c>
      <c r="L7194" t="str">
        <f t="shared" si="672"/>
        <v/>
      </c>
      <c r="M7194">
        <v>2</v>
      </c>
      <c r="N7194" t="str">
        <f t="shared" si="673"/>
        <v/>
      </c>
      <c r="O7194">
        <v>5</v>
      </c>
      <c r="P7194" s="11">
        <v>0</v>
      </c>
      <c r="Q7194" s="11">
        <v>9.2592592592592504E-2</v>
      </c>
      <c r="R7194" s="12">
        <v>59.725000000000001</v>
      </c>
      <c r="S7194" t="s">
        <v>22</v>
      </c>
      <c r="T7194">
        <v>0</v>
      </c>
      <c r="U7194">
        <f t="shared" si="674"/>
        <v>5</v>
      </c>
      <c r="V7194">
        <f t="shared" si="675"/>
        <v>1</v>
      </c>
      <c r="W7194">
        <f t="shared" si="676"/>
        <v>2</v>
      </c>
      <c r="X7194" t="str">
        <f t="shared" si="677"/>
        <v>512</v>
      </c>
      <c r="Y7194" t="str">
        <f>IF(Table1[[#This Row],[RFM_Score]]="555","Champion", IF(AND(J7194&gt;=4,V7194&gt;=4),"Loyal", IF(U7194&lt;=2,"At Risk", IF(W7194&gt;=4,"Potential Loyalist","Others"))))</f>
        <v>Others</v>
      </c>
    </row>
    <row r="7195" spans="1:25">
      <c r="A7195" t="s">
        <v>557</v>
      </c>
      <c r="B7195">
        <v>18</v>
      </c>
      <c r="C7195" t="s">
        <v>24</v>
      </c>
      <c r="D7195" t="s">
        <v>25</v>
      </c>
      <c r="E7195" s="6" t="s">
        <v>19265</v>
      </c>
      <c r="F7195" t="s">
        <v>62</v>
      </c>
      <c r="G7195">
        <v>4</v>
      </c>
      <c r="H7195">
        <v>1</v>
      </c>
      <c r="I7195">
        <v>53</v>
      </c>
      <c r="J7195">
        <v>1</v>
      </c>
      <c r="K7195">
        <v>119.38</v>
      </c>
      <c r="L7195" t="str">
        <f t="shared" si="672"/>
        <v/>
      </c>
      <c r="M7195">
        <v>2</v>
      </c>
      <c r="N7195" t="str">
        <f t="shared" si="673"/>
        <v/>
      </c>
      <c r="O7195">
        <v>4</v>
      </c>
      <c r="P7195" s="11">
        <v>0.25</v>
      </c>
      <c r="Q7195" s="11">
        <v>1.8867924528301799E-2</v>
      </c>
      <c r="R7195" s="12">
        <v>59.69</v>
      </c>
      <c r="S7195" t="s">
        <v>22</v>
      </c>
      <c r="T7195">
        <v>0</v>
      </c>
      <c r="U7195">
        <f t="shared" si="674"/>
        <v>5</v>
      </c>
      <c r="V7195">
        <f t="shared" si="675"/>
        <v>1</v>
      </c>
      <c r="W7195">
        <f t="shared" si="676"/>
        <v>2</v>
      </c>
      <c r="X7195" t="str">
        <f t="shared" si="677"/>
        <v>512</v>
      </c>
      <c r="Y7195" t="str">
        <f>IF(Table1[[#This Row],[RFM_Score]]="555","Champion", IF(AND(J7195&gt;=4,V7195&gt;=4),"Loyal", IF(U7195&lt;=2,"At Risk", IF(W7195&gt;=4,"Potential Loyalist","Others"))))</f>
        <v>Others</v>
      </c>
    </row>
    <row r="7196" spans="1:25">
      <c r="A7196" t="s">
        <v>1476</v>
      </c>
      <c r="B7196">
        <v>43</v>
      </c>
      <c r="C7196" t="s">
        <v>19</v>
      </c>
      <c r="D7196" t="s">
        <v>29</v>
      </c>
      <c r="E7196" s="6" t="s">
        <v>19266</v>
      </c>
      <c r="F7196" t="s">
        <v>60</v>
      </c>
      <c r="G7196">
        <v>4</v>
      </c>
      <c r="H7196">
        <v>0</v>
      </c>
      <c r="I7196">
        <v>45</v>
      </c>
      <c r="J7196">
        <v>1</v>
      </c>
      <c r="K7196">
        <v>119.32</v>
      </c>
      <c r="L7196" t="str">
        <f t="shared" si="672"/>
        <v/>
      </c>
      <c r="M7196">
        <v>2</v>
      </c>
      <c r="N7196" t="str">
        <f t="shared" si="673"/>
        <v/>
      </c>
      <c r="O7196">
        <v>18</v>
      </c>
      <c r="P7196" s="11">
        <v>0</v>
      </c>
      <c r="Q7196" s="11">
        <v>2.2222222222222199E-2</v>
      </c>
      <c r="R7196" s="12">
        <v>59.66</v>
      </c>
      <c r="S7196" t="s">
        <v>22</v>
      </c>
      <c r="T7196">
        <v>0</v>
      </c>
      <c r="U7196">
        <f t="shared" si="674"/>
        <v>5</v>
      </c>
      <c r="V7196">
        <f t="shared" si="675"/>
        <v>1</v>
      </c>
      <c r="W7196">
        <f t="shared" si="676"/>
        <v>2</v>
      </c>
      <c r="X7196" t="str">
        <f t="shared" si="677"/>
        <v>512</v>
      </c>
      <c r="Y7196" t="str">
        <f>IF(Table1[[#This Row],[RFM_Score]]="555","Champion", IF(AND(J7196&gt;=4,V7196&gt;=4),"Loyal", IF(U7196&lt;=2,"At Risk", IF(W7196&gt;=4,"Potential Loyalist","Others"))))</f>
        <v>Others</v>
      </c>
    </row>
    <row r="7197" spans="1:25">
      <c r="A7197" t="s">
        <v>6174</v>
      </c>
      <c r="B7197">
        <v>28</v>
      </c>
      <c r="C7197" t="s">
        <v>19</v>
      </c>
      <c r="D7197" t="s">
        <v>25</v>
      </c>
      <c r="E7197" s="6" t="s">
        <v>19267</v>
      </c>
      <c r="F7197" t="s">
        <v>26</v>
      </c>
      <c r="G7197">
        <v>1</v>
      </c>
      <c r="H7197">
        <v>0</v>
      </c>
      <c r="I7197">
        <v>52</v>
      </c>
      <c r="J7197">
        <v>1</v>
      </c>
      <c r="K7197">
        <v>119.3</v>
      </c>
      <c r="L7197" t="str">
        <f t="shared" si="672"/>
        <v/>
      </c>
      <c r="M7197">
        <v>2</v>
      </c>
      <c r="N7197" t="str">
        <f t="shared" si="673"/>
        <v/>
      </c>
      <c r="O7197">
        <v>11</v>
      </c>
      <c r="P7197" s="11">
        <v>0</v>
      </c>
      <c r="Q7197" s="11">
        <v>1.9230769230769201E-2</v>
      </c>
      <c r="R7197" s="12">
        <v>59.65</v>
      </c>
      <c r="S7197" t="s">
        <v>22</v>
      </c>
      <c r="T7197">
        <v>0</v>
      </c>
      <c r="U7197">
        <f t="shared" si="674"/>
        <v>5</v>
      </c>
      <c r="V7197">
        <f t="shared" si="675"/>
        <v>1</v>
      </c>
      <c r="W7197">
        <f t="shared" si="676"/>
        <v>2</v>
      </c>
      <c r="X7197" t="str">
        <f t="shared" si="677"/>
        <v>512</v>
      </c>
      <c r="Y7197" t="str">
        <f>IF(Table1[[#This Row],[RFM_Score]]="555","Champion", IF(AND(J7197&gt;=4,V7197&gt;=4),"Loyal", IF(U7197&lt;=2,"At Risk", IF(W7197&gt;=4,"Potential Loyalist","Others"))))</f>
        <v>Others</v>
      </c>
    </row>
    <row r="7198" spans="1:25">
      <c r="A7198" t="s">
        <v>1640</v>
      </c>
      <c r="B7198">
        <v>25</v>
      </c>
      <c r="C7198" t="s">
        <v>24</v>
      </c>
      <c r="D7198" t="s">
        <v>25</v>
      </c>
      <c r="E7198" s="6" t="s">
        <v>19268</v>
      </c>
      <c r="F7198" t="s">
        <v>37</v>
      </c>
      <c r="G7198">
        <v>4</v>
      </c>
      <c r="H7198">
        <v>2</v>
      </c>
      <c r="I7198">
        <v>48</v>
      </c>
      <c r="J7198">
        <v>2</v>
      </c>
      <c r="K7198">
        <v>119.18</v>
      </c>
      <c r="L7198" t="str">
        <f t="shared" si="672"/>
        <v/>
      </c>
      <c r="M7198">
        <v>2</v>
      </c>
      <c r="N7198" t="str">
        <f t="shared" si="673"/>
        <v/>
      </c>
      <c r="O7198">
        <v>12</v>
      </c>
      <c r="P7198" s="11">
        <v>0.5</v>
      </c>
      <c r="Q7198" s="11">
        <v>4.1666666666666602E-2</v>
      </c>
      <c r="R7198" s="12">
        <v>59.59</v>
      </c>
      <c r="S7198" t="s">
        <v>22</v>
      </c>
      <c r="T7198">
        <v>0</v>
      </c>
      <c r="U7198">
        <f t="shared" si="674"/>
        <v>5</v>
      </c>
      <c r="V7198">
        <f t="shared" si="675"/>
        <v>1</v>
      </c>
      <c r="W7198">
        <f t="shared" si="676"/>
        <v>2</v>
      </c>
      <c r="X7198" t="str">
        <f t="shared" si="677"/>
        <v>512</v>
      </c>
      <c r="Y7198" t="str">
        <f>IF(Table1[[#This Row],[RFM_Score]]="555","Champion", IF(AND(J7198&gt;=4,V7198&gt;=4),"Loyal", IF(U7198&lt;=2,"At Risk", IF(W7198&gt;=4,"Potential Loyalist","Others"))))</f>
        <v>Others</v>
      </c>
    </row>
    <row r="7199" spans="1:25">
      <c r="A7199" t="s">
        <v>3259</v>
      </c>
      <c r="B7199">
        <v>51</v>
      </c>
      <c r="C7199" t="s">
        <v>19</v>
      </c>
      <c r="D7199" t="s">
        <v>20</v>
      </c>
      <c r="E7199" s="6" t="s">
        <v>19269</v>
      </c>
      <c r="F7199" t="s">
        <v>30</v>
      </c>
      <c r="G7199">
        <v>3</v>
      </c>
      <c r="H7199">
        <v>1</v>
      </c>
      <c r="I7199">
        <v>59</v>
      </c>
      <c r="J7199">
        <v>4</v>
      </c>
      <c r="K7199">
        <v>119.16</v>
      </c>
      <c r="L7199" t="str">
        <f t="shared" si="672"/>
        <v/>
      </c>
      <c r="M7199">
        <v>2</v>
      </c>
      <c r="N7199" t="str">
        <f t="shared" si="673"/>
        <v/>
      </c>
      <c r="O7199">
        <v>57</v>
      </c>
      <c r="P7199" s="11">
        <v>0.33333333333333298</v>
      </c>
      <c r="Q7199" s="11">
        <v>6.7796610169491497E-2</v>
      </c>
      <c r="R7199" s="12">
        <v>59.58</v>
      </c>
      <c r="S7199" t="s">
        <v>22</v>
      </c>
      <c r="T7199">
        <v>0</v>
      </c>
      <c r="U7199">
        <f t="shared" si="674"/>
        <v>3</v>
      </c>
      <c r="V7199">
        <f t="shared" si="675"/>
        <v>1</v>
      </c>
      <c r="W7199">
        <f t="shared" si="676"/>
        <v>2</v>
      </c>
      <c r="X7199" t="str">
        <f t="shared" si="677"/>
        <v>312</v>
      </c>
      <c r="Y7199" t="str">
        <f>IF(Table1[[#This Row],[RFM_Score]]="555","Champion", IF(AND(J7199&gt;=4,V7199&gt;=4),"Loyal", IF(U7199&lt;=2,"At Risk", IF(W7199&gt;=4,"Potential Loyalist","Others"))))</f>
        <v>Others</v>
      </c>
    </row>
    <row r="7200" spans="1:25">
      <c r="A7200" t="s">
        <v>10650</v>
      </c>
      <c r="B7200">
        <v>26</v>
      </c>
      <c r="C7200" t="s">
        <v>19</v>
      </c>
      <c r="D7200" t="s">
        <v>41</v>
      </c>
      <c r="E7200" s="6" t="s">
        <v>19270</v>
      </c>
      <c r="F7200" t="s">
        <v>37</v>
      </c>
      <c r="G7200">
        <v>3</v>
      </c>
      <c r="H7200">
        <v>0</v>
      </c>
      <c r="I7200">
        <v>47</v>
      </c>
      <c r="J7200">
        <v>2</v>
      </c>
      <c r="K7200">
        <v>119.01</v>
      </c>
      <c r="L7200" t="str">
        <f t="shared" si="672"/>
        <v/>
      </c>
      <c r="M7200">
        <v>2</v>
      </c>
      <c r="N7200" t="str">
        <f t="shared" si="673"/>
        <v/>
      </c>
      <c r="O7200">
        <v>70</v>
      </c>
      <c r="P7200" s="11">
        <v>0</v>
      </c>
      <c r="Q7200" s="11">
        <v>4.2553191489361701E-2</v>
      </c>
      <c r="R7200" s="12">
        <v>59.505000000000003</v>
      </c>
      <c r="S7200" t="s">
        <v>22</v>
      </c>
      <c r="T7200">
        <v>0</v>
      </c>
      <c r="U7200">
        <f t="shared" si="674"/>
        <v>3</v>
      </c>
      <c r="V7200">
        <f t="shared" si="675"/>
        <v>1</v>
      </c>
      <c r="W7200">
        <f t="shared" si="676"/>
        <v>2</v>
      </c>
      <c r="X7200" t="str">
        <f t="shared" si="677"/>
        <v>312</v>
      </c>
      <c r="Y7200" t="str">
        <f>IF(Table1[[#This Row],[RFM_Score]]="555","Champion", IF(AND(J7200&gt;=4,V7200&gt;=4),"Loyal", IF(U7200&lt;=2,"At Risk", IF(W7200&gt;=4,"Potential Loyalist","Others"))))</f>
        <v>Others</v>
      </c>
    </row>
    <row r="7201" spans="1:25">
      <c r="A7201" t="s">
        <v>8264</v>
      </c>
      <c r="B7201">
        <v>61</v>
      </c>
      <c r="C7201" t="s">
        <v>19</v>
      </c>
      <c r="D7201" t="s">
        <v>49</v>
      </c>
      <c r="E7201" s="6" t="s">
        <v>19271</v>
      </c>
      <c r="F7201" t="s">
        <v>62</v>
      </c>
      <c r="G7201">
        <v>5</v>
      </c>
      <c r="H7201">
        <v>2</v>
      </c>
      <c r="I7201">
        <v>41</v>
      </c>
      <c r="J7201">
        <v>5</v>
      </c>
      <c r="K7201">
        <v>118.99</v>
      </c>
      <c r="L7201" t="str">
        <f t="shared" si="672"/>
        <v/>
      </c>
      <c r="M7201">
        <v>2</v>
      </c>
      <c r="N7201" t="str">
        <f t="shared" si="673"/>
        <v/>
      </c>
      <c r="O7201">
        <v>32</v>
      </c>
      <c r="P7201" s="11">
        <v>0.4</v>
      </c>
      <c r="Q7201" s="11">
        <v>0.12195121951219499</v>
      </c>
      <c r="R7201" s="12">
        <v>59.494999999999997</v>
      </c>
      <c r="S7201" t="s">
        <v>22</v>
      </c>
      <c r="T7201">
        <v>0</v>
      </c>
      <c r="U7201">
        <f t="shared" si="674"/>
        <v>4</v>
      </c>
      <c r="V7201">
        <f t="shared" si="675"/>
        <v>1</v>
      </c>
      <c r="W7201">
        <f t="shared" si="676"/>
        <v>2</v>
      </c>
      <c r="X7201" t="str">
        <f t="shared" si="677"/>
        <v>412</v>
      </c>
      <c r="Y7201" t="str">
        <f>IF(Table1[[#This Row],[RFM_Score]]="555","Champion", IF(AND(J7201&gt;=4,V7201&gt;=4),"Loyal", IF(U7201&lt;=2,"At Risk", IF(W7201&gt;=4,"Potential Loyalist","Others"))))</f>
        <v>Others</v>
      </c>
    </row>
    <row r="7202" spans="1:25">
      <c r="A7202" t="s">
        <v>9406</v>
      </c>
      <c r="B7202">
        <v>39</v>
      </c>
      <c r="C7202" t="s">
        <v>19</v>
      </c>
      <c r="D7202" t="s">
        <v>41</v>
      </c>
      <c r="E7202" s="6" t="s">
        <v>19272</v>
      </c>
      <c r="F7202" t="s">
        <v>30</v>
      </c>
      <c r="G7202">
        <v>4</v>
      </c>
      <c r="H7202">
        <v>1</v>
      </c>
      <c r="I7202">
        <v>43</v>
      </c>
      <c r="J7202">
        <v>4</v>
      </c>
      <c r="K7202">
        <v>118.94</v>
      </c>
      <c r="L7202" t="str">
        <f t="shared" si="672"/>
        <v/>
      </c>
      <c r="M7202">
        <v>2</v>
      </c>
      <c r="N7202" t="str">
        <f t="shared" si="673"/>
        <v/>
      </c>
      <c r="O7202">
        <v>3</v>
      </c>
      <c r="P7202" s="11">
        <v>0.25</v>
      </c>
      <c r="Q7202" s="11">
        <v>9.3023255813953404E-2</v>
      </c>
      <c r="R7202" s="12">
        <v>59.47</v>
      </c>
      <c r="S7202" t="s">
        <v>22</v>
      </c>
      <c r="T7202">
        <v>1</v>
      </c>
      <c r="U7202">
        <f t="shared" si="674"/>
        <v>5</v>
      </c>
      <c r="V7202">
        <f t="shared" si="675"/>
        <v>1</v>
      </c>
      <c r="W7202">
        <f t="shared" si="676"/>
        <v>2</v>
      </c>
      <c r="X7202" t="str">
        <f t="shared" si="677"/>
        <v>512</v>
      </c>
      <c r="Y7202" t="str">
        <f>IF(Table1[[#This Row],[RFM_Score]]="555","Champion", IF(AND(J7202&gt;=4,V7202&gt;=4),"Loyal", IF(U7202&lt;=2,"At Risk", IF(W7202&gt;=4,"Potential Loyalist","Others"))))</f>
        <v>Others</v>
      </c>
    </row>
    <row r="7203" spans="1:25">
      <c r="A7203" t="s">
        <v>2125</v>
      </c>
      <c r="B7203">
        <v>29</v>
      </c>
      <c r="C7203" t="s">
        <v>24</v>
      </c>
      <c r="D7203" t="s">
        <v>41</v>
      </c>
      <c r="E7203" s="6" t="s">
        <v>19273</v>
      </c>
      <c r="F7203" t="s">
        <v>60</v>
      </c>
      <c r="G7203">
        <v>3</v>
      </c>
      <c r="H7203">
        <v>2</v>
      </c>
      <c r="I7203">
        <v>49</v>
      </c>
      <c r="J7203">
        <v>3</v>
      </c>
      <c r="K7203">
        <v>118.9</v>
      </c>
      <c r="L7203" t="str">
        <f t="shared" si="672"/>
        <v/>
      </c>
      <c r="M7203">
        <v>2</v>
      </c>
      <c r="N7203" t="str">
        <f t="shared" si="673"/>
        <v/>
      </c>
      <c r="O7203">
        <v>13</v>
      </c>
      <c r="P7203" s="11">
        <v>0.66666666666666596</v>
      </c>
      <c r="Q7203" s="11">
        <v>6.1224489795918297E-2</v>
      </c>
      <c r="R7203" s="12">
        <v>59.45</v>
      </c>
      <c r="S7203" t="s">
        <v>22</v>
      </c>
      <c r="T7203">
        <v>0</v>
      </c>
      <c r="U7203">
        <f t="shared" si="674"/>
        <v>5</v>
      </c>
      <c r="V7203">
        <f t="shared" si="675"/>
        <v>1</v>
      </c>
      <c r="W7203">
        <f t="shared" si="676"/>
        <v>2</v>
      </c>
      <c r="X7203" t="str">
        <f t="shared" si="677"/>
        <v>512</v>
      </c>
      <c r="Y7203" t="str">
        <f>IF(Table1[[#This Row],[RFM_Score]]="555","Champion", IF(AND(J7203&gt;=4,V7203&gt;=4),"Loyal", IF(U7203&lt;=2,"At Risk", IF(W7203&gt;=4,"Potential Loyalist","Others"))))</f>
        <v>Others</v>
      </c>
    </row>
    <row r="7204" spans="1:25">
      <c r="A7204" t="s">
        <v>9965</v>
      </c>
      <c r="B7204">
        <v>43</v>
      </c>
      <c r="C7204" t="s">
        <v>24</v>
      </c>
      <c r="D7204" t="s">
        <v>25</v>
      </c>
      <c r="E7204" s="6" t="s">
        <v>19274</v>
      </c>
      <c r="F7204" t="s">
        <v>30</v>
      </c>
      <c r="G7204">
        <v>4</v>
      </c>
      <c r="H7204">
        <v>1</v>
      </c>
      <c r="I7204">
        <v>53</v>
      </c>
      <c r="J7204">
        <v>4</v>
      </c>
      <c r="K7204">
        <v>118.87</v>
      </c>
      <c r="L7204" t="str">
        <f t="shared" si="672"/>
        <v/>
      </c>
      <c r="M7204">
        <v>2</v>
      </c>
      <c r="N7204" t="str">
        <f t="shared" si="673"/>
        <v/>
      </c>
      <c r="O7204">
        <v>11</v>
      </c>
      <c r="P7204" s="11">
        <v>0.25</v>
      </c>
      <c r="Q7204" s="11">
        <v>7.5471698113207503E-2</v>
      </c>
      <c r="R7204" s="12">
        <v>59.435000000000002</v>
      </c>
      <c r="S7204" t="s">
        <v>22</v>
      </c>
      <c r="T7204">
        <v>0</v>
      </c>
      <c r="U7204">
        <f t="shared" si="674"/>
        <v>5</v>
      </c>
      <c r="V7204">
        <f t="shared" si="675"/>
        <v>1</v>
      </c>
      <c r="W7204">
        <f t="shared" si="676"/>
        <v>2</v>
      </c>
      <c r="X7204" t="str">
        <f t="shared" si="677"/>
        <v>512</v>
      </c>
      <c r="Y7204" t="str">
        <f>IF(Table1[[#This Row],[RFM_Score]]="555","Champion", IF(AND(J7204&gt;=4,V7204&gt;=4),"Loyal", IF(U7204&lt;=2,"At Risk", IF(W7204&gt;=4,"Potential Loyalist","Others"))))</f>
        <v>Others</v>
      </c>
    </row>
    <row r="7205" spans="1:25">
      <c r="A7205" t="s">
        <v>6279</v>
      </c>
      <c r="B7205">
        <v>50</v>
      </c>
      <c r="C7205" t="s">
        <v>19</v>
      </c>
      <c r="D7205" t="s">
        <v>25</v>
      </c>
      <c r="E7205" s="6" t="s">
        <v>19275</v>
      </c>
      <c r="F7205" t="s">
        <v>30</v>
      </c>
      <c r="G7205">
        <v>4</v>
      </c>
      <c r="H7205">
        <v>2</v>
      </c>
      <c r="I7205">
        <v>50</v>
      </c>
      <c r="J7205">
        <v>3</v>
      </c>
      <c r="K7205">
        <v>118.85</v>
      </c>
      <c r="L7205" t="str">
        <f t="shared" si="672"/>
        <v/>
      </c>
      <c r="M7205">
        <v>2</v>
      </c>
      <c r="N7205" t="str">
        <f t="shared" si="673"/>
        <v/>
      </c>
      <c r="O7205">
        <v>34</v>
      </c>
      <c r="P7205" s="11">
        <v>0.5</v>
      </c>
      <c r="Q7205" s="11">
        <v>0.06</v>
      </c>
      <c r="R7205" s="12">
        <v>59.424999999999997</v>
      </c>
      <c r="S7205" t="s">
        <v>22</v>
      </c>
      <c r="T7205">
        <v>1</v>
      </c>
      <c r="U7205">
        <f t="shared" si="674"/>
        <v>4</v>
      </c>
      <c r="V7205">
        <f t="shared" si="675"/>
        <v>1</v>
      </c>
      <c r="W7205">
        <f t="shared" si="676"/>
        <v>2</v>
      </c>
      <c r="X7205" t="str">
        <f t="shared" si="677"/>
        <v>412</v>
      </c>
      <c r="Y7205" t="str">
        <f>IF(Table1[[#This Row],[RFM_Score]]="555","Champion", IF(AND(J7205&gt;=4,V7205&gt;=4),"Loyal", IF(U7205&lt;=2,"At Risk", IF(W7205&gt;=4,"Potential Loyalist","Others"))))</f>
        <v>Others</v>
      </c>
    </row>
    <row r="7206" spans="1:25">
      <c r="A7206" t="s">
        <v>9707</v>
      </c>
      <c r="B7206">
        <v>37</v>
      </c>
      <c r="C7206" t="s">
        <v>33</v>
      </c>
      <c r="D7206" t="s">
        <v>25</v>
      </c>
      <c r="E7206" s="6" t="s">
        <v>19276</v>
      </c>
      <c r="F7206" t="s">
        <v>30</v>
      </c>
      <c r="G7206">
        <v>3</v>
      </c>
      <c r="H7206">
        <v>2</v>
      </c>
      <c r="I7206">
        <v>38</v>
      </c>
      <c r="J7206">
        <v>2</v>
      </c>
      <c r="K7206">
        <v>118.79</v>
      </c>
      <c r="L7206" t="str">
        <f t="shared" si="672"/>
        <v/>
      </c>
      <c r="M7206">
        <v>2</v>
      </c>
      <c r="N7206" t="str">
        <f t="shared" si="673"/>
        <v/>
      </c>
      <c r="O7206">
        <v>11</v>
      </c>
      <c r="P7206" s="11">
        <v>0.66666666666666596</v>
      </c>
      <c r="Q7206" s="11">
        <v>5.2631578947368397E-2</v>
      </c>
      <c r="R7206" s="12">
        <v>59.395000000000003</v>
      </c>
      <c r="S7206" t="s">
        <v>22</v>
      </c>
      <c r="T7206">
        <v>0</v>
      </c>
      <c r="U7206">
        <f t="shared" si="674"/>
        <v>5</v>
      </c>
      <c r="V7206">
        <f t="shared" si="675"/>
        <v>1</v>
      </c>
      <c r="W7206">
        <f t="shared" si="676"/>
        <v>2</v>
      </c>
      <c r="X7206" t="str">
        <f t="shared" si="677"/>
        <v>512</v>
      </c>
      <c r="Y7206" t="str">
        <f>IF(Table1[[#This Row],[RFM_Score]]="555","Champion", IF(AND(J7206&gt;=4,V7206&gt;=4),"Loyal", IF(U7206&lt;=2,"At Risk", IF(W7206&gt;=4,"Potential Loyalist","Others"))))</f>
        <v>Others</v>
      </c>
    </row>
    <row r="7207" spans="1:25">
      <c r="A7207" t="s">
        <v>2187</v>
      </c>
      <c r="B7207">
        <v>32</v>
      </c>
      <c r="C7207" t="s">
        <v>24</v>
      </c>
      <c r="D7207" t="s">
        <v>25</v>
      </c>
      <c r="E7207" s="6" t="s">
        <v>19277</v>
      </c>
      <c r="F7207" t="s">
        <v>26</v>
      </c>
      <c r="G7207">
        <v>3</v>
      </c>
      <c r="H7207">
        <v>1</v>
      </c>
      <c r="I7207">
        <v>49</v>
      </c>
      <c r="J7207">
        <v>2</v>
      </c>
      <c r="K7207">
        <v>118.6</v>
      </c>
      <c r="L7207" t="str">
        <f t="shared" si="672"/>
        <v/>
      </c>
      <c r="M7207">
        <v>2</v>
      </c>
      <c r="N7207" t="str">
        <f t="shared" si="673"/>
        <v/>
      </c>
      <c r="O7207">
        <v>16</v>
      </c>
      <c r="P7207" s="11">
        <v>0.33333333333333298</v>
      </c>
      <c r="Q7207" s="11">
        <v>4.08163265306122E-2</v>
      </c>
      <c r="R7207" s="12">
        <v>59.3</v>
      </c>
      <c r="S7207" t="s">
        <v>22</v>
      </c>
      <c r="T7207">
        <v>0</v>
      </c>
      <c r="U7207">
        <f t="shared" si="674"/>
        <v>5</v>
      </c>
      <c r="V7207">
        <f t="shared" si="675"/>
        <v>1</v>
      </c>
      <c r="W7207">
        <f t="shared" si="676"/>
        <v>2</v>
      </c>
      <c r="X7207" t="str">
        <f t="shared" si="677"/>
        <v>512</v>
      </c>
      <c r="Y7207" t="str">
        <f>IF(Table1[[#This Row],[RFM_Score]]="555","Champion", IF(AND(J7207&gt;=4,V7207&gt;=4),"Loyal", IF(U7207&lt;=2,"At Risk", IF(W7207&gt;=4,"Potential Loyalist","Others"))))</f>
        <v>Others</v>
      </c>
    </row>
    <row r="7208" spans="1:25">
      <c r="A7208" t="s">
        <v>3341</v>
      </c>
      <c r="B7208">
        <v>48</v>
      </c>
      <c r="C7208" t="s">
        <v>24</v>
      </c>
      <c r="D7208" t="s">
        <v>20</v>
      </c>
      <c r="E7208" s="6" t="s">
        <v>19278</v>
      </c>
      <c r="F7208" t="s">
        <v>21</v>
      </c>
      <c r="G7208">
        <v>2</v>
      </c>
      <c r="H7208">
        <v>0</v>
      </c>
      <c r="I7208">
        <v>62</v>
      </c>
      <c r="J7208">
        <v>3</v>
      </c>
      <c r="K7208">
        <v>118.56</v>
      </c>
      <c r="L7208" t="str">
        <f t="shared" si="672"/>
        <v/>
      </c>
      <c r="M7208">
        <v>2</v>
      </c>
      <c r="N7208" t="str">
        <f t="shared" si="673"/>
        <v/>
      </c>
      <c r="O7208">
        <v>9</v>
      </c>
      <c r="P7208" s="11">
        <v>0</v>
      </c>
      <c r="Q7208" s="11">
        <v>4.8387096774193498E-2</v>
      </c>
      <c r="R7208" s="12">
        <v>59.28</v>
      </c>
      <c r="S7208" t="s">
        <v>22</v>
      </c>
      <c r="T7208">
        <v>0</v>
      </c>
      <c r="U7208">
        <f t="shared" si="674"/>
        <v>5</v>
      </c>
      <c r="V7208">
        <f t="shared" si="675"/>
        <v>1</v>
      </c>
      <c r="W7208">
        <f t="shared" si="676"/>
        <v>2</v>
      </c>
      <c r="X7208" t="str">
        <f t="shared" si="677"/>
        <v>512</v>
      </c>
      <c r="Y7208" t="str">
        <f>IF(Table1[[#This Row],[RFM_Score]]="555","Champion", IF(AND(J7208&gt;=4,V7208&gt;=4),"Loyal", IF(U7208&lt;=2,"At Risk", IF(W7208&gt;=4,"Potential Loyalist","Others"))))</f>
        <v>Others</v>
      </c>
    </row>
    <row r="7209" spans="1:25">
      <c r="A7209" t="s">
        <v>4951</v>
      </c>
      <c r="B7209">
        <v>19</v>
      </c>
      <c r="C7209" t="s">
        <v>19</v>
      </c>
      <c r="D7209" t="s">
        <v>25</v>
      </c>
      <c r="E7209" s="6" t="s">
        <v>19279</v>
      </c>
      <c r="F7209" t="s">
        <v>21</v>
      </c>
      <c r="G7209">
        <v>2</v>
      </c>
      <c r="H7209">
        <v>0</v>
      </c>
      <c r="I7209">
        <v>35</v>
      </c>
      <c r="J7209">
        <v>3</v>
      </c>
      <c r="K7209">
        <v>118.5</v>
      </c>
      <c r="L7209" t="str">
        <f t="shared" si="672"/>
        <v/>
      </c>
      <c r="M7209">
        <v>2</v>
      </c>
      <c r="N7209" t="str">
        <f t="shared" si="673"/>
        <v/>
      </c>
      <c r="O7209">
        <v>22</v>
      </c>
      <c r="P7209" s="11">
        <v>0</v>
      </c>
      <c r="Q7209" s="11">
        <v>8.5714285714285701E-2</v>
      </c>
      <c r="R7209" s="12">
        <v>59.25</v>
      </c>
      <c r="S7209" t="s">
        <v>22</v>
      </c>
      <c r="T7209">
        <v>0</v>
      </c>
      <c r="U7209">
        <f t="shared" si="674"/>
        <v>4</v>
      </c>
      <c r="V7209">
        <f t="shared" si="675"/>
        <v>1</v>
      </c>
      <c r="W7209">
        <f t="shared" si="676"/>
        <v>2</v>
      </c>
      <c r="X7209" t="str">
        <f t="shared" si="677"/>
        <v>412</v>
      </c>
      <c r="Y7209" t="str">
        <f>IF(Table1[[#This Row],[RFM_Score]]="555","Champion", IF(AND(J7209&gt;=4,V7209&gt;=4),"Loyal", IF(U7209&lt;=2,"At Risk", IF(W7209&gt;=4,"Potential Loyalist","Others"))))</f>
        <v>Others</v>
      </c>
    </row>
    <row r="7210" spans="1:25">
      <c r="A7210" t="s">
        <v>6954</v>
      </c>
      <c r="B7210">
        <v>65</v>
      </c>
      <c r="C7210" t="s">
        <v>19</v>
      </c>
      <c r="D7210" t="s">
        <v>25</v>
      </c>
      <c r="E7210" s="6" t="s">
        <v>19280</v>
      </c>
      <c r="F7210" t="s">
        <v>37</v>
      </c>
      <c r="G7210">
        <v>1</v>
      </c>
      <c r="H7210">
        <v>1</v>
      </c>
      <c r="I7210">
        <v>59</v>
      </c>
      <c r="J7210">
        <v>2</v>
      </c>
      <c r="K7210">
        <v>118.46</v>
      </c>
      <c r="L7210" t="str">
        <f t="shared" si="672"/>
        <v/>
      </c>
      <c r="M7210">
        <v>2</v>
      </c>
      <c r="N7210" t="str">
        <f t="shared" si="673"/>
        <v/>
      </c>
      <c r="O7210">
        <v>68</v>
      </c>
      <c r="P7210" s="11">
        <v>1</v>
      </c>
      <c r="Q7210" s="11">
        <v>3.38983050847457E-2</v>
      </c>
      <c r="R7210" s="12">
        <v>59.23</v>
      </c>
      <c r="S7210" t="s">
        <v>22</v>
      </c>
      <c r="T7210">
        <v>0</v>
      </c>
      <c r="U7210">
        <f t="shared" si="674"/>
        <v>3</v>
      </c>
      <c r="V7210">
        <f t="shared" si="675"/>
        <v>1</v>
      </c>
      <c r="W7210">
        <f t="shared" si="676"/>
        <v>2</v>
      </c>
      <c r="X7210" t="str">
        <f t="shared" si="677"/>
        <v>312</v>
      </c>
      <c r="Y7210" t="str">
        <f>IF(Table1[[#This Row],[RFM_Score]]="555","Champion", IF(AND(J7210&gt;=4,V7210&gt;=4),"Loyal", IF(U7210&lt;=2,"At Risk", IF(W7210&gt;=4,"Potential Loyalist","Others"))))</f>
        <v>Others</v>
      </c>
    </row>
    <row r="7211" spans="1:25">
      <c r="A7211" t="s">
        <v>11997</v>
      </c>
      <c r="B7211">
        <v>35</v>
      </c>
      <c r="C7211" t="s">
        <v>24</v>
      </c>
      <c r="D7211" t="s">
        <v>25</v>
      </c>
      <c r="E7211" s="6" t="s">
        <v>19281</v>
      </c>
      <c r="F7211" t="s">
        <v>26</v>
      </c>
      <c r="G7211">
        <v>1</v>
      </c>
      <c r="H7211">
        <v>1</v>
      </c>
      <c r="I7211">
        <v>53</v>
      </c>
      <c r="J7211">
        <v>1</v>
      </c>
      <c r="K7211">
        <v>118.27</v>
      </c>
      <c r="L7211" t="str">
        <f t="shared" si="672"/>
        <v/>
      </c>
      <c r="M7211">
        <v>2</v>
      </c>
      <c r="N7211" t="str">
        <f t="shared" si="673"/>
        <v/>
      </c>
      <c r="O7211">
        <v>67</v>
      </c>
      <c r="P7211" s="11">
        <v>1</v>
      </c>
      <c r="Q7211" s="11">
        <v>1.8867924528301799E-2</v>
      </c>
      <c r="R7211" s="12">
        <v>59.134999999999998</v>
      </c>
      <c r="S7211" t="s">
        <v>22</v>
      </c>
      <c r="T7211">
        <v>0</v>
      </c>
      <c r="U7211">
        <f t="shared" si="674"/>
        <v>3</v>
      </c>
      <c r="V7211">
        <f t="shared" si="675"/>
        <v>1</v>
      </c>
      <c r="W7211">
        <f t="shared" si="676"/>
        <v>2</v>
      </c>
      <c r="X7211" t="str">
        <f t="shared" si="677"/>
        <v>312</v>
      </c>
      <c r="Y7211" t="str">
        <f>IF(Table1[[#This Row],[RFM_Score]]="555","Champion", IF(AND(J7211&gt;=4,V7211&gt;=4),"Loyal", IF(U7211&lt;=2,"At Risk", IF(W7211&gt;=4,"Potential Loyalist","Others"))))</f>
        <v>Others</v>
      </c>
    </row>
    <row r="7212" spans="1:25">
      <c r="A7212" t="s">
        <v>386</v>
      </c>
      <c r="B7212">
        <v>32</v>
      </c>
      <c r="C7212" t="s">
        <v>19</v>
      </c>
      <c r="D7212" t="s">
        <v>49</v>
      </c>
      <c r="E7212" s="6" t="s">
        <v>19282</v>
      </c>
      <c r="F7212" t="s">
        <v>62</v>
      </c>
      <c r="G7212">
        <v>1</v>
      </c>
      <c r="H7212">
        <v>0</v>
      </c>
      <c r="I7212">
        <v>50</v>
      </c>
      <c r="J7212">
        <v>3</v>
      </c>
      <c r="K7212">
        <v>118.23</v>
      </c>
      <c r="L7212" t="str">
        <f t="shared" si="672"/>
        <v/>
      </c>
      <c r="M7212">
        <v>2</v>
      </c>
      <c r="N7212" t="str">
        <f t="shared" si="673"/>
        <v/>
      </c>
      <c r="O7212">
        <v>26</v>
      </c>
      <c r="P7212" s="11">
        <v>0</v>
      </c>
      <c r="Q7212" s="11">
        <v>0.06</v>
      </c>
      <c r="R7212" s="12">
        <v>59.115000000000002</v>
      </c>
      <c r="S7212" t="s">
        <v>22</v>
      </c>
      <c r="T7212">
        <v>0</v>
      </c>
      <c r="U7212">
        <f t="shared" si="674"/>
        <v>4</v>
      </c>
      <c r="V7212">
        <f t="shared" si="675"/>
        <v>1</v>
      </c>
      <c r="W7212">
        <f t="shared" si="676"/>
        <v>2</v>
      </c>
      <c r="X7212" t="str">
        <f t="shared" si="677"/>
        <v>412</v>
      </c>
      <c r="Y7212" t="str">
        <f>IF(Table1[[#This Row],[RFM_Score]]="555","Champion", IF(AND(J7212&gt;=4,V7212&gt;=4),"Loyal", IF(U7212&lt;=2,"At Risk", IF(W7212&gt;=4,"Potential Loyalist","Others"))))</f>
        <v>Others</v>
      </c>
    </row>
    <row r="7213" spans="1:25">
      <c r="A7213" t="s">
        <v>4070</v>
      </c>
      <c r="B7213">
        <v>18</v>
      </c>
      <c r="C7213" t="s">
        <v>24</v>
      </c>
      <c r="D7213" t="s">
        <v>25</v>
      </c>
      <c r="E7213" s="6" t="s">
        <v>19283</v>
      </c>
      <c r="F7213" t="s">
        <v>37</v>
      </c>
      <c r="G7213">
        <v>2</v>
      </c>
      <c r="H7213">
        <v>1</v>
      </c>
      <c r="I7213">
        <v>59</v>
      </c>
      <c r="J7213">
        <v>2</v>
      </c>
      <c r="K7213">
        <v>118.18</v>
      </c>
      <c r="L7213" t="str">
        <f t="shared" si="672"/>
        <v/>
      </c>
      <c r="M7213">
        <v>2</v>
      </c>
      <c r="N7213" t="str">
        <f t="shared" si="673"/>
        <v/>
      </c>
      <c r="O7213">
        <v>37</v>
      </c>
      <c r="P7213" s="11">
        <v>0.5</v>
      </c>
      <c r="Q7213" s="11">
        <v>3.38983050847457E-2</v>
      </c>
      <c r="R7213" s="12">
        <v>59.09</v>
      </c>
      <c r="S7213" t="s">
        <v>22</v>
      </c>
      <c r="T7213">
        <v>0</v>
      </c>
      <c r="U7213">
        <f t="shared" si="674"/>
        <v>4</v>
      </c>
      <c r="V7213">
        <f t="shared" si="675"/>
        <v>1</v>
      </c>
      <c r="W7213">
        <f t="shared" si="676"/>
        <v>2</v>
      </c>
      <c r="X7213" t="str">
        <f t="shared" si="677"/>
        <v>412</v>
      </c>
      <c r="Y7213" t="str">
        <f>IF(Table1[[#This Row],[RFM_Score]]="555","Champion", IF(AND(J7213&gt;=4,V7213&gt;=4),"Loyal", IF(U7213&lt;=2,"At Risk", IF(W7213&gt;=4,"Potential Loyalist","Others"))))</f>
        <v>Others</v>
      </c>
    </row>
    <row r="7214" spans="1:25">
      <c r="A7214" t="s">
        <v>8524</v>
      </c>
      <c r="B7214">
        <v>23</v>
      </c>
      <c r="C7214" t="s">
        <v>24</v>
      </c>
      <c r="D7214" t="s">
        <v>25</v>
      </c>
      <c r="E7214" s="6" t="s">
        <v>19284</v>
      </c>
      <c r="F7214" t="s">
        <v>30</v>
      </c>
      <c r="G7214">
        <v>2</v>
      </c>
      <c r="H7214">
        <v>0</v>
      </c>
      <c r="I7214">
        <v>39</v>
      </c>
      <c r="J7214">
        <v>1</v>
      </c>
      <c r="K7214">
        <v>118.08</v>
      </c>
      <c r="L7214" t="str">
        <f t="shared" si="672"/>
        <v/>
      </c>
      <c r="M7214">
        <v>2</v>
      </c>
      <c r="N7214" t="str">
        <f t="shared" si="673"/>
        <v/>
      </c>
      <c r="O7214">
        <v>1</v>
      </c>
      <c r="P7214" s="11">
        <v>0</v>
      </c>
      <c r="Q7214" s="11">
        <v>2.5641025641025599E-2</v>
      </c>
      <c r="R7214" s="12">
        <v>59.04</v>
      </c>
      <c r="S7214" t="s">
        <v>22</v>
      </c>
      <c r="T7214">
        <v>0</v>
      </c>
      <c r="U7214">
        <f t="shared" si="674"/>
        <v>5</v>
      </c>
      <c r="V7214">
        <f t="shared" si="675"/>
        <v>1</v>
      </c>
      <c r="W7214">
        <f t="shared" si="676"/>
        <v>2</v>
      </c>
      <c r="X7214" t="str">
        <f t="shared" si="677"/>
        <v>512</v>
      </c>
      <c r="Y7214" t="str">
        <f>IF(Table1[[#This Row],[RFM_Score]]="555","Champion", IF(AND(J7214&gt;=4,V7214&gt;=4),"Loyal", IF(U7214&lt;=2,"At Risk", IF(W7214&gt;=4,"Potential Loyalist","Others"))))</f>
        <v>Others</v>
      </c>
    </row>
    <row r="7215" spans="1:25">
      <c r="A7215" t="s">
        <v>176</v>
      </c>
      <c r="B7215">
        <v>20</v>
      </c>
      <c r="C7215" t="s">
        <v>24</v>
      </c>
      <c r="D7215" t="s">
        <v>25</v>
      </c>
      <c r="E7215" s="6" t="s">
        <v>19285</v>
      </c>
      <c r="F7215" t="s">
        <v>30</v>
      </c>
      <c r="G7215">
        <v>2</v>
      </c>
      <c r="H7215">
        <v>0</v>
      </c>
      <c r="I7215">
        <v>59</v>
      </c>
      <c r="J7215">
        <v>4</v>
      </c>
      <c r="K7215">
        <v>117.82</v>
      </c>
      <c r="L7215" t="str">
        <f t="shared" si="672"/>
        <v/>
      </c>
      <c r="M7215">
        <v>2</v>
      </c>
      <c r="N7215" t="str">
        <f t="shared" si="673"/>
        <v/>
      </c>
      <c r="O7215">
        <v>22</v>
      </c>
      <c r="P7215" s="11">
        <v>0</v>
      </c>
      <c r="Q7215" s="11">
        <v>6.7796610169491497E-2</v>
      </c>
      <c r="R7215" s="12">
        <v>58.91</v>
      </c>
      <c r="S7215" t="s">
        <v>22</v>
      </c>
      <c r="T7215">
        <v>0</v>
      </c>
      <c r="U7215">
        <f t="shared" si="674"/>
        <v>4</v>
      </c>
      <c r="V7215">
        <f t="shared" si="675"/>
        <v>1</v>
      </c>
      <c r="W7215">
        <f t="shared" si="676"/>
        <v>2</v>
      </c>
      <c r="X7215" t="str">
        <f t="shared" si="677"/>
        <v>412</v>
      </c>
      <c r="Y7215" t="str">
        <f>IF(Table1[[#This Row],[RFM_Score]]="555","Champion", IF(AND(J7215&gt;=4,V7215&gt;=4),"Loyal", IF(U7215&lt;=2,"At Risk", IF(W7215&gt;=4,"Potential Loyalist","Others"))))</f>
        <v>Others</v>
      </c>
    </row>
    <row r="7216" spans="1:25">
      <c r="A7216" t="s">
        <v>3681</v>
      </c>
      <c r="B7216">
        <v>25</v>
      </c>
      <c r="C7216" t="s">
        <v>19</v>
      </c>
      <c r="D7216" t="s">
        <v>29</v>
      </c>
      <c r="E7216" s="6" t="s">
        <v>19286</v>
      </c>
      <c r="F7216" t="s">
        <v>62</v>
      </c>
      <c r="G7216">
        <v>1</v>
      </c>
      <c r="H7216">
        <v>1</v>
      </c>
      <c r="I7216">
        <v>53</v>
      </c>
      <c r="J7216">
        <v>4</v>
      </c>
      <c r="K7216">
        <v>117.82</v>
      </c>
      <c r="L7216" t="str">
        <f t="shared" si="672"/>
        <v/>
      </c>
      <c r="M7216">
        <v>2</v>
      </c>
      <c r="N7216" t="str">
        <f t="shared" si="673"/>
        <v/>
      </c>
      <c r="O7216">
        <v>109</v>
      </c>
      <c r="P7216" s="11">
        <v>1</v>
      </c>
      <c r="Q7216" s="11">
        <v>7.5471698113207503E-2</v>
      </c>
      <c r="R7216" s="12">
        <v>58.91</v>
      </c>
      <c r="S7216" t="s">
        <v>22</v>
      </c>
      <c r="T7216">
        <v>0</v>
      </c>
      <c r="U7216">
        <f t="shared" si="674"/>
        <v>1</v>
      </c>
      <c r="V7216">
        <f t="shared" si="675"/>
        <v>1</v>
      </c>
      <c r="W7216">
        <f t="shared" si="676"/>
        <v>2</v>
      </c>
      <c r="X7216" t="str">
        <f t="shared" si="677"/>
        <v>112</v>
      </c>
      <c r="Y7216" t="str">
        <f>IF(Table1[[#This Row],[RFM_Score]]="555","Champion", IF(AND(J7216&gt;=4,V7216&gt;=4),"Loyal", IF(U7216&lt;=2,"At Risk", IF(W7216&gt;=4,"Potential Loyalist","Others"))))</f>
        <v>At Risk</v>
      </c>
    </row>
    <row r="7217" spans="1:25">
      <c r="A7217" t="s">
        <v>1322</v>
      </c>
      <c r="B7217">
        <v>19</v>
      </c>
      <c r="C7217" t="s">
        <v>24</v>
      </c>
      <c r="D7217" t="s">
        <v>46</v>
      </c>
      <c r="E7217" s="6" t="s">
        <v>19287</v>
      </c>
      <c r="F7217" t="s">
        <v>37</v>
      </c>
      <c r="G7217">
        <v>3</v>
      </c>
      <c r="H7217">
        <v>0</v>
      </c>
      <c r="I7217">
        <v>47</v>
      </c>
      <c r="J7217">
        <v>1</v>
      </c>
      <c r="K7217">
        <v>117.65</v>
      </c>
      <c r="L7217" t="str">
        <f t="shared" si="672"/>
        <v/>
      </c>
      <c r="M7217">
        <v>2</v>
      </c>
      <c r="N7217" t="str">
        <f t="shared" si="673"/>
        <v/>
      </c>
      <c r="O7217">
        <v>22</v>
      </c>
      <c r="P7217" s="11">
        <v>0</v>
      </c>
      <c r="Q7217" s="11">
        <v>2.1276595744680799E-2</v>
      </c>
      <c r="R7217" s="12">
        <v>58.825000000000003</v>
      </c>
      <c r="S7217" t="s">
        <v>22</v>
      </c>
      <c r="T7217">
        <v>0</v>
      </c>
      <c r="U7217">
        <f t="shared" si="674"/>
        <v>4</v>
      </c>
      <c r="V7217">
        <f t="shared" si="675"/>
        <v>1</v>
      </c>
      <c r="W7217">
        <f t="shared" si="676"/>
        <v>2</v>
      </c>
      <c r="X7217" t="str">
        <f t="shared" si="677"/>
        <v>412</v>
      </c>
      <c r="Y7217" t="str">
        <f>IF(Table1[[#This Row],[RFM_Score]]="555","Champion", IF(AND(J7217&gt;=4,V7217&gt;=4),"Loyal", IF(U7217&lt;=2,"At Risk", IF(W7217&gt;=4,"Potential Loyalist","Others"))))</f>
        <v>Others</v>
      </c>
    </row>
    <row r="7218" spans="1:25">
      <c r="A7218" t="s">
        <v>8490</v>
      </c>
      <c r="B7218">
        <v>27</v>
      </c>
      <c r="C7218" t="s">
        <v>24</v>
      </c>
      <c r="D7218" t="s">
        <v>25</v>
      </c>
      <c r="E7218" s="6" t="s">
        <v>19288</v>
      </c>
      <c r="F7218" t="s">
        <v>21</v>
      </c>
      <c r="G7218">
        <v>2</v>
      </c>
      <c r="H7218">
        <v>0</v>
      </c>
      <c r="I7218">
        <v>54</v>
      </c>
      <c r="J7218">
        <v>3</v>
      </c>
      <c r="K7218">
        <v>117.52</v>
      </c>
      <c r="L7218" t="str">
        <f t="shared" si="672"/>
        <v/>
      </c>
      <c r="M7218">
        <v>2</v>
      </c>
      <c r="N7218" t="str">
        <f t="shared" si="673"/>
        <v/>
      </c>
      <c r="O7218">
        <v>27</v>
      </c>
      <c r="P7218" s="11">
        <v>0</v>
      </c>
      <c r="Q7218" s="11">
        <v>5.5555555555555497E-2</v>
      </c>
      <c r="R7218" s="12">
        <v>58.76</v>
      </c>
      <c r="S7218" t="s">
        <v>22</v>
      </c>
      <c r="T7218">
        <v>0</v>
      </c>
      <c r="U7218">
        <f t="shared" si="674"/>
        <v>4</v>
      </c>
      <c r="V7218">
        <f t="shared" si="675"/>
        <v>1</v>
      </c>
      <c r="W7218">
        <f t="shared" si="676"/>
        <v>2</v>
      </c>
      <c r="X7218" t="str">
        <f t="shared" si="677"/>
        <v>412</v>
      </c>
      <c r="Y7218" t="str">
        <f>IF(Table1[[#This Row],[RFM_Score]]="555","Champion", IF(AND(J7218&gt;=4,V7218&gt;=4),"Loyal", IF(U7218&lt;=2,"At Risk", IF(W7218&gt;=4,"Potential Loyalist","Others"))))</f>
        <v>Others</v>
      </c>
    </row>
    <row r="7219" spans="1:25">
      <c r="A7219" t="s">
        <v>1123</v>
      </c>
      <c r="B7219">
        <v>47</v>
      </c>
      <c r="C7219" t="s">
        <v>24</v>
      </c>
      <c r="D7219" t="s">
        <v>25</v>
      </c>
      <c r="E7219" s="6" t="s">
        <v>19289</v>
      </c>
      <c r="F7219" t="s">
        <v>60</v>
      </c>
      <c r="G7219">
        <v>4</v>
      </c>
      <c r="H7219">
        <v>2</v>
      </c>
      <c r="I7219">
        <v>54</v>
      </c>
      <c r="J7219">
        <v>2</v>
      </c>
      <c r="K7219">
        <v>117.46</v>
      </c>
      <c r="L7219" t="str">
        <f t="shared" si="672"/>
        <v/>
      </c>
      <c r="M7219">
        <v>2</v>
      </c>
      <c r="N7219" t="str">
        <f t="shared" si="673"/>
        <v/>
      </c>
      <c r="O7219">
        <v>43</v>
      </c>
      <c r="P7219" s="11">
        <v>0.5</v>
      </c>
      <c r="Q7219" s="11">
        <v>3.7037037037037E-2</v>
      </c>
      <c r="R7219" s="12">
        <v>58.73</v>
      </c>
      <c r="S7219" t="s">
        <v>22</v>
      </c>
      <c r="T7219">
        <v>0</v>
      </c>
      <c r="U7219">
        <f t="shared" si="674"/>
        <v>3</v>
      </c>
      <c r="V7219">
        <f t="shared" si="675"/>
        <v>1</v>
      </c>
      <c r="W7219">
        <f t="shared" si="676"/>
        <v>2</v>
      </c>
      <c r="X7219" t="str">
        <f t="shared" si="677"/>
        <v>312</v>
      </c>
      <c r="Y7219" t="str">
        <f>IF(Table1[[#This Row],[RFM_Score]]="555","Champion", IF(AND(J7219&gt;=4,V7219&gt;=4),"Loyal", IF(U7219&lt;=2,"At Risk", IF(W7219&gt;=4,"Potential Loyalist","Others"))))</f>
        <v>Others</v>
      </c>
    </row>
    <row r="7220" spans="1:25">
      <c r="A7220" t="s">
        <v>5588</v>
      </c>
      <c r="B7220">
        <v>39</v>
      </c>
      <c r="C7220" t="s">
        <v>24</v>
      </c>
      <c r="D7220" t="s">
        <v>25</v>
      </c>
      <c r="E7220" s="6" t="s">
        <v>19290</v>
      </c>
      <c r="F7220" t="s">
        <v>21</v>
      </c>
      <c r="G7220">
        <v>1</v>
      </c>
      <c r="H7220">
        <v>1</v>
      </c>
      <c r="I7220">
        <v>51</v>
      </c>
      <c r="J7220">
        <v>2</v>
      </c>
      <c r="K7220">
        <v>117.46</v>
      </c>
      <c r="L7220" t="str">
        <f t="shared" si="672"/>
        <v/>
      </c>
      <c r="M7220">
        <v>2</v>
      </c>
      <c r="N7220" t="str">
        <f t="shared" si="673"/>
        <v/>
      </c>
      <c r="O7220">
        <v>44</v>
      </c>
      <c r="P7220" s="11">
        <v>1</v>
      </c>
      <c r="Q7220" s="11">
        <v>3.9215686274509803E-2</v>
      </c>
      <c r="R7220" s="12">
        <v>58.73</v>
      </c>
      <c r="S7220" t="s">
        <v>22</v>
      </c>
      <c r="T7220">
        <v>0</v>
      </c>
      <c r="U7220">
        <f t="shared" si="674"/>
        <v>3</v>
      </c>
      <c r="V7220">
        <f t="shared" si="675"/>
        <v>1</v>
      </c>
      <c r="W7220">
        <f t="shared" si="676"/>
        <v>2</v>
      </c>
      <c r="X7220" t="str">
        <f t="shared" si="677"/>
        <v>312</v>
      </c>
      <c r="Y7220" t="str">
        <f>IF(Table1[[#This Row],[RFM_Score]]="555","Champion", IF(AND(J7220&gt;=4,V7220&gt;=4),"Loyal", IF(U7220&lt;=2,"At Risk", IF(W7220&gt;=4,"Potential Loyalist","Others"))))</f>
        <v>Others</v>
      </c>
    </row>
    <row r="7221" spans="1:25">
      <c r="A7221" t="s">
        <v>6744</v>
      </c>
      <c r="B7221">
        <v>35</v>
      </c>
      <c r="C7221" t="s">
        <v>19</v>
      </c>
      <c r="D7221" t="s">
        <v>25</v>
      </c>
      <c r="E7221" s="6" t="s">
        <v>19291</v>
      </c>
      <c r="F7221" t="s">
        <v>26</v>
      </c>
      <c r="G7221">
        <v>6</v>
      </c>
      <c r="H7221">
        <v>0</v>
      </c>
      <c r="I7221">
        <v>56</v>
      </c>
      <c r="J7221">
        <v>3</v>
      </c>
      <c r="K7221">
        <v>117.44</v>
      </c>
      <c r="L7221" t="str">
        <f t="shared" si="672"/>
        <v/>
      </c>
      <c r="M7221">
        <v>2</v>
      </c>
      <c r="N7221" t="str">
        <f t="shared" si="673"/>
        <v/>
      </c>
      <c r="O7221">
        <v>22</v>
      </c>
      <c r="P7221" s="11">
        <v>0</v>
      </c>
      <c r="Q7221" s="11">
        <v>5.3571428571428499E-2</v>
      </c>
      <c r="R7221" s="12">
        <v>58.72</v>
      </c>
      <c r="S7221" t="s">
        <v>22</v>
      </c>
      <c r="T7221">
        <v>0</v>
      </c>
      <c r="U7221">
        <f t="shared" si="674"/>
        <v>4</v>
      </c>
      <c r="V7221">
        <f t="shared" si="675"/>
        <v>1</v>
      </c>
      <c r="W7221">
        <f t="shared" si="676"/>
        <v>2</v>
      </c>
      <c r="X7221" t="str">
        <f t="shared" si="677"/>
        <v>412</v>
      </c>
      <c r="Y7221" t="str">
        <f>IF(Table1[[#This Row],[RFM_Score]]="555","Champion", IF(AND(J7221&gt;=4,V7221&gt;=4),"Loyal", IF(U7221&lt;=2,"At Risk", IF(W7221&gt;=4,"Potential Loyalist","Others"))))</f>
        <v>Others</v>
      </c>
    </row>
    <row r="7222" spans="1:25">
      <c r="A7222" t="s">
        <v>10375</v>
      </c>
      <c r="B7222">
        <v>28</v>
      </c>
      <c r="C7222" t="s">
        <v>19</v>
      </c>
      <c r="D7222" t="s">
        <v>35</v>
      </c>
      <c r="E7222" s="6" t="s">
        <v>19292</v>
      </c>
      <c r="F7222" t="s">
        <v>30</v>
      </c>
      <c r="G7222">
        <v>3</v>
      </c>
      <c r="H7222">
        <v>1</v>
      </c>
      <c r="I7222">
        <v>58</v>
      </c>
      <c r="J7222">
        <v>1</v>
      </c>
      <c r="K7222">
        <v>117.43</v>
      </c>
      <c r="L7222" t="str">
        <f t="shared" si="672"/>
        <v/>
      </c>
      <c r="M7222">
        <v>2</v>
      </c>
      <c r="N7222" t="str">
        <f t="shared" si="673"/>
        <v/>
      </c>
      <c r="O7222">
        <v>146</v>
      </c>
      <c r="P7222" s="11">
        <v>0.33333333333333298</v>
      </c>
      <c r="Q7222" s="11">
        <v>1.72413793103448E-2</v>
      </c>
      <c r="R7222" s="12">
        <v>58.715000000000003</v>
      </c>
      <c r="S7222" t="s">
        <v>22</v>
      </c>
      <c r="T7222">
        <v>0</v>
      </c>
      <c r="U7222">
        <f t="shared" si="674"/>
        <v>1</v>
      </c>
      <c r="V7222">
        <f t="shared" si="675"/>
        <v>1</v>
      </c>
      <c r="W7222">
        <f t="shared" si="676"/>
        <v>2</v>
      </c>
      <c r="X7222" t="str">
        <f t="shared" si="677"/>
        <v>112</v>
      </c>
      <c r="Y7222" t="str">
        <f>IF(Table1[[#This Row],[RFM_Score]]="555","Champion", IF(AND(J7222&gt;=4,V7222&gt;=4),"Loyal", IF(U7222&lt;=2,"At Risk", IF(W7222&gt;=4,"Potential Loyalist","Others"))))</f>
        <v>At Risk</v>
      </c>
    </row>
    <row r="7223" spans="1:25">
      <c r="A7223" t="s">
        <v>2793</v>
      </c>
      <c r="B7223">
        <v>37</v>
      </c>
      <c r="C7223" t="s">
        <v>19</v>
      </c>
      <c r="D7223" t="s">
        <v>25</v>
      </c>
      <c r="E7223" s="6" t="s">
        <v>19293</v>
      </c>
      <c r="F7223" t="s">
        <v>30</v>
      </c>
      <c r="G7223">
        <v>2</v>
      </c>
      <c r="H7223">
        <v>0</v>
      </c>
      <c r="I7223">
        <v>45</v>
      </c>
      <c r="J7223">
        <v>4</v>
      </c>
      <c r="K7223">
        <v>117.26</v>
      </c>
      <c r="L7223" t="str">
        <f t="shared" si="672"/>
        <v/>
      </c>
      <c r="M7223">
        <v>2</v>
      </c>
      <c r="N7223" t="str">
        <f t="shared" si="673"/>
        <v/>
      </c>
      <c r="O7223">
        <v>25</v>
      </c>
      <c r="P7223" s="11">
        <v>0</v>
      </c>
      <c r="Q7223" s="11">
        <v>8.8888888888888795E-2</v>
      </c>
      <c r="R7223" s="12">
        <v>58.63</v>
      </c>
      <c r="S7223" t="s">
        <v>22</v>
      </c>
      <c r="T7223">
        <v>0</v>
      </c>
      <c r="U7223">
        <f t="shared" si="674"/>
        <v>4</v>
      </c>
      <c r="V7223">
        <f t="shared" si="675"/>
        <v>1</v>
      </c>
      <c r="W7223">
        <f t="shared" si="676"/>
        <v>2</v>
      </c>
      <c r="X7223" t="str">
        <f t="shared" si="677"/>
        <v>412</v>
      </c>
      <c r="Y7223" t="str">
        <f>IF(Table1[[#This Row],[RFM_Score]]="555","Champion", IF(AND(J7223&gt;=4,V7223&gt;=4),"Loyal", IF(U7223&lt;=2,"At Risk", IF(W7223&gt;=4,"Potential Loyalist","Others"))))</f>
        <v>Others</v>
      </c>
    </row>
    <row r="7224" spans="1:25">
      <c r="A7224" t="s">
        <v>510</v>
      </c>
      <c r="B7224">
        <v>51</v>
      </c>
      <c r="C7224" t="s">
        <v>24</v>
      </c>
      <c r="D7224" t="s">
        <v>25</v>
      </c>
      <c r="E7224" s="6" t="s">
        <v>19294</v>
      </c>
      <c r="F7224" t="s">
        <v>37</v>
      </c>
      <c r="G7224">
        <v>5</v>
      </c>
      <c r="H7224">
        <v>0</v>
      </c>
      <c r="I7224">
        <v>44</v>
      </c>
      <c r="J7224">
        <v>3</v>
      </c>
      <c r="K7224">
        <v>117.21</v>
      </c>
      <c r="L7224" t="str">
        <f t="shared" si="672"/>
        <v/>
      </c>
      <c r="M7224">
        <v>2</v>
      </c>
      <c r="N7224" t="str">
        <f t="shared" si="673"/>
        <v/>
      </c>
      <c r="O7224">
        <v>72</v>
      </c>
      <c r="P7224" s="11">
        <v>0</v>
      </c>
      <c r="Q7224" s="11">
        <v>6.8181818181818094E-2</v>
      </c>
      <c r="R7224" s="12">
        <v>58.604999999999997</v>
      </c>
      <c r="S7224" t="s">
        <v>22</v>
      </c>
      <c r="T7224">
        <v>0</v>
      </c>
      <c r="U7224">
        <f t="shared" si="674"/>
        <v>2</v>
      </c>
      <c r="V7224">
        <f t="shared" si="675"/>
        <v>1</v>
      </c>
      <c r="W7224">
        <f t="shared" si="676"/>
        <v>2</v>
      </c>
      <c r="X7224" t="str">
        <f t="shared" si="677"/>
        <v>212</v>
      </c>
      <c r="Y7224" t="str">
        <f>IF(Table1[[#This Row],[RFM_Score]]="555","Champion", IF(AND(J7224&gt;=4,V7224&gt;=4),"Loyal", IF(U7224&lt;=2,"At Risk", IF(W7224&gt;=4,"Potential Loyalist","Others"))))</f>
        <v>At Risk</v>
      </c>
    </row>
    <row r="7225" spans="1:25">
      <c r="A7225" t="s">
        <v>265</v>
      </c>
      <c r="B7225">
        <v>26</v>
      </c>
      <c r="C7225" t="s">
        <v>24</v>
      </c>
      <c r="D7225" t="s">
        <v>41</v>
      </c>
      <c r="E7225" s="6" t="s">
        <v>19295</v>
      </c>
      <c r="F7225" t="s">
        <v>21</v>
      </c>
      <c r="G7225">
        <v>4</v>
      </c>
      <c r="H7225">
        <v>2</v>
      </c>
      <c r="I7225">
        <v>46</v>
      </c>
      <c r="J7225">
        <v>7</v>
      </c>
      <c r="K7225">
        <v>117.2</v>
      </c>
      <c r="L7225" t="str">
        <f t="shared" si="672"/>
        <v/>
      </c>
      <c r="M7225">
        <v>2</v>
      </c>
      <c r="N7225" t="str">
        <f t="shared" si="673"/>
        <v/>
      </c>
      <c r="O7225">
        <v>4</v>
      </c>
      <c r="P7225" s="11">
        <v>0.5</v>
      </c>
      <c r="Q7225" s="11">
        <v>0.15217391304347799</v>
      </c>
      <c r="R7225" s="12">
        <v>58.6</v>
      </c>
      <c r="S7225" t="s">
        <v>22</v>
      </c>
      <c r="T7225">
        <v>1</v>
      </c>
      <c r="U7225">
        <f t="shared" si="674"/>
        <v>5</v>
      </c>
      <c r="V7225">
        <f t="shared" si="675"/>
        <v>1</v>
      </c>
      <c r="W7225">
        <f t="shared" si="676"/>
        <v>2</v>
      </c>
      <c r="X7225" t="str">
        <f t="shared" si="677"/>
        <v>512</v>
      </c>
      <c r="Y7225" t="str">
        <f>IF(Table1[[#This Row],[RFM_Score]]="555","Champion", IF(AND(J7225&gt;=4,V7225&gt;=4),"Loyal", IF(U7225&lt;=2,"At Risk", IF(W7225&gt;=4,"Potential Loyalist","Others"))))</f>
        <v>Others</v>
      </c>
    </row>
    <row r="7226" spans="1:25">
      <c r="A7226" t="s">
        <v>6172</v>
      </c>
      <c r="B7226">
        <v>21</v>
      </c>
      <c r="C7226" t="s">
        <v>24</v>
      </c>
      <c r="D7226" t="s">
        <v>46</v>
      </c>
      <c r="E7226" s="6" t="s">
        <v>19296</v>
      </c>
      <c r="F7226" t="s">
        <v>30</v>
      </c>
      <c r="G7226">
        <v>2</v>
      </c>
      <c r="H7226">
        <v>1</v>
      </c>
      <c r="I7226">
        <v>47</v>
      </c>
      <c r="J7226">
        <v>1</v>
      </c>
      <c r="K7226">
        <v>117.11</v>
      </c>
      <c r="L7226" t="str">
        <f t="shared" si="672"/>
        <v/>
      </c>
      <c r="M7226">
        <v>2</v>
      </c>
      <c r="N7226" t="str">
        <f t="shared" si="673"/>
        <v/>
      </c>
      <c r="O7226">
        <v>56</v>
      </c>
      <c r="P7226" s="11">
        <v>0.5</v>
      </c>
      <c r="Q7226" s="11">
        <v>2.1276595744680799E-2</v>
      </c>
      <c r="R7226" s="12">
        <v>58.555</v>
      </c>
      <c r="S7226" t="s">
        <v>22</v>
      </c>
      <c r="T7226">
        <v>0</v>
      </c>
      <c r="U7226">
        <f t="shared" si="674"/>
        <v>3</v>
      </c>
      <c r="V7226">
        <f t="shared" si="675"/>
        <v>1</v>
      </c>
      <c r="W7226">
        <f t="shared" si="676"/>
        <v>2</v>
      </c>
      <c r="X7226" t="str">
        <f t="shared" si="677"/>
        <v>312</v>
      </c>
      <c r="Y7226" t="str">
        <f>IF(Table1[[#This Row],[RFM_Score]]="555","Champion", IF(AND(J7226&gt;=4,V7226&gt;=4),"Loyal", IF(U7226&lt;=2,"At Risk", IF(W7226&gt;=4,"Potential Loyalist","Others"))))</f>
        <v>Others</v>
      </c>
    </row>
    <row r="7227" spans="1:25">
      <c r="A7227" t="s">
        <v>11512</v>
      </c>
      <c r="B7227">
        <v>52</v>
      </c>
      <c r="C7227" t="s">
        <v>24</v>
      </c>
      <c r="D7227" t="s">
        <v>25</v>
      </c>
      <c r="E7227" s="6" t="s">
        <v>19297</v>
      </c>
      <c r="F7227" t="s">
        <v>21</v>
      </c>
      <c r="G7227">
        <v>4</v>
      </c>
      <c r="H7227">
        <v>2</v>
      </c>
      <c r="I7227">
        <v>54</v>
      </c>
      <c r="J7227">
        <v>3</v>
      </c>
      <c r="K7227">
        <v>117.09</v>
      </c>
      <c r="L7227" t="str">
        <f t="shared" si="672"/>
        <v/>
      </c>
      <c r="M7227">
        <v>2</v>
      </c>
      <c r="N7227" t="str">
        <f t="shared" si="673"/>
        <v/>
      </c>
      <c r="O7227">
        <v>2</v>
      </c>
      <c r="P7227" s="11">
        <v>0.5</v>
      </c>
      <c r="Q7227" s="11">
        <v>5.5555555555555497E-2</v>
      </c>
      <c r="R7227" s="12">
        <v>58.545000000000002</v>
      </c>
      <c r="S7227" t="s">
        <v>22</v>
      </c>
      <c r="T7227">
        <v>0</v>
      </c>
      <c r="U7227">
        <f t="shared" si="674"/>
        <v>5</v>
      </c>
      <c r="V7227">
        <f t="shared" si="675"/>
        <v>1</v>
      </c>
      <c r="W7227">
        <f t="shared" si="676"/>
        <v>2</v>
      </c>
      <c r="X7227" t="str">
        <f t="shared" si="677"/>
        <v>512</v>
      </c>
      <c r="Y7227" t="str">
        <f>IF(Table1[[#This Row],[RFM_Score]]="555","Champion", IF(AND(J7227&gt;=4,V7227&gt;=4),"Loyal", IF(U7227&lt;=2,"At Risk", IF(W7227&gt;=4,"Potential Loyalist","Others"))))</f>
        <v>Others</v>
      </c>
    </row>
    <row r="7228" spans="1:25">
      <c r="A7228" t="s">
        <v>1802</v>
      </c>
      <c r="B7228">
        <v>24</v>
      </c>
      <c r="C7228" t="s">
        <v>24</v>
      </c>
      <c r="D7228" t="s">
        <v>25</v>
      </c>
      <c r="E7228" s="6" t="s">
        <v>19298</v>
      </c>
      <c r="F7228" t="s">
        <v>30</v>
      </c>
      <c r="G7228">
        <v>3</v>
      </c>
      <c r="H7228">
        <v>3</v>
      </c>
      <c r="I7228">
        <v>46</v>
      </c>
      <c r="J7228">
        <v>6</v>
      </c>
      <c r="K7228">
        <v>116.88</v>
      </c>
      <c r="L7228" t="str">
        <f t="shared" si="672"/>
        <v/>
      </c>
      <c r="M7228">
        <v>2</v>
      </c>
      <c r="N7228" t="str">
        <f t="shared" si="673"/>
        <v/>
      </c>
      <c r="O7228">
        <v>31</v>
      </c>
      <c r="P7228" s="11">
        <v>1</v>
      </c>
      <c r="Q7228" s="11">
        <v>0.13043478260869501</v>
      </c>
      <c r="R7228" s="12">
        <v>58.44</v>
      </c>
      <c r="S7228" t="s">
        <v>22</v>
      </c>
      <c r="T7228">
        <v>0</v>
      </c>
      <c r="U7228">
        <f t="shared" si="674"/>
        <v>4</v>
      </c>
      <c r="V7228">
        <f t="shared" si="675"/>
        <v>1</v>
      </c>
      <c r="W7228">
        <f t="shared" si="676"/>
        <v>2</v>
      </c>
      <c r="X7228" t="str">
        <f t="shared" si="677"/>
        <v>412</v>
      </c>
      <c r="Y7228" t="str">
        <f>IF(Table1[[#This Row],[RFM_Score]]="555","Champion", IF(AND(J7228&gt;=4,V7228&gt;=4),"Loyal", IF(U7228&lt;=2,"At Risk", IF(W7228&gt;=4,"Potential Loyalist","Others"))))</f>
        <v>Others</v>
      </c>
    </row>
    <row r="7229" spans="1:25">
      <c r="A7229" t="s">
        <v>1999</v>
      </c>
      <c r="B7229">
        <v>41</v>
      </c>
      <c r="C7229" t="s">
        <v>19</v>
      </c>
      <c r="D7229" t="s">
        <v>25</v>
      </c>
      <c r="E7229" s="6" t="s">
        <v>19299</v>
      </c>
      <c r="F7229" t="s">
        <v>30</v>
      </c>
      <c r="G7229">
        <v>1</v>
      </c>
      <c r="H7229">
        <v>1</v>
      </c>
      <c r="I7229">
        <v>47</v>
      </c>
      <c r="J7229">
        <v>2</v>
      </c>
      <c r="K7229">
        <v>116.87</v>
      </c>
      <c r="L7229" t="str">
        <f t="shared" si="672"/>
        <v/>
      </c>
      <c r="M7229">
        <v>2</v>
      </c>
      <c r="N7229" t="str">
        <f t="shared" si="673"/>
        <v/>
      </c>
      <c r="O7229">
        <v>10</v>
      </c>
      <c r="P7229" s="11">
        <v>1</v>
      </c>
      <c r="Q7229" s="11">
        <v>4.2553191489361701E-2</v>
      </c>
      <c r="R7229" s="12">
        <v>58.435000000000002</v>
      </c>
      <c r="S7229" t="s">
        <v>22</v>
      </c>
      <c r="T7229">
        <v>0</v>
      </c>
      <c r="U7229">
        <f t="shared" si="674"/>
        <v>5</v>
      </c>
      <c r="V7229">
        <f t="shared" si="675"/>
        <v>1</v>
      </c>
      <c r="W7229">
        <f t="shared" si="676"/>
        <v>2</v>
      </c>
      <c r="X7229" t="str">
        <f t="shared" si="677"/>
        <v>512</v>
      </c>
      <c r="Y7229" t="str">
        <f>IF(Table1[[#This Row],[RFM_Score]]="555","Champion", IF(AND(J7229&gt;=4,V7229&gt;=4),"Loyal", IF(U7229&lt;=2,"At Risk", IF(W7229&gt;=4,"Potential Loyalist","Others"))))</f>
        <v>Others</v>
      </c>
    </row>
    <row r="7230" spans="1:25">
      <c r="A7230" t="s">
        <v>10501</v>
      </c>
      <c r="B7230">
        <v>31</v>
      </c>
      <c r="C7230" t="s">
        <v>24</v>
      </c>
      <c r="D7230" t="s">
        <v>25</v>
      </c>
      <c r="E7230" s="6" t="s">
        <v>19300</v>
      </c>
      <c r="F7230" t="s">
        <v>30</v>
      </c>
      <c r="G7230">
        <v>2</v>
      </c>
      <c r="H7230">
        <v>0</v>
      </c>
      <c r="I7230">
        <v>45</v>
      </c>
      <c r="J7230">
        <v>2</v>
      </c>
      <c r="K7230">
        <v>116.58</v>
      </c>
      <c r="L7230" t="str">
        <f t="shared" si="672"/>
        <v/>
      </c>
      <c r="M7230">
        <v>2</v>
      </c>
      <c r="N7230" t="str">
        <f t="shared" si="673"/>
        <v/>
      </c>
      <c r="O7230">
        <v>27</v>
      </c>
      <c r="P7230" s="11">
        <v>0</v>
      </c>
      <c r="Q7230" s="11">
        <v>4.4444444444444398E-2</v>
      </c>
      <c r="R7230" s="12">
        <v>58.29</v>
      </c>
      <c r="S7230" t="s">
        <v>22</v>
      </c>
      <c r="T7230">
        <v>0</v>
      </c>
      <c r="U7230">
        <f t="shared" si="674"/>
        <v>4</v>
      </c>
      <c r="V7230">
        <f t="shared" si="675"/>
        <v>1</v>
      </c>
      <c r="W7230">
        <f t="shared" si="676"/>
        <v>2</v>
      </c>
      <c r="X7230" t="str">
        <f t="shared" si="677"/>
        <v>412</v>
      </c>
      <c r="Y7230" t="str">
        <f>IF(Table1[[#This Row],[RFM_Score]]="555","Champion", IF(AND(J7230&gt;=4,V7230&gt;=4),"Loyal", IF(U7230&lt;=2,"At Risk", IF(W7230&gt;=4,"Potential Loyalist","Others"))))</f>
        <v>Others</v>
      </c>
    </row>
    <row r="7231" spans="1:25">
      <c r="A7231" t="s">
        <v>2877</v>
      </c>
      <c r="B7231">
        <v>38</v>
      </c>
      <c r="C7231" t="s">
        <v>24</v>
      </c>
      <c r="D7231" t="s">
        <v>41</v>
      </c>
      <c r="E7231" s="6" t="s">
        <v>19301</v>
      </c>
      <c r="F7231" t="s">
        <v>30</v>
      </c>
      <c r="G7231">
        <v>3</v>
      </c>
      <c r="H7231">
        <v>0</v>
      </c>
      <c r="I7231">
        <v>46</v>
      </c>
      <c r="J7231">
        <v>0</v>
      </c>
      <c r="K7231">
        <v>116.48</v>
      </c>
      <c r="L7231" t="str">
        <f t="shared" si="672"/>
        <v/>
      </c>
      <c r="M7231">
        <v>2</v>
      </c>
      <c r="N7231" t="str">
        <f t="shared" si="673"/>
        <v/>
      </c>
      <c r="O7231">
        <v>2</v>
      </c>
      <c r="P7231" s="11">
        <v>0</v>
      </c>
      <c r="Q7231" s="11">
        <v>0</v>
      </c>
      <c r="R7231" s="12">
        <v>58.24</v>
      </c>
      <c r="S7231" t="s">
        <v>22</v>
      </c>
      <c r="T7231">
        <v>0</v>
      </c>
      <c r="U7231">
        <f t="shared" si="674"/>
        <v>5</v>
      </c>
      <c r="V7231">
        <f t="shared" si="675"/>
        <v>1</v>
      </c>
      <c r="W7231">
        <f t="shared" si="676"/>
        <v>2</v>
      </c>
      <c r="X7231" t="str">
        <f t="shared" si="677"/>
        <v>512</v>
      </c>
      <c r="Y7231" t="str">
        <f>IF(Table1[[#This Row],[RFM_Score]]="555","Champion", IF(AND(J7231&gt;=4,V7231&gt;=4),"Loyal", IF(U7231&lt;=2,"At Risk", IF(W7231&gt;=4,"Potential Loyalist","Others"))))</f>
        <v>Others</v>
      </c>
    </row>
    <row r="7232" spans="1:25">
      <c r="A7232" t="s">
        <v>7624</v>
      </c>
      <c r="B7232">
        <v>44</v>
      </c>
      <c r="C7232" t="s">
        <v>24</v>
      </c>
      <c r="D7232" t="s">
        <v>25</v>
      </c>
      <c r="E7232" s="6" t="s">
        <v>19302</v>
      </c>
      <c r="F7232" t="s">
        <v>26</v>
      </c>
      <c r="G7232">
        <v>4</v>
      </c>
      <c r="H7232">
        <v>2</v>
      </c>
      <c r="I7232">
        <v>66</v>
      </c>
      <c r="J7232">
        <v>2</v>
      </c>
      <c r="K7232">
        <v>116.46</v>
      </c>
      <c r="L7232" t="str">
        <f t="shared" si="672"/>
        <v/>
      </c>
      <c r="M7232">
        <v>2</v>
      </c>
      <c r="N7232" t="str">
        <f t="shared" si="673"/>
        <v/>
      </c>
      <c r="O7232">
        <v>10</v>
      </c>
      <c r="P7232" s="11">
        <v>0.5</v>
      </c>
      <c r="Q7232" s="11">
        <v>3.03030303030303E-2</v>
      </c>
      <c r="R7232" s="12">
        <v>58.23</v>
      </c>
      <c r="S7232" t="s">
        <v>22</v>
      </c>
      <c r="T7232">
        <v>0</v>
      </c>
      <c r="U7232">
        <f t="shared" si="674"/>
        <v>5</v>
      </c>
      <c r="V7232">
        <f t="shared" si="675"/>
        <v>1</v>
      </c>
      <c r="W7232">
        <f t="shared" si="676"/>
        <v>2</v>
      </c>
      <c r="X7232" t="str">
        <f t="shared" si="677"/>
        <v>512</v>
      </c>
      <c r="Y7232" t="str">
        <f>IF(Table1[[#This Row],[RFM_Score]]="555","Champion", IF(AND(J7232&gt;=4,V7232&gt;=4),"Loyal", IF(U7232&lt;=2,"At Risk", IF(W7232&gt;=4,"Potential Loyalist","Others"))))</f>
        <v>Others</v>
      </c>
    </row>
    <row r="7233" spans="1:25">
      <c r="A7233" t="s">
        <v>9596</v>
      </c>
      <c r="B7233">
        <v>30</v>
      </c>
      <c r="C7233" t="s">
        <v>19</v>
      </c>
      <c r="D7233" t="s">
        <v>35</v>
      </c>
      <c r="E7233" s="6" t="s">
        <v>19303</v>
      </c>
      <c r="F7233" t="s">
        <v>21</v>
      </c>
      <c r="G7233">
        <v>2</v>
      </c>
      <c r="H7233">
        <v>2</v>
      </c>
      <c r="I7233">
        <v>57</v>
      </c>
      <c r="J7233">
        <v>5</v>
      </c>
      <c r="K7233">
        <v>116.36</v>
      </c>
      <c r="L7233" t="str">
        <f t="shared" si="672"/>
        <v/>
      </c>
      <c r="M7233">
        <v>2</v>
      </c>
      <c r="N7233" t="str">
        <f t="shared" si="673"/>
        <v/>
      </c>
      <c r="O7233">
        <v>12</v>
      </c>
      <c r="P7233" s="11">
        <v>1</v>
      </c>
      <c r="Q7233" s="11">
        <v>8.7719298245614002E-2</v>
      </c>
      <c r="R7233" s="12">
        <v>58.18</v>
      </c>
      <c r="S7233" t="s">
        <v>22</v>
      </c>
      <c r="T7233">
        <v>0</v>
      </c>
      <c r="U7233">
        <f t="shared" si="674"/>
        <v>5</v>
      </c>
      <c r="V7233">
        <f t="shared" si="675"/>
        <v>1</v>
      </c>
      <c r="W7233">
        <f t="shared" si="676"/>
        <v>2</v>
      </c>
      <c r="X7233" t="str">
        <f t="shared" si="677"/>
        <v>512</v>
      </c>
      <c r="Y7233" t="str">
        <f>IF(Table1[[#This Row],[RFM_Score]]="555","Champion", IF(AND(J7233&gt;=4,V7233&gt;=4),"Loyal", IF(U7233&lt;=2,"At Risk", IF(W7233&gt;=4,"Potential Loyalist","Others"))))</f>
        <v>Others</v>
      </c>
    </row>
    <row r="7234" spans="1:25">
      <c r="A7234" t="s">
        <v>9265</v>
      </c>
      <c r="B7234">
        <v>18</v>
      </c>
      <c r="C7234" t="s">
        <v>19</v>
      </c>
      <c r="D7234" t="s">
        <v>25</v>
      </c>
      <c r="E7234" s="6" t="s">
        <v>19304</v>
      </c>
      <c r="F7234" t="s">
        <v>26</v>
      </c>
      <c r="G7234">
        <v>0</v>
      </c>
      <c r="H7234">
        <v>0</v>
      </c>
      <c r="I7234">
        <v>53</v>
      </c>
      <c r="J7234">
        <v>1</v>
      </c>
      <c r="K7234">
        <v>116.28</v>
      </c>
      <c r="L7234" t="str">
        <f t="shared" ref="L7234:L7297" si="678">IF(OR(K7234&lt;$AC$10, K7234&gt;$AC$11), "OUTLIER", "")</f>
        <v/>
      </c>
      <c r="M7234">
        <v>2</v>
      </c>
      <c r="N7234" t="str">
        <f t="shared" ref="N7234:N7297" si="679">IF(OR(M7234&lt;$AC$16, M7234&gt;$AC$17), "OUTLIER", "")</f>
        <v/>
      </c>
      <c r="O7234">
        <v>16</v>
      </c>
      <c r="P7234" s="11">
        <v>0</v>
      </c>
      <c r="Q7234" s="11">
        <v>1.8867924528301799E-2</v>
      </c>
      <c r="R7234" s="12">
        <v>58.14</v>
      </c>
      <c r="S7234" t="s">
        <v>22</v>
      </c>
      <c r="T7234">
        <v>0</v>
      </c>
      <c r="U7234">
        <f t="shared" ref="U7234:U7297" si="680">IF(O7234&lt;=20,5,IF(O7234&lt;=40,4,IF(O7234&lt;=70,3,IF(O7234&lt;=100,2,1))))</f>
        <v>5</v>
      </c>
      <c r="V7234">
        <f t="shared" ref="V7234:V7297" si="681">IF(M7234&gt;=11,5,IF(M7234&gt;=9,4,IF(M7234&gt;=7,3,IF(M7234&gt;=5,2,1))))</f>
        <v>1</v>
      </c>
      <c r="W7234">
        <f t="shared" ref="W7234:W7297" si="682">IF(K7234&gt;=500,5,IF(K7234&gt;=300,4,IF(K7234&gt;=150,3,IF(K7234&gt;=50,2,1))))</f>
        <v>2</v>
      </c>
      <c r="X7234" t="str">
        <f t="shared" ref="X7234:X7297" si="683">U7234 &amp; V7234 &amp; W7234</f>
        <v>512</v>
      </c>
      <c r="Y7234" t="str">
        <f>IF(Table1[[#This Row],[RFM_Score]]="555","Champion", IF(AND(J7234&gt;=4,V7234&gt;=4),"Loyal", IF(U7234&lt;=2,"At Risk", IF(W7234&gt;=4,"Potential Loyalist","Others"))))</f>
        <v>Others</v>
      </c>
    </row>
    <row r="7235" spans="1:25">
      <c r="A7235" t="s">
        <v>3295</v>
      </c>
      <c r="B7235">
        <v>49</v>
      </c>
      <c r="C7235" t="s">
        <v>24</v>
      </c>
      <c r="D7235" t="s">
        <v>46</v>
      </c>
      <c r="E7235" s="6" t="s">
        <v>19305</v>
      </c>
      <c r="F7235" t="s">
        <v>26</v>
      </c>
      <c r="G7235">
        <v>3</v>
      </c>
      <c r="H7235">
        <v>1</v>
      </c>
      <c r="I7235">
        <v>33</v>
      </c>
      <c r="J7235">
        <v>3</v>
      </c>
      <c r="K7235">
        <v>115.37</v>
      </c>
      <c r="L7235" t="str">
        <f t="shared" si="678"/>
        <v/>
      </c>
      <c r="M7235">
        <v>2</v>
      </c>
      <c r="N7235" t="str">
        <f t="shared" si="679"/>
        <v/>
      </c>
      <c r="O7235">
        <v>2</v>
      </c>
      <c r="P7235" s="11">
        <v>0.33333333333333298</v>
      </c>
      <c r="Q7235" s="11">
        <v>9.0909090909090898E-2</v>
      </c>
      <c r="R7235" s="12">
        <v>57.685000000000002</v>
      </c>
      <c r="S7235" t="s">
        <v>22</v>
      </c>
      <c r="T7235">
        <v>0</v>
      </c>
      <c r="U7235">
        <f t="shared" si="680"/>
        <v>5</v>
      </c>
      <c r="V7235">
        <f t="shared" si="681"/>
        <v>1</v>
      </c>
      <c r="W7235">
        <f t="shared" si="682"/>
        <v>2</v>
      </c>
      <c r="X7235" t="str">
        <f t="shared" si="683"/>
        <v>512</v>
      </c>
      <c r="Y7235" t="str">
        <f>IF(Table1[[#This Row],[RFM_Score]]="555","Champion", IF(AND(J7235&gt;=4,V7235&gt;=4),"Loyal", IF(U7235&lt;=2,"At Risk", IF(W7235&gt;=4,"Potential Loyalist","Others"))))</f>
        <v>Others</v>
      </c>
    </row>
    <row r="7236" spans="1:25">
      <c r="A7236" t="s">
        <v>6287</v>
      </c>
      <c r="B7236">
        <v>28</v>
      </c>
      <c r="C7236" t="s">
        <v>24</v>
      </c>
      <c r="D7236" t="s">
        <v>46</v>
      </c>
      <c r="E7236" s="6" t="s">
        <v>19306</v>
      </c>
      <c r="F7236" t="s">
        <v>37</v>
      </c>
      <c r="G7236">
        <v>3</v>
      </c>
      <c r="H7236">
        <v>0</v>
      </c>
      <c r="I7236">
        <v>63</v>
      </c>
      <c r="J7236">
        <v>4</v>
      </c>
      <c r="K7236">
        <v>115.37</v>
      </c>
      <c r="L7236" t="str">
        <f t="shared" si="678"/>
        <v/>
      </c>
      <c r="M7236">
        <v>2</v>
      </c>
      <c r="N7236" t="str">
        <f t="shared" si="679"/>
        <v/>
      </c>
      <c r="O7236">
        <v>23</v>
      </c>
      <c r="P7236" s="11">
        <v>0</v>
      </c>
      <c r="Q7236" s="11">
        <v>6.3492063492063405E-2</v>
      </c>
      <c r="R7236" s="12">
        <v>57.685000000000002</v>
      </c>
      <c r="S7236" t="s">
        <v>22</v>
      </c>
      <c r="T7236">
        <v>0</v>
      </c>
      <c r="U7236">
        <f t="shared" si="680"/>
        <v>4</v>
      </c>
      <c r="V7236">
        <f t="shared" si="681"/>
        <v>1</v>
      </c>
      <c r="W7236">
        <f t="shared" si="682"/>
        <v>2</v>
      </c>
      <c r="X7236" t="str">
        <f t="shared" si="683"/>
        <v>412</v>
      </c>
      <c r="Y7236" t="str">
        <f>IF(Table1[[#This Row],[RFM_Score]]="555","Champion", IF(AND(J7236&gt;=4,V7236&gt;=4),"Loyal", IF(U7236&lt;=2,"At Risk", IF(W7236&gt;=4,"Potential Loyalist","Others"))))</f>
        <v>Others</v>
      </c>
    </row>
    <row r="7237" spans="1:25">
      <c r="A7237" t="s">
        <v>8852</v>
      </c>
      <c r="B7237">
        <v>35</v>
      </c>
      <c r="C7237" t="s">
        <v>19</v>
      </c>
      <c r="D7237" t="s">
        <v>41</v>
      </c>
      <c r="E7237" s="6" t="s">
        <v>19307</v>
      </c>
      <c r="F7237" t="s">
        <v>21</v>
      </c>
      <c r="G7237">
        <v>4</v>
      </c>
      <c r="H7237">
        <v>0</v>
      </c>
      <c r="I7237">
        <v>35</v>
      </c>
      <c r="J7237">
        <v>3</v>
      </c>
      <c r="K7237">
        <v>115.33</v>
      </c>
      <c r="L7237" t="str">
        <f t="shared" si="678"/>
        <v/>
      </c>
      <c r="M7237">
        <v>2</v>
      </c>
      <c r="N7237" t="str">
        <f t="shared" si="679"/>
        <v/>
      </c>
      <c r="O7237">
        <v>24</v>
      </c>
      <c r="P7237" s="11">
        <v>0</v>
      </c>
      <c r="Q7237" s="11">
        <v>8.5714285714285701E-2</v>
      </c>
      <c r="R7237" s="12">
        <v>57.664999999999999</v>
      </c>
      <c r="S7237" t="s">
        <v>22</v>
      </c>
      <c r="T7237">
        <v>0</v>
      </c>
      <c r="U7237">
        <f t="shared" si="680"/>
        <v>4</v>
      </c>
      <c r="V7237">
        <f t="shared" si="681"/>
        <v>1</v>
      </c>
      <c r="W7237">
        <f t="shared" si="682"/>
        <v>2</v>
      </c>
      <c r="X7237" t="str">
        <f t="shared" si="683"/>
        <v>412</v>
      </c>
      <c r="Y7237" t="str">
        <f>IF(Table1[[#This Row],[RFM_Score]]="555","Champion", IF(AND(J7237&gt;=4,V7237&gt;=4),"Loyal", IF(U7237&lt;=2,"At Risk", IF(W7237&gt;=4,"Potential Loyalist","Others"))))</f>
        <v>Others</v>
      </c>
    </row>
    <row r="7238" spans="1:25">
      <c r="A7238" t="s">
        <v>11767</v>
      </c>
      <c r="B7238">
        <v>22</v>
      </c>
      <c r="C7238" t="s">
        <v>24</v>
      </c>
      <c r="D7238" t="s">
        <v>41</v>
      </c>
      <c r="E7238" s="6" t="s">
        <v>19308</v>
      </c>
      <c r="F7238" t="s">
        <v>37</v>
      </c>
      <c r="G7238">
        <v>2</v>
      </c>
      <c r="H7238">
        <v>1</v>
      </c>
      <c r="I7238">
        <v>54</v>
      </c>
      <c r="J7238">
        <v>2</v>
      </c>
      <c r="K7238">
        <v>115.28</v>
      </c>
      <c r="L7238" t="str">
        <f t="shared" si="678"/>
        <v/>
      </c>
      <c r="M7238">
        <v>2</v>
      </c>
      <c r="N7238" t="str">
        <f t="shared" si="679"/>
        <v/>
      </c>
      <c r="O7238">
        <v>69</v>
      </c>
      <c r="P7238" s="11">
        <v>0.5</v>
      </c>
      <c r="Q7238" s="11">
        <v>3.7037037037037E-2</v>
      </c>
      <c r="R7238" s="12">
        <v>57.64</v>
      </c>
      <c r="S7238" t="s">
        <v>22</v>
      </c>
      <c r="T7238">
        <v>1</v>
      </c>
      <c r="U7238">
        <f t="shared" si="680"/>
        <v>3</v>
      </c>
      <c r="V7238">
        <f t="shared" si="681"/>
        <v>1</v>
      </c>
      <c r="W7238">
        <f t="shared" si="682"/>
        <v>2</v>
      </c>
      <c r="X7238" t="str">
        <f t="shared" si="683"/>
        <v>312</v>
      </c>
      <c r="Y7238" t="str">
        <f>IF(Table1[[#This Row],[RFM_Score]]="555","Champion", IF(AND(J7238&gt;=4,V7238&gt;=4),"Loyal", IF(U7238&lt;=2,"At Risk", IF(W7238&gt;=4,"Potential Loyalist","Others"))))</f>
        <v>Others</v>
      </c>
    </row>
    <row r="7239" spans="1:25">
      <c r="A7239" t="s">
        <v>10572</v>
      </c>
      <c r="B7239">
        <v>20</v>
      </c>
      <c r="C7239" t="s">
        <v>24</v>
      </c>
      <c r="D7239" t="s">
        <v>25</v>
      </c>
      <c r="E7239" s="6" t="s">
        <v>19309</v>
      </c>
      <c r="F7239" t="s">
        <v>26</v>
      </c>
      <c r="G7239">
        <v>3</v>
      </c>
      <c r="H7239">
        <v>2</v>
      </c>
      <c r="I7239">
        <v>52</v>
      </c>
      <c r="J7239">
        <v>3</v>
      </c>
      <c r="K7239">
        <v>115.03</v>
      </c>
      <c r="L7239" t="str">
        <f t="shared" si="678"/>
        <v/>
      </c>
      <c r="M7239">
        <v>2</v>
      </c>
      <c r="N7239" t="str">
        <f t="shared" si="679"/>
        <v/>
      </c>
      <c r="O7239">
        <v>19</v>
      </c>
      <c r="P7239" s="11">
        <v>0.66666666666666596</v>
      </c>
      <c r="Q7239" s="11">
        <v>5.7692307692307598E-2</v>
      </c>
      <c r="R7239" s="12">
        <v>57.515000000000001</v>
      </c>
      <c r="S7239" t="s">
        <v>22</v>
      </c>
      <c r="T7239">
        <v>0</v>
      </c>
      <c r="U7239">
        <f t="shared" si="680"/>
        <v>5</v>
      </c>
      <c r="V7239">
        <f t="shared" si="681"/>
        <v>1</v>
      </c>
      <c r="W7239">
        <f t="shared" si="682"/>
        <v>2</v>
      </c>
      <c r="X7239" t="str">
        <f t="shared" si="683"/>
        <v>512</v>
      </c>
      <c r="Y7239" t="str">
        <f>IF(Table1[[#This Row],[RFM_Score]]="555","Champion", IF(AND(J7239&gt;=4,V7239&gt;=4),"Loyal", IF(U7239&lt;=2,"At Risk", IF(W7239&gt;=4,"Potential Loyalist","Others"))))</f>
        <v>Others</v>
      </c>
    </row>
    <row r="7240" spans="1:25">
      <c r="A7240" t="s">
        <v>11754</v>
      </c>
      <c r="B7240">
        <v>26</v>
      </c>
      <c r="C7240" t="s">
        <v>19</v>
      </c>
      <c r="D7240" t="s">
        <v>25</v>
      </c>
      <c r="E7240" s="6" t="s">
        <v>19310</v>
      </c>
      <c r="F7240" t="s">
        <v>21</v>
      </c>
      <c r="G7240">
        <v>7</v>
      </c>
      <c r="H7240">
        <v>4</v>
      </c>
      <c r="I7240">
        <v>39</v>
      </c>
      <c r="J7240">
        <v>3</v>
      </c>
      <c r="K7240">
        <v>114.84</v>
      </c>
      <c r="L7240" t="str">
        <f t="shared" si="678"/>
        <v/>
      </c>
      <c r="M7240">
        <v>2</v>
      </c>
      <c r="N7240" t="str">
        <f t="shared" si="679"/>
        <v/>
      </c>
      <c r="O7240">
        <v>30</v>
      </c>
      <c r="P7240" s="11">
        <v>0.57142857142857095</v>
      </c>
      <c r="Q7240" s="11">
        <v>7.69230769230769E-2</v>
      </c>
      <c r="R7240" s="12">
        <v>57.42</v>
      </c>
      <c r="S7240" t="s">
        <v>22</v>
      </c>
      <c r="T7240">
        <v>0</v>
      </c>
      <c r="U7240">
        <f t="shared" si="680"/>
        <v>4</v>
      </c>
      <c r="V7240">
        <f t="shared" si="681"/>
        <v>1</v>
      </c>
      <c r="W7240">
        <f t="shared" si="682"/>
        <v>2</v>
      </c>
      <c r="X7240" t="str">
        <f t="shared" si="683"/>
        <v>412</v>
      </c>
      <c r="Y7240" t="str">
        <f>IF(Table1[[#This Row],[RFM_Score]]="555","Champion", IF(AND(J7240&gt;=4,V7240&gt;=4),"Loyal", IF(U7240&lt;=2,"At Risk", IF(W7240&gt;=4,"Potential Loyalist","Others"))))</f>
        <v>Others</v>
      </c>
    </row>
    <row r="7241" spans="1:25">
      <c r="A7241" t="s">
        <v>119</v>
      </c>
      <c r="B7241">
        <v>52</v>
      </c>
      <c r="C7241" t="s">
        <v>24</v>
      </c>
      <c r="D7241" t="s">
        <v>25</v>
      </c>
      <c r="E7241" s="6" t="s">
        <v>19311</v>
      </c>
      <c r="F7241" t="s">
        <v>21</v>
      </c>
      <c r="G7241">
        <v>5</v>
      </c>
      <c r="H7241">
        <v>1</v>
      </c>
      <c r="I7241">
        <v>48</v>
      </c>
      <c r="J7241">
        <v>2</v>
      </c>
      <c r="K7241">
        <v>114.72</v>
      </c>
      <c r="L7241" t="str">
        <f t="shared" si="678"/>
        <v/>
      </c>
      <c r="M7241">
        <v>2</v>
      </c>
      <c r="N7241" t="str">
        <f t="shared" si="679"/>
        <v/>
      </c>
      <c r="O7241">
        <v>29</v>
      </c>
      <c r="P7241" s="11">
        <v>0.2</v>
      </c>
      <c r="Q7241" s="11">
        <v>4.1666666666666602E-2</v>
      </c>
      <c r="R7241" s="12">
        <v>57.36</v>
      </c>
      <c r="S7241" t="s">
        <v>22</v>
      </c>
      <c r="T7241">
        <v>0</v>
      </c>
      <c r="U7241">
        <f t="shared" si="680"/>
        <v>4</v>
      </c>
      <c r="V7241">
        <f t="shared" si="681"/>
        <v>1</v>
      </c>
      <c r="W7241">
        <f t="shared" si="682"/>
        <v>2</v>
      </c>
      <c r="X7241" t="str">
        <f t="shared" si="683"/>
        <v>412</v>
      </c>
      <c r="Y7241" t="str">
        <f>IF(Table1[[#This Row],[RFM_Score]]="555","Champion", IF(AND(J7241&gt;=4,V7241&gt;=4),"Loyal", IF(U7241&lt;=2,"At Risk", IF(W7241&gt;=4,"Potential Loyalist","Others"))))</f>
        <v>Others</v>
      </c>
    </row>
    <row r="7242" spans="1:25">
      <c r="A7242" t="s">
        <v>11695</v>
      </c>
      <c r="B7242">
        <v>41</v>
      </c>
      <c r="C7242" t="s">
        <v>19</v>
      </c>
      <c r="D7242" t="s">
        <v>49</v>
      </c>
      <c r="E7242" s="6" t="s">
        <v>19312</v>
      </c>
      <c r="F7242" t="s">
        <v>60</v>
      </c>
      <c r="G7242">
        <v>4</v>
      </c>
      <c r="H7242">
        <v>1</v>
      </c>
      <c r="I7242">
        <v>49</v>
      </c>
      <c r="J7242">
        <v>0</v>
      </c>
      <c r="K7242">
        <v>114.59</v>
      </c>
      <c r="L7242" t="str">
        <f t="shared" si="678"/>
        <v/>
      </c>
      <c r="M7242">
        <v>2</v>
      </c>
      <c r="N7242" t="str">
        <f t="shared" si="679"/>
        <v/>
      </c>
      <c r="O7242">
        <v>44</v>
      </c>
      <c r="P7242" s="11">
        <v>0.25</v>
      </c>
      <c r="Q7242" s="11">
        <v>0</v>
      </c>
      <c r="R7242" s="12">
        <v>57.295000000000002</v>
      </c>
      <c r="S7242" t="s">
        <v>22</v>
      </c>
      <c r="T7242">
        <v>0</v>
      </c>
      <c r="U7242">
        <f t="shared" si="680"/>
        <v>3</v>
      </c>
      <c r="V7242">
        <f t="shared" si="681"/>
        <v>1</v>
      </c>
      <c r="W7242">
        <f t="shared" si="682"/>
        <v>2</v>
      </c>
      <c r="X7242" t="str">
        <f t="shared" si="683"/>
        <v>312</v>
      </c>
      <c r="Y7242" t="str">
        <f>IF(Table1[[#This Row],[RFM_Score]]="555","Champion", IF(AND(J7242&gt;=4,V7242&gt;=4),"Loyal", IF(U7242&lt;=2,"At Risk", IF(W7242&gt;=4,"Potential Loyalist","Others"))))</f>
        <v>Others</v>
      </c>
    </row>
    <row r="7243" spans="1:25">
      <c r="A7243" t="s">
        <v>7737</v>
      </c>
      <c r="B7243">
        <v>45</v>
      </c>
      <c r="C7243" t="s">
        <v>19</v>
      </c>
      <c r="D7243" t="s">
        <v>20</v>
      </c>
      <c r="E7243" s="6" t="s">
        <v>19313</v>
      </c>
      <c r="F7243" t="s">
        <v>21</v>
      </c>
      <c r="G7243">
        <v>6</v>
      </c>
      <c r="H7243">
        <v>3</v>
      </c>
      <c r="I7243">
        <v>65</v>
      </c>
      <c r="J7243">
        <v>2</v>
      </c>
      <c r="K7243">
        <v>114.4</v>
      </c>
      <c r="L7243" t="str">
        <f t="shared" si="678"/>
        <v/>
      </c>
      <c r="M7243">
        <v>2</v>
      </c>
      <c r="N7243" t="str">
        <f t="shared" si="679"/>
        <v/>
      </c>
      <c r="O7243">
        <v>44</v>
      </c>
      <c r="P7243" s="11">
        <v>0.5</v>
      </c>
      <c r="Q7243" s="11">
        <v>3.0769230769230702E-2</v>
      </c>
      <c r="R7243" s="12">
        <v>57.2</v>
      </c>
      <c r="S7243" t="s">
        <v>22</v>
      </c>
      <c r="T7243">
        <v>0</v>
      </c>
      <c r="U7243">
        <f t="shared" si="680"/>
        <v>3</v>
      </c>
      <c r="V7243">
        <f t="shared" si="681"/>
        <v>1</v>
      </c>
      <c r="W7243">
        <f t="shared" si="682"/>
        <v>2</v>
      </c>
      <c r="X7243" t="str">
        <f t="shared" si="683"/>
        <v>312</v>
      </c>
      <c r="Y7243" t="str">
        <f>IF(Table1[[#This Row],[RFM_Score]]="555","Champion", IF(AND(J7243&gt;=4,V7243&gt;=4),"Loyal", IF(U7243&lt;=2,"At Risk", IF(W7243&gt;=4,"Potential Loyalist","Others"))))</f>
        <v>Others</v>
      </c>
    </row>
    <row r="7244" spans="1:25">
      <c r="A7244" t="s">
        <v>10626</v>
      </c>
      <c r="B7244">
        <v>30</v>
      </c>
      <c r="C7244" t="s">
        <v>24</v>
      </c>
      <c r="D7244" t="s">
        <v>25</v>
      </c>
      <c r="E7244" s="6" t="s">
        <v>19314</v>
      </c>
      <c r="F7244" t="s">
        <v>30</v>
      </c>
      <c r="G7244">
        <v>1</v>
      </c>
      <c r="H7244">
        <v>0</v>
      </c>
      <c r="I7244">
        <v>50</v>
      </c>
      <c r="J7244">
        <v>0</v>
      </c>
      <c r="K7244">
        <v>114.25</v>
      </c>
      <c r="L7244" t="str">
        <f t="shared" si="678"/>
        <v/>
      </c>
      <c r="M7244">
        <v>2</v>
      </c>
      <c r="N7244" t="str">
        <f t="shared" si="679"/>
        <v/>
      </c>
      <c r="O7244">
        <v>140</v>
      </c>
      <c r="P7244" s="11">
        <v>0</v>
      </c>
      <c r="Q7244" s="11">
        <v>0</v>
      </c>
      <c r="R7244" s="12">
        <v>57.125</v>
      </c>
      <c r="S7244" t="s">
        <v>22</v>
      </c>
      <c r="T7244">
        <v>1</v>
      </c>
      <c r="U7244">
        <f t="shared" si="680"/>
        <v>1</v>
      </c>
      <c r="V7244">
        <f t="shared" si="681"/>
        <v>1</v>
      </c>
      <c r="W7244">
        <f t="shared" si="682"/>
        <v>2</v>
      </c>
      <c r="X7244" t="str">
        <f t="shared" si="683"/>
        <v>112</v>
      </c>
      <c r="Y7244" t="str">
        <f>IF(Table1[[#This Row],[RFM_Score]]="555","Champion", IF(AND(J7244&gt;=4,V7244&gt;=4),"Loyal", IF(U7244&lt;=2,"At Risk", IF(W7244&gt;=4,"Potential Loyalist","Others"))))</f>
        <v>At Risk</v>
      </c>
    </row>
    <row r="7245" spans="1:25">
      <c r="A7245" t="s">
        <v>4888</v>
      </c>
      <c r="B7245">
        <v>65</v>
      </c>
      <c r="C7245" t="s">
        <v>19</v>
      </c>
      <c r="D7245" t="s">
        <v>49</v>
      </c>
      <c r="E7245" s="6" t="s">
        <v>19315</v>
      </c>
      <c r="F7245" t="s">
        <v>60</v>
      </c>
      <c r="G7245">
        <v>2</v>
      </c>
      <c r="H7245">
        <v>1</v>
      </c>
      <c r="I7245">
        <v>40</v>
      </c>
      <c r="J7245">
        <v>1</v>
      </c>
      <c r="K7245">
        <v>114.2</v>
      </c>
      <c r="L7245" t="str">
        <f t="shared" si="678"/>
        <v/>
      </c>
      <c r="M7245">
        <v>2</v>
      </c>
      <c r="N7245" t="str">
        <f t="shared" si="679"/>
        <v/>
      </c>
      <c r="O7245">
        <v>29</v>
      </c>
      <c r="P7245" s="11">
        <v>0.5</v>
      </c>
      <c r="Q7245" s="11">
        <v>2.5000000000000001E-2</v>
      </c>
      <c r="R7245" s="12">
        <v>57.1</v>
      </c>
      <c r="S7245" t="s">
        <v>22</v>
      </c>
      <c r="T7245">
        <v>0</v>
      </c>
      <c r="U7245">
        <f t="shared" si="680"/>
        <v>4</v>
      </c>
      <c r="V7245">
        <f t="shared" si="681"/>
        <v>1</v>
      </c>
      <c r="W7245">
        <f t="shared" si="682"/>
        <v>2</v>
      </c>
      <c r="X7245" t="str">
        <f t="shared" si="683"/>
        <v>412</v>
      </c>
      <c r="Y7245" t="str">
        <f>IF(Table1[[#This Row],[RFM_Score]]="555","Champion", IF(AND(J7245&gt;=4,V7245&gt;=4),"Loyal", IF(U7245&lt;=2,"At Risk", IF(W7245&gt;=4,"Potential Loyalist","Others"))))</f>
        <v>Others</v>
      </c>
    </row>
    <row r="7246" spans="1:25">
      <c r="A7246" t="s">
        <v>11474</v>
      </c>
      <c r="B7246">
        <v>50</v>
      </c>
      <c r="C7246" t="s">
        <v>24</v>
      </c>
      <c r="D7246" t="s">
        <v>29</v>
      </c>
      <c r="E7246" s="6" t="s">
        <v>19316</v>
      </c>
      <c r="F7246" t="s">
        <v>37</v>
      </c>
      <c r="G7246">
        <v>3</v>
      </c>
      <c r="H7246">
        <v>0</v>
      </c>
      <c r="I7246">
        <v>50</v>
      </c>
      <c r="J7246">
        <v>3</v>
      </c>
      <c r="K7246">
        <v>113.96</v>
      </c>
      <c r="L7246" t="str">
        <f t="shared" si="678"/>
        <v/>
      </c>
      <c r="M7246">
        <v>2</v>
      </c>
      <c r="N7246" t="str">
        <f t="shared" si="679"/>
        <v/>
      </c>
      <c r="O7246">
        <v>15</v>
      </c>
      <c r="P7246" s="11">
        <v>0</v>
      </c>
      <c r="Q7246" s="11">
        <v>0.06</v>
      </c>
      <c r="R7246" s="12">
        <v>56.98</v>
      </c>
      <c r="S7246" t="s">
        <v>22</v>
      </c>
      <c r="T7246">
        <v>1</v>
      </c>
      <c r="U7246">
        <f t="shared" si="680"/>
        <v>5</v>
      </c>
      <c r="V7246">
        <f t="shared" si="681"/>
        <v>1</v>
      </c>
      <c r="W7246">
        <f t="shared" si="682"/>
        <v>2</v>
      </c>
      <c r="X7246" t="str">
        <f t="shared" si="683"/>
        <v>512</v>
      </c>
      <c r="Y7246" t="str">
        <f>IF(Table1[[#This Row],[RFM_Score]]="555","Champion", IF(AND(J7246&gt;=4,V7246&gt;=4),"Loyal", IF(U7246&lt;=2,"At Risk", IF(W7246&gt;=4,"Potential Loyalist","Others"))))</f>
        <v>Others</v>
      </c>
    </row>
    <row r="7247" spans="1:25">
      <c r="A7247" t="s">
        <v>9526</v>
      </c>
      <c r="B7247">
        <v>38</v>
      </c>
      <c r="C7247" t="s">
        <v>19</v>
      </c>
      <c r="D7247" t="s">
        <v>25</v>
      </c>
      <c r="E7247" s="6" t="s">
        <v>19317</v>
      </c>
      <c r="F7247" t="s">
        <v>62</v>
      </c>
      <c r="G7247">
        <v>1</v>
      </c>
      <c r="H7247">
        <v>1</v>
      </c>
      <c r="I7247">
        <v>56</v>
      </c>
      <c r="J7247">
        <v>7</v>
      </c>
      <c r="K7247">
        <v>113.95</v>
      </c>
      <c r="L7247" t="str">
        <f t="shared" si="678"/>
        <v/>
      </c>
      <c r="M7247">
        <v>2</v>
      </c>
      <c r="N7247" t="str">
        <f t="shared" si="679"/>
        <v/>
      </c>
      <c r="O7247">
        <v>1</v>
      </c>
      <c r="P7247" s="11">
        <v>1</v>
      </c>
      <c r="Q7247" s="11">
        <v>0.125</v>
      </c>
      <c r="R7247" s="12">
        <v>56.975000000000001</v>
      </c>
      <c r="S7247" t="s">
        <v>22</v>
      </c>
      <c r="T7247">
        <v>1</v>
      </c>
      <c r="U7247">
        <f t="shared" si="680"/>
        <v>5</v>
      </c>
      <c r="V7247">
        <f t="shared" si="681"/>
        <v>1</v>
      </c>
      <c r="W7247">
        <f t="shared" si="682"/>
        <v>2</v>
      </c>
      <c r="X7247" t="str">
        <f t="shared" si="683"/>
        <v>512</v>
      </c>
      <c r="Y7247" t="str">
        <f>IF(Table1[[#This Row],[RFM_Score]]="555","Champion", IF(AND(J7247&gt;=4,V7247&gt;=4),"Loyal", IF(U7247&lt;=2,"At Risk", IF(W7247&gt;=4,"Potential Loyalist","Others"))))</f>
        <v>Others</v>
      </c>
    </row>
    <row r="7248" spans="1:25">
      <c r="A7248" t="s">
        <v>4346</v>
      </c>
      <c r="B7248">
        <v>29</v>
      </c>
      <c r="C7248" t="s">
        <v>19</v>
      </c>
      <c r="D7248" t="s">
        <v>41</v>
      </c>
      <c r="E7248" s="6" t="s">
        <v>19318</v>
      </c>
      <c r="F7248" t="s">
        <v>26</v>
      </c>
      <c r="G7248">
        <v>2</v>
      </c>
      <c r="H7248">
        <v>1</v>
      </c>
      <c r="I7248">
        <v>45</v>
      </c>
      <c r="J7248">
        <v>6</v>
      </c>
      <c r="K7248">
        <v>113.82</v>
      </c>
      <c r="L7248" t="str">
        <f t="shared" si="678"/>
        <v/>
      </c>
      <c r="M7248">
        <v>2</v>
      </c>
      <c r="N7248" t="str">
        <f t="shared" si="679"/>
        <v/>
      </c>
      <c r="O7248">
        <v>1</v>
      </c>
      <c r="P7248" s="11">
        <v>0.5</v>
      </c>
      <c r="Q7248" s="11">
        <v>0.133333333333333</v>
      </c>
      <c r="R7248" s="12">
        <v>56.91</v>
      </c>
      <c r="S7248" t="s">
        <v>22</v>
      </c>
      <c r="T7248">
        <v>0</v>
      </c>
      <c r="U7248">
        <f t="shared" si="680"/>
        <v>5</v>
      </c>
      <c r="V7248">
        <f t="shared" si="681"/>
        <v>1</v>
      </c>
      <c r="W7248">
        <f t="shared" si="682"/>
        <v>2</v>
      </c>
      <c r="X7248" t="str">
        <f t="shared" si="683"/>
        <v>512</v>
      </c>
      <c r="Y7248" t="str">
        <f>IF(Table1[[#This Row],[RFM_Score]]="555","Champion", IF(AND(J7248&gt;=4,V7248&gt;=4),"Loyal", IF(U7248&lt;=2,"At Risk", IF(W7248&gt;=4,"Potential Loyalist","Others"))))</f>
        <v>Others</v>
      </c>
    </row>
    <row r="7249" spans="1:25">
      <c r="A7249" t="s">
        <v>5744</v>
      </c>
      <c r="B7249">
        <v>38</v>
      </c>
      <c r="C7249" t="s">
        <v>24</v>
      </c>
      <c r="D7249" t="s">
        <v>46</v>
      </c>
      <c r="E7249" s="6" t="s">
        <v>19319</v>
      </c>
      <c r="F7249" t="s">
        <v>21</v>
      </c>
      <c r="G7249">
        <v>2</v>
      </c>
      <c r="H7249">
        <v>0</v>
      </c>
      <c r="I7249">
        <v>49</v>
      </c>
      <c r="J7249">
        <v>1</v>
      </c>
      <c r="K7249">
        <v>113.73</v>
      </c>
      <c r="L7249" t="str">
        <f t="shared" si="678"/>
        <v/>
      </c>
      <c r="M7249">
        <v>2</v>
      </c>
      <c r="N7249" t="str">
        <f t="shared" si="679"/>
        <v/>
      </c>
      <c r="O7249">
        <v>80</v>
      </c>
      <c r="P7249" s="11">
        <v>0</v>
      </c>
      <c r="Q7249" s="11">
        <v>2.04081632653061E-2</v>
      </c>
      <c r="R7249" s="12">
        <v>56.865000000000002</v>
      </c>
      <c r="S7249" t="s">
        <v>22</v>
      </c>
      <c r="T7249">
        <v>0</v>
      </c>
      <c r="U7249">
        <f t="shared" si="680"/>
        <v>2</v>
      </c>
      <c r="V7249">
        <f t="shared" si="681"/>
        <v>1</v>
      </c>
      <c r="W7249">
        <f t="shared" si="682"/>
        <v>2</v>
      </c>
      <c r="X7249" t="str">
        <f t="shared" si="683"/>
        <v>212</v>
      </c>
      <c r="Y7249" t="str">
        <f>IF(Table1[[#This Row],[RFM_Score]]="555","Champion", IF(AND(J7249&gt;=4,V7249&gt;=4),"Loyal", IF(U7249&lt;=2,"At Risk", IF(W7249&gt;=4,"Potential Loyalist","Others"))))</f>
        <v>At Risk</v>
      </c>
    </row>
    <row r="7250" spans="1:25">
      <c r="A7250" t="s">
        <v>617</v>
      </c>
      <c r="B7250">
        <v>39</v>
      </c>
      <c r="C7250" t="s">
        <v>24</v>
      </c>
      <c r="D7250" t="s">
        <v>25</v>
      </c>
      <c r="E7250" s="6" t="s">
        <v>19320</v>
      </c>
      <c r="F7250" t="s">
        <v>60</v>
      </c>
      <c r="G7250">
        <v>4</v>
      </c>
      <c r="H7250">
        <v>1</v>
      </c>
      <c r="I7250">
        <v>51</v>
      </c>
      <c r="J7250">
        <v>4</v>
      </c>
      <c r="K7250">
        <v>113.47</v>
      </c>
      <c r="L7250" t="str">
        <f t="shared" si="678"/>
        <v/>
      </c>
      <c r="M7250">
        <v>2</v>
      </c>
      <c r="N7250" t="str">
        <f t="shared" si="679"/>
        <v/>
      </c>
      <c r="O7250">
        <v>11</v>
      </c>
      <c r="P7250" s="11">
        <v>0.25</v>
      </c>
      <c r="Q7250" s="11">
        <v>7.8431372549019607E-2</v>
      </c>
      <c r="R7250" s="12">
        <v>56.734999999999999</v>
      </c>
      <c r="S7250" t="s">
        <v>22</v>
      </c>
      <c r="T7250">
        <v>0</v>
      </c>
      <c r="U7250">
        <f t="shared" si="680"/>
        <v>5</v>
      </c>
      <c r="V7250">
        <f t="shared" si="681"/>
        <v>1</v>
      </c>
      <c r="W7250">
        <f t="shared" si="682"/>
        <v>2</v>
      </c>
      <c r="X7250" t="str">
        <f t="shared" si="683"/>
        <v>512</v>
      </c>
      <c r="Y7250" t="str">
        <f>IF(Table1[[#This Row],[RFM_Score]]="555","Champion", IF(AND(J7250&gt;=4,V7250&gt;=4),"Loyal", IF(U7250&lt;=2,"At Risk", IF(W7250&gt;=4,"Potential Loyalist","Others"))))</f>
        <v>Others</v>
      </c>
    </row>
    <row r="7251" spans="1:25">
      <c r="A7251" t="s">
        <v>10005</v>
      </c>
      <c r="B7251">
        <v>35</v>
      </c>
      <c r="C7251" t="s">
        <v>24</v>
      </c>
      <c r="D7251" t="s">
        <v>25</v>
      </c>
      <c r="E7251" s="6" t="s">
        <v>19321</v>
      </c>
      <c r="F7251" t="s">
        <v>30</v>
      </c>
      <c r="G7251">
        <v>2</v>
      </c>
      <c r="H7251">
        <v>1</v>
      </c>
      <c r="I7251">
        <v>45</v>
      </c>
      <c r="J7251">
        <v>3</v>
      </c>
      <c r="K7251">
        <v>113.45</v>
      </c>
      <c r="L7251" t="str">
        <f t="shared" si="678"/>
        <v/>
      </c>
      <c r="M7251">
        <v>2</v>
      </c>
      <c r="N7251" t="str">
        <f t="shared" si="679"/>
        <v/>
      </c>
      <c r="O7251">
        <v>70</v>
      </c>
      <c r="P7251" s="11">
        <v>0.5</v>
      </c>
      <c r="Q7251" s="11">
        <v>6.6666666666666596E-2</v>
      </c>
      <c r="R7251" s="12">
        <v>56.725000000000001</v>
      </c>
      <c r="S7251" t="s">
        <v>22</v>
      </c>
      <c r="T7251">
        <v>0</v>
      </c>
      <c r="U7251">
        <f t="shared" si="680"/>
        <v>3</v>
      </c>
      <c r="V7251">
        <f t="shared" si="681"/>
        <v>1</v>
      </c>
      <c r="W7251">
        <f t="shared" si="682"/>
        <v>2</v>
      </c>
      <c r="X7251" t="str">
        <f t="shared" si="683"/>
        <v>312</v>
      </c>
      <c r="Y7251" t="str">
        <f>IF(Table1[[#This Row],[RFM_Score]]="555","Champion", IF(AND(J7251&gt;=4,V7251&gt;=4),"Loyal", IF(U7251&lt;=2,"At Risk", IF(W7251&gt;=4,"Potential Loyalist","Others"))))</f>
        <v>Others</v>
      </c>
    </row>
    <row r="7252" spans="1:25">
      <c r="A7252" t="s">
        <v>7589</v>
      </c>
      <c r="B7252">
        <v>18</v>
      </c>
      <c r="C7252" t="s">
        <v>24</v>
      </c>
      <c r="D7252" t="s">
        <v>46</v>
      </c>
      <c r="E7252" s="6" t="s">
        <v>19322</v>
      </c>
      <c r="F7252" t="s">
        <v>21</v>
      </c>
      <c r="G7252">
        <v>0</v>
      </c>
      <c r="H7252">
        <v>0</v>
      </c>
      <c r="I7252">
        <v>48</v>
      </c>
      <c r="J7252">
        <v>1</v>
      </c>
      <c r="K7252">
        <v>113.28</v>
      </c>
      <c r="L7252" t="str">
        <f t="shared" si="678"/>
        <v/>
      </c>
      <c r="M7252">
        <v>2</v>
      </c>
      <c r="N7252" t="str">
        <f t="shared" si="679"/>
        <v/>
      </c>
      <c r="O7252">
        <v>27</v>
      </c>
      <c r="P7252" s="11">
        <v>0</v>
      </c>
      <c r="Q7252" s="11">
        <v>2.0833333333333301E-2</v>
      </c>
      <c r="R7252" s="12">
        <v>56.64</v>
      </c>
      <c r="S7252" t="s">
        <v>22</v>
      </c>
      <c r="T7252">
        <v>0</v>
      </c>
      <c r="U7252">
        <f t="shared" si="680"/>
        <v>4</v>
      </c>
      <c r="V7252">
        <f t="shared" si="681"/>
        <v>1</v>
      </c>
      <c r="W7252">
        <f t="shared" si="682"/>
        <v>2</v>
      </c>
      <c r="X7252" t="str">
        <f t="shared" si="683"/>
        <v>412</v>
      </c>
      <c r="Y7252" t="str">
        <f>IF(Table1[[#This Row],[RFM_Score]]="555","Champion", IF(AND(J7252&gt;=4,V7252&gt;=4),"Loyal", IF(U7252&lt;=2,"At Risk", IF(W7252&gt;=4,"Potential Loyalist","Others"))))</f>
        <v>Others</v>
      </c>
    </row>
    <row r="7253" spans="1:25">
      <c r="A7253" t="s">
        <v>7369</v>
      </c>
      <c r="B7253">
        <v>63</v>
      </c>
      <c r="C7253" t="s">
        <v>19</v>
      </c>
      <c r="D7253" t="s">
        <v>20</v>
      </c>
      <c r="E7253" s="6" t="s">
        <v>19323</v>
      </c>
      <c r="F7253" t="s">
        <v>26</v>
      </c>
      <c r="G7253">
        <v>0</v>
      </c>
      <c r="H7253">
        <v>0</v>
      </c>
      <c r="I7253">
        <v>52</v>
      </c>
      <c r="J7253">
        <v>4</v>
      </c>
      <c r="K7253">
        <v>113.21</v>
      </c>
      <c r="L7253" t="str">
        <f t="shared" si="678"/>
        <v/>
      </c>
      <c r="M7253">
        <v>2</v>
      </c>
      <c r="N7253" t="str">
        <f t="shared" si="679"/>
        <v/>
      </c>
      <c r="O7253">
        <v>19</v>
      </c>
      <c r="P7253" s="11">
        <v>0</v>
      </c>
      <c r="Q7253" s="11">
        <v>7.69230769230769E-2</v>
      </c>
      <c r="R7253" s="12">
        <v>56.604999999999997</v>
      </c>
      <c r="S7253" t="s">
        <v>22</v>
      </c>
      <c r="T7253">
        <v>1</v>
      </c>
      <c r="U7253">
        <f t="shared" si="680"/>
        <v>5</v>
      </c>
      <c r="V7253">
        <f t="shared" si="681"/>
        <v>1</v>
      </c>
      <c r="W7253">
        <f t="shared" si="682"/>
        <v>2</v>
      </c>
      <c r="X7253" t="str">
        <f t="shared" si="683"/>
        <v>512</v>
      </c>
      <c r="Y7253" t="str">
        <f>IF(Table1[[#This Row],[RFM_Score]]="555","Champion", IF(AND(J7253&gt;=4,V7253&gt;=4),"Loyal", IF(U7253&lt;=2,"At Risk", IF(W7253&gt;=4,"Potential Loyalist","Others"))))</f>
        <v>Others</v>
      </c>
    </row>
    <row r="7254" spans="1:25">
      <c r="A7254" t="s">
        <v>7252</v>
      </c>
      <c r="B7254">
        <v>41</v>
      </c>
      <c r="C7254" t="s">
        <v>19</v>
      </c>
      <c r="D7254" t="s">
        <v>25</v>
      </c>
      <c r="E7254" s="6" t="s">
        <v>19324</v>
      </c>
      <c r="F7254" t="s">
        <v>26</v>
      </c>
      <c r="G7254">
        <v>2</v>
      </c>
      <c r="H7254">
        <v>0</v>
      </c>
      <c r="I7254">
        <v>53</v>
      </c>
      <c r="J7254">
        <v>2</v>
      </c>
      <c r="K7254">
        <v>112.99</v>
      </c>
      <c r="L7254" t="str">
        <f t="shared" si="678"/>
        <v/>
      </c>
      <c r="M7254">
        <v>2</v>
      </c>
      <c r="N7254" t="str">
        <f t="shared" si="679"/>
        <v/>
      </c>
      <c r="O7254">
        <v>37</v>
      </c>
      <c r="P7254" s="11">
        <v>0</v>
      </c>
      <c r="Q7254" s="11">
        <v>3.7735849056603703E-2</v>
      </c>
      <c r="R7254" s="12">
        <v>56.494999999999997</v>
      </c>
      <c r="S7254" t="s">
        <v>22</v>
      </c>
      <c r="T7254">
        <v>0</v>
      </c>
      <c r="U7254">
        <f t="shared" si="680"/>
        <v>4</v>
      </c>
      <c r="V7254">
        <f t="shared" si="681"/>
        <v>1</v>
      </c>
      <c r="W7254">
        <f t="shared" si="682"/>
        <v>2</v>
      </c>
      <c r="X7254" t="str">
        <f t="shared" si="683"/>
        <v>412</v>
      </c>
      <c r="Y7254" t="str">
        <f>IF(Table1[[#This Row],[RFM_Score]]="555","Champion", IF(AND(J7254&gt;=4,V7254&gt;=4),"Loyal", IF(U7254&lt;=2,"At Risk", IF(W7254&gt;=4,"Potential Loyalist","Others"))))</f>
        <v>Others</v>
      </c>
    </row>
    <row r="7255" spans="1:25">
      <c r="A7255" t="s">
        <v>10835</v>
      </c>
      <c r="B7255">
        <v>35</v>
      </c>
      <c r="C7255" t="s">
        <v>19</v>
      </c>
      <c r="D7255" t="s">
        <v>41</v>
      </c>
      <c r="E7255" s="6" t="s">
        <v>19325</v>
      </c>
      <c r="F7255" t="s">
        <v>62</v>
      </c>
      <c r="G7255">
        <v>5</v>
      </c>
      <c r="H7255">
        <v>3</v>
      </c>
      <c r="I7255">
        <v>48</v>
      </c>
      <c r="J7255">
        <v>3</v>
      </c>
      <c r="K7255">
        <v>112.85</v>
      </c>
      <c r="L7255" t="str">
        <f t="shared" si="678"/>
        <v/>
      </c>
      <c r="M7255">
        <v>2</v>
      </c>
      <c r="N7255" t="str">
        <f t="shared" si="679"/>
        <v/>
      </c>
      <c r="O7255">
        <v>65</v>
      </c>
      <c r="P7255" s="11">
        <v>0.6</v>
      </c>
      <c r="Q7255" s="11">
        <v>6.25E-2</v>
      </c>
      <c r="R7255" s="12">
        <v>56.424999999999997</v>
      </c>
      <c r="S7255" t="s">
        <v>22</v>
      </c>
      <c r="T7255">
        <v>1</v>
      </c>
      <c r="U7255">
        <f t="shared" si="680"/>
        <v>3</v>
      </c>
      <c r="V7255">
        <f t="shared" si="681"/>
        <v>1</v>
      </c>
      <c r="W7255">
        <f t="shared" si="682"/>
        <v>2</v>
      </c>
      <c r="X7255" t="str">
        <f t="shared" si="683"/>
        <v>312</v>
      </c>
      <c r="Y7255" t="str">
        <f>IF(Table1[[#This Row],[RFM_Score]]="555","Champion", IF(AND(J7255&gt;=4,V7255&gt;=4),"Loyal", IF(U7255&lt;=2,"At Risk", IF(W7255&gt;=4,"Potential Loyalist","Others"))))</f>
        <v>Others</v>
      </c>
    </row>
    <row r="7256" spans="1:25">
      <c r="A7256" t="s">
        <v>4388</v>
      </c>
      <c r="B7256">
        <v>35</v>
      </c>
      <c r="C7256" t="s">
        <v>24</v>
      </c>
      <c r="D7256" t="s">
        <v>35</v>
      </c>
      <c r="E7256" s="6" t="s">
        <v>19326</v>
      </c>
      <c r="F7256" t="s">
        <v>26</v>
      </c>
      <c r="G7256">
        <v>1</v>
      </c>
      <c r="H7256">
        <v>0</v>
      </c>
      <c r="I7256">
        <v>62</v>
      </c>
      <c r="J7256">
        <v>4</v>
      </c>
      <c r="K7256">
        <v>112.64</v>
      </c>
      <c r="L7256" t="str">
        <f t="shared" si="678"/>
        <v/>
      </c>
      <c r="M7256">
        <v>2</v>
      </c>
      <c r="N7256" t="str">
        <f t="shared" si="679"/>
        <v/>
      </c>
      <c r="O7256">
        <v>14</v>
      </c>
      <c r="P7256" s="11">
        <v>0</v>
      </c>
      <c r="Q7256" s="11">
        <v>6.4516129032257993E-2</v>
      </c>
      <c r="R7256" s="12">
        <v>56.32</v>
      </c>
      <c r="S7256" t="s">
        <v>22</v>
      </c>
      <c r="T7256">
        <v>1</v>
      </c>
      <c r="U7256">
        <f t="shared" si="680"/>
        <v>5</v>
      </c>
      <c r="V7256">
        <f t="shared" si="681"/>
        <v>1</v>
      </c>
      <c r="W7256">
        <f t="shared" si="682"/>
        <v>2</v>
      </c>
      <c r="X7256" t="str">
        <f t="shared" si="683"/>
        <v>512</v>
      </c>
      <c r="Y7256" t="str">
        <f>IF(Table1[[#This Row],[RFM_Score]]="555","Champion", IF(AND(J7256&gt;=4,V7256&gt;=4),"Loyal", IF(U7256&lt;=2,"At Risk", IF(W7256&gt;=4,"Potential Loyalist","Others"))))</f>
        <v>Others</v>
      </c>
    </row>
    <row r="7257" spans="1:25">
      <c r="A7257" t="s">
        <v>6618</v>
      </c>
      <c r="B7257">
        <v>37</v>
      </c>
      <c r="C7257" t="s">
        <v>24</v>
      </c>
      <c r="D7257" t="s">
        <v>41</v>
      </c>
      <c r="E7257" s="6" t="s">
        <v>19327</v>
      </c>
      <c r="F7257" t="s">
        <v>60</v>
      </c>
      <c r="G7257">
        <v>6</v>
      </c>
      <c r="H7257">
        <v>2</v>
      </c>
      <c r="I7257">
        <v>60</v>
      </c>
      <c r="J7257">
        <v>1</v>
      </c>
      <c r="K7257">
        <v>112.62</v>
      </c>
      <c r="L7257" t="str">
        <f t="shared" si="678"/>
        <v/>
      </c>
      <c r="M7257">
        <v>2</v>
      </c>
      <c r="N7257" t="str">
        <f t="shared" si="679"/>
        <v/>
      </c>
      <c r="O7257">
        <v>193</v>
      </c>
      <c r="P7257" s="11">
        <v>0.33333333333333298</v>
      </c>
      <c r="Q7257" s="11">
        <v>1.6666666666666601E-2</v>
      </c>
      <c r="R7257" s="12">
        <v>56.31</v>
      </c>
      <c r="S7257" t="s">
        <v>22</v>
      </c>
      <c r="T7257">
        <v>1</v>
      </c>
      <c r="U7257">
        <f t="shared" si="680"/>
        <v>1</v>
      </c>
      <c r="V7257">
        <f t="shared" si="681"/>
        <v>1</v>
      </c>
      <c r="W7257">
        <f t="shared" si="682"/>
        <v>2</v>
      </c>
      <c r="X7257" t="str">
        <f t="shared" si="683"/>
        <v>112</v>
      </c>
      <c r="Y7257" t="str">
        <f>IF(Table1[[#This Row],[RFM_Score]]="555","Champion", IF(AND(J7257&gt;=4,V7257&gt;=4),"Loyal", IF(U7257&lt;=2,"At Risk", IF(W7257&gt;=4,"Potential Loyalist","Others"))))</f>
        <v>At Risk</v>
      </c>
    </row>
    <row r="7258" spans="1:25">
      <c r="A7258" t="s">
        <v>2634</v>
      </c>
      <c r="B7258">
        <v>37</v>
      </c>
      <c r="C7258" t="s">
        <v>19</v>
      </c>
      <c r="D7258" t="s">
        <v>25</v>
      </c>
      <c r="E7258" s="6" t="s">
        <v>19328</v>
      </c>
      <c r="F7258" t="s">
        <v>30</v>
      </c>
      <c r="G7258">
        <v>3</v>
      </c>
      <c r="H7258">
        <v>1</v>
      </c>
      <c r="I7258">
        <v>43</v>
      </c>
      <c r="J7258">
        <v>1</v>
      </c>
      <c r="K7258">
        <v>112.59</v>
      </c>
      <c r="L7258" t="str">
        <f t="shared" si="678"/>
        <v/>
      </c>
      <c r="M7258">
        <v>2</v>
      </c>
      <c r="N7258" t="str">
        <f t="shared" si="679"/>
        <v/>
      </c>
      <c r="O7258">
        <v>43</v>
      </c>
      <c r="P7258" s="11">
        <v>0.33333333333333298</v>
      </c>
      <c r="Q7258" s="11">
        <v>2.3255813953488299E-2</v>
      </c>
      <c r="R7258" s="12">
        <v>56.295000000000002</v>
      </c>
      <c r="S7258" t="s">
        <v>22</v>
      </c>
      <c r="T7258">
        <v>0</v>
      </c>
      <c r="U7258">
        <f t="shared" si="680"/>
        <v>3</v>
      </c>
      <c r="V7258">
        <f t="shared" si="681"/>
        <v>1</v>
      </c>
      <c r="W7258">
        <f t="shared" si="682"/>
        <v>2</v>
      </c>
      <c r="X7258" t="str">
        <f t="shared" si="683"/>
        <v>312</v>
      </c>
      <c r="Y7258" t="str">
        <f>IF(Table1[[#This Row],[RFM_Score]]="555","Champion", IF(AND(J7258&gt;=4,V7258&gt;=4),"Loyal", IF(U7258&lt;=2,"At Risk", IF(W7258&gt;=4,"Potential Loyalist","Others"))))</f>
        <v>Others</v>
      </c>
    </row>
    <row r="7259" spans="1:25">
      <c r="A7259" t="s">
        <v>9777</v>
      </c>
      <c r="B7259">
        <v>25</v>
      </c>
      <c r="C7259" t="s">
        <v>19</v>
      </c>
      <c r="D7259" t="s">
        <v>41</v>
      </c>
      <c r="E7259" s="6" t="s">
        <v>19329</v>
      </c>
      <c r="F7259" t="s">
        <v>21</v>
      </c>
      <c r="G7259">
        <v>2</v>
      </c>
      <c r="H7259">
        <v>0</v>
      </c>
      <c r="I7259">
        <v>52</v>
      </c>
      <c r="J7259">
        <v>3</v>
      </c>
      <c r="K7259">
        <v>112.48</v>
      </c>
      <c r="L7259" t="str">
        <f t="shared" si="678"/>
        <v/>
      </c>
      <c r="M7259">
        <v>2</v>
      </c>
      <c r="N7259" t="str">
        <f t="shared" si="679"/>
        <v/>
      </c>
      <c r="O7259">
        <v>112</v>
      </c>
      <c r="P7259" s="11">
        <v>0</v>
      </c>
      <c r="Q7259" s="11">
        <v>5.7692307692307598E-2</v>
      </c>
      <c r="R7259" s="12">
        <v>56.24</v>
      </c>
      <c r="S7259" t="s">
        <v>22</v>
      </c>
      <c r="T7259">
        <v>1</v>
      </c>
      <c r="U7259">
        <f t="shared" si="680"/>
        <v>1</v>
      </c>
      <c r="V7259">
        <f t="shared" si="681"/>
        <v>1</v>
      </c>
      <c r="W7259">
        <f t="shared" si="682"/>
        <v>2</v>
      </c>
      <c r="X7259" t="str">
        <f t="shared" si="683"/>
        <v>112</v>
      </c>
      <c r="Y7259" t="str">
        <f>IF(Table1[[#This Row],[RFM_Score]]="555","Champion", IF(AND(J7259&gt;=4,V7259&gt;=4),"Loyal", IF(U7259&lt;=2,"At Risk", IF(W7259&gt;=4,"Potential Loyalist","Others"))))</f>
        <v>At Risk</v>
      </c>
    </row>
    <row r="7260" spans="1:25">
      <c r="A7260" t="s">
        <v>7464</v>
      </c>
      <c r="B7260">
        <v>20</v>
      </c>
      <c r="C7260" t="s">
        <v>24</v>
      </c>
      <c r="D7260" t="s">
        <v>25</v>
      </c>
      <c r="E7260" s="6" t="s">
        <v>19330</v>
      </c>
      <c r="F7260" t="s">
        <v>37</v>
      </c>
      <c r="G7260">
        <v>0</v>
      </c>
      <c r="H7260">
        <v>0</v>
      </c>
      <c r="I7260">
        <v>46</v>
      </c>
      <c r="J7260">
        <v>1</v>
      </c>
      <c r="K7260">
        <v>112.38</v>
      </c>
      <c r="L7260" t="str">
        <f t="shared" si="678"/>
        <v/>
      </c>
      <c r="M7260">
        <v>2</v>
      </c>
      <c r="N7260" t="str">
        <f t="shared" si="679"/>
        <v/>
      </c>
      <c r="O7260">
        <v>26</v>
      </c>
      <c r="P7260" s="11">
        <v>0</v>
      </c>
      <c r="Q7260" s="11">
        <v>2.1739130434782601E-2</v>
      </c>
      <c r="R7260" s="12">
        <v>56.19</v>
      </c>
      <c r="S7260" t="s">
        <v>22</v>
      </c>
      <c r="T7260">
        <v>0</v>
      </c>
      <c r="U7260">
        <f t="shared" si="680"/>
        <v>4</v>
      </c>
      <c r="V7260">
        <f t="shared" si="681"/>
        <v>1</v>
      </c>
      <c r="W7260">
        <f t="shared" si="682"/>
        <v>2</v>
      </c>
      <c r="X7260" t="str">
        <f t="shared" si="683"/>
        <v>412</v>
      </c>
      <c r="Y7260" t="str">
        <f>IF(Table1[[#This Row],[RFM_Score]]="555","Champion", IF(AND(J7260&gt;=4,V7260&gt;=4),"Loyal", IF(U7260&lt;=2,"At Risk", IF(W7260&gt;=4,"Potential Loyalist","Others"))))</f>
        <v>Others</v>
      </c>
    </row>
    <row r="7261" spans="1:25">
      <c r="A7261" t="s">
        <v>5904</v>
      </c>
      <c r="B7261">
        <v>26</v>
      </c>
      <c r="C7261" t="s">
        <v>24</v>
      </c>
      <c r="D7261" t="s">
        <v>20</v>
      </c>
      <c r="E7261" s="6" t="s">
        <v>19331</v>
      </c>
      <c r="F7261" t="s">
        <v>62</v>
      </c>
      <c r="G7261">
        <v>2</v>
      </c>
      <c r="H7261">
        <v>0</v>
      </c>
      <c r="I7261">
        <v>53</v>
      </c>
      <c r="J7261">
        <v>2</v>
      </c>
      <c r="K7261">
        <v>112.08</v>
      </c>
      <c r="L7261" t="str">
        <f t="shared" si="678"/>
        <v/>
      </c>
      <c r="M7261">
        <v>2</v>
      </c>
      <c r="N7261" t="str">
        <f t="shared" si="679"/>
        <v/>
      </c>
      <c r="O7261">
        <v>90</v>
      </c>
      <c r="P7261" s="11">
        <v>0</v>
      </c>
      <c r="Q7261" s="11">
        <v>3.7735849056603703E-2</v>
      </c>
      <c r="R7261" s="12">
        <v>56.04</v>
      </c>
      <c r="S7261" t="s">
        <v>22</v>
      </c>
      <c r="T7261">
        <v>0</v>
      </c>
      <c r="U7261">
        <f t="shared" si="680"/>
        <v>2</v>
      </c>
      <c r="V7261">
        <f t="shared" si="681"/>
        <v>1</v>
      </c>
      <c r="W7261">
        <f t="shared" si="682"/>
        <v>2</v>
      </c>
      <c r="X7261" t="str">
        <f t="shared" si="683"/>
        <v>212</v>
      </c>
      <c r="Y7261" t="str">
        <f>IF(Table1[[#This Row],[RFM_Score]]="555","Champion", IF(AND(J7261&gt;=4,V7261&gt;=4),"Loyal", IF(U7261&lt;=2,"At Risk", IF(W7261&gt;=4,"Potential Loyalist","Others"))))</f>
        <v>At Risk</v>
      </c>
    </row>
    <row r="7262" spans="1:25">
      <c r="A7262" t="s">
        <v>10071</v>
      </c>
      <c r="B7262">
        <v>18</v>
      </c>
      <c r="C7262" t="s">
        <v>19</v>
      </c>
      <c r="D7262" t="s">
        <v>25</v>
      </c>
      <c r="E7262" s="6" t="s">
        <v>19332</v>
      </c>
      <c r="F7262" t="s">
        <v>30</v>
      </c>
      <c r="G7262">
        <v>3</v>
      </c>
      <c r="H7262">
        <v>1</v>
      </c>
      <c r="I7262">
        <v>51</v>
      </c>
      <c r="J7262">
        <v>2</v>
      </c>
      <c r="K7262">
        <v>111.95</v>
      </c>
      <c r="L7262" t="str">
        <f t="shared" si="678"/>
        <v/>
      </c>
      <c r="M7262">
        <v>2</v>
      </c>
      <c r="N7262" t="str">
        <f t="shared" si="679"/>
        <v/>
      </c>
      <c r="O7262">
        <v>79</v>
      </c>
      <c r="P7262" s="11">
        <v>0.33333333333333298</v>
      </c>
      <c r="Q7262" s="11">
        <v>3.9215686274509803E-2</v>
      </c>
      <c r="R7262" s="12">
        <v>55.975000000000001</v>
      </c>
      <c r="S7262" t="s">
        <v>22</v>
      </c>
      <c r="T7262">
        <v>0</v>
      </c>
      <c r="U7262">
        <f t="shared" si="680"/>
        <v>2</v>
      </c>
      <c r="V7262">
        <f t="shared" si="681"/>
        <v>1</v>
      </c>
      <c r="W7262">
        <f t="shared" si="682"/>
        <v>2</v>
      </c>
      <c r="X7262" t="str">
        <f t="shared" si="683"/>
        <v>212</v>
      </c>
      <c r="Y7262" t="str">
        <f>IF(Table1[[#This Row],[RFM_Score]]="555","Champion", IF(AND(J7262&gt;=4,V7262&gt;=4),"Loyal", IF(U7262&lt;=2,"At Risk", IF(W7262&gt;=4,"Potential Loyalist","Others"))))</f>
        <v>At Risk</v>
      </c>
    </row>
    <row r="7263" spans="1:25">
      <c r="A7263" t="s">
        <v>3872</v>
      </c>
      <c r="B7263">
        <v>30</v>
      </c>
      <c r="C7263" t="s">
        <v>19</v>
      </c>
      <c r="D7263" t="s">
        <v>29</v>
      </c>
      <c r="E7263" s="6" t="s">
        <v>19333</v>
      </c>
      <c r="F7263" t="s">
        <v>30</v>
      </c>
      <c r="G7263">
        <v>8</v>
      </c>
      <c r="H7263">
        <v>3</v>
      </c>
      <c r="I7263">
        <v>61</v>
      </c>
      <c r="J7263">
        <v>3</v>
      </c>
      <c r="K7263">
        <v>111.68</v>
      </c>
      <c r="L7263" t="str">
        <f t="shared" si="678"/>
        <v/>
      </c>
      <c r="M7263">
        <v>2</v>
      </c>
      <c r="N7263" t="str">
        <f t="shared" si="679"/>
        <v/>
      </c>
      <c r="O7263">
        <v>22</v>
      </c>
      <c r="P7263" s="11">
        <v>0.375</v>
      </c>
      <c r="Q7263" s="11">
        <v>4.9180327868852403E-2</v>
      </c>
      <c r="R7263" s="12">
        <v>55.84</v>
      </c>
      <c r="S7263" t="s">
        <v>22</v>
      </c>
      <c r="T7263">
        <v>0</v>
      </c>
      <c r="U7263">
        <f t="shared" si="680"/>
        <v>4</v>
      </c>
      <c r="V7263">
        <f t="shared" si="681"/>
        <v>1</v>
      </c>
      <c r="W7263">
        <f t="shared" si="682"/>
        <v>2</v>
      </c>
      <c r="X7263" t="str">
        <f t="shared" si="683"/>
        <v>412</v>
      </c>
      <c r="Y7263" t="str">
        <f>IF(Table1[[#This Row],[RFM_Score]]="555","Champion", IF(AND(J7263&gt;=4,V7263&gt;=4),"Loyal", IF(U7263&lt;=2,"At Risk", IF(W7263&gt;=4,"Potential Loyalist","Others"))))</f>
        <v>Others</v>
      </c>
    </row>
    <row r="7264" spans="1:25">
      <c r="A7264" t="s">
        <v>9128</v>
      </c>
      <c r="B7264">
        <v>30</v>
      </c>
      <c r="C7264" t="s">
        <v>19</v>
      </c>
      <c r="D7264" t="s">
        <v>20</v>
      </c>
      <c r="E7264" s="6" t="s">
        <v>19334</v>
      </c>
      <c r="F7264" t="s">
        <v>30</v>
      </c>
      <c r="G7264">
        <v>2</v>
      </c>
      <c r="H7264">
        <v>1</v>
      </c>
      <c r="I7264">
        <v>39</v>
      </c>
      <c r="J7264">
        <v>2</v>
      </c>
      <c r="K7264">
        <v>111.67</v>
      </c>
      <c r="L7264" t="str">
        <f t="shared" si="678"/>
        <v/>
      </c>
      <c r="M7264">
        <v>2</v>
      </c>
      <c r="N7264" t="str">
        <f t="shared" si="679"/>
        <v/>
      </c>
      <c r="O7264">
        <v>46</v>
      </c>
      <c r="P7264" s="11">
        <v>0.5</v>
      </c>
      <c r="Q7264" s="11">
        <v>5.1282051282051197E-2</v>
      </c>
      <c r="R7264" s="12">
        <v>55.835000000000001</v>
      </c>
      <c r="S7264" t="s">
        <v>22</v>
      </c>
      <c r="T7264">
        <v>0</v>
      </c>
      <c r="U7264">
        <f t="shared" si="680"/>
        <v>3</v>
      </c>
      <c r="V7264">
        <f t="shared" si="681"/>
        <v>1</v>
      </c>
      <c r="W7264">
        <f t="shared" si="682"/>
        <v>2</v>
      </c>
      <c r="X7264" t="str">
        <f t="shared" si="683"/>
        <v>312</v>
      </c>
      <c r="Y7264" t="str">
        <f>IF(Table1[[#This Row],[RFM_Score]]="555","Champion", IF(AND(J7264&gt;=4,V7264&gt;=4),"Loyal", IF(U7264&lt;=2,"At Risk", IF(W7264&gt;=4,"Potential Loyalist","Others"))))</f>
        <v>Others</v>
      </c>
    </row>
    <row r="7265" spans="1:25">
      <c r="A7265" t="s">
        <v>9256</v>
      </c>
      <c r="B7265">
        <v>30</v>
      </c>
      <c r="C7265" t="s">
        <v>19</v>
      </c>
      <c r="D7265" t="s">
        <v>41</v>
      </c>
      <c r="E7265" s="6" t="s">
        <v>19335</v>
      </c>
      <c r="F7265" t="s">
        <v>62</v>
      </c>
      <c r="G7265">
        <v>2</v>
      </c>
      <c r="H7265">
        <v>0</v>
      </c>
      <c r="I7265">
        <v>52</v>
      </c>
      <c r="J7265">
        <v>2</v>
      </c>
      <c r="K7265">
        <v>111.61</v>
      </c>
      <c r="L7265" t="str">
        <f t="shared" si="678"/>
        <v/>
      </c>
      <c r="M7265">
        <v>2</v>
      </c>
      <c r="N7265" t="str">
        <f t="shared" si="679"/>
        <v/>
      </c>
      <c r="O7265">
        <v>16</v>
      </c>
      <c r="P7265" s="11">
        <v>0</v>
      </c>
      <c r="Q7265" s="11">
        <v>3.8461538461538401E-2</v>
      </c>
      <c r="R7265" s="12">
        <v>55.805</v>
      </c>
      <c r="S7265" t="s">
        <v>22</v>
      </c>
      <c r="T7265">
        <v>0</v>
      </c>
      <c r="U7265">
        <f t="shared" si="680"/>
        <v>5</v>
      </c>
      <c r="V7265">
        <f t="shared" si="681"/>
        <v>1</v>
      </c>
      <c r="W7265">
        <f t="shared" si="682"/>
        <v>2</v>
      </c>
      <c r="X7265" t="str">
        <f t="shared" si="683"/>
        <v>512</v>
      </c>
      <c r="Y7265" t="str">
        <f>IF(Table1[[#This Row],[RFM_Score]]="555","Champion", IF(AND(J7265&gt;=4,V7265&gt;=4),"Loyal", IF(U7265&lt;=2,"At Risk", IF(W7265&gt;=4,"Potential Loyalist","Others"))))</f>
        <v>Others</v>
      </c>
    </row>
    <row r="7266" spans="1:25">
      <c r="A7266" t="s">
        <v>8485</v>
      </c>
      <c r="B7266">
        <v>25</v>
      </c>
      <c r="C7266" t="s">
        <v>19</v>
      </c>
      <c r="D7266" t="s">
        <v>49</v>
      </c>
      <c r="E7266" s="6" t="s">
        <v>19336</v>
      </c>
      <c r="F7266" t="s">
        <v>26</v>
      </c>
      <c r="G7266">
        <v>1</v>
      </c>
      <c r="H7266">
        <v>0</v>
      </c>
      <c r="I7266">
        <v>38</v>
      </c>
      <c r="J7266">
        <v>2</v>
      </c>
      <c r="K7266">
        <v>111.55</v>
      </c>
      <c r="L7266" t="str">
        <f t="shared" si="678"/>
        <v/>
      </c>
      <c r="M7266">
        <v>2</v>
      </c>
      <c r="N7266" t="str">
        <f t="shared" si="679"/>
        <v/>
      </c>
      <c r="O7266">
        <v>21</v>
      </c>
      <c r="P7266" s="11">
        <v>0</v>
      </c>
      <c r="Q7266" s="11">
        <v>5.2631578947368397E-2</v>
      </c>
      <c r="R7266" s="12">
        <v>55.774999999999999</v>
      </c>
      <c r="S7266" t="s">
        <v>22</v>
      </c>
      <c r="T7266">
        <v>1</v>
      </c>
      <c r="U7266">
        <f t="shared" si="680"/>
        <v>4</v>
      </c>
      <c r="V7266">
        <f t="shared" si="681"/>
        <v>1</v>
      </c>
      <c r="W7266">
        <f t="shared" si="682"/>
        <v>2</v>
      </c>
      <c r="X7266" t="str">
        <f t="shared" si="683"/>
        <v>412</v>
      </c>
      <c r="Y7266" t="str">
        <f>IF(Table1[[#This Row],[RFM_Score]]="555","Champion", IF(AND(J7266&gt;=4,V7266&gt;=4),"Loyal", IF(U7266&lt;=2,"At Risk", IF(W7266&gt;=4,"Potential Loyalist","Others"))))</f>
        <v>Others</v>
      </c>
    </row>
    <row r="7267" spans="1:25">
      <c r="A7267" t="s">
        <v>9730</v>
      </c>
      <c r="B7267">
        <v>32</v>
      </c>
      <c r="C7267" t="s">
        <v>19</v>
      </c>
      <c r="D7267" t="s">
        <v>25</v>
      </c>
      <c r="E7267" s="6" t="s">
        <v>19337</v>
      </c>
      <c r="F7267" t="s">
        <v>21</v>
      </c>
      <c r="G7267">
        <v>1</v>
      </c>
      <c r="H7267">
        <v>0</v>
      </c>
      <c r="I7267">
        <v>57</v>
      </c>
      <c r="J7267">
        <v>8</v>
      </c>
      <c r="K7267">
        <v>111.47</v>
      </c>
      <c r="L7267" t="str">
        <f t="shared" si="678"/>
        <v/>
      </c>
      <c r="M7267">
        <v>2</v>
      </c>
      <c r="N7267" t="str">
        <f t="shared" si="679"/>
        <v/>
      </c>
      <c r="O7267">
        <v>34</v>
      </c>
      <c r="P7267" s="11">
        <v>0</v>
      </c>
      <c r="Q7267" s="11">
        <v>0.140350877192982</v>
      </c>
      <c r="R7267" s="12">
        <v>55.734999999999999</v>
      </c>
      <c r="S7267" t="s">
        <v>22</v>
      </c>
      <c r="T7267">
        <v>0</v>
      </c>
      <c r="U7267">
        <f t="shared" si="680"/>
        <v>4</v>
      </c>
      <c r="V7267">
        <f t="shared" si="681"/>
        <v>1</v>
      </c>
      <c r="W7267">
        <f t="shared" si="682"/>
        <v>2</v>
      </c>
      <c r="X7267" t="str">
        <f t="shared" si="683"/>
        <v>412</v>
      </c>
      <c r="Y7267" t="str">
        <f>IF(Table1[[#This Row],[RFM_Score]]="555","Champion", IF(AND(J7267&gt;=4,V7267&gt;=4),"Loyal", IF(U7267&lt;=2,"At Risk", IF(W7267&gt;=4,"Potential Loyalist","Others"))))</f>
        <v>Others</v>
      </c>
    </row>
    <row r="7268" spans="1:25">
      <c r="A7268" t="s">
        <v>5861</v>
      </c>
      <c r="B7268">
        <v>27</v>
      </c>
      <c r="C7268" t="s">
        <v>19</v>
      </c>
      <c r="D7268" t="s">
        <v>29</v>
      </c>
      <c r="E7268" s="6" t="s">
        <v>19338</v>
      </c>
      <c r="F7268" t="s">
        <v>26</v>
      </c>
      <c r="G7268">
        <v>4</v>
      </c>
      <c r="H7268">
        <v>1</v>
      </c>
      <c r="I7268">
        <v>33</v>
      </c>
      <c r="J7268">
        <v>3</v>
      </c>
      <c r="K7268">
        <v>111.07</v>
      </c>
      <c r="L7268" t="str">
        <f t="shared" si="678"/>
        <v/>
      </c>
      <c r="M7268">
        <v>2</v>
      </c>
      <c r="N7268" t="str">
        <f t="shared" si="679"/>
        <v/>
      </c>
      <c r="O7268">
        <v>3</v>
      </c>
      <c r="P7268" s="11">
        <v>0.25</v>
      </c>
      <c r="Q7268" s="11">
        <v>9.0909090909090898E-2</v>
      </c>
      <c r="R7268" s="12">
        <v>55.534999999999997</v>
      </c>
      <c r="S7268" t="s">
        <v>22</v>
      </c>
      <c r="T7268">
        <v>0</v>
      </c>
      <c r="U7268">
        <f t="shared" si="680"/>
        <v>5</v>
      </c>
      <c r="V7268">
        <f t="shared" si="681"/>
        <v>1</v>
      </c>
      <c r="W7268">
        <f t="shared" si="682"/>
        <v>2</v>
      </c>
      <c r="X7268" t="str">
        <f t="shared" si="683"/>
        <v>512</v>
      </c>
      <c r="Y7268" t="str">
        <f>IF(Table1[[#This Row],[RFM_Score]]="555","Champion", IF(AND(J7268&gt;=4,V7268&gt;=4),"Loyal", IF(U7268&lt;=2,"At Risk", IF(W7268&gt;=4,"Potential Loyalist","Others"))))</f>
        <v>Others</v>
      </c>
    </row>
    <row r="7269" spans="1:25">
      <c r="A7269" t="s">
        <v>7377</v>
      </c>
      <c r="B7269">
        <v>27</v>
      </c>
      <c r="C7269" t="s">
        <v>19</v>
      </c>
      <c r="D7269" t="s">
        <v>41</v>
      </c>
      <c r="E7269" s="6" t="s">
        <v>19339</v>
      </c>
      <c r="F7269" t="s">
        <v>60</v>
      </c>
      <c r="G7269">
        <v>3</v>
      </c>
      <c r="H7269">
        <v>1</v>
      </c>
      <c r="I7269">
        <v>44</v>
      </c>
      <c r="J7269">
        <v>3</v>
      </c>
      <c r="K7269">
        <v>111.01</v>
      </c>
      <c r="L7269" t="str">
        <f t="shared" si="678"/>
        <v/>
      </c>
      <c r="M7269">
        <v>2</v>
      </c>
      <c r="N7269" t="str">
        <f t="shared" si="679"/>
        <v/>
      </c>
      <c r="O7269">
        <v>23</v>
      </c>
      <c r="P7269" s="11">
        <v>0.33333333333333298</v>
      </c>
      <c r="Q7269" s="11">
        <v>6.8181818181818094E-2</v>
      </c>
      <c r="R7269" s="12">
        <v>55.505000000000003</v>
      </c>
      <c r="S7269" t="s">
        <v>22</v>
      </c>
      <c r="T7269">
        <v>1</v>
      </c>
      <c r="U7269">
        <f t="shared" si="680"/>
        <v>4</v>
      </c>
      <c r="V7269">
        <f t="shared" si="681"/>
        <v>1</v>
      </c>
      <c r="W7269">
        <f t="shared" si="682"/>
        <v>2</v>
      </c>
      <c r="X7269" t="str">
        <f t="shared" si="683"/>
        <v>412</v>
      </c>
      <c r="Y7269" t="str">
        <f>IF(Table1[[#This Row],[RFM_Score]]="555","Champion", IF(AND(J7269&gt;=4,V7269&gt;=4),"Loyal", IF(U7269&lt;=2,"At Risk", IF(W7269&gt;=4,"Potential Loyalist","Others"))))</f>
        <v>Others</v>
      </c>
    </row>
    <row r="7270" spans="1:25">
      <c r="A7270" t="s">
        <v>9511</v>
      </c>
      <c r="B7270">
        <v>18</v>
      </c>
      <c r="C7270" t="s">
        <v>19</v>
      </c>
      <c r="D7270" t="s">
        <v>49</v>
      </c>
      <c r="E7270" s="6" t="s">
        <v>19340</v>
      </c>
      <c r="F7270" t="s">
        <v>37</v>
      </c>
      <c r="G7270">
        <v>2</v>
      </c>
      <c r="H7270">
        <v>0</v>
      </c>
      <c r="I7270">
        <v>61</v>
      </c>
      <c r="J7270">
        <v>4</v>
      </c>
      <c r="K7270">
        <v>110.78</v>
      </c>
      <c r="L7270" t="str">
        <f t="shared" si="678"/>
        <v/>
      </c>
      <c r="M7270">
        <v>2</v>
      </c>
      <c r="N7270" t="str">
        <f t="shared" si="679"/>
        <v/>
      </c>
      <c r="O7270">
        <v>4</v>
      </c>
      <c r="P7270" s="11">
        <v>0</v>
      </c>
      <c r="Q7270" s="11">
        <v>6.5573770491803199E-2</v>
      </c>
      <c r="R7270" s="12">
        <v>55.39</v>
      </c>
      <c r="S7270" t="s">
        <v>22</v>
      </c>
      <c r="T7270">
        <v>0</v>
      </c>
      <c r="U7270">
        <f t="shared" si="680"/>
        <v>5</v>
      </c>
      <c r="V7270">
        <f t="shared" si="681"/>
        <v>1</v>
      </c>
      <c r="W7270">
        <f t="shared" si="682"/>
        <v>2</v>
      </c>
      <c r="X7270" t="str">
        <f t="shared" si="683"/>
        <v>512</v>
      </c>
      <c r="Y7270" t="str">
        <f>IF(Table1[[#This Row],[RFM_Score]]="555","Champion", IF(AND(J7270&gt;=4,V7270&gt;=4),"Loyal", IF(U7270&lt;=2,"At Risk", IF(W7270&gt;=4,"Potential Loyalist","Others"))))</f>
        <v>Others</v>
      </c>
    </row>
    <row r="7271" spans="1:25">
      <c r="A7271" t="s">
        <v>3867</v>
      </c>
      <c r="B7271">
        <v>32</v>
      </c>
      <c r="C7271" t="s">
        <v>19</v>
      </c>
      <c r="D7271" t="s">
        <v>25</v>
      </c>
      <c r="E7271" s="6" t="s">
        <v>19341</v>
      </c>
      <c r="F7271" t="s">
        <v>21</v>
      </c>
      <c r="G7271">
        <v>4</v>
      </c>
      <c r="H7271">
        <v>0</v>
      </c>
      <c r="I7271">
        <v>59</v>
      </c>
      <c r="J7271">
        <v>2</v>
      </c>
      <c r="K7271">
        <v>110.65</v>
      </c>
      <c r="L7271" t="str">
        <f t="shared" si="678"/>
        <v/>
      </c>
      <c r="M7271">
        <v>2</v>
      </c>
      <c r="N7271" t="str">
        <f t="shared" si="679"/>
        <v/>
      </c>
      <c r="O7271">
        <v>16</v>
      </c>
      <c r="P7271" s="11">
        <v>0</v>
      </c>
      <c r="Q7271" s="11">
        <v>3.38983050847457E-2</v>
      </c>
      <c r="R7271" s="12">
        <v>55.325000000000003</v>
      </c>
      <c r="S7271" t="s">
        <v>22</v>
      </c>
      <c r="T7271">
        <v>0</v>
      </c>
      <c r="U7271">
        <f t="shared" si="680"/>
        <v>5</v>
      </c>
      <c r="V7271">
        <f t="shared" si="681"/>
        <v>1</v>
      </c>
      <c r="W7271">
        <f t="shared" si="682"/>
        <v>2</v>
      </c>
      <c r="X7271" t="str">
        <f t="shared" si="683"/>
        <v>512</v>
      </c>
      <c r="Y7271" t="str">
        <f>IF(Table1[[#This Row],[RFM_Score]]="555","Champion", IF(AND(J7271&gt;=4,V7271&gt;=4),"Loyal", IF(U7271&lt;=2,"At Risk", IF(W7271&gt;=4,"Potential Loyalist","Others"))))</f>
        <v>Others</v>
      </c>
    </row>
    <row r="7272" spans="1:25">
      <c r="A7272" t="s">
        <v>3600</v>
      </c>
      <c r="B7272">
        <v>49</v>
      </c>
      <c r="C7272" t="s">
        <v>24</v>
      </c>
      <c r="D7272" t="s">
        <v>49</v>
      </c>
      <c r="E7272" s="6" t="s">
        <v>19342</v>
      </c>
      <c r="F7272" t="s">
        <v>37</v>
      </c>
      <c r="G7272">
        <v>3</v>
      </c>
      <c r="H7272">
        <v>1</v>
      </c>
      <c r="I7272">
        <v>49</v>
      </c>
      <c r="J7272">
        <v>5</v>
      </c>
      <c r="K7272">
        <v>110.4</v>
      </c>
      <c r="L7272" t="str">
        <f t="shared" si="678"/>
        <v/>
      </c>
      <c r="M7272">
        <v>2</v>
      </c>
      <c r="N7272" t="str">
        <f t="shared" si="679"/>
        <v/>
      </c>
      <c r="O7272">
        <v>33</v>
      </c>
      <c r="P7272" s="11">
        <v>0.33333333333333298</v>
      </c>
      <c r="Q7272" s="11">
        <v>0.10204081632653</v>
      </c>
      <c r="R7272" s="12">
        <v>55.2</v>
      </c>
      <c r="S7272" t="s">
        <v>22</v>
      </c>
      <c r="T7272">
        <v>1</v>
      </c>
      <c r="U7272">
        <f t="shared" si="680"/>
        <v>4</v>
      </c>
      <c r="V7272">
        <f t="shared" si="681"/>
        <v>1</v>
      </c>
      <c r="W7272">
        <f t="shared" si="682"/>
        <v>2</v>
      </c>
      <c r="X7272" t="str">
        <f t="shared" si="683"/>
        <v>412</v>
      </c>
      <c r="Y7272" t="str">
        <f>IF(Table1[[#This Row],[RFM_Score]]="555","Champion", IF(AND(J7272&gt;=4,V7272&gt;=4),"Loyal", IF(U7272&lt;=2,"At Risk", IF(W7272&gt;=4,"Potential Loyalist","Others"))))</f>
        <v>Others</v>
      </c>
    </row>
    <row r="7273" spans="1:25">
      <c r="A7273" t="s">
        <v>664</v>
      </c>
      <c r="B7273">
        <v>33</v>
      </c>
      <c r="C7273" t="s">
        <v>19</v>
      </c>
      <c r="D7273" t="s">
        <v>41</v>
      </c>
      <c r="E7273" s="6" t="s">
        <v>19343</v>
      </c>
      <c r="F7273" t="s">
        <v>26</v>
      </c>
      <c r="G7273">
        <v>1</v>
      </c>
      <c r="H7273">
        <v>1</v>
      </c>
      <c r="I7273">
        <v>56</v>
      </c>
      <c r="J7273">
        <v>3</v>
      </c>
      <c r="K7273">
        <v>110.36</v>
      </c>
      <c r="L7273" t="str">
        <f t="shared" si="678"/>
        <v/>
      </c>
      <c r="M7273">
        <v>2</v>
      </c>
      <c r="N7273" t="str">
        <f t="shared" si="679"/>
        <v/>
      </c>
      <c r="O7273">
        <v>1</v>
      </c>
      <c r="P7273" s="11">
        <v>1</v>
      </c>
      <c r="Q7273" s="11">
        <v>5.3571428571428499E-2</v>
      </c>
      <c r="R7273" s="12">
        <v>55.18</v>
      </c>
      <c r="S7273" t="s">
        <v>22</v>
      </c>
      <c r="T7273">
        <v>1</v>
      </c>
      <c r="U7273">
        <f t="shared" si="680"/>
        <v>5</v>
      </c>
      <c r="V7273">
        <f t="shared" si="681"/>
        <v>1</v>
      </c>
      <c r="W7273">
        <f t="shared" si="682"/>
        <v>2</v>
      </c>
      <c r="X7273" t="str">
        <f t="shared" si="683"/>
        <v>512</v>
      </c>
      <c r="Y7273" t="str">
        <f>IF(Table1[[#This Row],[RFM_Score]]="555","Champion", IF(AND(J7273&gt;=4,V7273&gt;=4),"Loyal", IF(U7273&lt;=2,"At Risk", IF(W7273&gt;=4,"Potential Loyalist","Others"))))</f>
        <v>Others</v>
      </c>
    </row>
    <row r="7274" spans="1:25">
      <c r="A7274" t="s">
        <v>5733</v>
      </c>
      <c r="B7274">
        <v>30</v>
      </c>
      <c r="C7274" t="s">
        <v>24</v>
      </c>
      <c r="D7274" t="s">
        <v>49</v>
      </c>
      <c r="E7274" s="6" t="s">
        <v>19344</v>
      </c>
      <c r="F7274" t="s">
        <v>37</v>
      </c>
      <c r="G7274">
        <v>2</v>
      </c>
      <c r="H7274">
        <v>1</v>
      </c>
      <c r="I7274">
        <v>49</v>
      </c>
      <c r="J7274">
        <v>1</v>
      </c>
      <c r="K7274">
        <v>110.19</v>
      </c>
      <c r="L7274" t="str">
        <f t="shared" si="678"/>
        <v/>
      </c>
      <c r="M7274">
        <v>2</v>
      </c>
      <c r="N7274" t="str">
        <f t="shared" si="679"/>
        <v/>
      </c>
      <c r="O7274">
        <v>9</v>
      </c>
      <c r="P7274" s="11">
        <v>0.5</v>
      </c>
      <c r="Q7274" s="11">
        <v>2.04081632653061E-2</v>
      </c>
      <c r="R7274" s="12">
        <v>55.094999999999999</v>
      </c>
      <c r="S7274" t="s">
        <v>22</v>
      </c>
      <c r="T7274">
        <v>0</v>
      </c>
      <c r="U7274">
        <f t="shared" si="680"/>
        <v>5</v>
      </c>
      <c r="V7274">
        <f t="shared" si="681"/>
        <v>1</v>
      </c>
      <c r="W7274">
        <f t="shared" si="682"/>
        <v>2</v>
      </c>
      <c r="X7274" t="str">
        <f t="shared" si="683"/>
        <v>512</v>
      </c>
      <c r="Y7274" t="str">
        <f>IF(Table1[[#This Row],[RFM_Score]]="555","Champion", IF(AND(J7274&gt;=4,V7274&gt;=4),"Loyal", IF(U7274&lt;=2,"At Risk", IF(W7274&gt;=4,"Potential Loyalist","Others"))))</f>
        <v>Others</v>
      </c>
    </row>
    <row r="7275" spans="1:25">
      <c r="A7275" t="s">
        <v>9684</v>
      </c>
      <c r="B7275">
        <v>34</v>
      </c>
      <c r="C7275" t="s">
        <v>19</v>
      </c>
      <c r="D7275" t="s">
        <v>41</v>
      </c>
      <c r="E7275" s="6" t="s">
        <v>19345</v>
      </c>
      <c r="F7275" t="s">
        <v>26</v>
      </c>
      <c r="G7275">
        <v>2</v>
      </c>
      <c r="H7275">
        <v>1</v>
      </c>
      <c r="I7275">
        <v>52</v>
      </c>
      <c r="J7275">
        <v>5</v>
      </c>
      <c r="K7275">
        <v>110.07</v>
      </c>
      <c r="L7275" t="str">
        <f t="shared" si="678"/>
        <v/>
      </c>
      <c r="M7275">
        <v>2</v>
      </c>
      <c r="N7275" t="str">
        <f t="shared" si="679"/>
        <v/>
      </c>
      <c r="O7275">
        <v>48</v>
      </c>
      <c r="P7275" s="11">
        <v>0.5</v>
      </c>
      <c r="Q7275" s="11">
        <v>9.6153846153846104E-2</v>
      </c>
      <c r="R7275" s="12">
        <v>55.034999999999997</v>
      </c>
      <c r="S7275" t="s">
        <v>22</v>
      </c>
      <c r="T7275">
        <v>0</v>
      </c>
      <c r="U7275">
        <f t="shared" si="680"/>
        <v>3</v>
      </c>
      <c r="V7275">
        <f t="shared" si="681"/>
        <v>1</v>
      </c>
      <c r="W7275">
        <f t="shared" si="682"/>
        <v>2</v>
      </c>
      <c r="X7275" t="str">
        <f t="shared" si="683"/>
        <v>312</v>
      </c>
      <c r="Y7275" t="str">
        <f>IF(Table1[[#This Row],[RFM_Score]]="555","Champion", IF(AND(J7275&gt;=4,V7275&gt;=4),"Loyal", IF(U7275&lt;=2,"At Risk", IF(W7275&gt;=4,"Potential Loyalist","Others"))))</f>
        <v>Others</v>
      </c>
    </row>
    <row r="7276" spans="1:25">
      <c r="A7276" t="s">
        <v>8622</v>
      </c>
      <c r="B7276">
        <v>41</v>
      </c>
      <c r="C7276" t="s">
        <v>24</v>
      </c>
      <c r="D7276" t="s">
        <v>25</v>
      </c>
      <c r="E7276" s="6" t="s">
        <v>19346</v>
      </c>
      <c r="F7276" t="s">
        <v>60</v>
      </c>
      <c r="G7276">
        <v>0</v>
      </c>
      <c r="H7276">
        <v>0</v>
      </c>
      <c r="I7276">
        <v>47</v>
      </c>
      <c r="J7276">
        <v>2</v>
      </c>
      <c r="K7276">
        <v>110.01</v>
      </c>
      <c r="L7276" t="str">
        <f t="shared" si="678"/>
        <v/>
      </c>
      <c r="M7276">
        <v>2</v>
      </c>
      <c r="N7276" t="str">
        <f t="shared" si="679"/>
        <v/>
      </c>
      <c r="O7276">
        <v>15</v>
      </c>
      <c r="P7276" s="11">
        <v>0</v>
      </c>
      <c r="Q7276" s="11">
        <v>4.2553191489361701E-2</v>
      </c>
      <c r="R7276" s="12">
        <v>55.005000000000003</v>
      </c>
      <c r="S7276" t="s">
        <v>22</v>
      </c>
      <c r="T7276">
        <v>0</v>
      </c>
      <c r="U7276">
        <f t="shared" si="680"/>
        <v>5</v>
      </c>
      <c r="V7276">
        <f t="shared" si="681"/>
        <v>1</v>
      </c>
      <c r="W7276">
        <f t="shared" si="682"/>
        <v>2</v>
      </c>
      <c r="X7276" t="str">
        <f t="shared" si="683"/>
        <v>512</v>
      </c>
      <c r="Y7276" t="str">
        <f>IF(Table1[[#This Row],[RFM_Score]]="555","Champion", IF(AND(J7276&gt;=4,V7276&gt;=4),"Loyal", IF(U7276&lt;=2,"At Risk", IF(W7276&gt;=4,"Potential Loyalist","Others"))))</f>
        <v>Others</v>
      </c>
    </row>
    <row r="7277" spans="1:25">
      <c r="A7277" t="s">
        <v>1554</v>
      </c>
      <c r="B7277">
        <v>42</v>
      </c>
      <c r="C7277" t="s">
        <v>19</v>
      </c>
      <c r="D7277" t="s">
        <v>29</v>
      </c>
      <c r="E7277" s="6" t="s">
        <v>19347</v>
      </c>
      <c r="F7277" t="s">
        <v>21</v>
      </c>
      <c r="G7277">
        <v>4</v>
      </c>
      <c r="H7277">
        <v>2</v>
      </c>
      <c r="I7277">
        <v>36</v>
      </c>
      <c r="J7277">
        <v>3</v>
      </c>
      <c r="K7277">
        <v>109.98</v>
      </c>
      <c r="L7277" t="str">
        <f t="shared" si="678"/>
        <v/>
      </c>
      <c r="M7277">
        <v>2</v>
      </c>
      <c r="N7277" t="str">
        <f t="shared" si="679"/>
        <v/>
      </c>
      <c r="O7277">
        <v>166</v>
      </c>
      <c r="P7277" s="11">
        <v>0.5</v>
      </c>
      <c r="Q7277" s="11">
        <v>8.3333333333333301E-2</v>
      </c>
      <c r="R7277" s="12">
        <v>54.99</v>
      </c>
      <c r="S7277" t="s">
        <v>22</v>
      </c>
      <c r="T7277">
        <v>0</v>
      </c>
      <c r="U7277">
        <f t="shared" si="680"/>
        <v>1</v>
      </c>
      <c r="V7277">
        <f t="shared" si="681"/>
        <v>1</v>
      </c>
      <c r="W7277">
        <f t="shared" si="682"/>
        <v>2</v>
      </c>
      <c r="X7277" t="str">
        <f t="shared" si="683"/>
        <v>112</v>
      </c>
      <c r="Y7277" t="str">
        <f>IF(Table1[[#This Row],[RFM_Score]]="555","Champion", IF(AND(J7277&gt;=4,V7277&gt;=4),"Loyal", IF(U7277&lt;=2,"At Risk", IF(W7277&gt;=4,"Potential Loyalist","Others"))))</f>
        <v>At Risk</v>
      </c>
    </row>
    <row r="7278" spans="1:25">
      <c r="A7278" t="s">
        <v>10163</v>
      </c>
      <c r="B7278">
        <v>40</v>
      </c>
      <c r="C7278" t="s">
        <v>19</v>
      </c>
      <c r="D7278" t="s">
        <v>46</v>
      </c>
      <c r="E7278" s="6" t="s">
        <v>19348</v>
      </c>
      <c r="F7278" t="s">
        <v>21</v>
      </c>
      <c r="G7278">
        <v>3</v>
      </c>
      <c r="H7278">
        <v>2</v>
      </c>
      <c r="I7278">
        <v>43</v>
      </c>
      <c r="J7278">
        <v>0</v>
      </c>
      <c r="K7278">
        <v>109.92</v>
      </c>
      <c r="L7278" t="str">
        <f t="shared" si="678"/>
        <v/>
      </c>
      <c r="M7278">
        <v>2</v>
      </c>
      <c r="N7278" t="str">
        <f t="shared" si="679"/>
        <v/>
      </c>
      <c r="O7278">
        <v>37</v>
      </c>
      <c r="P7278" s="11">
        <v>0.66666666666666596</v>
      </c>
      <c r="Q7278" s="11">
        <v>0</v>
      </c>
      <c r="R7278" s="12">
        <v>54.96</v>
      </c>
      <c r="S7278" t="s">
        <v>22</v>
      </c>
      <c r="T7278">
        <v>0</v>
      </c>
      <c r="U7278">
        <f t="shared" si="680"/>
        <v>4</v>
      </c>
      <c r="V7278">
        <f t="shared" si="681"/>
        <v>1</v>
      </c>
      <c r="W7278">
        <f t="shared" si="682"/>
        <v>2</v>
      </c>
      <c r="X7278" t="str">
        <f t="shared" si="683"/>
        <v>412</v>
      </c>
      <c r="Y7278" t="str">
        <f>IF(Table1[[#This Row],[RFM_Score]]="555","Champion", IF(AND(J7278&gt;=4,V7278&gt;=4),"Loyal", IF(U7278&lt;=2,"At Risk", IF(W7278&gt;=4,"Potential Loyalist","Others"))))</f>
        <v>Others</v>
      </c>
    </row>
    <row r="7279" spans="1:25">
      <c r="A7279" t="s">
        <v>9739</v>
      </c>
      <c r="B7279">
        <v>42</v>
      </c>
      <c r="C7279" t="s">
        <v>19</v>
      </c>
      <c r="D7279" t="s">
        <v>41</v>
      </c>
      <c r="E7279" s="6" t="s">
        <v>19349</v>
      </c>
      <c r="F7279" t="s">
        <v>60</v>
      </c>
      <c r="G7279">
        <v>4</v>
      </c>
      <c r="H7279">
        <v>0</v>
      </c>
      <c r="I7279">
        <v>62</v>
      </c>
      <c r="J7279">
        <v>4</v>
      </c>
      <c r="K7279">
        <v>109.46</v>
      </c>
      <c r="L7279" t="str">
        <f t="shared" si="678"/>
        <v/>
      </c>
      <c r="M7279">
        <v>2</v>
      </c>
      <c r="N7279" t="str">
        <f t="shared" si="679"/>
        <v/>
      </c>
      <c r="O7279">
        <v>74</v>
      </c>
      <c r="P7279" s="11">
        <v>0</v>
      </c>
      <c r="Q7279" s="11">
        <v>6.4516129032257993E-2</v>
      </c>
      <c r="R7279" s="12">
        <v>54.73</v>
      </c>
      <c r="S7279" t="s">
        <v>22</v>
      </c>
      <c r="T7279">
        <v>0</v>
      </c>
      <c r="U7279">
        <f t="shared" si="680"/>
        <v>2</v>
      </c>
      <c r="V7279">
        <f t="shared" si="681"/>
        <v>1</v>
      </c>
      <c r="W7279">
        <f t="shared" si="682"/>
        <v>2</v>
      </c>
      <c r="X7279" t="str">
        <f t="shared" si="683"/>
        <v>212</v>
      </c>
      <c r="Y7279" t="str">
        <f>IF(Table1[[#This Row],[RFM_Score]]="555","Champion", IF(AND(J7279&gt;=4,V7279&gt;=4),"Loyal", IF(U7279&lt;=2,"At Risk", IF(W7279&gt;=4,"Potential Loyalist","Others"))))</f>
        <v>At Risk</v>
      </c>
    </row>
    <row r="7280" spans="1:25">
      <c r="A7280" t="s">
        <v>6270</v>
      </c>
      <c r="B7280">
        <v>18</v>
      </c>
      <c r="C7280" t="s">
        <v>19</v>
      </c>
      <c r="D7280" t="s">
        <v>41</v>
      </c>
      <c r="E7280" s="6" t="s">
        <v>19350</v>
      </c>
      <c r="F7280" t="s">
        <v>30</v>
      </c>
      <c r="G7280">
        <v>3</v>
      </c>
      <c r="H7280">
        <v>0</v>
      </c>
      <c r="I7280">
        <v>43</v>
      </c>
      <c r="J7280">
        <v>2</v>
      </c>
      <c r="K7280">
        <v>109.26</v>
      </c>
      <c r="L7280" t="str">
        <f t="shared" si="678"/>
        <v/>
      </c>
      <c r="M7280">
        <v>2</v>
      </c>
      <c r="N7280" t="str">
        <f t="shared" si="679"/>
        <v/>
      </c>
      <c r="O7280">
        <v>18</v>
      </c>
      <c r="P7280" s="11">
        <v>0</v>
      </c>
      <c r="Q7280" s="11">
        <v>4.6511627906976702E-2</v>
      </c>
      <c r="R7280" s="12">
        <v>54.63</v>
      </c>
      <c r="S7280" t="s">
        <v>22</v>
      </c>
      <c r="T7280">
        <v>0</v>
      </c>
      <c r="U7280">
        <f t="shared" si="680"/>
        <v>5</v>
      </c>
      <c r="V7280">
        <f t="shared" si="681"/>
        <v>1</v>
      </c>
      <c r="W7280">
        <f t="shared" si="682"/>
        <v>2</v>
      </c>
      <c r="X7280" t="str">
        <f t="shared" si="683"/>
        <v>512</v>
      </c>
      <c r="Y7280" t="str">
        <f>IF(Table1[[#This Row],[RFM_Score]]="555","Champion", IF(AND(J7280&gt;=4,V7280&gt;=4),"Loyal", IF(U7280&lt;=2,"At Risk", IF(W7280&gt;=4,"Potential Loyalist","Others"))))</f>
        <v>Others</v>
      </c>
    </row>
    <row r="7281" spans="1:25">
      <c r="A7281" t="s">
        <v>7766</v>
      </c>
      <c r="B7281">
        <v>36</v>
      </c>
      <c r="C7281" t="s">
        <v>19</v>
      </c>
      <c r="D7281" t="s">
        <v>20</v>
      </c>
      <c r="E7281" s="6" t="s">
        <v>19351</v>
      </c>
      <c r="F7281" t="s">
        <v>30</v>
      </c>
      <c r="G7281">
        <v>3</v>
      </c>
      <c r="H7281">
        <v>1</v>
      </c>
      <c r="I7281">
        <v>51</v>
      </c>
      <c r="J7281">
        <v>1</v>
      </c>
      <c r="K7281">
        <v>109.16</v>
      </c>
      <c r="L7281" t="str">
        <f t="shared" si="678"/>
        <v/>
      </c>
      <c r="M7281">
        <v>2</v>
      </c>
      <c r="N7281" t="str">
        <f t="shared" si="679"/>
        <v/>
      </c>
      <c r="O7281">
        <v>36</v>
      </c>
      <c r="P7281" s="11">
        <v>0.33333333333333298</v>
      </c>
      <c r="Q7281" s="11">
        <v>1.9607843137254902E-2</v>
      </c>
      <c r="R7281" s="12">
        <v>54.58</v>
      </c>
      <c r="S7281" t="s">
        <v>22</v>
      </c>
      <c r="T7281">
        <v>1</v>
      </c>
      <c r="U7281">
        <f t="shared" si="680"/>
        <v>4</v>
      </c>
      <c r="V7281">
        <f t="shared" si="681"/>
        <v>1</v>
      </c>
      <c r="W7281">
        <f t="shared" si="682"/>
        <v>2</v>
      </c>
      <c r="X7281" t="str">
        <f t="shared" si="683"/>
        <v>412</v>
      </c>
      <c r="Y7281" t="str">
        <f>IF(Table1[[#This Row],[RFM_Score]]="555","Champion", IF(AND(J7281&gt;=4,V7281&gt;=4),"Loyal", IF(U7281&lt;=2,"At Risk", IF(W7281&gt;=4,"Potential Loyalist","Others"))))</f>
        <v>Others</v>
      </c>
    </row>
    <row r="7282" spans="1:25">
      <c r="A7282" t="s">
        <v>232</v>
      </c>
      <c r="B7282">
        <v>39</v>
      </c>
      <c r="C7282" t="s">
        <v>24</v>
      </c>
      <c r="D7282" t="s">
        <v>41</v>
      </c>
      <c r="E7282" s="6" t="s">
        <v>19352</v>
      </c>
      <c r="F7282" t="s">
        <v>26</v>
      </c>
      <c r="G7282">
        <v>6</v>
      </c>
      <c r="H7282">
        <v>1</v>
      </c>
      <c r="I7282">
        <v>54</v>
      </c>
      <c r="J7282">
        <v>2</v>
      </c>
      <c r="K7282">
        <v>108.96</v>
      </c>
      <c r="L7282" t="str">
        <f t="shared" si="678"/>
        <v/>
      </c>
      <c r="M7282">
        <v>2</v>
      </c>
      <c r="N7282" t="str">
        <f t="shared" si="679"/>
        <v/>
      </c>
      <c r="O7282">
        <v>62</v>
      </c>
      <c r="P7282" s="11">
        <v>0.16666666666666599</v>
      </c>
      <c r="Q7282" s="11">
        <v>3.7037037037037E-2</v>
      </c>
      <c r="R7282" s="12">
        <v>54.48</v>
      </c>
      <c r="S7282" t="s">
        <v>22</v>
      </c>
      <c r="T7282">
        <v>0</v>
      </c>
      <c r="U7282">
        <f t="shared" si="680"/>
        <v>3</v>
      </c>
      <c r="V7282">
        <f t="shared" si="681"/>
        <v>1</v>
      </c>
      <c r="W7282">
        <f t="shared" si="682"/>
        <v>2</v>
      </c>
      <c r="X7282" t="str">
        <f t="shared" si="683"/>
        <v>312</v>
      </c>
      <c r="Y7282" t="str">
        <f>IF(Table1[[#This Row],[RFM_Score]]="555","Champion", IF(AND(J7282&gt;=4,V7282&gt;=4),"Loyal", IF(U7282&lt;=2,"At Risk", IF(W7282&gt;=4,"Potential Loyalist","Others"))))</f>
        <v>Others</v>
      </c>
    </row>
    <row r="7283" spans="1:25">
      <c r="A7283" t="s">
        <v>7652</v>
      </c>
      <c r="B7283">
        <v>22</v>
      </c>
      <c r="C7283" t="s">
        <v>19</v>
      </c>
      <c r="D7283" t="s">
        <v>29</v>
      </c>
      <c r="E7283" s="6" t="s">
        <v>19353</v>
      </c>
      <c r="F7283" t="s">
        <v>21</v>
      </c>
      <c r="G7283">
        <v>1</v>
      </c>
      <c r="H7283">
        <v>0</v>
      </c>
      <c r="I7283">
        <v>48</v>
      </c>
      <c r="J7283">
        <v>7</v>
      </c>
      <c r="K7283">
        <v>108.67</v>
      </c>
      <c r="L7283" t="str">
        <f t="shared" si="678"/>
        <v/>
      </c>
      <c r="M7283">
        <v>2</v>
      </c>
      <c r="N7283" t="str">
        <f t="shared" si="679"/>
        <v/>
      </c>
      <c r="O7283">
        <v>5</v>
      </c>
      <c r="P7283" s="11">
        <v>0</v>
      </c>
      <c r="Q7283" s="11">
        <v>0.14583333333333301</v>
      </c>
      <c r="R7283" s="12">
        <v>54.335000000000001</v>
      </c>
      <c r="S7283" t="s">
        <v>22</v>
      </c>
      <c r="T7283">
        <v>0</v>
      </c>
      <c r="U7283">
        <f t="shared" si="680"/>
        <v>5</v>
      </c>
      <c r="V7283">
        <f t="shared" si="681"/>
        <v>1</v>
      </c>
      <c r="W7283">
        <f t="shared" si="682"/>
        <v>2</v>
      </c>
      <c r="X7283" t="str">
        <f t="shared" si="683"/>
        <v>512</v>
      </c>
      <c r="Y7283" t="str">
        <f>IF(Table1[[#This Row],[RFM_Score]]="555","Champion", IF(AND(J7283&gt;=4,V7283&gt;=4),"Loyal", IF(U7283&lt;=2,"At Risk", IF(W7283&gt;=4,"Potential Loyalist","Others"))))</f>
        <v>Others</v>
      </c>
    </row>
    <row r="7284" spans="1:25">
      <c r="A7284" t="s">
        <v>5163</v>
      </c>
      <c r="B7284">
        <v>31</v>
      </c>
      <c r="C7284" t="s">
        <v>19</v>
      </c>
      <c r="D7284" t="s">
        <v>25</v>
      </c>
      <c r="E7284" s="6" t="s">
        <v>19354</v>
      </c>
      <c r="F7284" t="s">
        <v>21</v>
      </c>
      <c r="G7284">
        <v>3</v>
      </c>
      <c r="H7284">
        <v>1</v>
      </c>
      <c r="I7284">
        <v>49</v>
      </c>
      <c r="J7284">
        <v>1</v>
      </c>
      <c r="K7284">
        <v>108.63</v>
      </c>
      <c r="L7284" t="str">
        <f t="shared" si="678"/>
        <v/>
      </c>
      <c r="M7284">
        <v>2</v>
      </c>
      <c r="N7284" t="str">
        <f t="shared" si="679"/>
        <v/>
      </c>
      <c r="O7284">
        <v>15</v>
      </c>
      <c r="P7284" s="11">
        <v>0.33333333333333298</v>
      </c>
      <c r="Q7284" s="11">
        <v>2.04081632653061E-2</v>
      </c>
      <c r="R7284" s="12">
        <v>54.314999999999998</v>
      </c>
      <c r="S7284" t="s">
        <v>22</v>
      </c>
      <c r="T7284">
        <v>0</v>
      </c>
      <c r="U7284">
        <f t="shared" si="680"/>
        <v>5</v>
      </c>
      <c r="V7284">
        <f t="shared" si="681"/>
        <v>1</v>
      </c>
      <c r="W7284">
        <f t="shared" si="682"/>
        <v>2</v>
      </c>
      <c r="X7284" t="str">
        <f t="shared" si="683"/>
        <v>512</v>
      </c>
      <c r="Y7284" t="str">
        <f>IF(Table1[[#This Row],[RFM_Score]]="555","Champion", IF(AND(J7284&gt;=4,V7284&gt;=4),"Loyal", IF(U7284&lt;=2,"At Risk", IF(W7284&gt;=4,"Potential Loyalist","Others"))))</f>
        <v>Others</v>
      </c>
    </row>
    <row r="7285" spans="1:25">
      <c r="A7285" t="s">
        <v>8252</v>
      </c>
      <c r="B7285">
        <v>37</v>
      </c>
      <c r="C7285" t="s">
        <v>24</v>
      </c>
      <c r="D7285" t="s">
        <v>49</v>
      </c>
      <c r="E7285" s="6" t="s">
        <v>19355</v>
      </c>
      <c r="F7285" t="s">
        <v>21</v>
      </c>
      <c r="G7285">
        <v>2</v>
      </c>
      <c r="H7285">
        <v>1</v>
      </c>
      <c r="I7285">
        <v>52</v>
      </c>
      <c r="J7285">
        <v>2</v>
      </c>
      <c r="K7285">
        <v>108.6</v>
      </c>
      <c r="L7285" t="str">
        <f t="shared" si="678"/>
        <v/>
      </c>
      <c r="M7285">
        <v>2</v>
      </c>
      <c r="N7285" t="str">
        <f t="shared" si="679"/>
        <v/>
      </c>
      <c r="O7285">
        <v>8</v>
      </c>
      <c r="P7285" s="11">
        <v>0.5</v>
      </c>
      <c r="Q7285" s="11">
        <v>3.8461538461538401E-2</v>
      </c>
      <c r="R7285" s="12">
        <v>54.3</v>
      </c>
      <c r="S7285" t="s">
        <v>22</v>
      </c>
      <c r="T7285">
        <v>0</v>
      </c>
      <c r="U7285">
        <f t="shared" si="680"/>
        <v>5</v>
      </c>
      <c r="V7285">
        <f t="shared" si="681"/>
        <v>1</v>
      </c>
      <c r="W7285">
        <f t="shared" si="682"/>
        <v>2</v>
      </c>
      <c r="X7285" t="str">
        <f t="shared" si="683"/>
        <v>512</v>
      </c>
      <c r="Y7285" t="str">
        <f>IF(Table1[[#This Row],[RFM_Score]]="555","Champion", IF(AND(J7285&gt;=4,V7285&gt;=4),"Loyal", IF(U7285&lt;=2,"At Risk", IF(W7285&gt;=4,"Potential Loyalist","Others"))))</f>
        <v>Others</v>
      </c>
    </row>
    <row r="7286" spans="1:25">
      <c r="A7286" t="s">
        <v>3134</v>
      </c>
      <c r="B7286">
        <v>42</v>
      </c>
      <c r="C7286" t="s">
        <v>19</v>
      </c>
      <c r="D7286" t="s">
        <v>29</v>
      </c>
      <c r="E7286" s="6" t="s">
        <v>19356</v>
      </c>
      <c r="F7286" t="s">
        <v>30</v>
      </c>
      <c r="G7286">
        <v>1</v>
      </c>
      <c r="H7286">
        <v>1</v>
      </c>
      <c r="I7286">
        <v>44</v>
      </c>
      <c r="J7286">
        <v>1</v>
      </c>
      <c r="K7286">
        <v>108.58</v>
      </c>
      <c r="L7286" t="str">
        <f t="shared" si="678"/>
        <v/>
      </c>
      <c r="M7286">
        <v>2</v>
      </c>
      <c r="N7286" t="str">
        <f t="shared" si="679"/>
        <v/>
      </c>
      <c r="O7286">
        <v>12</v>
      </c>
      <c r="P7286" s="11">
        <v>1</v>
      </c>
      <c r="Q7286" s="11">
        <v>2.27272727272727E-2</v>
      </c>
      <c r="R7286" s="12">
        <v>54.29</v>
      </c>
      <c r="S7286" t="s">
        <v>22</v>
      </c>
      <c r="T7286">
        <v>0</v>
      </c>
      <c r="U7286">
        <f t="shared" si="680"/>
        <v>5</v>
      </c>
      <c r="V7286">
        <f t="shared" si="681"/>
        <v>1</v>
      </c>
      <c r="W7286">
        <f t="shared" si="682"/>
        <v>2</v>
      </c>
      <c r="X7286" t="str">
        <f t="shared" si="683"/>
        <v>512</v>
      </c>
      <c r="Y7286" t="str">
        <f>IF(Table1[[#This Row],[RFM_Score]]="555","Champion", IF(AND(J7286&gt;=4,V7286&gt;=4),"Loyal", IF(U7286&lt;=2,"At Risk", IF(W7286&gt;=4,"Potential Loyalist","Others"))))</f>
        <v>Others</v>
      </c>
    </row>
    <row r="7287" spans="1:25">
      <c r="A7287" t="s">
        <v>175</v>
      </c>
      <c r="B7287">
        <v>44</v>
      </c>
      <c r="C7287" t="s">
        <v>19</v>
      </c>
      <c r="D7287" t="s">
        <v>25</v>
      </c>
      <c r="E7287" s="6" t="s">
        <v>19357</v>
      </c>
      <c r="F7287" t="s">
        <v>21</v>
      </c>
      <c r="G7287">
        <v>1</v>
      </c>
      <c r="H7287">
        <v>0</v>
      </c>
      <c r="I7287">
        <v>44</v>
      </c>
      <c r="J7287">
        <v>0</v>
      </c>
      <c r="K7287">
        <v>108.55</v>
      </c>
      <c r="L7287" t="str">
        <f t="shared" si="678"/>
        <v/>
      </c>
      <c r="M7287">
        <v>2</v>
      </c>
      <c r="N7287" t="str">
        <f t="shared" si="679"/>
        <v/>
      </c>
      <c r="O7287">
        <v>17</v>
      </c>
      <c r="P7287" s="11">
        <v>0</v>
      </c>
      <c r="Q7287" s="11">
        <v>0</v>
      </c>
      <c r="R7287" s="12">
        <v>54.274999999999999</v>
      </c>
      <c r="S7287" t="s">
        <v>22</v>
      </c>
      <c r="T7287">
        <v>0</v>
      </c>
      <c r="U7287">
        <f t="shared" si="680"/>
        <v>5</v>
      </c>
      <c r="V7287">
        <f t="shared" si="681"/>
        <v>1</v>
      </c>
      <c r="W7287">
        <f t="shared" si="682"/>
        <v>2</v>
      </c>
      <c r="X7287" t="str">
        <f t="shared" si="683"/>
        <v>512</v>
      </c>
      <c r="Y7287" t="str">
        <f>IF(Table1[[#This Row],[RFM_Score]]="555","Champion", IF(AND(J7287&gt;=4,V7287&gt;=4),"Loyal", IF(U7287&lt;=2,"At Risk", IF(W7287&gt;=4,"Potential Loyalist","Others"))))</f>
        <v>Others</v>
      </c>
    </row>
    <row r="7288" spans="1:25">
      <c r="A7288" t="s">
        <v>2185</v>
      </c>
      <c r="B7288">
        <v>33</v>
      </c>
      <c r="C7288" t="s">
        <v>19</v>
      </c>
      <c r="D7288" t="s">
        <v>41</v>
      </c>
      <c r="E7288" s="6" t="s">
        <v>19358</v>
      </c>
      <c r="F7288" t="s">
        <v>37</v>
      </c>
      <c r="G7288">
        <v>5</v>
      </c>
      <c r="H7288">
        <v>0</v>
      </c>
      <c r="I7288">
        <v>42</v>
      </c>
      <c r="J7288">
        <v>3</v>
      </c>
      <c r="K7288">
        <v>108.38</v>
      </c>
      <c r="L7288" t="str">
        <f t="shared" si="678"/>
        <v/>
      </c>
      <c r="M7288">
        <v>2</v>
      </c>
      <c r="N7288" t="str">
        <f t="shared" si="679"/>
        <v/>
      </c>
      <c r="O7288">
        <v>18</v>
      </c>
      <c r="P7288" s="11">
        <v>0</v>
      </c>
      <c r="Q7288" s="11">
        <v>7.1428571428571397E-2</v>
      </c>
      <c r="R7288" s="12">
        <v>54.19</v>
      </c>
      <c r="S7288" t="s">
        <v>22</v>
      </c>
      <c r="T7288">
        <v>0</v>
      </c>
      <c r="U7288">
        <f t="shared" si="680"/>
        <v>5</v>
      </c>
      <c r="V7288">
        <f t="shared" si="681"/>
        <v>1</v>
      </c>
      <c r="W7288">
        <f t="shared" si="682"/>
        <v>2</v>
      </c>
      <c r="X7288" t="str">
        <f t="shared" si="683"/>
        <v>512</v>
      </c>
      <c r="Y7288" t="str">
        <f>IF(Table1[[#This Row],[RFM_Score]]="555","Champion", IF(AND(J7288&gt;=4,V7288&gt;=4),"Loyal", IF(U7288&lt;=2,"At Risk", IF(W7288&gt;=4,"Potential Loyalist","Others"))))</f>
        <v>Others</v>
      </c>
    </row>
    <row r="7289" spans="1:25">
      <c r="A7289" t="s">
        <v>4573</v>
      </c>
      <c r="B7289">
        <v>37</v>
      </c>
      <c r="C7289" t="s">
        <v>19</v>
      </c>
      <c r="D7289" t="s">
        <v>41</v>
      </c>
      <c r="E7289" s="6" t="s">
        <v>19359</v>
      </c>
      <c r="F7289" t="s">
        <v>37</v>
      </c>
      <c r="G7289">
        <v>4</v>
      </c>
      <c r="H7289">
        <v>0</v>
      </c>
      <c r="I7289">
        <v>56</v>
      </c>
      <c r="J7289">
        <v>3</v>
      </c>
      <c r="K7289">
        <v>108.26</v>
      </c>
      <c r="L7289" t="str">
        <f t="shared" si="678"/>
        <v/>
      </c>
      <c r="M7289">
        <v>2</v>
      </c>
      <c r="N7289" t="str">
        <f t="shared" si="679"/>
        <v/>
      </c>
      <c r="O7289">
        <v>29</v>
      </c>
      <c r="P7289" s="11">
        <v>0</v>
      </c>
      <c r="Q7289" s="11">
        <v>5.3571428571428499E-2</v>
      </c>
      <c r="R7289" s="12">
        <v>54.13</v>
      </c>
      <c r="S7289" t="s">
        <v>22</v>
      </c>
      <c r="T7289">
        <v>0</v>
      </c>
      <c r="U7289">
        <f t="shared" si="680"/>
        <v>4</v>
      </c>
      <c r="V7289">
        <f t="shared" si="681"/>
        <v>1</v>
      </c>
      <c r="W7289">
        <f t="shared" si="682"/>
        <v>2</v>
      </c>
      <c r="X7289" t="str">
        <f t="shared" si="683"/>
        <v>412</v>
      </c>
      <c r="Y7289" t="str">
        <f>IF(Table1[[#This Row],[RFM_Score]]="555","Champion", IF(AND(J7289&gt;=4,V7289&gt;=4),"Loyal", IF(U7289&lt;=2,"At Risk", IF(W7289&gt;=4,"Potential Loyalist","Others"))))</f>
        <v>Others</v>
      </c>
    </row>
    <row r="7290" spans="1:25">
      <c r="A7290" t="s">
        <v>1121</v>
      </c>
      <c r="B7290">
        <v>39</v>
      </c>
      <c r="C7290" t="s">
        <v>24</v>
      </c>
      <c r="D7290" t="s">
        <v>49</v>
      </c>
      <c r="E7290" s="6" t="s">
        <v>19360</v>
      </c>
      <c r="F7290" t="s">
        <v>21</v>
      </c>
      <c r="G7290">
        <v>1</v>
      </c>
      <c r="H7290">
        <v>0</v>
      </c>
      <c r="I7290">
        <v>50</v>
      </c>
      <c r="J7290">
        <v>6</v>
      </c>
      <c r="K7290">
        <v>108.2</v>
      </c>
      <c r="L7290" t="str">
        <f t="shared" si="678"/>
        <v/>
      </c>
      <c r="M7290">
        <v>2</v>
      </c>
      <c r="N7290" t="str">
        <f t="shared" si="679"/>
        <v/>
      </c>
      <c r="O7290">
        <v>12</v>
      </c>
      <c r="P7290" s="11">
        <v>0</v>
      </c>
      <c r="Q7290" s="11">
        <v>0.12</v>
      </c>
      <c r="R7290" s="12">
        <v>54.1</v>
      </c>
      <c r="S7290" t="s">
        <v>22</v>
      </c>
      <c r="T7290">
        <v>0</v>
      </c>
      <c r="U7290">
        <f t="shared" si="680"/>
        <v>5</v>
      </c>
      <c r="V7290">
        <f t="shared" si="681"/>
        <v>1</v>
      </c>
      <c r="W7290">
        <f t="shared" si="682"/>
        <v>2</v>
      </c>
      <c r="X7290" t="str">
        <f t="shared" si="683"/>
        <v>512</v>
      </c>
      <c r="Y7290" t="str">
        <f>IF(Table1[[#This Row],[RFM_Score]]="555","Champion", IF(AND(J7290&gt;=4,V7290&gt;=4),"Loyal", IF(U7290&lt;=2,"At Risk", IF(W7290&gt;=4,"Potential Loyalist","Others"))))</f>
        <v>Others</v>
      </c>
    </row>
    <row r="7291" spans="1:25">
      <c r="A7291" t="s">
        <v>7496</v>
      </c>
      <c r="B7291">
        <v>18</v>
      </c>
      <c r="C7291" t="s">
        <v>24</v>
      </c>
      <c r="D7291" t="s">
        <v>25</v>
      </c>
      <c r="E7291" s="6" t="s">
        <v>19361</v>
      </c>
      <c r="F7291" t="s">
        <v>30</v>
      </c>
      <c r="G7291">
        <v>6</v>
      </c>
      <c r="H7291">
        <v>2</v>
      </c>
      <c r="I7291">
        <v>52</v>
      </c>
      <c r="J7291">
        <v>2</v>
      </c>
      <c r="K7291">
        <v>108.05</v>
      </c>
      <c r="L7291" t="str">
        <f t="shared" si="678"/>
        <v/>
      </c>
      <c r="M7291">
        <v>2</v>
      </c>
      <c r="N7291" t="str">
        <f t="shared" si="679"/>
        <v/>
      </c>
      <c r="O7291">
        <v>85</v>
      </c>
      <c r="P7291" s="11">
        <v>0.33333333333333298</v>
      </c>
      <c r="Q7291" s="11">
        <v>3.8461538461538401E-2</v>
      </c>
      <c r="R7291" s="12">
        <v>54.024999999999999</v>
      </c>
      <c r="S7291" t="s">
        <v>22</v>
      </c>
      <c r="T7291">
        <v>0</v>
      </c>
      <c r="U7291">
        <f t="shared" si="680"/>
        <v>2</v>
      </c>
      <c r="V7291">
        <f t="shared" si="681"/>
        <v>1</v>
      </c>
      <c r="W7291">
        <f t="shared" si="682"/>
        <v>2</v>
      </c>
      <c r="X7291" t="str">
        <f t="shared" si="683"/>
        <v>212</v>
      </c>
      <c r="Y7291" t="str">
        <f>IF(Table1[[#This Row],[RFM_Score]]="555","Champion", IF(AND(J7291&gt;=4,V7291&gt;=4),"Loyal", IF(U7291&lt;=2,"At Risk", IF(W7291&gt;=4,"Potential Loyalist","Others"))))</f>
        <v>At Risk</v>
      </c>
    </row>
    <row r="7292" spans="1:25">
      <c r="A7292" t="s">
        <v>9328</v>
      </c>
      <c r="B7292">
        <v>39</v>
      </c>
      <c r="C7292" t="s">
        <v>19</v>
      </c>
      <c r="D7292" t="s">
        <v>25</v>
      </c>
      <c r="E7292" s="6" t="s">
        <v>19362</v>
      </c>
      <c r="F7292" t="s">
        <v>30</v>
      </c>
      <c r="G7292">
        <v>3</v>
      </c>
      <c r="H7292">
        <v>0</v>
      </c>
      <c r="I7292">
        <v>42</v>
      </c>
      <c r="J7292">
        <v>1</v>
      </c>
      <c r="K7292">
        <v>107.96</v>
      </c>
      <c r="L7292" t="str">
        <f t="shared" si="678"/>
        <v/>
      </c>
      <c r="M7292">
        <v>2</v>
      </c>
      <c r="N7292" t="str">
        <f t="shared" si="679"/>
        <v/>
      </c>
      <c r="O7292">
        <v>4</v>
      </c>
      <c r="P7292" s="11">
        <v>0</v>
      </c>
      <c r="Q7292" s="11">
        <v>2.3809523809523801E-2</v>
      </c>
      <c r="R7292" s="12">
        <v>53.98</v>
      </c>
      <c r="S7292" t="s">
        <v>22</v>
      </c>
      <c r="T7292">
        <v>0</v>
      </c>
      <c r="U7292">
        <f t="shared" si="680"/>
        <v>5</v>
      </c>
      <c r="V7292">
        <f t="shared" si="681"/>
        <v>1</v>
      </c>
      <c r="W7292">
        <f t="shared" si="682"/>
        <v>2</v>
      </c>
      <c r="X7292" t="str">
        <f t="shared" si="683"/>
        <v>512</v>
      </c>
      <c r="Y7292" t="str">
        <f>IF(Table1[[#This Row],[RFM_Score]]="555","Champion", IF(AND(J7292&gt;=4,V7292&gt;=4),"Loyal", IF(U7292&lt;=2,"At Risk", IF(W7292&gt;=4,"Potential Loyalist","Others"))))</f>
        <v>Others</v>
      </c>
    </row>
    <row r="7293" spans="1:25">
      <c r="A7293" t="s">
        <v>4161</v>
      </c>
      <c r="B7293">
        <v>38</v>
      </c>
      <c r="C7293" t="s">
        <v>19</v>
      </c>
      <c r="D7293" t="s">
        <v>35</v>
      </c>
      <c r="E7293" s="6" t="s">
        <v>19363</v>
      </c>
      <c r="F7293" t="s">
        <v>60</v>
      </c>
      <c r="G7293">
        <v>0</v>
      </c>
      <c r="H7293">
        <v>0</v>
      </c>
      <c r="I7293">
        <v>51</v>
      </c>
      <c r="J7293">
        <v>1</v>
      </c>
      <c r="K7293">
        <v>107.94</v>
      </c>
      <c r="L7293" t="str">
        <f t="shared" si="678"/>
        <v/>
      </c>
      <c r="M7293">
        <v>2</v>
      </c>
      <c r="N7293" t="str">
        <f t="shared" si="679"/>
        <v/>
      </c>
      <c r="O7293">
        <v>17</v>
      </c>
      <c r="P7293" s="11">
        <v>0</v>
      </c>
      <c r="Q7293" s="11">
        <v>1.9607843137254902E-2</v>
      </c>
      <c r="R7293" s="12">
        <v>53.97</v>
      </c>
      <c r="S7293" t="s">
        <v>22</v>
      </c>
      <c r="T7293">
        <v>0</v>
      </c>
      <c r="U7293">
        <f t="shared" si="680"/>
        <v>5</v>
      </c>
      <c r="V7293">
        <f t="shared" si="681"/>
        <v>1</v>
      </c>
      <c r="W7293">
        <f t="shared" si="682"/>
        <v>2</v>
      </c>
      <c r="X7293" t="str">
        <f t="shared" si="683"/>
        <v>512</v>
      </c>
      <c r="Y7293" t="str">
        <f>IF(Table1[[#This Row],[RFM_Score]]="555","Champion", IF(AND(J7293&gt;=4,V7293&gt;=4),"Loyal", IF(U7293&lt;=2,"At Risk", IF(W7293&gt;=4,"Potential Loyalist","Others"))))</f>
        <v>Others</v>
      </c>
    </row>
    <row r="7294" spans="1:25">
      <c r="A7294" t="s">
        <v>5808</v>
      </c>
      <c r="B7294">
        <v>33</v>
      </c>
      <c r="C7294" t="s">
        <v>19</v>
      </c>
      <c r="D7294" t="s">
        <v>41</v>
      </c>
      <c r="E7294" s="6" t="s">
        <v>19364</v>
      </c>
      <c r="F7294" t="s">
        <v>30</v>
      </c>
      <c r="G7294">
        <v>0</v>
      </c>
      <c r="H7294">
        <v>0</v>
      </c>
      <c r="I7294">
        <v>49</v>
      </c>
      <c r="J7294">
        <v>3</v>
      </c>
      <c r="K7294">
        <v>107.94</v>
      </c>
      <c r="L7294" t="str">
        <f t="shared" si="678"/>
        <v/>
      </c>
      <c r="M7294">
        <v>2</v>
      </c>
      <c r="N7294" t="str">
        <f t="shared" si="679"/>
        <v/>
      </c>
      <c r="O7294">
        <v>6</v>
      </c>
      <c r="P7294" s="11">
        <v>0</v>
      </c>
      <c r="Q7294" s="11">
        <v>6.1224489795918297E-2</v>
      </c>
      <c r="R7294" s="12">
        <v>53.97</v>
      </c>
      <c r="S7294" t="s">
        <v>22</v>
      </c>
      <c r="T7294">
        <v>0</v>
      </c>
      <c r="U7294">
        <f t="shared" si="680"/>
        <v>5</v>
      </c>
      <c r="V7294">
        <f t="shared" si="681"/>
        <v>1</v>
      </c>
      <c r="W7294">
        <f t="shared" si="682"/>
        <v>2</v>
      </c>
      <c r="X7294" t="str">
        <f t="shared" si="683"/>
        <v>512</v>
      </c>
      <c r="Y7294" t="str">
        <f>IF(Table1[[#This Row],[RFM_Score]]="555","Champion", IF(AND(J7294&gt;=4,V7294&gt;=4),"Loyal", IF(U7294&lt;=2,"At Risk", IF(W7294&gt;=4,"Potential Loyalist","Others"))))</f>
        <v>Others</v>
      </c>
    </row>
    <row r="7295" spans="1:25">
      <c r="A7295" t="s">
        <v>4093</v>
      </c>
      <c r="B7295">
        <v>52</v>
      </c>
      <c r="C7295" t="s">
        <v>24</v>
      </c>
      <c r="D7295" t="s">
        <v>20</v>
      </c>
      <c r="E7295" s="6" t="s">
        <v>19365</v>
      </c>
      <c r="F7295" t="s">
        <v>26</v>
      </c>
      <c r="G7295">
        <v>3</v>
      </c>
      <c r="H7295">
        <v>3</v>
      </c>
      <c r="I7295">
        <v>42</v>
      </c>
      <c r="J7295">
        <v>3</v>
      </c>
      <c r="K7295">
        <v>107.91</v>
      </c>
      <c r="L7295" t="str">
        <f t="shared" si="678"/>
        <v/>
      </c>
      <c r="M7295">
        <v>2</v>
      </c>
      <c r="N7295" t="str">
        <f t="shared" si="679"/>
        <v/>
      </c>
      <c r="O7295">
        <v>59</v>
      </c>
      <c r="P7295" s="11">
        <v>1</v>
      </c>
      <c r="Q7295" s="11">
        <v>7.1428571428571397E-2</v>
      </c>
      <c r="R7295" s="12">
        <v>53.954999999999998</v>
      </c>
      <c r="S7295" t="s">
        <v>22</v>
      </c>
      <c r="T7295">
        <v>0</v>
      </c>
      <c r="U7295">
        <f t="shared" si="680"/>
        <v>3</v>
      </c>
      <c r="V7295">
        <f t="shared" si="681"/>
        <v>1</v>
      </c>
      <c r="W7295">
        <f t="shared" si="682"/>
        <v>2</v>
      </c>
      <c r="X7295" t="str">
        <f t="shared" si="683"/>
        <v>312</v>
      </c>
      <c r="Y7295" t="str">
        <f>IF(Table1[[#This Row],[RFM_Score]]="555","Champion", IF(AND(J7295&gt;=4,V7295&gt;=4),"Loyal", IF(U7295&lt;=2,"At Risk", IF(W7295&gt;=4,"Potential Loyalist","Others"))))</f>
        <v>Others</v>
      </c>
    </row>
    <row r="7296" spans="1:25">
      <c r="A7296" t="s">
        <v>4343</v>
      </c>
      <c r="B7296">
        <v>27</v>
      </c>
      <c r="C7296" t="s">
        <v>19</v>
      </c>
      <c r="D7296" t="s">
        <v>41</v>
      </c>
      <c r="E7296" s="6" t="s">
        <v>19366</v>
      </c>
      <c r="F7296" t="s">
        <v>62</v>
      </c>
      <c r="G7296">
        <v>5</v>
      </c>
      <c r="H7296">
        <v>2</v>
      </c>
      <c r="I7296">
        <v>46</v>
      </c>
      <c r="J7296">
        <v>2</v>
      </c>
      <c r="K7296">
        <v>107.73</v>
      </c>
      <c r="L7296" t="str">
        <f t="shared" si="678"/>
        <v/>
      </c>
      <c r="M7296">
        <v>2</v>
      </c>
      <c r="N7296" t="str">
        <f t="shared" si="679"/>
        <v/>
      </c>
      <c r="O7296">
        <v>4</v>
      </c>
      <c r="P7296" s="11">
        <v>0.4</v>
      </c>
      <c r="Q7296" s="11">
        <v>4.3478260869565202E-2</v>
      </c>
      <c r="R7296" s="12">
        <v>53.865000000000002</v>
      </c>
      <c r="S7296" t="s">
        <v>22</v>
      </c>
      <c r="T7296">
        <v>0</v>
      </c>
      <c r="U7296">
        <f t="shared" si="680"/>
        <v>5</v>
      </c>
      <c r="V7296">
        <f t="shared" si="681"/>
        <v>1</v>
      </c>
      <c r="W7296">
        <f t="shared" si="682"/>
        <v>2</v>
      </c>
      <c r="X7296" t="str">
        <f t="shared" si="683"/>
        <v>512</v>
      </c>
      <c r="Y7296" t="str">
        <f>IF(Table1[[#This Row],[RFM_Score]]="555","Champion", IF(AND(J7296&gt;=4,V7296&gt;=4),"Loyal", IF(U7296&lt;=2,"At Risk", IF(W7296&gt;=4,"Potential Loyalist","Others"))))</f>
        <v>Others</v>
      </c>
    </row>
    <row r="7297" spans="1:25">
      <c r="A7297" t="s">
        <v>9817</v>
      </c>
      <c r="B7297">
        <v>29</v>
      </c>
      <c r="C7297" t="s">
        <v>24</v>
      </c>
      <c r="D7297" t="s">
        <v>41</v>
      </c>
      <c r="E7297" s="6" t="s">
        <v>19367</v>
      </c>
      <c r="F7297" t="s">
        <v>30</v>
      </c>
      <c r="G7297">
        <v>3</v>
      </c>
      <c r="H7297">
        <v>1</v>
      </c>
      <c r="I7297">
        <v>58</v>
      </c>
      <c r="J7297">
        <v>4</v>
      </c>
      <c r="K7297">
        <v>107.41</v>
      </c>
      <c r="L7297" t="str">
        <f t="shared" si="678"/>
        <v/>
      </c>
      <c r="M7297">
        <v>2</v>
      </c>
      <c r="N7297" t="str">
        <f t="shared" si="679"/>
        <v/>
      </c>
      <c r="O7297">
        <v>2</v>
      </c>
      <c r="P7297" s="11">
        <v>0.33333333333333298</v>
      </c>
      <c r="Q7297" s="11">
        <v>6.8965517241379296E-2</v>
      </c>
      <c r="R7297" s="12">
        <v>53.704999999999998</v>
      </c>
      <c r="S7297" t="s">
        <v>22</v>
      </c>
      <c r="T7297">
        <v>1</v>
      </c>
      <c r="U7297">
        <f t="shared" si="680"/>
        <v>5</v>
      </c>
      <c r="V7297">
        <f t="shared" si="681"/>
        <v>1</v>
      </c>
      <c r="W7297">
        <f t="shared" si="682"/>
        <v>2</v>
      </c>
      <c r="X7297" t="str">
        <f t="shared" si="683"/>
        <v>512</v>
      </c>
      <c r="Y7297" t="str">
        <f>IF(Table1[[#This Row],[RFM_Score]]="555","Champion", IF(AND(J7297&gt;=4,V7297&gt;=4),"Loyal", IF(U7297&lt;=2,"At Risk", IF(W7297&gt;=4,"Potential Loyalist","Others"))))</f>
        <v>Others</v>
      </c>
    </row>
    <row r="7298" spans="1:25">
      <c r="A7298" t="s">
        <v>656</v>
      </c>
      <c r="B7298">
        <v>37</v>
      </c>
      <c r="C7298" t="s">
        <v>19</v>
      </c>
      <c r="D7298" t="s">
        <v>35</v>
      </c>
      <c r="E7298" s="6" t="s">
        <v>19368</v>
      </c>
      <c r="F7298" t="s">
        <v>62</v>
      </c>
      <c r="G7298">
        <v>1</v>
      </c>
      <c r="H7298">
        <v>0</v>
      </c>
      <c r="I7298">
        <v>41</v>
      </c>
      <c r="J7298">
        <v>0</v>
      </c>
      <c r="K7298">
        <v>107.32</v>
      </c>
      <c r="L7298" t="str">
        <f t="shared" ref="L7298:L7361" si="684">IF(OR(K7298&lt;$AC$10, K7298&gt;$AC$11), "OUTLIER", "")</f>
        <v/>
      </c>
      <c r="M7298">
        <v>2</v>
      </c>
      <c r="N7298" t="str">
        <f t="shared" ref="N7298:N7361" si="685">IF(OR(M7298&lt;$AC$16, M7298&gt;$AC$17), "OUTLIER", "")</f>
        <v/>
      </c>
      <c r="O7298">
        <v>4</v>
      </c>
      <c r="P7298" s="11">
        <v>0</v>
      </c>
      <c r="Q7298" s="11">
        <v>0</v>
      </c>
      <c r="R7298" s="12">
        <v>53.66</v>
      </c>
      <c r="S7298" t="s">
        <v>22</v>
      </c>
      <c r="T7298">
        <v>0</v>
      </c>
      <c r="U7298">
        <f t="shared" ref="U7298:U7361" si="686">IF(O7298&lt;=20,5,IF(O7298&lt;=40,4,IF(O7298&lt;=70,3,IF(O7298&lt;=100,2,1))))</f>
        <v>5</v>
      </c>
      <c r="V7298">
        <f t="shared" ref="V7298:V7361" si="687">IF(M7298&gt;=11,5,IF(M7298&gt;=9,4,IF(M7298&gt;=7,3,IF(M7298&gt;=5,2,1))))</f>
        <v>1</v>
      </c>
      <c r="W7298">
        <f t="shared" ref="W7298:W7361" si="688">IF(K7298&gt;=500,5,IF(K7298&gt;=300,4,IF(K7298&gt;=150,3,IF(K7298&gt;=50,2,1))))</f>
        <v>2</v>
      </c>
      <c r="X7298" t="str">
        <f t="shared" ref="X7298:X7361" si="689">U7298 &amp; V7298 &amp; W7298</f>
        <v>512</v>
      </c>
      <c r="Y7298" t="str">
        <f>IF(Table1[[#This Row],[RFM_Score]]="555","Champion", IF(AND(J7298&gt;=4,V7298&gt;=4),"Loyal", IF(U7298&lt;=2,"At Risk", IF(W7298&gt;=4,"Potential Loyalist","Others"))))</f>
        <v>Others</v>
      </c>
    </row>
    <row r="7299" spans="1:25">
      <c r="A7299" t="s">
        <v>3156</v>
      </c>
      <c r="B7299">
        <v>54</v>
      </c>
      <c r="C7299" t="s">
        <v>24</v>
      </c>
      <c r="D7299" t="s">
        <v>20</v>
      </c>
      <c r="E7299" s="6" t="s">
        <v>19369</v>
      </c>
      <c r="F7299" t="s">
        <v>21</v>
      </c>
      <c r="G7299">
        <v>2</v>
      </c>
      <c r="H7299">
        <v>1</v>
      </c>
      <c r="I7299">
        <v>53</v>
      </c>
      <c r="J7299">
        <v>4</v>
      </c>
      <c r="K7299">
        <v>107.14</v>
      </c>
      <c r="L7299" t="str">
        <f t="shared" si="684"/>
        <v/>
      </c>
      <c r="M7299">
        <v>2</v>
      </c>
      <c r="N7299" t="str">
        <f t="shared" si="685"/>
        <v/>
      </c>
      <c r="O7299">
        <v>1</v>
      </c>
      <c r="P7299" s="11">
        <v>0.5</v>
      </c>
      <c r="Q7299" s="11">
        <v>7.5471698113207503E-2</v>
      </c>
      <c r="R7299" s="12">
        <v>53.57</v>
      </c>
      <c r="S7299" t="s">
        <v>22</v>
      </c>
      <c r="T7299">
        <v>0</v>
      </c>
      <c r="U7299">
        <f t="shared" si="686"/>
        <v>5</v>
      </c>
      <c r="V7299">
        <f t="shared" si="687"/>
        <v>1</v>
      </c>
      <c r="W7299">
        <f t="shared" si="688"/>
        <v>2</v>
      </c>
      <c r="X7299" t="str">
        <f t="shared" si="689"/>
        <v>512</v>
      </c>
      <c r="Y7299" t="str">
        <f>IF(Table1[[#This Row],[RFM_Score]]="555","Champion", IF(AND(J7299&gt;=4,V7299&gt;=4),"Loyal", IF(U7299&lt;=2,"At Risk", IF(W7299&gt;=4,"Potential Loyalist","Others"))))</f>
        <v>Others</v>
      </c>
    </row>
    <row r="7300" spans="1:25">
      <c r="A7300" t="s">
        <v>10959</v>
      </c>
      <c r="B7300">
        <v>55</v>
      </c>
      <c r="C7300" t="s">
        <v>33</v>
      </c>
      <c r="D7300" t="s">
        <v>25</v>
      </c>
      <c r="E7300" s="6" t="s">
        <v>19370</v>
      </c>
      <c r="F7300" t="s">
        <v>21</v>
      </c>
      <c r="G7300">
        <v>2</v>
      </c>
      <c r="H7300">
        <v>0</v>
      </c>
      <c r="I7300">
        <v>49</v>
      </c>
      <c r="J7300">
        <v>2</v>
      </c>
      <c r="K7300">
        <v>106.96</v>
      </c>
      <c r="L7300" t="str">
        <f t="shared" si="684"/>
        <v/>
      </c>
      <c r="M7300">
        <v>2</v>
      </c>
      <c r="N7300" t="str">
        <f t="shared" si="685"/>
        <v/>
      </c>
      <c r="O7300">
        <v>91</v>
      </c>
      <c r="P7300" s="11">
        <v>0</v>
      </c>
      <c r="Q7300" s="11">
        <v>4.08163265306122E-2</v>
      </c>
      <c r="R7300" s="12">
        <v>53.48</v>
      </c>
      <c r="S7300" t="s">
        <v>22</v>
      </c>
      <c r="T7300">
        <v>1</v>
      </c>
      <c r="U7300">
        <f t="shared" si="686"/>
        <v>2</v>
      </c>
      <c r="V7300">
        <f t="shared" si="687"/>
        <v>1</v>
      </c>
      <c r="W7300">
        <f t="shared" si="688"/>
        <v>2</v>
      </c>
      <c r="X7300" t="str">
        <f t="shared" si="689"/>
        <v>212</v>
      </c>
      <c r="Y7300" t="str">
        <f>IF(Table1[[#This Row],[RFM_Score]]="555","Champion", IF(AND(J7300&gt;=4,V7300&gt;=4),"Loyal", IF(U7300&lt;=2,"At Risk", IF(W7300&gt;=4,"Potential Loyalist","Others"))))</f>
        <v>At Risk</v>
      </c>
    </row>
    <row r="7301" spans="1:25">
      <c r="A7301" t="s">
        <v>3099</v>
      </c>
      <c r="B7301">
        <v>33</v>
      </c>
      <c r="C7301" t="s">
        <v>19</v>
      </c>
      <c r="D7301" t="s">
        <v>29</v>
      </c>
      <c r="E7301" s="6" t="s">
        <v>19371</v>
      </c>
      <c r="F7301" t="s">
        <v>30</v>
      </c>
      <c r="G7301">
        <v>2</v>
      </c>
      <c r="H7301">
        <v>0</v>
      </c>
      <c r="I7301">
        <v>50</v>
      </c>
      <c r="J7301">
        <v>3</v>
      </c>
      <c r="K7301">
        <v>106.86</v>
      </c>
      <c r="L7301" t="str">
        <f t="shared" si="684"/>
        <v/>
      </c>
      <c r="M7301">
        <v>2</v>
      </c>
      <c r="N7301" t="str">
        <f t="shared" si="685"/>
        <v/>
      </c>
      <c r="O7301">
        <v>6</v>
      </c>
      <c r="P7301" s="11">
        <v>0</v>
      </c>
      <c r="Q7301" s="11">
        <v>0.06</v>
      </c>
      <c r="R7301" s="12">
        <v>53.43</v>
      </c>
      <c r="S7301" t="s">
        <v>22</v>
      </c>
      <c r="T7301">
        <v>1</v>
      </c>
      <c r="U7301">
        <f t="shared" si="686"/>
        <v>5</v>
      </c>
      <c r="V7301">
        <f t="shared" si="687"/>
        <v>1</v>
      </c>
      <c r="W7301">
        <f t="shared" si="688"/>
        <v>2</v>
      </c>
      <c r="X7301" t="str">
        <f t="shared" si="689"/>
        <v>512</v>
      </c>
      <c r="Y7301" t="str">
        <f>IF(Table1[[#This Row],[RFM_Score]]="555","Champion", IF(AND(J7301&gt;=4,V7301&gt;=4),"Loyal", IF(U7301&lt;=2,"At Risk", IF(W7301&gt;=4,"Potential Loyalist","Others"))))</f>
        <v>Others</v>
      </c>
    </row>
    <row r="7302" spans="1:25">
      <c r="A7302" t="s">
        <v>1853</v>
      </c>
      <c r="B7302">
        <v>18</v>
      </c>
      <c r="C7302" t="s">
        <v>19</v>
      </c>
      <c r="D7302" t="s">
        <v>49</v>
      </c>
      <c r="E7302" s="6" t="s">
        <v>19372</v>
      </c>
      <c r="F7302" t="s">
        <v>60</v>
      </c>
      <c r="G7302">
        <v>2</v>
      </c>
      <c r="H7302">
        <v>1</v>
      </c>
      <c r="I7302">
        <v>63</v>
      </c>
      <c r="J7302">
        <v>4</v>
      </c>
      <c r="K7302">
        <v>106.73</v>
      </c>
      <c r="L7302" t="str">
        <f t="shared" si="684"/>
        <v/>
      </c>
      <c r="M7302">
        <v>2</v>
      </c>
      <c r="N7302" t="str">
        <f t="shared" si="685"/>
        <v/>
      </c>
      <c r="O7302">
        <v>20</v>
      </c>
      <c r="P7302" s="11">
        <v>0.5</v>
      </c>
      <c r="Q7302" s="11">
        <v>6.3492063492063405E-2</v>
      </c>
      <c r="R7302" s="12">
        <v>53.365000000000002</v>
      </c>
      <c r="S7302" t="s">
        <v>22</v>
      </c>
      <c r="T7302">
        <v>0</v>
      </c>
      <c r="U7302">
        <f t="shared" si="686"/>
        <v>5</v>
      </c>
      <c r="V7302">
        <f t="shared" si="687"/>
        <v>1</v>
      </c>
      <c r="W7302">
        <f t="shared" si="688"/>
        <v>2</v>
      </c>
      <c r="X7302" t="str">
        <f t="shared" si="689"/>
        <v>512</v>
      </c>
      <c r="Y7302" t="str">
        <f>IF(Table1[[#This Row],[RFM_Score]]="555","Champion", IF(AND(J7302&gt;=4,V7302&gt;=4),"Loyal", IF(U7302&lt;=2,"At Risk", IF(W7302&gt;=4,"Potential Loyalist","Others"))))</f>
        <v>Others</v>
      </c>
    </row>
    <row r="7303" spans="1:25">
      <c r="A7303" t="s">
        <v>5431</v>
      </c>
      <c r="B7303">
        <v>18</v>
      </c>
      <c r="C7303" t="s">
        <v>24</v>
      </c>
      <c r="D7303" t="s">
        <v>41</v>
      </c>
      <c r="E7303" s="6" t="s">
        <v>19373</v>
      </c>
      <c r="F7303" t="s">
        <v>60</v>
      </c>
      <c r="G7303">
        <v>5</v>
      </c>
      <c r="H7303">
        <v>0</v>
      </c>
      <c r="I7303">
        <v>54</v>
      </c>
      <c r="J7303">
        <v>1</v>
      </c>
      <c r="K7303">
        <v>106.73</v>
      </c>
      <c r="L7303" t="str">
        <f t="shared" si="684"/>
        <v/>
      </c>
      <c r="M7303">
        <v>2</v>
      </c>
      <c r="N7303" t="str">
        <f t="shared" si="685"/>
        <v/>
      </c>
      <c r="O7303">
        <v>11</v>
      </c>
      <c r="P7303" s="11">
        <v>0</v>
      </c>
      <c r="Q7303" s="11">
        <v>1.85185185185185E-2</v>
      </c>
      <c r="R7303" s="12">
        <v>53.365000000000002</v>
      </c>
      <c r="S7303" t="s">
        <v>22</v>
      </c>
      <c r="T7303">
        <v>0</v>
      </c>
      <c r="U7303">
        <f t="shared" si="686"/>
        <v>5</v>
      </c>
      <c r="V7303">
        <f t="shared" si="687"/>
        <v>1</v>
      </c>
      <c r="W7303">
        <f t="shared" si="688"/>
        <v>2</v>
      </c>
      <c r="X7303" t="str">
        <f t="shared" si="689"/>
        <v>512</v>
      </c>
      <c r="Y7303" t="str">
        <f>IF(Table1[[#This Row],[RFM_Score]]="555","Champion", IF(AND(J7303&gt;=4,V7303&gt;=4),"Loyal", IF(U7303&lt;=2,"At Risk", IF(W7303&gt;=4,"Potential Loyalist","Others"))))</f>
        <v>Others</v>
      </c>
    </row>
    <row r="7304" spans="1:25">
      <c r="A7304" t="s">
        <v>9977</v>
      </c>
      <c r="B7304">
        <v>28</v>
      </c>
      <c r="C7304" t="s">
        <v>33</v>
      </c>
      <c r="D7304" t="s">
        <v>49</v>
      </c>
      <c r="E7304" s="6" t="s">
        <v>19374</v>
      </c>
      <c r="F7304" t="s">
        <v>30</v>
      </c>
      <c r="G7304">
        <v>0</v>
      </c>
      <c r="H7304">
        <v>0</v>
      </c>
      <c r="I7304">
        <v>44</v>
      </c>
      <c r="J7304">
        <v>5</v>
      </c>
      <c r="K7304">
        <v>106.73</v>
      </c>
      <c r="L7304" t="str">
        <f t="shared" si="684"/>
        <v/>
      </c>
      <c r="M7304">
        <v>2</v>
      </c>
      <c r="N7304" t="str">
        <f t="shared" si="685"/>
        <v/>
      </c>
      <c r="O7304">
        <v>9</v>
      </c>
      <c r="P7304" s="11">
        <v>0</v>
      </c>
      <c r="Q7304" s="11">
        <v>0.11363636363636299</v>
      </c>
      <c r="R7304" s="12">
        <v>53.365000000000002</v>
      </c>
      <c r="S7304" t="s">
        <v>22</v>
      </c>
      <c r="T7304">
        <v>1</v>
      </c>
      <c r="U7304">
        <f t="shared" si="686"/>
        <v>5</v>
      </c>
      <c r="V7304">
        <f t="shared" si="687"/>
        <v>1</v>
      </c>
      <c r="W7304">
        <f t="shared" si="688"/>
        <v>2</v>
      </c>
      <c r="X7304" t="str">
        <f t="shared" si="689"/>
        <v>512</v>
      </c>
      <c r="Y7304" t="str">
        <f>IF(Table1[[#This Row],[RFM_Score]]="555","Champion", IF(AND(J7304&gt;=4,V7304&gt;=4),"Loyal", IF(U7304&lt;=2,"At Risk", IF(W7304&gt;=4,"Potential Loyalist","Others"))))</f>
        <v>Others</v>
      </c>
    </row>
    <row r="7305" spans="1:25">
      <c r="A7305" t="s">
        <v>6956</v>
      </c>
      <c r="B7305">
        <v>34</v>
      </c>
      <c r="C7305" t="s">
        <v>19</v>
      </c>
      <c r="D7305" t="s">
        <v>29</v>
      </c>
      <c r="E7305" s="6" t="s">
        <v>19375</v>
      </c>
      <c r="F7305" t="s">
        <v>26</v>
      </c>
      <c r="G7305">
        <v>0</v>
      </c>
      <c r="H7305">
        <v>0</v>
      </c>
      <c r="I7305">
        <v>54</v>
      </c>
      <c r="J7305">
        <v>9</v>
      </c>
      <c r="K7305">
        <v>106.7</v>
      </c>
      <c r="L7305" t="str">
        <f t="shared" si="684"/>
        <v/>
      </c>
      <c r="M7305">
        <v>2</v>
      </c>
      <c r="N7305" t="str">
        <f t="shared" si="685"/>
        <v/>
      </c>
      <c r="O7305">
        <v>45</v>
      </c>
      <c r="P7305" s="11">
        <v>0</v>
      </c>
      <c r="Q7305" s="11">
        <v>0.16666666666666599</v>
      </c>
      <c r="R7305" s="12">
        <v>53.35</v>
      </c>
      <c r="S7305" t="s">
        <v>22</v>
      </c>
      <c r="T7305">
        <v>0</v>
      </c>
      <c r="U7305">
        <f t="shared" si="686"/>
        <v>3</v>
      </c>
      <c r="V7305">
        <f t="shared" si="687"/>
        <v>1</v>
      </c>
      <c r="W7305">
        <f t="shared" si="688"/>
        <v>2</v>
      </c>
      <c r="X7305" t="str">
        <f t="shared" si="689"/>
        <v>312</v>
      </c>
      <c r="Y7305" t="str">
        <f>IF(Table1[[#This Row],[RFM_Score]]="555","Champion", IF(AND(J7305&gt;=4,V7305&gt;=4),"Loyal", IF(U7305&lt;=2,"At Risk", IF(W7305&gt;=4,"Potential Loyalist","Others"))))</f>
        <v>Others</v>
      </c>
    </row>
    <row r="7306" spans="1:25">
      <c r="A7306" t="s">
        <v>6971</v>
      </c>
      <c r="B7306">
        <v>45</v>
      </c>
      <c r="C7306" t="s">
        <v>19</v>
      </c>
      <c r="D7306" t="s">
        <v>25</v>
      </c>
      <c r="E7306" s="6" t="s">
        <v>19376</v>
      </c>
      <c r="F7306" t="s">
        <v>21</v>
      </c>
      <c r="G7306">
        <v>3</v>
      </c>
      <c r="H7306">
        <v>0</v>
      </c>
      <c r="I7306">
        <v>38</v>
      </c>
      <c r="J7306">
        <v>3</v>
      </c>
      <c r="K7306">
        <v>106.68</v>
      </c>
      <c r="L7306" t="str">
        <f t="shared" si="684"/>
        <v/>
      </c>
      <c r="M7306">
        <v>2</v>
      </c>
      <c r="N7306" t="str">
        <f t="shared" si="685"/>
        <v/>
      </c>
      <c r="O7306">
        <v>67</v>
      </c>
      <c r="P7306" s="11">
        <v>0</v>
      </c>
      <c r="Q7306" s="11">
        <v>7.8947368421052599E-2</v>
      </c>
      <c r="R7306" s="12">
        <v>53.34</v>
      </c>
      <c r="S7306" t="s">
        <v>22</v>
      </c>
      <c r="T7306">
        <v>1</v>
      </c>
      <c r="U7306">
        <f t="shared" si="686"/>
        <v>3</v>
      </c>
      <c r="V7306">
        <f t="shared" si="687"/>
        <v>1</v>
      </c>
      <c r="W7306">
        <f t="shared" si="688"/>
        <v>2</v>
      </c>
      <c r="X7306" t="str">
        <f t="shared" si="689"/>
        <v>312</v>
      </c>
      <c r="Y7306" t="str">
        <f>IF(Table1[[#This Row],[RFM_Score]]="555","Champion", IF(AND(J7306&gt;=4,V7306&gt;=4),"Loyal", IF(U7306&lt;=2,"At Risk", IF(W7306&gt;=4,"Potential Loyalist","Others"))))</f>
        <v>Others</v>
      </c>
    </row>
    <row r="7307" spans="1:25">
      <c r="A7307" t="s">
        <v>2291</v>
      </c>
      <c r="B7307">
        <v>19</v>
      </c>
      <c r="C7307" t="s">
        <v>24</v>
      </c>
      <c r="D7307" t="s">
        <v>46</v>
      </c>
      <c r="E7307" s="6" t="s">
        <v>19377</v>
      </c>
      <c r="F7307" t="s">
        <v>26</v>
      </c>
      <c r="G7307">
        <v>3</v>
      </c>
      <c r="H7307">
        <v>0</v>
      </c>
      <c r="I7307">
        <v>42</v>
      </c>
      <c r="J7307">
        <v>0</v>
      </c>
      <c r="K7307">
        <v>106.67</v>
      </c>
      <c r="L7307" t="str">
        <f t="shared" si="684"/>
        <v/>
      </c>
      <c r="M7307">
        <v>2</v>
      </c>
      <c r="N7307" t="str">
        <f t="shared" si="685"/>
        <v/>
      </c>
      <c r="O7307">
        <v>142</v>
      </c>
      <c r="P7307" s="11">
        <v>0</v>
      </c>
      <c r="Q7307" s="11">
        <v>0</v>
      </c>
      <c r="R7307" s="12">
        <v>53.335000000000001</v>
      </c>
      <c r="S7307" t="s">
        <v>22</v>
      </c>
      <c r="T7307">
        <v>1</v>
      </c>
      <c r="U7307">
        <f t="shared" si="686"/>
        <v>1</v>
      </c>
      <c r="V7307">
        <f t="shared" si="687"/>
        <v>1</v>
      </c>
      <c r="W7307">
        <f t="shared" si="688"/>
        <v>2</v>
      </c>
      <c r="X7307" t="str">
        <f t="shared" si="689"/>
        <v>112</v>
      </c>
      <c r="Y7307" t="str">
        <f>IF(Table1[[#This Row],[RFM_Score]]="555","Champion", IF(AND(J7307&gt;=4,V7307&gt;=4),"Loyal", IF(U7307&lt;=2,"At Risk", IF(W7307&gt;=4,"Potential Loyalist","Others"))))</f>
        <v>At Risk</v>
      </c>
    </row>
    <row r="7308" spans="1:25">
      <c r="A7308" t="s">
        <v>2221</v>
      </c>
      <c r="B7308">
        <v>18</v>
      </c>
      <c r="C7308" t="s">
        <v>24</v>
      </c>
      <c r="D7308" t="s">
        <v>41</v>
      </c>
      <c r="E7308" s="6" t="s">
        <v>19378</v>
      </c>
      <c r="F7308" t="s">
        <v>37</v>
      </c>
      <c r="G7308">
        <v>4</v>
      </c>
      <c r="H7308">
        <v>2</v>
      </c>
      <c r="I7308">
        <v>56</v>
      </c>
      <c r="J7308">
        <v>2</v>
      </c>
      <c r="K7308">
        <v>106.22</v>
      </c>
      <c r="L7308" t="str">
        <f t="shared" si="684"/>
        <v/>
      </c>
      <c r="M7308">
        <v>2</v>
      </c>
      <c r="N7308" t="str">
        <f t="shared" si="685"/>
        <v/>
      </c>
      <c r="O7308">
        <v>47</v>
      </c>
      <c r="P7308" s="11">
        <v>0.5</v>
      </c>
      <c r="Q7308" s="11">
        <v>3.5714285714285698E-2</v>
      </c>
      <c r="R7308" s="12">
        <v>53.11</v>
      </c>
      <c r="S7308" t="s">
        <v>22</v>
      </c>
      <c r="T7308">
        <v>0</v>
      </c>
      <c r="U7308">
        <f t="shared" si="686"/>
        <v>3</v>
      </c>
      <c r="V7308">
        <f t="shared" si="687"/>
        <v>1</v>
      </c>
      <c r="W7308">
        <f t="shared" si="688"/>
        <v>2</v>
      </c>
      <c r="X7308" t="str">
        <f t="shared" si="689"/>
        <v>312</v>
      </c>
      <c r="Y7308" t="str">
        <f>IF(Table1[[#This Row],[RFM_Score]]="555","Champion", IF(AND(J7308&gt;=4,V7308&gt;=4),"Loyal", IF(U7308&lt;=2,"At Risk", IF(W7308&gt;=4,"Potential Loyalist","Others"))))</f>
        <v>Others</v>
      </c>
    </row>
    <row r="7309" spans="1:25">
      <c r="A7309" t="s">
        <v>1837</v>
      </c>
      <c r="B7309">
        <v>57</v>
      </c>
      <c r="C7309" t="s">
        <v>19</v>
      </c>
      <c r="D7309" t="s">
        <v>29</v>
      </c>
      <c r="E7309" s="6" t="s">
        <v>19379</v>
      </c>
      <c r="F7309" t="s">
        <v>26</v>
      </c>
      <c r="G7309">
        <v>1</v>
      </c>
      <c r="H7309">
        <v>0</v>
      </c>
      <c r="I7309">
        <v>42</v>
      </c>
      <c r="J7309">
        <v>3</v>
      </c>
      <c r="K7309">
        <v>106.21</v>
      </c>
      <c r="L7309" t="str">
        <f t="shared" si="684"/>
        <v/>
      </c>
      <c r="M7309">
        <v>2</v>
      </c>
      <c r="N7309" t="str">
        <f t="shared" si="685"/>
        <v/>
      </c>
      <c r="O7309">
        <v>3</v>
      </c>
      <c r="P7309" s="11">
        <v>0</v>
      </c>
      <c r="Q7309" s="11">
        <v>7.1428571428571397E-2</v>
      </c>
      <c r="R7309" s="12">
        <v>53.104999999999997</v>
      </c>
      <c r="S7309" t="s">
        <v>22</v>
      </c>
      <c r="T7309">
        <v>0</v>
      </c>
      <c r="U7309">
        <f t="shared" si="686"/>
        <v>5</v>
      </c>
      <c r="V7309">
        <f t="shared" si="687"/>
        <v>1</v>
      </c>
      <c r="W7309">
        <f t="shared" si="688"/>
        <v>2</v>
      </c>
      <c r="X7309" t="str">
        <f t="shared" si="689"/>
        <v>512</v>
      </c>
      <c r="Y7309" t="str">
        <f>IF(Table1[[#This Row],[RFM_Score]]="555","Champion", IF(AND(J7309&gt;=4,V7309&gt;=4),"Loyal", IF(U7309&lt;=2,"At Risk", IF(W7309&gt;=4,"Potential Loyalist","Others"))))</f>
        <v>Others</v>
      </c>
    </row>
    <row r="7310" spans="1:25">
      <c r="A7310" t="s">
        <v>10905</v>
      </c>
      <c r="B7310">
        <v>26</v>
      </c>
      <c r="C7310" t="s">
        <v>24</v>
      </c>
      <c r="D7310" t="s">
        <v>25</v>
      </c>
      <c r="E7310" s="6" t="s">
        <v>19380</v>
      </c>
      <c r="F7310" t="s">
        <v>37</v>
      </c>
      <c r="G7310">
        <v>0</v>
      </c>
      <c r="H7310">
        <v>0</v>
      </c>
      <c r="I7310">
        <v>47</v>
      </c>
      <c r="J7310">
        <v>1</v>
      </c>
      <c r="K7310">
        <v>106.19</v>
      </c>
      <c r="L7310" t="str">
        <f t="shared" si="684"/>
        <v/>
      </c>
      <c r="M7310">
        <v>2</v>
      </c>
      <c r="N7310" t="str">
        <f t="shared" si="685"/>
        <v/>
      </c>
      <c r="O7310">
        <v>47</v>
      </c>
      <c r="P7310" s="11">
        <v>0</v>
      </c>
      <c r="Q7310" s="11">
        <v>2.1276595744680799E-2</v>
      </c>
      <c r="R7310" s="12">
        <v>53.094999999999999</v>
      </c>
      <c r="S7310" t="s">
        <v>22</v>
      </c>
      <c r="T7310">
        <v>0</v>
      </c>
      <c r="U7310">
        <f t="shared" si="686"/>
        <v>3</v>
      </c>
      <c r="V7310">
        <f t="shared" si="687"/>
        <v>1</v>
      </c>
      <c r="W7310">
        <f t="shared" si="688"/>
        <v>2</v>
      </c>
      <c r="X7310" t="str">
        <f t="shared" si="689"/>
        <v>312</v>
      </c>
      <c r="Y7310" t="str">
        <f>IF(Table1[[#This Row],[RFM_Score]]="555","Champion", IF(AND(J7310&gt;=4,V7310&gt;=4),"Loyal", IF(U7310&lt;=2,"At Risk", IF(W7310&gt;=4,"Potential Loyalist","Others"))))</f>
        <v>Others</v>
      </c>
    </row>
    <row r="7311" spans="1:25">
      <c r="A7311" t="s">
        <v>7776</v>
      </c>
      <c r="B7311">
        <v>42</v>
      </c>
      <c r="C7311" t="s">
        <v>24</v>
      </c>
      <c r="D7311" t="s">
        <v>46</v>
      </c>
      <c r="E7311" s="6" t="s">
        <v>19381</v>
      </c>
      <c r="F7311" t="s">
        <v>21</v>
      </c>
      <c r="G7311">
        <v>7</v>
      </c>
      <c r="H7311">
        <v>3</v>
      </c>
      <c r="I7311">
        <v>52</v>
      </c>
      <c r="J7311">
        <v>3</v>
      </c>
      <c r="K7311">
        <v>106.16</v>
      </c>
      <c r="L7311" t="str">
        <f t="shared" si="684"/>
        <v/>
      </c>
      <c r="M7311">
        <v>2</v>
      </c>
      <c r="N7311" t="str">
        <f t="shared" si="685"/>
        <v/>
      </c>
      <c r="O7311">
        <v>30</v>
      </c>
      <c r="P7311" s="11">
        <v>0.42857142857142799</v>
      </c>
      <c r="Q7311" s="11">
        <v>5.7692307692307598E-2</v>
      </c>
      <c r="R7311" s="12">
        <v>53.08</v>
      </c>
      <c r="S7311" t="s">
        <v>22</v>
      </c>
      <c r="T7311">
        <v>0</v>
      </c>
      <c r="U7311">
        <f t="shared" si="686"/>
        <v>4</v>
      </c>
      <c r="V7311">
        <f t="shared" si="687"/>
        <v>1</v>
      </c>
      <c r="W7311">
        <f t="shared" si="688"/>
        <v>2</v>
      </c>
      <c r="X7311" t="str">
        <f t="shared" si="689"/>
        <v>412</v>
      </c>
      <c r="Y7311" t="str">
        <f>IF(Table1[[#This Row],[RFM_Score]]="555","Champion", IF(AND(J7311&gt;=4,V7311&gt;=4),"Loyal", IF(U7311&lt;=2,"At Risk", IF(W7311&gt;=4,"Potential Loyalist","Others"))))</f>
        <v>Others</v>
      </c>
    </row>
    <row r="7312" spans="1:25">
      <c r="A7312" t="s">
        <v>2878</v>
      </c>
      <c r="B7312">
        <v>18</v>
      </c>
      <c r="C7312" t="s">
        <v>19</v>
      </c>
      <c r="D7312" t="s">
        <v>25</v>
      </c>
      <c r="E7312" s="6" t="s">
        <v>19382</v>
      </c>
      <c r="F7312" t="s">
        <v>21</v>
      </c>
      <c r="G7312">
        <v>6</v>
      </c>
      <c r="H7312">
        <v>1</v>
      </c>
      <c r="I7312">
        <v>53</v>
      </c>
      <c r="J7312">
        <v>4</v>
      </c>
      <c r="K7312">
        <v>106.03</v>
      </c>
      <c r="L7312" t="str">
        <f t="shared" si="684"/>
        <v/>
      </c>
      <c r="M7312">
        <v>2</v>
      </c>
      <c r="N7312" t="str">
        <f t="shared" si="685"/>
        <v/>
      </c>
      <c r="O7312">
        <v>63</v>
      </c>
      <c r="P7312" s="11">
        <v>0.16666666666666599</v>
      </c>
      <c r="Q7312" s="11">
        <v>7.5471698113207503E-2</v>
      </c>
      <c r="R7312" s="12">
        <v>53.015000000000001</v>
      </c>
      <c r="S7312" t="s">
        <v>22</v>
      </c>
      <c r="T7312">
        <v>0</v>
      </c>
      <c r="U7312">
        <f t="shared" si="686"/>
        <v>3</v>
      </c>
      <c r="V7312">
        <f t="shared" si="687"/>
        <v>1</v>
      </c>
      <c r="W7312">
        <f t="shared" si="688"/>
        <v>2</v>
      </c>
      <c r="X7312" t="str">
        <f t="shared" si="689"/>
        <v>312</v>
      </c>
      <c r="Y7312" t="str">
        <f>IF(Table1[[#This Row],[RFM_Score]]="555","Champion", IF(AND(J7312&gt;=4,V7312&gt;=4),"Loyal", IF(U7312&lt;=2,"At Risk", IF(W7312&gt;=4,"Potential Loyalist","Others"))))</f>
        <v>Others</v>
      </c>
    </row>
    <row r="7313" spans="1:25">
      <c r="A7313" t="s">
        <v>947</v>
      </c>
      <c r="B7313">
        <v>31</v>
      </c>
      <c r="C7313" t="s">
        <v>24</v>
      </c>
      <c r="D7313" t="s">
        <v>35</v>
      </c>
      <c r="E7313" s="6" t="s">
        <v>19383</v>
      </c>
      <c r="F7313" t="s">
        <v>62</v>
      </c>
      <c r="G7313">
        <v>2</v>
      </c>
      <c r="H7313">
        <v>2</v>
      </c>
      <c r="I7313">
        <v>47</v>
      </c>
      <c r="J7313">
        <v>1</v>
      </c>
      <c r="K7313">
        <v>105.65</v>
      </c>
      <c r="L7313" t="str">
        <f t="shared" si="684"/>
        <v/>
      </c>
      <c r="M7313">
        <v>2</v>
      </c>
      <c r="N7313" t="str">
        <f t="shared" si="685"/>
        <v/>
      </c>
      <c r="O7313">
        <v>68</v>
      </c>
      <c r="P7313" s="11">
        <v>1</v>
      </c>
      <c r="Q7313" s="11">
        <v>2.1276595744680799E-2</v>
      </c>
      <c r="R7313" s="12">
        <v>52.825000000000003</v>
      </c>
      <c r="S7313" t="s">
        <v>22</v>
      </c>
      <c r="T7313">
        <v>0</v>
      </c>
      <c r="U7313">
        <f t="shared" si="686"/>
        <v>3</v>
      </c>
      <c r="V7313">
        <f t="shared" si="687"/>
        <v>1</v>
      </c>
      <c r="W7313">
        <f t="shared" si="688"/>
        <v>2</v>
      </c>
      <c r="X7313" t="str">
        <f t="shared" si="689"/>
        <v>312</v>
      </c>
      <c r="Y7313" t="str">
        <f>IF(Table1[[#This Row],[RFM_Score]]="555","Champion", IF(AND(J7313&gt;=4,V7313&gt;=4),"Loyal", IF(U7313&lt;=2,"At Risk", IF(W7313&gt;=4,"Potential Loyalist","Others"))))</f>
        <v>Others</v>
      </c>
    </row>
    <row r="7314" spans="1:25">
      <c r="A7314" t="s">
        <v>6248</v>
      </c>
      <c r="B7314">
        <v>36</v>
      </c>
      <c r="C7314" t="s">
        <v>19</v>
      </c>
      <c r="D7314" t="s">
        <v>29</v>
      </c>
      <c r="E7314" s="6" t="s">
        <v>19384</v>
      </c>
      <c r="F7314" t="s">
        <v>26</v>
      </c>
      <c r="G7314">
        <v>3</v>
      </c>
      <c r="H7314">
        <v>0</v>
      </c>
      <c r="I7314">
        <v>47</v>
      </c>
      <c r="J7314">
        <v>1</v>
      </c>
      <c r="K7314">
        <v>105.59</v>
      </c>
      <c r="L7314" t="str">
        <f t="shared" si="684"/>
        <v/>
      </c>
      <c r="M7314">
        <v>2</v>
      </c>
      <c r="N7314" t="str">
        <f t="shared" si="685"/>
        <v/>
      </c>
      <c r="O7314">
        <v>8</v>
      </c>
      <c r="P7314" s="11">
        <v>0</v>
      </c>
      <c r="Q7314" s="11">
        <v>2.1276595744680799E-2</v>
      </c>
      <c r="R7314" s="12">
        <v>52.795000000000002</v>
      </c>
      <c r="S7314" t="s">
        <v>22</v>
      </c>
      <c r="T7314">
        <v>0</v>
      </c>
      <c r="U7314">
        <f t="shared" si="686"/>
        <v>5</v>
      </c>
      <c r="V7314">
        <f t="shared" si="687"/>
        <v>1</v>
      </c>
      <c r="W7314">
        <f t="shared" si="688"/>
        <v>2</v>
      </c>
      <c r="X7314" t="str">
        <f t="shared" si="689"/>
        <v>512</v>
      </c>
      <c r="Y7314" t="str">
        <f>IF(Table1[[#This Row],[RFM_Score]]="555","Champion", IF(AND(J7314&gt;=4,V7314&gt;=4),"Loyal", IF(U7314&lt;=2,"At Risk", IF(W7314&gt;=4,"Potential Loyalist","Others"))))</f>
        <v>Others</v>
      </c>
    </row>
    <row r="7315" spans="1:25">
      <c r="A7315" t="s">
        <v>11731</v>
      </c>
      <c r="B7315">
        <v>28</v>
      </c>
      <c r="C7315" t="s">
        <v>24</v>
      </c>
      <c r="D7315" t="s">
        <v>20</v>
      </c>
      <c r="E7315" s="6" t="s">
        <v>19385</v>
      </c>
      <c r="F7315" t="s">
        <v>26</v>
      </c>
      <c r="G7315">
        <v>1</v>
      </c>
      <c r="H7315">
        <v>0</v>
      </c>
      <c r="I7315">
        <v>63</v>
      </c>
      <c r="J7315">
        <v>4</v>
      </c>
      <c r="K7315">
        <v>105.43</v>
      </c>
      <c r="L7315" t="str">
        <f t="shared" si="684"/>
        <v/>
      </c>
      <c r="M7315">
        <v>2</v>
      </c>
      <c r="N7315" t="str">
        <f t="shared" si="685"/>
        <v/>
      </c>
      <c r="O7315">
        <v>22</v>
      </c>
      <c r="P7315" s="11">
        <v>0</v>
      </c>
      <c r="Q7315" s="11">
        <v>6.3492063492063405E-2</v>
      </c>
      <c r="R7315" s="12">
        <v>52.715000000000003</v>
      </c>
      <c r="S7315" t="s">
        <v>22</v>
      </c>
      <c r="T7315">
        <v>0</v>
      </c>
      <c r="U7315">
        <f t="shared" si="686"/>
        <v>4</v>
      </c>
      <c r="V7315">
        <f t="shared" si="687"/>
        <v>1</v>
      </c>
      <c r="W7315">
        <f t="shared" si="688"/>
        <v>2</v>
      </c>
      <c r="X7315" t="str">
        <f t="shared" si="689"/>
        <v>412</v>
      </c>
      <c r="Y7315" t="str">
        <f>IF(Table1[[#This Row],[RFM_Score]]="555","Champion", IF(AND(J7315&gt;=4,V7315&gt;=4),"Loyal", IF(U7315&lt;=2,"At Risk", IF(W7315&gt;=4,"Potential Loyalist","Others"))))</f>
        <v>Others</v>
      </c>
    </row>
    <row r="7316" spans="1:25">
      <c r="A7316" t="s">
        <v>10544</v>
      </c>
      <c r="B7316">
        <v>18</v>
      </c>
      <c r="C7316" t="s">
        <v>19</v>
      </c>
      <c r="D7316" t="s">
        <v>49</v>
      </c>
      <c r="E7316" s="6" t="s">
        <v>19386</v>
      </c>
      <c r="F7316" t="s">
        <v>37</v>
      </c>
      <c r="G7316">
        <v>4</v>
      </c>
      <c r="H7316">
        <v>1</v>
      </c>
      <c r="I7316">
        <v>53</v>
      </c>
      <c r="J7316">
        <v>1</v>
      </c>
      <c r="K7316">
        <v>105</v>
      </c>
      <c r="L7316" t="str">
        <f t="shared" si="684"/>
        <v/>
      </c>
      <c r="M7316">
        <v>2</v>
      </c>
      <c r="N7316" t="str">
        <f t="shared" si="685"/>
        <v/>
      </c>
      <c r="O7316">
        <v>1</v>
      </c>
      <c r="P7316" s="11">
        <v>0.25</v>
      </c>
      <c r="Q7316" s="11">
        <v>1.8867924528301799E-2</v>
      </c>
      <c r="R7316" s="12">
        <v>52.5</v>
      </c>
      <c r="S7316" t="s">
        <v>22</v>
      </c>
      <c r="T7316">
        <v>0</v>
      </c>
      <c r="U7316">
        <f t="shared" si="686"/>
        <v>5</v>
      </c>
      <c r="V7316">
        <f t="shared" si="687"/>
        <v>1</v>
      </c>
      <c r="W7316">
        <f t="shared" si="688"/>
        <v>2</v>
      </c>
      <c r="X7316" t="str">
        <f t="shared" si="689"/>
        <v>512</v>
      </c>
      <c r="Y7316" t="str">
        <f>IF(Table1[[#This Row],[RFM_Score]]="555","Champion", IF(AND(J7316&gt;=4,V7316&gt;=4),"Loyal", IF(U7316&lt;=2,"At Risk", IF(W7316&gt;=4,"Potential Loyalist","Others"))))</f>
        <v>Others</v>
      </c>
    </row>
    <row r="7317" spans="1:25">
      <c r="A7317" t="s">
        <v>10215</v>
      </c>
      <c r="B7317">
        <v>53</v>
      </c>
      <c r="C7317" t="s">
        <v>24</v>
      </c>
      <c r="D7317" t="s">
        <v>29</v>
      </c>
      <c r="E7317" s="6" t="s">
        <v>19387</v>
      </c>
      <c r="F7317" t="s">
        <v>37</v>
      </c>
      <c r="G7317">
        <v>4</v>
      </c>
      <c r="H7317">
        <v>0</v>
      </c>
      <c r="I7317">
        <v>40</v>
      </c>
      <c r="J7317">
        <v>1</v>
      </c>
      <c r="K7317">
        <v>104.6</v>
      </c>
      <c r="L7317" t="str">
        <f t="shared" si="684"/>
        <v/>
      </c>
      <c r="M7317">
        <v>2</v>
      </c>
      <c r="N7317" t="str">
        <f t="shared" si="685"/>
        <v/>
      </c>
      <c r="O7317">
        <v>0</v>
      </c>
      <c r="P7317" s="11">
        <v>0</v>
      </c>
      <c r="Q7317" s="11">
        <v>2.5000000000000001E-2</v>
      </c>
      <c r="R7317" s="12">
        <v>52.3</v>
      </c>
      <c r="S7317" t="s">
        <v>22</v>
      </c>
      <c r="T7317">
        <v>0</v>
      </c>
      <c r="U7317">
        <f t="shared" si="686"/>
        <v>5</v>
      </c>
      <c r="V7317">
        <f t="shared" si="687"/>
        <v>1</v>
      </c>
      <c r="W7317">
        <f t="shared" si="688"/>
        <v>2</v>
      </c>
      <c r="X7317" t="str">
        <f t="shared" si="689"/>
        <v>512</v>
      </c>
      <c r="Y7317" t="str">
        <f>IF(Table1[[#This Row],[RFM_Score]]="555","Champion", IF(AND(J7317&gt;=4,V7317&gt;=4),"Loyal", IF(U7317&lt;=2,"At Risk", IF(W7317&gt;=4,"Potential Loyalist","Others"))))</f>
        <v>Others</v>
      </c>
    </row>
    <row r="7318" spans="1:25">
      <c r="A7318" t="s">
        <v>5016</v>
      </c>
      <c r="B7318">
        <v>18</v>
      </c>
      <c r="C7318" t="s">
        <v>19</v>
      </c>
      <c r="D7318" t="s">
        <v>35</v>
      </c>
      <c r="E7318" s="6" t="s">
        <v>19388</v>
      </c>
      <c r="F7318" t="s">
        <v>30</v>
      </c>
      <c r="G7318">
        <v>2</v>
      </c>
      <c r="H7318">
        <v>0</v>
      </c>
      <c r="I7318">
        <v>52</v>
      </c>
      <c r="J7318">
        <v>2</v>
      </c>
      <c r="K7318">
        <v>104.52</v>
      </c>
      <c r="L7318" t="str">
        <f t="shared" si="684"/>
        <v/>
      </c>
      <c r="M7318">
        <v>2</v>
      </c>
      <c r="N7318" t="str">
        <f t="shared" si="685"/>
        <v/>
      </c>
      <c r="O7318">
        <v>57</v>
      </c>
      <c r="P7318" s="11">
        <v>0</v>
      </c>
      <c r="Q7318" s="11">
        <v>3.8461538461538401E-2</v>
      </c>
      <c r="R7318" s="12">
        <v>52.26</v>
      </c>
      <c r="S7318" t="s">
        <v>22</v>
      </c>
      <c r="T7318">
        <v>0</v>
      </c>
      <c r="U7318">
        <f t="shared" si="686"/>
        <v>3</v>
      </c>
      <c r="V7318">
        <f t="shared" si="687"/>
        <v>1</v>
      </c>
      <c r="W7318">
        <f t="shared" si="688"/>
        <v>2</v>
      </c>
      <c r="X7318" t="str">
        <f t="shared" si="689"/>
        <v>312</v>
      </c>
      <c r="Y7318" t="str">
        <f>IF(Table1[[#This Row],[RFM_Score]]="555","Champion", IF(AND(J7318&gt;=4,V7318&gt;=4),"Loyal", IF(U7318&lt;=2,"At Risk", IF(W7318&gt;=4,"Potential Loyalist","Others"))))</f>
        <v>Others</v>
      </c>
    </row>
    <row r="7319" spans="1:25">
      <c r="A7319" t="s">
        <v>8015</v>
      </c>
      <c r="B7319">
        <v>36</v>
      </c>
      <c r="C7319" t="s">
        <v>24</v>
      </c>
      <c r="D7319" t="s">
        <v>25</v>
      </c>
      <c r="E7319" s="6" t="s">
        <v>19389</v>
      </c>
      <c r="F7319" t="s">
        <v>26</v>
      </c>
      <c r="G7319">
        <v>1</v>
      </c>
      <c r="H7319">
        <v>0</v>
      </c>
      <c r="I7319">
        <v>62</v>
      </c>
      <c r="J7319">
        <v>2</v>
      </c>
      <c r="K7319">
        <v>104.31</v>
      </c>
      <c r="L7319" t="str">
        <f t="shared" si="684"/>
        <v/>
      </c>
      <c r="M7319">
        <v>2</v>
      </c>
      <c r="N7319" t="str">
        <f t="shared" si="685"/>
        <v/>
      </c>
      <c r="O7319">
        <v>22</v>
      </c>
      <c r="P7319" s="11">
        <v>0</v>
      </c>
      <c r="Q7319" s="11">
        <v>3.2258064516128997E-2</v>
      </c>
      <c r="R7319" s="12">
        <v>52.155000000000001</v>
      </c>
      <c r="S7319" t="s">
        <v>22</v>
      </c>
      <c r="T7319">
        <v>0</v>
      </c>
      <c r="U7319">
        <f t="shared" si="686"/>
        <v>4</v>
      </c>
      <c r="V7319">
        <f t="shared" si="687"/>
        <v>1</v>
      </c>
      <c r="W7319">
        <f t="shared" si="688"/>
        <v>2</v>
      </c>
      <c r="X7319" t="str">
        <f t="shared" si="689"/>
        <v>412</v>
      </c>
      <c r="Y7319" t="str">
        <f>IF(Table1[[#This Row],[RFM_Score]]="555","Champion", IF(AND(J7319&gt;=4,V7319&gt;=4),"Loyal", IF(U7319&lt;=2,"At Risk", IF(W7319&gt;=4,"Potential Loyalist","Others"))))</f>
        <v>Others</v>
      </c>
    </row>
    <row r="7320" spans="1:25">
      <c r="A7320" t="s">
        <v>1821</v>
      </c>
      <c r="B7320">
        <v>35</v>
      </c>
      <c r="C7320" t="s">
        <v>19</v>
      </c>
      <c r="D7320" t="s">
        <v>49</v>
      </c>
      <c r="E7320" s="6" t="s">
        <v>19390</v>
      </c>
      <c r="F7320" t="s">
        <v>30</v>
      </c>
      <c r="G7320">
        <v>1</v>
      </c>
      <c r="H7320">
        <v>0</v>
      </c>
      <c r="I7320">
        <v>47</v>
      </c>
      <c r="J7320">
        <v>3</v>
      </c>
      <c r="K7320">
        <v>104.15</v>
      </c>
      <c r="L7320" t="str">
        <f t="shared" si="684"/>
        <v/>
      </c>
      <c r="M7320">
        <v>2</v>
      </c>
      <c r="N7320" t="str">
        <f t="shared" si="685"/>
        <v/>
      </c>
      <c r="O7320">
        <v>25</v>
      </c>
      <c r="P7320" s="11">
        <v>0</v>
      </c>
      <c r="Q7320" s="11">
        <v>6.3829787234042507E-2</v>
      </c>
      <c r="R7320" s="12">
        <v>52.075000000000003</v>
      </c>
      <c r="S7320" t="s">
        <v>22</v>
      </c>
      <c r="T7320">
        <v>0</v>
      </c>
      <c r="U7320">
        <f t="shared" si="686"/>
        <v>4</v>
      </c>
      <c r="V7320">
        <f t="shared" si="687"/>
        <v>1</v>
      </c>
      <c r="W7320">
        <f t="shared" si="688"/>
        <v>2</v>
      </c>
      <c r="X7320" t="str">
        <f t="shared" si="689"/>
        <v>412</v>
      </c>
      <c r="Y7320" t="str">
        <f>IF(Table1[[#This Row],[RFM_Score]]="555","Champion", IF(AND(J7320&gt;=4,V7320&gt;=4),"Loyal", IF(U7320&lt;=2,"At Risk", IF(W7320&gt;=4,"Potential Loyalist","Others"))))</f>
        <v>Others</v>
      </c>
    </row>
    <row r="7321" spans="1:25">
      <c r="A7321" t="s">
        <v>1146</v>
      </c>
      <c r="B7321">
        <v>57</v>
      </c>
      <c r="C7321" t="s">
        <v>24</v>
      </c>
      <c r="D7321" t="s">
        <v>25</v>
      </c>
      <c r="E7321" s="6" t="s">
        <v>19391</v>
      </c>
      <c r="F7321" t="s">
        <v>26</v>
      </c>
      <c r="G7321">
        <v>3</v>
      </c>
      <c r="H7321">
        <v>0</v>
      </c>
      <c r="I7321">
        <v>58</v>
      </c>
      <c r="J7321">
        <v>5</v>
      </c>
      <c r="K7321">
        <v>104.02</v>
      </c>
      <c r="L7321" t="str">
        <f t="shared" si="684"/>
        <v/>
      </c>
      <c r="M7321">
        <v>2</v>
      </c>
      <c r="N7321" t="str">
        <f t="shared" si="685"/>
        <v/>
      </c>
      <c r="O7321">
        <v>11</v>
      </c>
      <c r="P7321" s="11">
        <v>0</v>
      </c>
      <c r="Q7321" s="11">
        <v>8.6206896551724102E-2</v>
      </c>
      <c r="R7321" s="12">
        <v>52.01</v>
      </c>
      <c r="S7321" t="s">
        <v>22</v>
      </c>
      <c r="T7321">
        <v>0</v>
      </c>
      <c r="U7321">
        <f t="shared" si="686"/>
        <v>5</v>
      </c>
      <c r="V7321">
        <f t="shared" si="687"/>
        <v>1</v>
      </c>
      <c r="W7321">
        <f t="shared" si="688"/>
        <v>2</v>
      </c>
      <c r="X7321" t="str">
        <f t="shared" si="689"/>
        <v>512</v>
      </c>
      <c r="Y7321" t="str">
        <f>IF(Table1[[#This Row],[RFM_Score]]="555","Champion", IF(AND(J7321&gt;=4,V7321&gt;=4),"Loyal", IF(U7321&lt;=2,"At Risk", IF(W7321&gt;=4,"Potential Loyalist","Others"))))</f>
        <v>Others</v>
      </c>
    </row>
    <row r="7322" spans="1:25">
      <c r="A7322" t="s">
        <v>7963</v>
      </c>
      <c r="B7322">
        <v>24</v>
      </c>
      <c r="C7322" t="s">
        <v>24</v>
      </c>
      <c r="D7322" t="s">
        <v>35</v>
      </c>
      <c r="E7322" s="6" t="s">
        <v>19392</v>
      </c>
      <c r="F7322" t="s">
        <v>26</v>
      </c>
      <c r="G7322">
        <v>4</v>
      </c>
      <c r="H7322">
        <v>2</v>
      </c>
      <c r="I7322">
        <v>40</v>
      </c>
      <c r="J7322">
        <v>1</v>
      </c>
      <c r="K7322">
        <v>103.66</v>
      </c>
      <c r="L7322" t="str">
        <f t="shared" si="684"/>
        <v/>
      </c>
      <c r="M7322">
        <v>2</v>
      </c>
      <c r="N7322" t="str">
        <f t="shared" si="685"/>
        <v/>
      </c>
      <c r="O7322">
        <v>33</v>
      </c>
      <c r="P7322" s="11">
        <v>0.5</v>
      </c>
      <c r="Q7322" s="11">
        <v>2.5000000000000001E-2</v>
      </c>
      <c r="R7322" s="12">
        <v>51.83</v>
      </c>
      <c r="S7322" t="s">
        <v>22</v>
      </c>
      <c r="T7322">
        <v>0</v>
      </c>
      <c r="U7322">
        <f t="shared" si="686"/>
        <v>4</v>
      </c>
      <c r="V7322">
        <f t="shared" si="687"/>
        <v>1</v>
      </c>
      <c r="W7322">
        <f t="shared" si="688"/>
        <v>2</v>
      </c>
      <c r="X7322" t="str">
        <f t="shared" si="689"/>
        <v>412</v>
      </c>
      <c r="Y7322" t="str">
        <f>IF(Table1[[#This Row],[RFM_Score]]="555","Champion", IF(AND(J7322&gt;=4,V7322&gt;=4),"Loyal", IF(U7322&lt;=2,"At Risk", IF(W7322&gt;=4,"Potential Loyalist","Others"))))</f>
        <v>Others</v>
      </c>
    </row>
    <row r="7323" spans="1:25">
      <c r="A7323" t="s">
        <v>6849</v>
      </c>
      <c r="B7323">
        <v>24</v>
      </c>
      <c r="C7323" t="s">
        <v>24</v>
      </c>
      <c r="D7323" t="s">
        <v>25</v>
      </c>
      <c r="E7323" s="6" t="s">
        <v>19393</v>
      </c>
      <c r="F7323" t="s">
        <v>30</v>
      </c>
      <c r="G7323">
        <v>2</v>
      </c>
      <c r="H7323">
        <v>0</v>
      </c>
      <c r="I7323">
        <v>54</v>
      </c>
      <c r="J7323">
        <v>3</v>
      </c>
      <c r="K7323">
        <v>103.65</v>
      </c>
      <c r="L7323" t="str">
        <f t="shared" si="684"/>
        <v/>
      </c>
      <c r="M7323">
        <v>2</v>
      </c>
      <c r="N7323" t="str">
        <f t="shared" si="685"/>
        <v/>
      </c>
      <c r="O7323">
        <v>3</v>
      </c>
      <c r="P7323" s="11">
        <v>0</v>
      </c>
      <c r="Q7323" s="11">
        <v>5.5555555555555497E-2</v>
      </c>
      <c r="R7323" s="12">
        <v>51.825000000000003</v>
      </c>
      <c r="S7323" t="s">
        <v>22</v>
      </c>
      <c r="T7323">
        <v>0</v>
      </c>
      <c r="U7323">
        <f t="shared" si="686"/>
        <v>5</v>
      </c>
      <c r="V7323">
        <f t="shared" si="687"/>
        <v>1</v>
      </c>
      <c r="W7323">
        <f t="shared" si="688"/>
        <v>2</v>
      </c>
      <c r="X7323" t="str">
        <f t="shared" si="689"/>
        <v>512</v>
      </c>
      <c r="Y7323" t="str">
        <f>IF(Table1[[#This Row],[RFM_Score]]="555","Champion", IF(AND(J7323&gt;=4,V7323&gt;=4),"Loyal", IF(U7323&lt;=2,"At Risk", IF(W7323&gt;=4,"Potential Loyalist","Others"))))</f>
        <v>Others</v>
      </c>
    </row>
    <row r="7324" spans="1:25">
      <c r="A7324" t="s">
        <v>2377</v>
      </c>
      <c r="B7324">
        <v>43</v>
      </c>
      <c r="C7324" t="s">
        <v>19</v>
      </c>
      <c r="D7324" t="s">
        <v>20</v>
      </c>
      <c r="E7324" s="6" t="s">
        <v>19394</v>
      </c>
      <c r="F7324" t="s">
        <v>30</v>
      </c>
      <c r="G7324">
        <v>1</v>
      </c>
      <c r="H7324">
        <v>0</v>
      </c>
      <c r="I7324">
        <v>49</v>
      </c>
      <c r="J7324">
        <v>2</v>
      </c>
      <c r="K7324">
        <v>103.54</v>
      </c>
      <c r="L7324" t="str">
        <f t="shared" si="684"/>
        <v/>
      </c>
      <c r="M7324">
        <v>2</v>
      </c>
      <c r="N7324" t="str">
        <f t="shared" si="685"/>
        <v/>
      </c>
      <c r="O7324">
        <v>7</v>
      </c>
      <c r="P7324" s="11">
        <v>0</v>
      </c>
      <c r="Q7324" s="11">
        <v>4.08163265306122E-2</v>
      </c>
      <c r="R7324" s="12">
        <v>51.77</v>
      </c>
      <c r="S7324" t="s">
        <v>22</v>
      </c>
      <c r="T7324">
        <v>0</v>
      </c>
      <c r="U7324">
        <f t="shared" si="686"/>
        <v>5</v>
      </c>
      <c r="V7324">
        <f t="shared" si="687"/>
        <v>1</v>
      </c>
      <c r="W7324">
        <f t="shared" si="688"/>
        <v>2</v>
      </c>
      <c r="X7324" t="str">
        <f t="shared" si="689"/>
        <v>512</v>
      </c>
      <c r="Y7324" t="str">
        <f>IF(Table1[[#This Row],[RFM_Score]]="555","Champion", IF(AND(J7324&gt;=4,V7324&gt;=4),"Loyal", IF(U7324&lt;=2,"At Risk", IF(W7324&gt;=4,"Potential Loyalist","Others"))))</f>
        <v>Others</v>
      </c>
    </row>
    <row r="7325" spans="1:25">
      <c r="A7325" t="s">
        <v>5010</v>
      </c>
      <c r="B7325">
        <v>18</v>
      </c>
      <c r="C7325" t="s">
        <v>19</v>
      </c>
      <c r="D7325" t="s">
        <v>25</v>
      </c>
      <c r="E7325" s="6" t="s">
        <v>19395</v>
      </c>
      <c r="F7325" t="s">
        <v>60</v>
      </c>
      <c r="G7325">
        <v>1</v>
      </c>
      <c r="H7325">
        <v>0</v>
      </c>
      <c r="I7325">
        <v>59</v>
      </c>
      <c r="J7325">
        <v>2</v>
      </c>
      <c r="K7325">
        <v>103.28</v>
      </c>
      <c r="L7325" t="str">
        <f t="shared" si="684"/>
        <v/>
      </c>
      <c r="M7325">
        <v>2</v>
      </c>
      <c r="N7325" t="str">
        <f t="shared" si="685"/>
        <v/>
      </c>
      <c r="O7325">
        <v>0</v>
      </c>
      <c r="P7325" s="11">
        <v>0</v>
      </c>
      <c r="Q7325" s="11">
        <v>3.38983050847457E-2</v>
      </c>
      <c r="R7325" s="12">
        <v>51.64</v>
      </c>
      <c r="S7325" t="s">
        <v>22</v>
      </c>
      <c r="T7325">
        <v>0</v>
      </c>
      <c r="U7325">
        <f t="shared" si="686"/>
        <v>5</v>
      </c>
      <c r="V7325">
        <f t="shared" si="687"/>
        <v>1</v>
      </c>
      <c r="W7325">
        <f t="shared" si="688"/>
        <v>2</v>
      </c>
      <c r="X7325" t="str">
        <f t="shared" si="689"/>
        <v>512</v>
      </c>
      <c r="Y7325" t="str">
        <f>IF(Table1[[#This Row],[RFM_Score]]="555","Champion", IF(AND(J7325&gt;=4,V7325&gt;=4),"Loyal", IF(U7325&lt;=2,"At Risk", IF(W7325&gt;=4,"Potential Loyalist","Others"))))</f>
        <v>Others</v>
      </c>
    </row>
    <row r="7326" spans="1:25">
      <c r="A7326" t="s">
        <v>3732</v>
      </c>
      <c r="B7326">
        <v>31</v>
      </c>
      <c r="C7326" t="s">
        <v>24</v>
      </c>
      <c r="D7326" t="s">
        <v>29</v>
      </c>
      <c r="E7326" s="6" t="s">
        <v>19396</v>
      </c>
      <c r="F7326" t="s">
        <v>37</v>
      </c>
      <c r="G7326">
        <v>0</v>
      </c>
      <c r="H7326">
        <v>0</v>
      </c>
      <c r="I7326">
        <v>47</v>
      </c>
      <c r="J7326">
        <v>1</v>
      </c>
      <c r="K7326">
        <v>103.08</v>
      </c>
      <c r="L7326" t="str">
        <f t="shared" si="684"/>
        <v/>
      </c>
      <c r="M7326">
        <v>2</v>
      </c>
      <c r="N7326" t="str">
        <f t="shared" si="685"/>
        <v/>
      </c>
      <c r="O7326">
        <v>66</v>
      </c>
      <c r="P7326" s="11">
        <v>0</v>
      </c>
      <c r="Q7326" s="11">
        <v>2.1276595744680799E-2</v>
      </c>
      <c r="R7326" s="12">
        <v>51.54</v>
      </c>
      <c r="S7326" t="s">
        <v>22</v>
      </c>
      <c r="T7326">
        <v>0</v>
      </c>
      <c r="U7326">
        <f t="shared" si="686"/>
        <v>3</v>
      </c>
      <c r="V7326">
        <f t="shared" si="687"/>
        <v>1</v>
      </c>
      <c r="W7326">
        <f t="shared" si="688"/>
        <v>2</v>
      </c>
      <c r="X7326" t="str">
        <f t="shared" si="689"/>
        <v>312</v>
      </c>
      <c r="Y7326" t="str">
        <f>IF(Table1[[#This Row],[RFM_Score]]="555","Champion", IF(AND(J7326&gt;=4,V7326&gt;=4),"Loyal", IF(U7326&lt;=2,"At Risk", IF(W7326&gt;=4,"Potential Loyalist","Others"))))</f>
        <v>Others</v>
      </c>
    </row>
    <row r="7327" spans="1:25">
      <c r="A7327" t="s">
        <v>3697</v>
      </c>
      <c r="B7327">
        <v>30</v>
      </c>
      <c r="C7327" t="s">
        <v>24</v>
      </c>
      <c r="D7327" t="s">
        <v>46</v>
      </c>
      <c r="E7327" s="6" t="s">
        <v>19397</v>
      </c>
      <c r="F7327" t="s">
        <v>37</v>
      </c>
      <c r="G7327">
        <v>6</v>
      </c>
      <c r="H7327">
        <v>4</v>
      </c>
      <c r="I7327">
        <v>45</v>
      </c>
      <c r="J7327">
        <v>4</v>
      </c>
      <c r="K7327">
        <v>103</v>
      </c>
      <c r="L7327" t="str">
        <f t="shared" si="684"/>
        <v/>
      </c>
      <c r="M7327">
        <v>2</v>
      </c>
      <c r="N7327" t="str">
        <f t="shared" si="685"/>
        <v/>
      </c>
      <c r="O7327">
        <v>23</v>
      </c>
      <c r="P7327" s="11">
        <v>0.66666666666666596</v>
      </c>
      <c r="Q7327" s="11">
        <v>8.8888888888888795E-2</v>
      </c>
      <c r="R7327" s="12">
        <v>51.5</v>
      </c>
      <c r="S7327" t="s">
        <v>22</v>
      </c>
      <c r="T7327">
        <v>0</v>
      </c>
      <c r="U7327">
        <f t="shared" si="686"/>
        <v>4</v>
      </c>
      <c r="V7327">
        <f t="shared" si="687"/>
        <v>1</v>
      </c>
      <c r="W7327">
        <f t="shared" si="688"/>
        <v>2</v>
      </c>
      <c r="X7327" t="str">
        <f t="shared" si="689"/>
        <v>412</v>
      </c>
      <c r="Y7327" t="str">
        <f>IF(Table1[[#This Row],[RFM_Score]]="555","Champion", IF(AND(J7327&gt;=4,V7327&gt;=4),"Loyal", IF(U7327&lt;=2,"At Risk", IF(W7327&gt;=4,"Potential Loyalist","Others"))))</f>
        <v>Others</v>
      </c>
    </row>
    <row r="7328" spans="1:25">
      <c r="A7328" t="s">
        <v>1854</v>
      </c>
      <c r="B7328">
        <v>26</v>
      </c>
      <c r="C7328" t="s">
        <v>19</v>
      </c>
      <c r="D7328" t="s">
        <v>35</v>
      </c>
      <c r="E7328" s="6" t="s">
        <v>19398</v>
      </c>
      <c r="F7328" t="s">
        <v>30</v>
      </c>
      <c r="G7328">
        <v>2</v>
      </c>
      <c r="H7328">
        <v>0</v>
      </c>
      <c r="I7328">
        <v>52</v>
      </c>
      <c r="J7328">
        <v>2</v>
      </c>
      <c r="K7328">
        <v>102.86</v>
      </c>
      <c r="L7328" t="str">
        <f t="shared" si="684"/>
        <v/>
      </c>
      <c r="M7328">
        <v>2</v>
      </c>
      <c r="N7328" t="str">
        <f t="shared" si="685"/>
        <v/>
      </c>
      <c r="O7328">
        <v>0</v>
      </c>
      <c r="P7328" s="11">
        <v>0</v>
      </c>
      <c r="Q7328" s="11">
        <v>3.8461538461538401E-2</v>
      </c>
      <c r="R7328" s="12">
        <v>51.43</v>
      </c>
      <c r="S7328" t="s">
        <v>22</v>
      </c>
      <c r="T7328">
        <v>0</v>
      </c>
      <c r="U7328">
        <f t="shared" si="686"/>
        <v>5</v>
      </c>
      <c r="V7328">
        <f t="shared" si="687"/>
        <v>1</v>
      </c>
      <c r="W7328">
        <f t="shared" si="688"/>
        <v>2</v>
      </c>
      <c r="X7328" t="str">
        <f t="shared" si="689"/>
        <v>512</v>
      </c>
      <c r="Y7328" t="str">
        <f>IF(Table1[[#This Row],[RFM_Score]]="555","Champion", IF(AND(J7328&gt;=4,V7328&gt;=4),"Loyal", IF(U7328&lt;=2,"At Risk", IF(W7328&gt;=4,"Potential Loyalist","Others"))))</f>
        <v>Others</v>
      </c>
    </row>
    <row r="7329" spans="1:25">
      <c r="A7329" t="s">
        <v>5298</v>
      </c>
      <c r="B7329">
        <v>25</v>
      </c>
      <c r="C7329" t="s">
        <v>19</v>
      </c>
      <c r="D7329" t="s">
        <v>25</v>
      </c>
      <c r="E7329" s="6" t="s">
        <v>19399</v>
      </c>
      <c r="F7329" t="s">
        <v>30</v>
      </c>
      <c r="G7329">
        <v>4</v>
      </c>
      <c r="H7329">
        <v>2</v>
      </c>
      <c r="I7329">
        <v>42</v>
      </c>
      <c r="J7329">
        <v>1</v>
      </c>
      <c r="K7329">
        <v>102.78</v>
      </c>
      <c r="L7329" t="str">
        <f t="shared" si="684"/>
        <v/>
      </c>
      <c r="M7329">
        <v>2</v>
      </c>
      <c r="N7329" t="str">
        <f t="shared" si="685"/>
        <v/>
      </c>
      <c r="O7329">
        <v>10</v>
      </c>
      <c r="P7329" s="11">
        <v>0.5</v>
      </c>
      <c r="Q7329" s="11">
        <v>2.3809523809523801E-2</v>
      </c>
      <c r="R7329" s="12">
        <v>51.39</v>
      </c>
      <c r="S7329" t="s">
        <v>22</v>
      </c>
      <c r="T7329">
        <v>0</v>
      </c>
      <c r="U7329">
        <f t="shared" si="686"/>
        <v>5</v>
      </c>
      <c r="V7329">
        <f t="shared" si="687"/>
        <v>1</v>
      </c>
      <c r="W7329">
        <f t="shared" si="688"/>
        <v>2</v>
      </c>
      <c r="X7329" t="str">
        <f t="shared" si="689"/>
        <v>512</v>
      </c>
      <c r="Y7329" t="str">
        <f>IF(Table1[[#This Row],[RFM_Score]]="555","Champion", IF(AND(J7329&gt;=4,V7329&gt;=4),"Loyal", IF(U7329&lt;=2,"At Risk", IF(W7329&gt;=4,"Potential Loyalist","Others"))))</f>
        <v>Others</v>
      </c>
    </row>
    <row r="7330" spans="1:25">
      <c r="A7330" t="s">
        <v>1253</v>
      </c>
      <c r="B7330">
        <v>26</v>
      </c>
      <c r="C7330" t="s">
        <v>19</v>
      </c>
      <c r="D7330" t="s">
        <v>41</v>
      </c>
      <c r="E7330" s="6" t="s">
        <v>19400</v>
      </c>
      <c r="F7330" t="s">
        <v>26</v>
      </c>
      <c r="G7330">
        <v>3</v>
      </c>
      <c r="H7330">
        <v>2</v>
      </c>
      <c r="I7330">
        <v>41</v>
      </c>
      <c r="J7330">
        <v>2</v>
      </c>
      <c r="K7330">
        <v>102.77</v>
      </c>
      <c r="L7330" t="str">
        <f t="shared" si="684"/>
        <v/>
      </c>
      <c r="M7330">
        <v>2</v>
      </c>
      <c r="N7330" t="str">
        <f t="shared" si="685"/>
        <v/>
      </c>
      <c r="O7330">
        <v>6</v>
      </c>
      <c r="P7330" s="11">
        <v>0.66666666666666596</v>
      </c>
      <c r="Q7330" s="11">
        <v>4.8780487804878002E-2</v>
      </c>
      <c r="R7330" s="12">
        <v>51.384999999999998</v>
      </c>
      <c r="S7330" t="s">
        <v>22</v>
      </c>
      <c r="T7330">
        <v>1</v>
      </c>
      <c r="U7330">
        <f t="shared" si="686"/>
        <v>5</v>
      </c>
      <c r="V7330">
        <f t="shared" si="687"/>
        <v>1</v>
      </c>
      <c r="W7330">
        <f t="shared" si="688"/>
        <v>2</v>
      </c>
      <c r="X7330" t="str">
        <f t="shared" si="689"/>
        <v>512</v>
      </c>
      <c r="Y7330" t="str">
        <f>IF(Table1[[#This Row],[RFM_Score]]="555","Champion", IF(AND(J7330&gt;=4,V7330&gt;=4),"Loyal", IF(U7330&lt;=2,"At Risk", IF(W7330&gt;=4,"Potential Loyalist","Others"))))</f>
        <v>Others</v>
      </c>
    </row>
    <row r="7331" spans="1:25">
      <c r="A7331" t="s">
        <v>11331</v>
      </c>
      <c r="B7331">
        <v>18</v>
      </c>
      <c r="C7331" t="s">
        <v>19</v>
      </c>
      <c r="D7331" t="s">
        <v>46</v>
      </c>
      <c r="E7331" s="6" t="s">
        <v>19401</v>
      </c>
      <c r="F7331" t="s">
        <v>30</v>
      </c>
      <c r="G7331">
        <v>2</v>
      </c>
      <c r="H7331">
        <v>0</v>
      </c>
      <c r="I7331">
        <v>54</v>
      </c>
      <c r="J7331">
        <v>5</v>
      </c>
      <c r="K7331">
        <v>102.76</v>
      </c>
      <c r="L7331" t="str">
        <f t="shared" si="684"/>
        <v/>
      </c>
      <c r="M7331">
        <v>2</v>
      </c>
      <c r="N7331" t="str">
        <f t="shared" si="685"/>
        <v/>
      </c>
      <c r="O7331">
        <v>23</v>
      </c>
      <c r="P7331" s="11">
        <v>0</v>
      </c>
      <c r="Q7331" s="11">
        <v>9.2592592592592504E-2</v>
      </c>
      <c r="R7331" s="12">
        <v>51.38</v>
      </c>
      <c r="S7331" t="s">
        <v>22</v>
      </c>
      <c r="T7331">
        <v>0</v>
      </c>
      <c r="U7331">
        <f t="shared" si="686"/>
        <v>4</v>
      </c>
      <c r="V7331">
        <f t="shared" si="687"/>
        <v>1</v>
      </c>
      <c r="W7331">
        <f t="shared" si="688"/>
        <v>2</v>
      </c>
      <c r="X7331" t="str">
        <f t="shared" si="689"/>
        <v>412</v>
      </c>
      <c r="Y7331" t="str">
        <f>IF(Table1[[#This Row],[RFM_Score]]="555","Champion", IF(AND(J7331&gt;=4,V7331&gt;=4),"Loyal", IF(U7331&lt;=2,"At Risk", IF(W7331&gt;=4,"Potential Loyalist","Others"))))</f>
        <v>Others</v>
      </c>
    </row>
    <row r="7332" spans="1:25">
      <c r="A7332" t="s">
        <v>472</v>
      </c>
      <c r="B7332">
        <v>35</v>
      </c>
      <c r="C7332" t="s">
        <v>24</v>
      </c>
      <c r="D7332" t="s">
        <v>46</v>
      </c>
      <c r="E7332" s="6" t="s">
        <v>19402</v>
      </c>
      <c r="F7332" t="s">
        <v>26</v>
      </c>
      <c r="G7332">
        <v>4</v>
      </c>
      <c r="H7332">
        <v>1</v>
      </c>
      <c r="I7332">
        <v>50</v>
      </c>
      <c r="J7332">
        <v>1</v>
      </c>
      <c r="K7332">
        <v>102.66</v>
      </c>
      <c r="L7332" t="str">
        <f t="shared" si="684"/>
        <v/>
      </c>
      <c r="M7332">
        <v>2</v>
      </c>
      <c r="N7332" t="str">
        <f t="shared" si="685"/>
        <v/>
      </c>
      <c r="O7332">
        <v>10</v>
      </c>
      <c r="P7332" s="11">
        <v>0.25</v>
      </c>
      <c r="Q7332" s="11">
        <v>0.02</v>
      </c>
      <c r="R7332" s="12">
        <v>51.33</v>
      </c>
      <c r="S7332" t="s">
        <v>22</v>
      </c>
      <c r="T7332">
        <v>0</v>
      </c>
      <c r="U7332">
        <f t="shared" si="686"/>
        <v>5</v>
      </c>
      <c r="V7332">
        <f t="shared" si="687"/>
        <v>1</v>
      </c>
      <c r="W7332">
        <f t="shared" si="688"/>
        <v>2</v>
      </c>
      <c r="X7332" t="str">
        <f t="shared" si="689"/>
        <v>512</v>
      </c>
      <c r="Y7332" t="str">
        <f>IF(Table1[[#This Row],[RFM_Score]]="555","Champion", IF(AND(J7332&gt;=4,V7332&gt;=4),"Loyal", IF(U7332&lt;=2,"At Risk", IF(W7332&gt;=4,"Potential Loyalist","Others"))))</f>
        <v>Others</v>
      </c>
    </row>
    <row r="7333" spans="1:25">
      <c r="A7333" t="s">
        <v>6001</v>
      </c>
      <c r="B7333">
        <v>51</v>
      </c>
      <c r="C7333" t="s">
        <v>19</v>
      </c>
      <c r="D7333" t="s">
        <v>41</v>
      </c>
      <c r="E7333" s="6" t="s">
        <v>19403</v>
      </c>
      <c r="F7333" t="s">
        <v>26</v>
      </c>
      <c r="G7333">
        <v>1</v>
      </c>
      <c r="H7333">
        <v>1</v>
      </c>
      <c r="I7333">
        <v>53</v>
      </c>
      <c r="J7333">
        <v>2</v>
      </c>
      <c r="K7333">
        <v>102.51</v>
      </c>
      <c r="L7333" t="str">
        <f t="shared" si="684"/>
        <v/>
      </c>
      <c r="M7333">
        <v>2</v>
      </c>
      <c r="N7333" t="str">
        <f t="shared" si="685"/>
        <v/>
      </c>
      <c r="O7333">
        <v>25</v>
      </c>
      <c r="P7333" s="11">
        <v>1</v>
      </c>
      <c r="Q7333" s="11">
        <v>3.7735849056603703E-2</v>
      </c>
      <c r="R7333" s="12">
        <v>51.255000000000003</v>
      </c>
      <c r="S7333" t="s">
        <v>22</v>
      </c>
      <c r="T7333">
        <v>1</v>
      </c>
      <c r="U7333">
        <f t="shared" si="686"/>
        <v>4</v>
      </c>
      <c r="V7333">
        <f t="shared" si="687"/>
        <v>1</v>
      </c>
      <c r="W7333">
        <f t="shared" si="688"/>
        <v>2</v>
      </c>
      <c r="X7333" t="str">
        <f t="shared" si="689"/>
        <v>412</v>
      </c>
      <c r="Y7333" t="str">
        <f>IF(Table1[[#This Row],[RFM_Score]]="555","Champion", IF(AND(J7333&gt;=4,V7333&gt;=4),"Loyal", IF(U7333&lt;=2,"At Risk", IF(W7333&gt;=4,"Potential Loyalist","Others"))))</f>
        <v>Others</v>
      </c>
    </row>
    <row r="7334" spans="1:25">
      <c r="A7334" t="s">
        <v>7396</v>
      </c>
      <c r="B7334">
        <v>58</v>
      </c>
      <c r="C7334" t="s">
        <v>19</v>
      </c>
      <c r="D7334" t="s">
        <v>20</v>
      </c>
      <c r="E7334" s="6" t="s">
        <v>19404</v>
      </c>
      <c r="F7334" t="s">
        <v>21</v>
      </c>
      <c r="G7334">
        <v>3</v>
      </c>
      <c r="H7334">
        <v>0</v>
      </c>
      <c r="I7334">
        <v>52</v>
      </c>
      <c r="J7334">
        <v>5</v>
      </c>
      <c r="K7334">
        <v>102.15</v>
      </c>
      <c r="L7334" t="str">
        <f t="shared" si="684"/>
        <v/>
      </c>
      <c r="M7334">
        <v>2</v>
      </c>
      <c r="N7334" t="str">
        <f t="shared" si="685"/>
        <v/>
      </c>
      <c r="O7334">
        <v>81</v>
      </c>
      <c r="P7334" s="11">
        <v>0</v>
      </c>
      <c r="Q7334" s="11">
        <v>9.6153846153846104E-2</v>
      </c>
      <c r="R7334" s="12">
        <v>51.075000000000003</v>
      </c>
      <c r="S7334" t="s">
        <v>22</v>
      </c>
      <c r="T7334">
        <v>0</v>
      </c>
      <c r="U7334">
        <f t="shared" si="686"/>
        <v>2</v>
      </c>
      <c r="V7334">
        <f t="shared" si="687"/>
        <v>1</v>
      </c>
      <c r="W7334">
        <f t="shared" si="688"/>
        <v>2</v>
      </c>
      <c r="X7334" t="str">
        <f t="shared" si="689"/>
        <v>212</v>
      </c>
      <c r="Y7334" t="str">
        <f>IF(Table1[[#This Row],[RFM_Score]]="555","Champion", IF(AND(J7334&gt;=4,V7334&gt;=4),"Loyal", IF(U7334&lt;=2,"At Risk", IF(W7334&gt;=4,"Potential Loyalist","Others"))))</f>
        <v>At Risk</v>
      </c>
    </row>
    <row r="7335" spans="1:25">
      <c r="A7335" t="s">
        <v>7383</v>
      </c>
      <c r="B7335">
        <v>25</v>
      </c>
      <c r="C7335" t="s">
        <v>19</v>
      </c>
      <c r="D7335" t="s">
        <v>41</v>
      </c>
      <c r="E7335" s="6" t="s">
        <v>19405</v>
      </c>
      <c r="F7335" t="s">
        <v>60</v>
      </c>
      <c r="G7335">
        <v>4</v>
      </c>
      <c r="H7335">
        <v>3</v>
      </c>
      <c r="I7335">
        <v>42</v>
      </c>
      <c r="J7335">
        <v>2</v>
      </c>
      <c r="K7335">
        <v>101.97</v>
      </c>
      <c r="L7335" t="str">
        <f t="shared" si="684"/>
        <v/>
      </c>
      <c r="M7335">
        <v>2</v>
      </c>
      <c r="N7335" t="str">
        <f t="shared" si="685"/>
        <v/>
      </c>
      <c r="O7335">
        <v>45</v>
      </c>
      <c r="P7335" s="11">
        <v>0.75</v>
      </c>
      <c r="Q7335" s="11">
        <v>4.7619047619047603E-2</v>
      </c>
      <c r="R7335" s="12">
        <v>50.984999999999999</v>
      </c>
      <c r="S7335" t="s">
        <v>22</v>
      </c>
      <c r="T7335">
        <v>0</v>
      </c>
      <c r="U7335">
        <f t="shared" si="686"/>
        <v>3</v>
      </c>
      <c r="V7335">
        <f t="shared" si="687"/>
        <v>1</v>
      </c>
      <c r="W7335">
        <f t="shared" si="688"/>
        <v>2</v>
      </c>
      <c r="X7335" t="str">
        <f t="shared" si="689"/>
        <v>312</v>
      </c>
      <c r="Y7335" t="str">
        <f>IF(Table1[[#This Row],[RFM_Score]]="555","Champion", IF(AND(J7335&gt;=4,V7335&gt;=4),"Loyal", IF(U7335&lt;=2,"At Risk", IF(W7335&gt;=4,"Potential Loyalist","Others"))))</f>
        <v>Others</v>
      </c>
    </row>
    <row r="7336" spans="1:25">
      <c r="A7336" t="s">
        <v>6214</v>
      </c>
      <c r="B7336">
        <v>20</v>
      </c>
      <c r="C7336" t="s">
        <v>24</v>
      </c>
      <c r="D7336" t="s">
        <v>25</v>
      </c>
      <c r="E7336" s="6" t="s">
        <v>19406</v>
      </c>
      <c r="F7336" t="s">
        <v>62</v>
      </c>
      <c r="G7336">
        <v>6</v>
      </c>
      <c r="H7336">
        <v>1</v>
      </c>
      <c r="I7336">
        <v>32</v>
      </c>
      <c r="J7336">
        <v>2</v>
      </c>
      <c r="K7336">
        <v>101.94</v>
      </c>
      <c r="L7336" t="str">
        <f t="shared" si="684"/>
        <v/>
      </c>
      <c r="M7336">
        <v>2</v>
      </c>
      <c r="N7336" t="str">
        <f t="shared" si="685"/>
        <v/>
      </c>
      <c r="O7336">
        <v>22</v>
      </c>
      <c r="P7336" s="11">
        <v>0.16666666666666599</v>
      </c>
      <c r="Q7336" s="11">
        <v>6.25E-2</v>
      </c>
      <c r="R7336" s="12">
        <v>50.97</v>
      </c>
      <c r="S7336" t="s">
        <v>22</v>
      </c>
      <c r="T7336">
        <v>0</v>
      </c>
      <c r="U7336">
        <f t="shared" si="686"/>
        <v>4</v>
      </c>
      <c r="V7336">
        <f t="shared" si="687"/>
        <v>1</v>
      </c>
      <c r="W7336">
        <f t="shared" si="688"/>
        <v>2</v>
      </c>
      <c r="X7336" t="str">
        <f t="shared" si="689"/>
        <v>412</v>
      </c>
      <c r="Y7336" t="str">
        <f>IF(Table1[[#This Row],[RFM_Score]]="555","Champion", IF(AND(J7336&gt;=4,V7336&gt;=4),"Loyal", IF(U7336&lt;=2,"At Risk", IF(W7336&gt;=4,"Potential Loyalist","Others"))))</f>
        <v>Others</v>
      </c>
    </row>
    <row r="7337" spans="1:25">
      <c r="A7337" t="s">
        <v>5291</v>
      </c>
      <c r="B7337">
        <v>25</v>
      </c>
      <c r="C7337" t="s">
        <v>24</v>
      </c>
      <c r="D7337" t="s">
        <v>46</v>
      </c>
      <c r="E7337" s="6" t="s">
        <v>19407</v>
      </c>
      <c r="F7337" t="s">
        <v>37</v>
      </c>
      <c r="G7337">
        <v>6</v>
      </c>
      <c r="H7337">
        <v>0</v>
      </c>
      <c r="I7337">
        <v>45</v>
      </c>
      <c r="J7337">
        <v>2</v>
      </c>
      <c r="K7337">
        <v>101.89</v>
      </c>
      <c r="L7337" t="str">
        <f t="shared" si="684"/>
        <v/>
      </c>
      <c r="M7337">
        <v>2</v>
      </c>
      <c r="N7337" t="str">
        <f t="shared" si="685"/>
        <v/>
      </c>
      <c r="O7337">
        <v>51</v>
      </c>
      <c r="P7337" s="11">
        <v>0</v>
      </c>
      <c r="Q7337" s="11">
        <v>4.4444444444444398E-2</v>
      </c>
      <c r="R7337" s="12">
        <v>50.945</v>
      </c>
      <c r="S7337" t="s">
        <v>22</v>
      </c>
      <c r="T7337">
        <v>0</v>
      </c>
      <c r="U7337">
        <f t="shared" si="686"/>
        <v>3</v>
      </c>
      <c r="V7337">
        <f t="shared" si="687"/>
        <v>1</v>
      </c>
      <c r="W7337">
        <f t="shared" si="688"/>
        <v>2</v>
      </c>
      <c r="X7337" t="str">
        <f t="shared" si="689"/>
        <v>312</v>
      </c>
      <c r="Y7337" t="str">
        <f>IF(Table1[[#This Row],[RFM_Score]]="555","Champion", IF(AND(J7337&gt;=4,V7337&gt;=4),"Loyal", IF(U7337&lt;=2,"At Risk", IF(W7337&gt;=4,"Potential Loyalist","Others"))))</f>
        <v>Others</v>
      </c>
    </row>
    <row r="7338" spans="1:25">
      <c r="A7338" t="s">
        <v>857</v>
      </c>
      <c r="B7338">
        <v>28</v>
      </c>
      <c r="C7338" t="s">
        <v>19</v>
      </c>
      <c r="D7338" t="s">
        <v>41</v>
      </c>
      <c r="E7338" s="6" t="s">
        <v>19408</v>
      </c>
      <c r="F7338" t="s">
        <v>30</v>
      </c>
      <c r="G7338">
        <v>4</v>
      </c>
      <c r="H7338">
        <v>1</v>
      </c>
      <c r="I7338">
        <v>61</v>
      </c>
      <c r="J7338">
        <v>4</v>
      </c>
      <c r="K7338">
        <v>101.73</v>
      </c>
      <c r="L7338" t="str">
        <f t="shared" si="684"/>
        <v/>
      </c>
      <c r="M7338">
        <v>2</v>
      </c>
      <c r="N7338" t="str">
        <f t="shared" si="685"/>
        <v/>
      </c>
      <c r="O7338">
        <v>26</v>
      </c>
      <c r="P7338" s="11">
        <v>0.25</v>
      </c>
      <c r="Q7338" s="11">
        <v>6.5573770491803199E-2</v>
      </c>
      <c r="R7338" s="12">
        <v>50.865000000000002</v>
      </c>
      <c r="S7338" t="s">
        <v>22</v>
      </c>
      <c r="T7338">
        <v>0</v>
      </c>
      <c r="U7338">
        <f t="shared" si="686"/>
        <v>4</v>
      </c>
      <c r="V7338">
        <f t="shared" si="687"/>
        <v>1</v>
      </c>
      <c r="W7338">
        <f t="shared" si="688"/>
        <v>2</v>
      </c>
      <c r="X7338" t="str">
        <f t="shared" si="689"/>
        <v>412</v>
      </c>
      <c r="Y7338" t="str">
        <f>IF(Table1[[#This Row],[RFM_Score]]="555","Champion", IF(AND(J7338&gt;=4,V7338&gt;=4),"Loyal", IF(U7338&lt;=2,"At Risk", IF(W7338&gt;=4,"Potential Loyalist","Others"))))</f>
        <v>Others</v>
      </c>
    </row>
    <row r="7339" spans="1:25">
      <c r="A7339" t="s">
        <v>3494</v>
      </c>
      <c r="B7339">
        <v>30</v>
      </c>
      <c r="C7339" t="s">
        <v>24</v>
      </c>
      <c r="D7339" t="s">
        <v>29</v>
      </c>
      <c r="E7339" s="6" t="s">
        <v>19409</v>
      </c>
      <c r="F7339" t="s">
        <v>21</v>
      </c>
      <c r="G7339">
        <v>0</v>
      </c>
      <c r="H7339">
        <v>0</v>
      </c>
      <c r="I7339">
        <v>32</v>
      </c>
      <c r="J7339">
        <v>2</v>
      </c>
      <c r="K7339">
        <v>101.5</v>
      </c>
      <c r="L7339" t="str">
        <f t="shared" si="684"/>
        <v/>
      </c>
      <c r="M7339">
        <v>2</v>
      </c>
      <c r="N7339" t="str">
        <f t="shared" si="685"/>
        <v/>
      </c>
      <c r="O7339">
        <v>30</v>
      </c>
      <c r="P7339" s="11">
        <v>0</v>
      </c>
      <c r="Q7339" s="11">
        <v>6.25E-2</v>
      </c>
      <c r="R7339" s="12">
        <v>50.75</v>
      </c>
      <c r="S7339" t="s">
        <v>22</v>
      </c>
      <c r="T7339">
        <v>1</v>
      </c>
      <c r="U7339">
        <f t="shared" si="686"/>
        <v>4</v>
      </c>
      <c r="V7339">
        <f t="shared" si="687"/>
        <v>1</v>
      </c>
      <c r="W7339">
        <f t="shared" si="688"/>
        <v>2</v>
      </c>
      <c r="X7339" t="str">
        <f t="shared" si="689"/>
        <v>412</v>
      </c>
      <c r="Y7339" t="str">
        <f>IF(Table1[[#This Row],[RFM_Score]]="555","Champion", IF(AND(J7339&gt;=4,V7339&gt;=4),"Loyal", IF(U7339&lt;=2,"At Risk", IF(W7339&gt;=4,"Potential Loyalist","Others"))))</f>
        <v>Others</v>
      </c>
    </row>
    <row r="7340" spans="1:25">
      <c r="A7340" t="s">
        <v>299</v>
      </c>
      <c r="B7340">
        <v>18</v>
      </c>
      <c r="C7340" t="s">
        <v>19</v>
      </c>
      <c r="D7340" t="s">
        <v>20</v>
      </c>
      <c r="E7340" s="6" t="s">
        <v>19410</v>
      </c>
      <c r="F7340" t="s">
        <v>26</v>
      </c>
      <c r="G7340">
        <v>2</v>
      </c>
      <c r="H7340">
        <v>1</v>
      </c>
      <c r="I7340">
        <v>44</v>
      </c>
      <c r="J7340">
        <v>2</v>
      </c>
      <c r="K7340">
        <v>101.38</v>
      </c>
      <c r="L7340" t="str">
        <f t="shared" si="684"/>
        <v/>
      </c>
      <c r="M7340">
        <v>2</v>
      </c>
      <c r="N7340" t="str">
        <f t="shared" si="685"/>
        <v/>
      </c>
      <c r="O7340">
        <v>54</v>
      </c>
      <c r="P7340" s="11">
        <v>0.5</v>
      </c>
      <c r="Q7340" s="11">
        <v>4.54545454545454E-2</v>
      </c>
      <c r="R7340" s="12">
        <v>50.69</v>
      </c>
      <c r="S7340" t="s">
        <v>22</v>
      </c>
      <c r="T7340">
        <v>0</v>
      </c>
      <c r="U7340">
        <f t="shared" si="686"/>
        <v>3</v>
      </c>
      <c r="V7340">
        <f t="shared" si="687"/>
        <v>1</v>
      </c>
      <c r="W7340">
        <f t="shared" si="688"/>
        <v>2</v>
      </c>
      <c r="X7340" t="str">
        <f t="shared" si="689"/>
        <v>312</v>
      </c>
      <c r="Y7340" t="str">
        <f>IF(Table1[[#This Row],[RFM_Score]]="555","Champion", IF(AND(J7340&gt;=4,V7340&gt;=4),"Loyal", IF(U7340&lt;=2,"At Risk", IF(W7340&gt;=4,"Potential Loyalist","Others"))))</f>
        <v>Others</v>
      </c>
    </row>
    <row r="7341" spans="1:25">
      <c r="A7341" t="s">
        <v>641</v>
      </c>
      <c r="B7341">
        <v>39</v>
      </c>
      <c r="C7341" t="s">
        <v>24</v>
      </c>
      <c r="D7341" t="s">
        <v>46</v>
      </c>
      <c r="E7341" s="6" t="s">
        <v>19411</v>
      </c>
      <c r="F7341" t="s">
        <v>37</v>
      </c>
      <c r="G7341">
        <v>6</v>
      </c>
      <c r="H7341">
        <v>1</v>
      </c>
      <c r="I7341">
        <v>38</v>
      </c>
      <c r="J7341">
        <v>1</v>
      </c>
      <c r="K7341">
        <v>101.32</v>
      </c>
      <c r="L7341" t="str">
        <f t="shared" si="684"/>
        <v/>
      </c>
      <c r="M7341">
        <v>2</v>
      </c>
      <c r="N7341" t="str">
        <f t="shared" si="685"/>
        <v/>
      </c>
      <c r="O7341">
        <v>18</v>
      </c>
      <c r="P7341" s="11">
        <v>0.16666666666666599</v>
      </c>
      <c r="Q7341" s="11">
        <v>2.6315789473684199E-2</v>
      </c>
      <c r="R7341" s="12">
        <v>50.66</v>
      </c>
      <c r="S7341" t="s">
        <v>22</v>
      </c>
      <c r="T7341">
        <v>0</v>
      </c>
      <c r="U7341">
        <f t="shared" si="686"/>
        <v>5</v>
      </c>
      <c r="V7341">
        <f t="shared" si="687"/>
        <v>1</v>
      </c>
      <c r="W7341">
        <f t="shared" si="688"/>
        <v>2</v>
      </c>
      <c r="X7341" t="str">
        <f t="shared" si="689"/>
        <v>512</v>
      </c>
      <c r="Y7341" t="str">
        <f>IF(Table1[[#This Row],[RFM_Score]]="555","Champion", IF(AND(J7341&gt;=4,V7341&gt;=4),"Loyal", IF(U7341&lt;=2,"At Risk", IF(W7341&gt;=4,"Potential Loyalist","Others"))))</f>
        <v>Others</v>
      </c>
    </row>
    <row r="7342" spans="1:25">
      <c r="A7342" t="s">
        <v>10788</v>
      </c>
      <c r="B7342">
        <v>48</v>
      </c>
      <c r="C7342" t="s">
        <v>19</v>
      </c>
      <c r="D7342" t="s">
        <v>25</v>
      </c>
      <c r="E7342" s="6" t="s">
        <v>19412</v>
      </c>
      <c r="F7342" t="s">
        <v>37</v>
      </c>
      <c r="G7342">
        <v>4</v>
      </c>
      <c r="H7342">
        <v>1</v>
      </c>
      <c r="I7342">
        <v>57</v>
      </c>
      <c r="J7342">
        <v>3</v>
      </c>
      <c r="K7342">
        <v>101.32</v>
      </c>
      <c r="L7342" t="str">
        <f t="shared" si="684"/>
        <v/>
      </c>
      <c r="M7342">
        <v>2</v>
      </c>
      <c r="N7342" t="str">
        <f t="shared" si="685"/>
        <v/>
      </c>
      <c r="O7342">
        <v>14</v>
      </c>
      <c r="P7342" s="11">
        <v>0.25</v>
      </c>
      <c r="Q7342" s="11">
        <v>5.2631578947368397E-2</v>
      </c>
      <c r="R7342" s="12">
        <v>50.66</v>
      </c>
      <c r="S7342" t="s">
        <v>22</v>
      </c>
      <c r="T7342">
        <v>0</v>
      </c>
      <c r="U7342">
        <f t="shared" si="686"/>
        <v>5</v>
      </c>
      <c r="V7342">
        <f t="shared" si="687"/>
        <v>1</v>
      </c>
      <c r="W7342">
        <f t="shared" si="688"/>
        <v>2</v>
      </c>
      <c r="X7342" t="str">
        <f t="shared" si="689"/>
        <v>512</v>
      </c>
      <c r="Y7342" t="str">
        <f>IF(Table1[[#This Row],[RFM_Score]]="555","Champion", IF(AND(J7342&gt;=4,V7342&gt;=4),"Loyal", IF(U7342&lt;=2,"At Risk", IF(W7342&gt;=4,"Potential Loyalist","Others"))))</f>
        <v>Others</v>
      </c>
    </row>
    <row r="7343" spans="1:25">
      <c r="A7343" t="s">
        <v>9505</v>
      </c>
      <c r="B7343">
        <v>26</v>
      </c>
      <c r="C7343" t="s">
        <v>24</v>
      </c>
      <c r="D7343" t="s">
        <v>29</v>
      </c>
      <c r="E7343" s="6" t="s">
        <v>19413</v>
      </c>
      <c r="F7343" t="s">
        <v>26</v>
      </c>
      <c r="G7343">
        <v>7</v>
      </c>
      <c r="H7343">
        <v>4</v>
      </c>
      <c r="I7343">
        <v>45</v>
      </c>
      <c r="J7343">
        <v>1</v>
      </c>
      <c r="K7343">
        <v>101.29</v>
      </c>
      <c r="L7343" t="str">
        <f t="shared" si="684"/>
        <v/>
      </c>
      <c r="M7343">
        <v>2</v>
      </c>
      <c r="N7343" t="str">
        <f t="shared" si="685"/>
        <v/>
      </c>
      <c r="O7343">
        <v>26</v>
      </c>
      <c r="P7343" s="11">
        <v>0.57142857142857095</v>
      </c>
      <c r="Q7343" s="11">
        <v>2.2222222222222199E-2</v>
      </c>
      <c r="R7343" s="12">
        <v>50.645000000000003</v>
      </c>
      <c r="S7343" t="s">
        <v>22</v>
      </c>
      <c r="T7343">
        <v>0</v>
      </c>
      <c r="U7343">
        <f t="shared" si="686"/>
        <v>4</v>
      </c>
      <c r="V7343">
        <f t="shared" si="687"/>
        <v>1</v>
      </c>
      <c r="W7343">
        <f t="shared" si="688"/>
        <v>2</v>
      </c>
      <c r="X7343" t="str">
        <f t="shared" si="689"/>
        <v>412</v>
      </c>
      <c r="Y7343" t="str">
        <f>IF(Table1[[#This Row],[RFM_Score]]="555","Champion", IF(AND(J7343&gt;=4,V7343&gt;=4),"Loyal", IF(U7343&lt;=2,"At Risk", IF(W7343&gt;=4,"Potential Loyalist","Others"))))</f>
        <v>Others</v>
      </c>
    </row>
    <row r="7344" spans="1:25">
      <c r="A7344" t="s">
        <v>7750</v>
      </c>
      <c r="B7344">
        <v>38</v>
      </c>
      <c r="C7344" t="s">
        <v>24</v>
      </c>
      <c r="D7344" t="s">
        <v>41</v>
      </c>
      <c r="E7344" s="6" t="s">
        <v>19414</v>
      </c>
      <c r="F7344" t="s">
        <v>26</v>
      </c>
      <c r="G7344">
        <v>2</v>
      </c>
      <c r="H7344">
        <v>0</v>
      </c>
      <c r="I7344">
        <v>43</v>
      </c>
      <c r="J7344">
        <v>3</v>
      </c>
      <c r="K7344">
        <v>101.18</v>
      </c>
      <c r="L7344" t="str">
        <f t="shared" si="684"/>
        <v/>
      </c>
      <c r="M7344">
        <v>2</v>
      </c>
      <c r="N7344" t="str">
        <f t="shared" si="685"/>
        <v/>
      </c>
      <c r="O7344">
        <v>37</v>
      </c>
      <c r="P7344" s="11">
        <v>0</v>
      </c>
      <c r="Q7344" s="11">
        <v>6.9767441860465101E-2</v>
      </c>
      <c r="R7344" s="12">
        <v>50.59</v>
      </c>
      <c r="S7344" t="s">
        <v>22</v>
      </c>
      <c r="T7344">
        <v>0</v>
      </c>
      <c r="U7344">
        <f t="shared" si="686"/>
        <v>4</v>
      </c>
      <c r="V7344">
        <f t="shared" si="687"/>
        <v>1</v>
      </c>
      <c r="W7344">
        <f t="shared" si="688"/>
        <v>2</v>
      </c>
      <c r="X7344" t="str">
        <f t="shared" si="689"/>
        <v>412</v>
      </c>
      <c r="Y7344" t="str">
        <f>IF(Table1[[#This Row],[RFM_Score]]="555","Champion", IF(AND(J7344&gt;=4,V7344&gt;=4),"Loyal", IF(U7344&lt;=2,"At Risk", IF(W7344&gt;=4,"Potential Loyalist","Others"))))</f>
        <v>Others</v>
      </c>
    </row>
    <row r="7345" spans="1:25">
      <c r="A7345" t="s">
        <v>10662</v>
      </c>
      <c r="B7345">
        <v>31</v>
      </c>
      <c r="C7345" t="s">
        <v>19</v>
      </c>
      <c r="D7345" t="s">
        <v>25</v>
      </c>
      <c r="E7345" s="6" t="s">
        <v>19415</v>
      </c>
      <c r="F7345" t="s">
        <v>21</v>
      </c>
      <c r="G7345">
        <v>6</v>
      </c>
      <c r="H7345">
        <v>3</v>
      </c>
      <c r="I7345">
        <v>43</v>
      </c>
      <c r="J7345">
        <v>2</v>
      </c>
      <c r="K7345">
        <v>101.16</v>
      </c>
      <c r="L7345" t="str">
        <f t="shared" si="684"/>
        <v/>
      </c>
      <c r="M7345">
        <v>2</v>
      </c>
      <c r="N7345" t="str">
        <f t="shared" si="685"/>
        <v/>
      </c>
      <c r="O7345">
        <v>11</v>
      </c>
      <c r="P7345" s="11">
        <v>0.5</v>
      </c>
      <c r="Q7345" s="11">
        <v>4.6511627906976702E-2</v>
      </c>
      <c r="R7345" s="12">
        <v>50.58</v>
      </c>
      <c r="S7345" t="s">
        <v>22</v>
      </c>
      <c r="T7345">
        <v>0</v>
      </c>
      <c r="U7345">
        <f t="shared" si="686"/>
        <v>5</v>
      </c>
      <c r="V7345">
        <f t="shared" si="687"/>
        <v>1</v>
      </c>
      <c r="W7345">
        <f t="shared" si="688"/>
        <v>2</v>
      </c>
      <c r="X7345" t="str">
        <f t="shared" si="689"/>
        <v>512</v>
      </c>
      <c r="Y7345" t="str">
        <f>IF(Table1[[#This Row],[RFM_Score]]="555","Champion", IF(AND(J7345&gt;=4,V7345&gt;=4),"Loyal", IF(U7345&lt;=2,"At Risk", IF(W7345&gt;=4,"Potential Loyalist","Others"))))</f>
        <v>Others</v>
      </c>
    </row>
    <row r="7346" spans="1:25">
      <c r="A7346" t="s">
        <v>6424</v>
      </c>
      <c r="B7346">
        <v>18</v>
      </c>
      <c r="C7346" t="s">
        <v>24</v>
      </c>
      <c r="D7346" t="s">
        <v>41</v>
      </c>
      <c r="E7346" s="6" t="s">
        <v>19416</v>
      </c>
      <c r="F7346" t="s">
        <v>62</v>
      </c>
      <c r="G7346">
        <v>0</v>
      </c>
      <c r="H7346">
        <v>0</v>
      </c>
      <c r="I7346">
        <v>50</v>
      </c>
      <c r="J7346">
        <v>2</v>
      </c>
      <c r="K7346">
        <v>100.93</v>
      </c>
      <c r="L7346" t="str">
        <f t="shared" si="684"/>
        <v/>
      </c>
      <c r="M7346">
        <v>2</v>
      </c>
      <c r="N7346" t="str">
        <f t="shared" si="685"/>
        <v/>
      </c>
      <c r="O7346">
        <v>58</v>
      </c>
      <c r="P7346" s="11">
        <v>0</v>
      </c>
      <c r="Q7346" s="11">
        <v>0.04</v>
      </c>
      <c r="R7346" s="12">
        <v>50.465000000000003</v>
      </c>
      <c r="S7346" t="s">
        <v>22</v>
      </c>
      <c r="T7346">
        <v>0</v>
      </c>
      <c r="U7346">
        <f t="shared" si="686"/>
        <v>3</v>
      </c>
      <c r="V7346">
        <f t="shared" si="687"/>
        <v>1</v>
      </c>
      <c r="W7346">
        <f t="shared" si="688"/>
        <v>2</v>
      </c>
      <c r="X7346" t="str">
        <f t="shared" si="689"/>
        <v>312</v>
      </c>
      <c r="Y7346" t="str">
        <f>IF(Table1[[#This Row],[RFM_Score]]="555","Champion", IF(AND(J7346&gt;=4,V7346&gt;=4),"Loyal", IF(U7346&lt;=2,"At Risk", IF(W7346&gt;=4,"Potential Loyalist","Others"))))</f>
        <v>Others</v>
      </c>
    </row>
    <row r="7347" spans="1:25">
      <c r="A7347" t="s">
        <v>11527</v>
      </c>
      <c r="B7347">
        <v>25</v>
      </c>
      <c r="C7347" t="s">
        <v>19</v>
      </c>
      <c r="D7347" t="s">
        <v>25</v>
      </c>
      <c r="E7347" s="6" t="s">
        <v>19417</v>
      </c>
      <c r="F7347" t="s">
        <v>26</v>
      </c>
      <c r="G7347">
        <v>2</v>
      </c>
      <c r="H7347">
        <v>1</v>
      </c>
      <c r="I7347">
        <v>53</v>
      </c>
      <c r="J7347">
        <v>0</v>
      </c>
      <c r="K7347">
        <v>100.76</v>
      </c>
      <c r="L7347" t="str">
        <f t="shared" si="684"/>
        <v/>
      </c>
      <c r="M7347">
        <v>2</v>
      </c>
      <c r="N7347" t="str">
        <f t="shared" si="685"/>
        <v/>
      </c>
      <c r="O7347">
        <v>38</v>
      </c>
      <c r="P7347" s="11">
        <v>0.5</v>
      </c>
      <c r="Q7347" s="11">
        <v>0</v>
      </c>
      <c r="R7347" s="12">
        <v>50.38</v>
      </c>
      <c r="S7347" t="s">
        <v>22</v>
      </c>
      <c r="T7347">
        <v>0</v>
      </c>
      <c r="U7347">
        <f t="shared" si="686"/>
        <v>4</v>
      </c>
      <c r="V7347">
        <f t="shared" si="687"/>
        <v>1</v>
      </c>
      <c r="W7347">
        <f t="shared" si="688"/>
        <v>2</v>
      </c>
      <c r="X7347" t="str">
        <f t="shared" si="689"/>
        <v>412</v>
      </c>
      <c r="Y7347" t="str">
        <f>IF(Table1[[#This Row],[RFM_Score]]="555","Champion", IF(AND(J7347&gt;=4,V7347&gt;=4),"Loyal", IF(U7347&lt;=2,"At Risk", IF(W7347&gt;=4,"Potential Loyalist","Others"))))</f>
        <v>Others</v>
      </c>
    </row>
    <row r="7348" spans="1:25">
      <c r="A7348" t="s">
        <v>3026</v>
      </c>
      <c r="B7348">
        <v>63</v>
      </c>
      <c r="C7348" t="s">
        <v>24</v>
      </c>
      <c r="D7348" t="s">
        <v>25</v>
      </c>
      <c r="E7348" s="6" t="s">
        <v>19418</v>
      </c>
      <c r="F7348" t="s">
        <v>26</v>
      </c>
      <c r="G7348">
        <v>4</v>
      </c>
      <c r="H7348">
        <v>1</v>
      </c>
      <c r="I7348">
        <v>53</v>
      </c>
      <c r="J7348">
        <v>3</v>
      </c>
      <c r="K7348">
        <v>100.73</v>
      </c>
      <c r="L7348" t="str">
        <f t="shared" si="684"/>
        <v/>
      </c>
      <c r="M7348">
        <v>2</v>
      </c>
      <c r="N7348" t="str">
        <f t="shared" si="685"/>
        <v/>
      </c>
      <c r="O7348">
        <v>1</v>
      </c>
      <c r="P7348" s="11">
        <v>0.25</v>
      </c>
      <c r="Q7348" s="11">
        <v>5.6603773584905599E-2</v>
      </c>
      <c r="R7348" s="12">
        <v>50.365000000000002</v>
      </c>
      <c r="S7348" t="s">
        <v>22</v>
      </c>
      <c r="T7348">
        <v>0</v>
      </c>
      <c r="U7348">
        <f t="shared" si="686"/>
        <v>5</v>
      </c>
      <c r="V7348">
        <f t="shared" si="687"/>
        <v>1</v>
      </c>
      <c r="W7348">
        <f t="shared" si="688"/>
        <v>2</v>
      </c>
      <c r="X7348" t="str">
        <f t="shared" si="689"/>
        <v>512</v>
      </c>
      <c r="Y7348" t="str">
        <f>IF(Table1[[#This Row],[RFM_Score]]="555","Champion", IF(AND(J7348&gt;=4,V7348&gt;=4),"Loyal", IF(U7348&lt;=2,"At Risk", IF(W7348&gt;=4,"Potential Loyalist","Others"))))</f>
        <v>Others</v>
      </c>
    </row>
    <row r="7349" spans="1:25">
      <c r="A7349" t="s">
        <v>2394</v>
      </c>
      <c r="B7349">
        <v>36</v>
      </c>
      <c r="C7349" t="s">
        <v>19</v>
      </c>
      <c r="D7349" t="s">
        <v>46</v>
      </c>
      <c r="E7349" s="6" t="s">
        <v>19419</v>
      </c>
      <c r="F7349" t="s">
        <v>30</v>
      </c>
      <c r="G7349">
        <v>2</v>
      </c>
      <c r="H7349">
        <v>1</v>
      </c>
      <c r="I7349">
        <v>43</v>
      </c>
      <c r="J7349">
        <v>4</v>
      </c>
      <c r="K7349">
        <v>100.6</v>
      </c>
      <c r="L7349" t="str">
        <f t="shared" si="684"/>
        <v/>
      </c>
      <c r="M7349">
        <v>2</v>
      </c>
      <c r="N7349" t="str">
        <f t="shared" si="685"/>
        <v/>
      </c>
      <c r="O7349">
        <v>4</v>
      </c>
      <c r="P7349" s="11">
        <v>0.5</v>
      </c>
      <c r="Q7349" s="11">
        <v>9.3023255813953404E-2</v>
      </c>
      <c r="R7349" s="12">
        <v>50.3</v>
      </c>
      <c r="S7349" t="s">
        <v>22</v>
      </c>
      <c r="T7349">
        <v>0</v>
      </c>
      <c r="U7349">
        <f t="shared" si="686"/>
        <v>5</v>
      </c>
      <c r="V7349">
        <f t="shared" si="687"/>
        <v>1</v>
      </c>
      <c r="W7349">
        <f t="shared" si="688"/>
        <v>2</v>
      </c>
      <c r="X7349" t="str">
        <f t="shared" si="689"/>
        <v>512</v>
      </c>
      <c r="Y7349" t="str">
        <f>IF(Table1[[#This Row],[RFM_Score]]="555","Champion", IF(AND(J7349&gt;=4,V7349&gt;=4),"Loyal", IF(U7349&lt;=2,"At Risk", IF(W7349&gt;=4,"Potential Loyalist","Others"))))</f>
        <v>Others</v>
      </c>
    </row>
    <row r="7350" spans="1:25">
      <c r="A7350" t="s">
        <v>10412</v>
      </c>
      <c r="B7350">
        <v>41</v>
      </c>
      <c r="C7350" t="s">
        <v>19</v>
      </c>
      <c r="D7350" t="s">
        <v>29</v>
      </c>
      <c r="E7350" s="6" t="s">
        <v>19420</v>
      </c>
      <c r="F7350" t="s">
        <v>60</v>
      </c>
      <c r="G7350">
        <v>3</v>
      </c>
      <c r="H7350">
        <v>0</v>
      </c>
      <c r="I7350">
        <v>43</v>
      </c>
      <c r="J7350">
        <v>4</v>
      </c>
      <c r="K7350">
        <v>100.55</v>
      </c>
      <c r="L7350" t="str">
        <f t="shared" si="684"/>
        <v/>
      </c>
      <c r="M7350">
        <v>2</v>
      </c>
      <c r="N7350" t="str">
        <f t="shared" si="685"/>
        <v/>
      </c>
      <c r="O7350">
        <v>57</v>
      </c>
      <c r="P7350" s="11">
        <v>0</v>
      </c>
      <c r="Q7350" s="11">
        <v>9.3023255813953404E-2</v>
      </c>
      <c r="R7350" s="12">
        <v>50.274999999999999</v>
      </c>
      <c r="S7350" t="s">
        <v>22</v>
      </c>
      <c r="T7350">
        <v>0</v>
      </c>
      <c r="U7350">
        <f t="shared" si="686"/>
        <v>3</v>
      </c>
      <c r="V7350">
        <f t="shared" si="687"/>
        <v>1</v>
      </c>
      <c r="W7350">
        <f t="shared" si="688"/>
        <v>2</v>
      </c>
      <c r="X7350" t="str">
        <f t="shared" si="689"/>
        <v>312</v>
      </c>
      <c r="Y7350" t="str">
        <f>IF(Table1[[#This Row],[RFM_Score]]="555","Champion", IF(AND(J7350&gt;=4,V7350&gt;=4),"Loyal", IF(U7350&lt;=2,"At Risk", IF(W7350&gt;=4,"Potential Loyalist","Others"))))</f>
        <v>Others</v>
      </c>
    </row>
    <row r="7351" spans="1:25">
      <c r="A7351" t="s">
        <v>10103</v>
      </c>
      <c r="B7351">
        <v>31</v>
      </c>
      <c r="C7351" t="s">
        <v>24</v>
      </c>
      <c r="D7351" t="s">
        <v>41</v>
      </c>
      <c r="E7351" s="6" t="s">
        <v>19421</v>
      </c>
      <c r="F7351" t="s">
        <v>26</v>
      </c>
      <c r="G7351">
        <v>2</v>
      </c>
      <c r="H7351">
        <v>0</v>
      </c>
      <c r="I7351">
        <v>52</v>
      </c>
      <c r="J7351">
        <v>2</v>
      </c>
      <c r="K7351">
        <v>100.51</v>
      </c>
      <c r="L7351" t="str">
        <f t="shared" si="684"/>
        <v/>
      </c>
      <c r="M7351">
        <v>2</v>
      </c>
      <c r="N7351" t="str">
        <f t="shared" si="685"/>
        <v/>
      </c>
      <c r="O7351">
        <v>0</v>
      </c>
      <c r="P7351" s="11">
        <v>0</v>
      </c>
      <c r="Q7351" s="11">
        <v>3.8461538461538401E-2</v>
      </c>
      <c r="R7351" s="12">
        <v>50.255000000000003</v>
      </c>
      <c r="S7351" t="s">
        <v>22</v>
      </c>
      <c r="T7351">
        <v>0</v>
      </c>
      <c r="U7351">
        <f t="shared" si="686"/>
        <v>5</v>
      </c>
      <c r="V7351">
        <f t="shared" si="687"/>
        <v>1</v>
      </c>
      <c r="W7351">
        <f t="shared" si="688"/>
        <v>2</v>
      </c>
      <c r="X7351" t="str">
        <f t="shared" si="689"/>
        <v>512</v>
      </c>
      <c r="Y7351" t="str">
        <f>IF(Table1[[#This Row],[RFM_Score]]="555","Champion", IF(AND(J7351&gt;=4,V7351&gt;=4),"Loyal", IF(U7351&lt;=2,"At Risk", IF(W7351&gt;=4,"Potential Loyalist","Others"))))</f>
        <v>Others</v>
      </c>
    </row>
    <row r="7352" spans="1:25">
      <c r="A7352" t="s">
        <v>5316</v>
      </c>
      <c r="B7352">
        <v>35</v>
      </c>
      <c r="C7352" t="s">
        <v>19</v>
      </c>
      <c r="D7352" t="s">
        <v>41</v>
      </c>
      <c r="E7352" s="6" t="s">
        <v>19422</v>
      </c>
      <c r="F7352" t="s">
        <v>37</v>
      </c>
      <c r="G7352">
        <v>3</v>
      </c>
      <c r="H7352">
        <v>2</v>
      </c>
      <c r="I7352">
        <v>60</v>
      </c>
      <c r="J7352">
        <v>6</v>
      </c>
      <c r="K7352">
        <v>100.37</v>
      </c>
      <c r="L7352" t="str">
        <f t="shared" si="684"/>
        <v/>
      </c>
      <c r="M7352">
        <v>2</v>
      </c>
      <c r="N7352" t="str">
        <f t="shared" si="685"/>
        <v/>
      </c>
      <c r="O7352">
        <v>2</v>
      </c>
      <c r="P7352" s="11">
        <v>0.66666666666666596</v>
      </c>
      <c r="Q7352" s="11">
        <v>0.1</v>
      </c>
      <c r="R7352" s="12">
        <v>50.185000000000002</v>
      </c>
      <c r="S7352" t="s">
        <v>22</v>
      </c>
      <c r="T7352">
        <v>1</v>
      </c>
      <c r="U7352">
        <f t="shared" si="686"/>
        <v>5</v>
      </c>
      <c r="V7352">
        <f t="shared" si="687"/>
        <v>1</v>
      </c>
      <c r="W7352">
        <f t="shared" si="688"/>
        <v>2</v>
      </c>
      <c r="X7352" t="str">
        <f t="shared" si="689"/>
        <v>512</v>
      </c>
      <c r="Y7352" t="str">
        <f>IF(Table1[[#This Row],[RFM_Score]]="555","Champion", IF(AND(J7352&gt;=4,V7352&gt;=4),"Loyal", IF(U7352&lt;=2,"At Risk", IF(W7352&gt;=4,"Potential Loyalist","Others"))))</f>
        <v>Others</v>
      </c>
    </row>
    <row r="7353" spans="1:25">
      <c r="A7353" t="s">
        <v>2498</v>
      </c>
      <c r="B7353">
        <v>43</v>
      </c>
      <c r="C7353" t="s">
        <v>24</v>
      </c>
      <c r="D7353" t="s">
        <v>25</v>
      </c>
      <c r="E7353" s="6" t="s">
        <v>19423</v>
      </c>
      <c r="F7353" t="s">
        <v>30</v>
      </c>
      <c r="G7353">
        <v>2</v>
      </c>
      <c r="H7353">
        <v>0</v>
      </c>
      <c r="I7353">
        <v>49</v>
      </c>
      <c r="J7353">
        <v>4</v>
      </c>
      <c r="K7353">
        <v>100.11</v>
      </c>
      <c r="L7353" t="str">
        <f t="shared" si="684"/>
        <v/>
      </c>
      <c r="M7353">
        <v>2</v>
      </c>
      <c r="N7353" t="str">
        <f t="shared" si="685"/>
        <v/>
      </c>
      <c r="O7353">
        <v>43</v>
      </c>
      <c r="P7353" s="11">
        <v>0</v>
      </c>
      <c r="Q7353" s="11">
        <v>8.16326530612244E-2</v>
      </c>
      <c r="R7353" s="12">
        <v>50.055</v>
      </c>
      <c r="S7353" t="s">
        <v>22</v>
      </c>
      <c r="T7353">
        <v>0</v>
      </c>
      <c r="U7353">
        <f t="shared" si="686"/>
        <v>3</v>
      </c>
      <c r="V7353">
        <f t="shared" si="687"/>
        <v>1</v>
      </c>
      <c r="W7353">
        <f t="shared" si="688"/>
        <v>2</v>
      </c>
      <c r="X7353" t="str">
        <f t="shared" si="689"/>
        <v>312</v>
      </c>
      <c r="Y7353" t="str">
        <f>IF(Table1[[#This Row],[RFM_Score]]="555","Champion", IF(AND(J7353&gt;=4,V7353&gt;=4),"Loyal", IF(U7353&lt;=2,"At Risk", IF(W7353&gt;=4,"Potential Loyalist","Others"))))</f>
        <v>Others</v>
      </c>
    </row>
    <row r="7354" spans="1:25">
      <c r="A7354" t="s">
        <v>9038</v>
      </c>
      <c r="B7354">
        <v>47</v>
      </c>
      <c r="C7354" t="s">
        <v>19</v>
      </c>
      <c r="D7354" t="s">
        <v>25</v>
      </c>
      <c r="E7354" s="6" t="s">
        <v>19424</v>
      </c>
      <c r="F7354" t="s">
        <v>26</v>
      </c>
      <c r="G7354">
        <v>5</v>
      </c>
      <c r="H7354">
        <v>0</v>
      </c>
      <c r="I7354">
        <v>40</v>
      </c>
      <c r="J7354">
        <v>7</v>
      </c>
      <c r="K7354">
        <v>99.96</v>
      </c>
      <c r="L7354" t="str">
        <f t="shared" si="684"/>
        <v/>
      </c>
      <c r="M7354">
        <v>2</v>
      </c>
      <c r="N7354" t="str">
        <f t="shared" si="685"/>
        <v/>
      </c>
      <c r="O7354">
        <v>29</v>
      </c>
      <c r="P7354" s="11">
        <v>0</v>
      </c>
      <c r="Q7354" s="11">
        <v>0.17499999999999999</v>
      </c>
      <c r="R7354" s="12">
        <v>49.98</v>
      </c>
      <c r="S7354" t="s">
        <v>27</v>
      </c>
      <c r="T7354">
        <v>1</v>
      </c>
      <c r="U7354">
        <f t="shared" si="686"/>
        <v>4</v>
      </c>
      <c r="V7354">
        <f t="shared" si="687"/>
        <v>1</v>
      </c>
      <c r="W7354">
        <f t="shared" si="688"/>
        <v>2</v>
      </c>
      <c r="X7354" t="str">
        <f t="shared" si="689"/>
        <v>412</v>
      </c>
      <c r="Y7354" t="str">
        <f>IF(Table1[[#This Row],[RFM_Score]]="555","Champion", IF(AND(J7354&gt;=4,V7354&gt;=4),"Loyal", IF(U7354&lt;=2,"At Risk", IF(W7354&gt;=4,"Potential Loyalist","Others"))))</f>
        <v>Others</v>
      </c>
    </row>
    <row r="7355" spans="1:25">
      <c r="A7355" t="s">
        <v>11984</v>
      </c>
      <c r="B7355">
        <v>18</v>
      </c>
      <c r="C7355" t="s">
        <v>24</v>
      </c>
      <c r="D7355" t="s">
        <v>41</v>
      </c>
      <c r="E7355" s="6" t="s">
        <v>19425</v>
      </c>
      <c r="F7355" t="s">
        <v>26</v>
      </c>
      <c r="G7355">
        <v>0</v>
      </c>
      <c r="H7355">
        <v>0</v>
      </c>
      <c r="I7355">
        <v>59</v>
      </c>
      <c r="J7355">
        <v>4</v>
      </c>
      <c r="K7355">
        <v>99.82</v>
      </c>
      <c r="L7355" t="str">
        <f t="shared" si="684"/>
        <v/>
      </c>
      <c r="M7355">
        <v>2</v>
      </c>
      <c r="N7355" t="str">
        <f t="shared" si="685"/>
        <v/>
      </c>
      <c r="O7355">
        <v>66</v>
      </c>
      <c r="P7355" s="11">
        <v>0</v>
      </c>
      <c r="Q7355" s="11">
        <v>6.7796610169491497E-2</v>
      </c>
      <c r="R7355" s="12">
        <v>49.91</v>
      </c>
      <c r="S7355" t="s">
        <v>27</v>
      </c>
      <c r="T7355">
        <v>0</v>
      </c>
      <c r="U7355">
        <f t="shared" si="686"/>
        <v>3</v>
      </c>
      <c r="V7355">
        <f t="shared" si="687"/>
        <v>1</v>
      </c>
      <c r="W7355">
        <f t="shared" si="688"/>
        <v>2</v>
      </c>
      <c r="X7355" t="str">
        <f t="shared" si="689"/>
        <v>312</v>
      </c>
      <c r="Y7355" t="str">
        <f>IF(Table1[[#This Row],[RFM_Score]]="555","Champion", IF(AND(J7355&gt;=4,V7355&gt;=4),"Loyal", IF(U7355&lt;=2,"At Risk", IF(W7355&gt;=4,"Potential Loyalist","Others"))))</f>
        <v>Others</v>
      </c>
    </row>
    <row r="7356" spans="1:25">
      <c r="A7356" t="s">
        <v>11927</v>
      </c>
      <c r="B7356">
        <v>30</v>
      </c>
      <c r="C7356" t="s">
        <v>24</v>
      </c>
      <c r="D7356" t="s">
        <v>25</v>
      </c>
      <c r="E7356" s="6" t="s">
        <v>19426</v>
      </c>
      <c r="F7356" t="s">
        <v>26</v>
      </c>
      <c r="G7356">
        <v>1</v>
      </c>
      <c r="H7356">
        <v>0</v>
      </c>
      <c r="I7356">
        <v>52</v>
      </c>
      <c r="J7356">
        <v>5</v>
      </c>
      <c r="K7356">
        <v>99.79</v>
      </c>
      <c r="L7356" t="str">
        <f t="shared" si="684"/>
        <v/>
      </c>
      <c r="M7356">
        <v>2</v>
      </c>
      <c r="N7356" t="str">
        <f t="shared" si="685"/>
        <v/>
      </c>
      <c r="O7356">
        <v>1</v>
      </c>
      <c r="P7356" s="11">
        <v>0</v>
      </c>
      <c r="Q7356" s="11">
        <v>9.6153846153846104E-2</v>
      </c>
      <c r="R7356" s="12">
        <v>49.895000000000003</v>
      </c>
      <c r="S7356" t="s">
        <v>27</v>
      </c>
      <c r="T7356">
        <v>0</v>
      </c>
      <c r="U7356">
        <f t="shared" si="686"/>
        <v>5</v>
      </c>
      <c r="V7356">
        <f t="shared" si="687"/>
        <v>1</v>
      </c>
      <c r="W7356">
        <f t="shared" si="688"/>
        <v>2</v>
      </c>
      <c r="X7356" t="str">
        <f t="shared" si="689"/>
        <v>512</v>
      </c>
      <c r="Y7356" t="str">
        <f>IF(Table1[[#This Row],[RFM_Score]]="555","Champion", IF(AND(J7356&gt;=4,V7356&gt;=4),"Loyal", IF(U7356&lt;=2,"At Risk", IF(W7356&gt;=4,"Potential Loyalist","Others"))))</f>
        <v>Others</v>
      </c>
    </row>
    <row r="7357" spans="1:25">
      <c r="A7357" t="s">
        <v>10207</v>
      </c>
      <c r="B7357">
        <v>56</v>
      </c>
      <c r="C7357" t="s">
        <v>19</v>
      </c>
      <c r="D7357" t="s">
        <v>20</v>
      </c>
      <c r="E7357" s="6" t="s">
        <v>19427</v>
      </c>
      <c r="F7357" t="s">
        <v>21</v>
      </c>
      <c r="G7357">
        <v>2</v>
      </c>
      <c r="H7357">
        <v>1</v>
      </c>
      <c r="I7357">
        <v>42</v>
      </c>
      <c r="J7357">
        <v>5</v>
      </c>
      <c r="K7357">
        <v>99.69</v>
      </c>
      <c r="L7357" t="str">
        <f t="shared" si="684"/>
        <v/>
      </c>
      <c r="M7357">
        <v>2</v>
      </c>
      <c r="N7357" t="str">
        <f t="shared" si="685"/>
        <v/>
      </c>
      <c r="O7357">
        <v>2</v>
      </c>
      <c r="P7357" s="11">
        <v>0.5</v>
      </c>
      <c r="Q7357" s="11">
        <v>0.119047619047619</v>
      </c>
      <c r="R7357" s="12">
        <v>49.844999999999999</v>
      </c>
      <c r="S7357" t="s">
        <v>27</v>
      </c>
      <c r="T7357">
        <v>0</v>
      </c>
      <c r="U7357">
        <f t="shared" si="686"/>
        <v>5</v>
      </c>
      <c r="V7357">
        <f t="shared" si="687"/>
        <v>1</v>
      </c>
      <c r="W7357">
        <f t="shared" si="688"/>
        <v>2</v>
      </c>
      <c r="X7357" t="str">
        <f t="shared" si="689"/>
        <v>512</v>
      </c>
      <c r="Y7357" t="str">
        <f>IF(Table1[[#This Row],[RFM_Score]]="555","Champion", IF(AND(J7357&gt;=4,V7357&gt;=4),"Loyal", IF(U7357&lt;=2,"At Risk", IF(W7357&gt;=4,"Potential Loyalist","Others"))))</f>
        <v>Others</v>
      </c>
    </row>
    <row r="7358" spans="1:25">
      <c r="A7358" t="s">
        <v>10033</v>
      </c>
      <c r="B7358">
        <v>18</v>
      </c>
      <c r="C7358" t="s">
        <v>19</v>
      </c>
      <c r="D7358" t="s">
        <v>25</v>
      </c>
      <c r="E7358" s="6" t="s">
        <v>19428</v>
      </c>
      <c r="F7358" t="s">
        <v>62</v>
      </c>
      <c r="G7358">
        <v>4</v>
      </c>
      <c r="H7358">
        <v>2</v>
      </c>
      <c r="I7358">
        <v>56</v>
      </c>
      <c r="J7358">
        <v>3</v>
      </c>
      <c r="K7358">
        <v>99.68</v>
      </c>
      <c r="L7358" t="str">
        <f t="shared" si="684"/>
        <v/>
      </c>
      <c r="M7358">
        <v>2</v>
      </c>
      <c r="N7358" t="str">
        <f t="shared" si="685"/>
        <v/>
      </c>
      <c r="O7358">
        <v>5</v>
      </c>
      <c r="P7358" s="11">
        <v>0.5</v>
      </c>
      <c r="Q7358" s="11">
        <v>5.3571428571428499E-2</v>
      </c>
      <c r="R7358" s="12">
        <v>49.84</v>
      </c>
      <c r="S7358" t="s">
        <v>27</v>
      </c>
      <c r="T7358">
        <v>0</v>
      </c>
      <c r="U7358">
        <f t="shared" si="686"/>
        <v>5</v>
      </c>
      <c r="V7358">
        <f t="shared" si="687"/>
        <v>1</v>
      </c>
      <c r="W7358">
        <f t="shared" si="688"/>
        <v>2</v>
      </c>
      <c r="X7358" t="str">
        <f t="shared" si="689"/>
        <v>512</v>
      </c>
      <c r="Y7358" t="str">
        <f>IF(Table1[[#This Row],[RFM_Score]]="555","Champion", IF(AND(J7358&gt;=4,V7358&gt;=4),"Loyal", IF(U7358&lt;=2,"At Risk", IF(W7358&gt;=4,"Potential Loyalist","Others"))))</f>
        <v>Others</v>
      </c>
    </row>
    <row r="7359" spans="1:25">
      <c r="A7359" t="s">
        <v>2031</v>
      </c>
      <c r="B7359">
        <v>39</v>
      </c>
      <c r="C7359" t="s">
        <v>24</v>
      </c>
      <c r="D7359" t="s">
        <v>25</v>
      </c>
      <c r="E7359" s="6" t="s">
        <v>19429</v>
      </c>
      <c r="F7359" t="s">
        <v>26</v>
      </c>
      <c r="G7359">
        <v>8</v>
      </c>
      <c r="H7359">
        <v>1</v>
      </c>
      <c r="I7359">
        <v>50</v>
      </c>
      <c r="J7359">
        <v>3</v>
      </c>
      <c r="K7359">
        <v>99.65</v>
      </c>
      <c r="L7359" t="str">
        <f t="shared" si="684"/>
        <v/>
      </c>
      <c r="M7359">
        <v>2</v>
      </c>
      <c r="N7359" t="str">
        <f t="shared" si="685"/>
        <v/>
      </c>
      <c r="O7359">
        <v>16</v>
      </c>
      <c r="P7359" s="11">
        <v>0.125</v>
      </c>
      <c r="Q7359" s="11">
        <v>0.06</v>
      </c>
      <c r="R7359" s="12">
        <v>49.825000000000003</v>
      </c>
      <c r="S7359" t="s">
        <v>27</v>
      </c>
      <c r="T7359">
        <v>0</v>
      </c>
      <c r="U7359">
        <f t="shared" si="686"/>
        <v>5</v>
      </c>
      <c r="V7359">
        <f t="shared" si="687"/>
        <v>1</v>
      </c>
      <c r="W7359">
        <f t="shared" si="688"/>
        <v>2</v>
      </c>
      <c r="X7359" t="str">
        <f t="shared" si="689"/>
        <v>512</v>
      </c>
      <c r="Y7359" t="str">
        <f>IF(Table1[[#This Row],[RFM_Score]]="555","Champion", IF(AND(J7359&gt;=4,V7359&gt;=4),"Loyal", IF(U7359&lt;=2,"At Risk", IF(W7359&gt;=4,"Potential Loyalist","Others"))))</f>
        <v>Others</v>
      </c>
    </row>
    <row r="7360" spans="1:25">
      <c r="A7360" t="s">
        <v>4028</v>
      </c>
      <c r="B7360">
        <v>29</v>
      </c>
      <c r="C7360" t="s">
        <v>24</v>
      </c>
      <c r="D7360" t="s">
        <v>25</v>
      </c>
      <c r="E7360" s="6" t="s">
        <v>19430</v>
      </c>
      <c r="F7360" t="s">
        <v>21</v>
      </c>
      <c r="G7360">
        <v>2</v>
      </c>
      <c r="H7360">
        <v>1</v>
      </c>
      <c r="I7360">
        <v>32</v>
      </c>
      <c r="J7360">
        <v>1</v>
      </c>
      <c r="K7360">
        <v>99.65</v>
      </c>
      <c r="L7360" t="str">
        <f t="shared" si="684"/>
        <v/>
      </c>
      <c r="M7360">
        <v>2</v>
      </c>
      <c r="N7360" t="str">
        <f t="shared" si="685"/>
        <v/>
      </c>
      <c r="O7360">
        <v>3</v>
      </c>
      <c r="P7360" s="11">
        <v>0.5</v>
      </c>
      <c r="Q7360" s="11">
        <v>3.125E-2</v>
      </c>
      <c r="R7360" s="12">
        <v>49.825000000000003</v>
      </c>
      <c r="S7360" t="s">
        <v>27</v>
      </c>
      <c r="T7360">
        <v>1</v>
      </c>
      <c r="U7360">
        <f t="shared" si="686"/>
        <v>5</v>
      </c>
      <c r="V7360">
        <f t="shared" si="687"/>
        <v>1</v>
      </c>
      <c r="W7360">
        <f t="shared" si="688"/>
        <v>2</v>
      </c>
      <c r="X7360" t="str">
        <f t="shared" si="689"/>
        <v>512</v>
      </c>
      <c r="Y7360" t="str">
        <f>IF(Table1[[#This Row],[RFM_Score]]="555","Champion", IF(AND(J7360&gt;=4,V7360&gt;=4),"Loyal", IF(U7360&lt;=2,"At Risk", IF(W7360&gt;=4,"Potential Loyalist","Others"))))</f>
        <v>Others</v>
      </c>
    </row>
    <row r="7361" spans="1:25">
      <c r="A7361" t="s">
        <v>4151</v>
      </c>
      <c r="B7361">
        <v>54</v>
      </c>
      <c r="C7361" t="s">
        <v>19</v>
      </c>
      <c r="D7361" t="s">
        <v>49</v>
      </c>
      <c r="E7361" s="6" t="s">
        <v>19431</v>
      </c>
      <c r="F7361" t="s">
        <v>30</v>
      </c>
      <c r="G7361">
        <v>2</v>
      </c>
      <c r="H7361">
        <v>0</v>
      </c>
      <c r="I7361">
        <v>48</v>
      </c>
      <c r="J7361">
        <v>3</v>
      </c>
      <c r="K7361">
        <v>99.48</v>
      </c>
      <c r="L7361" t="str">
        <f t="shared" si="684"/>
        <v/>
      </c>
      <c r="M7361">
        <v>2</v>
      </c>
      <c r="N7361" t="str">
        <f t="shared" si="685"/>
        <v/>
      </c>
      <c r="O7361">
        <v>7</v>
      </c>
      <c r="P7361" s="11">
        <v>0</v>
      </c>
      <c r="Q7361" s="11">
        <v>6.25E-2</v>
      </c>
      <c r="R7361" s="12">
        <v>49.74</v>
      </c>
      <c r="S7361" t="s">
        <v>27</v>
      </c>
      <c r="T7361">
        <v>0</v>
      </c>
      <c r="U7361">
        <f t="shared" si="686"/>
        <v>5</v>
      </c>
      <c r="V7361">
        <f t="shared" si="687"/>
        <v>1</v>
      </c>
      <c r="W7361">
        <f t="shared" si="688"/>
        <v>2</v>
      </c>
      <c r="X7361" t="str">
        <f t="shared" si="689"/>
        <v>512</v>
      </c>
      <c r="Y7361" t="str">
        <f>IF(Table1[[#This Row],[RFM_Score]]="555","Champion", IF(AND(J7361&gt;=4,V7361&gt;=4),"Loyal", IF(U7361&lt;=2,"At Risk", IF(W7361&gt;=4,"Potential Loyalist","Others"))))</f>
        <v>Others</v>
      </c>
    </row>
    <row r="7362" spans="1:25">
      <c r="A7362" t="s">
        <v>11369</v>
      </c>
      <c r="B7362">
        <v>41</v>
      </c>
      <c r="C7362" t="s">
        <v>24</v>
      </c>
      <c r="D7362" t="s">
        <v>25</v>
      </c>
      <c r="E7362" s="6" t="s">
        <v>19432</v>
      </c>
      <c r="F7362" t="s">
        <v>30</v>
      </c>
      <c r="G7362">
        <v>2</v>
      </c>
      <c r="H7362">
        <v>1</v>
      </c>
      <c r="I7362">
        <v>43</v>
      </c>
      <c r="J7362">
        <v>0</v>
      </c>
      <c r="K7362">
        <v>99.39</v>
      </c>
      <c r="L7362" t="str">
        <f t="shared" ref="L7362:L7425" si="690">IF(OR(K7362&lt;$AC$10, K7362&gt;$AC$11), "OUTLIER", "")</f>
        <v/>
      </c>
      <c r="M7362">
        <v>2</v>
      </c>
      <c r="N7362" t="str">
        <f t="shared" ref="N7362:N7425" si="691">IF(OR(M7362&lt;$AC$16, M7362&gt;$AC$17), "OUTLIER", "")</f>
        <v/>
      </c>
      <c r="O7362">
        <v>13</v>
      </c>
      <c r="P7362" s="11">
        <v>0.5</v>
      </c>
      <c r="Q7362" s="11">
        <v>0</v>
      </c>
      <c r="R7362" s="12">
        <v>49.695</v>
      </c>
      <c r="S7362" t="s">
        <v>27</v>
      </c>
      <c r="T7362">
        <v>1</v>
      </c>
      <c r="U7362">
        <f t="shared" ref="U7362:U7425" si="692">IF(O7362&lt;=20,5,IF(O7362&lt;=40,4,IF(O7362&lt;=70,3,IF(O7362&lt;=100,2,1))))</f>
        <v>5</v>
      </c>
      <c r="V7362">
        <f t="shared" ref="V7362:V7425" si="693">IF(M7362&gt;=11,5,IF(M7362&gt;=9,4,IF(M7362&gt;=7,3,IF(M7362&gt;=5,2,1))))</f>
        <v>1</v>
      </c>
      <c r="W7362">
        <f t="shared" ref="W7362:W7425" si="694">IF(K7362&gt;=500,5,IF(K7362&gt;=300,4,IF(K7362&gt;=150,3,IF(K7362&gt;=50,2,1))))</f>
        <v>2</v>
      </c>
      <c r="X7362" t="str">
        <f t="shared" ref="X7362:X7425" si="695">U7362 &amp; V7362 &amp; W7362</f>
        <v>512</v>
      </c>
      <c r="Y7362" t="str">
        <f>IF(Table1[[#This Row],[RFM_Score]]="555","Champion", IF(AND(J7362&gt;=4,V7362&gt;=4),"Loyal", IF(U7362&lt;=2,"At Risk", IF(W7362&gt;=4,"Potential Loyalist","Others"))))</f>
        <v>Others</v>
      </c>
    </row>
    <row r="7363" spans="1:25">
      <c r="A7363" t="s">
        <v>10497</v>
      </c>
      <c r="B7363">
        <v>19</v>
      </c>
      <c r="C7363" t="s">
        <v>24</v>
      </c>
      <c r="D7363" t="s">
        <v>46</v>
      </c>
      <c r="E7363" s="6" t="s">
        <v>19433</v>
      </c>
      <c r="F7363" t="s">
        <v>30</v>
      </c>
      <c r="G7363">
        <v>2</v>
      </c>
      <c r="H7363">
        <v>1</v>
      </c>
      <c r="I7363">
        <v>45</v>
      </c>
      <c r="J7363">
        <v>1</v>
      </c>
      <c r="K7363">
        <v>99.27</v>
      </c>
      <c r="L7363" t="str">
        <f t="shared" si="690"/>
        <v/>
      </c>
      <c r="M7363">
        <v>2</v>
      </c>
      <c r="N7363" t="str">
        <f t="shared" si="691"/>
        <v/>
      </c>
      <c r="O7363">
        <v>30</v>
      </c>
      <c r="P7363" s="11">
        <v>0.5</v>
      </c>
      <c r="Q7363" s="11">
        <v>2.2222222222222199E-2</v>
      </c>
      <c r="R7363" s="12">
        <v>49.634999999999998</v>
      </c>
      <c r="S7363" t="s">
        <v>27</v>
      </c>
      <c r="T7363">
        <v>0</v>
      </c>
      <c r="U7363">
        <f t="shared" si="692"/>
        <v>4</v>
      </c>
      <c r="V7363">
        <f t="shared" si="693"/>
        <v>1</v>
      </c>
      <c r="W7363">
        <f t="shared" si="694"/>
        <v>2</v>
      </c>
      <c r="X7363" t="str">
        <f t="shared" si="695"/>
        <v>412</v>
      </c>
      <c r="Y7363" t="str">
        <f>IF(Table1[[#This Row],[RFM_Score]]="555","Champion", IF(AND(J7363&gt;=4,V7363&gt;=4),"Loyal", IF(U7363&lt;=2,"At Risk", IF(W7363&gt;=4,"Potential Loyalist","Others"))))</f>
        <v>Others</v>
      </c>
    </row>
    <row r="7364" spans="1:25">
      <c r="A7364" t="s">
        <v>1091</v>
      </c>
      <c r="B7364">
        <v>28</v>
      </c>
      <c r="C7364" t="s">
        <v>19</v>
      </c>
      <c r="D7364" t="s">
        <v>41</v>
      </c>
      <c r="E7364" s="6" t="s">
        <v>19434</v>
      </c>
      <c r="F7364" t="s">
        <v>30</v>
      </c>
      <c r="G7364">
        <v>3</v>
      </c>
      <c r="H7364">
        <v>0</v>
      </c>
      <c r="I7364">
        <v>55</v>
      </c>
      <c r="J7364">
        <v>1</v>
      </c>
      <c r="K7364">
        <v>99.24</v>
      </c>
      <c r="L7364" t="str">
        <f t="shared" si="690"/>
        <v/>
      </c>
      <c r="M7364">
        <v>2</v>
      </c>
      <c r="N7364" t="str">
        <f t="shared" si="691"/>
        <v/>
      </c>
      <c r="O7364">
        <v>29</v>
      </c>
      <c r="P7364" s="11">
        <v>0</v>
      </c>
      <c r="Q7364" s="11">
        <v>1.8181818181818101E-2</v>
      </c>
      <c r="R7364" s="12">
        <v>49.62</v>
      </c>
      <c r="S7364" t="s">
        <v>27</v>
      </c>
      <c r="T7364">
        <v>0</v>
      </c>
      <c r="U7364">
        <f t="shared" si="692"/>
        <v>4</v>
      </c>
      <c r="V7364">
        <f t="shared" si="693"/>
        <v>1</v>
      </c>
      <c r="W7364">
        <f t="shared" si="694"/>
        <v>2</v>
      </c>
      <c r="X7364" t="str">
        <f t="shared" si="695"/>
        <v>412</v>
      </c>
      <c r="Y7364" t="str">
        <f>IF(Table1[[#This Row],[RFM_Score]]="555","Champion", IF(AND(J7364&gt;=4,V7364&gt;=4),"Loyal", IF(U7364&lt;=2,"At Risk", IF(W7364&gt;=4,"Potential Loyalist","Others"))))</f>
        <v>Others</v>
      </c>
    </row>
    <row r="7365" spans="1:25">
      <c r="A7365" t="s">
        <v>10697</v>
      </c>
      <c r="B7365">
        <v>51</v>
      </c>
      <c r="C7365" t="s">
        <v>19</v>
      </c>
      <c r="D7365" t="s">
        <v>41</v>
      </c>
      <c r="E7365" s="6" t="s">
        <v>19435</v>
      </c>
      <c r="F7365" t="s">
        <v>26</v>
      </c>
      <c r="G7365">
        <v>1</v>
      </c>
      <c r="H7365">
        <v>0</v>
      </c>
      <c r="I7365">
        <v>46</v>
      </c>
      <c r="J7365">
        <v>3</v>
      </c>
      <c r="K7365">
        <v>98.93</v>
      </c>
      <c r="L7365" t="str">
        <f t="shared" si="690"/>
        <v/>
      </c>
      <c r="M7365">
        <v>2</v>
      </c>
      <c r="N7365" t="str">
        <f t="shared" si="691"/>
        <v/>
      </c>
      <c r="O7365">
        <v>19</v>
      </c>
      <c r="P7365" s="11">
        <v>0</v>
      </c>
      <c r="Q7365" s="11">
        <v>6.5217391304347797E-2</v>
      </c>
      <c r="R7365" s="12">
        <v>49.465000000000003</v>
      </c>
      <c r="S7365" t="s">
        <v>27</v>
      </c>
      <c r="T7365">
        <v>0</v>
      </c>
      <c r="U7365">
        <f t="shared" si="692"/>
        <v>5</v>
      </c>
      <c r="V7365">
        <f t="shared" si="693"/>
        <v>1</v>
      </c>
      <c r="W7365">
        <f t="shared" si="694"/>
        <v>2</v>
      </c>
      <c r="X7365" t="str">
        <f t="shared" si="695"/>
        <v>512</v>
      </c>
      <c r="Y7365" t="str">
        <f>IF(Table1[[#This Row],[RFM_Score]]="555","Champion", IF(AND(J7365&gt;=4,V7365&gt;=4),"Loyal", IF(U7365&lt;=2,"At Risk", IF(W7365&gt;=4,"Potential Loyalist","Others"))))</f>
        <v>Others</v>
      </c>
    </row>
    <row r="7366" spans="1:25">
      <c r="A7366" t="s">
        <v>2980</v>
      </c>
      <c r="B7366">
        <v>32</v>
      </c>
      <c r="C7366" t="s">
        <v>19</v>
      </c>
      <c r="D7366" t="s">
        <v>29</v>
      </c>
      <c r="E7366" s="6" t="s">
        <v>19436</v>
      </c>
      <c r="F7366" t="s">
        <v>21</v>
      </c>
      <c r="G7366">
        <v>4</v>
      </c>
      <c r="H7366">
        <v>2</v>
      </c>
      <c r="I7366">
        <v>57</v>
      </c>
      <c r="J7366">
        <v>2</v>
      </c>
      <c r="K7366">
        <v>98.78</v>
      </c>
      <c r="L7366" t="str">
        <f t="shared" si="690"/>
        <v/>
      </c>
      <c r="M7366">
        <v>2</v>
      </c>
      <c r="N7366" t="str">
        <f t="shared" si="691"/>
        <v/>
      </c>
      <c r="O7366">
        <v>17</v>
      </c>
      <c r="P7366" s="11">
        <v>0.5</v>
      </c>
      <c r="Q7366" s="11">
        <v>3.5087719298245598E-2</v>
      </c>
      <c r="R7366" s="12">
        <v>49.39</v>
      </c>
      <c r="S7366" t="s">
        <v>27</v>
      </c>
      <c r="T7366">
        <v>0</v>
      </c>
      <c r="U7366">
        <f t="shared" si="692"/>
        <v>5</v>
      </c>
      <c r="V7366">
        <f t="shared" si="693"/>
        <v>1</v>
      </c>
      <c r="W7366">
        <f t="shared" si="694"/>
        <v>2</v>
      </c>
      <c r="X7366" t="str">
        <f t="shared" si="695"/>
        <v>512</v>
      </c>
      <c r="Y7366" t="str">
        <f>IF(Table1[[#This Row],[RFM_Score]]="555","Champion", IF(AND(J7366&gt;=4,V7366&gt;=4),"Loyal", IF(U7366&lt;=2,"At Risk", IF(W7366&gt;=4,"Potential Loyalist","Others"))))</f>
        <v>Others</v>
      </c>
    </row>
    <row r="7367" spans="1:25">
      <c r="A7367" t="s">
        <v>9110</v>
      </c>
      <c r="B7367">
        <v>52</v>
      </c>
      <c r="C7367" t="s">
        <v>19</v>
      </c>
      <c r="D7367" t="s">
        <v>25</v>
      </c>
      <c r="E7367" s="6" t="s">
        <v>19437</v>
      </c>
      <c r="F7367" t="s">
        <v>37</v>
      </c>
      <c r="G7367">
        <v>1</v>
      </c>
      <c r="H7367">
        <v>0</v>
      </c>
      <c r="I7367">
        <v>56</v>
      </c>
      <c r="J7367">
        <v>3</v>
      </c>
      <c r="K7367">
        <v>98.71</v>
      </c>
      <c r="L7367" t="str">
        <f t="shared" si="690"/>
        <v/>
      </c>
      <c r="M7367">
        <v>2</v>
      </c>
      <c r="N7367" t="str">
        <f t="shared" si="691"/>
        <v/>
      </c>
      <c r="O7367">
        <v>122</v>
      </c>
      <c r="P7367" s="11">
        <v>0</v>
      </c>
      <c r="Q7367" s="11">
        <v>5.3571428571428499E-2</v>
      </c>
      <c r="R7367" s="12">
        <v>49.354999999999997</v>
      </c>
      <c r="S7367" t="s">
        <v>27</v>
      </c>
      <c r="T7367">
        <v>1</v>
      </c>
      <c r="U7367">
        <f t="shared" si="692"/>
        <v>1</v>
      </c>
      <c r="V7367">
        <f t="shared" si="693"/>
        <v>1</v>
      </c>
      <c r="W7367">
        <f t="shared" si="694"/>
        <v>2</v>
      </c>
      <c r="X7367" t="str">
        <f t="shared" si="695"/>
        <v>112</v>
      </c>
      <c r="Y7367" t="str">
        <f>IF(Table1[[#This Row],[RFM_Score]]="555","Champion", IF(AND(J7367&gt;=4,V7367&gt;=4),"Loyal", IF(U7367&lt;=2,"At Risk", IF(W7367&gt;=4,"Potential Loyalist","Others"))))</f>
        <v>At Risk</v>
      </c>
    </row>
    <row r="7368" spans="1:25">
      <c r="A7368" t="s">
        <v>7454</v>
      </c>
      <c r="B7368">
        <v>24</v>
      </c>
      <c r="C7368" t="s">
        <v>24</v>
      </c>
      <c r="D7368" t="s">
        <v>25</v>
      </c>
      <c r="E7368" s="6" t="s">
        <v>19438</v>
      </c>
      <c r="F7368" t="s">
        <v>30</v>
      </c>
      <c r="G7368">
        <v>4</v>
      </c>
      <c r="H7368">
        <v>1</v>
      </c>
      <c r="I7368">
        <v>51</v>
      </c>
      <c r="J7368">
        <v>2</v>
      </c>
      <c r="K7368">
        <v>98.62</v>
      </c>
      <c r="L7368" t="str">
        <f t="shared" si="690"/>
        <v/>
      </c>
      <c r="M7368">
        <v>2</v>
      </c>
      <c r="N7368" t="str">
        <f t="shared" si="691"/>
        <v/>
      </c>
      <c r="O7368">
        <v>51</v>
      </c>
      <c r="P7368" s="11">
        <v>0.25</v>
      </c>
      <c r="Q7368" s="11">
        <v>3.9215686274509803E-2</v>
      </c>
      <c r="R7368" s="12">
        <v>49.31</v>
      </c>
      <c r="S7368" t="s">
        <v>27</v>
      </c>
      <c r="T7368">
        <v>0</v>
      </c>
      <c r="U7368">
        <f t="shared" si="692"/>
        <v>3</v>
      </c>
      <c r="V7368">
        <f t="shared" si="693"/>
        <v>1</v>
      </c>
      <c r="W7368">
        <f t="shared" si="694"/>
        <v>2</v>
      </c>
      <c r="X7368" t="str">
        <f t="shared" si="695"/>
        <v>312</v>
      </c>
      <c r="Y7368" t="str">
        <f>IF(Table1[[#This Row],[RFM_Score]]="555","Champion", IF(AND(J7368&gt;=4,V7368&gt;=4),"Loyal", IF(U7368&lt;=2,"At Risk", IF(W7368&gt;=4,"Potential Loyalist","Others"))))</f>
        <v>Others</v>
      </c>
    </row>
    <row r="7369" spans="1:25">
      <c r="A7369" t="s">
        <v>11242</v>
      </c>
      <c r="B7369">
        <v>34</v>
      </c>
      <c r="C7369" t="s">
        <v>19</v>
      </c>
      <c r="D7369" t="s">
        <v>25</v>
      </c>
      <c r="E7369" s="6" t="s">
        <v>19439</v>
      </c>
      <c r="F7369" t="s">
        <v>30</v>
      </c>
      <c r="G7369">
        <v>2</v>
      </c>
      <c r="H7369">
        <v>2</v>
      </c>
      <c r="I7369">
        <v>55</v>
      </c>
      <c r="J7369">
        <v>3</v>
      </c>
      <c r="K7369">
        <v>98.45</v>
      </c>
      <c r="L7369" t="str">
        <f t="shared" si="690"/>
        <v/>
      </c>
      <c r="M7369">
        <v>2</v>
      </c>
      <c r="N7369" t="str">
        <f t="shared" si="691"/>
        <v/>
      </c>
      <c r="O7369">
        <v>25</v>
      </c>
      <c r="P7369" s="11">
        <v>1</v>
      </c>
      <c r="Q7369" s="11">
        <v>5.4545454545454501E-2</v>
      </c>
      <c r="R7369" s="12">
        <v>49.225000000000001</v>
      </c>
      <c r="S7369" t="s">
        <v>27</v>
      </c>
      <c r="T7369">
        <v>0</v>
      </c>
      <c r="U7369">
        <f t="shared" si="692"/>
        <v>4</v>
      </c>
      <c r="V7369">
        <f t="shared" si="693"/>
        <v>1</v>
      </c>
      <c r="W7369">
        <f t="shared" si="694"/>
        <v>2</v>
      </c>
      <c r="X7369" t="str">
        <f t="shared" si="695"/>
        <v>412</v>
      </c>
      <c r="Y7369" t="str">
        <f>IF(Table1[[#This Row],[RFM_Score]]="555","Champion", IF(AND(J7369&gt;=4,V7369&gt;=4),"Loyal", IF(U7369&lt;=2,"At Risk", IF(W7369&gt;=4,"Potential Loyalist","Others"))))</f>
        <v>Others</v>
      </c>
    </row>
    <row r="7370" spans="1:25">
      <c r="A7370" t="s">
        <v>4290</v>
      </c>
      <c r="B7370">
        <v>21</v>
      </c>
      <c r="C7370" t="s">
        <v>19</v>
      </c>
      <c r="D7370" t="s">
        <v>25</v>
      </c>
      <c r="E7370" s="6" t="s">
        <v>19440</v>
      </c>
      <c r="F7370" t="s">
        <v>60</v>
      </c>
      <c r="G7370">
        <v>6</v>
      </c>
      <c r="H7370">
        <v>3</v>
      </c>
      <c r="I7370">
        <v>62</v>
      </c>
      <c r="J7370">
        <v>4</v>
      </c>
      <c r="K7370">
        <v>98.39</v>
      </c>
      <c r="L7370" t="str">
        <f t="shared" si="690"/>
        <v/>
      </c>
      <c r="M7370">
        <v>2</v>
      </c>
      <c r="N7370" t="str">
        <f t="shared" si="691"/>
        <v/>
      </c>
      <c r="O7370">
        <v>105</v>
      </c>
      <c r="P7370" s="11">
        <v>0.5</v>
      </c>
      <c r="Q7370" s="11">
        <v>6.4516129032257993E-2</v>
      </c>
      <c r="R7370" s="12">
        <v>49.195</v>
      </c>
      <c r="S7370" t="s">
        <v>27</v>
      </c>
      <c r="T7370">
        <v>1</v>
      </c>
      <c r="U7370">
        <f t="shared" si="692"/>
        <v>1</v>
      </c>
      <c r="V7370">
        <f t="shared" si="693"/>
        <v>1</v>
      </c>
      <c r="W7370">
        <f t="shared" si="694"/>
        <v>2</v>
      </c>
      <c r="X7370" t="str">
        <f t="shared" si="695"/>
        <v>112</v>
      </c>
      <c r="Y7370" t="str">
        <f>IF(Table1[[#This Row],[RFM_Score]]="555","Champion", IF(AND(J7370&gt;=4,V7370&gt;=4),"Loyal", IF(U7370&lt;=2,"At Risk", IF(W7370&gt;=4,"Potential Loyalist","Others"))))</f>
        <v>At Risk</v>
      </c>
    </row>
    <row r="7371" spans="1:25">
      <c r="A7371" t="s">
        <v>6869</v>
      </c>
      <c r="B7371">
        <v>21</v>
      </c>
      <c r="C7371" t="s">
        <v>24</v>
      </c>
      <c r="D7371" t="s">
        <v>25</v>
      </c>
      <c r="E7371" s="6" t="s">
        <v>19441</v>
      </c>
      <c r="F7371" t="s">
        <v>30</v>
      </c>
      <c r="G7371">
        <v>3</v>
      </c>
      <c r="H7371">
        <v>1</v>
      </c>
      <c r="I7371">
        <v>43</v>
      </c>
      <c r="J7371">
        <v>1</v>
      </c>
      <c r="K7371">
        <v>98.36</v>
      </c>
      <c r="L7371" t="str">
        <f t="shared" si="690"/>
        <v/>
      </c>
      <c r="M7371">
        <v>2</v>
      </c>
      <c r="N7371" t="str">
        <f t="shared" si="691"/>
        <v/>
      </c>
      <c r="O7371">
        <v>11</v>
      </c>
      <c r="P7371" s="11">
        <v>0.33333333333333298</v>
      </c>
      <c r="Q7371" s="11">
        <v>2.3255813953488299E-2</v>
      </c>
      <c r="R7371" s="12">
        <v>49.18</v>
      </c>
      <c r="S7371" t="s">
        <v>27</v>
      </c>
      <c r="T7371">
        <v>0</v>
      </c>
      <c r="U7371">
        <f t="shared" si="692"/>
        <v>5</v>
      </c>
      <c r="V7371">
        <f t="shared" si="693"/>
        <v>1</v>
      </c>
      <c r="W7371">
        <f t="shared" si="694"/>
        <v>2</v>
      </c>
      <c r="X7371" t="str">
        <f t="shared" si="695"/>
        <v>512</v>
      </c>
      <c r="Y7371" t="str">
        <f>IF(Table1[[#This Row],[RFM_Score]]="555","Champion", IF(AND(J7371&gt;=4,V7371&gt;=4),"Loyal", IF(U7371&lt;=2,"At Risk", IF(W7371&gt;=4,"Potential Loyalist","Others"))))</f>
        <v>Others</v>
      </c>
    </row>
    <row r="7372" spans="1:25">
      <c r="A7372" t="s">
        <v>154</v>
      </c>
      <c r="B7372">
        <v>20</v>
      </c>
      <c r="C7372" t="s">
        <v>24</v>
      </c>
      <c r="D7372" t="s">
        <v>49</v>
      </c>
      <c r="E7372" s="6" t="s">
        <v>19442</v>
      </c>
      <c r="F7372" t="s">
        <v>62</v>
      </c>
      <c r="G7372">
        <v>1</v>
      </c>
      <c r="H7372">
        <v>0</v>
      </c>
      <c r="I7372">
        <v>52</v>
      </c>
      <c r="J7372">
        <v>4</v>
      </c>
      <c r="K7372">
        <v>98.19</v>
      </c>
      <c r="L7372" t="str">
        <f t="shared" si="690"/>
        <v/>
      </c>
      <c r="M7372">
        <v>2</v>
      </c>
      <c r="N7372" t="str">
        <f t="shared" si="691"/>
        <v/>
      </c>
      <c r="O7372">
        <v>44</v>
      </c>
      <c r="P7372" s="11">
        <v>0</v>
      </c>
      <c r="Q7372" s="11">
        <v>7.69230769230769E-2</v>
      </c>
      <c r="R7372" s="12">
        <v>49.094999999999999</v>
      </c>
      <c r="S7372" t="s">
        <v>27</v>
      </c>
      <c r="T7372">
        <v>0</v>
      </c>
      <c r="U7372">
        <f t="shared" si="692"/>
        <v>3</v>
      </c>
      <c r="V7372">
        <f t="shared" si="693"/>
        <v>1</v>
      </c>
      <c r="W7372">
        <f t="shared" si="694"/>
        <v>2</v>
      </c>
      <c r="X7372" t="str">
        <f t="shared" si="695"/>
        <v>312</v>
      </c>
      <c r="Y7372" t="str">
        <f>IF(Table1[[#This Row],[RFM_Score]]="555","Champion", IF(AND(J7372&gt;=4,V7372&gt;=4),"Loyal", IF(U7372&lt;=2,"At Risk", IF(W7372&gt;=4,"Potential Loyalist","Others"))))</f>
        <v>Others</v>
      </c>
    </row>
    <row r="7373" spans="1:25">
      <c r="A7373" t="s">
        <v>5227</v>
      </c>
      <c r="B7373">
        <v>27</v>
      </c>
      <c r="C7373" t="s">
        <v>24</v>
      </c>
      <c r="D7373" t="s">
        <v>46</v>
      </c>
      <c r="E7373" s="6" t="s">
        <v>19443</v>
      </c>
      <c r="F7373" t="s">
        <v>30</v>
      </c>
      <c r="G7373">
        <v>6</v>
      </c>
      <c r="H7373">
        <v>3</v>
      </c>
      <c r="I7373">
        <v>51</v>
      </c>
      <c r="J7373">
        <v>3</v>
      </c>
      <c r="K7373">
        <v>98.16</v>
      </c>
      <c r="L7373" t="str">
        <f t="shared" si="690"/>
        <v/>
      </c>
      <c r="M7373">
        <v>2</v>
      </c>
      <c r="N7373" t="str">
        <f t="shared" si="691"/>
        <v/>
      </c>
      <c r="O7373">
        <v>28</v>
      </c>
      <c r="P7373" s="11">
        <v>0.5</v>
      </c>
      <c r="Q7373" s="11">
        <v>5.8823529411764698E-2</v>
      </c>
      <c r="R7373" s="12">
        <v>49.08</v>
      </c>
      <c r="S7373" t="s">
        <v>27</v>
      </c>
      <c r="T7373">
        <v>0</v>
      </c>
      <c r="U7373">
        <f t="shared" si="692"/>
        <v>4</v>
      </c>
      <c r="V7373">
        <f t="shared" si="693"/>
        <v>1</v>
      </c>
      <c r="W7373">
        <f t="shared" si="694"/>
        <v>2</v>
      </c>
      <c r="X7373" t="str">
        <f t="shared" si="695"/>
        <v>412</v>
      </c>
      <c r="Y7373" t="str">
        <f>IF(Table1[[#This Row],[RFM_Score]]="555","Champion", IF(AND(J7373&gt;=4,V7373&gt;=4),"Loyal", IF(U7373&lt;=2,"At Risk", IF(W7373&gt;=4,"Potential Loyalist","Others"))))</f>
        <v>Others</v>
      </c>
    </row>
    <row r="7374" spans="1:25">
      <c r="A7374" t="s">
        <v>776</v>
      </c>
      <c r="B7374">
        <v>47</v>
      </c>
      <c r="C7374" t="s">
        <v>24</v>
      </c>
      <c r="D7374" t="s">
        <v>46</v>
      </c>
      <c r="E7374" s="6" t="s">
        <v>19444</v>
      </c>
      <c r="F7374" t="s">
        <v>26</v>
      </c>
      <c r="G7374">
        <v>3</v>
      </c>
      <c r="H7374">
        <v>1</v>
      </c>
      <c r="I7374">
        <v>61</v>
      </c>
      <c r="J7374">
        <v>2</v>
      </c>
      <c r="K7374">
        <v>98.09</v>
      </c>
      <c r="L7374" t="str">
        <f t="shared" si="690"/>
        <v/>
      </c>
      <c r="M7374">
        <v>2</v>
      </c>
      <c r="N7374" t="str">
        <f t="shared" si="691"/>
        <v/>
      </c>
      <c r="O7374">
        <v>4</v>
      </c>
      <c r="P7374" s="11">
        <v>0.33333333333333298</v>
      </c>
      <c r="Q7374" s="11">
        <v>3.2786885245901599E-2</v>
      </c>
      <c r="R7374" s="12">
        <v>49.045000000000002</v>
      </c>
      <c r="S7374" t="s">
        <v>27</v>
      </c>
      <c r="T7374">
        <v>0</v>
      </c>
      <c r="U7374">
        <f t="shared" si="692"/>
        <v>5</v>
      </c>
      <c r="V7374">
        <f t="shared" si="693"/>
        <v>1</v>
      </c>
      <c r="W7374">
        <f t="shared" si="694"/>
        <v>2</v>
      </c>
      <c r="X7374" t="str">
        <f t="shared" si="695"/>
        <v>512</v>
      </c>
      <c r="Y7374" t="str">
        <f>IF(Table1[[#This Row],[RFM_Score]]="555","Champion", IF(AND(J7374&gt;=4,V7374&gt;=4),"Loyal", IF(U7374&lt;=2,"At Risk", IF(W7374&gt;=4,"Potential Loyalist","Others"))))</f>
        <v>Others</v>
      </c>
    </row>
    <row r="7375" spans="1:25">
      <c r="A7375" t="s">
        <v>5959</v>
      </c>
      <c r="B7375">
        <v>42</v>
      </c>
      <c r="C7375" t="s">
        <v>33</v>
      </c>
      <c r="D7375" t="s">
        <v>25</v>
      </c>
      <c r="E7375" s="6" t="s">
        <v>19445</v>
      </c>
      <c r="F7375" t="s">
        <v>21</v>
      </c>
      <c r="G7375">
        <v>5</v>
      </c>
      <c r="H7375">
        <v>1</v>
      </c>
      <c r="I7375">
        <v>38</v>
      </c>
      <c r="J7375">
        <v>2</v>
      </c>
      <c r="K7375">
        <v>98.02</v>
      </c>
      <c r="L7375" t="str">
        <f t="shared" si="690"/>
        <v/>
      </c>
      <c r="M7375">
        <v>2</v>
      </c>
      <c r="N7375" t="str">
        <f t="shared" si="691"/>
        <v/>
      </c>
      <c r="O7375">
        <v>23</v>
      </c>
      <c r="P7375" s="11">
        <v>0.2</v>
      </c>
      <c r="Q7375" s="11">
        <v>5.2631578947368397E-2</v>
      </c>
      <c r="R7375" s="12">
        <v>49.01</v>
      </c>
      <c r="S7375" t="s">
        <v>27</v>
      </c>
      <c r="T7375">
        <v>0</v>
      </c>
      <c r="U7375">
        <f t="shared" si="692"/>
        <v>4</v>
      </c>
      <c r="V7375">
        <f t="shared" si="693"/>
        <v>1</v>
      </c>
      <c r="W7375">
        <f t="shared" si="694"/>
        <v>2</v>
      </c>
      <c r="X7375" t="str">
        <f t="shared" si="695"/>
        <v>412</v>
      </c>
      <c r="Y7375" t="str">
        <f>IF(Table1[[#This Row],[RFM_Score]]="555","Champion", IF(AND(J7375&gt;=4,V7375&gt;=4),"Loyal", IF(U7375&lt;=2,"At Risk", IF(W7375&gt;=4,"Potential Loyalist","Others"))))</f>
        <v>Others</v>
      </c>
    </row>
    <row r="7376" spans="1:25">
      <c r="A7376" t="s">
        <v>1902</v>
      </c>
      <c r="B7376">
        <v>18</v>
      </c>
      <c r="C7376" t="s">
        <v>24</v>
      </c>
      <c r="D7376" t="s">
        <v>46</v>
      </c>
      <c r="E7376" s="6" t="s">
        <v>19446</v>
      </c>
      <c r="F7376" t="s">
        <v>62</v>
      </c>
      <c r="G7376">
        <v>4</v>
      </c>
      <c r="H7376">
        <v>1</v>
      </c>
      <c r="I7376">
        <v>40</v>
      </c>
      <c r="J7376">
        <v>3</v>
      </c>
      <c r="K7376">
        <v>98.01</v>
      </c>
      <c r="L7376" t="str">
        <f t="shared" si="690"/>
        <v/>
      </c>
      <c r="M7376">
        <v>2</v>
      </c>
      <c r="N7376" t="str">
        <f t="shared" si="691"/>
        <v/>
      </c>
      <c r="O7376">
        <v>34</v>
      </c>
      <c r="P7376" s="11">
        <v>0.25</v>
      </c>
      <c r="Q7376" s="11">
        <v>7.4999999999999997E-2</v>
      </c>
      <c r="R7376" s="12">
        <v>49.005000000000003</v>
      </c>
      <c r="S7376" t="s">
        <v>27</v>
      </c>
      <c r="T7376">
        <v>1</v>
      </c>
      <c r="U7376">
        <f t="shared" si="692"/>
        <v>4</v>
      </c>
      <c r="V7376">
        <f t="shared" si="693"/>
        <v>1</v>
      </c>
      <c r="W7376">
        <f t="shared" si="694"/>
        <v>2</v>
      </c>
      <c r="X7376" t="str">
        <f t="shared" si="695"/>
        <v>412</v>
      </c>
      <c r="Y7376" t="str">
        <f>IF(Table1[[#This Row],[RFM_Score]]="555","Champion", IF(AND(J7376&gt;=4,V7376&gt;=4),"Loyal", IF(U7376&lt;=2,"At Risk", IF(W7376&gt;=4,"Potential Loyalist","Others"))))</f>
        <v>Others</v>
      </c>
    </row>
    <row r="7377" spans="1:25">
      <c r="A7377" t="s">
        <v>307</v>
      </c>
      <c r="B7377">
        <v>52</v>
      </c>
      <c r="C7377" t="s">
        <v>24</v>
      </c>
      <c r="D7377" t="s">
        <v>29</v>
      </c>
      <c r="E7377" s="6" t="s">
        <v>19447</v>
      </c>
      <c r="F7377" t="s">
        <v>30</v>
      </c>
      <c r="G7377">
        <v>4</v>
      </c>
      <c r="H7377">
        <v>1</v>
      </c>
      <c r="I7377">
        <v>51</v>
      </c>
      <c r="J7377">
        <v>2</v>
      </c>
      <c r="K7377">
        <v>97.96</v>
      </c>
      <c r="L7377" t="str">
        <f t="shared" si="690"/>
        <v/>
      </c>
      <c r="M7377">
        <v>2</v>
      </c>
      <c r="N7377" t="str">
        <f t="shared" si="691"/>
        <v/>
      </c>
      <c r="O7377">
        <v>15</v>
      </c>
      <c r="P7377" s="11">
        <v>0.25</v>
      </c>
      <c r="Q7377" s="11">
        <v>3.9215686274509803E-2</v>
      </c>
      <c r="R7377" s="12">
        <v>48.98</v>
      </c>
      <c r="S7377" t="s">
        <v>27</v>
      </c>
      <c r="T7377">
        <v>0</v>
      </c>
      <c r="U7377">
        <f t="shared" si="692"/>
        <v>5</v>
      </c>
      <c r="V7377">
        <f t="shared" si="693"/>
        <v>1</v>
      </c>
      <c r="W7377">
        <f t="shared" si="694"/>
        <v>2</v>
      </c>
      <c r="X7377" t="str">
        <f t="shared" si="695"/>
        <v>512</v>
      </c>
      <c r="Y7377" t="str">
        <f>IF(Table1[[#This Row],[RFM_Score]]="555","Champion", IF(AND(J7377&gt;=4,V7377&gt;=4),"Loyal", IF(U7377&lt;=2,"At Risk", IF(W7377&gt;=4,"Potential Loyalist","Others"))))</f>
        <v>Others</v>
      </c>
    </row>
    <row r="7378" spans="1:25">
      <c r="A7378" t="s">
        <v>2247</v>
      </c>
      <c r="B7378">
        <v>19</v>
      </c>
      <c r="C7378" t="s">
        <v>19</v>
      </c>
      <c r="D7378" t="s">
        <v>35</v>
      </c>
      <c r="E7378" s="6" t="s">
        <v>19448</v>
      </c>
      <c r="F7378" t="s">
        <v>30</v>
      </c>
      <c r="G7378">
        <v>1</v>
      </c>
      <c r="H7378">
        <v>1</v>
      </c>
      <c r="I7378">
        <v>45</v>
      </c>
      <c r="J7378">
        <v>3</v>
      </c>
      <c r="K7378">
        <v>97.9</v>
      </c>
      <c r="L7378" t="str">
        <f t="shared" si="690"/>
        <v/>
      </c>
      <c r="M7378">
        <v>2</v>
      </c>
      <c r="N7378" t="str">
        <f t="shared" si="691"/>
        <v/>
      </c>
      <c r="O7378">
        <v>25</v>
      </c>
      <c r="P7378" s="11">
        <v>1</v>
      </c>
      <c r="Q7378" s="11">
        <v>6.6666666666666596E-2</v>
      </c>
      <c r="R7378" s="12">
        <v>48.95</v>
      </c>
      <c r="S7378" t="s">
        <v>27</v>
      </c>
      <c r="T7378">
        <v>1</v>
      </c>
      <c r="U7378">
        <f t="shared" si="692"/>
        <v>4</v>
      </c>
      <c r="V7378">
        <f t="shared" si="693"/>
        <v>1</v>
      </c>
      <c r="W7378">
        <f t="shared" si="694"/>
        <v>2</v>
      </c>
      <c r="X7378" t="str">
        <f t="shared" si="695"/>
        <v>412</v>
      </c>
      <c r="Y7378" t="str">
        <f>IF(Table1[[#This Row],[RFM_Score]]="555","Champion", IF(AND(J7378&gt;=4,V7378&gt;=4),"Loyal", IF(U7378&lt;=2,"At Risk", IF(W7378&gt;=4,"Potential Loyalist","Others"))))</f>
        <v>Others</v>
      </c>
    </row>
    <row r="7379" spans="1:25">
      <c r="A7379" t="s">
        <v>1342</v>
      </c>
      <c r="B7379">
        <v>24</v>
      </c>
      <c r="C7379" t="s">
        <v>19</v>
      </c>
      <c r="D7379" t="s">
        <v>25</v>
      </c>
      <c r="E7379" s="6" t="s">
        <v>19449</v>
      </c>
      <c r="F7379" t="s">
        <v>37</v>
      </c>
      <c r="G7379">
        <v>2</v>
      </c>
      <c r="H7379">
        <v>0</v>
      </c>
      <c r="I7379">
        <v>45</v>
      </c>
      <c r="J7379">
        <v>2</v>
      </c>
      <c r="K7379">
        <v>97.85</v>
      </c>
      <c r="L7379" t="str">
        <f t="shared" si="690"/>
        <v/>
      </c>
      <c r="M7379">
        <v>2</v>
      </c>
      <c r="N7379" t="str">
        <f t="shared" si="691"/>
        <v/>
      </c>
      <c r="O7379">
        <v>36</v>
      </c>
      <c r="P7379" s="11">
        <v>0</v>
      </c>
      <c r="Q7379" s="11">
        <v>4.4444444444444398E-2</v>
      </c>
      <c r="R7379" s="12">
        <v>48.924999999999997</v>
      </c>
      <c r="S7379" t="s">
        <v>27</v>
      </c>
      <c r="T7379">
        <v>0</v>
      </c>
      <c r="U7379">
        <f t="shared" si="692"/>
        <v>4</v>
      </c>
      <c r="V7379">
        <f t="shared" si="693"/>
        <v>1</v>
      </c>
      <c r="W7379">
        <f t="shared" si="694"/>
        <v>2</v>
      </c>
      <c r="X7379" t="str">
        <f t="shared" si="695"/>
        <v>412</v>
      </c>
      <c r="Y7379" t="str">
        <f>IF(Table1[[#This Row],[RFM_Score]]="555","Champion", IF(AND(J7379&gt;=4,V7379&gt;=4),"Loyal", IF(U7379&lt;=2,"At Risk", IF(W7379&gt;=4,"Potential Loyalist","Others"))))</f>
        <v>Others</v>
      </c>
    </row>
    <row r="7380" spans="1:25">
      <c r="A7380" t="s">
        <v>2567</v>
      </c>
      <c r="B7380">
        <v>40</v>
      </c>
      <c r="C7380" t="s">
        <v>19</v>
      </c>
      <c r="D7380" t="s">
        <v>41</v>
      </c>
      <c r="E7380" s="6" t="s">
        <v>19450</v>
      </c>
      <c r="F7380" t="s">
        <v>21</v>
      </c>
      <c r="G7380">
        <v>3</v>
      </c>
      <c r="H7380">
        <v>1</v>
      </c>
      <c r="I7380">
        <v>56</v>
      </c>
      <c r="J7380">
        <v>2</v>
      </c>
      <c r="K7380">
        <v>97.79</v>
      </c>
      <c r="L7380" t="str">
        <f t="shared" si="690"/>
        <v/>
      </c>
      <c r="M7380">
        <v>2</v>
      </c>
      <c r="N7380" t="str">
        <f t="shared" si="691"/>
        <v/>
      </c>
      <c r="O7380">
        <v>18</v>
      </c>
      <c r="P7380" s="11">
        <v>0.33333333333333298</v>
      </c>
      <c r="Q7380" s="11">
        <v>3.5714285714285698E-2</v>
      </c>
      <c r="R7380" s="12">
        <v>48.895000000000003</v>
      </c>
      <c r="S7380" t="s">
        <v>27</v>
      </c>
      <c r="T7380">
        <v>0</v>
      </c>
      <c r="U7380">
        <f t="shared" si="692"/>
        <v>5</v>
      </c>
      <c r="V7380">
        <f t="shared" si="693"/>
        <v>1</v>
      </c>
      <c r="W7380">
        <f t="shared" si="694"/>
        <v>2</v>
      </c>
      <c r="X7380" t="str">
        <f t="shared" si="695"/>
        <v>512</v>
      </c>
      <c r="Y7380" t="str">
        <f>IF(Table1[[#This Row],[RFM_Score]]="555","Champion", IF(AND(J7380&gt;=4,V7380&gt;=4),"Loyal", IF(U7380&lt;=2,"At Risk", IF(W7380&gt;=4,"Potential Loyalist","Others"))))</f>
        <v>Others</v>
      </c>
    </row>
    <row r="7381" spans="1:25">
      <c r="A7381" t="s">
        <v>8839</v>
      </c>
      <c r="B7381">
        <v>40</v>
      </c>
      <c r="C7381" t="s">
        <v>24</v>
      </c>
      <c r="D7381" t="s">
        <v>25</v>
      </c>
      <c r="E7381" s="6" t="s">
        <v>19451</v>
      </c>
      <c r="F7381" t="s">
        <v>21</v>
      </c>
      <c r="G7381">
        <v>2</v>
      </c>
      <c r="H7381">
        <v>1</v>
      </c>
      <c r="I7381">
        <v>48</v>
      </c>
      <c r="J7381">
        <v>1</v>
      </c>
      <c r="K7381">
        <v>97.75</v>
      </c>
      <c r="L7381" t="str">
        <f t="shared" si="690"/>
        <v/>
      </c>
      <c r="M7381">
        <v>2</v>
      </c>
      <c r="N7381" t="str">
        <f t="shared" si="691"/>
        <v/>
      </c>
      <c r="O7381">
        <v>36</v>
      </c>
      <c r="P7381" s="11">
        <v>0.5</v>
      </c>
      <c r="Q7381" s="11">
        <v>2.0833333333333301E-2</v>
      </c>
      <c r="R7381" s="12">
        <v>48.875</v>
      </c>
      <c r="S7381" t="s">
        <v>27</v>
      </c>
      <c r="T7381">
        <v>1</v>
      </c>
      <c r="U7381">
        <f t="shared" si="692"/>
        <v>4</v>
      </c>
      <c r="V7381">
        <f t="shared" si="693"/>
        <v>1</v>
      </c>
      <c r="W7381">
        <f t="shared" si="694"/>
        <v>2</v>
      </c>
      <c r="X7381" t="str">
        <f t="shared" si="695"/>
        <v>412</v>
      </c>
      <c r="Y7381" t="str">
        <f>IF(Table1[[#This Row],[RFM_Score]]="555","Champion", IF(AND(J7381&gt;=4,V7381&gt;=4),"Loyal", IF(U7381&lt;=2,"At Risk", IF(W7381&gt;=4,"Potential Loyalist","Others"))))</f>
        <v>Others</v>
      </c>
    </row>
    <row r="7382" spans="1:25">
      <c r="A7382" t="s">
        <v>1617</v>
      </c>
      <c r="B7382">
        <v>37</v>
      </c>
      <c r="C7382" t="s">
        <v>19</v>
      </c>
      <c r="D7382" t="s">
        <v>25</v>
      </c>
      <c r="E7382" s="6" t="s">
        <v>19452</v>
      </c>
      <c r="F7382" t="s">
        <v>26</v>
      </c>
      <c r="G7382">
        <v>4</v>
      </c>
      <c r="H7382">
        <v>0</v>
      </c>
      <c r="I7382">
        <v>43</v>
      </c>
      <c r="J7382">
        <v>3</v>
      </c>
      <c r="K7382">
        <v>97.62</v>
      </c>
      <c r="L7382" t="str">
        <f t="shared" si="690"/>
        <v/>
      </c>
      <c r="M7382">
        <v>2</v>
      </c>
      <c r="N7382" t="str">
        <f t="shared" si="691"/>
        <v/>
      </c>
      <c r="O7382">
        <v>0</v>
      </c>
      <c r="P7382" s="11">
        <v>0</v>
      </c>
      <c r="Q7382" s="11">
        <v>6.9767441860465101E-2</v>
      </c>
      <c r="R7382" s="12">
        <v>48.81</v>
      </c>
      <c r="S7382" t="s">
        <v>27</v>
      </c>
      <c r="T7382">
        <v>1</v>
      </c>
      <c r="U7382">
        <f t="shared" si="692"/>
        <v>5</v>
      </c>
      <c r="V7382">
        <f t="shared" si="693"/>
        <v>1</v>
      </c>
      <c r="W7382">
        <f t="shared" si="694"/>
        <v>2</v>
      </c>
      <c r="X7382" t="str">
        <f t="shared" si="695"/>
        <v>512</v>
      </c>
      <c r="Y7382" t="str">
        <f>IF(Table1[[#This Row],[RFM_Score]]="555","Champion", IF(AND(J7382&gt;=4,V7382&gt;=4),"Loyal", IF(U7382&lt;=2,"At Risk", IF(W7382&gt;=4,"Potential Loyalist","Others"))))</f>
        <v>Others</v>
      </c>
    </row>
    <row r="7383" spans="1:25">
      <c r="A7383" t="s">
        <v>8200</v>
      </c>
      <c r="B7383">
        <v>34</v>
      </c>
      <c r="C7383" t="s">
        <v>19</v>
      </c>
      <c r="D7383" t="s">
        <v>35</v>
      </c>
      <c r="E7383" s="6" t="s">
        <v>19453</v>
      </c>
      <c r="F7383" t="s">
        <v>60</v>
      </c>
      <c r="G7383">
        <v>3</v>
      </c>
      <c r="H7383">
        <v>0</v>
      </c>
      <c r="I7383">
        <v>50</v>
      </c>
      <c r="J7383">
        <v>2</v>
      </c>
      <c r="K7383">
        <v>97.41</v>
      </c>
      <c r="L7383" t="str">
        <f t="shared" si="690"/>
        <v/>
      </c>
      <c r="M7383">
        <v>2</v>
      </c>
      <c r="N7383" t="str">
        <f t="shared" si="691"/>
        <v/>
      </c>
      <c r="O7383">
        <v>16</v>
      </c>
      <c r="P7383" s="11">
        <v>0</v>
      </c>
      <c r="Q7383" s="11">
        <v>0.04</v>
      </c>
      <c r="R7383" s="12">
        <v>48.704999999999998</v>
      </c>
      <c r="S7383" t="s">
        <v>27</v>
      </c>
      <c r="T7383">
        <v>0</v>
      </c>
      <c r="U7383">
        <f t="shared" si="692"/>
        <v>5</v>
      </c>
      <c r="V7383">
        <f t="shared" si="693"/>
        <v>1</v>
      </c>
      <c r="W7383">
        <f t="shared" si="694"/>
        <v>2</v>
      </c>
      <c r="X7383" t="str">
        <f t="shared" si="695"/>
        <v>512</v>
      </c>
      <c r="Y7383" t="str">
        <f>IF(Table1[[#This Row],[RFM_Score]]="555","Champion", IF(AND(J7383&gt;=4,V7383&gt;=4),"Loyal", IF(U7383&lt;=2,"At Risk", IF(W7383&gt;=4,"Potential Loyalist","Others"))))</f>
        <v>Others</v>
      </c>
    </row>
    <row r="7384" spans="1:25">
      <c r="A7384" t="s">
        <v>10586</v>
      </c>
      <c r="B7384">
        <v>43</v>
      </c>
      <c r="C7384" t="s">
        <v>24</v>
      </c>
      <c r="D7384" t="s">
        <v>25</v>
      </c>
      <c r="E7384" s="6" t="s">
        <v>19454</v>
      </c>
      <c r="F7384" t="s">
        <v>62</v>
      </c>
      <c r="G7384">
        <v>5</v>
      </c>
      <c r="H7384">
        <v>2</v>
      </c>
      <c r="I7384">
        <v>45</v>
      </c>
      <c r="J7384">
        <v>1</v>
      </c>
      <c r="K7384">
        <v>97.15</v>
      </c>
      <c r="L7384" t="str">
        <f t="shared" si="690"/>
        <v/>
      </c>
      <c r="M7384">
        <v>2</v>
      </c>
      <c r="N7384" t="str">
        <f t="shared" si="691"/>
        <v/>
      </c>
      <c r="O7384">
        <v>10</v>
      </c>
      <c r="P7384" s="11">
        <v>0.4</v>
      </c>
      <c r="Q7384" s="11">
        <v>2.2222222222222199E-2</v>
      </c>
      <c r="R7384" s="12">
        <v>48.575000000000003</v>
      </c>
      <c r="S7384" t="s">
        <v>27</v>
      </c>
      <c r="T7384">
        <v>0</v>
      </c>
      <c r="U7384">
        <f t="shared" si="692"/>
        <v>5</v>
      </c>
      <c r="V7384">
        <f t="shared" si="693"/>
        <v>1</v>
      </c>
      <c r="W7384">
        <f t="shared" si="694"/>
        <v>2</v>
      </c>
      <c r="X7384" t="str">
        <f t="shared" si="695"/>
        <v>512</v>
      </c>
      <c r="Y7384" t="str">
        <f>IF(Table1[[#This Row],[RFM_Score]]="555","Champion", IF(AND(J7384&gt;=4,V7384&gt;=4),"Loyal", IF(U7384&lt;=2,"At Risk", IF(W7384&gt;=4,"Potential Loyalist","Others"))))</f>
        <v>Others</v>
      </c>
    </row>
    <row r="7385" spans="1:25">
      <c r="A7385" t="s">
        <v>11541</v>
      </c>
      <c r="B7385">
        <v>57</v>
      </c>
      <c r="C7385" t="s">
        <v>24</v>
      </c>
      <c r="D7385" t="s">
        <v>35</v>
      </c>
      <c r="E7385" s="6" t="s">
        <v>19455</v>
      </c>
      <c r="F7385" t="s">
        <v>62</v>
      </c>
      <c r="G7385">
        <v>4</v>
      </c>
      <c r="H7385">
        <v>1</v>
      </c>
      <c r="I7385">
        <v>43</v>
      </c>
      <c r="J7385">
        <v>2</v>
      </c>
      <c r="K7385">
        <v>97.14</v>
      </c>
      <c r="L7385" t="str">
        <f t="shared" si="690"/>
        <v/>
      </c>
      <c r="M7385">
        <v>2</v>
      </c>
      <c r="N7385" t="str">
        <f t="shared" si="691"/>
        <v/>
      </c>
      <c r="O7385">
        <v>28</v>
      </c>
      <c r="P7385" s="11">
        <v>0.25</v>
      </c>
      <c r="Q7385" s="11">
        <v>4.6511627906976702E-2</v>
      </c>
      <c r="R7385" s="12">
        <v>48.57</v>
      </c>
      <c r="S7385" t="s">
        <v>27</v>
      </c>
      <c r="T7385">
        <v>0</v>
      </c>
      <c r="U7385">
        <f t="shared" si="692"/>
        <v>4</v>
      </c>
      <c r="V7385">
        <f t="shared" si="693"/>
        <v>1</v>
      </c>
      <c r="W7385">
        <f t="shared" si="694"/>
        <v>2</v>
      </c>
      <c r="X7385" t="str">
        <f t="shared" si="695"/>
        <v>412</v>
      </c>
      <c r="Y7385" t="str">
        <f>IF(Table1[[#This Row],[RFM_Score]]="555","Champion", IF(AND(J7385&gt;=4,V7385&gt;=4),"Loyal", IF(U7385&lt;=2,"At Risk", IF(W7385&gt;=4,"Potential Loyalist","Others"))))</f>
        <v>Others</v>
      </c>
    </row>
    <row r="7386" spans="1:25">
      <c r="A7386" t="s">
        <v>4524</v>
      </c>
      <c r="B7386">
        <v>28</v>
      </c>
      <c r="C7386" t="s">
        <v>19</v>
      </c>
      <c r="D7386" t="s">
        <v>49</v>
      </c>
      <c r="E7386" s="6" t="s">
        <v>19456</v>
      </c>
      <c r="F7386" t="s">
        <v>30</v>
      </c>
      <c r="G7386">
        <v>5</v>
      </c>
      <c r="H7386">
        <v>0</v>
      </c>
      <c r="I7386">
        <v>55</v>
      </c>
      <c r="J7386">
        <v>4</v>
      </c>
      <c r="K7386">
        <v>97.13</v>
      </c>
      <c r="L7386" t="str">
        <f t="shared" si="690"/>
        <v/>
      </c>
      <c r="M7386">
        <v>2</v>
      </c>
      <c r="N7386" t="str">
        <f t="shared" si="691"/>
        <v/>
      </c>
      <c r="O7386">
        <v>22</v>
      </c>
      <c r="P7386" s="11">
        <v>0</v>
      </c>
      <c r="Q7386" s="11">
        <v>7.2727272727272696E-2</v>
      </c>
      <c r="R7386" s="12">
        <v>48.564999999999998</v>
      </c>
      <c r="S7386" t="s">
        <v>27</v>
      </c>
      <c r="T7386">
        <v>0</v>
      </c>
      <c r="U7386">
        <f t="shared" si="692"/>
        <v>4</v>
      </c>
      <c r="V7386">
        <f t="shared" si="693"/>
        <v>1</v>
      </c>
      <c r="W7386">
        <f t="shared" si="694"/>
        <v>2</v>
      </c>
      <c r="X7386" t="str">
        <f t="shared" si="695"/>
        <v>412</v>
      </c>
      <c r="Y7386" t="str">
        <f>IF(Table1[[#This Row],[RFM_Score]]="555","Champion", IF(AND(J7386&gt;=4,V7386&gt;=4),"Loyal", IF(U7386&lt;=2,"At Risk", IF(W7386&gt;=4,"Potential Loyalist","Others"))))</f>
        <v>Others</v>
      </c>
    </row>
    <row r="7387" spans="1:25">
      <c r="A7387" t="s">
        <v>2264</v>
      </c>
      <c r="B7387">
        <v>27</v>
      </c>
      <c r="C7387" t="s">
        <v>19</v>
      </c>
      <c r="D7387" t="s">
        <v>25</v>
      </c>
      <c r="E7387" s="6" t="s">
        <v>19457</v>
      </c>
      <c r="F7387" t="s">
        <v>37</v>
      </c>
      <c r="G7387">
        <v>3</v>
      </c>
      <c r="H7387">
        <v>2</v>
      </c>
      <c r="I7387">
        <v>52</v>
      </c>
      <c r="J7387">
        <v>5</v>
      </c>
      <c r="K7387">
        <v>96.96</v>
      </c>
      <c r="L7387" t="str">
        <f t="shared" si="690"/>
        <v/>
      </c>
      <c r="M7387">
        <v>2</v>
      </c>
      <c r="N7387" t="str">
        <f t="shared" si="691"/>
        <v/>
      </c>
      <c r="O7387">
        <v>104</v>
      </c>
      <c r="P7387" s="11">
        <v>0.66666666666666596</v>
      </c>
      <c r="Q7387" s="11">
        <v>9.6153846153846104E-2</v>
      </c>
      <c r="R7387" s="12">
        <v>48.48</v>
      </c>
      <c r="S7387" t="s">
        <v>27</v>
      </c>
      <c r="T7387">
        <v>1</v>
      </c>
      <c r="U7387">
        <f t="shared" si="692"/>
        <v>1</v>
      </c>
      <c r="V7387">
        <f t="shared" si="693"/>
        <v>1</v>
      </c>
      <c r="W7387">
        <f t="shared" si="694"/>
        <v>2</v>
      </c>
      <c r="X7387" t="str">
        <f t="shared" si="695"/>
        <v>112</v>
      </c>
      <c r="Y7387" t="str">
        <f>IF(Table1[[#This Row],[RFM_Score]]="555","Champion", IF(AND(J7387&gt;=4,V7387&gt;=4),"Loyal", IF(U7387&lt;=2,"At Risk", IF(W7387&gt;=4,"Potential Loyalist","Others"))))</f>
        <v>At Risk</v>
      </c>
    </row>
    <row r="7388" spans="1:25">
      <c r="A7388" t="s">
        <v>2780</v>
      </c>
      <c r="B7388">
        <v>41</v>
      </c>
      <c r="C7388" t="s">
        <v>24</v>
      </c>
      <c r="D7388" t="s">
        <v>41</v>
      </c>
      <c r="E7388" s="6" t="s">
        <v>19458</v>
      </c>
      <c r="F7388" t="s">
        <v>21</v>
      </c>
      <c r="G7388">
        <v>3</v>
      </c>
      <c r="H7388">
        <v>0</v>
      </c>
      <c r="I7388">
        <v>49</v>
      </c>
      <c r="J7388">
        <v>3</v>
      </c>
      <c r="K7388">
        <v>96.95</v>
      </c>
      <c r="L7388" t="str">
        <f t="shared" si="690"/>
        <v/>
      </c>
      <c r="M7388">
        <v>2</v>
      </c>
      <c r="N7388" t="str">
        <f t="shared" si="691"/>
        <v/>
      </c>
      <c r="O7388">
        <v>12</v>
      </c>
      <c r="P7388" s="11">
        <v>0</v>
      </c>
      <c r="Q7388" s="11">
        <v>6.1224489795918297E-2</v>
      </c>
      <c r="R7388" s="12">
        <v>48.475000000000001</v>
      </c>
      <c r="S7388" t="s">
        <v>27</v>
      </c>
      <c r="T7388">
        <v>0</v>
      </c>
      <c r="U7388">
        <f t="shared" si="692"/>
        <v>5</v>
      </c>
      <c r="V7388">
        <f t="shared" si="693"/>
        <v>1</v>
      </c>
      <c r="W7388">
        <f t="shared" si="694"/>
        <v>2</v>
      </c>
      <c r="X7388" t="str">
        <f t="shared" si="695"/>
        <v>512</v>
      </c>
      <c r="Y7388" t="str">
        <f>IF(Table1[[#This Row],[RFM_Score]]="555","Champion", IF(AND(J7388&gt;=4,V7388&gt;=4),"Loyal", IF(U7388&lt;=2,"At Risk", IF(W7388&gt;=4,"Potential Loyalist","Others"))))</f>
        <v>Others</v>
      </c>
    </row>
    <row r="7389" spans="1:25">
      <c r="A7389" t="s">
        <v>9071</v>
      </c>
      <c r="B7389">
        <v>34</v>
      </c>
      <c r="C7389" t="s">
        <v>24</v>
      </c>
      <c r="D7389" t="s">
        <v>49</v>
      </c>
      <c r="E7389" s="6" t="s">
        <v>19459</v>
      </c>
      <c r="F7389" t="s">
        <v>21</v>
      </c>
      <c r="G7389">
        <v>0</v>
      </c>
      <c r="H7389">
        <v>0</v>
      </c>
      <c r="I7389">
        <v>53</v>
      </c>
      <c r="J7389">
        <v>1</v>
      </c>
      <c r="K7389">
        <v>96.77</v>
      </c>
      <c r="L7389" t="str">
        <f t="shared" si="690"/>
        <v/>
      </c>
      <c r="M7389">
        <v>2</v>
      </c>
      <c r="N7389" t="str">
        <f t="shared" si="691"/>
        <v/>
      </c>
      <c r="O7389">
        <v>92</v>
      </c>
      <c r="P7389" s="11">
        <v>0</v>
      </c>
      <c r="Q7389" s="11">
        <v>1.8867924528301799E-2</v>
      </c>
      <c r="R7389" s="12">
        <v>48.384999999999998</v>
      </c>
      <c r="S7389" t="s">
        <v>27</v>
      </c>
      <c r="T7389">
        <v>1</v>
      </c>
      <c r="U7389">
        <f t="shared" si="692"/>
        <v>2</v>
      </c>
      <c r="V7389">
        <f t="shared" si="693"/>
        <v>1</v>
      </c>
      <c r="W7389">
        <f t="shared" si="694"/>
        <v>2</v>
      </c>
      <c r="X7389" t="str">
        <f t="shared" si="695"/>
        <v>212</v>
      </c>
      <c r="Y7389" t="str">
        <f>IF(Table1[[#This Row],[RFM_Score]]="555","Champion", IF(AND(J7389&gt;=4,V7389&gt;=4),"Loyal", IF(U7389&lt;=2,"At Risk", IF(W7389&gt;=4,"Potential Loyalist","Others"))))</f>
        <v>At Risk</v>
      </c>
    </row>
    <row r="7390" spans="1:25">
      <c r="A7390" t="s">
        <v>7229</v>
      </c>
      <c r="B7390">
        <v>34</v>
      </c>
      <c r="C7390" t="s">
        <v>24</v>
      </c>
      <c r="D7390" t="s">
        <v>49</v>
      </c>
      <c r="E7390" s="6" t="s">
        <v>19460</v>
      </c>
      <c r="F7390" t="s">
        <v>26</v>
      </c>
      <c r="G7390">
        <v>2</v>
      </c>
      <c r="H7390">
        <v>1</v>
      </c>
      <c r="I7390">
        <v>57</v>
      </c>
      <c r="J7390">
        <v>1</v>
      </c>
      <c r="K7390">
        <v>96.56</v>
      </c>
      <c r="L7390" t="str">
        <f t="shared" si="690"/>
        <v/>
      </c>
      <c r="M7390">
        <v>2</v>
      </c>
      <c r="N7390" t="str">
        <f t="shared" si="691"/>
        <v/>
      </c>
      <c r="O7390">
        <v>46</v>
      </c>
      <c r="P7390" s="11">
        <v>0.5</v>
      </c>
      <c r="Q7390" s="11">
        <v>1.7543859649122799E-2</v>
      </c>
      <c r="R7390" s="12">
        <v>48.28</v>
      </c>
      <c r="S7390" t="s">
        <v>27</v>
      </c>
      <c r="T7390">
        <v>0</v>
      </c>
      <c r="U7390">
        <f t="shared" si="692"/>
        <v>3</v>
      </c>
      <c r="V7390">
        <f t="shared" si="693"/>
        <v>1</v>
      </c>
      <c r="W7390">
        <f t="shared" si="694"/>
        <v>2</v>
      </c>
      <c r="X7390" t="str">
        <f t="shared" si="695"/>
        <v>312</v>
      </c>
      <c r="Y7390" t="str">
        <f>IF(Table1[[#This Row],[RFM_Score]]="555","Champion", IF(AND(J7390&gt;=4,V7390&gt;=4),"Loyal", IF(U7390&lt;=2,"At Risk", IF(W7390&gt;=4,"Potential Loyalist","Others"))))</f>
        <v>Others</v>
      </c>
    </row>
    <row r="7391" spans="1:25">
      <c r="A7391" t="s">
        <v>5887</v>
      </c>
      <c r="B7391">
        <v>37</v>
      </c>
      <c r="C7391" t="s">
        <v>33</v>
      </c>
      <c r="D7391" t="s">
        <v>41</v>
      </c>
      <c r="E7391" s="6" t="s">
        <v>19461</v>
      </c>
      <c r="F7391" t="s">
        <v>26</v>
      </c>
      <c r="G7391">
        <v>3</v>
      </c>
      <c r="H7391">
        <v>2</v>
      </c>
      <c r="I7391">
        <v>40</v>
      </c>
      <c r="J7391">
        <v>3</v>
      </c>
      <c r="K7391">
        <v>96.48</v>
      </c>
      <c r="L7391" t="str">
        <f t="shared" si="690"/>
        <v/>
      </c>
      <c r="M7391">
        <v>2</v>
      </c>
      <c r="N7391" t="str">
        <f t="shared" si="691"/>
        <v/>
      </c>
      <c r="O7391">
        <v>25</v>
      </c>
      <c r="P7391" s="11">
        <v>0.66666666666666596</v>
      </c>
      <c r="Q7391" s="11">
        <v>7.4999999999999997E-2</v>
      </c>
      <c r="R7391" s="12">
        <v>48.24</v>
      </c>
      <c r="S7391" t="s">
        <v>27</v>
      </c>
      <c r="T7391">
        <v>0</v>
      </c>
      <c r="U7391">
        <f t="shared" si="692"/>
        <v>4</v>
      </c>
      <c r="V7391">
        <f t="shared" si="693"/>
        <v>1</v>
      </c>
      <c r="W7391">
        <f t="shared" si="694"/>
        <v>2</v>
      </c>
      <c r="X7391" t="str">
        <f t="shared" si="695"/>
        <v>412</v>
      </c>
      <c r="Y7391" t="str">
        <f>IF(Table1[[#This Row],[RFM_Score]]="555","Champion", IF(AND(J7391&gt;=4,V7391&gt;=4),"Loyal", IF(U7391&lt;=2,"At Risk", IF(W7391&gt;=4,"Potential Loyalist","Others"))))</f>
        <v>Others</v>
      </c>
    </row>
    <row r="7392" spans="1:25">
      <c r="A7392" t="s">
        <v>5103</v>
      </c>
      <c r="B7392">
        <v>35</v>
      </c>
      <c r="C7392" t="s">
        <v>24</v>
      </c>
      <c r="D7392" t="s">
        <v>35</v>
      </c>
      <c r="E7392" s="6" t="s">
        <v>19462</v>
      </c>
      <c r="F7392" t="s">
        <v>26</v>
      </c>
      <c r="G7392">
        <v>1</v>
      </c>
      <c r="H7392">
        <v>0</v>
      </c>
      <c r="I7392">
        <v>51</v>
      </c>
      <c r="J7392">
        <v>3</v>
      </c>
      <c r="K7392">
        <v>96.4</v>
      </c>
      <c r="L7392" t="str">
        <f t="shared" si="690"/>
        <v/>
      </c>
      <c r="M7392">
        <v>2</v>
      </c>
      <c r="N7392" t="str">
        <f t="shared" si="691"/>
        <v/>
      </c>
      <c r="O7392">
        <v>59</v>
      </c>
      <c r="P7392" s="11">
        <v>0</v>
      </c>
      <c r="Q7392" s="11">
        <v>5.8823529411764698E-2</v>
      </c>
      <c r="R7392" s="12">
        <v>48.2</v>
      </c>
      <c r="S7392" t="s">
        <v>27</v>
      </c>
      <c r="T7392">
        <v>0</v>
      </c>
      <c r="U7392">
        <f t="shared" si="692"/>
        <v>3</v>
      </c>
      <c r="V7392">
        <f t="shared" si="693"/>
        <v>1</v>
      </c>
      <c r="W7392">
        <f t="shared" si="694"/>
        <v>2</v>
      </c>
      <c r="X7392" t="str">
        <f t="shared" si="695"/>
        <v>312</v>
      </c>
      <c r="Y7392" t="str">
        <f>IF(Table1[[#This Row],[RFM_Score]]="555","Champion", IF(AND(J7392&gt;=4,V7392&gt;=4),"Loyal", IF(U7392&lt;=2,"At Risk", IF(W7392&gt;=4,"Potential Loyalist","Others"))))</f>
        <v>Others</v>
      </c>
    </row>
    <row r="7393" spans="1:25">
      <c r="A7393" t="s">
        <v>11899</v>
      </c>
      <c r="B7393">
        <v>42</v>
      </c>
      <c r="C7393" t="s">
        <v>24</v>
      </c>
      <c r="D7393" t="s">
        <v>49</v>
      </c>
      <c r="E7393" s="6" t="s">
        <v>19463</v>
      </c>
      <c r="F7393" t="s">
        <v>37</v>
      </c>
      <c r="G7393">
        <v>6</v>
      </c>
      <c r="H7393">
        <v>1</v>
      </c>
      <c r="I7393">
        <v>66</v>
      </c>
      <c r="J7393">
        <v>2</v>
      </c>
      <c r="K7393">
        <v>96.22</v>
      </c>
      <c r="L7393" t="str">
        <f t="shared" si="690"/>
        <v/>
      </c>
      <c r="M7393">
        <v>2</v>
      </c>
      <c r="N7393" t="str">
        <f t="shared" si="691"/>
        <v/>
      </c>
      <c r="O7393">
        <v>1</v>
      </c>
      <c r="P7393" s="11">
        <v>0.16666666666666599</v>
      </c>
      <c r="Q7393" s="11">
        <v>3.03030303030303E-2</v>
      </c>
      <c r="R7393" s="12">
        <v>48.11</v>
      </c>
      <c r="S7393" t="s">
        <v>27</v>
      </c>
      <c r="T7393">
        <v>0</v>
      </c>
      <c r="U7393">
        <f t="shared" si="692"/>
        <v>5</v>
      </c>
      <c r="V7393">
        <f t="shared" si="693"/>
        <v>1</v>
      </c>
      <c r="W7393">
        <f t="shared" si="694"/>
        <v>2</v>
      </c>
      <c r="X7393" t="str">
        <f t="shared" si="695"/>
        <v>512</v>
      </c>
      <c r="Y7393" t="str">
        <f>IF(Table1[[#This Row],[RFM_Score]]="555","Champion", IF(AND(J7393&gt;=4,V7393&gt;=4),"Loyal", IF(U7393&lt;=2,"At Risk", IF(W7393&gt;=4,"Potential Loyalist","Others"))))</f>
        <v>Others</v>
      </c>
    </row>
    <row r="7394" spans="1:25">
      <c r="A7394" t="s">
        <v>1714</v>
      </c>
      <c r="B7394">
        <v>53</v>
      </c>
      <c r="C7394" t="s">
        <v>19</v>
      </c>
      <c r="D7394" t="s">
        <v>46</v>
      </c>
      <c r="E7394" s="6" t="s">
        <v>19464</v>
      </c>
      <c r="F7394" t="s">
        <v>21</v>
      </c>
      <c r="G7394">
        <v>2</v>
      </c>
      <c r="H7394">
        <v>0</v>
      </c>
      <c r="I7394">
        <v>53</v>
      </c>
      <c r="J7394">
        <v>4</v>
      </c>
      <c r="K7394">
        <v>96.15</v>
      </c>
      <c r="L7394" t="str">
        <f t="shared" si="690"/>
        <v/>
      </c>
      <c r="M7394">
        <v>2</v>
      </c>
      <c r="N7394" t="str">
        <f t="shared" si="691"/>
        <v/>
      </c>
      <c r="O7394">
        <v>3</v>
      </c>
      <c r="P7394" s="11">
        <v>0</v>
      </c>
      <c r="Q7394" s="11">
        <v>7.5471698113207503E-2</v>
      </c>
      <c r="R7394" s="12">
        <v>48.075000000000003</v>
      </c>
      <c r="S7394" t="s">
        <v>27</v>
      </c>
      <c r="T7394">
        <v>1</v>
      </c>
      <c r="U7394">
        <f t="shared" si="692"/>
        <v>5</v>
      </c>
      <c r="V7394">
        <f t="shared" si="693"/>
        <v>1</v>
      </c>
      <c r="W7394">
        <f t="shared" si="694"/>
        <v>2</v>
      </c>
      <c r="X7394" t="str">
        <f t="shared" si="695"/>
        <v>512</v>
      </c>
      <c r="Y7394" t="str">
        <f>IF(Table1[[#This Row],[RFM_Score]]="555","Champion", IF(AND(J7394&gt;=4,V7394&gt;=4),"Loyal", IF(U7394&lt;=2,"At Risk", IF(W7394&gt;=4,"Potential Loyalist","Others"))))</f>
        <v>Others</v>
      </c>
    </row>
    <row r="7395" spans="1:25">
      <c r="A7395" t="s">
        <v>9042</v>
      </c>
      <c r="B7395">
        <v>21</v>
      </c>
      <c r="C7395" t="s">
        <v>19</v>
      </c>
      <c r="D7395" t="s">
        <v>41</v>
      </c>
      <c r="E7395" s="6" t="s">
        <v>19465</v>
      </c>
      <c r="F7395" t="s">
        <v>26</v>
      </c>
      <c r="G7395">
        <v>5</v>
      </c>
      <c r="H7395">
        <v>1</v>
      </c>
      <c r="I7395">
        <v>48</v>
      </c>
      <c r="J7395">
        <v>2</v>
      </c>
      <c r="K7395">
        <v>96.1</v>
      </c>
      <c r="L7395" t="str">
        <f t="shared" si="690"/>
        <v/>
      </c>
      <c r="M7395">
        <v>2</v>
      </c>
      <c r="N7395" t="str">
        <f t="shared" si="691"/>
        <v/>
      </c>
      <c r="O7395">
        <v>28</v>
      </c>
      <c r="P7395" s="11">
        <v>0.2</v>
      </c>
      <c r="Q7395" s="11">
        <v>4.1666666666666602E-2</v>
      </c>
      <c r="R7395" s="12">
        <v>48.05</v>
      </c>
      <c r="S7395" t="s">
        <v>27</v>
      </c>
      <c r="T7395">
        <v>0</v>
      </c>
      <c r="U7395">
        <f t="shared" si="692"/>
        <v>4</v>
      </c>
      <c r="V7395">
        <f t="shared" si="693"/>
        <v>1</v>
      </c>
      <c r="W7395">
        <f t="shared" si="694"/>
        <v>2</v>
      </c>
      <c r="X7395" t="str">
        <f t="shared" si="695"/>
        <v>412</v>
      </c>
      <c r="Y7395" t="str">
        <f>IF(Table1[[#This Row],[RFM_Score]]="555","Champion", IF(AND(J7395&gt;=4,V7395&gt;=4),"Loyal", IF(U7395&lt;=2,"At Risk", IF(W7395&gt;=4,"Potential Loyalist","Others"))))</f>
        <v>Others</v>
      </c>
    </row>
    <row r="7396" spans="1:25">
      <c r="A7396" t="s">
        <v>3940</v>
      </c>
      <c r="B7396">
        <v>23</v>
      </c>
      <c r="C7396" t="s">
        <v>24</v>
      </c>
      <c r="D7396" t="s">
        <v>49</v>
      </c>
      <c r="E7396" s="6" t="s">
        <v>19466</v>
      </c>
      <c r="F7396" t="s">
        <v>62</v>
      </c>
      <c r="G7396">
        <v>4</v>
      </c>
      <c r="H7396">
        <v>2</v>
      </c>
      <c r="I7396">
        <v>53</v>
      </c>
      <c r="J7396">
        <v>0</v>
      </c>
      <c r="K7396">
        <v>96.09</v>
      </c>
      <c r="L7396" t="str">
        <f t="shared" si="690"/>
        <v/>
      </c>
      <c r="M7396">
        <v>2</v>
      </c>
      <c r="N7396" t="str">
        <f t="shared" si="691"/>
        <v/>
      </c>
      <c r="O7396">
        <v>18</v>
      </c>
      <c r="P7396" s="11">
        <v>0.5</v>
      </c>
      <c r="Q7396" s="11">
        <v>0</v>
      </c>
      <c r="R7396" s="12">
        <v>48.045000000000002</v>
      </c>
      <c r="S7396" t="s">
        <v>27</v>
      </c>
      <c r="T7396">
        <v>0</v>
      </c>
      <c r="U7396">
        <f t="shared" si="692"/>
        <v>5</v>
      </c>
      <c r="V7396">
        <f t="shared" si="693"/>
        <v>1</v>
      </c>
      <c r="W7396">
        <f t="shared" si="694"/>
        <v>2</v>
      </c>
      <c r="X7396" t="str">
        <f t="shared" si="695"/>
        <v>512</v>
      </c>
      <c r="Y7396" t="str">
        <f>IF(Table1[[#This Row],[RFM_Score]]="555","Champion", IF(AND(J7396&gt;=4,V7396&gt;=4),"Loyal", IF(U7396&lt;=2,"At Risk", IF(W7396&gt;=4,"Potential Loyalist","Others"))))</f>
        <v>Others</v>
      </c>
    </row>
    <row r="7397" spans="1:25">
      <c r="A7397" t="s">
        <v>1411</v>
      </c>
      <c r="B7397">
        <v>52</v>
      </c>
      <c r="C7397" t="s">
        <v>19</v>
      </c>
      <c r="D7397" t="s">
        <v>29</v>
      </c>
      <c r="E7397" s="6" t="s">
        <v>19467</v>
      </c>
      <c r="F7397" t="s">
        <v>26</v>
      </c>
      <c r="G7397">
        <v>3</v>
      </c>
      <c r="H7397">
        <v>2</v>
      </c>
      <c r="I7397">
        <v>42</v>
      </c>
      <c r="J7397">
        <v>3</v>
      </c>
      <c r="K7397">
        <v>95.93</v>
      </c>
      <c r="L7397" t="str">
        <f t="shared" si="690"/>
        <v/>
      </c>
      <c r="M7397">
        <v>2</v>
      </c>
      <c r="N7397" t="str">
        <f t="shared" si="691"/>
        <v/>
      </c>
      <c r="O7397">
        <v>20</v>
      </c>
      <c r="P7397" s="11">
        <v>0.66666666666666596</v>
      </c>
      <c r="Q7397" s="11">
        <v>7.1428571428571397E-2</v>
      </c>
      <c r="R7397" s="12">
        <v>47.965000000000003</v>
      </c>
      <c r="S7397" t="s">
        <v>27</v>
      </c>
      <c r="T7397">
        <v>0</v>
      </c>
      <c r="U7397">
        <f t="shared" si="692"/>
        <v>5</v>
      </c>
      <c r="V7397">
        <f t="shared" si="693"/>
        <v>1</v>
      </c>
      <c r="W7397">
        <f t="shared" si="694"/>
        <v>2</v>
      </c>
      <c r="X7397" t="str">
        <f t="shared" si="695"/>
        <v>512</v>
      </c>
      <c r="Y7397" t="str">
        <f>IF(Table1[[#This Row],[RFM_Score]]="555","Champion", IF(AND(J7397&gt;=4,V7397&gt;=4),"Loyal", IF(U7397&lt;=2,"At Risk", IF(W7397&gt;=4,"Potential Loyalist","Others"))))</f>
        <v>Others</v>
      </c>
    </row>
    <row r="7398" spans="1:25">
      <c r="A7398" t="s">
        <v>10366</v>
      </c>
      <c r="B7398">
        <v>47</v>
      </c>
      <c r="C7398" t="s">
        <v>24</v>
      </c>
      <c r="D7398" t="s">
        <v>46</v>
      </c>
      <c r="E7398" s="6" t="s">
        <v>19468</v>
      </c>
      <c r="F7398" t="s">
        <v>21</v>
      </c>
      <c r="G7398">
        <v>7</v>
      </c>
      <c r="H7398">
        <v>3</v>
      </c>
      <c r="I7398">
        <v>51</v>
      </c>
      <c r="J7398">
        <v>5</v>
      </c>
      <c r="K7398">
        <v>95.8</v>
      </c>
      <c r="L7398" t="str">
        <f t="shared" si="690"/>
        <v/>
      </c>
      <c r="M7398">
        <v>2</v>
      </c>
      <c r="N7398" t="str">
        <f t="shared" si="691"/>
        <v/>
      </c>
      <c r="O7398">
        <v>8</v>
      </c>
      <c r="P7398" s="11">
        <v>0.42857142857142799</v>
      </c>
      <c r="Q7398" s="11">
        <v>9.8039215686274495E-2</v>
      </c>
      <c r="R7398" s="12">
        <v>47.9</v>
      </c>
      <c r="S7398" t="s">
        <v>27</v>
      </c>
      <c r="T7398">
        <v>1</v>
      </c>
      <c r="U7398">
        <f t="shared" si="692"/>
        <v>5</v>
      </c>
      <c r="V7398">
        <f t="shared" si="693"/>
        <v>1</v>
      </c>
      <c r="W7398">
        <f t="shared" si="694"/>
        <v>2</v>
      </c>
      <c r="X7398" t="str">
        <f t="shared" si="695"/>
        <v>512</v>
      </c>
      <c r="Y7398" t="str">
        <f>IF(Table1[[#This Row],[RFM_Score]]="555","Champion", IF(AND(J7398&gt;=4,V7398&gt;=4),"Loyal", IF(U7398&lt;=2,"At Risk", IF(W7398&gt;=4,"Potential Loyalist","Others"))))</f>
        <v>Others</v>
      </c>
    </row>
    <row r="7399" spans="1:25">
      <c r="A7399" t="s">
        <v>7554</v>
      </c>
      <c r="B7399">
        <v>32</v>
      </c>
      <c r="C7399" t="s">
        <v>24</v>
      </c>
      <c r="D7399" t="s">
        <v>46</v>
      </c>
      <c r="E7399" s="6" t="s">
        <v>19469</v>
      </c>
      <c r="F7399" t="s">
        <v>60</v>
      </c>
      <c r="G7399">
        <v>4</v>
      </c>
      <c r="H7399">
        <v>2</v>
      </c>
      <c r="I7399">
        <v>57</v>
      </c>
      <c r="J7399">
        <v>3</v>
      </c>
      <c r="K7399">
        <v>95.75</v>
      </c>
      <c r="L7399" t="str">
        <f t="shared" si="690"/>
        <v/>
      </c>
      <c r="M7399">
        <v>2</v>
      </c>
      <c r="N7399" t="str">
        <f t="shared" si="691"/>
        <v/>
      </c>
      <c r="O7399">
        <v>21</v>
      </c>
      <c r="P7399" s="11">
        <v>0.5</v>
      </c>
      <c r="Q7399" s="11">
        <v>5.2631578947368397E-2</v>
      </c>
      <c r="R7399" s="12">
        <v>47.875</v>
      </c>
      <c r="S7399" t="s">
        <v>27</v>
      </c>
      <c r="T7399">
        <v>0</v>
      </c>
      <c r="U7399">
        <f t="shared" si="692"/>
        <v>4</v>
      </c>
      <c r="V7399">
        <f t="shared" si="693"/>
        <v>1</v>
      </c>
      <c r="W7399">
        <f t="shared" si="694"/>
        <v>2</v>
      </c>
      <c r="X7399" t="str">
        <f t="shared" si="695"/>
        <v>412</v>
      </c>
      <c r="Y7399" t="str">
        <f>IF(Table1[[#This Row],[RFM_Score]]="555","Champion", IF(AND(J7399&gt;=4,V7399&gt;=4),"Loyal", IF(U7399&lt;=2,"At Risk", IF(W7399&gt;=4,"Potential Loyalist","Others"))))</f>
        <v>Others</v>
      </c>
    </row>
    <row r="7400" spans="1:25">
      <c r="A7400" t="s">
        <v>7025</v>
      </c>
      <c r="B7400">
        <v>34</v>
      </c>
      <c r="C7400" t="s">
        <v>19</v>
      </c>
      <c r="D7400" t="s">
        <v>46</v>
      </c>
      <c r="E7400" s="6" t="s">
        <v>19470</v>
      </c>
      <c r="F7400" t="s">
        <v>30</v>
      </c>
      <c r="G7400">
        <v>3</v>
      </c>
      <c r="H7400">
        <v>1</v>
      </c>
      <c r="I7400">
        <v>67</v>
      </c>
      <c r="J7400">
        <v>3</v>
      </c>
      <c r="K7400">
        <v>95.7</v>
      </c>
      <c r="L7400" t="str">
        <f t="shared" si="690"/>
        <v/>
      </c>
      <c r="M7400">
        <v>2</v>
      </c>
      <c r="N7400" t="str">
        <f t="shared" si="691"/>
        <v/>
      </c>
      <c r="O7400">
        <v>1</v>
      </c>
      <c r="P7400" s="11">
        <v>0.33333333333333298</v>
      </c>
      <c r="Q7400" s="11">
        <v>4.4776119402985003E-2</v>
      </c>
      <c r="R7400" s="12">
        <v>47.85</v>
      </c>
      <c r="S7400" t="s">
        <v>27</v>
      </c>
      <c r="T7400">
        <v>0</v>
      </c>
      <c r="U7400">
        <f t="shared" si="692"/>
        <v>5</v>
      </c>
      <c r="V7400">
        <f t="shared" si="693"/>
        <v>1</v>
      </c>
      <c r="W7400">
        <f t="shared" si="694"/>
        <v>2</v>
      </c>
      <c r="X7400" t="str">
        <f t="shared" si="695"/>
        <v>512</v>
      </c>
      <c r="Y7400" t="str">
        <f>IF(Table1[[#This Row],[RFM_Score]]="555","Champion", IF(AND(J7400&gt;=4,V7400&gt;=4),"Loyal", IF(U7400&lt;=2,"At Risk", IF(W7400&gt;=4,"Potential Loyalist","Others"))))</f>
        <v>Others</v>
      </c>
    </row>
    <row r="7401" spans="1:25">
      <c r="A7401" t="s">
        <v>1415</v>
      </c>
      <c r="B7401">
        <v>27</v>
      </c>
      <c r="C7401" t="s">
        <v>24</v>
      </c>
      <c r="D7401" t="s">
        <v>25</v>
      </c>
      <c r="E7401" s="6" t="s">
        <v>19471</v>
      </c>
      <c r="F7401" t="s">
        <v>21</v>
      </c>
      <c r="G7401">
        <v>5</v>
      </c>
      <c r="H7401">
        <v>1</v>
      </c>
      <c r="I7401">
        <v>46</v>
      </c>
      <c r="J7401">
        <v>3</v>
      </c>
      <c r="K7401">
        <v>95.68</v>
      </c>
      <c r="L7401" t="str">
        <f t="shared" si="690"/>
        <v/>
      </c>
      <c r="M7401">
        <v>2</v>
      </c>
      <c r="N7401" t="str">
        <f t="shared" si="691"/>
        <v/>
      </c>
      <c r="O7401">
        <v>19</v>
      </c>
      <c r="P7401" s="11">
        <v>0.2</v>
      </c>
      <c r="Q7401" s="11">
        <v>6.5217391304347797E-2</v>
      </c>
      <c r="R7401" s="12">
        <v>47.84</v>
      </c>
      <c r="S7401" t="s">
        <v>27</v>
      </c>
      <c r="T7401">
        <v>0</v>
      </c>
      <c r="U7401">
        <f t="shared" si="692"/>
        <v>5</v>
      </c>
      <c r="V7401">
        <f t="shared" si="693"/>
        <v>1</v>
      </c>
      <c r="W7401">
        <f t="shared" si="694"/>
        <v>2</v>
      </c>
      <c r="X7401" t="str">
        <f t="shared" si="695"/>
        <v>512</v>
      </c>
      <c r="Y7401" t="str">
        <f>IF(Table1[[#This Row],[RFM_Score]]="555","Champion", IF(AND(J7401&gt;=4,V7401&gt;=4),"Loyal", IF(U7401&lt;=2,"At Risk", IF(W7401&gt;=4,"Potential Loyalist","Others"))))</f>
        <v>Others</v>
      </c>
    </row>
    <row r="7402" spans="1:25">
      <c r="A7402" t="s">
        <v>10448</v>
      </c>
      <c r="B7402">
        <v>37</v>
      </c>
      <c r="C7402" t="s">
        <v>19</v>
      </c>
      <c r="D7402" t="s">
        <v>20</v>
      </c>
      <c r="E7402" s="6" t="s">
        <v>19472</v>
      </c>
      <c r="F7402" t="s">
        <v>60</v>
      </c>
      <c r="G7402">
        <v>7</v>
      </c>
      <c r="H7402">
        <v>3</v>
      </c>
      <c r="I7402">
        <v>38</v>
      </c>
      <c r="J7402">
        <v>6</v>
      </c>
      <c r="K7402">
        <v>95.48</v>
      </c>
      <c r="L7402" t="str">
        <f t="shared" si="690"/>
        <v/>
      </c>
      <c r="M7402">
        <v>2</v>
      </c>
      <c r="N7402" t="str">
        <f t="shared" si="691"/>
        <v/>
      </c>
      <c r="O7402">
        <v>9</v>
      </c>
      <c r="P7402" s="11">
        <v>0.42857142857142799</v>
      </c>
      <c r="Q7402" s="11">
        <v>0.157894736842105</v>
      </c>
      <c r="R7402" s="12">
        <v>47.74</v>
      </c>
      <c r="S7402" t="s">
        <v>27</v>
      </c>
      <c r="T7402">
        <v>0</v>
      </c>
      <c r="U7402">
        <f t="shared" si="692"/>
        <v>5</v>
      </c>
      <c r="V7402">
        <f t="shared" si="693"/>
        <v>1</v>
      </c>
      <c r="W7402">
        <f t="shared" si="694"/>
        <v>2</v>
      </c>
      <c r="X7402" t="str">
        <f t="shared" si="695"/>
        <v>512</v>
      </c>
      <c r="Y7402" t="str">
        <f>IF(Table1[[#This Row],[RFM_Score]]="555","Champion", IF(AND(J7402&gt;=4,V7402&gt;=4),"Loyal", IF(U7402&lt;=2,"At Risk", IF(W7402&gt;=4,"Potential Loyalist","Others"))))</f>
        <v>Others</v>
      </c>
    </row>
    <row r="7403" spans="1:25">
      <c r="A7403" t="s">
        <v>2936</v>
      </c>
      <c r="B7403">
        <v>38</v>
      </c>
      <c r="C7403" t="s">
        <v>24</v>
      </c>
      <c r="D7403" t="s">
        <v>25</v>
      </c>
      <c r="E7403" s="6" t="s">
        <v>19473</v>
      </c>
      <c r="F7403" t="s">
        <v>26</v>
      </c>
      <c r="G7403">
        <v>6</v>
      </c>
      <c r="H7403">
        <v>2</v>
      </c>
      <c r="I7403">
        <v>41</v>
      </c>
      <c r="J7403">
        <v>4</v>
      </c>
      <c r="K7403">
        <v>95.43</v>
      </c>
      <c r="L7403" t="str">
        <f t="shared" si="690"/>
        <v/>
      </c>
      <c r="M7403">
        <v>2</v>
      </c>
      <c r="N7403" t="str">
        <f t="shared" si="691"/>
        <v/>
      </c>
      <c r="O7403">
        <v>2</v>
      </c>
      <c r="P7403" s="11">
        <v>0.33333333333333298</v>
      </c>
      <c r="Q7403" s="11">
        <v>9.7560975609756101E-2</v>
      </c>
      <c r="R7403" s="12">
        <v>47.715000000000003</v>
      </c>
      <c r="S7403" t="s">
        <v>27</v>
      </c>
      <c r="T7403">
        <v>0</v>
      </c>
      <c r="U7403">
        <f t="shared" si="692"/>
        <v>5</v>
      </c>
      <c r="V7403">
        <f t="shared" si="693"/>
        <v>1</v>
      </c>
      <c r="W7403">
        <f t="shared" si="694"/>
        <v>2</v>
      </c>
      <c r="X7403" t="str">
        <f t="shared" si="695"/>
        <v>512</v>
      </c>
      <c r="Y7403" t="str">
        <f>IF(Table1[[#This Row],[RFM_Score]]="555","Champion", IF(AND(J7403&gt;=4,V7403&gt;=4),"Loyal", IF(U7403&lt;=2,"At Risk", IF(W7403&gt;=4,"Potential Loyalist","Others"))))</f>
        <v>Others</v>
      </c>
    </row>
    <row r="7404" spans="1:25">
      <c r="A7404" t="s">
        <v>9699</v>
      </c>
      <c r="B7404">
        <v>30</v>
      </c>
      <c r="C7404" t="s">
        <v>19</v>
      </c>
      <c r="D7404" t="s">
        <v>41</v>
      </c>
      <c r="E7404" s="6" t="s">
        <v>19474</v>
      </c>
      <c r="F7404" t="s">
        <v>21</v>
      </c>
      <c r="G7404">
        <v>0</v>
      </c>
      <c r="H7404">
        <v>0</v>
      </c>
      <c r="I7404">
        <v>52</v>
      </c>
      <c r="J7404">
        <v>3</v>
      </c>
      <c r="K7404">
        <v>95.32</v>
      </c>
      <c r="L7404" t="str">
        <f t="shared" si="690"/>
        <v/>
      </c>
      <c r="M7404">
        <v>2</v>
      </c>
      <c r="N7404" t="str">
        <f t="shared" si="691"/>
        <v/>
      </c>
      <c r="O7404">
        <v>33</v>
      </c>
      <c r="P7404" s="11">
        <v>0</v>
      </c>
      <c r="Q7404" s="11">
        <v>5.7692307692307598E-2</v>
      </c>
      <c r="R7404" s="12">
        <v>47.66</v>
      </c>
      <c r="S7404" t="s">
        <v>27</v>
      </c>
      <c r="T7404">
        <v>0</v>
      </c>
      <c r="U7404">
        <f t="shared" si="692"/>
        <v>4</v>
      </c>
      <c r="V7404">
        <f t="shared" si="693"/>
        <v>1</v>
      </c>
      <c r="W7404">
        <f t="shared" si="694"/>
        <v>2</v>
      </c>
      <c r="X7404" t="str">
        <f t="shared" si="695"/>
        <v>412</v>
      </c>
      <c r="Y7404" t="str">
        <f>IF(Table1[[#This Row],[RFM_Score]]="555","Champion", IF(AND(J7404&gt;=4,V7404&gt;=4),"Loyal", IF(U7404&lt;=2,"At Risk", IF(W7404&gt;=4,"Potential Loyalist","Others"))))</f>
        <v>Others</v>
      </c>
    </row>
    <row r="7405" spans="1:25">
      <c r="A7405" t="s">
        <v>5178</v>
      </c>
      <c r="B7405">
        <v>41</v>
      </c>
      <c r="C7405" t="s">
        <v>24</v>
      </c>
      <c r="D7405" t="s">
        <v>29</v>
      </c>
      <c r="E7405" s="6" t="s">
        <v>19475</v>
      </c>
      <c r="F7405" t="s">
        <v>26</v>
      </c>
      <c r="G7405">
        <v>3</v>
      </c>
      <c r="H7405">
        <v>1</v>
      </c>
      <c r="I7405">
        <v>50</v>
      </c>
      <c r="J7405">
        <v>0</v>
      </c>
      <c r="K7405">
        <v>95.22</v>
      </c>
      <c r="L7405" t="str">
        <f t="shared" si="690"/>
        <v/>
      </c>
      <c r="M7405">
        <v>2</v>
      </c>
      <c r="N7405" t="str">
        <f t="shared" si="691"/>
        <v/>
      </c>
      <c r="O7405">
        <v>16</v>
      </c>
      <c r="P7405" s="11">
        <v>0.33333333333333298</v>
      </c>
      <c r="Q7405" s="11">
        <v>0</v>
      </c>
      <c r="R7405" s="12">
        <v>47.61</v>
      </c>
      <c r="S7405" t="s">
        <v>27</v>
      </c>
      <c r="T7405">
        <v>0</v>
      </c>
      <c r="U7405">
        <f t="shared" si="692"/>
        <v>5</v>
      </c>
      <c r="V7405">
        <f t="shared" si="693"/>
        <v>1</v>
      </c>
      <c r="W7405">
        <f t="shared" si="694"/>
        <v>2</v>
      </c>
      <c r="X7405" t="str">
        <f t="shared" si="695"/>
        <v>512</v>
      </c>
      <c r="Y7405" t="str">
        <f>IF(Table1[[#This Row],[RFM_Score]]="555","Champion", IF(AND(J7405&gt;=4,V7405&gt;=4),"Loyal", IF(U7405&lt;=2,"At Risk", IF(W7405&gt;=4,"Potential Loyalist","Others"))))</f>
        <v>Others</v>
      </c>
    </row>
    <row r="7406" spans="1:25">
      <c r="A7406" t="s">
        <v>7841</v>
      </c>
      <c r="B7406">
        <v>33</v>
      </c>
      <c r="C7406" t="s">
        <v>24</v>
      </c>
      <c r="D7406" t="s">
        <v>46</v>
      </c>
      <c r="E7406" s="6" t="s">
        <v>19476</v>
      </c>
      <c r="F7406" t="s">
        <v>26</v>
      </c>
      <c r="G7406">
        <v>7</v>
      </c>
      <c r="H7406">
        <v>1</v>
      </c>
      <c r="I7406">
        <v>40</v>
      </c>
      <c r="J7406">
        <v>1</v>
      </c>
      <c r="K7406">
        <v>95.12</v>
      </c>
      <c r="L7406" t="str">
        <f t="shared" si="690"/>
        <v/>
      </c>
      <c r="M7406">
        <v>2</v>
      </c>
      <c r="N7406" t="str">
        <f t="shared" si="691"/>
        <v/>
      </c>
      <c r="O7406">
        <v>17</v>
      </c>
      <c r="P7406" s="11">
        <v>0.14285714285714199</v>
      </c>
      <c r="Q7406" s="11">
        <v>2.5000000000000001E-2</v>
      </c>
      <c r="R7406" s="12">
        <v>47.56</v>
      </c>
      <c r="S7406" t="s">
        <v>27</v>
      </c>
      <c r="T7406">
        <v>0</v>
      </c>
      <c r="U7406">
        <f t="shared" si="692"/>
        <v>5</v>
      </c>
      <c r="V7406">
        <f t="shared" si="693"/>
        <v>1</v>
      </c>
      <c r="W7406">
        <f t="shared" si="694"/>
        <v>2</v>
      </c>
      <c r="X7406" t="str">
        <f t="shared" si="695"/>
        <v>512</v>
      </c>
      <c r="Y7406" t="str">
        <f>IF(Table1[[#This Row],[RFM_Score]]="555","Champion", IF(AND(J7406&gt;=4,V7406&gt;=4),"Loyal", IF(U7406&lt;=2,"At Risk", IF(W7406&gt;=4,"Potential Loyalist","Others"))))</f>
        <v>Others</v>
      </c>
    </row>
    <row r="7407" spans="1:25">
      <c r="A7407" t="s">
        <v>2773</v>
      </c>
      <c r="B7407">
        <v>30</v>
      </c>
      <c r="C7407" t="s">
        <v>19</v>
      </c>
      <c r="D7407" t="s">
        <v>25</v>
      </c>
      <c r="E7407" s="6" t="s">
        <v>19477</v>
      </c>
      <c r="F7407" t="s">
        <v>26</v>
      </c>
      <c r="G7407">
        <v>3</v>
      </c>
      <c r="H7407">
        <v>1</v>
      </c>
      <c r="I7407">
        <v>54</v>
      </c>
      <c r="J7407">
        <v>2</v>
      </c>
      <c r="K7407">
        <v>95.1</v>
      </c>
      <c r="L7407" t="str">
        <f t="shared" si="690"/>
        <v/>
      </c>
      <c r="M7407">
        <v>2</v>
      </c>
      <c r="N7407" t="str">
        <f t="shared" si="691"/>
        <v/>
      </c>
      <c r="O7407">
        <v>13</v>
      </c>
      <c r="P7407" s="11">
        <v>0.33333333333333298</v>
      </c>
      <c r="Q7407" s="11">
        <v>3.7037037037037E-2</v>
      </c>
      <c r="R7407" s="12">
        <v>47.55</v>
      </c>
      <c r="S7407" t="s">
        <v>27</v>
      </c>
      <c r="T7407">
        <v>0</v>
      </c>
      <c r="U7407">
        <f t="shared" si="692"/>
        <v>5</v>
      </c>
      <c r="V7407">
        <f t="shared" si="693"/>
        <v>1</v>
      </c>
      <c r="W7407">
        <f t="shared" si="694"/>
        <v>2</v>
      </c>
      <c r="X7407" t="str">
        <f t="shared" si="695"/>
        <v>512</v>
      </c>
      <c r="Y7407" t="str">
        <f>IF(Table1[[#This Row],[RFM_Score]]="555","Champion", IF(AND(J7407&gt;=4,V7407&gt;=4),"Loyal", IF(U7407&lt;=2,"At Risk", IF(W7407&gt;=4,"Potential Loyalist","Others"))))</f>
        <v>Others</v>
      </c>
    </row>
    <row r="7408" spans="1:25">
      <c r="A7408" t="s">
        <v>11861</v>
      </c>
      <c r="B7408">
        <v>21</v>
      </c>
      <c r="C7408" t="s">
        <v>19</v>
      </c>
      <c r="D7408" t="s">
        <v>25</v>
      </c>
      <c r="E7408" s="6" t="s">
        <v>19478</v>
      </c>
      <c r="F7408" t="s">
        <v>60</v>
      </c>
      <c r="G7408">
        <v>3</v>
      </c>
      <c r="H7408">
        <v>0</v>
      </c>
      <c r="I7408">
        <v>47</v>
      </c>
      <c r="J7408">
        <v>1</v>
      </c>
      <c r="K7408">
        <v>94.98</v>
      </c>
      <c r="L7408" t="str">
        <f t="shared" si="690"/>
        <v/>
      </c>
      <c r="M7408">
        <v>2</v>
      </c>
      <c r="N7408" t="str">
        <f t="shared" si="691"/>
        <v/>
      </c>
      <c r="O7408">
        <v>14</v>
      </c>
      <c r="P7408" s="11">
        <v>0</v>
      </c>
      <c r="Q7408" s="11">
        <v>2.1276595744680799E-2</v>
      </c>
      <c r="R7408" s="12">
        <v>47.49</v>
      </c>
      <c r="S7408" t="s">
        <v>27</v>
      </c>
      <c r="T7408">
        <v>0</v>
      </c>
      <c r="U7408">
        <f t="shared" si="692"/>
        <v>5</v>
      </c>
      <c r="V7408">
        <f t="shared" si="693"/>
        <v>1</v>
      </c>
      <c r="W7408">
        <f t="shared" si="694"/>
        <v>2</v>
      </c>
      <c r="X7408" t="str">
        <f t="shared" si="695"/>
        <v>512</v>
      </c>
      <c r="Y7408" t="str">
        <f>IF(Table1[[#This Row],[RFM_Score]]="555","Champion", IF(AND(J7408&gt;=4,V7408&gt;=4),"Loyal", IF(U7408&lt;=2,"At Risk", IF(W7408&gt;=4,"Potential Loyalist","Others"))))</f>
        <v>Others</v>
      </c>
    </row>
    <row r="7409" spans="1:25">
      <c r="A7409" t="s">
        <v>8041</v>
      </c>
      <c r="B7409">
        <v>50</v>
      </c>
      <c r="C7409" t="s">
        <v>24</v>
      </c>
      <c r="D7409" t="s">
        <v>41</v>
      </c>
      <c r="E7409" s="6" t="s">
        <v>19479</v>
      </c>
      <c r="F7409" t="s">
        <v>26</v>
      </c>
      <c r="G7409">
        <v>3</v>
      </c>
      <c r="H7409">
        <v>0</v>
      </c>
      <c r="I7409">
        <v>52</v>
      </c>
      <c r="J7409">
        <v>2</v>
      </c>
      <c r="K7409">
        <v>94.95</v>
      </c>
      <c r="L7409" t="str">
        <f t="shared" si="690"/>
        <v/>
      </c>
      <c r="M7409">
        <v>2</v>
      </c>
      <c r="N7409" t="str">
        <f t="shared" si="691"/>
        <v/>
      </c>
      <c r="O7409">
        <v>16</v>
      </c>
      <c r="P7409" s="11">
        <v>0</v>
      </c>
      <c r="Q7409" s="11">
        <v>3.8461538461538401E-2</v>
      </c>
      <c r="R7409" s="12">
        <v>47.475000000000001</v>
      </c>
      <c r="S7409" t="s">
        <v>27</v>
      </c>
      <c r="T7409">
        <v>0</v>
      </c>
      <c r="U7409">
        <f t="shared" si="692"/>
        <v>5</v>
      </c>
      <c r="V7409">
        <f t="shared" si="693"/>
        <v>1</v>
      </c>
      <c r="W7409">
        <f t="shared" si="694"/>
        <v>2</v>
      </c>
      <c r="X7409" t="str">
        <f t="shared" si="695"/>
        <v>512</v>
      </c>
      <c r="Y7409" t="str">
        <f>IF(Table1[[#This Row],[RFM_Score]]="555","Champion", IF(AND(J7409&gt;=4,V7409&gt;=4),"Loyal", IF(U7409&lt;=2,"At Risk", IF(W7409&gt;=4,"Potential Loyalist","Others"))))</f>
        <v>Others</v>
      </c>
    </row>
    <row r="7410" spans="1:25">
      <c r="A7410" t="s">
        <v>6743</v>
      </c>
      <c r="B7410">
        <v>30</v>
      </c>
      <c r="C7410" t="s">
        <v>24</v>
      </c>
      <c r="D7410" t="s">
        <v>29</v>
      </c>
      <c r="E7410" s="6" t="s">
        <v>19480</v>
      </c>
      <c r="F7410" t="s">
        <v>60</v>
      </c>
      <c r="G7410">
        <v>6</v>
      </c>
      <c r="H7410">
        <v>1</v>
      </c>
      <c r="I7410">
        <v>46</v>
      </c>
      <c r="J7410">
        <v>1</v>
      </c>
      <c r="K7410">
        <v>94.9</v>
      </c>
      <c r="L7410" t="str">
        <f t="shared" si="690"/>
        <v/>
      </c>
      <c r="M7410">
        <v>2</v>
      </c>
      <c r="N7410" t="str">
        <f t="shared" si="691"/>
        <v/>
      </c>
      <c r="O7410">
        <v>78</v>
      </c>
      <c r="P7410" s="11">
        <v>0.16666666666666599</v>
      </c>
      <c r="Q7410" s="11">
        <v>2.1739130434782601E-2</v>
      </c>
      <c r="R7410" s="12">
        <v>47.45</v>
      </c>
      <c r="S7410" t="s">
        <v>27</v>
      </c>
      <c r="T7410">
        <v>0</v>
      </c>
      <c r="U7410">
        <f t="shared" si="692"/>
        <v>2</v>
      </c>
      <c r="V7410">
        <f t="shared" si="693"/>
        <v>1</v>
      </c>
      <c r="W7410">
        <f t="shared" si="694"/>
        <v>2</v>
      </c>
      <c r="X7410" t="str">
        <f t="shared" si="695"/>
        <v>212</v>
      </c>
      <c r="Y7410" t="str">
        <f>IF(Table1[[#This Row],[RFM_Score]]="555","Champion", IF(AND(J7410&gt;=4,V7410&gt;=4),"Loyal", IF(U7410&lt;=2,"At Risk", IF(W7410&gt;=4,"Potential Loyalist","Others"))))</f>
        <v>At Risk</v>
      </c>
    </row>
    <row r="7411" spans="1:25">
      <c r="A7411" t="s">
        <v>5900</v>
      </c>
      <c r="B7411">
        <v>18</v>
      </c>
      <c r="C7411" t="s">
        <v>24</v>
      </c>
      <c r="D7411" t="s">
        <v>25</v>
      </c>
      <c r="E7411" s="6" t="s">
        <v>19481</v>
      </c>
      <c r="F7411" t="s">
        <v>62</v>
      </c>
      <c r="G7411">
        <v>4</v>
      </c>
      <c r="H7411">
        <v>1</v>
      </c>
      <c r="I7411">
        <v>59</v>
      </c>
      <c r="J7411">
        <v>3</v>
      </c>
      <c r="K7411">
        <v>94.86</v>
      </c>
      <c r="L7411" t="str">
        <f t="shared" si="690"/>
        <v/>
      </c>
      <c r="M7411">
        <v>2</v>
      </c>
      <c r="N7411" t="str">
        <f t="shared" si="691"/>
        <v/>
      </c>
      <c r="O7411">
        <v>30</v>
      </c>
      <c r="P7411" s="11">
        <v>0.25</v>
      </c>
      <c r="Q7411" s="11">
        <v>5.0847457627118599E-2</v>
      </c>
      <c r="R7411" s="12">
        <v>47.43</v>
      </c>
      <c r="S7411" t="s">
        <v>27</v>
      </c>
      <c r="T7411">
        <v>0</v>
      </c>
      <c r="U7411">
        <f t="shared" si="692"/>
        <v>4</v>
      </c>
      <c r="V7411">
        <f t="shared" si="693"/>
        <v>1</v>
      </c>
      <c r="W7411">
        <f t="shared" si="694"/>
        <v>2</v>
      </c>
      <c r="X7411" t="str">
        <f t="shared" si="695"/>
        <v>412</v>
      </c>
      <c r="Y7411" t="str">
        <f>IF(Table1[[#This Row],[RFM_Score]]="555","Champion", IF(AND(J7411&gt;=4,V7411&gt;=4),"Loyal", IF(U7411&lt;=2,"At Risk", IF(W7411&gt;=4,"Potential Loyalist","Others"))))</f>
        <v>Others</v>
      </c>
    </row>
    <row r="7412" spans="1:25">
      <c r="A7412" t="s">
        <v>9755</v>
      </c>
      <c r="B7412">
        <v>42</v>
      </c>
      <c r="C7412" t="s">
        <v>24</v>
      </c>
      <c r="D7412" t="s">
        <v>25</v>
      </c>
      <c r="E7412" s="6" t="s">
        <v>19482</v>
      </c>
      <c r="F7412" t="s">
        <v>21</v>
      </c>
      <c r="G7412">
        <v>2</v>
      </c>
      <c r="H7412">
        <v>0</v>
      </c>
      <c r="I7412">
        <v>40</v>
      </c>
      <c r="J7412">
        <v>2</v>
      </c>
      <c r="K7412">
        <v>94.67</v>
      </c>
      <c r="L7412" t="str">
        <f t="shared" si="690"/>
        <v/>
      </c>
      <c r="M7412">
        <v>2</v>
      </c>
      <c r="N7412" t="str">
        <f t="shared" si="691"/>
        <v/>
      </c>
      <c r="O7412">
        <v>7</v>
      </c>
      <c r="P7412" s="11">
        <v>0</v>
      </c>
      <c r="Q7412" s="11">
        <v>0.05</v>
      </c>
      <c r="R7412" s="12">
        <v>47.335000000000001</v>
      </c>
      <c r="S7412" t="s">
        <v>27</v>
      </c>
      <c r="T7412">
        <v>0</v>
      </c>
      <c r="U7412">
        <f t="shared" si="692"/>
        <v>5</v>
      </c>
      <c r="V7412">
        <f t="shared" si="693"/>
        <v>1</v>
      </c>
      <c r="W7412">
        <f t="shared" si="694"/>
        <v>2</v>
      </c>
      <c r="X7412" t="str">
        <f t="shared" si="695"/>
        <v>512</v>
      </c>
      <c r="Y7412" t="str">
        <f>IF(Table1[[#This Row],[RFM_Score]]="555","Champion", IF(AND(J7412&gt;=4,V7412&gt;=4),"Loyal", IF(U7412&lt;=2,"At Risk", IF(W7412&gt;=4,"Potential Loyalist","Others"))))</f>
        <v>Others</v>
      </c>
    </row>
    <row r="7413" spans="1:25">
      <c r="A7413" t="s">
        <v>7402</v>
      </c>
      <c r="B7413">
        <v>44</v>
      </c>
      <c r="C7413" t="s">
        <v>33</v>
      </c>
      <c r="D7413" t="s">
        <v>25</v>
      </c>
      <c r="E7413" s="6" t="s">
        <v>19483</v>
      </c>
      <c r="F7413" t="s">
        <v>26</v>
      </c>
      <c r="G7413">
        <v>4</v>
      </c>
      <c r="H7413">
        <v>2</v>
      </c>
      <c r="I7413">
        <v>56</v>
      </c>
      <c r="J7413">
        <v>0</v>
      </c>
      <c r="K7413">
        <v>94.62</v>
      </c>
      <c r="L7413" t="str">
        <f t="shared" si="690"/>
        <v/>
      </c>
      <c r="M7413">
        <v>2</v>
      </c>
      <c r="N7413" t="str">
        <f t="shared" si="691"/>
        <v/>
      </c>
      <c r="O7413">
        <v>15</v>
      </c>
      <c r="P7413" s="11">
        <v>0.5</v>
      </c>
      <c r="Q7413" s="11">
        <v>0</v>
      </c>
      <c r="R7413" s="12">
        <v>47.31</v>
      </c>
      <c r="S7413" t="s">
        <v>27</v>
      </c>
      <c r="T7413">
        <v>1</v>
      </c>
      <c r="U7413">
        <f t="shared" si="692"/>
        <v>5</v>
      </c>
      <c r="V7413">
        <f t="shared" si="693"/>
        <v>1</v>
      </c>
      <c r="W7413">
        <f t="shared" si="694"/>
        <v>2</v>
      </c>
      <c r="X7413" t="str">
        <f t="shared" si="695"/>
        <v>512</v>
      </c>
      <c r="Y7413" t="str">
        <f>IF(Table1[[#This Row],[RFM_Score]]="555","Champion", IF(AND(J7413&gt;=4,V7413&gt;=4),"Loyal", IF(U7413&lt;=2,"At Risk", IF(W7413&gt;=4,"Potential Loyalist","Others"))))</f>
        <v>Others</v>
      </c>
    </row>
    <row r="7414" spans="1:25">
      <c r="A7414" t="s">
        <v>8762</v>
      </c>
      <c r="B7414">
        <v>30</v>
      </c>
      <c r="C7414" t="s">
        <v>19</v>
      </c>
      <c r="D7414" t="s">
        <v>25</v>
      </c>
      <c r="E7414" s="6" t="s">
        <v>19484</v>
      </c>
      <c r="F7414" t="s">
        <v>21</v>
      </c>
      <c r="G7414">
        <v>1</v>
      </c>
      <c r="H7414">
        <v>0</v>
      </c>
      <c r="I7414">
        <v>51</v>
      </c>
      <c r="J7414">
        <v>4</v>
      </c>
      <c r="K7414">
        <v>94.51</v>
      </c>
      <c r="L7414" t="str">
        <f t="shared" si="690"/>
        <v/>
      </c>
      <c r="M7414">
        <v>2</v>
      </c>
      <c r="N7414" t="str">
        <f t="shared" si="691"/>
        <v/>
      </c>
      <c r="O7414">
        <v>53</v>
      </c>
      <c r="P7414" s="11">
        <v>0</v>
      </c>
      <c r="Q7414" s="11">
        <v>7.8431372549019607E-2</v>
      </c>
      <c r="R7414" s="12">
        <v>47.255000000000003</v>
      </c>
      <c r="S7414" t="s">
        <v>27</v>
      </c>
      <c r="T7414">
        <v>0</v>
      </c>
      <c r="U7414">
        <f t="shared" si="692"/>
        <v>3</v>
      </c>
      <c r="V7414">
        <f t="shared" si="693"/>
        <v>1</v>
      </c>
      <c r="W7414">
        <f t="shared" si="694"/>
        <v>2</v>
      </c>
      <c r="X7414" t="str">
        <f t="shared" si="695"/>
        <v>312</v>
      </c>
      <c r="Y7414" t="str">
        <f>IF(Table1[[#This Row],[RFM_Score]]="555","Champion", IF(AND(J7414&gt;=4,V7414&gt;=4),"Loyal", IF(U7414&lt;=2,"At Risk", IF(W7414&gt;=4,"Potential Loyalist","Others"))))</f>
        <v>Others</v>
      </c>
    </row>
    <row r="7415" spans="1:25">
      <c r="A7415" t="s">
        <v>2266</v>
      </c>
      <c r="B7415">
        <v>47</v>
      </c>
      <c r="C7415" t="s">
        <v>24</v>
      </c>
      <c r="D7415" t="s">
        <v>25</v>
      </c>
      <c r="E7415" s="6" t="s">
        <v>19485</v>
      </c>
      <c r="F7415" t="s">
        <v>62</v>
      </c>
      <c r="G7415">
        <v>5</v>
      </c>
      <c r="H7415">
        <v>1</v>
      </c>
      <c r="I7415">
        <v>54</v>
      </c>
      <c r="J7415">
        <v>5</v>
      </c>
      <c r="K7415">
        <v>94.29</v>
      </c>
      <c r="L7415" t="str">
        <f t="shared" si="690"/>
        <v/>
      </c>
      <c r="M7415">
        <v>2</v>
      </c>
      <c r="N7415" t="str">
        <f t="shared" si="691"/>
        <v/>
      </c>
      <c r="O7415">
        <v>42</v>
      </c>
      <c r="P7415" s="11">
        <v>0.2</v>
      </c>
      <c r="Q7415" s="11">
        <v>9.2592592592592504E-2</v>
      </c>
      <c r="R7415" s="12">
        <v>47.145000000000003</v>
      </c>
      <c r="S7415" t="s">
        <v>27</v>
      </c>
      <c r="T7415">
        <v>0</v>
      </c>
      <c r="U7415">
        <f t="shared" si="692"/>
        <v>3</v>
      </c>
      <c r="V7415">
        <f t="shared" si="693"/>
        <v>1</v>
      </c>
      <c r="W7415">
        <f t="shared" si="694"/>
        <v>2</v>
      </c>
      <c r="X7415" t="str">
        <f t="shared" si="695"/>
        <v>312</v>
      </c>
      <c r="Y7415" t="str">
        <f>IF(Table1[[#This Row],[RFM_Score]]="555","Champion", IF(AND(J7415&gt;=4,V7415&gt;=4),"Loyal", IF(U7415&lt;=2,"At Risk", IF(W7415&gt;=4,"Potential Loyalist","Others"))))</f>
        <v>Others</v>
      </c>
    </row>
    <row r="7416" spans="1:25">
      <c r="A7416" t="s">
        <v>8636</v>
      </c>
      <c r="B7416">
        <v>39</v>
      </c>
      <c r="C7416" t="s">
        <v>24</v>
      </c>
      <c r="D7416" t="s">
        <v>25</v>
      </c>
      <c r="E7416" s="6" t="s">
        <v>19486</v>
      </c>
      <c r="F7416" t="s">
        <v>60</v>
      </c>
      <c r="G7416">
        <v>7</v>
      </c>
      <c r="H7416">
        <v>4</v>
      </c>
      <c r="I7416">
        <v>37</v>
      </c>
      <c r="J7416">
        <v>5</v>
      </c>
      <c r="K7416">
        <v>94.28</v>
      </c>
      <c r="L7416" t="str">
        <f t="shared" si="690"/>
        <v/>
      </c>
      <c r="M7416">
        <v>2</v>
      </c>
      <c r="N7416" t="str">
        <f t="shared" si="691"/>
        <v/>
      </c>
      <c r="O7416">
        <v>13</v>
      </c>
      <c r="P7416" s="11">
        <v>0.57142857142857095</v>
      </c>
      <c r="Q7416" s="11">
        <v>0.135135135135135</v>
      </c>
      <c r="R7416" s="12">
        <v>47.14</v>
      </c>
      <c r="S7416" t="s">
        <v>27</v>
      </c>
      <c r="T7416">
        <v>1</v>
      </c>
      <c r="U7416">
        <f t="shared" si="692"/>
        <v>5</v>
      </c>
      <c r="V7416">
        <f t="shared" si="693"/>
        <v>1</v>
      </c>
      <c r="W7416">
        <f t="shared" si="694"/>
        <v>2</v>
      </c>
      <c r="X7416" t="str">
        <f t="shared" si="695"/>
        <v>512</v>
      </c>
      <c r="Y7416" t="str">
        <f>IF(Table1[[#This Row],[RFM_Score]]="555","Champion", IF(AND(J7416&gt;=4,V7416&gt;=4),"Loyal", IF(U7416&lt;=2,"At Risk", IF(W7416&gt;=4,"Potential Loyalist","Others"))))</f>
        <v>Others</v>
      </c>
    </row>
    <row r="7417" spans="1:25">
      <c r="A7417" t="s">
        <v>10030</v>
      </c>
      <c r="B7417">
        <v>18</v>
      </c>
      <c r="C7417" t="s">
        <v>24</v>
      </c>
      <c r="D7417" t="s">
        <v>35</v>
      </c>
      <c r="E7417" s="6" t="s">
        <v>19487</v>
      </c>
      <c r="F7417" t="s">
        <v>37</v>
      </c>
      <c r="G7417">
        <v>1</v>
      </c>
      <c r="H7417">
        <v>0</v>
      </c>
      <c r="I7417">
        <v>48</v>
      </c>
      <c r="J7417">
        <v>4</v>
      </c>
      <c r="K7417">
        <v>94.14</v>
      </c>
      <c r="L7417" t="str">
        <f t="shared" si="690"/>
        <v/>
      </c>
      <c r="M7417">
        <v>2</v>
      </c>
      <c r="N7417" t="str">
        <f t="shared" si="691"/>
        <v/>
      </c>
      <c r="O7417">
        <v>10</v>
      </c>
      <c r="P7417" s="11">
        <v>0</v>
      </c>
      <c r="Q7417" s="11">
        <v>8.3333333333333301E-2</v>
      </c>
      <c r="R7417" s="12">
        <v>47.07</v>
      </c>
      <c r="S7417" t="s">
        <v>27</v>
      </c>
      <c r="T7417">
        <v>0</v>
      </c>
      <c r="U7417">
        <f t="shared" si="692"/>
        <v>5</v>
      </c>
      <c r="V7417">
        <f t="shared" si="693"/>
        <v>1</v>
      </c>
      <c r="W7417">
        <f t="shared" si="694"/>
        <v>2</v>
      </c>
      <c r="X7417" t="str">
        <f t="shared" si="695"/>
        <v>512</v>
      </c>
      <c r="Y7417" t="str">
        <f>IF(Table1[[#This Row],[RFM_Score]]="555","Champion", IF(AND(J7417&gt;=4,V7417&gt;=4),"Loyal", IF(U7417&lt;=2,"At Risk", IF(W7417&gt;=4,"Potential Loyalist","Others"))))</f>
        <v>Others</v>
      </c>
    </row>
    <row r="7418" spans="1:25">
      <c r="A7418" t="s">
        <v>7516</v>
      </c>
      <c r="B7418">
        <v>30</v>
      </c>
      <c r="C7418" t="s">
        <v>19</v>
      </c>
      <c r="D7418" t="s">
        <v>25</v>
      </c>
      <c r="E7418" s="6" t="s">
        <v>19488</v>
      </c>
      <c r="F7418" t="s">
        <v>26</v>
      </c>
      <c r="G7418">
        <v>1</v>
      </c>
      <c r="H7418">
        <v>0</v>
      </c>
      <c r="I7418">
        <v>59</v>
      </c>
      <c r="J7418">
        <v>2</v>
      </c>
      <c r="K7418">
        <v>94.08</v>
      </c>
      <c r="L7418" t="str">
        <f t="shared" si="690"/>
        <v/>
      </c>
      <c r="M7418">
        <v>2</v>
      </c>
      <c r="N7418" t="str">
        <f t="shared" si="691"/>
        <v/>
      </c>
      <c r="O7418">
        <v>1</v>
      </c>
      <c r="P7418" s="11">
        <v>0</v>
      </c>
      <c r="Q7418" s="11">
        <v>3.38983050847457E-2</v>
      </c>
      <c r="R7418" s="12">
        <v>47.04</v>
      </c>
      <c r="S7418" t="s">
        <v>27</v>
      </c>
      <c r="T7418">
        <v>0</v>
      </c>
      <c r="U7418">
        <f t="shared" si="692"/>
        <v>5</v>
      </c>
      <c r="V7418">
        <f t="shared" si="693"/>
        <v>1</v>
      </c>
      <c r="W7418">
        <f t="shared" si="694"/>
        <v>2</v>
      </c>
      <c r="X7418" t="str">
        <f t="shared" si="695"/>
        <v>512</v>
      </c>
      <c r="Y7418" t="str">
        <f>IF(Table1[[#This Row],[RFM_Score]]="555","Champion", IF(AND(J7418&gt;=4,V7418&gt;=4),"Loyal", IF(U7418&lt;=2,"At Risk", IF(W7418&gt;=4,"Potential Loyalist","Others"))))</f>
        <v>Others</v>
      </c>
    </row>
    <row r="7419" spans="1:25">
      <c r="A7419" t="s">
        <v>2674</v>
      </c>
      <c r="B7419">
        <v>46</v>
      </c>
      <c r="C7419" t="s">
        <v>19</v>
      </c>
      <c r="D7419" t="s">
        <v>41</v>
      </c>
      <c r="E7419" s="6" t="s">
        <v>19489</v>
      </c>
      <c r="F7419" t="s">
        <v>62</v>
      </c>
      <c r="G7419">
        <v>1</v>
      </c>
      <c r="H7419">
        <v>0</v>
      </c>
      <c r="I7419">
        <v>57</v>
      </c>
      <c r="J7419">
        <v>4</v>
      </c>
      <c r="K7419">
        <v>94.07</v>
      </c>
      <c r="L7419" t="str">
        <f t="shared" si="690"/>
        <v/>
      </c>
      <c r="M7419">
        <v>2</v>
      </c>
      <c r="N7419" t="str">
        <f t="shared" si="691"/>
        <v/>
      </c>
      <c r="O7419">
        <v>27</v>
      </c>
      <c r="P7419" s="11">
        <v>0</v>
      </c>
      <c r="Q7419" s="11">
        <v>7.0175438596491196E-2</v>
      </c>
      <c r="R7419" s="12">
        <v>47.034999999999997</v>
      </c>
      <c r="S7419" t="s">
        <v>27</v>
      </c>
      <c r="T7419">
        <v>0</v>
      </c>
      <c r="U7419">
        <f t="shared" si="692"/>
        <v>4</v>
      </c>
      <c r="V7419">
        <f t="shared" si="693"/>
        <v>1</v>
      </c>
      <c r="W7419">
        <f t="shared" si="694"/>
        <v>2</v>
      </c>
      <c r="X7419" t="str">
        <f t="shared" si="695"/>
        <v>412</v>
      </c>
      <c r="Y7419" t="str">
        <f>IF(Table1[[#This Row],[RFM_Score]]="555","Champion", IF(AND(J7419&gt;=4,V7419&gt;=4),"Loyal", IF(U7419&lt;=2,"At Risk", IF(W7419&gt;=4,"Potential Loyalist","Others"))))</f>
        <v>Others</v>
      </c>
    </row>
    <row r="7420" spans="1:25">
      <c r="A7420" t="s">
        <v>6572</v>
      </c>
      <c r="B7420">
        <v>44</v>
      </c>
      <c r="C7420" t="s">
        <v>33</v>
      </c>
      <c r="D7420" t="s">
        <v>29</v>
      </c>
      <c r="E7420" s="6" t="s">
        <v>19490</v>
      </c>
      <c r="F7420" t="s">
        <v>37</v>
      </c>
      <c r="G7420">
        <v>3</v>
      </c>
      <c r="H7420">
        <v>1</v>
      </c>
      <c r="I7420">
        <v>60</v>
      </c>
      <c r="J7420">
        <v>5</v>
      </c>
      <c r="K7420">
        <v>94.07</v>
      </c>
      <c r="L7420" t="str">
        <f t="shared" si="690"/>
        <v/>
      </c>
      <c r="M7420">
        <v>2</v>
      </c>
      <c r="N7420" t="str">
        <f t="shared" si="691"/>
        <v/>
      </c>
      <c r="O7420">
        <v>18</v>
      </c>
      <c r="P7420" s="11">
        <v>0.33333333333333298</v>
      </c>
      <c r="Q7420" s="11">
        <v>8.3333333333333301E-2</v>
      </c>
      <c r="R7420" s="12">
        <v>47.034999999999997</v>
      </c>
      <c r="S7420" t="s">
        <v>27</v>
      </c>
      <c r="T7420">
        <v>0</v>
      </c>
      <c r="U7420">
        <f t="shared" si="692"/>
        <v>5</v>
      </c>
      <c r="V7420">
        <f t="shared" si="693"/>
        <v>1</v>
      </c>
      <c r="W7420">
        <f t="shared" si="694"/>
        <v>2</v>
      </c>
      <c r="X7420" t="str">
        <f t="shared" si="695"/>
        <v>512</v>
      </c>
      <c r="Y7420" t="str">
        <f>IF(Table1[[#This Row],[RFM_Score]]="555","Champion", IF(AND(J7420&gt;=4,V7420&gt;=4),"Loyal", IF(U7420&lt;=2,"At Risk", IF(W7420&gt;=4,"Potential Loyalist","Others"))))</f>
        <v>Others</v>
      </c>
    </row>
    <row r="7421" spans="1:25">
      <c r="A7421" t="s">
        <v>11200</v>
      </c>
      <c r="B7421">
        <v>63</v>
      </c>
      <c r="C7421" t="s">
        <v>24</v>
      </c>
      <c r="D7421" t="s">
        <v>46</v>
      </c>
      <c r="E7421" s="6" t="s">
        <v>19491</v>
      </c>
      <c r="F7421" t="s">
        <v>26</v>
      </c>
      <c r="G7421">
        <v>1</v>
      </c>
      <c r="H7421">
        <v>1</v>
      </c>
      <c r="I7421">
        <v>48</v>
      </c>
      <c r="J7421">
        <v>4</v>
      </c>
      <c r="K7421">
        <v>93.98</v>
      </c>
      <c r="L7421" t="str">
        <f t="shared" si="690"/>
        <v/>
      </c>
      <c r="M7421">
        <v>2</v>
      </c>
      <c r="N7421" t="str">
        <f t="shared" si="691"/>
        <v/>
      </c>
      <c r="O7421">
        <v>1</v>
      </c>
      <c r="P7421" s="11">
        <v>1</v>
      </c>
      <c r="Q7421" s="11">
        <v>8.3333333333333301E-2</v>
      </c>
      <c r="R7421" s="12">
        <v>46.99</v>
      </c>
      <c r="S7421" t="s">
        <v>27</v>
      </c>
      <c r="T7421">
        <v>0</v>
      </c>
      <c r="U7421">
        <f t="shared" si="692"/>
        <v>5</v>
      </c>
      <c r="V7421">
        <f t="shared" si="693"/>
        <v>1</v>
      </c>
      <c r="W7421">
        <f t="shared" si="694"/>
        <v>2</v>
      </c>
      <c r="X7421" t="str">
        <f t="shared" si="695"/>
        <v>512</v>
      </c>
      <c r="Y7421" t="str">
        <f>IF(Table1[[#This Row],[RFM_Score]]="555","Champion", IF(AND(J7421&gt;=4,V7421&gt;=4),"Loyal", IF(U7421&lt;=2,"At Risk", IF(W7421&gt;=4,"Potential Loyalist","Others"))))</f>
        <v>Others</v>
      </c>
    </row>
    <row r="7422" spans="1:25">
      <c r="A7422" t="s">
        <v>11319</v>
      </c>
      <c r="B7422">
        <v>31</v>
      </c>
      <c r="C7422" t="s">
        <v>24</v>
      </c>
      <c r="D7422" t="s">
        <v>41</v>
      </c>
      <c r="E7422" s="6" t="s">
        <v>19492</v>
      </c>
      <c r="F7422" t="s">
        <v>21</v>
      </c>
      <c r="G7422">
        <v>2</v>
      </c>
      <c r="H7422">
        <v>1</v>
      </c>
      <c r="I7422">
        <v>52</v>
      </c>
      <c r="J7422">
        <v>1</v>
      </c>
      <c r="K7422">
        <v>93.98</v>
      </c>
      <c r="L7422" t="str">
        <f t="shared" si="690"/>
        <v/>
      </c>
      <c r="M7422">
        <v>2</v>
      </c>
      <c r="N7422" t="str">
        <f t="shared" si="691"/>
        <v/>
      </c>
      <c r="O7422">
        <v>7</v>
      </c>
      <c r="P7422" s="11">
        <v>0.5</v>
      </c>
      <c r="Q7422" s="11">
        <v>1.9230769230769201E-2</v>
      </c>
      <c r="R7422" s="12">
        <v>46.99</v>
      </c>
      <c r="S7422" t="s">
        <v>27</v>
      </c>
      <c r="T7422">
        <v>0</v>
      </c>
      <c r="U7422">
        <f t="shared" si="692"/>
        <v>5</v>
      </c>
      <c r="V7422">
        <f t="shared" si="693"/>
        <v>1</v>
      </c>
      <c r="W7422">
        <f t="shared" si="694"/>
        <v>2</v>
      </c>
      <c r="X7422" t="str">
        <f t="shared" si="695"/>
        <v>512</v>
      </c>
      <c r="Y7422" t="str">
        <f>IF(Table1[[#This Row],[RFM_Score]]="555","Champion", IF(AND(J7422&gt;=4,V7422&gt;=4),"Loyal", IF(U7422&lt;=2,"At Risk", IF(W7422&gt;=4,"Potential Loyalist","Others"))))</f>
        <v>Others</v>
      </c>
    </row>
    <row r="7423" spans="1:25">
      <c r="A7423" t="s">
        <v>10865</v>
      </c>
      <c r="B7423">
        <v>28</v>
      </c>
      <c r="C7423" t="s">
        <v>24</v>
      </c>
      <c r="D7423" t="s">
        <v>41</v>
      </c>
      <c r="E7423" s="6" t="s">
        <v>19493</v>
      </c>
      <c r="F7423" t="s">
        <v>62</v>
      </c>
      <c r="G7423">
        <v>2</v>
      </c>
      <c r="H7423">
        <v>0</v>
      </c>
      <c r="I7423">
        <v>48</v>
      </c>
      <c r="J7423">
        <v>3</v>
      </c>
      <c r="K7423">
        <v>93.8</v>
      </c>
      <c r="L7423" t="str">
        <f t="shared" si="690"/>
        <v/>
      </c>
      <c r="M7423">
        <v>2</v>
      </c>
      <c r="N7423" t="str">
        <f t="shared" si="691"/>
        <v/>
      </c>
      <c r="O7423">
        <v>62</v>
      </c>
      <c r="P7423" s="11">
        <v>0</v>
      </c>
      <c r="Q7423" s="11">
        <v>6.25E-2</v>
      </c>
      <c r="R7423" s="12">
        <v>46.9</v>
      </c>
      <c r="S7423" t="s">
        <v>27</v>
      </c>
      <c r="T7423">
        <v>0</v>
      </c>
      <c r="U7423">
        <f t="shared" si="692"/>
        <v>3</v>
      </c>
      <c r="V7423">
        <f t="shared" si="693"/>
        <v>1</v>
      </c>
      <c r="W7423">
        <f t="shared" si="694"/>
        <v>2</v>
      </c>
      <c r="X7423" t="str">
        <f t="shared" si="695"/>
        <v>312</v>
      </c>
      <c r="Y7423" t="str">
        <f>IF(Table1[[#This Row],[RFM_Score]]="555","Champion", IF(AND(J7423&gt;=4,V7423&gt;=4),"Loyal", IF(U7423&lt;=2,"At Risk", IF(W7423&gt;=4,"Potential Loyalist","Others"))))</f>
        <v>Others</v>
      </c>
    </row>
    <row r="7424" spans="1:25">
      <c r="A7424" t="s">
        <v>8418</v>
      </c>
      <c r="B7424">
        <v>38</v>
      </c>
      <c r="C7424" t="s">
        <v>19</v>
      </c>
      <c r="D7424" t="s">
        <v>25</v>
      </c>
      <c r="E7424" s="6" t="s">
        <v>19494</v>
      </c>
      <c r="F7424" t="s">
        <v>62</v>
      </c>
      <c r="G7424">
        <v>2</v>
      </c>
      <c r="H7424">
        <v>0</v>
      </c>
      <c r="I7424">
        <v>53</v>
      </c>
      <c r="J7424">
        <v>2</v>
      </c>
      <c r="K7424">
        <v>93.66</v>
      </c>
      <c r="L7424" t="str">
        <f t="shared" si="690"/>
        <v/>
      </c>
      <c r="M7424">
        <v>2</v>
      </c>
      <c r="N7424" t="str">
        <f t="shared" si="691"/>
        <v/>
      </c>
      <c r="O7424">
        <v>29</v>
      </c>
      <c r="P7424" s="11">
        <v>0</v>
      </c>
      <c r="Q7424" s="11">
        <v>3.7735849056603703E-2</v>
      </c>
      <c r="R7424" s="12">
        <v>46.83</v>
      </c>
      <c r="S7424" t="s">
        <v>27</v>
      </c>
      <c r="T7424">
        <v>0</v>
      </c>
      <c r="U7424">
        <f t="shared" si="692"/>
        <v>4</v>
      </c>
      <c r="V7424">
        <f t="shared" si="693"/>
        <v>1</v>
      </c>
      <c r="W7424">
        <f t="shared" si="694"/>
        <v>2</v>
      </c>
      <c r="X7424" t="str">
        <f t="shared" si="695"/>
        <v>412</v>
      </c>
      <c r="Y7424" t="str">
        <f>IF(Table1[[#This Row],[RFM_Score]]="555","Champion", IF(AND(J7424&gt;=4,V7424&gt;=4),"Loyal", IF(U7424&lt;=2,"At Risk", IF(W7424&gt;=4,"Potential Loyalist","Others"))))</f>
        <v>Others</v>
      </c>
    </row>
    <row r="7425" spans="1:25">
      <c r="A7425" t="s">
        <v>10485</v>
      </c>
      <c r="B7425">
        <v>30</v>
      </c>
      <c r="C7425" t="s">
        <v>19</v>
      </c>
      <c r="D7425" t="s">
        <v>25</v>
      </c>
      <c r="E7425" s="6" t="s">
        <v>19495</v>
      </c>
      <c r="F7425" t="s">
        <v>26</v>
      </c>
      <c r="G7425">
        <v>3</v>
      </c>
      <c r="H7425">
        <v>1</v>
      </c>
      <c r="I7425">
        <v>47</v>
      </c>
      <c r="J7425">
        <v>4</v>
      </c>
      <c r="K7425">
        <v>93.62</v>
      </c>
      <c r="L7425" t="str">
        <f t="shared" si="690"/>
        <v/>
      </c>
      <c r="M7425">
        <v>2</v>
      </c>
      <c r="N7425" t="str">
        <f t="shared" si="691"/>
        <v/>
      </c>
      <c r="O7425">
        <v>17</v>
      </c>
      <c r="P7425" s="11">
        <v>0.33333333333333298</v>
      </c>
      <c r="Q7425" s="11">
        <v>8.5106382978723402E-2</v>
      </c>
      <c r="R7425" s="12">
        <v>46.81</v>
      </c>
      <c r="S7425" t="s">
        <v>27</v>
      </c>
      <c r="T7425">
        <v>0</v>
      </c>
      <c r="U7425">
        <f t="shared" si="692"/>
        <v>5</v>
      </c>
      <c r="V7425">
        <f t="shared" si="693"/>
        <v>1</v>
      </c>
      <c r="W7425">
        <f t="shared" si="694"/>
        <v>2</v>
      </c>
      <c r="X7425" t="str">
        <f t="shared" si="695"/>
        <v>512</v>
      </c>
      <c r="Y7425" t="str">
        <f>IF(Table1[[#This Row],[RFM_Score]]="555","Champion", IF(AND(J7425&gt;=4,V7425&gt;=4),"Loyal", IF(U7425&lt;=2,"At Risk", IF(W7425&gt;=4,"Potential Loyalist","Others"))))</f>
        <v>Others</v>
      </c>
    </row>
    <row r="7426" spans="1:25">
      <c r="A7426" t="s">
        <v>6486</v>
      </c>
      <c r="B7426">
        <v>39</v>
      </c>
      <c r="C7426" t="s">
        <v>19</v>
      </c>
      <c r="D7426" t="s">
        <v>46</v>
      </c>
      <c r="E7426" s="6" t="s">
        <v>19496</v>
      </c>
      <c r="F7426" t="s">
        <v>62</v>
      </c>
      <c r="G7426">
        <v>2</v>
      </c>
      <c r="H7426">
        <v>1</v>
      </c>
      <c r="I7426">
        <v>61</v>
      </c>
      <c r="J7426">
        <v>1</v>
      </c>
      <c r="K7426">
        <v>93.37</v>
      </c>
      <c r="L7426" t="str">
        <f t="shared" ref="L7426:L7489" si="696">IF(OR(K7426&lt;$AC$10, K7426&gt;$AC$11), "OUTLIER", "")</f>
        <v/>
      </c>
      <c r="M7426">
        <v>2</v>
      </c>
      <c r="N7426" t="str">
        <f t="shared" ref="N7426:N7489" si="697">IF(OR(M7426&lt;$AC$16, M7426&gt;$AC$17), "OUTLIER", "")</f>
        <v/>
      </c>
      <c r="O7426">
        <v>33</v>
      </c>
      <c r="P7426" s="11">
        <v>0.5</v>
      </c>
      <c r="Q7426" s="11">
        <v>1.63934426229508E-2</v>
      </c>
      <c r="R7426" s="12">
        <v>46.685000000000002</v>
      </c>
      <c r="S7426" t="s">
        <v>27</v>
      </c>
      <c r="T7426">
        <v>0</v>
      </c>
      <c r="U7426">
        <f t="shared" ref="U7426:U7489" si="698">IF(O7426&lt;=20,5,IF(O7426&lt;=40,4,IF(O7426&lt;=70,3,IF(O7426&lt;=100,2,1))))</f>
        <v>4</v>
      </c>
      <c r="V7426">
        <f t="shared" ref="V7426:V7489" si="699">IF(M7426&gt;=11,5,IF(M7426&gt;=9,4,IF(M7426&gt;=7,3,IF(M7426&gt;=5,2,1))))</f>
        <v>1</v>
      </c>
      <c r="W7426">
        <f t="shared" ref="W7426:W7489" si="700">IF(K7426&gt;=500,5,IF(K7426&gt;=300,4,IF(K7426&gt;=150,3,IF(K7426&gt;=50,2,1))))</f>
        <v>2</v>
      </c>
      <c r="X7426" t="str">
        <f t="shared" ref="X7426:X7489" si="701">U7426 &amp; V7426 &amp; W7426</f>
        <v>412</v>
      </c>
      <c r="Y7426" t="str">
        <f>IF(Table1[[#This Row],[RFM_Score]]="555","Champion", IF(AND(J7426&gt;=4,V7426&gt;=4),"Loyal", IF(U7426&lt;=2,"At Risk", IF(W7426&gt;=4,"Potential Loyalist","Others"))))</f>
        <v>Others</v>
      </c>
    </row>
    <row r="7427" spans="1:25">
      <c r="A7427" t="s">
        <v>9734</v>
      </c>
      <c r="B7427">
        <v>42</v>
      </c>
      <c r="C7427" t="s">
        <v>19</v>
      </c>
      <c r="D7427" t="s">
        <v>29</v>
      </c>
      <c r="E7427" s="6" t="s">
        <v>19497</v>
      </c>
      <c r="F7427" t="s">
        <v>21</v>
      </c>
      <c r="G7427">
        <v>2</v>
      </c>
      <c r="H7427">
        <v>1</v>
      </c>
      <c r="I7427">
        <v>62</v>
      </c>
      <c r="J7427">
        <v>3</v>
      </c>
      <c r="K7427">
        <v>93.29</v>
      </c>
      <c r="L7427" t="str">
        <f t="shared" si="696"/>
        <v/>
      </c>
      <c r="M7427">
        <v>2</v>
      </c>
      <c r="N7427" t="str">
        <f t="shared" si="697"/>
        <v/>
      </c>
      <c r="O7427">
        <v>19</v>
      </c>
      <c r="P7427" s="11">
        <v>0.5</v>
      </c>
      <c r="Q7427" s="11">
        <v>4.8387096774193498E-2</v>
      </c>
      <c r="R7427" s="12">
        <v>46.645000000000003</v>
      </c>
      <c r="S7427" t="s">
        <v>27</v>
      </c>
      <c r="T7427">
        <v>0</v>
      </c>
      <c r="U7427">
        <f t="shared" si="698"/>
        <v>5</v>
      </c>
      <c r="V7427">
        <f t="shared" si="699"/>
        <v>1</v>
      </c>
      <c r="W7427">
        <f t="shared" si="700"/>
        <v>2</v>
      </c>
      <c r="X7427" t="str">
        <f t="shared" si="701"/>
        <v>512</v>
      </c>
      <c r="Y7427" t="str">
        <f>IF(Table1[[#This Row],[RFM_Score]]="555","Champion", IF(AND(J7427&gt;=4,V7427&gt;=4),"Loyal", IF(U7427&lt;=2,"At Risk", IF(W7427&gt;=4,"Potential Loyalist","Others"))))</f>
        <v>Others</v>
      </c>
    </row>
    <row r="7428" spans="1:25">
      <c r="A7428" t="s">
        <v>10049</v>
      </c>
      <c r="B7428">
        <v>19</v>
      </c>
      <c r="C7428" t="s">
        <v>19</v>
      </c>
      <c r="D7428" t="s">
        <v>35</v>
      </c>
      <c r="E7428" s="6" t="s">
        <v>19498</v>
      </c>
      <c r="F7428" t="s">
        <v>26</v>
      </c>
      <c r="G7428">
        <v>2</v>
      </c>
      <c r="H7428">
        <v>0</v>
      </c>
      <c r="I7428">
        <v>48</v>
      </c>
      <c r="J7428">
        <v>3</v>
      </c>
      <c r="K7428">
        <v>93.15</v>
      </c>
      <c r="L7428" t="str">
        <f t="shared" si="696"/>
        <v/>
      </c>
      <c r="M7428">
        <v>2</v>
      </c>
      <c r="N7428" t="str">
        <f t="shared" si="697"/>
        <v/>
      </c>
      <c r="O7428">
        <v>17</v>
      </c>
      <c r="P7428" s="11">
        <v>0</v>
      </c>
      <c r="Q7428" s="11">
        <v>6.25E-2</v>
      </c>
      <c r="R7428" s="12">
        <v>46.575000000000003</v>
      </c>
      <c r="S7428" t="s">
        <v>27</v>
      </c>
      <c r="T7428">
        <v>0</v>
      </c>
      <c r="U7428">
        <f t="shared" si="698"/>
        <v>5</v>
      </c>
      <c r="V7428">
        <f t="shared" si="699"/>
        <v>1</v>
      </c>
      <c r="W7428">
        <f t="shared" si="700"/>
        <v>2</v>
      </c>
      <c r="X7428" t="str">
        <f t="shared" si="701"/>
        <v>512</v>
      </c>
      <c r="Y7428" t="str">
        <f>IF(Table1[[#This Row],[RFM_Score]]="555","Champion", IF(AND(J7428&gt;=4,V7428&gt;=4),"Loyal", IF(U7428&lt;=2,"At Risk", IF(W7428&gt;=4,"Potential Loyalist","Others"))))</f>
        <v>Others</v>
      </c>
    </row>
    <row r="7429" spans="1:25">
      <c r="A7429" t="s">
        <v>3506</v>
      </c>
      <c r="B7429">
        <v>32</v>
      </c>
      <c r="C7429" t="s">
        <v>19</v>
      </c>
      <c r="D7429" t="s">
        <v>35</v>
      </c>
      <c r="E7429" s="6" t="s">
        <v>19499</v>
      </c>
      <c r="F7429" t="s">
        <v>37</v>
      </c>
      <c r="G7429">
        <v>2</v>
      </c>
      <c r="H7429">
        <v>0</v>
      </c>
      <c r="I7429">
        <v>56</v>
      </c>
      <c r="J7429">
        <v>3</v>
      </c>
      <c r="K7429">
        <v>93.08</v>
      </c>
      <c r="L7429" t="str">
        <f t="shared" si="696"/>
        <v/>
      </c>
      <c r="M7429">
        <v>2</v>
      </c>
      <c r="N7429" t="str">
        <f t="shared" si="697"/>
        <v/>
      </c>
      <c r="O7429">
        <v>20</v>
      </c>
      <c r="P7429" s="11">
        <v>0</v>
      </c>
      <c r="Q7429" s="11">
        <v>5.3571428571428499E-2</v>
      </c>
      <c r="R7429" s="12">
        <v>46.54</v>
      </c>
      <c r="S7429" t="s">
        <v>27</v>
      </c>
      <c r="T7429">
        <v>0</v>
      </c>
      <c r="U7429">
        <f t="shared" si="698"/>
        <v>5</v>
      </c>
      <c r="V7429">
        <f t="shared" si="699"/>
        <v>1</v>
      </c>
      <c r="W7429">
        <f t="shared" si="700"/>
        <v>2</v>
      </c>
      <c r="X7429" t="str">
        <f t="shared" si="701"/>
        <v>512</v>
      </c>
      <c r="Y7429" t="str">
        <f>IF(Table1[[#This Row],[RFM_Score]]="555","Champion", IF(AND(J7429&gt;=4,V7429&gt;=4),"Loyal", IF(U7429&lt;=2,"At Risk", IF(W7429&gt;=4,"Potential Loyalist","Others"))))</f>
        <v>Others</v>
      </c>
    </row>
    <row r="7430" spans="1:25">
      <c r="A7430" t="s">
        <v>223</v>
      </c>
      <c r="B7430">
        <v>40</v>
      </c>
      <c r="C7430" t="s">
        <v>19</v>
      </c>
      <c r="D7430" t="s">
        <v>25</v>
      </c>
      <c r="E7430" s="6" t="s">
        <v>19500</v>
      </c>
      <c r="F7430" t="s">
        <v>62</v>
      </c>
      <c r="G7430">
        <v>2</v>
      </c>
      <c r="H7430">
        <v>0</v>
      </c>
      <c r="I7430">
        <v>45</v>
      </c>
      <c r="J7430">
        <v>1</v>
      </c>
      <c r="K7430">
        <v>92.81</v>
      </c>
      <c r="L7430" t="str">
        <f t="shared" si="696"/>
        <v/>
      </c>
      <c r="M7430">
        <v>2</v>
      </c>
      <c r="N7430" t="str">
        <f t="shared" si="697"/>
        <v/>
      </c>
      <c r="O7430">
        <v>74</v>
      </c>
      <c r="P7430" s="11">
        <v>0</v>
      </c>
      <c r="Q7430" s="11">
        <v>2.2222222222222199E-2</v>
      </c>
      <c r="R7430" s="12">
        <v>46.405000000000001</v>
      </c>
      <c r="S7430" t="s">
        <v>27</v>
      </c>
      <c r="T7430">
        <v>0</v>
      </c>
      <c r="U7430">
        <f t="shared" si="698"/>
        <v>2</v>
      </c>
      <c r="V7430">
        <f t="shared" si="699"/>
        <v>1</v>
      </c>
      <c r="W7430">
        <f t="shared" si="700"/>
        <v>2</v>
      </c>
      <c r="X7430" t="str">
        <f t="shared" si="701"/>
        <v>212</v>
      </c>
      <c r="Y7430" t="str">
        <f>IF(Table1[[#This Row],[RFM_Score]]="555","Champion", IF(AND(J7430&gt;=4,V7430&gt;=4),"Loyal", IF(U7430&lt;=2,"At Risk", IF(W7430&gt;=4,"Potential Loyalist","Others"))))</f>
        <v>At Risk</v>
      </c>
    </row>
    <row r="7431" spans="1:25">
      <c r="A7431" t="s">
        <v>11872</v>
      </c>
      <c r="B7431">
        <v>35</v>
      </c>
      <c r="C7431" t="s">
        <v>19</v>
      </c>
      <c r="D7431" t="s">
        <v>25</v>
      </c>
      <c r="E7431" s="6" t="s">
        <v>19501</v>
      </c>
      <c r="F7431" t="s">
        <v>21</v>
      </c>
      <c r="G7431">
        <v>1</v>
      </c>
      <c r="H7431">
        <v>1</v>
      </c>
      <c r="I7431">
        <v>45</v>
      </c>
      <c r="J7431">
        <v>4</v>
      </c>
      <c r="K7431">
        <v>92.8</v>
      </c>
      <c r="L7431" t="str">
        <f t="shared" si="696"/>
        <v/>
      </c>
      <c r="M7431">
        <v>2</v>
      </c>
      <c r="N7431" t="str">
        <f t="shared" si="697"/>
        <v/>
      </c>
      <c r="O7431">
        <v>0</v>
      </c>
      <c r="P7431" s="11">
        <v>1</v>
      </c>
      <c r="Q7431" s="11">
        <v>8.8888888888888795E-2</v>
      </c>
      <c r="R7431" s="12">
        <v>46.4</v>
      </c>
      <c r="S7431" t="s">
        <v>27</v>
      </c>
      <c r="T7431">
        <v>0</v>
      </c>
      <c r="U7431">
        <f t="shared" si="698"/>
        <v>5</v>
      </c>
      <c r="V7431">
        <f t="shared" si="699"/>
        <v>1</v>
      </c>
      <c r="W7431">
        <f t="shared" si="700"/>
        <v>2</v>
      </c>
      <c r="X7431" t="str">
        <f t="shared" si="701"/>
        <v>512</v>
      </c>
      <c r="Y7431" t="str">
        <f>IF(Table1[[#This Row],[RFM_Score]]="555","Champion", IF(AND(J7431&gt;=4,V7431&gt;=4),"Loyal", IF(U7431&lt;=2,"At Risk", IF(W7431&gt;=4,"Potential Loyalist","Others"))))</f>
        <v>Others</v>
      </c>
    </row>
    <row r="7432" spans="1:25">
      <c r="A7432" t="s">
        <v>1565</v>
      </c>
      <c r="B7432">
        <v>29</v>
      </c>
      <c r="C7432" t="s">
        <v>24</v>
      </c>
      <c r="D7432" t="s">
        <v>25</v>
      </c>
      <c r="E7432" s="6" t="s">
        <v>19502</v>
      </c>
      <c r="F7432" t="s">
        <v>21</v>
      </c>
      <c r="G7432">
        <v>0</v>
      </c>
      <c r="H7432">
        <v>0</v>
      </c>
      <c r="I7432">
        <v>52</v>
      </c>
      <c r="J7432">
        <v>1</v>
      </c>
      <c r="K7432">
        <v>92.57</v>
      </c>
      <c r="L7432" t="str">
        <f t="shared" si="696"/>
        <v/>
      </c>
      <c r="M7432">
        <v>2</v>
      </c>
      <c r="N7432" t="str">
        <f t="shared" si="697"/>
        <v/>
      </c>
      <c r="O7432">
        <v>18</v>
      </c>
      <c r="P7432" s="11">
        <v>0</v>
      </c>
      <c r="Q7432" s="11">
        <v>1.9230769230769201E-2</v>
      </c>
      <c r="R7432" s="12">
        <v>46.284999999999997</v>
      </c>
      <c r="S7432" t="s">
        <v>27</v>
      </c>
      <c r="T7432">
        <v>0</v>
      </c>
      <c r="U7432">
        <f t="shared" si="698"/>
        <v>5</v>
      </c>
      <c r="V7432">
        <f t="shared" si="699"/>
        <v>1</v>
      </c>
      <c r="W7432">
        <f t="shared" si="700"/>
        <v>2</v>
      </c>
      <c r="X7432" t="str">
        <f t="shared" si="701"/>
        <v>512</v>
      </c>
      <c r="Y7432" t="str">
        <f>IF(Table1[[#This Row],[RFM_Score]]="555","Champion", IF(AND(J7432&gt;=4,V7432&gt;=4),"Loyal", IF(U7432&lt;=2,"At Risk", IF(W7432&gt;=4,"Potential Loyalist","Others"))))</f>
        <v>Others</v>
      </c>
    </row>
    <row r="7433" spans="1:25">
      <c r="A7433" t="s">
        <v>7199</v>
      </c>
      <c r="B7433">
        <v>41</v>
      </c>
      <c r="C7433" t="s">
        <v>24</v>
      </c>
      <c r="D7433" t="s">
        <v>25</v>
      </c>
      <c r="E7433" s="6" t="s">
        <v>19503</v>
      </c>
      <c r="F7433" t="s">
        <v>30</v>
      </c>
      <c r="G7433">
        <v>4</v>
      </c>
      <c r="H7433">
        <v>1</v>
      </c>
      <c r="I7433">
        <v>44</v>
      </c>
      <c r="J7433">
        <v>1</v>
      </c>
      <c r="K7433">
        <v>92.49</v>
      </c>
      <c r="L7433" t="str">
        <f t="shared" si="696"/>
        <v/>
      </c>
      <c r="M7433">
        <v>2</v>
      </c>
      <c r="N7433" t="str">
        <f t="shared" si="697"/>
        <v/>
      </c>
      <c r="O7433">
        <v>12</v>
      </c>
      <c r="P7433" s="11">
        <v>0.25</v>
      </c>
      <c r="Q7433" s="11">
        <v>2.27272727272727E-2</v>
      </c>
      <c r="R7433" s="12">
        <v>46.244999999999997</v>
      </c>
      <c r="S7433" t="s">
        <v>27</v>
      </c>
      <c r="T7433">
        <v>0</v>
      </c>
      <c r="U7433">
        <f t="shared" si="698"/>
        <v>5</v>
      </c>
      <c r="V7433">
        <f t="shared" si="699"/>
        <v>1</v>
      </c>
      <c r="W7433">
        <f t="shared" si="700"/>
        <v>2</v>
      </c>
      <c r="X7433" t="str">
        <f t="shared" si="701"/>
        <v>512</v>
      </c>
      <c r="Y7433" t="str">
        <f>IF(Table1[[#This Row],[RFM_Score]]="555","Champion", IF(AND(J7433&gt;=4,V7433&gt;=4),"Loyal", IF(U7433&lt;=2,"At Risk", IF(W7433&gt;=4,"Potential Loyalist","Others"))))</f>
        <v>Others</v>
      </c>
    </row>
    <row r="7434" spans="1:25">
      <c r="A7434" t="s">
        <v>9178</v>
      </c>
      <c r="B7434">
        <v>32</v>
      </c>
      <c r="C7434" t="s">
        <v>19</v>
      </c>
      <c r="D7434" t="s">
        <v>25</v>
      </c>
      <c r="E7434" s="6" t="s">
        <v>19504</v>
      </c>
      <c r="F7434" t="s">
        <v>26</v>
      </c>
      <c r="G7434">
        <v>0</v>
      </c>
      <c r="H7434">
        <v>0</v>
      </c>
      <c r="I7434">
        <v>47</v>
      </c>
      <c r="J7434">
        <v>4</v>
      </c>
      <c r="K7434">
        <v>92.42</v>
      </c>
      <c r="L7434" t="str">
        <f t="shared" si="696"/>
        <v/>
      </c>
      <c r="M7434">
        <v>2</v>
      </c>
      <c r="N7434" t="str">
        <f t="shared" si="697"/>
        <v/>
      </c>
      <c r="O7434">
        <v>37</v>
      </c>
      <c r="P7434" s="11">
        <v>0</v>
      </c>
      <c r="Q7434" s="11">
        <v>8.5106382978723402E-2</v>
      </c>
      <c r="R7434" s="12">
        <v>46.21</v>
      </c>
      <c r="S7434" t="s">
        <v>27</v>
      </c>
      <c r="T7434">
        <v>0</v>
      </c>
      <c r="U7434">
        <f t="shared" si="698"/>
        <v>4</v>
      </c>
      <c r="V7434">
        <f t="shared" si="699"/>
        <v>1</v>
      </c>
      <c r="W7434">
        <f t="shared" si="700"/>
        <v>2</v>
      </c>
      <c r="X7434" t="str">
        <f t="shared" si="701"/>
        <v>412</v>
      </c>
      <c r="Y7434" t="str">
        <f>IF(Table1[[#This Row],[RFM_Score]]="555","Champion", IF(AND(J7434&gt;=4,V7434&gt;=4),"Loyal", IF(U7434&lt;=2,"At Risk", IF(W7434&gt;=4,"Potential Loyalist","Others"))))</f>
        <v>Others</v>
      </c>
    </row>
    <row r="7435" spans="1:25">
      <c r="A7435" t="s">
        <v>9994</v>
      </c>
      <c r="B7435">
        <v>22</v>
      </c>
      <c r="C7435" t="s">
        <v>19</v>
      </c>
      <c r="D7435" t="s">
        <v>25</v>
      </c>
      <c r="E7435" s="6" t="s">
        <v>19505</v>
      </c>
      <c r="F7435" t="s">
        <v>21</v>
      </c>
      <c r="G7435">
        <v>3</v>
      </c>
      <c r="H7435">
        <v>2</v>
      </c>
      <c r="I7435">
        <v>59</v>
      </c>
      <c r="J7435">
        <v>4</v>
      </c>
      <c r="K7435">
        <v>92.11</v>
      </c>
      <c r="L7435" t="str">
        <f t="shared" si="696"/>
        <v/>
      </c>
      <c r="M7435">
        <v>2</v>
      </c>
      <c r="N7435" t="str">
        <f t="shared" si="697"/>
        <v/>
      </c>
      <c r="O7435">
        <v>30</v>
      </c>
      <c r="P7435" s="11">
        <v>0.66666666666666596</v>
      </c>
      <c r="Q7435" s="11">
        <v>6.7796610169491497E-2</v>
      </c>
      <c r="R7435" s="12">
        <v>46.055</v>
      </c>
      <c r="S7435" t="s">
        <v>27</v>
      </c>
      <c r="T7435">
        <v>0</v>
      </c>
      <c r="U7435">
        <f t="shared" si="698"/>
        <v>4</v>
      </c>
      <c r="V7435">
        <f t="shared" si="699"/>
        <v>1</v>
      </c>
      <c r="W7435">
        <f t="shared" si="700"/>
        <v>2</v>
      </c>
      <c r="X7435" t="str">
        <f t="shared" si="701"/>
        <v>412</v>
      </c>
      <c r="Y7435" t="str">
        <f>IF(Table1[[#This Row],[RFM_Score]]="555","Champion", IF(AND(J7435&gt;=4,V7435&gt;=4),"Loyal", IF(U7435&lt;=2,"At Risk", IF(W7435&gt;=4,"Potential Loyalist","Others"))))</f>
        <v>Others</v>
      </c>
    </row>
    <row r="7436" spans="1:25">
      <c r="A7436" t="s">
        <v>10105</v>
      </c>
      <c r="B7436">
        <v>37</v>
      </c>
      <c r="C7436" t="s">
        <v>24</v>
      </c>
      <c r="D7436" t="s">
        <v>41</v>
      </c>
      <c r="E7436" s="6" t="s">
        <v>19506</v>
      </c>
      <c r="F7436" t="s">
        <v>30</v>
      </c>
      <c r="G7436">
        <v>2</v>
      </c>
      <c r="H7436">
        <v>0</v>
      </c>
      <c r="I7436">
        <v>58</v>
      </c>
      <c r="J7436">
        <v>1</v>
      </c>
      <c r="K7436">
        <v>92.09</v>
      </c>
      <c r="L7436" t="str">
        <f t="shared" si="696"/>
        <v/>
      </c>
      <c r="M7436">
        <v>2</v>
      </c>
      <c r="N7436" t="str">
        <f t="shared" si="697"/>
        <v/>
      </c>
      <c r="O7436">
        <v>29</v>
      </c>
      <c r="P7436" s="11">
        <v>0</v>
      </c>
      <c r="Q7436" s="11">
        <v>1.72413793103448E-2</v>
      </c>
      <c r="R7436" s="12">
        <v>46.045000000000002</v>
      </c>
      <c r="S7436" t="s">
        <v>27</v>
      </c>
      <c r="T7436">
        <v>0</v>
      </c>
      <c r="U7436">
        <f t="shared" si="698"/>
        <v>4</v>
      </c>
      <c r="V7436">
        <f t="shared" si="699"/>
        <v>1</v>
      </c>
      <c r="W7436">
        <f t="shared" si="700"/>
        <v>2</v>
      </c>
      <c r="X7436" t="str">
        <f t="shared" si="701"/>
        <v>412</v>
      </c>
      <c r="Y7436" t="str">
        <f>IF(Table1[[#This Row],[RFM_Score]]="555","Champion", IF(AND(J7436&gt;=4,V7436&gt;=4),"Loyal", IF(U7436&lt;=2,"At Risk", IF(W7436&gt;=4,"Potential Loyalist","Others"))))</f>
        <v>Others</v>
      </c>
    </row>
    <row r="7437" spans="1:25">
      <c r="A7437" t="s">
        <v>10425</v>
      </c>
      <c r="B7437">
        <v>56</v>
      </c>
      <c r="C7437" t="s">
        <v>19</v>
      </c>
      <c r="D7437" t="s">
        <v>29</v>
      </c>
      <c r="E7437" s="6" t="s">
        <v>19507</v>
      </c>
      <c r="F7437" t="s">
        <v>21</v>
      </c>
      <c r="G7437">
        <v>3</v>
      </c>
      <c r="H7437">
        <v>2</v>
      </c>
      <c r="I7437">
        <v>51</v>
      </c>
      <c r="J7437">
        <v>2</v>
      </c>
      <c r="K7437">
        <v>92.06</v>
      </c>
      <c r="L7437" t="str">
        <f t="shared" si="696"/>
        <v/>
      </c>
      <c r="M7437">
        <v>2</v>
      </c>
      <c r="N7437" t="str">
        <f t="shared" si="697"/>
        <v/>
      </c>
      <c r="O7437">
        <v>16</v>
      </c>
      <c r="P7437" s="11">
        <v>0.66666666666666596</v>
      </c>
      <c r="Q7437" s="11">
        <v>3.9215686274509803E-2</v>
      </c>
      <c r="R7437" s="12">
        <v>46.03</v>
      </c>
      <c r="S7437" t="s">
        <v>27</v>
      </c>
      <c r="T7437">
        <v>1</v>
      </c>
      <c r="U7437">
        <f t="shared" si="698"/>
        <v>5</v>
      </c>
      <c r="V7437">
        <f t="shared" si="699"/>
        <v>1</v>
      </c>
      <c r="W7437">
        <f t="shared" si="700"/>
        <v>2</v>
      </c>
      <c r="X7437" t="str">
        <f t="shared" si="701"/>
        <v>512</v>
      </c>
      <c r="Y7437" t="str">
        <f>IF(Table1[[#This Row],[RFM_Score]]="555","Champion", IF(AND(J7437&gt;=4,V7437&gt;=4),"Loyal", IF(U7437&lt;=2,"At Risk", IF(W7437&gt;=4,"Potential Loyalist","Others"))))</f>
        <v>Others</v>
      </c>
    </row>
    <row r="7438" spans="1:25">
      <c r="A7438" t="s">
        <v>3176</v>
      </c>
      <c r="B7438">
        <v>31</v>
      </c>
      <c r="C7438" t="s">
        <v>33</v>
      </c>
      <c r="D7438" t="s">
        <v>49</v>
      </c>
      <c r="E7438" s="6" t="s">
        <v>19508</v>
      </c>
      <c r="F7438" t="s">
        <v>26</v>
      </c>
      <c r="G7438">
        <v>2</v>
      </c>
      <c r="H7438">
        <v>0</v>
      </c>
      <c r="I7438">
        <v>53</v>
      </c>
      <c r="J7438">
        <v>2</v>
      </c>
      <c r="K7438">
        <v>91.9</v>
      </c>
      <c r="L7438" t="str">
        <f t="shared" si="696"/>
        <v/>
      </c>
      <c r="M7438">
        <v>2</v>
      </c>
      <c r="N7438" t="str">
        <f t="shared" si="697"/>
        <v/>
      </c>
      <c r="O7438">
        <v>12</v>
      </c>
      <c r="P7438" s="11">
        <v>0</v>
      </c>
      <c r="Q7438" s="11">
        <v>3.7735849056603703E-2</v>
      </c>
      <c r="R7438" s="12">
        <v>45.95</v>
      </c>
      <c r="S7438" t="s">
        <v>27</v>
      </c>
      <c r="T7438">
        <v>0</v>
      </c>
      <c r="U7438">
        <f t="shared" si="698"/>
        <v>5</v>
      </c>
      <c r="V7438">
        <f t="shared" si="699"/>
        <v>1</v>
      </c>
      <c r="W7438">
        <f t="shared" si="700"/>
        <v>2</v>
      </c>
      <c r="X7438" t="str">
        <f t="shared" si="701"/>
        <v>512</v>
      </c>
      <c r="Y7438" t="str">
        <f>IF(Table1[[#This Row],[RFM_Score]]="555","Champion", IF(AND(J7438&gt;=4,V7438&gt;=4),"Loyal", IF(U7438&lt;=2,"At Risk", IF(W7438&gt;=4,"Potential Loyalist","Others"))))</f>
        <v>Others</v>
      </c>
    </row>
    <row r="7439" spans="1:25">
      <c r="A7439" t="s">
        <v>4066</v>
      </c>
      <c r="B7439">
        <v>44</v>
      </c>
      <c r="C7439" t="s">
        <v>24</v>
      </c>
      <c r="D7439" t="s">
        <v>20</v>
      </c>
      <c r="E7439" s="6" t="s">
        <v>19509</v>
      </c>
      <c r="F7439" t="s">
        <v>62</v>
      </c>
      <c r="G7439">
        <v>4</v>
      </c>
      <c r="H7439">
        <v>1</v>
      </c>
      <c r="I7439">
        <v>55</v>
      </c>
      <c r="J7439">
        <v>2</v>
      </c>
      <c r="K7439">
        <v>91.82</v>
      </c>
      <c r="L7439" t="str">
        <f t="shared" si="696"/>
        <v/>
      </c>
      <c r="M7439">
        <v>2</v>
      </c>
      <c r="N7439" t="str">
        <f t="shared" si="697"/>
        <v/>
      </c>
      <c r="O7439">
        <v>20</v>
      </c>
      <c r="P7439" s="11">
        <v>0.25</v>
      </c>
      <c r="Q7439" s="11">
        <v>3.6363636363636299E-2</v>
      </c>
      <c r="R7439" s="12">
        <v>45.91</v>
      </c>
      <c r="S7439" t="s">
        <v>27</v>
      </c>
      <c r="T7439">
        <v>0</v>
      </c>
      <c r="U7439">
        <f t="shared" si="698"/>
        <v>5</v>
      </c>
      <c r="V7439">
        <f t="shared" si="699"/>
        <v>1</v>
      </c>
      <c r="W7439">
        <f t="shared" si="700"/>
        <v>2</v>
      </c>
      <c r="X7439" t="str">
        <f t="shared" si="701"/>
        <v>512</v>
      </c>
      <c r="Y7439" t="str">
        <f>IF(Table1[[#This Row],[RFM_Score]]="555","Champion", IF(AND(J7439&gt;=4,V7439&gt;=4),"Loyal", IF(U7439&lt;=2,"At Risk", IF(W7439&gt;=4,"Potential Loyalist","Others"))))</f>
        <v>Others</v>
      </c>
    </row>
    <row r="7440" spans="1:25">
      <c r="A7440" t="s">
        <v>10563</v>
      </c>
      <c r="B7440">
        <v>28</v>
      </c>
      <c r="C7440" t="s">
        <v>19</v>
      </c>
      <c r="D7440" t="s">
        <v>46</v>
      </c>
      <c r="E7440" s="6" t="s">
        <v>19510</v>
      </c>
      <c r="F7440" t="s">
        <v>37</v>
      </c>
      <c r="G7440">
        <v>2</v>
      </c>
      <c r="H7440">
        <v>1</v>
      </c>
      <c r="I7440">
        <v>53</v>
      </c>
      <c r="J7440">
        <v>2</v>
      </c>
      <c r="K7440">
        <v>91.63</v>
      </c>
      <c r="L7440" t="str">
        <f t="shared" si="696"/>
        <v/>
      </c>
      <c r="M7440">
        <v>2</v>
      </c>
      <c r="N7440" t="str">
        <f t="shared" si="697"/>
        <v/>
      </c>
      <c r="O7440">
        <v>3</v>
      </c>
      <c r="P7440" s="11">
        <v>0.5</v>
      </c>
      <c r="Q7440" s="11">
        <v>3.7735849056603703E-2</v>
      </c>
      <c r="R7440" s="12">
        <v>45.814999999999998</v>
      </c>
      <c r="S7440" t="s">
        <v>27</v>
      </c>
      <c r="T7440">
        <v>0</v>
      </c>
      <c r="U7440">
        <f t="shared" si="698"/>
        <v>5</v>
      </c>
      <c r="V7440">
        <f t="shared" si="699"/>
        <v>1</v>
      </c>
      <c r="W7440">
        <f t="shared" si="700"/>
        <v>2</v>
      </c>
      <c r="X7440" t="str">
        <f t="shared" si="701"/>
        <v>512</v>
      </c>
      <c r="Y7440" t="str">
        <f>IF(Table1[[#This Row],[RFM_Score]]="555","Champion", IF(AND(J7440&gt;=4,V7440&gt;=4),"Loyal", IF(U7440&lt;=2,"At Risk", IF(W7440&gt;=4,"Potential Loyalist","Others"))))</f>
        <v>Others</v>
      </c>
    </row>
    <row r="7441" spans="1:25">
      <c r="A7441" t="s">
        <v>717</v>
      </c>
      <c r="B7441">
        <v>43</v>
      </c>
      <c r="C7441" t="s">
        <v>19</v>
      </c>
      <c r="D7441" t="s">
        <v>41</v>
      </c>
      <c r="E7441" s="6" t="s">
        <v>19511</v>
      </c>
      <c r="F7441" t="s">
        <v>60</v>
      </c>
      <c r="G7441">
        <v>1</v>
      </c>
      <c r="H7441">
        <v>0</v>
      </c>
      <c r="I7441">
        <v>54</v>
      </c>
      <c r="J7441">
        <v>5</v>
      </c>
      <c r="K7441">
        <v>91.58</v>
      </c>
      <c r="L7441" t="str">
        <f t="shared" si="696"/>
        <v/>
      </c>
      <c r="M7441">
        <v>2</v>
      </c>
      <c r="N7441" t="str">
        <f t="shared" si="697"/>
        <v/>
      </c>
      <c r="O7441">
        <v>98</v>
      </c>
      <c r="P7441" s="11">
        <v>0</v>
      </c>
      <c r="Q7441" s="11">
        <v>9.2592592592592504E-2</v>
      </c>
      <c r="R7441" s="12">
        <v>45.79</v>
      </c>
      <c r="S7441" t="s">
        <v>27</v>
      </c>
      <c r="T7441">
        <v>0</v>
      </c>
      <c r="U7441">
        <f t="shared" si="698"/>
        <v>2</v>
      </c>
      <c r="V7441">
        <f t="shared" si="699"/>
        <v>1</v>
      </c>
      <c r="W7441">
        <f t="shared" si="700"/>
        <v>2</v>
      </c>
      <c r="X7441" t="str">
        <f t="shared" si="701"/>
        <v>212</v>
      </c>
      <c r="Y7441" t="str">
        <f>IF(Table1[[#This Row],[RFM_Score]]="555","Champion", IF(AND(J7441&gt;=4,V7441&gt;=4),"Loyal", IF(U7441&lt;=2,"At Risk", IF(W7441&gt;=4,"Potential Loyalist","Others"))))</f>
        <v>At Risk</v>
      </c>
    </row>
    <row r="7442" spans="1:25">
      <c r="A7442" t="s">
        <v>4727</v>
      </c>
      <c r="B7442">
        <v>34</v>
      </c>
      <c r="C7442" t="s">
        <v>24</v>
      </c>
      <c r="D7442" t="s">
        <v>46</v>
      </c>
      <c r="E7442" s="6" t="s">
        <v>19512</v>
      </c>
      <c r="F7442" t="s">
        <v>30</v>
      </c>
      <c r="G7442">
        <v>2</v>
      </c>
      <c r="H7442">
        <v>0</v>
      </c>
      <c r="I7442">
        <v>53</v>
      </c>
      <c r="J7442">
        <v>1</v>
      </c>
      <c r="K7442">
        <v>91.56</v>
      </c>
      <c r="L7442" t="str">
        <f t="shared" si="696"/>
        <v/>
      </c>
      <c r="M7442">
        <v>2</v>
      </c>
      <c r="N7442" t="str">
        <f t="shared" si="697"/>
        <v/>
      </c>
      <c r="O7442">
        <v>7</v>
      </c>
      <c r="P7442" s="11">
        <v>0</v>
      </c>
      <c r="Q7442" s="11">
        <v>1.8867924528301799E-2</v>
      </c>
      <c r="R7442" s="12">
        <v>45.78</v>
      </c>
      <c r="S7442" t="s">
        <v>27</v>
      </c>
      <c r="T7442">
        <v>0</v>
      </c>
      <c r="U7442">
        <f t="shared" si="698"/>
        <v>5</v>
      </c>
      <c r="V7442">
        <f t="shared" si="699"/>
        <v>1</v>
      </c>
      <c r="W7442">
        <f t="shared" si="700"/>
        <v>2</v>
      </c>
      <c r="X7442" t="str">
        <f t="shared" si="701"/>
        <v>512</v>
      </c>
      <c r="Y7442" t="str">
        <f>IF(Table1[[#This Row],[RFM_Score]]="555","Champion", IF(AND(J7442&gt;=4,V7442&gt;=4),"Loyal", IF(U7442&lt;=2,"At Risk", IF(W7442&gt;=4,"Potential Loyalist","Others"))))</f>
        <v>Others</v>
      </c>
    </row>
    <row r="7443" spans="1:25">
      <c r="A7443" t="s">
        <v>562</v>
      </c>
      <c r="B7443">
        <v>18</v>
      </c>
      <c r="C7443" t="s">
        <v>19</v>
      </c>
      <c r="D7443" t="s">
        <v>29</v>
      </c>
      <c r="E7443" s="6" t="s">
        <v>19513</v>
      </c>
      <c r="F7443" t="s">
        <v>21</v>
      </c>
      <c r="G7443">
        <v>4</v>
      </c>
      <c r="H7443">
        <v>2</v>
      </c>
      <c r="I7443">
        <v>38</v>
      </c>
      <c r="J7443">
        <v>2</v>
      </c>
      <c r="K7443">
        <v>91.55</v>
      </c>
      <c r="L7443" t="str">
        <f t="shared" si="696"/>
        <v/>
      </c>
      <c r="M7443">
        <v>2</v>
      </c>
      <c r="N7443" t="str">
        <f t="shared" si="697"/>
        <v/>
      </c>
      <c r="O7443">
        <v>27</v>
      </c>
      <c r="P7443" s="11">
        <v>0.5</v>
      </c>
      <c r="Q7443" s="11">
        <v>5.2631578947368397E-2</v>
      </c>
      <c r="R7443" s="12">
        <v>45.774999999999999</v>
      </c>
      <c r="S7443" t="s">
        <v>27</v>
      </c>
      <c r="T7443">
        <v>0</v>
      </c>
      <c r="U7443">
        <f t="shared" si="698"/>
        <v>4</v>
      </c>
      <c r="V7443">
        <f t="shared" si="699"/>
        <v>1</v>
      </c>
      <c r="W7443">
        <f t="shared" si="700"/>
        <v>2</v>
      </c>
      <c r="X7443" t="str">
        <f t="shared" si="701"/>
        <v>412</v>
      </c>
      <c r="Y7443" t="str">
        <f>IF(Table1[[#This Row],[RFM_Score]]="555","Champion", IF(AND(J7443&gt;=4,V7443&gt;=4),"Loyal", IF(U7443&lt;=2,"At Risk", IF(W7443&gt;=4,"Potential Loyalist","Others"))))</f>
        <v>Others</v>
      </c>
    </row>
    <row r="7444" spans="1:25">
      <c r="A7444" t="s">
        <v>1263</v>
      </c>
      <c r="B7444">
        <v>35</v>
      </c>
      <c r="C7444" t="s">
        <v>19</v>
      </c>
      <c r="D7444" t="s">
        <v>25</v>
      </c>
      <c r="E7444" s="6" t="s">
        <v>19514</v>
      </c>
      <c r="F7444" t="s">
        <v>37</v>
      </c>
      <c r="G7444">
        <v>1</v>
      </c>
      <c r="H7444">
        <v>1</v>
      </c>
      <c r="I7444">
        <v>45</v>
      </c>
      <c r="J7444">
        <v>1</v>
      </c>
      <c r="K7444">
        <v>91.51</v>
      </c>
      <c r="L7444" t="str">
        <f t="shared" si="696"/>
        <v/>
      </c>
      <c r="M7444">
        <v>2</v>
      </c>
      <c r="N7444" t="str">
        <f t="shared" si="697"/>
        <v/>
      </c>
      <c r="O7444">
        <v>38</v>
      </c>
      <c r="P7444" s="11">
        <v>1</v>
      </c>
      <c r="Q7444" s="11">
        <v>2.2222222222222199E-2</v>
      </c>
      <c r="R7444" s="12">
        <v>45.755000000000003</v>
      </c>
      <c r="S7444" t="s">
        <v>27</v>
      </c>
      <c r="T7444">
        <v>1</v>
      </c>
      <c r="U7444">
        <f t="shared" si="698"/>
        <v>4</v>
      </c>
      <c r="V7444">
        <f t="shared" si="699"/>
        <v>1</v>
      </c>
      <c r="W7444">
        <f t="shared" si="700"/>
        <v>2</v>
      </c>
      <c r="X7444" t="str">
        <f t="shared" si="701"/>
        <v>412</v>
      </c>
      <c r="Y7444" t="str">
        <f>IF(Table1[[#This Row],[RFM_Score]]="555","Champion", IF(AND(J7444&gt;=4,V7444&gt;=4),"Loyal", IF(U7444&lt;=2,"At Risk", IF(W7444&gt;=4,"Potential Loyalist","Others"))))</f>
        <v>Others</v>
      </c>
    </row>
    <row r="7445" spans="1:25">
      <c r="A7445" t="s">
        <v>1835</v>
      </c>
      <c r="B7445">
        <v>47</v>
      </c>
      <c r="C7445" t="s">
        <v>24</v>
      </c>
      <c r="D7445" t="s">
        <v>29</v>
      </c>
      <c r="E7445" s="6" t="s">
        <v>19515</v>
      </c>
      <c r="F7445" t="s">
        <v>37</v>
      </c>
      <c r="G7445">
        <v>2</v>
      </c>
      <c r="H7445">
        <v>1</v>
      </c>
      <c r="I7445">
        <v>53</v>
      </c>
      <c r="J7445">
        <v>4</v>
      </c>
      <c r="K7445">
        <v>91.5</v>
      </c>
      <c r="L7445" t="str">
        <f t="shared" si="696"/>
        <v/>
      </c>
      <c r="M7445">
        <v>2</v>
      </c>
      <c r="N7445" t="str">
        <f t="shared" si="697"/>
        <v/>
      </c>
      <c r="O7445">
        <v>4</v>
      </c>
      <c r="P7445" s="11">
        <v>0.5</v>
      </c>
      <c r="Q7445" s="11">
        <v>7.5471698113207503E-2</v>
      </c>
      <c r="R7445" s="12">
        <v>45.75</v>
      </c>
      <c r="S7445" t="s">
        <v>27</v>
      </c>
      <c r="T7445">
        <v>0</v>
      </c>
      <c r="U7445">
        <f t="shared" si="698"/>
        <v>5</v>
      </c>
      <c r="V7445">
        <f t="shared" si="699"/>
        <v>1</v>
      </c>
      <c r="W7445">
        <f t="shared" si="700"/>
        <v>2</v>
      </c>
      <c r="X7445" t="str">
        <f t="shared" si="701"/>
        <v>512</v>
      </c>
      <c r="Y7445" t="str">
        <f>IF(Table1[[#This Row],[RFM_Score]]="555","Champion", IF(AND(J7445&gt;=4,V7445&gt;=4),"Loyal", IF(U7445&lt;=2,"At Risk", IF(W7445&gt;=4,"Potential Loyalist","Others"))))</f>
        <v>Others</v>
      </c>
    </row>
    <row r="7446" spans="1:25">
      <c r="A7446" t="s">
        <v>4980</v>
      </c>
      <c r="B7446">
        <v>26</v>
      </c>
      <c r="C7446" t="s">
        <v>19</v>
      </c>
      <c r="D7446" t="s">
        <v>49</v>
      </c>
      <c r="E7446" s="6" t="s">
        <v>19516</v>
      </c>
      <c r="F7446" t="s">
        <v>21</v>
      </c>
      <c r="G7446">
        <v>2</v>
      </c>
      <c r="H7446">
        <v>1</v>
      </c>
      <c r="I7446">
        <v>53</v>
      </c>
      <c r="J7446">
        <v>7</v>
      </c>
      <c r="K7446">
        <v>91.43</v>
      </c>
      <c r="L7446" t="str">
        <f t="shared" si="696"/>
        <v/>
      </c>
      <c r="M7446">
        <v>2</v>
      </c>
      <c r="N7446" t="str">
        <f t="shared" si="697"/>
        <v/>
      </c>
      <c r="O7446">
        <v>67</v>
      </c>
      <c r="P7446" s="11">
        <v>0.5</v>
      </c>
      <c r="Q7446" s="11">
        <v>0.13207547169811301</v>
      </c>
      <c r="R7446" s="12">
        <v>45.715000000000003</v>
      </c>
      <c r="S7446" t="s">
        <v>27</v>
      </c>
      <c r="T7446">
        <v>0</v>
      </c>
      <c r="U7446">
        <f t="shared" si="698"/>
        <v>3</v>
      </c>
      <c r="V7446">
        <f t="shared" si="699"/>
        <v>1</v>
      </c>
      <c r="W7446">
        <f t="shared" si="700"/>
        <v>2</v>
      </c>
      <c r="X7446" t="str">
        <f t="shared" si="701"/>
        <v>312</v>
      </c>
      <c r="Y7446" t="str">
        <f>IF(Table1[[#This Row],[RFM_Score]]="555","Champion", IF(AND(J7446&gt;=4,V7446&gt;=4),"Loyal", IF(U7446&lt;=2,"At Risk", IF(W7446&gt;=4,"Potential Loyalist","Others"))))</f>
        <v>Others</v>
      </c>
    </row>
    <row r="7447" spans="1:25">
      <c r="A7447" t="s">
        <v>1578</v>
      </c>
      <c r="B7447">
        <v>56</v>
      </c>
      <c r="C7447" t="s">
        <v>24</v>
      </c>
      <c r="D7447" t="s">
        <v>25</v>
      </c>
      <c r="E7447" s="6" t="s">
        <v>19517</v>
      </c>
      <c r="F7447" t="s">
        <v>62</v>
      </c>
      <c r="G7447">
        <v>4</v>
      </c>
      <c r="H7447">
        <v>1</v>
      </c>
      <c r="I7447">
        <v>50</v>
      </c>
      <c r="J7447">
        <v>6</v>
      </c>
      <c r="K7447">
        <v>91.41</v>
      </c>
      <c r="L7447" t="str">
        <f t="shared" si="696"/>
        <v/>
      </c>
      <c r="M7447">
        <v>2</v>
      </c>
      <c r="N7447" t="str">
        <f t="shared" si="697"/>
        <v/>
      </c>
      <c r="O7447">
        <v>63</v>
      </c>
      <c r="P7447" s="11">
        <v>0.25</v>
      </c>
      <c r="Q7447" s="11">
        <v>0.12</v>
      </c>
      <c r="R7447" s="12">
        <v>45.704999999999998</v>
      </c>
      <c r="S7447" t="s">
        <v>27</v>
      </c>
      <c r="T7447">
        <v>1</v>
      </c>
      <c r="U7447">
        <f t="shared" si="698"/>
        <v>3</v>
      </c>
      <c r="V7447">
        <f t="shared" si="699"/>
        <v>1</v>
      </c>
      <c r="W7447">
        <f t="shared" si="700"/>
        <v>2</v>
      </c>
      <c r="X7447" t="str">
        <f t="shared" si="701"/>
        <v>312</v>
      </c>
      <c r="Y7447" t="str">
        <f>IF(Table1[[#This Row],[RFM_Score]]="555","Champion", IF(AND(J7447&gt;=4,V7447&gt;=4),"Loyal", IF(U7447&lt;=2,"At Risk", IF(W7447&gt;=4,"Potential Loyalist","Others"))))</f>
        <v>Others</v>
      </c>
    </row>
    <row r="7448" spans="1:25">
      <c r="A7448" t="s">
        <v>1024</v>
      </c>
      <c r="B7448">
        <v>45</v>
      </c>
      <c r="C7448" t="s">
        <v>24</v>
      </c>
      <c r="D7448" t="s">
        <v>25</v>
      </c>
      <c r="E7448" s="6" t="s">
        <v>19518</v>
      </c>
      <c r="F7448" t="s">
        <v>62</v>
      </c>
      <c r="G7448">
        <v>1</v>
      </c>
      <c r="H7448">
        <v>0</v>
      </c>
      <c r="I7448">
        <v>42</v>
      </c>
      <c r="J7448">
        <v>3</v>
      </c>
      <c r="K7448">
        <v>91.4</v>
      </c>
      <c r="L7448" t="str">
        <f t="shared" si="696"/>
        <v/>
      </c>
      <c r="M7448">
        <v>2</v>
      </c>
      <c r="N7448" t="str">
        <f t="shared" si="697"/>
        <v/>
      </c>
      <c r="O7448">
        <v>26</v>
      </c>
      <c r="P7448" s="11">
        <v>0</v>
      </c>
      <c r="Q7448" s="11">
        <v>7.1428571428571397E-2</v>
      </c>
      <c r="R7448" s="12">
        <v>45.7</v>
      </c>
      <c r="S7448" t="s">
        <v>27</v>
      </c>
      <c r="T7448">
        <v>0</v>
      </c>
      <c r="U7448">
        <f t="shared" si="698"/>
        <v>4</v>
      </c>
      <c r="V7448">
        <f t="shared" si="699"/>
        <v>1</v>
      </c>
      <c r="W7448">
        <f t="shared" si="700"/>
        <v>2</v>
      </c>
      <c r="X7448" t="str">
        <f t="shared" si="701"/>
        <v>412</v>
      </c>
      <c r="Y7448" t="str">
        <f>IF(Table1[[#This Row],[RFM_Score]]="555","Champion", IF(AND(J7448&gt;=4,V7448&gt;=4),"Loyal", IF(U7448&lt;=2,"At Risk", IF(W7448&gt;=4,"Potential Loyalist","Others"))))</f>
        <v>Others</v>
      </c>
    </row>
    <row r="7449" spans="1:25">
      <c r="A7449" t="s">
        <v>2011</v>
      </c>
      <c r="B7449">
        <v>34</v>
      </c>
      <c r="C7449" t="s">
        <v>24</v>
      </c>
      <c r="D7449" t="s">
        <v>29</v>
      </c>
      <c r="E7449" s="6" t="s">
        <v>19519</v>
      </c>
      <c r="F7449" t="s">
        <v>60</v>
      </c>
      <c r="G7449">
        <v>7</v>
      </c>
      <c r="H7449">
        <v>2</v>
      </c>
      <c r="I7449">
        <v>50</v>
      </c>
      <c r="J7449">
        <v>1</v>
      </c>
      <c r="K7449">
        <v>91.33</v>
      </c>
      <c r="L7449" t="str">
        <f t="shared" si="696"/>
        <v/>
      </c>
      <c r="M7449">
        <v>2</v>
      </c>
      <c r="N7449" t="str">
        <f t="shared" si="697"/>
        <v/>
      </c>
      <c r="O7449">
        <v>8</v>
      </c>
      <c r="P7449" s="11">
        <v>0.28571428571428498</v>
      </c>
      <c r="Q7449" s="11">
        <v>0.02</v>
      </c>
      <c r="R7449" s="12">
        <v>45.664999999999999</v>
      </c>
      <c r="S7449" t="s">
        <v>27</v>
      </c>
      <c r="T7449">
        <v>0</v>
      </c>
      <c r="U7449">
        <f t="shared" si="698"/>
        <v>5</v>
      </c>
      <c r="V7449">
        <f t="shared" si="699"/>
        <v>1</v>
      </c>
      <c r="W7449">
        <f t="shared" si="700"/>
        <v>2</v>
      </c>
      <c r="X7449" t="str">
        <f t="shared" si="701"/>
        <v>512</v>
      </c>
      <c r="Y7449" t="str">
        <f>IF(Table1[[#This Row],[RFM_Score]]="555","Champion", IF(AND(J7449&gt;=4,V7449&gt;=4),"Loyal", IF(U7449&lt;=2,"At Risk", IF(W7449&gt;=4,"Potential Loyalist","Others"))))</f>
        <v>Others</v>
      </c>
    </row>
    <row r="7450" spans="1:25">
      <c r="A7450" t="s">
        <v>2666</v>
      </c>
      <c r="B7450">
        <v>29</v>
      </c>
      <c r="C7450" t="s">
        <v>19</v>
      </c>
      <c r="D7450" t="s">
        <v>46</v>
      </c>
      <c r="E7450" s="6" t="s">
        <v>19520</v>
      </c>
      <c r="F7450" t="s">
        <v>21</v>
      </c>
      <c r="G7450">
        <v>5</v>
      </c>
      <c r="H7450">
        <v>0</v>
      </c>
      <c r="I7450">
        <v>52</v>
      </c>
      <c r="J7450">
        <v>1</v>
      </c>
      <c r="K7450">
        <v>91.29</v>
      </c>
      <c r="L7450" t="str">
        <f t="shared" si="696"/>
        <v/>
      </c>
      <c r="M7450">
        <v>2</v>
      </c>
      <c r="N7450" t="str">
        <f t="shared" si="697"/>
        <v/>
      </c>
      <c r="O7450">
        <v>1</v>
      </c>
      <c r="P7450" s="11">
        <v>0</v>
      </c>
      <c r="Q7450" s="11">
        <v>1.9230769230769201E-2</v>
      </c>
      <c r="R7450" s="12">
        <v>45.645000000000003</v>
      </c>
      <c r="S7450" t="s">
        <v>27</v>
      </c>
      <c r="T7450">
        <v>0</v>
      </c>
      <c r="U7450">
        <f t="shared" si="698"/>
        <v>5</v>
      </c>
      <c r="V7450">
        <f t="shared" si="699"/>
        <v>1</v>
      </c>
      <c r="W7450">
        <f t="shared" si="700"/>
        <v>2</v>
      </c>
      <c r="X7450" t="str">
        <f t="shared" si="701"/>
        <v>512</v>
      </c>
      <c r="Y7450" t="str">
        <f>IF(Table1[[#This Row],[RFM_Score]]="555","Champion", IF(AND(J7450&gt;=4,V7450&gt;=4),"Loyal", IF(U7450&lt;=2,"At Risk", IF(W7450&gt;=4,"Potential Loyalist","Others"))))</f>
        <v>Others</v>
      </c>
    </row>
    <row r="7451" spans="1:25">
      <c r="A7451" t="s">
        <v>5430</v>
      </c>
      <c r="B7451">
        <v>36</v>
      </c>
      <c r="C7451" t="s">
        <v>24</v>
      </c>
      <c r="D7451" t="s">
        <v>29</v>
      </c>
      <c r="E7451" s="6" t="s">
        <v>19521</v>
      </c>
      <c r="F7451" t="s">
        <v>21</v>
      </c>
      <c r="G7451">
        <v>2</v>
      </c>
      <c r="H7451">
        <v>0</v>
      </c>
      <c r="I7451">
        <v>46</v>
      </c>
      <c r="J7451">
        <v>2</v>
      </c>
      <c r="K7451">
        <v>91.29</v>
      </c>
      <c r="L7451" t="str">
        <f t="shared" si="696"/>
        <v/>
      </c>
      <c r="M7451">
        <v>2</v>
      </c>
      <c r="N7451" t="str">
        <f t="shared" si="697"/>
        <v/>
      </c>
      <c r="O7451">
        <v>0</v>
      </c>
      <c r="P7451" s="11">
        <v>0</v>
      </c>
      <c r="Q7451" s="11">
        <v>4.3478260869565202E-2</v>
      </c>
      <c r="R7451" s="12">
        <v>45.645000000000003</v>
      </c>
      <c r="S7451" t="s">
        <v>27</v>
      </c>
      <c r="T7451">
        <v>0</v>
      </c>
      <c r="U7451">
        <f t="shared" si="698"/>
        <v>5</v>
      </c>
      <c r="V7451">
        <f t="shared" si="699"/>
        <v>1</v>
      </c>
      <c r="W7451">
        <f t="shared" si="700"/>
        <v>2</v>
      </c>
      <c r="X7451" t="str">
        <f t="shared" si="701"/>
        <v>512</v>
      </c>
      <c r="Y7451" t="str">
        <f>IF(Table1[[#This Row],[RFM_Score]]="555","Champion", IF(AND(J7451&gt;=4,V7451&gt;=4),"Loyal", IF(U7451&lt;=2,"At Risk", IF(W7451&gt;=4,"Potential Loyalist","Others"))))</f>
        <v>Others</v>
      </c>
    </row>
    <row r="7452" spans="1:25">
      <c r="A7452" t="s">
        <v>639</v>
      </c>
      <c r="B7452">
        <v>45</v>
      </c>
      <c r="C7452" t="s">
        <v>24</v>
      </c>
      <c r="D7452" t="s">
        <v>49</v>
      </c>
      <c r="E7452" s="6" t="s">
        <v>19522</v>
      </c>
      <c r="F7452" t="s">
        <v>21</v>
      </c>
      <c r="G7452">
        <v>4</v>
      </c>
      <c r="H7452">
        <v>1</v>
      </c>
      <c r="I7452">
        <v>40</v>
      </c>
      <c r="J7452">
        <v>1</v>
      </c>
      <c r="K7452">
        <v>91.25</v>
      </c>
      <c r="L7452" t="str">
        <f t="shared" si="696"/>
        <v/>
      </c>
      <c r="M7452">
        <v>2</v>
      </c>
      <c r="N7452" t="str">
        <f t="shared" si="697"/>
        <v/>
      </c>
      <c r="O7452">
        <v>5</v>
      </c>
      <c r="P7452" s="11">
        <v>0.25</v>
      </c>
      <c r="Q7452" s="11">
        <v>2.5000000000000001E-2</v>
      </c>
      <c r="R7452" s="12">
        <v>45.625</v>
      </c>
      <c r="S7452" t="s">
        <v>27</v>
      </c>
      <c r="T7452">
        <v>0</v>
      </c>
      <c r="U7452">
        <f t="shared" si="698"/>
        <v>5</v>
      </c>
      <c r="V7452">
        <f t="shared" si="699"/>
        <v>1</v>
      </c>
      <c r="W7452">
        <f t="shared" si="700"/>
        <v>2</v>
      </c>
      <c r="X7452" t="str">
        <f t="shared" si="701"/>
        <v>512</v>
      </c>
      <c r="Y7452" t="str">
        <f>IF(Table1[[#This Row],[RFM_Score]]="555","Champion", IF(AND(J7452&gt;=4,V7452&gt;=4),"Loyal", IF(U7452&lt;=2,"At Risk", IF(W7452&gt;=4,"Potential Loyalist","Others"))))</f>
        <v>Others</v>
      </c>
    </row>
    <row r="7453" spans="1:25">
      <c r="A7453" t="s">
        <v>3297</v>
      </c>
      <c r="B7453">
        <v>32</v>
      </c>
      <c r="C7453" t="s">
        <v>33</v>
      </c>
      <c r="D7453" t="s">
        <v>49</v>
      </c>
      <c r="E7453" s="6" t="s">
        <v>19523</v>
      </c>
      <c r="F7453" t="s">
        <v>21</v>
      </c>
      <c r="G7453">
        <v>2</v>
      </c>
      <c r="H7453">
        <v>1</v>
      </c>
      <c r="I7453">
        <v>41</v>
      </c>
      <c r="J7453">
        <v>4</v>
      </c>
      <c r="K7453">
        <v>91.25</v>
      </c>
      <c r="L7453" t="str">
        <f t="shared" si="696"/>
        <v/>
      </c>
      <c r="M7453">
        <v>2</v>
      </c>
      <c r="N7453" t="str">
        <f t="shared" si="697"/>
        <v/>
      </c>
      <c r="O7453">
        <v>52</v>
      </c>
      <c r="P7453" s="11">
        <v>0.5</v>
      </c>
      <c r="Q7453" s="11">
        <v>9.7560975609756101E-2</v>
      </c>
      <c r="R7453" s="12">
        <v>45.625</v>
      </c>
      <c r="S7453" t="s">
        <v>27</v>
      </c>
      <c r="T7453">
        <v>0</v>
      </c>
      <c r="U7453">
        <f t="shared" si="698"/>
        <v>3</v>
      </c>
      <c r="V7453">
        <f t="shared" si="699"/>
        <v>1</v>
      </c>
      <c r="W7453">
        <f t="shared" si="700"/>
        <v>2</v>
      </c>
      <c r="X7453" t="str">
        <f t="shared" si="701"/>
        <v>312</v>
      </c>
      <c r="Y7453" t="str">
        <f>IF(Table1[[#This Row],[RFM_Score]]="555","Champion", IF(AND(J7453&gt;=4,V7453&gt;=4),"Loyal", IF(U7453&lt;=2,"At Risk", IF(W7453&gt;=4,"Potential Loyalist","Others"))))</f>
        <v>Others</v>
      </c>
    </row>
    <row r="7454" spans="1:25">
      <c r="A7454" t="s">
        <v>6545</v>
      </c>
      <c r="B7454">
        <v>20</v>
      </c>
      <c r="C7454" t="s">
        <v>19</v>
      </c>
      <c r="D7454" t="s">
        <v>20</v>
      </c>
      <c r="E7454" s="6" t="s">
        <v>19524</v>
      </c>
      <c r="F7454" t="s">
        <v>26</v>
      </c>
      <c r="G7454">
        <v>5</v>
      </c>
      <c r="H7454">
        <v>2</v>
      </c>
      <c r="I7454">
        <v>40</v>
      </c>
      <c r="J7454">
        <v>2</v>
      </c>
      <c r="K7454">
        <v>91.18</v>
      </c>
      <c r="L7454" t="str">
        <f t="shared" si="696"/>
        <v/>
      </c>
      <c r="M7454">
        <v>2</v>
      </c>
      <c r="N7454" t="str">
        <f t="shared" si="697"/>
        <v/>
      </c>
      <c r="O7454">
        <v>13</v>
      </c>
      <c r="P7454" s="11">
        <v>0.4</v>
      </c>
      <c r="Q7454" s="11">
        <v>0.05</v>
      </c>
      <c r="R7454" s="12">
        <v>45.59</v>
      </c>
      <c r="S7454" t="s">
        <v>27</v>
      </c>
      <c r="T7454">
        <v>0</v>
      </c>
      <c r="U7454">
        <f t="shared" si="698"/>
        <v>5</v>
      </c>
      <c r="V7454">
        <f t="shared" si="699"/>
        <v>1</v>
      </c>
      <c r="W7454">
        <f t="shared" si="700"/>
        <v>2</v>
      </c>
      <c r="X7454" t="str">
        <f t="shared" si="701"/>
        <v>512</v>
      </c>
      <c r="Y7454" t="str">
        <f>IF(Table1[[#This Row],[RFM_Score]]="555","Champion", IF(AND(J7454&gt;=4,V7454&gt;=4),"Loyal", IF(U7454&lt;=2,"At Risk", IF(W7454&gt;=4,"Potential Loyalist","Others"))))</f>
        <v>Others</v>
      </c>
    </row>
    <row r="7455" spans="1:25">
      <c r="A7455" t="s">
        <v>4119</v>
      </c>
      <c r="B7455">
        <v>55</v>
      </c>
      <c r="C7455" t="s">
        <v>33</v>
      </c>
      <c r="D7455" t="s">
        <v>25</v>
      </c>
      <c r="E7455" s="6" t="s">
        <v>19525</v>
      </c>
      <c r="F7455" t="s">
        <v>62</v>
      </c>
      <c r="G7455">
        <v>2</v>
      </c>
      <c r="H7455">
        <v>0</v>
      </c>
      <c r="I7455">
        <v>57</v>
      </c>
      <c r="J7455">
        <v>4</v>
      </c>
      <c r="K7455">
        <v>91.13</v>
      </c>
      <c r="L7455" t="str">
        <f t="shared" si="696"/>
        <v/>
      </c>
      <c r="M7455">
        <v>2</v>
      </c>
      <c r="N7455" t="str">
        <f t="shared" si="697"/>
        <v/>
      </c>
      <c r="O7455">
        <v>74</v>
      </c>
      <c r="P7455" s="11">
        <v>0</v>
      </c>
      <c r="Q7455" s="11">
        <v>7.0175438596491196E-2</v>
      </c>
      <c r="R7455" s="12">
        <v>45.564999999999998</v>
      </c>
      <c r="S7455" t="s">
        <v>27</v>
      </c>
      <c r="T7455">
        <v>0</v>
      </c>
      <c r="U7455">
        <f t="shared" si="698"/>
        <v>2</v>
      </c>
      <c r="V7455">
        <f t="shared" si="699"/>
        <v>1</v>
      </c>
      <c r="W7455">
        <f t="shared" si="700"/>
        <v>2</v>
      </c>
      <c r="X7455" t="str">
        <f t="shared" si="701"/>
        <v>212</v>
      </c>
      <c r="Y7455" t="str">
        <f>IF(Table1[[#This Row],[RFM_Score]]="555","Champion", IF(AND(J7455&gt;=4,V7455&gt;=4),"Loyal", IF(U7455&lt;=2,"At Risk", IF(W7455&gt;=4,"Potential Loyalist","Others"))))</f>
        <v>At Risk</v>
      </c>
    </row>
    <row r="7456" spans="1:25">
      <c r="A7456" t="s">
        <v>9144</v>
      </c>
      <c r="B7456">
        <v>40</v>
      </c>
      <c r="C7456" t="s">
        <v>19</v>
      </c>
      <c r="D7456" t="s">
        <v>41</v>
      </c>
      <c r="E7456" s="6" t="s">
        <v>19526</v>
      </c>
      <c r="F7456" t="s">
        <v>21</v>
      </c>
      <c r="G7456">
        <v>2</v>
      </c>
      <c r="H7456">
        <v>1</v>
      </c>
      <c r="I7456">
        <v>60</v>
      </c>
      <c r="J7456">
        <v>2</v>
      </c>
      <c r="K7456">
        <v>91.12</v>
      </c>
      <c r="L7456" t="str">
        <f t="shared" si="696"/>
        <v/>
      </c>
      <c r="M7456">
        <v>2</v>
      </c>
      <c r="N7456" t="str">
        <f t="shared" si="697"/>
        <v/>
      </c>
      <c r="O7456">
        <v>11</v>
      </c>
      <c r="P7456" s="11">
        <v>0.5</v>
      </c>
      <c r="Q7456" s="11">
        <v>3.3333333333333298E-2</v>
      </c>
      <c r="R7456" s="12">
        <v>45.56</v>
      </c>
      <c r="S7456" t="s">
        <v>27</v>
      </c>
      <c r="T7456">
        <v>0</v>
      </c>
      <c r="U7456">
        <f t="shared" si="698"/>
        <v>5</v>
      </c>
      <c r="V7456">
        <f t="shared" si="699"/>
        <v>1</v>
      </c>
      <c r="W7456">
        <f t="shared" si="700"/>
        <v>2</v>
      </c>
      <c r="X7456" t="str">
        <f t="shared" si="701"/>
        <v>512</v>
      </c>
      <c r="Y7456" t="str">
        <f>IF(Table1[[#This Row],[RFM_Score]]="555","Champion", IF(AND(J7456&gt;=4,V7456&gt;=4),"Loyal", IF(U7456&lt;=2,"At Risk", IF(W7456&gt;=4,"Potential Loyalist","Others"))))</f>
        <v>Others</v>
      </c>
    </row>
    <row r="7457" spans="1:25">
      <c r="A7457" t="s">
        <v>5032</v>
      </c>
      <c r="B7457">
        <v>34</v>
      </c>
      <c r="C7457" t="s">
        <v>19</v>
      </c>
      <c r="D7457" t="s">
        <v>25</v>
      </c>
      <c r="E7457" s="6" t="s">
        <v>19527</v>
      </c>
      <c r="F7457" t="s">
        <v>26</v>
      </c>
      <c r="G7457">
        <v>2</v>
      </c>
      <c r="H7457">
        <v>1</v>
      </c>
      <c r="I7457">
        <v>61</v>
      </c>
      <c r="J7457">
        <v>2</v>
      </c>
      <c r="K7457">
        <v>91.07</v>
      </c>
      <c r="L7457" t="str">
        <f t="shared" si="696"/>
        <v/>
      </c>
      <c r="M7457">
        <v>2</v>
      </c>
      <c r="N7457" t="str">
        <f t="shared" si="697"/>
        <v/>
      </c>
      <c r="O7457">
        <v>36</v>
      </c>
      <c r="P7457" s="11">
        <v>0.5</v>
      </c>
      <c r="Q7457" s="11">
        <v>3.2786885245901599E-2</v>
      </c>
      <c r="R7457" s="12">
        <v>45.534999999999997</v>
      </c>
      <c r="S7457" t="s">
        <v>27</v>
      </c>
      <c r="T7457">
        <v>0</v>
      </c>
      <c r="U7457">
        <f t="shared" si="698"/>
        <v>4</v>
      </c>
      <c r="V7457">
        <f t="shared" si="699"/>
        <v>1</v>
      </c>
      <c r="W7457">
        <f t="shared" si="700"/>
        <v>2</v>
      </c>
      <c r="X7457" t="str">
        <f t="shared" si="701"/>
        <v>412</v>
      </c>
      <c r="Y7457" t="str">
        <f>IF(Table1[[#This Row],[RFM_Score]]="555","Champion", IF(AND(J7457&gt;=4,V7457&gt;=4),"Loyal", IF(U7457&lt;=2,"At Risk", IF(W7457&gt;=4,"Potential Loyalist","Others"))))</f>
        <v>Others</v>
      </c>
    </row>
    <row r="7458" spans="1:25">
      <c r="A7458" t="s">
        <v>1368</v>
      </c>
      <c r="B7458">
        <v>49</v>
      </c>
      <c r="C7458" t="s">
        <v>24</v>
      </c>
      <c r="D7458" t="s">
        <v>29</v>
      </c>
      <c r="E7458" s="6" t="s">
        <v>19528</v>
      </c>
      <c r="F7458" t="s">
        <v>26</v>
      </c>
      <c r="G7458">
        <v>5</v>
      </c>
      <c r="H7458">
        <v>1</v>
      </c>
      <c r="I7458">
        <v>50</v>
      </c>
      <c r="J7458">
        <v>2</v>
      </c>
      <c r="K7458">
        <v>91</v>
      </c>
      <c r="L7458" t="str">
        <f t="shared" si="696"/>
        <v/>
      </c>
      <c r="M7458">
        <v>2</v>
      </c>
      <c r="N7458" t="str">
        <f t="shared" si="697"/>
        <v/>
      </c>
      <c r="O7458">
        <v>29</v>
      </c>
      <c r="P7458" s="11">
        <v>0.2</v>
      </c>
      <c r="Q7458" s="11">
        <v>0.04</v>
      </c>
      <c r="R7458" s="12">
        <v>45.5</v>
      </c>
      <c r="S7458" t="s">
        <v>27</v>
      </c>
      <c r="T7458">
        <v>0</v>
      </c>
      <c r="U7458">
        <f t="shared" si="698"/>
        <v>4</v>
      </c>
      <c r="V7458">
        <f t="shared" si="699"/>
        <v>1</v>
      </c>
      <c r="W7458">
        <f t="shared" si="700"/>
        <v>2</v>
      </c>
      <c r="X7458" t="str">
        <f t="shared" si="701"/>
        <v>412</v>
      </c>
      <c r="Y7458" t="str">
        <f>IF(Table1[[#This Row],[RFM_Score]]="555","Champion", IF(AND(J7458&gt;=4,V7458&gt;=4),"Loyal", IF(U7458&lt;=2,"At Risk", IF(W7458&gt;=4,"Potential Loyalist","Others"))))</f>
        <v>Others</v>
      </c>
    </row>
    <row r="7459" spans="1:25">
      <c r="A7459" t="s">
        <v>2307</v>
      </c>
      <c r="B7459">
        <v>39</v>
      </c>
      <c r="C7459" t="s">
        <v>24</v>
      </c>
      <c r="D7459" t="s">
        <v>29</v>
      </c>
      <c r="E7459" s="6" t="s">
        <v>19529</v>
      </c>
      <c r="F7459" t="s">
        <v>30</v>
      </c>
      <c r="G7459">
        <v>1</v>
      </c>
      <c r="H7459">
        <v>0</v>
      </c>
      <c r="I7459">
        <v>56</v>
      </c>
      <c r="J7459">
        <v>4</v>
      </c>
      <c r="K7459">
        <v>91</v>
      </c>
      <c r="L7459" t="str">
        <f t="shared" si="696"/>
        <v/>
      </c>
      <c r="M7459">
        <v>2</v>
      </c>
      <c r="N7459" t="str">
        <f t="shared" si="697"/>
        <v/>
      </c>
      <c r="O7459">
        <v>23</v>
      </c>
      <c r="P7459" s="11">
        <v>0</v>
      </c>
      <c r="Q7459" s="11">
        <v>7.1428571428571397E-2</v>
      </c>
      <c r="R7459" s="12">
        <v>45.5</v>
      </c>
      <c r="S7459" t="s">
        <v>27</v>
      </c>
      <c r="T7459">
        <v>1</v>
      </c>
      <c r="U7459">
        <f t="shared" si="698"/>
        <v>4</v>
      </c>
      <c r="V7459">
        <f t="shared" si="699"/>
        <v>1</v>
      </c>
      <c r="W7459">
        <f t="shared" si="700"/>
        <v>2</v>
      </c>
      <c r="X7459" t="str">
        <f t="shared" si="701"/>
        <v>412</v>
      </c>
      <c r="Y7459" t="str">
        <f>IF(Table1[[#This Row],[RFM_Score]]="555","Champion", IF(AND(J7459&gt;=4,V7459&gt;=4),"Loyal", IF(U7459&lt;=2,"At Risk", IF(W7459&gt;=4,"Potential Loyalist","Others"))))</f>
        <v>Others</v>
      </c>
    </row>
    <row r="7460" spans="1:25">
      <c r="A7460" t="s">
        <v>11195</v>
      </c>
      <c r="B7460">
        <v>42</v>
      </c>
      <c r="C7460" t="s">
        <v>24</v>
      </c>
      <c r="D7460" t="s">
        <v>25</v>
      </c>
      <c r="E7460" s="6" t="s">
        <v>19530</v>
      </c>
      <c r="F7460" t="s">
        <v>60</v>
      </c>
      <c r="G7460">
        <v>4</v>
      </c>
      <c r="H7460">
        <v>1</v>
      </c>
      <c r="I7460">
        <v>42</v>
      </c>
      <c r="J7460">
        <v>3</v>
      </c>
      <c r="K7460">
        <v>90.99</v>
      </c>
      <c r="L7460" t="str">
        <f t="shared" si="696"/>
        <v/>
      </c>
      <c r="M7460">
        <v>2</v>
      </c>
      <c r="N7460" t="str">
        <f t="shared" si="697"/>
        <v/>
      </c>
      <c r="O7460">
        <v>56</v>
      </c>
      <c r="P7460" s="11">
        <v>0.25</v>
      </c>
      <c r="Q7460" s="11">
        <v>7.1428571428571397E-2</v>
      </c>
      <c r="R7460" s="12">
        <v>45.494999999999997</v>
      </c>
      <c r="S7460" t="s">
        <v>27</v>
      </c>
      <c r="T7460">
        <v>0</v>
      </c>
      <c r="U7460">
        <f t="shared" si="698"/>
        <v>3</v>
      </c>
      <c r="V7460">
        <f t="shared" si="699"/>
        <v>1</v>
      </c>
      <c r="W7460">
        <f t="shared" si="700"/>
        <v>2</v>
      </c>
      <c r="X7460" t="str">
        <f t="shared" si="701"/>
        <v>312</v>
      </c>
      <c r="Y7460" t="str">
        <f>IF(Table1[[#This Row],[RFM_Score]]="555","Champion", IF(AND(J7460&gt;=4,V7460&gt;=4),"Loyal", IF(U7460&lt;=2,"At Risk", IF(W7460&gt;=4,"Potential Loyalist","Others"))))</f>
        <v>Others</v>
      </c>
    </row>
    <row r="7461" spans="1:25">
      <c r="A7461" t="s">
        <v>6540</v>
      </c>
      <c r="B7461">
        <v>18</v>
      </c>
      <c r="C7461" t="s">
        <v>19</v>
      </c>
      <c r="D7461" t="s">
        <v>35</v>
      </c>
      <c r="E7461" s="6" t="s">
        <v>19531</v>
      </c>
      <c r="F7461" t="s">
        <v>37</v>
      </c>
      <c r="G7461">
        <v>5</v>
      </c>
      <c r="H7461">
        <v>3</v>
      </c>
      <c r="I7461">
        <v>50</v>
      </c>
      <c r="J7461">
        <v>2</v>
      </c>
      <c r="K7461">
        <v>90.92</v>
      </c>
      <c r="L7461" t="str">
        <f t="shared" si="696"/>
        <v/>
      </c>
      <c r="M7461">
        <v>2</v>
      </c>
      <c r="N7461" t="str">
        <f t="shared" si="697"/>
        <v/>
      </c>
      <c r="O7461">
        <v>10</v>
      </c>
      <c r="P7461" s="11">
        <v>0.6</v>
      </c>
      <c r="Q7461" s="11">
        <v>0.04</v>
      </c>
      <c r="R7461" s="12">
        <v>45.46</v>
      </c>
      <c r="S7461" t="s">
        <v>27</v>
      </c>
      <c r="T7461">
        <v>0</v>
      </c>
      <c r="U7461">
        <f t="shared" si="698"/>
        <v>5</v>
      </c>
      <c r="V7461">
        <f t="shared" si="699"/>
        <v>1</v>
      </c>
      <c r="W7461">
        <f t="shared" si="700"/>
        <v>2</v>
      </c>
      <c r="X7461" t="str">
        <f t="shared" si="701"/>
        <v>512</v>
      </c>
      <c r="Y7461" t="str">
        <f>IF(Table1[[#This Row],[RFM_Score]]="555","Champion", IF(AND(J7461&gt;=4,V7461&gt;=4),"Loyal", IF(U7461&lt;=2,"At Risk", IF(W7461&gt;=4,"Potential Loyalist","Others"))))</f>
        <v>Others</v>
      </c>
    </row>
    <row r="7462" spans="1:25">
      <c r="A7462" t="s">
        <v>4435</v>
      </c>
      <c r="B7462">
        <v>47</v>
      </c>
      <c r="C7462" t="s">
        <v>19</v>
      </c>
      <c r="D7462" t="s">
        <v>20</v>
      </c>
      <c r="E7462" s="6" t="s">
        <v>19532</v>
      </c>
      <c r="F7462" t="s">
        <v>37</v>
      </c>
      <c r="G7462">
        <v>7</v>
      </c>
      <c r="H7462">
        <v>0</v>
      </c>
      <c r="I7462">
        <v>56</v>
      </c>
      <c r="J7462">
        <v>2</v>
      </c>
      <c r="K7462">
        <v>90.9</v>
      </c>
      <c r="L7462" t="str">
        <f t="shared" si="696"/>
        <v/>
      </c>
      <c r="M7462">
        <v>2</v>
      </c>
      <c r="N7462" t="str">
        <f t="shared" si="697"/>
        <v/>
      </c>
      <c r="O7462">
        <v>26</v>
      </c>
      <c r="P7462" s="11">
        <v>0</v>
      </c>
      <c r="Q7462" s="11">
        <v>3.5714285714285698E-2</v>
      </c>
      <c r="R7462" s="12">
        <v>45.45</v>
      </c>
      <c r="S7462" t="s">
        <v>27</v>
      </c>
      <c r="T7462">
        <v>1</v>
      </c>
      <c r="U7462">
        <f t="shared" si="698"/>
        <v>4</v>
      </c>
      <c r="V7462">
        <f t="shared" si="699"/>
        <v>1</v>
      </c>
      <c r="W7462">
        <f t="shared" si="700"/>
        <v>2</v>
      </c>
      <c r="X7462" t="str">
        <f t="shared" si="701"/>
        <v>412</v>
      </c>
      <c r="Y7462" t="str">
        <f>IF(Table1[[#This Row],[RFM_Score]]="555","Champion", IF(AND(J7462&gt;=4,V7462&gt;=4),"Loyal", IF(U7462&lt;=2,"At Risk", IF(W7462&gt;=4,"Potential Loyalist","Others"))))</f>
        <v>Others</v>
      </c>
    </row>
    <row r="7463" spans="1:25">
      <c r="A7463" t="s">
        <v>3024</v>
      </c>
      <c r="B7463">
        <v>36</v>
      </c>
      <c r="C7463" t="s">
        <v>24</v>
      </c>
      <c r="D7463" t="s">
        <v>25</v>
      </c>
      <c r="E7463" s="6" t="s">
        <v>19533</v>
      </c>
      <c r="F7463" t="s">
        <v>30</v>
      </c>
      <c r="G7463">
        <v>3</v>
      </c>
      <c r="H7463">
        <v>0</v>
      </c>
      <c r="I7463">
        <v>50</v>
      </c>
      <c r="J7463">
        <v>4</v>
      </c>
      <c r="K7463">
        <v>90.48</v>
      </c>
      <c r="L7463" t="str">
        <f t="shared" si="696"/>
        <v/>
      </c>
      <c r="M7463">
        <v>2</v>
      </c>
      <c r="N7463" t="str">
        <f t="shared" si="697"/>
        <v/>
      </c>
      <c r="O7463">
        <v>13</v>
      </c>
      <c r="P7463" s="11">
        <v>0</v>
      </c>
      <c r="Q7463" s="11">
        <v>0.08</v>
      </c>
      <c r="R7463" s="12">
        <v>45.24</v>
      </c>
      <c r="S7463" t="s">
        <v>27</v>
      </c>
      <c r="T7463">
        <v>0</v>
      </c>
      <c r="U7463">
        <f t="shared" si="698"/>
        <v>5</v>
      </c>
      <c r="V7463">
        <f t="shared" si="699"/>
        <v>1</v>
      </c>
      <c r="W7463">
        <f t="shared" si="700"/>
        <v>2</v>
      </c>
      <c r="X7463" t="str">
        <f t="shared" si="701"/>
        <v>512</v>
      </c>
      <c r="Y7463" t="str">
        <f>IF(Table1[[#This Row],[RFM_Score]]="555","Champion", IF(AND(J7463&gt;=4,V7463&gt;=4),"Loyal", IF(U7463&lt;=2,"At Risk", IF(W7463&gt;=4,"Potential Loyalist","Others"))))</f>
        <v>Others</v>
      </c>
    </row>
    <row r="7464" spans="1:25">
      <c r="A7464" t="s">
        <v>1866</v>
      </c>
      <c r="B7464">
        <v>35</v>
      </c>
      <c r="C7464" t="s">
        <v>24</v>
      </c>
      <c r="D7464" t="s">
        <v>29</v>
      </c>
      <c r="E7464" s="6" t="s">
        <v>19534</v>
      </c>
      <c r="F7464" t="s">
        <v>21</v>
      </c>
      <c r="G7464">
        <v>3</v>
      </c>
      <c r="H7464">
        <v>1</v>
      </c>
      <c r="I7464">
        <v>41</v>
      </c>
      <c r="J7464">
        <v>3</v>
      </c>
      <c r="K7464">
        <v>90.43</v>
      </c>
      <c r="L7464" t="str">
        <f t="shared" si="696"/>
        <v/>
      </c>
      <c r="M7464">
        <v>2</v>
      </c>
      <c r="N7464" t="str">
        <f t="shared" si="697"/>
        <v/>
      </c>
      <c r="O7464">
        <v>47</v>
      </c>
      <c r="P7464" s="11">
        <v>0.33333333333333298</v>
      </c>
      <c r="Q7464" s="11">
        <v>7.3170731707316999E-2</v>
      </c>
      <c r="R7464" s="12">
        <v>45.215000000000003</v>
      </c>
      <c r="S7464" t="s">
        <v>27</v>
      </c>
      <c r="T7464">
        <v>1</v>
      </c>
      <c r="U7464">
        <f t="shared" si="698"/>
        <v>3</v>
      </c>
      <c r="V7464">
        <f t="shared" si="699"/>
        <v>1</v>
      </c>
      <c r="W7464">
        <f t="shared" si="700"/>
        <v>2</v>
      </c>
      <c r="X7464" t="str">
        <f t="shared" si="701"/>
        <v>312</v>
      </c>
      <c r="Y7464" t="str">
        <f>IF(Table1[[#This Row],[RFM_Score]]="555","Champion", IF(AND(J7464&gt;=4,V7464&gt;=4),"Loyal", IF(U7464&lt;=2,"At Risk", IF(W7464&gt;=4,"Potential Loyalist","Others"))))</f>
        <v>Others</v>
      </c>
    </row>
    <row r="7465" spans="1:25">
      <c r="A7465" t="s">
        <v>1634</v>
      </c>
      <c r="B7465">
        <v>59</v>
      </c>
      <c r="C7465" t="s">
        <v>24</v>
      </c>
      <c r="D7465" t="s">
        <v>29</v>
      </c>
      <c r="E7465" s="6" t="s">
        <v>19535</v>
      </c>
      <c r="F7465" t="s">
        <v>21</v>
      </c>
      <c r="G7465">
        <v>9</v>
      </c>
      <c r="H7465">
        <v>2</v>
      </c>
      <c r="I7465">
        <v>48</v>
      </c>
      <c r="J7465">
        <v>0</v>
      </c>
      <c r="K7465">
        <v>90.23</v>
      </c>
      <c r="L7465" t="str">
        <f t="shared" si="696"/>
        <v/>
      </c>
      <c r="M7465">
        <v>2</v>
      </c>
      <c r="N7465" t="str">
        <f t="shared" si="697"/>
        <v/>
      </c>
      <c r="O7465">
        <v>9</v>
      </c>
      <c r="P7465" s="11">
        <v>0.22222222222222199</v>
      </c>
      <c r="Q7465" s="11">
        <v>0</v>
      </c>
      <c r="R7465" s="12">
        <v>45.115000000000002</v>
      </c>
      <c r="S7465" t="s">
        <v>27</v>
      </c>
      <c r="T7465">
        <v>0</v>
      </c>
      <c r="U7465">
        <f t="shared" si="698"/>
        <v>5</v>
      </c>
      <c r="V7465">
        <f t="shared" si="699"/>
        <v>1</v>
      </c>
      <c r="W7465">
        <f t="shared" si="700"/>
        <v>2</v>
      </c>
      <c r="X7465" t="str">
        <f t="shared" si="701"/>
        <v>512</v>
      </c>
      <c r="Y7465" t="str">
        <f>IF(Table1[[#This Row],[RFM_Score]]="555","Champion", IF(AND(J7465&gt;=4,V7465&gt;=4),"Loyal", IF(U7465&lt;=2,"At Risk", IF(W7465&gt;=4,"Potential Loyalist","Others"))))</f>
        <v>Others</v>
      </c>
    </row>
    <row r="7466" spans="1:25">
      <c r="A7466" t="s">
        <v>3808</v>
      </c>
      <c r="B7466">
        <v>29</v>
      </c>
      <c r="C7466" t="s">
        <v>24</v>
      </c>
      <c r="D7466" t="s">
        <v>25</v>
      </c>
      <c r="E7466" s="6" t="s">
        <v>19536</v>
      </c>
      <c r="F7466" t="s">
        <v>21</v>
      </c>
      <c r="G7466">
        <v>1</v>
      </c>
      <c r="H7466">
        <v>0</v>
      </c>
      <c r="I7466">
        <v>68</v>
      </c>
      <c r="J7466">
        <v>2</v>
      </c>
      <c r="K7466">
        <v>90.08</v>
      </c>
      <c r="L7466" t="str">
        <f t="shared" si="696"/>
        <v/>
      </c>
      <c r="M7466">
        <v>2</v>
      </c>
      <c r="N7466" t="str">
        <f t="shared" si="697"/>
        <v/>
      </c>
      <c r="O7466">
        <v>18</v>
      </c>
      <c r="P7466" s="11">
        <v>0</v>
      </c>
      <c r="Q7466" s="11">
        <v>2.94117647058823E-2</v>
      </c>
      <c r="R7466" s="12">
        <v>45.04</v>
      </c>
      <c r="S7466" t="s">
        <v>27</v>
      </c>
      <c r="T7466">
        <v>0</v>
      </c>
      <c r="U7466">
        <f t="shared" si="698"/>
        <v>5</v>
      </c>
      <c r="V7466">
        <f t="shared" si="699"/>
        <v>1</v>
      </c>
      <c r="W7466">
        <f t="shared" si="700"/>
        <v>2</v>
      </c>
      <c r="X7466" t="str">
        <f t="shared" si="701"/>
        <v>512</v>
      </c>
      <c r="Y7466" t="str">
        <f>IF(Table1[[#This Row],[RFM_Score]]="555","Champion", IF(AND(J7466&gt;=4,V7466&gt;=4),"Loyal", IF(U7466&lt;=2,"At Risk", IF(W7466&gt;=4,"Potential Loyalist","Others"))))</f>
        <v>Others</v>
      </c>
    </row>
    <row r="7467" spans="1:25">
      <c r="A7467" t="s">
        <v>10245</v>
      </c>
      <c r="B7467">
        <v>35</v>
      </c>
      <c r="C7467" t="s">
        <v>24</v>
      </c>
      <c r="D7467" t="s">
        <v>29</v>
      </c>
      <c r="E7467" s="6" t="s">
        <v>19537</v>
      </c>
      <c r="F7467" t="s">
        <v>30</v>
      </c>
      <c r="G7467">
        <v>3</v>
      </c>
      <c r="H7467">
        <v>1</v>
      </c>
      <c r="I7467">
        <v>50</v>
      </c>
      <c r="J7467">
        <v>7</v>
      </c>
      <c r="K7467">
        <v>89.99</v>
      </c>
      <c r="L7467" t="str">
        <f t="shared" si="696"/>
        <v/>
      </c>
      <c r="M7467">
        <v>2</v>
      </c>
      <c r="N7467" t="str">
        <f t="shared" si="697"/>
        <v/>
      </c>
      <c r="O7467">
        <v>5</v>
      </c>
      <c r="P7467" s="11">
        <v>0.33333333333333298</v>
      </c>
      <c r="Q7467" s="11">
        <v>0.14000000000000001</v>
      </c>
      <c r="R7467" s="12">
        <v>44.994999999999997</v>
      </c>
      <c r="S7467" t="s">
        <v>27</v>
      </c>
      <c r="T7467">
        <v>1</v>
      </c>
      <c r="U7467">
        <f t="shared" si="698"/>
        <v>5</v>
      </c>
      <c r="V7467">
        <f t="shared" si="699"/>
        <v>1</v>
      </c>
      <c r="W7467">
        <f t="shared" si="700"/>
        <v>2</v>
      </c>
      <c r="X7467" t="str">
        <f t="shared" si="701"/>
        <v>512</v>
      </c>
      <c r="Y7467" t="str">
        <f>IF(Table1[[#This Row],[RFM_Score]]="555","Champion", IF(AND(J7467&gt;=4,V7467&gt;=4),"Loyal", IF(U7467&lt;=2,"At Risk", IF(W7467&gt;=4,"Potential Loyalist","Others"))))</f>
        <v>Others</v>
      </c>
    </row>
    <row r="7468" spans="1:25">
      <c r="A7468" t="s">
        <v>2455</v>
      </c>
      <c r="B7468">
        <v>39</v>
      </c>
      <c r="C7468" t="s">
        <v>19</v>
      </c>
      <c r="D7468" t="s">
        <v>29</v>
      </c>
      <c r="E7468" s="6" t="s">
        <v>19538</v>
      </c>
      <c r="F7468" t="s">
        <v>37</v>
      </c>
      <c r="G7468">
        <v>1</v>
      </c>
      <c r="H7468">
        <v>1</v>
      </c>
      <c r="I7468">
        <v>51</v>
      </c>
      <c r="J7468">
        <v>2</v>
      </c>
      <c r="K7468">
        <v>89.69</v>
      </c>
      <c r="L7468" t="str">
        <f t="shared" si="696"/>
        <v/>
      </c>
      <c r="M7468">
        <v>2</v>
      </c>
      <c r="N7468" t="str">
        <f t="shared" si="697"/>
        <v/>
      </c>
      <c r="O7468">
        <v>21</v>
      </c>
      <c r="P7468" s="11">
        <v>1</v>
      </c>
      <c r="Q7468" s="11">
        <v>3.9215686274509803E-2</v>
      </c>
      <c r="R7468" s="12">
        <v>44.844999999999999</v>
      </c>
      <c r="S7468" t="s">
        <v>27</v>
      </c>
      <c r="T7468">
        <v>0</v>
      </c>
      <c r="U7468">
        <f t="shared" si="698"/>
        <v>4</v>
      </c>
      <c r="V7468">
        <f t="shared" si="699"/>
        <v>1</v>
      </c>
      <c r="W7468">
        <f t="shared" si="700"/>
        <v>2</v>
      </c>
      <c r="X7468" t="str">
        <f t="shared" si="701"/>
        <v>412</v>
      </c>
      <c r="Y7468" t="str">
        <f>IF(Table1[[#This Row],[RFM_Score]]="555","Champion", IF(AND(J7468&gt;=4,V7468&gt;=4),"Loyal", IF(U7468&lt;=2,"At Risk", IF(W7468&gt;=4,"Potential Loyalist","Others"))))</f>
        <v>Others</v>
      </c>
    </row>
    <row r="7469" spans="1:25">
      <c r="A7469" t="s">
        <v>1570</v>
      </c>
      <c r="B7469">
        <v>33</v>
      </c>
      <c r="C7469" t="s">
        <v>24</v>
      </c>
      <c r="D7469" t="s">
        <v>25</v>
      </c>
      <c r="E7469" s="6" t="s">
        <v>19539</v>
      </c>
      <c r="F7469" t="s">
        <v>21</v>
      </c>
      <c r="G7469">
        <v>6</v>
      </c>
      <c r="H7469">
        <v>1</v>
      </c>
      <c r="I7469">
        <v>67</v>
      </c>
      <c r="J7469">
        <v>7</v>
      </c>
      <c r="K7469">
        <v>89.37</v>
      </c>
      <c r="L7469" t="str">
        <f t="shared" si="696"/>
        <v/>
      </c>
      <c r="M7469">
        <v>2</v>
      </c>
      <c r="N7469" t="str">
        <f t="shared" si="697"/>
        <v/>
      </c>
      <c r="O7469">
        <v>12</v>
      </c>
      <c r="P7469" s="11">
        <v>0.16666666666666599</v>
      </c>
      <c r="Q7469" s="11">
        <v>0.104477611940298</v>
      </c>
      <c r="R7469" s="12">
        <v>44.685000000000002</v>
      </c>
      <c r="S7469" t="s">
        <v>27</v>
      </c>
      <c r="T7469">
        <v>0</v>
      </c>
      <c r="U7469">
        <f t="shared" si="698"/>
        <v>5</v>
      </c>
      <c r="V7469">
        <f t="shared" si="699"/>
        <v>1</v>
      </c>
      <c r="W7469">
        <f t="shared" si="700"/>
        <v>2</v>
      </c>
      <c r="X7469" t="str">
        <f t="shared" si="701"/>
        <v>512</v>
      </c>
      <c r="Y7469" t="str">
        <f>IF(Table1[[#This Row],[RFM_Score]]="555","Champion", IF(AND(J7469&gt;=4,V7469&gt;=4),"Loyal", IF(U7469&lt;=2,"At Risk", IF(W7469&gt;=4,"Potential Loyalist","Others"))))</f>
        <v>Others</v>
      </c>
    </row>
    <row r="7470" spans="1:25">
      <c r="A7470" t="s">
        <v>2799</v>
      </c>
      <c r="B7470">
        <v>45</v>
      </c>
      <c r="C7470" t="s">
        <v>24</v>
      </c>
      <c r="D7470" t="s">
        <v>29</v>
      </c>
      <c r="E7470" s="6" t="s">
        <v>19540</v>
      </c>
      <c r="F7470" t="s">
        <v>30</v>
      </c>
      <c r="G7470">
        <v>1</v>
      </c>
      <c r="H7470">
        <v>0</v>
      </c>
      <c r="I7470">
        <v>50</v>
      </c>
      <c r="J7470">
        <v>5</v>
      </c>
      <c r="K7470">
        <v>89.25</v>
      </c>
      <c r="L7470" t="str">
        <f t="shared" si="696"/>
        <v/>
      </c>
      <c r="M7470">
        <v>2</v>
      </c>
      <c r="N7470" t="str">
        <f t="shared" si="697"/>
        <v/>
      </c>
      <c r="O7470">
        <v>100</v>
      </c>
      <c r="P7470" s="11">
        <v>0</v>
      </c>
      <c r="Q7470" s="11">
        <v>0.1</v>
      </c>
      <c r="R7470" s="12">
        <v>44.625</v>
      </c>
      <c r="S7470" t="s">
        <v>27</v>
      </c>
      <c r="T7470">
        <v>1</v>
      </c>
      <c r="U7470">
        <f t="shared" si="698"/>
        <v>2</v>
      </c>
      <c r="V7470">
        <f t="shared" si="699"/>
        <v>1</v>
      </c>
      <c r="W7470">
        <f t="shared" si="700"/>
        <v>2</v>
      </c>
      <c r="X7470" t="str">
        <f t="shared" si="701"/>
        <v>212</v>
      </c>
      <c r="Y7470" t="str">
        <f>IF(Table1[[#This Row],[RFM_Score]]="555","Champion", IF(AND(J7470&gt;=4,V7470&gt;=4),"Loyal", IF(U7470&lt;=2,"At Risk", IF(W7470&gt;=4,"Potential Loyalist","Others"))))</f>
        <v>At Risk</v>
      </c>
    </row>
    <row r="7471" spans="1:25">
      <c r="A7471" t="s">
        <v>9006</v>
      </c>
      <c r="B7471">
        <v>52</v>
      </c>
      <c r="C7471" t="s">
        <v>24</v>
      </c>
      <c r="D7471" t="s">
        <v>35</v>
      </c>
      <c r="E7471" s="6" t="s">
        <v>19541</v>
      </c>
      <c r="F7471" t="s">
        <v>37</v>
      </c>
      <c r="G7471">
        <v>3</v>
      </c>
      <c r="H7471">
        <v>0</v>
      </c>
      <c r="I7471">
        <v>40</v>
      </c>
      <c r="J7471">
        <v>2</v>
      </c>
      <c r="K7471">
        <v>88.73</v>
      </c>
      <c r="L7471" t="str">
        <f t="shared" si="696"/>
        <v/>
      </c>
      <c r="M7471">
        <v>2</v>
      </c>
      <c r="N7471" t="str">
        <f t="shared" si="697"/>
        <v/>
      </c>
      <c r="O7471">
        <v>4</v>
      </c>
      <c r="P7471" s="11">
        <v>0</v>
      </c>
      <c r="Q7471" s="11">
        <v>0.05</v>
      </c>
      <c r="R7471" s="12">
        <v>44.365000000000002</v>
      </c>
      <c r="S7471" t="s">
        <v>27</v>
      </c>
      <c r="T7471">
        <v>0</v>
      </c>
      <c r="U7471">
        <f t="shared" si="698"/>
        <v>5</v>
      </c>
      <c r="V7471">
        <f t="shared" si="699"/>
        <v>1</v>
      </c>
      <c r="W7471">
        <f t="shared" si="700"/>
        <v>2</v>
      </c>
      <c r="X7471" t="str">
        <f t="shared" si="701"/>
        <v>512</v>
      </c>
      <c r="Y7471" t="str">
        <f>IF(Table1[[#This Row],[RFM_Score]]="555","Champion", IF(AND(J7471&gt;=4,V7471&gt;=4),"Loyal", IF(U7471&lt;=2,"At Risk", IF(W7471&gt;=4,"Potential Loyalist","Others"))))</f>
        <v>Others</v>
      </c>
    </row>
    <row r="7472" spans="1:25">
      <c r="A7472" t="s">
        <v>8125</v>
      </c>
      <c r="B7472">
        <v>40</v>
      </c>
      <c r="C7472" t="s">
        <v>19</v>
      </c>
      <c r="D7472" t="s">
        <v>25</v>
      </c>
      <c r="E7472" s="6" t="s">
        <v>19542</v>
      </c>
      <c r="F7472" t="s">
        <v>62</v>
      </c>
      <c r="G7472">
        <v>1</v>
      </c>
      <c r="H7472">
        <v>0</v>
      </c>
      <c r="I7472">
        <v>56</v>
      </c>
      <c r="J7472">
        <v>3</v>
      </c>
      <c r="K7472">
        <v>88.62</v>
      </c>
      <c r="L7472" t="str">
        <f t="shared" si="696"/>
        <v/>
      </c>
      <c r="M7472">
        <v>2</v>
      </c>
      <c r="N7472" t="str">
        <f t="shared" si="697"/>
        <v/>
      </c>
      <c r="O7472">
        <v>8</v>
      </c>
      <c r="P7472" s="11">
        <v>0</v>
      </c>
      <c r="Q7472" s="11">
        <v>5.3571428571428499E-2</v>
      </c>
      <c r="R7472" s="12">
        <v>44.31</v>
      </c>
      <c r="S7472" t="s">
        <v>27</v>
      </c>
      <c r="T7472">
        <v>0</v>
      </c>
      <c r="U7472">
        <f t="shared" si="698"/>
        <v>5</v>
      </c>
      <c r="V7472">
        <f t="shared" si="699"/>
        <v>1</v>
      </c>
      <c r="W7472">
        <f t="shared" si="700"/>
        <v>2</v>
      </c>
      <c r="X7472" t="str">
        <f t="shared" si="701"/>
        <v>512</v>
      </c>
      <c r="Y7472" t="str">
        <f>IF(Table1[[#This Row],[RFM_Score]]="555","Champion", IF(AND(J7472&gt;=4,V7472&gt;=4),"Loyal", IF(U7472&lt;=2,"At Risk", IF(W7472&gt;=4,"Potential Loyalist","Others"))))</f>
        <v>Others</v>
      </c>
    </row>
    <row r="7473" spans="1:25">
      <c r="A7473" t="s">
        <v>7422</v>
      </c>
      <c r="B7473">
        <v>38</v>
      </c>
      <c r="C7473" t="s">
        <v>24</v>
      </c>
      <c r="D7473" t="s">
        <v>29</v>
      </c>
      <c r="E7473" s="6" t="s">
        <v>19543</v>
      </c>
      <c r="F7473" t="s">
        <v>62</v>
      </c>
      <c r="G7473">
        <v>1</v>
      </c>
      <c r="H7473">
        <v>0</v>
      </c>
      <c r="I7473">
        <v>36</v>
      </c>
      <c r="J7473">
        <v>0</v>
      </c>
      <c r="K7473">
        <v>88.48</v>
      </c>
      <c r="L7473" t="str">
        <f t="shared" si="696"/>
        <v/>
      </c>
      <c r="M7473">
        <v>2</v>
      </c>
      <c r="N7473" t="str">
        <f t="shared" si="697"/>
        <v/>
      </c>
      <c r="O7473">
        <v>131</v>
      </c>
      <c r="P7473" s="11">
        <v>0</v>
      </c>
      <c r="Q7473" s="11">
        <v>0</v>
      </c>
      <c r="R7473" s="12">
        <v>44.24</v>
      </c>
      <c r="S7473" t="s">
        <v>27</v>
      </c>
      <c r="T7473">
        <v>1</v>
      </c>
      <c r="U7473">
        <f t="shared" si="698"/>
        <v>1</v>
      </c>
      <c r="V7473">
        <f t="shared" si="699"/>
        <v>1</v>
      </c>
      <c r="W7473">
        <f t="shared" si="700"/>
        <v>2</v>
      </c>
      <c r="X7473" t="str">
        <f t="shared" si="701"/>
        <v>112</v>
      </c>
      <c r="Y7473" t="str">
        <f>IF(Table1[[#This Row],[RFM_Score]]="555","Champion", IF(AND(J7473&gt;=4,V7473&gt;=4),"Loyal", IF(U7473&lt;=2,"At Risk", IF(W7473&gt;=4,"Potential Loyalist","Others"))))</f>
        <v>At Risk</v>
      </c>
    </row>
    <row r="7474" spans="1:25">
      <c r="A7474" t="s">
        <v>6084</v>
      </c>
      <c r="B7474">
        <v>53</v>
      </c>
      <c r="C7474" t="s">
        <v>24</v>
      </c>
      <c r="D7474" t="s">
        <v>35</v>
      </c>
      <c r="E7474" s="6" t="s">
        <v>19544</v>
      </c>
      <c r="F7474" t="s">
        <v>60</v>
      </c>
      <c r="G7474">
        <v>1</v>
      </c>
      <c r="H7474">
        <v>0</v>
      </c>
      <c r="I7474">
        <v>42</v>
      </c>
      <c r="J7474">
        <v>1</v>
      </c>
      <c r="K7474">
        <v>88.36</v>
      </c>
      <c r="L7474" t="str">
        <f t="shared" si="696"/>
        <v/>
      </c>
      <c r="M7474">
        <v>2</v>
      </c>
      <c r="N7474" t="str">
        <f t="shared" si="697"/>
        <v/>
      </c>
      <c r="O7474">
        <v>11</v>
      </c>
      <c r="P7474" s="11">
        <v>0</v>
      </c>
      <c r="Q7474" s="11">
        <v>2.3809523809523801E-2</v>
      </c>
      <c r="R7474" s="12">
        <v>44.18</v>
      </c>
      <c r="S7474" t="s">
        <v>27</v>
      </c>
      <c r="T7474">
        <v>1</v>
      </c>
      <c r="U7474">
        <f t="shared" si="698"/>
        <v>5</v>
      </c>
      <c r="V7474">
        <f t="shared" si="699"/>
        <v>1</v>
      </c>
      <c r="W7474">
        <f t="shared" si="700"/>
        <v>2</v>
      </c>
      <c r="X7474" t="str">
        <f t="shared" si="701"/>
        <v>512</v>
      </c>
      <c r="Y7474" t="str">
        <f>IF(Table1[[#This Row],[RFM_Score]]="555","Champion", IF(AND(J7474&gt;=4,V7474&gt;=4),"Loyal", IF(U7474&lt;=2,"At Risk", IF(W7474&gt;=4,"Potential Loyalist","Others"))))</f>
        <v>Others</v>
      </c>
    </row>
    <row r="7475" spans="1:25">
      <c r="A7475" t="s">
        <v>7577</v>
      </c>
      <c r="B7475">
        <v>42</v>
      </c>
      <c r="C7475" t="s">
        <v>24</v>
      </c>
      <c r="D7475" t="s">
        <v>25</v>
      </c>
      <c r="E7475" s="6" t="s">
        <v>19545</v>
      </c>
      <c r="F7475" t="s">
        <v>21</v>
      </c>
      <c r="G7475">
        <v>0</v>
      </c>
      <c r="H7475">
        <v>0</v>
      </c>
      <c r="I7475">
        <v>53</v>
      </c>
      <c r="J7475">
        <v>1</v>
      </c>
      <c r="K7475">
        <v>88.27</v>
      </c>
      <c r="L7475" t="str">
        <f t="shared" si="696"/>
        <v/>
      </c>
      <c r="M7475">
        <v>2</v>
      </c>
      <c r="N7475" t="str">
        <f t="shared" si="697"/>
        <v/>
      </c>
      <c r="O7475">
        <v>36</v>
      </c>
      <c r="P7475" s="11">
        <v>0</v>
      </c>
      <c r="Q7475" s="11">
        <v>1.8867924528301799E-2</v>
      </c>
      <c r="R7475" s="12">
        <v>44.134999999999998</v>
      </c>
      <c r="S7475" t="s">
        <v>27</v>
      </c>
      <c r="T7475">
        <v>0</v>
      </c>
      <c r="U7475">
        <f t="shared" si="698"/>
        <v>4</v>
      </c>
      <c r="V7475">
        <f t="shared" si="699"/>
        <v>1</v>
      </c>
      <c r="W7475">
        <f t="shared" si="700"/>
        <v>2</v>
      </c>
      <c r="X7475" t="str">
        <f t="shared" si="701"/>
        <v>412</v>
      </c>
      <c r="Y7475" t="str">
        <f>IF(Table1[[#This Row],[RFM_Score]]="555","Champion", IF(AND(J7475&gt;=4,V7475&gt;=4),"Loyal", IF(U7475&lt;=2,"At Risk", IF(W7475&gt;=4,"Potential Loyalist","Others"))))</f>
        <v>Others</v>
      </c>
    </row>
    <row r="7476" spans="1:25">
      <c r="A7476" t="s">
        <v>10585</v>
      </c>
      <c r="B7476">
        <v>30</v>
      </c>
      <c r="C7476" t="s">
        <v>19</v>
      </c>
      <c r="D7476" t="s">
        <v>25</v>
      </c>
      <c r="E7476" s="6" t="s">
        <v>19546</v>
      </c>
      <c r="F7476" t="s">
        <v>21</v>
      </c>
      <c r="G7476">
        <v>1</v>
      </c>
      <c r="H7476">
        <v>0</v>
      </c>
      <c r="I7476">
        <v>44</v>
      </c>
      <c r="J7476">
        <v>0</v>
      </c>
      <c r="K7476">
        <v>88.01</v>
      </c>
      <c r="L7476" t="str">
        <f t="shared" si="696"/>
        <v/>
      </c>
      <c r="M7476">
        <v>2</v>
      </c>
      <c r="N7476" t="str">
        <f t="shared" si="697"/>
        <v/>
      </c>
      <c r="O7476">
        <v>18</v>
      </c>
      <c r="P7476" s="11">
        <v>0</v>
      </c>
      <c r="Q7476" s="11">
        <v>0</v>
      </c>
      <c r="R7476" s="12">
        <v>44.005000000000003</v>
      </c>
      <c r="S7476" t="s">
        <v>27</v>
      </c>
      <c r="T7476">
        <v>0</v>
      </c>
      <c r="U7476">
        <f t="shared" si="698"/>
        <v>5</v>
      </c>
      <c r="V7476">
        <f t="shared" si="699"/>
        <v>1</v>
      </c>
      <c r="W7476">
        <f t="shared" si="700"/>
        <v>2</v>
      </c>
      <c r="X7476" t="str">
        <f t="shared" si="701"/>
        <v>512</v>
      </c>
      <c r="Y7476" t="str">
        <f>IF(Table1[[#This Row],[RFM_Score]]="555","Champion", IF(AND(J7476&gt;=4,V7476&gt;=4),"Loyal", IF(U7476&lt;=2,"At Risk", IF(W7476&gt;=4,"Potential Loyalist","Others"))))</f>
        <v>Others</v>
      </c>
    </row>
    <row r="7477" spans="1:25">
      <c r="A7477" t="s">
        <v>11711</v>
      </c>
      <c r="B7477">
        <v>18</v>
      </c>
      <c r="C7477" t="s">
        <v>24</v>
      </c>
      <c r="D7477" t="s">
        <v>49</v>
      </c>
      <c r="E7477" s="6" t="s">
        <v>19547</v>
      </c>
      <c r="F7477" t="s">
        <v>21</v>
      </c>
      <c r="G7477">
        <v>2</v>
      </c>
      <c r="H7477">
        <v>0</v>
      </c>
      <c r="I7477">
        <v>53</v>
      </c>
      <c r="J7477">
        <v>4</v>
      </c>
      <c r="K7477">
        <v>87.94</v>
      </c>
      <c r="L7477" t="str">
        <f t="shared" si="696"/>
        <v/>
      </c>
      <c r="M7477">
        <v>2</v>
      </c>
      <c r="N7477" t="str">
        <f t="shared" si="697"/>
        <v/>
      </c>
      <c r="O7477">
        <v>51</v>
      </c>
      <c r="P7477" s="11">
        <v>0</v>
      </c>
      <c r="Q7477" s="11">
        <v>7.5471698113207503E-2</v>
      </c>
      <c r="R7477" s="12">
        <v>43.97</v>
      </c>
      <c r="S7477" t="s">
        <v>27</v>
      </c>
      <c r="T7477">
        <v>0</v>
      </c>
      <c r="U7477">
        <f t="shared" si="698"/>
        <v>3</v>
      </c>
      <c r="V7477">
        <f t="shared" si="699"/>
        <v>1</v>
      </c>
      <c r="W7477">
        <f t="shared" si="700"/>
        <v>2</v>
      </c>
      <c r="X7477" t="str">
        <f t="shared" si="701"/>
        <v>312</v>
      </c>
      <c r="Y7477" t="str">
        <f>IF(Table1[[#This Row],[RFM_Score]]="555","Champion", IF(AND(J7477&gt;=4,V7477&gt;=4),"Loyal", IF(U7477&lt;=2,"At Risk", IF(W7477&gt;=4,"Potential Loyalist","Others"))))</f>
        <v>Others</v>
      </c>
    </row>
    <row r="7478" spans="1:25">
      <c r="A7478" t="s">
        <v>899</v>
      </c>
      <c r="B7478">
        <v>53</v>
      </c>
      <c r="C7478" t="s">
        <v>19</v>
      </c>
      <c r="D7478" t="s">
        <v>41</v>
      </c>
      <c r="E7478" s="6" t="s">
        <v>19548</v>
      </c>
      <c r="F7478" t="s">
        <v>62</v>
      </c>
      <c r="G7478">
        <v>6</v>
      </c>
      <c r="H7478">
        <v>3</v>
      </c>
      <c r="I7478">
        <v>52</v>
      </c>
      <c r="J7478">
        <v>4</v>
      </c>
      <c r="K7478">
        <v>87.92</v>
      </c>
      <c r="L7478" t="str">
        <f t="shared" si="696"/>
        <v/>
      </c>
      <c r="M7478">
        <v>2</v>
      </c>
      <c r="N7478" t="str">
        <f t="shared" si="697"/>
        <v/>
      </c>
      <c r="O7478">
        <v>2</v>
      </c>
      <c r="P7478" s="11">
        <v>0.5</v>
      </c>
      <c r="Q7478" s="11">
        <v>7.69230769230769E-2</v>
      </c>
      <c r="R7478" s="12">
        <v>43.96</v>
      </c>
      <c r="S7478" t="s">
        <v>27</v>
      </c>
      <c r="T7478">
        <v>1</v>
      </c>
      <c r="U7478">
        <f t="shared" si="698"/>
        <v>5</v>
      </c>
      <c r="V7478">
        <f t="shared" si="699"/>
        <v>1</v>
      </c>
      <c r="W7478">
        <f t="shared" si="700"/>
        <v>2</v>
      </c>
      <c r="X7478" t="str">
        <f t="shared" si="701"/>
        <v>512</v>
      </c>
      <c r="Y7478" t="str">
        <f>IF(Table1[[#This Row],[RFM_Score]]="555","Champion", IF(AND(J7478&gt;=4,V7478&gt;=4),"Loyal", IF(U7478&lt;=2,"At Risk", IF(W7478&gt;=4,"Potential Loyalist","Others"))))</f>
        <v>Others</v>
      </c>
    </row>
    <row r="7479" spans="1:25">
      <c r="A7479" t="s">
        <v>412</v>
      </c>
      <c r="B7479">
        <v>25</v>
      </c>
      <c r="C7479" t="s">
        <v>24</v>
      </c>
      <c r="D7479" t="s">
        <v>46</v>
      </c>
      <c r="E7479" s="6" t="s">
        <v>19549</v>
      </c>
      <c r="F7479" t="s">
        <v>30</v>
      </c>
      <c r="G7479">
        <v>3</v>
      </c>
      <c r="H7479">
        <v>1</v>
      </c>
      <c r="I7479">
        <v>50</v>
      </c>
      <c r="J7479">
        <v>2</v>
      </c>
      <c r="K7479">
        <v>87.84</v>
      </c>
      <c r="L7479" t="str">
        <f t="shared" si="696"/>
        <v/>
      </c>
      <c r="M7479">
        <v>2</v>
      </c>
      <c r="N7479" t="str">
        <f t="shared" si="697"/>
        <v/>
      </c>
      <c r="O7479">
        <v>28</v>
      </c>
      <c r="P7479" s="11">
        <v>0.33333333333333298</v>
      </c>
      <c r="Q7479" s="11">
        <v>0.04</v>
      </c>
      <c r="R7479" s="12">
        <v>43.92</v>
      </c>
      <c r="S7479" t="s">
        <v>27</v>
      </c>
      <c r="T7479">
        <v>0</v>
      </c>
      <c r="U7479">
        <f t="shared" si="698"/>
        <v>4</v>
      </c>
      <c r="V7479">
        <f t="shared" si="699"/>
        <v>1</v>
      </c>
      <c r="W7479">
        <f t="shared" si="700"/>
        <v>2</v>
      </c>
      <c r="X7479" t="str">
        <f t="shared" si="701"/>
        <v>412</v>
      </c>
      <c r="Y7479" t="str">
        <f>IF(Table1[[#This Row],[RFM_Score]]="555","Champion", IF(AND(J7479&gt;=4,V7479&gt;=4),"Loyal", IF(U7479&lt;=2,"At Risk", IF(W7479&gt;=4,"Potential Loyalist","Others"))))</f>
        <v>Others</v>
      </c>
    </row>
    <row r="7480" spans="1:25">
      <c r="A7480" t="s">
        <v>10047</v>
      </c>
      <c r="B7480">
        <v>46</v>
      </c>
      <c r="C7480" t="s">
        <v>19</v>
      </c>
      <c r="D7480" t="s">
        <v>41</v>
      </c>
      <c r="E7480" s="6" t="s">
        <v>19550</v>
      </c>
      <c r="F7480" t="s">
        <v>62</v>
      </c>
      <c r="G7480">
        <v>8</v>
      </c>
      <c r="H7480">
        <v>4</v>
      </c>
      <c r="I7480">
        <v>46</v>
      </c>
      <c r="J7480">
        <v>2</v>
      </c>
      <c r="K7480">
        <v>87.69</v>
      </c>
      <c r="L7480" t="str">
        <f t="shared" si="696"/>
        <v/>
      </c>
      <c r="M7480">
        <v>2</v>
      </c>
      <c r="N7480" t="str">
        <f t="shared" si="697"/>
        <v/>
      </c>
      <c r="O7480">
        <v>52</v>
      </c>
      <c r="P7480" s="11">
        <v>0.5</v>
      </c>
      <c r="Q7480" s="11">
        <v>4.3478260869565202E-2</v>
      </c>
      <c r="R7480" s="12">
        <v>43.844999999999999</v>
      </c>
      <c r="S7480" t="s">
        <v>27</v>
      </c>
      <c r="T7480">
        <v>0</v>
      </c>
      <c r="U7480">
        <f t="shared" si="698"/>
        <v>3</v>
      </c>
      <c r="V7480">
        <f t="shared" si="699"/>
        <v>1</v>
      </c>
      <c r="W7480">
        <f t="shared" si="700"/>
        <v>2</v>
      </c>
      <c r="X7480" t="str">
        <f t="shared" si="701"/>
        <v>312</v>
      </c>
      <c r="Y7480" t="str">
        <f>IF(Table1[[#This Row],[RFM_Score]]="555","Champion", IF(AND(J7480&gt;=4,V7480&gt;=4),"Loyal", IF(U7480&lt;=2,"At Risk", IF(W7480&gt;=4,"Potential Loyalist","Others"))))</f>
        <v>Others</v>
      </c>
    </row>
    <row r="7481" spans="1:25">
      <c r="A7481" t="s">
        <v>64</v>
      </c>
      <c r="B7481">
        <v>39</v>
      </c>
      <c r="C7481" t="s">
        <v>19</v>
      </c>
      <c r="D7481" t="s">
        <v>41</v>
      </c>
      <c r="E7481" s="6" t="s">
        <v>19551</v>
      </c>
      <c r="F7481" t="s">
        <v>37</v>
      </c>
      <c r="G7481">
        <v>2</v>
      </c>
      <c r="H7481">
        <v>1</v>
      </c>
      <c r="I7481">
        <v>49</v>
      </c>
      <c r="J7481">
        <v>2</v>
      </c>
      <c r="K7481">
        <v>87.68</v>
      </c>
      <c r="L7481" t="str">
        <f t="shared" si="696"/>
        <v/>
      </c>
      <c r="M7481">
        <v>2</v>
      </c>
      <c r="N7481" t="str">
        <f t="shared" si="697"/>
        <v/>
      </c>
      <c r="O7481">
        <v>45</v>
      </c>
      <c r="P7481" s="11">
        <v>0.5</v>
      </c>
      <c r="Q7481" s="11">
        <v>4.08163265306122E-2</v>
      </c>
      <c r="R7481" s="12">
        <v>43.84</v>
      </c>
      <c r="S7481" t="s">
        <v>27</v>
      </c>
      <c r="T7481">
        <v>1</v>
      </c>
      <c r="U7481">
        <f t="shared" si="698"/>
        <v>3</v>
      </c>
      <c r="V7481">
        <f t="shared" si="699"/>
        <v>1</v>
      </c>
      <c r="W7481">
        <f t="shared" si="700"/>
        <v>2</v>
      </c>
      <c r="X7481" t="str">
        <f t="shared" si="701"/>
        <v>312</v>
      </c>
      <c r="Y7481" t="str">
        <f>IF(Table1[[#This Row],[RFM_Score]]="555","Champion", IF(AND(J7481&gt;=4,V7481&gt;=4),"Loyal", IF(U7481&lt;=2,"At Risk", IF(W7481&gt;=4,"Potential Loyalist","Others"))))</f>
        <v>Others</v>
      </c>
    </row>
    <row r="7482" spans="1:25">
      <c r="A7482" t="s">
        <v>6834</v>
      </c>
      <c r="B7482">
        <v>53</v>
      </c>
      <c r="C7482" t="s">
        <v>33</v>
      </c>
      <c r="D7482" t="s">
        <v>25</v>
      </c>
      <c r="E7482" s="6" t="s">
        <v>19552</v>
      </c>
      <c r="F7482" t="s">
        <v>60</v>
      </c>
      <c r="G7482">
        <v>1</v>
      </c>
      <c r="H7482">
        <v>0</v>
      </c>
      <c r="I7482">
        <v>55</v>
      </c>
      <c r="J7482">
        <v>1</v>
      </c>
      <c r="K7482">
        <v>87.5</v>
      </c>
      <c r="L7482" t="str">
        <f t="shared" si="696"/>
        <v/>
      </c>
      <c r="M7482">
        <v>2</v>
      </c>
      <c r="N7482" t="str">
        <f t="shared" si="697"/>
        <v/>
      </c>
      <c r="O7482">
        <v>4</v>
      </c>
      <c r="P7482" s="11">
        <v>0</v>
      </c>
      <c r="Q7482" s="11">
        <v>1.8181818181818101E-2</v>
      </c>
      <c r="R7482" s="12">
        <v>43.75</v>
      </c>
      <c r="S7482" t="s">
        <v>27</v>
      </c>
      <c r="T7482">
        <v>0</v>
      </c>
      <c r="U7482">
        <f t="shared" si="698"/>
        <v>5</v>
      </c>
      <c r="V7482">
        <f t="shared" si="699"/>
        <v>1</v>
      </c>
      <c r="W7482">
        <f t="shared" si="700"/>
        <v>2</v>
      </c>
      <c r="X7482" t="str">
        <f t="shared" si="701"/>
        <v>512</v>
      </c>
      <c r="Y7482" t="str">
        <f>IF(Table1[[#This Row],[RFM_Score]]="555","Champion", IF(AND(J7482&gt;=4,V7482&gt;=4),"Loyal", IF(U7482&lt;=2,"At Risk", IF(W7482&gt;=4,"Potential Loyalist","Others"))))</f>
        <v>Others</v>
      </c>
    </row>
    <row r="7483" spans="1:25">
      <c r="A7483" t="s">
        <v>1732</v>
      </c>
      <c r="B7483">
        <v>58</v>
      </c>
      <c r="C7483" t="s">
        <v>19</v>
      </c>
      <c r="D7483" t="s">
        <v>29</v>
      </c>
      <c r="E7483" s="6" t="s">
        <v>19553</v>
      </c>
      <c r="F7483" t="s">
        <v>21</v>
      </c>
      <c r="G7483">
        <v>1</v>
      </c>
      <c r="H7483">
        <v>1</v>
      </c>
      <c r="I7483">
        <v>45</v>
      </c>
      <c r="J7483">
        <v>5</v>
      </c>
      <c r="K7483">
        <v>87.42</v>
      </c>
      <c r="L7483" t="str">
        <f t="shared" si="696"/>
        <v/>
      </c>
      <c r="M7483">
        <v>2</v>
      </c>
      <c r="N7483" t="str">
        <f t="shared" si="697"/>
        <v/>
      </c>
      <c r="O7483">
        <v>11</v>
      </c>
      <c r="P7483" s="11">
        <v>1</v>
      </c>
      <c r="Q7483" s="11">
        <v>0.11111111111111099</v>
      </c>
      <c r="R7483" s="12">
        <v>43.71</v>
      </c>
      <c r="S7483" t="s">
        <v>27</v>
      </c>
      <c r="T7483">
        <v>0</v>
      </c>
      <c r="U7483">
        <f t="shared" si="698"/>
        <v>5</v>
      </c>
      <c r="V7483">
        <f t="shared" si="699"/>
        <v>1</v>
      </c>
      <c r="W7483">
        <f t="shared" si="700"/>
        <v>2</v>
      </c>
      <c r="X7483" t="str">
        <f t="shared" si="701"/>
        <v>512</v>
      </c>
      <c r="Y7483" t="str">
        <f>IF(Table1[[#This Row],[RFM_Score]]="555","Champion", IF(AND(J7483&gt;=4,V7483&gt;=4),"Loyal", IF(U7483&lt;=2,"At Risk", IF(W7483&gt;=4,"Potential Loyalist","Others"))))</f>
        <v>Others</v>
      </c>
    </row>
    <row r="7484" spans="1:25">
      <c r="A7484" t="s">
        <v>11233</v>
      </c>
      <c r="B7484">
        <v>18</v>
      </c>
      <c r="C7484" t="s">
        <v>19</v>
      </c>
      <c r="D7484" t="s">
        <v>41</v>
      </c>
      <c r="E7484" s="6" t="s">
        <v>19554</v>
      </c>
      <c r="F7484" t="s">
        <v>60</v>
      </c>
      <c r="G7484">
        <v>1</v>
      </c>
      <c r="H7484">
        <v>1</v>
      </c>
      <c r="I7484">
        <v>38</v>
      </c>
      <c r="J7484">
        <v>3</v>
      </c>
      <c r="K7484">
        <v>87.24</v>
      </c>
      <c r="L7484" t="str">
        <f t="shared" si="696"/>
        <v/>
      </c>
      <c r="M7484">
        <v>2</v>
      </c>
      <c r="N7484" t="str">
        <f t="shared" si="697"/>
        <v/>
      </c>
      <c r="O7484">
        <v>1</v>
      </c>
      <c r="P7484" s="11">
        <v>1</v>
      </c>
      <c r="Q7484" s="11">
        <v>7.8947368421052599E-2</v>
      </c>
      <c r="R7484" s="12">
        <v>43.62</v>
      </c>
      <c r="S7484" t="s">
        <v>27</v>
      </c>
      <c r="T7484">
        <v>0</v>
      </c>
      <c r="U7484">
        <f t="shared" si="698"/>
        <v>5</v>
      </c>
      <c r="V7484">
        <f t="shared" si="699"/>
        <v>1</v>
      </c>
      <c r="W7484">
        <f t="shared" si="700"/>
        <v>2</v>
      </c>
      <c r="X7484" t="str">
        <f t="shared" si="701"/>
        <v>512</v>
      </c>
      <c r="Y7484" t="str">
        <f>IF(Table1[[#This Row],[RFM_Score]]="555","Champion", IF(AND(J7484&gt;=4,V7484&gt;=4),"Loyal", IF(U7484&lt;=2,"At Risk", IF(W7484&gt;=4,"Potential Loyalist","Others"))))</f>
        <v>Others</v>
      </c>
    </row>
    <row r="7485" spans="1:25">
      <c r="A7485" t="s">
        <v>548</v>
      </c>
      <c r="B7485">
        <v>34</v>
      </c>
      <c r="C7485" t="s">
        <v>19</v>
      </c>
      <c r="D7485" t="s">
        <v>46</v>
      </c>
      <c r="E7485" s="6" t="s">
        <v>19555</v>
      </c>
      <c r="F7485" t="s">
        <v>37</v>
      </c>
      <c r="G7485">
        <v>3</v>
      </c>
      <c r="H7485">
        <v>0</v>
      </c>
      <c r="I7485">
        <v>54</v>
      </c>
      <c r="J7485">
        <v>2</v>
      </c>
      <c r="K7485">
        <v>87.22</v>
      </c>
      <c r="L7485" t="str">
        <f t="shared" si="696"/>
        <v/>
      </c>
      <c r="M7485">
        <v>2</v>
      </c>
      <c r="N7485" t="str">
        <f t="shared" si="697"/>
        <v/>
      </c>
      <c r="O7485">
        <v>36</v>
      </c>
      <c r="P7485" s="11">
        <v>0</v>
      </c>
      <c r="Q7485" s="11">
        <v>3.7037037037037E-2</v>
      </c>
      <c r="R7485" s="12">
        <v>43.61</v>
      </c>
      <c r="S7485" t="s">
        <v>27</v>
      </c>
      <c r="T7485">
        <v>0</v>
      </c>
      <c r="U7485">
        <f t="shared" si="698"/>
        <v>4</v>
      </c>
      <c r="V7485">
        <f t="shared" si="699"/>
        <v>1</v>
      </c>
      <c r="W7485">
        <f t="shared" si="700"/>
        <v>2</v>
      </c>
      <c r="X7485" t="str">
        <f t="shared" si="701"/>
        <v>412</v>
      </c>
      <c r="Y7485" t="str">
        <f>IF(Table1[[#This Row],[RFM_Score]]="555","Champion", IF(AND(J7485&gt;=4,V7485&gt;=4),"Loyal", IF(U7485&lt;=2,"At Risk", IF(W7485&gt;=4,"Potential Loyalist","Others"))))</f>
        <v>Others</v>
      </c>
    </row>
    <row r="7486" spans="1:25">
      <c r="A7486" t="s">
        <v>2241</v>
      </c>
      <c r="B7486">
        <v>23</v>
      </c>
      <c r="C7486" t="s">
        <v>24</v>
      </c>
      <c r="D7486" t="s">
        <v>25</v>
      </c>
      <c r="E7486" s="6" t="s">
        <v>19556</v>
      </c>
      <c r="F7486" t="s">
        <v>62</v>
      </c>
      <c r="G7486">
        <v>2</v>
      </c>
      <c r="H7486">
        <v>1</v>
      </c>
      <c r="I7486">
        <v>50</v>
      </c>
      <c r="J7486">
        <v>1</v>
      </c>
      <c r="K7486">
        <v>87.05</v>
      </c>
      <c r="L7486" t="str">
        <f t="shared" si="696"/>
        <v/>
      </c>
      <c r="M7486">
        <v>2</v>
      </c>
      <c r="N7486" t="str">
        <f t="shared" si="697"/>
        <v/>
      </c>
      <c r="O7486">
        <v>45</v>
      </c>
      <c r="P7486" s="11">
        <v>0.5</v>
      </c>
      <c r="Q7486" s="11">
        <v>0.02</v>
      </c>
      <c r="R7486" s="12">
        <v>43.524999999999999</v>
      </c>
      <c r="S7486" t="s">
        <v>27</v>
      </c>
      <c r="T7486">
        <v>1</v>
      </c>
      <c r="U7486">
        <f t="shared" si="698"/>
        <v>3</v>
      </c>
      <c r="V7486">
        <f t="shared" si="699"/>
        <v>1</v>
      </c>
      <c r="W7486">
        <f t="shared" si="700"/>
        <v>2</v>
      </c>
      <c r="X7486" t="str">
        <f t="shared" si="701"/>
        <v>312</v>
      </c>
      <c r="Y7486" t="str">
        <f>IF(Table1[[#This Row],[RFM_Score]]="555","Champion", IF(AND(J7486&gt;=4,V7486&gt;=4),"Loyal", IF(U7486&lt;=2,"At Risk", IF(W7486&gt;=4,"Potential Loyalist","Others"))))</f>
        <v>Others</v>
      </c>
    </row>
    <row r="7487" spans="1:25">
      <c r="A7487" t="s">
        <v>11568</v>
      </c>
      <c r="B7487">
        <v>39</v>
      </c>
      <c r="C7487" t="s">
        <v>19</v>
      </c>
      <c r="D7487" t="s">
        <v>46</v>
      </c>
      <c r="E7487" s="6" t="s">
        <v>19557</v>
      </c>
      <c r="F7487" t="s">
        <v>60</v>
      </c>
      <c r="G7487">
        <v>7</v>
      </c>
      <c r="H7487">
        <v>0</v>
      </c>
      <c r="I7487">
        <v>37</v>
      </c>
      <c r="J7487">
        <v>4</v>
      </c>
      <c r="K7487">
        <v>87.02</v>
      </c>
      <c r="L7487" t="str">
        <f t="shared" si="696"/>
        <v/>
      </c>
      <c r="M7487">
        <v>2</v>
      </c>
      <c r="N7487" t="str">
        <f t="shared" si="697"/>
        <v/>
      </c>
      <c r="O7487">
        <v>14</v>
      </c>
      <c r="P7487" s="11">
        <v>0</v>
      </c>
      <c r="Q7487" s="11">
        <v>0.108108108108108</v>
      </c>
      <c r="R7487" s="12">
        <v>43.51</v>
      </c>
      <c r="S7487" t="s">
        <v>27</v>
      </c>
      <c r="T7487">
        <v>0</v>
      </c>
      <c r="U7487">
        <f t="shared" si="698"/>
        <v>5</v>
      </c>
      <c r="V7487">
        <f t="shared" si="699"/>
        <v>1</v>
      </c>
      <c r="W7487">
        <f t="shared" si="700"/>
        <v>2</v>
      </c>
      <c r="X7487" t="str">
        <f t="shared" si="701"/>
        <v>512</v>
      </c>
      <c r="Y7487" t="str">
        <f>IF(Table1[[#This Row],[RFM_Score]]="555","Champion", IF(AND(J7487&gt;=4,V7487&gt;=4),"Loyal", IF(U7487&lt;=2,"At Risk", IF(W7487&gt;=4,"Potential Loyalist","Others"))))</f>
        <v>Others</v>
      </c>
    </row>
    <row r="7488" spans="1:25">
      <c r="A7488" t="s">
        <v>9481</v>
      </c>
      <c r="B7488">
        <v>52</v>
      </c>
      <c r="C7488" t="s">
        <v>19</v>
      </c>
      <c r="D7488" t="s">
        <v>25</v>
      </c>
      <c r="E7488" s="6" t="s">
        <v>19558</v>
      </c>
      <c r="F7488" t="s">
        <v>21</v>
      </c>
      <c r="G7488">
        <v>3</v>
      </c>
      <c r="H7488">
        <v>1</v>
      </c>
      <c r="I7488">
        <v>42</v>
      </c>
      <c r="J7488">
        <v>2</v>
      </c>
      <c r="K7488">
        <v>86.9</v>
      </c>
      <c r="L7488" t="str">
        <f t="shared" si="696"/>
        <v/>
      </c>
      <c r="M7488">
        <v>2</v>
      </c>
      <c r="N7488" t="str">
        <f t="shared" si="697"/>
        <v/>
      </c>
      <c r="O7488">
        <v>19</v>
      </c>
      <c r="P7488" s="11">
        <v>0.33333333333333298</v>
      </c>
      <c r="Q7488" s="11">
        <v>4.7619047619047603E-2</v>
      </c>
      <c r="R7488" s="12">
        <v>43.45</v>
      </c>
      <c r="S7488" t="s">
        <v>27</v>
      </c>
      <c r="T7488">
        <v>0</v>
      </c>
      <c r="U7488">
        <f t="shared" si="698"/>
        <v>5</v>
      </c>
      <c r="V7488">
        <f t="shared" si="699"/>
        <v>1</v>
      </c>
      <c r="W7488">
        <f t="shared" si="700"/>
        <v>2</v>
      </c>
      <c r="X7488" t="str">
        <f t="shared" si="701"/>
        <v>512</v>
      </c>
      <c r="Y7488" t="str">
        <f>IF(Table1[[#This Row],[RFM_Score]]="555","Champion", IF(AND(J7488&gt;=4,V7488&gt;=4),"Loyal", IF(U7488&lt;=2,"At Risk", IF(W7488&gt;=4,"Potential Loyalist","Others"))))</f>
        <v>Others</v>
      </c>
    </row>
    <row r="7489" spans="1:25">
      <c r="A7489" t="s">
        <v>5458</v>
      </c>
      <c r="B7489">
        <v>20</v>
      </c>
      <c r="C7489" t="s">
        <v>24</v>
      </c>
      <c r="D7489" t="s">
        <v>29</v>
      </c>
      <c r="E7489" s="6" t="s">
        <v>19559</v>
      </c>
      <c r="F7489" t="s">
        <v>26</v>
      </c>
      <c r="G7489">
        <v>2</v>
      </c>
      <c r="H7489">
        <v>1</v>
      </c>
      <c r="I7489">
        <v>51</v>
      </c>
      <c r="J7489">
        <v>2</v>
      </c>
      <c r="K7489">
        <v>86.89</v>
      </c>
      <c r="L7489" t="str">
        <f t="shared" si="696"/>
        <v/>
      </c>
      <c r="M7489">
        <v>2</v>
      </c>
      <c r="N7489" t="str">
        <f t="shared" si="697"/>
        <v/>
      </c>
      <c r="O7489">
        <v>2</v>
      </c>
      <c r="P7489" s="11">
        <v>0.5</v>
      </c>
      <c r="Q7489" s="11">
        <v>3.9215686274509803E-2</v>
      </c>
      <c r="R7489" s="12">
        <v>43.445</v>
      </c>
      <c r="S7489" t="s">
        <v>27</v>
      </c>
      <c r="T7489">
        <v>0</v>
      </c>
      <c r="U7489">
        <f t="shared" si="698"/>
        <v>5</v>
      </c>
      <c r="V7489">
        <f t="shared" si="699"/>
        <v>1</v>
      </c>
      <c r="W7489">
        <f t="shared" si="700"/>
        <v>2</v>
      </c>
      <c r="X7489" t="str">
        <f t="shared" si="701"/>
        <v>512</v>
      </c>
      <c r="Y7489" t="str">
        <f>IF(Table1[[#This Row],[RFM_Score]]="555","Champion", IF(AND(J7489&gt;=4,V7489&gt;=4),"Loyal", IF(U7489&lt;=2,"At Risk", IF(W7489&gt;=4,"Potential Loyalist","Others"))))</f>
        <v>Others</v>
      </c>
    </row>
    <row r="7490" spans="1:25">
      <c r="A7490" t="s">
        <v>8106</v>
      </c>
      <c r="B7490">
        <v>30</v>
      </c>
      <c r="C7490" t="s">
        <v>19</v>
      </c>
      <c r="D7490" t="s">
        <v>49</v>
      </c>
      <c r="E7490" s="6" t="s">
        <v>19560</v>
      </c>
      <c r="F7490" t="s">
        <v>26</v>
      </c>
      <c r="G7490">
        <v>2</v>
      </c>
      <c r="H7490">
        <v>1</v>
      </c>
      <c r="I7490">
        <v>49</v>
      </c>
      <c r="J7490">
        <v>3</v>
      </c>
      <c r="K7490">
        <v>86.86</v>
      </c>
      <c r="L7490" t="str">
        <f t="shared" ref="L7490:L7553" si="702">IF(OR(K7490&lt;$AC$10, K7490&gt;$AC$11), "OUTLIER", "")</f>
        <v/>
      </c>
      <c r="M7490">
        <v>2</v>
      </c>
      <c r="N7490" t="str">
        <f t="shared" ref="N7490:N7553" si="703">IF(OR(M7490&lt;$AC$16, M7490&gt;$AC$17), "OUTLIER", "")</f>
        <v/>
      </c>
      <c r="O7490">
        <v>53</v>
      </c>
      <c r="P7490" s="11">
        <v>0.5</v>
      </c>
      <c r="Q7490" s="11">
        <v>6.1224489795918297E-2</v>
      </c>
      <c r="R7490" s="12">
        <v>43.43</v>
      </c>
      <c r="S7490" t="s">
        <v>27</v>
      </c>
      <c r="T7490">
        <v>0</v>
      </c>
      <c r="U7490">
        <f t="shared" ref="U7490:U7553" si="704">IF(O7490&lt;=20,5,IF(O7490&lt;=40,4,IF(O7490&lt;=70,3,IF(O7490&lt;=100,2,1))))</f>
        <v>3</v>
      </c>
      <c r="V7490">
        <f t="shared" ref="V7490:V7553" si="705">IF(M7490&gt;=11,5,IF(M7490&gt;=9,4,IF(M7490&gt;=7,3,IF(M7490&gt;=5,2,1))))</f>
        <v>1</v>
      </c>
      <c r="W7490">
        <f t="shared" ref="W7490:W7553" si="706">IF(K7490&gt;=500,5,IF(K7490&gt;=300,4,IF(K7490&gt;=150,3,IF(K7490&gt;=50,2,1))))</f>
        <v>2</v>
      </c>
      <c r="X7490" t="str">
        <f t="shared" ref="X7490:X7553" si="707">U7490 &amp; V7490 &amp; W7490</f>
        <v>312</v>
      </c>
      <c r="Y7490" t="str">
        <f>IF(Table1[[#This Row],[RFM_Score]]="555","Champion", IF(AND(J7490&gt;=4,V7490&gt;=4),"Loyal", IF(U7490&lt;=2,"At Risk", IF(W7490&gt;=4,"Potential Loyalist","Others"))))</f>
        <v>Others</v>
      </c>
    </row>
    <row r="7491" spans="1:25">
      <c r="A7491" t="s">
        <v>362</v>
      </c>
      <c r="B7491">
        <v>20</v>
      </c>
      <c r="C7491" t="s">
        <v>19</v>
      </c>
      <c r="D7491" t="s">
        <v>25</v>
      </c>
      <c r="E7491" s="6" t="s">
        <v>19561</v>
      </c>
      <c r="F7491" t="s">
        <v>26</v>
      </c>
      <c r="G7491">
        <v>5</v>
      </c>
      <c r="H7491">
        <v>4</v>
      </c>
      <c r="I7491">
        <v>48</v>
      </c>
      <c r="J7491">
        <v>3</v>
      </c>
      <c r="K7491">
        <v>86.83</v>
      </c>
      <c r="L7491" t="str">
        <f t="shared" si="702"/>
        <v/>
      </c>
      <c r="M7491">
        <v>2</v>
      </c>
      <c r="N7491" t="str">
        <f t="shared" si="703"/>
        <v/>
      </c>
      <c r="O7491">
        <v>11</v>
      </c>
      <c r="P7491" s="11">
        <v>0.8</v>
      </c>
      <c r="Q7491" s="11">
        <v>6.25E-2</v>
      </c>
      <c r="R7491" s="12">
        <v>43.414999999999999</v>
      </c>
      <c r="S7491" t="s">
        <v>27</v>
      </c>
      <c r="T7491">
        <v>1</v>
      </c>
      <c r="U7491">
        <f t="shared" si="704"/>
        <v>5</v>
      </c>
      <c r="V7491">
        <f t="shared" si="705"/>
        <v>1</v>
      </c>
      <c r="W7491">
        <f t="shared" si="706"/>
        <v>2</v>
      </c>
      <c r="X7491" t="str">
        <f t="shared" si="707"/>
        <v>512</v>
      </c>
      <c r="Y7491" t="str">
        <f>IF(Table1[[#This Row],[RFM_Score]]="555","Champion", IF(AND(J7491&gt;=4,V7491&gt;=4),"Loyal", IF(U7491&lt;=2,"At Risk", IF(W7491&gt;=4,"Potential Loyalist","Others"))))</f>
        <v>Others</v>
      </c>
    </row>
    <row r="7492" spans="1:25">
      <c r="A7492" t="s">
        <v>9539</v>
      </c>
      <c r="B7492">
        <v>37</v>
      </c>
      <c r="C7492" t="s">
        <v>24</v>
      </c>
      <c r="D7492" t="s">
        <v>20</v>
      </c>
      <c r="E7492" s="6" t="s">
        <v>19562</v>
      </c>
      <c r="F7492" t="s">
        <v>30</v>
      </c>
      <c r="G7492">
        <v>0</v>
      </c>
      <c r="H7492">
        <v>0</v>
      </c>
      <c r="I7492">
        <v>47</v>
      </c>
      <c r="J7492">
        <v>6</v>
      </c>
      <c r="K7492">
        <v>86.71</v>
      </c>
      <c r="L7492" t="str">
        <f t="shared" si="702"/>
        <v/>
      </c>
      <c r="M7492">
        <v>2</v>
      </c>
      <c r="N7492" t="str">
        <f t="shared" si="703"/>
        <v/>
      </c>
      <c r="O7492">
        <v>21</v>
      </c>
      <c r="P7492" s="11">
        <v>0</v>
      </c>
      <c r="Q7492" s="11">
        <v>0.12765957446808501</v>
      </c>
      <c r="R7492" s="12">
        <v>43.354999999999997</v>
      </c>
      <c r="S7492" t="s">
        <v>27</v>
      </c>
      <c r="T7492">
        <v>0</v>
      </c>
      <c r="U7492">
        <f t="shared" si="704"/>
        <v>4</v>
      </c>
      <c r="V7492">
        <f t="shared" si="705"/>
        <v>1</v>
      </c>
      <c r="W7492">
        <f t="shared" si="706"/>
        <v>2</v>
      </c>
      <c r="X7492" t="str">
        <f t="shared" si="707"/>
        <v>412</v>
      </c>
      <c r="Y7492" t="str">
        <f>IF(Table1[[#This Row],[RFM_Score]]="555","Champion", IF(AND(J7492&gt;=4,V7492&gt;=4),"Loyal", IF(U7492&lt;=2,"At Risk", IF(W7492&gt;=4,"Potential Loyalist","Others"))))</f>
        <v>Others</v>
      </c>
    </row>
    <row r="7493" spans="1:25">
      <c r="A7493" t="s">
        <v>7910</v>
      </c>
      <c r="B7493">
        <v>24</v>
      </c>
      <c r="C7493" t="s">
        <v>19</v>
      </c>
      <c r="D7493" t="s">
        <v>25</v>
      </c>
      <c r="E7493" s="6" t="s">
        <v>19563</v>
      </c>
      <c r="F7493" t="s">
        <v>26</v>
      </c>
      <c r="G7493">
        <v>4</v>
      </c>
      <c r="H7493">
        <v>0</v>
      </c>
      <c r="I7493">
        <v>52</v>
      </c>
      <c r="J7493">
        <v>4</v>
      </c>
      <c r="K7493">
        <v>86.69</v>
      </c>
      <c r="L7493" t="str">
        <f t="shared" si="702"/>
        <v/>
      </c>
      <c r="M7493">
        <v>2</v>
      </c>
      <c r="N7493" t="str">
        <f t="shared" si="703"/>
        <v/>
      </c>
      <c r="O7493">
        <v>29</v>
      </c>
      <c r="P7493" s="11">
        <v>0</v>
      </c>
      <c r="Q7493" s="11">
        <v>7.69230769230769E-2</v>
      </c>
      <c r="R7493" s="12">
        <v>43.344999999999999</v>
      </c>
      <c r="S7493" t="s">
        <v>27</v>
      </c>
      <c r="T7493">
        <v>0</v>
      </c>
      <c r="U7493">
        <f t="shared" si="704"/>
        <v>4</v>
      </c>
      <c r="V7493">
        <f t="shared" si="705"/>
        <v>1</v>
      </c>
      <c r="W7493">
        <f t="shared" si="706"/>
        <v>2</v>
      </c>
      <c r="X7493" t="str">
        <f t="shared" si="707"/>
        <v>412</v>
      </c>
      <c r="Y7493" t="str">
        <f>IF(Table1[[#This Row],[RFM_Score]]="555","Champion", IF(AND(J7493&gt;=4,V7493&gt;=4),"Loyal", IF(U7493&lt;=2,"At Risk", IF(W7493&gt;=4,"Potential Loyalist","Others"))))</f>
        <v>Others</v>
      </c>
    </row>
    <row r="7494" spans="1:25">
      <c r="A7494" t="s">
        <v>7222</v>
      </c>
      <c r="B7494">
        <v>43</v>
      </c>
      <c r="C7494" t="s">
        <v>24</v>
      </c>
      <c r="D7494" t="s">
        <v>35</v>
      </c>
      <c r="E7494" s="6" t="s">
        <v>19564</v>
      </c>
      <c r="F7494" t="s">
        <v>30</v>
      </c>
      <c r="G7494">
        <v>4</v>
      </c>
      <c r="H7494">
        <v>0</v>
      </c>
      <c r="I7494">
        <v>47</v>
      </c>
      <c r="J7494">
        <v>3</v>
      </c>
      <c r="K7494">
        <v>86.67</v>
      </c>
      <c r="L7494" t="str">
        <f t="shared" si="702"/>
        <v/>
      </c>
      <c r="M7494">
        <v>2</v>
      </c>
      <c r="N7494" t="str">
        <f t="shared" si="703"/>
        <v/>
      </c>
      <c r="O7494">
        <v>94</v>
      </c>
      <c r="P7494" s="11">
        <v>0</v>
      </c>
      <c r="Q7494" s="11">
        <v>6.3829787234042507E-2</v>
      </c>
      <c r="R7494" s="12">
        <v>43.335000000000001</v>
      </c>
      <c r="S7494" t="s">
        <v>27</v>
      </c>
      <c r="T7494">
        <v>1</v>
      </c>
      <c r="U7494">
        <f t="shared" si="704"/>
        <v>2</v>
      </c>
      <c r="V7494">
        <f t="shared" si="705"/>
        <v>1</v>
      </c>
      <c r="W7494">
        <f t="shared" si="706"/>
        <v>2</v>
      </c>
      <c r="X7494" t="str">
        <f t="shared" si="707"/>
        <v>212</v>
      </c>
      <c r="Y7494" t="str">
        <f>IF(Table1[[#This Row],[RFM_Score]]="555","Champion", IF(AND(J7494&gt;=4,V7494&gt;=4),"Loyal", IF(U7494&lt;=2,"At Risk", IF(W7494&gt;=4,"Potential Loyalist","Others"))))</f>
        <v>At Risk</v>
      </c>
    </row>
    <row r="7495" spans="1:25">
      <c r="A7495" t="s">
        <v>8649</v>
      </c>
      <c r="B7495">
        <v>37</v>
      </c>
      <c r="C7495" t="s">
        <v>24</v>
      </c>
      <c r="D7495" t="s">
        <v>25</v>
      </c>
      <c r="E7495" s="6" t="s">
        <v>19565</v>
      </c>
      <c r="F7495" t="s">
        <v>26</v>
      </c>
      <c r="G7495">
        <v>3</v>
      </c>
      <c r="H7495">
        <v>0</v>
      </c>
      <c r="I7495">
        <v>69</v>
      </c>
      <c r="J7495">
        <v>6</v>
      </c>
      <c r="K7495">
        <v>86.66</v>
      </c>
      <c r="L7495" t="str">
        <f t="shared" si="702"/>
        <v/>
      </c>
      <c r="M7495">
        <v>2</v>
      </c>
      <c r="N7495" t="str">
        <f t="shared" si="703"/>
        <v/>
      </c>
      <c r="O7495">
        <v>35</v>
      </c>
      <c r="P7495" s="11">
        <v>0</v>
      </c>
      <c r="Q7495" s="11">
        <v>8.6956521739130405E-2</v>
      </c>
      <c r="R7495" s="12">
        <v>43.33</v>
      </c>
      <c r="S7495" t="s">
        <v>27</v>
      </c>
      <c r="T7495">
        <v>0</v>
      </c>
      <c r="U7495">
        <f t="shared" si="704"/>
        <v>4</v>
      </c>
      <c r="V7495">
        <f t="shared" si="705"/>
        <v>1</v>
      </c>
      <c r="W7495">
        <f t="shared" si="706"/>
        <v>2</v>
      </c>
      <c r="X7495" t="str">
        <f t="shared" si="707"/>
        <v>412</v>
      </c>
      <c r="Y7495" t="str">
        <f>IF(Table1[[#This Row],[RFM_Score]]="555","Champion", IF(AND(J7495&gt;=4,V7495&gt;=4),"Loyal", IF(U7495&lt;=2,"At Risk", IF(W7495&gt;=4,"Potential Loyalist","Others"))))</f>
        <v>Others</v>
      </c>
    </row>
    <row r="7496" spans="1:25">
      <c r="A7496" t="s">
        <v>2304</v>
      </c>
      <c r="B7496">
        <v>38</v>
      </c>
      <c r="C7496" t="s">
        <v>19</v>
      </c>
      <c r="D7496" t="s">
        <v>49</v>
      </c>
      <c r="E7496" s="6" t="s">
        <v>19566</v>
      </c>
      <c r="F7496" t="s">
        <v>37</v>
      </c>
      <c r="G7496">
        <v>6</v>
      </c>
      <c r="H7496">
        <v>4</v>
      </c>
      <c r="I7496">
        <v>55</v>
      </c>
      <c r="J7496">
        <v>3</v>
      </c>
      <c r="K7496">
        <v>86.55</v>
      </c>
      <c r="L7496" t="str">
        <f t="shared" si="702"/>
        <v/>
      </c>
      <c r="M7496">
        <v>2</v>
      </c>
      <c r="N7496" t="str">
        <f t="shared" si="703"/>
        <v/>
      </c>
      <c r="O7496">
        <v>67</v>
      </c>
      <c r="P7496" s="11">
        <v>0.66666666666666596</v>
      </c>
      <c r="Q7496" s="11">
        <v>5.4545454545454501E-2</v>
      </c>
      <c r="R7496" s="12">
        <v>43.274999999999999</v>
      </c>
      <c r="S7496" t="s">
        <v>27</v>
      </c>
      <c r="T7496">
        <v>0</v>
      </c>
      <c r="U7496">
        <f t="shared" si="704"/>
        <v>3</v>
      </c>
      <c r="V7496">
        <f t="shared" si="705"/>
        <v>1</v>
      </c>
      <c r="W7496">
        <f t="shared" si="706"/>
        <v>2</v>
      </c>
      <c r="X7496" t="str">
        <f t="shared" si="707"/>
        <v>312</v>
      </c>
      <c r="Y7496" t="str">
        <f>IF(Table1[[#This Row],[RFM_Score]]="555","Champion", IF(AND(J7496&gt;=4,V7496&gt;=4),"Loyal", IF(U7496&lt;=2,"At Risk", IF(W7496&gt;=4,"Potential Loyalist","Others"))))</f>
        <v>Others</v>
      </c>
    </row>
    <row r="7497" spans="1:25">
      <c r="A7497" t="s">
        <v>4535</v>
      </c>
      <c r="B7497">
        <v>18</v>
      </c>
      <c r="C7497" t="s">
        <v>19</v>
      </c>
      <c r="D7497" t="s">
        <v>46</v>
      </c>
      <c r="E7497" s="6" t="s">
        <v>19567</v>
      </c>
      <c r="F7497" t="s">
        <v>62</v>
      </c>
      <c r="G7497">
        <v>3</v>
      </c>
      <c r="H7497">
        <v>0</v>
      </c>
      <c r="I7497">
        <v>53</v>
      </c>
      <c r="J7497">
        <v>2</v>
      </c>
      <c r="K7497">
        <v>86.5</v>
      </c>
      <c r="L7497" t="str">
        <f t="shared" si="702"/>
        <v/>
      </c>
      <c r="M7497">
        <v>2</v>
      </c>
      <c r="N7497" t="str">
        <f t="shared" si="703"/>
        <v/>
      </c>
      <c r="O7497">
        <v>91</v>
      </c>
      <c r="P7497" s="11">
        <v>0</v>
      </c>
      <c r="Q7497" s="11">
        <v>3.7735849056603703E-2</v>
      </c>
      <c r="R7497" s="12">
        <v>43.25</v>
      </c>
      <c r="S7497" t="s">
        <v>27</v>
      </c>
      <c r="T7497">
        <v>1</v>
      </c>
      <c r="U7497">
        <f t="shared" si="704"/>
        <v>2</v>
      </c>
      <c r="V7497">
        <f t="shared" si="705"/>
        <v>1</v>
      </c>
      <c r="W7497">
        <f t="shared" si="706"/>
        <v>2</v>
      </c>
      <c r="X7497" t="str">
        <f t="shared" si="707"/>
        <v>212</v>
      </c>
      <c r="Y7497" t="str">
        <f>IF(Table1[[#This Row],[RFM_Score]]="555","Champion", IF(AND(J7497&gt;=4,V7497&gt;=4),"Loyal", IF(U7497&lt;=2,"At Risk", IF(W7497&gt;=4,"Potential Loyalist","Others"))))</f>
        <v>At Risk</v>
      </c>
    </row>
    <row r="7498" spans="1:25">
      <c r="A7498" t="s">
        <v>10815</v>
      </c>
      <c r="B7498">
        <v>39</v>
      </c>
      <c r="C7498" t="s">
        <v>24</v>
      </c>
      <c r="D7498" t="s">
        <v>49</v>
      </c>
      <c r="E7498" s="6" t="s">
        <v>19568</v>
      </c>
      <c r="F7498" t="s">
        <v>26</v>
      </c>
      <c r="G7498">
        <v>6</v>
      </c>
      <c r="H7498">
        <v>2</v>
      </c>
      <c r="I7498">
        <v>56</v>
      </c>
      <c r="J7498">
        <v>5</v>
      </c>
      <c r="K7498">
        <v>86.42</v>
      </c>
      <c r="L7498" t="str">
        <f t="shared" si="702"/>
        <v/>
      </c>
      <c r="M7498">
        <v>2</v>
      </c>
      <c r="N7498" t="str">
        <f t="shared" si="703"/>
        <v/>
      </c>
      <c r="O7498">
        <v>5</v>
      </c>
      <c r="P7498" s="11">
        <v>0.33333333333333298</v>
      </c>
      <c r="Q7498" s="11">
        <v>8.9285714285714204E-2</v>
      </c>
      <c r="R7498" s="12">
        <v>43.21</v>
      </c>
      <c r="S7498" t="s">
        <v>27</v>
      </c>
      <c r="T7498">
        <v>0</v>
      </c>
      <c r="U7498">
        <f t="shared" si="704"/>
        <v>5</v>
      </c>
      <c r="V7498">
        <f t="shared" si="705"/>
        <v>1</v>
      </c>
      <c r="W7498">
        <f t="shared" si="706"/>
        <v>2</v>
      </c>
      <c r="X7498" t="str">
        <f t="shared" si="707"/>
        <v>512</v>
      </c>
      <c r="Y7498" t="str">
        <f>IF(Table1[[#This Row],[RFM_Score]]="555","Champion", IF(AND(J7498&gt;=4,V7498&gt;=4),"Loyal", IF(U7498&lt;=2,"At Risk", IF(W7498&gt;=4,"Potential Loyalist","Others"))))</f>
        <v>Others</v>
      </c>
    </row>
    <row r="7499" spans="1:25">
      <c r="A7499" t="s">
        <v>11628</v>
      </c>
      <c r="B7499">
        <v>21</v>
      </c>
      <c r="C7499" t="s">
        <v>19</v>
      </c>
      <c r="D7499" t="s">
        <v>41</v>
      </c>
      <c r="E7499" s="6" t="s">
        <v>19569</v>
      </c>
      <c r="F7499" t="s">
        <v>26</v>
      </c>
      <c r="G7499">
        <v>4</v>
      </c>
      <c r="H7499">
        <v>1</v>
      </c>
      <c r="I7499">
        <v>65</v>
      </c>
      <c r="J7499">
        <v>6</v>
      </c>
      <c r="K7499">
        <v>86.4</v>
      </c>
      <c r="L7499" t="str">
        <f t="shared" si="702"/>
        <v/>
      </c>
      <c r="M7499">
        <v>2</v>
      </c>
      <c r="N7499" t="str">
        <f t="shared" si="703"/>
        <v/>
      </c>
      <c r="O7499">
        <v>14</v>
      </c>
      <c r="P7499" s="11">
        <v>0.25</v>
      </c>
      <c r="Q7499" s="11">
        <v>9.2307692307692299E-2</v>
      </c>
      <c r="R7499" s="12">
        <v>43.2</v>
      </c>
      <c r="S7499" t="s">
        <v>27</v>
      </c>
      <c r="T7499">
        <v>1</v>
      </c>
      <c r="U7499">
        <f t="shared" si="704"/>
        <v>5</v>
      </c>
      <c r="V7499">
        <f t="shared" si="705"/>
        <v>1</v>
      </c>
      <c r="W7499">
        <f t="shared" si="706"/>
        <v>2</v>
      </c>
      <c r="X7499" t="str">
        <f t="shared" si="707"/>
        <v>512</v>
      </c>
      <c r="Y7499" t="str">
        <f>IF(Table1[[#This Row],[RFM_Score]]="555","Champion", IF(AND(J7499&gt;=4,V7499&gt;=4),"Loyal", IF(U7499&lt;=2,"At Risk", IF(W7499&gt;=4,"Potential Loyalist","Others"))))</f>
        <v>Others</v>
      </c>
    </row>
    <row r="7500" spans="1:25">
      <c r="A7500" t="s">
        <v>9634</v>
      </c>
      <c r="B7500">
        <v>34</v>
      </c>
      <c r="C7500" t="s">
        <v>24</v>
      </c>
      <c r="D7500" t="s">
        <v>46</v>
      </c>
      <c r="E7500" s="6" t="s">
        <v>19570</v>
      </c>
      <c r="F7500" t="s">
        <v>60</v>
      </c>
      <c r="G7500">
        <v>2</v>
      </c>
      <c r="H7500">
        <v>0</v>
      </c>
      <c r="I7500">
        <v>49</v>
      </c>
      <c r="J7500">
        <v>1</v>
      </c>
      <c r="K7500">
        <v>86.36</v>
      </c>
      <c r="L7500" t="str">
        <f t="shared" si="702"/>
        <v/>
      </c>
      <c r="M7500">
        <v>2</v>
      </c>
      <c r="N7500" t="str">
        <f t="shared" si="703"/>
        <v/>
      </c>
      <c r="O7500">
        <v>45</v>
      </c>
      <c r="P7500" s="11">
        <v>0</v>
      </c>
      <c r="Q7500" s="11">
        <v>2.04081632653061E-2</v>
      </c>
      <c r="R7500" s="12">
        <v>43.18</v>
      </c>
      <c r="S7500" t="s">
        <v>27</v>
      </c>
      <c r="T7500">
        <v>0</v>
      </c>
      <c r="U7500">
        <f t="shared" si="704"/>
        <v>3</v>
      </c>
      <c r="V7500">
        <f t="shared" si="705"/>
        <v>1</v>
      </c>
      <c r="W7500">
        <f t="shared" si="706"/>
        <v>2</v>
      </c>
      <c r="X7500" t="str">
        <f t="shared" si="707"/>
        <v>312</v>
      </c>
      <c r="Y7500" t="str">
        <f>IF(Table1[[#This Row],[RFM_Score]]="555","Champion", IF(AND(J7500&gt;=4,V7500&gt;=4),"Loyal", IF(U7500&lt;=2,"At Risk", IF(W7500&gt;=4,"Potential Loyalist","Others"))))</f>
        <v>Others</v>
      </c>
    </row>
    <row r="7501" spans="1:25">
      <c r="A7501" t="s">
        <v>5608</v>
      </c>
      <c r="B7501">
        <v>28</v>
      </c>
      <c r="C7501" t="s">
        <v>24</v>
      </c>
      <c r="D7501" t="s">
        <v>46</v>
      </c>
      <c r="E7501" s="6" t="s">
        <v>19571</v>
      </c>
      <c r="F7501" t="s">
        <v>26</v>
      </c>
      <c r="G7501">
        <v>4</v>
      </c>
      <c r="H7501">
        <v>1</v>
      </c>
      <c r="I7501">
        <v>52</v>
      </c>
      <c r="J7501">
        <v>3</v>
      </c>
      <c r="K7501">
        <v>86.3</v>
      </c>
      <c r="L7501" t="str">
        <f t="shared" si="702"/>
        <v/>
      </c>
      <c r="M7501">
        <v>2</v>
      </c>
      <c r="N7501" t="str">
        <f t="shared" si="703"/>
        <v/>
      </c>
      <c r="O7501">
        <v>83</v>
      </c>
      <c r="P7501" s="11">
        <v>0.25</v>
      </c>
      <c r="Q7501" s="11">
        <v>5.7692307692307598E-2</v>
      </c>
      <c r="R7501" s="12">
        <v>43.15</v>
      </c>
      <c r="S7501" t="s">
        <v>27</v>
      </c>
      <c r="T7501">
        <v>1</v>
      </c>
      <c r="U7501">
        <f t="shared" si="704"/>
        <v>2</v>
      </c>
      <c r="V7501">
        <f t="shared" si="705"/>
        <v>1</v>
      </c>
      <c r="W7501">
        <f t="shared" si="706"/>
        <v>2</v>
      </c>
      <c r="X7501" t="str">
        <f t="shared" si="707"/>
        <v>212</v>
      </c>
      <c r="Y7501" t="str">
        <f>IF(Table1[[#This Row],[RFM_Score]]="555","Champion", IF(AND(J7501&gt;=4,V7501&gt;=4),"Loyal", IF(U7501&lt;=2,"At Risk", IF(W7501&gt;=4,"Potential Loyalist","Others"))))</f>
        <v>At Risk</v>
      </c>
    </row>
    <row r="7502" spans="1:25">
      <c r="A7502" t="s">
        <v>256</v>
      </c>
      <c r="B7502">
        <v>35</v>
      </c>
      <c r="C7502" t="s">
        <v>19</v>
      </c>
      <c r="D7502" t="s">
        <v>46</v>
      </c>
      <c r="E7502" s="6" t="s">
        <v>19572</v>
      </c>
      <c r="F7502" t="s">
        <v>21</v>
      </c>
      <c r="G7502">
        <v>3</v>
      </c>
      <c r="H7502">
        <v>1</v>
      </c>
      <c r="I7502">
        <v>35</v>
      </c>
      <c r="J7502">
        <v>5</v>
      </c>
      <c r="K7502">
        <v>86.28</v>
      </c>
      <c r="L7502" t="str">
        <f t="shared" si="702"/>
        <v/>
      </c>
      <c r="M7502">
        <v>2</v>
      </c>
      <c r="N7502" t="str">
        <f t="shared" si="703"/>
        <v/>
      </c>
      <c r="O7502">
        <v>25</v>
      </c>
      <c r="P7502" s="11">
        <v>0.33333333333333298</v>
      </c>
      <c r="Q7502" s="11">
        <v>0.14285714285714199</v>
      </c>
      <c r="R7502" s="12">
        <v>43.14</v>
      </c>
      <c r="S7502" t="s">
        <v>27</v>
      </c>
      <c r="T7502">
        <v>0</v>
      </c>
      <c r="U7502">
        <f t="shared" si="704"/>
        <v>4</v>
      </c>
      <c r="V7502">
        <f t="shared" si="705"/>
        <v>1</v>
      </c>
      <c r="W7502">
        <f t="shared" si="706"/>
        <v>2</v>
      </c>
      <c r="X7502" t="str">
        <f t="shared" si="707"/>
        <v>412</v>
      </c>
      <c r="Y7502" t="str">
        <f>IF(Table1[[#This Row],[RFM_Score]]="555","Champion", IF(AND(J7502&gt;=4,V7502&gt;=4),"Loyal", IF(U7502&lt;=2,"At Risk", IF(W7502&gt;=4,"Potential Loyalist","Others"))))</f>
        <v>Others</v>
      </c>
    </row>
    <row r="7503" spans="1:25">
      <c r="A7503" t="s">
        <v>1747</v>
      </c>
      <c r="B7503">
        <v>48</v>
      </c>
      <c r="C7503" t="s">
        <v>24</v>
      </c>
      <c r="D7503" t="s">
        <v>41</v>
      </c>
      <c r="E7503" s="6" t="s">
        <v>19573</v>
      </c>
      <c r="F7503" t="s">
        <v>62</v>
      </c>
      <c r="G7503">
        <v>3</v>
      </c>
      <c r="H7503">
        <v>0</v>
      </c>
      <c r="I7503">
        <v>50</v>
      </c>
      <c r="J7503">
        <v>1</v>
      </c>
      <c r="K7503">
        <v>86.27</v>
      </c>
      <c r="L7503" t="str">
        <f t="shared" si="702"/>
        <v/>
      </c>
      <c r="M7503">
        <v>2</v>
      </c>
      <c r="N7503" t="str">
        <f t="shared" si="703"/>
        <v/>
      </c>
      <c r="O7503">
        <v>43</v>
      </c>
      <c r="P7503" s="11">
        <v>0</v>
      </c>
      <c r="Q7503" s="11">
        <v>0.02</v>
      </c>
      <c r="R7503" s="12">
        <v>43.134999999999998</v>
      </c>
      <c r="S7503" t="s">
        <v>27</v>
      </c>
      <c r="T7503">
        <v>0</v>
      </c>
      <c r="U7503">
        <f t="shared" si="704"/>
        <v>3</v>
      </c>
      <c r="V7503">
        <f t="shared" si="705"/>
        <v>1</v>
      </c>
      <c r="W7503">
        <f t="shared" si="706"/>
        <v>2</v>
      </c>
      <c r="X7503" t="str">
        <f t="shared" si="707"/>
        <v>312</v>
      </c>
      <c r="Y7503" t="str">
        <f>IF(Table1[[#This Row],[RFM_Score]]="555","Champion", IF(AND(J7503&gt;=4,V7503&gt;=4),"Loyal", IF(U7503&lt;=2,"At Risk", IF(W7503&gt;=4,"Potential Loyalist","Others"))))</f>
        <v>Others</v>
      </c>
    </row>
    <row r="7504" spans="1:25">
      <c r="A7504" t="s">
        <v>3939</v>
      </c>
      <c r="B7504">
        <v>55</v>
      </c>
      <c r="C7504" t="s">
        <v>24</v>
      </c>
      <c r="D7504" t="s">
        <v>29</v>
      </c>
      <c r="E7504" s="6" t="s">
        <v>19574</v>
      </c>
      <c r="F7504" t="s">
        <v>26</v>
      </c>
      <c r="G7504">
        <v>2</v>
      </c>
      <c r="H7504">
        <v>0</v>
      </c>
      <c r="I7504">
        <v>47</v>
      </c>
      <c r="J7504">
        <v>4</v>
      </c>
      <c r="K7504">
        <v>86.27</v>
      </c>
      <c r="L7504" t="str">
        <f t="shared" si="702"/>
        <v/>
      </c>
      <c r="M7504">
        <v>2</v>
      </c>
      <c r="N7504" t="str">
        <f t="shared" si="703"/>
        <v/>
      </c>
      <c r="O7504">
        <v>3</v>
      </c>
      <c r="P7504" s="11">
        <v>0</v>
      </c>
      <c r="Q7504" s="11">
        <v>8.5106382978723402E-2</v>
      </c>
      <c r="R7504" s="12">
        <v>43.134999999999998</v>
      </c>
      <c r="S7504" t="s">
        <v>27</v>
      </c>
      <c r="T7504">
        <v>0</v>
      </c>
      <c r="U7504">
        <f t="shared" si="704"/>
        <v>5</v>
      </c>
      <c r="V7504">
        <f t="shared" si="705"/>
        <v>1</v>
      </c>
      <c r="W7504">
        <f t="shared" si="706"/>
        <v>2</v>
      </c>
      <c r="X7504" t="str">
        <f t="shared" si="707"/>
        <v>512</v>
      </c>
      <c r="Y7504" t="str">
        <f>IF(Table1[[#This Row],[RFM_Score]]="555","Champion", IF(AND(J7504&gt;=4,V7504&gt;=4),"Loyal", IF(U7504&lt;=2,"At Risk", IF(W7504&gt;=4,"Potential Loyalist","Others"))))</f>
        <v>Others</v>
      </c>
    </row>
    <row r="7505" spans="1:25">
      <c r="A7505" t="s">
        <v>8258</v>
      </c>
      <c r="B7505">
        <v>46</v>
      </c>
      <c r="C7505" t="s">
        <v>24</v>
      </c>
      <c r="D7505" t="s">
        <v>41</v>
      </c>
      <c r="E7505" s="6" t="s">
        <v>19575</v>
      </c>
      <c r="F7505" t="s">
        <v>26</v>
      </c>
      <c r="G7505">
        <v>7</v>
      </c>
      <c r="H7505">
        <v>1</v>
      </c>
      <c r="I7505">
        <v>58</v>
      </c>
      <c r="J7505">
        <v>3</v>
      </c>
      <c r="K7505">
        <v>86.09</v>
      </c>
      <c r="L7505" t="str">
        <f t="shared" si="702"/>
        <v/>
      </c>
      <c r="M7505">
        <v>2</v>
      </c>
      <c r="N7505" t="str">
        <f t="shared" si="703"/>
        <v/>
      </c>
      <c r="O7505">
        <v>18</v>
      </c>
      <c r="P7505" s="11">
        <v>0.14285714285714199</v>
      </c>
      <c r="Q7505" s="11">
        <v>5.1724137931034399E-2</v>
      </c>
      <c r="R7505" s="12">
        <v>43.045000000000002</v>
      </c>
      <c r="S7505" t="s">
        <v>27</v>
      </c>
      <c r="T7505">
        <v>0</v>
      </c>
      <c r="U7505">
        <f t="shared" si="704"/>
        <v>5</v>
      </c>
      <c r="V7505">
        <f t="shared" si="705"/>
        <v>1</v>
      </c>
      <c r="W7505">
        <f t="shared" si="706"/>
        <v>2</v>
      </c>
      <c r="X7505" t="str">
        <f t="shared" si="707"/>
        <v>512</v>
      </c>
      <c r="Y7505" t="str">
        <f>IF(Table1[[#This Row],[RFM_Score]]="555","Champion", IF(AND(J7505&gt;=4,V7505&gt;=4),"Loyal", IF(U7505&lt;=2,"At Risk", IF(W7505&gt;=4,"Potential Loyalist","Others"))))</f>
        <v>Others</v>
      </c>
    </row>
    <row r="7506" spans="1:25">
      <c r="A7506" t="s">
        <v>1196</v>
      </c>
      <c r="B7506">
        <v>31</v>
      </c>
      <c r="C7506" t="s">
        <v>24</v>
      </c>
      <c r="D7506" t="s">
        <v>25</v>
      </c>
      <c r="E7506" s="6" t="s">
        <v>19576</v>
      </c>
      <c r="F7506" t="s">
        <v>62</v>
      </c>
      <c r="G7506">
        <v>1</v>
      </c>
      <c r="H7506">
        <v>0</v>
      </c>
      <c r="I7506">
        <v>47</v>
      </c>
      <c r="J7506">
        <v>1</v>
      </c>
      <c r="K7506">
        <v>86.05</v>
      </c>
      <c r="L7506" t="str">
        <f t="shared" si="702"/>
        <v/>
      </c>
      <c r="M7506">
        <v>2</v>
      </c>
      <c r="N7506" t="str">
        <f t="shared" si="703"/>
        <v/>
      </c>
      <c r="O7506">
        <v>25</v>
      </c>
      <c r="P7506" s="11">
        <v>0</v>
      </c>
      <c r="Q7506" s="11">
        <v>2.1276595744680799E-2</v>
      </c>
      <c r="R7506" s="12">
        <v>43.024999999999999</v>
      </c>
      <c r="S7506" t="s">
        <v>27</v>
      </c>
      <c r="T7506">
        <v>0</v>
      </c>
      <c r="U7506">
        <f t="shared" si="704"/>
        <v>4</v>
      </c>
      <c r="V7506">
        <f t="shared" si="705"/>
        <v>1</v>
      </c>
      <c r="W7506">
        <f t="shared" si="706"/>
        <v>2</v>
      </c>
      <c r="X7506" t="str">
        <f t="shared" si="707"/>
        <v>412</v>
      </c>
      <c r="Y7506" t="str">
        <f>IF(Table1[[#This Row],[RFM_Score]]="555","Champion", IF(AND(J7506&gt;=4,V7506&gt;=4),"Loyal", IF(U7506&lt;=2,"At Risk", IF(W7506&gt;=4,"Potential Loyalist","Others"))))</f>
        <v>Others</v>
      </c>
    </row>
    <row r="7507" spans="1:25">
      <c r="A7507" t="s">
        <v>6792</v>
      </c>
      <c r="B7507">
        <v>18</v>
      </c>
      <c r="C7507" t="s">
        <v>19</v>
      </c>
      <c r="D7507" t="s">
        <v>25</v>
      </c>
      <c r="E7507" s="6" t="s">
        <v>19577</v>
      </c>
      <c r="F7507" t="s">
        <v>60</v>
      </c>
      <c r="G7507">
        <v>4</v>
      </c>
      <c r="H7507">
        <v>2</v>
      </c>
      <c r="I7507">
        <v>43</v>
      </c>
      <c r="J7507">
        <v>1</v>
      </c>
      <c r="K7507">
        <v>85.82</v>
      </c>
      <c r="L7507" t="str">
        <f t="shared" si="702"/>
        <v/>
      </c>
      <c r="M7507">
        <v>2</v>
      </c>
      <c r="N7507" t="str">
        <f t="shared" si="703"/>
        <v/>
      </c>
      <c r="O7507">
        <v>24</v>
      </c>
      <c r="P7507" s="11">
        <v>0.5</v>
      </c>
      <c r="Q7507" s="11">
        <v>2.3255813953488299E-2</v>
      </c>
      <c r="R7507" s="12">
        <v>42.91</v>
      </c>
      <c r="S7507" t="s">
        <v>27</v>
      </c>
      <c r="T7507">
        <v>0</v>
      </c>
      <c r="U7507">
        <f t="shared" si="704"/>
        <v>4</v>
      </c>
      <c r="V7507">
        <f t="shared" si="705"/>
        <v>1</v>
      </c>
      <c r="W7507">
        <f t="shared" si="706"/>
        <v>2</v>
      </c>
      <c r="X7507" t="str">
        <f t="shared" si="707"/>
        <v>412</v>
      </c>
      <c r="Y7507" t="str">
        <f>IF(Table1[[#This Row],[RFM_Score]]="555","Champion", IF(AND(J7507&gt;=4,V7507&gt;=4),"Loyal", IF(U7507&lt;=2,"At Risk", IF(W7507&gt;=4,"Potential Loyalist","Others"))))</f>
        <v>Others</v>
      </c>
    </row>
    <row r="7508" spans="1:25">
      <c r="A7508" t="s">
        <v>10194</v>
      </c>
      <c r="B7508">
        <v>27</v>
      </c>
      <c r="C7508" t="s">
        <v>24</v>
      </c>
      <c r="D7508" t="s">
        <v>25</v>
      </c>
      <c r="E7508" s="6" t="s">
        <v>19578</v>
      </c>
      <c r="F7508" t="s">
        <v>30</v>
      </c>
      <c r="G7508">
        <v>3</v>
      </c>
      <c r="H7508">
        <v>2</v>
      </c>
      <c r="I7508">
        <v>59</v>
      </c>
      <c r="J7508">
        <v>4</v>
      </c>
      <c r="K7508">
        <v>85.82</v>
      </c>
      <c r="L7508" t="str">
        <f t="shared" si="702"/>
        <v/>
      </c>
      <c r="M7508">
        <v>2</v>
      </c>
      <c r="N7508" t="str">
        <f t="shared" si="703"/>
        <v/>
      </c>
      <c r="O7508">
        <v>51</v>
      </c>
      <c r="P7508" s="11">
        <v>0.66666666666666596</v>
      </c>
      <c r="Q7508" s="11">
        <v>6.7796610169491497E-2</v>
      </c>
      <c r="R7508" s="12">
        <v>42.91</v>
      </c>
      <c r="S7508" t="s">
        <v>27</v>
      </c>
      <c r="T7508">
        <v>0</v>
      </c>
      <c r="U7508">
        <f t="shared" si="704"/>
        <v>3</v>
      </c>
      <c r="V7508">
        <f t="shared" si="705"/>
        <v>1</v>
      </c>
      <c r="W7508">
        <f t="shared" si="706"/>
        <v>2</v>
      </c>
      <c r="X7508" t="str">
        <f t="shared" si="707"/>
        <v>312</v>
      </c>
      <c r="Y7508" t="str">
        <f>IF(Table1[[#This Row],[RFM_Score]]="555","Champion", IF(AND(J7508&gt;=4,V7508&gt;=4),"Loyal", IF(U7508&lt;=2,"At Risk", IF(W7508&gt;=4,"Potential Loyalist","Others"))))</f>
        <v>Others</v>
      </c>
    </row>
    <row r="7509" spans="1:25">
      <c r="A7509" t="s">
        <v>11453</v>
      </c>
      <c r="B7509">
        <v>34</v>
      </c>
      <c r="C7509" t="s">
        <v>19</v>
      </c>
      <c r="D7509" t="s">
        <v>29</v>
      </c>
      <c r="E7509" s="6" t="s">
        <v>19579</v>
      </c>
      <c r="F7509" t="s">
        <v>37</v>
      </c>
      <c r="G7509">
        <v>2</v>
      </c>
      <c r="H7509">
        <v>1</v>
      </c>
      <c r="I7509">
        <v>57</v>
      </c>
      <c r="J7509">
        <v>2</v>
      </c>
      <c r="K7509">
        <v>85.56</v>
      </c>
      <c r="L7509" t="str">
        <f t="shared" si="702"/>
        <v/>
      </c>
      <c r="M7509">
        <v>2</v>
      </c>
      <c r="N7509" t="str">
        <f t="shared" si="703"/>
        <v/>
      </c>
      <c r="O7509">
        <v>34</v>
      </c>
      <c r="P7509" s="11">
        <v>0.5</v>
      </c>
      <c r="Q7509" s="11">
        <v>3.5087719298245598E-2</v>
      </c>
      <c r="R7509" s="12">
        <v>42.78</v>
      </c>
      <c r="S7509" t="s">
        <v>27</v>
      </c>
      <c r="T7509">
        <v>0</v>
      </c>
      <c r="U7509">
        <f t="shared" si="704"/>
        <v>4</v>
      </c>
      <c r="V7509">
        <f t="shared" si="705"/>
        <v>1</v>
      </c>
      <c r="W7509">
        <f t="shared" si="706"/>
        <v>2</v>
      </c>
      <c r="X7509" t="str">
        <f t="shared" si="707"/>
        <v>412</v>
      </c>
      <c r="Y7509" t="str">
        <f>IF(Table1[[#This Row],[RFM_Score]]="555","Champion", IF(AND(J7509&gt;=4,V7509&gt;=4),"Loyal", IF(U7509&lt;=2,"At Risk", IF(W7509&gt;=4,"Potential Loyalist","Others"))))</f>
        <v>Others</v>
      </c>
    </row>
    <row r="7510" spans="1:25">
      <c r="A7510" t="s">
        <v>6877</v>
      </c>
      <c r="B7510">
        <v>27</v>
      </c>
      <c r="C7510" t="s">
        <v>19</v>
      </c>
      <c r="D7510" t="s">
        <v>29</v>
      </c>
      <c r="E7510" s="6" t="s">
        <v>19580</v>
      </c>
      <c r="F7510" t="s">
        <v>37</v>
      </c>
      <c r="G7510">
        <v>1</v>
      </c>
      <c r="H7510">
        <v>0</v>
      </c>
      <c r="I7510">
        <v>46</v>
      </c>
      <c r="J7510">
        <v>2</v>
      </c>
      <c r="K7510">
        <v>85.55</v>
      </c>
      <c r="L7510" t="str">
        <f t="shared" si="702"/>
        <v/>
      </c>
      <c r="M7510">
        <v>2</v>
      </c>
      <c r="N7510" t="str">
        <f t="shared" si="703"/>
        <v/>
      </c>
      <c r="O7510">
        <v>28</v>
      </c>
      <c r="P7510" s="11">
        <v>0</v>
      </c>
      <c r="Q7510" s="11">
        <v>4.3478260869565202E-2</v>
      </c>
      <c r="R7510" s="12">
        <v>42.774999999999999</v>
      </c>
      <c r="S7510" t="s">
        <v>27</v>
      </c>
      <c r="T7510">
        <v>0</v>
      </c>
      <c r="U7510">
        <f t="shared" si="704"/>
        <v>4</v>
      </c>
      <c r="V7510">
        <f t="shared" si="705"/>
        <v>1</v>
      </c>
      <c r="W7510">
        <f t="shared" si="706"/>
        <v>2</v>
      </c>
      <c r="X7510" t="str">
        <f t="shared" si="707"/>
        <v>412</v>
      </c>
      <c r="Y7510" t="str">
        <f>IF(Table1[[#This Row],[RFM_Score]]="555","Champion", IF(AND(J7510&gt;=4,V7510&gt;=4),"Loyal", IF(U7510&lt;=2,"At Risk", IF(W7510&gt;=4,"Potential Loyalist","Others"))))</f>
        <v>Others</v>
      </c>
    </row>
    <row r="7511" spans="1:25">
      <c r="A7511" t="s">
        <v>28</v>
      </c>
      <c r="B7511">
        <v>42</v>
      </c>
      <c r="C7511" t="s">
        <v>19</v>
      </c>
      <c r="D7511" t="s">
        <v>29</v>
      </c>
      <c r="E7511" s="6" t="s">
        <v>19581</v>
      </c>
      <c r="F7511" t="s">
        <v>30</v>
      </c>
      <c r="G7511">
        <v>1</v>
      </c>
      <c r="H7511">
        <v>0</v>
      </c>
      <c r="I7511">
        <v>42</v>
      </c>
      <c r="J7511">
        <v>4</v>
      </c>
      <c r="K7511">
        <v>85.49</v>
      </c>
      <c r="L7511" t="str">
        <f t="shared" si="702"/>
        <v/>
      </c>
      <c r="M7511">
        <v>2</v>
      </c>
      <c r="N7511" t="str">
        <f t="shared" si="703"/>
        <v/>
      </c>
      <c r="O7511">
        <v>28</v>
      </c>
      <c r="P7511" s="11">
        <v>0</v>
      </c>
      <c r="Q7511" s="11">
        <v>9.5238095238095205E-2</v>
      </c>
      <c r="R7511" s="12">
        <v>42.744999999999997</v>
      </c>
      <c r="S7511" t="s">
        <v>27</v>
      </c>
      <c r="T7511">
        <v>0</v>
      </c>
      <c r="U7511">
        <f t="shared" si="704"/>
        <v>4</v>
      </c>
      <c r="V7511">
        <f t="shared" si="705"/>
        <v>1</v>
      </c>
      <c r="W7511">
        <f t="shared" si="706"/>
        <v>2</v>
      </c>
      <c r="X7511" t="str">
        <f t="shared" si="707"/>
        <v>412</v>
      </c>
      <c r="Y7511" t="str">
        <f>IF(Table1[[#This Row],[RFM_Score]]="555","Champion", IF(AND(J7511&gt;=4,V7511&gt;=4),"Loyal", IF(U7511&lt;=2,"At Risk", IF(W7511&gt;=4,"Potential Loyalist","Others"))))</f>
        <v>Others</v>
      </c>
    </row>
    <row r="7512" spans="1:25">
      <c r="A7512" t="s">
        <v>11804</v>
      </c>
      <c r="B7512">
        <v>22</v>
      </c>
      <c r="C7512" t="s">
        <v>19</v>
      </c>
      <c r="D7512" t="s">
        <v>25</v>
      </c>
      <c r="E7512" s="6" t="s">
        <v>19582</v>
      </c>
      <c r="F7512" t="s">
        <v>37</v>
      </c>
      <c r="G7512">
        <v>2</v>
      </c>
      <c r="H7512">
        <v>0</v>
      </c>
      <c r="I7512">
        <v>64</v>
      </c>
      <c r="J7512">
        <v>1</v>
      </c>
      <c r="K7512">
        <v>85.26</v>
      </c>
      <c r="L7512" t="str">
        <f t="shared" si="702"/>
        <v/>
      </c>
      <c r="M7512">
        <v>2</v>
      </c>
      <c r="N7512" t="str">
        <f t="shared" si="703"/>
        <v/>
      </c>
      <c r="O7512">
        <v>26</v>
      </c>
      <c r="P7512" s="11">
        <v>0</v>
      </c>
      <c r="Q7512" s="11">
        <v>1.5625E-2</v>
      </c>
      <c r="R7512" s="12">
        <v>42.63</v>
      </c>
      <c r="S7512" t="s">
        <v>27</v>
      </c>
      <c r="T7512">
        <v>0</v>
      </c>
      <c r="U7512">
        <f t="shared" si="704"/>
        <v>4</v>
      </c>
      <c r="V7512">
        <f t="shared" si="705"/>
        <v>1</v>
      </c>
      <c r="W7512">
        <f t="shared" si="706"/>
        <v>2</v>
      </c>
      <c r="X7512" t="str">
        <f t="shared" si="707"/>
        <v>412</v>
      </c>
      <c r="Y7512" t="str">
        <f>IF(Table1[[#This Row],[RFM_Score]]="555","Champion", IF(AND(J7512&gt;=4,V7512&gt;=4),"Loyal", IF(U7512&lt;=2,"At Risk", IF(W7512&gt;=4,"Potential Loyalist","Others"))))</f>
        <v>Others</v>
      </c>
    </row>
    <row r="7513" spans="1:25">
      <c r="A7513" t="s">
        <v>6177</v>
      </c>
      <c r="B7513">
        <v>29</v>
      </c>
      <c r="C7513" t="s">
        <v>19</v>
      </c>
      <c r="D7513" t="s">
        <v>35</v>
      </c>
      <c r="E7513" s="6" t="s">
        <v>19583</v>
      </c>
      <c r="F7513" t="s">
        <v>30</v>
      </c>
      <c r="G7513">
        <v>3</v>
      </c>
      <c r="H7513">
        <v>1</v>
      </c>
      <c r="I7513">
        <v>42</v>
      </c>
      <c r="J7513">
        <v>1</v>
      </c>
      <c r="K7513">
        <v>85.16</v>
      </c>
      <c r="L7513" t="str">
        <f t="shared" si="702"/>
        <v/>
      </c>
      <c r="M7513">
        <v>2</v>
      </c>
      <c r="N7513" t="str">
        <f t="shared" si="703"/>
        <v/>
      </c>
      <c r="O7513">
        <v>22</v>
      </c>
      <c r="P7513" s="11">
        <v>0.33333333333333298</v>
      </c>
      <c r="Q7513" s="11">
        <v>2.3809523809523801E-2</v>
      </c>
      <c r="R7513" s="12">
        <v>42.58</v>
      </c>
      <c r="S7513" t="s">
        <v>27</v>
      </c>
      <c r="T7513">
        <v>0</v>
      </c>
      <c r="U7513">
        <f t="shared" si="704"/>
        <v>4</v>
      </c>
      <c r="V7513">
        <f t="shared" si="705"/>
        <v>1</v>
      </c>
      <c r="W7513">
        <f t="shared" si="706"/>
        <v>2</v>
      </c>
      <c r="X7513" t="str">
        <f t="shared" si="707"/>
        <v>412</v>
      </c>
      <c r="Y7513" t="str">
        <f>IF(Table1[[#This Row],[RFM_Score]]="555","Champion", IF(AND(J7513&gt;=4,V7513&gt;=4),"Loyal", IF(U7513&lt;=2,"At Risk", IF(W7513&gt;=4,"Potential Loyalist","Others"))))</f>
        <v>Others</v>
      </c>
    </row>
    <row r="7514" spans="1:25">
      <c r="A7514" t="s">
        <v>10678</v>
      </c>
      <c r="B7514">
        <v>27</v>
      </c>
      <c r="C7514" t="s">
        <v>19</v>
      </c>
      <c r="D7514" t="s">
        <v>29</v>
      </c>
      <c r="E7514" s="6" t="s">
        <v>19584</v>
      </c>
      <c r="F7514" t="s">
        <v>21</v>
      </c>
      <c r="G7514">
        <v>1</v>
      </c>
      <c r="H7514">
        <v>0</v>
      </c>
      <c r="I7514">
        <v>49</v>
      </c>
      <c r="J7514">
        <v>5</v>
      </c>
      <c r="K7514">
        <v>85.13</v>
      </c>
      <c r="L7514" t="str">
        <f t="shared" si="702"/>
        <v/>
      </c>
      <c r="M7514">
        <v>2</v>
      </c>
      <c r="N7514" t="str">
        <f t="shared" si="703"/>
        <v/>
      </c>
      <c r="O7514">
        <v>29</v>
      </c>
      <c r="P7514" s="11">
        <v>0</v>
      </c>
      <c r="Q7514" s="11">
        <v>0.10204081632653</v>
      </c>
      <c r="R7514" s="12">
        <v>42.564999999999998</v>
      </c>
      <c r="S7514" t="s">
        <v>27</v>
      </c>
      <c r="T7514">
        <v>0</v>
      </c>
      <c r="U7514">
        <f t="shared" si="704"/>
        <v>4</v>
      </c>
      <c r="V7514">
        <f t="shared" si="705"/>
        <v>1</v>
      </c>
      <c r="W7514">
        <f t="shared" si="706"/>
        <v>2</v>
      </c>
      <c r="X7514" t="str">
        <f t="shared" si="707"/>
        <v>412</v>
      </c>
      <c r="Y7514" t="str">
        <f>IF(Table1[[#This Row],[RFM_Score]]="555","Champion", IF(AND(J7514&gt;=4,V7514&gt;=4),"Loyal", IF(U7514&lt;=2,"At Risk", IF(W7514&gt;=4,"Potential Loyalist","Others"))))</f>
        <v>Others</v>
      </c>
    </row>
    <row r="7515" spans="1:25">
      <c r="A7515" t="s">
        <v>11878</v>
      </c>
      <c r="B7515">
        <v>23</v>
      </c>
      <c r="C7515" t="s">
        <v>19</v>
      </c>
      <c r="D7515" t="s">
        <v>29</v>
      </c>
      <c r="E7515" s="6" t="s">
        <v>19585</v>
      </c>
      <c r="F7515" t="s">
        <v>37</v>
      </c>
      <c r="G7515">
        <v>4</v>
      </c>
      <c r="H7515">
        <v>0</v>
      </c>
      <c r="I7515">
        <v>54</v>
      </c>
      <c r="J7515">
        <v>2</v>
      </c>
      <c r="K7515">
        <v>84.88</v>
      </c>
      <c r="L7515" t="str">
        <f t="shared" si="702"/>
        <v/>
      </c>
      <c r="M7515">
        <v>2</v>
      </c>
      <c r="N7515" t="str">
        <f t="shared" si="703"/>
        <v/>
      </c>
      <c r="O7515">
        <v>23</v>
      </c>
      <c r="P7515" s="11">
        <v>0</v>
      </c>
      <c r="Q7515" s="11">
        <v>3.7037037037037E-2</v>
      </c>
      <c r="R7515" s="12">
        <v>42.44</v>
      </c>
      <c r="S7515" t="s">
        <v>27</v>
      </c>
      <c r="T7515">
        <v>0</v>
      </c>
      <c r="U7515">
        <f t="shared" si="704"/>
        <v>4</v>
      </c>
      <c r="V7515">
        <f t="shared" si="705"/>
        <v>1</v>
      </c>
      <c r="W7515">
        <f t="shared" si="706"/>
        <v>2</v>
      </c>
      <c r="X7515" t="str">
        <f t="shared" si="707"/>
        <v>412</v>
      </c>
      <c r="Y7515" t="str">
        <f>IF(Table1[[#This Row],[RFM_Score]]="555","Champion", IF(AND(J7515&gt;=4,V7515&gt;=4),"Loyal", IF(U7515&lt;=2,"At Risk", IF(W7515&gt;=4,"Potential Loyalist","Others"))))</f>
        <v>Others</v>
      </c>
    </row>
    <row r="7516" spans="1:25">
      <c r="A7516" t="s">
        <v>6836</v>
      </c>
      <c r="B7516">
        <v>49</v>
      </c>
      <c r="C7516" t="s">
        <v>24</v>
      </c>
      <c r="D7516" t="s">
        <v>25</v>
      </c>
      <c r="E7516" s="6" t="s">
        <v>19586</v>
      </c>
      <c r="F7516" t="s">
        <v>21</v>
      </c>
      <c r="G7516">
        <v>2</v>
      </c>
      <c r="H7516">
        <v>0</v>
      </c>
      <c r="I7516">
        <v>57</v>
      </c>
      <c r="J7516">
        <v>1</v>
      </c>
      <c r="K7516">
        <v>84.84</v>
      </c>
      <c r="L7516" t="str">
        <f t="shared" si="702"/>
        <v/>
      </c>
      <c r="M7516">
        <v>2</v>
      </c>
      <c r="N7516" t="str">
        <f t="shared" si="703"/>
        <v/>
      </c>
      <c r="O7516">
        <v>84</v>
      </c>
      <c r="P7516" s="11">
        <v>0</v>
      </c>
      <c r="Q7516" s="11">
        <v>1.7543859649122799E-2</v>
      </c>
      <c r="R7516" s="12">
        <v>42.42</v>
      </c>
      <c r="S7516" t="s">
        <v>27</v>
      </c>
      <c r="T7516">
        <v>0</v>
      </c>
      <c r="U7516">
        <f t="shared" si="704"/>
        <v>2</v>
      </c>
      <c r="V7516">
        <f t="shared" si="705"/>
        <v>1</v>
      </c>
      <c r="W7516">
        <f t="shared" si="706"/>
        <v>2</v>
      </c>
      <c r="X7516" t="str">
        <f t="shared" si="707"/>
        <v>212</v>
      </c>
      <c r="Y7516" t="str">
        <f>IF(Table1[[#This Row],[RFM_Score]]="555","Champion", IF(AND(J7516&gt;=4,V7516&gt;=4),"Loyal", IF(U7516&lt;=2,"At Risk", IF(W7516&gt;=4,"Potential Loyalist","Others"))))</f>
        <v>At Risk</v>
      </c>
    </row>
    <row r="7517" spans="1:25">
      <c r="A7517" t="s">
        <v>10176</v>
      </c>
      <c r="B7517">
        <v>19</v>
      </c>
      <c r="C7517" t="s">
        <v>33</v>
      </c>
      <c r="D7517" t="s">
        <v>46</v>
      </c>
      <c r="E7517" s="6" t="s">
        <v>19587</v>
      </c>
      <c r="F7517" t="s">
        <v>60</v>
      </c>
      <c r="G7517">
        <v>2</v>
      </c>
      <c r="H7517">
        <v>0</v>
      </c>
      <c r="I7517">
        <v>49</v>
      </c>
      <c r="J7517">
        <v>3</v>
      </c>
      <c r="K7517">
        <v>84.71</v>
      </c>
      <c r="L7517" t="str">
        <f t="shared" si="702"/>
        <v/>
      </c>
      <c r="M7517">
        <v>2</v>
      </c>
      <c r="N7517" t="str">
        <f t="shared" si="703"/>
        <v/>
      </c>
      <c r="O7517">
        <v>3</v>
      </c>
      <c r="P7517" s="11">
        <v>0</v>
      </c>
      <c r="Q7517" s="11">
        <v>6.1224489795918297E-2</v>
      </c>
      <c r="R7517" s="12">
        <v>42.354999999999997</v>
      </c>
      <c r="S7517" t="s">
        <v>27</v>
      </c>
      <c r="T7517">
        <v>1</v>
      </c>
      <c r="U7517">
        <f t="shared" si="704"/>
        <v>5</v>
      </c>
      <c r="V7517">
        <f t="shared" si="705"/>
        <v>1</v>
      </c>
      <c r="W7517">
        <f t="shared" si="706"/>
        <v>2</v>
      </c>
      <c r="X7517" t="str">
        <f t="shared" si="707"/>
        <v>512</v>
      </c>
      <c r="Y7517" t="str">
        <f>IF(Table1[[#This Row],[RFM_Score]]="555","Champion", IF(AND(J7517&gt;=4,V7517&gt;=4),"Loyal", IF(U7517&lt;=2,"At Risk", IF(W7517&gt;=4,"Potential Loyalist","Others"))))</f>
        <v>Others</v>
      </c>
    </row>
    <row r="7518" spans="1:25">
      <c r="A7518" t="s">
        <v>10904</v>
      </c>
      <c r="B7518">
        <v>25</v>
      </c>
      <c r="C7518" t="s">
        <v>19</v>
      </c>
      <c r="D7518" t="s">
        <v>25</v>
      </c>
      <c r="E7518" s="6" t="s">
        <v>19588</v>
      </c>
      <c r="F7518" t="s">
        <v>26</v>
      </c>
      <c r="G7518">
        <v>5</v>
      </c>
      <c r="H7518">
        <v>2</v>
      </c>
      <c r="I7518">
        <v>48</v>
      </c>
      <c r="J7518">
        <v>2</v>
      </c>
      <c r="K7518">
        <v>84.63</v>
      </c>
      <c r="L7518" t="str">
        <f t="shared" si="702"/>
        <v/>
      </c>
      <c r="M7518">
        <v>2</v>
      </c>
      <c r="N7518" t="str">
        <f t="shared" si="703"/>
        <v/>
      </c>
      <c r="O7518">
        <v>28</v>
      </c>
      <c r="P7518" s="11">
        <v>0.4</v>
      </c>
      <c r="Q7518" s="11">
        <v>4.1666666666666602E-2</v>
      </c>
      <c r="R7518" s="12">
        <v>42.314999999999998</v>
      </c>
      <c r="S7518" t="s">
        <v>27</v>
      </c>
      <c r="T7518">
        <v>0</v>
      </c>
      <c r="U7518">
        <f t="shared" si="704"/>
        <v>4</v>
      </c>
      <c r="V7518">
        <f t="shared" si="705"/>
        <v>1</v>
      </c>
      <c r="W7518">
        <f t="shared" si="706"/>
        <v>2</v>
      </c>
      <c r="X7518" t="str">
        <f t="shared" si="707"/>
        <v>412</v>
      </c>
      <c r="Y7518" t="str">
        <f>IF(Table1[[#This Row],[RFM_Score]]="555","Champion", IF(AND(J7518&gt;=4,V7518&gt;=4),"Loyal", IF(U7518&lt;=2,"At Risk", IF(W7518&gt;=4,"Potential Loyalist","Others"))))</f>
        <v>Others</v>
      </c>
    </row>
    <row r="7519" spans="1:25">
      <c r="A7519" t="s">
        <v>6491</v>
      </c>
      <c r="B7519">
        <v>18</v>
      </c>
      <c r="C7519" t="s">
        <v>24</v>
      </c>
      <c r="D7519" t="s">
        <v>46</v>
      </c>
      <c r="E7519" s="6" t="s">
        <v>19589</v>
      </c>
      <c r="F7519" t="s">
        <v>37</v>
      </c>
      <c r="G7519">
        <v>3</v>
      </c>
      <c r="H7519">
        <v>2</v>
      </c>
      <c r="I7519">
        <v>46</v>
      </c>
      <c r="J7519">
        <v>3</v>
      </c>
      <c r="K7519">
        <v>84.46</v>
      </c>
      <c r="L7519" t="str">
        <f t="shared" si="702"/>
        <v/>
      </c>
      <c r="M7519">
        <v>2</v>
      </c>
      <c r="N7519" t="str">
        <f t="shared" si="703"/>
        <v/>
      </c>
      <c r="O7519">
        <v>2</v>
      </c>
      <c r="P7519" s="11">
        <v>0.66666666666666596</v>
      </c>
      <c r="Q7519" s="11">
        <v>6.5217391304347797E-2</v>
      </c>
      <c r="R7519" s="12">
        <v>42.23</v>
      </c>
      <c r="S7519" t="s">
        <v>27</v>
      </c>
      <c r="T7519">
        <v>0</v>
      </c>
      <c r="U7519">
        <f t="shared" si="704"/>
        <v>5</v>
      </c>
      <c r="V7519">
        <f t="shared" si="705"/>
        <v>1</v>
      </c>
      <c r="W7519">
        <f t="shared" si="706"/>
        <v>2</v>
      </c>
      <c r="X7519" t="str">
        <f t="shared" si="707"/>
        <v>512</v>
      </c>
      <c r="Y7519" t="str">
        <f>IF(Table1[[#This Row],[RFM_Score]]="555","Champion", IF(AND(J7519&gt;=4,V7519&gt;=4),"Loyal", IF(U7519&lt;=2,"At Risk", IF(W7519&gt;=4,"Potential Loyalist","Others"))))</f>
        <v>Others</v>
      </c>
    </row>
    <row r="7520" spans="1:25">
      <c r="A7520" t="s">
        <v>7756</v>
      </c>
      <c r="B7520">
        <v>20</v>
      </c>
      <c r="C7520" t="s">
        <v>19</v>
      </c>
      <c r="D7520" t="s">
        <v>29</v>
      </c>
      <c r="E7520" s="6" t="s">
        <v>19590</v>
      </c>
      <c r="F7520" t="s">
        <v>26</v>
      </c>
      <c r="G7520">
        <v>1</v>
      </c>
      <c r="H7520">
        <v>0</v>
      </c>
      <c r="I7520">
        <v>53</v>
      </c>
      <c r="J7520">
        <v>3</v>
      </c>
      <c r="K7520">
        <v>84.41</v>
      </c>
      <c r="L7520" t="str">
        <f t="shared" si="702"/>
        <v/>
      </c>
      <c r="M7520">
        <v>2</v>
      </c>
      <c r="N7520" t="str">
        <f t="shared" si="703"/>
        <v/>
      </c>
      <c r="O7520">
        <v>7</v>
      </c>
      <c r="P7520" s="11">
        <v>0</v>
      </c>
      <c r="Q7520" s="11">
        <v>5.6603773584905599E-2</v>
      </c>
      <c r="R7520" s="12">
        <v>42.204999999999998</v>
      </c>
      <c r="S7520" t="s">
        <v>27</v>
      </c>
      <c r="T7520">
        <v>0</v>
      </c>
      <c r="U7520">
        <f t="shared" si="704"/>
        <v>5</v>
      </c>
      <c r="V7520">
        <f t="shared" si="705"/>
        <v>1</v>
      </c>
      <c r="W7520">
        <f t="shared" si="706"/>
        <v>2</v>
      </c>
      <c r="X7520" t="str">
        <f t="shared" si="707"/>
        <v>512</v>
      </c>
      <c r="Y7520" t="str">
        <f>IF(Table1[[#This Row],[RFM_Score]]="555","Champion", IF(AND(J7520&gt;=4,V7520&gt;=4),"Loyal", IF(U7520&lt;=2,"At Risk", IF(W7520&gt;=4,"Potential Loyalist","Others"))))</f>
        <v>Others</v>
      </c>
    </row>
    <row r="7521" spans="1:25">
      <c r="A7521" t="s">
        <v>8222</v>
      </c>
      <c r="B7521">
        <v>19</v>
      </c>
      <c r="C7521" t="s">
        <v>19</v>
      </c>
      <c r="D7521" t="s">
        <v>41</v>
      </c>
      <c r="E7521" s="6" t="s">
        <v>19591</v>
      </c>
      <c r="F7521" t="s">
        <v>37</v>
      </c>
      <c r="G7521">
        <v>1</v>
      </c>
      <c r="H7521">
        <v>1</v>
      </c>
      <c r="I7521">
        <v>57</v>
      </c>
      <c r="J7521">
        <v>2</v>
      </c>
      <c r="K7521">
        <v>84.41</v>
      </c>
      <c r="L7521" t="str">
        <f t="shared" si="702"/>
        <v/>
      </c>
      <c r="M7521">
        <v>2</v>
      </c>
      <c r="N7521" t="str">
        <f t="shared" si="703"/>
        <v/>
      </c>
      <c r="O7521">
        <v>2</v>
      </c>
      <c r="P7521" s="11">
        <v>1</v>
      </c>
      <c r="Q7521" s="11">
        <v>3.5087719298245598E-2</v>
      </c>
      <c r="R7521" s="12">
        <v>42.204999999999998</v>
      </c>
      <c r="S7521" t="s">
        <v>27</v>
      </c>
      <c r="T7521">
        <v>0</v>
      </c>
      <c r="U7521">
        <f t="shared" si="704"/>
        <v>5</v>
      </c>
      <c r="V7521">
        <f t="shared" si="705"/>
        <v>1</v>
      </c>
      <c r="W7521">
        <f t="shared" si="706"/>
        <v>2</v>
      </c>
      <c r="X7521" t="str">
        <f t="shared" si="707"/>
        <v>512</v>
      </c>
      <c r="Y7521" t="str">
        <f>IF(Table1[[#This Row],[RFM_Score]]="555","Champion", IF(AND(J7521&gt;=4,V7521&gt;=4),"Loyal", IF(U7521&lt;=2,"At Risk", IF(W7521&gt;=4,"Potential Loyalist","Others"))))</f>
        <v>Others</v>
      </c>
    </row>
    <row r="7522" spans="1:25">
      <c r="A7522" t="s">
        <v>5504</v>
      </c>
      <c r="B7522">
        <v>37</v>
      </c>
      <c r="C7522" t="s">
        <v>24</v>
      </c>
      <c r="D7522" t="s">
        <v>25</v>
      </c>
      <c r="E7522" s="6" t="s">
        <v>19592</v>
      </c>
      <c r="F7522" t="s">
        <v>30</v>
      </c>
      <c r="G7522">
        <v>2</v>
      </c>
      <c r="H7522">
        <v>1</v>
      </c>
      <c r="I7522">
        <v>43</v>
      </c>
      <c r="J7522">
        <v>2</v>
      </c>
      <c r="K7522">
        <v>84.29</v>
      </c>
      <c r="L7522" t="str">
        <f t="shared" si="702"/>
        <v/>
      </c>
      <c r="M7522">
        <v>2</v>
      </c>
      <c r="N7522" t="str">
        <f t="shared" si="703"/>
        <v/>
      </c>
      <c r="O7522">
        <v>5</v>
      </c>
      <c r="P7522" s="11">
        <v>0.5</v>
      </c>
      <c r="Q7522" s="11">
        <v>4.6511627906976702E-2</v>
      </c>
      <c r="R7522" s="12">
        <v>42.145000000000003</v>
      </c>
      <c r="S7522" t="s">
        <v>27</v>
      </c>
      <c r="T7522">
        <v>0</v>
      </c>
      <c r="U7522">
        <f t="shared" si="704"/>
        <v>5</v>
      </c>
      <c r="V7522">
        <f t="shared" si="705"/>
        <v>1</v>
      </c>
      <c r="W7522">
        <f t="shared" si="706"/>
        <v>2</v>
      </c>
      <c r="X7522" t="str">
        <f t="shared" si="707"/>
        <v>512</v>
      </c>
      <c r="Y7522" t="str">
        <f>IF(Table1[[#This Row],[RFM_Score]]="555","Champion", IF(AND(J7522&gt;=4,V7522&gt;=4),"Loyal", IF(U7522&lt;=2,"At Risk", IF(W7522&gt;=4,"Potential Loyalist","Others"))))</f>
        <v>Others</v>
      </c>
    </row>
    <row r="7523" spans="1:25">
      <c r="A7523" t="s">
        <v>1164</v>
      </c>
      <c r="B7523">
        <v>25</v>
      </c>
      <c r="C7523" t="s">
        <v>19</v>
      </c>
      <c r="D7523" t="s">
        <v>25</v>
      </c>
      <c r="E7523" s="6" t="s">
        <v>19593</v>
      </c>
      <c r="F7523" t="s">
        <v>60</v>
      </c>
      <c r="G7523">
        <v>4</v>
      </c>
      <c r="H7523">
        <v>1</v>
      </c>
      <c r="I7523">
        <v>49</v>
      </c>
      <c r="J7523">
        <v>2</v>
      </c>
      <c r="K7523">
        <v>84.19</v>
      </c>
      <c r="L7523" t="str">
        <f t="shared" si="702"/>
        <v/>
      </c>
      <c r="M7523">
        <v>2</v>
      </c>
      <c r="N7523" t="str">
        <f t="shared" si="703"/>
        <v/>
      </c>
      <c r="O7523">
        <v>34</v>
      </c>
      <c r="P7523" s="11">
        <v>0.25</v>
      </c>
      <c r="Q7523" s="11">
        <v>4.08163265306122E-2</v>
      </c>
      <c r="R7523" s="12">
        <v>42.094999999999999</v>
      </c>
      <c r="S7523" t="s">
        <v>27</v>
      </c>
      <c r="T7523">
        <v>0</v>
      </c>
      <c r="U7523">
        <f t="shared" si="704"/>
        <v>4</v>
      </c>
      <c r="V7523">
        <f t="shared" si="705"/>
        <v>1</v>
      </c>
      <c r="W7523">
        <f t="shared" si="706"/>
        <v>2</v>
      </c>
      <c r="X7523" t="str">
        <f t="shared" si="707"/>
        <v>412</v>
      </c>
      <c r="Y7523" t="str">
        <f>IF(Table1[[#This Row],[RFM_Score]]="555","Champion", IF(AND(J7523&gt;=4,V7523&gt;=4),"Loyal", IF(U7523&lt;=2,"At Risk", IF(W7523&gt;=4,"Potential Loyalist","Others"))))</f>
        <v>Others</v>
      </c>
    </row>
    <row r="7524" spans="1:25">
      <c r="A7524" t="s">
        <v>2046</v>
      </c>
      <c r="B7524">
        <v>46</v>
      </c>
      <c r="C7524" t="s">
        <v>24</v>
      </c>
      <c r="D7524" t="s">
        <v>35</v>
      </c>
      <c r="E7524" s="6" t="s">
        <v>19594</v>
      </c>
      <c r="F7524" t="s">
        <v>21</v>
      </c>
      <c r="G7524">
        <v>6</v>
      </c>
      <c r="H7524">
        <v>2</v>
      </c>
      <c r="I7524">
        <v>45</v>
      </c>
      <c r="J7524">
        <v>0</v>
      </c>
      <c r="K7524">
        <v>84.15</v>
      </c>
      <c r="L7524" t="str">
        <f t="shared" si="702"/>
        <v/>
      </c>
      <c r="M7524">
        <v>2</v>
      </c>
      <c r="N7524" t="str">
        <f t="shared" si="703"/>
        <v/>
      </c>
      <c r="O7524">
        <v>29</v>
      </c>
      <c r="P7524" s="11">
        <v>0.33333333333333298</v>
      </c>
      <c r="Q7524" s="11">
        <v>0</v>
      </c>
      <c r="R7524" s="12">
        <v>42.075000000000003</v>
      </c>
      <c r="S7524" t="s">
        <v>27</v>
      </c>
      <c r="T7524">
        <v>0</v>
      </c>
      <c r="U7524">
        <f t="shared" si="704"/>
        <v>4</v>
      </c>
      <c r="V7524">
        <f t="shared" si="705"/>
        <v>1</v>
      </c>
      <c r="W7524">
        <f t="shared" si="706"/>
        <v>2</v>
      </c>
      <c r="X7524" t="str">
        <f t="shared" si="707"/>
        <v>412</v>
      </c>
      <c r="Y7524" t="str">
        <f>IF(Table1[[#This Row],[RFM_Score]]="555","Champion", IF(AND(J7524&gt;=4,V7524&gt;=4),"Loyal", IF(U7524&lt;=2,"At Risk", IF(W7524&gt;=4,"Potential Loyalist","Others"))))</f>
        <v>Others</v>
      </c>
    </row>
    <row r="7525" spans="1:25">
      <c r="A7525" t="s">
        <v>11164</v>
      </c>
      <c r="B7525">
        <v>21</v>
      </c>
      <c r="C7525" t="s">
        <v>19</v>
      </c>
      <c r="D7525" t="s">
        <v>49</v>
      </c>
      <c r="E7525" s="6" t="s">
        <v>19595</v>
      </c>
      <c r="F7525" t="s">
        <v>30</v>
      </c>
      <c r="G7525">
        <v>5</v>
      </c>
      <c r="H7525">
        <v>2</v>
      </c>
      <c r="I7525">
        <v>51</v>
      </c>
      <c r="J7525">
        <v>1</v>
      </c>
      <c r="K7525">
        <v>84.15</v>
      </c>
      <c r="L7525" t="str">
        <f t="shared" si="702"/>
        <v/>
      </c>
      <c r="M7525">
        <v>2</v>
      </c>
      <c r="N7525" t="str">
        <f t="shared" si="703"/>
        <v/>
      </c>
      <c r="O7525">
        <v>12</v>
      </c>
      <c r="P7525" s="11">
        <v>0.4</v>
      </c>
      <c r="Q7525" s="11">
        <v>1.9607843137254902E-2</v>
      </c>
      <c r="R7525" s="12">
        <v>42.075000000000003</v>
      </c>
      <c r="S7525" t="s">
        <v>27</v>
      </c>
      <c r="T7525">
        <v>0</v>
      </c>
      <c r="U7525">
        <f t="shared" si="704"/>
        <v>5</v>
      </c>
      <c r="V7525">
        <f t="shared" si="705"/>
        <v>1</v>
      </c>
      <c r="W7525">
        <f t="shared" si="706"/>
        <v>2</v>
      </c>
      <c r="X7525" t="str">
        <f t="shared" si="707"/>
        <v>512</v>
      </c>
      <c r="Y7525" t="str">
        <f>IF(Table1[[#This Row],[RFM_Score]]="555","Champion", IF(AND(J7525&gt;=4,V7525&gt;=4),"Loyal", IF(U7525&lt;=2,"At Risk", IF(W7525&gt;=4,"Potential Loyalist","Others"))))</f>
        <v>Others</v>
      </c>
    </row>
    <row r="7526" spans="1:25">
      <c r="A7526" t="s">
        <v>11788</v>
      </c>
      <c r="B7526">
        <v>52</v>
      </c>
      <c r="C7526" t="s">
        <v>19</v>
      </c>
      <c r="D7526" t="s">
        <v>25</v>
      </c>
      <c r="E7526" s="6" t="s">
        <v>19596</v>
      </c>
      <c r="F7526" t="s">
        <v>62</v>
      </c>
      <c r="G7526">
        <v>2</v>
      </c>
      <c r="H7526">
        <v>0</v>
      </c>
      <c r="I7526">
        <v>46</v>
      </c>
      <c r="J7526">
        <v>1</v>
      </c>
      <c r="K7526">
        <v>84.12</v>
      </c>
      <c r="L7526" t="str">
        <f t="shared" si="702"/>
        <v/>
      </c>
      <c r="M7526">
        <v>2</v>
      </c>
      <c r="N7526" t="str">
        <f t="shared" si="703"/>
        <v/>
      </c>
      <c r="O7526">
        <v>8</v>
      </c>
      <c r="P7526" s="11">
        <v>0</v>
      </c>
      <c r="Q7526" s="11">
        <v>2.1739130434782601E-2</v>
      </c>
      <c r="R7526" s="12">
        <v>42.06</v>
      </c>
      <c r="S7526" t="s">
        <v>27</v>
      </c>
      <c r="T7526">
        <v>0</v>
      </c>
      <c r="U7526">
        <f t="shared" si="704"/>
        <v>5</v>
      </c>
      <c r="V7526">
        <f t="shared" si="705"/>
        <v>1</v>
      </c>
      <c r="W7526">
        <f t="shared" si="706"/>
        <v>2</v>
      </c>
      <c r="X7526" t="str">
        <f t="shared" si="707"/>
        <v>512</v>
      </c>
      <c r="Y7526" t="str">
        <f>IF(Table1[[#This Row],[RFM_Score]]="555","Champion", IF(AND(J7526&gt;=4,V7526&gt;=4),"Loyal", IF(U7526&lt;=2,"At Risk", IF(W7526&gt;=4,"Potential Loyalist","Others"))))</f>
        <v>Others</v>
      </c>
    </row>
    <row r="7527" spans="1:25">
      <c r="A7527" t="s">
        <v>11225</v>
      </c>
      <c r="B7527">
        <v>44</v>
      </c>
      <c r="C7527" t="s">
        <v>24</v>
      </c>
      <c r="D7527" t="s">
        <v>25</v>
      </c>
      <c r="E7527" s="6" t="s">
        <v>19597</v>
      </c>
      <c r="F7527" t="s">
        <v>30</v>
      </c>
      <c r="G7527">
        <v>3</v>
      </c>
      <c r="H7527">
        <v>0</v>
      </c>
      <c r="I7527">
        <v>38</v>
      </c>
      <c r="J7527">
        <v>0</v>
      </c>
      <c r="K7527">
        <v>84.03</v>
      </c>
      <c r="L7527" t="str">
        <f t="shared" si="702"/>
        <v/>
      </c>
      <c r="M7527">
        <v>2</v>
      </c>
      <c r="N7527" t="str">
        <f t="shared" si="703"/>
        <v/>
      </c>
      <c r="O7527">
        <v>2</v>
      </c>
      <c r="P7527" s="11">
        <v>0</v>
      </c>
      <c r="Q7527" s="11">
        <v>0</v>
      </c>
      <c r="R7527" s="12">
        <v>42.015000000000001</v>
      </c>
      <c r="S7527" t="s">
        <v>27</v>
      </c>
      <c r="T7527">
        <v>0</v>
      </c>
      <c r="U7527">
        <f t="shared" si="704"/>
        <v>5</v>
      </c>
      <c r="V7527">
        <f t="shared" si="705"/>
        <v>1</v>
      </c>
      <c r="W7527">
        <f t="shared" si="706"/>
        <v>2</v>
      </c>
      <c r="X7527" t="str">
        <f t="shared" si="707"/>
        <v>512</v>
      </c>
      <c r="Y7527" t="str">
        <f>IF(Table1[[#This Row],[RFM_Score]]="555","Champion", IF(AND(J7527&gt;=4,V7527&gt;=4),"Loyal", IF(U7527&lt;=2,"At Risk", IF(W7527&gt;=4,"Potential Loyalist","Others"))))</f>
        <v>Others</v>
      </c>
    </row>
    <row r="7528" spans="1:25">
      <c r="A7528" t="s">
        <v>8953</v>
      </c>
      <c r="B7528">
        <v>56</v>
      </c>
      <c r="C7528" t="s">
        <v>19</v>
      </c>
      <c r="D7528" t="s">
        <v>29</v>
      </c>
      <c r="E7528" s="6" t="s">
        <v>19598</v>
      </c>
      <c r="F7528" t="s">
        <v>30</v>
      </c>
      <c r="G7528">
        <v>2</v>
      </c>
      <c r="H7528">
        <v>2</v>
      </c>
      <c r="I7528">
        <v>50</v>
      </c>
      <c r="J7528">
        <v>2</v>
      </c>
      <c r="K7528">
        <v>83.8</v>
      </c>
      <c r="L7528" t="str">
        <f t="shared" si="702"/>
        <v/>
      </c>
      <c r="M7528">
        <v>2</v>
      </c>
      <c r="N7528" t="str">
        <f t="shared" si="703"/>
        <v/>
      </c>
      <c r="O7528">
        <v>50</v>
      </c>
      <c r="P7528" s="11">
        <v>1</v>
      </c>
      <c r="Q7528" s="11">
        <v>0.04</v>
      </c>
      <c r="R7528" s="12">
        <v>41.9</v>
      </c>
      <c r="S7528" t="s">
        <v>27</v>
      </c>
      <c r="T7528">
        <v>0</v>
      </c>
      <c r="U7528">
        <f t="shared" si="704"/>
        <v>3</v>
      </c>
      <c r="V7528">
        <f t="shared" si="705"/>
        <v>1</v>
      </c>
      <c r="W7528">
        <f t="shared" si="706"/>
        <v>2</v>
      </c>
      <c r="X7528" t="str">
        <f t="shared" si="707"/>
        <v>312</v>
      </c>
      <c r="Y7528" t="str">
        <f>IF(Table1[[#This Row],[RFM_Score]]="555","Champion", IF(AND(J7528&gt;=4,V7528&gt;=4),"Loyal", IF(U7528&lt;=2,"At Risk", IF(W7528&gt;=4,"Potential Loyalist","Others"))))</f>
        <v>Others</v>
      </c>
    </row>
    <row r="7529" spans="1:25">
      <c r="A7529" t="s">
        <v>5685</v>
      </c>
      <c r="B7529">
        <v>52</v>
      </c>
      <c r="C7529" t="s">
        <v>24</v>
      </c>
      <c r="D7529" t="s">
        <v>41</v>
      </c>
      <c r="E7529" s="6" t="s">
        <v>19599</v>
      </c>
      <c r="F7529" t="s">
        <v>21</v>
      </c>
      <c r="G7529">
        <v>2</v>
      </c>
      <c r="H7529">
        <v>0</v>
      </c>
      <c r="I7529">
        <v>39</v>
      </c>
      <c r="J7529">
        <v>4</v>
      </c>
      <c r="K7529">
        <v>83.77</v>
      </c>
      <c r="L7529" t="str">
        <f t="shared" si="702"/>
        <v/>
      </c>
      <c r="M7529">
        <v>2</v>
      </c>
      <c r="N7529" t="str">
        <f t="shared" si="703"/>
        <v/>
      </c>
      <c r="O7529">
        <v>5</v>
      </c>
      <c r="P7529" s="11">
        <v>0</v>
      </c>
      <c r="Q7529" s="11">
        <v>0.10256410256410201</v>
      </c>
      <c r="R7529" s="12">
        <v>41.884999999999998</v>
      </c>
      <c r="S7529" t="s">
        <v>27</v>
      </c>
      <c r="T7529">
        <v>0</v>
      </c>
      <c r="U7529">
        <f t="shared" si="704"/>
        <v>5</v>
      </c>
      <c r="V7529">
        <f t="shared" si="705"/>
        <v>1</v>
      </c>
      <c r="W7529">
        <f t="shared" si="706"/>
        <v>2</v>
      </c>
      <c r="X7529" t="str">
        <f t="shared" si="707"/>
        <v>512</v>
      </c>
      <c r="Y7529" t="str">
        <f>IF(Table1[[#This Row],[RFM_Score]]="555","Champion", IF(AND(J7529&gt;=4,V7529&gt;=4),"Loyal", IF(U7529&lt;=2,"At Risk", IF(W7529&gt;=4,"Potential Loyalist","Others"))))</f>
        <v>Others</v>
      </c>
    </row>
    <row r="7530" spans="1:25">
      <c r="A7530" t="s">
        <v>3178</v>
      </c>
      <c r="B7530">
        <v>18</v>
      </c>
      <c r="C7530" t="s">
        <v>24</v>
      </c>
      <c r="D7530" t="s">
        <v>46</v>
      </c>
      <c r="E7530" s="6" t="s">
        <v>19600</v>
      </c>
      <c r="F7530" t="s">
        <v>26</v>
      </c>
      <c r="G7530">
        <v>3</v>
      </c>
      <c r="H7530">
        <v>0</v>
      </c>
      <c r="I7530">
        <v>53</v>
      </c>
      <c r="J7530">
        <v>3</v>
      </c>
      <c r="K7530">
        <v>83.61</v>
      </c>
      <c r="L7530" t="str">
        <f t="shared" si="702"/>
        <v/>
      </c>
      <c r="M7530">
        <v>2</v>
      </c>
      <c r="N7530" t="str">
        <f t="shared" si="703"/>
        <v/>
      </c>
      <c r="O7530">
        <v>18</v>
      </c>
      <c r="P7530" s="11">
        <v>0</v>
      </c>
      <c r="Q7530" s="11">
        <v>5.6603773584905599E-2</v>
      </c>
      <c r="R7530" s="12">
        <v>41.805</v>
      </c>
      <c r="S7530" t="s">
        <v>27</v>
      </c>
      <c r="T7530">
        <v>0</v>
      </c>
      <c r="U7530">
        <f t="shared" si="704"/>
        <v>5</v>
      </c>
      <c r="V7530">
        <f t="shared" si="705"/>
        <v>1</v>
      </c>
      <c r="W7530">
        <f t="shared" si="706"/>
        <v>2</v>
      </c>
      <c r="X7530" t="str">
        <f t="shared" si="707"/>
        <v>512</v>
      </c>
      <c r="Y7530" t="str">
        <f>IF(Table1[[#This Row],[RFM_Score]]="555","Champion", IF(AND(J7530&gt;=4,V7530&gt;=4),"Loyal", IF(U7530&lt;=2,"At Risk", IF(W7530&gt;=4,"Potential Loyalist","Others"))))</f>
        <v>Others</v>
      </c>
    </row>
    <row r="7531" spans="1:25">
      <c r="A7531" t="s">
        <v>690</v>
      </c>
      <c r="B7531">
        <v>21</v>
      </c>
      <c r="C7531" t="s">
        <v>24</v>
      </c>
      <c r="D7531" t="s">
        <v>29</v>
      </c>
      <c r="E7531" s="6" t="s">
        <v>19601</v>
      </c>
      <c r="F7531" t="s">
        <v>26</v>
      </c>
      <c r="G7531">
        <v>4</v>
      </c>
      <c r="H7531">
        <v>1</v>
      </c>
      <c r="I7531">
        <v>35</v>
      </c>
      <c r="J7531">
        <v>4</v>
      </c>
      <c r="K7531">
        <v>83.6</v>
      </c>
      <c r="L7531" t="str">
        <f t="shared" si="702"/>
        <v/>
      </c>
      <c r="M7531">
        <v>2</v>
      </c>
      <c r="N7531" t="str">
        <f t="shared" si="703"/>
        <v/>
      </c>
      <c r="O7531">
        <v>90</v>
      </c>
      <c r="P7531" s="11">
        <v>0.25</v>
      </c>
      <c r="Q7531" s="11">
        <v>0.114285714285714</v>
      </c>
      <c r="R7531" s="12">
        <v>41.8</v>
      </c>
      <c r="S7531" t="s">
        <v>27</v>
      </c>
      <c r="T7531">
        <v>0</v>
      </c>
      <c r="U7531">
        <f t="shared" si="704"/>
        <v>2</v>
      </c>
      <c r="V7531">
        <f t="shared" si="705"/>
        <v>1</v>
      </c>
      <c r="W7531">
        <f t="shared" si="706"/>
        <v>2</v>
      </c>
      <c r="X7531" t="str">
        <f t="shared" si="707"/>
        <v>212</v>
      </c>
      <c r="Y7531" t="str">
        <f>IF(Table1[[#This Row],[RFM_Score]]="555","Champion", IF(AND(J7531&gt;=4,V7531&gt;=4),"Loyal", IF(U7531&lt;=2,"At Risk", IF(W7531&gt;=4,"Potential Loyalist","Others"))))</f>
        <v>At Risk</v>
      </c>
    </row>
    <row r="7532" spans="1:25">
      <c r="A7532" t="s">
        <v>5754</v>
      </c>
      <c r="B7532">
        <v>31</v>
      </c>
      <c r="C7532" t="s">
        <v>24</v>
      </c>
      <c r="D7532" t="s">
        <v>25</v>
      </c>
      <c r="E7532" s="6" t="s">
        <v>19602</v>
      </c>
      <c r="F7532" t="s">
        <v>30</v>
      </c>
      <c r="G7532">
        <v>4</v>
      </c>
      <c r="H7532">
        <v>2</v>
      </c>
      <c r="I7532">
        <v>55</v>
      </c>
      <c r="J7532">
        <v>6</v>
      </c>
      <c r="K7532">
        <v>83.54</v>
      </c>
      <c r="L7532" t="str">
        <f t="shared" si="702"/>
        <v/>
      </c>
      <c r="M7532">
        <v>2</v>
      </c>
      <c r="N7532" t="str">
        <f t="shared" si="703"/>
        <v/>
      </c>
      <c r="O7532">
        <v>20</v>
      </c>
      <c r="P7532" s="11">
        <v>0.5</v>
      </c>
      <c r="Q7532" s="11">
        <v>0.109090909090909</v>
      </c>
      <c r="R7532" s="12">
        <v>41.77</v>
      </c>
      <c r="S7532" t="s">
        <v>27</v>
      </c>
      <c r="T7532">
        <v>0</v>
      </c>
      <c r="U7532">
        <f t="shared" si="704"/>
        <v>5</v>
      </c>
      <c r="V7532">
        <f t="shared" si="705"/>
        <v>1</v>
      </c>
      <c r="W7532">
        <f t="shared" si="706"/>
        <v>2</v>
      </c>
      <c r="X7532" t="str">
        <f t="shared" si="707"/>
        <v>512</v>
      </c>
      <c r="Y7532" t="str">
        <f>IF(Table1[[#This Row],[RFM_Score]]="555","Champion", IF(AND(J7532&gt;=4,V7532&gt;=4),"Loyal", IF(U7532&lt;=2,"At Risk", IF(W7532&gt;=4,"Potential Loyalist","Others"))))</f>
        <v>Others</v>
      </c>
    </row>
    <row r="7533" spans="1:25">
      <c r="A7533" t="s">
        <v>3515</v>
      </c>
      <c r="B7533">
        <v>48</v>
      </c>
      <c r="C7533" t="s">
        <v>19</v>
      </c>
      <c r="D7533" t="s">
        <v>29</v>
      </c>
      <c r="E7533" s="6" t="s">
        <v>19603</v>
      </c>
      <c r="F7533" t="s">
        <v>21</v>
      </c>
      <c r="G7533">
        <v>2</v>
      </c>
      <c r="H7533">
        <v>1</v>
      </c>
      <c r="I7533">
        <v>60</v>
      </c>
      <c r="J7533">
        <v>4</v>
      </c>
      <c r="K7533">
        <v>83.53</v>
      </c>
      <c r="L7533" t="str">
        <f t="shared" si="702"/>
        <v/>
      </c>
      <c r="M7533">
        <v>2</v>
      </c>
      <c r="N7533" t="str">
        <f t="shared" si="703"/>
        <v/>
      </c>
      <c r="O7533">
        <v>15</v>
      </c>
      <c r="P7533" s="11">
        <v>0.5</v>
      </c>
      <c r="Q7533" s="11">
        <v>6.6666666666666596E-2</v>
      </c>
      <c r="R7533" s="12">
        <v>41.765000000000001</v>
      </c>
      <c r="S7533" t="s">
        <v>27</v>
      </c>
      <c r="T7533">
        <v>0</v>
      </c>
      <c r="U7533">
        <f t="shared" si="704"/>
        <v>5</v>
      </c>
      <c r="V7533">
        <f t="shared" si="705"/>
        <v>1</v>
      </c>
      <c r="W7533">
        <f t="shared" si="706"/>
        <v>2</v>
      </c>
      <c r="X7533" t="str">
        <f t="shared" si="707"/>
        <v>512</v>
      </c>
      <c r="Y7533" t="str">
        <f>IF(Table1[[#This Row],[RFM_Score]]="555","Champion", IF(AND(J7533&gt;=4,V7533&gt;=4),"Loyal", IF(U7533&lt;=2,"At Risk", IF(W7533&gt;=4,"Potential Loyalist","Others"))))</f>
        <v>Others</v>
      </c>
    </row>
    <row r="7534" spans="1:25">
      <c r="A7534" t="s">
        <v>5634</v>
      </c>
      <c r="B7534">
        <v>31</v>
      </c>
      <c r="C7534" t="s">
        <v>24</v>
      </c>
      <c r="D7534" t="s">
        <v>46</v>
      </c>
      <c r="E7534" s="6" t="s">
        <v>19604</v>
      </c>
      <c r="F7534" t="s">
        <v>37</v>
      </c>
      <c r="G7534">
        <v>4</v>
      </c>
      <c r="H7534">
        <v>1</v>
      </c>
      <c r="I7534">
        <v>62</v>
      </c>
      <c r="J7534">
        <v>3</v>
      </c>
      <c r="K7534">
        <v>83.45</v>
      </c>
      <c r="L7534" t="str">
        <f t="shared" si="702"/>
        <v/>
      </c>
      <c r="M7534">
        <v>2</v>
      </c>
      <c r="N7534" t="str">
        <f t="shared" si="703"/>
        <v/>
      </c>
      <c r="O7534">
        <v>3</v>
      </c>
      <c r="P7534" s="11">
        <v>0.25</v>
      </c>
      <c r="Q7534" s="11">
        <v>4.8387096774193498E-2</v>
      </c>
      <c r="R7534" s="12">
        <v>41.725000000000001</v>
      </c>
      <c r="S7534" t="s">
        <v>27</v>
      </c>
      <c r="T7534">
        <v>0</v>
      </c>
      <c r="U7534">
        <f t="shared" si="704"/>
        <v>5</v>
      </c>
      <c r="V7534">
        <f t="shared" si="705"/>
        <v>1</v>
      </c>
      <c r="W7534">
        <f t="shared" si="706"/>
        <v>2</v>
      </c>
      <c r="X7534" t="str">
        <f t="shared" si="707"/>
        <v>512</v>
      </c>
      <c r="Y7534" t="str">
        <f>IF(Table1[[#This Row],[RFM_Score]]="555","Champion", IF(AND(J7534&gt;=4,V7534&gt;=4),"Loyal", IF(U7534&lt;=2,"At Risk", IF(W7534&gt;=4,"Potential Loyalist","Others"))))</f>
        <v>Others</v>
      </c>
    </row>
    <row r="7535" spans="1:25">
      <c r="A7535" t="s">
        <v>2067</v>
      </c>
      <c r="B7535">
        <v>44</v>
      </c>
      <c r="C7535" t="s">
        <v>19</v>
      </c>
      <c r="D7535" t="s">
        <v>46</v>
      </c>
      <c r="E7535" s="6" t="s">
        <v>19605</v>
      </c>
      <c r="F7535" t="s">
        <v>26</v>
      </c>
      <c r="G7535">
        <v>4</v>
      </c>
      <c r="H7535">
        <v>0</v>
      </c>
      <c r="I7535">
        <v>45</v>
      </c>
      <c r="J7535">
        <v>3</v>
      </c>
      <c r="K7535">
        <v>83.44</v>
      </c>
      <c r="L7535" t="str">
        <f t="shared" si="702"/>
        <v/>
      </c>
      <c r="M7535">
        <v>2</v>
      </c>
      <c r="N7535" t="str">
        <f t="shared" si="703"/>
        <v/>
      </c>
      <c r="O7535">
        <v>8</v>
      </c>
      <c r="P7535" s="11">
        <v>0</v>
      </c>
      <c r="Q7535" s="11">
        <v>6.6666666666666596E-2</v>
      </c>
      <c r="R7535" s="12">
        <v>41.72</v>
      </c>
      <c r="S7535" t="s">
        <v>27</v>
      </c>
      <c r="T7535">
        <v>0</v>
      </c>
      <c r="U7535">
        <f t="shared" si="704"/>
        <v>5</v>
      </c>
      <c r="V7535">
        <f t="shared" si="705"/>
        <v>1</v>
      </c>
      <c r="W7535">
        <f t="shared" si="706"/>
        <v>2</v>
      </c>
      <c r="X7535" t="str">
        <f t="shared" si="707"/>
        <v>512</v>
      </c>
      <c r="Y7535" t="str">
        <f>IF(Table1[[#This Row],[RFM_Score]]="555","Champion", IF(AND(J7535&gt;=4,V7535&gt;=4),"Loyal", IF(U7535&lt;=2,"At Risk", IF(W7535&gt;=4,"Potential Loyalist","Others"))))</f>
        <v>Others</v>
      </c>
    </row>
    <row r="7536" spans="1:25">
      <c r="A7536" t="s">
        <v>6861</v>
      </c>
      <c r="B7536">
        <v>43</v>
      </c>
      <c r="C7536" t="s">
        <v>19</v>
      </c>
      <c r="D7536" t="s">
        <v>25</v>
      </c>
      <c r="E7536" s="6" t="s">
        <v>19606</v>
      </c>
      <c r="F7536" t="s">
        <v>37</v>
      </c>
      <c r="G7536">
        <v>7</v>
      </c>
      <c r="H7536">
        <v>2</v>
      </c>
      <c r="I7536">
        <v>47</v>
      </c>
      <c r="J7536">
        <v>1</v>
      </c>
      <c r="K7536">
        <v>83.36</v>
      </c>
      <c r="L7536" t="str">
        <f t="shared" si="702"/>
        <v/>
      </c>
      <c r="M7536">
        <v>2</v>
      </c>
      <c r="N7536" t="str">
        <f t="shared" si="703"/>
        <v/>
      </c>
      <c r="O7536">
        <v>2</v>
      </c>
      <c r="P7536" s="11">
        <v>0.28571428571428498</v>
      </c>
      <c r="Q7536" s="11">
        <v>2.1276595744680799E-2</v>
      </c>
      <c r="R7536" s="12">
        <v>41.68</v>
      </c>
      <c r="S7536" t="s">
        <v>27</v>
      </c>
      <c r="T7536">
        <v>0</v>
      </c>
      <c r="U7536">
        <f t="shared" si="704"/>
        <v>5</v>
      </c>
      <c r="V7536">
        <f t="shared" si="705"/>
        <v>1</v>
      </c>
      <c r="W7536">
        <f t="shared" si="706"/>
        <v>2</v>
      </c>
      <c r="X7536" t="str">
        <f t="shared" si="707"/>
        <v>512</v>
      </c>
      <c r="Y7536" t="str">
        <f>IF(Table1[[#This Row],[RFM_Score]]="555","Champion", IF(AND(J7536&gt;=4,V7536&gt;=4),"Loyal", IF(U7536&lt;=2,"At Risk", IF(W7536&gt;=4,"Potential Loyalist","Others"))))</f>
        <v>Others</v>
      </c>
    </row>
    <row r="7537" spans="1:25">
      <c r="A7537" t="s">
        <v>10570</v>
      </c>
      <c r="B7537">
        <v>44</v>
      </c>
      <c r="C7537" t="s">
        <v>19</v>
      </c>
      <c r="D7537" t="s">
        <v>29</v>
      </c>
      <c r="E7537" s="6" t="s">
        <v>19607</v>
      </c>
      <c r="F7537" t="s">
        <v>62</v>
      </c>
      <c r="G7537">
        <v>0</v>
      </c>
      <c r="H7537">
        <v>0</v>
      </c>
      <c r="I7537">
        <v>39</v>
      </c>
      <c r="J7537">
        <v>2</v>
      </c>
      <c r="K7537">
        <v>83.29</v>
      </c>
      <c r="L7537" t="str">
        <f t="shared" si="702"/>
        <v/>
      </c>
      <c r="M7537">
        <v>2</v>
      </c>
      <c r="N7537" t="str">
        <f t="shared" si="703"/>
        <v/>
      </c>
      <c r="O7537">
        <v>12</v>
      </c>
      <c r="P7537" s="11">
        <v>0</v>
      </c>
      <c r="Q7537" s="11">
        <v>5.1282051282051197E-2</v>
      </c>
      <c r="R7537" s="12">
        <v>41.645000000000003</v>
      </c>
      <c r="S7537" t="s">
        <v>27</v>
      </c>
      <c r="T7537">
        <v>0</v>
      </c>
      <c r="U7537">
        <f t="shared" si="704"/>
        <v>5</v>
      </c>
      <c r="V7537">
        <f t="shared" si="705"/>
        <v>1</v>
      </c>
      <c r="W7537">
        <f t="shared" si="706"/>
        <v>2</v>
      </c>
      <c r="X7537" t="str">
        <f t="shared" si="707"/>
        <v>512</v>
      </c>
      <c r="Y7537" t="str">
        <f>IF(Table1[[#This Row],[RFM_Score]]="555","Champion", IF(AND(J7537&gt;=4,V7537&gt;=4),"Loyal", IF(U7537&lt;=2,"At Risk", IF(W7537&gt;=4,"Potential Loyalist","Others"))))</f>
        <v>Others</v>
      </c>
    </row>
    <row r="7538" spans="1:25">
      <c r="A7538" t="s">
        <v>3819</v>
      </c>
      <c r="B7538">
        <v>22</v>
      </c>
      <c r="C7538" t="s">
        <v>19</v>
      </c>
      <c r="D7538" t="s">
        <v>25</v>
      </c>
      <c r="E7538" s="6" t="s">
        <v>19608</v>
      </c>
      <c r="F7538" t="s">
        <v>26</v>
      </c>
      <c r="G7538">
        <v>3</v>
      </c>
      <c r="H7538">
        <v>0</v>
      </c>
      <c r="I7538">
        <v>49</v>
      </c>
      <c r="J7538">
        <v>1</v>
      </c>
      <c r="K7538">
        <v>83.21</v>
      </c>
      <c r="L7538" t="str">
        <f t="shared" si="702"/>
        <v/>
      </c>
      <c r="M7538">
        <v>2</v>
      </c>
      <c r="N7538" t="str">
        <f t="shared" si="703"/>
        <v/>
      </c>
      <c r="O7538">
        <v>14</v>
      </c>
      <c r="P7538" s="11">
        <v>0</v>
      </c>
      <c r="Q7538" s="11">
        <v>2.04081632653061E-2</v>
      </c>
      <c r="R7538" s="12">
        <v>41.604999999999997</v>
      </c>
      <c r="S7538" t="s">
        <v>27</v>
      </c>
      <c r="T7538">
        <v>0</v>
      </c>
      <c r="U7538">
        <f t="shared" si="704"/>
        <v>5</v>
      </c>
      <c r="V7538">
        <f t="shared" si="705"/>
        <v>1</v>
      </c>
      <c r="W7538">
        <f t="shared" si="706"/>
        <v>2</v>
      </c>
      <c r="X7538" t="str">
        <f t="shared" si="707"/>
        <v>512</v>
      </c>
      <c r="Y7538" t="str">
        <f>IF(Table1[[#This Row],[RFM_Score]]="555","Champion", IF(AND(J7538&gt;=4,V7538&gt;=4),"Loyal", IF(U7538&lt;=2,"At Risk", IF(W7538&gt;=4,"Potential Loyalist","Others"))))</f>
        <v>Others</v>
      </c>
    </row>
    <row r="7539" spans="1:25">
      <c r="A7539" t="s">
        <v>5765</v>
      </c>
      <c r="B7539">
        <v>36</v>
      </c>
      <c r="C7539" t="s">
        <v>24</v>
      </c>
      <c r="D7539" t="s">
        <v>20</v>
      </c>
      <c r="E7539" s="6" t="s">
        <v>19609</v>
      </c>
      <c r="F7539" t="s">
        <v>26</v>
      </c>
      <c r="G7539">
        <v>2</v>
      </c>
      <c r="H7539">
        <v>1</v>
      </c>
      <c r="I7539">
        <v>57</v>
      </c>
      <c r="J7539">
        <v>2</v>
      </c>
      <c r="K7539">
        <v>83.17</v>
      </c>
      <c r="L7539" t="str">
        <f t="shared" si="702"/>
        <v/>
      </c>
      <c r="M7539">
        <v>2</v>
      </c>
      <c r="N7539" t="str">
        <f t="shared" si="703"/>
        <v/>
      </c>
      <c r="O7539">
        <v>24</v>
      </c>
      <c r="P7539" s="11">
        <v>0.5</v>
      </c>
      <c r="Q7539" s="11">
        <v>3.5087719298245598E-2</v>
      </c>
      <c r="R7539" s="12">
        <v>41.585000000000001</v>
      </c>
      <c r="S7539" t="s">
        <v>27</v>
      </c>
      <c r="T7539">
        <v>0</v>
      </c>
      <c r="U7539">
        <f t="shared" si="704"/>
        <v>4</v>
      </c>
      <c r="V7539">
        <f t="shared" si="705"/>
        <v>1</v>
      </c>
      <c r="W7539">
        <f t="shared" si="706"/>
        <v>2</v>
      </c>
      <c r="X7539" t="str">
        <f t="shared" si="707"/>
        <v>412</v>
      </c>
      <c r="Y7539" t="str">
        <f>IF(Table1[[#This Row],[RFM_Score]]="555","Champion", IF(AND(J7539&gt;=4,V7539&gt;=4),"Loyal", IF(U7539&lt;=2,"At Risk", IF(W7539&gt;=4,"Potential Loyalist","Others"))))</f>
        <v>Others</v>
      </c>
    </row>
    <row r="7540" spans="1:25">
      <c r="A7540" t="s">
        <v>10826</v>
      </c>
      <c r="B7540">
        <v>29</v>
      </c>
      <c r="C7540" t="s">
        <v>19</v>
      </c>
      <c r="D7540" t="s">
        <v>29</v>
      </c>
      <c r="E7540" s="6" t="s">
        <v>19610</v>
      </c>
      <c r="F7540" t="s">
        <v>30</v>
      </c>
      <c r="G7540">
        <v>3</v>
      </c>
      <c r="H7540">
        <v>2</v>
      </c>
      <c r="I7540">
        <v>59</v>
      </c>
      <c r="J7540">
        <v>4</v>
      </c>
      <c r="K7540">
        <v>83.11</v>
      </c>
      <c r="L7540" t="str">
        <f t="shared" si="702"/>
        <v/>
      </c>
      <c r="M7540">
        <v>2</v>
      </c>
      <c r="N7540" t="str">
        <f t="shared" si="703"/>
        <v/>
      </c>
      <c r="O7540">
        <v>0</v>
      </c>
      <c r="P7540" s="11">
        <v>0.66666666666666596</v>
      </c>
      <c r="Q7540" s="11">
        <v>6.7796610169491497E-2</v>
      </c>
      <c r="R7540" s="12">
        <v>41.555</v>
      </c>
      <c r="S7540" t="s">
        <v>27</v>
      </c>
      <c r="T7540">
        <v>0</v>
      </c>
      <c r="U7540">
        <f t="shared" si="704"/>
        <v>5</v>
      </c>
      <c r="V7540">
        <f t="shared" si="705"/>
        <v>1</v>
      </c>
      <c r="W7540">
        <f t="shared" si="706"/>
        <v>2</v>
      </c>
      <c r="X7540" t="str">
        <f t="shared" si="707"/>
        <v>512</v>
      </c>
      <c r="Y7540" t="str">
        <f>IF(Table1[[#This Row],[RFM_Score]]="555","Champion", IF(AND(J7540&gt;=4,V7540&gt;=4),"Loyal", IF(U7540&lt;=2,"At Risk", IF(W7540&gt;=4,"Potential Loyalist","Others"))))</f>
        <v>Others</v>
      </c>
    </row>
    <row r="7541" spans="1:25">
      <c r="A7541" t="s">
        <v>7967</v>
      </c>
      <c r="B7541">
        <v>42</v>
      </c>
      <c r="C7541" t="s">
        <v>24</v>
      </c>
      <c r="D7541" t="s">
        <v>25</v>
      </c>
      <c r="E7541" s="6" t="s">
        <v>19611</v>
      </c>
      <c r="F7541" t="s">
        <v>30</v>
      </c>
      <c r="G7541">
        <v>3</v>
      </c>
      <c r="H7541">
        <v>1</v>
      </c>
      <c r="I7541">
        <v>46</v>
      </c>
      <c r="J7541">
        <v>3</v>
      </c>
      <c r="K7541">
        <v>83</v>
      </c>
      <c r="L7541" t="str">
        <f t="shared" si="702"/>
        <v/>
      </c>
      <c r="M7541">
        <v>2</v>
      </c>
      <c r="N7541" t="str">
        <f t="shared" si="703"/>
        <v/>
      </c>
      <c r="O7541">
        <v>16</v>
      </c>
      <c r="P7541" s="11">
        <v>0.33333333333333298</v>
      </c>
      <c r="Q7541" s="11">
        <v>6.5217391304347797E-2</v>
      </c>
      <c r="R7541" s="12">
        <v>41.5</v>
      </c>
      <c r="S7541" t="s">
        <v>27</v>
      </c>
      <c r="T7541">
        <v>0</v>
      </c>
      <c r="U7541">
        <f t="shared" si="704"/>
        <v>5</v>
      </c>
      <c r="V7541">
        <f t="shared" si="705"/>
        <v>1</v>
      </c>
      <c r="W7541">
        <f t="shared" si="706"/>
        <v>2</v>
      </c>
      <c r="X7541" t="str">
        <f t="shared" si="707"/>
        <v>512</v>
      </c>
      <c r="Y7541" t="str">
        <f>IF(Table1[[#This Row],[RFM_Score]]="555","Champion", IF(AND(J7541&gt;=4,V7541&gt;=4),"Loyal", IF(U7541&lt;=2,"At Risk", IF(W7541&gt;=4,"Potential Loyalist","Others"))))</f>
        <v>Others</v>
      </c>
    </row>
    <row r="7542" spans="1:25">
      <c r="A7542" t="s">
        <v>1088</v>
      </c>
      <c r="B7542">
        <v>39</v>
      </c>
      <c r="C7542" t="s">
        <v>24</v>
      </c>
      <c r="D7542" t="s">
        <v>25</v>
      </c>
      <c r="E7542" s="6" t="s">
        <v>19612</v>
      </c>
      <c r="F7542" t="s">
        <v>37</v>
      </c>
      <c r="G7542">
        <v>5</v>
      </c>
      <c r="H7542">
        <v>1</v>
      </c>
      <c r="I7542">
        <v>60</v>
      </c>
      <c r="J7542">
        <v>2</v>
      </c>
      <c r="K7542">
        <v>82.95</v>
      </c>
      <c r="L7542" t="str">
        <f t="shared" si="702"/>
        <v/>
      </c>
      <c r="M7542">
        <v>2</v>
      </c>
      <c r="N7542" t="str">
        <f t="shared" si="703"/>
        <v/>
      </c>
      <c r="O7542">
        <v>11</v>
      </c>
      <c r="P7542" s="11">
        <v>0.2</v>
      </c>
      <c r="Q7542" s="11">
        <v>3.3333333333333298E-2</v>
      </c>
      <c r="R7542" s="12">
        <v>41.475000000000001</v>
      </c>
      <c r="S7542" t="s">
        <v>27</v>
      </c>
      <c r="T7542">
        <v>0</v>
      </c>
      <c r="U7542">
        <f t="shared" si="704"/>
        <v>5</v>
      </c>
      <c r="V7542">
        <f t="shared" si="705"/>
        <v>1</v>
      </c>
      <c r="W7542">
        <f t="shared" si="706"/>
        <v>2</v>
      </c>
      <c r="X7542" t="str">
        <f t="shared" si="707"/>
        <v>512</v>
      </c>
      <c r="Y7542" t="str">
        <f>IF(Table1[[#This Row],[RFM_Score]]="555","Champion", IF(AND(J7542&gt;=4,V7542&gt;=4),"Loyal", IF(U7542&lt;=2,"At Risk", IF(W7542&gt;=4,"Potential Loyalist","Others"))))</f>
        <v>Others</v>
      </c>
    </row>
    <row r="7543" spans="1:25">
      <c r="A7543" t="s">
        <v>11972</v>
      </c>
      <c r="B7543">
        <v>38</v>
      </c>
      <c r="C7543" t="s">
        <v>24</v>
      </c>
      <c r="D7543" t="s">
        <v>29</v>
      </c>
      <c r="E7543" s="6" t="s">
        <v>19613</v>
      </c>
      <c r="F7543" t="s">
        <v>26</v>
      </c>
      <c r="G7543">
        <v>1</v>
      </c>
      <c r="H7543">
        <v>0</v>
      </c>
      <c r="I7543">
        <v>46</v>
      </c>
      <c r="J7543">
        <v>2</v>
      </c>
      <c r="K7543">
        <v>82.68</v>
      </c>
      <c r="L7543" t="str">
        <f t="shared" si="702"/>
        <v/>
      </c>
      <c r="M7543">
        <v>2</v>
      </c>
      <c r="N7543" t="str">
        <f t="shared" si="703"/>
        <v/>
      </c>
      <c r="O7543">
        <v>10</v>
      </c>
      <c r="P7543" s="11">
        <v>0</v>
      </c>
      <c r="Q7543" s="11">
        <v>4.3478260869565202E-2</v>
      </c>
      <c r="R7543" s="12">
        <v>41.34</v>
      </c>
      <c r="S7543" t="s">
        <v>27</v>
      </c>
      <c r="T7543">
        <v>0</v>
      </c>
      <c r="U7543">
        <f t="shared" si="704"/>
        <v>5</v>
      </c>
      <c r="V7543">
        <f t="shared" si="705"/>
        <v>1</v>
      </c>
      <c r="W7543">
        <f t="shared" si="706"/>
        <v>2</v>
      </c>
      <c r="X7543" t="str">
        <f t="shared" si="707"/>
        <v>512</v>
      </c>
      <c r="Y7543" t="str">
        <f>IF(Table1[[#This Row],[RFM_Score]]="555","Champion", IF(AND(J7543&gt;=4,V7543&gt;=4),"Loyal", IF(U7543&lt;=2,"At Risk", IF(W7543&gt;=4,"Potential Loyalist","Others"))))</f>
        <v>Others</v>
      </c>
    </row>
    <row r="7544" spans="1:25">
      <c r="A7544" t="s">
        <v>11841</v>
      </c>
      <c r="B7544">
        <v>35</v>
      </c>
      <c r="C7544" t="s">
        <v>19</v>
      </c>
      <c r="D7544" t="s">
        <v>29</v>
      </c>
      <c r="E7544" s="6" t="s">
        <v>19614</v>
      </c>
      <c r="F7544" t="s">
        <v>30</v>
      </c>
      <c r="G7544">
        <v>3</v>
      </c>
      <c r="H7544">
        <v>0</v>
      </c>
      <c r="I7544">
        <v>41</v>
      </c>
      <c r="J7544">
        <v>2</v>
      </c>
      <c r="K7544">
        <v>82.67</v>
      </c>
      <c r="L7544" t="str">
        <f t="shared" si="702"/>
        <v/>
      </c>
      <c r="M7544">
        <v>2</v>
      </c>
      <c r="N7544" t="str">
        <f t="shared" si="703"/>
        <v/>
      </c>
      <c r="O7544">
        <v>25</v>
      </c>
      <c r="P7544" s="11">
        <v>0</v>
      </c>
      <c r="Q7544" s="11">
        <v>4.8780487804878002E-2</v>
      </c>
      <c r="R7544" s="12">
        <v>41.335000000000001</v>
      </c>
      <c r="S7544" t="s">
        <v>27</v>
      </c>
      <c r="T7544">
        <v>0</v>
      </c>
      <c r="U7544">
        <f t="shared" si="704"/>
        <v>4</v>
      </c>
      <c r="V7544">
        <f t="shared" si="705"/>
        <v>1</v>
      </c>
      <c r="W7544">
        <f t="shared" si="706"/>
        <v>2</v>
      </c>
      <c r="X7544" t="str">
        <f t="shared" si="707"/>
        <v>412</v>
      </c>
      <c r="Y7544" t="str">
        <f>IF(Table1[[#This Row],[RFM_Score]]="555","Champion", IF(AND(J7544&gt;=4,V7544&gt;=4),"Loyal", IF(U7544&lt;=2,"At Risk", IF(W7544&gt;=4,"Potential Loyalist","Others"))))</f>
        <v>Others</v>
      </c>
    </row>
    <row r="7545" spans="1:25">
      <c r="A7545" t="s">
        <v>5671</v>
      </c>
      <c r="B7545">
        <v>25</v>
      </c>
      <c r="C7545" t="s">
        <v>24</v>
      </c>
      <c r="D7545" t="s">
        <v>25</v>
      </c>
      <c r="E7545" s="6" t="s">
        <v>19615</v>
      </c>
      <c r="F7545" t="s">
        <v>62</v>
      </c>
      <c r="G7545">
        <v>4</v>
      </c>
      <c r="H7545">
        <v>1</v>
      </c>
      <c r="I7545">
        <v>51</v>
      </c>
      <c r="J7545">
        <v>3</v>
      </c>
      <c r="K7545">
        <v>82.64</v>
      </c>
      <c r="L7545" t="str">
        <f t="shared" si="702"/>
        <v/>
      </c>
      <c r="M7545">
        <v>2</v>
      </c>
      <c r="N7545" t="str">
        <f t="shared" si="703"/>
        <v/>
      </c>
      <c r="O7545">
        <v>6</v>
      </c>
      <c r="P7545" s="11">
        <v>0.25</v>
      </c>
      <c r="Q7545" s="11">
        <v>5.8823529411764698E-2</v>
      </c>
      <c r="R7545" s="12">
        <v>41.32</v>
      </c>
      <c r="S7545" t="s">
        <v>27</v>
      </c>
      <c r="T7545">
        <v>0</v>
      </c>
      <c r="U7545">
        <f t="shared" si="704"/>
        <v>5</v>
      </c>
      <c r="V7545">
        <f t="shared" si="705"/>
        <v>1</v>
      </c>
      <c r="W7545">
        <f t="shared" si="706"/>
        <v>2</v>
      </c>
      <c r="X7545" t="str">
        <f t="shared" si="707"/>
        <v>512</v>
      </c>
      <c r="Y7545" t="str">
        <f>IF(Table1[[#This Row],[RFM_Score]]="555","Champion", IF(AND(J7545&gt;=4,V7545&gt;=4),"Loyal", IF(U7545&lt;=2,"At Risk", IF(W7545&gt;=4,"Potential Loyalist","Others"))))</f>
        <v>Others</v>
      </c>
    </row>
    <row r="7546" spans="1:25">
      <c r="A7546" t="s">
        <v>1159</v>
      </c>
      <c r="B7546">
        <v>42</v>
      </c>
      <c r="C7546" t="s">
        <v>19</v>
      </c>
      <c r="D7546" t="s">
        <v>25</v>
      </c>
      <c r="E7546" s="6" t="s">
        <v>19616</v>
      </c>
      <c r="F7546" t="s">
        <v>62</v>
      </c>
      <c r="G7546">
        <v>3</v>
      </c>
      <c r="H7546">
        <v>2</v>
      </c>
      <c r="I7546">
        <v>40</v>
      </c>
      <c r="J7546">
        <v>2</v>
      </c>
      <c r="K7546">
        <v>82.18</v>
      </c>
      <c r="L7546" t="str">
        <f t="shared" si="702"/>
        <v/>
      </c>
      <c r="M7546">
        <v>2</v>
      </c>
      <c r="N7546" t="str">
        <f t="shared" si="703"/>
        <v/>
      </c>
      <c r="O7546">
        <v>17</v>
      </c>
      <c r="P7546" s="11">
        <v>0.66666666666666596</v>
      </c>
      <c r="Q7546" s="11">
        <v>0.05</v>
      </c>
      <c r="R7546" s="12">
        <v>41.09</v>
      </c>
      <c r="S7546" t="s">
        <v>27</v>
      </c>
      <c r="T7546">
        <v>0</v>
      </c>
      <c r="U7546">
        <f t="shared" si="704"/>
        <v>5</v>
      </c>
      <c r="V7546">
        <f t="shared" si="705"/>
        <v>1</v>
      </c>
      <c r="W7546">
        <f t="shared" si="706"/>
        <v>2</v>
      </c>
      <c r="X7546" t="str">
        <f t="shared" si="707"/>
        <v>512</v>
      </c>
      <c r="Y7546" t="str">
        <f>IF(Table1[[#This Row],[RFM_Score]]="555","Champion", IF(AND(J7546&gt;=4,V7546&gt;=4),"Loyal", IF(U7546&lt;=2,"At Risk", IF(W7546&gt;=4,"Potential Loyalist","Others"))))</f>
        <v>Others</v>
      </c>
    </row>
    <row r="7547" spans="1:25">
      <c r="A7547" t="s">
        <v>5156</v>
      </c>
      <c r="B7547">
        <v>44</v>
      </c>
      <c r="C7547" t="s">
        <v>24</v>
      </c>
      <c r="D7547" t="s">
        <v>41</v>
      </c>
      <c r="E7547" s="6" t="s">
        <v>19617</v>
      </c>
      <c r="F7547" t="s">
        <v>26</v>
      </c>
      <c r="G7547">
        <v>2</v>
      </c>
      <c r="H7547">
        <v>0</v>
      </c>
      <c r="I7547">
        <v>49</v>
      </c>
      <c r="J7547">
        <v>1</v>
      </c>
      <c r="K7547">
        <v>82.11</v>
      </c>
      <c r="L7547" t="str">
        <f t="shared" si="702"/>
        <v/>
      </c>
      <c r="M7547">
        <v>2</v>
      </c>
      <c r="N7547" t="str">
        <f t="shared" si="703"/>
        <v/>
      </c>
      <c r="O7547">
        <v>3</v>
      </c>
      <c r="P7547" s="11">
        <v>0</v>
      </c>
      <c r="Q7547" s="11">
        <v>2.04081632653061E-2</v>
      </c>
      <c r="R7547" s="12">
        <v>41.055</v>
      </c>
      <c r="S7547" t="s">
        <v>27</v>
      </c>
      <c r="T7547">
        <v>0</v>
      </c>
      <c r="U7547">
        <f t="shared" si="704"/>
        <v>5</v>
      </c>
      <c r="V7547">
        <f t="shared" si="705"/>
        <v>1</v>
      </c>
      <c r="W7547">
        <f t="shared" si="706"/>
        <v>2</v>
      </c>
      <c r="X7547" t="str">
        <f t="shared" si="707"/>
        <v>512</v>
      </c>
      <c r="Y7547" t="str">
        <f>IF(Table1[[#This Row],[RFM_Score]]="555","Champion", IF(AND(J7547&gt;=4,V7547&gt;=4),"Loyal", IF(U7547&lt;=2,"At Risk", IF(W7547&gt;=4,"Potential Loyalist","Others"))))</f>
        <v>Others</v>
      </c>
    </row>
    <row r="7548" spans="1:25">
      <c r="A7548" t="s">
        <v>8828</v>
      </c>
      <c r="B7548">
        <v>29</v>
      </c>
      <c r="C7548" t="s">
        <v>19</v>
      </c>
      <c r="D7548" t="s">
        <v>41</v>
      </c>
      <c r="E7548" s="6" t="s">
        <v>19618</v>
      </c>
      <c r="F7548" t="s">
        <v>30</v>
      </c>
      <c r="G7548">
        <v>4</v>
      </c>
      <c r="H7548">
        <v>0</v>
      </c>
      <c r="I7548">
        <v>47</v>
      </c>
      <c r="J7548">
        <v>3</v>
      </c>
      <c r="K7548">
        <v>82.05</v>
      </c>
      <c r="L7548" t="str">
        <f t="shared" si="702"/>
        <v/>
      </c>
      <c r="M7548">
        <v>2</v>
      </c>
      <c r="N7548" t="str">
        <f t="shared" si="703"/>
        <v/>
      </c>
      <c r="O7548">
        <v>70</v>
      </c>
      <c r="P7548" s="11">
        <v>0</v>
      </c>
      <c r="Q7548" s="11">
        <v>6.3829787234042507E-2</v>
      </c>
      <c r="R7548" s="12">
        <v>41.024999999999999</v>
      </c>
      <c r="S7548" t="s">
        <v>27</v>
      </c>
      <c r="T7548">
        <v>0</v>
      </c>
      <c r="U7548">
        <f t="shared" si="704"/>
        <v>3</v>
      </c>
      <c r="V7548">
        <f t="shared" si="705"/>
        <v>1</v>
      </c>
      <c r="W7548">
        <f t="shared" si="706"/>
        <v>2</v>
      </c>
      <c r="X7548" t="str">
        <f t="shared" si="707"/>
        <v>312</v>
      </c>
      <c r="Y7548" t="str">
        <f>IF(Table1[[#This Row],[RFM_Score]]="555","Champion", IF(AND(J7548&gt;=4,V7548&gt;=4),"Loyal", IF(U7548&lt;=2,"At Risk", IF(W7548&gt;=4,"Potential Loyalist","Others"))))</f>
        <v>Others</v>
      </c>
    </row>
    <row r="7549" spans="1:25">
      <c r="A7549" t="s">
        <v>5822</v>
      </c>
      <c r="B7549">
        <v>42</v>
      </c>
      <c r="C7549" t="s">
        <v>24</v>
      </c>
      <c r="D7549" t="s">
        <v>25</v>
      </c>
      <c r="E7549" s="6" t="s">
        <v>19619</v>
      </c>
      <c r="F7549" t="s">
        <v>26</v>
      </c>
      <c r="G7549">
        <v>3</v>
      </c>
      <c r="H7549">
        <v>2</v>
      </c>
      <c r="I7549">
        <v>42</v>
      </c>
      <c r="J7549">
        <v>4</v>
      </c>
      <c r="K7549">
        <v>82</v>
      </c>
      <c r="L7549" t="str">
        <f t="shared" si="702"/>
        <v/>
      </c>
      <c r="M7549">
        <v>2</v>
      </c>
      <c r="N7549" t="str">
        <f t="shared" si="703"/>
        <v/>
      </c>
      <c r="O7549">
        <v>13</v>
      </c>
      <c r="P7549" s="11">
        <v>0.66666666666666596</v>
      </c>
      <c r="Q7549" s="11">
        <v>9.5238095238095205E-2</v>
      </c>
      <c r="R7549" s="12">
        <v>41</v>
      </c>
      <c r="S7549" t="s">
        <v>27</v>
      </c>
      <c r="T7549">
        <v>0</v>
      </c>
      <c r="U7549">
        <f t="shared" si="704"/>
        <v>5</v>
      </c>
      <c r="V7549">
        <f t="shared" si="705"/>
        <v>1</v>
      </c>
      <c r="W7549">
        <f t="shared" si="706"/>
        <v>2</v>
      </c>
      <c r="X7549" t="str">
        <f t="shared" si="707"/>
        <v>512</v>
      </c>
      <c r="Y7549" t="str">
        <f>IF(Table1[[#This Row],[RFM_Score]]="555","Champion", IF(AND(J7549&gt;=4,V7549&gt;=4),"Loyal", IF(U7549&lt;=2,"At Risk", IF(W7549&gt;=4,"Potential Loyalist","Others"))))</f>
        <v>Others</v>
      </c>
    </row>
    <row r="7550" spans="1:25">
      <c r="A7550" t="s">
        <v>6719</v>
      </c>
      <c r="B7550">
        <v>43</v>
      </c>
      <c r="C7550" t="s">
        <v>24</v>
      </c>
      <c r="D7550" t="s">
        <v>46</v>
      </c>
      <c r="E7550" s="6" t="s">
        <v>19620</v>
      </c>
      <c r="F7550" t="s">
        <v>21</v>
      </c>
      <c r="G7550">
        <v>4</v>
      </c>
      <c r="H7550">
        <v>1</v>
      </c>
      <c r="I7550">
        <v>52</v>
      </c>
      <c r="J7550">
        <v>1</v>
      </c>
      <c r="K7550">
        <v>81.89</v>
      </c>
      <c r="L7550" t="str">
        <f t="shared" si="702"/>
        <v/>
      </c>
      <c r="M7550">
        <v>2</v>
      </c>
      <c r="N7550" t="str">
        <f t="shared" si="703"/>
        <v/>
      </c>
      <c r="O7550">
        <v>6</v>
      </c>
      <c r="P7550" s="11">
        <v>0.25</v>
      </c>
      <c r="Q7550" s="11">
        <v>1.9230769230769201E-2</v>
      </c>
      <c r="R7550" s="12">
        <v>40.945</v>
      </c>
      <c r="S7550" t="s">
        <v>27</v>
      </c>
      <c r="T7550">
        <v>0</v>
      </c>
      <c r="U7550">
        <f t="shared" si="704"/>
        <v>5</v>
      </c>
      <c r="V7550">
        <f t="shared" si="705"/>
        <v>1</v>
      </c>
      <c r="W7550">
        <f t="shared" si="706"/>
        <v>2</v>
      </c>
      <c r="X7550" t="str">
        <f t="shared" si="707"/>
        <v>512</v>
      </c>
      <c r="Y7550" t="str">
        <f>IF(Table1[[#This Row],[RFM_Score]]="555","Champion", IF(AND(J7550&gt;=4,V7550&gt;=4),"Loyal", IF(U7550&lt;=2,"At Risk", IF(W7550&gt;=4,"Potential Loyalist","Others"))))</f>
        <v>Others</v>
      </c>
    </row>
    <row r="7551" spans="1:25">
      <c r="A7551" t="s">
        <v>513</v>
      </c>
      <c r="B7551">
        <v>41</v>
      </c>
      <c r="C7551" t="s">
        <v>19</v>
      </c>
      <c r="D7551" t="s">
        <v>25</v>
      </c>
      <c r="E7551" s="6" t="s">
        <v>19621</v>
      </c>
      <c r="F7551" t="s">
        <v>30</v>
      </c>
      <c r="G7551">
        <v>2</v>
      </c>
      <c r="H7551">
        <v>1</v>
      </c>
      <c r="I7551">
        <v>43</v>
      </c>
      <c r="J7551">
        <v>2</v>
      </c>
      <c r="K7551">
        <v>81.8</v>
      </c>
      <c r="L7551" t="str">
        <f t="shared" si="702"/>
        <v/>
      </c>
      <c r="M7551">
        <v>2</v>
      </c>
      <c r="N7551" t="str">
        <f t="shared" si="703"/>
        <v/>
      </c>
      <c r="O7551">
        <v>7</v>
      </c>
      <c r="P7551" s="11">
        <v>0.5</v>
      </c>
      <c r="Q7551" s="11">
        <v>4.6511627906976702E-2</v>
      </c>
      <c r="R7551" s="12">
        <v>40.9</v>
      </c>
      <c r="S7551" t="s">
        <v>27</v>
      </c>
      <c r="T7551">
        <v>0</v>
      </c>
      <c r="U7551">
        <f t="shared" si="704"/>
        <v>5</v>
      </c>
      <c r="V7551">
        <f t="shared" si="705"/>
        <v>1</v>
      </c>
      <c r="W7551">
        <f t="shared" si="706"/>
        <v>2</v>
      </c>
      <c r="X7551" t="str">
        <f t="shared" si="707"/>
        <v>512</v>
      </c>
      <c r="Y7551" t="str">
        <f>IF(Table1[[#This Row],[RFM_Score]]="555","Champion", IF(AND(J7551&gt;=4,V7551&gt;=4),"Loyal", IF(U7551&lt;=2,"At Risk", IF(W7551&gt;=4,"Potential Loyalist","Others"))))</f>
        <v>Others</v>
      </c>
    </row>
    <row r="7552" spans="1:25">
      <c r="A7552" t="s">
        <v>6103</v>
      </c>
      <c r="B7552">
        <v>24</v>
      </c>
      <c r="C7552" t="s">
        <v>24</v>
      </c>
      <c r="D7552" t="s">
        <v>25</v>
      </c>
      <c r="E7552" s="6" t="s">
        <v>19622</v>
      </c>
      <c r="F7552" t="s">
        <v>30</v>
      </c>
      <c r="G7552">
        <v>5</v>
      </c>
      <c r="H7552">
        <v>2</v>
      </c>
      <c r="I7552">
        <v>51</v>
      </c>
      <c r="J7552">
        <v>4</v>
      </c>
      <c r="K7552">
        <v>81.760000000000005</v>
      </c>
      <c r="L7552" t="str">
        <f t="shared" si="702"/>
        <v/>
      </c>
      <c r="M7552">
        <v>2</v>
      </c>
      <c r="N7552" t="str">
        <f t="shared" si="703"/>
        <v/>
      </c>
      <c r="O7552">
        <v>54</v>
      </c>
      <c r="P7552" s="11">
        <v>0.4</v>
      </c>
      <c r="Q7552" s="11">
        <v>7.8431372549019607E-2</v>
      </c>
      <c r="R7552" s="12">
        <v>40.880000000000003</v>
      </c>
      <c r="S7552" t="s">
        <v>27</v>
      </c>
      <c r="T7552">
        <v>0</v>
      </c>
      <c r="U7552">
        <f t="shared" si="704"/>
        <v>3</v>
      </c>
      <c r="V7552">
        <f t="shared" si="705"/>
        <v>1</v>
      </c>
      <c r="W7552">
        <f t="shared" si="706"/>
        <v>2</v>
      </c>
      <c r="X7552" t="str">
        <f t="shared" si="707"/>
        <v>312</v>
      </c>
      <c r="Y7552" t="str">
        <f>IF(Table1[[#This Row],[RFM_Score]]="555","Champion", IF(AND(J7552&gt;=4,V7552&gt;=4),"Loyal", IF(U7552&lt;=2,"At Risk", IF(W7552&gt;=4,"Potential Loyalist","Others"))))</f>
        <v>Others</v>
      </c>
    </row>
    <row r="7553" spans="1:25">
      <c r="A7553" t="s">
        <v>10995</v>
      </c>
      <c r="B7553">
        <v>39</v>
      </c>
      <c r="C7553" t="s">
        <v>19</v>
      </c>
      <c r="D7553" t="s">
        <v>25</v>
      </c>
      <c r="E7553" s="6" t="s">
        <v>19623</v>
      </c>
      <c r="F7553" t="s">
        <v>30</v>
      </c>
      <c r="G7553">
        <v>4</v>
      </c>
      <c r="H7553">
        <v>2</v>
      </c>
      <c r="I7553">
        <v>44</v>
      </c>
      <c r="J7553">
        <v>1</v>
      </c>
      <c r="K7553">
        <v>81.72</v>
      </c>
      <c r="L7553" t="str">
        <f t="shared" si="702"/>
        <v/>
      </c>
      <c r="M7553">
        <v>2</v>
      </c>
      <c r="N7553" t="str">
        <f t="shared" si="703"/>
        <v/>
      </c>
      <c r="O7553">
        <v>16</v>
      </c>
      <c r="P7553" s="11">
        <v>0.5</v>
      </c>
      <c r="Q7553" s="11">
        <v>2.27272727272727E-2</v>
      </c>
      <c r="R7553" s="12">
        <v>40.86</v>
      </c>
      <c r="S7553" t="s">
        <v>27</v>
      </c>
      <c r="T7553">
        <v>0</v>
      </c>
      <c r="U7553">
        <f t="shared" si="704"/>
        <v>5</v>
      </c>
      <c r="V7553">
        <f t="shared" si="705"/>
        <v>1</v>
      </c>
      <c r="W7553">
        <f t="shared" si="706"/>
        <v>2</v>
      </c>
      <c r="X7553" t="str">
        <f t="shared" si="707"/>
        <v>512</v>
      </c>
      <c r="Y7553" t="str">
        <f>IF(Table1[[#This Row],[RFM_Score]]="555","Champion", IF(AND(J7553&gt;=4,V7553&gt;=4),"Loyal", IF(U7553&lt;=2,"At Risk", IF(W7553&gt;=4,"Potential Loyalist","Others"))))</f>
        <v>Others</v>
      </c>
    </row>
    <row r="7554" spans="1:25">
      <c r="A7554" t="s">
        <v>74</v>
      </c>
      <c r="B7554">
        <v>18</v>
      </c>
      <c r="C7554" t="s">
        <v>24</v>
      </c>
      <c r="D7554" t="s">
        <v>25</v>
      </c>
      <c r="E7554" s="6" t="s">
        <v>19624</v>
      </c>
      <c r="F7554" t="s">
        <v>60</v>
      </c>
      <c r="G7554">
        <v>2</v>
      </c>
      <c r="H7554">
        <v>0</v>
      </c>
      <c r="I7554">
        <v>34</v>
      </c>
      <c r="J7554">
        <v>2</v>
      </c>
      <c r="K7554">
        <v>81.680000000000007</v>
      </c>
      <c r="L7554" t="str">
        <f t="shared" ref="L7554:L7617" si="708">IF(OR(K7554&lt;$AC$10, K7554&gt;$AC$11), "OUTLIER", "")</f>
        <v/>
      </c>
      <c r="M7554">
        <v>2</v>
      </c>
      <c r="N7554" t="str">
        <f t="shared" ref="N7554:N7617" si="709">IF(OR(M7554&lt;$AC$16, M7554&gt;$AC$17), "OUTLIER", "")</f>
        <v/>
      </c>
      <c r="O7554">
        <v>3</v>
      </c>
      <c r="P7554" s="11">
        <v>0</v>
      </c>
      <c r="Q7554" s="11">
        <v>5.8823529411764698E-2</v>
      </c>
      <c r="R7554" s="12">
        <v>40.840000000000003</v>
      </c>
      <c r="S7554" t="s">
        <v>27</v>
      </c>
      <c r="T7554">
        <v>1</v>
      </c>
      <c r="U7554">
        <f t="shared" ref="U7554:U7617" si="710">IF(O7554&lt;=20,5,IF(O7554&lt;=40,4,IF(O7554&lt;=70,3,IF(O7554&lt;=100,2,1))))</f>
        <v>5</v>
      </c>
      <c r="V7554">
        <f t="shared" ref="V7554:V7617" si="711">IF(M7554&gt;=11,5,IF(M7554&gt;=9,4,IF(M7554&gt;=7,3,IF(M7554&gt;=5,2,1))))</f>
        <v>1</v>
      </c>
      <c r="W7554">
        <f t="shared" ref="W7554:W7617" si="712">IF(K7554&gt;=500,5,IF(K7554&gt;=300,4,IF(K7554&gt;=150,3,IF(K7554&gt;=50,2,1))))</f>
        <v>2</v>
      </c>
      <c r="X7554" t="str">
        <f t="shared" ref="X7554:X7617" si="713">U7554 &amp; V7554 &amp; W7554</f>
        <v>512</v>
      </c>
      <c r="Y7554" t="str">
        <f>IF(Table1[[#This Row],[RFM_Score]]="555","Champion", IF(AND(J7554&gt;=4,V7554&gt;=4),"Loyal", IF(U7554&lt;=2,"At Risk", IF(W7554&gt;=4,"Potential Loyalist","Others"))))</f>
        <v>Others</v>
      </c>
    </row>
    <row r="7555" spans="1:25">
      <c r="A7555" t="s">
        <v>2444</v>
      </c>
      <c r="B7555">
        <v>44</v>
      </c>
      <c r="C7555" t="s">
        <v>19</v>
      </c>
      <c r="D7555" t="s">
        <v>46</v>
      </c>
      <c r="E7555" s="6" t="s">
        <v>19625</v>
      </c>
      <c r="F7555" t="s">
        <v>62</v>
      </c>
      <c r="G7555">
        <v>3</v>
      </c>
      <c r="H7555">
        <v>2</v>
      </c>
      <c r="I7555">
        <v>47</v>
      </c>
      <c r="J7555">
        <v>2</v>
      </c>
      <c r="K7555">
        <v>81.64</v>
      </c>
      <c r="L7555" t="str">
        <f t="shared" si="708"/>
        <v/>
      </c>
      <c r="M7555">
        <v>2</v>
      </c>
      <c r="N7555" t="str">
        <f t="shared" si="709"/>
        <v/>
      </c>
      <c r="O7555">
        <v>3</v>
      </c>
      <c r="P7555" s="11">
        <v>0.66666666666666596</v>
      </c>
      <c r="Q7555" s="11">
        <v>4.2553191489361701E-2</v>
      </c>
      <c r="R7555" s="12">
        <v>40.82</v>
      </c>
      <c r="S7555" t="s">
        <v>27</v>
      </c>
      <c r="T7555">
        <v>0</v>
      </c>
      <c r="U7555">
        <f t="shared" si="710"/>
        <v>5</v>
      </c>
      <c r="V7555">
        <f t="shared" si="711"/>
        <v>1</v>
      </c>
      <c r="W7555">
        <f t="shared" si="712"/>
        <v>2</v>
      </c>
      <c r="X7555" t="str">
        <f t="shared" si="713"/>
        <v>512</v>
      </c>
      <c r="Y7555" t="str">
        <f>IF(Table1[[#This Row],[RFM_Score]]="555","Champion", IF(AND(J7555&gt;=4,V7555&gt;=4),"Loyal", IF(U7555&lt;=2,"At Risk", IF(W7555&gt;=4,"Potential Loyalist","Others"))))</f>
        <v>Others</v>
      </c>
    </row>
    <row r="7556" spans="1:25">
      <c r="A7556" t="s">
        <v>11044</v>
      </c>
      <c r="B7556">
        <v>26</v>
      </c>
      <c r="C7556" t="s">
        <v>24</v>
      </c>
      <c r="D7556" t="s">
        <v>25</v>
      </c>
      <c r="E7556" s="6" t="s">
        <v>19626</v>
      </c>
      <c r="F7556" t="s">
        <v>30</v>
      </c>
      <c r="G7556">
        <v>1</v>
      </c>
      <c r="H7556">
        <v>1</v>
      </c>
      <c r="I7556">
        <v>52</v>
      </c>
      <c r="J7556">
        <v>3</v>
      </c>
      <c r="K7556">
        <v>81.55</v>
      </c>
      <c r="L7556" t="str">
        <f t="shared" si="708"/>
        <v/>
      </c>
      <c r="M7556">
        <v>2</v>
      </c>
      <c r="N7556" t="str">
        <f t="shared" si="709"/>
        <v/>
      </c>
      <c r="O7556">
        <v>31</v>
      </c>
      <c r="P7556" s="11">
        <v>1</v>
      </c>
      <c r="Q7556" s="11">
        <v>5.7692307692307598E-2</v>
      </c>
      <c r="R7556" s="12">
        <v>40.774999999999999</v>
      </c>
      <c r="S7556" t="s">
        <v>27</v>
      </c>
      <c r="T7556">
        <v>0</v>
      </c>
      <c r="U7556">
        <f t="shared" si="710"/>
        <v>4</v>
      </c>
      <c r="V7556">
        <f t="shared" si="711"/>
        <v>1</v>
      </c>
      <c r="W7556">
        <f t="shared" si="712"/>
        <v>2</v>
      </c>
      <c r="X7556" t="str">
        <f t="shared" si="713"/>
        <v>412</v>
      </c>
      <c r="Y7556" t="str">
        <f>IF(Table1[[#This Row],[RFM_Score]]="555","Champion", IF(AND(J7556&gt;=4,V7556&gt;=4),"Loyal", IF(U7556&lt;=2,"At Risk", IF(W7556&gt;=4,"Potential Loyalist","Others"))))</f>
        <v>Others</v>
      </c>
    </row>
    <row r="7557" spans="1:25">
      <c r="A7557" t="s">
        <v>8352</v>
      </c>
      <c r="B7557">
        <v>44</v>
      </c>
      <c r="C7557" t="s">
        <v>19</v>
      </c>
      <c r="D7557" t="s">
        <v>25</v>
      </c>
      <c r="E7557" s="6" t="s">
        <v>19627</v>
      </c>
      <c r="F7557" t="s">
        <v>60</v>
      </c>
      <c r="G7557">
        <v>3</v>
      </c>
      <c r="H7557">
        <v>1</v>
      </c>
      <c r="I7557">
        <v>59</v>
      </c>
      <c r="J7557">
        <v>2</v>
      </c>
      <c r="K7557">
        <v>81.31</v>
      </c>
      <c r="L7557" t="str">
        <f t="shared" si="708"/>
        <v/>
      </c>
      <c r="M7557">
        <v>2</v>
      </c>
      <c r="N7557" t="str">
        <f t="shared" si="709"/>
        <v/>
      </c>
      <c r="O7557">
        <v>140</v>
      </c>
      <c r="P7557" s="11">
        <v>0.33333333333333298</v>
      </c>
      <c r="Q7557" s="11">
        <v>3.38983050847457E-2</v>
      </c>
      <c r="R7557" s="12">
        <v>40.655000000000001</v>
      </c>
      <c r="S7557" t="s">
        <v>27</v>
      </c>
      <c r="T7557">
        <v>1</v>
      </c>
      <c r="U7557">
        <f t="shared" si="710"/>
        <v>1</v>
      </c>
      <c r="V7557">
        <f t="shared" si="711"/>
        <v>1</v>
      </c>
      <c r="W7557">
        <f t="shared" si="712"/>
        <v>2</v>
      </c>
      <c r="X7557" t="str">
        <f t="shared" si="713"/>
        <v>112</v>
      </c>
      <c r="Y7557" t="str">
        <f>IF(Table1[[#This Row],[RFM_Score]]="555","Champion", IF(AND(J7557&gt;=4,V7557&gt;=4),"Loyal", IF(U7557&lt;=2,"At Risk", IF(W7557&gt;=4,"Potential Loyalist","Others"))))</f>
        <v>At Risk</v>
      </c>
    </row>
    <row r="7558" spans="1:25">
      <c r="A7558" t="s">
        <v>11808</v>
      </c>
      <c r="B7558">
        <v>43</v>
      </c>
      <c r="C7558" t="s">
        <v>24</v>
      </c>
      <c r="D7558" t="s">
        <v>35</v>
      </c>
      <c r="E7558" s="6" t="s">
        <v>19628</v>
      </c>
      <c r="F7558" t="s">
        <v>37</v>
      </c>
      <c r="G7558">
        <v>2</v>
      </c>
      <c r="H7558">
        <v>1</v>
      </c>
      <c r="I7558">
        <v>50</v>
      </c>
      <c r="J7558">
        <v>1</v>
      </c>
      <c r="K7558">
        <v>81.209999999999994</v>
      </c>
      <c r="L7558" t="str">
        <f t="shared" si="708"/>
        <v/>
      </c>
      <c r="M7558">
        <v>2</v>
      </c>
      <c r="N7558" t="str">
        <f t="shared" si="709"/>
        <v/>
      </c>
      <c r="O7558">
        <v>6</v>
      </c>
      <c r="P7558" s="11">
        <v>0.5</v>
      </c>
      <c r="Q7558" s="11">
        <v>0.02</v>
      </c>
      <c r="R7558" s="12">
        <v>40.604999999999997</v>
      </c>
      <c r="S7558" t="s">
        <v>27</v>
      </c>
      <c r="T7558">
        <v>0</v>
      </c>
      <c r="U7558">
        <f t="shared" si="710"/>
        <v>5</v>
      </c>
      <c r="V7558">
        <f t="shared" si="711"/>
        <v>1</v>
      </c>
      <c r="W7558">
        <f t="shared" si="712"/>
        <v>2</v>
      </c>
      <c r="X7558" t="str">
        <f t="shared" si="713"/>
        <v>512</v>
      </c>
      <c r="Y7558" t="str">
        <f>IF(Table1[[#This Row],[RFM_Score]]="555","Champion", IF(AND(J7558&gt;=4,V7558&gt;=4),"Loyal", IF(U7558&lt;=2,"At Risk", IF(W7558&gt;=4,"Potential Loyalist","Others"))))</f>
        <v>Others</v>
      </c>
    </row>
    <row r="7559" spans="1:25">
      <c r="A7559" t="s">
        <v>3445</v>
      </c>
      <c r="B7559">
        <v>32</v>
      </c>
      <c r="C7559" t="s">
        <v>24</v>
      </c>
      <c r="D7559" t="s">
        <v>41</v>
      </c>
      <c r="E7559" s="6" t="s">
        <v>19629</v>
      </c>
      <c r="F7559" t="s">
        <v>30</v>
      </c>
      <c r="G7559">
        <v>2</v>
      </c>
      <c r="H7559">
        <v>2</v>
      </c>
      <c r="I7559">
        <v>45</v>
      </c>
      <c r="J7559">
        <v>0</v>
      </c>
      <c r="K7559">
        <v>81.02</v>
      </c>
      <c r="L7559" t="str">
        <f t="shared" si="708"/>
        <v/>
      </c>
      <c r="M7559">
        <v>2</v>
      </c>
      <c r="N7559" t="str">
        <f t="shared" si="709"/>
        <v/>
      </c>
      <c r="O7559">
        <v>31</v>
      </c>
      <c r="P7559" s="11">
        <v>1</v>
      </c>
      <c r="Q7559" s="11">
        <v>0</v>
      </c>
      <c r="R7559" s="12">
        <v>40.51</v>
      </c>
      <c r="S7559" t="s">
        <v>27</v>
      </c>
      <c r="T7559">
        <v>0</v>
      </c>
      <c r="U7559">
        <f t="shared" si="710"/>
        <v>4</v>
      </c>
      <c r="V7559">
        <f t="shared" si="711"/>
        <v>1</v>
      </c>
      <c r="W7559">
        <f t="shared" si="712"/>
        <v>2</v>
      </c>
      <c r="X7559" t="str">
        <f t="shared" si="713"/>
        <v>412</v>
      </c>
      <c r="Y7559" t="str">
        <f>IF(Table1[[#This Row],[RFM_Score]]="555","Champion", IF(AND(J7559&gt;=4,V7559&gt;=4),"Loyal", IF(U7559&lt;=2,"At Risk", IF(W7559&gt;=4,"Potential Loyalist","Others"))))</f>
        <v>Others</v>
      </c>
    </row>
    <row r="7560" spans="1:25">
      <c r="A7560" t="s">
        <v>11224</v>
      </c>
      <c r="B7560">
        <v>41</v>
      </c>
      <c r="C7560" t="s">
        <v>24</v>
      </c>
      <c r="D7560" t="s">
        <v>25</v>
      </c>
      <c r="E7560" s="6" t="s">
        <v>19630</v>
      </c>
      <c r="F7560" t="s">
        <v>62</v>
      </c>
      <c r="G7560">
        <v>1</v>
      </c>
      <c r="H7560">
        <v>0</v>
      </c>
      <c r="I7560">
        <v>72</v>
      </c>
      <c r="J7560">
        <v>3</v>
      </c>
      <c r="K7560">
        <v>81.010000000000005</v>
      </c>
      <c r="L7560" t="str">
        <f t="shared" si="708"/>
        <v/>
      </c>
      <c r="M7560">
        <v>2</v>
      </c>
      <c r="N7560" t="str">
        <f t="shared" si="709"/>
        <v/>
      </c>
      <c r="O7560">
        <v>11</v>
      </c>
      <c r="P7560" s="11">
        <v>0</v>
      </c>
      <c r="Q7560" s="11">
        <v>4.1666666666666602E-2</v>
      </c>
      <c r="R7560" s="12">
        <v>40.505000000000003</v>
      </c>
      <c r="S7560" t="s">
        <v>27</v>
      </c>
      <c r="T7560">
        <v>0</v>
      </c>
      <c r="U7560">
        <f t="shared" si="710"/>
        <v>5</v>
      </c>
      <c r="V7560">
        <f t="shared" si="711"/>
        <v>1</v>
      </c>
      <c r="W7560">
        <f t="shared" si="712"/>
        <v>2</v>
      </c>
      <c r="X7560" t="str">
        <f t="shared" si="713"/>
        <v>512</v>
      </c>
      <c r="Y7560" t="str">
        <f>IF(Table1[[#This Row],[RFM_Score]]="555","Champion", IF(AND(J7560&gt;=4,V7560&gt;=4),"Loyal", IF(U7560&lt;=2,"At Risk", IF(W7560&gt;=4,"Potential Loyalist","Others"))))</f>
        <v>Others</v>
      </c>
    </row>
    <row r="7561" spans="1:25">
      <c r="A7561" t="s">
        <v>11443</v>
      </c>
      <c r="B7561">
        <v>25</v>
      </c>
      <c r="C7561" t="s">
        <v>24</v>
      </c>
      <c r="D7561" t="s">
        <v>29</v>
      </c>
      <c r="E7561" s="6" t="s">
        <v>19631</v>
      </c>
      <c r="F7561" t="s">
        <v>30</v>
      </c>
      <c r="G7561">
        <v>2</v>
      </c>
      <c r="H7561">
        <v>0</v>
      </c>
      <c r="I7561">
        <v>43</v>
      </c>
      <c r="J7561">
        <v>5</v>
      </c>
      <c r="K7561">
        <v>80.989999999999995</v>
      </c>
      <c r="L7561" t="str">
        <f t="shared" si="708"/>
        <v/>
      </c>
      <c r="M7561">
        <v>2</v>
      </c>
      <c r="N7561" t="str">
        <f t="shared" si="709"/>
        <v/>
      </c>
      <c r="O7561">
        <v>20</v>
      </c>
      <c r="P7561" s="11">
        <v>0</v>
      </c>
      <c r="Q7561" s="11">
        <v>0.116279069767441</v>
      </c>
      <c r="R7561" s="12">
        <v>40.494999999999997</v>
      </c>
      <c r="S7561" t="s">
        <v>27</v>
      </c>
      <c r="T7561">
        <v>0</v>
      </c>
      <c r="U7561">
        <f t="shared" si="710"/>
        <v>5</v>
      </c>
      <c r="V7561">
        <f t="shared" si="711"/>
        <v>1</v>
      </c>
      <c r="W7561">
        <f t="shared" si="712"/>
        <v>2</v>
      </c>
      <c r="X7561" t="str">
        <f t="shared" si="713"/>
        <v>512</v>
      </c>
      <c r="Y7561" t="str">
        <f>IF(Table1[[#This Row],[RFM_Score]]="555","Champion", IF(AND(J7561&gt;=4,V7561&gt;=4),"Loyal", IF(U7561&lt;=2,"At Risk", IF(W7561&gt;=4,"Potential Loyalist","Others"))))</f>
        <v>Others</v>
      </c>
    </row>
    <row r="7562" spans="1:25">
      <c r="A7562" t="s">
        <v>6238</v>
      </c>
      <c r="B7562">
        <v>21</v>
      </c>
      <c r="C7562" t="s">
        <v>24</v>
      </c>
      <c r="D7562" t="s">
        <v>20</v>
      </c>
      <c r="E7562" s="6" t="s">
        <v>19632</v>
      </c>
      <c r="F7562" t="s">
        <v>62</v>
      </c>
      <c r="G7562">
        <v>1</v>
      </c>
      <c r="H7562">
        <v>0</v>
      </c>
      <c r="I7562">
        <v>53</v>
      </c>
      <c r="J7562">
        <v>3</v>
      </c>
      <c r="K7562">
        <v>80.98</v>
      </c>
      <c r="L7562" t="str">
        <f t="shared" si="708"/>
        <v/>
      </c>
      <c r="M7562">
        <v>2</v>
      </c>
      <c r="N7562" t="str">
        <f t="shared" si="709"/>
        <v/>
      </c>
      <c r="O7562">
        <v>32</v>
      </c>
      <c r="P7562" s="11">
        <v>0</v>
      </c>
      <c r="Q7562" s="11">
        <v>5.6603773584905599E-2</v>
      </c>
      <c r="R7562" s="12">
        <v>40.49</v>
      </c>
      <c r="S7562" t="s">
        <v>27</v>
      </c>
      <c r="T7562">
        <v>0</v>
      </c>
      <c r="U7562">
        <f t="shared" si="710"/>
        <v>4</v>
      </c>
      <c r="V7562">
        <f t="shared" si="711"/>
        <v>1</v>
      </c>
      <c r="W7562">
        <f t="shared" si="712"/>
        <v>2</v>
      </c>
      <c r="X7562" t="str">
        <f t="shared" si="713"/>
        <v>412</v>
      </c>
      <c r="Y7562" t="str">
        <f>IF(Table1[[#This Row],[RFM_Score]]="555","Champion", IF(AND(J7562&gt;=4,V7562&gt;=4),"Loyal", IF(U7562&lt;=2,"At Risk", IF(W7562&gt;=4,"Potential Loyalist","Others"))))</f>
        <v>Others</v>
      </c>
    </row>
    <row r="7563" spans="1:25">
      <c r="A7563" t="s">
        <v>5157</v>
      </c>
      <c r="B7563">
        <v>18</v>
      </c>
      <c r="C7563" t="s">
        <v>19</v>
      </c>
      <c r="D7563" t="s">
        <v>49</v>
      </c>
      <c r="E7563" s="6" t="s">
        <v>19633</v>
      </c>
      <c r="F7563" t="s">
        <v>60</v>
      </c>
      <c r="G7563">
        <v>3</v>
      </c>
      <c r="H7563">
        <v>0</v>
      </c>
      <c r="I7563">
        <v>47</v>
      </c>
      <c r="J7563">
        <v>5</v>
      </c>
      <c r="K7563">
        <v>80.84</v>
      </c>
      <c r="L7563" t="str">
        <f t="shared" si="708"/>
        <v/>
      </c>
      <c r="M7563">
        <v>2</v>
      </c>
      <c r="N7563" t="str">
        <f t="shared" si="709"/>
        <v/>
      </c>
      <c r="O7563">
        <v>0</v>
      </c>
      <c r="P7563" s="11">
        <v>0</v>
      </c>
      <c r="Q7563" s="11">
        <v>0.10638297872340401</v>
      </c>
      <c r="R7563" s="12">
        <v>40.42</v>
      </c>
      <c r="S7563" t="s">
        <v>27</v>
      </c>
      <c r="T7563">
        <v>0</v>
      </c>
      <c r="U7563">
        <f t="shared" si="710"/>
        <v>5</v>
      </c>
      <c r="V7563">
        <f t="shared" si="711"/>
        <v>1</v>
      </c>
      <c r="W7563">
        <f t="shared" si="712"/>
        <v>2</v>
      </c>
      <c r="X7563" t="str">
        <f t="shared" si="713"/>
        <v>512</v>
      </c>
      <c r="Y7563" t="str">
        <f>IF(Table1[[#This Row],[RFM_Score]]="555","Champion", IF(AND(J7563&gt;=4,V7563&gt;=4),"Loyal", IF(U7563&lt;=2,"At Risk", IF(W7563&gt;=4,"Potential Loyalist","Others"))))</f>
        <v>Others</v>
      </c>
    </row>
    <row r="7564" spans="1:25">
      <c r="A7564" t="s">
        <v>8894</v>
      </c>
      <c r="B7564">
        <v>36</v>
      </c>
      <c r="C7564" t="s">
        <v>19</v>
      </c>
      <c r="D7564" t="s">
        <v>25</v>
      </c>
      <c r="E7564" s="6" t="s">
        <v>19634</v>
      </c>
      <c r="F7564" t="s">
        <v>21</v>
      </c>
      <c r="G7564">
        <v>5</v>
      </c>
      <c r="H7564">
        <v>1</v>
      </c>
      <c r="I7564">
        <v>54</v>
      </c>
      <c r="J7564">
        <v>3</v>
      </c>
      <c r="K7564">
        <v>80.84</v>
      </c>
      <c r="L7564" t="str">
        <f t="shared" si="708"/>
        <v/>
      </c>
      <c r="M7564">
        <v>2</v>
      </c>
      <c r="N7564" t="str">
        <f t="shared" si="709"/>
        <v/>
      </c>
      <c r="O7564">
        <v>7</v>
      </c>
      <c r="P7564" s="11">
        <v>0.2</v>
      </c>
      <c r="Q7564" s="11">
        <v>5.5555555555555497E-2</v>
      </c>
      <c r="R7564" s="12">
        <v>40.42</v>
      </c>
      <c r="S7564" t="s">
        <v>27</v>
      </c>
      <c r="T7564">
        <v>0</v>
      </c>
      <c r="U7564">
        <f t="shared" si="710"/>
        <v>5</v>
      </c>
      <c r="V7564">
        <f t="shared" si="711"/>
        <v>1</v>
      </c>
      <c r="W7564">
        <f t="shared" si="712"/>
        <v>2</v>
      </c>
      <c r="X7564" t="str">
        <f t="shared" si="713"/>
        <v>512</v>
      </c>
      <c r="Y7564" t="str">
        <f>IF(Table1[[#This Row],[RFM_Score]]="555","Champion", IF(AND(J7564&gt;=4,V7564&gt;=4),"Loyal", IF(U7564&lt;=2,"At Risk", IF(W7564&gt;=4,"Potential Loyalist","Others"))))</f>
        <v>Others</v>
      </c>
    </row>
    <row r="7565" spans="1:25">
      <c r="A7565" t="s">
        <v>4182</v>
      </c>
      <c r="B7565">
        <v>18</v>
      </c>
      <c r="C7565" t="s">
        <v>19</v>
      </c>
      <c r="D7565" t="s">
        <v>46</v>
      </c>
      <c r="E7565" s="6" t="s">
        <v>19635</v>
      </c>
      <c r="F7565" t="s">
        <v>30</v>
      </c>
      <c r="G7565">
        <v>3</v>
      </c>
      <c r="H7565">
        <v>1</v>
      </c>
      <c r="I7565">
        <v>48</v>
      </c>
      <c r="J7565">
        <v>5</v>
      </c>
      <c r="K7565">
        <v>80.8</v>
      </c>
      <c r="L7565" t="str">
        <f t="shared" si="708"/>
        <v/>
      </c>
      <c r="M7565">
        <v>2</v>
      </c>
      <c r="N7565" t="str">
        <f t="shared" si="709"/>
        <v/>
      </c>
      <c r="O7565">
        <v>27</v>
      </c>
      <c r="P7565" s="11">
        <v>0.33333333333333298</v>
      </c>
      <c r="Q7565" s="11">
        <v>0.10416666666666601</v>
      </c>
      <c r="R7565" s="12">
        <v>40.4</v>
      </c>
      <c r="S7565" t="s">
        <v>27</v>
      </c>
      <c r="T7565">
        <v>0</v>
      </c>
      <c r="U7565">
        <f t="shared" si="710"/>
        <v>4</v>
      </c>
      <c r="V7565">
        <f t="shared" si="711"/>
        <v>1</v>
      </c>
      <c r="W7565">
        <f t="shared" si="712"/>
        <v>2</v>
      </c>
      <c r="X7565" t="str">
        <f t="shared" si="713"/>
        <v>412</v>
      </c>
      <c r="Y7565" t="str">
        <f>IF(Table1[[#This Row],[RFM_Score]]="555","Champion", IF(AND(J7565&gt;=4,V7565&gt;=4),"Loyal", IF(U7565&lt;=2,"At Risk", IF(W7565&gt;=4,"Potential Loyalist","Others"))))</f>
        <v>Others</v>
      </c>
    </row>
    <row r="7566" spans="1:25">
      <c r="A7566" t="s">
        <v>10887</v>
      </c>
      <c r="B7566">
        <v>24</v>
      </c>
      <c r="C7566" t="s">
        <v>19</v>
      </c>
      <c r="D7566" t="s">
        <v>20</v>
      </c>
      <c r="E7566" s="6" t="s">
        <v>19636</v>
      </c>
      <c r="F7566" t="s">
        <v>62</v>
      </c>
      <c r="G7566">
        <v>4</v>
      </c>
      <c r="H7566">
        <v>1</v>
      </c>
      <c r="I7566">
        <v>50</v>
      </c>
      <c r="J7566">
        <v>4</v>
      </c>
      <c r="K7566">
        <v>80.72</v>
      </c>
      <c r="L7566" t="str">
        <f t="shared" si="708"/>
        <v/>
      </c>
      <c r="M7566">
        <v>2</v>
      </c>
      <c r="N7566" t="str">
        <f t="shared" si="709"/>
        <v/>
      </c>
      <c r="O7566">
        <v>1</v>
      </c>
      <c r="P7566" s="11">
        <v>0.25</v>
      </c>
      <c r="Q7566" s="11">
        <v>0.08</v>
      </c>
      <c r="R7566" s="12">
        <v>40.36</v>
      </c>
      <c r="S7566" t="s">
        <v>27</v>
      </c>
      <c r="T7566">
        <v>0</v>
      </c>
      <c r="U7566">
        <f t="shared" si="710"/>
        <v>5</v>
      </c>
      <c r="V7566">
        <f t="shared" si="711"/>
        <v>1</v>
      </c>
      <c r="W7566">
        <f t="shared" si="712"/>
        <v>2</v>
      </c>
      <c r="X7566" t="str">
        <f t="shared" si="713"/>
        <v>512</v>
      </c>
      <c r="Y7566" t="str">
        <f>IF(Table1[[#This Row],[RFM_Score]]="555","Champion", IF(AND(J7566&gt;=4,V7566&gt;=4),"Loyal", IF(U7566&lt;=2,"At Risk", IF(W7566&gt;=4,"Potential Loyalist","Others"))))</f>
        <v>Others</v>
      </c>
    </row>
    <row r="7567" spans="1:25">
      <c r="A7567" t="s">
        <v>5179</v>
      </c>
      <c r="B7567">
        <v>47</v>
      </c>
      <c r="C7567" t="s">
        <v>19</v>
      </c>
      <c r="D7567" t="s">
        <v>29</v>
      </c>
      <c r="E7567" s="6" t="s">
        <v>19637</v>
      </c>
      <c r="F7567" t="s">
        <v>30</v>
      </c>
      <c r="G7567">
        <v>4</v>
      </c>
      <c r="H7567">
        <v>1</v>
      </c>
      <c r="I7567">
        <v>39</v>
      </c>
      <c r="J7567">
        <v>2</v>
      </c>
      <c r="K7567">
        <v>80.680000000000007</v>
      </c>
      <c r="L7567" t="str">
        <f t="shared" si="708"/>
        <v/>
      </c>
      <c r="M7567">
        <v>2</v>
      </c>
      <c r="N7567" t="str">
        <f t="shared" si="709"/>
        <v/>
      </c>
      <c r="O7567">
        <v>58</v>
      </c>
      <c r="P7567" s="11">
        <v>0.25</v>
      </c>
      <c r="Q7567" s="11">
        <v>5.1282051282051197E-2</v>
      </c>
      <c r="R7567" s="12">
        <v>40.340000000000003</v>
      </c>
      <c r="S7567" t="s">
        <v>27</v>
      </c>
      <c r="T7567">
        <v>0</v>
      </c>
      <c r="U7567">
        <f t="shared" si="710"/>
        <v>3</v>
      </c>
      <c r="V7567">
        <f t="shared" si="711"/>
        <v>1</v>
      </c>
      <c r="W7567">
        <f t="shared" si="712"/>
        <v>2</v>
      </c>
      <c r="X7567" t="str">
        <f t="shared" si="713"/>
        <v>312</v>
      </c>
      <c r="Y7567" t="str">
        <f>IF(Table1[[#This Row],[RFM_Score]]="555","Champion", IF(AND(J7567&gt;=4,V7567&gt;=4),"Loyal", IF(U7567&lt;=2,"At Risk", IF(W7567&gt;=4,"Potential Loyalist","Others"))))</f>
        <v>Others</v>
      </c>
    </row>
    <row r="7568" spans="1:25">
      <c r="A7568" t="s">
        <v>10533</v>
      </c>
      <c r="B7568">
        <v>18</v>
      </c>
      <c r="C7568" t="s">
        <v>19</v>
      </c>
      <c r="D7568" t="s">
        <v>29</v>
      </c>
      <c r="E7568" s="6" t="s">
        <v>19638</v>
      </c>
      <c r="F7568" t="s">
        <v>60</v>
      </c>
      <c r="G7568">
        <v>4</v>
      </c>
      <c r="H7568">
        <v>2</v>
      </c>
      <c r="I7568">
        <v>58</v>
      </c>
      <c r="J7568">
        <v>2</v>
      </c>
      <c r="K7568">
        <v>80.66</v>
      </c>
      <c r="L7568" t="str">
        <f t="shared" si="708"/>
        <v/>
      </c>
      <c r="M7568">
        <v>2</v>
      </c>
      <c r="N7568" t="str">
        <f t="shared" si="709"/>
        <v/>
      </c>
      <c r="O7568">
        <v>24</v>
      </c>
      <c r="P7568" s="11">
        <v>0.5</v>
      </c>
      <c r="Q7568" s="11">
        <v>3.4482758620689599E-2</v>
      </c>
      <c r="R7568" s="12">
        <v>40.33</v>
      </c>
      <c r="S7568" t="s">
        <v>27</v>
      </c>
      <c r="T7568">
        <v>0</v>
      </c>
      <c r="U7568">
        <f t="shared" si="710"/>
        <v>4</v>
      </c>
      <c r="V7568">
        <f t="shared" si="711"/>
        <v>1</v>
      </c>
      <c r="W7568">
        <f t="shared" si="712"/>
        <v>2</v>
      </c>
      <c r="X7568" t="str">
        <f t="shared" si="713"/>
        <v>412</v>
      </c>
      <c r="Y7568" t="str">
        <f>IF(Table1[[#This Row],[RFM_Score]]="555","Champion", IF(AND(J7568&gt;=4,V7568&gt;=4),"Loyal", IF(U7568&lt;=2,"At Risk", IF(W7568&gt;=4,"Potential Loyalist","Others"))))</f>
        <v>Others</v>
      </c>
    </row>
    <row r="7569" spans="1:25">
      <c r="A7569" t="s">
        <v>3930</v>
      </c>
      <c r="B7569">
        <v>18</v>
      </c>
      <c r="C7569" t="s">
        <v>19</v>
      </c>
      <c r="D7569" t="s">
        <v>35</v>
      </c>
      <c r="E7569" s="6" t="s">
        <v>19639</v>
      </c>
      <c r="F7569" t="s">
        <v>21</v>
      </c>
      <c r="G7569">
        <v>2</v>
      </c>
      <c r="H7569">
        <v>0</v>
      </c>
      <c r="I7569">
        <v>47</v>
      </c>
      <c r="J7569">
        <v>1</v>
      </c>
      <c r="K7569">
        <v>80.58</v>
      </c>
      <c r="L7569" t="str">
        <f t="shared" si="708"/>
        <v/>
      </c>
      <c r="M7569">
        <v>2</v>
      </c>
      <c r="N7569" t="str">
        <f t="shared" si="709"/>
        <v/>
      </c>
      <c r="O7569">
        <v>40</v>
      </c>
      <c r="P7569" s="11">
        <v>0</v>
      </c>
      <c r="Q7569" s="11">
        <v>2.1276595744680799E-2</v>
      </c>
      <c r="R7569" s="12">
        <v>40.29</v>
      </c>
      <c r="S7569" t="s">
        <v>27</v>
      </c>
      <c r="T7569">
        <v>0</v>
      </c>
      <c r="U7569">
        <f t="shared" si="710"/>
        <v>4</v>
      </c>
      <c r="V7569">
        <f t="shared" si="711"/>
        <v>1</v>
      </c>
      <c r="W7569">
        <f t="shared" si="712"/>
        <v>2</v>
      </c>
      <c r="X7569" t="str">
        <f t="shared" si="713"/>
        <v>412</v>
      </c>
      <c r="Y7569" t="str">
        <f>IF(Table1[[#This Row],[RFM_Score]]="555","Champion", IF(AND(J7569&gt;=4,V7569&gt;=4),"Loyal", IF(U7569&lt;=2,"At Risk", IF(W7569&gt;=4,"Potential Loyalist","Others"))))</f>
        <v>Others</v>
      </c>
    </row>
    <row r="7570" spans="1:25">
      <c r="A7570" t="s">
        <v>11627</v>
      </c>
      <c r="B7570">
        <v>41</v>
      </c>
      <c r="C7570" t="s">
        <v>19</v>
      </c>
      <c r="D7570" t="s">
        <v>29</v>
      </c>
      <c r="E7570" s="6" t="s">
        <v>19640</v>
      </c>
      <c r="F7570" t="s">
        <v>37</v>
      </c>
      <c r="G7570">
        <v>4</v>
      </c>
      <c r="H7570">
        <v>1</v>
      </c>
      <c r="I7570">
        <v>56</v>
      </c>
      <c r="J7570">
        <v>1</v>
      </c>
      <c r="K7570">
        <v>80.31</v>
      </c>
      <c r="L7570" t="str">
        <f t="shared" si="708"/>
        <v/>
      </c>
      <c r="M7570">
        <v>2</v>
      </c>
      <c r="N7570" t="str">
        <f t="shared" si="709"/>
        <v/>
      </c>
      <c r="O7570">
        <v>3</v>
      </c>
      <c r="P7570" s="11">
        <v>0.25</v>
      </c>
      <c r="Q7570" s="11">
        <v>1.7857142857142801E-2</v>
      </c>
      <c r="R7570" s="12">
        <v>40.155000000000001</v>
      </c>
      <c r="S7570" t="s">
        <v>27</v>
      </c>
      <c r="T7570">
        <v>0</v>
      </c>
      <c r="U7570">
        <f t="shared" si="710"/>
        <v>5</v>
      </c>
      <c r="V7570">
        <f t="shared" si="711"/>
        <v>1</v>
      </c>
      <c r="W7570">
        <f t="shared" si="712"/>
        <v>2</v>
      </c>
      <c r="X7570" t="str">
        <f t="shared" si="713"/>
        <v>512</v>
      </c>
      <c r="Y7570" t="str">
        <f>IF(Table1[[#This Row],[RFM_Score]]="555","Champion", IF(AND(J7570&gt;=4,V7570&gt;=4),"Loyal", IF(U7570&lt;=2,"At Risk", IF(W7570&gt;=4,"Potential Loyalist","Others"))))</f>
        <v>Others</v>
      </c>
    </row>
    <row r="7571" spans="1:25">
      <c r="A7571" t="s">
        <v>1643</v>
      </c>
      <c r="B7571">
        <v>36</v>
      </c>
      <c r="C7571" t="s">
        <v>24</v>
      </c>
      <c r="D7571" t="s">
        <v>25</v>
      </c>
      <c r="E7571" s="6" t="s">
        <v>19641</v>
      </c>
      <c r="F7571" t="s">
        <v>62</v>
      </c>
      <c r="G7571">
        <v>1</v>
      </c>
      <c r="H7571">
        <v>0</v>
      </c>
      <c r="I7571">
        <v>39</v>
      </c>
      <c r="J7571">
        <v>1</v>
      </c>
      <c r="K7571">
        <v>80.09</v>
      </c>
      <c r="L7571" t="str">
        <f t="shared" si="708"/>
        <v/>
      </c>
      <c r="M7571">
        <v>2</v>
      </c>
      <c r="N7571" t="str">
        <f t="shared" si="709"/>
        <v/>
      </c>
      <c r="O7571">
        <v>70</v>
      </c>
      <c r="P7571" s="11">
        <v>0</v>
      </c>
      <c r="Q7571" s="11">
        <v>2.5641025641025599E-2</v>
      </c>
      <c r="R7571" s="12">
        <v>40.045000000000002</v>
      </c>
      <c r="S7571" t="s">
        <v>27</v>
      </c>
      <c r="T7571">
        <v>0</v>
      </c>
      <c r="U7571">
        <f t="shared" si="710"/>
        <v>3</v>
      </c>
      <c r="V7571">
        <f t="shared" si="711"/>
        <v>1</v>
      </c>
      <c r="W7571">
        <f t="shared" si="712"/>
        <v>2</v>
      </c>
      <c r="X7571" t="str">
        <f t="shared" si="713"/>
        <v>312</v>
      </c>
      <c r="Y7571" t="str">
        <f>IF(Table1[[#This Row],[RFM_Score]]="555","Champion", IF(AND(J7571&gt;=4,V7571&gt;=4),"Loyal", IF(U7571&lt;=2,"At Risk", IF(W7571&gt;=4,"Potential Loyalist","Others"))))</f>
        <v>Others</v>
      </c>
    </row>
    <row r="7572" spans="1:25">
      <c r="A7572" t="s">
        <v>10092</v>
      </c>
      <c r="B7572">
        <v>40</v>
      </c>
      <c r="C7572" t="s">
        <v>19</v>
      </c>
      <c r="D7572" t="s">
        <v>25</v>
      </c>
      <c r="E7572" s="6" t="s">
        <v>19642</v>
      </c>
      <c r="F7572" t="s">
        <v>30</v>
      </c>
      <c r="G7572">
        <v>3</v>
      </c>
      <c r="H7572">
        <v>1</v>
      </c>
      <c r="I7572">
        <v>51</v>
      </c>
      <c r="J7572">
        <v>2</v>
      </c>
      <c r="K7572">
        <v>80.05</v>
      </c>
      <c r="L7572" t="str">
        <f t="shared" si="708"/>
        <v/>
      </c>
      <c r="M7572">
        <v>2</v>
      </c>
      <c r="N7572" t="str">
        <f t="shared" si="709"/>
        <v/>
      </c>
      <c r="O7572">
        <v>36</v>
      </c>
      <c r="P7572" s="11">
        <v>0.33333333333333298</v>
      </c>
      <c r="Q7572" s="11">
        <v>3.9215686274509803E-2</v>
      </c>
      <c r="R7572" s="12">
        <v>40.024999999999999</v>
      </c>
      <c r="S7572" t="s">
        <v>27</v>
      </c>
      <c r="T7572">
        <v>0</v>
      </c>
      <c r="U7572">
        <f t="shared" si="710"/>
        <v>4</v>
      </c>
      <c r="V7572">
        <f t="shared" si="711"/>
        <v>1</v>
      </c>
      <c r="W7572">
        <f t="shared" si="712"/>
        <v>2</v>
      </c>
      <c r="X7572" t="str">
        <f t="shared" si="713"/>
        <v>412</v>
      </c>
      <c r="Y7572" t="str">
        <f>IF(Table1[[#This Row],[RFM_Score]]="555","Champion", IF(AND(J7572&gt;=4,V7572&gt;=4),"Loyal", IF(U7572&lt;=2,"At Risk", IF(W7572&gt;=4,"Potential Loyalist","Others"))))</f>
        <v>Others</v>
      </c>
    </row>
    <row r="7573" spans="1:25">
      <c r="A7573" t="s">
        <v>1817</v>
      </c>
      <c r="B7573">
        <v>18</v>
      </c>
      <c r="C7573" t="s">
        <v>19</v>
      </c>
      <c r="D7573" t="s">
        <v>41</v>
      </c>
      <c r="E7573" s="6" t="s">
        <v>19643</v>
      </c>
      <c r="F7573" t="s">
        <v>30</v>
      </c>
      <c r="G7573">
        <v>5</v>
      </c>
      <c r="H7573">
        <v>3</v>
      </c>
      <c r="I7573">
        <v>44</v>
      </c>
      <c r="J7573">
        <v>1</v>
      </c>
      <c r="K7573">
        <v>80</v>
      </c>
      <c r="L7573" t="str">
        <f t="shared" si="708"/>
        <v/>
      </c>
      <c r="M7573">
        <v>2</v>
      </c>
      <c r="N7573" t="str">
        <f t="shared" si="709"/>
        <v/>
      </c>
      <c r="O7573">
        <v>20</v>
      </c>
      <c r="P7573" s="11">
        <v>0.6</v>
      </c>
      <c r="Q7573" s="11">
        <v>2.27272727272727E-2</v>
      </c>
      <c r="R7573" s="12">
        <v>40</v>
      </c>
      <c r="S7573" t="s">
        <v>27</v>
      </c>
      <c r="T7573">
        <v>1</v>
      </c>
      <c r="U7573">
        <f t="shared" si="710"/>
        <v>5</v>
      </c>
      <c r="V7573">
        <f t="shared" si="711"/>
        <v>1</v>
      </c>
      <c r="W7573">
        <f t="shared" si="712"/>
        <v>2</v>
      </c>
      <c r="X7573" t="str">
        <f t="shared" si="713"/>
        <v>512</v>
      </c>
      <c r="Y7573" t="str">
        <f>IF(Table1[[#This Row],[RFM_Score]]="555","Champion", IF(AND(J7573&gt;=4,V7573&gt;=4),"Loyal", IF(U7573&lt;=2,"At Risk", IF(W7573&gt;=4,"Potential Loyalist","Others"))))</f>
        <v>Others</v>
      </c>
    </row>
    <row r="7574" spans="1:25">
      <c r="A7574" t="s">
        <v>3622</v>
      </c>
      <c r="B7574">
        <v>19</v>
      </c>
      <c r="C7574" t="s">
        <v>19</v>
      </c>
      <c r="D7574" t="s">
        <v>41</v>
      </c>
      <c r="E7574" s="6" t="s">
        <v>19644</v>
      </c>
      <c r="F7574" t="s">
        <v>30</v>
      </c>
      <c r="G7574">
        <v>1</v>
      </c>
      <c r="H7574">
        <v>0</v>
      </c>
      <c r="I7574">
        <v>49</v>
      </c>
      <c r="J7574">
        <v>1</v>
      </c>
      <c r="K7574">
        <v>79.87</v>
      </c>
      <c r="L7574" t="str">
        <f t="shared" si="708"/>
        <v/>
      </c>
      <c r="M7574">
        <v>2</v>
      </c>
      <c r="N7574" t="str">
        <f t="shared" si="709"/>
        <v/>
      </c>
      <c r="O7574">
        <v>8</v>
      </c>
      <c r="P7574" s="11">
        <v>0</v>
      </c>
      <c r="Q7574" s="11">
        <v>2.04081632653061E-2</v>
      </c>
      <c r="R7574" s="12">
        <v>39.935000000000002</v>
      </c>
      <c r="S7574" t="s">
        <v>27</v>
      </c>
      <c r="T7574">
        <v>0</v>
      </c>
      <c r="U7574">
        <f t="shared" si="710"/>
        <v>5</v>
      </c>
      <c r="V7574">
        <f t="shared" si="711"/>
        <v>1</v>
      </c>
      <c r="W7574">
        <f t="shared" si="712"/>
        <v>2</v>
      </c>
      <c r="X7574" t="str">
        <f t="shared" si="713"/>
        <v>512</v>
      </c>
      <c r="Y7574" t="str">
        <f>IF(Table1[[#This Row],[RFM_Score]]="555","Champion", IF(AND(J7574&gt;=4,V7574&gt;=4),"Loyal", IF(U7574&lt;=2,"At Risk", IF(W7574&gt;=4,"Potential Loyalist","Others"))))</f>
        <v>Others</v>
      </c>
    </row>
    <row r="7575" spans="1:25">
      <c r="A7575" t="s">
        <v>2090</v>
      </c>
      <c r="B7575">
        <v>31</v>
      </c>
      <c r="C7575" t="s">
        <v>24</v>
      </c>
      <c r="D7575" t="s">
        <v>41</v>
      </c>
      <c r="E7575" s="6" t="s">
        <v>19645</v>
      </c>
      <c r="F7575" t="s">
        <v>60</v>
      </c>
      <c r="G7575">
        <v>5</v>
      </c>
      <c r="H7575">
        <v>0</v>
      </c>
      <c r="I7575">
        <v>38</v>
      </c>
      <c r="J7575">
        <v>4</v>
      </c>
      <c r="K7575">
        <v>79.739999999999995</v>
      </c>
      <c r="L7575" t="str">
        <f t="shared" si="708"/>
        <v/>
      </c>
      <c r="M7575">
        <v>2</v>
      </c>
      <c r="N7575" t="str">
        <f t="shared" si="709"/>
        <v/>
      </c>
      <c r="O7575">
        <v>4</v>
      </c>
      <c r="P7575" s="11">
        <v>0</v>
      </c>
      <c r="Q7575" s="11">
        <v>0.105263157894736</v>
      </c>
      <c r="R7575" s="12">
        <v>39.869999999999997</v>
      </c>
      <c r="S7575" t="s">
        <v>27</v>
      </c>
      <c r="T7575">
        <v>1</v>
      </c>
      <c r="U7575">
        <f t="shared" si="710"/>
        <v>5</v>
      </c>
      <c r="V7575">
        <f t="shared" si="711"/>
        <v>1</v>
      </c>
      <c r="W7575">
        <f t="shared" si="712"/>
        <v>2</v>
      </c>
      <c r="X7575" t="str">
        <f t="shared" si="713"/>
        <v>512</v>
      </c>
      <c r="Y7575" t="str">
        <f>IF(Table1[[#This Row],[RFM_Score]]="555","Champion", IF(AND(J7575&gt;=4,V7575&gt;=4),"Loyal", IF(U7575&lt;=2,"At Risk", IF(W7575&gt;=4,"Potential Loyalist","Others"))))</f>
        <v>Others</v>
      </c>
    </row>
    <row r="7576" spans="1:25">
      <c r="A7576" t="s">
        <v>9436</v>
      </c>
      <c r="B7576">
        <v>42</v>
      </c>
      <c r="C7576" t="s">
        <v>24</v>
      </c>
      <c r="D7576" t="s">
        <v>25</v>
      </c>
      <c r="E7576" s="6" t="s">
        <v>19646</v>
      </c>
      <c r="F7576" t="s">
        <v>21</v>
      </c>
      <c r="G7576">
        <v>2</v>
      </c>
      <c r="H7576">
        <v>1</v>
      </c>
      <c r="I7576">
        <v>60</v>
      </c>
      <c r="J7576">
        <v>3</v>
      </c>
      <c r="K7576">
        <v>79.67</v>
      </c>
      <c r="L7576" t="str">
        <f t="shared" si="708"/>
        <v/>
      </c>
      <c r="M7576">
        <v>2</v>
      </c>
      <c r="N7576" t="str">
        <f t="shared" si="709"/>
        <v/>
      </c>
      <c r="O7576">
        <v>34</v>
      </c>
      <c r="P7576" s="11">
        <v>0.5</v>
      </c>
      <c r="Q7576" s="11">
        <v>0.05</v>
      </c>
      <c r="R7576" s="12">
        <v>39.835000000000001</v>
      </c>
      <c r="S7576" t="s">
        <v>27</v>
      </c>
      <c r="T7576">
        <v>0</v>
      </c>
      <c r="U7576">
        <f t="shared" si="710"/>
        <v>4</v>
      </c>
      <c r="V7576">
        <f t="shared" si="711"/>
        <v>1</v>
      </c>
      <c r="W7576">
        <f t="shared" si="712"/>
        <v>2</v>
      </c>
      <c r="X7576" t="str">
        <f t="shared" si="713"/>
        <v>412</v>
      </c>
      <c r="Y7576" t="str">
        <f>IF(Table1[[#This Row],[RFM_Score]]="555","Champion", IF(AND(J7576&gt;=4,V7576&gt;=4),"Loyal", IF(U7576&lt;=2,"At Risk", IF(W7576&gt;=4,"Potential Loyalist","Others"))))</f>
        <v>Others</v>
      </c>
    </row>
    <row r="7577" spans="1:25">
      <c r="A7577" t="s">
        <v>3943</v>
      </c>
      <c r="B7577">
        <v>50</v>
      </c>
      <c r="C7577" t="s">
        <v>24</v>
      </c>
      <c r="D7577" t="s">
        <v>35</v>
      </c>
      <c r="E7577" s="6" t="s">
        <v>19647</v>
      </c>
      <c r="F7577" t="s">
        <v>37</v>
      </c>
      <c r="G7577">
        <v>7</v>
      </c>
      <c r="H7577">
        <v>1</v>
      </c>
      <c r="I7577">
        <v>41</v>
      </c>
      <c r="J7577">
        <v>3</v>
      </c>
      <c r="K7577">
        <v>79.66</v>
      </c>
      <c r="L7577" t="str">
        <f t="shared" si="708"/>
        <v/>
      </c>
      <c r="M7577">
        <v>2</v>
      </c>
      <c r="N7577" t="str">
        <f t="shared" si="709"/>
        <v/>
      </c>
      <c r="O7577">
        <v>129</v>
      </c>
      <c r="P7577" s="11">
        <v>0.14285714285714199</v>
      </c>
      <c r="Q7577" s="11">
        <v>7.3170731707316999E-2</v>
      </c>
      <c r="R7577" s="12">
        <v>39.83</v>
      </c>
      <c r="S7577" t="s">
        <v>27</v>
      </c>
      <c r="T7577">
        <v>0</v>
      </c>
      <c r="U7577">
        <f t="shared" si="710"/>
        <v>1</v>
      </c>
      <c r="V7577">
        <f t="shared" si="711"/>
        <v>1</v>
      </c>
      <c r="W7577">
        <f t="shared" si="712"/>
        <v>2</v>
      </c>
      <c r="X7577" t="str">
        <f t="shared" si="713"/>
        <v>112</v>
      </c>
      <c r="Y7577" t="str">
        <f>IF(Table1[[#This Row],[RFM_Score]]="555","Champion", IF(AND(J7577&gt;=4,V7577&gt;=4),"Loyal", IF(U7577&lt;=2,"At Risk", IF(W7577&gt;=4,"Potential Loyalist","Others"))))</f>
        <v>At Risk</v>
      </c>
    </row>
    <row r="7578" spans="1:25">
      <c r="A7578" t="s">
        <v>5645</v>
      </c>
      <c r="B7578">
        <v>45</v>
      </c>
      <c r="C7578" t="s">
        <v>24</v>
      </c>
      <c r="D7578" t="s">
        <v>35</v>
      </c>
      <c r="E7578" s="6" t="s">
        <v>19648</v>
      </c>
      <c r="F7578" t="s">
        <v>30</v>
      </c>
      <c r="G7578">
        <v>3</v>
      </c>
      <c r="H7578">
        <v>1</v>
      </c>
      <c r="I7578">
        <v>46</v>
      </c>
      <c r="J7578">
        <v>3</v>
      </c>
      <c r="K7578">
        <v>79.66</v>
      </c>
      <c r="L7578" t="str">
        <f t="shared" si="708"/>
        <v/>
      </c>
      <c r="M7578">
        <v>2</v>
      </c>
      <c r="N7578" t="str">
        <f t="shared" si="709"/>
        <v/>
      </c>
      <c r="O7578">
        <v>0</v>
      </c>
      <c r="P7578" s="11">
        <v>0.33333333333333298</v>
      </c>
      <c r="Q7578" s="11">
        <v>6.5217391304347797E-2</v>
      </c>
      <c r="R7578" s="12">
        <v>39.83</v>
      </c>
      <c r="S7578" t="s">
        <v>27</v>
      </c>
      <c r="T7578">
        <v>0</v>
      </c>
      <c r="U7578">
        <f t="shared" si="710"/>
        <v>5</v>
      </c>
      <c r="V7578">
        <f t="shared" si="711"/>
        <v>1</v>
      </c>
      <c r="W7578">
        <f t="shared" si="712"/>
        <v>2</v>
      </c>
      <c r="X7578" t="str">
        <f t="shared" si="713"/>
        <v>512</v>
      </c>
      <c r="Y7578" t="str">
        <f>IF(Table1[[#This Row],[RFM_Score]]="555","Champion", IF(AND(J7578&gt;=4,V7578&gt;=4),"Loyal", IF(U7578&lt;=2,"At Risk", IF(W7578&gt;=4,"Potential Loyalist","Others"))))</f>
        <v>Others</v>
      </c>
    </row>
    <row r="7579" spans="1:25">
      <c r="A7579" t="s">
        <v>5842</v>
      </c>
      <c r="B7579">
        <v>36</v>
      </c>
      <c r="C7579" t="s">
        <v>24</v>
      </c>
      <c r="D7579" t="s">
        <v>25</v>
      </c>
      <c r="E7579" s="6" t="s">
        <v>19649</v>
      </c>
      <c r="F7579" t="s">
        <v>37</v>
      </c>
      <c r="G7579">
        <v>2</v>
      </c>
      <c r="H7579">
        <v>1</v>
      </c>
      <c r="I7579">
        <v>40</v>
      </c>
      <c r="J7579">
        <v>2</v>
      </c>
      <c r="K7579">
        <v>79.599999999999994</v>
      </c>
      <c r="L7579" t="str">
        <f t="shared" si="708"/>
        <v/>
      </c>
      <c r="M7579">
        <v>2</v>
      </c>
      <c r="N7579" t="str">
        <f t="shared" si="709"/>
        <v/>
      </c>
      <c r="O7579">
        <v>24</v>
      </c>
      <c r="P7579" s="11">
        <v>0.5</v>
      </c>
      <c r="Q7579" s="11">
        <v>0.05</v>
      </c>
      <c r="R7579" s="12">
        <v>39.799999999999997</v>
      </c>
      <c r="S7579" t="s">
        <v>27</v>
      </c>
      <c r="T7579">
        <v>0</v>
      </c>
      <c r="U7579">
        <f t="shared" si="710"/>
        <v>4</v>
      </c>
      <c r="V7579">
        <f t="shared" si="711"/>
        <v>1</v>
      </c>
      <c r="W7579">
        <f t="shared" si="712"/>
        <v>2</v>
      </c>
      <c r="X7579" t="str">
        <f t="shared" si="713"/>
        <v>412</v>
      </c>
      <c r="Y7579" t="str">
        <f>IF(Table1[[#This Row],[RFM_Score]]="555","Champion", IF(AND(J7579&gt;=4,V7579&gt;=4),"Loyal", IF(U7579&lt;=2,"At Risk", IF(W7579&gt;=4,"Potential Loyalist","Others"))))</f>
        <v>Others</v>
      </c>
    </row>
    <row r="7580" spans="1:25">
      <c r="A7580" t="s">
        <v>6613</v>
      </c>
      <c r="B7580">
        <v>27</v>
      </c>
      <c r="C7580" t="s">
        <v>19</v>
      </c>
      <c r="D7580" t="s">
        <v>29</v>
      </c>
      <c r="E7580" s="6" t="s">
        <v>19650</v>
      </c>
      <c r="F7580" t="s">
        <v>37</v>
      </c>
      <c r="G7580">
        <v>3</v>
      </c>
      <c r="H7580">
        <v>0</v>
      </c>
      <c r="I7580">
        <v>62</v>
      </c>
      <c r="J7580">
        <v>2</v>
      </c>
      <c r="K7580">
        <v>79.55</v>
      </c>
      <c r="L7580" t="str">
        <f t="shared" si="708"/>
        <v/>
      </c>
      <c r="M7580">
        <v>2</v>
      </c>
      <c r="N7580" t="str">
        <f t="shared" si="709"/>
        <v/>
      </c>
      <c r="O7580">
        <v>28</v>
      </c>
      <c r="P7580" s="11">
        <v>0</v>
      </c>
      <c r="Q7580" s="11">
        <v>3.2258064516128997E-2</v>
      </c>
      <c r="R7580" s="12">
        <v>39.774999999999999</v>
      </c>
      <c r="S7580" t="s">
        <v>27</v>
      </c>
      <c r="T7580">
        <v>0</v>
      </c>
      <c r="U7580">
        <f t="shared" si="710"/>
        <v>4</v>
      </c>
      <c r="V7580">
        <f t="shared" si="711"/>
        <v>1</v>
      </c>
      <c r="W7580">
        <f t="shared" si="712"/>
        <v>2</v>
      </c>
      <c r="X7580" t="str">
        <f t="shared" si="713"/>
        <v>412</v>
      </c>
      <c r="Y7580" t="str">
        <f>IF(Table1[[#This Row],[RFM_Score]]="555","Champion", IF(AND(J7580&gt;=4,V7580&gt;=4),"Loyal", IF(U7580&lt;=2,"At Risk", IF(W7580&gt;=4,"Potential Loyalist","Others"))))</f>
        <v>Others</v>
      </c>
    </row>
    <row r="7581" spans="1:25">
      <c r="A7581" t="s">
        <v>10479</v>
      </c>
      <c r="B7581">
        <v>33</v>
      </c>
      <c r="C7581" t="s">
        <v>24</v>
      </c>
      <c r="D7581" t="s">
        <v>41</v>
      </c>
      <c r="E7581" s="6" t="s">
        <v>19651</v>
      </c>
      <c r="F7581" t="s">
        <v>21</v>
      </c>
      <c r="G7581">
        <v>6</v>
      </c>
      <c r="H7581">
        <v>1</v>
      </c>
      <c r="I7581">
        <v>47</v>
      </c>
      <c r="J7581">
        <v>3</v>
      </c>
      <c r="K7581">
        <v>79.540000000000006</v>
      </c>
      <c r="L7581" t="str">
        <f t="shared" si="708"/>
        <v/>
      </c>
      <c r="M7581">
        <v>2</v>
      </c>
      <c r="N7581" t="str">
        <f t="shared" si="709"/>
        <v/>
      </c>
      <c r="O7581">
        <v>15</v>
      </c>
      <c r="P7581" s="11">
        <v>0.16666666666666599</v>
      </c>
      <c r="Q7581" s="11">
        <v>6.3829787234042507E-2</v>
      </c>
      <c r="R7581" s="12">
        <v>39.770000000000003</v>
      </c>
      <c r="S7581" t="s">
        <v>27</v>
      </c>
      <c r="T7581">
        <v>0</v>
      </c>
      <c r="U7581">
        <f t="shared" si="710"/>
        <v>5</v>
      </c>
      <c r="V7581">
        <f t="shared" si="711"/>
        <v>1</v>
      </c>
      <c r="W7581">
        <f t="shared" si="712"/>
        <v>2</v>
      </c>
      <c r="X7581" t="str">
        <f t="shared" si="713"/>
        <v>512</v>
      </c>
      <c r="Y7581" t="str">
        <f>IF(Table1[[#This Row],[RFM_Score]]="555","Champion", IF(AND(J7581&gt;=4,V7581&gt;=4),"Loyal", IF(U7581&lt;=2,"At Risk", IF(W7581&gt;=4,"Potential Loyalist","Others"))))</f>
        <v>Others</v>
      </c>
    </row>
    <row r="7582" spans="1:25">
      <c r="A7582" t="s">
        <v>7946</v>
      </c>
      <c r="B7582">
        <v>44</v>
      </c>
      <c r="C7582" t="s">
        <v>24</v>
      </c>
      <c r="D7582" t="s">
        <v>25</v>
      </c>
      <c r="E7582" s="6" t="s">
        <v>19652</v>
      </c>
      <c r="F7582" t="s">
        <v>30</v>
      </c>
      <c r="G7582">
        <v>1</v>
      </c>
      <c r="H7582">
        <v>0</v>
      </c>
      <c r="I7582">
        <v>57</v>
      </c>
      <c r="J7582">
        <v>5</v>
      </c>
      <c r="K7582">
        <v>79.53</v>
      </c>
      <c r="L7582" t="str">
        <f t="shared" si="708"/>
        <v/>
      </c>
      <c r="M7582">
        <v>2</v>
      </c>
      <c r="N7582" t="str">
        <f t="shared" si="709"/>
        <v/>
      </c>
      <c r="O7582">
        <v>7</v>
      </c>
      <c r="P7582" s="11">
        <v>0</v>
      </c>
      <c r="Q7582" s="11">
        <v>8.7719298245614002E-2</v>
      </c>
      <c r="R7582" s="12">
        <v>39.765000000000001</v>
      </c>
      <c r="S7582" t="s">
        <v>27</v>
      </c>
      <c r="T7582">
        <v>1</v>
      </c>
      <c r="U7582">
        <f t="shared" si="710"/>
        <v>5</v>
      </c>
      <c r="V7582">
        <f t="shared" si="711"/>
        <v>1</v>
      </c>
      <c r="W7582">
        <f t="shared" si="712"/>
        <v>2</v>
      </c>
      <c r="X7582" t="str">
        <f t="shared" si="713"/>
        <v>512</v>
      </c>
      <c r="Y7582" t="str">
        <f>IF(Table1[[#This Row],[RFM_Score]]="555","Champion", IF(AND(J7582&gt;=4,V7582&gt;=4),"Loyal", IF(U7582&lt;=2,"At Risk", IF(W7582&gt;=4,"Potential Loyalist","Others"))))</f>
        <v>Others</v>
      </c>
    </row>
    <row r="7583" spans="1:25">
      <c r="A7583" t="s">
        <v>4624</v>
      </c>
      <c r="B7583">
        <v>46</v>
      </c>
      <c r="C7583" t="s">
        <v>24</v>
      </c>
      <c r="D7583" t="s">
        <v>49</v>
      </c>
      <c r="E7583" s="6" t="s">
        <v>19653</v>
      </c>
      <c r="F7583" t="s">
        <v>26</v>
      </c>
      <c r="G7583">
        <v>3</v>
      </c>
      <c r="H7583">
        <v>1</v>
      </c>
      <c r="I7583">
        <v>45</v>
      </c>
      <c r="J7583">
        <v>0</v>
      </c>
      <c r="K7583">
        <v>79.430000000000007</v>
      </c>
      <c r="L7583" t="str">
        <f t="shared" si="708"/>
        <v/>
      </c>
      <c r="M7583">
        <v>2</v>
      </c>
      <c r="N7583" t="str">
        <f t="shared" si="709"/>
        <v/>
      </c>
      <c r="O7583">
        <v>35</v>
      </c>
      <c r="P7583" s="11">
        <v>0.33333333333333298</v>
      </c>
      <c r="Q7583" s="11">
        <v>0</v>
      </c>
      <c r="R7583" s="12">
        <v>39.715000000000003</v>
      </c>
      <c r="S7583" t="s">
        <v>27</v>
      </c>
      <c r="T7583">
        <v>0</v>
      </c>
      <c r="U7583">
        <f t="shared" si="710"/>
        <v>4</v>
      </c>
      <c r="V7583">
        <f t="shared" si="711"/>
        <v>1</v>
      </c>
      <c r="W7583">
        <f t="shared" si="712"/>
        <v>2</v>
      </c>
      <c r="X7583" t="str">
        <f t="shared" si="713"/>
        <v>412</v>
      </c>
      <c r="Y7583" t="str">
        <f>IF(Table1[[#This Row],[RFM_Score]]="555","Champion", IF(AND(J7583&gt;=4,V7583&gt;=4),"Loyal", IF(U7583&lt;=2,"At Risk", IF(W7583&gt;=4,"Potential Loyalist","Others"))))</f>
        <v>Others</v>
      </c>
    </row>
    <row r="7584" spans="1:25">
      <c r="A7584" t="s">
        <v>7591</v>
      </c>
      <c r="B7584">
        <v>45</v>
      </c>
      <c r="C7584" t="s">
        <v>24</v>
      </c>
      <c r="D7584" t="s">
        <v>29</v>
      </c>
      <c r="E7584" s="6" t="s">
        <v>19654</v>
      </c>
      <c r="F7584" t="s">
        <v>21</v>
      </c>
      <c r="G7584">
        <v>4</v>
      </c>
      <c r="H7584">
        <v>1</v>
      </c>
      <c r="I7584">
        <v>50</v>
      </c>
      <c r="J7584">
        <v>2</v>
      </c>
      <c r="K7584">
        <v>79.33</v>
      </c>
      <c r="L7584" t="str">
        <f t="shared" si="708"/>
        <v/>
      </c>
      <c r="M7584">
        <v>2</v>
      </c>
      <c r="N7584" t="str">
        <f t="shared" si="709"/>
        <v/>
      </c>
      <c r="O7584">
        <v>16</v>
      </c>
      <c r="P7584" s="11">
        <v>0.25</v>
      </c>
      <c r="Q7584" s="11">
        <v>0.04</v>
      </c>
      <c r="R7584" s="12">
        <v>39.664999999999999</v>
      </c>
      <c r="S7584" t="s">
        <v>27</v>
      </c>
      <c r="T7584">
        <v>1</v>
      </c>
      <c r="U7584">
        <f t="shared" si="710"/>
        <v>5</v>
      </c>
      <c r="V7584">
        <f t="shared" si="711"/>
        <v>1</v>
      </c>
      <c r="W7584">
        <f t="shared" si="712"/>
        <v>2</v>
      </c>
      <c r="X7584" t="str">
        <f t="shared" si="713"/>
        <v>512</v>
      </c>
      <c r="Y7584" t="str">
        <f>IF(Table1[[#This Row],[RFM_Score]]="555","Champion", IF(AND(J7584&gt;=4,V7584&gt;=4),"Loyal", IF(U7584&lt;=2,"At Risk", IF(W7584&gt;=4,"Potential Loyalist","Others"))))</f>
        <v>Others</v>
      </c>
    </row>
    <row r="7585" spans="1:25">
      <c r="A7585" t="s">
        <v>7121</v>
      </c>
      <c r="B7585">
        <v>31</v>
      </c>
      <c r="C7585" t="s">
        <v>19</v>
      </c>
      <c r="D7585" t="s">
        <v>41</v>
      </c>
      <c r="E7585" s="6" t="s">
        <v>19655</v>
      </c>
      <c r="F7585" t="s">
        <v>26</v>
      </c>
      <c r="G7585">
        <v>2</v>
      </c>
      <c r="H7585">
        <v>0</v>
      </c>
      <c r="I7585">
        <v>49</v>
      </c>
      <c r="J7585">
        <v>1</v>
      </c>
      <c r="K7585">
        <v>79.319999999999993</v>
      </c>
      <c r="L7585" t="str">
        <f t="shared" si="708"/>
        <v/>
      </c>
      <c r="M7585">
        <v>2</v>
      </c>
      <c r="N7585" t="str">
        <f t="shared" si="709"/>
        <v/>
      </c>
      <c r="O7585">
        <v>15</v>
      </c>
      <c r="P7585" s="11">
        <v>0</v>
      </c>
      <c r="Q7585" s="11">
        <v>2.04081632653061E-2</v>
      </c>
      <c r="R7585" s="12">
        <v>39.659999999999997</v>
      </c>
      <c r="S7585" t="s">
        <v>27</v>
      </c>
      <c r="T7585">
        <v>0</v>
      </c>
      <c r="U7585">
        <f t="shared" si="710"/>
        <v>5</v>
      </c>
      <c r="V7585">
        <f t="shared" si="711"/>
        <v>1</v>
      </c>
      <c r="W7585">
        <f t="shared" si="712"/>
        <v>2</v>
      </c>
      <c r="X7585" t="str">
        <f t="shared" si="713"/>
        <v>512</v>
      </c>
      <c r="Y7585" t="str">
        <f>IF(Table1[[#This Row],[RFM_Score]]="555","Champion", IF(AND(J7585&gt;=4,V7585&gt;=4),"Loyal", IF(U7585&lt;=2,"At Risk", IF(W7585&gt;=4,"Potential Loyalist","Others"))))</f>
        <v>Others</v>
      </c>
    </row>
    <row r="7586" spans="1:25">
      <c r="A7586" t="s">
        <v>4981</v>
      </c>
      <c r="B7586">
        <v>55</v>
      </c>
      <c r="C7586" t="s">
        <v>24</v>
      </c>
      <c r="D7586" t="s">
        <v>41</v>
      </c>
      <c r="E7586" s="6" t="s">
        <v>19656</v>
      </c>
      <c r="F7586" t="s">
        <v>30</v>
      </c>
      <c r="G7586">
        <v>7</v>
      </c>
      <c r="H7586">
        <v>2</v>
      </c>
      <c r="I7586">
        <v>52</v>
      </c>
      <c r="J7586">
        <v>2</v>
      </c>
      <c r="K7586">
        <v>79.27</v>
      </c>
      <c r="L7586" t="str">
        <f t="shared" si="708"/>
        <v/>
      </c>
      <c r="M7586">
        <v>2</v>
      </c>
      <c r="N7586" t="str">
        <f t="shared" si="709"/>
        <v/>
      </c>
      <c r="O7586">
        <v>41</v>
      </c>
      <c r="P7586" s="11">
        <v>0.28571428571428498</v>
      </c>
      <c r="Q7586" s="11">
        <v>3.8461538461538401E-2</v>
      </c>
      <c r="R7586" s="12">
        <v>39.634999999999998</v>
      </c>
      <c r="S7586" t="s">
        <v>27</v>
      </c>
      <c r="T7586">
        <v>1</v>
      </c>
      <c r="U7586">
        <f t="shared" si="710"/>
        <v>3</v>
      </c>
      <c r="V7586">
        <f t="shared" si="711"/>
        <v>1</v>
      </c>
      <c r="W7586">
        <f t="shared" si="712"/>
        <v>2</v>
      </c>
      <c r="X7586" t="str">
        <f t="shared" si="713"/>
        <v>312</v>
      </c>
      <c r="Y7586" t="str">
        <f>IF(Table1[[#This Row],[RFM_Score]]="555","Champion", IF(AND(J7586&gt;=4,V7586&gt;=4),"Loyal", IF(U7586&lt;=2,"At Risk", IF(W7586&gt;=4,"Potential Loyalist","Others"))))</f>
        <v>Others</v>
      </c>
    </row>
    <row r="7587" spans="1:25">
      <c r="A7587" t="s">
        <v>8796</v>
      </c>
      <c r="B7587">
        <v>52</v>
      </c>
      <c r="C7587" t="s">
        <v>24</v>
      </c>
      <c r="D7587" t="s">
        <v>25</v>
      </c>
      <c r="E7587" s="6" t="s">
        <v>19657</v>
      </c>
      <c r="F7587" t="s">
        <v>37</v>
      </c>
      <c r="G7587">
        <v>4</v>
      </c>
      <c r="H7587">
        <v>2</v>
      </c>
      <c r="I7587">
        <v>55</v>
      </c>
      <c r="J7587">
        <v>0</v>
      </c>
      <c r="K7587">
        <v>79.260000000000005</v>
      </c>
      <c r="L7587" t="str">
        <f t="shared" si="708"/>
        <v/>
      </c>
      <c r="M7587">
        <v>2</v>
      </c>
      <c r="N7587" t="str">
        <f t="shared" si="709"/>
        <v/>
      </c>
      <c r="O7587">
        <v>41</v>
      </c>
      <c r="P7587" s="11">
        <v>0.5</v>
      </c>
      <c r="Q7587" s="11">
        <v>0</v>
      </c>
      <c r="R7587" s="12">
        <v>39.630000000000003</v>
      </c>
      <c r="S7587" t="s">
        <v>27</v>
      </c>
      <c r="T7587">
        <v>0</v>
      </c>
      <c r="U7587">
        <f t="shared" si="710"/>
        <v>3</v>
      </c>
      <c r="V7587">
        <f t="shared" si="711"/>
        <v>1</v>
      </c>
      <c r="W7587">
        <f t="shared" si="712"/>
        <v>2</v>
      </c>
      <c r="X7587" t="str">
        <f t="shared" si="713"/>
        <v>312</v>
      </c>
      <c r="Y7587" t="str">
        <f>IF(Table1[[#This Row],[RFM_Score]]="555","Champion", IF(AND(J7587&gt;=4,V7587&gt;=4),"Loyal", IF(U7587&lt;=2,"At Risk", IF(W7587&gt;=4,"Potential Loyalist","Others"))))</f>
        <v>Others</v>
      </c>
    </row>
    <row r="7588" spans="1:25">
      <c r="A7588" t="s">
        <v>11057</v>
      </c>
      <c r="B7588">
        <v>41</v>
      </c>
      <c r="C7588" t="s">
        <v>24</v>
      </c>
      <c r="D7588" t="s">
        <v>46</v>
      </c>
      <c r="E7588" s="6" t="s">
        <v>19658</v>
      </c>
      <c r="F7588" t="s">
        <v>60</v>
      </c>
      <c r="G7588">
        <v>1</v>
      </c>
      <c r="H7588">
        <v>0</v>
      </c>
      <c r="I7588">
        <v>62</v>
      </c>
      <c r="J7588">
        <v>4</v>
      </c>
      <c r="K7588">
        <v>79.14</v>
      </c>
      <c r="L7588" t="str">
        <f t="shared" si="708"/>
        <v/>
      </c>
      <c r="M7588">
        <v>2</v>
      </c>
      <c r="N7588" t="str">
        <f t="shared" si="709"/>
        <v/>
      </c>
      <c r="O7588">
        <v>12</v>
      </c>
      <c r="P7588" s="11">
        <v>0</v>
      </c>
      <c r="Q7588" s="11">
        <v>6.4516129032257993E-2</v>
      </c>
      <c r="R7588" s="12">
        <v>39.57</v>
      </c>
      <c r="S7588" t="s">
        <v>27</v>
      </c>
      <c r="T7588">
        <v>0</v>
      </c>
      <c r="U7588">
        <f t="shared" si="710"/>
        <v>5</v>
      </c>
      <c r="V7588">
        <f t="shared" si="711"/>
        <v>1</v>
      </c>
      <c r="W7588">
        <f t="shared" si="712"/>
        <v>2</v>
      </c>
      <c r="X7588" t="str">
        <f t="shared" si="713"/>
        <v>512</v>
      </c>
      <c r="Y7588" t="str">
        <f>IF(Table1[[#This Row],[RFM_Score]]="555","Champion", IF(AND(J7588&gt;=4,V7588&gt;=4),"Loyal", IF(U7588&lt;=2,"At Risk", IF(W7588&gt;=4,"Potential Loyalist","Others"))))</f>
        <v>Others</v>
      </c>
    </row>
    <row r="7589" spans="1:25">
      <c r="A7589" t="s">
        <v>5571</v>
      </c>
      <c r="B7589">
        <v>33</v>
      </c>
      <c r="C7589" t="s">
        <v>19</v>
      </c>
      <c r="D7589" t="s">
        <v>49</v>
      </c>
      <c r="E7589" s="6" t="s">
        <v>19659</v>
      </c>
      <c r="F7589" t="s">
        <v>26</v>
      </c>
      <c r="G7589">
        <v>8</v>
      </c>
      <c r="H7589">
        <v>0</v>
      </c>
      <c r="I7589">
        <v>56</v>
      </c>
      <c r="J7589">
        <v>6</v>
      </c>
      <c r="K7589">
        <v>79.12</v>
      </c>
      <c r="L7589" t="str">
        <f t="shared" si="708"/>
        <v/>
      </c>
      <c r="M7589">
        <v>2</v>
      </c>
      <c r="N7589" t="str">
        <f t="shared" si="709"/>
        <v/>
      </c>
      <c r="O7589">
        <v>58</v>
      </c>
      <c r="P7589" s="11">
        <v>0</v>
      </c>
      <c r="Q7589" s="11">
        <v>0.107142857142857</v>
      </c>
      <c r="R7589" s="12">
        <v>39.56</v>
      </c>
      <c r="S7589" t="s">
        <v>27</v>
      </c>
      <c r="T7589">
        <v>1</v>
      </c>
      <c r="U7589">
        <f t="shared" si="710"/>
        <v>3</v>
      </c>
      <c r="V7589">
        <f t="shared" si="711"/>
        <v>1</v>
      </c>
      <c r="W7589">
        <f t="shared" si="712"/>
        <v>2</v>
      </c>
      <c r="X7589" t="str">
        <f t="shared" si="713"/>
        <v>312</v>
      </c>
      <c r="Y7589" t="str">
        <f>IF(Table1[[#This Row],[RFM_Score]]="555","Champion", IF(AND(J7589&gt;=4,V7589&gt;=4),"Loyal", IF(U7589&lt;=2,"At Risk", IF(W7589&gt;=4,"Potential Loyalist","Others"))))</f>
        <v>Others</v>
      </c>
    </row>
    <row r="7590" spans="1:25">
      <c r="A7590" t="s">
        <v>11263</v>
      </c>
      <c r="B7590">
        <v>67</v>
      </c>
      <c r="C7590" t="s">
        <v>24</v>
      </c>
      <c r="D7590" t="s">
        <v>41</v>
      </c>
      <c r="E7590" s="6" t="s">
        <v>19660</v>
      </c>
      <c r="F7590" t="s">
        <v>26</v>
      </c>
      <c r="G7590">
        <v>2</v>
      </c>
      <c r="H7590">
        <v>0</v>
      </c>
      <c r="I7590">
        <v>55</v>
      </c>
      <c r="J7590">
        <v>5</v>
      </c>
      <c r="K7590">
        <v>78.97</v>
      </c>
      <c r="L7590" t="str">
        <f t="shared" si="708"/>
        <v/>
      </c>
      <c r="M7590">
        <v>2</v>
      </c>
      <c r="N7590" t="str">
        <f t="shared" si="709"/>
        <v/>
      </c>
      <c r="O7590">
        <v>51</v>
      </c>
      <c r="P7590" s="11">
        <v>0</v>
      </c>
      <c r="Q7590" s="11">
        <v>9.0909090909090898E-2</v>
      </c>
      <c r="R7590" s="12">
        <v>39.484999999999999</v>
      </c>
      <c r="S7590" t="s">
        <v>27</v>
      </c>
      <c r="T7590">
        <v>0</v>
      </c>
      <c r="U7590">
        <f t="shared" si="710"/>
        <v>3</v>
      </c>
      <c r="V7590">
        <f t="shared" si="711"/>
        <v>1</v>
      </c>
      <c r="W7590">
        <f t="shared" si="712"/>
        <v>2</v>
      </c>
      <c r="X7590" t="str">
        <f t="shared" si="713"/>
        <v>312</v>
      </c>
      <c r="Y7590" t="str">
        <f>IF(Table1[[#This Row],[RFM_Score]]="555","Champion", IF(AND(J7590&gt;=4,V7590&gt;=4),"Loyal", IF(U7590&lt;=2,"At Risk", IF(W7590&gt;=4,"Potential Loyalist","Others"))))</f>
        <v>Others</v>
      </c>
    </row>
    <row r="7591" spans="1:25">
      <c r="A7591" t="s">
        <v>11463</v>
      </c>
      <c r="B7591">
        <v>18</v>
      </c>
      <c r="C7591" t="s">
        <v>24</v>
      </c>
      <c r="D7591" t="s">
        <v>46</v>
      </c>
      <c r="E7591" s="6" t="s">
        <v>19661</v>
      </c>
      <c r="F7591" t="s">
        <v>37</v>
      </c>
      <c r="G7591">
        <v>1</v>
      </c>
      <c r="H7591">
        <v>1</v>
      </c>
      <c r="I7591">
        <v>57</v>
      </c>
      <c r="J7591">
        <v>3</v>
      </c>
      <c r="K7591">
        <v>78.94</v>
      </c>
      <c r="L7591" t="str">
        <f t="shared" si="708"/>
        <v/>
      </c>
      <c r="M7591">
        <v>2</v>
      </c>
      <c r="N7591" t="str">
        <f t="shared" si="709"/>
        <v/>
      </c>
      <c r="O7591">
        <v>27</v>
      </c>
      <c r="P7591" s="11">
        <v>1</v>
      </c>
      <c r="Q7591" s="11">
        <v>5.2631578947368397E-2</v>
      </c>
      <c r="R7591" s="12">
        <v>39.47</v>
      </c>
      <c r="S7591" t="s">
        <v>27</v>
      </c>
      <c r="T7591">
        <v>0</v>
      </c>
      <c r="U7591">
        <f t="shared" si="710"/>
        <v>4</v>
      </c>
      <c r="V7591">
        <f t="shared" si="711"/>
        <v>1</v>
      </c>
      <c r="W7591">
        <f t="shared" si="712"/>
        <v>2</v>
      </c>
      <c r="X7591" t="str">
        <f t="shared" si="713"/>
        <v>412</v>
      </c>
      <c r="Y7591" t="str">
        <f>IF(Table1[[#This Row],[RFM_Score]]="555","Champion", IF(AND(J7591&gt;=4,V7591&gt;=4),"Loyal", IF(U7591&lt;=2,"At Risk", IF(W7591&gt;=4,"Potential Loyalist","Others"))))</f>
        <v>Others</v>
      </c>
    </row>
    <row r="7592" spans="1:25">
      <c r="A7592" t="s">
        <v>742</v>
      </c>
      <c r="B7592">
        <v>42</v>
      </c>
      <c r="C7592" t="s">
        <v>19</v>
      </c>
      <c r="D7592" t="s">
        <v>41</v>
      </c>
      <c r="E7592" s="6" t="s">
        <v>19662</v>
      </c>
      <c r="F7592" t="s">
        <v>37</v>
      </c>
      <c r="G7592">
        <v>3</v>
      </c>
      <c r="H7592">
        <v>0</v>
      </c>
      <c r="I7592">
        <v>41</v>
      </c>
      <c r="J7592">
        <v>6</v>
      </c>
      <c r="K7592">
        <v>78.89</v>
      </c>
      <c r="L7592" t="str">
        <f t="shared" si="708"/>
        <v/>
      </c>
      <c r="M7592">
        <v>2</v>
      </c>
      <c r="N7592" t="str">
        <f t="shared" si="709"/>
        <v/>
      </c>
      <c r="O7592">
        <v>33</v>
      </c>
      <c r="P7592" s="11">
        <v>0</v>
      </c>
      <c r="Q7592" s="11">
        <v>0.146341463414634</v>
      </c>
      <c r="R7592" s="12">
        <v>39.445</v>
      </c>
      <c r="S7592" t="s">
        <v>27</v>
      </c>
      <c r="T7592">
        <v>0</v>
      </c>
      <c r="U7592">
        <f t="shared" si="710"/>
        <v>4</v>
      </c>
      <c r="V7592">
        <f t="shared" si="711"/>
        <v>1</v>
      </c>
      <c r="W7592">
        <f t="shared" si="712"/>
        <v>2</v>
      </c>
      <c r="X7592" t="str">
        <f t="shared" si="713"/>
        <v>412</v>
      </c>
      <c r="Y7592" t="str">
        <f>IF(Table1[[#This Row],[RFM_Score]]="555","Champion", IF(AND(J7592&gt;=4,V7592&gt;=4),"Loyal", IF(U7592&lt;=2,"At Risk", IF(W7592&gt;=4,"Potential Loyalist","Others"))))</f>
        <v>Others</v>
      </c>
    </row>
    <row r="7593" spans="1:25">
      <c r="A7593" t="s">
        <v>11783</v>
      </c>
      <c r="B7593">
        <v>40</v>
      </c>
      <c r="C7593" t="s">
        <v>19</v>
      </c>
      <c r="D7593" t="s">
        <v>25</v>
      </c>
      <c r="E7593" s="6" t="s">
        <v>19663</v>
      </c>
      <c r="F7593" t="s">
        <v>21</v>
      </c>
      <c r="G7593">
        <v>2</v>
      </c>
      <c r="H7593">
        <v>0</v>
      </c>
      <c r="I7593">
        <v>43</v>
      </c>
      <c r="J7593">
        <v>2</v>
      </c>
      <c r="K7593">
        <v>78.83</v>
      </c>
      <c r="L7593" t="str">
        <f t="shared" si="708"/>
        <v/>
      </c>
      <c r="M7593">
        <v>2</v>
      </c>
      <c r="N7593" t="str">
        <f t="shared" si="709"/>
        <v/>
      </c>
      <c r="O7593">
        <v>25</v>
      </c>
      <c r="P7593" s="11">
        <v>0</v>
      </c>
      <c r="Q7593" s="11">
        <v>4.6511627906976702E-2</v>
      </c>
      <c r="R7593" s="12">
        <v>39.414999999999999</v>
      </c>
      <c r="S7593" t="s">
        <v>27</v>
      </c>
      <c r="T7593">
        <v>0</v>
      </c>
      <c r="U7593">
        <f t="shared" si="710"/>
        <v>4</v>
      </c>
      <c r="V7593">
        <f t="shared" si="711"/>
        <v>1</v>
      </c>
      <c r="W7593">
        <f t="shared" si="712"/>
        <v>2</v>
      </c>
      <c r="X7593" t="str">
        <f t="shared" si="713"/>
        <v>412</v>
      </c>
      <c r="Y7593" t="str">
        <f>IF(Table1[[#This Row],[RFM_Score]]="555","Champion", IF(AND(J7593&gt;=4,V7593&gt;=4),"Loyal", IF(U7593&lt;=2,"At Risk", IF(W7593&gt;=4,"Potential Loyalist","Others"))))</f>
        <v>Others</v>
      </c>
    </row>
    <row r="7594" spans="1:25">
      <c r="A7594" t="s">
        <v>4387</v>
      </c>
      <c r="B7594">
        <v>18</v>
      </c>
      <c r="C7594" t="s">
        <v>24</v>
      </c>
      <c r="D7594" t="s">
        <v>41</v>
      </c>
      <c r="E7594" s="6" t="s">
        <v>19664</v>
      </c>
      <c r="F7594" t="s">
        <v>26</v>
      </c>
      <c r="G7594">
        <v>3</v>
      </c>
      <c r="H7594">
        <v>1</v>
      </c>
      <c r="I7594">
        <v>55</v>
      </c>
      <c r="J7594">
        <v>3</v>
      </c>
      <c r="K7594">
        <v>78.56</v>
      </c>
      <c r="L7594" t="str">
        <f t="shared" si="708"/>
        <v/>
      </c>
      <c r="M7594">
        <v>2</v>
      </c>
      <c r="N7594" t="str">
        <f t="shared" si="709"/>
        <v/>
      </c>
      <c r="O7594">
        <v>39</v>
      </c>
      <c r="P7594" s="11">
        <v>0.33333333333333298</v>
      </c>
      <c r="Q7594" s="11">
        <v>5.4545454545454501E-2</v>
      </c>
      <c r="R7594" s="12">
        <v>39.28</v>
      </c>
      <c r="S7594" t="s">
        <v>27</v>
      </c>
      <c r="T7594">
        <v>0</v>
      </c>
      <c r="U7594">
        <f t="shared" si="710"/>
        <v>4</v>
      </c>
      <c r="V7594">
        <f t="shared" si="711"/>
        <v>1</v>
      </c>
      <c r="W7594">
        <f t="shared" si="712"/>
        <v>2</v>
      </c>
      <c r="X7594" t="str">
        <f t="shared" si="713"/>
        <v>412</v>
      </c>
      <c r="Y7594" t="str">
        <f>IF(Table1[[#This Row],[RFM_Score]]="555","Champion", IF(AND(J7594&gt;=4,V7594&gt;=4),"Loyal", IF(U7594&lt;=2,"At Risk", IF(W7594&gt;=4,"Potential Loyalist","Others"))))</f>
        <v>Others</v>
      </c>
    </row>
    <row r="7595" spans="1:25">
      <c r="A7595" t="s">
        <v>7949</v>
      </c>
      <c r="B7595">
        <v>32</v>
      </c>
      <c r="C7595" t="s">
        <v>24</v>
      </c>
      <c r="D7595" t="s">
        <v>25</v>
      </c>
      <c r="E7595" s="6" t="s">
        <v>19665</v>
      </c>
      <c r="F7595" t="s">
        <v>30</v>
      </c>
      <c r="G7595">
        <v>2</v>
      </c>
      <c r="H7595">
        <v>0</v>
      </c>
      <c r="I7595">
        <v>41</v>
      </c>
      <c r="J7595">
        <v>1</v>
      </c>
      <c r="K7595">
        <v>78.56</v>
      </c>
      <c r="L7595" t="str">
        <f t="shared" si="708"/>
        <v/>
      </c>
      <c r="M7595">
        <v>2</v>
      </c>
      <c r="N7595" t="str">
        <f t="shared" si="709"/>
        <v/>
      </c>
      <c r="O7595">
        <v>3</v>
      </c>
      <c r="P7595" s="11">
        <v>0</v>
      </c>
      <c r="Q7595" s="11">
        <v>2.4390243902439001E-2</v>
      </c>
      <c r="R7595" s="12">
        <v>39.28</v>
      </c>
      <c r="S7595" t="s">
        <v>27</v>
      </c>
      <c r="T7595">
        <v>0</v>
      </c>
      <c r="U7595">
        <f t="shared" si="710"/>
        <v>5</v>
      </c>
      <c r="V7595">
        <f t="shared" si="711"/>
        <v>1</v>
      </c>
      <c r="W7595">
        <f t="shared" si="712"/>
        <v>2</v>
      </c>
      <c r="X7595" t="str">
        <f t="shared" si="713"/>
        <v>512</v>
      </c>
      <c r="Y7595" t="str">
        <f>IF(Table1[[#This Row],[RFM_Score]]="555","Champion", IF(AND(J7595&gt;=4,V7595&gt;=4),"Loyal", IF(U7595&lt;=2,"At Risk", IF(W7595&gt;=4,"Potential Loyalist","Others"))))</f>
        <v>Others</v>
      </c>
    </row>
    <row r="7596" spans="1:25">
      <c r="A7596" t="s">
        <v>4348</v>
      </c>
      <c r="B7596">
        <v>18</v>
      </c>
      <c r="C7596" t="s">
        <v>19</v>
      </c>
      <c r="D7596" t="s">
        <v>35</v>
      </c>
      <c r="E7596" s="6" t="s">
        <v>19666</v>
      </c>
      <c r="F7596" t="s">
        <v>30</v>
      </c>
      <c r="G7596">
        <v>2</v>
      </c>
      <c r="H7596">
        <v>0</v>
      </c>
      <c r="I7596">
        <v>44</v>
      </c>
      <c r="J7596">
        <v>2</v>
      </c>
      <c r="K7596">
        <v>78.41</v>
      </c>
      <c r="L7596" t="str">
        <f t="shared" si="708"/>
        <v/>
      </c>
      <c r="M7596">
        <v>2</v>
      </c>
      <c r="N7596" t="str">
        <f t="shared" si="709"/>
        <v/>
      </c>
      <c r="O7596">
        <v>38</v>
      </c>
      <c r="P7596" s="11">
        <v>0</v>
      </c>
      <c r="Q7596" s="11">
        <v>4.54545454545454E-2</v>
      </c>
      <c r="R7596" s="12">
        <v>39.204999999999998</v>
      </c>
      <c r="S7596" t="s">
        <v>27</v>
      </c>
      <c r="T7596">
        <v>0</v>
      </c>
      <c r="U7596">
        <f t="shared" si="710"/>
        <v>4</v>
      </c>
      <c r="V7596">
        <f t="shared" si="711"/>
        <v>1</v>
      </c>
      <c r="W7596">
        <f t="shared" si="712"/>
        <v>2</v>
      </c>
      <c r="X7596" t="str">
        <f t="shared" si="713"/>
        <v>412</v>
      </c>
      <c r="Y7596" t="str">
        <f>IF(Table1[[#This Row],[RFM_Score]]="555","Champion", IF(AND(J7596&gt;=4,V7596&gt;=4),"Loyal", IF(U7596&lt;=2,"At Risk", IF(W7596&gt;=4,"Potential Loyalist","Others"))))</f>
        <v>Others</v>
      </c>
    </row>
    <row r="7597" spans="1:25">
      <c r="A7597" t="s">
        <v>2395</v>
      </c>
      <c r="B7597">
        <v>18</v>
      </c>
      <c r="C7597" t="s">
        <v>24</v>
      </c>
      <c r="D7597" t="s">
        <v>20</v>
      </c>
      <c r="E7597" s="6" t="s">
        <v>19667</v>
      </c>
      <c r="F7597" t="s">
        <v>62</v>
      </c>
      <c r="G7597">
        <v>6</v>
      </c>
      <c r="H7597">
        <v>0</v>
      </c>
      <c r="I7597">
        <v>52</v>
      </c>
      <c r="J7597">
        <v>2</v>
      </c>
      <c r="K7597">
        <v>78.05</v>
      </c>
      <c r="L7597" t="str">
        <f t="shared" si="708"/>
        <v/>
      </c>
      <c r="M7597">
        <v>2</v>
      </c>
      <c r="N7597" t="str">
        <f t="shared" si="709"/>
        <v/>
      </c>
      <c r="O7597">
        <v>77</v>
      </c>
      <c r="P7597" s="11">
        <v>0</v>
      </c>
      <c r="Q7597" s="11">
        <v>3.8461538461538401E-2</v>
      </c>
      <c r="R7597" s="12">
        <v>39.024999999999999</v>
      </c>
      <c r="S7597" t="s">
        <v>27</v>
      </c>
      <c r="T7597">
        <v>0</v>
      </c>
      <c r="U7597">
        <f t="shared" si="710"/>
        <v>2</v>
      </c>
      <c r="V7597">
        <f t="shared" si="711"/>
        <v>1</v>
      </c>
      <c r="W7597">
        <f t="shared" si="712"/>
        <v>2</v>
      </c>
      <c r="X7597" t="str">
        <f t="shared" si="713"/>
        <v>212</v>
      </c>
      <c r="Y7597" t="str">
        <f>IF(Table1[[#This Row],[RFM_Score]]="555","Champion", IF(AND(J7597&gt;=4,V7597&gt;=4),"Loyal", IF(U7597&lt;=2,"At Risk", IF(W7597&gt;=4,"Potential Loyalist","Others"))))</f>
        <v>At Risk</v>
      </c>
    </row>
    <row r="7598" spans="1:25">
      <c r="A7598" t="s">
        <v>8121</v>
      </c>
      <c r="B7598">
        <v>18</v>
      </c>
      <c r="C7598" t="s">
        <v>24</v>
      </c>
      <c r="D7598" t="s">
        <v>25</v>
      </c>
      <c r="E7598" s="6" t="s">
        <v>19668</v>
      </c>
      <c r="F7598" t="s">
        <v>21</v>
      </c>
      <c r="G7598">
        <v>1</v>
      </c>
      <c r="H7598">
        <v>0</v>
      </c>
      <c r="I7598">
        <v>64</v>
      </c>
      <c r="J7598">
        <v>3</v>
      </c>
      <c r="K7598">
        <v>78.05</v>
      </c>
      <c r="L7598" t="str">
        <f t="shared" si="708"/>
        <v/>
      </c>
      <c r="M7598">
        <v>2</v>
      </c>
      <c r="N7598" t="str">
        <f t="shared" si="709"/>
        <v/>
      </c>
      <c r="O7598">
        <v>29</v>
      </c>
      <c r="P7598" s="11">
        <v>0</v>
      </c>
      <c r="Q7598" s="11">
        <v>4.6875E-2</v>
      </c>
      <c r="R7598" s="12">
        <v>39.024999999999999</v>
      </c>
      <c r="S7598" t="s">
        <v>27</v>
      </c>
      <c r="T7598">
        <v>0</v>
      </c>
      <c r="U7598">
        <f t="shared" si="710"/>
        <v>4</v>
      </c>
      <c r="V7598">
        <f t="shared" si="711"/>
        <v>1</v>
      </c>
      <c r="W7598">
        <f t="shared" si="712"/>
        <v>2</v>
      </c>
      <c r="X7598" t="str">
        <f t="shared" si="713"/>
        <v>412</v>
      </c>
      <c r="Y7598" t="str">
        <f>IF(Table1[[#This Row],[RFM_Score]]="555","Champion", IF(AND(J7598&gt;=4,V7598&gt;=4),"Loyal", IF(U7598&lt;=2,"At Risk", IF(W7598&gt;=4,"Potential Loyalist","Others"))))</f>
        <v>Others</v>
      </c>
    </row>
    <row r="7599" spans="1:25">
      <c r="A7599" t="s">
        <v>5186</v>
      </c>
      <c r="B7599">
        <v>38</v>
      </c>
      <c r="C7599" t="s">
        <v>19</v>
      </c>
      <c r="D7599" t="s">
        <v>29</v>
      </c>
      <c r="E7599" s="6" t="s">
        <v>19669</v>
      </c>
      <c r="F7599" t="s">
        <v>26</v>
      </c>
      <c r="G7599">
        <v>2</v>
      </c>
      <c r="H7599">
        <v>0</v>
      </c>
      <c r="I7599">
        <v>51</v>
      </c>
      <c r="J7599">
        <v>2</v>
      </c>
      <c r="K7599">
        <v>78.040000000000006</v>
      </c>
      <c r="L7599" t="str">
        <f t="shared" si="708"/>
        <v/>
      </c>
      <c r="M7599">
        <v>2</v>
      </c>
      <c r="N7599" t="str">
        <f t="shared" si="709"/>
        <v/>
      </c>
      <c r="O7599">
        <v>16</v>
      </c>
      <c r="P7599" s="11">
        <v>0</v>
      </c>
      <c r="Q7599" s="11">
        <v>3.9215686274509803E-2</v>
      </c>
      <c r="R7599" s="12">
        <v>39.020000000000003</v>
      </c>
      <c r="S7599" t="s">
        <v>27</v>
      </c>
      <c r="T7599">
        <v>0</v>
      </c>
      <c r="U7599">
        <f t="shared" si="710"/>
        <v>5</v>
      </c>
      <c r="V7599">
        <f t="shared" si="711"/>
        <v>1</v>
      </c>
      <c r="W7599">
        <f t="shared" si="712"/>
        <v>2</v>
      </c>
      <c r="X7599" t="str">
        <f t="shared" si="713"/>
        <v>512</v>
      </c>
      <c r="Y7599" t="str">
        <f>IF(Table1[[#This Row],[RFM_Score]]="555","Champion", IF(AND(J7599&gt;=4,V7599&gt;=4),"Loyal", IF(U7599&lt;=2,"At Risk", IF(W7599&gt;=4,"Potential Loyalist","Others"))))</f>
        <v>Others</v>
      </c>
    </row>
    <row r="7600" spans="1:25">
      <c r="A7600" t="s">
        <v>2054</v>
      </c>
      <c r="B7600">
        <v>18</v>
      </c>
      <c r="C7600" t="s">
        <v>19</v>
      </c>
      <c r="D7600" t="s">
        <v>25</v>
      </c>
      <c r="E7600" s="6" t="s">
        <v>19670</v>
      </c>
      <c r="F7600" t="s">
        <v>30</v>
      </c>
      <c r="G7600">
        <v>1</v>
      </c>
      <c r="H7600">
        <v>0</v>
      </c>
      <c r="I7600">
        <v>40</v>
      </c>
      <c r="J7600">
        <v>1</v>
      </c>
      <c r="K7600">
        <v>77.98</v>
      </c>
      <c r="L7600" t="str">
        <f t="shared" si="708"/>
        <v/>
      </c>
      <c r="M7600">
        <v>2</v>
      </c>
      <c r="N7600" t="str">
        <f t="shared" si="709"/>
        <v/>
      </c>
      <c r="O7600">
        <v>65</v>
      </c>
      <c r="P7600" s="11">
        <v>0</v>
      </c>
      <c r="Q7600" s="11">
        <v>2.5000000000000001E-2</v>
      </c>
      <c r="R7600" s="12">
        <v>38.99</v>
      </c>
      <c r="S7600" t="s">
        <v>27</v>
      </c>
      <c r="T7600">
        <v>1</v>
      </c>
      <c r="U7600">
        <f t="shared" si="710"/>
        <v>3</v>
      </c>
      <c r="V7600">
        <f t="shared" si="711"/>
        <v>1</v>
      </c>
      <c r="W7600">
        <f t="shared" si="712"/>
        <v>2</v>
      </c>
      <c r="X7600" t="str">
        <f t="shared" si="713"/>
        <v>312</v>
      </c>
      <c r="Y7600" t="str">
        <f>IF(Table1[[#This Row],[RFM_Score]]="555","Champion", IF(AND(J7600&gt;=4,V7600&gt;=4),"Loyal", IF(U7600&lt;=2,"At Risk", IF(W7600&gt;=4,"Potential Loyalist","Others"))))</f>
        <v>Others</v>
      </c>
    </row>
    <row r="7601" spans="1:25">
      <c r="A7601" t="s">
        <v>11304</v>
      </c>
      <c r="B7601">
        <v>44</v>
      </c>
      <c r="C7601" t="s">
        <v>24</v>
      </c>
      <c r="D7601" t="s">
        <v>29</v>
      </c>
      <c r="E7601" s="6" t="s">
        <v>19671</v>
      </c>
      <c r="F7601" t="s">
        <v>62</v>
      </c>
      <c r="G7601">
        <v>3</v>
      </c>
      <c r="H7601">
        <v>1</v>
      </c>
      <c r="I7601">
        <v>39</v>
      </c>
      <c r="J7601">
        <v>1</v>
      </c>
      <c r="K7601">
        <v>77.97</v>
      </c>
      <c r="L7601" t="str">
        <f t="shared" si="708"/>
        <v/>
      </c>
      <c r="M7601">
        <v>2</v>
      </c>
      <c r="N7601" t="str">
        <f t="shared" si="709"/>
        <v/>
      </c>
      <c r="O7601">
        <v>16</v>
      </c>
      <c r="P7601" s="11">
        <v>0.33333333333333298</v>
      </c>
      <c r="Q7601" s="11">
        <v>2.5641025641025599E-2</v>
      </c>
      <c r="R7601" s="12">
        <v>38.984999999999999</v>
      </c>
      <c r="S7601" t="s">
        <v>27</v>
      </c>
      <c r="T7601">
        <v>0</v>
      </c>
      <c r="U7601">
        <f t="shared" si="710"/>
        <v>5</v>
      </c>
      <c r="V7601">
        <f t="shared" si="711"/>
        <v>1</v>
      </c>
      <c r="W7601">
        <f t="shared" si="712"/>
        <v>2</v>
      </c>
      <c r="X7601" t="str">
        <f t="shared" si="713"/>
        <v>512</v>
      </c>
      <c r="Y7601" t="str">
        <f>IF(Table1[[#This Row],[RFM_Score]]="555","Champion", IF(AND(J7601&gt;=4,V7601&gt;=4),"Loyal", IF(U7601&lt;=2,"At Risk", IF(W7601&gt;=4,"Potential Loyalist","Others"))))</f>
        <v>Others</v>
      </c>
    </row>
    <row r="7602" spans="1:25">
      <c r="A7602" t="s">
        <v>7836</v>
      </c>
      <c r="B7602">
        <v>18</v>
      </c>
      <c r="C7602" t="s">
        <v>24</v>
      </c>
      <c r="D7602" t="s">
        <v>25</v>
      </c>
      <c r="E7602" s="6" t="s">
        <v>19672</v>
      </c>
      <c r="F7602" t="s">
        <v>37</v>
      </c>
      <c r="G7602">
        <v>3</v>
      </c>
      <c r="H7602">
        <v>1</v>
      </c>
      <c r="I7602">
        <v>57</v>
      </c>
      <c r="J7602">
        <v>2</v>
      </c>
      <c r="K7602">
        <v>77.89</v>
      </c>
      <c r="L7602" t="str">
        <f t="shared" si="708"/>
        <v/>
      </c>
      <c r="M7602">
        <v>2</v>
      </c>
      <c r="N7602" t="str">
        <f t="shared" si="709"/>
        <v/>
      </c>
      <c r="O7602">
        <v>89</v>
      </c>
      <c r="P7602" s="11">
        <v>0.33333333333333298</v>
      </c>
      <c r="Q7602" s="11">
        <v>3.5087719298245598E-2</v>
      </c>
      <c r="R7602" s="12">
        <v>38.945</v>
      </c>
      <c r="S7602" t="s">
        <v>27</v>
      </c>
      <c r="T7602">
        <v>1</v>
      </c>
      <c r="U7602">
        <f t="shared" si="710"/>
        <v>2</v>
      </c>
      <c r="V7602">
        <f t="shared" si="711"/>
        <v>1</v>
      </c>
      <c r="W7602">
        <f t="shared" si="712"/>
        <v>2</v>
      </c>
      <c r="X7602" t="str">
        <f t="shared" si="713"/>
        <v>212</v>
      </c>
      <c r="Y7602" t="str">
        <f>IF(Table1[[#This Row],[RFM_Score]]="555","Champion", IF(AND(J7602&gt;=4,V7602&gt;=4),"Loyal", IF(U7602&lt;=2,"At Risk", IF(W7602&gt;=4,"Potential Loyalist","Others"))))</f>
        <v>At Risk</v>
      </c>
    </row>
    <row r="7603" spans="1:25">
      <c r="A7603" t="s">
        <v>11193</v>
      </c>
      <c r="B7603">
        <v>30</v>
      </c>
      <c r="C7603" t="s">
        <v>19</v>
      </c>
      <c r="D7603" t="s">
        <v>25</v>
      </c>
      <c r="E7603" s="6" t="s">
        <v>19673</v>
      </c>
      <c r="F7603" t="s">
        <v>26</v>
      </c>
      <c r="G7603">
        <v>2</v>
      </c>
      <c r="H7603">
        <v>0</v>
      </c>
      <c r="I7603">
        <v>63</v>
      </c>
      <c r="J7603">
        <v>2</v>
      </c>
      <c r="K7603">
        <v>77.84</v>
      </c>
      <c r="L7603" t="str">
        <f t="shared" si="708"/>
        <v/>
      </c>
      <c r="M7603">
        <v>2</v>
      </c>
      <c r="N7603" t="str">
        <f t="shared" si="709"/>
        <v/>
      </c>
      <c r="O7603">
        <v>12</v>
      </c>
      <c r="P7603" s="11">
        <v>0</v>
      </c>
      <c r="Q7603" s="11">
        <v>3.1746031746031703E-2</v>
      </c>
      <c r="R7603" s="12">
        <v>38.92</v>
      </c>
      <c r="S7603" t="s">
        <v>27</v>
      </c>
      <c r="T7603">
        <v>0</v>
      </c>
      <c r="U7603">
        <f t="shared" si="710"/>
        <v>5</v>
      </c>
      <c r="V7603">
        <f t="shared" si="711"/>
        <v>1</v>
      </c>
      <c r="W7603">
        <f t="shared" si="712"/>
        <v>2</v>
      </c>
      <c r="X7603" t="str">
        <f t="shared" si="713"/>
        <v>512</v>
      </c>
      <c r="Y7603" t="str">
        <f>IF(Table1[[#This Row],[RFM_Score]]="555","Champion", IF(AND(J7603&gt;=4,V7603&gt;=4),"Loyal", IF(U7603&lt;=2,"At Risk", IF(W7603&gt;=4,"Potential Loyalist","Others"))))</f>
        <v>Others</v>
      </c>
    </row>
    <row r="7604" spans="1:25">
      <c r="A7604" t="s">
        <v>10795</v>
      </c>
      <c r="B7604">
        <v>39</v>
      </c>
      <c r="C7604" t="s">
        <v>19</v>
      </c>
      <c r="D7604" t="s">
        <v>49</v>
      </c>
      <c r="E7604" s="6" t="s">
        <v>19674</v>
      </c>
      <c r="F7604" t="s">
        <v>21</v>
      </c>
      <c r="G7604">
        <v>2</v>
      </c>
      <c r="H7604">
        <v>1</v>
      </c>
      <c r="I7604">
        <v>59</v>
      </c>
      <c r="J7604">
        <v>2</v>
      </c>
      <c r="K7604">
        <v>77.53</v>
      </c>
      <c r="L7604" t="str">
        <f t="shared" si="708"/>
        <v/>
      </c>
      <c r="M7604">
        <v>2</v>
      </c>
      <c r="N7604" t="str">
        <f t="shared" si="709"/>
        <v/>
      </c>
      <c r="O7604">
        <v>93</v>
      </c>
      <c r="P7604" s="11">
        <v>0.5</v>
      </c>
      <c r="Q7604" s="11">
        <v>3.38983050847457E-2</v>
      </c>
      <c r="R7604" s="12">
        <v>38.765000000000001</v>
      </c>
      <c r="S7604" t="s">
        <v>27</v>
      </c>
      <c r="T7604">
        <v>1</v>
      </c>
      <c r="U7604">
        <f t="shared" si="710"/>
        <v>2</v>
      </c>
      <c r="V7604">
        <f t="shared" si="711"/>
        <v>1</v>
      </c>
      <c r="W7604">
        <f t="shared" si="712"/>
        <v>2</v>
      </c>
      <c r="X7604" t="str">
        <f t="shared" si="713"/>
        <v>212</v>
      </c>
      <c r="Y7604" t="str">
        <f>IF(Table1[[#This Row],[RFM_Score]]="555","Champion", IF(AND(J7604&gt;=4,V7604&gt;=4),"Loyal", IF(U7604&lt;=2,"At Risk", IF(W7604&gt;=4,"Potential Loyalist","Others"))))</f>
        <v>At Risk</v>
      </c>
    </row>
    <row r="7605" spans="1:25">
      <c r="A7605" t="s">
        <v>3998</v>
      </c>
      <c r="B7605">
        <v>57</v>
      </c>
      <c r="C7605" t="s">
        <v>19</v>
      </c>
      <c r="D7605" t="s">
        <v>35</v>
      </c>
      <c r="E7605" s="6" t="s">
        <v>19675</v>
      </c>
      <c r="F7605" t="s">
        <v>21</v>
      </c>
      <c r="G7605">
        <v>2</v>
      </c>
      <c r="H7605">
        <v>0</v>
      </c>
      <c r="I7605">
        <v>47</v>
      </c>
      <c r="J7605">
        <v>3</v>
      </c>
      <c r="K7605">
        <v>77.44</v>
      </c>
      <c r="L7605" t="str">
        <f t="shared" si="708"/>
        <v/>
      </c>
      <c r="M7605">
        <v>2</v>
      </c>
      <c r="N7605" t="str">
        <f t="shared" si="709"/>
        <v/>
      </c>
      <c r="O7605">
        <v>12</v>
      </c>
      <c r="P7605" s="11">
        <v>0</v>
      </c>
      <c r="Q7605" s="11">
        <v>6.3829787234042507E-2</v>
      </c>
      <c r="R7605" s="12">
        <v>38.72</v>
      </c>
      <c r="S7605" t="s">
        <v>27</v>
      </c>
      <c r="T7605">
        <v>0</v>
      </c>
      <c r="U7605">
        <f t="shared" si="710"/>
        <v>5</v>
      </c>
      <c r="V7605">
        <f t="shared" si="711"/>
        <v>1</v>
      </c>
      <c r="W7605">
        <f t="shared" si="712"/>
        <v>2</v>
      </c>
      <c r="X7605" t="str">
        <f t="shared" si="713"/>
        <v>512</v>
      </c>
      <c r="Y7605" t="str">
        <f>IF(Table1[[#This Row],[RFM_Score]]="555","Champion", IF(AND(J7605&gt;=4,V7605&gt;=4),"Loyal", IF(U7605&lt;=2,"At Risk", IF(W7605&gt;=4,"Potential Loyalist","Others"))))</f>
        <v>Others</v>
      </c>
    </row>
    <row r="7606" spans="1:25">
      <c r="A7606" t="s">
        <v>7103</v>
      </c>
      <c r="B7606">
        <v>30</v>
      </c>
      <c r="C7606" t="s">
        <v>24</v>
      </c>
      <c r="D7606" t="s">
        <v>25</v>
      </c>
      <c r="E7606" s="6" t="s">
        <v>19676</v>
      </c>
      <c r="F7606" t="s">
        <v>26</v>
      </c>
      <c r="G7606">
        <v>1</v>
      </c>
      <c r="H7606">
        <v>0</v>
      </c>
      <c r="I7606">
        <v>49</v>
      </c>
      <c r="J7606">
        <v>3</v>
      </c>
      <c r="K7606">
        <v>77.099999999999994</v>
      </c>
      <c r="L7606" t="str">
        <f t="shared" si="708"/>
        <v/>
      </c>
      <c r="M7606">
        <v>2</v>
      </c>
      <c r="N7606" t="str">
        <f t="shared" si="709"/>
        <v/>
      </c>
      <c r="O7606">
        <v>24</v>
      </c>
      <c r="P7606" s="11">
        <v>0</v>
      </c>
      <c r="Q7606" s="11">
        <v>6.1224489795918297E-2</v>
      </c>
      <c r="R7606" s="12">
        <v>38.549999999999997</v>
      </c>
      <c r="S7606" t="s">
        <v>27</v>
      </c>
      <c r="T7606">
        <v>0</v>
      </c>
      <c r="U7606">
        <f t="shared" si="710"/>
        <v>4</v>
      </c>
      <c r="V7606">
        <f t="shared" si="711"/>
        <v>1</v>
      </c>
      <c r="W7606">
        <f t="shared" si="712"/>
        <v>2</v>
      </c>
      <c r="X7606" t="str">
        <f t="shared" si="713"/>
        <v>412</v>
      </c>
      <c r="Y7606" t="str">
        <f>IF(Table1[[#This Row],[RFM_Score]]="555","Champion", IF(AND(J7606&gt;=4,V7606&gt;=4),"Loyal", IF(U7606&lt;=2,"At Risk", IF(W7606&gt;=4,"Potential Loyalist","Others"))))</f>
        <v>Others</v>
      </c>
    </row>
    <row r="7607" spans="1:25">
      <c r="A7607" t="s">
        <v>5998</v>
      </c>
      <c r="B7607">
        <v>60</v>
      </c>
      <c r="C7607" t="s">
        <v>24</v>
      </c>
      <c r="D7607" t="s">
        <v>25</v>
      </c>
      <c r="E7607" s="6" t="s">
        <v>19677</v>
      </c>
      <c r="F7607" t="s">
        <v>26</v>
      </c>
      <c r="G7607">
        <v>2</v>
      </c>
      <c r="H7607">
        <v>1</v>
      </c>
      <c r="I7607">
        <v>53</v>
      </c>
      <c r="J7607">
        <v>3</v>
      </c>
      <c r="K7607">
        <v>77.010000000000005</v>
      </c>
      <c r="L7607" t="str">
        <f t="shared" si="708"/>
        <v/>
      </c>
      <c r="M7607">
        <v>2</v>
      </c>
      <c r="N7607" t="str">
        <f t="shared" si="709"/>
        <v/>
      </c>
      <c r="O7607">
        <v>31</v>
      </c>
      <c r="P7607" s="11">
        <v>0.5</v>
      </c>
      <c r="Q7607" s="11">
        <v>5.6603773584905599E-2</v>
      </c>
      <c r="R7607" s="12">
        <v>38.505000000000003</v>
      </c>
      <c r="S7607" t="s">
        <v>27</v>
      </c>
      <c r="T7607">
        <v>1</v>
      </c>
      <c r="U7607">
        <f t="shared" si="710"/>
        <v>4</v>
      </c>
      <c r="V7607">
        <f t="shared" si="711"/>
        <v>1</v>
      </c>
      <c r="W7607">
        <f t="shared" si="712"/>
        <v>2</v>
      </c>
      <c r="X7607" t="str">
        <f t="shared" si="713"/>
        <v>412</v>
      </c>
      <c r="Y7607" t="str">
        <f>IF(Table1[[#This Row],[RFM_Score]]="555","Champion", IF(AND(J7607&gt;=4,V7607&gt;=4),"Loyal", IF(U7607&lt;=2,"At Risk", IF(W7607&gt;=4,"Potential Loyalist","Others"))))</f>
        <v>Others</v>
      </c>
    </row>
    <row r="7608" spans="1:25">
      <c r="A7608" t="s">
        <v>10477</v>
      </c>
      <c r="B7608">
        <v>31</v>
      </c>
      <c r="C7608" t="s">
        <v>19</v>
      </c>
      <c r="D7608" t="s">
        <v>20</v>
      </c>
      <c r="E7608" s="6" t="s">
        <v>19678</v>
      </c>
      <c r="F7608" t="s">
        <v>21</v>
      </c>
      <c r="G7608">
        <v>1</v>
      </c>
      <c r="H7608">
        <v>1</v>
      </c>
      <c r="I7608">
        <v>58</v>
      </c>
      <c r="J7608">
        <v>3</v>
      </c>
      <c r="K7608">
        <v>76.930000000000007</v>
      </c>
      <c r="L7608" t="str">
        <f t="shared" si="708"/>
        <v/>
      </c>
      <c r="M7608">
        <v>2</v>
      </c>
      <c r="N7608" t="str">
        <f t="shared" si="709"/>
        <v/>
      </c>
      <c r="O7608">
        <v>3</v>
      </c>
      <c r="P7608" s="11">
        <v>1</v>
      </c>
      <c r="Q7608" s="11">
        <v>5.1724137931034399E-2</v>
      </c>
      <c r="R7608" s="12">
        <v>38.465000000000003</v>
      </c>
      <c r="S7608" t="s">
        <v>27</v>
      </c>
      <c r="T7608">
        <v>0</v>
      </c>
      <c r="U7608">
        <f t="shared" si="710"/>
        <v>5</v>
      </c>
      <c r="V7608">
        <f t="shared" si="711"/>
        <v>1</v>
      </c>
      <c r="W7608">
        <f t="shared" si="712"/>
        <v>2</v>
      </c>
      <c r="X7608" t="str">
        <f t="shared" si="713"/>
        <v>512</v>
      </c>
      <c r="Y7608" t="str">
        <f>IF(Table1[[#This Row],[RFM_Score]]="555","Champion", IF(AND(J7608&gt;=4,V7608&gt;=4),"Loyal", IF(U7608&lt;=2,"At Risk", IF(W7608&gt;=4,"Potential Loyalist","Others"))))</f>
        <v>Others</v>
      </c>
    </row>
    <row r="7609" spans="1:25">
      <c r="A7609" t="s">
        <v>9847</v>
      </c>
      <c r="B7609">
        <v>28</v>
      </c>
      <c r="C7609" t="s">
        <v>19</v>
      </c>
      <c r="D7609" t="s">
        <v>25</v>
      </c>
      <c r="E7609" s="6" t="s">
        <v>19679</v>
      </c>
      <c r="F7609" t="s">
        <v>37</v>
      </c>
      <c r="G7609">
        <v>7</v>
      </c>
      <c r="H7609">
        <v>2</v>
      </c>
      <c r="I7609">
        <v>48</v>
      </c>
      <c r="J7609">
        <v>2</v>
      </c>
      <c r="K7609">
        <v>76.86</v>
      </c>
      <c r="L7609" t="str">
        <f t="shared" si="708"/>
        <v/>
      </c>
      <c r="M7609">
        <v>2</v>
      </c>
      <c r="N7609" t="str">
        <f t="shared" si="709"/>
        <v/>
      </c>
      <c r="O7609">
        <v>11</v>
      </c>
      <c r="P7609" s="11">
        <v>0.28571428571428498</v>
      </c>
      <c r="Q7609" s="11">
        <v>4.1666666666666602E-2</v>
      </c>
      <c r="R7609" s="12">
        <v>38.43</v>
      </c>
      <c r="S7609" t="s">
        <v>27</v>
      </c>
      <c r="T7609">
        <v>0</v>
      </c>
      <c r="U7609">
        <f t="shared" si="710"/>
        <v>5</v>
      </c>
      <c r="V7609">
        <f t="shared" si="711"/>
        <v>1</v>
      </c>
      <c r="W7609">
        <f t="shared" si="712"/>
        <v>2</v>
      </c>
      <c r="X7609" t="str">
        <f t="shared" si="713"/>
        <v>512</v>
      </c>
      <c r="Y7609" t="str">
        <f>IF(Table1[[#This Row],[RFM_Score]]="555","Champion", IF(AND(J7609&gt;=4,V7609&gt;=4),"Loyal", IF(U7609&lt;=2,"At Risk", IF(W7609&gt;=4,"Potential Loyalist","Others"))))</f>
        <v>Others</v>
      </c>
    </row>
    <row r="7610" spans="1:25">
      <c r="A7610" t="s">
        <v>5075</v>
      </c>
      <c r="B7610">
        <v>54</v>
      </c>
      <c r="C7610" t="s">
        <v>24</v>
      </c>
      <c r="D7610" t="s">
        <v>25</v>
      </c>
      <c r="E7610" s="6" t="s">
        <v>19680</v>
      </c>
      <c r="F7610" t="s">
        <v>26</v>
      </c>
      <c r="G7610">
        <v>3</v>
      </c>
      <c r="H7610">
        <v>0</v>
      </c>
      <c r="I7610">
        <v>45</v>
      </c>
      <c r="J7610">
        <v>2</v>
      </c>
      <c r="K7610">
        <v>76.72</v>
      </c>
      <c r="L7610" t="str">
        <f t="shared" si="708"/>
        <v/>
      </c>
      <c r="M7610">
        <v>2</v>
      </c>
      <c r="N7610" t="str">
        <f t="shared" si="709"/>
        <v/>
      </c>
      <c r="O7610">
        <v>31</v>
      </c>
      <c r="P7610" s="11">
        <v>0</v>
      </c>
      <c r="Q7610" s="11">
        <v>4.4444444444444398E-2</v>
      </c>
      <c r="R7610" s="12">
        <v>38.36</v>
      </c>
      <c r="S7610" t="s">
        <v>27</v>
      </c>
      <c r="T7610">
        <v>0</v>
      </c>
      <c r="U7610">
        <f t="shared" si="710"/>
        <v>4</v>
      </c>
      <c r="V7610">
        <f t="shared" si="711"/>
        <v>1</v>
      </c>
      <c r="W7610">
        <f t="shared" si="712"/>
        <v>2</v>
      </c>
      <c r="X7610" t="str">
        <f t="shared" si="713"/>
        <v>412</v>
      </c>
      <c r="Y7610" t="str">
        <f>IF(Table1[[#This Row],[RFM_Score]]="555","Champion", IF(AND(J7610&gt;=4,V7610&gt;=4),"Loyal", IF(U7610&lt;=2,"At Risk", IF(W7610&gt;=4,"Potential Loyalist","Others"))))</f>
        <v>Others</v>
      </c>
    </row>
    <row r="7611" spans="1:25">
      <c r="A7611" t="s">
        <v>11036</v>
      </c>
      <c r="B7611">
        <v>31</v>
      </c>
      <c r="C7611" t="s">
        <v>24</v>
      </c>
      <c r="D7611" t="s">
        <v>25</v>
      </c>
      <c r="E7611" s="6" t="s">
        <v>19681</v>
      </c>
      <c r="F7611" t="s">
        <v>62</v>
      </c>
      <c r="G7611">
        <v>3</v>
      </c>
      <c r="H7611">
        <v>0</v>
      </c>
      <c r="I7611">
        <v>55</v>
      </c>
      <c r="J7611">
        <v>6</v>
      </c>
      <c r="K7611">
        <v>76.52</v>
      </c>
      <c r="L7611" t="str">
        <f t="shared" si="708"/>
        <v/>
      </c>
      <c r="M7611">
        <v>2</v>
      </c>
      <c r="N7611" t="str">
        <f t="shared" si="709"/>
        <v/>
      </c>
      <c r="O7611">
        <v>0</v>
      </c>
      <c r="P7611" s="11">
        <v>0</v>
      </c>
      <c r="Q7611" s="11">
        <v>0.109090909090909</v>
      </c>
      <c r="R7611" s="12">
        <v>38.26</v>
      </c>
      <c r="S7611" t="s">
        <v>27</v>
      </c>
      <c r="T7611">
        <v>1</v>
      </c>
      <c r="U7611">
        <f t="shared" si="710"/>
        <v>5</v>
      </c>
      <c r="V7611">
        <f t="shared" si="711"/>
        <v>1</v>
      </c>
      <c r="W7611">
        <f t="shared" si="712"/>
        <v>2</v>
      </c>
      <c r="X7611" t="str">
        <f t="shared" si="713"/>
        <v>512</v>
      </c>
      <c r="Y7611" t="str">
        <f>IF(Table1[[#This Row],[RFM_Score]]="555","Champion", IF(AND(J7611&gt;=4,V7611&gt;=4),"Loyal", IF(U7611&lt;=2,"At Risk", IF(W7611&gt;=4,"Potential Loyalist","Others"))))</f>
        <v>Others</v>
      </c>
    </row>
    <row r="7612" spans="1:25">
      <c r="A7612" t="s">
        <v>8531</v>
      </c>
      <c r="B7612">
        <v>23</v>
      </c>
      <c r="C7612" t="s">
        <v>24</v>
      </c>
      <c r="D7612" t="s">
        <v>25</v>
      </c>
      <c r="E7612" s="6" t="s">
        <v>19682</v>
      </c>
      <c r="F7612" t="s">
        <v>30</v>
      </c>
      <c r="G7612">
        <v>2</v>
      </c>
      <c r="H7612">
        <v>1</v>
      </c>
      <c r="I7612">
        <v>49</v>
      </c>
      <c r="J7612">
        <v>1</v>
      </c>
      <c r="K7612">
        <v>76.27</v>
      </c>
      <c r="L7612" t="str">
        <f t="shared" si="708"/>
        <v/>
      </c>
      <c r="M7612">
        <v>2</v>
      </c>
      <c r="N7612" t="str">
        <f t="shared" si="709"/>
        <v/>
      </c>
      <c r="O7612">
        <v>6</v>
      </c>
      <c r="P7612" s="11">
        <v>0.5</v>
      </c>
      <c r="Q7612" s="11">
        <v>2.04081632653061E-2</v>
      </c>
      <c r="R7612" s="12">
        <v>38.134999999999998</v>
      </c>
      <c r="S7612" t="s">
        <v>27</v>
      </c>
      <c r="T7612">
        <v>0</v>
      </c>
      <c r="U7612">
        <f t="shared" si="710"/>
        <v>5</v>
      </c>
      <c r="V7612">
        <f t="shared" si="711"/>
        <v>1</v>
      </c>
      <c r="W7612">
        <f t="shared" si="712"/>
        <v>2</v>
      </c>
      <c r="X7612" t="str">
        <f t="shared" si="713"/>
        <v>512</v>
      </c>
      <c r="Y7612" t="str">
        <f>IF(Table1[[#This Row],[RFM_Score]]="555","Champion", IF(AND(J7612&gt;=4,V7612&gt;=4),"Loyal", IF(U7612&lt;=2,"At Risk", IF(W7612&gt;=4,"Potential Loyalist","Others"))))</f>
        <v>Others</v>
      </c>
    </row>
    <row r="7613" spans="1:25">
      <c r="A7613" t="s">
        <v>4826</v>
      </c>
      <c r="B7613">
        <v>32</v>
      </c>
      <c r="C7613" t="s">
        <v>19</v>
      </c>
      <c r="D7613" t="s">
        <v>49</v>
      </c>
      <c r="E7613" s="6" t="s">
        <v>19683</v>
      </c>
      <c r="F7613" t="s">
        <v>60</v>
      </c>
      <c r="G7613">
        <v>0</v>
      </c>
      <c r="H7613">
        <v>0</v>
      </c>
      <c r="I7613">
        <v>48</v>
      </c>
      <c r="J7613">
        <v>6</v>
      </c>
      <c r="K7613">
        <v>76.25</v>
      </c>
      <c r="L7613" t="str">
        <f t="shared" si="708"/>
        <v/>
      </c>
      <c r="M7613">
        <v>2</v>
      </c>
      <c r="N7613" t="str">
        <f t="shared" si="709"/>
        <v/>
      </c>
      <c r="O7613">
        <v>22</v>
      </c>
      <c r="P7613" s="11">
        <v>0</v>
      </c>
      <c r="Q7613" s="11">
        <v>0.125</v>
      </c>
      <c r="R7613" s="12">
        <v>38.125</v>
      </c>
      <c r="S7613" t="s">
        <v>27</v>
      </c>
      <c r="T7613">
        <v>0</v>
      </c>
      <c r="U7613">
        <f t="shared" si="710"/>
        <v>4</v>
      </c>
      <c r="V7613">
        <f t="shared" si="711"/>
        <v>1</v>
      </c>
      <c r="W7613">
        <f t="shared" si="712"/>
        <v>2</v>
      </c>
      <c r="X7613" t="str">
        <f t="shared" si="713"/>
        <v>412</v>
      </c>
      <c r="Y7613" t="str">
        <f>IF(Table1[[#This Row],[RFM_Score]]="555","Champion", IF(AND(J7613&gt;=4,V7613&gt;=4),"Loyal", IF(U7613&lt;=2,"At Risk", IF(W7613&gt;=4,"Potential Loyalist","Others"))))</f>
        <v>Others</v>
      </c>
    </row>
    <row r="7614" spans="1:25">
      <c r="A7614" t="s">
        <v>4518</v>
      </c>
      <c r="B7614">
        <v>38</v>
      </c>
      <c r="C7614" t="s">
        <v>24</v>
      </c>
      <c r="D7614" t="s">
        <v>25</v>
      </c>
      <c r="E7614" s="6" t="s">
        <v>19684</v>
      </c>
      <c r="F7614" t="s">
        <v>30</v>
      </c>
      <c r="G7614">
        <v>6</v>
      </c>
      <c r="H7614">
        <v>1</v>
      </c>
      <c r="I7614">
        <v>37</v>
      </c>
      <c r="J7614">
        <v>4</v>
      </c>
      <c r="K7614">
        <v>76.2</v>
      </c>
      <c r="L7614" t="str">
        <f t="shared" si="708"/>
        <v/>
      </c>
      <c r="M7614">
        <v>2</v>
      </c>
      <c r="N7614" t="str">
        <f t="shared" si="709"/>
        <v/>
      </c>
      <c r="O7614">
        <v>45</v>
      </c>
      <c r="P7614" s="11">
        <v>0.16666666666666599</v>
      </c>
      <c r="Q7614" s="11">
        <v>0.108108108108108</v>
      </c>
      <c r="R7614" s="12">
        <v>38.1</v>
      </c>
      <c r="S7614" t="s">
        <v>27</v>
      </c>
      <c r="T7614">
        <v>0</v>
      </c>
      <c r="U7614">
        <f t="shared" si="710"/>
        <v>3</v>
      </c>
      <c r="V7614">
        <f t="shared" si="711"/>
        <v>1</v>
      </c>
      <c r="W7614">
        <f t="shared" si="712"/>
        <v>2</v>
      </c>
      <c r="X7614" t="str">
        <f t="shared" si="713"/>
        <v>312</v>
      </c>
      <c r="Y7614" t="str">
        <f>IF(Table1[[#This Row],[RFM_Score]]="555","Champion", IF(AND(J7614&gt;=4,V7614&gt;=4),"Loyal", IF(U7614&lt;=2,"At Risk", IF(W7614&gt;=4,"Potential Loyalist","Others"))))</f>
        <v>Others</v>
      </c>
    </row>
    <row r="7615" spans="1:25">
      <c r="A7615" t="s">
        <v>122</v>
      </c>
      <c r="B7615">
        <v>28</v>
      </c>
      <c r="C7615" t="s">
        <v>24</v>
      </c>
      <c r="D7615" t="s">
        <v>25</v>
      </c>
      <c r="E7615" s="6" t="s">
        <v>19685</v>
      </c>
      <c r="F7615" t="s">
        <v>30</v>
      </c>
      <c r="G7615">
        <v>2</v>
      </c>
      <c r="H7615">
        <v>1</v>
      </c>
      <c r="I7615">
        <v>50</v>
      </c>
      <c r="J7615">
        <v>2</v>
      </c>
      <c r="K7615">
        <v>76.12</v>
      </c>
      <c r="L7615" t="str">
        <f t="shared" si="708"/>
        <v/>
      </c>
      <c r="M7615">
        <v>2</v>
      </c>
      <c r="N7615" t="str">
        <f t="shared" si="709"/>
        <v/>
      </c>
      <c r="O7615">
        <v>8</v>
      </c>
      <c r="P7615" s="11">
        <v>0.5</v>
      </c>
      <c r="Q7615" s="11">
        <v>0.04</v>
      </c>
      <c r="R7615" s="12">
        <v>38.06</v>
      </c>
      <c r="S7615" t="s">
        <v>27</v>
      </c>
      <c r="T7615">
        <v>1</v>
      </c>
      <c r="U7615">
        <f t="shared" si="710"/>
        <v>5</v>
      </c>
      <c r="V7615">
        <f t="shared" si="711"/>
        <v>1</v>
      </c>
      <c r="W7615">
        <f t="shared" si="712"/>
        <v>2</v>
      </c>
      <c r="X7615" t="str">
        <f t="shared" si="713"/>
        <v>512</v>
      </c>
      <c r="Y7615" t="str">
        <f>IF(Table1[[#This Row],[RFM_Score]]="555","Champion", IF(AND(J7615&gt;=4,V7615&gt;=4),"Loyal", IF(U7615&lt;=2,"At Risk", IF(W7615&gt;=4,"Potential Loyalist","Others"))))</f>
        <v>Others</v>
      </c>
    </row>
    <row r="7616" spans="1:25">
      <c r="A7616" t="s">
        <v>6444</v>
      </c>
      <c r="B7616">
        <v>38</v>
      </c>
      <c r="C7616" t="s">
        <v>24</v>
      </c>
      <c r="D7616" t="s">
        <v>49</v>
      </c>
      <c r="E7616" s="6" t="s">
        <v>19686</v>
      </c>
      <c r="F7616" t="s">
        <v>60</v>
      </c>
      <c r="G7616">
        <v>7</v>
      </c>
      <c r="H7616">
        <v>1</v>
      </c>
      <c r="I7616">
        <v>49</v>
      </c>
      <c r="J7616">
        <v>4</v>
      </c>
      <c r="K7616">
        <v>76.12</v>
      </c>
      <c r="L7616" t="str">
        <f t="shared" si="708"/>
        <v/>
      </c>
      <c r="M7616">
        <v>2</v>
      </c>
      <c r="N7616" t="str">
        <f t="shared" si="709"/>
        <v/>
      </c>
      <c r="O7616">
        <v>32</v>
      </c>
      <c r="P7616" s="11">
        <v>0.14285714285714199</v>
      </c>
      <c r="Q7616" s="11">
        <v>8.16326530612244E-2</v>
      </c>
      <c r="R7616" s="12">
        <v>38.06</v>
      </c>
      <c r="S7616" t="s">
        <v>27</v>
      </c>
      <c r="T7616">
        <v>0</v>
      </c>
      <c r="U7616">
        <f t="shared" si="710"/>
        <v>4</v>
      </c>
      <c r="V7616">
        <f t="shared" si="711"/>
        <v>1</v>
      </c>
      <c r="W7616">
        <f t="shared" si="712"/>
        <v>2</v>
      </c>
      <c r="X7616" t="str">
        <f t="shared" si="713"/>
        <v>412</v>
      </c>
      <c r="Y7616" t="str">
        <f>IF(Table1[[#This Row],[RFM_Score]]="555","Champion", IF(AND(J7616&gt;=4,V7616&gt;=4),"Loyal", IF(U7616&lt;=2,"At Risk", IF(W7616&gt;=4,"Potential Loyalist","Others"))))</f>
        <v>Others</v>
      </c>
    </row>
    <row r="7617" spans="1:25">
      <c r="A7617" t="s">
        <v>11156</v>
      </c>
      <c r="B7617">
        <v>46</v>
      </c>
      <c r="C7617" t="s">
        <v>19</v>
      </c>
      <c r="D7617" t="s">
        <v>25</v>
      </c>
      <c r="E7617" s="6" t="s">
        <v>19687</v>
      </c>
      <c r="F7617" t="s">
        <v>30</v>
      </c>
      <c r="G7617">
        <v>4</v>
      </c>
      <c r="H7617">
        <v>0</v>
      </c>
      <c r="I7617">
        <v>55</v>
      </c>
      <c r="J7617">
        <v>2</v>
      </c>
      <c r="K7617">
        <v>76.069999999999993</v>
      </c>
      <c r="L7617" t="str">
        <f t="shared" si="708"/>
        <v/>
      </c>
      <c r="M7617">
        <v>2</v>
      </c>
      <c r="N7617" t="str">
        <f t="shared" si="709"/>
        <v/>
      </c>
      <c r="O7617">
        <v>101</v>
      </c>
      <c r="P7617" s="11">
        <v>0</v>
      </c>
      <c r="Q7617" s="11">
        <v>3.6363636363636299E-2</v>
      </c>
      <c r="R7617" s="12">
        <v>38.034999999999997</v>
      </c>
      <c r="S7617" t="s">
        <v>27</v>
      </c>
      <c r="T7617">
        <v>1</v>
      </c>
      <c r="U7617">
        <f t="shared" si="710"/>
        <v>1</v>
      </c>
      <c r="V7617">
        <f t="shared" si="711"/>
        <v>1</v>
      </c>
      <c r="W7617">
        <f t="shared" si="712"/>
        <v>2</v>
      </c>
      <c r="X7617" t="str">
        <f t="shared" si="713"/>
        <v>112</v>
      </c>
      <c r="Y7617" t="str">
        <f>IF(Table1[[#This Row],[RFM_Score]]="555","Champion", IF(AND(J7617&gt;=4,V7617&gt;=4),"Loyal", IF(U7617&lt;=2,"At Risk", IF(W7617&gt;=4,"Potential Loyalist","Others"))))</f>
        <v>At Risk</v>
      </c>
    </row>
    <row r="7618" spans="1:25">
      <c r="A7618" t="s">
        <v>8395</v>
      </c>
      <c r="B7618">
        <v>28</v>
      </c>
      <c r="C7618" t="s">
        <v>24</v>
      </c>
      <c r="D7618" t="s">
        <v>25</v>
      </c>
      <c r="E7618" s="6" t="s">
        <v>19688</v>
      </c>
      <c r="F7618" t="s">
        <v>60</v>
      </c>
      <c r="G7618">
        <v>4</v>
      </c>
      <c r="H7618">
        <v>1</v>
      </c>
      <c r="I7618">
        <v>44</v>
      </c>
      <c r="J7618">
        <v>1</v>
      </c>
      <c r="K7618">
        <v>76.03</v>
      </c>
      <c r="L7618" t="str">
        <f t="shared" ref="L7618:L7681" si="714">IF(OR(K7618&lt;$AC$10, K7618&gt;$AC$11), "OUTLIER", "")</f>
        <v/>
      </c>
      <c r="M7618">
        <v>2</v>
      </c>
      <c r="N7618" t="str">
        <f t="shared" ref="N7618:N7681" si="715">IF(OR(M7618&lt;$AC$16, M7618&gt;$AC$17), "OUTLIER", "")</f>
        <v/>
      </c>
      <c r="O7618">
        <v>2</v>
      </c>
      <c r="P7618" s="11">
        <v>0.25</v>
      </c>
      <c r="Q7618" s="11">
        <v>2.27272727272727E-2</v>
      </c>
      <c r="R7618" s="12">
        <v>38.015000000000001</v>
      </c>
      <c r="S7618" t="s">
        <v>27</v>
      </c>
      <c r="T7618">
        <v>1</v>
      </c>
      <c r="U7618">
        <f t="shared" ref="U7618:U7681" si="716">IF(O7618&lt;=20,5,IF(O7618&lt;=40,4,IF(O7618&lt;=70,3,IF(O7618&lt;=100,2,1))))</f>
        <v>5</v>
      </c>
      <c r="V7618">
        <f t="shared" ref="V7618:V7681" si="717">IF(M7618&gt;=11,5,IF(M7618&gt;=9,4,IF(M7618&gt;=7,3,IF(M7618&gt;=5,2,1))))</f>
        <v>1</v>
      </c>
      <c r="W7618">
        <f t="shared" ref="W7618:W7681" si="718">IF(K7618&gt;=500,5,IF(K7618&gt;=300,4,IF(K7618&gt;=150,3,IF(K7618&gt;=50,2,1))))</f>
        <v>2</v>
      </c>
      <c r="X7618" t="str">
        <f t="shared" ref="X7618:X7681" si="719">U7618 &amp; V7618 &amp; W7618</f>
        <v>512</v>
      </c>
      <c r="Y7618" t="str">
        <f>IF(Table1[[#This Row],[RFM_Score]]="555","Champion", IF(AND(J7618&gt;=4,V7618&gt;=4),"Loyal", IF(U7618&lt;=2,"At Risk", IF(W7618&gt;=4,"Potential Loyalist","Others"))))</f>
        <v>Others</v>
      </c>
    </row>
    <row r="7619" spans="1:25">
      <c r="A7619" t="s">
        <v>1120</v>
      </c>
      <c r="B7619">
        <v>59</v>
      </c>
      <c r="C7619" t="s">
        <v>24</v>
      </c>
      <c r="D7619" t="s">
        <v>41</v>
      </c>
      <c r="E7619" s="6" t="s">
        <v>19689</v>
      </c>
      <c r="F7619" t="s">
        <v>21</v>
      </c>
      <c r="G7619">
        <v>2</v>
      </c>
      <c r="H7619">
        <v>0</v>
      </c>
      <c r="I7619">
        <v>53</v>
      </c>
      <c r="J7619">
        <v>3</v>
      </c>
      <c r="K7619">
        <v>75.89</v>
      </c>
      <c r="L7619" t="str">
        <f t="shared" si="714"/>
        <v/>
      </c>
      <c r="M7619">
        <v>2</v>
      </c>
      <c r="N7619" t="str">
        <f t="shared" si="715"/>
        <v/>
      </c>
      <c r="O7619">
        <v>50</v>
      </c>
      <c r="P7619" s="11">
        <v>0</v>
      </c>
      <c r="Q7619" s="11">
        <v>5.6603773584905599E-2</v>
      </c>
      <c r="R7619" s="12">
        <v>37.945</v>
      </c>
      <c r="S7619" t="s">
        <v>27</v>
      </c>
      <c r="T7619">
        <v>0</v>
      </c>
      <c r="U7619">
        <f t="shared" si="716"/>
        <v>3</v>
      </c>
      <c r="V7619">
        <f t="shared" si="717"/>
        <v>1</v>
      </c>
      <c r="W7619">
        <f t="shared" si="718"/>
        <v>2</v>
      </c>
      <c r="X7619" t="str">
        <f t="shared" si="719"/>
        <v>312</v>
      </c>
      <c r="Y7619" t="str">
        <f>IF(Table1[[#This Row],[RFM_Score]]="555","Champion", IF(AND(J7619&gt;=4,V7619&gt;=4),"Loyal", IF(U7619&lt;=2,"At Risk", IF(W7619&gt;=4,"Potential Loyalist","Others"))))</f>
        <v>Others</v>
      </c>
    </row>
    <row r="7620" spans="1:25">
      <c r="A7620" t="s">
        <v>10986</v>
      </c>
      <c r="B7620">
        <v>61</v>
      </c>
      <c r="C7620" t="s">
        <v>19</v>
      </c>
      <c r="D7620" t="s">
        <v>25</v>
      </c>
      <c r="E7620" s="6" t="s">
        <v>19690</v>
      </c>
      <c r="F7620" t="s">
        <v>30</v>
      </c>
      <c r="G7620">
        <v>7</v>
      </c>
      <c r="H7620">
        <v>2</v>
      </c>
      <c r="I7620">
        <v>42</v>
      </c>
      <c r="J7620">
        <v>3</v>
      </c>
      <c r="K7620">
        <v>75.790000000000006</v>
      </c>
      <c r="L7620" t="str">
        <f t="shared" si="714"/>
        <v/>
      </c>
      <c r="M7620">
        <v>2</v>
      </c>
      <c r="N7620" t="str">
        <f t="shared" si="715"/>
        <v/>
      </c>
      <c r="O7620">
        <v>9</v>
      </c>
      <c r="P7620" s="11">
        <v>0.28571428571428498</v>
      </c>
      <c r="Q7620" s="11">
        <v>7.1428571428571397E-2</v>
      </c>
      <c r="R7620" s="12">
        <v>37.895000000000003</v>
      </c>
      <c r="S7620" t="s">
        <v>27</v>
      </c>
      <c r="T7620">
        <v>0</v>
      </c>
      <c r="U7620">
        <f t="shared" si="716"/>
        <v>5</v>
      </c>
      <c r="V7620">
        <f t="shared" si="717"/>
        <v>1</v>
      </c>
      <c r="W7620">
        <f t="shared" si="718"/>
        <v>2</v>
      </c>
      <c r="X7620" t="str">
        <f t="shared" si="719"/>
        <v>512</v>
      </c>
      <c r="Y7620" t="str">
        <f>IF(Table1[[#This Row],[RFM_Score]]="555","Champion", IF(AND(J7620&gt;=4,V7620&gt;=4),"Loyal", IF(U7620&lt;=2,"At Risk", IF(W7620&gt;=4,"Potential Loyalist","Others"))))</f>
        <v>Others</v>
      </c>
    </row>
    <row r="7621" spans="1:25">
      <c r="A7621" t="s">
        <v>1903</v>
      </c>
      <c r="B7621">
        <v>47</v>
      </c>
      <c r="C7621" t="s">
        <v>24</v>
      </c>
      <c r="D7621" t="s">
        <v>35</v>
      </c>
      <c r="E7621" s="6" t="s">
        <v>19691</v>
      </c>
      <c r="F7621" t="s">
        <v>21</v>
      </c>
      <c r="G7621">
        <v>4</v>
      </c>
      <c r="H7621">
        <v>0</v>
      </c>
      <c r="I7621">
        <v>55</v>
      </c>
      <c r="J7621">
        <v>3</v>
      </c>
      <c r="K7621">
        <v>75.760000000000005</v>
      </c>
      <c r="L7621" t="str">
        <f t="shared" si="714"/>
        <v/>
      </c>
      <c r="M7621">
        <v>2</v>
      </c>
      <c r="N7621" t="str">
        <f t="shared" si="715"/>
        <v/>
      </c>
      <c r="O7621">
        <v>29</v>
      </c>
      <c r="P7621" s="11">
        <v>0</v>
      </c>
      <c r="Q7621" s="11">
        <v>5.4545454545454501E-2</v>
      </c>
      <c r="R7621" s="12">
        <v>37.880000000000003</v>
      </c>
      <c r="S7621" t="s">
        <v>27</v>
      </c>
      <c r="T7621">
        <v>0</v>
      </c>
      <c r="U7621">
        <f t="shared" si="716"/>
        <v>4</v>
      </c>
      <c r="V7621">
        <f t="shared" si="717"/>
        <v>1</v>
      </c>
      <c r="W7621">
        <f t="shared" si="718"/>
        <v>2</v>
      </c>
      <c r="X7621" t="str">
        <f t="shared" si="719"/>
        <v>412</v>
      </c>
      <c r="Y7621" t="str">
        <f>IF(Table1[[#This Row],[RFM_Score]]="555","Champion", IF(AND(J7621&gt;=4,V7621&gt;=4),"Loyal", IF(U7621&lt;=2,"At Risk", IF(W7621&gt;=4,"Potential Loyalist","Others"))))</f>
        <v>Others</v>
      </c>
    </row>
    <row r="7622" spans="1:25">
      <c r="A7622" t="s">
        <v>864</v>
      </c>
      <c r="B7622">
        <v>28</v>
      </c>
      <c r="C7622" t="s">
        <v>19</v>
      </c>
      <c r="D7622" t="s">
        <v>25</v>
      </c>
      <c r="E7622" s="6" t="s">
        <v>19692</v>
      </c>
      <c r="F7622" t="s">
        <v>30</v>
      </c>
      <c r="G7622">
        <v>5</v>
      </c>
      <c r="H7622">
        <v>1</v>
      </c>
      <c r="I7622">
        <v>52</v>
      </c>
      <c r="J7622">
        <v>1</v>
      </c>
      <c r="K7622">
        <v>75.73</v>
      </c>
      <c r="L7622" t="str">
        <f t="shared" si="714"/>
        <v/>
      </c>
      <c r="M7622">
        <v>2</v>
      </c>
      <c r="N7622" t="str">
        <f t="shared" si="715"/>
        <v/>
      </c>
      <c r="O7622">
        <v>28</v>
      </c>
      <c r="P7622" s="11">
        <v>0.2</v>
      </c>
      <c r="Q7622" s="11">
        <v>1.9230769230769201E-2</v>
      </c>
      <c r="R7622" s="12">
        <v>37.865000000000002</v>
      </c>
      <c r="S7622" t="s">
        <v>27</v>
      </c>
      <c r="T7622">
        <v>1</v>
      </c>
      <c r="U7622">
        <f t="shared" si="716"/>
        <v>4</v>
      </c>
      <c r="V7622">
        <f t="shared" si="717"/>
        <v>1</v>
      </c>
      <c r="W7622">
        <f t="shared" si="718"/>
        <v>2</v>
      </c>
      <c r="X7622" t="str">
        <f t="shared" si="719"/>
        <v>412</v>
      </c>
      <c r="Y7622" t="str">
        <f>IF(Table1[[#This Row],[RFM_Score]]="555","Champion", IF(AND(J7622&gt;=4,V7622&gt;=4),"Loyal", IF(U7622&lt;=2,"At Risk", IF(W7622&gt;=4,"Potential Loyalist","Others"))))</f>
        <v>Others</v>
      </c>
    </row>
    <row r="7623" spans="1:25">
      <c r="A7623" t="s">
        <v>10908</v>
      </c>
      <c r="B7623">
        <v>38</v>
      </c>
      <c r="C7623" t="s">
        <v>19</v>
      </c>
      <c r="D7623" t="s">
        <v>25</v>
      </c>
      <c r="E7623" s="6" t="s">
        <v>19693</v>
      </c>
      <c r="F7623" t="s">
        <v>37</v>
      </c>
      <c r="G7623">
        <v>3</v>
      </c>
      <c r="H7623">
        <v>1</v>
      </c>
      <c r="I7623">
        <v>45</v>
      </c>
      <c r="J7623">
        <v>4</v>
      </c>
      <c r="K7623">
        <v>75.650000000000006</v>
      </c>
      <c r="L7623" t="str">
        <f t="shared" si="714"/>
        <v/>
      </c>
      <c r="M7623">
        <v>2</v>
      </c>
      <c r="N7623" t="str">
        <f t="shared" si="715"/>
        <v/>
      </c>
      <c r="O7623">
        <v>45</v>
      </c>
      <c r="P7623" s="11">
        <v>0.33333333333333298</v>
      </c>
      <c r="Q7623" s="11">
        <v>8.8888888888888795E-2</v>
      </c>
      <c r="R7623" s="12">
        <v>37.825000000000003</v>
      </c>
      <c r="S7623" t="s">
        <v>27</v>
      </c>
      <c r="T7623">
        <v>0</v>
      </c>
      <c r="U7623">
        <f t="shared" si="716"/>
        <v>3</v>
      </c>
      <c r="V7623">
        <f t="shared" si="717"/>
        <v>1</v>
      </c>
      <c r="W7623">
        <f t="shared" si="718"/>
        <v>2</v>
      </c>
      <c r="X7623" t="str">
        <f t="shared" si="719"/>
        <v>312</v>
      </c>
      <c r="Y7623" t="str">
        <f>IF(Table1[[#This Row],[RFM_Score]]="555","Champion", IF(AND(J7623&gt;=4,V7623&gt;=4),"Loyal", IF(U7623&lt;=2,"At Risk", IF(W7623&gt;=4,"Potential Loyalist","Others"))))</f>
        <v>Others</v>
      </c>
    </row>
    <row r="7624" spans="1:25">
      <c r="A7624" t="s">
        <v>2430</v>
      </c>
      <c r="B7624">
        <v>27</v>
      </c>
      <c r="C7624" t="s">
        <v>24</v>
      </c>
      <c r="D7624" t="s">
        <v>35</v>
      </c>
      <c r="E7624" s="6" t="s">
        <v>19694</v>
      </c>
      <c r="F7624" t="s">
        <v>21</v>
      </c>
      <c r="G7624">
        <v>4</v>
      </c>
      <c r="H7624">
        <v>0</v>
      </c>
      <c r="I7624">
        <v>68</v>
      </c>
      <c r="J7624">
        <v>2</v>
      </c>
      <c r="K7624">
        <v>75.48</v>
      </c>
      <c r="L7624" t="str">
        <f t="shared" si="714"/>
        <v/>
      </c>
      <c r="M7624">
        <v>2</v>
      </c>
      <c r="N7624" t="str">
        <f t="shared" si="715"/>
        <v/>
      </c>
      <c r="O7624">
        <v>3</v>
      </c>
      <c r="P7624" s="11">
        <v>0</v>
      </c>
      <c r="Q7624" s="11">
        <v>2.94117647058823E-2</v>
      </c>
      <c r="R7624" s="12">
        <v>37.74</v>
      </c>
      <c r="S7624" t="s">
        <v>27</v>
      </c>
      <c r="T7624">
        <v>1</v>
      </c>
      <c r="U7624">
        <f t="shared" si="716"/>
        <v>5</v>
      </c>
      <c r="V7624">
        <f t="shared" si="717"/>
        <v>1</v>
      </c>
      <c r="W7624">
        <f t="shared" si="718"/>
        <v>2</v>
      </c>
      <c r="X7624" t="str">
        <f t="shared" si="719"/>
        <v>512</v>
      </c>
      <c r="Y7624" t="str">
        <f>IF(Table1[[#This Row],[RFM_Score]]="555","Champion", IF(AND(J7624&gt;=4,V7624&gt;=4),"Loyal", IF(U7624&lt;=2,"At Risk", IF(W7624&gt;=4,"Potential Loyalist","Others"))))</f>
        <v>Others</v>
      </c>
    </row>
    <row r="7625" spans="1:25">
      <c r="A7625" t="s">
        <v>9161</v>
      </c>
      <c r="B7625">
        <v>42</v>
      </c>
      <c r="C7625" t="s">
        <v>24</v>
      </c>
      <c r="D7625" t="s">
        <v>41</v>
      </c>
      <c r="E7625" s="6" t="s">
        <v>19695</v>
      </c>
      <c r="F7625" t="s">
        <v>26</v>
      </c>
      <c r="G7625">
        <v>1</v>
      </c>
      <c r="H7625">
        <v>1</v>
      </c>
      <c r="I7625">
        <v>60</v>
      </c>
      <c r="J7625">
        <v>4</v>
      </c>
      <c r="K7625">
        <v>75.22</v>
      </c>
      <c r="L7625" t="str">
        <f t="shared" si="714"/>
        <v/>
      </c>
      <c r="M7625">
        <v>2</v>
      </c>
      <c r="N7625" t="str">
        <f t="shared" si="715"/>
        <v/>
      </c>
      <c r="O7625">
        <v>3</v>
      </c>
      <c r="P7625" s="11">
        <v>1</v>
      </c>
      <c r="Q7625" s="11">
        <v>6.6666666666666596E-2</v>
      </c>
      <c r="R7625" s="12">
        <v>37.61</v>
      </c>
      <c r="S7625" t="s">
        <v>27</v>
      </c>
      <c r="T7625">
        <v>0</v>
      </c>
      <c r="U7625">
        <f t="shared" si="716"/>
        <v>5</v>
      </c>
      <c r="V7625">
        <f t="shared" si="717"/>
        <v>1</v>
      </c>
      <c r="W7625">
        <f t="shared" si="718"/>
        <v>2</v>
      </c>
      <c r="X7625" t="str">
        <f t="shared" si="719"/>
        <v>512</v>
      </c>
      <c r="Y7625" t="str">
        <f>IF(Table1[[#This Row],[RFM_Score]]="555","Champion", IF(AND(J7625&gt;=4,V7625&gt;=4),"Loyal", IF(U7625&lt;=2,"At Risk", IF(W7625&gt;=4,"Potential Loyalist","Others"))))</f>
        <v>Others</v>
      </c>
    </row>
    <row r="7626" spans="1:25">
      <c r="A7626" t="s">
        <v>6142</v>
      </c>
      <c r="B7626">
        <v>47</v>
      </c>
      <c r="C7626" t="s">
        <v>24</v>
      </c>
      <c r="D7626" t="s">
        <v>41</v>
      </c>
      <c r="E7626" s="6" t="s">
        <v>19696</v>
      </c>
      <c r="F7626" t="s">
        <v>26</v>
      </c>
      <c r="G7626">
        <v>2</v>
      </c>
      <c r="H7626">
        <v>1</v>
      </c>
      <c r="I7626">
        <v>65</v>
      </c>
      <c r="J7626">
        <v>2</v>
      </c>
      <c r="K7626">
        <v>75</v>
      </c>
      <c r="L7626" t="str">
        <f t="shared" si="714"/>
        <v/>
      </c>
      <c r="M7626">
        <v>2</v>
      </c>
      <c r="N7626" t="str">
        <f t="shared" si="715"/>
        <v/>
      </c>
      <c r="O7626">
        <v>7</v>
      </c>
      <c r="P7626" s="11">
        <v>0.5</v>
      </c>
      <c r="Q7626" s="11">
        <v>3.0769230769230702E-2</v>
      </c>
      <c r="R7626" s="12">
        <v>37.5</v>
      </c>
      <c r="S7626" t="s">
        <v>27</v>
      </c>
      <c r="T7626">
        <v>0</v>
      </c>
      <c r="U7626">
        <f t="shared" si="716"/>
        <v>5</v>
      </c>
      <c r="V7626">
        <f t="shared" si="717"/>
        <v>1</v>
      </c>
      <c r="W7626">
        <f t="shared" si="718"/>
        <v>2</v>
      </c>
      <c r="X7626" t="str">
        <f t="shared" si="719"/>
        <v>512</v>
      </c>
      <c r="Y7626" t="str">
        <f>IF(Table1[[#This Row],[RFM_Score]]="555","Champion", IF(AND(J7626&gt;=4,V7626&gt;=4),"Loyal", IF(U7626&lt;=2,"At Risk", IF(W7626&gt;=4,"Potential Loyalist","Others"))))</f>
        <v>Others</v>
      </c>
    </row>
    <row r="7627" spans="1:25">
      <c r="A7627" t="s">
        <v>2711</v>
      </c>
      <c r="B7627">
        <v>22</v>
      </c>
      <c r="C7627" t="s">
        <v>19</v>
      </c>
      <c r="D7627" t="s">
        <v>25</v>
      </c>
      <c r="E7627" s="6" t="s">
        <v>19697</v>
      </c>
      <c r="F7627" t="s">
        <v>60</v>
      </c>
      <c r="G7627">
        <v>4</v>
      </c>
      <c r="H7627">
        <v>0</v>
      </c>
      <c r="I7627">
        <v>50</v>
      </c>
      <c r="J7627">
        <v>4</v>
      </c>
      <c r="K7627">
        <v>74.87</v>
      </c>
      <c r="L7627" t="str">
        <f t="shared" si="714"/>
        <v/>
      </c>
      <c r="M7627">
        <v>2</v>
      </c>
      <c r="N7627" t="str">
        <f t="shared" si="715"/>
        <v/>
      </c>
      <c r="O7627">
        <v>95</v>
      </c>
      <c r="P7627" s="11">
        <v>0</v>
      </c>
      <c r="Q7627" s="11">
        <v>0.08</v>
      </c>
      <c r="R7627" s="12">
        <v>37.435000000000002</v>
      </c>
      <c r="S7627" t="s">
        <v>27</v>
      </c>
      <c r="T7627">
        <v>1</v>
      </c>
      <c r="U7627">
        <f t="shared" si="716"/>
        <v>2</v>
      </c>
      <c r="V7627">
        <f t="shared" si="717"/>
        <v>1</v>
      </c>
      <c r="W7627">
        <f t="shared" si="718"/>
        <v>2</v>
      </c>
      <c r="X7627" t="str">
        <f t="shared" si="719"/>
        <v>212</v>
      </c>
      <c r="Y7627" t="str">
        <f>IF(Table1[[#This Row],[RFM_Score]]="555","Champion", IF(AND(J7627&gt;=4,V7627&gt;=4),"Loyal", IF(U7627&lt;=2,"At Risk", IF(W7627&gt;=4,"Potential Loyalist","Others"))))</f>
        <v>At Risk</v>
      </c>
    </row>
    <row r="7628" spans="1:25">
      <c r="A7628" t="s">
        <v>3318</v>
      </c>
      <c r="B7628">
        <v>35</v>
      </c>
      <c r="C7628" t="s">
        <v>19</v>
      </c>
      <c r="D7628" t="s">
        <v>20</v>
      </c>
      <c r="E7628" s="6" t="s">
        <v>19698</v>
      </c>
      <c r="F7628" t="s">
        <v>26</v>
      </c>
      <c r="G7628">
        <v>6</v>
      </c>
      <c r="H7628">
        <v>1</v>
      </c>
      <c r="I7628">
        <v>51</v>
      </c>
      <c r="J7628">
        <v>7</v>
      </c>
      <c r="K7628">
        <v>74.760000000000005</v>
      </c>
      <c r="L7628" t="str">
        <f t="shared" si="714"/>
        <v/>
      </c>
      <c r="M7628">
        <v>2</v>
      </c>
      <c r="N7628" t="str">
        <f t="shared" si="715"/>
        <v/>
      </c>
      <c r="O7628">
        <v>11</v>
      </c>
      <c r="P7628" s="11">
        <v>0.16666666666666599</v>
      </c>
      <c r="Q7628" s="11">
        <v>0.13725490196078399</v>
      </c>
      <c r="R7628" s="12">
        <v>37.380000000000003</v>
      </c>
      <c r="S7628" t="s">
        <v>27</v>
      </c>
      <c r="T7628">
        <v>0</v>
      </c>
      <c r="U7628">
        <f t="shared" si="716"/>
        <v>5</v>
      </c>
      <c r="V7628">
        <f t="shared" si="717"/>
        <v>1</v>
      </c>
      <c r="W7628">
        <f t="shared" si="718"/>
        <v>2</v>
      </c>
      <c r="X7628" t="str">
        <f t="shared" si="719"/>
        <v>512</v>
      </c>
      <c r="Y7628" t="str">
        <f>IF(Table1[[#This Row],[RFM_Score]]="555","Champion", IF(AND(J7628&gt;=4,V7628&gt;=4),"Loyal", IF(U7628&lt;=2,"At Risk", IF(W7628&gt;=4,"Potential Loyalist","Others"))))</f>
        <v>Others</v>
      </c>
    </row>
    <row r="7629" spans="1:25">
      <c r="A7629" t="s">
        <v>9747</v>
      </c>
      <c r="B7629">
        <v>22</v>
      </c>
      <c r="C7629" t="s">
        <v>19</v>
      </c>
      <c r="D7629" t="s">
        <v>25</v>
      </c>
      <c r="E7629" s="6" t="s">
        <v>19699</v>
      </c>
      <c r="F7629" t="s">
        <v>30</v>
      </c>
      <c r="G7629">
        <v>3</v>
      </c>
      <c r="H7629">
        <v>1</v>
      </c>
      <c r="I7629">
        <v>49</v>
      </c>
      <c r="J7629">
        <v>3</v>
      </c>
      <c r="K7629">
        <v>74.69</v>
      </c>
      <c r="L7629" t="str">
        <f t="shared" si="714"/>
        <v/>
      </c>
      <c r="M7629">
        <v>2</v>
      </c>
      <c r="N7629" t="str">
        <f t="shared" si="715"/>
        <v/>
      </c>
      <c r="O7629">
        <v>106</v>
      </c>
      <c r="P7629" s="11">
        <v>0.33333333333333298</v>
      </c>
      <c r="Q7629" s="11">
        <v>6.1224489795918297E-2</v>
      </c>
      <c r="R7629" s="12">
        <v>37.344999999999999</v>
      </c>
      <c r="S7629" t="s">
        <v>27</v>
      </c>
      <c r="T7629">
        <v>1</v>
      </c>
      <c r="U7629">
        <f t="shared" si="716"/>
        <v>1</v>
      </c>
      <c r="V7629">
        <f t="shared" si="717"/>
        <v>1</v>
      </c>
      <c r="W7629">
        <f t="shared" si="718"/>
        <v>2</v>
      </c>
      <c r="X7629" t="str">
        <f t="shared" si="719"/>
        <v>112</v>
      </c>
      <c r="Y7629" t="str">
        <f>IF(Table1[[#This Row],[RFM_Score]]="555","Champion", IF(AND(J7629&gt;=4,V7629&gt;=4),"Loyal", IF(U7629&lt;=2,"At Risk", IF(W7629&gt;=4,"Potential Loyalist","Others"))))</f>
        <v>At Risk</v>
      </c>
    </row>
    <row r="7630" spans="1:25">
      <c r="A7630" t="s">
        <v>10683</v>
      </c>
      <c r="B7630">
        <v>58</v>
      </c>
      <c r="C7630" t="s">
        <v>24</v>
      </c>
      <c r="D7630" t="s">
        <v>29</v>
      </c>
      <c r="E7630" s="6" t="s">
        <v>19700</v>
      </c>
      <c r="F7630" t="s">
        <v>26</v>
      </c>
      <c r="G7630">
        <v>2</v>
      </c>
      <c r="H7630">
        <v>0</v>
      </c>
      <c r="I7630">
        <v>46</v>
      </c>
      <c r="J7630">
        <v>4</v>
      </c>
      <c r="K7630">
        <v>74.650000000000006</v>
      </c>
      <c r="L7630" t="str">
        <f t="shared" si="714"/>
        <v/>
      </c>
      <c r="M7630">
        <v>2</v>
      </c>
      <c r="N7630" t="str">
        <f t="shared" si="715"/>
        <v/>
      </c>
      <c r="O7630">
        <v>8</v>
      </c>
      <c r="P7630" s="11">
        <v>0</v>
      </c>
      <c r="Q7630" s="11">
        <v>8.6956521739130405E-2</v>
      </c>
      <c r="R7630" s="12">
        <v>37.325000000000003</v>
      </c>
      <c r="S7630" t="s">
        <v>27</v>
      </c>
      <c r="T7630">
        <v>0</v>
      </c>
      <c r="U7630">
        <f t="shared" si="716"/>
        <v>5</v>
      </c>
      <c r="V7630">
        <f t="shared" si="717"/>
        <v>1</v>
      </c>
      <c r="W7630">
        <f t="shared" si="718"/>
        <v>2</v>
      </c>
      <c r="X7630" t="str">
        <f t="shared" si="719"/>
        <v>512</v>
      </c>
      <c r="Y7630" t="str">
        <f>IF(Table1[[#This Row],[RFM_Score]]="555","Champion", IF(AND(J7630&gt;=4,V7630&gt;=4),"Loyal", IF(U7630&lt;=2,"At Risk", IF(W7630&gt;=4,"Potential Loyalist","Others"))))</f>
        <v>Others</v>
      </c>
    </row>
    <row r="7631" spans="1:25">
      <c r="A7631" t="s">
        <v>11574</v>
      </c>
      <c r="B7631">
        <v>37</v>
      </c>
      <c r="C7631" t="s">
        <v>24</v>
      </c>
      <c r="D7631" t="s">
        <v>25</v>
      </c>
      <c r="E7631" s="6" t="s">
        <v>19701</v>
      </c>
      <c r="F7631" t="s">
        <v>21</v>
      </c>
      <c r="G7631">
        <v>4</v>
      </c>
      <c r="H7631">
        <v>1</v>
      </c>
      <c r="I7631">
        <v>51</v>
      </c>
      <c r="J7631">
        <v>3</v>
      </c>
      <c r="K7631">
        <v>74.59</v>
      </c>
      <c r="L7631" t="str">
        <f t="shared" si="714"/>
        <v/>
      </c>
      <c r="M7631">
        <v>2</v>
      </c>
      <c r="N7631" t="str">
        <f t="shared" si="715"/>
        <v/>
      </c>
      <c r="O7631">
        <v>38</v>
      </c>
      <c r="P7631" s="11">
        <v>0.25</v>
      </c>
      <c r="Q7631" s="11">
        <v>5.8823529411764698E-2</v>
      </c>
      <c r="R7631" s="12">
        <v>37.295000000000002</v>
      </c>
      <c r="S7631" t="s">
        <v>27</v>
      </c>
      <c r="T7631">
        <v>0</v>
      </c>
      <c r="U7631">
        <f t="shared" si="716"/>
        <v>4</v>
      </c>
      <c r="V7631">
        <f t="shared" si="717"/>
        <v>1</v>
      </c>
      <c r="W7631">
        <f t="shared" si="718"/>
        <v>2</v>
      </c>
      <c r="X7631" t="str">
        <f t="shared" si="719"/>
        <v>412</v>
      </c>
      <c r="Y7631" t="str">
        <f>IF(Table1[[#This Row],[RFM_Score]]="555","Champion", IF(AND(J7631&gt;=4,V7631&gt;=4),"Loyal", IF(U7631&lt;=2,"At Risk", IF(W7631&gt;=4,"Potential Loyalist","Others"))))</f>
        <v>Others</v>
      </c>
    </row>
    <row r="7632" spans="1:25">
      <c r="A7632" t="s">
        <v>7034</v>
      </c>
      <c r="B7632">
        <v>28</v>
      </c>
      <c r="C7632" t="s">
        <v>24</v>
      </c>
      <c r="D7632" t="s">
        <v>29</v>
      </c>
      <c r="E7632" s="6" t="s">
        <v>19702</v>
      </c>
      <c r="F7632" t="s">
        <v>37</v>
      </c>
      <c r="G7632">
        <v>1</v>
      </c>
      <c r="H7632">
        <v>1</v>
      </c>
      <c r="I7632">
        <v>35</v>
      </c>
      <c r="J7632">
        <v>3</v>
      </c>
      <c r="K7632">
        <v>74.55</v>
      </c>
      <c r="L7632" t="str">
        <f t="shared" si="714"/>
        <v/>
      </c>
      <c r="M7632">
        <v>2</v>
      </c>
      <c r="N7632" t="str">
        <f t="shared" si="715"/>
        <v/>
      </c>
      <c r="O7632">
        <v>31</v>
      </c>
      <c r="P7632" s="11">
        <v>1</v>
      </c>
      <c r="Q7632" s="11">
        <v>8.5714285714285701E-2</v>
      </c>
      <c r="R7632" s="12">
        <v>37.274999999999999</v>
      </c>
      <c r="S7632" t="s">
        <v>27</v>
      </c>
      <c r="T7632">
        <v>0</v>
      </c>
      <c r="U7632">
        <f t="shared" si="716"/>
        <v>4</v>
      </c>
      <c r="V7632">
        <f t="shared" si="717"/>
        <v>1</v>
      </c>
      <c r="W7632">
        <f t="shared" si="718"/>
        <v>2</v>
      </c>
      <c r="X7632" t="str">
        <f t="shared" si="719"/>
        <v>412</v>
      </c>
      <c r="Y7632" t="str">
        <f>IF(Table1[[#This Row],[RFM_Score]]="555","Champion", IF(AND(J7632&gt;=4,V7632&gt;=4),"Loyal", IF(U7632&lt;=2,"At Risk", IF(W7632&gt;=4,"Potential Loyalist","Others"))))</f>
        <v>Others</v>
      </c>
    </row>
    <row r="7633" spans="1:25">
      <c r="A7633" t="s">
        <v>4077</v>
      </c>
      <c r="B7633">
        <v>37</v>
      </c>
      <c r="C7633" t="s">
        <v>24</v>
      </c>
      <c r="D7633" t="s">
        <v>25</v>
      </c>
      <c r="E7633" s="6" t="s">
        <v>19703</v>
      </c>
      <c r="F7633" t="s">
        <v>21</v>
      </c>
      <c r="G7633">
        <v>5</v>
      </c>
      <c r="H7633">
        <v>1</v>
      </c>
      <c r="I7633">
        <v>48</v>
      </c>
      <c r="J7633">
        <v>2</v>
      </c>
      <c r="K7633">
        <v>74.52</v>
      </c>
      <c r="L7633" t="str">
        <f t="shared" si="714"/>
        <v/>
      </c>
      <c r="M7633">
        <v>2</v>
      </c>
      <c r="N7633" t="str">
        <f t="shared" si="715"/>
        <v/>
      </c>
      <c r="O7633">
        <v>34</v>
      </c>
      <c r="P7633" s="11">
        <v>0.2</v>
      </c>
      <c r="Q7633" s="11">
        <v>4.1666666666666602E-2</v>
      </c>
      <c r="R7633" s="12">
        <v>37.26</v>
      </c>
      <c r="S7633" t="s">
        <v>27</v>
      </c>
      <c r="T7633">
        <v>0</v>
      </c>
      <c r="U7633">
        <f t="shared" si="716"/>
        <v>4</v>
      </c>
      <c r="V7633">
        <f t="shared" si="717"/>
        <v>1</v>
      </c>
      <c r="W7633">
        <f t="shared" si="718"/>
        <v>2</v>
      </c>
      <c r="X7633" t="str">
        <f t="shared" si="719"/>
        <v>412</v>
      </c>
      <c r="Y7633" t="str">
        <f>IF(Table1[[#This Row],[RFM_Score]]="555","Champion", IF(AND(J7633&gt;=4,V7633&gt;=4),"Loyal", IF(U7633&lt;=2,"At Risk", IF(W7633&gt;=4,"Potential Loyalist","Others"))))</f>
        <v>Others</v>
      </c>
    </row>
    <row r="7634" spans="1:25">
      <c r="A7634" t="s">
        <v>11126</v>
      </c>
      <c r="B7634">
        <v>54</v>
      </c>
      <c r="C7634" t="s">
        <v>19</v>
      </c>
      <c r="D7634" t="s">
        <v>25</v>
      </c>
      <c r="E7634" s="6" t="s">
        <v>19704</v>
      </c>
      <c r="F7634" t="s">
        <v>21</v>
      </c>
      <c r="G7634">
        <v>2</v>
      </c>
      <c r="H7634">
        <v>0</v>
      </c>
      <c r="I7634">
        <v>50</v>
      </c>
      <c r="J7634">
        <v>1</v>
      </c>
      <c r="K7634">
        <v>74.319999999999993</v>
      </c>
      <c r="L7634" t="str">
        <f t="shared" si="714"/>
        <v/>
      </c>
      <c r="M7634">
        <v>2</v>
      </c>
      <c r="N7634" t="str">
        <f t="shared" si="715"/>
        <v/>
      </c>
      <c r="O7634">
        <v>4</v>
      </c>
      <c r="P7634" s="11">
        <v>0</v>
      </c>
      <c r="Q7634" s="11">
        <v>0.02</v>
      </c>
      <c r="R7634" s="12">
        <v>37.159999999999997</v>
      </c>
      <c r="S7634" t="s">
        <v>27</v>
      </c>
      <c r="T7634">
        <v>0</v>
      </c>
      <c r="U7634">
        <f t="shared" si="716"/>
        <v>5</v>
      </c>
      <c r="V7634">
        <f t="shared" si="717"/>
        <v>1</v>
      </c>
      <c r="W7634">
        <f t="shared" si="718"/>
        <v>2</v>
      </c>
      <c r="X7634" t="str">
        <f t="shared" si="719"/>
        <v>512</v>
      </c>
      <c r="Y7634" t="str">
        <f>IF(Table1[[#This Row],[RFM_Score]]="555","Champion", IF(AND(J7634&gt;=4,V7634&gt;=4),"Loyal", IF(U7634&lt;=2,"At Risk", IF(W7634&gt;=4,"Potential Loyalist","Others"))))</f>
        <v>Others</v>
      </c>
    </row>
    <row r="7635" spans="1:25">
      <c r="A7635" t="s">
        <v>11766</v>
      </c>
      <c r="B7635">
        <v>41</v>
      </c>
      <c r="C7635" t="s">
        <v>19</v>
      </c>
      <c r="D7635" t="s">
        <v>20</v>
      </c>
      <c r="E7635" s="6" t="s">
        <v>19705</v>
      </c>
      <c r="F7635" t="s">
        <v>37</v>
      </c>
      <c r="G7635">
        <v>3</v>
      </c>
      <c r="H7635">
        <v>1</v>
      </c>
      <c r="I7635">
        <v>50</v>
      </c>
      <c r="J7635">
        <v>4</v>
      </c>
      <c r="K7635">
        <v>73.900000000000006</v>
      </c>
      <c r="L7635" t="str">
        <f t="shared" si="714"/>
        <v/>
      </c>
      <c r="M7635">
        <v>2</v>
      </c>
      <c r="N7635" t="str">
        <f t="shared" si="715"/>
        <v/>
      </c>
      <c r="O7635">
        <v>48</v>
      </c>
      <c r="P7635" s="11">
        <v>0.33333333333333298</v>
      </c>
      <c r="Q7635" s="11">
        <v>0.08</v>
      </c>
      <c r="R7635" s="12">
        <v>36.950000000000003</v>
      </c>
      <c r="S7635" t="s">
        <v>27</v>
      </c>
      <c r="T7635">
        <v>0</v>
      </c>
      <c r="U7635">
        <f t="shared" si="716"/>
        <v>3</v>
      </c>
      <c r="V7635">
        <f t="shared" si="717"/>
        <v>1</v>
      </c>
      <c r="W7635">
        <f t="shared" si="718"/>
        <v>2</v>
      </c>
      <c r="X7635" t="str">
        <f t="shared" si="719"/>
        <v>312</v>
      </c>
      <c r="Y7635" t="str">
        <f>IF(Table1[[#This Row],[RFM_Score]]="555","Champion", IF(AND(J7635&gt;=4,V7635&gt;=4),"Loyal", IF(U7635&lt;=2,"At Risk", IF(W7635&gt;=4,"Potential Loyalist","Others"))))</f>
        <v>Others</v>
      </c>
    </row>
    <row r="7636" spans="1:25">
      <c r="A7636" t="s">
        <v>11717</v>
      </c>
      <c r="B7636">
        <v>23</v>
      </c>
      <c r="C7636" t="s">
        <v>24</v>
      </c>
      <c r="D7636" t="s">
        <v>29</v>
      </c>
      <c r="E7636" s="6" t="s">
        <v>19706</v>
      </c>
      <c r="F7636" t="s">
        <v>60</v>
      </c>
      <c r="G7636">
        <v>1</v>
      </c>
      <c r="H7636">
        <v>0</v>
      </c>
      <c r="I7636">
        <v>54</v>
      </c>
      <c r="J7636">
        <v>4</v>
      </c>
      <c r="K7636">
        <v>73.790000000000006</v>
      </c>
      <c r="L7636" t="str">
        <f t="shared" si="714"/>
        <v/>
      </c>
      <c r="M7636">
        <v>2</v>
      </c>
      <c r="N7636" t="str">
        <f t="shared" si="715"/>
        <v/>
      </c>
      <c r="O7636">
        <v>20</v>
      </c>
      <c r="P7636" s="11">
        <v>0</v>
      </c>
      <c r="Q7636" s="11">
        <v>7.4074074074074001E-2</v>
      </c>
      <c r="R7636" s="12">
        <v>36.895000000000003</v>
      </c>
      <c r="S7636" t="s">
        <v>27</v>
      </c>
      <c r="T7636">
        <v>0</v>
      </c>
      <c r="U7636">
        <f t="shared" si="716"/>
        <v>5</v>
      </c>
      <c r="V7636">
        <f t="shared" si="717"/>
        <v>1</v>
      </c>
      <c r="W7636">
        <f t="shared" si="718"/>
        <v>2</v>
      </c>
      <c r="X7636" t="str">
        <f t="shared" si="719"/>
        <v>512</v>
      </c>
      <c r="Y7636" t="str">
        <f>IF(Table1[[#This Row],[RFM_Score]]="555","Champion", IF(AND(J7636&gt;=4,V7636&gt;=4),"Loyal", IF(U7636&lt;=2,"At Risk", IF(W7636&gt;=4,"Potential Loyalist","Others"))))</f>
        <v>Others</v>
      </c>
    </row>
    <row r="7637" spans="1:25">
      <c r="A7637" t="s">
        <v>2092</v>
      </c>
      <c r="B7637">
        <v>25</v>
      </c>
      <c r="C7637" t="s">
        <v>24</v>
      </c>
      <c r="D7637" t="s">
        <v>41</v>
      </c>
      <c r="E7637" s="6" t="s">
        <v>19707</v>
      </c>
      <c r="F7637" t="s">
        <v>30</v>
      </c>
      <c r="G7637">
        <v>4</v>
      </c>
      <c r="H7637">
        <v>2</v>
      </c>
      <c r="I7637">
        <v>51</v>
      </c>
      <c r="J7637">
        <v>3</v>
      </c>
      <c r="K7637">
        <v>73.709999999999994</v>
      </c>
      <c r="L7637" t="str">
        <f t="shared" si="714"/>
        <v/>
      </c>
      <c r="M7637">
        <v>2</v>
      </c>
      <c r="N7637" t="str">
        <f t="shared" si="715"/>
        <v/>
      </c>
      <c r="O7637">
        <v>81</v>
      </c>
      <c r="P7637" s="11">
        <v>0.5</v>
      </c>
      <c r="Q7637" s="11">
        <v>5.8823529411764698E-2</v>
      </c>
      <c r="R7637" s="12">
        <v>36.854999999999997</v>
      </c>
      <c r="S7637" t="s">
        <v>27</v>
      </c>
      <c r="T7637">
        <v>0</v>
      </c>
      <c r="U7637">
        <f t="shared" si="716"/>
        <v>2</v>
      </c>
      <c r="V7637">
        <f t="shared" si="717"/>
        <v>1</v>
      </c>
      <c r="W7637">
        <f t="shared" si="718"/>
        <v>2</v>
      </c>
      <c r="X7637" t="str">
        <f t="shared" si="719"/>
        <v>212</v>
      </c>
      <c r="Y7637" t="str">
        <f>IF(Table1[[#This Row],[RFM_Score]]="555","Champion", IF(AND(J7637&gt;=4,V7637&gt;=4),"Loyal", IF(U7637&lt;=2,"At Risk", IF(W7637&gt;=4,"Potential Loyalist","Others"))))</f>
        <v>At Risk</v>
      </c>
    </row>
    <row r="7638" spans="1:25">
      <c r="A7638" t="s">
        <v>6199</v>
      </c>
      <c r="B7638">
        <v>19</v>
      </c>
      <c r="C7638" t="s">
        <v>24</v>
      </c>
      <c r="D7638" t="s">
        <v>25</v>
      </c>
      <c r="E7638" s="6" t="s">
        <v>19708</v>
      </c>
      <c r="F7638" t="s">
        <v>30</v>
      </c>
      <c r="G7638">
        <v>4</v>
      </c>
      <c r="H7638">
        <v>0</v>
      </c>
      <c r="I7638">
        <v>61</v>
      </c>
      <c r="J7638">
        <v>1</v>
      </c>
      <c r="K7638">
        <v>73.44</v>
      </c>
      <c r="L7638" t="str">
        <f t="shared" si="714"/>
        <v/>
      </c>
      <c r="M7638">
        <v>2</v>
      </c>
      <c r="N7638" t="str">
        <f t="shared" si="715"/>
        <v/>
      </c>
      <c r="O7638">
        <v>12</v>
      </c>
      <c r="P7638" s="11">
        <v>0</v>
      </c>
      <c r="Q7638" s="11">
        <v>1.63934426229508E-2</v>
      </c>
      <c r="R7638" s="12">
        <v>36.72</v>
      </c>
      <c r="S7638" t="s">
        <v>27</v>
      </c>
      <c r="T7638">
        <v>1</v>
      </c>
      <c r="U7638">
        <f t="shared" si="716"/>
        <v>5</v>
      </c>
      <c r="V7638">
        <f t="shared" si="717"/>
        <v>1</v>
      </c>
      <c r="W7638">
        <f t="shared" si="718"/>
        <v>2</v>
      </c>
      <c r="X7638" t="str">
        <f t="shared" si="719"/>
        <v>512</v>
      </c>
      <c r="Y7638" t="str">
        <f>IF(Table1[[#This Row],[RFM_Score]]="555","Champion", IF(AND(J7638&gt;=4,V7638&gt;=4),"Loyal", IF(U7638&lt;=2,"At Risk", IF(W7638&gt;=4,"Potential Loyalist","Others"))))</f>
        <v>Others</v>
      </c>
    </row>
    <row r="7639" spans="1:25">
      <c r="A7639" t="s">
        <v>9785</v>
      </c>
      <c r="B7639">
        <v>26</v>
      </c>
      <c r="C7639" t="s">
        <v>19</v>
      </c>
      <c r="D7639" t="s">
        <v>29</v>
      </c>
      <c r="E7639" s="6" t="s">
        <v>19709</v>
      </c>
      <c r="F7639" t="s">
        <v>30</v>
      </c>
      <c r="G7639">
        <v>3</v>
      </c>
      <c r="H7639">
        <v>1</v>
      </c>
      <c r="I7639">
        <v>48</v>
      </c>
      <c r="J7639">
        <v>4</v>
      </c>
      <c r="K7639">
        <v>73.44</v>
      </c>
      <c r="L7639" t="str">
        <f t="shared" si="714"/>
        <v/>
      </c>
      <c r="M7639">
        <v>2</v>
      </c>
      <c r="N7639" t="str">
        <f t="shared" si="715"/>
        <v/>
      </c>
      <c r="O7639">
        <v>51</v>
      </c>
      <c r="P7639" s="11">
        <v>0.33333333333333298</v>
      </c>
      <c r="Q7639" s="11">
        <v>8.3333333333333301E-2</v>
      </c>
      <c r="R7639" s="12">
        <v>36.72</v>
      </c>
      <c r="S7639" t="s">
        <v>27</v>
      </c>
      <c r="T7639">
        <v>0</v>
      </c>
      <c r="U7639">
        <f t="shared" si="716"/>
        <v>3</v>
      </c>
      <c r="V7639">
        <f t="shared" si="717"/>
        <v>1</v>
      </c>
      <c r="W7639">
        <f t="shared" si="718"/>
        <v>2</v>
      </c>
      <c r="X7639" t="str">
        <f t="shared" si="719"/>
        <v>312</v>
      </c>
      <c r="Y7639" t="str">
        <f>IF(Table1[[#This Row],[RFM_Score]]="555","Champion", IF(AND(J7639&gt;=4,V7639&gt;=4),"Loyal", IF(U7639&lt;=2,"At Risk", IF(W7639&gt;=4,"Potential Loyalist","Others"))))</f>
        <v>Others</v>
      </c>
    </row>
    <row r="7640" spans="1:25">
      <c r="A7640" t="s">
        <v>1271</v>
      </c>
      <c r="B7640">
        <v>25</v>
      </c>
      <c r="C7640" t="s">
        <v>19</v>
      </c>
      <c r="D7640" t="s">
        <v>29</v>
      </c>
      <c r="E7640" s="6" t="s">
        <v>19710</v>
      </c>
      <c r="F7640" t="s">
        <v>62</v>
      </c>
      <c r="G7640">
        <v>5</v>
      </c>
      <c r="H7640">
        <v>4</v>
      </c>
      <c r="I7640">
        <v>53</v>
      </c>
      <c r="J7640">
        <v>2</v>
      </c>
      <c r="K7640">
        <v>73.38</v>
      </c>
      <c r="L7640" t="str">
        <f t="shared" si="714"/>
        <v/>
      </c>
      <c r="M7640">
        <v>2</v>
      </c>
      <c r="N7640" t="str">
        <f t="shared" si="715"/>
        <v/>
      </c>
      <c r="O7640">
        <v>45</v>
      </c>
      <c r="P7640" s="11">
        <v>0.8</v>
      </c>
      <c r="Q7640" s="11">
        <v>3.7735849056603703E-2</v>
      </c>
      <c r="R7640" s="12">
        <v>36.69</v>
      </c>
      <c r="S7640" t="s">
        <v>27</v>
      </c>
      <c r="T7640">
        <v>0</v>
      </c>
      <c r="U7640">
        <f t="shared" si="716"/>
        <v>3</v>
      </c>
      <c r="V7640">
        <f t="shared" si="717"/>
        <v>1</v>
      </c>
      <c r="W7640">
        <f t="shared" si="718"/>
        <v>2</v>
      </c>
      <c r="X7640" t="str">
        <f t="shared" si="719"/>
        <v>312</v>
      </c>
      <c r="Y7640" t="str">
        <f>IF(Table1[[#This Row],[RFM_Score]]="555","Champion", IF(AND(J7640&gt;=4,V7640&gt;=4),"Loyal", IF(U7640&lt;=2,"At Risk", IF(W7640&gt;=4,"Potential Loyalist","Others"))))</f>
        <v>Others</v>
      </c>
    </row>
    <row r="7641" spans="1:25">
      <c r="A7641" t="s">
        <v>3810</v>
      </c>
      <c r="B7641">
        <v>25</v>
      </c>
      <c r="C7641" t="s">
        <v>19</v>
      </c>
      <c r="D7641" t="s">
        <v>25</v>
      </c>
      <c r="E7641" s="6" t="s">
        <v>19711</v>
      </c>
      <c r="F7641" t="s">
        <v>37</v>
      </c>
      <c r="G7641">
        <v>1</v>
      </c>
      <c r="H7641">
        <v>0</v>
      </c>
      <c r="I7641">
        <v>54</v>
      </c>
      <c r="J7641">
        <v>3</v>
      </c>
      <c r="K7641">
        <v>73.34</v>
      </c>
      <c r="L7641" t="str">
        <f t="shared" si="714"/>
        <v/>
      </c>
      <c r="M7641">
        <v>2</v>
      </c>
      <c r="N7641" t="str">
        <f t="shared" si="715"/>
        <v/>
      </c>
      <c r="O7641">
        <v>60</v>
      </c>
      <c r="P7641" s="11">
        <v>0</v>
      </c>
      <c r="Q7641" s="11">
        <v>5.5555555555555497E-2</v>
      </c>
      <c r="R7641" s="12">
        <v>36.67</v>
      </c>
      <c r="S7641" t="s">
        <v>27</v>
      </c>
      <c r="T7641">
        <v>0</v>
      </c>
      <c r="U7641">
        <f t="shared" si="716"/>
        <v>3</v>
      </c>
      <c r="V7641">
        <f t="shared" si="717"/>
        <v>1</v>
      </c>
      <c r="W7641">
        <f t="shared" si="718"/>
        <v>2</v>
      </c>
      <c r="X7641" t="str">
        <f t="shared" si="719"/>
        <v>312</v>
      </c>
      <c r="Y7641" t="str">
        <f>IF(Table1[[#This Row],[RFM_Score]]="555","Champion", IF(AND(J7641&gt;=4,V7641&gt;=4),"Loyal", IF(U7641&lt;=2,"At Risk", IF(W7641&gt;=4,"Potential Loyalist","Others"))))</f>
        <v>Others</v>
      </c>
    </row>
    <row r="7642" spans="1:25">
      <c r="A7642" t="s">
        <v>2086</v>
      </c>
      <c r="B7642">
        <v>36</v>
      </c>
      <c r="C7642" t="s">
        <v>24</v>
      </c>
      <c r="D7642" t="s">
        <v>41</v>
      </c>
      <c r="E7642" s="6" t="s">
        <v>19712</v>
      </c>
      <c r="F7642" t="s">
        <v>30</v>
      </c>
      <c r="G7642">
        <v>3</v>
      </c>
      <c r="H7642">
        <v>1</v>
      </c>
      <c r="I7642">
        <v>44</v>
      </c>
      <c r="J7642">
        <v>4</v>
      </c>
      <c r="K7642">
        <v>73.17</v>
      </c>
      <c r="L7642" t="str">
        <f t="shared" si="714"/>
        <v/>
      </c>
      <c r="M7642">
        <v>2</v>
      </c>
      <c r="N7642" t="str">
        <f t="shared" si="715"/>
        <v/>
      </c>
      <c r="O7642">
        <v>0</v>
      </c>
      <c r="P7642" s="11">
        <v>0.33333333333333298</v>
      </c>
      <c r="Q7642" s="11">
        <v>9.0909090909090898E-2</v>
      </c>
      <c r="R7642" s="12">
        <v>36.585000000000001</v>
      </c>
      <c r="S7642" t="s">
        <v>27</v>
      </c>
      <c r="T7642">
        <v>0</v>
      </c>
      <c r="U7642">
        <f t="shared" si="716"/>
        <v>5</v>
      </c>
      <c r="V7642">
        <f t="shared" si="717"/>
        <v>1</v>
      </c>
      <c r="W7642">
        <f t="shared" si="718"/>
        <v>2</v>
      </c>
      <c r="X7642" t="str">
        <f t="shared" si="719"/>
        <v>512</v>
      </c>
      <c r="Y7642" t="str">
        <f>IF(Table1[[#This Row],[RFM_Score]]="555","Champion", IF(AND(J7642&gt;=4,V7642&gt;=4),"Loyal", IF(U7642&lt;=2,"At Risk", IF(W7642&gt;=4,"Potential Loyalist","Others"))))</f>
        <v>Others</v>
      </c>
    </row>
    <row r="7643" spans="1:25">
      <c r="A7643" t="s">
        <v>1734</v>
      </c>
      <c r="B7643">
        <v>26</v>
      </c>
      <c r="C7643" t="s">
        <v>19</v>
      </c>
      <c r="D7643" t="s">
        <v>25</v>
      </c>
      <c r="E7643" s="6" t="s">
        <v>19713</v>
      </c>
      <c r="F7643" t="s">
        <v>37</v>
      </c>
      <c r="G7643">
        <v>4</v>
      </c>
      <c r="H7643">
        <v>2</v>
      </c>
      <c r="I7643">
        <v>45</v>
      </c>
      <c r="J7643">
        <v>2</v>
      </c>
      <c r="K7643">
        <v>72.62</v>
      </c>
      <c r="L7643" t="str">
        <f t="shared" si="714"/>
        <v/>
      </c>
      <c r="M7643">
        <v>2</v>
      </c>
      <c r="N7643" t="str">
        <f t="shared" si="715"/>
        <v/>
      </c>
      <c r="O7643">
        <v>0</v>
      </c>
      <c r="P7643" s="11">
        <v>0.5</v>
      </c>
      <c r="Q7643" s="11">
        <v>4.4444444444444398E-2</v>
      </c>
      <c r="R7643" s="12">
        <v>36.31</v>
      </c>
      <c r="S7643" t="s">
        <v>27</v>
      </c>
      <c r="T7643">
        <v>0</v>
      </c>
      <c r="U7643">
        <f t="shared" si="716"/>
        <v>5</v>
      </c>
      <c r="V7643">
        <f t="shared" si="717"/>
        <v>1</v>
      </c>
      <c r="W7643">
        <f t="shared" si="718"/>
        <v>2</v>
      </c>
      <c r="X7643" t="str">
        <f t="shared" si="719"/>
        <v>512</v>
      </c>
      <c r="Y7643" t="str">
        <f>IF(Table1[[#This Row],[RFM_Score]]="555","Champion", IF(AND(J7643&gt;=4,V7643&gt;=4),"Loyal", IF(U7643&lt;=2,"At Risk", IF(W7643&gt;=4,"Potential Loyalist","Others"))))</f>
        <v>Others</v>
      </c>
    </row>
    <row r="7644" spans="1:25">
      <c r="A7644" t="s">
        <v>6711</v>
      </c>
      <c r="B7644">
        <v>46</v>
      </c>
      <c r="C7644" t="s">
        <v>24</v>
      </c>
      <c r="D7644" t="s">
        <v>20</v>
      </c>
      <c r="E7644" s="6" t="s">
        <v>19714</v>
      </c>
      <c r="F7644" t="s">
        <v>37</v>
      </c>
      <c r="G7644">
        <v>4</v>
      </c>
      <c r="H7644">
        <v>2</v>
      </c>
      <c r="I7644">
        <v>44</v>
      </c>
      <c r="J7644">
        <v>2</v>
      </c>
      <c r="K7644">
        <v>72.45</v>
      </c>
      <c r="L7644" t="str">
        <f t="shared" si="714"/>
        <v/>
      </c>
      <c r="M7644">
        <v>2</v>
      </c>
      <c r="N7644" t="str">
        <f t="shared" si="715"/>
        <v/>
      </c>
      <c r="O7644">
        <v>25</v>
      </c>
      <c r="P7644" s="11">
        <v>0.5</v>
      </c>
      <c r="Q7644" s="11">
        <v>4.54545454545454E-2</v>
      </c>
      <c r="R7644" s="12">
        <v>36.225000000000001</v>
      </c>
      <c r="S7644" t="s">
        <v>27</v>
      </c>
      <c r="T7644">
        <v>0</v>
      </c>
      <c r="U7644">
        <f t="shared" si="716"/>
        <v>4</v>
      </c>
      <c r="V7644">
        <f t="shared" si="717"/>
        <v>1</v>
      </c>
      <c r="W7644">
        <f t="shared" si="718"/>
        <v>2</v>
      </c>
      <c r="X7644" t="str">
        <f t="shared" si="719"/>
        <v>412</v>
      </c>
      <c r="Y7644" t="str">
        <f>IF(Table1[[#This Row],[RFM_Score]]="555","Champion", IF(AND(J7644&gt;=4,V7644&gt;=4),"Loyal", IF(U7644&lt;=2,"At Risk", IF(W7644&gt;=4,"Potential Loyalist","Others"))))</f>
        <v>Others</v>
      </c>
    </row>
    <row r="7645" spans="1:25">
      <c r="A7645" t="s">
        <v>9644</v>
      </c>
      <c r="B7645">
        <v>40</v>
      </c>
      <c r="C7645" t="s">
        <v>24</v>
      </c>
      <c r="D7645" t="s">
        <v>25</v>
      </c>
      <c r="E7645" s="6" t="s">
        <v>19715</v>
      </c>
      <c r="F7645" t="s">
        <v>21</v>
      </c>
      <c r="G7645">
        <v>6</v>
      </c>
      <c r="H7645">
        <v>3</v>
      </c>
      <c r="I7645">
        <v>52</v>
      </c>
      <c r="J7645">
        <v>1</v>
      </c>
      <c r="K7645">
        <v>72.400000000000006</v>
      </c>
      <c r="L7645" t="str">
        <f t="shared" si="714"/>
        <v/>
      </c>
      <c r="M7645">
        <v>2</v>
      </c>
      <c r="N7645" t="str">
        <f t="shared" si="715"/>
        <v/>
      </c>
      <c r="O7645">
        <v>18</v>
      </c>
      <c r="P7645" s="11">
        <v>0.5</v>
      </c>
      <c r="Q7645" s="11">
        <v>1.9230769230769201E-2</v>
      </c>
      <c r="R7645" s="12">
        <v>36.200000000000003</v>
      </c>
      <c r="S7645" t="s">
        <v>27</v>
      </c>
      <c r="T7645">
        <v>0</v>
      </c>
      <c r="U7645">
        <f t="shared" si="716"/>
        <v>5</v>
      </c>
      <c r="V7645">
        <f t="shared" si="717"/>
        <v>1</v>
      </c>
      <c r="W7645">
        <f t="shared" si="718"/>
        <v>2</v>
      </c>
      <c r="X7645" t="str">
        <f t="shared" si="719"/>
        <v>512</v>
      </c>
      <c r="Y7645" t="str">
        <f>IF(Table1[[#This Row],[RFM_Score]]="555","Champion", IF(AND(J7645&gt;=4,V7645&gt;=4),"Loyal", IF(U7645&lt;=2,"At Risk", IF(W7645&gt;=4,"Potential Loyalist","Others"))))</f>
        <v>Others</v>
      </c>
    </row>
    <row r="7646" spans="1:25">
      <c r="A7646" t="s">
        <v>924</v>
      </c>
      <c r="B7646">
        <v>30</v>
      </c>
      <c r="C7646" t="s">
        <v>19</v>
      </c>
      <c r="D7646" t="s">
        <v>25</v>
      </c>
      <c r="E7646" s="6" t="s">
        <v>19716</v>
      </c>
      <c r="F7646" t="s">
        <v>30</v>
      </c>
      <c r="G7646">
        <v>2</v>
      </c>
      <c r="H7646">
        <v>1</v>
      </c>
      <c r="I7646">
        <v>66</v>
      </c>
      <c r="J7646">
        <v>2</v>
      </c>
      <c r="K7646">
        <v>72.239999999999995</v>
      </c>
      <c r="L7646" t="str">
        <f t="shared" si="714"/>
        <v/>
      </c>
      <c r="M7646">
        <v>2</v>
      </c>
      <c r="N7646" t="str">
        <f t="shared" si="715"/>
        <v/>
      </c>
      <c r="O7646">
        <v>23</v>
      </c>
      <c r="P7646" s="11">
        <v>0.5</v>
      </c>
      <c r="Q7646" s="11">
        <v>3.03030303030303E-2</v>
      </c>
      <c r="R7646" s="12">
        <v>36.119999999999997</v>
      </c>
      <c r="S7646" t="s">
        <v>27</v>
      </c>
      <c r="T7646">
        <v>0</v>
      </c>
      <c r="U7646">
        <f t="shared" si="716"/>
        <v>4</v>
      </c>
      <c r="V7646">
        <f t="shared" si="717"/>
        <v>1</v>
      </c>
      <c r="W7646">
        <f t="shared" si="718"/>
        <v>2</v>
      </c>
      <c r="X7646" t="str">
        <f t="shared" si="719"/>
        <v>412</v>
      </c>
      <c r="Y7646" t="str">
        <f>IF(Table1[[#This Row],[RFM_Score]]="555","Champion", IF(AND(J7646&gt;=4,V7646&gt;=4),"Loyal", IF(U7646&lt;=2,"At Risk", IF(W7646&gt;=4,"Potential Loyalist","Others"))))</f>
        <v>Others</v>
      </c>
    </row>
    <row r="7647" spans="1:25">
      <c r="A7647" t="s">
        <v>5276</v>
      </c>
      <c r="B7647">
        <v>45</v>
      </c>
      <c r="C7647" t="s">
        <v>24</v>
      </c>
      <c r="D7647" t="s">
        <v>29</v>
      </c>
      <c r="E7647" s="6" t="s">
        <v>19717</v>
      </c>
      <c r="F7647" t="s">
        <v>60</v>
      </c>
      <c r="G7647">
        <v>4</v>
      </c>
      <c r="H7647">
        <v>0</v>
      </c>
      <c r="I7647">
        <v>52</v>
      </c>
      <c r="J7647">
        <v>1</v>
      </c>
      <c r="K7647">
        <v>72.22</v>
      </c>
      <c r="L7647" t="str">
        <f t="shared" si="714"/>
        <v/>
      </c>
      <c r="M7647">
        <v>2</v>
      </c>
      <c r="N7647" t="str">
        <f t="shared" si="715"/>
        <v/>
      </c>
      <c r="O7647">
        <v>2</v>
      </c>
      <c r="P7647" s="11">
        <v>0</v>
      </c>
      <c r="Q7647" s="11">
        <v>1.9230769230769201E-2</v>
      </c>
      <c r="R7647" s="12">
        <v>36.11</v>
      </c>
      <c r="S7647" t="s">
        <v>27</v>
      </c>
      <c r="T7647">
        <v>0</v>
      </c>
      <c r="U7647">
        <f t="shared" si="716"/>
        <v>5</v>
      </c>
      <c r="V7647">
        <f t="shared" si="717"/>
        <v>1</v>
      </c>
      <c r="W7647">
        <f t="shared" si="718"/>
        <v>2</v>
      </c>
      <c r="X7647" t="str">
        <f t="shared" si="719"/>
        <v>512</v>
      </c>
      <c r="Y7647" t="str">
        <f>IF(Table1[[#This Row],[RFM_Score]]="555","Champion", IF(AND(J7647&gt;=4,V7647&gt;=4),"Loyal", IF(U7647&lt;=2,"At Risk", IF(W7647&gt;=4,"Potential Loyalist","Others"))))</f>
        <v>Others</v>
      </c>
    </row>
    <row r="7648" spans="1:25">
      <c r="A7648" t="s">
        <v>8157</v>
      </c>
      <c r="B7648">
        <v>48</v>
      </c>
      <c r="C7648" t="s">
        <v>19</v>
      </c>
      <c r="D7648" t="s">
        <v>29</v>
      </c>
      <c r="E7648" s="6" t="s">
        <v>19718</v>
      </c>
      <c r="F7648" t="s">
        <v>60</v>
      </c>
      <c r="G7648">
        <v>5</v>
      </c>
      <c r="H7648">
        <v>0</v>
      </c>
      <c r="I7648">
        <v>53</v>
      </c>
      <c r="J7648">
        <v>1</v>
      </c>
      <c r="K7648">
        <v>71.989999999999995</v>
      </c>
      <c r="L7648" t="str">
        <f t="shared" si="714"/>
        <v/>
      </c>
      <c r="M7648">
        <v>2</v>
      </c>
      <c r="N7648" t="str">
        <f t="shared" si="715"/>
        <v/>
      </c>
      <c r="O7648">
        <v>5</v>
      </c>
      <c r="P7648" s="11">
        <v>0</v>
      </c>
      <c r="Q7648" s="11">
        <v>1.8867924528301799E-2</v>
      </c>
      <c r="R7648" s="12">
        <v>35.994999999999997</v>
      </c>
      <c r="S7648" t="s">
        <v>27</v>
      </c>
      <c r="T7648">
        <v>0</v>
      </c>
      <c r="U7648">
        <f t="shared" si="716"/>
        <v>5</v>
      </c>
      <c r="V7648">
        <f t="shared" si="717"/>
        <v>1</v>
      </c>
      <c r="W7648">
        <f t="shared" si="718"/>
        <v>2</v>
      </c>
      <c r="X7648" t="str">
        <f t="shared" si="719"/>
        <v>512</v>
      </c>
      <c r="Y7648" t="str">
        <f>IF(Table1[[#This Row],[RFM_Score]]="555","Champion", IF(AND(J7648&gt;=4,V7648&gt;=4),"Loyal", IF(U7648&lt;=2,"At Risk", IF(W7648&gt;=4,"Potential Loyalist","Others"))))</f>
        <v>Others</v>
      </c>
    </row>
    <row r="7649" spans="1:25">
      <c r="A7649" t="s">
        <v>10424</v>
      </c>
      <c r="B7649">
        <v>30</v>
      </c>
      <c r="C7649" t="s">
        <v>19</v>
      </c>
      <c r="D7649" t="s">
        <v>46</v>
      </c>
      <c r="E7649" s="6" t="s">
        <v>19719</v>
      </c>
      <c r="F7649" t="s">
        <v>26</v>
      </c>
      <c r="G7649">
        <v>1</v>
      </c>
      <c r="H7649">
        <v>1</v>
      </c>
      <c r="I7649">
        <v>54</v>
      </c>
      <c r="J7649">
        <v>3</v>
      </c>
      <c r="K7649">
        <v>71.97</v>
      </c>
      <c r="L7649" t="str">
        <f t="shared" si="714"/>
        <v/>
      </c>
      <c r="M7649">
        <v>2</v>
      </c>
      <c r="N7649" t="str">
        <f t="shared" si="715"/>
        <v/>
      </c>
      <c r="O7649">
        <v>37</v>
      </c>
      <c r="P7649" s="11">
        <v>1</v>
      </c>
      <c r="Q7649" s="11">
        <v>5.5555555555555497E-2</v>
      </c>
      <c r="R7649" s="12">
        <v>35.984999999999999</v>
      </c>
      <c r="S7649" t="s">
        <v>27</v>
      </c>
      <c r="T7649">
        <v>0</v>
      </c>
      <c r="U7649">
        <f t="shared" si="716"/>
        <v>4</v>
      </c>
      <c r="V7649">
        <f t="shared" si="717"/>
        <v>1</v>
      </c>
      <c r="W7649">
        <f t="shared" si="718"/>
        <v>2</v>
      </c>
      <c r="X7649" t="str">
        <f t="shared" si="719"/>
        <v>412</v>
      </c>
      <c r="Y7649" t="str">
        <f>IF(Table1[[#This Row],[RFM_Score]]="555","Champion", IF(AND(J7649&gt;=4,V7649&gt;=4),"Loyal", IF(U7649&lt;=2,"At Risk", IF(W7649&gt;=4,"Potential Loyalist","Others"))))</f>
        <v>Others</v>
      </c>
    </row>
    <row r="7650" spans="1:25">
      <c r="A7650" t="s">
        <v>192</v>
      </c>
      <c r="B7650">
        <v>26</v>
      </c>
      <c r="C7650" t="s">
        <v>24</v>
      </c>
      <c r="D7650" t="s">
        <v>35</v>
      </c>
      <c r="E7650" s="6" t="s">
        <v>19720</v>
      </c>
      <c r="F7650" t="s">
        <v>37</v>
      </c>
      <c r="G7650">
        <v>1</v>
      </c>
      <c r="H7650">
        <v>0</v>
      </c>
      <c r="I7650">
        <v>46</v>
      </c>
      <c r="J7650">
        <v>2</v>
      </c>
      <c r="K7650">
        <v>71.92</v>
      </c>
      <c r="L7650" t="str">
        <f t="shared" si="714"/>
        <v/>
      </c>
      <c r="M7650">
        <v>2</v>
      </c>
      <c r="N7650" t="str">
        <f t="shared" si="715"/>
        <v/>
      </c>
      <c r="O7650">
        <v>16</v>
      </c>
      <c r="P7650" s="11">
        <v>0</v>
      </c>
      <c r="Q7650" s="11">
        <v>4.3478260869565202E-2</v>
      </c>
      <c r="R7650" s="12">
        <v>35.96</v>
      </c>
      <c r="S7650" t="s">
        <v>27</v>
      </c>
      <c r="T7650">
        <v>0</v>
      </c>
      <c r="U7650">
        <f t="shared" si="716"/>
        <v>5</v>
      </c>
      <c r="V7650">
        <f t="shared" si="717"/>
        <v>1</v>
      </c>
      <c r="W7650">
        <f t="shared" si="718"/>
        <v>2</v>
      </c>
      <c r="X7650" t="str">
        <f t="shared" si="719"/>
        <v>512</v>
      </c>
      <c r="Y7650" t="str">
        <f>IF(Table1[[#This Row],[RFM_Score]]="555","Champion", IF(AND(J7650&gt;=4,V7650&gt;=4),"Loyal", IF(U7650&lt;=2,"At Risk", IF(W7650&gt;=4,"Potential Loyalist","Others"))))</f>
        <v>Others</v>
      </c>
    </row>
    <row r="7651" spans="1:25">
      <c r="A7651" t="s">
        <v>5837</v>
      </c>
      <c r="B7651">
        <v>38</v>
      </c>
      <c r="C7651" t="s">
        <v>24</v>
      </c>
      <c r="D7651" t="s">
        <v>25</v>
      </c>
      <c r="E7651" s="6" t="s">
        <v>19721</v>
      </c>
      <c r="F7651" t="s">
        <v>26</v>
      </c>
      <c r="G7651">
        <v>3</v>
      </c>
      <c r="H7651">
        <v>1</v>
      </c>
      <c r="I7651">
        <v>51</v>
      </c>
      <c r="J7651">
        <v>1</v>
      </c>
      <c r="K7651">
        <v>71.92</v>
      </c>
      <c r="L7651" t="str">
        <f t="shared" si="714"/>
        <v/>
      </c>
      <c r="M7651">
        <v>2</v>
      </c>
      <c r="N7651" t="str">
        <f t="shared" si="715"/>
        <v/>
      </c>
      <c r="O7651">
        <v>15</v>
      </c>
      <c r="P7651" s="11">
        <v>0.33333333333333298</v>
      </c>
      <c r="Q7651" s="11">
        <v>1.9607843137254902E-2</v>
      </c>
      <c r="R7651" s="12">
        <v>35.96</v>
      </c>
      <c r="S7651" t="s">
        <v>27</v>
      </c>
      <c r="T7651">
        <v>0</v>
      </c>
      <c r="U7651">
        <f t="shared" si="716"/>
        <v>5</v>
      </c>
      <c r="V7651">
        <f t="shared" si="717"/>
        <v>1</v>
      </c>
      <c r="W7651">
        <f t="shared" si="718"/>
        <v>2</v>
      </c>
      <c r="X7651" t="str">
        <f t="shared" si="719"/>
        <v>512</v>
      </c>
      <c r="Y7651" t="str">
        <f>IF(Table1[[#This Row],[RFM_Score]]="555","Champion", IF(AND(J7651&gt;=4,V7651&gt;=4),"Loyal", IF(U7651&lt;=2,"At Risk", IF(W7651&gt;=4,"Potential Loyalist","Others"))))</f>
        <v>Others</v>
      </c>
    </row>
    <row r="7652" spans="1:25">
      <c r="A7652" t="s">
        <v>10240</v>
      </c>
      <c r="B7652">
        <v>35</v>
      </c>
      <c r="C7652" t="s">
        <v>24</v>
      </c>
      <c r="D7652" t="s">
        <v>29</v>
      </c>
      <c r="E7652" s="6" t="s">
        <v>19722</v>
      </c>
      <c r="F7652" t="s">
        <v>37</v>
      </c>
      <c r="G7652">
        <v>3</v>
      </c>
      <c r="H7652">
        <v>0</v>
      </c>
      <c r="I7652">
        <v>49</v>
      </c>
      <c r="J7652">
        <v>3</v>
      </c>
      <c r="K7652">
        <v>71.83</v>
      </c>
      <c r="L7652" t="str">
        <f t="shared" si="714"/>
        <v/>
      </c>
      <c r="M7652">
        <v>2</v>
      </c>
      <c r="N7652" t="str">
        <f t="shared" si="715"/>
        <v/>
      </c>
      <c r="O7652">
        <v>79</v>
      </c>
      <c r="P7652" s="11">
        <v>0</v>
      </c>
      <c r="Q7652" s="11">
        <v>6.1224489795918297E-2</v>
      </c>
      <c r="R7652" s="12">
        <v>35.914999999999999</v>
      </c>
      <c r="S7652" t="s">
        <v>27</v>
      </c>
      <c r="T7652">
        <v>0</v>
      </c>
      <c r="U7652">
        <f t="shared" si="716"/>
        <v>2</v>
      </c>
      <c r="V7652">
        <f t="shared" si="717"/>
        <v>1</v>
      </c>
      <c r="W7652">
        <f t="shared" si="718"/>
        <v>2</v>
      </c>
      <c r="X7652" t="str">
        <f t="shared" si="719"/>
        <v>212</v>
      </c>
      <c r="Y7652" t="str">
        <f>IF(Table1[[#This Row],[RFM_Score]]="555","Champion", IF(AND(J7652&gt;=4,V7652&gt;=4),"Loyal", IF(U7652&lt;=2,"At Risk", IF(W7652&gt;=4,"Potential Loyalist","Others"))))</f>
        <v>At Risk</v>
      </c>
    </row>
    <row r="7653" spans="1:25">
      <c r="A7653" t="s">
        <v>6298</v>
      </c>
      <c r="B7653">
        <v>44</v>
      </c>
      <c r="C7653" t="s">
        <v>24</v>
      </c>
      <c r="D7653" t="s">
        <v>25</v>
      </c>
      <c r="E7653" s="6" t="s">
        <v>19723</v>
      </c>
      <c r="F7653" t="s">
        <v>26</v>
      </c>
      <c r="G7653">
        <v>1</v>
      </c>
      <c r="H7653">
        <v>0</v>
      </c>
      <c r="I7653">
        <v>53</v>
      </c>
      <c r="J7653">
        <v>1</v>
      </c>
      <c r="K7653">
        <v>71.739999999999995</v>
      </c>
      <c r="L7653" t="str">
        <f t="shared" si="714"/>
        <v/>
      </c>
      <c r="M7653">
        <v>2</v>
      </c>
      <c r="N7653" t="str">
        <f t="shared" si="715"/>
        <v/>
      </c>
      <c r="O7653">
        <v>1</v>
      </c>
      <c r="P7653" s="11">
        <v>0</v>
      </c>
      <c r="Q7653" s="11">
        <v>1.8867924528301799E-2</v>
      </c>
      <c r="R7653" s="12">
        <v>35.869999999999997</v>
      </c>
      <c r="S7653" t="s">
        <v>27</v>
      </c>
      <c r="T7653">
        <v>0</v>
      </c>
      <c r="U7653">
        <f t="shared" si="716"/>
        <v>5</v>
      </c>
      <c r="V7653">
        <f t="shared" si="717"/>
        <v>1</v>
      </c>
      <c r="W7653">
        <f t="shared" si="718"/>
        <v>2</v>
      </c>
      <c r="X7653" t="str">
        <f t="shared" si="719"/>
        <v>512</v>
      </c>
      <c r="Y7653" t="str">
        <f>IF(Table1[[#This Row],[RFM_Score]]="555","Champion", IF(AND(J7653&gt;=4,V7653&gt;=4),"Loyal", IF(U7653&lt;=2,"At Risk", IF(W7653&gt;=4,"Potential Loyalist","Others"))))</f>
        <v>Others</v>
      </c>
    </row>
    <row r="7654" spans="1:25">
      <c r="A7654" t="s">
        <v>6026</v>
      </c>
      <c r="B7654">
        <v>30</v>
      </c>
      <c r="C7654" t="s">
        <v>24</v>
      </c>
      <c r="D7654" t="s">
        <v>49</v>
      </c>
      <c r="E7654" s="6" t="s">
        <v>19724</v>
      </c>
      <c r="F7654" t="s">
        <v>26</v>
      </c>
      <c r="G7654">
        <v>3</v>
      </c>
      <c r="H7654">
        <v>1</v>
      </c>
      <c r="I7654">
        <v>46</v>
      </c>
      <c r="J7654">
        <v>3</v>
      </c>
      <c r="K7654">
        <v>71.72</v>
      </c>
      <c r="L7654" t="str">
        <f t="shared" si="714"/>
        <v/>
      </c>
      <c r="M7654">
        <v>2</v>
      </c>
      <c r="N7654" t="str">
        <f t="shared" si="715"/>
        <v/>
      </c>
      <c r="O7654">
        <v>101</v>
      </c>
      <c r="P7654" s="11">
        <v>0.33333333333333298</v>
      </c>
      <c r="Q7654" s="11">
        <v>6.5217391304347797E-2</v>
      </c>
      <c r="R7654" s="12">
        <v>35.86</v>
      </c>
      <c r="S7654" t="s">
        <v>27</v>
      </c>
      <c r="T7654">
        <v>1</v>
      </c>
      <c r="U7654">
        <f t="shared" si="716"/>
        <v>1</v>
      </c>
      <c r="V7654">
        <f t="shared" si="717"/>
        <v>1</v>
      </c>
      <c r="W7654">
        <f t="shared" si="718"/>
        <v>2</v>
      </c>
      <c r="X7654" t="str">
        <f t="shared" si="719"/>
        <v>112</v>
      </c>
      <c r="Y7654" t="str">
        <f>IF(Table1[[#This Row],[RFM_Score]]="555","Champion", IF(AND(J7654&gt;=4,V7654&gt;=4),"Loyal", IF(U7654&lt;=2,"At Risk", IF(W7654&gt;=4,"Potential Loyalist","Others"))))</f>
        <v>At Risk</v>
      </c>
    </row>
    <row r="7655" spans="1:25">
      <c r="A7655" t="s">
        <v>4528</v>
      </c>
      <c r="B7655">
        <v>23</v>
      </c>
      <c r="C7655" t="s">
        <v>19</v>
      </c>
      <c r="D7655" t="s">
        <v>25</v>
      </c>
      <c r="E7655" s="6" t="s">
        <v>19725</v>
      </c>
      <c r="F7655" t="s">
        <v>26</v>
      </c>
      <c r="G7655">
        <v>1</v>
      </c>
      <c r="H7655">
        <v>1</v>
      </c>
      <c r="I7655">
        <v>44</v>
      </c>
      <c r="J7655">
        <v>0</v>
      </c>
      <c r="K7655">
        <v>71.67</v>
      </c>
      <c r="L7655" t="str">
        <f t="shared" si="714"/>
        <v/>
      </c>
      <c r="M7655">
        <v>2</v>
      </c>
      <c r="N7655" t="str">
        <f t="shared" si="715"/>
        <v/>
      </c>
      <c r="O7655">
        <v>22</v>
      </c>
      <c r="P7655" s="11">
        <v>1</v>
      </c>
      <c r="Q7655" s="11">
        <v>0</v>
      </c>
      <c r="R7655" s="12">
        <v>35.835000000000001</v>
      </c>
      <c r="S7655" t="s">
        <v>27</v>
      </c>
      <c r="T7655">
        <v>0</v>
      </c>
      <c r="U7655">
        <f t="shared" si="716"/>
        <v>4</v>
      </c>
      <c r="V7655">
        <f t="shared" si="717"/>
        <v>1</v>
      </c>
      <c r="W7655">
        <f t="shared" si="718"/>
        <v>2</v>
      </c>
      <c r="X7655" t="str">
        <f t="shared" si="719"/>
        <v>412</v>
      </c>
      <c r="Y7655" t="str">
        <f>IF(Table1[[#This Row],[RFM_Score]]="555","Champion", IF(AND(J7655&gt;=4,V7655&gt;=4),"Loyal", IF(U7655&lt;=2,"At Risk", IF(W7655&gt;=4,"Potential Loyalist","Others"))))</f>
        <v>Others</v>
      </c>
    </row>
    <row r="7656" spans="1:25">
      <c r="A7656" t="s">
        <v>203</v>
      </c>
      <c r="B7656">
        <v>44</v>
      </c>
      <c r="C7656" t="s">
        <v>24</v>
      </c>
      <c r="D7656" t="s">
        <v>41</v>
      </c>
      <c r="E7656" s="6" t="s">
        <v>19726</v>
      </c>
      <c r="F7656" t="s">
        <v>21</v>
      </c>
      <c r="G7656">
        <v>1</v>
      </c>
      <c r="H7656">
        <v>0</v>
      </c>
      <c r="I7656">
        <v>51</v>
      </c>
      <c r="J7656">
        <v>4</v>
      </c>
      <c r="K7656">
        <v>71.569999999999993</v>
      </c>
      <c r="L7656" t="str">
        <f t="shared" si="714"/>
        <v/>
      </c>
      <c r="M7656">
        <v>2</v>
      </c>
      <c r="N7656" t="str">
        <f t="shared" si="715"/>
        <v/>
      </c>
      <c r="O7656">
        <v>59</v>
      </c>
      <c r="P7656" s="11">
        <v>0</v>
      </c>
      <c r="Q7656" s="11">
        <v>7.8431372549019607E-2</v>
      </c>
      <c r="R7656" s="12">
        <v>35.784999999999997</v>
      </c>
      <c r="S7656" t="s">
        <v>27</v>
      </c>
      <c r="T7656">
        <v>0</v>
      </c>
      <c r="U7656">
        <f t="shared" si="716"/>
        <v>3</v>
      </c>
      <c r="V7656">
        <f t="shared" si="717"/>
        <v>1</v>
      </c>
      <c r="W7656">
        <f t="shared" si="718"/>
        <v>2</v>
      </c>
      <c r="X7656" t="str">
        <f t="shared" si="719"/>
        <v>312</v>
      </c>
      <c r="Y7656" t="str">
        <f>IF(Table1[[#This Row],[RFM_Score]]="555","Champion", IF(AND(J7656&gt;=4,V7656&gt;=4),"Loyal", IF(U7656&lt;=2,"At Risk", IF(W7656&gt;=4,"Potential Loyalist","Others"))))</f>
        <v>Others</v>
      </c>
    </row>
    <row r="7657" spans="1:25">
      <c r="A7657" t="s">
        <v>409</v>
      </c>
      <c r="B7657">
        <v>52</v>
      </c>
      <c r="C7657" t="s">
        <v>24</v>
      </c>
      <c r="D7657" t="s">
        <v>25</v>
      </c>
      <c r="E7657" s="6" t="s">
        <v>19727</v>
      </c>
      <c r="F7657" t="s">
        <v>60</v>
      </c>
      <c r="G7657">
        <v>1</v>
      </c>
      <c r="H7657">
        <v>0</v>
      </c>
      <c r="I7657">
        <v>48</v>
      </c>
      <c r="J7657">
        <v>1</v>
      </c>
      <c r="K7657">
        <v>71.540000000000006</v>
      </c>
      <c r="L7657" t="str">
        <f t="shared" si="714"/>
        <v/>
      </c>
      <c r="M7657">
        <v>2</v>
      </c>
      <c r="N7657" t="str">
        <f t="shared" si="715"/>
        <v/>
      </c>
      <c r="O7657">
        <v>17</v>
      </c>
      <c r="P7657" s="11">
        <v>0</v>
      </c>
      <c r="Q7657" s="11">
        <v>2.0833333333333301E-2</v>
      </c>
      <c r="R7657" s="12">
        <v>35.770000000000003</v>
      </c>
      <c r="S7657" t="s">
        <v>27</v>
      </c>
      <c r="T7657">
        <v>1</v>
      </c>
      <c r="U7657">
        <f t="shared" si="716"/>
        <v>5</v>
      </c>
      <c r="V7657">
        <f t="shared" si="717"/>
        <v>1</v>
      </c>
      <c r="W7657">
        <f t="shared" si="718"/>
        <v>2</v>
      </c>
      <c r="X7657" t="str">
        <f t="shared" si="719"/>
        <v>512</v>
      </c>
      <c r="Y7657" t="str">
        <f>IF(Table1[[#This Row],[RFM_Score]]="555","Champion", IF(AND(J7657&gt;=4,V7657&gt;=4),"Loyal", IF(U7657&lt;=2,"At Risk", IF(W7657&gt;=4,"Potential Loyalist","Others"))))</f>
        <v>Others</v>
      </c>
    </row>
    <row r="7658" spans="1:25">
      <c r="A7658" t="s">
        <v>1624</v>
      </c>
      <c r="B7658">
        <v>30</v>
      </c>
      <c r="C7658" t="s">
        <v>19</v>
      </c>
      <c r="D7658" t="s">
        <v>41</v>
      </c>
      <c r="E7658" s="6" t="s">
        <v>19728</v>
      </c>
      <c r="F7658" t="s">
        <v>21</v>
      </c>
      <c r="G7658">
        <v>5</v>
      </c>
      <c r="H7658">
        <v>1</v>
      </c>
      <c r="I7658">
        <v>61</v>
      </c>
      <c r="J7658">
        <v>2</v>
      </c>
      <c r="K7658">
        <v>71.11</v>
      </c>
      <c r="L7658" t="str">
        <f t="shared" si="714"/>
        <v/>
      </c>
      <c r="M7658">
        <v>2</v>
      </c>
      <c r="N7658" t="str">
        <f t="shared" si="715"/>
        <v/>
      </c>
      <c r="O7658">
        <v>12</v>
      </c>
      <c r="P7658" s="11">
        <v>0.2</v>
      </c>
      <c r="Q7658" s="11">
        <v>3.2786885245901599E-2</v>
      </c>
      <c r="R7658" s="12">
        <v>35.555</v>
      </c>
      <c r="S7658" t="s">
        <v>27</v>
      </c>
      <c r="T7658">
        <v>0</v>
      </c>
      <c r="U7658">
        <f t="shared" si="716"/>
        <v>5</v>
      </c>
      <c r="V7658">
        <f t="shared" si="717"/>
        <v>1</v>
      </c>
      <c r="W7658">
        <f t="shared" si="718"/>
        <v>2</v>
      </c>
      <c r="X7658" t="str">
        <f t="shared" si="719"/>
        <v>512</v>
      </c>
      <c r="Y7658" t="str">
        <f>IF(Table1[[#This Row],[RFM_Score]]="555","Champion", IF(AND(J7658&gt;=4,V7658&gt;=4),"Loyal", IF(U7658&lt;=2,"At Risk", IF(W7658&gt;=4,"Potential Loyalist","Others"))))</f>
        <v>Others</v>
      </c>
    </row>
    <row r="7659" spans="1:25">
      <c r="A7659" t="s">
        <v>1946</v>
      </c>
      <c r="B7659">
        <v>36</v>
      </c>
      <c r="C7659" t="s">
        <v>24</v>
      </c>
      <c r="D7659" t="s">
        <v>20</v>
      </c>
      <c r="E7659" s="6" t="s">
        <v>19729</v>
      </c>
      <c r="F7659" t="s">
        <v>21</v>
      </c>
      <c r="G7659">
        <v>1</v>
      </c>
      <c r="H7659">
        <v>0</v>
      </c>
      <c r="I7659">
        <v>64</v>
      </c>
      <c r="J7659">
        <v>4</v>
      </c>
      <c r="K7659">
        <v>71.099999999999994</v>
      </c>
      <c r="L7659" t="str">
        <f t="shared" si="714"/>
        <v/>
      </c>
      <c r="M7659">
        <v>2</v>
      </c>
      <c r="N7659" t="str">
        <f t="shared" si="715"/>
        <v/>
      </c>
      <c r="O7659">
        <v>16</v>
      </c>
      <c r="P7659" s="11">
        <v>0</v>
      </c>
      <c r="Q7659" s="11">
        <v>6.25E-2</v>
      </c>
      <c r="R7659" s="12">
        <v>35.549999999999997</v>
      </c>
      <c r="S7659" t="s">
        <v>27</v>
      </c>
      <c r="T7659">
        <v>0</v>
      </c>
      <c r="U7659">
        <f t="shared" si="716"/>
        <v>5</v>
      </c>
      <c r="V7659">
        <f t="shared" si="717"/>
        <v>1</v>
      </c>
      <c r="W7659">
        <f t="shared" si="718"/>
        <v>2</v>
      </c>
      <c r="X7659" t="str">
        <f t="shared" si="719"/>
        <v>512</v>
      </c>
      <c r="Y7659" t="str">
        <f>IF(Table1[[#This Row],[RFM_Score]]="555","Champion", IF(AND(J7659&gt;=4,V7659&gt;=4),"Loyal", IF(U7659&lt;=2,"At Risk", IF(W7659&gt;=4,"Potential Loyalist","Others"))))</f>
        <v>Others</v>
      </c>
    </row>
    <row r="7660" spans="1:25">
      <c r="A7660" t="s">
        <v>5652</v>
      </c>
      <c r="B7660">
        <v>18</v>
      </c>
      <c r="C7660" t="s">
        <v>24</v>
      </c>
      <c r="D7660" t="s">
        <v>25</v>
      </c>
      <c r="E7660" s="6" t="s">
        <v>19730</v>
      </c>
      <c r="F7660" t="s">
        <v>37</v>
      </c>
      <c r="G7660">
        <v>2</v>
      </c>
      <c r="H7660">
        <v>0</v>
      </c>
      <c r="I7660">
        <v>47</v>
      </c>
      <c r="J7660">
        <v>4</v>
      </c>
      <c r="K7660">
        <v>71.099999999999994</v>
      </c>
      <c r="L7660" t="str">
        <f t="shared" si="714"/>
        <v/>
      </c>
      <c r="M7660">
        <v>2</v>
      </c>
      <c r="N7660" t="str">
        <f t="shared" si="715"/>
        <v/>
      </c>
      <c r="O7660">
        <v>22</v>
      </c>
      <c r="P7660" s="11">
        <v>0</v>
      </c>
      <c r="Q7660" s="11">
        <v>8.5106382978723402E-2</v>
      </c>
      <c r="R7660" s="12">
        <v>35.549999999999997</v>
      </c>
      <c r="S7660" t="s">
        <v>27</v>
      </c>
      <c r="T7660">
        <v>0</v>
      </c>
      <c r="U7660">
        <f t="shared" si="716"/>
        <v>4</v>
      </c>
      <c r="V7660">
        <f t="shared" si="717"/>
        <v>1</v>
      </c>
      <c r="W7660">
        <f t="shared" si="718"/>
        <v>2</v>
      </c>
      <c r="X7660" t="str">
        <f t="shared" si="719"/>
        <v>412</v>
      </c>
      <c r="Y7660" t="str">
        <f>IF(Table1[[#This Row],[RFM_Score]]="555","Champion", IF(AND(J7660&gt;=4,V7660&gt;=4),"Loyal", IF(U7660&lt;=2,"At Risk", IF(W7660&gt;=4,"Potential Loyalist","Others"))))</f>
        <v>Others</v>
      </c>
    </row>
    <row r="7661" spans="1:25">
      <c r="A7661" t="s">
        <v>9720</v>
      </c>
      <c r="B7661">
        <v>25</v>
      </c>
      <c r="C7661" t="s">
        <v>19</v>
      </c>
      <c r="D7661" t="s">
        <v>20</v>
      </c>
      <c r="E7661" s="6" t="s">
        <v>19731</v>
      </c>
      <c r="F7661" t="s">
        <v>26</v>
      </c>
      <c r="G7661">
        <v>1</v>
      </c>
      <c r="H7661">
        <v>1</v>
      </c>
      <c r="I7661">
        <v>53</v>
      </c>
      <c r="J7661">
        <v>1</v>
      </c>
      <c r="K7661">
        <v>71.040000000000006</v>
      </c>
      <c r="L7661" t="str">
        <f t="shared" si="714"/>
        <v/>
      </c>
      <c r="M7661">
        <v>2</v>
      </c>
      <c r="N7661" t="str">
        <f t="shared" si="715"/>
        <v/>
      </c>
      <c r="O7661">
        <v>50</v>
      </c>
      <c r="P7661" s="11">
        <v>1</v>
      </c>
      <c r="Q7661" s="11">
        <v>1.8867924528301799E-2</v>
      </c>
      <c r="R7661" s="12">
        <v>35.520000000000003</v>
      </c>
      <c r="S7661" t="s">
        <v>27</v>
      </c>
      <c r="T7661">
        <v>0</v>
      </c>
      <c r="U7661">
        <f t="shared" si="716"/>
        <v>3</v>
      </c>
      <c r="V7661">
        <f t="shared" si="717"/>
        <v>1</v>
      </c>
      <c r="W7661">
        <f t="shared" si="718"/>
        <v>2</v>
      </c>
      <c r="X7661" t="str">
        <f t="shared" si="719"/>
        <v>312</v>
      </c>
      <c r="Y7661" t="str">
        <f>IF(Table1[[#This Row],[RFM_Score]]="555","Champion", IF(AND(J7661&gt;=4,V7661&gt;=4),"Loyal", IF(U7661&lt;=2,"At Risk", IF(W7661&gt;=4,"Potential Loyalist","Others"))))</f>
        <v>Others</v>
      </c>
    </row>
    <row r="7662" spans="1:25">
      <c r="A7662" t="s">
        <v>6584</v>
      </c>
      <c r="B7662">
        <v>25</v>
      </c>
      <c r="C7662" t="s">
        <v>24</v>
      </c>
      <c r="D7662" t="s">
        <v>49</v>
      </c>
      <c r="E7662" s="6" t="s">
        <v>19732</v>
      </c>
      <c r="F7662" t="s">
        <v>37</v>
      </c>
      <c r="G7662">
        <v>3</v>
      </c>
      <c r="H7662">
        <v>1</v>
      </c>
      <c r="I7662">
        <v>56</v>
      </c>
      <c r="J7662">
        <v>4</v>
      </c>
      <c r="K7662">
        <v>71</v>
      </c>
      <c r="L7662" t="str">
        <f t="shared" si="714"/>
        <v/>
      </c>
      <c r="M7662">
        <v>2</v>
      </c>
      <c r="N7662" t="str">
        <f t="shared" si="715"/>
        <v/>
      </c>
      <c r="O7662">
        <v>73</v>
      </c>
      <c r="P7662" s="11">
        <v>0.33333333333333298</v>
      </c>
      <c r="Q7662" s="11">
        <v>7.1428571428571397E-2</v>
      </c>
      <c r="R7662" s="12">
        <v>35.5</v>
      </c>
      <c r="S7662" t="s">
        <v>27</v>
      </c>
      <c r="T7662">
        <v>0</v>
      </c>
      <c r="U7662">
        <f t="shared" si="716"/>
        <v>2</v>
      </c>
      <c r="V7662">
        <f t="shared" si="717"/>
        <v>1</v>
      </c>
      <c r="W7662">
        <f t="shared" si="718"/>
        <v>2</v>
      </c>
      <c r="X7662" t="str">
        <f t="shared" si="719"/>
        <v>212</v>
      </c>
      <c r="Y7662" t="str">
        <f>IF(Table1[[#This Row],[RFM_Score]]="555","Champion", IF(AND(J7662&gt;=4,V7662&gt;=4),"Loyal", IF(U7662&lt;=2,"At Risk", IF(W7662&gt;=4,"Potential Loyalist","Others"))))</f>
        <v>At Risk</v>
      </c>
    </row>
    <row r="7663" spans="1:25">
      <c r="A7663" t="s">
        <v>9808</v>
      </c>
      <c r="B7663">
        <v>38</v>
      </c>
      <c r="C7663" t="s">
        <v>19</v>
      </c>
      <c r="D7663" t="s">
        <v>41</v>
      </c>
      <c r="E7663" s="6" t="s">
        <v>19733</v>
      </c>
      <c r="F7663" t="s">
        <v>26</v>
      </c>
      <c r="G7663">
        <v>5</v>
      </c>
      <c r="H7663">
        <v>4</v>
      </c>
      <c r="I7663">
        <v>45</v>
      </c>
      <c r="J7663">
        <v>1</v>
      </c>
      <c r="K7663">
        <v>70.92</v>
      </c>
      <c r="L7663" t="str">
        <f t="shared" si="714"/>
        <v/>
      </c>
      <c r="M7663">
        <v>2</v>
      </c>
      <c r="N7663" t="str">
        <f t="shared" si="715"/>
        <v/>
      </c>
      <c r="O7663">
        <v>1</v>
      </c>
      <c r="P7663" s="11">
        <v>0.8</v>
      </c>
      <c r="Q7663" s="11">
        <v>2.2222222222222199E-2</v>
      </c>
      <c r="R7663" s="12">
        <v>35.46</v>
      </c>
      <c r="S7663" t="s">
        <v>27</v>
      </c>
      <c r="T7663">
        <v>0</v>
      </c>
      <c r="U7663">
        <f t="shared" si="716"/>
        <v>5</v>
      </c>
      <c r="V7663">
        <f t="shared" si="717"/>
        <v>1</v>
      </c>
      <c r="W7663">
        <f t="shared" si="718"/>
        <v>2</v>
      </c>
      <c r="X7663" t="str">
        <f t="shared" si="719"/>
        <v>512</v>
      </c>
      <c r="Y7663" t="str">
        <f>IF(Table1[[#This Row],[RFM_Score]]="555","Champion", IF(AND(J7663&gt;=4,V7663&gt;=4),"Loyal", IF(U7663&lt;=2,"At Risk", IF(W7663&gt;=4,"Potential Loyalist","Others"))))</f>
        <v>Others</v>
      </c>
    </row>
    <row r="7664" spans="1:25">
      <c r="A7664" t="s">
        <v>11256</v>
      </c>
      <c r="B7664">
        <v>30</v>
      </c>
      <c r="C7664" t="s">
        <v>24</v>
      </c>
      <c r="D7664" t="s">
        <v>29</v>
      </c>
      <c r="E7664" s="6" t="s">
        <v>19734</v>
      </c>
      <c r="F7664" t="s">
        <v>26</v>
      </c>
      <c r="G7664">
        <v>4</v>
      </c>
      <c r="H7664">
        <v>0</v>
      </c>
      <c r="I7664">
        <v>53</v>
      </c>
      <c r="J7664">
        <v>1</v>
      </c>
      <c r="K7664">
        <v>70.709999999999994</v>
      </c>
      <c r="L7664" t="str">
        <f t="shared" si="714"/>
        <v/>
      </c>
      <c r="M7664">
        <v>2</v>
      </c>
      <c r="N7664" t="str">
        <f t="shared" si="715"/>
        <v/>
      </c>
      <c r="O7664">
        <v>5</v>
      </c>
      <c r="P7664" s="11">
        <v>0</v>
      </c>
      <c r="Q7664" s="11">
        <v>1.8867924528301799E-2</v>
      </c>
      <c r="R7664" s="12">
        <v>35.354999999999997</v>
      </c>
      <c r="S7664" t="s">
        <v>27</v>
      </c>
      <c r="T7664">
        <v>0</v>
      </c>
      <c r="U7664">
        <f t="shared" si="716"/>
        <v>5</v>
      </c>
      <c r="V7664">
        <f t="shared" si="717"/>
        <v>1</v>
      </c>
      <c r="W7664">
        <f t="shared" si="718"/>
        <v>2</v>
      </c>
      <c r="X7664" t="str">
        <f t="shared" si="719"/>
        <v>512</v>
      </c>
      <c r="Y7664" t="str">
        <f>IF(Table1[[#This Row],[RFM_Score]]="555","Champion", IF(AND(J7664&gt;=4,V7664&gt;=4),"Loyal", IF(U7664&lt;=2,"At Risk", IF(W7664&gt;=4,"Potential Loyalist","Others"))))</f>
        <v>Others</v>
      </c>
    </row>
    <row r="7665" spans="1:25">
      <c r="A7665" t="s">
        <v>10333</v>
      </c>
      <c r="B7665">
        <v>18</v>
      </c>
      <c r="C7665" t="s">
        <v>19</v>
      </c>
      <c r="D7665" t="s">
        <v>25</v>
      </c>
      <c r="E7665" s="6" t="s">
        <v>19735</v>
      </c>
      <c r="F7665" t="s">
        <v>26</v>
      </c>
      <c r="G7665">
        <v>1</v>
      </c>
      <c r="H7665">
        <v>1</v>
      </c>
      <c r="I7665">
        <v>56</v>
      </c>
      <c r="J7665">
        <v>2</v>
      </c>
      <c r="K7665">
        <v>70.650000000000006</v>
      </c>
      <c r="L7665" t="str">
        <f t="shared" si="714"/>
        <v/>
      </c>
      <c r="M7665">
        <v>2</v>
      </c>
      <c r="N7665" t="str">
        <f t="shared" si="715"/>
        <v/>
      </c>
      <c r="O7665">
        <v>46</v>
      </c>
      <c r="P7665" s="11">
        <v>1</v>
      </c>
      <c r="Q7665" s="11">
        <v>3.5714285714285698E-2</v>
      </c>
      <c r="R7665" s="12">
        <v>35.325000000000003</v>
      </c>
      <c r="S7665" t="s">
        <v>27</v>
      </c>
      <c r="T7665">
        <v>0</v>
      </c>
      <c r="U7665">
        <f t="shared" si="716"/>
        <v>3</v>
      </c>
      <c r="V7665">
        <f t="shared" si="717"/>
        <v>1</v>
      </c>
      <c r="W7665">
        <f t="shared" si="718"/>
        <v>2</v>
      </c>
      <c r="X7665" t="str">
        <f t="shared" si="719"/>
        <v>312</v>
      </c>
      <c r="Y7665" t="str">
        <f>IF(Table1[[#This Row],[RFM_Score]]="555","Champion", IF(AND(J7665&gt;=4,V7665&gt;=4),"Loyal", IF(U7665&lt;=2,"At Risk", IF(W7665&gt;=4,"Potential Loyalist","Others"))))</f>
        <v>Others</v>
      </c>
    </row>
    <row r="7666" spans="1:25">
      <c r="A7666" t="s">
        <v>1056</v>
      </c>
      <c r="B7666">
        <v>40</v>
      </c>
      <c r="C7666" t="s">
        <v>33</v>
      </c>
      <c r="D7666" t="s">
        <v>25</v>
      </c>
      <c r="E7666" s="6" t="s">
        <v>19736</v>
      </c>
      <c r="F7666" t="s">
        <v>26</v>
      </c>
      <c r="G7666">
        <v>3</v>
      </c>
      <c r="H7666">
        <v>1</v>
      </c>
      <c r="I7666">
        <v>67</v>
      </c>
      <c r="J7666">
        <v>3</v>
      </c>
      <c r="K7666">
        <v>70.510000000000005</v>
      </c>
      <c r="L7666" t="str">
        <f t="shared" si="714"/>
        <v/>
      </c>
      <c r="M7666">
        <v>2</v>
      </c>
      <c r="N7666" t="str">
        <f t="shared" si="715"/>
        <v/>
      </c>
      <c r="O7666">
        <v>64</v>
      </c>
      <c r="P7666" s="11">
        <v>0.33333333333333298</v>
      </c>
      <c r="Q7666" s="11">
        <v>4.4776119402985003E-2</v>
      </c>
      <c r="R7666" s="12">
        <v>35.255000000000003</v>
      </c>
      <c r="S7666" t="s">
        <v>27</v>
      </c>
      <c r="T7666">
        <v>0</v>
      </c>
      <c r="U7666">
        <f t="shared" si="716"/>
        <v>3</v>
      </c>
      <c r="V7666">
        <f t="shared" si="717"/>
        <v>1</v>
      </c>
      <c r="W7666">
        <f t="shared" si="718"/>
        <v>2</v>
      </c>
      <c r="X7666" t="str">
        <f t="shared" si="719"/>
        <v>312</v>
      </c>
      <c r="Y7666" t="str">
        <f>IF(Table1[[#This Row],[RFM_Score]]="555","Champion", IF(AND(J7666&gt;=4,V7666&gt;=4),"Loyal", IF(U7666&lt;=2,"At Risk", IF(W7666&gt;=4,"Potential Loyalist","Others"))))</f>
        <v>Others</v>
      </c>
    </row>
    <row r="7667" spans="1:25">
      <c r="A7667" t="s">
        <v>8439</v>
      </c>
      <c r="B7667">
        <v>42</v>
      </c>
      <c r="C7667" t="s">
        <v>19</v>
      </c>
      <c r="D7667" t="s">
        <v>25</v>
      </c>
      <c r="E7667" s="6" t="s">
        <v>19737</v>
      </c>
      <c r="F7667" t="s">
        <v>30</v>
      </c>
      <c r="G7667">
        <v>2</v>
      </c>
      <c r="H7667">
        <v>0</v>
      </c>
      <c r="I7667">
        <v>51</v>
      </c>
      <c r="J7667">
        <v>4</v>
      </c>
      <c r="K7667">
        <v>70.39</v>
      </c>
      <c r="L7667" t="str">
        <f t="shared" si="714"/>
        <v/>
      </c>
      <c r="M7667">
        <v>2</v>
      </c>
      <c r="N7667" t="str">
        <f t="shared" si="715"/>
        <v/>
      </c>
      <c r="O7667">
        <v>26</v>
      </c>
      <c r="P7667" s="11">
        <v>0</v>
      </c>
      <c r="Q7667" s="11">
        <v>7.8431372549019607E-2</v>
      </c>
      <c r="R7667" s="12">
        <v>35.195</v>
      </c>
      <c r="S7667" t="s">
        <v>27</v>
      </c>
      <c r="T7667">
        <v>0</v>
      </c>
      <c r="U7667">
        <f t="shared" si="716"/>
        <v>4</v>
      </c>
      <c r="V7667">
        <f t="shared" si="717"/>
        <v>1</v>
      </c>
      <c r="W7667">
        <f t="shared" si="718"/>
        <v>2</v>
      </c>
      <c r="X7667" t="str">
        <f t="shared" si="719"/>
        <v>412</v>
      </c>
      <c r="Y7667" t="str">
        <f>IF(Table1[[#This Row],[RFM_Score]]="555","Champion", IF(AND(J7667&gt;=4,V7667&gt;=4),"Loyal", IF(U7667&lt;=2,"At Risk", IF(W7667&gt;=4,"Potential Loyalist","Others"))))</f>
        <v>Others</v>
      </c>
    </row>
    <row r="7668" spans="1:25">
      <c r="A7668" t="s">
        <v>2428</v>
      </c>
      <c r="B7668">
        <v>23</v>
      </c>
      <c r="C7668" t="s">
        <v>24</v>
      </c>
      <c r="D7668" t="s">
        <v>46</v>
      </c>
      <c r="E7668" s="6" t="s">
        <v>19738</v>
      </c>
      <c r="F7668" t="s">
        <v>21</v>
      </c>
      <c r="G7668">
        <v>3</v>
      </c>
      <c r="H7668">
        <v>1</v>
      </c>
      <c r="I7668">
        <v>47</v>
      </c>
      <c r="J7668">
        <v>2</v>
      </c>
      <c r="K7668">
        <v>70.33</v>
      </c>
      <c r="L7668" t="str">
        <f t="shared" si="714"/>
        <v/>
      </c>
      <c r="M7668">
        <v>2</v>
      </c>
      <c r="N7668" t="str">
        <f t="shared" si="715"/>
        <v/>
      </c>
      <c r="O7668">
        <v>8</v>
      </c>
      <c r="P7668" s="11">
        <v>0.33333333333333298</v>
      </c>
      <c r="Q7668" s="11">
        <v>4.2553191489361701E-2</v>
      </c>
      <c r="R7668" s="12">
        <v>35.164999999999999</v>
      </c>
      <c r="S7668" t="s">
        <v>27</v>
      </c>
      <c r="T7668">
        <v>1</v>
      </c>
      <c r="U7668">
        <f t="shared" si="716"/>
        <v>5</v>
      </c>
      <c r="V7668">
        <f t="shared" si="717"/>
        <v>1</v>
      </c>
      <c r="W7668">
        <f t="shared" si="718"/>
        <v>2</v>
      </c>
      <c r="X7668" t="str">
        <f t="shared" si="719"/>
        <v>512</v>
      </c>
      <c r="Y7668" t="str">
        <f>IF(Table1[[#This Row],[RFM_Score]]="555","Champion", IF(AND(J7668&gt;=4,V7668&gt;=4),"Loyal", IF(U7668&lt;=2,"At Risk", IF(W7668&gt;=4,"Potential Loyalist","Others"))))</f>
        <v>Others</v>
      </c>
    </row>
    <row r="7669" spans="1:25">
      <c r="A7669" t="s">
        <v>6410</v>
      </c>
      <c r="B7669">
        <v>50</v>
      </c>
      <c r="C7669" t="s">
        <v>19</v>
      </c>
      <c r="D7669" t="s">
        <v>29</v>
      </c>
      <c r="E7669" s="6" t="s">
        <v>19739</v>
      </c>
      <c r="F7669" t="s">
        <v>30</v>
      </c>
      <c r="G7669">
        <v>2</v>
      </c>
      <c r="H7669">
        <v>0</v>
      </c>
      <c r="I7669">
        <v>53</v>
      </c>
      <c r="J7669">
        <v>3</v>
      </c>
      <c r="K7669">
        <v>70.3</v>
      </c>
      <c r="L7669" t="str">
        <f t="shared" si="714"/>
        <v/>
      </c>
      <c r="M7669">
        <v>2</v>
      </c>
      <c r="N7669" t="str">
        <f t="shared" si="715"/>
        <v/>
      </c>
      <c r="O7669">
        <v>25</v>
      </c>
      <c r="P7669" s="11">
        <v>0</v>
      </c>
      <c r="Q7669" s="11">
        <v>5.6603773584905599E-2</v>
      </c>
      <c r="R7669" s="12">
        <v>35.15</v>
      </c>
      <c r="S7669" t="s">
        <v>27</v>
      </c>
      <c r="T7669">
        <v>0</v>
      </c>
      <c r="U7669">
        <f t="shared" si="716"/>
        <v>4</v>
      </c>
      <c r="V7669">
        <f t="shared" si="717"/>
        <v>1</v>
      </c>
      <c r="W7669">
        <f t="shared" si="718"/>
        <v>2</v>
      </c>
      <c r="X7669" t="str">
        <f t="shared" si="719"/>
        <v>412</v>
      </c>
      <c r="Y7669" t="str">
        <f>IF(Table1[[#This Row],[RFM_Score]]="555","Champion", IF(AND(J7669&gt;=4,V7669&gt;=4),"Loyal", IF(U7669&lt;=2,"At Risk", IF(W7669&gt;=4,"Potential Loyalist","Others"))))</f>
        <v>Others</v>
      </c>
    </row>
    <row r="7670" spans="1:25">
      <c r="A7670" t="s">
        <v>8474</v>
      </c>
      <c r="B7670">
        <v>37</v>
      </c>
      <c r="C7670" t="s">
        <v>33</v>
      </c>
      <c r="D7670" t="s">
        <v>49</v>
      </c>
      <c r="E7670" s="6" t="s">
        <v>19740</v>
      </c>
      <c r="F7670" t="s">
        <v>30</v>
      </c>
      <c r="G7670">
        <v>3</v>
      </c>
      <c r="H7670">
        <v>1</v>
      </c>
      <c r="I7670">
        <v>49</v>
      </c>
      <c r="J7670">
        <v>4</v>
      </c>
      <c r="K7670">
        <v>69.959999999999994</v>
      </c>
      <c r="L7670" t="str">
        <f t="shared" si="714"/>
        <v/>
      </c>
      <c r="M7670">
        <v>2</v>
      </c>
      <c r="N7670" t="str">
        <f t="shared" si="715"/>
        <v/>
      </c>
      <c r="O7670">
        <v>20</v>
      </c>
      <c r="P7670" s="11">
        <v>0.33333333333333298</v>
      </c>
      <c r="Q7670" s="11">
        <v>8.16326530612244E-2</v>
      </c>
      <c r="R7670" s="12">
        <v>34.979999999999997</v>
      </c>
      <c r="S7670" t="s">
        <v>27</v>
      </c>
      <c r="T7670">
        <v>0</v>
      </c>
      <c r="U7670">
        <f t="shared" si="716"/>
        <v>5</v>
      </c>
      <c r="V7670">
        <f t="shared" si="717"/>
        <v>1</v>
      </c>
      <c r="W7670">
        <f t="shared" si="718"/>
        <v>2</v>
      </c>
      <c r="X7670" t="str">
        <f t="shared" si="719"/>
        <v>512</v>
      </c>
      <c r="Y7670" t="str">
        <f>IF(Table1[[#This Row],[RFM_Score]]="555","Champion", IF(AND(J7670&gt;=4,V7670&gt;=4),"Loyal", IF(U7670&lt;=2,"At Risk", IF(W7670&gt;=4,"Potential Loyalist","Others"))))</f>
        <v>Others</v>
      </c>
    </row>
    <row r="7671" spans="1:25">
      <c r="A7671" t="s">
        <v>10695</v>
      </c>
      <c r="B7671">
        <v>43</v>
      </c>
      <c r="C7671" t="s">
        <v>19</v>
      </c>
      <c r="D7671" t="s">
        <v>25</v>
      </c>
      <c r="E7671" s="6" t="s">
        <v>19741</v>
      </c>
      <c r="F7671" t="s">
        <v>37</v>
      </c>
      <c r="G7671">
        <v>3</v>
      </c>
      <c r="H7671">
        <v>0</v>
      </c>
      <c r="I7671">
        <v>48</v>
      </c>
      <c r="J7671">
        <v>1</v>
      </c>
      <c r="K7671">
        <v>69.959999999999994</v>
      </c>
      <c r="L7671" t="str">
        <f t="shared" si="714"/>
        <v/>
      </c>
      <c r="M7671">
        <v>2</v>
      </c>
      <c r="N7671" t="str">
        <f t="shared" si="715"/>
        <v/>
      </c>
      <c r="O7671">
        <v>32</v>
      </c>
      <c r="P7671" s="11">
        <v>0</v>
      </c>
      <c r="Q7671" s="11">
        <v>2.0833333333333301E-2</v>
      </c>
      <c r="R7671" s="12">
        <v>34.979999999999997</v>
      </c>
      <c r="S7671" t="s">
        <v>27</v>
      </c>
      <c r="T7671">
        <v>0</v>
      </c>
      <c r="U7671">
        <f t="shared" si="716"/>
        <v>4</v>
      </c>
      <c r="V7671">
        <f t="shared" si="717"/>
        <v>1</v>
      </c>
      <c r="W7671">
        <f t="shared" si="718"/>
        <v>2</v>
      </c>
      <c r="X7671" t="str">
        <f t="shared" si="719"/>
        <v>412</v>
      </c>
      <c r="Y7671" t="str">
        <f>IF(Table1[[#This Row],[RFM_Score]]="555","Champion", IF(AND(J7671&gt;=4,V7671&gt;=4),"Loyal", IF(U7671&lt;=2,"At Risk", IF(W7671&gt;=4,"Potential Loyalist","Others"))))</f>
        <v>Others</v>
      </c>
    </row>
    <row r="7672" spans="1:25">
      <c r="A7672" t="s">
        <v>3905</v>
      </c>
      <c r="B7672">
        <v>36</v>
      </c>
      <c r="C7672" t="s">
        <v>19</v>
      </c>
      <c r="D7672" t="s">
        <v>41</v>
      </c>
      <c r="E7672" s="6" t="s">
        <v>19742</v>
      </c>
      <c r="F7672" t="s">
        <v>37</v>
      </c>
      <c r="G7672">
        <v>3</v>
      </c>
      <c r="H7672">
        <v>1</v>
      </c>
      <c r="I7672">
        <v>40</v>
      </c>
      <c r="J7672">
        <v>2</v>
      </c>
      <c r="K7672">
        <v>69.87</v>
      </c>
      <c r="L7672" t="str">
        <f t="shared" si="714"/>
        <v/>
      </c>
      <c r="M7672">
        <v>2</v>
      </c>
      <c r="N7672" t="str">
        <f t="shared" si="715"/>
        <v/>
      </c>
      <c r="O7672">
        <v>5</v>
      </c>
      <c r="P7672" s="11">
        <v>0.33333333333333298</v>
      </c>
      <c r="Q7672" s="11">
        <v>0.05</v>
      </c>
      <c r="R7672" s="12">
        <v>34.935000000000002</v>
      </c>
      <c r="S7672" t="s">
        <v>27</v>
      </c>
      <c r="T7672">
        <v>0</v>
      </c>
      <c r="U7672">
        <f t="shared" si="716"/>
        <v>5</v>
      </c>
      <c r="V7672">
        <f t="shared" si="717"/>
        <v>1</v>
      </c>
      <c r="W7672">
        <f t="shared" si="718"/>
        <v>2</v>
      </c>
      <c r="X7672" t="str">
        <f t="shared" si="719"/>
        <v>512</v>
      </c>
      <c r="Y7672" t="str">
        <f>IF(Table1[[#This Row],[RFM_Score]]="555","Champion", IF(AND(J7672&gt;=4,V7672&gt;=4),"Loyal", IF(U7672&lt;=2,"At Risk", IF(W7672&gt;=4,"Potential Loyalist","Others"))))</f>
        <v>Others</v>
      </c>
    </row>
    <row r="7673" spans="1:25">
      <c r="A7673" t="s">
        <v>4526</v>
      </c>
      <c r="B7673">
        <v>35</v>
      </c>
      <c r="C7673" t="s">
        <v>24</v>
      </c>
      <c r="D7673" t="s">
        <v>35</v>
      </c>
      <c r="E7673" s="6" t="s">
        <v>19743</v>
      </c>
      <c r="F7673" t="s">
        <v>60</v>
      </c>
      <c r="G7673">
        <v>3</v>
      </c>
      <c r="H7673">
        <v>1</v>
      </c>
      <c r="I7673">
        <v>45</v>
      </c>
      <c r="J7673">
        <v>1</v>
      </c>
      <c r="K7673">
        <v>69.87</v>
      </c>
      <c r="L7673" t="str">
        <f t="shared" si="714"/>
        <v/>
      </c>
      <c r="M7673">
        <v>2</v>
      </c>
      <c r="N7673" t="str">
        <f t="shared" si="715"/>
        <v/>
      </c>
      <c r="O7673">
        <v>34</v>
      </c>
      <c r="P7673" s="11">
        <v>0.33333333333333298</v>
      </c>
      <c r="Q7673" s="11">
        <v>2.2222222222222199E-2</v>
      </c>
      <c r="R7673" s="12">
        <v>34.935000000000002</v>
      </c>
      <c r="S7673" t="s">
        <v>27</v>
      </c>
      <c r="T7673">
        <v>1</v>
      </c>
      <c r="U7673">
        <f t="shared" si="716"/>
        <v>4</v>
      </c>
      <c r="V7673">
        <f t="shared" si="717"/>
        <v>1</v>
      </c>
      <c r="W7673">
        <f t="shared" si="718"/>
        <v>2</v>
      </c>
      <c r="X7673" t="str">
        <f t="shared" si="719"/>
        <v>412</v>
      </c>
      <c r="Y7673" t="str">
        <f>IF(Table1[[#This Row],[RFM_Score]]="555","Champion", IF(AND(J7673&gt;=4,V7673&gt;=4),"Loyal", IF(U7673&lt;=2,"At Risk", IF(W7673&gt;=4,"Potential Loyalist","Others"))))</f>
        <v>Others</v>
      </c>
    </row>
    <row r="7674" spans="1:25">
      <c r="A7674" t="s">
        <v>7735</v>
      </c>
      <c r="B7674">
        <v>40</v>
      </c>
      <c r="C7674" t="s">
        <v>24</v>
      </c>
      <c r="D7674" t="s">
        <v>49</v>
      </c>
      <c r="E7674" s="6" t="s">
        <v>19744</v>
      </c>
      <c r="F7674" t="s">
        <v>30</v>
      </c>
      <c r="G7674">
        <v>5</v>
      </c>
      <c r="H7674">
        <v>1</v>
      </c>
      <c r="I7674">
        <v>47</v>
      </c>
      <c r="J7674">
        <v>0</v>
      </c>
      <c r="K7674">
        <v>69.77</v>
      </c>
      <c r="L7674" t="str">
        <f t="shared" si="714"/>
        <v/>
      </c>
      <c r="M7674">
        <v>2</v>
      </c>
      <c r="N7674" t="str">
        <f t="shared" si="715"/>
        <v/>
      </c>
      <c r="O7674">
        <v>5</v>
      </c>
      <c r="P7674" s="11">
        <v>0.2</v>
      </c>
      <c r="Q7674" s="11">
        <v>0</v>
      </c>
      <c r="R7674" s="12">
        <v>34.884999999999998</v>
      </c>
      <c r="S7674" t="s">
        <v>27</v>
      </c>
      <c r="T7674">
        <v>0</v>
      </c>
      <c r="U7674">
        <f t="shared" si="716"/>
        <v>5</v>
      </c>
      <c r="V7674">
        <f t="shared" si="717"/>
        <v>1</v>
      </c>
      <c r="W7674">
        <f t="shared" si="718"/>
        <v>2</v>
      </c>
      <c r="X7674" t="str">
        <f t="shared" si="719"/>
        <v>512</v>
      </c>
      <c r="Y7674" t="str">
        <f>IF(Table1[[#This Row],[RFM_Score]]="555","Champion", IF(AND(J7674&gt;=4,V7674&gt;=4),"Loyal", IF(U7674&lt;=2,"At Risk", IF(W7674&gt;=4,"Potential Loyalist","Others"))))</f>
        <v>Others</v>
      </c>
    </row>
    <row r="7675" spans="1:25">
      <c r="A7675" t="s">
        <v>2401</v>
      </c>
      <c r="B7675">
        <v>27</v>
      </c>
      <c r="C7675" t="s">
        <v>19</v>
      </c>
      <c r="D7675" t="s">
        <v>25</v>
      </c>
      <c r="E7675" s="6" t="s">
        <v>19745</v>
      </c>
      <c r="F7675" t="s">
        <v>60</v>
      </c>
      <c r="G7675">
        <v>1</v>
      </c>
      <c r="H7675">
        <v>1</v>
      </c>
      <c r="I7675">
        <v>52</v>
      </c>
      <c r="J7675">
        <v>3</v>
      </c>
      <c r="K7675">
        <v>69.760000000000005</v>
      </c>
      <c r="L7675" t="str">
        <f t="shared" si="714"/>
        <v/>
      </c>
      <c r="M7675">
        <v>2</v>
      </c>
      <c r="N7675" t="str">
        <f t="shared" si="715"/>
        <v/>
      </c>
      <c r="O7675">
        <v>126</v>
      </c>
      <c r="P7675" s="11">
        <v>1</v>
      </c>
      <c r="Q7675" s="11">
        <v>5.7692307692307598E-2</v>
      </c>
      <c r="R7675" s="12">
        <v>34.880000000000003</v>
      </c>
      <c r="S7675" t="s">
        <v>27</v>
      </c>
      <c r="T7675">
        <v>0</v>
      </c>
      <c r="U7675">
        <f t="shared" si="716"/>
        <v>1</v>
      </c>
      <c r="V7675">
        <f t="shared" si="717"/>
        <v>1</v>
      </c>
      <c r="W7675">
        <f t="shared" si="718"/>
        <v>2</v>
      </c>
      <c r="X7675" t="str">
        <f t="shared" si="719"/>
        <v>112</v>
      </c>
      <c r="Y7675" t="str">
        <f>IF(Table1[[#This Row],[RFM_Score]]="555","Champion", IF(AND(J7675&gt;=4,V7675&gt;=4),"Loyal", IF(U7675&lt;=2,"At Risk", IF(W7675&gt;=4,"Potential Loyalist","Others"))))</f>
        <v>At Risk</v>
      </c>
    </row>
    <row r="7676" spans="1:25">
      <c r="A7676" t="s">
        <v>791</v>
      </c>
      <c r="B7676">
        <v>23</v>
      </c>
      <c r="C7676" t="s">
        <v>24</v>
      </c>
      <c r="D7676" t="s">
        <v>25</v>
      </c>
      <c r="E7676" s="6" t="s">
        <v>19746</v>
      </c>
      <c r="F7676" t="s">
        <v>26</v>
      </c>
      <c r="G7676">
        <v>4</v>
      </c>
      <c r="H7676">
        <v>2</v>
      </c>
      <c r="I7676">
        <v>45</v>
      </c>
      <c r="J7676">
        <v>4</v>
      </c>
      <c r="K7676">
        <v>69.7</v>
      </c>
      <c r="L7676" t="str">
        <f t="shared" si="714"/>
        <v/>
      </c>
      <c r="M7676">
        <v>2</v>
      </c>
      <c r="N7676" t="str">
        <f t="shared" si="715"/>
        <v/>
      </c>
      <c r="O7676">
        <v>53</v>
      </c>
      <c r="P7676" s="11">
        <v>0.5</v>
      </c>
      <c r="Q7676" s="11">
        <v>8.8888888888888795E-2</v>
      </c>
      <c r="R7676" s="12">
        <v>34.85</v>
      </c>
      <c r="S7676" t="s">
        <v>27</v>
      </c>
      <c r="T7676">
        <v>0</v>
      </c>
      <c r="U7676">
        <f t="shared" si="716"/>
        <v>3</v>
      </c>
      <c r="V7676">
        <f t="shared" si="717"/>
        <v>1</v>
      </c>
      <c r="W7676">
        <f t="shared" si="718"/>
        <v>2</v>
      </c>
      <c r="X7676" t="str">
        <f t="shared" si="719"/>
        <v>312</v>
      </c>
      <c r="Y7676" t="str">
        <f>IF(Table1[[#This Row],[RFM_Score]]="555","Champion", IF(AND(J7676&gt;=4,V7676&gt;=4),"Loyal", IF(U7676&lt;=2,"At Risk", IF(W7676&gt;=4,"Potential Loyalist","Others"))))</f>
        <v>Others</v>
      </c>
    </row>
    <row r="7677" spans="1:25">
      <c r="A7677" t="s">
        <v>9060</v>
      </c>
      <c r="B7677">
        <v>45</v>
      </c>
      <c r="C7677" t="s">
        <v>19</v>
      </c>
      <c r="D7677" t="s">
        <v>49</v>
      </c>
      <c r="E7677" s="6" t="s">
        <v>19747</v>
      </c>
      <c r="F7677" t="s">
        <v>30</v>
      </c>
      <c r="G7677">
        <v>1</v>
      </c>
      <c r="H7677">
        <v>0</v>
      </c>
      <c r="I7677">
        <v>56</v>
      </c>
      <c r="J7677">
        <v>1</v>
      </c>
      <c r="K7677">
        <v>69.680000000000007</v>
      </c>
      <c r="L7677" t="str">
        <f t="shared" si="714"/>
        <v/>
      </c>
      <c r="M7677">
        <v>2</v>
      </c>
      <c r="N7677" t="str">
        <f t="shared" si="715"/>
        <v/>
      </c>
      <c r="O7677">
        <v>0</v>
      </c>
      <c r="P7677" s="11">
        <v>0</v>
      </c>
      <c r="Q7677" s="11">
        <v>1.7857142857142801E-2</v>
      </c>
      <c r="R7677" s="12">
        <v>34.840000000000003</v>
      </c>
      <c r="S7677" t="s">
        <v>27</v>
      </c>
      <c r="T7677">
        <v>1</v>
      </c>
      <c r="U7677">
        <f t="shared" si="716"/>
        <v>5</v>
      </c>
      <c r="V7677">
        <f t="shared" si="717"/>
        <v>1</v>
      </c>
      <c r="W7677">
        <f t="shared" si="718"/>
        <v>2</v>
      </c>
      <c r="X7677" t="str">
        <f t="shared" si="719"/>
        <v>512</v>
      </c>
      <c r="Y7677" t="str">
        <f>IF(Table1[[#This Row],[RFM_Score]]="555","Champion", IF(AND(J7677&gt;=4,V7677&gt;=4),"Loyal", IF(U7677&lt;=2,"At Risk", IF(W7677&gt;=4,"Potential Loyalist","Others"))))</f>
        <v>Others</v>
      </c>
    </row>
    <row r="7678" spans="1:25">
      <c r="A7678" t="s">
        <v>837</v>
      </c>
      <c r="B7678">
        <v>46</v>
      </c>
      <c r="C7678" t="s">
        <v>19</v>
      </c>
      <c r="D7678" t="s">
        <v>41</v>
      </c>
      <c r="E7678" s="6" t="s">
        <v>19748</v>
      </c>
      <c r="F7678" t="s">
        <v>62</v>
      </c>
      <c r="G7678">
        <v>2</v>
      </c>
      <c r="H7678">
        <v>1</v>
      </c>
      <c r="I7678">
        <v>56</v>
      </c>
      <c r="J7678">
        <v>2</v>
      </c>
      <c r="K7678">
        <v>69.64</v>
      </c>
      <c r="L7678" t="str">
        <f t="shared" si="714"/>
        <v/>
      </c>
      <c r="M7678">
        <v>2</v>
      </c>
      <c r="N7678" t="str">
        <f t="shared" si="715"/>
        <v/>
      </c>
      <c r="O7678">
        <v>1</v>
      </c>
      <c r="P7678" s="11">
        <v>0.5</v>
      </c>
      <c r="Q7678" s="11">
        <v>3.5714285714285698E-2</v>
      </c>
      <c r="R7678" s="12">
        <v>34.82</v>
      </c>
      <c r="S7678" t="s">
        <v>27</v>
      </c>
      <c r="T7678">
        <v>0</v>
      </c>
      <c r="U7678">
        <f t="shared" si="716"/>
        <v>5</v>
      </c>
      <c r="V7678">
        <f t="shared" si="717"/>
        <v>1</v>
      </c>
      <c r="W7678">
        <f t="shared" si="718"/>
        <v>2</v>
      </c>
      <c r="X7678" t="str">
        <f t="shared" si="719"/>
        <v>512</v>
      </c>
      <c r="Y7678" t="str">
        <f>IF(Table1[[#This Row],[RFM_Score]]="555","Champion", IF(AND(J7678&gt;=4,V7678&gt;=4),"Loyal", IF(U7678&lt;=2,"At Risk", IF(W7678&gt;=4,"Potential Loyalist","Others"))))</f>
        <v>Others</v>
      </c>
    </row>
    <row r="7679" spans="1:25">
      <c r="A7679" t="s">
        <v>3884</v>
      </c>
      <c r="B7679">
        <v>29</v>
      </c>
      <c r="C7679" t="s">
        <v>24</v>
      </c>
      <c r="D7679" t="s">
        <v>29</v>
      </c>
      <c r="E7679" s="6" t="s">
        <v>19749</v>
      </c>
      <c r="F7679" t="s">
        <v>26</v>
      </c>
      <c r="G7679">
        <v>2</v>
      </c>
      <c r="H7679">
        <v>0</v>
      </c>
      <c r="I7679">
        <v>55</v>
      </c>
      <c r="J7679">
        <v>1</v>
      </c>
      <c r="K7679">
        <v>69.459999999999994</v>
      </c>
      <c r="L7679" t="str">
        <f t="shared" si="714"/>
        <v/>
      </c>
      <c r="M7679">
        <v>2</v>
      </c>
      <c r="N7679" t="str">
        <f t="shared" si="715"/>
        <v/>
      </c>
      <c r="O7679">
        <v>20</v>
      </c>
      <c r="P7679" s="11">
        <v>0</v>
      </c>
      <c r="Q7679" s="11">
        <v>1.8181818181818101E-2</v>
      </c>
      <c r="R7679" s="12">
        <v>34.729999999999997</v>
      </c>
      <c r="S7679" t="s">
        <v>27</v>
      </c>
      <c r="T7679">
        <v>0</v>
      </c>
      <c r="U7679">
        <f t="shared" si="716"/>
        <v>5</v>
      </c>
      <c r="V7679">
        <f t="shared" si="717"/>
        <v>1</v>
      </c>
      <c r="W7679">
        <f t="shared" si="718"/>
        <v>2</v>
      </c>
      <c r="X7679" t="str">
        <f t="shared" si="719"/>
        <v>512</v>
      </c>
      <c r="Y7679" t="str">
        <f>IF(Table1[[#This Row],[RFM_Score]]="555","Champion", IF(AND(J7679&gt;=4,V7679&gt;=4),"Loyal", IF(U7679&lt;=2,"At Risk", IF(W7679&gt;=4,"Potential Loyalist","Others"))))</f>
        <v>Others</v>
      </c>
    </row>
    <row r="7680" spans="1:25">
      <c r="A7680" t="s">
        <v>5141</v>
      </c>
      <c r="B7680">
        <v>39</v>
      </c>
      <c r="C7680" t="s">
        <v>33</v>
      </c>
      <c r="D7680" t="s">
        <v>35</v>
      </c>
      <c r="E7680" s="6" t="s">
        <v>19750</v>
      </c>
      <c r="F7680" t="s">
        <v>26</v>
      </c>
      <c r="G7680">
        <v>4</v>
      </c>
      <c r="H7680">
        <v>0</v>
      </c>
      <c r="I7680">
        <v>51</v>
      </c>
      <c r="J7680">
        <v>1</v>
      </c>
      <c r="K7680">
        <v>69.31</v>
      </c>
      <c r="L7680" t="str">
        <f t="shared" si="714"/>
        <v/>
      </c>
      <c r="M7680">
        <v>2</v>
      </c>
      <c r="N7680" t="str">
        <f t="shared" si="715"/>
        <v/>
      </c>
      <c r="O7680">
        <v>16</v>
      </c>
      <c r="P7680" s="11">
        <v>0</v>
      </c>
      <c r="Q7680" s="11">
        <v>1.9607843137254902E-2</v>
      </c>
      <c r="R7680" s="12">
        <v>34.655000000000001</v>
      </c>
      <c r="S7680" t="s">
        <v>27</v>
      </c>
      <c r="T7680">
        <v>0</v>
      </c>
      <c r="U7680">
        <f t="shared" si="716"/>
        <v>5</v>
      </c>
      <c r="V7680">
        <f t="shared" si="717"/>
        <v>1</v>
      </c>
      <c r="W7680">
        <f t="shared" si="718"/>
        <v>2</v>
      </c>
      <c r="X7680" t="str">
        <f t="shared" si="719"/>
        <v>512</v>
      </c>
      <c r="Y7680" t="str">
        <f>IF(Table1[[#This Row],[RFM_Score]]="555","Champion", IF(AND(J7680&gt;=4,V7680&gt;=4),"Loyal", IF(U7680&lt;=2,"At Risk", IF(W7680&gt;=4,"Potential Loyalist","Others"))))</f>
        <v>Others</v>
      </c>
    </row>
    <row r="7681" spans="1:25">
      <c r="A7681" t="s">
        <v>4088</v>
      </c>
      <c r="B7681">
        <v>37</v>
      </c>
      <c r="C7681" t="s">
        <v>19</v>
      </c>
      <c r="D7681" t="s">
        <v>46</v>
      </c>
      <c r="E7681" s="6" t="s">
        <v>19751</v>
      </c>
      <c r="F7681" t="s">
        <v>62</v>
      </c>
      <c r="G7681">
        <v>4</v>
      </c>
      <c r="H7681">
        <v>2</v>
      </c>
      <c r="I7681">
        <v>45</v>
      </c>
      <c r="J7681">
        <v>1</v>
      </c>
      <c r="K7681">
        <v>69.180000000000007</v>
      </c>
      <c r="L7681" t="str">
        <f t="shared" si="714"/>
        <v/>
      </c>
      <c r="M7681">
        <v>2</v>
      </c>
      <c r="N7681" t="str">
        <f t="shared" si="715"/>
        <v/>
      </c>
      <c r="O7681">
        <v>0</v>
      </c>
      <c r="P7681" s="11">
        <v>0.5</v>
      </c>
      <c r="Q7681" s="11">
        <v>2.2222222222222199E-2</v>
      </c>
      <c r="R7681" s="12">
        <v>34.590000000000003</v>
      </c>
      <c r="S7681" t="s">
        <v>27</v>
      </c>
      <c r="T7681">
        <v>0</v>
      </c>
      <c r="U7681">
        <f t="shared" si="716"/>
        <v>5</v>
      </c>
      <c r="V7681">
        <f t="shared" si="717"/>
        <v>1</v>
      </c>
      <c r="W7681">
        <f t="shared" si="718"/>
        <v>2</v>
      </c>
      <c r="X7681" t="str">
        <f t="shared" si="719"/>
        <v>512</v>
      </c>
      <c r="Y7681" t="str">
        <f>IF(Table1[[#This Row],[RFM_Score]]="555","Champion", IF(AND(J7681&gt;=4,V7681&gt;=4),"Loyal", IF(U7681&lt;=2,"At Risk", IF(W7681&gt;=4,"Potential Loyalist","Others"))))</f>
        <v>Others</v>
      </c>
    </row>
    <row r="7682" spans="1:25">
      <c r="A7682" t="s">
        <v>10221</v>
      </c>
      <c r="B7682">
        <v>27</v>
      </c>
      <c r="C7682" t="s">
        <v>24</v>
      </c>
      <c r="D7682" t="s">
        <v>29</v>
      </c>
      <c r="E7682" s="6" t="s">
        <v>19752</v>
      </c>
      <c r="F7682" t="s">
        <v>37</v>
      </c>
      <c r="G7682">
        <v>3</v>
      </c>
      <c r="H7682">
        <v>2</v>
      </c>
      <c r="I7682">
        <v>39</v>
      </c>
      <c r="J7682">
        <v>1</v>
      </c>
      <c r="K7682">
        <v>69.099999999999994</v>
      </c>
      <c r="L7682" t="str">
        <f t="shared" ref="L7682:L7745" si="720">IF(OR(K7682&lt;$AC$10, K7682&gt;$AC$11), "OUTLIER", "")</f>
        <v/>
      </c>
      <c r="M7682">
        <v>2</v>
      </c>
      <c r="N7682" t="str">
        <f t="shared" ref="N7682:N7745" si="721">IF(OR(M7682&lt;$AC$16, M7682&gt;$AC$17), "OUTLIER", "")</f>
        <v/>
      </c>
      <c r="O7682">
        <v>39</v>
      </c>
      <c r="P7682" s="11">
        <v>0.66666666666666596</v>
      </c>
      <c r="Q7682" s="11">
        <v>2.5641025641025599E-2</v>
      </c>
      <c r="R7682" s="12">
        <v>34.549999999999997</v>
      </c>
      <c r="S7682" t="s">
        <v>27</v>
      </c>
      <c r="T7682">
        <v>0</v>
      </c>
      <c r="U7682">
        <f t="shared" ref="U7682:U7745" si="722">IF(O7682&lt;=20,5,IF(O7682&lt;=40,4,IF(O7682&lt;=70,3,IF(O7682&lt;=100,2,1))))</f>
        <v>4</v>
      </c>
      <c r="V7682">
        <f t="shared" ref="V7682:V7745" si="723">IF(M7682&gt;=11,5,IF(M7682&gt;=9,4,IF(M7682&gt;=7,3,IF(M7682&gt;=5,2,1))))</f>
        <v>1</v>
      </c>
      <c r="W7682">
        <f t="shared" ref="W7682:W7745" si="724">IF(K7682&gt;=500,5,IF(K7682&gt;=300,4,IF(K7682&gt;=150,3,IF(K7682&gt;=50,2,1))))</f>
        <v>2</v>
      </c>
      <c r="X7682" t="str">
        <f t="shared" ref="X7682:X7745" si="725">U7682 &amp; V7682 &amp; W7682</f>
        <v>412</v>
      </c>
      <c r="Y7682" t="str">
        <f>IF(Table1[[#This Row],[RFM_Score]]="555","Champion", IF(AND(J7682&gt;=4,V7682&gt;=4),"Loyal", IF(U7682&lt;=2,"At Risk", IF(W7682&gt;=4,"Potential Loyalist","Others"))))</f>
        <v>Others</v>
      </c>
    </row>
    <row r="7683" spans="1:25">
      <c r="A7683" t="s">
        <v>2233</v>
      </c>
      <c r="B7683">
        <v>40</v>
      </c>
      <c r="C7683" t="s">
        <v>24</v>
      </c>
      <c r="D7683" t="s">
        <v>25</v>
      </c>
      <c r="E7683" s="6" t="s">
        <v>19753</v>
      </c>
      <c r="F7683" t="s">
        <v>37</v>
      </c>
      <c r="G7683">
        <v>3</v>
      </c>
      <c r="H7683">
        <v>2</v>
      </c>
      <c r="I7683">
        <v>48</v>
      </c>
      <c r="J7683">
        <v>2</v>
      </c>
      <c r="K7683">
        <v>69.09</v>
      </c>
      <c r="L7683" t="str">
        <f t="shared" si="720"/>
        <v/>
      </c>
      <c r="M7683">
        <v>2</v>
      </c>
      <c r="N7683" t="str">
        <f t="shared" si="721"/>
        <v/>
      </c>
      <c r="O7683">
        <v>48</v>
      </c>
      <c r="P7683" s="11">
        <v>0.66666666666666596</v>
      </c>
      <c r="Q7683" s="11">
        <v>4.1666666666666602E-2</v>
      </c>
      <c r="R7683" s="12">
        <v>34.545000000000002</v>
      </c>
      <c r="S7683" t="s">
        <v>27</v>
      </c>
      <c r="T7683">
        <v>0</v>
      </c>
      <c r="U7683">
        <f t="shared" si="722"/>
        <v>3</v>
      </c>
      <c r="V7683">
        <f t="shared" si="723"/>
        <v>1</v>
      </c>
      <c r="W7683">
        <f t="shared" si="724"/>
        <v>2</v>
      </c>
      <c r="X7683" t="str">
        <f t="shared" si="725"/>
        <v>312</v>
      </c>
      <c r="Y7683" t="str">
        <f>IF(Table1[[#This Row],[RFM_Score]]="555","Champion", IF(AND(J7683&gt;=4,V7683&gt;=4),"Loyal", IF(U7683&lt;=2,"At Risk", IF(W7683&gt;=4,"Potential Loyalist","Others"))))</f>
        <v>Others</v>
      </c>
    </row>
    <row r="7684" spans="1:25">
      <c r="A7684" t="s">
        <v>8067</v>
      </c>
      <c r="B7684">
        <v>30</v>
      </c>
      <c r="C7684" t="s">
        <v>19</v>
      </c>
      <c r="D7684" t="s">
        <v>20</v>
      </c>
      <c r="E7684" s="6" t="s">
        <v>19754</v>
      </c>
      <c r="F7684" t="s">
        <v>26</v>
      </c>
      <c r="G7684">
        <v>4</v>
      </c>
      <c r="H7684">
        <v>1</v>
      </c>
      <c r="I7684">
        <v>51</v>
      </c>
      <c r="J7684">
        <v>3</v>
      </c>
      <c r="K7684">
        <v>69.05</v>
      </c>
      <c r="L7684" t="str">
        <f t="shared" si="720"/>
        <v/>
      </c>
      <c r="M7684">
        <v>2</v>
      </c>
      <c r="N7684" t="str">
        <f t="shared" si="721"/>
        <v/>
      </c>
      <c r="O7684">
        <v>18</v>
      </c>
      <c r="P7684" s="11">
        <v>0.25</v>
      </c>
      <c r="Q7684" s="11">
        <v>5.8823529411764698E-2</v>
      </c>
      <c r="R7684" s="12">
        <v>34.524999999999999</v>
      </c>
      <c r="S7684" t="s">
        <v>27</v>
      </c>
      <c r="T7684">
        <v>0</v>
      </c>
      <c r="U7684">
        <f t="shared" si="722"/>
        <v>5</v>
      </c>
      <c r="V7684">
        <f t="shared" si="723"/>
        <v>1</v>
      </c>
      <c r="W7684">
        <f t="shared" si="724"/>
        <v>2</v>
      </c>
      <c r="X7684" t="str">
        <f t="shared" si="725"/>
        <v>512</v>
      </c>
      <c r="Y7684" t="str">
        <f>IF(Table1[[#This Row],[RFM_Score]]="555","Champion", IF(AND(J7684&gt;=4,V7684&gt;=4),"Loyal", IF(U7684&lt;=2,"At Risk", IF(W7684&gt;=4,"Potential Loyalist","Others"))))</f>
        <v>Others</v>
      </c>
    </row>
    <row r="7685" spans="1:25">
      <c r="A7685" t="s">
        <v>9813</v>
      </c>
      <c r="B7685">
        <v>39</v>
      </c>
      <c r="C7685" t="s">
        <v>24</v>
      </c>
      <c r="D7685" t="s">
        <v>25</v>
      </c>
      <c r="E7685" s="6" t="s">
        <v>19755</v>
      </c>
      <c r="F7685" t="s">
        <v>62</v>
      </c>
      <c r="G7685">
        <v>3</v>
      </c>
      <c r="H7685">
        <v>1</v>
      </c>
      <c r="I7685">
        <v>57</v>
      </c>
      <c r="J7685">
        <v>3</v>
      </c>
      <c r="K7685">
        <v>69.05</v>
      </c>
      <c r="L7685" t="str">
        <f t="shared" si="720"/>
        <v/>
      </c>
      <c r="M7685">
        <v>2</v>
      </c>
      <c r="N7685" t="str">
        <f t="shared" si="721"/>
        <v/>
      </c>
      <c r="O7685">
        <v>18</v>
      </c>
      <c r="P7685" s="11">
        <v>0.33333333333333298</v>
      </c>
      <c r="Q7685" s="11">
        <v>5.2631578947368397E-2</v>
      </c>
      <c r="R7685" s="12">
        <v>34.524999999999999</v>
      </c>
      <c r="S7685" t="s">
        <v>27</v>
      </c>
      <c r="T7685">
        <v>0</v>
      </c>
      <c r="U7685">
        <f t="shared" si="722"/>
        <v>5</v>
      </c>
      <c r="V7685">
        <f t="shared" si="723"/>
        <v>1</v>
      </c>
      <c r="W7685">
        <f t="shared" si="724"/>
        <v>2</v>
      </c>
      <c r="X7685" t="str">
        <f t="shared" si="725"/>
        <v>512</v>
      </c>
      <c r="Y7685" t="str">
        <f>IF(Table1[[#This Row],[RFM_Score]]="555","Champion", IF(AND(J7685&gt;=4,V7685&gt;=4),"Loyal", IF(U7685&lt;=2,"At Risk", IF(W7685&gt;=4,"Potential Loyalist","Others"))))</f>
        <v>Others</v>
      </c>
    </row>
    <row r="7686" spans="1:25">
      <c r="A7686" t="s">
        <v>10462</v>
      </c>
      <c r="B7686">
        <v>41</v>
      </c>
      <c r="C7686" t="s">
        <v>19</v>
      </c>
      <c r="D7686" t="s">
        <v>46</v>
      </c>
      <c r="E7686" s="6" t="s">
        <v>19756</v>
      </c>
      <c r="F7686" t="s">
        <v>21</v>
      </c>
      <c r="G7686">
        <v>5</v>
      </c>
      <c r="H7686">
        <v>3</v>
      </c>
      <c r="I7686">
        <v>46</v>
      </c>
      <c r="J7686">
        <v>1</v>
      </c>
      <c r="K7686">
        <v>69.02</v>
      </c>
      <c r="L7686" t="str">
        <f t="shared" si="720"/>
        <v/>
      </c>
      <c r="M7686">
        <v>2</v>
      </c>
      <c r="N7686" t="str">
        <f t="shared" si="721"/>
        <v/>
      </c>
      <c r="O7686">
        <v>0</v>
      </c>
      <c r="P7686" s="11">
        <v>0.6</v>
      </c>
      <c r="Q7686" s="11">
        <v>2.1739130434782601E-2</v>
      </c>
      <c r="R7686" s="12">
        <v>34.51</v>
      </c>
      <c r="S7686" t="s">
        <v>27</v>
      </c>
      <c r="T7686">
        <v>1</v>
      </c>
      <c r="U7686">
        <f t="shared" si="722"/>
        <v>5</v>
      </c>
      <c r="V7686">
        <f t="shared" si="723"/>
        <v>1</v>
      </c>
      <c r="W7686">
        <f t="shared" si="724"/>
        <v>2</v>
      </c>
      <c r="X7686" t="str">
        <f t="shared" si="725"/>
        <v>512</v>
      </c>
      <c r="Y7686" t="str">
        <f>IF(Table1[[#This Row],[RFM_Score]]="555","Champion", IF(AND(J7686&gt;=4,V7686&gt;=4),"Loyal", IF(U7686&lt;=2,"At Risk", IF(W7686&gt;=4,"Potential Loyalist","Others"))))</f>
        <v>Others</v>
      </c>
    </row>
    <row r="7687" spans="1:25">
      <c r="A7687" t="s">
        <v>1716</v>
      </c>
      <c r="B7687">
        <v>29</v>
      </c>
      <c r="C7687" t="s">
        <v>24</v>
      </c>
      <c r="D7687" t="s">
        <v>29</v>
      </c>
      <c r="E7687" s="6" t="s">
        <v>19757</v>
      </c>
      <c r="F7687" t="s">
        <v>30</v>
      </c>
      <c r="G7687">
        <v>4</v>
      </c>
      <c r="H7687">
        <v>1</v>
      </c>
      <c r="I7687">
        <v>48</v>
      </c>
      <c r="J7687">
        <v>1</v>
      </c>
      <c r="K7687">
        <v>68.959999999999994</v>
      </c>
      <c r="L7687" t="str">
        <f t="shared" si="720"/>
        <v/>
      </c>
      <c r="M7687">
        <v>2</v>
      </c>
      <c r="N7687" t="str">
        <f t="shared" si="721"/>
        <v/>
      </c>
      <c r="O7687">
        <v>5</v>
      </c>
      <c r="P7687" s="11">
        <v>0.25</v>
      </c>
      <c r="Q7687" s="11">
        <v>2.0833333333333301E-2</v>
      </c>
      <c r="R7687" s="12">
        <v>34.479999999999997</v>
      </c>
      <c r="S7687" t="s">
        <v>27</v>
      </c>
      <c r="T7687">
        <v>0</v>
      </c>
      <c r="U7687">
        <f t="shared" si="722"/>
        <v>5</v>
      </c>
      <c r="V7687">
        <f t="shared" si="723"/>
        <v>1</v>
      </c>
      <c r="W7687">
        <f t="shared" si="724"/>
        <v>2</v>
      </c>
      <c r="X7687" t="str">
        <f t="shared" si="725"/>
        <v>512</v>
      </c>
      <c r="Y7687" t="str">
        <f>IF(Table1[[#This Row],[RFM_Score]]="555","Champion", IF(AND(J7687&gt;=4,V7687&gt;=4),"Loyal", IF(U7687&lt;=2,"At Risk", IF(W7687&gt;=4,"Potential Loyalist","Others"))))</f>
        <v>Others</v>
      </c>
    </row>
    <row r="7688" spans="1:25">
      <c r="A7688" t="s">
        <v>9541</v>
      </c>
      <c r="B7688">
        <v>57</v>
      </c>
      <c r="C7688" t="s">
        <v>19</v>
      </c>
      <c r="D7688" t="s">
        <v>25</v>
      </c>
      <c r="E7688" s="6" t="s">
        <v>19758</v>
      </c>
      <c r="F7688" t="s">
        <v>37</v>
      </c>
      <c r="G7688">
        <v>4</v>
      </c>
      <c r="H7688">
        <v>1</v>
      </c>
      <c r="I7688">
        <v>60</v>
      </c>
      <c r="J7688">
        <v>4</v>
      </c>
      <c r="K7688">
        <v>68.94</v>
      </c>
      <c r="L7688" t="str">
        <f t="shared" si="720"/>
        <v/>
      </c>
      <c r="M7688">
        <v>2</v>
      </c>
      <c r="N7688" t="str">
        <f t="shared" si="721"/>
        <v/>
      </c>
      <c r="O7688">
        <v>28</v>
      </c>
      <c r="P7688" s="11">
        <v>0.25</v>
      </c>
      <c r="Q7688" s="11">
        <v>6.6666666666666596E-2</v>
      </c>
      <c r="R7688" s="12">
        <v>34.47</v>
      </c>
      <c r="S7688" t="s">
        <v>27</v>
      </c>
      <c r="T7688">
        <v>0</v>
      </c>
      <c r="U7688">
        <f t="shared" si="722"/>
        <v>4</v>
      </c>
      <c r="V7688">
        <f t="shared" si="723"/>
        <v>1</v>
      </c>
      <c r="W7688">
        <f t="shared" si="724"/>
        <v>2</v>
      </c>
      <c r="X7688" t="str">
        <f t="shared" si="725"/>
        <v>412</v>
      </c>
      <c r="Y7688" t="str">
        <f>IF(Table1[[#This Row],[RFM_Score]]="555","Champion", IF(AND(J7688&gt;=4,V7688&gt;=4),"Loyal", IF(U7688&lt;=2,"At Risk", IF(W7688&gt;=4,"Potential Loyalist","Others"))))</f>
        <v>Others</v>
      </c>
    </row>
    <row r="7689" spans="1:25">
      <c r="A7689" t="s">
        <v>2974</v>
      </c>
      <c r="B7689">
        <v>32</v>
      </c>
      <c r="C7689" t="s">
        <v>19</v>
      </c>
      <c r="D7689" t="s">
        <v>25</v>
      </c>
      <c r="E7689" s="6" t="s">
        <v>19759</v>
      </c>
      <c r="F7689" t="s">
        <v>26</v>
      </c>
      <c r="G7689">
        <v>4</v>
      </c>
      <c r="H7689">
        <v>1</v>
      </c>
      <c r="I7689">
        <v>47</v>
      </c>
      <c r="J7689">
        <v>1</v>
      </c>
      <c r="K7689">
        <v>68.92</v>
      </c>
      <c r="L7689" t="str">
        <f t="shared" si="720"/>
        <v/>
      </c>
      <c r="M7689">
        <v>2</v>
      </c>
      <c r="N7689" t="str">
        <f t="shared" si="721"/>
        <v/>
      </c>
      <c r="O7689">
        <v>28</v>
      </c>
      <c r="P7689" s="11">
        <v>0.25</v>
      </c>
      <c r="Q7689" s="11">
        <v>2.1276595744680799E-2</v>
      </c>
      <c r="R7689" s="12">
        <v>34.46</v>
      </c>
      <c r="S7689" t="s">
        <v>27</v>
      </c>
      <c r="T7689">
        <v>0</v>
      </c>
      <c r="U7689">
        <f t="shared" si="722"/>
        <v>4</v>
      </c>
      <c r="V7689">
        <f t="shared" si="723"/>
        <v>1</v>
      </c>
      <c r="W7689">
        <f t="shared" si="724"/>
        <v>2</v>
      </c>
      <c r="X7689" t="str">
        <f t="shared" si="725"/>
        <v>412</v>
      </c>
      <c r="Y7689" t="str">
        <f>IF(Table1[[#This Row],[RFM_Score]]="555","Champion", IF(AND(J7689&gt;=4,V7689&gt;=4),"Loyal", IF(U7689&lt;=2,"At Risk", IF(W7689&gt;=4,"Potential Loyalist","Others"))))</f>
        <v>Others</v>
      </c>
    </row>
    <row r="7690" spans="1:25">
      <c r="A7690" t="s">
        <v>6846</v>
      </c>
      <c r="B7690">
        <v>19</v>
      </c>
      <c r="C7690" t="s">
        <v>19</v>
      </c>
      <c r="D7690" t="s">
        <v>35</v>
      </c>
      <c r="E7690" s="6" t="s">
        <v>19760</v>
      </c>
      <c r="F7690" t="s">
        <v>26</v>
      </c>
      <c r="G7690">
        <v>3</v>
      </c>
      <c r="H7690">
        <v>1</v>
      </c>
      <c r="I7690">
        <v>41</v>
      </c>
      <c r="J7690">
        <v>2</v>
      </c>
      <c r="K7690">
        <v>68.77</v>
      </c>
      <c r="L7690" t="str">
        <f t="shared" si="720"/>
        <v/>
      </c>
      <c r="M7690">
        <v>2</v>
      </c>
      <c r="N7690" t="str">
        <f t="shared" si="721"/>
        <v/>
      </c>
      <c r="O7690">
        <v>20</v>
      </c>
      <c r="P7690" s="11">
        <v>0.33333333333333298</v>
      </c>
      <c r="Q7690" s="11">
        <v>4.8780487804878002E-2</v>
      </c>
      <c r="R7690" s="12">
        <v>34.384999999999998</v>
      </c>
      <c r="S7690" t="s">
        <v>27</v>
      </c>
      <c r="T7690">
        <v>0</v>
      </c>
      <c r="U7690">
        <f t="shared" si="722"/>
        <v>5</v>
      </c>
      <c r="V7690">
        <f t="shared" si="723"/>
        <v>1</v>
      </c>
      <c r="W7690">
        <f t="shared" si="724"/>
        <v>2</v>
      </c>
      <c r="X7690" t="str">
        <f t="shared" si="725"/>
        <v>512</v>
      </c>
      <c r="Y7690" t="str">
        <f>IF(Table1[[#This Row],[RFM_Score]]="555","Champion", IF(AND(J7690&gt;=4,V7690&gt;=4),"Loyal", IF(U7690&lt;=2,"At Risk", IF(W7690&gt;=4,"Potential Loyalist","Others"))))</f>
        <v>Others</v>
      </c>
    </row>
    <row r="7691" spans="1:25">
      <c r="A7691" t="s">
        <v>8737</v>
      </c>
      <c r="B7691">
        <v>54</v>
      </c>
      <c r="C7691" t="s">
        <v>24</v>
      </c>
      <c r="D7691" t="s">
        <v>49</v>
      </c>
      <c r="E7691" s="6" t="s">
        <v>19761</v>
      </c>
      <c r="F7691" t="s">
        <v>26</v>
      </c>
      <c r="G7691">
        <v>6</v>
      </c>
      <c r="H7691">
        <v>3</v>
      </c>
      <c r="I7691">
        <v>52</v>
      </c>
      <c r="J7691">
        <v>3</v>
      </c>
      <c r="K7691">
        <v>68.72</v>
      </c>
      <c r="L7691" t="str">
        <f t="shared" si="720"/>
        <v/>
      </c>
      <c r="M7691">
        <v>2</v>
      </c>
      <c r="N7691" t="str">
        <f t="shared" si="721"/>
        <v/>
      </c>
      <c r="O7691">
        <v>22</v>
      </c>
      <c r="P7691" s="11">
        <v>0.5</v>
      </c>
      <c r="Q7691" s="11">
        <v>5.7692307692307598E-2</v>
      </c>
      <c r="R7691" s="12">
        <v>34.36</v>
      </c>
      <c r="S7691" t="s">
        <v>27</v>
      </c>
      <c r="T7691">
        <v>0</v>
      </c>
      <c r="U7691">
        <f t="shared" si="722"/>
        <v>4</v>
      </c>
      <c r="V7691">
        <f t="shared" si="723"/>
        <v>1</v>
      </c>
      <c r="W7691">
        <f t="shared" si="724"/>
        <v>2</v>
      </c>
      <c r="X7691" t="str">
        <f t="shared" si="725"/>
        <v>412</v>
      </c>
      <c r="Y7691" t="str">
        <f>IF(Table1[[#This Row],[RFM_Score]]="555","Champion", IF(AND(J7691&gt;=4,V7691&gt;=4),"Loyal", IF(U7691&lt;=2,"At Risk", IF(W7691&gt;=4,"Potential Loyalist","Others"))))</f>
        <v>Others</v>
      </c>
    </row>
    <row r="7692" spans="1:25">
      <c r="A7692" t="s">
        <v>4792</v>
      </c>
      <c r="B7692">
        <v>38</v>
      </c>
      <c r="C7692" t="s">
        <v>24</v>
      </c>
      <c r="D7692" t="s">
        <v>41</v>
      </c>
      <c r="E7692" s="6" t="s">
        <v>19762</v>
      </c>
      <c r="F7692" t="s">
        <v>37</v>
      </c>
      <c r="G7692">
        <v>3</v>
      </c>
      <c r="H7692">
        <v>1</v>
      </c>
      <c r="I7692">
        <v>38</v>
      </c>
      <c r="J7692">
        <v>0</v>
      </c>
      <c r="K7692">
        <v>68.69</v>
      </c>
      <c r="L7692" t="str">
        <f t="shared" si="720"/>
        <v/>
      </c>
      <c r="M7692">
        <v>2</v>
      </c>
      <c r="N7692" t="str">
        <f t="shared" si="721"/>
        <v/>
      </c>
      <c r="O7692">
        <v>10</v>
      </c>
      <c r="P7692" s="11">
        <v>0.33333333333333298</v>
      </c>
      <c r="Q7692" s="11">
        <v>0</v>
      </c>
      <c r="R7692" s="12">
        <v>34.344999999999999</v>
      </c>
      <c r="S7692" t="s">
        <v>27</v>
      </c>
      <c r="T7692">
        <v>0</v>
      </c>
      <c r="U7692">
        <f t="shared" si="722"/>
        <v>5</v>
      </c>
      <c r="V7692">
        <f t="shared" si="723"/>
        <v>1</v>
      </c>
      <c r="W7692">
        <f t="shared" si="724"/>
        <v>2</v>
      </c>
      <c r="X7692" t="str">
        <f t="shared" si="725"/>
        <v>512</v>
      </c>
      <c r="Y7692" t="str">
        <f>IF(Table1[[#This Row],[RFM_Score]]="555","Champion", IF(AND(J7692&gt;=4,V7692&gt;=4),"Loyal", IF(U7692&lt;=2,"At Risk", IF(W7692&gt;=4,"Potential Loyalist","Others"))))</f>
        <v>Others</v>
      </c>
    </row>
    <row r="7693" spans="1:25">
      <c r="A7693" t="s">
        <v>2546</v>
      </c>
      <c r="B7693">
        <v>19</v>
      </c>
      <c r="C7693" t="s">
        <v>19</v>
      </c>
      <c r="D7693" t="s">
        <v>35</v>
      </c>
      <c r="E7693" s="6" t="s">
        <v>19763</v>
      </c>
      <c r="F7693" t="s">
        <v>21</v>
      </c>
      <c r="G7693">
        <v>4</v>
      </c>
      <c r="H7693">
        <v>1</v>
      </c>
      <c r="I7693">
        <v>33</v>
      </c>
      <c r="J7693">
        <v>0</v>
      </c>
      <c r="K7693">
        <v>68.56</v>
      </c>
      <c r="L7693" t="str">
        <f t="shared" si="720"/>
        <v/>
      </c>
      <c r="M7693">
        <v>2</v>
      </c>
      <c r="N7693" t="str">
        <f t="shared" si="721"/>
        <v/>
      </c>
      <c r="O7693">
        <v>5</v>
      </c>
      <c r="P7693" s="11">
        <v>0.25</v>
      </c>
      <c r="Q7693" s="11">
        <v>0</v>
      </c>
      <c r="R7693" s="12">
        <v>34.28</v>
      </c>
      <c r="S7693" t="s">
        <v>27</v>
      </c>
      <c r="T7693">
        <v>0</v>
      </c>
      <c r="U7693">
        <f t="shared" si="722"/>
        <v>5</v>
      </c>
      <c r="V7693">
        <f t="shared" si="723"/>
        <v>1</v>
      </c>
      <c r="W7693">
        <f t="shared" si="724"/>
        <v>2</v>
      </c>
      <c r="X7693" t="str">
        <f t="shared" si="725"/>
        <v>512</v>
      </c>
      <c r="Y7693" t="str">
        <f>IF(Table1[[#This Row],[RFM_Score]]="555","Champion", IF(AND(J7693&gt;=4,V7693&gt;=4),"Loyal", IF(U7693&lt;=2,"At Risk", IF(W7693&gt;=4,"Potential Loyalist","Others"))))</f>
        <v>Others</v>
      </c>
    </row>
    <row r="7694" spans="1:25">
      <c r="A7694" t="s">
        <v>7744</v>
      </c>
      <c r="B7694">
        <v>34</v>
      </c>
      <c r="C7694" t="s">
        <v>24</v>
      </c>
      <c r="D7694" t="s">
        <v>49</v>
      </c>
      <c r="E7694" s="6" t="s">
        <v>19764</v>
      </c>
      <c r="F7694" t="s">
        <v>37</v>
      </c>
      <c r="G7694">
        <v>3</v>
      </c>
      <c r="H7694">
        <v>1</v>
      </c>
      <c r="I7694">
        <v>41</v>
      </c>
      <c r="J7694">
        <v>1</v>
      </c>
      <c r="K7694">
        <v>68.400000000000006</v>
      </c>
      <c r="L7694" t="str">
        <f t="shared" si="720"/>
        <v/>
      </c>
      <c r="M7694">
        <v>2</v>
      </c>
      <c r="N7694" t="str">
        <f t="shared" si="721"/>
        <v/>
      </c>
      <c r="O7694">
        <v>54</v>
      </c>
      <c r="P7694" s="11">
        <v>0.33333333333333298</v>
      </c>
      <c r="Q7694" s="11">
        <v>2.4390243902439001E-2</v>
      </c>
      <c r="R7694" s="12">
        <v>34.200000000000003</v>
      </c>
      <c r="S7694" t="s">
        <v>27</v>
      </c>
      <c r="T7694">
        <v>0</v>
      </c>
      <c r="U7694">
        <f t="shared" si="722"/>
        <v>3</v>
      </c>
      <c r="V7694">
        <f t="shared" si="723"/>
        <v>1</v>
      </c>
      <c r="W7694">
        <f t="shared" si="724"/>
        <v>2</v>
      </c>
      <c r="X7694" t="str">
        <f t="shared" si="725"/>
        <v>312</v>
      </c>
      <c r="Y7694" t="str">
        <f>IF(Table1[[#This Row],[RFM_Score]]="555","Champion", IF(AND(J7694&gt;=4,V7694&gt;=4),"Loyal", IF(U7694&lt;=2,"At Risk", IF(W7694&gt;=4,"Potential Loyalist","Others"))))</f>
        <v>Others</v>
      </c>
    </row>
    <row r="7695" spans="1:25">
      <c r="A7695" t="s">
        <v>1128</v>
      </c>
      <c r="B7695">
        <v>34</v>
      </c>
      <c r="C7695" t="s">
        <v>19</v>
      </c>
      <c r="D7695" t="s">
        <v>25</v>
      </c>
      <c r="E7695" s="6" t="s">
        <v>19765</v>
      </c>
      <c r="F7695" t="s">
        <v>60</v>
      </c>
      <c r="G7695">
        <v>2</v>
      </c>
      <c r="H7695">
        <v>1</v>
      </c>
      <c r="I7695">
        <v>52</v>
      </c>
      <c r="J7695">
        <v>2</v>
      </c>
      <c r="K7695">
        <v>68.33</v>
      </c>
      <c r="L7695" t="str">
        <f t="shared" si="720"/>
        <v/>
      </c>
      <c r="M7695">
        <v>2</v>
      </c>
      <c r="N7695" t="str">
        <f t="shared" si="721"/>
        <v/>
      </c>
      <c r="O7695">
        <v>87</v>
      </c>
      <c r="P7695" s="11">
        <v>0.5</v>
      </c>
      <c r="Q7695" s="11">
        <v>3.8461538461538401E-2</v>
      </c>
      <c r="R7695" s="12">
        <v>34.164999999999999</v>
      </c>
      <c r="S7695" t="s">
        <v>27</v>
      </c>
      <c r="T7695">
        <v>0</v>
      </c>
      <c r="U7695">
        <f t="shared" si="722"/>
        <v>2</v>
      </c>
      <c r="V7695">
        <f t="shared" si="723"/>
        <v>1</v>
      </c>
      <c r="W7695">
        <f t="shared" si="724"/>
        <v>2</v>
      </c>
      <c r="X7695" t="str">
        <f t="shared" si="725"/>
        <v>212</v>
      </c>
      <c r="Y7695" t="str">
        <f>IF(Table1[[#This Row],[RFM_Score]]="555","Champion", IF(AND(J7695&gt;=4,V7695&gt;=4),"Loyal", IF(U7695&lt;=2,"At Risk", IF(W7695&gt;=4,"Potential Loyalist","Others"))))</f>
        <v>At Risk</v>
      </c>
    </row>
    <row r="7696" spans="1:25">
      <c r="A7696" t="s">
        <v>7484</v>
      </c>
      <c r="B7696">
        <v>29</v>
      </c>
      <c r="C7696" t="s">
        <v>19</v>
      </c>
      <c r="D7696" t="s">
        <v>25</v>
      </c>
      <c r="E7696" s="6" t="s">
        <v>19766</v>
      </c>
      <c r="F7696" t="s">
        <v>26</v>
      </c>
      <c r="G7696">
        <v>3</v>
      </c>
      <c r="H7696">
        <v>2</v>
      </c>
      <c r="I7696">
        <v>54</v>
      </c>
      <c r="J7696">
        <v>4</v>
      </c>
      <c r="K7696">
        <v>68.010000000000005</v>
      </c>
      <c r="L7696" t="str">
        <f t="shared" si="720"/>
        <v/>
      </c>
      <c r="M7696">
        <v>2</v>
      </c>
      <c r="N7696" t="str">
        <f t="shared" si="721"/>
        <v/>
      </c>
      <c r="O7696">
        <v>13</v>
      </c>
      <c r="P7696" s="11">
        <v>0.66666666666666596</v>
      </c>
      <c r="Q7696" s="11">
        <v>7.4074074074074001E-2</v>
      </c>
      <c r="R7696" s="12">
        <v>34.005000000000003</v>
      </c>
      <c r="S7696" t="s">
        <v>27</v>
      </c>
      <c r="T7696">
        <v>0</v>
      </c>
      <c r="U7696">
        <f t="shared" si="722"/>
        <v>5</v>
      </c>
      <c r="V7696">
        <f t="shared" si="723"/>
        <v>1</v>
      </c>
      <c r="W7696">
        <f t="shared" si="724"/>
        <v>2</v>
      </c>
      <c r="X7696" t="str">
        <f t="shared" si="725"/>
        <v>512</v>
      </c>
      <c r="Y7696" t="str">
        <f>IF(Table1[[#This Row],[RFM_Score]]="555","Champion", IF(AND(J7696&gt;=4,V7696&gt;=4),"Loyal", IF(U7696&lt;=2,"At Risk", IF(W7696&gt;=4,"Potential Loyalist","Others"))))</f>
        <v>Others</v>
      </c>
    </row>
    <row r="7697" spans="1:25">
      <c r="A7697" t="s">
        <v>1551</v>
      </c>
      <c r="B7697">
        <v>34</v>
      </c>
      <c r="C7697" t="s">
        <v>24</v>
      </c>
      <c r="D7697" t="s">
        <v>41</v>
      </c>
      <c r="E7697" s="6" t="s">
        <v>19767</v>
      </c>
      <c r="F7697" t="s">
        <v>26</v>
      </c>
      <c r="G7697">
        <v>5</v>
      </c>
      <c r="H7697">
        <v>3</v>
      </c>
      <c r="I7697">
        <v>51</v>
      </c>
      <c r="J7697">
        <v>4</v>
      </c>
      <c r="K7697">
        <v>67.94</v>
      </c>
      <c r="L7697" t="str">
        <f t="shared" si="720"/>
        <v/>
      </c>
      <c r="M7697">
        <v>2</v>
      </c>
      <c r="N7697" t="str">
        <f t="shared" si="721"/>
        <v/>
      </c>
      <c r="O7697">
        <v>106</v>
      </c>
      <c r="P7697" s="11">
        <v>0.6</v>
      </c>
      <c r="Q7697" s="11">
        <v>7.8431372549019607E-2</v>
      </c>
      <c r="R7697" s="12">
        <v>33.97</v>
      </c>
      <c r="S7697" t="s">
        <v>27</v>
      </c>
      <c r="T7697">
        <v>1</v>
      </c>
      <c r="U7697">
        <f t="shared" si="722"/>
        <v>1</v>
      </c>
      <c r="V7697">
        <f t="shared" si="723"/>
        <v>1</v>
      </c>
      <c r="W7697">
        <f t="shared" si="724"/>
        <v>2</v>
      </c>
      <c r="X7697" t="str">
        <f t="shared" si="725"/>
        <v>112</v>
      </c>
      <c r="Y7697" t="str">
        <f>IF(Table1[[#This Row],[RFM_Score]]="555","Champion", IF(AND(J7697&gt;=4,V7697&gt;=4),"Loyal", IF(U7697&lt;=2,"At Risk", IF(W7697&gt;=4,"Potential Loyalist","Others"))))</f>
        <v>At Risk</v>
      </c>
    </row>
    <row r="7698" spans="1:25">
      <c r="A7698" t="s">
        <v>4474</v>
      </c>
      <c r="B7698">
        <v>31</v>
      </c>
      <c r="C7698" t="s">
        <v>24</v>
      </c>
      <c r="D7698" t="s">
        <v>25</v>
      </c>
      <c r="E7698" s="6" t="s">
        <v>19768</v>
      </c>
      <c r="F7698" t="s">
        <v>62</v>
      </c>
      <c r="G7698">
        <v>4</v>
      </c>
      <c r="H7698">
        <v>1</v>
      </c>
      <c r="I7698">
        <v>60</v>
      </c>
      <c r="J7698">
        <v>3</v>
      </c>
      <c r="K7698">
        <v>67.88</v>
      </c>
      <c r="L7698" t="str">
        <f t="shared" si="720"/>
        <v/>
      </c>
      <c r="M7698">
        <v>2</v>
      </c>
      <c r="N7698" t="str">
        <f t="shared" si="721"/>
        <v/>
      </c>
      <c r="O7698">
        <v>6</v>
      </c>
      <c r="P7698" s="11">
        <v>0.25</v>
      </c>
      <c r="Q7698" s="11">
        <v>0.05</v>
      </c>
      <c r="R7698" s="12">
        <v>33.94</v>
      </c>
      <c r="S7698" t="s">
        <v>27</v>
      </c>
      <c r="T7698">
        <v>0</v>
      </c>
      <c r="U7698">
        <f t="shared" si="722"/>
        <v>5</v>
      </c>
      <c r="V7698">
        <f t="shared" si="723"/>
        <v>1</v>
      </c>
      <c r="W7698">
        <f t="shared" si="724"/>
        <v>2</v>
      </c>
      <c r="X7698" t="str">
        <f t="shared" si="725"/>
        <v>512</v>
      </c>
      <c r="Y7698" t="str">
        <f>IF(Table1[[#This Row],[RFM_Score]]="555","Champion", IF(AND(J7698&gt;=4,V7698&gt;=4),"Loyal", IF(U7698&lt;=2,"At Risk", IF(W7698&gt;=4,"Potential Loyalist","Others"))))</f>
        <v>Others</v>
      </c>
    </row>
    <row r="7699" spans="1:25">
      <c r="A7699" t="s">
        <v>7120</v>
      </c>
      <c r="B7699">
        <v>27</v>
      </c>
      <c r="C7699" t="s">
        <v>19</v>
      </c>
      <c r="D7699" t="s">
        <v>29</v>
      </c>
      <c r="E7699" s="6" t="s">
        <v>19769</v>
      </c>
      <c r="F7699" t="s">
        <v>37</v>
      </c>
      <c r="G7699">
        <v>6</v>
      </c>
      <c r="H7699">
        <v>0</v>
      </c>
      <c r="I7699">
        <v>56</v>
      </c>
      <c r="J7699">
        <v>3</v>
      </c>
      <c r="K7699">
        <v>67.650000000000006</v>
      </c>
      <c r="L7699" t="str">
        <f t="shared" si="720"/>
        <v/>
      </c>
      <c r="M7699">
        <v>2</v>
      </c>
      <c r="N7699" t="str">
        <f t="shared" si="721"/>
        <v/>
      </c>
      <c r="O7699">
        <v>3</v>
      </c>
      <c r="P7699" s="11">
        <v>0</v>
      </c>
      <c r="Q7699" s="11">
        <v>5.3571428571428499E-2</v>
      </c>
      <c r="R7699" s="12">
        <v>33.825000000000003</v>
      </c>
      <c r="S7699" t="s">
        <v>27</v>
      </c>
      <c r="T7699">
        <v>0</v>
      </c>
      <c r="U7699">
        <f t="shared" si="722"/>
        <v>5</v>
      </c>
      <c r="V7699">
        <f t="shared" si="723"/>
        <v>1</v>
      </c>
      <c r="W7699">
        <f t="shared" si="724"/>
        <v>2</v>
      </c>
      <c r="X7699" t="str">
        <f t="shared" si="725"/>
        <v>512</v>
      </c>
      <c r="Y7699" t="str">
        <f>IF(Table1[[#This Row],[RFM_Score]]="555","Champion", IF(AND(J7699&gt;=4,V7699&gt;=4),"Loyal", IF(U7699&lt;=2,"At Risk", IF(W7699&gt;=4,"Potential Loyalist","Others"))))</f>
        <v>Others</v>
      </c>
    </row>
    <row r="7700" spans="1:25">
      <c r="A7700" t="s">
        <v>10848</v>
      </c>
      <c r="B7700">
        <v>37</v>
      </c>
      <c r="C7700" t="s">
        <v>24</v>
      </c>
      <c r="D7700" t="s">
        <v>35</v>
      </c>
      <c r="E7700" s="6" t="s">
        <v>19770</v>
      </c>
      <c r="F7700" t="s">
        <v>21</v>
      </c>
      <c r="G7700">
        <v>2</v>
      </c>
      <c r="H7700">
        <v>2</v>
      </c>
      <c r="I7700">
        <v>52</v>
      </c>
      <c r="J7700">
        <v>4</v>
      </c>
      <c r="K7700">
        <v>67.650000000000006</v>
      </c>
      <c r="L7700" t="str">
        <f t="shared" si="720"/>
        <v/>
      </c>
      <c r="M7700">
        <v>2</v>
      </c>
      <c r="N7700" t="str">
        <f t="shared" si="721"/>
        <v/>
      </c>
      <c r="O7700">
        <v>0</v>
      </c>
      <c r="P7700" s="11">
        <v>1</v>
      </c>
      <c r="Q7700" s="11">
        <v>7.69230769230769E-2</v>
      </c>
      <c r="R7700" s="12">
        <v>33.825000000000003</v>
      </c>
      <c r="S7700" t="s">
        <v>27</v>
      </c>
      <c r="T7700">
        <v>0</v>
      </c>
      <c r="U7700">
        <f t="shared" si="722"/>
        <v>5</v>
      </c>
      <c r="V7700">
        <f t="shared" si="723"/>
        <v>1</v>
      </c>
      <c r="W7700">
        <f t="shared" si="724"/>
        <v>2</v>
      </c>
      <c r="X7700" t="str">
        <f t="shared" si="725"/>
        <v>512</v>
      </c>
      <c r="Y7700" t="str">
        <f>IF(Table1[[#This Row],[RFM_Score]]="555","Champion", IF(AND(J7700&gt;=4,V7700&gt;=4),"Loyal", IF(U7700&lt;=2,"At Risk", IF(W7700&gt;=4,"Potential Loyalist","Others"))))</f>
        <v>Others</v>
      </c>
    </row>
    <row r="7701" spans="1:25">
      <c r="A7701" t="s">
        <v>10430</v>
      </c>
      <c r="B7701">
        <v>30</v>
      </c>
      <c r="C7701" t="s">
        <v>24</v>
      </c>
      <c r="D7701" t="s">
        <v>41</v>
      </c>
      <c r="E7701" s="6" t="s">
        <v>19771</v>
      </c>
      <c r="F7701" t="s">
        <v>30</v>
      </c>
      <c r="G7701">
        <v>4</v>
      </c>
      <c r="H7701">
        <v>1</v>
      </c>
      <c r="I7701">
        <v>64</v>
      </c>
      <c r="J7701">
        <v>6</v>
      </c>
      <c r="K7701">
        <v>67.42</v>
      </c>
      <c r="L7701" t="str">
        <f t="shared" si="720"/>
        <v/>
      </c>
      <c r="M7701">
        <v>2</v>
      </c>
      <c r="N7701" t="str">
        <f t="shared" si="721"/>
        <v/>
      </c>
      <c r="O7701">
        <v>96</v>
      </c>
      <c r="P7701" s="11">
        <v>0.25</v>
      </c>
      <c r="Q7701" s="11">
        <v>9.375E-2</v>
      </c>
      <c r="R7701" s="12">
        <v>33.71</v>
      </c>
      <c r="S7701" t="s">
        <v>27</v>
      </c>
      <c r="T7701">
        <v>1</v>
      </c>
      <c r="U7701">
        <f t="shared" si="722"/>
        <v>2</v>
      </c>
      <c r="V7701">
        <f t="shared" si="723"/>
        <v>1</v>
      </c>
      <c r="W7701">
        <f t="shared" si="724"/>
        <v>2</v>
      </c>
      <c r="X7701" t="str">
        <f t="shared" si="725"/>
        <v>212</v>
      </c>
      <c r="Y7701" t="str">
        <f>IF(Table1[[#This Row],[RFM_Score]]="555","Champion", IF(AND(J7701&gt;=4,V7701&gt;=4),"Loyal", IF(U7701&lt;=2,"At Risk", IF(W7701&gt;=4,"Potential Loyalist","Others"))))</f>
        <v>At Risk</v>
      </c>
    </row>
    <row r="7702" spans="1:25">
      <c r="A7702" t="s">
        <v>9546</v>
      </c>
      <c r="B7702">
        <v>44</v>
      </c>
      <c r="C7702" t="s">
        <v>24</v>
      </c>
      <c r="D7702" t="s">
        <v>25</v>
      </c>
      <c r="E7702" s="6" t="s">
        <v>19772</v>
      </c>
      <c r="F7702" t="s">
        <v>26</v>
      </c>
      <c r="G7702">
        <v>2</v>
      </c>
      <c r="H7702">
        <v>0</v>
      </c>
      <c r="I7702">
        <v>42</v>
      </c>
      <c r="J7702">
        <v>2</v>
      </c>
      <c r="K7702">
        <v>67.36</v>
      </c>
      <c r="L7702" t="str">
        <f t="shared" si="720"/>
        <v/>
      </c>
      <c r="M7702">
        <v>2</v>
      </c>
      <c r="N7702" t="str">
        <f t="shared" si="721"/>
        <v/>
      </c>
      <c r="O7702">
        <v>95</v>
      </c>
      <c r="P7702" s="11">
        <v>0</v>
      </c>
      <c r="Q7702" s="11">
        <v>4.7619047619047603E-2</v>
      </c>
      <c r="R7702" s="12">
        <v>33.68</v>
      </c>
      <c r="S7702" t="s">
        <v>27</v>
      </c>
      <c r="T7702">
        <v>1</v>
      </c>
      <c r="U7702">
        <f t="shared" si="722"/>
        <v>2</v>
      </c>
      <c r="V7702">
        <f t="shared" si="723"/>
        <v>1</v>
      </c>
      <c r="W7702">
        <f t="shared" si="724"/>
        <v>2</v>
      </c>
      <c r="X7702" t="str">
        <f t="shared" si="725"/>
        <v>212</v>
      </c>
      <c r="Y7702" t="str">
        <f>IF(Table1[[#This Row],[RFM_Score]]="555","Champion", IF(AND(J7702&gt;=4,V7702&gt;=4),"Loyal", IF(U7702&lt;=2,"At Risk", IF(W7702&gt;=4,"Potential Loyalist","Others"))))</f>
        <v>At Risk</v>
      </c>
    </row>
    <row r="7703" spans="1:25">
      <c r="A7703" t="s">
        <v>7010</v>
      </c>
      <c r="B7703">
        <v>48</v>
      </c>
      <c r="C7703" t="s">
        <v>24</v>
      </c>
      <c r="D7703" t="s">
        <v>25</v>
      </c>
      <c r="E7703" s="6" t="s">
        <v>19773</v>
      </c>
      <c r="F7703" t="s">
        <v>26</v>
      </c>
      <c r="G7703">
        <v>5</v>
      </c>
      <c r="H7703">
        <v>1</v>
      </c>
      <c r="I7703">
        <v>44</v>
      </c>
      <c r="J7703">
        <v>1</v>
      </c>
      <c r="K7703">
        <v>67.209999999999994</v>
      </c>
      <c r="L7703" t="str">
        <f t="shared" si="720"/>
        <v/>
      </c>
      <c r="M7703">
        <v>2</v>
      </c>
      <c r="N7703" t="str">
        <f t="shared" si="721"/>
        <v/>
      </c>
      <c r="O7703">
        <v>38</v>
      </c>
      <c r="P7703" s="11">
        <v>0.2</v>
      </c>
      <c r="Q7703" s="11">
        <v>2.27272727272727E-2</v>
      </c>
      <c r="R7703" s="12">
        <v>33.604999999999997</v>
      </c>
      <c r="S7703" t="s">
        <v>27</v>
      </c>
      <c r="T7703">
        <v>1</v>
      </c>
      <c r="U7703">
        <f t="shared" si="722"/>
        <v>4</v>
      </c>
      <c r="V7703">
        <f t="shared" si="723"/>
        <v>1</v>
      </c>
      <c r="W7703">
        <f t="shared" si="724"/>
        <v>2</v>
      </c>
      <c r="X7703" t="str">
        <f t="shared" si="725"/>
        <v>412</v>
      </c>
      <c r="Y7703" t="str">
        <f>IF(Table1[[#This Row],[RFM_Score]]="555","Champion", IF(AND(J7703&gt;=4,V7703&gt;=4),"Loyal", IF(U7703&lt;=2,"At Risk", IF(W7703&gt;=4,"Potential Loyalist","Others"))))</f>
        <v>Others</v>
      </c>
    </row>
    <row r="7704" spans="1:25">
      <c r="A7704" t="s">
        <v>5527</v>
      </c>
      <c r="B7704">
        <v>30</v>
      </c>
      <c r="C7704" t="s">
        <v>24</v>
      </c>
      <c r="D7704" t="s">
        <v>41</v>
      </c>
      <c r="E7704" s="6" t="s">
        <v>19774</v>
      </c>
      <c r="F7704" t="s">
        <v>37</v>
      </c>
      <c r="G7704">
        <v>2</v>
      </c>
      <c r="H7704">
        <v>0</v>
      </c>
      <c r="I7704">
        <v>64</v>
      </c>
      <c r="J7704">
        <v>2</v>
      </c>
      <c r="K7704">
        <v>67.14</v>
      </c>
      <c r="L7704" t="str">
        <f t="shared" si="720"/>
        <v/>
      </c>
      <c r="M7704">
        <v>2</v>
      </c>
      <c r="N7704" t="str">
        <f t="shared" si="721"/>
        <v/>
      </c>
      <c r="O7704">
        <v>13</v>
      </c>
      <c r="P7704" s="11">
        <v>0</v>
      </c>
      <c r="Q7704" s="11">
        <v>3.125E-2</v>
      </c>
      <c r="R7704" s="12">
        <v>33.57</v>
      </c>
      <c r="S7704" t="s">
        <v>27</v>
      </c>
      <c r="T7704">
        <v>0</v>
      </c>
      <c r="U7704">
        <f t="shared" si="722"/>
        <v>5</v>
      </c>
      <c r="V7704">
        <f t="shared" si="723"/>
        <v>1</v>
      </c>
      <c r="W7704">
        <f t="shared" si="724"/>
        <v>2</v>
      </c>
      <c r="X7704" t="str">
        <f t="shared" si="725"/>
        <v>512</v>
      </c>
      <c r="Y7704" t="str">
        <f>IF(Table1[[#This Row],[RFM_Score]]="555","Champion", IF(AND(J7704&gt;=4,V7704&gt;=4),"Loyal", IF(U7704&lt;=2,"At Risk", IF(W7704&gt;=4,"Potential Loyalist","Others"))))</f>
        <v>Others</v>
      </c>
    </row>
    <row r="7705" spans="1:25">
      <c r="A7705" t="s">
        <v>1736</v>
      </c>
      <c r="B7705">
        <v>37</v>
      </c>
      <c r="C7705" t="s">
        <v>19</v>
      </c>
      <c r="D7705" t="s">
        <v>41</v>
      </c>
      <c r="E7705" s="6" t="s">
        <v>19775</v>
      </c>
      <c r="F7705" t="s">
        <v>60</v>
      </c>
      <c r="G7705">
        <v>1</v>
      </c>
      <c r="H7705">
        <v>0</v>
      </c>
      <c r="I7705">
        <v>60</v>
      </c>
      <c r="J7705">
        <v>0</v>
      </c>
      <c r="K7705">
        <v>67.040000000000006</v>
      </c>
      <c r="L7705" t="str">
        <f t="shared" si="720"/>
        <v/>
      </c>
      <c r="M7705">
        <v>2</v>
      </c>
      <c r="N7705" t="str">
        <f t="shared" si="721"/>
        <v/>
      </c>
      <c r="O7705">
        <v>33</v>
      </c>
      <c r="P7705" s="11">
        <v>0</v>
      </c>
      <c r="Q7705" s="11">
        <v>0</v>
      </c>
      <c r="R7705" s="12">
        <v>33.520000000000003</v>
      </c>
      <c r="S7705" t="s">
        <v>27</v>
      </c>
      <c r="T7705">
        <v>0</v>
      </c>
      <c r="U7705">
        <f t="shared" si="722"/>
        <v>4</v>
      </c>
      <c r="V7705">
        <f t="shared" si="723"/>
        <v>1</v>
      </c>
      <c r="W7705">
        <f t="shared" si="724"/>
        <v>2</v>
      </c>
      <c r="X7705" t="str">
        <f t="shared" si="725"/>
        <v>412</v>
      </c>
      <c r="Y7705" t="str">
        <f>IF(Table1[[#This Row],[RFM_Score]]="555","Champion", IF(AND(J7705&gt;=4,V7705&gt;=4),"Loyal", IF(U7705&lt;=2,"At Risk", IF(W7705&gt;=4,"Potential Loyalist","Others"))))</f>
        <v>Others</v>
      </c>
    </row>
    <row r="7706" spans="1:25">
      <c r="A7706" t="s">
        <v>10852</v>
      </c>
      <c r="B7706">
        <v>30</v>
      </c>
      <c r="C7706" t="s">
        <v>19</v>
      </c>
      <c r="D7706" t="s">
        <v>41</v>
      </c>
      <c r="E7706" s="6" t="s">
        <v>19776</v>
      </c>
      <c r="F7706" t="s">
        <v>30</v>
      </c>
      <c r="G7706">
        <v>3</v>
      </c>
      <c r="H7706">
        <v>1</v>
      </c>
      <c r="I7706">
        <v>57</v>
      </c>
      <c r="J7706">
        <v>1</v>
      </c>
      <c r="K7706">
        <v>67.03</v>
      </c>
      <c r="L7706" t="str">
        <f t="shared" si="720"/>
        <v/>
      </c>
      <c r="M7706">
        <v>2</v>
      </c>
      <c r="N7706" t="str">
        <f t="shared" si="721"/>
        <v/>
      </c>
      <c r="O7706">
        <v>33</v>
      </c>
      <c r="P7706" s="11">
        <v>0.33333333333333298</v>
      </c>
      <c r="Q7706" s="11">
        <v>1.7543859649122799E-2</v>
      </c>
      <c r="R7706" s="12">
        <v>33.515000000000001</v>
      </c>
      <c r="S7706" t="s">
        <v>27</v>
      </c>
      <c r="T7706">
        <v>0</v>
      </c>
      <c r="U7706">
        <f t="shared" si="722"/>
        <v>4</v>
      </c>
      <c r="V7706">
        <f t="shared" si="723"/>
        <v>1</v>
      </c>
      <c r="W7706">
        <f t="shared" si="724"/>
        <v>2</v>
      </c>
      <c r="X7706" t="str">
        <f t="shared" si="725"/>
        <v>412</v>
      </c>
      <c r="Y7706" t="str">
        <f>IF(Table1[[#This Row],[RFM_Score]]="555","Champion", IF(AND(J7706&gt;=4,V7706&gt;=4),"Loyal", IF(U7706&lt;=2,"At Risk", IF(W7706&gt;=4,"Potential Loyalist","Others"))))</f>
        <v>Others</v>
      </c>
    </row>
    <row r="7707" spans="1:25">
      <c r="A7707" t="s">
        <v>1593</v>
      </c>
      <c r="B7707">
        <v>45</v>
      </c>
      <c r="C7707" t="s">
        <v>24</v>
      </c>
      <c r="D7707" t="s">
        <v>41</v>
      </c>
      <c r="E7707" s="6" t="s">
        <v>19777</v>
      </c>
      <c r="F7707" t="s">
        <v>30</v>
      </c>
      <c r="G7707">
        <v>3</v>
      </c>
      <c r="H7707">
        <v>2</v>
      </c>
      <c r="I7707">
        <v>50</v>
      </c>
      <c r="J7707">
        <v>4</v>
      </c>
      <c r="K7707">
        <v>66.97</v>
      </c>
      <c r="L7707" t="str">
        <f t="shared" si="720"/>
        <v/>
      </c>
      <c r="M7707">
        <v>2</v>
      </c>
      <c r="N7707" t="str">
        <f t="shared" si="721"/>
        <v/>
      </c>
      <c r="O7707">
        <v>39</v>
      </c>
      <c r="P7707" s="11">
        <v>0.66666666666666596</v>
      </c>
      <c r="Q7707" s="11">
        <v>0.08</v>
      </c>
      <c r="R7707" s="12">
        <v>33.484999999999999</v>
      </c>
      <c r="S7707" t="s">
        <v>27</v>
      </c>
      <c r="T7707">
        <v>0</v>
      </c>
      <c r="U7707">
        <f t="shared" si="722"/>
        <v>4</v>
      </c>
      <c r="V7707">
        <f t="shared" si="723"/>
        <v>1</v>
      </c>
      <c r="W7707">
        <f t="shared" si="724"/>
        <v>2</v>
      </c>
      <c r="X7707" t="str">
        <f t="shared" si="725"/>
        <v>412</v>
      </c>
      <c r="Y7707" t="str">
        <f>IF(Table1[[#This Row],[RFM_Score]]="555","Champion", IF(AND(J7707&gt;=4,V7707&gt;=4),"Loyal", IF(U7707&lt;=2,"At Risk", IF(W7707&gt;=4,"Potential Loyalist","Others"))))</f>
        <v>Others</v>
      </c>
    </row>
    <row r="7708" spans="1:25">
      <c r="A7708" t="s">
        <v>10000</v>
      </c>
      <c r="B7708">
        <v>32</v>
      </c>
      <c r="C7708" t="s">
        <v>24</v>
      </c>
      <c r="D7708" t="s">
        <v>41</v>
      </c>
      <c r="E7708" s="6" t="s">
        <v>19778</v>
      </c>
      <c r="F7708" t="s">
        <v>37</v>
      </c>
      <c r="G7708">
        <v>7</v>
      </c>
      <c r="H7708">
        <v>3</v>
      </c>
      <c r="I7708">
        <v>53</v>
      </c>
      <c r="J7708">
        <v>6</v>
      </c>
      <c r="K7708">
        <v>66.930000000000007</v>
      </c>
      <c r="L7708" t="str">
        <f t="shared" si="720"/>
        <v/>
      </c>
      <c r="M7708">
        <v>2</v>
      </c>
      <c r="N7708" t="str">
        <f t="shared" si="721"/>
        <v/>
      </c>
      <c r="O7708">
        <v>15</v>
      </c>
      <c r="P7708" s="11">
        <v>0.42857142857142799</v>
      </c>
      <c r="Q7708" s="11">
        <v>0.113207547169811</v>
      </c>
      <c r="R7708" s="12">
        <v>33.465000000000003</v>
      </c>
      <c r="S7708" t="s">
        <v>27</v>
      </c>
      <c r="T7708">
        <v>0</v>
      </c>
      <c r="U7708">
        <f t="shared" si="722"/>
        <v>5</v>
      </c>
      <c r="V7708">
        <f t="shared" si="723"/>
        <v>1</v>
      </c>
      <c r="W7708">
        <f t="shared" si="724"/>
        <v>2</v>
      </c>
      <c r="X7708" t="str">
        <f t="shared" si="725"/>
        <v>512</v>
      </c>
      <c r="Y7708" t="str">
        <f>IF(Table1[[#This Row],[RFM_Score]]="555","Champion", IF(AND(J7708&gt;=4,V7708&gt;=4),"Loyal", IF(U7708&lt;=2,"At Risk", IF(W7708&gt;=4,"Potential Loyalist","Others"))))</f>
        <v>Others</v>
      </c>
    </row>
    <row r="7709" spans="1:25">
      <c r="A7709" t="s">
        <v>4909</v>
      </c>
      <c r="B7709">
        <v>20</v>
      </c>
      <c r="C7709" t="s">
        <v>24</v>
      </c>
      <c r="D7709" t="s">
        <v>25</v>
      </c>
      <c r="E7709" s="6" t="s">
        <v>19779</v>
      </c>
      <c r="F7709" t="s">
        <v>60</v>
      </c>
      <c r="G7709">
        <v>3</v>
      </c>
      <c r="H7709">
        <v>0</v>
      </c>
      <c r="I7709">
        <v>46</v>
      </c>
      <c r="J7709">
        <v>4</v>
      </c>
      <c r="K7709">
        <v>66.88</v>
      </c>
      <c r="L7709" t="str">
        <f t="shared" si="720"/>
        <v/>
      </c>
      <c r="M7709">
        <v>2</v>
      </c>
      <c r="N7709" t="str">
        <f t="shared" si="721"/>
        <v/>
      </c>
      <c r="O7709">
        <v>0</v>
      </c>
      <c r="P7709" s="11">
        <v>0</v>
      </c>
      <c r="Q7709" s="11">
        <v>8.6956521739130405E-2</v>
      </c>
      <c r="R7709" s="12">
        <v>33.44</v>
      </c>
      <c r="S7709" t="s">
        <v>27</v>
      </c>
      <c r="T7709">
        <v>0</v>
      </c>
      <c r="U7709">
        <f t="shared" si="722"/>
        <v>5</v>
      </c>
      <c r="V7709">
        <f t="shared" si="723"/>
        <v>1</v>
      </c>
      <c r="W7709">
        <f t="shared" si="724"/>
        <v>2</v>
      </c>
      <c r="X7709" t="str">
        <f t="shared" si="725"/>
        <v>512</v>
      </c>
      <c r="Y7709" t="str">
        <f>IF(Table1[[#This Row],[RFM_Score]]="555","Champion", IF(AND(J7709&gt;=4,V7709&gt;=4),"Loyal", IF(U7709&lt;=2,"At Risk", IF(W7709&gt;=4,"Potential Loyalist","Others"))))</f>
        <v>Others</v>
      </c>
    </row>
    <row r="7710" spans="1:25">
      <c r="A7710" t="s">
        <v>1698</v>
      </c>
      <c r="B7710">
        <v>33</v>
      </c>
      <c r="C7710" t="s">
        <v>19</v>
      </c>
      <c r="D7710" t="s">
        <v>41</v>
      </c>
      <c r="E7710" s="6" t="s">
        <v>19780</v>
      </c>
      <c r="F7710" t="s">
        <v>60</v>
      </c>
      <c r="G7710">
        <v>4</v>
      </c>
      <c r="H7710">
        <v>1</v>
      </c>
      <c r="I7710">
        <v>43</v>
      </c>
      <c r="J7710">
        <v>3</v>
      </c>
      <c r="K7710">
        <v>66.849999999999994</v>
      </c>
      <c r="L7710" t="str">
        <f t="shared" si="720"/>
        <v/>
      </c>
      <c r="M7710">
        <v>2</v>
      </c>
      <c r="N7710" t="str">
        <f t="shared" si="721"/>
        <v/>
      </c>
      <c r="O7710">
        <v>25</v>
      </c>
      <c r="P7710" s="11">
        <v>0.25</v>
      </c>
      <c r="Q7710" s="11">
        <v>6.9767441860465101E-2</v>
      </c>
      <c r="R7710" s="12">
        <v>33.424999999999997</v>
      </c>
      <c r="S7710" t="s">
        <v>27</v>
      </c>
      <c r="T7710">
        <v>0</v>
      </c>
      <c r="U7710">
        <f t="shared" si="722"/>
        <v>4</v>
      </c>
      <c r="V7710">
        <f t="shared" si="723"/>
        <v>1</v>
      </c>
      <c r="W7710">
        <f t="shared" si="724"/>
        <v>2</v>
      </c>
      <c r="X7710" t="str">
        <f t="shared" si="725"/>
        <v>412</v>
      </c>
      <c r="Y7710" t="str">
        <f>IF(Table1[[#This Row],[RFM_Score]]="555","Champion", IF(AND(J7710&gt;=4,V7710&gt;=4),"Loyal", IF(U7710&lt;=2,"At Risk", IF(W7710&gt;=4,"Potential Loyalist","Others"))))</f>
        <v>Others</v>
      </c>
    </row>
    <row r="7711" spans="1:25">
      <c r="A7711" t="s">
        <v>5455</v>
      </c>
      <c r="B7711">
        <v>28</v>
      </c>
      <c r="C7711" t="s">
        <v>24</v>
      </c>
      <c r="D7711" t="s">
        <v>25</v>
      </c>
      <c r="E7711" s="6" t="s">
        <v>19781</v>
      </c>
      <c r="F7711" t="s">
        <v>26</v>
      </c>
      <c r="G7711">
        <v>4</v>
      </c>
      <c r="H7711">
        <v>0</v>
      </c>
      <c r="I7711">
        <v>54</v>
      </c>
      <c r="J7711">
        <v>1</v>
      </c>
      <c r="K7711">
        <v>66.7</v>
      </c>
      <c r="L7711" t="str">
        <f t="shared" si="720"/>
        <v/>
      </c>
      <c r="M7711">
        <v>2</v>
      </c>
      <c r="N7711" t="str">
        <f t="shared" si="721"/>
        <v/>
      </c>
      <c r="O7711">
        <v>37</v>
      </c>
      <c r="P7711" s="11">
        <v>0</v>
      </c>
      <c r="Q7711" s="11">
        <v>1.85185185185185E-2</v>
      </c>
      <c r="R7711" s="12">
        <v>33.35</v>
      </c>
      <c r="S7711" t="s">
        <v>27</v>
      </c>
      <c r="T7711">
        <v>0</v>
      </c>
      <c r="U7711">
        <f t="shared" si="722"/>
        <v>4</v>
      </c>
      <c r="V7711">
        <f t="shared" si="723"/>
        <v>1</v>
      </c>
      <c r="W7711">
        <f t="shared" si="724"/>
        <v>2</v>
      </c>
      <c r="X7711" t="str">
        <f t="shared" si="725"/>
        <v>412</v>
      </c>
      <c r="Y7711" t="str">
        <f>IF(Table1[[#This Row],[RFM_Score]]="555","Champion", IF(AND(J7711&gt;=4,V7711&gt;=4),"Loyal", IF(U7711&lt;=2,"At Risk", IF(W7711&gt;=4,"Potential Loyalist","Others"))))</f>
        <v>Others</v>
      </c>
    </row>
    <row r="7712" spans="1:25">
      <c r="A7712" t="s">
        <v>249</v>
      </c>
      <c r="B7712">
        <v>46</v>
      </c>
      <c r="C7712" t="s">
        <v>19</v>
      </c>
      <c r="D7712" t="s">
        <v>25</v>
      </c>
      <c r="E7712" s="6" t="s">
        <v>19782</v>
      </c>
      <c r="F7712" t="s">
        <v>37</v>
      </c>
      <c r="G7712">
        <v>1</v>
      </c>
      <c r="H7712">
        <v>1</v>
      </c>
      <c r="I7712">
        <v>48</v>
      </c>
      <c r="J7712">
        <v>2</v>
      </c>
      <c r="K7712">
        <v>66.63</v>
      </c>
      <c r="L7712" t="str">
        <f t="shared" si="720"/>
        <v/>
      </c>
      <c r="M7712">
        <v>2</v>
      </c>
      <c r="N7712" t="str">
        <f t="shared" si="721"/>
        <v/>
      </c>
      <c r="O7712">
        <v>68</v>
      </c>
      <c r="P7712" s="11">
        <v>1</v>
      </c>
      <c r="Q7712" s="11">
        <v>4.1666666666666602E-2</v>
      </c>
      <c r="R7712" s="12">
        <v>33.314999999999998</v>
      </c>
      <c r="S7712" t="s">
        <v>27</v>
      </c>
      <c r="T7712">
        <v>0</v>
      </c>
      <c r="U7712">
        <f t="shared" si="722"/>
        <v>3</v>
      </c>
      <c r="V7712">
        <f t="shared" si="723"/>
        <v>1</v>
      </c>
      <c r="W7712">
        <f t="shared" si="724"/>
        <v>2</v>
      </c>
      <c r="X7712" t="str">
        <f t="shared" si="725"/>
        <v>312</v>
      </c>
      <c r="Y7712" t="str">
        <f>IF(Table1[[#This Row],[RFM_Score]]="555","Champion", IF(AND(J7712&gt;=4,V7712&gt;=4),"Loyal", IF(U7712&lt;=2,"At Risk", IF(W7712&gt;=4,"Potential Loyalist","Others"))))</f>
        <v>Others</v>
      </c>
    </row>
    <row r="7713" spans="1:25">
      <c r="A7713" t="s">
        <v>8012</v>
      </c>
      <c r="B7713">
        <v>38</v>
      </c>
      <c r="C7713" t="s">
        <v>19</v>
      </c>
      <c r="D7713" t="s">
        <v>35</v>
      </c>
      <c r="E7713" s="6" t="s">
        <v>19783</v>
      </c>
      <c r="F7713" t="s">
        <v>37</v>
      </c>
      <c r="G7713">
        <v>2</v>
      </c>
      <c r="H7713">
        <v>0</v>
      </c>
      <c r="I7713">
        <v>71</v>
      </c>
      <c r="J7713">
        <v>1</v>
      </c>
      <c r="K7713">
        <v>66.47</v>
      </c>
      <c r="L7713" t="str">
        <f t="shared" si="720"/>
        <v/>
      </c>
      <c r="M7713">
        <v>2</v>
      </c>
      <c r="N7713" t="str">
        <f t="shared" si="721"/>
        <v/>
      </c>
      <c r="O7713">
        <v>44</v>
      </c>
      <c r="P7713" s="11">
        <v>0</v>
      </c>
      <c r="Q7713" s="11">
        <v>1.4084507042253501E-2</v>
      </c>
      <c r="R7713" s="12">
        <v>33.234999999999999</v>
      </c>
      <c r="S7713" t="s">
        <v>27</v>
      </c>
      <c r="T7713">
        <v>0</v>
      </c>
      <c r="U7713">
        <f t="shared" si="722"/>
        <v>3</v>
      </c>
      <c r="V7713">
        <f t="shared" si="723"/>
        <v>1</v>
      </c>
      <c r="W7713">
        <f t="shared" si="724"/>
        <v>2</v>
      </c>
      <c r="X7713" t="str">
        <f t="shared" si="725"/>
        <v>312</v>
      </c>
      <c r="Y7713" t="str">
        <f>IF(Table1[[#This Row],[RFM_Score]]="555","Champion", IF(AND(J7713&gt;=4,V7713&gt;=4),"Loyal", IF(U7713&lt;=2,"At Risk", IF(W7713&gt;=4,"Potential Loyalist","Others"))))</f>
        <v>Others</v>
      </c>
    </row>
    <row r="7714" spans="1:25">
      <c r="A7714" t="s">
        <v>5134</v>
      </c>
      <c r="B7714">
        <v>21</v>
      </c>
      <c r="C7714" t="s">
        <v>19</v>
      </c>
      <c r="D7714" t="s">
        <v>35</v>
      </c>
      <c r="E7714" s="6" t="s">
        <v>19784</v>
      </c>
      <c r="F7714" t="s">
        <v>26</v>
      </c>
      <c r="G7714">
        <v>3</v>
      </c>
      <c r="H7714">
        <v>0</v>
      </c>
      <c r="I7714">
        <v>54</v>
      </c>
      <c r="J7714">
        <v>2</v>
      </c>
      <c r="K7714">
        <v>66.459999999999994</v>
      </c>
      <c r="L7714" t="str">
        <f t="shared" si="720"/>
        <v/>
      </c>
      <c r="M7714">
        <v>2</v>
      </c>
      <c r="N7714" t="str">
        <f t="shared" si="721"/>
        <v/>
      </c>
      <c r="O7714">
        <v>18</v>
      </c>
      <c r="P7714" s="11">
        <v>0</v>
      </c>
      <c r="Q7714" s="11">
        <v>3.7037037037037E-2</v>
      </c>
      <c r="R7714" s="12">
        <v>33.229999999999997</v>
      </c>
      <c r="S7714" t="s">
        <v>27</v>
      </c>
      <c r="T7714">
        <v>0</v>
      </c>
      <c r="U7714">
        <f t="shared" si="722"/>
        <v>5</v>
      </c>
      <c r="V7714">
        <f t="shared" si="723"/>
        <v>1</v>
      </c>
      <c r="W7714">
        <f t="shared" si="724"/>
        <v>2</v>
      </c>
      <c r="X7714" t="str">
        <f t="shared" si="725"/>
        <v>512</v>
      </c>
      <c r="Y7714" t="str">
        <f>IF(Table1[[#This Row],[RFM_Score]]="555","Champion", IF(AND(J7714&gt;=4,V7714&gt;=4),"Loyal", IF(U7714&lt;=2,"At Risk", IF(W7714&gt;=4,"Potential Loyalist","Others"))))</f>
        <v>Others</v>
      </c>
    </row>
    <row r="7715" spans="1:25">
      <c r="A7715" t="s">
        <v>2967</v>
      </c>
      <c r="B7715">
        <v>45</v>
      </c>
      <c r="C7715" t="s">
        <v>33</v>
      </c>
      <c r="D7715" t="s">
        <v>35</v>
      </c>
      <c r="E7715" s="6" t="s">
        <v>19785</v>
      </c>
      <c r="F7715" t="s">
        <v>30</v>
      </c>
      <c r="G7715">
        <v>5</v>
      </c>
      <c r="H7715">
        <v>2</v>
      </c>
      <c r="I7715">
        <v>53</v>
      </c>
      <c r="J7715">
        <v>3</v>
      </c>
      <c r="K7715">
        <v>66.42</v>
      </c>
      <c r="L7715" t="str">
        <f t="shared" si="720"/>
        <v/>
      </c>
      <c r="M7715">
        <v>2</v>
      </c>
      <c r="N7715" t="str">
        <f t="shared" si="721"/>
        <v/>
      </c>
      <c r="O7715">
        <v>13</v>
      </c>
      <c r="P7715" s="11">
        <v>0.4</v>
      </c>
      <c r="Q7715" s="11">
        <v>5.6603773584905599E-2</v>
      </c>
      <c r="R7715" s="12">
        <v>33.21</v>
      </c>
      <c r="S7715" t="s">
        <v>27</v>
      </c>
      <c r="T7715">
        <v>0</v>
      </c>
      <c r="U7715">
        <f t="shared" si="722"/>
        <v>5</v>
      </c>
      <c r="V7715">
        <f t="shared" si="723"/>
        <v>1</v>
      </c>
      <c r="W7715">
        <f t="shared" si="724"/>
        <v>2</v>
      </c>
      <c r="X7715" t="str">
        <f t="shared" si="725"/>
        <v>512</v>
      </c>
      <c r="Y7715" t="str">
        <f>IF(Table1[[#This Row],[RFM_Score]]="555","Champion", IF(AND(J7715&gt;=4,V7715&gt;=4),"Loyal", IF(U7715&lt;=2,"At Risk", IF(W7715&gt;=4,"Potential Loyalist","Others"))))</f>
        <v>Others</v>
      </c>
    </row>
    <row r="7716" spans="1:25">
      <c r="A7716" t="s">
        <v>11283</v>
      </c>
      <c r="B7716">
        <v>37</v>
      </c>
      <c r="C7716" t="s">
        <v>19</v>
      </c>
      <c r="D7716" t="s">
        <v>49</v>
      </c>
      <c r="E7716" s="6" t="s">
        <v>19786</v>
      </c>
      <c r="F7716" t="s">
        <v>62</v>
      </c>
      <c r="G7716">
        <v>2</v>
      </c>
      <c r="H7716">
        <v>0</v>
      </c>
      <c r="I7716">
        <v>56</v>
      </c>
      <c r="J7716">
        <v>1</v>
      </c>
      <c r="K7716">
        <v>66.31</v>
      </c>
      <c r="L7716" t="str">
        <f t="shared" si="720"/>
        <v/>
      </c>
      <c r="M7716">
        <v>2</v>
      </c>
      <c r="N7716" t="str">
        <f t="shared" si="721"/>
        <v/>
      </c>
      <c r="O7716">
        <v>49</v>
      </c>
      <c r="P7716" s="11">
        <v>0</v>
      </c>
      <c r="Q7716" s="11">
        <v>1.7857142857142801E-2</v>
      </c>
      <c r="R7716" s="12">
        <v>33.155000000000001</v>
      </c>
      <c r="S7716" t="s">
        <v>27</v>
      </c>
      <c r="T7716">
        <v>0</v>
      </c>
      <c r="U7716">
        <f t="shared" si="722"/>
        <v>3</v>
      </c>
      <c r="V7716">
        <f t="shared" si="723"/>
        <v>1</v>
      </c>
      <c r="W7716">
        <f t="shared" si="724"/>
        <v>2</v>
      </c>
      <c r="X7716" t="str">
        <f t="shared" si="725"/>
        <v>312</v>
      </c>
      <c r="Y7716" t="str">
        <f>IF(Table1[[#This Row],[RFM_Score]]="555","Champion", IF(AND(J7716&gt;=4,V7716&gt;=4),"Loyal", IF(U7716&lt;=2,"At Risk", IF(W7716&gt;=4,"Potential Loyalist","Others"))))</f>
        <v>Others</v>
      </c>
    </row>
    <row r="7717" spans="1:25">
      <c r="A7717" t="s">
        <v>5751</v>
      </c>
      <c r="B7717">
        <v>39</v>
      </c>
      <c r="C7717" t="s">
        <v>24</v>
      </c>
      <c r="D7717" t="s">
        <v>29</v>
      </c>
      <c r="E7717" s="6" t="s">
        <v>19787</v>
      </c>
      <c r="F7717" t="s">
        <v>60</v>
      </c>
      <c r="G7717">
        <v>4</v>
      </c>
      <c r="H7717">
        <v>3</v>
      </c>
      <c r="I7717">
        <v>56</v>
      </c>
      <c r="J7717">
        <v>2</v>
      </c>
      <c r="K7717">
        <v>66.099999999999994</v>
      </c>
      <c r="L7717" t="str">
        <f t="shared" si="720"/>
        <v/>
      </c>
      <c r="M7717">
        <v>2</v>
      </c>
      <c r="N7717" t="str">
        <f t="shared" si="721"/>
        <v/>
      </c>
      <c r="O7717">
        <v>13</v>
      </c>
      <c r="P7717" s="11">
        <v>0.75</v>
      </c>
      <c r="Q7717" s="11">
        <v>3.5714285714285698E-2</v>
      </c>
      <c r="R7717" s="12">
        <v>33.049999999999997</v>
      </c>
      <c r="S7717" t="s">
        <v>27</v>
      </c>
      <c r="T7717">
        <v>0</v>
      </c>
      <c r="U7717">
        <f t="shared" si="722"/>
        <v>5</v>
      </c>
      <c r="V7717">
        <f t="shared" si="723"/>
        <v>1</v>
      </c>
      <c r="W7717">
        <f t="shared" si="724"/>
        <v>2</v>
      </c>
      <c r="X7717" t="str">
        <f t="shared" si="725"/>
        <v>512</v>
      </c>
      <c r="Y7717" t="str">
        <f>IF(Table1[[#This Row],[RFM_Score]]="555","Champion", IF(AND(J7717&gt;=4,V7717&gt;=4),"Loyal", IF(U7717&lt;=2,"At Risk", IF(W7717&gt;=4,"Potential Loyalist","Others"))))</f>
        <v>Others</v>
      </c>
    </row>
    <row r="7718" spans="1:25">
      <c r="A7718" t="s">
        <v>3443</v>
      </c>
      <c r="B7718">
        <v>43</v>
      </c>
      <c r="C7718" t="s">
        <v>24</v>
      </c>
      <c r="D7718" t="s">
        <v>49</v>
      </c>
      <c r="E7718" s="6" t="s">
        <v>19788</v>
      </c>
      <c r="F7718" t="s">
        <v>62</v>
      </c>
      <c r="G7718">
        <v>4</v>
      </c>
      <c r="H7718">
        <v>1</v>
      </c>
      <c r="I7718">
        <v>55</v>
      </c>
      <c r="J7718">
        <v>4</v>
      </c>
      <c r="K7718">
        <v>66.02</v>
      </c>
      <c r="L7718" t="str">
        <f t="shared" si="720"/>
        <v/>
      </c>
      <c r="M7718">
        <v>2</v>
      </c>
      <c r="N7718" t="str">
        <f t="shared" si="721"/>
        <v/>
      </c>
      <c r="O7718">
        <v>78</v>
      </c>
      <c r="P7718" s="11">
        <v>0.25</v>
      </c>
      <c r="Q7718" s="11">
        <v>7.2727272727272696E-2</v>
      </c>
      <c r="R7718" s="12">
        <v>33.01</v>
      </c>
      <c r="S7718" t="s">
        <v>27</v>
      </c>
      <c r="T7718">
        <v>0</v>
      </c>
      <c r="U7718">
        <f t="shared" si="722"/>
        <v>2</v>
      </c>
      <c r="V7718">
        <f t="shared" si="723"/>
        <v>1</v>
      </c>
      <c r="W7718">
        <f t="shared" si="724"/>
        <v>2</v>
      </c>
      <c r="X7718" t="str">
        <f t="shared" si="725"/>
        <v>212</v>
      </c>
      <c r="Y7718" t="str">
        <f>IF(Table1[[#This Row],[RFM_Score]]="555","Champion", IF(AND(J7718&gt;=4,V7718&gt;=4),"Loyal", IF(U7718&lt;=2,"At Risk", IF(W7718&gt;=4,"Potential Loyalist","Others"))))</f>
        <v>At Risk</v>
      </c>
    </row>
    <row r="7719" spans="1:25">
      <c r="A7719" t="s">
        <v>584</v>
      </c>
      <c r="B7719">
        <v>32</v>
      </c>
      <c r="C7719" t="s">
        <v>19</v>
      </c>
      <c r="D7719" t="s">
        <v>35</v>
      </c>
      <c r="E7719" s="6" t="s">
        <v>19789</v>
      </c>
      <c r="F7719" t="s">
        <v>21</v>
      </c>
      <c r="G7719">
        <v>3</v>
      </c>
      <c r="H7719">
        <v>0</v>
      </c>
      <c r="I7719">
        <v>41</v>
      </c>
      <c r="J7719">
        <v>1</v>
      </c>
      <c r="K7719">
        <v>65.88</v>
      </c>
      <c r="L7719" t="str">
        <f t="shared" si="720"/>
        <v/>
      </c>
      <c r="M7719">
        <v>2</v>
      </c>
      <c r="N7719" t="str">
        <f t="shared" si="721"/>
        <v/>
      </c>
      <c r="O7719">
        <v>10</v>
      </c>
      <c r="P7719" s="11">
        <v>0</v>
      </c>
      <c r="Q7719" s="11">
        <v>2.4390243902439001E-2</v>
      </c>
      <c r="R7719" s="12">
        <v>32.94</v>
      </c>
      <c r="S7719" t="s">
        <v>27</v>
      </c>
      <c r="T7719">
        <v>0</v>
      </c>
      <c r="U7719">
        <f t="shared" si="722"/>
        <v>5</v>
      </c>
      <c r="V7719">
        <f t="shared" si="723"/>
        <v>1</v>
      </c>
      <c r="W7719">
        <f t="shared" si="724"/>
        <v>2</v>
      </c>
      <c r="X7719" t="str">
        <f t="shared" si="725"/>
        <v>512</v>
      </c>
      <c r="Y7719" t="str">
        <f>IF(Table1[[#This Row],[RFM_Score]]="555","Champion", IF(AND(J7719&gt;=4,V7719&gt;=4),"Loyal", IF(U7719&lt;=2,"At Risk", IF(W7719&gt;=4,"Potential Loyalist","Others"))))</f>
        <v>Others</v>
      </c>
    </row>
    <row r="7720" spans="1:25">
      <c r="A7720" t="s">
        <v>123</v>
      </c>
      <c r="B7720">
        <v>45</v>
      </c>
      <c r="C7720" t="s">
        <v>19</v>
      </c>
      <c r="D7720" t="s">
        <v>35</v>
      </c>
      <c r="E7720" s="6" t="s">
        <v>19790</v>
      </c>
      <c r="F7720" t="s">
        <v>37</v>
      </c>
      <c r="G7720">
        <v>4</v>
      </c>
      <c r="H7720">
        <v>0</v>
      </c>
      <c r="I7720">
        <v>52</v>
      </c>
      <c r="J7720">
        <v>3</v>
      </c>
      <c r="K7720">
        <v>65.78</v>
      </c>
      <c r="L7720" t="str">
        <f t="shared" si="720"/>
        <v/>
      </c>
      <c r="M7720">
        <v>2</v>
      </c>
      <c r="N7720" t="str">
        <f t="shared" si="721"/>
        <v/>
      </c>
      <c r="O7720">
        <v>40</v>
      </c>
      <c r="P7720" s="11">
        <v>0</v>
      </c>
      <c r="Q7720" s="11">
        <v>5.7692307692307598E-2</v>
      </c>
      <c r="R7720" s="12">
        <v>32.89</v>
      </c>
      <c r="S7720" t="s">
        <v>27</v>
      </c>
      <c r="T7720">
        <v>0</v>
      </c>
      <c r="U7720">
        <f t="shared" si="722"/>
        <v>4</v>
      </c>
      <c r="V7720">
        <f t="shared" si="723"/>
        <v>1</v>
      </c>
      <c r="W7720">
        <f t="shared" si="724"/>
        <v>2</v>
      </c>
      <c r="X7720" t="str">
        <f t="shared" si="725"/>
        <v>412</v>
      </c>
      <c r="Y7720" t="str">
        <f>IF(Table1[[#This Row],[RFM_Score]]="555","Champion", IF(AND(J7720&gt;=4,V7720&gt;=4),"Loyal", IF(U7720&lt;=2,"At Risk", IF(W7720&gt;=4,"Potential Loyalist","Others"))))</f>
        <v>Others</v>
      </c>
    </row>
    <row r="7721" spans="1:25">
      <c r="A7721" t="s">
        <v>1317</v>
      </c>
      <c r="B7721">
        <v>36</v>
      </c>
      <c r="C7721" t="s">
        <v>24</v>
      </c>
      <c r="D7721" t="s">
        <v>25</v>
      </c>
      <c r="E7721" s="6" t="s">
        <v>19791</v>
      </c>
      <c r="F7721" t="s">
        <v>60</v>
      </c>
      <c r="G7721">
        <v>3</v>
      </c>
      <c r="H7721">
        <v>0</v>
      </c>
      <c r="I7721">
        <v>46</v>
      </c>
      <c r="J7721">
        <v>3</v>
      </c>
      <c r="K7721">
        <v>65.739999999999995</v>
      </c>
      <c r="L7721" t="str">
        <f t="shared" si="720"/>
        <v/>
      </c>
      <c r="M7721">
        <v>2</v>
      </c>
      <c r="N7721" t="str">
        <f t="shared" si="721"/>
        <v/>
      </c>
      <c r="O7721">
        <v>1</v>
      </c>
      <c r="P7721" s="11">
        <v>0</v>
      </c>
      <c r="Q7721" s="11">
        <v>6.5217391304347797E-2</v>
      </c>
      <c r="R7721" s="12">
        <v>32.869999999999997</v>
      </c>
      <c r="S7721" t="s">
        <v>27</v>
      </c>
      <c r="T7721">
        <v>0</v>
      </c>
      <c r="U7721">
        <f t="shared" si="722"/>
        <v>5</v>
      </c>
      <c r="V7721">
        <f t="shared" si="723"/>
        <v>1</v>
      </c>
      <c r="W7721">
        <f t="shared" si="724"/>
        <v>2</v>
      </c>
      <c r="X7721" t="str">
        <f t="shared" si="725"/>
        <v>512</v>
      </c>
      <c r="Y7721" t="str">
        <f>IF(Table1[[#This Row],[RFM_Score]]="555","Champion", IF(AND(J7721&gt;=4,V7721&gt;=4),"Loyal", IF(U7721&lt;=2,"At Risk", IF(W7721&gt;=4,"Potential Loyalist","Others"))))</f>
        <v>Others</v>
      </c>
    </row>
    <row r="7722" spans="1:25">
      <c r="A7722" t="s">
        <v>2749</v>
      </c>
      <c r="B7722">
        <v>40</v>
      </c>
      <c r="C7722" t="s">
        <v>19</v>
      </c>
      <c r="D7722" t="s">
        <v>20</v>
      </c>
      <c r="E7722" s="6" t="s">
        <v>19792</v>
      </c>
      <c r="F7722" t="s">
        <v>21</v>
      </c>
      <c r="G7722">
        <v>2</v>
      </c>
      <c r="H7722">
        <v>1</v>
      </c>
      <c r="I7722">
        <v>58</v>
      </c>
      <c r="J7722">
        <v>2</v>
      </c>
      <c r="K7722">
        <v>65.63</v>
      </c>
      <c r="L7722" t="str">
        <f t="shared" si="720"/>
        <v/>
      </c>
      <c r="M7722">
        <v>2</v>
      </c>
      <c r="N7722" t="str">
        <f t="shared" si="721"/>
        <v/>
      </c>
      <c r="O7722">
        <v>0</v>
      </c>
      <c r="P7722" s="11">
        <v>0.5</v>
      </c>
      <c r="Q7722" s="11">
        <v>3.4482758620689599E-2</v>
      </c>
      <c r="R7722" s="12">
        <v>32.814999999999998</v>
      </c>
      <c r="S7722" t="s">
        <v>27</v>
      </c>
      <c r="T7722">
        <v>0</v>
      </c>
      <c r="U7722">
        <f t="shared" si="722"/>
        <v>5</v>
      </c>
      <c r="V7722">
        <f t="shared" si="723"/>
        <v>1</v>
      </c>
      <c r="W7722">
        <f t="shared" si="724"/>
        <v>2</v>
      </c>
      <c r="X7722" t="str">
        <f t="shared" si="725"/>
        <v>512</v>
      </c>
      <c r="Y7722" t="str">
        <f>IF(Table1[[#This Row],[RFM_Score]]="555","Champion", IF(AND(J7722&gt;=4,V7722&gt;=4),"Loyal", IF(U7722&lt;=2,"At Risk", IF(W7722&gt;=4,"Potential Loyalist","Others"))))</f>
        <v>Others</v>
      </c>
    </row>
    <row r="7723" spans="1:25">
      <c r="A7723" t="s">
        <v>2744</v>
      </c>
      <c r="B7723">
        <v>35</v>
      </c>
      <c r="C7723" t="s">
        <v>24</v>
      </c>
      <c r="D7723" t="s">
        <v>46</v>
      </c>
      <c r="E7723" s="6" t="s">
        <v>19793</v>
      </c>
      <c r="F7723" t="s">
        <v>60</v>
      </c>
      <c r="G7723">
        <v>6</v>
      </c>
      <c r="H7723">
        <v>0</v>
      </c>
      <c r="I7723">
        <v>35</v>
      </c>
      <c r="J7723">
        <v>5</v>
      </c>
      <c r="K7723">
        <v>65.36</v>
      </c>
      <c r="L7723" t="str">
        <f t="shared" si="720"/>
        <v/>
      </c>
      <c r="M7723">
        <v>2</v>
      </c>
      <c r="N7723" t="str">
        <f t="shared" si="721"/>
        <v/>
      </c>
      <c r="O7723">
        <v>67</v>
      </c>
      <c r="P7723" s="11">
        <v>0</v>
      </c>
      <c r="Q7723" s="11">
        <v>0.14285714285714199</v>
      </c>
      <c r="R7723" s="12">
        <v>32.68</v>
      </c>
      <c r="S7723" t="s">
        <v>27</v>
      </c>
      <c r="T7723">
        <v>0</v>
      </c>
      <c r="U7723">
        <f t="shared" si="722"/>
        <v>3</v>
      </c>
      <c r="V7723">
        <f t="shared" si="723"/>
        <v>1</v>
      </c>
      <c r="W7723">
        <f t="shared" si="724"/>
        <v>2</v>
      </c>
      <c r="X7723" t="str">
        <f t="shared" si="725"/>
        <v>312</v>
      </c>
      <c r="Y7723" t="str">
        <f>IF(Table1[[#This Row],[RFM_Score]]="555","Champion", IF(AND(J7723&gt;=4,V7723&gt;=4),"Loyal", IF(U7723&lt;=2,"At Risk", IF(W7723&gt;=4,"Potential Loyalist","Others"))))</f>
        <v>Others</v>
      </c>
    </row>
    <row r="7724" spans="1:25">
      <c r="A7724" t="s">
        <v>11905</v>
      </c>
      <c r="B7724">
        <v>39</v>
      </c>
      <c r="C7724" t="s">
        <v>24</v>
      </c>
      <c r="D7724" t="s">
        <v>29</v>
      </c>
      <c r="E7724" s="6" t="s">
        <v>19794</v>
      </c>
      <c r="F7724" t="s">
        <v>26</v>
      </c>
      <c r="G7724">
        <v>3</v>
      </c>
      <c r="H7724">
        <v>0</v>
      </c>
      <c r="I7724">
        <v>48</v>
      </c>
      <c r="J7724">
        <v>4</v>
      </c>
      <c r="K7724">
        <v>65.25</v>
      </c>
      <c r="L7724" t="str">
        <f t="shared" si="720"/>
        <v/>
      </c>
      <c r="M7724">
        <v>2</v>
      </c>
      <c r="N7724" t="str">
        <f t="shared" si="721"/>
        <v/>
      </c>
      <c r="O7724">
        <v>1</v>
      </c>
      <c r="P7724" s="11">
        <v>0</v>
      </c>
      <c r="Q7724" s="11">
        <v>8.3333333333333301E-2</v>
      </c>
      <c r="R7724" s="12">
        <v>32.625</v>
      </c>
      <c r="S7724" t="s">
        <v>27</v>
      </c>
      <c r="T7724">
        <v>0</v>
      </c>
      <c r="U7724">
        <f t="shared" si="722"/>
        <v>5</v>
      </c>
      <c r="V7724">
        <f t="shared" si="723"/>
        <v>1</v>
      </c>
      <c r="W7724">
        <f t="shared" si="724"/>
        <v>2</v>
      </c>
      <c r="X7724" t="str">
        <f t="shared" si="725"/>
        <v>512</v>
      </c>
      <c r="Y7724" t="str">
        <f>IF(Table1[[#This Row],[RFM_Score]]="555","Champion", IF(AND(J7724&gt;=4,V7724&gt;=4),"Loyal", IF(U7724&lt;=2,"At Risk", IF(W7724&gt;=4,"Potential Loyalist","Others"))))</f>
        <v>Others</v>
      </c>
    </row>
    <row r="7725" spans="1:25">
      <c r="A7725" t="s">
        <v>11134</v>
      </c>
      <c r="B7725">
        <v>37</v>
      </c>
      <c r="C7725" t="s">
        <v>19</v>
      </c>
      <c r="D7725" t="s">
        <v>35</v>
      </c>
      <c r="E7725" s="6" t="s">
        <v>19795</v>
      </c>
      <c r="F7725" t="s">
        <v>30</v>
      </c>
      <c r="G7725">
        <v>3</v>
      </c>
      <c r="H7725">
        <v>3</v>
      </c>
      <c r="I7725">
        <v>66</v>
      </c>
      <c r="J7725">
        <v>5</v>
      </c>
      <c r="K7725">
        <v>65.23</v>
      </c>
      <c r="L7725" t="str">
        <f t="shared" si="720"/>
        <v/>
      </c>
      <c r="M7725">
        <v>2</v>
      </c>
      <c r="N7725" t="str">
        <f t="shared" si="721"/>
        <v/>
      </c>
      <c r="O7725">
        <v>83</v>
      </c>
      <c r="P7725" s="11">
        <v>1</v>
      </c>
      <c r="Q7725" s="11">
        <v>7.5757575757575704E-2</v>
      </c>
      <c r="R7725" s="12">
        <v>32.615000000000002</v>
      </c>
      <c r="S7725" t="s">
        <v>27</v>
      </c>
      <c r="T7725">
        <v>0</v>
      </c>
      <c r="U7725">
        <f t="shared" si="722"/>
        <v>2</v>
      </c>
      <c r="V7725">
        <f t="shared" si="723"/>
        <v>1</v>
      </c>
      <c r="W7725">
        <f t="shared" si="724"/>
        <v>2</v>
      </c>
      <c r="X7725" t="str">
        <f t="shared" si="725"/>
        <v>212</v>
      </c>
      <c r="Y7725" t="str">
        <f>IF(Table1[[#This Row],[RFM_Score]]="555","Champion", IF(AND(J7725&gt;=4,V7725&gt;=4),"Loyal", IF(U7725&lt;=2,"At Risk", IF(W7725&gt;=4,"Potential Loyalist","Others"))))</f>
        <v>At Risk</v>
      </c>
    </row>
    <row r="7726" spans="1:25">
      <c r="A7726" t="s">
        <v>762</v>
      </c>
      <c r="B7726">
        <v>32</v>
      </c>
      <c r="C7726" t="s">
        <v>24</v>
      </c>
      <c r="D7726" t="s">
        <v>29</v>
      </c>
      <c r="E7726" s="6" t="s">
        <v>19796</v>
      </c>
      <c r="F7726" t="s">
        <v>37</v>
      </c>
      <c r="G7726">
        <v>1</v>
      </c>
      <c r="H7726">
        <v>1</v>
      </c>
      <c r="I7726">
        <v>30</v>
      </c>
      <c r="J7726">
        <v>0</v>
      </c>
      <c r="K7726">
        <v>65.02</v>
      </c>
      <c r="L7726" t="str">
        <f t="shared" si="720"/>
        <v/>
      </c>
      <c r="M7726">
        <v>2</v>
      </c>
      <c r="N7726" t="str">
        <f t="shared" si="721"/>
        <v/>
      </c>
      <c r="O7726">
        <v>42</v>
      </c>
      <c r="P7726" s="11">
        <v>1</v>
      </c>
      <c r="Q7726" s="11">
        <v>0</v>
      </c>
      <c r="R7726" s="12">
        <v>32.51</v>
      </c>
      <c r="S7726" t="s">
        <v>27</v>
      </c>
      <c r="T7726">
        <v>0</v>
      </c>
      <c r="U7726">
        <f t="shared" si="722"/>
        <v>3</v>
      </c>
      <c r="V7726">
        <f t="shared" si="723"/>
        <v>1</v>
      </c>
      <c r="W7726">
        <f t="shared" si="724"/>
        <v>2</v>
      </c>
      <c r="X7726" t="str">
        <f t="shared" si="725"/>
        <v>312</v>
      </c>
      <c r="Y7726" t="str">
        <f>IF(Table1[[#This Row],[RFM_Score]]="555","Champion", IF(AND(J7726&gt;=4,V7726&gt;=4),"Loyal", IF(U7726&lt;=2,"At Risk", IF(W7726&gt;=4,"Potential Loyalist","Others"))))</f>
        <v>Others</v>
      </c>
    </row>
    <row r="7727" spans="1:25">
      <c r="A7727" t="s">
        <v>91</v>
      </c>
      <c r="B7727">
        <v>47</v>
      </c>
      <c r="C7727" t="s">
        <v>19</v>
      </c>
      <c r="D7727" t="s">
        <v>41</v>
      </c>
      <c r="E7727" s="6" t="s">
        <v>19797</v>
      </c>
      <c r="F7727" t="s">
        <v>30</v>
      </c>
      <c r="G7727">
        <v>5</v>
      </c>
      <c r="H7727">
        <v>2</v>
      </c>
      <c r="I7727">
        <v>41</v>
      </c>
      <c r="J7727">
        <v>3</v>
      </c>
      <c r="K7727">
        <v>64.900000000000006</v>
      </c>
      <c r="L7727" t="str">
        <f t="shared" si="720"/>
        <v/>
      </c>
      <c r="M7727">
        <v>2</v>
      </c>
      <c r="N7727" t="str">
        <f t="shared" si="721"/>
        <v/>
      </c>
      <c r="O7727">
        <v>0</v>
      </c>
      <c r="P7727" s="11">
        <v>0.4</v>
      </c>
      <c r="Q7727" s="11">
        <v>7.3170731707316999E-2</v>
      </c>
      <c r="R7727" s="12">
        <v>32.450000000000003</v>
      </c>
      <c r="S7727" t="s">
        <v>27</v>
      </c>
      <c r="T7727">
        <v>0</v>
      </c>
      <c r="U7727">
        <f t="shared" si="722"/>
        <v>5</v>
      </c>
      <c r="V7727">
        <f t="shared" si="723"/>
        <v>1</v>
      </c>
      <c r="W7727">
        <f t="shared" si="724"/>
        <v>2</v>
      </c>
      <c r="X7727" t="str">
        <f t="shared" si="725"/>
        <v>512</v>
      </c>
      <c r="Y7727" t="str">
        <f>IF(Table1[[#This Row],[RFM_Score]]="555","Champion", IF(AND(J7727&gt;=4,V7727&gt;=4),"Loyal", IF(U7727&lt;=2,"At Risk", IF(W7727&gt;=4,"Potential Loyalist","Others"))))</f>
        <v>Others</v>
      </c>
    </row>
    <row r="7728" spans="1:25">
      <c r="A7728" t="s">
        <v>10070</v>
      </c>
      <c r="B7728">
        <v>28</v>
      </c>
      <c r="C7728" t="s">
        <v>24</v>
      </c>
      <c r="D7728" t="s">
        <v>29</v>
      </c>
      <c r="E7728" s="6" t="s">
        <v>19798</v>
      </c>
      <c r="F7728" t="s">
        <v>30</v>
      </c>
      <c r="G7728">
        <v>2</v>
      </c>
      <c r="H7728">
        <v>0</v>
      </c>
      <c r="I7728">
        <v>62</v>
      </c>
      <c r="J7728">
        <v>1</v>
      </c>
      <c r="K7728">
        <v>64.88</v>
      </c>
      <c r="L7728" t="str">
        <f t="shared" si="720"/>
        <v/>
      </c>
      <c r="M7728">
        <v>2</v>
      </c>
      <c r="N7728" t="str">
        <f t="shared" si="721"/>
        <v/>
      </c>
      <c r="O7728">
        <v>34</v>
      </c>
      <c r="P7728" s="11">
        <v>0</v>
      </c>
      <c r="Q7728" s="11">
        <v>1.6129032258064498E-2</v>
      </c>
      <c r="R7728" s="12">
        <v>32.44</v>
      </c>
      <c r="S7728" t="s">
        <v>27</v>
      </c>
      <c r="T7728">
        <v>0</v>
      </c>
      <c r="U7728">
        <f t="shared" si="722"/>
        <v>4</v>
      </c>
      <c r="V7728">
        <f t="shared" si="723"/>
        <v>1</v>
      </c>
      <c r="W7728">
        <f t="shared" si="724"/>
        <v>2</v>
      </c>
      <c r="X7728" t="str">
        <f t="shared" si="725"/>
        <v>412</v>
      </c>
      <c r="Y7728" t="str">
        <f>IF(Table1[[#This Row],[RFM_Score]]="555","Champion", IF(AND(J7728&gt;=4,V7728&gt;=4),"Loyal", IF(U7728&lt;=2,"At Risk", IF(W7728&gt;=4,"Potential Loyalist","Others"))))</f>
        <v>Others</v>
      </c>
    </row>
    <row r="7729" spans="1:25">
      <c r="A7729" t="s">
        <v>819</v>
      </c>
      <c r="B7729">
        <v>39</v>
      </c>
      <c r="C7729" t="s">
        <v>33</v>
      </c>
      <c r="D7729" t="s">
        <v>35</v>
      </c>
      <c r="E7729" s="6" t="s">
        <v>19799</v>
      </c>
      <c r="F7729" t="s">
        <v>26</v>
      </c>
      <c r="G7729">
        <v>1</v>
      </c>
      <c r="H7729">
        <v>0</v>
      </c>
      <c r="I7729">
        <v>57</v>
      </c>
      <c r="J7729">
        <v>1</v>
      </c>
      <c r="K7729">
        <v>64.83</v>
      </c>
      <c r="L7729" t="str">
        <f t="shared" si="720"/>
        <v/>
      </c>
      <c r="M7729">
        <v>2</v>
      </c>
      <c r="N7729" t="str">
        <f t="shared" si="721"/>
        <v/>
      </c>
      <c r="O7729">
        <v>23</v>
      </c>
      <c r="P7729" s="11">
        <v>0</v>
      </c>
      <c r="Q7729" s="11">
        <v>1.7543859649122799E-2</v>
      </c>
      <c r="R7729" s="12">
        <v>32.414999999999999</v>
      </c>
      <c r="S7729" t="s">
        <v>27</v>
      </c>
      <c r="T7729">
        <v>0</v>
      </c>
      <c r="U7729">
        <f t="shared" si="722"/>
        <v>4</v>
      </c>
      <c r="V7729">
        <f t="shared" si="723"/>
        <v>1</v>
      </c>
      <c r="W7729">
        <f t="shared" si="724"/>
        <v>2</v>
      </c>
      <c r="X7729" t="str">
        <f t="shared" si="725"/>
        <v>412</v>
      </c>
      <c r="Y7729" t="str">
        <f>IF(Table1[[#This Row],[RFM_Score]]="555","Champion", IF(AND(J7729&gt;=4,V7729&gt;=4),"Loyal", IF(U7729&lt;=2,"At Risk", IF(W7729&gt;=4,"Potential Loyalist","Others"))))</f>
        <v>Others</v>
      </c>
    </row>
    <row r="7730" spans="1:25">
      <c r="A7730" t="s">
        <v>3772</v>
      </c>
      <c r="B7730">
        <v>33</v>
      </c>
      <c r="C7730" t="s">
        <v>19</v>
      </c>
      <c r="D7730" t="s">
        <v>25</v>
      </c>
      <c r="E7730" s="6" t="s">
        <v>19800</v>
      </c>
      <c r="F7730" t="s">
        <v>26</v>
      </c>
      <c r="G7730">
        <v>6</v>
      </c>
      <c r="H7730">
        <v>1</v>
      </c>
      <c r="I7730">
        <v>53</v>
      </c>
      <c r="J7730">
        <v>3</v>
      </c>
      <c r="K7730">
        <v>64.78</v>
      </c>
      <c r="L7730" t="str">
        <f t="shared" si="720"/>
        <v/>
      </c>
      <c r="M7730">
        <v>2</v>
      </c>
      <c r="N7730" t="str">
        <f t="shared" si="721"/>
        <v/>
      </c>
      <c r="O7730">
        <v>19</v>
      </c>
      <c r="P7730" s="11">
        <v>0.16666666666666599</v>
      </c>
      <c r="Q7730" s="11">
        <v>5.6603773584905599E-2</v>
      </c>
      <c r="R7730" s="12">
        <v>32.39</v>
      </c>
      <c r="S7730" t="s">
        <v>27</v>
      </c>
      <c r="T7730">
        <v>0</v>
      </c>
      <c r="U7730">
        <f t="shared" si="722"/>
        <v>5</v>
      </c>
      <c r="V7730">
        <f t="shared" si="723"/>
        <v>1</v>
      </c>
      <c r="W7730">
        <f t="shared" si="724"/>
        <v>2</v>
      </c>
      <c r="X7730" t="str">
        <f t="shared" si="725"/>
        <v>512</v>
      </c>
      <c r="Y7730" t="str">
        <f>IF(Table1[[#This Row],[RFM_Score]]="555","Champion", IF(AND(J7730&gt;=4,V7730&gt;=4),"Loyal", IF(U7730&lt;=2,"At Risk", IF(W7730&gt;=4,"Potential Loyalist","Others"))))</f>
        <v>Others</v>
      </c>
    </row>
    <row r="7731" spans="1:25">
      <c r="A7731" t="s">
        <v>6400</v>
      </c>
      <c r="B7731">
        <v>43</v>
      </c>
      <c r="C7731" t="s">
        <v>24</v>
      </c>
      <c r="D7731" t="s">
        <v>20</v>
      </c>
      <c r="E7731" s="6" t="s">
        <v>19801</v>
      </c>
      <c r="F7731" t="s">
        <v>30</v>
      </c>
      <c r="G7731">
        <v>1</v>
      </c>
      <c r="H7731">
        <v>0</v>
      </c>
      <c r="I7731">
        <v>37</v>
      </c>
      <c r="J7731">
        <v>2</v>
      </c>
      <c r="K7731">
        <v>64.7</v>
      </c>
      <c r="L7731" t="str">
        <f t="shared" si="720"/>
        <v/>
      </c>
      <c r="M7731">
        <v>2</v>
      </c>
      <c r="N7731" t="str">
        <f t="shared" si="721"/>
        <v/>
      </c>
      <c r="O7731">
        <v>66</v>
      </c>
      <c r="P7731" s="11">
        <v>0</v>
      </c>
      <c r="Q7731" s="11">
        <v>5.4054054054054002E-2</v>
      </c>
      <c r="R7731" s="12">
        <v>32.35</v>
      </c>
      <c r="S7731" t="s">
        <v>27</v>
      </c>
      <c r="T7731">
        <v>0</v>
      </c>
      <c r="U7731">
        <f t="shared" si="722"/>
        <v>3</v>
      </c>
      <c r="V7731">
        <f t="shared" si="723"/>
        <v>1</v>
      </c>
      <c r="W7731">
        <f t="shared" si="724"/>
        <v>2</v>
      </c>
      <c r="X7731" t="str">
        <f t="shared" si="725"/>
        <v>312</v>
      </c>
      <c r="Y7731" t="str">
        <f>IF(Table1[[#This Row],[RFM_Score]]="555","Champion", IF(AND(J7731&gt;=4,V7731&gt;=4),"Loyal", IF(U7731&lt;=2,"At Risk", IF(W7731&gt;=4,"Potential Loyalist","Others"))))</f>
        <v>Others</v>
      </c>
    </row>
    <row r="7732" spans="1:25">
      <c r="A7732" t="s">
        <v>11136</v>
      </c>
      <c r="B7732">
        <v>32</v>
      </c>
      <c r="C7732" t="s">
        <v>24</v>
      </c>
      <c r="D7732" t="s">
        <v>25</v>
      </c>
      <c r="E7732" s="6" t="s">
        <v>19802</v>
      </c>
      <c r="F7732" t="s">
        <v>21</v>
      </c>
      <c r="G7732">
        <v>3</v>
      </c>
      <c r="H7732">
        <v>2</v>
      </c>
      <c r="I7732">
        <v>52</v>
      </c>
      <c r="J7732">
        <v>5</v>
      </c>
      <c r="K7732">
        <v>64.67</v>
      </c>
      <c r="L7732" t="str">
        <f t="shared" si="720"/>
        <v/>
      </c>
      <c r="M7732">
        <v>2</v>
      </c>
      <c r="N7732" t="str">
        <f t="shared" si="721"/>
        <v/>
      </c>
      <c r="O7732">
        <v>13</v>
      </c>
      <c r="P7732" s="11">
        <v>0.66666666666666596</v>
      </c>
      <c r="Q7732" s="11">
        <v>9.6153846153846104E-2</v>
      </c>
      <c r="R7732" s="12">
        <v>32.335000000000001</v>
      </c>
      <c r="S7732" t="s">
        <v>27</v>
      </c>
      <c r="T7732">
        <v>0</v>
      </c>
      <c r="U7732">
        <f t="shared" si="722"/>
        <v>5</v>
      </c>
      <c r="V7732">
        <f t="shared" si="723"/>
        <v>1</v>
      </c>
      <c r="W7732">
        <f t="shared" si="724"/>
        <v>2</v>
      </c>
      <c r="X7732" t="str">
        <f t="shared" si="725"/>
        <v>512</v>
      </c>
      <c r="Y7732" t="str">
        <f>IF(Table1[[#This Row],[RFM_Score]]="555","Champion", IF(AND(J7732&gt;=4,V7732&gt;=4),"Loyal", IF(U7732&lt;=2,"At Risk", IF(W7732&gt;=4,"Potential Loyalist","Others"))))</f>
        <v>Others</v>
      </c>
    </row>
    <row r="7733" spans="1:25">
      <c r="A7733" t="s">
        <v>6379</v>
      </c>
      <c r="B7733">
        <v>33</v>
      </c>
      <c r="C7733" t="s">
        <v>24</v>
      </c>
      <c r="D7733" t="s">
        <v>25</v>
      </c>
      <c r="E7733" s="6" t="s">
        <v>19803</v>
      </c>
      <c r="F7733" t="s">
        <v>37</v>
      </c>
      <c r="G7733">
        <v>1</v>
      </c>
      <c r="H7733">
        <v>0</v>
      </c>
      <c r="I7733">
        <v>63</v>
      </c>
      <c r="J7733">
        <v>4</v>
      </c>
      <c r="K7733">
        <v>64.59</v>
      </c>
      <c r="L7733" t="str">
        <f t="shared" si="720"/>
        <v/>
      </c>
      <c r="M7733">
        <v>2</v>
      </c>
      <c r="N7733" t="str">
        <f t="shared" si="721"/>
        <v/>
      </c>
      <c r="O7733">
        <v>12</v>
      </c>
      <c r="P7733" s="11">
        <v>0</v>
      </c>
      <c r="Q7733" s="11">
        <v>6.3492063492063405E-2</v>
      </c>
      <c r="R7733" s="12">
        <v>32.295000000000002</v>
      </c>
      <c r="S7733" t="s">
        <v>27</v>
      </c>
      <c r="T7733">
        <v>0</v>
      </c>
      <c r="U7733">
        <f t="shared" si="722"/>
        <v>5</v>
      </c>
      <c r="V7733">
        <f t="shared" si="723"/>
        <v>1</v>
      </c>
      <c r="W7733">
        <f t="shared" si="724"/>
        <v>2</v>
      </c>
      <c r="X7733" t="str">
        <f t="shared" si="725"/>
        <v>512</v>
      </c>
      <c r="Y7733" t="str">
        <f>IF(Table1[[#This Row],[RFM_Score]]="555","Champion", IF(AND(J7733&gt;=4,V7733&gt;=4),"Loyal", IF(U7733&lt;=2,"At Risk", IF(W7733&gt;=4,"Potential Loyalist","Others"))))</f>
        <v>Others</v>
      </c>
    </row>
    <row r="7734" spans="1:25">
      <c r="A7734" t="s">
        <v>9479</v>
      </c>
      <c r="B7734">
        <v>23</v>
      </c>
      <c r="C7734" t="s">
        <v>24</v>
      </c>
      <c r="D7734" t="s">
        <v>29</v>
      </c>
      <c r="E7734" s="6" t="s">
        <v>19804</v>
      </c>
      <c r="F7734" t="s">
        <v>30</v>
      </c>
      <c r="G7734">
        <v>2</v>
      </c>
      <c r="H7734">
        <v>0</v>
      </c>
      <c r="I7734">
        <v>32</v>
      </c>
      <c r="J7734">
        <v>2</v>
      </c>
      <c r="K7734">
        <v>64.510000000000005</v>
      </c>
      <c r="L7734" t="str">
        <f t="shared" si="720"/>
        <v/>
      </c>
      <c r="M7734">
        <v>2</v>
      </c>
      <c r="N7734" t="str">
        <f t="shared" si="721"/>
        <v/>
      </c>
      <c r="O7734">
        <v>53</v>
      </c>
      <c r="P7734" s="11">
        <v>0</v>
      </c>
      <c r="Q7734" s="11">
        <v>6.25E-2</v>
      </c>
      <c r="R7734" s="12">
        <v>32.255000000000003</v>
      </c>
      <c r="S7734" t="s">
        <v>27</v>
      </c>
      <c r="T7734">
        <v>0</v>
      </c>
      <c r="U7734">
        <f t="shared" si="722"/>
        <v>3</v>
      </c>
      <c r="V7734">
        <f t="shared" si="723"/>
        <v>1</v>
      </c>
      <c r="W7734">
        <f t="shared" si="724"/>
        <v>2</v>
      </c>
      <c r="X7734" t="str">
        <f t="shared" si="725"/>
        <v>312</v>
      </c>
      <c r="Y7734" t="str">
        <f>IF(Table1[[#This Row],[RFM_Score]]="555","Champion", IF(AND(J7734&gt;=4,V7734&gt;=4),"Loyal", IF(U7734&lt;=2,"At Risk", IF(W7734&gt;=4,"Potential Loyalist","Others"))))</f>
        <v>Others</v>
      </c>
    </row>
    <row r="7735" spans="1:25">
      <c r="A7735" t="s">
        <v>5720</v>
      </c>
      <c r="B7735">
        <v>35</v>
      </c>
      <c r="C7735" t="s">
        <v>19</v>
      </c>
      <c r="D7735" t="s">
        <v>25</v>
      </c>
      <c r="E7735" s="6" t="s">
        <v>19805</v>
      </c>
      <c r="F7735" t="s">
        <v>26</v>
      </c>
      <c r="G7735">
        <v>3</v>
      </c>
      <c r="H7735">
        <v>0</v>
      </c>
      <c r="I7735">
        <v>53</v>
      </c>
      <c r="J7735">
        <v>6</v>
      </c>
      <c r="K7735">
        <v>64.48</v>
      </c>
      <c r="L7735" t="str">
        <f t="shared" si="720"/>
        <v/>
      </c>
      <c r="M7735">
        <v>2</v>
      </c>
      <c r="N7735" t="str">
        <f t="shared" si="721"/>
        <v/>
      </c>
      <c r="O7735">
        <v>4</v>
      </c>
      <c r="P7735" s="11">
        <v>0</v>
      </c>
      <c r="Q7735" s="11">
        <v>0.113207547169811</v>
      </c>
      <c r="R7735" s="12">
        <v>32.24</v>
      </c>
      <c r="S7735" t="s">
        <v>27</v>
      </c>
      <c r="T7735">
        <v>0</v>
      </c>
      <c r="U7735">
        <f t="shared" si="722"/>
        <v>5</v>
      </c>
      <c r="V7735">
        <f t="shared" si="723"/>
        <v>1</v>
      </c>
      <c r="W7735">
        <f t="shared" si="724"/>
        <v>2</v>
      </c>
      <c r="X7735" t="str">
        <f t="shared" si="725"/>
        <v>512</v>
      </c>
      <c r="Y7735" t="str">
        <f>IF(Table1[[#This Row],[RFM_Score]]="555","Champion", IF(AND(J7735&gt;=4,V7735&gt;=4),"Loyal", IF(U7735&lt;=2,"At Risk", IF(W7735&gt;=4,"Potential Loyalist","Others"))))</f>
        <v>Others</v>
      </c>
    </row>
    <row r="7736" spans="1:25">
      <c r="A7736" t="s">
        <v>10792</v>
      </c>
      <c r="B7736">
        <v>34</v>
      </c>
      <c r="C7736" t="s">
        <v>19</v>
      </c>
      <c r="D7736" t="s">
        <v>25</v>
      </c>
      <c r="E7736" s="6" t="s">
        <v>19806</v>
      </c>
      <c r="F7736" t="s">
        <v>21</v>
      </c>
      <c r="G7736">
        <v>5</v>
      </c>
      <c r="H7736">
        <v>3</v>
      </c>
      <c r="I7736">
        <v>52</v>
      </c>
      <c r="J7736">
        <v>2</v>
      </c>
      <c r="K7736">
        <v>64.36</v>
      </c>
      <c r="L7736" t="str">
        <f t="shared" si="720"/>
        <v/>
      </c>
      <c r="M7736">
        <v>2</v>
      </c>
      <c r="N7736" t="str">
        <f t="shared" si="721"/>
        <v/>
      </c>
      <c r="O7736">
        <v>80</v>
      </c>
      <c r="P7736" s="11">
        <v>0.6</v>
      </c>
      <c r="Q7736" s="11">
        <v>3.8461538461538401E-2</v>
      </c>
      <c r="R7736" s="12">
        <v>32.18</v>
      </c>
      <c r="S7736" t="s">
        <v>27</v>
      </c>
      <c r="T7736">
        <v>0</v>
      </c>
      <c r="U7736">
        <f t="shared" si="722"/>
        <v>2</v>
      </c>
      <c r="V7736">
        <f t="shared" si="723"/>
        <v>1</v>
      </c>
      <c r="W7736">
        <f t="shared" si="724"/>
        <v>2</v>
      </c>
      <c r="X7736" t="str">
        <f t="shared" si="725"/>
        <v>212</v>
      </c>
      <c r="Y7736" t="str">
        <f>IF(Table1[[#This Row],[RFM_Score]]="555","Champion", IF(AND(J7736&gt;=4,V7736&gt;=4),"Loyal", IF(U7736&lt;=2,"At Risk", IF(W7736&gt;=4,"Potential Loyalist","Others"))))</f>
        <v>At Risk</v>
      </c>
    </row>
    <row r="7737" spans="1:25">
      <c r="A7737" t="s">
        <v>2479</v>
      </c>
      <c r="B7737">
        <v>19</v>
      </c>
      <c r="C7737" t="s">
        <v>24</v>
      </c>
      <c r="D7737" t="s">
        <v>46</v>
      </c>
      <c r="E7737" s="6" t="s">
        <v>19807</v>
      </c>
      <c r="F7737" t="s">
        <v>26</v>
      </c>
      <c r="G7737">
        <v>1</v>
      </c>
      <c r="H7737">
        <v>0</v>
      </c>
      <c r="I7737">
        <v>48</v>
      </c>
      <c r="J7737">
        <v>3</v>
      </c>
      <c r="K7737">
        <v>64.260000000000005</v>
      </c>
      <c r="L7737" t="str">
        <f t="shared" si="720"/>
        <v/>
      </c>
      <c r="M7737">
        <v>2</v>
      </c>
      <c r="N7737" t="str">
        <f t="shared" si="721"/>
        <v/>
      </c>
      <c r="O7737">
        <v>9</v>
      </c>
      <c r="P7737" s="11">
        <v>0</v>
      </c>
      <c r="Q7737" s="11">
        <v>6.25E-2</v>
      </c>
      <c r="R7737" s="12">
        <v>32.130000000000003</v>
      </c>
      <c r="S7737" t="s">
        <v>27</v>
      </c>
      <c r="T7737">
        <v>0</v>
      </c>
      <c r="U7737">
        <f t="shared" si="722"/>
        <v>5</v>
      </c>
      <c r="V7737">
        <f t="shared" si="723"/>
        <v>1</v>
      </c>
      <c r="W7737">
        <f t="shared" si="724"/>
        <v>2</v>
      </c>
      <c r="X7737" t="str">
        <f t="shared" si="725"/>
        <v>512</v>
      </c>
      <c r="Y7737" t="str">
        <f>IF(Table1[[#This Row],[RFM_Score]]="555","Champion", IF(AND(J7737&gt;=4,V7737&gt;=4),"Loyal", IF(U7737&lt;=2,"At Risk", IF(W7737&gt;=4,"Potential Loyalist","Others"))))</f>
        <v>Others</v>
      </c>
    </row>
    <row r="7738" spans="1:25">
      <c r="A7738" t="s">
        <v>8208</v>
      </c>
      <c r="B7738">
        <v>50</v>
      </c>
      <c r="C7738" t="s">
        <v>24</v>
      </c>
      <c r="D7738" t="s">
        <v>20</v>
      </c>
      <c r="E7738" s="6" t="s">
        <v>19808</v>
      </c>
      <c r="F7738" t="s">
        <v>26</v>
      </c>
      <c r="G7738">
        <v>5</v>
      </c>
      <c r="H7738">
        <v>3</v>
      </c>
      <c r="I7738">
        <v>55</v>
      </c>
      <c r="J7738">
        <v>4</v>
      </c>
      <c r="K7738">
        <v>64.17</v>
      </c>
      <c r="L7738" t="str">
        <f t="shared" si="720"/>
        <v/>
      </c>
      <c r="M7738">
        <v>2</v>
      </c>
      <c r="N7738" t="str">
        <f t="shared" si="721"/>
        <v/>
      </c>
      <c r="O7738">
        <v>33</v>
      </c>
      <c r="P7738" s="11">
        <v>0.6</v>
      </c>
      <c r="Q7738" s="11">
        <v>7.2727272727272696E-2</v>
      </c>
      <c r="R7738" s="12">
        <v>32.085000000000001</v>
      </c>
      <c r="S7738" t="s">
        <v>27</v>
      </c>
      <c r="T7738">
        <v>1</v>
      </c>
      <c r="U7738">
        <f t="shared" si="722"/>
        <v>4</v>
      </c>
      <c r="V7738">
        <f t="shared" si="723"/>
        <v>1</v>
      </c>
      <c r="W7738">
        <f t="shared" si="724"/>
        <v>2</v>
      </c>
      <c r="X7738" t="str">
        <f t="shared" si="725"/>
        <v>412</v>
      </c>
      <c r="Y7738" t="str">
        <f>IF(Table1[[#This Row],[RFM_Score]]="555","Champion", IF(AND(J7738&gt;=4,V7738&gt;=4),"Loyal", IF(U7738&lt;=2,"At Risk", IF(W7738&gt;=4,"Potential Loyalist","Others"))))</f>
        <v>Others</v>
      </c>
    </row>
    <row r="7739" spans="1:25">
      <c r="A7739" t="s">
        <v>1330</v>
      </c>
      <c r="B7739">
        <v>45</v>
      </c>
      <c r="C7739" t="s">
        <v>24</v>
      </c>
      <c r="D7739" t="s">
        <v>25</v>
      </c>
      <c r="E7739" s="6" t="s">
        <v>19809</v>
      </c>
      <c r="F7739" t="s">
        <v>26</v>
      </c>
      <c r="G7739">
        <v>1</v>
      </c>
      <c r="H7739">
        <v>0</v>
      </c>
      <c r="I7739">
        <v>49</v>
      </c>
      <c r="J7739">
        <v>0</v>
      </c>
      <c r="K7739">
        <v>64.16</v>
      </c>
      <c r="L7739" t="str">
        <f t="shared" si="720"/>
        <v/>
      </c>
      <c r="M7739">
        <v>2</v>
      </c>
      <c r="N7739" t="str">
        <f t="shared" si="721"/>
        <v/>
      </c>
      <c r="O7739">
        <v>14</v>
      </c>
      <c r="P7739" s="11">
        <v>0</v>
      </c>
      <c r="Q7739" s="11">
        <v>0</v>
      </c>
      <c r="R7739" s="12">
        <v>32.08</v>
      </c>
      <c r="S7739" t="s">
        <v>27</v>
      </c>
      <c r="T7739">
        <v>0</v>
      </c>
      <c r="U7739">
        <f t="shared" si="722"/>
        <v>5</v>
      </c>
      <c r="V7739">
        <f t="shared" si="723"/>
        <v>1</v>
      </c>
      <c r="W7739">
        <f t="shared" si="724"/>
        <v>2</v>
      </c>
      <c r="X7739" t="str">
        <f t="shared" si="725"/>
        <v>512</v>
      </c>
      <c r="Y7739" t="str">
        <f>IF(Table1[[#This Row],[RFM_Score]]="555","Champion", IF(AND(J7739&gt;=4,V7739&gt;=4),"Loyal", IF(U7739&lt;=2,"At Risk", IF(W7739&gt;=4,"Potential Loyalist","Others"))))</f>
        <v>Others</v>
      </c>
    </row>
    <row r="7740" spans="1:25">
      <c r="A7740" t="s">
        <v>9056</v>
      </c>
      <c r="B7740">
        <v>42</v>
      </c>
      <c r="C7740" t="s">
        <v>24</v>
      </c>
      <c r="D7740" t="s">
        <v>35</v>
      </c>
      <c r="E7740" s="6" t="s">
        <v>19810</v>
      </c>
      <c r="F7740" t="s">
        <v>60</v>
      </c>
      <c r="G7740">
        <v>5</v>
      </c>
      <c r="H7740">
        <v>1</v>
      </c>
      <c r="I7740">
        <v>58</v>
      </c>
      <c r="J7740">
        <v>3</v>
      </c>
      <c r="K7740">
        <v>64.12</v>
      </c>
      <c r="L7740" t="str">
        <f t="shared" si="720"/>
        <v/>
      </c>
      <c r="M7740">
        <v>2</v>
      </c>
      <c r="N7740" t="str">
        <f t="shared" si="721"/>
        <v/>
      </c>
      <c r="O7740">
        <v>92</v>
      </c>
      <c r="P7740" s="11">
        <v>0.2</v>
      </c>
      <c r="Q7740" s="11">
        <v>5.1724137931034399E-2</v>
      </c>
      <c r="R7740" s="12">
        <v>32.06</v>
      </c>
      <c r="S7740" t="s">
        <v>27</v>
      </c>
      <c r="T7740">
        <v>1</v>
      </c>
      <c r="U7740">
        <f t="shared" si="722"/>
        <v>2</v>
      </c>
      <c r="V7740">
        <f t="shared" si="723"/>
        <v>1</v>
      </c>
      <c r="W7740">
        <f t="shared" si="724"/>
        <v>2</v>
      </c>
      <c r="X7740" t="str">
        <f t="shared" si="725"/>
        <v>212</v>
      </c>
      <c r="Y7740" t="str">
        <f>IF(Table1[[#This Row],[RFM_Score]]="555","Champion", IF(AND(J7740&gt;=4,V7740&gt;=4),"Loyal", IF(U7740&lt;=2,"At Risk", IF(W7740&gt;=4,"Potential Loyalist","Others"))))</f>
        <v>At Risk</v>
      </c>
    </row>
    <row r="7741" spans="1:25">
      <c r="A7741" t="s">
        <v>11653</v>
      </c>
      <c r="B7741">
        <v>30</v>
      </c>
      <c r="C7741" t="s">
        <v>19</v>
      </c>
      <c r="D7741" t="s">
        <v>41</v>
      </c>
      <c r="E7741" s="6" t="s">
        <v>19811</v>
      </c>
      <c r="F7741" t="s">
        <v>30</v>
      </c>
      <c r="G7741">
        <v>3</v>
      </c>
      <c r="H7741">
        <v>1</v>
      </c>
      <c r="I7741">
        <v>35</v>
      </c>
      <c r="J7741">
        <v>2</v>
      </c>
      <c r="K7741">
        <v>63.96</v>
      </c>
      <c r="L7741" t="str">
        <f t="shared" si="720"/>
        <v/>
      </c>
      <c r="M7741">
        <v>2</v>
      </c>
      <c r="N7741" t="str">
        <f t="shared" si="721"/>
        <v/>
      </c>
      <c r="O7741">
        <v>9</v>
      </c>
      <c r="P7741" s="11">
        <v>0.33333333333333298</v>
      </c>
      <c r="Q7741" s="11">
        <v>5.7142857142857099E-2</v>
      </c>
      <c r="R7741" s="12">
        <v>31.98</v>
      </c>
      <c r="S7741" t="s">
        <v>27</v>
      </c>
      <c r="T7741">
        <v>0</v>
      </c>
      <c r="U7741">
        <f t="shared" si="722"/>
        <v>5</v>
      </c>
      <c r="V7741">
        <f t="shared" si="723"/>
        <v>1</v>
      </c>
      <c r="W7741">
        <f t="shared" si="724"/>
        <v>2</v>
      </c>
      <c r="X7741" t="str">
        <f t="shared" si="725"/>
        <v>512</v>
      </c>
      <c r="Y7741" t="str">
        <f>IF(Table1[[#This Row],[RFM_Score]]="555","Champion", IF(AND(J7741&gt;=4,V7741&gt;=4),"Loyal", IF(U7741&lt;=2,"At Risk", IF(W7741&gt;=4,"Potential Loyalist","Others"))))</f>
        <v>Others</v>
      </c>
    </row>
    <row r="7742" spans="1:25">
      <c r="A7742" t="s">
        <v>6626</v>
      </c>
      <c r="B7742">
        <v>38</v>
      </c>
      <c r="C7742" t="s">
        <v>19</v>
      </c>
      <c r="D7742" t="s">
        <v>25</v>
      </c>
      <c r="E7742" s="6" t="s">
        <v>19812</v>
      </c>
      <c r="F7742" t="s">
        <v>37</v>
      </c>
      <c r="G7742">
        <v>8</v>
      </c>
      <c r="H7742">
        <v>2</v>
      </c>
      <c r="I7742">
        <v>55</v>
      </c>
      <c r="J7742">
        <v>3</v>
      </c>
      <c r="K7742">
        <v>63.95</v>
      </c>
      <c r="L7742" t="str">
        <f t="shared" si="720"/>
        <v/>
      </c>
      <c r="M7742">
        <v>2</v>
      </c>
      <c r="N7742" t="str">
        <f t="shared" si="721"/>
        <v/>
      </c>
      <c r="O7742">
        <v>44</v>
      </c>
      <c r="P7742" s="11">
        <v>0.25</v>
      </c>
      <c r="Q7742" s="11">
        <v>5.4545454545454501E-2</v>
      </c>
      <c r="R7742" s="12">
        <v>31.975000000000001</v>
      </c>
      <c r="S7742" t="s">
        <v>27</v>
      </c>
      <c r="T7742">
        <v>0</v>
      </c>
      <c r="U7742">
        <f t="shared" si="722"/>
        <v>3</v>
      </c>
      <c r="V7742">
        <f t="shared" si="723"/>
        <v>1</v>
      </c>
      <c r="W7742">
        <f t="shared" si="724"/>
        <v>2</v>
      </c>
      <c r="X7742" t="str">
        <f t="shared" si="725"/>
        <v>312</v>
      </c>
      <c r="Y7742" t="str">
        <f>IF(Table1[[#This Row],[RFM_Score]]="555","Champion", IF(AND(J7742&gt;=4,V7742&gt;=4),"Loyal", IF(U7742&lt;=2,"At Risk", IF(W7742&gt;=4,"Potential Loyalist","Others"))))</f>
        <v>Others</v>
      </c>
    </row>
    <row r="7743" spans="1:25">
      <c r="A7743" t="s">
        <v>2091</v>
      </c>
      <c r="B7743">
        <v>18</v>
      </c>
      <c r="C7743" t="s">
        <v>19</v>
      </c>
      <c r="D7743" t="s">
        <v>25</v>
      </c>
      <c r="E7743" s="6" t="s">
        <v>19813</v>
      </c>
      <c r="F7743" t="s">
        <v>30</v>
      </c>
      <c r="G7743">
        <v>1</v>
      </c>
      <c r="H7743">
        <v>0</v>
      </c>
      <c r="I7743">
        <v>46</v>
      </c>
      <c r="J7743">
        <v>6</v>
      </c>
      <c r="K7743">
        <v>63.94</v>
      </c>
      <c r="L7743" t="str">
        <f t="shared" si="720"/>
        <v/>
      </c>
      <c r="M7743">
        <v>2</v>
      </c>
      <c r="N7743" t="str">
        <f t="shared" si="721"/>
        <v/>
      </c>
      <c r="O7743">
        <v>106</v>
      </c>
      <c r="P7743" s="11">
        <v>0</v>
      </c>
      <c r="Q7743" s="11">
        <v>0.13043478260869501</v>
      </c>
      <c r="R7743" s="12">
        <v>31.97</v>
      </c>
      <c r="S7743" t="s">
        <v>27</v>
      </c>
      <c r="T7743">
        <v>1</v>
      </c>
      <c r="U7743">
        <f t="shared" si="722"/>
        <v>1</v>
      </c>
      <c r="V7743">
        <f t="shared" si="723"/>
        <v>1</v>
      </c>
      <c r="W7743">
        <f t="shared" si="724"/>
        <v>2</v>
      </c>
      <c r="X7743" t="str">
        <f t="shared" si="725"/>
        <v>112</v>
      </c>
      <c r="Y7743" t="str">
        <f>IF(Table1[[#This Row],[RFM_Score]]="555","Champion", IF(AND(J7743&gt;=4,V7743&gt;=4),"Loyal", IF(U7743&lt;=2,"At Risk", IF(W7743&gt;=4,"Potential Loyalist","Others"))))</f>
        <v>At Risk</v>
      </c>
    </row>
    <row r="7744" spans="1:25">
      <c r="A7744" t="s">
        <v>3301</v>
      </c>
      <c r="B7744">
        <v>42</v>
      </c>
      <c r="C7744" t="s">
        <v>24</v>
      </c>
      <c r="D7744" t="s">
        <v>20</v>
      </c>
      <c r="E7744" s="6" t="s">
        <v>19814</v>
      </c>
      <c r="F7744" t="s">
        <v>26</v>
      </c>
      <c r="G7744">
        <v>2</v>
      </c>
      <c r="H7744">
        <v>0</v>
      </c>
      <c r="I7744">
        <v>49</v>
      </c>
      <c r="J7744">
        <v>2</v>
      </c>
      <c r="K7744">
        <v>63.9</v>
      </c>
      <c r="L7744" t="str">
        <f t="shared" si="720"/>
        <v/>
      </c>
      <c r="M7744">
        <v>2</v>
      </c>
      <c r="N7744" t="str">
        <f t="shared" si="721"/>
        <v/>
      </c>
      <c r="O7744">
        <v>17</v>
      </c>
      <c r="P7744" s="11">
        <v>0</v>
      </c>
      <c r="Q7744" s="11">
        <v>4.08163265306122E-2</v>
      </c>
      <c r="R7744" s="12">
        <v>31.95</v>
      </c>
      <c r="S7744" t="s">
        <v>27</v>
      </c>
      <c r="T7744">
        <v>0</v>
      </c>
      <c r="U7744">
        <f t="shared" si="722"/>
        <v>5</v>
      </c>
      <c r="V7744">
        <f t="shared" si="723"/>
        <v>1</v>
      </c>
      <c r="W7744">
        <f t="shared" si="724"/>
        <v>2</v>
      </c>
      <c r="X7744" t="str">
        <f t="shared" si="725"/>
        <v>512</v>
      </c>
      <c r="Y7744" t="str">
        <f>IF(Table1[[#This Row],[RFM_Score]]="555","Champion", IF(AND(J7744&gt;=4,V7744&gt;=4),"Loyal", IF(U7744&lt;=2,"At Risk", IF(W7744&gt;=4,"Potential Loyalist","Others"))))</f>
        <v>Others</v>
      </c>
    </row>
    <row r="7745" spans="1:25">
      <c r="A7745" t="s">
        <v>10651</v>
      </c>
      <c r="B7745">
        <v>37</v>
      </c>
      <c r="C7745" t="s">
        <v>19</v>
      </c>
      <c r="D7745" t="s">
        <v>46</v>
      </c>
      <c r="E7745" s="6" t="s">
        <v>19815</v>
      </c>
      <c r="F7745" t="s">
        <v>37</v>
      </c>
      <c r="G7745">
        <v>2</v>
      </c>
      <c r="H7745">
        <v>0</v>
      </c>
      <c r="I7745">
        <v>43</v>
      </c>
      <c r="J7745">
        <v>4</v>
      </c>
      <c r="K7745">
        <v>63.86</v>
      </c>
      <c r="L7745" t="str">
        <f t="shared" si="720"/>
        <v/>
      </c>
      <c r="M7745">
        <v>2</v>
      </c>
      <c r="N7745" t="str">
        <f t="shared" si="721"/>
        <v/>
      </c>
      <c r="O7745">
        <v>59</v>
      </c>
      <c r="P7745" s="11">
        <v>0</v>
      </c>
      <c r="Q7745" s="11">
        <v>9.3023255813953404E-2</v>
      </c>
      <c r="R7745" s="12">
        <v>31.93</v>
      </c>
      <c r="S7745" t="s">
        <v>27</v>
      </c>
      <c r="T7745">
        <v>0</v>
      </c>
      <c r="U7745">
        <f t="shared" si="722"/>
        <v>3</v>
      </c>
      <c r="V7745">
        <f t="shared" si="723"/>
        <v>1</v>
      </c>
      <c r="W7745">
        <f t="shared" si="724"/>
        <v>2</v>
      </c>
      <c r="X7745" t="str">
        <f t="shared" si="725"/>
        <v>312</v>
      </c>
      <c r="Y7745" t="str">
        <f>IF(Table1[[#This Row],[RFM_Score]]="555","Champion", IF(AND(J7745&gt;=4,V7745&gt;=4),"Loyal", IF(U7745&lt;=2,"At Risk", IF(W7745&gt;=4,"Potential Loyalist","Others"))))</f>
        <v>Others</v>
      </c>
    </row>
    <row r="7746" spans="1:25">
      <c r="A7746" t="s">
        <v>5477</v>
      </c>
      <c r="B7746">
        <v>27</v>
      </c>
      <c r="C7746" t="s">
        <v>19</v>
      </c>
      <c r="D7746" t="s">
        <v>25</v>
      </c>
      <c r="E7746" s="6" t="s">
        <v>19816</v>
      </c>
      <c r="F7746" t="s">
        <v>26</v>
      </c>
      <c r="G7746">
        <v>3</v>
      </c>
      <c r="H7746">
        <v>1</v>
      </c>
      <c r="I7746">
        <v>57</v>
      </c>
      <c r="J7746">
        <v>0</v>
      </c>
      <c r="K7746">
        <v>63.76</v>
      </c>
      <c r="L7746" t="str">
        <f t="shared" ref="L7746:L7809" si="726">IF(OR(K7746&lt;$AC$10, K7746&gt;$AC$11), "OUTLIER", "")</f>
        <v/>
      </c>
      <c r="M7746">
        <v>2</v>
      </c>
      <c r="N7746" t="str">
        <f t="shared" ref="N7746:N7809" si="727">IF(OR(M7746&lt;$AC$16, M7746&gt;$AC$17), "OUTLIER", "")</f>
        <v/>
      </c>
      <c r="O7746">
        <v>12</v>
      </c>
      <c r="P7746" s="11">
        <v>0.33333333333333298</v>
      </c>
      <c r="Q7746" s="11">
        <v>0</v>
      </c>
      <c r="R7746" s="12">
        <v>31.88</v>
      </c>
      <c r="S7746" t="s">
        <v>27</v>
      </c>
      <c r="T7746">
        <v>0</v>
      </c>
      <c r="U7746">
        <f t="shared" ref="U7746:U7809" si="728">IF(O7746&lt;=20,5,IF(O7746&lt;=40,4,IF(O7746&lt;=70,3,IF(O7746&lt;=100,2,1))))</f>
        <v>5</v>
      </c>
      <c r="V7746">
        <f t="shared" ref="V7746:V7809" si="729">IF(M7746&gt;=11,5,IF(M7746&gt;=9,4,IF(M7746&gt;=7,3,IF(M7746&gt;=5,2,1))))</f>
        <v>1</v>
      </c>
      <c r="W7746">
        <f t="shared" ref="W7746:W7809" si="730">IF(K7746&gt;=500,5,IF(K7746&gt;=300,4,IF(K7746&gt;=150,3,IF(K7746&gt;=50,2,1))))</f>
        <v>2</v>
      </c>
      <c r="X7746" t="str">
        <f t="shared" ref="X7746:X7809" si="731">U7746 &amp; V7746 &amp; W7746</f>
        <v>512</v>
      </c>
      <c r="Y7746" t="str">
        <f>IF(Table1[[#This Row],[RFM_Score]]="555","Champion", IF(AND(J7746&gt;=4,V7746&gt;=4),"Loyal", IF(U7746&lt;=2,"At Risk", IF(W7746&gt;=4,"Potential Loyalist","Others"))))</f>
        <v>Others</v>
      </c>
    </row>
    <row r="7747" spans="1:25">
      <c r="A7747" t="s">
        <v>7233</v>
      </c>
      <c r="B7747">
        <v>40</v>
      </c>
      <c r="C7747" t="s">
        <v>19</v>
      </c>
      <c r="D7747" t="s">
        <v>35</v>
      </c>
      <c r="E7747" s="6" t="s">
        <v>19817</v>
      </c>
      <c r="F7747" t="s">
        <v>30</v>
      </c>
      <c r="G7747">
        <v>5</v>
      </c>
      <c r="H7747">
        <v>3</v>
      </c>
      <c r="I7747">
        <v>49</v>
      </c>
      <c r="J7747">
        <v>3</v>
      </c>
      <c r="K7747">
        <v>63.66</v>
      </c>
      <c r="L7747" t="str">
        <f t="shared" si="726"/>
        <v/>
      </c>
      <c r="M7747">
        <v>2</v>
      </c>
      <c r="N7747" t="str">
        <f t="shared" si="727"/>
        <v/>
      </c>
      <c r="O7747">
        <v>19</v>
      </c>
      <c r="P7747" s="11">
        <v>0.6</v>
      </c>
      <c r="Q7747" s="11">
        <v>6.1224489795918297E-2</v>
      </c>
      <c r="R7747" s="12">
        <v>31.83</v>
      </c>
      <c r="S7747" t="s">
        <v>27</v>
      </c>
      <c r="T7747">
        <v>0</v>
      </c>
      <c r="U7747">
        <f t="shared" si="728"/>
        <v>5</v>
      </c>
      <c r="V7747">
        <f t="shared" si="729"/>
        <v>1</v>
      </c>
      <c r="W7747">
        <f t="shared" si="730"/>
        <v>2</v>
      </c>
      <c r="X7747" t="str">
        <f t="shared" si="731"/>
        <v>512</v>
      </c>
      <c r="Y7747" t="str">
        <f>IF(Table1[[#This Row],[RFM_Score]]="555","Champion", IF(AND(J7747&gt;=4,V7747&gt;=4),"Loyal", IF(U7747&lt;=2,"At Risk", IF(W7747&gt;=4,"Potential Loyalist","Others"))))</f>
        <v>Others</v>
      </c>
    </row>
    <row r="7748" spans="1:25">
      <c r="A7748" t="s">
        <v>8790</v>
      </c>
      <c r="B7748">
        <v>30</v>
      </c>
      <c r="C7748" t="s">
        <v>19</v>
      </c>
      <c r="D7748" t="s">
        <v>29</v>
      </c>
      <c r="E7748" s="6" t="s">
        <v>19818</v>
      </c>
      <c r="F7748" t="s">
        <v>37</v>
      </c>
      <c r="G7748">
        <v>3</v>
      </c>
      <c r="H7748">
        <v>1</v>
      </c>
      <c r="I7748">
        <v>40</v>
      </c>
      <c r="J7748">
        <v>1</v>
      </c>
      <c r="K7748">
        <v>63.49</v>
      </c>
      <c r="L7748" t="str">
        <f t="shared" si="726"/>
        <v/>
      </c>
      <c r="M7748">
        <v>2</v>
      </c>
      <c r="N7748" t="str">
        <f t="shared" si="727"/>
        <v/>
      </c>
      <c r="O7748">
        <v>38</v>
      </c>
      <c r="P7748" s="11">
        <v>0.33333333333333298</v>
      </c>
      <c r="Q7748" s="11">
        <v>2.5000000000000001E-2</v>
      </c>
      <c r="R7748" s="12">
        <v>31.745000000000001</v>
      </c>
      <c r="S7748" t="s">
        <v>27</v>
      </c>
      <c r="T7748">
        <v>0</v>
      </c>
      <c r="U7748">
        <f t="shared" si="728"/>
        <v>4</v>
      </c>
      <c r="V7748">
        <f t="shared" si="729"/>
        <v>1</v>
      </c>
      <c r="W7748">
        <f t="shared" si="730"/>
        <v>2</v>
      </c>
      <c r="X7748" t="str">
        <f t="shared" si="731"/>
        <v>412</v>
      </c>
      <c r="Y7748" t="str">
        <f>IF(Table1[[#This Row],[RFM_Score]]="555","Champion", IF(AND(J7748&gt;=4,V7748&gt;=4),"Loyal", IF(U7748&lt;=2,"At Risk", IF(W7748&gt;=4,"Potential Loyalist","Others"))))</f>
        <v>Others</v>
      </c>
    </row>
    <row r="7749" spans="1:25">
      <c r="A7749" t="s">
        <v>9205</v>
      </c>
      <c r="B7749">
        <v>38</v>
      </c>
      <c r="C7749" t="s">
        <v>24</v>
      </c>
      <c r="D7749" t="s">
        <v>25</v>
      </c>
      <c r="E7749" s="6" t="s">
        <v>19819</v>
      </c>
      <c r="F7749" t="s">
        <v>30</v>
      </c>
      <c r="G7749">
        <v>1</v>
      </c>
      <c r="H7749">
        <v>1</v>
      </c>
      <c r="I7749">
        <v>51</v>
      </c>
      <c r="J7749">
        <v>4</v>
      </c>
      <c r="K7749">
        <v>63.4</v>
      </c>
      <c r="L7749" t="str">
        <f t="shared" si="726"/>
        <v/>
      </c>
      <c r="M7749">
        <v>2</v>
      </c>
      <c r="N7749" t="str">
        <f t="shared" si="727"/>
        <v/>
      </c>
      <c r="O7749">
        <v>10</v>
      </c>
      <c r="P7749" s="11">
        <v>1</v>
      </c>
      <c r="Q7749" s="11">
        <v>7.8431372549019607E-2</v>
      </c>
      <c r="R7749" s="12">
        <v>31.7</v>
      </c>
      <c r="S7749" t="s">
        <v>27</v>
      </c>
      <c r="T7749">
        <v>0</v>
      </c>
      <c r="U7749">
        <f t="shared" si="728"/>
        <v>5</v>
      </c>
      <c r="V7749">
        <f t="shared" si="729"/>
        <v>1</v>
      </c>
      <c r="W7749">
        <f t="shared" si="730"/>
        <v>2</v>
      </c>
      <c r="X7749" t="str">
        <f t="shared" si="731"/>
        <v>512</v>
      </c>
      <c r="Y7749" t="str">
        <f>IF(Table1[[#This Row],[RFM_Score]]="555","Champion", IF(AND(J7749&gt;=4,V7749&gt;=4),"Loyal", IF(U7749&lt;=2,"At Risk", IF(W7749&gt;=4,"Potential Loyalist","Others"))))</f>
        <v>Others</v>
      </c>
    </row>
    <row r="7750" spans="1:25">
      <c r="A7750" t="s">
        <v>10199</v>
      </c>
      <c r="B7750">
        <v>38</v>
      </c>
      <c r="C7750" t="s">
        <v>24</v>
      </c>
      <c r="D7750" t="s">
        <v>25</v>
      </c>
      <c r="E7750" s="6" t="s">
        <v>19820</v>
      </c>
      <c r="F7750" t="s">
        <v>26</v>
      </c>
      <c r="G7750">
        <v>1</v>
      </c>
      <c r="H7750">
        <v>0</v>
      </c>
      <c r="I7750">
        <v>36</v>
      </c>
      <c r="J7750">
        <v>3</v>
      </c>
      <c r="K7750">
        <v>63.4</v>
      </c>
      <c r="L7750" t="str">
        <f t="shared" si="726"/>
        <v/>
      </c>
      <c r="M7750">
        <v>2</v>
      </c>
      <c r="N7750" t="str">
        <f t="shared" si="727"/>
        <v/>
      </c>
      <c r="O7750">
        <v>6</v>
      </c>
      <c r="P7750" s="11">
        <v>0</v>
      </c>
      <c r="Q7750" s="11">
        <v>8.3333333333333301E-2</v>
      </c>
      <c r="R7750" s="12">
        <v>31.7</v>
      </c>
      <c r="S7750" t="s">
        <v>27</v>
      </c>
      <c r="T7750">
        <v>1</v>
      </c>
      <c r="U7750">
        <f t="shared" si="728"/>
        <v>5</v>
      </c>
      <c r="V7750">
        <f t="shared" si="729"/>
        <v>1</v>
      </c>
      <c r="W7750">
        <f t="shared" si="730"/>
        <v>2</v>
      </c>
      <c r="X7750" t="str">
        <f t="shared" si="731"/>
        <v>512</v>
      </c>
      <c r="Y7750" t="str">
        <f>IF(Table1[[#This Row],[RFM_Score]]="555","Champion", IF(AND(J7750&gt;=4,V7750&gt;=4),"Loyal", IF(U7750&lt;=2,"At Risk", IF(W7750&gt;=4,"Potential Loyalist","Others"))))</f>
        <v>Others</v>
      </c>
    </row>
    <row r="7751" spans="1:25">
      <c r="A7751" t="s">
        <v>6382</v>
      </c>
      <c r="B7751">
        <v>35</v>
      </c>
      <c r="C7751" t="s">
        <v>24</v>
      </c>
      <c r="D7751" t="s">
        <v>41</v>
      </c>
      <c r="E7751" s="6" t="s">
        <v>19821</v>
      </c>
      <c r="F7751" t="s">
        <v>60</v>
      </c>
      <c r="G7751">
        <v>2</v>
      </c>
      <c r="H7751">
        <v>0</v>
      </c>
      <c r="I7751">
        <v>45</v>
      </c>
      <c r="J7751">
        <v>3</v>
      </c>
      <c r="K7751">
        <v>63.3</v>
      </c>
      <c r="L7751" t="str">
        <f t="shared" si="726"/>
        <v/>
      </c>
      <c r="M7751">
        <v>2</v>
      </c>
      <c r="N7751" t="str">
        <f t="shared" si="727"/>
        <v/>
      </c>
      <c r="O7751">
        <v>49</v>
      </c>
      <c r="P7751" s="11">
        <v>0</v>
      </c>
      <c r="Q7751" s="11">
        <v>6.6666666666666596E-2</v>
      </c>
      <c r="R7751" s="12">
        <v>31.65</v>
      </c>
      <c r="S7751" t="s">
        <v>27</v>
      </c>
      <c r="T7751">
        <v>0</v>
      </c>
      <c r="U7751">
        <f t="shared" si="728"/>
        <v>3</v>
      </c>
      <c r="V7751">
        <f t="shared" si="729"/>
        <v>1</v>
      </c>
      <c r="W7751">
        <f t="shared" si="730"/>
        <v>2</v>
      </c>
      <c r="X7751" t="str">
        <f t="shared" si="731"/>
        <v>312</v>
      </c>
      <c r="Y7751" t="str">
        <f>IF(Table1[[#This Row],[RFM_Score]]="555","Champion", IF(AND(J7751&gt;=4,V7751&gt;=4),"Loyal", IF(U7751&lt;=2,"At Risk", IF(W7751&gt;=4,"Potential Loyalist","Others"))))</f>
        <v>Others</v>
      </c>
    </row>
    <row r="7752" spans="1:25">
      <c r="A7752" t="s">
        <v>11944</v>
      </c>
      <c r="B7752">
        <v>18</v>
      </c>
      <c r="C7752" t="s">
        <v>19</v>
      </c>
      <c r="D7752" t="s">
        <v>29</v>
      </c>
      <c r="E7752" s="6" t="s">
        <v>19822</v>
      </c>
      <c r="F7752" t="s">
        <v>30</v>
      </c>
      <c r="G7752">
        <v>3</v>
      </c>
      <c r="H7752">
        <v>1</v>
      </c>
      <c r="I7752">
        <v>49</v>
      </c>
      <c r="J7752">
        <v>1</v>
      </c>
      <c r="K7752">
        <v>63.29</v>
      </c>
      <c r="L7752" t="str">
        <f t="shared" si="726"/>
        <v/>
      </c>
      <c r="M7752">
        <v>2</v>
      </c>
      <c r="N7752" t="str">
        <f t="shared" si="727"/>
        <v/>
      </c>
      <c r="O7752">
        <v>23</v>
      </c>
      <c r="P7752" s="11">
        <v>0.33333333333333298</v>
      </c>
      <c r="Q7752" s="11">
        <v>2.04081632653061E-2</v>
      </c>
      <c r="R7752" s="12">
        <v>31.645</v>
      </c>
      <c r="S7752" t="s">
        <v>27</v>
      </c>
      <c r="T7752">
        <v>0</v>
      </c>
      <c r="U7752">
        <f t="shared" si="728"/>
        <v>4</v>
      </c>
      <c r="V7752">
        <f t="shared" si="729"/>
        <v>1</v>
      </c>
      <c r="W7752">
        <f t="shared" si="730"/>
        <v>2</v>
      </c>
      <c r="X7752" t="str">
        <f t="shared" si="731"/>
        <v>412</v>
      </c>
      <c r="Y7752" t="str">
        <f>IF(Table1[[#This Row],[RFM_Score]]="555","Champion", IF(AND(J7752&gt;=4,V7752&gt;=4),"Loyal", IF(U7752&lt;=2,"At Risk", IF(W7752&gt;=4,"Potential Loyalist","Others"))))</f>
        <v>Others</v>
      </c>
    </row>
    <row r="7753" spans="1:25">
      <c r="A7753" t="s">
        <v>1665</v>
      </c>
      <c r="B7753">
        <v>35</v>
      </c>
      <c r="C7753" t="s">
        <v>19</v>
      </c>
      <c r="D7753" t="s">
        <v>29</v>
      </c>
      <c r="E7753" s="6" t="s">
        <v>19823</v>
      </c>
      <c r="F7753" t="s">
        <v>21</v>
      </c>
      <c r="G7753">
        <v>1</v>
      </c>
      <c r="H7753">
        <v>1</v>
      </c>
      <c r="I7753">
        <v>72</v>
      </c>
      <c r="J7753">
        <v>2</v>
      </c>
      <c r="K7753">
        <v>63.14</v>
      </c>
      <c r="L7753" t="str">
        <f t="shared" si="726"/>
        <v/>
      </c>
      <c r="M7753">
        <v>2</v>
      </c>
      <c r="N7753" t="str">
        <f t="shared" si="727"/>
        <v/>
      </c>
      <c r="O7753">
        <v>23</v>
      </c>
      <c r="P7753" s="11">
        <v>1</v>
      </c>
      <c r="Q7753" s="11">
        <v>2.77777777777777E-2</v>
      </c>
      <c r="R7753" s="12">
        <v>31.57</v>
      </c>
      <c r="S7753" t="s">
        <v>27</v>
      </c>
      <c r="T7753">
        <v>0</v>
      </c>
      <c r="U7753">
        <f t="shared" si="728"/>
        <v>4</v>
      </c>
      <c r="V7753">
        <f t="shared" si="729"/>
        <v>1</v>
      </c>
      <c r="W7753">
        <f t="shared" si="730"/>
        <v>2</v>
      </c>
      <c r="X7753" t="str">
        <f t="shared" si="731"/>
        <v>412</v>
      </c>
      <c r="Y7753" t="str">
        <f>IF(Table1[[#This Row],[RFM_Score]]="555","Champion", IF(AND(J7753&gt;=4,V7753&gt;=4),"Loyal", IF(U7753&lt;=2,"At Risk", IF(W7753&gt;=4,"Potential Loyalist","Others"))))</f>
        <v>Others</v>
      </c>
    </row>
    <row r="7754" spans="1:25">
      <c r="A7754" t="s">
        <v>11910</v>
      </c>
      <c r="B7754">
        <v>24</v>
      </c>
      <c r="C7754" t="s">
        <v>24</v>
      </c>
      <c r="D7754" t="s">
        <v>35</v>
      </c>
      <c r="E7754" s="6" t="s">
        <v>19824</v>
      </c>
      <c r="F7754" t="s">
        <v>21</v>
      </c>
      <c r="G7754">
        <v>3</v>
      </c>
      <c r="H7754">
        <v>0</v>
      </c>
      <c r="I7754">
        <v>46</v>
      </c>
      <c r="J7754">
        <v>0</v>
      </c>
      <c r="K7754">
        <v>63.11</v>
      </c>
      <c r="L7754" t="str">
        <f t="shared" si="726"/>
        <v/>
      </c>
      <c r="M7754">
        <v>2</v>
      </c>
      <c r="N7754" t="str">
        <f t="shared" si="727"/>
        <v/>
      </c>
      <c r="O7754">
        <v>15</v>
      </c>
      <c r="P7754" s="11">
        <v>0</v>
      </c>
      <c r="Q7754" s="11">
        <v>0</v>
      </c>
      <c r="R7754" s="12">
        <v>31.555</v>
      </c>
      <c r="S7754" t="s">
        <v>27</v>
      </c>
      <c r="T7754">
        <v>0</v>
      </c>
      <c r="U7754">
        <f t="shared" si="728"/>
        <v>5</v>
      </c>
      <c r="V7754">
        <f t="shared" si="729"/>
        <v>1</v>
      </c>
      <c r="W7754">
        <f t="shared" si="730"/>
        <v>2</v>
      </c>
      <c r="X7754" t="str">
        <f t="shared" si="731"/>
        <v>512</v>
      </c>
      <c r="Y7754" t="str">
        <f>IF(Table1[[#This Row],[RFM_Score]]="555","Champion", IF(AND(J7754&gt;=4,V7754&gt;=4),"Loyal", IF(U7754&lt;=2,"At Risk", IF(W7754&gt;=4,"Potential Loyalist","Others"))))</f>
        <v>Others</v>
      </c>
    </row>
    <row r="7755" spans="1:25">
      <c r="A7755" t="s">
        <v>4799</v>
      </c>
      <c r="B7755">
        <v>43</v>
      </c>
      <c r="C7755" t="s">
        <v>19</v>
      </c>
      <c r="D7755" t="s">
        <v>25</v>
      </c>
      <c r="E7755" s="6" t="s">
        <v>19825</v>
      </c>
      <c r="F7755" t="s">
        <v>37</v>
      </c>
      <c r="G7755">
        <v>1</v>
      </c>
      <c r="H7755">
        <v>0</v>
      </c>
      <c r="I7755">
        <v>50</v>
      </c>
      <c r="J7755">
        <v>1</v>
      </c>
      <c r="K7755">
        <v>63.1</v>
      </c>
      <c r="L7755" t="str">
        <f t="shared" si="726"/>
        <v/>
      </c>
      <c r="M7755">
        <v>2</v>
      </c>
      <c r="N7755" t="str">
        <f t="shared" si="727"/>
        <v/>
      </c>
      <c r="O7755">
        <v>6</v>
      </c>
      <c r="P7755" s="11">
        <v>0</v>
      </c>
      <c r="Q7755" s="11">
        <v>0.02</v>
      </c>
      <c r="R7755" s="12">
        <v>31.55</v>
      </c>
      <c r="S7755" t="s">
        <v>27</v>
      </c>
      <c r="T7755">
        <v>0</v>
      </c>
      <c r="U7755">
        <f t="shared" si="728"/>
        <v>5</v>
      </c>
      <c r="V7755">
        <f t="shared" si="729"/>
        <v>1</v>
      </c>
      <c r="W7755">
        <f t="shared" si="730"/>
        <v>2</v>
      </c>
      <c r="X7755" t="str">
        <f t="shared" si="731"/>
        <v>512</v>
      </c>
      <c r="Y7755" t="str">
        <f>IF(Table1[[#This Row],[RFM_Score]]="555","Champion", IF(AND(J7755&gt;=4,V7755&gt;=4),"Loyal", IF(U7755&lt;=2,"At Risk", IF(W7755&gt;=4,"Potential Loyalist","Others"))))</f>
        <v>Others</v>
      </c>
    </row>
    <row r="7756" spans="1:25">
      <c r="A7756" t="s">
        <v>831</v>
      </c>
      <c r="B7756">
        <v>22</v>
      </c>
      <c r="C7756" t="s">
        <v>19</v>
      </c>
      <c r="D7756" t="s">
        <v>20</v>
      </c>
      <c r="E7756" s="6" t="s">
        <v>19826</v>
      </c>
      <c r="F7756" t="s">
        <v>37</v>
      </c>
      <c r="G7756">
        <v>2</v>
      </c>
      <c r="H7756">
        <v>0</v>
      </c>
      <c r="I7756">
        <v>43</v>
      </c>
      <c r="J7756">
        <v>3</v>
      </c>
      <c r="K7756">
        <v>62.79</v>
      </c>
      <c r="L7756" t="str">
        <f t="shared" si="726"/>
        <v/>
      </c>
      <c r="M7756">
        <v>2</v>
      </c>
      <c r="N7756" t="str">
        <f t="shared" si="727"/>
        <v/>
      </c>
      <c r="O7756">
        <v>0</v>
      </c>
      <c r="P7756" s="11">
        <v>0</v>
      </c>
      <c r="Q7756" s="11">
        <v>6.9767441860465101E-2</v>
      </c>
      <c r="R7756" s="12">
        <v>31.395</v>
      </c>
      <c r="S7756" t="s">
        <v>27</v>
      </c>
      <c r="T7756">
        <v>0</v>
      </c>
      <c r="U7756">
        <f t="shared" si="728"/>
        <v>5</v>
      </c>
      <c r="V7756">
        <f t="shared" si="729"/>
        <v>1</v>
      </c>
      <c r="W7756">
        <f t="shared" si="730"/>
        <v>2</v>
      </c>
      <c r="X7756" t="str">
        <f t="shared" si="731"/>
        <v>512</v>
      </c>
      <c r="Y7756" t="str">
        <f>IF(Table1[[#This Row],[RFM_Score]]="555","Champion", IF(AND(J7756&gt;=4,V7756&gt;=4),"Loyal", IF(U7756&lt;=2,"At Risk", IF(W7756&gt;=4,"Potential Loyalist","Others"))))</f>
        <v>Others</v>
      </c>
    </row>
    <row r="7757" spans="1:25">
      <c r="A7757" t="s">
        <v>1295</v>
      </c>
      <c r="B7757">
        <v>26</v>
      </c>
      <c r="C7757" t="s">
        <v>19</v>
      </c>
      <c r="D7757" t="s">
        <v>25</v>
      </c>
      <c r="E7757" s="6" t="s">
        <v>19827</v>
      </c>
      <c r="F7757" t="s">
        <v>37</v>
      </c>
      <c r="G7757">
        <v>1</v>
      </c>
      <c r="H7757">
        <v>0</v>
      </c>
      <c r="I7757">
        <v>60</v>
      </c>
      <c r="J7757">
        <v>1</v>
      </c>
      <c r="K7757">
        <v>62.67</v>
      </c>
      <c r="L7757" t="str">
        <f t="shared" si="726"/>
        <v/>
      </c>
      <c r="M7757">
        <v>2</v>
      </c>
      <c r="N7757" t="str">
        <f t="shared" si="727"/>
        <v/>
      </c>
      <c r="O7757">
        <v>28</v>
      </c>
      <c r="P7757" s="11">
        <v>0</v>
      </c>
      <c r="Q7757" s="11">
        <v>1.6666666666666601E-2</v>
      </c>
      <c r="R7757" s="12">
        <v>31.335000000000001</v>
      </c>
      <c r="S7757" t="s">
        <v>27</v>
      </c>
      <c r="T7757">
        <v>0</v>
      </c>
      <c r="U7757">
        <f t="shared" si="728"/>
        <v>4</v>
      </c>
      <c r="V7757">
        <f t="shared" si="729"/>
        <v>1</v>
      </c>
      <c r="W7757">
        <f t="shared" si="730"/>
        <v>2</v>
      </c>
      <c r="X7757" t="str">
        <f t="shared" si="731"/>
        <v>412</v>
      </c>
      <c r="Y7757" t="str">
        <f>IF(Table1[[#This Row],[RFM_Score]]="555","Champion", IF(AND(J7757&gt;=4,V7757&gt;=4),"Loyal", IF(U7757&lt;=2,"At Risk", IF(W7757&gt;=4,"Potential Loyalist","Others"))))</f>
        <v>Others</v>
      </c>
    </row>
    <row r="7758" spans="1:25">
      <c r="A7758" t="s">
        <v>6345</v>
      </c>
      <c r="B7758">
        <v>34</v>
      </c>
      <c r="C7758" t="s">
        <v>24</v>
      </c>
      <c r="D7758" t="s">
        <v>29</v>
      </c>
      <c r="E7758" s="6" t="s">
        <v>19828</v>
      </c>
      <c r="F7758" t="s">
        <v>26</v>
      </c>
      <c r="G7758">
        <v>4</v>
      </c>
      <c r="H7758">
        <v>0</v>
      </c>
      <c r="I7758">
        <v>45</v>
      </c>
      <c r="J7758">
        <v>3</v>
      </c>
      <c r="K7758">
        <v>62.53</v>
      </c>
      <c r="L7758" t="str">
        <f t="shared" si="726"/>
        <v/>
      </c>
      <c r="M7758">
        <v>2</v>
      </c>
      <c r="N7758" t="str">
        <f t="shared" si="727"/>
        <v/>
      </c>
      <c r="O7758">
        <v>4</v>
      </c>
      <c r="P7758" s="11">
        <v>0</v>
      </c>
      <c r="Q7758" s="11">
        <v>6.6666666666666596E-2</v>
      </c>
      <c r="R7758" s="12">
        <v>31.265000000000001</v>
      </c>
      <c r="S7758" t="s">
        <v>27</v>
      </c>
      <c r="T7758">
        <v>0</v>
      </c>
      <c r="U7758">
        <f t="shared" si="728"/>
        <v>5</v>
      </c>
      <c r="V7758">
        <f t="shared" si="729"/>
        <v>1</v>
      </c>
      <c r="W7758">
        <f t="shared" si="730"/>
        <v>2</v>
      </c>
      <c r="X7758" t="str">
        <f t="shared" si="731"/>
        <v>512</v>
      </c>
      <c r="Y7758" t="str">
        <f>IF(Table1[[#This Row],[RFM_Score]]="555","Champion", IF(AND(J7758&gt;=4,V7758&gt;=4),"Loyal", IF(U7758&lt;=2,"At Risk", IF(W7758&gt;=4,"Potential Loyalist","Others"))))</f>
        <v>Others</v>
      </c>
    </row>
    <row r="7759" spans="1:25">
      <c r="A7759" t="s">
        <v>9604</v>
      </c>
      <c r="B7759">
        <v>41</v>
      </c>
      <c r="C7759" t="s">
        <v>33</v>
      </c>
      <c r="D7759" t="s">
        <v>25</v>
      </c>
      <c r="E7759" s="6" t="s">
        <v>19829</v>
      </c>
      <c r="F7759" t="s">
        <v>62</v>
      </c>
      <c r="G7759">
        <v>2</v>
      </c>
      <c r="H7759">
        <v>1</v>
      </c>
      <c r="I7759">
        <v>61</v>
      </c>
      <c r="J7759">
        <v>4</v>
      </c>
      <c r="K7759">
        <v>62.17</v>
      </c>
      <c r="L7759" t="str">
        <f t="shared" si="726"/>
        <v/>
      </c>
      <c r="M7759">
        <v>2</v>
      </c>
      <c r="N7759" t="str">
        <f t="shared" si="727"/>
        <v/>
      </c>
      <c r="O7759">
        <v>19</v>
      </c>
      <c r="P7759" s="11">
        <v>0.5</v>
      </c>
      <c r="Q7759" s="11">
        <v>6.5573770491803199E-2</v>
      </c>
      <c r="R7759" s="12">
        <v>31.085000000000001</v>
      </c>
      <c r="S7759" t="s">
        <v>27</v>
      </c>
      <c r="T7759">
        <v>0</v>
      </c>
      <c r="U7759">
        <f t="shared" si="728"/>
        <v>5</v>
      </c>
      <c r="V7759">
        <f t="shared" si="729"/>
        <v>1</v>
      </c>
      <c r="W7759">
        <f t="shared" si="730"/>
        <v>2</v>
      </c>
      <c r="X7759" t="str">
        <f t="shared" si="731"/>
        <v>512</v>
      </c>
      <c r="Y7759" t="str">
        <f>IF(Table1[[#This Row],[RFM_Score]]="555","Champion", IF(AND(J7759&gt;=4,V7759&gt;=4),"Loyal", IF(U7759&lt;=2,"At Risk", IF(W7759&gt;=4,"Potential Loyalist","Others"))))</f>
        <v>Others</v>
      </c>
    </row>
    <row r="7760" spans="1:25">
      <c r="A7760" t="s">
        <v>788</v>
      </c>
      <c r="B7760">
        <v>18</v>
      </c>
      <c r="C7760" t="s">
        <v>19</v>
      </c>
      <c r="D7760" t="s">
        <v>46</v>
      </c>
      <c r="E7760" s="6" t="s">
        <v>19830</v>
      </c>
      <c r="F7760" t="s">
        <v>21</v>
      </c>
      <c r="G7760">
        <v>4</v>
      </c>
      <c r="H7760">
        <v>0</v>
      </c>
      <c r="I7760">
        <v>53</v>
      </c>
      <c r="J7760">
        <v>2</v>
      </c>
      <c r="K7760">
        <v>62.14</v>
      </c>
      <c r="L7760" t="str">
        <f t="shared" si="726"/>
        <v/>
      </c>
      <c r="M7760">
        <v>2</v>
      </c>
      <c r="N7760" t="str">
        <f t="shared" si="727"/>
        <v/>
      </c>
      <c r="O7760">
        <v>8</v>
      </c>
      <c r="P7760" s="11">
        <v>0</v>
      </c>
      <c r="Q7760" s="11">
        <v>3.7735849056603703E-2</v>
      </c>
      <c r="R7760" s="12">
        <v>31.07</v>
      </c>
      <c r="S7760" t="s">
        <v>27</v>
      </c>
      <c r="T7760">
        <v>0</v>
      </c>
      <c r="U7760">
        <f t="shared" si="728"/>
        <v>5</v>
      </c>
      <c r="V7760">
        <f t="shared" si="729"/>
        <v>1</v>
      </c>
      <c r="W7760">
        <f t="shared" si="730"/>
        <v>2</v>
      </c>
      <c r="X7760" t="str">
        <f t="shared" si="731"/>
        <v>512</v>
      </c>
      <c r="Y7760" t="str">
        <f>IF(Table1[[#This Row],[RFM_Score]]="555","Champion", IF(AND(J7760&gt;=4,V7760&gt;=4),"Loyal", IF(U7760&lt;=2,"At Risk", IF(W7760&gt;=4,"Potential Loyalist","Others"))))</f>
        <v>Others</v>
      </c>
    </row>
    <row r="7761" spans="1:25">
      <c r="A7761" t="s">
        <v>169</v>
      </c>
      <c r="B7761">
        <v>22</v>
      </c>
      <c r="C7761" t="s">
        <v>19</v>
      </c>
      <c r="D7761" t="s">
        <v>41</v>
      </c>
      <c r="E7761" s="6" t="s">
        <v>19831</v>
      </c>
      <c r="F7761" t="s">
        <v>62</v>
      </c>
      <c r="G7761">
        <v>3</v>
      </c>
      <c r="H7761">
        <v>0</v>
      </c>
      <c r="I7761">
        <v>47</v>
      </c>
      <c r="J7761">
        <v>4</v>
      </c>
      <c r="K7761">
        <v>62.1</v>
      </c>
      <c r="L7761" t="str">
        <f t="shared" si="726"/>
        <v/>
      </c>
      <c r="M7761">
        <v>2</v>
      </c>
      <c r="N7761" t="str">
        <f t="shared" si="727"/>
        <v/>
      </c>
      <c r="O7761">
        <v>46</v>
      </c>
      <c r="P7761" s="11">
        <v>0</v>
      </c>
      <c r="Q7761" s="11">
        <v>8.5106382978723402E-2</v>
      </c>
      <c r="R7761" s="12">
        <v>31.05</v>
      </c>
      <c r="S7761" t="s">
        <v>27</v>
      </c>
      <c r="T7761">
        <v>0</v>
      </c>
      <c r="U7761">
        <f t="shared" si="728"/>
        <v>3</v>
      </c>
      <c r="V7761">
        <f t="shared" si="729"/>
        <v>1</v>
      </c>
      <c r="W7761">
        <f t="shared" si="730"/>
        <v>2</v>
      </c>
      <c r="X7761" t="str">
        <f t="shared" si="731"/>
        <v>312</v>
      </c>
      <c r="Y7761" t="str">
        <f>IF(Table1[[#This Row],[RFM_Score]]="555","Champion", IF(AND(J7761&gt;=4,V7761&gt;=4),"Loyal", IF(U7761&lt;=2,"At Risk", IF(W7761&gt;=4,"Potential Loyalist","Others"))))</f>
        <v>Others</v>
      </c>
    </row>
    <row r="7762" spans="1:25">
      <c r="A7762" t="s">
        <v>9055</v>
      </c>
      <c r="B7762">
        <v>32</v>
      </c>
      <c r="C7762" t="s">
        <v>24</v>
      </c>
      <c r="D7762" t="s">
        <v>35</v>
      </c>
      <c r="E7762" s="6" t="s">
        <v>19832</v>
      </c>
      <c r="F7762" t="s">
        <v>26</v>
      </c>
      <c r="G7762">
        <v>2</v>
      </c>
      <c r="H7762">
        <v>0</v>
      </c>
      <c r="I7762">
        <v>51</v>
      </c>
      <c r="J7762">
        <v>1</v>
      </c>
      <c r="K7762">
        <v>61.84</v>
      </c>
      <c r="L7762" t="str">
        <f t="shared" si="726"/>
        <v/>
      </c>
      <c r="M7762">
        <v>2</v>
      </c>
      <c r="N7762" t="str">
        <f t="shared" si="727"/>
        <v/>
      </c>
      <c r="O7762">
        <v>31</v>
      </c>
      <c r="P7762" s="11">
        <v>0</v>
      </c>
      <c r="Q7762" s="11">
        <v>1.9607843137254902E-2</v>
      </c>
      <c r="R7762" s="12">
        <v>30.92</v>
      </c>
      <c r="S7762" t="s">
        <v>27</v>
      </c>
      <c r="T7762">
        <v>0</v>
      </c>
      <c r="U7762">
        <f t="shared" si="728"/>
        <v>4</v>
      </c>
      <c r="V7762">
        <f t="shared" si="729"/>
        <v>1</v>
      </c>
      <c r="W7762">
        <f t="shared" si="730"/>
        <v>2</v>
      </c>
      <c r="X7762" t="str">
        <f t="shared" si="731"/>
        <v>412</v>
      </c>
      <c r="Y7762" t="str">
        <f>IF(Table1[[#This Row],[RFM_Score]]="555","Champion", IF(AND(J7762&gt;=4,V7762&gt;=4),"Loyal", IF(U7762&lt;=2,"At Risk", IF(W7762&gt;=4,"Potential Loyalist","Others"))))</f>
        <v>Others</v>
      </c>
    </row>
    <row r="7763" spans="1:25">
      <c r="A7763" t="s">
        <v>4660</v>
      </c>
      <c r="B7763">
        <v>44</v>
      </c>
      <c r="C7763" t="s">
        <v>24</v>
      </c>
      <c r="D7763" t="s">
        <v>20</v>
      </c>
      <c r="E7763" s="6" t="s">
        <v>19833</v>
      </c>
      <c r="F7763" t="s">
        <v>26</v>
      </c>
      <c r="G7763">
        <v>4</v>
      </c>
      <c r="H7763">
        <v>2</v>
      </c>
      <c r="I7763">
        <v>56</v>
      </c>
      <c r="J7763">
        <v>5</v>
      </c>
      <c r="K7763">
        <v>61.62</v>
      </c>
      <c r="L7763" t="str">
        <f t="shared" si="726"/>
        <v/>
      </c>
      <c r="M7763">
        <v>2</v>
      </c>
      <c r="N7763" t="str">
        <f t="shared" si="727"/>
        <v/>
      </c>
      <c r="O7763">
        <v>8</v>
      </c>
      <c r="P7763" s="11">
        <v>0.5</v>
      </c>
      <c r="Q7763" s="11">
        <v>8.9285714285714204E-2</v>
      </c>
      <c r="R7763" s="12">
        <v>30.81</v>
      </c>
      <c r="S7763" t="s">
        <v>27</v>
      </c>
      <c r="T7763">
        <v>1</v>
      </c>
      <c r="U7763">
        <f t="shared" si="728"/>
        <v>5</v>
      </c>
      <c r="V7763">
        <f t="shared" si="729"/>
        <v>1</v>
      </c>
      <c r="W7763">
        <f t="shared" si="730"/>
        <v>2</v>
      </c>
      <c r="X7763" t="str">
        <f t="shared" si="731"/>
        <v>512</v>
      </c>
      <c r="Y7763" t="str">
        <f>IF(Table1[[#This Row],[RFM_Score]]="555","Champion", IF(AND(J7763&gt;=4,V7763&gt;=4),"Loyal", IF(U7763&lt;=2,"At Risk", IF(W7763&gt;=4,"Potential Loyalist","Others"))))</f>
        <v>Others</v>
      </c>
    </row>
    <row r="7764" spans="1:25">
      <c r="A7764" t="s">
        <v>3293</v>
      </c>
      <c r="B7764">
        <v>24</v>
      </c>
      <c r="C7764" t="s">
        <v>24</v>
      </c>
      <c r="D7764" t="s">
        <v>29</v>
      </c>
      <c r="E7764" s="6" t="s">
        <v>19834</v>
      </c>
      <c r="F7764" t="s">
        <v>30</v>
      </c>
      <c r="G7764">
        <v>4</v>
      </c>
      <c r="H7764">
        <v>0</v>
      </c>
      <c r="I7764">
        <v>60</v>
      </c>
      <c r="J7764">
        <v>3</v>
      </c>
      <c r="K7764">
        <v>61.55</v>
      </c>
      <c r="L7764" t="str">
        <f t="shared" si="726"/>
        <v/>
      </c>
      <c r="M7764">
        <v>2</v>
      </c>
      <c r="N7764" t="str">
        <f t="shared" si="727"/>
        <v/>
      </c>
      <c r="O7764">
        <v>8</v>
      </c>
      <c r="P7764" s="11">
        <v>0</v>
      </c>
      <c r="Q7764" s="11">
        <v>0.05</v>
      </c>
      <c r="R7764" s="12">
        <v>30.774999999999999</v>
      </c>
      <c r="S7764" t="s">
        <v>27</v>
      </c>
      <c r="T7764">
        <v>0</v>
      </c>
      <c r="U7764">
        <f t="shared" si="728"/>
        <v>5</v>
      </c>
      <c r="V7764">
        <f t="shared" si="729"/>
        <v>1</v>
      </c>
      <c r="W7764">
        <f t="shared" si="730"/>
        <v>2</v>
      </c>
      <c r="X7764" t="str">
        <f t="shared" si="731"/>
        <v>512</v>
      </c>
      <c r="Y7764" t="str">
        <f>IF(Table1[[#This Row],[RFM_Score]]="555","Champion", IF(AND(J7764&gt;=4,V7764&gt;=4),"Loyal", IF(U7764&lt;=2,"At Risk", IF(W7764&gt;=4,"Potential Loyalist","Others"))))</f>
        <v>Others</v>
      </c>
    </row>
    <row r="7765" spans="1:25">
      <c r="A7765" t="s">
        <v>9573</v>
      </c>
      <c r="B7765">
        <v>25</v>
      </c>
      <c r="C7765" t="s">
        <v>24</v>
      </c>
      <c r="D7765" t="s">
        <v>25</v>
      </c>
      <c r="E7765" s="6" t="s">
        <v>19835</v>
      </c>
      <c r="F7765" t="s">
        <v>26</v>
      </c>
      <c r="G7765">
        <v>2</v>
      </c>
      <c r="H7765">
        <v>1</v>
      </c>
      <c r="I7765">
        <v>46</v>
      </c>
      <c r="J7765">
        <v>1</v>
      </c>
      <c r="K7765">
        <v>61.55</v>
      </c>
      <c r="L7765" t="str">
        <f t="shared" si="726"/>
        <v/>
      </c>
      <c r="M7765">
        <v>2</v>
      </c>
      <c r="N7765" t="str">
        <f t="shared" si="727"/>
        <v/>
      </c>
      <c r="O7765">
        <v>33</v>
      </c>
      <c r="P7765" s="11">
        <v>0.5</v>
      </c>
      <c r="Q7765" s="11">
        <v>2.1739130434782601E-2</v>
      </c>
      <c r="R7765" s="12">
        <v>30.774999999999999</v>
      </c>
      <c r="S7765" t="s">
        <v>27</v>
      </c>
      <c r="T7765">
        <v>0</v>
      </c>
      <c r="U7765">
        <f t="shared" si="728"/>
        <v>4</v>
      </c>
      <c r="V7765">
        <f t="shared" si="729"/>
        <v>1</v>
      </c>
      <c r="W7765">
        <f t="shared" si="730"/>
        <v>2</v>
      </c>
      <c r="X7765" t="str">
        <f t="shared" si="731"/>
        <v>412</v>
      </c>
      <c r="Y7765" t="str">
        <f>IF(Table1[[#This Row],[RFM_Score]]="555","Champion", IF(AND(J7765&gt;=4,V7765&gt;=4),"Loyal", IF(U7765&lt;=2,"At Risk", IF(W7765&gt;=4,"Potential Loyalist","Others"))))</f>
        <v>Others</v>
      </c>
    </row>
    <row r="7766" spans="1:25">
      <c r="A7766" t="s">
        <v>1294</v>
      </c>
      <c r="B7766">
        <v>40</v>
      </c>
      <c r="C7766" t="s">
        <v>19</v>
      </c>
      <c r="D7766" t="s">
        <v>25</v>
      </c>
      <c r="E7766" s="6" t="s">
        <v>19836</v>
      </c>
      <c r="F7766" t="s">
        <v>26</v>
      </c>
      <c r="G7766">
        <v>3</v>
      </c>
      <c r="H7766">
        <v>3</v>
      </c>
      <c r="I7766">
        <v>45</v>
      </c>
      <c r="J7766">
        <v>2</v>
      </c>
      <c r="K7766">
        <v>61.5</v>
      </c>
      <c r="L7766" t="str">
        <f t="shared" si="726"/>
        <v/>
      </c>
      <c r="M7766">
        <v>2</v>
      </c>
      <c r="N7766" t="str">
        <f t="shared" si="727"/>
        <v/>
      </c>
      <c r="O7766">
        <v>8</v>
      </c>
      <c r="P7766" s="11">
        <v>1</v>
      </c>
      <c r="Q7766" s="11">
        <v>4.4444444444444398E-2</v>
      </c>
      <c r="R7766" s="12">
        <v>30.75</v>
      </c>
      <c r="S7766" t="s">
        <v>27</v>
      </c>
      <c r="T7766">
        <v>0</v>
      </c>
      <c r="U7766">
        <f t="shared" si="728"/>
        <v>5</v>
      </c>
      <c r="V7766">
        <f t="shared" si="729"/>
        <v>1</v>
      </c>
      <c r="W7766">
        <f t="shared" si="730"/>
        <v>2</v>
      </c>
      <c r="X7766" t="str">
        <f t="shared" si="731"/>
        <v>512</v>
      </c>
      <c r="Y7766" t="str">
        <f>IF(Table1[[#This Row],[RFM_Score]]="555","Champion", IF(AND(J7766&gt;=4,V7766&gt;=4),"Loyal", IF(U7766&lt;=2,"At Risk", IF(W7766&gt;=4,"Potential Loyalist","Others"))))</f>
        <v>Others</v>
      </c>
    </row>
    <row r="7767" spans="1:25">
      <c r="A7767" t="s">
        <v>1577</v>
      </c>
      <c r="B7767">
        <v>34</v>
      </c>
      <c r="C7767" t="s">
        <v>24</v>
      </c>
      <c r="D7767" t="s">
        <v>41</v>
      </c>
      <c r="E7767" s="6" t="s">
        <v>19837</v>
      </c>
      <c r="F7767" t="s">
        <v>21</v>
      </c>
      <c r="G7767">
        <v>2</v>
      </c>
      <c r="H7767">
        <v>0</v>
      </c>
      <c r="I7767">
        <v>51</v>
      </c>
      <c r="J7767">
        <v>2</v>
      </c>
      <c r="K7767">
        <v>61.46</v>
      </c>
      <c r="L7767" t="str">
        <f t="shared" si="726"/>
        <v/>
      </c>
      <c r="M7767">
        <v>2</v>
      </c>
      <c r="N7767" t="str">
        <f t="shared" si="727"/>
        <v/>
      </c>
      <c r="O7767">
        <v>14</v>
      </c>
      <c r="P7767" s="11">
        <v>0</v>
      </c>
      <c r="Q7767" s="11">
        <v>3.9215686274509803E-2</v>
      </c>
      <c r="R7767" s="12">
        <v>30.73</v>
      </c>
      <c r="S7767" t="s">
        <v>27</v>
      </c>
      <c r="T7767">
        <v>0</v>
      </c>
      <c r="U7767">
        <f t="shared" si="728"/>
        <v>5</v>
      </c>
      <c r="V7767">
        <f t="shared" si="729"/>
        <v>1</v>
      </c>
      <c r="W7767">
        <f t="shared" si="730"/>
        <v>2</v>
      </c>
      <c r="X7767" t="str">
        <f t="shared" si="731"/>
        <v>512</v>
      </c>
      <c r="Y7767" t="str">
        <f>IF(Table1[[#This Row],[RFM_Score]]="555","Champion", IF(AND(J7767&gt;=4,V7767&gt;=4),"Loyal", IF(U7767&lt;=2,"At Risk", IF(W7767&gt;=4,"Potential Loyalist","Others"))))</f>
        <v>Others</v>
      </c>
    </row>
    <row r="7768" spans="1:25">
      <c r="A7768" t="s">
        <v>935</v>
      </c>
      <c r="B7768">
        <v>49</v>
      </c>
      <c r="C7768" t="s">
        <v>19</v>
      </c>
      <c r="D7768" t="s">
        <v>29</v>
      </c>
      <c r="E7768" s="6" t="s">
        <v>19838</v>
      </c>
      <c r="F7768" t="s">
        <v>60</v>
      </c>
      <c r="G7768">
        <v>0</v>
      </c>
      <c r="H7768">
        <v>0</v>
      </c>
      <c r="I7768">
        <v>49</v>
      </c>
      <c r="J7768">
        <v>5</v>
      </c>
      <c r="K7768">
        <v>61.45</v>
      </c>
      <c r="L7768" t="str">
        <f t="shared" si="726"/>
        <v/>
      </c>
      <c r="M7768">
        <v>2</v>
      </c>
      <c r="N7768" t="str">
        <f t="shared" si="727"/>
        <v/>
      </c>
      <c r="O7768">
        <v>38</v>
      </c>
      <c r="P7768" s="11">
        <v>0</v>
      </c>
      <c r="Q7768" s="11">
        <v>0.10204081632653</v>
      </c>
      <c r="R7768" s="12">
        <v>30.725000000000001</v>
      </c>
      <c r="S7768" t="s">
        <v>27</v>
      </c>
      <c r="T7768">
        <v>0</v>
      </c>
      <c r="U7768">
        <f t="shared" si="728"/>
        <v>4</v>
      </c>
      <c r="V7768">
        <f t="shared" si="729"/>
        <v>1</v>
      </c>
      <c r="W7768">
        <f t="shared" si="730"/>
        <v>2</v>
      </c>
      <c r="X7768" t="str">
        <f t="shared" si="731"/>
        <v>412</v>
      </c>
      <c r="Y7768" t="str">
        <f>IF(Table1[[#This Row],[RFM_Score]]="555","Champion", IF(AND(J7768&gt;=4,V7768&gt;=4),"Loyal", IF(U7768&lt;=2,"At Risk", IF(W7768&gt;=4,"Potential Loyalist","Others"))))</f>
        <v>Others</v>
      </c>
    </row>
    <row r="7769" spans="1:25">
      <c r="A7769" t="s">
        <v>824</v>
      </c>
      <c r="B7769">
        <v>40</v>
      </c>
      <c r="C7769" t="s">
        <v>19</v>
      </c>
      <c r="D7769" t="s">
        <v>29</v>
      </c>
      <c r="E7769" s="6" t="s">
        <v>19839</v>
      </c>
      <c r="F7769" t="s">
        <v>37</v>
      </c>
      <c r="G7769">
        <v>3</v>
      </c>
      <c r="H7769">
        <v>0</v>
      </c>
      <c r="I7769">
        <v>52</v>
      </c>
      <c r="J7769">
        <v>3</v>
      </c>
      <c r="K7769">
        <v>61.26</v>
      </c>
      <c r="L7769" t="str">
        <f t="shared" si="726"/>
        <v/>
      </c>
      <c r="M7769">
        <v>2</v>
      </c>
      <c r="N7769" t="str">
        <f t="shared" si="727"/>
        <v/>
      </c>
      <c r="O7769">
        <v>28</v>
      </c>
      <c r="P7769" s="11">
        <v>0</v>
      </c>
      <c r="Q7769" s="11">
        <v>5.7692307692307598E-2</v>
      </c>
      <c r="R7769" s="12">
        <v>30.63</v>
      </c>
      <c r="S7769" t="s">
        <v>27</v>
      </c>
      <c r="T7769">
        <v>0</v>
      </c>
      <c r="U7769">
        <f t="shared" si="728"/>
        <v>4</v>
      </c>
      <c r="V7769">
        <f t="shared" si="729"/>
        <v>1</v>
      </c>
      <c r="W7769">
        <f t="shared" si="730"/>
        <v>2</v>
      </c>
      <c r="X7769" t="str">
        <f t="shared" si="731"/>
        <v>412</v>
      </c>
      <c r="Y7769" t="str">
        <f>IF(Table1[[#This Row],[RFM_Score]]="555","Champion", IF(AND(J7769&gt;=4,V7769&gt;=4),"Loyal", IF(U7769&lt;=2,"At Risk", IF(W7769&gt;=4,"Potential Loyalist","Others"))))</f>
        <v>Others</v>
      </c>
    </row>
    <row r="7770" spans="1:25">
      <c r="A7770" t="s">
        <v>1601</v>
      </c>
      <c r="B7770">
        <v>43</v>
      </c>
      <c r="C7770" t="s">
        <v>24</v>
      </c>
      <c r="D7770" t="s">
        <v>29</v>
      </c>
      <c r="E7770" s="6" t="s">
        <v>19840</v>
      </c>
      <c r="F7770" t="s">
        <v>21</v>
      </c>
      <c r="G7770">
        <v>0</v>
      </c>
      <c r="H7770">
        <v>0</v>
      </c>
      <c r="I7770">
        <v>48</v>
      </c>
      <c r="J7770">
        <v>2</v>
      </c>
      <c r="K7770">
        <v>61.18</v>
      </c>
      <c r="L7770" t="str">
        <f t="shared" si="726"/>
        <v/>
      </c>
      <c r="M7770">
        <v>2</v>
      </c>
      <c r="N7770" t="str">
        <f t="shared" si="727"/>
        <v/>
      </c>
      <c r="O7770">
        <v>8</v>
      </c>
      <c r="P7770" s="11">
        <v>0</v>
      </c>
      <c r="Q7770" s="11">
        <v>4.1666666666666602E-2</v>
      </c>
      <c r="R7770" s="12">
        <v>30.59</v>
      </c>
      <c r="S7770" t="s">
        <v>27</v>
      </c>
      <c r="T7770">
        <v>0</v>
      </c>
      <c r="U7770">
        <f t="shared" si="728"/>
        <v>5</v>
      </c>
      <c r="V7770">
        <f t="shared" si="729"/>
        <v>1</v>
      </c>
      <c r="W7770">
        <f t="shared" si="730"/>
        <v>2</v>
      </c>
      <c r="X7770" t="str">
        <f t="shared" si="731"/>
        <v>512</v>
      </c>
      <c r="Y7770" t="str">
        <f>IF(Table1[[#This Row],[RFM_Score]]="555","Champion", IF(AND(J7770&gt;=4,V7770&gt;=4),"Loyal", IF(U7770&lt;=2,"At Risk", IF(W7770&gt;=4,"Potential Loyalist","Others"))))</f>
        <v>Others</v>
      </c>
    </row>
    <row r="7771" spans="1:25">
      <c r="A7771" t="s">
        <v>2142</v>
      </c>
      <c r="B7771">
        <v>54</v>
      </c>
      <c r="C7771" t="s">
        <v>24</v>
      </c>
      <c r="D7771" t="s">
        <v>35</v>
      </c>
      <c r="E7771" s="6" t="s">
        <v>19841</v>
      </c>
      <c r="F7771" t="s">
        <v>30</v>
      </c>
      <c r="G7771">
        <v>3</v>
      </c>
      <c r="H7771">
        <v>1</v>
      </c>
      <c r="I7771">
        <v>61</v>
      </c>
      <c r="J7771">
        <v>4</v>
      </c>
      <c r="K7771">
        <v>61.04</v>
      </c>
      <c r="L7771" t="str">
        <f t="shared" si="726"/>
        <v/>
      </c>
      <c r="M7771">
        <v>2</v>
      </c>
      <c r="N7771" t="str">
        <f t="shared" si="727"/>
        <v/>
      </c>
      <c r="O7771">
        <v>28</v>
      </c>
      <c r="P7771" s="11">
        <v>0.33333333333333298</v>
      </c>
      <c r="Q7771" s="11">
        <v>6.5573770491803199E-2</v>
      </c>
      <c r="R7771" s="12">
        <v>30.52</v>
      </c>
      <c r="S7771" t="s">
        <v>27</v>
      </c>
      <c r="T7771">
        <v>0</v>
      </c>
      <c r="U7771">
        <f t="shared" si="728"/>
        <v>4</v>
      </c>
      <c r="V7771">
        <f t="shared" si="729"/>
        <v>1</v>
      </c>
      <c r="W7771">
        <f t="shared" si="730"/>
        <v>2</v>
      </c>
      <c r="X7771" t="str">
        <f t="shared" si="731"/>
        <v>412</v>
      </c>
      <c r="Y7771" t="str">
        <f>IF(Table1[[#This Row],[RFM_Score]]="555","Champion", IF(AND(J7771&gt;=4,V7771&gt;=4),"Loyal", IF(U7771&lt;=2,"At Risk", IF(W7771&gt;=4,"Potential Loyalist","Others"))))</f>
        <v>Others</v>
      </c>
    </row>
    <row r="7772" spans="1:25">
      <c r="A7772" t="s">
        <v>1332</v>
      </c>
      <c r="B7772">
        <v>33</v>
      </c>
      <c r="C7772" t="s">
        <v>24</v>
      </c>
      <c r="D7772" t="s">
        <v>25</v>
      </c>
      <c r="E7772" s="6" t="s">
        <v>19842</v>
      </c>
      <c r="F7772" t="s">
        <v>26</v>
      </c>
      <c r="G7772">
        <v>3</v>
      </c>
      <c r="H7772">
        <v>1</v>
      </c>
      <c r="I7772">
        <v>56</v>
      </c>
      <c r="J7772">
        <v>2</v>
      </c>
      <c r="K7772">
        <v>61.03</v>
      </c>
      <c r="L7772" t="str">
        <f t="shared" si="726"/>
        <v/>
      </c>
      <c r="M7772">
        <v>2</v>
      </c>
      <c r="N7772" t="str">
        <f t="shared" si="727"/>
        <v/>
      </c>
      <c r="O7772">
        <v>33</v>
      </c>
      <c r="P7772" s="11">
        <v>0.33333333333333298</v>
      </c>
      <c r="Q7772" s="11">
        <v>3.5714285714285698E-2</v>
      </c>
      <c r="R7772" s="12">
        <v>30.515000000000001</v>
      </c>
      <c r="S7772" t="s">
        <v>27</v>
      </c>
      <c r="T7772">
        <v>0</v>
      </c>
      <c r="U7772">
        <f t="shared" si="728"/>
        <v>4</v>
      </c>
      <c r="V7772">
        <f t="shared" si="729"/>
        <v>1</v>
      </c>
      <c r="W7772">
        <f t="shared" si="730"/>
        <v>2</v>
      </c>
      <c r="X7772" t="str">
        <f t="shared" si="731"/>
        <v>412</v>
      </c>
      <c r="Y7772" t="str">
        <f>IF(Table1[[#This Row],[RFM_Score]]="555","Champion", IF(AND(J7772&gt;=4,V7772&gt;=4),"Loyal", IF(U7772&lt;=2,"At Risk", IF(W7772&gt;=4,"Potential Loyalist","Others"))))</f>
        <v>Others</v>
      </c>
    </row>
    <row r="7773" spans="1:25">
      <c r="A7773" t="s">
        <v>5148</v>
      </c>
      <c r="B7773">
        <v>65</v>
      </c>
      <c r="C7773" t="s">
        <v>19</v>
      </c>
      <c r="D7773" t="s">
        <v>25</v>
      </c>
      <c r="E7773" s="6" t="s">
        <v>19843</v>
      </c>
      <c r="F7773" t="s">
        <v>26</v>
      </c>
      <c r="G7773">
        <v>4</v>
      </c>
      <c r="H7773">
        <v>1</v>
      </c>
      <c r="I7773">
        <v>52</v>
      </c>
      <c r="J7773">
        <v>1</v>
      </c>
      <c r="K7773">
        <v>60.77</v>
      </c>
      <c r="L7773" t="str">
        <f t="shared" si="726"/>
        <v/>
      </c>
      <c r="M7773">
        <v>2</v>
      </c>
      <c r="N7773" t="str">
        <f t="shared" si="727"/>
        <v/>
      </c>
      <c r="O7773">
        <v>10</v>
      </c>
      <c r="P7773" s="11">
        <v>0.25</v>
      </c>
      <c r="Q7773" s="11">
        <v>1.9230769230769201E-2</v>
      </c>
      <c r="R7773" s="12">
        <v>30.385000000000002</v>
      </c>
      <c r="S7773" t="s">
        <v>27</v>
      </c>
      <c r="T7773">
        <v>0</v>
      </c>
      <c r="U7773">
        <f t="shared" si="728"/>
        <v>5</v>
      </c>
      <c r="V7773">
        <f t="shared" si="729"/>
        <v>1</v>
      </c>
      <c r="W7773">
        <f t="shared" si="730"/>
        <v>2</v>
      </c>
      <c r="X7773" t="str">
        <f t="shared" si="731"/>
        <v>512</v>
      </c>
      <c r="Y7773" t="str">
        <f>IF(Table1[[#This Row],[RFM_Score]]="555","Champion", IF(AND(J7773&gt;=4,V7773&gt;=4),"Loyal", IF(U7773&lt;=2,"At Risk", IF(W7773&gt;=4,"Potential Loyalist","Others"))))</f>
        <v>Others</v>
      </c>
    </row>
    <row r="7774" spans="1:25">
      <c r="A7774" t="s">
        <v>10754</v>
      </c>
      <c r="B7774">
        <v>43</v>
      </c>
      <c r="C7774" t="s">
        <v>19</v>
      </c>
      <c r="D7774" t="s">
        <v>25</v>
      </c>
      <c r="E7774" s="6" t="s">
        <v>19844</v>
      </c>
      <c r="F7774" t="s">
        <v>21</v>
      </c>
      <c r="G7774">
        <v>1</v>
      </c>
      <c r="H7774">
        <v>0</v>
      </c>
      <c r="I7774">
        <v>36</v>
      </c>
      <c r="J7774">
        <v>2</v>
      </c>
      <c r="K7774">
        <v>60.73</v>
      </c>
      <c r="L7774" t="str">
        <f t="shared" si="726"/>
        <v/>
      </c>
      <c r="M7774">
        <v>2</v>
      </c>
      <c r="N7774" t="str">
        <f t="shared" si="727"/>
        <v/>
      </c>
      <c r="O7774">
        <v>38</v>
      </c>
      <c r="P7774" s="11">
        <v>0</v>
      </c>
      <c r="Q7774" s="11">
        <v>5.5555555555555497E-2</v>
      </c>
      <c r="R7774" s="12">
        <v>30.364999999999998</v>
      </c>
      <c r="S7774" t="s">
        <v>27</v>
      </c>
      <c r="T7774">
        <v>0</v>
      </c>
      <c r="U7774">
        <f t="shared" si="728"/>
        <v>4</v>
      </c>
      <c r="V7774">
        <f t="shared" si="729"/>
        <v>1</v>
      </c>
      <c r="W7774">
        <f t="shared" si="730"/>
        <v>2</v>
      </c>
      <c r="X7774" t="str">
        <f t="shared" si="731"/>
        <v>412</v>
      </c>
      <c r="Y7774" t="str">
        <f>IF(Table1[[#This Row],[RFM_Score]]="555","Champion", IF(AND(J7774&gt;=4,V7774&gt;=4),"Loyal", IF(U7774&lt;=2,"At Risk", IF(W7774&gt;=4,"Potential Loyalist","Others"))))</f>
        <v>Others</v>
      </c>
    </row>
    <row r="7775" spans="1:25">
      <c r="A7775" t="s">
        <v>9588</v>
      </c>
      <c r="B7775">
        <v>35</v>
      </c>
      <c r="C7775" t="s">
        <v>24</v>
      </c>
      <c r="D7775" t="s">
        <v>35</v>
      </c>
      <c r="E7775" s="6" t="s">
        <v>19845</v>
      </c>
      <c r="F7775" t="s">
        <v>37</v>
      </c>
      <c r="G7775">
        <v>3</v>
      </c>
      <c r="H7775">
        <v>0</v>
      </c>
      <c r="I7775">
        <v>43</v>
      </c>
      <c r="J7775">
        <v>3</v>
      </c>
      <c r="K7775">
        <v>60.5</v>
      </c>
      <c r="L7775" t="str">
        <f t="shared" si="726"/>
        <v/>
      </c>
      <c r="M7775">
        <v>2</v>
      </c>
      <c r="N7775" t="str">
        <f t="shared" si="727"/>
        <v/>
      </c>
      <c r="O7775">
        <v>10</v>
      </c>
      <c r="P7775" s="11">
        <v>0</v>
      </c>
      <c r="Q7775" s="11">
        <v>6.9767441860465101E-2</v>
      </c>
      <c r="R7775" s="12">
        <v>30.25</v>
      </c>
      <c r="S7775" t="s">
        <v>27</v>
      </c>
      <c r="T7775">
        <v>0</v>
      </c>
      <c r="U7775">
        <f t="shared" si="728"/>
        <v>5</v>
      </c>
      <c r="V7775">
        <f t="shared" si="729"/>
        <v>1</v>
      </c>
      <c r="W7775">
        <f t="shared" si="730"/>
        <v>2</v>
      </c>
      <c r="X7775" t="str">
        <f t="shared" si="731"/>
        <v>512</v>
      </c>
      <c r="Y7775" t="str">
        <f>IF(Table1[[#This Row],[RFM_Score]]="555","Champion", IF(AND(J7775&gt;=4,V7775&gt;=4),"Loyal", IF(U7775&lt;=2,"At Risk", IF(W7775&gt;=4,"Potential Loyalist","Others"))))</f>
        <v>Others</v>
      </c>
    </row>
    <row r="7776" spans="1:25">
      <c r="A7776" t="s">
        <v>3721</v>
      </c>
      <c r="B7776">
        <v>42</v>
      </c>
      <c r="C7776" t="s">
        <v>19</v>
      </c>
      <c r="D7776" t="s">
        <v>41</v>
      </c>
      <c r="E7776" s="6" t="s">
        <v>19846</v>
      </c>
      <c r="F7776" t="s">
        <v>21</v>
      </c>
      <c r="G7776">
        <v>3</v>
      </c>
      <c r="H7776">
        <v>1</v>
      </c>
      <c r="I7776">
        <v>49</v>
      </c>
      <c r="J7776">
        <v>6</v>
      </c>
      <c r="K7776">
        <v>60.45</v>
      </c>
      <c r="L7776" t="str">
        <f t="shared" si="726"/>
        <v/>
      </c>
      <c r="M7776">
        <v>2</v>
      </c>
      <c r="N7776" t="str">
        <f t="shared" si="727"/>
        <v/>
      </c>
      <c r="O7776">
        <v>45</v>
      </c>
      <c r="P7776" s="11">
        <v>0.33333333333333298</v>
      </c>
      <c r="Q7776" s="11">
        <v>0.122448979591836</v>
      </c>
      <c r="R7776" s="12">
        <v>30.225000000000001</v>
      </c>
      <c r="S7776" t="s">
        <v>27</v>
      </c>
      <c r="T7776">
        <v>1</v>
      </c>
      <c r="U7776">
        <f t="shared" si="728"/>
        <v>3</v>
      </c>
      <c r="V7776">
        <f t="shared" si="729"/>
        <v>1</v>
      </c>
      <c r="W7776">
        <f t="shared" si="730"/>
        <v>2</v>
      </c>
      <c r="X7776" t="str">
        <f t="shared" si="731"/>
        <v>312</v>
      </c>
      <c r="Y7776" t="str">
        <f>IF(Table1[[#This Row],[RFM_Score]]="555","Champion", IF(AND(J7776&gt;=4,V7776&gt;=4),"Loyal", IF(U7776&lt;=2,"At Risk", IF(W7776&gt;=4,"Potential Loyalist","Others"))))</f>
        <v>Others</v>
      </c>
    </row>
    <row r="7777" spans="1:25">
      <c r="A7777" t="s">
        <v>5391</v>
      </c>
      <c r="B7777">
        <v>28</v>
      </c>
      <c r="C7777" t="s">
        <v>24</v>
      </c>
      <c r="D7777" t="s">
        <v>29</v>
      </c>
      <c r="E7777" s="6" t="s">
        <v>19847</v>
      </c>
      <c r="F7777" t="s">
        <v>26</v>
      </c>
      <c r="G7777">
        <v>1</v>
      </c>
      <c r="H7777">
        <v>0</v>
      </c>
      <c r="I7777">
        <v>35</v>
      </c>
      <c r="J7777">
        <v>2</v>
      </c>
      <c r="K7777">
        <v>60.43</v>
      </c>
      <c r="L7777" t="str">
        <f t="shared" si="726"/>
        <v/>
      </c>
      <c r="M7777">
        <v>2</v>
      </c>
      <c r="N7777" t="str">
        <f t="shared" si="727"/>
        <v/>
      </c>
      <c r="O7777">
        <v>48</v>
      </c>
      <c r="P7777" s="11">
        <v>0</v>
      </c>
      <c r="Q7777" s="11">
        <v>5.7142857142857099E-2</v>
      </c>
      <c r="R7777" s="12">
        <v>30.215</v>
      </c>
      <c r="S7777" t="s">
        <v>27</v>
      </c>
      <c r="T7777">
        <v>0</v>
      </c>
      <c r="U7777">
        <f t="shared" si="728"/>
        <v>3</v>
      </c>
      <c r="V7777">
        <f t="shared" si="729"/>
        <v>1</v>
      </c>
      <c r="W7777">
        <f t="shared" si="730"/>
        <v>2</v>
      </c>
      <c r="X7777" t="str">
        <f t="shared" si="731"/>
        <v>312</v>
      </c>
      <c r="Y7777" t="str">
        <f>IF(Table1[[#This Row],[RFM_Score]]="555","Champion", IF(AND(J7777&gt;=4,V7777&gt;=4),"Loyal", IF(U7777&lt;=2,"At Risk", IF(W7777&gt;=4,"Potential Loyalist","Others"))))</f>
        <v>Others</v>
      </c>
    </row>
    <row r="7778" spans="1:25">
      <c r="A7778" t="s">
        <v>5902</v>
      </c>
      <c r="B7778">
        <v>27</v>
      </c>
      <c r="C7778" t="s">
        <v>19</v>
      </c>
      <c r="D7778" t="s">
        <v>25</v>
      </c>
      <c r="E7778" s="6" t="s">
        <v>19848</v>
      </c>
      <c r="F7778" t="s">
        <v>60</v>
      </c>
      <c r="G7778">
        <v>0</v>
      </c>
      <c r="H7778">
        <v>0</v>
      </c>
      <c r="I7778">
        <v>46</v>
      </c>
      <c r="J7778">
        <v>1</v>
      </c>
      <c r="K7778">
        <v>60.37</v>
      </c>
      <c r="L7778" t="str">
        <f t="shared" si="726"/>
        <v/>
      </c>
      <c r="M7778">
        <v>2</v>
      </c>
      <c r="N7778" t="str">
        <f t="shared" si="727"/>
        <v/>
      </c>
      <c r="O7778">
        <v>26</v>
      </c>
      <c r="P7778" s="11">
        <v>0</v>
      </c>
      <c r="Q7778" s="11">
        <v>2.1739130434782601E-2</v>
      </c>
      <c r="R7778" s="12">
        <v>30.184999999999999</v>
      </c>
      <c r="S7778" t="s">
        <v>27</v>
      </c>
      <c r="T7778">
        <v>0</v>
      </c>
      <c r="U7778">
        <f t="shared" si="728"/>
        <v>4</v>
      </c>
      <c r="V7778">
        <f t="shared" si="729"/>
        <v>1</v>
      </c>
      <c r="W7778">
        <f t="shared" si="730"/>
        <v>2</v>
      </c>
      <c r="X7778" t="str">
        <f t="shared" si="731"/>
        <v>412</v>
      </c>
      <c r="Y7778" t="str">
        <f>IF(Table1[[#This Row],[RFM_Score]]="555","Champion", IF(AND(J7778&gt;=4,V7778&gt;=4),"Loyal", IF(U7778&lt;=2,"At Risk", IF(W7778&gt;=4,"Potential Loyalist","Others"))))</f>
        <v>Others</v>
      </c>
    </row>
    <row r="7779" spans="1:25">
      <c r="A7779" t="s">
        <v>11161</v>
      </c>
      <c r="B7779">
        <v>47</v>
      </c>
      <c r="C7779" t="s">
        <v>19</v>
      </c>
      <c r="D7779" t="s">
        <v>25</v>
      </c>
      <c r="E7779" s="6" t="s">
        <v>19849</v>
      </c>
      <c r="F7779" t="s">
        <v>37</v>
      </c>
      <c r="G7779">
        <v>3</v>
      </c>
      <c r="H7779">
        <v>1</v>
      </c>
      <c r="I7779">
        <v>63</v>
      </c>
      <c r="J7779">
        <v>4</v>
      </c>
      <c r="K7779">
        <v>60.37</v>
      </c>
      <c r="L7779" t="str">
        <f t="shared" si="726"/>
        <v/>
      </c>
      <c r="M7779">
        <v>2</v>
      </c>
      <c r="N7779" t="str">
        <f t="shared" si="727"/>
        <v/>
      </c>
      <c r="O7779">
        <v>29</v>
      </c>
      <c r="P7779" s="11">
        <v>0.33333333333333298</v>
      </c>
      <c r="Q7779" s="11">
        <v>6.3492063492063405E-2</v>
      </c>
      <c r="R7779" s="12">
        <v>30.184999999999999</v>
      </c>
      <c r="S7779" t="s">
        <v>27</v>
      </c>
      <c r="T7779">
        <v>0</v>
      </c>
      <c r="U7779">
        <f t="shared" si="728"/>
        <v>4</v>
      </c>
      <c r="V7779">
        <f t="shared" si="729"/>
        <v>1</v>
      </c>
      <c r="W7779">
        <f t="shared" si="730"/>
        <v>2</v>
      </c>
      <c r="X7779" t="str">
        <f t="shared" si="731"/>
        <v>412</v>
      </c>
      <c r="Y7779" t="str">
        <f>IF(Table1[[#This Row],[RFM_Score]]="555","Champion", IF(AND(J7779&gt;=4,V7779&gt;=4),"Loyal", IF(U7779&lt;=2,"At Risk", IF(W7779&gt;=4,"Potential Loyalist","Others"))))</f>
        <v>Others</v>
      </c>
    </row>
    <row r="7780" spans="1:25">
      <c r="A7780" t="s">
        <v>7322</v>
      </c>
      <c r="B7780">
        <v>22</v>
      </c>
      <c r="C7780" t="s">
        <v>19</v>
      </c>
      <c r="D7780" t="s">
        <v>46</v>
      </c>
      <c r="E7780" s="6" t="s">
        <v>19850</v>
      </c>
      <c r="F7780" t="s">
        <v>37</v>
      </c>
      <c r="G7780">
        <v>5</v>
      </c>
      <c r="H7780">
        <v>1</v>
      </c>
      <c r="I7780">
        <v>52</v>
      </c>
      <c r="J7780">
        <v>6</v>
      </c>
      <c r="K7780">
        <v>60.36</v>
      </c>
      <c r="L7780" t="str">
        <f t="shared" si="726"/>
        <v/>
      </c>
      <c r="M7780">
        <v>2</v>
      </c>
      <c r="N7780" t="str">
        <f t="shared" si="727"/>
        <v/>
      </c>
      <c r="O7780">
        <v>8</v>
      </c>
      <c r="P7780" s="11">
        <v>0.2</v>
      </c>
      <c r="Q7780" s="11">
        <v>0.115384615384615</v>
      </c>
      <c r="R7780" s="12">
        <v>30.18</v>
      </c>
      <c r="S7780" t="s">
        <v>27</v>
      </c>
      <c r="T7780">
        <v>0</v>
      </c>
      <c r="U7780">
        <f t="shared" si="728"/>
        <v>5</v>
      </c>
      <c r="V7780">
        <f t="shared" si="729"/>
        <v>1</v>
      </c>
      <c r="W7780">
        <f t="shared" si="730"/>
        <v>2</v>
      </c>
      <c r="X7780" t="str">
        <f t="shared" si="731"/>
        <v>512</v>
      </c>
      <c r="Y7780" t="str">
        <f>IF(Table1[[#This Row],[RFM_Score]]="555","Champion", IF(AND(J7780&gt;=4,V7780&gt;=4),"Loyal", IF(U7780&lt;=2,"At Risk", IF(W7780&gt;=4,"Potential Loyalist","Others"))))</f>
        <v>Others</v>
      </c>
    </row>
    <row r="7781" spans="1:25">
      <c r="A7781" t="s">
        <v>4900</v>
      </c>
      <c r="B7781">
        <v>18</v>
      </c>
      <c r="C7781" t="s">
        <v>19</v>
      </c>
      <c r="D7781" t="s">
        <v>25</v>
      </c>
      <c r="E7781" s="6" t="s">
        <v>19851</v>
      </c>
      <c r="F7781" t="s">
        <v>60</v>
      </c>
      <c r="G7781">
        <v>2</v>
      </c>
      <c r="H7781">
        <v>0</v>
      </c>
      <c r="I7781">
        <v>38</v>
      </c>
      <c r="J7781">
        <v>5</v>
      </c>
      <c r="K7781">
        <v>60.21</v>
      </c>
      <c r="L7781" t="str">
        <f t="shared" si="726"/>
        <v/>
      </c>
      <c r="M7781">
        <v>2</v>
      </c>
      <c r="N7781" t="str">
        <f t="shared" si="727"/>
        <v/>
      </c>
      <c r="O7781">
        <v>39</v>
      </c>
      <c r="P7781" s="11">
        <v>0</v>
      </c>
      <c r="Q7781" s="11">
        <v>0.13157894736842099</v>
      </c>
      <c r="R7781" s="12">
        <v>30.105</v>
      </c>
      <c r="S7781" t="s">
        <v>27</v>
      </c>
      <c r="T7781">
        <v>0</v>
      </c>
      <c r="U7781">
        <f t="shared" si="728"/>
        <v>4</v>
      </c>
      <c r="V7781">
        <f t="shared" si="729"/>
        <v>1</v>
      </c>
      <c r="W7781">
        <f t="shared" si="730"/>
        <v>2</v>
      </c>
      <c r="X7781" t="str">
        <f t="shared" si="731"/>
        <v>412</v>
      </c>
      <c r="Y7781" t="str">
        <f>IF(Table1[[#This Row],[RFM_Score]]="555","Champion", IF(AND(J7781&gt;=4,V7781&gt;=4),"Loyal", IF(U7781&lt;=2,"At Risk", IF(W7781&gt;=4,"Potential Loyalist","Others"))))</f>
        <v>Others</v>
      </c>
    </row>
    <row r="7782" spans="1:25">
      <c r="A7782" t="s">
        <v>2601</v>
      </c>
      <c r="B7782">
        <v>24</v>
      </c>
      <c r="C7782" t="s">
        <v>24</v>
      </c>
      <c r="D7782" t="s">
        <v>49</v>
      </c>
      <c r="E7782" s="6" t="s">
        <v>19852</v>
      </c>
      <c r="F7782" t="s">
        <v>21</v>
      </c>
      <c r="G7782">
        <v>2</v>
      </c>
      <c r="H7782">
        <v>0</v>
      </c>
      <c r="I7782">
        <v>61</v>
      </c>
      <c r="J7782">
        <v>2</v>
      </c>
      <c r="K7782">
        <v>60.1</v>
      </c>
      <c r="L7782" t="str">
        <f t="shared" si="726"/>
        <v/>
      </c>
      <c r="M7782">
        <v>2</v>
      </c>
      <c r="N7782" t="str">
        <f t="shared" si="727"/>
        <v/>
      </c>
      <c r="O7782">
        <v>1</v>
      </c>
      <c r="P7782" s="11">
        <v>0</v>
      </c>
      <c r="Q7782" s="11">
        <v>3.2786885245901599E-2</v>
      </c>
      <c r="R7782" s="12">
        <v>30.05</v>
      </c>
      <c r="S7782" t="s">
        <v>27</v>
      </c>
      <c r="T7782">
        <v>0</v>
      </c>
      <c r="U7782">
        <f t="shared" si="728"/>
        <v>5</v>
      </c>
      <c r="V7782">
        <f t="shared" si="729"/>
        <v>1</v>
      </c>
      <c r="W7782">
        <f t="shared" si="730"/>
        <v>2</v>
      </c>
      <c r="X7782" t="str">
        <f t="shared" si="731"/>
        <v>512</v>
      </c>
      <c r="Y7782" t="str">
        <f>IF(Table1[[#This Row],[RFM_Score]]="555","Champion", IF(AND(J7782&gt;=4,V7782&gt;=4),"Loyal", IF(U7782&lt;=2,"At Risk", IF(W7782&gt;=4,"Potential Loyalist","Others"))))</f>
        <v>Others</v>
      </c>
    </row>
    <row r="7783" spans="1:25">
      <c r="A7783" t="s">
        <v>6752</v>
      </c>
      <c r="B7783">
        <v>40</v>
      </c>
      <c r="C7783" t="s">
        <v>24</v>
      </c>
      <c r="D7783" t="s">
        <v>25</v>
      </c>
      <c r="E7783" s="6" t="s">
        <v>19853</v>
      </c>
      <c r="F7783" t="s">
        <v>26</v>
      </c>
      <c r="G7783">
        <v>2</v>
      </c>
      <c r="H7783">
        <v>0</v>
      </c>
      <c r="I7783">
        <v>63</v>
      </c>
      <c r="J7783">
        <v>0</v>
      </c>
      <c r="K7783">
        <v>60.09</v>
      </c>
      <c r="L7783" t="str">
        <f t="shared" si="726"/>
        <v/>
      </c>
      <c r="M7783">
        <v>2</v>
      </c>
      <c r="N7783" t="str">
        <f t="shared" si="727"/>
        <v/>
      </c>
      <c r="O7783">
        <v>46</v>
      </c>
      <c r="P7783" s="11">
        <v>0</v>
      </c>
      <c r="Q7783" s="11">
        <v>0</v>
      </c>
      <c r="R7783" s="12">
        <v>30.045000000000002</v>
      </c>
      <c r="S7783" t="s">
        <v>27</v>
      </c>
      <c r="T7783">
        <v>0</v>
      </c>
      <c r="U7783">
        <f t="shared" si="728"/>
        <v>3</v>
      </c>
      <c r="V7783">
        <f t="shared" si="729"/>
        <v>1</v>
      </c>
      <c r="W7783">
        <f t="shared" si="730"/>
        <v>2</v>
      </c>
      <c r="X7783" t="str">
        <f t="shared" si="731"/>
        <v>312</v>
      </c>
      <c r="Y7783" t="str">
        <f>IF(Table1[[#This Row],[RFM_Score]]="555","Champion", IF(AND(J7783&gt;=4,V7783&gt;=4),"Loyal", IF(U7783&lt;=2,"At Risk", IF(W7783&gt;=4,"Potential Loyalist","Others"))))</f>
        <v>Others</v>
      </c>
    </row>
    <row r="7784" spans="1:25">
      <c r="A7784" t="s">
        <v>5818</v>
      </c>
      <c r="B7784">
        <v>26</v>
      </c>
      <c r="C7784" t="s">
        <v>24</v>
      </c>
      <c r="D7784" t="s">
        <v>25</v>
      </c>
      <c r="E7784" s="6" t="s">
        <v>19854</v>
      </c>
      <c r="F7784" t="s">
        <v>21</v>
      </c>
      <c r="G7784">
        <v>1</v>
      </c>
      <c r="H7784">
        <v>1</v>
      </c>
      <c r="I7784">
        <v>56</v>
      </c>
      <c r="J7784">
        <v>2</v>
      </c>
      <c r="K7784">
        <v>60.05</v>
      </c>
      <c r="L7784" t="str">
        <f t="shared" si="726"/>
        <v/>
      </c>
      <c r="M7784">
        <v>2</v>
      </c>
      <c r="N7784" t="str">
        <f t="shared" si="727"/>
        <v/>
      </c>
      <c r="O7784">
        <v>3</v>
      </c>
      <c r="P7784" s="11">
        <v>1</v>
      </c>
      <c r="Q7784" s="11">
        <v>3.5714285714285698E-2</v>
      </c>
      <c r="R7784" s="12">
        <v>30.024999999999999</v>
      </c>
      <c r="S7784" t="s">
        <v>27</v>
      </c>
      <c r="T7784">
        <v>0</v>
      </c>
      <c r="U7784">
        <f t="shared" si="728"/>
        <v>5</v>
      </c>
      <c r="V7784">
        <f t="shared" si="729"/>
        <v>1</v>
      </c>
      <c r="W7784">
        <f t="shared" si="730"/>
        <v>2</v>
      </c>
      <c r="X7784" t="str">
        <f t="shared" si="731"/>
        <v>512</v>
      </c>
      <c r="Y7784" t="str">
        <f>IF(Table1[[#This Row],[RFM_Score]]="555","Champion", IF(AND(J7784&gt;=4,V7784&gt;=4),"Loyal", IF(U7784&lt;=2,"At Risk", IF(W7784&gt;=4,"Potential Loyalist","Others"))))</f>
        <v>Others</v>
      </c>
    </row>
    <row r="7785" spans="1:25">
      <c r="A7785" t="s">
        <v>7256</v>
      </c>
      <c r="B7785">
        <v>18</v>
      </c>
      <c r="C7785" t="s">
        <v>24</v>
      </c>
      <c r="D7785" t="s">
        <v>49</v>
      </c>
      <c r="E7785" s="6" t="s">
        <v>19855</v>
      </c>
      <c r="F7785" t="s">
        <v>21</v>
      </c>
      <c r="G7785">
        <v>3</v>
      </c>
      <c r="H7785">
        <v>0</v>
      </c>
      <c r="I7785">
        <v>49</v>
      </c>
      <c r="J7785">
        <v>3</v>
      </c>
      <c r="K7785">
        <v>59.96</v>
      </c>
      <c r="L7785" t="str">
        <f t="shared" si="726"/>
        <v/>
      </c>
      <c r="M7785">
        <v>2</v>
      </c>
      <c r="N7785" t="str">
        <f t="shared" si="727"/>
        <v/>
      </c>
      <c r="O7785">
        <v>8</v>
      </c>
      <c r="P7785" s="11">
        <v>0</v>
      </c>
      <c r="Q7785" s="11">
        <v>6.1224489795918297E-2</v>
      </c>
      <c r="R7785" s="12">
        <v>29.98</v>
      </c>
      <c r="S7785" t="s">
        <v>27</v>
      </c>
      <c r="T7785">
        <v>0</v>
      </c>
      <c r="U7785">
        <f t="shared" si="728"/>
        <v>5</v>
      </c>
      <c r="V7785">
        <f t="shared" si="729"/>
        <v>1</v>
      </c>
      <c r="W7785">
        <f t="shared" si="730"/>
        <v>2</v>
      </c>
      <c r="X7785" t="str">
        <f t="shared" si="731"/>
        <v>512</v>
      </c>
      <c r="Y7785" t="str">
        <f>IF(Table1[[#This Row],[RFM_Score]]="555","Champion", IF(AND(J7785&gt;=4,V7785&gt;=4),"Loyal", IF(U7785&lt;=2,"At Risk", IF(W7785&gt;=4,"Potential Loyalist","Others"))))</f>
        <v>Others</v>
      </c>
    </row>
    <row r="7786" spans="1:25">
      <c r="A7786" t="s">
        <v>8635</v>
      </c>
      <c r="B7786">
        <v>22</v>
      </c>
      <c r="C7786" t="s">
        <v>19</v>
      </c>
      <c r="D7786" t="s">
        <v>35</v>
      </c>
      <c r="E7786" s="6" t="s">
        <v>19856</v>
      </c>
      <c r="F7786" t="s">
        <v>60</v>
      </c>
      <c r="G7786">
        <v>5</v>
      </c>
      <c r="H7786">
        <v>2</v>
      </c>
      <c r="I7786">
        <v>53</v>
      </c>
      <c r="J7786">
        <v>7</v>
      </c>
      <c r="K7786">
        <v>59.93</v>
      </c>
      <c r="L7786" t="str">
        <f t="shared" si="726"/>
        <v/>
      </c>
      <c r="M7786">
        <v>2</v>
      </c>
      <c r="N7786" t="str">
        <f t="shared" si="727"/>
        <v/>
      </c>
      <c r="O7786">
        <v>0</v>
      </c>
      <c r="P7786" s="11">
        <v>0.4</v>
      </c>
      <c r="Q7786" s="11">
        <v>0.13207547169811301</v>
      </c>
      <c r="R7786" s="12">
        <v>29.965</v>
      </c>
      <c r="S7786" t="s">
        <v>27</v>
      </c>
      <c r="T7786">
        <v>0</v>
      </c>
      <c r="U7786">
        <f t="shared" si="728"/>
        <v>5</v>
      </c>
      <c r="V7786">
        <f t="shared" si="729"/>
        <v>1</v>
      </c>
      <c r="W7786">
        <f t="shared" si="730"/>
        <v>2</v>
      </c>
      <c r="X7786" t="str">
        <f t="shared" si="731"/>
        <v>512</v>
      </c>
      <c r="Y7786" t="str">
        <f>IF(Table1[[#This Row],[RFM_Score]]="555","Champion", IF(AND(J7786&gt;=4,V7786&gt;=4),"Loyal", IF(U7786&lt;=2,"At Risk", IF(W7786&gt;=4,"Potential Loyalist","Others"))))</f>
        <v>Others</v>
      </c>
    </row>
    <row r="7787" spans="1:25">
      <c r="A7787" t="s">
        <v>4577</v>
      </c>
      <c r="B7787">
        <v>22</v>
      </c>
      <c r="C7787" t="s">
        <v>19</v>
      </c>
      <c r="D7787" t="s">
        <v>25</v>
      </c>
      <c r="E7787" s="6" t="s">
        <v>19857</v>
      </c>
      <c r="F7787" t="s">
        <v>37</v>
      </c>
      <c r="G7787">
        <v>3</v>
      </c>
      <c r="H7787">
        <v>1</v>
      </c>
      <c r="I7787">
        <v>49</v>
      </c>
      <c r="J7787">
        <v>6</v>
      </c>
      <c r="K7787">
        <v>59.91</v>
      </c>
      <c r="L7787" t="str">
        <f t="shared" si="726"/>
        <v/>
      </c>
      <c r="M7787">
        <v>2</v>
      </c>
      <c r="N7787" t="str">
        <f t="shared" si="727"/>
        <v/>
      </c>
      <c r="O7787">
        <v>39</v>
      </c>
      <c r="P7787" s="11">
        <v>0.33333333333333298</v>
      </c>
      <c r="Q7787" s="11">
        <v>0.122448979591836</v>
      </c>
      <c r="R7787" s="12">
        <v>29.954999999999998</v>
      </c>
      <c r="S7787" t="s">
        <v>27</v>
      </c>
      <c r="T7787">
        <v>0</v>
      </c>
      <c r="U7787">
        <f t="shared" si="728"/>
        <v>4</v>
      </c>
      <c r="V7787">
        <f t="shared" si="729"/>
        <v>1</v>
      </c>
      <c r="W7787">
        <f t="shared" si="730"/>
        <v>2</v>
      </c>
      <c r="X7787" t="str">
        <f t="shared" si="731"/>
        <v>412</v>
      </c>
      <c r="Y7787" t="str">
        <f>IF(Table1[[#This Row],[RFM_Score]]="555","Champion", IF(AND(J7787&gt;=4,V7787&gt;=4),"Loyal", IF(U7787&lt;=2,"At Risk", IF(W7787&gt;=4,"Potential Loyalist","Others"))))</f>
        <v>Others</v>
      </c>
    </row>
    <row r="7788" spans="1:25">
      <c r="A7788" t="s">
        <v>10863</v>
      </c>
      <c r="B7788">
        <v>30</v>
      </c>
      <c r="C7788" t="s">
        <v>24</v>
      </c>
      <c r="D7788" t="s">
        <v>29</v>
      </c>
      <c r="E7788" s="6" t="s">
        <v>19858</v>
      </c>
      <c r="F7788" t="s">
        <v>30</v>
      </c>
      <c r="G7788">
        <v>9</v>
      </c>
      <c r="H7788">
        <v>3</v>
      </c>
      <c r="I7788">
        <v>54</v>
      </c>
      <c r="J7788">
        <v>0</v>
      </c>
      <c r="K7788">
        <v>59.88</v>
      </c>
      <c r="L7788" t="str">
        <f t="shared" si="726"/>
        <v/>
      </c>
      <c r="M7788">
        <v>2</v>
      </c>
      <c r="N7788" t="str">
        <f t="shared" si="727"/>
        <v/>
      </c>
      <c r="O7788">
        <v>42</v>
      </c>
      <c r="P7788" s="11">
        <v>0.33333333333333298</v>
      </c>
      <c r="Q7788" s="11">
        <v>0</v>
      </c>
      <c r="R7788" s="12">
        <v>29.94</v>
      </c>
      <c r="S7788" t="s">
        <v>27</v>
      </c>
      <c r="T7788">
        <v>1</v>
      </c>
      <c r="U7788">
        <f t="shared" si="728"/>
        <v>3</v>
      </c>
      <c r="V7788">
        <f t="shared" si="729"/>
        <v>1</v>
      </c>
      <c r="W7788">
        <f t="shared" si="730"/>
        <v>2</v>
      </c>
      <c r="X7788" t="str">
        <f t="shared" si="731"/>
        <v>312</v>
      </c>
      <c r="Y7788" t="str">
        <f>IF(Table1[[#This Row],[RFM_Score]]="555","Champion", IF(AND(J7788&gt;=4,V7788&gt;=4),"Loyal", IF(U7788&lt;=2,"At Risk", IF(W7788&gt;=4,"Potential Loyalist","Others"))))</f>
        <v>Others</v>
      </c>
    </row>
    <row r="7789" spans="1:25">
      <c r="A7789" t="s">
        <v>2521</v>
      </c>
      <c r="B7789">
        <v>28</v>
      </c>
      <c r="C7789" t="s">
        <v>24</v>
      </c>
      <c r="D7789" t="s">
        <v>25</v>
      </c>
      <c r="E7789" s="6" t="s">
        <v>19859</v>
      </c>
      <c r="F7789" t="s">
        <v>21</v>
      </c>
      <c r="G7789">
        <v>3</v>
      </c>
      <c r="H7789">
        <v>2</v>
      </c>
      <c r="I7789">
        <v>60</v>
      </c>
      <c r="J7789">
        <v>2</v>
      </c>
      <c r="K7789">
        <v>59.81</v>
      </c>
      <c r="L7789" t="str">
        <f t="shared" si="726"/>
        <v/>
      </c>
      <c r="M7789">
        <v>2</v>
      </c>
      <c r="N7789" t="str">
        <f t="shared" si="727"/>
        <v/>
      </c>
      <c r="O7789">
        <v>10</v>
      </c>
      <c r="P7789" s="11">
        <v>0.66666666666666596</v>
      </c>
      <c r="Q7789" s="11">
        <v>3.3333333333333298E-2</v>
      </c>
      <c r="R7789" s="12">
        <v>29.905000000000001</v>
      </c>
      <c r="S7789" t="s">
        <v>27</v>
      </c>
      <c r="T7789">
        <v>0</v>
      </c>
      <c r="U7789">
        <f t="shared" si="728"/>
        <v>5</v>
      </c>
      <c r="V7789">
        <f t="shared" si="729"/>
        <v>1</v>
      </c>
      <c r="W7789">
        <f t="shared" si="730"/>
        <v>2</v>
      </c>
      <c r="X7789" t="str">
        <f t="shared" si="731"/>
        <v>512</v>
      </c>
      <c r="Y7789" t="str">
        <f>IF(Table1[[#This Row],[RFM_Score]]="555","Champion", IF(AND(J7789&gt;=4,V7789&gt;=4),"Loyal", IF(U7789&lt;=2,"At Risk", IF(W7789&gt;=4,"Potential Loyalist","Others"))))</f>
        <v>Others</v>
      </c>
    </row>
    <row r="7790" spans="1:25">
      <c r="A7790" t="s">
        <v>5155</v>
      </c>
      <c r="B7790">
        <v>18</v>
      </c>
      <c r="C7790" t="s">
        <v>24</v>
      </c>
      <c r="D7790" t="s">
        <v>25</v>
      </c>
      <c r="E7790" s="6" t="s">
        <v>19860</v>
      </c>
      <c r="F7790" t="s">
        <v>37</v>
      </c>
      <c r="G7790">
        <v>3</v>
      </c>
      <c r="H7790">
        <v>0</v>
      </c>
      <c r="I7790">
        <v>49</v>
      </c>
      <c r="J7790">
        <v>2</v>
      </c>
      <c r="K7790">
        <v>59.63</v>
      </c>
      <c r="L7790" t="str">
        <f t="shared" si="726"/>
        <v/>
      </c>
      <c r="M7790">
        <v>2</v>
      </c>
      <c r="N7790" t="str">
        <f t="shared" si="727"/>
        <v/>
      </c>
      <c r="O7790">
        <v>1</v>
      </c>
      <c r="P7790" s="11">
        <v>0</v>
      </c>
      <c r="Q7790" s="11">
        <v>4.08163265306122E-2</v>
      </c>
      <c r="R7790" s="12">
        <v>29.815000000000001</v>
      </c>
      <c r="S7790" t="s">
        <v>27</v>
      </c>
      <c r="T7790">
        <v>0</v>
      </c>
      <c r="U7790">
        <f t="shared" si="728"/>
        <v>5</v>
      </c>
      <c r="V7790">
        <f t="shared" si="729"/>
        <v>1</v>
      </c>
      <c r="W7790">
        <f t="shared" si="730"/>
        <v>2</v>
      </c>
      <c r="X7790" t="str">
        <f t="shared" si="731"/>
        <v>512</v>
      </c>
      <c r="Y7790" t="str">
        <f>IF(Table1[[#This Row],[RFM_Score]]="555","Champion", IF(AND(J7790&gt;=4,V7790&gt;=4),"Loyal", IF(U7790&lt;=2,"At Risk", IF(W7790&gt;=4,"Potential Loyalist","Others"))))</f>
        <v>Others</v>
      </c>
    </row>
    <row r="7791" spans="1:25">
      <c r="A7791" t="s">
        <v>6531</v>
      </c>
      <c r="B7791">
        <v>22</v>
      </c>
      <c r="C7791" t="s">
        <v>24</v>
      </c>
      <c r="D7791" t="s">
        <v>25</v>
      </c>
      <c r="E7791" s="6" t="s">
        <v>19861</v>
      </c>
      <c r="F7791" t="s">
        <v>37</v>
      </c>
      <c r="G7791">
        <v>3</v>
      </c>
      <c r="H7791">
        <v>1</v>
      </c>
      <c r="I7791">
        <v>50</v>
      </c>
      <c r="J7791">
        <v>2</v>
      </c>
      <c r="K7791">
        <v>59.59</v>
      </c>
      <c r="L7791" t="str">
        <f t="shared" si="726"/>
        <v/>
      </c>
      <c r="M7791">
        <v>2</v>
      </c>
      <c r="N7791" t="str">
        <f t="shared" si="727"/>
        <v/>
      </c>
      <c r="O7791">
        <v>21</v>
      </c>
      <c r="P7791" s="11">
        <v>0.33333333333333298</v>
      </c>
      <c r="Q7791" s="11">
        <v>0.04</v>
      </c>
      <c r="R7791" s="12">
        <v>29.795000000000002</v>
      </c>
      <c r="S7791" t="s">
        <v>27</v>
      </c>
      <c r="T7791">
        <v>0</v>
      </c>
      <c r="U7791">
        <f t="shared" si="728"/>
        <v>4</v>
      </c>
      <c r="V7791">
        <f t="shared" si="729"/>
        <v>1</v>
      </c>
      <c r="W7791">
        <f t="shared" si="730"/>
        <v>2</v>
      </c>
      <c r="X7791" t="str">
        <f t="shared" si="731"/>
        <v>412</v>
      </c>
      <c r="Y7791" t="str">
        <f>IF(Table1[[#This Row],[RFM_Score]]="555","Champion", IF(AND(J7791&gt;=4,V7791&gt;=4),"Loyal", IF(U7791&lt;=2,"At Risk", IF(W7791&gt;=4,"Potential Loyalist","Others"))))</f>
        <v>Others</v>
      </c>
    </row>
    <row r="7792" spans="1:25">
      <c r="A7792" t="s">
        <v>6395</v>
      </c>
      <c r="B7792">
        <v>18</v>
      </c>
      <c r="C7792" t="s">
        <v>24</v>
      </c>
      <c r="D7792" t="s">
        <v>25</v>
      </c>
      <c r="E7792" s="6" t="s">
        <v>19862</v>
      </c>
      <c r="F7792" t="s">
        <v>21</v>
      </c>
      <c r="G7792">
        <v>2</v>
      </c>
      <c r="H7792">
        <v>0</v>
      </c>
      <c r="I7792">
        <v>51</v>
      </c>
      <c r="J7792">
        <v>0</v>
      </c>
      <c r="K7792">
        <v>59.57</v>
      </c>
      <c r="L7792" t="str">
        <f t="shared" si="726"/>
        <v/>
      </c>
      <c r="M7792">
        <v>2</v>
      </c>
      <c r="N7792" t="str">
        <f t="shared" si="727"/>
        <v/>
      </c>
      <c r="O7792">
        <v>8</v>
      </c>
      <c r="P7792" s="11">
        <v>0</v>
      </c>
      <c r="Q7792" s="11">
        <v>0</v>
      </c>
      <c r="R7792" s="12">
        <v>29.785</v>
      </c>
      <c r="S7792" t="s">
        <v>27</v>
      </c>
      <c r="T7792">
        <v>1</v>
      </c>
      <c r="U7792">
        <f t="shared" si="728"/>
        <v>5</v>
      </c>
      <c r="V7792">
        <f t="shared" si="729"/>
        <v>1</v>
      </c>
      <c r="W7792">
        <f t="shared" si="730"/>
        <v>2</v>
      </c>
      <c r="X7792" t="str">
        <f t="shared" si="731"/>
        <v>512</v>
      </c>
      <c r="Y7792" t="str">
        <f>IF(Table1[[#This Row],[RFM_Score]]="555","Champion", IF(AND(J7792&gt;=4,V7792&gt;=4),"Loyal", IF(U7792&lt;=2,"At Risk", IF(W7792&gt;=4,"Potential Loyalist","Others"))))</f>
        <v>Others</v>
      </c>
    </row>
    <row r="7793" spans="1:25">
      <c r="A7793" t="s">
        <v>5293</v>
      </c>
      <c r="B7793">
        <v>30</v>
      </c>
      <c r="C7793" t="s">
        <v>19</v>
      </c>
      <c r="D7793" t="s">
        <v>29</v>
      </c>
      <c r="E7793" s="6" t="s">
        <v>19863</v>
      </c>
      <c r="F7793" t="s">
        <v>26</v>
      </c>
      <c r="G7793">
        <v>1</v>
      </c>
      <c r="H7793">
        <v>0</v>
      </c>
      <c r="I7793">
        <v>47</v>
      </c>
      <c r="J7793">
        <v>3</v>
      </c>
      <c r="K7793">
        <v>59.41</v>
      </c>
      <c r="L7793" t="str">
        <f t="shared" si="726"/>
        <v/>
      </c>
      <c r="M7793">
        <v>2</v>
      </c>
      <c r="N7793" t="str">
        <f t="shared" si="727"/>
        <v/>
      </c>
      <c r="O7793">
        <v>31</v>
      </c>
      <c r="P7793" s="11">
        <v>0</v>
      </c>
      <c r="Q7793" s="11">
        <v>6.3829787234042507E-2</v>
      </c>
      <c r="R7793" s="12">
        <v>29.704999999999998</v>
      </c>
      <c r="S7793" t="s">
        <v>27</v>
      </c>
      <c r="T7793">
        <v>1</v>
      </c>
      <c r="U7793">
        <f t="shared" si="728"/>
        <v>4</v>
      </c>
      <c r="V7793">
        <f t="shared" si="729"/>
        <v>1</v>
      </c>
      <c r="W7793">
        <f t="shared" si="730"/>
        <v>2</v>
      </c>
      <c r="X7793" t="str">
        <f t="shared" si="731"/>
        <v>412</v>
      </c>
      <c r="Y7793" t="str">
        <f>IF(Table1[[#This Row],[RFM_Score]]="555","Champion", IF(AND(J7793&gt;=4,V7793&gt;=4),"Loyal", IF(U7793&lt;=2,"At Risk", IF(W7793&gt;=4,"Potential Loyalist","Others"))))</f>
        <v>Others</v>
      </c>
    </row>
    <row r="7794" spans="1:25">
      <c r="A7794" t="s">
        <v>9040</v>
      </c>
      <c r="B7794">
        <v>18</v>
      </c>
      <c r="C7794" t="s">
        <v>24</v>
      </c>
      <c r="D7794" t="s">
        <v>25</v>
      </c>
      <c r="E7794" s="6" t="s">
        <v>19864</v>
      </c>
      <c r="F7794" t="s">
        <v>30</v>
      </c>
      <c r="G7794">
        <v>4</v>
      </c>
      <c r="H7794">
        <v>1</v>
      </c>
      <c r="I7794">
        <v>61</v>
      </c>
      <c r="J7794">
        <v>2</v>
      </c>
      <c r="K7794">
        <v>59.33</v>
      </c>
      <c r="L7794" t="str">
        <f t="shared" si="726"/>
        <v/>
      </c>
      <c r="M7794">
        <v>2</v>
      </c>
      <c r="N7794" t="str">
        <f t="shared" si="727"/>
        <v/>
      </c>
      <c r="O7794">
        <v>0</v>
      </c>
      <c r="P7794" s="11">
        <v>0.25</v>
      </c>
      <c r="Q7794" s="11">
        <v>3.2786885245901599E-2</v>
      </c>
      <c r="R7794" s="12">
        <v>29.664999999999999</v>
      </c>
      <c r="S7794" t="s">
        <v>27</v>
      </c>
      <c r="T7794">
        <v>0</v>
      </c>
      <c r="U7794">
        <f t="shared" si="728"/>
        <v>5</v>
      </c>
      <c r="V7794">
        <f t="shared" si="729"/>
        <v>1</v>
      </c>
      <c r="W7794">
        <f t="shared" si="730"/>
        <v>2</v>
      </c>
      <c r="X7794" t="str">
        <f t="shared" si="731"/>
        <v>512</v>
      </c>
      <c r="Y7794" t="str">
        <f>IF(Table1[[#This Row],[RFM_Score]]="555","Champion", IF(AND(J7794&gt;=4,V7794&gt;=4),"Loyal", IF(U7794&lt;=2,"At Risk", IF(W7794&gt;=4,"Potential Loyalist","Others"))))</f>
        <v>Others</v>
      </c>
    </row>
    <row r="7795" spans="1:25">
      <c r="A7795" t="s">
        <v>5844</v>
      </c>
      <c r="B7795">
        <v>30</v>
      </c>
      <c r="C7795" t="s">
        <v>33</v>
      </c>
      <c r="D7795" t="s">
        <v>49</v>
      </c>
      <c r="E7795" s="6" t="s">
        <v>19865</v>
      </c>
      <c r="F7795" t="s">
        <v>30</v>
      </c>
      <c r="G7795">
        <v>3</v>
      </c>
      <c r="H7795">
        <v>1</v>
      </c>
      <c r="I7795">
        <v>47</v>
      </c>
      <c r="J7795">
        <v>2</v>
      </c>
      <c r="K7795">
        <v>59.31</v>
      </c>
      <c r="L7795" t="str">
        <f t="shared" si="726"/>
        <v/>
      </c>
      <c r="M7795">
        <v>2</v>
      </c>
      <c r="N7795" t="str">
        <f t="shared" si="727"/>
        <v/>
      </c>
      <c r="O7795">
        <v>32</v>
      </c>
      <c r="P7795" s="11">
        <v>0.33333333333333298</v>
      </c>
      <c r="Q7795" s="11">
        <v>4.2553191489361701E-2</v>
      </c>
      <c r="R7795" s="12">
        <v>29.655000000000001</v>
      </c>
      <c r="S7795" t="s">
        <v>27</v>
      </c>
      <c r="T7795">
        <v>0</v>
      </c>
      <c r="U7795">
        <f t="shared" si="728"/>
        <v>4</v>
      </c>
      <c r="V7795">
        <f t="shared" si="729"/>
        <v>1</v>
      </c>
      <c r="W7795">
        <f t="shared" si="730"/>
        <v>2</v>
      </c>
      <c r="X7795" t="str">
        <f t="shared" si="731"/>
        <v>412</v>
      </c>
      <c r="Y7795" t="str">
        <f>IF(Table1[[#This Row],[RFM_Score]]="555","Champion", IF(AND(J7795&gt;=4,V7795&gt;=4),"Loyal", IF(U7795&lt;=2,"At Risk", IF(W7795&gt;=4,"Potential Loyalist","Others"))))</f>
        <v>Others</v>
      </c>
    </row>
    <row r="7796" spans="1:25">
      <c r="A7796" t="s">
        <v>6499</v>
      </c>
      <c r="B7796">
        <v>32</v>
      </c>
      <c r="C7796" t="s">
        <v>19</v>
      </c>
      <c r="D7796" t="s">
        <v>46</v>
      </c>
      <c r="E7796" s="6" t="s">
        <v>19866</v>
      </c>
      <c r="F7796" t="s">
        <v>26</v>
      </c>
      <c r="G7796">
        <v>3</v>
      </c>
      <c r="H7796">
        <v>0</v>
      </c>
      <c r="I7796">
        <v>53</v>
      </c>
      <c r="J7796">
        <v>5</v>
      </c>
      <c r="K7796">
        <v>59.29</v>
      </c>
      <c r="L7796" t="str">
        <f t="shared" si="726"/>
        <v/>
      </c>
      <c r="M7796">
        <v>2</v>
      </c>
      <c r="N7796" t="str">
        <f t="shared" si="727"/>
        <v/>
      </c>
      <c r="O7796">
        <v>118</v>
      </c>
      <c r="P7796" s="11">
        <v>0</v>
      </c>
      <c r="Q7796" s="11">
        <v>9.4339622641509399E-2</v>
      </c>
      <c r="R7796" s="12">
        <v>29.645</v>
      </c>
      <c r="S7796" t="s">
        <v>27</v>
      </c>
      <c r="T7796">
        <v>0</v>
      </c>
      <c r="U7796">
        <f t="shared" si="728"/>
        <v>1</v>
      </c>
      <c r="V7796">
        <f t="shared" si="729"/>
        <v>1</v>
      </c>
      <c r="W7796">
        <f t="shared" si="730"/>
        <v>2</v>
      </c>
      <c r="X7796" t="str">
        <f t="shared" si="731"/>
        <v>112</v>
      </c>
      <c r="Y7796" t="str">
        <f>IF(Table1[[#This Row],[RFM_Score]]="555","Champion", IF(AND(J7796&gt;=4,V7796&gt;=4),"Loyal", IF(U7796&lt;=2,"At Risk", IF(W7796&gt;=4,"Potential Loyalist","Others"))))</f>
        <v>At Risk</v>
      </c>
    </row>
    <row r="7797" spans="1:25">
      <c r="A7797" t="s">
        <v>8021</v>
      </c>
      <c r="B7797">
        <v>37</v>
      </c>
      <c r="C7797" t="s">
        <v>19</v>
      </c>
      <c r="D7797" t="s">
        <v>46</v>
      </c>
      <c r="E7797" s="6" t="s">
        <v>19867</v>
      </c>
      <c r="F7797" t="s">
        <v>37</v>
      </c>
      <c r="G7797">
        <v>1</v>
      </c>
      <c r="H7797">
        <v>0</v>
      </c>
      <c r="I7797">
        <v>48</v>
      </c>
      <c r="J7797">
        <v>2</v>
      </c>
      <c r="K7797">
        <v>59.27</v>
      </c>
      <c r="L7797" t="str">
        <f t="shared" si="726"/>
        <v/>
      </c>
      <c r="M7797">
        <v>2</v>
      </c>
      <c r="N7797" t="str">
        <f t="shared" si="727"/>
        <v/>
      </c>
      <c r="O7797">
        <v>10</v>
      </c>
      <c r="P7797" s="11">
        <v>0</v>
      </c>
      <c r="Q7797" s="11">
        <v>4.1666666666666602E-2</v>
      </c>
      <c r="R7797" s="12">
        <v>29.635000000000002</v>
      </c>
      <c r="S7797" t="s">
        <v>27</v>
      </c>
      <c r="T7797">
        <v>0</v>
      </c>
      <c r="U7797">
        <f t="shared" si="728"/>
        <v>5</v>
      </c>
      <c r="V7797">
        <f t="shared" si="729"/>
        <v>1</v>
      </c>
      <c r="W7797">
        <f t="shared" si="730"/>
        <v>2</v>
      </c>
      <c r="X7797" t="str">
        <f t="shared" si="731"/>
        <v>512</v>
      </c>
      <c r="Y7797" t="str">
        <f>IF(Table1[[#This Row],[RFM_Score]]="555","Champion", IF(AND(J7797&gt;=4,V7797&gt;=4),"Loyal", IF(U7797&lt;=2,"At Risk", IF(W7797&gt;=4,"Potential Loyalist","Others"))))</f>
        <v>Others</v>
      </c>
    </row>
    <row r="7798" spans="1:25">
      <c r="A7798" t="s">
        <v>2485</v>
      </c>
      <c r="B7798">
        <v>25</v>
      </c>
      <c r="C7798" t="s">
        <v>24</v>
      </c>
      <c r="D7798" t="s">
        <v>41</v>
      </c>
      <c r="E7798" s="6" t="s">
        <v>19868</v>
      </c>
      <c r="F7798" t="s">
        <v>26</v>
      </c>
      <c r="G7798">
        <v>1</v>
      </c>
      <c r="H7798">
        <v>0</v>
      </c>
      <c r="I7798">
        <v>45</v>
      </c>
      <c r="J7798">
        <v>2</v>
      </c>
      <c r="K7798">
        <v>59</v>
      </c>
      <c r="L7798" t="str">
        <f t="shared" si="726"/>
        <v/>
      </c>
      <c r="M7798">
        <v>2</v>
      </c>
      <c r="N7798" t="str">
        <f t="shared" si="727"/>
        <v/>
      </c>
      <c r="O7798">
        <v>68</v>
      </c>
      <c r="P7798" s="11">
        <v>0</v>
      </c>
      <c r="Q7798" s="11">
        <v>4.4444444444444398E-2</v>
      </c>
      <c r="R7798" s="12">
        <v>29.5</v>
      </c>
      <c r="S7798" t="s">
        <v>27</v>
      </c>
      <c r="T7798">
        <v>0</v>
      </c>
      <c r="U7798">
        <f t="shared" si="728"/>
        <v>3</v>
      </c>
      <c r="V7798">
        <f t="shared" si="729"/>
        <v>1</v>
      </c>
      <c r="W7798">
        <f t="shared" si="730"/>
        <v>2</v>
      </c>
      <c r="X7798" t="str">
        <f t="shared" si="731"/>
        <v>312</v>
      </c>
      <c r="Y7798" t="str">
        <f>IF(Table1[[#This Row],[RFM_Score]]="555","Champion", IF(AND(J7798&gt;=4,V7798&gt;=4),"Loyal", IF(U7798&lt;=2,"At Risk", IF(W7798&gt;=4,"Potential Loyalist","Others"))))</f>
        <v>Others</v>
      </c>
    </row>
    <row r="7799" spans="1:25">
      <c r="A7799" t="s">
        <v>3979</v>
      </c>
      <c r="B7799">
        <v>27</v>
      </c>
      <c r="C7799" t="s">
        <v>24</v>
      </c>
      <c r="D7799" t="s">
        <v>49</v>
      </c>
      <c r="E7799" s="6" t="s">
        <v>19869</v>
      </c>
      <c r="F7799" t="s">
        <v>37</v>
      </c>
      <c r="G7799">
        <v>4</v>
      </c>
      <c r="H7799">
        <v>1</v>
      </c>
      <c r="I7799">
        <v>36</v>
      </c>
      <c r="J7799">
        <v>0</v>
      </c>
      <c r="K7799">
        <v>59</v>
      </c>
      <c r="L7799" t="str">
        <f t="shared" si="726"/>
        <v/>
      </c>
      <c r="M7799">
        <v>2</v>
      </c>
      <c r="N7799" t="str">
        <f t="shared" si="727"/>
        <v/>
      </c>
      <c r="O7799">
        <v>0</v>
      </c>
      <c r="P7799" s="11">
        <v>0.25</v>
      </c>
      <c r="Q7799" s="11">
        <v>0</v>
      </c>
      <c r="R7799" s="12">
        <v>29.5</v>
      </c>
      <c r="S7799" t="s">
        <v>27</v>
      </c>
      <c r="T7799">
        <v>0</v>
      </c>
      <c r="U7799">
        <f t="shared" si="728"/>
        <v>5</v>
      </c>
      <c r="V7799">
        <f t="shared" si="729"/>
        <v>1</v>
      </c>
      <c r="W7799">
        <f t="shared" si="730"/>
        <v>2</v>
      </c>
      <c r="X7799" t="str">
        <f t="shared" si="731"/>
        <v>512</v>
      </c>
      <c r="Y7799" t="str">
        <f>IF(Table1[[#This Row],[RFM_Score]]="555","Champion", IF(AND(J7799&gt;=4,V7799&gt;=4),"Loyal", IF(U7799&lt;=2,"At Risk", IF(W7799&gt;=4,"Potential Loyalist","Others"))))</f>
        <v>Others</v>
      </c>
    </row>
    <row r="7800" spans="1:25">
      <c r="A7800" t="s">
        <v>8699</v>
      </c>
      <c r="B7800">
        <v>44</v>
      </c>
      <c r="C7800" t="s">
        <v>24</v>
      </c>
      <c r="D7800" t="s">
        <v>25</v>
      </c>
      <c r="E7800" s="6" t="s">
        <v>19870</v>
      </c>
      <c r="F7800" t="s">
        <v>21</v>
      </c>
      <c r="G7800">
        <v>8</v>
      </c>
      <c r="H7800">
        <v>2</v>
      </c>
      <c r="I7800">
        <v>49</v>
      </c>
      <c r="J7800">
        <v>2</v>
      </c>
      <c r="K7800">
        <v>58.96</v>
      </c>
      <c r="L7800" t="str">
        <f t="shared" si="726"/>
        <v/>
      </c>
      <c r="M7800">
        <v>2</v>
      </c>
      <c r="N7800" t="str">
        <f t="shared" si="727"/>
        <v/>
      </c>
      <c r="O7800">
        <v>23</v>
      </c>
      <c r="P7800" s="11">
        <v>0.25</v>
      </c>
      <c r="Q7800" s="11">
        <v>4.08163265306122E-2</v>
      </c>
      <c r="R7800" s="12">
        <v>29.48</v>
      </c>
      <c r="S7800" t="s">
        <v>27</v>
      </c>
      <c r="T7800">
        <v>0</v>
      </c>
      <c r="U7800">
        <f t="shared" si="728"/>
        <v>4</v>
      </c>
      <c r="V7800">
        <f t="shared" si="729"/>
        <v>1</v>
      </c>
      <c r="W7800">
        <f t="shared" si="730"/>
        <v>2</v>
      </c>
      <c r="X7800" t="str">
        <f t="shared" si="731"/>
        <v>412</v>
      </c>
      <c r="Y7800" t="str">
        <f>IF(Table1[[#This Row],[RFM_Score]]="555","Champion", IF(AND(J7800&gt;=4,V7800&gt;=4),"Loyal", IF(U7800&lt;=2,"At Risk", IF(W7800&gt;=4,"Potential Loyalist","Others"))))</f>
        <v>Others</v>
      </c>
    </row>
    <row r="7801" spans="1:25">
      <c r="A7801" t="s">
        <v>4537</v>
      </c>
      <c r="B7801">
        <v>23</v>
      </c>
      <c r="C7801" t="s">
        <v>24</v>
      </c>
      <c r="D7801" t="s">
        <v>20</v>
      </c>
      <c r="E7801" s="6" t="s">
        <v>19871</v>
      </c>
      <c r="F7801" t="s">
        <v>26</v>
      </c>
      <c r="G7801">
        <v>8</v>
      </c>
      <c r="H7801">
        <v>3</v>
      </c>
      <c r="I7801">
        <v>46</v>
      </c>
      <c r="J7801">
        <v>1</v>
      </c>
      <c r="K7801">
        <v>58.83</v>
      </c>
      <c r="L7801" t="str">
        <f t="shared" si="726"/>
        <v/>
      </c>
      <c r="M7801">
        <v>2</v>
      </c>
      <c r="N7801" t="str">
        <f t="shared" si="727"/>
        <v/>
      </c>
      <c r="O7801">
        <v>8</v>
      </c>
      <c r="P7801" s="11">
        <v>0.375</v>
      </c>
      <c r="Q7801" s="11">
        <v>2.1739130434782601E-2</v>
      </c>
      <c r="R7801" s="12">
        <v>29.414999999999999</v>
      </c>
      <c r="S7801" t="s">
        <v>27</v>
      </c>
      <c r="T7801">
        <v>1</v>
      </c>
      <c r="U7801">
        <f t="shared" si="728"/>
        <v>5</v>
      </c>
      <c r="V7801">
        <f t="shared" si="729"/>
        <v>1</v>
      </c>
      <c r="W7801">
        <f t="shared" si="730"/>
        <v>2</v>
      </c>
      <c r="X7801" t="str">
        <f t="shared" si="731"/>
        <v>512</v>
      </c>
      <c r="Y7801" t="str">
        <f>IF(Table1[[#This Row],[RFM_Score]]="555","Champion", IF(AND(J7801&gt;=4,V7801&gt;=4),"Loyal", IF(U7801&lt;=2,"At Risk", IF(W7801&gt;=4,"Potential Loyalist","Others"))))</f>
        <v>Others</v>
      </c>
    </row>
    <row r="7802" spans="1:25">
      <c r="A7802" t="s">
        <v>10663</v>
      </c>
      <c r="B7802">
        <v>50</v>
      </c>
      <c r="C7802" t="s">
        <v>24</v>
      </c>
      <c r="D7802" t="s">
        <v>41</v>
      </c>
      <c r="E7802" s="6" t="s">
        <v>19872</v>
      </c>
      <c r="F7802" t="s">
        <v>26</v>
      </c>
      <c r="G7802">
        <v>2</v>
      </c>
      <c r="H7802">
        <v>1</v>
      </c>
      <c r="I7802">
        <v>56</v>
      </c>
      <c r="J7802">
        <v>3</v>
      </c>
      <c r="K7802">
        <v>58.8</v>
      </c>
      <c r="L7802" t="str">
        <f t="shared" si="726"/>
        <v/>
      </c>
      <c r="M7802">
        <v>2</v>
      </c>
      <c r="N7802" t="str">
        <f t="shared" si="727"/>
        <v/>
      </c>
      <c r="O7802">
        <v>19</v>
      </c>
      <c r="P7802" s="11">
        <v>0.5</v>
      </c>
      <c r="Q7802" s="11">
        <v>5.3571428571428499E-2</v>
      </c>
      <c r="R7802" s="12">
        <v>29.4</v>
      </c>
      <c r="S7802" t="s">
        <v>27</v>
      </c>
      <c r="T7802">
        <v>0</v>
      </c>
      <c r="U7802">
        <f t="shared" si="728"/>
        <v>5</v>
      </c>
      <c r="V7802">
        <f t="shared" si="729"/>
        <v>1</v>
      </c>
      <c r="W7802">
        <f t="shared" si="730"/>
        <v>2</v>
      </c>
      <c r="X7802" t="str">
        <f t="shared" si="731"/>
        <v>512</v>
      </c>
      <c r="Y7802" t="str">
        <f>IF(Table1[[#This Row],[RFM_Score]]="555","Champion", IF(AND(J7802&gt;=4,V7802&gt;=4),"Loyal", IF(U7802&lt;=2,"At Risk", IF(W7802&gt;=4,"Potential Loyalist","Others"))))</f>
        <v>Others</v>
      </c>
    </row>
    <row r="7803" spans="1:25">
      <c r="A7803" t="s">
        <v>8650</v>
      </c>
      <c r="B7803">
        <v>32</v>
      </c>
      <c r="C7803" t="s">
        <v>19</v>
      </c>
      <c r="D7803" t="s">
        <v>25</v>
      </c>
      <c r="E7803" s="6" t="s">
        <v>19873</v>
      </c>
      <c r="F7803" t="s">
        <v>30</v>
      </c>
      <c r="G7803">
        <v>4</v>
      </c>
      <c r="H7803">
        <v>2</v>
      </c>
      <c r="I7803">
        <v>49</v>
      </c>
      <c r="J7803">
        <v>2</v>
      </c>
      <c r="K7803">
        <v>58.75</v>
      </c>
      <c r="L7803" t="str">
        <f t="shared" si="726"/>
        <v/>
      </c>
      <c r="M7803">
        <v>2</v>
      </c>
      <c r="N7803" t="str">
        <f t="shared" si="727"/>
        <v/>
      </c>
      <c r="O7803">
        <v>12</v>
      </c>
      <c r="P7803" s="11">
        <v>0.5</v>
      </c>
      <c r="Q7803" s="11">
        <v>4.08163265306122E-2</v>
      </c>
      <c r="R7803" s="12">
        <v>29.375</v>
      </c>
      <c r="S7803" t="s">
        <v>27</v>
      </c>
      <c r="T7803">
        <v>0</v>
      </c>
      <c r="U7803">
        <f t="shared" si="728"/>
        <v>5</v>
      </c>
      <c r="V7803">
        <f t="shared" si="729"/>
        <v>1</v>
      </c>
      <c r="W7803">
        <f t="shared" si="730"/>
        <v>2</v>
      </c>
      <c r="X7803" t="str">
        <f t="shared" si="731"/>
        <v>512</v>
      </c>
      <c r="Y7803" t="str">
        <f>IF(Table1[[#This Row],[RFM_Score]]="555","Champion", IF(AND(J7803&gt;=4,V7803&gt;=4),"Loyal", IF(U7803&lt;=2,"At Risk", IF(W7803&gt;=4,"Potential Loyalist","Others"))))</f>
        <v>Others</v>
      </c>
    </row>
    <row r="7804" spans="1:25">
      <c r="A7804" t="s">
        <v>680</v>
      </c>
      <c r="B7804">
        <v>18</v>
      </c>
      <c r="C7804" t="s">
        <v>19</v>
      </c>
      <c r="D7804" t="s">
        <v>41</v>
      </c>
      <c r="E7804" s="6" t="s">
        <v>19874</v>
      </c>
      <c r="F7804" t="s">
        <v>60</v>
      </c>
      <c r="G7804">
        <v>3</v>
      </c>
      <c r="H7804">
        <v>0</v>
      </c>
      <c r="I7804">
        <v>66</v>
      </c>
      <c r="J7804">
        <v>3</v>
      </c>
      <c r="K7804">
        <v>58.74</v>
      </c>
      <c r="L7804" t="str">
        <f t="shared" si="726"/>
        <v/>
      </c>
      <c r="M7804">
        <v>2</v>
      </c>
      <c r="N7804" t="str">
        <f t="shared" si="727"/>
        <v/>
      </c>
      <c r="O7804">
        <v>3</v>
      </c>
      <c r="P7804" s="11">
        <v>0</v>
      </c>
      <c r="Q7804" s="11">
        <v>4.54545454545454E-2</v>
      </c>
      <c r="R7804" s="12">
        <v>29.37</v>
      </c>
      <c r="S7804" t="s">
        <v>27</v>
      </c>
      <c r="T7804">
        <v>0</v>
      </c>
      <c r="U7804">
        <f t="shared" si="728"/>
        <v>5</v>
      </c>
      <c r="V7804">
        <f t="shared" si="729"/>
        <v>1</v>
      </c>
      <c r="W7804">
        <f t="shared" si="730"/>
        <v>2</v>
      </c>
      <c r="X7804" t="str">
        <f t="shared" si="731"/>
        <v>512</v>
      </c>
      <c r="Y7804" t="str">
        <f>IF(Table1[[#This Row],[RFM_Score]]="555","Champion", IF(AND(J7804&gt;=4,V7804&gt;=4),"Loyal", IF(U7804&lt;=2,"At Risk", IF(W7804&gt;=4,"Potential Loyalist","Others"))))</f>
        <v>Others</v>
      </c>
    </row>
    <row r="7805" spans="1:25">
      <c r="A7805" t="s">
        <v>11301</v>
      </c>
      <c r="B7805">
        <v>38</v>
      </c>
      <c r="C7805" t="s">
        <v>19</v>
      </c>
      <c r="D7805" t="s">
        <v>49</v>
      </c>
      <c r="E7805" s="6" t="s">
        <v>19875</v>
      </c>
      <c r="F7805" t="s">
        <v>60</v>
      </c>
      <c r="G7805">
        <v>2</v>
      </c>
      <c r="H7805">
        <v>0</v>
      </c>
      <c r="I7805">
        <v>41</v>
      </c>
      <c r="J7805">
        <v>5</v>
      </c>
      <c r="K7805">
        <v>58.68</v>
      </c>
      <c r="L7805" t="str">
        <f t="shared" si="726"/>
        <v/>
      </c>
      <c r="M7805">
        <v>2</v>
      </c>
      <c r="N7805" t="str">
        <f t="shared" si="727"/>
        <v/>
      </c>
      <c r="O7805">
        <v>4</v>
      </c>
      <c r="P7805" s="11">
        <v>0</v>
      </c>
      <c r="Q7805" s="11">
        <v>0.12195121951219499</v>
      </c>
      <c r="R7805" s="12">
        <v>29.34</v>
      </c>
      <c r="S7805" t="s">
        <v>27</v>
      </c>
      <c r="T7805">
        <v>1</v>
      </c>
      <c r="U7805">
        <f t="shared" si="728"/>
        <v>5</v>
      </c>
      <c r="V7805">
        <f t="shared" si="729"/>
        <v>1</v>
      </c>
      <c r="W7805">
        <f t="shared" si="730"/>
        <v>2</v>
      </c>
      <c r="X7805" t="str">
        <f t="shared" si="731"/>
        <v>512</v>
      </c>
      <c r="Y7805" t="str">
        <f>IF(Table1[[#This Row],[RFM_Score]]="555","Champion", IF(AND(J7805&gt;=4,V7805&gt;=4),"Loyal", IF(U7805&lt;=2,"At Risk", IF(W7805&gt;=4,"Potential Loyalist","Others"))))</f>
        <v>Others</v>
      </c>
    </row>
    <row r="7806" spans="1:25">
      <c r="A7806" t="s">
        <v>9678</v>
      </c>
      <c r="B7806">
        <v>39</v>
      </c>
      <c r="C7806" t="s">
        <v>19</v>
      </c>
      <c r="D7806" t="s">
        <v>25</v>
      </c>
      <c r="E7806" s="6" t="s">
        <v>19876</v>
      </c>
      <c r="F7806" t="s">
        <v>26</v>
      </c>
      <c r="G7806">
        <v>2</v>
      </c>
      <c r="H7806">
        <v>0</v>
      </c>
      <c r="I7806">
        <v>54</v>
      </c>
      <c r="J7806">
        <v>1</v>
      </c>
      <c r="K7806">
        <v>58.64</v>
      </c>
      <c r="L7806" t="str">
        <f t="shared" si="726"/>
        <v/>
      </c>
      <c r="M7806">
        <v>2</v>
      </c>
      <c r="N7806" t="str">
        <f t="shared" si="727"/>
        <v/>
      </c>
      <c r="O7806">
        <v>15</v>
      </c>
      <c r="P7806" s="11">
        <v>0</v>
      </c>
      <c r="Q7806" s="11">
        <v>1.85185185185185E-2</v>
      </c>
      <c r="R7806" s="12">
        <v>29.32</v>
      </c>
      <c r="S7806" t="s">
        <v>27</v>
      </c>
      <c r="T7806">
        <v>1</v>
      </c>
      <c r="U7806">
        <f t="shared" si="728"/>
        <v>5</v>
      </c>
      <c r="V7806">
        <f t="shared" si="729"/>
        <v>1</v>
      </c>
      <c r="W7806">
        <f t="shared" si="730"/>
        <v>2</v>
      </c>
      <c r="X7806" t="str">
        <f t="shared" si="731"/>
        <v>512</v>
      </c>
      <c r="Y7806" t="str">
        <f>IF(Table1[[#This Row],[RFM_Score]]="555","Champion", IF(AND(J7806&gt;=4,V7806&gt;=4),"Loyal", IF(U7806&lt;=2,"At Risk", IF(W7806&gt;=4,"Potential Loyalist","Others"))))</f>
        <v>Others</v>
      </c>
    </row>
    <row r="7807" spans="1:25">
      <c r="A7807" t="s">
        <v>7741</v>
      </c>
      <c r="B7807">
        <v>25</v>
      </c>
      <c r="C7807" t="s">
        <v>19</v>
      </c>
      <c r="D7807" t="s">
        <v>49</v>
      </c>
      <c r="E7807" s="6" t="s">
        <v>19877</v>
      </c>
      <c r="F7807" t="s">
        <v>30</v>
      </c>
      <c r="G7807">
        <v>2</v>
      </c>
      <c r="H7807">
        <v>1</v>
      </c>
      <c r="I7807">
        <v>62</v>
      </c>
      <c r="J7807">
        <v>2</v>
      </c>
      <c r="K7807">
        <v>58.6</v>
      </c>
      <c r="L7807" t="str">
        <f t="shared" si="726"/>
        <v/>
      </c>
      <c r="M7807">
        <v>2</v>
      </c>
      <c r="N7807" t="str">
        <f t="shared" si="727"/>
        <v/>
      </c>
      <c r="O7807">
        <v>1</v>
      </c>
      <c r="P7807" s="11">
        <v>0.5</v>
      </c>
      <c r="Q7807" s="11">
        <v>3.2258064516128997E-2</v>
      </c>
      <c r="R7807" s="12">
        <v>29.3</v>
      </c>
      <c r="S7807" t="s">
        <v>27</v>
      </c>
      <c r="T7807">
        <v>0</v>
      </c>
      <c r="U7807">
        <f t="shared" si="728"/>
        <v>5</v>
      </c>
      <c r="V7807">
        <f t="shared" si="729"/>
        <v>1</v>
      </c>
      <c r="W7807">
        <f t="shared" si="730"/>
        <v>2</v>
      </c>
      <c r="X7807" t="str">
        <f t="shared" si="731"/>
        <v>512</v>
      </c>
      <c r="Y7807" t="str">
        <f>IF(Table1[[#This Row],[RFM_Score]]="555","Champion", IF(AND(J7807&gt;=4,V7807&gt;=4),"Loyal", IF(U7807&lt;=2,"At Risk", IF(W7807&gt;=4,"Potential Loyalist","Others"))))</f>
        <v>Others</v>
      </c>
    </row>
    <row r="7808" spans="1:25">
      <c r="A7808" t="s">
        <v>9447</v>
      </c>
      <c r="B7808">
        <v>34</v>
      </c>
      <c r="C7808" t="s">
        <v>24</v>
      </c>
      <c r="D7808" t="s">
        <v>25</v>
      </c>
      <c r="E7808" s="6" t="s">
        <v>19878</v>
      </c>
      <c r="F7808" t="s">
        <v>30</v>
      </c>
      <c r="G7808">
        <v>5</v>
      </c>
      <c r="H7808">
        <v>2</v>
      </c>
      <c r="I7808">
        <v>43</v>
      </c>
      <c r="J7808">
        <v>3</v>
      </c>
      <c r="K7808">
        <v>58.59</v>
      </c>
      <c r="L7808" t="str">
        <f t="shared" si="726"/>
        <v/>
      </c>
      <c r="M7808">
        <v>2</v>
      </c>
      <c r="N7808" t="str">
        <f t="shared" si="727"/>
        <v/>
      </c>
      <c r="O7808">
        <v>11</v>
      </c>
      <c r="P7808" s="11">
        <v>0.4</v>
      </c>
      <c r="Q7808" s="11">
        <v>6.9767441860465101E-2</v>
      </c>
      <c r="R7808" s="12">
        <v>29.295000000000002</v>
      </c>
      <c r="S7808" t="s">
        <v>27</v>
      </c>
      <c r="T7808">
        <v>0</v>
      </c>
      <c r="U7808">
        <f t="shared" si="728"/>
        <v>5</v>
      </c>
      <c r="V7808">
        <f t="shared" si="729"/>
        <v>1</v>
      </c>
      <c r="W7808">
        <f t="shared" si="730"/>
        <v>2</v>
      </c>
      <c r="X7808" t="str">
        <f t="shared" si="731"/>
        <v>512</v>
      </c>
      <c r="Y7808" t="str">
        <f>IF(Table1[[#This Row],[RFM_Score]]="555","Champion", IF(AND(J7808&gt;=4,V7808&gt;=4),"Loyal", IF(U7808&lt;=2,"At Risk", IF(W7808&gt;=4,"Potential Loyalist","Others"))))</f>
        <v>Others</v>
      </c>
    </row>
    <row r="7809" spans="1:25">
      <c r="A7809" t="s">
        <v>11353</v>
      </c>
      <c r="B7809">
        <v>45</v>
      </c>
      <c r="C7809" t="s">
        <v>19</v>
      </c>
      <c r="D7809" t="s">
        <v>25</v>
      </c>
      <c r="E7809" s="6" t="s">
        <v>19879</v>
      </c>
      <c r="F7809" t="s">
        <v>30</v>
      </c>
      <c r="G7809">
        <v>5</v>
      </c>
      <c r="H7809">
        <v>2</v>
      </c>
      <c r="I7809">
        <v>64</v>
      </c>
      <c r="J7809">
        <v>2</v>
      </c>
      <c r="K7809">
        <v>58.59</v>
      </c>
      <c r="L7809" t="str">
        <f t="shared" si="726"/>
        <v/>
      </c>
      <c r="M7809">
        <v>2</v>
      </c>
      <c r="N7809" t="str">
        <f t="shared" si="727"/>
        <v/>
      </c>
      <c r="O7809">
        <v>29</v>
      </c>
      <c r="P7809" s="11">
        <v>0.4</v>
      </c>
      <c r="Q7809" s="11">
        <v>3.125E-2</v>
      </c>
      <c r="R7809" s="12">
        <v>29.295000000000002</v>
      </c>
      <c r="S7809" t="s">
        <v>27</v>
      </c>
      <c r="T7809">
        <v>1</v>
      </c>
      <c r="U7809">
        <f t="shared" si="728"/>
        <v>4</v>
      </c>
      <c r="V7809">
        <f t="shared" si="729"/>
        <v>1</v>
      </c>
      <c r="W7809">
        <f t="shared" si="730"/>
        <v>2</v>
      </c>
      <c r="X7809" t="str">
        <f t="shared" si="731"/>
        <v>412</v>
      </c>
      <c r="Y7809" t="str">
        <f>IF(Table1[[#This Row],[RFM_Score]]="555","Champion", IF(AND(J7809&gt;=4,V7809&gt;=4),"Loyal", IF(U7809&lt;=2,"At Risk", IF(W7809&gt;=4,"Potential Loyalist","Others"))))</f>
        <v>Others</v>
      </c>
    </row>
    <row r="7810" spans="1:25">
      <c r="A7810" t="s">
        <v>679</v>
      </c>
      <c r="B7810">
        <v>31</v>
      </c>
      <c r="C7810" t="s">
        <v>19</v>
      </c>
      <c r="D7810" t="s">
        <v>25</v>
      </c>
      <c r="E7810" s="6" t="s">
        <v>19880</v>
      </c>
      <c r="F7810" t="s">
        <v>62</v>
      </c>
      <c r="G7810">
        <v>4</v>
      </c>
      <c r="H7810">
        <v>2</v>
      </c>
      <c r="I7810">
        <v>64</v>
      </c>
      <c r="J7810">
        <v>3</v>
      </c>
      <c r="K7810">
        <v>58.56</v>
      </c>
      <c r="L7810" t="str">
        <f t="shared" ref="L7810:L7873" si="732">IF(OR(K7810&lt;$AC$10, K7810&gt;$AC$11), "OUTLIER", "")</f>
        <v/>
      </c>
      <c r="M7810">
        <v>2</v>
      </c>
      <c r="N7810" t="str">
        <f t="shared" ref="N7810:N7873" si="733">IF(OR(M7810&lt;$AC$16, M7810&gt;$AC$17), "OUTLIER", "")</f>
        <v/>
      </c>
      <c r="O7810">
        <v>17</v>
      </c>
      <c r="P7810" s="11">
        <v>0.5</v>
      </c>
      <c r="Q7810" s="11">
        <v>4.6875E-2</v>
      </c>
      <c r="R7810" s="12">
        <v>29.28</v>
      </c>
      <c r="S7810" t="s">
        <v>27</v>
      </c>
      <c r="T7810">
        <v>0</v>
      </c>
      <c r="U7810">
        <f t="shared" ref="U7810:U7873" si="734">IF(O7810&lt;=20,5,IF(O7810&lt;=40,4,IF(O7810&lt;=70,3,IF(O7810&lt;=100,2,1))))</f>
        <v>5</v>
      </c>
      <c r="V7810">
        <f t="shared" ref="V7810:V7873" si="735">IF(M7810&gt;=11,5,IF(M7810&gt;=9,4,IF(M7810&gt;=7,3,IF(M7810&gt;=5,2,1))))</f>
        <v>1</v>
      </c>
      <c r="W7810">
        <f t="shared" ref="W7810:W7873" si="736">IF(K7810&gt;=500,5,IF(K7810&gt;=300,4,IF(K7810&gt;=150,3,IF(K7810&gt;=50,2,1))))</f>
        <v>2</v>
      </c>
      <c r="X7810" t="str">
        <f t="shared" ref="X7810:X7873" si="737">U7810 &amp; V7810 &amp; W7810</f>
        <v>512</v>
      </c>
      <c r="Y7810" t="str">
        <f>IF(Table1[[#This Row],[RFM_Score]]="555","Champion", IF(AND(J7810&gt;=4,V7810&gt;=4),"Loyal", IF(U7810&lt;=2,"At Risk", IF(W7810&gt;=4,"Potential Loyalist","Others"))))</f>
        <v>Others</v>
      </c>
    </row>
    <row r="7811" spans="1:25">
      <c r="A7811" t="s">
        <v>3783</v>
      </c>
      <c r="B7811">
        <v>18</v>
      </c>
      <c r="C7811" t="s">
        <v>19</v>
      </c>
      <c r="D7811" t="s">
        <v>25</v>
      </c>
      <c r="E7811" s="6" t="s">
        <v>19881</v>
      </c>
      <c r="F7811" t="s">
        <v>26</v>
      </c>
      <c r="G7811">
        <v>3</v>
      </c>
      <c r="H7811">
        <v>0</v>
      </c>
      <c r="I7811">
        <v>73</v>
      </c>
      <c r="J7811">
        <v>4</v>
      </c>
      <c r="K7811">
        <v>58.51</v>
      </c>
      <c r="L7811" t="str">
        <f t="shared" si="732"/>
        <v/>
      </c>
      <c r="M7811">
        <v>2</v>
      </c>
      <c r="N7811" t="str">
        <f t="shared" si="733"/>
        <v/>
      </c>
      <c r="O7811">
        <v>31</v>
      </c>
      <c r="P7811" s="11">
        <v>0</v>
      </c>
      <c r="Q7811" s="11">
        <v>5.4794520547945202E-2</v>
      </c>
      <c r="R7811" s="12">
        <v>29.254999999999999</v>
      </c>
      <c r="S7811" t="s">
        <v>27</v>
      </c>
      <c r="T7811">
        <v>0</v>
      </c>
      <c r="U7811">
        <f t="shared" si="734"/>
        <v>4</v>
      </c>
      <c r="V7811">
        <f t="shared" si="735"/>
        <v>1</v>
      </c>
      <c r="W7811">
        <f t="shared" si="736"/>
        <v>2</v>
      </c>
      <c r="X7811" t="str">
        <f t="shared" si="737"/>
        <v>412</v>
      </c>
      <c r="Y7811" t="str">
        <f>IF(Table1[[#This Row],[RFM_Score]]="555","Champion", IF(AND(J7811&gt;=4,V7811&gt;=4),"Loyal", IF(U7811&lt;=2,"At Risk", IF(W7811&gt;=4,"Potential Loyalist","Others"))))</f>
        <v>Others</v>
      </c>
    </row>
    <row r="7812" spans="1:25">
      <c r="A7812" t="s">
        <v>3949</v>
      </c>
      <c r="B7812">
        <v>47</v>
      </c>
      <c r="C7812" t="s">
        <v>19</v>
      </c>
      <c r="D7812" t="s">
        <v>25</v>
      </c>
      <c r="E7812" s="6" t="s">
        <v>19882</v>
      </c>
      <c r="F7812" t="s">
        <v>21</v>
      </c>
      <c r="G7812">
        <v>1</v>
      </c>
      <c r="H7812">
        <v>1</v>
      </c>
      <c r="I7812">
        <v>56</v>
      </c>
      <c r="J7812">
        <v>2</v>
      </c>
      <c r="K7812">
        <v>58.51</v>
      </c>
      <c r="L7812" t="str">
        <f t="shared" si="732"/>
        <v/>
      </c>
      <c r="M7812">
        <v>2</v>
      </c>
      <c r="N7812" t="str">
        <f t="shared" si="733"/>
        <v/>
      </c>
      <c r="O7812">
        <v>3</v>
      </c>
      <c r="P7812" s="11">
        <v>1</v>
      </c>
      <c r="Q7812" s="11">
        <v>3.5714285714285698E-2</v>
      </c>
      <c r="R7812" s="12">
        <v>29.254999999999999</v>
      </c>
      <c r="S7812" t="s">
        <v>27</v>
      </c>
      <c r="T7812">
        <v>0</v>
      </c>
      <c r="U7812">
        <f t="shared" si="734"/>
        <v>5</v>
      </c>
      <c r="V7812">
        <f t="shared" si="735"/>
        <v>1</v>
      </c>
      <c r="W7812">
        <f t="shared" si="736"/>
        <v>2</v>
      </c>
      <c r="X7812" t="str">
        <f t="shared" si="737"/>
        <v>512</v>
      </c>
      <c r="Y7812" t="str">
        <f>IF(Table1[[#This Row],[RFM_Score]]="555","Champion", IF(AND(J7812&gt;=4,V7812&gt;=4),"Loyal", IF(U7812&lt;=2,"At Risk", IF(W7812&gt;=4,"Potential Loyalist","Others"))))</f>
        <v>Others</v>
      </c>
    </row>
    <row r="7813" spans="1:25">
      <c r="A7813" t="s">
        <v>11215</v>
      </c>
      <c r="B7813">
        <v>30</v>
      </c>
      <c r="C7813" t="s">
        <v>19</v>
      </c>
      <c r="D7813" t="s">
        <v>25</v>
      </c>
      <c r="E7813" s="6" t="s">
        <v>19883</v>
      </c>
      <c r="F7813" t="s">
        <v>21</v>
      </c>
      <c r="G7813">
        <v>4</v>
      </c>
      <c r="H7813">
        <v>2</v>
      </c>
      <c r="I7813">
        <v>46</v>
      </c>
      <c r="J7813">
        <v>3</v>
      </c>
      <c r="K7813">
        <v>58.5</v>
      </c>
      <c r="L7813" t="str">
        <f t="shared" si="732"/>
        <v/>
      </c>
      <c r="M7813">
        <v>2</v>
      </c>
      <c r="N7813" t="str">
        <f t="shared" si="733"/>
        <v/>
      </c>
      <c r="O7813">
        <v>9</v>
      </c>
      <c r="P7813" s="11">
        <v>0.5</v>
      </c>
      <c r="Q7813" s="11">
        <v>6.5217391304347797E-2</v>
      </c>
      <c r="R7813" s="12">
        <v>29.25</v>
      </c>
      <c r="S7813" t="s">
        <v>27</v>
      </c>
      <c r="T7813">
        <v>0</v>
      </c>
      <c r="U7813">
        <f t="shared" si="734"/>
        <v>5</v>
      </c>
      <c r="V7813">
        <f t="shared" si="735"/>
        <v>1</v>
      </c>
      <c r="W7813">
        <f t="shared" si="736"/>
        <v>2</v>
      </c>
      <c r="X7813" t="str">
        <f t="shared" si="737"/>
        <v>512</v>
      </c>
      <c r="Y7813" t="str">
        <f>IF(Table1[[#This Row],[RFM_Score]]="555","Champion", IF(AND(J7813&gt;=4,V7813&gt;=4),"Loyal", IF(U7813&lt;=2,"At Risk", IF(W7813&gt;=4,"Potential Loyalist","Others"))))</f>
        <v>Others</v>
      </c>
    </row>
    <row r="7814" spans="1:25">
      <c r="A7814" t="s">
        <v>1921</v>
      </c>
      <c r="B7814">
        <v>34</v>
      </c>
      <c r="C7814" t="s">
        <v>19</v>
      </c>
      <c r="D7814" t="s">
        <v>46</v>
      </c>
      <c r="E7814" s="6" t="s">
        <v>19884</v>
      </c>
      <c r="F7814" t="s">
        <v>21</v>
      </c>
      <c r="G7814">
        <v>5</v>
      </c>
      <c r="H7814">
        <v>2</v>
      </c>
      <c r="I7814">
        <v>42</v>
      </c>
      <c r="J7814">
        <v>2</v>
      </c>
      <c r="K7814">
        <v>58.39</v>
      </c>
      <c r="L7814" t="str">
        <f t="shared" si="732"/>
        <v/>
      </c>
      <c r="M7814">
        <v>2</v>
      </c>
      <c r="N7814" t="str">
        <f t="shared" si="733"/>
        <v/>
      </c>
      <c r="O7814">
        <v>29</v>
      </c>
      <c r="P7814" s="11">
        <v>0.4</v>
      </c>
      <c r="Q7814" s="11">
        <v>4.7619047619047603E-2</v>
      </c>
      <c r="R7814" s="12">
        <v>29.195</v>
      </c>
      <c r="S7814" t="s">
        <v>27</v>
      </c>
      <c r="T7814">
        <v>1</v>
      </c>
      <c r="U7814">
        <f t="shared" si="734"/>
        <v>4</v>
      </c>
      <c r="V7814">
        <f t="shared" si="735"/>
        <v>1</v>
      </c>
      <c r="W7814">
        <f t="shared" si="736"/>
        <v>2</v>
      </c>
      <c r="X7814" t="str">
        <f t="shared" si="737"/>
        <v>412</v>
      </c>
      <c r="Y7814" t="str">
        <f>IF(Table1[[#This Row],[RFM_Score]]="555","Champion", IF(AND(J7814&gt;=4,V7814&gt;=4),"Loyal", IF(U7814&lt;=2,"At Risk", IF(W7814&gt;=4,"Potential Loyalist","Others"))))</f>
        <v>Others</v>
      </c>
    </row>
    <row r="7815" spans="1:25">
      <c r="A7815" t="s">
        <v>7706</v>
      </c>
      <c r="B7815">
        <v>34</v>
      </c>
      <c r="C7815" t="s">
        <v>24</v>
      </c>
      <c r="D7815" t="s">
        <v>25</v>
      </c>
      <c r="E7815" s="6" t="s">
        <v>19885</v>
      </c>
      <c r="F7815" t="s">
        <v>21</v>
      </c>
      <c r="G7815">
        <v>1</v>
      </c>
      <c r="H7815">
        <v>0</v>
      </c>
      <c r="I7815">
        <v>45</v>
      </c>
      <c r="J7815">
        <v>2</v>
      </c>
      <c r="K7815">
        <v>58.22</v>
      </c>
      <c r="L7815" t="str">
        <f t="shared" si="732"/>
        <v/>
      </c>
      <c r="M7815">
        <v>2</v>
      </c>
      <c r="N7815" t="str">
        <f t="shared" si="733"/>
        <v/>
      </c>
      <c r="O7815">
        <v>16</v>
      </c>
      <c r="P7815" s="11">
        <v>0</v>
      </c>
      <c r="Q7815" s="11">
        <v>4.4444444444444398E-2</v>
      </c>
      <c r="R7815" s="12">
        <v>29.11</v>
      </c>
      <c r="S7815" t="s">
        <v>27</v>
      </c>
      <c r="T7815">
        <v>0</v>
      </c>
      <c r="U7815">
        <f t="shared" si="734"/>
        <v>5</v>
      </c>
      <c r="V7815">
        <f t="shared" si="735"/>
        <v>1</v>
      </c>
      <c r="W7815">
        <f t="shared" si="736"/>
        <v>2</v>
      </c>
      <c r="X7815" t="str">
        <f t="shared" si="737"/>
        <v>512</v>
      </c>
      <c r="Y7815" t="str">
        <f>IF(Table1[[#This Row],[RFM_Score]]="555","Champion", IF(AND(J7815&gt;=4,V7815&gt;=4),"Loyal", IF(U7815&lt;=2,"At Risk", IF(W7815&gt;=4,"Potential Loyalist","Others"))))</f>
        <v>Others</v>
      </c>
    </row>
    <row r="7816" spans="1:25">
      <c r="A7816" t="s">
        <v>3190</v>
      </c>
      <c r="B7816">
        <v>30</v>
      </c>
      <c r="C7816" t="s">
        <v>24</v>
      </c>
      <c r="D7816" t="s">
        <v>35</v>
      </c>
      <c r="E7816" s="6" t="s">
        <v>19886</v>
      </c>
      <c r="F7816" t="s">
        <v>26</v>
      </c>
      <c r="G7816">
        <v>4</v>
      </c>
      <c r="H7816">
        <v>1</v>
      </c>
      <c r="I7816">
        <v>56</v>
      </c>
      <c r="J7816">
        <v>6</v>
      </c>
      <c r="K7816">
        <v>58.21</v>
      </c>
      <c r="L7816" t="str">
        <f t="shared" si="732"/>
        <v/>
      </c>
      <c r="M7816">
        <v>2</v>
      </c>
      <c r="N7816" t="str">
        <f t="shared" si="733"/>
        <v/>
      </c>
      <c r="O7816">
        <v>19</v>
      </c>
      <c r="P7816" s="11">
        <v>0.25</v>
      </c>
      <c r="Q7816" s="11">
        <v>0.107142857142857</v>
      </c>
      <c r="R7816" s="12">
        <v>29.105</v>
      </c>
      <c r="S7816" t="s">
        <v>27</v>
      </c>
      <c r="T7816">
        <v>1</v>
      </c>
      <c r="U7816">
        <f t="shared" si="734"/>
        <v>5</v>
      </c>
      <c r="V7816">
        <f t="shared" si="735"/>
        <v>1</v>
      </c>
      <c r="W7816">
        <f t="shared" si="736"/>
        <v>2</v>
      </c>
      <c r="X7816" t="str">
        <f t="shared" si="737"/>
        <v>512</v>
      </c>
      <c r="Y7816" t="str">
        <f>IF(Table1[[#This Row],[RFM_Score]]="555","Champion", IF(AND(J7816&gt;=4,V7816&gt;=4),"Loyal", IF(U7816&lt;=2,"At Risk", IF(W7816&gt;=4,"Potential Loyalist","Others"))))</f>
        <v>Others</v>
      </c>
    </row>
    <row r="7817" spans="1:25">
      <c r="A7817" t="s">
        <v>4604</v>
      </c>
      <c r="B7817">
        <v>20</v>
      </c>
      <c r="C7817" t="s">
        <v>24</v>
      </c>
      <c r="D7817" t="s">
        <v>25</v>
      </c>
      <c r="E7817" s="6" t="s">
        <v>19887</v>
      </c>
      <c r="F7817" t="s">
        <v>26</v>
      </c>
      <c r="G7817">
        <v>0</v>
      </c>
      <c r="H7817">
        <v>0</v>
      </c>
      <c r="I7817">
        <v>52</v>
      </c>
      <c r="J7817">
        <v>1</v>
      </c>
      <c r="K7817">
        <v>57.98</v>
      </c>
      <c r="L7817" t="str">
        <f t="shared" si="732"/>
        <v/>
      </c>
      <c r="M7817">
        <v>2</v>
      </c>
      <c r="N7817" t="str">
        <f t="shared" si="733"/>
        <v/>
      </c>
      <c r="O7817">
        <v>31</v>
      </c>
      <c r="P7817" s="11">
        <v>0</v>
      </c>
      <c r="Q7817" s="11">
        <v>1.9230769230769201E-2</v>
      </c>
      <c r="R7817" s="12">
        <v>28.99</v>
      </c>
      <c r="S7817" t="s">
        <v>27</v>
      </c>
      <c r="T7817">
        <v>0</v>
      </c>
      <c r="U7817">
        <f t="shared" si="734"/>
        <v>4</v>
      </c>
      <c r="V7817">
        <f t="shared" si="735"/>
        <v>1</v>
      </c>
      <c r="W7817">
        <f t="shared" si="736"/>
        <v>2</v>
      </c>
      <c r="X7817" t="str">
        <f t="shared" si="737"/>
        <v>412</v>
      </c>
      <c r="Y7817" t="str">
        <f>IF(Table1[[#This Row],[RFM_Score]]="555","Champion", IF(AND(J7817&gt;=4,V7817&gt;=4),"Loyal", IF(U7817&lt;=2,"At Risk", IF(W7817&gt;=4,"Potential Loyalist","Others"))))</f>
        <v>Others</v>
      </c>
    </row>
    <row r="7818" spans="1:25">
      <c r="A7818" t="s">
        <v>6525</v>
      </c>
      <c r="B7818">
        <v>39</v>
      </c>
      <c r="C7818" t="s">
        <v>19</v>
      </c>
      <c r="D7818" t="s">
        <v>25</v>
      </c>
      <c r="E7818" s="6" t="s">
        <v>19888</v>
      </c>
      <c r="F7818" t="s">
        <v>37</v>
      </c>
      <c r="G7818">
        <v>3</v>
      </c>
      <c r="H7818">
        <v>1</v>
      </c>
      <c r="I7818">
        <v>49</v>
      </c>
      <c r="J7818">
        <v>1</v>
      </c>
      <c r="K7818">
        <v>57.64</v>
      </c>
      <c r="L7818" t="str">
        <f t="shared" si="732"/>
        <v/>
      </c>
      <c r="M7818">
        <v>2</v>
      </c>
      <c r="N7818" t="str">
        <f t="shared" si="733"/>
        <v/>
      </c>
      <c r="O7818">
        <v>0</v>
      </c>
      <c r="P7818" s="11">
        <v>0.33333333333333298</v>
      </c>
      <c r="Q7818" s="11">
        <v>2.04081632653061E-2</v>
      </c>
      <c r="R7818" s="12">
        <v>28.82</v>
      </c>
      <c r="S7818" t="s">
        <v>27</v>
      </c>
      <c r="T7818">
        <v>0</v>
      </c>
      <c r="U7818">
        <f t="shared" si="734"/>
        <v>5</v>
      </c>
      <c r="V7818">
        <f t="shared" si="735"/>
        <v>1</v>
      </c>
      <c r="W7818">
        <f t="shared" si="736"/>
        <v>2</v>
      </c>
      <c r="X7818" t="str">
        <f t="shared" si="737"/>
        <v>512</v>
      </c>
      <c r="Y7818" t="str">
        <f>IF(Table1[[#This Row],[RFM_Score]]="555","Champion", IF(AND(J7818&gt;=4,V7818&gt;=4),"Loyal", IF(U7818&lt;=2,"At Risk", IF(W7818&gt;=4,"Potential Loyalist","Others"))))</f>
        <v>Others</v>
      </c>
    </row>
    <row r="7819" spans="1:25">
      <c r="A7819" t="s">
        <v>9429</v>
      </c>
      <c r="B7819">
        <v>32</v>
      </c>
      <c r="C7819" t="s">
        <v>24</v>
      </c>
      <c r="D7819" t="s">
        <v>46</v>
      </c>
      <c r="E7819" s="6" t="s">
        <v>19889</v>
      </c>
      <c r="F7819" t="s">
        <v>30</v>
      </c>
      <c r="G7819">
        <v>2</v>
      </c>
      <c r="H7819">
        <v>2</v>
      </c>
      <c r="I7819">
        <v>50</v>
      </c>
      <c r="J7819">
        <v>5</v>
      </c>
      <c r="K7819">
        <v>57.56</v>
      </c>
      <c r="L7819" t="str">
        <f t="shared" si="732"/>
        <v/>
      </c>
      <c r="M7819">
        <v>2</v>
      </c>
      <c r="N7819" t="str">
        <f t="shared" si="733"/>
        <v/>
      </c>
      <c r="O7819">
        <v>39</v>
      </c>
      <c r="P7819" s="11">
        <v>1</v>
      </c>
      <c r="Q7819" s="11">
        <v>0.1</v>
      </c>
      <c r="R7819" s="12">
        <v>28.78</v>
      </c>
      <c r="S7819" t="s">
        <v>27</v>
      </c>
      <c r="T7819">
        <v>0</v>
      </c>
      <c r="U7819">
        <f t="shared" si="734"/>
        <v>4</v>
      </c>
      <c r="V7819">
        <f t="shared" si="735"/>
        <v>1</v>
      </c>
      <c r="W7819">
        <f t="shared" si="736"/>
        <v>2</v>
      </c>
      <c r="X7819" t="str">
        <f t="shared" si="737"/>
        <v>412</v>
      </c>
      <c r="Y7819" t="str">
        <f>IF(Table1[[#This Row],[RFM_Score]]="555","Champion", IF(AND(J7819&gt;=4,V7819&gt;=4),"Loyal", IF(U7819&lt;=2,"At Risk", IF(W7819&gt;=4,"Potential Loyalist","Others"))))</f>
        <v>Others</v>
      </c>
    </row>
    <row r="7820" spans="1:25">
      <c r="A7820" t="s">
        <v>3063</v>
      </c>
      <c r="B7820">
        <v>37</v>
      </c>
      <c r="C7820" t="s">
        <v>19</v>
      </c>
      <c r="D7820" t="s">
        <v>41</v>
      </c>
      <c r="E7820" s="6" t="s">
        <v>19890</v>
      </c>
      <c r="F7820" t="s">
        <v>21</v>
      </c>
      <c r="G7820">
        <v>1</v>
      </c>
      <c r="H7820">
        <v>0</v>
      </c>
      <c r="I7820">
        <v>50</v>
      </c>
      <c r="J7820">
        <v>2</v>
      </c>
      <c r="K7820">
        <v>57.54</v>
      </c>
      <c r="L7820" t="str">
        <f t="shared" si="732"/>
        <v/>
      </c>
      <c r="M7820">
        <v>2</v>
      </c>
      <c r="N7820" t="str">
        <f t="shared" si="733"/>
        <v/>
      </c>
      <c r="O7820">
        <v>8</v>
      </c>
      <c r="P7820" s="11">
        <v>0</v>
      </c>
      <c r="Q7820" s="11">
        <v>0.04</v>
      </c>
      <c r="R7820" s="12">
        <v>28.77</v>
      </c>
      <c r="S7820" t="s">
        <v>27</v>
      </c>
      <c r="T7820">
        <v>0</v>
      </c>
      <c r="U7820">
        <f t="shared" si="734"/>
        <v>5</v>
      </c>
      <c r="V7820">
        <f t="shared" si="735"/>
        <v>1</v>
      </c>
      <c r="W7820">
        <f t="shared" si="736"/>
        <v>2</v>
      </c>
      <c r="X7820" t="str">
        <f t="shared" si="737"/>
        <v>512</v>
      </c>
      <c r="Y7820" t="str">
        <f>IF(Table1[[#This Row],[RFM_Score]]="555","Champion", IF(AND(J7820&gt;=4,V7820&gt;=4),"Loyal", IF(U7820&lt;=2,"At Risk", IF(W7820&gt;=4,"Potential Loyalist","Others"))))</f>
        <v>Others</v>
      </c>
    </row>
    <row r="7821" spans="1:25">
      <c r="A7821" t="s">
        <v>1961</v>
      </c>
      <c r="B7821">
        <v>59</v>
      </c>
      <c r="C7821" t="s">
        <v>24</v>
      </c>
      <c r="D7821" t="s">
        <v>20</v>
      </c>
      <c r="E7821" s="6" t="s">
        <v>19891</v>
      </c>
      <c r="F7821" t="s">
        <v>30</v>
      </c>
      <c r="G7821">
        <v>4</v>
      </c>
      <c r="H7821">
        <v>1</v>
      </c>
      <c r="I7821">
        <v>43</v>
      </c>
      <c r="J7821">
        <v>1</v>
      </c>
      <c r="K7821">
        <v>57.29</v>
      </c>
      <c r="L7821" t="str">
        <f t="shared" si="732"/>
        <v/>
      </c>
      <c r="M7821">
        <v>2</v>
      </c>
      <c r="N7821" t="str">
        <f t="shared" si="733"/>
        <v/>
      </c>
      <c r="O7821">
        <v>20</v>
      </c>
      <c r="P7821" s="11">
        <v>0.25</v>
      </c>
      <c r="Q7821" s="11">
        <v>2.3255813953488299E-2</v>
      </c>
      <c r="R7821" s="12">
        <v>28.645</v>
      </c>
      <c r="S7821" t="s">
        <v>27</v>
      </c>
      <c r="T7821">
        <v>0</v>
      </c>
      <c r="U7821">
        <f t="shared" si="734"/>
        <v>5</v>
      </c>
      <c r="V7821">
        <f t="shared" si="735"/>
        <v>1</v>
      </c>
      <c r="W7821">
        <f t="shared" si="736"/>
        <v>2</v>
      </c>
      <c r="X7821" t="str">
        <f t="shared" si="737"/>
        <v>512</v>
      </c>
      <c r="Y7821" t="str">
        <f>IF(Table1[[#This Row],[RFM_Score]]="555","Champion", IF(AND(J7821&gt;=4,V7821&gt;=4),"Loyal", IF(U7821&lt;=2,"At Risk", IF(W7821&gt;=4,"Potential Loyalist","Others"))))</f>
        <v>Others</v>
      </c>
    </row>
    <row r="7822" spans="1:25">
      <c r="A7822" t="s">
        <v>4439</v>
      </c>
      <c r="B7822">
        <v>24</v>
      </c>
      <c r="C7822" t="s">
        <v>19</v>
      </c>
      <c r="D7822" t="s">
        <v>49</v>
      </c>
      <c r="E7822" s="6" t="s">
        <v>19892</v>
      </c>
      <c r="F7822" t="s">
        <v>30</v>
      </c>
      <c r="G7822">
        <v>4</v>
      </c>
      <c r="H7822">
        <v>0</v>
      </c>
      <c r="I7822">
        <v>61</v>
      </c>
      <c r="J7822">
        <v>6</v>
      </c>
      <c r="K7822">
        <v>57.23</v>
      </c>
      <c r="L7822" t="str">
        <f t="shared" si="732"/>
        <v/>
      </c>
      <c r="M7822">
        <v>2</v>
      </c>
      <c r="N7822" t="str">
        <f t="shared" si="733"/>
        <v/>
      </c>
      <c r="O7822">
        <v>28</v>
      </c>
      <c r="P7822" s="11">
        <v>0</v>
      </c>
      <c r="Q7822" s="11">
        <v>9.8360655737704902E-2</v>
      </c>
      <c r="R7822" s="12">
        <v>28.614999999999998</v>
      </c>
      <c r="S7822" t="s">
        <v>27</v>
      </c>
      <c r="T7822">
        <v>0</v>
      </c>
      <c r="U7822">
        <f t="shared" si="734"/>
        <v>4</v>
      </c>
      <c r="V7822">
        <f t="shared" si="735"/>
        <v>1</v>
      </c>
      <c r="W7822">
        <f t="shared" si="736"/>
        <v>2</v>
      </c>
      <c r="X7822" t="str">
        <f t="shared" si="737"/>
        <v>412</v>
      </c>
      <c r="Y7822" t="str">
        <f>IF(Table1[[#This Row],[RFM_Score]]="555","Champion", IF(AND(J7822&gt;=4,V7822&gt;=4),"Loyal", IF(U7822&lt;=2,"At Risk", IF(W7822&gt;=4,"Potential Loyalist","Others"))))</f>
        <v>Others</v>
      </c>
    </row>
    <row r="7823" spans="1:25">
      <c r="A7823" t="s">
        <v>10026</v>
      </c>
      <c r="B7823">
        <v>25</v>
      </c>
      <c r="C7823" t="s">
        <v>24</v>
      </c>
      <c r="D7823" t="s">
        <v>35</v>
      </c>
      <c r="E7823" s="6" t="s">
        <v>19893</v>
      </c>
      <c r="F7823" t="s">
        <v>30</v>
      </c>
      <c r="G7823">
        <v>3</v>
      </c>
      <c r="H7823">
        <v>0</v>
      </c>
      <c r="I7823">
        <v>37</v>
      </c>
      <c r="J7823">
        <v>3</v>
      </c>
      <c r="K7823">
        <v>57.02</v>
      </c>
      <c r="L7823" t="str">
        <f t="shared" si="732"/>
        <v/>
      </c>
      <c r="M7823">
        <v>2</v>
      </c>
      <c r="N7823" t="str">
        <f t="shared" si="733"/>
        <v/>
      </c>
      <c r="O7823">
        <v>6</v>
      </c>
      <c r="P7823" s="11">
        <v>0</v>
      </c>
      <c r="Q7823" s="11">
        <v>8.1081081081081002E-2</v>
      </c>
      <c r="R7823" s="12">
        <v>28.51</v>
      </c>
      <c r="S7823" t="s">
        <v>27</v>
      </c>
      <c r="T7823">
        <v>0</v>
      </c>
      <c r="U7823">
        <f t="shared" si="734"/>
        <v>5</v>
      </c>
      <c r="V7823">
        <f t="shared" si="735"/>
        <v>1</v>
      </c>
      <c r="W7823">
        <f t="shared" si="736"/>
        <v>2</v>
      </c>
      <c r="X7823" t="str">
        <f t="shared" si="737"/>
        <v>512</v>
      </c>
      <c r="Y7823" t="str">
        <f>IF(Table1[[#This Row],[RFM_Score]]="555","Champion", IF(AND(J7823&gt;=4,V7823&gt;=4),"Loyal", IF(U7823&lt;=2,"At Risk", IF(W7823&gt;=4,"Potential Loyalist","Others"))))</f>
        <v>Others</v>
      </c>
    </row>
    <row r="7824" spans="1:25">
      <c r="A7824" t="s">
        <v>863</v>
      </c>
      <c r="B7824">
        <v>53</v>
      </c>
      <c r="C7824" t="s">
        <v>19</v>
      </c>
      <c r="D7824" t="s">
        <v>29</v>
      </c>
      <c r="E7824" s="6" t="s">
        <v>19894</v>
      </c>
      <c r="F7824" t="s">
        <v>26</v>
      </c>
      <c r="G7824">
        <v>0</v>
      </c>
      <c r="H7824">
        <v>0</v>
      </c>
      <c r="I7824">
        <v>61</v>
      </c>
      <c r="J7824">
        <v>2</v>
      </c>
      <c r="K7824">
        <v>56.59</v>
      </c>
      <c r="L7824" t="str">
        <f t="shared" si="732"/>
        <v/>
      </c>
      <c r="M7824">
        <v>2</v>
      </c>
      <c r="N7824" t="str">
        <f t="shared" si="733"/>
        <v/>
      </c>
      <c r="O7824">
        <v>18</v>
      </c>
      <c r="P7824" s="11">
        <v>0</v>
      </c>
      <c r="Q7824" s="11">
        <v>3.2786885245901599E-2</v>
      </c>
      <c r="R7824" s="12">
        <v>28.295000000000002</v>
      </c>
      <c r="S7824" t="s">
        <v>27</v>
      </c>
      <c r="T7824">
        <v>1</v>
      </c>
      <c r="U7824">
        <f t="shared" si="734"/>
        <v>5</v>
      </c>
      <c r="V7824">
        <f t="shared" si="735"/>
        <v>1</v>
      </c>
      <c r="W7824">
        <f t="shared" si="736"/>
        <v>2</v>
      </c>
      <c r="X7824" t="str">
        <f t="shared" si="737"/>
        <v>512</v>
      </c>
      <c r="Y7824" t="str">
        <f>IF(Table1[[#This Row],[RFM_Score]]="555","Champion", IF(AND(J7824&gt;=4,V7824&gt;=4),"Loyal", IF(U7824&lt;=2,"At Risk", IF(W7824&gt;=4,"Potential Loyalist","Others"))))</f>
        <v>Others</v>
      </c>
    </row>
    <row r="7825" spans="1:25">
      <c r="A7825" t="s">
        <v>2435</v>
      </c>
      <c r="B7825">
        <v>37</v>
      </c>
      <c r="C7825" t="s">
        <v>19</v>
      </c>
      <c r="D7825" t="s">
        <v>29</v>
      </c>
      <c r="E7825" s="6" t="s">
        <v>19895</v>
      </c>
      <c r="F7825" t="s">
        <v>37</v>
      </c>
      <c r="G7825">
        <v>7</v>
      </c>
      <c r="H7825">
        <v>2</v>
      </c>
      <c r="I7825">
        <v>54</v>
      </c>
      <c r="J7825">
        <v>1</v>
      </c>
      <c r="K7825">
        <v>56.59</v>
      </c>
      <c r="L7825" t="str">
        <f t="shared" si="732"/>
        <v/>
      </c>
      <c r="M7825">
        <v>2</v>
      </c>
      <c r="N7825" t="str">
        <f t="shared" si="733"/>
        <v/>
      </c>
      <c r="O7825">
        <v>37</v>
      </c>
      <c r="P7825" s="11">
        <v>0.28571428571428498</v>
      </c>
      <c r="Q7825" s="11">
        <v>1.85185185185185E-2</v>
      </c>
      <c r="R7825" s="12">
        <v>28.295000000000002</v>
      </c>
      <c r="S7825" t="s">
        <v>27</v>
      </c>
      <c r="T7825">
        <v>0</v>
      </c>
      <c r="U7825">
        <f t="shared" si="734"/>
        <v>4</v>
      </c>
      <c r="V7825">
        <f t="shared" si="735"/>
        <v>1</v>
      </c>
      <c r="W7825">
        <f t="shared" si="736"/>
        <v>2</v>
      </c>
      <c r="X7825" t="str">
        <f t="shared" si="737"/>
        <v>412</v>
      </c>
      <c r="Y7825" t="str">
        <f>IF(Table1[[#This Row],[RFM_Score]]="555","Champion", IF(AND(J7825&gt;=4,V7825&gt;=4),"Loyal", IF(U7825&lt;=2,"At Risk", IF(W7825&gt;=4,"Potential Loyalist","Others"))))</f>
        <v>Others</v>
      </c>
    </row>
    <row r="7826" spans="1:25">
      <c r="A7826" t="s">
        <v>9169</v>
      </c>
      <c r="B7826">
        <v>37</v>
      </c>
      <c r="C7826" t="s">
        <v>19</v>
      </c>
      <c r="D7826" t="s">
        <v>25</v>
      </c>
      <c r="E7826" s="6" t="s">
        <v>19896</v>
      </c>
      <c r="F7826" t="s">
        <v>26</v>
      </c>
      <c r="G7826">
        <v>1</v>
      </c>
      <c r="H7826">
        <v>1</v>
      </c>
      <c r="I7826">
        <v>43</v>
      </c>
      <c r="J7826">
        <v>3</v>
      </c>
      <c r="K7826">
        <v>56.53</v>
      </c>
      <c r="L7826" t="str">
        <f t="shared" si="732"/>
        <v/>
      </c>
      <c r="M7826">
        <v>2</v>
      </c>
      <c r="N7826" t="str">
        <f t="shared" si="733"/>
        <v/>
      </c>
      <c r="O7826">
        <v>9</v>
      </c>
      <c r="P7826" s="11">
        <v>1</v>
      </c>
      <c r="Q7826" s="11">
        <v>6.9767441860465101E-2</v>
      </c>
      <c r="R7826" s="12">
        <v>28.265000000000001</v>
      </c>
      <c r="S7826" t="s">
        <v>27</v>
      </c>
      <c r="T7826">
        <v>0</v>
      </c>
      <c r="U7826">
        <f t="shared" si="734"/>
        <v>5</v>
      </c>
      <c r="V7826">
        <f t="shared" si="735"/>
        <v>1</v>
      </c>
      <c r="W7826">
        <f t="shared" si="736"/>
        <v>2</v>
      </c>
      <c r="X7826" t="str">
        <f t="shared" si="737"/>
        <v>512</v>
      </c>
      <c r="Y7826" t="str">
        <f>IF(Table1[[#This Row],[RFM_Score]]="555","Champion", IF(AND(J7826&gt;=4,V7826&gt;=4),"Loyal", IF(U7826&lt;=2,"At Risk", IF(W7826&gt;=4,"Potential Loyalist","Others"))))</f>
        <v>Others</v>
      </c>
    </row>
    <row r="7827" spans="1:25">
      <c r="A7827" t="s">
        <v>10037</v>
      </c>
      <c r="B7827">
        <v>26</v>
      </c>
      <c r="C7827" t="s">
        <v>24</v>
      </c>
      <c r="D7827" t="s">
        <v>25</v>
      </c>
      <c r="E7827" s="6" t="s">
        <v>19897</v>
      </c>
      <c r="F7827" t="s">
        <v>21</v>
      </c>
      <c r="G7827">
        <v>3</v>
      </c>
      <c r="H7827">
        <v>1</v>
      </c>
      <c r="I7827">
        <v>43</v>
      </c>
      <c r="J7827">
        <v>2</v>
      </c>
      <c r="K7827">
        <v>56.51</v>
      </c>
      <c r="L7827" t="str">
        <f t="shared" si="732"/>
        <v/>
      </c>
      <c r="M7827">
        <v>2</v>
      </c>
      <c r="N7827" t="str">
        <f t="shared" si="733"/>
        <v/>
      </c>
      <c r="O7827">
        <v>3</v>
      </c>
      <c r="P7827" s="11">
        <v>0.33333333333333298</v>
      </c>
      <c r="Q7827" s="11">
        <v>4.6511627906976702E-2</v>
      </c>
      <c r="R7827" s="12">
        <v>28.254999999999999</v>
      </c>
      <c r="S7827" t="s">
        <v>27</v>
      </c>
      <c r="T7827">
        <v>1</v>
      </c>
      <c r="U7827">
        <f t="shared" si="734"/>
        <v>5</v>
      </c>
      <c r="V7827">
        <f t="shared" si="735"/>
        <v>1</v>
      </c>
      <c r="W7827">
        <f t="shared" si="736"/>
        <v>2</v>
      </c>
      <c r="X7827" t="str">
        <f t="shared" si="737"/>
        <v>512</v>
      </c>
      <c r="Y7827" t="str">
        <f>IF(Table1[[#This Row],[RFM_Score]]="555","Champion", IF(AND(J7827&gt;=4,V7827&gt;=4),"Loyal", IF(U7827&lt;=2,"At Risk", IF(W7827&gt;=4,"Potential Loyalist","Others"))))</f>
        <v>Others</v>
      </c>
    </row>
    <row r="7828" spans="1:25">
      <c r="A7828" t="s">
        <v>7169</v>
      </c>
      <c r="B7828">
        <v>42</v>
      </c>
      <c r="C7828" t="s">
        <v>24</v>
      </c>
      <c r="D7828" t="s">
        <v>35</v>
      </c>
      <c r="E7828" s="6" t="s">
        <v>19898</v>
      </c>
      <c r="F7828" t="s">
        <v>37</v>
      </c>
      <c r="G7828">
        <v>8</v>
      </c>
      <c r="H7828">
        <v>1</v>
      </c>
      <c r="I7828">
        <v>50</v>
      </c>
      <c r="J7828">
        <v>1</v>
      </c>
      <c r="K7828">
        <v>56.5</v>
      </c>
      <c r="L7828" t="str">
        <f t="shared" si="732"/>
        <v/>
      </c>
      <c r="M7828">
        <v>2</v>
      </c>
      <c r="N7828" t="str">
        <f t="shared" si="733"/>
        <v/>
      </c>
      <c r="O7828">
        <v>54</v>
      </c>
      <c r="P7828" s="11">
        <v>0.125</v>
      </c>
      <c r="Q7828" s="11">
        <v>0.02</v>
      </c>
      <c r="R7828" s="12">
        <v>28.25</v>
      </c>
      <c r="S7828" t="s">
        <v>27</v>
      </c>
      <c r="T7828">
        <v>0</v>
      </c>
      <c r="U7828">
        <f t="shared" si="734"/>
        <v>3</v>
      </c>
      <c r="V7828">
        <f t="shared" si="735"/>
        <v>1</v>
      </c>
      <c r="W7828">
        <f t="shared" si="736"/>
        <v>2</v>
      </c>
      <c r="X7828" t="str">
        <f t="shared" si="737"/>
        <v>312</v>
      </c>
      <c r="Y7828" t="str">
        <f>IF(Table1[[#This Row],[RFM_Score]]="555","Champion", IF(AND(J7828&gt;=4,V7828&gt;=4),"Loyal", IF(U7828&lt;=2,"At Risk", IF(W7828&gt;=4,"Potential Loyalist","Others"))))</f>
        <v>Others</v>
      </c>
    </row>
    <row r="7829" spans="1:25">
      <c r="A7829" t="s">
        <v>7704</v>
      </c>
      <c r="B7829">
        <v>29</v>
      </c>
      <c r="C7829" t="s">
        <v>24</v>
      </c>
      <c r="D7829" t="s">
        <v>35</v>
      </c>
      <c r="E7829" s="6" t="s">
        <v>19899</v>
      </c>
      <c r="F7829" t="s">
        <v>26</v>
      </c>
      <c r="G7829">
        <v>2</v>
      </c>
      <c r="H7829">
        <v>0</v>
      </c>
      <c r="I7829">
        <v>54</v>
      </c>
      <c r="J7829">
        <v>2</v>
      </c>
      <c r="K7829">
        <v>56.48</v>
      </c>
      <c r="L7829" t="str">
        <f t="shared" si="732"/>
        <v/>
      </c>
      <c r="M7829">
        <v>2</v>
      </c>
      <c r="N7829" t="str">
        <f t="shared" si="733"/>
        <v/>
      </c>
      <c r="O7829">
        <v>24</v>
      </c>
      <c r="P7829" s="11">
        <v>0</v>
      </c>
      <c r="Q7829" s="11">
        <v>3.7037037037037E-2</v>
      </c>
      <c r="R7829" s="12">
        <v>28.24</v>
      </c>
      <c r="S7829" t="s">
        <v>27</v>
      </c>
      <c r="T7829">
        <v>0</v>
      </c>
      <c r="U7829">
        <f t="shared" si="734"/>
        <v>4</v>
      </c>
      <c r="V7829">
        <f t="shared" si="735"/>
        <v>1</v>
      </c>
      <c r="W7829">
        <f t="shared" si="736"/>
        <v>2</v>
      </c>
      <c r="X7829" t="str">
        <f t="shared" si="737"/>
        <v>412</v>
      </c>
      <c r="Y7829" t="str">
        <f>IF(Table1[[#This Row],[RFM_Score]]="555","Champion", IF(AND(J7829&gt;=4,V7829&gt;=4),"Loyal", IF(U7829&lt;=2,"At Risk", IF(W7829&gt;=4,"Potential Loyalist","Others"))))</f>
        <v>Others</v>
      </c>
    </row>
    <row r="7830" spans="1:25">
      <c r="A7830" t="s">
        <v>3168</v>
      </c>
      <c r="B7830">
        <v>34</v>
      </c>
      <c r="C7830" t="s">
        <v>19</v>
      </c>
      <c r="D7830" t="s">
        <v>49</v>
      </c>
      <c r="E7830" s="6" t="s">
        <v>19900</v>
      </c>
      <c r="F7830" t="s">
        <v>26</v>
      </c>
      <c r="G7830">
        <v>4</v>
      </c>
      <c r="H7830">
        <v>2</v>
      </c>
      <c r="I7830">
        <v>55</v>
      </c>
      <c r="J7830">
        <v>2</v>
      </c>
      <c r="K7830">
        <v>56.39</v>
      </c>
      <c r="L7830" t="str">
        <f t="shared" si="732"/>
        <v/>
      </c>
      <c r="M7830">
        <v>2</v>
      </c>
      <c r="N7830" t="str">
        <f t="shared" si="733"/>
        <v/>
      </c>
      <c r="O7830">
        <v>25</v>
      </c>
      <c r="P7830" s="11">
        <v>0.5</v>
      </c>
      <c r="Q7830" s="11">
        <v>3.6363636363636299E-2</v>
      </c>
      <c r="R7830" s="12">
        <v>28.195</v>
      </c>
      <c r="S7830" t="s">
        <v>27</v>
      </c>
      <c r="T7830">
        <v>1</v>
      </c>
      <c r="U7830">
        <f t="shared" si="734"/>
        <v>4</v>
      </c>
      <c r="V7830">
        <f t="shared" si="735"/>
        <v>1</v>
      </c>
      <c r="W7830">
        <f t="shared" si="736"/>
        <v>2</v>
      </c>
      <c r="X7830" t="str">
        <f t="shared" si="737"/>
        <v>412</v>
      </c>
      <c r="Y7830" t="str">
        <f>IF(Table1[[#This Row],[RFM_Score]]="555","Champion", IF(AND(J7830&gt;=4,V7830&gt;=4),"Loyal", IF(U7830&lt;=2,"At Risk", IF(W7830&gt;=4,"Potential Loyalist","Others"))))</f>
        <v>Others</v>
      </c>
    </row>
    <row r="7831" spans="1:25">
      <c r="A7831" t="s">
        <v>5110</v>
      </c>
      <c r="B7831">
        <v>18</v>
      </c>
      <c r="C7831" t="s">
        <v>24</v>
      </c>
      <c r="D7831" t="s">
        <v>49</v>
      </c>
      <c r="E7831" s="6" t="s">
        <v>19901</v>
      </c>
      <c r="F7831" t="s">
        <v>62</v>
      </c>
      <c r="G7831">
        <v>6</v>
      </c>
      <c r="H7831">
        <v>3</v>
      </c>
      <c r="I7831">
        <v>37</v>
      </c>
      <c r="J7831">
        <v>2</v>
      </c>
      <c r="K7831">
        <v>56.35</v>
      </c>
      <c r="L7831" t="str">
        <f t="shared" si="732"/>
        <v/>
      </c>
      <c r="M7831">
        <v>2</v>
      </c>
      <c r="N7831" t="str">
        <f t="shared" si="733"/>
        <v/>
      </c>
      <c r="O7831">
        <v>48</v>
      </c>
      <c r="P7831" s="11">
        <v>0.5</v>
      </c>
      <c r="Q7831" s="11">
        <v>5.4054054054054002E-2</v>
      </c>
      <c r="R7831" s="12">
        <v>28.175000000000001</v>
      </c>
      <c r="S7831" t="s">
        <v>27</v>
      </c>
      <c r="T7831">
        <v>0</v>
      </c>
      <c r="U7831">
        <f t="shared" si="734"/>
        <v>3</v>
      </c>
      <c r="V7831">
        <f t="shared" si="735"/>
        <v>1</v>
      </c>
      <c r="W7831">
        <f t="shared" si="736"/>
        <v>2</v>
      </c>
      <c r="X7831" t="str">
        <f t="shared" si="737"/>
        <v>312</v>
      </c>
      <c r="Y7831" t="str">
        <f>IF(Table1[[#This Row],[RFM_Score]]="555","Champion", IF(AND(J7831&gt;=4,V7831&gt;=4),"Loyal", IF(U7831&lt;=2,"At Risk", IF(W7831&gt;=4,"Potential Loyalist","Others"))))</f>
        <v>Others</v>
      </c>
    </row>
    <row r="7832" spans="1:25">
      <c r="A7832" t="s">
        <v>7004</v>
      </c>
      <c r="B7832">
        <v>34</v>
      </c>
      <c r="C7832" t="s">
        <v>24</v>
      </c>
      <c r="D7832" t="s">
        <v>25</v>
      </c>
      <c r="E7832" s="6" t="s">
        <v>19902</v>
      </c>
      <c r="F7832" t="s">
        <v>60</v>
      </c>
      <c r="G7832">
        <v>4</v>
      </c>
      <c r="H7832">
        <v>1</v>
      </c>
      <c r="I7832">
        <v>53</v>
      </c>
      <c r="J7832">
        <v>3</v>
      </c>
      <c r="K7832">
        <v>56.31</v>
      </c>
      <c r="L7832" t="str">
        <f t="shared" si="732"/>
        <v/>
      </c>
      <c r="M7832">
        <v>2</v>
      </c>
      <c r="N7832" t="str">
        <f t="shared" si="733"/>
        <v/>
      </c>
      <c r="O7832">
        <v>3</v>
      </c>
      <c r="P7832" s="11">
        <v>0.25</v>
      </c>
      <c r="Q7832" s="11">
        <v>5.6603773584905599E-2</v>
      </c>
      <c r="R7832" s="12">
        <v>28.155000000000001</v>
      </c>
      <c r="S7832" t="s">
        <v>27</v>
      </c>
      <c r="T7832">
        <v>0</v>
      </c>
      <c r="U7832">
        <f t="shared" si="734"/>
        <v>5</v>
      </c>
      <c r="V7832">
        <f t="shared" si="735"/>
        <v>1</v>
      </c>
      <c r="W7832">
        <f t="shared" si="736"/>
        <v>2</v>
      </c>
      <c r="X7832" t="str">
        <f t="shared" si="737"/>
        <v>512</v>
      </c>
      <c r="Y7832" t="str">
        <f>IF(Table1[[#This Row],[RFM_Score]]="555","Champion", IF(AND(J7832&gt;=4,V7832&gt;=4),"Loyal", IF(U7832&lt;=2,"At Risk", IF(W7832&gt;=4,"Potential Loyalist","Others"))))</f>
        <v>Others</v>
      </c>
    </row>
    <row r="7833" spans="1:25">
      <c r="A7833" t="s">
        <v>3634</v>
      </c>
      <c r="B7833">
        <v>47</v>
      </c>
      <c r="C7833" t="s">
        <v>24</v>
      </c>
      <c r="D7833" t="s">
        <v>25</v>
      </c>
      <c r="E7833" s="6" t="s">
        <v>19903</v>
      </c>
      <c r="F7833" t="s">
        <v>26</v>
      </c>
      <c r="G7833">
        <v>2</v>
      </c>
      <c r="H7833">
        <v>1</v>
      </c>
      <c r="I7833">
        <v>49</v>
      </c>
      <c r="J7833">
        <v>2</v>
      </c>
      <c r="K7833">
        <v>56.3</v>
      </c>
      <c r="L7833" t="str">
        <f t="shared" si="732"/>
        <v/>
      </c>
      <c r="M7833">
        <v>2</v>
      </c>
      <c r="N7833" t="str">
        <f t="shared" si="733"/>
        <v/>
      </c>
      <c r="O7833">
        <v>24</v>
      </c>
      <c r="P7833" s="11">
        <v>0.5</v>
      </c>
      <c r="Q7833" s="11">
        <v>4.08163265306122E-2</v>
      </c>
      <c r="R7833" s="12">
        <v>28.15</v>
      </c>
      <c r="S7833" t="s">
        <v>27</v>
      </c>
      <c r="T7833">
        <v>0</v>
      </c>
      <c r="U7833">
        <f t="shared" si="734"/>
        <v>4</v>
      </c>
      <c r="V7833">
        <f t="shared" si="735"/>
        <v>1</v>
      </c>
      <c r="W7833">
        <f t="shared" si="736"/>
        <v>2</v>
      </c>
      <c r="X7833" t="str">
        <f t="shared" si="737"/>
        <v>412</v>
      </c>
      <c r="Y7833" t="str">
        <f>IF(Table1[[#This Row],[RFM_Score]]="555","Champion", IF(AND(J7833&gt;=4,V7833&gt;=4),"Loyal", IF(U7833&lt;=2,"At Risk", IF(W7833&gt;=4,"Potential Loyalist","Others"))))</f>
        <v>Others</v>
      </c>
    </row>
    <row r="7834" spans="1:25">
      <c r="A7834" t="s">
        <v>6934</v>
      </c>
      <c r="B7834">
        <v>21</v>
      </c>
      <c r="C7834" t="s">
        <v>19</v>
      </c>
      <c r="D7834" t="s">
        <v>20</v>
      </c>
      <c r="E7834" s="6" t="s">
        <v>19904</v>
      </c>
      <c r="F7834" t="s">
        <v>30</v>
      </c>
      <c r="G7834">
        <v>5</v>
      </c>
      <c r="H7834">
        <v>1</v>
      </c>
      <c r="I7834">
        <v>55</v>
      </c>
      <c r="J7834">
        <v>3</v>
      </c>
      <c r="K7834">
        <v>56.13</v>
      </c>
      <c r="L7834" t="str">
        <f t="shared" si="732"/>
        <v/>
      </c>
      <c r="M7834">
        <v>2</v>
      </c>
      <c r="N7834" t="str">
        <f t="shared" si="733"/>
        <v/>
      </c>
      <c r="O7834">
        <v>57</v>
      </c>
      <c r="P7834" s="11">
        <v>0.2</v>
      </c>
      <c r="Q7834" s="11">
        <v>5.4545454545454501E-2</v>
      </c>
      <c r="R7834" s="12">
        <v>28.065000000000001</v>
      </c>
      <c r="S7834" t="s">
        <v>27</v>
      </c>
      <c r="T7834">
        <v>0</v>
      </c>
      <c r="U7834">
        <f t="shared" si="734"/>
        <v>3</v>
      </c>
      <c r="V7834">
        <f t="shared" si="735"/>
        <v>1</v>
      </c>
      <c r="W7834">
        <f t="shared" si="736"/>
        <v>2</v>
      </c>
      <c r="X7834" t="str">
        <f t="shared" si="737"/>
        <v>312</v>
      </c>
      <c r="Y7834" t="str">
        <f>IF(Table1[[#This Row],[RFM_Score]]="555","Champion", IF(AND(J7834&gt;=4,V7834&gt;=4),"Loyal", IF(U7834&lt;=2,"At Risk", IF(W7834&gt;=4,"Potential Loyalist","Others"))))</f>
        <v>Others</v>
      </c>
    </row>
    <row r="7835" spans="1:25">
      <c r="A7835" t="s">
        <v>11163</v>
      </c>
      <c r="B7835">
        <v>22</v>
      </c>
      <c r="C7835" t="s">
        <v>24</v>
      </c>
      <c r="D7835" t="s">
        <v>29</v>
      </c>
      <c r="E7835" s="6" t="s">
        <v>19905</v>
      </c>
      <c r="F7835" t="s">
        <v>21</v>
      </c>
      <c r="G7835">
        <v>2</v>
      </c>
      <c r="H7835">
        <v>0</v>
      </c>
      <c r="I7835">
        <v>42</v>
      </c>
      <c r="J7835">
        <v>3</v>
      </c>
      <c r="K7835">
        <v>56.04</v>
      </c>
      <c r="L7835" t="str">
        <f t="shared" si="732"/>
        <v/>
      </c>
      <c r="M7835">
        <v>2</v>
      </c>
      <c r="N7835" t="str">
        <f t="shared" si="733"/>
        <v/>
      </c>
      <c r="O7835">
        <v>76</v>
      </c>
      <c r="P7835" s="11">
        <v>0</v>
      </c>
      <c r="Q7835" s="11">
        <v>7.1428571428571397E-2</v>
      </c>
      <c r="R7835" s="12">
        <v>28.02</v>
      </c>
      <c r="S7835" t="s">
        <v>27</v>
      </c>
      <c r="T7835">
        <v>0</v>
      </c>
      <c r="U7835">
        <f t="shared" si="734"/>
        <v>2</v>
      </c>
      <c r="V7835">
        <f t="shared" si="735"/>
        <v>1</v>
      </c>
      <c r="W7835">
        <f t="shared" si="736"/>
        <v>2</v>
      </c>
      <c r="X7835" t="str">
        <f t="shared" si="737"/>
        <v>212</v>
      </c>
      <c r="Y7835" t="str">
        <f>IF(Table1[[#This Row],[RFM_Score]]="555","Champion", IF(AND(J7835&gt;=4,V7835&gt;=4),"Loyal", IF(U7835&lt;=2,"At Risk", IF(W7835&gt;=4,"Potential Loyalist","Others"))))</f>
        <v>At Risk</v>
      </c>
    </row>
    <row r="7836" spans="1:25">
      <c r="A7836" t="s">
        <v>2518</v>
      </c>
      <c r="B7836">
        <v>55</v>
      </c>
      <c r="C7836" t="s">
        <v>19</v>
      </c>
      <c r="D7836" t="s">
        <v>25</v>
      </c>
      <c r="E7836" s="6" t="s">
        <v>19906</v>
      </c>
      <c r="F7836" t="s">
        <v>62</v>
      </c>
      <c r="G7836">
        <v>6</v>
      </c>
      <c r="H7836">
        <v>4</v>
      </c>
      <c r="I7836">
        <v>60</v>
      </c>
      <c r="J7836">
        <v>1</v>
      </c>
      <c r="K7836">
        <v>55.98</v>
      </c>
      <c r="L7836" t="str">
        <f t="shared" si="732"/>
        <v/>
      </c>
      <c r="M7836">
        <v>2</v>
      </c>
      <c r="N7836" t="str">
        <f t="shared" si="733"/>
        <v/>
      </c>
      <c r="O7836">
        <v>54</v>
      </c>
      <c r="P7836" s="11">
        <v>0.66666666666666596</v>
      </c>
      <c r="Q7836" s="11">
        <v>1.6666666666666601E-2</v>
      </c>
      <c r="R7836" s="12">
        <v>27.99</v>
      </c>
      <c r="S7836" t="s">
        <v>27</v>
      </c>
      <c r="T7836">
        <v>1</v>
      </c>
      <c r="U7836">
        <f t="shared" si="734"/>
        <v>3</v>
      </c>
      <c r="V7836">
        <f t="shared" si="735"/>
        <v>1</v>
      </c>
      <c r="W7836">
        <f t="shared" si="736"/>
        <v>2</v>
      </c>
      <c r="X7836" t="str">
        <f t="shared" si="737"/>
        <v>312</v>
      </c>
      <c r="Y7836" t="str">
        <f>IF(Table1[[#This Row],[RFM_Score]]="555","Champion", IF(AND(J7836&gt;=4,V7836&gt;=4),"Loyal", IF(U7836&lt;=2,"At Risk", IF(W7836&gt;=4,"Potential Loyalist","Others"))))</f>
        <v>Others</v>
      </c>
    </row>
    <row r="7837" spans="1:25">
      <c r="A7837" t="s">
        <v>11373</v>
      </c>
      <c r="B7837">
        <v>37</v>
      </c>
      <c r="C7837" t="s">
        <v>24</v>
      </c>
      <c r="D7837" t="s">
        <v>25</v>
      </c>
      <c r="E7837" s="6" t="s">
        <v>19907</v>
      </c>
      <c r="F7837" t="s">
        <v>60</v>
      </c>
      <c r="G7837">
        <v>2</v>
      </c>
      <c r="H7837">
        <v>0</v>
      </c>
      <c r="I7837">
        <v>60</v>
      </c>
      <c r="J7837">
        <v>2</v>
      </c>
      <c r="K7837">
        <v>55.98</v>
      </c>
      <c r="L7837" t="str">
        <f t="shared" si="732"/>
        <v/>
      </c>
      <c r="M7837">
        <v>2</v>
      </c>
      <c r="N7837" t="str">
        <f t="shared" si="733"/>
        <v/>
      </c>
      <c r="O7837">
        <v>20</v>
      </c>
      <c r="P7837" s="11">
        <v>0</v>
      </c>
      <c r="Q7837" s="11">
        <v>3.3333333333333298E-2</v>
      </c>
      <c r="R7837" s="12">
        <v>27.99</v>
      </c>
      <c r="S7837" t="s">
        <v>27</v>
      </c>
      <c r="T7837">
        <v>0</v>
      </c>
      <c r="U7837">
        <f t="shared" si="734"/>
        <v>5</v>
      </c>
      <c r="V7837">
        <f t="shared" si="735"/>
        <v>1</v>
      </c>
      <c r="W7837">
        <f t="shared" si="736"/>
        <v>2</v>
      </c>
      <c r="X7837" t="str">
        <f t="shared" si="737"/>
        <v>512</v>
      </c>
      <c r="Y7837" t="str">
        <f>IF(Table1[[#This Row],[RFM_Score]]="555","Champion", IF(AND(J7837&gt;=4,V7837&gt;=4),"Loyal", IF(U7837&lt;=2,"At Risk", IF(W7837&gt;=4,"Potential Loyalist","Others"))))</f>
        <v>Others</v>
      </c>
    </row>
    <row r="7838" spans="1:25">
      <c r="A7838" t="s">
        <v>8043</v>
      </c>
      <c r="B7838">
        <v>36</v>
      </c>
      <c r="C7838" t="s">
        <v>24</v>
      </c>
      <c r="D7838" t="s">
        <v>46</v>
      </c>
      <c r="E7838" s="6" t="s">
        <v>19908</v>
      </c>
      <c r="F7838" t="s">
        <v>21</v>
      </c>
      <c r="G7838">
        <v>2</v>
      </c>
      <c r="H7838">
        <v>1</v>
      </c>
      <c r="I7838">
        <v>54</v>
      </c>
      <c r="J7838">
        <v>0</v>
      </c>
      <c r="K7838">
        <v>55.95</v>
      </c>
      <c r="L7838" t="str">
        <f t="shared" si="732"/>
        <v/>
      </c>
      <c r="M7838">
        <v>2</v>
      </c>
      <c r="N7838" t="str">
        <f t="shared" si="733"/>
        <v/>
      </c>
      <c r="O7838">
        <v>5</v>
      </c>
      <c r="P7838" s="11">
        <v>0.5</v>
      </c>
      <c r="Q7838" s="11">
        <v>0</v>
      </c>
      <c r="R7838" s="12">
        <v>27.975000000000001</v>
      </c>
      <c r="S7838" t="s">
        <v>27</v>
      </c>
      <c r="T7838">
        <v>1</v>
      </c>
      <c r="U7838">
        <f t="shared" si="734"/>
        <v>5</v>
      </c>
      <c r="V7838">
        <f t="shared" si="735"/>
        <v>1</v>
      </c>
      <c r="W7838">
        <f t="shared" si="736"/>
        <v>2</v>
      </c>
      <c r="X7838" t="str">
        <f t="shared" si="737"/>
        <v>512</v>
      </c>
      <c r="Y7838" t="str">
        <f>IF(Table1[[#This Row],[RFM_Score]]="555","Champion", IF(AND(J7838&gt;=4,V7838&gt;=4),"Loyal", IF(U7838&lt;=2,"At Risk", IF(W7838&gt;=4,"Potential Loyalist","Others"))))</f>
        <v>Others</v>
      </c>
    </row>
    <row r="7839" spans="1:25">
      <c r="A7839" t="s">
        <v>2992</v>
      </c>
      <c r="B7839">
        <v>55</v>
      </c>
      <c r="C7839" t="s">
        <v>24</v>
      </c>
      <c r="D7839" t="s">
        <v>25</v>
      </c>
      <c r="E7839" s="6" t="s">
        <v>19909</v>
      </c>
      <c r="F7839" t="s">
        <v>62</v>
      </c>
      <c r="G7839">
        <v>5</v>
      </c>
      <c r="H7839">
        <v>1</v>
      </c>
      <c r="I7839">
        <v>41</v>
      </c>
      <c r="J7839">
        <v>1</v>
      </c>
      <c r="K7839">
        <v>55.87</v>
      </c>
      <c r="L7839" t="str">
        <f t="shared" si="732"/>
        <v/>
      </c>
      <c r="M7839">
        <v>2</v>
      </c>
      <c r="N7839" t="str">
        <f t="shared" si="733"/>
        <v/>
      </c>
      <c r="O7839">
        <v>55</v>
      </c>
      <c r="P7839" s="11">
        <v>0.2</v>
      </c>
      <c r="Q7839" s="11">
        <v>2.4390243902439001E-2</v>
      </c>
      <c r="R7839" s="12">
        <v>27.934999999999999</v>
      </c>
      <c r="S7839" t="s">
        <v>27</v>
      </c>
      <c r="T7839">
        <v>0</v>
      </c>
      <c r="U7839">
        <f t="shared" si="734"/>
        <v>3</v>
      </c>
      <c r="V7839">
        <f t="shared" si="735"/>
        <v>1</v>
      </c>
      <c r="W7839">
        <f t="shared" si="736"/>
        <v>2</v>
      </c>
      <c r="X7839" t="str">
        <f t="shared" si="737"/>
        <v>312</v>
      </c>
      <c r="Y7839" t="str">
        <f>IF(Table1[[#This Row],[RFM_Score]]="555","Champion", IF(AND(J7839&gt;=4,V7839&gt;=4),"Loyal", IF(U7839&lt;=2,"At Risk", IF(W7839&gt;=4,"Potential Loyalist","Others"))))</f>
        <v>Others</v>
      </c>
    </row>
    <row r="7840" spans="1:25">
      <c r="A7840" t="s">
        <v>8779</v>
      </c>
      <c r="B7840">
        <v>36</v>
      </c>
      <c r="C7840" t="s">
        <v>24</v>
      </c>
      <c r="D7840" t="s">
        <v>20</v>
      </c>
      <c r="E7840" s="6" t="s">
        <v>19910</v>
      </c>
      <c r="F7840" t="s">
        <v>60</v>
      </c>
      <c r="G7840">
        <v>3</v>
      </c>
      <c r="H7840">
        <v>1</v>
      </c>
      <c r="I7840">
        <v>77</v>
      </c>
      <c r="J7840">
        <v>4</v>
      </c>
      <c r="K7840">
        <v>55.82</v>
      </c>
      <c r="L7840" t="str">
        <f t="shared" si="732"/>
        <v/>
      </c>
      <c r="M7840">
        <v>2</v>
      </c>
      <c r="N7840" t="str">
        <f t="shared" si="733"/>
        <v/>
      </c>
      <c r="O7840">
        <v>62</v>
      </c>
      <c r="P7840" s="11">
        <v>0.33333333333333298</v>
      </c>
      <c r="Q7840" s="11">
        <v>5.1948051948051903E-2</v>
      </c>
      <c r="R7840" s="12">
        <v>27.91</v>
      </c>
      <c r="S7840" t="s">
        <v>27</v>
      </c>
      <c r="T7840">
        <v>0</v>
      </c>
      <c r="U7840">
        <f t="shared" si="734"/>
        <v>3</v>
      </c>
      <c r="V7840">
        <f t="shared" si="735"/>
        <v>1</v>
      </c>
      <c r="W7840">
        <f t="shared" si="736"/>
        <v>2</v>
      </c>
      <c r="X7840" t="str">
        <f t="shared" si="737"/>
        <v>312</v>
      </c>
      <c r="Y7840" t="str">
        <f>IF(Table1[[#This Row],[RFM_Score]]="555","Champion", IF(AND(J7840&gt;=4,V7840&gt;=4),"Loyal", IF(U7840&lt;=2,"At Risk", IF(W7840&gt;=4,"Potential Loyalist","Others"))))</f>
        <v>Others</v>
      </c>
    </row>
    <row r="7841" spans="1:25">
      <c r="A7841" t="s">
        <v>5926</v>
      </c>
      <c r="B7841">
        <v>30</v>
      </c>
      <c r="C7841" t="s">
        <v>24</v>
      </c>
      <c r="D7841" t="s">
        <v>41</v>
      </c>
      <c r="E7841" s="6" t="s">
        <v>19911</v>
      </c>
      <c r="F7841" t="s">
        <v>37</v>
      </c>
      <c r="G7841">
        <v>3</v>
      </c>
      <c r="H7841">
        <v>2</v>
      </c>
      <c r="I7841">
        <v>35</v>
      </c>
      <c r="J7841">
        <v>2</v>
      </c>
      <c r="K7841">
        <v>55.78</v>
      </c>
      <c r="L7841" t="str">
        <f t="shared" si="732"/>
        <v/>
      </c>
      <c r="M7841">
        <v>2</v>
      </c>
      <c r="N7841" t="str">
        <f t="shared" si="733"/>
        <v/>
      </c>
      <c r="O7841">
        <v>0</v>
      </c>
      <c r="P7841" s="11">
        <v>0.66666666666666596</v>
      </c>
      <c r="Q7841" s="11">
        <v>5.7142857142857099E-2</v>
      </c>
      <c r="R7841" s="12">
        <v>27.89</v>
      </c>
      <c r="S7841" t="s">
        <v>27</v>
      </c>
      <c r="T7841">
        <v>0</v>
      </c>
      <c r="U7841">
        <f t="shared" si="734"/>
        <v>5</v>
      </c>
      <c r="V7841">
        <f t="shared" si="735"/>
        <v>1</v>
      </c>
      <c r="W7841">
        <f t="shared" si="736"/>
        <v>2</v>
      </c>
      <c r="X7841" t="str">
        <f t="shared" si="737"/>
        <v>512</v>
      </c>
      <c r="Y7841" t="str">
        <f>IF(Table1[[#This Row],[RFM_Score]]="555","Champion", IF(AND(J7841&gt;=4,V7841&gt;=4),"Loyal", IF(U7841&lt;=2,"At Risk", IF(W7841&gt;=4,"Potential Loyalist","Others"))))</f>
        <v>Others</v>
      </c>
    </row>
    <row r="7842" spans="1:25">
      <c r="A7842" t="s">
        <v>11423</v>
      </c>
      <c r="B7842">
        <v>45</v>
      </c>
      <c r="C7842" t="s">
        <v>24</v>
      </c>
      <c r="D7842" t="s">
        <v>29</v>
      </c>
      <c r="E7842" s="6" t="s">
        <v>19912</v>
      </c>
      <c r="F7842" t="s">
        <v>37</v>
      </c>
      <c r="G7842">
        <v>2</v>
      </c>
      <c r="H7842">
        <v>0</v>
      </c>
      <c r="I7842">
        <v>43</v>
      </c>
      <c r="J7842">
        <v>1</v>
      </c>
      <c r="K7842">
        <v>55.64</v>
      </c>
      <c r="L7842" t="str">
        <f t="shared" si="732"/>
        <v/>
      </c>
      <c r="M7842">
        <v>2</v>
      </c>
      <c r="N7842" t="str">
        <f t="shared" si="733"/>
        <v/>
      </c>
      <c r="O7842">
        <v>14</v>
      </c>
      <c r="P7842" s="11">
        <v>0</v>
      </c>
      <c r="Q7842" s="11">
        <v>2.3255813953488299E-2</v>
      </c>
      <c r="R7842" s="12">
        <v>27.82</v>
      </c>
      <c r="S7842" t="s">
        <v>27</v>
      </c>
      <c r="T7842">
        <v>0</v>
      </c>
      <c r="U7842">
        <f t="shared" si="734"/>
        <v>5</v>
      </c>
      <c r="V7842">
        <f t="shared" si="735"/>
        <v>1</v>
      </c>
      <c r="W7842">
        <f t="shared" si="736"/>
        <v>2</v>
      </c>
      <c r="X7842" t="str">
        <f t="shared" si="737"/>
        <v>512</v>
      </c>
      <c r="Y7842" t="str">
        <f>IF(Table1[[#This Row],[RFM_Score]]="555","Champion", IF(AND(J7842&gt;=4,V7842&gt;=4),"Loyal", IF(U7842&lt;=2,"At Risk", IF(W7842&gt;=4,"Potential Loyalist","Others"))))</f>
        <v>Others</v>
      </c>
    </row>
    <row r="7843" spans="1:25">
      <c r="A7843" t="s">
        <v>9032</v>
      </c>
      <c r="B7843">
        <v>36</v>
      </c>
      <c r="C7843" t="s">
        <v>19</v>
      </c>
      <c r="D7843" t="s">
        <v>35</v>
      </c>
      <c r="E7843" s="6" t="s">
        <v>19913</v>
      </c>
      <c r="F7843" t="s">
        <v>21</v>
      </c>
      <c r="G7843">
        <v>2</v>
      </c>
      <c r="H7843">
        <v>1</v>
      </c>
      <c r="I7843">
        <v>46</v>
      </c>
      <c r="J7843">
        <v>1</v>
      </c>
      <c r="K7843">
        <v>55.55</v>
      </c>
      <c r="L7843" t="str">
        <f t="shared" si="732"/>
        <v/>
      </c>
      <c r="M7843">
        <v>2</v>
      </c>
      <c r="N7843" t="str">
        <f t="shared" si="733"/>
        <v/>
      </c>
      <c r="O7843">
        <v>32</v>
      </c>
      <c r="P7843" s="11">
        <v>0.5</v>
      </c>
      <c r="Q7843" s="11">
        <v>2.1739130434782601E-2</v>
      </c>
      <c r="R7843" s="12">
        <v>27.774999999999999</v>
      </c>
      <c r="S7843" t="s">
        <v>27</v>
      </c>
      <c r="T7843">
        <v>0</v>
      </c>
      <c r="U7843">
        <f t="shared" si="734"/>
        <v>4</v>
      </c>
      <c r="V7843">
        <f t="shared" si="735"/>
        <v>1</v>
      </c>
      <c r="W7843">
        <f t="shared" si="736"/>
        <v>2</v>
      </c>
      <c r="X7843" t="str">
        <f t="shared" si="737"/>
        <v>412</v>
      </c>
      <c r="Y7843" t="str">
        <f>IF(Table1[[#This Row],[RFM_Score]]="555","Champion", IF(AND(J7843&gt;=4,V7843&gt;=4),"Loyal", IF(U7843&lt;=2,"At Risk", IF(W7843&gt;=4,"Potential Loyalist","Others"))))</f>
        <v>Others</v>
      </c>
    </row>
    <row r="7844" spans="1:25">
      <c r="A7844" t="s">
        <v>757</v>
      </c>
      <c r="B7844">
        <v>38</v>
      </c>
      <c r="C7844" t="s">
        <v>24</v>
      </c>
      <c r="D7844" t="s">
        <v>41</v>
      </c>
      <c r="E7844" s="6" t="s">
        <v>19914</v>
      </c>
      <c r="F7844" t="s">
        <v>62</v>
      </c>
      <c r="G7844">
        <v>3</v>
      </c>
      <c r="H7844">
        <v>2</v>
      </c>
      <c r="I7844">
        <v>51</v>
      </c>
      <c r="J7844">
        <v>2</v>
      </c>
      <c r="K7844">
        <v>55.32</v>
      </c>
      <c r="L7844" t="str">
        <f t="shared" si="732"/>
        <v/>
      </c>
      <c r="M7844">
        <v>2</v>
      </c>
      <c r="N7844" t="str">
        <f t="shared" si="733"/>
        <v/>
      </c>
      <c r="O7844">
        <v>27</v>
      </c>
      <c r="P7844" s="11">
        <v>0.66666666666666596</v>
      </c>
      <c r="Q7844" s="11">
        <v>3.9215686274509803E-2</v>
      </c>
      <c r="R7844" s="12">
        <v>27.66</v>
      </c>
      <c r="S7844" t="s">
        <v>27</v>
      </c>
      <c r="T7844">
        <v>0</v>
      </c>
      <c r="U7844">
        <f t="shared" si="734"/>
        <v>4</v>
      </c>
      <c r="V7844">
        <f t="shared" si="735"/>
        <v>1</v>
      </c>
      <c r="W7844">
        <f t="shared" si="736"/>
        <v>2</v>
      </c>
      <c r="X7844" t="str">
        <f t="shared" si="737"/>
        <v>412</v>
      </c>
      <c r="Y7844" t="str">
        <f>IF(Table1[[#This Row],[RFM_Score]]="555","Champion", IF(AND(J7844&gt;=4,V7844&gt;=4),"Loyal", IF(U7844&lt;=2,"At Risk", IF(W7844&gt;=4,"Potential Loyalist","Others"))))</f>
        <v>Others</v>
      </c>
    </row>
    <row r="7845" spans="1:25">
      <c r="A7845" t="s">
        <v>7208</v>
      </c>
      <c r="B7845">
        <v>32</v>
      </c>
      <c r="C7845" t="s">
        <v>24</v>
      </c>
      <c r="D7845" t="s">
        <v>46</v>
      </c>
      <c r="E7845" s="6" t="s">
        <v>19915</v>
      </c>
      <c r="F7845" t="s">
        <v>37</v>
      </c>
      <c r="G7845">
        <v>2</v>
      </c>
      <c r="H7845">
        <v>1</v>
      </c>
      <c r="I7845">
        <v>56</v>
      </c>
      <c r="J7845">
        <v>1</v>
      </c>
      <c r="K7845">
        <v>55.28</v>
      </c>
      <c r="L7845" t="str">
        <f t="shared" si="732"/>
        <v/>
      </c>
      <c r="M7845">
        <v>2</v>
      </c>
      <c r="N7845" t="str">
        <f t="shared" si="733"/>
        <v/>
      </c>
      <c r="O7845">
        <v>1</v>
      </c>
      <c r="P7845" s="11">
        <v>0.5</v>
      </c>
      <c r="Q7845" s="11">
        <v>1.7857142857142801E-2</v>
      </c>
      <c r="R7845" s="12">
        <v>27.64</v>
      </c>
      <c r="S7845" t="s">
        <v>27</v>
      </c>
      <c r="T7845">
        <v>0</v>
      </c>
      <c r="U7845">
        <f t="shared" si="734"/>
        <v>5</v>
      </c>
      <c r="V7845">
        <f t="shared" si="735"/>
        <v>1</v>
      </c>
      <c r="W7845">
        <f t="shared" si="736"/>
        <v>2</v>
      </c>
      <c r="X7845" t="str">
        <f t="shared" si="737"/>
        <v>512</v>
      </c>
      <c r="Y7845" t="str">
        <f>IF(Table1[[#This Row],[RFM_Score]]="555","Champion", IF(AND(J7845&gt;=4,V7845&gt;=4),"Loyal", IF(U7845&lt;=2,"At Risk", IF(W7845&gt;=4,"Potential Loyalist","Others"))))</f>
        <v>Others</v>
      </c>
    </row>
    <row r="7846" spans="1:25">
      <c r="A7846" t="s">
        <v>1350</v>
      </c>
      <c r="B7846">
        <v>41</v>
      </c>
      <c r="C7846" t="s">
        <v>19</v>
      </c>
      <c r="D7846" t="s">
        <v>46</v>
      </c>
      <c r="E7846" s="6" t="s">
        <v>19916</v>
      </c>
      <c r="F7846" t="s">
        <v>21</v>
      </c>
      <c r="G7846">
        <v>5</v>
      </c>
      <c r="H7846">
        <v>2</v>
      </c>
      <c r="I7846">
        <v>46</v>
      </c>
      <c r="J7846">
        <v>4</v>
      </c>
      <c r="K7846">
        <v>55.24</v>
      </c>
      <c r="L7846" t="str">
        <f t="shared" si="732"/>
        <v/>
      </c>
      <c r="M7846">
        <v>2</v>
      </c>
      <c r="N7846" t="str">
        <f t="shared" si="733"/>
        <v/>
      </c>
      <c r="O7846">
        <v>54</v>
      </c>
      <c r="P7846" s="11">
        <v>0.4</v>
      </c>
      <c r="Q7846" s="11">
        <v>8.6956521739130405E-2</v>
      </c>
      <c r="R7846" s="12">
        <v>27.62</v>
      </c>
      <c r="S7846" t="s">
        <v>27</v>
      </c>
      <c r="T7846">
        <v>1</v>
      </c>
      <c r="U7846">
        <f t="shared" si="734"/>
        <v>3</v>
      </c>
      <c r="V7846">
        <f t="shared" si="735"/>
        <v>1</v>
      </c>
      <c r="W7846">
        <f t="shared" si="736"/>
        <v>2</v>
      </c>
      <c r="X7846" t="str">
        <f t="shared" si="737"/>
        <v>312</v>
      </c>
      <c r="Y7846" t="str">
        <f>IF(Table1[[#This Row],[RFM_Score]]="555","Champion", IF(AND(J7846&gt;=4,V7846&gt;=4),"Loyal", IF(U7846&lt;=2,"At Risk", IF(W7846&gt;=4,"Potential Loyalist","Others"))))</f>
        <v>Others</v>
      </c>
    </row>
    <row r="7847" spans="1:25">
      <c r="A7847" t="s">
        <v>10268</v>
      </c>
      <c r="B7847">
        <v>20</v>
      </c>
      <c r="C7847" t="s">
        <v>24</v>
      </c>
      <c r="D7847" t="s">
        <v>25</v>
      </c>
      <c r="E7847" s="6" t="s">
        <v>19917</v>
      </c>
      <c r="F7847" t="s">
        <v>30</v>
      </c>
      <c r="G7847">
        <v>5</v>
      </c>
      <c r="H7847">
        <v>1</v>
      </c>
      <c r="I7847">
        <v>42</v>
      </c>
      <c r="J7847">
        <v>5</v>
      </c>
      <c r="K7847">
        <v>55.05</v>
      </c>
      <c r="L7847" t="str">
        <f t="shared" si="732"/>
        <v/>
      </c>
      <c r="M7847">
        <v>2</v>
      </c>
      <c r="N7847" t="str">
        <f t="shared" si="733"/>
        <v/>
      </c>
      <c r="O7847">
        <v>145</v>
      </c>
      <c r="P7847" s="11">
        <v>0.2</v>
      </c>
      <c r="Q7847" s="11">
        <v>0.119047619047619</v>
      </c>
      <c r="R7847" s="12">
        <v>27.524999999999999</v>
      </c>
      <c r="S7847" t="s">
        <v>27</v>
      </c>
      <c r="T7847">
        <v>0</v>
      </c>
      <c r="U7847">
        <f t="shared" si="734"/>
        <v>1</v>
      </c>
      <c r="V7847">
        <f t="shared" si="735"/>
        <v>1</v>
      </c>
      <c r="W7847">
        <f t="shared" si="736"/>
        <v>2</v>
      </c>
      <c r="X7847" t="str">
        <f t="shared" si="737"/>
        <v>112</v>
      </c>
      <c r="Y7847" t="str">
        <f>IF(Table1[[#This Row],[RFM_Score]]="555","Champion", IF(AND(J7847&gt;=4,V7847&gt;=4),"Loyal", IF(U7847&lt;=2,"At Risk", IF(W7847&gt;=4,"Potential Loyalist","Others"))))</f>
        <v>At Risk</v>
      </c>
    </row>
    <row r="7848" spans="1:25">
      <c r="A7848" t="s">
        <v>7822</v>
      </c>
      <c r="B7848">
        <v>35</v>
      </c>
      <c r="C7848" t="s">
        <v>19</v>
      </c>
      <c r="D7848" t="s">
        <v>41</v>
      </c>
      <c r="E7848" s="6" t="s">
        <v>19918</v>
      </c>
      <c r="F7848" t="s">
        <v>26</v>
      </c>
      <c r="G7848">
        <v>3</v>
      </c>
      <c r="H7848">
        <v>1</v>
      </c>
      <c r="I7848">
        <v>48</v>
      </c>
      <c r="J7848">
        <v>3</v>
      </c>
      <c r="K7848">
        <v>54.87</v>
      </c>
      <c r="L7848" t="str">
        <f t="shared" si="732"/>
        <v/>
      </c>
      <c r="M7848">
        <v>2</v>
      </c>
      <c r="N7848" t="str">
        <f t="shared" si="733"/>
        <v/>
      </c>
      <c r="O7848">
        <v>10</v>
      </c>
      <c r="P7848" s="11">
        <v>0.33333333333333298</v>
      </c>
      <c r="Q7848" s="11">
        <v>6.25E-2</v>
      </c>
      <c r="R7848" s="12">
        <v>27.434999999999999</v>
      </c>
      <c r="S7848" t="s">
        <v>27</v>
      </c>
      <c r="T7848">
        <v>0</v>
      </c>
      <c r="U7848">
        <f t="shared" si="734"/>
        <v>5</v>
      </c>
      <c r="V7848">
        <f t="shared" si="735"/>
        <v>1</v>
      </c>
      <c r="W7848">
        <f t="shared" si="736"/>
        <v>2</v>
      </c>
      <c r="X7848" t="str">
        <f t="shared" si="737"/>
        <v>512</v>
      </c>
      <c r="Y7848" t="str">
        <f>IF(Table1[[#This Row],[RFM_Score]]="555","Champion", IF(AND(J7848&gt;=4,V7848&gt;=4),"Loyal", IF(U7848&lt;=2,"At Risk", IF(W7848&gt;=4,"Potential Loyalist","Others"))))</f>
        <v>Others</v>
      </c>
    </row>
    <row r="7849" spans="1:25">
      <c r="A7849" t="s">
        <v>10546</v>
      </c>
      <c r="B7849">
        <v>21</v>
      </c>
      <c r="C7849" t="s">
        <v>24</v>
      </c>
      <c r="D7849" t="s">
        <v>35</v>
      </c>
      <c r="E7849" s="6" t="s">
        <v>19919</v>
      </c>
      <c r="F7849" t="s">
        <v>26</v>
      </c>
      <c r="G7849">
        <v>2</v>
      </c>
      <c r="H7849">
        <v>0</v>
      </c>
      <c r="I7849">
        <v>43</v>
      </c>
      <c r="J7849">
        <v>1</v>
      </c>
      <c r="K7849">
        <v>54.84</v>
      </c>
      <c r="L7849" t="str">
        <f t="shared" si="732"/>
        <v/>
      </c>
      <c r="M7849">
        <v>2</v>
      </c>
      <c r="N7849" t="str">
        <f t="shared" si="733"/>
        <v/>
      </c>
      <c r="O7849">
        <v>31</v>
      </c>
      <c r="P7849" s="11">
        <v>0</v>
      </c>
      <c r="Q7849" s="11">
        <v>2.3255813953488299E-2</v>
      </c>
      <c r="R7849" s="12">
        <v>27.42</v>
      </c>
      <c r="S7849" t="s">
        <v>27</v>
      </c>
      <c r="T7849">
        <v>0</v>
      </c>
      <c r="U7849">
        <f t="shared" si="734"/>
        <v>4</v>
      </c>
      <c r="V7849">
        <f t="shared" si="735"/>
        <v>1</v>
      </c>
      <c r="W7849">
        <f t="shared" si="736"/>
        <v>2</v>
      </c>
      <c r="X7849" t="str">
        <f t="shared" si="737"/>
        <v>412</v>
      </c>
      <c r="Y7849" t="str">
        <f>IF(Table1[[#This Row],[RFM_Score]]="555","Champion", IF(AND(J7849&gt;=4,V7849&gt;=4),"Loyal", IF(U7849&lt;=2,"At Risk", IF(W7849&gt;=4,"Potential Loyalist","Others"))))</f>
        <v>Others</v>
      </c>
    </row>
    <row r="7850" spans="1:25">
      <c r="A7850" t="s">
        <v>6290</v>
      </c>
      <c r="B7850">
        <v>38</v>
      </c>
      <c r="C7850" t="s">
        <v>19</v>
      </c>
      <c r="D7850" t="s">
        <v>25</v>
      </c>
      <c r="E7850" s="6" t="s">
        <v>19920</v>
      </c>
      <c r="F7850" t="s">
        <v>30</v>
      </c>
      <c r="G7850">
        <v>0</v>
      </c>
      <c r="H7850">
        <v>0</v>
      </c>
      <c r="I7850">
        <v>59</v>
      </c>
      <c r="J7850">
        <v>6</v>
      </c>
      <c r="K7850">
        <v>54.41</v>
      </c>
      <c r="L7850" t="str">
        <f t="shared" si="732"/>
        <v/>
      </c>
      <c r="M7850">
        <v>2</v>
      </c>
      <c r="N7850" t="str">
        <f t="shared" si="733"/>
        <v/>
      </c>
      <c r="O7850">
        <v>24</v>
      </c>
      <c r="P7850" s="11">
        <v>0</v>
      </c>
      <c r="Q7850" s="11">
        <v>0.101694915254237</v>
      </c>
      <c r="R7850" s="12">
        <v>27.204999999999998</v>
      </c>
      <c r="S7850" t="s">
        <v>27</v>
      </c>
      <c r="T7850">
        <v>0</v>
      </c>
      <c r="U7850">
        <f t="shared" si="734"/>
        <v>4</v>
      </c>
      <c r="V7850">
        <f t="shared" si="735"/>
        <v>1</v>
      </c>
      <c r="W7850">
        <f t="shared" si="736"/>
        <v>2</v>
      </c>
      <c r="X7850" t="str">
        <f t="shared" si="737"/>
        <v>412</v>
      </c>
      <c r="Y7850" t="str">
        <f>IF(Table1[[#This Row],[RFM_Score]]="555","Champion", IF(AND(J7850&gt;=4,V7850&gt;=4),"Loyal", IF(U7850&lt;=2,"At Risk", IF(W7850&gt;=4,"Potential Loyalist","Others"))))</f>
        <v>Others</v>
      </c>
    </row>
    <row r="7851" spans="1:25">
      <c r="A7851" t="s">
        <v>4654</v>
      </c>
      <c r="B7851">
        <v>18</v>
      </c>
      <c r="C7851" t="s">
        <v>24</v>
      </c>
      <c r="D7851" t="s">
        <v>49</v>
      </c>
      <c r="E7851" s="6" t="s">
        <v>19921</v>
      </c>
      <c r="F7851" t="s">
        <v>21</v>
      </c>
      <c r="G7851">
        <v>4</v>
      </c>
      <c r="H7851">
        <v>0</v>
      </c>
      <c r="I7851">
        <v>66</v>
      </c>
      <c r="J7851">
        <v>4</v>
      </c>
      <c r="K7851">
        <v>54.33</v>
      </c>
      <c r="L7851" t="str">
        <f t="shared" si="732"/>
        <v/>
      </c>
      <c r="M7851">
        <v>2</v>
      </c>
      <c r="N7851" t="str">
        <f t="shared" si="733"/>
        <v/>
      </c>
      <c r="O7851">
        <v>144</v>
      </c>
      <c r="P7851" s="11">
        <v>0</v>
      </c>
      <c r="Q7851" s="11">
        <v>6.0606060606060601E-2</v>
      </c>
      <c r="R7851" s="12">
        <v>27.164999999999999</v>
      </c>
      <c r="S7851" t="s">
        <v>27</v>
      </c>
      <c r="T7851">
        <v>0</v>
      </c>
      <c r="U7851">
        <f t="shared" si="734"/>
        <v>1</v>
      </c>
      <c r="V7851">
        <f t="shared" si="735"/>
        <v>1</v>
      </c>
      <c r="W7851">
        <f t="shared" si="736"/>
        <v>2</v>
      </c>
      <c r="X7851" t="str">
        <f t="shared" si="737"/>
        <v>112</v>
      </c>
      <c r="Y7851" t="str">
        <f>IF(Table1[[#This Row],[RFM_Score]]="555","Champion", IF(AND(J7851&gt;=4,V7851&gt;=4),"Loyal", IF(U7851&lt;=2,"At Risk", IF(W7851&gt;=4,"Potential Loyalist","Others"))))</f>
        <v>At Risk</v>
      </c>
    </row>
    <row r="7852" spans="1:25">
      <c r="A7852" t="s">
        <v>911</v>
      </c>
      <c r="B7852">
        <v>34</v>
      </c>
      <c r="C7852" t="s">
        <v>19</v>
      </c>
      <c r="D7852" t="s">
        <v>46</v>
      </c>
      <c r="E7852" s="6" t="s">
        <v>19922</v>
      </c>
      <c r="F7852" t="s">
        <v>21</v>
      </c>
      <c r="G7852">
        <v>4</v>
      </c>
      <c r="H7852">
        <v>1</v>
      </c>
      <c r="I7852">
        <v>47</v>
      </c>
      <c r="J7852">
        <v>4</v>
      </c>
      <c r="K7852">
        <v>54.32</v>
      </c>
      <c r="L7852" t="str">
        <f t="shared" si="732"/>
        <v/>
      </c>
      <c r="M7852">
        <v>2</v>
      </c>
      <c r="N7852" t="str">
        <f t="shared" si="733"/>
        <v/>
      </c>
      <c r="O7852">
        <v>9</v>
      </c>
      <c r="P7852" s="11">
        <v>0.25</v>
      </c>
      <c r="Q7852" s="11">
        <v>8.5106382978723402E-2</v>
      </c>
      <c r="R7852" s="12">
        <v>27.16</v>
      </c>
      <c r="S7852" t="s">
        <v>27</v>
      </c>
      <c r="T7852">
        <v>0</v>
      </c>
      <c r="U7852">
        <f t="shared" si="734"/>
        <v>5</v>
      </c>
      <c r="V7852">
        <f t="shared" si="735"/>
        <v>1</v>
      </c>
      <c r="W7852">
        <f t="shared" si="736"/>
        <v>2</v>
      </c>
      <c r="X7852" t="str">
        <f t="shared" si="737"/>
        <v>512</v>
      </c>
      <c r="Y7852" t="str">
        <f>IF(Table1[[#This Row],[RFM_Score]]="555","Champion", IF(AND(J7852&gt;=4,V7852&gt;=4),"Loyal", IF(U7852&lt;=2,"At Risk", IF(W7852&gt;=4,"Potential Loyalist","Others"))))</f>
        <v>Others</v>
      </c>
    </row>
    <row r="7853" spans="1:25">
      <c r="A7853" t="s">
        <v>3347</v>
      </c>
      <c r="B7853">
        <v>20</v>
      </c>
      <c r="C7853" t="s">
        <v>19</v>
      </c>
      <c r="D7853" t="s">
        <v>25</v>
      </c>
      <c r="E7853" s="6" t="s">
        <v>19923</v>
      </c>
      <c r="F7853" t="s">
        <v>30</v>
      </c>
      <c r="G7853">
        <v>4</v>
      </c>
      <c r="H7853">
        <v>2</v>
      </c>
      <c r="I7853">
        <v>56</v>
      </c>
      <c r="J7853">
        <v>1</v>
      </c>
      <c r="K7853">
        <v>54.26</v>
      </c>
      <c r="L7853" t="str">
        <f t="shared" si="732"/>
        <v/>
      </c>
      <c r="M7853">
        <v>2</v>
      </c>
      <c r="N7853" t="str">
        <f t="shared" si="733"/>
        <v/>
      </c>
      <c r="O7853">
        <v>50</v>
      </c>
      <c r="P7853" s="11">
        <v>0.5</v>
      </c>
      <c r="Q7853" s="11">
        <v>1.7857142857142801E-2</v>
      </c>
      <c r="R7853" s="12">
        <v>27.13</v>
      </c>
      <c r="S7853" t="s">
        <v>27</v>
      </c>
      <c r="T7853">
        <v>0</v>
      </c>
      <c r="U7853">
        <f t="shared" si="734"/>
        <v>3</v>
      </c>
      <c r="V7853">
        <f t="shared" si="735"/>
        <v>1</v>
      </c>
      <c r="W7853">
        <f t="shared" si="736"/>
        <v>2</v>
      </c>
      <c r="X7853" t="str">
        <f t="shared" si="737"/>
        <v>312</v>
      </c>
      <c r="Y7853" t="str">
        <f>IF(Table1[[#This Row],[RFM_Score]]="555","Champion", IF(AND(J7853&gt;=4,V7853&gt;=4),"Loyal", IF(U7853&lt;=2,"At Risk", IF(W7853&gt;=4,"Potential Loyalist","Others"))))</f>
        <v>Others</v>
      </c>
    </row>
    <row r="7854" spans="1:25">
      <c r="A7854" t="s">
        <v>3669</v>
      </c>
      <c r="B7854">
        <v>32</v>
      </c>
      <c r="C7854" t="s">
        <v>19</v>
      </c>
      <c r="D7854" t="s">
        <v>25</v>
      </c>
      <c r="E7854" s="6" t="s">
        <v>19924</v>
      </c>
      <c r="F7854" t="s">
        <v>60</v>
      </c>
      <c r="G7854">
        <v>2</v>
      </c>
      <c r="H7854">
        <v>1</v>
      </c>
      <c r="I7854">
        <v>58</v>
      </c>
      <c r="J7854">
        <v>2</v>
      </c>
      <c r="K7854">
        <v>53.99</v>
      </c>
      <c r="L7854" t="str">
        <f t="shared" si="732"/>
        <v/>
      </c>
      <c r="M7854">
        <v>2</v>
      </c>
      <c r="N7854" t="str">
        <f t="shared" si="733"/>
        <v/>
      </c>
      <c r="O7854">
        <v>41</v>
      </c>
      <c r="P7854" s="11">
        <v>0.5</v>
      </c>
      <c r="Q7854" s="11">
        <v>3.4482758620689599E-2</v>
      </c>
      <c r="R7854" s="12">
        <v>26.995000000000001</v>
      </c>
      <c r="S7854" t="s">
        <v>27</v>
      </c>
      <c r="T7854">
        <v>0</v>
      </c>
      <c r="U7854">
        <f t="shared" si="734"/>
        <v>3</v>
      </c>
      <c r="V7854">
        <f t="shared" si="735"/>
        <v>1</v>
      </c>
      <c r="W7854">
        <f t="shared" si="736"/>
        <v>2</v>
      </c>
      <c r="X7854" t="str">
        <f t="shared" si="737"/>
        <v>312</v>
      </c>
      <c r="Y7854" t="str">
        <f>IF(Table1[[#This Row],[RFM_Score]]="555","Champion", IF(AND(J7854&gt;=4,V7854&gt;=4),"Loyal", IF(U7854&lt;=2,"At Risk", IF(W7854&gt;=4,"Potential Loyalist","Others"))))</f>
        <v>Others</v>
      </c>
    </row>
    <row r="7855" spans="1:25">
      <c r="A7855" t="s">
        <v>8497</v>
      </c>
      <c r="B7855">
        <v>25</v>
      </c>
      <c r="C7855" t="s">
        <v>24</v>
      </c>
      <c r="D7855" t="s">
        <v>41</v>
      </c>
      <c r="E7855" s="6" t="s">
        <v>19925</v>
      </c>
      <c r="F7855" t="s">
        <v>37</v>
      </c>
      <c r="G7855">
        <v>1</v>
      </c>
      <c r="H7855">
        <v>0</v>
      </c>
      <c r="I7855">
        <v>60</v>
      </c>
      <c r="J7855">
        <v>4</v>
      </c>
      <c r="K7855">
        <v>53.98</v>
      </c>
      <c r="L7855" t="str">
        <f t="shared" si="732"/>
        <v/>
      </c>
      <c r="M7855">
        <v>2</v>
      </c>
      <c r="N7855" t="str">
        <f t="shared" si="733"/>
        <v/>
      </c>
      <c r="O7855">
        <v>54</v>
      </c>
      <c r="P7855" s="11">
        <v>0</v>
      </c>
      <c r="Q7855" s="11">
        <v>6.6666666666666596E-2</v>
      </c>
      <c r="R7855" s="12">
        <v>26.99</v>
      </c>
      <c r="S7855" t="s">
        <v>27</v>
      </c>
      <c r="T7855">
        <v>0</v>
      </c>
      <c r="U7855">
        <f t="shared" si="734"/>
        <v>3</v>
      </c>
      <c r="V7855">
        <f t="shared" si="735"/>
        <v>1</v>
      </c>
      <c r="W7855">
        <f t="shared" si="736"/>
        <v>2</v>
      </c>
      <c r="X7855" t="str">
        <f t="shared" si="737"/>
        <v>312</v>
      </c>
      <c r="Y7855" t="str">
        <f>IF(Table1[[#This Row],[RFM_Score]]="555","Champion", IF(AND(J7855&gt;=4,V7855&gt;=4),"Loyal", IF(U7855&lt;=2,"At Risk", IF(W7855&gt;=4,"Potential Loyalist","Others"))))</f>
        <v>Others</v>
      </c>
    </row>
    <row r="7856" spans="1:25">
      <c r="A7856" t="s">
        <v>8064</v>
      </c>
      <c r="B7856">
        <v>35</v>
      </c>
      <c r="C7856" t="s">
        <v>19</v>
      </c>
      <c r="D7856" t="s">
        <v>25</v>
      </c>
      <c r="E7856" s="6" t="s">
        <v>19926</v>
      </c>
      <c r="F7856" t="s">
        <v>30</v>
      </c>
      <c r="G7856">
        <v>0</v>
      </c>
      <c r="H7856">
        <v>0</v>
      </c>
      <c r="I7856">
        <v>40</v>
      </c>
      <c r="J7856">
        <v>2</v>
      </c>
      <c r="K7856">
        <v>53.81</v>
      </c>
      <c r="L7856" t="str">
        <f t="shared" si="732"/>
        <v/>
      </c>
      <c r="M7856">
        <v>2</v>
      </c>
      <c r="N7856" t="str">
        <f t="shared" si="733"/>
        <v/>
      </c>
      <c r="O7856">
        <v>23</v>
      </c>
      <c r="P7856" s="11">
        <v>0</v>
      </c>
      <c r="Q7856" s="11">
        <v>0.05</v>
      </c>
      <c r="R7856" s="12">
        <v>26.905000000000001</v>
      </c>
      <c r="S7856" t="s">
        <v>27</v>
      </c>
      <c r="T7856">
        <v>0</v>
      </c>
      <c r="U7856">
        <f t="shared" si="734"/>
        <v>4</v>
      </c>
      <c r="V7856">
        <f t="shared" si="735"/>
        <v>1</v>
      </c>
      <c r="W7856">
        <f t="shared" si="736"/>
        <v>2</v>
      </c>
      <c r="X7856" t="str">
        <f t="shared" si="737"/>
        <v>412</v>
      </c>
      <c r="Y7856" t="str">
        <f>IF(Table1[[#This Row],[RFM_Score]]="555","Champion", IF(AND(J7856&gt;=4,V7856&gt;=4),"Loyal", IF(U7856&lt;=2,"At Risk", IF(W7856&gt;=4,"Potential Loyalist","Others"))))</f>
        <v>Others</v>
      </c>
    </row>
    <row r="7857" spans="1:25">
      <c r="A7857" t="s">
        <v>6564</v>
      </c>
      <c r="B7857">
        <v>34</v>
      </c>
      <c r="C7857" t="s">
        <v>19</v>
      </c>
      <c r="D7857" t="s">
        <v>49</v>
      </c>
      <c r="E7857" s="6" t="s">
        <v>19927</v>
      </c>
      <c r="F7857" t="s">
        <v>26</v>
      </c>
      <c r="G7857">
        <v>3</v>
      </c>
      <c r="H7857">
        <v>1</v>
      </c>
      <c r="I7857">
        <v>63</v>
      </c>
      <c r="J7857">
        <v>7</v>
      </c>
      <c r="K7857">
        <v>53.56</v>
      </c>
      <c r="L7857" t="str">
        <f t="shared" si="732"/>
        <v/>
      </c>
      <c r="M7857">
        <v>2</v>
      </c>
      <c r="N7857" t="str">
        <f t="shared" si="733"/>
        <v/>
      </c>
      <c r="O7857">
        <v>17</v>
      </c>
      <c r="P7857" s="11">
        <v>0.33333333333333298</v>
      </c>
      <c r="Q7857" s="11">
        <v>0.11111111111111099</v>
      </c>
      <c r="R7857" s="12">
        <v>26.78</v>
      </c>
      <c r="S7857" t="s">
        <v>27</v>
      </c>
      <c r="T7857">
        <v>0</v>
      </c>
      <c r="U7857">
        <f t="shared" si="734"/>
        <v>5</v>
      </c>
      <c r="V7857">
        <f t="shared" si="735"/>
        <v>1</v>
      </c>
      <c r="W7857">
        <f t="shared" si="736"/>
        <v>2</v>
      </c>
      <c r="X7857" t="str">
        <f t="shared" si="737"/>
        <v>512</v>
      </c>
      <c r="Y7857" t="str">
        <f>IF(Table1[[#This Row],[RFM_Score]]="555","Champion", IF(AND(J7857&gt;=4,V7857&gt;=4),"Loyal", IF(U7857&lt;=2,"At Risk", IF(W7857&gt;=4,"Potential Loyalist","Others"))))</f>
        <v>Others</v>
      </c>
    </row>
    <row r="7858" spans="1:25">
      <c r="A7858" t="s">
        <v>9821</v>
      </c>
      <c r="B7858">
        <v>18</v>
      </c>
      <c r="C7858" t="s">
        <v>19</v>
      </c>
      <c r="D7858" t="s">
        <v>46</v>
      </c>
      <c r="E7858" s="6" t="s">
        <v>19928</v>
      </c>
      <c r="F7858" t="s">
        <v>30</v>
      </c>
      <c r="G7858">
        <v>3</v>
      </c>
      <c r="H7858">
        <v>0</v>
      </c>
      <c r="I7858">
        <v>48</v>
      </c>
      <c r="J7858">
        <v>2</v>
      </c>
      <c r="K7858">
        <v>53.48</v>
      </c>
      <c r="L7858" t="str">
        <f t="shared" si="732"/>
        <v/>
      </c>
      <c r="M7858">
        <v>2</v>
      </c>
      <c r="N7858" t="str">
        <f t="shared" si="733"/>
        <v/>
      </c>
      <c r="O7858">
        <v>31</v>
      </c>
      <c r="P7858" s="11">
        <v>0</v>
      </c>
      <c r="Q7858" s="11">
        <v>4.1666666666666602E-2</v>
      </c>
      <c r="R7858" s="12">
        <v>26.74</v>
      </c>
      <c r="S7858" t="s">
        <v>27</v>
      </c>
      <c r="T7858">
        <v>0</v>
      </c>
      <c r="U7858">
        <f t="shared" si="734"/>
        <v>4</v>
      </c>
      <c r="V7858">
        <f t="shared" si="735"/>
        <v>1</v>
      </c>
      <c r="W7858">
        <f t="shared" si="736"/>
        <v>2</v>
      </c>
      <c r="X7858" t="str">
        <f t="shared" si="737"/>
        <v>412</v>
      </c>
      <c r="Y7858" t="str">
        <f>IF(Table1[[#This Row],[RFM_Score]]="555","Champion", IF(AND(J7858&gt;=4,V7858&gt;=4),"Loyal", IF(U7858&lt;=2,"At Risk", IF(W7858&gt;=4,"Potential Loyalist","Others"))))</f>
        <v>Others</v>
      </c>
    </row>
    <row r="7859" spans="1:25">
      <c r="A7859" t="s">
        <v>3468</v>
      </c>
      <c r="B7859">
        <v>51</v>
      </c>
      <c r="C7859" t="s">
        <v>33</v>
      </c>
      <c r="D7859" t="s">
        <v>25</v>
      </c>
      <c r="E7859" s="6" t="s">
        <v>19929</v>
      </c>
      <c r="F7859" t="s">
        <v>60</v>
      </c>
      <c r="G7859">
        <v>3</v>
      </c>
      <c r="H7859">
        <v>1</v>
      </c>
      <c r="I7859">
        <v>61</v>
      </c>
      <c r="J7859">
        <v>4</v>
      </c>
      <c r="K7859">
        <v>53.43</v>
      </c>
      <c r="L7859" t="str">
        <f t="shared" si="732"/>
        <v/>
      </c>
      <c r="M7859">
        <v>2</v>
      </c>
      <c r="N7859" t="str">
        <f t="shared" si="733"/>
        <v/>
      </c>
      <c r="O7859">
        <v>36</v>
      </c>
      <c r="P7859" s="11">
        <v>0.33333333333333298</v>
      </c>
      <c r="Q7859" s="11">
        <v>6.5573770491803199E-2</v>
      </c>
      <c r="R7859" s="12">
        <v>26.715</v>
      </c>
      <c r="S7859" t="s">
        <v>27</v>
      </c>
      <c r="T7859">
        <v>0</v>
      </c>
      <c r="U7859">
        <f t="shared" si="734"/>
        <v>4</v>
      </c>
      <c r="V7859">
        <f t="shared" si="735"/>
        <v>1</v>
      </c>
      <c r="W7859">
        <f t="shared" si="736"/>
        <v>2</v>
      </c>
      <c r="X7859" t="str">
        <f t="shared" si="737"/>
        <v>412</v>
      </c>
      <c r="Y7859" t="str">
        <f>IF(Table1[[#This Row],[RFM_Score]]="555","Champion", IF(AND(J7859&gt;=4,V7859&gt;=4),"Loyal", IF(U7859&lt;=2,"At Risk", IF(W7859&gt;=4,"Potential Loyalist","Others"))))</f>
        <v>Others</v>
      </c>
    </row>
    <row r="7860" spans="1:25">
      <c r="A7860" t="s">
        <v>3707</v>
      </c>
      <c r="B7860">
        <v>47</v>
      </c>
      <c r="C7860" t="s">
        <v>24</v>
      </c>
      <c r="D7860" t="s">
        <v>25</v>
      </c>
      <c r="E7860" s="6" t="s">
        <v>19930</v>
      </c>
      <c r="F7860" t="s">
        <v>26</v>
      </c>
      <c r="G7860">
        <v>2</v>
      </c>
      <c r="H7860">
        <v>0</v>
      </c>
      <c r="I7860">
        <v>54</v>
      </c>
      <c r="J7860">
        <v>2</v>
      </c>
      <c r="K7860">
        <v>53.38</v>
      </c>
      <c r="L7860" t="str">
        <f t="shared" si="732"/>
        <v/>
      </c>
      <c r="M7860">
        <v>2</v>
      </c>
      <c r="N7860" t="str">
        <f t="shared" si="733"/>
        <v/>
      </c>
      <c r="O7860">
        <v>28</v>
      </c>
      <c r="P7860" s="11">
        <v>0</v>
      </c>
      <c r="Q7860" s="11">
        <v>3.7037037037037E-2</v>
      </c>
      <c r="R7860" s="12">
        <v>26.69</v>
      </c>
      <c r="S7860" t="s">
        <v>27</v>
      </c>
      <c r="T7860">
        <v>0</v>
      </c>
      <c r="U7860">
        <f t="shared" si="734"/>
        <v>4</v>
      </c>
      <c r="V7860">
        <f t="shared" si="735"/>
        <v>1</v>
      </c>
      <c r="W7860">
        <f t="shared" si="736"/>
        <v>2</v>
      </c>
      <c r="X7860" t="str">
        <f t="shared" si="737"/>
        <v>412</v>
      </c>
      <c r="Y7860" t="str">
        <f>IF(Table1[[#This Row],[RFM_Score]]="555","Champion", IF(AND(J7860&gt;=4,V7860&gt;=4),"Loyal", IF(U7860&lt;=2,"At Risk", IF(W7860&gt;=4,"Potential Loyalist","Others"))))</f>
        <v>Others</v>
      </c>
    </row>
    <row r="7861" spans="1:25">
      <c r="A7861" t="s">
        <v>2467</v>
      </c>
      <c r="B7861">
        <v>41</v>
      </c>
      <c r="C7861" t="s">
        <v>24</v>
      </c>
      <c r="D7861" t="s">
        <v>29</v>
      </c>
      <c r="E7861" s="6" t="s">
        <v>19931</v>
      </c>
      <c r="F7861" t="s">
        <v>26</v>
      </c>
      <c r="G7861">
        <v>3</v>
      </c>
      <c r="H7861">
        <v>0</v>
      </c>
      <c r="I7861">
        <v>69</v>
      </c>
      <c r="J7861">
        <v>3</v>
      </c>
      <c r="K7861">
        <v>53.25</v>
      </c>
      <c r="L7861" t="str">
        <f t="shared" si="732"/>
        <v/>
      </c>
      <c r="M7861">
        <v>2</v>
      </c>
      <c r="N7861" t="str">
        <f t="shared" si="733"/>
        <v/>
      </c>
      <c r="O7861">
        <v>0</v>
      </c>
      <c r="P7861" s="11">
        <v>0</v>
      </c>
      <c r="Q7861" s="11">
        <v>4.3478260869565202E-2</v>
      </c>
      <c r="R7861" s="12">
        <v>26.625</v>
      </c>
      <c r="S7861" t="s">
        <v>27</v>
      </c>
      <c r="T7861">
        <v>1</v>
      </c>
      <c r="U7861">
        <f t="shared" si="734"/>
        <v>5</v>
      </c>
      <c r="V7861">
        <f t="shared" si="735"/>
        <v>1</v>
      </c>
      <c r="W7861">
        <f t="shared" si="736"/>
        <v>2</v>
      </c>
      <c r="X7861" t="str">
        <f t="shared" si="737"/>
        <v>512</v>
      </c>
      <c r="Y7861" t="str">
        <f>IF(Table1[[#This Row],[RFM_Score]]="555","Champion", IF(AND(J7861&gt;=4,V7861&gt;=4),"Loyal", IF(U7861&lt;=2,"At Risk", IF(W7861&gt;=4,"Potential Loyalist","Others"))))</f>
        <v>Others</v>
      </c>
    </row>
    <row r="7862" spans="1:25">
      <c r="A7862" t="s">
        <v>4047</v>
      </c>
      <c r="B7862">
        <v>35</v>
      </c>
      <c r="C7862" t="s">
        <v>24</v>
      </c>
      <c r="D7862" t="s">
        <v>49</v>
      </c>
      <c r="E7862" s="6" t="s">
        <v>19932</v>
      </c>
      <c r="F7862" t="s">
        <v>21</v>
      </c>
      <c r="G7862">
        <v>0</v>
      </c>
      <c r="H7862">
        <v>0</v>
      </c>
      <c r="I7862">
        <v>46</v>
      </c>
      <c r="J7862">
        <v>0</v>
      </c>
      <c r="K7862">
        <v>53.24</v>
      </c>
      <c r="L7862" t="str">
        <f t="shared" si="732"/>
        <v/>
      </c>
      <c r="M7862">
        <v>2</v>
      </c>
      <c r="N7862" t="str">
        <f t="shared" si="733"/>
        <v/>
      </c>
      <c r="O7862">
        <v>36</v>
      </c>
      <c r="P7862" s="11">
        <v>0</v>
      </c>
      <c r="Q7862" s="11">
        <v>0</v>
      </c>
      <c r="R7862" s="12">
        <v>26.62</v>
      </c>
      <c r="S7862" t="s">
        <v>27</v>
      </c>
      <c r="T7862">
        <v>0</v>
      </c>
      <c r="U7862">
        <f t="shared" si="734"/>
        <v>4</v>
      </c>
      <c r="V7862">
        <f t="shared" si="735"/>
        <v>1</v>
      </c>
      <c r="W7862">
        <f t="shared" si="736"/>
        <v>2</v>
      </c>
      <c r="X7862" t="str">
        <f t="shared" si="737"/>
        <v>412</v>
      </c>
      <c r="Y7862" t="str">
        <f>IF(Table1[[#This Row],[RFM_Score]]="555","Champion", IF(AND(J7862&gt;=4,V7862&gt;=4),"Loyal", IF(U7862&lt;=2,"At Risk", IF(W7862&gt;=4,"Potential Loyalist","Others"))))</f>
        <v>Others</v>
      </c>
    </row>
    <row r="7863" spans="1:25">
      <c r="A7863" t="s">
        <v>7301</v>
      </c>
      <c r="B7863">
        <v>33</v>
      </c>
      <c r="C7863" t="s">
        <v>19</v>
      </c>
      <c r="D7863" t="s">
        <v>25</v>
      </c>
      <c r="E7863" s="6" t="s">
        <v>19933</v>
      </c>
      <c r="F7863" t="s">
        <v>21</v>
      </c>
      <c r="G7863">
        <v>6</v>
      </c>
      <c r="H7863">
        <v>2</v>
      </c>
      <c r="I7863">
        <v>63</v>
      </c>
      <c r="J7863">
        <v>10</v>
      </c>
      <c r="K7863">
        <v>53.24</v>
      </c>
      <c r="L7863" t="str">
        <f t="shared" si="732"/>
        <v/>
      </c>
      <c r="M7863">
        <v>2</v>
      </c>
      <c r="N7863" t="str">
        <f t="shared" si="733"/>
        <v/>
      </c>
      <c r="O7863">
        <v>16</v>
      </c>
      <c r="P7863" s="11">
        <v>0.33333333333333298</v>
      </c>
      <c r="Q7863" s="11">
        <v>0.158730158730158</v>
      </c>
      <c r="R7863" s="12">
        <v>26.62</v>
      </c>
      <c r="S7863" t="s">
        <v>27</v>
      </c>
      <c r="T7863">
        <v>0</v>
      </c>
      <c r="U7863">
        <f t="shared" si="734"/>
        <v>5</v>
      </c>
      <c r="V7863">
        <f t="shared" si="735"/>
        <v>1</v>
      </c>
      <c r="W7863">
        <f t="shared" si="736"/>
        <v>2</v>
      </c>
      <c r="X7863" t="str">
        <f t="shared" si="737"/>
        <v>512</v>
      </c>
      <c r="Y7863" t="str">
        <f>IF(Table1[[#This Row],[RFM_Score]]="555","Champion", IF(AND(J7863&gt;=4,V7863&gt;=4),"Loyal", IF(U7863&lt;=2,"At Risk", IF(W7863&gt;=4,"Potential Loyalist","Others"))))</f>
        <v>Others</v>
      </c>
    </row>
    <row r="7864" spans="1:25">
      <c r="A7864" t="s">
        <v>6939</v>
      </c>
      <c r="B7864">
        <v>40</v>
      </c>
      <c r="C7864" t="s">
        <v>24</v>
      </c>
      <c r="D7864" t="s">
        <v>25</v>
      </c>
      <c r="E7864" s="6" t="s">
        <v>19934</v>
      </c>
      <c r="F7864" t="s">
        <v>21</v>
      </c>
      <c r="G7864">
        <v>5</v>
      </c>
      <c r="H7864">
        <v>0</v>
      </c>
      <c r="I7864">
        <v>52</v>
      </c>
      <c r="J7864">
        <v>4</v>
      </c>
      <c r="K7864">
        <v>53.2</v>
      </c>
      <c r="L7864" t="str">
        <f t="shared" si="732"/>
        <v/>
      </c>
      <c r="M7864">
        <v>2</v>
      </c>
      <c r="N7864" t="str">
        <f t="shared" si="733"/>
        <v/>
      </c>
      <c r="O7864">
        <v>10</v>
      </c>
      <c r="P7864" s="11">
        <v>0</v>
      </c>
      <c r="Q7864" s="11">
        <v>7.69230769230769E-2</v>
      </c>
      <c r="R7864" s="12">
        <v>26.6</v>
      </c>
      <c r="S7864" t="s">
        <v>27</v>
      </c>
      <c r="T7864">
        <v>0</v>
      </c>
      <c r="U7864">
        <f t="shared" si="734"/>
        <v>5</v>
      </c>
      <c r="V7864">
        <f t="shared" si="735"/>
        <v>1</v>
      </c>
      <c r="W7864">
        <f t="shared" si="736"/>
        <v>2</v>
      </c>
      <c r="X7864" t="str">
        <f t="shared" si="737"/>
        <v>512</v>
      </c>
      <c r="Y7864" t="str">
        <f>IF(Table1[[#This Row],[RFM_Score]]="555","Champion", IF(AND(J7864&gt;=4,V7864&gt;=4),"Loyal", IF(U7864&lt;=2,"At Risk", IF(W7864&gt;=4,"Potential Loyalist","Others"))))</f>
        <v>Others</v>
      </c>
    </row>
    <row r="7865" spans="1:25">
      <c r="A7865" t="s">
        <v>9724</v>
      </c>
      <c r="B7865">
        <v>18</v>
      </c>
      <c r="C7865" t="s">
        <v>33</v>
      </c>
      <c r="D7865" t="s">
        <v>49</v>
      </c>
      <c r="E7865" s="6" t="s">
        <v>19935</v>
      </c>
      <c r="F7865" t="s">
        <v>30</v>
      </c>
      <c r="G7865">
        <v>3</v>
      </c>
      <c r="H7865">
        <v>0</v>
      </c>
      <c r="I7865">
        <v>60</v>
      </c>
      <c r="J7865">
        <v>1</v>
      </c>
      <c r="K7865">
        <v>53.14</v>
      </c>
      <c r="L7865" t="str">
        <f t="shared" si="732"/>
        <v/>
      </c>
      <c r="M7865">
        <v>2</v>
      </c>
      <c r="N7865" t="str">
        <f t="shared" si="733"/>
        <v/>
      </c>
      <c r="O7865">
        <v>23</v>
      </c>
      <c r="P7865" s="11">
        <v>0</v>
      </c>
      <c r="Q7865" s="11">
        <v>1.6666666666666601E-2</v>
      </c>
      <c r="R7865" s="12">
        <v>26.57</v>
      </c>
      <c r="S7865" t="s">
        <v>27</v>
      </c>
      <c r="T7865">
        <v>0</v>
      </c>
      <c r="U7865">
        <f t="shared" si="734"/>
        <v>4</v>
      </c>
      <c r="V7865">
        <f t="shared" si="735"/>
        <v>1</v>
      </c>
      <c r="W7865">
        <f t="shared" si="736"/>
        <v>2</v>
      </c>
      <c r="X7865" t="str">
        <f t="shared" si="737"/>
        <v>412</v>
      </c>
      <c r="Y7865" t="str">
        <f>IF(Table1[[#This Row],[RFM_Score]]="555","Champion", IF(AND(J7865&gt;=4,V7865&gt;=4),"Loyal", IF(U7865&lt;=2,"At Risk", IF(W7865&gt;=4,"Potential Loyalist","Others"))))</f>
        <v>Others</v>
      </c>
    </row>
    <row r="7866" spans="1:25">
      <c r="A7866" t="s">
        <v>4906</v>
      </c>
      <c r="B7866">
        <v>28</v>
      </c>
      <c r="C7866" t="s">
        <v>19</v>
      </c>
      <c r="D7866" t="s">
        <v>25</v>
      </c>
      <c r="E7866" s="6" t="s">
        <v>19936</v>
      </c>
      <c r="F7866" t="s">
        <v>30</v>
      </c>
      <c r="G7866">
        <v>4</v>
      </c>
      <c r="H7866">
        <v>1</v>
      </c>
      <c r="I7866">
        <v>45</v>
      </c>
      <c r="J7866">
        <v>0</v>
      </c>
      <c r="K7866">
        <v>53.07</v>
      </c>
      <c r="L7866" t="str">
        <f t="shared" si="732"/>
        <v/>
      </c>
      <c r="M7866">
        <v>2</v>
      </c>
      <c r="N7866" t="str">
        <f t="shared" si="733"/>
        <v/>
      </c>
      <c r="O7866">
        <v>8</v>
      </c>
      <c r="P7866" s="11">
        <v>0.25</v>
      </c>
      <c r="Q7866" s="11">
        <v>0</v>
      </c>
      <c r="R7866" s="12">
        <v>26.535</v>
      </c>
      <c r="S7866" t="s">
        <v>27</v>
      </c>
      <c r="T7866">
        <v>0</v>
      </c>
      <c r="U7866">
        <f t="shared" si="734"/>
        <v>5</v>
      </c>
      <c r="V7866">
        <f t="shared" si="735"/>
        <v>1</v>
      </c>
      <c r="W7866">
        <f t="shared" si="736"/>
        <v>2</v>
      </c>
      <c r="X7866" t="str">
        <f t="shared" si="737"/>
        <v>512</v>
      </c>
      <c r="Y7866" t="str">
        <f>IF(Table1[[#This Row],[RFM_Score]]="555","Champion", IF(AND(J7866&gt;=4,V7866&gt;=4),"Loyal", IF(U7866&lt;=2,"At Risk", IF(W7866&gt;=4,"Potential Loyalist","Others"))))</f>
        <v>Others</v>
      </c>
    </row>
    <row r="7867" spans="1:25">
      <c r="A7867" t="s">
        <v>2366</v>
      </c>
      <c r="B7867">
        <v>45</v>
      </c>
      <c r="C7867" t="s">
        <v>24</v>
      </c>
      <c r="D7867" t="s">
        <v>25</v>
      </c>
      <c r="E7867" s="6" t="s">
        <v>19937</v>
      </c>
      <c r="F7867" t="s">
        <v>62</v>
      </c>
      <c r="G7867">
        <v>4</v>
      </c>
      <c r="H7867">
        <v>2</v>
      </c>
      <c r="I7867">
        <v>44</v>
      </c>
      <c r="J7867">
        <v>1</v>
      </c>
      <c r="K7867">
        <v>53.06</v>
      </c>
      <c r="L7867" t="str">
        <f t="shared" si="732"/>
        <v/>
      </c>
      <c r="M7867">
        <v>2</v>
      </c>
      <c r="N7867" t="str">
        <f t="shared" si="733"/>
        <v/>
      </c>
      <c r="O7867">
        <v>0</v>
      </c>
      <c r="P7867" s="11">
        <v>0.5</v>
      </c>
      <c r="Q7867" s="11">
        <v>2.27272727272727E-2</v>
      </c>
      <c r="R7867" s="12">
        <v>26.53</v>
      </c>
      <c r="S7867" t="s">
        <v>27</v>
      </c>
      <c r="T7867">
        <v>0</v>
      </c>
      <c r="U7867">
        <f t="shared" si="734"/>
        <v>5</v>
      </c>
      <c r="V7867">
        <f t="shared" si="735"/>
        <v>1</v>
      </c>
      <c r="W7867">
        <f t="shared" si="736"/>
        <v>2</v>
      </c>
      <c r="X7867" t="str">
        <f t="shared" si="737"/>
        <v>512</v>
      </c>
      <c r="Y7867" t="str">
        <f>IF(Table1[[#This Row],[RFM_Score]]="555","Champion", IF(AND(J7867&gt;=4,V7867&gt;=4),"Loyal", IF(U7867&lt;=2,"At Risk", IF(W7867&gt;=4,"Potential Loyalist","Others"))))</f>
        <v>Others</v>
      </c>
    </row>
    <row r="7868" spans="1:25">
      <c r="A7868" t="s">
        <v>796</v>
      </c>
      <c r="B7868">
        <v>43</v>
      </c>
      <c r="C7868" t="s">
        <v>19</v>
      </c>
      <c r="D7868" t="s">
        <v>25</v>
      </c>
      <c r="E7868" s="6" t="s">
        <v>19938</v>
      </c>
      <c r="F7868" t="s">
        <v>30</v>
      </c>
      <c r="G7868">
        <v>3</v>
      </c>
      <c r="H7868">
        <v>1</v>
      </c>
      <c r="I7868">
        <v>43</v>
      </c>
      <c r="J7868">
        <v>2</v>
      </c>
      <c r="K7868">
        <v>52.99</v>
      </c>
      <c r="L7868" t="str">
        <f t="shared" si="732"/>
        <v/>
      </c>
      <c r="M7868">
        <v>2</v>
      </c>
      <c r="N7868" t="str">
        <f t="shared" si="733"/>
        <v/>
      </c>
      <c r="O7868">
        <v>8</v>
      </c>
      <c r="P7868" s="11">
        <v>0.33333333333333298</v>
      </c>
      <c r="Q7868" s="11">
        <v>4.6511627906976702E-2</v>
      </c>
      <c r="R7868" s="12">
        <v>26.495000000000001</v>
      </c>
      <c r="S7868" t="s">
        <v>27</v>
      </c>
      <c r="T7868">
        <v>0</v>
      </c>
      <c r="U7868">
        <f t="shared" si="734"/>
        <v>5</v>
      </c>
      <c r="V7868">
        <f t="shared" si="735"/>
        <v>1</v>
      </c>
      <c r="W7868">
        <f t="shared" si="736"/>
        <v>2</v>
      </c>
      <c r="X7868" t="str">
        <f t="shared" si="737"/>
        <v>512</v>
      </c>
      <c r="Y7868" t="str">
        <f>IF(Table1[[#This Row],[RFM_Score]]="555","Champion", IF(AND(J7868&gt;=4,V7868&gt;=4),"Loyal", IF(U7868&lt;=2,"At Risk", IF(W7868&gt;=4,"Potential Loyalist","Others"))))</f>
        <v>Others</v>
      </c>
    </row>
    <row r="7869" spans="1:25">
      <c r="A7869" t="s">
        <v>9114</v>
      </c>
      <c r="B7869">
        <v>21</v>
      </c>
      <c r="C7869" t="s">
        <v>19</v>
      </c>
      <c r="D7869" t="s">
        <v>35</v>
      </c>
      <c r="E7869" s="6" t="s">
        <v>19939</v>
      </c>
      <c r="F7869" t="s">
        <v>21</v>
      </c>
      <c r="G7869">
        <v>4</v>
      </c>
      <c r="H7869">
        <v>1</v>
      </c>
      <c r="I7869">
        <v>53</v>
      </c>
      <c r="J7869">
        <v>3</v>
      </c>
      <c r="K7869">
        <v>52.96</v>
      </c>
      <c r="L7869" t="str">
        <f t="shared" si="732"/>
        <v/>
      </c>
      <c r="M7869">
        <v>2</v>
      </c>
      <c r="N7869" t="str">
        <f t="shared" si="733"/>
        <v/>
      </c>
      <c r="O7869">
        <v>14</v>
      </c>
      <c r="P7869" s="11">
        <v>0.25</v>
      </c>
      <c r="Q7869" s="11">
        <v>5.6603773584905599E-2</v>
      </c>
      <c r="R7869" s="12">
        <v>26.48</v>
      </c>
      <c r="S7869" t="s">
        <v>27</v>
      </c>
      <c r="T7869">
        <v>0</v>
      </c>
      <c r="U7869">
        <f t="shared" si="734"/>
        <v>5</v>
      </c>
      <c r="V7869">
        <f t="shared" si="735"/>
        <v>1</v>
      </c>
      <c r="W7869">
        <f t="shared" si="736"/>
        <v>2</v>
      </c>
      <c r="X7869" t="str">
        <f t="shared" si="737"/>
        <v>512</v>
      </c>
      <c r="Y7869" t="str">
        <f>IF(Table1[[#This Row],[RFM_Score]]="555","Champion", IF(AND(J7869&gt;=4,V7869&gt;=4),"Loyal", IF(U7869&lt;=2,"At Risk", IF(W7869&gt;=4,"Potential Loyalist","Others"))))</f>
        <v>Others</v>
      </c>
    </row>
    <row r="7870" spans="1:25">
      <c r="A7870" t="s">
        <v>1290</v>
      </c>
      <c r="B7870">
        <v>39</v>
      </c>
      <c r="C7870" t="s">
        <v>19</v>
      </c>
      <c r="D7870" t="s">
        <v>29</v>
      </c>
      <c r="E7870" s="6" t="s">
        <v>19940</v>
      </c>
      <c r="F7870" t="s">
        <v>26</v>
      </c>
      <c r="G7870">
        <v>1</v>
      </c>
      <c r="H7870">
        <v>0</v>
      </c>
      <c r="I7870">
        <v>41</v>
      </c>
      <c r="J7870">
        <v>1</v>
      </c>
      <c r="K7870">
        <v>52.92</v>
      </c>
      <c r="L7870" t="str">
        <f t="shared" si="732"/>
        <v/>
      </c>
      <c r="M7870">
        <v>2</v>
      </c>
      <c r="N7870" t="str">
        <f t="shared" si="733"/>
        <v/>
      </c>
      <c r="O7870">
        <v>3</v>
      </c>
      <c r="P7870" s="11">
        <v>0</v>
      </c>
      <c r="Q7870" s="11">
        <v>2.4390243902439001E-2</v>
      </c>
      <c r="R7870" s="12">
        <v>26.46</v>
      </c>
      <c r="S7870" t="s">
        <v>27</v>
      </c>
      <c r="T7870">
        <v>0</v>
      </c>
      <c r="U7870">
        <f t="shared" si="734"/>
        <v>5</v>
      </c>
      <c r="V7870">
        <f t="shared" si="735"/>
        <v>1</v>
      </c>
      <c r="W7870">
        <f t="shared" si="736"/>
        <v>2</v>
      </c>
      <c r="X7870" t="str">
        <f t="shared" si="737"/>
        <v>512</v>
      </c>
      <c r="Y7870" t="str">
        <f>IF(Table1[[#This Row],[RFM_Score]]="555","Champion", IF(AND(J7870&gt;=4,V7870&gt;=4),"Loyal", IF(U7870&lt;=2,"At Risk", IF(W7870&gt;=4,"Potential Loyalist","Others"))))</f>
        <v>Others</v>
      </c>
    </row>
    <row r="7871" spans="1:25">
      <c r="A7871" t="s">
        <v>4575</v>
      </c>
      <c r="B7871">
        <v>32</v>
      </c>
      <c r="C7871" t="s">
        <v>24</v>
      </c>
      <c r="D7871" t="s">
        <v>20</v>
      </c>
      <c r="E7871" s="6" t="s">
        <v>19941</v>
      </c>
      <c r="F7871" t="s">
        <v>21</v>
      </c>
      <c r="G7871">
        <v>2</v>
      </c>
      <c r="H7871">
        <v>0</v>
      </c>
      <c r="I7871">
        <v>62</v>
      </c>
      <c r="J7871">
        <v>8</v>
      </c>
      <c r="K7871">
        <v>52.85</v>
      </c>
      <c r="L7871" t="str">
        <f t="shared" si="732"/>
        <v/>
      </c>
      <c r="M7871">
        <v>2</v>
      </c>
      <c r="N7871" t="str">
        <f t="shared" si="733"/>
        <v/>
      </c>
      <c r="O7871">
        <v>25</v>
      </c>
      <c r="P7871" s="11">
        <v>0</v>
      </c>
      <c r="Q7871" s="11">
        <v>0.12903225806451599</v>
      </c>
      <c r="R7871" s="12">
        <v>26.425000000000001</v>
      </c>
      <c r="S7871" t="s">
        <v>27</v>
      </c>
      <c r="T7871">
        <v>0</v>
      </c>
      <c r="U7871">
        <f t="shared" si="734"/>
        <v>4</v>
      </c>
      <c r="V7871">
        <f t="shared" si="735"/>
        <v>1</v>
      </c>
      <c r="W7871">
        <f t="shared" si="736"/>
        <v>2</v>
      </c>
      <c r="X7871" t="str">
        <f t="shared" si="737"/>
        <v>412</v>
      </c>
      <c r="Y7871" t="str">
        <f>IF(Table1[[#This Row],[RFM_Score]]="555","Champion", IF(AND(J7871&gt;=4,V7871&gt;=4),"Loyal", IF(U7871&lt;=2,"At Risk", IF(W7871&gt;=4,"Potential Loyalist","Others"))))</f>
        <v>Others</v>
      </c>
    </row>
    <row r="7872" spans="1:25">
      <c r="A7872" t="s">
        <v>1560</v>
      </c>
      <c r="B7872">
        <v>23</v>
      </c>
      <c r="C7872" t="s">
        <v>24</v>
      </c>
      <c r="D7872" t="s">
        <v>29</v>
      </c>
      <c r="E7872" s="6" t="s">
        <v>19942</v>
      </c>
      <c r="F7872" t="s">
        <v>37</v>
      </c>
      <c r="G7872">
        <v>2</v>
      </c>
      <c r="H7872">
        <v>1</v>
      </c>
      <c r="I7872">
        <v>47</v>
      </c>
      <c r="J7872">
        <v>3</v>
      </c>
      <c r="K7872">
        <v>52.8</v>
      </c>
      <c r="L7872" t="str">
        <f t="shared" si="732"/>
        <v/>
      </c>
      <c r="M7872">
        <v>2</v>
      </c>
      <c r="N7872" t="str">
        <f t="shared" si="733"/>
        <v/>
      </c>
      <c r="O7872">
        <v>19</v>
      </c>
      <c r="P7872" s="11">
        <v>0.5</v>
      </c>
      <c r="Q7872" s="11">
        <v>6.3829787234042507E-2</v>
      </c>
      <c r="R7872" s="12">
        <v>26.4</v>
      </c>
      <c r="S7872" t="s">
        <v>27</v>
      </c>
      <c r="T7872">
        <v>0</v>
      </c>
      <c r="U7872">
        <f t="shared" si="734"/>
        <v>5</v>
      </c>
      <c r="V7872">
        <f t="shared" si="735"/>
        <v>1</v>
      </c>
      <c r="W7872">
        <f t="shared" si="736"/>
        <v>2</v>
      </c>
      <c r="X7872" t="str">
        <f t="shared" si="737"/>
        <v>512</v>
      </c>
      <c r="Y7872" t="str">
        <f>IF(Table1[[#This Row],[RFM_Score]]="555","Champion", IF(AND(J7872&gt;=4,V7872&gt;=4),"Loyal", IF(U7872&lt;=2,"At Risk", IF(W7872&gt;=4,"Potential Loyalist","Others"))))</f>
        <v>Others</v>
      </c>
    </row>
    <row r="7873" spans="1:25">
      <c r="A7873" t="s">
        <v>2048</v>
      </c>
      <c r="B7873">
        <v>25</v>
      </c>
      <c r="C7873" t="s">
        <v>24</v>
      </c>
      <c r="D7873" t="s">
        <v>25</v>
      </c>
      <c r="E7873" s="6" t="s">
        <v>19943</v>
      </c>
      <c r="F7873" t="s">
        <v>21</v>
      </c>
      <c r="G7873">
        <v>1</v>
      </c>
      <c r="H7873">
        <v>0</v>
      </c>
      <c r="I7873">
        <v>59</v>
      </c>
      <c r="J7873">
        <v>5</v>
      </c>
      <c r="K7873">
        <v>52.77</v>
      </c>
      <c r="L7873" t="str">
        <f t="shared" si="732"/>
        <v/>
      </c>
      <c r="M7873">
        <v>2</v>
      </c>
      <c r="N7873" t="str">
        <f t="shared" si="733"/>
        <v/>
      </c>
      <c r="O7873">
        <v>58</v>
      </c>
      <c r="P7873" s="11">
        <v>0</v>
      </c>
      <c r="Q7873" s="11">
        <v>8.4745762711864403E-2</v>
      </c>
      <c r="R7873" s="12">
        <v>26.385000000000002</v>
      </c>
      <c r="S7873" t="s">
        <v>27</v>
      </c>
      <c r="T7873">
        <v>0</v>
      </c>
      <c r="U7873">
        <f t="shared" si="734"/>
        <v>3</v>
      </c>
      <c r="V7873">
        <f t="shared" si="735"/>
        <v>1</v>
      </c>
      <c r="W7873">
        <f t="shared" si="736"/>
        <v>2</v>
      </c>
      <c r="X7873" t="str">
        <f t="shared" si="737"/>
        <v>312</v>
      </c>
      <c r="Y7873" t="str">
        <f>IF(Table1[[#This Row],[RFM_Score]]="555","Champion", IF(AND(J7873&gt;=4,V7873&gt;=4),"Loyal", IF(U7873&lt;=2,"At Risk", IF(W7873&gt;=4,"Potential Loyalist","Others"))))</f>
        <v>Others</v>
      </c>
    </row>
    <row r="7874" spans="1:25">
      <c r="A7874" t="s">
        <v>1703</v>
      </c>
      <c r="B7874">
        <v>23</v>
      </c>
      <c r="C7874" t="s">
        <v>19</v>
      </c>
      <c r="D7874" t="s">
        <v>29</v>
      </c>
      <c r="E7874" s="6" t="s">
        <v>19944</v>
      </c>
      <c r="F7874" t="s">
        <v>26</v>
      </c>
      <c r="G7874">
        <v>1</v>
      </c>
      <c r="H7874">
        <v>0</v>
      </c>
      <c r="I7874">
        <v>48</v>
      </c>
      <c r="J7874">
        <v>2</v>
      </c>
      <c r="K7874">
        <v>52.64</v>
      </c>
      <c r="L7874" t="str">
        <f t="shared" ref="L7874:L7937" si="738">IF(OR(K7874&lt;$AC$10, K7874&gt;$AC$11), "OUTLIER", "")</f>
        <v/>
      </c>
      <c r="M7874">
        <v>2</v>
      </c>
      <c r="N7874" t="str">
        <f t="shared" ref="N7874:N7937" si="739">IF(OR(M7874&lt;$AC$16, M7874&gt;$AC$17), "OUTLIER", "")</f>
        <v/>
      </c>
      <c r="O7874">
        <v>11</v>
      </c>
      <c r="P7874" s="11">
        <v>0</v>
      </c>
      <c r="Q7874" s="11">
        <v>4.1666666666666602E-2</v>
      </c>
      <c r="R7874" s="12">
        <v>26.32</v>
      </c>
      <c r="S7874" t="s">
        <v>27</v>
      </c>
      <c r="T7874">
        <v>0</v>
      </c>
      <c r="U7874">
        <f t="shared" ref="U7874:U7937" si="740">IF(O7874&lt;=20,5,IF(O7874&lt;=40,4,IF(O7874&lt;=70,3,IF(O7874&lt;=100,2,1))))</f>
        <v>5</v>
      </c>
      <c r="V7874">
        <f t="shared" ref="V7874:V7937" si="741">IF(M7874&gt;=11,5,IF(M7874&gt;=9,4,IF(M7874&gt;=7,3,IF(M7874&gt;=5,2,1))))</f>
        <v>1</v>
      </c>
      <c r="W7874">
        <f t="shared" ref="W7874:W7937" si="742">IF(K7874&gt;=500,5,IF(K7874&gt;=300,4,IF(K7874&gt;=150,3,IF(K7874&gt;=50,2,1))))</f>
        <v>2</v>
      </c>
      <c r="X7874" t="str">
        <f t="shared" ref="X7874:X7937" si="743">U7874 &amp; V7874 &amp; W7874</f>
        <v>512</v>
      </c>
      <c r="Y7874" t="str">
        <f>IF(Table1[[#This Row],[RFM_Score]]="555","Champion", IF(AND(J7874&gt;=4,V7874&gt;=4),"Loyal", IF(U7874&lt;=2,"At Risk", IF(W7874&gt;=4,"Potential Loyalist","Others"))))</f>
        <v>Others</v>
      </c>
    </row>
    <row r="7875" spans="1:25">
      <c r="A7875" t="s">
        <v>2677</v>
      </c>
      <c r="B7875">
        <v>56</v>
      </c>
      <c r="C7875" t="s">
        <v>19</v>
      </c>
      <c r="D7875" t="s">
        <v>46</v>
      </c>
      <c r="E7875" s="6" t="s">
        <v>19945</v>
      </c>
      <c r="F7875" t="s">
        <v>26</v>
      </c>
      <c r="G7875">
        <v>2</v>
      </c>
      <c r="H7875">
        <v>1</v>
      </c>
      <c r="I7875">
        <v>45</v>
      </c>
      <c r="J7875">
        <v>3</v>
      </c>
      <c r="K7875">
        <v>52.57</v>
      </c>
      <c r="L7875" t="str">
        <f t="shared" si="738"/>
        <v/>
      </c>
      <c r="M7875">
        <v>2</v>
      </c>
      <c r="N7875" t="str">
        <f t="shared" si="739"/>
        <v/>
      </c>
      <c r="O7875">
        <v>3</v>
      </c>
      <c r="P7875" s="11">
        <v>0.5</v>
      </c>
      <c r="Q7875" s="11">
        <v>6.6666666666666596E-2</v>
      </c>
      <c r="R7875" s="12">
        <v>26.285</v>
      </c>
      <c r="S7875" t="s">
        <v>27</v>
      </c>
      <c r="T7875">
        <v>0</v>
      </c>
      <c r="U7875">
        <f t="shared" si="740"/>
        <v>5</v>
      </c>
      <c r="V7875">
        <f t="shared" si="741"/>
        <v>1</v>
      </c>
      <c r="W7875">
        <f t="shared" si="742"/>
        <v>2</v>
      </c>
      <c r="X7875" t="str">
        <f t="shared" si="743"/>
        <v>512</v>
      </c>
      <c r="Y7875" t="str">
        <f>IF(Table1[[#This Row],[RFM_Score]]="555","Champion", IF(AND(J7875&gt;=4,V7875&gt;=4),"Loyal", IF(U7875&lt;=2,"At Risk", IF(W7875&gt;=4,"Potential Loyalist","Others"))))</f>
        <v>Others</v>
      </c>
    </row>
    <row r="7876" spans="1:25">
      <c r="A7876" t="s">
        <v>3667</v>
      </c>
      <c r="B7876">
        <v>42</v>
      </c>
      <c r="C7876" t="s">
        <v>19</v>
      </c>
      <c r="D7876" t="s">
        <v>49</v>
      </c>
      <c r="E7876" s="6" t="s">
        <v>19946</v>
      </c>
      <c r="F7876" t="s">
        <v>62</v>
      </c>
      <c r="G7876">
        <v>3</v>
      </c>
      <c r="H7876">
        <v>2</v>
      </c>
      <c r="I7876">
        <v>47</v>
      </c>
      <c r="J7876">
        <v>5</v>
      </c>
      <c r="K7876">
        <v>52.18</v>
      </c>
      <c r="L7876" t="str">
        <f t="shared" si="738"/>
        <v/>
      </c>
      <c r="M7876">
        <v>2</v>
      </c>
      <c r="N7876" t="str">
        <f t="shared" si="739"/>
        <v/>
      </c>
      <c r="O7876">
        <v>9</v>
      </c>
      <c r="P7876" s="11">
        <v>0.66666666666666596</v>
      </c>
      <c r="Q7876" s="11">
        <v>0.10638297872340401</v>
      </c>
      <c r="R7876" s="12">
        <v>26.09</v>
      </c>
      <c r="S7876" t="s">
        <v>27</v>
      </c>
      <c r="T7876">
        <v>0</v>
      </c>
      <c r="U7876">
        <f t="shared" si="740"/>
        <v>5</v>
      </c>
      <c r="V7876">
        <f t="shared" si="741"/>
        <v>1</v>
      </c>
      <c r="W7876">
        <f t="shared" si="742"/>
        <v>2</v>
      </c>
      <c r="X7876" t="str">
        <f t="shared" si="743"/>
        <v>512</v>
      </c>
      <c r="Y7876" t="str">
        <f>IF(Table1[[#This Row],[RFM_Score]]="555","Champion", IF(AND(J7876&gt;=4,V7876&gt;=4),"Loyal", IF(U7876&lt;=2,"At Risk", IF(W7876&gt;=4,"Potential Loyalist","Others"))))</f>
        <v>Others</v>
      </c>
    </row>
    <row r="7877" spans="1:25">
      <c r="A7877" t="s">
        <v>7587</v>
      </c>
      <c r="B7877">
        <v>39</v>
      </c>
      <c r="C7877" t="s">
        <v>24</v>
      </c>
      <c r="D7877" t="s">
        <v>25</v>
      </c>
      <c r="E7877" s="6" t="s">
        <v>19947</v>
      </c>
      <c r="F7877" t="s">
        <v>62</v>
      </c>
      <c r="G7877">
        <v>3</v>
      </c>
      <c r="H7877">
        <v>0</v>
      </c>
      <c r="I7877">
        <v>44</v>
      </c>
      <c r="J7877">
        <v>3</v>
      </c>
      <c r="K7877">
        <v>52.17</v>
      </c>
      <c r="L7877" t="str">
        <f t="shared" si="738"/>
        <v/>
      </c>
      <c r="M7877">
        <v>2</v>
      </c>
      <c r="N7877" t="str">
        <f t="shared" si="739"/>
        <v/>
      </c>
      <c r="O7877">
        <v>75</v>
      </c>
      <c r="P7877" s="11">
        <v>0</v>
      </c>
      <c r="Q7877" s="11">
        <v>6.8181818181818094E-2</v>
      </c>
      <c r="R7877" s="12">
        <v>26.085000000000001</v>
      </c>
      <c r="S7877" t="s">
        <v>27</v>
      </c>
      <c r="T7877">
        <v>0</v>
      </c>
      <c r="U7877">
        <f t="shared" si="740"/>
        <v>2</v>
      </c>
      <c r="V7877">
        <f t="shared" si="741"/>
        <v>1</v>
      </c>
      <c r="W7877">
        <f t="shared" si="742"/>
        <v>2</v>
      </c>
      <c r="X7877" t="str">
        <f t="shared" si="743"/>
        <v>212</v>
      </c>
      <c r="Y7877" t="str">
        <f>IF(Table1[[#This Row],[RFM_Score]]="555","Champion", IF(AND(J7877&gt;=4,V7877&gt;=4),"Loyal", IF(U7877&lt;=2,"At Risk", IF(W7877&gt;=4,"Potential Loyalist","Others"))))</f>
        <v>At Risk</v>
      </c>
    </row>
    <row r="7878" spans="1:25">
      <c r="A7878" t="s">
        <v>11626</v>
      </c>
      <c r="B7878">
        <v>23</v>
      </c>
      <c r="C7878" t="s">
        <v>19</v>
      </c>
      <c r="D7878" t="s">
        <v>41</v>
      </c>
      <c r="E7878" s="6" t="s">
        <v>19948</v>
      </c>
      <c r="F7878" t="s">
        <v>62</v>
      </c>
      <c r="G7878">
        <v>4</v>
      </c>
      <c r="H7878">
        <v>2</v>
      </c>
      <c r="I7878">
        <v>59</v>
      </c>
      <c r="J7878">
        <v>1</v>
      </c>
      <c r="K7878">
        <v>51.87</v>
      </c>
      <c r="L7878" t="str">
        <f t="shared" si="738"/>
        <v/>
      </c>
      <c r="M7878">
        <v>2</v>
      </c>
      <c r="N7878" t="str">
        <f t="shared" si="739"/>
        <v/>
      </c>
      <c r="O7878">
        <v>37</v>
      </c>
      <c r="P7878" s="11">
        <v>0.5</v>
      </c>
      <c r="Q7878" s="11">
        <v>1.6949152542372801E-2</v>
      </c>
      <c r="R7878" s="12">
        <v>25.934999999999999</v>
      </c>
      <c r="S7878" t="s">
        <v>27</v>
      </c>
      <c r="T7878">
        <v>0</v>
      </c>
      <c r="U7878">
        <f t="shared" si="740"/>
        <v>4</v>
      </c>
      <c r="V7878">
        <f t="shared" si="741"/>
        <v>1</v>
      </c>
      <c r="W7878">
        <f t="shared" si="742"/>
        <v>2</v>
      </c>
      <c r="X7878" t="str">
        <f t="shared" si="743"/>
        <v>412</v>
      </c>
      <c r="Y7878" t="str">
        <f>IF(Table1[[#This Row],[RFM_Score]]="555","Champion", IF(AND(J7878&gt;=4,V7878&gt;=4),"Loyal", IF(U7878&lt;=2,"At Risk", IF(W7878&gt;=4,"Potential Loyalist","Others"))))</f>
        <v>Others</v>
      </c>
    </row>
    <row r="7879" spans="1:25">
      <c r="A7879" t="s">
        <v>5814</v>
      </c>
      <c r="B7879">
        <v>30</v>
      </c>
      <c r="C7879" t="s">
        <v>19</v>
      </c>
      <c r="D7879" t="s">
        <v>41</v>
      </c>
      <c r="E7879" s="6" t="s">
        <v>19949</v>
      </c>
      <c r="F7879" t="s">
        <v>26</v>
      </c>
      <c r="G7879">
        <v>4</v>
      </c>
      <c r="H7879">
        <v>3</v>
      </c>
      <c r="I7879">
        <v>54</v>
      </c>
      <c r="J7879">
        <v>1</v>
      </c>
      <c r="K7879">
        <v>51.83</v>
      </c>
      <c r="L7879" t="str">
        <f t="shared" si="738"/>
        <v/>
      </c>
      <c r="M7879">
        <v>2</v>
      </c>
      <c r="N7879" t="str">
        <f t="shared" si="739"/>
        <v/>
      </c>
      <c r="O7879">
        <v>9</v>
      </c>
      <c r="P7879" s="11">
        <v>0.75</v>
      </c>
      <c r="Q7879" s="11">
        <v>1.85185185185185E-2</v>
      </c>
      <c r="R7879" s="12">
        <v>25.914999999999999</v>
      </c>
      <c r="S7879" t="s">
        <v>27</v>
      </c>
      <c r="T7879">
        <v>0</v>
      </c>
      <c r="U7879">
        <f t="shared" si="740"/>
        <v>5</v>
      </c>
      <c r="V7879">
        <f t="shared" si="741"/>
        <v>1</v>
      </c>
      <c r="W7879">
        <f t="shared" si="742"/>
        <v>2</v>
      </c>
      <c r="X7879" t="str">
        <f t="shared" si="743"/>
        <v>512</v>
      </c>
      <c r="Y7879" t="str">
        <f>IF(Table1[[#This Row],[RFM_Score]]="555","Champion", IF(AND(J7879&gt;=4,V7879&gt;=4),"Loyal", IF(U7879&lt;=2,"At Risk", IF(W7879&gt;=4,"Potential Loyalist","Others"))))</f>
        <v>Others</v>
      </c>
    </row>
    <row r="7880" spans="1:25">
      <c r="A7880" t="s">
        <v>10931</v>
      </c>
      <c r="B7880">
        <v>30</v>
      </c>
      <c r="C7880" t="s">
        <v>19</v>
      </c>
      <c r="D7880" t="s">
        <v>41</v>
      </c>
      <c r="E7880" s="6" t="s">
        <v>19950</v>
      </c>
      <c r="F7880" t="s">
        <v>37</v>
      </c>
      <c r="G7880">
        <v>3</v>
      </c>
      <c r="H7880">
        <v>1</v>
      </c>
      <c r="I7880">
        <v>45</v>
      </c>
      <c r="J7880">
        <v>4</v>
      </c>
      <c r="K7880">
        <v>51.73</v>
      </c>
      <c r="L7880" t="str">
        <f t="shared" si="738"/>
        <v/>
      </c>
      <c r="M7880">
        <v>2</v>
      </c>
      <c r="N7880" t="str">
        <f t="shared" si="739"/>
        <v/>
      </c>
      <c r="O7880">
        <v>38</v>
      </c>
      <c r="P7880" s="11">
        <v>0.33333333333333298</v>
      </c>
      <c r="Q7880" s="11">
        <v>8.8888888888888795E-2</v>
      </c>
      <c r="R7880" s="12">
        <v>25.864999999999998</v>
      </c>
      <c r="S7880" t="s">
        <v>27</v>
      </c>
      <c r="T7880">
        <v>0</v>
      </c>
      <c r="U7880">
        <f t="shared" si="740"/>
        <v>4</v>
      </c>
      <c r="V7880">
        <f t="shared" si="741"/>
        <v>1</v>
      </c>
      <c r="W7880">
        <f t="shared" si="742"/>
        <v>2</v>
      </c>
      <c r="X7880" t="str">
        <f t="shared" si="743"/>
        <v>412</v>
      </c>
      <c r="Y7880" t="str">
        <f>IF(Table1[[#This Row],[RFM_Score]]="555","Champion", IF(AND(J7880&gt;=4,V7880&gt;=4),"Loyal", IF(U7880&lt;=2,"At Risk", IF(W7880&gt;=4,"Potential Loyalist","Others"))))</f>
        <v>Others</v>
      </c>
    </row>
    <row r="7881" spans="1:25">
      <c r="A7881" t="s">
        <v>7928</v>
      </c>
      <c r="B7881">
        <v>47</v>
      </c>
      <c r="C7881" t="s">
        <v>19</v>
      </c>
      <c r="D7881" t="s">
        <v>41</v>
      </c>
      <c r="E7881" s="6" t="s">
        <v>19951</v>
      </c>
      <c r="F7881" t="s">
        <v>62</v>
      </c>
      <c r="G7881">
        <v>5</v>
      </c>
      <c r="H7881">
        <v>1</v>
      </c>
      <c r="I7881">
        <v>43</v>
      </c>
      <c r="J7881">
        <v>2</v>
      </c>
      <c r="K7881">
        <v>51.53</v>
      </c>
      <c r="L7881" t="str">
        <f t="shared" si="738"/>
        <v/>
      </c>
      <c r="M7881">
        <v>2</v>
      </c>
      <c r="N7881" t="str">
        <f t="shared" si="739"/>
        <v/>
      </c>
      <c r="O7881">
        <v>12</v>
      </c>
      <c r="P7881" s="11">
        <v>0.2</v>
      </c>
      <c r="Q7881" s="11">
        <v>4.6511627906976702E-2</v>
      </c>
      <c r="R7881" s="12">
        <v>25.765000000000001</v>
      </c>
      <c r="S7881" t="s">
        <v>27</v>
      </c>
      <c r="T7881">
        <v>0</v>
      </c>
      <c r="U7881">
        <f t="shared" si="740"/>
        <v>5</v>
      </c>
      <c r="V7881">
        <f t="shared" si="741"/>
        <v>1</v>
      </c>
      <c r="W7881">
        <f t="shared" si="742"/>
        <v>2</v>
      </c>
      <c r="X7881" t="str">
        <f t="shared" si="743"/>
        <v>512</v>
      </c>
      <c r="Y7881" t="str">
        <f>IF(Table1[[#This Row],[RFM_Score]]="555","Champion", IF(AND(J7881&gt;=4,V7881&gt;=4),"Loyal", IF(U7881&lt;=2,"At Risk", IF(W7881&gt;=4,"Potential Loyalist","Others"))))</f>
        <v>Others</v>
      </c>
    </row>
    <row r="7882" spans="1:25">
      <c r="A7882" t="s">
        <v>11713</v>
      </c>
      <c r="B7882">
        <v>35</v>
      </c>
      <c r="C7882" t="s">
        <v>24</v>
      </c>
      <c r="D7882" t="s">
        <v>29</v>
      </c>
      <c r="E7882" s="6" t="s">
        <v>19952</v>
      </c>
      <c r="F7882" t="s">
        <v>30</v>
      </c>
      <c r="G7882">
        <v>4</v>
      </c>
      <c r="H7882">
        <v>1</v>
      </c>
      <c r="I7882">
        <v>47</v>
      </c>
      <c r="J7882">
        <v>0</v>
      </c>
      <c r="K7882">
        <v>51.47</v>
      </c>
      <c r="L7882" t="str">
        <f t="shared" si="738"/>
        <v/>
      </c>
      <c r="M7882">
        <v>2</v>
      </c>
      <c r="N7882" t="str">
        <f t="shared" si="739"/>
        <v/>
      </c>
      <c r="O7882">
        <v>2</v>
      </c>
      <c r="P7882" s="11">
        <v>0.25</v>
      </c>
      <c r="Q7882" s="11">
        <v>0</v>
      </c>
      <c r="R7882" s="12">
        <v>25.734999999999999</v>
      </c>
      <c r="S7882" t="s">
        <v>27</v>
      </c>
      <c r="T7882">
        <v>0</v>
      </c>
      <c r="U7882">
        <f t="shared" si="740"/>
        <v>5</v>
      </c>
      <c r="V7882">
        <f t="shared" si="741"/>
        <v>1</v>
      </c>
      <c r="W7882">
        <f t="shared" si="742"/>
        <v>2</v>
      </c>
      <c r="X7882" t="str">
        <f t="shared" si="743"/>
        <v>512</v>
      </c>
      <c r="Y7882" t="str">
        <f>IF(Table1[[#This Row],[RFM_Score]]="555","Champion", IF(AND(J7882&gt;=4,V7882&gt;=4),"Loyal", IF(U7882&lt;=2,"At Risk", IF(W7882&gt;=4,"Potential Loyalist","Others"))))</f>
        <v>Others</v>
      </c>
    </row>
    <row r="7883" spans="1:25">
      <c r="A7883" t="s">
        <v>2327</v>
      </c>
      <c r="B7883">
        <v>55</v>
      </c>
      <c r="C7883" t="s">
        <v>24</v>
      </c>
      <c r="D7883" t="s">
        <v>20</v>
      </c>
      <c r="E7883" s="6" t="s">
        <v>19953</v>
      </c>
      <c r="F7883" t="s">
        <v>26</v>
      </c>
      <c r="G7883">
        <v>4</v>
      </c>
      <c r="H7883">
        <v>1</v>
      </c>
      <c r="I7883">
        <v>50</v>
      </c>
      <c r="J7883">
        <v>3</v>
      </c>
      <c r="K7883">
        <v>51.4</v>
      </c>
      <c r="L7883" t="str">
        <f t="shared" si="738"/>
        <v/>
      </c>
      <c r="M7883">
        <v>2</v>
      </c>
      <c r="N7883" t="str">
        <f t="shared" si="739"/>
        <v/>
      </c>
      <c r="O7883">
        <v>4</v>
      </c>
      <c r="P7883" s="11">
        <v>0.25</v>
      </c>
      <c r="Q7883" s="11">
        <v>0.06</v>
      </c>
      <c r="R7883" s="12">
        <v>25.7</v>
      </c>
      <c r="S7883" t="s">
        <v>27</v>
      </c>
      <c r="T7883">
        <v>0</v>
      </c>
      <c r="U7883">
        <f t="shared" si="740"/>
        <v>5</v>
      </c>
      <c r="V7883">
        <f t="shared" si="741"/>
        <v>1</v>
      </c>
      <c r="W7883">
        <f t="shared" si="742"/>
        <v>2</v>
      </c>
      <c r="X7883" t="str">
        <f t="shared" si="743"/>
        <v>512</v>
      </c>
      <c r="Y7883" t="str">
        <f>IF(Table1[[#This Row],[RFM_Score]]="555","Champion", IF(AND(J7883&gt;=4,V7883&gt;=4),"Loyal", IF(U7883&lt;=2,"At Risk", IF(W7883&gt;=4,"Potential Loyalist","Others"))))</f>
        <v>Others</v>
      </c>
    </row>
    <row r="7884" spans="1:25">
      <c r="A7884" t="s">
        <v>3075</v>
      </c>
      <c r="B7884">
        <v>23</v>
      </c>
      <c r="C7884" t="s">
        <v>24</v>
      </c>
      <c r="D7884" t="s">
        <v>29</v>
      </c>
      <c r="E7884" s="6" t="s">
        <v>19954</v>
      </c>
      <c r="F7884" t="s">
        <v>30</v>
      </c>
      <c r="G7884">
        <v>4</v>
      </c>
      <c r="H7884">
        <v>2</v>
      </c>
      <c r="I7884">
        <v>52</v>
      </c>
      <c r="J7884">
        <v>3</v>
      </c>
      <c r="K7884">
        <v>51.36</v>
      </c>
      <c r="L7884" t="str">
        <f t="shared" si="738"/>
        <v/>
      </c>
      <c r="M7884">
        <v>2</v>
      </c>
      <c r="N7884" t="str">
        <f t="shared" si="739"/>
        <v/>
      </c>
      <c r="O7884">
        <v>19</v>
      </c>
      <c r="P7884" s="11">
        <v>0.5</v>
      </c>
      <c r="Q7884" s="11">
        <v>5.7692307692307598E-2</v>
      </c>
      <c r="R7884" s="12">
        <v>25.68</v>
      </c>
      <c r="S7884" t="s">
        <v>27</v>
      </c>
      <c r="T7884">
        <v>0</v>
      </c>
      <c r="U7884">
        <f t="shared" si="740"/>
        <v>5</v>
      </c>
      <c r="V7884">
        <f t="shared" si="741"/>
        <v>1</v>
      </c>
      <c r="W7884">
        <f t="shared" si="742"/>
        <v>2</v>
      </c>
      <c r="X7884" t="str">
        <f t="shared" si="743"/>
        <v>512</v>
      </c>
      <c r="Y7884" t="str">
        <f>IF(Table1[[#This Row],[RFM_Score]]="555","Champion", IF(AND(J7884&gt;=4,V7884&gt;=4),"Loyal", IF(U7884&lt;=2,"At Risk", IF(W7884&gt;=4,"Potential Loyalist","Others"))))</f>
        <v>Others</v>
      </c>
    </row>
    <row r="7885" spans="1:25">
      <c r="A7885" t="s">
        <v>10227</v>
      </c>
      <c r="B7885">
        <v>24</v>
      </c>
      <c r="C7885" t="s">
        <v>19</v>
      </c>
      <c r="D7885" t="s">
        <v>29</v>
      </c>
      <c r="E7885" s="6" t="s">
        <v>19955</v>
      </c>
      <c r="F7885" t="s">
        <v>21</v>
      </c>
      <c r="G7885">
        <v>0</v>
      </c>
      <c r="H7885">
        <v>0</v>
      </c>
      <c r="I7885">
        <v>54</v>
      </c>
      <c r="J7885">
        <v>4</v>
      </c>
      <c r="K7885">
        <v>51.3</v>
      </c>
      <c r="L7885" t="str">
        <f t="shared" si="738"/>
        <v/>
      </c>
      <c r="M7885">
        <v>2</v>
      </c>
      <c r="N7885" t="str">
        <f t="shared" si="739"/>
        <v/>
      </c>
      <c r="O7885">
        <v>25</v>
      </c>
      <c r="P7885" s="11">
        <v>0</v>
      </c>
      <c r="Q7885" s="11">
        <v>7.4074074074074001E-2</v>
      </c>
      <c r="R7885" s="12">
        <v>25.65</v>
      </c>
      <c r="S7885" t="s">
        <v>27</v>
      </c>
      <c r="T7885">
        <v>0</v>
      </c>
      <c r="U7885">
        <f t="shared" si="740"/>
        <v>4</v>
      </c>
      <c r="V7885">
        <f t="shared" si="741"/>
        <v>1</v>
      </c>
      <c r="W7885">
        <f t="shared" si="742"/>
        <v>2</v>
      </c>
      <c r="X7885" t="str">
        <f t="shared" si="743"/>
        <v>412</v>
      </c>
      <c r="Y7885" t="str">
        <f>IF(Table1[[#This Row],[RFM_Score]]="555","Champion", IF(AND(J7885&gt;=4,V7885&gt;=4),"Loyal", IF(U7885&lt;=2,"At Risk", IF(W7885&gt;=4,"Potential Loyalist","Others"))))</f>
        <v>Others</v>
      </c>
    </row>
    <row r="7886" spans="1:25">
      <c r="A7886" t="s">
        <v>9364</v>
      </c>
      <c r="B7886">
        <v>47</v>
      </c>
      <c r="C7886" t="s">
        <v>24</v>
      </c>
      <c r="D7886" t="s">
        <v>29</v>
      </c>
      <c r="E7886" s="6" t="s">
        <v>19956</v>
      </c>
      <c r="F7886" t="s">
        <v>26</v>
      </c>
      <c r="G7886">
        <v>2</v>
      </c>
      <c r="H7886">
        <v>1</v>
      </c>
      <c r="I7886">
        <v>43</v>
      </c>
      <c r="J7886">
        <v>1</v>
      </c>
      <c r="K7886">
        <v>51.09</v>
      </c>
      <c r="L7886" t="str">
        <f t="shared" si="738"/>
        <v/>
      </c>
      <c r="M7886">
        <v>2</v>
      </c>
      <c r="N7886" t="str">
        <f t="shared" si="739"/>
        <v/>
      </c>
      <c r="O7886">
        <v>34</v>
      </c>
      <c r="P7886" s="11">
        <v>0.5</v>
      </c>
      <c r="Q7886" s="11">
        <v>2.3255813953488299E-2</v>
      </c>
      <c r="R7886" s="12">
        <v>25.545000000000002</v>
      </c>
      <c r="S7886" t="s">
        <v>27</v>
      </c>
      <c r="T7886">
        <v>0</v>
      </c>
      <c r="U7886">
        <f t="shared" si="740"/>
        <v>4</v>
      </c>
      <c r="V7886">
        <f t="shared" si="741"/>
        <v>1</v>
      </c>
      <c r="W7886">
        <f t="shared" si="742"/>
        <v>2</v>
      </c>
      <c r="X7886" t="str">
        <f t="shared" si="743"/>
        <v>412</v>
      </c>
      <c r="Y7886" t="str">
        <f>IF(Table1[[#This Row],[RFM_Score]]="555","Champion", IF(AND(J7886&gt;=4,V7886&gt;=4),"Loyal", IF(U7886&lt;=2,"At Risk", IF(W7886&gt;=4,"Potential Loyalist","Others"))))</f>
        <v>Others</v>
      </c>
    </row>
    <row r="7887" spans="1:25">
      <c r="A7887" t="s">
        <v>8759</v>
      </c>
      <c r="B7887">
        <v>38</v>
      </c>
      <c r="C7887" t="s">
        <v>24</v>
      </c>
      <c r="D7887" t="s">
        <v>20</v>
      </c>
      <c r="E7887" s="6" t="s">
        <v>19957</v>
      </c>
      <c r="F7887" t="s">
        <v>30</v>
      </c>
      <c r="G7887">
        <v>6</v>
      </c>
      <c r="H7887">
        <v>1</v>
      </c>
      <c r="I7887">
        <v>55</v>
      </c>
      <c r="J7887">
        <v>3</v>
      </c>
      <c r="K7887">
        <v>51.05</v>
      </c>
      <c r="L7887" t="str">
        <f t="shared" si="738"/>
        <v/>
      </c>
      <c r="M7887">
        <v>2</v>
      </c>
      <c r="N7887" t="str">
        <f t="shared" si="739"/>
        <v/>
      </c>
      <c r="O7887">
        <v>0</v>
      </c>
      <c r="P7887" s="11">
        <v>0.16666666666666599</v>
      </c>
      <c r="Q7887" s="11">
        <v>5.4545454545454501E-2</v>
      </c>
      <c r="R7887" s="12">
        <v>25.524999999999999</v>
      </c>
      <c r="S7887" t="s">
        <v>27</v>
      </c>
      <c r="T7887">
        <v>0</v>
      </c>
      <c r="U7887">
        <f t="shared" si="740"/>
        <v>5</v>
      </c>
      <c r="V7887">
        <f t="shared" si="741"/>
        <v>1</v>
      </c>
      <c r="W7887">
        <f t="shared" si="742"/>
        <v>2</v>
      </c>
      <c r="X7887" t="str">
        <f t="shared" si="743"/>
        <v>512</v>
      </c>
      <c r="Y7887" t="str">
        <f>IF(Table1[[#This Row],[RFM_Score]]="555","Champion", IF(AND(J7887&gt;=4,V7887&gt;=4),"Loyal", IF(U7887&lt;=2,"At Risk", IF(W7887&gt;=4,"Potential Loyalist","Others"))))</f>
        <v>Others</v>
      </c>
    </row>
    <row r="7888" spans="1:25">
      <c r="A7888" t="s">
        <v>10116</v>
      </c>
      <c r="B7888">
        <v>22</v>
      </c>
      <c r="C7888" t="s">
        <v>19</v>
      </c>
      <c r="D7888" t="s">
        <v>25</v>
      </c>
      <c r="E7888" s="6" t="s">
        <v>19958</v>
      </c>
      <c r="F7888" t="s">
        <v>30</v>
      </c>
      <c r="G7888">
        <v>6</v>
      </c>
      <c r="H7888">
        <v>0</v>
      </c>
      <c r="I7888">
        <v>60</v>
      </c>
      <c r="J7888">
        <v>1</v>
      </c>
      <c r="K7888">
        <v>50.99</v>
      </c>
      <c r="L7888" t="str">
        <f t="shared" si="738"/>
        <v/>
      </c>
      <c r="M7888">
        <v>2</v>
      </c>
      <c r="N7888" t="str">
        <f t="shared" si="739"/>
        <v/>
      </c>
      <c r="O7888">
        <v>18</v>
      </c>
      <c r="P7888" s="11">
        <v>0</v>
      </c>
      <c r="Q7888" s="11">
        <v>1.6666666666666601E-2</v>
      </c>
      <c r="R7888" s="12">
        <v>25.495000000000001</v>
      </c>
      <c r="S7888" t="s">
        <v>27</v>
      </c>
      <c r="T7888">
        <v>0</v>
      </c>
      <c r="U7888">
        <f t="shared" si="740"/>
        <v>5</v>
      </c>
      <c r="V7888">
        <f t="shared" si="741"/>
        <v>1</v>
      </c>
      <c r="W7888">
        <f t="shared" si="742"/>
        <v>2</v>
      </c>
      <c r="X7888" t="str">
        <f t="shared" si="743"/>
        <v>512</v>
      </c>
      <c r="Y7888" t="str">
        <f>IF(Table1[[#This Row],[RFM_Score]]="555","Champion", IF(AND(J7888&gt;=4,V7888&gt;=4),"Loyal", IF(U7888&lt;=2,"At Risk", IF(W7888&gt;=4,"Potential Loyalist","Others"))))</f>
        <v>Others</v>
      </c>
    </row>
    <row r="7889" spans="1:25">
      <c r="A7889" t="s">
        <v>5330</v>
      </c>
      <c r="B7889">
        <v>23</v>
      </c>
      <c r="C7889" t="s">
        <v>24</v>
      </c>
      <c r="D7889" t="s">
        <v>25</v>
      </c>
      <c r="E7889" s="6" t="s">
        <v>19959</v>
      </c>
      <c r="F7889" t="s">
        <v>30</v>
      </c>
      <c r="G7889">
        <v>3</v>
      </c>
      <c r="H7889">
        <v>1</v>
      </c>
      <c r="I7889">
        <v>46</v>
      </c>
      <c r="J7889">
        <v>2</v>
      </c>
      <c r="K7889">
        <v>50.93</v>
      </c>
      <c r="L7889" t="str">
        <f t="shared" si="738"/>
        <v/>
      </c>
      <c r="M7889">
        <v>2</v>
      </c>
      <c r="N7889" t="str">
        <f t="shared" si="739"/>
        <v/>
      </c>
      <c r="O7889">
        <v>34</v>
      </c>
      <c r="P7889" s="11">
        <v>0.33333333333333298</v>
      </c>
      <c r="Q7889" s="11">
        <v>4.3478260869565202E-2</v>
      </c>
      <c r="R7889" s="12">
        <v>25.465</v>
      </c>
      <c r="S7889" t="s">
        <v>27</v>
      </c>
      <c r="T7889">
        <v>0</v>
      </c>
      <c r="U7889">
        <f t="shared" si="740"/>
        <v>4</v>
      </c>
      <c r="V7889">
        <f t="shared" si="741"/>
        <v>1</v>
      </c>
      <c r="W7889">
        <f t="shared" si="742"/>
        <v>2</v>
      </c>
      <c r="X7889" t="str">
        <f t="shared" si="743"/>
        <v>412</v>
      </c>
      <c r="Y7889" t="str">
        <f>IF(Table1[[#This Row],[RFM_Score]]="555","Champion", IF(AND(J7889&gt;=4,V7889&gt;=4),"Loyal", IF(U7889&lt;=2,"At Risk", IF(W7889&gt;=4,"Potential Loyalist","Others"))))</f>
        <v>Others</v>
      </c>
    </row>
    <row r="7890" spans="1:25">
      <c r="A7890" t="s">
        <v>704</v>
      </c>
      <c r="B7890">
        <v>53</v>
      </c>
      <c r="C7890" t="s">
        <v>19</v>
      </c>
      <c r="D7890" t="s">
        <v>35</v>
      </c>
      <c r="E7890" s="6" t="s">
        <v>19960</v>
      </c>
      <c r="F7890" t="s">
        <v>21</v>
      </c>
      <c r="G7890">
        <v>3</v>
      </c>
      <c r="H7890">
        <v>0</v>
      </c>
      <c r="I7890">
        <v>49</v>
      </c>
      <c r="J7890">
        <v>2</v>
      </c>
      <c r="K7890">
        <v>50.87</v>
      </c>
      <c r="L7890" t="str">
        <f t="shared" si="738"/>
        <v/>
      </c>
      <c r="M7890">
        <v>2</v>
      </c>
      <c r="N7890" t="str">
        <f t="shared" si="739"/>
        <v/>
      </c>
      <c r="O7890">
        <v>23</v>
      </c>
      <c r="P7890" s="11">
        <v>0</v>
      </c>
      <c r="Q7890" s="11">
        <v>4.08163265306122E-2</v>
      </c>
      <c r="R7890" s="12">
        <v>25.434999999999999</v>
      </c>
      <c r="S7890" t="s">
        <v>27</v>
      </c>
      <c r="T7890">
        <v>0</v>
      </c>
      <c r="U7890">
        <f t="shared" si="740"/>
        <v>4</v>
      </c>
      <c r="V7890">
        <f t="shared" si="741"/>
        <v>1</v>
      </c>
      <c r="W7890">
        <f t="shared" si="742"/>
        <v>2</v>
      </c>
      <c r="X7890" t="str">
        <f t="shared" si="743"/>
        <v>412</v>
      </c>
      <c r="Y7890" t="str">
        <f>IF(Table1[[#This Row],[RFM_Score]]="555","Champion", IF(AND(J7890&gt;=4,V7890&gt;=4),"Loyal", IF(U7890&lt;=2,"At Risk", IF(W7890&gt;=4,"Potential Loyalist","Others"))))</f>
        <v>Others</v>
      </c>
    </row>
    <row r="7891" spans="1:25">
      <c r="A7891" t="s">
        <v>1352</v>
      </c>
      <c r="B7891">
        <v>19</v>
      </c>
      <c r="C7891" t="s">
        <v>19</v>
      </c>
      <c r="D7891" t="s">
        <v>41</v>
      </c>
      <c r="E7891" s="6" t="s">
        <v>19961</v>
      </c>
      <c r="F7891" t="s">
        <v>37</v>
      </c>
      <c r="G7891">
        <v>4</v>
      </c>
      <c r="H7891">
        <v>0</v>
      </c>
      <c r="I7891">
        <v>50</v>
      </c>
      <c r="J7891">
        <v>3</v>
      </c>
      <c r="K7891">
        <v>50.84</v>
      </c>
      <c r="L7891" t="str">
        <f t="shared" si="738"/>
        <v/>
      </c>
      <c r="M7891">
        <v>2</v>
      </c>
      <c r="N7891" t="str">
        <f t="shared" si="739"/>
        <v/>
      </c>
      <c r="O7891">
        <v>50</v>
      </c>
      <c r="P7891" s="11">
        <v>0</v>
      </c>
      <c r="Q7891" s="11">
        <v>0.06</v>
      </c>
      <c r="R7891" s="12">
        <v>25.42</v>
      </c>
      <c r="S7891" t="s">
        <v>27</v>
      </c>
      <c r="T7891">
        <v>0</v>
      </c>
      <c r="U7891">
        <f t="shared" si="740"/>
        <v>3</v>
      </c>
      <c r="V7891">
        <f t="shared" si="741"/>
        <v>1</v>
      </c>
      <c r="W7891">
        <f t="shared" si="742"/>
        <v>2</v>
      </c>
      <c r="X7891" t="str">
        <f t="shared" si="743"/>
        <v>312</v>
      </c>
      <c r="Y7891" t="str">
        <f>IF(Table1[[#This Row],[RFM_Score]]="555","Champion", IF(AND(J7891&gt;=4,V7891&gt;=4),"Loyal", IF(U7891&lt;=2,"At Risk", IF(W7891&gt;=4,"Potential Loyalist","Others"))))</f>
        <v>Others</v>
      </c>
    </row>
    <row r="7892" spans="1:25">
      <c r="A7892" t="s">
        <v>6311</v>
      </c>
      <c r="B7892">
        <v>30</v>
      </c>
      <c r="C7892" t="s">
        <v>19</v>
      </c>
      <c r="D7892" t="s">
        <v>25</v>
      </c>
      <c r="E7892" s="6" t="s">
        <v>19962</v>
      </c>
      <c r="F7892" t="s">
        <v>30</v>
      </c>
      <c r="G7892">
        <v>3</v>
      </c>
      <c r="H7892">
        <v>0</v>
      </c>
      <c r="I7892">
        <v>56</v>
      </c>
      <c r="J7892">
        <v>4</v>
      </c>
      <c r="K7892">
        <v>50.8</v>
      </c>
      <c r="L7892" t="str">
        <f t="shared" si="738"/>
        <v/>
      </c>
      <c r="M7892">
        <v>2</v>
      </c>
      <c r="N7892" t="str">
        <f t="shared" si="739"/>
        <v/>
      </c>
      <c r="O7892">
        <v>19</v>
      </c>
      <c r="P7892" s="11">
        <v>0</v>
      </c>
      <c r="Q7892" s="11">
        <v>7.1428571428571397E-2</v>
      </c>
      <c r="R7892" s="12">
        <v>25.4</v>
      </c>
      <c r="S7892" t="s">
        <v>27</v>
      </c>
      <c r="T7892">
        <v>0</v>
      </c>
      <c r="U7892">
        <f t="shared" si="740"/>
        <v>5</v>
      </c>
      <c r="V7892">
        <f t="shared" si="741"/>
        <v>1</v>
      </c>
      <c r="W7892">
        <f t="shared" si="742"/>
        <v>2</v>
      </c>
      <c r="X7892" t="str">
        <f t="shared" si="743"/>
        <v>512</v>
      </c>
      <c r="Y7892" t="str">
        <f>IF(Table1[[#This Row],[RFM_Score]]="555","Champion", IF(AND(J7892&gt;=4,V7892&gt;=4),"Loyal", IF(U7892&lt;=2,"At Risk", IF(W7892&gt;=4,"Potential Loyalist","Others"))))</f>
        <v>Others</v>
      </c>
    </row>
    <row r="7893" spans="1:25">
      <c r="A7893" t="s">
        <v>11873</v>
      </c>
      <c r="B7893">
        <v>34</v>
      </c>
      <c r="C7893" t="s">
        <v>24</v>
      </c>
      <c r="D7893" t="s">
        <v>25</v>
      </c>
      <c r="E7893" s="6" t="s">
        <v>19963</v>
      </c>
      <c r="F7893" t="s">
        <v>37</v>
      </c>
      <c r="G7893">
        <v>3</v>
      </c>
      <c r="H7893">
        <v>1</v>
      </c>
      <c r="I7893">
        <v>50</v>
      </c>
      <c r="J7893">
        <v>2</v>
      </c>
      <c r="K7893">
        <v>50.73</v>
      </c>
      <c r="L7893" t="str">
        <f t="shared" si="738"/>
        <v/>
      </c>
      <c r="M7893">
        <v>2</v>
      </c>
      <c r="N7893" t="str">
        <f t="shared" si="739"/>
        <v/>
      </c>
      <c r="O7893">
        <v>73</v>
      </c>
      <c r="P7893" s="11">
        <v>0.33333333333333298</v>
      </c>
      <c r="Q7893" s="11">
        <v>0.04</v>
      </c>
      <c r="R7893" s="12">
        <v>25.364999999999998</v>
      </c>
      <c r="S7893" t="s">
        <v>27</v>
      </c>
      <c r="T7893">
        <v>0</v>
      </c>
      <c r="U7893">
        <f t="shared" si="740"/>
        <v>2</v>
      </c>
      <c r="V7893">
        <f t="shared" si="741"/>
        <v>1</v>
      </c>
      <c r="W7893">
        <f t="shared" si="742"/>
        <v>2</v>
      </c>
      <c r="X7893" t="str">
        <f t="shared" si="743"/>
        <v>212</v>
      </c>
      <c r="Y7893" t="str">
        <f>IF(Table1[[#This Row],[RFM_Score]]="555","Champion", IF(AND(J7893&gt;=4,V7893&gt;=4),"Loyal", IF(U7893&lt;=2,"At Risk", IF(W7893&gt;=4,"Potential Loyalist","Others"))))</f>
        <v>At Risk</v>
      </c>
    </row>
    <row r="7894" spans="1:25">
      <c r="A7894" t="s">
        <v>1586</v>
      </c>
      <c r="B7894">
        <v>49</v>
      </c>
      <c r="C7894" t="s">
        <v>24</v>
      </c>
      <c r="D7894" t="s">
        <v>25</v>
      </c>
      <c r="E7894" s="6" t="s">
        <v>19964</v>
      </c>
      <c r="F7894" t="s">
        <v>26</v>
      </c>
      <c r="G7894">
        <v>4</v>
      </c>
      <c r="H7894">
        <v>1</v>
      </c>
      <c r="I7894">
        <v>46</v>
      </c>
      <c r="J7894">
        <v>3</v>
      </c>
      <c r="K7894">
        <v>50.72</v>
      </c>
      <c r="L7894" t="str">
        <f t="shared" si="738"/>
        <v/>
      </c>
      <c r="M7894">
        <v>2</v>
      </c>
      <c r="N7894" t="str">
        <f t="shared" si="739"/>
        <v/>
      </c>
      <c r="O7894">
        <v>59</v>
      </c>
      <c r="P7894" s="11">
        <v>0.25</v>
      </c>
      <c r="Q7894" s="11">
        <v>6.5217391304347797E-2</v>
      </c>
      <c r="R7894" s="12">
        <v>25.36</v>
      </c>
      <c r="S7894" t="s">
        <v>27</v>
      </c>
      <c r="T7894">
        <v>0</v>
      </c>
      <c r="U7894">
        <f t="shared" si="740"/>
        <v>3</v>
      </c>
      <c r="V7894">
        <f t="shared" si="741"/>
        <v>1</v>
      </c>
      <c r="W7894">
        <f t="shared" si="742"/>
        <v>2</v>
      </c>
      <c r="X7894" t="str">
        <f t="shared" si="743"/>
        <v>312</v>
      </c>
      <c r="Y7894" t="str">
        <f>IF(Table1[[#This Row],[RFM_Score]]="555","Champion", IF(AND(J7894&gt;=4,V7894&gt;=4),"Loyal", IF(U7894&lt;=2,"At Risk", IF(W7894&gt;=4,"Potential Loyalist","Others"))))</f>
        <v>Others</v>
      </c>
    </row>
    <row r="7895" spans="1:25">
      <c r="A7895" t="s">
        <v>2918</v>
      </c>
      <c r="B7895">
        <v>18</v>
      </c>
      <c r="C7895" t="s">
        <v>24</v>
      </c>
      <c r="D7895" t="s">
        <v>25</v>
      </c>
      <c r="E7895" s="6" t="s">
        <v>19965</v>
      </c>
      <c r="F7895" t="s">
        <v>26</v>
      </c>
      <c r="G7895">
        <v>7</v>
      </c>
      <c r="H7895">
        <v>1</v>
      </c>
      <c r="I7895">
        <v>47</v>
      </c>
      <c r="J7895">
        <v>6</v>
      </c>
      <c r="K7895">
        <v>50.66</v>
      </c>
      <c r="L7895" t="str">
        <f t="shared" si="738"/>
        <v/>
      </c>
      <c r="M7895">
        <v>2</v>
      </c>
      <c r="N7895" t="str">
        <f t="shared" si="739"/>
        <v/>
      </c>
      <c r="O7895">
        <v>1</v>
      </c>
      <c r="P7895" s="11">
        <v>0.14285714285714199</v>
      </c>
      <c r="Q7895" s="11">
        <v>0.12765957446808501</v>
      </c>
      <c r="R7895" s="12">
        <v>25.33</v>
      </c>
      <c r="S7895" t="s">
        <v>27</v>
      </c>
      <c r="T7895">
        <v>1</v>
      </c>
      <c r="U7895">
        <f t="shared" si="740"/>
        <v>5</v>
      </c>
      <c r="V7895">
        <f t="shared" si="741"/>
        <v>1</v>
      </c>
      <c r="W7895">
        <f t="shared" si="742"/>
        <v>2</v>
      </c>
      <c r="X7895" t="str">
        <f t="shared" si="743"/>
        <v>512</v>
      </c>
      <c r="Y7895" t="str">
        <f>IF(Table1[[#This Row],[RFM_Score]]="555","Champion", IF(AND(J7895&gt;=4,V7895&gt;=4),"Loyal", IF(U7895&lt;=2,"At Risk", IF(W7895&gt;=4,"Potential Loyalist","Others"))))</f>
        <v>Others</v>
      </c>
    </row>
    <row r="7896" spans="1:25">
      <c r="A7896" t="s">
        <v>5620</v>
      </c>
      <c r="B7896">
        <v>39</v>
      </c>
      <c r="C7896" t="s">
        <v>19</v>
      </c>
      <c r="D7896" t="s">
        <v>49</v>
      </c>
      <c r="E7896" s="6" t="s">
        <v>19966</v>
      </c>
      <c r="F7896" t="s">
        <v>21</v>
      </c>
      <c r="G7896">
        <v>4</v>
      </c>
      <c r="H7896">
        <v>1</v>
      </c>
      <c r="I7896">
        <v>49</v>
      </c>
      <c r="J7896">
        <v>1</v>
      </c>
      <c r="K7896">
        <v>50.66</v>
      </c>
      <c r="L7896" t="str">
        <f t="shared" si="738"/>
        <v/>
      </c>
      <c r="M7896">
        <v>2</v>
      </c>
      <c r="N7896" t="str">
        <f t="shared" si="739"/>
        <v/>
      </c>
      <c r="O7896">
        <v>16</v>
      </c>
      <c r="P7896" s="11">
        <v>0.25</v>
      </c>
      <c r="Q7896" s="11">
        <v>2.04081632653061E-2</v>
      </c>
      <c r="R7896" s="12">
        <v>25.33</v>
      </c>
      <c r="S7896" t="s">
        <v>27</v>
      </c>
      <c r="T7896">
        <v>0</v>
      </c>
      <c r="U7896">
        <f t="shared" si="740"/>
        <v>5</v>
      </c>
      <c r="V7896">
        <f t="shared" si="741"/>
        <v>1</v>
      </c>
      <c r="W7896">
        <f t="shared" si="742"/>
        <v>2</v>
      </c>
      <c r="X7896" t="str">
        <f t="shared" si="743"/>
        <v>512</v>
      </c>
      <c r="Y7896" t="str">
        <f>IF(Table1[[#This Row],[RFM_Score]]="555","Champion", IF(AND(J7896&gt;=4,V7896&gt;=4),"Loyal", IF(U7896&lt;=2,"At Risk", IF(W7896&gt;=4,"Potential Loyalist","Others"))))</f>
        <v>Others</v>
      </c>
    </row>
    <row r="7897" spans="1:25">
      <c r="A7897" t="s">
        <v>6811</v>
      </c>
      <c r="B7897">
        <v>21</v>
      </c>
      <c r="C7897" t="s">
        <v>33</v>
      </c>
      <c r="D7897" t="s">
        <v>25</v>
      </c>
      <c r="E7897" s="6" t="s">
        <v>19967</v>
      </c>
      <c r="F7897" t="s">
        <v>60</v>
      </c>
      <c r="G7897">
        <v>3</v>
      </c>
      <c r="H7897">
        <v>1</v>
      </c>
      <c r="I7897">
        <v>49</v>
      </c>
      <c r="J7897">
        <v>2</v>
      </c>
      <c r="K7897">
        <v>50.47</v>
      </c>
      <c r="L7897" t="str">
        <f t="shared" si="738"/>
        <v/>
      </c>
      <c r="M7897">
        <v>2</v>
      </c>
      <c r="N7897" t="str">
        <f t="shared" si="739"/>
        <v/>
      </c>
      <c r="O7897">
        <v>1</v>
      </c>
      <c r="P7897" s="11">
        <v>0.33333333333333298</v>
      </c>
      <c r="Q7897" s="11">
        <v>4.08163265306122E-2</v>
      </c>
      <c r="R7897" s="12">
        <v>25.234999999999999</v>
      </c>
      <c r="S7897" t="s">
        <v>27</v>
      </c>
      <c r="T7897">
        <v>0</v>
      </c>
      <c r="U7897">
        <f t="shared" si="740"/>
        <v>5</v>
      </c>
      <c r="V7897">
        <f t="shared" si="741"/>
        <v>1</v>
      </c>
      <c r="W7897">
        <f t="shared" si="742"/>
        <v>2</v>
      </c>
      <c r="X7897" t="str">
        <f t="shared" si="743"/>
        <v>512</v>
      </c>
      <c r="Y7897" t="str">
        <f>IF(Table1[[#This Row],[RFM_Score]]="555","Champion", IF(AND(J7897&gt;=4,V7897&gt;=4),"Loyal", IF(U7897&lt;=2,"At Risk", IF(W7897&gt;=4,"Potential Loyalist","Others"))))</f>
        <v>Others</v>
      </c>
    </row>
    <row r="7898" spans="1:25">
      <c r="A7898" t="s">
        <v>11471</v>
      </c>
      <c r="B7898">
        <v>18</v>
      </c>
      <c r="C7898" t="s">
        <v>19</v>
      </c>
      <c r="D7898" t="s">
        <v>41</v>
      </c>
      <c r="E7898" s="6" t="s">
        <v>19968</v>
      </c>
      <c r="F7898" t="s">
        <v>30</v>
      </c>
      <c r="G7898">
        <v>2</v>
      </c>
      <c r="H7898">
        <v>1</v>
      </c>
      <c r="I7898">
        <v>45</v>
      </c>
      <c r="J7898">
        <v>2</v>
      </c>
      <c r="K7898">
        <v>50.43</v>
      </c>
      <c r="L7898" t="str">
        <f t="shared" si="738"/>
        <v/>
      </c>
      <c r="M7898">
        <v>2</v>
      </c>
      <c r="N7898" t="str">
        <f t="shared" si="739"/>
        <v/>
      </c>
      <c r="O7898">
        <v>22</v>
      </c>
      <c r="P7898" s="11">
        <v>0.5</v>
      </c>
      <c r="Q7898" s="11">
        <v>4.4444444444444398E-2</v>
      </c>
      <c r="R7898" s="12">
        <v>25.215</v>
      </c>
      <c r="S7898" t="s">
        <v>27</v>
      </c>
      <c r="T7898">
        <v>0</v>
      </c>
      <c r="U7898">
        <f t="shared" si="740"/>
        <v>4</v>
      </c>
      <c r="V7898">
        <f t="shared" si="741"/>
        <v>1</v>
      </c>
      <c r="W7898">
        <f t="shared" si="742"/>
        <v>2</v>
      </c>
      <c r="X7898" t="str">
        <f t="shared" si="743"/>
        <v>412</v>
      </c>
      <c r="Y7898" t="str">
        <f>IF(Table1[[#This Row],[RFM_Score]]="555","Champion", IF(AND(J7898&gt;=4,V7898&gt;=4),"Loyal", IF(U7898&lt;=2,"At Risk", IF(W7898&gt;=4,"Potential Loyalist","Others"))))</f>
        <v>Others</v>
      </c>
    </row>
    <row r="7899" spans="1:25">
      <c r="A7899" t="s">
        <v>2925</v>
      </c>
      <c r="B7899">
        <v>30</v>
      </c>
      <c r="C7899" t="s">
        <v>19</v>
      </c>
      <c r="D7899" t="s">
        <v>35</v>
      </c>
      <c r="E7899" s="6" t="s">
        <v>19969</v>
      </c>
      <c r="F7899" t="s">
        <v>21</v>
      </c>
      <c r="G7899">
        <v>1</v>
      </c>
      <c r="H7899">
        <v>0</v>
      </c>
      <c r="I7899">
        <v>43</v>
      </c>
      <c r="J7899">
        <v>1</v>
      </c>
      <c r="K7899">
        <v>50.3</v>
      </c>
      <c r="L7899" t="str">
        <f t="shared" si="738"/>
        <v/>
      </c>
      <c r="M7899">
        <v>2</v>
      </c>
      <c r="N7899" t="str">
        <f t="shared" si="739"/>
        <v/>
      </c>
      <c r="O7899">
        <v>79</v>
      </c>
      <c r="P7899" s="11">
        <v>0</v>
      </c>
      <c r="Q7899" s="11">
        <v>2.3255813953488299E-2</v>
      </c>
      <c r="R7899" s="12">
        <v>25.15</v>
      </c>
      <c r="S7899" t="s">
        <v>27</v>
      </c>
      <c r="T7899">
        <v>0</v>
      </c>
      <c r="U7899">
        <f t="shared" si="740"/>
        <v>2</v>
      </c>
      <c r="V7899">
        <f t="shared" si="741"/>
        <v>1</v>
      </c>
      <c r="W7899">
        <f t="shared" si="742"/>
        <v>2</v>
      </c>
      <c r="X7899" t="str">
        <f t="shared" si="743"/>
        <v>212</v>
      </c>
      <c r="Y7899" t="str">
        <f>IF(Table1[[#This Row],[RFM_Score]]="555","Champion", IF(AND(J7899&gt;=4,V7899&gt;=4),"Loyal", IF(U7899&lt;=2,"At Risk", IF(W7899&gt;=4,"Potential Loyalist","Others"))))</f>
        <v>At Risk</v>
      </c>
    </row>
    <row r="7900" spans="1:25">
      <c r="A7900" t="s">
        <v>7911</v>
      </c>
      <c r="B7900">
        <v>68</v>
      </c>
      <c r="C7900" t="s">
        <v>19</v>
      </c>
      <c r="D7900" t="s">
        <v>25</v>
      </c>
      <c r="E7900" s="6" t="s">
        <v>19970</v>
      </c>
      <c r="F7900" t="s">
        <v>26</v>
      </c>
      <c r="G7900">
        <v>2</v>
      </c>
      <c r="H7900">
        <v>1</v>
      </c>
      <c r="I7900">
        <v>43</v>
      </c>
      <c r="J7900">
        <v>3</v>
      </c>
      <c r="K7900">
        <v>50.11</v>
      </c>
      <c r="L7900" t="str">
        <f t="shared" si="738"/>
        <v/>
      </c>
      <c r="M7900">
        <v>2</v>
      </c>
      <c r="N7900" t="str">
        <f t="shared" si="739"/>
        <v/>
      </c>
      <c r="O7900">
        <v>24</v>
      </c>
      <c r="P7900" s="11">
        <v>0.5</v>
      </c>
      <c r="Q7900" s="11">
        <v>6.9767441860465101E-2</v>
      </c>
      <c r="R7900" s="12">
        <v>25.055</v>
      </c>
      <c r="S7900" t="s">
        <v>27</v>
      </c>
      <c r="T7900">
        <v>0</v>
      </c>
      <c r="U7900">
        <f t="shared" si="740"/>
        <v>4</v>
      </c>
      <c r="V7900">
        <f t="shared" si="741"/>
        <v>1</v>
      </c>
      <c r="W7900">
        <f t="shared" si="742"/>
        <v>2</v>
      </c>
      <c r="X7900" t="str">
        <f t="shared" si="743"/>
        <v>412</v>
      </c>
      <c r="Y7900" t="str">
        <f>IF(Table1[[#This Row],[RFM_Score]]="555","Champion", IF(AND(J7900&gt;=4,V7900&gt;=4),"Loyal", IF(U7900&lt;=2,"At Risk", IF(W7900&gt;=4,"Potential Loyalist","Others"))))</f>
        <v>Others</v>
      </c>
    </row>
    <row r="7901" spans="1:25">
      <c r="A7901" t="s">
        <v>2952</v>
      </c>
      <c r="B7901">
        <v>57</v>
      </c>
      <c r="C7901" t="s">
        <v>24</v>
      </c>
      <c r="D7901" t="s">
        <v>25</v>
      </c>
      <c r="E7901" s="6" t="s">
        <v>19971</v>
      </c>
      <c r="F7901" t="s">
        <v>26</v>
      </c>
      <c r="G7901">
        <v>6</v>
      </c>
      <c r="H7901">
        <v>3</v>
      </c>
      <c r="I7901">
        <v>50</v>
      </c>
      <c r="J7901">
        <v>5</v>
      </c>
      <c r="K7901">
        <v>50.1</v>
      </c>
      <c r="L7901" t="str">
        <f t="shared" si="738"/>
        <v/>
      </c>
      <c r="M7901">
        <v>2</v>
      </c>
      <c r="N7901" t="str">
        <f t="shared" si="739"/>
        <v/>
      </c>
      <c r="O7901">
        <v>19</v>
      </c>
      <c r="P7901" s="11">
        <v>0.5</v>
      </c>
      <c r="Q7901" s="11">
        <v>0.1</v>
      </c>
      <c r="R7901" s="12">
        <v>25.05</v>
      </c>
      <c r="S7901" t="s">
        <v>27</v>
      </c>
      <c r="T7901">
        <v>0</v>
      </c>
      <c r="U7901">
        <f t="shared" si="740"/>
        <v>5</v>
      </c>
      <c r="V7901">
        <f t="shared" si="741"/>
        <v>1</v>
      </c>
      <c r="W7901">
        <f t="shared" si="742"/>
        <v>2</v>
      </c>
      <c r="X7901" t="str">
        <f t="shared" si="743"/>
        <v>512</v>
      </c>
      <c r="Y7901" t="str">
        <f>IF(Table1[[#This Row],[RFM_Score]]="555","Champion", IF(AND(J7901&gt;=4,V7901&gt;=4),"Loyal", IF(U7901&lt;=2,"At Risk", IF(W7901&gt;=4,"Potential Loyalist","Others"))))</f>
        <v>Others</v>
      </c>
    </row>
    <row r="7902" spans="1:25">
      <c r="A7902" t="s">
        <v>767</v>
      </c>
      <c r="B7902">
        <v>37</v>
      </c>
      <c r="C7902" t="s">
        <v>24</v>
      </c>
      <c r="D7902" t="s">
        <v>41</v>
      </c>
      <c r="E7902" s="6" t="s">
        <v>19972</v>
      </c>
      <c r="F7902" t="s">
        <v>62</v>
      </c>
      <c r="G7902">
        <v>3</v>
      </c>
      <c r="H7902">
        <v>1</v>
      </c>
      <c r="I7902">
        <v>53</v>
      </c>
      <c r="J7902">
        <v>0</v>
      </c>
      <c r="K7902">
        <v>50.05</v>
      </c>
      <c r="L7902" t="str">
        <f t="shared" si="738"/>
        <v/>
      </c>
      <c r="M7902">
        <v>2</v>
      </c>
      <c r="N7902" t="str">
        <f t="shared" si="739"/>
        <v/>
      </c>
      <c r="O7902">
        <v>48</v>
      </c>
      <c r="P7902" s="11">
        <v>0.33333333333333298</v>
      </c>
      <c r="Q7902" s="11">
        <v>0</v>
      </c>
      <c r="R7902" s="12">
        <v>25.024999999999999</v>
      </c>
      <c r="S7902" t="s">
        <v>27</v>
      </c>
      <c r="T7902">
        <v>0</v>
      </c>
      <c r="U7902">
        <f t="shared" si="740"/>
        <v>3</v>
      </c>
      <c r="V7902">
        <f t="shared" si="741"/>
        <v>1</v>
      </c>
      <c r="W7902">
        <f t="shared" si="742"/>
        <v>2</v>
      </c>
      <c r="X7902" t="str">
        <f t="shared" si="743"/>
        <v>312</v>
      </c>
      <c r="Y7902" t="str">
        <f>IF(Table1[[#This Row],[RFM_Score]]="555","Champion", IF(AND(J7902&gt;=4,V7902&gt;=4),"Loyal", IF(U7902&lt;=2,"At Risk", IF(W7902&gt;=4,"Potential Loyalist","Others"))))</f>
        <v>Others</v>
      </c>
    </row>
    <row r="7903" spans="1:25">
      <c r="A7903" t="s">
        <v>8651</v>
      </c>
      <c r="B7903">
        <v>34</v>
      </c>
      <c r="C7903" t="s">
        <v>24</v>
      </c>
      <c r="D7903" t="s">
        <v>25</v>
      </c>
      <c r="E7903" s="6" t="s">
        <v>19973</v>
      </c>
      <c r="F7903" t="s">
        <v>30</v>
      </c>
      <c r="G7903">
        <v>2</v>
      </c>
      <c r="H7903">
        <v>0</v>
      </c>
      <c r="I7903">
        <v>55</v>
      </c>
      <c r="J7903">
        <v>5</v>
      </c>
      <c r="K7903">
        <v>50.04</v>
      </c>
      <c r="L7903" t="str">
        <f t="shared" si="738"/>
        <v/>
      </c>
      <c r="M7903">
        <v>2</v>
      </c>
      <c r="N7903" t="str">
        <f t="shared" si="739"/>
        <v/>
      </c>
      <c r="O7903">
        <v>91</v>
      </c>
      <c r="P7903" s="11">
        <v>0</v>
      </c>
      <c r="Q7903" s="11">
        <v>9.0909090909090898E-2</v>
      </c>
      <c r="R7903" s="12">
        <v>25.02</v>
      </c>
      <c r="S7903" t="s">
        <v>27</v>
      </c>
      <c r="T7903">
        <v>1</v>
      </c>
      <c r="U7903">
        <f t="shared" si="740"/>
        <v>2</v>
      </c>
      <c r="V7903">
        <f t="shared" si="741"/>
        <v>1</v>
      </c>
      <c r="W7903">
        <f t="shared" si="742"/>
        <v>2</v>
      </c>
      <c r="X7903" t="str">
        <f t="shared" si="743"/>
        <v>212</v>
      </c>
      <c r="Y7903" t="str">
        <f>IF(Table1[[#This Row],[RFM_Score]]="555","Champion", IF(AND(J7903&gt;=4,V7903&gt;=4),"Loyal", IF(U7903&lt;=2,"At Risk", IF(W7903&gt;=4,"Potential Loyalist","Others"))))</f>
        <v>At Risk</v>
      </c>
    </row>
    <row r="7904" spans="1:25">
      <c r="A7904" t="s">
        <v>1500</v>
      </c>
      <c r="B7904">
        <v>24</v>
      </c>
      <c r="C7904" t="s">
        <v>19</v>
      </c>
      <c r="D7904" t="s">
        <v>46</v>
      </c>
      <c r="E7904" s="6" t="s">
        <v>19974</v>
      </c>
      <c r="F7904" t="s">
        <v>21</v>
      </c>
      <c r="G7904">
        <v>1</v>
      </c>
      <c r="H7904">
        <v>0</v>
      </c>
      <c r="I7904">
        <v>56</v>
      </c>
      <c r="J7904">
        <v>3</v>
      </c>
      <c r="K7904">
        <v>49.98</v>
      </c>
      <c r="L7904" t="str">
        <f t="shared" si="738"/>
        <v/>
      </c>
      <c r="M7904">
        <v>2</v>
      </c>
      <c r="N7904" t="str">
        <f t="shared" si="739"/>
        <v/>
      </c>
      <c r="O7904">
        <v>46</v>
      </c>
      <c r="P7904" s="11">
        <v>0</v>
      </c>
      <c r="Q7904" s="11">
        <v>5.3571428571428499E-2</v>
      </c>
      <c r="R7904" s="12">
        <v>24.99</v>
      </c>
      <c r="S7904" t="s">
        <v>27</v>
      </c>
      <c r="T7904">
        <v>0</v>
      </c>
      <c r="U7904">
        <f t="shared" si="740"/>
        <v>3</v>
      </c>
      <c r="V7904">
        <f t="shared" si="741"/>
        <v>1</v>
      </c>
      <c r="W7904">
        <f t="shared" si="742"/>
        <v>1</v>
      </c>
      <c r="X7904" t="str">
        <f t="shared" si="743"/>
        <v>311</v>
      </c>
      <c r="Y7904" t="str">
        <f>IF(Table1[[#This Row],[RFM_Score]]="555","Champion", IF(AND(J7904&gt;=4,V7904&gt;=4),"Loyal", IF(U7904&lt;=2,"At Risk", IF(W7904&gt;=4,"Potential Loyalist","Others"))))</f>
        <v>Others</v>
      </c>
    </row>
    <row r="7905" spans="1:25">
      <c r="A7905" t="s">
        <v>7823</v>
      </c>
      <c r="B7905">
        <v>36</v>
      </c>
      <c r="C7905" t="s">
        <v>19</v>
      </c>
      <c r="D7905" t="s">
        <v>25</v>
      </c>
      <c r="E7905" s="6" t="s">
        <v>19975</v>
      </c>
      <c r="F7905" t="s">
        <v>26</v>
      </c>
      <c r="G7905">
        <v>2</v>
      </c>
      <c r="H7905">
        <v>1</v>
      </c>
      <c r="I7905">
        <v>60</v>
      </c>
      <c r="J7905">
        <v>2</v>
      </c>
      <c r="K7905">
        <v>49.74</v>
      </c>
      <c r="L7905" t="str">
        <f t="shared" si="738"/>
        <v/>
      </c>
      <c r="M7905">
        <v>2</v>
      </c>
      <c r="N7905" t="str">
        <f t="shared" si="739"/>
        <v/>
      </c>
      <c r="O7905">
        <v>4</v>
      </c>
      <c r="P7905" s="11">
        <v>0.5</v>
      </c>
      <c r="Q7905" s="11">
        <v>3.3333333333333298E-2</v>
      </c>
      <c r="R7905" s="12">
        <v>24.87</v>
      </c>
      <c r="S7905" t="s">
        <v>27</v>
      </c>
      <c r="T7905">
        <v>0</v>
      </c>
      <c r="U7905">
        <f t="shared" si="740"/>
        <v>5</v>
      </c>
      <c r="V7905">
        <f t="shared" si="741"/>
        <v>1</v>
      </c>
      <c r="W7905">
        <f t="shared" si="742"/>
        <v>1</v>
      </c>
      <c r="X7905" t="str">
        <f t="shared" si="743"/>
        <v>511</v>
      </c>
      <c r="Y7905" t="str">
        <f>IF(Table1[[#This Row],[RFM_Score]]="555","Champion", IF(AND(J7905&gt;=4,V7905&gt;=4),"Loyal", IF(U7905&lt;=2,"At Risk", IF(W7905&gt;=4,"Potential Loyalist","Others"))))</f>
        <v>Others</v>
      </c>
    </row>
    <row r="7906" spans="1:25">
      <c r="A7906" t="s">
        <v>11168</v>
      </c>
      <c r="B7906">
        <v>39</v>
      </c>
      <c r="C7906" t="s">
        <v>19</v>
      </c>
      <c r="D7906" t="s">
        <v>25</v>
      </c>
      <c r="E7906" s="6" t="s">
        <v>19976</v>
      </c>
      <c r="F7906" t="s">
        <v>62</v>
      </c>
      <c r="G7906">
        <v>3</v>
      </c>
      <c r="H7906">
        <v>1</v>
      </c>
      <c r="I7906">
        <v>50</v>
      </c>
      <c r="J7906">
        <v>2</v>
      </c>
      <c r="K7906">
        <v>49.69</v>
      </c>
      <c r="L7906" t="str">
        <f t="shared" si="738"/>
        <v/>
      </c>
      <c r="M7906">
        <v>2</v>
      </c>
      <c r="N7906" t="str">
        <f t="shared" si="739"/>
        <v/>
      </c>
      <c r="O7906">
        <v>1</v>
      </c>
      <c r="P7906" s="11">
        <v>0.33333333333333298</v>
      </c>
      <c r="Q7906" s="11">
        <v>0.04</v>
      </c>
      <c r="R7906" s="12">
        <v>24.844999999999999</v>
      </c>
      <c r="S7906" t="s">
        <v>27</v>
      </c>
      <c r="T7906">
        <v>0</v>
      </c>
      <c r="U7906">
        <f t="shared" si="740"/>
        <v>5</v>
      </c>
      <c r="V7906">
        <f t="shared" si="741"/>
        <v>1</v>
      </c>
      <c r="W7906">
        <f t="shared" si="742"/>
        <v>1</v>
      </c>
      <c r="X7906" t="str">
        <f t="shared" si="743"/>
        <v>511</v>
      </c>
      <c r="Y7906" t="str">
        <f>IF(Table1[[#This Row],[RFM_Score]]="555","Champion", IF(AND(J7906&gt;=4,V7906&gt;=4),"Loyal", IF(U7906&lt;=2,"At Risk", IF(W7906&gt;=4,"Potential Loyalist","Others"))))</f>
        <v>Others</v>
      </c>
    </row>
    <row r="7907" spans="1:25">
      <c r="A7907" t="s">
        <v>2388</v>
      </c>
      <c r="B7907">
        <v>42</v>
      </c>
      <c r="C7907" t="s">
        <v>24</v>
      </c>
      <c r="D7907" t="s">
        <v>25</v>
      </c>
      <c r="E7907" s="6" t="s">
        <v>19977</v>
      </c>
      <c r="F7907" t="s">
        <v>30</v>
      </c>
      <c r="G7907">
        <v>2</v>
      </c>
      <c r="H7907">
        <v>1</v>
      </c>
      <c r="I7907">
        <v>46</v>
      </c>
      <c r="J7907">
        <v>1</v>
      </c>
      <c r="K7907">
        <v>49.64</v>
      </c>
      <c r="L7907" t="str">
        <f t="shared" si="738"/>
        <v/>
      </c>
      <c r="M7907">
        <v>2</v>
      </c>
      <c r="N7907" t="str">
        <f t="shared" si="739"/>
        <v/>
      </c>
      <c r="O7907">
        <v>79</v>
      </c>
      <c r="P7907" s="11">
        <v>0.5</v>
      </c>
      <c r="Q7907" s="11">
        <v>2.1739130434782601E-2</v>
      </c>
      <c r="R7907" s="12">
        <v>24.82</v>
      </c>
      <c r="S7907" t="s">
        <v>27</v>
      </c>
      <c r="T7907">
        <v>0</v>
      </c>
      <c r="U7907">
        <f t="shared" si="740"/>
        <v>2</v>
      </c>
      <c r="V7907">
        <f t="shared" si="741"/>
        <v>1</v>
      </c>
      <c r="W7907">
        <f t="shared" si="742"/>
        <v>1</v>
      </c>
      <c r="X7907" t="str">
        <f t="shared" si="743"/>
        <v>211</v>
      </c>
      <c r="Y7907" t="str">
        <f>IF(Table1[[#This Row],[RFM_Score]]="555","Champion", IF(AND(J7907&gt;=4,V7907&gt;=4),"Loyal", IF(U7907&lt;=2,"At Risk", IF(W7907&gt;=4,"Potential Loyalist","Others"))))</f>
        <v>At Risk</v>
      </c>
    </row>
    <row r="7908" spans="1:25">
      <c r="A7908" t="s">
        <v>5546</v>
      </c>
      <c r="B7908">
        <v>33</v>
      </c>
      <c r="C7908" t="s">
        <v>33</v>
      </c>
      <c r="D7908" t="s">
        <v>49</v>
      </c>
      <c r="E7908" s="6" t="s">
        <v>19978</v>
      </c>
      <c r="F7908" t="s">
        <v>37</v>
      </c>
      <c r="G7908">
        <v>5</v>
      </c>
      <c r="H7908">
        <v>3</v>
      </c>
      <c r="I7908">
        <v>62</v>
      </c>
      <c r="J7908">
        <v>4</v>
      </c>
      <c r="K7908">
        <v>49.6</v>
      </c>
      <c r="L7908" t="str">
        <f t="shared" si="738"/>
        <v/>
      </c>
      <c r="M7908">
        <v>2</v>
      </c>
      <c r="N7908" t="str">
        <f t="shared" si="739"/>
        <v/>
      </c>
      <c r="O7908">
        <v>3</v>
      </c>
      <c r="P7908" s="11">
        <v>0.6</v>
      </c>
      <c r="Q7908" s="11">
        <v>6.4516129032257993E-2</v>
      </c>
      <c r="R7908" s="12">
        <v>24.8</v>
      </c>
      <c r="S7908" t="s">
        <v>27</v>
      </c>
      <c r="T7908">
        <v>0</v>
      </c>
      <c r="U7908">
        <f t="shared" si="740"/>
        <v>5</v>
      </c>
      <c r="V7908">
        <f t="shared" si="741"/>
        <v>1</v>
      </c>
      <c r="W7908">
        <f t="shared" si="742"/>
        <v>1</v>
      </c>
      <c r="X7908" t="str">
        <f t="shared" si="743"/>
        <v>511</v>
      </c>
      <c r="Y7908" t="str">
        <f>IF(Table1[[#This Row],[RFM_Score]]="555","Champion", IF(AND(J7908&gt;=4,V7908&gt;=4),"Loyal", IF(U7908&lt;=2,"At Risk", IF(W7908&gt;=4,"Potential Loyalist","Others"))))</f>
        <v>Others</v>
      </c>
    </row>
    <row r="7909" spans="1:25">
      <c r="A7909" t="s">
        <v>2973</v>
      </c>
      <c r="B7909">
        <v>27</v>
      </c>
      <c r="C7909" t="s">
        <v>19</v>
      </c>
      <c r="D7909" t="s">
        <v>29</v>
      </c>
      <c r="E7909" s="6" t="s">
        <v>19979</v>
      </c>
      <c r="F7909" t="s">
        <v>26</v>
      </c>
      <c r="G7909">
        <v>3</v>
      </c>
      <c r="H7909">
        <v>1</v>
      </c>
      <c r="I7909">
        <v>64</v>
      </c>
      <c r="J7909">
        <v>1</v>
      </c>
      <c r="K7909">
        <v>49.56</v>
      </c>
      <c r="L7909" t="str">
        <f t="shared" si="738"/>
        <v/>
      </c>
      <c r="M7909">
        <v>2</v>
      </c>
      <c r="N7909" t="str">
        <f t="shared" si="739"/>
        <v/>
      </c>
      <c r="O7909">
        <v>45</v>
      </c>
      <c r="P7909" s="11">
        <v>0.33333333333333298</v>
      </c>
      <c r="Q7909" s="11">
        <v>1.5625E-2</v>
      </c>
      <c r="R7909" s="12">
        <v>24.78</v>
      </c>
      <c r="S7909" t="s">
        <v>27</v>
      </c>
      <c r="T7909">
        <v>0</v>
      </c>
      <c r="U7909">
        <f t="shared" si="740"/>
        <v>3</v>
      </c>
      <c r="V7909">
        <f t="shared" si="741"/>
        <v>1</v>
      </c>
      <c r="W7909">
        <f t="shared" si="742"/>
        <v>1</v>
      </c>
      <c r="X7909" t="str">
        <f t="shared" si="743"/>
        <v>311</v>
      </c>
      <c r="Y7909" t="str">
        <f>IF(Table1[[#This Row],[RFM_Score]]="555","Champion", IF(AND(J7909&gt;=4,V7909&gt;=4),"Loyal", IF(U7909&lt;=2,"At Risk", IF(W7909&gt;=4,"Potential Loyalist","Others"))))</f>
        <v>Others</v>
      </c>
    </row>
    <row r="7910" spans="1:25">
      <c r="A7910" t="s">
        <v>2736</v>
      </c>
      <c r="B7910">
        <v>50</v>
      </c>
      <c r="C7910" t="s">
        <v>24</v>
      </c>
      <c r="D7910" t="s">
        <v>29</v>
      </c>
      <c r="E7910" s="6" t="s">
        <v>19980</v>
      </c>
      <c r="F7910" t="s">
        <v>30</v>
      </c>
      <c r="G7910">
        <v>2</v>
      </c>
      <c r="H7910">
        <v>2</v>
      </c>
      <c r="I7910">
        <v>44</v>
      </c>
      <c r="J7910">
        <v>0</v>
      </c>
      <c r="K7910">
        <v>49.54</v>
      </c>
      <c r="L7910" t="str">
        <f t="shared" si="738"/>
        <v/>
      </c>
      <c r="M7910">
        <v>2</v>
      </c>
      <c r="N7910" t="str">
        <f t="shared" si="739"/>
        <v/>
      </c>
      <c r="O7910">
        <v>13</v>
      </c>
      <c r="P7910" s="11">
        <v>1</v>
      </c>
      <c r="Q7910" s="11">
        <v>0</v>
      </c>
      <c r="R7910" s="12">
        <v>24.77</v>
      </c>
      <c r="S7910" t="s">
        <v>27</v>
      </c>
      <c r="T7910">
        <v>0</v>
      </c>
      <c r="U7910">
        <f t="shared" si="740"/>
        <v>5</v>
      </c>
      <c r="V7910">
        <f t="shared" si="741"/>
        <v>1</v>
      </c>
      <c r="W7910">
        <f t="shared" si="742"/>
        <v>1</v>
      </c>
      <c r="X7910" t="str">
        <f t="shared" si="743"/>
        <v>511</v>
      </c>
      <c r="Y7910" t="str">
        <f>IF(Table1[[#This Row],[RFM_Score]]="555","Champion", IF(AND(J7910&gt;=4,V7910&gt;=4),"Loyal", IF(U7910&lt;=2,"At Risk", IF(W7910&gt;=4,"Potential Loyalist","Others"))))</f>
        <v>Others</v>
      </c>
    </row>
    <row r="7911" spans="1:25">
      <c r="A7911" t="s">
        <v>8228</v>
      </c>
      <c r="B7911">
        <v>30</v>
      </c>
      <c r="C7911" t="s">
        <v>24</v>
      </c>
      <c r="D7911" t="s">
        <v>25</v>
      </c>
      <c r="E7911" s="6" t="s">
        <v>19981</v>
      </c>
      <c r="F7911" t="s">
        <v>30</v>
      </c>
      <c r="G7911">
        <v>2</v>
      </c>
      <c r="H7911">
        <v>1</v>
      </c>
      <c r="I7911">
        <v>56</v>
      </c>
      <c r="J7911">
        <v>3</v>
      </c>
      <c r="K7911">
        <v>49.54</v>
      </c>
      <c r="L7911" t="str">
        <f t="shared" si="738"/>
        <v/>
      </c>
      <c r="M7911">
        <v>2</v>
      </c>
      <c r="N7911" t="str">
        <f t="shared" si="739"/>
        <v/>
      </c>
      <c r="O7911">
        <v>2</v>
      </c>
      <c r="P7911" s="11">
        <v>0.5</v>
      </c>
      <c r="Q7911" s="11">
        <v>5.3571428571428499E-2</v>
      </c>
      <c r="R7911" s="12">
        <v>24.77</v>
      </c>
      <c r="S7911" t="s">
        <v>27</v>
      </c>
      <c r="T7911">
        <v>0</v>
      </c>
      <c r="U7911">
        <f t="shared" si="740"/>
        <v>5</v>
      </c>
      <c r="V7911">
        <f t="shared" si="741"/>
        <v>1</v>
      </c>
      <c r="W7911">
        <f t="shared" si="742"/>
        <v>1</v>
      </c>
      <c r="X7911" t="str">
        <f t="shared" si="743"/>
        <v>511</v>
      </c>
      <c r="Y7911" t="str">
        <f>IF(Table1[[#This Row],[RFM_Score]]="555","Champion", IF(AND(J7911&gt;=4,V7911&gt;=4),"Loyal", IF(U7911&lt;=2,"At Risk", IF(W7911&gt;=4,"Potential Loyalist","Others"))))</f>
        <v>Others</v>
      </c>
    </row>
    <row r="7912" spans="1:25">
      <c r="A7912" t="s">
        <v>2955</v>
      </c>
      <c r="B7912">
        <v>36</v>
      </c>
      <c r="C7912" t="s">
        <v>19</v>
      </c>
      <c r="D7912" t="s">
        <v>46</v>
      </c>
      <c r="E7912" s="6" t="s">
        <v>19982</v>
      </c>
      <c r="F7912" t="s">
        <v>30</v>
      </c>
      <c r="G7912">
        <v>1</v>
      </c>
      <c r="H7912">
        <v>0</v>
      </c>
      <c r="I7912">
        <v>31</v>
      </c>
      <c r="J7912">
        <v>1</v>
      </c>
      <c r="K7912">
        <v>49.35</v>
      </c>
      <c r="L7912" t="str">
        <f t="shared" si="738"/>
        <v/>
      </c>
      <c r="M7912">
        <v>2</v>
      </c>
      <c r="N7912" t="str">
        <f t="shared" si="739"/>
        <v/>
      </c>
      <c r="O7912">
        <v>11</v>
      </c>
      <c r="P7912" s="11">
        <v>0</v>
      </c>
      <c r="Q7912" s="11">
        <v>3.2258064516128997E-2</v>
      </c>
      <c r="R7912" s="12">
        <v>24.675000000000001</v>
      </c>
      <c r="S7912" t="s">
        <v>27</v>
      </c>
      <c r="T7912">
        <v>1</v>
      </c>
      <c r="U7912">
        <f t="shared" si="740"/>
        <v>5</v>
      </c>
      <c r="V7912">
        <f t="shared" si="741"/>
        <v>1</v>
      </c>
      <c r="W7912">
        <f t="shared" si="742"/>
        <v>1</v>
      </c>
      <c r="X7912" t="str">
        <f t="shared" si="743"/>
        <v>511</v>
      </c>
      <c r="Y7912" t="str">
        <f>IF(Table1[[#This Row],[RFM_Score]]="555","Champion", IF(AND(J7912&gt;=4,V7912&gt;=4),"Loyal", IF(U7912&lt;=2,"At Risk", IF(W7912&gt;=4,"Potential Loyalist","Others"))))</f>
        <v>Others</v>
      </c>
    </row>
    <row r="7913" spans="1:25">
      <c r="A7913" t="s">
        <v>4020</v>
      </c>
      <c r="B7913">
        <v>21</v>
      </c>
      <c r="C7913" t="s">
        <v>19</v>
      </c>
      <c r="D7913" t="s">
        <v>25</v>
      </c>
      <c r="E7913" s="6" t="s">
        <v>19983</v>
      </c>
      <c r="F7913" t="s">
        <v>30</v>
      </c>
      <c r="G7913">
        <v>4</v>
      </c>
      <c r="H7913">
        <v>0</v>
      </c>
      <c r="I7913">
        <v>47</v>
      </c>
      <c r="J7913">
        <v>1</v>
      </c>
      <c r="K7913">
        <v>49.32</v>
      </c>
      <c r="L7913" t="str">
        <f t="shared" si="738"/>
        <v/>
      </c>
      <c r="M7913">
        <v>2</v>
      </c>
      <c r="N7913" t="str">
        <f t="shared" si="739"/>
        <v/>
      </c>
      <c r="O7913">
        <v>7</v>
      </c>
      <c r="P7913" s="11">
        <v>0</v>
      </c>
      <c r="Q7913" s="11">
        <v>2.1276595744680799E-2</v>
      </c>
      <c r="R7913" s="12">
        <v>24.66</v>
      </c>
      <c r="S7913" t="s">
        <v>27</v>
      </c>
      <c r="T7913">
        <v>0</v>
      </c>
      <c r="U7913">
        <f t="shared" si="740"/>
        <v>5</v>
      </c>
      <c r="V7913">
        <f t="shared" si="741"/>
        <v>1</v>
      </c>
      <c r="W7913">
        <f t="shared" si="742"/>
        <v>1</v>
      </c>
      <c r="X7913" t="str">
        <f t="shared" si="743"/>
        <v>511</v>
      </c>
      <c r="Y7913" t="str">
        <f>IF(Table1[[#This Row],[RFM_Score]]="555","Champion", IF(AND(J7913&gt;=4,V7913&gt;=4),"Loyal", IF(U7913&lt;=2,"At Risk", IF(W7913&gt;=4,"Potential Loyalist","Others"))))</f>
        <v>Others</v>
      </c>
    </row>
    <row r="7914" spans="1:25">
      <c r="A7914" t="s">
        <v>725</v>
      </c>
      <c r="B7914">
        <v>43</v>
      </c>
      <c r="C7914" t="s">
        <v>19</v>
      </c>
      <c r="D7914" t="s">
        <v>20</v>
      </c>
      <c r="E7914" s="6" t="s">
        <v>19984</v>
      </c>
      <c r="F7914" t="s">
        <v>21</v>
      </c>
      <c r="G7914">
        <v>0</v>
      </c>
      <c r="H7914">
        <v>0</v>
      </c>
      <c r="I7914">
        <v>42</v>
      </c>
      <c r="J7914">
        <v>3</v>
      </c>
      <c r="K7914">
        <v>49.29</v>
      </c>
      <c r="L7914" t="str">
        <f t="shared" si="738"/>
        <v/>
      </c>
      <c r="M7914">
        <v>2</v>
      </c>
      <c r="N7914" t="str">
        <f t="shared" si="739"/>
        <v/>
      </c>
      <c r="O7914">
        <v>3</v>
      </c>
      <c r="P7914" s="11">
        <v>0</v>
      </c>
      <c r="Q7914" s="11">
        <v>7.1428571428571397E-2</v>
      </c>
      <c r="R7914" s="12">
        <v>24.645</v>
      </c>
      <c r="S7914" t="s">
        <v>27</v>
      </c>
      <c r="T7914">
        <v>0</v>
      </c>
      <c r="U7914">
        <f t="shared" si="740"/>
        <v>5</v>
      </c>
      <c r="V7914">
        <f t="shared" si="741"/>
        <v>1</v>
      </c>
      <c r="W7914">
        <f t="shared" si="742"/>
        <v>1</v>
      </c>
      <c r="X7914" t="str">
        <f t="shared" si="743"/>
        <v>511</v>
      </c>
      <c r="Y7914" t="str">
        <f>IF(Table1[[#This Row],[RFM_Score]]="555","Champion", IF(AND(J7914&gt;=4,V7914&gt;=4),"Loyal", IF(U7914&lt;=2,"At Risk", IF(W7914&gt;=4,"Potential Loyalist","Others"))))</f>
        <v>Others</v>
      </c>
    </row>
    <row r="7915" spans="1:25">
      <c r="A7915" t="s">
        <v>953</v>
      </c>
      <c r="B7915">
        <v>42</v>
      </c>
      <c r="C7915" t="s">
        <v>24</v>
      </c>
      <c r="D7915" t="s">
        <v>25</v>
      </c>
      <c r="E7915" s="6" t="s">
        <v>19985</v>
      </c>
      <c r="F7915" t="s">
        <v>26</v>
      </c>
      <c r="G7915">
        <v>0</v>
      </c>
      <c r="H7915">
        <v>0</v>
      </c>
      <c r="I7915">
        <v>46</v>
      </c>
      <c r="J7915">
        <v>1</v>
      </c>
      <c r="K7915">
        <v>49.29</v>
      </c>
      <c r="L7915" t="str">
        <f t="shared" si="738"/>
        <v/>
      </c>
      <c r="M7915">
        <v>2</v>
      </c>
      <c r="N7915" t="str">
        <f t="shared" si="739"/>
        <v/>
      </c>
      <c r="O7915">
        <v>27</v>
      </c>
      <c r="P7915" s="11">
        <v>0</v>
      </c>
      <c r="Q7915" s="11">
        <v>2.1739130434782601E-2</v>
      </c>
      <c r="R7915" s="12">
        <v>24.645</v>
      </c>
      <c r="S7915" t="s">
        <v>27</v>
      </c>
      <c r="T7915">
        <v>0</v>
      </c>
      <c r="U7915">
        <f t="shared" si="740"/>
        <v>4</v>
      </c>
      <c r="V7915">
        <f t="shared" si="741"/>
        <v>1</v>
      </c>
      <c r="W7915">
        <f t="shared" si="742"/>
        <v>1</v>
      </c>
      <c r="X7915" t="str">
        <f t="shared" si="743"/>
        <v>411</v>
      </c>
      <c r="Y7915" t="str">
        <f>IF(Table1[[#This Row],[RFM_Score]]="555","Champion", IF(AND(J7915&gt;=4,V7915&gt;=4),"Loyal", IF(U7915&lt;=2,"At Risk", IF(W7915&gt;=4,"Potential Loyalist","Others"))))</f>
        <v>Others</v>
      </c>
    </row>
    <row r="7916" spans="1:25">
      <c r="A7916" t="s">
        <v>6437</v>
      </c>
      <c r="B7916">
        <v>38</v>
      </c>
      <c r="C7916" t="s">
        <v>19</v>
      </c>
      <c r="D7916" t="s">
        <v>29</v>
      </c>
      <c r="E7916" s="6" t="s">
        <v>19986</v>
      </c>
      <c r="F7916" t="s">
        <v>60</v>
      </c>
      <c r="G7916">
        <v>1</v>
      </c>
      <c r="H7916">
        <v>1</v>
      </c>
      <c r="I7916">
        <v>56</v>
      </c>
      <c r="J7916">
        <v>3</v>
      </c>
      <c r="K7916">
        <v>49.11</v>
      </c>
      <c r="L7916" t="str">
        <f t="shared" si="738"/>
        <v/>
      </c>
      <c r="M7916">
        <v>2</v>
      </c>
      <c r="N7916" t="str">
        <f t="shared" si="739"/>
        <v/>
      </c>
      <c r="O7916">
        <v>13</v>
      </c>
      <c r="P7916" s="11">
        <v>1</v>
      </c>
      <c r="Q7916" s="11">
        <v>5.3571428571428499E-2</v>
      </c>
      <c r="R7916" s="12">
        <v>24.555</v>
      </c>
      <c r="S7916" t="s">
        <v>27</v>
      </c>
      <c r="T7916">
        <v>0</v>
      </c>
      <c r="U7916">
        <f t="shared" si="740"/>
        <v>5</v>
      </c>
      <c r="V7916">
        <f t="shared" si="741"/>
        <v>1</v>
      </c>
      <c r="W7916">
        <f t="shared" si="742"/>
        <v>1</v>
      </c>
      <c r="X7916" t="str">
        <f t="shared" si="743"/>
        <v>511</v>
      </c>
      <c r="Y7916" t="str">
        <f>IF(Table1[[#This Row],[RFM_Score]]="555","Champion", IF(AND(J7916&gt;=4,V7916&gt;=4),"Loyal", IF(U7916&lt;=2,"At Risk", IF(W7916&gt;=4,"Potential Loyalist","Others"))))</f>
        <v>Others</v>
      </c>
    </row>
    <row r="7917" spans="1:25">
      <c r="A7917" t="s">
        <v>4000</v>
      </c>
      <c r="B7917">
        <v>44</v>
      </c>
      <c r="C7917" t="s">
        <v>19</v>
      </c>
      <c r="D7917" t="s">
        <v>35</v>
      </c>
      <c r="E7917" s="6" t="s">
        <v>19987</v>
      </c>
      <c r="F7917" t="s">
        <v>62</v>
      </c>
      <c r="G7917">
        <v>2</v>
      </c>
      <c r="H7917">
        <v>0</v>
      </c>
      <c r="I7917">
        <v>42</v>
      </c>
      <c r="J7917">
        <v>2</v>
      </c>
      <c r="K7917">
        <v>49.09</v>
      </c>
      <c r="L7917" t="str">
        <f t="shared" si="738"/>
        <v/>
      </c>
      <c r="M7917">
        <v>2</v>
      </c>
      <c r="N7917" t="str">
        <f t="shared" si="739"/>
        <v/>
      </c>
      <c r="O7917">
        <v>102</v>
      </c>
      <c r="P7917" s="11">
        <v>0</v>
      </c>
      <c r="Q7917" s="11">
        <v>4.7619047619047603E-2</v>
      </c>
      <c r="R7917" s="12">
        <v>24.545000000000002</v>
      </c>
      <c r="S7917" t="s">
        <v>27</v>
      </c>
      <c r="T7917">
        <v>0</v>
      </c>
      <c r="U7917">
        <f t="shared" si="740"/>
        <v>1</v>
      </c>
      <c r="V7917">
        <f t="shared" si="741"/>
        <v>1</v>
      </c>
      <c r="W7917">
        <f t="shared" si="742"/>
        <v>1</v>
      </c>
      <c r="X7917" t="str">
        <f t="shared" si="743"/>
        <v>111</v>
      </c>
      <c r="Y7917" t="str">
        <f>IF(Table1[[#This Row],[RFM_Score]]="555","Champion", IF(AND(J7917&gt;=4,V7917&gt;=4),"Loyal", IF(U7917&lt;=2,"At Risk", IF(W7917&gt;=4,"Potential Loyalist","Others"))))</f>
        <v>At Risk</v>
      </c>
    </row>
    <row r="7918" spans="1:25">
      <c r="A7918" t="s">
        <v>6078</v>
      </c>
      <c r="B7918">
        <v>49</v>
      </c>
      <c r="C7918" t="s">
        <v>24</v>
      </c>
      <c r="D7918" t="s">
        <v>49</v>
      </c>
      <c r="E7918" s="6" t="s">
        <v>19988</v>
      </c>
      <c r="F7918" t="s">
        <v>26</v>
      </c>
      <c r="G7918">
        <v>1</v>
      </c>
      <c r="H7918">
        <v>1</v>
      </c>
      <c r="I7918">
        <v>54</v>
      </c>
      <c r="J7918">
        <v>1</v>
      </c>
      <c r="K7918">
        <v>49.04</v>
      </c>
      <c r="L7918" t="str">
        <f t="shared" si="738"/>
        <v/>
      </c>
      <c r="M7918">
        <v>2</v>
      </c>
      <c r="N7918" t="str">
        <f t="shared" si="739"/>
        <v/>
      </c>
      <c r="O7918">
        <v>3</v>
      </c>
      <c r="P7918" s="11">
        <v>1</v>
      </c>
      <c r="Q7918" s="11">
        <v>1.85185185185185E-2</v>
      </c>
      <c r="R7918" s="12">
        <v>24.52</v>
      </c>
      <c r="S7918" t="s">
        <v>27</v>
      </c>
      <c r="T7918">
        <v>0</v>
      </c>
      <c r="U7918">
        <f t="shared" si="740"/>
        <v>5</v>
      </c>
      <c r="V7918">
        <f t="shared" si="741"/>
        <v>1</v>
      </c>
      <c r="W7918">
        <f t="shared" si="742"/>
        <v>1</v>
      </c>
      <c r="X7918" t="str">
        <f t="shared" si="743"/>
        <v>511</v>
      </c>
      <c r="Y7918" t="str">
        <f>IF(Table1[[#This Row],[RFM_Score]]="555","Champion", IF(AND(J7918&gt;=4,V7918&gt;=4),"Loyal", IF(U7918&lt;=2,"At Risk", IF(W7918&gt;=4,"Potential Loyalist","Others"))))</f>
        <v>Others</v>
      </c>
    </row>
    <row r="7919" spans="1:25">
      <c r="A7919" t="s">
        <v>5646</v>
      </c>
      <c r="B7919">
        <v>35</v>
      </c>
      <c r="C7919" t="s">
        <v>24</v>
      </c>
      <c r="D7919" t="s">
        <v>29</v>
      </c>
      <c r="E7919" s="6" t="s">
        <v>19989</v>
      </c>
      <c r="F7919" t="s">
        <v>60</v>
      </c>
      <c r="G7919">
        <v>5</v>
      </c>
      <c r="H7919">
        <v>2</v>
      </c>
      <c r="I7919">
        <v>53</v>
      </c>
      <c r="J7919">
        <v>4</v>
      </c>
      <c r="K7919">
        <v>48.98</v>
      </c>
      <c r="L7919" t="str">
        <f t="shared" si="738"/>
        <v/>
      </c>
      <c r="M7919">
        <v>2</v>
      </c>
      <c r="N7919" t="str">
        <f t="shared" si="739"/>
        <v/>
      </c>
      <c r="O7919">
        <v>2</v>
      </c>
      <c r="P7919" s="11">
        <v>0.4</v>
      </c>
      <c r="Q7919" s="11">
        <v>7.5471698113207503E-2</v>
      </c>
      <c r="R7919" s="12">
        <v>24.49</v>
      </c>
      <c r="S7919" t="s">
        <v>27</v>
      </c>
      <c r="T7919">
        <v>0</v>
      </c>
      <c r="U7919">
        <f t="shared" si="740"/>
        <v>5</v>
      </c>
      <c r="V7919">
        <f t="shared" si="741"/>
        <v>1</v>
      </c>
      <c r="W7919">
        <f t="shared" si="742"/>
        <v>1</v>
      </c>
      <c r="X7919" t="str">
        <f t="shared" si="743"/>
        <v>511</v>
      </c>
      <c r="Y7919" t="str">
        <f>IF(Table1[[#This Row],[RFM_Score]]="555","Champion", IF(AND(J7919&gt;=4,V7919&gt;=4),"Loyal", IF(U7919&lt;=2,"At Risk", IF(W7919&gt;=4,"Potential Loyalist","Others"))))</f>
        <v>Others</v>
      </c>
    </row>
    <row r="7920" spans="1:25">
      <c r="A7920" t="s">
        <v>6319</v>
      </c>
      <c r="B7920">
        <v>46</v>
      </c>
      <c r="C7920" t="s">
        <v>19</v>
      </c>
      <c r="D7920" t="s">
        <v>25</v>
      </c>
      <c r="E7920" s="6" t="s">
        <v>19990</v>
      </c>
      <c r="F7920" t="s">
        <v>26</v>
      </c>
      <c r="G7920">
        <v>3</v>
      </c>
      <c r="H7920">
        <v>1</v>
      </c>
      <c r="I7920">
        <v>58</v>
      </c>
      <c r="J7920">
        <v>1</v>
      </c>
      <c r="K7920">
        <v>48.86</v>
      </c>
      <c r="L7920" t="str">
        <f t="shared" si="738"/>
        <v/>
      </c>
      <c r="M7920">
        <v>2</v>
      </c>
      <c r="N7920" t="str">
        <f t="shared" si="739"/>
        <v/>
      </c>
      <c r="O7920">
        <v>2</v>
      </c>
      <c r="P7920" s="11">
        <v>0.33333333333333298</v>
      </c>
      <c r="Q7920" s="11">
        <v>1.72413793103448E-2</v>
      </c>
      <c r="R7920" s="12">
        <v>24.43</v>
      </c>
      <c r="S7920" t="s">
        <v>27</v>
      </c>
      <c r="T7920">
        <v>0</v>
      </c>
      <c r="U7920">
        <f t="shared" si="740"/>
        <v>5</v>
      </c>
      <c r="V7920">
        <f t="shared" si="741"/>
        <v>1</v>
      </c>
      <c r="W7920">
        <f t="shared" si="742"/>
        <v>1</v>
      </c>
      <c r="X7920" t="str">
        <f t="shared" si="743"/>
        <v>511</v>
      </c>
      <c r="Y7920" t="str">
        <f>IF(Table1[[#This Row],[RFM_Score]]="555","Champion", IF(AND(J7920&gt;=4,V7920&gt;=4),"Loyal", IF(U7920&lt;=2,"At Risk", IF(W7920&gt;=4,"Potential Loyalist","Others"))))</f>
        <v>Others</v>
      </c>
    </row>
    <row r="7921" spans="1:25">
      <c r="A7921" t="s">
        <v>1503</v>
      </c>
      <c r="B7921">
        <v>55</v>
      </c>
      <c r="C7921" t="s">
        <v>19</v>
      </c>
      <c r="D7921" t="s">
        <v>46</v>
      </c>
      <c r="E7921" s="6" t="s">
        <v>19991</v>
      </c>
      <c r="F7921" t="s">
        <v>60</v>
      </c>
      <c r="G7921">
        <v>3</v>
      </c>
      <c r="H7921">
        <v>1</v>
      </c>
      <c r="I7921">
        <v>44</v>
      </c>
      <c r="J7921">
        <v>1</v>
      </c>
      <c r="K7921">
        <v>48.74</v>
      </c>
      <c r="L7921" t="str">
        <f t="shared" si="738"/>
        <v/>
      </c>
      <c r="M7921">
        <v>2</v>
      </c>
      <c r="N7921" t="str">
        <f t="shared" si="739"/>
        <v/>
      </c>
      <c r="O7921">
        <v>25</v>
      </c>
      <c r="P7921" s="11">
        <v>0.33333333333333298</v>
      </c>
      <c r="Q7921" s="11">
        <v>2.27272727272727E-2</v>
      </c>
      <c r="R7921" s="12">
        <v>24.37</v>
      </c>
      <c r="S7921" t="s">
        <v>27</v>
      </c>
      <c r="T7921">
        <v>1</v>
      </c>
      <c r="U7921">
        <f t="shared" si="740"/>
        <v>4</v>
      </c>
      <c r="V7921">
        <f t="shared" si="741"/>
        <v>1</v>
      </c>
      <c r="W7921">
        <f t="shared" si="742"/>
        <v>1</v>
      </c>
      <c r="X7921" t="str">
        <f t="shared" si="743"/>
        <v>411</v>
      </c>
      <c r="Y7921" t="str">
        <f>IF(Table1[[#This Row],[RFM_Score]]="555","Champion", IF(AND(J7921&gt;=4,V7921&gt;=4),"Loyal", IF(U7921&lt;=2,"At Risk", IF(W7921&gt;=4,"Potential Loyalist","Others"))))</f>
        <v>Others</v>
      </c>
    </row>
    <row r="7922" spans="1:25">
      <c r="A7922" t="s">
        <v>570</v>
      </c>
      <c r="B7922">
        <v>20</v>
      </c>
      <c r="C7922" t="s">
        <v>19</v>
      </c>
      <c r="D7922" t="s">
        <v>25</v>
      </c>
      <c r="E7922" s="6" t="s">
        <v>19992</v>
      </c>
      <c r="F7922" t="s">
        <v>30</v>
      </c>
      <c r="G7922">
        <v>5</v>
      </c>
      <c r="H7922">
        <v>1</v>
      </c>
      <c r="I7922">
        <v>43</v>
      </c>
      <c r="J7922">
        <v>1</v>
      </c>
      <c r="K7922">
        <v>48.66</v>
      </c>
      <c r="L7922" t="str">
        <f t="shared" si="738"/>
        <v/>
      </c>
      <c r="M7922">
        <v>2</v>
      </c>
      <c r="N7922" t="str">
        <f t="shared" si="739"/>
        <v/>
      </c>
      <c r="O7922">
        <v>76</v>
      </c>
      <c r="P7922" s="11">
        <v>0.2</v>
      </c>
      <c r="Q7922" s="11">
        <v>2.3255813953488299E-2</v>
      </c>
      <c r="R7922" s="12">
        <v>24.33</v>
      </c>
      <c r="S7922" t="s">
        <v>27</v>
      </c>
      <c r="T7922">
        <v>0</v>
      </c>
      <c r="U7922">
        <f t="shared" si="740"/>
        <v>2</v>
      </c>
      <c r="V7922">
        <f t="shared" si="741"/>
        <v>1</v>
      </c>
      <c r="W7922">
        <f t="shared" si="742"/>
        <v>1</v>
      </c>
      <c r="X7922" t="str">
        <f t="shared" si="743"/>
        <v>211</v>
      </c>
      <c r="Y7922" t="str">
        <f>IF(Table1[[#This Row],[RFM_Score]]="555","Champion", IF(AND(J7922&gt;=4,V7922&gt;=4),"Loyal", IF(U7922&lt;=2,"At Risk", IF(W7922&gt;=4,"Potential Loyalist","Others"))))</f>
        <v>At Risk</v>
      </c>
    </row>
    <row r="7923" spans="1:25">
      <c r="A7923" t="s">
        <v>10823</v>
      </c>
      <c r="B7923">
        <v>47</v>
      </c>
      <c r="C7923" t="s">
        <v>19</v>
      </c>
      <c r="D7923" t="s">
        <v>25</v>
      </c>
      <c r="E7923" s="6" t="s">
        <v>19993</v>
      </c>
      <c r="F7923" t="s">
        <v>37</v>
      </c>
      <c r="G7923">
        <v>4</v>
      </c>
      <c r="H7923">
        <v>3</v>
      </c>
      <c r="I7923">
        <v>49</v>
      </c>
      <c r="J7923">
        <v>2</v>
      </c>
      <c r="K7923">
        <v>48.44</v>
      </c>
      <c r="L7923" t="str">
        <f t="shared" si="738"/>
        <v/>
      </c>
      <c r="M7923">
        <v>2</v>
      </c>
      <c r="N7923" t="str">
        <f t="shared" si="739"/>
        <v/>
      </c>
      <c r="O7923">
        <v>21</v>
      </c>
      <c r="P7923" s="11">
        <v>0.75</v>
      </c>
      <c r="Q7923" s="11">
        <v>4.08163265306122E-2</v>
      </c>
      <c r="R7923" s="12">
        <v>24.22</v>
      </c>
      <c r="S7923" t="s">
        <v>27</v>
      </c>
      <c r="T7923">
        <v>1</v>
      </c>
      <c r="U7923">
        <f t="shared" si="740"/>
        <v>4</v>
      </c>
      <c r="V7923">
        <f t="shared" si="741"/>
        <v>1</v>
      </c>
      <c r="W7923">
        <f t="shared" si="742"/>
        <v>1</v>
      </c>
      <c r="X7923" t="str">
        <f t="shared" si="743"/>
        <v>411</v>
      </c>
      <c r="Y7923" t="str">
        <f>IF(Table1[[#This Row],[RFM_Score]]="555","Champion", IF(AND(J7923&gt;=4,V7923&gt;=4),"Loyal", IF(U7923&lt;=2,"At Risk", IF(W7923&gt;=4,"Potential Loyalist","Others"))))</f>
        <v>Others</v>
      </c>
    </row>
    <row r="7924" spans="1:25">
      <c r="A7924" t="s">
        <v>8611</v>
      </c>
      <c r="B7924">
        <v>33</v>
      </c>
      <c r="C7924" t="s">
        <v>19</v>
      </c>
      <c r="D7924" t="s">
        <v>25</v>
      </c>
      <c r="E7924" s="6" t="s">
        <v>19994</v>
      </c>
      <c r="F7924" t="s">
        <v>21</v>
      </c>
      <c r="G7924">
        <v>3</v>
      </c>
      <c r="H7924">
        <v>2</v>
      </c>
      <c r="I7924">
        <v>53</v>
      </c>
      <c r="J7924">
        <v>1</v>
      </c>
      <c r="K7924">
        <v>48.4</v>
      </c>
      <c r="L7924" t="str">
        <f t="shared" si="738"/>
        <v/>
      </c>
      <c r="M7924">
        <v>2</v>
      </c>
      <c r="N7924" t="str">
        <f t="shared" si="739"/>
        <v/>
      </c>
      <c r="O7924">
        <v>2</v>
      </c>
      <c r="P7924" s="11">
        <v>0.66666666666666596</v>
      </c>
      <c r="Q7924" s="11">
        <v>1.8867924528301799E-2</v>
      </c>
      <c r="R7924" s="12">
        <v>24.2</v>
      </c>
      <c r="S7924" t="s">
        <v>27</v>
      </c>
      <c r="T7924">
        <v>0</v>
      </c>
      <c r="U7924">
        <f t="shared" si="740"/>
        <v>5</v>
      </c>
      <c r="V7924">
        <f t="shared" si="741"/>
        <v>1</v>
      </c>
      <c r="W7924">
        <f t="shared" si="742"/>
        <v>1</v>
      </c>
      <c r="X7924" t="str">
        <f t="shared" si="743"/>
        <v>511</v>
      </c>
      <c r="Y7924" t="str">
        <f>IF(Table1[[#This Row],[RFM_Score]]="555","Champion", IF(AND(J7924&gt;=4,V7924&gt;=4),"Loyal", IF(U7924&lt;=2,"At Risk", IF(W7924&gt;=4,"Potential Loyalist","Others"))))</f>
        <v>Others</v>
      </c>
    </row>
    <row r="7925" spans="1:25">
      <c r="A7925" t="s">
        <v>9137</v>
      </c>
      <c r="B7925">
        <v>30</v>
      </c>
      <c r="C7925" t="s">
        <v>19</v>
      </c>
      <c r="D7925" t="s">
        <v>29</v>
      </c>
      <c r="E7925" s="6" t="s">
        <v>19995</v>
      </c>
      <c r="F7925" t="s">
        <v>26</v>
      </c>
      <c r="G7925">
        <v>3</v>
      </c>
      <c r="H7925">
        <v>2</v>
      </c>
      <c r="I7925">
        <v>44</v>
      </c>
      <c r="J7925">
        <v>3</v>
      </c>
      <c r="K7925">
        <v>48.24</v>
      </c>
      <c r="L7925" t="str">
        <f t="shared" si="738"/>
        <v/>
      </c>
      <c r="M7925">
        <v>2</v>
      </c>
      <c r="N7925" t="str">
        <f t="shared" si="739"/>
        <v/>
      </c>
      <c r="O7925">
        <v>18</v>
      </c>
      <c r="P7925" s="11">
        <v>0.66666666666666596</v>
      </c>
      <c r="Q7925" s="11">
        <v>6.8181818181818094E-2</v>
      </c>
      <c r="R7925" s="12">
        <v>24.12</v>
      </c>
      <c r="S7925" t="s">
        <v>27</v>
      </c>
      <c r="T7925">
        <v>0</v>
      </c>
      <c r="U7925">
        <f t="shared" si="740"/>
        <v>5</v>
      </c>
      <c r="V7925">
        <f t="shared" si="741"/>
        <v>1</v>
      </c>
      <c r="W7925">
        <f t="shared" si="742"/>
        <v>1</v>
      </c>
      <c r="X7925" t="str">
        <f t="shared" si="743"/>
        <v>511</v>
      </c>
      <c r="Y7925" t="str">
        <f>IF(Table1[[#This Row],[RFM_Score]]="555","Champion", IF(AND(J7925&gt;=4,V7925&gt;=4),"Loyal", IF(U7925&lt;=2,"At Risk", IF(W7925&gt;=4,"Potential Loyalist","Others"))))</f>
        <v>Others</v>
      </c>
    </row>
    <row r="7926" spans="1:25">
      <c r="A7926" t="s">
        <v>5502</v>
      </c>
      <c r="B7926">
        <v>34</v>
      </c>
      <c r="C7926" t="s">
        <v>19</v>
      </c>
      <c r="D7926" t="s">
        <v>29</v>
      </c>
      <c r="E7926" s="6" t="s">
        <v>19996</v>
      </c>
      <c r="F7926" t="s">
        <v>60</v>
      </c>
      <c r="G7926">
        <v>2</v>
      </c>
      <c r="H7926">
        <v>1</v>
      </c>
      <c r="I7926">
        <v>57</v>
      </c>
      <c r="J7926">
        <v>2</v>
      </c>
      <c r="K7926">
        <v>48.13</v>
      </c>
      <c r="L7926" t="str">
        <f t="shared" si="738"/>
        <v/>
      </c>
      <c r="M7926">
        <v>2</v>
      </c>
      <c r="N7926" t="str">
        <f t="shared" si="739"/>
        <v/>
      </c>
      <c r="O7926">
        <v>99</v>
      </c>
      <c r="P7926" s="11">
        <v>0.5</v>
      </c>
      <c r="Q7926" s="11">
        <v>3.5087719298245598E-2</v>
      </c>
      <c r="R7926" s="12">
        <v>24.065000000000001</v>
      </c>
      <c r="S7926" t="s">
        <v>27</v>
      </c>
      <c r="T7926">
        <v>1</v>
      </c>
      <c r="U7926">
        <f t="shared" si="740"/>
        <v>2</v>
      </c>
      <c r="V7926">
        <f t="shared" si="741"/>
        <v>1</v>
      </c>
      <c r="W7926">
        <f t="shared" si="742"/>
        <v>1</v>
      </c>
      <c r="X7926" t="str">
        <f t="shared" si="743"/>
        <v>211</v>
      </c>
      <c r="Y7926" t="str">
        <f>IF(Table1[[#This Row],[RFM_Score]]="555","Champion", IF(AND(J7926&gt;=4,V7926&gt;=4),"Loyal", IF(U7926&lt;=2,"At Risk", IF(W7926&gt;=4,"Potential Loyalist","Others"))))</f>
        <v>At Risk</v>
      </c>
    </row>
    <row r="7927" spans="1:25">
      <c r="A7927" t="s">
        <v>1879</v>
      </c>
      <c r="B7927">
        <v>28</v>
      </c>
      <c r="C7927" t="s">
        <v>24</v>
      </c>
      <c r="D7927" t="s">
        <v>49</v>
      </c>
      <c r="E7927" s="6" t="s">
        <v>19997</v>
      </c>
      <c r="F7927" t="s">
        <v>26</v>
      </c>
      <c r="G7927">
        <v>3</v>
      </c>
      <c r="H7927">
        <v>1</v>
      </c>
      <c r="I7927">
        <v>43</v>
      </c>
      <c r="J7927">
        <v>4</v>
      </c>
      <c r="K7927">
        <v>48.07</v>
      </c>
      <c r="L7927" t="str">
        <f t="shared" si="738"/>
        <v/>
      </c>
      <c r="M7927">
        <v>2</v>
      </c>
      <c r="N7927" t="str">
        <f t="shared" si="739"/>
        <v/>
      </c>
      <c r="O7927">
        <v>28</v>
      </c>
      <c r="P7927" s="11">
        <v>0.33333333333333298</v>
      </c>
      <c r="Q7927" s="11">
        <v>9.3023255813953404E-2</v>
      </c>
      <c r="R7927" s="12">
        <v>24.035</v>
      </c>
      <c r="S7927" t="s">
        <v>27</v>
      </c>
      <c r="T7927">
        <v>0</v>
      </c>
      <c r="U7927">
        <f t="shared" si="740"/>
        <v>4</v>
      </c>
      <c r="V7927">
        <f t="shared" si="741"/>
        <v>1</v>
      </c>
      <c r="W7927">
        <f t="shared" si="742"/>
        <v>1</v>
      </c>
      <c r="X7927" t="str">
        <f t="shared" si="743"/>
        <v>411</v>
      </c>
      <c r="Y7927" t="str">
        <f>IF(Table1[[#This Row],[RFM_Score]]="555","Champion", IF(AND(J7927&gt;=4,V7927&gt;=4),"Loyal", IF(U7927&lt;=2,"At Risk", IF(W7927&gt;=4,"Potential Loyalist","Others"))))</f>
        <v>Others</v>
      </c>
    </row>
    <row r="7928" spans="1:25">
      <c r="A7928" t="s">
        <v>6736</v>
      </c>
      <c r="B7928">
        <v>25</v>
      </c>
      <c r="C7928" t="s">
        <v>19</v>
      </c>
      <c r="D7928" t="s">
        <v>25</v>
      </c>
      <c r="E7928" s="6" t="s">
        <v>19998</v>
      </c>
      <c r="F7928" t="s">
        <v>26</v>
      </c>
      <c r="G7928">
        <v>2</v>
      </c>
      <c r="H7928">
        <v>0</v>
      </c>
      <c r="I7928">
        <v>41</v>
      </c>
      <c r="J7928">
        <v>1</v>
      </c>
      <c r="K7928">
        <v>48.01</v>
      </c>
      <c r="L7928" t="str">
        <f t="shared" si="738"/>
        <v/>
      </c>
      <c r="M7928">
        <v>2</v>
      </c>
      <c r="N7928" t="str">
        <f t="shared" si="739"/>
        <v/>
      </c>
      <c r="O7928">
        <v>31</v>
      </c>
      <c r="P7928" s="11">
        <v>0</v>
      </c>
      <c r="Q7928" s="11">
        <v>2.4390243902439001E-2</v>
      </c>
      <c r="R7928" s="12">
        <v>24.004999999999999</v>
      </c>
      <c r="S7928" t="s">
        <v>27</v>
      </c>
      <c r="T7928">
        <v>0</v>
      </c>
      <c r="U7928">
        <f t="shared" si="740"/>
        <v>4</v>
      </c>
      <c r="V7928">
        <f t="shared" si="741"/>
        <v>1</v>
      </c>
      <c r="W7928">
        <f t="shared" si="742"/>
        <v>1</v>
      </c>
      <c r="X7928" t="str">
        <f t="shared" si="743"/>
        <v>411</v>
      </c>
      <c r="Y7928" t="str">
        <f>IF(Table1[[#This Row],[RFM_Score]]="555","Champion", IF(AND(J7928&gt;=4,V7928&gt;=4),"Loyal", IF(U7928&lt;=2,"At Risk", IF(W7928&gt;=4,"Potential Loyalist","Others"))))</f>
        <v>Others</v>
      </c>
    </row>
    <row r="7929" spans="1:25">
      <c r="A7929" t="s">
        <v>11093</v>
      </c>
      <c r="B7929">
        <v>24</v>
      </c>
      <c r="C7929" t="s">
        <v>24</v>
      </c>
      <c r="D7929" t="s">
        <v>25</v>
      </c>
      <c r="E7929" s="6" t="s">
        <v>19999</v>
      </c>
      <c r="F7929" t="s">
        <v>62</v>
      </c>
      <c r="G7929">
        <v>4</v>
      </c>
      <c r="H7929">
        <v>3</v>
      </c>
      <c r="I7929">
        <v>36</v>
      </c>
      <c r="J7929">
        <v>1</v>
      </c>
      <c r="K7929">
        <v>47.74</v>
      </c>
      <c r="L7929" t="str">
        <f t="shared" si="738"/>
        <v/>
      </c>
      <c r="M7929">
        <v>2</v>
      </c>
      <c r="N7929" t="str">
        <f t="shared" si="739"/>
        <v/>
      </c>
      <c r="O7929">
        <v>26</v>
      </c>
      <c r="P7929" s="11">
        <v>0.75</v>
      </c>
      <c r="Q7929" s="11">
        <v>2.77777777777777E-2</v>
      </c>
      <c r="R7929" s="12">
        <v>23.87</v>
      </c>
      <c r="S7929" t="s">
        <v>27</v>
      </c>
      <c r="T7929">
        <v>0</v>
      </c>
      <c r="U7929">
        <f t="shared" si="740"/>
        <v>4</v>
      </c>
      <c r="V7929">
        <f t="shared" si="741"/>
        <v>1</v>
      </c>
      <c r="W7929">
        <f t="shared" si="742"/>
        <v>1</v>
      </c>
      <c r="X7929" t="str">
        <f t="shared" si="743"/>
        <v>411</v>
      </c>
      <c r="Y7929" t="str">
        <f>IF(Table1[[#This Row],[RFM_Score]]="555","Champion", IF(AND(J7929&gt;=4,V7929&gt;=4),"Loyal", IF(U7929&lt;=2,"At Risk", IF(W7929&gt;=4,"Potential Loyalist","Others"))))</f>
        <v>Others</v>
      </c>
    </row>
    <row r="7930" spans="1:25">
      <c r="A7930" t="s">
        <v>666</v>
      </c>
      <c r="B7930">
        <v>48</v>
      </c>
      <c r="C7930" t="s">
        <v>19</v>
      </c>
      <c r="D7930" t="s">
        <v>25</v>
      </c>
      <c r="E7930" s="6" t="s">
        <v>20000</v>
      </c>
      <c r="F7930" t="s">
        <v>26</v>
      </c>
      <c r="G7930">
        <v>5</v>
      </c>
      <c r="H7930">
        <v>0</v>
      </c>
      <c r="I7930">
        <v>35</v>
      </c>
      <c r="J7930">
        <v>2</v>
      </c>
      <c r="K7930">
        <v>47.69</v>
      </c>
      <c r="L7930" t="str">
        <f t="shared" si="738"/>
        <v/>
      </c>
      <c r="M7930">
        <v>2</v>
      </c>
      <c r="N7930" t="str">
        <f t="shared" si="739"/>
        <v/>
      </c>
      <c r="O7930">
        <v>27</v>
      </c>
      <c r="P7930" s="11">
        <v>0</v>
      </c>
      <c r="Q7930" s="11">
        <v>5.7142857142857099E-2</v>
      </c>
      <c r="R7930" s="12">
        <v>23.844999999999999</v>
      </c>
      <c r="S7930" t="s">
        <v>27</v>
      </c>
      <c r="T7930">
        <v>0</v>
      </c>
      <c r="U7930">
        <f t="shared" si="740"/>
        <v>4</v>
      </c>
      <c r="V7930">
        <f t="shared" si="741"/>
        <v>1</v>
      </c>
      <c r="W7930">
        <f t="shared" si="742"/>
        <v>1</v>
      </c>
      <c r="X7930" t="str">
        <f t="shared" si="743"/>
        <v>411</v>
      </c>
      <c r="Y7930" t="str">
        <f>IF(Table1[[#This Row],[RFM_Score]]="555","Champion", IF(AND(J7930&gt;=4,V7930&gt;=4),"Loyal", IF(U7930&lt;=2,"At Risk", IF(W7930&gt;=4,"Potential Loyalist","Others"))))</f>
        <v>Others</v>
      </c>
    </row>
    <row r="7931" spans="1:25">
      <c r="A7931" t="s">
        <v>1499</v>
      </c>
      <c r="B7931">
        <v>32</v>
      </c>
      <c r="C7931" t="s">
        <v>24</v>
      </c>
      <c r="D7931" t="s">
        <v>20</v>
      </c>
      <c r="E7931" s="6" t="s">
        <v>20001</v>
      </c>
      <c r="F7931" t="s">
        <v>21</v>
      </c>
      <c r="G7931">
        <v>6</v>
      </c>
      <c r="H7931">
        <v>2</v>
      </c>
      <c r="I7931">
        <v>43</v>
      </c>
      <c r="J7931">
        <v>3</v>
      </c>
      <c r="K7931">
        <v>47.66</v>
      </c>
      <c r="L7931" t="str">
        <f t="shared" si="738"/>
        <v/>
      </c>
      <c r="M7931">
        <v>2</v>
      </c>
      <c r="N7931" t="str">
        <f t="shared" si="739"/>
        <v/>
      </c>
      <c r="O7931">
        <v>147</v>
      </c>
      <c r="P7931" s="11">
        <v>0.33333333333333298</v>
      </c>
      <c r="Q7931" s="11">
        <v>6.9767441860465101E-2</v>
      </c>
      <c r="R7931" s="12">
        <v>23.83</v>
      </c>
      <c r="S7931" t="s">
        <v>27</v>
      </c>
      <c r="T7931">
        <v>1</v>
      </c>
      <c r="U7931">
        <f t="shared" si="740"/>
        <v>1</v>
      </c>
      <c r="V7931">
        <f t="shared" si="741"/>
        <v>1</v>
      </c>
      <c r="W7931">
        <f t="shared" si="742"/>
        <v>1</v>
      </c>
      <c r="X7931" t="str">
        <f t="shared" si="743"/>
        <v>111</v>
      </c>
      <c r="Y7931" t="str">
        <f>IF(Table1[[#This Row],[RFM_Score]]="555","Champion", IF(AND(J7931&gt;=4,V7931&gt;=4),"Loyal", IF(U7931&lt;=2,"At Risk", IF(W7931&gt;=4,"Potential Loyalist","Others"))))</f>
        <v>At Risk</v>
      </c>
    </row>
    <row r="7932" spans="1:25">
      <c r="A7932" t="s">
        <v>129</v>
      </c>
      <c r="B7932">
        <v>26</v>
      </c>
      <c r="C7932" t="s">
        <v>24</v>
      </c>
      <c r="D7932" t="s">
        <v>25</v>
      </c>
      <c r="E7932" s="6" t="s">
        <v>20002</v>
      </c>
      <c r="F7932" t="s">
        <v>60</v>
      </c>
      <c r="G7932">
        <v>1</v>
      </c>
      <c r="H7932">
        <v>1</v>
      </c>
      <c r="I7932">
        <v>63</v>
      </c>
      <c r="J7932">
        <v>5</v>
      </c>
      <c r="K7932">
        <v>47.59</v>
      </c>
      <c r="L7932" t="str">
        <f t="shared" si="738"/>
        <v/>
      </c>
      <c r="M7932">
        <v>2</v>
      </c>
      <c r="N7932" t="str">
        <f t="shared" si="739"/>
        <v/>
      </c>
      <c r="O7932">
        <v>3</v>
      </c>
      <c r="P7932" s="11">
        <v>1</v>
      </c>
      <c r="Q7932" s="11">
        <v>7.9365079365079305E-2</v>
      </c>
      <c r="R7932" s="12">
        <v>23.795000000000002</v>
      </c>
      <c r="S7932" t="s">
        <v>27</v>
      </c>
      <c r="T7932">
        <v>0</v>
      </c>
      <c r="U7932">
        <f t="shared" si="740"/>
        <v>5</v>
      </c>
      <c r="V7932">
        <f t="shared" si="741"/>
        <v>1</v>
      </c>
      <c r="W7932">
        <f t="shared" si="742"/>
        <v>1</v>
      </c>
      <c r="X7932" t="str">
        <f t="shared" si="743"/>
        <v>511</v>
      </c>
      <c r="Y7932" t="str">
        <f>IF(Table1[[#This Row],[RFM_Score]]="555","Champion", IF(AND(J7932&gt;=4,V7932&gt;=4),"Loyal", IF(U7932&lt;=2,"At Risk", IF(W7932&gt;=4,"Potential Loyalist","Others"))))</f>
        <v>Others</v>
      </c>
    </row>
    <row r="7933" spans="1:25">
      <c r="A7933" t="s">
        <v>4800</v>
      </c>
      <c r="B7933">
        <v>39</v>
      </c>
      <c r="C7933" t="s">
        <v>19</v>
      </c>
      <c r="D7933" t="s">
        <v>25</v>
      </c>
      <c r="E7933" s="6" t="s">
        <v>20003</v>
      </c>
      <c r="F7933" t="s">
        <v>30</v>
      </c>
      <c r="G7933">
        <v>4</v>
      </c>
      <c r="H7933">
        <v>1</v>
      </c>
      <c r="I7933">
        <v>48</v>
      </c>
      <c r="J7933">
        <v>0</v>
      </c>
      <c r="K7933">
        <v>47.52</v>
      </c>
      <c r="L7933" t="str">
        <f t="shared" si="738"/>
        <v/>
      </c>
      <c r="M7933">
        <v>2</v>
      </c>
      <c r="N7933" t="str">
        <f t="shared" si="739"/>
        <v/>
      </c>
      <c r="O7933">
        <v>32</v>
      </c>
      <c r="P7933" s="11">
        <v>0.25</v>
      </c>
      <c r="Q7933" s="11">
        <v>0</v>
      </c>
      <c r="R7933" s="12">
        <v>23.76</v>
      </c>
      <c r="S7933" t="s">
        <v>27</v>
      </c>
      <c r="T7933">
        <v>0</v>
      </c>
      <c r="U7933">
        <f t="shared" si="740"/>
        <v>4</v>
      </c>
      <c r="V7933">
        <f t="shared" si="741"/>
        <v>1</v>
      </c>
      <c r="W7933">
        <f t="shared" si="742"/>
        <v>1</v>
      </c>
      <c r="X7933" t="str">
        <f t="shared" si="743"/>
        <v>411</v>
      </c>
      <c r="Y7933" t="str">
        <f>IF(Table1[[#This Row],[RFM_Score]]="555","Champion", IF(AND(J7933&gt;=4,V7933&gt;=4),"Loyal", IF(U7933&lt;=2,"At Risk", IF(W7933&gt;=4,"Potential Loyalist","Others"))))</f>
        <v>Others</v>
      </c>
    </row>
    <row r="7934" spans="1:25">
      <c r="A7934" t="s">
        <v>784</v>
      </c>
      <c r="B7934">
        <v>25</v>
      </c>
      <c r="C7934" t="s">
        <v>24</v>
      </c>
      <c r="D7934" t="s">
        <v>25</v>
      </c>
      <c r="E7934" s="6" t="s">
        <v>20004</v>
      </c>
      <c r="F7934" t="s">
        <v>26</v>
      </c>
      <c r="G7934">
        <v>5</v>
      </c>
      <c r="H7934">
        <v>2</v>
      </c>
      <c r="I7934">
        <v>52</v>
      </c>
      <c r="J7934">
        <v>5</v>
      </c>
      <c r="K7934">
        <v>47.41</v>
      </c>
      <c r="L7934" t="str">
        <f t="shared" si="738"/>
        <v/>
      </c>
      <c r="M7934">
        <v>2</v>
      </c>
      <c r="N7934" t="str">
        <f t="shared" si="739"/>
        <v/>
      </c>
      <c r="O7934">
        <v>7</v>
      </c>
      <c r="P7934" s="11">
        <v>0.4</v>
      </c>
      <c r="Q7934" s="11">
        <v>9.6153846153846104E-2</v>
      </c>
      <c r="R7934" s="12">
        <v>23.704999999999998</v>
      </c>
      <c r="S7934" t="s">
        <v>27</v>
      </c>
      <c r="T7934">
        <v>0</v>
      </c>
      <c r="U7934">
        <f t="shared" si="740"/>
        <v>5</v>
      </c>
      <c r="V7934">
        <f t="shared" si="741"/>
        <v>1</v>
      </c>
      <c r="W7934">
        <f t="shared" si="742"/>
        <v>1</v>
      </c>
      <c r="X7934" t="str">
        <f t="shared" si="743"/>
        <v>511</v>
      </c>
      <c r="Y7934" t="str">
        <f>IF(Table1[[#This Row],[RFM_Score]]="555","Champion", IF(AND(J7934&gt;=4,V7934&gt;=4),"Loyal", IF(U7934&lt;=2,"At Risk", IF(W7934&gt;=4,"Potential Loyalist","Others"))))</f>
        <v>Others</v>
      </c>
    </row>
    <row r="7935" spans="1:25">
      <c r="A7935" t="s">
        <v>7954</v>
      </c>
      <c r="B7935">
        <v>29</v>
      </c>
      <c r="C7935" t="s">
        <v>19</v>
      </c>
      <c r="D7935" t="s">
        <v>41</v>
      </c>
      <c r="E7935" s="6" t="s">
        <v>20005</v>
      </c>
      <c r="F7935" t="s">
        <v>26</v>
      </c>
      <c r="G7935">
        <v>3</v>
      </c>
      <c r="H7935">
        <v>2</v>
      </c>
      <c r="I7935">
        <v>67</v>
      </c>
      <c r="J7935">
        <v>8</v>
      </c>
      <c r="K7935">
        <v>47.33</v>
      </c>
      <c r="L7935" t="str">
        <f t="shared" si="738"/>
        <v/>
      </c>
      <c r="M7935">
        <v>2</v>
      </c>
      <c r="N7935" t="str">
        <f t="shared" si="739"/>
        <v/>
      </c>
      <c r="O7935">
        <v>48</v>
      </c>
      <c r="P7935" s="11">
        <v>0.66666666666666596</v>
      </c>
      <c r="Q7935" s="11">
        <v>0.119402985074626</v>
      </c>
      <c r="R7935" s="12">
        <v>23.664999999999999</v>
      </c>
      <c r="S7935" t="s">
        <v>27</v>
      </c>
      <c r="T7935">
        <v>0</v>
      </c>
      <c r="U7935">
        <f t="shared" si="740"/>
        <v>3</v>
      </c>
      <c r="V7935">
        <f t="shared" si="741"/>
        <v>1</v>
      </c>
      <c r="W7935">
        <f t="shared" si="742"/>
        <v>1</v>
      </c>
      <c r="X7935" t="str">
        <f t="shared" si="743"/>
        <v>311</v>
      </c>
      <c r="Y7935" t="str">
        <f>IF(Table1[[#This Row],[RFM_Score]]="555","Champion", IF(AND(J7935&gt;=4,V7935&gt;=4),"Loyal", IF(U7935&lt;=2,"At Risk", IF(W7935&gt;=4,"Potential Loyalist","Others"))))</f>
        <v>Others</v>
      </c>
    </row>
    <row r="7936" spans="1:25">
      <c r="A7936" t="s">
        <v>8570</v>
      </c>
      <c r="B7936">
        <v>51</v>
      </c>
      <c r="C7936" t="s">
        <v>19</v>
      </c>
      <c r="D7936" t="s">
        <v>49</v>
      </c>
      <c r="E7936" s="6" t="s">
        <v>20006</v>
      </c>
      <c r="F7936" t="s">
        <v>62</v>
      </c>
      <c r="G7936">
        <v>5</v>
      </c>
      <c r="H7936">
        <v>2</v>
      </c>
      <c r="I7936">
        <v>51</v>
      </c>
      <c r="J7936">
        <v>0</v>
      </c>
      <c r="K7936">
        <v>47.13</v>
      </c>
      <c r="L7936" t="str">
        <f t="shared" si="738"/>
        <v/>
      </c>
      <c r="M7936">
        <v>2</v>
      </c>
      <c r="N7936" t="str">
        <f t="shared" si="739"/>
        <v/>
      </c>
      <c r="O7936">
        <v>71</v>
      </c>
      <c r="P7936" s="11">
        <v>0.4</v>
      </c>
      <c r="Q7936" s="11">
        <v>0</v>
      </c>
      <c r="R7936" s="12">
        <v>23.565000000000001</v>
      </c>
      <c r="S7936" t="s">
        <v>27</v>
      </c>
      <c r="T7936">
        <v>0</v>
      </c>
      <c r="U7936">
        <f t="shared" si="740"/>
        <v>2</v>
      </c>
      <c r="V7936">
        <f t="shared" si="741"/>
        <v>1</v>
      </c>
      <c r="W7936">
        <f t="shared" si="742"/>
        <v>1</v>
      </c>
      <c r="X7936" t="str">
        <f t="shared" si="743"/>
        <v>211</v>
      </c>
      <c r="Y7936" t="str">
        <f>IF(Table1[[#This Row],[RFM_Score]]="555","Champion", IF(AND(J7936&gt;=4,V7936&gt;=4),"Loyal", IF(U7936&lt;=2,"At Risk", IF(W7936&gt;=4,"Potential Loyalist","Others"))))</f>
        <v>At Risk</v>
      </c>
    </row>
    <row r="7937" spans="1:25">
      <c r="A7937" t="s">
        <v>7500</v>
      </c>
      <c r="B7937">
        <v>21</v>
      </c>
      <c r="C7937" t="s">
        <v>24</v>
      </c>
      <c r="D7937" t="s">
        <v>20</v>
      </c>
      <c r="E7937" s="6" t="s">
        <v>20007</v>
      </c>
      <c r="F7937" t="s">
        <v>26</v>
      </c>
      <c r="G7937">
        <v>2</v>
      </c>
      <c r="H7937">
        <v>1</v>
      </c>
      <c r="I7937">
        <v>40</v>
      </c>
      <c r="J7937">
        <v>3</v>
      </c>
      <c r="K7937">
        <v>47.07</v>
      </c>
      <c r="L7937" t="str">
        <f t="shared" si="738"/>
        <v/>
      </c>
      <c r="M7937">
        <v>2</v>
      </c>
      <c r="N7937" t="str">
        <f t="shared" si="739"/>
        <v/>
      </c>
      <c r="O7937">
        <v>99</v>
      </c>
      <c r="P7937" s="11">
        <v>0.5</v>
      </c>
      <c r="Q7937" s="11">
        <v>7.4999999999999997E-2</v>
      </c>
      <c r="R7937" s="12">
        <v>23.535</v>
      </c>
      <c r="S7937" t="s">
        <v>27</v>
      </c>
      <c r="T7937">
        <v>0</v>
      </c>
      <c r="U7937">
        <f t="shared" si="740"/>
        <v>2</v>
      </c>
      <c r="V7937">
        <f t="shared" si="741"/>
        <v>1</v>
      </c>
      <c r="W7937">
        <f t="shared" si="742"/>
        <v>1</v>
      </c>
      <c r="X7937" t="str">
        <f t="shared" si="743"/>
        <v>211</v>
      </c>
      <c r="Y7937" t="str">
        <f>IF(Table1[[#This Row],[RFM_Score]]="555","Champion", IF(AND(J7937&gt;=4,V7937&gt;=4),"Loyal", IF(U7937&lt;=2,"At Risk", IF(W7937&gt;=4,"Potential Loyalist","Others"))))</f>
        <v>At Risk</v>
      </c>
    </row>
    <row r="7938" spans="1:25">
      <c r="A7938" t="s">
        <v>4621</v>
      </c>
      <c r="B7938">
        <v>32</v>
      </c>
      <c r="C7938" t="s">
        <v>24</v>
      </c>
      <c r="D7938" t="s">
        <v>25</v>
      </c>
      <c r="E7938" s="6" t="s">
        <v>20008</v>
      </c>
      <c r="F7938" t="s">
        <v>37</v>
      </c>
      <c r="G7938">
        <v>2</v>
      </c>
      <c r="H7938">
        <v>0</v>
      </c>
      <c r="I7938">
        <v>51</v>
      </c>
      <c r="J7938">
        <v>2</v>
      </c>
      <c r="K7938">
        <v>46.88</v>
      </c>
      <c r="L7938" t="str">
        <f t="shared" ref="L7938:L8001" si="744">IF(OR(K7938&lt;$AC$10, K7938&gt;$AC$11), "OUTLIER", "")</f>
        <v/>
      </c>
      <c r="M7938">
        <v>2</v>
      </c>
      <c r="N7938" t="str">
        <f t="shared" ref="N7938:N8001" si="745">IF(OR(M7938&lt;$AC$16, M7938&gt;$AC$17), "OUTLIER", "")</f>
        <v/>
      </c>
      <c r="O7938">
        <v>4</v>
      </c>
      <c r="P7938" s="11">
        <v>0</v>
      </c>
      <c r="Q7938" s="11">
        <v>3.9215686274509803E-2</v>
      </c>
      <c r="R7938" s="12">
        <v>23.44</v>
      </c>
      <c r="S7938" t="s">
        <v>27</v>
      </c>
      <c r="T7938">
        <v>0</v>
      </c>
      <c r="U7938">
        <f t="shared" ref="U7938:U8001" si="746">IF(O7938&lt;=20,5,IF(O7938&lt;=40,4,IF(O7938&lt;=70,3,IF(O7938&lt;=100,2,1))))</f>
        <v>5</v>
      </c>
      <c r="V7938">
        <f t="shared" ref="V7938:V8001" si="747">IF(M7938&gt;=11,5,IF(M7938&gt;=9,4,IF(M7938&gt;=7,3,IF(M7938&gt;=5,2,1))))</f>
        <v>1</v>
      </c>
      <c r="W7938">
        <f t="shared" ref="W7938:W8001" si="748">IF(K7938&gt;=500,5,IF(K7938&gt;=300,4,IF(K7938&gt;=150,3,IF(K7938&gt;=50,2,1))))</f>
        <v>1</v>
      </c>
      <c r="X7938" t="str">
        <f t="shared" ref="X7938:X8001" si="749">U7938 &amp; V7938 &amp; W7938</f>
        <v>511</v>
      </c>
      <c r="Y7938" t="str">
        <f>IF(Table1[[#This Row],[RFM_Score]]="555","Champion", IF(AND(J7938&gt;=4,V7938&gt;=4),"Loyal", IF(U7938&lt;=2,"At Risk", IF(W7938&gt;=4,"Potential Loyalist","Others"))))</f>
        <v>Others</v>
      </c>
    </row>
    <row r="7939" spans="1:25">
      <c r="A7939" t="s">
        <v>4679</v>
      </c>
      <c r="B7939">
        <v>32</v>
      </c>
      <c r="C7939" t="s">
        <v>24</v>
      </c>
      <c r="D7939" t="s">
        <v>49</v>
      </c>
      <c r="E7939" s="6" t="s">
        <v>20009</v>
      </c>
      <c r="F7939" t="s">
        <v>30</v>
      </c>
      <c r="G7939">
        <v>4</v>
      </c>
      <c r="H7939">
        <v>1</v>
      </c>
      <c r="I7939">
        <v>48</v>
      </c>
      <c r="J7939">
        <v>2</v>
      </c>
      <c r="K7939">
        <v>46.68</v>
      </c>
      <c r="L7939" t="str">
        <f t="shared" si="744"/>
        <v/>
      </c>
      <c r="M7939">
        <v>2</v>
      </c>
      <c r="N7939" t="str">
        <f t="shared" si="745"/>
        <v/>
      </c>
      <c r="O7939">
        <v>8</v>
      </c>
      <c r="P7939" s="11">
        <v>0.25</v>
      </c>
      <c r="Q7939" s="11">
        <v>4.1666666666666602E-2</v>
      </c>
      <c r="R7939" s="12">
        <v>23.34</v>
      </c>
      <c r="S7939" t="s">
        <v>27</v>
      </c>
      <c r="T7939">
        <v>1</v>
      </c>
      <c r="U7939">
        <f t="shared" si="746"/>
        <v>5</v>
      </c>
      <c r="V7939">
        <f t="shared" si="747"/>
        <v>1</v>
      </c>
      <c r="W7939">
        <f t="shared" si="748"/>
        <v>1</v>
      </c>
      <c r="X7939" t="str">
        <f t="shared" si="749"/>
        <v>511</v>
      </c>
      <c r="Y7939" t="str">
        <f>IF(Table1[[#This Row],[RFM_Score]]="555","Champion", IF(AND(J7939&gt;=4,V7939&gt;=4),"Loyal", IF(U7939&lt;=2,"At Risk", IF(W7939&gt;=4,"Potential Loyalist","Others"))))</f>
        <v>Others</v>
      </c>
    </row>
    <row r="7940" spans="1:25">
      <c r="A7940" t="s">
        <v>3252</v>
      </c>
      <c r="B7940">
        <v>56</v>
      </c>
      <c r="C7940" t="s">
        <v>24</v>
      </c>
      <c r="D7940" t="s">
        <v>46</v>
      </c>
      <c r="E7940" s="6" t="s">
        <v>20010</v>
      </c>
      <c r="F7940" t="s">
        <v>60</v>
      </c>
      <c r="G7940">
        <v>2</v>
      </c>
      <c r="H7940">
        <v>1</v>
      </c>
      <c r="I7940">
        <v>45</v>
      </c>
      <c r="J7940">
        <v>0</v>
      </c>
      <c r="K7940">
        <v>46.51</v>
      </c>
      <c r="L7940" t="str">
        <f t="shared" si="744"/>
        <v/>
      </c>
      <c r="M7940">
        <v>2</v>
      </c>
      <c r="N7940" t="str">
        <f t="shared" si="745"/>
        <v/>
      </c>
      <c r="O7940">
        <v>10</v>
      </c>
      <c r="P7940" s="11">
        <v>0.5</v>
      </c>
      <c r="Q7940" s="11">
        <v>0</v>
      </c>
      <c r="R7940" s="12">
        <v>23.254999999999999</v>
      </c>
      <c r="S7940" t="s">
        <v>27</v>
      </c>
      <c r="T7940">
        <v>1</v>
      </c>
      <c r="U7940">
        <f t="shared" si="746"/>
        <v>5</v>
      </c>
      <c r="V7940">
        <f t="shared" si="747"/>
        <v>1</v>
      </c>
      <c r="W7940">
        <f t="shared" si="748"/>
        <v>1</v>
      </c>
      <c r="X7940" t="str">
        <f t="shared" si="749"/>
        <v>511</v>
      </c>
      <c r="Y7940" t="str">
        <f>IF(Table1[[#This Row],[RFM_Score]]="555","Champion", IF(AND(J7940&gt;=4,V7940&gt;=4),"Loyal", IF(U7940&lt;=2,"At Risk", IF(W7940&gt;=4,"Potential Loyalist","Others"))))</f>
        <v>Others</v>
      </c>
    </row>
    <row r="7941" spans="1:25">
      <c r="A7941" t="s">
        <v>12012</v>
      </c>
      <c r="B7941">
        <v>18</v>
      </c>
      <c r="C7941" t="s">
        <v>19</v>
      </c>
      <c r="D7941" t="s">
        <v>25</v>
      </c>
      <c r="E7941" s="6" t="s">
        <v>20011</v>
      </c>
      <c r="F7941" t="s">
        <v>60</v>
      </c>
      <c r="G7941">
        <v>6</v>
      </c>
      <c r="H7941">
        <v>1</v>
      </c>
      <c r="I7941">
        <v>58</v>
      </c>
      <c r="J7941">
        <v>5</v>
      </c>
      <c r="K7941">
        <v>46.37</v>
      </c>
      <c r="L7941" t="str">
        <f t="shared" si="744"/>
        <v/>
      </c>
      <c r="M7941">
        <v>2</v>
      </c>
      <c r="N7941" t="str">
        <f t="shared" si="745"/>
        <v/>
      </c>
      <c r="O7941">
        <v>15</v>
      </c>
      <c r="P7941" s="11">
        <v>0.16666666666666599</v>
      </c>
      <c r="Q7941" s="11">
        <v>8.6206896551724102E-2</v>
      </c>
      <c r="R7941" s="12">
        <v>23.184999999999999</v>
      </c>
      <c r="S7941" t="s">
        <v>27</v>
      </c>
      <c r="T7941">
        <v>1</v>
      </c>
      <c r="U7941">
        <f t="shared" si="746"/>
        <v>5</v>
      </c>
      <c r="V7941">
        <f t="shared" si="747"/>
        <v>1</v>
      </c>
      <c r="W7941">
        <f t="shared" si="748"/>
        <v>1</v>
      </c>
      <c r="X7941" t="str">
        <f t="shared" si="749"/>
        <v>511</v>
      </c>
      <c r="Y7941" t="str">
        <f>IF(Table1[[#This Row],[RFM_Score]]="555","Champion", IF(AND(J7941&gt;=4,V7941&gt;=4),"Loyal", IF(U7941&lt;=2,"At Risk", IF(W7941&gt;=4,"Potential Loyalist","Others"))))</f>
        <v>Others</v>
      </c>
    </row>
    <row r="7942" spans="1:25">
      <c r="A7942" t="s">
        <v>59</v>
      </c>
      <c r="B7942">
        <v>28</v>
      </c>
      <c r="C7942" t="s">
        <v>24</v>
      </c>
      <c r="D7942" t="s">
        <v>29</v>
      </c>
      <c r="E7942" s="6" t="s">
        <v>20012</v>
      </c>
      <c r="F7942" t="s">
        <v>60</v>
      </c>
      <c r="G7942">
        <v>3</v>
      </c>
      <c r="H7942">
        <v>0</v>
      </c>
      <c r="I7942">
        <v>51</v>
      </c>
      <c r="J7942">
        <v>1</v>
      </c>
      <c r="K7942">
        <v>46.36</v>
      </c>
      <c r="L7942" t="str">
        <f t="shared" si="744"/>
        <v/>
      </c>
      <c r="M7942">
        <v>2</v>
      </c>
      <c r="N7942" t="str">
        <f t="shared" si="745"/>
        <v/>
      </c>
      <c r="O7942">
        <v>8</v>
      </c>
      <c r="P7942" s="11">
        <v>0</v>
      </c>
      <c r="Q7942" s="11">
        <v>1.9607843137254902E-2</v>
      </c>
      <c r="R7942" s="12">
        <v>23.18</v>
      </c>
      <c r="S7942" t="s">
        <v>27</v>
      </c>
      <c r="T7942">
        <v>0</v>
      </c>
      <c r="U7942">
        <f t="shared" si="746"/>
        <v>5</v>
      </c>
      <c r="V7942">
        <f t="shared" si="747"/>
        <v>1</v>
      </c>
      <c r="W7942">
        <f t="shared" si="748"/>
        <v>1</v>
      </c>
      <c r="X7942" t="str">
        <f t="shared" si="749"/>
        <v>511</v>
      </c>
      <c r="Y7942" t="str">
        <f>IF(Table1[[#This Row],[RFM_Score]]="555","Champion", IF(AND(J7942&gt;=4,V7942&gt;=4),"Loyal", IF(U7942&lt;=2,"At Risk", IF(W7942&gt;=4,"Potential Loyalist","Others"))))</f>
        <v>Others</v>
      </c>
    </row>
    <row r="7943" spans="1:25">
      <c r="A7943" t="s">
        <v>7650</v>
      </c>
      <c r="B7943">
        <v>30</v>
      </c>
      <c r="C7943" t="s">
        <v>24</v>
      </c>
      <c r="D7943" t="s">
        <v>49</v>
      </c>
      <c r="E7943" s="6" t="s">
        <v>20013</v>
      </c>
      <c r="F7943" t="s">
        <v>30</v>
      </c>
      <c r="G7943">
        <v>1</v>
      </c>
      <c r="H7943">
        <v>0</v>
      </c>
      <c r="I7943">
        <v>42</v>
      </c>
      <c r="J7943">
        <v>2</v>
      </c>
      <c r="K7943">
        <v>46.33</v>
      </c>
      <c r="L7943" t="str">
        <f t="shared" si="744"/>
        <v/>
      </c>
      <c r="M7943">
        <v>2</v>
      </c>
      <c r="N7943" t="str">
        <f t="shared" si="745"/>
        <v/>
      </c>
      <c r="O7943">
        <v>20</v>
      </c>
      <c r="P7943" s="11">
        <v>0</v>
      </c>
      <c r="Q7943" s="11">
        <v>4.7619047619047603E-2</v>
      </c>
      <c r="R7943" s="12">
        <v>23.164999999999999</v>
      </c>
      <c r="S7943" t="s">
        <v>27</v>
      </c>
      <c r="T7943">
        <v>0</v>
      </c>
      <c r="U7943">
        <f t="shared" si="746"/>
        <v>5</v>
      </c>
      <c r="V7943">
        <f t="shared" si="747"/>
        <v>1</v>
      </c>
      <c r="W7943">
        <f t="shared" si="748"/>
        <v>1</v>
      </c>
      <c r="X7943" t="str">
        <f t="shared" si="749"/>
        <v>511</v>
      </c>
      <c r="Y7943" t="str">
        <f>IF(Table1[[#This Row],[RFM_Score]]="555","Champion", IF(AND(J7943&gt;=4,V7943&gt;=4),"Loyal", IF(U7943&lt;=2,"At Risk", IF(W7943&gt;=4,"Potential Loyalist","Others"))))</f>
        <v>Others</v>
      </c>
    </row>
    <row r="7944" spans="1:25">
      <c r="A7944" t="s">
        <v>7889</v>
      </c>
      <c r="B7944">
        <v>39</v>
      </c>
      <c r="C7944" t="s">
        <v>24</v>
      </c>
      <c r="D7944" t="s">
        <v>35</v>
      </c>
      <c r="E7944" s="6" t="s">
        <v>20014</v>
      </c>
      <c r="F7944" t="s">
        <v>21</v>
      </c>
      <c r="G7944">
        <v>0</v>
      </c>
      <c r="H7944">
        <v>0</v>
      </c>
      <c r="I7944">
        <v>58</v>
      </c>
      <c r="J7944">
        <v>4</v>
      </c>
      <c r="K7944">
        <v>46.23</v>
      </c>
      <c r="L7944" t="str">
        <f t="shared" si="744"/>
        <v/>
      </c>
      <c r="M7944">
        <v>2</v>
      </c>
      <c r="N7944" t="str">
        <f t="shared" si="745"/>
        <v/>
      </c>
      <c r="O7944">
        <v>65</v>
      </c>
      <c r="P7944" s="11">
        <v>0</v>
      </c>
      <c r="Q7944" s="11">
        <v>6.8965517241379296E-2</v>
      </c>
      <c r="R7944" s="12">
        <v>23.114999999999998</v>
      </c>
      <c r="S7944" t="s">
        <v>27</v>
      </c>
      <c r="T7944">
        <v>0</v>
      </c>
      <c r="U7944">
        <f t="shared" si="746"/>
        <v>3</v>
      </c>
      <c r="V7944">
        <f t="shared" si="747"/>
        <v>1</v>
      </c>
      <c r="W7944">
        <f t="shared" si="748"/>
        <v>1</v>
      </c>
      <c r="X7944" t="str">
        <f t="shared" si="749"/>
        <v>311</v>
      </c>
      <c r="Y7944" t="str">
        <f>IF(Table1[[#This Row],[RFM_Score]]="555","Champion", IF(AND(J7944&gt;=4,V7944&gt;=4),"Loyal", IF(U7944&lt;=2,"At Risk", IF(W7944&gt;=4,"Potential Loyalist","Others"))))</f>
        <v>Others</v>
      </c>
    </row>
    <row r="7945" spans="1:25">
      <c r="A7945" t="s">
        <v>450</v>
      </c>
      <c r="B7945">
        <v>50</v>
      </c>
      <c r="C7945" t="s">
        <v>19</v>
      </c>
      <c r="D7945" t="s">
        <v>49</v>
      </c>
      <c r="E7945" s="6" t="s">
        <v>20015</v>
      </c>
      <c r="F7945" t="s">
        <v>21</v>
      </c>
      <c r="G7945">
        <v>4</v>
      </c>
      <c r="H7945">
        <v>3</v>
      </c>
      <c r="I7945">
        <v>48</v>
      </c>
      <c r="J7945">
        <v>4</v>
      </c>
      <c r="K7945">
        <v>46.03</v>
      </c>
      <c r="L7945" t="str">
        <f t="shared" si="744"/>
        <v/>
      </c>
      <c r="M7945">
        <v>2</v>
      </c>
      <c r="N7945" t="str">
        <f t="shared" si="745"/>
        <v/>
      </c>
      <c r="O7945">
        <v>82</v>
      </c>
      <c r="P7945" s="11">
        <v>0.75</v>
      </c>
      <c r="Q7945" s="11">
        <v>8.3333333333333301E-2</v>
      </c>
      <c r="R7945" s="12">
        <v>23.015000000000001</v>
      </c>
      <c r="S7945" t="s">
        <v>27</v>
      </c>
      <c r="T7945">
        <v>0</v>
      </c>
      <c r="U7945">
        <f t="shared" si="746"/>
        <v>2</v>
      </c>
      <c r="V7945">
        <f t="shared" si="747"/>
        <v>1</v>
      </c>
      <c r="W7945">
        <f t="shared" si="748"/>
        <v>1</v>
      </c>
      <c r="X7945" t="str">
        <f t="shared" si="749"/>
        <v>211</v>
      </c>
      <c r="Y7945" t="str">
        <f>IF(Table1[[#This Row],[RFM_Score]]="555","Champion", IF(AND(J7945&gt;=4,V7945&gt;=4),"Loyal", IF(U7945&lt;=2,"At Risk", IF(W7945&gt;=4,"Potential Loyalist","Others"))))</f>
        <v>At Risk</v>
      </c>
    </row>
    <row r="7946" spans="1:25">
      <c r="A7946" t="s">
        <v>9267</v>
      </c>
      <c r="B7946">
        <v>34</v>
      </c>
      <c r="C7946" t="s">
        <v>24</v>
      </c>
      <c r="D7946" t="s">
        <v>25</v>
      </c>
      <c r="E7946" s="6" t="s">
        <v>20016</v>
      </c>
      <c r="F7946" t="s">
        <v>26</v>
      </c>
      <c r="G7946">
        <v>2</v>
      </c>
      <c r="H7946">
        <v>2</v>
      </c>
      <c r="I7946">
        <v>50</v>
      </c>
      <c r="J7946">
        <v>4</v>
      </c>
      <c r="K7946">
        <v>45.68</v>
      </c>
      <c r="L7946" t="str">
        <f t="shared" si="744"/>
        <v/>
      </c>
      <c r="M7946">
        <v>2</v>
      </c>
      <c r="N7946" t="str">
        <f t="shared" si="745"/>
        <v/>
      </c>
      <c r="O7946">
        <v>12</v>
      </c>
      <c r="P7946" s="11">
        <v>1</v>
      </c>
      <c r="Q7946" s="11">
        <v>0.08</v>
      </c>
      <c r="R7946" s="12">
        <v>22.84</v>
      </c>
      <c r="S7946" t="s">
        <v>27</v>
      </c>
      <c r="T7946">
        <v>1</v>
      </c>
      <c r="U7946">
        <f t="shared" si="746"/>
        <v>5</v>
      </c>
      <c r="V7946">
        <f t="shared" si="747"/>
        <v>1</v>
      </c>
      <c r="W7946">
        <f t="shared" si="748"/>
        <v>1</v>
      </c>
      <c r="X7946" t="str">
        <f t="shared" si="749"/>
        <v>511</v>
      </c>
      <c r="Y7946" t="str">
        <f>IF(Table1[[#This Row],[RFM_Score]]="555","Champion", IF(AND(J7946&gt;=4,V7946&gt;=4),"Loyal", IF(U7946&lt;=2,"At Risk", IF(W7946&gt;=4,"Potential Loyalist","Others"))))</f>
        <v>Others</v>
      </c>
    </row>
    <row r="7947" spans="1:25">
      <c r="A7947" t="s">
        <v>8545</v>
      </c>
      <c r="B7947">
        <v>27</v>
      </c>
      <c r="C7947" t="s">
        <v>19</v>
      </c>
      <c r="D7947" t="s">
        <v>25</v>
      </c>
      <c r="E7947" s="6" t="s">
        <v>20017</v>
      </c>
      <c r="F7947" t="s">
        <v>37</v>
      </c>
      <c r="G7947">
        <v>2</v>
      </c>
      <c r="H7947">
        <v>1</v>
      </c>
      <c r="I7947">
        <v>38</v>
      </c>
      <c r="J7947">
        <v>3</v>
      </c>
      <c r="K7947">
        <v>45.64</v>
      </c>
      <c r="L7947" t="str">
        <f t="shared" si="744"/>
        <v/>
      </c>
      <c r="M7947">
        <v>2</v>
      </c>
      <c r="N7947" t="str">
        <f t="shared" si="745"/>
        <v/>
      </c>
      <c r="O7947">
        <v>0</v>
      </c>
      <c r="P7947" s="11">
        <v>0.5</v>
      </c>
      <c r="Q7947" s="11">
        <v>7.8947368421052599E-2</v>
      </c>
      <c r="R7947" s="12">
        <v>22.82</v>
      </c>
      <c r="S7947" t="s">
        <v>27</v>
      </c>
      <c r="T7947">
        <v>0</v>
      </c>
      <c r="U7947">
        <f t="shared" si="746"/>
        <v>5</v>
      </c>
      <c r="V7947">
        <f t="shared" si="747"/>
        <v>1</v>
      </c>
      <c r="W7947">
        <f t="shared" si="748"/>
        <v>1</v>
      </c>
      <c r="X7947" t="str">
        <f t="shared" si="749"/>
        <v>511</v>
      </c>
      <c r="Y7947" t="str">
        <f>IF(Table1[[#This Row],[RFM_Score]]="555","Champion", IF(AND(J7947&gt;=4,V7947&gt;=4),"Loyal", IF(U7947&lt;=2,"At Risk", IF(W7947&gt;=4,"Potential Loyalist","Others"))))</f>
        <v>Others</v>
      </c>
    </row>
    <row r="7948" spans="1:25">
      <c r="A7948" t="s">
        <v>7052</v>
      </c>
      <c r="B7948">
        <v>39</v>
      </c>
      <c r="C7948" t="s">
        <v>19</v>
      </c>
      <c r="D7948" t="s">
        <v>46</v>
      </c>
      <c r="E7948" s="6" t="s">
        <v>20018</v>
      </c>
      <c r="F7948" t="s">
        <v>62</v>
      </c>
      <c r="G7948">
        <v>4</v>
      </c>
      <c r="H7948">
        <v>0</v>
      </c>
      <c r="I7948">
        <v>51</v>
      </c>
      <c r="J7948">
        <v>1</v>
      </c>
      <c r="K7948">
        <v>45.58</v>
      </c>
      <c r="L7948" t="str">
        <f t="shared" si="744"/>
        <v/>
      </c>
      <c r="M7948">
        <v>2</v>
      </c>
      <c r="N7948" t="str">
        <f t="shared" si="745"/>
        <v/>
      </c>
      <c r="O7948">
        <v>43</v>
      </c>
      <c r="P7948" s="11">
        <v>0</v>
      </c>
      <c r="Q7948" s="11">
        <v>1.9607843137254902E-2</v>
      </c>
      <c r="R7948" s="12">
        <v>22.79</v>
      </c>
      <c r="S7948" t="s">
        <v>27</v>
      </c>
      <c r="T7948">
        <v>0</v>
      </c>
      <c r="U7948">
        <f t="shared" si="746"/>
        <v>3</v>
      </c>
      <c r="V7948">
        <f t="shared" si="747"/>
        <v>1</v>
      </c>
      <c r="W7948">
        <f t="shared" si="748"/>
        <v>1</v>
      </c>
      <c r="X7948" t="str">
        <f t="shared" si="749"/>
        <v>311</v>
      </c>
      <c r="Y7948" t="str">
        <f>IF(Table1[[#This Row],[RFM_Score]]="555","Champion", IF(AND(J7948&gt;=4,V7948&gt;=4),"Loyal", IF(U7948&lt;=2,"At Risk", IF(W7948&gt;=4,"Potential Loyalist","Others"))))</f>
        <v>Others</v>
      </c>
    </row>
    <row r="7949" spans="1:25">
      <c r="A7949" t="s">
        <v>7427</v>
      </c>
      <c r="B7949">
        <v>50</v>
      </c>
      <c r="C7949" t="s">
        <v>24</v>
      </c>
      <c r="D7949" t="s">
        <v>25</v>
      </c>
      <c r="E7949" s="6" t="s">
        <v>20019</v>
      </c>
      <c r="F7949" t="s">
        <v>37</v>
      </c>
      <c r="G7949">
        <v>2</v>
      </c>
      <c r="H7949">
        <v>0</v>
      </c>
      <c r="I7949">
        <v>50</v>
      </c>
      <c r="J7949">
        <v>1</v>
      </c>
      <c r="K7949">
        <v>45.5</v>
      </c>
      <c r="L7949" t="str">
        <f t="shared" si="744"/>
        <v/>
      </c>
      <c r="M7949">
        <v>2</v>
      </c>
      <c r="N7949" t="str">
        <f t="shared" si="745"/>
        <v/>
      </c>
      <c r="O7949">
        <v>5</v>
      </c>
      <c r="P7949" s="11">
        <v>0</v>
      </c>
      <c r="Q7949" s="11">
        <v>0.02</v>
      </c>
      <c r="R7949" s="12">
        <v>22.75</v>
      </c>
      <c r="S7949" t="s">
        <v>27</v>
      </c>
      <c r="T7949">
        <v>0</v>
      </c>
      <c r="U7949">
        <f t="shared" si="746"/>
        <v>5</v>
      </c>
      <c r="V7949">
        <f t="shared" si="747"/>
        <v>1</v>
      </c>
      <c r="W7949">
        <f t="shared" si="748"/>
        <v>1</v>
      </c>
      <c r="X7949" t="str">
        <f t="shared" si="749"/>
        <v>511</v>
      </c>
      <c r="Y7949" t="str">
        <f>IF(Table1[[#This Row],[RFM_Score]]="555","Champion", IF(AND(J7949&gt;=4,V7949&gt;=4),"Loyal", IF(U7949&lt;=2,"At Risk", IF(W7949&gt;=4,"Potential Loyalist","Others"))))</f>
        <v>Others</v>
      </c>
    </row>
    <row r="7950" spans="1:25">
      <c r="A7950" t="s">
        <v>4957</v>
      </c>
      <c r="B7950">
        <v>54</v>
      </c>
      <c r="C7950" t="s">
        <v>19</v>
      </c>
      <c r="D7950" t="s">
        <v>29</v>
      </c>
      <c r="E7950" s="6" t="s">
        <v>20020</v>
      </c>
      <c r="F7950" t="s">
        <v>30</v>
      </c>
      <c r="G7950">
        <v>3</v>
      </c>
      <c r="H7950">
        <v>2</v>
      </c>
      <c r="I7950">
        <v>37</v>
      </c>
      <c r="J7950">
        <v>1</v>
      </c>
      <c r="K7950">
        <v>45.26</v>
      </c>
      <c r="L7950" t="str">
        <f t="shared" si="744"/>
        <v/>
      </c>
      <c r="M7950">
        <v>2</v>
      </c>
      <c r="N7950" t="str">
        <f t="shared" si="745"/>
        <v/>
      </c>
      <c r="O7950">
        <v>8</v>
      </c>
      <c r="P7950" s="11">
        <v>0.66666666666666596</v>
      </c>
      <c r="Q7950" s="11">
        <v>2.7027027027027001E-2</v>
      </c>
      <c r="R7950" s="12">
        <v>22.63</v>
      </c>
      <c r="S7950" t="s">
        <v>27</v>
      </c>
      <c r="T7950">
        <v>0</v>
      </c>
      <c r="U7950">
        <f t="shared" si="746"/>
        <v>5</v>
      </c>
      <c r="V7950">
        <f t="shared" si="747"/>
        <v>1</v>
      </c>
      <c r="W7950">
        <f t="shared" si="748"/>
        <v>1</v>
      </c>
      <c r="X7950" t="str">
        <f t="shared" si="749"/>
        <v>511</v>
      </c>
      <c r="Y7950" t="str">
        <f>IF(Table1[[#This Row],[RFM_Score]]="555","Champion", IF(AND(J7950&gt;=4,V7950&gt;=4),"Loyal", IF(U7950&lt;=2,"At Risk", IF(W7950&gt;=4,"Potential Loyalist","Others"))))</f>
        <v>Others</v>
      </c>
    </row>
    <row r="7951" spans="1:25">
      <c r="A7951" t="s">
        <v>7117</v>
      </c>
      <c r="B7951">
        <v>39</v>
      </c>
      <c r="C7951" t="s">
        <v>24</v>
      </c>
      <c r="D7951" t="s">
        <v>25</v>
      </c>
      <c r="E7951" s="6" t="s">
        <v>20021</v>
      </c>
      <c r="F7951" t="s">
        <v>62</v>
      </c>
      <c r="G7951">
        <v>3</v>
      </c>
      <c r="H7951">
        <v>2</v>
      </c>
      <c r="I7951">
        <v>34</v>
      </c>
      <c r="J7951">
        <v>2</v>
      </c>
      <c r="K7951">
        <v>45.23</v>
      </c>
      <c r="L7951" t="str">
        <f t="shared" si="744"/>
        <v/>
      </c>
      <c r="M7951">
        <v>2</v>
      </c>
      <c r="N7951" t="str">
        <f t="shared" si="745"/>
        <v/>
      </c>
      <c r="O7951">
        <v>102</v>
      </c>
      <c r="P7951" s="11">
        <v>0.66666666666666596</v>
      </c>
      <c r="Q7951" s="11">
        <v>5.8823529411764698E-2</v>
      </c>
      <c r="R7951" s="12">
        <v>22.614999999999998</v>
      </c>
      <c r="S7951" t="s">
        <v>27</v>
      </c>
      <c r="T7951">
        <v>1</v>
      </c>
      <c r="U7951">
        <f t="shared" si="746"/>
        <v>1</v>
      </c>
      <c r="V7951">
        <f t="shared" si="747"/>
        <v>1</v>
      </c>
      <c r="W7951">
        <f t="shared" si="748"/>
        <v>1</v>
      </c>
      <c r="X7951" t="str">
        <f t="shared" si="749"/>
        <v>111</v>
      </c>
      <c r="Y7951" t="str">
        <f>IF(Table1[[#This Row],[RFM_Score]]="555","Champion", IF(AND(J7951&gt;=4,V7951&gt;=4),"Loyal", IF(U7951&lt;=2,"At Risk", IF(W7951&gt;=4,"Potential Loyalist","Others"))))</f>
        <v>At Risk</v>
      </c>
    </row>
    <row r="7952" spans="1:25">
      <c r="A7952" t="s">
        <v>3371</v>
      </c>
      <c r="B7952">
        <v>51</v>
      </c>
      <c r="C7952" t="s">
        <v>19</v>
      </c>
      <c r="D7952" t="s">
        <v>49</v>
      </c>
      <c r="E7952" s="6" t="s">
        <v>20022</v>
      </c>
      <c r="F7952" t="s">
        <v>30</v>
      </c>
      <c r="G7952">
        <v>2</v>
      </c>
      <c r="H7952">
        <v>0</v>
      </c>
      <c r="I7952">
        <v>43</v>
      </c>
      <c r="J7952">
        <v>3</v>
      </c>
      <c r="K7952">
        <v>45.14</v>
      </c>
      <c r="L7952" t="str">
        <f t="shared" si="744"/>
        <v/>
      </c>
      <c r="M7952">
        <v>2</v>
      </c>
      <c r="N7952" t="str">
        <f t="shared" si="745"/>
        <v/>
      </c>
      <c r="O7952">
        <v>18</v>
      </c>
      <c r="P7952" s="11">
        <v>0</v>
      </c>
      <c r="Q7952" s="11">
        <v>6.9767441860465101E-2</v>
      </c>
      <c r="R7952" s="12">
        <v>22.57</v>
      </c>
      <c r="S7952" t="s">
        <v>27</v>
      </c>
      <c r="T7952">
        <v>0</v>
      </c>
      <c r="U7952">
        <f t="shared" si="746"/>
        <v>5</v>
      </c>
      <c r="V7952">
        <f t="shared" si="747"/>
        <v>1</v>
      </c>
      <c r="W7952">
        <f t="shared" si="748"/>
        <v>1</v>
      </c>
      <c r="X7952" t="str">
        <f t="shared" si="749"/>
        <v>511</v>
      </c>
      <c r="Y7952" t="str">
        <f>IF(Table1[[#This Row],[RFM_Score]]="555","Champion", IF(AND(J7952&gt;=4,V7952&gt;=4),"Loyal", IF(U7952&lt;=2,"At Risk", IF(W7952&gt;=4,"Potential Loyalist","Others"))))</f>
        <v>Others</v>
      </c>
    </row>
    <row r="7953" spans="1:25">
      <c r="A7953" t="s">
        <v>8366</v>
      </c>
      <c r="B7953">
        <v>33</v>
      </c>
      <c r="C7953" t="s">
        <v>24</v>
      </c>
      <c r="D7953" t="s">
        <v>20</v>
      </c>
      <c r="E7953" s="6" t="s">
        <v>20023</v>
      </c>
      <c r="F7953" t="s">
        <v>62</v>
      </c>
      <c r="G7953">
        <v>0</v>
      </c>
      <c r="H7953">
        <v>0</v>
      </c>
      <c r="I7953">
        <v>54</v>
      </c>
      <c r="J7953">
        <v>5</v>
      </c>
      <c r="K7953">
        <v>45.1</v>
      </c>
      <c r="L7953" t="str">
        <f t="shared" si="744"/>
        <v/>
      </c>
      <c r="M7953">
        <v>2</v>
      </c>
      <c r="N7953" t="str">
        <f t="shared" si="745"/>
        <v/>
      </c>
      <c r="O7953">
        <v>6</v>
      </c>
      <c r="P7953" s="11">
        <v>0</v>
      </c>
      <c r="Q7953" s="11">
        <v>9.2592592592592504E-2</v>
      </c>
      <c r="R7953" s="12">
        <v>22.55</v>
      </c>
      <c r="S7953" t="s">
        <v>27</v>
      </c>
      <c r="T7953">
        <v>0</v>
      </c>
      <c r="U7953">
        <f t="shared" si="746"/>
        <v>5</v>
      </c>
      <c r="V7953">
        <f t="shared" si="747"/>
        <v>1</v>
      </c>
      <c r="W7953">
        <f t="shared" si="748"/>
        <v>1</v>
      </c>
      <c r="X7953" t="str">
        <f t="shared" si="749"/>
        <v>511</v>
      </c>
      <c r="Y7953" t="str">
        <f>IF(Table1[[#This Row],[RFM_Score]]="555","Champion", IF(AND(J7953&gt;=4,V7953&gt;=4),"Loyal", IF(U7953&lt;=2,"At Risk", IF(W7953&gt;=4,"Potential Loyalist","Others"))))</f>
        <v>Others</v>
      </c>
    </row>
    <row r="7954" spans="1:25">
      <c r="A7954" t="s">
        <v>9598</v>
      </c>
      <c r="B7954">
        <v>25</v>
      </c>
      <c r="C7954" t="s">
        <v>33</v>
      </c>
      <c r="D7954" t="s">
        <v>29</v>
      </c>
      <c r="E7954" s="6" t="s">
        <v>20024</v>
      </c>
      <c r="F7954" t="s">
        <v>21</v>
      </c>
      <c r="G7954">
        <v>6</v>
      </c>
      <c r="H7954">
        <v>2</v>
      </c>
      <c r="I7954">
        <v>49</v>
      </c>
      <c r="J7954">
        <v>3</v>
      </c>
      <c r="K7954">
        <v>45.07</v>
      </c>
      <c r="L7954" t="str">
        <f t="shared" si="744"/>
        <v/>
      </c>
      <c r="M7954">
        <v>2</v>
      </c>
      <c r="N7954" t="str">
        <f t="shared" si="745"/>
        <v/>
      </c>
      <c r="O7954">
        <v>15</v>
      </c>
      <c r="P7954" s="11">
        <v>0.33333333333333298</v>
      </c>
      <c r="Q7954" s="11">
        <v>6.1224489795918297E-2</v>
      </c>
      <c r="R7954" s="12">
        <v>22.535</v>
      </c>
      <c r="S7954" t="s">
        <v>27</v>
      </c>
      <c r="T7954">
        <v>1</v>
      </c>
      <c r="U7954">
        <f t="shared" si="746"/>
        <v>5</v>
      </c>
      <c r="V7954">
        <f t="shared" si="747"/>
        <v>1</v>
      </c>
      <c r="W7954">
        <f t="shared" si="748"/>
        <v>1</v>
      </c>
      <c r="X7954" t="str">
        <f t="shared" si="749"/>
        <v>511</v>
      </c>
      <c r="Y7954" t="str">
        <f>IF(Table1[[#This Row],[RFM_Score]]="555","Champion", IF(AND(J7954&gt;=4,V7954&gt;=4),"Loyal", IF(U7954&lt;=2,"At Risk", IF(W7954&gt;=4,"Potential Loyalist","Others"))))</f>
        <v>Others</v>
      </c>
    </row>
    <row r="7955" spans="1:25">
      <c r="A7955" t="s">
        <v>3336</v>
      </c>
      <c r="B7955">
        <v>48</v>
      </c>
      <c r="C7955" t="s">
        <v>24</v>
      </c>
      <c r="D7955" t="s">
        <v>25</v>
      </c>
      <c r="E7955" s="6" t="s">
        <v>20025</v>
      </c>
      <c r="F7955" t="s">
        <v>30</v>
      </c>
      <c r="G7955">
        <v>0</v>
      </c>
      <c r="H7955">
        <v>0</v>
      </c>
      <c r="I7955">
        <v>40</v>
      </c>
      <c r="J7955">
        <v>1</v>
      </c>
      <c r="K7955">
        <v>45.05</v>
      </c>
      <c r="L7955" t="str">
        <f t="shared" si="744"/>
        <v/>
      </c>
      <c r="M7955">
        <v>2</v>
      </c>
      <c r="N7955" t="str">
        <f t="shared" si="745"/>
        <v/>
      </c>
      <c r="O7955">
        <v>5</v>
      </c>
      <c r="P7955" s="11">
        <v>0</v>
      </c>
      <c r="Q7955" s="11">
        <v>2.5000000000000001E-2</v>
      </c>
      <c r="R7955" s="12">
        <v>22.524999999999999</v>
      </c>
      <c r="S7955" t="s">
        <v>27</v>
      </c>
      <c r="T7955">
        <v>0</v>
      </c>
      <c r="U7955">
        <f t="shared" si="746"/>
        <v>5</v>
      </c>
      <c r="V7955">
        <f t="shared" si="747"/>
        <v>1</v>
      </c>
      <c r="W7955">
        <f t="shared" si="748"/>
        <v>1</v>
      </c>
      <c r="X7955" t="str">
        <f t="shared" si="749"/>
        <v>511</v>
      </c>
      <c r="Y7955" t="str">
        <f>IF(Table1[[#This Row],[RFM_Score]]="555","Champion", IF(AND(J7955&gt;=4,V7955&gt;=4),"Loyal", IF(U7955&lt;=2,"At Risk", IF(W7955&gt;=4,"Potential Loyalist","Others"))))</f>
        <v>Others</v>
      </c>
    </row>
    <row r="7956" spans="1:25">
      <c r="A7956" t="s">
        <v>5907</v>
      </c>
      <c r="B7956">
        <v>27</v>
      </c>
      <c r="C7956" t="s">
        <v>24</v>
      </c>
      <c r="D7956" t="s">
        <v>25</v>
      </c>
      <c r="E7956" s="6" t="s">
        <v>20026</v>
      </c>
      <c r="F7956" t="s">
        <v>26</v>
      </c>
      <c r="G7956">
        <v>4</v>
      </c>
      <c r="H7956">
        <v>2</v>
      </c>
      <c r="I7956">
        <v>45</v>
      </c>
      <c r="J7956">
        <v>3</v>
      </c>
      <c r="K7956">
        <v>45.03</v>
      </c>
      <c r="L7956" t="str">
        <f t="shared" si="744"/>
        <v/>
      </c>
      <c r="M7956">
        <v>2</v>
      </c>
      <c r="N7956" t="str">
        <f t="shared" si="745"/>
        <v/>
      </c>
      <c r="O7956">
        <v>27</v>
      </c>
      <c r="P7956" s="11">
        <v>0.5</v>
      </c>
      <c r="Q7956" s="11">
        <v>6.6666666666666596E-2</v>
      </c>
      <c r="R7956" s="12">
        <v>22.515000000000001</v>
      </c>
      <c r="S7956" t="s">
        <v>27</v>
      </c>
      <c r="T7956">
        <v>0</v>
      </c>
      <c r="U7956">
        <f t="shared" si="746"/>
        <v>4</v>
      </c>
      <c r="V7956">
        <f t="shared" si="747"/>
        <v>1</v>
      </c>
      <c r="W7956">
        <f t="shared" si="748"/>
        <v>1</v>
      </c>
      <c r="X7956" t="str">
        <f t="shared" si="749"/>
        <v>411</v>
      </c>
      <c r="Y7956" t="str">
        <f>IF(Table1[[#This Row],[RFM_Score]]="555","Champion", IF(AND(J7956&gt;=4,V7956&gt;=4),"Loyal", IF(U7956&lt;=2,"At Risk", IF(W7956&gt;=4,"Potential Loyalist","Others"))))</f>
        <v>Others</v>
      </c>
    </row>
    <row r="7957" spans="1:25">
      <c r="A7957" t="s">
        <v>1470</v>
      </c>
      <c r="B7957">
        <v>28</v>
      </c>
      <c r="C7957" t="s">
        <v>19</v>
      </c>
      <c r="D7957" t="s">
        <v>41</v>
      </c>
      <c r="E7957" s="6" t="s">
        <v>20027</v>
      </c>
      <c r="F7957" t="s">
        <v>30</v>
      </c>
      <c r="G7957">
        <v>2</v>
      </c>
      <c r="H7957">
        <v>1</v>
      </c>
      <c r="I7957">
        <v>40</v>
      </c>
      <c r="J7957">
        <v>2</v>
      </c>
      <c r="K7957">
        <v>44.94</v>
      </c>
      <c r="L7957" t="str">
        <f t="shared" si="744"/>
        <v/>
      </c>
      <c r="M7957">
        <v>2</v>
      </c>
      <c r="N7957" t="str">
        <f t="shared" si="745"/>
        <v/>
      </c>
      <c r="O7957">
        <v>37</v>
      </c>
      <c r="P7957" s="11">
        <v>0.5</v>
      </c>
      <c r="Q7957" s="11">
        <v>0.05</v>
      </c>
      <c r="R7957" s="12">
        <v>22.47</v>
      </c>
      <c r="S7957" t="s">
        <v>27</v>
      </c>
      <c r="T7957">
        <v>0</v>
      </c>
      <c r="U7957">
        <f t="shared" si="746"/>
        <v>4</v>
      </c>
      <c r="V7957">
        <f t="shared" si="747"/>
        <v>1</v>
      </c>
      <c r="W7957">
        <f t="shared" si="748"/>
        <v>1</v>
      </c>
      <c r="X7957" t="str">
        <f t="shared" si="749"/>
        <v>411</v>
      </c>
      <c r="Y7957" t="str">
        <f>IF(Table1[[#This Row],[RFM_Score]]="555","Champion", IF(AND(J7957&gt;=4,V7957&gt;=4),"Loyal", IF(U7957&lt;=2,"At Risk", IF(W7957&gt;=4,"Potential Loyalist","Others"))))</f>
        <v>Others</v>
      </c>
    </row>
    <row r="7958" spans="1:25">
      <c r="A7958" t="s">
        <v>2180</v>
      </c>
      <c r="B7958">
        <v>37</v>
      </c>
      <c r="C7958" t="s">
        <v>19</v>
      </c>
      <c r="D7958" t="s">
        <v>35</v>
      </c>
      <c r="E7958" s="6" t="s">
        <v>20028</v>
      </c>
      <c r="F7958" t="s">
        <v>26</v>
      </c>
      <c r="G7958">
        <v>1</v>
      </c>
      <c r="H7958">
        <v>0</v>
      </c>
      <c r="I7958">
        <v>46</v>
      </c>
      <c r="J7958">
        <v>0</v>
      </c>
      <c r="K7958">
        <v>44.83</v>
      </c>
      <c r="L7958" t="str">
        <f t="shared" si="744"/>
        <v/>
      </c>
      <c r="M7958">
        <v>2</v>
      </c>
      <c r="N7958" t="str">
        <f t="shared" si="745"/>
        <v/>
      </c>
      <c r="O7958">
        <v>50</v>
      </c>
      <c r="P7958" s="11">
        <v>0</v>
      </c>
      <c r="Q7958" s="11">
        <v>0</v>
      </c>
      <c r="R7958" s="12">
        <v>22.414999999999999</v>
      </c>
      <c r="S7958" t="s">
        <v>27</v>
      </c>
      <c r="T7958">
        <v>0</v>
      </c>
      <c r="U7958">
        <f t="shared" si="746"/>
        <v>3</v>
      </c>
      <c r="V7958">
        <f t="shared" si="747"/>
        <v>1</v>
      </c>
      <c r="W7958">
        <f t="shared" si="748"/>
        <v>1</v>
      </c>
      <c r="X7958" t="str">
        <f t="shared" si="749"/>
        <v>311</v>
      </c>
      <c r="Y7958" t="str">
        <f>IF(Table1[[#This Row],[RFM_Score]]="555","Champion", IF(AND(J7958&gt;=4,V7958&gt;=4),"Loyal", IF(U7958&lt;=2,"At Risk", IF(W7958&gt;=4,"Potential Loyalist","Others"))))</f>
        <v>Others</v>
      </c>
    </row>
    <row r="7959" spans="1:25">
      <c r="A7959" t="s">
        <v>693</v>
      </c>
      <c r="B7959">
        <v>35</v>
      </c>
      <c r="C7959" t="s">
        <v>24</v>
      </c>
      <c r="D7959" t="s">
        <v>25</v>
      </c>
      <c r="E7959" s="6" t="s">
        <v>20029</v>
      </c>
      <c r="F7959" t="s">
        <v>30</v>
      </c>
      <c r="G7959">
        <v>1</v>
      </c>
      <c r="H7959">
        <v>1</v>
      </c>
      <c r="I7959">
        <v>33</v>
      </c>
      <c r="J7959">
        <v>1</v>
      </c>
      <c r="K7959">
        <v>44.7</v>
      </c>
      <c r="L7959" t="str">
        <f t="shared" si="744"/>
        <v/>
      </c>
      <c r="M7959">
        <v>2</v>
      </c>
      <c r="N7959" t="str">
        <f t="shared" si="745"/>
        <v/>
      </c>
      <c r="O7959">
        <v>28</v>
      </c>
      <c r="P7959" s="11">
        <v>1</v>
      </c>
      <c r="Q7959" s="11">
        <v>3.03030303030303E-2</v>
      </c>
      <c r="R7959" s="12">
        <v>22.35</v>
      </c>
      <c r="S7959" t="s">
        <v>27</v>
      </c>
      <c r="T7959">
        <v>0</v>
      </c>
      <c r="U7959">
        <f t="shared" si="746"/>
        <v>4</v>
      </c>
      <c r="V7959">
        <f t="shared" si="747"/>
        <v>1</v>
      </c>
      <c r="W7959">
        <f t="shared" si="748"/>
        <v>1</v>
      </c>
      <c r="X7959" t="str">
        <f t="shared" si="749"/>
        <v>411</v>
      </c>
      <c r="Y7959" t="str">
        <f>IF(Table1[[#This Row],[RFM_Score]]="555","Champion", IF(AND(J7959&gt;=4,V7959&gt;=4),"Loyal", IF(U7959&lt;=2,"At Risk", IF(W7959&gt;=4,"Potential Loyalist","Others"))))</f>
        <v>Others</v>
      </c>
    </row>
    <row r="7960" spans="1:25">
      <c r="A7960" t="s">
        <v>843</v>
      </c>
      <c r="B7960">
        <v>37</v>
      </c>
      <c r="C7960" t="s">
        <v>19</v>
      </c>
      <c r="D7960" t="s">
        <v>29</v>
      </c>
      <c r="E7960" s="6" t="s">
        <v>20030</v>
      </c>
      <c r="F7960" t="s">
        <v>30</v>
      </c>
      <c r="G7960">
        <v>5</v>
      </c>
      <c r="H7960">
        <v>1</v>
      </c>
      <c r="I7960">
        <v>49</v>
      </c>
      <c r="J7960">
        <v>3</v>
      </c>
      <c r="K7960">
        <v>44.61</v>
      </c>
      <c r="L7960" t="str">
        <f t="shared" si="744"/>
        <v/>
      </c>
      <c r="M7960">
        <v>2</v>
      </c>
      <c r="N7960" t="str">
        <f t="shared" si="745"/>
        <v/>
      </c>
      <c r="O7960">
        <v>35</v>
      </c>
      <c r="P7960" s="11">
        <v>0.2</v>
      </c>
      <c r="Q7960" s="11">
        <v>6.1224489795918297E-2</v>
      </c>
      <c r="R7960" s="12">
        <v>22.305</v>
      </c>
      <c r="S7960" t="s">
        <v>27</v>
      </c>
      <c r="T7960">
        <v>0</v>
      </c>
      <c r="U7960">
        <f t="shared" si="746"/>
        <v>4</v>
      </c>
      <c r="V7960">
        <f t="shared" si="747"/>
        <v>1</v>
      </c>
      <c r="W7960">
        <f t="shared" si="748"/>
        <v>1</v>
      </c>
      <c r="X7960" t="str">
        <f t="shared" si="749"/>
        <v>411</v>
      </c>
      <c r="Y7960" t="str">
        <f>IF(Table1[[#This Row],[RFM_Score]]="555","Champion", IF(AND(J7960&gt;=4,V7960&gt;=4),"Loyal", IF(U7960&lt;=2,"At Risk", IF(W7960&gt;=4,"Potential Loyalist","Others"))))</f>
        <v>Others</v>
      </c>
    </row>
    <row r="7961" spans="1:25">
      <c r="A7961" t="s">
        <v>5284</v>
      </c>
      <c r="B7961">
        <v>18</v>
      </c>
      <c r="C7961" t="s">
        <v>24</v>
      </c>
      <c r="D7961" t="s">
        <v>20</v>
      </c>
      <c r="E7961" s="6" t="s">
        <v>20031</v>
      </c>
      <c r="F7961" t="s">
        <v>62</v>
      </c>
      <c r="G7961">
        <v>1</v>
      </c>
      <c r="H7961">
        <v>1</v>
      </c>
      <c r="I7961">
        <v>49</v>
      </c>
      <c r="J7961">
        <v>4</v>
      </c>
      <c r="K7961">
        <v>44.52</v>
      </c>
      <c r="L7961" t="str">
        <f t="shared" si="744"/>
        <v/>
      </c>
      <c r="M7961">
        <v>2</v>
      </c>
      <c r="N7961" t="str">
        <f t="shared" si="745"/>
        <v/>
      </c>
      <c r="O7961">
        <v>1</v>
      </c>
      <c r="P7961" s="11">
        <v>1</v>
      </c>
      <c r="Q7961" s="11">
        <v>8.16326530612244E-2</v>
      </c>
      <c r="R7961" s="12">
        <v>22.26</v>
      </c>
      <c r="S7961" t="s">
        <v>27</v>
      </c>
      <c r="T7961">
        <v>0</v>
      </c>
      <c r="U7961">
        <f t="shared" si="746"/>
        <v>5</v>
      </c>
      <c r="V7961">
        <f t="shared" si="747"/>
        <v>1</v>
      </c>
      <c r="W7961">
        <f t="shared" si="748"/>
        <v>1</v>
      </c>
      <c r="X7961" t="str">
        <f t="shared" si="749"/>
        <v>511</v>
      </c>
      <c r="Y7961" t="str">
        <f>IF(Table1[[#This Row],[RFM_Score]]="555","Champion", IF(AND(J7961&gt;=4,V7961&gt;=4),"Loyal", IF(U7961&lt;=2,"At Risk", IF(W7961&gt;=4,"Potential Loyalist","Others"))))</f>
        <v>Others</v>
      </c>
    </row>
    <row r="7962" spans="1:25">
      <c r="A7962" t="s">
        <v>9160</v>
      </c>
      <c r="B7962">
        <v>35</v>
      </c>
      <c r="C7962" t="s">
        <v>24</v>
      </c>
      <c r="D7962" t="s">
        <v>25</v>
      </c>
      <c r="E7962" s="6" t="s">
        <v>20032</v>
      </c>
      <c r="F7962" t="s">
        <v>26</v>
      </c>
      <c r="G7962">
        <v>4</v>
      </c>
      <c r="H7962">
        <v>3</v>
      </c>
      <c r="I7962">
        <v>55</v>
      </c>
      <c r="J7962">
        <v>4</v>
      </c>
      <c r="K7962">
        <v>44.51</v>
      </c>
      <c r="L7962" t="str">
        <f t="shared" si="744"/>
        <v/>
      </c>
      <c r="M7962">
        <v>2</v>
      </c>
      <c r="N7962" t="str">
        <f t="shared" si="745"/>
        <v/>
      </c>
      <c r="O7962">
        <v>19</v>
      </c>
      <c r="P7962" s="11">
        <v>0.75</v>
      </c>
      <c r="Q7962" s="11">
        <v>7.2727272727272696E-2</v>
      </c>
      <c r="R7962" s="12">
        <v>22.254999999999999</v>
      </c>
      <c r="S7962" t="s">
        <v>27</v>
      </c>
      <c r="T7962">
        <v>1</v>
      </c>
      <c r="U7962">
        <f t="shared" si="746"/>
        <v>5</v>
      </c>
      <c r="V7962">
        <f t="shared" si="747"/>
        <v>1</v>
      </c>
      <c r="W7962">
        <f t="shared" si="748"/>
        <v>1</v>
      </c>
      <c r="X7962" t="str">
        <f t="shared" si="749"/>
        <v>511</v>
      </c>
      <c r="Y7962" t="str">
        <f>IF(Table1[[#This Row],[RFM_Score]]="555","Champion", IF(AND(J7962&gt;=4,V7962&gt;=4),"Loyal", IF(U7962&lt;=2,"At Risk", IF(W7962&gt;=4,"Potential Loyalist","Others"))))</f>
        <v>Others</v>
      </c>
    </row>
    <row r="7963" spans="1:25">
      <c r="A7963" t="s">
        <v>2311</v>
      </c>
      <c r="B7963">
        <v>21</v>
      </c>
      <c r="C7963" t="s">
        <v>19</v>
      </c>
      <c r="D7963" t="s">
        <v>46</v>
      </c>
      <c r="E7963" s="6" t="s">
        <v>20033</v>
      </c>
      <c r="F7963" t="s">
        <v>37</v>
      </c>
      <c r="G7963">
        <v>4</v>
      </c>
      <c r="H7963">
        <v>1</v>
      </c>
      <c r="I7963">
        <v>56</v>
      </c>
      <c r="J7963">
        <v>2</v>
      </c>
      <c r="K7963">
        <v>44.32</v>
      </c>
      <c r="L7963" t="str">
        <f t="shared" si="744"/>
        <v/>
      </c>
      <c r="M7963">
        <v>2</v>
      </c>
      <c r="N7963" t="str">
        <f t="shared" si="745"/>
        <v/>
      </c>
      <c r="O7963">
        <v>1</v>
      </c>
      <c r="P7963" s="11">
        <v>0.25</v>
      </c>
      <c r="Q7963" s="11">
        <v>3.5714285714285698E-2</v>
      </c>
      <c r="R7963" s="12">
        <v>22.16</v>
      </c>
      <c r="S7963" t="s">
        <v>27</v>
      </c>
      <c r="T7963">
        <v>0</v>
      </c>
      <c r="U7963">
        <f t="shared" si="746"/>
        <v>5</v>
      </c>
      <c r="V7963">
        <f t="shared" si="747"/>
        <v>1</v>
      </c>
      <c r="W7963">
        <f t="shared" si="748"/>
        <v>1</v>
      </c>
      <c r="X7963" t="str">
        <f t="shared" si="749"/>
        <v>511</v>
      </c>
      <c r="Y7963" t="str">
        <f>IF(Table1[[#This Row],[RFM_Score]]="555","Champion", IF(AND(J7963&gt;=4,V7963&gt;=4),"Loyal", IF(U7963&lt;=2,"At Risk", IF(W7963&gt;=4,"Potential Loyalist","Others"))))</f>
        <v>Others</v>
      </c>
    </row>
    <row r="7964" spans="1:25">
      <c r="A7964" t="s">
        <v>137</v>
      </c>
      <c r="B7964">
        <v>18</v>
      </c>
      <c r="C7964" t="s">
        <v>19</v>
      </c>
      <c r="D7964" t="s">
        <v>49</v>
      </c>
      <c r="E7964" s="6" t="s">
        <v>20034</v>
      </c>
      <c r="F7964" t="s">
        <v>30</v>
      </c>
      <c r="G7964">
        <v>5</v>
      </c>
      <c r="H7964">
        <v>0</v>
      </c>
      <c r="I7964">
        <v>55</v>
      </c>
      <c r="J7964">
        <v>5</v>
      </c>
      <c r="K7964">
        <v>44.17</v>
      </c>
      <c r="L7964" t="str">
        <f t="shared" si="744"/>
        <v/>
      </c>
      <c r="M7964">
        <v>2</v>
      </c>
      <c r="N7964" t="str">
        <f t="shared" si="745"/>
        <v/>
      </c>
      <c r="O7964">
        <v>32</v>
      </c>
      <c r="P7964" s="11">
        <v>0</v>
      </c>
      <c r="Q7964" s="11">
        <v>9.0909090909090898E-2</v>
      </c>
      <c r="R7964" s="12">
        <v>22.085000000000001</v>
      </c>
      <c r="S7964" t="s">
        <v>27</v>
      </c>
      <c r="T7964">
        <v>0</v>
      </c>
      <c r="U7964">
        <f t="shared" si="746"/>
        <v>4</v>
      </c>
      <c r="V7964">
        <f t="shared" si="747"/>
        <v>1</v>
      </c>
      <c r="W7964">
        <f t="shared" si="748"/>
        <v>1</v>
      </c>
      <c r="X7964" t="str">
        <f t="shared" si="749"/>
        <v>411</v>
      </c>
      <c r="Y7964" t="str">
        <f>IF(Table1[[#This Row],[RFM_Score]]="555","Champion", IF(AND(J7964&gt;=4,V7964&gt;=4),"Loyal", IF(U7964&lt;=2,"At Risk", IF(W7964&gt;=4,"Potential Loyalist","Others"))))</f>
        <v>Others</v>
      </c>
    </row>
    <row r="7965" spans="1:25">
      <c r="A7965" t="s">
        <v>11184</v>
      </c>
      <c r="B7965">
        <v>39</v>
      </c>
      <c r="C7965" t="s">
        <v>19</v>
      </c>
      <c r="D7965" t="s">
        <v>29</v>
      </c>
      <c r="E7965" s="6" t="s">
        <v>20035</v>
      </c>
      <c r="F7965" t="s">
        <v>26</v>
      </c>
      <c r="G7965">
        <v>4</v>
      </c>
      <c r="H7965">
        <v>2</v>
      </c>
      <c r="I7965">
        <v>50</v>
      </c>
      <c r="J7965">
        <v>3</v>
      </c>
      <c r="K7965">
        <v>44.07</v>
      </c>
      <c r="L7965" t="str">
        <f t="shared" si="744"/>
        <v/>
      </c>
      <c r="M7965">
        <v>2</v>
      </c>
      <c r="N7965" t="str">
        <f t="shared" si="745"/>
        <v/>
      </c>
      <c r="O7965">
        <v>4</v>
      </c>
      <c r="P7965" s="11">
        <v>0.5</v>
      </c>
      <c r="Q7965" s="11">
        <v>0.06</v>
      </c>
      <c r="R7965" s="12">
        <v>22.035</v>
      </c>
      <c r="S7965" t="s">
        <v>27</v>
      </c>
      <c r="T7965">
        <v>0</v>
      </c>
      <c r="U7965">
        <f t="shared" si="746"/>
        <v>5</v>
      </c>
      <c r="V7965">
        <f t="shared" si="747"/>
        <v>1</v>
      </c>
      <c r="W7965">
        <f t="shared" si="748"/>
        <v>1</v>
      </c>
      <c r="X7965" t="str">
        <f t="shared" si="749"/>
        <v>511</v>
      </c>
      <c r="Y7965" t="str">
        <f>IF(Table1[[#This Row],[RFM_Score]]="555","Champion", IF(AND(J7965&gt;=4,V7965&gt;=4),"Loyal", IF(U7965&lt;=2,"At Risk", IF(W7965&gt;=4,"Potential Loyalist","Others"))))</f>
        <v>Others</v>
      </c>
    </row>
    <row r="7966" spans="1:25">
      <c r="A7966" t="s">
        <v>5274</v>
      </c>
      <c r="B7966">
        <v>49</v>
      </c>
      <c r="C7966" t="s">
        <v>19</v>
      </c>
      <c r="D7966" t="s">
        <v>25</v>
      </c>
      <c r="E7966" s="6" t="s">
        <v>20036</v>
      </c>
      <c r="F7966" t="s">
        <v>26</v>
      </c>
      <c r="G7966">
        <v>4</v>
      </c>
      <c r="H7966">
        <v>2</v>
      </c>
      <c r="I7966">
        <v>45</v>
      </c>
      <c r="J7966">
        <v>3</v>
      </c>
      <c r="K7966">
        <v>43.99</v>
      </c>
      <c r="L7966" t="str">
        <f t="shared" si="744"/>
        <v/>
      </c>
      <c r="M7966">
        <v>2</v>
      </c>
      <c r="N7966" t="str">
        <f t="shared" si="745"/>
        <v/>
      </c>
      <c r="O7966">
        <v>12</v>
      </c>
      <c r="P7966" s="11">
        <v>0.5</v>
      </c>
      <c r="Q7966" s="11">
        <v>6.6666666666666596E-2</v>
      </c>
      <c r="R7966" s="12">
        <v>21.995000000000001</v>
      </c>
      <c r="S7966" t="s">
        <v>27</v>
      </c>
      <c r="T7966">
        <v>0</v>
      </c>
      <c r="U7966">
        <f t="shared" si="746"/>
        <v>5</v>
      </c>
      <c r="V7966">
        <f t="shared" si="747"/>
        <v>1</v>
      </c>
      <c r="W7966">
        <f t="shared" si="748"/>
        <v>1</v>
      </c>
      <c r="X7966" t="str">
        <f t="shared" si="749"/>
        <v>511</v>
      </c>
      <c r="Y7966" t="str">
        <f>IF(Table1[[#This Row],[RFM_Score]]="555","Champion", IF(AND(J7966&gt;=4,V7966&gt;=4),"Loyal", IF(U7966&lt;=2,"At Risk", IF(W7966&gt;=4,"Potential Loyalist","Others"))))</f>
        <v>Others</v>
      </c>
    </row>
    <row r="7967" spans="1:25">
      <c r="A7967" t="s">
        <v>738</v>
      </c>
      <c r="B7967">
        <v>47</v>
      </c>
      <c r="C7967" t="s">
        <v>19</v>
      </c>
      <c r="D7967" t="s">
        <v>25</v>
      </c>
      <c r="E7967" s="6" t="s">
        <v>20037</v>
      </c>
      <c r="F7967" t="s">
        <v>26</v>
      </c>
      <c r="G7967">
        <v>2</v>
      </c>
      <c r="H7967">
        <v>1</v>
      </c>
      <c r="I7967">
        <v>44</v>
      </c>
      <c r="J7967">
        <v>2</v>
      </c>
      <c r="K7967">
        <v>43.9</v>
      </c>
      <c r="L7967" t="str">
        <f t="shared" si="744"/>
        <v/>
      </c>
      <c r="M7967">
        <v>2</v>
      </c>
      <c r="N7967" t="str">
        <f t="shared" si="745"/>
        <v/>
      </c>
      <c r="O7967">
        <v>6</v>
      </c>
      <c r="P7967" s="11">
        <v>0.5</v>
      </c>
      <c r="Q7967" s="11">
        <v>4.54545454545454E-2</v>
      </c>
      <c r="R7967" s="12">
        <v>21.95</v>
      </c>
      <c r="S7967" t="s">
        <v>27</v>
      </c>
      <c r="T7967">
        <v>0</v>
      </c>
      <c r="U7967">
        <f t="shared" si="746"/>
        <v>5</v>
      </c>
      <c r="V7967">
        <f t="shared" si="747"/>
        <v>1</v>
      </c>
      <c r="W7967">
        <f t="shared" si="748"/>
        <v>1</v>
      </c>
      <c r="X7967" t="str">
        <f t="shared" si="749"/>
        <v>511</v>
      </c>
      <c r="Y7967" t="str">
        <f>IF(Table1[[#This Row],[RFM_Score]]="555","Champion", IF(AND(J7967&gt;=4,V7967&gt;=4),"Loyal", IF(U7967&lt;=2,"At Risk", IF(W7967&gt;=4,"Potential Loyalist","Others"))))</f>
        <v>Others</v>
      </c>
    </row>
    <row r="7968" spans="1:25">
      <c r="A7968" t="s">
        <v>5690</v>
      </c>
      <c r="B7968">
        <v>48</v>
      </c>
      <c r="C7968" t="s">
        <v>19</v>
      </c>
      <c r="D7968" t="s">
        <v>25</v>
      </c>
      <c r="E7968" s="6" t="s">
        <v>20038</v>
      </c>
      <c r="F7968" t="s">
        <v>26</v>
      </c>
      <c r="G7968">
        <v>3</v>
      </c>
      <c r="H7968">
        <v>1</v>
      </c>
      <c r="I7968">
        <v>57</v>
      </c>
      <c r="J7968">
        <v>3</v>
      </c>
      <c r="K7968">
        <v>43.9</v>
      </c>
      <c r="L7968" t="str">
        <f t="shared" si="744"/>
        <v/>
      </c>
      <c r="M7968">
        <v>2</v>
      </c>
      <c r="N7968" t="str">
        <f t="shared" si="745"/>
        <v/>
      </c>
      <c r="O7968">
        <v>9</v>
      </c>
      <c r="P7968" s="11">
        <v>0.33333333333333298</v>
      </c>
      <c r="Q7968" s="11">
        <v>5.2631578947368397E-2</v>
      </c>
      <c r="R7968" s="12">
        <v>21.95</v>
      </c>
      <c r="S7968" t="s">
        <v>27</v>
      </c>
      <c r="T7968">
        <v>0</v>
      </c>
      <c r="U7968">
        <f t="shared" si="746"/>
        <v>5</v>
      </c>
      <c r="V7968">
        <f t="shared" si="747"/>
        <v>1</v>
      </c>
      <c r="W7968">
        <f t="shared" si="748"/>
        <v>1</v>
      </c>
      <c r="X7968" t="str">
        <f t="shared" si="749"/>
        <v>511</v>
      </c>
      <c r="Y7968" t="str">
        <f>IF(Table1[[#This Row],[RFM_Score]]="555","Champion", IF(AND(J7968&gt;=4,V7968&gt;=4),"Loyal", IF(U7968&lt;=2,"At Risk", IF(W7968&gt;=4,"Potential Loyalist","Others"))))</f>
        <v>Others</v>
      </c>
    </row>
    <row r="7969" spans="1:25">
      <c r="A7969" t="s">
        <v>3198</v>
      </c>
      <c r="B7969">
        <v>40</v>
      </c>
      <c r="C7969" t="s">
        <v>19</v>
      </c>
      <c r="D7969" t="s">
        <v>41</v>
      </c>
      <c r="E7969" s="6" t="s">
        <v>20039</v>
      </c>
      <c r="F7969" t="s">
        <v>26</v>
      </c>
      <c r="G7969">
        <v>4</v>
      </c>
      <c r="H7969">
        <v>1</v>
      </c>
      <c r="I7969">
        <v>50</v>
      </c>
      <c r="J7969">
        <v>0</v>
      </c>
      <c r="K7969">
        <v>43.89</v>
      </c>
      <c r="L7969" t="str">
        <f t="shared" si="744"/>
        <v/>
      </c>
      <c r="M7969">
        <v>2</v>
      </c>
      <c r="N7969" t="str">
        <f t="shared" si="745"/>
        <v/>
      </c>
      <c r="O7969">
        <v>8</v>
      </c>
      <c r="P7969" s="11">
        <v>0.25</v>
      </c>
      <c r="Q7969" s="11">
        <v>0</v>
      </c>
      <c r="R7969" s="12">
        <v>21.945</v>
      </c>
      <c r="S7969" t="s">
        <v>27</v>
      </c>
      <c r="T7969">
        <v>0</v>
      </c>
      <c r="U7969">
        <f t="shared" si="746"/>
        <v>5</v>
      </c>
      <c r="V7969">
        <f t="shared" si="747"/>
        <v>1</v>
      </c>
      <c r="W7969">
        <f t="shared" si="748"/>
        <v>1</v>
      </c>
      <c r="X7969" t="str">
        <f t="shared" si="749"/>
        <v>511</v>
      </c>
      <c r="Y7969" t="str">
        <f>IF(Table1[[#This Row],[RFM_Score]]="555","Champion", IF(AND(J7969&gt;=4,V7969&gt;=4),"Loyal", IF(U7969&lt;=2,"At Risk", IF(W7969&gt;=4,"Potential Loyalist","Others"))))</f>
        <v>Others</v>
      </c>
    </row>
    <row r="7970" spans="1:25">
      <c r="A7970" t="s">
        <v>4052</v>
      </c>
      <c r="B7970">
        <v>28</v>
      </c>
      <c r="C7970" t="s">
        <v>19</v>
      </c>
      <c r="D7970" t="s">
        <v>25</v>
      </c>
      <c r="E7970" s="6" t="s">
        <v>20040</v>
      </c>
      <c r="F7970" t="s">
        <v>60</v>
      </c>
      <c r="G7970">
        <v>4</v>
      </c>
      <c r="H7970">
        <v>1</v>
      </c>
      <c r="I7970">
        <v>54</v>
      </c>
      <c r="J7970">
        <v>4</v>
      </c>
      <c r="K7970">
        <v>43.82</v>
      </c>
      <c r="L7970" t="str">
        <f t="shared" si="744"/>
        <v/>
      </c>
      <c r="M7970">
        <v>2</v>
      </c>
      <c r="N7970" t="str">
        <f t="shared" si="745"/>
        <v/>
      </c>
      <c r="O7970">
        <v>50</v>
      </c>
      <c r="P7970" s="11">
        <v>0.25</v>
      </c>
      <c r="Q7970" s="11">
        <v>7.4074074074074001E-2</v>
      </c>
      <c r="R7970" s="12">
        <v>21.91</v>
      </c>
      <c r="S7970" t="s">
        <v>27</v>
      </c>
      <c r="T7970">
        <v>0</v>
      </c>
      <c r="U7970">
        <f t="shared" si="746"/>
        <v>3</v>
      </c>
      <c r="V7970">
        <f t="shared" si="747"/>
        <v>1</v>
      </c>
      <c r="W7970">
        <f t="shared" si="748"/>
        <v>1</v>
      </c>
      <c r="X7970" t="str">
        <f t="shared" si="749"/>
        <v>311</v>
      </c>
      <c r="Y7970" t="str">
        <f>IF(Table1[[#This Row],[RFM_Score]]="555","Champion", IF(AND(J7970&gt;=4,V7970&gt;=4),"Loyal", IF(U7970&lt;=2,"At Risk", IF(W7970&gt;=4,"Potential Loyalist","Others"))))</f>
        <v>Others</v>
      </c>
    </row>
    <row r="7971" spans="1:25">
      <c r="A7971" t="s">
        <v>8876</v>
      </c>
      <c r="B7971">
        <v>42</v>
      </c>
      <c r="C7971" t="s">
        <v>19</v>
      </c>
      <c r="D7971" t="s">
        <v>25</v>
      </c>
      <c r="E7971" s="6" t="s">
        <v>20041</v>
      </c>
      <c r="F7971" t="s">
        <v>30</v>
      </c>
      <c r="G7971">
        <v>0</v>
      </c>
      <c r="H7971">
        <v>0</v>
      </c>
      <c r="I7971">
        <v>53</v>
      </c>
      <c r="J7971">
        <v>2</v>
      </c>
      <c r="K7971">
        <v>43.82</v>
      </c>
      <c r="L7971" t="str">
        <f t="shared" si="744"/>
        <v/>
      </c>
      <c r="M7971">
        <v>2</v>
      </c>
      <c r="N7971" t="str">
        <f t="shared" si="745"/>
        <v/>
      </c>
      <c r="O7971">
        <v>19</v>
      </c>
      <c r="P7971" s="11">
        <v>0</v>
      </c>
      <c r="Q7971" s="11">
        <v>3.7735849056603703E-2</v>
      </c>
      <c r="R7971" s="12">
        <v>21.91</v>
      </c>
      <c r="S7971" t="s">
        <v>27</v>
      </c>
      <c r="T7971">
        <v>0</v>
      </c>
      <c r="U7971">
        <f t="shared" si="746"/>
        <v>5</v>
      </c>
      <c r="V7971">
        <f t="shared" si="747"/>
        <v>1</v>
      </c>
      <c r="W7971">
        <f t="shared" si="748"/>
        <v>1</v>
      </c>
      <c r="X7971" t="str">
        <f t="shared" si="749"/>
        <v>511</v>
      </c>
      <c r="Y7971" t="str">
        <f>IF(Table1[[#This Row],[RFM_Score]]="555","Champion", IF(AND(J7971&gt;=4,V7971&gt;=4),"Loyal", IF(U7971&lt;=2,"At Risk", IF(W7971&gt;=4,"Potential Loyalist","Others"))))</f>
        <v>Others</v>
      </c>
    </row>
    <row r="7972" spans="1:25">
      <c r="A7972" t="s">
        <v>10594</v>
      </c>
      <c r="B7972">
        <v>31</v>
      </c>
      <c r="C7972" t="s">
        <v>24</v>
      </c>
      <c r="D7972" t="s">
        <v>35</v>
      </c>
      <c r="E7972" s="6" t="s">
        <v>20042</v>
      </c>
      <c r="F7972" t="s">
        <v>26</v>
      </c>
      <c r="G7972">
        <v>2</v>
      </c>
      <c r="H7972">
        <v>0</v>
      </c>
      <c r="I7972">
        <v>37</v>
      </c>
      <c r="J7972">
        <v>3</v>
      </c>
      <c r="K7972">
        <v>43.78</v>
      </c>
      <c r="L7972" t="str">
        <f t="shared" si="744"/>
        <v/>
      </c>
      <c r="M7972">
        <v>2</v>
      </c>
      <c r="N7972" t="str">
        <f t="shared" si="745"/>
        <v/>
      </c>
      <c r="O7972">
        <v>4</v>
      </c>
      <c r="P7972" s="11">
        <v>0</v>
      </c>
      <c r="Q7972" s="11">
        <v>8.1081081081081002E-2</v>
      </c>
      <c r="R7972" s="12">
        <v>21.89</v>
      </c>
      <c r="S7972" t="s">
        <v>27</v>
      </c>
      <c r="T7972">
        <v>0</v>
      </c>
      <c r="U7972">
        <f t="shared" si="746"/>
        <v>5</v>
      </c>
      <c r="V7972">
        <f t="shared" si="747"/>
        <v>1</v>
      </c>
      <c r="W7972">
        <f t="shared" si="748"/>
        <v>1</v>
      </c>
      <c r="X7972" t="str">
        <f t="shared" si="749"/>
        <v>511</v>
      </c>
      <c r="Y7972" t="str">
        <f>IF(Table1[[#This Row],[RFM_Score]]="555","Champion", IF(AND(J7972&gt;=4,V7972&gt;=4),"Loyal", IF(U7972&lt;=2,"At Risk", IF(W7972&gt;=4,"Potential Loyalist","Others"))))</f>
        <v>Others</v>
      </c>
    </row>
    <row r="7973" spans="1:25">
      <c r="A7973" t="s">
        <v>5244</v>
      </c>
      <c r="B7973">
        <v>28</v>
      </c>
      <c r="C7973" t="s">
        <v>24</v>
      </c>
      <c r="D7973" t="s">
        <v>46</v>
      </c>
      <c r="E7973" s="6" t="s">
        <v>20043</v>
      </c>
      <c r="F7973" t="s">
        <v>26</v>
      </c>
      <c r="G7973">
        <v>2</v>
      </c>
      <c r="H7973">
        <v>1</v>
      </c>
      <c r="I7973">
        <v>41</v>
      </c>
      <c r="J7973">
        <v>1</v>
      </c>
      <c r="K7973">
        <v>43.75</v>
      </c>
      <c r="L7973" t="str">
        <f t="shared" si="744"/>
        <v/>
      </c>
      <c r="M7973">
        <v>2</v>
      </c>
      <c r="N7973" t="str">
        <f t="shared" si="745"/>
        <v/>
      </c>
      <c r="O7973">
        <v>47</v>
      </c>
      <c r="P7973" s="11">
        <v>0.5</v>
      </c>
      <c r="Q7973" s="11">
        <v>2.4390243902439001E-2</v>
      </c>
      <c r="R7973" s="12">
        <v>21.875</v>
      </c>
      <c r="S7973" t="s">
        <v>27</v>
      </c>
      <c r="T7973">
        <v>0</v>
      </c>
      <c r="U7973">
        <f t="shared" si="746"/>
        <v>3</v>
      </c>
      <c r="V7973">
        <f t="shared" si="747"/>
        <v>1</v>
      </c>
      <c r="W7973">
        <f t="shared" si="748"/>
        <v>1</v>
      </c>
      <c r="X7973" t="str">
        <f t="shared" si="749"/>
        <v>311</v>
      </c>
      <c r="Y7973" t="str">
        <f>IF(Table1[[#This Row],[RFM_Score]]="555","Champion", IF(AND(J7973&gt;=4,V7973&gt;=4),"Loyal", IF(U7973&lt;=2,"At Risk", IF(W7973&gt;=4,"Potential Loyalist","Others"))))</f>
        <v>Others</v>
      </c>
    </row>
    <row r="7974" spans="1:25">
      <c r="A7974" t="s">
        <v>11715</v>
      </c>
      <c r="B7974">
        <v>21</v>
      </c>
      <c r="C7974" t="s">
        <v>24</v>
      </c>
      <c r="D7974" t="s">
        <v>25</v>
      </c>
      <c r="E7974" s="6" t="s">
        <v>20044</v>
      </c>
      <c r="F7974" t="s">
        <v>37</v>
      </c>
      <c r="G7974">
        <v>3</v>
      </c>
      <c r="H7974">
        <v>1</v>
      </c>
      <c r="I7974">
        <v>51</v>
      </c>
      <c r="J7974">
        <v>2</v>
      </c>
      <c r="K7974">
        <v>43.73</v>
      </c>
      <c r="L7974" t="str">
        <f t="shared" si="744"/>
        <v/>
      </c>
      <c r="M7974">
        <v>2</v>
      </c>
      <c r="N7974" t="str">
        <f t="shared" si="745"/>
        <v/>
      </c>
      <c r="O7974">
        <v>57</v>
      </c>
      <c r="P7974" s="11">
        <v>0.33333333333333298</v>
      </c>
      <c r="Q7974" s="11">
        <v>3.9215686274509803E-2</v>
      </c>
      <c r="R7974" s="12">
        <v>21.864999999999998</v>
      </c>
      <c r="S7974" t="s">
        <v>27</v>
      </c>
      <c r="T7974">
        <v>0</v>
      </c>
      <c r="U7974">
        <f t="shared" si="746"/>
        <v>3</v>
      </c>
      <c r="V7974">
        <f t="shared" si="747"/>
        <v>1</v>
      </c>
      <c r="W7974">
        <f t="shared" si="748"/>
        <v>1</v>
      </c>
      <c r="X7974" t="str">
        <f t="shared" si="749"/>
        <v>311</v>
      </c>
      <c r="Y7974" t="str">
        <f>IF(Table1[[#This Row],[RFM_Score]]="555","Champion", IF(AND(J7974&gt;=4,V7974&gt;=4),"Loyal", IF(U7974&lt;=2,"At Risk", IF(W7974&gt;=4,"Potential Loyalist","Others"))))</f>
        <v>Others</v>
      </c>
    </row>
    <row r="7975" spans="1:25">
      <c r="A7975" t="s">
        <v>7905</v>
      </c>
      <c r="B7975">
        <v>21</v>
      </c>
      <c r="C7975" t="s">
        <v>19</v>
      </c>
      <c r="D7975" t="s">
        <v>35</v>
      </c>
      <c r="E7975" s="6" t="s">
        <v>20045</v>
      </c>
      <c r="F7975" t="s">
        <v>26</v>
      </c>
      <c r="G7975">
        <v>5</v>
      </c>
      <c r="H7975">
        <v>2</v>
      </c>
      <c r="I7975">
        <v>53</v>
      </c>
      <c r="J7975">
        <v>2</v>
      </c>
      <c r="K7975">
        <v>43.67</v>
      </c>
      <c r="L7975" t="str">
        <f t="shared" si="744"/>
        <v/>
      </c>
      <c r="M7975">
        <v>2</v>
      </c>
      <c r="N7975" t="str">
        <f t="shared" si="745"/>
        <v/>
      </c>
      <c r="O7975">
        <v>29</v>
      </c>
      <c r="P7975" s="11">
        <v>0.4</v>
      </c>
      <c r="Q7975" s="11">
        <v>3.7735849056603703E-2</v>
      </c>
      <c r="R7975" s="12">
        <v>21.835000000000001</v>
      </c>
      <c r="S7975" t="s">
        <v>27</v>
      </c>
      <c r="T7975">
        <v>0</v>
      </c>
      <c r="U7975">
        <f t="shared" si="746"/>
        <v>4</v>
      </c>
      <c r="V7975">
        <f t="shared" si="747"/>
        <v>1</v>
      </c>
      <c r="W7975">
        <f t="shared" si="748"/>
        <v>1</v>
      </c>
      <c r="X7975" t="str">
        <f t="shared" si="749"/>
        <v>411</v>
      </c>
      <c r="Y7975" t="str">
        <f>IF(Table1[[#This Row],[RFM_Score]]="555","Champion", IF(AND(J7975&gt;=4,V7975&gt;=4),"Loyal", IF(U7975&lt;=2,"At Risk", IF(W7975&gt;=4,"Potential Loyalist","Others"))))</f>
        <v>Others</v>
      </c>
    </row>
    <row r="7976" spans="1:25">
      <c r="A7976" t="s">
        <v>7627</v>
      </c>
      <c r="B7976">
        <v>24</v>
      </c>
      <c r="C7976" t="s">
        <v>24</v>
      </c>
      <c r="D7976" t="s">
        <v>35</v>
      </c>
      <c r="E7976" s="6" t="s">
        <v>20046</v>
      </c>
      <c r="F7976" t="s">
        <v>30</v>
      </c>
      <c r="G7976">
        <v>6</v>
      </c>
      <c r="H7976">
        <v>3</v>
      </c>
      <c r="I7976">
        <v>46</v>
      </c>
      <c r="J7976">
        <v>2</v>
      </c>
      <c r="K7976">
        <v>43.64</v>
      </c>
      <c r="L7976" t="str">
        <f t="shared" si="744"/>
        <v/>
      </c>
      <c r="M7976">
        <v>2</v>
      </c>
      <c r="N7976" t="str">
        <f t="shared" si="745"/>
        <v/>
      </c>
      <c r="O7976">
        <v>14</v>
      </c>
      <c r="P7976" s="11">
        <v>0.5</v>
      </c>
      <c r="Q7976" s="11">
        <v>4.3478260869565202E-2</v>
      </c>
      <c r="R7976" s="12">
        <v>21.82</v>
      </c>
      <c r="S7976" t="s">
        <v>27</v>
      </c>
      <c r="T7976">
        <v>0</v>
      </c>
      <c r="U7976">
        <f t="shared" si="746"/>
        <v>5</v>
      </c>
      <c r="V7976">
        <f t="shared" si="747"/>
        <v>1</v>
      </c>
      <c r="W7976">
        <f t="shared" si="748"/>
        <v>1</v>
      </c>
      <c r="X7976" t="str">
        <f t="shared" si="749"/>
        <v>511</v>
      </c>
      <c r="Y7976" t="str">
        <f>IF(Table1[[#This Row],[RFM_Score]]="555","Champion", IF(AND(J7976&gt;=4,V7976&gt;=4),"Loyal", IF(U7976&lt;=2,"At Risk", IF(W7976&gt;=4,"Potential Loyalist","Others"))))</f>
        <v>Others</v>
      </c>
    </row>
    <row r="7977" spans="1:25">
      <c r="A7977" t="s">
        <v>544</v>
      </c>
      <c r="B7977">
        <v>24</v>
      </c>
      <c r="C7977" t="s">
        <v>24</v>
      </c>
      <c r="D7977" t="s">
        <v>46</v>
      </c>
      <c r="E7977" s="6" t="s">
        <v>20047</v>
      </c>
      <c r="F7977" t="s">
        <v>60</v>
      </c>
      <c r="G7977">
        <v>3</v>
      </c>
      <c r="H7977">
        <v>0</v>
      </c>
      <c r="I7977">
        <v>59</v>
      </c>
      <c r="J7977">
        <v>4</v>
      </c>
      <c r="K7977">
        <v>43.58</v>
      </c>
      <c r="L7977" t="str">
        <f t="shared" si="744"/>
        <v/>
      </c>
      <c r="M7977">
        <v>2</v>
      </c>
      <c r="N7977" t="str">
        <f t="shared" si="745"/>
        <v/>
      </c>
      <c r="O7977">
        <v>58</v>
      </c>
      <c r="P7977" s="11">
        <v>0</v>
      </c>
      <c r="Q7977" s="11">
        <v>6.7796610169491497E-2</v>
      </c>
      <c r="R7977" s="12">
        <v>21.79</v>
      </c>
      <c r="S7977" t="s">
        <v>27</v>
      </c>
      <c r="T7977">
        <v>0</v>
      </c>
      <c r="U7977">
        <f t="shared" si="746"/>
        <v>3</v>
      </c>
      <c r="V7977">
        <f t="shared" si="747"/>
        <v>1</v>
      </c>
      <c r="W7977">
        <f t="shared" si="748"/>
        <v>1</v>
      </c>
      <c r="X7977" t="str">
        <f t="shared" si="749"/>
        <v>311</v>
      </c>
      <c r="Y7977" t="str">
        <f>IF(Table1[[#This Row],[RFM_Score]]="555","Champion", IF(AND(J7977&gt;=4,V7977&gt;=4),"Loyal", IF(U7977&lt;=2,"At Risk", IF(W7977&gt;=4,"Potential Loyalist","Others"))))</f>
        <v>Others</v>
      </c>
    </row>
    <row r="7978" spans="1:25">
      <c r="A7978" t="s">
        <v>1114</v>
      </c>
      <c r="B7978">
        <v>29</v>
      </c>
      <c r="C7978" t="s">
        <v>19</v>
      </c>
      <c r="D7978" t="s">
        <v>25</v>
      </c>
      <c r="E7978" s="6" t="s">
        <v>20048</v>
      </c>
      <c r="F7978" t="s">
        <v>21</v>
      </c>
      <c r="G7978">
        <v>5</v>
      </c>
      <c r="H7978">
        <v>2</v>
      </c>
      <c r="I7978">
        <v>62</v>
      </c>
      <c r="J7978">
        <v>3</v>
      </c>
      <c r="K7978">
        <v>43.44</v>
      </c>
      <c r="L7978" t="str">
        <f t="shared" si="744"/>
        <v/>
      </c>
      <c r="M7978">
        <v>2</v>
      </c>
      <c r="N7978" t="str">
        <f t="shared" si="745"/>
        <v/>
      </c>
      <c r="O7978">
        <v>13</v>
      </c>
      <c r="P7978" s="11">
        <v>0.4</v>
      </c>
      <c r="Q7978" s="11">
        <v>4.8387096774193498E-2</v>
      </c>
      <c r="R7978" s="12">
        <v>21.72</v>
      </c>
      <c r="S7978" t="s">
        <v>27</v>
      </c>
      <c r="T7978">
        <v>0</v>
      </c>
      <c r="U7978">
        <f t="shared" si="746"/>
        <v>5</v>
      </c>
      <c r="V7978">
        <f t="shared" si="747"/>
        <v>1</v>
      </c>
      <c r="W7978">
        <f t="shared" si="748"/>
        <v>1</v>
      </c>
      <c r="X7978" t="str">
        <f t="shared" si="749"/>
        <v>511</v>
      </c>
      <c r="Y7978" t="str">
        <f>IF(Table1[[#This Row],[RFM_Score]]="555","Champion", IF(AND(J7978&gt;=4,V7978&gt;=4),"Loyal", IF(U7978&lt;=2,"At Risk", IF(W7978&gt;=4,"Potential Loyalist","Others"))))</f>
        <v>Others</v>
      </c>
    </row>
    <row r="7979" spans="1:25">
      <c r="A7979" t="s">
        <v>7417</v>
      </c>
      <c r="B7979">
        <v>46</v>
      </c>
      <c r="C7979" t="s">
        <v>24</v>
      </c>
      <c r="D7979" t="s">
        <v>29</v>
      </c>
      <c r="E7979" s="6" t="s">
        <v>20049</v>
      </c>
      <c r="F7979" t="s">
        <v>21</v>
      </c>
      <c r="G7979">
        <v>2</v>
      </c>
      <c r="H7979">
        <v>0</v>
      </c>
      <c r="I7979">
        <v>42</v>
      </c>
      <c r="J7979">
        <v>1</v>
      </c>
      <c r="K7979">
        <v>43.34</v>
      </c>
      <c r="L7979" t="str">
        <f t="shared" si="744"/>
        <v/>
      </c>
      <c r="M7979">
        <v>2</v>
      </c>
      <c r="N7979" t="str">
        <f t="shared" si="745"/>
        <v/>
      </c>
      <c r="O7979">
        <v>16</v>
      </c>
      <c r="P7979" s="11">
        <v>0</v>
      </c>
      <c r="Q7979" s="11">
        <v>2.3809523809523801E-2</v>
      </c>
      <c r="R7979" s="12">
        <v>21.67</v>
      </c>
      <c r="S7979" t="s">
        <v>27</v>
      </c>
      <c r="T7979">
        <v>0</v>
      </c>
      <c r="U7979">
        <f t="shared" si="746"/>
        <v>5</v>
      </c>
      <c r="V7979">
        <f t="shared" si="747"/>
        <v>1</v>
      </c>
      <c r="W7979">
        <f t="shared" si="748"/>
        <v>1</v>
      </c>
      <c r="X7979" t="str">
        <f t="shared" si="749"/>
        <v>511</v>
      </c>
      <c r="Y7979" t="str">
        <f>IF(Table1[[#This Row],[RFM_Score]]="555","Champion", IF(AND(J7979&gt;=4,V7979&gt;=4),"Loyal", IF(U7979&lt;=2,"At Risk", IF(W7979&gt;=4,"Potential Loyalist","Others"))))</f>
        <v>Others</v>
      </c>
    </row>
    <row r="7980" spans="1:25">
      <c r="A7980" t="s">
        <v>4338</v>
      </c>
      <c r="B7980">
        <v>18</v>
      </c>
      <c r="C7980" t="s">
        <v>24</v>
      </c>
      <c r="D7980" t="s">
        <v>46</v>
      </c>
      <c r="E7980" s="6" t="s">
        <v>20050</v>
      </c>
      <c r="F7980" t="s">
        <v>30</v>
      </c>
      <c r="G7980">
        <v>6</v>
      </c>
      <c r="H7980">
        <v>4</v>
      </c>
      <c r="I7980">
        <v>43</v>
      </c>
      <c r="J7980">
        <v>3</v>
      </c>
      <c r="K7980">
        <v>43.33</v>
      </c>
      <c r="L7980" t="str">
        <f t="shared" si="744"/>
        <v/>
      </c>
      <c r="M7980">
        <v>2</v>
      </c>
      <c r="N7980" t="str">
        <f t="shared" si="745"/>
        <v/>
      </c>
      <c r="O7980">
        <v>70</v>
      </c>
      <c r="P7980" s="11">
        <v>0.66666666666666596</v>
      </c>
      <c r="Q7980" s="11">
        <v>6.9767441860465101E-2</v>
      </c>
      <c r="R7980" s="12">
        <v>21.664999999999999</v>
      </c>
      <c r="S7980" t="s">
        <v>27</v>
      </c>
      <c r="T7980">
        <v>0</v>
      </c>
      <c r="U7980">
        <f t="shared" si="746"/>
        <v>3</v>
      </c>
      <c r="V7980">
        <f t="shared" si="747"/>
        <v>1</v>
      </c>
      <c r="W7980">
        <f t="shared" si="748"/>
        <v>1</v>
      </c>
      <c r="X7980" t="str">
        <f t="shared" si="749"/>
        <v>311</v>
      </c>
      <c r="Y7980" t="str">
        <f>IF(Table1[[#This Row],[RFM_Score]]="555","Champion", IF(AND(J7980&gt;=4,V7980&gt;=4),"Loyal", IF(U7980&lt;=2,"At Risk", IF(W7980&gt;=4,"Potential Loyalist","Others"))))</f>
        <v>Others</v>
      </c>
    </row>
    <row r="7981" spans="1:25">
      <c r="A7981" t="s">
        <v>9480</v>
      </c>
      <c r="B7981">
        <v>35</v>
      </c>
      <c r="C7981" t="s">
        <v>24</v>
      </c>
      <c r="D7981" t="s">
        <v>41</v>
      </c>
      <c r="E7981" s="6" t="s">
        <v>20051</v>
      </c>
      <c r="F7981" t="s">
        <v>26</v>
      </c>
      <c r="G7981">
        <v>1</v>
      </c>
      <c r="H7981">
        <v>1</v>
      </c>
      <c r="I7981">
        <v>54</v>
      </c>
      <c r="J7981">
        <v>3</v>
      </c>
      <c r="K7981">
        <v>43.12</v>
      </c>
      <c r="L7981" t="str">
        <f t="shared" si="744"/>
        <v/>
      </c>
      <c r="M7981">
        <v>2</v>
      </c>
      <c r="N7981" t="str">
        <f t="shared" si="745"/>
        <v/>
      </c>
      <c r="O7981">
        <v>11</v>
      </c>
      <c r="P7981" s="11">
        <v>1</v>
      </c>
      <c r="Q7981" s="11">
        <v>5.5555555555555497E-2</v>
      </c>
      <c r="R7981" s="12">
        <v>21.56</v>
      </c>
      <c r="S7981" t="s">
        <v>27</v>
      </c>
      <c r="T7981">
        <v>0</v>
      </c>
      <c r="U7981">
        <f t="shared" si="746"/>
        <v>5</v>
      </c>
      <c r="V7981">
        <f t="shared" si="747"/>
        <v>1</v>
      </c>
      <c r="W7981">
        <f t="shared" si="748"/>
        <v>1</v>
      </c>
      <c r="X7981" t="str">
        <f t="shared" si="749"/>
        <v>511</v>
      </c>
      <c r="Y7981" t="str">
        <f>IF(Table1[[#This Row],[RFM_Score]]="555","Champion", IF(AND(J7981&gt;=4,V7981&gt;=4),"Loyal", IF(U7981&lt;=2,"At Risk", IF(W7981&gt;=4,"Potential Loyalist","Others"))))</f>
        <v>Others</v>
      </c>
    </row>
    <row r="7982" spans="1:25">
      <c r="A7982" t="s">
        <v>1270</v>
      </c>
      <c r="B7982">
        <v>65</v>
      </c>
      <c r="C7982" t="s">
        <v>19</v>
      </c>
      <c r="D7982" t="s">
        <v>25</v>
      </c>
      <c r="E7982" s="6" t="s">
        <v>20052</v>
      </c>
      <c r="F7982" t="s">
        <v>62</v>
      </c>
      <c r="G7982">
        <v>2</v>
      </c>
      <c r="H7982">
        <v>1</v>
      </c>
      <c r="I7982">
        <v>44</v>
      </c>
      <c r="J7982">
        <v>2</v>
      </c>
      <c r="K7982">
        <v>43.09</v>
      </c>
      <c r="L7982" t="str">
        <f t="shared" si="744"/>
        <v/>
      </c>
      <c r="M7982">
        <v>2</v>
      </c>
      <c r="N7982" t="str">
        <f t="shared" si="745"/>
        <v/>
      </c>
      <c r="O7982">
        <v>76</v>
      </c>
      <c r="P7982" s="11">
        <v>0.5</v>
      </c>
      <c r="Q7982" s="11">
        <v>4.54545454545454E-2</v>
      </c>
      <c r="R7982" s="12">
        <v>21.545000000000002</v>
      </c>
      <c r="S7982" t="s">
        <v>27</v>
      </c>
      <c r="T7982">
        <v>1</v>
      </c>
      <c r="U7982">
        <f t="shared" si="746"/>
        <v>2</v>
      </c>
      <c r="V7982">
        <f t="shared" si="747"/>
        <v>1</v>
      </c>
      <c r="W7982">
        <f t="shared" si="748"/>
        <v>1</v>
      </c>
      <c r="X7982" t="str">
        <f t="shared" si="749"/>
        <v>211</v>
      </c>
      <c r="Y7982" t="str">
        <f>IF(Table1[[#This Row],[RFM_Score]]="555","Champion", IF(AND(J7982&gt;=4,V7982&gt;=4),"Loyal", IF(U7982&lt;=2,"At Risk", IF(W7982&gt;=4,"Potential Loyalist","Others"))))</f>
        <v>At Risk</v>
      </c>
    </row>
    <row r="7983" spans="1:25">
      <c r="A7983" t="s">
        <v>4688</v>
      </c>
      <c r="B7983">
        <v>42</v>
      </c>
      <c r="C7983" t="s">
        <v>24</v>
      </c>
      <c r="D7983" t="s">
        <v>25</v>
      </c>
      <c r="E7983" s="6" t="s">
        <v>20053</v>
      </c>
      <c r="F7983" t="s">
        <v>60</v>
      </c>
      <c r="G7983">
        <v>1</v>
      </c>
      <c r="H7983">
        <v>0</v>
      </c>
      <c r="I7983">
        <v>61</v>
      </c>
      <c r="J7983">
        <v>5</v>
      </c>
      <c r="K7983">
        <v>42.83</v>
      </c>
      <c r="L7983" t="str">
        <f t="shared" si="744"/>
        <v/>
      </c>
      <c r="M7983">
        <v>2</v>
      </c>
      <c r="N7983" t="str">
        <f t="shared" si="745"/>
        <v/>
      </c>
      <c r="O7983">
        <v>1</v>
      </c>
      <c r="P7983" s="11">
        <v>0</v>
      </c>
      <c r="Q7983" s="11">
        <v>8.1967213114753995E-2</v>
      </c>
      <c r="R7983" s="12">
        <v>21.414999999999999</v>
      </c>
      <c r="S7983" t="s">
        <v>27</v>
      </c>
      <c r="T7983">
        <v>0</v>
      </c>
      <c r="U7983">
        <f t="shared" si="746"/>
        <v>5</v>
      </c>
      <c r="V7983">
        <f t="shared" si="747"/>
        <v>1</v>
      </c>
      <c r="W7983">
        <f t="shared" si="748"/>
        <v>1</v>
      </c>
      <c r="X7983" t="str">
        <f t="shared" si="749"/>
        <v>511</v>
      </c>
      <c r="Y7983" t="str">
        <f>IF(Table1[[#This Row],[RFM_Score]]="555","Champion", IF(AND(J7983&gt;=4,V7983&gt;=4),"Loyal", IF(U7983&lt;=2,"At Risk", IF(W7983&gt;=4,"Potential Loyalist","Others"))))</f>
        <v>Others</v>
      </c>
    </row>
    <row r="7984" spans="1:25">
      <c r="A7984" t="s">
        <v>9048</v>
      </c>
      <c r="B7984">
        <v>19</v>
      </c>
      <c r="C7984" t="s">
        <v>24</v>
      </c>
      <c r="D7984" t="s">
        <v>25</v>
      </c>
      <c r="E7984" s="6" t="s">
        <v>20054</v>
      </c>
      <c r="F7984" t="s">
        <v>26</v>
      </c>
      <c r="G7984">
        <v>3</v>
      </c>
      <c r="H7984">
        <v>1</v>
      </c>
      <c r="I7984">
        <v>44</v>
      </c>
      <c r="J7984">
        <v>3</v>
      </c>
      <c r="K7984">
        <v>42.74</v>
      </c>
      <c r="L7984" t="str">
        <f t="shared" si="744"/>
        <v/>
      </c>
      <c r="M7984">
        <v>2</v>
      </c>
      <c r="N7984" t="str">
        <f t="shared" si="745"/>
        <v/>
      </c>
      <c r="O7984">
        <v>11</v>
      </c>
      <c r="P7984" s="11">
        <v>0.33333333333333298</v>
      </c>
      <c r="Q7984" s="11">
        <v>6.8181818181818094E-2</v>
      </c>
      <c r="R7984" s="12">
        <v>21.37</v>
      </c>
      <c r="S7984" t="s">
        <v>27</v>
      </c>
      <c r="T7984">
        <v>0</v>
      </c>
      <c r="U7984">
        <f t="shared" si="746"/>
        <v>5</v>
      </c>
      <c r="V7984">
        <f t="shared" si="747"/>
        <v>1</v>
      </c>
      <c r="W7984">
        <f t="shared" si="748"/>
        <v>1</v>
      </c>
      <c r="X7984" t="str">
        <f t="shared" si="749"/>
        <v>511</v>
      </c>
      <c r="Y7984" t="str">
        <f>IF(Table1[[#This Row],[RFM_Score]]="555","Champion", IF(AND(J7984&gt;=4,V7984&gt;=4),"Loyal", IF(U7984&lt;=2,"At Risk", IF(W7984&gt;=4,"Potential Loyalist","Others"))))</f>
        <v>Others</v>
      </c>
    </row>
    <row r="7985" spans="1:25">
      <c r="A7985" t="s">
        <v>7156</v>
      </c>
      <c r="B7985">
        <v>43</v>
      </c>
      <c r="C7985" t="s">
        <v>19</v>
      </c>
      <c r="D7985" t="s">
        <v>41</v>
      </c>
      <c r="E7985" s="6" t="s">
        <v>20055</v>
      </c>
      <c r="F7985" t="s">
        <v>37</v>
      </c>
      <c r="G7985">
        <v>1</v>
      </c>
      <c r="H7985">
        <v>0</v>
      </c>
      <c r="I7985">
        <v>52</v>
      </c>
      <c r="J7985">
        <v>3</v>
      </c>
      <c r="K7985">
        <v>42.67</v>
      </c>
      <c r="L7985" t="str">
        <f t="shared" si="744"/>
        <v/>
      </c>
      <c r="M7985">
        <v>2</v>
      </c>
      <c r="N7985" t="str">
        <f t="shared" si="745"/>
        <v/>
      </c>
      <c r="O7985">
        <v>8</v>
      </c>
      <c r="P7985" s="11">
        <v>0</v>
      </c>
      <c r="Q7985" s="11">
        <v>5.7692307692307598E-2</v>
      </c>
      <c r="R7985" s="12">
        <v>21.335000000000001</v>
      </c>
      <c r="S7985" t="s">
        <v>27</v>
      </c>
      <c r="T7985">
        <v>0</v>
      </c>
      <c r="U7985">
        <f t="shared" si="746"/>
        <v>5</v>
      </c>
      <c r="V7985">
        <f t="shared" si="747"/>
        <v>1</v>
      </c>
      <c r="W7985">
        <f t="shared" si="748"/>
        <v>1</v>
      </c>
      <c r="X7985" t="str">
        <f t="shared" si="749"/>
        <v>511</v>
      </c>
      <c r="Y7985" t="str">
        <f>IF(Table1[[#This Row],[RFM_Score]]="555","Champion", IF(AND(J7985&gt;=4,V7985&gt;=4),"Loyal", IF(U7985&lt;=2,"At Risk", IF(W7985&gt;=4,"Potential Loyalist","Others"))))</f>
        <v>Others</v>
      </c>
    </row>
    <row r="7986" spans="1:25">
      <c r="A7986" t="s">
        <v>2587</v>
      </c>
      <c r="B7986">
        <v>18</v>
      </c>
      <c r="C7986" t="s">
        <v>19</v>
      </c>
      <c r="D7986" t="s">
        <v>41</v>
      </c>
      <c r="E7986" s="6" t="s">
        <v>20056</v>
      </c>
      <c r="F7986" t="s">
        <v>37</v>
      </c>
      <c r="G7986">
        <v>4</v>
      </c>
      <c r="H7986">
        <v>2</v>
      </c>
      <c r="I7986">
        <v>53</v>
      </c>
      <c r="J7986">
        <v>0</v>
      </c>
      <c r="K7986">
        <v>42.64</v>
      </c>
      <c r="L7986" t="str">
        <f t="shared" si="744"/>
        <v/>
      </c>
      <c r="M7986">
        <v>2</v>
      </c>
      <c r="N7986" t="str">
        <f t="shared" si="745"/>
        <v/>
      </c>
      <c r="O7986">
        <v>1</v>
      </c>
      <c r="P7986" s="11">
        <v>0.5</v>
      </c>
      <c r="Q7986" s="11">
        <v>0</v>
      </c>
      <c r="R7986" s="12">
        <v>21.32</v>
      </c>
      <c r="S7986" t="s">
        <v>27</v>
      </c>
      <c r="T7986">
        <v>0</v>
      </c>
      <c r="U7986">
        <f t="shared" si="746"/>
        <v>5</v>
      </c>
      <c r="V7986">
        <f t="shared" si="747"/>
        <v>1</v>
      </c>
      <c r="W7986">
        <f t="shared" si="748"/>
        <v>1</v>
      </c>
      <c r="X7986" t="str">
        <f t="shared" si="749"/>
        <v>511</v>
      </c>
      <c r="Y7986" t="str">
        <f>IF(Table1[[#This Row],[RFM_Score]]="555","Champion", IF(AND(J7986&gt;=4,V7986&gt;=4),"Loyal", IF(U7986&lt;=2,"At Risk", IF(W7986&gt;=4,"Potential Loyalist","Others"))))</f>
        <v>Others</v>
      </c>
    </row>
    <row r="7987" spans="1:25">
      <c r="A7987" t="s">
        <v>9576</v>
      </c>
      <c r="B7987">
        <v>31</v>
      </c>
      <c r="C7987" t="s">
        <v>24</v>
      </c>
      <c r="D7987" t="s">
        <v>49</v>
      </c>
      <c r="E7987" s="6" t="s">
        <v>20057</v>
      </c>
      <c r="F7987" t="s">
        <v>62</v>
      </c>
      <c r="G7987">
        <v>2</v>
      </c>
      <c r="H7987">
        <v>1</v>
      </c>
      <c r="I7987">
        <v>48</v>
      </c>
      <c r="J7987">
        <v>2</v>
      </c>
      <c r="K7987">
        <v>42.4</v>
      </c>
      <c r="L7987" t="str">
        <f t="shared" si="744"/>
        <v/>
      </c>
      <c r="M7987">
        <v>2</v>
      </c>
      <c r="N7987" t="str">
        <f t="shared" si="745"/>
        <v/>
      </c>
      <c r="O7987">
        <v>24</v>
      </c>
      <c r="P7987" s="11">
        <v>0.5</v>
      </c>
      <c r="Q7987" s="11">
        <v>4.1666666666666602E-2</v>
      </c>
      <c r="R7987" s="12">
        <v>21.2</v>
      </c>
      <c r="S7987" t="s">
        <v>27</v>
      </c>
      <c r="T7987">
        <v>0</v>
      </c>
      <c r="U7987">
        <f t="shared" si="746"/>
        <v>4</v>
      </c>
      <c r="V7987">
        <f t="shared" si="747"/>
        <v>1</v>
      </c>
      <c r="W7987">
        <f t="shared" si="748"/>
        <v>1</v>
      </c>
      <c r="X7987" t="str">
        <f t="shared" si="749"/>
        <v>411</v>
      </c>
      <c r="Y7987" t="str">
        <f>IF(Table1[[#This Row],[RFM_Score]]="555","Champion", IF(AND(J7987&gt;=4,V7987&gt;=4),"Loyal", IF(U7987&lt;=2,"At Risk", IF(W7987&gt;=4,"Potential Loyalist","Others"))))</f>
        <v>Others</v>
      </c>
    </row>
    <row r="7988" spans="1:25">
      <c r="A7988" t="s">
        <v>10106</v>
      </c>
      <c r="B7988">
        <v>30</v>
      </c>
      <c r="C7988" t="s">
        <v>19</v>
      </c>
      <c r="D7988" t="s">
        <v>25</v>
      </c>
      <c r="E7988" s="6" t="s">
        <v>20058</v>
      </c>
      <c r="F7988" t="s">
        <v>26</v>
      </c>
      <c r="G7988">
        <v>4</v>
      </c>
      <c r="H7988">
        <v>2</v>
      </c>
      <c r="I7988">
        <v>43</v>
      </c>
      <c r="J7988">
        <v>2</v>
      </c>
      <c r="K7988">
        <v>42.32</v>
      </c>
      <c r="L7988" t="str">
        <f t="shared" si="744"/>
        <v/>
      </c>
      <c r="M7988">
        <v>2</v>
      </c>
      <c r="N7988" t="str">
        <f t="shared" si="745"/>
        <v/>
      </c>
      <c r="O7988">
        <v>102</v>
      </c>
      <c r="P7988" s="11">
        <v>0.5</v>
      </c>
      <c r="Q7988" s="11">
        <v>4.6511627906976702E-2</v>
      </c>
      <c r="R7988" s="12">
        <v>21.16</v>
      </c>
      <c r="S7988" t="s">
        <v>27</v>
      </c>
      <c r="T7988">
        <v>1</v>
      </c>
      <c r="U7988">
        <f t="shared" si="746"/>
        <v>1</v>
      </c>
      <c r="V7988">
        <f t="shared" si="747"/>
        <v>1</v>
      </c>
      <c r="W7988">
        <f t="shared" si="748"/>
        <v>1</v>
      </c>
      <c r="X7988" t="str">
        <f t="shared" si="749"/>
        <v>111</v>
      </c>
      <c r="Y7988" t="str">
        <f>IF(Table1[[#This Row],[RFM_Score]]="555","Champion", IF(AND(J7988&gt;=4,V7988&gt;=4),"Loyal", IF(U7988&lt;=2,"At Risk", IF(W7988&gt;=4,"Potential Loyalist","Others"))))</f>
        <v>At Risk</v>
      </c>
    </row>
    <row r="7989" spans="1:25">
      <c r="A7989" t="s">
        <v>4072</v>
      </c>
      <c r="B7989">
        <v>46</v>
      </c>
      <c r="C7989" t="s">
        <v>33</v>
      </c>
      <c r="D7989" t="s">
        <v>25</v>
      </c>
      <c r="E7989" s="6" t="s">
        <v>20059</v>
      </c>
      <c r="F7989" t="s">
        <v>37</v>
      </c>
      <c r="G7989">
        <v>1</v>
      </c>
      <c r="H7989">
        <v>0</v>
      </c>
      <c r="I7989">
        <v>59</v>
      </c>
      <c r="J7989">
        <v>2</v>
      </c>
      <c r="K7989">
        <v>42.31</v>
      </c>
      <c r="L7989" t="str">
        <f t="shared" si="744"/>
        <v/>
      </c>
      <c r="M7989">
        <v>2</v>
      </c>
      <c r="N7989" t="str">
        <f t="shared" si="745"/>
        <v/>
      </c>
      <c r="O7989">
        <v>27</v>
      </c>
      <c r="P7989" s="11">
        <v>0</v>
      </c>
      <c r="Q7989" s="11">
        <v>3.38983050847457E-2</v>
      </c>
      <c r="R7989" s="12">
        <v>21.155000000000001</v>
      </c>
      <c r="S7989" t="s">
        <v>27</v>
      </c>
      <c r="T7989">
        <v>0</v>
      </c>
      <c r="U7989">
        <f t="shared" si="746"/>
        <v>4</v>
      </c>
      <c r="V7989">
        <f t="shared" si="747"/>
        <v>1</v>
      </c>
      <c r="W7989">
        <f t="shared" si="748"/>
        <v>1</v>
      </c>
      <c r="X7989" t="str">
        <f t="shared" si="749"/>
        <v>411</v>
      </c>
      <c r="Y7989" t="str">
        <f>IF(Table1[[#This Row],[RFM_Score]]="555","Champion", IF(AND(J7989&gt;=4,V7989&gt;=4),"Loyal", IF(U7989&lt;=2,"At Risk", IF(W7989&gt;=4,"Potential Loyalist","Others"))))</f>
        <v>Others</v>
      </c>
    </row>
    <row r="7990" spans="1:25">
      <c r="A7990" t="s">
        <v>11688</v>
      </c>
      <c r="B7990">
        <v>31</v>
      </c>
      <c r="C7990" t="s">
        <v>24</v>
      </c>
      <c r="D7990" t="s">
        <v>35</v>
      </c>
      <c r="E7990" s="6" t="s">
        <v>20060</v>
      </c>
      <c r="F7990" t="s">
        <v>37</v>
      </c>
      <c r="G7990">
        <v>3</v>
      </c>
      <c r="H7990">
        <v>0</v>
      </c>
      <c r="I7990">
        <v>51</v>
      </c>
      <c r="J7990">
        <v>1</v>
      </c>
      <c r="K7990">
        <v>42.29</v>
      </c>
      <c r="L7990" t="str">
        <f t="shared" si="744"/>
        <v/>
      </c>
      <c r="M7990">
        <v>2</v>
      </c>
      <c r="N7990" t="str">
        <f t="shared" si="745"/>
        <v/>
      </c>
      <c r="O7990">
        <v>100</v>
      </c>
      <c r="P7990" s="11">
        <v>0</v>
      </c>
      <c r="Q7990" s="11">
        <v>1.9607843137254902E-2</v>
      </c>
      <c r="R7990" s="12">
        <v>21.145</v>
      </c>
      <c r="S7990" t="s">
        <v>27</v>
      </c>
      <c r="T7990">
        <v>1</v>
      </c>
      <c r="U7990">
        <f t="shared" si="746"/>
        <v>2</v>
      </c>
      <c r="V7990">
        <f t="shared" si="747"/>
        <v>1</v>
      </c>
      <c r="W7990">
        <f t="shared" si="748"/>
        <v>1</v>
      </c>
      <c r="X7990" t="str">
        <f t="shared" si="749"/>
        <v>211</v>
      </c>
      <c r="Y7990" t="str">
        <f>IF(Table1[[#This Row],[RFM_Score]]="555","Champion", IF(AND(J7990&gt;=4,V7990&gt;=4),"Loyal", IF(U7990&lt;=2,"At Risk", IF(W7990&gt;=4,"Potential Loyalist","Others"))))</f>
        <v>At Risk</v>
      </c>
    </row>
    <row r="7991" spans="1:25">
      <c r="A7991" t="s">
        <v>244</v>
      </c>
      <c r="B7991">
        <v>41</v>
      </c>
      <c r="C7991" t="s">
        <v>24</v>
      </c>
      <c r="D7991" t="s">
        <v>49</v>
      </c>
      <c r="E7991" s="6" t="s">
        <v>20061</v>
      </c>
      <c r="F7991" t="s">
        <v>21</v>
      </c>
      <c r="G7991">
        <v>5</v>
      </c>
      <c r="H7991">
        <v>2</v>
      </c>
      <c r="I7991">
        <v>61</v>
      </c>
      <c r="J7991">
        <v>3</v>
      </c>
      <c r="K7991">
        <v>42.17</v>
      </c>
      <c r="L7991" t="str">
        <f t="shared" si="744"/>
        <v/>
      </c>
      <c r="M7991">
        <v>2</v>
      </c>
      <c r="N7991" t="str">
        <f t="shared" si="745"/>
        <v/>
      </c>
      <c r="O7991">
        <v>21</v>
      </c>
      <c r="P7991" s="11">
        <v>0.4</v>
      </c>
      <c r="Q7991" s="11">
        <v>4.9180327868852403E-2</v>
      </c>
      <c r="R7991" s="12">
        <v>21.085000000000001</v>
      </c>
      <c r="S7991" t="s">
        <v>27</v>
      </c>
      <c r="T7991">
        <v>0</v>
      </c>
      <c r="U7991">
        <f t="shared" si="746"/>
        <v>4</v>
      </c>
      <c r="V7991">
        <f t="shared" si="747"/>
        <v>1</v>
      </c>
      <c r="W7991">
        <f t="shared" si="748"/>
        <v>1</v>
      </c>
      <c r="X7991" t="str">
        <f t="shared" si="749"/>
        <v>411</v>
      </c>
      <c r="Y7991" t="str">
        <f>IF(Table1[[#This Row],[RFM_Score]]="555","Champion", IF(AND(J7991&gt;=4,V7991&gt;=4),"Loyal", IF(U7991&lt;=2,"At Risk", IF(W7991&gt;=4,"Potential Loyalist","Others"))))</f>
        <v>Others</v>
      </c>
    </row>
    <row r="7992" spans="1:25">
      <c r="A7992" t="s">
        <v>9225</v>
      </c>
      <c r="B7992">
        <v>33</v>
      </c>
      <c r="C7992" t="s">
        <v>24</v>
      </c>
      <c r="D7992" t="s">
        <v>20</v>
      </c>
      <c r="E7992" s="6" t="s">
        <v>20062</v>
      </c>
      <c r="F7992" t="s">
        <v>26</v>
      </c>
      <c r="G7992">
        <v>2</v>
      </c>
      <c r="H7992">
        <v>0</v>
      </c>
      <c r="I7992">
        <v>56</v>
      </c>
      <c r="J7992">
        <v>2</v>
      </c>
      <c r="K7992">
        <v>42.04</v>
      </c>
      <c r="L7992" t="str">
        <f t="shared" si="744"/>
        <v/>
      </c>
      <c r="M7992">
        <v>2</v>
      </c>
      <c r="N7992" t="str">
        <f t="shared" si="745"/>
        <v/>
      </c>
      <c r="O7992">
        <v>20</v>
      </c>
      <c r="P7992" s="11">
        <v>0</v>
      </c>
      <c r="Q7992" s="11">
        <v>3.5714285714285698E-2</v>
      </c>
      <c r="R7992" s="12">
        <v>21.02</v>
      </c>
      <c r="S7992" t="s">
        <v>27</v>
      </c>
      <c r="T7992">
        <v>0</v>
      </c>
      <c r="U7992">
        <f t="shared" si="746"/>
        <v>5</v>
      </c>
      <c r="V7992">
        <f t="shared" si="747"/>
        <v>1</v>
      </c>
      <c r="W7992">
        <f t="shared" si="748"/>
        <v>1</v>
      </c>
      <c r="X7992" t="str">
        <f t="shared" si="749"/>
        <v>511</v>
      </c>
      <c r="Y7992" t="str">
        <f>IF(Table1[[#This Row],[RFM_Score]]="555","Champion", IF(AND(J7992&gt;=4,V7992&gt;=4),"Loyal", IF(U7992&lt;=2,"At Risk", IF(W7992&gt;=4,"Potential Loyalist","Others"))))</f>
        <v>Others</v>
      </c>
    </row>
    <row r="7993" spans="1:25">
      <c r="A7993" t="s">
        <v>8648</v>
      </c>
      <c r="B7993">
        <v>41</v>
      </c>
      <c r="C7993" t="s">
        <v>24</v>
      </c>
      <c r="D7993" t="s">
        <v>20</v>
      </c>
      <c r="E7993" s="6" t="s">
        <v>20063</v>
      </c>
      <c r="F7993" t="s">
        <v>60</v>
      </c>
      <c r="G7993">
        <v>1</v>
      </c>
      <c r="H7993">
        <v>0</v>
      </c>
      <c r="I7993">
        <v>48</v>
      </c>
      <c r="J7993">
        <v>0</v>
      </c>
      <c r="K7993">
        <v>42.02</v>
      </c>
      <c r="L7993" t="str">
        <f t="shared" si="744"/>
        <v/>
      </c>
      <c r="M7993">
        <v>2</v>
      </c>
      <c r="N7993" t="str">
        <f t="shared" si="745"/>
        <v/>
      </c>
      <c r="O7993">
        <v>39</v>
      </c>
      <c r="P7993" s="11">
        <v>0</v>
      </c>
      <c r="Q7993" s="11">
        <v>0</v>
      </c>
      <c r="R7993" s="12">
        <v>21.01</v>
      </c>
      <c r="S7993" t="s">
        <v>27</v>
      </c>
      <c r="T7993">
        <v>0</v>
      </c>
      <c r="U7993">
        <f t="shared" si="746"/>
        <v>4</v>
      </c>
      <c r="V7993">
        <f t="shared" si="747"/>
        <v>1</v>
      </c>
      <c r="W7993">
        <f t="shared" si="748"/>
        <v>1</v>
      </c>
      <c r="X7993" t="str">
        <f t="shared" si="749"/>
        <v>411</v>
      </c>
      <c r="Y7993" t="str">
        <f>IF(Table1[[#This Row],[RFM_Score]]="555","Champion", IF(AND(J7993&gt;=4,V7993&gt;=4),"Loyal", IF(U7993&lt;=2,"At Risk", IF(W7993&gt;=4,"Potential Loyalist","Others"))))</f>
        <v>Others</v>
      </c>
    </row>
    <row r="7994" spans="1:25">
      <c r="A7994" t="s">
        <v>4288</v>
      </c>
      <c r="B7994">
        <v>37</v>
      </c>
      <c r="C7994" t="s">
        <v>19</v>
      </c>
      <c r="D7994" t="s">
        <v>25</v>
      </c>
      <c r="E7994" s="6" t="s">
        <v>20064</v>
      </c>
      <c r="F7994" t="s">
        <v>26</v>
      </c>
      <c r="G7994">
        <v>2</v>
      </c>
      <c r="H7994">
        <v>2</v>
      </c>
      <c r="I7994">
        <v>51</v>
      </c>
      <c r="J7994">
        <v>0</v>
      </c>
      <c r="K7994">
        <v>42.01</v>
      </c>
      <c r="L7994" t="str">
        <f t="shared" si="744"/>
        <v/>
      </c>
      <c r="M7994">
        <v>2</v>
      </c>
      <c r="N7994" t="str">
        <f t="shared" si="745"/>
        <v/>
      </c>
      <c r="O7994">
        <v>1</v>
      </c>
      <c r="P7994" s="11">
        <v>1</v>
      </c>
      <c r="Q7994" s="11">
        <v>0</v>
      </c>
      <c r="R7994" s="12">
        <v>21.004999999999999</v>
      </c>
      <c r="S7994" t="s">
        <v>27</v>
      </c>
      <c r="T7994">
        <v>0</v>
      </c>
      <c r="U7994">
        <f t="shared" si="746"/>
        <v>5</v>
      </c>
      <c r="V7994">
        <f t="shared" si="747"/>
        <v>1</v>
      </c>
      <c r="W7994">
        <f t="shared" si="748"/>
        <v>1</v>
      </c>
      <c r="X7994" t="str">
        <f t="shared" si="749"/>
        <v>511</v>
      </c>
      <c r="Y7994" t="str">
        <f>IF(Table1[[#This Row],[RFM_Score]]="555","Champion", IF(AND(J7994&gt;=4,V7994&gt;=4),"Loyal", IF(U7994&lt;=2,"At Risk", IF(W7994&gt;=4,"Potential Loyalist","Others"))))</f>
        <v>Others</v>
      </c>
    </row>
    <row r="7995" spans="1:25">
      <c r="A7995" t="s">
        <v>10082</v>
      </c>
      <c r="B7995">
        <v>36</v>
      </c>
      <c r="C7995" t="s">
        <v>19</v>
      </c>
      <c r="D7995" t="s">
        <v>20</v>
      </c>
      <c r="E7995" s="6" t="s">
        <v>20065</v>
      </c>
      <c r="F7995" t="s">
        <v>26</v>
      </c>
      <c r="G7995">
        <v>2</v>
      </c>
      <c r="H7995">
        <v>0</v>
      </c>
      <c r="I7995">
        <v>52</v>
      </c>
      <c r="J7995">
        <v>1</v>
      </c>
      <c r="K7995">
        <v>41.98</v>
      </c>
      <c r="L7995" t="str">
        <f t="shared" si="744"/>
        <v/>
      </c>
      <c r="M7995">
        <v>2</v>
      </c>
      <c r="N7995" t="str">
        <f t="shared" si="745"/>
        <v/>
      </c>
      <c r="O7995">
        <v>39</v>
      </c>
      <c r="P7995" s="11">
        <v>0</v>
      </c>
      <c r="Q7995" s="11">
        <v>1.9230769230769201E-2</v>
      </c>
      <c r="R7995" s="12">
        <v>20.99</v>
      </c>
      <c r="S7995" t="s">
        <v>27</v>
      </c>
      <c r="T7995">
        <v>0</v>
      </c>
      <c r="U7995">
        <f t="shared" si="746"/>
        <v>4</v>
      </c>
      <c r="V7995">
        <f t="shared" si="747"/>
        <v>1</v>
      </c>
      <c r="W7995">
        <f t="shared" si="748"/>
        <v>1</v>
      </c>
      <c r="X7995" t="str">
        <f t="shared" si="749"/>
        <v>411</v>
      </c>
      <c r="Y7995" t="str">
        <f>IF(Table1[[#This Row],[RFM_Score]]="555","Champion", IF(AND(J7995&gt;=4,V7995&gt;=4),"Loyal", IF(U7995&lt;=2,"At Risk", IF(W7995&gt;=4,"Potential Loyalist","Others"))))</f>
        <v>Others</v>
      </c>
    </row>
    <row r="7996" spans="1:25">
      <c r="A7996" t="s">
        <v>8103</v>
      </c>
      <c r="B7996">
        <v>48</v>
      </c>
      <c r="C7996" t="s">
        <v>19</v>
      </c>
      <c r="D7996" t="s">
        <v>29</v>
      </c>
      <c r="E7996" s="6" t="s">
        <v>20066</v>
      </c>
      <c r="F7996" t="s">
        <v>30</v>
      </c>
      <c r="G7996">
        <v>4</v>
      </c>
      <c r="H7996">
        <v>1</v>
      </c>
      <c r="I7996">
        <v>54</v>
      </c>
      <c r="J7996">
        <v>2</v>
      </c>
      <c r="K7996">
        <v>41.76</v>
      </c>
      <c r="L7996" t="str">
        <f t="shared" si="744"/>
        <v/>
      </c>
      <c r="M7996">
        <v>2</v>
      </c>
      <c r="N7996" t="str">
        <f t="shared" si="745"/>
        <v/>
      </c>
      <c r="O7996">
        <v>10</v>
      </c>
      <c r="P7996" s="11">
        <v>0.25</v>
      </c>
      <c r="Q7996" s="11">
        <v>3.7037037037037E-2</v>
      </c>
      <c r="R7996" s="12">
        <v>20.88</v>
      </c>
      <c r="S7996" t="s">
        <v>27</v>
      </c>
      <c r="T7996">
        <v>0</v>
      </c>
      <c r="U7996">
        <f t="shared" si="746"/>
        <v>5</v>
      </c>
      <c r="V7996">
        <f t="shared" si="747"/>
        <v>1</v>
      </c>
      <c r="W7996">
        <f t="shared" si="748"/>
        <v>1</v>
      </c>
      <c r="X7996" t="str">
        <f t="shared" si="749"/>
        <v>511</v>
      </c>
      <c r="Y7996" t="str">
        <f>IF(Table1[[#This Row],[RFM_Score]]="555","Champion", IF(AND(J7996&gt;=4,V7996&gt;=4),"Loyal", IF(U7996&lt;=2,"At Risk", IF(W7996&gt;=4,"Potential Loyalist","Others"))))</f>
        <v>Others</v>
      </c>
    </row>
    <row r="7997" spans="1:25">
      <c r="A7997" t="s">
        <v>1099</v>
      </c>
      <c r="B7997">
        <v>48</v>
      </c>
      <c r="C7997" t="s">
        <v>24</v>
      </c>
      <c r="D7997" t="s">
        <v>25</v>
      </c>
      <c r="E7997" s="6" t="s">
        <v>20067</v>
      </c>
      <c r="F7997" t="s">
        <v>21</v>
      </c>
      <c r="G7997">
        <v>2</v>
      </c>
      <c r="H7997">
        <v>1</v>
      </c>
      <c r="I7997">
        <v>49</v>
      </c>
      <c r="J7997">
        <v>1</v>
      </c>
      <c r="K7997">
        <v>41.57</v>
      </c>
      <c r="L7997" t="str">
        <f t="shared" si="744"/>
        <v/>
      </c>
      <c r="M7997">
        <v>2</v>
      </c>
      <c r="N7997" t="str">
        <f t="shared" si="745"/>
        <v/>
      </c>
      <c r="O7997">
        <v>36</v>
      </c>
      <c r="P7997" s="11">
        <v>0.5</v>
      </c>
      <c r="Q7997" s="11">
        <v>2.04081632653061E-2</v>
      </c>
      <c r="R7997" s="12">
        <v>20.785</v>
      </c>
      <c r="S7997" t="s">
        <v>27</v>
      </c>
      <c r="T7997">
        <v>0</v>
      </c>
      <c r="U7997">
        <f t="shared" si="746"/>
        <v>4</v>
      </c>
      <c r="V7997">
        <f t="shared" si="747"/>
        <v>1</v>
      </c>
      <c r="W7997">
        <f t="shared" si="748"/>
        <v>1</v>
      </c>
      <c r="X7997" t="str">
        <f t="shared" si="749"/>
        <v>411</v>
      </c>
      <c r="Y7997" t="str">
        <f>IF(Table1[[#This Row],[RFM_Score]]="555","Champion", IF(AND(J7997&gt;=4,V7997&gt;=4),"Loyal", IF(U7997&lt;=2,"At Risk", IF(W7997&gt;=4,"Potential Loyalist","Others"))))</f>
        <v>Others</v>
      </c>
    </row>
    <row r="7998" spans="1:25">
      <c r="A7998" t="s">
        <v>1472</v>
      </c>
      <c r="B7998">
        <v>38</v>
      </c>
      <c r="C7998" t="s">
        <v>19</v>
      </c>
      <c r="D7998" t="s">
        <v>25</v>
      </c>
      <c r="E7998" s="6" t="s">
        <v>20068</v>
      </c>
      <c r="F7998" t="s">
        <v>21</v>
      </c>
      <c r="G7998">
        <v>2</v>
      </c>
      <c r="H7998">
        <v>1</v>
      </c>
      <c r="I7998">
        <v>50</v>
      </c>
      <c r="J7998">
        <v>3</v>
      </c>
      <c r="K7998">
        <v>41.53</v>
      </c>
      <c r="L7998" t="str">
        <f t="shared" si="744"/>
        <v/>
      </c>
      <c r="M7998">
        <v>2</v>
      </c>
      <c r="N7998" t="str">
        <f t="shared" si="745"/>
        <v/>
      </c>
      <c r="O7998">
        <v>19</v>
      </c>
      <c r="P7998" s="11">
        <v>0.5</v>
      </c>
      <c r="Q7998" s="11">
        <v>0.06</v>
      </c>
      <c r="R7998" s="12">
        <v>20.765000000000001</v>
      </c>
      <c r="S7998" t="s">
        <v>27</v>
      </c>
      <c r="T7998">
        <v>1</v>
      </c>
      <c r="U7998">
        <f t="shared" si="746"/>
        <v>5</v>
      </c>
      <c r="V7998">
        <f t="shared" si="747"/>
        <v>1</v>
      </c>
      <c r="W7998">
        <f t="shared" si="748"/>
        <v>1</v>
      </c>
      <c r="X7998" t="str">
        <f t="shared" si="749"/>
        <v>511</v>
      </c>
      <c r="Y7998" t="str">
        <f>IF(Table1[[#This Row],[RFM_Score]]="555","Champion", IF(AND(J7998&gt;=4,V7998&gt;=4),"Loyal", IF(U7998&lt;=2,"At Risk", IF(W7998&gt;=4,"Potential Loyalist","Others"))))</f>
        <v>Others</v>
      </c>
    </row>
    <row r="7999" spans="1:25">
      <c r="A7999" t="s">
        <v>5890</v>
      </c>
      <c r="B7999">
        <v>23</v>
      </c>
      <c r="C7999" t="s">
        <v>24</v>
      </c>
      <c r="D7999" t="s">
        <v>49</v>
      </c>
      <c r="E7999" s="6" t="s">
        <v>20069</v>
      </c>
      <c r="F7999" t="s">
        <v>62</v>
      </c>
      <c r="G7999">
        <v>6</v>
      </c>
      <c r="H7999">
        <v>0</v>
      </c>
      <c r="I7999">
        <v>45</v>
      </c>
      <c r="J7999">
        <v>3</v>
      </c>
      <c r="K7999">
        <v>41.52</v>
      </c>
      <c r="L7999" t="str">
        <f t="shared" si="744"/>
        <v/>
      </c>
      <c r="M7999">
        <v>2</v>
      </c>
      <c r="N7999" t="str">
        <f t="shared" si="745"/>
        <v/>
      </c>
      <c r="O7999">
        <v>30</v>
      </c>
      <c r="P7999" s="11">
        <v>0</v>
      </c>
      <c r="Q7999" s="11">
        <v>6.6666666666666596E-2</v>
      </c>
      <c r="R7999" s="12">
        <v>20.76</v>
      </c>
      <c r="S7999" t="s">
        <v>27</v>
      </c>
      <c r="T7999">
        <v>0</v>
      </c>
      <c r="U7999">
        <f t="shared" si="746"/>
        <v>4</v>
      </c>
      <c r="V7999">
        <f t="shared" si="747"/>
        <v>1</v>
      </c>
      <c r="W7999">
        <f t="shared" si="748"/>
        <v>1</v>
      </c>
      <c r="X7999" t="str">
        <f t="shared" si="749"/>
        <v>411</v>
      </c>
      <c r="Y7999" t="str">
        <f>IF(Table1[[#This Row],[RFM_Score]]="555","Champion", IF(AND(J7999&gt;=4,V7999&gt;=4),"Loyal", IF(U7999&lt;=2,"At Risk", IF(W7999&gt;=4,"Potential Loyalist","Others"))))</f>
        <v>Others</v>
      </c>
    </row>
    <row r="8000" spans="1:25">
      <c r="A8000" t="s">
        <v>3645</v>
      </c>
      <c r="B8000">
        <v>18</v>
      </c>
      <c r="C8000" t="s">
        <v>24</v>
      </c>
      <c r="D8000" t="s">
        <v>35</v>
      </c>
      <c r="E8000" s="6" t="s">
        <v>20070</v>
      </c>
      <c r="F8000" t="s">
        <v>21</v>
      </c>
      <c r="G8000">
        <v>1</v>
      </c>
      <c r="H8000">
        <v>0</v>
      </c>
      <c r="I8000">
        <v>41</v>
      </c>
      <c r="J8000">
        <v>0</v>
      </c>
      <c r="K8000">
        <v>41.18</v>
      </c>
      <c r="L8000" t="str">
        <f t="shared" si="744"/>
        <v/>
      </c>
      <c r="M8000">
        <v>2</v>
      </c>
      <c r="N8000" t="str">
        <f t="shared" si="745"/>
        <v/>
      </c>
      <c r="O8000">
        <v>10</v>
      </c>
      <c r="P8000" s="11">
        <v>0</v>
      </c>
      <c r="Q8000" s="11">
        <v>0</v>
      </c>
      <c r="R8000" s="12">
        <v>20.59</v>
      </c>
      <c r="S8000" t="s">
        <v>27</v>
      </c>
      <c r="T8000">
        <v>0</v>
      </c>
      <c r="U8000">
        <f t="shared" si="746"/>
        <v>5</v>
      </c>
      <c r="V8000">
        <f t="shared" si="747"/>
        <v>1</v>
      </c>
      <c r="W8000">
        <f t="shared" si="748"/>
        <v>1</v>
      </c>
      <c r="X8000" t="str">
        <f t="shared" si="749"/>
        <v>511</v>
      </c>
      <c r="Y8000" t="str">
        <f>IF(Table1[[#This Row],[RFM_Score]]="555","Champion", IF(AND(J8000&gt;=4,V8000&gt;=4),"Loyal", IF(U8000&lt;=2,"At Risk", IF(W8000&gt;=4,"Potential Loyalist","Others"))))</f>
        <v>Others</v>
      </c>
    </row>
    <row r="8001" spans="1:25">
      <c r="A8001" t="s">
        <v>7335</v>
      </c>
      <c r="B8001">
        <v>26</v>
      </c>
      <c r="C8001" t="s">
        <v>24</v>
      </c>
      <c r="D8001" t="s">
        <v>25</v>
      </c>
      <c r="E8001" s="6" t="s">
        <v>20071</v>
      </c>
      <c r="F8001" t="s">
        <v>26</v>
      </c>
      <c r="G8001">
        <v>5</v>
      </c>
      <c r="H8001">
        <v>1</v>
      </c>
      <c r="I8001">
        <v>52</v>
      </c>
      <c r="J8001">
        <v>1</v>
      </c>
      <c r="K8001">
        <v>41.18</v>
      </c>
      <c r="L8001" t="str">
        <f t="shared" si="744"/>
        <v/>
      </c>
      <c r="M8001">
        <v>2</v>
      </c>
      <c r="N8001" t="str">
        <f t="shared" si="745"/>
        <v/>
      </c>
      <c r="O8001">
        <v>54</v>
      </c>
      <c r="P8001" s="11">
        <v>0.2</v>
      </c>
      <c r="Q8001" s="11">
        <v>1.9230769230769201E-2</v>
      </c>
      <c r="R8001" s="12">
        <v>20.59</v>
      </c>
      <c r="S8001" t="s">
        <v>27</v>
      </c>
      <c r="T8001">
        <v>0</v>
      </c>
      <c r="U8001">
        <f t="shared" si="746"/>
        <v>3</v>
      </c>
      <c r="V8001">
        <f t="shared" si="747"/>
        <v>1</v>
      </c>
      <c r="W8001">
        <f t="shared" si="748"/>
        <v>1</v>
      </c>
      <c r="X8001" t="str">
        <f t="shared" si="749"/>
        <v>311</v>
      </c>
      <c r="Y8001" t="str">
        <f>IF(Table1[[#This Row],[RFM_Score]]="555","Champion", IF(AND(J8001&gt;=4,V8001&gt;=4),"Loyal", IF(U8001&lt;=2,"At Risk", IF(W8001&gt;=4,"Potential Loyalist","Others"))))</f>
        <v>Others</v>
      </c>
    </row>
    <row r="8002" spans="1:25">
      <c r="A8002" t="s">
        <v>1918</v>
      </c>
      <c r="B8002">
        <v>54</v>
      </c>
      <c r="C8002" t="s">
        <v>19</v>
      </c>
      <c r="D8002" t="s">
        <v>25</v>
      </c>
      <c r="E8002" s="6" t="s">
        <v>20072</v>
      </c>
      <c r="F8002" t="s">
        <v>37</v>
      </c>
      <c r="G8002">
        <v>5</v>
      </c>
      <c r="H8002">
        <v>1</v>
      </c>
      <c r="I8002">
        <v>70</v>
      </c>
      <c r="J8002">
        <v>3</v>
      </c>
      <c r="K8002">
        <v>41.17</v>
      </c>
      <c r="L8002" t="str">
        <f t="shared" ref="L8002:L8065" si="750">IF(OR(K8002&lt;$AC$10, K8002&gt;$AC$11), "OUTLIER", "")</f>
        <v/>
      </c>
      <c r="M8002">
        <v>2</v>
      </c>
      <c r="N8002" t="str">
        <f t="shared" ref="N8002:N8065" si="751">IF(OR(M8002&lt;$AC$16, M8002&gt;$AC$17), "OUTLIER", "")</f>
        <v/>
      </c>
      <c r="O8002">
        <v>14</v>
      </c>
      <c r="P8002" s="11">
        <v>0.2</v>
      </c>
      <c r="Q8002" s="11">
        <v>4.2857142857142802E-2</v>
      </c>
      <c r="R8002" s="12">
        <v>20.585000000000001</v>
      </c>
      <c r="S8002" t="s">
        <v>27</v>
      </c>
      <c r="T8002">
        <v>0</v>
      </c>
      <c r="U8002">
        <f t="shared" ref="U8002:U8065" si="752">IF(O8002&lt;=20,5,IF(O8002&lt;=40,4,IF(O8002&lt;=70,3,IF(O8002&lt;=100,2,1))))</f>
        <v>5</v>
      </c>
      <c r="V8002">
        <f t="shared" ref="V8002:V8065" si="753">IF(M8002&gt;=11,5,IF(M8002&gt;=9,4,IF(M8002&gt;=7,3,IF(M8002&gt;=5,2,1))))</f>
        <v>1</v>
      </c>
      <c r="W8002">
        <f t="shared" ref="W8002:W8065" si="754">IF(K8002&gt;=500,5,IF(K8002&gt;=300,4,IF(K8002&gt;=150,3,IF(K8002&gt;=50,2,1))))</f>
        <v>1</v>
      </c>
      <c r="X8002" t="str">
        <f t="shared" ref="X8002:X8065" si="755">U8002 &amp; V8002 &amp; W8002</f>
        <v>511</v>
      </c>
      <c r="Y8002" t="str">
        <f>IF(Table1[[#This Row],[RFM_Score]]="555","Champion", IF(AND(J8002&gt;=4,V8002&gt;=4),"Loyal", IF(U8002&lt;=2,"At Risk", IF(W8002&gt;=4,"Potential Loyalist","Others"))))</f>
        <v>Others</v>
      </c>
    </row>
    <row r="8003" spans="1:25">
      <c r="A8003" t="s">
        <v>8773</v>
      </c>
      <c r="B8003">
        <v>37</v>
      </c>
      <c r="C8003" t="s">
        <v>19</v>
      </c>
      <c r="D8003" t="s">
        <v>25</v>
      </c>
      <c r="E8003" s="6" t="s">
        <v>20073</v>
      </c>
      <c r="F8003" t="s">
        <v>21</v>
      </c>
      <c r="G8003">
        <v>6</v>
      </c>
      <c r="H8003">
        <v>1</v>
      </c>
      <c r="I8003">
        <v>55</v>
      </c>
      <c r="J8003">
        <v>1</v>
      </c>
      <c r="K8003">
        <v>40.71</v>
      </c>
      <c r="L8003" t="str">
        <f t="shared" si="750"/>
        <v/>
      </c>
      <c r="M8003">
        <v>2</v>
      </c>
      <c r="N8003" t="str">
        <f t="shared" si="751"/>
        <v/>
      </c>
      <c r="O8003">
        <v>6</v>
      </c>
      <c r="P8003" s="11">
        <v>0.16666666666666599</v>
      </c>
      <c r="Q8003" s="11">
        <v>1.8181818181818101E-2</v>
      </c>
      <c r="R8003" s="12">
        <v>20.355</v>
      </c>
      <c r="S8003" t="s">
        <v>27</v>
      </c>
      <c r="T8003">
        <v>0</v>
      </c>
      <c r="U8003">
        <f t="shared" si="752"/>
        <v>5</v>
      </c>
      <c r="V8003">
        <f t="shared" si="753"/>
        <v>1</v>
      </c>
      <c r="W8003">
        <f t="shared" si="754"/>
        <v>1</v>
      </c>
      <c r="X8003" t="str">
        <f t="shared" si="755"/>
        <v>511</v>
      </c>
      <c r="Y8003" t="str">
        <f>IF(Table1[[#This Row],[RFM_Score]]="555","Champion", IF(AND(J8003&gt;=4,V8003&gt;=4),"Loyal", IF(U8003&lt;=2,"At Risk", IF(W8003&gt;=4,"Potential Loyalist","Others"))))</f>
        <v>Others</v>
      </c>
    </row>
    <row r="8004" spans="1:25">
      <c r="A8004" t="s">
        <v>10896</v>
      </c>
      <c r="B8004">
        <v>28</v>
      </c>
      <c r="C8004" t="s">
        <v>24</v>
      </c>
      <c r="D8004" t="s">
        <v>25</v>
      </c>
      <c r="E8004" s="6" t="s">
        <v>20074</v>
      </c>
      <c r="F8004" t="s">
        <v>30</v>
      </c>
      <c r="G8004">
        <v>5</v>
      </c>
      <c r="H8004">
        <v>2</v>
      </c>
      <c r="I8004">
        <v>51</v>
      </c>
      <c r="J8004">
        <v>2</v>
      </c>
      <c r="K8004">
        <v>40.57</v>
      </c>
      <c r="L8004" t="str">
        <f t="shared" si="750"/>
        <v/>
      </c>
      <c r="M8004">
        <v>2</v>
      </c>
      <c r="N8004" t="str">
        <f t="shared" si="751"/>
        <v/>
      </c>
      <c r="O8004">
        <v>20</v>
      </c>
      <c r="P8004" s="11">
        <v>0.4</v>
      </c>
      <c r="Q8004" s="11">
        <v>3.9215686274509803E-2</v>
      </c>
      <c r="R8004" s="12">
        <v>20.285</v>
      </c>
      <c r="S8004" t="s">
        <v>27</v>
      </c>
      <c r="T8004">
        <v>0</v>
      </c>
      <c r="U8004">
        <f t="shared" si="752"/>
        <v>5</v>
      </c>
      <c r="V8004">
        <f t="shared" si="753"/>
        <v>1</v>
      </c>
      <c r="W8004">
        <f t="shared" si="754"/>
        <v>1</v>
      </c>
      <c r="X8004" t="str">
        <f t="shared" si="755"/>
        <v>511</v>
      </c>
      <c r="Y8004" t="str">
        <f>IF(Table1[[#This Row],[RFM_Score]]="555","Champion", IF(AND(J8004&gt;=4,V8004&gt;=4),"Loyal", IF(U8004&lt;=2,"At Risk", IF(W8004&gt;=4,"Potential Loyalist","Others"))))</f>
        <v>Others</v>
      </c>
    </row>
    <row r="8005" spans="1:25">
      <c r="A8005" t="s">
        <v>8495</v>
      </c>
      <c r="B8005">
        <v>24</v>
      </c>
      <c r="C8005" t="s">
        <v>24</v>
      </c>
      <c r="D8005" t="s">
        <v>29</v>
      </c>
      <c r="E8005" s="6" t="s">
        <v>20075</v>
      </c>
      <c r="F8005" t="s">
        <v>30</v>
      </c>
      <c r="G8005">
        <v>5</v>
      </c>
      <c r="H8005">
        <v>2</v>
      </c>
      <c r="I8005">
        <v>46</v>
      </c>
      <c r="J8005">
        <v>2</v>
      </c>
      <c r="K8005">
        <v>40.450000000000003</v>
      </c>
      <c r="L8005" t="str">
        <f t="shared" si="750"/>
        <v/>
      </c>
      <c r="M8005">
        <v>2</v>
      </c>
      <c r="N8005" t="str">
        <f t="shared" si="751"/>
        <v/>
      </c>
      <c r="O8005">
        <v>32</v>
      </c>
      <c r="P8005" s="11">
        <v>0.4</v>
      </c>
      <c r="Q8005" s="11">
        <v>4.3478260869565202E-2</v>
      </c>
      <c r="R8005" s="12">
        <v>20.225000000000001</v>
      </c>
      <c r="S8005" t="s">
        <v>27</v>
      </c>
      <c r="T8005">
        <v>0</v>
      </c>
      <c r="U8005">
        <f t="shared" si="752"/>
        <v>4</v>
      </c>
      <c r="V8005">
        <f t="shared" si="753"/>
        <v>1</v>
      </c>
      <c r="W8005">
        <f t="shared" si="754"/>
        <v>1</v>
      </c>
      <c r="X8005" t="str">
        <f t="shared" si="755"/>
        <v>411</v>
      </c>
      <c r="Y8005" t="str">
        <f>IF(Table1[[#This Row],[RFM_Score]]="555","Champion", IF(AND(J8005&gt;=4,V8005&gt;=4),"Loyal", IF(U8005&lt;=2,"At Risk", IF(W8005&gt;=4,"Potential Loyalist","Others"))))</f>
        <v>Others</v>
      </c>
    </row>
    <row r="8006" spans="1:25">
      <c r="A8006" t="s">
        <v>7855</v>
      </c>
      <c r="B8006">
        <v>29</v>
      </c>
      <c r="C8006" t="s">
        <v>19</v>
      </c>
      <c r="D8006" t="s">
        <v>25</v>
      </c>
      <c r="E8006" s="6" t="s">
        <v>20076</v>
      </c>
      <c r="F8006" t="s">
        <v>26</v>
      </c>
      <c r="G8006">
        <v>1</v>
      </c>
      <c r="H8006">
        <v>0</v>
      </c>
      <c r="I8006">
        <v>49</v>
      </c>
      <c r="J8006">
        <v>2</v>
      </c>
      <c r="K8006">
        <v>40.270000000000003</v>
      </c>
      <c r="L8006" t="str">
        <f t="shared" si="750"/>
        <v/>
      </c>
      <c r="M8006">
        <v>2</v>
      </c>
      <c r="N8006" t="str">
        <f t="shared" si="751"/>
        <v/>
      </c>
      <c r="O8006">
        <v>46</v>
      </c>
      <c r="P8006" s="11">
        <v>0</v>
      </c>
      <c r="Q8006" s="11">
        <v>4.08163265306122E-2</v>
      </c>
      <c r="R8006" s="12">
        <v>20.135000000000002</v>
      </c>
      <c r="S8006" t="s">
        <v>27</v>
      </c>
      <c r="T8006">
        <v>0</v>
      </c>
      <c r="U8006">
        <f t="shared" si="752"/>
        <v>3</v>
      </c>
      <c r="V8006">
        <f t="shared" si="753"/>
        <v>1</v>
      </c>
      <c r="W8006">
        <f t="shared" si="754"/>
        <v>1</v>
      </c>
      <c r="X8006" t="str">
        <f t="shared" si="755"/>
        <v>311</v>
      </c>
      <c r="Y8006" t="str">
        <f>IF(Table1[[#This Row],[RFM_Score]]="555","Champion", IF(AND(J8006&gt;=4,V8006&gt;=4),"Loyal", IF(U8006&lt;=2,"At Risk", IF(W8006&gt;=4,"Potential Loyalist","Others"))))</f>
        <v>Others</v>
      </c>
    </row>
    <row r="8007" spans="1:25">
      <c r="A8007" t="s">
        <v>1421</v>
      </c>
      <c r="B8007">
        <v>43</v>
      </c>
      <c r="C8007" t="s">
        <v>24</v>
      </c>
      <c r="D8007" t="s">
        <v>29</v>
      </c>
      <c r="E8007" s="6" t="s">
        <v>20077</v>
      </c>
      <c r="F8007" t="s">
        <v>26</v>
      </c>
      <c r="G8007">
        <v>4</v>
      </c>
      <c r="H8007">
        <v>0</v>
      </c>
      <c r="I8007">
        <v>58</v>
      </c>
      <c r="J8007">
        <v>1</v>
      </c>
      <c r="K8007">
        <v>40.22</v>
      </c>
      <c r="L8007" t="str">
        <f t="shared" si="750"/>
        <v/>
      </c>
      <c r="M8007">
        <v>2</v>
      </c>
      <c r="N8007" t="str">
        <f t="shared" si="751"/>
        <v/>
      </c>
      <c r="O8007">
        <v>1</v>
      </c>
      <c r="P8007" s="11">
        <v>0</v>
      </c>
      <c r="Q8007" s="11">
        <v>1.72413793103448E-2</v>
      </c>
      <c r="R8007" s="12">
        <v>20.11</v>
      </c>
      <c r="S8007" t="s">
        <v>27</v>
      </c>
      <c r="T8007">
        <v>0</v>
      </c>
      <c r="U8007">
        <f t="shared" si="752"/>
        <v>5</v>
      </c>
      <c r="V8007">
        <f t="shared" si="753"/>
        <v>1</v>
      </c>
      <c r="W8007">
        <f t="shared" si="754"/>
        <v>1</v>
      </c>
      <c r="X8007" t="str">
        <f t="shared" si="755"/>
        <v>511</v>
      </c>
      <c r="Y8007" t="str">
        <f>IF(Table1[[#This Row],[RFM_Score]]="555","Champion", IF(AND(J8007&gt;=4,V8007&gt;=4),"Loyal", IF(U8007&lt;=2,"At Risk", IF(W8007&gt;=4,"Potential Loyalist","Others"))))</f>
        <v>Others</v>
      </c>
    </row>
    <row r="8008" spans="1:25">
      <c r="A8008" t="s">
        <v>1321</v>
      </c>
      <c r="B8008">
        <v>25</v>
      </c>
      <c r="C8008" t="s">
        <v>19</v>
      </c>
      <c r="D8008" t="s">
        <v>41</v>
      </c>
      <c r="E8008" s="6" t="s">
        <v>20078</v>
      </c>
      <c r="F8008" t="s">
        <v>21</v>
      </c>
      <c r="G8008">
        <v>1</v>
      </c>
      <c r="H8008">
        <v>1</v>
      </c>
      <c r="I8008">
        <v>57</v>
      </c>
      <c r="J8008">
        <v>3</v>
      </c>
      <c r="K8008">
        <v>40.21</v>
      </c>
      <c r="L8008" t="str">
        <f t="shared" si="750"/>
        <v/>
      </c>
      <c r="M8008">
        <v>2</v>
      </c>
      <c r="N8008" t="str">
        <f t="shared" si="751"/>
        <v/>
      </c>
      <c r="O8008">
        <v>194</v>
      </c>
      <c r="P8008" s="11">
        <v>1</v>
      </c>
      <c r="Q8008" s="11">
        <v>5.2631578947368397E-2</v>
      </c>
      <c r="R8008" s="12">
        <v>20.105</v>
      </c>
      <c r="S8008" t="s">
        <v>27</v>
      </c>
      <c r="T8008">
        <v>0</v>
      </c>
      <c r="U8008">
        <f t="shared" si="752"/>
        <v>1</v>
      </c>
      <c r="V8008">
        <f t="shared" si="753"/>
        <v>1</v>
      </c>
      <c r="W8008">
        <f t="shared" si="754"/>
        <v>1</v>
      </c>
      <c r="X8008" t="str">
        <f t="shared" si="755"/>
        <v>111</v>
      </c>
      <c r="Y8008" t="str">
        <f>IF(Table1[[#This Row],[RFM_Score]]="555","Champion", IF(AND(J8008&gt;=4,V8008&gt;=4),"Loyal", IF(U8008&lt;=2,"At Risk", IF(W8008&gt;=4,"Potential Loyalist","Others"))))</f>
        <v>At Risk</v>
      </c>
    </row>
    <row r="8009" spans="1:25">
      <c r="A8009" t="s">
        <v>10556</v>
      </c>
      <c r="B8009">
        <v>60</v>
      </c>
      <c r="C8009" t="s">
        <v>19</v>
      </c>
      <c r="D8009" t="s">
        <v>25</v>
      </c>
      <c r="E8009" s="6" t="s">
        <v>20079</v>
      </c>
      <c r="F8009" t="s">
        <v>30</v>
      </c>
      <c r="G8009">
        <v>3</v>
      </c>
      <c r="H8009">
        <v>1</v>
      </c>
      <c r="I8009">
        <v>40</v>
      </c>
      <c r="J8009">
        <v>3</v>
      </c>
      <c r="K8009">
        <v>40.15</v>
      </c>
      <c r="L8009" t="str">
        <f t="shared" si="750"/>
        <v/>
      </c>
      <c r="M8009">
        <v>2</v>
      </c>
      <c r="N8009" t="str">
        <f t="shared" si="751"/>
        <v/>
      </c>
      <c r="O8009">
        <v>1</v>
      </c>
      <c r="P8009" s="11">
        <v>0.33333333333333298</v>
      </c>
      <c r="Q8009" s="11">
        <v>7.4999999999999997E-2</v>
      </c>
      <c r="R8009" s="12">
        <v>20.074999999999999</v>
      </c>
      <c r="S8009" t="s">
        <v>27</v>
      </c>
      <c r="T8009">
        <v>0</v>
      </c>
      <c r="U8009">
        <f t="shared" si="752"/>
        <v>5</v>
      </c>
      <c r="V8009">
        <f t="shared" si="753"/>
        <v>1</v>
      </c>
      <c r="W8009">
        <f t="shared" si="754"/>
        <v>1</v>
      </c>
      <c r="X8009" t="str">
        <f t="shared" si="755"/>
        <v>511</v>
      </c>
      <c r="Y8009" t="str">
        <f>IF(Table1[[#This Row],[RFM_Score]]="555","Champion", IF(AND(J8009&gt;=4,V8009&gt;=4),"Loyal", IF(U8009&lt;=2,"At Risk", IF(W8009&gt;=4,"Potential Loyalist","Others"))))</f>
        <v>Others</v>
      </c>
    </row>
    <row r="8010" spans="1:25">
      <c r="A8010" t="s">
        <v>10364</v>
      </c>
      <c r="B8010">
        <v>40</v>
      </c>
      <c r="C8010" t="s">
        <v>19</v>
      </c>
      <c r="D8010" t="s">
        <v>41</v>
      </c>
      <c r="E8010" s="6" t="s">
        <v>20080</v>
      </c>
      <c r="F8010" t="s">
        <v>30</v>
      </c>
      <c r="G8010">
        <v>1</v>
      </c>
      <c r="H8010">
        <v>0</v>
      </c>
      <c r="I8010">
        <v>49</v>
      </c>
      <c r="J8010">
        <v>2</v>
      </c>
      <c r="K8010">
        <v>40.020000000000003</v>
      </c>
      <c r="L8010" t="str">
        <f t="shared" si="750"/>
        <v/>
      </c>
      <c r="M8010">
        <v>2</v>
      </c>
      <c r="N8010" t="str">
        <f t="shared" si="751"/>
        <v/>
      </c>
      <c r="O8010">
        <v>16</v>
      </c>
      <c r="P8010" s="11">
        <v>0</v>
      </c>
      <c r="Q8010" s="11">
        <v>4.08163265306122E-2</v>
      </c>
      <c r="R8010" s="12">
        <v>20.010000000000002</v>
      </c>
      <c r="S8010" t="s">
        <v>27</v>
      </c>
      <c r="T8010">
        <v>1</v>
      </c>
      <c r="U8010">
        <f t="shared" si="752"/>
        <v>5</v>
      </c>
      <c r="V8010">
        <f t="shared" si="753"/>
        <v>1</v>
      </c>
      <c r="W8010">
        <f t="shared" si="754"/>
        <v>1</v>
      </c>
      <c r="X8010" t="str">
        <f t="shared" si="755"/>
        <v>511</v>
      </c>
      <c r="Y8010" t="str">
        <f>IF(Table1[[#This Row],[RFM_Score]]="555","Champion", IF(AND(J8010&gt;=4,V8010&gt;=4),"Loyal", IF(U8010&lt;=2,"At Risk", IF(W8010&gt;=4,"Potential Loyalist","Others"))))</f>
        <v>Others</v>
      </c>
    </row>
    <row r="8011" spans="1:25">
      <c r="A8011" t="s">
        <v>11267</v>
      </c>
      <c r="B8011">
        <v>38</v>
      </c>
      <c r="C8011" t="s">
        <v>19</v>
      </c>
      <c r="D8011" t="s">
        <v>29</v>
      </c>
      <c r="E8011" s="6" t="s">
        <v>20081</v>
      </c>
      <c r="F8011" t="s">
        <v>30</v>
      </c>
      <c r="G8011">
        <v>1</v>
      </c>
      <c r="H8011">
        <v>0</v>
      </c>
      <c r="I8011">
        <v>35</v>
      </c>
      <c r="J8011">
        <v>3</v>
      </c>
      <c r="K8011">
        <v>39.92</v>
      </c>
      <c r="L8011" t="str">
        <f t="shared" si="750"/>
        <v/>
      </c>
      <c r="M8011">
        <v>2</v>
      </c>
      <c r="N8011" t="str">
        <f t="shared" si="751"/>
        <v/>
      </c>
      <c r="O8011">
        <v>16</v>
      </c>
      <c r="P8011" s="11">
        <v>0</v>
      </c>
      <c r="Q8011" s="11">
        <v>8.5714285714285701E-2</v>
      </c>
      <c r="R8011" s="12">
        <v>19.96</v>
      </c>
      <c r="S8011" t="s">
        <v>27</v>
      </c>
      <c r="T8011">
        <v>0</v>
      </c>
      <c r="U8011">
        <f t="shared" si="752"/>
        <v>5</v>
      </c>
      <c r="V8011">
        <f t="shared" si="753"/>
        <v>1</v>
      </c>
      <c r="W8011">
        <f t="shared" si="754"/>
        <v>1</v>
      </c>
      <c r="X8011" t="str">
        <f t="shared" si="755"/>
        <v>511</v>
      </c>
      <c r="Y8011" t="str">
        <f>IF(Table1[[#This Row],[RFM_Score]]="555","Champion", IF(AND(J8011&gt;=4,V8011&gt;=4),"Loyal", IF(U8011&lt;=2,"At Risk", IF(W8011&gt;=4,"Potential Loyalist","Others"))))</f>
        <v>Others</v>
      </c>
    </row>
    <row r="8012" spans="1:25">
      <c r="A8012" t="s">
        <v>8555</v>
      </c>
      <c r="B8012">
        <v>27</v>
      </c>
      <c r="C8012" t="s">
        <v>19</v>
      </c>
      <c r="D8012" t="s">
        <v>25</v>
      </c>
      <c r="E8012" s="6" t="s">
        <v>20082</v>
      </c>
      <c r="F8012" t="s">
        <v>37</v>
      </c>
      <c r="G8012">
        <v>6</v>
      </c>
      <c r="H8012">
        <v>2</v>
      </c>
      <c r="I8012">
        <v>48</v>
      </c>
      <c r="J8012">
        <v>2</v>
      </c>
      <c r="K8012">
        <v>39.89</v>
      </c>
      <c r="L8012" t="str">
        <f t="shared" si="750"/>
        <v/>
      </c>
      <c r="M8012">
        <v>2</v>
      </c>
      <c r="N8012" t="str">
        <f t="shared" si="751"/>
        <v/>
      </c>
      <c r="O8012">
        <v>51</v>
      </c>
      <c r="P8012" s="11">
        <v>0.33333333333333298</v>
      </c>
      <c r="Q8012" s="11">
        <v>4.1666666666666602E-2</v>
      </c>
      <c r="R8012" s="12">
        <v>19.945</v>
      </c>
      <c r="S8012" t="s">
        <v>27</v>
      </c>
      <c r="T8012">
        <v>0</v>
      </c>
      <c r="U8012">
        <f t="shared" si="752"/>
        <v>3</v>
      </c>
      <c r="V8012">
        <f t="shared" si="753"/>
        <v>1</v>
      </c>
      <c r="W8012">
        <f t="shared" si="754"/>
        <v>1</v>
      </c>
      <c r="X8012" t="str">
        <f t="shared" si="755"/>
        <v>311</v>
      </c>
      <c r="Y8012" t="str">
        <f>IF(Table1[[#This Row],[RFM_Score]]="555","Champion", IF(AND(J8012&gt;=4,V8012&gt;=4),"Loyal", IF(U8012&lt;=2,"At Risk", IF(W8012&gt;=4,"Potential Loyalist","Others"))))</f>
        <v>Others</v>
      </c>
    </row>
    <row r="8013" spans="1:25">
      <c r="A8013" t="s">
        <v>2536</v>
      </c>
      <c r="B8013">
        <v>39</v>
      </c>
      <c r="C8013" t="s">
        <v>19</v>
      </c>
      <c r="D8013" t="s">
        <v>41</v>
      </c>
      <c r="E8013" s="6" t="s">
        <v>20083</v>
      </c>
      <c r="F8013" t="s">
        <v>26</v>
      </c>
      <c r="G8013">
        <v>2</v>
      </c>
      <c r="H8013">
        <v>1</v>
      </c>
      <c r="I8013">
        <v>42</v>
      </c>
      <c r="J8013">
        <v>0</v>
      </c>
      <c r="K8013">
        <v>39.78</v>
      </c>
      <c r="L8013" t="str">
        <f t="shared" si="750"/>
        <v/>
      </c>
      <c r="M8013">
        <v>2</v>
      </c>
      <c r="N8013" t="str">
        <f t="shared" si="751"/>
        <v/>
      </c>
      <c r="O8013">
        <v>24</v>
      </c>
      <c r="P8013" s="11">
        <v>0.5</v>
      </c>
      <c r="Q8013" s="11">
        <v>0</v>
      </c>
      <c r="R8013" s="12">
        <v>19.89</v>
      </c>
      <c r="S8013" t="s">
        <v>27</v>
      </c>
      <c r="T8013">
        <v>0</v>
      </c>
      <c r="U8013">
        <f t="shared" si="752"/>
        <v>4</v>
      </c>
      <c r="V8013">
        <f t="shared" si="753"/>
        <v>1</v>
      </c>
      <c r="W8013">
        <f t="shared" si="754"/>
        <v>1</v>
      </c>
      <c r="X8013" t="str">
        <f t="shared" si="755"/>
        <v>411</v>
      </c>
      <c r="Y8013" t="str">
        <f>IF(Table1[[#This Row],[RFM_Score]]="555","Champion", IF(AND(J8013&gt;=4,V8013&gt;=4),"Loyal", IF(U8013&lt;=2,"At Risk", IF(W8013&gt;=4,"Potential Loyalist","Others"))))</f>
        <v>Others</v>
      </c>
    </row>
    <row r="8014" spans="1:25">
      <c r="A8014" t="s">
        <v>2141</v>
      </c>
      <c r="B8014">
        <v>20</v>
      </c>
      <c r="C8014" t="s">
        <v>24</v>
      </c>
      <c r="D8014" t="s">
        <v>25</v>
      </c>
      <c r="E8014" s="6" t="s">
        <v>20084</v>
      </c>
      <c r="F8014" t="s">
        <v>60</v>
      </c>
      <c r="G8014">
        <v>2</v>
      </c>
      <c r="H8014">
        <v>1</v>
      </c>
      <c r="I8014">
        <v>40</v>
      </c>
      <c r="J8014">
        <v>2</v>
      </c>
      <c r="K8014">
        <v>39.74</v>
      </c>
      <c r="L8014" t="str">
        <f t="shared" si="750"/>
        <v/>
      </c>
      <c r="M8014">
        <v>2</v>
      </c>
      <c r="N8014" t="str">
        <f t="shared" si="751"/>
        <v/>
      </c>
      <c r="O8014">
        <v>1</v>
      </c>
      <c r="P8014" s="11">
        <v>0.5</v>
      </c>
      <c r="Q8014" s="11">
        <v>0.05</v>
      </c>
      <c r="R8014" s="12">
        <v>19.87</v>
      </c>
      <c r="S8014" t="s">
        <v>27</v>
      </c>
      <c r="T8014">
        <v>1</v>
      </c>
      <c r="U8014">
        <f t="shared" si="752"/>
        <v>5</v>
      </c>
      <c r="V8014">
        <f t="shared" si="753"/>
        <v>1</v>
      </c>
      <c r="W8014">
        <f t="shared" si="754"/>
        <v>1</v>
      </c>
      <c r="X8014" t="str">
        <f t="shared" si="755"/>
        <v>511</v>
      </c>
      <c r="Y8014" t="str">
        <f>IF(Table1[[#This Row],[RFM_Score]]="555","Champion", IF(AND(J8014&gt;=4,V8014&gt;=4),"Loyal", IF(U8014&lt;=2,"At Risk", IF(W8014&gt;=4,"Potential Loyalist","Others"))))</f>
        <v>Others</v>
      </c>
    </row>
    <row r="8015" spans="1:25">
      <c r="A8015" t="s">
        <v>8139</v>
      </c>
      <c r="B8015">
        <v>29</v>
      </c>
      <c r="C8015" t="s">
        <v>24</v>
      </c>
      <c r="D8015" t="s">
        <v>25</v>
      </c>
      <c r="E8015" s="6" t="s">
        <v>20085</v>
      </c>
      <c r="F8015" t="s">
        <v>37</v>
      </c>
      <c r="G8015">
        <v>3</v>
      </c>
      <c r="H8015">
        <v>0</v>
      </c>
      <c r="I8015">
        <v>57</v>
      </c>
      <c r="J8015">
        <v>4</v>
      </c>
      <c r="K8015">
        <v>39.67</v>
      </c>
      <c r="L8015" t="str">
        <f t="shared" si="750"/>
        <v/>
      </c>
      <c r="M8015">
        <v>2</v>
      </c>
      <c r="N8015" t="str">
        <f t="shared" si="751"/>
        <v/>
      </c>
      <c r="O8015">
        <v>1</v>
      </c>
      <c r="P8015" s="11">
        <v>0</v>
      </c>
      <c r="Q8015" s="11">
        <v>7.0175438596491196E-2</v>
      </c>
      <c r="R8015" s="12">
        <v>19.835000000000001</v>
      </c>
      <c r="S8015" t="s">
        <v>27</v>
      </c>
      <c r="T8015">
        <v>0</v>
      </c>
      <c r="U8015">
        <f t="shared" si="752"/>
        <v>5</v>
      </c>
      <c r="V8015">
        <f t="shared" si="753"/>
        <v>1</v>
      </c>
      <c r="W8015">
        <f t="shared" si="754"/>
        <v>1</v>
      </c>
      <c r="X8015" t="str">
        <f t="shared" si="755"/>
        <v>511</v>
      </c>
      <c r="Y8015" t="str">
        <f>IF(Table1[[#This Row],[RFM_Score]]="555","Champion", IF(AND(J8015&gt;=4,V8015&gt;=4),"Loyal", IF(U8015&lt;=2,"At Risk", IF(W8015&gt;=4,"Potential Loyalist","Others"))))</f>
        <v>Others</v>
      </c>
    </row>
    <row r="8016" spans="1:25">
      <c r="A8016" t="s">
        <v>9150</v>
      </c>
      <c r="B8016">
        <v>31</v>
      </c>
      <c r="C8016" t="s">
        <v>24</v>
      </c>
      <c r="D8016" t="s">
        <v>41</v>
      </c>
      <c r="E8016" s="6" t="s">
        <v>20086</v>
      </c>
      <c r="F8016" t="s">
        <v>21</v>
      </c>
      <c r="G8016">
        <v>2</v>
      </c>
      <c r="H8016">
        <v>1</v>
      </c>
      <c r="I8016">
        <v>56</v>
      </c>
      <c r="J8016">
        <v>3</v>
      </c>
      <c r="K8016">
        <v>39.630000000000003</v>
      </c>
      <c r="L8016" t="str">
        <f t="shared" si="750"/>
        <v/>
      </c>
      <c r="M8016">
        <v>2</v>
      </c>
      <c r="N8016" t="str">
        <f t="shared" si="751"/>
        <v/>
      </c>
      <c r="O8016">
        <v>27</v>
      </c>
      <c r="P8016" s="11">
        <v>0.5</v>
      </c>
      <c r="Q8016" s="11">
        <v>5.3571428571428499E-2</v>
      </c>
      <c r="R8016" s="12">
        <v>19.815000000000001</v>
      </c>
      <c r="S8016" t="s">
        <v>27</v>
      </c>
      <c r="T8016">
        <v>0</v>
      </c>
      <c r="U8016">
        <f t="shared" si="752"/>
        <v>4</v>
      </c>
      <c r="V8016">
        <f t="shared" si="753"/>
        <v>1</v>
      </c>
      <c r="W8016">
        <f t="shared" si="754"/>
        <v>1</v>
      </c>
      <c r="X8016" t="str">
        <f t="shared" si="755"/>
        <v>411</v>
      </c>
      <c r="Y8016" t="str">
        <f>IF(Table1[[#This Row],[RFM_Score]]="555","Champion", IF(AND(J8016&gt;=4,V8016&gt;=4),"Loyal", IF(U8016&lt;=2,"At Risk", IF(W8016&gt;=4,"Potential Loyalist","Others"))))</f>
        <v>Others</v>
      </c>
    </row>
    <row r="8017" spans="1:25">
      <c r="A8017" t="s">
        <v>439</v>
      </c>
      <c r="B8017">
        <v>35</v>
      </c>
      <c r="C8017" t="s">
        <v>24</v>
      </c>
      <c r="D8017" t="s">
        <v>46</v>
      </c>
      <c r="E8017" s="6" t="s">
        <v>20087</v>
      </c>
      <c r="F8017" t="s">
        <v>21</v>
      </c>
      <c r="G8017">
        <v>4</v>
      </c>
      <c r="H8017">
        <v>1</v>
      </c>
      <c r="I8017">
        <v>49</v>
      </c>
      <c r="J8017">
        <v>6</v>
      </c>
      <c r="K8017">
        <v>39.47</v>
      </c>
      <c r="L8017" t="str">
        <f t="shared" si="750"/>
        <v/>
      </c>
      <c r="M8017">
        <v>2</v>
      </c>
      <c r="N8017" t="str">
        <f t="shared" si="751"/>
        <v/>
      </c>
      <c r="O8017">
        <v>64</v>
      </c>
      <c r="P8017" s="11">
        <v>0.25</v>
      </c>
      <c r="Q8017" s="11">
        <v>0.122448979591836</v>
      </c>
      <c r="R8017" s="12">
        <v>19.734999999999999</v>
      </c>
      <c r="S8017" t="s">
        <v>27</v>
      </c>
      <c r="T8017">
        <v>0</v>
      </c>
      <c r="U8017">
        <f t="shared" si="752"/>
        <v>3</v>
      </c>
      <c r="V8017">
        <f t="shared" si="753"/>
        <v>1</v>
      </c>
      <c r="W8017">
        <f t="shared" si="754"/>
        <v>1</v>
      </c>
      <c r="X8017" t="str">
        <f t="shared" si="755"/>
        <v>311</v>
      </c>
      <c r="Y8017" t="str">
        <f>IF(Table1[[#This Row],[RFM_Score]]="555","Champion", IF(AND(J8017&gt;=4,V8017&gt;=4),"Loyal", IF(U8017&lt;=2,"At Risk", IF(W8017&gt;=4,"Potential Loyalist","Others"))))</f>
        <v>Others</v>
      </c>
    </row>
    <row r="8018" spans="1:25">
      <c r="A8018" t="s">
        <v>10112</v>
      </c>
      <c r="B8018">
        <v>31</v>
      </c>
      <c r="C8018" t="s">
        <v>19</v>
      </c>
      <c r="D8018" t="s">
        <v>41</v>
      </c>
      <c r="E8018" s="6" t="s">
        <v>20088</v>
      </c>
      <c r="F8018" t="s">
        <v>30</v>
      </c>
      <c r="G8018">
        <v>8</v>
      </c>
      <c r="H8018">
        <v>2</v>
      </c>
      <c r="I8018">
        <v>59</v>
      </c>
      <c r="J8018">
        <v>2</v>
      </c>
      <c r="K8018">
        <v>39.42</v>
      </c>
      <c r="L8018" t="str">
        <f t="shared" si="750"/>
        <v/>
      </c>
      <c r="M8018">
        <v>2</v>
      </c>
      <c r="N8018" t="str">
        <f t="shared" si="751"/>
        <v/>
      </c>
      <c r="O8018">
        <v>2</v>
      </c>
      <c r="P8018" s="11">
        <v>0.25</v>
      </c>
      <c r="Q8018" s="11">
        <v>3.38983050847457E-2</v>
      </c>
      <c r="R8018" s="12">
        <v>19.71</v>
      </c>
      <c r="S8018" t="s">
        <v>27</v>
      </c>
      <c r="T8018">
        <v>0</v>
      </c>
      <c r="U8018">
        <f t="shared" si="752"/>
        <v>5</v>
      </c>
      <c r="V8018">
        <f t="shared" si="753"/>
        <v>1</v>
      </c>
      <c r="W8018">
        <f t="shared" si="754"/>
        <v>1</v>
      </c>
      <c r="X8018" t="str">
        <f t="shared" si="755"/>
        <v>511</v>
      </c>
      <c r="Y8018" t="str">
        <f>IF(Table1[[#This Row],[RFM_Score]]="555","Champion", IF(AND(J8018&gt;=4,V8018&gt;=4),"Loyal", IF(U8018&lt;=2,"At Risk", IF(W8018&gt;=4,"Potential Loyalist","Others"))))</f>
        <v>Others</v>
      </c>
    </row>
    <row r="8019" spans="1:25">
      <c r="A8019" t="s">
        <v>5520</v>
      </c>
      <c r="B8019">
        <v>35</v>
      </c>
      <c r="C8019" t="s">
        <v>19</v>
      </c>
      <c r="D8019" t="s">
        <v>41</v>
      </c>
      <c r="E8019" s="6" t="s">
        <v>20089</v>
      </c>
      <c r="F8019" t="s">
        <v>21</v>
      </c>
      <c r="G8019">
        <v>2</v>
      </c>
      <c r="H8019">
        <v>0</v>
      </c>
      <c r="I8019">
        <v>49</v>
      </c>
      <c r="J8019">
        <v>2</v>
      </c>
      <c r="K8019">
        <v>39.19</v>
      </c>
      <c r="L8019" t="str">
        <f t="shared" si="750"/>
        <v/>
      </c>
      <c r="M8019">
        <v>2</v>
      </c>
      <c r="N8019" t="str">
        <f t="shared" si="751"/>
        <v/>
      </c>
      <c r="O8019">
        <v>22</v>
      </c>
      <c r="P8019" s="11">
        <v>0</v>
      </c>
      <c r="Q8019" s="11">
        <v>4.08163265306122E-2</v>
      </c>
      <c r="R8019" s="12">
        <v>19.594999999999999</v>
      </c>
      <c r="S8019" t="s">
        <v>27</v>
      </c>
      <c r="T8019">
        <v>0</v>
      </c>
      <c r="U8019">
        <f t="shared" si="752"/>
        <v>4</v>
      </c>
      <c r="V8019">
        <f t="shared" si="753"/>
        <v>1</v>
      </c>
      <c r="W8019">
        <f t="shared" si="754"/>
        <v>1</v>
      </c>
      <c r="X8019" t="str">
        <f t="shared" si="755"/>
        <v>411</v>
      </c>
      <c r="Y8019" t="str">
        <f>IF(Table1[[#This Row],[RFM_Score]]="555","Champion", IF(AND(J8019&gt;=4,V8019&gt;=4),"Loyal", IF(U8019&lt;=2,"At Risk", IF(W8019&gt;=4,"Potential Loyalist","Others"))))</f>
        <v>Others</v>
      </c>
    </row>
    <row r="8020" spans="1:25">
      <c r="A8020" t="s">
        <v>9690</v>
      </c>
      <c r="B8020">
        <v>53</v>
      </c>
      <c r="C8020" t="s">
        <v>24</v>
      </c>
      <c r="D8020" t="s">
        <v>25</v>
      </c>
      <c r="E8020" s="6" t="s">
        <v>20090</v>
      </c>
      <c r="F8020" t="s">
        <v>26</v>
      </c>
      <c r="G8020">
        <v>3</v>
      </c>
      <c r="H8020">
        <v>0</v>
      </c>
      <c r="I8020">
        <v>42</v>
      </c>
      <c r="J8020">
        <v>1</v>
      </c>
      <c r="K8020">
        <v>39.130000000000003</v>
      </c>
      <c r="L8020" t="str">
        <f t="shared" si="750"/>
        <v/>
      </c>
      <c r="M8020">
        <v>2</v>
      </c>
      <c r="N8020" t="str">
        <f t="shared" si="751"/>
        <v/>
      </c>
      <c r="O8020">
        <v>41</v>
      </c>
      <c r="P8020" s="11">
        <v>0</v>
      </c>
      <c r="Q8020" s="11">
        <v>2.3809523809523801E-2</v>
      </c>
      <c r="R8020" s="12">
        <v>19.565000000000001</v>
      </c>
      <c r="S8020" t="s">
        <v>27</v>
      </c>
      <c r="T8020">
        <v>0</v>
      </c>
      <c r="U8020">
        <f t="shared" si="752"/>
        <v>3</v>
      </c>
      <c r="V8020">
        <f t="shared" si="753"/>
        <v>1</v>
      </c>
      <c r="W8020">
        <f t="shared" si="754"/>
        <v>1</v>
      </c>
      <c r="X8020" t="str">
        <f t="shared" si="755"/>
        <v>311</v>
      </c>
      <c r="Y8020" t="str">
        <f>IF(Table1[[#This Row],[RFM_Score]]="555","Champion", IF(AND(J8020&gt;=4,V8020&gt;=4),"Loyal", IF(U8020&lt;=2,"At Risk", IF(W8020&gt;=4,"Potential Loyalist","Others"))))</f>
        <v>Others</v>
      </c>
    </row>
    <row r="8021" spans="1:25">
      <c r="A8021" t="s">
        <v>8862</v>
      </c>
      <c r="B8021">
        <v>18</v>
      </c>
      <c r="C8021" t="s">
        <v>24</v>
      </c>
      <c r="D8021" t="s">
        <v>41</v>
      </c>
      <c r="E8021" s="6" t="s">
        <v>20091</v>
      </c>
      <c r="F8021" t="s">
        <v>26</v>
      </c>
      <c r="G8021">
        <v>3</v>
      </c>
      <c r="H8021">
        <v>0</v>
      </c>
      <c r="I8021">
        <v>65</v>
      </c>
      <c r="J8021">
        <v>5</v>
      </c>
      <c r="K8021">
        <v>39.07</v>
      </c>
      <c r="L8021" t="str">
        <f t="shared" si="750"/>
        <v/>
      </c>
      <c r="M8021">
        <v>2</v>
      </c>
      <c r="N8021" t="str">
        <f t="shared" si="751"/>
        <v/>
      </c>
      <c r="O8021">
        <v>19</v>
      </c>
      <c r="P8021" s="11">
        <v>0</v>
      </c>
      <c r="Q8021" s="11">
        <v>7.69230769230769E-2</v>
      </c>
      <c r="R8021" s="12">
        <v>19.535</v>
      </c>
      <c r="S8021" t="s">
        <v>27</v>
      </c>
      <c r="T8021">
        <v>0</v>
      </c>
      <c r="U8021">
        <f t="shared" si="752"/>
        <v>5</v>
      </c>
      <c r="V8021">
        <f t="shared" si="753"/>
        <v>1</v>
      </c>
      <c r="W8021">
        <f t="shared" si="754"/>
        <v>1</v>
      </c>
      <c r="X8021" t="str">
        <f t="shared" si="755"/>
        <v>511</v>
      </c>
      <c r="Y8021" t="str">
        <f>IF(Table1[[#This Row],[RFM_Score]]="555","Champion", IF(AND(J8021&gt;=4,V8021&gt;=4),"Loyal", IF(U8021&lt;=2,"At Risk", IF(W8021&gt;=4,"Potential Loyalist","Others"))))</f>
        <v>Others</v>
      </c>
    </row>
    <row r="8022" spans="1:25">
      <c r="A8022" t="s">
        <v>3694</v>
      </c>
      <c r="B8022">
        <v>18</v>
      </c>
      <c r="C8022" t="s">
        <v>24</v>
      </c>
      <c r="D8022" t="s">
        <v>29</v>
      </c>
      <c r="E8022" s="6" t="s">
        <v>20092</v>
      </c>
      <c r="F8022" t="s">
        <v>37</v>
      </c>
      <c r="G8022">
        <v>3</v>
      </c>
      <c r="H8022">
        <v>1</v>
      </c>
      <c r="I8022">
        <v>50</v>
      </c>
      <c r="J8022">
        <v>1</v>
      </c>
      <c r="K8022">
        <v>38.979999999999997</v>
      </c>
      <c r="L8022" t="str">
        <f t="shared" si="750"/>
        <v/>
      </c>
      <c r="M8022">
        <v>2</v>
      </c>
      <c r="N8022" t="str">
        <f t="shared" si="751"/>
        <v/>
      </c>
      <c r="O8022">
        <v>9</v>
      </c>
      <c r="P8022" s="11">
        <v>0.33333333333333298</v>
      </c>
      <c r="Q8022" s="11">
        <v>0.02</v>
      </c>
      <c r="R8022" s="12">
        <v>19.489999999999998</v>
      </c>
      <c r="S8022" t="s">
        <v>27</v>
      </c>
      <c r="T8022">
        <v>0</v>
      </c>
      <c r="U8022">
        <f t="shared" si="752"/>
        <v>5</v>
      </c>
      <c r="V8022">
        <f t="shared" si="753"/>
        <v>1</v>
      </c>
      <c r="W8022">
        <f t="shared" si="754"/>
        <v>1</v>
      </c>
      <c r="X8022" t="str">
        <f t="shared" si="755"/>
        <v>511</v>
      </c>
      <c r="Y8022" t="str">
        <f>IF(Table1[[#This Row],[RFM_Score]]="555","Champion", IF(AND(J8022&gt;=4,V8022&gt;=4),"Loyal", IF(U8022&lt;=2,"At Risk", IF(W8022&gt;=4,"Potential Loyalist","Others"))))</f>
        <v>Others</v>
      </c>
    </row>
    <row r="8023" spans="1:25">
      <c r="A8023" t="s">
        <v>4603</v>
      </c>
      <c r="B8023">
        <v>45</v>
      </c>
      <c r="C8023" t="s">
        <v>24</v>
      </c>
      <c r="D8023" t="s">
        <v>29</v>
      </c>
      <c r="E8023" s="6" t="s">
        <v>20093</v>
      </c>
      <c r="F8023" t="s">
        <v>37</v>
      </c>
      <c r="G8023">
        <v>2</v>
      </c>
      <c r="H8023">
        <v>0</v>
      </c>
      <c r="I8023">
        <v>54</v>
      </c>
      <c r="J8023">
        <v>3</v>
      </c>
      <c r="K8023">
        <v>38.93</v>
      </c>
      <c r="L8023" t="str">
        <f t="shared" si="750"/>
        <v/>
      </c>
      <c r="M8023">
        <v>2</v>
      </c>
      <c r="N8023" t="str">
        <f t="shared" si="751"/>
        <v/>
      </c>
      <c r="O8023">
        <v>5</v>
      </c>
      <c r="P8023" s="11">
        <v>0</v>
      </c>
      <c r="Q8023" s="11">
        <v>5.5555555555555497E-2</v>
      </c>
      <c r="R8023" s="12">
        <v>19.465</v>
      </c>
      <c r="S8023" t="s">
        <v>27</v>
      </c>
      <c r="T8023">
        <v>0</v>
      </c>
      <c r="U8023">
        <f t="shared" si="752"/>
        <v>5</v>
      </c>
      <c r="V8023">
        <f t="shared" si="753"/>
        <v>1</v>
      </c>
      <c r="W8023">
        <f t="shared" si="754"/>
        <v>1</v>
      </c>
      <c r="X8023" t="str">
        <f t="shared" si="755"/>
        <v>511</v>
      </c>
      <c r="Y8023" t="str">
        <f>IF(Table1[[#This Row],[RFM_Score]]="555","Champion", IF(AND(J8023&gt;=4,V8023&gt;=4),"Loyal", IF(U8023&lt;=2,"At Risk", IF(W8023&gt;=4,"Potential Loyalist","Others"))))</f>
        <v>Others</v>
      </c>
    </row>
    <row r="8024" spans="1:25">
      <c r="A8024" t="s">
        <v>6639</v>
      </c>
      <c r="B8024">
        <v>45</v>
      </c>
      <c r="C8024" t="s">
        <v>19</v>
      </c>
      <c r="D8024" t="s">
        <v>41</v>
      </c>
      <c r="E8024" s="6" t="s">
        <v>20094</v>
      </c>
      <c r="F8024" t="s">
        <v>62</v>
      </c>
      <c r="G8024">
        <v>5</v>
      </c>
      <c r="H8024">
        <v>1</v>
      </c>
      <c r="I8024">
        <v>54</v>
      </c>
      <c r="J8024">
        <v>2</v>
      </c>
      <c r="K8024">
        <v>38.92</v>
      </c>
      <c r="L8024" t="str">
        <f t="shared" si="750"/>
        <v/>
      </c>
      <c r="M8024">
        <v>2</v>
      </c>
      <c r="N8024" t="str">
        <f t="shared" si="751"/>
        <v/>
      </c>
      <c r="O8024">
        <v>36</v>
      </c>
      <c r="P8024" s="11">
        <v>0.2</v>
      </c>
      <c r="Q8024" s="11">
        <v>3.7037037037037E-2</v>
      </c>
      <c r="R8024" s="12">
        <v>19.46</v>
      </c>
      <c r="S8024" t="s">
        <v>27</v>
      </c>
      <c r="T8024">
        <v>0</v>
      </c>
      <c r="U8024">
        <f t="shared" si="752"/>
        <v>4</v>
      </c>
      <c r="V8024">
        <f t="shared" si="753"/>
        <v>1</v>
      </c>
      <c r="W8024">
        <f t="shared" si="754"/>
        <v>1</v>
      </c>
      <c r="X8024" t="str">
        <f t="shared" si="755"/>
        <v>411</v>
      </c>
      <c r="Y8024" t="str">
        <f>IF(Table1[[#This Row],[RFM_Score]]="555","Champion", IF(AND(J8024&gt;=4,V8024&gt;=4),"Loyal", IF(U8024&lt;=2,"At Risk", IF(W8024&gt;=4,"Potential Loyalist","Others"))))</f>
        <v>Others</v>
      </c>
    </row>
    <row r="8025" spans="1:25">
      <c r="A8025" t="s">
        <v>11615</v>
      </c>
      <c r="B8025">
        <v>49</v>
      </c>
      <c r="C8025" t="s">
        <v>24</v>
      </c>
      <c r="D8025" t="s">
        <v>25</v>
      </c>
      <c r="E8025" s="6" t="s">
        <v>20095</v>
      </c>
      <c r="F8025" t="s">
        <v>21</v>
      </c>
      <c r="G8025">
        <v>2</v>
      </c>
      <c r="H8025">
        <v>1</v>
      </c>
      <c r="I8025">
        <v>50</v>
      </c>
      <c r="J8025">
        <v>3</v>
      </c>
      <c r="K8025">
        <v>38.909999999999997</v>
      </c>
      <c r="L8025" t="str">
        <f t="shared" si="750"/>
        <v/>
      </c>
      <c r="M8025">
        <v>2</v>
      </c>
      <c r="N8025" t="str">
        <f t="shared" si="751"/>
        <v/>
      </c>
      <c r="O8025">
        <v>1</v>
      </c>
      <c r="P8025" s="11">
        <v>0.5</v>
      </c>
      <c r="Q8025" s="11">
        <v>0.06</v>
      </c>
      <c r="R8025" s="12">
        <v>19.454999999999998</v>
      </c>
      <c r="S8025" t="s">
        <v>27</v>
      </c>
      <c r="T8025">
        <v>1</v>
      </c>
      <c r="U8025">
        <f t="shared" si="752"/>
        <v>5</v>
      </c>
      <c r="V8025">
        <f t="shared" si="753"/>
        <v>1</v>
      </c>
      <c r="W8025">
        <f t="shared" si="754"/>
        <v>1</v>
      </c>
      <c r="X8025" t="str">
        <f t="shared" si="755"/>
        <v>511</v>
      </c>
      <c r="Y8025" t="str">
        <f>IF(Table1[[#This Row],[RFM_Score]]="555","Champion", IF(AND(J8025&gt;=4,V8025&gt;=4),"Loyal", IF(U8025&lt;=2,"At Risk", IF(W8025&gt;=4,"Potential Loyalist","Others"))))</f>
        <v>Others</v>
      </c>
    </row>
    <row r="8026" spans="1:25">
      <c r="A8026" t="s">
        <v>8475</v>
      </c>
      <c r="B8026">
        <v>34</v>
      </c>
      <c r="C8026" t="s">
        <v>24</v>
      </c>
      <c r="D8026" t="s">
        <v>25</v>
      </c>
      <c r="E8026" s="6" t="s">
        <v>20096</v>
      </c>
      <c r="F8026" t="s">
        <v>26</v>
      </c>
      <c r="G8026">
        <v>4</v>
      </c>
      <c r="H8026">
        <v>1</v>
      </c>
      <c r="I8026">
        <v>42</v>
      </c>
      <c r="J8026">
        <v>1</v>
      </c>
      <c r="K8026">
        <v>38.82</v>
      </c>
      <c r="L8026" t="str">
        <f t="shared" si="750"/>
        <v/>
      </c>
      <c r="M8026">
        <v>2</v>
      </c>
      <c r="N8026" t="str">
        <f t="shared" si="751"/>
        <v/>
      </c>
      <c r="O8026">
        <v>1</v>
      </c>
      <c r="P8026" s="11">
        <v>0.25</v>
      </c>
      <c r="Q8026" s="11">
        <v>2.3809523809523801E-2</v>
      </c>
      <c r="R8026" s="12">
        <v>19.41</v>
      </c>
      <c r="S8026" t="s">
        <v>27</v>
      </c>
      <c r="T8026">
        <v>1</v>
      </c>
      <c r="U8026">
        <f t="shared" si="752"/>
        <v>5</v>
      </c>
      <c r="V8026">
        <f t="shared" si="753"/>
        <v>1</v>
      </c>
      <c r="W8026">
        <f t="shared" si="754"/>
        <v>1</v>
      </c>
      <c r="X8026" t="str">
        <f t="shared" si="755"/>
        <v>511</v>
      </c>
      <c r="Y8026" t="str">
        <f>IF(Table1[[#This Row],[RFM_Score]]="555","Champion", IF(AND(J8026&gt;=4,V8026&gt;=4),"Loyal", IF(U8026&lt;=2,"At Risk", IF(W8026&gt;=4,"Potential Loyalist","Others"))))</f>
        <v>Others</v>
      </c>
    </row>
    <row r="8027" spans="1:25">
      <c r="A8027" t="s">
        <v>7524</v>
      </c>
      <c r="B8027">
        <v>40</v>
      </c>
      <c r="C8027" t="s">
        <v>19</v>
      </c>
      <c r="D8027" t="s">
        <v>29</v>
      </c>
      <c r="E8027" s="6" t="s">
        <v>20097</v>
      </c>
      <c r="F8027" t="s">
        <v>37</v>
      </c>
      <c r="G8027">
        <v>4</v>
      </c>
      <c r="H8027">
        <v>1</v>
      </c>
      <c r="I8027">
        <v>47</v>
      </c>
      <c r="J8027">
        <v>1</v>
      </c>
      <c r="K8027">
        <v>38.799999999999997</v>
      </c>
      <c r="L8027" t="str">
        <f t="shared" si="750"/>
        <v/>
      </c>
      <c r="M8027">
        <v>2</v>
      </c>
      <c r="N8027" t="str">
        <f t="shared" si="751"/>
        <v/>
      </c>
      <c r="O8027">
        <v>49</v>
      </c>
      <c r="P8027" s="11">
        <v>0.25</v>
      </c>
      <c r="Q8027" s="11">
        <v>2.1276595744680799E-2</v>
      </c>
      <c r="R8027" s="12">
        <v>19.399999999999999</v>
      </c>
      <c r="S8027" t="s">
        <v>27</v>
      </c>
      <c r="T8027">
        <v>0</v>
      </c>
      <c r="U8027">
        <f t="shared" si="752"/>
        <v>3</v>
      </c>
      <c r="V8027">
        <f t="shared" si="753"/>
        <v>1</v>
      </c>
      <c r="W8027">
        <f t="shared" si="754"/>
        <v>1</v>
      </c>
      <c r="X8027" t="str">
        <f t="shared" si="755"/>
        <v>311</v>
      </c>
      <c r="Y8027" t="str">
        <f>IF(Table1[[#This Row],[RFM_Score]]="555","Champion", IF(AND(J8027&gt;=4,V8027&gt;=4),"Loyal", IF(U8027&lt;=2,"At Risk", IF(W8027&gt;=4,"Potential Loyalist","Others"))))</f>
        <v>Others</v>
      </c>
    </row>
    <row r="8028" spans="1:25">
      <c r="A8028" t="s">
        <v>763</v>
      </c>
      <c r="B8028">
        <v>35</v>
      </c>
      <c r="C8028" t="s">
        <v>24</v>
      </c>
      <c r="D8028" t="s">
        <v>25</v>
      </c>
      <c r="E8028" s="6" t="s">
        <v>20098</v>
      </c>
      <c r="F8028" t="s">
        <v>26</v>
      </c>
      <c r="G8028">
        <v>3</v>
      </c>
      <c r="H8028">
        <v>1</v>
      </c>
      <c r="I8028">
        <v>47</v>
      </c>
      <c r="J8028">
        <v>2</v>
      </c>
      <c r="K8028">
        <v>38.729999999999997</v>
      </c>
      <c r="L8028" t="str">
        <f t="shared" si="750"/>
        <v/>
      </c>
      <c r="M8028">
        <v>2</v>
      </c>
      <c r="N8028" t="str">
        <f t="shared" si="751"/>
        <v/>
      </c>
      <c r="O8028">
        <v>1</v>
      </c>
      <c r="P8028" s="11">
        <v>0.33333333333333298</v>
      </c>
      <c r="Q8028" s="11">
        <v>4.2553191489361701E-2</v>
      </c>
      <c r="R8028" s="12">
        <v>19.364999999999998</v>
      </c>
      <c r="S8028" t="s">
        <v>27</v>
      </c>
      <c r="T8028">
        <v>0</v>
      </c>
      <c r="U8028">
        <f t="shared" si="752"/>
        <v>5</v>
      </c>
      <c r="V8028">
        <f t="shared" si="753"/>
        <v>1</v>
      </c>
      <c r="W8028">
        <f t="shared" si="754"/>
        <v>1</v>
      </c>
      <c r="X8028" t="str">
        <f t="shared" si="755"/>
        <v>511</v>
      </c>
      <c r="Y8028" t="str">
        <f>IF(Table1[[#This Row],[RFM_Score]]="555","Champion", IF(AND(J8028&gt;=4,V8028&gt;=4),"Loyal", IF(U8028&lt;=2,"At Risk", IF(W8028&gt;=4,"Potential Loyalist","Others"))))</f>
        <v>Others</v>
      </c>
    </row>
    <row r="8029" spans="1:25">
      <c r="A8029" t="s">
        <v>4942</v>
      </c>
      <c r="B8029">
        <v>46</v>
      </c>
      <c r="C8029" t="s">
        <v>19</v>
      </c>
      <c r="D8029" t="s">
        <v>46</v>
      </c>
      <c r="E8029" s="6" t="s">
        <v>20099</v>
      </c>
      <c r="F8029" t="s">
        <v>37</v>
      </c>
      <c r="G8029">
        <v>6</v>
      </c>
      <c r="H8029">
        <v>1</v>
      </c>
      <c r="I8029">
        <v>50</v>
      </c>
      <c r="J8029">
        <v>6</v>
      </c>
      <c r="K8029">
        <v>38.659999999999997</v>
      </c>
      <c r="L8029" t="str">
        <f t="shared" si="750"/>
        <v/>
      </c>
      <c r="M8029">
        <v>2</v>
      </c>
      <c r="N8029" t="str">
        <f t="shared" si="751"/>
        <v/>
      </c>
      <c r="O8029">
        <v>26</v>
      </c>
      <c r="P8029" s="11">
        <v>0.16666666666666599</v>
      </c>
      <c r="Q8029" s="11">
        <v>0.12</v>
      </c>
      <c r="R8029" s="12">
        <v>19.329999999999998</v>
      </c>
      <c r="S8029" t="s">
        <v>27</v>
      </c>
      <c r="T8029">
        <v>0</v>
      </c>
      <c r="U8029">
        <f t="shared" si="752"/>
        <v>4</v>
      </c>
      <c r="V8029">
        <f t="shared" si="753"/>
        <v>1</v>
      </c>
      <c r="W8029">
        <f t="shared" si="754"/>
        <v>1</v>
      </c>
      <c r="X8029" t="str">
        <f t="shared" si="755"/>
        <v>411</v>
      </c>
      <c r="Y8029" t="str">
        <f>IF(Table1[[#This Row],[RFM_Score]]="555","Champion", IF(AND(J8029&gt;=4,V8029&gt;=4),"Loyal", IF(U8029&lt;=2,"At Risk", IF(W8029&gt;=4,"Potential Loyalist","Others"))))</f>
        <v>Others</v>
      </c>
    </row>
    <row r="8030" spans="1:25">
      <c r="A8030" t="s">
        <v>5970</v>
      </c>
      <c r="B8030">
        <v>18</v>
      </c>
      <c r="C8030" t="s">
        <v>24</v>
      </c>
      <c r="D8030" t="s">
        <v>25</v>
      </c>
      <c r="E8030" s="6" t="s">
        <v>20100</v>
      </c>
      <c r="F8030" t="s">
        <v>37</v>
      </c>
      <c r="G8030">
        <v>4</v>
      </c>
      <c r="H8030">
        <v>1</v>
      </c>
      <c r="I8030">
        <v>45</v>
      </c>
      <c r="J8030">
        <v>3</v>
      </c>
      <c r="K8030">
        <v>38.44</v>
      </c>
      <c r="L8030" t="str">
        <f t="shared" si="750"/>
        <v/>
      </c>
      <c r="M8030">
        <v>2</v>
      </c>
      <c r="N8030" t="str">
        <f t="shared" si="751"/>
        <v/>
      </c>
      <c r="O8030">
        <v>8</v>
      </c>
      <c r="P8030" s="11">
        <v>0.25</v>
      </c>
      <c r="Q8030" s="11">
        <v>6.6666666666666596E-2</v>
      </c>
      <c r="R8030" s="12">
        <v>19.22</v>
      </c>
      <c r="S8030" t="s">
        <v>27</v>
      </c>
      <c r="T8030">
        <v>1</v>
      </c>
      <c r="U8030">
        <f t="shared" si="752"/>
        <v>5</v>
      </c>
      <c r="V8030">
        <f t="shared" si="753"/>
        <v>1</v>
      </c>
      <c r="W8030">
        <f t="shared" si="754"/>
        <v>1</v>
      </c>
      <c r="X8030" t="str">
        <f t="shared" si="755"/>
        <v>511</v>
      </c>
      <c r="Y8030" t="str">
        <f>IF(Table1[[#This Row],[RFM_Score]]="555","Champion", IF(AND(J8030&gt;=4,V8030&gt;=4),"Loyal", IF(U8030&lt;=2,"At Risk", IF(W8030&gt;=4,"Potential Loyalist","Others"))))</f>
        <v>Others</v>
      </c>
    </row>
    <row r="8031" spans="1:25">
      <c r="A8031" t="s">
        <v>11196</v>
      </c>
      <c r="B8031">
        <v>56</v>
      </c>
      <c r="C8031" t="s">
        <v>19</v>
      </c>
      <c r="D8031" t="s">
        <v>25</v>
      </c>
      <c r="E8031" s="6" t="s">
        <v>20101</v>
      </c>
      <c r="F8031" t="s">
        <v>21</v>
      </c>
      <c r="G8031">
        <v>2</v>
      </c>
      <c r="H8031">
        <v>0</v>
      </c>
      <c r="I8031">
        <v>54</v>
      </c>
      <c r="J8031">
        <v>5</v>
      </c>
      <c r="K8031">
        <v>38.4</v>
      </c>
      <c r="L8031" t="str">
        <f t="shared" si="750"/>
        <v/>
      </c>
      <c r="M8031">
        <v>2</v>
      </c>
      <c r="N8031" t="str">
        <f t="shared" si="751"/>
        <v/>
      </c>
      <c r="O8031">
        <v>25</v>
      </c>
      <c r="P8031" s="11">
        <v>0</v>
      </c>
      <c r="Q8031" s="11">
        <v>9.2592592592592504E-2</v>
      </c>
      <c r="R8031" s="12">
        <v>19.2</v>
      </c>
      <c r="S8031" t="s">
        <v>27</v>
      </c>
      <c r="T8031">
        <v>0</v>
      </c>
      <c r="U8031">
        <f t="shared" si="752"/>
        <v>4</v>
      </c>
      <c r="V8031">
        <f t="shared" si="753"/>
        <v>1</v>
      </c>
      <c r="W8031">
        <f t="shared" si="754"/>
        <v>1</v>
      </c>
      <c r="X8031" t="str">
        <f t="shared" si="755"/>
        <v>411</v>
      </c>
      <c r="Y8031" t="str">
        <f>IF(Table1[[#This Row],[RFM_Score]]="555","Champion", IF(AND(J8031&gt;=4,V8031&gt;=4),"Loyal", IF(U8031&lt;=2,"At Risk", IF(W8031&gt;=4,"Potential Loyalist","Others"))))</f>
        <v>Others</v>
      </c>
    </row>
    <row r="8032" spans="1:25">
      <c r="A8032" t="s">
        <v>1489</v>
      </c>
      <c r="B8032">
        <v>37</v>
      </c>
      <c r="C8032" t="s">
        <v>24</v>
      </c>
      <c r="D8032" t="s">
        <v>29</v>
      </c>
      <c r="E8032" s="6" t="s">
        <v>20102</v>
      </c>
      <c r="F8032" t="s">
        <v>26</v>
      </c>
      <c r="G8032">
        <v>1</v>
      </c>
      <c r="H8032">
        <v>0</v>
      </c>
      <c r="I8032">
        <v>38</v>
      </c>
      <c r="J8032">
        <v>2</v>
      </c>
      <c r="K8032">
        <v>38.36</v>
      </c>
      <c r="L8032" t="str">
        <f t="shared" si="750"/>
        <v/>
      </c>
      <c r="M8032">
        <v>2</v>
      </c>
      <c r="N8032" t="str">
        <f t="shared" si="751"/>
        <v/>
      </c>
      <c r="O8032">
        <v>41</v>
      </c>
      <c r="P8032" s="11">
        <v>0</v>
      </c>
      <c r="Q8032" s="11">
        <v>5.2631578947368397E-2</v>
      </c>
      <c r="R8032" s="12">
        <v>19.18</v>
      </c>
      <c r="S8032" t="s">
        <v>27</v>
      </c>
      <c r="T8032">
        <v>0</v>
      </c>
      <c r="U8032">
        <f t="shared" si="752"/>
        <v>3</v>
      </c>
      <c r="V8032">
        <f t="shared" si="753"/>
        <v>1</v>
      </c>
      <c r="W8032">
        <f t="shared" si="754"/>
        <v>1</v>
      </c>
      <c r="X8032" t="str">
        <f t="shared" si="755"/>
        <v>311</v>
      </c>
      <c r="Y8032" t="str">
        <f>IF(Table1[[#This Row],[RFM_Score]]="555","Champion", IF(AND(J8032&gt;=4,V8032&gt;=4),"Loyal", IF(U8032&lt;=2,"At Risk", IF(W8032&gt;=4,"Potential Loyalist","Others"))))</f>
        <v>Others</v>
      </c>
    </row>
    <row r="8033" spans="1:25">
      <c r="A8033" t="s">
        <v>6294</v>
      </c>
      <c r="B8033">
        <v>18</v>
      </c>
      <c r="C8033" t="s">
        <v>24</v>
      </c>
      <c r="D8033" t="s">
        <v>25</v>
      </c>
      <c r="E8033" s="6" t="s">
        <v>20103</v>
      </c>
      <c r="F8033" t="s">
        <v>60</v>
      </c>
      <c r="G8033">
        <v>2</v>
      </c>
      <c r="H8033">
        <v>1</v>
      </c>
      <c r="I8033">
        <v>62</v>
      </c>
      <c r="J8033">
        <v>4</v>
      </c>
      <c r="K8033">
        <v>38.32</v>
      </c>
      <c r="L8033" t="str">
        <f t="shared" si="750"/>
        <v/>
      </c>
      <c r="M8033">
        <v>2</v>
      </c>
      <c r="N8033" t="str">
        <f t="shared" si="751"/>
        <v/>
      </c>
      <c r="O8033">
        <v>74</v>
      </c>
      <c r="P8033" s="11">
        <v>0.5</v>
      </c>
      <c r="Q8033" s="11">
        <v>6.4516129032257993E-2</v>
      </c>
      <c r="R8033" s="12">
        <v>19.16</v>
      </c>
      <c r="S8033" t="s">
        <v>27</v>
      </c>
      <c r="T8033">
        <v>0</v>
      </c>
      <c r="U8033">
        <f t="shared" si="752"/>
        <v>2</v>
      </c>
      <c r="V8033">
        <f t="shared" si="753"/>
        <v>1</v>
      </c>
      <c r="W8033">
        <f t="shared" si="754"/>
        <v>1</v>
      </c>
      <c r="X8033" t="str">
        <f t="shared" si="755"/>
        <v>211</v>
      </c>
      <c r="Y8033" t="str">
        <f>IF(Table1[[#This Row],[RFM_Score]]="555","Champion", IF(AND(J8033&gt;=4,V8033&gt;=4),"Loyal", IF(U8033&lt;=2,"At Risk", IF(W8033&gt;=4,"Potential Loyalist","Others"))))</f>
        <v>At Risk</v>
      </c>
    </row>
    <row r="8034" spans="1:25">
      <c r="A8034" t="s">
        <v>6056</v>
      </c>
      <c r="B8034">
        <v>46</v>
      </c>
      <c r="C8034" t="s">
        <v>19</v>
      </c>
      <c r="D8034" t="s">
        <v>35</v>
      </c>
      <c r="E8034" s="6" t="s">
        <v>20104</v>
      </c>
      <c r="F8034" t="s">
        <v>37</v>
      </c>
      <c r="G8034">
        <v>4</v>
      </c>
      <c r="H8034">
        <v>2</v>
      </c>
      <c r="I8034">
        <v>47</v>
      </c>
      <c r="J8034">
        <v>5</v>
      </c>
      <c r="K8034">
        <v>38.19</v>
      </c>
      <c r="L8034" t="str">
        <f t="shared" si="750"/>
        <v/>
      </c>
      <c r="M8034">
        <v>2</v>
      </c>
      <c r="N8034" t="str">
        <f t="shared" si="751"/>
        <v/>
      </c>
      <c r="O8034">
        <v>92</v>
      </c>
      <c r="P8034" s="11">
        <v>0.5</v>
      </c>
      <c r="Q8034" s="11">
        <v>0.10638297872340401</v>
      </c>
      <c r="R8034" s="12">
        <v>19.094999999999999</v>
      </c>
      <c r="S8034" t="s">
        <v>27</v>
      </c>
      <c r="T8034">
        <v>0</v>
      </c>
      <c r="U8034">
        <f t="shared" si="752"/>
        <v>2</v>
      </c>
      <c r="V8034">
        <f t="shared" si="753"/>
        <v>1</v>
      </c>
      <c r="W8034">
        <f t="shared" si="754"/>
        <v>1</v>
      </c>
      <c r="X8034" t="str">
        <f t="shared" si="755"/>
        <v>211</v>
      </c>
      <c r="Y8034" t="str">
        <f>IF(Table1[[#This Row],[RFM_Score]]="555","Champion", IF(AND(J8034&gt;=4,V8034&gt;=4),"Loyal", IF(U8034&lt;=2,"At Risk", IF(W8034&gt;=4,"Potential Loyalist","Others"))))</f>
        <v>At Risk</v>
      </c>
    </row>
    <row r="8035" spans="1:25">
      <c r="A8035" t="s">
        <v>1442</v>
      </c>
      <c r="B8035">
        <v>25</v>
      </c>
      <c r="C8035" t="s">
        <v>19</v>
      </c>
      <c r="D8035" t="s">
        <v>35</v>
      </c>
      <c r="E8035" s="6" t="s">
        <v>20105</v>
      </c>
      <c r="F8035" t="s">
        <v>21</v>
      </c>
      <c r="G8035">
        <v>3</v>
      </c>
      <c r="H8035">
        <v>1</v>
      </c>
      <c r="I8035">
        <v>60</v>
      </c>
      <c r="J8035">
        <v>7</v>
      </c>
      <c r="K8035">
        <v>38.049999999999997</v>
      </c>
      <c r="L8035" t="str">
        <f t="shared" si="750"/>
        <v/>
      </c>
      <c r="M8035">
        <v>2</v>
      </c>
      <c r="N8035" t="str">
        <f t="shared" si="751"/>
        <v/>
      </c>
      <c r="O8035">
        <v>126</v>
      </c>
      <c r="P8035" s="11">
        <v>0.33333333333333298</v>
      </c>
      <c r="Q8035" s="11">
        <v>0.116666666666666</v>
      </c>
      <c r="R8035" s="12">
        <v>19.024999999999999</v>
      </c>
      <c r="S8035" t="s">
        <v>27</v>
      </c>
      <c r="T8035">
        <v>0</v>
      </c>
      <c r="U8035">
        <f t="shared" si="752"/>
        <v>1</v>
      </c>
      <c r="V8035">
        <f t="shared" si="753"/>
        <v>1</v>
      </c>
      <c r="W8035">
        <f t="shared" si="754"/>
        <v>1</v>
      </c>
      <c r="X8035" t="str">
        <f t="shared" si="755"/>
        <v>111</v>
      </c>
      <c r="Y8035" t="str">
        <f>IF(Table1[[#This Row],[RFM_Score]]="555","Champion", IF(AND(J8035&gt;=4,V8035&gt;=4),"Loyal", IF(U8035&lt;=2,"At Risk", IF(W8035&gt;=4,"Potential Loyalist","Others"))))</f>
        <v>At Risk</v>
      </c>
    </row>
    <row r="8036" spans="1:25">
      <c r="A8036" t="s">
        <v>6441</v>
      </c>
      <c r="B8036">
        <v>41</v>
      </c>
      <c r="C8036" t="s">
        <v>24</v>
      </c>
      <c r="D8036" t="s">
        <v>25</v>
      </c>
      <c r="E8036" s="6" t="s">
        <v>20106</v>
      </c>
      <c r="F8036" t="s">
        <v>30</v>
      </c>
      <c r="G8036">
        <v>2</v>
      </c>
      <c r="H8036">
        <v>0</v>
      </c>
      <c r="I8036">
        <v>53</v>
      </c>
      <c r="J8036">
        <v>4</v>
      </c>
      <c r="K8036">
        <v>37.99</v>
      </c>
      <c r="L8036" t="str">
        <f t="shared" si="750"/>
        <v/>
      </c>
      <c r="M8036">
        <v>2</v>
      </c>
      <c r="N8036" t="str">
        <f t="shared" si="751"/>
        <v/>
      </c>
      <c r="O8036">
        <v>18</v>
      </c>
      <c r="P8036" s="11">
        <v>0</v>
      </c>
      <c r="Q8036" s="11">
        <v>7.5471698113207503E-2</v>
      </c>
      <c r="R8036" s="12">
        <v>18.995000000000001</v>
      </c>
      <c r="S8036" t="s">
        <v>27</v>
      </c>
      <c r="T8036">
        <v>0</v>
      </c>
      <c r="U8036">
        <f t="shared" si="752"/>
        <v>5</v>
      </c>
      <c r="V8036">
        <f t="shared" si="753"/>
        <v>1</v>
      </c>
      <c r="W8036">
        <f t="shared" si="754"/>
        <v>1</v>
      </c>
      <c r="X8036" t="str">
        <f t="shared" si="755"/>
        <v>511</v>
      </c>
      <c r="Y8036" t="str">
        <f>IF(Table1[[#This Row],[RFM_Score]]="555","Champion", IF(AND(J8036&gt;=4,V8036&gt;=4),"Loyal", IF(U8036&lt;=2,"At Risk", IF(W8036&gt;=4,"Potential Loyalist","Others"))))</f>
        <v>Others</v>
      </c>
    </row>
    <row r="8037" spans="1:25">
      <c r="A8037" t="s">
        <v>1660</v>
      </c>
      <c r="B8037">
        <v>26</v>
      </c>
      <c r="C8037" t="s">
        <v>19</v>
      </c>
      <c r="D8037" t="s">
        <v>25</v>
      </c>
      <c r="E8037" s="6" t="s">
        <v>20107</v>
      </c>
      <c r="F8037" t="s">
        <v>30</v>
      </c>
      <c r="G8037">
        <v>2</v>
      </c>
      <c r="H8037">
        <v>0</v>
      </c>
      <c r="I8037">
        <v>58</v>
      </c>
      <c r="J8037">
        <v>2</v>
      </c>
      <c r="K8037">
        <v>37.729999999999997</v>
      </c>
      <c r="L8037" t="str">
        <f t="shared" si="750"/>
        <v/>
      </c>
      <c r="M8037">
        <v>2</v>
      </c>
      <c r="N8037" t="str">
        <f t="shared" si="751"/>
        <v/>
      </c>
      <c r="O8037">
        <v>8</v>
      </c>
      <c r="P8037" s="11">
        <v>0</v>
      </c>
      <c r="Q8037" s="11">
        <v>3.4482758620689599E-2</v>
      </c>
      <c r="R8037" s="12">
        <v>18.864999999999998</v>
      </c>
      <c r="S8037" t="s">
        <v>27</v>
      </c>
      <c r="T8037">
        <v>0</v>
      </c>
      <c r="U8037">
        <f t="shared" si="752"/>
        <v>5</v>
      </c>
      <c r="V8037">
        <f t="shared" si="753"/>
        <v>1</v>
      </c>
      <c r="W8037">
        <f t="shared" si="754"/>
        <v>1</v>
      </c>
      <c r="X8037" t="str">
        <f t="shared" si="755"/>
        <v>511</v>
      </c>
      <c r="Y8037" t="str">
        <f>IF(Table1[[#This Row],[RFM_Score]]="555","Champion", IF(AND(J8037&gt;=4,V8037&gt;=4),"Loyal", IF(U8037&lt;=2,"At Risk", IF(W8037&gt;=4,"Potential Loyalist","Others"))))</f>
        <v>Others</v>
      </c>
    </row>
    <row r="8038" spans="1:25">
      <c r="A8038" t="s">
        <v>9388</v>
      </c>
      <c r="B8038">
        <v>40</v>
      </c>
      <c r="C8038" t="s">
        <v>19</v>
      </c>
      <c r="D8038" t="s">
        <v>25</v>
      </c>
      <c r="E8038" s="6" t="s">
        <v>20108</v>
      </c>
      <c r="F8038" t="s">
        <v>37</v>
      </c>
      <c r="G8038">
        <v>2</v>
      </c>
      <c r="H8038">
        <v>0</v>
      </c>
      <c r="I8038">
        <v>49</v>
      </c>
      <c r="J8038">
        <v>6</v>
      </c>
      <c r="K8038">
        <v>37.71</v>
      </c>
      <c r="L8038" t="str">
        <f t="shared" si="750"/>
        <v/>
      </c>
      <c r="M8038">
        <v>2</v>
      </c>
      <c r="N8038" t="str">
        <f t="shared" si="751"/>
        <v/>
      </c>
      <c r="O8038">
        <v>20</v>
      </c>
      <c r="P8038" s="11">
        <v>0</v>
      </c>
      <c r="Q8038" s="11">
        <v>0.122448979591836</v>
      </c>
      <c r="R8038" s="12">
        <v>18.855</v>
      </c>
      <c r="S8038" t="s">
        <v>27</v>
      </c>
      <c r="T8038">
        <v>0</v>
      </c>
      <c r="U8038">
        <f t="shared" si="752"/>
        <v>5</v>
      </c>
      <c r="V8038">
        <f t="shared" si="753"/>
        <v>1</v>
      </c>
      <c r="W8038">
        <f t="shared" si="754"/>
        <v>1</v>
      </c>
      <c r="X8038" t="str">
        <f t="shared" si="755"/>
        <v>511</v>
      </c>
      <c r="Y8038" t="str">
        <f>IF(Table1[[#This Row],[RFM_Score]]="555","Champion", IF(AND(J8038&gt;=4,V8038&gt;=4),"Loyal", IF(U8038&lt;=2,"At Risk", IF(W8038&gt;=4,"Potential Loyalist","Others"))))</f>
        <v>Others</v>
      </c>
    </row>
    <row r="8039" spans="1:25">
      <c r="A8039" t="s">
        <v>2541</v>
      </c>
      <c r="B8039">
        <v>21</v>
      </c>
      <c r="C8039" t="s">
        <v>19</v>
      </c>
      <c r="D8039" t="s">
        <v>49</v>
      </c>
      <c r="E8039" s="6" t="s">
        <v>20109</v>
      </c>
      <c r="F8039" t="s">
        <v>60</v>
      </c>
      <c r="G8039">
        <v>1</v>
      </c>
      <c r="H8039">
        <v>1</v>
      </c>
      <c r="I8039">
        <v>47</v>
      </c>
      <c r="J8039">
        <v>1</v>
      </c>
      <c r="K8039">
        <v>37.700000000000003</v>
      </c>
      <c r="L8039" t="str">
        <f t="shared" si="750"/>
        <v/>
      </c>
      <c r="M8039">
        <v>2</v>
      </c>
      <c r="N8039" t="str">
        <f t="shared" si="751"/>
        <v/>
      </c>
      <c r="O8039">
        <v>52</v>
      </c>
      <c r="P8039" s="11">
        <v>1</v>
      </c>
      <c r="Q8039" s="11">
        <v>2.1276595744680799E-2</v>
      </c>
      <c r="R8039" s="12">
        <v>18.850000000000001</v>
      </c>
      <c r="S8039" t="s">
        <v>27</v>
      </c>
      <c r="T8039">
        <v>0</v>
      </c>
      <c r="U8039">
        <f t="shared" si="752"/>
        <v>3</v>
      </c>
      <c r="V8039">
        <f t="shared" si="753"/>
        <v>1</v>
      </c>
      <c r="W8039">
        <f t="shared" si="754"/>
        <v>1</v>
      </c>
      <c r="X8039" t="str">
        <f t="shared" si="755"/>
        <v>311</v>
      </c>
      <c r="Y8039" t="str">
        <f>IF(Table1[[#This Row],[RFM_Score]]="555","Champion", IF(AND(J8039&gt;=4,V8039&gt;=4),"Loyal", IF(U8039&lt;=2,"At Risk", IF(W8039&gt;=4,"Potential Loyalist","Others"))))</f>
        <v>Others</v>
      </c>
    </row>
    <row r="8040" spans="1:25">
      <c r="A8040" t="s">
        <v>7134</v>
      </c>
      <c r="B8040">
        <v>34</v>
      </c>
      <c r="C8040" t="s">
        <v>24</v>
      </c>
      <c r="D8040" t="s">
        <v>29</v>
      </c>
      <c r="E8040" s="6" t="s">
        <v>20110</v>
      </c>
      <c r="F8040" t="s">
        <v>30</v>
      </c>
      <c r="G8040">
        <v>2</v>
      </c>
      <c r="H8040">
        <v>0</v>
      </c>
      <c r="I8040">
        <v>46</v>
      </c>
      <c r="J8040">
        <v>1</v>
      </c>
      <c r="K8040">
        <v>37.630000000000003</v>
      </c>
      <c r="L8040" t="str">
        <f t="shared" si="750"/>
        <v/>
      </c>
      <c r="M8040">
        <v>2</v>
      </c>
      <c r="N8040" t="str">
        <f t="shared" si="751"/>
        <v/>
      </c>
      <c r="O8040">
        <v>11</v>
      </c>
      <c r="P8040" s="11">
        <v>0</v>
      </c>
      <c r="Q8040" s="11">
        <v>2.1739130434782601E-2</v>
      </c>
      <c r="R8040" s="12">
        <v>18.815000000000001</v>
      </c>
      <c r="S8040" t="s">
        <v>27</v>
      </c>
      <c r="T8040">
        <v>0</v>
      </c>
      <c r="U8040">
        <f t="shared" si="752"/>
        <v>5</v>
      </c>
      <c r="V8040">
        <f t="shared" si="753"/>
        <v>1</v>
      </c>
      <c r="W8040">
        <f t="shared" si="754"/>
        <v>1</v>
      </c>
      <c r="X8040" t="str">
        <f t="shared" si="755"/>
        <v>511</v>
      </c>
      <c r="Y8040" t="str">
        <f>IF(Table1[[#This Row],[RFM_Score]]="555","Champion", IF(AND(J8040&gt;=4,V8040&gt;=4),"Loyal", IF(U8040&lt;=2,"At Risk", IF(W8040&gt;=4,"Potential Loyalist","Others"))))</f>
        <v>Others</v>
      </c>
    </row>
    <row r="8041" spans="1:25">
      <c r="A8041" t="s">
        <v>10617</v>
      </c>
      <c r="B8041">
        <v>21</v>
      </c>
      <c r="C8041" t="s">
        <v>24</v>
      </c>
      <c r="D8041" t="s">
        <v>49</v>
      </c>
      <c r="E8041" s="6" t="s">
        <v>20111</v>
      </c>
      <c r="F8041" t="s">
        <v>26</v>
      </c>
      <c r="G8041">
        <v>2</v>
      </c>
      <c r="H8041">
        <v>2</v>
      </c>
      <c r="I8041">
        <v>60</v>
      </c>
      <c r="J8041">
        <v>0</v>
      </c>
      <c r="K8041">
        <v>37.630000000000003</v>
      </c>
      <c r="L8041" t="str">
        <f t="shared" si="750"/>
        <v/>
      </c>
      <c r="M8041">
        <v>2</v>
      </c>
      <c r="N8041" t="str">
        <f t="shared" si="751"/>
        <v/>
      </c>
      <c r="O8041">
        <v>56</v>
      </c>
      <c r="P8041" s="11">
        <v>1</v>
      </c>
      <c r="Q8041" s="11">
        <v>0</v>
      </c>
      <c r="R8041" s="12">
        <v>18.815000000000001</v>
      </c>
      <c r="S8041" t="s">
        <v>27</v>
      </c>
      <c r="T8041">
        <v>0</v>
      </c>
      <c r="U8041">
        <f t="shared" si="752"/>
        <v>3</v>
      </c>
      <c r="V8041">
        <f t="shared" si="753"/>
        <v>1</v>
      </c>
      <c r="W8041">
        <f t="shared" si="754"/>
        <v>1</v>
      </c>
      <c r="X8041" t="str">
        <f t="shared" si="755"/>
        <v>311</v>
      </c>
      <c r="Y8041" t="str">
        <f>IF(Table1[[#This Row],[RFM_Score]]="555","Champion", IF(AND(J8041&gt;=4,V8041&gt;=4),"Loyal", IF(U8041&lt;=2,"At Risk", IF(W8041&gt;=4,"Potential Loyalist","Others"))))</f>
        <v>Others</v>
      </c>
    </row>
    <row r="8042" spans="1:25">
      <c r="A8042" t="s">
        <v>6306</v>
      </c>
      <c r="B8042">
        <v>40</v>
      </c>
      <c r="C8042" t="s">
        <v>19</v>
      </c>
      <c r="D8042" t="s">
        <v>29</v>
      </c>
      <c r="E8042" s="6" t="s">
        <v>20112</v>
      </c>
      <c r="F8042" t="s">
        <v>26</v>
      </c>
      <c r="G8042">
        <v>3</v>
      </c>
      <c r="H8042">
        <v>2</v>
      </c>
      <c r="I8042">
        <v>49</v>
      </c>
      <c r="J8042">
        <v>6</v>
      </c>
      <c r="K8042">
        <v>37.619999999999997</v>
      </c>
      <c r="L8042" t="str">
        <f t="shared" si="750"/>
        <v/>
      </c>
      <c r="M8042">
        <v>2</v>
      </c>
      <c r="N8042" t="str">
        <f t="shared" si="751"/>
        <v/>
      </c>
      <c r="O8042">
        <v>6</v>
      </c>
      <c r="P8042" s="11">
        <v>0.66666666666666596</v>
      </c>
      <c r="Q8042" s="11">
        <v>0.122448979591836</v>
      </c>
      <c r="R8042" s="12">
        <v>18.809999999999999</v>
      </c>
      <c r="S8042" t="s">
        <v>27</v>
      </c>
      <c r="T8042">
        <v>0</v>
      </c>
      <c r="U8042">
        <f t="shared" si="752"/>
        <v>5</v>
      </c>
      <c r="V8042">
        <f t="shared" si="753"/>
        <v>1</v>
      </c>
      <c r="W8042">
        <f t="shared" si="754"/>
        <v>1</v>
      </c>
      <c r="X8042" t="str">
        <f t="shared" si="755"/>
        <v>511</v>
      </c>
      <c r="Y8042" t="str">
        <f>IF(Table1[[#This Row],[RFM_Score]]="555","Champion", IF(AND(J8042&gt;=4,V8042&gt;=4),"Loyal", IF(U8042&lt;=2,"At Risk", IF(W8042&gt;=4,"Potential Loyalist","Others"))))</f>
        <v>Others</v>
      </c>
    </row>
    <row r="8043" spans="1:25">
      <c r="A8043" t="s">
        <v>9746</v>
      </c>
      <c r="B8043">
        <v>22</v>
      </c>
      <c r="C8043" t="s">
        <v>24</v>
      </c>
      <c r="D8043" t="s">
        <v>25</v>
      </c>
      <c r="E8043" s="6" t="s">
        <v>20113</v>
      </c>
      <c r="F8043" t="s">
        <v>62</v>
      </c>
      <c r="G8043">
        <v>1</v>
      </c>
      <c r="H8043">
        <v>0</v>
      </c>
      <c r="I8043">
        <v>50</v>
      </c>
      <c r="J8043">
        <v>3</v>
      </c>
      <c r="K8043">
        <v>37.619999999999997</v>
      </c>
      <c r="L8043" t="str">
        <f t="shared" si="750"/>
        <v/>
      </c>
      <c r="M8043">
        <v>2</v>
      </c>
      <c r="N8043" t="str">
        <f t="shared" si="751"/>
        <v/>
      </c>
      <c r="O8043">
        <v>58</v>
      </c>
      <c r="P8043" s="11">
        <v>0</v>
      </c>
      <c r="Q8043" s="11">
        <v>0.06</v>
      </c>
      <c r="R8043" s="12">
        <v>18.809999999999999</v>
      </c>
      <c r="S8043" t="s">
        <v>27</v>
      </c>
      <c r="T8043">
        <v>0</v>
      </c>
      <c r="U8043">
        <f t="shared" si="752"/>
        <v>3</v>
      </c>
      <c r="V8043">
        <f t="shared" si="753"/>
        <v>1</v>
      </c>
      <c r="W8043">
        <f t="shared" si="754"/>
        <v>1</v>
      </c>
      <c r="X8043" t="str">
        <f t="shared" si="755"/>
        <v>311</v>
      </c>
      <c r="Y8043" t="str">
        <f>IF(Table1[[#This Row],[RFM_Score]]="555","Champion", IF(AND(J8043&gt;=4,V8043&gt;=4),"Loyal", IF(U8043&lt;=2,"At Risk", IF(W8043&gt;=4,"Potential Loyalist","Others"))))</f>
        <v>Others</v>
      </c>
    </row>
    <row r="8044" spans="1:25">
      <c r="A8044" t="s">
        <v>4562</v>
      </c>
      <c r="B8044">
        <v>48</v>
      </c>
      <c r="C8044" t="s">
        <v>24</v>
      </c>
      <c r="D8044" t="s">
        <v>20</v>
      </c>
      <c r="E8044" s="6" t="s">
        <v>20114</v>
      </c>
      <c r="F8044" t="s">
        <v>26</v>
      </c>
      <c r="G8044">
        <v>2</v>
      </c>
      <c r="H8044">
        <v>2</v>
      </c>
      <c r="I8044">
        <v>51</v>
      </c>
      <c r="J8044">
        <v>3</v>
      </c>
      <c r="K8044">
        <v>37.54</v>
      </c>
      <c r="L8044" t="str">
        <f t="shared" si="750"/>
        <v/>
      </c>
      <c r="M8044">
        <v>2</v>
      </c>
      <c r="N8044" t="str">
        <f t="shared" si="751"/>
        <v/>
      </c>
      <c r="O8044">
        <v>115</v>
      </c>
      <c r="P8044" s="11">
        <v>1</v>
      </c>
      <c r="Q8044" s="11">
        <v>5.8823529411764698E-2</v>
      </c>
      <c r="R8044" s="12">
        <v>18.77</v>
      </c>
      <c r="S8044" t="s">
        <v>27</v>
      </c>
      <c r="T8044">
        <v>1</v>
      </c>
      <c r="U8044">
        <f t="shared" si="752"/>
        <v>1</v>
      </c>
      <c r="V8044">
        <f t="shared" si="753"/>
        <v>1</v>
      </c>
      <c r="W8044">
        <f t="shared" si="754"/>
        <v>1</v>
      </c>
      <c r="X8044" t="str">
        <f t="shared" si="755"/>
        <v>111</v>
      </c>
      <c r="Y8044" t="str">
        <f>IF(Table1[[#This Row],[RFM_Score]]="555","Champion", IF(AND(J8044&gt;=4,V8044&gt;=4),"Loyal", IF(U8044&lt;=2,"At Risk", IF(W8044&gt;=4,"Potential Loyalist","Others"))))</f>
        <v>At Risk</v>
      </c>
    </row>
    <row r="8045" spans="1:25">
      <c r="A8045" t="s">
        <v>5393</v>
      </c>
      <c r="B8045">
        <v>18</v>
      </c>
      <c r="C8045" t="s">
        <v>24</v>
      </c>
      <c r="D8045" t="s">
        <v>20</v>
      </c>
      <c r="E8045" s="6" t="s">
        <v>20115</v>
      </c>
      <c r="F8045" t="s">
        <v>21</v>
      </c>
      <c r="G8045">
        <v>3</v>
      </c>
      <c r="H8045">
        <v>0</v>
      </c>
      <c r="I8045">
        <v>44</v>
      </c>
      <c r="J8045">
        <v>2</v>
      </c>
      <c r="K8045">
        <v>37.5</v>
      </c>
      <c r="L8045" t="str">
        <f t="shared" si="750"/>
        <v/>
      </c>
      <c r="M8045">
        <v>2</v>
      </c>
      <c r="N8045" t="str">
        <f t="shared" si="751"/>
        <v/>
      </c>
      <c r="O8045">
        <v>59</v>
      </c>
      <c r="P8045" s="11">
        <v>0</v>
      </c>
      <c r="Q8045" s="11">
        <v>4.54545454545454E-2</v>
      </c>
      <c r="R8045" s="12">
        <v>18.75</v>
      </c>
      <c r="S8045" t="s">
        <v>27</v>
      </c>
      <c r="T8045">
        <v>0</v>
      </c>
      <c r="U8045">
        <f t="shared" si="752"/>
        <v>3</v>
      </c>
      <c r="V8045">
        <f t="shared" si="753"/>
        <v>1</v>
      </c>
      <c r="W8045">
        <f t="shared" si="754"/>
        <v>1</v>
      </c>
      <c r="X8045" t="str">
        <f t="shared" si="755"/>
        <v>311</v>
      </c>
      <c r="Y8045" t="str">
        <f>IF(Table1[[#This Row],[RFM_Score]]="555","Champion", IF(AND(J8045&gt;=4,V8045&gt;=4),"Loyal", IF(U8045&lt;=2,"At Risk", IF(W8045&gt;=4,"Potential Loyalist","Others"))))</f>
        <v>Others</v>
      </c>
    </row>
    <row r="8046" spans="1:25">
      <c r="A8046" t="s">
        <v>994</v>
      </c>
      <c r="B8046">
        <v>40</v>
      </c>
      <c r="C8046" t="s">
        <v>24</v>
      </c>
      <c r="D8046" t="s">
        <v>25</v>
      </c>
      <c r="E8046" s="6" t="s">
        <v>20116</v>
      </c>
      <c r="F8046" t="s">
        <v>30</v>
      </c>
      <c r="G8046">
        <v>1</v>
      </c>
      <c r="H8046">
        <v>1</v>
      </c>
      <c r="I8046">
        <v>64</v>
      </c>
      <c r="J8046">
        <v>4</v>
      </c>
      <c r="K8046">
        <v>37.35</v>
      </c>
      <c r="L8046" t="str">
        <f t="shared" si="750"/>
        <v/>
      </c>
      <c r="M8046">
        <v>2</v>
      </c>
      <c r="N8046" t="str">
        <f t="shared" si="751"/>
        <v/>
      </c>
      <c r="O8046">
        <v>82</v>
      </c>
      <c r="P8046" s="11">
        <v>1</v>
      </c>
      <c r="Q8046" s="11">
        <v>6.25E-2</v>
      </c>
      <c r="R8046" s="12">
        <v>18.675000000000001</v>
      </c>
      <c r="S8046" t="s">
        <v>27</v>
      </c>
      <c r="T8046">
        <v>0</v>
      </c>
      <c r="U8046">
        <f t="shared" si="752"/>
        <v>2</v>
      </c>
      <c r="V8046">
        <f t="shared" si="753"/>
        <v>1</v>
      </c>
      <c r="W8046">
        <f t="shared" si="754"/>
        <v>1</v>
      </c>
      <c r="X8046" t="str">
        <f t="shared" si="755"/>
        <v>211</v>
      </c>
      <c r="Y8046" t="str">
        <f>IF(Table1[[#This Row],[RFM_Score]]="555","Champion", IF(AND(J8046&gt;=4,V8046&gt;=4),"Loyal", IF(U8046&lt;=2,"At Risk", IF(W8046&gt;=4,"Potential Loyalist","Others"))))</f>
        <v>At Risk</v>
      </c>
    </row>
    <row r="8047" spans="1:25">
      <c r="A8047" t="s">
        <v>6980</v>
      </c>
      <c r="B8047">
        <v>46</v>
      </c>
      <c r="C8047" t="s">
        <v>19</v>
      </c>
      <c r="D8047" t="s">
        <v>41</v>
      </c>
      <c r="E8047" s="6" t="s">
        <v>20117</v>
      </c>
      <c r="F8047" t="s">
        <v>60</v>
      </c>
      <c r="G8047">
        <v>5</v>
      </c>
      <c r="H8047">
        <v>1</v>
      </c>
      <c r="I8047">
        <v>54</v>
      </c>
      <c r="J8047">
        <v>4</v>
      </c>
      <c r="K8047">
        <v>37.32</v>
      </c>
      <c r="L8047" t="str">
        <f t="shared" si="750"/>
        <v/>
      </c>
      <c r="M8047">
        <v>2</v>
      </c>
      <c r="N8047" t="str">
        <f t="shared" si="751"/>
        <v/>
      </c>
      <c r="O8047">
        <v>44</v>
      </c>
      <c r="P8047" s="11">
        <v>0.2</v>
      </c>
      <c r="Q8047" s="11">
        <v>7.4074074074074001E-2</v>
      </c>
      <c r="R8047" s="12">
        <v>18.66</v>
      </c>
      <c r="S8047" t="s">
        <v>27</v>
      </c>
      <c r="T8047">
        <v>0</v>
      </c>
      <c r="U8047">
        <f t="shared" si="752"/>
        <v>3</v>
      </c>
      <c r="V8047">
        <f t="shared" si="753"/>
        <v>1</v>
      </c>
      <c r="W8047">
        <f t="shared" si="754"/>
        <v>1</v>
      </c>
      <c r="X8047" t="str">
        <f t="shared" si="755"/>
        <v>311</v>
      </c>
      <c r="Y8047" t="str">
        <f>IF(Table1[[#This Row],[RFM_Score]]="555","Champion", IF(AND(J8047&gt;=4,V8047&gt;=4),"Loyal", IF(U8047&lt;=2,"At Risk", IF(W8047&gt;=4,"Potential Loyalist","Others"))))</f>
        <v>Others</v>
      </c>
    </row>
    <row r="8048" spans="1:25">
      <c r="A8048" t="s">
        <v>2019</v>
      </c>
      <c r="B8048">
        <v>27</v>
      </c>
      <c r="C8048" t="s">
        <v>24</v>
      </c>
      <c r="D8048" t="s">
        <v>25</v>
      </c>
      <c r="E8048" s="6" t="s">
        <v>20118</v>
      </c>
      <c r="F8048" t="s">
        <v>26</v>
      </c>
      <c r="G8048">
        <v>5</v>
      </c>
      <c r="H8048">
        <v>1</v>
      </c>
      <c r="I8048">
        <v>46</v>
      </c>
      <c r="J8048">
        <v>3</v>
      </c>
      <c r="K8048">
        <v>37.29</v>
      </c>
      <c r="L8048" t="str">
        <f t="shared" si="750"/>
        <v/>
      </c>
      <c r="M8048">
        <v>2</v>
      </c>
      <c r="N8048" t="str">
        <f t="shared" si="751"/>
        <v/>
      </c>
      <c r="O8048">
        <v>2</v>
      </c>
      <c r="P8048" s="11">
        <v>0.2</v>
      </c>
      <c r="Q8048" s="11">
        <v>6.5217391304347797E-2</v>
      </c>
      <c r="R8048" s="12">
        <v>18.645</v>
      </c>
      <c r="S8048" t="s">
        <v>27</v>
      </c>
      <c r="T8048">
        <v>0</v>
      </c>
      <c r="U8048">
        <f t="shared" si="752"/>
        <v>5</v>
      </c>
      <c r="V8048">
        <f t="shared" si="753"/>
        <v>1</v>
      </c>
      <c r="W8048">
        <f t="shared" si="754"/>
        <v>1</v>
      </c>
      <c r="X8048" t="str">
        <f t="shared" si="755"/>
        <v>511</v>
      </c>
      <c r="Y8048" t="str">
        <f>IF(Table1[[#This Row],[RFM_Score]]="555","Champion", IF(AND(J8048&gt;=4,V8048&gt;=4),"Loyal", IF(U8048&lt;=2,"At Risk", IF(W8048&gt;=4,"Potential Loyalist","Others"))))</f>
        <v>Others</v>
      </c>
    </row>
    <row r="8049" spans="1:25">
      <c r="A8049" t="s">
        <v>1249</v>
      </c>
      <c r="B8049">
        <v>26</v>
      </c>
      <c r="C8049" t="s">
        <v>24</v>
      </c>
      <c r="D8049" t="s">
        <v>29</v>
      </c>
      <c r="E8049" s="6" t="s">
        <v>20119</v>
      </c>
      <c r="F8049" t="s">
        <v>60</v>
      </c>
      <c r="G8049">
        <v>1</v>
      </c>
      <c r="H8049">
        <v>0</v>
      </c>
      <c r="I8049">
        <v>40</v>
      </c>
      <c r="J8049">
        <v>0</v>
      </c>
      <c r="K8049">
        <v>37.25</v>
      </c>
      <c r="L8049" t="str">
        <f t="shared" si="750"/>
        <v/>
      </c>
      <c r="M8049">
        <v>2</v>
      </c>
      <c r="N8049" t="str">
        <f t="shared" si="751"/>
        <v/>
      </c>
      <c r="O8049">
        <v>84</v>
      </c>
      <c r="P8049" s="11">
        <v>0</v>
      </c>
      <c r="Q8049" s="11">
        <v>0</v>
      </c>
      <c r="R8049" s="12">
        <v>18.625</v>
      </c>
      <c r="S8049" t="s">
        <v>27</v>
      </c>
      <c r="T8049">
        <v>0</v>
      </c>
      <c r="U8049">
        <f t="shared" si="752"/>
        <v>2</v>
      </c>
      <c r="V8049">
        <f t="shared" si="753"/>
        <v>1</v>
      </c>
      <c r="W8049">
        <f t="shared" si="754"/>
        <v>1</v>
      </c>
      <c r="X8049" t="str">
        <f t="shared" si="755"/>
        <v>211</v>
      </c>
      <c r="Y8049" t="str">
        <f>IF(Table1[[#This Row],[RFM_Score]]="555","Champion", IF(AND(J8049&gt;=4,V8049&gt;=4),"Loyal", IF(U8049&lt;=2,"At Risk", IF(W8049&gt;=4,"Potential Loyalist","Others"))))</f>
        <v>At Risk</v>
      </c>
    </row>
    <row r="8050" spans="1:25">
      <c r="A8050" t="s">
        <v>4086</v>
      </c>
      <c r="B8050">
        <v>39</v>
      </c>
      <c r="C8050" t="s">
        <v>24</v>
      </c>
      <c r="D8050" t="s">
        <v>49</v>
      </c>
      <c r="E8050" s="6" t="s">
        <v>20120</v>
      </c>
      <c r="F8050" t="s">
        <v>21</v>
      </c>
      <c r="G8050">
        <v>6</v>
      </c>
      <c r="H8050">
        <v>3</v>
      </c>
      <c r="I8050">
        <v>49</v>
      </c>
      <c r="J8050">
        <v>4</v>
      </c>
      <c r="K8050">
        <v>37.229999999999997</v>
      </c>
      <c r="L8050" t="str">
        <f t="shared" si="750"/>
        <v/>
      </c>
      <c r="M8050">
        <v>2</v>
      </c>
      <c r="N8050" t="str">
        <f t="shared" si="751"/>
        <v/>
      </c>
      <c r="O8050">
        <v>13</v>
      </c>
      <c r="P8050" s="11">
        <v>0.5</v>
      </c>
      <c r="Q8050" s="11">
        <v>8.16326530612244E-2</v>
      </c>
      <c r="R8050" s="12">
        <v>18.614999999999998</v>
      </c>
      <c r="S8050" t="s">
        <v>27</v>
      </c>
      <c r="T8050">
        <v>1</v>
      </c>
      <c r="U8050">
        <f t="shared" si="752"/>
        <v>5</v>
      </c>
      <c r="V8050">
        <f t="shared" si="753"/>
        <v>1</v>
      </c>
      <c r="W8050">
        <f t="shared" si="754"/>
        <v>1</v>
      </c>
      <c r="X8050" t="str">
        <f t="shared" si="755"/>
        <v>511</v>
      </c>
      <c r="Y8050" t="str">
        <f>IF(Table1[[#This Row],[RFM_Score]]="555","Champion", IF(AND(J8050&gt;=4,V8050&gt;=4),"Loyal", IF(U8050&lt;=2,"At Risk", IF(W8050&gt;=4,"Potential Loyalist","Others"))))</f>
        <v>Others</v>
      </c>
    </row>
    <row r="8051" spans="1:25">
      <c r="A8051" t="s">
        <v>10630</v>
      </c>
      <c r="B8051">
        <v>45</v>
      </c>
      <c r="C8051" t="s">
        <v>19</v>
      </c>
      <c r="D8051" t="s">
        <v>29</v>
      </c>
      <c r="E8051" s="6" t="s">
        <v>20121</v>
      </c>
      <c r="F8051" t="s">
        <v>60</v>
      </c>
      <c r="G8051">
        <v>5</v>
      </c>
      <c r="H8051">
        <v>0</v>
      </c>
      <c r="I8051">
        <v>43</v>
      </c>
      <c r="J8051">
        <v>3</v>
      </c>
      <c r="K8051">
        <v>37.15</v>
      </c>
      <c r="L8051" t="str">
        <f t="shared" si="750"/>
        <v/>
      </c>
      <c r="M8051">
        <v>2</v>
      </c>
      <c r="N8051" t="str">
        <f t="shared" si="751"/>
        <v/>
      </c>
      <c r="O8051">
        <v>7</v>
      </c>
      <c r="P8051" s="11">
        <v>0</v>
      </c>
      <c r="Q8051" s="11">
        <v>6.9767441860465101E-2</v>
      </c>
      <c r="R8051" s="12">
        <v>18.574999999999999</v>
      </c>
      <c r="S8051" t="s">
        <v>27</v>
      </c>
      <c r="T8051">
        <v>0</v>
      </c>
      <c r="U8051">
        <f t="shared" si="752"/>
        <v>5</v>
      </c>
      <c r="V8051">
        <f t="shared" si="753"/>
        <v>1</v>
      </c>
      <c r="W8051">
        <f t="shared" si="754"/>
        <v>1</v>
      </c>
      <c r="X8051" t="str">
        <f t="shared" si="755"/>
        <v>511</v>
      </c>
      <c r="Y8051" t="str">
        <f>IF(Table1[[#This Row],[RFM_Score]]="555","Champion", IF(AND(J8051&gt;=4,V8051&gt;=4),"Loyal", IF(U8051&lt;=2,"At Risk", IF(W8051&gt;=4,"Potential Loyalist","Others"))))</f>
        <v>Others</v>
      </c>
    </row>
    <row r="8052" spans="1:25">
      <c r="A8052" t="s">
        <v>4507</v>
      </c>
      <c r="B8052">
        <v>38</v>
      </c>
      <c r="C8052" t="s">
        <v>19</v>
      </c>
      <c r="D8052" t="s">
        <v>25</v>
      </c>
      <c r="E8052" s="6" t="s">
        <v>20122</v>
      </c>
      <c r="F8052" t="s">
        <v>26</v>
      </c>
      <c r="G8052">
        <v>2</v>
      </c>
      <c r="H8052">
        <v>2</v>
      </c>
      <c r="I8052">
        <v>44</v>
      </c>
      <c r="J8052">
        <v>3</v>
      </c>
      <c r="K8052">
        <v>37.14</v>
      </c>
      <c r="L8052" t="str">
        <f t="shared" si="750"/>
        <v/>
      </c>
      <c r="M8052">
        <v>2</v>
      </c>
      <c r="N8052" t="str">
        <f t="shared" si="751"/>
        <v/>
      </c>
      <c r="O8052">
        <v>82</v>
      </c>
      <c r="P8052" s="11">
        <v>1</v>
      </c>
      <c r="Q8052" s="11">
        <v>6.8181818181818094E-2</v>
      </c>
      <c r="R8052" s="12">
        <v>18.57</v>
      </c>
      <c r="S8052" t="s">
        <v>27</v>
      </c>
      <c r="T8052">
        <v>0</v>
      </c>
      <c r="U8052">
        <f t="shared" si="752"/>
        <v>2</v>
      </c>
      <c r="V8052">
        <f t="shared" si="753"/>
        <v>1</v>
      </c>
      <c r="W8052">
        <f t="shared" si="754"/>
        <v>1</v>
      </c>
      <c r="X8052" t="str">
        <f t="shared" si="755"/>
        <v>211</v>
      </c>
      <c r="Y8052" t="str">
        <f>IF(Table1[[#This Row],[RFM_Score]]="555","Champion", IF(AND(J8052&gt;=4,V8052&gt;=4),"Loyal", IF(U8052&lt;=2,"At Risk", IF(W8052&gt;=4,"Potential Loyalist","Others"))))</f>
        <v>At Risk</v>
      </c>
    </row>
    <row r="8053" spans="1:25">
      <c r="A8053" t="s">
        <v>7906</v>
      </c>
      <c r="B8053">
        <v>43</v>
      </c>
      <c r="C8053" t="s">
        <v>24</v>
      </c>
      <c r="D8053" t="s">
        <v>29</v>
      </c>
      <c r="E8053" s="6" t="s">
        <v>20123</v>
      </c>
      <c r="F8053" t="s">
        <v>30</v>
      </c>
      <c r="G8053">
        <v>0</v>
      </c>
      <c r="H8053">
        <v>0</v>
      </c>
      <c r="I8053">
        <v>44</v>
      </c>
      <c r="J8053">
        <v>4</v>
      </c>
      <c r="K8053">
        <v>37.130000000000003</v>
      </c>
      <c r="L8053" t="str">
        <f t="shared" si="750"/>
        <v/>
      </c>
      <c r="M8053">
        <v>2</v>
      </c>
      <c r="N8053" t="str">
        <f t="shared" si="751"/>
        <v/>
      </c>
      <c r="O8053">
        <v>98</v>
      </c>
      <c r="P8053" s="11">
        <v>0</v>
      </c>
      <c r="Q8053" s="11">
        <v>9.0909090909090898E-2</v>
      </c>
      <c r="R8053" s="12">
        <v>18.565000000000001</v>
      </c>
      <c r="S8053" t="s">
        <v>27</v>
      </c>
      <c r="T8053">
        <v>0</v>
      </c>
      <c r="U8053">
        <f t="shared" si="752"/>
        <v>2</v>
      </c>
      <c r="V8053">
        <f t="shared" si="753"/>
        <v>1</v>
      </c>
      <c r="W8053">
        <f t="shared" si="754"/>
        <v>1</v>
      </c>
      <c r="X8053" t="str">
        <f t="shared" si="755"/>
        <v>211</v>
      </c>
      <c r="Y8053" t="str">
        <f>IF(Table1[[#This Row],[RFM_Score]]="555","Champion", IF(AND(J8053&gt;=4,V8053&gt;=4),"Loyal", IF(U8053&lt;=2,"At Risk", IF(W8053&gt;=4,"Potential Loyalist","Others"))))</f>
        <v>At Risk</v>
      </c>
    </row>
    <row r="8054" spans="1:25">
      <c r="A8054" t="s">
        <v>5386</v>
      </c>
      <c r="B8054">
        <v>35</v>
      </c>
      <c r="C8054" t="s">
        <v>24</v>
      </c>
      <c r="D8054" t="s">
        <v>25</v>
      </c>
      <c r="E8054" s="6" t="s">
        <v>20124</v>
      </c>
      <c r="F8054" t="s">
        <v>26</v>
      </c>
      <c r="G8054">
        <v>6</v>
      </c>
      <c r="H8054">
        <v>3</v>
      </c>
      <c r="I8054">
        <v>53</v>
      </c>
      <c r="J8054">
        <v>3</v>
      </c>
      <c r="K8054">
        <v>37.11</v>
      </c>
      <c r="L8054" t="str">
        <f t="shared" si="750"/>
        <v/>
      </c>
      <c r="M8054">
        <v>2</v>
      </c>
      <c r="N8054" t="str">
        <f t="shared" si="751"/>
        <v/>
      </c>
      <c r="O8054">
        <v>3</v>
      </c>
      <c r="P8054" s="11">
        <v>0.5</v>
      </c>
      <c r="Q8054" s="11">
        <v>5.6603773584905599E-2</v>
      </c>
      <c r="R8054" s="12">
        <v>18.555</v>
      </c>
      <c r="S8054" t="s">
        <v>27</v>
      </c>
      <c r="T8054">
        <v>0</v>
      </c>
      <c r="U8054">
        <f t="shared" si="752"/>
        <v>5</v>
      </c>
      <c r="V8054">
        <f t="shared" si="753"/>
        <v>1</v>
      </c>
      <c r="W8054">
        <f t="shared" si="754"/>
        <v>1</v>
      </c>
      <c r="X8054" t="str">
        <f t="shared" si="755"/>
        <v>511</v>
      </c>
      <c r="Y8054" t="str">
        <f>IF(Table1[[#This Row],[RFM_Score]]="555","Champion", IF(AND(J8054&gt;=4,V8054&gt;=4),"Loyal", IF(U8054&lt;=2,"At Risk", IF(W8054&gt;=4,"Potential Loyalist","Others"))))</f>
        <v>Others</v>
      </c>
    </row>
    <row r="8055" spans="1:25">
      <c r="A8055" t="s">
        <v>3896</v>
      </c>
      <c r="B8055">
        <v>32</v>
      </c>
      <c r="C8055" t="s">
        <v>19</v>
      </c>
      <c r="D8055" t="s">
        <v>25</v>
      </c>
      <c r="E8055" s="6" t="s">
        <v>20125</v>
      </c>
      <c r="F8055" t="s">
        <v>26</v>
      </c>
      <c r="G8055">
        <v>2</v>
      </c>
      <c r="H8055">
        <v>0</v>
      </c>
      <c r="I8055">
        <v>48</v>
      </c>
      <c r="J8055">
        <v>1</v>
      </c>
      <c r="K8055">
        <v>36.94</v>
      </c>
      <c r="L8055" t="str">
        <f t="shared" si="750"/>
        <v/>
      </c>
      <c r="M8055">
        <v>2</v>
      </c>
      <c r="N8055" t="str">
        <f t="shared" si="751"/>
        <v/>
      </c>
      <c r="O8055">
        <v>34</v>
      </c>
      <c r="P8055" s="11">
        <v>0</v>
      </c>
      <c r="Q8055" s="11">
        <v>2.0833333333333301E-2</v>
      </c>
      <c r="R8055" s="12">
        <v>18.47</v>
      </c>
      <c r="S8055" t="s">
        <v>27</v>
      </c>
      <c r="T8055">
        <v>0</v>
      </c>
      <c r="U8055">
        <f t="shared" si="752"/>
        <v>4</v>
      </c>
      <c r="V8055">
        <f t="shared" si="753"/>
        <v>1</v>
      </c>
      <c r="W8055">
        <f t="shared" si="754"/>
        <v>1</v>
      </c>
      <c r="X8055" t="str">
        <f t="shared" si="755"/>
        <v>411</v>
      </c>
      <c r="Y8055" t="str">
        <f>IF(Table1[[#This Row],[RFM_Score]]="555","Champion", IF(AND(J8055&gt;=4,V8055&gt;=4),"Loyal", IF(U8055&lt;=2,"At Risk", IF(W8055&gt;=4,"Potential Loyalist","Others"))))</f>
        <v>Others</v>
      </c>
    </row>
    <row r="8056" spans="1:25">
      <c r="A8056" t="s">
        <v>5783</v>
      </c>
      <c r="B8056">
        <v>30</v>
      </c>
      <c r="C8056" t="s">
        <v>19</v>
      </c>
      <c r="D8056" t="s">
        <v>35</v>
      </c>
      <c r="E8056" s="6" t="s">
        <v>20126</v>
      </c>
      <c r="F8056" t="s">
        <v>26</v>
      </c>
      <c r="G8056">
        <v>4</v>
      </c>
      <c r="H8056">
        <v>0</v>
      </c>
      <c r="I8056">
        <v>65</v>
      </c>
      <c r="J8056">
        <v>3</v>
      </c>
      <c r="K8056">
        <v>36.770000000000003</v>
      </c>
      <c r="L8056" t="str">
        <f t="shared" si="750"/>
        <v/>
      </c>
      <c r="M8056">
        <v>2</v>
      </c>
      <c r="N8056" t="str">
        <f t="shared" si="751"/>
        <v/>
      </c>
      <c r="O8056">
        <v>40</v>
      </c>
      <c r="P8056" s="11">
        <v>0</v>
      </c>
      <c r="Q8056" s="11">
        <v>4.6153846153846101E-2</v>
      </c>
      <c r="R8056" s="12">
        <v>18.385000000000002</v>
      </c>
      <c r="S8056" t="s">
        <v>27</v>
      </c>
      <c r="T8056">
        <v>0</v>
      </c>
      <c r="U8056">
        <f t="shared" si="752"/>
        <v>4</v>
      </c>
      <c r="V8056">
        <f t="shared" si="753"/>
        <v>1</v>
      </c>
      <c r="W8056">
        <f t="shared" si="754"/>
        <v>1</v>
      </c>
      <c r="X8056" t="str">
        <f t="shared" si="755"/>
        <v>411</v>
      </c>
      <c r="Y8056" t="str">
        <f>IF(Table1[[#This Row],[RFM_Score]]="555","Champion", IF(AND(J8056&gt;=4,V8056&gt;=4),"Loyal", IF(U8056&lt;=2,"At Risk", IF(W8056&gt;=4,"Potential Loyalist","Others"))))</f>
        <v>Others</v>
      </c>
    </row>
    <row r="8057" spans="1:25">
      <c r="A8057" t="s">
        <v>484</v>
      </c>
      <c r="B8057">
        <v>23</v>
      </c>
      <c r="C8057" t="s">
        <v>24</v>
      </c>
      <c r="D8057" t="s">
        <v>35</v>
      </c>
      <c r="E8057" s="6" t="s">
        <v>20127</v>
      </c>
      <c r="F8057" t="s">
        <v>62</v>
      </c>
      <c r="G8057">
        <v>1</v>
      </c>
      <c r="H8057">
        <v>0</v>
      </c>
      <c r="I8057">
        <v>41</v>
      </c>
      <c r="J8057">
        <v>2</v>
      </c>
      <c r="K8057">
        <v>36.659999999999997</v>
      </c>
      <c r="L8057" t="str">
        <f t="shared" si="750"/>
        <v/>
      </c>
      <c r="M8057">
        <v>2</v>
      </c>
      <c r="N8057" t="str">
        <f t="shared" si="751"/>
        <v/>
      </c>
      <c r="O8057">
        <v>38</v>
      </c>
      <c r="P8057" s="11">
        <v>0</v>
      </c>
      <c r="Q8057" s="11">
        <v>4.8780487804878002E-2</v>
      </c>
      <c r="R8057" s="12">
        <v>18.329999999999998</v>
      </c>
      <c r="S8057" t="s">
        <v>27</v>
      </c>
      <c r="T8057">
        <v>0</v>
      </c>
      <c r="U8057">
        <f t="shared" si="752"/>
        <v>4</v>
      </c>
      <c r="V8057">
        <f t="shared" si="753"/>
        <v>1</v>
      </c>
      <c r="W8057">
        <f t="shared" si="754"/>
        <v>1</v>
      </c>
      <c r="X8057" t="str">
        <f t="shared" si="755"/>
        <v>411</v>
      </c>
      <c r="Y8057" t="str">
        <f>IF(Table1[[#This Row],[RFM_Score]]="555","Champion", IF(AND(J8057&gt;=4,V8057&gt;=4),"Loyal", IF(U8057&lt;=2,"At Risk", IF(W8057&gt;=4,"Potential Loyalist","Others"))))</f>
        <v>Others</v>
      </c>
    </row>
    <row r="8058" spans="1:25">
      <c r="A8058" t="s">
        <v>4209</v>
      </c>
      <c r="B8058">
        <v>29</v>
      </c>
      <c r="C8058" t="s">
        <v>24</v>
      </c>
      <c r="D8058" t="s">
        <v>20</v>
      </c>
      <c r="E8058" s="6" t="s">
        <v>20128</v>
      </c>
      <c r="F8058" t="s">
        <v>37</v>
      </c>
      <c r="G8058">
        <v>1</v>
      </c>
      <c r="H8058">
        <v>0</v>
      </c>
      <c r="I8058">
        <v>50</v>
      </c>
      <c r="J8058">
        <v>1</v>
      </c>
      <c r="K8058">
        <v>36.659999999999997</v>
      </c>
      <c r="L8058" t="str">
        <f t="shared" si="750"/>
        <v/>
      </c>
      <c r="M8058">
        <v>2</v>
      </c>
      <c r="N8058" t="str">
        <f t="shared" si="751"/>
        <v/>
      </c>
      <c r="O8058">
        <v>20</v>
      </c>
      <c r="P8058" s="11">
        <v>0</v>
      </c>
      <c r="Q8058" s="11">
        <v>0.02</v>
      </c>
      <c r="R8058" s="12">
        <v>18.329999999999998</v>
      </c>
      <c r="S8058" t="s">
        <v>27</v>
      </c>
      <c r="T8058">
        <v>0</v>
      </c>
      <c r="U8058">
        <f t="shared" si="752"/>
        <v>5</v>
      </c>
      <c r="V8058">
        <f t="shared" si="753"/>
        <v>1</v>
      </c>
      <c r="W8058">
        <f t="shared" si="754"/>
        <v>1</v>
      </c>
      <c r="X8058" t="str">
        <f t="shared" si="755"/>
        <v>511</v>
      </c>
      <c r="Y8058" t="str">
        <f>IF(Table1[[#This Row],[RFM_Score]]="555","Champion", IF(AND(J8058&gt;=4,V8058&gt;=4),"Loyal", IF(U8058&lt;=2,"At Risk", IF(W8058&gt;=4,"Potential Loyalist","Others"))))</f>
        <v>Others</v>
      </c>
    </row>
    <row r="8059" spans="1:25">
      <c r="A8059" t="s">
        <v>11941</v>
      </c>
      <c r="B8059">
        <v>32</v>
      </c>
      <c r="C8059" t="s">
        <v>24</v>
      </c>
      <c r="D8059" t="s">
        <v>29</v>
      </c>
      <c r="E8059" s="6" t="s">
        <v>20129</v>
      </c>
      <c r="F8059" t="s">
        <v>30</v>
      </c>
      <c r="G8059">
        <v>1</v>
      </c>
      <c r="H8059">
        <v>1</v>
      </c>
      <c r="I8059">
        <v>41</v>
      </c>
      <c r="J8059">
        <v>1</v>
      </c>
      <c r="K8059">
        <v>36.619999999999997</v>
      </c>
      <c r="L8059" t="str">
        <f t="shared" si="750"/>
        <v/>
      </c>
      <c r="M8059">
        <v>2</v>
      </c>
      <c r="N8059" t="str">
        <f t="shared" si="751"/>
        <v/>
      </c>
      <c r="O8059">
        <v>12</v>
      </c>
      <c r="P8059" s="11">
        <v>1</v>
      </c>
      <c r="Q8059" s="11">
        <v>2.4390243902439001E-2</v>
      </c>
      <c r="R8059" s="12">
        <v>18.309999999999999</v>
      </c>
      <c r="S8059" t="s">
        <v>27</v>
      </c>
      <c r="T8059">
        <v>1</v>
      </c>
      <c r="U8059">
        <f t="shared" si="752"/>
        <v>5</v>
      </c>
      <c r="V8059">
        <f t="shared" si="753"/>
        <v>1</v>
      </c>
      <c r="W8059">
        <f t="shared" si="754"/>
        <v>1</v>
      </c>
      <c r="X8059" t="str">
        <f t="shared" si="755"/>
        <v>511</v>
      </c>
      <c r="Y8059" t="str">
        <f>IF(Table1[[#This Row],[RFM_Score]]="555","Champion", IF(AND(J8059&gt;=4,V8059&gt;=4),"Loyal", IF(U8059&lt;=2,"At Risk", IF(W8059&gt;=4,"Potential Loyalist","Others"))))</f>
        <v>Others</v>
      </c>
    </row>
    <row r="8060" spans="1:25">
      <c r="A8060" t="s">
        <v>7267</v>
      </c>
      <c r="B8060">
        <v>22</v>
      </c>
      <c r="C8060" t="s">
        <v>24</v>
      </c>
      <c r="D8060" t="s">
        <v>49</v>
      </c>
      <c r="E8060" s="6" t="s">
        <v>20130</v>
      </c>
      <c r="F8060" t="s">
        <v>30</v>
      </c>
      <c r="G8060">
        <v>2</v>
      </c>
      <c r="H8060">
        <v>0</v>
      </c>
      <c r="I8060">
        <v>48</v>
      </c>
      <c r="J8060">
        <v>2</v>
      </c>
      <c r="K8060">
        <v>36.39</v>
      </c>
      <c r="L8060" t="str">
        <f t="shared" si="750"/>
        <v/>
      </c>
      <c r="M8060">
        <v>2</v>
      </c>
      <c r="N8060" t="str">
        <f t="shared" si="751"/>
        <v/>
      </c>
      <c r="O8060">
        <v>47</v>
      </c>
      <c r="P8060" s="11">
        <v>0</v>
      </c>
      <c r="Q8060" s="11">
        <v>4.1666666666666602E-2</v>
      </c>
      <c r="R8060" s="12">
        <v>18.195</v>
      </c>
      <c r="S8060" t="s">
        <v>27</v>
      </c>
      <c r="T8060">
        <v>0</v>
      </c>
      <c r="U8060">
        <f t="shared" si="752"/>
        <v>3</v>
      </c>
      <c r="V8060">
        <f t="shared" si="753"/>
        <v>1</v>
      </c>
      <c r="W8060">
        <f t="shared" si="754"/>
        <v>1</v>
      </c>
      <c r="X8060" t="str">
        <f t="shared" si="755"/>
        <v>311</v>
      </c>
      <c r="Y8060" t="str">
        <f>IF(Table1[[#This Row],[RFM_Score]]="555","Champion", IF(AND(J8060&gt;=4,V8060&gt;=4),"Loyal", IF(U8060&lt;=2,"At Risk", IF(W8060&gt;=4,"Potential Loyalist","Others"))))</f>
        <v>Others</v>
      </c>
    </row>
    <row r="8061" spans="1:25">
      <c r="A8061" t="s">
        <v>186</v>
      </c>
      <c r="B8061">
        <v>38</v>
      </c>
      <c r="C8061" t="s">
        <v>24</v>
      </c>
      <c r="D8061" t="s">
        <v>25</v>
      </c>
      <c r="E8061" s="6" t="s">
        <v>20131</v>
      </c>
      <c r="F8061" t="s">
        <v>37</v>
      </c>
      <c r="G8061">
        <v>1</v>
      </c>
      <c r="H8061">
        <v>1</v>
      </c>
      <c r="I8061">
        <v>45</v>
      </c>
      <c r="J8061">
        <v>2</v>
      </c>
      <c r="K8061">
        <v>36.21</v>
      </c>
      <c r="L8061" t="str">
        <f t="shared" si="750"/>
        <v/>
      </c>
      <c r="M8061">
        <v>2</v>
      </c>
      <c r="N8061" t="str">
        <f t="shared" si="751"/>
        <v/>
      </c>
      <c r="O8061">
        <v>41</v>
      </c>
      <c r="P8061" s="11">
        <v>1</v>
      </c>
      <c r="Q8061" s="11">
        <v>4.4444444444444398E-2</v>
      </c>
      <c r="R8061" s="12">
        <v>18.105</v>
      </c>
      <c r="S8061" t="s">
        <v>27</v>
      </c>
      <c r="T8061">
        <v>0</v>
      </c>
      <c r="U8061">
        <f t="shared" si="752"/>
        <v>3</v>
      </c>
      <c r="V8061">
        <f t="shared" si="753"/>
        <v>1</v>
      </c>
      <c r="W8061">
        <f t="shared" si="754"/>
        <v>1</v>
      </c>
      <c r="X8061" t="str">
        <f t="shared" si="755"/>
        <v>311</v>
      </c>
      <c r="Y8061" t="str">
        <f>IF(Table1[[#This Row],[RFM_Score]]="555","Champion", IF(AND(J8061&gt;=4,V8061&gt;=4),"Loyal", IF(U8061&lt;=2,"At Risk", IF(W8061&gt;=4,"Potential Loyalist","Others"))))</f>
        <v>Others</v>
      </c>
    </row>
    <row r="8062" spans="1:25">
      <c r="A8062" t="s">
        <v>6870</v>
      </c>
      <c r="B8062">
        <v>36</v>
      </c>
      <c r="C8062" t="s">
        <v>19</v>
      </c>
      <c r="D8062" t="s">
        <v>49</v>
      </c>
      <c r="E8062" s="6" t="s">
        <v>20132</v>
      </c>
      <c r="F8062" t="s">
        <v>26</v>
      </c>
      <c r="G8062">
        <v>2</v>
      </c>
      <c r="H8062">
        <v>2</v>
      </c>
      <c r="I8062">
        <v>45</v>
      </c>
      <c r="J8062">
        <v>5</v>
      </c>
      <c r="K8062">
        <v>36.159999999999997</v>
      </c>
      <c r="L8062" t="str">
        <f t="shared" si="750"/>
        <v/>
      </c>
      <c r="M8062">
        <v>2</v>
      </c>
      <c r="N8062" t="str">
        <f t="shared" si="751"/>
        <v/>
      </c>
      <c r="O8062">
        <v>63</v>
      </c>
      <c r="P8062" s="11">
        <v>1</v>
      </c>
      <c r="Q8062" s="11">
        <v>0.11111111111111099</v>
      </c>
      <c r="R8062" s="12">
        <v>18.079999999999998</v>
      </c>
      <c r="S8062" t="s">
        <v>27</v>
      </c>
      <c r="T8062">
        <v>0</v>
      </c>
      <c r="U8062">
        <f t="shared" si="752"/>
        <v>3</v>
      </c>
      <c r="V8062">
        <f t="shared" si="753"/>
        <v>1</v>
      </c>
      <c r="W8062">
        <f t="shared" si="754"/>
        <v>1</v>
      </c>
      <c r="X8062" t="str">
        <f t="shared" si="755"/>
        <v>311</v>
      </c>
      <c r="Y8062" t="str">
        <f>IF(Table1[[#This Row],[RFM_Score]]="555","Champion", IF(AND(J8062&gt;=4,V8062&gt;=4),"Loyal", IF(U8062&lt;=2,"At Risk", IF(W8062&gt;=4,"Potential Loyalist","Others"))))</f>
        <v>Others</v>
      </c>
    </row>
    <row r="8063" spans="1:25">
      <c r="A8063" t="s">
        <v>4716</v>
      </c>
      <c r="B8063">
        <v>38</v>
      </c>
      <c r="C8063" t="s">
        <v>24</v>
      </c>
      <c r="D8063" t="s">
        <v>25</v>
      </c>
      <c r="E8063" s="6" t="s">
        <v>20133</v>
      </c>
      <c r="F8063" t="s">
        <v>37</v>
      </c>
      <c r="G8063">
        <v>0</v>
      </c>
      <c r="H8063">
        <v>0</v>
      </c>
      <c r="I8063">
        <v>51</v>
      </c>
      <c r="J8063">
        <v>6</v>
      </c>
      <c r="K8063">
        <v>36.11</v>
      </c>
      <c r="L8063" t="str">
        <f t="shared" si="750"/>
        <v/>
      </c>
      <c r="M8063">
        <v>2</v>
      </c>
      <c r="N8063" t="str">
        <f t="shared" si="751"/>
        <v/>
      </c>
      <c r="O8063">
        <v>61</v>
      </c>
      <c r="P8063" s="11">
        <v>0</v>
      </c>
      <c r="Q8063" s="11">
        <v>0.11764705882352899</v>
      </c>
      <c r="R8063" s="12">
        <v>18.055</v>
      </c>
      <c r="S8063" t="s">
        <v>27</v>
      </c>
      <c r="T8063">
        <v>0</v>
      </c>
      <c r="U8063">
        <f t="shared" si="752"/>
        <v>3</v>
      </c>
      <c r="V8063">
        <f t="shared" si="753"/>
        <v>1</v>
      </c>
      <c r="W8063">
        <f t="shared" si="754"/>
        <v>1</v>
      </c>
      <c r="X8063" t="str">
        <f t="shared" si="755"/>
        <v>311</v>
      </c>
      <c r="Y8063" t="str">
        <f>IF(Table1[[#This Row],[RFM_Score]]="555","Champion", IF(AND(J8063&gt;=4,V8063&gt;=4),"Loyal", IF(U8063&lt;=2,"At Risk", IF(W8063&gt;=4,"Potential Loyalist","Others"))))</f>
        <v>Others</v>
      </c>
    </row>
    <row r="8064" spans="1:25">
      <c r="A8064" t="s">
        <v>5469</v>
      </c>
      <c r="B8064">
        <v>36</v>
      </c>
      <c r="C8064" t="s">
        <v>24</v>
      </c>
      <c r="D8064" t="s">
        <v>25</v>
      </c>
      <c r="E8064" s="6" t="s">
        <v>20134</v>
      </c>
      <c r="F8064" t="s">
        <v>62</v>
      </c>
      <c r="G8064">
        <v>4</v>
      </c>
      <c r="H8064">
        <v>1</v>
      </c>
      <c r="I8064">
        <v>47</v>
      </c>
      <c r="J8064">
        <v>2</v>
      </c>
      <c r="K8064">
        <v>35.97</v>
      </c>
      <c r="L8064" t="str">
        <f t="shared" si="750"/>
        <v/>
      </c>
      <c r="M8064">
        <v>2</v>
      </c>
      <c r="N8064" t="str">
        <f t="shared" si="751"/>
        <v/>
      </c>
      <c r="O8064">
        <v>3</v>
      </c>
      <c r="P8064" s="11">
        <v>0.25</v>
      </c>
      <c r="Q8064" s="11">
        <v>4.2553191489361701E-2</v>
      </c>
      <c r="R8064" s="12">
        <v>17.984999999999999</v>
      </c>
      <c r="S8064" t="s">
        <v>27</v>
      </c>
      <c r="T8064">
        <v>0</v>
      </c>
      <c r="U8064">
        <f t="shared" si="752"/>
        <v>5</v>
      </c>
      <c r="V8064">
        <f t="shared" si="753"/>
        <v>1</v>
      </c>
      <c r="W8064">
        <f t="shared" si="754"/>
        <v>1</v>
      </c>
      <c r="X8064" t="str">
        <f t="shared" si="755"/>
        <v>511</v>
      </c>
      <c r="Y8064" t="str">
        <f>IF(Table1[[#This Row],[RFM_Score]]="555","Champion", IF(AND(J8064&gt;=4,V8064&gt;=4),"Loyal", IF(U8064&lt;=2,"At Risk", IF(W8064&gt;=4,"Potential Loyalist","Others"))))</f>
        <v>Others</v>
      </c>
    </row>
    <row r="8065" spans="1:25">
      <c r="A8065" t="s">
        <v>5318</v>
      </c>
      <c r="B8065">
        <v>42</v>
      </c>
      <c r="C8065" t="s">
        <v>24</v>
      </c>
      <c r="D8065" t="s">
        <v>46</v>
      </c>
      <c r="E8065" s="6" t="s">
        <v>20135</v>
      </c>
      <c r="F8065" t="s">
        <v>30</v>
      </c>
      <c r="G8065">
        <v>10</v>
      </c>
      <c r="H8065">
        <v>4</v>
      </c>
      <c r="I8065">
        <v>52</v>
      </c>
      <c r="J8065">
        <v>1</v>
      </c>
      <c r="K8065">
        <v>35.840000000000003</v>
      </c>
      <c r="L8065" t="str">
        <f t="shared" si="750"/>
        <v/>
      </c>
      <c r="M8065">
        <v>2</v>
      </c>
      <c r="N8065" t="str">
        <f t="shared" si="751"/>
        <v/>
      </c>
      <c r="O8065">
        <v>4</v>
      </c>
      <c r="P8065" s="11">
        <v>0.4</v>
      </c>
      <c r="Q8065" s="11">
        <v>1.9230769230769201E-2</v>
      </c>
      <c r="R8065" s="12">
        <v>17.920000000000002</v>
      </c>
      <c r="S8065" t="s">
        <v>27</v>
      </c>
      <c r="T8065">
        <v>1</v>
      </c>
      <c r="U8065">
        <f t="shared" si="752"/>
        <v>5</v>
      </c>
      <c r="V8065">
        <f t="shared" si="753"/>
        <v>1</v>
      </c>
      <c r="W8065">
        <f t="shared" si="754"/>
        <v>1</v>
      </c>
      <c r="X8065" t="str">
        <f t="shared" si="755"/>
        <v>511</v>
      </c>
      <c r="Y8065" t="str">
        <f>IF(Table1[[#This Row],[RFM_Score]]="555","Champion", IF(AND(J8065&gt;=4,V8065&gt;=4),"Loyal", IF(U8065&lt;=2,"At Risk", IF(W8065&gt;=4,"Potential Loyalist","Others"))))</f>
        <v>Others</v>
      </c>
    </row>
    <row r="8066" spans="1:25">
      <c r="A8066" t="s">
        <v>9503</v>
      </c>
      <c r="B8066">
        <v>52</v>
      </c>
      <c r="C8066" t="s">
        <v>24</v>
      </c>
      <c r="D8066" t="s">
        <v>46</v>
      </c>
      <c r="E8066" s="6" t="s">
        <v>20136</v>
      </c>
      <c r="F8066" t="s">
        <v>37</v>
      </c>
      <c r="G8066">
        <v>2</v>
      </c>
      <c r="H8066">
        <v>0</v>
      </c>
      <c r="I8066">
        <v>56</v>
      </c>
      <c r="J8066">
        <v>6</v>
      </c>
      <c r="K8066">
        <v>35.79</v>
      </c>
      <c r="L8066" t="str">
        <f t="shared" ref="L8066:L8129" si="756">IF(OR(K8066&lt;$AC$10, K8066&gt;$AC$11), "OUTLIER", "")</f>
        <v/>
      </c>
      <c r="M8066">
        <v>2</v>
      </c>
      <c r="N8066" t="str">
        <f t="shared" ref="N8066:N8129" si="757">IF(OR(M8066&lt;$AC$16, M8066&gt;$AC$17), "OUTLIER", "")</f>
        <v/>
      </c>
      <c r="O8066">
        <v>28</v>
      </c>
      <c r="P8066" s="11">
        <v>0</v>
      </c>
      <c r="Q8066" s="11">
        <v>0.107142857142857</v>
      </c>
      <c r="R8066" s="12">
        <v>17.895</v>
      </c>
      <c r="S8066" t="s">
        <v>27</v>
      </c>
      <c r="T8066">
        <v>0</v>
      </c>
      <c r="U8066">
        <f t="shared" ref="U8066:U8129" si="758">IF(O8066&lt;=20,5,IF(O8066&lt;=40,4,IF(O8066&lt;=70,3,IF(O8066&lt;=100,2,1))))</f>
        <v>4</v>
      </c>
      <c r="V8066">
        <f t="shared" ref="V8066:V8129" si="759">IF(M8066&gt;=11,5,IF(M8066&gt;=9,4,IF(M8066&gt;=7,3,IF(M8066&gt;=5,2,1))))</f>
        <v>1</v>
      </c>
      <c r="W8066">
        <f t="shared" ref="W8066:W8129" si="760">IF(K8066&gt;=500,5,IF(K8066&gt;=300,4,IF(K8066&gt;=150,3,IF(K8066&gt;=50,2,1))))</f>
        <v>1</v>
      </c>
      <c r="X8066" t="str">
        <f t="shared" ref="X8066:X8129" si="761">U8066 &amp; V8066 &amp; W8066</f>
        <v>411</v>
      </c>
      <c r="Y8066" t="str">
        <f>IF(Table1[[#This Row],[RFM_Score]]="555","Champion", IF(AND(J8066&gt;=4,V8066&gt;=4),"Loyal", IF(U8066&lt;=2,"At Risk", IF(W8066&gt;=4,"Potential Loyalist","Others"))))</f>
        <v>Others</v>
      </c>
    </row>
    <row r="8067" spans="1:25">
      <c r="A8067" t="s">
        <v>8100</v>
      </c>
      <c r="B8067">
        <v>46</v>
      </c>
      <c r="C8067" t="s">
        <v>19</v>
      </c>
      <c r="D8067" t="s">
        <v>25</v>
      </c>
      <c r="E8067" s="6" t="s">
        <v>20137</v>
      </c>
      <c r="F8067" t="s">
        <v>60</v>
      </c>
      <c r="G8067">
        <v>2</v>
      </c>
      <c r="H8067">
        <v>1</v>
      </c>
      <c r="I8067">
        <v>41</v>
      </c>
      <c r="J8067">
        <v>0</v>
      </c>
      <c r="K8067">
        <v>35.69</v>
      </c>
      <c r="L8067" t="str">
        <f t="shared" si="756"/>
        <v/>
      </c>
      <c r="M8067">
        <v>2</v>
      </c>
      <c r="N8067" t="str">
        <f t="shared" si="757"/>
        <v/>
      </c>
      <c r="O8067">
        <v>7</v>
      </c>
      <c r="P8067" s="11">
        <v>0.5</v>
      </c>
      <c r="Q8067" s="11">
        <v>0</v>
      </c>
      <c r="R8067" s="12">
        <v>17.844999999999999</v>
      </c>
      <c r="S8067" t="s">
        <v>27</v>
      </c>
      <c r="T8067">
        <v>0</v>
      </c>
      <c r="U8067">
        <f t="shared" si="758"/>
        <v>5</v>
      </c>
      <c r="V8067">
        <f t="shared" si="759"/>
        <v>1</v>
      </c>
      <c r="W8067">
        <f t="shared" si="760"/>
        <v>1</v>
      </c>
      <c r="X8067" t="str">
        <f t="shared" si="761"/>
        <v>511</v>
      </c>
      <c r="Y8067" t="str">
        <f>IF(Table1[[#This Row],[RFM_Score]]="555","Champion", IF(AND(J8067&gt;=4,V8067&gt;=4),"Loyal", IF(U8067&lt;=2,"At Risk", IF(W8067&gt;=4,"Potential Loyalist","Others"))))</f>
        <v>Others</v>
      </c>
    </row>
    <row r="8068" spans="1:25">
      <c r="A8068" t="s">
        <v>9008</v>
      </c>
      <c r="B8068">
        <v>52</v>
      </c>
      <c r="C8068" t="s">
        <v>24</v>
      </c>
      <c r="D8068" t="s">
        <v>25</v>
      </c>
      <c r="E8068" s="6" t="s">
        <v>20138</v>
      </c>
      <c r="F8068" t="s">
        <v>37</v>
      </c>
      <c r="G8068">
        <v>2</v>
      </c>
      <c r="H8068">
        <v>1</v>
      </c>
      <c r="I8068">
        <v>35</v>
      </c>
      <c r="J8068">
        <v>1</v>
      </c>
      <c r="K8068">
        <v>35.69</v>
      </c>
      <c r="L8068" t="str">
        <f t="shared" si="756"/>
        <v/>
      </c>
      <c r="M8068">
        <v>2</v>
      </c>
      <c r="N8068" t="str">
        <f t="shared" si="757"/>
        <v/>
      </c>
      <c r="O8068">
        <v>12</v>
      </c>
      <c r="P8068" s="11">
        <v>0.5</v>
      </c>
      <c r="Q8068" s="11">
        <v>2.8571428571428501E-2</v>
      </c>
      <c r="R8068" s="12">
        <v>17.844999999999999</v>
      </c>
      <c r="S8068" t="s">
        <v>27</v>
      </c>
      <c r="T8068">
        <v>0</v>
      </c>
      <c r="U8068">
        <f t="shared" si="758"/>
        <v>5</v>
      </c>
      <c r="V8068">
        <f t="shared" si="759"/>
        <v>1</v>
      </c>
      <c r="W8068">
        <f t="shared" si="760"/>
        <v>1</v>
      </c>
      <c r="X8068" t="str">
        <f t="shared" si="761"/>
        <v>511</v>
      </c>
      <c r="Y8068" t="str">
        <f>IF(Table1[[#This Row],[RFM_Score]]="555","Champion", IF(AND(J8068&gt;=4,V8068&gt;=4),"Loyal", IF(U8068&lt;=2,"At Risk", IF(W8068&gt;=4,"Potential Loyalist","Others"))))</f>
        <v>Others</v>
      </c>
    </row>
    <row r="8069" spans="1:25">
      <c r="A8069" t="s">
        <v>5210</v>
      </c>
      <c r="B8069">
        <v>23</v>
      </c>
      <c r="C8069" t="s">
        <v>19</v>
      </c>
      <c r="D8069" t="s">
        <v>46</v>
      </c>
      <c r="E8069" s="6" t="s">
        <v>20139</v>
      </c>
      <c r="F8069" t="s">
        <v>60</v>
      </c>
      <c r="G8069">
        <v>6</v>
      </c>
      <c r="H8069">
        <v>2</v>
      </c>
      <c r="I8069">
        <v>46</v>
      </c>
      <c r="J8069">
        <v>3</v>
      </c>
      <c r="K8069">
        <v>35.65</v>
      </c>
      <c r="L8069" t="str">
        <f t="shared" si="756"/>
        <v/>
      </c>
      <c r="M8069">
        <v>2</v>
      </c>
      <c r="N8069" t="str">
        <f t="shared" si="757"/>
        <v/>
      </c>
      <c r="O8069">
        <v>2</v>
      </c>
      <c r="P8069" s="11">
        <v>0.33333333333333298</v>
      </c>
      <c r="Q8069" s="11">
        <v>6.5217391304347797E-2</v>
      </c>
      <c r="R8069" s="12">
        <v>17.824999999999999</v>
      </c>
      <c r="S8069" t="s">
        <v>27</v>
      </c>
      <c r="T8069">
        <v>0</v>
      </c>
      <c r="U8069">
        <f t="shared" si="758"/>
        <v>5</v>
      </c>
      <c r="V8069">
        <f t="shared" si="759"/>
        <v>1</v>
      </c>
      <c r="W8069">
        <f t="shared" si="760"/>
        <v>1</v>
      </c>
      <c r="X8069" t="str">
        <f t="shared" si="761"/>
        <v>511</v>
      </c>
      <c r="Y8069" t="str">
        <f>IF(Table1[[#This Row],[RFM_Score]]="555","Champion", IF(AND(J8069&gt;=4,V8069&gt;=4),"Loyal", IF(U8069&lt;=2,"At Risk", IF(W8069&gt;=4,"Potential Loyalist","Others"))))</f>
        <v>Others</v>
      </c>
    </row>
    <row r="8070" spans="1:25">
      <c r="A8070" t="s">
        <v>7100</v>
      </c>
      <c r="B8070">
        <v>36</v>
      </c>
      <c r="C8070" t="s">
        <v>24</v>
      </c>
      <c r="D8070" t="s">
        <v>29</v>
      </c>
      <c r="E8070" s="6" t="s">
        <v>20140</v>
      </c>
      <c r="F8070" t="s">
        <v>21</v>
      </c>
      <c r="G8070">
        <v>1</v>
      </c>
      <c r="H8070">
        <v>1</v>
      </c>
      <c r="I8070">
        <v>37</v>
      </c>
      <c r="J8070">
        <v>0</v>
      </c>
      <c r="K8070">
        <v>35.65</v>
      </c>
      <c r="L8070" t="str">
        <f t="shared" si="756"/>
        <v/>
      </c>
      <c r="M8070">
        <v>2</v>
      </c>
      <c r="N8070" t="str">
        <f t="shared" si="757"/>
        <v/>
      </c>
      <c r="O8070">
        <v>19</v>
      </c>
      <c r="P8070" s="11">
        <v>1</v>
      </c>
      <c r="Q8070" s="11">
        <v>0</v>
      </c>
      <c r="R8070" s="12">
        <v>17.824999999999999</v>
      </c>
      <c r="S8070" t="s">
        <v>27</v>
      </c>
      <c r="T8070">
        <v>0</v>
      </c>
      <c r="U8070">
        <f t="shared" si="758"/>
        <v>5</v>
      </c>
      <c r="V8070">
        <f t="shared" si="759"/>
        <v>1</v>
      </c>
      <c r="W8070">
        <f t="shared" si="760"/>
        <v>1</v>
      </c>
      <c r="X8070" t="str">
        <f t="shared" si="761"/>
        <v>511</v>
      </c>
      <c r="Y8070" t="str">
        <f>IF(Table1[[#This Row],[RFM_Score]]="555","Champion", IF(AND(J8070&gt;=4,V8070&gt;=4),"Loyal", IF(U8070&lt;=2,"At Risk", IF(W8070&gt;=4,"Potential Loyalist","Others"))))</f>
        <v>Others</v>
      </c>
    </row>
    <row r="8071" spans="1:25">
      <c r="A8071" t="s">
        <v>6230</v>
      </c>
      <c r="B8071">
        <v>46</v>
      </c>
      <c r="C8071" t="s">
        <v>19</v>
      </c>
      <c r="D8071" t="s">
        <v>49</v>
      </c>
      <c r="E8071" s="6" t="s">
        <v>20141</v>
      </c>
      <c r="F8071" t="s">
        <v>21</v>
      </c>
      <c r="G8071">
        <v>1</v>
      </c>
      <c r="H8071">
        <v>0</v>
      </c>
      <c r="I8071">
        <v>53</v>
      </c>
      <c r="J8071">
        <v>4</v>
      </c>
      <c r="K8071">
        <v>35.409999999999997</v>
      </c>
      <c r="L8071" t="str">
        <f t="shared" si="756"/>
        <v/>
      </c>
      <c r="M8071">
        <v>2</v>
      </c>
      <c r="N8071" t="str">
        <f t="shared" si="757"/>
        <v/>
      </c>
      <c r="O8071">
        <v>2</v>
      </c>
      <c r="P8071" s="11">
        <v>0</v>
      </c>
      <c r="Q8071" s="11">
        <v>7.5471698113207503E-2</v>
      </c>
      <c r="R8071" s="12">
        <v>17.704999999999998</v>
      </c>
      <c r="S8071" t="s">
        <v>27</v>
      </c>
      <c r="T8071">
        <v>0</v>
      </c>
      <c r="U8071">
        <f t="shared" si="758"/>
        <v>5</v>
      </c>
      <c r="V8071">
        <f t="shared" si="759"/>
        <v>1</v>
      </c>
      <c r="W8071">
        <f t="shared" si="760"/>
        <v>1</v>
      </c>
      <c r="X8071" t="str">
        <f t="shared" si="761"/>
        <v>511</v>
      </c>
      <c r="Y8071" t="str">
        <f>IF(Table1[[#This Row],[RFM_Score]]="555","Champion", IF(AND(J8071&gt;=4,V8071&gt;=4),"Loyal", IF(U8071&lt;=2,"At Risk", IF(W8071&gt;=4,"Potential Loyalist","Others"))))</f>
        <v>Others</v>
      </c>
    </row>
    <row r="8072" spans="1:25">
      <c r="A8072" t="s">
        <v>9961</v>
      </c>
      <c r="B8072">
        <v>35</v>
      </c>
      <c r="C8072" t="s">
        <v>19</v>
      </c>
      <c r="D8072" t="s">
        <v>25</v>
      </c>
      <c r="E8072" s="6" t="s">
        <v>20142</v>
      </c>
      <c r="F8072" t="s">
        <v>26</v>
      </c>
      <c r="G8072">
        <v>4</v>
      </c>
      <c r="H8072">
        <v>1</v>
      </c>
      <c r="I8072">
        <v>62</v>
      </c>
      <c r="J8072">
        <v>2</v>
      </c>
      <c r="K8072">
        <v>35.36</v>
      </c>
      <c r="L8072" t="str">
        <f t="shared" si="756"/>
        <v/>
      </c>
      <c r="M8072">
        <v>2</v>
      </c>
      <c r="N8072" t="str">
        <f t="shared" si="757"/>
        <v/>
      </c>
      <c r="O8072">
        <v>21</v>
      </c>
      <c r="P8072" s="11">
        <v>0.25</v>
      </c>
      <c r="Q8072" s="11">
        <v>3.2258064516128997E-2</v>
      </c>
      <c r="R8072" s="12">
        <v>17.68</v>
      </c>
      <c r="S8072" t="s">
        <v>27</v>
      </c>
      <c r="T8072">
        <v>0</v>
      </c>
      <c r="U8072">
        <f t="shared" si="758"/>
        <v>4</v>
      </c>
      <c r="V8072">
        <f t="shared" si="759"/>
        <v>1</v>
      </c>
      <c r="W8072">
        <f t="shared" si="760"/>
        <v>1</v>
      </c>
      <c r="X8072" t="str">
        <f t="shared" si="761"/>
        <v>411</v>
      </c>
      <c r="Y8072" t="str">
        <f>IF(Table1[[#This Row],[RFM_Score]]="555","Champion", IF(AND(J8072&gt;=4,V8072&gt;=4),"Loyal", IF(U8072&lt;=2,"At Risk", IF(W8072&gt;=4,"Potential Loyalist","Others"))))</f>
        <v>Others</v>
      </c>
    </row>
    <row r="8073" spans="1:25">
      <c r="A8073" t="s">
        <v>657</v>
      </c>
      <c r="B8073">
        <v>25</v>
      </c>
      <c r="C8073" t="s">
        <v>24</v>
      </c>
      <c r="D8073" t="s">
        <v>46</v>
      </c>
      <c r="E8073" s="6" t="s">
        <v>20143</v>
      </c>
      <c r="F8073" t="s">
        <v>21</v>
      </c>
      <c r="G8073">
        <v>2</v>
      </c>
      <c r="H8073">
        <v>0</v>
      </c>
      <c r="I8073">
        <v>57</v>
      </c>
      <c r="J8073">
        <v>5</v>
      </c>
      <c r="K8073">
        <v>35.32</v>
      </c>
      <c r="L8073" t="str">
        <f t="shared" si="756"/>
        <v/>
      </c>
      <c r="M8073">
        <v>2</v>
      </c>
      <c r="N8073" t="str">
        <f t="shared" si="757"/>
        <v/>
      </c>
      <c r="O8073">
        <v>0</v>
      </c>
      <c r="P8073" s="11">
        <v>0</v>
      </c>
      <c r="Q8073" s="11">
        <v>8.7719298245614002E-2</v>
      </c>
      <c r="R8073" s="12">
        <v>17.66</v>
      </c>
      <c r="S8073" t="s">
        <v>27</v>
      </c>
      <c r="T8073">
        <v>0</v>
      </c>
      <c r="U8073">
        <f t="shared" si="758"/>
        <v>5</v>
      </c>
      <c r="V8073">
        <f t="shared" si="759"/>
        <v>1</v>
      </c>
      <c r="W8073">
        <f t="shared" si="760"/>
        <v>1</v>
      </c>
      <c r="X8073" t="str">
        <f t="shared" si="761"/>
        <v>511</v>
      </c>
      <c r="Y8073" t="str">
        <f>IF(Table1[[#This Row],[RFM_Score]]="555","Champion", IF(AND(J8073&gt;=4,V8073&gt;=4),"Loyal", IF(U8073&lt;=2,"At Risk", IF(W8073&gt;=4,"Potential Loyalist","Others"))))</f>
        <v>Others</v>
      </c>
    </row>
    <row r="8074" spans="1:25">
      <c r="A8074" t="s">
        <v>1814</v>
      </c>
      <c r="B8074">
        <v>34</v>
      </c>
      <c r="C8074" t="s">
        <v>19</v>
      </c>
      <c r="D8074" t="s">
        <v>29</v>
      </c>
      <c r="E8074" s="6" t="s">
        <v>20144</v>
      </c>
      <c r="F8074" t="s">
        <v>60</v>
      </c>
      <c r="G8074">
        <v>5</v>
      </c>
      <c r="H8074">
        <v>2</v>
      </c>
      <c r="I8074">
        <v>59</v>
      </c>
      <c r="J8074">
        <v>2</v>
      </c>
      <c r="K8074">
        <v>35.31</v>
      </c>
      <c r="L8074" t="str">
        <f t="shared" si="756"/>
        <v/>
      </c>
      <c r="M8074">
        <v>2</v>
      </c>
      <c r="N8074" t="str">
        <f t="shared" si="757"/>
        <v/>
      </c>
      <c r="O8074">
        <v>118</v>
      </c>
      <c r="P8074" s="11">
        <v>0.4</v>
      </c>
      <c r="Q8074" s="11">
        <v>3.38983050847457E-2</v>
      </c>
      <c r="R8074" s="12">
        <v>17.655000000000001</v>
      </c>
      <c r="S8074" t="s">
        <v>27</v>
      </c>
      <c r="T8074">
        <v>1</v>
      </c>
      <c r="U8074">
        <f t="shared" si="758"/>
        <v>1</v>
      </c>
      <c r="V8074">
        <f t="shared" si="759"/>
        <v>1</v>
      </c>
      <c r="W8074">
        <f t="shared" si="760"/>
        <v>1</v>
      </c>
      <c r="X8074" t="str">
        <f t="shared" si="761"/>
        <v>111</v>
      </c>
      <c r="Y8074" t="str">
        <f>IF(Table1[[#This Row],[RFM_Score]]="555","Champion", IF(AND(J8074&gt;=4,V8074&gt;=4),"Loyal", IF(U8074&lt;=2,"At Risk", IF(W8074&gt;=4,"Potential Loyalist","Others"))))</f>
        <v>At Risk</v>
      </c>
    </row>
    <row r="8075" spans="1:25">
      <c r="A8075" t="s">
        <v>3210</v>
      </c>
      <c r="B8075">
        <v>44</v>
      </c>
      <c r="C8075" t="s">
        <v>24</v>
      </c>
      <c r="D8075" t="s">
        <v>41</v>
      </c>
      <c r="E8075" s="6" t="s">
        <v>20145</v>
      </c>
      <c r="F8075" t="s">
        <v>21</v>
      </c>
      <c r="G8075">
        <v>2</v>
      </c>
      <c r="H8075">
        <v>2</v>
      </c>
      <c r="I8075">
        <v>60</v>
      </c>
      <c r="J8075">
        <v>1</v>
      </c>
      <c r="K8075">
        <v>35.21</v>
      </c>
      <c r="L8075" t="str">
        <f t="shared" si="756"/>
        <v/>
      </c>
      <c r="M8075">
        <v>2</v>
      </c>
      <c r="N8075" t="str">
        <f t="shared" si="757"/>
        <v/>
      </c>
      <c r="O8075">
        <v>40</v>
      </c>
      <c r="P8075" s="11">
        <v>1</v>
      </c>
      <c r="Q8075" s="11">
        <v>1.6666666666666601E-2</v>
      </c>
      <c r="R8075" s="12">
        <v>17.605</v>
      </c>
      <c r="S8075" t="s">
        <v>27</v>
      </c>
      <c r="T8075">
        <v>0</v>
      </c>
      <c r="U8075">
        <f t="shared" si="758"/>
        <v>4</v>
      </c>
      <c r="V8075">
        <f t="shared" si="759"/>
        <v>1</v>
      </c>
      <c r="W8075">
        <f t="shared" si="760"/>
        <v>1</v>
      </c>
      <c r="X8075" t="str">
        <f t="shared" si="761"/>
        <v>411</v>
      </c>
      <c r="Y8075" t="str">
        <f>IF(Table1[[#This Row],[RFM_Score]]="555","Champion", IF(AND(J8075&gt;=4,V8075&gt;=4),"Loyal", IF(U8075&lt;=2,"At Risk", IF(W8075&gt;=4,"Potential Loyalist","Others"))))</f>
        <v>Others</v>
      </c>
    </row>
    <row r="8076" spans="1:25">
      <c r="A8076" t="s">
        <v>6304</v>
      </c>
      <c r="B8076">
        <v>46</v>
      </c>
      <c r="C8076" t="s">
        <v>19</v>
      </c>
      <c r="D8076" t="s">
        <v>29</v>
      </c>
      <c r="E8076" s="6" t="s">
        <v>20146</v>
      </c>
      <c r="F8076" t="s">
        <v>30</v>
      </c>
      <c r="G8076">
        <v>0</v>
      </c>
      <c r="H8076">
        <v>0</v>
      </c>
      <c r="I8076">
        <v>45</v>
      </c>
      <c r="J8076">
        <v>2</v>
      </c>
      <c r="K8076">
        <v>35.06</v>
      </c>
      <c r="L8076" t="str">
        <f t="shared" si="756"/>
        <v/>
      </c>
      <c r="M8076">
        <v>2</v>
      </c>
      <c r="N8076" t="str">
        <f t="shared" si="757"/>
        <v/>
      </c>
      <c r="O8076">
        <v>25</v>
      </c>
      <c r="P8076" s="11">
        <v>0</v>
      </c>
      <c r="Q8076" s="11">
        <v>4.4444444444444398E-2</v>
      </c>
      <c r="R8076" s="12">
        <v>17.53</v>
      </c>
      <c r="S8076" t="s">
        <v>27</v>
      </c>
      <c r="T8076">
        <v>0</v>
      </c>
      <c r="U8076">
        <f t="shared" si="758"/>
        <v>4</v>
      </c>
      <c r="V8076">
        <f t="shared" si="759"/>
        <v>1</v>
      </c>
      <c r="W8076">
        <f t="shared" si="760"/>
        <v>1</v>
      </c>
      <c r="X8076" t="str">
        <f t="shared" si="761"/>
        <v>411</v>
      </c>
      <c r="Y8076" t="str">
        <f>IF(Table1[[#This Row],[RFM_Score]]="555","Champion", IF(AND(J8076&gt;=4,V8076&gt;=4),"Loyal", IF(U8076&lt;=2,"At Risk", IF(W8076&gt;=4,"Potential Loyalist","Others"))))</f>
        <v>Others</v>
      </c>
    </row>
    <row r="8077" spans="1:25">
      <c r="A8077" t="s">
        <v>11485</v>
      </c>
      <c r="B8077">
        <v>46</v>
      </c>
      <c r="C8077" t="s">
        <v>24</v>
      </c>
      <c r="D8077" t="s">
        <v>29</v>
      </c>
      <c r="E8077" s="6" t="s">
        <v>20147</v>
      </c>
      <c r="F8077" t="s">
        <v>62</v>
      </c>
      <c r="G8077">
        <v>7</v>
      </c>
      <c r="H8077">
        <v>3</v>
      </c>
      <c r="I8077">
        <v>59</v>
      </c>
      <c r="J8077">
        <v>1</v>
      </c>
      <c r="K8077">
        <v>34.99</v>
      </c>
      <c r="L8077" t="str">
        <f t="shared" si="756"/>
        <v/>
      </c>
      <c r="M8077">
        <v>2</v>
      </c>
      <c r="N8077" t="str">
        <f t="shared" si="757"/>
        <v/>
      </c>
      <c r="O8077">
        <v>24</v>
      </c>
      <c r="P8077" s="11">
        <v>0.42857142857142799</v>
      </c>
      <c r="Q8077" s="11">
        <v>1.6949152542372801E-2</v>
      </c>
      <c r="R8077" s="12">
        <v>17.495000000000001</v>
      </c>
      <c r="S8077" t="s">
        <v>27</v>
      </c>
      <c r="T8077">
        <v>0</v>
      </c>
      <c r="U8077">
        <f t="shared" si="758"/>
        <v>4</v>
      </c>
      <c r="V8077">
        <f t="shared" si="759"/>
        <v>1</v>
      </c>
      <c r="W8077">
        <f t="shared" si="760"/>
        <v>1</v>
      </c>
      <c r="X8077" t="str">
        <f t="shared" si="761"/>
        <v>411</v>
      </c>
      <c r="Y8077" t="str">
        <f>IF(Table1[[#This Row],[RFM_Score]]="555","Champion", IF(AND(J8077&gt;=4,V8077&gt;=4),"Loyal", IF(U8077&lt;=2,"At Risk", IF(W8077&gt;=4,"Potential Loyalist","Others"))))</f>
        <v>Others</v>
      </c>
    </row>
    <row r="8078" spans="1:25">
      <c r="A8078" t="s">
        <v>6092</v>
      </c>
      <c r="B8078">
        <v>53</v>
      </c>
      <c r="C8078" t="s">
        <v>19</v>
      </c>
      <c r="D8078" t="s">
        <v>41</v>
      </c>
      <c r="E8078" s="6" t="s">
        <v>20148</v>
      </c>
      <c r="F8078" t="s">
        <v>21</v>
      </c>
      <c r="G8078">
        <v>5</v>
      </c>
      <c r="H8078">
        <v>2</v>
      </c>
      <c r="I8078">
        <v>55</v>
      </c>
      <c r="J8078">
        <v>4</v>
      </c>
      <c r="K8078">
        <v>34.880000000000003</v>
      </c>
      <c r="L8078" t="str">
        <f t="shared" si="756"/>
        <v/>
      </c>
      <c r="M8078">
        <v>2</v>
      </c>
      <c r="N8078" t="str">
        <f t="shared" si="757"/>
        <v/>
      </c>
      <c r="O8078">
        <v>21</v>
      </c>
      <c r="P8078" s="11">
        <v>0.4</v>
      </c>
      <c r="Q8078" s="11">
        <v>7.2727272727272696E-2</v>
      </c>
      <c r="R8078" s="12">
        <v>17.440000000000001</v>
      </c>
      <c r="S8078" t="s">
        <v>27</v>
      </c>
      <c r="T8078">
        <v>0</v>
      </c>
      <c r="U8078">
        <f t="shared" si="758"/>
        <v>4</v>
      </c>
      <c r="V8078">
        <f t="shared" si="759"/>
        <v>1</v>
      </c>
      <c r="W8078">
        <f t="shared" si="760"/>
        <v>1</v>
      </c>
      <c r="X8078" t="str">
        <f t="shared" si="761"/>
        <v>411</v>
      </c>
      <c r="Y8078" t="str">
        <f>IF(Table1[[#This Row],[RFM_Score]]="555","Champion", IF(AND(J8078&gt;=4,V8078&gt;=4),"Loyal", IF(U8078&lt;=2,"At Risk", IF(W8078&gt;=4,"Potential Loyalist","Others"))))</f>
        <v>Others</v>
      </c>
    </row>
    <row r="8079" spans="1:25">
      <c r="A8079" t="s">
        <v>5441</v>
      </c>
      <c r="B8079">
        <v>24</v>
      </c>
      <c r="C8079" t="s">
        <v>19</v>
      </c>
      <c r="D8079" t="s">
        <v>29</v>
      </c>
      <c r="E8079" s="6" t="s">
        <v>20149</v>
      </c>
      <c r="F8079" t="s">
        <v>37</v>
      </c>
      <c r="G8079">
        <v>6</v>
      </c>
      <c r="H8079">
        <v>1</v>
      </c>
      <c r="I8079">
        <v>56</v>
      </c>
      <c r="J8079">
        <v>4</v>
      </c>
      <c r="K8079">
        <v>34.69</v>
      </c>
      <c r="L8079" t="str">
        <f t="shared" si="756"/>
        <v/>
      </c>
      <c r="M8079">
        <v>2</v>
      </c>
      <c r="N8079" t="str">
        <f t="shared" si="757"/>
        <v/>
      </c>
      <c r="O8079">
        <v>30</v>
      </c>
      <c r="P8079" s="11">
        <v>0.16666666666666599</v>
      </c>
      <c r="Q8079" s="11">
        <v>7.1428571428571397E-2</v>
      </c>
      <c r="R8079" s="12">
        <v>17.344999999999999</v>
      </c>
      <c r="S8079" t="s">
        <v>27</v>
      </c>
      <c r="T8079">
        <v>1</v>
      </c>
      <c r="U8079">
        <f t="shared" si="758"/>
        <v>4</v>
      </c>
      <c r="V8079">
        <f t="shared" si="759"/>
        <v>1</v>
      </c>
      <c r="W8079">
        <f t="shared" si="760"/>
        <v>1</v>
      </c>
      <c r="X8079" t="str">
        <f t="shared" si="761"/>
        <v>411</v>
      </c>
      <c r="Y8079" t="str">
        <f>IF(Table1[[#This Row],[RFM_Score]]="555","Champion", IF(AND(J8079&gt;=4,V8079&gt;=4),"Loyal", IF(U8079&lt;=2,"At Risk", IF(W8079&gt;=4,"Potential Loyalist","Others"))))</f>
        <v>Others</v>
      </c>
    </row>
    <row r="8080" spans="1:25">
      <c r="A8080" t="s">
        <v>11822</v>
      </c>
      <c r="B8080">
        <v>37</v>
      </c>
      <c r="C8080" t="s">
        <v>24</v>
      </c>
      <c r="D8080" t="s">
        <v>35</v>
      </c>
      <c r="E8080" s="6" t="s">
        <v>20150</v>
      </c>
      <c r="F8080" t="s">
        <v>21</v>
      </c>
      <c r="G8080">
        <v>3</v>
      </c>
      <c r="H8080">
        <v>0</v>
      </c>
      <c r="I8080">
        <v>43</v>
      </c>
      <c r="J8080">
        <v>0</v>
      </c>
      <c r="K8080">
        <v>34.65</v>
      </c>
      <c r="L8080" t="str">
        <f t="shared" si="756"/>
        <v/>
      </c>
      <c r="M8080">
        <v>2</v>
      </c>
      <c r="N8080" t="str">
        <f t="shared" si="757"/>
        <v/>
      </c>
      <c r="O8080">
        <v>52</v>
      </c>
      <c r="P8080" s="11">
        <v>0</v>
      </c>
      <c r="Q8080" s="11">
        <v>0</v>
      </c>
      <c r="R8080" s="12">
        <v>17.324999999999999</v>
      </c>
      <c r="S8080" t="s">
        <v>27</v>
      </c>
      <c r="T8080">
        <v>0</v>
      </c>
      <c r="U8080">
        <f t="shared" si="758"/>
        <v>3</v>
      </c>
      <c r="V8080">
        <f t="shared" si="759"/>
        <v>1</v>
      </c>
      <c r="W8080">
        <f t="shared" si="760"/>
        <v>1</v>
      </c>
      <c r="X8080" t="str">
        <f t="shared" si="761"/>
        <v>311</v>
      </c>
      <c r="Y8080" t="str">
        <f>IF(Table1[[#This Row],[RFM_Score]]="555","Champion", IF(AND(J8080&gt;=4,V8080&gt;=4),"Loyal", IF(U8080&lt;=2,"At Risk", IF(W8080&gt;=4,"Potential Loyalist","Others"))))</f>
        <v>Others</v>
      </c>
    </row>
    <row r="8081" spans="1:25">
      <c r="A8081" t="s">
        <v>5626</v>
      </c>
      <c r="B8081">
        <v>53</v>
      </c>
      <c r="C8081" t="s">
        <v>19</v>
      </c>
      <c r="D8081" t="s">
        <v>41</v>
      </c>
      <c r="E8081" s="6" t="s">
        <v>20151</v>
      </c>
      <c r="F8081" t="s">
        <v>60</v>
      </c>
      <c r="G8081">
        <v>1</v>
      </c>
      <c r="H8081">
        <v>0</v>
      </c>
      <c r="I8081">
        <v>52</v>
      </c>
      <c r="J8081">
        <v>0</v>
      </c>
      <c r="K8081">
        <v>34.590000000000003</v>
      </c>
      <c r="L8081" t="str">
        <f t="shared" si="756"/>
        <v/>
      </c>
      <c r="M8081">
        <v>2</v>
      </c>
      <c r="N8081" t="str">
        <f t="shared" si="757"/>
        <v/>
      </c>
      <c r="O8081">
        <v>58</v>
      </c>
      <c r="P8081" s="11">
        <v>0</v>
      </c>
      <c r="Q8081" s="11">
        <v>0</v>
      </c>
      <c r="R8081" s="12">
        <v>17.295000000000002</v>
      </c>
      <c r="S8081" t="s">
        <v>27</v>
      </c>
      <c r="T8081">
        <v>0</v>
      </c>
      <c r="U8081">
        <f t="shared" si="758"/>
        <v>3</v>
      </c>
      <c r="V8081">
        <f t="shared" si="759"/>
        <v>1</v>
      </c>
      <c r="W8081">
        <f t="shared" si="760"/>
        <v>1</v>
      </c>
      <c r="X8081" t="str">
        <f t="shared" si="761"/>
        <v>311</v>
      </c>
      <c r="Y8081" t="str">
        <f>IF(Table1[[#This Row],[RFM_Score]]="555","Champion", IF(AND(J8081&gt;=4,V8081&gt;=4),"Loyal", IF(U8081&lt;=2,"At Risk", IF(W8081&gt;=4,"Potential Loyalist","Others"))))</f>
        <v>Others</v>
      </c>
    </row>
    <row r="8082" spans="1:25">
      <c r="A8082" t="s">
        <v>9337</v>
      </c>
      <c r="B8082">
        <v>40</v>
      </c>
      <c r="C8082" t="s">
        <v>19</v>
      </c>
      <c r="D8082" t="s">
        <v>29</v>
      </c>
      <c r="E8082" s="6" t="s">
        <v>20152</v>
      </c>
      <c r="F8082" t="s">
        <v>21</v>
      </c>
      <c r="G8082">
        <v>2</v>
      </c>
      <c r="H8082">
        <v>1</v>
      </c>
      <c r="I8082">
        <v>40</v>
      </c>
      <c r="J8082">
        <v>0</v>
      </c>
      <c r="K8082">
        <v>34.43</v>
      </c>
      <c r="L8082" t="str">
        <f t="shared" si="756"/>
        <v/>
      </c>
      <c r="M8082">
        <v>2</v>
      </c>
      <c r="N8082" t="str">
        <f t="shared" si="757"/>
        <v/>
      </c>
      <c r="O8082">
        <v>34</v>
      </c>
      <c r="P8082" s="11">
        <v>0.5</v>
      </c>
      <c r="Q8082" s="11">
        <v>0</v>
      </c>
      <c r="R8082" s="12">
        <v>17.215</v>
      </c>
      <c r="S8082" t="s">
        <v>27</v>
      </c>
      <c r="T8082">
        <v>0</v>
      </c>
      <c r="U8082">
        <f t="shared" si="758"/>
        <v>4</v>
      </c>
      <c r="V8082">
        <f t="shared" si="759"/>
        <v>1</v>
      </c>
      <c r="W8082">
        <f t="shared" si="760"/>
        <v>1</v>
      </c>
      <c r="X8082" t="str">
        <f t="shared" si="761"/>
        <v>411</v>
      </c>
      <c r="Y8082" t="str">
        <f>IF(Table1[[#This Row],[RFM_Score]]="555","Champion", IF(AND(J8082&gt;=4,V8082&gt;=4),"Loyal", IF(U8082&lt;=2,"At Risk", IF(W8082&gt;=4,"Potential Loyalist","Others"))))</f>
        <v>Others</v>
      </c>
    </row>
    <row r="8083" spans="1:25">
      <c r="A8083" t="s">
        <v>578</v>
      </c>
      <c r="B8083">
        <v>21</v>
      </c>
      <c r="C8083" t="s">
        <v>24</v>
      </c>
      <c r="D8083" t="s">
        <v>46</v>
      </c>
      <c r="E8083" s="6" t="s">
        <v>20153</v>
      </c>
      <c r="F8083" t="s">
        <v>21</v>
      </c>
      <c r="G8083">
        <v>3</v>
      </c>
      <c r="H8083">
        <v>0</v>
      </c>
      <c r="I8083">
        <v>52</v>
      </c>
      <c r="J8083">
        <v>4</v>
      </c>
      <c r="K8083">
        <v>34.369999999999997</v>
      </c>
      <c r="L8083" t="str">
        <f t="shared" si="756"/>
        <v/>
      </c>
      <c r="M8083">
        <v>2</v>
      </c>
      <c r="N8083" t="str">
        <f t="shared" si="757"/>
        <v/>
      </c>
      <c r="O8083">
        <v>1</v>
      </c>
      <c r="P8083" s="11">
        <v>0</v>
      </c>
      <c r="Q8083" s="11">
        <v>7.69230769230769E-2</v>
      </c>
      <c r="R8083" s="12">
        <v>17.184999999999999</v>
      </c>
      <c r="S8083" t="s">
        <v>27</v>
      </c>
      <c r="T8083">
        <v>1</v>
      </c>
      <c r="U8083">
        <f t="shared" si="758"/>
        <v>5</v>
      </c>
      <c r="V8083">
        <f t="shared" si="759"/>
        <v>1</v>
      </c>
      <c r="W8083">
        <f t="shared" si="760"/>
        <v>1</v>
      </c>
      <c r="X8083" t="str">
        <f t="shared" si="761"/>
        <v>511</v>
      </c>
      <c r="Y8083" t="str">
        <f>IF(Table1[[#This Row],[RFM_Score]]="555","Champion", IF(AND(J8083&gt;=4,V8083&gt;=4),"Loyal", IF(U8083&lt;=2,"At Risk", IF(W8083&gt;=4,"Potential Loyalist","Others"))))</f>
        <v>Others</v>
      </c>
    </row>
    <row r="8084" spans="1:25">
      <c r="A8084" t="s">
        <v>1982</v>
      </c>
      <c r="B8084">
        <v>30</v>
      </c>
      <c r="C8084" t="s">
        <v>24</v>
      </c>
      <c r="D8084" t="s">
        <v>35</v>
      </c>
      <c r="E8084" s="6" t="s">
        <v>20154</v>
      </c>
      <c r="F8084" t="s">
        <v>21</v>
      </c>
      <c r="G8084">
        <v>5</v>
      </c>
      <c r="H8084">
        <v>1</v>
      </c>
      <c r="I8084">
        <v>57</v>
      </c>
      <c r="J8084">
        <v>4</v>
      </c>
      <c r="K8084">
        <v>34.19</v>
      </c>
      <c r="L8084" t="str">
        <f t="shared" si="756"/>
        <v/>
      </c>
      <c r="M8084">
        <v>2</v>
      </c>
      <c r="N8084" t="str">
        <f t="shared" si="757"/>
        <v/>
      </c>
      <c r="O8084">
        <v>23</v>
      </c>
      <c r="P8084" s="11">
        <v>0.2</v>
      </c>
      <c r="Q8084" s="11">
        <v>7.0175438596491196E-2</v>
      </c>
      <c r="R8084" s="12">
        <v>17.094999999999999</v>
      </c>
      <c r="S8084" t="s">
        <v>27</v>
      </c>
      <c r="T8084">
        <v>0</v>
      </c>
      <c r="U8084">
        <f t="shared" si="758"/>
        <v>4</v>
      </c>
      <c r="V8084">
        <f t="shared" si="759"/>
        <v>1</v>
      </c>
      <c r="W8084">
        <f t="shared" si="760"/>
        <v>1</v>
      </c>
      <c r="X8084" t="str">
        <f t="shared" si="761"/>
        <v>411</v>
      </c>
      <c r="Y8084" t="str">
        <f>IF(Table1[[#This Row],[RFM_Score]]="555","Champion", IF(AND(J8084&gt;=4,V8084&gt;=4),"Loyal", IF(U8084&lt;=2,"At Risk", IF(W8084&gt;=4,"Potential Loyalist","Others"))))</f>
        <v>Others</v>
      </c>
    </row>
    <row r="8085" spans="1:25">
      <c r="A8085" t="s">
        <v>4087</v>
      </c>
      <c r="B8085">
        <v>26</v>
      </c>
      <c r="C8085" t="s">
        <v>24</v>
      </c>
      <c r="D8085" t="s">
        <v>25</v>
      </c>
      <c r="E8085" s="6" t="s">
        <v>20155</v>
      </c>
      <c r="F8085" t="s">
        <v>30</v>
      </c>
      <c r="G8085">
        <v>4</v>
      </c>
      <c r="H8085">
        <v>0</v>
      </c>
      <c r="I8085">
        <v>48</v>
      </c>
      <c r="J8085">
        <v>4</v>
      </c>
      <c r="K8085">
        <v>34.03</v>
      </c>
      <c r="L8085" t="str">
        <f t="shared" si="756"/>
        <v/>
      </c>
      <c r="M8085">
        <v>2</v>
      </c>
      <c r="N8085" t="str">
        <f t="shared" si="757"/>
        <v/>
      </c>
      <c r="O8085">
        <v>15</v>
      </c>
      <c r="P8085" s="11">
        <v>0</v>
      </c>
      <c r="Q8085" s="11">
        <v>8.3333333333333301E-2</v>
      </c>
      <c r="R8085" s="12">
        <v>17.015000000000001</v>
      </c>
      <c r="S8085" t="s">
        <v>27</v>
      </c>
      <c r="T8085">
        <v>0</v>
      </c>
      <c r="U8085">
        <f t="shared" si="758"/>
        <v>5</v>
      </c>
      <c r="V8085">
        <f t="shared" si="759"/>
        <v>1</v>
      </c>
      <c r="W8085">
        <f t="shared" si="760"/>
        <v>1</v>
      </c>
      <c r="X8085" t="str">
        <f t="shared" si="761"/>
        <v>511</v>
      </c>
      <c r="Y8085" t="str">
        <f>IF(Table1[[#This Row],[RFM_Score]]="555","Champion", IF(AND(J8085&gt;=4,V8085&gt;=4),"Loyal", IF(U8085&lt;=2,"At Risk", IF(W8085&gt;=4,"Potential Loyalist","Others"))))</f>
        <v>Others</v>
      </c>
    </row>
    <row r="8086" spans="1:25">
      <c r="A8086" t="s">
        <v>2632</v>
      </c>
      <c r="B8086">
        <v>18</v>
      </c>
      <c r="C8086" t="s">
        <v>19</v>
      </c>
      <c r="D8086" t="s">
        <v>20</v>
      </c>
      <c r="E8086" s="6" t="s">
        <v>20156</v>
      </c>
      <c r="F8086" t="s">
        <v>60</v>
      </c>
      <c r="G8086">
        <v>3</v>
      </c>
      <c r="H8086">
        <v>0</v>
      </c>
      <c r="I8086">
        <v>61</v>
      </c>
      <c r="J8086">
        <v>2</v>
      </c>
      <c r="K8086">
        <v>33.950000000000003</v>
      </c>
      <c r="L8086" t="str">
        <f t="shared" si="756"/>
        <v/>
      </c>
      <c r="M8086">
        <v>2</v>
      </c>
      <c r="N8086" t="str">
        <f t="shared" si="757"/>
        <v/>
      </c>
      <c r="O8086">
        <v>16</v>
      </c>
      <c r="P8086" s="11">
        <v>0</v>
      </c>
      <c r="Q8086" s="11">
        <v>3.2786885245901599E-2</v>
      </c>
      <c r="R8086" s="12">
        <v>16.975000000000001</v>
      </c>
      <c r="S8086" t="s">
        <v>27</v>
      </c>
      <c r="T8086">
        <v>0</v>
      </c>
      <c r="U8086">
        <f t="shared" si="758"/>
        <v>5</v>
      </c>
      <c r="V8086">
        <f t="shared" si="759"/>
        <v>1</v>
      </c>
      <c r="W8086">
        <f t="shared" si="760"/>
        <v>1</v>
      </c>
      <c r="X8086" t="str">
        <f t="shared" si="761"/>
        <v>511</v>
      </c>
      <c r="Y8086" t="str">
        <f>IF(Table1[[#This Row],[RFM_Score]]="555","Champion", IF(AND(J8086&gt;=4,V8086&gt;=4),"Loyal", IF(U8086&lt;=2,"At Risk", IF(W8086&gt;=4,"Potential Loyalist","Others"))))</f>
        <v>Others</v>
      </c>
    </row>
    <row r="8087" spans="1:25">
      <c r="A8087" t="s">
        <v>6528</v>
      </c>
      <c r="B8087">
        <v>24</v>
      </c>
      <c r="C8087" t="s">
        <v>24</v>
      </c>
      <c r="D8087" t="s">
        <v>25</v>
      </c>
      <c r="E8087" s="6" t="s">
        <v>20157</v>
      </c>
      <c r="F8087" t="s">
        <v>30</v>
      </c>
      <c r="G8087">
        <v>5</v>
      </c>
      <c r="H8087">
        <v>1</v>
      </c>
      <c r="I8087">
        <v>45</v>
      </c>
      <c r="J8087">
        <v>2</v>
      </c>
      <c r="K8087">
        <v>33.75</v>
      </c>
      <c r="L8087" t="str">
        <f t="shared" si="756"/>
        <v/>
      </c>
      <c r="M8087">
        <v>2</v>
      </c>
      <c r="N8087" t="str">
        <f t="shared" si="757"/>
        <v/>
      </c>
      <c r="O8087">
        <v>15</v>
      </c>
      <c r="P8087" s="11">
        <v>0.2</v>
      </c>
      <c r="Q8087" s="11">
        <v>4.4444444444444398E-2</v>
      </c>
      <c r="R8087" s="12">
        <v>16.875</v>
      </c>
      <c r="S8087" t="s">
        <v>27</v>
      </c>
      <c r="T8087">
        <v>0</v>
      </c>
      <c r="U8087">
        <f t="shared" si="758"/>
        <v>5</v>
      </c>
      <c r="V8087">
        <f t="shared" si="759"/>
        <v>1</v>
      </c>
      <c r="W8087">
        <f t="shared" si="760"/>
        <v>1</v>
      </c>
      <c r="X8087" t="str">
        <f t="shared" si="761"/>
        <v>511</v>
      </c>
      <c r="Y8087" t="str">
        <f>IF(Table1[[#This Row],[RFM_Score]]="555","Champion", IF(AND(J8087&gt;=4,V8087&gt;=4),"Loyal", IF(U8087&lt;=2,"At Risk", IF(W8087&gt;=4,"Potential Loyalist","Others"))))</f>
        <v>Others</v>
      </c>
    </row>
    <row r="8088" spans="1:25">
      <c r="A8088" t="s">
        <v>3935</v>
      </c>
      <c r="B8088">
        <v>40</v>
      </c>
      <c r="C8088" t="s">
        <v>19</v>
      </c>
      <c r="D8088" t="s">
        <v>49</v>
      </c>
      <c r="E8088" s="6" t="s">
        <v>20158</v>
      </c>
      <c r="F8088" t="s">
        <v>30</v>
      </c>
      <c r="G8088">
        <v>1</v>
      </c>
      <c r="H8088">
        <v>1</v>
      </c>
      <c r="I8088">
        <v>48</v>
      </c>
      <c r="J8088">
        <v>3</v>
      </c>
      <c r="K8088">
        <v>33.729999999999997</v>
      </c>
      <c r="L8088" t="str">
        <f t="shared" si="756"/>
        <v/>
      </c>
      <c r="M8088">
        <v>2</v>
      </c>
      <c r="N8088" t="str">
        <f t="shared" si="757"/>
        <v/>
      </c>
      <c r="O8088">
        <v>7</v>
      </c>
      <c r="P8088" s="11">
        <v>1</v>
      </c>
      <c r="Q8088" s="11">
        <v>6.25E-2</v>
      </c>
      <c r="R8088" s="12">
        <v>16.864999999999998</v>
      </c>
      <c r="S8088" t="s">
        <v>27</v>
      </c>
      <c r="T8088">
        <v>0</v>
      </c>
      <c r="U8088">
        <f t="shared" si="758"/>
        <v>5</v>
      </c>
      <c r="V8088">
        <f t="shared" si="759"/>
        <v>1</v>
      </c>
      <c r="W8088">
        <f t="shared" si="760"/>
        <v>1</v>
      </c>
      <c r="X8088" t="str">
        <f t="shared" si="761"/>
        <v>511</v>
      </c>
      <c r="Y8088" t="str">
        <f>IF(Table1[[#This Row],[RFM_Score]]="555","Champion", IF(AND(J8088&gt;=4,V8088&gt;=4),"Loyal", IF(U8088&lt;=2,"At Risk", IF(W8088&gt;=4,"Potential Loyalist","Others"))))</f>
        <v>Others</v>
      </c>
    </row>
    <row r="8089" spans="1:25">
      <c r="A8089" t="s">
        <v>4376</v>
      </c>
      <c r="B8089">
        <v>31</v>
      </c>
      <c r="C8089" t="s">
        <v>19</v>
      </c>
      <c r="D8089" t="s">
        <v>29</v>
      </c>
      <c r="E8089" s="6" t="s">
        <v>20159</v>
      </c>
      <c r="F8089" t="s">
        <v>21</v>
      </c>
      <c r="G8089">
        <v>3</v>
      </c>
      <c r="H8089">
        <v>0</v>
      </c>
      <c r="I8089">
        <v>41</v>
      </c>
      <c r="J8089">
        <v>0</v>
      </c>
      <c r="K8089">
        <v>33.700000000000003</v>
      </c>
      <c r="L8089" t="str">
        <f t="shared" si="756"/>
        <v/>
      </c>
      <c r="M8089">
        <v>2</v>
      </c>
      <c r="N8089" t="str">
        <f t="shared" si="757"/>
        <v/>
      </c>
      <c r="O8089">
        <v>68</v>
      </c>
      <c r="P8089" s="11">
        <v>0</v>
      </c>
      <c r="Q8089" s="11">
        <v>0</v>
      </c>
      <c r="R8089" s="12">
        <v>16.850000000000001</v>
      </c>
      <c r="S8089" t="s">
        <v>27</v>
      </c>
      <c r="T8089">
        <v>1</v>
      </c>
      <c r="U8089">
        <f t="shared" si="758"/>
        <v>3</v>
      </c>
      <c r="V8089">
        <f t="shared" si="759"/>
        <v>1</v>
      </c>
      <c r="W8089">
        <f t="shared" si="760"/>
        <v>1</v>
      </c>
      <c r="X8089" t="str">
        <f t="shared" si="761"/>
        <v>311</v>
      </c>
      <c r="Y8089" t="str">
        <f>IF(Table1[[#This Row],[RFM_Score]]="555","Champion", IF(AND(J8089&gt;=4,V8089&gt;=4),"Loyal", IF(U8089&lt;=2,"At Risk", IF(W8089&gt;=4,"Potential Loyalist","Others"))))</f>
        <v>Others</v>
      </c>
    </row>
    <row r="8090" spans="1:25">
      <c r="A8090" t="s">
        <v>3860</v>
      </c>
      <c r="B8090">
        <v>37</v>
      </c>
      <c r="C8090" t="s">
        <v>24</v>
      </c>
      <c r="D8090" t="s">
        <v>41</v>
      </c>
      <c r="E8090" s="6" t="s">
        <v>20160</v>
      </c>
      <c r="F8090" t="s">
        <v>26</v>
      </c>
      <c r="G8090">
        <v>2</v>
      </c>
      <c r="H8090">
        <v>0</v>
      </c>
      <c r="I8090">
        <v>61</v>
      </c>
      <c r="J8090">
        <v>6</v>
      </c>
      <c r="K8090">
        <v>33.54</v>
      </c>
      <c r="L8090" t="str">
        <f t="shared" si="756"/>
        <v/>
      </c>
      <c r="M8090">
        <v>2</v>
      </c>
      <c r="N8090" t="str">
        <f t="shared" si="757"/>
        <v/>
      </c>
      <c r="O8090">
        <v>0</v>
      </c>
      <c r="P8090" s="11">
        <v>0</v>
      </c>
      <c r="Q8090" s="11">
        <v>9.8360655737704902E-2</v>
      </c>
      <c r="R8090" s="12">
        <v>16.77</v>
      </c>
      <c r="S8090" t="s">
        <v>27</v>
      </c>
      <c r="T8090">
        <v>0</v>
      </c>
      <c r="U8090">
        <f t="shared" si="758"/>
        <v>5</v>
      </c>
      <c r="V8090">
        <f t="shared" si="759"/>
        <v>1</v>
      </c>
      <c r="W8090">
        <f t="shared" si="760"/>
        <v>1</v>
      </c>
      <c r="X8090" t="str">
        <f t="shared" si="761"/>
        <v>511</v>
      </c>
      <c r="Y8090" t="str">
        <f>IF(Table1[[#This Row],[RFM_Score]]="555","Champion", IF(AND(J8090&gt;=4,V8090&gt;=4),"Loyal", IF(U8090&lt;=2,"At Risk", IF(W8090&gt;=4,"Potential Loyalist","Others"))))</f>
        <v>Others</v>
      </c>
    </row>
    <row r="8091" spans="1:25">
      <c r="A8091" t="s">
        <v>687</v>
      </c>
      <c r="B8091">
        <v>57</v>
      </c>
      <c r="C8091" t="s">
        <v>24</v>
      </c>
      <c r="D8091" t="s">
        <v>25</v>
      </c>
      <c r="E8091" s="6" t="s">
        <v>20161</v>
      </c>
      <c r="F8091" t="s">
        <v>21</v>
      </c>
      <c r="G8091">
        <v>0</v>
      </c>
      <c r="H8091">
        <v>0</v>
      </c>
      <c r="I8091">
        <v>44</v>
      </c>
      <c r="J8091">
        <v>2</v>
      </c>
      <c r="K8091">
        <v>33.53</v>
      </c>
      <c r="L8091" t="str">
        <f t="shared" si="756"/>
        <v/>
      </c>
      <c r="M8091">
        <v>2</v>
      </c>
      <c r="N8091" t="str">
        <f t="shared" si="757"/>
        <v/>
      </c>
      <c r="O8091">
        <v>1</v>
      </c>
      <c r="P8091" s="11">
        <v>0</v>
      </c>
      <c r="Q8091" s="11">
        <v>4.54545454545454E-2</v>
      </c>
      <c r="R8091" s="12">
        <v>16.765000000000001</v>
      </c>
      <c r="S8091" t="s">
        <v>27</v>
      </c>
      <c r="T8091">
        <v>0</v>
      </c>
      <c r="U8091">
        <f t="shared" si="758"/>
        <v>5</v>
      </c>
      <c r="V8091">
        <f t="shared" si="759"/>
        <v>1</v>
      </c>
      <c r="W8091">
        <f t="shared" si="760"/>
        <v>1</v>
      </c>
      <c r="X8091" t="str">
        <f t="shared" si="761"/>
        <v>511</v>
      </c>
      <c r="Y8091" t="str">
        <f>IF(Table1[[#This Row],[RFM_Score]]="555","Champion", IF(AND(J8091&gt;=4,V8091&gt;=4),"Loyal", IF(U8091&lt;=2,"At Risk", IF(W8091&gt;=4,"Potential Loyalist","Others"))))</f>
        <v>Others</v>
      </c>
    </row>
    <row r="8092" spans="1:25">
      <c r="A8092" t="s">
        <v>10796</v>
      </c>
      <c r="B8092">
        <v>24</v>
      </c>
      <c r="C8092" t="s">
        <v>19</v>
      </c>
      <c r="D8092" t="s">
        <v>25</v>
      </c>
      <c r="E8092" s="6" t="s">
        <v>20162</v>
      </c>
      <c r="F8092" t="s">
        <v>30</v>
      </c>
      <c r="G8092">
        <v>5</v>
      </c>
      <c r="H8092">
        <v>2</v>
      </c>
      <c r="I8092">
        <v>54</v>
      </c>
      <c r="J8092">
        <v>0</v>
      </c>
      <c r="K8092">
        <v>33.47</v>
      </c>
      <c r="L8092" t="str">
        <f t="shared" si="756"/>
        <v/>
      </c>
      <c r="M8092">
        <v>2</v>
      </c>
      <c r="N8092" t="str">
        <f t="shared" si="757"/>
        <v/>
      </c>
      <c r="O8092">
        <v>4</v>
      </c>
      <c r="P8092" s="11">
        <v>0.4</v>
      </c>
      <c r="Q8092" s="11">
        <v>0</v>
      </c>
      <c r="R8092" s="12">
        <v>16.734999999999999</v>
      </c>
      <c r="S8092" t="s">
        <v>27</v>
      </c>
      <c r="T8092">
        <v>0</v>
      </c>
      <c r="U8092">
        <f t="shared" si="758"/>
        <v>5</v>
      </c>
      <c r="V8092">
        <f t="shared" si="759"/>
        <v>1</v>
      </c>
      <c r="W8092">
        <f t="shared" si="760"/>
        <v>1</v>
      </c>
      <c r="X8092" t="str">
        <f t="shared" si="761"/>
        <v>511</v>
      </c>
      <c r="Y8092" t="str">
        <f>IF(Table1[[#This Row],[RFM_Score]]="555","Champion", IF(AND(J8092&gt;=4,V8092&gt;=4),"Loyal", IF(U8092&lt;=2,"At Risk", IF(W8092&gt;=4,"Potential Loyalist","Others"))))</f>
        <v>Others</v>
      </c>
    </row>
    <row r="8093" spans="1:25">
      <c r="A8093" t="s">
        <v>9206</v>
      </c>
      <c r="B8093">
        <v>39</v>
      </c>
      <c r="C8093" t="s">
        <v>24</v>
      </c>
      <c r="D8093" t="s">
        <v>35</v>
      </c>
      <c r="E8093" s="6" t="s">
        <v>20163</v>
      </c>
      <c r="F8093" t="s">
        <v>21</v>
      </c>
      <c r="G8093">
        <v>2</v>
      </c>
      <c r="H8093">
        <v>0</v>
      </c>
      <c r="I8093">
        <v>59</v>
      </c>
      <c r="J8093">
        <v>1</v>
      </c>
      <c r="K8093">
        <v>33.17</v>
      </c>
      <c r="L8093" t="str">
        <f t="shared" si="756"/>
        <v/>
      </c>
      <c r="M8093">
        <v>2</v>
      </c>
      <c r="N8093" t="str">
        <f t="shared" si="757"/>
        <v/>
      </c>
      <c r="O8093">
        <v>2</v>
      </c>
      <c r="P8093" s="11">
        <v>0</v>
      </c>
      <c r="Q8093" s="11">
        <v>1.6949152542372801E-2</v>
      </c>
      <c r="R8093" s="12">
        <v>16.585000000000001</v>
      </c>
      <c r="S8093" t="s">
        <v>27</v>
      </c>
      <c r="T8093">
        <v>0</v>
      </c>
      <c r="U8093">
        <f t="shared" si="758"/>
        <v>5</v>
      </c>
      <c r="V8093">
        <f t="shared" si="759"/>
        <v>1</v>
      </c>
      <c r="W8093">
        <f t="shared" si="760"/>
        <v>1</v>
      </c>
      <c r="X8093" t="str">
        <f t="shared" si="761"/>
        <v>511</v>
      </c>
      <c r="Y8093" t="str">
        <f>IF(Table1[[#This Row],[RFM_Score]]="555","Champion", IF(AND(J8093&gt;=4,V8093&gt;=4),"Loyal", IF(U8093&lt;=2,"At Risk", IF(W8093&gt;=4,"Potential Loyalist","Others"))))</f>
        <v>Others</v>
      </c>
    </row>
    <row r="8094" spans="1:25">
      <c r="A8094" t="s">
        <v>3527</v>
      </c>
      <c r="B8094">
        <v>31</v>
      </c>
      <c r="C8094" t="s">
        <v>19</v>
      </c>
      <c r="D8094" t="s">
        <v>41</v>
      </c>
      <c r="E8094" s="6" t="s">
        <v>20164</v>
      </c>
      <c r="F8094" t="s">
        <v>26</v>
      </c>
      <c r="G8094">
        <v>2</v>
      </c>
      <c r="H8094">
        <v>1</v>
      </c>
      <c r="I8094">
        <v>49</v>
      </c>
      <c r="J8094">
        <v>0</v>
      </c>
      <c r="K8094">
        <v>33.15</v>
      </c>
      <c r="L8094" t="str">
        <f t="shared" si="756"/>
        <v/>
      </c>
      <c r="M8094">
        <v>2</v>
      </c>
      <c r="N8094" t="str">
        <f t="shared" si="757"/>
        <v/>
      </c>
      <c r="O8094">
        <v>107</v>
      </c>
      <c r="P8094" s="11">
        <v>0.5</v>
      </c>
      <c r="Q8094" s="11">
        <v>0</v>
      </c>
      <c r="R8094" s="12">
        <v>16.574999999999999</v>
      </c>
      <c r="S8094" t="s">
        <v>27</v>
      </c>
      <c r="T8094">
        <v>0</v>
      </c>
      <c r="U8094">
        <f t="shared" si="758"/>
        <v>1</v>
      </c>
      <c r="V8094">
        <f t="shared" si="759"/>
        <v>1</v>
      </c>
      <c r="W8094">
        <f t="shared" si="760"/>
        <v>1</v>
      </c>
      <c r="X8094" t="str">
        <f t="shared" si="761"/>
        <v>111</v>
      </c>
      <c r="Y8094" t="str">
        <f>IF(Table1[[#This Row],[RFM_Score]]="555","Champion", IF(AND(J8094&gt;=4,V8094&gt;=4),"Loyal", IF(U8094&lt;=2,"At Risk", IF(W8094&gt;=4,"Potential Loyalist","Others"))))</f>
        <v>At Risk</v>
      </c>
    </row>
    <row r="8095" spans="1:25">
      <c r="A8095" t="s">
        <v>7965</v>
      </c>
      <c r="B8095">
        <v>38</v>
      </c>
      <c r="C8095" t="s">
        <v>24</v>
      </c>
      <c r="D8095" t="s">
        <v>41</v>
      </c>
      <c r="E8095" s="6" t="s">
        <v>20165</v>
      </c>
      <c r="F8095" t="s">
        <v>26</v>
      </c>
      <c r="G8095">
        <v>5</v>
      </c>
      <c r="H8095">
        <v>3</v>
      </c>
      <c r="I8095">
        <v>61</v>
      </c>
      <c r="J8095">
        <v>1</v>
      </c>
      <c r="K8095">
        <v>33.1</v>
      </c>
      <c r="L8095" t="str">
        <f t="shared" si="756"/>
        <v/>
      </c>
      <c r="M8095">
        <v>2</v>
      </c>
      <c r="N8095" t="str">
        <f t="shared" si="757"/>
        <v/>
      </c>
      <c r="O8095">
        <v>70</v>
      </c>
      <c r="P8095" s="11">
        <v>0.6</v>
      </c>
      <c r="Q8095" s="11">
        <v>1.63934426229508E-2</v>
      </c>
      <c r="R8095" s="12">
        <v>16.55</v>
      </c>
      <c r="S8095" t="s">
        <v>27</v>
      </c>
      <c r="T8095">
        <v>0</v>
      </c>
      <c r="U8095">
        <f t="shared" si="758"/>
        <v>3</v>
      </c>
      <c r="V8095">
        <f t="shared" si="759"/>
        <v>1</v>
      </c>
      <c r="W8095">
        <f t="shared" si="760"/>
        <v>1</v>
      </c>
      <c r="X8095" t="str">
        <f t="shared" si="761"/>
        <v>311</v>
      </c>
      <c r="Y8095" t="str">
        <f>IF(Table1[[#This Row],[RFM_Score]]="555","Champion", IF(AND(J8095&gt;=4,V8095&gt;=4),"Loyal", IF(U8095&lt;=2,"At Risk", IF(W8095&gt;=4,"Potential Loyalist","Others"))))</f>
        <v>Others</v>
      </c>
    </row>
    <row r="8096" spans="1:25">
      <c r="A8096" t="s">
        <v>1372</v>
      </c>
      <c r="B8096">
        <v>30</v>
      </c>
      <c r="C8096" t="s">
        <v>19</v>
      </c>
      <c r="D8096" t="s">
        <v>49</v>
      </c>
      <c r="E8096" s="6" t="s">
        <v>20166</v>
      </c>
      <c r="F8096" t="s">
        <v>37</v>
      </c>
      <c r="G8096">
        <v>7</v>
      </c>
      <c r="H8096">
        <v>1</v>
      </c>
      <c r="I8096">
        <v>59</v>
      </c>
      <c r="J8096">
        <v>1</v>
      </c>
      <c r="K8096">
        <v>32.92</v>
      </c>
      <c r="L8096" t="str">
        <f t="shared" si="756"/>
        <v/>
      </c>
      <c r="M8096">
        <v>2</v>
      </c>
      <c r="N8096" t="str">
        <f t="shared" si="757"/>
        <v/>
      </c>
      <c r="O8096">
        <v>63</v>
      </c>
      <c r="P8096" s="11">
        <v>0.14285714285714199</v>
      </c>
      <c r="Q8096" s="11">
        <v>1.6949152542372801E-2</v>
      </c>
      <c r="R8096" s="12">
        <v>16.46</v>
      </c>
      <c r="S8096" t="s">
        <v>27</v>
      </c>
      <c r="T8096">
        <v>0</v>
      </c>
      <c r="U8096">
        <f t="shared" si="758"/>
        <v>3</v>
      </c>
      <c r="V8096">
        <f t="shared" si="759"/>
        <v>1</v>
      </c>
      <c r="W8096">
        <f t="shared" si="760"/>
        <v>1</v>
      </c>
      <c r="X8096" t="str">
        <f t="shared" si="761"/>
        <v>311</v>
      </c>
      <c r="Y8096" t="str">
        <f>IF(Table1[[#This Row],[RFM_Score]]="555","Champion", IF(AND(J8096&gt;=4,V8096&gt;=4),"Loyal", IF(U8096&lt;=2,"At Risk", IF(W8096&gt;=4,"Potential Loyalist","Others"))))</f>
        <v>Others</v>
      </c>
    </row>
    <row r="8097" spans="1:25">
      <c r="A8097" t="s">
        <v>2037</v>
      </c>
      <c r="B8097">
        <v>26</v>
      </c>
      <c r="C8097" t="s">
        <v>19</v>
      </c>
      <c r="D8097" t="s">
        <v>29</v>
      </c>
      <c r="E8097" s="6" t="s">
        <v>20167</v>
      </c>
      <c r="F8097" t="s">
        <v>26</v>
      </c>
      <c r="G8097">
        <v>2</v>
      </c>
      <c r="H8097">
        <v>1</v>
      </c>
      <c r="I8097">
        <v>49</v>
      </c>
      <c r="J8097">
        <v>1</v>
      </c>
      <c r="K8097">
        <v>32.729999999999997</v>
      </c>
      <c r="L8097" t="str">
        <f t="shared" si="756"/>
        <v/>
      </c>
      <c r="M8097">
        <v>2</v>
      </c>
      <c r="N8097" t="str">
        <f t="shared" si="757"/>
        <v/>
      </c>
      <c r="O8097">
        <v>1</v>
      </c>
      <c r="P8097" s="11">
        <v>0.5</v>
      </c>
      <c r="Q8097" s="11">
        <v>2.04081632653061E-2</v>
      </c>
      <c r="R8097" s="12">
        <v>16.364999999999998</v>
      </c>
      <c r="S8097" t="s">
        <v>27</v>
      </c>
      <c r="T8097">
        <v>0</v>
      </c>
      <c r="U8097">
        <f t="shared" si="758"/>
        <v>5</v>
      </c>
      <c r="V8097">
        <f t="shared" si="759"/>
        <v>1</v>
      </c>
      <c r="W8097">
        <f t="shared" si="760"/>
        <v>1</v>
      </c>
      <c r="X8097" t="str">
        <f t="shared" si="761"/>
        <v>511</v>
      </c>
      <c r="Y8097" t="str">
        <f>IF(Table1[[#This Row],[RFM_Score]]="555","Champion", IF(AND(J8097&gt;=4,V8097&gt;=4),"Loyal", IF(U8097&lt;=2,"At Risk", IF(W8097&gt;=4,"Potential Loyalist","Others"))))</f>
        <v>Others</v>
      </c>
    </row>
    <row r="8098" spans="1:25">
      <c r="A8098" t="s">
        <v>1331</v>
      </c>
      <c r="B8098">
        <v>35</v>
      </c>
      <c r="C8098" t="s">
        <v>24</v>
      </c>
      <c r="D8098" t="s">
        <v>49</v>
      </c>
      <c r="E8098" s="6" t="s">
        <v>20168</v>
      </c>
      <c r="F8098" t="s">
        <v>21</v>
      </c>
      <c r="G8098">
        <v>1</v>
      </c>
      <c r="H8098">
        <v>0</v>
      </c>
      <c r="I8098">
        <v>51</v>
      </c>
      <c r="J8098">
        <v>2</v>
      </c>
      <c r="K8098">
        <v>32.69</v>
      </c>
      <c r="L8098" t="str">
        <f t="shared" si="756"/>
        <v/>
      </c>
      <c r="M8098">
        <v>2</v>
      </c>
      <c r="N8098" t="str">
        <f t="shared" si="757"/>
        <v/>
      </c>
      <c r="O8098">
        <v>24</v>
      </c>
      <c r="P8098" s="11">
        <v>0</v>
      </c>
      <c r="Q8098" s="11">
        <v>3.9215686274509803E-2</v>
      </c>
      <c r="R8098" s="12">
        <v>16.344999999999999</v>
      </c>
      <c r="S8098" t="s">
        <v>27</v>
      </c>
      <c r="T8098">
        <v>0</v>
      </c>
      <c r="U8098">
        <f t="shared" si="758"/>
        <v>4</v>
      </c>
      <c r="V8098">
        <f t="shared" si="759"/>
        <v>1</v>
      </c>
      <c r="W8098">
        <f t="shared" si="760"/>
        <v>1</v>
      </c>
      <c r="X8098" t="str">
        <f t="shared" si="761"/>
        <v>411</v>
      </c>
      <c r="Y8098" t="str">
        <f>IF(Table1[[#This Row],[RFM_Score]]="555","Champion", IF(AND(J8098&gt;=4,V8098&gt;=4),"Loyal", IF(U8098&lt;=2,"At Risk", IF(W8098&gt;=4,"Potential Loyalist","Others"))))</f>
        <v>Others</v>
      </c>
    </row>
    <row r="8099" spans="1:25">
      <c r="A8099" t="s">
        <v>4430</v>
      </c>
      <c r="B8099">
        <v>28</v>
      </c>
      <c r="C8099" t="s">
        <v>24</v>
      </c>
      <c r="D8099" t="s">
        <v>41</v>
      </c>
      <c r="E8099" s="6" t="s">
        <v>20169</v>
      </c>
      <c r="F8099" t="s">
        <v>62</v>
      </c>
      <c r="G8099">
        <v>4</v>
      </c>
      <c r="H8099">
        <v>0</v>
      </c>
      <c r="I8099">
        <v>44</v>
      </c>
      <c r="J8099">
        <v>3</v>
      </c>
      <c r="K8099">
        <v>32.479999999999997</v>
      </c>
      <c r="L8099" t="str">
        <f t="shared" si="756"/>
        <v/>
      </c>
      <c r="M8099">
        <v>2</v>
      </c>
      <c r="N8099" t="str">
        <f t="shared" si="757"/>
        <v/>
      </c>
      <c r="O8099">
        <v>6</v>
      </c>
      <c r="P8099" s="11">
        <v>0</v>
      </c>
      <c r="Q8099" s="11">
        <v>6.8181818181818094E-2</v>
      </c>
      <c r="R8099" s="12">
        <v>16.239999999999998</v>
      </c>
      <c r="S8099" t="s">
        <v>27</v>
      </c>
      <c r="T8099">
        <v>0</v>
      </c>
      <c r="U8099">
        <f t="shared" si="758"/>
        <v>5</v>
      </c>
      <c r="V8099">
        <f t="shared" si="759"/>
        <v>1</v>
      </c>
      <c r="W8099">
        <f t="shared" si="760"/>
        <v>1</v>
      </c>
      <c r="X8099" t="str">
        <f t="shared" si="761"/>
        <v>511</v>
      </c>
      <c r="Y8099" t="str">
        <f>IF(Table1[[#This Row],[RFM_Score]]="555","Champion", IF(AND(J8099&gt;=4,V8099&gt;=4),"Loyal", IF(U8099&lt;=2,"At Risk", IF(W8099&gt;=4,"Potential Loyalist","Others"))))</f>
        <v>Others</v>
      </c>
    </row>
    <row r="8100" spans="1:25">
      <c r="A8100" t="s">
        <v>11120</v>
      </c>
      <c r="B8100">
        <v>29</v>
      </c>
      <c r="C8100" t="s">
        <v>24</v>
      </c>
      <c r="D8100" t="s">
        <v>29</v>
      </c>
      <c r="E8100" s="6" t="s">
        <v>20170</v>
      </c>
      <c r="F8100" t="s">
        <v>26</v>
      </c>
      <c r="G8100">
        <v>5</v>
      </c>
      <c r="H8100">
        <v>0</v>
      </c>
      <c r="I8100">
        <v>54</v>
      </c>
      <c r="J8100">
        <v>1</v>
      </c>
      <c r="K8100">
        <v>32.29</v>
      </c>
      <c r="L8100" t="str">
        <f t="shared" si="756"/>
        <v/>
      </c>
      <c r="M8100">
        <v>2</v>
      </c>
      <c r="N8100" t="str">
        <f t="shared" si="757"/>
        <v/>
      </c>
      <c r="O8100">
        <v>19</v>
      </c>
      <c r="P8100" s="11">
        <v>0</v>
      </c>
      <c r="Q8100" s="11">
        <v>1.85185185185185E-2</v>
      </c>
      <c r="R8100" s="12">
        <v>16.145</v>
      </c>
      <c r="S8100" t="s">
        <v>27</v>
      </c>
      <c r="T8100">
        <v>0</v>
      </c>
      <c r="U8100">
        <f t="shared" si="758"/>
        <v>5</v>
      </c>
      <c r="V8100">
        <f t="shared" si="759"/>
        <v>1</v>
      </c>
      <c r="W8100">
        <f t="shared" si="760"/>
        <v>1</v>
      </c>
      <c r="X8100" t="str">
        <f t="shared" si="761"/>
        <v>511</v>
      </c>
      <c r="Y8100" t="str">
        <f>IF(Table1[[#This Row],[RFM_Score]]="555","Champion", IF(AND(J8100&gt;=4,V8100&gt;=4),"Loyal", IF(U8100&lt;=2,"At Risk", IF(W8100&gt;=4,"Potential Loyalist","Others"))))</f>
        <v>Others</v>
      </c>
    </row>
    <row r="8101" spans="1:25">
      <c r="A8101" t="s">
        <v>6089</v>
      </c>
      <c r="B8101">
        <v>30</v>
      </c>
      <c r="C8101" t="s">
        <v>19</v>
      </c>
      <c r="D8101" t="s">
        <v>25</v>
      </c>
      <c r="E8101" s="6" t="s">
        <v>20171</v>
      </c>
      <c r="F8101" t="s">
        <v>21</v>
      </c>
      <c r="G8101">
        <v>7</v>
      </c>
      <c r="H8101">
        <v>1</v>
      </c>
      <c r="I8101">
        <v>48</v>
      </c>
      <c r="J8101">
        <v>5</v>
      </c>
      <c r="K8101">
        <v>32.22</v>
      </c>
      <c r="L8101" t="str">
        <f t="shared" si="756"/>
        <v/>
      </c>
      <c r="M8101">
        <v>2</v>
      </c>
      <c r="N8101" t="str">
        <f t="shared" si="757"/>
        <v/>
      </c>
      <c r="O8101">
        <v>10</v>
      </c>
      <c r="P8101" s="11">
        <v>0.14285714285714199</v>
      </c>
      <c r="Q8101" s="11">
        <v>0.10416666666666601</v>
      </c>
      <c r="R8101" s="12">
        <v>16.11</v>
      </c>
      <c r="S8101" t="s">
        <v>27</v>
      </c>
      <c r="T8101">
        <v>0</v>
      </c>
      <c r="U8101">
        <f t="shared" si="758"/>
        <v>5</v>
      </c>
      <c r="V8101">
        <f t="shared" si="759"/>
        <v>1</v>
      </c>
      <c r="W8101">
        <f t="shared" si="760"/>
        <v>1</v>
      </c>
      <c r="X8101" t="str">
        <f t="shared" si="761"/>
        <v>511</v>
      </c>
      <c r="Y8101" t="str">
        <f>IF(Table1[[#This Row],[RFM_Score]]="555","Champion", IF(AND(J8101&gt;=4,V8101&gt;=4),"Loyal", IF(U8101&lt;=2,"At Risk", IF(W8101&gt;=4,"Potential Loyalist","Others"))))</f>
        <v>Others</v>
      </c>
    </row>
    <row r="8102" spans="1:25">
      <c r="A8102" t="s">
        <v>10081</v>
      </c>
      <c r="B8102">
        <v>25</v>
      </c>
      <c r="C8102" t="s">
        <v>24</v>
      </c>
      <c r="D8102" t="s">
        <v>46</v>
      </c>
      <c r="E8102" s="6" t="s">
        <v>20172</v>
      </c>
      <c r="F8102" t="s">
        <v>26</v>
      </c>
      <c r="G8102">
        <v>3</v>
      </c>
      <c r="H8102">
        <v>1</v>
      </c>
      <c r="I8102">
        <v>62</v>
      </c>
      <c r="J8102">
        <v>9</v>
      </c>
      <c r="K8102">
        <v>32.11</v>
      </c>
      <c r="L8102" t="str">
        <f t="shared" si="756"/>
        <v/>
      </c>
      <c r="M8102">
        <v>2</v>
      </c>
      <c r="N8102" t="str">
        <f t="shared" si="757"/>
        <v/>
      </c>
      <c r="O8102">
        <v>5</v>
      </c>
      <c r="P8102" s="11">
        <v>0.33333333333333298</v>
      </c>
      <c r="Q8102" s="11">
        <v>0.14516129032257999</v>
      </c>
      <c r="R8102" s="12">
        <v>16.055</v>
      </c>
      <c r="S8102" t="s">
        <v>27</v>
      </c>
      <c r="T8102">
        <v>0</v>
      </c>
      <c r="U8102">
        <f t="shared" si="758"/>
        <v>5</v>
      </c>
      <c r="V8102">
        <f t="shared" si="759"/>
        <v>1</v>
      </c>
      <c r="W8102">
        <f t="shared" si="760"/>
        <v>1</v>
      </c>
      <c r="X8102" t="str">
        <f t="shared" si="761"/>
        <v>511</v>
      </c>
      <c r="Y8102" t="str">
        <f>IF(Table1[[#This Row],[RFM_Score]]="555","Champion", IF(AND(J8102&gt;=4,V8102&gt;=4),"Loyal", IF(U8102&lt;=2,"At Risk", IF(W8102&gt;=4,"Potential Loyalist","Others"))))</f>
        <v>Others</v>
      </c>
    </row>
    <row r="8103" spans="1:25">
      <c r="A8103" t="s">
        <v>3296</v>
      </c>
      <c r="B8103">
        <v>52</v>
      </c>
      <c r="C8103" t="s">
        <v>24</v>
      </c>
      <c r="D8103" t="s">
        <v>25</v>
      </c>
      <c r="E8103" s="6" t="s">
        <v>20173</v>
      </c>
      <c r="F8103" t="s">
        <v>30</v>
      </c>
      <c r="G8103">
        <v>9</v>
      </c>
      <c r="H8103">
        <v>5</v>
      </c>
      <c r="I8103">
        <v>35</v>
      </c>
      <c r="J8103">
        <v>3</v>
      </c>
      <c r="K8103">
        <v>32.04</v>
      </c>
      <c r="L8103" t="str">
        <f t="shared" si="756"/>
        <v/>
      </c>
      <c r="M8103">
        <v>2</v>
      </c>
      <c r="N8103" t="str">
        <f t="shared" si="757"/>
        <v/>
      </c>
      <c r="O8103">
        <v>24</v>
      </c>
      <c r="P8103" s="11">
        <v>0.55555555555555503</v>
      </c>
      <c r="Q8103" s="11">
        <v>8.5714285714285701E-2</v>
      </c>
      <c r="R8103" s="12">
        <v>16.02</v>
      </c>
      <c r="S8103" t="s">
        <v>27</v>
      </c>
      <c r="T8103">
        <v>0</v>
      </c>
      <c r="U8103">
        <f t="shared" si="758"/>
        <v>4</v>
      </c>
      <c r="V8103">
        <f t="shared" si="759"/>
        <v>1</v>
      </c>
      <c r="W8103">
        <f t="shared" si="760"/>
        <v>1</v>
      </c>
      <c r="X8103" t="str">
        <f t="shared" si="761"/>
        <v>411</v>
      </c>
      <c r="Y8103" t="str">
        <f>IF(Table1[[#This Row],[RFM_Score]]="555","Champion", IF(AND(J8103&gt;=4,V8103&gt;=4),"Loyal", IF(U8103&lt;=2,"At Risk", IF(W8103&gt;=4,"Potential Loyalist","Others"))))</f>
        <v>Others</v>
      </c>
    </row>
    <row r="8104" spans="1:25">
      <c r="A8104" t="s">
        <v>4895</v>
      </c>
      <c r="B8104">
        <v>36</v>
      </c>
      <c r="C8104" t="s">
        <v>24</v>
      </c>
      <c r="D8104" t="s">
        <v>41</v>
      </c>
      <c r="E8104" s="6" t="s">
        <v>20174</v>
      </c>
      <c r="F8104" t="s">
        <v>26</v>
      </c>
      <c r="G8104">
        <v>1</v>
      </c>
      <c r="H8104">
        <v>0</v>
      </c>
      <c r="I8104">
        <v>47</v>
      </c>
      <c r="J8104">
        <v>3</v>
      </c>
      <c r="K8104">
        <v>31.89</v>
      </c>
      <c r="L8104" t="str">
        <f t="shared" si="756"/>
        <v/>
      </c>
      <c r="M8104">
        <v>2</v>
      </c>
      <c r="N8104" t="str">
        <f t="shared" si="757"/>
        <v/>
      </c>
      <c r="O8104">
        <v>4</v>
      </c>
      <c r="P8104" s="11">
        <v>0</v>
      </c>
      <c r="Q8104" s="11">
        <v>6.3829787234042507E-2</v>
      </c>
      <c r="R8104" s="12">
        <v>15.945</v>
      </c>
      <c r="S8104" t="s">
        <v>27</v>
      </c>
      <c r="T8104">
        <v>0</v>
      </c>
      <c r="U8104">
        <f t="shared" si="758"/>
        <v>5</v>
      </c>
      <c r="V8104">
        <f t="shared" si="759"/>
        <v>1</v>
      </c>
      <c r="W8104">
        <f t="shared" si="760"/>
        <v>1</v>
      </c>
      <c r="X8104" t="str">
        <f t="shared" si="761"/>
        <v>511</v>
      </c>
      <c r="Y8104" t="str">
        <f>IF(Table1[[#This Row],[RFM_Score]]="555","Champion", IF(AND(J8104&gt;=4,V8104&gt;=4),"Loyal", IF(U8104&lt;=2,"At Risk", IF(W8104&gt;=4,"Potential Loyalist","Others"))))</f>
        <v>Others</v>
      </c>
    </row>
    <row r="8105" spans="1:25">
      <c r="A8105" t="s">
        <v>3651</v>
      </c>
      <c r="B8105">
        <v>43</v>
      </c>
      <c r="C8105" t="s">
        <v>24</v>
      </c>
      <c r="D8105" t="s">
        <v>29</v>
      </c>
      <c r="E8105" s="6" t="s">
        <v>20175</v>
      </c>
      <c r="F8105" t="s">
        <v>26</v>
      </c>
      <c r="G8105">
        <v>3</v>
      </c>
      <c r="H8105">
        <v>0</v>
      </c>
      <c r="I8105">
        <v>50</v>
      </c>
      <c r="J8105">
        <v>1</v>
      </c>
      <c r="K8105">
        <v>31.78</v>
      </c>
      <c r="L8105" t="str">
        <f t="shared" si="756"/>
        <v/>
      </c>
      <c r="M8105">
        <v>2</v>
      </c>
      <c r="N8105" t="str">
        <f t="shared" si="757"/>
        <v/>
      </c>
      <c r="O8105">
        <v>1</v>
      </c>
      <c r="P8105" s="11">
        <v>0</v>
      </c>
      <c r="Q8105" s="11">
        <v>0.02</v>
      </c>
      <c r="R8105" s="12">
        <v>15.89</v>
      </c>
      <c r="S8105" t="s">
        <v>27</v>
      </c>
      <c r="T8105">
        <v>0</v>
      </c>
      <c r="U8105">
        <f t="shared" si="758"/>
        <v>5</v>
      </c>
      <c r="V8105">
        <f t="shared" si="759"/>
        <v>1</v>
      </c>
      <c r="W8105">
        <f t="shared" si="760"/>
        <v>1</v>
      </c>
      <c r="X8105" t="str">
        <f t="shared" si="761"/>
        <v>511</v>
      </c>
      <c r="Y8105" t="str">
        <f>IF(Table1[[#This Row],[RFM_Score]]="555","Champion", IF(AND(J8105&gt;=4,V8105&gt;=4),"Loyal", IF(U8105&lt;=2,"At Risk", IF(W8105&gt;=4,"Potential Loyalist","Others"))))</f>
        <v>Others</v>
      </c>
    </row>
    <row r="8106" spans="1:25">
      <c r="A8106" t="s">
        <v>1892</v>
      </c>
      <c r="B8106">
        <v>26</v>
      </c>
      <c r="C8106" t="s">
        <v>24</v>
      </c>
      <c r="D8106" t="s">
        <v>20</v>
      </c>
      <c r="E8106" s="6" t="s">
        <v>20176</v>
      </c>
      <c r="F8106" t="s">
        <v>30</v>
      </c>
      <c r="G8106">
        <v>2</v>
      </c>
      <c r="H8106">
        <v>2</v>
      </c>
      <c r="I8106">
        <v>59</v>
      </c>
      <c r="J8106">
        <v>3</v>
      </c>
      <c r="K8106">
        <v>31.66</v>
      </c>
      <c r="L8106" t="str">
        <f t="shared" si="756"/>
        <v/>
      </c>
      <c r="M8106">
        <v>2</v>
      </c>
      <c r="N8106" t="str">
        <f t="shared" si="757"/>
        <v/>
      </c>
      <c r="O8106">
        <v>24</v>
      </c>
      <c r="P8106" s="11">
        <v>1</v>
      </c>
      <c r="Q8106" s="11">
        <v>5.0847457627118599E-2</v>
      </c>
      <c r="R8106" s="12">
        <v>15.83</v>
      </c>
      <c r="S8106" t="s">
        <v>27</v>
      </c>
      <c r="T8106">
        <v>0</v>
      </c>
      <c r="U8106">
        <f t="shared" si="758"/>
        <v>4</v>
      </c>
      <c r="V8106">
        <f t="shared" si="759"/>
        <v>1</v>
      </c>
      <c r="W8106">
        <f t="shared" si="760"/>
        <v>1</v>
      </c>
      <c r="X8106" t="str">
        <f t="shared" si="761"/>
        <v>411</v>
      </c>
      <c r="Y8106" t="str">
        <f>IF(Table1[[#This Row],[RFM_Score]]="555","Champion", IF(AND(J8106&gt;=4,V8106&gt;=4),"Loyal", IF(U8106&lt;=2,"At Risk", IF(W8106&gt;=4,"Potential Loyalist","Others"))))</f>
        <v>Others</v>
      </c>
    </row>
    <row r="8107" spans="1:25">
      <c r="A8107" t="s">
        <v>8455</v>
      </c>
      <c r="B8107">
        <v>28</v>
      </c>
      <c r="C8107" t="s">
        <v>24</v>
      </c>
      <c r="D8107" t="s">
        <v>29</v>
      </c>
      <c r="E8107" s="6" t="s">
        <v>20177</v>
      </c>
      <c r="F8107" t="s">
        <v>26</v>
      </c>
      <c r="G8107">
        <v>7</v>
      </c>
      <c r="H8107">
        <v>4</v>
      </c>
      <c r="I8107">
        <v>49</v>
      </c>
      <c r="J8107">
        <v>3</v>
      </c>
      <c r="K8107">
        <v>31.66</v>
      </c>
      <c r="L8107" t="str">
        <f t="shared" si="756"/>
        <v/>
      </c>
      <c r="M8107">
        <v>2</v>
      </c>
      <c r="N8107" t="str">
        <f t="shared" si="757"/>
        <v/>
      </c>
      <c r="O8107">
        <v>35</v>
      </c>
      <c r="P8107" s="11">
        <v>0.57142857142857095</v>
      </c>
      <c r="Q8107" s="11">
        <v>6.1224489795918297E-2</v>
      </c>
      <c r="R8107" s="12">
        <v>15.83</v>
      </c>
      <c r="S8107" t="s">
        <v>27</v>
      </c>
      <c r="T8107">
        <v>0</v>
      </c>
      <c r="U8107">
        <f t="shared" si="758"/>
        <v>4</v>
      </c>
      <c r="V8107">
        <f t="shared" si="759"/>
        <v>1</v>
      </c>
      <c r="W8107">
        <f t="shared" si="760"/>
        <v>1</v>
      </c>
      <c r="X8107" t="str">
        <f t="shared" si="761"/>
        <v>411</v>
      </c>
      <c r="Y8107" t="str">
        <f>IF(Table1[[#This Row],[RFM_Score]]="555","Champion", IF(AND(J8107&gt;=4,V8107&gt;=4),"Loyal", IF(U8107&lt;=2,"At Risk", IF(W8107&gt;=4,"Potential Loyalist","Others"))))</f>
        <v>Others</v>
      </c>
    </row>
    <row r="8108" spans="1:25">
      <c r="A8108" t="s">
        <v>7816</v>
      </c>
      <c r="B8108">
        <v>23</v>
      </c>
      <c r="C8108" t="s">
        <v>19</v>
      </c>
      <c r="D8108" t="s">
        <v>49</v>
      </c>
      <c r="E8108" s="6" t="s">
        <v>20178</v>
      </c>
      <c r="F8108" t="s">
        <v>60</v>
      </c>
      <c r="G8108">
        <v>5</v>
      </c>
      <c r="H8108">
        <v>2</v>
      </c>
      <c r="I8108">
        <v>41</v>
      </c>
      <c r="J8108">
        <v>4</v>
      </c>
      <c r="K8108">
        <v>31.62</v>
      </c>
      <c r="L8108" t="str">
        <f t="shared" si="756"/>
        <v/>
      </c>
      <c r="M8108">
        <v>2</v>
      </c>
      <c r="N8108" t="str">
        <f t="shared" si="757"/>
        <v/>
      </c>
      <c r="O8108">
        <v>14</v>
      </c>
      <c r="P8108" s="11">
        <v>0.4</v>
      </c>
      <c r="Q8108" s="11">
        <v>9.7560975609756101E-2</v>
      </c>
      <c r="R8108" s="12">
        <v>15.81</v>
      </c>
      <c r="S8108" t="s">
        <v>27</v>
      </c>
      <c r="T8108">
        <v>1</v>
      </c>
      <c r="U8108">
        <f t="shared" si="758"/>
        <v>5</v>
      </c>
      <c r="V8108">
        <f t="shared" si="759"/>
        <v>1</v>
      </c>
      <c r="W8108">
        <f t="shared" si="760"/>
        <v>1</v>
      </c>
      <c r="X8108" t="str">
        <f t="shared" si="761"/>
        <v>511</v>
      </c>
      <c r="Y8108" t="str">
        <f>IF(Table1[[#This Row],[RFM_Score]]="555","Champion", IF(AND(J8108&gt;=4,V8108&gt;=4),"Loyal", IF(U8108&lt;=2,"At Risk", IF(W8108&gt;=4,"Potential Loyalist","Others"))))</f>
        <v>Others</v>
      </c>
    </row>
    <row r="8109" spans="1:25">
      <c r="A8109" t="s">
        <v>6725</v>
      </c>
      <c r="B8109">
        <v>18</v>
      </c>
      <c r="C8109" t="s">
        <v>24</v>
      </c>
      <c r="D8109" t="s">
        <v>29</v>
      </c>
      <c r="E8109" s="6" t="s">
        <v>20179</v>
      </c>
      <c r="F8109" t="s">
        <v>26</v>
      </c>
      <c r="G8109">
        <v>5</v>
      </c>
      <c r="H8109">
        <v>0</v>
      </c>
      <c r="I8109">
        <v>60</v>
      </c>
      <c r="J8109">
        <v>2</v>
      </c>
      <c r="K8109">
        <v>31.55</v>
      </c>
      <c r="L8109" t="str">
        <f t="shared" si="756"/>
        <v/>
      </c>
      <c r="M8109">
        <v>2</v>
      </c>
      <c r="N8109" t="str">
        <f t="shared" si="757"/>
        <v/>
      </c>
      <c r="O8109">
        <v>58</v>
      </c>
      <c r="P8109" s="11">
        <v>0</v>
      </c>
      <c r="Q8109" s="11">
        <v>3.3333333333333298E-2</v>
      </c>
      <c r="R8109" s="12">
        <v>15.775</v>
      </c>
      <c r="S8109" t="s">
        <v>27</v>
      </c>
      <c r="T8109">
        <v>0</v>
      </c>
      <c r="U8109">
        <f t="shared" si="758"/>
        <v>3</v>
      </c>
      <c r="V8109">
        <f t="shared" si="759"/>
        <v>1</v>
      </c>
      <c r="W8109">
        <f t="shared" si="760"/>
        <v>1</v>
      </c>
      <c r="X8109" t="str">
        <f t="shared" si="761"/>
        <v>311</v>
      </c>
      <c r="Y8109" t="str">
        <f>IF(Table1[[#This Row],[RFM_Score]]="555","Champion", IF(AND(J8109&gt;=4,V8109&gt;=4),"Loyal", IF(U8109&lt;=2,"At Risk", IF(W8109&gt;=4,"Potential Loyalist","Others"))))</f>
        <v>Others</v>
      </c>
    </row>
    <row r="8110" spans="1:25">
      <c r="A8110" t="s">
        <v>10300</v>
      </c>
      <c r="B8110">
        <v>33</v>
      </c>
      <c r="C8110" t="s">
        <v>24</v>
      </c>
      <c r="D8110" t="s">
        <v>46</v>
      </c>
      <c r="E8110" s="6" t="s">
        <v>20180</v>
      </c>
      <c r="F8110" t="s">
        <v>60</v>
      </c>
      <c r="G8110">
        <v>3</v>
      </c>
      <c r="H8110">
        <v>1</v>
      </c>
      <c r="I8110">
        <v>56</v>
      </c>
      <c r="J8110">
        <v>2</v>
      </c>
      <c r="K8110">
        <v>31.54</v>
      </c>
      <c r="L8110" t="str">
        <f t="shared" si="756"/>
        <v/>
      </c>
      <c r="M8110">
        <v>2</v>
      </c>
      <c r="N8110" t="str">
        <f t="shared" si="757"/>
        <v/>
      </c>
      <c r="O8110">
        <v>65</v>
      </c>
      <c r="P8110" s="11">
        <v>0.33333333333333298</v>
      </c>
      <c r="Q8110" s="11">
        <v>3.5714285714285698E-2</v>
      </c>
      <c r="R8110" s="12">
        <v>15.77</v>
      </c>
      <c r="S8110" t="s">
        <v>27</v>
      </c>
      <c r="T8110">
        <v>0</v>
      </c>
      <c r="U8110">
        <f t="shared" si="758"/>
        <v>3</v>
      </c>
      <c r="V8110">
        <f t="shared" si="759"/>
        <v>1</v>
      </c>
      <c r="W8110">
        <f t="shared" si="760"/>
        <v>1</v>
      </c>
      <c r="X8110" t="str">
        <f t="shared" si="761"/>
        <v>311</v>
      </c>
      <c r="Y8110" t="str">
        <f>IF(Table1[[#This Row],[RFM_Score]]="555","Champion", IF(AND(J8110&gt;=4,V8110&gt;=4),"Loyal", IF(U8110&lt;=2,"At Risk", IF(W8110&gt;=4,"Potential Loyalist","Others"))))</f>
        <v>Others</v>
      </c>
    </row>
    <row r="8111" spans="1:25">
      <c r="A8111" t="s">
        <v>8153</v>
      </c>
      <c r="B8111">
        <v>22</v>
      </c>
      <c r="C8111" t="s">
        <v>19</v>
      </c>
      <c r="D8111" t="s">
        <v>49</v>
      </c>
      <c r="E8111" s="6" t="s">
        <v>20181</v>
      </c>
      <c r="F8111" t="s">
        <v>37</v>
      </c>
      <c r="G8111">
        <v>4</v>
      </c>
      <c r="H8111">
        <v>4</v>
      </c>
      <c r="I8111">
        <v>38</v>
      </c>
      <c r="J8111">
        <v>1</v>
      </c>
      <c r="K8111">
        <v>31.44</v>
      </c>
      <c r="L8111" t="str">
        <f t="shared" si="756"/>
        <v/>
      </c>
      <c r="M8111">
        <v>2</v>
      </c>
      <c r="N8111" t="str">
        <f t="shared" si="757"/>
        <v/>
      </c>
      <c r="O8111">
        <v>74</v>
      </c>
      <c r="P8111" s="11">
        <v>1</v>
      </c>
      <c r="Q8111" s="11">
        <v>2.6315789473684199E-2</v>
      </c>
      <c r="R8111" s="12">
        <v>15.72</v>
      </c>
      <c r="S8111" t="s">
        <v>27</v>
      </c>
      <c r="T8111">
        <v>0</v>
      </c>
      <c r="U8111">
        <f t="shared" si="758"/>
        <v>2</v>
      </c>
      <c r="V8111">
        <f t="shared" si="759"/>
        <v>1</v>
      </c>
      <c r="W8111">
        <f t="shared" si="760"/>
        <v>1</v>
      </c>
      <c r="X8111" t="str">
        <f t="shared" si="761"/>
        <v>211</v>
      </c>
      <c r="Y8111" t="str">
        <f>IF(Table1[[#This Row],[RFM_Score]]="555","Champion", IF(AND(J8111&gt;=4,V8111&gt;=4),"Loyal", IF(U8111&lt;=2,"At Risk", IF(W8111&gt;=4,"Potential Loyalist","Others"))))</f>
        <v>At Risk</v>
      </c>
    </row>
    <row r="8112" spans="1:25">
      <c r="A8112" t="s">
        <v>5826</v>
      </c>
      <c r="B8112">
        <v>36</v>
      </c>
      <c r="C8112" t="s">
        <v>24</v>
      </c>
      <c r="D8112" t="s">
        <v>41</v>
      </c>
      <c r="E8112" s="6" t="s">
        <v>20182</v>
      </c>
      <c r="F8112" t="s">
        <v>30</v>
      </c>
      <c r="G8112">
        <v>0</v>
      </c>
      <c r="H8112">
        <v>0</v>
      </c>
      <c r="I8112">
        <v>50</v>
      </c>
      <c r="J8112">
        <v>5</v>
      </c>
      <c r="K8112">
        <v>31.35</v>
      </c>
      <c r="L8112" t="str">
        <f t="shared" si="756"/>
        <v/>
      </c>
      <c r="M8112">
        <v>2</v>
      </c>
      <c r="N8112" t="str">
        <f t="shared" si="757"/>
        <v/>
      </c>
      <c r="O8112">
        <v>18</v>
      </c>
      <c r="P8112" s="11">
        <v>0</v>
      </c>
      <c r="Q8112" s="11">
        <v>0.1</v>
      </c>
      <c r="R8112" s="12">
        <v>15.675000000000001</v>
      </c>
      <c r="S8112" t="s">
        <v>27</v>
      </c>
      <c r="T8112">
        <v>0</v>
      </c>
      <c r="U8112">
        <f t="shared" si="758"/>
        <v>5</v>
      </c>
      <c r="V8112">
        <f t="shared" si="759"/>
        <v>1</v>
      </c>
      <c r="W8112">
        <f t="shared" si="760"/>
        <v>1</v>
      </c>
      <c r="X8112" t="str">
        <f t="shared" si="761"/>
        <v>511</v>
      </c>
      <c r="Y8112" t="str">
        <f>IF(Table1[[#This Row],[RFM_Score]]="555","Champion", IF(AND(J8112&gt;=4,V8112&gt;=4),"Loyal", IF(U8112&lt;=2,"At Risk", IF(W8112&gt;=4,"Potential Loyalist","Others"))))</f>
        <v>Others</v>
      </c>
    </row>
    <row r="8113" spans="1:25">
      <c r="A8113" t="s">
        <v>3390</v>
      </c>
      <c r="B8113">
        <v>35</v>
      </c>
      <c r="C8113" t="s">
        <v>19</v>
      </c>
      <c r="D8113" t="s">
        <v>46</v>
      </c>
      <c r="E8113" s="6" t="s">
        <v>20183</v>
      </c>
      <c r="F8113" t="s">
        <v>21</v>
      </c>
      <c r="G8113">
        <v>0</v>
      </c>
      <c r="H8113">
        <v>0</v>
      </c>
      <c r="I8113">
        <v>52</v>
      </c>
      <c r="J8113">
        <v>1</v>
      </c>
      <c r="K8113">
        <v>31.28</v>
      </c>
      <c r="L8113" t="str">
        <f t="shared" si="756"/>
        <v/>
      </c>
      <c r="M8113">
        <v>2</v>
      </c>
      <c r="N8113" t="str">
        <f t="shared" si="757"/>
        <v/>
      </c>
      <c r="O8113">
        <v>23</v>
      </c>
      <c r="P8113" s="11">
        <v>0</v>
      </c>
      <c r="Q8113" s="11">
        <v>1.9230769230769201E-2</v>
      </c>
      <c r="R8113" s="12">
        <v>15.64</v>
      </c>
      <c r="S8113" t="s">
        <v>27</v>
      </c>
      <c r="T8113">
        <v>0</v>
      </c>
      <c r="U8113">
        <f t="shared" si="758"/>
        <v>4</v>
      </c>
      <c r="V8113">
        <f t="shared" si="759"/>
        <v>1</v>
      </c>
      <c r="W8113">
        <f t="shared" si="760"/>
        <v>1</v>
      </c>
      <c r="X8113" t="str">
        <f t="shared" si="761"/>
        <v>411</v>
      </c>
      <c r="Y8113" t="str">
        <f>IF(Table1[[#This Row],[RFM_Score]]="555","Champion", IF(AND(J8113&gt;=4,V8113&gt;=4),"Loyal", IF(U8113&lt;=2,"At Risk", IF(W8113&gt;=4,"Potential Loyalist","Others"))))</f>
        <v>Others</v>
      </c>
    </row>
    <row r="8114" spans="1:25">
      <c r="A8114" t="s">
        <v>2361</v>
      </c>
      <c r="B8114">
        <v>34</v>
      </c>
      <c r="C8114" t="s">
        <v>24</v>
      </c>
      <c r="D8114" t="s">
        <v>49</v>
      </c>
      <c r="E8114" s="6" t="s">
        <v>20184</v>
      </c>
      <c r="F8114" t="s">
        <v>26</v>
      </c>
      <c r="G8114">
        <v>6</v>
      </c>
      <c r="H8114">
        <v>3</v>
      </c>
      <c r="I8114">
        <v>50</v>
      </c>
      <c r="J8114">
        <v>3</v>
      </c>
      <c r="K8114">
        <v>31.22</v>
      </c>
      <c r="L8114" t="str">
        <f t="shared" si="756"/>
        <v/>
      </c>
      <c r="M8114">
        <v>2</v>
      </c>
      <c r="N8114" t="str">
        <f t="shared" si="757"/>
        <v/>
      </c>
      <c r="O8114">
        <v>16</v>
      </c>
      <c r="P8114" s="11">
        <v>0.5</v>
      </c>
      <c r="Q8114" s="11">
        <v>0.06</v>
      </c>
      <c r="R8114" s="12">
        <v>15.61</v>
      </c>
      <c r="S8114" t="s">
        <v>27</v>
      </c>
      <c r="T8114">
        <v>0</v>
      </c>
      <c r="U8114">
        <f t="shared" si="758"/>
        <v>5</v>
      </c>
      <c r="V8114">
        <f t="shared" si="759"/>
        <v>1</v>
      </c>
      <c r="W8114">
        <f t="shared" si="760"/>
        <v>1</v>
      </c>
      <c r="X8114" t="str">
        <f t="shared" si="761"/>
        <v>511</v>
      </c>
      <c r="Y8114" t="str">
        <f>IF(Table1[[#This Row],[RFM_Score]]="555","Champion", IF(AND(J8114&gt;=4,V8114&gt;=4),"Loyal", IF(U8114&lt;=2,"At Risk", IF(W8114&gt;=4,"Potential Loyalist","Others"))))</f>
        <v>Others</v>
      </c>
    </row>
    <row r="8115" spans="1:25">
      <c r="A8115" t="s">
        <v>3646</v>
      </c>
      <c r="B8115">
        <v>30</v>
      </c>
      <c r="C8115" t="s">
        <v>24</v>
      </c>
      <c r="D8115" t="s">
        <v>25</v>
      </c>
      <c r="E8115" s="6" t="s">
        <v>20185</v>
      </c>
      <c r="F8115" t="s">
        <v>60</v>
      </c>
      <c r="G8115">
        <v>3</v>
      </c>
      <c r="H8115">
        <v>1</v>
      </c>
      <c r="I8115">
        <v>54</v>
      </c>
      <c r="J8115">
        <v>4</v>
      </c>
      <c r="K8115">
        <v>30.95</v>
      </c>
      <c r="L8115" t="str">
        <f t="shared" si="756"/>
        <v/>
      </c>
      <c r="M8115">
        <v>2</v>
      </c>
      <c r="N8115" t="str">
        <f t="shared" si="757"/>
        <v/>
      </c>
      <c r="O8115">
        <v>18</v>
      </c>
      <c r="P8115" s="11">
        <v>0.33333333333333298</v>
      </c>
      <c r="Q8115" s="11">
        <v>7.4074074074074001E-2</v>
      </c>
      <c r="R8115" s="12">
        <v>15.475</v>
      </c>
      <c r="S8115" t="s">
        <v>27</v>
      </c>
      <c r="T8115">
        <v>0</v>
      </c>
      <c r="U8115">
        <f t="shared" si="758"/>
        <v>5</v>
      </c>
      <c r="V8115">
        <f t="shared" si="759"/>
        <v>1</v>
      </c>
      <c r="W8115">
        <f t="shared" si="760"/>
        <v>1</v>
      </c>
      <c r="X8115" t="str">
        <f t="shared" si="761"/>
        <v>511</v>
      </c>
      <c r="Y8115" t="str">
        <f>IF(Table1[[#This Row],[RFM_Score]]="555","Champion", IF(AND(J8115&gt;=4,V8115&gt;=4),"Loyal", IF(U8115&lt;=2,"At Risk", IF(W8115&gt;=4,"Potential Loyalist","Others"))))</f>
        <v>Others</v>
      </c>
    </row>
    <row r="8116" spans="1:25">
      <c r="A8116" t="s">
        <v>7386</v>
      </c>
      <c r="B8116">
        <v>52</v>
      </c>
      <c r="C8116" t="s">
        <v>24</v>
      </c>
      <c r="D8116" t="s">
        <v>25</v>
      </c>
      <c r="E8116" s="6" t="s">
        <v>20186</v>
      </c>
      <c r="F8116" t="s">
        <v>26</v>
      </c>
      <c r="G8116">
        <v>4</v>
      </c>
      <c r="H8116">
        <v>3</v>
      </c>
      <c r="I8116">
        <v>52</v>
      </c>
      <c r="J8116">
        <v>3</v>
      </c>
      <c r="K8116">
        <v>30.66</v>
      </c>
      <c r="L8116" t="str">
        <f t="shared" si="756"/>
        <v/>
      </c>
      <c r="M8116">
        <v>2</v>
      </c>
      <c r="N8116" t="str">
        <f t="shared" si="757"/>
        <v/>
      </c>
      <c r="O8116">
        <v>103</v>
      </c>
      <c r="P8116" s="11">
        <v>0.75</v>
      </c>
      <c r="Q8116" s="11">
        <v>5.7692307692307598E-2</v>
      </c>
      <c r="R8116" s="12">
        <v>15.33</v>
      </c>
      <c r="S8116" t="s">
        <v>27</v>
      </c>
      <c r="T8116">
        <v>1</v>
      </c>
      <c r="U8116">
        <f t="shared" si="758"/>
        <v>1</v>
      </c>
      <c r="V8116">
        <f t="shared" si="759"/>
        <v>1</v>
      </c>
      <c r="W8116">
        <f t="shared" si="760"/>
        <v>1</v>
      </c>
      <c r="X8116" t="str">
        <f t="shared" si="761"/>
        <v>111</v>
      </c>
      <c r="Y8116" t="str">
        <f>IF(Table1[[#This Row],[RFM_Score]]="555","Champion", IF(AND(J8116&gt;=4,V8116&gt;=4),"Loyal", IF(U8116&lt;=2,"At Risk", IF(W8116&gt;=4,"Potential Loyalist","Others"))))</f>
        <v>At Risk</v>
      </c>
    </row>
    <row r="8117" spans="1:25">
      <c r="A8117" t="s">
        <v>11179</v>
      </c>
      <c r="B8117">
        <v>19</v>
      </c>
      <c r="C8117" t="s">
        <v>24</v>
      </c>
      <c r="D8117" t="s">
        <v>49</v>
      </c>
      <c r="E8117" s="6" t="s">
        <v>20187</v>
      </c>
      <c r="F8117" t="s">
        <v>26</v>
      </c>
      <c r="G8117">
        <v>4</v>
      </c>
      <c r="H8117">
        <v>2</v>
      </c>
      <c r="I8117">
        <v>54</v>
      </c>
      <c r="J8117">
        <v>1</v>
      </c>
      <c r="K8117">
        <v>30.51</v>
      </c>
      <c r="L8117" t="str">
        <f t="shared" si="756"/>
        <v/>
      </c>
      <c r="M8117">
        <v>2</v>
      </c>
      <c r="N8117" t="str">
        <f t="shared" si="757"/>
        <v/>
      </c>
      <c r="O8117">
        <v>24</v>
      </c>
      <c r="P8117" s="11">
        <v>0.5</v>
      </c>
      <c r="Q8117" s="11">
        <v>1.85185185185185E-2</v>
      </c>
      <c r="R8117" s="12">
        <v>15.255000000000001</v>
      </c>
      <c r="S8117" t="s">
        <v>27</v>
      </c>
      <c r="T8117">
        <v>0</v>
      </c>
      <c r="U8117">
        <f t="shared" si="758"/>
        <v>4</v>
      </c>
      <c r="V8117">
        <f t="shared" si="759"/>
        <v>1</v>
      </c>
      <c r="W8117">
        <f t="shared" si="760"/>
        <v>1</v>
      </c>
      <c r="X8117" t="str">
        <f t="shared" si="761"/>
        <v>411</v>
      </c>
      <c r="Y8117" t="str">
        <f>IF(Table1[[#This Row],[RFM_Score]]="555","Champion", IF(AND(J8117&gt;=4,V8117&gt;=4),"Loyal", IF(U8117&lt;=2,"At Risk", IF(W8117&gt;=4,"Potential Loyalist","Others"))))</f>
        <v>Others</v>
      </c>
    </row>
    <row r="8118" spans="1:25">
      <c r="A8118" t="s">
        <v>3833</v>
      </c>
      <c r="B8118">
        <v>33</v>
      </c>
      <c r="C8118" t="s">
        <v>24</v>
      </c>
      <c r="D8118" t="s">
        <v>29</v>
      </c>
      <c r="E8118" s="6" t="s">
        <v>20188</v>
      </c>
      <c r="F8118" t="s">
        <v>26</v>
      </c>
      <c r="G8118">
        <v>2</v>
      </c>
      <c r="H8118">
        <v>0</v>
      </c>
      <c r="I8118">
        <v>58</v>
      </c>
      <c r="J8118">
        <v>1</v>
      </c>
      <c r="K8118">
        <v>30.48</v>
      </c>
      <c r="L8118" t="str">
        <f t="shared" si="756"/>
        <v/>
      </c>
      <c r="M8118">
        <v>2</v>
      </c>
      <c r="N8118" t="str">
        <f t="shared" si="757"/>
        <v/>
      </c>
      <c r="O8118">
        <v>4</v>
      </c>
      <c r="P8118" s="11">
        <v>0</v>
      </c>
      <c r="Q8118" s="11">
        <v>1.72413793103448E-2</v>
      </c>
      <c r="R8118" s="12">
        <v>15.24</v>
      </c>
      <c r="S8118" t="s">
        <v>27</v>
      </c>
      <c r="T8118">
        <v>1</v>
      </c>
      <c r="U8118">
        <f t="shared" si="758"/>
        <v>5</v>
      </c>
      <c r="V8118">
        <f t="shared" si="759"/>
        <v>1</v>
      </c>
      <c r="W8118">
        <f t="shared" si="760"/>
        <v>1</v>
      </c>
      <c r="X8118" t="str">
        <f t="shared" si="761"/>
        <v>511</v>
      </c>
      <c r="Y8118" t="str">
        <f>IF(Table1[[#This Row],[RFM_Score]]="555","Champion", IF(AND(J8118&gt;=4,V8118&gt;=4),"Loyal", IF(U8118&lt;=2,"At Risk", IF(W8118&gt;=4,"Potential Loyalist","Others"))))</f>
        <v>Others</v>
      </c>
    </row>
    <row r="8119" spans="1:25">
      <c r="A8119" t="s">
        <v>1346</v>
      </c>
      <c r="B8119">
        <v>40</v>
      </c>
      <c r="C8119" t="s">
        <v>24</v>
      </c>
      <c r="D8119" t="s">
        <v>25</v>
      </c>
      <c r="E8119" s="6" t="s">
        <v>20189</v>
      </c>
      <c r="F8119" t="s">
        <v>26</v>
      </c>
      <c r="G8119">
        <v>6</v>
      </c>
      <c r="H8119">
        <v>3</v>
      </c>
      <c r="I8119">
        <v>48</v>
      </c>
      <c r="J8119">
        <v>0</v>
      </c>
      <c r="K8119">
        <v>30.4</v>
      </c>
      <c r="L8119" t="str">
        <f t="shared" si="756"/>
        <v/>
      </c>
      <c r="M8119">
        <v>2</v>
      </c>
      <c r="N8119" t="str">
        <f t="shared" si="757"/>
        <v/>
      </c>
      <c r="O8119">
        <v>2</v>
      </c>
      <c r="P8119" s="11">
        <v>0.5</v>
      </c>
      <c r="Q8119" s="11">
        <v>0</v>
      </c>
      <c r="R8119" s="12">
        <v>15.2</v>
      </c>
      <c r="S8119" t="s">
        <v>27</v>
      </c>
      <c r="T8119">
        <v>0</v>
      </c>
      <c r="U8119">
        <f t="shared" si="758"/>
        <v>5</v>
      </c>
      <c r="V8119">
        <f t="shared" si="759"/>
        <v>1</v>
      </c>
      <c r="W8119">
        <f t="shared" si="760"/>
        <v>1</v>
      </c>
      <c r="X8119" t="str">
        <f t="shared" si="761"/>
        <v>511</v>
      </c>
      <c r="Y8119" t="str">
        <f>IF(Table1[[#This Row],[RFM_Score]]="555","Champion", IF(AND(J8119&gt;=4,V8119&gt;=4),"Loyal", IF(U8119&lt;=2,"At Risk", IF(W8119&gt;=4,"Potential Loyalist","Others"))))</f>
        <v>Others</v>
      </c>
    </row>
    <row r="8120" spans="1:25">
      <c r="A8120" t="s">
        <v>2975</v>
      </c>
      <c r="B8120">
        <v>18</v>
      </c>
      <c r="C8120" t="s">
        <v>24</v>
      </c>
      <c r="D8120" t="s">
        <v>29</v>
      </c>
      <c r="E8120" s="6" t="s">
        <v>20190</v>
      </c>
      <c r="F8120" t="s">
        <v>26</v>
      </c>
      <c r="G8120">
        <v>1</v>
      </c>
      <c r="H8120">
        <v>0</v>
      </c>
      <c r="I8120">
        <v>36</v>
      </c>
      <c r="J8120">
        <v>0</v>
      </c>
      <c r="K8120">
        <v>30.37</v>
      </c>
      <c r="L8120" t="str">
        <f t="shared" si="756"/>
        <v/>
      </c>
      <c r="M8120">
        <v>2</v>
      </c>
      <c r="N8120" t="str">
        <f t="shared" si="757"/>
        <v/>
      </c>
      <c r="O8120">
        <v>2</v>
      </c>
      <c r="P8120" s="11">
        <v>0</v>
      </c>
      <c r="Q8120" s="11">
        <v>0</v>
      </c>
      <c r="R8120" s="12">
        <v>15.185</v>
      </c>
      <c r="S8120" t="s">
        <v>27</v>
      </c>
      <c r="T8120">
        <v>0</v>
      </c>
      <c r="U8120">
        <f t="shared" si="758"/>
        <v>5</v>
      </c>
      <c r="V8120">
        <f t="shared" si="759"/>
        <v>1</v>
      </c>
      <c r="W8120">
        <f t="shared" si="760"/>
        <v>1</v>
      </c>
      <c r="X8120" t="str">
        <f t="shared" si="761"/>
        <v>511</v>
      </c>
      <c r="Y8120" t="str">
        <f>IF(Table1[[#This Row],[RFM_Score]]="555","Champion", IF(AND(J8120&gt;=4,V8120&gt;=4),"Loyal", IF(U8120&lt;=2,"At Risk", IF(W8120&gt;=4,"Potential Loyalist","Others"))))</f>
        <v>Others</v>
      </c>
    </row>
    <row r="8121" spans="1:25">
      <c r="A8121" t="s">
        <v>3758</v>
      </c>
      <c r="B8121">
        <v>55</v>
      </c>
      <c r="C8121" t="s">
        <v>24</v>
      </c>
      <c r="D8121" t="s">
        <v>41</v>
      </c>
      <c r="E8121" s="6" t="s">
        <v>20191</v>
      </c>
      <c r="F8121" t="s">
        <v>37</v>
      </c>
      <c r="G8121">
        <v>3</v>
      </c>
      <c r="H8121">
        <v>1</v>
      </c>
      <c r="I8121">
        <v>45</v>
      </c>
      <c r="J8121">
        <v>3</v>
      </c>
      <c r="K8121">
        <v>30.21</v>
      </c>
      <c r="L8121" t="str">
        <f t="shared" si="756"/>
        <v/>
      </c>
      <c r="M8121">
        <v>2</v>
      </c>
      <c r="N8121" t="str">
        <f t="shared" si="757"/>
        <v/>
      </c>
      <c r="O8121">
        <v>21</v>
      </c>
      <c r="P8121" s="11">
        <v>0.33333333333333298</v>
      </c>
      <c r="Q8121" s="11">
        <v>6.6666666666666596E-2</v>
      </c>
      <c r="R8121" s="12">
        <v>15.105</v>
      </c>
      <c r="S8121" t="s">
        <v>27</v>
      </c>
      <c r="T8121">
        <v>1</v>
      </c>
      <c r="U8121">
        <f t="shared" si="758"/>
        <v>4</v>
      </c>
      <c r="V8121">
        <f t="shared" si="759"/>
        <v>1</v>
      </c>
      <c r="W8121">
        <f t="shared" si="760"/>
        <v>1</v>
      </c>
      <c r="X8121" t="str">
        <f t="shared" si="761"/>
        <v>411</v>
      </c>
      <c r="Y8121" t="str">
        <f>IF(Table1[[#This Row],[RFM_Score]]="555","Champion", IF(AND(J8121&gt;=4,V8121&gt;=4),"Loyal", IF(U8121&lt;=2,"At Risk", IF(W8121&gt;=4,"Potential Loyalist","Others"))))</f>
        <v>Others</v>
      </c>
    </row>
    <row r="8122" spans="1:25">
      <c r="A8122" t="s">
        <v>1090</v>
      </c>
      <c r="B8122">
        <v>38</v>
      </c>
      <c r="C8122" t="s">
        <v>19</v>
      </c>
      <c r="D8122" t="s">
        <v>25</v>
      </c>
      <c r="E8122" s="6" t="s">
        <v>20192</v>
      </c>
      <c r="F8122" t="s">
        <v>60</v>
      </c>
      <c r="G8122">
        <v>1</v>
      </c>
      <c r="H8122">
        <v>0</v>
      </c>
      <c r="I8122">
        <v>48</v>
      </c>
      <c r="J8122">
        <v>0</v>
      </c>
      <c r="K8122">
        <v>30.13</v>
      </c>
      <c r="L8122" t="str">
        <f t="shared" si="756"/>
        <v/>
      </c>
      <c r="M8122">
        <v>2</v>
      </c>
      <c r="N8122" t="str">
        <f t="shared" si="757"/>
        <v/>
      </c>
      <c r="O8122">
        <v>17</v>
      </c>
      <c r="P8122" s="11">
        <v>0</v>
      </c>
      <c r="Q8122" s="11">
        <v>0</v>
      </c>
      <c r="R8122" s="12">
        <v>15.065</v>
      </c>
      <c r="S8122" t="s">
        <v>27</v>
      </c>
      <c r="T8122">
        <v>1</v>
      </c>
      <c r="U8122">
        <f t="shared" si="758"/>
        <v>5</v>
      </c>
      <c r="V8122">
        <f t="shared" si="759"/>
        <v>1</v>
      </c>
      <c r="W8122">
        <f t="shared" si="760"/>
        <v>1</v>
      </c>
      <c r="X8122" t="str">
        <f t="shared" si="761"/>
        <v>511</v>
      </c>
      <c r="Y8122" t="str">
        <f>IF(Table1[[#This Row],[RFM_Score]]="555","Champion", IF(AND(J8122&gt;=4,V8122&gt;=4),"Loyal", IF(U8122&lt;=2,"At Risk", IF(W8122&gt;=4,"Potential Loyalist","Others"))))</f>
        <v>Others</v>
      </c>
    </row>
    <row r="8123" spans="1:25">
      <c r="A8123" t="s">
        <v>7475</v>
      </c>
      <c r="B8123">
        <v>18</v>
      </c>
      <c r="C8123" t="s">
        <v>19</v>
      </c>
      <c r="D8123" t="s">
        <v>46</v>
      </c>
      <c r="E8123" s="6" t="s">
        <v>20193</v>
      </c>
      <c r="F8123" t="s">
        <v>21</v>
      </c>
      <c r="G8123">
        <v>1</v>
      </c>
      <c r="H8123">
        <v>1</v>
      </c>
      <c r="I8123">
        <v>43</v>
      </c>
      <c r="J8123">
        <v>1</v>
      </c>
      <c r="K8123">
        <v>30.13</v>
      </c>
      <c r="L8123" t="str">
        <f t="shared" si="756"/>
        <v/>
      </c>
      <c r="M8123">
        <v>2</v>
      </c>
      <c r="N8123" t="str">
        <f t="shared" si="757"/>
        <v/>
      </c>
      <c r="O8123">
        <v>41</v>
      </c>
      <c r="P8123" s="11">
        <v>1</v>
      </c>
      <c r="Q8123" s="11">
        <v>2.3255813953488299E-2</v>
      </c>
      <c r="R8123" s="12">
        <v>15.065</v>
      </c>
      <c r="S8123" t="s">
        <v>27</v>
      </c>
      <c r="T8123">
        <v>0</v>
      </c>
      <c r="U8123">
        <f t="shared" si="758"/>
        <v>3</v>
      </c>
      <c r="V8123">
        <f t="shared" si="759"/>
        <v>1</v>
      </c>
      <c r="W8123">
        <f t="shared" si="760"/>
        <v>1</v>
      </c>
      <c r="X8123" t="str">
        <f t="shared" si="761"/>
        <v>311</v>
      </c>
      <c r="Y8123" t="str">
        <f>IF(Table1[[#This Row],[RFM_Score]]="555","Champion", IF(AND(J8123&gt;=4,V8123&gt;=4),"Loyal", IF(U8123&lt;=2,"At Risk", IF(W8123&gt;=4,"Potential Loyalist","Others"))))</f>
        <v>Others</v>
      </c>
    </row>
    <row r="8124" spans="1:25">
      <c r="A8124" t="s">
        <v>4622</v>
      </c>
      <c r="B8124">
        <v>49</v>
      </c>
      <c r="C8124" t="s">
        <v>19</v>
      </c>
      <c r="D8124" t="s">
        <v>46</v>
      </c>
      <c r="E8124" s="6" t="s">
        <v>20194</v>
      </c>
      <c r="F8124" t="s">
        <v>21</v>
      </c>
      <c r="G8124">
        <v>0</v>
      </c>
      <c r="H8124">
        <v>0</v>
      </c>
      <c r="I8124">
        <v>55</v>
      </c>
      <c r="J8124">
        <v>2</v>
      </c>
      <c r="K8124">
        <v>30.1</v>
      </c>
      <c r="L8124" t="str">
        <f t="shared" si="756"/>
        <v/>
      </c>
      <c r="M8124">
        <v>2</v>
      </c>
      <c r="N8124" t="str">
        <f t="shared" si="757"/>
        <v/>
      </c>
      <c r="O8124">
        <v>88</v>
      </c>
      <c r="P8124" s="11">
        <v>0</v>
      </c>
      <c r="Q8124" s="11">
        <v>3.6363636363636299E-2</v>
      </c>
      <c r="R8124" s="12">
        <v>15.05</v>
      </c>
      <c r="S8124" t="s">
        <v>27</v>
      </c>
      <c r="T8124">
        <v>0</v>
      </c>
      <c r="U8124">
        <f t="shared" si="758"/>
        <v>2</v>
      </c>
      <c r="V8124">
        <f t="shared" si="759"/>
        <v>1</v>
      </c>
      <c r="W8124">
        <f t="shared" si="760"/>
        <v>1</v>
      </c>
      <c r="X8124" t="str">
        <f t="shared" si="761"/>
        <v>211</v>
      </c>
      <c r="Y8124" t="str">
        <f>IF(Table1[[#This Row],[RFM_Score]]="555","Champion", IF(AND(J8124&gt;=4,V8124&gt;=4),"Loyal", IF(U8124&lt;=2,"At Risk", IF(W8124&gt;=4,"Potential Loyalist","Others"))))</f>
        <v>At Risk</v>
      </c>
    </row>
    <row r="8125" spans="1:25">
      <c r="A8125" t="s">
        <v>3287</v>
      </c>
      <c r="B8125">
        <v>42</v>
      </c>
      <c r="C8125" t="s">
        <v>19</v>
      </c>
      <c r="D8125" t="s">
        <v>49</v>
      </c>
      <c r="E8125" s="6" t="s">
        <v>20195</v>
      </c>
      <c r="F8125" t="s">
        <v>60</v>
      </c>
      <c r="G8125">
        <v>2</v>
      </c>
      <c r="H8125">
        <v>2</v>
      </c>
      <c r="I8125">
        <v>63</v>
      </c>
      <c r="J8125">
        <v>1</v>
      </c>
      <c r="K8125">
        <v>29.95</v>
      </c>
      <c r="L8125" t="str">
        <f t="shared" si="756"/>
        <v/>
      </c>
      <c r="M8125">
        <v>2</v>
      </c>
      <c r="N8125" t="str">
        <f t="shared" si="757"/>
        <v/>
      </c>
      <c r="O8125">
        <v>4</v>
      </c>
      <c r="P8125" s="11">
        <v>1</v>
      </c>
      <c r="Q8125" s="11">
        <v>1.5873015873015799E-2</v>
      </c>
      <c r="R8125" s="12">
        <v>14.975</v>
      </c>
      <c r="S8125" t="s">
        <v>27</v>
      </c>
      <c r="T8125">
        <v>0</v>
      </c>
      <c r="U8125">
        <f t="shared" si="758"/>
        <v>5</v>
      </c>
      <c r="V8125">
        <f t="shared" si="759"/>
        <v>1</v>
      </c>
      <c r="W8125">
        <f t="shared" si="760"/>
        <v>1</v>
      </c>
      <c r="X8125" t="str">
        <f t="shared" si="761"/>
        <v>511</v>
      </c>
      <c r="Y8125" t="str">
        <f>IF(Table1[[#This Row],[RFM_Score]]="555","Champion", IF(AND(J8125&gt;=4,V8125&gt;=4),"Loyal", IF(U8125&lt;=2,"At Risk", IF(W8125&gt;=4,"Potential Loyalist","Others"))))</f>
        <v>Others</v>
      </c>
    </row>
    <row r="8126" spans="1:25">
      <c r="A8126" t="s">
        <v>1479</v>
      </c>
      <c r="B8126">
        <v>37</v>
      </c>
      <c r="C8126" t="s">
        <v>19</v>
      </c>
      <c r="D8126" t="s">
        <v>20</v>
      </c>
      <c r="E8126" s="6" t="s">
        <v>20196</v>
      </c>
      <c r="F8126" t="s">
        <v>21</v>
      </c>
      <c r="G8126">
        <v>3</v>
      </c>
      <c r="H8126">
        <v>1</v>
      </c>
      <c r="I8126">
        <v>61</v>
      </c>
      <c r="J8126">
        <v>5</v>
      </c>
      <c r="K8126">
        <v>29.66</v>
      </c>
      <c r="L8126" t="str">
        <f t="shared" si="756"/>
        <v/>
      </c>
      <c r="M8126">
        <v>2</v>
      </c>
      <c r="N8126" t="str">
        <f t="shared" si="757"/>
        <v/>
      </c>
      <c r="O8126">
        <v>17</v>
      </c>
      <c r="P8126" s="11">
        <v>0.33333333333333298</v>
      </c>
      <c r="Q8126" s="11">
        <v>8.1967213114753995E-2</v>
      </c>
      <c r="R8126" s="12">
        <v>14.83</v>
      </c>
      <c r="S8126" t="s">
        <v>27</v>
      </c>
      <c r="T8126">
        <v>1</v>
      </c>
      <c r="U8126">
        <f t="shared" si="758"/>
        <v>5</v>
      </c>
      <c r="V8126">
        <f t="shared" si="759"/>
        <v>1</v>
      </c>
      <c r="W8126">
        <f t="shared" si="760"/>
        <v>1</v>
      </c>
      <c r="X8126" t="str">
        <f t="shared" si="761"/>
        <v>511</v>
      </c>
      <c r="Y8126" t="str">
        <f>IF(Table1[[#This Row],[RFM_Score]]="555","Champion", IF(AND(J8126&gt;=4,V8126&gt;=4),"Loyal", IF(U8126&lt;=2,"At Risk", IF(W8126&gt;=4,"Potential Loyalist","Others"))))</f>
        <v>Others</v>
      </c>
    </row>
    <row r="8127" spans="1:25">
      <c r="A8127" t="s">
        <v>327</v>
      </c>
      <c r="B8127">
        <v>32</v>
      </c>
      <c r="C8127" t="s">
        <v>24</v>
      </c>
      <c r="D8127" t="s">
        <v>41</v>
      </c>
      <c r="E8127" s="6" t="s">
        <v>20197</v>
      </c>
      <c r="F8127" t="s">
        <v>60</v>
      </c>
      <c r="G8127">
        <v>4</v>
      </c>
      <c r="H8127">
        <v>1</v>
      </c>
      <c r="I8127">
        <v>48</v>
      </c>
      <c r="J8127">
        <v>2</v>
      </c>
      <c r="K8127">
        <v>29.55</v>
      </c>
      <c r="L8127" t="str">
        <f t="shared" si="756"/>
        <v/>
      </c>
      <c r="M8127">
        <v>2</v>
      </c>
      <c r="N8127" t="str">
        <f t="shared" si="757"/>
        <v/>
      </c>
      <c r="O8127">
        <v>16</v>
      </c>
      <c r="P8127" s="11">
        <v>0.25</v>
      </c>
      <c r="Q8127" s="11">
        <v>4.1666666666666602E-2</v>
      </c>
      <c r="R8127" s="12">
        <v>14.775</v>
      </c>
      <c r="S8127" t="s">
        <v>27</v>
      </c>
      <c r="T8127">
        <v>0</v>
      </c>
      <c r="U8127">
        <f t="shared" si="758"/>
        <v>5</v>
      </c>
      <c r="V8127">
        <f t="shared" si="759"/>
        <v>1</v>
      </c>
      <c r="W8127">
        <f t="shared" si="760"/>
        <v>1</v>
      </c>
      <c r="X8127" t="str">
        <f t="shared" si="761"/>
        <v>511</v>
      </c>
      <c r="Y8127" t="str">
        <f>IF(Table1[[#This Row],[RFM_Score]]="555","Champion", IF(AND(J8127&gt;=4,V8127&gt;=4),"Loyal", IF(U8127&lt;=2,"At Risk", IF(W8127&gt;=4,"Potential Loyalist","Others"))))</f>
        <v>Others</v>
      </c>
    </row>
    <row r="8128" spans="1:25">
      <c r="A8128" t="s">
        <v>6376</v>
      </c>
      <c r="B8128">
        <v>34</v>
      </c>
      <c r="C8128" t="s">
        <v>24</v>
      </c>
      <c r="D8128" t="s">
        <v>29</v>
      </c>
      <c r="E8128" s="6" t="s">
        <v>20198</v>
      </c>
      <c r="F8128" t="s">
        <v>30</v>
      </c>
      <c r="G8128">
        <v>3</v>
      </c>
      <c r="H8128">
        <v>1</v>
      </c>
      <c r="I8128">
        <v>52</v>
      </c>
      <c r="J8128">
        <v>5</v>
      </c>
      <c r="K8128">
        <v>29.37</v>
      </c>
      <c r="L8128" t="str">
        <f t="shared" si="756"/>
        <v/>
      </c>
      <c r="M8128">
        <v>2</v>
      </c>
      <c r="N8128" t="str">
        <f t="shared" si="757"/>
        <v/>
      </c>
      <c r="O8128">
        <v>11</v>
      </c>
      <c r="P8128" s="11">
        <v>0.33333333333333298</v>
      </c>
      <c r="Q8128" s="11">
        <v>9.6153846153846104E-2</v>
      </c>
      <c r="R8128" s="12">
        <v>14.685</v>
      </c>
      <c r="S8128" t="s">
        <v>27</v>
      </c>
      <c r="T8128">
        <v>0</v>
      </c>
      <c r="U8128">
        <f t="shared" si="758"/>
        <v>5</v>
      </c>
      <c r="V8128">
        <f t="shared" si="759"/>
        <v>1</v>
      </c>
      <c r="W8128">
        <f t="shared" si="760"/>
        <v>1</v>
      </c>
      <c r="X8128" t="str">
        <f t="shared" si="761"/>
        <v>511</v>
      </c>
      <c r="Y8128" t="str">
        <f>IF(Table1[[#This Row],[RFM_Score]]="555","Champion", IF(AND(J8128&gt;=4,V8128&gt;=4),"Loyal", IF(U8128&lt;=2,"At Risk", IF(W8128&gt;=4,"Potential Loyalist","Others"))))</f>
        <v>Others</v>
      </c>
    </row>
    <row r="8129" spans="1:25">
      <c r="A8129" t="s">
        <v>11699</v>
      </c>
      <c r="B8129">
        <v>53</v>
      </c>
      <c r="C8129" t="s">
        <v>19</v>
      </c>
      <c r="D8129" t="s">
        <v>41</v>
      </c>
      <c r="E8129" s="6" t="s">
        <v>20199</v>
      </c>
      <c r="F8129" t="s">
        <v>30</v>
      </c>
      <c r="G8129">
        <v>2</v>
      </c>
      <c r="H8129">
        <v>0</v>
      </c>
      <c r="I8129">
        <v>46</v>
      </c>
      <c r="J8129">
        <v>2</v>
      </c>
      <c r="K8129">
        <v>29.35</v>
      </c>
      <c r="L8129" t="str">
        <f t="shared" si="756"/>
        <v/>
      </c>
      <c r="M8129">
        <v>2</v>
      </c>
      <c r="N8129" t="str">
        <f t="shared" si="757"/>
        <v/>
      </c>
      <c r="O8129">
        <v>37</v>
      </c>
      <c r="P8129" s="11">
        <v>0</v>
      </c>
      <c r="Q8129" s="11">
        <v>4.3478260869565202E-2</v>
      </c>
      <c r="R8129" s="12">
        <v>14.675000000000001</v>
      </c>
      <c r="S8129" t="s">
        <v>27</v>
      </c>
      <c r="T8129">
        <v>0</v>
      </c>
      <c r="U8129">
        <f t="shared" si="758"/>
        <v>4</v>
      </c>
      <c r="V8129">
        <f t="shared" si="759"/>
        <v>1</v>
      </c>
      <c r="W8129">
        <f t="shared" si="760"/>
        <v>1</v>
      </c>
      <c r="X8129" t="str">
        <f t="shared" si="761"/>
        <v>411</v>
      </c>
      <c r="Y8129" t="str">
        <f>IF(Table1[[#This Row],[RFM_Score]]="555","Champion", IF(AND(J8129&gt;=4,V8129&gt;=4),"Loyal", IF(U8129&lt;=2,"At Risk", IF(W8129&gt;=4,"Potential Loyalist","Others"))))</f>
        <v>Others</v>
      </c>
    </row>
    <row r="8130" spans="1:25">
      <c r="A8130" t="s">
        <v>2730</v>
      </c>
      <c r="B8130">
        <v>33</v>
      </c>
      <c r="C8130" t="s">
        <v>24</v>
      </c>
      <c r="D8130" t="s">
        <v>20</v>
      </c>
      <c r="E8130" s="6" t="s">
        <v>20200</v>
      </c>
      <c r="F8130" t="s">
        <v>26</v>
      </c>
      <c r="G8130">
        <v>3</v>
      </c>
      <c r="H8130">
        <v>2</v>
      </c>
      <c r="I8130">
        <v>47</v>
      </c>
      <c r="J8130">
        <v>4</v>
      </c>
      <c r="K8130">
        <v>29.34</v>
      </c>
      <c r="L8130" t="str">
        <f t="shared" ref="L8130:L8193" si="762">IF(OR(K8130&lt;$AC$10, K8130&gt;$AC$11), "OUTLIER", "")</f>
        <v/>
      </c>
      <c r="M8130">
        <v>2</v>
      </c>
      <c r="N8130" t="str">
        <f t="shared" ref="N8130:N8193" si="763">IF(OR(M8130&lt;$AC$16, M8130&gt;$AC$17), "OUTLIER", "")</f>
        <v/>
      </c>
      <c r="O8130">
        <v>29</v>
      </c>
      <c r="P8130" s="11">
        <v>0.66666666666666596</v>
      </c>
      <c r="Q8130" s="11">
        <v>8.5106382978723402E-2</v>
      </c>
      <c r="R8130" s="12">
        <v>14.67</v>
      </c>
      <c r="S8130" t="s">
        <v>27</v>
      </c>
      <c r="T8130">
        <v>0</v>
      </c>
      <c r="U8130">
        <f t="shared" ref="U8130:U8193" si="764">IF(O8130&lt;=20,5,IF(O8130&lt;=40,4,IF(O8130&lt;=70,3,IF(O8130&lt;=100,2,1))))</f>
        <v>4</v>
      </c>
      <c r="V8130">
        <f t="shared" ref="V8130:V8193" si="765">IF(M8130&gt;=11,5,IF(M8130&gt;=9,4,IF(M8130&gt;=7,3,IF(M8130&gt;=5,2,1))))</f>
        <v>1</v>
      </c>
      <c r="W8130">
        <f t="shared" ref="W8130:W8193" si="766">IF(K8130&gt;=500,5,IF(K8130&gt;=300,4,IF(K8130&gt;=150,3,IF(K8130&gt;=50,2,1))))</f>
        <v>1</v>
      </c>
      <c r="X8130" t="str">
        <f t="shared" ref="X8130:X8193" si="767">U8130 &amp; V8130 &amp; W8130</f>
        <v>411</v>
      </c>
      <c r="Y8130" t="str">
        <f>IF(Table1[[#This Row],[RFM_Score]]="555","Champion", IF(AND(J8130&gt;=4,V8130&gt;=4),"Loyal", IF(U8130&lt;=2,"At Risk", IF(W8130&gt;=4,"Potential Loyalist","Others"))))</f>
        <v>Others</v>
      </c>
    </row>
    <row r="8131" spans="1:25">
      <c r="A8131" t="s">
        <v>8122</v>
      </c>
      <c r="B8131">
        <v>37</v>
      </c>
      <c r="C8131" t="s">
        <v>19</v>
      </c>
      <c r="D8131" t="s">
        <v>25</v>
      </c>
      <c r="E8131" s="6" t="s">
        <v>20201</v>
      </c>
      <c r="F8131" t="s">
        <v>37</v>
      </c>
      <c r="G8131">
        <v>4</v>
      </c>
      <c r="H8131">
        <v>1</v>
      </c>
      <c r="I8131">
        <v>46</v>
      </c>
      <c r="J8131">
        <v>3</v>
      </c>
      <c r="K8131">
        <v>29.2</v>
      </c>
      <c r="L8131" t="str">
        <f t="shared" si="762"/>
        <v/>
      </c>
      <c r="M8131">
        <v>2</v>
      </c>
      <c r="N8131" t="str">
        <f t="shared" si="763"/>
        <v/>
      </c>
      <c r="O8131">
        <v>53</v>
      </c>
      <c r="P8131" s="11">
        <v>0.25</v>
      </c>
      <c r="Q8131" s="11">
        <v>6.5217391304347797E-2</v>
      </c>
      <c r="R8131" s="12">
        <v>14.6</v>
      </c>
      <c r="S8131" t="s">
        <v>27</v>
      </c>
      <c r="T8131">
        <v>1</v>
      </c>
      <c r="U8131">
        <f t="shared" si="764"/>
        <v>3</v>
      </c>
      <c r="V8131">
        <f t="shared" si="765"/>
        <v>1</v>
      </c>
      <c r="W8131">
        <f t="shared" si="766"/>
        <v>1</v>
      </c>
      <c r="X8131" t="str">
        <f t="shared" si="767"/>
        <v>311</v>
      </c>
      <c r="Y8131" t="str">
        <f>IF(Table1[[#This Row],[RFM_Score]]="555","Champion", IF(AND(J8131&gt;=4,V8131&gt;=4),"Loyal", IF(U8131&lt;=2,"At Risk", IF(W8131&gt;=4,"Potential Loyalist","Others"))))</f>
        <v>Others</v>
      </c>
    </row>
    <row r="8132" spans="1:25">
      <c r="A8132" t="s">
        <v>2761</v>
      </c>
      <c r="B8132">
        <v>58</v>
      </c>
      <c r="C8132" t="s">
        <v>19</v>
      </c>
      <c r="D8132" t="s">
        <v>25</v>
      </c>
      <c r="E8132" s="6" t="s">
        <v>20202</v>
      </c>
      <c r="F8132" t="s">
        <v>26</v>
      </c>
      <c r="G8132">
        <v>4</v>
      </c>
      <c r="H8132">
        <v>0</v>
      </c>
      <c r="I8132">
        <v>57</v>
      </c>
      <c r="J8132">
        <v>4</v>
      </c>
      <c r="K8132">
        <v>29.16</v>
      </c>
      <c r="L8132" t="str">
        <f t="shared" si="762"/>
        <v/>
      </c>
      <c r="M8132">
        <v>2</v>
      </c>
      <c r="N8132" t="str">
        <f t="shared" si="763"/>
        <v/>
      </c>
      <c r="O8132">
        <v>58</v>
      </c>
      <c r="P8132" s="11">
        <v>0</v>
      </c>
      <c r="Q8132" s="11">
        <v>7.0175438596491196E-2</v>
      </c>
      <c r="R8132" s="12">
        <v>14.58</v>
      </c>
      <c r="S8132" t="s">
        <v>27</v>
      </c>
      <c r="T8132">
        <v>0</v>
      </c>
      <c r="U8132">
        <f t="shared" si="764"/>
        <v>3</v>
      </c>
      <c r="V8132">
        <f t="shared" si="765"/>
        <v>1</v>
      </c>
      <c r="W8132">
        <f t="shared" si="766"/>
        <v>1</v>
      </c>
      <c r="X8132" t="str">
        <f t="shared" si="767"/>
        <v>311</v>
      </c>
      <c r="Y8132" t="str">
        <f>IF(Table1[[#This Row],[RFM_Score]]="555","Champion", IF(AND(J8132&gt;=4,V8132&gt;=4),"Loyal", IF(U8132&lt;=2,"At Risk", IF(W8132&gt;=4,"Potential Loyalist","Others"))))</f>
        <v>Others</v>
      </c>
    </row>
    <row r="8133" spans="1:25">
      <c r="A8133" t="s">
        <v>2759</v>
      </c>
      <c r="B8133">
        <v>22</v>
      </c>
      <c r="C8133" t="s">
        <v>19</v>
      </c>
      <c r="D8133" t="s">
        <v>25</v>
      </c>
      <c r="E8133" s="6" t="s">
        <v>20203</v>
      </c>
      <c r="F8133" t="s">
        <v>26</v>
      </c>
      <c r="G8133">
        <v>4</v>
      </c>
      <c r="H8133">
        <v>1</v>
      </c>
      <c r="I8133">
        <v>58</v>
      </c>
      <c r="J8133">
        <v>4</v>
      </c>
      <c r="K8133">
        <v>29.13</v>
      </c>
      <c r="L8133" t="str">
        <f t="shared" si="762"/>
        <v/>
      </c>
      <c r="M8133">
        <v>2</v>
      </c>
      <c r="N8133" t="str">
        <f t="shared" si="763"/>
        <v/>
      </c>
      <c r="O8133">
        <v>6</v>
      </c>
      <c r="P8133" s="11">
        <v>0.25</v>
      </c>
      <c r="Q8133" s="11">
        <v>6.8965517241379296E-2</v>
      </c>
      <c r="R8133" s="12">
        <v>14.565</v>
      </c>
      <c r="S8133" t="s">
        <v>27</v>
      </c>
      <c r="T8133">
        <v>0</v>
      </c>
      <c r="U8133">
        <f t="shared" si="764"/>
        <v>5</v>
      </c>
      <c r="V8133">
        <f t="shared" si="765"/>
        <v>1</v>
      </c>
      <c r="W8133">
        <f t="shared" si="766"/>
        <v>1</v>
      </c>
      <c r="X8133" t="str">
        <f t="shared" si="767"/>
        <v>511</v>
      </c>
      <c r="Y8133" t="str">
        <f>IF(Table1[[#This Row],[RFM_Score]]="555","Champion", IF(AND(J8133&gt;=4,V8133&gt;=4),"Loyal", IF(U8133&lt;=2,"At Risk", IF(W8133&gt;=4,"Potential Loyalist","Others"))))</f>
        <v>Others</v>
      </c>
    </row>
    <row r="8134" spans="1:25">
      <c r="A8134" t="s">
        <v>7476</v>
      </c>
      <c r="B8134">
        <v>42</v>
      </c>
      <c r="C8134" t="s">
        <v>24</v>
      </c>
      <c r="D8134" t="s">
        <v>29</v>
      </c>
      <c r="E8134" s="6" t="s">
        <v>20204</v>
      </c>
      <c r="F8134" t="s">
        <v>26</v>
      </c>
      <c r="G8134">
        <v>5</v>
      </c>
      <c r="H8134">
        <v>1</v>
      </c>
      <c r="I8134">
        <v>54</v>
      </c>
      <c r="J8134">
        <v>2</v>
      </c>
      <c r="K8134">
        <v>29.12</v>
      </c>
      <c r="L8134" t="str">
        <f t="shared" si="762"/>
        <v/>
      </c>
      <c r="M8134">
        <v>2</v>
      </c>
      <c r="N8134" t="str">
        <f t="shared" si="763"/>
        <v/>
      </c>
      <c r="O8134">
        <v>34</v>
      </c>
      <c r="P8134" s="11">
        <v>0.2</v>
      </c>
      <c r="Q8134" s="11">
        <v>3.7037037037037E-2</v>
      </c>
      <c r="R8134" s="12">
        <v>14.56</v>
      </c>
      <c r="S8134" t="s">
        <v>27</v>
      </c>
      <c r="T8134">
        <v>0</v>
      </c>
      <c r="U8134">
        <f t="shared" si="764"/>
        <v>4</v>
      </c>
      <c r="V8134">
        <f t="shared" si="765"/>
        <v>1</v>
      </c>
      <c r="W8134">
        <f t="shared" si="766"/>
        <v>1</v>
      </c>
      <c r="X8134" t="str">
        <f t="shared" si="767"/>
        <v>411</v>
      </c>
      <c r="Y8134" t="str">
        <f>IF(Table1[[#This Row],[RFM_Score]]="555","Champion", IF(AND(J8134&gt;=4,V8134&gt;=4),"Loyal", IF(U8134&lt;=2,"At Risk", IF(W8134&gt;=4,"Potential Loyalist","Others"))))</f>
        <v>Others</v>
      </c>
    </row>
    <row r="8135" spans="1:25">
      <c r="A8135" t="s">
        <v>1458</v>
      </c>
      <c r="B8135">
        <v>47</v>
      </c>
      <c r="C8135" t="s">
        <v>19</v>
      </c>
      <c r="D8135" t="s">
        <v>46</v>
      </c>
      <c r="E8135" s="6" t="s">
        <v>20205</v>
      </c>
      <c r="F8135" t="s">
        <v>60</v>
      </c>
      <c r="G8135">
        <v>2</v>
      </c>
      <c r="H8135">
        <v>1</v>
      </c>
      <c r="I8135">
        <v>57</v>
      </c>
      <c r="J8135">
        <v>0</v>
      </c>
      <c r="K8135">
        <v>29.11</v>
      </c>
      <c r="L8135" t="str">
        <f t="shared" si="762"/>
        <v/>
      </c>
      <c r="M8135">
        <v>2</v>
      </c>
      <c r="N8135" t="str">
        <f t="shared" si="763"/>
        <v/>
      </c>
      <c r="O8135">
        <v>4</v>
      </c>
      <c r="P8135" s="11">
        <v>0.5</v>
      </c>
      <c r="Q8135" s="11">
        <v>0</v>
      </c>
      <c r="R8135" s="12">
        <v>14.555</v>
      </c>
      <c r="S8135" t="s">
        <v>27</v>
      </c>
      <c r="T8135">
        <v>0</v>
      </c>
      <c r="U8135">
        <f t="shared" si="764"/>
        <v>5</v>
      </c>
      <c r="V8135">
        <f t="shared" si="765"/>
        <v>1</v>
      </c>
      <c r="W8135">
        <f t="shared" si="766"/>
        <v>1</v>
      </c>
      <c r="X8135" t="str">
        <f t="shared" si="767"/>
        <v>511</v>
      </c>
      <c r="Y8135" t="str">
        <f>IF(Table1[[#This Row],[RFM_Score]]="555","Champion", IF(AND(J8135&gt;=4,V8135&gt;=4),"Loyal", IF(U8135&lt;=2,"At Risk", IF(W8135&gt;=4,"Potential Loyalist","Others"))))</f>
        <v>Others</v>
      </c>
    </row>
    <row r="8136" spans="1:25">
      <c r="A8136" t="s">
        <v>7144</v>
      </c>
      <c r="B8136">
        <v>33</v>
      </c>
      <c r="C8136" t="s">
        <v>24</v>
      </c>
      <c r="D8136" t="s">
        <v>29</v>
      </c>
      <c r="E8136" s="6" t="s">
        <v>20206</v>
      </c>
      <c r="F8136" t="s">
        <v>21</v>
      </c>
      <c r="G8136">
        <v>2</v>
      </c>
      <c r="H8136">
        <v>1</v>
      </c>
      <c r="I8136">
        <v>48</v>
      </c>
      <c r="J8136">
        <v>1</v>
      </c>
      <c r="K8136">
        <v>29.09</v>
      </c>
      <c r="L8136" t="str">
        <f t="shared" si="762"/>
        <v/>
      </c>
      <c r="M8136">
        <v>2</v>
      </c>
      <c r="N8136" t="str">
        <f t="shared" si="763"/>
        <v/>
      </c>
      <c r="O8136">
        <v>11</v>
      </c>
      <c r="P8136" s="11">
        <v>0.5</v>
      </c>
      <c r="Q8136" s="11">
        <v>2.0833333333333301E-2</v>
      </c>
      <c r="R8136" s="12">
        <v>14.545</v>
      </c>
      <c r="S8136" t="s">
        <v>27</v>
      </c>
      <c r="T8136">
        <v>0</v>
      </c>
      <c r="U8136">
        <f t="shared" si="764"/>
        <v>5</v>
      </c>
      <c r="V8136">
        <f t="shared" si="765"/>
        <v>1</v>
      </c>
      <c r="W8136">
        <f t="shared" si="766"/>
        <v>1</v>
      </c>
      <c r="X8136" t="str">
        <f t="shared" si="767"/>
        <v>511</v>
      </c>
      <c r="Y8136" t="str">
        <f>IF(Table1[[#This Row],[RFM_Score]]="555","Champion", IF(AND(J8136&gt;=4,V8136&gt;=4),"Loyal", IF(U8136&lt;=2,"At Risk", IF(W8136&gt;=4,"Potential Loyalist","Others"))))</f>
        <v>Others</v>
      </c>
    </row>
    <row r="8137" spans="1:25">
      <c r="A8137" t="s">
        <v>2906</v>
      </c>
      <c r="B8137">
        <v>49</v>
      </c>
      <c r="C8137" t="s">
        <v>24</v>
      </c>
      <c r="D8137" t="s">
        <v>25</v>
      </c>
      <c r="E8137" s="6" t="s">
        <v>20207</v>
      </c>
      <c r="F8137" t="s">
        <v>26</v>
      </c>
      <c r="G8137">
        <v>7</v>
      </c>
      <c r="H8137">
        <v>3</v>
      </c>
      <c r="I8137">
        <v>49</v>
      </c>
      <c r="J8137">
        <v>4</v>
      </c>
      <c r="K8137">
        <v>29.07</v>
      </c>
      <c r="L8137" t="str">
        <f t="shared" si="762"/>
        <v/>
      </c>
      <c r="M8137">
        <v>2</v>
      </c>
      <c r="N8137" t="str">
        <f t="shared" si="763"/>
        <v/>
      </c>
      <c r="O8137">
        <v>18</v>
      </c>
      <c r="P8137" s="11">
        <v>0.42857142857142799</v>
      </c>
      <c r="Q8137" s="11">
        <v>8.16326530612244E-2</v>
      </c>
      <c r="R8137" s="12">
        <v>14.535</v>
      </c>
      <c r="S8137" t="s">
        <v>27</v>
      </c>
      <c r="T8137">
        <v>0</v>
      </c>
      <c r="U8137">
        <f t="shared" si="764"/>
        <v>5</v>
      </c>
      <c r="V8137">
        <f t="shared" si="765"/>
        <v>1</v>
      </c>
      <c r="W8137">
        <f t="shared" si="766"/>
        <v>1</v>
      </c>
      <c r="X8137" t="str">
        <f t="shared" si="767"/>
        <v>511</v>
      </c>
      <c r="Y8137" t="str">
        <f>IF(Table1[[#This Row],[RFM_Score]]="555","Champion", IF(AND(J8137&gt;=4,V8137&gt;=4),"Loyal", IF(U8137&lt;=2,"At Risk", IF(W8137&gt;=4,"Potential Loyalist","Others"))))</f>
        <v>Others</v>
      </c>
    </row>
    <row r="8138" spans="1:25">
      <c r="A8138" t="s">
        <v>10528</v>
      </c>
      <c r="B8138">
        <v>36</v>
      </c>
      <c r="C8138" t="s">
        <v>19</v>
      </c>
      <c r="D8138" t="s">
        <v>25</v>
      </c>
      <c r="E8138" s="6" t="s">
        <v>20208</v>
      </c>
      <c r="F8138" t="s">
        <v>37</v>
      </c>
      <c r="G8138">
        <v>5</v>
      </c>
      <c r="H8138">
        <v>1</v>
      </c>
      <c r="I8138">
        <v>50</v>
      </c>
      <c r="J8138">
        <v>2</v>
      </c>
      <c r="K8138">
        <v>29.05</v>
      </c>
      <c r="L8138" t="str">
        <f t="shared" si="762"/>
        <v/>
      </c>
      <c r="M8138">
        <v>2</v>
      </c>
      <c r="N8138" t="str">
        <f t="shared" si="763"/>
        <v/>
      </c>
      <c r="O8138">
        <v>28</v>
      </c>
      <c r="P8138" s="11">
        <v>0.2</v>
      </c>
      <c r="Q8138" s="11">
        <v>0.04</v>
      </c>
      <c r="R8138" s="12">
        <v>14.525</v>
      </c>
      <c r="S8138" t="s">
        <v>27</v>
      </c>
      <c r="T8138">
        <v>1</v>
      </c>
      <c r="U8138">
        <f t="shared" si="764"/>
        <v>4</v>
      </c>
      <c r="V8138">
        <f t="shared" si="765"/>
        <v>1</v>
      </c>
      <c r="W8138">
        <f t="shared" si="766"/>
        <v>1</v>
      </c>
      <c r="X8138" t="str">
        <f t="shared" si="767"/>
        <v>411</v>
      </c>
      <c r="Y8138" t="str">
        <f>IF(Table1[[#This Row],[RFM_Score]]="555","Champion", IF(AND(J8138&gt;=4,V8138&gt;=4),"Loyal", IF(U8138&lt;=2,"At Risk", IF(W8138&gt;=4,"Potential Loyalist","Others"))))</f>
        <v>Others</v>
      </c>
    </row>
    <row r="8139" spans="1:25">
      <c r="A8139" t="s">
        <v>7689</v>
      </c>
      <c r="B8139">
        <v>34</v>
      </c>
      <c r="C8139" t="s">
        <v>24</v>
      </c>
      <c r="D8139" t="s">
        <v>25</v>
      </c>
      <c r="E8139" s="6" t="s">
        <v>20209</v>
      </c>
      <c r="F8139" t="s">
        <v>30</v>
      </c>
      <c r="G8139">
        <v>2</v>
      </c>
      <c r="H8139">
        <v>0</v>
      </c>
      <c r="I8139">
        <v>42</v>
      </c>
      <c r="J8139">
        <v>0</v>
      </c>
      <c r="K8139">
        <v>29.04</v>
      </c>
      <c r="L8139" t="str">
        <f t="shared" si="762"/>
        <v/>
      </c>
      <c r="M8139">
        <v>2</v>
      </c>
      <c r="N8139" t="str">
        <f t="shared" si="763"/>
        <v/>
      </c>
      <c r="O8139">
        <v>35</v>
      </c>
      <c r="P8139" s="11">
        <v>0</v>
      </c>
      <c r="Q8139" s="11">
        <v>0</v>
      </c>
      <c r="R8139" s="12">
        <v>14.52</v>
      </c>
      <c r="S8139" t="s">
        <v>27</v>
      </c>
      <c r="T8139">
        <v>0</v>
      </c>
      <c r="U8139">
        <f t="shared" si="764"/>
        <v>4</v>
      </c>
      <c r="V8139">
        <f t="shared" si="765"/>
        <v>1</v>
      </c>
      <c r="W8139">
        <f t="shared" si="766"/>
        <v>1</v>
      </c>
      <c r="X8139" t="str">
        <f t="shared" si="767"/>
        <v>411</v>
      </c>
      <c r="Y8139" t="str">
        <f>IF(Table1[[#This Row],[RFM_Score]]="555","Champion", IF(AND(J8139&gt;=4,V8139&gt;=4),"Loyal", IF(U8139&lt;=2,"At Risk", IF(W8139&gt;=4,"Potential Loyalist","Others"))))</f>
        <v>Others</v>
      </c>
    </row>
    <row r="8140" spans="1:25">
      <c r="A8140" t="s">
        <v>5304</v>
      </c>
      <c r="B8140">
        <v>28</v>
      </c>
      <c r="C8140" t="s">
        <v>24</v>
      </c>
      <c r="D8140" t="s">
        <v>25</v>
      </c>
      <c r="E8140" s="6" t="s">
        <v>20210</v>
      </c>
      <c r="F8140" t="s">
        <v>60</v>
      </c>
      <c r="G8140">
        <v>4</v>
      </c>
      <c r="H8140">
        <v>1</v>
      </c>
      <c r="I8140">
        <v>38</v>
      </c>
      <c r="J8140">
        <v>2</v>
      </c>
      <c r="K8140">
        <v>28.92</v>
      </c>
      <c r="L8140" t="str">
        <f t="shared" si="762"/>
        <v/>
      </c>
      <c r="M8140">
        <v>2</v>
      </c>
      <c r="N8140" t="str">
        <f t="shared" si="763"/>
        <v/>
      </c>
      <c r="O8140">
        <v>64</v>
      </c>
      <c r="P8140" s="11">
        <v>0.25</v>
      </c>
      <c r="Q8140" s="11">
        <v>5.2631578947368397E-2</v>
      </c>
      <c r="R8140" s="12">
        <v>14.46</v>
      </c>
      <c r="S8140" t="s">
        <v>27</v>
      </c>
      <c r="T8140">
        <v>0</v>
      </c>
      <c r="U8140">
        <f t="shared" si="764"/>
        <v>3</v>
      </c>
      <c r="V8140">
        <f t="shared" si="765"/>
        <v>1</v>
      </c>
      <c r="W8140">
        <f t="shared" si="766"/>
        <v>1</v>
      </c>
      <c r="X8140" t="str">
        <f t="shared" si="767"/>
        <v>311</v>
      </c>
      <c r="Y8140" t="str">
        <f>IF(Table1[[#This Row],[RFM_Score]]="555","Champion", IF(AND(J8140&gt;=4,V8140&gt;=4),"Loyal", IF(U8140&lt;=2,"At Risk", IF(W8140&gt;=4,"Potential Loyalist","Others"))))</f>
        <v>Others</v>
      </c>
    </row>
    <row r="8141" spans="1:25">
      <c r="A8141" t="s">
        <v>10131</v>
      </c>
      <c r="B8141">
        <v>33</v>
      </c>
      <c r="C8141" t="s">
        <v>19</v>
      </c>
      <c r="D8141" t="s">
        <v>49</v>
      </c>
      <c r="E8141" s="6" t="s">
        <v>20211</v>
      </c>
      <c r="F8141" t="s">
        <v>30</v>
      </c>
      <c r="G8141">
        <v>6</v>
      </c>
      <c r="H8141">
        <v>3</v>
      </c>
      <c r="I8141">
        <v>43</v>
      </c>
      <c r="J8141">
        <v>1</v>
      </c>
      <c r="K8141">
        <v>28.9</v>
      </c>
      <c r="L8141" t="str">
        <f t="shared" si="762"/>
        <v/>
      </c>
      <c r="M8141">
        <v>2</v>
      </c>
      <c r="N8141" t="str">
        <f t="shared" si="763"/>
        <v/>
      </c>
      <c r="O8141">
        <v>142</v>
      </c>
      <c r="P8141" s="11">
        <v>0.5</v>
      </c>
      <c r="Q8141" s="11">
        <v>2.3255813953488299E-2</v>
      </c>
      <c r="R8141" s="12">
        <v>14.45</v>
      </c>
      <c r="S8141" t="s">
        <v>27</v>
      </c>
      <c r="T8141">
        <v>1</v>
      </c>
      <c r="U8141">
        <f t="shared" si="764"/>
        <v>1</v>
      </c>
      <c r="V8141">
        <f t="shared" si="765"/>
        <v>1</v>
      </c>
      <c r="W8141">
        <f t="shared" si="766"/>
        <v>1</v>
      </c>
      <c r="X8141" t="str">
        <f t="shared" si="767"/>
        <v>111</v>
      </c>
      <c r="Y8141" t="str">
        <f>IF(Table1[[#This Row],[RFM_Score]]="555","Champion", IF(AND(J8141&gt;=4,V8141&gt;=4),"Loyal", IF(U8141&lt;=2,"At Risk", IF(W8141&gt;=4,"Potential Loyalist","Others"))))</f>
        <v>At Risk</v>
      </c>
    </row>
    <row r="8142" spans="1:25">
      <c r="A8142" t="s">
        <v>5788</v>
      </c>
      <c r="B8142">
        <v>20</v>
      </c>
      <c r="C8142" t="s">
        <v>24</v>
      </c>
      <c r="D8142" t="s">
        <v>29</v>
      </c>
      <c r="E8142" s="6" t="s">
        <v>20212</v>
      </c>
      <c r="F8142" t="s">
        <v>62</v>
      </c>
      <c r="G8142">
        <v>0</v>
      </c>
      <c r="H8142">
        <v>0</v>
      </c>
      <c r="I8142">
        <v>51</v>
      </c>
      <c r="J8142">
        <v>2</v>
      </c>
      <c r="K8142">
        <v>28.89</v>
      </c>
      <c r="L8142" t="str">
        <f t="shared" si="762"/>
        <v/>
      </c>
      <c r="M8142">
        <v>2</v>
      </c>
      <c r="N8142" t="str">
        <f t="shared" si="763"/>
        <v/>
      </c>
      <c r="O8142">
        <v>53</v>
      </c>
      <c r="P8142" s="11">
        <v>0</v>
      </c>
      <c r="Q8142" s="11">
        <v>3.9215686274509803E-2</v>
      </c>
      <c r="R8142" s="12">
        <v>14.445</v>
      </c>
      <c r="S8142" t="s">
        <v>27</v>
      </c>
      <c r="T8142">
        <v>0</v>
      </c>
      <c r="U8142">
        <f t="shared" si="764"/>
        <v>3</v>
      </c>
      <c r="V8142">
        <f t="shared" si="765"/>
        <v>1</v>
      </c>
      <c r="W8142">
        <f t="shared" si="766"/>
        <v>1</v>
      </c>
      <c r="X8142" t="str">
        <f t="shared" si="767"/>
        <v>311</v>
      </c>
      <c r="Y8142" t="str">
        <f>IF(Table1[[#This Row],[RFM_Score]]="555","Champion", IF(AND(J8142&gt;=4,V8142&gt;=4),"Loyal", IF(U8142&lt;=2,"At Risk", IF(W8142&gt;=4,"Potential Loyalist","Others"))))</f>
        <v>Others</v>
      </c>
    </row>
    <row r="8143" spans="1:25">
      <c r="A8143" t="s">
        <v>277</v>
      </c>
      <c r="B8143">
        <v>25</v>
      </c>
      <c r="C8143" t="s">
        <v>24</v>
      </c>
      <c r="D8143" t="s">
        <v>29</v>
      </c>
      <c r="E8143" s="6" t="s">
        <v>20213</v>
      </c>
      <c r="F8143" t="s">
        <v>26</v>
      </c>
      <c r="G8143">
        <v>2</v>
      </c>
      <c r="H8143">
        <v>1</v>
      </c>
      <c r="I8143">
        <v>52</v>
      </c>
      <c r="J8143">
        <v>2</v>
      </c>
      <c r="K8143">
        <v>28.84</v>
      </c>
      <c r="L8143" t="str">
        <f t="shared" si="762"/>
        <v/>
      </c>
      <c r="M8143">
        <v>2</v>
      </c>
      <c r="N8143" t="str">
        <f t="shared" si="763"/>
        <v/>
      </c>
      <c r="O8143">
        <v>7</v>
      </c>
      <c r="P8143" s="11">
        <v>0.5</v>
      </c>
      <c r="Q8143" s="11">
        <v>3.8461538461538401E-2</v>
      </c>
      <c r="R8143" s="12">
        <v>14.42</v>
      </c>
      <c r="S8143" t="s">
        <v>27</v>
      </c>
      <c r="T8143">
        <v>0</v>
      </c>
      <c r="U8143">
        <f t="shared" si="764"/>
        <v>5</v>
      </c>
      <c r="V8143">
        <f t="shared" si="765"/>
        <v>1</v>
      </c>
      <c r="W8143">
        <f t="shared" si="766"/>
        <v>1</v>
      </c>
      <c r="X8143" t="str">
        <f t="shared" si="767"/>
        <v>511</v>
      </c>
      <c r="Y8143" t="str">
        <f>IF(Table1[[#This Row],[RFM_Score]]="555","Champion", IF(AND(J8143&gt;=4,V8143&gt;=4),"Loyal", IF(U8143&lt;=2,"At Risk", IF(W8143&gt;=4,"Potential Loyalist","Others"))))</f>
        <v>Others</v>
      </c>
    </row>
    <row r="8144" spans="1:25">
      <c r="A8144" t="s">
        <v>6806</v>
      </c>
      <c r="B8144">
        <v>27</v>
      </c>
      <c r="C8144" t="s">
        <v>19</v>
      </c>
      <c r="D8144" t="s">
        <v>46</v>
      </c>
      <c r="E8144" s="6" t="s">
        <v>20214</v>
      </c>
      <c r="F8144" t="s">
        <v>26</v>
      </c>
      <c r="G8144">
        <v>2</v>
      </c>
      <c r="H8144">
        <v>1</v>
      </c>
      <c r="I8144">
        <v>51</v>
      </c>
      <c r="J8144">
        <v>2</v>
      </c>
      <c r="K8144">
        <v>28.8</v>
      </c>
      <c r="L8144" t="str">
        <f t="shared" si="762"/>
        <v/>
      </c>
      <c r="M8144">
        <v>2</v>
      </c>
      <c r="N8144" t="str">
        <f t="shared" si="763"/>
        <v/>
      </c>
      <c r="O8144">
        <v>8</v>
      </c>
      <c r="P8144" s="11">
        <v>0.5</v>
      </c>
      <c r="Q8144" s="11">
        <v>3.9215686274509803E-2</v>
      </c>
      <c r="R8144" s="12">
        <v>14.4</v>
      </c>
      <c r="S8144" t="s">
        <v>27</v>
      </c>
      <c r="T8144">
        <v>0</v>
      </c>
      <c r="U8144">
        <f t="shared" si="764"/>
        <v>5</v>
      </c>
      <c r="V8144">
        <f t="shared" si="765"/>
        <v>1</v>
      </c>
      <c r="W8144">
        <f t="shared" si="766"/>
        <v>1</v>
      </c>
      <c r="X8144" t="str">
        <f t="shared" si="767"/>
        <v>511</v>
      </c>
      <c r="Y8144" t="str">
        <f>IF(Table1[[#This Row],[RFM_Score]]="555","Champion", IF(AND(J8144&gt;=4,V8144&gt;=4),"Loyal", IF(U8144&lt;=2,"At Risk", IF(W8144&gt;=4,"Potential Loyalist","Others"))))</f>
        <v>Others</v>
      </c>
    </row>
    <row r="8145" spans="1:25">
      <c r="A8145" t="s">
        <v>9195</v>
      </c>
      <c r="B8145">
        <v>51</v>
      </c>
      <c r="C8145" t="s">
        <v>19</v>
      </c>
      <c r="D8145" t="s">
        <v>49</v>
      </c>
      <c r="E8145" s="6" t="s">
        <v>20215</v>
      </c>
      <c r="F8145" t="s">
        <v>37</v>
      </c>
      <c r="G8145">
        <v>3</v>
      </c>
      <c r="H8145">
        <v>0</v>
      </c>
      <c r="I8145">
        <v>60</v>
      </c>
      <c r="J8145">
        <v>3</v>
      </c>
      <c r="K8145">
        <v>28.78</v>
      </c>
      <c r="L8145" t="str">
        <f t="shared" si="762"/>
        <v/>
      </c>
      <c r="M8145">
        <v>2</v>
      </c>
      <c r="N8145" t="str">
        <f t="shared" si="763"/>
        <v/>
      </c>
      <c r="O8145">
        <v>23</v>
      </c>
      <c r="P8145" s="11">
        <v>0</v>
      </c>
      <c r="Q8145" s="11">
        <v>0.05</v>
      </c>
      <c r="R8145" s="12">
        <v>14.39</v>
      </c>
      <c r="S8145" t="s">
        <v>27</v>
      </c>
      <c r="T8145">
        <v>1</v>
      </c>
      <c r="U8145">
        <f t="shared" si="764"/>
        <v>4</v>
      </c>
      <c r="V8145">
        <f t="shared" si="765"/>
        <v>1</v>
      </c>
      <c r="W8145">
        <f t="shared" si="766"/>
        <v>1</v>
      </c>
      <c r="X8145" t="str">
        <f t="shared" si="767"/>
        <v>411</v>
      </c>
      <c r="Y8145" t="str">
        <f>IF(Table1[[#This Row],[RFM_Score]]="555","Champion", IF(AND(J8145&gt;=4,V8145&gt;=4),"Loyal", IF(U8145&lt;=2,"At Risk", IF(W8145&gt;=4,"Potential Loyalist","Others"))))</f>
        <v>Others</v>
      </c>
    </row>
    <row r="8146" spans="1:25">
      <c r="A8146" t="s">
        <v>6236</v>
      </c>
      <c r="B8146">
        <v>30</v>
      </c>
      <c r="C8146" t="s">
        <v>19</v>
      </c>
      <c r="D8146" t="s">
        <v>35</v>
      </c>
      <c r="E8146" s="6" t="s">
        <v>20216</v>
      </c>
      <c r="F8146" t="s">
        <v>26</v>
      </c>
      <c r="G8146">
        <v>4</v>
      </c>
      <c r="H8146">
        <v>2</v>
      </c>
      <c r="I8146">
        <v>51</v>
      </c>
      <c r="J8146">
        <v>3</v>
      </c>
      <c r="K8146">
        <v>28.72</v>
      </c>
      <c r="L8146" t="str">
        <f t="shared" si="762"/>
        <v/>
      </c>
      <c r="M8146">
        <v>2</v>
      </c>
      <c r="N8146" t="str">
        <f t="shared" si="763"/>
        <v/>
      </c>
      <c r="O8146">
        <v>40</v>
      </c>
      <c r="P8146" s="11">
        <v>0.5</v>
      </c>
      <c r="Q8146" s="11">
        <v>5.8823529411764698E-2</v>
      </c>
      <c r="R8146" s="12">
        <v>14.36</v>
      </c>
      <c r="S8146" t="s">
        <v>27</v>
      </c>
      <c r="T8146">
        <v>0</v>
      </c>
      <c r="U8146">
        <f t="shared" si="764"/>
        <v>4</v>
      </c>
      <c r="V8146">
        <f t="shared" si="765"/>
        <v>1</v>
      </c>
      <c r="W8146">
        <f t="shared" si="766"/>
        <v>1</v>
      </c>
      <c r="X8146" t="str">
        <f t="shared" si="767"/>
        <v>411</v>
      </c>
      <c r="Y8146" t="str">
        <f>IF(Table1[[#This Row],[RFM_Score]]="555","Champion", IF(AND(J8146&gt;=4,V8146&gt;=4),"Loyal", IF(U8146&lt;=2,"At Risk", IF(W8146&gt;=4,"Potential Loyalist","Others"))))</f>
        <v>Others</v>
      </c>
    </row>
    <row r="8147" spans="1:25">
      <c r="A8147" t="s">
        <v>6885</v>
      </c>
      <c r="B8147">
        <v>65</v>
      </c>
      <c r="C8147" t="s">
        <v>19</v>
      </c>
      <c r="D8147" t="s">
        <v>25</v>
      </c>
      <c r="E8147" s="6" t="s">
        <v>20217</v>
      </c>
      <c r="F8147" t="s">
        <v>26</v>
      </c>
      <c r="G8147">
        <v>2</v>
      </c>
      <c r="H8147">
        <v>0</v>
      </c>
      <c r="I8147">
        <v>47</v>
      </c>
      <c r="J8147">
        <v>2</v>
      </c>
      <c r="K8147">
        <v>28.62</v>
      </c>
      <c r="L8147" t="str">
        <f t="shared" si="762"/>
        <v/>
      </c>
      <c r="M8147">
        <v>2</v>
      </c>
      <c r="N8147" t="str">
        <f t="shared" si="763"/>
        <v/>
      </c>
      <c r="O8147">
        <v>1</v>
      </c>
      <c r="P8147" s="11">
        <v>0</v>
      </c>
      <c r="Q8147" s="11">
        <v>4.2553191489361701E-2</v>
      </c>
      <c r="R8147" s="12">
        <v>14.31</v>
      </c>
      <c r="S8147" t="s">
        <v>27</v>
      </c>
      <c r="T8147">
        <v>0</v>
      </c>
      <c r="U8147">
        <f t="shared" si="764"/>
        <v>5</v>
      </c>
      <c r="V8147">
        <f t="shared" si="765"/>
        <v>1</v>
      </c>
      <c r="W8147">
        <f t="shared" si="766"/>
        <v>1</v>
      </c>
      <c r="X8147" t="str">
        <f t="shared" si="767"/>
        <v>511</v>
      </c>
      <c r="Y8147" t="str">
        <f>IF(Table1[[#This Row],[RFM_Score]]="555","Champion", IF(AND(J8147&gt;=4,V8147&gt;=4),"Loyal", IF(U8147&lt;=2,"At Risk", IF(W8147&gt;=4,"Potential Loyalist","Others"))))</f>
        <v>Others</v>
      </c>
    </row>
    <row r="8148" spans="1:25">
      <c r="A8148" t="s">
        <v>4032</v>
      </c>
      <c r="B8148">
        <v>35</v>
      </c>
      <c r="C8148" t="s">
        <v>19</v>
      </c>
      <c r="D8148" t="s">
        <v>41</v>
      </c>
      <c r="E8148" s="6" t="s">
        <v>20218</v>
      </c>
      <c r="F8148" t="s">
        <v>30</v>
      </c>
      <c r="G8148">
        <v>3</v>
      </c>
      <c r="H8148">
        <v>1</v>
      </c>
      <c r="I8148">
        <v>45</v>
      </c>
      <c r="J8148">
        <v>3</v>
      </c>
      <c r="K8148">
        <v>28.6</v>
      </c>
      <c r="L8148" t="str">
        <f t="shared" si="762"/>
        <v/>
      </c>
      <c r="M8148">
        <v>2</v>
      </c>
      <c r="N8148" t="str">
        <f t="shared" si="763"/>
        <v/>
      </c>
      <c r="O8148">
        <v>11</v>
      </c>
      <c r="P8148" s="11">
        <v>0.33333333333333298</v>
      </c>
      <c r="Q8148" s="11">
        <v>6.6666666666666596E-2</v>
      </c>
      <c r="R8148" s="12">
        <v>14.3</v>
      </c>
      <c r="S8148" t="s">
        <v>27</v>
      </c>
      <c r="T8148">
        <v>0</v>
      </c>
      <c r="U8148">
        <f t="shared" si="764"/>
        <v>5</v>
      </c>
      <c r="V8148">
        <f t="shared" si="765"/>
        <v>1</v>
      </c>
      <c r="W8148">
        <f t="shared" si="766"/>
        <v>1</v>
      </c>
      <c r="X8148" t="str">
        <f t="shared" si="767"/>
        <v>511</v>
      </c>
      <c r="Y8148" t="str">
        <f>IF(Table1[[#This Row],[RFM_Score]]="555","Champion", IF(AND(J8148&gt;=4,V8148&gt;=4),"Loyal", IF(U8148&lt;=2,"At Risk", IF(W8148&gt;=4,"Potential Loyalist","Others"))))</f>
        <v>Others</v>
      </c>
    </row>
    <row r="8149" spans="1:25">
      <c r="A8149" t="s">
        <v>1198</v>
      </c>
      <c r="B8149">
        <v>62</v>
      </c>
      <c r="C8149" t="s">
        <v>24</v>
      </c>
      <c r="D8149" t="s">
        <v>20</v>
      </c>
      <c r="E8149" s="6" t="s">
        <v>20219</v>
      </c>
      <c r="F8149" t="s">
        <v>30</v>
      </c>
      <c r="G8149">
        <v>1</v>
      </c>
      <c r="H8149">
        <v>0</v>
      </c>
      <c r="I8149">
        <v>51</v>
      </c>
      <c r="J8149">
        <v>4</v>
      </c>
      <c r="K8149">
        <v>28.55</v>
      </c>
      <c r="L8149" t="str">
        <f t="shared" si="762"/>
        <v/>
      </c>
      <c r="M8149">
        <v>2</v>
      </c>
      <c r="N8149" t="str">
        <f t="shared" si="763"/>
        <v/>
      </c>
      <c r="O8149">
        <v>22</v>
      </c>
      <c r="P8149" s="11">
        <v>0</v>
      </c>
      <c r="Q8149" s="11">
        <v>7.8431372549019607E-2</v>
      </c>
      <c r="R8149" s="12">
        <v>14.275</v>
      </c>
      <c r="S8149" t="s">
        <v>27</v>
      </c>
      <c r="T8149">
        <v>0</v>
      </c>
      <c r="U8149">
        <f t="shared" si="764"/>
        <v>4</v>
      </c>
      <c r="V8149">
        <f t="shared" si="765"/>
        <v>1</v>
      </c>
      <c r="W8149">
        <f t="shared" si="766"/>
        <v>1</v>
      </c>
      <c r="X8149" t="str">
        <f t="shared" si="767"/>
        <v>411</v>
      </c>
      <c r="Y8149" t="str">
        <f>IF(Table1[[#This Row],[RFM_Score]]="555","Champion", IF(AND(J8149&gt;=4,V8149&gt;=4),"Loyal", IF(U8149&lt;=2,"At Risk", IF(W8149&gt;=4,"Potential Loyalist","Others"))))</f>
        <v>Others</v>
      </c>
    </row>
    <row r="8150" spans="1:25">
      <c r="A8150" t="s">
        <v>6832</v>
      </c>
      <c r="B8150">
        <v>51</v>
      </c>
      <c r="C8150" t="s">
        <v>24</v>
      </c>
      <c r="D8150" t="s">
        <v>25</v>
      </c>
      <c r="E8150" s="6" t="s">
        <v>20220</v>
      </c>
      <c r="F8150" t="s">
        <v>60</v>
      </c>
      <c r="G8150">
        <v>5</v>
      </c>
      <c r="H8150">
        <v>4</v>
      </c>
      <c r="I8150">
        <v>46</v>
      </c>
      <c r="J8150">
        <v>2</v>
      </c>
      <c r="K8150">
        <v>28.4</v>
      </c>
      <c r="L8150" t="str">
        <f t="shared" si="762"/>
        <v/>
      </c>
      <c r="M8150">
        <v>2</v>
      </c>
      <c r="N8150" t="str">
        <f t="shared" si="763"/>
        <v/>
      </c>
      <c r="O8150">
        <v>57</v>
      </c>
      <c r="P8150" s="11">
        <v>0.8</v>
      </c>
      <c r="Q8150" s="11">
        <v>4.3478260869565202E-2</v>
      </c>
      <c r="R8150" s="12">
        <v>14.2</v>
      </c>
      <c r="S8150" t="s">
        <v>27</v>
      </c>
      <c r="T8150">
        <v>0</v>
      </c>
      <c r="U8150">
        <f t="shared" si="764"/>
        <v>3</v>
      </c>
      <c r="V8150">
        <f t="shared" si="765"/>
        <v>1</v>
      </c>
      <c r="W8150">
        <f t="shared" si="766"/>
        <v>1</v>
      </c>
      <c r="X8150" t="str">
        <f t="shared" si="767"/>
        <v>311</v>
      </c>
      <c r="Y8150" t="str">
        <f>IF(Table1[[#This Row],[RFM_Score]]="555","Champion", IF(AND(J8150&gt;=4,V8150&gt;=4),"Loyal", IF(U8150&lt;=2,"At Risk", IF(W8150&gt;=4,"Potential Loyalist","Others"))))</f>
        <v>Others</v>
      </c>
    </row>
    <row r="8151" spans="1:25">
      <c r="A8151" t="s">
        <v>8728</v>
      </c>
      <c r="B8151">
        <v>37</v>
      </c>
      <c r="C8151" t="s">
        <v>19</v>
      </c>
      <c r="D8151" t="s">
        <v>41</v>
      </c>
      <c r="E8151" s="6" t="s">
        <v>20221</v>
      </c>
      <c r="F8151" t="s">
        <v>30</v>
      </c>
      <c r="G8151">
        <v>4</v>
      </c>
      <c r="H8151">
        <v>1</v>
      </c>
      <c r="I8151">
        <v>47</v>
      </c>
      <c r="J8151">
        <v>5</v>
      </c>
      <c r="K8151">
        <v>28.39</v>
      </c>
      <c r="L8151" t="str">
        <f t="shared" si="762"/>
        <v/>
      </c>
      <c r="M8151">
        <v>2</v>
      </c>
      <c r="N8151" t="str">
        <f t="shared" si="763"/>
        <v/>
      </c>
      <c r="O8151">
        <v>17</v>
      </c>
      <c r="P8151" s="11">
        <v>0.25</v>
      </c>
      <c r="Q8151" s="11">
        <v>0.10638297872340401</v>
      </c>
      <c r="R8151" s="12">
        <v>14.195</v>
      </c>
      <c r="S8151" t="s">
        <v>27</v>
      </c>
      <c r="T8151">
        <v>0</v>
      </c>
      <c r="U8151">
        <f t="shared" si="764"/>
        <v>5</v>
      </c>
      <c r="V8151">
        <f t="shared" si="765"/>
        <v>1</v>
      </c>
      <c r="W8151">
        <f t="shared" si="766"/>
        <v>1</v>
      </c>
      <c r="X8151" t="str">
        <f t="shared" si="767"/>
        <v>511</v>
      </c>
      <c r="Y8151" t="str">
        <f>IF(Table1[[#This Row],[RFM_Score]]="555","Champion", IF(AND(J8151&gt;=4,V8151&gt;=4),"Loyal", IF(U8151&lt;=2,"At Risk", IF(W8151&gt;=4,"Potential Loyalist","Others"))))</f>
        <v>Others</v>
      </c>
    </row>
    <row r="8152" spans="1:25">
      <c r="A8152" t="s">
        <v>4967</v>
      </c>
      <c r="B8152">
        <v>48</v>
      </c>
      <c r="C8152" t="s">
        <v>19</v>
      </c>
      <c r="D8152" t="s">
        <v>25</v>
      </c>
      <c r="E8152" s="6" t="s">
        <v>20222</v>
      </c>
      <c r="F8152" t="s">
        <v>21</v>
      </c>
      <c r="G8152">
        <v>2</v>
      </c>
      <c r="H8152">
        <v>0</v>
      </c>
      <c r="I8152">
        <v>45</v>
      </c>
      <c r="J8152">
        <v>4</v>
      </c>
      <c r="K8152">
        <v>28.24</v>
      </c>
      <c r="L8152" t="str">
        <f t="shared" si="762"/>
        <v/>
      </c>
      <c r="M8152">
        <v>2</v>
      </c>
      <c r="N8152" t="str">
        <f t="shared" si="763"/>
        <v/>
      </c>
      <c r="O8152">
        <v>78</v>
      </c>
      <c r="P8152" s="11">
        <v>0</v>
      </c>
      <c r="Q8152" s="11">
        <v>8.8888888888888795E-2</v>
      </c>
      <c r="R8152" s="12">
        <v>14.12</v>
      </c>
      <c r="S8152" t="s">
        <v>27</v>
      </c>
      <c r="T8152">
        <v>0</v>
      </c>
      <c r="U8152">
        <f t="shared" si="764"/>
        <v>2</v>
      </c>
      <c r="V8152">
        <f t="shared" si="765"/>
        <v>1</v>
      </c>
      <c r="W8152">
        <f t="shared" si="766"/>
        <v>1</v>
      </c>
      <c r="X8152" t="str">
        <f t="shared" si="767"/>
        <v>211</v>
      </c>
      <c r="Y8152" t="str">
        <f>IF(Table1[[#This Row],[RFM_Score]]="555","Champion", IF(AND(J8152&gt;=4,V8152&gt;=4),"Loyal", IF(U8152&lt;=2,"At Risk", IF(W8152&gt;=4,"Potential Loyalist","Others"))))</f>
        <v>At Risk</v>
      </c>
    </row>
    <row r="8153" spans="1:25">
      <c r="A8153" t="s">
        <v>168</v>
      </c>
      <c r="B8153">
        <v>35</v>
      </c>
      <c r="C8153" t="s">
        <v>19</v>
      </c>
      <c r="D8153" t="s">
        <v>20</v>
      </c>
      <c r="E8153" s="6" t="s">
        <v>20223</v>
      </c>
      <c r="F8153" t="s">
        <v>30</v>
      </c>
      <c r="G8153">
        <v>1</v>
      </c>
      <c r="H8153">
        <v>1</v>
      </c>
      <c r="I8153">
        <v>53</v>
      </c>
      <c r="J8153">
        <v>3</v>
      </c>
      <c r="K8153">
        <v>28.15</v>
      </c>
      <c r="L8153" t="str">
        <f t="shared" si="762"/>
        <v/>
      </c>
      <c r="M8153">
        <v>2</v>
      </c>
      <c r="N8153" t="str">
        <f t="shared" si="763"/>
        <v/>
      </c>
      <c r="O8153">
        <v>8</v>
      </c>
      <c r="P8153" s="11">
        <v>1</v>
      </c>
      <c r="Q8153" s="11">
        <v>5.6603773584905599E-2</v>
      </c>
      <c r="R8153" s="12">
        <v>14.074999999999999</v>
      </c>
      <c r="S8153" t="s">
        <v>27</v>
      </c>
      <c r="T8153">
        <v>1</v>
      </c>
      <c r="U8153">
        <f t="shared" si="764"/>
        <v>5</v>
      </c>
      <c r="V8153">
        <f t="shared" si="765"/>
        <v>1</v>
      </c>
      <c r="W8153">
        <f t="shared" si="766"/>
        <v>1</v>
      </c>
      <c r="X8153" t="str">
        <f t="shared" si="767"/>
        <v>511</v>
      </c>
      <c r="Y8153" t="str">
        <f>IF(Table1[[#This Row],[RFM_Score]]="555","Champion", IF(AND(J8153&gt;=4,V8153&gt;=4),"Loyal", IF(U8153&lt;=2,"At Risk", IF(W8153&gt;=4,"Potential Loyalist","Others"))))</f>
        <v>Others</v>
      </c>
    </row>
    <row r="8154" spans="1:25">
      <c r="A8154" t="s">
        <v>11588</v>
      </c>
      <c r="B8154">
        <v>33</v>
      </c>
      <c r="C8154" t="s">
        <v>24</v>
      </c>
      <c r="D8154" t="s">
        <v>20</v>
      </c>
      <c r="E8154" s="6" t="s">
        <v>20224</v>
      </c>
      <c r="F8154" t="s">
        <v>21</v>
      </c>
      <c r="G8154">
        <v>1</v>
      </c>
      <c r="H8154">
        <v>0</v>
      </c>
      <c r="I8154">
        <v>64</v>
      </c>
      <c r="J8154">
        <v>2</v>
      </c>
      <c r="K8154">
        <v>28.15</v>
      </c>
      <c r="L8154" t="str">
        <f t="shared" si="762"/>
        <v/>
      </c>
      <c r="M8154">
        <v>2</v>
      </c>
      <c r="N8154" t="str">
        <f t="shared" si="763"/>
        <v/>
      </c>
      <c r="O8154">
        <v>21</v>
      </c>
      <c r="P8154" s="11">
        <v>0</v>
      </c>
      <c r="Q8154" s="11">
        <v>3.125E-2</v>
      </c>
      <c r="R8154" s="12">
        <v>14.074999999999999</v>
      </c>
      <c r="S8154" t="s">
        <v>27</v>
      </c>
      <c r="T8154">
        <v>0</v>
      </c>
      <c r="U8154">
        <f t="shared" si="764"/>
        <v>4</v>
      </c>
      <c r="V8154">
        <f t="shared" si="765"/>
        <v>1</v>
      </c>
      <c r="W8154">
        <f t="shared" si="766"/>
        <v>1</v>
      </c>
      <c r="X8154" t="str">
        <f t="shared" si="767"/>
        <v>411</v>
      </c>
      <c r="Y8154" t="str">
        <f>IF(Table1[[#This Row],[RFM_Score]]="555","Champion", IF(AND(J8154&gt;=4,V8154&gt;=4),"Loyal", IF(U8154&lt;=2,"At Risk", IF(W8154&gt;=4,"Potential Loyalist","Others"))))</f>
        <v>Others</v>
      </c>
    </row>
    <row r="8155" spans="1:25">
      <c r="A8155" t="s">
        <v>3264</v>
      </c>
      <c r="B8155">
        <v>49</v>
      </c>
      <c r="C8155" t="s">
        <v>19</v>
      </c>
      <c r="D8155" t="s">
        <v>29</v>
      </c>
      <c r="E8155" s="6" t="s">
        <v>20225</v>
      </c>
      <c r="F8155" t="s">
        <v>21</v>
      </c>
      <c r="G8155">
        <v>1</v>
      </c>
      <c r="H8155">
        <v>0</v>
      </c>
      <c r="I8155">
        <v>61</v>
      </c>
      <c r="J8155">
        <v>3</v>
      </c>
      <c r="K8155">
        <v>28.09</v>
      </c>
      <c r="L8155" t="str">
        <f t="shared" si="762"/>
        <v/>
      </c>
      <c r="M8155">
        <v>2</v>
      </c>
      <c r="N8155" t="str">
        <f t="shared" si="763"/>
        <v/>
      </c>
      <c r="O8155">
        <v>45</v>
      </c>
      <c r="P8155" s="11">
        <v>0</v>
      </c>
      <c r="Q8155" s="11">
        <v>4.9180327868852403E-2</v>
      </c>
      <c r="R8155" s="12">
        <v>14.045</v>
      </c>
      <c r="S8155" t="s">
        <v>27</v>
      </c>
      <c r="T8155">
        <v>0</v>
      </c>
      <c r="U8155">
        <f t="shared" si="764"/>
        <v>3</v>
      </c>
      <c r="V8155">
        <f t="shared" si="765"/>
        <v>1</v>
      </c>
      <c r="W8155">
        <f t="shared" si="766"/>
        <v>1</v>
      </c>
      <c r="X8155" t="str">
        <f t="shared" si="767"/>
        <v>311</v>
      </c>
      <c r="Y8155" t="str">
        <f>IF(Table1[[#This Row],[RFM_Score]]="555","Champion", IF(AND(J8155&gt;=4,V8155&gt;=4),"Loyal", IF(U8155&lt;=2,"At Risk", IF(W8155&gt;=4,"Potential Loyalist","Others"))))</f>
        <v>Others</v>
      </c>
    </row>
    <row r="8156" spans="1:25">
      <c r="A8156" t="s">
        <v>9855</v>
      </c>
      <c r="B8156">
        <v>21</v>
      </c>
      <c r="C8156" t="s">
        <v>24</v>
      </c>
      <c r="D8156" t="s">
        <v>46</v>
      </c>
      <c r="E8156" s="6" t="s">
        <v>20226</v>
      </c>
      <c r="F8156" t="s">
        <v>37</v>
      </c>
      <c r="G8156">
        <v>3</v>
      </c>
      <c r="H8156">
        <v>1</v>
      </c>
      <c r="I8156">
        <v>58</v>
      </c>
      <c r="J8156">
        <v>4</v>
      </c>
      <c r="K8156">
        <v>28.01</v>
      </c>
      <c r="L8156" t="str">
        <f t="shared" si="762"/>
        <v/>
      </c>
      <c r="M8156">
        <v>2</v>
      </c>
      <c r="N8156" t="str">
        <f t="shared" si="763"/>
        <v/>
      </c>
      <c r="O8156">
        <v>29</v>
      </c>
      <c r="P8156" s="11">
        <v>0.33333333333333298</v>
      </c>
      <c r="Q8156" s="11">
        <v>6.8965517241379296E-2</v>
      </c>
      <c r="R8156" s="12">
        <v>14.005000000000001</v>
      </c>
      <c r="S8156" t="s">
        <v>27</v>
      </c>
      <c r="T8156">
        <v>0</v>
      </c>
      <c r="U8156">
        <f t="shared" si="764"/>
        <v>4</v>
      </c>
      <c r="V8156">
        <f t="shared" si="765"/>
        <v>1</v>
      </c>
      <c r="W8156">
        <f t="shared" si="766"/>
        <v>1</v>
      </c>
      <c r="X8156" t="str">
        <f t="shared" si="767"/>
        <v>411</v>
      </c>
      <c r="Y8156" t="str">
        <f>IF(Table1[[#This Row],[RFM_Score]]="555","Champion", IF(AND(J8156&gt;=4,V8156&gt;=4),"Loyal", IF(U8156&lt;=2,"At Risk", IF(W8156&gt;=4,"Potential Loyalist","Others"))))</f>
        <v>Others</v>
      </c>
    </row>
    <row r="8157" spans="1:25">
      <c r="A8157" t="s">
        <v>5126</v>
      </c>
      <c r="B8157">
        <v>26</v>
      </c>
      <c r="C8157" t="s">
        <v>19</v>
      </c>
      <c r="D8157" t="s">
        <v>41</v>
      </c>
      <c r="E8157" s="6" t="s">
        <v>20227</v>
      </c>
      <c r="F8157" t="s">
        <v>60</v>
      </c>
      <c r="G8157">
        <v>4</v>
      </c>
      <c r="H8157">
        <v>2</v>
      </c>
      <c r="I8157">
        <v>46</v>
      </c>
      <c r="J8157">
        <v>2</v>
      </c>
      <c r="K8157">
        <v>27.97</v>
      </c>
      <c r="L8157" t="str">
        <f t="shared" si="762"/>
        <v/>
      </c>
      <c r="M8157">
        <v>2</v>
      </c>
      <c r="N8157" t="str">
        <f t="shared" si="763"/>
        <v/>
      </c>
      <c r="O8157">
        <v>38</v>
      </c>
      <c r="P8157" s="11">
        <v>0.5</v>
      </c>
      <c r="Q8157" s="11">
        <v>4.3478260869565202E-2</v>
      </c>
      <c r="R8157" s="12">
        <v>13.984999999999999</v>
      </c>
      <c r="S8157" t="s">
        <v>27</v>
      </c>
      <c r="T8157">
        <v>0</v>
      </c>
      <c r="U8157">
        <f t="shared" si="764"/>
        <v>4</v>
      </c>
      <c r="V8157">
        <f t="shared" si="765"/>
        <v>1</v>
      </c>
      <c r="W8157">
        <f t="shared" si="766"/>
        <v>1</v>
      </c>
      <c r="X8157" t="str">
        <f t="shared" si="767"/>
        <v>411</v>
      </c>
      <c r="Y8157" t="str">
        <f>IF(Table1[[#This Row],[RFM_Score]]="555","Champion", IF(AND(J8157&gt;=4,V8157&gt;=4),"Loyal", IF(U8157&lt;=2,"At Risk", IF(W8157&gt;=4,"Potential Loyalist","Others"))))</f>
        <v>Others</v>
      </c>
    </row>
    <row r="8158" spans="1:25">
      <c r="A8158" t="s">
        <v>3662</v>
      </c>
      <c r="B8158">
        <v>23</v>
      </c>
      <c r="C8158" t="s">
        <v>24</v>
      </c>
      <c r="D8158" t="s">
        <v>25</v>
      </c>
      <c r="E8158" s="6" t="s">
        <v>20228</v>
      </c>
      <c r="F8158" t="s">
        <v>21</v>
      </c>
      <c r="G8158">
        <v>4</v>
      </c>
      <c r="H8158">
        <v>2</v>
      </c>
      <c r="I8158">
        <v>50</v>
      </c>
      <c r="J8158">
        <v>0</v>
      </c>
      <c r="K8158">
        <v>27.91</v>
      </c>
      <c r="L8158" t="str">
        <f t="shared" si="762"/>
        <v/>
      </c>
      <c r="M8158">
        <v>2</v>
      </c>
      <c r="N8158" t="str">
        <f t="shared" si="763"/>
        <v/>
      </c>
      <c r="O8158">
        <v>56</v>
      </c>
      <c r="P8158" s="11">
        <v>0.5</v>
      </c>
      <c r="Q8158" s="11">
        <v>0</v>
      </c>
      <c r="R8158" s="12">
        <v>13.955</v>
      </c>
      <c r="S8158" t="s">
        <v>27</v>
      </c>
      <c r="T8158">
        <v>0</v>
      </c>
      <c r="U8158">
        <f t="shared" si="764"/>
        <v>3</v>
      </c>
      <c r="V8158">
        <f t="shared" si="765"/>
        <v>1</v>
      </c>
      <c r="W8158">
        <f t="shared" si="766"/>
        <v>1</v>
      </c>
      <c r="X8158" t="str">
        <f t="shared" si="767"/>
        <v>311</v>
      </c>
      <c r="Y8158" t="str">
        <f>IF(Table1[[#This Row],[RFM_Score]]="555","Champion", IF(AND(J8158&gt;=4,V8158&gt;=4),"Loyal", IF(U8158&lt;=2,"At Risk", IF(W8158&gt;=4,"Potential Loyalist","Others"))))</f>
        <v>Others</v>
      </c>
    </row>
    <row r="8159" spans="1:25">
      <c r="A8159" t="s">
        <v>9279</v>
      </c>
      <c r="B8159">
        <v>34</v>
      </c>
      <c r="C8159" t="s">
        <v>24</v>
      </c>
      <c r="D8159" t="s">
        <v>20</v>
      </c>
      <c r="E8159" s="6" t="s">
        <v>20229</v>
      </c>
      <c r="F8159" t="s">
        <v>30</v>
      </c>
      <c r="G8159">
        <v>5</v>
      </c>
      <c r="H8159">
        <v>2</v>
      </c>
      <c r="I8159">
        <v>48</v>
      </c>
      <c r="J8159">
        <v>3</v>
      </c>
      <c r="K8159">
        <v>27.85</v>
      </c>
      <c r="L8159" t="str">
        <f t="shared" si="762"/>
        <v/>
      </c>
      <c r="M8159">
        <v>2</v>
      </c>
      <c r="N8159" t="str">
        <f t="shared" si="763"/>
        <v/>
      </c>
      <c r="O8159">
        <v>58</v>
      </c>
      <c r="P8159" s="11">
        <v>0.4</v>
      </c>
      <c r="Q8159" s="11">
        <v>6.25E-2</v>
      </c>
      <c r="R8159" s="12">
        <v>13.925000000000001</v>
      </c>
      <c r="S8159" t="s">
        <v>27</v>
      </c>
      <c r="T8159">
        <v>0</v>
      </c>
      <c r="U8159">
        <f t="shared" si="764"/>
        <v>3</v>
      </c>
      <c r="V8159">
        <f t="shared" si="765"/>
        <v>1</v>
      </c>
      <c r="W8159">
        <f t="shared" si="766"/>
        <v>1</v>
      </c>
      <c r="X8159" t="str">
        <f t="shared" si="767"/>
        <v>311</v>
      </c>
      <c r="Y8159" t="str">
        <f>IF(Table1[[#This Row],[RFM_Score]]="555","Champion", IF(AND(J8159&gt;=4,V8159&gt;=4),"Loyal", IF(U8159&lt;=2,"At Risk", IF(W8159&gt;=4,"Potential Loyalist","Others"))))</f>
        <v>Others</v>
      </c>
    </row>
    <row r="8160" spans="1:25">
      <c r="A8160" t="s">
        <v>8977</v>
      </c>
      <c r="B8160">
        <v>51</v>
      </c>
      <c r="C8160" t="s">
        <v>24</v>
      </c>
      <c r="D8160" t="s">
        <v>25</v>
      </c>
      <c r="E8160" s="6" t="s">
        <v>20230</v>
      </c>
      <c r="F8160" t="s">
        <v>21</v>
      </c>
      <c r="G8160">
        <v>0</v>
      </c>
      <c r="H8160">
        <v>0</v>
      </c>
      <c r="I8160">
        <v>52</v>
      </c>
      <c r="J8160">
        <v>5</v>
      </c>
      <c r="K8160">
        <v>27.75</v>
      </c>
      <c r="L8160" t="str">
        <f t="shared" si="762"/>
        <v/>
      </c>
      <c r="M8160">
        <v>2</v>
      </c>
      <c r="N8160" t="str">
        <f t="shared" si="763"/>
        <v/>
      </c>
      <c r="O8160">
        <v>1</v>
      </c>
      <c r="P8160" s="11">
        <v>0</v>
      </c>
      <c r="Q8160" s="11">
        <v>9.6153846153846104E-2</v>
      </c>
      <c r="R8160" s="12">
        <v>13.875</v>
      </c>
      <c r="S8160" t="s">
        <v>27</v>
      </c>
      <c r="T8160">
        <v>0</v>
      </c>
      <c r="U8160">
        <f t="shared" si="764"/>
        <v>5</v>
      </c>
      <c r="V8160">
        <f t="shared" si="765"/>
        <v>1</v>
      </c>
      <c r="W8160">
        <f t="shared" si="766"/>
        <v>1</v>
      </c>
      <c r="X8160" t="str">
        <f t="shared" si="767"/>
        <v>511</v>
      </c>
      <c r="Y8160" t="str">
        <f>IF(Table1[[#This Row],[RFM_Score]]="555","Champion", IF(AND(J8160&gt;=4,V8160&gt;=4),"Loyal", IF(U8160&lt;=2,"At Risk", IF(W8160&gt;=4,"Potential Loyalist","Others"))))</f>
        <v>Others</v>
      </c>
    </row>
    <row r="8161" spans="1:25">
      <c r="A8161" t="s">
        <v>623</v>
      </c>
      <c r="B8161">
        <v>29</v>
      </c>
      <c r="C8161" t="s">
        <v>24</v>
      </c>
      <c r="D8161" t="s">
        <v>25</v>
      </c>
      <c r="E8161" s="6" t="s">
        <v>20231</v>
      </c>
      <c r="F8161" t="s">
        <v>21</v>
      </c>
      <c r="G8161">
        <v>3</v>
      </c>
      <c r="H8161">
        <v>1</v>
      </c>
      <c r="I8161">
        <v>52</v>
      </c>
      <c r="J8161">
        <v>3</v>
      </c>
      <c r="K8161">
        <v>27.7</v>
      </c>
      <c r="L8161" t="str">
        <f t="shared" si="762"/>
        <v/>
      </c>
      <c r="M8161">
        <v>2</v>
      </c>
      <c r="N8161" t="str">
        <f t="shared" si="763"/>
        <v/>
      </c>
      <c r="O8161">
        <v>30</v>
      </c>
      <c r="P8161" s="11">
        <v>0.33333333333333298</v>
      </c>
      <c r="Q8161" s="11">
        <v>5.7692307692307598E-2</v>
      </c>
      <c r="R8161" s="12">
        <v>13.85</v>
      </c>
      <c r="S8161" t="s">
        <v>27</v>
      </c>
      <c r="T8161">
        <v>1</v>
      </c>
      <c r="U8161">
        <f t="shared" si="764"/>
        <v>4</v>
      </c>
      <c r="V8161">
        <f t="shared" si="765"/>
        <v>1</v>
      </c>
      <c r="W8161">
        <f t="shared" si="766"/>
        <v>1</v>
      </c>
      <c r="X8161" t="str">
        <f t="shared" si="767"/>
        <v>411</v>
      </c>
      <c r="Y8161" t="str">
        <f>IF(Table1[[#This Row],[RFM_Score]]="555","Champion", IF(AND(J8161&gt;=4,V8161&gt;=4),"Loyal", IF(U8161&lt;=2,"At Risk", IF(W8161&gt;=4,"Potential Loyalist","Others"))))</f>
        <v>Others</v>
      </c>
    </row>
    <row r="8162" spans="1:25">
      <c r="A8162" t="s">
        <v>5728</v>
      </c>
      <c r="B8162">
        <v>18</v>
      </c>
      <c r="C8162" t="s">
        <v>19</v>
      </c>
      <c r="D8162" t="s">
        <v>25</v>
      </c>
      <c r="E8162" s="6" t="s">
        <v>20232</v>
      </c>
      <c r="F8162" t="s">
        <v>60</v>
      </c>
      <c r="G8162">
        <v>3</v>
      </c>
      <c r="H8162">
        <v>0</v>
      </c>
      <c r="I8162">
        <v>49</v>
      </c>
      <c r="J8162">
        <v>1</v>
      </c>
      <c r="K8162">
        <v>27.62</v>
      </c>
      <c r="L8162" t="str">
        <f t="shared" si="762"/>
        <v/>
      </c>
      <c r="M8162">
        <v>2</v>
      </c>
      <c r="N8162" t="str">
        <f t="shared" si="763"/>
        <v/>
      </c>
      <c r="O8162">
        <v>22</v>
      </c>
      <c r="P8162" s="11">
        <v>0</v>
      </c>
      <c r="Q8162" s="11">
        <v>2.04081632653061E-2</v>
      </c>
      <c r="R8162" s="12">
        <v>13.81</v>
      </c>
      <c r="S8162" t="s">
        <v>27</v>
      </c>
      <c r="T8162">
        <v>0</v>
      </c>
      <c r="U8162">
        <f t="shared" si="764"/>
        <v>4</v>
      </c>
      <c r="V8162">
        <f t="shared" si="765"/>
        <v>1</v>
      </c>
      <c r="W8162">
        <f t="shared" si="766"/>
        <v>1</v>
      </c>
      <c r="X8162" t="str">
        <f t="shared" si="767"/>
        <v>411</v>
      </c>
      <c r="Y8162" t="str">
        <f>IF(Table1[[#This Row],[RFM_Score]]="555","Champion", IF(AND(J8162&gt;=4,V8162&gt;=4),"Loyal", IF(U8162&lt;=2,"At Risk", IF(W8162&gt;=4,"Potential Loyalist","Others"))))</f>
        <v>Others</v>
      </c>
    </row>
    <row r="8163" spans="1:25">
      <c r="A8163" t="s">
        <v>1004</v>
      </c>
      <c r="B8163">
        <v>56</v>
      </c>
      <c r="C8163" t="s">
        <v>24</v>
      </c>
      <c r="D8163" t="s">
        <v>46</v>
      </c>
      <c r="E8163" s="6" t="s">
        <v>20233</v>
      </c>
      <c r="F8163" t="s">
        <v>37</v>
      </c>
      <c r="G8163">
        <v>6</v>
      </c>
      <c r="H8163">
        <v>5</v>
      </c>
      <c r="I8163">
        <v>45</v>
      </c>
      <c r="J8163">
        <v>2</v>
      </c>
      <c r="K8163">
        <v>27.6</v>
      </c>
      <c r="L8163" t="str">
        <f t="shared" si="762"/>
        <v/>
      </c>
      <c r="M8163">
        <v>2</v>
      </c>
      <c r="N8163" t="str">
        <f t="shared" si="763"/>
        <v/>
      </c>
      <c r="O8163">
        <v>175</v>
      </c>
      <c r="P8163" s="11">
        <v>0.83333333333333304</v>
      </c>
      <c r="Q8163" s="11">
        <v>4.4444444444444398E-2</v>
      </c>
      <c r="R8163" s="12">
        <v>13.8</v>
      </c>
      <c r="S8163" t="s">
        <v>27</v>
      </c>
      <c r="T8163">
        <v>0</v>
      </c>
      <c r="U8163">
        <f t="shared" si="764"/>
        <v>1</v>
      </c>
      <c r="V8163">
        <f t="shared" si="765"/>
        <v>1</v>
      </c>
      <c r="W8163">
        <f t="shared" si="766"/>
        <v>1</v>
      </c>
      <c r="X8163" t="str">
        <f t="shared" si="767"/>
        <v>111</v>
      </c>
      <c r="Y8163" t="str">
        <f>IF(Table1[[#This Row],[RFM_Score]]="555","Champion", IF(AND(J8163&gt;=4,V8163&gt;=4),"Loyal", IF(U8163&lt;=2,"At Risk", IF(W8163&gt;=4,"Potential Loyalist","Others"))))</f>
        <v>At Risk</v>
      </c>
    </row>
    <row r="8164" spans="1:25">
      <c r="A8164" t="s">
        <v>3020</v>
      </c>
      <c r="B8164">
        <v>38</v>
      </c>
      <c r="C8164" t="s">
        <v>24</v>
      </c>
      <c r="D8164" t="s">
        <v>25</v>
      </c>
      <c r="E8164" s="6" t="s">
        <v>20234</v>
      </c>
      <c r="F8164" t="s">
        <v>60</v>
      </c>
      <c r="G8164">
        <v>2</v>
      </c>
      <c r="H8164">
        <v>1</v>
      </c>
      <c r="I8164">
        <v>54</v>
      </c>
      <c r="J8164">
        <v>2</v>
      </c>
      <c r="K8164">
        <v>27.57</v>
      </c>
      <c r="L8164" t="str">
        <f t="shared" si="762"/>
        <v/>
      </c>
      <c r="M8164">
        <v>2</v>
      </c>
      <c r="N8164" t="str">
        <f t="shared" si="763"/>
        <v/>
      </c>
      <c r="O8164">
        <v>46</v>
      </c>
      <c r="P8164" s="11">
        <v>0.5</v>
      </c>
      <c r="Q8164" s="11">
        <v>3.7037037037037E-2</v>
      </c>
      <c r="R8164" s="12">
        <v>13.785</v>
      </c>
      <c r="S8164" t="s">
        <v>27</v>
      </c>
      <c r="T8164">
        <v>0</v>
      </c>
      <c r="U8164">
        <f t="shared" si="764"/>
        <v>3</v>
      </c>
      <c r="V8164">
        <f t="shared" si="765"/>
        <v>1</v>
      </c>
      <c r="W8164">
        <f t="shared" si="766"/>
        <v>1</v>
      </c>
      <c r="X8164" t="str">
        <f t="shared" si="767"/>
        <v>311</v>
      </c>
      <c r="Y8164" t="str">
        <f>IF(Table1[[#This Row],[RFM_Score]]="555","Champion", IF(AND(J8164&gt;=4,V8164&gt;=4),"Loyal", IF(U8164&lt;=2,"At Risk", IF(W8164&gt;=4,"Potential Loyalist","Others"))))</f>
        <v>Others</v>
      </c>
    </row>
    <row r="8165" spans="1:25">
      <c r="A8165" t="s">
        <v>4922</v>
      </c>
      <c r="B8165">
        <v>29</v>
      </c>
      <c r="C8165" t="s">
        <v>24</v>
      </c>
      <c r="D8165" t="s">
        <v>25</v>
      </c>
      <c r="E8165" s="6" t="s">
        <v>20235</v>
      </c>
      <c r="F8165" t="s">
        <v>60</v>
      </c>
      <c r="G8165">
        <v>3</v>
      </c>
      <c r="H8165">
        <v>1</v>
      </c>
      <c r="I8165">
        <v>55</v>
      </c>
      <c r="J8165">
        <v>2</v>
      </c>
      <c r="K8165">
        <v>27.56</v>
      </c>
      <c r="L8165" t="str">
        <f t="shared" si="762"/>
        <v/>
      </c>
      <c r="M8165">
        <v>2</v>
      </c>
      <c r="N8165" t="str">
        <f t="shared" si="763"/>
        <v/>
      </c>
      <c r="O8165">
        <v>136</v>
      </c>
      <c r="P8165" s="11">
        <v>0.33333333333333298</v>
      </c>
      <c r="Q8165" s="11">
        <v>3.6363636363636299E-2</v>
      </c>
      <c r="R8165" s="12">
        <v>13.78</v>
      </c>
      <c r="S8165" t="s">
        <v>27</v>
      </c>
      <c r="T8165">
        <v>1</v>
      </c>
      <c r="U8165">
        <f t="shared" si="764"/>
        <v>1</v>
      </c>
      <c r="V8165">
        <f t="shared" si="765"/>
        <v>1</v>
      </c>
      <c r="W8165">
        <f t="shared" si="766"/>
        <v>1</v>
      </c>
      <c r="X8165" t="str">
        <f t="shared" si="767"/>
        <v>111</v>
      </c>
      <c r="Y8165" t="str">
        <f>IF(Table1[[#This Row],[RFM_Score]]="555","Champion", IF(AND(J8165&gt;=4,V8165&gt;=4),"Loyal", IF(U8165&lt;=2,"At Risk", IF(W8165&gt;=4,"Potential Loyalist","Others"))))</f>
        <v>At Risk</v>
      </c>
    </row>
    <row r="8166" spans="1:25">
      <c r="A8166" t="s">
        <v>11143</v>
      </c>
      <c r="B8166">
        <v>41</v>
      </c>
      <c r="C8166" t="s">
        <v>24</v>
      </c>
      <c r="D8166" t="s">
        <v>41</v>
      </c>
      <c r="E8166" s="6" t="s">
        <v>20236</v>
      </c>
      <c r="F8166" t="s">
        <v>26</v>
      </c>
      <c r="G8166">
        <v>2</v>
      </c>
      <c r="H8166">
        <v>1</v>
      </c>
      <c r="I8166">
        <v>57</v>
      </c>
      <c r="J8166">
        <v>2</v>
      </c>
      <c r="K8166">
        <v>27.55</v>
      </c>
      <c r="L8166" t="str">
        <f t="shared" si="762"/>
        <v/>
      </c>
      <c r="M8166">
        <v>2</v>
      </c>
      <c r="N8166" t="str">
        <f t="shared" si="763"/>
        <v/>
      </c>
      <c r="O8166">
        <v>69</v>
      </c>
      <c r="P8166" s="11">
        <v>0.5</v>
      </c>
      <c r="Q8166" s="11">
        <v>3.5087719298245598E-2</v>
      </c>
      <c r="R8166" s="12">
        <v>13.775</v>
      </c>
      <c r="S8166" t="s">
        <v>27</v>
      </c>
      <c r="T8166">
        <v>0</v>
      </c>
      <c r="U8166">
        <f t="shared" si="764"/>
        <v>3</v>
      </c>
      <c r="V8166">
        <f t="shared" si="765"/>
        <v>1</v>
      </c>
      <c r="W8166">
        <f t="shared" si="766"/>
        <v>1</v>
      </c>
      <c r="X8166" t="str">
        <f t="shared" si="767"/>
        <v>311</v>
      </c>
      <c r="Y8166" t="str">
        <f>IF(Table1[[#This Row],[RFM_Score]]="555","Champion", IF(AND(J8166&gt;=4,V8166&gt;=4),"Loyal", IF(U8166&lt;=2,"At Risk", IF(W8166&gt;=4,"Potential Loyalist","Others"))))</f>
        <v>Others</v>
      </c>
    </row>
    <row r="8167" spans="1:25">
      <c r="A8167" t="s">
        <v>7767</v>
      </c>
      <c r="B8167">
        <v>53</v>
      </c>
      <c r="C8167" t="s">
        <v>24</v>
      </c>
      <c r="D8167" t="s">
        <v>49</v>
      </c>
      <c r="E8167" s="6" t="s">
        <v>20237</v>
      </c>
      <c r="F8167" t="s">
        <v>26</v>
      </c>
      <c r="G8167">
        <v>1</v>
      </c>
      <c r="H8167">
        <v>1</v>
      </c>
      <c r="I8167">
        <v>58</v>
      </c>
      <c r="J8167">
        <v>4</v>
      </c>
      <c r="K8167">
        <v>27.39</v>
      </c>
      <c r="L8167" t="str">
        <f t="shared" si="762"/>
        <v/>
      </c>
      <c r="M8167">
        <v>2</v>
      </c>
      <c r="N8167" t="str">
        <f t="shared" si="763"/>
        <v/>
      </c>
      <c r="O8167">
        <v>80</v>
      </c>
      <c r="P8167" s="11">
        <v>1</v>
      </c>
      <c r="Q8167" s="11">
        <v>6.8965517241379296E-2</v>
      </c>
      <c r="R8167" s="12">
        <v>13.695</v>
      </c>
      <c r="S8167" t="s">
        <v>27</v>
      </c>
      <c r="T8167">
        <v>0</v>
      </c>
      <c r="U8167">
        <f t="shared" si="764"/>
        <v>2</v>
      </c>
      <c r="V8167">
        <f t="shared" si="765"/>
        <v>1</v>
      </c>
      <c r="W8167">
        <f t="shared" si="766"/>
        <v>1</v>
      </c>
      <c r="X8167" t="str">
        <f t="shared" si="767"/>
        <v>211</v>
      </c>
      <c r="Y8167" t="str">
        <f>IF(Table1[[#This Row],[RFM_Score]]="555","Champion", IF(AND(J8167&gt;=4,V8167&gt;=4),"Loyal", IF(U8167&lt;=2,"At Risk", IF(W8167&gt;=4,"Potential Loyalist","Others"))))</f>
        <v>At Risk</v>
      </c>
    </row>
    <row r="8168" spans="1:25">
      <c r="A8168" t="s">
        <v>1778</v>
      </c>
      <c r="B8168">
        <v>32</v>
      </c>
      <c r="C8168" t="s">
        <v>24</v>
      </c>
      <c r="D8168" t="s">
        <v>41</v>
      </c>
      <c r="E8168" s="6" t="s">
        <v>20238</v>
      </c>
      <c r="F8168" t="s">
        <v>21</v>
      </c>
      <c r="G8168">
        <v>2</v>
      </c>
      <c r="H8168">
        <v>1</v>
      </c>
      <c r="I8168">
        <v>49</v>
      </c>
      <c r="J8168">
        <v>2</v>
      </c>
      <c r="K8168">
        <v>27.11</v>
      </c>
      <c r="L8168" t="str">
        <f t="shared" si="762"/>
        <v/>
      </c>
      <c r="M8168">
        <v>2</v>
      </c>
      <c r="N8168" t="str">
        <f t="shared" si="763"/>
        <v/>
      </c>
      <c r="O8168">
        <v>27</v>
      </c>
      <c r="P8168" s="11">
        <v>0.5</v>
      </c>
      <c r="Q8168" s="11">
        <v>4.08163265306122E-2</v>
      </c>
      <c r="R8168" s="12">
        <v>13.555</v>
      </c>
      <c r="S8168" t="s">
        <v>27</v>
      </c>
      <c r="T8168">
        <v>0</v>
      </c>
      <c r="U8168">
        <f t="shared" si="764"/>
        <v>4</v>
      </c>
      <c r="V8168">
        <f t="shared" si="765"/>
        <v>1</v>
      </c>
      <c r="W8168">
        <f t="shared" si="766"/>
        <v>1</v>
      </c>
      <c r="X8168" t="str">
        <f t="shared" si="767"/>
        <v>411</v>
      </c>
      <c r="Y8168" t="str">
        <f>IF(Table1[[#This Row],[RFM_Score]]="555","Champion", IF(AND(J8168&gt;=4,V8168&gt;=4),"Loyal", IF(U8168&lt;=2,"At Risk", IF(W8168&gt;=4,"Potential Loyalist","Others"))))</f>
        <v>Others</v>
      </c>
    </row>
    <row r="8169" spans="1:25">
      <c r="A8169" t="s">
        <v>4352</v>
      </c>
      <c r="B8169">
        <v>47</v>
      </c>
      <c r="C8169" t="s">
        <v>19</v>
      </c>
      <c r="D8169" t="s">
        <v>25</v>
      </c>
      <c r="E8169" s="6" t="s">
        <v>20239</v>
      </c>
      <c r="F8169" t="s">
        <v>21</v>
      </c>
      <c r="G8169">
        <v>2</v>
      </c>
      <c r="H8169">
        <v>0</v>
      </c>
      <c r="I8169">
        <v>44</v>
      </c>
      <c r="J8169">
        <v>3</v>
      </c>
      <c r="K8169">
        <v>27.09</v>
      </c>
      <c r="L8169" t="str">
        <f t="shared" si="762"/>
        <v/>
      </c>
      <c r="M8169">
        <v>2</v>
      </c>
      <c r="N8169" t="str">
        <f t="shared" si="763"/>
        <v/>
      </c>
      <c r="O8169">
        <v>24</v>
      </c>
      <c r="P8169" s="11">
        <v>0</v>
      </c>
      <c r="Q8169" s="11">
        <v>6.8181818181818094E-2</v>
      </c>
      <c r="R8169" s="12">
        <v>13.545</v>
      </c>
      <c r="S8169" t="s">
        <v>27</v>
      </c>
      <c r="T8169">
        <v>0</v>
      </c>
      <c r="U8169">
        <f t="shared" si="764"/>
        <v>4</v>
      </c>
      <c r="V8169">
        <f t="shared" si="765"/>
        <v>1</v>
      </c>
      <c r="W8169">
        <f t="shared" si="766"/>
        <v>1</v>
      </c>
      <c r="X8169" t="str">
        <f t="shared" si="767"/>
        <v>411</v>
      </c>
      <c r="Y8169" t="str">
        <f>IF(Table1[[#This Row],[RFM_Score]]="555","Champion", IF(AND(J8169&gt;=4,V8169&gt;=4),"Loyal", IF(U8169&lt;=2,"At Risk", IF(W8169&gt;=4,"Potential Loyalist","Others"))))</f>
        <v>Others</v>
      </c>
    </row>
    <row r="8170" spans="1:25">
      <c r="A8170" t="s">
        <v>1424</v>
      </c>
      <c r="B8170">
        <v>53</v>
      </c>
      <c r="C8170" t="s">
        <v>24</v>
      </c>
      <c r="D8170" t="s">
        <v>29</v>
      </c>
      <c r="E8170" s="6" t="s">
        <v>20240</v>
      </c>
      <c r="F8170" t="s">
        <v>26</v>
      </c>
      <c r="G8170">
        <v>2</v>
      </c>
      <c r="H8170">
        <v>0</v>
      </c>
      <c r="I8170">
        <v>57</v>
      </c>
      <c r="J8170">
        <v>1</v>
      </c>
      <c r="K8170">
        <v>26.9</v>
      </c>
      <c r="L8170" t="str">
        <f t="shared" si="762"/>
        <v/>
      </c>
      <c r="M8170">
        <v>2</v>
      </c>
      <c r="N8170" t="str">
        <f t="shared" si="763"/>
        <v/>
      </c>
      <c r="O8170">
        <v>50</v>
      </c>
      <c r="P8170" s="11">
        <v>0</v>
      </c>
      <c r="Q8170" s="11">
        <v>1.7543859649122799E-2</v>
      </c>
      <c r="R8170" s="12">
        <v>13.45</v>
      </c>
      <c r="S8170" t="s">
        <v>27</v>
      </c>
      <c r="T8170">
        <v>0</v>
      </c>
      <c r="U8170">
        <f t="shared" si="764"/>
        <v>3</v>
      </c>
      <c r="V8170">
        <f t="shared" si="765"/>
        <v>1</v>
      </c>
      <c r="W8170">
        <f t="shared" si="766"/>
        <v>1</v>
      </c>
      <c r="X8170" t="str">
        <f t="shared" si="767"/>
        <v>311</v>
      </c>
      <c r="Y8170" t="str">
        <f>IF(Table1[[#This Row],[RFM_Score]]="555","Champion", IF(AND(J8170&gt;=4,V8170&gt;=4),"Loyal", IF(U8170&lt;=2,"At Risk", IF(W8170&gt;=4,"Potential Loyalist","Others"))))</f>
        <v>Others</v>
      </c>
    </row>
    <row r="8171" spans="1:25">
      <c r="A8171" t="s">
        <v>7482</v>
      </c>
      <c r="B8171">
        <v>53</v>
      </c>
      <c r="C8171" t="s">
        <v>19</v>
      </c>
      <c r="D8171" t="s">
        <v>25</v>
      </c>
      <c r="E8171" s="6" t="s">
        <v>20241</v>
      </c>
      <c r="F8171" t="s">
        <v>26</v>
      </c>
      <c r="G8171">
        <v>1</v>
      </c>
      <c r="H8171">
        <v>0</v>
      </c>
      <c r="I8171">
        <v>46</v>
      </c>
      <c r="J8171">
        <v>3</v>
      </c>
      <c r="K8171">
        <v>26.77</v>
      </c>
      <c r="L8171" t="str">
        <f t="shared" si="762"/>
        <v/>
      </c>
      <c r="M8171">
        <v>2</v>
      </c>
      <c r="N8171" t="str">
        <f t="shared" si="763"/>
        <v/>
      </c>
      <c r="O8171">
        <v>2</v>
      </c>
      <c r="P8171" s="11">
        <v>0</v>
      </c>
      <c r="Q8171" s="11">
        <v>6.5217391304347797E-2</v>
      </c>
      <c r="R8171" s="12">
        <v>13.385</v>
      </c>
      <c r="S8171" t="s">
        <v>27</v>
      </c>
      <c r="T8171">
        <v>0</v>
      </c>
      <c r="U8171">
        <f t="shared" si="764"/>
        <v>5</v>
      </c>
      <c r="V8171">
        <f t="shared" si="765"/>
        <v>1</v>
      </c>
      <c r="W8171">
        <f t="shared" si="766"/>
        <v>1</v>
      </c>
      <c r="X8171" t="str">
        <f t="shared" si="767"/>
        <v>511</v>
      </c>
      <c r="Y8171" t="str">
        <f>IF(Table1[[#This Row],[RFM_Score]]="555","Champion", IF(AND(J8171&gt;=4,V8171&gt;=4),"Loyal", IF(U8171&lt;=2,"At Risk", IF(W8171&gt;=4,"Potential Loyalist","Others"))))</f>
        <v>Others</v>
      </c>
    </row>
    <row r="8172" spans="1:25">
      <c r="A8172" t="s">
        <v>5880</v>
      </c>
      <c r="B8172">
        <v>18</v>
      </c>
      <c r="C8172" t="s">
        <v>19</v>
      </c>
      <c r="D8172" t="s">
        <v>41</v>
      </c>
      <c r="E8172" s="6" t="s">
        <v>20242</v>
      </c>
      <c r="F8172" t="s">
        <v>60</v>
      </c>
      <c r="G8172">
        <v>2</v>
      </c>
      <c r="H8172">
        <v>1</v>
      </c>
      <c r="I8172">
        <v>49</v>
      </c>
      <c r="J8172">
        <v>3</v>
      </c>
      <c r="K8172">
        <v>26.71</v>
      </c>
      <c r="L8172" t="str">
        <f t="shared" si="762"/>
        <v/>
      </c>
      <c r="M8172">
        <v>2</v>
      </c>
      <c r="N8172" t="str">
        <f t="shared" si="763"/>
        <v/>
      </c>
      <c r="O8172">
        <v>67</v>
      </c>
      <c r="P8172" s="11">
        <v>0.5</v>
      </c>
      <c r="Q8172" s="11">
        <v>6.1224489795918297E-2</v>
      </c>
      <c r="R8172" s="12">
        <v>13.355</v>
      </c>
      <c r="S8172" t="s">
        <v>27</v>
      </c>
      <c r="T8172">
        <v>0</v>
      </c>
      <c r="U8172">
        <f t="shared" si="764"/>
        <v>3</v>
      </c>
      <c r="V8172">
        <f t="shared" si="765"/>
        <v>1</v>
      </c>
      <c r="W8172">
        <f t="shared" si="766"/>
        <v>1</v>
      </c>
      <c r="X8172" t="str">
        <f t="shared" si="767"/>
        <v>311</v>
      </c>
      <c r="Y8172" t="str">
        <f>IF(Table1[[#This Row],[RFM_Score]]="555","Champion", IF(AND(J8172&gt;=4,V8172&gt;=4),"Loyal", IF(U8172&lt;=2,"At Risk", IF(W8172&gt;=4,"Potential Loyalist","Others"))))</f>
        <v>Others</v>
      </c>
    </row>
    <row r="8173" spans="1:25">
      <c r="A8173" t="s">
        <v>1336</v>
      </c>
      <c r="B8173">
        <v>38</v>
      </c>
      <c r="C8173" t="s">
        <v>24</v>
      </c>
      <c r="D8173" t="s">
        <v>29</v>
      </c>
      <c r="E8173" s="6" t="s">
        <v>20243</v>
      </c>
      <c r="F8173" t="s">
        <v>26</v>
      </c>
      <c r="G8173">
        <v>3</v>
      </c>
      <c r="H8173">
        <v>0</v>
      </c>
      <c r="I8173">
        <v>56</v>
      </c>
      <c r="J8173">
        <v>9</v>
      </c>
      <c r="K8173">
        <v>26.65</v>
      </c>
      <c r="L8173" t="str">
        <f t="shared" si="762"/>
        <v/>
      </c>
      <c r="M8173">
        <v>2</v>
      </c>
      <c r="N8173" t="str">
        <f t="shared" si="763"/>
        <v/>
      </c>
      <c r="O8173">
        <v>33</v>
      </c>
      <c r="P8173" s="11">
        <v>0</v>
      </c>
      <c r="Q8173" s="11">
        <v>0.160714285714285</v>
      </c>
      <c r="R8173" s="12">
        <v>13.324999999999999</v>
      </c>
      <c r="S8173" t="s">
        <v>27</v>
      </c>
      <c r="T8173">
        <v>0</v>
      </c>
      <c r="U8173">
        <f t="shared" si="764"/>
        <v>4</v>
      </c>
      <c r="V8173">
        <f t="shared" si="765"/>
        <v>1</v>
      </c>
      <c r="W8173">
        <f t="shared" si="766"/>
        <v>1</v>
      </c>
      <c r="X8173" t="str">
        <f t="shared" si="767"/>
        <v>411</v>
      </c>
      <c r="Y8173" t="str">
        <f>IF(Table1[[#This Row],[RFM_Score]]="555","Champion", IF(AND(J8173&gt;=4,V8173&gt;=4),"Loyal", IF(U8173&lt;=2,"At Risk", IF(W8173&gt;=4,"Potential Loyalist","Others"))))</f>
        <v>Others</v>
      </c>
    </row>
    <row r="8174" spans="1:25">
      <c r="A8174" t="s">
        <v>11213</v>
      </c>
      <c r="B8174">
        <v>38</v>
      </c>
      <c r="C8174" t="s">
        <v>33</v>
      </c>
      <c r="D8174" t="s">
        <v>29</v>
      </c>
      <c r="E8174" s="6" t="s">
        <v>20244</v>
      </c>
      <c r="F8174" t="s">
        <v>21</v>
      </c>
      <c r="G8174">
        <v>2</v>
      </c>
      <c r="H8174">
        <v>1</v>
      </c>
      <c r="I8174">
        <v>43</v>
      </c>
      <c r="J8174">
        <v>3</v>
      </c>
      <c r="K8174">
        <v>26.62</v>
      </c>
      <c r="L8174" t="str">
        <f t="shared" si="762"/>
        <v/>
      </c>
      <c r="M8174">
        <v>2</v>
      </c>
      <c r="N8174" t="str">
        <f t="shared" si="763"/>
        <v/>
      </c>
      <c r="O8174">
        <v>6</v>
      </c>
      <c r="P8174" s="11">
        <v>0.5</v>
      </c>
      <c r="Q8174" s="11">
        <v>6.9767441860465101E-2</v>
      </c>
      <c r="R8174" s="12">
        <v>13.31</v>
      </c>
      <c r="S8174" t="s">
        <v>27</v>
      </c>
      <c r="T8174">
        <v>0</v>
      </c>
      <c r="U8174">
        <f t="shared" si="764"/>
        <v>5</v>
      </c>
      <c r="V8174">
        <f t="shared" si="765"/>
        <v>1</v>
      </c>
      <c r="W8174">
        <f t="shared" si="766"/>
        <v>1</v>
      </c>
      <c r="X8174" t="str">
        <f t="shared" si="767"/>
        <v>511</v>
      </c>
      <c r="Y8174" t="str">
        <f>IF(Table1[[#This Row],[RFM_Score]]="555","Champion", IF(AND(J8174&gt;=4,V8174&gt;=4),"Loyal", IF(U8174&lt;=2,"At Risk", IF(W8174&gt;=4,"Potential Loyalist","Others"))))</f>
        <v>Others</v>
      </c>
    </row>
    <row r="8175" spans="1:25">
      <c r="A8175" t="s">
        <v>5250</v>
      </c>
      <c r="B8175">
        <v>39</v>
      </c>
      <c r="C8175" t="s">
        <v>24</v>
      </c>
      <c r="D8175" t="s">
        <v>46</v>
      </c>
      <c r="E8175" s="6" t="s">
        <v>20245</v>
      </c>
      <c r="F8175" t="s">
        <v>21</v>
      </c>
      <c r="G8175">
        <v>3</v>
      </c>
      <c r="H8175">
        <v>1</v>
      </c>
      <c r="I8175">
        <v>42</v>
      </c>
      <c r="J8175">
        <v>2</v>
      </c>
      <c r="K8175">
        <v>26.6</v>
      </c>
      <c r="L8175" t="str">
        <f t="shared" si="762"/>
        <v/>
      </c>
      <c r="M8175">
        <v>2</v>
      </c>
      <c r="N8175" t="str">
        <f t="shared" si="763"/>
        <v/>
      </c>
      <c r="O8175">
        <v>5</v>
      </c>
      <c r="P8175" s="11">
        <v>0.33333333333333298</v>
      </c>
      <c r="Q8175" s="11">
        <v>4.7619047619047603E-2</v>
      </c>
      <c r="R8175" s="12">
        <v>13.3</v>
      </c>
      <c r="S8175" t="s">
        <v>27</v>
      </c>
      <c r="T8175">
        <v>0</v>
      </c>
      <c r="U8175">
        <f t="shared" si="764"/>
        <v>5</v>
      </c>
      <c r="V8175">
        <f t="shared" si="765"/>
        <v>1</v>
      </c>
      <c r="W8175">
        <f t="shared" si="766"/>
        <v>1</v>
      </c>
      <c r="X8175" t="str">
        <f t="shared" si="767"/>
        <v>511</v>
      </c>
      <c r="Y8175" t="str">
        <f>IF(Table1[[#This Row],[RFM_Score]]="555","Champion", IF(AND(J8175&gt;=4,V8175&gt;=4),"Loyal", IF(U8175&lt;=2,"At Risk", IF(W8175&gt;=4,"Potential Loyalist","Others"))))</f>
        <v>Others</v>
      </c>
    </row>
    <row r="8176" spans="1:25">
      <c r="A8176" t="s">
        <v>2159</v>
      </c>
      <c r="B8176">
        <v>34</v>
      </c>
      <c r="C8176" t="s">
        <v>24</v>
      </c>
      <c r="D8176" t="s">
        <v>41</v>
      </c>
      <c r="E8176" s="6" t="s">
        <v>20246</v>
      </c>
      <c r="F8176" t="s">
        <v>26</v>
      </c>
      <c r="G8176">
        <v>0</v>
      </c>
      <c r="H8176">
        <v>0</v>
      </c>
      <c r="I8176">
        <v>57</v>
      </c>
      <c r="J8176">
        <v>4</v>
      </c>
      <c r="K8176">
        <v>26.57</v>
      </c>
      <c r="L8176" t="str">
        <f t="shared" si="762"/>
        <v/>
      </c>
      <c r="M8176">
        <v>2</v>
      </c>
      <c r="N8176" t="str">
        <f t="shared" si="763"/>
        <v/>
      </c>
      <c r="O8176">
        <v>18</v>
      </c>
      <c r="P8176" s="11">
        <v>0</v>
      </c>
      <c r="Q8176" s="11">
        <v>7.0175438596491196E-2</v>
      </c>
      <c r="R8176" s="12">
        <v>13.285</v>
      </c>
      <c r="S8176" t="s">
        <v>27</v>
      </c>
      <c r="T8176">
        <v>0</v>
      </c>
      <c r="U8176">
        <f t="shared" si="764"/>
        <v>5</v>
      </c>
      <c r="V8176">
        <f t="shared" si="765"/>
        <v>1</v>
      </c>
      <c r="W8176">
        <f t="shared" si="766"/>
        <v>1</v>
      </c>
      <c r="X8176" t="str">
        <f t="shared" si="767"/>
        <v>511</v>
      </c>
      <c r="Y8176" t="str">
        <f>IF(Table1[[#This Row],[RFM_Score]]="555","Champion", IF(AND(J8176&gt;=4,V8176&gt;=4),"Loyal", IF(U8176&lt;=2,"At Risk", IF(W8176&gt;=4,"Potential Loyalist","Others"))))</f>
        <v>Others</v>
      </c>
    </row>
    <row r="8177" spans="1:25">
      <c r="A8177" t="s">
        <v>4396</v>
      </c>
      <c r="B8177">
        <v>43</v>
      </c>
      <c r="C8177" t="s">
        <v>19</v>
      </c>
      <c r="D8177" t="s">
        <v>46</v>
      </c>
      <c r="E8177" s="6" t="s">
        <v>20247</v>
      </c>
      <c r="F8177" t="s">
        <v>21</v>
      </c>
      <c r="G8177">
        <v>6</v>
      </c>
      <c r="H8177">
        <v>2</v>
      </c>
      <c r="I8177">
        <v>43</v>
      </c>
      <c r="J8177">
        <v>2</v>
      </c>
      <c r="K8177">
        <v>26.4</v>
      </c>
      <c r="L8177" t="str">
        <f t="shared" si="762"/>
        <v/>
      </c>
      <c r="M8177">
        <v>2</v>
      </c>
      <c r="N8177" t="str">
        <f t="shared" si="763"/>
        <v/>
      </c>
      <c r="O8177">
        <v>13</v>
      </c>
      <c r="P8177" s="11">
        <v>0.33333333333333298</v>
      </c>
      <c r="Q8177" s="11">
        <v>4.6511627906976702E-2</v>
      </c>
      <c r="R8177" s="12">
        <v>13.2</v>
      </c>
      <c r="S8177" t="s">
        <v>27</v>
      </c>
      <c r="T8177">
        <v>0</v>
      </c>
      <c r="U8177">
        <f t="shared" si="764"/>
        <v>5</v>
      </c>
      <c r="V8177">
        <f t="shared" si="765"/>
        <v>1</v>
      </c>
      <c r="W8177">
        <f t="shared" si="766"/>
        <v>1</v>
      </c>
      <c r="X8177" t="str">
        <f t="shared" si="767"/>
        <v>511</v>
      </c>
      <c r="Y8177" t="str">
        <f>IF(Table1[[#This Row],[RFM_Score]]="555","Champion", IF(AND(J8177&gt;=4,V8177&gt;=4),"Loyal", IF(U8177&lt;=2,"At Risk", IF(W8177&gt;=4,"Potential Loyalist","Others"))))</f>
        <v>Others</v>
      </c>
    </row>
    <row r="8178" spans="1:25">
      <c r="A8178" t="s">
        <v>3006</v>
      </c>
      <c r="B8178">
        <v>38</v>
      </c>
      <c r="C8178" t="s">
        <v>19</v>
      </c>
      <c r="D8178" t="s">
        <v>25</v>
      </c>
      <c r="E8178" s="6" t="s">
        <v>20248</v>
      </c>
      <c r="F8178" t="s">
        <v>26</v>
      </c>
      <c r="G8178">
        <v>7</v>
      </c>
      <c r="H8178">
        <v>2</v>
      </c>
      <c r="I8178">
        <v>55</v>
      </c>
      <c r="J8178">
        <v>2</v>
      </c>
      <c r="K8178">
        <v>26.37</v>
      </c>
      <c r="L8178" t="str">
        <f t="shared" si="762"/>
        <v/>
      </c>
      <c r="M8178">
        <v>2</v>
      </c>
      <c r="N8178" t="str">
        <f t="shared" si="763"/>
        <v/>
      </c>
      <c r="O8178">
        <v>42</v>
      </c>
      <c r="P8178" s="11">
        <v>0.28571428571428498</v>
      </c>
      <c r="Q8178" s="11">
        <v>3.6363636363636299E-2</v>
      </c>
      <c r="R8178" s="12">
        <v>13.185</v>
      </c>
      <c r="S8178" t="s">
        <v>27</v>
      </c>
      <c r="T8178">
        <v>1</v>
      </c>
      <c r="U8178">
        <f t="shared" si="764"/>
        <v>3</v>
      </c>
      <c r="V8178">
        <f t="shared" si="765"/>
        <v>1</v>
      </c>
      <c r="W8178">
        <f t="shared" si="766"/>
        <v>1</v>
      </c>
      <c r="X8178" t="str">
        <f t="shared" si="767"/>
        <v>311</v>
      </c>
      <c r="Y8178" t="str">
        <f>IF(Table1[[#This Row],[RFM_Score]]="555","Champion", IF(AND(J8178&gt;=4,V8178&gt;=4),"Loyal", IF(U8178&lt;=2,"At Risk", IF(W8178&gt;=4,"Potential Loyalist","Others"))))</f>
        <v>Others</v>
      </c>
    </row>
    <row r="8179" spans="1:25">
      <c r="A8179" t="s">
        <v>5513</v>
      </c>
      <c r="B8179">
        <v>32</v>
      </c>
      <c r="C8179" t="s">
        <v>19</v>
      </c>
      <c r="D8179" t="s">
        <v>25</v>
      </c>
      <c r="E8179" s="6" t="s">
        <v>20249</v>
      </c>
      <c r="F8179" t="s">
        <v>26</v>
      </c>
      <c r="G8179">
        <v>1</v>
      </c>
      <c r="H8179">
        <v>1</v>
      </c>
      <c r="I8179">
        <v>43</v>
      </c>
      <c r="J8179">
        <v>4</v>
      </c>
      <c r="K8179">
        <v>26.3</v>
      </c>
      <c r="L8179" t="str">
        <f t="shared" si="762"/>
        <v/>
      </c>
      <c r="M8179">
        <v>2</v>
      </c>
      <c r="N8179" t="str">
        <f t="shared" si="763"/>
        <v/>
      </c>
      <c r="O8179">
        <v>11</v>
      </c>
      <c r="P8179" s="11">
        <v>1</v>
      </c>
      <c r="Q8179" s="11">
        <v>9.3023255813953404E-2</v>
      </c>
      <c r="R8179" s="12">
        <v>13.15</v>
      </c>
      <c r="S8179" t="s">
        <v>27</v>
      </c>
      <c r="T8179">
        <v>0</v>
      </c>
      <c r="U8179">
        <f t="shared" si="764"/>
        <v>5</v>
      </c>
      <c r="V8179">
        <f t="shared" si="765"/>
        <v>1</v>
      </c>
      <c r="W8179">
        <f t="shared" si="766"/>
        <v>1</v>
      </c>
      <c r="X8179" t="str">
        <f t="shared" si="767"/>
        <v>511</v>
      </c>
      <c r="Y8179" t="str">
        <f>IF(Table1[[#This Row],[RFM_Score]]="555","Champion", IF(AND(J8179&gt;=4,V8179&gt;=4),"Loyal", IF(U8179&lt;=2,"At Risk", IF(W8179&gt;=4,"Potential Loyalist","Others"))))</f>
        <v>Others</v>
      </c>
    </row>
    <row r="8180" spans="1:25">
      <c r="A8180" t="s">
        <v>208</v>
      </c>
      <c r="B8180">
        <v>25</v>
      </c>
      <c r="C8180" t="s">
        <v>19</v>
      </c>
      <c r="D8180" t="s">
        <v>25</v>
      </c>
      <c r="E8180" s="6" t="s">
        <v>20250</v>
      </c>
      <c r="F8180" t="s">
        <v>26</v>
      </c>
      <c r="G8180">
        <v>6</v>
      </c>
      <c r="H8180">
        <v>1</v>
      </c>
      <c r="I8180">
        <v>55</v>
      </c>
      <c r="J8180">
        <v>4</v>
      </c>
      <c r="K8180">
        <v>26.28</v>
      </c>
      <c r="L8180" t="str">
        <f t="shared" si="762"/>
        <v/>
      </c>
      <c r="M8180">
        <v>2</v>
      </c>
      <c r="N8180" t="str">
        <f t="shared" si="763"/>
        <v/>
      </c>
      <c r="O8180">
        <v>14</v>
      </c>
      <c r="P8180" s="11">
        <v>0.16666666666666599</v>
      </c>
      <c r="Q8180" s="11">
        <v>7.2727272727272696E-2</v>
      </c>
      <c r="R8180" s="12">
        <v>13.14</v>
      </c>
      <c r="S8180" t="s">
        <v>27</v>
      </c>
      <c r="T8180">
        <v>1</v>
      </c>
      <c r="U8180">
        <f t="shared" si="764"/>
        <v>5</v>
      </c>
      <c r="V8180">
        <f t="shared" si="765"/>
        <v>1</v>
      </c>
      <c r="W8180">
        <f t="shared" si="766"/>
        <v>1</v>
      </c>
      <c r="X8180" t="str">
        <f t="shared" si="767"/>
        <v>511</v>
      </c>
      <c r="Y8180" t="str">
        <f>IF(Table1[[#This Row],[RFM_Score]]="555","Champion", IF(AND(J8180&gt;=4,V8180&gt;=4),"Loyal", IF(U8180&lt;=2,"At Risk", IF(W8180&gt;=4,"Potential Loyalist","Others"))))</f>
        <v>Others</v>
      </c>
    </row>
    <row r="8181" spans="1:25">
      <c r="A8181" t="s">
        <v>11992</v>
      </c>
      <c r="B8181">
        <v>29</v>
      </c>
      <c r="C8181" t="s">
        <v>19</v>
      </c>
      <c r="D8181" t="s">
        <v>29</v>
      </c>
      <c r="E8181" s="6" t="s">
        <v>20251</v>
      </c>
      <c r="F8181" t="s">
        <v>37</v>
      </c>
      <c r="G8181">
        <v>5</v>
      </c>
      <c r="H8181">
        <v>0</v>
      </c>
      <c r="I8181">
        <v>36</v>
      </c>
      <c r="J8181">
        <v>1</v>
      </c>
      <c r="K8181">
        <v>26.25</v>
      </c>
      <c r="L8181" t="str">
        <f t="shared" si="762"/>
        <v/>
      </c>
      <c r="M8181">
        <v>2</v>
      </c>
      <c r="N8181" t="str">
        <f t="shared" si="763"/>
        <v/>
      </c>
      <c r="O8181">
        <v>10</v>
      </c>
      <c r="P8181" s="11">
        <v>0</v>
      </c>
      <c r="Q8181" s="11">
        <v>2.77777777777777E-2</v>
      </c>
      <c r="R8181" s="12">
        <v>13.125</v>
      </c>
      <c r="S8181" t="s">
        <v>27</v>
      </c>
      <c r="T8181">
        <v>0</v>
      </c>
      <c r="U8181">
        <f t="shared" si="764"/>
        <v>5</v>
      </c>
      <c r="V8181">
        <f t="shared" si="765"/>
        <v>1</v>
      </c>
      <c r="W8181">
        <f t="shared" si="766"/>
        <v>1</v>
      </c>
      <c r="X8181" t="str">
        <f t="shared" si="767"/>
        <v>511</v>
      </c>
      <c r="Y8181" t="str">
        <f>IF(Table1[[#This Row],[RFM_Score]]="555","Champion", IF(AND(J8181&gt;=4,V8181&gt;=4),"Loyal", IF(U8181&lt;=2,"At Risk", IF(W8181&gt;=4,"Potential Loyalist","Others"))))</f>
        <v>Others</v>
      </c>
    </row>
    <row r="8182" spans="1:25">
      <c r="A8182" t="s">
        <v>1864</v>
      </c>
      <c r="B8182">
        <v>51</v>
      </c>
      <c r="C8182" t="s">
        <v>19</v>
      </c>
      <c r="D8182" t="s">
        <v>25</v>
      </c>
      <c r="E8182" s="6" t="s">
        <v>20252</v>
      </c>
      <c r="F8182" t="s">
        <v>26</v>
      </c>
      <c r="G8182">
        <v>2</v>
      </c>
      <c r="H8182">
        <v>0</v>
      </c>
      <c r="I8182">
        <v>42</v>
      </c>
      <c r="J8182">
        <v>1</v>
      </c>
      <c r="K8182">
        <v>26.12</v>
      </c>
      <c r="L8182" t="str">
        <f t="shared" si="762"/>
        <v/>
      </c>
      <c r="M8182">
        <v>2</v>
      </c>
      <c r="N8182" t="str">
        <f t="shared" si="763"/>
        <v/>
      </c>
      <c r="O8182">
        <v>3</v>
      </c>
      <c r="P8182" s="11">
        <v>0</v>
      </c>
      <c r="Q8182" s="11">
        <v>2.3809523809523801E-2</v>
      </c>
      <c r="R8182" s="12">
        <v>13.06</v>
      </c>
      <c r="S8182" t="s">
        <v>27</v>
      </c>
      <c r="T8182">
        <v>0</v>
      </c>
      <c r="U8182">
        <f t="shared" si="764"/>
        <v>5</v>
      </c>
      <c r="V8182">
        <f t="shared" si="765"/>
        <v>1</v>
      </c>
      <c r="W8182">
        <f t="shared" si="766"/>
        <v>1</v>
      </c>
      <c r="X8182" t="str">
        <f t="shared" si="767"/>
        <v>511</v>
      </c>
      <c r="Y8182" t="str">
        <f>IF(Table1[[#This Row],[RFM_Score]]="555","Champion", IF(AND(J8182&gt;=4,V8182&gt;=4),"Loyal", IF(U8182&lt;=2,"At Risk", IF(W8182&gt;=4,"Potential Loyalist","Others"))))</f>
        <v>Others</v>
      </c>
    </row>
    <row r="8183" spans="1:25">
      <c r="A8183" t="s">
        <v>8333</v>
      </c>
      <c r="B8183">
        <v>58</v>
      </c>
      <c r="C8183" t="s">
        <v>19</v>
      </c>
      <c r="D8183" t="s">
        <v>46</v>
      </c>
      <c r="E8183" s="6" t="s">
        <v>20253</v>
      </c>
      <c r="F8183" t="s">
        <v>30</v>
      </c>
      <c r="G8183">
        <v>3</v>
      </c>
      <c r="H8183">
        <v>1</v>
      </c>
      <c r="I8183">
        <v>61</v>
      </c>
      <c r="J8183">
        <v>3</v>
      </c>
      <c r="K8183">
        <v>26.08</v>
      </c>
      <c r="L8183" t="str">
        <f t="shared" si="762"/>
        <v/>
      </c>
      <c r="M8183">
        <v>2</v>
      </c>
      <c r="N8183" t="str">
        <f t="shared" si="763"/>
        <v/>
      </c>
      <c r="O8183">
        <v>44</v>
      </c>
      <c r="P8183" s="11">
        <v>0.33333333333333298</v>
      </c>
      <c r="Q8183" s="11">
        <v>4.9180327868852403E-2</v>
      </c>
      <c r="R8183" s="12">
        <v>13.04</v>
      </c>
      <c r="S8183" t="s">
        <v>27</v>
      </c>
      <c r="T8183">
        <v>0</v>
      </c>
      <c r="U8183">
        <f t="shared" si="764"/>
        <v>3</v>
      </c>
      <c r="V8183">
        <f t="shared" si="765"/>
        <v>1</v>
      </c>
      <c r="W8183">
        <f t="shared" si="766"/>
        <v>1</v>
      </c>
      <c r="X8183" t="str">
        <f t="shared" si="767"/>
        <v>311</v>
      </c>
      <c r="Y8183" t="str">
        <f>IF(Table1[[#This Row],[RFM_Score]]="555","Champion", IF(AND(J8183&gt;=4,V8183&gt;=4),"Loyal", IF(U8183&lt;=2,"At Risk", IF(W8183&gt;=4,"Potential Loyalist","Others"))))</f>
        <v>Others</v>
      </c>
    </row>
    <row r="8184" spans="1:25">
      <c r="A8184" t="s">
        <v>9735</v>
      </c>
      <c r="B8184">
        <v>49</v>
      </c>
      <c r="C8184" t="s">
        <v>19</v>
      </c>
      <c r="D8184" t="s">
        <v>35</v>
      </c>
      <c r="E8184" s="6" t="s">
        <v>20254</v>
      </c>
      <c r="F8184" t="s">
        <v>30</v>
      </c>
      <c r="G8184">
        <v>4</v>
      </c>
      <c r="H8184">
        <v>3</v>
      </c>
      <c r="I8184">
        <v>53</v>
      </c>
      <c r="J8184">
        <v>4</v>
      </c>
      <c r="K8184">
        <v>26.07</v>
      </c>
      <c r="L8184" t="str">
        <f t="shared" si="762"/>
        <v/>
      </c>
      <c r="M8184">
        <v>2</v>
      </c>
      <c r="N8184" t="str">
        <f t="shared" si="763"/>
        <v/>
      </c>
      <c r="O8184">
        <v>4</v>
      </c>
      <c r="P8184" s="11">
        <v>0.75</v>
      </c>
      <c r="Q8184" s="11">
        <v>7.5471698113207503E-2</v>
      </c>
      <c r="R8184" s="12">
        <v>13.035</v>
      </c>
      <c r="S8184" t="s">
        <v>27</v>
      </c>
      <c r="T8184">
        <v>0</v>
      </c>
      <c r="U8184">
        <f t="shared" si="764"/>
        <v>5</v>
      </c>
      <c r="V8184">
        <f t="shared" si="765"/>
        <v>1</v>
      </c>
      <c r="W8184">
        <f t="shared" si="766"/>
        <v>1</v>
      </c>
      <c r="X8184" t="str">
        <f t="shared" si="767"/>
        <v>511</v>
      </c>
      <c r="Y8184" t="str">
        <f>IF(Table1[[#This Row],[RFM_Score]]="555","Champion", IF(AND(J8184&gt;=4,V8184&gt;=4),"Loyal", IF(U8184&lt;=2,"At Risk", IF(W8184&gt;=4,"Potential Loyalist","Others"))))</f>
        <v>Others</v>
      </c>
    </row>
    <row r="8185" spans="1:25">
      <c r="A8185" t="s">
        <v>7368</v>
      </c>
      <c r="B8185">
        <v>43</v>
      </c>
      <c r="C8185" t="s">
        <v>19</v>
      </c>
      <c r="D8185" t="s">
        <v>49</v>
      </c>
      <c r="E8185" s="6" t="s">
        <v>20255</v>
      </c>
      <c r="F8185" t="s">
        <v>26</v>
      </c>
      <c r="G8185">
        <v>3</v>
      </c>
      <c r="H8185">
        <v>2</v>
      </c>
      <c r="I8185">
        <v>52</v>
      </c>
      <c r="J8185">
        <v>3</v>
      </c>
      <c r="K8185">
        <v>26.03</v>
      </c>
      <c r="L8185" t="str">
        <f t="shared" si="762"/>
        <v/>
      </c>
      <c r="M8185">
        <v>2</v>
      </c>
      <c r="N8185" t="str">
        <f t="shared" si="763"/>
        <v/>
      </c>
      <c r="O8185">
        <v>181</v>
      </c>
      <c r="P8185" s="11">
        <v>0.66666666666666596</v>
      </c>
      <c r="Q8185" s="11">
        <v>5.7692307692307598E-2</v>
      </c>
      <c r="R8185" s="12">
        <v>13.015000000000001</v>
      </c>
      <c r="S8185" t="s">
        <v>27</v>
      </c>
      <c r="T8185">
        <v>1</v>
      </c>
      <c r="U8185">
        <f t="shared" si="764"/>
        <v>1</v>
      </c>
      <c r="V8185">
        <f t="shared" si="765"/>
        <v>1</v>
      </c>
      <c r="W8185">
        <f t="shared" si="766"/>
        <v>1</v>
      </c>
      <c r="X8185" t="str">
        <f t="shared" si="767"/>
        <v>111</v>
      </c>
      <c r="Y8185" t="str">
        <f>IF(Table1[[#This Row],[RFM_Score]]="555","Champion", IF(AND(J8185&gt;=4,V8185&gt;=4),"Loyal", IF(U8185&lt;=2,"At Risk", IF(W8185&gt;=4,"Potential Loyalist","Others"))))</f>
        <v>At Risk</v>
      </c>
    </row>
    <row r="8186" spans="1:25">
      <c r="A8186" t="s">
        <v>5545</v>
      </c>
      <c r="B8186">
        <v>32</v>
      </c>
      <c r="C8186" t="s">
        <v>24</v>
      </c>
      <c r="D8186" t="s">
        <v>25</v>
      </c>
      <c r="E8186" s="6" t="s">
        <v>20256</v>
      </c>
      <c r="F8186" t="s">
        <v>21</v>
      </c>
      <c r="G8186">
        <v>3</v>
      </c>
      <c r="H8186">
        <v>2</v>
      </c>
      <c r="I8186">
        <v>39</v>
      </c>
      <c r="J8186">
        <v>2</v>
      </c>
      <c r="K8186">
        <v>25.98</v>
      </c>
      <c r="L8186" t="str">
        <f t="shared" si="762"/>
        <v/>
      </c>
      <c r="M8186">
        <v>2</v>
      </c>
      <c r="N8186" t="str">
        <f t="shared" si="763"/>
        <v/>
      </c>
      <c r="O8186">
        <v>83</v>
      </c>
      <c r="P8186" s="11">
        <v>0.66666666666666596</v>
      </c>
      <c r="Q8186" s="11">
        <v>5.1282051282051197E-2</v>
      </c>
      <c r="R8186" s="12">
        <v>12.99</v>
      </c>
      <c r="S8186" t="s">
        <v>27</v>
      </c>
      <c r="T8186">
        <v>0</v>
      </c>
      <c r="U8186">
        <f t="shared" si="764"/>
        <v>2</v>
      </c>
      <c r="V8186">
        <f t="shared" si="765"/>
        <v>1</v>
      </c>
      <c r="W8186">
        <f t="shared" si="766"/>
        <v>1</v>
      </c>
      <c r="X8186" t="str">
        <f t="shared" si="767"/>
        <v>211</v>
      </c>
      <c r="Y8186" t="str">
        <f>IF(Table1[[#This Row],[RFM_Score]]="555","Champion", IF(AND(J8186&gt;=4,V8186&gt;=4),"Loyal", IF(U8186&lt;=2,"At Risk", IF(W8186&gt;=4,"Potential Loyalist","Others"))))</f>
        <v>At Risk</v>
      </c>
    </row>
    <row r="8187" spans="1:25">
      <c r="A8187" t="s">
        <v>6175</v>
      </c>
      <c r="B8187">
        <v>35</v>
      </c>
      <c r="C8187" t="s">
        <v>24</v>
      </c>
      <c r="D8187" t="s">
        <v>25</v>
      </c>
      <c r="E8187" s="6" t="s">
        <v>20257</v>
      </c>
      <c r="F8187" t="s">
        <v>21</v>
      </c>
      <c r="G8187">
        <v>3</v>
      </c>
      <c r="H8187">
        <v>2</v>
      </c>
      <c r="I8187">
        <v>48</v>
      </c>
      <c r="J8187">
        <v>2</v>
      </c>
      <c r="K8187">
        <v>25.98</v>
      </c>
      <c r="L8187" t="str">
        <f t="shared" si="762"/>
        <v/>
      </c>
      <c r="M8187">
        <v>2</v>
      </c>
      <c r="N8187" t="str">
        <f t="shared" si="763"/>
        <v/>
      </c>
      <c r="O8187">
        <v>63</v>
      </c>
      <c r="P8187" s="11">
        <v>0.66666666666666596</v>
      </c>
      <c r="Q8187" s="11">
        <v>4.1666666666666602E-2</v>
      </c>
      <c r="R8187" s="12">
        <v>12.99</v>
      </c>
      <c r="S8187" t="s">
        <v>27</v>
      </c>
      <c r="T8187">
        <v>0</v>
      </c>
      <c r="U8187">
        <f t="shared" si="764"/>
        <v>3</v>
      </c>
      <c r="V8187">
        <f t="shared" si="765"/>
        <v>1</v>
      </c>
      <c r="W8187">
        <f t="shared" si="766"/>
        <v>1</v>
      </c>
      <c r="X8187" t="str">
        <f t="shared" si="767"/>
        <v>311</v>
      </c>
      <c r="Y8187" t="str">
        <f>IF(Table1[[#This Row],[RFM_Score]]="555","Champion", IF(AND(J8187&gt;=4,V8187&gt;=4),"Loyal", IF(U8187&lt;=2,"At Risk", IF(W8187&gt;=4,"Potential Loyalist","Others"))))</f>
        <v>Others</v>
      </c>
    </row>
    <row r="8188" spans="1:25">
      <c r="A8188" t="s">
        <v>10878</v>
      </c>
      <c r="B8188">
        <v>21</v>
      </c>
      <c r="C8188" t="s">
        <v>19</v>
      </c>
      <c r="D8188" t="s">
        <v>41</v>
      </c>
      <c r="E8188" s="6" t="s">
        <v>20258</v>
      </c>
      <c r="F8188" t="s">
        <v>26</v>
      </c>
      <c r="G8188">
        <v>3</v>
      </c>
      <c r="H8188">
        <v>2</v>
      </c>
      <c r="I8188">
        <v>54</v>
      </c>
      <c r="J8188">
        <v>3</v>
      </c>
      <c r="K8188">
        <v>25.84</v>
      </c>
      <c r="L8188" t="str">
        <f t="shared" si="762"/>
        <v/>
      </c>
      <c r="M8188">
        <v>2</v>
      </c>
      <c r="N8188" t="str">
        <f t="shared" si="763"/>
        <v/>
      </c>
      <c r="O8188">
        <v>34</v>
      </c>
      <c r="P8188" s="11">
        <v>0.66666666666666596</v>
      </c>
      <c r="Q8188" s="11">
        <v>5.5555555555555497E-2</v>
      </c>
      <c r="R8188" s="12">
        <v>12.92</v>
      </c>
      <c r="S8188" t="s">
        <v>27</v>
      </c>
      <c r="T8188">
        <v>0</v>
      </c>
      <c r="U8188">
        <f t="shared" si="764"/>
        <v>4</v>
      </c>
      <c r="V8188">
        <f t="shared" si="765"/>
        <v>1</v>
      </c>
      <c r="W8188">
        <f t="shared" si="766"/>
        <v>1</v>
      </c>
      <c r="X8188" t="str">
        <f t="shared" si="767"/>
        <v>411</v>
      </c>
      <c r="Y8188" t="str">
        <f>IF(Table1[[#This Row],[RFM_Score]]="555","Champion", IF(AND(J8188&gt;=4,V8188&gt;=4),"Loyal", IF(U8188&lt;=2,"At Risk", IF(W8188&gt;=4,"Potential Loyalist","Others"))))</f>
        <v>Others</v>
      </c>
    </row>
    <row r="8189" spans="1:25">
      <c r="A8189" t="s">
        <v>8409</v>
      </c>
      <c r="B8189">
        <v>37</v>
      </c>
      <c r="C8189" t="s">
        <v>24</v>
      </c>
      <c r="D8189" t="s">
        <v>29</v>
      </c>
      <c r="E8189" s="6" t="s">
        <v>20259</v>
      </c>
      <c r="F8189" t="s">
        <v>37</v>
      </c>
      <c r="G8189">
        <v>2</v>
      </c>
      <c r="H8189">
        <v>1</v>
      </c>
      <c r="I8189">
        <v>57</v>
      </c>
      <c r="J8189">
        <v>2</v>
      </c>
      <c r="K8189">
        <v>25.81</v>
      </c>
      <c r="L8189" t="str">
        <f t="shared" si="762"/>
        <v/>
      </c>
      <c r="M8189">
        <v>2</v>
      </c>
      <c r="N8189" t="str">
        <f t="shared" si="763"/>
        <v/>
      </c>
      <c r="O8189">
        <v>20</v>
      </c>
      <c r="P8189" s="11">
        <v>0.5</v>
      </c>
      <c r="Q8189" s="11">
        <v>3.5087719298245598E-2</v>
      </c>
      <c r="R8189" s="12">
        <v>12.904999999999999</v>
      </c>
      <c r="S8189" t="s">
        <v>27</v>
      </c>
      <c r="T8189">
        <v>0</v>
      </c>
      <c r="U8189">
        <f t="shared" si="764"/>
        <v>5</v>
      </c>
      <c r="V8189">
        <f t="shared" si="765"/>
        <v>1</v>
      </c>
      <c r="W8189">
        <f t="shared" si="766"/>
        <v>1</v>
      </c>
      <c r="X8189" t="str">
        <f t="shared" si="767"/>
        <v>511</v>
      </c>
      <c r="Y8189" t="str">
        <f>IF(Table1[[#This Row],[RFM_Score]]="555","Champion", IF(AND(J8189&gt;=4,V8189&gt;=4),"Loyal", IF(U8189&lt;=2,"At Risk", IF(W8189&gt;=4,"Potential Loyalist","Others"))))</f>
        <v>Others</v>
      </c>
    </row>
    <row r="8190" spans="1:25">
      <c r="A8190" t="s">
        <v>9064</v>
      </c>
      <c r="B8190">
        <v>47</v>
      </c>
      <c r="C8190" t="s">
        <v>24</v>
      </c>
      <c r="D8190" t="s">
        <v>46</v>
      </c>
      <c r="E8190" s="6" t="s">
        <v>20260</v>
      </c>
      <c r="F8190" t="s">
        <v>26</v>
      </c>
      <c r="G8190">
        <v>2</v>
      </c>
      <c r="H8190">
        <v>0</v>
      </c>
      <c r="I8190">
        <v>55</v>
      </c>
      <c r="J8190">
        <v>4</v>
      </c>
      <c r="K8190">
        <v>25.52</v>
      </c>
      <c r="L8190" t="str">
        <f t="shared" si="762"/>
        <v/>
      </c>
      <c r="M8190">
        <v>2</v>
      </c>
      <c r="N8190" t="str">
        <f t="shared" si="763"/>
        <v/>
      </c>
      <c r="O8190">
        <v>14</v>
      </c>
      <c r="P8190" s="11">
        <v>0</v>
      </c>
      <c r="Q8190" s="11">
        <v>7.2727272727272696E-2</v>
      </c>
      <c r="R8190" s="12">
        <v>12.76</v>
      </c>
      <c r="S8190" t="s">
        <v>27</v>
      </c>
      <c r="T8190">
        <v>0</v>
      </c>
      <c r="U8190">
        <f t="shared" si="764"/>
        <v>5</v>
      </c>
      <c r="V8190">
        <f t="shared" si="765"/>
        <v>1</v>
      </c>
      <c r="W8190">
        <f t="shared" si="766"/>
        <v>1</v>
      </c>
      <c r="X8190" t="str">
        <f t="shared" si="767"/>
        <v>511</v>
      </c>
      <c r="Y8190" t="str">
        <f>IF(Table1[[#This Row],[RFM_Score]]="555","Champion", IF(AND(J8190&gt;=4,V8190&gt;=4),"Loyal", IF(U8190&lt;=2,"At Risk", IF(W8190&gt;=4,"Potential Loyalist","Others"))))</f>
        <v>Others</v>
      </c>
    </row>
    <row r="8191" spans="1:25">
      <c r="A8191" t="s">
        <v>883</v>
      </c>
      <c r="B8191">
        <v>38</v>
      </c>
      <c r="C8191" t="s">
        <v>19</v>
      </c>
      <c r="D8191" t="s">
        <v>25</v>
      </c>
      <c r="E8191" s="6" t="s">
        <v>20261</v>
      </c>
      <c r="F8191" t="s">
        <v>30</v>
      </c>
      <c r="G8191">
        <v>2</v>
      </c>
      <c r="H8191">
        <v>0</v>
      </c>
      <c r="I8191">
        <v>54</v>
      </c>
      <c r="J8191">
        <v>3</v>
      </c>
      <c r="K8191">
        <v>25.5</v>
      </c>
      <c r="L8191" t="str">
        <f t="shared" si="762"/>
        <v/>
      </c>
      <c r="M8191">
        <v>2</v>
      </c>
      <c r="N8191" t="str">
        <f t="shared" si="763"/>
        <v/>
      </c>
      <c r="O8191">
        <v>8</v>
      </c>
      <c r="P8191" s="11">
        <v>0</v>
      </c>
      <c r="Q8191" s="11">
        <v>5.5555555555555497E-2</v>
      </c>
      <c r="R8191" s="12">
        <v>12.75</v>
      </c>
      <c r="S8191" t="s">
        <v>27</v>
      </c>
      <c r="T8191">
        <v>0</v>
      </c>
      <c r="U8191">
        <f t="shared" si="764"/>
        <v>5</v>
      </c>
      <c r="V8191">
        <f t="shared" si="765"/>
        <v>1</v>
      </c>
      <c r="W8191">
        <f t="shared" si="766"/>
        <v>1</v>
      </c>
      <c r="X8191" t="str">
        <f t="shared" si="767"/>
        <v>511</v>
      </c>
      <c r="Y8191" t="str">
        <f>IF(Table1[[#This Row],[RFM_Score]]="555","Champion", IF(AND(J8191&gt;=4,V8191&gt;=4),"Loyal", IF(U8191&lt;=2,"At Risk", IF(W8191&gt;=4,"Potential Loyalist","Others"))))</f>
        <v>Others</v>
      </c>
    </row>
    <row r="8192" spans="1:25">
      <c r="A8192" t="s">
        <v>9204</v>
      </c>
      <c r="B8192">
        <v>23</v>
      </c>
      <c r="C8192" t="s">
        <v>24</v>
      </c>
      <c r="D8192" t="s">
        <v>25</v>
      </c>
      <c r="E8192" s="6" t="s">
        <v>20262</v>
      </c>
      <c r="F8192" t="s">
        <v>26</v>
      </c>
      <c r="G8192">
        <v>7</v>
      </c>
      <c r="H8192">
        <v>1</v>
      </c>
      <c r="I8192">
        <v>52</v>
      </c>
      <c r="J8192">
        <v>4</v>
      </c>
      <c r="K8192">
        <v>25.5</v>
      </c>
      <c r="L8192" t="str">
        <f t="shared" si="762"/>
        <v/>
      </c>
      <c r="M8192">
        <v>2</v>
      </c>
      <c r="N8192" t="str">
        <f t="shared" si="763"/>
        <v/>
      </c>
      <c r="O8192">
        <v>31</v>
      </c>
      <c r="P8192" s="11">
        <v>0.14285714285714199</v>
      </c>
      <c r="Q8192" s="11">
        <v>7.69230769230769E-2</v>
      </c>
      <c r="R8192" s="12">
        <v>12.75</v>
      </c>
      <c r="S8192" t="s">
        <v>27</v>
      </c>
      <c r="T8192">
        <v>0</v>
      </c>
      <c r="U8192">
        <f t="shared" si="764"/>
        <v>4</v>
      </c>
      <c r="V8192">
        <f t="shared" si="765"/>
        <v>1</v>
      </c>
      <c r="W8192">
        <f t="shared" si="766"/>
        <v>1</v>
      </c>
      <c r="X8192" t="str">
        <f t="shared" si="767"/>
        <v>411</v>
      </c>
      <c r="Y8192" t="str">
        <f>IF(Table1[[#This Row],[RFM_Score]]="555","Champion", IF(AND(J8192&gt;=4,V8192&gt;=4),"Loyal", IF(U8192&lt;=2,"At Risk", IF(W8192&gt;=4,"Potential Loyalist","Others"))))</f>
        <v>Others</v>
      </c>
    </row>
    <row r="8193" spans="1:25">
      <c r="A8193" t="s">
        <v>9261</v>
      </c>
      <c r="B8193">
        <v>18</v>
      </c>
      <c r="C8193" t="s">
        <v>24</v>
      </c>
      <c r="D8193" t="s">
        <v>29</v>
      </c>
      <c r="E8193" s="6" t="s">
        <v>20263</v>
      </c>
      <c r="F8193" t="s">
        <v>60</v>
      </c>
      <c r="G8193">
        <v>5</v>
      </c>
      <c r="H8193">
        <v>1</v>
      </c>
      <c r="I8193">
        <v>51</v>
      </c>
      <c r="J8193">
        <v>1</v>
      </c>
      <c r="K8193">
        <v>25.37</v>
      </c>
      <c r="L8193" t="str">
        <f t="shared" si="762"/>
        <v/>
      </c>
      <c r="M8193">
        <v>2</v>
      </c>
      <c r="N8193" t="str">
        <f t="shared" si="763"/>
        <v/>
      </c>
      <c r="O8193">
        <v>21</v>
      </c>
      <c r="P8193" s="11">
        <v>0.2</v>
      </c>
      <c r="Q8193" s="11">
        <v>1.9607843137254902E-2</v>
      </c>
      <c r="R8193" s="12">
        <v>12.685</v>
      </c>
      <c r="S8193" t="s">
        <v>27</v>
      </c>
      <c r="T8193">
        <v>0</v>
      </c>
      <c r="U8193">
        <f t="shared" si="764"/>
        <v>4</v>
      </c>
      <c r="V8193">
        <f t="shared" si="765"/>
        <v>1</v>
      </c>
      <c r="W8193">
        <f t="shared" si="766"/>
        <v>1</v>
      </c>
      <c r="X8193" t="str">
        <f t="shared" si="767"/>
        <v>411</v>
      </c>
      <c r="Y8193" t="str">
        <f>IF(Table1[[#This Row],[RFM_Score]]="555","Champion", IF(AND(J8193&gt;=4,V8193&gt;=4),"Loyal", IF(U8193&lt;=2,"At Risk", IF(W8193&gt;=4,"Potential Loyalist","Others"))))</f>
        <v>Others</v>
      </c>
    </row>
    <row r="8194" spans="1:25">
      <c r="A8194" t="s">
        <v>4907</v>
      </c>
      <c r="B8194">
        <v>70</v>
      </c>
      <c r="C8194" t="s">
        <v>24</v>
      </c>
      <c r="D8194" t="s">
        <v>25</v>
      </c>
      <c r="E8194" s="6" t="s">
        <v>20264</v>
      </c>
      <c r="F8194" t="s">
        <v>62</v>
      </c>
      <c r="G8194">
        <v>1</v>
      </c>
      <c r="H8194">
        <v>1</v>
      </c>
      <c r="I8194">
        <v>45</v>
      </c>
      <c r="J8194">
        <v>2</v>
      </c>
      <c r="K8194">
        <v>25.28</v>
      </c>
      <c r="L8194" t="str">
        <f t="shared" ref="L8194:L8257" si="768">IF(OR(K8194&lt;$AC$10, K8194&gt;$AC$11), "OUTLIER", "")</f>
        <v/>
      </c>
      <c r="M8194">
        <v>2</v>
      </c>
      <c r="N8194" t="str">
        <f t="shared" ref="N8194:N8257" si="769">IF(OR(M8194&lt;$AC$16, M8194&gt;$AC$17), "OUTLIER", "")</f>
        <v/>
      </c>
      <c r="O8194">
        <v>1</v>
      </c>
      <c r="P8194" s="11">
        <v>1</v>
      </c>
      <c r="Q8194" s="11">
        <v>4.4444444444444398E-2</v>
      </c>
      <c r="R8194" s="12">
        <v>12.64</v>
      </c>
      <c r="S8194" t="s">
        <v>27</v>
      </c>
      <c r="T8194">
        <v>0</v>
      </c>
      <c r="U8194">
        <f t="shared" ref="U8194:U8257" si="770">IF(O8194&lt;=20,5,IF(O8194&lt;=40,4,IF(O8194&lt;=70,3,IF(O8194&lt;=100,2,1))))</f>
        <v>5</v>
      </c>
      <c r="V8194">
        <f t="shared" ref="V8194:V8257" si="771">IF(M8194&gt;=11,5,IF(M8194&gt;=9,4,IF(M8194&gt;=7,3,IF(M8194&gt;=5,2,1))))</f>
        <v>1</v>
      </c>
      <c r="W8194">
        <f t="shared" ref="W8194:W8257" si="772">IF(K8194&gt;=500,5,IF(K8194&gt;=300,4,IF(K8194&gt;=150,3,IF(K8194&gt;=50,2,1))))</f>
        <v>1</v>
      </c>
      <c r="X8194" t="str">
        <f t="shared" ref="X8194:X8257" si="773">U8194 &amp; V8194 &amp; W8194</f>
        <v>511</v>
      </c>
      <c r="Y8194" t="str">
        <f>IF(Table1[[#This Row],[RFM_Score]]="555","Champion", IF(AND(J8194&gt;=4,V8194&gt;=4),"Loyal", IF(U8194&lt;=2,"At Risk", IF(W8194&gt;=4,"Potential Loyalist","Others"))))</f>
        <v>Others</v>
      </c>
    </row>
    <row r="8195" spans="1:25">
      <c r="A8195" t="s">
        <v>4797</v>
      </c>
      <c r="B8195">
        <v>19</v>
      </c>
      <c r="C8195" t="s">
        <v>19</v>
      </c>
      <c r="D8195" t="s">
        <v>46</v>
      </c>
      <c r="E8195" s="6" t="s">
        <v>20265</v>
      </c>
      <c r="F8195" t="s">
        <v>21</v>
      </c>
      <c r="G8195">
        <v>2</v>
      </c>
      <c r="H8195">
        <v>1</v>
      </c>
      <c r="I8195">
        <v>47</v>
      </c>
      <c r="J8195">
        <v>0</v>
      </c>
      <c r="K8195">
        <v>25.17</v>
      </c>
      <c r="L8195" t="str">
        <f t="shared" si="768"/>
        <v/>
      </c>
      <c r="M8195">
        <v>2</v>
      </c>
      <c r="N8195" t="str">
        <f t="shared" si="769"/>
        <v/>
      </c>
      <c r="O8195">
        <v>24</v>
      </c>
      <c r="P8195" s="11">
        <v>0.5</v>
      </c>
      <c r="Q8195" s="11">
        <v>0</v>
      </c>
      <c r="R8195" s="12">
        <v>12.585000000000001</v>
      </c>
      <c r="S8195" t="s">
        <v>27</v>
      </c>
      <c r="T8195">
        <v>0</v>
      </c>
      <c r="U8195">
        <f t="shared" si="770"/>
        <v>4</v>
      </c>
      <c r="V8195">
        <f t="shared" si="771"/>
        <v>1</v>
      </c>
      <c r="W8195">
        <f t="shared" si="772"/>
        <v>1</v>
      </c>
      <c r="X8195" t="str">
        <f t="shared" si="773"/>
        <v>411</v>
      </c>
      <c r="Y8195" t="str">
        <f>IF(Table1[[#This Row],[RFM_Score]]="555","Champion", IF(AND(J8195&gt;=4,V8195&gt;=4),"Loyal", IF(U8195&lt;=2,"At Risk", IF(W8195&gt;=4,"Potential Loyalist","Others"))))</f>
        <v>Others</v>
      </c>
    </row>
    <row r="8196" spans="1:25">
      <c r="A8196" t="s">
        <v>9858</v>
      </c>
      <c r="B8196">
        <v>39</v>
      </c>
      <c r="C8196" t="s">
        <v>19</v>
      </c>
      <c r="D8196" t="s">
        <v>29</v>
      </c>
      <c r="E8196" s="6" t="s">
        <v>20266</v>
      </c>
      <c r="F8196" t="s">
        <v>30</v>
      </c>
      <c r="G8196">
        <v>1</v>
      </c>
      <c r="H8196">
        <v>1</v>
      </c>
      <c r="I8196">
        <v>37</v>
      </c>
      <c r="J8196">
        <v>1</v>
      </c>
      <c r="K8196">
        <v>25.17</v>
      </c>
      <c r="L8196" t="str">
        <f t="shared" si="768"/>
        <v/>
      </c>
      <c r="M8196">
        <v>2</v>
      </c>
      <c r="N8196" t="str">
        <f t="shared" si="769"/>
        <v/>
      </c>
      <c r="O8196">
        <v>49</v>
      </c>
      <c r="P8196" s="11">
        <v>1</v>
      </c>
      <c r="Q8196" s="11">
        <v>2.7027027027027001E-2</v>
      </c>
      <c r="R8196" s="12">
        <v>12.585000000000001</v>
      </c>
      <c r="S8196" t="s">
        <v>27</v>
      </c>
      <c r="T8196">
        <v>0</v>
      </c>
      <c r="U8196">
        <f t="shared" si="770"/>
        <v>3</v>
      </c>
      <c r="V8196">
        <f t="shared" si="771"/>
        <v>1</v>
      </c>
      <c r="W8196">
        <f t="shared" si="772"/>
        <v>1</v>
      </c>
      <c r="X8196" t="str">
        <f t="shared" si="773"/>
        <v>311</v>
      </c>
      <c r="Y8196" t="str">
        <f>IF(Table1[[#This Row],[RFM_Score]]="555","Champion", IF(AND(J8196&gt;=4,V8196&gt;=4),"Loyal", IF(U8196&lt;=2,"At Risk", IF(W8196&gt;=4,"Potential Loyalist","Others"))))</f>
        <v>Others</v>
      </c>
    </row>
    <row r="8197" spans="1:25">
      <c r="A8197" t="s">
        <v>2781</v>
      </c>
      <c r="B8197">
        <v>18</v>
      </c>
      <c r="C8197" t="s">
        <v>19</v>
      </c>
      <c r="D8197" t="s">
        <v>25</v>
      </c>
      <c r="E8197" s="6" t="s">
        <v>20267</v>
      </c>
      <c r="F8197" t="s">
        <v>21</v>
      </c>
      <c r="G8197">
        <v>2</v>
      </c>
      <c r="H8197">
        <v>1</v>
      </c>
      <c r="I8197">
        <v>47</v>
      </c>
      <c r="J8197">
        <v>4</v>
      </c>
      <c r="K8197">
        <v>25.07</v>
      </c>
      <c r="L8197" t="str">
        <f t="shared" si="768"/>
        <v/>
      </c>
      <c r="M8197">
        <v>2</v>
      </c>
      <c r="N8197" t="str">
        <f t="shared" si="769"/>
        <v/>
      </c>
      <c r="O8197">
        <v>19</v>
      </c>
      <c r="P8197" s="11">
        <v>0.5</v>
      </c>
      <c r="Q8197" s="11">
        <v>8.5106382978723402E-2</v>
      </c>
      <c r="R8197" s="12">
        <v>12.535</v>
      </c>
      <c r="S8197" t="s">
        <v>27</v>
      </c>
      <c r="T8197">
        <v>0</v>
      </c>
      <c r="U8197">
        <f t="shared" si="770"/>
        <v>5</v>
      </c>
      <c r="V8197">
        <f t="shared" si="771"/>
        <v>1</v>
      </c>
      <c r="W8197">
        <f t="shared" si="772"/>
        <v>1</v>
      </c>
      <c r="X8197" t="str">
        <f t="shared" si="773"/>
        <v>511</v>
      </c>
      <c r="Y8197" t="str">
        <f>IF(Table1[[#This Row],[RFM_Score]]="555","Champion", IF(AND(J8197&gt;=4,V8197&gt;=4),"Loyal", IF(U8197&lt;=2,"At Risk", IF(W8197&gt;=4,"Potential Loyalist","Others"))))</f>
        <v>Others</v>
      </c>
    </row>
    <row r="8198" spans="1:25">
      <c r="A8198" t="s">
        <v>261</v>
      </c>
      <c r="B8198">
        <v>29</v>
      </c>
      <c r="C8198" t="s">
        <v>19</v>
      </c>
      <c r="D8198" t="s">
        <v>25</v>
      </c>
      <c r="E8198" s="6" t="s">
        <v>20268</v>
      </c>
      <c r="F8198" t="s">
        <v>37</v>
      </c>
      <c r="G8198">
        <v>1</v>
      </c>
      <c r="H8198">
        <v>0</v>
      </c>
      <c r="I8198">
        <v>45</v>
      </c>
      <c r="J8198">
        <v>3</v>
      </c>
      <c r="K8198">
        <v>24.99</v>
      </c>
      <c r="L8198" t="str">
        <f t="shared" si="768"/>
        <v/>
      </c>
      <c r="M8198">
        <v>2</v>
      </c>
      <c r="N8198" t="str">
        <f t="shared" si="769"/>
        <v/>
      </c>
      <c r="O8198">
        <v>1</v>
      </c>
      <c r="P8198" s="11">
        <v>0</v>
      </c>
      <c r="Q8198" s="11">
        <v>6.6666666666666596E-2</v>
      </c>
      <c r="R8198" s="12">
        <v>12.494999999999999</v>
      </c>
      <c r="S8198" t="s">
        <v>27</v>
      </c>
      <c r="T8198">
        <v>0</v>
      </c>
      <c r="U8198">
        <f t="shared" si="770"/>
        <v>5</v>
      </c>
      <c r="V8198">
        <f t="shared" si="771"/>
        <v>1</v>
      </c>
      <c r="W8198">
        <f t="shared" si="772"/>
        <v>1</v>
      </c>
      <c r="X8198" t="str">
        <f t="shared" si="773"/>
        <v>511</v>
      </c>
      <c r="Y8198" t="str">
        <f>IF(Table1[[#This Row],[RFM_Score]]="555","Champion", IF(AND(J8198&gt;=4,V8198&gt;=4),"Loyal", IF(U8198&lt;=2,"At Risk", IF(W8198&gt;=4,"Potential Loyalist","Others"))))</f>
        <v>Others</v>
      </c>
    </row>
    <row r="8199" spans="1:25">
      <c r="A8199" t="s">
        <v>2625</v>
      </c>
      <c r="B8199">
        <v>25</v>
      </c>
      <c r="C8199" t="s">
        <v>19</v>
      </c>
      <c r="D8199" t="s">
        <v>25</v>
      </c>
      <c r="E8199" s="6" t="s">
        <v>20269</v>
      </c>
      <c r="F8199" t="s">
        <v>30</v>
      </c>
      <c r="G8199">
        <v>1</v>
      </c>
      <c r="H8199">
        <v>0</v>
      </c>
      <c r="I8199">
        <v>46</v>
      </c>
      <c r="J8199">
        <v>7</v>
      </c>
      <c r="K8199">
        <v>24.96</v>
      </c>
      <c r="L8199" t="str">
        <f t="shared" si="768"/>
        <v/>
      </c>
      <c r="M8199">
        <v>2</v>
      </c>
      <c r="N8199" t="str">
        <f t="shared" si="769"/>
        <v/>
      </c>
      <c r="O8199">
        <v>14</v>
      </c>
      <c r="P8199" s="11">
        <v>0</v>
      </c>
      <c r="Q8199" s="11">
        <v>0.15217391304347799</v>
      </c>
      <c r="R8199" s="12">
        <v>12.48</v>
      </c>
      <c r="S8199" t="s">
        <v>27</v>
      </c>
      <c r="T8199">
        <v>0</v>
      </c>
      <c r="U8199">
        <f t="shared" si="770"/>
        <v>5</v>
      </c>
      <c r="V8199">
        <f t="shared" si="771"/>
        <v>1</v>
      </c>
      <c r="W8199">
        <f t="shared" si="772"/>
        <v>1</v>
      </c>
      <c r="X8199" t="str">
        <f t="shared" si="773"/>
        <v>511</v>
      </c>
      <c r="Y8199" t="str">
        <f>IF(Table1[[#This Row],[RFM_Score]]="555","Champion", IF(AND(J8199&gt;=4,V8199&gt;=4),"Loyal", IF(U8199&lt;=2,"At Risk", IF(W8199&gt;=4,"Potential Loyalist","Others"))))</f>
        <v>Others</v>
      </c>
    </row>
    <row r="8200" spans="1:25">
      <c r="A8200" t="s">
        <v>9866</v>
      </c>
      <c r="B8200">
        <v>27</v>
      </c>
      <c r="C8200" t="s">
        <v>19</v>
      </c>
      <c r="D8200" t="s">
        <v>35</v>
      </c>
      <c r="E8200" s="6" t="s">
        <v>20270</v>
      </c>
      <c r="F8200" t="s">
        <v>26</v>
      </c>
      <c r="G8200">
        <v>4</v>
      </c>
      <c r="H8200">
        <v>0</v>
      </c>
      <c r="I8200">
        <v>44</v>
      </c>
      <c r="J8200">
        <v>1</v>
      </c>
      <c r="K8200">
        <v>24.91</v>
      </c>
      <c r="L8200" t="str">
        <f t="shared" si="768"/>
        <v/>
      </c>
      <c r="M8200">
        <v>2</v>
      </c>
      <c r="N8200" t="str">
        <f t="shared" si="769"/>
        <v/>
      </c>
      <c r="O8200">
        <v>92</v>
      </c>
      <c r="P8200" s="11">
        <v>0</v>
      </c>
      <c r="Q8200" s="11">
        <v>2.27272727272727E-2</v>
      </c>
      <c r="R8200" s="12">
        <v>12.455</v>
      </c>
      <c r="S8200" t="s">
        <v>27</v>
      </c>
      <c r="T8200">
        <v>0</v>
      </c>
      <c r="U8200">
        <f t="shared" si="770"/>
        <v>2</v>
      </c>
      <c r="V8200">
        <f t="shared" si="771"/>
        <v>1</v>
      </c>
      <c r="W8200">
        <f t="shared" si="772"/>
        <v>1</v>
      </c>
      <c r="X8200" t="str">
        <f t="shared" si="773"/>
        <v>211</v>
      </c>
      <c r="Y8200" t="str">
        <f>IF(Table1[[#This Row],[RFM_Score]]="555","Champion", IF(AND(J8200&gt;=4,V8200&gt;=4),"Loyal", IF(U8200&lt;=2,"At Risk", IF(W8200&gt;=4,"Potential Loyalist","Others"))))</f>
        <v>At Risk</v>
      </c>
    </row>
    <row r="8201" spans="1:25">
      <c r="A8201" t="s">
        <v>9397</v>
      </c>
      <c r="B8201">
        <v>52</v>
      </c>
      <c r="C8201" t="s">
        <v>24</v>
      </c>
      <c r="D8201" t="s">
        <v>41</v>
      </c>
      <c r="E8201" s="6" t="s">
        <v>20271</v>
      </c>
      <c r="F8201" t="s">
        <v>26</v>
      </c>
      <c r="G8201">
        <v>2</v>
      </c>
      <c r="H8201">
        <v>0</v>
      </c>
      <c r="I8201">
        <v>55</v>
      </c>
      <c r="J8201">
        <v>6</v>
      </c>
      <c r="K8201">
        <v>24.78</v>
      </c>
      <c r="L8201" t="str">
        <f t="shared" si="768"/>
        <v/>
      </c>
      <c r="M8201">
        <v>2</v>
      </c>
      <c r="N8201" t="str">
        <f t="shared" si="769"/>
        <v/>
      </c>
      <c r="O8201">
        <v>41</v>
      </c>
      <c r="P8201" s="11">
        <v>0</v>
      </c>
      <c r="Q8201" s="11">
        <v>0.109090909090909</v>
      </c>
      <c r="R8201" s="12">
        <v>12.39</v>
      </c>
      <c r="S8201" t="s">
        <v>27</v>
      </c>
      <c r="T8201">
        <v>0</v>
      </c>
      <c r="U8201">
        <f t="shared" si="770"/>
        <v>3</v>
      </c>
      <c r="V8201">
        <f t="shared" si="771"/>
        <v>1</v>
      </c>
      <c r="W8201">
        <f t="shared" si="772"/>
        <v>1</v>
      </c>
      <c r="X8201" t="str">
        <f t="shared" si="773"/>
        <v>311</v>
      </c>
      <c r="Y8201" t="str">
        <f>IF(Table1[[#This Row],[RFM_Score]]="555","Champion", IF(AND(J8201&gt;=4,V8201&gt;=4),"Loyal", IF(U8201&lt;=2,"At Risk", IF(W8201&gt;=4,"Potential Loyalist","Others"))))</f>
        <v>Others</v>
      </c>
    </row>
    <row r="8202" spans="1:25">
      <c r="A8202" t="s">
        <v>1522</v>
      </c>
      <c r="B8202">
        <v>46</v>
      </c>
      <c r="C8202" t="s">
        <v>19</v>
      </c>
      <c r="D8202" t="s">
        <v>29</v>
      </c>
      <c r="E8202" s="6" t="s">
        <v>20272</v>
      </c>
      <c r="F8202" t="s">
        <v>37</v>
      </c>
      <c r="G8202">
        <v>2</v>
      </c>
      <c r="H8202">
        <v>1</v>
      </c>
      <c r="I8202">
        <v>37</v>
      </c>
      <c r="J8202">
        <v>0</v>
      </c>
      <c r="K8202">
        <v>24.71</v>
      </c>
      <c r="L8202" t="str">
        <f t="shared" si="768"/>
        <v/>
      </c>
      <c r="M8202">
        <v>2</v>
      </c>
      <c r="N8202" t="str">
        <f t="shared" si="769"/>
        <v/>
      </c>
      <c r="O8202">
        <v>27</v>
      </c>
      <c r="P8202" s="11">
        <v>0.5</v>
      </c>
      <c r="Q8202" s="11">
        <v>0</v>
      </c>
      <c r="R8202" s="12">
        <v>12.355</v>
      </c>
      <c r="S8202" t="s">
        <v>27</v>
      </c>
      <c r="T8202">
        <v>0</v>
      </c>
      <c r="U8202">
        <f t="shared" si="770"/>
        <v>4</v>
      </c>
      <c r="V8202">
        <f t="shared" si="771"/>
        <v>1</v>
      </c>
      <c r="W8202">
        <f t="shared" si="772"/>
        <v>1</v>
      </c>
      <c r="X8202" t="str">
        <f t="shared" si="773"/>
        <v>411</v>
      </c>
      <c r="Y8202" t="str">
        <f>IF(Table1[[#This Row],[RFM_Score]]="555","Champion", IF(AND(J8202&gt;=4,V8202&gt;=4),"Loyal", IF(U8202&lt;=2,"At Risk", IF(W8202&gt;=4,"Potential Loyalist","Others"))))</f>
        <v>Others</v>
      </c>
    </row>
    <row r="8203" spans="1:25">
      <c r="A8203" t="s">
        <v>8584</v>
      </c>
      <c r="B8203">
        <v>49</v>
      </c>
      <c r="C8203" t="s">
        <v>24</v>
      </c>
      <c r="D8203" t="s">
        <v>25</v>
      </c>
      <c r="E8203" s="6" t="s">
        <v>20273</v>
      </c>
      <c r="F8203" t="s">
        <v>37</v>
      </c>
      <c r="G8203">
        <v>5</v>
      </c>
      <c r="H8203">
        <v>2</v>
      </c>
      <c r="I8203">
        <v>51</v>
      </c>
      <c r="J8203">
        <v>1</v>
      </c>
      <c r="K8203">
        <v>24.51</v>
      </c>
      <c r="L8203" t="str">
        <f t="shared" si="768"/>
        <v/>
      </c>
      <c r="M8203">
        <v>2</v>
      </c>
      <c r="N8203" t="str">
        <f t="shared" si="769"/>
        <v/>
      </c>
      <c r="O8203">
        <v>11</v>
      </c>
      <c r="P8203" s="11">
        <v>0.4</v>
      </c>
      <c r="Q8203" s="11">
        <v>1.9607843137254902E-2</v>
      </c>
      <c r="R8203" s="12">
        <v>12.255000000000001</v>
      </c>
      <c r="S8203" t="s">
        <v>27</v>
      </c>
      <c r="T8203">
        <v>0</v>
      </c>
      <c r="U8203">
        <f t="shared" si="770"/>
        <v>5</v>
      </c>
      <c r="V8203">
        <f t="shared" si="771"/>
        <v>1</v>
      </c>
      <c r="W8203">
        <f t="shared" si="772"/>
        <v>1</v>
      </c>
      <c r="X8203" t="str">
        <f t="shared" si="773"/>
        <v>511</v>
      </c>
      <c r="Y8203" t="str">
        <f>IF(Table1[[#This Row],[RFM_Score]]="555","Champion", IF(AND(J8203&gt;=4,V8203&gt;=4),"Loyal", IF(U8203&lt;=2,"At Risk", IF(W8203&gt;=4,"Potential Loyalist","Others"))))</f>
        <v>Others</v>
      </c>
    </row>
    <row r="8204" spans="1:25">
      <c r="A8204" t="s">
        <v>9657</v>
      </c>
      <c r="B8204">
        <v>39</v>
      </c>
      <c r="C8204" t="s">
        <v>24</v>
      </c>
      <c r="D8204" t="s">
        <v>41</v>
      </c>
      <c r="E8204" s="6" t="s">
        <v>20274</v>
      </c>
      <c r="F8204" t="s">
        <v>26</v>
      </c>
      <c r="G8204">
        <v>5</v>
      </c>
      <c r="H8204">
        <v>3</v>
      </c>
      <c r="I8204">
        <v>39</v>
      </c>
      <c r="J8204">
        <v>3</v>
      </c>
      <c r="K8204">
        <v>24.51</v>
      </c>
      <c r="L8204" t="str">
        <f t="shared" si="768"/>
        <v/>
      </c>
      <c r="M8204">
        <v>2</v>
      </c>
      <c r="N8204" t="str">
        <f t="shared" si="769"/>
        <v/>
      </c>
      <c r="O8204">
        <v>69</v>
      </c>
      <c r="P8204" s="11">
        <v>0.6</v>
      </c>
      <c r="Q8204" s="11">
        <v>7.69230769230769E-2</v>
      </c>
      <c r="R8204" s="12">
        <v>12.255000000000001</v>
      </c>
      <c r="S8204" t="s">
        <v>27</v>
      </c>
      <c r="T8204">
        <v>0</v>
      </c>
      <c r="U8204">
        <f t="shared" si="770"/>
        <v>3</v>
      </c>
      <c r="V8204">
        <f t="shared" si="771"/>
        <v>1</v>
      </c>
      <c r="W8204">
        <f t="shared" si="772"/>
        <v>1</v>
      </c>
      <c r="X8204" t="str">
        <f t="shared" si="773"/>
        <v>311</v>
      </c>
      <c r="Y8204" t="str">
        <f>IF(Table1[[#This Row],[RFM_Score]]="555","Champion", IF(AND(J8204&gt;=4,V8204&gt;=4),"Loyal", IF(U8204&lt;=2,"At Risk", IF(W8204&gt;=4,"Potential Loyalist","Others"))))</f>
        <v>Others</v>
      </c>
    </row>
    <row r="8205" spans="1:25">
      <c r="A8205" t="s">
        <v>8408</v>
      </c>
      <c r="B8205">
        <v>24</v>
      </c>
      <c r="C8205" t="s">
        <v>24</v>
      </c>
      <c r="D8205" t="s">
        <v>25</v>
      </c>
      <c r="E8205" s="6" t="s">
        <v>20275</v>
      </c>
      <c r="F8205" t="s">
        <v>30</v>
      </c>
      <c r="G8205">
        <v>2</v>
      </c>
      <c r="H8205">
        <v>0</v>
      </c>
      <c r="I8205">
        <v>59</v>
      </c>
      <c r="J8205">
        <v>2</v>
      </c>
      <c r="K8205">
        <v>24.47</v>
      </c>
      <c r="L8205" t="str">
        <f t="shared" si="768"/>
        <v/>
      </c>
      <c r="M8205">
        <v>2</v>
      </c>
      <c r="N8205" t="str">
        <f t="shared" si="769"/>
        <v/>
      </c>
      <c r="O8205">
        <v>104</v>
      </c>
      <c r="P8205" s="11">
        <v>0</v>
      </c>
      <c r="Q8205" s="11">
        <v>3.38983050847457E-2</v>
      </c>
      <c r="R8205" s="12">
        <v>12.234999999999999</v>
      </c>
      <c r="S8205" t="s">
        <v>27</v>
      </c>
      <c r="T8205">
        <v>1</v>
      </c>
      <c r="U8205">
        <f t="shared" si="770"/>
        <v>1</v>
      </c>
      <c r="V8205">
        <f t="shared" si="771"/>
        <v>1</v>
      </c>
      <c r="W8205">
        <f t="shared" si="772"/>
        <v>1</v>
      </c>
      <c r="X8205" t="str">
        <f t="shared" si="773"/>
        <v>111</v>
      </c>
      <c r="Y8205" t="str">
        <f>IF(Table1[[#This Row],[RFM_Score]]="555","Champion", IF(AND(J8205&gt;=4,V8205&gt;=4),"Loyal", IF(U8205&lt;=2,"At Risk", IF(W8205&gt;=4,"Potential Loyalist","Others"))))</f>
        <v>At Risk</v>
      </c>
    </row>
    <row r="8206" spans="1:25">
      <c r="A8206" t="s">
        <v>3052</v>
      </c>
      <c r="B8206">
        <v>47</v>
      </c>
      <c r="C8206" t="s">
        <v>19</v>
      </c>
      <c r="D8206" t="s">
        <v>25</v>
      </c>
      <c r="E8206" s="6" t="s">
        <v>20276</v>
      </c>
      <c r="F8206" t="s">
        <v>37</v>
      </c>
      <c r="G8206">
        <v>4</v>
      </c>
      <c r="H8206">
        <v>1</v>
      </c>
      <c r="I8206">
        <v>59</v>
      </c>
      <c r="J8206">
        <v>2</v>
      </c>
      <c r="K8206">
        <v>24.41</v>
      </c>
      <c r="L8206" t="str">
        <f t="shared" si="768"/>
        <v/>
      </c>
      <c r="M8206">
        <v>2</v>
      </c>
      <c r="N8206" t="str">
        <f t="shared" si="769"/>
        <v/>
      </c>
      <c r="O8206">
        <v>14</v>
      </c>
      <c r="P8206" s="11">
        <v>0.25</v>
      </c>
      <c r="Q8206" s="11">
        <v>3.38983050847457E-2</v>
      </c>
      <c r="R8206" s="12">
        <v>12.205</v>
      </c>
      <c r="S8206" t="s">
        <v>27</v>
      </c>
      <c r="T8206">
        <v>0</v>
      </c>
      <c r="U8206">
        <f t="shared" si="770"/>
        <v>5</v>
      </c>
      <c r="V8206">
        <f t="shared" si="771"/>
        <v>1</v>
      </c>
      <c r="W8206">
        <f t="shared" si="772"/>
        <v>1</v>
      </c>
      <c r="X8206" t="str">
        <f t="shared" si="773"/>
        <v>511</v>
      </c>
      <c r="Y8206" t="str">
        <f>IF(Table1[[#This Row],[RFM_Score]]="555","Champion", IF(AND(J8206&gt;=4,V8206&gt;=4),"Loyal", IF(U8206&lt;=2,"At Risk", IF(W8206&gt;=4,"Potential Loyalist","Others"))))</f>
        <v>Others</v>
      </c>
    </row>
    <row r="8207" spans="1:25">
      <c r="A8207" t="s">
        <v>4287</v>
      </c>
      <c r="B8207">
        <v>47</v>
      </c>
      <c r="C8207" t="s">
        <v>24</v>
      </c>
      <c r="D8207" t="s">
        <v>29</v>
      </c>
      <c r="E8207" s="6" t="s">
        <v>20277</v>
      </c>
      <c r="F8207" t="s">
        <v>26</v>
      </c>
      <c r="G8207">
        <v>2</v>
      </c>
      <c r="H8207">
        <v>0</v>
      </c>
      <c r="I8207">
        <v>39</v>
      </c>
      <c r="J8207">
        <v>2</v>
      </c>
      <c r="K8207">
        <v>24.32</v>
      </c>
      <c r="L8207" t="str">
        <f t="shared" si="768"/>
        <v/>
      </c>
      <c r="M8207">
        <v>2</v>
      </c>
      <c r="N8207" t="str">
        <f t="shared" si="769"/>
        <v/>
      </c>
      <c r="O8207">
        <v>6</v>
      </c>
      <c r="P8207" s="11">
        <v>0</v>
      </c>
      <c r="Q8207" s="11">
        <v>5.1282051282051197E-2</v>
      </c>
      <c r="R8207" s="12">
        <v>12.16</v>
      </c>
      <c r="S8207" t="s">
        <v>27</v>
      </c>
      <c r="T8207">
        <v>0</v>
      </c>
      <c r="U8207">
        <f t="shared" si="770"/>
        <v>5</v>
      </c>
      <c r="V8207">
        <f t="shared" si="771"/>
        <v>1</v>
      </c>
      <c r="W8207">
        <f t="shared" si="772"/>
        <v>1</v>
      </c>
      <c r="X8207" t="str">
        <f t="shared" si="773"/>
        <v>511</v>
      </c>
      <c r="Y8207" t="str">
        <f>IF(Table1[[#This Row],[RFM_Score]]="555","Champion", IF(AND(J8207&gt;=4,V8207&gt;=4),"Loyal", IF(U8207&lt;=2,"At Risk", IF(W8207&gt;=4,"Potential Loyalist","Others"))))</f>
        <v>Others</v>
      </c>
    </row>
    <row r="8208" spans="1:25">
      <c r="A8208" t="s">
        <v>11385</v>
      </c>
      <c r="B8208">
        <v>51</v>
      </c>
      <c r="C8208" t="s">
        <v>24</v>
      </c>
      <c r="D8208" t="s">
        <v>25</v>
      </c>
      <c r="E8208" s="6" t="s">
        <v>20278</v>
      </c>
      <c r="F8208" t="s">
        <v>26</v>
      </c>
      <c r="G8208">
        <v>6</v>
      </c>
      <c r="H8208">
        <v>2</v>
      </c>
      <c r="I8208">
        <v>50</v>
      </c>
      <c r="J8208">
        <v>4</v>
      </c>
      <c r="K8208">
        <v>23.98</v>
      </c>
      <c r="L8208" t="str">
        <f t="shared" si="768"/>
        <v/>
      </c>
      <c r="M8208">
        <v>2</v>
      </c>
      <c r="N8208" t="str">
        <f t="shared" si="769"/>
        <v/>
      </c>
      <c r="O8208">
        <v>7</v>
      </c>
      <c r="P8208" s="11">
        <v>0.33333333333333298</v>
      </c>
      <c r="Q8208" s="11">
        <v>0.08</v>
      </c>
      <c r="R8208" s="12">
        <v>11.99</v>
      </c>
      <c r="S8208" t="s">
        <v>27</v>
      </c>
      <c r="T8208">
        <v>0</v>
      </c>
      <c r="U8208">
        <f t="shared" si="770"/>
        <v>5</v>
      </c>
      <c r="V8208">
        <f t="shared" si="771"/>
        <v>1</v>
      </c>
      <c r="W8208">
        <f t="shared" si="772"/>
        <v>1</v>
      </c>
      <c r="X8208" t="str">
        <f t="shared" si="773"/>
        <v>511</v>
      </c>
      <c r="Y8208" t="str">
        <f>IF(Table1[[#This Row],[RFM_Score]]="555","Champion", IF(AND(J8208&gt;=4,V8208&gt;=4),"Loyal", IF(U8208&lt;=2,"At Risk", IF(W8208&gt;=4,"Potential Loyalist","Others"))))</f>
        <v>Others</v>
      </c>
    </row>
    <row r="8209" spans="1:25">
      <c r="A8209" t="s">
        <v>5086</v>
      </c>
      <c r="B8209">
        <v>32</v>
      </c>
      <c r="C8209" t="s">
        <v>24</v>
      </c>
      <c r="D8209" t="s">
        <v>25</v>
      </c>
      <c r="E8209" s="6" t="s">
        <v>20279</v>
      </c>
      <c r="F8209" t="s">
        <v>37</v>
      </c>
      <c r="G8209">
        <v>4</v>
      </c>
      <c r="H8209">
        <v>0</v>
      </c>
      <c r="I8209">
        <v>43</v>
      </c>
      <c r="J8209">
        <v>2</v>
      </c>
      <c r="K8209">
        <v>23.89</v>
      </c>
      <c r="L8209" t="str">
        <f t="shared" si="768"/>
        <v/>
      </c>
      <c r="M8209">
        <v>2</v>
      </c>
      <c r="N8209" t="str">
        <f t="shared" si="769"/>
        <v/>
      </c>
      <c r="O8209">
        <v>0</v>
      </c>
      <c r="P8209" s="11">
        <v>0</v>
      </c>
      <c r="Q8209" s="11">
        <v>4.6511627906976702E-2</v>
      </c>
      <c r="R8209" s="12">
        <v>11.945</v>
      </c>
      <c r="S8209" t="s">
        <v>27</v>
      </c>
      <c r="T8209">
        <v>0</v>
      </c>
      <c r="U8209">
        <f t="shared" si="770"/>
        <v>5</v>
      </c>
      <c r="V8209">
        <f t="shared" si="771"/>
        <v>1</v>
      </c>
      <c r="W8209">
        <f t="shared" si="772"/>
        <v>1</v>
      </c>
      <c r="X8209" t="str">
        <f t="shared" si="773"/>
        <v>511</v>
      </c>
      <c r="Y8209" t="str">
        <f>IF(Table1[[#This Row],[RFM_Score]]="555","Champion", IF(AND(J8209&gt;=4,V8209&gt;=4),"Loyal", IF(U8209&lt;=2,"At Risk", IF(W8209&gt;=4,"Potential Loyalist","Others"))))</f>
        <v>Others</v>
      </c>
    </row>
    <row r="8210" spans="1:25">
      <c r="A8210" t="s">
        <v>6810</v>
      </c>
      <c r="B8210">
        <v>20</v>
      </c>
      <c r="C8210" t="s">
        <v>24</v>
      </c>
      <c r="D8210" t="s">
        <v>25</v>
      </c>
      <c r="E8210" s="6" t="s">
        <v>20280</v>
      </c>
      <c r="F8210" t="s">
        <v>26</v>
      </c>
      <c r="G8210">
        <v>3</v>
      </c>
      <c r="H8210">
        <v>1</v>
      </c>
      <c r="I8210">
        <v>53</v>
      </c>
      <c r="J8210">
        <v>1</v>
      </c>
      <c r="K8210">
        <v>23.83</v>
      </c>
      <c r="L8210" t="str">
        <f t="shared" si="768"/>
        <v/>
      </c>
      <c r="M8210">
        <v>2</v>
      </c>
      <c r="N8210" t="str">
        <f t="shared" si="769"/>
        <v/>
      </c>
      <c r="O8210">
        <v>13</v>
      </c>
      <c r="P8210" s="11">
        <v>0.33333333333333298</v>
      </c>
      <c r="Q8210" s="11">
        <v>1.8867924528301799E-2</v>
      </c>
      <c r="R8210" s="12">
        <v>11.914999999999999</v>
      </c>
      <c r="S8210" t="s">
        <v>27</v>
      </c>
      <c r="T8210">
        <v>0</v>
      </c>
      <c r="U8210">
        <f t="shared" si="770"/>
        <v>5</v>
      </c>
      <c r="V8210">
        <f t="shared" si="771"/>
        <v>1</v>
      </c>
      <c r="W8210">
        <f t="shared" si="772"/>
        <v>1</v>
      </c>
      <c r="X8210" t="str">
        <f t="shared" si="773"/>
        <v>511</v>
      </c>
      <c r="Y8210" t="str">
        <f>IF(Table1[[#This Row],[RFM_Score]]="555","Champion", IF(AND(J8210&gt;=4,V8210&gt;=4),"Loyal", IF(U8210&lt;=2,"At Risk", IF(W8210&gt;=4,"Potential Loyalist","Others"))))</f>
        <v>Others</v>
      </c>
    </row>
    <row r="8211" spans="1:25">
      <c r="A8211" t="s">
        <v>4007</v>
      </c>
      <c r="B8211">
        <v>30</v>
      </c>
      <c r="C8211" t="s">
        <v>24</v>
      </c>
      <c r="D8211" t="s">
        <v>25</v>
      </c>
      <c r="E8211" s="6" t="s">
        <v>20281</v>
      </c>
      <c r="F8211" t="s">
        <v>21</v>
      </c>
      <c r="G8211">
        <v>2</v>
      </c>
      <c r="H8211">
        <v>0</v>
      </c>
      <c r="I8211">
        <v>45</v>
      </c>
      <c r="J8211">
        <v>1</v>
      </c>
      <c r="K8211">
        <v>23.82</v>
      </c>
      <c r="L8211" t="str">
        <f t="shared" si="768"/>
        <v/>
      </c>
      <c r="M8211">
        <v>2</v>
      </c>
      <c r="N8211" t="str">
        <f t="shared" si="769"/>
        <v/>
      </c>
      <c r="O8211">
        <v>21</v>
      </c>
      <c r="P8211" s="11">
        <v>0</v>
      </c>
      <c r="Q8211" s="11">
        <v>2.2222222222222199E-2</v>
      </c>
      <c r="R8211" s="12">
        <v>11.91</v>
      </c>
      <c r="S8211" t="s">
        <v>27</v>
      </c>
      <c r="T8211">
        <v>0</v>
      </c>
      <c r="U8211">
        <f t="shared" si="770"/>
        <v>4</v>
      </c>
      <c r="V8211">
        <f t="shared" si="771"/>
        <v>1</v>
      </c>
      <c r="W8211">
        <f t="shared" si="772"/>
        <v>1</v>
      </c>
      <c r="X8211" t="str">
        <f t="shared" si="773"/>
        <v>411</v>
      </c>
      <c r="Y8211" t="str">
        <f>IF(Table1[[#This Row],[RFM_Score]]="555","Champion", IF(AND(J8211&gt;=4,V8211&gt;=4),"Loyal", IF(U8211&lt;=2,"At Risk", IF(W8211&gt;=4,"Potential Loyalist","Others"))))</f>
        <v>Others</v>
      </c>
    </row>
    <row r="8212" spans="1:25">
      <c r="A8212" t="s">
        <v>4464</v>
      </c>
      <c r="B8212">
        <v>24</v>
      </c>
      <c r="C8212" t="s">
        <v>19</v>
      </c>
      <c r="D8212" t="s">
        <v>46</v>
      </c>
      <c r="E8212" s="6" t="s">
        <v>20282</v>
      </c>
      <c r="F8212" t="s">
        <v>62</v>
      </c>
      <c r="G8212">
        <v>2</v>
      </c>
      <c r="H8212">
        <v>1</v>
      </c>
      <c r="I8212">
        <v>47</v>
      </c>
      <c r="J8212">
        <v>1</v>
      </c>
      <c r="K8212">
        <v>23.66</v>
      </c>
      <c r="L8212" t="str">
        <f t="shared" si="768"/>
        <v/>
      </c>
      <c r="M8212">
        <v>2</v>
      </c>
      <c r="N8212" t="str">
        <f t="shared" si="769"/>
        <v/>
      </c>
      <c r="O8212">
        <v>45</v>
      </c>
      <c r="P8212" s="11">
        <v>0.5</v>
      </c>
      <c r="Q8212" s="11">
        <v>2.1276595744680799E-2</v>
      </c>
      <c r="R8212" s="12">
        <v>11.83</v>
      </c>
      <c r="S8212" t="s">
        <v>27</v>
      </c>
      <c r="T8212">
        <v>0</v>
      </c>
      <c r="U8212">
        <f t="shared" si="770"/>
        <v>3</v>
      </c>
      <c r="V8212">
        <f t="shared" si="771"/>
        <v>1</v>
      </c>
      <c r="W8212">
        <f t="shared" si="772"/>
        <v>1</v>
      </c>
      <c r="X8212" t="str">
        <f t="shared" si="773"/>
        <v>311</v>
      </c>
      <c r="Y8212" t="str">
        <f>IF(Table1[[#This Row],[RFM_Score]]="555","Champion", IF(AND(J8212&gt;=4,V8212&gt;=4),"Loyal", IF(U8212&lt;=2,"At Risk", IF(W8212&gt;=4,"Potential Loyalist","Others"))))</f>
        <v>Others</v>
      </c>
    </row>
    <row r="8213" spans="1:25">
      <c r="A8213" t="s">
        <v>11735</v>
      </c>
      <c r="B8213">
        <v>40</v>
      </c>
      <c r="C8213" t="s">
        <v>19</v>
      </c>
      <c r="D8213" t="s">
        <v>20</v>
      </c>
      <c r="E8213" s="6" t="s">
        <v>20283</v>
      </c>
      <c r="F8213" t="s">
        <v>37</v>
      </c>
      <c r="G8213">
        <v>2</v>
      </c>
      <c r="H8213">
        <v>2</v>
      </c>
      <c r="I8213">
        <v>47</v>
      </c>
      <c r="J8213">
        <v>3</v>
      </c>
      <c r="K8213">
        <v>23.63</v>
      </c>
      <c r="L8213" t="str">
        <f t="shared" si="768"/>
        <v/>
      </c>
      <c r="M8213">
        <v>2</v>
      </c>
      <c r="N8213" t="str">
        <f t="shared" si="769"/>
        <v/>
      </c>
      <c r="O8213">
        <v>33</v>
      </c>
      <c r="P8213" s="11">
        <v>1</v>
      </c>
      <c r="Q8213" s="11">
        <v>6.3829787234042507E-2</v>
      </c>
      <c r="R8213" s="12">
        <v>11.815</v>
      </c>
      <c r="S8213" t="s">
        <v>27</v>
      </c>
      <c r="T8213">
        <v>0</v>
      </c>
      <c r="U8213">
        <f t="shared" si="770"/>
        <v>4</v>
      </c>
      <c r="V8213">
        <f t="shared" si="771"/>
        <v>1</v>
      </c>
      <c r="W8213">
        <f t="shared" si="772"/>
        <v>1</v>
      </c>
      <c r="X8213" t="str">
        <f t="shared" si="773"/>
        <v>411</v>
      </c>
      <c r="Y8213" t="str">
        <f>IF(Table1[[#This Row],[RFM_Score]]="555","Champion", IF(AND(J8213&gt;=4,V8213&gt;=4),"Loyal", IF(U8213&lt;=2,"At Risk", IF(W8213&gt;=4,"Potential Loyalist","Others"))))</f>
        <v>Others</v>
      </c>
    </row>
    <row r="8214" spans="1:25">
      <c r="A8214" t="s">
        <v>322</v>
      </c>
      <c r="B8214">
        <v>18</v>
      </c>
      <c r="C8214" t="s">
        <v>33</v>
      </c>
      <c r="D8214" t="s">
        <v>35</v>
      </c>
      <c r="E8214" s="6" t="s">
        <v>20284</v>
      </c>
      <c r="F8214" t="s">
        <v>30</v>
      </c>
      <c r="G8214">
        <v>2</v>
      </c>
      <c r="H8214">
        <v>2</v>
      </c>
      <c r="I8214">
        <v>38</v>
      </c>
      <c r="J8214">
        <v>4</v>
      </c>
      <c r="K8214">
        <v>23.59</v>
      </c>
      <c r="L8214" t="str">
        <f t="shared" si="768"/>
        <v/>
      </c>
      <c r="M8214">
        <v>2</v>
      </c>
      <c r="N8214" t="str">
        <f t="shared" si="769"/>
        <v/>
      </c>
      <c r="O8214">
        <v>3</v>
      </c>
      <c r="P8214" s="11">
        <v>1</v>
      </c>
      <c r="Q8214" s="11">
        <v>0.105263157894736</v>
      </c>
      <c r="R8214" s="12">
        <v>11.795</v>
      </c>
      <c r="S8214" t="s">
        <v>27</v>
      </c>
      <c r="T8214">
        <v>0</v>
      </c>
      <c r="U8214">
        <f t="shared" si="770"/>
        <v>5</v>
      </c>
      <c r="V8214">
        <f t="shared" si="771"/>
        <v>1</v>
      </c>
      <c r="W8214">
        <f t="shared" si="772"/>
        <v>1</v>
      </c>
      <c r="X8214" t="str">
        <f t="shared" si="773"/>
        <v>511</v>
      </c>
      <c r="Y8214" t="str">
        <f>IF(Table1[[#This Row],[RFM_Score]]="555","Champion", IF(AND(J8214&gt;=4,V8214&gt;=4),"Loyal", IF(U8214&lt;=2,"At Risk", IF(W8214&gt;=4,"Potential Loyalist","Others"))))</f>
        <v>Others</v>
      </c>
    </row>
    <row r="8215" spans="1:25">
      <c r="A8215" t="s">
        <v>10470</v>
      </c>
      <c r="B8215">
        <v>34</v>
      </c>
      <c r="C8215" t="s">
        <v>24</v>
      </c>
      <c r="D8215" t="s">
        <v>41</v>
      </c>
      <c r="E8215" s="6" t="s">
        <v>20285</v>
      </c>
      <c r="F8215" t="s">
        <v>37</v>
      </c>
      <c r="G8215">
        <v>3</v>
      </c>
      <c r="H8215">
        <v>2</v>
      </c>
      <c r="I8215">
        <v>45</v>
      </c>
      <c r="J8215">
        <v>4</v>
      </c>
      <c r="K8215">
        <v>23.59</v>
      </c>
      <c r="L8215" t="str">
        <f t="shared" si="768"/>
        <v/>
      </c>
      <c r="M8215">
        <v>2</v>
      </c>
      <c r="N8215" t="str">
        <f t="shared" si="769"/>
        <v/>
      </c>
      <c r="O8215">
        <v>7</v>
      </c>
      <c r="P8215" s="11">
        <v>0.66666666666666596</v>
      </c>
      <c r="Q8215" s="11">
        <v>8.8888888888888795E-2</v>
      </c>
      <c r="R8215" s="12">
        <v>11.795</v>
      </c>
      <c r="S8215" t="s">
        <v>27</v>
      </c>
      <c r="T8215">
        <v>0</v>
      </c>
      <c r="U8215">
        <f t="shared" si="770"/>
        <v>5</v>
      </c>
      <c r="V8215">
        <f t="shared" si="771"/>
        <v>1</v>
      </c>
      <c r="W8215">
        <f t="shared" si="772"/>
        <v>1</v>
      </c>
      <c r="X8215" t="str">
        <f t="shared" si="773"/>
        <v>511</v>
      </c>
      <c r="Y8215" t="str">
        <f>IF(Table1[[#This Row],[RFM_Score]]="555","Champion", IF(AND(J8215&gt;=4,V8215&gt;=4),"Loyal", IF(U8215&lt;=2,"At Risk", IF(W8215&gt;=4,"Potential Loyalist","Others"))))</f>
        <v>Others</v>
      </c>
    </row>
    <row r="8216" spans="1:25">
      <c r="A8216" t="s">
        <v>10558</v>
      </c>
      <c r="B8216">
        <v>36</v>
      </c>
      <c r="C8216" t="s">
        <v>24</v>
      </c>
      <c r="D8216" t="s">
        <v>25</v>
      </c>
      <c r="E8216" s="6" t="s">
        <v>20286</v>
      </c>
      <c r="F8216" t="s">
        <v>62</v>
      </c>
      <c r="G8216">
        <v>3</v>
      </c>
      <c r="H8216">
        <v>1</v>
      </c>
      <c r="I8216">
        <v>51</v>
      </c>
      <c r="J8216">
        <v>3</v>
      </c>
      <c r="K8216">
        <v>23.48</v>
      </c>
      <c r="L8216" t="str">
        <f t="shared" si="768"/>
        <v/>
      </c>
      <c r="M8216">
        <v>2</v>
      </c>
      <c r="N8216" t="str">
        <f t="shared" si="769"/>
        <v/>
      </c>
      <c r="O8216">
        <v>24</v>
      </c>
      <c r="P8216" s="11">
        <v>0.33333333333333298</v>
      </c>
      <c r="Q8216" s="11">
        <v>5.8823529411764698E-2</v>
      </c>
      <c r="R8216" s="12">
        <v>11.74</v>
      </c>
      <c r="S8216" t="s">
        <v>27</v>
      </c>
      <c r="T8216">
        <v>0</v>
      </c>
      <c r="U8216">
        <f t="shared" si="770"/>
        <v>4</v>
      </c>
      <c r="V8216">
        <f t="shared" si="771"/>
        <v>1</v>
      </c>
      <c r="W8216">
        <f t="shared" si="772"/>
        <v>1</v>
      </c>
      <c r="X8216" t="str">
        <f t="shared" si="773"/>
        <v>411</v>
      </c>
      <c r="Y8216" t="str">
        <f>IF(Table1[[#This Row],[RFM_Score]]="555","Champion", IF(AND(J8216&gt;=4,V8216&gt;=4),"Loyal", IF(U8216&lt;=2,"At Risk", IF(W8216&gt;=4,"Potential Loyalist","Others"))))</f>
        <v>Others</v>
      </c>
    </row>
    <row r="8217" spans="1:25">
      <c r="A8217" t="s">
        <v>7091</v>
      </c>
      <c r="B8217">
        <v>36</v>
      </c>
      <c r="C8217" t="s">
        <v>19</v>
      </c>
      <c r="D8217" t="s">
        <v>46</v>
      </c>
      <c r="E8217" s="6" t="s">
        <v>20287</v>
      </c>
      <c r="F8217" t="s">
        <v>26</v>
      </c>
      <c r="G8217">
        <v>5</v>
      </c>
      <c r="H8217">
        <v>1</v>
      </c>
      <c r="I8217">
        <v>51</v>
      </c>
      <c r="J8217">
        <v>2</v>
      </c>
      <c r="K8217">
        <v>23.45</v>
      </c>
      <c r="L8217" t="str">
        <f t="shared" si="768"/>
        <v/>
      </c>
      <c r="M8217">
        <v>2</v>
      </c>
      <c r="N8217" t="str">
        <f t="shared" si="769"/>
        <v/>
      </c>
      <c r="O8217">
        <v>12</v>
      </c>
      <c r="P8217" s="11">
        <v>0.2</v>
      </c>
      <c r="Q8217" s="11">
        <v>3.9215686274509803E-2</v>
      </c>
      <c r="R8217" s="12">
        <v>11.725</v>
      </c>
      <c r="S8217" t="s">
        <v>27</v>
      </c>
      <c r="T8217">
        <v>0</v>
      </c>
      <c r="U8217">
        <f t="shared" si="770"/>
        <v>5</v>
      </c>
      <c r="V8217">
        <f t="shared" si="771"/>
        <v>1</v>
      </c>
      <c r="W8217">
        <f t="shared" si="772"/>
        <v>1</v>
      </c>
      <c r="X8217" t="str">
        <f t="shared" si="773"/>
        <v>511</v>
      </c>
      <c r="Y8217" t="str">
        <f>IF(Table1[[#This Row],[RFM_Score]]="555","Champion", IF(AND(J8217&gt;=4,V8217&gt;=4),"Loyal", IF(U8217&lt;=2,"At Risk", IF(W8217&gt;=4,"Potential Loyalist","Others"))))</f>
        <v>Others</v>
      </c>
    </row>
    <row r="8218" spans="1:25">
      <c r="A8218" t="s">
        <v>4168</v>
      </c>
      <c r="B8218">
        <v>35</v>
      </c>
      <c r="C8218" t="s">
        <v>19</v>
      </c>
      <c r="D8218" t="s">
        <v>41</v>
      </c>
      <c r="E8218" s="6" t="s">
        <v>20288</v>
      </c>
      <c r="F8218" t="s">
        <v>37</v>
      </c>
      <c r="G8218">
        <v>4</v>
      </c>
      <c r="H8218">
        <v>1</v>
      </c>
      <c r="I8218">
        <v>47</v>
      </c>
      <c r="J8218">
        <v>4</v>
      </c>
      <c r="K8218">
        <v>23.39</v>
      </c>
      <c r="L8218" t="str">
        <f t="shared" si="768"/>
        <v/>
      </c>
      <c r="M8218">
        <v>2</v>
      </c>
      <c r="N8218" t="str">
        <f t="shared" si="769"/>
        <v/>
      </c>
      <c r="O8218">
        <v>117</v>
      </c>
      <c r="P8218" s="11">
        <v>0.25</v>
      </c>
      <c r="Q8218" s="11">
        <v>8.5106382978723402E-2</v>
      </c>
      <c r="R8218" s="12">
        <v>11.695</v>
      </c>
      <c r="S8218" t="s">
        <v>27</v>
      </c>
      <c r="T8218">
        <v>1</v>
      </c>
      <c r="U8218">
        <f t="shared" si="770"/>
        <v>1</v>
      </c>
      <c r="V8218">
        <f t="shared" si="771"/>
        <v>1</v>
      </c>
      <c r="W8218">
        <f t="shared" si="772"/>
        <v>1</v>
      </c>
      <c r="X8218" t="str">
        <f t="shared" si="773"/>
        <v>111</v>
      </c>
      <c r="Y8218" t="str">
        <f>IF(Table1[[#This Row],[RFM_Score]]="555","Champion", IF(AND(J8218&gt;=4,V8218&gt;=4),"Loyal", IF(U8218&lt;=2,"At Risk", IF(W8218&gt;=4,"Potential Loyalist","Others"))))</f>
        <v>At Risk</v>
      </c>
    </row>
    <row r="8219" spans="1:25">
      <c r="A8219" t="s">
        <v>6152</v>
      </c>
      <c r="B8219">
        <v>22</v>
      </c>
      <c r="C8219" t="s">
        <v>24</v>
      </c>
      <c r="D8219" t="s">
        <v>41</v>
      </c>
      <c r="E8219" s="6" t="s">
        <v>20289</v>
      </c>
      <c r="F8219" t="s">
        <v>37</v>
      </c>
      <c r="G8219">
        <v>3</v>
      </c>
      <c r="H8219">
        <v>1</v>
      </c>
      <c r="I8219">
        <v>58</v>
      </c>
      <c r="J8219">
        <v>3</v>
      </c>
      <c r="K8219">
        <v>23.34</v>
      </c>
      <c r="L8219" t="str">
        <f t="shared" si="768"/>
        <v/>
      </c>
      <c r="M8219">
        <v>2</v>
      </c>
      <c r="N8219" t="str">
        <f t="shared" si="769"/>
        <v/>
      </c>
      <c r="O8219">
        <v>21</v>
      </c>
      <c r="P8219" s="11">
        <v>0.33333333333333298</v>
      </c>
      <c r="Q8219" s="11">
        <v>5.1724137931034399E-2</v>
      </c>
      <c r="R8219" s="12">
        <v>11.67</v>
      </c>
      <c r="S8219" t="s">
        <v>27</v>
      </c>
      <c r="T8219">
        <v>0</v>
      </c>
      <c r="U8219">
        <f t="shared" si="770"/>
        <v>4</v>
      </c>
      <c r="V8219">
        <f t="shared" si="771"/>
        <v>1</v>
      </c>
      <c r="W8219">
        <f t="shared" si="772"/>
        <v>1</v>
      </c>
      <c r="X8219" t="str">
        <f t="shared" si="773"/>
        <v>411</v>
      </c>
      <c r="Y8219" t="str">
        <f>IF(Table1[[#This Row],[RFM_Score]]="555","Champion", IF(AND(J8219&gt;=4,V8219&gt;=4),"Loyal", IF(U8219&lt;=2,"At Risk", IF(W8219&gt;=4,"Potential Loyalist","Others"))))</f>
        <v>Others</v>
      </c>
    </row>
    <row r="8220" spans="1:25">
      <c r="A8220" t="s">
        <v>11657</v>
      </c>
      <c r="B8220">
        <v>31</v>
      </c>
      <c r="C8220" t="s">
        <v>24</v>
      </c>
      <c r="D8220" t="s">
        <v>41</v>
      </c>
      <c r="E8220" s="6" t="s">
        <v>20290</v>
      </c>
      <c r="F8220" t="s">
        <v>30</v>
      </c>
      <c r="G8220">
        <v>2</v>
      </c>
      <c r="H8220">
        <v>0</v>
      </c>
      <c r="I8220">
        <v>52</v>
      </c>
      <c r="J8220">
        <v>4</v>
      </c>
      <c r="K8220">
        <v>23.17</v>
      </c>
      <c r="L8220" t="str">
        <f t="shared" si="768"/>
        <v/>
      </c>
      <c r="M8220">
        <v>2</v>
      </c>
      <c r="N8220" t="str">
        <f t="shared" si="769"/>
        <v/>
      </c>
      <c r="O8220">
        <v>44</v>
      </c>
      <c r="P8220" s="11">
        <v>0</v>
      </c>
      <c r="Q8220" s="11">
        <v>7.69230769230769E-2</v>
      </c>
      <c r="R8220" s="12">
        <v>11.585000000000001</v>
      </c>
      <c r="S8220" t="s">
        <v>27</v>
      </c>
      <c r="T8220">
        <v>0</v>
      </c>
      <c r="U8220">
        <f t="shared" si="770"/>
        <v>3</v>
      </c>
      <c r="V8220">
        <f t="shared" si="771"/>
        <v>1</v>
      </c>
      <c r="W8220">
        <f t="shared" si="772"/>
        <v>1</v>
      </c>
      <c r="X8220" t="str">
        <f t="shared" si="773"/>
        <v>311</v>
      </c>
      <c r="Y8220" t="str">
        <f>IF(Table1[[#This Row],[RFM_Score]]="555","Champion", IF(AND(J8220&gt;=4,V8220&gt;=4),"Loyal", IF(U8220&lt;=2,"At Risk", IF(W8220&gt;=4,"Potential Loyalist","Others"))))</f>
        <v>Others</v>
      </c>
    </row>
    <row r="8221" spans="1:25">
      <c r="A8221" t="s">
        <v>5140</v>
      </c>
      <c r="B8221">
        <v>35</v>
      </c>
      <c r="C8221" t="s">
        <v>24</v>
      </c>
      <c r="D8221" t="s">
        <v>25</v>
      </c>
      <c r="E8221" s="6" t="s">
        <v>20291</v>
      </c>
      <c r="F8221" t="s">
        <v>62</v>
      </c>
      <c r="G8221">
        <v>3</v>
      </c>
      <c r="H8221">
        <v>2</v>
      </c>
      <c r="I8221">
        <v>48</v>
      </c>
      <c r="J8221">
        <v>0</v>
      </c>
      <c r="K8221">
        <v>23.15</v>
      </c>
      <c r="L8221" t="str">
        <f t="shared" si="768"/>
        <v/>
      </c>
      <c r="M8221">
        <v>2</v>
      </c>
      <c r="N8221" t="str">
        <f t="shared" si="769"/>
        <v/>
      </c>
      <c r="O8221">
        <v>72</v>
      </c>
      <c r="P8221" s="11">
        <v>0.66666666666666596</v>
      </c>
      <c r="Q8221" s="11">
        <v>0</v>
      </c>
      <c r="R8221" s="12">
        <v>11.574999999999999</v>
      </c>
      <c r="S8221" t="s">
        <v>27</v>
      </c>
      <c r="T8221">
        <v>0</v>
      </c>
      <c r="U8221">
        <f t="shared" si="770"/>
        <v>2</v>
      </c>
      <c r="V8221">
        <f t="shared" si="771"/>
        <v>1</v>
      </c>
      <c r="W8221">
        <f t="shared" si="772"/>
        <v>1</v>
      </c>
      <c r="X8221" t="str">
        <f t="shared" si="773"/>
        <v>211</v>
      </c>
      <c r="Y8221" t="str">
        <f>IF(Table1[[#This Row],[RFM_Score]]="555","Champion", IF(AND(J8221&gt;=4,V8221&gt;=4),"Loyal", IF(U8221&lt;=2,"At Risk", IF(W8221&gt;=4,"Potential Loyalist","Others"))))</f>
        <v>At Risk</v>
      </c>
    </row>
    <row r="8222" spans="1:25">
      <c r="A8222" t="s">
        <v>1762</v>
      </c>
      <c r="B8222">
        <v>48</v>
      </c>
      <c r="C8222" t="s">
        <v>24</v>
      </c>
      <c r="D8222" t="s">
        <v>49</v>
      </c>
      <c r="E8222" s="6" t="s">
        <v>20292</v>
      </c>
      <c r="F8222" t="s">
        <v>30</v>
      </c>
      <c r="G8222">
        <v>3</v>
      </c>
      <c r="H8222">
        <v>0</v>
      </c>
      <c r="I8222">
        <v>56</v>
      </c>
      <c r="J8222">
        <v>2</v>
      </c>
      <c r="K8222">
        <v>23.12</v>
      </c>
      <c r="L8222" t="str">
        <f t="shared" si="768"/>
        <v/>
      </c>
      <c r="M8222">
        <v>2</v>
      </c>
      <c r="N8222" t="str">
        <f t="shared" si="769"/>
        <v/>
      </c>
      <c r="O8222">
        <v>15</v>
      </c>
      <c r="P8222" s="11">
        <v>0</v>
      </c>
      <c r="Q8222" s="11">
        <v>3.5714285714285698E-2</v>
      </c>
      <c r="R8222" s="12">
        <v>11.56</v>
      </c>
      <c r="S8222" t="s">
        <v>27</v>
      </c>
      <c r="T8222">
        <v>0</v>
      </c>
      <c r="U8222">
        <f t="shared" si="770"/>
        <v>5</v>
      </c>
      <c r="V8222">
        <f t="shared" si="771"/>
        <v>1</v>
      </c>
      <c r="W8222">
        <f t="shared" si="772"/>
        <v>1</v>
      </c>
      <c r="X8222" t="str">
        <f t="shared" si="773"/>
        <v>511</v>
      </c>
      <c r="Y8222" t="str">
        <f>IF(Table1[[#This Row],[RFM_Score]]="555","Champion", IF(AND(J8222&gt;=4,V8222&gt;=4),"Loyal", IF(U8222&lt;=2,"At Risk", IF(W8222&gt;=4,"Potential Loyalist","Others"))))</f>
        <v>Others</v>
      </c>
    </row>
    <row r="8223" spans="1:25">
      <c r="A8223" t="s">
        <v>6898</v>
      </c>
      <c r="B8223">
        <v>57</v>
      </c>
      <c r="C8223" t="s">
        <v>24</v>
      </c>
      <c r="D8223" t="s">
        <v>46</v>
      </c>
      <c r="E8223" s="6" t="s">
        <v>20293</v>
      </c>
      <c r="F8223" t="s">
        <v>60</v>
      </c>
      <c r="G8223">
        <v>3</v>
      </c>
      <c r="H8223">
        <v>1</v>
      </c>
      <c r="I8223">
        <v>37</v>
      </c>
      <c r="J8223">
        <v>6</v>
      </c>
      <c r="K8223">
        <v>23.12</v>
      </c>
      <c r="L8223" t="str">
        <f t="shared" si="768"/>
        <v/>
      </c>
      <c r="M8223">
        <v>2</v>
      </c>
      <c r="N8223" t="str">
        <f t="shared" si="769"/>
        <v/>
      </c>
      <c r="O8223">
        <v>1</v>
      </c>
      <c r="P8223" s="11">
        <v>0.33333333333333298</v>
      </c>
      <c r="Q8223" s="11">
        <v>0.162162162162162</v>
      </c>
      <c r="R8223" s="12">
        <v>11.56</v>
      </c>
      <c r="S8223" t="s">
        <v>27</v>
      </c>
      <c r="T8223">
        <v>0</v>
      </c>
      <c r="U8223">
        <f t="shared" si="770"/>
        <v>5</v>
      </c>
      <c r="V8223">
        <f t="shared" si="771"/>
        <v>1</v>
      </c>
      <c r="W8223">
        <f t="shared" si="772"/>
        <v>1</v>
      </c>
      <c r="X8223" t="str">
        <f t="shared" si="773"/>
        <v>511</v>
      </c>
      <c r="Y8223" t="str">
        <f>IF(Table1[[#This Row],[RFM_Score]]="555","Champion", IF(AND(J8223&gt;=4,V8223&gt;=4),"Loyal", IF(U8223&lt;=2,"At Risk", IF(W8223&gt;=4,"Potential Loyalist","Others"))))</f>
        <v>Others</v>
      </c>
    </row>
    <row r="8224" spans="1:25">
      <c r="A8224" t="s">
        <v>9192</v>
      </c>
      <c r="B8224">
        <v>29</v>
      </c>
      <c r="C8224" t="s">
        <v>24</v>
      </c>
      <c r="D8224" t="s">
        <v>25</v>
      </c>
      <c r="E8224" s="6" t="s">
        <v>20294</v>
      </c>
      <c r="F8224" t="s">
        <v>37</v>
      </c>
      <c r="G8224">
        <v>1</v>
      </c>
      <c r="H8224">
        <v>0</v>
      </c>
      <c r="I8224">
        <v>53</v>
      </c>
      <c r="J8224">
        <v>1</v>
      </c>
      <c r="K8224">
        <v>23.12</v>
      </c>
      <c r="L8224" t="str">
        <f t="shared" si="768"/>
        <v/>
      </c>
      <c r="M8224">
        <v>2</v>
      </c>
      <c r="N8224" t="str">
        <f t="shared" si="769"/>
        <v/>
      </c>
      <c r="O8224">
        <v>27</v>
      </c>
      <c r="P8224" s="11">
        <v>0</v>
      </c>
      <c r="Q8224" s="11">
        <v>1.8867924528301799E-2</v>
      </c>
      <c r="R8224" s="12">
        <v>11.56</v>
      </c>
      <c r="S8224" t="s">
        <v>27</v>
      </c>
      <c r="T8224">
        <v>0</v>
      </c>
      <c r="U8224">
        <f t="shared" si="770"/>
        <v>4</v>
      </c>
      <c r="V8224">
        <f t="shared" si="771"/>
        <v>1</v>
      </c>
      <c r="W8224">
        <f t="shared" si="772"/>
        <v>1</v>
      </c>
      <c r="X8224" t="str">
        <f t="shared" si="773"/>
        <v>411</v>
      </c>
      <c r="Y8224" t="str">
        <f>IF(Table1[[#This Row],[RFM_Score]]="555","Champion", IF(AND(J8224&gt;=4,V8224&gt;=4),"Loyal", IF(U8224&lt;=2,"At Risk", IF(W8224&gt;=4,"Potential Loyalist","Others"))))</f>
        <v>Others</v>
      </c>
    </row>
    <row r="8225" spans="1:25">
      <c r="A8225" t="s">
        <v>7962</v>
      </c>
      <c r="B8225">
        <v>42</v>
      </c>
      <c r="C8225" t="s">
        <v>19</v>
      </c>
      <c r="D8225" t="s">
        <v>49</v>
      </c>
      <c r="E8225" s="6" t="s">
        <v>20295</v>
      </c>
      <c r="F8225" t="s">
        <v>30</v>
      </c>
      <c r="G8225">
        <v>3</v>
      </c>
      <c r="H8225">
        <v>1</v>
      </c>
      <c r="I8225">
        <v>52</v>
      </c>
      <c r="J8225">
        <v>2</v>
      </c>
      <c r="K8225">
        <v>23.09</v>
      </c>
      <c r="L8225" t="str">
        <f t="shared" si="768"/>
        <v/>
      </c>
      <c r="M8225">
        <v>2</v>
      </c>
      <c r="N8225" t="str">
        <f t="shared" si="769"/>
        <v/>
      </c>
      <c r="O8225">
        <v>23</v>
      </c>
      <c r="P8225" s="11">
        <v>0.33333333333333298</v>
      </c>
      <c r="Q8225" s="11">
        <v>3.8461538461538401E-2</v>
      </c>
      <c r="R8225" s="12">
        <v>11.545</v>
      </c>
      <c r="S8225" t="s">
        <v>27</v>
      </c>
      <c r="T8225">
        <v>0</v>
      </c>
      <c r="U8225">
        <f t="shared" si="770"/>
        <v>4</v>
      </c>
      <c r="V8225">
        <f t="shared" si="771"/>
        <v>1</v>
      </c>
      <c r="W8225">
        <f t="shared" si="772"/>
        <v>1</v>
      </c>
      <c r="X8225" t="str">
        <f t="shared" si="773"/>
        <v>411</v>
      </c>
      <c r="Y8225" t="str">
        <f>IF(Table1[[#This Row],[RFM_Score]]="555","Champion", IF(AND(J8225&gt;=4,V8225&gt;=4),"Loyal", IF(U8225&lt;=2,"At Risk", IF(W8225&gt;=4,"Potential Loyalist","Others"))))</f>
        <v>Others</v>
      </c>
    </row>
    <row r="8226" spans="1:25">
      <c r="A8226" t="s">
        <v>1591</v>
      </c>
      <c r="B8226">
        <v>32</v>
      </c>
      <c r="C8226" t="s">
        <v>24</v>
      </c>
      <c r="D8226" t="s">
        <v>25</v>
      </c>
      <c r="E8226" s="6" t="s">
        <v>20296</v>
      </c>
      <c r="F8226" t="s">
        <v>37</v>
      </c>
      <c r="G8226">
        <v>2</v>
      </c>
      <c r="H8226">
        <v>1</v>
      </c>
      <c r="I8226">
        <v>57</v>
      </c>
      <c r="J8226">
        <v>0</v>
      </c>
      <c r="K8226">
        <v>23.08</v>
      </c>
      <c r="L8226" t="str">
        <f t="shared" si="768"/>
        <v/>
      </c>
      <c r="M8226">
        <v>2</v>
      </c>
      <c r="N8226" t="str">
        <f t="shared" si="769"/>
        <v/>
      </c>
      <c r="O8226">
        <v>17</v>
      </c>
      <c r="P8226" s="11">
        <v>0.5</v>
      </c>
      <c r="Q8226" s="11">
        <v>0</v>
      </c>
      <c r="R8226" s="12">
        <v>11.54</v>
      </c>
      <c r="S8226" t="s">
        <v>27</v>
      </c>
      <c r="T8226">
        <v>0</v>
      </c>
      <c r="U8226">
        <f t="shared" si="770"/>
        <v>5</v>
      </c>
      <c r="V8226">
        <f t="shared" si="771"/>
        <v>1</v>
      </c>
      <c r="W8226">
        <f t="shared" si="772"/>
        <v>1</v>
      </c>
      <c r="X8226" t="str">
        <f t="shared" si="773"/>
        <v>511</v>
      </c>
      <c r="Y8226" t="str">
        <f>IF(Table1[[#This Row],[RFM_Score]]="555","Champion", IF(AND(J8226&gt;=4,V8226&gt;=4),"Loyal", IF(U8226&lt;=2,"At Risk", IF(W8226&gt;=4,"Potential Loyalist","Others"))))</f>
        <v>Others</v>
      </c>
    </row>
    <row r="8227" spans="1:25">
      <c r="A8227" t="s">
        <v>4160</v>
      </c>
      <c r="B8227">
        <v>37</v>
      </c>
      <c r="C8227" t="s">
        <v>19</v>
      </c>
      <c r="D8227" t="s">
        <v>25</v>
      </c>
      <c r="E8227" s="6" t="s">
        <v>20297</v>
      </c>
      <c r="F8227" t="s">
        <v>21</v>
      </c>
      <c r="G8227">
        <v>5</v>
      </c>
      <c r="H8227">
        <v>5</v>
      </c>
      <c r="I8227">
        <v>49</v>
      </c>
      <c r="J8227">
        <v>2</v>
      </c>
      <c r="K8227">
        <v>22.88</v>
      </c>
      <c r="L8227" t="str">
        <f t="shared" si="768"/>
        <v/>
      </c>
      <c r="M8227">
        <v>2</v>
      </c>
      <c r="N8227" t="str">
        <f t="shared" si="769"/>
        <v/>
      </c>
      <c r="O8227">
        <v>29</v>
      </c>
      <c r="P8227" s="11">
        <v>1</v>
      </c>
      <c r="Q8227" s="11">
        <v>4.08163265306122E-2</v>
      </c>
      <c r="R8227" s="12">
        <v>11.44</v>
      </c>
      <c r="S8227" t="s">
        <v>27</v>
      </c>
      <c r="T8227">
        <v>1</v>
      </c>
      <c r="U8227">
        <f t="shared" si="770"/>
        <v>4</v>
      </c>
      <c r="V8227">
        <f t="shared" si="771"/>
        <v>1</v>
      </c>
      <c r="W8227">
        <f t="shared" si="772"/>
        <v>1</v>
      </c>
      <c r="X8227" t="str">
        <f t="shared" si="773"/>
        <v>411</v>
      </c>
      <c r="Y8227" t="str">
        <f>IF(Table1[[#This Row],[RFM_Score]]="555","Champion", IF(AND(J8227&gt;=4,V8227&gt;=4),"Loyal", IF(U8227&lt;=2,"At Risk", IF(W8227&gt;=4,"Potential Loyalist","Others"))))</f>
        <v>Others</v>
      </c>
    </row>
    <row r="8228" spans="1:25">
      <c r="A8228" t="s">
        <v>9969</v>
      </c>
      <c r="B8228">
        <v>42</v>
      </c>
      <c r="C8228" t="s">
        <v>24</v>
      </c>
      <c r="D8228" t="s">
        <v>20</v>
      </c>
      <c r="E8228" s="6" t="s">
        <v>20298</v>
      </c>
      <c r="F8228" t="s">
        <v>26</v>
      </c>
      <c r="G8228">
        <v>3</v>
      </c>
      <c r="H8228">
        <v>1</v>
      </c>
      <c r="I8228">
        <v>47</v>
      </c>
      <c r="J8228">
        <v>2</v>
      </c>
      <c r="K8228">
        <v>22.86</v>
      </c>
      <c r="L8228" t="str">
        <f t="shared" si="768"/>
        <v/>
      </c>
      <c r="M8228">
        <v>2</v>
      </c>
      <c r="N8228" t="str">
        <f t="shared" si="769"/>
        <v/>
      </c>
      <c r="O8228">
        <v>22</v>
      </c>
      <c r="P8228" s="11">
        <v>0.33333333333333298</v>
      </c>
      <c r="Q8228" s="11">
        <v>4.2553191489361701E-2</v>
      </c>
      <c r="R8228" s="12">
        <v>11.43</v>
      </c>
      <c r="S8228" t="s">
        <v>27</v>
      </c>
      <c r="T8228">
        <v>0</v>
      </c>
      <c r="U8228">
        <f t="shared" si="770"/>
        <v>4</v>
      </c>
      <c r="V8228">
        <f t="shared" si="771"/>
        <v>1</v>
      </c>
      <c r="W8228">
        <f t="shared" si="772"/>
        <v>1</v>
      </c>
      <c r="X8228" t="str">
        <f t="shared" si="773"/>
        <v>411</v>
      </c>
      <c r="Y8228" t="str">
        <f>IF(Table1[[#This Row],[RFM_Score]]="555","Champion", IF(AND(J8228&gt;=4,V8228&gt;=4),"Loyal", IF(U8228&lt;=2,"At Risk", IF(W8228&gt;=4,"Potential Loyalist","Others"))))</f>
        <v>Others</v>
      </c>
    </row>
    <row r="8229" spans="1:25">
      <c r="A8229" t="s">
        <v>1427</v>
      </c>
      <c r="B8229">
        <v>40</v>
      </c>
      <c r="C8229" t="s">
        <v>24</v>
      </c>
      <c r="D8229" t="s">
        <v>41</v>
      </c>
      <c r="E8229" s="6" t="s">
        <v>20299</v>
      </c>
      <c r="F8229" t="s">
        <v>26</v>
      </c>
      <c r="G8229">
        <v>4</v>
      </c>
      <c r="H8229">
        <v>2</v>
      </c>
      <c r="I8229">
        <v>74</v>
      </c>
      <c r="J8229">
        <v>4</v>
      </c>
      <c r="K8229">
        <v>22.74</v>
      </c>
      <c r="L8229" t="str">
        <f t="shared" si="768"/>
        <v/>
      </c>
      <c r="M8229">
        <v>2</v>
      </c>
      <c r="N8229" t="str">
        <f t="shared" si="769"/>
        <v/>
      </c>
      <c r="O8229">
        <v>18</v>
      </c>
      <c r="P8229" s="11">
        <v>0.5</v>
      </c>
      <c r="Q8229" s="11">
        <v>5.4054054054054002E-2</v>
      </c>
      <c r="R8229" s="12">
        <v>11.37</v>
      </c>
      <c r="S8229" t="s">
        <v>27</v>
      </c>
      <c r="T8229">
        <v>0</v>
      </c>
      <c r="U8229">
        <f t="shared" si="770"/>
        <v>5</v>
      </c>
      <c r="V8229">
        <f t="shared" si="771"/>
        <v>1</v>
      </c>
      <c r="W8229">
        <f t="shared" si="772"/>
        <v>1</v>
      </c>
      <c r="X8229" t="str">
        <f t="shared" si="773"/>
        <v>511</v>
      </c>
      <c r="Y8229" t="str">
        <f>IF(Table1[[#This Row],[RFM_Score]]="555","Champion", IF(AND(J8229&gt;=4,V8229&gt;=4),"Loyal", IF(U8229&lt;=2,"At Risk", IF(W8229&gt;=4,"Potential Loyalist","Others"))))</f>
        <v>Others</v>
      </c>
    </row>
    <row r="8230" spans="1:25">
      <c r="A8230" t="s">
        <v>2828</v>
      </c>
      <c r="B8230">
        <v>28</v>
      </c>
      <c r="C8230" t="s">
        <v>24</v>
      </c>
      <c r="D8230" t="s">
        <v>46</v>
      </c>
      <c r="E8230" s="6" t="s">
        <v>20300</v>
      </c>
      <c r="F8230" t="s">
        <v>26</v>
      </c>
      <c r="G8230">
        <v>4</v>
      </c>
      <c r="H8230">
        <v>0</v>
      </c>
      <c r="I8230">
        <v>42</v>
      </c>
      <c r="J8230">
        <v>0</v>
      </c>
      <c r="K8230">
        <v>22.6</v>
      </c>
      <c r="L8230" t="str">
        <f t="shared" si="768"/>
        <v/>
      </c>
      <c r="M8230">
        <v>2</v>
      </c>
      <c r="N8230" t="str">
        <f t="shared" si="769"/>
        <v/>
      </c>
      <c r="O8230">
        <v>3</v>
      </c>
      <c r="P8230" s="11">
        <v>0</v>
      </c>
      <c r="Q8230" s="11">
        <v>0</v>
      </c>
      <c r="R8230" s="12">
        <v>11.3</v>
      </c>
      <c r="S8230" t="s">
        <v>27</v>
      </c>
      <c r="T8230">
        <v>0</v>
      </c>
      <c r="U8230">
        <f t="shared" si="770"/>
        <v>5</v>
      </c>
      <c r="V8230">
        <f t="shared" si="771"/>
        <v>1</v>
      </c>
      <c r="W8230">
        <f t="shared" si="772"/>
        <v>1</v>
      </c>
      <c r="X8230" t="str">
        <f t="shared" si="773"/>
        <v>511</v>
      </c>
      <c r="Y8230" t="str">
        <f>IF(Table1[[#This Row],[RFM_Score]]="555","Champion", IF(AND(J8230&gt;=4,V8230&gt;=4),"Loyal", IF(U8230&lt;=2,"At Risk", IF(W8230&gt;=4,"Potential Loyalist","Others"))))</f>
        <v>Others</v>
      </c>
    </row>
    <row r="8231" spans="1:25">
      <c r="A8231" t="s">
        <v>6179</v>
      </c>
      <c r="B8231">
        <v>34</v>
      </c>
      <c r="C8231" t="s">
        <v>24</v>
      </c>
      <c r="D8231" t="s">
        <v>46</v>
      </c>
      <c r="E8231" s="6" t="s">
        <v>20301</v>
      </c>
      <c r="F8231" t="s">
        <v>30</v>
      </c>
      <c r="G8231">
        <v>3</v>
      </c>
      <c r="H8231">
        <v>1</v>
      </c>
      <c r="I8231">
        <v>50</v>
      </c>
      <c r="J8231">
        <v>2</v>
      </c>
      <c r="K8231">
        <v>22.58</v>
      </c>
      <c r="L8231" t="str">
        <f t="shared" si="768"/>
        <v/>
      </c>
      <c r="M8231">
        <v>2</v>
      </c>
      <c r="N8231" t="str">
        <f t="shared" si="769"/>
        <v/>
      </c>
      <c r="O8231">
        <v>1</v>
      </c>
      <c r="P8231" s="11">
        <v>0.33333333333333298</v>
      </c>
      <c r="Q8231" s="11">
        <v>0.04</v>
      </c>
      <c r="R8231" s="12">
        <v>11.29</v>
      </c>
      <c r="S8231" t="s">
        <v>27</v>
      </c>
      <c r="T8231">
        <v>0</v>
      </c>
      <c r="U8231">
        <f t="shared" si="770"/>
        <v>5</v>
      </c>
      <c r="V8231">
        <f t="shared" si="771"/>
        <v>1</v>
      </c>
      <c r="W8231">
        <f t="shared" si="772"/>
        <v>1</v>
      </c>
      <c r="X8231" t="str">
        <f t="shared" si="773"/>
        <v>511</v>
      </c>
      <c r="Y8231" t="str">
        <f>IF(Table1[[#This Row],[RFM_Score]]="555","Champion", IF(AND(J8231&gt;=4,V8231&gt;=4),"Loyal", IF(U8231&lt;=2,"At Risk", IF(W8231&gt;=4,"Potential Loyalist","Others"))))</f>
        <v>Others</v>
      </c>
    </row>
    <row r="8232" spans="1:25">
      <c r="A8232" t="s">
        <v>8148</v>
      </c>
      <c r="B8232">
        <v>18</v>
      </c>
      <c r="C8232" t="s">
        <v>19</v>
      </c>
      <c r="D8232" t="s">
        <v>29</v>
      </c>
      <c r="E8232" s="6" t="s">
        <v>20302</v>
      </c>
      <c r="F8232" t="s">
        <v>26</v>
      </c>
      <c r="G8232">
        <v>3</v>
      </c>
      <c r="H8232">
        <v>0</v>
      </c>
      <c r="I8232">
        <v>60</v>
      </c>
      <c r="J8232">
        <v>5</v>
      </c>
      <c r="K8232">
        <v>22.5</v>
      </c>
      <c r="L8232" t="str">
        <f t="shared" si="768"/>
        <v/>
      </c>
      <c r="M8232">
        <v>2</v>
      </c>
      <c r="N8232" t="str">
        <f t="shared" si="769"/>
        <v/>
      </c>
      <c r="O8232">
        <v>117</v>
      </c>
      <c r="P8232" s="11">
        <v>0</v>
      </c>
      <c r="Q8232" s="11">
        <v>8.3333333333333301E-2</v>
      </c>
      <c r="R8232" s="12">
        <v>11.25</v>
      </c>
      <c r="S8232" t="s">
        <v>27</v>
      </c>
      <c r="T8232">
        <v>1</v>
      </c>
      <c r="U8232">
        <f t="shared" si="770"/>
        <v>1</v>
      </c>
      <c r="V8232">
        <f t="shared" si="771"/>
        <v>1</v>
      </c>
      <c r="W8232">
        <f t="shared" si="772"/>
        <v>1</v>
      </c>
      <c r="X8232" t="str">
        <f t="shared" si="773"/>
        <v>111</v>
      </c>
      <c r="Y8232" t="str">
        <f>IF(Table1[[#This Row],[RFM_Score]]="555","Champion", IF(AND(J8232&gt;=4,V8232&gt;=4),"Loyal", IF(U8232&lt;=2,"At Risk", IF(W8232&gt;=4,"Potential Loyalist","Others"))))</f>
        <v>At Risk</v>
      </c>
    </row>
    <row r="8233" spans="1:25">
      <c r="A8233" t="s">
        <v>5991</v>
      </c>
      <c r="B8233">
        <v>41</v>
      </c>
      <c r="C8233" t="s">
        <v>19</v>
      </c>
      <c r="D8233" t="s">
        <v>25</v>
      </c>
      <c r="E8233" s="6" t="s">
        <v>20303</v>
      </c>
      <c r="F8233" t="s">
        <v>30</v>
      </c>
      <c r="G8233">
        <v>2</v>
      </c>
      <c r="H8233">
        <v>0</v>
      </c>
      <c r="I8233">
        <v>54</v>
      </c>
      <c r="J8233">
        <v>3</v>
      </c>
      <c r="K8233">
        <v>22.48</v>
      </c>
      <c r="L8233" t="str">
        <f t="shared" si="768"/>
        <v/>
      </c>
      <c r="M8233">
        <v>2</v>
      </c>
      <c r="N8233" t="str">
        <f t="shared" si="769"/>
        <v/>
      </c>
      <c r="O8233">
        <v>40</v>
      </c>
      <c r="P8233" s="11">
        <v>0</v>
      </c>
      <c r="Q8233" s="11">
        <v>5.5555555555555497E-2</v>
      </c>
      <c r="R8233" s="12">
        <v>11.24</v>
      </c>
      <c r="S8233" t="s">
        <v>27</v>
      </c>
      <c r="T8233">
        <v>0</v>
      </c>
      <c r="U8233">
        <f t="shared" si="770"/>
        <v>4</v>
      </c>
      <c r="V8233">
        <f t="shared" si="771"/>
        <v>1</v>
      </c>
      <c r="W8233">
        <f t="shared" si="772"/>
        <v>1</v>
      </c>
      <c r="X8233" t="str">
        <f t="shared" si="773"/>
        <v>411</v>
      </c>
      <c r="Y8233" t="str">
        <f>IF(Table1[[#This Row],[RFM_Score]]="555","Champion", IF(AND(J8233&gt;=4,V8233&gt;=4),"Loyal", IF(U8233&lt;=2,"At Risk", IF(W8233&gt;=4,"Potential Loyalist","Others"))))</f>
        <v>Others</v>
      </c>
    </row>
    <row r="8234" spans="1:25">
      <c r="A8234" t="s">
        <v>2278</v>
      </c>
      <c r="B8234">
        <v>42</v>
      </c>
      <c r="C8234" t="s">
        <v>24</v>
      </c>
      <c r="D8234" t="s">
        <v>49</v>
      </c>
      <c r="E8234" s="6" t="s">
        <v>20304</v>
      </c>
      <c r="F8234" t="s">
        <v>21</v>
      </c>
      <c r="G8234">
        <v>0</v>
      </c>
      <c r="H8234">
        <v>0</v>
      </c>
      <c r="I8234">
        <v>62</v>
      </c>
      <c r="J8234">
        <v>2</v>
      </c>
      <c r="K8234">
        <v>22.37</v>
      </c>
      <c r="L8234" t="str">
        <f t="shared" si="768"/>
        <v/>
      </c>
      <c r="M8234">
        <v>2</v>
      </c>
      <c r="N8234" t="str">
        <f t="shared" si="769"/>
        <v/>
      </c>
      <c r="O8234">
        <v>1</v>
      </c>
      <c r="P8234" s="11">
        <v>0</v>
      </c>
      <c r="Q8234" s="11">
        <v>3.2258064516128997E-2</v>
      </c>
      <c r="R8234" s="12">
        <v>11.185</v>
      </c>
      <c r="S8234" t="s">
        <v>27</v>
      </c>
      <c r="T8234">
        <v>0</v>
      </c>
      <c r="U8234">
        <f t="shared" si="770"/>
        <v>5</v>
      </c>
      <c r="V8234">
        <f t="shared" si="771"/>
        <v>1</v>
      </c>
      <c r="W8234">
        <f t="shared" si="772"/>
        <v>1</v>
      </c>
      <c r="X8234" t="str">
        <f t="shared" si="773"/>
        <v>511</v>
      </c>
      <c r="Y8234" t="str">
        <f>IF(Table1[[#This Row],[RFM_Score]]="555","Champion", IF(AND(J8234&gt;=4,V8234&gt;=4),"Loyal", IF(U8234&lt;=2,"At Risk", IF(W8234&gt;=4,"Potential Loyalist","Others"))))</f>
        <v>Others</v>
      </c>
    </row>
    <row r="8235" spans="1:25">
      <c r="A8235" t="s">
        <v>4156</v>
      </c>
      <c r="B8235">
        <v>22</v>
      </c>
      <c r="C8235" t="s">
        <v>24</v>
      </c>
      <c r="D8235" t="s">
        <v>35</v>
      </c>
      <c r="E8235" s="6" t="s">
        <v>20305</v>
      </c>
      <c r="F8235" t="s">
        <v>30</v>
      </c>
      <c r="G8235">
        <v>1</v>
      </c>
      <c r="H8235">
        <v>1</v>
      </c>
      <c r="I8235">
        <v>48</v>
      </c>
      <c r="J8235">
        <v>4</v>
      </c>
      <c r="K8235">
        <v>22.37</v>
      </c>
      <c r="L8235" t="str">
        <f t="shared" si="768"/>
        <v/>
      </c>
      <c r="M8235">
        <v>2</v>
      </c>
      <c r="N8235" t="str">
        <f t="shared" si="769"/>
        <v/>
      </c>
      <c r="O8235">
        <v>100</v>
      </c>
      <c r="P8235" s="11">
        <v>1</v>
      </c>
      <c r="Q8235" s="11">
        <v>8.3333333333333301E-2</v>
      </c>
      <c r="R8235" s="12">
        <v>11.185</v>
      </c>
      <c r="S8235" t="s">
        <v>27</v>
      </c>
      <c r="T8235">
        <v>1</v>
      </c>
      <c r="U8235">
        <f t="shared" si="770"/>
        <v>2</v>
      </c>
      <c r="V8235">
        <f t="shared" si="771"/>
        <v>1</v>
      </c>
      <c r="W8235">
        <f t="shared" si="772"/>
        <v>1</v>
      </c>
      <c r="X8235" t="str">
        <f t="shared" si="773"/>
        <v>211</v>
      </c>
      <c r="Y8235" t="str">
        <f>IF(Table1[[#This Row],[RFM_Score]]="555","Champion", IF(AND(J8235&gt;=4,V8235&gt;=4),"Loyal", IF(U8235&lt;=2,"At Risk", IF(W8235&gt;=4,"Potential Loyalist","Others"))))</f>
        <v>At Risk</v>
      </c>
    </row>
    <row r="8236" spans="1:25">
      <c r="A8236" t="s">
        <v>3244</v>
      </c>
      <c r="B8236">
        <v>44</v>
      </c>
      <c r="C8236" t="s">
        <v>19</v>
      </c>
      <c r="D8236" t="s">
        <v>25</v>
      </c>
      <c r="E8236" s="6" t="s">
        <v>20306</v>
      </c>
      <c r="F8236" t="s">
        <v>60</v>
      </c>
      <c r="G8236">
        <v>1</v>
      </c>
      <c r="H8236">
        <v>0</v>
      </c>
      <c r="I8236">
        <v>59</v>
      </c>
      <c r="J8236">
        <v>2</v>
      </c>
      <c r="K8236">
        <v>22.26</v>
      </c>
      <c r="L8236" t="str">
        <f t="shared" si="768"/>
        <v/>
      </c>
      <c r="M8236">
        <v>2</v>
      </c>
      <c r="N8236" t="str">
        <f t="shared" si="769"/>
        <v/>
      </c>
      <c r="O8236">
        <v>1</v>
      </c>
      <c r="P8236" s="11">
        <v>0</v>
      </c>
      <c r="Q8236" s="11">
        <v>3.38983050847457E-2</v>
      </c>
      <c r="R8236" s="12">
        <v>11.13</v>
      </c>
      <c r="S8236" t="s">
        <v>27</v>
      </c>
      <c r="T8236">
        <v>0</v>
      </c>
      <c r="U8236">
        <f t="shared" si="770"/>
        <v>5</v>
      </c>
      <c r="V8236">
        <f t="shared" si="771"/>
        <v>1</v>
      </c>
      <c r="W8236">
        <f t="shared" si="772"/>
        <v>1</v>
      </c>
      <c r="X8236" t="str">
        <f t="shared" si="773"/>
        <v>511</v>
      </c>
      <c r="Y8236" t="str">
        <f>IF(Table1[[#This Row],[RFM_Score]]="555","Champion", IF(AND(J8236&gt;=4,V8236&gt;=4),"Loyal", IF(U8236&lt;=2,"At Risk", IF(W8236&gt;=4,"Potential Loyalist","Others"))))</f>
        <v>Others</v>
      </c>
    </row>
    <row r="8237" spans="1:25">
      <c r="A8237" t="s">
        <v>7477</v>
      </c>
      <c r="B8237">
        <v>56</v>
      </c>
      <c r="C8237" t="s">
        <v>19</v>
      </c>
      <c r="D8237" t="s">
        <v>29</v>
      </c>
      <c r="E8237" s="6" t="s">
        <v>20307</v>
      </c>
      <c r="F8237" t="s">
        <v>30</v>
      </c>
      <c r="G8237">
        <v>4</v>
      </c>
      <c r="H8237">
        <v>3</v>
      </c>
      <c r="I8237">
        <v>47</v>
      </c>
      <c r="J8237">
        <v>1</v>
      </c>
      <c r="K8237">
        <v>22.14</v>
      </c>
      <c r="L8237" t="str">
        <f t="shared" si="768"/>
        <v/>
      </c>
      <c r="M8237">
        <v>2</v>
      </c>
      <c r="N8237" t="str">
        <f t="shared" si="769"/>
        <v/>
      </c>
      <c r="O8237">
        <v>13</v>
      </c>
      <c r="P8237" s="11">
        <v>0.75</v>
      </c>
      <c r="Q8237" s="11">
        <v>2.1276595744680799E-2</v>
      </c>
      <c r="R8237" s="12">
        <v>11.07</v>
      </c>
      <c r="S8237" t="s">
        <v>27</v>
      </c>
      <c r="T8237">
        <v>0</v>
      </c>
      <c r="U8237">
        <f t="shared" si="770"/>
        <v>5</v>
      </c>
      <c r="V8237">
        <f t="shared" si="771"/>
        <v>1</v>
      </c>
      <c r="W8237">
        <f t="shared" si="772"/>
        <v>1</v>
      </c>
      <c r="X8237" t="str">
        <f t="shared" si="773"/>
        <v>511</v>
      </c>
      <c r="Y8237" t="str">
        <f>IF(Table1[[#This Row],[RFM_Score]]="555","Champion", IF(AND(J8237&gt;=4,V8237&gt;=4),"Loyal", IF(U8237&lt;=2,"At Risk", IF(W8237&gt;=4,"Potential Loyalist","Others"))))</f>
        <v>Others</v>
      </c>
    </row>
    <row r="8238" spans="1:25">
      <c r="A8238" t="s">
        <v>8516</v>
      </c>
      <c r="B8238">
        <v>18</v>
      </c>
      <c r="C8238" t="s">
        <v>24</v>
      </c>
      <c r="D8238" t="s">
        <v>25</v>
      </c>
      <c r="E8238" s="6" t="s">
        <v>20308</v>
      </c>
      <c r="F8238" t="s">
        <v>21</v>
      </c>
      <c r="G8238">
        <v>7</v>
      </c>
      <c r="H8238">
        <v>0</v>
      </c>
      <c r="I8238">
        <v>52</v>
      </c>
      <c r="J8238">
        <v>3</v>
      </c>
      <c r="K8238">
        <v>22.11</v>
      </c>
      <c r="L8238" t="str">
        <f t="shared" si="768"/>
        <v/>
      </c>
      <c r="M8238">
        <v>2</v>
      </c>
      <c r="N8238" t="str">
        <f t="shared" si="769"/>
        <v/>
      </c>
      <c r="O8238">
        <v>19</v>
      </c>
      <c r="P8238" s="11">
        <v>0</v>
      </c>
      <c r="Q8238" s="11">
        <v>5.7692307692307598E-2</v>
      </c>
      <c r="R8238" s="12">
        <v>11.055</v>
      </c>
      <c r="S8238" t="s">
        <v>27</v>
      </c>
      <c r="T8238">
        <v>0</v>
      </c>
      <c r="U8238">
        <f t="shared" si="770"/>
        <v>5</v>
      </c>
      <c r="V8238">
        <f t="shared" si="771"/>
        <v>1</v>
      </c>
      <c r="W8238">
        <f t="shared" si="772"/>
        <v>1</v>
      </c>
      <c r="X8238" t="str">
        <f t="shared" si="773"/>
        <v>511</v>
      </c>
      <c r="Y8238" t="str">
        <f>IF(Table1[[#This Row],[RFM_Score]]="555","Champion", IF(AND(J8238&gt;=4,V8238&gt;=4),"Loyal", IF(U8238&lt;=2,"At Risk", IF(W8238&gt;=4,"Potential Loyalist","Others"))))</f>
        <v>Others</v>
      </c>
    </row>
    <row r="8239" spans="1:25">
      <c r="A8239" t="s">
        <v>2811</v>
      </c>
      <c r="B8239">
        <v>29</v>
      </c>
      <c r="C8239" t="s">
        <v>24</v>
      </c>
      <c r="D8239" t="s">
        <v>29</v>
      </c>
      <c r="E8239" s="6" t="s">
        <v>20309</v>
      </c>
      <c r="F8239" t="s">
        <v>37</v>
      </c>
      <c r="G8239">
        <v>7</v>
      </c>
      <c r="H8239">
        <v>3</v>
      </c>
      <c r="I8239">
        <v>58</v>
      </c>
      <c r="J8239">
        <v>5</v>
      </c>
      <c r="K8239">
        <v>21.86</v>
      </c>
      <c r="L8239" t="str">
        <f t="shared" si="768"/>
        <v/>
      </c>
      <c r="M8239">
        <v>2</v>
      </c>
      <c r="N8239" t="str">
        <f t="shared" si="769"/>
        <v/>
      </c>
      <c r="O8239">
        <v>32</v>
      </c>
      <c r="P8239" s="11">
        <v>0.42857142857142799</v>
      </c>
      <c r="Q8239" s="11">
        <v>8.6206896551724102E-2</v>
      </c>
      <c r="R8239" s="12">
        <v>10.93</v>
      </c>
      <c r="S8239" t="s">
        <v>27</v>
      </c>
      <c r="T8239">
        <v>0</v>
      </c>
      <c r="U8239">
        <f t="shared" si="770"/>
        <v>4</v>
      </c>
      <c r="V8239">
        <f t="shared" si="771"/>
        <v>1</v>
      </c>
      <c r="W8239">
        <f t="shared" si="772"/>
        <v>1</v>
      </c>
      <c r="X8239" t="str">
        <f t="shared" si="773"/>
        <v>411</v>
      </c>
      <c r="Y8239" t="str">
        <f>IF(Table1[[#This Row],[RFM_Score]]="555","Champion", IF(AND(J8239&gt;=4,V8239&gt;=4),"Loyal", IF(U8239&lt;=2,"At Risk", IF(W8239&gt;=4,"Potential Loyalist","Others"))))</f>
        <v>Others</v>
      </c>
    </row>
    <row r="8240" spans="1:25">
      <c r="A8240" t="s">
        <v>6040</v>
      </c>
      <c r="B8240">
        <v>28</v>
      </c>
      <c r="C8240" t="s">
        <v>19</v>
      </c>
      <c r="D8240" t="s">
        <v>41</v>
      </c>
      <c r="E8240" s="6" t="s">
        <v>20310</v>
      </c>
      <c r="F8240" t="s">
        <v>60</v>
      </c>
      <c r="G8240">
        <v>2</v>
      </c>
      <c r="H8240">
        <v>0</v>
      </c>
      <c r="I8240">
        <v>47</v>
      </c>
      <c r="J8240">
        <v>2</v>
      </c>
      <c r="K8240">
        <v>21.83</v>
      </c>
      <c r="L8240" t="str">
        <f t="shared" si="768"/>
        <v/>
      </c>
      <c r="M8240">
        <v>2</v>
      </c>
      <c r="N8240" t="str">
        <f t="shared" si="769"/>
        <v/>
      </c>
      <c r="O8240">
        <v>55</v>
      </c>
      <c r="P8240" s="11">
        <v>0</v>
      </c>
      <c r="Q8240" s="11">
        <v>4.2553191489361701E-2</v>
      </c>
      <c r="R8240" s="12">
        <v>10.914999999999999</v>
      </c>
      <c r="S8240" t="s">
        <v>27</v>
      </c>
      <c r="T8240">
        <v>0</v>
      </c>
      <c r="U8240">
        <f t="shared" si="770"/>
        <v>3</v>
      </c>
      <c r="V8240">
        <f t="shared" si="771"/>
        <v>1</v>
      </c>
      <c r="W8240">
        <f t="shared" si="772"/>
        <v>1</v>
      </c>
      <c r="X8240" t="str">
        <f t="shared" si="773"/>
        <v>311</v>
      </c>
      <c r="Y8240" t="str">
        <f>IF(Table1[[#This Row],[RFM_Score]]="555","Champion", IF(AND(J8240&gt;=4,V8240&gt;=4),"Loyal", IF(U8240&lt;=2,"At Risk", IF(W8240&gt;=4,"Potential Loyalist","Others"))))</f>
        <v>Others</v>
      </c>
    </row>
    <row r="8241" spans="1:25">
      <c r="A8241" t="s">
        <v>4875</v>
      </c>
      <c r="B8241">
        <v>51</v>
      </c>
      <c r="C8241" t="s">
        <v>24</v>
      </c>
      <c r="D8241" t="s">
        <v>25</v>
      </c>
      <c r="E8241" s="6" t="s">
        <v>20311</v>
      </c>
      <c r="F8241" t="s">
        <v>62</v>
      </c>
      <c r="G8241">
        <v>1</v>
      </c>
      <c r="H8241">
        <v>1</v>
      </c>
      <c r="I8241">
        <v>55</v>
      </c>
      <c r="J8241">
        <v>3</v>
      </c>
      <c r="K8241">
        <v>21.77</v>
      </c>
      <c r="L8241" t="str">
        <f t="shared" si="768"/>
        <v/>
      </c>
      <c r="M8241">
        <v>2</v>
      </c>
      <c r="N8241" t="str">
        <f t="shared" si="769"/>
        <v/>
      </c>
      <c r="O8241">
        <v>17</v>
      </c>
      <c r="P8241" s="11">
        <v>1</v>
      </c>
      <c r="Q8241" s="11">
        <v>5.4545454545454501E-2</v>
      </c>
      <c r="R8241" s="12">
        <v>10.885</v>
      </c>
      <c r="S8241" t="s">
        <v>27</v>
      </c>
      <c r="T8241">
        <v>0</v>
      </c>
      <c r="U8241">
        <f t="shared" si="770"/>
        <v>5</v>
      </c>
      <c r="V8241">
        <f t="shared" si="771"/>
        <v>1</v>
      </c>
      <c r="W8241">
        <f t="shared" si="772"/>
        <v>1</v>
      </c>
      <c r="X8241" t="str">
        <f t="shared" si="773"/>
        <v>511</v>
      </c>
      <c r="Y8241" t="str">
        <f>IF(Table1[[#This Row],[RFM_Score]]="555","Champion", IF(AND(J8241&gt;=4,V8241&gt;=4),"Loyal", IF(U8241&lt;=2,"At Risk", IF(W8241&gt;=4,"Potential Loyalist","Others"))))</f>
        <v>Others</v>
      </c>
    </row>
    <row r="8242" spans="1:25">
      <c r="A8242" t="s">
        <v>9533</v>
      </c>
      <c r="B8242">
        <v>49</v>
      </c>
      <c r="C8242" t="s">
        <v>24</v>
      </c>
      <c r="D8242" t="s">
        <v>29</v>
      </c>
      <c r="E8242" s="6" t="s">
        <v>20312</v>
      </c>
      <c r="F8242" t="s">
        <v>26</v>
      </c>
      <c r="G8242">
        <v>2</v>
      </c>
      <c r="H8242">
        <v>1</v>
      </c>
      <c r="I8242">
        <v>44</v>
      </c>
      <c r="J8242">
        <v>2</v>
      </c>
      <c r="K8242">
        <v>21.59</v>
      </c>
      <c r="L8242" t="str">
        <f t="shared" si="768"/>
        <v/>
      </c>
      <c r="M8242">
        <v>2</v>
      </c>
      <c r="N8242" t="str">
        <f t="shared" si="769"/>
        <v/>
      </c>
      <c r="O8242">
        <v>50</v>
      </c>
      <c r="P8242" s="11">
        <v>0.5</v>
      </c>
      <c r="Q8242" s="11">
        <v>4.54545454545454E-2</v>
      </c>
      <c r="R8242" s="12">
        <v>10.795</v>
      </c>
      <c r="S8242" t="s">
        <v>27</v>
      </c>
      <c r="T8242">
        <v>0</v>
      </c>
      <c r="U8242">
        <f t="shared" si="770"/>
        <v>3</v>
      </c>
      <c r="V8242">
        <f t="shared" si="771"/>
        <v>1</v>
      </c>
      <c r="W8242">
        <f t="shared" si="772"/>
        <v>1</v>
      </c>
      <c r="X8242" t="str">
        <f t="shared" si="773"/>
        <v>311</v>
      </c>
      <c r="Y8242" t="str">
        <f>IF(Table1[[#This Row],[RFM_Score]]="555","Champion", IF(AND(J8242&gt;=4,V8242&gt;=4),"Loyal", IF(U8242&lt;=2,"At Risk", IF(W8242&gt;=4,"Potential Loyalist","Others"))))</f>
        <v>Others</v>
      </c>
    </row>
    <row r="8243" spans="1:25">
      <c r="A8243" t="s">
        <v>4801</v>
      </c>
      <c r="B8243">
        <v>23</v>
      </c>
      <c r="C8243" t="s">
        <v>24</v>
      </c>
      <c r="D8243" t="s">
        <v>25</v>
      </c>
      <c r="E8243" s="6" t="s">
        <v>20313</v>
      </c>
      <c r="F8243" t="s">
        <v>37</v>
      </c>
      <c r="G8243">
        <v>3</v>
      </c>
      <c r="H8243">
        <v>0</v>
      </c>
      <c r="I8243">
        <v>49</v>
      </c>
      <c r="J8243">
        <v>2</v>
      </c>
      <c r="K8243">
        <v>21.54</v>
      </c>
      <c r="L8243" t="str">
        <f t="shared" si="768"/>
        <v/>
      </c>
      <c r="M8243">
        <v>2</v>
      </c>
      <c r="N8243" t="str">
        <f t="shared" si="769"/>
        <v/>
      </c>
      <c r="O8243">
        <v>19</v>
      </c>
      <c r="P8243" s="11">
        <v>0</v>
      </c>
      <c r="Q8243" s="11">
        <v>4.08163265306122E-2</v>
      </c>
      <c r="R8243" s="12">
        <v>10.77</v>
      </c>
      <c r="S8243" t="s">
        <v>27</v>
      </c>
      <c r="T8243">
        <v>0</v>
      </c>
      <c r="U8243">
        <f t="shared" si="770"/>
        <v>5</v>
      </c>
      <c r="V8243">
        <f t="shared" si="771"/>
        <v>1</v>
      </c>
      <c r="W8243">
        <f t="shared" si="772"/>
        <v>1</v>
      </c>
      <c r="X8243" t="str">
        <f t="shared" si="773"/>
        <v>511</v>
      </c>
      <c r="Y8243" t="str">
        <f>IF(Table1[[#This Row],[RFM_Score]]="555","Champion", IF(AND(J8243&gt;=4,V8243&gt;=4),"Loyal", IF(U8243&lt;=2,"At Risk", IF(W8243&gt;=4,"Potential Loyalist","Others"))))</f>
        <v>Others</v>
      </c>
    </row>
    <row r="8244" spans="1:25">
      <c r="A8244" t="s">
        <v>11473</v>
      </c>
      <c r="B8244">
        <v>32</v>
      </c>
      <c r="C8244" t="s">
        <v>24</v>
      </c>
      <c r="D8244" t="s">
        <v>41</v>
      </c>
      <c r="E8244" s="6" t="s">
        <v>20314</v>
      </c>
      <c r="F8244" t="s">
        <v>21</v>
      </c>
      <c r="G8244">
        <v>8</v>
      </c>
      <c r="H8244">
        <v>5</v>
      </c>
      <c r="I8244">
        <v>46</v>
      </c>
      <c r="J8244">
        <v>3</v>
      </c>
      <c r="K8244">
        <v>21.45</v>
      </c>
      <c r="L8244" t="str">
        <f t="shared" si="768"/>
        <v/>
      </c>
      <c r="M8244">
        <v>2</v>
      </c>
      <c r="N8244" t="str">
        <f t="shared" si="769"/>
        <v/>
      </c>
      <c r="O8244">
        <v>48</v>
      </c>
      <c r="P8244" s="11">
        <v>0.625</v>
      </c>
      <c r="Q8244" s="11">
        <v>6.5217391304347797E-2</v>
      </c>
      <c r="R8244" s="12">
        <v>10.725</v>
      </c>
      <c r="S8244" t="s">
        <v>27</v>
      </c>
      <c r="T8244">
        <v>0</v>
      </c>
      <c r="U8244">
        <f t="shared" si="770"/>
        <v>3</v>
      </c>
      <c r="V8244">
        <f t="shared" si="771"/>
        <v>1</v>
      </c>
      <c r="W8244">
        <f t="shared" si="772"/>
        <v>1</v>
      </c>
      <c r="X8244" t="str">
        <f t="shared" si="773"/>
        <v>311</v>
      </c>
      <c r="Y8244" t="str">
        <f>IF(Table1[[#This Row],[RFM_Score]]="555","Champion", IF(AND(J8244&gt;=4,V8244&gt;=4),"Loyal", IF(U8244&lt;=2,"At Risk", IF(W8244&gt;=4,"Potential Loyalist","Others"))))</f>
        <v>Others</v>
      </c>
    </row>
    <row r="8245" spans="1:25">
      <c r="A8245" t="s">
        <v>10057</v>
      </c>
      <c r="B8245">
        <v>53</v>
      </c>
      <c r="C8245" t="s">
        <v>24</v>
      </c>
      <c r="D8245" t="s">
        <v>25</v>
      </c>
      <c r="E8245" s="6" t="s">
        <v>20315</v>
      </c>
      <c r="F8245" t="s">
        <v>60</v>
      </c>
      <c r="G8245">
        <v>4</v>
      </c>
      <c r="H8245">
        <v>2</v>
      </c>
      <c r="I8245">
        <v>42</v>
      </c>
      <c r="J8245">
        <v>1</v>
      </c>
      <c r="K8245">
        <v>21.15</v>
      </c>
      <c r="L8245" t="str">
        <f t="shared" si="768"/>
        <v/>
      </c>
      <c r="M8245">
        <v>2</v>
      </c>
      <c r="N8245" t="str">
        <f t="shared" si="769"/>
        <v/>
      </c>
      <c r="O8245">
        <v>13</v>
      </c>
      <c r="P8245" s="11">
        <v>0.5</v>
      </c>
      <c r="Q8245" s="11">
        <v>2.3809523809523801E-2</v>
      </c>
      <c r="R8245" s="12">
        <v>10.574999999999999</v>
      </c>
      <c r="S8245" t="s">
        <v>27</v>
      </c>
      <c r="T8245">
        <v>0</v>
      </c>
      <c r="U8245">
        <f t="shared" si="770"/>
        <v>5</v>
      </c>
      <c r="V8245">
        <f t="shared" si="771"/>
        <v>1</v>
      </c>
      <c r="W8245">
        <f t="shared" si="772"/>
        <v>1</v>
      </c>
      <c r="X8245" t="str">
        <f t="shared" si="773"/>
        <v>511</v>
      </c>
      <c r="Y8245" t="str">
        <f>IF(Table1[[#This Row],[RFM_Score]]="555","Champion", IF(AND(J8245&gt;=4,V8245&gt;=4),"Loyal", IF(U8245&lt;=2,"At Risk", IF(W8245&gt;=4,"Potential Loyalist","Others"))))</f>
        <v>Others</v>
      </c>
    </row>
    <row r="8246" spans="1:25">
      <c r="A8246" t="s">
        <v>5611</v>
      </c>
      <c r="B8246">
        <v>23</v>
      </c>
      <c r="C8246" t="s">
        <v>19</v>
      </c>
      <c r="D8246" t="s">
        <v>25</v>
      </c>
      <c r="E8246" s="6" t="s">
        <v>20316</v>
      </c>
      <c r="F8246" t="s">
        <v>30</v>
      </c>
      <c r="G8246">
        <v>2</v>
      </c>
      <c r="H8246">
        <v>0</v>
      </c>
      <c r="I8246">
        <v>54</v>
      </c>
      <c r="J8246">
        <v>5</v>
      </c>
      <c r="K8246">
        <v>21.06</v>
      </c>
      <c r="L8246" t="str">
        <f t="shared" si="768"/>
        <v/>
      </c>
      <c r="M8246">
        <v>2</v>
      </c>
      <c r="N8246" t="str">
        <f t="shared" si="769"/>
        <v/>
      </c>
      <c r="O8246">
        <v>41</v>
      </c>
      <c r="P8246" s="11">
        <v>0</v>
      </c>
      <c r="Q8246" s="11">
        <v>9.2592592592592504E-2</v>
      </c>
      <c r="R8246" s="12">
        <v>10.53</v>
      </c>
      <c r="S8246" t="s">
        <v>27</v>
      </c>
      <c r="T8246">
        <v>0</v>
      </c>
      <c r="U8246">
        <f t="shared" si="770"/>
        <v>3</v>
      </c>
      <c r="V8246">
        <f t="shared" si="771"/>
        <v>1</v>
      </c>
      <c r="W8246">
        <f t="shared" si="772"/>
        <v>1</v>
      </c>
      <c r="X8246" t="str">
        <f t="shared" si="773"/>
        <v>311</v>
      </c>
      <c r="Y8246" t="str">
        <f>IF(Table1[[#This Row],[RFM_Score]]="555","Champion", IF(AND(J8246&gt;=4,V8246&gt;=4),"Loyal", IF(U8246&lt;=2,"At Risk", IF(W8246&gt;=4,"Potential Loyalist","Others"))))</f>
        <v>Others</v>
      </c>
    </row>
    <row r="8247" spans="1:25">
      <c r="A8247" t="s">
        <v>8440</v>
      </c>
      <c r="B8247">
        <v>32</v>
      </c>
      <c r="C8247" t="s">
        <v>19</v>
      </c>
      <c r="D8247" t="s">
        <v>29</v>
      </c>
      <c r="E8247" s="6" t="s">
        <v>20317</v>
      </c>
      <c r="F8247" t="s">
        <v>26</v>
      </c>
      <c r="G8247">
        <v>2</v>
      </c>
      <c r="H8247">
        <v>0</v>
      </c>
      <c r="I8247">
        <v>43</v>
      </c>
      <c r="J8247">
        <v>1</v>
      </c>
      <c r="K8247">
        <v>21.04</v>
      </c>
      <c r="L8247" t="str">
        <f t="shared" si="768"/>
        <v/>
      </c>
      <c r="M8247">
        <v>2</v>
      </c>
      <c r="N8247" t="str">
        <f t="shared" si="769"/>
        <v/>
      </c>
      <c r="O8247">
        <v>28</v>
      </c>
      <c r="P8247" s="11">
        <v>0</v>
      </c>
      <c r="Q8247" s="11">
        <v>2.3255813953488299E-2</v>
      </c>
      <c r="R8247" s="12">
        <v>10.52</v>
      </c>
      <c r="S8247" t="s">
        <v>27</v>
      </c>
      <c r="T8247">
        <v>0</v>
      </c>
      <c r="U8247">
        <f t="shared" si="770"/>
        <v>4</v>
      </c>
      <c r="V8247">
        <f t="shared" si="771"/>
        <v>1</v>
      </c>
      <c r="W8247">
        <f t="shared" si="772"/>
        <v>1</v>
      </c>
      <c r="X8247" t="str">
        <f t="shared" si="773"/>
        <v>411</v>
      </c>
      <c r="Y8247" t="str">
        <f>IF(Table1[[#This Row],[RFM_Score]]="555","Champion", IF(AND(J8247&gt;=4,V8247&gt;=4),"Loyal", IF(U8247&lt;=2,"At Risk", IF(W8247&gt;=4,"Potential Loyalist","Others"))))</f>
        <v>Others</v>
      </c>
    </row>
    <row r="8248" spans="1:25">
      <c r="A8248" t="s">
        <v>4772</v>
      </c>
      <c r="B8248">
        <v>46</v>
      </c>
      <c r="C8248" t="s">
        <v>24</v>
      </c>
      <c r="D8248" t="s">
        <v>25</v>
      </c>
      <c r="E8248" s="6" t="s">
        <v>20318</v>
      </c>
      <c r="F8248" t="s">
        <v>37</v>
      </c>
      <c r="G8248">
        <v>2</v>
      </c>
      <c r="H8248">
        <v>1</v>
      </c>
      <c r="I8248">
        <v>59</v>
      </c>
      <c r="J8248">
        <v>4</v>
      </c>
      <c r="K8248">
        <v>21</v>
      </c>
      <c r="L8248" t="str">
        <f t="shared" si="768"/>
        <v/>
      </c>
      <c r="M8248">
        <v>2</v>
      </c>
      <c r="N8248" t="str">
        <f t="shared" si="769"/>
        <v/>
      </c>
      <c r="O8248">
        <v>35</v>
      </c>
      <c r="P8248" s="11">
        <v>0.5</v>
      </c>
      <c r="Q8248" s="11">
        <v>6.7796610169491497E-2</v>
      </c>
      <c r="R8248" s="12">
        <v>10.5</v>
      </c>
      <c r="S8248" t="s">
        <v>27</v>
      </c>
      <c r="T8248">
        <v>1</v>
      </c>
      <c r="U8248">
        <f t="shared" si="770"/>
        <v>4</v>
      </c>
      <c r="V8248">
        <f t="shared" si="771"/>
        <v>1</v>
      </c>
      <c r="W8248">
        <f t="shared" si="772"/>
        <v>1</v>
      </c>
      <c r="X8248" t="str">
        <f t="shared" si="773"/>
        <v>411</v>
      </c>
      <c r="Y8248" t="str">
        <f>IF(Table1[[#This Row],[RFM_Score]]="555","Champion", IF(AND(J8248&gt;=4,V8248&gt;=4),"Loyal", IF(U8248&lt;=2,"At Risk", IF(W8248&gt;=4,"Potential Loyalist","Others"))))</f>
        <v>Others</v>
      </c>
    </row>
    <row r="8249" spans="1:25">
      <c r="A8249" t="s">
        <v>3619</v>
      </c>
      <c r="B8249">
        <v>58</v>
      </c>
      <c r="C8249" t="s">
        <v>19</v>
      </c>
      <c r="D8249" t="s">
        <v>49</v>
      </c>
      <c r="E8249" s="6" t="s">
        <v>20319</v>
      </c>
      <c r="F8249" t="s">
        <v>26</v>
      </c>
      <c r="G8249">
        <v>4</v>
      </c>
      <c r="H8249">
        <v>2</v>
      </c>
      <c r="I8249">
        <v>54</v>
      </c>
      <c r="J8249">
        <v>0</v>
      </c>
      <c r="K8249">
        <v>20.85</v>
      </c>
      <c r="L8249" t="str">
        <f t="shared" si="768"/>
        <v/>
      </c>
      <c r="M8249">
        <v>2</v>
      </c>
      <c r="N8249" t="str">
        <f t="shared" si="769"/>
        <v/>
      </c>
      <c r="O8249">
        <v>12</v>
      </c>
      <c r="P8249" s="11">
        <v>0.5</v>
      </c>
      <c r="Q8249" s="11">
        <v>0</v>
      </c>
      <c r="R8249" s="12">
        <v>10.425000000000001</v>
      </c>
      <c r="S8249" t="s">
        <v>27</v>
      </c>
      <c r="T8249">
        <v>0</v>
      </c>
      <c r="U8249">
        <f t="shared" si="770"/>
        <v>5</v>
      </c>
      <c r="V8249">
        <f t="shared" si="771"/>
        <v>1</v>
      </c>
      <c r="W8249">
        <f t="shared" si="772"/>
        <v>1</v>
      </c>
      <c r="X8249" t="str">
        <f t="shared" si="773"/>
        <v>511</v>
      </c>
      <c r="Y8249" t="str">
        <f>IF(Table1[[#This Row],[RFM_Score]]="555","Champion", IF(AND(J8249&gt;=4,V8249&gt;=4),"Loyal", IF(U8249&lt;=2,"At Risk", IF(W8249&gt;=4,"Potential Loyalist","Others"))))</f>
        <v>Others</v>
      </c>
    </row>
    <row r="8250" spans="1:25">
      <c r="A8250" t="s">
        <v>10184</v>
      </c>
      <c r="B8250">
        <v>33</v>
      </c>
      <c r="C8250" t="s">
        <v>19</v>
      </c>
      <c r="D8250" t="s">
        <v>41</v>
      </c>
      <c r="E8250" s="6" t="s">
        <v>20320</v>
      </c>
      <c r="F8250" t="s">
        <v>26</v>
      </c>
      <c r="G8250">
        <v>6</v>
      </c>
      <c r="H8250">
        <v>1</v>
      </c>
      <c r="I8250">
        <v>41</v>
      </c>
      <c r="J8250">
        <v>1</v>
      </c>
      <c r="K8250">
        <v>20.58</v>
      </c>
      <c r="L8250" t="str">
        <f t="shared" si="768"/>
        <v/>
      </c>
      <c r="M8250">
        <v>2</v>
      </c>
      <c r="N8250" t="str">
        <f t="shared" si="769"/>
        <v/>
      </c>
      <c r="O8250">
        <v>6</v>
      </c>
      <c r="P8250" s="11">
        <v>0.16666666666666599</v>
      </c>
      <c r="Q8250" s="11">
        <v>2.4390243902439001E-2</v>
      </c>
      <c r="R8250" s="12">
        <v>10.29</v>
      </c>
      <c r="S8250" t="s">
        <v>27</v>
      </c>
      <c r="T8250">
        <v>0</v>
      </c>
      <c r="U8250">
        <f t="shared" si="770"/>
        <v>5</v>
      </c>
      <c r="V8250">
        <f t="shared" si="771"/>
        <v>1</v>
      </c>
      <c r="W8250">
        <f t="shared" si="772"/>
        <v>1</v>
      </c>
      <c r="X8250" t="str">
        <f t="shared" si="773"/>
        <v>511</v>
      </c>
      <c r="Y8250" t="str">
        <f>IF(Table1[[#This Row],[RFM_Score]]="555","Champion", IF(AND(J8250&gt;=4,V8250&gt;=4),"Loyal", IF(U8250&lt;=2,"At Risk", IF(W8250&gt;=4,"Potential Loyalist","Others"))))</f>
        <v>Others</v>
      </c>
    </row>
    <row r="8251" spans="1:25">
      <c r="A8251" t="s">
        <v>2729</v>
      </c>
      <c r="B8251">
        <v>34</v>
      </c>
      <c r="C8251" t="s">
        <v>19</v>
      </c>
      <c r="D8251" t="s">
        <v>29</v>
      </c>
      <c r="E8251" s="6" t="s">
        <v>20321</v>
      </c>
      <c r="F8251" t="s">
        <v>26</v>
      </c>
      <c r="G8251">
        <v>1</v>
      </c>
      <c r="H8251">
        <v>0</v>
      </c>
      <c r="I8251">
        <v>49</v>
      </c>
      <c r="J8251">
        <v>4</v>
      </c>
      <c r="K8251">
        <v>20.56</v>
      </c>
      <c r="L8251" t="str">
        <f t="shared" si="768"/>
        <v/>
      </c>
      <c r="M8251">
        <v>2</v>
      </c>
      <c r="N8251" t="str">
        <f t="shared" si="769"/>
        <v/>
      </c>
      <c r="O8251">
        <v>9</v>
      </c>
      <c r="P8251" s="11">
        <v>0</v>
      </c>
      <c r="Q8251" s="11">
        <v>8.16326530612244E-2</v>
      </c>
      <c r="R8251" s="12">
        <v>10.28</v>
      </c>
      <c r="S8251" t="s">
        <v>27</v>
      </c>
      <c r="T8251">
        <v>0</v>
      </c>
      <c r="U8251">
        <f t="shared" si="770"/>
        <v>5</v>
      </c>
      <c r="V8251">
        <f t="shared" si="771"/>
        <v>1</v>
      </c>
      <c r="W8251">
        <f t="shared" si="772"/>
        <v>1</v>
      </c>
      <c r="X8251" t="str">
        <f t="shared" si="773"/>
        <v>511</v>
      </c>
      <c r="Y8251" t="str">
        <f>IF(Table1[[#This Row],[RFM_Score]]="555","Champion", IF(AND(J8251&gt;=4,V8251&gt;=4),"Loyal", IF(U8251&lt;=2,"At Risk", IF(W8251&gt;=4,"Potential Loyalist","Others"))))</f>
        <v>Others</v>
      </c>
    </row>
    <row r="8252" spans="1:25">
      <c r="A8252" t="s">
        <v>5262</v>
      </c>
      <c r="B8252">
        <v>22</v>
      </c>
      <c r="C8252" t="s">
        <v>19</v>
      </c>
      <c r="D8252" t="s">
        <v>25</v>
      </c>
      <c r="E8252" s="6" t="s">
        <v>20322</v>
      </c>
      <c r="F8252" t="s">
        <v>21</v>
      </c>
      <c r="G8252">
        <v>2</v>
      </c>
      <c r="H8252">
        <v>2</v>
      </c>
      <c r="I8252">
        <v>53</v>
      </c>
      <c r="J8252">
        <v>2</v>
      </c>
      <c r="K8252">
        <v>20.55</v>
      </c>
      <c r="L8252" t="str">
        <f t="shared" si="768"/>
        <v/>
      </c>
      <c r="M8252">
        <v>2</v>
      </c>
      <c r="N8252" t="str">
        <f t="shared" si="769"/>
        <v/>
      </c>
      <c r="O8252">
        <v>68</v>
      </c>
      <c r="P8252" s="11">
        <v>1</v>
      </c>
      <c r="Q8252" s="11">
        <v>3.7735849056603703E-2</v>
      </c>
      <c r="R8252" s="12">
        <v>10.275</v>
      </c>
      <c r="S8252" t="s">
        <v>27</v>
      </c>
      <c r="T8252">
        <v>0</v>
      </c>
      <c r="U8252">
        <f t="shared" si="770"/>
        <v>3</v>
      </c>
      <c r="V8252">
        <f t="shared" si="771"/>
        <v>1</v>
      </c>
      <c r="W8252">
        <f t="shared" si="772"/>
        <v>1</v>
      </c>
      <c r="X8252" t="str">
        <f t="shared" si="773"/>
        <v>311</v>
      </c>
      <c r="Y8252" t="str">
        <f>IF(Table1[[#This Row],[RFM_Score]]="555","Champion", IF(AND(J8252&gt;=4,V8252&gt;=4),"Loyal", IF(U8252&lt;=2,"At Risk", IF(W8252&gt;=4,"Potential Loyalist","Others"))))</f>
        <v>Others</v>
      </c>
    </row>
    <row r="8253" spans="1:25">
      <c r="A8253" t="s">
        <v>11759</v>
      </c>
      <c r="B8253">
        <v>30</v>
      </c>
      <c r="C8253" t="s">
        <v>19</v>
      </c>
      <c r="D8253" t="s">
        <v>41</v>
      </c>
      <c r="E8253" s="6" t="s">
        <v>20323</v>
      </c>
      <c r="F8253" t="s">
        <v>30</v>
      </c>
      <c r="G8253">
        <v>4</v>
      </c>
      <c r="H8253">
        <v>0</v>
      </c>
      <c r="I8253">
        <v>56</v>
      </c>
      <c r="J8253">
        <v>2</v>
      </c>
      <c r="K8253">
        <v>20.5</v>
      </c>
      <c r="L8253" t="str">
        <f t="shared" si="768"/>
        <v/>
      </c>
      <c r="M8253">
        <v>2</v>
      </c>
      <c r="N8253" t="str">
        <f t="shared" si="769"/>
        <v/>
      </c>
      <c r="O8253">
        <v>16</v>
      </c>
      <c r="P8253" s="11">
        <v>0</v>
      </c>
      <c r="Q8253" s="11">
        <v>3.5714285714285698E-2</v>
      </c>
      <c r="R8253" s="12">
        <v>10.25</v>
      </c>
      <c r="S8253" t="s">
        <v>27</v>
      </c>
      <c r="T8253">
        <v>0</v>
      </c>
      <c r="U8253">
        <f t="shared" si="770"/>
        <v>5</v>
      </c>
      <c r="V8253">
        <f t="shared" si="771"/>
        <v>1</v>
      </c>
      <c r="W8253">
        <f t="shared" si="772"/>
        <v>1</v>
      </c>
      <c r="X8253" t="str">
        <f t="shared" si="773"/>
        <v>511</v>
      </c>
      <c r="Y8253" t="str">
        <f>IF(Table1[[#This Row],[RFM_Score]]="555","Champion", IF(AND(J8253&gt;=4,V8253&gt;=4),"Loyal", IF(U8253&lt;=2,"At Risk", IF(W8253&gt;=4,"Potential Loyalist","Others"))))</f>
        <v>Others</v>
      </c>
    </row>
    <row r="8254" spans="1:25">
      <c r="A8254" t="s">
        <v>10949</v>
      </c>
      <c r="B8254">
        <v>18</v>
      </c>
      <c r="C8254" t="s">
        <v>19</v>
      </c>
      <c r="D8254" t="s">
        <v>29</v>
      </c>
      <c r="E8254" s="6" t="s">
        <v>20324</v>
      </c>
      <c r="F8254" t="s">
        <v>21</v>
      </c>
      <c r="G8254">
        <v>3</v>
      </c>
      <c r="H8254">
        <v>0</v>
      </c>
      <c r="I8254">
        <v>51</v>
      </c>
      <c r="J8254">
        <v>4</v>
      </c>
      <c r="K8254">
        <v>20.420000000000002</v>
      </c>
      <c r="L8254" t="str">
        <f t="shared" si="768"/>
        <v/>
      </c>
      <c r="M8254">
        <v>2</v>
      </c>
      <c r="N8254" t="str">
        <f t="shared" si="769"/>
        <v/>
      </c>
      <c r="O8254">
        <v>5</v>
      </c>
      <c r="P8254" s="11">
        <v>0</v>
      </c>
      <c r="Q8254" s="11">
        <v>7.8431372549019607E-2</v>
      </c>
      <c r="R8254" s="12">
        <v>10.210000000000001</v>
      </c>
      <c r="S8254" t="s">
        <v>27</v>
      </c>
      <c r="T8254">
        <v>0</v>
      </c>
      <c r="U8254">
        <f t="shared" si="770"/>
        <v>5</v>
      </c>
      <c r="V8254">
        <f t="shared" si="771"/>
        <v>1</v>
      </c>
      <c r="W8254">
        <f t="shared" si="772"/>
        <v>1</v>
      </c>
      <c r="X8254" t="str">
        <f t="shared" si="773"/>
        <v>511</v>
      </c>
      <c r="Y8254" t="str">
        <f>IF(Table1[[#This Row],[RFM_Score]]="555","Champion", IF(AND(J8254&gt;=4,V8254&gt;=4),"Loyal", IF(U8254&lt;=2,"At Risk", IF(W8254&gt;=4,"Potential Loyalist","Others"))))</f>
        <v>Others</v>
      </c>
    </row>
    <row r="8255" spans="1:25">
      <c r="A8255" t="s">
        <v>4187</v>
      </c>
      <c r="B8255">
        <v>34</v>
      </c>
      <c r="C8255" t="s">
        <v>19</v>
      </c>
      <c r="D8255" t="s">
        <v>20</v>
      </c>
      <c r="E8255" s="6" t="s">
        <v>20325</v>
      </c>
      <c r="F8255" t="s">
        <v>37</v>
      </c>
      <c r="G8255">
        <v>4</v>
      </c>
      <c r="H8255">
        <v>3</v>
      </c>
      <c r="I8255">
        <v>70</v>
      </c>
      <c r="J8255">
        <v>2</v>
      </c>
      <c r="K8255">
        <v>20.39</v>
      </c>
      <c r="L8255" t="str">
        <f t="shared" si="768"/>
        <v/>
      </c>
      <c r="M8255">
        <v>2</v>
      </c>
      <c r="N8255" t="str">
        <f t="shared" si="769"/>
        <v/>
      </c>
      <c r="O8255">
        <v>10</v>
      </c>
      <c r="P8255" s="11">
        <v>0.75</v>
      </c>
      <c r="Q8255" s="11">
        <v>2.8571428571428501E-2</v>
      </c>
      <c r="R8255" s="12">
        <v>10.195</v>
      </c>
      <c r="S8255" t="s">
        <v>27</v>
      </c>
      <c r="T8255">
        <v>0</v>
      </c>
      <c r="U8255">
        <f t="shared" si="770"/>
        <v>5</v>
      </c>
      <c r="V8255">
        <f t="shared" si="771"/>
        <v>1</v>
      </c>
      <c r="W8255">
        <f t="shared" si="772"/>
        <v>1</v>
      </c>
      <c r="X8255" t="str">
        <f t="shared" si="773"/>
        <v>511</v>
      </c>
      <c r="Y8255" t="str">
        <f>IF(Table1[[#This Row],[RFM_Score]]="555","Champion", IF(AND(J8255&gt;=4,V8255&gt;=4),"Loyal", IF(U8255&lt;=2,"At Risk", IF(W8255&gt;=4,"Potential Loyalist","Others"))))</f>
        <v>Others</v>
      </c>
    </row>
    <row r="8256" spans="1:25">
      <c r="A8256" t="s">
        <v>6562</v>
      </c>
      <c r="B8256">
        <v>38</v>
      </c>
      <c r="C8256" t="s">
        <v>19</v>
      </c>
      <c r="D8256" t="s">
        <v>25</v>
      </c>
      <c r="E8256" s="6" t="s">
        <v>20326</v>
      </c>
      <c r="F8256" t="s">
        <v>62</v>
      </c>
      <c r="G8256">
        <v>2</v>
      </c>
      <c r="H8256">
        <v>1</v>
      </c>
      <c r="I8256">
        <v>52</v>
      </c>
      <c r="J8256">
        <v>3</v>
      </c>
      <c r="K8256">
        <v>20.39</v>
      </c>
      <c r="L8256" t="str">
        <f t="shared" si="768"/>
        <v/>
      </c>
      <c r="M8256">
        <v>2</v>
      </c>
      <c r="N8256" t="str">
        <f t="shared" si="769"/>
        <v/>
      </c>
      <c r="O8256">
        <v>1</v>
      </c>
      <c r="P8256" s="11">
        <v>0.5</v>
      </c>
      <c r="Q8256" s="11">
        <v>5.7692307692307598E-2</v>
      </c>
      <c r="R8256" s="12">
        <v>10.195</v>
      </c>
      <c r="S8256" t="s">
        <v>27</v>
      </c>
      <c r="T8256">
        <v>0</v>
      </c>
      <c r="U8256">
        <f t="shared" si="770"/>
        <v>5</v>
      </c>
      <c r="V8256">
        <f t="shared" si="771"/>
        <v>1</v>
      </c>
      <c r="W8256">
        <f t="shared" si="772"/>
        <v>1</v>
      </c>
      <c r="X8256" t="str">
        <f t="shared" si="773"/>
        <v>511</v>
      </c>
      <c r="Y8256" t="str">
        <f>IF(Table1[[#This Row],[RFM_Score]]="555","Champion", IF(AND(J8256&gt;=4,V8256&gt;=4),"Loyal", IF(U8256&lt;=2,"At Risk", IF(W8256&gt;=4,"Potential Loyalist","Others"))))</f>
        <v>Others</v>
      </c>
    </row>
    <row r="8257" spans="1:25">
      <c r="A8257" t="s">
        <v>6226</v>
      </c>
      <c r="B8257">
        <v>50</v>
      </c>
      <c r="C8257" t="s">
        <v>24</v>
      </c>
      <c r="D8257" t="s">
        <v>20</v>
      </c>
      <c r="E8257" s="6" t="s">
        <v>20327</v>
      </c>
      <c r="F8257" t="s">
        <v>26</v>
      </c>
      <c r="G8257">
        <v>4</v>
      </c>
      <c r="H8257">
        <v>2</v>
      </c>
      <c r="I8257">
        <v>40</v>
      </c>
      <c r="J8257">
        <v>1</v>
      </c>
      <c r="K8257">
        <v>20.37</v>
      </c>
      <c r="L8257" t="str">
        <f t="shared" si="768"/>
        <v/>
      </c>
      <c r="M8257">
        <v>2</v>
      </c>
      <c r="N8257" t="str">
        <f t="shared" si="769"/>
        <v/>
      </c>
      <c r="O8257">
        <v>80</v>
      </c>
      <c r="P8257" s="11">
        <v>0.5</v>
      </c>
      <c r="Q8257" s="11">
        <v>2.5000000000000001E-2</v>
      </c>
      <c r="R8257" s="12">
        <v>10.185</v>
      </c>
      <c r="S8257" t="s">
        <v>27</v>
      </c>
      <c r="T8257">
        <v>0</v>
      </c>
      <c r="U8257">
        <f t="shared" si="770"/>
        <v>2</v>
      </c>
      <c r="V8257">
        <f t="shared" si="771"/>
        <v>1</v>
      </c>
      <c r="W8257">
        <f t="shared" si="772"/>
        <v>1</v>
      </c>
      <c r="X8257" t="str">
        <f t="shared" si="773"/>
        <v>211</v>
      </c>
      <c r="Y8257" t="str">
        <f>IF(Table1[[#This Row],[RFM_Score]]="555","Champion", IF(AND(J8257&gt;=4,V8257&gt;=4),"Loyal", IF(U8257&lt;=2,"At Risk", IF(W8257&gt;=4,"Potential Loyalist","Others"))))</f>
        <v>At Risk</v>
      </c>
    </row>
    <row r="8258" spans="1:25">
      <c r="A8258" t="s">
        <v>2383</v>
      </c>
      <c r="B8258">
        <v>29</v>
      </c>
      <c r="C8258" t="s">
        <v>19</v>
      </c>
      <c r="D8258" t="s">
        <v>41</v>
      </c>
      <c r="E8258" s="6" t="s">
        <v>20328</v>
      </c>
      <c r="F8258" t="s">
        <v>60</v>
      </c>
      <c r="G8258">
        <v>3</v>
      </c>
      <c r="H8258">
        <v>0</v>
      </c>
      <c r="I8258">
        <v>52</v>
      </c>
      <c r="J8258">
        <v>4</v>
      </c>
      <c r="K8258">
        <v>20.32</v>
      </c>
      <c r="L8258" t="str">
        <f t="shared" ref="L8258:L8321" si="774">IF(OR(K8258&lt;$AC$10, K8258&gt;$AC$11), "OUTLIER", "")</f>
        <v/>
      </c>
      <c r="M8258">
        <v>2</v>
      </c>
      <c r="N8258" t="str">
        <f t="shared" ref="N8258:N8321" si="775">IF(OR(M8258&lt;$AC$16, M8258&gt;$AC$17), "OUTLIER", "")</f>
        <v/>
      </c>
      <c r="O8258">
        <v>28</v>
      </c>
      <c r="P8258" s="11">
        <v>0</v>
      </c>
      <c r="Q8258" s="11">
        <v>7.69230769230769E-2</v>
      </c>
      <c r="R8258" s="12">
        <v>10.16</v>
      </c>
      <c r="S8258" t="s">
        <v>27</v>
      </c>
      <c r="T8258">
        <v>0</v>
      </c>
      <c r="U8258">
        <f t="shared" ref="U8258:U8321" si="776">IF(O8258&lt;=20,5,IF(O8258&lt;=40,4,IF(O8258&lt;=70,3,IF(O8258&lt;=100,2,1))))</f>
        <v>4</v>
      </c>
      <c r="V8258">
        <f t="shared" ref="V8258:V8321" si="777">IF(M8258&gt;=11,5,IF(M8258&gt;=9,4,IF(M8258&gt;=7,3,IF(M8258&gt;=5,2,1))))</f>
        <v>1</v>
      </c>
      <c r="W8258">
        <f t="shared" ref="W8258:W8321" si="778">IF(K8258&gt;=500,5,IF(K8258&gt;=300,4,IF(K8258&gt;=150,3,IF(K8258&gt;=50,2,1))))</f>
        <v>1</v>
      </c>
      <c r="X8258" t="str">
        <f t="shared" ref="X8258:X8321" si="779">U8258 &amp; V8258 &amp; W8258</f>
        <v>411</v>
      </c>
      <c r="Y8258" t="str">
        <f>IF(Table1[[#This Row],[RFM_Score]]="555","Champion", IF(AND(J8258&gt;=4,V8258&gt;=4),"Loyal", IF(U8258&lt;=2,"At Risk", IF(W8258&gt;=4,"Potential Loyalist","Others"))))</f>
        <v>Others</v>
      </c>
    </row>
    <row r="8259" spans="1:25">
      <c r="A8259" t="s">
        <v>6328</v>
      </c>
      <c r="B8259">
        <v>52</v>
      </c>
      <c r="C8259" t="s">
        <v>24</v>
      </c>
      <c r="D8259" t="s">
        <v>46</v>
      </c>
      <c r="E8259" s="6" t="s">
        <v>20329</v>
      </c>
      <c r="F8259" t="s">
        <v>26</v>
      </c>
      <c r="G8259">
        <v>4</v>
      </c>
      <c r="H8259">
        <v>1</v>
      </c>
      <c r="I8259">
        <v>42</v>
      </c>
      <c r="J8259">
        <v>1</v>
      </c>
      <c r="K8259">
        <v>20.21</v>
      </c>
      <c r="L8259" t="str">
        <f t="shared" si="774"/>
        <v/>
      </c>
      <c r="M8259">
        <v>2</v>
      </c>
      <c r="N8259" t="str">
        <f t="shared" si="775"/>
        <v/>
      </c>
      <c r="O8259">
        <v>8</v>
      </c>
      <c r="P8259" s="11">
        <v>0.25</v>
      </c>
      <c r="Q8259" s="11">
        <v>2.3809523809523801E-2</v>
      </c>
      <c r="R8259" s="12">
        <v>10.105</v>
      </c>
      <c r="S8259" t="s">
        <v>27</v>
      </c>
      <c r="T8259">
        <v>0</v>
      </c>
      <c r="U8259">
        <f t="shared" si="776"/>
        <v>5</v>
      </c>
      <c r="V8259">
        <f t="shared" si="777"/>
        <v>1</v>
      </c>
      <c r="W8259">
        <f t="shared" si="778"/>
        <v>1</v>
      </c>
      <c r="X8259" t="str">
        <f t="shared" si="779"/>
        <v>511</v>
      </c>
      <c r="Y8259" t="str">
        <f>IF(Table1[[#This Row],[RFM_Score]]="555","Champion", IF(AND(J8259&gt;=4,V8259&gt;=4),"Loyal", IF(U8259&lt;=2,"At Risk", IF(W8259&gt;=4,"Potential Loyalist","Others"))))</f>
        <v>Others</v>
      </c>
    </row>
    <row r="8260" spans="1:25">
      <c r="A8260" t="s">
        <v>11619</v>
      </c>
      <c r="B8260">
        <v>29</v>
      </c>
      <c r="C8260" t="s">
        <v>19</v>
      </c>
      <c r="D8260" t="s">
        <v>25</v>
      </c>
      <c r="E8260" s="6" t="s">
        <v>20330</v>
      </c>
      <c r="F8260" t="s">
        <v>30</v>
      </c>
      <c r="G8260">
        <v>4</v>
      </c>
      <c r="H8260">
        <v>3</v>
      </c>
      <c r="I8260">
        <v>47</v>
      </c>
      <c r="J8260">
        <v>2</v>
      </c>
      <c r="K8260">
        <v>20.100000000000001</v>
      </c>
      <c r="L8260" t="str">
        <f t="shared" si="774"/>
        <v/>
      </c>
      <c r="M8260">
        <v>2</v>
      </c>
      <c r="N8260" t="str">
        <f t="shared" si="775"/>
        <v/>
      </c>
      <c r="O8260">
        <v>0</v>
      </c>
      <c r="P8260" s="11">
        <v>0.75</v>
      </c>
      <c r="Q8260" s="11">
        <v>4.2553191489361701E-2</v>
      </c>
      <c r="R8260" s="12">
        <v>10.050000000000001</v>
      </c>
      <c r="S8260" t="s">
        <v>27</v>
      </c>
      <c r="T8260">
        <v>0</v>
      </c>
      <c r="U8260">
        <f t="shared" si="776"/>
        <v>5</v>
      </c>
      <c r="V8260">
        <f t="shared" si="777"/>
        <v>1</v>
      </c>
      <c r="W8260">
        <f t="shared" si="778"/>
        <v>1</v>
      </c>
      <c r="X8260" t="str">
        <f t="shared" si="779"/>
        <v>511</v>
      </c>
      <c r="Y8260" t="str">
        <f>IF(Table1[[#This Row],[RFM_Score]]="555","Champion", IF(AND(J8260&gt;=4,V8260&gt;=4),"Loyal", IF(U8260&lt;=2,"At Risk", IF(W8260&gt;=4,"Potential Loyalist","Others"))))</f>
        <v>Others</v>
      </c>
    </row>
    <row r="8261" spans="1:25">
      <c r="A8261" t="s">
        <v>374</v>
      </c>
      <c r="B8261">
        <v>31</v>
      </c>
      <c r="C8261" t="s">
        <v>19</v>
      </c>
      <c r="D8261" t="s">
        <v>29</v>
      </c>
      <c r="E8261" s="6" t="s">
        <v>20331</v>
      </c>
      <c r="F8261" t="s">
        <v>62</v>
      </c>
      <c r="G8261">
        <v>5</v>
      </c>
      <c r="H8261">
        <v>1</v>
      </c>
      <c r="I8261">
        <v>61</v>
      </c>
      <c r="J8261">
        <v>2</v>
      </c>
      <c r="K8261">
        <v>20.09</v>
      </c>
      <c r="L8261" t="str">
        <f t="shared" si="774"/>
        <v/>
      </c>
      <c r="M8261">
        <v>2</v>
      </c>
      <c r="N8261" t="str">
        <f t="shared" si="775"/>
        <v/>
      </c>
      <c r="O8261">
        <v>34</v>
      </c>
      <c r="P8261" s="11">
        <v>0.2</v>
      </c>
      <c r="Q8261" s="11">
        <v>3.2786885245901599E-2</v>
      </c>
      <c r="R8261" s="12">
        <v>10.045</v>
      </c>
      <c r="S8261" t="s">
        <v>27</v>
      </c>
      <c r="T8261">
        <v>0</v>
      </c>
      <c r="U8261">
        <f t="shared" si="776"/>
        <v>4</v>
      </c>
      <c r="V8261">
        <f t="shared" si="777"/>
        <v>1</v>
      </c>
      <c r="W8261">
        <f t="shared" si="778"/>
        <v>1</v>
      </c>
      <c r="X8261" t="str">
        <f t="shared" si="779"/>
        <v>411</v>
      </c>
      <c r="Y8261" t="str">
        <f>IF(Table1[[#This Row],[RFM_Score]]="555","Champion", IF(AND(J8261&gt;=4,V8261&gt;=4),"Loyal", IF(U8261&lt;=2,"At Risk", IF(W8261&gt;=4,"Potential Loyalist","Others"))))</f>
        <v>Others</v>
      </c>
    </row>
    <row r="8262" spans="1:25">
      <c r="A8262" t="s">
        <v>3021</v>
      </c>
      <c r="B8262">
        <v>18</v>
      </c>
      <c r="C8262" t="s">
        <v>19</v>
      </c>
      <c r="D8262" t="s">
        <v>49</v>
      </c>
      <c r="E8262" s="6" t="s">
        <v>20332</v>
      </c>
      <c r="F8262" t="s">
        <v>26</v>
      </c>
      <c r="G8262">
        <v>2</v>
      </c>
      <c r="H8262">
        <v>0</v>
      </c>
      <c r="I8262">
        <v>50</v>
      </c>
      <c r="J8262">
        <v>2</v>
      </c>
      <c r="K8262">
        <v>19.96</v>
      </c>
      <c r="L8262" t="str">
        <f t="shared" si="774"/>
        <v/>
      </c>
      <c r="M8262">
        <v>2</v>
      </c>
      <c r="N8262" t="str">
        <f t="shared" si="775"/>
        <v/>
      </c>
      <c r="O8262">
        <v>32</v>
      </c>
      <c r="P8262" s="11">
        <v>0</v>
      </c>
      <c r="Q8262" s="11">
        <v>0.04</v>
      </c>
      <c r="R8262" s="12">
        <v>9.98</v>
      </c>
      <c r="S8262" t="s">
        <v>27</v>
      </c>
      <c r="T8262">
        <v>0</v>
      </c>
      <c r="U8262">
        <f t="shared" si="776"/>
        <v>4</v>
      </c>
      <c r="V8262">
        <f t="shared" si="777"/>
        <v>1</v>
      </c>
      <c r="W8262">
        <f t="shared" si="778"/>
        <v>1</v>
      </c>
      <c r="X8262" t="str">
        <f t="shared" si="779"/>
        <v>411</v>
      </c>
      <c r="Y8262" t="str">
        <f>IF(Table1[[#This Row],[RFM_Score]]="555","Champion", IF(AND(J8262&gt;=4,V8262&gt;=4),"Loyal", IF(U8262&lt;=2,"At Risk", IF(W8262&gt;=4,"Potential Loyalist","Others"))))</f>
        <v>Others</v>
      </c>
    </row>
    <row r="8263" spans="1:25">
      <c r="A8263" t="s">
        <v>7798</v>
      </c>
      <c r="B8263">
        <v>43</v>
      </c>
      <c r="C8263" t="s">
        <v>24</v>
      </c>
      <c r="D8263" t="s">
        <v>29</v>
      </c>
      <c r="E8263" s="6" t="s">
        <v>20333</v>
      </c>
      <c r="F8263" t="s">
        <v>21</v>
      </c>
      <c r="G8263">
        <v>3</v>
      </c>
      <c r="H8263">
        <v>1</v>
      </c>
      <c r="I8263">
        <v>47</v>
      </c>
      <c r="J8263">
        <v>0</v>
      </c>
      <c r="K8263">
        <v>19.96</v>
      </c>
      <c r="L8263" t="str">
        <f t="shared" si="774"/>
        <v/>
      </c>
      <c r="M8263">
        <v>2</v>
      </c>
      <c r="N8263" t="str">
        <f t="shared" si="775"/>
        <v/>
      </c>
      <c r="O8263">
        <v>44</v>
      </c>
      <c r="P8263" s="11">
        <v>0.33333333333333298</v>
      </c>
      <c r="Q8263" s="11">
        <v>0</v>
      </c>
      <c r="R8263" s="12">
        <v>9.98</v>
      </c>
      <c r="S8263" t="s">
        <v>27</v>
      </c>
      <c r="T8263">
        <v>0</v>
      </c>
      <c r="U8263">
        <f t="shared" si="776"/>
        <v>3</v>
      </c>
      <c r="V8263">
        <f t="shared" si="777"/>
        <v>1</v>
      </c>
      <c r="W8263">
        <f t="shared" si="778"/>
        <v>1</v>
      </c>
      <c r="X8263" t="str">
        <f t="shared" si="779"/>
        <v>311</v>
      </c>
      <c r="Y8263" t="str">
        <f>IF(Table1[[#This Row],[RFM_Score]]="555","Champion", IF(AND(J8263&gt;=4,V8263&gt;=4),"Loyal", IF(U8263&lt;=2,"At Risk", IF(W8263&gt;=4,"Potential Loyalist","Others"))))</f>
        <v>Others</v>
      </c>
    </row>
    <row r="8264" spans="1:25">
      <c r="A8264" t="s">
        <v>9704</v>
      </c>
      <c r="B8264">
        <v>30</v>
      </c>
      <c r="C8264" t="s">
        <v>19</v>
      </c>
      <c r="D8264" t="s">
        <v>46</v>
      </c>
      <c r="E8264" s="6" t="s">
        <v>20334</v>
      </c>
      <c r="F8264" t="s">
        <v>21</v>
      </c>
      <c r="G8264">
        <v>3</v>
      </c>
      <c r="H8264">
        <v>0</v>
      </c>
      <c r="I8264">
        <v>50</v>
      </c>
      <c r="J8264">
        <v>1</v>
      </c>
      <c r="K8264">
        <v>19.899999999999999</v>
      </c>
      <c r="L8264" t="str">
        <f t="shared" si="774"/>
        <v/>
      </c>
      <c r="M8264">
        <v>2</v>
      </c>
      <c r="N8264" t="str">
        <f t="shared" si="775"/>
        <v/>
      </c>
      <c r="O8264">
        <v>9</v>
      </c>
      <c r="P8264" s="11">
        <v>0</v>
      </c>
      <c r="Q8264" s="11">
        <v>0.02</v>
      </c>
      <c r="R8264" s="12">
        <v>9.9499999999999993</v>
      </c>
      <c r="S8264" t="s">
        <v>27</v>
      </c>
      <c r="T8264">
        <v>0</v>
      </c>
      <c r="U8264">
        <f t="shared" si="776"/>
        <v>5</v>
      </c>
      <c r="V8264">
        <f t="shared" si="777"/>
        <v>1</v>
      </c>
      <c r="W8264">
        <f t="shared" si="778"/>
        <v>1</v>
      </c>
      <c r="X8264" t="str">
        <f t="shared" si="779"/>
        <v>511</v>
      </c>
      <c r="Y8264" t="str">
        <f>IF(Table1[[#This Row],[RFM_Score]]="555","Champion", IF(AND(J8264&gt;=4,V8264&gt;=4),"Loyal", IF(U8264&lt;=2,"At Risk", IF(W8264&gt;=4,"Potential Loyalist","Others"))))</f>
        <v>Others</v>
      </c>
    </row>
    <row r="8265" spans="1:25">
      <c r="A8265" t="s">
        <v>1923</v>
      </c>
      <c r="B8265">
        <v>25</v>
      </c>
      <c r="C8265" t="s">
        <v>19</v>
      </c>
      <c r="D8265" t="s">
        <v>25</v>
      </c>
      <c r="E8265" s="6" t="s">
        <v>20335</v>
      </c>
      <c r="F8265" t="s">
        <v>37</v>
      </c>
      <c r="G8265">
        <v>4</v>
      </c>
      <c r="H8265">
        <v>2</v>
      </c>
      <c r="I8265">
        <v>45</v>
      </c>
      <c r="J8265">
        <v>5</v>
      </c>
      <c r="K8265">
        <v>19.829999999999998</v>
      </c>
      <c r="L8265" t="str">
        <f t="shared" si="774"/>
        <v/>
      </c>
      <c r="M8265">
        <v>2</v>
      </c>
      <c r="N8265" t="str">
        <f t="shared" si="775"/>
        <v/>
      </c>
      <c r="O8265">
        <v>7</v>
      </c>
      <c r="P8265" s="11">
        <v>0.5</v>
      </c>
      <c r="Q8265" s="11">
        <v>0.11111111111111099</v>
      </c>
      <c r="R8265" s="12">
        <v>9.9149999999999991</v>
      </c>
      <c r="S8265" t="s">
        <v>27</v>
      </c>
      <c r="T8265">
        <v>0</v>
      </c>
      <c r="U8265">
        <f t="shared" si="776"/>
        <v>5</v>
      </c>
      <c r="V8265">
        <f t="shared" si="777"/>
        <v>1</v>
      </c>
      <c r="W8265">
        <f t="shared" si="778"/>
        <v>1</v>
      </c>
      <c r="X8265" t="str">
        <f t="shared" si="779"/>
        <v>511</v>
      </c>
      <c r="Y8265" t="str">
        <f>IF(Table1[[#This Row],[RFM_Score]]="555","Champion", IF(AND(J8265&gt;=4,V8265&gt;=4),"Loyal", IF(U8265&lt;=2,"At Risk", IF(W8265&gt;=4,"Potential Loyalist","Others"))))</f>
        <v>Others</v>
      </c>
    </row>
    <row r="8266" spans="1:25">
      <c r="A8266" t="s">
        <v>11268</v>
      </c>
      <c r="B8266">
        <v>27</v>
      </c>
      <c r="C8266" t="s">
        <v>33</v>
      </c>
      <c r="D8266" t="s">
        <v>29</v>
      </c>
      <c r="E8266" s="6" t="s">
        <v>20336</v>
      </c>
      <c r="F8266" t="s">
        <v>37</v>
      </c>
      <c r="G8266">
        <v>1</v>
      </c>
      <c r="H8266">
        <v>1</v>
      </c>
      <c r="I8266">
        <v>58</v>
      </c>
      <c r="J8266">
        <v>1</v>
      </c>
      <c r="K8266">
        <v>19.739999999999998</v>
      </c>
      <c r="L8266" t="str">
        <f t="shared" si="774"/>
        <v/>
      </c>
      <c r="M8266">
        <v>2</v>
      </c>
      <c r="N8266" t="str">
        <f t="shared" si="775"/>
        <v/>
      </c>
      <c r="O8266">
        <v>10</v>
      </c>
      <c r="P8266" s="11">
        <v>1</v>
      </c>
      <c r="Q8266" s="11">
        <v>1.72413793103448E-2</v>
      </c>
      <c r="R8266" s="12">
        <v>9.8699999999999992</v>
      </c>
      <c r="S8266" t="s">
        <v>27</v>
      </c>
      <c r="T8266">
        <v>0</v>
      </c>
      <c r="U8266">
        <f t="shared" si="776"/>
        <v>5</v>
      </c>
      <c r="V8266">
        <f t="shared" si="777"/>
        <v>1</v>
      </c>
      <c r="W8266">
        <f t="shared" si="778"/>
        <v>1</v>
      </c>
      <c r="X8266" t="str">
        <f t="shared" si="779"/>
        <v>511</v>
      </c>
      <c r="Y8266" t="str">
        <f>IF(Table1[[#This Row],[RFM_Score]]="555","Champion", IF(AND(J8266&gt;=4,V8266&gt;=4),"Loyal", IF(U8266&lt;=2,"At Risk", IF(W8266&gt;=4,"Potential Loyalist","Others"))))</f>
        <v>Others</v>
      </c>
    </row>
    <row r="8267" spans="1:25">
      <c r="A8267" t="s">
        <v>5708</v>
      </c>
      <c r="B8267">
        <v>35</v>
      </c>
      <c r="C8267" t="s">
        <v>24</v>
      </c>
      <c r="D8267" t="s">
        <v>25</v>
      </c>
      <c r="E8267" s="6" t="s">
        <v>20337</v>
      </c>
      <c r="F8267" t="s">
        <v>21</v>
      </c>
      <c r="G8267">
        <v>2</v>
      </c>
      <c r="H8267">
        <v>1</v>
      </c>
      <c r="I8267">
        <v>65</v>
      </c>
      <c r="J8267">
        <v>2</v>
      </c>
      <c r="K8267">
        <v>19.71</v>
      </c>
      <c r="L8267" t="str">
        <f t="shared" si="774"/>
        <v/>
      </c>
      <c r="M8267">
        <v>2</v>
      </c>
      <c r="N8267" t="str">
        <f t="shared" si="775"/>
        <v/>
      </c>
      <c r="O8267">
        <v>16</v>
      </c>
      <c r="P8267" s="11">
        <v>0.5</v>
      </c>
      <c r="Q8267" s="11">
        <v>3.0769230769230702E-2</v>
      </c>
      <c r="R8267" s="12">
        <v>9.8550000000000004</v>
      </c>
      <c r="S8267" t="s">
        <v>27</v>
      </c>
      <c r="T8267">
        <v>0</v>
      </c>
      <c r="U8267">
        <f t="shared" si="776"/>
        <v>5</v>
      </c>
      <c r="V8267">
        <f t="shared" si="777"/>
        <v>1</v>
      </c>
      <c r="W8267">
        <f t="shared" si="778"/>
        <v>1</v>
      </c>
      <c r="X8267" t="str">
        <f t="shared" si="779"/>
        <v>511</v>
      </c>
      <c r="Y8267" t="str">
        <f>IF(Table1[[#This Row],[RFM_Score]]="555","Champion", IF(AND(J8267&gt;=4,V8267&gt;=4),"Loyal", IF(U8267&lt;=2,"At Risk", IF(W8267&gt;=4,"Potential Loyalist","Others"))))</f>
        <v>Others</v>
      </c>
    </row>
    <row r="8268" spans="1:25">
      <c r="A8268" t="s">
        <v>10247</v>
      </c>
      <c r="B8268">
        <v>31</v>
      </c>
      <c r="C8268" t="s">
        <v>24</v>
      </c>
      <c r="D8268" t="s">
        <v>46</v>
      </c>
      <c r="E8268" s="6" t="s">
        <v>20338</v>
      </c>
      <c r="F8268" t="s">
        <v>26</v>
      </c>
      <c r="G8268">
        <v>4</v>
      </c>
      <c r="H8268">
        <v>1</v>
      </c>
      <c r="I8268">
        <v>55</v>
      </c>
      <c r="J8268">
        <v>3</v>
      </c>
      <c r="K8268">
        <v>19.66</v>
      </c>
      <c r="L8268" t="str">
        <f t="shared" si="774"/>
        <v/>
      </c>
      <c r="M8268">
        <v>2</v>
      </c>
      <c r="N8268" t="str">
        <f t="shared" si="775"/>
        <v/>
      </c>
      <c r="O8268">
        <v>18</v>
      </c>
      <c r="P8268" s="11">
        <v>0.25</v>
      </c>
      <c r="Q8268" s="11">
        <v>5.4545454545454501E-2</v>
      </c>
      <c r="R8268" s="12">
        <v>9.83</v>
      </c>
      <c r="S8268" t="s">
        <v>27</v>
      </c>
      <c r="T8268">
        <v>1</v>
      </c>
      <c r="U8268">
        <f t="shared" si="776"/>
        <v>5</v>
      </c>
      <c r="V8268">
        <f t="shared" si="777"/>
        <v>1</v>
      </c>
      <c r="W8268">
        <f t="shared" si="778"/>
        <v>1</v>
      </c>
      <c r="X8268" t="str">
        <f t="shared" si="779"/>
        <v>511</v>
      </c>
      <c r="Y8268" t="str">
        <f>IF(Table1[[#This Row],[RFM_Score]]="555","Champion", IF(AND(J8268&gt;=4,V8268&gt;=4),"Loyal", IF(U8268&lt;=2,"At Risk", IF(W8268&gt;=4,"Potential Loyalist","Others"))))</f>
        <v>Others</v>
      </c>
    </row>
    <row r="8269" spans="1:25">
      <c r="A8269" t="s">
        <v>11042</v>
      </c>
      <c r="B8269">
        <v>32</v>
      </c>
      <c r="C8269" t="s">
        <v>24</v>
      </c>
      <c r="D8269" t="s">
        <v>25</v>
      </c>
      <c r="E8269" s="6" t="s">
        <v>20339</v>
      </c>
      <c r="F8269" t="s">
        <v>60</v>
      </c>
      <c r="G8269">
        <v>0</v>
      </c>
      <c r="H8269">
        <v>0</v>
      </c>
      <c r="I8269">
        <v>51</v>
      </c>
      <c r="J8269">
        <v>1</v>
      </c>
      <c r="K8269">
        <v>19.62</v>
      </c>
      <c r="L8269" t="str">
        <f t="shared" si="774"/>
        <v/>
      </c>
      <c r="M8269">
        <v>2</v>
      </c>
      <c r="N8269" t="str">
        <f t="shared" si="775"/>
        <v/>
      </c>
      <c r="O8269">
        <v>3</v>
      </c>
      <c r="P8269" s="11">
        <v>0</v>
      </c>
      <c r="Q8269" s="11">
        <v>1.9607843137254902E-2</v>
      </c>
      <c r="R8269" s="12">
        <v>9.81</v>
      </c>
      <c r="S8269" t="s">
        <v>27</v>
      </c>
      <c r="T8269">
        <v>0</v>
      </c>
      <c r="U8269">
        <f t="shared" si="776"/>
        <v>5</v>
      </c>
      <c r="V8269">
        <f t="shared" si="777"/>
        <v>1</v>
      </c>
      <c r="W8269">
        <f t="shared" si="778"/>
        <v>1</v>
      </c>
      <c r="X8269" t="str">
        <f t="shared" si="779"/>
        <v>511</v>
      </c>
      <c r="Y8269" t="str">
        <f>IF(Table1[[#This Row],[RFM_Score]]="555","Champion", IF(AND(J8269&gt;=4,V8269&gt;=4),"Loyal", IF(U8269&lt;=2,"At Risk", IF(W8269&gt;=4,"Potential Loyalist","Others"))))</f>
        <v>Others</v>
      </c>
    </row>
    <row r="8270" spans="1:25">
      <c r="A8270" t="s">
        <v>9330</v>
      </c>
      <c r="B8270">
        <v>39</v>
      </c>
      <c r="C8270" t="s">
        <v>24</v>
      </c>
      <c r="D8270" t="s">
        <v>29</v>
      </c>
      <c r="E8270" s="6" t="s">
        <v>20340</v>
      </c>
      <c r="F8270" t="s">
        <v>30</v>
      </c>
      <c r="G8270">
        <v>3</v>
      </c>
      <c r="H8270">
        <v>0</v>
      </c>
      <c r="I8270">
        <v>52</v>
      </c>
      <c r="J8270">
        <v>4</v>
      </c>
      <c r="K8270">
        <v>19.61</v>
      </c>
      <c r="L8270" t="str">
        <f t="shared" si="774"/>
        <v/>
      </c>
      <c r="M8270">
        <v>2</v>
      </c>
      <c r="N8270" t="str">
        <f t="shared" si="775"/>
        <v/>
      </c>
      <c r="O8270">
        <v>46</v>
      </c>
      <c r="P8270" s="11">
        <v>0</v>
      </c>
      <c r="Q8270" s="11">
        <v>7.69230769230769E-2</v>
      </c>
      <c r="R8270" s="12">
        <v>9.8049999999999997</v>
      </c>
      <c r="S8270" t="s">
        <v>27</v>
      </c>
      <c r="T8270">
        <v>0</v>
      </c>
      <c r="U8270">
        <f t="shared" si="776"/>
        <v>3</v>
      </c>
      <c r="V8270">
        <f t="shared" si="777"/>
        <v>1</v>
      </c>
      <c r="W8270">
        <f t="shared" si="778"/>
        <v>1</v>
      </c>
      <c r="X8270" t="str">
        <f t="shared" si="779"/>
        <v>311</v>
      </c>
      <c r="Y8270" t="str">
        <f>IF(Table1[[#This Row],[RFM_Score]]="555","Champion", IF(AND(J8270&gt;=4,V8270&gt;=4),"Loyal", IF(U8270&lt;=2,"At Risk", IF(W8270&gt;=4,"Potential Loyalist","Others"))))</f>
        <v>Others</v>
      </c>
    </row>
    <row r="8271" spans="1:25">
      <c r="A8271" t="s">
        <v>3805</v>
      </c>
      <c r="B8271">
        <v>42</v>
      </c>
      <c r="C8271" t="s">
        <v>24</v>
      </c>
      <c r="D8271" t="s">
        <v>46</v>
      </c>
      <c r="E8271" s="6" t="s">
        <v>20341</v>
      </c>
      <c r="F8271" t="s">
        <v>30</v>
      </c>
      <c r="G8271">
        <v>3</v>
      </c>
      <c r="H8271">
        <v>1</v>
      </c>
      <c r="I8271">
        <v>41</v>
      </c>
      <c r="J8271">
        <v>4</v>
      </c>
      <c r="K8271">
        <v>19.559999999999999</v>
      </c>
      <c r="L8271" t="str">
        <f t="shared" si="774"/>
        <v/>
      </c>
      <c r="M8271">
        <v>2</v>
      </c>
      <c r="N8271" t="str">
        <f t="shared" si="775"/>
        <v/>
      </c>
      <c r="O8271">
        <v>22</v>
      </c>
      <c r="P8271" s="11">
        <v>0.33333333333333298</v>
      </c>
      <c r="Q8271" s="11">
        <v>9.7560975609756101E-2</v>
      </c>
      <c r="R8271" s="12">
        <v>9.7799999999999994</v>
      </c>
      <c r="S8271" t="s">
        <v>27</v>
      </c>
      <c r="T8271">
        <v>0</v>
      </c>
      <c r="U8271">
        <f t="shared" si="776"/>
        <v>4</v>
      </c>
      <c r="V8271">
        <f t="shared" si="777"/>
        <v>1</v>
      </c>
      <c r="W8271">
        <f t="shared" si="778"/>
        <v>1</v>
      </c>
      <c r="X8271" t="str">
        <f t="shared" si="779"/>
        <v>411</v>
      </c>
      <c r="Y8271" t="str">
        <f>IF(Table1[[#This Row],[RFM_Score]]="555","Champion", IF(AND(J8271&gt;=4,V8271&gt;=4),"Loyal", IF(U8271&lt;=2,"At Risk", IF(W8271&gt;=4,"Potential Loyalist","Others"))))</f>
        <v>Others</v>
      </c>
    </row>
    <row r="8272" spans="1:25">
      <c r="A8272" t="s">
        <v>7899</v>
      </c>
      <c r="B8272">
        <v>18</v>
      </c>
      <c r="C8272" t="s">
        <v>19</v>
      </c>
      <c r="D8272" t="s">
        <v>25</v>
      </c>
      <c r="E8272" s="6" t="s">
        <v>20342</v>
      </c>
      <c r="F8272" t="s">
        <v>30</v>
      </c>
      <c r="G8272">
        <v>1</v>
      </c>
      <c r="H8272">
        <v>1</v>
      </c>
      <c r="I8272">
        <v>58</v>
      </c>
      <c r="J8272">
        <v>4</v>
      </c>
      <c r="K8272">
        <v>19.46</v>
      </c>
      <c r="L8272" t="str">
        <f t="shared" si="774"/>
        <v/>
      </c>
      <c r="M8272">
        <v>2</v>
      </c>
      <c r="N8272" t="str">
        <f t="shared" si="775"/>
        <v/>
      </c>
      <c r="O8272">
        <v>7</v>
      </c>
      <c r="P8272" s="11">
        <v>1</v>
      </c>
      <c r="Q8272" s="11">
        <v>6.8965517241379296E-2</v>
      </c>
      <c r="R8272" s="12">
        <v>9.73</v>
      </c>
      <c r="S8272" t="s">
        <v>27</v>
      </c>
      <c r="T8272">
        <v>0</v>
      </c>
      <c r="U8272">
        <f t="shared" si="776"/>
        <v>5</v>
      </c>
      <c r="V8272">
        <f t="shared" si="777"/>
        <v>1</v>
      </c>
      <c r="W8272">
        <f t="shared" si="778"/>
        <v>1</v>
      </c>
      <c r="X8272" t="str">
        <f t="shared" si="779"/>
        <v>511</v>
      </c>
      <c r="Y8272" t="str">
        <f>IF(Table1[[#This Row],[RFM_Score]]="555","Champion", IF(AND(J8272&gt;=4,V8272&gt;=4),"Loyal", IF(U8272&lt;=2,"At Risk", IF(W8272&gt;=4,"Potential Loyalist","Others"))))</f>
        <v>Others</v>
      </c>
    </row>
    <row r="8273" spans="1:25">
      <c r="A8273" t="s">
        <v>7459</v>
      </c>
      <c r="B8273">
        <v>21</v>
      </c>
      <c r="C8273" t="s">
        <v>19</v>
      </c>
      <c r="D8273" t="s">
        <v>46</v>
      </c>
      <c r="E8273" s="6" t="s">
        <v>20343</v>
      </c>
      <c r="F8273" t="s">
        <v>37</v>
      </c>
      <c r="G8273">
        <v>7</v>
      </c>
      <c r="H8273">
        <v>1</v>
      </c>
      <c r="I8273">
        <v>51</v>
      </c>
      <c r="J8273">
        <v>0</v>
      </c>
      <c r="K8273">
        <v>19.41</v>
      </c>
      <c r="L8273" t="str">
        <f t="shared" si="774"/>
        <v/>
      </c>
      <c r="M8273">
        <v>2</v>
      </c>
      <c r="N8273" t="str">
        <f t="shared" si="775"/>
        <v/>
      </c>
      <c r="O8273">
        <v>3</v>
      </c>
      <c r="P8273" s="11">
        <v>0.14285714285714199</v>
      </c>
      <c r="Q8273" s="11">
        <v>0</v>
      </c>
      <c r="R8273" s="12">
        <v>9.7050000000000001</v>
      </c>
      <c r="S8273" t="s">
        <v>27</v>
      </c>
      <c r="T8273">
        <v>1</v>
      </c>
      <c r="U8273">
        <f t="shared" si="776"/>
        <v>5</v>
      </c>
      <c r="V8273">
        <f t="shared" si="777"/>
        <v>1</v>
      </c>
      <c r="W8273">
        <f t="shared" si="778"/>
        <v>1</v>
      </c>
      <c r="X8273" t="str">
        <f t="shared" si="779"/>
        <v>511</v>
      </c>
      <c r="Y8273" t="str">
        <f>IF(Table1[[#This Row],[RFM_Score]]="555","Champion", IF(AND(J8273&gt;=4,V8273&gt;=4),"Loyal", IF(U8273&lt;=2,"At Risk", IF(W8273&gt;=4,"Potential Loyalist","Others"))))</f>
        <v>Others</v>
      </c>
    </row>
    <row r="8274" spans="1:25">
      <c r="A8274" t="s">
        <v>10527</v>
      </c>
      <c r="B8274">
        <v>22</v>
      </c>
      <c r="C8274" t="s">
        <v>19</v>
      </c>
      <c r="D8274" t="s">
        <v>49</v>
      </c>
      <c r="E8274" s="6" t="s">
        <v>20344</v>
      </c>
      <c r="F8274" t="s">
        <v>26</v>
      </c>
      <c r="G8274">
        <v>1</v>
      </c>
      <c r="H8274">
        <v>0</v>
      </c>
      <c r="I8274">
        <v>57</v>
      </c>
      <c r="J8274">
        <v>3</v>
      </c>
      <c r="K8274">
        <v>19.329999999999998</v>
      </c>
      <c r="L8274" t="str">
        <f t="shared" si="774"/>
        <v/>
      </c>
      <c r="M8274">
        <v>2</v>
      </c>
      <c r="N8274" t="str">
        <f t="shared" si="775"/>
        <v/>
      </c>
      <c r="O8274">
        <v>31</v>
      </c>
      <c r="P8274" s="11">
        <v>0</v>
      </c>
      <c r="Q8274" s="11">
        <v>5.2631578947368397E-2</v>
      </c>
      <c r="R8274" s="12">
        <v>9.6649999999999991</v>
      </c>
      <c r="S8274" t="s">
        <v>27</v>
      </c>
      <c r="T8274">
        <v>0</v>
      </c>
      <c r="U8274">
        <f t="shared" si="776"/>
        <v>4</v>
      </c>
      <c r="V8274">
        <f t="shared" si="777"/>
        <v>1</v>
      </c>
      <c r="W8274">
        <f t="shared" si="778"/>
        <v>1</v>
      </c>
      <c r="X8274" t="str">
        <f t="shared" si="779"/>
        <v>411</v>
      </c>
      <c r="Y8274" t="str">
        <f>IF(Table1[[#This Row],[RFM_Score]]="555","Champion", IF(AND(J8274&gt;=4,V8274&gt;=4),"Loyal", IF(U8274&lt;=2,"At Risk", IF(W8274&gt;=4,"Potential Loyalist","Others"))))</f>
        <v>Others</v>
      </c>
    </row>
    <row r="8275" spans="1:25">
      <c r="A8275" t="s">
        <v>2364</v>
      </c>
      <c r="B8275">
        <v>30</v>
      </c>
      <c r="C8275" t="s">
        <v>19</v>
      </c>
      <c r="D8275" t="s">
        <v>20</v>
      </c>
      <c r="E8275" s="6" t="s">
        <v>20345</v>
      </c>
      <c r="F8275" t="s">
        <v>30</v>
      </c>
      <c r="G8275">
        <v>3</v>
      </c>
      <c r="H8275">
        <v>0</v>
      </c>
      <c r="I8275">
        <v>46</v>
      </c>
      <c r="J8275">
        <v>2</v>
      </c>
      <c r="K8275">
        <v>19.32</v>
      </c>
      <c r="L8275" t="str">
        <f t="shared" si="774"/>
        <v/>
      </c>
      <c r="M8275">
        <v>2</v>
      </c>
      <c r="N8275" t="str">
        <f t="shared" si="775"/>
        <v/>
      </c>
      <c r="O8275">
        <v>18</v>
      </c>
      <c r="P8275" s="11">
        <v>0</v>
      </c>
      <c r="Q8275" s="11">
        <v>4.3478260869565202E-2</v>
      </c>
      <c r="R8275" s="12">
        <v>9.66</v>
      </c>
      <c r="S8275" t="s">
        <v>27</v>
      </c>
      <c r="T8275">
        <v>0</v>
      </c>
      <c r="U8275">
        <f t="shared" si="776"/>
        <v>5</v>
      </c>
      <c r="V8275">
        <f t="shared" si="777"/>
        <v>1</v>
      </c>
      <c r="W8275">
        <f t="shared" si="778"/>
        <v>1</v>
      </c>
      <c r="X8275" t="str">
        <f t="shared" si="779"/>
        <v>511</v>
      </c>
      <c r="Y8275" t="str">
        <f>IF(Table1[[#This Row],[RFM_Score]]="555","Champion", IF(AND(J8275&gt;=4,V8275&gt;=4),"Loyal", IF(U8275&lt;=2,"At Risk", IF(W8275&gt;=4,"Potential Loyalist","Others"))))</f>
        <v>Others</v>
      </c>
    </row>
    <row r="8276" spans="1:25">
      <c r="A8276" t="s">
        <v>11064</v>
      </c>
      <c r="B8276">
        <v>18</v>
      </c>
      <c r="C8276" t="s">
        <v>24</v>
      </c>
      <c r="D8276" t="s">
        <v>25</v>
      </c>
      <c r="E8276" s="6" t="s">
        <v>20346</v>
      </c>
      <c r="F8276" t="s">
        <v>37</v>
      </c>
      <c r="G8276">
        <v>4</v>
      </c>
      <c r="H8276">
        <v>2</v>
      </c>
      <c r="I8276">
        <v>47</v>
      </c>
      <c r="J8276">
        <v>5</v>
      </c>
      <c r="K8276">
        <v>19.23</v>
      </c>
      <c r="L8276" t="str">
        <f t="shared" si="774"/>
        <v/>
      </c>
      <c r="M8276">
        <v>2</v>
      </c>
      <c r="N8276" t="str">
        <f t="shared" si="775"/>
        <v/>
      </c>
      <c r="O8276">
        <v>85</v>
      </c>
      <c r="P8276" s="11">
        <v>0.5</v>
      </c>
      <c r="Q8276" s="11">
        <v>0.10638297872340401</v>
      </c>
      <c r="R8276" s="12">
        <v>9.6150000000000002</v>
      </c>
      <c r="S8276" t="s">
        <v>27</v>
      </c>
      <c r="T8276">
        <v>0</v>
      </c>
      <c r="U8276">
        <f t="shared" si="776"/>
        <v>2</v>
      </c>
      <c r="V8276">
        <f t="shared" si="777"/>
        <v>1</v>
      </c>
      <c r="W8276">
        <f t="shared" si="778"/>
        <v>1</v>
      </c>
      <c r="X8276" t="str">
        <f t="shared" si="779"/>
        <v>211</v>
      </c>
      <c r="Y8276" t="str">
        <f>IF(Table1[[#This Row],[RFM_Score]]="555","Champion", IF(AND(J8276&gt;=4,V8276&gt;=4),"Loyal", IF(U8276&lt;=2,"At Risk", IF(W8276&gt;=4,"Potential Loyalist","Others"))))</f>
        <v>At Risk</v>
      </c>
    </row>
    <row r="8277" spans="1:25">
      <c r="A8277" t="s">
        <v>891</v>
      </c>
      <c r="B8277">
        <v>52</v>
      </c>
      <c r="C8277" t="s">
        <v>19</v>
      </c>
      <c r="D8277" t="s">
        <v>25</v>
      </c>
      <c r="E8277" s="6" t="s">
        <v>20347</v>
      </c>
      <c r="F8277" t="s">
        <v>21</v>
      </c>
      <c r="G8277">
        <v>3</v>
      </c>
      <c r="H8277">
        <v>0</v>
      </c>
      <c r="I8277">
        <v>63</v>
      </c>
      <c r="J8277">
        <v>5</v>
      </c>
      <c r="K8277">
        <v>19.22</v>
      </c>
      <c r="L8277" t="str">
        <f t="shared" si="774"/>
        <v/>
      </c>
      <c r="M8277">
        <v>2</v>
      </c>
      <c r="N8277" t="str">
        <f t="shared" si="775"/>
        <v/>
      </c>
      <c r="O8277">
        <v>2</v>
      </c>
      <c r="P8277" s="11">
        <v>0</v>
      </c>
      <c r="Q8277" s="11">
        <v>7.9365079365079305E-2</v>
      </c>
      <c r="R8277" s="12">
        <v>9.61</v>
      </c>
      <c r="S8277" t="s">
        <v>27</v>
      </c>
      <c r="T8277">
        <v>0</v>
      </c>
      <c r="U8277">
        <f t="shared" si="776"/>
        <v>5</v>
      </c>
      <c r="V8277">
        <f t="shared" si="777"/>
        <v>1</v>
      </c>
      <c r="W8277">
        <f t="shared" si="778"/>
        <v>1</v>
      </c>
      <c r="X8277" t="str">
        <f t="shared" si="779"/>
        <v>511</v>
      </c>
      <c r="Y8277" t="str">
        <f>IF(Table1[[#This Row],[RFM_Score]]="555","Champion", IF(AND(J8277&gt;=4,V8277&gt;=4),"Loyal", IF(U8277&lt;=2,"At Risk", IF(W8277&gt;=4,"Potential Loyalist","Others"))))</f>
        <v>Others</v>
      </c>
    </row>
    <row r="8278" spans="1:25">
      <c r="A8278" t="s">
        <v>11491</v>
      </c>
      <c r="B8278">
        <v>64</v>
      </c>
      <c r="C8278" t="s">
        <v>24</v>
      </c>
      <c r="D8278" t="s">
        <v>29</v>
      </c>
      <c r="E8278" s="6" t="s">
        <v>20348</v>
      </c>
      <c r="F8278" t="s">
        <v>26</v>
      </c>
      <c r="G8278">
        <v>0</v>
      </c>
      <c r="H8278">
        <v>0</v>
      </c>
      <c r="I8278">
        <v>42</v>
      </c>
      <c r="J8278">
        <v>3</v>
      </c>
      <c r="K8278">
        <v>18.95</v>
      </c>
      <c r="L8278" t="str">
        <f t="shared" si="774"/>
        <v/>
      </c>
      <c r="M8278">
        <v>2</v>
      </c>
      <c r="N8278" t="str">
        <f t="shared" si="775"/>
        <v/>
      </c>
      <c r="O8278">
        <v>55</v>
      </c>
      <c r="P8278" s="11">
        <v>0</v>
      </c>
      <c r="Q8278" s="11">
        <v>7.1428571428571397E-2</v>
      </c>
      <c r="R8278" s="12">
        <v>9.4749999999999996</v>
      </c>
      <c r="S8278" t="s">
        <v>27</v>
      </c>
      <c r="T8278">
        <v>0</v>
      </c>
      <c r="U8278">
        <f t="shared" si="776"/>
        <v>3</v>
      </c>
      <c r="V8278">
        <f t="shared" si="777"/>
        <v>1</v>
      </c>
      <c r="W8278">
        <f t="shared" si="778"/>
        <v>1</v>
      </c>
      <c r="X8278" t="str">
        <f t="shared" si="779"/>
        <v>311</v>
      </c>
      <c r="Y8278" t="str">
        <f>IF(Table1[[#This Row],[RFM_Score]]="555","Champion", IF(AND(J8278&gt;=4,V8278&gt;=4),"Loyal", IF(U8278&lt;=2,"At Risk", IF(W8278&gt;=4,"Potential Loyalist","Others"))))</f>
        <v>Others</v>
      </c>
    </row>
    <row r="8279" spans="1:25">
      <c r="A8279" t="s">
        <v>8853</v>
      </c>
      <c r="B8279">
        <v>31</v>
      </c>
      <c r="C8279" t="s">
        <v>24</v>
      </c>
      <c r="D8279" t="s">
        <v>49</v>
      </c>
      <c r="E8279" s="6" t="s">
        <v>20349</v>
      </c>
      <c r="F8279" t="s">
        <v>26</v>
      </c>
      <c r="G8279">
        <v>3</v>
      </c>
      <c r="H8279">
        <v>0</v>
      </c>
      <c r="I8279">
        <v>48</v>
      </c>
      <c r="J8279">
        <v>1</v>
      </c>
      <c r="K8279">
        <v>18.89</v>
      </c>
      <c r="L8279" t="str">
        <f t="shared" si="774"/>
        <v/>
      </c>
      <c r="M8279">
        <v>2</v>
      </c>
      <c r="N8279" t="str">
        <f t="shared" si="775"/>
        <v/>
      </c>
      <c r="O8279">
        <v>23</v>
      </c>
      <c r="P8279" s="11">
        <v>0</v>
      </c>
      <c r="Q8279" s="11">
        <v>2.0833333333333301E-2</v>
      </c>
      <c r="R8279" s="12">
        <v>9.4450000000000003</v>
      </c>
      <c r="S8279" t="s">
        <v>27</v>
      </c>
      <c r="T8279">
        <v>0</v>
      </c>
      <c r="U8279">
        <f t="shared" si="776"/>
        <v>4</v>
      </c>
      <c r="V8279">
        <f t="shared" si="777"/>
        <v>1</v>
      </c>
      <c r="W8279">
        <f t="shared" si="778"/>
        <v>1</v>
      </c>
      <c r="X8279" t="str">
        <f t="shared" si="779"/>
        <v>411</v>
      </c>
      <c r="Y8279" t="str">
        <f>IF(Table1[[#This Row],[RFM_Score]]="555","Champion", IF(AND(J8279&gt;=4,V8279&gt;=4),"Loyal", IF(U8279&lt;=2,"At Risk", IF(W8279&gt;=4,"Potential Loyalist","Others"))))</f>
        <v>Others</v>
      </c>
    </row>
    <row r="8280" spans="1:25">
      <c r="A8280" t="s">
        <v>9187</v>
      </c>
      <c r="B8280">
        <v>42</v>
      </c>
      <c r="C8280" t="s">
        <v>24</v>
      </c>
      <c r="D8280" t="s">
        <v>41</v>
      </c>
      <c r="E8280" s="6" t="s">
        <v>20350</v>
      </c>
      <c r="F8280" t="s">
        <v>21</v>
      </c>
      <c r="G8280">
        <v>3</v>
      </c>
      <c r="H8280">
        <v>2</v>
      </c>
      <c r="I8280">
        <v>65</v>
      </c>
      <c r="J8280">
        <v>3</v>
      </c>
      <c r="K8280">
        <v>18.760000000000002</v>
      </c>
      <c r="L8280" t="str">
        <f t="shared" si="774"/>
        <v/>
      </c>
      <c r="M8280">
        <v>2</v>
      </c>
      <c r="N8280" t="str">
        <f t="shared" si="775"/>
        <v/>
      </c>
      <c r="O8280">
        <v>10</v>
      </c>
      <c r="P8280" s="11">
        <v>0.66666666666666596</v>
      </c>
      <c r="Q8280" s="11">
        <v>4.6153846153846101E-2</v>
      </c>
      <c r="R8280" s="12">
        <v>9.3800000000000008</v>
      </c>
      <c r="S8280" t="s">
        <v>27</v>
      </c>
      <c r="T8280">
        <v>0</v>
      </c>
      <c r="U8280">
        <f t="shared" si="776"/>
        <v>5</v>
      </c>
      <c r="V8280">
        <f t="shared" si="777"/>
        <v>1</v>
      </c>
      <c r="W8280">
        <f t="shared" si="778"/>
        <v>1</v>
      </c>
      <c r="X8280" t="str">
        <f t="shared" si="779"/>
        <v>511</v>
      </c>
      <c r="Y8280" t="str">
        <f>IF(Table1[[#This Row],[RFM_Score]]="555","Champion", IF(AND(J8280&gt;=4,V8280&gt;=4),"Loyal", IF(U8280&lt;=2,"At Risk", IF(W8280&gt;=4,"Potential Loyalist","Others"))))</f>
        <v>Others</v>
      </c>
    </row>
    <row r="8281" spans="1:25">
      <c r="A8281" t="s">
        <v>11812</v>
      </c>
      <c r="B8281">
        <v>27</v>
      </c>
      <c r="C8281" t="s">
        <v>19</v>
      </c>
      <c r="D8281" t="s">
        <v>29</v>
      </c>
      <c r="E8281" s="6" t="s">
        <v>20351</v>
      </c>
      <c r="F8281" t="s">
        <v>30</v>
      </c>
      <c r="G8281">
        <v>2</v>
      </c>
      <c r="H8281">
        <v>1</v>
      </c>
      <c r="I8281">
        <v>51</v>
      </c>
      <c r="J8281">
        <v>2</v>
      </c>
      <c r="K8281">
        <v>18.760000000000002</v>
      </c>
      <c r="L8281" t="str">
        <f t="shared" si="774"/>
        <v/>
      </c>
      <c r="M8281">
        <v>2</v>
      </c>
      <c r="N8281" t="str">
        <f t="shared" si="775"/>
        <v/>
      </c>
      <c r="O8281">
        <v>3</v>
      </c>
      <c r="P8281" s="11">
        <v>0.5</v>
      </c>
      <c r="Q8281" s="11">
        <v>3.9215686274509803E-2</v>
      </c>
      <c r="R8281" s="12">
        <v>9.3800000000000008</v>
      </c>
      <c r="S8281" t="s">
        <v>27</v>
      </c>
      <c r="T8281">
        <v>0</v>
      </c>
      <c r="U8281">
        <f t="shared" si="776"/>
        <v>5</v>
      </c>
      <c r="V8281">
        <f t="shared" si="777"/>
        <v>1</v>
      </c>
      <c r="W8281">
        <f t="shared" si="778"/>
        <v>1</v>
      </c>
      <c r="X8281" t="str">
        <f t="shared" si="779"/>
        <v>511</v>
      </c>
      <c r="Y8281" t="str">
        <f>IF(Table1[[#This Row],[RFM_Score]]="555","Champion", IF(AND(J8281&gt;=4,V8281&gt;=4),"Loyal", IF(U8281&lt;=2,"At Risk", IF(W8281&gt;=4,"Potential Loyalist","Others"))))</f>
        <v>Others</v>
      </c>
    </row>
    <row r="8282" spans="1:25">
      <c r="A8282" t="s">
        <v>5011</v>
      </c>
      <c r="B8282">
        <v>18</v>
      </c>
      <c r="C8282" t="s">
        <v>19</v>
      </c>
      <c r="D8282" t="s">
        <v>25</v>
      </c>
      <c r="E8282" s="6" t="s">
        <v>20352</v>
      </c>
      <c r="F8282" t="s">
        <v>60</v>
      </c>
      <c r="G8282">
        <v>5</v>
      </c>
      <c r="H8282">
        <v>1</v>
      </c>
      <c r="I8282">
        <v>49</v>
      </c>
      <c r="J8282">
        <v>6</v>
      </c>
      <c r="K8282">
        <v>18.71</v>
      </c>
      <c r="L8282" t="str">
        <f t="shared" si="774"/>
        <v/>
      </c>
      <c r="M8282">
        <v>2</v>
      </c>
      <c r="N8282" t="str">
        <f t="shared" si="775"/>
        <v/>
      </c>
      <c r="O8282">
        <v>35</v>
      </c>
      <c r="P8282" s="11">
        <v>0.2</v>
      </c>
      <c r="Q8282" s="11">
        <v>0.122448979591836</v>
      </c>
      <c r="R8282" s="12">
        <v>9.3550000000000004</v>
      </c>
      <c r="S8282" t="s">
        <v>27</v>
      </c>
      <c r="T8282">
        <v>0</v>
      </c>
      <c r="U8282">
        <f t="shared" si="776"/>
        <v>4</v>
      </c>
      <c r="V8282">
        <f t="shared" si="777"/>
        <v>1</v>
      </c>
      <c r="W8282">
        <f t="shared" si="778"/>
        <v>1</v>
      </c>
      <c r="X8282" t="str">
        <f t="shared" si="779"/>
        <v>411</v>
      </c>
      <c r="Y8282" t="str">
        <f>IF(Table1[[#This Row],[RFM_Score]]="555","Champion", IF(AND(J8282&gt;=4,V8282&gt;=4),"Loyal", IF(U8282&lt;=2,"At Risk", IF(W8282&gt;=4,"Potential Loyalist","Others"))))</f>
        <v>Others</v>
      </c>
    </row>
    <row r="8283" spans="1:25">
      <c r="A8283" t="s">
        <v>8957</v>
      </c>
      <c r="B8283">
        <v>55</v>
      </c>
      <c r="C8283" t="s">
        <v>24</v>
      </c>
      <c r="D8283" t="s">
        <v>25</v>
      </c>
      <c r="E8283" s="6" t="s">
        <v>20353</v>
      </c>
      <c r="F8283" t="s">
        <v>21</v>
      </c>
      <c r="G8283">
        <v>6</v>
      </c>
      <c r="H8283">
        <v>2</v>
      </c>
      <c r="I8283">
        <v>68</v>
      </c>
      <c r="J8283">
        <v>1</v>
      </c>
      <c r="K8283">
        <v>18.690000000000001</v>
      </c>
      <c r="L8283" t="str">
        <f t="shared" si="774"/>
        <v/>
      </c>
      <c r="M8283">
        <v>2</v>
      </c>
      <c r="N8283" t="str">
        <f t="shared" si="775"/>
        <v/>
      </c>
      <c r="O8283">
        <v>11</v>
      </c>
      <c r="P8283" s="11">
        <v>0.33333333333333298</v>
      </c>
      <c r="Q8283" s="11">
        <v>1.47058823529411E-2</v>
      </c>
      <c r="R8283" s="12">
        <v>9.3450000000000006</v>
      </c>
      <c r="S8283" t="s">
        <v>27</v>
      </c>
      <c r="T8283">
        <v>0</v>
      </c>
      <c r="U8283">
        <f t="shared" si="776"/>
        <v>5</v>
      </c>
      <c r="V8283">
        <f t="shared" si="777"/>
        <v>1</v>
      </c>
      <c r="W8283">
        <f t="shared" si="778"/>
        <v>1</v>
      </c>
      <c r="X8283" t="str">
        <f t="shared" si="779"/>
        <v>511</v>
      </c>
      <c r="Y8283" t="str">
        <f>IF(Table1[[#This Row],[RFM_Score]]="555","Champion", IF(AND(J8283&gt;=4,V8283&gt;=4),"Loyal", IF(U8283&lt;=2,"At Risk", IF(W8283&gt;=4,"Potential Loyalist","Others"))))</f>
        <v>Others</v>
      </c>
    </row>
    <row r="8284" spans="1:25">
      <c r="A8284" t="s">
        <v>7297</v>
      </c>
      <c r="B8284">
        <v>58</v>
      </c>
      <c r="C8284" t="s">
        <v>24</v>
      </c>
      <c r="D8284" t="s">
        <v>29</v>
      </c>
      <c r="E8284" s="6" t="s">
        <v>20354</v>
      </c>
      <c r="F8284" t="s">
        <v>30</v>
      </c>
      <c r="G8284">
        <v>3</v>
      </c>
      <c r="H8284">
        <v>1</v>
      </c>
      <c r="I8284">
        <v>57</v>
      </c>
      <c r="J8284">
        <v>5</v>
      </c>
      <c r="K8284">
        <v>18.579999999999998</v>
      </c>
      <c r="L8284" t="str">
        <f t="shared" si="774"/>
        <v/>
      </c>
      <c r="M8284">
        <v>2</v>
      </c>
      <c r="N8284" t="str">
        <f t="shared" si="775"/>
        <v/>
      </c>
      <c r="O8284">
        <v>13</v>
      </c>
      <c r="P8284" s="11">
        <v>0.33333333333333298</v>
      </c>
      <c r="Q8284" s="11">
        <v>8.7719298245614002E-2</v>
      </c>
      <c r="R8284" s="12">
        <v>9.2899999999999991</v>
      </c>
      <c r="S8284" t="s">
        <v>27</v>
      </c>
      <c r="T8284">
        <v>0</v>
      </c>
      <c r="U8284">
        <f t="shared" si="776"/>
        <v>5</v>
      </c>
      <c r="V8284">
        <f t="shared" si="777"/>
        <v>1</v>
      </c>
      <c r="W8284">
        <f t="shared" si="778"/>
        <v>1</v>
      </c>
      <c r="X8284" t="str">
        <f t="shared" si="779"/>
        <v>511</v>
      </c>
      <c r="Y8284" t="str">
        <f>IF(Table1[[#This Row],[RFM_Score]]="555","Champion", IF(AND(J8284&gt;=4,V8284&gt;=4),"Loyal", IF(U8284&lt;=2,"At Risk", IF(W8284&gt;=4,"Potential Loyalist","Others"))))</f>
        <v>Others</v>
      </c>
    </row>
    <row r="8285" spans="1:25">
      <c r="A8285" t="s">
        <v>2154</v>
      </c>
      <c r="B8285">
        <v>23</v>
      </c>
      <c r="C8285" t="s">
        <v>19</v>
      </c>
      <c r="D8285" t="s">
        <v>41</v>
      </c>
      <c r="E8285" s="6" t="s">
        <v>20355</v>
      </c>
      <c r="F8285" t="s">
        <v>30</v>
      </c>
      <c r="G8285">
        <v>1</v>
      </c>
      <c r="H8285">
        <v>0</v>
      </c>
      <c r="I8285">
        <v>51</v>
      </c>
      <c r="J8285">
        <v>1</v>
      </c>
      <c r="K8285">
        <v>18.510000000000002</v>
      </c>
      <c r="L8285" t="str">
        <f t="shared" si="774"/>
        <v/>
      </c>
      <c r="M8285">
        <v>2</v>
      </c>
      <c r="N8285" t="str">
        <f t="shared" si="775"/>
        <v/>
      </c>
      <c r="O8285">
        <v>38</v>
      </c>
      <c r="P8285" s="11">
        <v>0</v>
      </c>
      <c r="Q8285" s="11">
        <v>1.9607843137254902E-2</v>
      </c>
      <c r="R8285" s="12">
        <v>9.2550000000000008</v>
      </c>
      <c r="S8285" t="s">
        <v>27</v>
      </c>
      <c r="T8285">
        <v>0</v>
      </c>
      <c r="U8285">
        <f t="shared" si="776"/>
        <v>4</v>
      </c>
      <c r="V8285">
        <f t="shared" si="777"/>
        <v>1</v>
      </c>
      <c r="W8285">
        <f t="shared" si="778"/>
        <v>1</v>
      </c>
      <c r="X8285" t="str">
        <f t="shared" si="779"/>
        <v>411</v>
      </c>
      <c r="Y8285" t="str">
        <f>IF(Table1[[#This Row],[RFM_Score]]="555","Champion", IF(AND(J8285&gt;=4,V8285&gt;=4),"Loyal", IF(U8285&lt;=2,"At Risk", IF(W8285&gt;=4,"Potential Loyalist","Others"))))</f>
        <v>Others</v>
      </c>
    </row>
    <row r="8286" spans="1:25">
      <c r="A8286" t="s">
        <v>11230</v>
      </c>
      <c r="B8286">
        <v>27</v>
      </c>
      <c r="C8286" t="s">
        <v>24</v>
      </c>
      <c r="D8286" t="s">
        <v>25</v>
      </c>
      <c r="E8286" s="6" t="s">
        <v>20356</v>
      </c>
      <c r="F8286" t="s">
        <v>60</v>
      </c>
      <c r="G8286">
        <v>3</v>
      </c>
      <c r="H8286">
        <v>2</v>
      </c>
      <c r="I8286">
        <v>42</v>
      </c>
      <c r="J8286">
        <v>2</v>
      </c>
      <c r="K8286">
        <v>18.48</v>
      </c>
      <c r="L8286" t="str">
        <f t="shared" si="774"/>
        <v/>
      </c>
      <c r="M8286">
        <v>2</v>
      </c>
      <c r="N8286" t="str">
        <f t="shared" si="775"/>
        <v/>
      </c>
      <c r="O8286">
        <v>4</v>
      </c>
      <c r="P8286" s="11">
        <v>0.66666666666666596</v>
      </c>
      <c r="Q8286" s="11">
        <v>4.7619047619047603E-2</v>
      </c>
      <c r="R8286" s="12">
        <v>9.24</v>
      </c>
      <c r="S8286" t="s">
        <v>27</v>
      </c>
      <c r="T8286">
        <v>0</v>
      </c>
      <c r="U8286">
        <f t="shared" si="776"/>
        <v>5</v>
      </c>
      <c r="V8286">
        <f t="shared" si="777"/>
        <v>1</v>
      </c>
      <c r="W8286">
        <f t="shared" si="778"/>
        <v>1</v>
      </c>
      <c r="X8286" t="str">
        <f t="shared" si="779"/>
        <v>511</v>
      </c>
      <c r="Y8286" t="str">
        <f>IF(Table1[[#This Row],[RFM_Score]]="555","Champion", IF(AND(J8286&gt;=4,V8286&gt;=4),"Loyal", IF(U8286&lt;=2,"At Risk", IF(W8286&gt;=4,"Potential Loyalist","Others"))))</f>
        <v>Others</v>
      </c>
    </row>
    <row r="8287" spans="1:25">
      <c r="A8287" t="s">
        <v>3451</v>
      </c>
      <c r="B8287">
        <v>28</v>
      </c>
      <c r="C8287" t="s">
        <v>19</v>
      </c>
      <c r="D8287" t="s">
        <v>25</v>
      </c>
      <c r="E8287" s="6" t="s">
        <v>20357</v>
      </c>
      <c r="F8287" t="s">
        <v>37</v>
      </c>
      <c r="G8287">
        <v>5</v>
      </c>
      <c r="H8287">
        <v>1</v>
      </c>
      <c r="I8287">
        <v>46</v>
      </c>
      <c r="J8287">
        <v>1</v>
      </c>
      <c r="K8287">
        <v>18.350000000000001</v>
      </c>
      <c r="L8287" t="str">
        <f t="shared" si="774"/>
        <v/>
      </c>
      <c r="M8287">
        <v>2</v>
      </c>
      <c r="N8287" t="str">
        <f t="shared" si="775"/>
        <v/>
      </c>
      <c r="O8287">
        <v>25</v>
      </c>
      <c r="P8287" s="11">
        <v>0.2</v>
      </c>
      <c r="Q8287" s="11">
        <v>2.1739130434782601E-2</v>
      </c>
      <c r="R8287" s="12">
        <v>9.1750000000000007</v>
      </c>
      <c r="S8287" t="s">
        <v>27</v>
      </c>
      <c r="T8287">
        <v>0</v>
      </c>
      <c r="U8287">
        <f t="shared" si="776"/>
        <v>4</v>
      </c>
      <c r="V8287">
        <f t="shared" si="777"/>
        <v>1</v>
      </c>
      <c r="W8287">
        <f t="shared" si="778"/>
        <v>1</v>
      </c>
      <c r="X8287" t="str">
        <f t="shared" si="779"/>
        <v>411</v>
      </c>
      <c r="Y8287" t="str">
        <f>IF(Table1[[#This Row],[RFM_Score]]="555","Champion", IF(AND(J8287&gt;=4,V8287&gt;=4),"Loyal", IF(U8287&lt;=2,"At Risk", IF(W8287&gt;=4,"Potential Loyalist","Others"))))</f>
        <v>Others</v>
      </c>
    </row>
    <row r="8288" spans="1:25">
      <c r="A8288" t="s">
        <v>2888</v>
      </c>
      <c r="B8288">
        <v>45</v>
      </c>
      <c r="C8288" t="s">
        <v>19</v>
      </c>
      <c r="D8288" t="s">
        <v>41</v>
      </c>
      <c r="E8288" s="6" t="s">
        <v>20358</v>
      </c>
      <c r="F8288" t="s">
        <v>62</v>
      </c>
      <c r="G8288">
        <v>3</v>
      </c>
      <c r="H8288">
        <v>1</v>
      </c>
      <c r="I8288">
        <v>44</v>
      </c>
      <c r="J8288">
        <v>2</v>
      </c>
      <c r="K8288">
        <v>18.32</v>
      </c>
      <c r="L8288" t="str">
        <f t="shared" si="774"/>
        <v/>
      </c>
      <c r="M8288">
        <v>2</v>
      </c>
      <c r="N8288" t="str">
        <f t="shared" si="775"/>
        <v/>
      </c>
      <c r="O8288">
        <v>47</v>
      </c>
      <c r="P8288" s="11">
        <v>0.33333333333333298</v>
      </c>
      <c r="Q8288" s="11">
        <v>4.54545454545454E-2</v>
      </c>
      <c r="R8288" s="12">
        <v>9.16</v>
      </c>
      <c r="S8288" t="s">
        <v>27</v>
      </c>
      <c r="T8288">
        <v>0</v>
      </c>
      <c r="U8288">
        <f t="shared" si="776"/>
        <v>3</v>
      </c>
      <c r="V8288">
        <f t="shared" si="777"/>
        <v>1</v>
      </c>
      <c r="W8288">
        <f t="shared" si="778"/>
        <v>1</v>
      </c>
      <c r="X8288" t="str">
        <f t="shared" si="779"/>
        <v>311</v>
      </c>
      <c r="Y8288" t="str">
        <f>IF(Table1[[#This Row],[RFM_Score]]="555","Champion", IF(AND(J8288&gt;=4,V8288&gt;=4),"Loyal", IF(U8288&lt;=2,"At Risk", IF(W8288&gt;=4,"Potential Loyalist","Others"))))</f>
        <v>Others</v>
      </c>
    </row>
    <row r="8289" spans="1:25">
      <c r="A8289" t="s">
        <v>901</v>
      </c>
      <c r="B8289">
        <v>27</v>
      </c>
      <c r="C8289" t="s">
        <v>24</v>
      </c>
      <c r="D8289" t="s">
        <v>25</v>
      </c>
      <c r="E8289" s="6" t="s">
        <v>20359</v>
      </c>
      <c r="F8289" t="s">
        <v>37</v>
      </c>
      <c r="G8289">
        <v>4</v>
      </c>
      <c r="H8289">
        <v>1</v>
      </c>
      <c r="I8289">
        <v>35</v>
      </c>
      <c r="J8289">
        <v>1</v>
      </c>
      <c r="K8289">
        <v>18.23</v>
      </c>
      <c r="L8289" t="str">
        <f t="shared" si="774"/>
        <v/>
      </c>
      <c r="M8289">
        <v>2</v>
      </c>
      <c r="N8289" t="str">
        <f t="shared" si="775"/>
        <v/>
      </c>
      <c r="O8289">
        <v>141</v>
      </c>
      <c r="P8289" s="11">
        <v>0.25</v>
      </c>
      <c r="Q8289" s="11">
        <v>2.8571428571428501E-2</v>
      </c>
      <c r="R8289" s="12">
        <v>9.1150000000000002</v>
      </c>
      <c r="S8289" t="s">
        <v>27</v>
      </c>
      <c r="T8289">
        <v>1</v>
      </c>
      <c r="U8289">
        <f t="shared" si="776"/>
        <v>1</v>
      </c>
      <c r="V8289">
        <f t="shared" si="777"/>
        <v>1</v>
      </c>
      <c r="W8289">
        <f t="shared" si="778"/>
        <v>1</v>
      </c>
      <c r="X8289" t="str">
        <f t="shared" si="779"/>
        <v>111</v>
      </c>
      <c r="Y8289" t="str">
        <f>IF(Table1[[#This Row],[RFM_Score]]="555","Champion", IF(AND(J8289&gt;=4,V8289&gt;=4),"Loyal", IF(U8289&lt;=2,"At Risk", IF(W8289&gt;=4,"Potential Loyalist","Others"))))</f>
        <v>At Risk</v>
      </c>
    </row>
    <row r="8290" spans="1:25">
      <c r="A8290" t="s">
        <v>6723</v>
      </c>
      <c r="B8290">
        <v>28</v>
      </c>
      <c r="C8290" t="s">
        <v>19</v>
      </c>
      <c r="D8290" t="s">
        <v>41</v>
      </c>
      <c r="E8290" s="6" t="s">
        <v>20360</v>
      </c>
      <c r="F8290" t="s">
        <v>62</v>
      </c>
      <c r="G8290">
        <v>2</v>
      </c>
      <c r="H8290">
        <v>1</v>
      </c>
      <c r="I8290">
        <v>58</v>
      </c>
      <c r="J8290">
        <v>4</v>
      </c>
      <c r="K8290">
        <v>18.170000000000002</v>
      </c>
      <c r="L8290" t="str">
        <f t="shared" si="774"/>
        <v/>
      </c>
      <c r="M8290">
        <v>2</v>
      </c>
      <c r="N8290" t="str">
        <f t="shared" si="775"/>
        <v/>
      </c>
      <c r="O8290">
        <v>63</v>
      </c>
      <c r="P8290" s="11">
        <v>0.5</v>
      </c>
      <c r="Q8290" s="11">
        <v>6.8965517241379296E-2</v>
      </c>
      <c r="R8290" s="12">
        <v>9.0850000000000009</v>
      </c>
      <c r="S8290" t="s">
        <v>27</v>
      </c>
      <c r="T8290">
        <v>0</v>
      </c>
      <c r="U8290">
        <f t="shared" si="776"/>
        <v>3</v>
      </c>
      <c r="V8290">
        <f t="shared" si="777"/>
        <v>1</v>
      </c>
      <c r="W8290">
        <f t="shared" si="778"/>
        <v>1</v>
      </c>
      <c r="X8290" t="str">
        <f t="shared" si="779"/>
        <v>311</v>
      </c>
      <c r="Y8290" t="str">
        <f>IF(Table1[[#This Row],[RFM_Score]]="555","Champion", IF(AND(J8290&gt;=4,V8290&gt;=4),"Loyal", IF(U8290&lt;=2,"At Risk", IF(W8290&gt;=4,"Potential Loyalist","Others"))))</f>
        <v>Others</v>
      </c>
    </row>
    <row r="8291" spans="1:25">
      <c r="A8291" t="s">
        <v>7948</v>
      </c>
      <c r="B8291">
        <v>41</v>
      </c>
      <c r="C8291" t="s">
        <v>19</v>
      </c>
      <c r="D8291" t="s">
        <v>49</v>
      </c>
      <c r="E8291" s="6" t="s">
        <v>20361</v>
      </c>
      <c r="F8291" t="s">
        <v>21</v>
      </c>
      <c r="G8291">
        <v>4</v>
      </c>
      <c r="H8291">
        <v>0</v>
      </c>
      <c r="I8291">
        <v>51</v>
      </c>
      <c r="J8291">
        <v>2</v>
      </c>
      <c r="K8291">
        <v>18.16</v>
      </c>
      <c r="L8291" t="str">
        <f t="shared" si="774"/>
        <v/>
      </c>
      <c r="M8291">
        <v>2</v>
      </c>
      <c r="N8291" t="str">
        <f t="shared" si="775"/>
        <v/>
      </c>
      <c r="O8291">
        <v>1</v>
      </c>
      <c r="P8291" s="11">
        <v>0</v>
      </c>
      <c r="Q8291" s="11">
        <v>3.9215686274509803E-2</v>
      </c>
      <c r="R8291" s="12">
        <v>9.08</v>
      </c>
      <c r="S8291" t="s">
        <v>27</v>
      </c>
      <c r="T8291">
        <v>0</v>
      </c>
      <c r="U8291">
        <f t="shared" si="776"/>
        <v>5</v>
      </c>
      <c r="V8291">
        <f t="shared" si="777"/>
        <v>1</v>
      </c>
      <c r="W8291">
        <f t="shared" si="778"/>
        <v>1</v>
      </c>
      <c r="X8291" t="str">
        <f t="shared" si="779"/>
        <v>511</v>
      </c>
      <c r="Y8291" t="str">
        <f>IF(Table1[[#This Row],[RFM_Score]]="555","Champion", IF(AND(J8291&gt;=4,V8291&gt;=4),"Loyal", IF(U8291&lt;=2,"At Risk", IF(W8291&gt;=4,"Potential Loyalist","Others"))))</f>
        <v>Others</v>
      </c>
    </row>
    <row r="8292" spans="1:25">
      <c r="A8292" t="s">
        <v>9775</v>
      </c>
      <c r="B8292">
        <v>46</v>
      </c>
      <c r="C8292" t="s">
        <v>24</v>
      </c>
      <c r="D8292" t="s">
        <v>20</v>
      </c>
      <c r="E8292" s="6" t="s">
        <v>20362</v>
      </c>
      <c r="F8292" t="s">
        <v>26</v>
      </c>
      <c r="G8292">
        <v>2</v>
      </c>
      <c r="H8292">
        <v>0</v>
      </c>
      <c r="I8292">
        <v>50</v>
      </c>
      <c r="J8292">
        <v>3</v>
      </c>
      <c r="K8292">
        <v>18</v>
      </c>
      <c r="L8292" t="str">
        <f t="shared" si="774"/>
        <v/>
      </c>
      <c r="M8292">
        <v>2</v>
      </c>
      <c r="N8292" t="str">
        <f t="shared" si="775"/>
        <v/>
      </c>
      <c r="O8292">
        <v>4</v>
      </c>
      <c r="P8292" s="11">
        <v>0</v>
      </c>
      <c r="Q8292" s="11">
        <v>0.06</v>
      </c>
      <c r="R8292" s="12">
        <v>9</v>
      </c>
      <c r="S8292" t="s">
        <v>27</v>
      </c>
      <c r="T8292">
        <v>0</v>
      </c>
      <c r="U8292">
        <f t="shared" si="776"/>
        <v>5</v>
      </c>
      <c r="V8292">
        <f t="shared" si="777"/>
        <v>1</v>
      </c>
      <c r="W8292">
        <f t="shared" si="778"/>
        <v>1</v>
      </c>
      <c r="X8292" t="str">
        <f t="shared" si="779"/>
        <v>511</v>
      </c>
      <c r="Y8292" t="str">
        <f>IF(Table1[[#This Row],[RFM_Score]]="555","Champion", IF(AND(J8292&gt;=4,V8292&gt;=4),"Loyal", IF(U8292&lt;=2,"At Risk", IF(W8292&gt;=4,"Potential Loyalist","Others"))))</f>
        <v>Others</v>
      </c>
    </row>
    <row r="8293" spans="1:25">
      <c r="A8293" t="s">
        <v>283</v>
      </c>
      <c r="B8293">
        <v>29</v>
      </c>
      <c r="C8293" t="s">
        <v>24</v>
      </c>
      <c r="D8293" t="s">
        <v>25</v>
      </c>
      <c r="E8293" s="6" t="s">
        <v>20363</v>
      </c>
      <c r="F8293" t="s">
        <v>26</v>
      </c>
      <c r="G8293">
        <v>3</v>
      </c>
      <c r="H8293">
        <v>2</v>
      </c>
      <c r="I8293">
        <v>58</v>
      </c>
      <c r="J8293">
        <v>2</v>
      </c>
      <c r="K8293">
        <v>17.989999999999998</v>
      </c>
      <c r="L8293" t="str">
        <f t="shared" si="774"/>
        <v/>
      </c>
      <c r="M8293">
        <v>2</v>
      </c>
      <c r="N8293" t="str">
        <f t="shared" si="775"/>
        <v/>
      </c>
      <c r="O8293">
        <v>42</v>
      </c>
      <c r="P8293" s="11">
        <v>0.66666666666666596</v>
      </c>
      <c r="Q8293" s="11">
        <v>3.4482758620689599E-2</v>
      </c>
      <c r="R8293" s="12">
        <v>8.9949999999999992</v>
      </c>
      <c r="S8293" t="s">
        <v>27</v>
      </c>
      <c r="T8293">
        <v>0</v>
      </c>
      <c r="U8293">
        <f t="shared" si="776"/>
        <v>3</v>
      </c>
      <c r="V8293">
        <f t="shared" si="777"/>
        <v>1</v>
      </c>
      <c r="W8293">
        <f t="shared" si="778"/>
        <v>1</v>
      </c>
      <c r="X8293" t="str">
        <f t="shared" si="779"/>
        <v>311</v>
      </c>
      <c r="Y8293" t="str">
        <f>IF(Table1[[#This Row],[RFM_Score]]="555","Champion", IF(AND(J8293&gt;=4,V8293&gt;=4),"Loyal", IF(U8293&lt;=2,"At Risk", IF(W8293&gt;=4,"Potential Loyalist","Others"))))</f>
        <v>Others</v>
      </c>
    </row>
    <row r="8294" spans="1:25">
      <c r="A8294" t="s">
        <v>5170</v>
      </c>
      <c r="B8294">
        <v>40</v>
      </c>
      <c r="C8294" t="s">
        <v>19</v>
      </c>
      <c r="D8294" t="s">
        <v>35</v>
      </c>
      <c r="E8294" s="6" t="s">
        <v>20364</v>
      </c>
      <c r="F8294" t="s">
        <v>26</v>
      </c>
      <c r="G8294">
        <v>3</v>
      </c>
      <c r="H8294">
        <v>1</v>
      </c>
      <c r="I8294">
        <v>58</v>
      </c>
      <c r="J8294">
        <v>2</v>
      </c>
      <c r="K8294">
        <v>17.97</v>
      </c>
      <c r="L8294" t="str">
        <f t="shared" si="774"/>
        <v/>
      </c>
      <c r="M8294">
        <v>2</v>
      </c>
      <c r="N8294" t="str">
        <f t="shared" si="775"/>
        <v/>
      </c>
      <c r="O8294">
        <v>51</v>
      </c>
      <c r="P8294" s="11">
        <v>0.33333333333333298</v>
      </c>
      <c r="Q8294" s="11">
        <v>3.4482758620689599E-2</v>
      </c>
      <c r="R8294" s="12">
        <v>8.9849999999999994</v>
      </c>
      <c r="S8294" t="s">
        <v>27</v>
      </c>
      <c r="T8294">
        <v>0</v>
      </c>
      <c r="U8294">
        <f t="shared" si="776"/>
        <v>3</v>
      </c>
      <c r="V8294">
        <f t="shared" si="777"/>
        <v>1</v>
      </c>
      <c r="W8294">
        <f t="shared" si="778"/>
        <v>1</v>
      </c>
      <c r="X8294" t="str">
        <f t="shared" si="779"/>
        <v>311</v>
      </c>
      <c r="Y8294" t="str">
        <f>IF(Table1[[#This Row],[RFM_Score]]="555","Champion", IF(AND(J8294&gt;=4,V8294&gt;=4),"Loyal", IF(U8294&lt;=2,"At Risk", IF(W8294&gt;=4,"Potential Loyalist","Others"))))</f>
        <v>Others</v>
      </c>
    </row>
    <row r="8295" spans="1:25">
      <c r="A8295" t="s">
        <v>11891</v>
      </c>
      <c r="B8295">
        <v>28</v>
      </c>
      <c r="C8295" t="s">
        <v>24</v>
      </c>
      <c r="D8295" t="s">
        <v>46</v>
      </c>
      <c r="E8295" s="6" t="s">
        <v>20365</v>
      </c>
      <c r="F8295" t="s">
        <v>37</v>
      </c>
      <c r="G8295">
        <v>6</v>
      </c>
      <c r="H8295">
        <v>1</v>
      </c>
      <c r="I8295">
        <v>54</v>
      </c>
      <c r="J8295">
        <v>4</v>
      </c>
      <c r="K8295">
        <v>17.940000000000001</v>
      </c>
      <c r="L8295" t="str">
        <f t="shared" si="774"/>
        <v/>
      </c>
      <c r="M8295">
        <v>2</v>
      </c>
      <c r="N8295" t="str">
        <f t="shared" si="775"/>
        <v/>
      </c>
      <c r="O8295">
        <v>7</v>
      </c>
      <c r="P8295" s="11">
        <v>0.16666666666666599</v>
      </c>
      <c r="Q8295" s="11">
        <v>7.4074074074074001E-2</v>
      </c>
      <c r="R8295" s="12">
        <v>8.9700000000000006</v>
      </c>
      <c r="S8295" t="s">
        <v>27</v>
      </c>
      <c r="T8295">
        <v>0</v>
      </c>
      <c r="U8295">
        <f t="shared" si="776"/>
        <v>5</v>
      </c>
      <c r="V8295">
        <f t="shared" si="777"/>
        <v>1</v>
      </c>
      <c r="W8295">
        <f t="shared" si="778"/>
        <v>1</v>
      </c>
      <c r="X8295" t="str">
        <f t="shared" si="779"/>
        <v>511</v>
      </c>
      <c r="Y8295" t="str">
        <f>IF(Table1[[#This Row],[RFM_Score]]="555","Champion", IF(AND(J8295&gt;=4,V8295&gt;=4),"Loyal", IF(U8295&lt;=2,"At Risk", IF(W8295&gt;=4,"Potential Loyalist","Others"))))</f>
        <v>Others</v>
      </c>
    </row>
    <row r="8296" spans="1:25">
      <c r="A8296" t="s">
        <v>8498</v>
      </c>
      <c r="B8296">
        <v>18</v>
      </c>
      <c r="C8296" t="s">
        <v>24</v>
      </c>
      <c r="D8296" t="s">
        <v>35</v>
      </c>
      <c r="E8296" s="6" t="s">
        <v>20366</v>
      </c>
      <c r="F8296" t="s">
        <v>37</v>
      </c>
      <c r="G8296">
        <v>3</v>
      </c>
      <c r="H8296">
        <v>1</v>
      </c>
      <c r="I8296">
        <v>43</v>
      </c>
      <c r="J8296">
        <v>2</v>
      </c>
      <c r="K8296">
        <v>17.809999999999999</v>
      </c>
      <c r="L8296" t="str">
        <f t="shared" si="774"/>
        <v/>
      </c>
      <c r="M8296">
        <v>2</v>
      </c>
      <c r="N8296" t="str">
        <f t="shared" si="775"/>
        <v/>
      </c>
      <c r="O8296">
        <v>8</v>
      </c>
      <c r="P8296" s="11">
        <v>0.33333333333333298</v>
      </c>
      <c r="Q8296" s="11">
        <v>4.6511627906976702E-2</v>
      </c>
      <c r="R8296" s="12">
        <v>8.9049999999999994</v>
      </c>
      <c r="S8296" t="s">
        <v>27</v>
      </c>
      <c r="T8296">
        <v>0</v>
      </c>
      <c r="U8296">
        <f t="shared" si="776"/>
        <v>5</v>
      </c>
      <c r="V8296">
        <f t="shared" si="777"/>
        <v>1</v>
      </c>
      <c r="W8296">
        <f t="shared" si="778"/>
        <v>1</v>
      </c>
      <c r="X8296" t="str">
        <f t="shared" si="779"/>
        <v>511</v>
      </c>
      <c r="Y8296" t="str">
        <f>IF(Table1[[#This Row],[RFM_Score]]="555","Champion", IF(AND(J8296&gt;=4,V8296&gt;=4),"Loyal", IF(U8296&lt;=2,"At Risk", IF(W8296&gt;=4,"Potential Loyalist","Others"))))</f>
        <v>Others</v>
      </c>
    </row>
    <row r="8297" spans="1:25">
      <c r="A8297" t="s">
        <v>10811</v>
      </c>
      <c r="B8297">
        <v>58</v>
      </c>
      <c r="C8297" t="s">
        <v>19</v>
      </c>
      <c r="D8297" t="s">
        <v>29</v>
      </c>
      <c r="E8297" s="6" t="s">
        <v>20367</v>
      </c>
      <c r="F8297" t="s">
        <v>60</v>
      </c>
      <c r="G8297">
        <v>3</v>
      </c>
      <c r="H8297">
        <v>1</v>
      </c>
      <c r="I8297">
        <v>54</v>
      </c>
      <c r="J8297">
        <v>1</v>
      </c>
      <c r="K8297">
        <v>17.690000000000001</v>
      </c>
      <c r="L8297" t="str">
        <f t="shared" si="774"/>
        <v/>
      </c>
      <c r="M8297">
        <v>2</v>
      </c>
      <c r="N8297" t="str">
        <f t="shared" si="775"/>
        <v/>
      </c>
      <c r="O8297">
        <v>40</v>
      </c>
      <c r="P8297" s="11">
        <v>0.33333333333333298</v>
      </c>
      <c r="Q8297" s="11">
        <v>1.85185185185185E-2</v>
      </c>
      <c r="R8297" s="12">
        <v>8.8450000000000006</v>
      </c>
      <c r="S8297" t="s">
        <v>27</v>
      </c>
      <c r="T8297">
        <v>0</v>
      </c>
      <c r="U8297">
        <f t="shared" si="776"/>
        <v>4</v>
      </c>
      <c r="V8297">
        <f t="shared" si="777"/>
        <v>1</v>
      </c>
      <c r="W8297">
        <f t="shared" si="778"/>
        <v>1</v>
      </c>
      <c r="X8297" t="str">
        <f t="shared" si="779"/>
        <v>411</v>
      </c>
      <c r="Y8297" t="str">
        <f>IF(Table1[[#This Row],[RFM_Score]]="555","Champion", IF(AND(J8297&gt;=4,V8297&gt;=4),"Loyal", IF(U8297&lt;=2,"At Risk", IF(W8297&gt;=4,"Potential Loyalist","Others"))))</f>
        <v>Others</v>
      </c>
    </row>
    <row r="8298" spans="1:25">
      <c r="A8298" t="s">
        <v>3241</v>
      </c>
      <c r="B8298">
        <v>23</v>
      </c>
      <c r="C8298" t="s">
        <v>19</v>
      </c>
      <c r="D8298" t="s">
        <v>41</v>
      </c>
      <c r="E8298" s="6" t="s">
        <v>20368</v>
      </c>
      <c r="F8298" t="s">
        <v>26</v>
      </c>
      <c r="G8298">
        <v>1</v>
      </c>
      <c r="H8298">
        <v>1</v>
      </c>
      <c r="I8298">
        <v>49</v>
      </c>
      <c r="J8298">
        <v>2</v>
      </c>
      <c r="K8298">
        <v>17.670000000000002</v>
      </c>
      <c r="L8298" t="str">
        <f t="shared" si="774"/>
        <v/>
      </c>
      <c r="M8298">
        <v>2</v>
      </c>
      <c r="N8298" t="str">
        <f t="shared" si="775"/>
        <v/>
      </c>
      <c r="O8298">
        <v>14</v>
      </c>
      <c r="P8298" s="11">
        <v>1</v>
      </c>
      <c r="Q8298" s="11">
        <v>4.08163265306122E-2</v>
      </c>
      <c r="R8298" s="12">
        <v>8.8350000000000009</v>
      </c>
      <c r="S8298" t="s">
        <v>27</v>
      </c>
      <c r="T8298">
        <v>0</v>
      </c>
      <c r="U8298">
        <f t="shared" si="776"/>
        <v>5</v>
      </c>
      <c r="V8298">
        <f t="shared" si="777"/>
        <v>1</v>
      </c>
      <c r="W8298">
        <f t="shared" si="778"/>
        <v>1</v>
      </c>
      <c r="X8298" t="str">
        <f t="shared" si="779"/>
        <v>511</v>
      </c>
      <c r="Y8298" t="str">
        <f>IF(Table1[[#This Row],[RFM_Score]]="555","Champion", IF(AND(J8298&gt;=4,V8298&gt;=4),"Loyal", IF(U8298&lt;=2,"At Risk", IF(W8298&gt;=4,"Potential Loyalist","Others"))))</f>
        <v>Others</v>
      </c>
    </row>
    <row r="8299" spans="1:25">
      <c r="A8299" t="s">
        <v>6112</v>
      </c>
      <c r="B8299">
        <v>25</v>
      </c>
      <c r="C8299" t="s">
        <v>24</v>
      </c>
      <c r="D8299" t="s">
        <v>25</v>
      </c>
      <c r="E8299" s="6" t="s">
        <v>20369</v>
      </c>
      <c r="F8299" t="s">
        <v>26</v>
      </c>
      <c r="G8299">
        <v>1</v>
      </c>
      <c r="H8299">
        <v>1</v>
      </c>
      <c r="I8299">
        <v>47</v>
      </c>
      <c r="J8299">
        <v>0</v>
      </c>
      <c r="K8299">
        <v>17.670000000000002</v>
      </c>
      <c r="L8299" t="str">
        <f t="shared" si="774"/>
        <v/>
      </c>
      <c r="M8299">
        <v>2</v>
      </c>
      <c r="N8299" t="str">
        <f t="shared" si="775"/>
        <v/>
      </c>
      <c r="O8299">
        <v>6</v>
      </c>
      <c r="P8299" s="11">
        <v>1</v>
      </c>
      <c r="Q8299" s="11">
        <v>0</v>
      </c>
      <c r="R8299" s="12">
        <v>8.8350000000000009</v>
      </c>
      <c r="S8299" t="s">
        <v>27</v>
      </c>
      <c r="T8299">
        <v>0</v>
      </c>
      <c r="U8299">
        <f t="shared" si="776"/>
        <v>5</v>
      </c>
      <c r="V8299">
        <f t="shared" si="777"/>
        <v>1</v>
      </c>
      <c r="W8299">
        <f t="shared" si="778"/>
        <v>1</v>
      </c>
      <c r="X8299" t="str">
        <f t="shared" si="779"/>
        <v>511</v>
      </c>
      <c r="Y8299" t="str">
        <f>IF(Table1[[#This Row],[RFM_Score]]="555","Champion", IF(AND(J8299&gt;=4,V8299&gt;=4),"Loyal", IF(U8299&lt;=2,"At Risk", IF(W8299&gt;=4,"Potential Loyalist","Others"))))</f>
        <v>Others</v>
      </c>
    </row>
    <row r="8300" spans="1:25">
      <c r="A8300" t="s">
        <v>3618</v>
      </c>
      <c r="B8300">
        <v>50</v>
      </c>
      <c r="C8300" t="s">
        <v>19</v>
      </c>
      <c r="D8300" t="s">
        <v>49</v>
      </c>
      <c r="E8300" s="6" t="s">
        <v>20370</v>
      </c>
      <c r="F8300" t="s">
        <v>30</v>
      </c>
      <c r="G8300">
        <v>5</v>
      </c>
      <c r="H8300">
        <v>0</v>
      </c>
      <c r="I8300">
        <v>57</v>
      </c>
      <c r="J8300">
        <v>1</v>
      </c>
      <c r="K8300">
        <v>17.559999999999999</v>
      </c>
      <c r="L8300" t="str">
        <f t="shared" si="774"/>
        <v/>
      </c>
      <c r="M8300">
        <v>2</v>
      </c>
      <c r="N8300" t="str">
        <f t="shared" si="775"/>
        <v/>
      </c>
      <c r="O8300">
        <v>13</v>
      </c>
      <c r="P8300" s="11">
        <v>0</v>
      </c>
      <c r="Q8300" s="11">
        <v>1.7543859649122799E-2</v>
      </c>
      <c r="R8300" s="12">
        <v>8.7799999999999994</v>
      </c>
      <c r="S8300" t="s">
        <v>27</v>
      </c>
      <c r="T8300">
        <v>0</v>
      </c>
      <c r="U8300">
        <f t="shared" si="776"/>
        <v>5</v>
      </c>
      <c r="V8300">
        <f t="shared" si="777"/>
        <v>1</v>
      </c>
      <c r="W8300">
        <f t="shared" si="778"/>
        <v>1</v>
      </c>
      <c r="X8300" t="str">
        <f t="shared" si="779"/>
        <v>511</v>
      </c>
      <c r="Y8300" t="str">
        <f>IF(Table1[[#This Row],[RFM_Score]]="555","Champion", IF(AND(J8300&gt;=4,V8300&gt;=4),"Loyal", IF(U8300&lt;=2,"At Risk", IF(W8300&gt;=4,"Potential Loyalist","Others"))))</f>
        <v>Others</v>
      </c>
    </row>
    <row r="8301" spans="1:25">
      <c r="A8301" t="s">
        <v>11513</v>
      </c>
      <c r="B8301">
        <v>49</v>
      </c>
      <c r="C8301" t="s">
        <v>24</v>
      </c>
      <c r="D8301" t="s">
        <v>35</v>
      </c>
      <c r="E8301" s="6" t="s">
        <v>20371</v>
      </c>
      <c r="F8301" t="s">
        <v>26</v>
      </c>
      <c r="G8301">
        <v>2</v>
      </c>
      <c r="H8301">
        <v>1</v>
      </c>
      <c r="I8301">
        <v>55</v>
      </c>
      <c r="J8301">
        <v>2</v>
      </c>
      <c r="K8301">
        <v>17.5</v>
      </c>
      <c r="L8301" t="str">
        <f t="shared" si="774"/>
        <v/>
      </c>
      <c r="M8301">
        <v>2</v>
      </c>
      <c r="N8301" t="str">
        <f t="shared" si="775"/>
        <v/>
      </c>
      <c r="O8301">
        <v>41</v>
      </c>
      <c r="P8301" s="11">
        <v>0.5</v>
      </c>
      <c r="Q8301" s="11">
        <v>3.6363636363636299E-2</v>
      </c>
      <c r="R8301" s="12">
        <v>8.75</v>
      </c>
      <c r="S8301" t="s">
        <v>27</v>
      </c>
      <c r="T8301">
        <v>0</v>
      </c>
      <c r="U8301">
        <f t="shared" si="776"/>
        <v>3</v>
      </c>
      <c r="V8301">
        <f t="shared" si="777"/>
        <v>1</v>
      </c>
      <c r="W8301">
        <f t="shared" si="778"/>
        <v>1</v>
      </c>
      <c r="X8301" t="str">
        <f t="shared" si="779"/>
        <v>311</v>
      </c>
      <c r="Y8301" t="str">
        <f>IF(Table1[[#This Row],[RFM_Score]]="555","Champion", IF(AND(J8301&gt;=4,V8301&gt;=4),"Loyal", IF(U8301&lt;=2,"At Risk", IF(W8301&gt;=4,"Potential Loyalist","Others"))))</f>
        <v>Others</v>
      </c>
    </row>
    <row r="8302" spans="1:25">
      <c r="A8302" t="s">
        <v>7127</v>
      </c>
      <c r="B8302">
        <v>29</v>
      </c>
      <c r="C8302" t="s">
        <v>24</v>
      </c>
      <c r="D8302" t="s">
        <v>46</v>
      </c>
      <c r="E8302" s="6" t="s">
        <v>20372</v>
      </c>
      <c r="F8302" t="s">
        <v>26</v>
      </c>
      <c r="G8302">
        <v>3</v>
      </c>
      <c r="H8302">
        <v>3</v>
      </c>
      <c r="I8302">
        <v>52</v>
      </c>
      <c r="J8302">
        <v>3</v>
      </c>
      <c r="K8302">
        <v>17.47</v>
      </c>
      <c r="L8302" t="str">
        <f t="shared" si="774"/>
        <v/>
      </c>
      <c r="M8302">
        <v>2</v>
      </c>
      <c r="N8302" t="str">
        <f t="shared" si="775"/>
        <v/>
      </c>
      <c r="O8302">
        <v>12</v>
      </c>
      <c r="P8302" s="11">
        <v>1</v>
      </c>
      <c r="Q8302" s="11">
        <v>5.7692307692307598E-2</v>
      </c>
      <c r="R8302" s="12">
        <v>8.7349999999999994</v>
      </c>
      <c r="S8302" t="s">
        <v>27</v>
      </c>
      <c r="T8302">
        <v>0</v>
      </c>
      <c r="U8302">
        <f t="shared" si="776"/>
        <v>5</v>
      </c>
      <c r="V8302">
        <f t="shared" si="777"/>
        <v>1</v>
      </c>
      <c r="W8302">
        <f t="shared" si="778"/>
        <v>1</v>
      </c>
      <c r="X8302" t="str">
        <f t="shared" si="779"/>
        <v>511</v>
      </c>
      <c r="Y8302" t="str">
        <f>IF(Table1[[#This Row],[RFM_Score]]="555","Champion", IF(AND(J8302&gt;=4,V8302&gt;=4),"Loyal", IF(U8302&lt;=2,"At Risk", IF(W8302&gt;=4,"Potential Loyalist","Others"))))</f>
        <v>Others</v>
      </c>
    </row>
    <row r="8303" spans="1:25">
      <c r="A8303" t="s">
        <v>10258</v>
      </c>
      <c r="B8303">
        <v>32</v>
      </c>
      <c r="C8303" t="s">
        <v>24</v>
      </c>
      <c r="D8303" t="s">
        <v>25</v>
      </c>
      <c r="E8303" s="6" t="s">
        <v>20373</v>
      </c>
      <c r="F8303" t="s">
        <v>30</v>
      </c>
      <c r="G8303">
        <v>1</v>
      </c>
      <c r="H8303">
        <v>0</v>
      </c>
      <c r="I8303">
        <v>57</v>
      </c>
      <c r="J8303">
        <v>2</v>
      </c>
      <c r="K8303">
        <v>17.2</v>
      </c>
      <c r="L8303" t="str">
        <f t="shared" si="774"/>
        <v/>
      </c>
      <c r="M8303">
        <v>2</v>
      </c>
      <c r="N8303" t="str">
        <f t="shared" si="775"/>
        <v/>
      </c>
      <c r="O8303">
        <v>56</v>
      </c>
      <c r="P8303" s="11">
        <v>0</v>
      </c>
      <c r="Q8303" s="11">
        <v>3.5087719298245598E-2</v>
      </c>
      <c r="R8303" s="12">
        <v>8.6</v>
      </c>
      <c r="S8303" t="s">
        <v>27</v>
      </c>
      <c r="T8303">
        <v>0</v>
      </c>
      <c r="U8303">
        <f t="shared" si="776"/>
        <v>3</v>
      </c>
      <c r="V8303">
        <f t="shared" si="777"/>
        <v>1</v>
      </c>
      <c r="W8303">
        <f t="shared" si="778"/>
        <v>1</v>
      </c>
      <c r="X8303" t="str">
        <f t="shared" si="779"/>
        <v>311</v>
      </c>
      <c r="Y8303" t="str">
        <f>IF(Table1[[#This Row],[RFM_Score]]="555","Champion", IF(AND(J8303&gt;=4,V8303&gt;=4),"Loyal", IF(U8303&lt;=2,"At Risk", IF(W8303&gt;=4,"Potential Loyalist","Others"))))</f>
        <v>Others</v>
      </c>
    </row>
    <row r="8304" spans="1:25">
      <c r="A8304" t="s">
        <v>8569</v>
      </c>
      <c r="B8304">
        <v>40</v>
      </c>
      <c r="C8304" t="s">
        <v>24</v>
      </c>
      <c r="D8304" t="s">
        <v>25</v>
      </c>
      <c r="E8304" s="6" t="s">
        <v>20374</v>
      </c>
      <c r="F8304" t="s">
        <v>30</v>
      </c>
      <c r="G8304">
        <v>3</v>
      </c>
      <c r="H8304">
        <v>1</v>
      </c>
      <c r="I8304">
        <v>54</v>
      </c>
      <c r="J8304">
        <v>4</v>
      </c>
      <c r="K8304">
        <v>17.149999999999999</v>
      </c>
      <c r="L8304" t="str">
        <f t="shared" si="774"/>
        <v/>
      </c>
      <c r="M8304">
        <v>2</v>
      </c>
      <c r="N8304" t="str">
        <f t="shared" si="775"/>
        <v/>
      </c>
      <c r="O8304">
        <v>62</v>
      </c>
      <c r="P8304" s="11">
        <v>0.33333333333333298</v>
      </c>
      <c r="Q8304" s="11">
        <v>7.4074074074074001E-2</v>
      </c>
      <c r="R8304" s="12">
        <v>8.5749999999999993</v>
      </c>
      <c r="S8304" t="s">
        <v>27</v>
      </c>
      <c r="T8304">
        <v>0</v>
      </c>
      <c r="U8304">
        <f t="shared" si="776"/>
        <v>3</v>
      </c>
      <c r="V8304">
        <f t="shared" si="777"/>
        <v>1</v>
      </c>
      <c r="W8304">
        <f t="shared" si="778"/>
        <v>1</v>
      </c>
      <c r="X8304" t="str">
        <f t="shared" si="779"/>
        <v>311</v>
      </c>
      <c r="Y8304" t="str">
        <f>IF(Table1[[#This Row],[RFM_Score]]="555","Champion", IF(AND(J8304&gt;=4,V8304&gt;=4),"Loyal", IF(U8304&lt;=2,"At Risk", IF(W8304&gt;=4,"Potential Loyalist","Others"))))</f>
        <v>Others</v>
      </c>
    </row>
    <row r="8305" spans="1:25">
      <c r="A8305" t="s">
        <v>9089</v>
      </c>
      <c r="B8305">
        <v>34</v>
      </c>
      <c r="C8305" t="s">
        <v>19</v>
      </c>
      <c r="D8305" t="s">
        <v>25</v>
      </c>
      <c r="E8305" s="6" t="s">
        <v>20375</v>
      </c>
      <c r="F8305" t="s">
        <v>21</v>
      </c>
      <c r="G8305">
        <v>2</v>
      </c>
      <c r="H8305">
        <v>2</v>
      </c>
      <c r="I8305">
        <v>56</v>
      </c>
      <c r="J8305">
        <v>3</v>
      </c>
      <c r="K8305">
        <v>17.09</v>
      </c>
      <c r="L8305" t="str">
        <f t="shared" si="774"/>
        <v/>
      </c>
      <c r="M8305">
        <v>2</v>
      </c>
      <c r="N8305" t="str">
        <f t="shared" si="775"/>
        <v/>
      </c>
      <c r="O8305">
        <v>40</v>
      </c>
      <c r="P8305" s="11">
        <v>1</v>
      </c>
      <c r="Q8305" s="11">
        <v>5.3571428571428499E-2</v>
      </c>
      <c r="R8305" s="12">
        <v>8.5449999999999999</v>
      </c>
      <c r="S8305" t="s">
        <v>27</v>
      </c>
      <c r="T8305">
        <v>0</v>
      </c>
      <c r="U8305">
        <f t="shared" si="776"/>
        <v>4</v>
      </c>
      <c r="V8305">
        <f t="shared" si="777"/>
        <v>1</v>
      </c>
      <c r="W8305">
        <f t="shared" si="778"/>
        <v>1</v>
      </c>
      <c r="X8305" t="str">
        <f t="shared" si="779"/>
        <v>411</v>
      </c>
      <c r="Y8305" t="str">
        <f>IF(Table1[[#This Row],[RFM_Score]]="555","Champion", IF(AND(J8305&gt;=4,V8305&gt;=4),"Loyal", IF(U8305&lt;=2,"At Risk", IF(W8305&gt;=4,"Potential Loyalist","Others"))))</f>
        <v>Others</v>
      </c>
    </row>
    <row r="8306" spans="1:25">
      <c r="A8306" t="s">
        <v>8426</v>
      </c>
      <c r="B8306">
        <v>19</v>
      </c>
      <c r="C8306" t="s">
        <v>24</v>
      </c>
      <c r="D8306" t="s">
        <v>35</v>
      </c>
      <c r="E8306" s="6" t="s">
        <v>20376</v>
      </c>
      <c r="F8306" t="s">
        <v>37</v>
      </c>
      <c r="G8306">
        <v>2</v>
      </c>
      <c r="H8306">
        <v>0</v>
      </c>
      <c r="I8306">
        <v>41</v>
      </c>
      <c r="J8306">
        <v>2</v>
      </c>
      <c r="K8306">
        <v>16.95</v>
      </c>
      <c r="L8306" t="str">
        <f t="shared" si="774"/>
        <v/>
      </c>
      <c r="M8306">
        <v>2</v>
      </c>
      <c r="N8306" t="str">
        <f t="shared" si="775"/>
        <v/>
      </c>
      <c r="O8306">
        <v>18</v>
      </c>
      <c r="P8306" s="11">
        <v>0</v>
      </c>
      <c r="Q8306" s="11">
        <v>4.8780487804878002E-2</v>
      </c>
      <c r="R8306" s="12">
        <v>8.4749999999999996</v>
      </c>
      <c r="S8306" t="s">
        <v>27</v>
      </c>
      <c r="T8306">
        <v>0</v>
      </c>
      <c r="U8306">
        <f t="shared" si="776"/>
        <v>5</v>
      </c>
      <c r="V8306">
        <f t="shared" si="777"/>
        <v>1</v>
      </c>
      <c r="W8306">
        <f t="shared" si="778"/>
        <v>1</v>
      </c>
      <c r="X8306" t="str">
        <f t="shared" si="779"/>
        <v>511</v>
      </c>
      <c r="Y8306" t="str">
        <f>IF(Table1[[#This Row],[RFM_Score]]="555","Champion", IF(AND(J8306&gt;=4,V8306&gt;=4),"Loyal", IF(U8306&lt;=2,"At Risk", IF(W8306&gt;=4,"Potential Loyalist","Others"))))</f>
        <v>Others</v>
      </c>
    </row>
    <row r="8307" spans="1:25">
      <c r="A8307" t="s">
        <v>5285</v>
      </c>
      <c r="B8307">
        <v>44</v>
      </c>
      <c r="C8307" t="s">
        <v>24</v>
      </c>
      <c r="D8307" t="s">
        <v>25</v>
      </c>
      <c r="E8307" s="6" t="s">
        <v>20377</v>
      </c>
      <c r="F8307" t="s">
        <v>26</v>
      </c>
      <c r="G8307">
        <v>3</v>
      </c>
      <c r="H8307">
        <v>0</v>
      </c>
      <c r="I8307">
        <v>62</v>
      </c>
      <c r="J8307">
        <v>2</v>
      </c>
      <c r="K8307">
        <v>16.850000000000001</v>
      </c>
      <c r="L8307" t="str">
        <f t="shared" si="774"/>
        <v/>
      </c>
      <c r="M8307">
        <v>2</v>
      </c>
      <c r="N8307" t="str">
        <f t="shared" si="775"/>
        <v/>
      </c>
      <c r="O8307">
        <v>8</v>
      </c>
      <c r="P8307" s="11">
        <v>0</v>
      </c>
      <c r="Q8307" s="11">
        <v>3.2258064516128997E-2</v>
      </c>
      <c r="R8307" s="12">
        <v>8.4250000000000007</v>
      </c>
      <c r="S8307" t="s">
        <v>27</v>
      </c>
      <c r="T8307">
        <v>1</v>
      </c>
      <c r="U8307">
        <f t="shared" si="776"/>
        <v>5</v>
      </c>
      <c r="V8307">
        <f t="shared" si="777"/>
        <v>1</v>
      </c>
      <c r="W8307">
        <f t="shared" si="778"/>
        <v>1</v>
      </c>
      <c r="X8307" t="str">
        <f t="shared" si="779"/>
        <v>511</v>
      </c>
      <c r="Y8307" t="str">
        <f>IF(Table1[[#This Row],[RFM_Score]]="555","Champion", IF(AND(J8307&gt;=4,V8307&gt;=4),"Loyal", IF(U8307&lt;=2,"At Risk", IF(W8307&gt;=4,"Potential Loyalist","Others"))))</f>
        <v>Others</v>
      </c>
    </row>
    <row r="8308" spans="1:25">
      <c r="A8308" t="s">
        <v>4218</v>
      </c>
      <c r="B8308">
        <v>28</v>
      </c>
      <c r="C8308" t="s">
        <v>24</v>
      </c>
      <c r="D8308" t="s">
        <v>46</v>
      </c>
      <c r="E8308" s="6" t="s">
        <v>20378</v>
      </c>
      <c r="F8308" t="s">
        <v>62</v>
      </c>
      <c r="G8308">
        <v>2</v>
      </c>
      <c r="H8308">
        <v>1</v>
      </c>
      <c r="I8308">
        <v>53</v>
      </c>
      <c r="J8308">
        <v>2</v>
      </c>
      <c r="K8308">
        <v>16.78</v>
      </c>
      <c r="L8308" t="str">
        <f t="shared" si="774"/>
        <v/>
      </c>
      <c r="M8308">
        <v>2</v>
      </c>
      <c r="N8308" t="str">
        <f t="shared" si="775"/>
        <v/>
      </c>
      <c r="O8308">
        <v>10</v>
      </c>
      <c r="P8308" s="11">
        <v>0.5</v>
      </c>
      <c r="Q8308" s="11">
        <v>3.7735849056603703E-2</v>
      </c>
      <c r="R8308" s="12">
        <v>8.39</v>
      </c>
      <c r="S8308" t="s">
        <v>27</v>
      </c>
      <c r="T8308">
        <v>0</v>
      </c>
      <c r="U8308">
        <f t="shared" si="776"/>
        <v>5</v>
      </c>
      <c r="V8308">
        <f t="shared" si="777"/>
        <v>1</v>
      </c>
      <c r="W8308">
        <f t="shared" si="778"/>
        <v>1</v>
      </c>
      <c r="X8308" t="str">
        <f t="shared" si="779"/>
        <v>511</v>
      </c>
      <c r="Y8308" t="str">
        <f>IF(Table1[[#This Row],[RFM_Score]]="555","Champion", IF(AND(J8308&gt;=4,V8308&gt;=4),"Loyal", IF(U8308&lt;=2,"At Risk", IF(W8308&gt;=4,"Potential Loyalist","Others"))))</f>
        <v>Others</v>
      </c>
    </row>
    <row r="8309" spans="1:25">
      <c r="A8309" t="s">
        <v>3970</v>
      </c>
      <c r="B8309">
        <v>44</v>
      </c>
      <c r="C8309" t="s">
        <v>24</v>
      </c>
      <c r="D8309" t="s">
        <v>49</v>
      </c>
      <c r="E8309" s="6" t="s">
        <v>20379</v>
      </c>
      <c r="F8309" t="s">
        <v>21</v>
      </c>
      <c r="G8309">
        <v>3</v>
      </c>
      <c r="H8309">
        <v>1</v>
      </c>
      <c r="I8309">
        <v>48</v>
      </c>
      <c r="J8309">
        <v>1</v>
      </c>
      <c r="K8309">
        <v>16.75</v>
      </c>
      <c r="L8309" t="str">
        <f t="shared" si="774"/>
        <v/>
      </c>
      <c r="M8309">
        <v>2</v>
      </c>
      <c r="N8309" t="str">
        <f t="shared" si="775"/>
        <v/>
      </c>
      <c r="O8309">
        <v>1</v>
      </c>
      <c r="P8309" s="11">
        <v>0.33333333333333298</v>
      </c>
      <c r="Q8309" s="11">
        <v>2.0833333333333301E-2</v>
      </c>
      <c r="R8309" s="12">
        <v>8.375</v>
      </c>
      <c r="S8309" t="s">
        <v>27</v>
      </c>
      <c r="T8309">
        <v>0</v>
      </c>
      <c r="U8309">
        <f t="shared" si="776"/>
        <v>5</v>
      </c>
      <c r="V8309">
        <f t="shared" si="777"/>
        <v>1</v>
      </c>
      <c r="W8309">
        <f t="shared" si="778"/>
        <v>1</v>
      </c>
      <c r="X8309" t="str">
        <f t="shared" si="779"/>
        <v>511</v>
      </c>
      <c r="Y8309" t="str">
        <f>IF(Table1[[#This Row],[RFM_Score]]="555","Champion", IF(AND(J8309&gt;=4,V8309&gt;=4),"Loyal", IF(U8309&lt;=2,"At Risk", IF(W8309&gt;=4,"Potential Loyalist","Others"))))</f>
        <v>Others</v>
      </c>
    </row>
    <row r="8310" spans="1:25">
      <c r="A8310" t="s">
        <v>1348</v>
      </c>
      <c r="B8310">
        <v>44</v>
      </c>
      <c r="C8310" t="s">
        <v>19</v>
      </c>
      <c r="D8310" t="s">
        <v>41</v>
      </c>
      <c r="E8310" s="6" t="s">
        <v>20380</v>
      </c>
      <c r="F8310" t="s">
        <v>60</v>
      </c>
      <c r="G8310">
        <v>3</v>
      </c>
      <c r="H8310">
        <v>0</v>
      </c>
      <c r="I8310">
        <v>51</v>
      </c>
      <c r="J8310">
        <v>2</v>
      </c>
      <c r="K8310">
        <v>16.53</v>
      </c>
      <c r="L8310" t="str">
        <f t="shared" si="774"/>
        <v/>
      </c>
      <c r="M8310">
        <v>2</v>
      </c>
      <c r="N8310" t="str">
        <f t="shared" si="775"/>
        <v/>
      </c>
      <c r="O8310">
        <v>55</v>
      </c>
      <c r="P8310" s="11">
        <v>0</v>
      </c>
      <c r="Q8310" s="11">
        <v>3.9215686274509803E-2</v>
      </c>
      <c r="R8310" s="12">
        <v>8.2650000000000006</v>
      </c>
      <c r="S8310" t="s">
        <v>27</v>
      </c>
      <c r="T8310">
        <v>0</v>
      </c>
      <c r="U8310">
        <f t="shared" si="776"/>
        <v>3</v>
      </c>
      <c r="V8310">
        <f t="shared" si="777"/>
        <v>1</v>
      </c>
      <c r="W8310">
        <f t="shared" si="778"/>
        <v>1</v>
      </c>
      <c r="X8310" t="str">
        <f t="shared" si="779"/>
        <v>311</v>
      </c>
      <c r="Y8310" t="str">
        <f>IF(Table1[[#This Row],[RFM_Score]]="555","Champion", IF(AND(J8310&gt;=4,V8310&gt;=4),"Loyal", IF(U8310&lt;=2,"At Risk", IF(W8310&gt;=4,"Potential Loyalist","Others"))))</f>
        <v>Others</v>
      </c>
    </row>
    <row r="8311" spans="1:25">
      <c r="A8311" t="s">
        <v>5980</v>
      </c>
      <c r="B8311">
        <v>18</v>
      </c>
      <c r="C8311" t="s">
        <v>19</v>
      </c>
      <c r="D8311" t="s">
        <v>25</v>
      </c>
      <c r="E8311" s="6" t="s">
        <v>20381</v>
      </c>
      <c r="F8311" t="s">
        <v>30</v>
      </c>
      <c r="G8311">
        <v>4</v>
      </c>
      <c r="H8311">
        <v>2</v>
      </c>
      <c r="I8311">
        <v>60</v>
      </c>
      <c r="J8311">
        <v>2</v>
      </c>
      <c r="K8311">
        <v>16.28</v>
      </c>
      <c r="L8311" t="str">
        <f t="shared" si="774"/>
        <v/>
      </c>
      <c r="M8311">
        <v>2</v>
      </c>
      <c r="N8311" t="str">
        <f t="shared" si="775"/>
        <v/>
      </c>
      <c r="O8311">
        <v>29</v>
      </c>
      <c r="P8311" s="11">
        <v>0.5</v>
      </c>
      <c r="Q8311" s="11">
        <v>3.3333333333333298E-2</v>
      </c>
      <c r="R8311" s="12">
        <v>8.14</v>
      </c>
      <c r="S8311" t="s">
        <v>27</v>
      </c>
      <c r="T8311">
        <v>1</v>
      </c>
      <c r="U8311">
        <f t="shared" si="776"/>
        <v>4</v>
      </c>
      <c r="V8311">
        <f t="shared" si="777"/>
        <v>1</v>
      </c>
      <c r="W8311">
        <f t="shared" si="778"/>
        <v>1</v>
      </c>
      <c r="X8311" t="str">
        <f t="shared" si="779"/>
        <v>411</v>
      </c>
      <c r="Y8311" t="str">
        <f>IF(Table1[[#This Row],[RFM_Score]]="555","Champion", IF(AND(J8311&gt;=4,V8311&gt;=4),"Loyal", IF(U8311&lt;=2,"At Risk", IF(W8311&gt;=4,"Potential Loyalist","Others"))))</f>
        <v>Others</v>
      </c>
    </row>
    <row r="8312" spans="1:25">
      <c r="A8312" t="s">
        <v>2079</v>
      </c>
      <c r="B8312">
        <v>28</v>
      </c>
      <c r="C8312" t="s">
        <v>19</v>
      </c>
      <c r="D8312" t="s">
        <v>41</v>
      </c>
      <c r="E8312" s="6" t="s">
        <v>20382</v>
      </c>
      <c r="F8312" t="s">
        <v>62</v>
      </c>
      <c r="G8312">
        <v>2</v>
      </c>
      <c r="H8312">
        <v>0</v>
      </c>
      <c r="I8312">
        <v>57</v>
      </c>
      <c r="J8312">
        <v>2</v>
      </c>
      <c r="K8312">
        <v>16.27</v>
      </c>
      <c r="L8312" t="str">
        <f t="shared" si="774"/>
        <v/>
      </c>
      <c r="M8312">
        <v>2</v>
      </c>
      <c r="N8312" t="str">
        <f t="shared" si="775"/>
        <v/>
      </c>
      <c r="O8312">
        <v>14</v>
      </c>
      <c r="P8312" s="11">
        <v>0</v>
      </c>
      <c r="Q8312" s="11">
        <v>3.5087719298245598E-2</v>
      </c>
      <c r="R8312" s="12">
        <v>8.1349999999999998</v>
      </c>
      <c r="S8312" t="s">
        <v>27</v>
      </c>
      <c r="T8312">
        <v>0</v>
      </c>
      <c r="U8312">
        <f t="shared" si="776"/>
        <v>5</v>
      </c>
      <c r="V8312">
        <f t="shared" si="777"/>
        <v>1</v>
      </c>
      <c r="W8312">
        <f t="shared" si="778"/>
        <v>1</v>
      </c>
      <c r="X8312" t="str">
        <f t="shared" si="779"/>
        <v>511</v>
      </c>
      <c r="Y8312" t="str">
        <f>IF(Table1[[#This Row],[RFM_Score]]="555","Champion", IF(AND(J8312&gt;=4,V8312&gt;=4),"Loyal", IF(U8312&lt;=2,"At Risk", IF(W8312&gt;=4,"Potential Loyalist","Others"))))</f>
        <v>Others</v>
      </c>
    </row>
    <row r="8313" spans="1:25">
      <c r="A8313" t="s">
        <v>10232</v>
      </c>
      <c r="B8313">
        <v>41</v>
      </c>
      <c r="C8313" t="s">
        <v>19</v>
      </c>
      <c r="D8313" t="s">
        <v>41</v>
      </c>
      <c r="E8313" s="6" t="s">
        <v>20383</v>
      </c>
      <c r="F8313" t="s">
        <v>30</v>
      </c>
      <c r="G8313">
        <v>3</v>
      </c>
      <c r="H8313">
        <v>1</v>
      </c>
      <c r="I8313">
        <v>65</v>
      </c>
      <c r="J8313">
        <v>2</v>
      </c>
      <c r="K8313">
        <v>16.25</v>
      </c>
      <c r="L8313" t="str">
        <f t="shared" si="774"/>
        <v/>
      </c>
      <c r="M8313">
        <v>2</v>
      </c>
      <c r="N8313" t="str">
        <f t="shared" si="775"/>
        <v/>
      </c>
      <c r="O8313">
        <v>35</v>
      </c>
      <c r="P8313" s="11">
        <v>0.33333333333333298</v>
      </c>
      <c r="Q8313" s="11">
        <v>3.0769230769230702E-2</v>
      </c>
      <c r="R8313" s="12">
        <v>8.125</v>
      </c>
      <c r="S8313" t="s">
        <v>27</v>
      </c>
      <c r="T8313">
        <v>0</v>
      </c>
      <c r="U8313">
        <f t="shared" si="776"/>
        <v>4</v>
      </c>
      <c r="V8313">
        <f t="shared" si="777"/>
        <v>1</v>
      </c>
      <c r="W8313">
        <f t="shared" si="778"/>
        <v>1</v>
      </c>
      <c r="X8313" t="str">
        <f t="shared" si="779"/>
        <v>411</v>
      </c>
      <c r="Y8313" t="str">
        <f>IF(Table1[[#This Row],[RFM_Score]]="555","Champion", IF(AND(J8313&gt;=4,V8313&gt;=4),"Loyal", IF(U8313&lt;=2,"At Risk", IF(W8313&gt;=4,"Potential Loyalist","Others"))))</f>
        <v>Others</v>
      </c>
    </row>
    <row r="8314" spans="1:25">
      <c r="A8314" t="s">
        <v>1013</v>
      </c>
      <c r="B8314">
        <v>29</v>
      </c>
      <c r="C8314" t="s">
        <v>24</v>
      </c>
      <c r="D8314" t="s">
        <v>25</v>
      </c>
      <c r="E8314" s="6" t="s">
        <v>20384</v>
      </c>
      <c r="F8314" t="s">
        <v>60</v>
      </c>
      <c r="G8314">
        <v>5</v>
      </c>
      <c r="H8314">
        <v>3</v>
      </c>
      <c r="I8314">
        <v>44</v>
      </c>
      <c r="J8314">
        <v>4</v>
      </c>
      <c r="K8314">
        <v>16.23</v>
      </c>
      <c r="L8314" t="str">
        <f t="shared" si="774"/>
        <v/>
      </c>
      <c r="M8314">
        <v>2</v>
      </c>
      <c r="N8314" t="str">
        <f t="shared" si="775"/>
        <v/>
      </c>
      <c r="O8314">
        <v>22</v>
      </c>
      <c r="P8314" s="11">
        <v>0.6</v>
      </c>
      <c r="Q8314" s="11">
        <v>9.0909090909090898E-2</v>
      </c>
      <c r="R8314" s="12">
        <v>8.1150000000000002</v>
      </c>
      <c r="S8314" t="s">
        <v>27</v>
      </c>
      <c r="T8314">
        <v>0</v>
      </c>
      <c r="U8314">
        <f t="shared" si="776"/>
        <v>4</v>
      </c>
      <c r="V8314">
        <f t="shared" si="777"/>
        <v>1</v>
      </c>
      <c r="W8314">
        <f t="shared" si="778"/>
        <v>1</v>
      </c>
      <c r="X8314" t="str">
        <f t="shared" si="779"/>
        <v>411</v>
      </c>
      <c r="Y8314" t="str">
        <f>IF(Table1[[#This Row],[RFM_Score]]="555","Champion", IF(AND(J8314&gt;=4,V8314&gt;=4),"Loyal", IF(U8314&lt;=2,"At Risk", IF(W8314&gt;=4,"Potential Loyalist","Others"))))</f>
        <v>Others</v>
      </c>
    </row>
    <row r="8315" spans="1:25">
      <c r="A8315" t="s">
        <v>3121</v>
      </c>
      <c r="B8315">
        <v>32</v>
      </c>
      <c r="C8315" t="s">
        <v>19</v>
      </c>
      <c r="D8315" t="s">
        <v>49</v>
      </c>
      <c r="E8315" s="6" t="s">
        <v>20385</v>
      </c>
      <c r="F8315" t="s">
        <v>37</v>
      </c>
      <c r="G8315">
        <v>2</v>
      </c>
      <c r="H8315">
        <v>0</v>
      </c>
      <c r="I8315">
        <v>51</v>
      </c>
      <c r="J8315">
        <v>5</v>
      </c>
      <c r="K8315">
        <v>16.16</v>
      </c>
      <c r="L8315" t="str">
        <f t="shared" si="774"/>
        <v/>
      </c>
      <c r="M8315">
        <v>2</v>
      </c>
      <c r="N8315" t="str">
        <f t="shared" si="775"/>
        <v/>
      </c>
      <c r="O8315">
        <v>8</v>
      </c>
      <c r="P8315" s="11">
        <v>0</v>
      </c>
      <c r="Q8315" s="11">
        <v>9.8039215686274495E-2</v>
      </c>
      <c r="R8315" s="12">
        <v>8.08</v>
      </c>
      <c r="S8315" t="s">
        <v>27</v>
      </c>
      <c r="T8315">
        <v>0</v>
      </c>
      <c r="U8315">
        <f t="shared" si="776"/>
        <v>5</v>
      </c>
      <c r="V8315">
        <f t="shared" si="777"/>
        <v>1</v>
      </c>
      <c r="W8315">
        <f t="shared" si="778"/>
        <v>1</v>
      </c>
      <c r="X8315" t="str">
        <f t="shared" si="779"/>
        <v>511</v>
      </c>
      <c r="Y8315" t="str">
        <f>IF(Table1[[#This Row],[RFM_Score]]="555","Champion", IF(AND(J8315&gt;=4,V8315&gt;=4),"Loyal", IF(U8315&lt;=2,"At Risk", IF(W8315&gt;=4,"Potential Loyalist","Others"))))</f>
        <v>Others</v>
      </c>
    </row>
    <row r="8316" spans="1:25">
      <c r="A8316" t="s">
        <v>11490</v>
      </c>
      <c r="B8316">
        <v>22</v>
      </c>
      <c r="C8316" t="s">
        <v>24</v>
      </c>
      <c r="D8316" t="s">
        <v>25</v>
      </c>
      <c r="E8316" s="6" t="s">
        <v>20386</v>
      </c>
      <c r="F8316" t="s">
        <v>62</v>
      </c>
      <c r="G8316">
        <v>3</v>
      </c>
      <c r="H8316">
        <v>1</v>
      </c>
      <c r="I8316">
        <v>37</v>
      </c>
      <c r="J8316">
        <v>4</v>
      </c>
      <c r="K8316">
        <v>16.11</v>
      </c>
      <c r="L8316" t="str">
        <f t="shared" si="774"/>
        <v/>
      </c>
      <c r="M8316">
        <v>2</v>
      </c>
      <c r="N8316" t="str">
        <f t="shared" si="775"/>
        <v/>
      </c>
      <c r="O8316">
        <v>20</v>
      </c>
      <c r="P8316" s="11">
        <v>0.33333333333333298</v>
      </c>
      <c r="Q8316" s="11">
        <v>0.108108108108108</v>
      </c>
      <c r="R8316" s="12">
        <v>8.0549999999999997</v>
      </c>
      <c r="S8316" t="s">
        <v>27</v>
      </c>
      <c r="T8316">
        <v>0</v>
      </c>
      <c r="U8316">
        <f t="shared" si="776"/>
        <v>5</v>
      </c>
      <c r="V8316">
        <f t="shared" si="777"/>
        <v>1</v>
      </c>
      <c r="W8316">
        <f t="shared" si="778"/>
        <v>1</v>
      </c>
      <c r="X8316" t="str">
        <f t="shared" si="779"/>
        <v>511</v>
      </c>
      <c r="Y8316" t="str">
        <f>IF(Table1[[#This Row],[RFM_Score]]="555","Champion", IF(AND(J8316&gt;=4,V8316&gt;=4),"Loyal", IF(U8316&lt;=2,"At Risk", IF(W8316&gt;=4,"Potential Loyalist","Others"))))</f>
        <v>Others</v>
      </c>
    </row>
    <row r="8317" spans="1:25">
      <c r="A8317" t="s">
        <v>1855</v>
      </c>
      <c r="B8317">
        <v>32</v>
      </c>
      <c r="C8317" t="s">
        <v>24</v>
      </c>
      <c r="D8317" t="s">
        <v>46</v>
      </c>
      <c r="E8317" s="6" t="s">
        <v>20387</v>
      </c>
      <c r="F8317" t="s">
        <v>26</v>
      </c>
      <c r="G8317">
        <v>5</v>
      </c>
      <c r="H8317">
        <v>0</v>
      </c>
      <c r="I8317">
        <v>49</v>
      </c>
      <c r="J8317">
        <v>3</v>
      </c>
      <c r="K8317">
        <v>16.079999999999998</v>
      </c>
      <c r="L8317" t="str">
        <f t="shared" si="774"/>
        <v/>
      </c>
      <c r="M8317">
        <v>2</v>
      </c>
      <c r="N8317" t="str">
        <f t="shared" si="775"/>
        <v/>
      </c>
      <c r="O8317">
        <v>11</v>
      </c>
      <c r="P8317" s="11">
        <v>0</v>
      </c>
      <c r="Q8317" s="11">
        <v>6.1224489795918297E-2</v>
      </c>
      <c r="R8317" s="12">
        <v>8.0399999999999991</v>
      </c>
      <c r="S8317" t="s">
        <v>27</v>
      </c>
      <c r="T8317">
        <v>0</v>
      </c>
      <c r="U8317">
        <f t="shared" si="776"/>
        <v>5</v>
      </c>
      <c r="V8317">
        <f t="shared" si="777"/>
        <v>1</v>
      </c>
      <c r="W8317">
        <f t="shared" si="778"/>
        <v>1</v>
      </c>
      <c r="X8317" t="str">
        <f t="shared" si="779"/>
        <v>511</v>
      </c>
      <c r="Y8317" t="str">
        <f>IF(Table1[[#This Row],[RFM_Score]]="555","Champion", IF(AND(J8317&gt;=4,V8317&gt;=4),"Loyal", IF(U8317&lt;=2,"At Risk", IF(W8317&gt;=4,"Potential Loyalist","Others"))))</f>
        <v>Others</v>
      </c>
    </row>
    <row r="8318" spans="1:25">
      <c r="A8318" t="s">
        <v>9155</v>
      </c>
      <c r="B8318">
        <v>34</v>
      </c>
      <c r="C8318" t="s">
        <v>19</v>
      </c>
      <c r="D8318" t="s">
        <v>49</v>
      </c>
      <c r="E8318" s="6" t="s">
        <v>20388</v>
      </c>
      <c r="F8318" t="s">
        <v>62</v>
      </c>
      <c r="G8318">
        <v>5</v>
      </c>
      <c r="H8318">
        <v>2</v>
      </c>
      <c r="I8318">
        <v>50</v>
      </c>
      <c r="J8318">
        <v>2</v>
      </c>
      <c r="K8318">
        <v>15.96</v>
      </c>
      <c r="L8318" t="str">
        <f t="shared" si="774"/>
        <v/>
      </c>
      <c r="M8318">
        <v>2</v>
      </c>
      <c r="N8318" t="str">
        <f t="shared" si="775"/>
        <v/>
      </c>
      <c r="O8318">
        <v>5</v>
      </c>
      <c r="P8318" s="11">
        <v>0.4</v>
      </c>
      <c r="Q8318" s="11">
        <v>0.04</v>
      </c>
      <c r="R8318" s="12">
        <v>7.98</v>
      </c>
      <c r="S8318" t="s">
        <v>27</v>
      </c>
      <c r="T8318">
        <v>0</v>
      </c>
      <c r="U8318">
        <f t="shared" si="776"/>
        <v>5</v>
      </c>
      <c r="V8318">
        <f t="shared" si="777"/>
        <v>1</v>
      </c>
      <c r="W8318">
        <f t="shared" si="778"/>
        <v>1</v>
      </c>
      <c r="X8318" t="str">
        <f t="shared" si="779"/>
        <v>511</v>
      </c>
      <c r="Y8318" t="str">
        <f>IF(Table1[[#This Row],[RFM_Score]]="555","Champion", IF(AND(J8318&gt;=4,V8318&gt;=4),"Loyal", IF(U8318&lt;=2,"At Risk", IF(W8318&gt;=4,"Potential Loyalist","Others"))))</f>
        <v>Others</v>
      </c>
    </row>
    <row r="8319" spans="1:25">
      <c r="A8319" t="s">
        <v>3048</v>
      </c>
      <c r="B8319">
        <v>50</v>
      </c>
      <c r="C8319" t="s">
        <v>24</v>
      </c>
      <c r="D8319" t="s">
        <v>25</v>
      </c>
      <c r="E8319" s="6" t="s">
        <v>20389</v>
      </c>
      <c r="F8319" t="s">
        <v>26</v>
      </c>
      <c r="G8319">
        <v>6</v>
      </c>
      <c r="H8319">
        <v>2</v>
      </c>
      <c r="I8319">
        <v>54</v>
      </c>
      <c r="J8319">
        <v>3</v>
      </c>
      <c r="K8319">
        <v>15.94</v>
      </c>
      <c r="L8319" t="str">
        <f t="shared" si="774"/>
        <v/>
      </c>
      <c r="M8319">
        <v>2</v>
      </c>
      <c r="N8319" t="str">
        <f t="shared" si="775"/>
        <v/>
      </c>
      <c r="O8319">
        <v>28</v>
      </c>
      <c r="P8319" s="11">
        <v>0.33333333333333298</v>
      </c>
      <c r="Q8319" s="11">
        <v>5.5555555555555497E-2</v>
      </c>
      <c r="R8319" s="12">
        <v>7.97</v>
      </c>
      <c r="S8319" t="s">
        <v>27</v>
      </c>
      <c r="T8319">
        <v>0</v>
      </c>
      <c r="U8319">
        <f t="shared" si="776"/>
        <v>4</v>
      </c>
      <c r="V8319">
        <f t="shared" si="777"/>
        <v>1</v>
      </c>
      <c r="W8319">
        <f t="shared" si="778"/>
        <v>1</v>
      </c>
      <c r="X8319" t="str">
        <f t="shared" si="779"/>
        <v>411</v>
      </c>
      <c r="Y8319" t="str">
        <f>IF(Table1[[#This Row],[RFM_Score]]="555","Champion", IF(AND(J8319&gt;=4,V8319&gt;=4),"Loyal", IF(U8319&lt;=2,"At Risk", IF(W8319&gt;=4,"Potential Loyalist","Others"))))</f>
        <v>Others</v>
      </c>
    </row>
    <row r="8320" spans="1:25">
      <c r="A8320" t="s">
        <v>3722</v>
      </c>
      <c r="B8320">
        <v>24</v>
      </c>
      <c r="C8320" t="s">
        <v>19</v>
      </c>
      <c r="D8320" t="s">
        <v>49</v>
      </c>
      <c r="E8320" s="6" t="s">
        <v>20390</v>
      </c>
      <c r="F8320" t="s">
        <v>21</v>
      </c>
      <c r="G8320">
        <v>3</v>
      </c>
      <c r="H8320">
        <v>2</v>
      </c>
      <c r="I8320">
        <v>44</v>
      </c>
      <c r="J8320">
        <v>2</v>
      </c>
      <c r="K8320">
        <v>15.94</v>
      </c>
      <c r="L8320" t="str">
        <f t="shared" si="774"/>
        <v/>
      </c>
      <c r="M8320">
        <v>2</v>
      </c>
      <c r="N8320" t="str">
        <f t="shared" si="775"/>
        <v/>
      </c>
      <c r="O8320">
        <v>5</v>
      </c>
      <c r="P8320" s="11">
        <v>0.66666666666666596</v>
      </c>
      <c r="Q8320" s="11">
        <v>4.54545454545454E-2</v>
      </c>
      <c r="R8320" s="12">
        <v>7.97</v>
      </c>
      <c r="S8320" t="s">
        <v>27</v>
      </c>
      <c r="T8320">
        <v>0</v>
      </c>
      <c r="U8320">
        <f t="shared" si="776"/>
        <v>5</v>
      </c>
      <c r="V8320">
        <f t="shared" si="777"/>
        <v>1</v>
      </c>
      <c r="W8320">
        <f t="shared" si="778"/>
        <v>1</v>
      </c>
      <c r="X8320" t="str">
        <f t="shared" si="779"/>
        <v>511</v>
      </c>
      <c r="Y8320" t="str">
        <f>IF(Table1[[#This Row],[RFM_Score]]="555","Champion", IF(AND(J8320&gt;=4,V8320&gt;=4),"Loyal", IF(U8320&lt;=2,"At Risk", IF(W8320&gt;=4,"Potential Loyalist","Others"))))</f>
        <v>Others</v>
      </c>
    </row>
    <row r="8321" spans="1:25">
      <c r="A8321" t="s">
        <v>11281</v>
      </c>
      <c r="B8321">
        <v>50</v>
      </c>
      <c r="C8321" t="s">
        <v>24</v>
      </c>
      <c r="D8321" t="s">
        <v>25</v>
      </c>
      <c r="E8321" s="6" t="s">
        <v>20391</v>
      </c>
      <c r="F8321" t="s">
        <v>26</v>
      </c>
      <c r="G8321">
        <v>1</v>
      </c>
      <c r="H8321">
        <v>1</v>
      </c>
      <c r="I8321">
        <v>50</v>
      </c>
      <c r="J8321">
        <v>3</v>
      </c>
      <c r="K8321">
        <v>15.81</v>
      </c>
      <c r="L8321" t="str">
        <f t="shared" si="774"/>
        <v/>
      </c>
      <c r="M8321">
        <v>2</v>
      </c>
      <c r="N8321" t="str">
        <f t="shared" si="775"/>
        <v/>
      </c>
      <c r="O8321">
        <v>68</v>
      </c>
      <c r="P8321" s="11">
        <v>1</v>
      </c>
      <c r="Q8321" s="11">
        <v>0.06</v>
      </c>
      <c r="R8321" s="12">
        <v>7.9050000000000002</v>
      </c>
      <c r="S8321" t="s">
        <v>27</v>
      </c>
      <c r="T8321">
        <v>0</v>
      </c>
      <c r="U8321">
        <f t="shared" si="776"/>
        <v>3</v>
      </c>
      <c r="V8321">
        <f t="shared" si="777"/>
        <v>1</v>
      </c>
      <c r="W8321">
        <f t="shared" si="778"/>
        <v>1</v>
      </c>
      <c r="X8321" t="str">
        <f t="shared" si="779"/>
        <v>311</v>
      </c>
      <c r="Y8321" t="str">
        <f>IF(Table1[[#This Row],[RFM_Score]]="555","Champion", IF(AND(J8321&gt;=4,V8321&gt;=4),"Loyal", IF(U8321&lt;=2,"At Risk", IF(W8321&gt;=4,"Potential Loyalist","Others"))))</f>
        <v>Others</v>
      </c>
    </row>
    <row r="8322" spans="1:25">
      <c r="A8322" t="s">
        <v>8481</v>
      </c>
      <c r="B8322">
        <v>37</v>
      </c>
      <c r="C8322" t="s">
        <v>24</v>
      </c>
      <c r="D8322" t="s">
        <v>46</v>
      </c>
      <c r="E8322" s="6" t="s">
        <v>20392</v>
      </c>
      <c r="F8322" t="s">
        <v>21</v>
      </c>
      <c r="G8322">
        <v>4</v>
      </c>
      <c r="H8322">
        <v>2</v>
      </c>
      <c r="I8322">
        <v>48</v>
      </c>
      <c r="J8322">
        <v>6</v>
      </c>
      <c r="K8322">
        <v>15.66</v>
      </c>
      <c r="L8322" t="str">
        <f t="shared" ref="L8322:L8385" si="780">IF(OR(K8322&lt;$AC$10, K8322&gt;$AC$11), "OUTLIER", "")</f>
        <v/>
      </c>
      <c r="M8322">
        <v>2</v>
      </c>
      <c r="N8322" t="str">
        <f t="shared" ref="N8322:N8385" si="781">IF(OR(M8322&lt;$AC$16, M8322&gt;$AC$17), "OUTLIER", "")</f>
        <v/>
      </c>
      <c r="O8322">
        <v>0</v>
      </c>
      <c r="P8322" s="11">
        <v>0.5</v>
      </c>
      <c r="Q8322" s="11">
        <v>0.125</v>
      </c>
      <c r="R8322" s="12">
        <v>7.83</v>
      </c>
      <c r="S8322" t="s">
        <v>27</v>
      </c>
      <c r="T8322">
        <v>0</v>
      </c>
      <c r="U8322">
        <f t="shared" ref="U8322:U8385" si="782">IF(O8322&lt;=20,5,IF(O8322&lt;=40,4,IF(O8322&lt;=70,3,IF(O8322&lt;=100,2,1))))</f>
        <v>5</v>
      </c>
      <c r="V8322">
        <f t="shared" ref="V8322:V8385" si="783">IF(M8322&gt;=11,5,IF(M8322&gt;=9,4,IF(M8322&gt;=7,3,IF(M8322&gt;=5,2,1))))</f>
        <v>1</v>
      </c>
      <c r="W8322">
        <f t="shared" ref="W8322:W8385" si="784">IF(K8322&gt;=500,5,IF(K8322&gt;=300,4,IF(K8322&gt;=150,3,IF(K8322&gt;=50,2,1))))</f>
        <v>1</v>
      </c>
      <c r="X8322" t="str">
        <f t="shared" ref="X8322:X8385" si="785">U8322 &amp; V8322 &amp; W8322</f>
        <v>511</v>
      </c>
      <c r="Y8322" t="str">
        <f>IF(Table1[[#This Row],[RFM_Score]]="555","Champion", IF(AND(J8322&gt;=4,V8322&gt;=4),"Loyal", IF(U8322&lt;=2,"At Risk", IF(W8322&gt;=4,"Potential Loyalist","Others"))))</f>
        <v>Others</v>
      </c>
    </row>
    <row r="8323" spans="1:25">
      <c r="A8323" t="s">
        <v>8686</v>
      </c>
      <c r="B8323">
        <v>21</v>
      </c>
      <c r="C8323" t="s">
        <v>24</v>
      </c>
      <c r="D8323" t="s">
        <v>49</v>
      </c>
      <c r="E8323" s="6" t="s">
        <v>20393</v>
      </c>
      <c r="F8323" t="s">
        <v>60</v>
      </c>
      <c r="G8323">
        <v>2</v>
      </c>
      <c r="H8323">
        <v>0</v>
      </c>
      <c r="I8323">
        <v>47</v>
      </c>
      <c r="J8323">
        <v>2</v>
      </c>
      <c r="K8323">
        <v>15.61</v>
      </c>
      <c r="L8323" t="str">
        <f t="shared" si="780"/>
        <v/>
      </c>
      <c r="M8323">
        <v>2</v>
      </c>
      <c r="N8323" t="str">
        <f t="shared" si="781"/>
        <v/>
      </c>
      <c r="O8323">
        <v>44</v>
      </c>
      <c r="P8323" s="11">
        <v>0</v>
      </c>
      <c r="Q8323" s="11">
        <v>4.2553191489361701E-2</v>
      </c>
      <c r="R8323" s="12">
        <v>7.8049999999999997</v>
      </c>
      <c r="S8323" t="s">
        <v>27</v>
      </c>
      <c r="T8323">
        <v>0</v>
      </c>
      <c r="U8323">
        <f t="shared" si="782"/>
        <v>3</v>
      </c>
      <c r="V8323">
        <f t="shared" si="783"/>
        <v>1</v>
      </c>
      <c r="W8323">
        <f t="shared" si="784"/>
        <v>1</v>
      </c>
      <c r="X8323" t="str">
        <f t="shared" si="785"/>
        <v>311</v>
      </c>
      <c r="Y8323" t="str">
        <f>IF(Table1[[#This Row],[RFM_Score]]="555","Champion", IF(AND(J8323&gt;=4,V8323&gt;=4),"Loyal", IF(U8323&lt;=2,"At Risk", IF(W8323&gt;=4,"Potential Loyalist","Others"))))</f>
        <v>Others</v>
      </c>
    </row>
    <row r="8324" spans="1:25">
      <c r="A8324" t="s">
        <v>1423</v>
      </c>
      <c r="B8324">
        <v>50</v>
      </c>
      <c r="C8324" t="s">
        <v>19</v>
      </c>
      <c r="D8324" t="s">
        <v>46</v>
      </c>
      <c r="E8324" s="6" t="s">
        <v>20394</v>
      </c>
      <c r="F8324" t="s">
        <v>21</v>
      </c>
      <c r="G8324">
        <v>5</v>
      </c>
      <c r="H8324">
        <v>3</v>
      </c>
      <c r="I8324">
        <v>47</v>
      </c>
      <c r="J8324">
        <v>2</v>
      </c>
      <c r="K8324">
        <v>15.6</v>
      </c>
      <c r="L8324" t="str">
        <f t="shared" si="780"/>
        <v/>
      </c>
      <c r="M8324">
        <v>2</v>
      </c>
      <c r="N8324" t="str">
        <f t="shared" si="781"/>
        <v/>
      </c>
      <c r="O8324">
        <v>68</v>
      </c>
      <c r="P8324" s="11">
        <v>0.6</v>
      </c>
      <c r="Q8324" s="11">
        <v>4.2553191489361701E-2</v>
      </c>
      <c r="R8324" s="12">
        <v>7.8</v>
      </c>
      <c r="S8324" t="s">
        <v>27</v>
      </c>
      <c r="T8324">
        <v>0</v>
      </c>
      <c r="U8324">
        <f t="shared" si="782"/>
        <v>3</v>
      </c>
      <c r="V8324">
        <f t="shared" si="783"/>
        <v>1</v>
      </c>
      <c r="W8324">
        <f t="shared" si="784"/>
        <v>1</v>
      </c>
      <c r="X8324" t="str">
        <f t="shared" si="785"/>
        <v>311</v>
      </c>
      <c r="Y8324" t="str">
        <f>IF(Table1[[#This Row],[RFM_Score]]="555","Champion", IF(AND(J8324&gt;=4,V8324&gt;=4),"Loyal", IF(U8324&lt;=2,"At Risk", IF(W8324&gt;=4,"Potential Loyalist","Others"))))</f>
        <v>Others</v>
      </c>
    </row>
    <row r="8325" spans="1:25">
      <c r="A8325" t="s">
        <v>8359</v>
      </c>
      <c r="B8325">
        <v>56</v>
      </c>
      <c r="C8325" t="s">
        <v>19</v>
      </c>
      <c r="D8325" t="s">
        <v>41</v>
      </c>
      <c r="E8325" s="6" t="s">
        <v>20395</v>
      </c>
      <c r="F8325" t="s">
        <v>62</v>
      </c>
      <c r="G8325">
        <v>2</v>
      </c>
      <c r="H8325">
        <v>0</v>
      </c>
      <c r="I8325">
        <v>54</v>
      </c>
      <c r="J8325">
        <v>1</v>
      </c>
      <c r="K8325">
        <v>15.45</v>
      </c>
      <c r="L8325" t="str">
        <f t="shared" si="780"/>
        <v/>
      </c>
      <c r="M8325">
        <v>2</v>
      </c>
      <c r="N8325" t="str">
        <f t="shared" si="781"/>
        <v/>
      </c>
      <c r="O8325">
        <v>10</v>
      </c>
      <c r="P8325" s="11">
        <v>0</v>
      </c>
      <c r="Q8325" s="11">
        <v>1.85185185185185E-2</v>
      </c>
      <c r="R8325" s="12">
        <v>7.7249999999999996</v>
      </c>
      <c r="S8325" t="s">
        <v>27</v>
      </c>
      <c r="T8325">
        <v>0</v>
      </c>
      <c r="U8325">
        <f t="shared" si="782"/>
        <v>5</v>
      </c>
      <c r="V8325">
        <f t="shared" si="783"/>
        <v>1</v>
      </c>
      <c r="W8325">
        <f t="shared" si="784"/>
        <v>1</v>
      </c>
      <c r="X8325" t="str">
        <f t="shared" si="785"/>
        <v>511</v>
      </c>
      <c r="Y8325" t="str">
        <f>IF(Table1[[#This Row],[RFM_Score]]="555","Champion", IF(AND(J8325&gt;=4,V8325&gt;=4),"Loyal", IF(U8325&lt;=2,"At Risk", IF(W8325&gt;=4,"Potential Loyalist","Others"))))</f>
        <v>Others</v>
      </c>
    </row>
    <row r="8326" spans="1:25">
      <c r="A8326" t="s">
        <v>984</v>
      </c>
      <c r="B8326">
        <v>26</v>
      </c>
      <c r="C8326" t="s">
        <v>19</v>
      </c>
      <c r="D8326" t="s">
        <v>25</v>
      </c>
      <c r="E8326" s="6" t="s">
        <v>20396</v>
      </c>
      <c r="F8326" t="s">
        <v>21</v>
      </c>
      <c r="G8326">
        <v>7</v>
      </c>
      <c r="H8326">
        <v>5</v>
      </c>
      <c r="I8326">
        <v>48</v>
      </c>
      <c r="J8326">
        <v>3</v>
      </c>
      <c r="K8326">
        <v>15.42</v>
      </c>
      <c r="L8326" t="str">
        <f t="shared" si="780"/>
        <v/>
      </c>
      <c r="M8326">
        <v>2</v>
      </c>
      <c r="N8326" t="str">
        <f t="shared" si="781"/>
        <v/>
      </c>
      <c r="O8326">
        <v>19</v>
      </c>
      <c r="P8326" s="11">
        <v>0.71428571428571397</v>
      </c>
      <c r="Q8326" s="11">
        <v>6.25E-2</v>
      </c>
      <c r="R8326" s="12">
        <v>7.71</v>
      </c>
      <c r="S8326" t="s">
        <v>27</v>
      </c>
      <c r="T8326">
        <v>0</v>
      </c>
      <c r="U8326">
        <f t="shared" si="782"/>
        <v>5</v>
      </c>
      <c r="V8326">
        <f t="shared" si="783"/>
        <v>1</v>
      </c>
      <c r="W8326">
        <f t="shared" si="784"/>
        <v>1</v>
      </c>
      <c r="X8326" t="str">
        <f t="shared" si="785"/>
        <v>511</v>
      </c>
      <c r="Y8326" t="str">
        <f>IF(Table1[[#This Row],[RFM_Score]]="555","Champion", IF(AND(J8326&gt;=4,V8326&gt;=4),"Loyal", IF(U8326&lt;=2,"At Risk", IF(W8326&gt;=4,"Potential Loyalist","Others"))))</f>
        <v>Others</v>
      </c>
    </row>
    <row r="8327" spans="1:25">
      <c r="A8327" t="s">
        <v>622</v>
      </c>
      <c r="B8327">
        <v>37</v>
      </c>
      <c r="C8327" t="s">
        <v>24</v>
      </c>
      <c r="D8327" t="s">
        <v>41</v>
      </c>
      <c r="E8327" s="6" t="s">
        <v>20397</v>
      </c>
      <c r="F8327" t="s">
        <v>26</v>
      </c>
      <c r="G8327">
        <v>5</v>
      </c>
      <c r="H8327">
        <v>1</v>
      </c>
      <c r="I8327">
        <v>55</v>
      </c>
      <c r="J8327">
        <v>1</v>
      </c>
      <c r="K8327">
        <v>15.39</v>
      </c>
      <c r="L8327" t="str">
        <f t="shared" si="780"/>
        <v/>
      </c>
      <c r="M8327">
        <v>2</v>
      </c>
      <c r="N8327" t="str">
        <f t="shared" si="781"/>
        <v/>
      </c>
      <c r="O8327">
        <v>42</v>
      </c>
      <c r="P8327" s="11">
        <v>0.2</v>
      </c>
      <c r="Q8327" s="11">
        <v>1.8181818181818101E-2</v>
      </c>
      <c r="R8327" s="12">
        <v>7.6950000000000003</v>
      </c>
      <c r="S8327" t="s">
        <v>27</v>
      </c>
      <c r="T8327">
        <v>0</v>
      </c>
      <c r="U8327">
        <f t="shared" si="782"/>
        <v>3</v>
      </c>
      <c r="V8327">
        <f t="shared" si="783"/>
        <v>1</v>
      </c>
      <c r="W8327">
        <f t="shared" si="784"/>
        <v>1</v>
      </c>
      <c r="X8327" t="str">
        <f t="shared" si="785"/>
        <v>311</v>
      </c>
      <c r="Y8327" t="str">
        <f>IF(Table1[[#This Row],[RFM_Score]]="555","Champion", IF(AND(J8327&gt;=4,V8327&gt;=4),"Loyal", IF(U8327&lt;=2,"At Risk", IF(W8327&gt;=4,"Potential Loyalist","Others"))))</f>
        <v>Others</v>
      </c>
    </row>
    <row r="8328" spans="1:25">
      <c r="A8328" t="s">
        <v>5003</v>
      </c>
      <c r="B8328">
        <v>23</v>
      </c>
      <c r="C8328" t="s">
        <v>24</v>
      </c>
      <c r="D8328" t="s">
        <v>35</v>
      </c>
      <c r="E8328" s="6" t="s">
        <v>20398</v>
      </c>
      <c r="F8328" t="s">
        <v>26</v>
      </c>
      <c r="G8328">
        <v>3</v>
      </c>
      <c r="H8328">
        <v>1</v>
      </c>
      <c r="I8328">
        <v>51</v>
      </c>
      <c r="J8328">
        <v>1</v>
      </c>
      <c r="K8328">
        <v>15.3</v>
      </c>
      <c r="L8328" t="str">
        <f t="shared" si="780"/>
        <v/>
      </c>
      <c r="M8328">
        <v>2</v>
      </c>
      <c r="N8328" t="str">
        <f t="shared" si="781"/>
        <v/>
      </c>
      <c r="O8328">
        <v>29</v>
      </c>
      <c r="P8328" s="11">
        <v>0.33333333333333298</v>
      </c>
      <c r="Q8328" s="11">
        <v>1.9607843137254902E-2</v>
      </c>
      <c r="R8328" s="12">
        <v>7.65</v>
      </c>
      <c r="S8328" t="s">
        <v>27</v>
      </c>
      <c r="T8328">
        <v>0</v>
      </c>
      <c r="U8328">
        <f t="shared" si="782"/>
        <v>4</v>
      </c>
      <c r="V8328">
        <f t="shared" si="783"/>
        <v>1</v>
      </c>
      <c r="W8328">
        <f t="shared" si="784"/>
        <v>1</v>
      </c>
      <c r="X8328" t="str">
        <f t="shared" si="785"/>
        <v>411</v>
      </c>
      <c r="Y8328" t="str">
        <f>IF(Table1[[#This Row],[RFM_Score]]="555","Champion", IF(AND(J8328&gt;=4,V8328&gt;=4),"Loyal", IF(U8328&lt;=2,"At Risk", IF(W8328&gt;=4,"Potential Loyalist","Others"))))</f>
        <v>Others</v>
      </c>
    </row>
    <row r="8329" spans="1:25">
      <c r="A8329" t="s">
        <v>11479</v>
      </c>
      <c r="B8329">
        <v>28</v>
      </c>
      <c r="C8329" t="s">
        <v>24</v>
      </c>
      <c r="D8329" t="s">
        <v>46</v>
      </c>
      <c r="E8329" s="6" t="s">
        <v>20399</v>
      </c>
      <c r="F8329" t="s">
        <v>37</v>
      </c>
      <c r="G8329">
        <v>4</v>
      </c>
      <c r="H8329">
        <v>2</v>
      </c>
      <c r="I8329">
        <v>58</v>
      </c>
      <c r="J8329">
        <v>2</v>
      </c>
      <c r="K8329">
        <v>15.18</v>
      </c>
      <c r="L8329" t="str">
        <f t="shared" si="780"/>
        <v/>
      </c>
      <c r="M8329">
        <v>2</v>
      </c>
      <c r="N8329" t="str">
        <f t="shared" si="781"/>
        <v/>
      </c>
      <c r="O8329">
        <v>7</v>
      </c>
      <c r="P8329" s="11">
        <v>0.5</v>
      </c>
      <c r="Q8329" s="11">
        <v>3.4482758620689599E-2</v>
      </c>
      <c r="R8329" s="12">
        <v>7.59</v>
      </c>
      <c r="S8329" t="s">
        <v>27</v>
      </c>
      <c r="T8329">
        <v>0</v>
      </c>
      <c r="U8329">
        <f t="shared" si="782"/>
        <v>5</v>
      </c>
      <c r="V8329">
        <f t="shared" si="783"/>
        <v>1</v>
      </c>
      <c r="W8329">
        <f t="shared" si="784"/>
        <v>1</v>
      </c>
      <c r="X8329" t="str">
        <f t="shared" si="785"/>
        <v>511</v>
      </c>
      <c r="Y8329" t="str">
        <f>IF(Table1[[#This Row],[RFM_Score]]="555","Champion", IF(AND(J8329&gt;=4,V8329&gt;=4),"Loyal", IF(U8329&lt;=2,"At Risk", IF(W8329&gt;=4,"Potential Loyalist","Others"))))</f>
        <v>Others</v>
      </c>
    </row>
    <row r="8330" spans="1:25">
      <c r="A8330" t="s">
        <v>3267</v>
      </c>
      <c r="B8330">
        <v>29</v>
      </c>
      <c r="C8330" t="s">
        <v>24</v>
      </c>
      <c r="D8330" t="s">
        <v>25</v>
      </c>
      <c r="E8330" s="6" t="s">
        <v>20400</v>
      </c>
      <c r="F8330" t="s">
        <v>62</v>
      </c>
      <c r="G8330">
        <v>5</v>
      </c>
      <c r="H8330">
        <v>1</v>
      </c>
      <c r="I8330">
        <v>56</v>
      </c>
      <c r="J8330">
        <v>3</v>
      </c>
      <c r="K8330">
        <v>15.09</v>
      </c>
      <c r="L8330" t="str">
        <f t="shared" si="780"/>
        <v/>
      </c>
      <c r="M8330">
        <v>2</v>
      </c>
      <c r="N8330" t="str">
        <f t="shared" si="781"/>
        <v/>
      </c>
      <c r="O8330">
        <v>4</v>
      </c>
      <c r="P8330" s="11">
        <v>0.2</v>
      </c>
      <c r="Q8330" s="11">
        <v>5.3571428571428499E-2</v>
      </c>
      <c r="R8330" s="12">
        <v>7.5449999999999999</v>
      </c>
      <c r="S8330" t="s">
        <v>27</v>
      </c>
      <c r="T8330">
        <v>0</v>
      </c>
      <c r="U8330">
        <f t="shared" si="782"/>
        <v>5</v>
      </c>
      <c r="V8330">
        <f t="shared" si="783"/>
        <v>1</v>
      </c>
      <c r="W8330">
        <f t="shared" si="784"/>
        <v>1</v>
      </c>
      <c r="X8330" t="str">
        <f t="shared" si="785"/>
        <v>511</v>
      </c>
      <c r="Y8330" t="str">
        <f>IF(Table1[[#This Row],[RFM_Score]]="555","Champion", IF(AND(J8330&gt;=4,V8330&gt;=4),"Loyal", IF(U8330&lt;=2,"At Risk", IF(W8330&gt;=4,"Potential Loyalist","Others"))))</f>
        <v>Others</v>
      </c>
    </row>
    <row r="8331" spans="1:25">
      <c r="A8331" t="s">
        <v>10406</v>
      </c>
      <c r="B8331">
        <v>56</v>
      </c>
      <c r="C8331" t="s">
        <v>24</v>
      </c>
      <c r="D8331" t="s">
        <v>46</v>
      </c>
      <c r="E8331" s="6" t="s">
        <v>20401</v>
      </c>
      <c r="F8331" t="s">
        <v>60</v>
      </c>
      <c r="G8331">
        <v>3</v>
      </c>
      <c r="H8331">
        <v>1</v>
      </c>
      <c r="I8331">
        <v>41</v>
      </c>
      <c r="J8331">
        <v>3</v>
      </c>
      <c r="K8331">
        <v>15.08</v>
      </c>
      <c r="L8331" t="str">
        <f t="shared" si="780"/>
        <v/>
      </c>
      <c r="M8331">
        <v>2</v>
      </c>
      <c r="N8331" t="str">
        <f t="shared" si="781"/>
        <v/>
      </c>
      <c r="O8331">
        <v>28</v>
      </c>
      <c r="P8331" s="11">
        <v>0.33333333333333298</v>
      </c>
      <c r="Q8331" s="11">
        <v>7.3170731707316999E-2</v>
      </c>
      <c r="R8331" s="12">
        <v>7.54</v>
      </c>
      <c r="S8331" t="s">
        <v>27</v>
      </c>
      <c r="T8331">
        <v>0</v>
      </c>
      <c r="U8331">
        <f t="shared" si="782"/>
        <v>4</v>
      </c>
      <c r="V8331">
        <f t="shared" si="783"/>
        <v>1</v>
      </c>
      <c r="W8331">
        <f t="shared" si="784"/>
        <v>1</v>
      </c>
      <c r="X8331" t="str">
        <f t="shared" si="785"/>
        <v>411</v>
      </c>
      <c r="Y8331" t="str">
        <f>IF(Table1[[#This Row],[RFM_Score]]="555","Champion", IF(AND(J8331&gt;=4,V8331&gt;=4),"Loyal", IF(U8331&lt;=2,"At Risk", IF(W8331&gt;=4,"Potential Loyalist","Others"))))</f>
        <v>Others</v>
      </c>
    </row>
    <row r="8332" spans="1:25">
      <c r="A8332" t="s">
        <v>9952</v>
      </c>
      <c r="B8332">
        <v>38</v>
      </c>
      <c r="C8332" t="s">
        <v>24</v>
      </c>
      <c r="D8332" t="s">
        <v>25</v>
      </c>
      <c r="E8332" s="6" t="s">
        <v>20402</v>
      </c>
      <c r="F8332" t="s">
        <v>26</v>
      </c>
      <c r="G8332">
        <v>4</v>
      </c>
      <c r="H8332">
        <v>1</v>
      </c>
      <c r="I8332">
        <v>58</v>
      </c>
      <c r="J8332">
        <v>2</v>
      </c>
      <c r="K8332">
        <v>15.06</v>
      </c>
      <c r="L8332" t="str">
        <f t="shared" si="780"/>
        <v/>
      </c>
      <c r="M8332">
        <v>2</v>
      </c>
      <c r="N8332" t="str">
        <f t="shared" si="781"/>
        <v/>
      </c>
      <c r="O8332">
        <v>51</v>
      </c>
      <c r="P8332" s="11">
        <v>0.25</v>
      </c>
      <c r="Q8332" s="11">
        <v>3.4482758620689599E-2</v>
      </c>
      <c r="R8332" s="12">
        <v>7.53</v>
      </c>
      <c r="S8332" t="s">
        <v>27</v>
      </c>
      <c r="T8332">
        <v>0</v>
      </c>
      <c r="U8332">
        <f t="shared" si="782"/>
        <v>3</v>
      </c>
      <c r="V8332">
        <f t="shared" si="783"/>
        <v>1</v>
      </c>
      <c r="W8332">
        <f t="shared" si="784"/>
        <v>1</v>
      </c>
      <c r="X8332" t="str">
        <f t="shared" si="785"/>
        <v>311</v>
      </c>
      <c r="Y8332" t="str">
        <f>IF(Table1[[#This Row],[RFM_Score]]="555","Champion", IF(AND(J8332&gt;=4,V8332&gt;=4),"Loyal", IF(U8332&lt;=2,"At Risk", IF(W8332&gt;=4,"Potential Loyalist","Others"))))</f>
        <v>Others</v>
      </c>
    </row>
    <row r="8333" spans="1:25">
      <c r="A8333" t="s">
        <v>3814</v>
      </c>
      <c r="B8333">
        <v>20</v>
      </c>
      <c r="C8333" t="s">
        <v>19</v>
      </c>
      <c r="D8333" t="s">
        <v>25</v>
      </c>
      <c r="E8333" s="6" t="s">
        <v>20403</v>
      </c>
      <c r="F8333" t="s">
        <v>30</v>
      </c>
      <c r="G8333">
        <v>2</v>
      </c>
      <c r="H8333">
        <v>1</v>
      </c>
      <c r="I8333">
        <v>48</v>
      </c>
      <c r="J8333">
        <v>5</v>
      </c>
      <c r="K8333">
        <v>15.01</v>
      </c>
      <c r="L8333" t="str">
        <f t="shared" si="780"/>
        <v/>
      </c>
      <c r="M8333">
        <v>2</v>
      </c>
      <c r="N8333" t="str">
        <f t="shared" si="781"/>
        <v/>
      </c>
      <c r="O8333">
        <v>21</v>
      </c>
      <c r="P8333" s="11">
        <v>0.5</v>
      </c>
      <c r="Q8333" s="11">
        <v>0.10416666666666601</v>
      </c>
      <c r="R8333" s="12">
        <v>7.5049999999999999</v>
      </c>
      <c r="S8333" t="s">
        <v>27</v>
      </c>
      <c r="T8333">
        <v>0</v>
      </c>
      <c r="U8333">
        <f t="shared" si="782"/>
        <v>4</v>
      </c>
      <c r="V8333">
        <f t="shared" si="783"/>
        <v>1</v>
      </c>
      <c r="W8333">
        <f t="shared" si="784"/>
        <v>1</v>
      </c>
      <c r="X8333" t="str">
        <f t="shared" si="785"/>
        <v>411</v>
      </c>
      <c r="Y8333" t="str">
        <f>IF(Table1[[#This Row],[RFM_Score]]="555","Champion", IF(AND(J8333&gt;=4,V8333&gt;=4),"Loyal", IF(U8333&lt;=2,"At Risk", IF(W8333&gt;=4,"Potential Loyalist","Others"))))</f>
        <v>Others</v>
      </c>
    </row>
    <row r="8334" spans="1:25">
      <c r="A8334" t="s">
        <v>11582</v>
      </c>
      <c r="B8334">
        <v>50</v>
      </c>
      <c r="C8334" t="s">
        <v>24</v>
      </c>
      <c r="D8334" t="s">
        <v>35</v>
      </c>
      <c r="E8334" s="6" t="s">
        <v>20404</v>
      </c>
      <c r="F8334" t="s">
        <v>26</v>
      </c>
      <c r="G8334">
        <v>3</v>
      </c>
      <c r="H8334">
        <v>3</v>
      </c>
      <c r="I8334">
        <v>48</v>
      </c>
      <c r="J8334">
        <v>2</v>
      </c>
      <c r="K8334">
        <v>14.83</v>
      </c>
      <c r="L8334" t="str">
        <f t="shared" si="780"/>
        <v/>
      </c>
      <c r="M8334">
        <v>2</v>
      </c>
      <c r="N8334" t="str">
        <f t="shared" si="781"/>
        <v/>
      </c>
      <c r="O8334">
        <v>1</v>
      </c>
      <c r="P8334" s="11">
        <v>1</v>
      </c>
      <c r="Q8334" s="11">
        <v>4.1666666666666602E-2</v>
      </c>
      <c r="R8334" s="12">
        <v>7.415</v>
      </c>
      <c r="S8334" t="s">
        <v>27</v>
      </c>
      <c r="T8334">
        <v>1</v>
      </c>
      <c r="U8334">
        <f t="shared" si="782"/>
        <v>5</v>
      </c>
      <c r="V8334">
        <f t="shared" si="783"/>
        <v>1</v>
      </c>
      <c r="W8334">
        <f t="shared" si="784"/>
        <v>1</v>
      </c>
      <c r="X8334" t="str">
        <f t="shared" si="785"/>
        <v>511</v>
      </c>
      <c r="Y8334" t="str">
        <f>IF(Table1[[#This Row],[RFM_Score]]="555","Champion", IF(AND(J8334&gt;=4,V8334&gt;=4),"Loyal", IF(U8334&lt;=2,"At Risk", IF(W8334&gt;=4,"Potential Loyalist","Others"))))</f>
        <v>Others</v>
      </c>
    </row>
    <row r="8335" spans="1:25">
      <c r="A8335" t="s">
        <v>3374</v>
      </c>
      <c r="B8335">
        <v>33</v>
      </c>
      <c r="C8335" t="s">
        <v>24</v>
      </c>
      <c r="D8335" t="s">
        <v>25</v>
      </c>
      <c r="E8335" s="6" t="s">
        <v>20405</v>
      </c>
      <c r="F8335" t="s">
        <v>30</v>
      </c>
      <c r="G8335">
        <v>2</v>
      </c>
      <c r="H8335">
        <v>0</v>
      </c>
      <c r="I8335">
        <v>35</v>
      </c>
      <c r="J8335">
        <v>5</v>
      </c>
      <c r="K8335">
        <v>14.8</v>
      </c>
      <c r="L8335" t="str">
        <f t="shared" si="780"/>
        <v/>
      </c>
      <c r="M8335">
        <v>2</v>
      </c>
      <c r="N8335" t="str">
        <f t="shared" si="781"/>
        <v/>
      </c>
      <c r="O8335">
        <v>5</v>
      </c>
      <c r="P8335" s="11">
        <v>0</v>
      </c>
      <c r="Q8335" s="11">
        <v>0.14285714285714199</v>
      </c>
      <c r="R8335" s="12">
        <v>7.4</v>
      </c>
      <c r="S8335" t="s">
        <v>27</v>
      </c>
      <c r="T8335">
        <v>1</v>
      </c>
      <c r="U8335">
        <f t="shared" si="782"/>
        <v>5</v>
      </c>
      <c r="V8335">
        <f t="shared" si="783"/>
        <v>1</v>
      </c>
      <c r="W8335">
        <f t="shared" si="784"/>
        <v>1</v>
      </c>
      <c r="X8335" t="str">
        <f t="shared" si="785"/>
        <v>511</v>
      </c>
      <c r="Y8335" t="str">
        <f>IF(Table1[[#This Row],[RFM_Score]]="555","Champion", IF(AND(J8335&gt;=4,V8335&gt;=4),"Loyal", IF(U8335&lt;=2,"At Risk", IF(W8335&gt;=4,"Potential Loyalist","Others"))))</f>
        <v>Others</v>
      </c>
    </row>
    <row r="8336" spans="1:25">
      <c r="A8336" t="s">
        <v>10700</v>
      </c>
      <c r="B8336">
        <v>18</v>
      </c>
      <c r="C8336" t="s">
        <v>19</v>
      </c>
      <c r="D8336" t="s">
        <v>25</v>
      </c>
      <c r="E8336" s="6" t="s">
        <v>20406</v>
      </c>
      <c r="F8336" t="s">
        <v>60</v>
      </c>
      <c r="G8336">
        <v>2</v>
      </c>
      <c r="H8336">
        <v>1</v>
      </c>
      <c r="I8336">
        <v>50</v>
      </c>
      <c r="J8336">
        <v>1</v>
      </c>
      <c r="K8336">
        <v>14.78</v>
      </c>
      <c r="L8336" t="str">
        <f t="shared" si="780"/>
        <v/>
      </c>
      <c r="M8336">
        <v>2</v>
      </c>
      <c r="N8336" t="str">
        <f t="shared" si="781"/>
        <v/>
      </c>
      <c r="O8336">
        <v>11</v>
      </c>
      <c r="P8336" s="11">
        <v>0.5</v>
      </c>
      <c r="Q8336" s="11">
        <v>0.02</v>
      </c>
      <c r="R8336" s="12">
        <v>7.39</v>
      </c>
      <c r="S8336" t="s">
        <v>27</v>
      </c>
      <c r="T8336">
        <v>0</v>
      </c>
      <c r="U8336">
        <f t="shared" si="782"/>
        <v>5</v>
      </c>
      <c r="V8336">
        <f t="shared" si="783"/>
        <v>1</v>
      </c>
      <c r="W8336">
        <f t="shared" si="784"/>
        <v>1</v>
      </c>
      <c r="X8336" t="str">
        <f t="shared" si="785"/>
        <v>511</v>
      </c>
      <c r="Y8336" t="str">
        <f>IF(Table1[[#This Row],[RFM_Score]]="555","Champion", IF(AND(J8336&gt;=4,V8336&gt;=4),"Loyal", IF(U8336&lt;=2,"At Risk", IF(W8336&gt;=4,"Potential Loyalist","Others"))))</f>
        <v>Others</v>
      </c>
    </row>
    <row r="8337" spans="1:25">
      <c r="A8337" t="s">
        <v>5087</v>
      </c>
      <c r="B8337">
        <v>43</v>
      </c>
      <c r="C8337" t="s">
        <v>24</v>
      </c>
      <c r="D8337" t="s">
        <v>25</v>
      </c>
      <c r="E8337" s="6" t="s">
        <v>20407</v>
      </c>
      <c r="F8337" t="s">
        <v>30</v>
      </c>
      <c r="G8337">
        <v>2</v>
      </c>
      <c r="H8337">
        <v>0</v>
      </c>
      <c r="I8337">
        <v>52</v>
      </c>
      <c r="J8337">
        <v>1</v>
      </c>
      <c r="K8337">
        <v>14.69</v>
      </c>
      <c r="L8337" t="str">
        <f t="shared" si="780"/>
        <v/>
      </c>
      <c r="M8337">
        <v>2</v>
      </c>
      <c r="N8337" t="str">
        <f t="shared" si="781"/>
        <v/>
      </c>
      <c r="O8337">
        <v>13</v>
      </c>
      <c r="P8337" s="11">
        <v>0</v>
      </c>
      <c r="Q8337" s="11">
        <v>1.9230769230769201E-2</v>
      </c>
      <c r="R8337" s="12">
        <v>7.3449999999999998</v>
      </c>
      <c r="S8337" t="s">
        <v>27</v>
      </c>
      <c r="T8337">
        <v>0</v>
      </c>
      <c r="U8337">
        <f t="shared" si="782"/>
        <v>5</v>
      </c>
      <c r="V8337">
        <f t="shared" si="783"/>
        <v>1</v>
      </c>
      <c r="W8337">
        <f t="shared" si="784"/>
        <v>1</v>
      </c>
      <c r="X8337" t="str">
        <f t="shared" si="785"/>
        <v>511</v>
      </c>
      <c r="Y8337" t="str">
        <f>IF(Table1[[#This Row],[RFM_Score]]="555","Champion", IF(AND(J8337&gt;=4,V8337&gt;=4),"Loyal", IF(U8337&lt;=2,"At Risk", IF(W8337&gt;=4,"Potential Loyalist","Others"))))</f>
        <v>Others</v>
      </c>
    </row>
    <row r="8338" spans="1:25">
      <c r="A8338" t="s">
        <v>2246</v>
      </c>
      <c r="B8338">
        <v>34</v>
      </c>
      <c r="C8338" t="s">
        <v>19</v>
      </c>
      <c r="D8338" t="s">
        <v>25</v>
      </c>
      <c r="E8338" s="6" t="s">
        <v>20408</v>
      </c>
      <c r="F8338" t="s">
        <v>30</v>
      </c>
      <c r="G8338">
        <v>1</v>
      </c>
      <c r="H8338">
        <v>0</v>
      </c>
      <c r="I8338">
        <v>51</v>
      </c>
      <c r="J8338">
        <v>2</v>
      </c>
      <c r="K8338">
        <v>14.54</v>
      </c>
      <c r="L8338" t="str">
        <f t="shared" si="780"/>
        <v/>
      </c>
      <c r="M8338">
        <v>2</v>
      </c>
      <c r="N8338" t="str">
        <f t="shared" si="781"/>
        <v/>
      </c>
      <c r="O8338">
        <v>23</v>
      </c>
      <c r="P8338" s="11">
        <v>0</v>
      </c>
      <c r="Q8338" s="11">
        <v>3.9215686274509803E-2</v>
      </c>
      <c r="R8338" s="12">
        <v>7.27</v>
      </c>
      <c r="S8338" t="s">
        <v>27</v>
      </c>
      <c r="T8338">
        <v>0</v>
      </c>
      <c r="U8338">
        <f t="shared" si="782"/>
        <v>4</v>
      </c>
      <c r="V8338">
        <f t="shared" si="783"/>
        <v>1</v>
      </c>
      <c r="W8338">
        <f t="shared" si="784"/>
        <v>1</v>
      </c>
      <c r="X8338" t="str">
        <f t="shared" si="785"/>
        <v>411</v>
      </c>
      <c r="Y8338" t="str">
        <f>IF(Table1[[#This Row],[RFM_Score]]="555","Champion", IF(AND(J8338&gt;=4,V8338&gt;=4),"Loyal", IF(U8338&lt;=2,"At Risk", IF(W8338&gt;=4,"Potential Loyalist","Others"))))</f>
        <v>Others</v>
      </c>
    </row>
    <row r="8339" spans="1:25">
      <c r="A8339" t="s">
        <v>7325</v>
      </c>
      <c r="B8339">
        <v>45</v>
      </c>
      <c r="C8339" t="s">
        <v>24</v>
      </c>
      <c r="D8339" t="s">
        <v>35</v>
      </c>
      <c r="E8339" s="6" t="s">
        <v>20409</v>
      </c>
      <c r="F8339" t="s">
        <v>30</v>
      </c>
      <c r="G8339">
        <v>2</v>
      </c>
      <c r="H8339">
        <v>0</v>
      </c>
      <c r="I8339">
        <v>66</v>
      </c>
      <c r="J8339">
        <v>2</v>
      </c>
      <c r="K8339">
        <v>14.53</v>
      </c>
      <c r="L8339" t="str">
        <f t="shared" si="780"/>
        <v/>
      </c>
      <c r="M8339">
        <v>2</v>
      </c>
      <c r="N8339" t="str">
        <f t="shared" si="781"/>
        <v/>
      </c>
      <c r="O8339">
        <v>37</v>
      </c>
      <c r="P8339" s="11">
        <v>0</v>
      </c>
      <c r="Q8339" s="11">
        <v>3.03030303030303E-2</v>
      </c>
      <c r="R8339" s="12">
        <v>7.2649999999999997</v>
      </c>
      <c r="S8339" t="s">
        <v>27</v>
      </c>
      <c r="T8339">
        <v>0</v>
      </c>
      <c r="U8339">
        <f t="shared" si="782"/>
        <v>4</v>
      </c>
      <c r="V8339">
        <f t="shared" si="783"/>
        <v>1</v>
      </c>
      <c r="W8339">
        <f t="shared" si="784"/>
        <v>1</v>
      </c>
      <c r="X8339" t="str">
        <f t="shared" si="785"/>
        <v>411</v>
      </c>
      <c r="Y8339" t="str">
        <f>IF(Table1[[#This Row],[RFM_Score]]="555","Champion", IF(AND(J8339&gt;=4,V8339&gt;=4),"Loyal", IF(U8339&lt;=2,"At Risk", IF(W8339&gt;=4,"Potential Loyalist","Others"))))</f>
        <v>Others</v>
      </c>
    </row>
    <row r="8340" spans="1:25">
      <c r="A8340" t="s">
        <v>6130</v>
      </c>
      <c r="B8340">
        <v>24</v>
      </c>
      <c r="C8340" t="s">
        <v>24</v>
      </c>
      <c r="D8340" t="s">
        <v>41</v>
      </c>
      <c r="E8340" s="6" t="s">
        <v>20410</v>
      </c>
      <c r="F8340" t="s">
        <v>60</v>
      </c>
      <c r="G8340">
        <v>1</v>
      </c>
      <c r="H8340">
        <v>0</v>
      </c>
      <c r="I8340">
        <v>70</v>
      </c>
      <c r="J8340">
        <v>2</v>
      </c>
      <c r="K8340">
        <v>14.5</v>
      </c>
      <c r="L8340" t="str">
        <f t="shared" si="780"/>
        <v/>
      </c>
      <c r="M8340">
        <v>2</v>
      </c>
      <c r="N8340" t="str">
        <f t="shared" si="781"/>
        <v/>
      </c>
      <c r="O8340">
        <v>24</v>
      </c>
      <c r="P8340" s="11">
        <v>0</v>
      </c>
      <c r="Q8340" s="11">
        <v>2.8571428571428501E-2</v>
      </c>
      <c r="R8340" s="12">
        <v>7.25</v>
      </c>
      <c r="S8340" t="s">
        <v>27</v>
      </c>
      <c r="T8340">
        <v>0</v>
      </c>
      <c r="U8340">
        <f t="shared" si="782"/>
        <v>4</v>
      </c>
      <c r="V8340">
        <f t="shared" si="783"/>
        <v>1</v>
      </c>
      <c r="W8340">
        <f t="shared" si="784"/>
        <v>1</v>
      </c>
      <c r="X8340" t="str">
        <f t="shared" si="785"/>
        <v>411</v>
      </c>
      <c r="Y8340" t="str">
        <f>IF(Table1[[#This Row],[RFM_Score]]="555","Champion", IF(AND(J8340&gt;=4,V8340&gt;=4),"Loyal", IF(U8340&lt;=2,"At Risk", IF(W8340&gt;=4,"Potential Loyalist","Others"))))</f>
        <v>Others</v>
      </c>
    </row>
    <row r="8341" spans="1:25">
      <c r="A8341" t="s">
        <v>1530</v>
      </c>
      <c r="B8341">
        <v>37</v>
      </c>
      <c r="C8341" t="s">
        <v>24</v>
      </c>
      <c r="D8341" t="s">
        <v>49</v>
      </c>
      <c r="E8341" s="6" t="s">
        <v>20411</v>
      </c>
      <c r="F8341" t="s">
        <v>37</v>
      </c>
      <c r="G8341">
        <v>1</v>
      </c>
      <c r="H8341">
        <v>0</v>
      </c>
      <c r="I8341">
        <v>41</v>
      </c>
      <c r="J8341">
        <v>2</v>
      </c>
      <c r="K8341">
        <v>14.36</v>
      </c>
      <c r="L8341" t="str">
        <f t="shared" si="780"/>
        <v/>
      </c>
      <c r="M8341">
        <v>2</v>
      </c>
      <c r="N8341" t="str">
        <f t="shared" si="781"/>
        <v/>
      </c>
      <c r="O8341">
        <v>8</v>
      </c>
      <c r="P8341" s="11">
        <v>0</v>
      </c>
      <c r="Q8341" s="11">
        <v>4.8780487804878002E-2</v>
      </c>
      <c r="R8341" s="12">
        <v>7.18</v>
      </c>
      <c r="S8341" t="s">
        <v>27</v>
      </c>
      <c r="T8341">
        <v>0</v>
      </c>
      <c r="U8341">
        <f t="shared" si="782"/>
        <v>5</v>
      </c>
      <c r="V8341">
        <f t="shared" si="783"/>
        <v>1</v>
      </c>
      <c r="W8341">
        <f t="shared" si="784"/>
        <v>1</v>
      </c>
      <c r="X8341" t="str">
        <f t="shared" si="785"/>
        <v>511</v>
      </c>
      <c r="Y8341" t="str">
        <f>IF(Table1[[#This Row],[RFM_Score]]="555","Champion", IF(AND(J8341&gt;=4,V8341&gt;=4),"Loyal", IF(U8341&lt;=2,"At Risk", IF(W8341&gt;=4,"Potential Loyalist","Others"))))</f>
        <v>Others</v>
      </c>
    </row>
    <row r="8342" spans="1:25">
      <c r="A8342" t="s">
        <v>3399</v>
      </c>
      <c r="B8342">
        <v>18</v>
      </c>
      <c r="C8342" t="s">
        <v>24</v>
      </c>
      <c r="D8342" t="s">
        <v>25</v>
      </c>
      <c r="E8342" s="6" t="s">
        <v>20412</v>
      </c>
      <c r="F8342" t="s">
        <v>37</v>
      </c>
      <c r="G8342">
        <v>3</v>
      </c>
      <c r="H8342">
        <v>1</v>
      </c>
      <c r="I8342">
        <v>71</v>
      </c>
      <c r="J8342">
        <v>2</v>
      </c>
      <c r="K8342">
        <v>14.36</v>
      </c>
      <c r="L8342" t="str">
        <f t="shared" si="780"/>
        <v/>
      </c>
      <c r="M8342">
        <v>2</v>
      </c>
      <c r="N8342" t="str">
        <f t="shared" si="781"/>
        <v/>
      </c>
      <c r="O8342">
        <v>81</v>
      </c>
      <c r="P8342" s="11">
        <v>0.33333333333333298</v>
      </c>
      <c r="Q8342" s="11">
        <v>2.8169014084507001E-2</v>
      </c>
      <c r="R8342" s="12">
        <v>7.18</v>
      </c>
      <c r="S8342" t="s">
        <v>27</v>
      </c>
      <c r="T8342">
        <v>0</v>
      </c>
      <c r="U8342">
        <f t="shared" si="782"/>
        <v>2</v>
      </c>
      <c r="V8342">
        <f t="shared" si="783"/>
        <v>1</v>
      </c>
      <c r="W8342">
        <f t="shared" si="784"/>
        <v>1</v>
      </c>
      <c r="X8342" t="str">
        <f t="shared" si="785"/>
        <v>211</v>
      </c>
      <c r="Y8342" t="str">
        <f>IF(Table1[[#This Row],[RFM_Score]]="555","Champion", IF(AND(J8342&gt;=4,V8342&gt;=4),"Loyal", IF(U8342&lt;=2,"At Risk", IF(W8342&gt;=4,"Potential Loyalist","Others"))))</f>
        <v>At Risk</v>
      </c>
    </row>
    <row r="8343" spans="1:25">
      <c r="A8343" t="s">
        <v>9226</v>
      </c>
      <c r="B8343">
        <v>54</v>
      </c>
      <c r="C8343" t="s">
        <v>19</v>
      </c>
      <c r="D8343" t="s">
        <v>25</v>
      </c>
      <c r="E8343" s="6" t="s">
        <v>20413</v>
      </c>
      <c r="F8343" t="s">
        <v>37</v>
      </c>
      <c r="G8343">
        <v>2</v>
      </c>
      <c r="H8343">
        <v>1</v>
      </c>
      <c r="I8343">
        <v>38</v>
      </c>
      <c r="J8343">
        <v>1</v>
      </c>
      <c r="K8343">
        <v>14.29</v>
      </c>
      <c r="L8343" t="str">
        <f t="shared" si="780"/>
        <v/>
      </c>
      <c r="M8343">
        <v>2</v>
      </c>
      <c r="N8343" t="str">
        <f t="shared" si="781"/>
        <v/>
      </c>
      <c r="O8343">
        <v>1</v>
      </c>
      <c r="P8343" s="11">
        <v>0.5</v>
      </c>
      <c r="Q8343" s="11">
        <v>2.6315789473684199E-2</v>
      </c>
      <c r="R8343" s="12">
        <v>7.1449999999999996</v>
      </c>
      <c r="S8343" t="s">
        <v>27</v>
      </c>
      <c r="T8343">
        <v>0</v>
      </c>
      <c r="U8343">
        <f t="shared" si="782"/>
        <v>5</v>
      </c>
      <c r="V8343">
        <f t="shared" si="783"/>
        <v>1</v>
      </c>
      <c r="W8343">
        <f t="shared" si="784"/>
        <v>1</v>
      </c>
      <c r="X8343" t="str">
        <f t="shared" si="785"/>
        <v>511</v>
      </c>
      <c r="Y8343" t="str">
        <f>IF(Table1[[#This Row],[RFM_Score]]="555","Champion", IF(AND(J8343&gt;=4,V8343&gt;=4),"Loyal", IF(U8343&lt;=2,"At Risk", IF(W8343&gt;=4,"Potential Loyalist","Others"))))</f>
        <v>Others</v>
      </c>
    </row>
    <row r="8344" spans="1:25">
      <c r="A8344" t="s">
        <v>3327</v>
      </c>
      <c r="B8344">
        <v>52</v>
      </c>
      <c r="C8344" t="s">
        <v>19</v>
      </c>
      <c r="D8344" t="s">
        <v>25</v>
      </c>
      <c r="E8344" s="6" t="s">
        <v>20414</v>
      </c>
      <c r="F8344" t="s">
        <v>60</v>
      </c>
      <c r="G8344">
        <v>2</v>
      </c>
      <c r="H8344">
        <v>0</v>
      </c>
      <c r="I8344">
        <v>42</v>
      </c>
      <c r="J8344">
        <v>0</v>
      </c>
      <c r="K8344">
        <v>14.26</v>
      </c>
      <c r="L8344" t="str">
        <f t="shared" si="780"/>
        <v/>
      </c>
      <c r="M8344">
        <v>2</v>
      </c>
      <c r="N8344" t="str">
        <f t="shared" si="781"/>
        <v/>
      </c>
      <c r="O8344">
        <v>17</v>
      </c>
      <c r="P8344" s="11">
        <v>0</v>
      </c>
      <c r="Q8344" s="11">
        <v>0</v>
      </c>
      <c r="R8344" s="12">
        <v>7.13</v>
      </c>
      <c r="S8344" t="s">
        <v>27</v>
      </c>
      <c r="T8344">
        <v>0</v>
      </c>
      <c r="U8344">
        <f t="shared" si="782"/>
        <v>5</v>
      </c>
      <c r="V8344">
        <f t="shared" si="783"/>
        <v>1</v>
      </c>
      <c r="W8344">
        <f t="shared" si="784"/>
        <v>1</v>
      </c>
      <c r="X8344" t="str">
        <f t="shared" si="785"/>
        <v>511</v>
      </c>
      <c r="Y8344" t="str">
        <f>IF(Table1[[#This Row],[RFM_Score]]="555","Champion", IF(AND(J8344&gt;=4,V8344&gt;=4),"Loyal", IF(U8344&lt;=2,"At Risk", IF(W8344&gt;=4,"Potential Loyalist","Others"))))</f>
        <v>Others</v>
      </c>
    </row>
    <row r="8345" spans="1:25">
      <c r="A8345" t="s">
        <v>7069</v>
      </c>
      <c r="B8345">
        <v>41</v>
      </c>
      <c r="C8345" t="s">
        <v>19</v>
      </c>
      <c r="D8345" t="s">
        <v>35</v>
      </c>
      <c r="E8345" s="6" t="s">
        <v>20415</v>
      </c>
      <c r="F8345" t="s">
        <v>26</v>
      </c>
      <c r="G8345">
        <v>0</v>
      </c>
      <c r="H8345">
        <v>0</v>
      </c>
      <c r="I8345">
        <v>47</v>
      </c>
      <c r="J8345">
        <v>1</v>
      </c>
      <c r="K8345">
        <v>14.17</v>
      </c>
      <c r="L8345" t="str">
        <f t="shared" si="780"/>
        <v/>
      </c>
      <c r="M8345">
        <v>2</v>
      </c>
      <c r="N8345" t="str">
        <f t="shared" si="781"/>
        <v/>
      </c>
      <c r="O8345">
        <v>21</v>
      </c>
      <c r="P8345" s="11">
        <v>0</v>
      </c>
      <c r="Q8345" s="11">
        <v>2.1276595744680799E-2</v>
      </c>
      <c r="R8345" s="12">
        <v>7.085</v>
      </c>
      <c r="S8345" t="s">
        <v>27</v>
      </c>
      <c r="T8345">
        <v>0</v>
      </c>
      <c r="U8345">
        <f t="shared" si="782"/>
        <v>4</v>
      </c>
      <c r="V8345">
        <f t="shared" si="783"/>
        <v>1</v>
      </c>
      <c r="W8345">
        <f t="shared" si="784"/>
        <v>1</v>
      </c>
      <c r="X8345" t="str">
        <f t="shared" si="785"/>
        <v>411</v>
      </c>
      <c r="Y8345" t="str">
        <f>IF(Table1[[#This Row],[RFM_Score]]="555","Champion", IF(AND(J8345&gt;=4,V8345&gt;=4),"Loyal", IF(U8345&lt;=2,"At Risk", IF(W8345&gt;=4,"Potential Loyalist","Others"))))</f>
        <v>Others</v>
      </c>
    </row>
    <row r="8346" spans="1:25">
      <c r="A8346" t="s">
        <v>10254</v>
      </c>
      <c r="B8346">
        <v>18</v>
      </c>
      <c r="C8346" t="s">
        <v>24</v>
      </c>
      <c r="D8346" t="s">
        <v>35</v>
      </c>
      <c r="E8346" s="6" t="s">
        <v>20416</v>
      </c>
      <c r="F8346" t="s">
        <v>26</v>
      </c>
      <c r="G8346">
        <v>3</v>
      </c>
      <c r="H8346">
        <v>1</v>
      </c>
      <c r="I8346">
        <v>58</v>
      </c>
      <c r="J8346">
        <v>1</v>
      </c>
      <c r="K8346">
        <v>14.02</v>
      </c>
      <c r="L8346" t="str">
        <f t="shared" si="780"/>
        <v/>
      </c>
      <c r="M8346">
        <v>2</v>
      </c>
      <c r="N8346" t="str">
        <f t="shared" si="781"/>
        <v/>
      </c>
      <c r="O8346">
        <v>51</v>
      </c>
      <c r="P8346" s="11">
        <v>0.33333333333333298</v>
      </c>
      <c r="Q8346" s="11">
        <v>1.72413793103448E-2</v>
      </c>
      <c r="R8346" s="12">
        <v>7.01</v>
      </c>
      <c r="S8346" t="s">
        <v>27</v>
      </c>
      <c r="T8346">
        <v>0</v>
      </c>
      <c r="U8346">
        <f t="shared" si="782"/>
        <v>3</v>
      </c>
      <c r="V8346">
        <f t="shared" si="783"/>
        <v>1</v>
      </c>
      <c r="W8346">
        <f t="shared" si="784"/>
        <v>1</v>
      </c>
      <c r="X8346" t="str">
        <f t="shared" si="785"/>
        <v>311</v>
      </c>
      <c r="Y8346" t="str">
        <f>IF(Table1[[#This Row],[RFM_Score]]="555","Champion", IF(AND(J8346&gt;=4,V8346&gt;=4),"Loyal", IF(U8346&lt;=2,"At Risk", IF(W8346&gt;=4,"Potential Loyalist","Others"))))</f>
        <v>Others</v>
      </c>
    </row>
    <row r="8347" spans="1:25">
      <c r="A8347" t="s">
        <v>3039</v>
      </c>
      <c r="B8347">
        <v>30</v>
      </c>
      <c r="C8347" t="s">
        <v>19</v>
      </c>
      <c r="D8347" t="s">
        <v>25</v>
      </c>
      <c r="E8347" s="6" t="s">
        <v>20417</v>
      </c>
      <c r="F8347" t="s">
        <v>62</v>
      </c>
      <c r="G8347">
        <v>2</v>
      </c>
      <c r="H8347">
        <v>0</v>
      </c>
      <c r="I8347">
        <v>44</v>
      </c>
      <c r="J8347">
        <v>1</v>
      </c>
      <c r="K8347">
        <v>13.87</v>
      </c>
      <c r="L8347" t="str">
        <f t="shared" si="780"/>
        <v/>
      </c>
      <c r="M8347">
        <v>2</v>
      </c>
      <c r="N8347" t="str">
        <f t="shared" si="781"/>
        <v/>
      </c>
      <c r="O8347">
        <v>23</v>
      </c>
      <c r="P8347" s="11">
        <v>0</v>
      </c>
      <c r="Q8347" s="11">
        <v>2.27272727272727E-2</v>
      </c>
      <c r="R8347" s="12">
        <v>6.9349999999999996</v>
      </c>
      <c r="S8347" t="s">
        <v>27</v>
      </c>
      <c r="T8347">
        <v>0</v>
      </c>
      <c r="U8347">
        <f t="shared" si="782"/>
        <v>4</v>
      </c>
      <c r="V8347">
        <f t="shared" si="783"/>
        <v>1</v>
      </c>
      <c r="W8347">
        <f t="shared" si="784"/>
        <v>1</v>
      </c>
      <c r="X8347" t="str">
        <f t="shared" si="785"/>
        <v>411</v>
      </c>
      <c r="Y8347" t="str">
        <f>IF(Table1[[#This Row],[RFM_Score]]="555","Champion", IF(AND(J8347&gt;=4,V8347&gt;=4),"Loyal", IF(U8347&lt;=2,"At Risk", IF(W8347&gt;=4,"Potential Loyalist","Others"))))</f>
        <v>Others</v>
      </c>
    </row>
    <row r="8348" spans="1:25">
      <c r="A8348" t="s">
        <v>2631</v>
      </c>
      <c r="B8348">
        <v>45</v>
      </c>
      <c r="C8348" t="s">
        <v>19</v>
      </c>
      <c r="D8348" t="s">
        <v>25</v>
      </c>
      <c r="E8348" s="6" t="s">
        <v>20418</v>
      </c>
      <c r="F8348" t="s">
        <v>62</v>
      </c>
      <c r="G8348">
        <v>4</v>
      </c>
      <c r="H8348">
        <v>2</v>
      </c>
      <c r="I8348">
        <v>64</v>
      </c>
      <c r="J8348">
        <v>1</v>
      </c>
      <c r="K8348">
        <v>13.85</v>
      </c>
      <c r="L8348" t="str">
        <f t="shared" si="780"/>
        <v/>
      </c>
      <c r="M8348">
        <v>2</v>
      </c>
      <c r="N8348" t="str">
        <f t="shared" si="781"/>
        <v/>
      </c>
      <c r="O8348">
        <v>4</v>
      </c>
      <c r="P8348" s="11">
        <v>0.5</v>
      </c>
      <c r="Q8348" s="11">
        <v>1.5625E-2</v>
      </c>
      <c r="R8348" s="12">
        <v>6.9249999999999998</v>
      </c>
      <c r="S8348" t="s">
        <v>27</v>
      </c>
      <c r="T8348">
        <v>0</v>
      </c>
      <c r="U8348">
        <f t="shared" si="782"/>
        <v>5</v>
      </c>
      <c r="V8348">
        <f t="shared" si="783"/>
        <v>1</v>
      </c>
      <c r="W8348">
        <f t="shared" si="784"/>
        <v>1</v>
      </c>
      <c r="X8348" t="str">
        <f t="shared" si="785"/>
        <v>511</v>
      </c>
      <c r="Y8348" t="str">
        <f>IF(Table1[[#This Row],[RFM_Score]]="555","Champion", IF(AND(J8348&gt;=4,V8348&gt;=4),"Loyal", IF(U8348&lt;=2,"At Risk", IF(W8348&gt;=4,"Potential Loyalist","Others"))))</f>
        <v>Others</v>
      </c>
    </row>
    <row r="8349" spans="1:25">
      <c r="A8349" t="s">
        <v>5621</v>
      </c>
      <c r="B8349">
        <v>49</v>
      </c>
      <c r="C8349" t="s">
        <v>24</v>
      </c>
      <c r="D8349" t="s">
        <v>25</v>
      </c>
      <c r="E8349" s="6" t="s">
        <v>20419</v>
      </c>
      <c r="F8349" t="s">
        <v>30</v>
      </c>
      <c r="G8349">
        <v>1</v>
      </c>
      <c r="H8349">
        <v>0</v>
      </c>
      <c r="I8349">
        <v>57</v>
      </c>
      <c r="J8349">
        <v>3</v>
      </c>
      <c r="K8349">
        <v>13.76</v>
      </c>
      <c r="L8349" t="str">
        <f t="shared" si="780"/>
        <v/>
      </c>
      <c r="M8349">
        <v>2</v>
      </c>
      <c r="N8349" t="str">
        <f t="shared" si="781"/>
        <v/>
      </c>
      <c r="O8349">
        <v>11</v>
      </c>
      <c r="P8349" s="11">
        <v>0</v>
      </c>
      <c r="Q8349" s="11">
        <v>5.2631578947368397E-2</v>
      </c>
      <c r="R8349" s="12">
        <v>6.88</v>
      </c>
      <c r="S8349" t="s">
        <v>27</v>
      </c>
      <c r="T8349">
        <v>0</v>
      </c>
      <c r="U8349">
        <f t="shared" si="782"/>
        <v>5</v>
      </c>
      <c r="V8349">
        <f t="shared" si="783"/>
        <v>1</v>
      </c>
      <c r="W8349">
        <f t="shared" si="784"/>
        <v>1</v>
      </c>
      <c r="X8349" t="str">
        <f t="shared" si="785"/>
        <v>511</v>
      </c>
      <c r="Y8349" t="str">
        <f>IF(Table1[[#This Row],[RFM_Score]]="555","Champion", IF(AND(J8349&gt;=4,V8349&gt;=4),"Loyal", IF(U8349&lt;=2,"At Risk", IF(W8349&gt;=4,"Potential Loyalist","Others"))))</f>
        <v>Others</v>
      </c>
    </row>
    <row r="8350" spans="1:25">
      <c r="A8350" t="s">
        <v>4571</v>
      </c>
      <c r="B8350">
        <v>43</v>
      </c>
      <c r="C8350" t="s">
        <v>24</v>
      </c>
      <c r="D8350" t="s">
        <v>46</v>
      </c>
      <c r="E8350" s="6" t="s">
        <v>20420</v>
      </c>
      <c r="F8350" t="s">
        <v>62</v>
      </c>
      <c r="G8350">
        <v>4</v>
      </c>
      <c r="H8350">
        <v>1</v>
      </c>
      <c r="I8350">
        <v>50</v>
      </c>
      <c r="J8350">
        <v>3</v>
      </c>
      <c r="K8350">
        <v>13.75</v>
      </c>
      <c r="L8350" t="str">
        <f t="shared" si="780"/>
        <v/>
      </c>
      <c r="M8350">
        <v>2</v>
      </c>
      <c r="N8350" t="str">
        <f t="shared" si="781"/>
        <v/>
      </c>
      <c r="O8350">
        <v>23</v>
      </c>
      <c r="P8350" s="11">
        <v>0.25</v>
      </c>
      <c r="Q8350" s="11">
        <v>0.06</v>
      </c>
      <c r="R8350" s="12">
        <v>6.875</v>
      </c>
      <c r="S8350" t="s">
        <v>27</v>
      </c>
      <c r="T8350">
        <v>0</v>
      </c>
      <c r="U8350">
        <f t="shared" si="782"/>
        <v>4</v>
      </c>
      <c r="V8350">
        <f t="shared" si="783"/>
        <v>1</v>
      </c>
      <c r="W8350">
        <f t="shared" si="784"/>
        <v>1</v>
      </c>
      <c r="X8350" t="str">
        <f t="shared" si="785"/>
        <v>411</v>
      </c>
      <c r="Y8350" t="str">
        <f>IF(Table1[[#This Row],[RFM_Score]]="555","Champion", IF(AND(J8350&gt;=4,V8350&gt;=4),"Loyal", IF(U8350&lt;=2,"At Risk", IF(W8350&gt;=4,"Potential Loyalist","Others"))))</f>
        <v>Others</v>
      </c>
    </row>
    <row r="8351" spans="1:25">
      <c r="A8351" t="s">
        <v>8291</v>
      </c>
      <c r="B8351">
        <v>36</v>
      </c>
      <c r="C8351" t="s">
        <v>24</v>
      </c>
      <c r="D8351" t="s">
        <v>35</v>
      </c>
      <c r="E8351" s="6" t="s">
        <v>20421</v>
      </c>
      <c r="F8351" t="s">
        <v>26</v>
      </c>
      <c r="G8351">
        <v>1</v>
      </c>
      <c r="H8351">
        <v>0</v>
      </c>
      <c r="I8351">
        <v>37</v>
      </c>
      <c r="J8351">
        <v>1</v>
      </c>
      <c r="K8351">
        <v>13.69</v>
      </c>
      <c r="L8351" t="str">
        <f t="shared" si="780"/>
        <v/>
      </c>
      <c r="M8351">
        <v>2</v>
      </c>
      <c r="N8351" t="str">
        <f t="shared" si="781"/>
        <v/>
      </c>
      <c r="O8351">
        <v>3</v>
      </c>
      <c r="P8351" s="11">
        <v>0</v>
      </c>
      <c r="Q8351" s="11">
        <v>2.7027027027027001E-2</v>
      </c>
      <c r="R8351" s="12">
        <v>6.8449999999999998</v>
      </c>
      <c r="S8351" t="s">
        <v>27</v>
      </c>
      <c r="T8351">
        <v>0</v>
      </c>
      <c r="U8351">
        <f t="shared" si="782"/>
        <v>5</v>
      </c>
      <c r="V8351">
        <f t="shared" si="783"/>
        <v>1</v>
      </c>
      <c r="W8351">
        <f t="shared" si="784"/>
        <v>1</v>
      </c>
      <c r="X8351" t="str">
        <f t="shared" si="785"/>
        <v>511</v>
      </c>
      <c r="Y8351" t="str">
        <f>IF(Table1[[#This Row],[RFM_Score]]="555","Champion", IF(AND(J8351&gt;=4,V8351&gt;=4),"Loyal", IF(U8351&lt;=2,"At Risk", IF(W8351&gt;=4,"Potential Loyalist","Others"))))</f>
        <v>Others</v>
      </c>
    </row>
    <row r="8352" spans="1:25">
      <c r="A8352" t="s">
        <v>10622</v>
      </c>
      <c r="B8352">
        <v>19</v>
      </c>
      <c r="C8352" t="s">
        <v>24</v>
      </c>
      <c r="D8352" t="s">
        <v>29</v>
      </c>
      <c r="E8352" s="6" t="s">
        <v>20422</v>
      </c>
      <c r="F8352" t="s">
        <v>26</v>
      </c>
      <c r="G8352">
        <v>2</v>
      </c>
      <c r="H8352">
        <v>0</v>
      </c>
      <c r="I8352">
        <v>53</v>
      </c>
      <c r="J8352">
        <v>4</v>
      </c>
      <c r="K8352">
        <v>13.69</v>
      </c>
      <c r="L8352" t="str">
        <f t="shared" si="780"/>
        <v/>
      </c>
      <c r="M8352">
        <v>2</v>
      </c>
      <c r="N8352" t="str">
        <f t="shared" si="781"/>
        <v/>
      </c>
      <c r="O8352">
        <v>30</v>
      </c>
      <c r="P8352" s="11">
        <v>0</v>
      </c>
      <c r="Q8352" s="11">
        <v>7.5471698113207503E-2</v>
      </c>
      <c r="R8352" s="12">
        <v>6.8449999999999998</v>
      </c>
      <c r="S8352" t="s">
        <v>27</v>
      </c>
      <c r="T8352">
        <v>1</v>
      </c>
      <c r="U8352">
        <f t="shared" si="782"/>
        <v>4</v>
      </c>
      <c r="V8352">
        <f t="shared" si="783"/>
        <v>1</v>
      </c>
      <c r="W8352">
        <f t="shared" si="784"/>
        <v>1</v>
      </c>
      <c r="X8352" t="str">
        <f t="shared" si="785"/>
        <v>411</v>
      </c>
      <c r="Y8352" t="str">
        <f>IF(Table1[[#This Row],[RFM_Score]]="555","Champion", IF(AND(J8352&gt;=4,V8352&gt;=4),"Loyal", IF(U8352&lt;=2,"At Risk", IF(W8352&gt;=4,"Potential Loyalist","Others"))))</f>
        <v>Others</v>
      </c>
    </row>
    <row r="8353" spans="1:25">
      <c r="A8353" t="s">
        <v>10341</v>
      </c>
      <c r="B8353">
        <v>37</v>
      </c>
      <c r="C8353" t="s">
        <v>24</v>
      </c>
      <c r="D8353" t="s">
        <v>46</v>
      </c>
      <c r="E8353" s="6" t="s">
        <v>20423</v>
      </c>
      <c r="F8353" t="s">
        <v>21</v>
      </c>
      <c r="G8353">
        <v>0</v>
      </c>
      <c r="H8353">
        <v>0</v>
      </c>
      <c r="I8353">
        <v>50</v>
      </c>
      <c r="J8353">
        <v>4</v>
      </c>
      <c r="K8353">
        <v>13.68</v>
      </c>
      <c r="L8353" t="str">
        <f t="shared" si="780"/>
        <v/>
      </c>
      <c r="M8353">
        <v>2</v>
      </c>
      <c r="N8353" t="str">
        <f t="shared" si="781"/>
        <v/>
      </c>
      <c r="O8353">
        <v>9</v>
      </c>
      <c r="P8353" s="11">
        <v>0</v>
      </c>
      <c r="Q8353" s="11">
        <v>0.08</v>
      </c>
      <c r="R8353" s="12">
        <v>6.84</v>
      </c>
      <c r="S8353" t="s">
        <v>27</v>
      </c>
      <c r="T8353">
        <v>0</v>
      </c>
      <c r="U8353">
        <f t="shared" si="782"/>
        <v>5</v>
      </c>
      <c r="V8353">
        <f t="shared" si="783"/>
        <v>1</v>
      </c>
      <c r="W8353">
        <f t="shared" si="784"/>
        <v>1</v>
      </c>
      <c r="X8353" t="str">
        <f t="shared" si="785"/>
        <v>511</v>
      </c>
      <c r="Y8353" t="str">
        <f>IF(Table1[[#This Row],[RFM_Score]]="555","Champion", IF(AND(J8353&gt;=4,V8353&gt;=4),"Loyal", IF(U8353&lt;=2,"At Risk", IF(W8353&gt;=4,"Potential Loyalist","Others"))))</f>
        <v>Others</v>
      </c>
    </row>
    <row r="8354" spans="1:25">
      <c r="A8354" t="s">
        <v>11030</v>
      </c>
      <c r="B8354">
        <v>29</v>
      </c>
      <c r="C8354" t="s">
        <v>19</v>
      </c>
      <c r="D8354" t="s">
        <v>25</v>
      </c>
      <c r="E8354" s="6" t="s">
        <v>20424</v>
      </c>
      <c r="F8354" t="s">
        <v>60</v>
      </c>
      <c r="G8354">
        <v>1</v>
      </c>
      <c r="H8354">
        <v>0</v>
      </c>
      <c r="I8354">
        <v>43</v>
      </c>
      <c r="J8354">
        <v>3</v>
      </c>
      <c r="K8354">
        <v>13.63</v>
      </c>
      <c r="L8354" t="str">
        <f t="shared" si="780"/>
        <v/>
      </c>
      <c r="M8354">
        <v>2</v>
      </c>
      <c r="N8354" t="str">
        <f t="shared" si="781"/>
        <v/>
      </c>
      <c r="O8354">
        <v>11</v>
      </c>
      <c r="P8354" s="11">
        <v>0</v>
      </c>
      <c r="Q8354" s="11">
        <v>6.9767441860465101E-2</v>
      </c>
      <c r="R8354" s="12">
        <v>6.8150000000000004</v>
      </c>
      <c r="S8354" t="s">
        <v>27</v>
      </c>
      <c r="T8354">
        <v>0</v>
      </c>
      <c r="U8354">
        <f t="shared" si="782"/>
        <v>5</v>
      </c>
      <c r="V8354">
        <f t="shared" si="783"/>
        <v>1</v>
      </c>
      <c r="W8354">
        <f t="shared" si="784"/>
        <v>1</v>
      </c>
      <c r="X8354" t="str">
        <f t="shared" si="785"/>
        <v>511</v>
      </c>
      <c r="Y8354" t="str">
        <f>IF(Table1[[#This Row],[RFM_Score]]="555","Champion", IF(AND(J8354&gt;=4,V8354&gt;=4),"Loyal", IF(U8354&lt;=2,"At Risk", IF(W8354&gt;=4,"Potential Loyalist","Others"))))</f>
        <v>Others</v>
      </c>
    </row>
    <row r="8355" spans="1:25">
      <c r="A8355" t="s">
        <v>5226</v>
      </c>
      <c r="B8355">
        <v>55</v>
      </c>
      <c r="C8355" t="s">
        <v>24</v>
      </c>
      <c r="D8355" t="s">
        <v>35</v>
      </c>
      <c r="E8355" s="6" t="s">
        <v>20425</v>
      </c>
      <c r="F8355" t="s">
        <v>26</v>
      </c>
      <c r="G8355">
        <v>3</v>
      </c>
      <c r="H8355">
        <v>1</v>
      </c>
      <c r="I8355">
        <v>55</v>
      </c>
      <c r="J8355">
        <v>2</v>
      </c>
      <c r="K8355">
        <v>13.59</v>
      </c>
      <c r="L8355" t="str">
        <f t="shared" si="780"/>
        <v/>
      </c>
      <c r="M8355">
        <v>2</v>
      </c>
      <c r="N8355" t="str">
        <f t="shared" si="781"/>
        <v/>
      </c>
      <c r="O8355">
        <v>18</v>
      </c>
      <c r="P8355" s="11">
        <v>0.33333333333333298</v>
      </c>
      <c r="Q8355" s="11">
        <v>3.6363636363636299E-2</v>
      </c>
      <c r="R8355" s="12">
        <v>6.7949999999999999</v>
      </c>
      <c r="S8355" t="s">
        <v>27</v>
      </c>
      <c r="T8355">
        <v>0</v>
      </c>
      <c r="U8355">
        <f t="shared" si="782"/>
        <v>5</v>
      </c>
      <c r="V8355">
        <f t="shared" si="783"/>
        <v>1</v>
      </c>
      <c r="W8355">
        <f t="shared" si="784"/>
        <v>1</v>
      </c>
      <c r="X8355" t="str">
        <f t="shared" si="785"/>
        <v>511</v>
      </c>
      <c r="Y8355" t="str">
        <f>IF(Table1[[#This Row],[RFM_Score]]="555","Champion", IF(AND(J8355&gt;=4,V8355&gt;=4),"Loyal", IF(U8355&lt;=2,"At Risk", IF(W8355&gt;=4,"Potential Loyalist","Others"))))</f>
        <v>Others</v>
      </c>
    </row>
    <row r="8356" spans="1:25">
      <c r="A8356" t="s">
        <v>6307</v>
      </c>
      <c r="B8356">
        <v>30</v>
      </c>
      <c r="C8356" t="s">
        <v>24</v>
      </c>
      <c r="D8356" t="s">
        <v>29</v>
      </c>
      <c r="E8356" s="6" t="s">
        <v>20426</v>
      </c>
      <c r="F8356" t="s">
        <v>30</v>
      </c>
      <c r="G8356">
        <v>5</v>
      </c>
      <c r="H8356">
        <v>2</v>
      </c>
      <c r="I8356">
        <v>54</v>
      </c>
      <c r="J8356">
        <v>4</v>
      </c>
      <c r="K8356">
        <v>13.54</v>
      </c>
      <c r="L8356" t="str">
        <f t="shared" si="780"/>
        <v/>
      </c>
      <c r="M8356">
        <v>2</v>
      </c>
      <c r="N8356" t="str">
        <f t="shared" si="781"/>
        <v/>
      </c>
      <c r="O8356">
        <v>26</v>
      </c>
      <c r="P8356" s="11">
        <v>0.4</v>
      </c>
      <c r="Q8356" s="11">
        <v>7.4074074074074001E-2</v>
      </c>
      <c r="R8356" s="12">
        <v>6.77</v>
      </c>
      <c r="S8356" t="s">
        <v>27</v>
      </c>
      <c r="T8356">
        <v>0</v>
      </c>
      <c r="U8356">
        <f t="shared" si="782"/>
        <v>4</v>
      </c>
      <c r="V8356">
        <f t="shared" si="783"/>
        <v>1</v>
      </c>
      <c r="W8356">
        <f t="shared" si="784"/>
        <v>1</v>
      </c>
      <c r="X8356" t="str">
        <f t="shared" si="785"/>
        <v>411</v>
      </c>
      <c r="Y8356" t="str">
        <f>IF(Table1[[#This Row],[RFM_Score]]="555","Champion", IF(AND(J8356&gt;=4,V8356&gt;=4),"Loyal", IF(U8356&lt;=2,"At Risk", IF(W8356&gt;=4,"Potential Loyalist","Others"))))</f>
        <v>Others</v>
      </c>
    </row>
    <row r="8357" spans="1:25">
      <c r="A8357" t="s">
        <v>11635</v>
      </c>
      <c r="B8357">
        <v>27</v>
      </c>
      <c r="C8357" t="s">
        <v>24</v>
      </c>
      <c r="D8357" t="s">
        <v>41</v>
      </c>
      <c r="E8357" s="6" t="s">
        <v>20427</v>
      </c>
      <c r="F8357" t="s">
        <v>21</v>
      </c>
      <c r="G8357">
        <v>1</v>
      </c>
      <c r="H8357">
        <v>0</v>
      </c>
      <c r="I8357">
        <v>42</v>
      </c>
      <c r="J8357">
        <v>3</v>
      </c>
      <c r="K8357">
        <v>13.49</v>
      </c>
      <c r="L8357" t="str">
        <f t="shared" si="780"/>
        <v/>
      </c>
      <c r="M8357">
        <v>2</v>
      </c>
      <c r="N8357" t="str">
        <f t="shared" si="781"/>
        <v/>
      </c>
      <c r="O8357">
        <v>5</v>
      </c>
      <c r="P8357" s="11">
        <v>0</v>
      </c>
      <c r="Q8357" s="11">
        <v>7.1428571428571397E-2</v>
      </c>
      <c r="R8357" s="12">
        <v>6.7450000000000001</v>
      </c>
      <c r="S8357" t="s">
        <v>27</v>
      </c>
      <c r="T8357">
        <v>0</v>
      </c>
      <c r="U8357">
        <f t="shared" si="782"/>
        <v>5</v>
      </c>
      <c r="V8357">
        <f t="shared" si="783"/>
        <v>1</v>
      </c>
      <c r="W8357">
        <f t="shared" si="784"/>
        <v>1</v>
      </c>
      <c r="X8357" t="str">
        <f t="shared" si="785"/>
        <v>511</v>
      </c>
      <c r="Y8357" t="str">
        <f>IF(Table1[[#This Row],[RFM_Score]]="555","Champion", IF(AND(J8357&gt;=4,V8357&gt;=4),"Loyal", IF(U8357&lt;=2,"At Risk", IF(W8357&gt;=4,"Potential Loyalist","Others"))))</f>
        <v>Others</v>
      </c>
    </row>
    <row r="8358" spans="1:25">
      <c r="A8358" t="s">
        <v>7479</v>
      </c>
      <c r="B8358">
        <v>36</v>
      </c>
      <c r="C8358" t="s">
        <v>24</v>
      </c>
      <c r="D8358" t="s">
        <v>25</v>
      </c>
      <c r="E8358" s="6" t="s">
        <v>20428</v>
      </c>
      <c r="F8358" t="s">
        <v>26</v>
      </c>
      <c r="G8358">
        <v>3</v>
      </c>
      <c r="H8358">
        <v>1</v>
      </c>
      <c r="I8358">
        <v>46</v>
      </c>
      <c r="J8358">
        <v>3</v>
      </c>
      <c r="K8358">
        <v>13.23</v>
      </c>
      <c r="L8358" t="str">
        <f t="shared" si="780"/>
        <v/>
      </c>
      <c r="M8358">
        <v>2</v>
      </c>
      <c r="N8358" t="str">
        <f t="shared" si="781"/>
        <v/>
      </c>
      <c r="O8358">
        <v>59</v>
      </c>
      <c r="P8358" s="11">
        <v>0.33333333333333298</v>
      </c>
      <c r="Q8358" s="11">
        <v>6.5217391304347797E-2</v>
      </c>
      <c r="R8358" s="12">
        <v>6.6150000000000002</v>
      </c>
      <c r="S8358" t="s">
        <v>27</v>
      </c>
      <c r="T8358">
        <v>0</v>
      </c>
      <c r="U8358">
        <f t="shared" si="782"/>
        <v>3</v>
      </c>
      <c r="V8358">
        <f t="shared" si="783"/>
        <v>1</v>
      </c>
      <c r="W8358">
        <f t="shared" si="784"/>
        <v>1</v>
      </c>
      <c r="X8358" t="str">
        <f t="shared" si="785"/>
        <v>311</v>
      </c>
      <c r="Y8358" t="str">
        <f>IF(Table1[[#This Row],[RFM_Score]]="555","Champion", IF(AND(J8358&gt;=4,V8358&gt;=4),"Loyal", IF(U8358&lt;=2,"At Risk", IF(W8358&gt;=4,"Potential Loyalist","Others"))))</f>
        <v>Others</v>
      </c>
    </row>
    <row r="8359" spans="1:25">
      <c r="A8359" t="s">
        <v>10475</v>
      </c>
      <c r="B8359">
        <v>54</v>
      </c>
      <c r="C8359" t="s">
        <v>24</v>
      </c>
      <c r="D8359" t="s">
        <v>41</v>
      </c>
      <c r="E8359" s="6" t="s">
        <v>20429</v>
      </c>
      <c r="F8359" t="s">
        <v>30</v>
      </c>
      <c r="G8359">
        <v>1</v>
      </c>
      <c r="H8359">
        <v>0</v>
      </c>
      <c r="I8359">
        <v>51</v>
      </c>
      <c r="J8359">
        <v>4</v>
      </c>
      <c r="K8359">
        <v>13.12</v>
      </c>
      <c r="L8359" t="str">
        <f t="shared" si="780"/>
        <v/>
      </c>
      <c r="M8359">
        <v>2</v>
      </c>
      <c r="N8359" t="str">
        <f t="shared" si="781"/>
        <v/>
      </c>
      <c r="O8359">
        <v>18</v>
      </c>
      <c r="P8359" s="11">
        <v>0</v>
      </c>
      <c r="Q8359" s="11">
        <v>7.8431372549019607E-2</v>
      </c>
      <c r="R8359" s="12">
        <v>6.56</v>
      </c>
      <c r="S8359" t="s">
        <v>27</v>
      </c>
      <c r="T8359">
        <v>0</v>
      </c>
      <c r="U8359">
        <f t="shared" si="782"/>
        <v>5</v>
      </c>
      <c r="V8359">
        <f t="shared" si="783"/>
        <v>1</v>
      </c>
      <c r="W8359">
        <f t="shared" si="784"/>
        <v>1</v>
      </c>
      <c r="X8359" t="str">
        <f t="shared" si="785"/>
        <v>511</v>
      </c>
      <c r="Y8359" t="str">
        <f>IF(Table1[[#This Row],[RFM_Score]]="555","Champion", IF(AND(J8359&gt;=4,V8359&gt;=4),"Loyal", IF(U8359&lt;=2,"At Risk", IF(W8359&gt;=4,"Potential Loyalist","Others"))))</f>
        <v>Others</v>
      </c>
    </row>
    <row r="8360" spans="1:25">
      <c r="A8360" t="s">
        <v>1254</v>
      </c>
      <c r="B8360">
        <v>38</v>
      </c>
      <c r="C8360" t="s">
        <v>24</v>
      </c>
      <c r="D8360" t="s">
        <v>25</v>
      </c>
      <c r="E8360" s="6" t="s">
        <v>20430</v>
      </c>
      <c r="F8360" t="s">
        <v>26</v>
      </c>
      <c r="G8360">
        <v>5</v>
      </c>
      <c r="H8360">
        <v>2</v>
      </c>
      <c r="I8360">
        <v>45</v>
      </c>
      <c r="J8360">
        <v>2</v>
      </c>
      <c r="K8360">
        <v>13.06</v>
      </c>
      <c r="L8360" t="str">
        <f t="shared" si="780"/>
        <v/>
      </c>
      <c r="M8360">
        <v>2</v>
      </c>
      <c r="N8360" t="str">
        <f t="shared" si="781"/>
        <v/>
      </c>
      <c r="O8360">
        <v>0</v>
      </c>
      <c r="P8360" s="11">
        <v>0.4</v>
      </c>
      <c r="Q8360" s="11">
        <v>4.4444444444444398E-2</v>
      </c>
      <c r="R8360" s="12">
        <v>6.53</v>
      </c>
      <c r="S8360" t="s">
        <v>27</v>
      </c>
      <c r="T8360">
        <v>0</v>
      </c>
      <c r="U8360">
        <f t="shared" si="782"/>
        <v>5</v>
      </c>
      <c r="V8360">
        <f t="shared" si="783"/>
        <v>1</v>
      </c>
      <c r="W8360">
        <f t="shared" si="784"/>
        <v>1</v>
      </c>
      <c r="X8360" t="str">
        <f t="shared" si="785"/>
        <v>511</v>
      </c>
      <c r="Y8360" t="str">
        <f>IF(Table1[[#This Row],[RFM_Score]]="555","Champion", IF(AND(J8360&gt;=4,V8360&gt;=4),"Loyal", IF(U8360&lt;=2,"At Risk", IF(W8360&gt;=4,"Potential Loyalist","Others"))))</f>
        <v>Others</v>
      </c>
    </row>
    <row r="8361" spans="1:25">
      <c r="A8361" t="s">
        <v>4996</v>
      </c>
      <c r="B8361">
        <v>41</v>
      </c>
      <c r="C8361" t="s">
        <v>24</v>
      </c>
      <c r="D8361" t="s">
        <v>25</v>
      </c>
      <c r="E8361" s="6" t="s">
        <v>20431</v>
      </c>
      <c r="F8361" t="s">
        <v>30</v>
      </c>
      <c r="G8361">
        <v>2</v>
      </c>
      <c r="H8361">
        <v>1</v>
      </c>
      <c r="I8361">
        <v>46</v>
      </c>
      <c r="J8361">
        <v>5</v>
      </c>
      <c r="K8361">
        <v>13.06</v>
      </c>
      <c r="L8361" t="str">
        <f t="shared" si="780"/>
        <v/>
      </c>
      <c r="M8361">
        <v>2</v>
      </c>
      <c r="N8361" t="str">
        <f t="shared" si="781"/>
        <v/>
      </c>
      <c r="O8361">
        <v>23</v>
      </c>
      <c r="P8361" s="11">
        <v>0.5</v>
      </c>
      <c r="Q8361" s="11">
        <v>0.108695652173913</v>
      </c>
      <c r="R8361" s="12">
        <v>6.53</v>
      </c>
      <c r="S8361" t="s">
        <v>27</v>
      </c>
      <c r="T8361">
        <v>0</v>
      </c>
      <c r="U8361">
        <f t="shared" si="782"/>
        <v>4</v>
      </c>
      <c r="V8361">
        <f t="shared" si="783"/>
        <v>1</v>
      </c>
      <c r="W8361">
        <f t="shared" si="784"/>
        <v>1</v>
      </c>
      <c r="X8361" t="str">
        <f t="shared" si="785"/>
        <v>411</v>
      </c>
      <c r="Y8361" t="str">
        <f>IF(Table1[[#This Row],[RFM_Score]]="555","Champion", IF(AND(J8361&gt;=4,V8361&gt;=4),"Loyal", IF(U8361&lt;=2,"At Risk", IF(W8361&gt;=4,"Potential Loyalist","Others"))))</f>
        <v>Others</v>
      </c>
    </row>
    <row r="8362" spans="1:25">
      <c r="A8362" t="s">
        <v>8006</v>
      </c>
      <c r="B8362">
        <v>48</v>
      </c>
      <c r="C8362" t="s">
        <v>24</v>
      </c>
      <c r="D8362" t="s">
        <v>25</v>
      </c>
      <c r="E8362" s="6" t="s">
        <v>20432</v>
      </c>
      <c r="F8362" t="s">
        <v>21</v>
      </c>
      <c r="G8362">
        <v>2</v>
      </c>
      <c r="H8362">
        <v>1</v>
      </c>
      <c r="I8362">
        <v>60</v>
      </c>
      <c r="J8362">
        <v>1</v>
      </c>
      <c r="K8362">
        <v>13</v>
      </c>
      <c r="L8362" t="str">
        <f t="shared" si="780"/>
        <v/>
      </c>
      <c r="M8362">
        <v>2</v>
      </c>
      <c r="N8362" t="str">
        <f t="shared" si="781"/>
        <v/>
      </c>
      <c r="O8362">
        <v>19</v>
      </c>
      <c r="P8362" s="11">
        <v>0.5</v>
      </c>
      <c r="Q8362" s="11">
        <v>1.6666666666666601E-2</v>
      </c>
      <c r="R8362" s="12">
        <v>6.5</v>
      </c>
      <c r="S8362" t="s">
        <v>27</v>
      </c>
      <c r="T8362">
        <v>0</v>
      </c>
      <c r="U8362">
        <f t="shared" si="782"/>
        <v>5</v>
      </c>
      <c r="V8362">
        <f t="shared" si="783"/>
        <v>1</v>
      </c>
      <c r="W8362">
        <f t="shared" si="784"/>
        <v>1</v>
      </c>
      <c r="X8362" t="str">
        <f t="shared" si="785"/>
        <v>511</v>
      </c>
      <c r="Y8362" t="str">
        <f>IF(Table1[[#This Row],[RFM_Score]]="555","Champion", IF(AND(J8362&gt;=4,V8362&gt;=4),"Loyal", IF(U8362&lt;=2,"At Risk", IF(W8362&gt;=4,"Potential Loyalist","Others"))))</f>
        <v>Others</v>
      </c>
    </row>
    <row r="8363" spans="1:25">
      <c r="A8363" t="s">
        <v>428</v>
      </c>
      <c r="B8363">
        <v>40</v>
      </c>
      <c r="C8363" t="s">
        <v>24</v>
      </c>
      <c r="D8363" t="s">
        <v>49</v>
      </c>
      <c r="E8363" s="6" t="s">
        <v>20433</v>
      </c>
      <c r="F8363" t="s">
        <v>26</v>
      </c>
      <c r="G8363">
        <v>3</v>
      </c>
      <c r="H8363">
        <v>1</v>
      </c>
      <c r="I8363">
        <v>50</v>
      </c>
      <c r="J8363">
        <v>4</v>
      </c>
      <c r="K8363">
        <v>12.99</v>
      </c>
      <c r="L8363" t="str">
        <f t="shared" si="780"/>
        <v/>
      </c>
      <c r="M8363">
        <v>2</v>
      </c>
      <c r="N8363" t="str">
        <f t="shared" si="781"/>
        <v/>
      </c>
      <c r="O8363">
        <v>0</v>
      </c>
      <c r="P8363" s="11">
        <v>0.33333333333333298</v>
      </c>
      <c r="Q8363" s="11">
        <v>0.08</v>
      </c>
      <c r="R8363" s="12">
        <v>6.4950000000000001</v>
      </c>
      <c r="S8363" t="s">
        <v>27</v>
      </c>
      <c r="T8363">
        <v>0</v>
      </c>
      <c r="U8363">
        <f t="shared" si="782"/>
        <v>5</v>
      </c>
      <c r="V8363">
        <f t="shared" si="783"/>
        <v>1</v>
      </c>
      <c r="W8363">
        <f t="shared" si="784"/>
        <v>1</v>
      </c>
      <c r="X8363" t="str">
        <f t="shared" si="785"/>
        <v>511</v>
      </c>
      <c r="Y8363" t="str">
        <f>IF(Table1[[#This Row],[RFM_Score]]="555","Champion", IF(AND(J8363&gt;=4,V8363&gt;=4),"Loyal", IF(U8363&lt;=2,"At Risk", IF(W8363&gt;=4,"Potential Loyalist","Others"))))</f>
        <v>Others</v>
      </c>
    </row>
    <row r="8364" spans="1:25">
      <c r="A8364" t="s">
        <v>7418</v>
      </c>
      <c r="B8364">
        <v>39</v>
      </c>
      <c r="C8364" t="s">
        <v>19</v>
      </c>
      <c r="D8364" t="s">
        <v>29</v>
      </c>
      <c r="E8364" s="6" t="s">
        <v>20434</v>
      </c>
      <c r="F8364" t="s">
        <v>21</v>
      </c>
      <c r="G8364">
        <v>0</v>
      </c>
      <c r="H8364">
        <v>0</v>
      </c>
      <c r="I8364">
        <v>42</v>
      </c>
      <c r="J8364">
        <v>4</v>
      </c>
      <c r="K8364">
        <v>12.91</v>
      </c>
      <c r="L8364" t="str">
        <f t="shared" si="780"/>
        <v/>
      </c>
      <c r="M8364">
        <v>2</v>
      </c>
      <c r="N8364" t="str">
        <f t="shared" si="781"/>
        <v/>
      </c>
      <c r="O8364">
        <v>121</v>
      </c>
      <c r="P8364" s="11">
        <v>0</v>
      </c>
      <c r="Q8364" s="11">
        <v>9.5238095238095205E-2</v>
      </c>
      <c r="R8364" s="12">
        <v>6.4550000000000001</v>
      </c>
      <c r="S8364" t="s">
        <v>27</v>
      </c>
      <c r="T8364">
        <v>1</v>
      </c>
      <c r="U8364">
        <f t="shared" si="782"/>
        <v>1</v>
      </c>
      <c r="V8364">
        <f t="shared" si="783"/>
        <v>1</v>
      </c>
      <c r="W8364">
        <f t="shared" si="784"/>
        <v>1</v>
      </c>
      <c r="X8364" t="str">
        <f t="shared" si="785"/>
        <v>111</v>
      </c>
      <c r="Y8364" t="str">
        <f>IF(Table1[[#This Row],[RFM_Score]]="555","Champion", IF(AND(J8364&gt;=4,V8364&gt;=4),"Loyal", IF(U8364&lt;=2,"At Risk", IF(W8364&gt;=4,"Potential Loyalist","Others"))))</f>
        <v>At Risk</v>
      </c>
    </row>
    <row r="8365" spans="1:25">
      <c r="A8365" t="s">
        <v>7995</v>
      </c>
      <c r="B8365">
        <v>36</v>
      </c>
      <c r="C8365" t="s">
        <v>19</v>
      </c>
      <c r="D8365" t="s">
        <v>25</v>
      </c>
      <c r="E8365" s="6" t="s">
        <v>20435</v>
      </c>
      <c r="F8365" t="s">
        <v>26</v>
      </c>
      <c r="G8365">
        <v>8</v>
      </c>
      <c r="H8365">
        <v>5</v>
      </c>
      <c r="I8365">
        <v>54</v>
      </c>
      <c r="J8365">
        <v>1</v>
      </c>
      <c r="K8365">
        <v>12.91</v>
      </c>
      <c r="L8365" t="str">
        <f t="shared" si="780"/>
        <v/>
      </c>
      <c r="M8365">
        <v>2</v>
      </c>
      <c r="N8365" t="str">
        <f t="shared" si="781"/>
        <v/>
      </c>
      <c r="O8365">
        <v>20</v>
      </c>
      <c r="P8365" s="11">
        <v>0.625</v>
      </c>
      <c r="Q8365" s="11">
        <v>1.85185185185185E-2</v>
      </c>
      <c r="R8365" s="12">
        <v>6.4550000000000001</v>
      </c>
      <c r="S8365" t="s">
        <v>27</v>
      </c>
      <c r="T8365">
        <v>0</v>
      </c>
      <c r="U8365">
        <f t="shared" si="782"/>
        <v>5</v>
      </c>
      <c r="V8365">
        <f t="shared" si="783"/>
        <v>1</v>
      </c>
      <c r="W8365">
        <f t="shared" si="784"/>
        <v>1</v>
      </c>
      <c r="X8365" t="str">
        <f t="shared" si="785"/>
        <v>511</v>
      </c>
      <c r="Y8365" t="str">
        <f>IF(Table1[[#This Row],[RFM_Score]]="555","Champion", IF(AND(J8365&gt;=4,V8365&gt;=4),"Loyal", IF(U8365&lt;=2,"At Risk", IF(W8365&gt;=4,"Potential Loyalist","Others"))))</f>
        <v>Others</v>
      </c>
    </row>
    <row r="8366" spans="1:25">
      <c r="A8366" t="s">
        <v>1795</v>
      </c>
      <c r="B8366">
        <v>54</v>
      </c>
      <c r="C8366" t="s">
        <v>19</v>
      </c>
      <c r="D8366" t="s">
        <v>49</v>
      </c>
      <c r="E8366" s="6" t="s">
        <v>20436</v>
      </c>
      <c r="F8366" t="s">
        <v>60</v>
      </c>
      <c r="G8366">
        <v>4</v>
      </c>
      <c r="H8366">
        <v>1</v>
      </c>
      <c r="I8366">
        <v>52</v>
      </c>
      <c r="J8366">
        <v>1</v>
      </c>
      <c r="K8366">
        <v>12.9</v>
      </c>
      <c r="L8366" t="str">
        <f t="shared" si="780"/>
        <v/>
      </c>
      <c r="M8366">
        <v>2</v>
      </c>
      <c r="N8366" t="str">
        <f t="shared" si="781"/>
        <v/>
      </c>
      <c r="O8366">
        <v>26</v>
      </c>
      <c r="P8366" s="11">
        <v>0.25</v>
      </c>
      <c r="Q8366" s="11">
        <v>1.9230769230769201E-2</v>
      </c>
      <c r="R8366" s="12">
        <v>6.45</v>
      </c>
      <c r="S8366" t="s">
        <v>27</v>
      </c>
      <c r="T8366">
        <v>0</v>
      </c>
      <c r="U8366">
        <f t="shared" si="782"/>
        <v>4</v>
      </c>
      <c r="V8366">
        <f t="shared" si="783"/>
        <v>1</v>
      </c>
      <c r="W8366">
        <f t="shared" si="784"/>
        <v>1</v>
      </c>
      <c r="X8366" t="str">
        <f t="shared" si="785"/>
        <v>411</v>
      </c>
      <c r="Y8366" t="str">
        <f>IF(Table1[[#This Row],[RFM_Score]]="555","Champion", IF(AND(J8366&gt;=4,V8366&gt;=4),"Loyal", IF(U8366&lt;=2,"At Risk", IF(W8366&gt;=4,"Potential Loyalist","Others"))))</f>
        <v>Others</v>
      </c>
    </row>
    <row r="8367" spans="1:25">
      <c r="A8367" t="s">
        <v>6985</v>
      </c>
      <c r="B8367">
        <v>30</v>
      </c>
      <c r="C8367" t="s">
        <v>24</v>
      </c>
      <c r="D8367" t="s">
        <v>29</v>
      </c>
      <c r="E8367" s="6" t="s">
        <v>20437</v>
      </c>
      <c r="F8367" t="s">
        <v>30</v>
      </c>
      <c r="G8367">
        <v>1</v>
      </c>
      <c r="H8367">
        <v>0</v>
      </c>
      <c r="I8367">
        <v>38</v>
      </c>
      <c r="J8367">
        <v>1</v>
      </c>
      <c r="K8367">
        <v>12.85</v>
      </c>
      <c r="L8367" t="str">
        <f t="shared" si="780"/>
        <v/>
      </c>
      <c r="M8367">
        <v>2</v>
      </c>
      <c r="N8367" t="str">
        <f t="shared" si="781"/>
        <v/>
      </c>
      <c r="O8367">
        <v>60</v>
      </c>
      <c r="P8367" s="11">
        <v>0</v>
      </c>
      <c r="Q8367" s="11">
        <v>2.6315789473684199E-2</v>
      </c>
      <c r="R8367" s="12">
        <v>6.4249999999999998</v>
      </c>
      <c r="S8367" t="s">
        <v>27</v>
      </c>
      <c r="T8367">
        <v>0</v>
      </c>
      <c r="U8367">
        <f t="shared" si="782"/>
        <v>3</v>
      </c>
      <c r="V8367">
        <f t="shared" si="783"/>
        <v>1</v>
      </c>
      <c r="W8367">
        <f t="shared" si="784"/>
        <v>1</v>
      </c>
      <c r="X8367" t="str">
        <f t="shared" si="785"/>
        <v>311</v>
      </c>
      <c r="Y8367" t="str">
        <f>IF(Table1[[#This Row],[RFM_Score]]="555","Champion", IF(AND(J8367&gt;=4,V8367&gt;=4),"Loyal", IF(U8367&lt;=2,"At Risk", IF(W8367&gt;=4,"Potential Loyalist","Others"))))</f>
        <v>Others</v>
      </c>
    </row>
    <row r="8368" spans="1:25">
      <c r="A8368" t="s">
        <v>6331</v>
      </c>
      <c r="B8368">
        <v>20</v>
      </c>
      <c r="C8368" t="s">
        <v>19</v>
      </c>
      <c r="D8368" t="s">
        <v>20</v>
      </c>
      <c r="E8368" s="6" t="s">
        <v>20438</v>
      </c>
      <c r="F8368" t="s">
        <v>26</v>
      </c>
      <c r="G8368">
        <v>4</v>
      </c>
      <c r="H8368">
        <v>0</v>
      </c>
      <c r="I8368">
        <v>51</v>
      </c>
      <c r="J8368">
        <v>3</v>
      </c>
      <c r="K8368">
        <v>12.79</v>
      </c>
      <c r="L8368" t="str">
        <f t="shared" si="780"/>
        <v/>
      </c>
      <c r="M8368">
        <v>2</v>
      </c>
      <c r="N8368" t="str">
        <f t="shared" si="781"/>
        <v/>
      </c>
      <c r="O8368">
        <v>49</v>
      </c>
      <c r="P8368" s="11">
        <v>0</v>
      </c>
      <c r="Q8368" s="11">
        <v>5.8823529411764698E-2</v>
      </c>
      <c r="R8368" s="12">
        <v>6.3949999999999996</v>
      </c>
      <c r="S8368" t="s">
        <v>27</v>
      </c>
      <c r="T8368">
        <v>0</v>
      </c>
      <c r="U8368">
        <f t="shared" si="782"/>
        <v>3</v>
      </c>
      <c r="V8368">
        <f t="shared" si="783"/>
        <v>1</v>
      </c>
      <c r="W8368">
        <f t="shared" si="784"/>
        <v>1</v>
      </c>
      <c r="X8368" t="str">
        <f t="shared" si="785"/>
        <v>311</v>
      </c>
      <c r="Y8368" t="str">
        <f>IF(Table1[[#This Row],[RFM_Score]]="555","Champion", IF(AND(J8368&gt;=4,V8368&gt;=4),"Loyal", IF(U8368&lt;=2,"At Risk", IF(W8368&gt;=4,"Potential Loyalist","Others"))))</f>
        <v>Others</v>
      </c>
    </row>
    <row r="8369" spans="1:25">
      <c r="A8369" t="s">
        <v>8327</v>
      </c>
      <c r="B8369">
        <v>33</v>
      </c>
      <c r="C8369" t="s">
        <v>24</v>
      </c>
      <c r="D8369" t="s">
        <v>49</v>
      </c>
      <c r="E8369" s="6" t="s">
        <v>20439</v>
      </c>
      <c r="F8369" t="s">
        <v>21</v>
      </c>
      <c r="G8369">
        <v>5</v>
      </c>
      <c r="H8369">
        <v>2</v>
      </c>
      <c r="I8369">
        <v>47</v>
      </c>
      <c r="J8369">
        <v>5</v>
      </c>
      <c r="K8369">
        <v>12.72</v>
      </c>
      <c r="L8369" t="str">
        <f t="shared" si="780"/>
        <v/>
      </c>
      <c r="M8369">
        <v>2</v>
      </c>
      <c r="N8369" t="str">
        <f t="shared" si="781"/>
        <v/>
      </c>
      <c r="O8369">
        <v>16</v>
      </c>
      <c r="P8369" s="11">
        <v>0.4</v>
      </c>
      <c r="Q8369" s="11">
        <v>0.10638297872340401</v>
      </c>
      <c r="R8369" s="12">
        <v>6.36</v>
      </c>
      <c r="S8369" t="s">
        <v>27</v>
      </c>
      <c r="T8369">
        <v>0</v>
      </c>
      <c r="U8369">
        <f t="shared" si="782"/>
        <v>5</v>
      </c>
      <c r="V8369">
        <f t="shared" si="783"/>
        <v>1</v>
      </c>
      <c r="W8369">
        <f t="shared" si="784"/>
        <v>1</v>
      </c>
      <c r="X8369" t="str">
        <f t="shared" si="785"/>
        <v>511</v>
      </c>
      <c r="Y8369" t="str">
        <f>IF(Table1[[#This Row],[RFM_Score]]="555","Champion", IF(AND(J8369&gt;=4,V8369&gt;=4),"Loyal", IF(U8369&lt;=2,"At Risk", IF(W8369&gt;=4,"Potential Loyalist","Others"))))</f>
        <v>Others</v>
      </c>
    </row>
    <row r="8370" spans="1:25">
      <c r="A8370" t="s">
        <v>3520</v>
      </c>
      <c r="B8370">
        <v>34</v>
      </c>
      <c r="C8370" t="s">
        <v>24</v>
      </c>
      <c r="D8370" t="s">
        <v>49</v>
      </c>
      <c r="E8370" s="6" t="s">
        <v>20440</v>
      </c>
      <c r="F8370" t="s">
        <v>26</v>
      </c>
      <c r="G8370">
        <v>4</v>
      </c>
      <c r="H8370">
        <v>0</v>
      </c>
      <c r="I8370">
        <v>50</v>
      </c>
      <c r="J8370">
        <v>4</v>
      </c>
      <c r="K8370">
        <v>12.69</v>
      </c>
      <c r="L8370" t="str">
        <f t="shared" si="780"/>
        <v/>
      </c>
      <c r="M8370">
        <v>2</v>
      </c>
      <c r="N8370" t="str">
        <f t="shared" si="781"/>
        <v/>
      </c>
      <c r="O8370">
        <v>2</v>
      </c>
      <c r="P8370" s="11">
        <v>0</v>
      </c>
      <c r="Q8370" s="11">
        <v>0.08</v>
      </c>
      <c r="R8370" s="12">
        <v>6.3449999999999998</v>
      </c>
      <c r="S8370" t="s">
        <v>27</v>
      </c>
      <c r="T8370">
        <v>0</v>
      </c>
      <c r="U8370">
        <f t="shared" si="782"/>
        <v>5</v>
      </c>
      <c r="V8370">
        <f t="shared" si="783"/>
        <v>1</v>
      </c>
      <c r="W8370">
        <f t="shared" si="784"/>
        <v>1</v>
      </c>
      <c r="X8370" t="str">
        <f t="shared" si="785"/>
        <v>511</v>
      </c>
      <c r="Y8370" t="str">
        <f>IF(Table1[[#This Row],[RFM_Score]]="555","Champion", IF(AND(J8370&gt;=4,V8370&gt;=4),"Loyal", IF(U8370&lt;=2,"At Risk", IF(W8370&gt;=4,"Potential Loyalist","Others"))))</f>
        <v>Others</v>
      </c>
    </row>
    <row r="8371" spans="1:25">
      <c r="A8371" t="s">
        <v>3122</v>
      </c>
      <c r="B8371">
        <v>38</v>
      </c>
      <c r="C8371" t="s">
        <v>24</v>
      </c>
      <c r="D8371" t="s">
        <v>20</v>
      </c>
      <c r="E8371" s="6" t="s">
        <v>20441</v>
      </c>
      <c r="F8371" t="s">
        <v>21</v>
      </c>
      <c r="G8371">
        <v>5</v>
      </c>
      <c r="H8371">
        <v>4</v>
      </c>
      <c r="I8371">
        <v>38</v>
      </c>
      <c r="J8371">
        <v>1</v>
      </c>
      <c r="K8371">
        <v>12.51</v>
      </c>
      <c r="L8371" t="str">
        <f t="shared" si="780"/>
        <v/>
      </c>
      <c r="M8371">
        <v>2</v>
      </c>
      <c r="N8371" t="str">
        <f t="shared" si="781"/>
        <v/>
      </c>
      <c r="O8371">
        <v>45</v>
      </c>
      <c r="P8371" s="11">
        <v>0.8</v>
      </c>
      <c r="Q8371" s="11">
        <v>2.6315789473684199E-2</v>
      </c>
      <c r="R8371" s="12">
        <v>6.2549999999999999</v>
      </c>
      <c r="S8371" t="s">
        <v>27</v>
      </c>
      <c r="T8371">
        <v>0</v>
      </c>
      <c r="U8371">
        <f t="shared" si="782"/>
        <v>3</v>
      </c>
      <c r="V8371">
        <f t="shared" si="783"/>
        <v>1</v>
      </c>
      <c r="W8371">
        <f t="shared" si="784"/>
        <v>1</v>
      </c>
      <c r="X8371" t="str">
        <f t="shared" si="785"/>
        <v>311</v>
      </c>
      <c r="Y8371" t="str">
        <f>IF(Table1[[#This Row],[RFM_Score]]="555","Champion", IF(AND(J8371&gt;=4,V8371&gt;=4),"Loyal", IF(U8371&lt;=2,"At Risk", IF(W8371&gt;=4,"Potential Loyalist","Others"))))</f>
        <v>Others</v>
      </c>
    </row>
    <row r="8372" spans="1:25">
      <c r="A8372" t="s">
        <v>6213</v>
      </c>
      <c r="B8372">
        <v>33</v>
      </c>
      <c r="C8372" t="s">
        <v>24</v>
      </c>
      <c r="D8372" t="s">
        <v>25</v>
      </c>
      <c r="E8372" s="6" t="s">
        <v>20442</v>
      </c>
      <c r="F8372" t="s">
        <v>60</v>
      </c>
      <c r="G8372">
        <v>2</v>
      </c>
      <c r="H8372">
        <v>0</v>
      </c>
      <c r="I8372">
        <v>70</v>
      </c>
      <c r="J8372">
        <v>5</v>
      </c>
      <c r="K8372">
        <v>12.39</v>
      </c>
      <c r="L8372" t="str">
        <f t="shared" si="780"/>
        <v/>
      </c>
      <c r="M8372">
        <v>2</v>
      </c>
      <c r="N8372" t="str">
        <f t="shared" si="781"/>
        <v/>
      </c>
      <c r="O8372">
        <v>11</v>
      </c>
      <c r="P8372" s="11">
        <v>0</v>
      </c>
      <c r="Q8372" s="11">
        <v>7.1428571428571397E-2</v>
      </c>
      <c r="R8372" s="12">
        <v>6.1950000000000003</v>
      </c>
      <c r="S8372" t="s">
        <v>27</v>
      </c>
      <c r="T8372">
        <v>0</v>
      </c>
      <c r="U8372">
        <f t="shared" si="782"/>
        <v>5</v>
      </c>
      <c r="V8372">
        <f t="shared" si="783"/>
        <v>1</v>
      </c>
      <c r="W8372">
        <f t="shared" si="784"/>
        <v>1</v>
      </c>
      <c r="X8372" t="str">
        <f t="shared" si="785"/>
        <v>511</v>
      </c>
      <c r="Y8372" t="str">
        <f>IF(Table1[[#This Row],[RFM_Score]]="555","Champion", IF(AND(J8372&gt;=4,V8372&gt;=4),"Loyal", IF(U8372&lt;=2,"At Risk", IF(W8372&gt;=4,"Potential Loyalist","Others"))))</f>
        <v>Others</v>
      </c>
    </row>
    <row r="8373" spans="1:25">
      <c r="A8373" t="s">
        <v>4953</v>
      </c>
      <c r="B8373">
        <v>47</v>
      </c>
      <c r="C8373" t="s">
        <v>19</v>
      </c>
      <c r="D8373" t="s">
        <v>35</v>
      </c>
      <c r="E8373" s="6" t="s">
        <v>20443</v>
      </c>
      <c r="F8373" t="s">
        <v>37</v>
      </c>
      <c r="G8373">
        <v>1</v>
      </c>
      <c r="H8373">
        <v>0</v>
      </c>
      <c r="I8373">
        <v>57</v>
      </c>
      <c r="J8373">
        <v>0</v>
      </c>
      <c r="K8373">
        <v>12.37</v>
      </c>
      <c r="L8373" t="str">
        <f t="shared" si="780"/>
        <v/>
      </c>
      <c r="M8373">
        <v>2</v>
      </c>
      <c r="N8373" t="str">
        <f t="shared" si="781"/>
        <v/>
      </c>
      <c r="O8373">
        <v>43</v>
      </c>
      <c r="P8373" s="11">
        <v>0</v>
      </c>
      <c r="Q8373" s="11">
        <v>0</v>
      </c>
      <c r="R8373" s="12">
        <v>6.1849999999999996</v>
      </c>
      <c r="S8373" t="s">
        <v>27</v>
      </c>
      <c r="T8373">
        <v>0</v>
      </c>
      <c r="U8373">
        <f t="shared" si="782"/>
        <v>3</v>
      </c>
      <c r="V8373">
        <f t="shared" si="783"/>
        <v>1</v>
      </c>
      <c r="W8373">
        <f t="shared" si="784"/>
        <v>1</v>
      </c>
      <c r="X8373" t="str">
        <f t="shared" si="785"/>
        <v>311</v>
      </c>
      <c r="Y8373" t="str">
        <f>IF(Table1[[#This Row],[RFM_Score]]="555","Champion", IF(AND(J8373&gt;=4,V8373&gt;=4),"Loyal", IF(U8373&lt;=2,"At Risk", IF(W8373&gt;=4,"Potential Loyalist","Others"))))</f>
        <v>Others</v>
      </c>
    </row>
    <row r="8374" spans="1:25">
      <c r="A8374" t="s">
        <v>1080</v>
      </c>
      <c r="B8374">
        <v>34</v>
      </c>
      <c r="C8374" t="s">
        <v>24</v>
      </c>
      <c r="D8374" t="s">
        <v>41</v>
      </c>
      <c r="E8374" s="6" t="s">
        <v>20444</v>
      </c>
      <c r="F8374" t="s">
        <v>26</v>
      </c>
      <c r="G8374">
        <v>7</v>
      </c>
      <c r="H8374">
        <v>0</v>
      </c>
      <c r="I8374">
        <v>41</v>
      </c>
      <c r="J8374">
        <v>1</v>
      </c>
      <c r="K8374">
        <v>12.33</v>
      </c>
      <c r="L8374" t="str">
        <f t="shared" si="780"/>
        <v/>
      </c>
      <c r="M8374">
        <v>2</v>
      </c>
      <c r="N8374" t="str">
        <f t="shared" si="781"/>
        <v/>
      </c>
      <c r="O8374">
        <v>6</v>
      </c>
      <c r="P8374" s="11">
        <v>0</v>
      </c>
      <c r="Q8374" s="11">
        <v>2.4390243902439001E-2</v>
      </c>
      <c r="R8374" s="12">
        <v>6.165</v>
      </c>
      <c r="S8374" t="s">
        <v>27</v>
      </c>
      <c r="T8374">
        <v>0</v>
      </c>
      <c r="U8374">
        <f t="shared" si="782"/>
        <v>5</v>
      </c>
      <c r="V8374">
        <f t="shared" si="783"/>
        <v>1</v>
      </c>
      <c r="W8374">
        <f t="shared" si="784"/>
        <v>1</v>
      </c>
      <c r="X8374" t="str">
        <f t="shared" si="785"/>
        <v>511</v>
      </c>
      <c r="Y8374" t="str">
        <f>IF(Table1[[#This Row],[RFM_Score]]="555","Champion", IF(AND(J8374&gt;=4,V8374&gt;=4),"Loyal", IF(U8374&lt;=2,"At Risk", IF(W8374&gt;=4,"Potential Loyalist","Others"))))</f>
        <v>Others</v>
      </c>
    </row>
    <row r="8375" spans="1:25">
      <c r="A8375" t="s">
        <v>6389</v>
      </c>
      <c r="B8375">
        <v>18</v>
      </c>
      <c r="C8375" t="s">
        <v>24</v>
      </c>
      <c r="D8375" t="s">
        <v>29</v>
      </c>
      <c r="E8375" s="6" t="s">
        <v>20445</v>
      </c>
      <c r="F8375" t="s">
        <v>62</v>
      </c>
      <c r="G8375">
        <v>2</v>
      </c>
      <c r="H8375">
        <v>1</v>
      </c>
      <c r="I8375">
        <v>36</v>
      </c>
      <c r="J8375">
        <v>1</v>
      </c>
      <c r="K8375">
        <v>12.33</v>
      </c>
      <c r="L8375" t="str">
        <f t="shared" si="780"/>
        <v/>
      </c>
      <c r="M8375">
        <v>2</v>
      </c>
      <c r="N8375" t="str">
        <f t="shared" si="781"/>
        <v/>
      </c>
      <c r="O8375">
        <v>13</v>
      </c>
      <c r="P8375" s="11">
        <v>0.5</v>
      </c>
      <c r="Q8375" s="11">
        <v>2.77777777777777E-2</v>
      </c>
      <c r="R8375" s="12">
        <v>6.165</v>
      </c>
      <c r="S8375" t="s">
        <v>27</v>
      </c>
      <c r="T8375">
        <v>0</v>
      </c>
      <c r="U8375">
        <f t="shared" si="782"/>
        <v>5</v>
      </c>
      <c r="V8375">
        <f t="shared" si="783"/>
        <v>1</v>
      </c>
      <c r="W8375">
        <f t="shared" si="784"/>
        <v>1</v>
      </c>
      <c r="X8375" t="str">
        <f t="shared" si="785"/>
        <v>511</v>
      </c>
      <c r="Y8375" t="str">
        <f>IF(Table1[[#This Row],[RFM_Score]]="555","Champion", IF(AND(J8375&gt;=4,V8375&gt;=4),"Loyal", IF(U8375&lt;=2,"At Risk", IF(W8375&gt;=4,"Potential Loyalist","Others"))))</f>
        <v>Others</v>
      </c>
    </row>
    <row r="8376" spans="1:25">
      <c r="A8376" t="s">
        <v>9448</v>
      </c>
      <c r="B8376">
        <v>24</v>
      </c>
      <c r="C8376" t="s">
        <v>19</v>
      </c>
      <c r="D8376" t="s">
        <v>25</v>
      </c>
      <c r="E8376" s="6" t="s">
        <v>20446</v>
      </c>
      <c r="F8376" t="s">
        <v>30</v>
      </c>
      <c r="G8376">
        <v>2</v>
      </c>
      <c r="H8376">
        <v>1</v>
      </c>
      <c r="I8376">
        <v>54</v>
      </c>
      <c r="J8376">
        <v>6</v>
      </c>
      <c r="K8376">
        <v>12.31</v>
      </c>
      <c r="L8376" t="str">
        <f t="shared" si="780"/>
        <v/>
      </c>
      <c r="M8376">
        <v>2</v>
      </c>
      <c r="N8376" t="str">
        <f t="shared" si="781"/>
        <v/>
      </c>
      <c r="O8376">
        <v>1</v>
      </c>
      <c r="P8376" s="11">
        <v>0.5</v>
      </c>
      <c r="Q8376" s="11">
        <v>0.11111111111111099</v>
      </c>
      <c r="R8376" s="12">
        <v>6.1550000000000002</v>
      </c>
      <c r="S8376" t="s">
        <v>27</v>
      </c>
      <c r="T8376">
        <v>0</v>
      </c>
      <c r="U8376">
        <f t="shared" si="782"/>
        <v>5</v>
      </c>
      <c r="V8376">
        <f t="shared" si="783"/>
        <v>1</v>
      </c>
      <c r="W8376">
        <f t="shared" si="784"/>
        <v>1</v>
      </c>
      <c r="X8376" t="str">
        <f t="shared" si="785"/>
        <v>511</v>
      </c>
      <c r="Y8376" t="str">
        <f>IF(Table1[[#This Row],[RFM_Score]]="555","Champion", IF(AND(J8376&gt;=4,V8376&gt;=4),"Loyal", IF(U8376&lt;=2,"At Risk", IF(W8376&gt;=4,"Potential Loyalist","Others"))))</f>
        <v>Others</v>
      </c>
    </row>
    <row r="8377" spans="1:25">
      <c r="A8377" t="s">
        <v>4698</v>
      </c>
      <c r="B8377">
        <v>31</v>
      </c>
      <c r="C8377" t="s">
        <v>24</v>
      </c>
      <c r="D8377" t="s">
        <v>25</v>
      </c>
      <c r="E8377" s="6" t="s">
        <v>20447</v>
      </c>
      <c r="F8377" t="s">
        <v>21</v>
      </c>
      <c r="G8377">
        <v>2</v>
      </c>
      <c r="H8377">
        <v>2</v>
      </c>
      <c r="I8377">
        <v>56</v>
      </c>
      <c r="J8377">
        <v>0</v>
      </c>
      <c r="K8377">
        <v>12.23</v>
      </c>
      <c r="L8377" t="str">
        <f t="shared" si="780"/>
        <v/>
      </c>
      <c r="M8377">
        <v>2</v>
      </c>
      <c r="N8377" t="str">
        <f t="shared" si="781"/>
        <v/>
      </c>
      <c r="O8377">
        <v>38</v>
      </c>
      <c r="P8377" s="11">
        <v>1</v>
      </c>
      <c r="Q8377" s="11">
        <v>0</v>
      </c>
      <c r="R8377" s="12">
        <v>6.1150000000000002</v>
      </c>
      <c r="S8377" t="s">
        <v>27</v>
      </c>
      <c r="T8377">
        <v>1</v>
      </c>
      <c r="U8377">
        <f t="shared" si="782"/>
        <v>4</v>
      </c>
      <c r="V8377">
        <f t="shared" si="783"/>
        <v>1</v>
      </c>
      <c r="W8377">
        <f t="shared" si="784"/>
        <v>1</v>
      </c>
      <c r="X8377" t="str">
        <f t="shared" si="785"/>
        <v>411</v>
      </c>
      <c r="Y8377" t="str">
        <f>IF(Table1[[#This Row],[RFM_Score]]="555","Champion", IF(AND(J8377&gt;=4,V8377&gt;=4),"Loyal", IF(U8377&lt;=2,"At Risk", IF(W8377&gt;=4,"Potential Loyalist","Others"))))</f>
        <v>Others</v>
      </c>
    </row>
    <row r="8378" spans="1:25">
      <c r="A8378" t="s">
        <v>5619</v>
      </c>
      <c r="B8378">
        <v>54</v>
      </c>
      <c r="C8378" t="s">
        <v>19</v>
      </c>
      <c r="D8378" t="s">
        <v>20</v>
      </c>
      <c r="E8378" s="6" t="s">
        <v>20448</v>
      </c>
      <c r="F8378" t="s">
        <v>21</v>
      </c>
      <c r="G8378">
        <v>3</v>
      </c>
      <c r="H8378">
        <v>0</v>
      </c>
      <c r="I8378">
        <v>45</v>
      </c>
      <c r="J8378">
        <v>1</v>
      </c>
      <c r="K8378">
        <v>12.15</v>
      </c>
      <c r="L8378" t="str">
        <f t="shared" si="780"/>
        <v/>
      </c>
      <c r="M8378">
        <v>2</v>
      </c>
      <c r="N8378" t="str">
        <f t="shared" si="781"/>
        <v/>
      </c>
      <c r="O8378">
        <v>21</v>
      </c>
      <c r="P8378" s="11">
        <v>0</v>
      </c>
      <c r="Q8378" s="11">
        <v>2.2222222222222199E-2</v>
      </c>
      <c r="R8378" s="12">
        <v>6.0750000000000002</v>
      </c>
      <c r="S8378" t="s">
        <v>27</v>
      </c>
      <c r="T8378">
        <v>1</v>
      </c>
      <c r="U8378">
        <f t="shared" si="782"/>
        <v>4</v>
      </c>
      <c r="V8378">
        <f t="shared" si="783"/>
        <v>1</v>
      </c>
      <c r="W8378">
        <f t="shared" si="784"/>
        <v>1</v>
      </c>
      <c r="X8378" t="str">
        <f t="shared" si="785"/>
        <v>411</v>
      </c>
      <c r="Y8378" t="str">
        <f>IF(Table1[[#This Row],[RFM_Score]]="555","Champion", IF(AND(J8378&gt;=4,V8378&gt;=4),"Loyal", IF(U8378&lt;=2,"At Risk", IF(W8378&gt;=4,"Potential Loyalist","Others"))))</f>
        <v>Others</v>
      </c>
    </row>
    <row r="8379" spans="1:25">
      <c r="A8379" t="s">
        <v>1335</v>
      </c>
      <c r="B8379">
        <v>38</v>
      </c>
      <c r="C8379" t="s">
        <v>19</v>
      </c>
      <c r="D8379" t="s">
        <v>25</v>
      </c>
      <c r="E8379" s="6" t="s">
        <v>20449</v>
      </c>
      <c r="F8379" t="s">
        <v>30</v>
      </c>
      <c r="G8379">
        <v>1</v>
      </c>
      <c r="H8379">
        <v>0</v>
      </c>
      <c r="I8379">
        <v>55</v>
      </c>
      <c r="J8379">
        <v>4</v>
      </c>
      <c r="K8379">
        <v>12.14</v>
      </c>
      <c r="L8379" t="str">
        <f t="shared" si="780"/>
        <v/>
      </c>
      <c r="M8379">
        <v>2</v>
      </c>
      <c r="N8379" t="str">
        <f t="shared" si="781"/>
        <v/>
      </c>
      <c r="O8379">
        <v>65</v>
      </c>
      <c r="P8379" s="11">
        <v>0</v>
      </c>
      <c r="Q8379" s="11">
        <v>7.2727272727272696E-2</v>
      </c>
      <c r="R8379" s="12">
        <v>6.07</v>
      </c>
      <c r="S8379" t="s">
        <v>27</v>
      </c>
      <c r="T8379">
        <v>0</v>
      </c>
      <c r="U8379">
        <f t="shared" si="782"/>
        <v>3</v>
      </c>
      <c r="V8379">
        <f t="shared" si="783"/>
        <v>1</v>
      </c>
      <c r="W8379">
        <f t="shared" si="784"/>
        <v>1</v>
      </c>
      <c r="X8379" t="str">
        <f t="shared" si="785"/>
        <v>311</v>
      </c>
      <c r="Y8379" t="str">
        <f>IF(Table1[[#This Row],[RFM_Score]]="555","Champion", IF(AND(J8379&gt;=4,V8379&gt;=4),"Loyal", IF(U8379&lt;=2,"At Risk", IF(W8379&gt;=4,"Potential Loyalist","Others"))))</f>
        <v>Others</v>
      </c>
    </row>
    <row r="8380" spans="1:25">
      <c r="A8380" t="s">
        <v>4315</v>
      </c>
      <c r="B8380">
        <v>34</v>
      </c>
      <c r="C8380" t="s">
        <v>24</v>
      </c>
      <c r="D8380" t="s">
        <v>29</v>
      </c>
      <c r="E8380" s="6" t="s">
        <v>20450</v>
      </c>
      <c r="F8380" t="s">
        <v>26</v>
      </c>
      <c r="G8380">
        <v>2</v>
      </c>
      <c r="H8380">
        <v>1</v>
      </c>
      <c r="I8380">
        <v>50</v>
      </c>
      <c r="J8380">
        <v>3</v>
      </c>
      <c r="K8380">
        <v>12.11</v>
      </c>
      <c r="L8380" t="str">
        <f t="shared" si="780"/>
        <v/>
      </c>
      <c r="M8380">
        <v>2</v>
      </c>
      <c r="N8380" t="str">
        <f t="shared" si="781"/>
        <v/>
      </c>
      <c r="O8380">
        <v>14</v>
      </c>
      <c r="P8380" s="11">
        <v>0.5</v>
      </c>
      <c r="Q8380" s="11">
        <v>0.06</v>
      </c>
      <c r="R8380" s="12">
        <v>6.0549999999999997</v>
      </c>
      <c r="S8380" t="s">
        <v>27</v>
      </c>
      <c r="T8380">
        <v>0</v>
      </c>
      <c r="U8380">
        <f t="shared" si="782"/>
        <v>5</v>
      </c>
      <c r="V8380">
        <f t="shared" si="783"/>
        <v>1</v>
      </c>
      <c r="W8380">
        <f t="shared" si="784"/>
        <v>1</v>
      </c>
      <c r="X8380" t="str">
        <f t="shared" si="785"/>
        <v>511</v>
      </c>
      <c r="Y8380" t="str">
        <f>IF(Table1[[#This Row],[RFM_Score]]="555","Champion", IF(AND(J8380&gt;=4,V8380&gt;=4),"Loyal", IF(U8380&lt;=2,"At Risk", IF(W8380&gt;=4,"Potential Loyalist","Others"))))</f>
        <v>Others</v>
      </c>
    </row>
    <row r="8381" spans="1:25">
      <c r="A8381" t="s">
        <v>10914</v>
      </c>
      <c r="B8381">
        <v>46</v>
      </c>
      <c r="C8381" t="s">
        <v>24</v>
      </c>
      <c r="D8381" t="s">
        <v>25</v>
      </c>
      <c r="E8381" s="6" t="s">
        <v>20451</v>
      </c>
      <c r="F8381" t="s">
        <v>21</v>
      </c>
      <c r="G8381">
        <v>5</v>
      </c>
      <c r="H8381">
        <v>0</v>
      </c>
      <c r="I8381">
        <v>65</v>
      </c>
      <c r="J8381">
        <v>2</v>
      </c>
      <c r="K8381">
        <v>12.08</v>
      </c>
      <c r="L8381" t="str">
        <f t="shared" si="780"/>
        <v/>
      </c>
      <c r="M8381">
        <v>2</v>
      </c>
      <c r="N8381" t="str">
        <f t="shared" si="781"/>
        <v/>
      </c>
      <c r="O8381">
        <v>6</v>
      </c>
      <c r="P8381" s="11">
        <v>0</v>
      </c>
      <c r="Q8381" s="11">
        <v>3.0769230769230702E-2</v>
      </c>
      <c r="R8381" s="12">
        <v>6.04</v>
      </c>
      <c r="S8381" t="s">
        <v>27</v>
      </c>
      <c r="T8381">
        <v>0</v>
      </c>
      <c r="U8381">
        <f t="shared" si="782"/>
        <v>5</v>
      </c>
      <c r="V8381">
        <f t="shared" si="783"/>
        <v>1</v>
      </c>
      <c r="W8381">
        <f t="shared" si="784"/>
        <v>1</v>
      </c>
      <c r="X8381" t="str">
        <f t="shared" si="785"/>
        <v>511</v>
      </c>
      <c r="Y8381" t="str">
        <f>IF(Table1[[#This Row],[RFM_Score]]="555","Champion", IF(AND(J8381&gt;=4,V8381&gt;=4),"Loyal", IF(U8381&lt;=2,"At Risk", IF(W8381&gt;=4,"Potential Loyalist","Others"))))</f>
        <v>Others</v>
      </c>
    </row>
    <row r="8382" spans="1:25">
      <c r="A8382" t="s">
        <v>2641</v>
      </c>
      <c r="B8382">
        <v>27</v>
      </c>
      <c r="C8382" t="s">
        <v>24</v>
      </c>
      <c r="D8382" t="s">
        <v>49</v>
      </c>
      <c r="E8382" s="6" t="s">
        <v>20452</v>
      </c>
      <c r="F8382" t="s">
        <v>60</v>
      </c>
      <c r="G8382">
        <v>3</v>
      </c>
      <c r="H8382">
        <v>1</v>
      </c>
      <c r="I8382">
        <v>44</v>
      </c>
      <c r="J8382">
        <v>1</v>
      </c>
      <c r="K8382">
        <v>12.01</v>
      </c>
      <c r="L8382" t="str">
        <f t="shared" si="780"/>
        <v/>
      </c>
      <c r="M8382">
        <v>2</v>
      </c>
      <c r="N8382" t="str">
        <f t="shared" si="781"/>
        <v/>
      </c>
      <c r="O8382">
        <v>32</v>
      </c>
      <c r="P8382" s="11">
        <v>0.33333333333333298</v>
      </c>
      <c r="Q8382" s="11">
        <v>2.27272727272727E-2</v>
      </c>
      <c r="R8382" s="12">
        <v>6.0049999999999999</v>
      </c>
      <c r="S8382" t="s">
        <v>27</v>
      </c>
      <c r="T8382">
        <v>0</v>
      </c>
      <c r="U8382">
        <f t="shared" si="782"/>
        <v>4</v>
      </c>
      <c r="V8382">
        <f t="shared" si="783"/>
        <v>1</v>
      </c>
      <c r="W8382">
        <f t="shared" si="784"/>
        <v>1</v>
      </c>
      <c r="X8382" t="str">
        <f t="shared" si="785"/>
        <v>411</v>
      </c>
      <c r="Y8382" t="str">
        <f>IF(Table1[[#This Row],[RFM_Score]]="555","Champion", IF(AND(J8382&gt;=4,V8382&gt;=4),"Loyal", IF(U8382&lt;=2,"At Risk", IF(W8382&gt;=4,"Potential Loyalist","Others"))))</f>
        <v>Others</v>
      </c>
    </row>
    <row r="8383" spans="1:25">
      <c r="A8383" t="s">
        <v>6913</v>
      </c>
      <c r="B8383">
        <v>41</v>
      </c>
      <c r="C8383" t="s">
        <v>19</v>
      </c>
      <c r="D8383" t="s">
        <v>46</v>
      </c>
      <c r="E8383" s="6" t="s">
        <v>20453</v>
      </c>
      <c r="F8383" t="s">
        <v>21</v>
      </c>
      <c r="G8383">
        <v>1</v>
      </c>
      <c r="H8383">
        <v>0</v>
      </c>
      <c r="I8383">
        <v>58</v>
      </c>
      <c r="J8383">
        <v>3</v>
      </c>
      <c r="K8383">
        <v>11.99</v>
      </c>
      <c r="L8383" t="str">
        <f t="shared" si="780"/>
        <v/>
      </c>
      <c r="M8383">
        <v>2</v>
      </c>
      <c r="N8383" t="str">
        <f t="shared" si="781"/>
        <v/>
      </c>
      <c r="O8383">
        <v>77</v>
      </c>
      <c r="P8383" s="11">
        <v>0</v>
      </c>
      <c r="Q8383" s="11">
        <v>5.1724137931034399E-2</v>
      </c>
      <c r="R8383" s="12">
        <v>5.9950000000000001</v>
      </c>
      <c r="S8383" t="s">
        <v>27</v>
      </c>
      <c r="T8383">
        <v>0</v>
      </c>
      <c r="U8383">
        <f t="shared" si="782"/>
        <v>2</v>
      </c>
      <c r="V8383">
        <f t="shared" si="783"/>
        <v>1</v>
      </c>
      <c r="W8383">
        <f t="shared" si="784"/>
        <v>1</v>
      </c>
      <c r="X8383" t="str">
        <f t="shared" si="785"/>
        <v>211</v>
      </c>
      <c r="Y8383" t="str">
        <f>IF(Table1[[#This Row],[RFM_Score]]="555","Champion", IF(AND(J8383&gt;=4,V8383&gt;=4),"Loyal", IF(U8383&lt;=2,"At Risk", IF(W8383&gt;=4,"Potential Loyalist","Others"))))</f>
        <v>At Risk</v>
      </c>
    </row>
    <row r="8384" spans="1:25">
      <c r="A8384" t="s">
        <v>5286</v>
      </c>
      <c r="B8384">
        <v>40</v>
      </c>
      <c r="C8384" t="s">
        <v>19</v>
      </c>
      <c r="D8384" t="s">
        <v>46</v>
      </c>
      <c r="E8384" s="6" t="s">
        <v>20454</v>
      </c>
      <c r="F8384" t="s">
        <v>26</v>
      </c>
      <c r="G8384">
        <v>1</v>
      </c>
      <c r="H8384">
        <v>1</v>
      </c>
      <c r="I8384">
        <v>56</v>
      </c>
      <c r="J8384">
        <v>4</v>
      </c>
      <c r="K8384">
        <v>11.91</v>
      </c>
      <c r="L8384" t="str">
        <f t="shared" si="780"/>
        <v/>
      </c>
      <c r="M8384">
        <v>2</v>
      </c>
      <c r="N8384" t="str">
        <f t="shared" si="781"/>
        <v/>
      </c>
      <c r="O8384">
        <v>45</v>
      </c>
      <c r="P8384" s="11">
        <v>1</v>
      </c>
      <c r="Q8384" s="11">
        <v>7.1428571428571397E-2</v>
      </c>
      <c r="R8384" s="12">
        <v>5.9550000000000001</v>
      </c>
      <c r="S8384" t="s">
        <v>27</v>
      </c>
      <c r="T8384">
        <v>0</v>
      </c>
      <c r="U8384">
        <f t="shared" si="782"/>
        <v>3</v>
      </c>
      <c r="V8384">
        <f t="shared" si="783"/>
        <v>1</v>
      </c>
      <c r="W8384">
        <f t="shared" si="784"/>
        <v>1</v>
      </c>
      <c r="X8384" t="str">
        <f t="shared" si="785"/>
        <v>311</v>
      </c>
      <c r="Y8384" t="str">
        <f>IF(Table1[[#This Row],[RFM_Score]]="555","Champion", IF(AND(J8384&gt;=4,V8384&gt;=4),"Loyal", IF(U8384&lt;=2,"At Risk", IF(W8384&gt;=4,"Potential Loyalist","Others"))))</f>
        <v>Others</v>
      </c>
    </row>
    <row r="8385" spans="1:25">
      <c r="A8385" t="s">
        <v>4483</v>
      </c>
      <c r="B8385">
        <v>24</v>
      </c>
      <c r="C8385" t="s">
        <v>24</v>
      </c>
      <c r="D8385" t="s">
        <v>46</v>
      </c>
      <c r="E8385" s="6" t="s">
        <v>20455</v>
      </c>
      <c r="F8385" t="s">
        <v>21</v>
      </c>
      <c r="G8385">
        <v>0</v>
      </c>
      <c r="H8385">
        <v>0</v>
      </c>
      <c r="I8385">
        <v>57</v>
      </c>
      <c r="J8385">
        <v>2</v>
      </c>
      <c r="K8385">
        <v>11.9</v>
      </c>
      <c r="L8385" t="str">
        <f t="shared" si="780"/>
        <v/>
      </c>
      <c r="M8385">
        <v>2</v>
      </c>
      <c r="N8385" t="str">
        <f t="shared" si="781"/>
        <v/>
      </c>
      <c r="O8385">
        <v>46</v>
      </c>
      <c r="P8385" s="11">
        <v>0</v>
      </c>
      <c r="Q8385" s="11">
        <v>3.5087719298245598E-2</v>
      </c>
      <c r="R8385" s="12">
        <v>5.95</v>
      </c>
      <c r="S8385" t="s">
        <v>27</v>
      </c>
      <c r="T8385">
        <v>0</v>
      </c>
      <c r="U8385">
        <f t="shared" si="782"/>
        <v>3</v>
      </c>
      <c r="V8385">
        <f t="shared" si="783"/>
        <v>1</v>
      </c>
      <c r="W8385">
        <f t="shared" si="784"/>
        <v>1</v>
      </c>
      <c r="X8385" t="str">
        <f t="shared" si="785"/>
        <v>311</v>
      </c>
      <c r="Y8385" t="str">
        <f>IF(Table1[[#This Row],[RFM_Score]]="555","Champion", IF(AND(J8385&gt;=4,V8385&gt;=4),"Loyal", IF(U8385&lt;=2,"At Risk", IF(W8385&gt;=4,"Potential Loyalist","Others"))))</f>
        <v>Others</v>
      </c>
    </row>
    <row r="8386" spans="1:25">
      <c r="A8386" t="s">
        <v>2728</v>
      </c>
      <c r="B8386">
        <v>32</v>
      </c>
      <c r="C8386" t="s">
        <v>19</v>
      </c>
      <c r="D8386" t="s">
        <v>35</v>
      </c>
      <c r="E8386" s="6" t="s">
        <v>20456</v>
      </c>
      <c r="F8386" t="s">
        <v>30</v>
      </c>
      <c r="G8386">
        <v>3</v>
      </c>
      <c r="H8386">
        <v>1</v>
      </c>
      <c r="I8386">
        <v>42</v>
      </c>
      <c r="J8386">
        <v>3</v>
      </c>
      <c r="K8386">
        <v>11.82</v>
      </c>
      <c r="L8386" t="str">
        <f t="shared" ref="L8386:L8449" si="786">IF(OR(K8386&lt;$AC$10, K8386&gt;$AC$11), "OUTLIER", "")</f>
        <v/>
      </c>
      <c r="M8386">
        <v>2</v>
      </c>
      <c r="N8386" t="str">
        <f t="shared" ref="N8386:N8449" si="787">IF(OR(M8386&lt;$AC$16, M8386&gt;$AC$17), "OUTLIER", "")</f>
        <v/>
      </c>
      <c r="O8386">
        <v>17</v>
      </c>
      <c r="P8386" s="11">
        <v>0.33333333333333298</v>
      </c>
      <c r="Q8386" s="11">
        <v>7.1428571428571397E-2</v>
      </c>
      <c r="R8386" s="12">
        <v>5.91</v>
      </c>
      <c r="S8386" t="s">
        <v>27</v>
      </c>
      <c r="T8386">
        <v>0</v>
      </c>
      <c r="U8386">
        <f t="shared" ref="U8386:U8449" si="788">IF(O8386&lt;=20,5,IF(O8386&lt;=40,4,IF(O8386&lt;=70,3,IF(O8386&lt;=100,2,1))))</f>
        <v>5</v>
      </c>
      <c r="V8386">
        <f t="shared" ref="V8386:V8449" si="789">IF(M8386&gt;=11,5,IF(M8386&gt;=9,4,IF(M8386&gt;=7,3,IF(M8386&gt;=5,2,1))))</f>
        <v>1</v>
      </c>
      <c r="W8386">
        <f t="shared" ref="W8386:W8449" si="790">IF(K8386&gt;=500,5,IF(K8386&gt;=300,4,IF(K8386&gt;=150,3,IF(K8386&gt;=50,2,1))))</f>
        <v>1</v>
      </c>
      <c r="X8386" t="str">
        <f t="shared" ref="X8386:X8449" si="791">U8386 &amp; V8386 &amp; W8386</f>
        <v>511</v>
      </c>
      <c r="Y8386" t="str">
        <f>IF(Table1[[#This Row],[RFM_Score]]="555","Champion", IF(AND(J8386&gt;=4,V8386&gt;=4),"Loyal", IF(U8386&lt;=2,"At Risk", IF(W8386&gt;=4,"Potential Loyalist","Others"))))</f>
        <v>Others</v>
      </c>
    </row>
    <row r="8387" spans="1:25">
      <c r="A8387" t="s">
        <v>11459</v>
      </c>
      <c r="B8387">
        <v>32</v>
      </c>
      <c r="C8387" t="s">
        <v>24</v>
      </c>
      <c r="D8387" t="s">
        <v>29</v>
      </c>
      <c r="E8387" s="6" t="s">
        <v>20457</v>
      </c>
      <c r="F8387" t="s">
        <v>30</v>
      </c>
      <c r="G8387">
        <v>3</v>
      </c>
      <c r="H8387">
        <v>2</v>
      </c>
      <c r="I8387">
        <v>45</v>
      </c>
      <c r="J8387">
        <v>1</v>
      </c>
      <c r="K8387">
        <v>11.64</v>
      </c>
      <c r="L8387" t="str">
        <f t="shared" si="786"/>
        <v/>
      </c>
      <c r="M8387">
        <v>2</v>
      </c>
      <c r="N8387" t="str">
        <f t="shared" si="787"/>
        <v/>
      </c>
      <c r="O8387">
        <v>29</v>
      </c>
      <c r="P8387" s="11">
        <v>0.66666666666666596</v>
      </c>
      <c r="Q8387" s="11">
        <v>2.2222222222222199E-2</v>
      </c>
      <c r="R8387" s="12">
        <v>5.82</v>
      </c>
      <c r="S8387" t="s">
        <v>27</v>
      </c>
      <c r="T8387">
        <v>0</v>
      </c>
      <c r="U8387">
        <f t="shared" si="788"/>
        <v>4</v>
      </c>
      <c r="V8387">
        <f t="shared" si="789"/>
        <v>1</v>
      </c>
      <c r="W8387">
        <f t="shared" si="790"/>
        <v>1</v>
      </c>
      <c r="X8387" t="str">
        <f t="shared" si="791"/>
        <v>411</v>
      </c>
      <c r="Y8387" t="str">
        <f>IF(Table1[[#This Row],[RFM_Score]]="555","Champion", IF(AND(J8387&gt;=4,V8387&gt;=4),"Loyal", IF(U8387&lt;=2,"At Risk", IF(W8387&gt;=4,"Potential Loyalist","Others"))))</f>
        <v>Others</v>
      </c>
    </row>
    <row r="8388" spans="1:25">
      <c r="A8388" t="s">
        <v>1467</v>
      </c>
      <c r="B8388">
        <v>38</v>
      </c>
      <c r="C8388" t="s">
        <v>24</v>
      </c>
      <c r="D8388" t="s">
        <v>29</v>
      </c>
      <c r="E8388" s="6" t="s">
        <v>20458</v>
      </c>
      <c r="F8388" t="s">
        <v>21</v>
      </c>
      <c r="G8388">
        <v>7</v>
      </c>
      <c r="H8388">
        <v>2</v>
      </c>
      <c r="I8388">
        <v>50</v>
      </c>
      <c r="J8388">
        <v>2</v>
      </c>
      <c r="K8388">
        <v>11.63</v>
      </c>
      <c r="L8388" t="str">
        <f t="shared" si="786"/>
        <v/>
      </c>
      <c r="M8388">
        <v>2</v>
      </c>
      <c r="N8388" t="str">
        <f t="shared" si="787"/>
        <v/>
      </c>
      <c r="O8388">
        <v>19</v>
      </c>
      <c r="P8388" s="11">
        <v>0.28571428571428498</v>
      </c>
      <c r="Q8388" s="11">
        <v>0.04</v>
      </c>
      <c r="R8388" s="12">
        <v>5.8150000000000004</v>
      </c>
      <c r="S8388" t="s">
        <v>27</v>
      </c>
      <c r="T8388">
        <v>1</v>
      </c>
      <c r="U8388">
        <f t="shared" si="788"/>
        <v>5</v>
      </c>
      <c r="V8388">
        <f t="shared" si="789"/>
        <v>1</v>
      </c>
      <c r="W8388">
        <f t="shared" si="790"/>
        <v>1</v>
      </c>
      <c r="X8388" t="str">
        <f t="shared" si="791"/>
        <v>511</v>
      </c>
      <c r="Y8388" t="str">
        <f>IF(Table1[[#This Row],[RFM_Score]]="555","Champion", IF(AND(J8388&gt;=4,V8388&gt;=4),"Loyal", IF(U8388&lt;=2,"At Risk", IF(W8388&gt;=4,"Potential Loyalist","Others"))))</f>
        <v>Others</v>
      </c>
    </row>
    <row r="8389" spans="1:25">
      <c r="A8389" t="s">
        <v>3826</v>
      </c>
      <c r="B8389">
        <v>50</v>
      </c>
      <c r="C8389" t="s">
        <v>24</v>
      </c>
      <c r="D8389" t="s">
        <v>35</v>
      </c>
      <c r="E8389" s="6" t="s">
        <v>20459</v>
      </c>
      <c r="F8389" t="s">
        <v>26</v>
      </c>
      <c r="G8389">
        <v>4</v>
      </c>
      <c r="H8389">
        <v>2</v>
      </c>
      <c r="I8389">
        <v>48</v>
      </c>
      <c r="J8389">
        <v>2</v>
      </c>
      <c r="K8389">
        <v>11.48</v>
      </c>
      <c r="L8389" t="str">
        <f t="shared" si="786"/>
        <v/>
      </c>
      <c r="M8389">
        <v>2</v>
      </c>
      <c r="N8389" t="str">
        <f t="shared" si="787"/>
        <v/>
      </c>
      <c r="O8389">
        <v>58</v>
      </c>
      <c r="P8389" s="11">
        <v>0.5</v>
      </c>
      <c r="Q8389" s="11">
        <v>4.1666666666666602E-2</v>
      </c>
      <c r="R8389" s="12">
        <v>5.74</v>
      </c>
      <c r="S8389" t="s">
        <v>27</v>
      </c>
      <c r="T8389">
        <v>0</v>
      </c>
      <c r="U8389">
        <f t="shared" si="788"/>
        <v>3</v>
      </c>
      <c r="V8389">
        <f t="shared" si="789"/>
        <v>1</v>
      </c>
      <c r="W8389">
        <f t="shared" si="790"/>
        <v>1</v>
      </c>
      <c r="X8389" t="str">
        <f t="shared" si="791"/>
        <v>311</v>
      </c>
      <c r="Y8389" t="str">
        <f>IF(Table1[[#This Row],[RFM_Score]]="555","Champion", IF(AND(J8389&gt;=4,V8389&gt;=4),"Loyal", IF(U8389&lt;=2,"At Risk", IF(W8389&gt;=4,"Potential Loyalist","Others"))))</f>
        <v>Others</v>
      </c>
    </row>
    <row r="8390" spans="1:25">
      <c r="A8390" t="s">
        <v>8956</v>
      </c>
      <c r="B8390">
        <v>44</v>
      </c>
      <c r="C8390" t="s">
        <v>19</v>
      </c>
      <c r="D8390" t="s">
        <v>29</v>
      </c>
      <c r="E8390" s="6" t="s">
        <v>20460</v>
      </c>
      <c r="F8390" t="s">
        <v>21</v>
      </c>
      <c r="G8390">
        <v>4</v>
      </c>
      <c r="H8390">
        <v>2</v>
      </c>
      <c r="I8390">
        <v>50</v>
      </c>
      <c r="J8390">
        <v>3</v>
      </c>
      <c r="K8390">
        <v>11.35</v>
      </c>
      <c r="L8390" t="str">
        <f t="shared" si="786"/>
        <v/>
      </c>
      <c r="M8390">
        <v>2</v>
      </c>
      <c r="N8390" t="str">
        <f t="shared" si="787"/>
        <v/>
      </c>
      <c r="O8390">
        <v>83</v>
      </c>
      <c r="P8390" s="11">
        <v>0.5</v>
      </c>
      <c r="Q8390" s="11">
        <v>0.06</v>
      </c>
      <c r="R8390" s="12">
        <v>5.6749999999999998</v>
      </c>
      <c r="S8390" t="s">
        <v>27</v>
      </c>
      <c r="T8390">
        <v>0</v>
      </c>
      <c r="U8390">
        <f t="shared" si="788"/>
        <v>2</v>
      </c>
      <c r="V8390">
        <f t="shared" si="789"/>
        <v>1</v>
      </c>
      <c r="W8390">
        <f t="shared" si="790"/>
        <v>1</v>
      </c>
      <c r="X8390" t="str">
        <f t="shared" si="791"/>
        <v>211</v>
      </c>
      <c r="Y8390" t="str">
        <f>IF(Table1[[#This Row],[RFM_Score]]="555","Champion", IF(AND(J8390&gt;=4,V8390&gt;=4),"Loyal", IF(U8390&lt;=2,"At Risk", IF(W8390&gt;=4,"Potential Loyalist","Others"))))</f>
        <v>At Risk</v>
      </c>
    </row>
    <row r="8391" spans="1:25">
      <c r="A8391" t="s">
        <v>1243</v>
      </c>
      <c r="B8391">
        <v>26</v>
      </c>
      <c r="C8391" t="s">
        <v>19</v>
      </c>
      <c r="D8391" t="s">
        <v>49</v>
      </c>
      <c r="E8391" s="6" t="s">
        <v>20461</v>
      </c>
      <c r="F8391" t="s">
        <v>62</v>
      </c>
      <c r="G8391">
        <v>3</v>
      </c>
      <c r="H8391">
        <v>0</v>
      </c>
      <c r="I8391">
        <v>31</v>
      </c>
      <c r="J8391">
        <v>2</v>
      </c>
      <c r="K8391">
        <v>11.34</v>
      </c>
      <c r="L8391" t="str">
        <f t="shared" si="786"/>
        <v/>
      </c>
      <c r="M8391">
        <v>2</v>
      </c>
      <c r="N8391" t="str">
        <f t="shared" si="787"/>
        <v/>
      </c>
      <c r="O8391">
        <v>25</v>
      </c>
      <c r="P8391" s="11">
        <v>0</v>
      </c>
      <c r="Q8391" s="11">
        <v>6.4516129032257993E-2</v>
      </c>
      <c r="R8391" s="12">
        <v>5.67</v>
      </c>
      <c r="S8391" t="s">
        <v>27</v>
      </c>
      <c r="T8391">
        <v>0</v>
      </c>
      <c r="U8391">
        <f t="shared" si="788"/>
        <v>4</v>
      </c>
      <c r="V8391">
        <f t="shared" si="789"/>
        <v>1</v>
      </c>
      <c r="W8391">
        <f t="shared" si="790"/>
        <v>1</v>
      </c>
      <c r="X8391" t="str">
        <f t="shared" si="791"/>
        <v>411</v>
      </c>
      <c r="Y8391" t="str">
        <f>IF(Table1[[#This Row],[RFM_Score]]="555","Champion", IF(AND(J8391&gt;=4,V8391&gt;=4),"Loyal", IF(U8391&lt;=2,"At Risk", IF(W8391&gt;=4,"Potential Loyalist","Others"))))</f>
        <v>Others</v>
      </c>
    </row>
    <row r="8392" spans="1:25">
      <c r="A8392" t="s">
        <v>1329</v>
      </c>
      <c r="B8392">
        <v>34</v>
      </c>
      <c r="C8392" t="s">
        <v>19</v>
      </c>
      <c r="D8392" t="s">
        <v>29</v>
      </c>
      <c r="E8392" s="6" t="s">
        <v>20462</v>
      </c>
      <c r="F8392" t="s">
        <v>21</v>
      </c>
      <c r="G8392">
        <v>3</v>
      </c>
      <c r="H8392">
        <v>0</v>
      </c>
      <c r="I8392">
        <v>55</v>
      </c>
      <c r="J8392">
        <v>4</v>
      </c>
      <c r="K8392">
        <v>11.32</v>
      </c>
      <c r="L8392" t="str">
        <f t="shared" si="786"/>
        <v/>
      </c>
      <c r="M8392">
        <v>2</v>
      </c>
      <c r="N8392" t="str">
        <f t="shared" si="787"/>
        <v/>
      </c>
      <c r="O8392">
        <v>53</v>
      </c>
      <c r="P8392" s="11">
        <v>0</v>
      </c>
      <c r="Q8392" s="11">
        <v>7.2727272727272696E-2</v>
      </c>
      <c r="R8392" s="12">
        <v>5.66</v>
      </c>
      <c r="S8392" t="s">
        <v>27</v>
      </c>
      <c r="T8392">
        <v>0</v>
      </c>
      <c r="U8392">
        <f t="shared" si="788"/>
        <v>3</v>
      </c>
      <c r="V8392">
        <f t="shared" si="789"/>
        <v>1</v>
      </c>
      <c r="W8392">
        <f t="shared" si="790"/>
        <v>1</v>
      </c>
      <c r="X8392" t="str">
        <f t="shared" si="791"/>
        <v>311</v>
      </c>
      <c r="Y8392" t="str">
        <f>IF(Table1[[#This Row],[RFM_Score]]="555","Champion", IF(AND(J8392&gt;=4,V8392&gt;=4),"Loyal", IF(U8392&lt;=2,"At Risk", IF(W8392&gt;=4,"Potential Loyalist","Others"))))</f>
        <v>Others</v>
      </c>
    </row>
    <row r="8393" spans="1:25">
      <c r="A8393" t="s">
        <v>9802</v>
      </c>
      <c r="B8393">
        <v>31</v>
      </c>
      <c r="C8393" t="s">
        <v>19</v>
      </c>
      <c r="D8393" t="s">
        <v>25</v>
      </c>
      <c r="E8393" s="6" t="s">
        <v>20463</v>
      </c>
      <c r="F8393" t="s">
        <v>60</v>
      </c>
      <c r="G8393">
        <v>4</v>
      </c>
      <c r="H8393">
        <v>0</v>
      </c>
      <c r="I8393">
        <v>50</v>
      </c>
      <c r="J8393">
        <v>7</v>
      </c>
      <c r="K8393">
        <v>11.18</v>
      </c>
      <c r="L8393" t="str">
        <f t="shared" si="786"/>
        <v/>
      </c>
      <c r="M8393">
        <v>2</v>
      </c>
      <c r="N8393" t="str">
        <f t="shared" si="787"/>
        <v/>
      </c>
      <c r="O8393">
        <v>6</v>
      </c>
      <c r="P8393" s="11">
        <v>0</v>
      </c>
      <c r="Q8393" s="11">
        <v>0.14000000000000001</v>
      </c>
      <c r="R8393" s="12">
        <v>5.59</v>
      </c>
      <c r="S8393" t="s">
        <v>27</v>
      </c>
      <c r="T8393">
        <v>0</v>
      </c>
      <c r="U8393">
        <f t="shared" si="788"/>
        <v>5</v>
      </c>
      <c r="V8393">
        <f t="shared" si="789"/>
        <v>1</v>
      </c>
      <c r="W8393">
        <f t="shared" si="790"/>
        <v>1</v>
      </c>
      <c r="X8393" t="str">
        <f t="shared" si="791"/>
        <v>511</v>
      </c>
      <c r="Y8393" t="str">
        <f>IF(Table1[[#This Row],[RFM_Score]]="555","Champion", IF(AND(J8393&gt;=4,V8393&gt;=4),"Loyal", IF(U8393&lt;=2,"At Risk", IF(W8393&gt;=4,"Potential Loyalist","Others"))))</f>
        <v>Others</v>
      </c>
    </row>
    <row r="8394" spans="1:25">
      <c r="A8394" t="s">
        <v>3631</v>
      </c>
      <c r="B8394">
        <v>50</v>
      </c>
      <c r="C8394" t="s">
        <v>24</v>
      </c>
      <c r="D8394" t="s">
        <v>20</v>
      </c>
      <c r="E8394" s="6" t="s">
        <v>20464</v>
      </c>
      <c r="F8394" t="s">
        <v>37</v>
      </c>
      <c r="G8394">
        <v>2</v>
      </c>
      <c r="H8394">
        <v>1</v>
      </c>
      <c r="I8394">
        <v>49</v>
      </c>
      <c r="J8394">
        <v>3</v>
      </c>
      <c r="K8394">
        <v>11.16</v>
      </c>
      <c r="L8394" t="str">
        <f t="shared" si="786"/>
        <v/>
      </c>
      <c r="M8394">
        <v>2</v>
      </c>
      <c r="N8394" t="str">
        <f t="shared" si="787"/>
        <v/>
      </c>
      <c r="O8394">
        <v>5</v>
      </c>
      <c r="P8394" s="11">
        <v>0.5</v>
      </c>
      <c r="Q8394" s="11">
        <v>6.1224489795918297E-2</v>
      </c>
      <c r="R8394" s="12">
        <v>5.58</v>
      </c>
      <c r="S8394" t="s">
        <v>27</v>
      </c>
      <c r="T8394">
        <v>0</v>
      </c>
      <c r="U8394">
        <f t="shared" si="788"/>
        <v>5</v>
      </c>
      <c r="V8394">
        <f t="shared" si="789"/>
        <v>1</v>
      </c>
      <c r="W8394">
        <f t="shared" si="790"/>
        <v>1</v>
      </c>
      <c r="X8394" t="str">
        <f t="shared" si="791"/>
        <v>511</v>
      </c>
      <c r="Y8394" t="str">
        <f>IF(Table1[[#This Row],[RFM_Score]]="555","Champion", IF(AND(J8394&gt;=4,V8394&gt;=4),"Loyal", IF(U8394&lt;=2,"At Risk", IF(W8394&gt;=4,"Potential Loyalist","Others"))))</f>
        <v>Others</v>
      </c>
    </row>
    <row r="8395" spans="1:25">
      <c r="A8395" t="s">
        <v>9612</v>
      </c>
      <c r="B8395">
        <v>24</v>
      </c>
      <c r="C8395" t="s">
        <v>24</v>
      </c>
      <c r="D8395" t="s">
        <v>25</v>
      </c>
      <c r="E8395" s="6" t="s">
        <v>20465</v>
      </c>
      <c r="F8395" t="s">
        <v>30</v>
      </c>
      <c r="G8395">
        <v>4</v>
      </c>
      <c r="H8395">
        <v>2</v>
      </c>
      <c r="I8395">
        <v>46</v>
      </c>
      <c r="J8395">
        <v>2</v>
      </c>
      <c r="K8395">
        <v>11.14</v>
      </c>
      <c r="L8395" t="str">
        <f t="shared" si="786"/>
        <v/>
      </c>
      <c r="M8395">
        <v>2</v>
      </c>
      <c r="N8395" t="str">
        <f t="shared" si="787"/>
        <v/>
      </c>
      <c r="O8395">
        <v>48</v>
      </c>
      <c r="P8395" s="11">
        <v>0.5</v>
      </c>
      <c r="Q8395" s="11">
        <v>4.3478260869565202E-2</v>
      </c>
      <c r="R8395" s="12">
        <v>5.57</v>
      </c>
      <c r="S8395" t="s">
        <v>27</v>
      </c>
      <c r="T8395">
        <v>0</v>
      </c>
      <c r="U8395">
        <f t="shared" si="788"/>
        <v>3</v>
      </c>
      <c r="V8395">
        <f t="shared" si="789"/>
        <v>1</v>
      </c>
      <c r="W8395">
        <f t="shared" si="790"/>
        <v>1</v>
      </c>
      <c r="X8395" t="str">
        <f t="shared" si="791"/>
        <v>311</v>
      </c>
      <c r="Y8395" t="str">
        <f>IF(Table1[[#This Row],[RFM_Score]]="555","Champion", IF(AND(J8395&gt;=4,V8395&gt;=4),"Loyal", IF(U8395&lt;=2,"At Risk", IF(W8395&gt;=4,"Potential Loyalist","Others"))))</f>
        <v>Others</v>
      </c>
    </row>
    <row r="8396" spans="1:25">
      <c r="A8396" t="s">
        <v>3194</v>
      </c>
      <c r="B8396">
        <v>36</v>
      </c>
      <c r="C8396" t="s">
        <v>19</v>
      </c>
      <c r="D8396" t="s">
        <v>49</v>
      </c>
      <c r="E8396" s="6" t="s">
        <v>20466</v>
      </c>
      <c r="F8396" t="s">
        <v>37</v>
      </c>
      <c r="G8396">
        <v>3</v>
      </c>
      <c r="H8396">
        <v>0</v>
      </c>
      <c r="I8396">
        <v>46</v>
      </c>
      <c r="J8396">
        <v>1</v>
      </c>
      <c r="K8396">
        <v>11.12</v>
      </c>
      <c r="L8396" t="str">
        <f t="shared" si="786"/>
        <v/>
      </c>
      <c r="M8396">
        <v>2</v>
      </c>
      <c r="N8396" t="str">
        <f t="shared" si="787"/>
        <v/>
      </c>
      <c r="O8396">
        <v>48</v>
      </c>
      <c r="P8396" s="11">
        <v>0</v>
      </c>
      <c r="Q8396" s="11">
        <v>2.1739130434782601E-2</v>
      </c>
      <c r="R8396" s="12">
        <v>5.56</v>
      </c>
      <c r="S8396" t="s">
        <v>27</v>
      </c>
      <c r="T8396">
        <v>0</v>
      </c>
      <c r="U8396">
        <f t="shared" si="788"/>
        <v>3</v>
      </c>
      <c r="V8396">
        <f t="shared" si="789"/>
        <v>1</v>
      </c>
      <c r="W8396">
        <f t="shared" si="790"/>
        <v>1</v>
      </c>
      <c r="X8396" t="str">
        <f t="shared" si="791"/>
        <v>311</v>
      </c>
      <c r="Y8396" t="str">
        <f>IF(Table1[[#This Row],[RFM_Score]]="555","Champion", IF(AND(J8396&gt;=4,V8396&gt;=4),"Loyal", IF(U8396&lt;=2,"At Risk", IF(W8396&gt;=4,"Potential Loyalist","Others"))))</f>
        <v>Others</v>
      </c>
    </row>
    <row r="8397" spans="1:25">
      <c r="A8397" t="s">
        <v>8556</v>
      </c>
      <c r="B8397">
        <v>48</v>
      </c>
      <c r="C8397" t="s">
        <v>19</v>
      </c>
      <c r="D8397" t="s">
        <v>41</v>
      </c>
      <c r="E8397" s="6" t="s">
        <v>20467</v>
      </c>
      <c r="F8397" t="s">
        <v>21</v>
      </c>
      <c r="G8397">
        <v>4</v>
      </c>
      <c r="H8397">
        <v>0</v>
      </c>
      <c r="I8397">
        <v>49</v>
      </c>
      <c r="J8397">
        <v>2</v>
      </c>
      <c r="K8397">
        <v>11</v>
      </c>
      <c r="L8397" t="str">
        <f t="shared" si="786"/>
        <v/>
      </c>
      <c r="M8397">
        <v>2</v>
      </c>
      <c r="N8397" t="str">
        <f t="shared" si="787"/>
        <v/>
      </c>
      <c r="O8397">
        <v>110</v>
      </c>
      <c r="P8397" s="11">
        <v>0</v>
      </c>
      <c r="Q8397" s="11">
        <v>4.08163265306122E-2</v>
      </c>
      <c r="R8397" s="12">
        <v>5.5</v>
      </c>
      <c r="S8397" t="s">
        <v>27</v>
      </c>
      <c r="T8397">
        <v>1</v>
      </c>
      <c r="U8397">
        <f t="shared" si="788"/>
        <v>1</v>
      </c>
      <c r="V8397">
        <f t="shared" si="789"/>
        <v>1</v>
      </c>
      <c r="W8397">
        <f t="shared" si="790"/>
        <v>1</v>
      </c>
      <c r="X8397" t="str">
        <f t="shared" si="791"/>
        <v>111</v>
      </c>
      <c r="Y8397" t="str">
        <f>IF(Table1[[#This Row],[RFM_Score]]="555","Champion", IF(AND(J8397&gt;=4,V8397&gt;=4),"Loyal", IF(U8397&lt;=2,"At Risk", IF(W8397&gt;=4,"Potential Loyalist","Others"))))</f>
        <v>At Risk</v>
      </c>
    </row>
    <row r="8398" spans="1:25">
      <c r="A8398" t="s">
        <v>10973</v>
      </c>
      <c r="B8398">
        <v>43</v>
      </c>
      <c r="C8398" t="s">
        <v>19</v>
      </c>
      <c r="D8398" t="s">
        <v>41</v>
      </c>
      <c r="E8398" s="6" t="s">
        <v>20468</v>
      </c>
      <c r="F8398" t="s">
        <v>26</v>
      </c>
      <c r="G8398">
        <v>5</v>
      </c>
      <c r="H8398">
        <v>1</v>
      </c>
      <c r="I8398">
        <v>43</v>
      </c>
      <c r="J8398">
        <v>1</v>
      </c>
      <c r="K8398">
        <v>10.95</v>
      </c>
      <c r="L8398" t="str">
        <f t="shared" si="786"/>
        <v/>
      </c>
      <c r="M8398">
        <v>2</v>
      </c>
      <c r="N8398" t="str">
        <f t="shared" si="787"/>
        <v/>
      </c>
      <c r="O8398">
        <v>4</v>
      </c>
      <c r="P8398" s="11">
        <v>0.2</v>
      </c>
      <c r="Q8398" s="11">
        <v>2.3255813953488299E-2</v>
      </c>
      <c r="R8398" s="12">
        <v>5.4749999999999996</v>
      </c>
      <c r="S8398" t="s">
        <v>27</v>
      </c>
      <c r="T8398">
        <v>0</v>
      </c>
      <c r="U8398">
        <f t="shared" si="788"/>
        <v>5</v>
      </c>
      <c r="V8398">
        <f t="shared" si="789"/>
        <v>1</v>
      </c>
      <c r="W8398">
        <f t="shared" si="790"/>
        <v>1</v>
      </c>
      <c r="X8398" t="str">
        <f t="shared" si="791"/>
        <v>511</v>
      </c>
      <c r="Y8398" t="str">
        <f>IF(Table1[[#This Row],[RFM_Score]]="555","Champion", IF(AND(J8398&gt;=4,V8398&gt;=4),"Loyal", IF(U8398&lt;=2,"At Risk", IF(W8398&gt;=4,"Potential Loyalist","Others"))))</f>
        <v>Others</v>
      </c>
    </row>
    <row r="8399" spans="1:25">
      <c r="A8399" t="s">
        <v>5151</v>
      </c>
      <c r="B8399">
        <v>33</v>
      </c>
      <c r="C8399" t="s">
        <v>19</v>
      </c>
      <c r="D8399" t="s">
        <v>29</v>
      </c>
      <c r="E8399" s="6" t="s">
        <v>20469</v>
      </c>
      <c r="F8399" t="s">
        <v>30</v>
      </c>
      <c r="G8399">
        <v>5</v>
      </c>
      <c r="H8399">
        <v>1</v>
      </c>
      <c r="I8399">
        <v>46</v>
      </c>
      <c r="J8399">
        <v>4</v>
      </c>
      <c r="K8399">
        <v>10.85</v>
      </c>
      <c r="L8399" t="str">
        <f t="shared" si="786"/>
        <v/>
      </c>
      <c r="M8399">
        <v>2</v>
      </c>
      <c r="N8399" t="str">
        <f t="shared" si="787"/>
        <v/>
      </c>
      <c r="O8399">
        <v>10</v>
      </c>
      <c r="P8399" s="11">
        <v>0.2</v>
      </c>
      <c r="Q8399" s="11">
        <v>8.6956521739130405E-2</v>
      </c>
      <c r="R8399" s="12">
        <v>5.4249999999999998</v>
      </c>
      <c r="S8399" t="s">
        <v>27</v>
      </c>
      <c r="T8399">
        <v>0</v>
      </c>
      <c r="U8399">
        <f t="shared" si="788"/>
        <v>5</v>
      </c>
      <c r="V8399">
        <f t="shared" si="789"/>
        <v>1</v>
      </c>
      <c r="W8399">
        <f t="shared" si="790"/>
        <v>1</v>
      </c>
      <c r="X8399" t="str">
        <f t="shared" si="791"/>
        <v>511</v>
      </c>
      <c r="Y8399" t="str">
        <f>IF(Table1[[#This Row],[RFM_Score]]="555","Champion", IF(AND(J8399&gt;=4,V8399&gt;=4),"Loyal", IF(U8399&lt;=2,"At Risk", IF(W8399&gt;=4,"Potential Loyalist","Others"))))</f>
        <v>Others</v>
      </c>
    </row>
    <row r="8400" spans="1:25">
      <c r="A8400" t="s">
        <v>8419</v>
      </c>
      <c r="B8400">
        <v>36</v>
      </c>
      <c r="C8400" t="s">
        <v>19</v>
      </c>
      <c r="D8400" t="s">
        <v>35</v>
      </c>
      <c r="E8400" s="6" t="s">
        <v>20470</v>
      </c>
      <c r="F8400" t="s">
        <v>37</v>
      </c>
      <c r="G8400">
        <v>1</v>
      </c>
      <c r="H8400">
        <v>0</v>
      </c>
      <c r="I8400">
        <v>48</v>
      </c>
      <c r="J8400">
        <v>4</v>
      </c>
      <c r="K8400">
        <v>10.82</v>
      </c>
      <c r="L8400" t="str">
        <f t="shared" si="786"/>
        <v/>
      </c>
      <c r="M8400">
        <v>2</v>
      </c>
      <c r="N8400" t="str">
        <f t="shared" si="787"/>
        <v/>
      </c>
      <c r="O8400">
        <v>32</v>
      </c>
      <c r="P8400" s="11">
        <v>0</v>
      </c>
      <c r="Q8400" s="11">
        <v>8.3333333333333301E-2</v>
      </c>
      <c r="R8400" s="12">
        <v>5.41</v>
      </c>
      <c r="S8400" t="s">
        <v>27</v>
      </c>
      <c r="T8400">
        <v>0</v>
      </c>
      <c r="U8400">
        <f t="shared" si="788"/>
        <v>4</v>
      </c>
      <c r="V8400">
        <f t="shared" si="789"/>
        <v>1</v>
      </c>
      <c r="W8400">
        <f t="shared" si="790"/>
        <v>1</v>
      </c>
      <c r="X8400" t="str">
        <f t="shared" si="791"/>
        <v>411</v>
      </c>
      <c r="Y8400" t="str">
        <f>IF(Table1[[#This Row],[RFM_Score]]="555","Champion", IF(AND(J8400&gt;=4,V8400&gt;=4),"Loyal", IF(U8400&lt;=2,"At Risk", IF(W8400&gt;=4,"Potential Loyalist","Others"))))</f>
        <v>Others</v>
      </c>
    </row>
    <row r="8401" spans="1:25">
      <c r="A8401" t="s">
        <v>1077</v>
      </c>
      <c r="B8401">
        <v>55</v>
      </c>
      <c r="C8401" t="s">
        <v>19</v>
      </c>
      <c r="D8401" t="s">
        <v>41</v>
      </c>
      <c r="E8401" s="6" t="s">
        <v>20471</v>
      </c>
      <c r="F8401" t="s">
        <v>62</v>
      </c>
      <c r="G8401">
        <v>1</v>
      </c>
      <c r="H8401">
        <v>0</v>
      </c>
      <c r="I8401">
        <v>53</v>
      </c>
      <c r="J8401">
        <v>3</v>
      </c>
      <c r="K8401">
        <v>10.77</v>
      </c>
      <c r="L8401" t="str">
        <f t="shared" si="786"/>
        <v/>
      </c>
      <c r="M8401">
        <v>2</v>
      </c>
      <c r="N8401" t="str">
        <f t="shared" si="787"/>
        <v/>
      </c>
      <c r="O8401">
        <v>60</v>
      </c>
      <c r="P8401" s="11">
        <v>0</v>
      </c>
      <c r="Q8401" s="11">
        <v>5.6603773584905599E-2</v>
      </c>
      <c r="R8401" s="12">
        <v>5.3849999999999998</v>
      </c>
      <c r="S8401" t="s">
        <v>27</v>
      </c>
      <c r="T8401">
        <v>0</v>
      </c>
      <c r="U8401">
        <f t="shared" si="788"/>
        <v>3</v>
      </c>
      <c r="V8401">
        <f t="shared" si="789"/>
        <v>1</v>
      </c>
      <c r="W8401">
        <f t="shared" si="790"/>
        <v>1</v>
      </c>
      <c r="X8401" t="str">
        <f t="shared" si="791"/>
        <v>311</v>
      </c>
      <c r="Y8401" t="str">
        <f>IF(Table1[[#This Row],[RFM_Score]]="555","Champion", IF(AND(J8401&gt;=4,V8401&gt;=4),"Loyal", IF(U8401&lt;=2,"At Risk", IF(W8401&gt;=4,"Potential Loyalist","Others"))))</f>
        <v>Others</v>
      </c>
    </row>
    <row r="8402" spans="1:25">
      <c r="A8402" t="s">
        <v>10172</v>
      </c>
      <c r="B8402">
        <v>29</v>
      </c>
      <c r="C8402" t="s">
        <v>24</v>
      </c>
      <c r="D8402" t="s">
        <v>29</v>
      </c>
      <c r="E8402" s="6" t="s">
        <v>20472</v>
      </c>
      <c r="F8402" t="s">
        <v>21</v>
      </c>
      <c r="G8402">
        <v>2</v>
      </c>
      <c r="H8402">
        <v>0</v>
      </c>
      <c r="I8402">
        <v>69</v>
      </c>
      <c r="J8402">
        <v>4</v>
      </c>
      <c r="K8402">
        <v>10.75</v>
      </c>
      <c r="L8402" t="str">
        <f t="shared" si="786"/>
        <v/>
      </c>
      <c r="M8402">
        <v>2</v>
      </c>
      <c r="N8402" t="str">
        <f t="shared" si="787"/>
        <v/>
      </c>
      <c r="O8402">
        <v>33</v>
      </c>
      <c r="P8402" s="11">
        <v>0</v>
      </c>
      <c r="Q8402" s="11">
        <v>5.7971014492753603E-2</v>
      </c>
      <c r="R8402" s="12">
        <v>5.375</v>
      </c>
      <c r="S8402" t="s">
        <v>27</v>
      </c>
      <c r="T8402">
        <v>0</v>
      </c>
      <c r="U8402">
        <f t="shared" si="788"/>
        <v>4</v>
      </c>
      <c r="V8402">
        <f t="shared" si="789"/>
        <v>1</v>
      </c>
      <c r="W8402">
        <f t="shared" si="790"/>
        <v>1</v>
      </c>
      <c r="X8402" t="str">
        <f t="shared" si="791"/>
        <v>411</v>
      </c>
      <c r="Y8402" t="str">
        <f>IF(Table1[[#This Row],[RFM_Score]]="555","Champion", IF(AND(J8402&gt;=4,V8402&gt;=4),"Loyal", IF(U8402&lt;=2,"At Risk", IF(W8402&gt;=4,"Potential Loyalist","Others"))))</f>
        <v>Others</v>
      </c>
    </row>
    <row r="8403" spans="1:25">
      <c r="A8403" t="s">
        <v>3587</v>
      </c>
      <c r="B8403">
        <v>28</v>
      </c>
      <c r="C8403" t="s">
        <v>19</v>
      </c>
      <c r="D8403" t="s">
        <v>25</v>
      </c>
      <c r="E8403" s="6" t="s">
        <v>20473</v>
      </c>
      <c r="F8403" t="s">
        <v>30</v>
      </c>
      <c r="G8403">
        <v>2</v>
      </c>
      <c r="H8403">
        <v>0</v>
      </c>
      <c r="I8403">
        <v>48</v>
      </c>
      <c r="J8403">
        <v>3</v>
      </c>
      <c r="K8403">
        <v>10.74</v>
      </c>
      <c r="L8403" t="str">
        <f t="shared" si="786"/>
        <v/>
      </c>
      <c r="M8403">
        <v>2</v>
      </c>
      <c r="N8403" t="str">
        <f t="shared" si="787"/>
        <v/>
      </c>
      <c r="O8403">
        <v>1</v>
      </c>
      <c r="P8403" s="11">
        <v>0</v>
      </c>
      <c r="Q8403" s="11">
        <v>6.25E-2</v>
      </c>
      <c r="R8403" s="12">
        <v>5.37</v>
      </c>
      <c r="S8403" t="s">
        <v>27</v>
      </c>
      <c r="T8403">
        <v>0</v>
      </c>
      <c r="U8403">
        <f t="shared" si="788"/>
        <v>5</v>
      </c>
      <c r="V8403">
        <f t="shared" si="789"/>
        <v>1</v>
      </c>
      <c r="W8403">
        <f t="shared" si="790"/>
        <v>1</v>
      </c>
      <c r="X8403" t="str">
        <f t="shared" si="791"/>
        <v>511</v>
      </c>
      <c r="Y8403" t="str">
        <f>IF(Table1[[#This Row],[RFM_Score]]="555","Champion", IF(AND(J8403&gt;=4,V8403&gt;=4),"Loyal", IF(U8403&lt;=2,"At Risk", IF(W8403&gt;=4,"Potential Loyalist","Others"))))</f>
        <v>Others</v>
      </c>
    </row>
    <row r="8404" spans="1:25">
      <c r="A8404" t="s">
        <v>10553</v>
      </c>
      <c r="B8404">
        <v>21</v>
      </c>
      <c r="C8404" t="s">
        <v>24</v>
      </c>
      <c r="D8404" t="s">
        <v>29</v>
      </c>
      <c r="E8404" s="6" t="s">
        <v>20474</v>
      </c>
      <c r="F8404" t="s">
        <v>62</v>
      </c>
      <c r="G8404">
        <v>2</v>
      </c>
      <c r="H8404">
        <v>1</v>
      </c>
      <c r="I8404">
        <v>55</v>
      </c>
      <c r="J8404">
        <v>4</v>
      </c>
      <c r="K8404">
        <v>10.74</v>
      </c>
      <c r="L8404" t="str">
        <f t="shared" si="786"/>
        <v/>
      </c>
      <c r="M8404">
        <v>2</v>
      </c>
      <c r="N8404" t="str">
        <f t="shared" si="787"/>
        <v/>
      </c>
      <c r="O8404">
        <v>13</v>
      </c>
      <c r="P8404" s="11">
        <v>0.5</v>
      </c>
      <c r="Q8404" s="11">
        <v>7.2727272727272696E-2</v>
      </c>
      <c r="R8404" s="12">
        <v>5.37</v>
      </c>
      <c r="S8404" t="s">
        <v>27</v>
      </c>
      <c r="T8404">
        <v>0</v>
      </c>
      <c r="U8404">
        <f t="shared" si="788"/>
        <v>5</v>
      </c>
      <c r="V8404">
        <f t="shared" si="789"/>
        <v>1</v>
      </c>
      <c r="W8404">
        <f t="shared" si="790"/>
        <v>1</v>
      </c>
      <c r="X8404" t="str">
        <f t="shared" si="791"/>
        <v>511</v>
      </c>
      <c r="Y8404" t="str">
        <f>IF(Table1[[#This Row],[RFM_Score]]="555","Champion", IF(AND(J8404&gt;=4,V8404&gt;=4),"Loyal", IF(U8404&lt;=2,"At Risk", IF(W8404&gt;=4,"Potential Loyalist","Others"))))</f>
        <v>Others</v>
      </c>
    </row>
    <row r="8405" spans="1:25">
      <c r="A8405" t="s">
        <v>4808</v>
      </c>
      <c r="B8405">
        <v>23</v>
      </c>
      <c r="C8405" t="s">
        <v>19</v>
      </c>
      <c r="D8405" t="s">
        <v>49</v>
      </c>
      <c r="E8405" s="6" t="s">
        <v>20475</v>
      </c>
      <c r="F8405" t="s">
        <v>30</v>
      </c>
      <c r="G8405">
        <v>6</v>
      </c>
      <c r="H8405">
        <v>3</v>
      </c>
      <c r="I8405">
        <v>55</v>
      </c>
      <c r="J8405">
        <v>2</v>
      </c>
      <c r="K8405">
        <v>10.71</v>
      </c>
      <c r="L8405" t="str">
        <f t="shared" si="786"/>
        <v/>
      </c>
      <c r="M8405">
        <v>2</v>
      </c>
      <c r="N8405" t="str">
        <f t="shared" si="787"/>
        <v/>
      </c>
      <c r="O8405">
        <v>18</v>
      </c>
      <c r="P8405" s="11">
        <v>0.5</v>
      </c>
      <c r="Q8405" s="11">
        <v>3.6363636363636299E-2</v>
      </c>
      <c r="R8405" s="12">
        <v>5.3550000000000004</v>
      </c>
      <c r="S8405" t="s">
        <v>27</v>
      </c>
      <c r="T8405">
        <v>0</v>
      </c>
      <c r="U8405">
        <f t="shared" si="788"/>
        <v>5</v>
      </c>
      <c r="V8405">
        <f t="shared" si="789"/>
        <v>1</v>
      </c>
      <c r="W8405">
        <f t="shared" si="790"/>
        <v>1</v>
      </c>
      <c r="X8405" t="str">
        <f t="shared" si="791"/>
        <v>511</v>
      </c>
      <c r="Y8405" t="str">
        <f>IF(Table1[[#This Row],[RFM_Score]]="555","Champion", IF(AND(J8405&gt;=4,V8405&gt;=4),"Loyal", IF(U8405&lt;=2,"At Risk", IF(W8405&gt;=4,"Potential Loyalist","Others"))))</f>
        <v>Others</v>
      </c>
    </row>
    <row r="8406" spans="1:25">
      <c r="A8406" t="s">
        <v>7236</v>
      </c>
      <c r="B8406">
        <v>18</v>
      </c>
      <c r="C8406" t="s">
        <v>24</v>
      </c>
      <c r="D8406" t="s">
        <v>46</v>
      </c>
      <c r="E8406" s="6" t="s">
        <v>20476</v>
      </c>
      <c r="F8406" t="s">
        <v>21</v>
      </c>
      <c r="G8406">
        <v>1</v>
      </c>
      <c r="H8406">
        <v>0</v>
      </c>
      <c r="I8406">
        <v>50</v>
      </c>
      <c r="J8406">
        <v>2</v>
      </c>
      <c r="K8406">
        <v>10.52</v>
      </c>
      <c r="L8406" t="str">
        <f t="shared" si="786"/>
        <v/>
      </c>
      <c r="M8406">
        <v>2</v>
      </c>
      <c r="N8406" t="str">
        <f t="shared" si="787"/>
        <v/>
      </c>
      <c r="O8406">
        <v>9</v>
      </c>
      <c r="P8406" s="11">
        <v>0</v>
      </c>
      <c r="Q8406" s="11">
        <v>0.04</v>
      </c>
      <c r="R8406" s="12">
        <v>5.26</v>
      </c>
      <c r="S8406" t="s">
        <v>27</v>
      </c>
      <c r="T8406">
        <v>0</v>
      </c>
      <c r="U8406">
        <f t="shared" si="788"/>
        <v>5</v>
      </c>
      <c r="V8406">
        <f t="shared" si="789"/>
        <v>1</v>
      </c>
      <c r="W8406">
        <f t="shared" si="790"/>
        <v>1</v>
      </c>
      <c r="X8406" t="str">
        <f t="shared" si="791"/>
        <v>511</v>
      </c>
      <c r="Y8406" t="str">
        <f>IF(Table1[[#This Row],[RFM_Score]]="555","Champion", IF(AND(J8406&gt;=4,V8406&gt;=4),"Loyal", IF(U8406&lt;=2,"At Risk", IF(W8406&gt;=4,"Potential Loyalist","Others"))))</f>
        <v>Others</v>
      </c>
    </row>
    <row r="8407" spans="1:25">
      <c r="A8407" t="s">
        <v>1642</v>
      </c>
      <c r="B8407">
        <v>23</v>
      </c>
      <c r="C8407" t="s">
        <v>24</v>
      </c>
      <c r="D8407" t="s">
        <v>41</v>
      </c>
      <c r="E8407" s="6" t="s">
        <v>20477</v>
      </c>
      <c r="F8407" t="s">
        <v>26</v>
      </c>
      <c r="G8407">
        <v>1</v>
      </c>
      <c r="H8407">
        <v>1</v>
      </c>
      <c r="I8407">
        <v>56</v>
      </c>
      <c r="J8407">
        <v>3</v>
      </c>
      <c r="K8407">
        <v>10.51</v>
      </c>
      <c r="L8407" t="str">
        <f t="shared" si="786"/>
        <v/>
      </c>
      <c r="M8407">
        <v>2</v>
      </c>
      <c r="N8407" t="str">
        <f t="shared" si="787"/>
        <v/>
      </c>
      <c r="O8407">
        <v>74</v>
      </c>
      <c r="P8407" s="11">
        <v>1</v>
      </c>
      <c r="Q8407" s="11">
        <v>5.3571428571428499E-2</v>
      </c>
      <c r="R8407" s="12">
        <v>5.2549999999999999</v>
      </c>
      <c r="S8407" t="s">
        <v>27</v>
      </c>
      <c r="T8407">
        <v>0</v>
      </c>
      <c r="U8407">
        <f t="shared" si="788"/>
        <v>2</v>
      </c>
      <c r="V8407">
        <f t="shared" si="789"/>
        <v>1</v>
      </c>
      <c r="W8407">
        <f t="shared" si="790"/>
        <v>1</v>
      </c>
      <c r="X8407" t="str">
        <f t="shared" si="791"/>
        <v>211</v>
      </c>
      <c r="Y8407" t="str">
        <f>IF(Table1[[#This Row],[RFM_Score]]="555","Champion", IF(AND(J8407&gt;=4,V8407&gt;=4),"Loyal", IF(U8407&lt;=2,"At Risk", IF(W8407&gt;=4,"Potential Loyalist","Others"))))</f>
        <v>At Risk</v>
      </c>
    </row>
    <row r="8408" spans="1:25">
      <c r="A8408" t="s">
        <v>599</v>
      </c>
      <c r="B8408">
        <v>45</v>
      </c>
      <c r="C8408" t="s">
        <v>19</v>
      </c>
      <c r="D8408" t="s">
        <v>46</v>
      </c>
      <c r="E8408" s="6" t="s">
        <v>20478</v>
      </c>
      <c r="F8408" t="s">
        <v>62</v>
      </c>
      <c r="G8408">
        <v>2</v>
      </c>
      <c r="H8408">
        <v>1</v>
      </c>
      <c r="I8408">
        <v>53</v>
      </c>
      <c r="J8408">
        <v>2</v>
      </c>
      <c r="K8408">
        <v>10.4</v>
      </c>
      <c r="L8408" t="str">
        <f t="shared" si="786"/>
        <v/>
      </c>
      <c r="M8408">
        <v>2</v>
      </c>
      <c r="N8408" t="str">
        <f t="shared" si="787"/>
        <v/>
      </c>
      <c r="O8408">
        <v>39</v>
      </c>
      <c r="P8408" s="11">
        <v>0.5</v>
      </c>
      <c r="Q8408" s="11">
        <v>3.7735849056603703E-2</v>
      </c>
      <c r="R8408" s="12">
        <v>5.2</v>
      </c>
      <c r="S8408" t="s">
        <v>27</v>
      </c>
      <c r="T8408">
        <v>0</v>
      </c>
      <c r="U8408">
        <f t="shared" si="788"/>
        <v>4</v>
      </c>
      <c r="V8408">
        <f t="shared" si="789"/>
        <v>1</v>
      </c>
      <c r="W8408">
        <f t="shared" si="790"/>
        <v>1</v>
      </c>
      <c r="X8408" t="str">
        <f t="shared" si="791"/>
        <v>411</v>
      </c>
      <c r="Y8408" t="str">
        <f>IF(Table1[[#This Row],[RFM_Score]]="555","Champion", IF(AND(J8408&gt;=4,V8408&gt;=4),"Loyal", IF(U8408&lt;=2,"At Risk", IF(W8408&gt;=4,"Potential Loyalist","Others"))))</f>
        <v>Others</v>
      </c>
    </row>
    <row r="8409" spans="1:25">
      <c r="A8409" t="s">
        <v>11293</v>
      </c>
      <c r="B8409">
        <v>18</v>
      </c>
      <c r="C8409" t="s">
        <v>19</v>
      </c>
      <c r="D8409" t="s">
        <v>49</v>
      </c>
      <c r="E8409" s="6" t="s">
        <v>20479</v>
      </c>
      <c r="F8409" t="s">
        <v>21</v>
      </c>
      <c r="G8409">
        <v>4</v>
      </c>
      <c r="H8409">
        <v>1</v>
      </c>
      <c r="I8409">
        <v>38</v>
      </c>
      <c r="J8409">
        <v>1</v>
      </c>
      <c r="K8409">
        <v>10.33</v>
      </c>
      <c r="L8409" t="str">
        <f t="shared" si="786"/>
        <v/>
      </c>
      <c r="M8409">
        <v>2</v>
      </c>
      <c r="N8409" t="str">
        <f t="shared" si="787"/>
        <v/>
      </c>
      <c r="O8409">
        <v>26</v>
      </c>
      <c r="P8409" s="11">
        <v>0.25</v>
      </c>
      <c r="Q8409" s="11">
        <v>2.6315789473684199E-2</v>
      </c>
      <c r="R8409" s="12">
        <v>5.165</v>
      </c>
      <c r="S8409" t="s">
        <v>27</v>
      </c>
      <c r="T8409">
        <v>1</v>
      </c>
      <c r="U8409">
        <f t="shared" si="788"/>
        <v>4</v>
      </c>
      <c r="V8409">
        <f t="shared" si="789"/>
        <v>1</v>
      </c>
      <c r="W8409">
        <f t="shared" si="790"/>
        <v>1</v>
      </c>
      <c r="X8409" t="str">
        <f t="shared" si="791"/>
        <v>411</v>
      </c>
      <c r="Y8409" t="str">
        <f>IF(Table1[[#This Row],[RFM_Score]]="555","Champion", IF(AND(J8409&gt;=4,V8409&gt;=4),"Loyal", IF(U8409&lt;=2,"At Risk", IF(W8409&gt;=4,"Potential Loyalist","Others"))))</f>
        <v>Others</v>
      </c>
    </row>
    <row r="8410" spans="1:25">
      <c r="A8410" t="s">
        <v>1029</v>
      </c>
      <c r="B8410">
        <v>32</v>
      </c>
      <c r="C8410" t="s">
        <v>19</v>
      </c>
      <c r="D8410" t="s">
        <v>25</v>
      </c>
      <c r="E8410" s="6" t="s">
        <v>20480</v>
      </c>
      <c r="F8410" t="s">
        <v>30</v>
      </c>
      <c r="G8410">
        <v>3</v>
      </c>
      <c r="H8410">
        <v>0</v>
      </c>
      <c r="I8410">
        <v>50</v>
      </c>
      <c r="J8410">
        <v>2</v>
      </c>
      <c r="K8410">
        <v>10.26</v>
      </c>
      <c r="L8410" t="str">
        <f t="shared" si="786"/>
        <v/>
      </c>
      <c r="M8410">
        <v>2</v>
      </c>
      <c r="N8410" t="str">
        <f t="shared" si="787"/>
        <v/>
      </c>
      <c r="O8410">
        <v>74</v>
      </c>
      <c r="P8410" s="11">
        <v>0</v>
      </c>
      <c r="Q8410" s="11">
        <v>0.04</v>
      </c>
      <c r="R8410" s="12">
        <v>5.13</v>
      </c>
      <c r="S8410" t="s">
        <v>27</v>
      </c>
      <c r="T8410">
        <v>0</v>
      </c>
      <c r="U8410">
        <f t="shared" si="788"/>
        <v>2</v>
      </c>
      <c r="V8410">
        <f t="shared" si="789"/>
        <v>1</v>
      </c>
      <c r="W8410">
        <f t="shared" si="790"/>
        <v>1</v>
      </c>
      <c r="X8410" t="str">
        <f t="shared" si="791"/>
        <v>211</v>
      </c>
      <c r="Y8410" t="str">
        <f>IF(Table1[[#This Row],[RFM_Score]]="555","Champion", IF(AND(J8410&gt;=4,V8410&gt;=4),"Loyal", IF(U8410&lt;=2,"At Risk", IF(W8410&gt;=4,"Potential Loyalist","Others"))))</f>
        <v>At Risk</v>
      </c>
    </row>
    <row r="8411" spans="1:25">
      <c r="A8411" t="s">
        <v>11756</v>
      </c>
      <c r="B8411">
        <v>55</v>
      </c>
      <c r="C8411" t="s">
        <v>24</v>
      </c>
      <c r="D8411" t="s">
        <v>49</v>
      </c>
      <c r="E8411" s="6" t="s">
        <v>20481</v>
      </c>
      <c r="F8411" t="s">
        <v>37</v>
      </c>
      <c r="G8411">
        <v>2</v>
      </c>
      <c r="H8411">
        <v>0</v>
      </c>
      <c r="I8411">
        <v>55</v>
      </c>
      <c r="J8411">
        <v>1</v>
      </c>
      <c r="K8411">
        <v>10.26</v>
      </c>
      <c r="L8411" t="str">
        <f t="shared" si="786"/>
        <v/>
      </c>
      <c r="M8411">
        <v>2</v>
      </c>
      <c r="N8411" t="str">
        <f t="shared" si="787"/>
        <v/>
      </c>
      <c r="O8411">
        <v>61</v>
      </c>
      <c r="P8411" s="11">
        <v>0</v>
      </c>
      <c r="Q8411" s="11">
        <v>1.8181818181818101E-2</v>
      </c>
      <c r="R8411" s="12">
        <v>5.13</v>
      </c>
      <c r="S8411" t="s">
        <v>27</v>
      </c>
      <c r="T8411">
        <v>0</v>
      </c>
      <c r="U8411">
        <f t="shared" si="788"/>
        <v>3</v>
      </c>
      <c r="V8411">
        <f t="shared" si="789"/>
        <v>1</v>
      </c>
      <c r="W8411">
        <f t="shared" si="790"/>
        <v>1</v>
      </c>
      <c r="X8411" t="str">
        <f t="shared" si="791"/>
        <v>311</v>
      </c>
      <c r="Y8411" t="str">
        <f>IF(Table1[[#This Row],[RFM_Score]]="555","Champion", IF(AND(J8411&gt;=4,V8411&gt;=4),"Loyal", IF(U8411&lt;=2,"At Risk", IF(W8411&gt;=4,"Potential Loyalist","Others"))))</f>
        <v>Others</v>
      </c>
    </row>
    <row r="8412" spans="1:25">
      <c r="A8412" t="s">
        <v>9804</v>
      </c>
      <c r="B8412">
        <v>35</v>
      </c>
      <c r="C8412" t="s">
        <v>24</v>
      </c>
      <c r="D8412" t="s">
        <v>49</v>
      </c>
      <c r="E8412" s="6" t="s">
        <v>20482</v>
      </c>
      <c r="F8412" t="s">
        <v>62</v>
      </c>
      <c r="G8412">
        <v>3</v>
      </c>
      <c r="H8412">
        <v>1</v>
      </c>
      <c r="I8412">
        <v>52</v>
      </c>
      <c r="J8412">
        <v>4</v>
      </c>
      <c r="K8412">
        <v>10.23</v>
      </c>
      <c r="L8412" t="str">
        <f t="shared" si="786"/>
        <v/>
      </c>
      <c r="M8412">
        <v>2</v>
      </c>
      <c r="N8412" t="str">
        <f t="shared" si="787"/>
        <v/>
      </c>
      <c r="O8412">
        <v>27</v>
      </c>
      <c r="P8412" s="11">
        <v>0.33333333333333298</v>
      </c>
      <c r="Q8412" s="11">
        <v>7.69230769230769E-2</v>
      </c>
      <c r="R8412" s="12">
        <v>5.1150000000000002</v>
      </c>
      <c r="S8412" t="s">
        <v>27</v>
      </c>
      <c r="T8412">
        <v>0</v>
      </c>
      <c r="U8412">
        <f t="shared" si="788"/>
        <v>4</v>
      </c>
      <c r="V8412">
        <f t="shared" si="789"/>
        <v>1</v>
      </c>
      <c r="W8412">
        <f t="shared" si="790"/>
        <v>1</v>
      </c>
      <c r="X8412" t="str">
        <f t="shared" si="791"/>
        <v>411</v>
      </c>
      <c r="Y8412" t="str">
        <f>IF(Table1[[#This Row],[RFM_Score]]="555","Champion", IF(AND(J8412&gt;=4,V8412&gt;=4),"Loyal", IF(U8412&lt;=2,"At Risk", IF(W8412&gt;=4,"Potential Loyalist","Others"))))</f>
        <v>Others</v>
      </c>
    </row>
    <row r="8413" spans="1:25">
      <c r="A8413" t="s">
        <v>4825</v>
      </c>
      <c r="B8413">
        <v>18</v>
      </c>
      <c r="C8413" t="s">
        <v>24</v>
      </c>
      <c r="D8413" t="s">
        <v>25</v>
      </c>
      <c r="E8413" s="6" t="s">
        <v>20483</v>
      </c>
      <c r="F8413" t="s">
        <v>37</v>
      </c>
      <c r="G8413">
        <v>0</v>
      </c>
      <c r="H8413">
        <v>0</v>
      </c>
      <c r="I8413">
        <v>58</v>
      </c>
      <c r="J8413">
        <v>0</v>
      </c>
      <c r="K8413">
        <v>9.86</v>
      </c>
      <c r="L8413" t="str">
        <f t="shared" si="786"/>
        <v/>
      </c>
      <c r="M8413">
        <v>2</v>
      </c>
      <c r="N8413" t="str">
        <f t="shared" si="787"/>
        <v/>
      </c>
      <c r="O8413">
        <v>14</v>
      </c>
      <c r="P8413" s="11">
        <v>0</v>
      </c>
      <c r="Q8413" s="11">
        <v>0</v>
      </c>
      <c r="R8413" s="12">
        <v>4.93</v>
      </c>
      <c r="S8413" t="s">
        <v>27</v>
      </c>
      <c r="T8413">
        <v>0</v>
      </c>
      <c r="U8413">
        <f t="shared" si="788"/>
        <v>5</v>
      </c>
      <c r="V8413">
        <f t="shared" si="789"/>
        <v>1</v>
      </c>
      <c r="W8413">
        <f t="shared" si="790"/>
        <v>1</v>
      </c>
      <c r="X8413" t="str">
        <f t="shared" si="791"/>
        <v>511</v>
      </c>
      <c r="Y8413" t="str">
        <f>IF(Table1[[#This Row],[RFM_Score]]="555","Champion", IF(AND(J8413&gt;=4,V8413&gt;=4),"Loyal", IF(U8413&lt;=2,"At Risk", IF(W8413&gt;=4,"Potential Loyalist","Others"))))</f>
        <v>Others</v>
      </c>
    </row>
    <row r="8414" spans="1:25">
      <c r="A8414" t="s">
        <v>11123</v>
      </c>
      <c r="B8414">
        <v>37</v>
      </c>
      <c r="C8414" t="s">
        <v>19</v>
      </c>
      <c r="D8414" t="s">
        <v>46</v>
      </c>
      <c r="E8414" s="6" t="s">
        <v>20484</v>
      </c>
      <c r="F8414" t="s">
        <v>26</v>
      </c>
      <c r="G8414">
        <v>4</v>
      </c>
      <c r="H8414">
        <v>2</v>
      </c>
      <c r="I8414">
        <v>44</v>
      </c>
      <c r="J8414">
        <v>1</v>
      </c>
      <c r="K8414">
        <v>9.82</v>
      </c>
      <c r="L8414" t="str">
        <f t="shared" si="786"/>
        <v/>
      </c>
      <c r="M8414">
        <v>2</v>
      </c>
      <c r="N8414" t="str">
        <f t="shared" si="787"/>
        <v/>
      </c>
      <c r="O8414">
        <v>13</v>
      </c>
      <c r="P8414" s="11">
        <v>0.5</v>
      </c>
      <c r="Q8414" s="11">
        <v>2.27272727272727E-2</v>
      </c>
      <c r="R8414" s="12">
        <v>4.91</v>
      </c>
      <c r="S8414" t="s">
        <v>27</v>
      </c>
      <c r="T8414">
        <v>0</v>
      </c>
      <c r="U8414">
        <f t="shared" si="788"/>
        <v>5</v>
      </c>
      <c r="V8414">
        <f t="shared" si="789"/>
        <v>1</v>
      </c>
      <c r="W8414">
        <f t="shared" si="790"/>
        <v>1</v>
      </c>
      <c r="X8414" t="str">
        <f t="shared" si="791"/>
        <v>511</v>
      </c>
      <c r="Y8414" t="str">
        <f>IF(Table1[[#This Row],[RFM_Score]]="555","Champion", IF(AND(J8414&gt;=4,V8414&gt;=4),"Loyal", IF(U8414&lt;=2,"At Risk", IF(W8414&gt;=4,"Potential Loyalist","Others"))))</f>
        <v>Others</v>
      </c>
    </row>
    <row r="8415" spans="1:25">
      <c r="A8415" t="s">
        <v>2514</v>
      </c>
      <c r="B8415">
        <v>52</v>
      </c>
      <c r="C8415" t="s">
        <v>24</v>
      </c>
      <c r="D8415" t="s">
        <v>41</v>
      </c>
      <c r="E8415" s="6" t="s">
        <v>20485</v>
      </c>
      <c r="F8415" t="s">
        <v>37</v>
      </c>
      <c r="G8415">
        <v>7</v>
      </c>
      <c r="H8415">
        <v>1</v>
      </c>
      <c r="I8415">
        <v>61</v>
      </c>
      <c r="J8415">
        <v>2</v>
      </c>
      <c r="K8415">
        <v>9.8000000000000007</v>
      </c>
      <c r="L8415" t="str">
        <f t="shared" si="786"/>
        <v/>
      </c>
      <c r="M8415">
        <v>2</v>
      </c>
      <c r="N8415" t="str">
        <f t="shared" si="787"/>
        <v/>
      </c>
      <c r="O8415">
        <v>1</v>
      </c>
      <c r="P8415" s="11">
        <v>0.14285714285714199</v>
      </c>
      <c r="Q8415" s="11">
        <v>3.2786885245901599E-2</v>
      </c>
      <c r="R8415" s="12">
        <v>4.9000000000000004</v>
      </c>
      <c r="S8415" t="s">
        <v>27</v>
      </c>
      <c r="T8415">
        <v>1</v>
      </c>
      <c r="U8415">
        <f t="shared" si="788"/>
        <v>5</v>
      </c>
      <c r="V8415">
        <f t="shared" si="789"/>
        <v>1</v>
      </c>
      <c r="W8415">
        <f t="shared" si="790"/>
        <v>1</v>
      </c>
      <c r="X8415" t="str">
        <f t="shared" si="791"/>
        <v>511</v>
      </c>
      <c r="Y8415" t="str">
        <f>IF(Table1[[#This Row],[RFM_Score]]="555","Champion", IF(AND(J8415&gt;=4,V8415&gt;=4),"Loyal", IF(U8415&lt;=2,"At Risk", IF(W8415&gt;=4,"Potential Loyalist","Others"))))</f>
        <v>Others</v>
      </c>
    </row>
    <row r="8416" spans="1:25">
      <c r="A8416" t="s">
        <v>2287</v>
      </c>
      <c r="B8416">
        <v>33</v>
      </c>
      <c r="C8416" t="s">
        <v>19</v>
      </c>
      <c r="D8416" t="s">
        <v>46</v>
      </c>
      <c r="E8416" s="6" t="s">
        <v>20486</v>
      </c>
      <c r="F8416" t="s">
        <v>37</v>
      </c>
      <c r="G8416">
        <v>5</v>
      </c>
      <c r="H8416">
        <v>1</v>
      </c>
      <c r="I8416">
        <v>64</v>
      </c>
      <c r="J8416">
        <v>2</v>
      </c>
      <c r="K8416">
        <v>9.67</v>
      </c>
      <c r="L8416" t="str">
        <f t="shared" si="786"/>
        <v/>
      </c>
      <c r="M8416">
        <v>2</v>
      </c>
      <c r="N8416" t="str">
        <f t="shared" si="787"/>
        <v/>
      </c>
      <c r="O8416">
        <v>9</v>
      </c>
      <c r="P8416" s="11">
        <v>0.2</v>
      </c>
      <c r="Q8416" s="11">
        <v>3.125E-2</v>
      </c>
      <c r="R8416" s="12">
        <v>4.835</v>
      </c>
      <c r="S8416" t="s">
        <v>27</v>
      </c>
      <c r="T8416">
        <v>0</v>
      </c>
      <c r="U8416">
        <f t="shared" si="788"/>
        <v>5</v>
      </c>
      <c r="V8416">
        <f t="shared" si="789"/>
        <v>1</v>
      </c>
      <c r="W8416">
        <f t="shared" si="790"/>
        <v>1</v>
      </c>
      <c r="X8416" t="str">
        <f t="shared" si="791"/>
        <v>511</v>
      </c>
      <c r="Y8416" t="str">
        <f>IF(Table1[[#This Row],[RFM_Score]]="555","Champion", IF(AND(J8416&gt;=4,V8416&gt;=4),"Loyal", IF(U8416&lt;=2,"At Risk", IF(W8416&gt;=4,"Potential Loyalist","Others"))))</f>
        <v>Others</v>
      </c>
    </row>
    <row r="8417" spans="1:25">
      <c r="A8417" t="s">
        <v>8588</v>
      </c>
      <c r="B8417">
        <v>26</v>
      </c>
      <c r="C8417" t="s">
        <v>19</v>
      </c>
      <c r="D8417" t="s">
        <v>41</v>
      </c>
      <c r="E8417" s="6" t="s">
        <v>20487</v>
      </c>
      <c r="F8417" t="s">
        <v>62</v>
      </c>
      <c r="G8417">
        <v>2</v>
      </c>
      <c r="H8417">
        <v>1</v>
      </c>
      <c r="I8417">
        <v>62</v>
      </c>
      <c r="J8417">
        <v>4</v>
      </c>
      <c r="K8417">
        <v>9.6</v>
      </c>
      <c r="L8417" t="str">
        <f t="shared" si="786"/>
        <v/>
      </c>
      <c r="M8417">
        <v>2</v>
      </c>
      <c r="N8417" t="str">
        <f t="shared" si="787"/>
        <v/>
      </c>
      <c r="O8417">
        <v>83</v>
      </c>
      <c r="P8417" s="11">
        <v>0.5</v>
      </c>
      <c r="Q8417" s="11">
        <v>6.4516129032257993E-2</v>
      </c>
      <c r="R8417" s="12">
        <v>4.8</v>
      </c>
      <c r="S8417" t="s">
        <v>27</v>
      </c>
      <c r="T8417">
        <v>0</v>
      </c>
      <c r="U8417">
        <f t="shared" si="788"/>
        <v>2</v>
      </c>
      <c r="V8417">
        <f t="shared" si="789"/>
        <v>1</v>
      </c>
      <c r="W8417">
        <f t="shared" si="790"/>
        <v>1</v>
      </c>
      <c r="X8417" t="str">
        <f t="shared" si="791"/>
        <v>211</v>
      </c>
      <c r="Y8417" t="str">
        <f>IF(Table1[[#This Row],[RFM_Score]]="555","Champion", IF(AND(J8417&gt;=4,V8417&gt;=4),"Loyal", IF(U8417&lt;=2,"At Risk", IF(W8417&gt;=4,"Potential Loyalist","Others"))))</f>
        <v>At Risk</v>
      </c>
    </row>
    <row r="8418" spans="1:25">
      <c r="A8418" t="s">
        <v>10395</v>
      </c>
      <c r="B8418">
        <v>30</v>
      </c>
      <c r="C8418" t="s">
        <v>24</v>
      </c>
      <c r="D8418" t="s">
        <v>35</v>
      </c>
      <c r="E8418" s="6" t="s">
        <v>20488</v>
      </c>
      <c r="F8418" t="s">
        <v>21</v>
      </c>
      <c r="G8418">
        <v>2</v>
      </c>
      <c r="H8418">
        <v>2</v>
      </c>
      <c r="I8418">
        <v>50</v>
      </c>
      <c r="J8418">
        <v>2</v>
      </c>
      <c r="K8418">
        <v>9.5399999999999991</v>
      </c>
      <c r="L8418" t="str">
        <f t="shared" si="786"/>
        <v/>
      </c>
      <c r="M8418">
        <v>2</v>
      </c>
      <c r="N8418" t="str">
        <f t="shared" si="787"/>
        <v/>
      </c>
      <c r="O8418">
        <v>32</v>
      </c>
      <c r="P8418" s="11">
        <v>1</v>
      </c>
      <c r="Q8418" s="11">
        <v>0.04</v>
      </c>
      <c r="R8418" s="12">
        <v>4.7699999999999996</v>
      </c>
      <c r="S8418" t="s">
        <v>27</v>
      </c>
      <c r="T8418">
        <v>0</v>
      </c>
      <c r="U8418">
        <f t="shared" si="788"/>
        <v>4</v>
      </c>
      <c r="V8418">
        <f t="shared" si="789"/>
        <v>1</v>
      </c>
      <c r="W8418">
        <f t="shared" si="790"/>
        <v>1</v>
      </c>
      <c r="X8418" t="str">
        <f t="shared" si="791"/>
        <v>411</v>
      </c>
      <c r="Y8418" t="str">
        <f>IF(Table1[[#This Row],[RFM_Score]]="555","Champion", IF(AND(J8418&gt;=4,V8418&gt;=4),"Loyal", IF(U8418&lt;=2,"At Risk", IF(W8418&gt;=4,"Potential Loyalist","Others"))))</f>
        <v>Others</v>
      </c>
    </row>
    <row r="8419" spans="1:25">
      <c r="A8419" t="s">
        <v>1838</v>
      </c>
      <c r="B8419">
        <v>34</v>
      </c>
      <c r="C8419" t="s">
        <v>19</v>
      </c>
      <c r="D8419" t="s">
        <v>25</v>
      </c>
      <c r="E8419" s="6" t="s">
        <v>20489</v>
      </c>
      <c r="F8419" t="s">
        <v>30</v>
      </c>
      <c r="G8419">
        <v>4</v>
      </c>
      <c r="H8419">
        <v>0</v>
      </c>
      <c r="I8419">
        <v>62</v>
      </c>
      <c r="J8419">
        <v>4</v>
      </c>
      <c r="K8419">
        <v>9.5299999999999994</v>
      </c>
      <c r="L8419" t="str">
        <f t="shared" si="786"/>
        <v/>
      </c>
      <c r="M8419">
        <v>2</v>
      </c>
      <c r="N8419" t="str">
        <f t="shared" si="787"/>
        <v/>
      </c>
      <c r="O8419">
        <v>35</v>
      </c>
      <c r="P8419" s="11">
        <v>0</v>
      </c>
      <c r="Q8419" s="11">
        <v>6.4516129032257993E-2</v>
      </c>
      <c r="R8419" s="12">
        <v>4.7649999999999997</v>
      </c>
      <c r="S8419" t="s">
        <v>27</v>
      </c>
      <c r="T8419">
        <v>1</v>
      </c>
      <c r="U8419">
        <f t="shared" si="788"/>
        <v>4</v>
      </c>
      <c r="V8419">
        <f t="shared" si="789"/>
        <v>1</v>
      </c>
      <c r="W8419">
        <f t="shared" si="790"/>
        <v>1</v>
      </c>
      <c r="X8419" t="str">
        <f t="shared" si="791"/>
        <v>411</v>
      </c>
      <c r="Y8419" t="str">
        <f>IF(Table1[[#This Row],[RFM_Score]]="555","Champion", IF(AND(J8419&gt;=4,V8419&gt;=4),"Loyal", IF(U8419&lt;=2,"At Risk", IF(W8419&gt;=4,"Potential Loyalist","Others"))))</f>
        <v>Others</v>
      </c>
    </row>
    <row r="8420" spans="1:25">
      <c r="A8420" t="s">
        <v>8069</v>
      </c>
      <c r="B8420">
        <v>51</v>
      </c>
      <c r="C8420" t="s">
        <v>24</v>
      </c>
      <c r="D8420" t="s">
        <v>41</v>
      </c>
      <c r="E8420" s="6" t="s">
        <v>20490</v>
      </c>
      <c r="F8420" t="s">
        <v>30</v>
      </c>
      <c r="G8420">
        <v>6</v>
      </c>
      <c r="H8420">
        <v>3</v>
      </c>
      <c r="I8420">
        <v>45</v>
      </c>
      <c r="J8420">
        <v>0</v>
      </c>
      <c r="K8420">
        <v>9.51</v>
      </c>
      <c r="L8420" t="str">
        <f t="shared" si="786"/>
        <v/>
      </c>
      <c r="M8420">
        <v>2</v>
      </c>
      <c r="N8420" t="str">
        <f t="shared" si="787"/>
        <v/>
      </c>
      <c r="O8420">
        <v>40</v>
      </c>
      <c r="P8420" s="11">
        <v>0.5</v>
      </c>
      <c r="Q8420" s="11">
        <v>0</v>
      </c>
      <c r="R8420" s="12">
        <v>4.7549999999999999</v>
      </c>
      <c r="S8420" t="s">
        <v>27</v>
      </c>
      <c r="T8420">
        <v>0</v>
      </c>
      <c r="U8420">
        <f t="shared" si="788"/>
        <v>4</v>
      </c>
      <c r="V8420">
        <f t="shared" si="789"/>
        <v>1</v>
      </c>
      <c r="W8420">
        <f t="shared" si="790"/>
        <v>1</v>
      </c>
      <c r="X8420" t="str">
        <f t="shared" si="791"/>
        <v>411</v>
      </c>
      <c r="Y8420" t="str">
        <f>IF(Table1[[#This Row],[RFM_Score]]="555","Champion", IF(AND(J8420&gt;=4,V8420&gt;=4),"Loyal", IF(U8420&lt;=2,"At Risk", IF(W8420&gt;=4,"Potential Loyalist","Others"))))</f>
        <v>Others</v>
      </c>
    </row>
    <row r="8421" spans="1:25">
      <c r="A8421" t="s">
        <v>760</v>
      </c>
      <c r="B8421">
        <v>43</v>
      </c>
      <c r="C8421" t="s">
        <v>19</v>
      </c>
      <c r="D8421" t="s">
        <v>25</v>
      </c>
      <c r="E8421" s="6" t="s">
        <v>20491</v>
      </c>
      <c r="F8421" t="s">
        <v>30</v>
      </c>
      <c r="G8421">
        <v>3</v>
      </c>
      <c r="H8421">
        <v>1</v>
      </c>
      <c r="I8421">
        <v>39</v>
      </c>
      <c r="J8421">
        <v>2</v>
      </c>
      <c r="K8421">
        <v>9.5</v>
      </c>
      <c r="L8421" t="str">
        <f t="shared" si="786"/>
        <v/>
      </c>
      <c r="M8421">
        <v>2</v>
      </c>
      <c r="N8421" t="str">
        <f t="shared" si="787"/>
        <v/>
      </c>
      <c r="O8421">
        <v>56</v>
      </c>
      <c r="P8421" s="11">
        <v>0.33333333333333298</v>
      </c>
      <c r="Q8421" s="11">
        <v>5.1282051282051197E-2</v>
      </c>
      <c r="R8421" s="12">
        <v>4.75</v>
      </c>
      <c r="S8421" t="s">
        <v>27</v>
      </c>
      <c r="T8421">
        <v>0</v>
      </c>
      <c r="U8421">
        <f t="shared" si="788"/>
        <v>3</v>
      </c>
      <c r="V8421">
        <f t="shared" si="789"/>
        <v>1</v>
      </c>
      <c r="W8421">
        <f t="shared" si="790"/>
        <v>1</v>
      </c>
      <c r="X8421" t="str">
        <f t="shared" si="791"/>
        <v>311</v>
      </c>
      <c r="Y8421" t="str">
        <f>IF(Table1[[#This Row],[RFM_Score]]="555","Champion", IF(AND(J8421&gt;=4,V8421&gt;=4),"Loyal", IF(U8421&lt;=2,"At Risk", IF(W8421&gt;=4,"Potential Loyalist","Others"))))</f>
        <v>Others</v>
      </c>
    </row>
    <row r="8422" spans="1:25">
      <c r="A8422" t="s">
        <v>6083</v>
      </c>
      <c r="B8422">
        <v>35</v>
      </c>
      <c r="C8422" t="s">
        <v>24</v>
      </c>
      <c r="D8422" t="s">
        <v>49</v>
      </c>
      <c r="E8422" s="6" t="s">
        <v>20492</v>
      </c>
      <c r="F8422" t="s">
        <v>26</v>
      </c>
      <c r="G8422">
        <v>3</v>
      </c>
      <c r="H8422">
        <v>0</v>
      </c>
      <c r="I8422">
        <v>53</v>
      </c>
      <c r="J8422">
        <v>1</v>
      </c>
      <c r="K8422">
        <v>9.49</v>
      </c>
      <c r="L8422" t="str">
        <f t="shared" si="786"/>
        <v/>
      </c>
      <c r="M8422">
        <v>2</v>
      </c>
      <c r="N8422" t="str">
        <f t="shared" si="787"/>
        <v/>
      </c>
      <c r="O8422">
        <v>3</v>
      </c>
      <c r="P8422" s="11">
        <v>0</v>
      </c>
      <c r="Q8422" s="11">
        <v>1.8867924528301799E-2</v>
      </c>
      <c r="R8422" s="12">
        <v>4.7450000000000001</v>
      </c>
      <c r="S8422" t="s">
        <v>27</v>
      </c>
      <c r="T8422">
        <v>0</v>
      </c>
      <c r="U8422">
        <f t="shared" si="788"/>
        <v>5</v>
      </c>
      <c r="V8422">
        <f t="shared" si="789"/>
        <v>1</v>
      </c>
      <c r="W8422">
        <f t="shared" si="790"/>
        <v>1</v>
      </c>
      <c r="X8422" t="str">
        <f t="shared" si="791"/>
        <v>511</v>
      </c>
      <c r="Y8422" t="str">
        <f>IF(Table1[[#This Row],[RFM_Score]]="555","Champion", IF(AND(J8422&gt;=4,V8422&gt;=4),"Loyal", IF(U8422&lt;=2,"At Risk", IF(W8422&gt;=4,"Potential Loyalist","Others"))))</f>
        <v>Others</v>
      </c>
    </row>
    <row r="8423" spans="1:25">
      <c r="A8423" t="s">
        <v>4036</v>
      </c>
      <c r="B8423">
        <v>39</v>
      </c>
      <c r="C8423" t="s">
        <v>24</v>
      </c>
      <c r="D8423" t="s">
        <v>25</v>
      </c>
      <c r="E8423" s="6" t="s">
        <v>20493</v>
      </c>
      <c r="F8423" t="s">
        <v>30</v>
      </c>
      <c r="G8423">
        <v>4</v>
      </c>
      <c r="H8423">
        <v>1</v>
      </c>
      <c r="I8423">
        <v>43</v>
      </c>
      <c r="J8423">
        <v>3</v>
      </c>
      <c r="K8423">
        <v>9.48</v>
      </c>
      <c r="L8423" t="str">
        <f t="shared" si="786"/>
        <v/>
      </c>
      <c r="M8423">
        <v>2</v>
      </c>
      <c r="N8423" t="str">
        <f t="shared" si="787"/>
        <v/>
      </c>
      <c r="O8423">
        <v>4</v>
      </c>
      <c r="P8423" s="11">
        <v>0.25</v>
      </c>
      <c r="Q8423" s="11">
        <v>6.9767441860465101E-2</v>
      </c>
      <c r="R8423" s="12">
        <v>4.74</v>
      </c>
      <c r="S8423" t="s">
        <v>27</v>
      </c>
      <c r="T8423">
        <v>0</v>
      </c>
      <c r="U8423">
        <f t="shared" si="788"/>
        <v>5</v>
      </c>
      <c r="V8423">
        <f t="shared" si="789"/>
        <v>1</v>
      </c>
      <c r="W8423">
        <f t="shared" si="790"/>
        <v>1</v>
      </c>
      <c r="X8423" t="str">
        <f t="shared" si="791"/>
        <v>511</v>
      </c>
      <c r="Y8423" t="str">
        <f>IF(Table1[[#This Row],[RFM_Score]]="555","Champion", IF(AND(J8423&gt;=4,V8423&gt;=4),"Loyal", IF(U8423&lt;=2,"At Risk", IF(W8423&gt;=4,"Potential Loyalist","Others"))))</f>
        <v>Others</v>
      </c>
    </row>
    <row r="8424" spans="1:25">
      <c r="A8424" t="s">
        <v>507</v>
      </c>
      <c r="B8424">
        <v>31</v>
      </c>
      <c r="C8424" t="s">
        <v>19</v>
      </c>
      <c r="D8424" t="s">
        <v>25</v>
      </c>
      <c r="E8424" s="6" t="s">
        <v>20494</v>
      </c>
      <c r="F8424" t="s">
        <v>26</v>
      </c>
      <c r="G8424">
        <v>3</v>
      </c>
      <c r="H8424">
        <v>1</v>
      </c>
      <c r="I8424">
        <v>44</v>
      </c>
      <c r="J8424">
        <v>3</v>
      </c>
      <c r="K8424">
        <v>9.4499999999999993</v>
      </c>
      <c r="L8424" t="str">
        <f t="shared" si="786"/>
        <v/>
      </c>
      <c r="M8424">
        <v>2</v>
      </c>
      <c r="N8424" t="str">
        <f t="shared" si="787"/>
        <v/>
      </c>
      <c r="O8424">
        <v>16</v>
      </c>
      <c r="P8424" s="11">
        <v>0.33333333333333298</v>
      </c>
      <c r="Q8424" s="11">
        <v>6.8181818181818094E-2</v>
      </c>
      <c r="R8424" s="12">
        <v>4.7249999999999996</v>
      </c>
      <c r="S8424" t="s">
        <v>27</v>
      </c>
      <c r="T8424">
        <v>0</v>
      </c>
      <c r="U8424">
        <f t="shared" si="788"/>
        <v>5</v>
      </c>
      <c r="V8424">
        <f t="shared" si="789"/>
        <v>1</v>
      </c>
      <c r="W8424">
        <f t="shared" si="790"/>
        <v>1</v>
      </c>
      <c r="X8424" t="str">
        <f t="shared" si="791"/>
        <v>511</v>
      </c>
      <c r="Y8424" t="str">
        <f>IF(Table1[[#This Row],[RFM_Score]]="555","Champion", IF(AND(J8424&gt;=4,V8424&gt;=4),"Loyal", IF(U8424&lt;=2,"At Risk", IF(W8424&gt;=4,"Potential Loyalist","Others"))))</f>
        <v>Others</v>
      </c>
    </row>
    <row r="8425" spans="1:25">
      <c r="A8425" t="s">
        <v>1582</v>
      </c>
      <c r="B8425">
        <v>40</v>
      </c>
      <c r="C8425" t="s">
        <v>19</v>
      </c>
      <c r="D8425" t="s">
        <v>46</v>
      </c>
      <c r="E8425" s="6" t="s">
        <v>20495</v>
      </c>
      <c r="F8425" t="s">
        <v>30</v>
      </c>
      <c r="G8425">
        <v>7</v>
      </c>
      <c r="H8425">
        <v>3</v>
      </c>
      <c r="I8425">
        <v>58</v>
      </c>
      <c r="J8425">
        <v>2</v>
      </c>
      <c r="K8425">
        <v>9.41</v>
      </c>
      <c r="L8425" t="str">
        <f t="shared" si="786"/>
        <v/>
      </c>
      <c r="M8425">
        <v>2</v>
      </c>
      <c r="N8425" t="str">
        <f t="shared" si="787"/>
        <v/>
      </c>
      <c r="O8425">
        <v>17</v>
      </c>
      <c r="P8425" s="11">
        <v>0.42857142857142799</v>
      </c>
      <c r="Q8425" s="11">
        <v>3.4482758620689599E-2</v>
      </c>
      <c r="R8425" s="12">
        <v>4.7050000000000001</v>
      </c>
      <c r="S8425" t="s">
        <v>27</v>
      </c>
      <c r="T8425">
        <v>0</v>
      </c>
      <c r="U8425">
        <f t="shared" si="788"/>
        <v>5</v>
      </c>
      <c r="V8425">
        <f t="shared" si="789"/>
        <v>1</v>
      </c>
      <c r="W8425">
        <f t="shared" si="790"/>
        <v>1</v>
      </c>
      <c r="X8425" t="str">
        <f t="shared" si="791"/>
        <v>511</v>
      </c>
      <c r="Y8425" t="str">
        <f>IF(Table1[[#This Row],[RFM_Score]]="555","Champion", IF(AND(J8425&gt;=4,V8425&gt;=4),"Loyal", IF(U8425&lt;=2,"At Risk", IF(W8425&gt;=4,"Potential Loyalist","Others"))))</f>
        <v>Others</v>
      </c>
    </row>
    <row r="8426" spans="1:25">
      <c r="A8426" t="s">
        <v>6835</v>
      </c>
      <c r="B8426">
        <v>31</v>
      </c>
      <c r="C8426" t="s">
        <v>24</v>
      </c>
      <c r="D8426" t="s">
        <v>25</v>
      </c>
      <c r="E8426" s="6" t="s">
        <v>20496</v>
      </c>
      <c r="F8426" t="s">
        <v>60</v>
      </c>
      <c r="G8426">
        <v>1</v>
      </c>
      <c r="H8426">
        <v>1</v>
      </c>
      <c r="I8426">
        <v>49</v>
      </c>
      <c r="J8426">
        <v>3</v>
      </c>
      <c r="K8426">
        <v>9.4</v>
      </c>
      <c r="L8426" t="str">
        <f t="shared" si="786"/>
        <v/>
      </c>
      <c r="M8426">
        <v>2</v>
      </c>
      <c r="N8426" t="str">
        <f t="shared" si="787"/>
        <v/>
      </c>
      <c r="O8426">
        <v>20</v>
      </c>
      <c r="P8426" s="11">
        <v>1</v>
      </c>
      <c r="Q8426" s="11">
        <v>6.1224489795918297E-2</v>
      </c>
      <c r="R8426" s="12">
        <v>4.7</v>
      </c>
      <c r="S8426" t="s">
        <v>27</v>
      </c>
      <c r="T8426">
        <v>0</v>
      </c>
      <c r="U8426">
        <f t="shared" si="788"/>
        <v>5</v>
      </c>
      <c r="V8426">
        <f t="shared" si="789"/>
        <v>1</v>
      </c>
      <c r="W8426">
        <f t="shared" si="790"/>
        <v>1</v>
      </c>
      <c r="X8426" t="str">
        <f t="shared" si="791"/>
        <v>511</v>
      </c>
      <c r="Y8426" t="str">
        <f>IF(Table1[[#This Row],[RFM_Score]]="555","Champion", IF(AND(J8426&gt;=4,V8426&gt;=4),"Loyal", IF(U8426&lt;=2,"At Risk", IF(W8426&gt;=4,"Potential Loyalist","Others"))))</f>
        <v>Others</v>
      </c>
    </row>
    <row r="8427" spans="1:25">
      <c r="A8427" t="s">
        <v>10043</v>
      </c>
      <c r="B8427">
        <v>47</v>
      </c>
      <c r="C8427" t="s">
        <v>19</v>
      </c>
      <c r="D8427" t="s">
        <v>20</v>
      </c>
      <c r="E8427" s="6" t="s">
        <v>20497</v>
      </c>
      <c r="F8427" t="s">
        <v>37</v>
      </c>
      <c r="G8427">
        <v>6</v>
      </c>
      <c r="H8427">
        <v>2</v>
      </c>
      <c r="I8427">
        <v>52</v>
      </c>
      <c r="J8427">
        <v>6</v>
      </c>
      <c r="K8427">
        <v>9.3800000000000008</v>
      </c>
      <c r="L8427" t="str">
        <f t="shared" si="786"/>
        <v/>
      </c>
      <c r="M8427">
        <v>2</v>
      </c>
      <c r="N8427" t="str">
        <f t="shared" si="787"/>
        <v/>
      </c>
      <c r="O8427">
        <v>7</v>
      </c>
      <c r="P8427" s="11">
        <v>0.33333333333333298</v>
      </c>
      <c r="Q8427" s="11">
        <v>0.115384615384615</v>
      </c>
      <c r="R8427" s="12">
        <v>4.6900000000000004</v>
      </c>
      <c r="S8427" t="s">
        <v>27</v>
      </c>
      <c r="T8427">
        <v>0</v>
      </c>
      <c r="U8427">
        <f t="shared" si="788"/>
        <v>5</v>
      </c>
      <c r="V8427">
        <f t="shared" si="789"/>
        <v>1</v>
      </c>
      <c r="W8427">
        <f t="shared" si="790"/>
        <v>1</v>
      </c>
      <c r="X8427" t="str">
        <f t="shared" si="791"/>
        <v>511</v>
      </c>
      <c r="Y8427" t="str">
        <f>IF(Table1[[#This Row],[RFM_Score]]="555","Champion", IF(AND(J8427&gt;=4,V8427&gt;=4),"Loyal", IF(U8427&lt;=2,"At Risk", IF(W8427&gt;=4,"Potential Loyalist","Others"))))</f>
        <v>Others</v>
      </c>
    </row>
    <row r="8428" spans="1:25">
      <c r="A8428" t="s">
        <v>5342</v>
      </c>
      <c r="B8428">
        <v>47</v>
      </c>
      <c r="C8428" t="s">
        <v>19</v>
      </c>
      <c r="D8428" t="s">
        <v>25</v>
      </c>
      <c r="E8428" s="6" t="s">
        <v>20498</v>
      </c>
      <c r="F8428" t="s">
        <v>26</v>
      </c>
      <c r="G8428">
        <v>2</v>
      </c>
      <c r="H8428">
        <v>0</v>
      </c>
      <c r="I8428">
        <v>52</v>
      </c>
      <c r="J8428">
        <v>7</v>
      </c>
      <c r="K8428">
        <v>9.34</v>
      </c>
      <c r="L8428" t="str">
        <f t="shared" si="786"/>
        <v/>
      </c>
      <c r="M8428">
        <v>2</v>
      </c>
      <c r="N8428" t="str">
        <f t="shared" si="787"/>
        <v/>
      </c>
      <c r="O8428">
        <v>26</v>
      </c>
      <c r="P8428" s="11">
        <v>0</v>
      </c>
      <c r="Q8428" s="11">
        <v>0.134615384615384</v>
      </c>
      <c r="R8428" s="12">
        <v>4.67</v>
      </c>
      <c r="S8428" t="s">
        <v>27</v>
      </c>
      <c r="T8428">
        <v>0</v>
      </c>
      <c r="U8428">
        <f t="shared" si="788"/>
        <v>4</v>
      </c>
      <c r="V8428">
        <f t="shared" si="789"/>
        <v>1</v>
      </c>
      <c r="W8428">
        <f t="shared" si="790"/>
        <v>1</v>
      </c>
      <c r="X8428" t="str">
        <f t="shared" si="791"/>
        <v>411</v>
      </c>
      <c r="Y8428" t="str">
        <f>IF(Table1[[#This Row],[RFM_Score]]="555","Champion", IF(AND(J8428&gt;=4,V8428&gt;=4),"Loyal", IF(U8428&lt;=2,"At Risk", IF(W8428&gt;=4,"Potential Loyalist","Others"))))</f>
        <v>Others</v>
      </c>
    </row>
    <row r="8429" spans="1:25">
      <c r="A8429" t="s">
        <v>1556</v>
      </c>
      <c r="B8429">
        <v>57</v>
      </c>
      <c r="C8429" t="s">
        <v>24</v>
      </c>
      <c r="D8429" t="s">
        <v>41</v>
      </c>
      <c r="E8429" s="6" t="s">
        <v>20499</v>
      </c>
      <c r="F8429" t="s">
        <v>62</v>
      </c>
      <c r="G8429">
        <v>3</v>
      </c>
      <c r="H8429">
        <v>0</v>
      </c>
      <c r="I8429">
        <v>39</v>
      </c>
      <c r="J8429">
        <v>5</v>
      </c>
      <c r="K8429">
        <v>9.33</v>
      </c>
      <c r="L8429" t="str">
        <f t="shared" si="786"/>
        <v/>
      </c>
      <c r="M8429">
        <v>2</v>
      </c>
      <c r="N8429" t="str">
        <f t="shared" si="787"/>
        <v/>
      </c>
      <c r="O8429">
        <v>129</v>
      </c>
      <c r="P8429" s="11">
        <v>0</v>
      </c>
      <c r="Q8429" s="11">
        <v>0.128205128205128</v>
      </c>
      <c r="R8429" s="12">
        <v>4.665</v>
      </c>
      <c r="S8429" t="s">
        <v>27</v>
      </c>
      <c r="T8429">
        <v>1</v>
      </c>
      <c r="U8429">
        <f t="shared" si="788"/>
        <v>1</v>
      </c>
      <c r="V8429">
        <f t="shared" si="789"/>
        <v>1</v>
      </c>
      <c r="W8429">
        <f t="shared" si="790"/>
        <v>1</v>
      </c>
      <c r="X8429" t="str">
        <f t="shared" si="791"/>
        <v>111</v>
      </c>
      <c r="Y8429" t="str">
        <f>IF(Table1[[#This Row],[RFM_Score]]="555","Champion", IF(AND(J8429&gt;=4,V8429&gt;=4),"Loyal", IF(U8429&lt;=2,"At Risk", IF(W8429&gt;=4,"Potential Loyalist","Others"))))</f>
        <v>At Risk</v>
      </c>
    </row>
    <row r="8430" spans="1:25">
      <c r="A8430" t="s">
        <v>4458</v>
      </c>
      <c r="B8430">
        <v>21</v>
      </c>
      <c r="C8430" t="s">
        <v>24</v>
      </c>
      <c r="D8430" t="s">
        <v>25</v>
      </c>
      <c r="E8430" s="6" t="s">
        <v>20500</v>
      </c>
      <c r="F8430" t="s">
        <v>26</v>
      </c>
      <c r="G8430">
        <v>4</v>
      </c>
      <c r="H8430">
        <v>3</v>
      </c>
      <c r="I8430">
        <v>38</v>
      </c>
      <c r="J8430">
        <v>4</v>
      </c>
      <c r="K8430">
        <v>9.24</v>
      </c>
      <c r="L8430" t="str">
        <f t="shared" si="786"/>
        <v/>
      </c>
      <c r="M8430">
        <v>2</v>
      </c>
      <c r="N8430" t="str">
        <f t="shared" si="787"/>
        <v/>
      </c>
      <c r="O8430">
        <v>46</v>
      </c>
      <c r="P8430" s="11">
        <v>0.75</v>
      </c>
      <c r="Q8430" s="11">
        <v>0.105263157894736</v>
      </c>
      <c r="R8430" s="12">
        <v>4.62</v>
      </c>
      <c r="S8430" t="s">
        <v>27</v>
      </c>
      <c r="T8430">
        <v>0</v>
      </c>
      <c r="U8430">
        <f t="shared" si="788"/>
        <v>3</v>
      </c>
      <c r="V8430">
        <f t="shared" si="789"/>
        <v>1</v>
      </c>
      <c r="W8430">
        <f t="shared" si="790"/>
        <v>1</v>
      </c>
      <c r="X8430" t="str">
        <f t="shared" si="791"/>
        <v>311</v>
      </c>
      <c r="Y8430" t="str">
        <f>IF(Table1[[#This Row],[RFM_Score]]="555","Champion", IF(AND(J8430&gt;=4,V8430&gt;=4),"Loyal", IF(U8430&lt;=2,"At Risk", IF(W8430&gt;=4,"Potential Loyalist","Others"))))</f>
        <v>Others</v>
      </c>
    </row>
    <row r="8431" spans="1:25">
      <c r="A8431" t="s">
        <v>5443</v>
      </c>
      <c r="B8431">
        <v>18</v>
      </c>
      <c r="C8431" t="s">
        <v>19</v>
      </c>
      <c r="D8431" t="s">
        <v>41</v>
      </c>
      <c r="E8431" s="6" t="s">
        <v>20501</v>
      </c>
      <c r="F8431" t="s">
        <v>37</v>
      </c>
      <c r="G8431">
        <v>3</v>
      </c>
      <c r="H8431">
        <v>1</v>
      </c>
      <c r="I8431">
        <v>39</v>
      </c>
      <c r="J8431">
        <v>1</v>
      </c>
      <c r="K8431">
        <v>8.9700000000000006</v>
      </c>
      <c r="L8431" t="str">
        <f t="shared" si="786"/>
        <v/>
      </c>
      <c r="M8431">
        <v>2</v>
      </c>
      <c r="N8431" t="str">
        <f t="shared" si="787"/>
        <v/>
      </c>
      <c r="O8431">
        <v>2</v>
      </c>
      <c r="P8431" s="11">
        <v>0.33333333333333298</v>
      </c>
      <c r="Q8431" s="11">
        <v>2.5641025641025599E-2</v>
      </c>
      <c r="R8431" s="12">
        <v>4.4850000000000003</v>
      </c>
      <c r="S8431" t="s">
        <v>27</v>
      </c>
      <c r="T8431">
        <v>0</v>
      </c>
      <c r="U8431">
        <f t="shared" si="788"/>
        <v>5</v>
      </c>
      <c r="V8431">
        <f t="shared" si="789"/>
        <v>1</v>
      </c>
      <c r="W8431">
        <f t="shared" si="790"/>
        <v>1</v>
      </c>
      <c r="X8431" t="str">
        <f t="shared" si="791"/>
        <v>511</v>
      </c>
      <c r="Y8431" t="str">
        <f>IF(Table1[[#This Row],[RFM_Score]]="555","Champion", IF(AND(J8431&gt;=4,V8431&gt;=4),"Loyal", IF(U8431&lt;=2,"At Risk", IF(W8431&gt;=4,"Potential Loyalist","Others"))))</f>
        <v>Others</v>
      </c>
    </row>
    <row r="8432" spans="1:25">
      <c r="A8432" t="s">
        <v>9693</v>
      </c>
      <c r="B8432">
        <v>42</v>
      </c>
      <c r="C8432" t="s">
        <v>19</v>
      </c>
      <c r="D8432" t="s">
        <v>41</v>
      </c>
      <c r="E8432" s="6" t="s">
        <v>20502</v>
      </c>
      <c r="F8432" t="s">
        <v>30</v>
      </c>
      <c r="G8432">
        <v>3</v>
      </c>
      <c r="H8432">
        <v>0</v>
      </c>
      <c r="I8432">
        <v>35</v>
      </c>
      <c r="J8432">
        <v>2</v>
      </c>
      <c r="K8432">
        <v>8.92</v>
      </c>
      <c r="L8432" t="str">
        <f t="shared" si="786"/>
        <v/>
      </c>
      <c r="M8432">
        <v>2</v>
      </c>
      <c r="N8432" t="str">
        <f t="shared" si="787"/>
        <v/>
      </c>
      <c r="O8432">
        <v>128</v>
      </c>
      <c r="P8432" s="11">
        <v>0</v>
      </c>
      <c r="Q8432" s="11">
        <v>5.7142857142857099E-2</v>
      </c>
      <c r="R8432" s="12">
        <v>4.46</v>
      </c>
      <c r="S8432" t="s">
        <v>27</v>
      </c>
      <c r="T8432">
        <v>1</v>
      </c>
      <c r="U8432">
        <f t="shared" si="788"/>
        <v>1</v>
      </c>
      <c r="V8432">
        <f t="shared" si="789"/>
        <v>1</v>
      </c>
      <c r="W8432">
        <f t="shared" si="790"/>
        <v>1</v>
      </c>
      <c r="X8432" t="str">
        <f t="shared" si="791"/>
        <v>111</v>
      </c>
      <c r="Y8432" t="str">
        <f>IF(Table1[[#This Row],[RFM_Score]]="555","Champion", IF(AND(J8432&gt;=4,V8432&gt;=4),"Loyal", IF(U8432&lt;=2,"At Risk", IF(W8432&gt;=4,"Potential Loyalist","Others"))))</f>
        <v>At Risk</v>
      </c>
    </row>
    <row r="8433" spans="1:25">
      <c r="A8433" t="s">
        <v>3397</v>
      </c>
      <c r="B8433">
        <v>21</v>
      </c>
      <c r="C8433" t="s">
        <v>19</v>
      </c>
      <c r="D8433" t="s">
        <v>41</v>
      </c>
      <c r="E8433" s="6" t="s">
        <v>20503</v>
      </c>
      <c r="F8433" t="s">
        <v>60</v>
      </c>
      <c r="G8433">
        <v>3</v>
      </c>
      <c r="H8433">
        <v>2</v>
      </c>
      <c r="I8433">
        <v>62</v>
      </c>
      <c r="J8433">
        <v>3</v>
      </c>
      <c r="K8433">
        <v>8.82</v>
      </c>
      <c r="L8433" t="str">
        <f t="shared" si="786"/>
        <v/>
      </c>
      <c r="M8433">
        <v>2</v>
      </c>
      <c r="N8433" t="str">
        <f t="shared" si="787"/>
        <v/>
      </c>
      <c r="O8433">
        <v>21</v>
      </c>
      <c r="P8433" s="11">
        <v>0.66666666666666596</v>
      </c>
      <c r="Q8433" s="11">
        <v>4.8387096774193498E-2</v>
      </c>
      <c r="R8433" s="12">
        <v>4.41</v>
      </c>
      <c r="S8433" t="s">
        <v>27</v>
      </c>
      <c r="T8433">
        <v>0</v>
      </c>
      <c r="U8433">
        <f t="shared" si="788"/>
        <v>4</v>
      </c>
      <c r="V8433">
        <f t="shared" si="789"/>
        <v>1</v>
      </c>
      <c r="W8433">
        <f t="shared" si="790"/>
        <v>1</v>
      </c>
      <c r="X8433" t="str">
        <f t="shared" si="791"/>
        <v>411</v>
      </c>
      <c r="Y8433" t="str">
        <f>IF(Table1[[#This Row],[RFM_Score]]="555","Champion", IF(AND(J8433&gt;=4,V8433&gt;=4),"Loyal", IF(U8433&lt;=2,"At Risk", IF(W8433&gt;=4,"Potential Loyalist","Others"))))</f>
        <v>Others</v>
      </c>
    </row>
    <row r="8434" spans="1:25">
      <c r="A8434" t="s">
        <v>5152</v>
      </c>
      <c r="B8434">
        <v>41</v>
      </c>
      <c r="C8434" t="s">
        <v>19</v>
      </c>
      <c r="D8434" t="s">
        <v>49</v>
      </c>
      <c r="E8434" s="6" t="s">
        <v>20504</v>
      </c>
      <c r="F8434" t="s">
        <v>26</v>
      </c>
      <c r="G8434">
        <v>3</v>
      </c>
      <c r="H8434">
        <v>0</v>
      </c>
      <c r="I8434">
        <v>37</v>
      </c>
      <c r="J8434">
        <v>1</v>
      </c>
      <c r="K8434">
        <v>8.81</v>
      </c>
      <c r="L8434" t="str">
        <f t="shared" si="786"/>
        <v/>
      </c>
      <c r="M8434">
        <v>2</v>
      </c>
      <c r="N8434" t="str">
        <f t="shared" si="787"/>
        <v/>
      </c>
      <c r="O8434">
        <v>11</v>
      </c>
      <c r="P8434" s="11">
        <v>0</v>
      </c>
      <c r="Q8434" s="11">
        <v>2.7027027027027001E-2</v>
      </c>
      <c r="R8434" s="12">
        <v>4.4050000000000002</v>
      </c>
      <c r="S8434" t="s">
        <v>27</v>
      </c>
      <c r="T8434">
        <v>0</v>
      </c>
      <c r="U8434">
        <f t="shared" si="788"/>
        <v>5</v>
      </c>
      <c r="V8434">
        <f t="shared" si="789"/>
        <v>1</v>
      </c>
      <c r="W8434">
        <f t="shared" si="790"/>
        <v>1</v>
      </c>
      <c r="X8434" t="str">
        <f t="shared" si="791"/>
        <v>511</v>
      </c>
      <c r="Y8434" t="str">
        <f>IF(Table1[[#This Row],[RFM_Score]]="555","Champion", IF(AND(J8434&gt;=4,V8434&gt;=4),"Loyal", IF(U8434&lt;=2,"At Risk", IF(W8434&gt;=4,"Potential Loyalist","Others"))))</f>
        <v>Others</v>
      </c>
    </row>
    <row r="8435" spans="1:25">
      <c r="A8435" t="s">
        <v>6904</v>
      </c>
      <c r="B8435">
        <v>25</v>
      </c>
      <c r="C8435" t="s">
        <v>24</v>
      </c>
      <c r="D8435" t="s">
        <v>46</v>
      </c>
      <c r="E8435" s="6" t="s">
        <v>20505</v>
      </c>
      <c r="F8435" t="s">
        <v>21</v>
      </c>
      <c r="G8435">
        <v>4</v>
      </c>
      <c r="H8435">
        <v>1</v>
      </c>
      <c r="I8435">
        <v>48</v>
      </c>
      <c r="J8435">
        <v>1</v>
      </c>
      <c r="K8435">
        <v>8.75</v>
      </c>
      <c r="L8435" t="str">
        <f t="shared" si="786"/>
        <v/>
      </c>
      <c r="M8435">
        <v>2</v>
      </c>
      <c r="N8435" t="str">
        <f t="shared" si="787"/>
        <v/>
      </c>
      <c r="O8435">
        <v>3</v>
      </c>
      <c r="P8435" s="11">
        <v>0.25</v>
      </c>
      <c r="Q8435" s="11">
        <v>2.0833333333333301E-2</v>
      </c>
      <c r="R8435" s="12">
        <v>4.375</v>
      </c>
      <c r="S8435" t="s">
        <v>27</v>
      </c>
      <c r="T8435">
        <v>0</v>
      </c>
      <c r="U8435">
        <f t="shared" si="788"/>
        <v>5</v>
      </c>
      <c r="V8435">
        <f t="shared" si="789"/>
        <v>1</v>
      </c>
      <c r="W8435">
        <f t="shared" si="790"/>
        <v>1</v>
      </c>
      <c r="X8435" t="str">
        <f t="shared" si="791"/>
        <v>511</v>
      </c>
      <c r="Y8435" t="str">
        <f>IF(Table1[[#This Row],[RFM_Score]]="555","Champion", IF(AND(J8435&gt;=4,V8435&gt;=4),"Loyal", IF(U8435&lt;=2,"At Risk", IF(W8435&gt;=4,"Potential Loyalist","Others"))))</f>
        <v>Others</v>
      </c>
    </row>
    <row r="8436" spans="1:25">
      <c r="A8436" t="s">
        <v>9772</v>
      </c>
      <c r="B8436">
        <v>33</v>
      </c>
      <c r="C8436" t="s">
        <v>19</v>
      </c>
      <c r="D8436" t="s">
        <v>35</v>
      </c>
      <c r="E8436" s="6" t="s">
        <v>20506</v>
      </c>
      <c r="F8436" t="s">
        <v>30</v>
      </c>
      <c r="G8436">
        <v>2</v>
      </c>
      <c r="H8436">
        <v>0</v>
      </c>
      <c r="I8436">
        <v>51</v>
      </c>
      <c r="J8436">
        <v>3</v>
      </c>
      <c r="K8436">
        <v>8.6999999999999993</v>
      </c>
      <c r="L8436" t="str">
        <f t="shared" si="786"/>
        <v/>
      </c>
      <c r="M8436">
        <v>2</v>
      </c>
      <c r="N8436" t="str">
        <f t="shared" si="787"/>
        <v/>
      </c>
      <c r="O8436">
        <v>28</v>
      </c>
      <c r="P8436" s="11">
        <v>0</v>
      </c>
      <c r="Q8436" s="11">
        <v>5.8823529411764698E-2</v>
      </c>
      <c r="R8436" s="12">
        <v>4.3499999999999996</v>
      </c>
      <c r="S8436" t="s">
        <v>27</v>
      </c>
      <c r="T8436">
        <v>0</v>
      </c>
      <c r="U8436">
        <f t="shared" si="788"/>
        <v>4</v>
      </c>
      <c r="V8436">
        <f t="shared" si="789"/>
        <v>1</v>
      </c>
      <c r="W8436">
        <f t="shared" si="790"/>
        <v>1</v>
      </c>
      <c r="X8436" t="str">
        <f t="shared" si="791"/>
        <v>411</v>
      </c>
      <c r="Y8436" t="str">
        <f>IF(Table1[[#This Row],[RFM_Score]]="555","Champion", IF(AND(J8436&gt;=4,V8436&gt;=4),"Loyal", IF(U8436&lt;=2,"At Risk", IF(W8436&gt;=4,"Potential Loyalist","Others"))))</f>
        <v>Others</v>
      </c>
    </row>
    <row r="8437" spans="1:25">
      <c r="A8437" t="s">
        <v>5944</v>
      </c>
      <c r="B8437">
        <v>18</v>
      </c>
      <c r="C8437" t="s">
        <v>24</v>
      </c>
      <c r="D8437" t="s">
        <v>29</v>
      </c>
      <c r="E8437" s="6" t="s">
        <v>20507</v>
      </c>
      <c r="F8437" t="s">
        <v>60</v>
      </c>
      <c r="G8437">
        <v>4</v>
      </c>
      <c r="H8437">
        <v>1</v>
      </c>
      <c r="I8437">
        <v>52</v>
      </c>
      <c r="J8437">
        <v>1</v>
      </c>
      <c r="K8437">
        <v>8.56</v>
      </c>
      <c r="L8437" t="str">
        <f t="shared" si="786"/>
        <v/>
      </c>
      <c r="M8437">
        <v>2</v>
      </c>
      <c r="N8437" t="str">
        <f t="shared" si="787"/>
        <v/>
      </c>
      <c r="O8437">
        <v>33</v>
      </c>
      <c r="P8437" s="11">
        <v>0.25</v>
      </c>
      <c r="Q8437" s="11">
        <v>1.9230769230769201E-2</v>
      </c>
      <c r="R8437" s="12">
        <v>4.28</v>
      </c>
      <c r="S8437" t="s">
        <v>27</v>
      </c>
      <c r="T8437">
        <v>0</v>
      </c>
      <c r="U8437">
        <f t="shared" si="788"/>
        <v>4</v>
      </c>
      <c r="V8437">
        <f t="shared" si="789"/>
        <v>1</v>
      </c>
      <c r="W8437">
        <f t="shared" si="790"/>
        <v>1</v>
      </c>
      <c r="X8437" t="str">
        <f t="shared" si="791"/>
        <v>411</v>
      </c>
      <c r="Y8437" t="str">
        <f>IF(Table1[[#This Row],[RFM_Score]]="555","Champion", IF(AND(J8437&gt;=4,V8437&gt;=4),"Loyal", IF(U8437&lt;=2,"At Risk", IF(W8437&gt;=4,"Potential Loyalist","Others"))))</f>
        <v>Others</v>
      </c>
    </row>
    <row r="8438" spans="1:25">
      <c r="A8438" t="s">
        <v>668</v>
      </c>
      <c r="B8438">
        <v>53</v>
      </c>
      <c r="C8438" t="s">
        <v>24</v>
      </c>
      <c r="D8438" t="s">
        <v>29</v>
      </c>
      <c r="E8438" s="6" t="s">
        <v>20508</v>
      </c>
      <c r="F8438" t="s">
        <v>21</v>
      </c>
      <c r="G8438">
        <v>4</v>
      </c>
      <c r="H8438">
        <v>0</v>
      </c>
      <c r="I8438">
        <v>55</v>
      </c>
      <c r="J8438">
        <v>2</v>
      </c>
      <c r="K8438">
        <v>8.5500000000000007</v>
      </c>
      <c r="L8438" t="str">
        <f t="shared" si="786"/>
        <v/>
      </c>
      <c r="M8438">
        <v>2</v>
      </c>
      <c r="N8438" t="str">
        <f t="shared" si="787"/>
        <v/>
      </c>
      <c r="O8438">
        <v>11</v>
      </c>
      <c r="P8438" s="11">
        <v>0</v>
      </c>
      <c r="Q8438" s="11">
        <v>3.6363636363636299E-2</v>
      </c>
      <c r="R8438" s="12">
        <v>4.2750000000000004</v>
      </c>
      <c r="S8438" t="s">
        <v>27</v>
      </c>
      <c r="T8438">
        <v>0</v>
      </c>
      <c r="U8438">
        <f t="shared" si="788"/>
        <v>5</v>
      </c>
      <c r="V8438">
        <f t="shared" si="789"/>
        <v>1</v>
      </c>
      <c r="W8438">
        <f t="shared" si="790"/>
        <v>1</v>
      </c>
      <c r="X8438" t="str">
        <f t="shared" si="791"/>
        <v>511</v>
      </c>
      <c r="Y8438" t="str">
        <f>IF(Table1[[#This Row],[RFM_Score]]="555","Champion", IF(AND(J8438&gt;=4,V8438&gt;=4),"Loyal", IF(U8438&lt;=2,"At Risk", IF(W8438&gt;=4,"Potential Loyalist","Others"))))</f>
        <v>Others</v>
      </c>
    </row>
    <row r="8439" spans="1:25">
      <c r="A8439" t="s">
        <v>10829</v>
      </c>
      <c r="B8439">
        <v>35</v>
      </c>
      <c r="C8439" t="s">
        <v>19</v>
      </c>
      <c r="D8439" t="s">
        <v>25</v>
      </c>
      <c r="E8439" s="6" t="s">
        <v>20509</v>
      </c>
      <c r="F8439" t="s">
        <v>26</v>
      </c>
      <c r="G8439">
        <v>4</v>
      </c>
      <c r="H8439">
        <v>0</v>
      </c>
      <c r="I8439">
        <v>37</v>
      </c>
      <c r="J8439">
        <v>0</v>
      </c>
      <c r="K8439">
        <v>8.48</v>
      </c>
      <c r="L8439" t="str">
        <f t="shared" si="786"/>
        <v/>
      </c>
      <c r="M8439">
        <v>2</v>
      </c>
      <c r="N8439" t="str">
        <f t="shared" si="787"/>
        <v/>
      </c>
      <c r="O8439">
        <v>19</v>
      </c>
      <c r="P8439" s="11">
        <v>0</v>
      </c>
      <c r="Q8439" s="11">
        <v>0</v>
      </c>
      <c r="R8439" s="12">
        <v>4.24</v>
      </c>
      <c r="S8439" t="s">
        <v>27</v>
      </c>
      <c r="T8439">
        <v>0</v>
      </c>
      <c r="U8439">
        <f t="shared" si="788"/>
        <v>5</v>
      </c>
      <c r="V8439">
        <f t="shared" si="789"/>
        <v>1</v>
      </c>
      <c r="W8439">
        <f t="shared" si="790"/>
        <v>1</v>
      </c>
      <c r="X8439" t="str">
        <f t="shared" si="791"/>
        <v>511</v>
      </c>
      <c r="Y8439" t="str">
        <f>IF(Table1[[#This Row],[RFM_Score]]="555","Champion", IF(AND(J8439&gt;=4,V8439&gt;=4),"Loyal", IF(U8439&lt;=2,"At Risk", IF(W8439&gt;=4,"Potential Loyalist","Others"))))</f>
        <v>Others</v>
      </c>
    </row>
    <row r="8440" spans="1:25">
      <c r="A8440" t="s">
        <v>11907</v>
      </c>
      <c r="B8440">
        <v>55</v>
      </c>
      <c r="C8440" t="s">
        <v>24</v>
      </c>
      <c r="D8440" t="s">
        <v>29</v>
      </c>
      <c r="E8440" s="6" t="s">
        <v>20510</v>
      </c>
      <c r="F8440" t="s">
        <v>26</v>
      </c>
      <c r="G8440">
        <v>2</v>
      </c>
      <c r="H8440">
        <v>1</v>
      </c>
      <c r="I8440">
        <v>44</v>
      </c>
      <c r="J8440">
        <v>1</v>
      </c>
      <c r="K8440">
        <v>8.48</v>
      </c>
      <c r="L8440" t="str">
        <f t="shared" si="786"/>
        <v/>
      </c>
      <c r="M8440">
        <v>2</v>
      </c>
      <c r="N8440" t="str">
        <f t="shared" si="787"/>
        <v/>
      </c>
      <c r="O8440">
        <v>20</v>
      </c>
      <c r="P8440" s="11">
        <v>0.5</v>
      </c>
      <c r="Q8440" s="11">
        <v>2.27272727272727E-2</v>
      </c>
      <c r="R8440" s="12">
        <v>4.24</v>
      </c>
      <c r="S8440" t="s">
        <v>27</v>
      </c>
      <c r="T8440">
        <v>1</v>
      </c>
      <c r="U8440">
        <f t="shared" si="788"/>
        <v>5</v>
      </c>
      <c r="V8440">
        <f t="shared" si="789"/>
        <v>1</v>
      </c>
      <c r="W8440">
        <f t="shared" si="790"/>
        <v>1</v>
      </c>
      <c r="X8440" t="str">
        <f t="shared" si="791"/>
        <v>511</v>
      </c>
      <c r="Y8440" t="str">
        <f>IF(Table1[[#This Row],[RFM_Score]]="555","Champion", IF(AND(J8440&gt;=4,V8440&gt;=4),"Loyal", IF(U8440&lt;=2,"At Risk", IF(W8440&gt;=4,"Potential Loyalist","Others"))))</f>
        <v>Others</v>
      </c>
    </row>
    <row r="8441" spans="1:25">
      <c r="A8441" t="s">
        <v>549</v>
      </c>
      <c r="B8441">
        <v>32</v>
      </c>
      <c r="C8441" t="s">
        <v>19</v>
      </c>
      <c r="D8441" t="s">
        <v>35</v>
      </c>
      <c r="E8441" s="6" t="s">
        <v>20511</v>
      </c>
      <c r="F8441" t="s">
        <v>21</v>
      </c>
      <c r="G8441">
        <v>2</v>
      </c>
      <c r="H8441">
        <v>0</v>
      </c>
      <c r="I8441">
        <v>43</v>
      </c>
      <c r="J8441">
        <v>4</v>
      </c>
      <c r="K8441">
        <v>8.44</v>
      </c>
      <c r="L8441" t="str">
        <f t="shared" si="786"/>
        <v/>
      </c>
      <c r="M8441">
        <v>2</v>
      </c>
      <c r="N8441" t="str">
        <f t="shared" si="787"/>
        <v/>
      </c>
      <c r="O8441">
        <v>155</v>
      </c>
      <c r="P8441" s="11">
        <v>0</v>
      </c>
      <c r="Q8441" s="11">
        <v>9.3023255813953404E-2</v>
      </c>
      <c r="R8441" s="12">
        <v>4.22</v>
      </c>
      <c r="S8441" t="s">
        <v>27</v>
      </c>
      <c r="T8441">
        <v>1</v>
      </c>
      <c r="U8441">
        <f t="shared" si="788"/>
        <v>1</v>
      </c>
      <c r="V8441">
        <f t="shared" si="789"/>
        <v>1</v>
      </c>
      <c r="W8441">
        <f t="shared" si="790"/>
        <v>1</v>
      </c>
      <c r="X8441" t="str">
        <f t="shared" si="791"/>
        <v>111</v>
      </c>
      <c r="Y8441" t="str">
        <f>IF(Table1[[#This Row],[RFM_Score]]="555","Champion", IF(AND(J8441&gt;=4,V8441&gt;=4),"Loyal", IF(U8441&lt;=2,"At Risk", IF(W8441&gt;=4,"Potential Loyalist","Others"))))</f>
        <v>At Risk</v>
      </c>
    </row>
    <row r="8442" spans="1:25">
      <c r="A8442" t="s">
        <v>2238</v>
      </c>
      <c r="B8442">
        <v>32</v>
      </c>
      <c r="C8442" t="s">
        <v>24</v>
      </c>
      <c r="D8442" t="s">
        <v>25</v>
      </c>
      <c r="E8442" s="6" t="s">
        <v>20512</v>
      </c>
      <c r="F8442" t="s">
        <v>21</v>
      </c>
      <c r="G8442">
        <v>3</v>
      </c>
      <c r="H8442">
        <v>0</v>
      </c>
      <c r="I8442">
        <v>58</v>
      </c>
      <c r="J8442">
        <v>4</v>
      </c>
      <c r="K8442">
        <v>8.31</v>
      </c>
      <c r="L8442" t="str">
        <f t="shared" si="786"/>
        <v/>
      </c>
      <c r="M8442">
        <v>2</v>
      </c>
      <c r="N8442" t="str">
        <f t="shared" si="787"/>
        <v/>
      </c>
      <c r="O8442">
        <v>7</v>
      </c>
      <c r="P8442" s="11">
        <v>0</v>
      </c>
      <c r="Q8442" s="11">
        <v>6.8965517241379296E-2</v>
      </c>
      <c r="R8442" s="12">
        <v>4.1550000000000002</v>
      </c>
      <c r="S8442" t="s">
        <v>27</v>
      </c>
      <c r="T8442">
        <v>1</v>
      </c>
      <c r="U8442">
        <f t="shared" si="788"/>
        <v>5</v>
      </c>
      <c r="V8442">
        <f t="shared" si="789"/>
        <v>1</v>
      </c>
      <c r="W8442">
        <f t="shared" si="790"/>
        <v>1</v>
      </c>
      <c r="X8442" t="str">
        <f t="shared" si="791"/>
        <v>511</v>
      </c>
      <c r="Y8442" t="str">
        <f>IF(Table1[[#This Row],[RFM_Score]]="555","Champion", IF(AND(J8442&gt;=4,V8442&gt;=4),"Loyal", IF(U8442&lt;=2,"At Risk", IF(W8442&gt;=4,"Potential Loyalist","Others"))))</f>
        <v>Others</v>
      </c>
    </row>
    <row r="8443" spans="1:25">
      <c r="A8443" t="s">
        <v>3314</v>
      </c>
      <c r="B8443">
        <v>36</v>
      </c>
      <c r="C8443" t="s">
        <v>24</v>
      </c>
      <c r="D8443" t="s">
        <v>25</v>
      </c>
      <c r="E8443" s="6" t="s">
        <v>20513</v>
      </c>
      <c r="F8443" t="s">
        <v>60</v>
      </c>
      <c r="G8443">
        <v>4</v>
      </c>
      <c r="H8443">
        <v>1</v>
      </c>
      <c r="I8443">
        <v>63</v>
      </c>
      <c r="J8443">
        <v>4</v>
      </c>
      <c r="K8443">
        <v>8.26</v>
      </c>
      <c r="L8443" t="str">
        <f t="shared" si="786"/>
        <v/>
      </c>
      <c r="M8443">
        <v>2</v>
      </c>
      <c r="N8443" t="str">
        <f t="shared" si="787"/>
        <v/>
      </c>
      <c r="O8443">
        <v>34</v>
      </c>
      <c r="P8443" s="11">
        <v>0.25</v>
      </c>
      <c r="Q8443" s="11">
        <v>6.3492063492063405E-2</v>
      </c>
      <c r="R8443" s="12">
        <v>4.13</v>
      </c>
      <c r="S8443" t="s">
        <v>27</v>
      </c>
      <c r="T8443">
        <v>0</v>
      </c>
      <c r="U8443">
        <f t="shared" si="788"/>
        <v>4</v>
      </c>
      <c r="V8443">
        <f t="shared" si="789"/>
        <v>1</v>
      </c>
      <c r="W8443">
        <f t="shared" si="790"/>
        <v>1</v>
      </c>
      <c r="X8443" t="str">
        <f t="shared" si="791"/>
        <v>411</v>
      </c>
      <c r="Y8443" t="str">
        <f>IF(Table1[[#This Row],[RFM_Score]]="555","Champion", IF(AND(J8443&gt;=4,V8443&gt;=4),"Loyal", IF(U8443&lt;=2,"At Risk", IF(W8443&gt;=4,"Potential Loyalist","Others"))))</f>
        <v>Others</v>
      </c>
    </row>
    <row r="8444" spans="1:25">
      <c r="A8444" t="s">
        <v>7594</v>
      </c>
      <c r="B8444">
        <v>34</v>
      </c>
      <c r="C8444" t="s">
        <v>19</v>
      </c>
      <c r="D8444" t="s">
        <v>25</v>
      </c>
      <c r="E8444" s="6" t="s">
        <v>20514</v>
      </c>
      <c r="F8444" t="s">
        <v>30</v>
      </c>
      <c r="G8444">
        <v>7</v>
      </c>
      <c r="H8444">
        <v>3</v>
      </c>
      <c r="I8444">
        <v>47</v>
      </c>
      <c r="J8444">
        <v>1</v>
      </c>
      <c r="K8444">
        <v>8.26</v>
      </c>
      <c r="L8444" t="str">
        <f t="shared" si="786"/>
        <v/>
      </c>
      <c r="M8444">
        <v>2</v>
      </c>
      <c r="N8444" t="str">
        <f t="shared" si="787"/>
        <v/>
      </c>
      <c r="O8444">
        <v>95</v>
      </c>
      <c r="P8444" s="11">
        <v>0.42857142857142799</v>
      </c>
      <c r="Q8444" s="11">
        <v>2.1276595744680799E-2</v>
      </c>
      <c r="R8444" s="12">
        <v>4.13</v>
      </c>
      <c r="S8444" t="s">
        <v>27</v>
      </c>
      <c r="T8444">
        <v>0</v>
      </c>
      <c r="U8444">
        <f t="shared" si="788"/>
        <v>2</v>
      </c>
      <c r="V8444">
        <f t="shared" si="789"/>
        <v>1</v>
      </c>
      <c r="W8444">
        <f t="shared" si="790"/>
        <v>1</v>
      </c>
      <c r="X8444" t="str">
        <f t="shared" si="791"/>
        <v>211</v>
      </c>
      <c r="Y8444" t="str">
        <f>IF(Table1[[#This Row],[RFM_Score]]="555","Champion", IF(AND(J8444&gt;=4,V8444&gt;=4),"Loyal", IF(U8444&lt;=2,"At Risk", IF(W8444&gt;=4,"Potential Loyalist","Others"))))</f>
        <v>At Risk</v>
      </c>
    </row>
    <row r="8445" spans="1:25">
      <c r="A8445" t="s">
        <v>9327</v>
      </c>
      <c r="B8445">
        <v>26</v>
      </c>
      <c r="C8445" t="s">
        <v>19</v>
      </c>
      <c r="D8445" t="s">
        <v>25</v>
      </c>
      <c r="E8445" s="6" t="s">
        <v>20515</v>
      </c>
      <c r="F8445" t="s">
        <v>26</v>
      </c>
      <c r="G8445">
        <v>3</v>
      </c>
      <c r="H8445">
        <v>1</v>
      </c>
      <c r="I8445">
        <v>47</v>
      </c>
      <c r="J8445">
        <v>1</v>
      </c>
      <c r="K8445">
        <v>8.24</v>
      </c>
      <c r="L8445" t="str">
        <f t="shared" si="786"/>
        <v/>
      </c>
      <c r="M8445">
        <v>2</v>
      </c>
      <c r="N8445" t="str">
        <f t="shared" si="787"/>
        <v/>
      </c>
      <c r="O8445">
        <v>52</v>
      </c>
      <c r="P8445" s="11">
        <v>0.33333333333333298</v>
      </c>
      <c r="Q8445" s="11">
        <v>2.1276595744680799E-2</v>
      </c>
      <c r="R8445" s="12">
        <v>4.12</v>
      </c>
      <c r="S8445" t="s">
        <v>27</v>
      </c>
      <c r="T8445">
        <v>0</v>
      </c>
      <c r="U8445">
        <f t="shared" si="788"/>
        <v>3</v>
      </c>
      <c r="V8445">
        <f t="shared" si="789"/>
        <v>1</v>
      </c>
      <c r="W8445">
        <f t="shared" si="790"/>
        <v>1</v>
      </c>
      <c r="X8445" t="str">
        <f t="shared" si="791"/>
        <v>311</v>
      </c>
      <c r="Y8445" t="str">
        <f>IF(Table1[[#This Row],[RFM_Score]]="555","Champion", IF(AND(J8445&gt;=4,V8445&gt;=4),"Loyal", IF(U8445&lt;=2,"At Risk", IF(W8445&gt;=4,"Potential Loyalist","Others"))))</f>
        <v>Others</v>
      </c>
    </row>
    <row r="8446" spans="1:25">
      <c r="A8446" t="s">
        <v>10560</v>
      </c>
      <c r="B8446">
        <v>34</v>
      </c>
      <c r="C8446" t="s">
        <v>19</v>
      </c>
      <c r="D8446" t="s">
        <v>29</v>
      </c>
      <c r="E8446" s="6" t="s">
        <v>20516</v>
      </c>
      <c r="F8446" t="s">
        <v>37</v>
      </c>
      <c r="G8446">
        <v>3</v>
      </c>
      <c r="H8446">
        <v>2</v>
      </c>
      <c r="I8446">
        <v>47</v>
      </c>
      <c r="J8446">
        <v>3</v>
      </c>
      <c r="K8446">
        <v>8.14</v>
      </c>
      <c r="L8446" t="str">
        <f t="shared" si="786"/>
        <v/>
      </c>
      <c r="M8446">
        <v>2</v>
      </c>
      <c r="N8446" t="str">
        <f t="shared" si="787"/>
        <v/>
      </c>
      <c r="O8446">
        <v>7</v>
      </c>
      <c r="P8446" s="11">
        <v>0.66666666666666596</v>
      </c>
      <c r="Q8446" s="11">
        <v>6.3829787234042507E-2</v>
      </c>
      <c r="R8446" s="12">
        <v>4.07</v>
      </c>
      <c r="S8446" t="s">
        <v>27</v>
      </c>
      <c r="T8446">
        <v>0</v>
      </c>
      <c r="U8446">
        <f t="shared" si="788"/>
        <v>5</v>
      </c>
      <c r="V8446">
        <f t="shared" si="789"/>
        <v>1</v>
      </c>
      <c r="W8446">
        <f t="shared" si="790"/>
        <v>1</v>
      </c>
      <c r="X8446" t="str">
        <f t="shared" si="791"/>
        <v>511</v>
      </c>
      <c r="Y8446" t="str">
        <f>IF(Table1[[#This Row],[RFM_Score]]="555","Champion", IF(AND(J8446&gt;=4,V8446&gt;=4),"Loyal", IF(U8446&lt;=2,"At Risk", IF(W8446&gt;=4,"Potential Loyalist","Others"))))</f>
        <v>Others</v>
      </c>
    </row>
    <row r="8447" spans="1:25">
      <c r="A8447" t="s">
        <v>7118</v>
      </c>
      <c r="B8447">
        <v>49</v>
      </c>
      <c r="C8447" t="s">
        <v>19</v>
      </c>
      <c r="D8447" t="s">
        <v>25</v>
      </c>
      <c r="E8447" s="6" t="s">
        <v>20517</v>
      </c>
      <c r="F8447" t="s">
        <v>26</v>
      </c>
      <c r="G8447">
        <v>1</v>
      </c>
      <c r="H8447">
        <v>1</v>
      </c>
      <c r="I8447">
        <v>59</v>
      </c>
      <c r="J8447">
        <v>3</v>
      </c>
      <c r="K8447">
        <v>8.0500000000000007</v>
      </c>
      <c r="L8447" t="str">
        <f t="shared" si="786"/>
        <v/>
      </c>
      <c r="M8447">
        <v>2</v>
      </c>
      <c r="N8447" t="str">
        <f t="shared" si="787"/>
        <v/>
      </c>
      <c r="O8447">
        <v>15</v>
      </c>
      <c r="P8447" s="11">
        <v>1</v>
      </c>
      <c r="Q8447" s="11">
        <v>5.0847457627118599E-2</v>
      </c>
      <c r="R8447" s="12">
        <v>4.0250000000000004</v>
      </c>
      <c r="S8447" t="s">
        <v>27</v>
      </c>
      <c r="T8447">
        <v>0</v>
      </c>
      <c r="U8447">
        <f t="shared" si="788"/>
        <v>5</v>
      </c>
      <c r="V8447">
        <f t="shared" si="789"/>
        <v>1</v>
      </c>
      <c r="W8447">
        <f t="shared" si="790"/>
        <v>1</v>
      </c>
      <c r="X8447" t="str">
        <f t="shared" si="791"/>
        <v>511</v>
      </c>
      <c r="Y8447" t="str">
        <f>IF(Table1[[#This Row],[RFM_Score]]="555","Champion", IF(AND(J8447&gt;=4,V8447&gt;=4),"Loyal", IF(U8447&lt;=2,"At Risk", IF(W8447&gt;=4,"Potential Loyalist","Others"))))</f>
        <v>Others</v>
      </c>
    </row>
    <row r="8448" spans="1:25">
      <c r="A8448" t="s">
        <v>10627</v>
      </c>
      <c r="B8448">
        <v>31</v>
      </c>
      <c r="C8448" t="s">
        <v>19</v>
      </c>
      <c r="D8448" t="s">
        <v>41</v>
      </c>
      <c r="E8448" s="6" t="s">
        <v>20518</v>
      </c>
      <c r="F8448" t="s">
        <v>26</v>
      </c>
      <c r="G8448">
        <v>2</v>
      </c>
      <c r="H8448">
        <v>0</v>
      </c>
      <c r="I8448">
        <v>47</v>
      </c>
      <c r="J8448">
        <v>3</v>
      </c>
      <c r="K8448">
        <v>7.97</v>
      </c>
      <c r="L8448" t="str">
        <f t="shared" si="786"/>
        <v/>
      </c>
      <c r="M8448">
        <v>2</v>
      </c>
      <c r="N8448" t="str">
        <f t="shared" si="787"/>
        <v/>
      </c>
      <c r="O8448">
        <v>56</v>
      </c>
      <c r="P8448" s="11">
        <v>0</v>
      </c>
      <c r="Q8448" s="11">
        <v>6.3829787234042507E-2</v>
      </c>
      <c r="R8448" s="12">
        <v>3.9849999999999999</v>
      </c>
      <c r="S8448" t="s">
        <v>27</v>
      </c>
      <c r="T8448">
        <v>0</v>
      </c>
      <c r="U8448">
        <f t="shared" si="788"/>
        <v>3</v>
      </c>
      <c r="V8448">
        <f t="shared" si="789"/>
        <v>1</v>
      </c>
      <c r="W8448">
        <f t="shared" si="790"/>
        <v>1</v>
      </c>
      <c r="X8448" t="str">
        <f t="shared" si="791"/>
        <v>311</v>
      </c>
      <c r="Y8448" t="str">
        <f>IF(Table1[[#This Row],[RFM_Score]]="555","Champion", IF(AND(J8448&gt;=4,V8448&gt;=4),"Loyal", IF(U8448&lt;=2,"At Risk", IF(W8448&gt;=4,"Potential Loyalist","Others"))))</f>
        <v>Others</v>
      </c>
    </row>
    <row r="8449" spans="1:25">
      <c r="A8449" t="s">
        <v>2712</v>
      </c>
      <c r="B8449">
        <v>18</v>
      </c>
      <c r="C8449" t="s">
        <v>19</v>
      </c>
      <c r="D8449" t="s">
        <v>25</v>
      </c>
      <c r="E8449" s="6" t="s">
        <v>20519</v>
      </c>
      <c r="F8449" t="s">
        <v>26</v>
      </c>
      <c r="G8449">
        <v>4</v>
      </c>
      <c r="H8449">
        <v>0</v>
      </c>
      <c r="I8449">
        <v>60</v>
      </c>
      <c r="J8449">
        <v>1</v>
      </c>
      <c r="K8449">
        <v>7.91</v>
      </c>
      <c r="L8449" t="str">
        <f t="shared" si="786"/>
        <v/>
      </c>
      <c r="M8449">
        <v>2</v>
      </c>
      <c r="N8449" t="str">
        <f t="shared" si="787"/>
        <v/>
      </c>
      <c r="O8449">
        <v>0</v>
      </c>
      <c r="P8449" s="11">
        <v>0</v>
      </c>
      <c r="Q8449" s="11">
        <v>1.6666666666666601E-2</v>
      </c>
      <c r="R8449" s="12">
        <v>3.9550000000000001</v>
      </c>
      <c r="S8449" t="s">
        <v>27</v>
      </c>
      <c r="T8449">
        <v>0</v>
      </c>
      <c r="U8449">
        <f t="shared" si="788"/>
        <v>5</v>
      </c>
      <c r="V8449">
        <f t="shared" si="789"/>
        <v>1</v>
      </c>
      <c r="W8449">
        <f t="shared" si="790"/>
        <v>1</v>
      </c>
      <c r="X8449" t="str">
        <f t="shared" si="791"/>
        <v>511</v>
      </c>
      <c r="Y8449" t="str">
        <f>IF(Table1[[#This Row],[RFM_Score]]="555","Champion", IF(AND(J8449&gt;=4,V8449&gt;=4),"Loyal", IF(U8449&lt;=2,"At Risk", IF(W8449&gt;=4,"Potential Loyalist","Others"))))</f>
        <v>Others</v>
      </c>
    </row>
    <row r="8450" spans="1:25">
      <c r="A8450" t="s">
        <v>6673</v>
      </c>
      <c r="B8450">
        <v>39</v>
      </c>
      <c r="C8450" t="s">
        <v>19</v>
      </c>
      <c r="D8450" t="s">
        <v>41</v>
      </c>
      <c r="E8450" s="6" t="s">
        <v>20520</v>
      </c>
      <c r="F8450" t="s">
        <v>21</v>
      </c>
      <c r="G8450">
        <v>1</v>
      </c>
      <c r="H8450">
        <v>0</v>
      </c>
      <c r="I8450">
        <v>45</v>
      </c>
      <c r="J8450">
        <v>1</v>
      </c>
      <c r="K8450">
        <v>7.9</v>
      </c>
      <c r="L8450" t="str">
        <f t="shared" ref="L8450:L8513" si="792">IF(OR(K8450&lt;$AC$10, K8450&gt;$AC$11), "OUTLIER", "")</f>
        <v/>
      </c>
      <c r="M8450">
        <v>2</v>
      </c>
      <c r="N8450" t="str">
        <f t="shared" ref="N8450:N8513" si="793">IF(OR(M8450&lt;$AC$16, M8450&gt;$AC$17), "OUTLIER", "")</f>
        <v/>
      </c>
      <c r="O8450">
        <v>84</v>
      </c>
      <c r="P8450" s="11">
        <v>0</v>
      </c>
      <c r="Q8450" s="11">
        <v>2.2222222222222199E-2</v>
      </c>
      <c r="R8450" s="12">
        <v>3.95</v>
      </c>
      <c r="S8450" t="s">
        <v>27</v>
      </c>
      <c r="T8450">
        <v>0</v>
      </c>
      <c r="U8450">
        <f t="shared" ref="U8450:U8513" si="794">IF(O8450&lt;=20,5,IF(O8450&lt;=40,4,IF(O8450&lt;=70,3,IF(O8450&lt;=100,2,1))))</f>
        <v>2</v>
      </c>
      <c r="V8450">
        <f t="shared" ref="V8450:V8513" si="795">IF(M8450&gt;=11,5,IF(M8450&gt;=9,4,IF(M8450&gt;=7,3,IF(M8450&gt;=5,2,1))))</f>
        <v>1</v>
      </c>
      <c r="W8450">
        <f t="shared" ref="W8450:W8513" si="796">IF(K8450&gt;=500,5,IF(K8450&gt;=300,4,IF(K8450&gt;=150,3,IF(K8450&gt;=50,2,1))))</f>
        <v>1</v>
      </c>
      <c r="X8450" t="str">
        <f t="shared" ref="X8450:X8513" si="797">U8450 &amp; V8450 &amp; W8450</f>
        <v>211</v>
      </c>
      <c r="Y8450" t="str">
        <f>IF(Table1[[#This Row],[RFM_Score]]="555","Champion", IF(AND(J8450&gt;=4,V8450&gt;=4),"Loyal", IF(U8450&lt;=2,"At Risk", IF(W8450&gt;=4,"Potential Loyalist","Others"))))</f>
        <v>At Risk</v>
      </c>
    </row>
    <row r="8451" spans="1:25">
      <c r="A8451" t="s">
        <v>7376</v>
      </c>
      <c r="B8451">
        <v>49</v>
      </c>
      <c r="C8451" t="s">
        <v>19</v>
      </c>
      <c r="D8451" t="s">
        <v>20</v>
      </c>
      <c r="E8451" s="6" t="s">
        <v>20521</v>
      </c>
      <c r="F8451" t="s">
        <v>37</v>
      </c>
      <c r="G8451">
        <v>7</v>
      </c>
      <c r="H8451">
        <v>2</v>
      </c>
      <c r="I8451">
        <v>59</v>
      </c>
      <c r="J8451">
        <v>2</v>
      </c>
      <c r="K8451">
        <v>7.9</v>
      </c>
      <c r="L8451" t="str">
        <f t="shared" si="792"/>
        <v/>
      </c>
      <c r="M8451">
        <v>2</v>
      </c>
      <c r="N8451" t="str">
        <f t="shared" si="793"/>
        <v/>
      </c>
      <c r="O8451">
        <v>3</v>
      </c>
      <c r="P8451" s="11">
        <v>0.28571428571428498</v>
      </c>
      <c r="Q8451" s="11">
        <v>3.38983050847457E-2</v>
      </c>
      <c r="R8451" s="12">
        <v>3.95</v>
      </c>
      <c r="S8451" t="s">
        <v>27</v>
      </c>
      <c r="T8451">
        <v>0</v>
      </c>
      <c r="U8451">
        <f t="shared" si="794"/>
        <v>5</v>
      </c>
      <c r="V8451">
        <f t="shared" si="795"/>
        <v>1</v>
      </c>
      <c r="W8451">
        <f t="shared" si="796"/>
        <v>1</v>
      </c>
      <c r="X8451" t="str">
        <f t="shared" si="797"/>
        <v>511</v>
      </c>
      <c r="Y8451" t="str">
        <f>IF(Table1[[#This Row],[RFM_Score]]="555","Champion", IF(AND(J8451&gt;=4,V8451&gt;=4),"Loyal", IF(U8451&lt;=2,"At Risk", IF(W8451&gt;=4,"Potential Loyalist","Others"))))</f>
        <v>Others</v>
      </c>
    </row>
    <row r="8452" spans="1:25">
      <c r="A8452" t="s">
        <v>7991</v>
      </c>
      <c r="B8452">
        <v>51</v>
      </c>
      <c r="C8452" t="s">
        <v>24</v>
      </c>
      <c r="D8452" t="s">
        <v>41</v>
      </c>
      <c r="E8452" s="6" t="s">
        <v>20522</v>
      </c>
      <c r="F8452" t="s">
        <v>21</v>
      </c>
      <c r="G8452">
        <v>4</v>
      </c>
      <c r="H8452">
        <v>1</v>
      </c>
      <c r="I8452">
        <v>42</v>
      </c>
      <c r="J8452">
        <v>1</v>
      </c>
      <c r="K8452">
        <v>7.75</v>
      </c>
      <c r="L8452" t="str">
        <f t="shared" si="792"/>
        <v/>
      </c>
      <c r="M8452">
        <v>2</v>
      </c>
      <c r="N8452" t="str">
        <f t="shared" si="793"/>
        <v/>
      </c>
      <c r="O8452">
        <v>8</v>
      </c>
      <c r="P8452" s="11">
        <v>0.25</v>
      </c>
      <c r="Q8452" s="11">
        <v>2.3809523809523801E-2</v>
      </c>
      <c r="R8452" s="12">
        <v>3.875</v>
      </c>
      <c r="S8452" t="s">
        <v>27</v>
      </c>
      <c r="T8452">
        <v>0</v>
      </c>
      <c r="U8452">
        <f t="shared" si="794"/>
        <v>5</v>
      </c>
      <c r="V8452">
        <f t="shared" si="795"/>
        <v>1</v>
      </c>
      <c r="W8452">
        <f t="shared" si="796"/>
        <v>1</v>
      </c>
      <c r="X8452" t="str">
        <f t="shared" si="797"/>
        <v>511</v>
      </c>
      <c r="Y8452" t="str">
        <f>IF(Table1[[#This Row],[RFM_Score]]="555","Champion", IF(AND(J8452&gt;=4,V8452&gt;=4),"Loyal", IF(U8452&lt;=2,"At Risk", IF(W8452&gt;=4,"Potential Loyalist","Others"))))</f>
        <v>Others</v>
      </c>
    </row>
    <row r="8453" spans="1:25">
      <c r="A8453" t="s">
        <v>4662</v>
      </c>
      <c r="B8453">
        <v>50</v>
      </c>
      <c r="C8453" t="s">
        <v>24</v>
      </c>
      <c r="D8453" t="s">
        <v>25</v>
      </c>
      <c r="E8453" s="6" t="s">
        <v>20523</v>
      </c>
      <c r="F8453" t="s">
        <v>21</v>
      </c>
      <c r="G8453">
        <v>2</v>
      </c>
      <c r="H8453">
        <v>0</v>
      </c>
      <c r="I8453">
        <v>45</v>
      </c>
      <c r="J8453">
        <v>4</v>
      </c>
      <c r="K8453">
        <v>7.7</v>
      </c>
      <c r="L8453" t="str">
        <f t="shared" si="792"/>
        <v/>
      </c>
      <c r="M8453">
        <v>2</v>
      </c>
      <c r="N8453" t="str">
        <f t="shared" si="793"/>
        <v/>
      </c>
      <c r="O8453">
        <v>5</v>
      </c>
      <c r="P8453" s="11">
        <v>0</v>
      </c>
      <c r="Q8453" s="11">
        <v>8.8888888888888795E-2</v>
      </c>
      <c r="R8453" s="12">
        <v>3.85</v>
      </c>
      <c r="S8453" t="s">
        <v>27</v>
      </c>
      <c r="T8453">
        <v>1</v>
      </c>
      <c r="U8453">
        <f t="shared" si="794"/>
        <v>5</v>
      </c>
      <c r="V8453">
        <f t="shared" si="795"/>
        <v>1</v>
      </c>
      <c r="W8453">
        <f t="shared" si="796"/>
        <v>1</v>
      </c>
      <c r="X8453" t="str">
        <f t="shared" si="797"/>
        <v>511</v>
      </c>
      <c r="Y8453" t="str">
        <f>IF(Table1[[#This Row],[RFM_Score]]="555","Champion", IF(AND(J8453&gt;=4,V8453&gt;=4),"Loyal", IF(U8453&lt;=2,"At Risk", IF(W8453&gt;=4,"Potential Loyalist","Others"))))</f>
        <v>Others</v>
      </c>
    </row>
    <row r="8454" spans="1:25">
      <c r="A8454" t="s">
        <v>4415</v>
      </c>
      <c r="B8454">
        <v>38</v>
      </c>
      <c r="C8454" t="s">
        <v>24</v>
      </c>
      <c r="D8454" t="s">
        <v>25</v>
      </c>
      <c r="E8454" s="6" t="s">
        <v>20524</v>
      </c>
      <c r="F8454" t="s">
        <v>21</v>
      </c>
      <c r="G8454">
        <v>1</v>
      </c>
      <c r="H8454">
        <v>0</v>
      </c>
      <c r="I8454">
        <v>42</v>
      </c>
      <c r="J8454">
        <v>4</v>
      </c>
      <c r="K8454">
        <v>7.58</v>
      </c>
      <c r="L8454" t="str">
        <f t="shared" si="792"/>
        <v/>
      </c>
      <c r="M8454">
        <v>2</v>
      </c>
      <c r="N8454" t="str">
        <f t="shared" si="793"/>
        <v/>
      </c>
      <c r="O8454">
        <v>6</v>
      </c>
      <c r="P8454" s="11">
        <v>0</v>
      </c>
      <c r="Q8454" s="11">
        <v>9.5238095238095205E-2</v>
      </c>
      <c r="R8454" s="12">
        <v>3.79</v>
      </c>
      <c r="S8454" t="s">
        <v>27</v>
      </c>
      <c r="T8454">
        <v>1</v>
      </c>
      <c r="U8454">
        <f t="shared" si="794"/>
        <v>5</v>
      </c>
      <c r="V8454">
        <f t="shared" si="795"/>
        <v>1</v>
      </c>
      <c r="W8454">
        <f t="shared" si="796"/>
        <v>1</v>
      </c>
      <c r="X8454" t="str">
        <f t="shared" si="797"/>
        <v>511</v>
      </c>
      <c r="Y8454" t="str">
        <f>IF(Table1[[#This Row],[RFM_Score]]="555","Champion", IF(AND(J8454&gt;=4,V8454&gt;=4),"Loyal", IF(U8454&lt;=2,"At Risk", IF(W8454&gt;=4,"Potential Loyalist","Others"))))</f>
        <v>Others</v>
      </c>
    </row>
    <row r="8455" spans="1:25">
      <c r="A8455" t="s">
        <v>259</v>
      </c>
      <c r="B8455">
        <v>43</v>
      </c>
      <c r="C8455" t="s">
        <v>24</v>
      </c>
      <c r="D8455" t="s">
        <v>25</v>
      </c>
      <c r="E8455" s="6" t="s">
        <v>20525</v>
      </c>
      <c r="F8455" t="s">
        <v>37</v>
      </c>
      <c r="G8455">
        <v>2</v>
      </c>
      <c r="H8455">
        <v>0</v>
      </c>
      <c r="I8455">
        <v>49</v>
      </c>
      <c r="J8455">
        <v>4</v>
      </c>
      <c r="K8455">
        <v>7.55</v>
      </c>
      <c r="L8455" t="str">
        <f t="shared" si="792"/>
        <v/>
      </c>
      <c r="M8455">
        <v>2</v>
      </c>
      <c r="N8455" t="str">
        <f t="shared" si="793"/>
        <v/>
      </c>
      <c r="O8455">
        <v>17</v>
      </c>
      <c r="P8455" s="11">
        <v>0</v>
      </c>
      <c r="Q8455" s="11">
        <v>8.16326530612244E-2</v>
      </c>
      <c r="R8455" s="12">
        <v>3.7749999999999999</v>
      </c>
      <c r="S8455" t="s">
        <v>27</v>
      </c>
      <c r="T8455">
        <v>0</v>
      </c>
      <c r="U8455">
        <f t="shared" si="794"/>
        <v>5</v>
      </c>
      <c r="V8455">
        <f t="shared" si="795"/>
        <v>1</v>
      </c>
      <c r="W8455">
        <f t="shared" si="796"/>
        <v>1</v>
      </c>
      <c r="X8455" t="str">
        <f t="shared" si="797"/>
        <v>511</v>
      </c>
      <c r="Y8455" t="str">
        <f>IF(Table1[[#This Row],[RFM_Score]]="555","Champion", IF(AND(J8455&gt;=4,V8455&gt;=4),"Loyal", IF(U8455&lt;=2,"At Risk", IF(W8455&gt;=4,"Potential Loyalist","Others"))))</f>
        <v>Others</v>
      </c>
    </row>
    <row r="8456" spans="1:25">
      <c r="A8456" t="s">
        <v>11458</v>
      </c>
      <c r="B8456">
        <v>42</v>
      </c>
      <c r="C8456" t="s">
        <v>24</v>
      </c>
      <c r="D8456" t="s">
        <v>29</v>
      </c>
      <c r="E8456" s="6" t="s">
        <v>20526</v>
      </c>
      <c r="F8456" t="s">
        <v>21</v>
      </c>
      <c r="G8456">
        <v>2</v>
      </c>
      <c r="H8456">
        <v>0</v>
      </c>
      <c r="I8456">
        <v>46</v>
      </c>
      <c r="J8456">
        <v>2</v>
      </c>
      <c r="K8456">
        <v>7.55</v>
      </c>
      <c r="L8456" t="str">
        <f t="shared" si="792"/>
        <v/>
      </c>
      <c r="M8456">
        <v>2</v>
      </c>
      <c r="N8456" t="str">
        <f t="shared" si="793"/>
        <v/>
      </c>
      <c r="O8456">
        <v>6</v>
      </c>
      <c r="P8456" s="11">
        <v>0</v>
      </c>
      <c r="Q8456" s="11">
        <v>4.3478260869565202E-2</v>
      </c>
      <c r="R8456" s="12">
        <v>3.7749999999999999</v>
      </c>
      <c r="S8456" t="s">
        <v>27</v>
      </c>
      <c r="T8456">
        <v>1</v>
      </c>
      <c r="U8456">
        <f t="shared" si="794"/>
        <v>5</v>
      </c>
      <c r="V8456">
        <f t="shared" si="795"/>
        <v>1</v>
      </c>
      <c r="W8456">
        <f t="shared" si="796"/>
        <v>1</v>
      </c>
      <c r="X8456" t="str">
        <f t="shared" si="797"/>
        <v>511</v>
      </c>
      <c r="Y8456" t="str">
        <f>IF(Table1[[#This Row],[RFM_Score]]="555","Champion", IF(AND(J8456&gt;=4,V8456&gt;=4),"Loyal", IF(U8456&lt;=2,"At Risk", IF(W8456&gt;=4,"Potential Loyalist","Others"))))</f>
        <v>Others</v>
      </c>
    </row>
    <row r="8457" spans="1:25">
      <c r="A8457" t="s">
        <v>473</v>
      </c>
      <c r="B8457">
        <v>54</v>
      </c>
      <c r="C8457" t="s">
        <v>19</v>
      </c>
      <c r="D8457" t="s">
        <v>49</v>
      </c>
      <c r="E8457" s="6" t="s">
        <v>20527</v>
      </c>
      <c r="F8457" t="s">
        <v>26</v>
      </c>
      <c r="G8457">
        <v>4</v>
      </c>
      <c r="H8457">
        <v>0</v>
      </c>
      <c r="I8457">
        <v>55</v>
      </c>
      <c r="J8457">
        <v>0</v>
      </c>
      <c r="K8457">
        <v>7.29</v>
      </c>
      <c r="L8457" t="str">
        <f t="shared" si="792"/>
        <v/>
      </c>
      <c r="M8457">
        <v>2</v>
      </c>
      <c r="N8457" t="str">
        <f t="shared" si="793"/>
        <v/>
      </c>
      <c r="O8457">
        <v>114</v>
      </c>
      <c r="P8457" s="11">
        <v>0</v>
      </c>
      <c r="Q8457" s="11">
        <v>0</v>
      </c>
      <c r="R8457" s="12">
        <v>3.645</v>
      </c>
      <c r="S8457" t="s">
        <v>27</v>
      </c>
      <c r="T8457">
        <v>0</v>
      </c>
      <c r="U8457">
        <f t="shared" si="794"/>
        <v>1</v>
      </c>
      <c r="V8457">
        <f t="shared" si="795"/>
        <v>1</v>
      </c>
      <c r="W8457">
        <f t="shared" si="796"/>
        <v>1</v>
      </c>
      <c r="X8457" t="str">
        <f t="shared" si="797"/>
        <v>111</v>
      </c>
      <c r="Y8457" t="str">
        <f>IF(Table1[[#This Row],[RFM_Score]]="555","Champion", IF(AND(J8457&gt;=4,V8457&gt;=4),"Loyal", IF(U8457&lt;=2,"At Risk", IF(W8457&gt;=4,"Potential Loyalist","Others"))))</f>
        <v>At Risk</v>
      </c>
    </row>
    <row r="8458" spans="1:25">
      <c r="A8458" t="s">
        <v>2510</v>
      </c>
      <c r="B8458">
        <v>18</v>
      </c>
      <c r="C8458" t="s">
        <v>19</v>
      </c>
      <c r="D8458" t="s">
        <v>25</v>
      </c>
      <c r="E8458" s="6" t="s">
        <v>20528</v>
      </c>
      <c r="F8458" t="s">
        <v>37</v>
      </c>
      <c r="G8458">
        <v>0</v>
      </c>
      <c r="H8458">
        <v>0</v>
      </c>
      <c r="I8458">
        <v>61</v>
      </c>
      <c r="J8458">
        <v>4</v>
      </c>
      <c r="K8458">
        <v>7.29</v>
      </c>
      <c r="L8458" t="str">
        <f t="shared" si="792"/>
        <v/>
      </c>
      <c r="M8458">
        <v>2</v>
      </c>
      <c r="N8458" t="str">
        <f t="shared" si="793"/>
        <v/>
      </c>
      <c r="O8458">
        <v>8</v>
      </c>
      <c r="P8458" s="11">
        <v>0</v>
      </c>
      <c r="Q8458" s="11">
        <v>6.5573770491803199E-2</v>
      </c>
      <c r="R8458" s="12">
        <v>3.645</v>
      </c>
      <c r="S8458" t="s">
        <v>27</v>
      </c>
      <c r="T8458">
        <v>1</v>
      </c>
      <c r="U8458">
        <f t="shared" si="794"/>
        <v>5</v>
      </c>
      <c r="V8458">
        <f t="shared" si="795"/>
        <v>1</v>
      </c>
      <c r="W8458">
        <f t="shared" si="796"/>
        <v>1</v>
      </c>
      <c r="X8458" t="str">
        <f t="shared" si="797"/>
        <v>511</v>
      </c>
      <c r="Y8458" t="str">
        <f>IF(Table1[[#This Row],[RFM_Score]]="555","Champion", IF(AND(J8458&gt;=4,V8458&gt;=4),"Loyal", IF(U8458&lt;=2,"At Risk", IF(W8458&gt;=4,"Potential Loyalist","Others"))))</f>
        <v>Others</v>
      </c>
    </row>
    <row r="8459" spans="1:25">
      <c r="A8459" t="s">
        <v>10255</v>
      </c>
      <c r="B8459">
        <v>49</v>
      </c>
      <c r="C8459" t="s">
        <v>19</v>
      </c>
      <c r="D8459" t="s">
        <v>49</v>
      </c>
      <c r="E8459" s="6" t="s">
        <v>20529</v>
      </c>
      <c r="F8459" t="s">
        <v>21</v>
      </c>
      <c r="G8459">
        <v>3</v>
      </c>
      <c r="H8459">
        <v>0</v>
      </c>
      <c r="I8459">
        <v>46</v>
      </c>
      <c r="J8459">
        <v>3</v>
      </c>
      <c r="K8459">
        <v>7.2</v>
      </c>
      <c r="L8459" t="str">
        <f t="shared" si="792"/>
        <v/>
      </c>
      <c r="M8459">
        <v>2</v>
      </c>
      <c r="N8459" t="str">
        <f t="shared" si="793"/>
        <v/>
      </c>
      <c r="O8459">
        <v>24</v>
      </c>
      <c r="P8459" s="11">
        <v>0</v>
      </c>
      <c r="Q8459" s="11">
        <v>6.5217391304347797E-2</v>
      </c>
      <c r="R8459" s="12">
        <v>3.6</v>
      </c>
      <c r="S8459" t="s">
        <v>27</v>
      </c>
      <c r="T8459">
        <v>0</v>
      </c>
      <c r="U8459">
        <f t="shared" si="794"/>
        <v>4</v>
      </c>
      <c r="V8459">
        <f t="shared" si="795"/>
        <v>1</v>
      </c>
      <c r="W8459">
        <f t="shared" si="796"/>
        <v>1</v>
      </c>
      <c r="X8459" t="str">
        <f t="shared" si="797"/>
        <v>411</v>
      </c>
      <c r="Y8459" t="str">
        <f>IF(Table1[[#This Row],[RFM_Score]]="555","Champion", IF(AND(J8459&gt;=4,V8459&gt;=4),"Loyal", IF(U8459&lt;=2,"At Risk", IF(W8459&gt;=4,"Potential Loyalist","Others"))))</f>
        <v>Others</v>
      </c>
    </row>
    <row r="8460" spans="1:25">
      <c r="A8460" t="s">
        <v>11430</v>
      </c>
      <c r="B8460">
        <v>18</v>
      </c>
      <c r="C8460" t="s">
        <v>19</v>
      </c>
      <c r="D8460" t="s">
        <v>29</v>
      </c>
      <c r="E8460" s="6" t="s">
        <v>20530</v>
      </c>
      <c r="F8460" t="s">
        <v>62</v>
      </c>
      <c r="G8460">
        <v>3</v>
      </c>
      <c r="H8460">
        <v>1</v>
      </c>
      <c r="I8460">
        <v>54</v>
      </c>
      <c r="J8460">
        <v>0</v>
      </c>
      <c r="K8460">
        <v>7.14</v>
      </c>
      <c r="L8460" t="str">
        <f t="shared" si="792"/>
        <v/>
      </c>
      <c r="M8460">
        <v>2</v>
      </c>
      <c r="N8460" t="str">
        <f t="shared" si="793"/>
        <v/>
      </c>
      <c r="O8460">
        <v>6</v>
      </c>
      <c r="P8460" s="11">
        <v>0.33333333333333298</v>
      </c>
      <c r="Q8460" s="11">
        <v>0</v>
      </c>
      <c r="R8460" s="12">
        <v>3.57</v>
      </c>
      <c r="S8460" t="s">
        <v>27</v>
      </c>
      <c r="T8460">
        <v>0</v>
      </c>
      <c r="U8460">
        <f t="shared" si="794"/>
        <v>5</v>
      </c>
      <c r="V8460">
        <f t="shared" si="795"/>
        <v>1</v>
      </c>
      <c r="W8460">
        <f t="shared" si="796"/>
        <v>1</v>
      </c>
      <c r="X8460" t="str">
        <f t="shared" si="797"/>
        <v>511</v>
      </c>
      <c r="Y8460" t="str">
        <f>IF(Table1[[#This Row],[RFM_Score]]="555","Champion", IF(AND(J8460&gt;=4,V8460&gt;=4),"Loyal", IF(U8460&lt;=2,"At Risk", IF(W8460&gt;=4,"Potential Loyalist","Others"))))</f>
        <v>Others</v>
      </c>
    </row>
    <row r="8461" spans="1:25">
      <c r="A8461" t="s">
        <v>8735</v>
      </c>
      <c r="B8461">
        <v>33</v>
      </c>
      <c r="C8461" t="s">
        <v>19</v>
      </c>
      <c r="D8461" t="s">
        <v>25</v>
      </c>
      <c r="E8461" s="6" t="s">
        <v>20531</v>
      </c>
      <c r="F8461" t="s">
        <v>21</v>
      </c>
      <c r="G8461">
        <v>4</v>
      </c>
      <c r="H8461">
        <v>1</v>
      </c>
      <c r="I8461">
        <v>43</v>
      </c>
      <c r="J8461">
        <v>5</v>
      </c>
      <c r="K8461">
        <v>6.93</v>
      </c>
      <c r="L8461" t="str">
        <f t="shared" si="792"/>
        <v/>
      </c>
      <c r="M8461">
        <v>2</v>
      </c>
      <c r="N8461" t="str">
        <f t="shared" si="793"/>
        <v/>
      </c>
      <c r="O8461">
        <v>24</v>
      </c>
      <c r="P8461" s="11">
        <v>0.25</v>
      </c>
      <c r="Q8461" s="11">
        <v>0.116279069767441</v>
      </c>
      <c r="R8461" s="12">
        <v>3.4649999999999999</v>
      </c>
      <c r="S8461" t="s">
        <v>27</v>
      </c>
      <c r="T8461">
        <v>0</v>
      </c>
      <c r="U8461">
        <f t="shared" si="794"/>
        <v>4</v>
      </c>
      <c r="V8461">
        <f t="shared" si="795"/>
        <v>1</v>
      </c>
      <c r="W8461">
        <f t="shared" si="796"/>
        <v>1</v>
      </c>
      <c r="X8461" t="str">
        <f t="shared" si="797"/>
        <v>411</v>
      </c>
      <c r="Y8461" t="str">
        <f>IF(Table1[[#This Row],[RFM_Score]]="555","Champion", IF(AND(J8461&gt;=4,V8461&gt;=4),"Loyal", IF(U8461&lt;=2,"At Risk", IF(W8461&gt;=4,"Potential Loyalist","Others"))))</f>
        <v>Others</v>
      </c>
    </row>
    <row r="8462" spans="1:25">
      <c r="A8462" t="s">
        <v>10987</v>
      </c>
      <c r="B8462">
        <v>26</v>
      </c>
      <c r="C8462" t="s">
        <v>24</v>
      </c>
      <c r="D8462" t="s">
        <v>25</v>
      </c>
      <c r="E8462" s="6" t="s">
        <v>20532</v>
      </c>
      <c r="F8462" t="s">
        <v>30</v>
      </c>
      <c r="G8462">
        <v>3</v>
      </c>
      <c r="H8462">
        <v>2</v>
      </c>
      <c r="I8462">
        <v>59</v>
      </c>
      <c r="J8462">
        <v>4</v>
      </c>
      <c r="K8462">
        <v>6.89</v>
      </c>
      <c r="L8462" t="str">
        <f t="shared" si="792"/>
        <v/>
      </c>
      <c r="M8462">
        <v>2</v>
      </c>
      <c r="N8462" t="str">
        <f t="shared" si="793"/>
        <v/>
      </c>
      <c r="O8462">
        <v>39</v>
      </c>
      <c r="P8462" s="11">
        <v>0.66666666666666596</v>
      </c>
      <c r="Q8462" s="11">
        <v>6.7796610169491497E-2</v>
      </c>
      <c r="R8462" s="12">
        <v>3.4449999999999998</v>
      </c>
      <c r="S8462" t="s">
        <v>27</v>
      </c>
      <c r="T8462">
        <v>0</v>
      </c>
      <c r="U8462">
        <f t="shared" si="794"/>
        <v>4</v>
      </c>
      <c r="V8462">
        <f t="shared" si="795"/>
        <v>1</v>
      </c>
      <c r="W8462">
        <f t="shared" si="796"/>
        <v>1</v>
      </c>
      <c r="X8462" t="str">
        <f t="shared" si="797"/>
        <v>411</v>
      </c>
      <c r="Y8462" t="str">
        <f>IF(Table1[[#This Row],[RFM_Score]]="555","Champion", IF(AND(J8462&gt;=4,V8462&gt;=4),"Loyal", IF(U8462&lt;=2,"At Risk", IF(W8462&gt;=4,"Potential Loyalist","Others"))))</f>
        <v>Others</v>
      </c>
    </row>
    <row r="8463" spans="1:25">
      <c r="A8463" t="s">
        <v>3152</v>
      </c>
      <c r="B8463">
        <v>38</v>
      </c>
      <c r="C8463" t="s">
        <v>24</v>
      </c>
      <c r="D8463" t="s">
        <v>41</v>
      </c>
      <c r="E8463" s="6" t="s">
        <v>20533</v>
      </c>
      <c r="F8463" t="s">
        <v>21</v>
      </c>
      <c r="G8463">
        <v>5</v>
      </c>
      <c r="H8463">
        <v>1</v>
      </c>
      <c r="I8463">
        <v>50</v>
      </c>
      <c r="J8463">
        <v>7</v>
      </c>
      <c r="K8463">
        <v>6.88</v>
      </c>
      <c r="L8463" t="str">
        <f t="shared" si="792"/>
        <v/>
      </c>
      <c r="M8463">
        <v>2</v>
      </c>
      <c r="N8463" t="str">
        <f t="shared" si="793"/>
        <v/>
      </c>
      <c r="O8463">
        <v>21</v>
      </c>
      <c r="P8463" s="11">
        <v>0.2</v>
      </c>
      <c r="Q8463" s="11">
        <v>0.14000000000000001</v>
      </c>
      <c r="R8463" s="12">
        <v>3.44</v>
      </c>
      <c r="S8463" t="s">
        <v>27</v>
      </c>
      <c r="T8463">
        <v>0</v>
      </c>
      <c r="U8463">
        <f t="shared" si="794"/>
        <v>4</v>
      </c>
      <c r="V8463">
        <f t="shared" si="795"/>
        <v>1</v>
      </c>
      <c r="W8463">
        <f t="shared" si="796"/>
        <v>1</v>
      </c>
      <c r="X8463" t="str">
        <f t="shared" si="797"/>
        <v>411</v>
      </c>
      <c r="Y8463" t="str">
        <f>IF(Table1[[#This Row],[RFM_Score]]="555","Champion", IF(AND(J8463&gt;=4,V8463&gt;=4),"Loyal", IF(U8463&lt;=2,"At Risk", IF(W8463&gt;=4,"Potential Loyalist","Others"))))</f>
        <v>Others</v>
      </c>
    </row>
    <row r="8464" spans="1:25">
      <c r="A8464" t="s">
        <v>4365</v>
      </c>
      <c r="B8464">
        <v>55</v>
      </c>
      <c r="C8464" t="s">
        <v>19</v>
      </c>
      <c r="D8464" t="s">
        <v>35</v>
      </c>
      <c r="E8464" s="6" t="s">
        <v>20534</v>
      </c>
      <c r="F8464" t="s">
        <v>26</v>
      </c>
      <c r="G8464">
        <v>2</v>
      </c>
      <c r="H8464">
        <v>2</v>
      </c>
      <c r="I8464">
        <v>52</v>
      </c>
      <c r="J8464">
        <v>2</v>
      </c>
      <c r="K8464">
        <v>6.86</v>
      </c>
      <c r="L8464" t="str">
        <f t="shared" si="792"/>
        <v/>
      </c>
      <c r="M8464">
        <v>2</v>
      </c>
      <c r="N8464" t="str">
        <f t="shared" si="793"/>
        <v/>
      </c>
      <c r="O8464">
        <v>82</v>
      </c>
      <c r="P8464" s="11">
        <v>1</v>
      </c>
      <c r="Q8464" s="11">
        <v>3.8461538461538401E-2</v>
      </c>
      <c r="R8464" s="12">
        <v>3.43</v>
      </c>
      <c r="S8464" t="s">
        <v>27</v>
      </c>
      <c r="T8464">
        <v>0</v>
      </c>
      <c r="U8464">
        <f t="shared" si="794"/>
        <v>2</v>
      </c>
      <c r="V8464">
        <f t="shared" si="795"/>
        <v>1</v>
      </c>
      <c r="W8464">
        <f t="shared" si="796"/>
        <v>1</v>
      </c>
      <c r="X8464" t="str">
        <f t="shared" si="797"/>
        <v>211</v>
      </c>
      <c r="Y8464" t="str">
        <f>IF(Table1[[#This Row],[RFM_Score]]="555","Champion", IF(AND(J8464&gt;=4,V8464&gt;=4),"Loyal", IF(U8464&lt;=2,"At Risk", IF(W8464&gt;=4,"Potential Loyalist","Others"))))</f>
        <v>At Risk</v>
      </c>
    </row>
    <row r="8465" spans="1:25">
      <c r="A8465" t="s">
        <v>7815</v>
      </c>
      <c r="B8465">
        <v>32</v>
      </c>
      <c r="C8465" t="s">
        <v>19</v>
      </c>
      <c r="D8465" t="s">
        <v>25</v>
      </c>
      <c r="E8465" s="6" t="s">
        <v>20535</v>
      </c>
      <c r="F8465" t="s">
        <v>26</v>
      </c>
      <c r="G8465">
        <v>4</v>
      </c>
      <c r="H8465">
        <v>2</v>
      </c>
      <c r="I8465">
        <v>42</v>
      </c>
      <c r="J8465">
        <v>3</v>
      </c>
      <c r="K8465">
        <v>6.83</v>
      </c>
      <c r="L8465" t="str">
        <f t="shared" si="792"/>
        <v/>
      </c>
      <c r="M8465">
        <v>2</v>
      </c>
      <c r="N8465" t="str">
        <f t="shared" si="793"/>
        <v/>
      </c>
      <c r="O8465">
        <v>12</v>
      </c>
      <c r="P8465" s="11">
        <v>0.5</v>
      </c>
      <c r="Q8465" s="11">
        <v>7.1428571428571397E-2</v>
      </c>
      <c r="R8465" s="12">
        <v>3.415</v>
      </c>
      <c r="S8465" t="s">
        <v>27</v>
      </c>
      <c r="T8465">
        <v>0</v>
      </c>
      <c r="U8465">
        <f t="shared" si="794"/>
        <v>5</v>
      </c>
      <c r="V8465">
        <f t="shared" si="795"/>
        <v>1</v>
      </c>
      <c r="W8465">
        <f t="shared" si="796"/>
        <v>1</v>
      </c>
      <c r="X8465" t="str">
        <f t="shared" si="797"/>
        <v>511</v>
      </c>
      <c r="Y8465" t="str">
        <f>IF(Table1[[#This Row],[RFM_Score]]="555","Champion", IF(AND(J8465&gt;=4,V8465&gt;=4),"Loyal", IF(U8465&lt;=2,"At Risk", IF(W8465&gt;=4,"Potential Loyalist","Others"))))</f>
        <v>Others</v>
      </c>
    </row>
    <row r="8466" spans="1:25">
      <c r="A8466" t="s">
        <v>1154</v>
      </c>
      <c r="B8466">
        <v>34</v>
      </c>
      <c r="C8466" t="s">
        <v>24</v>
      </c>
      <c r="D8466" t="s">
        <v>25</v>
      </c>
      <c r="E8466" s="6" t="s">
        <v>20536</v>
      </c>
      <c r="F8466" t="s">
        <v>30</v>
      </c>
      <c r="G8466">
        <v>4</v>
      </c>
      <c r="H8466">
        <v>1</v>
      </c>
      <c r="I8466">
        <v>37</v>
      </c>
      <c r="J8466">
        <v>0</v>
      </c>
      <c r="K8466">
        <v>6.82</v>
      </c>
      <c r="L8466" t="str">
        <f t="shared" si="792"/>
        <v/>
      </c>
      <c r="M8466">
        <v>2</v>
      </c>
      <c r="N8466" t="str">
        <f t="shared" si="793"/>
        <v/>
      </c>
      <c r="O8466">
        <v>11</v>
      </c>
      <c r="P8466" s="11">
        <v>0.25</v>
      </c>
      <c r="Q8466" s="11">
        <v>0</v>
      </c>
      <c r="R8466" s="12">
        <v>3.41</v>
      </c>
      <c r="S8466" t="s">
        <v>27</v>
      </c>
      <c r="T8466">
        <v>0</v>
      </c>
      <c r="U8466">
        <f t="shared" si="794"/>
        <v>5</v>
      </c>
      <c r="V8466">
        <f t="shared" si="795"/>
        <v>1</v>
      </c>
      <c r="W8466">
        <f t="shared" si="796"/>
        <v>1</v>
      </c>
      <c r="X8466" t="str">
        <f t="shared" si="797"/>
        <v>511</v>
      </c>
      <c r="Y8466" t="str">
        <f>IF(Table1[[#This Row],[RFM_Score]]="555","Champion", IF(AND(J8466&gt;=4,V8466&gt;=4),"Loyal", IF(U8466&lt;=2,"At Risk", IF(W8466&gt;=4,"Potential Loyalist","Others"))))</f>
        <v>Others</v>
      </c>
    </row>
    <row r="8467" spans="1:25">
      <c r="A8467" t="s">
        <v>11832</v>
      </c>
      <c r="B8467">
        <v>28</v>
      </c>
      <c r="C8467" t="s">
        <v>19</v>
      </c>
      <c r="D8467" t="s">
        <v>29</v>
      </c>
      <c r="E8467" s="6" t="s">
        <v>20537</v>
      </c>
      <c r="F8467" t="s">
        <v>26</v>
      </c>
      <c r="G8467">
        <v>3</v>
      </c>
      <c r="H8467">
        <v>1</v>
      </c>
      <c r="I8467">
        <v>52</v>
      </c>
      <c r="J8467">
        <v>2</v>
      </c>
      <c r="K8467">
        <v>6.82</v>
      </c>
      <c r="L8467" t="str">
        <f t="shared" si="792"/>
        <v/>
      </c>
      <c r="M8467">
        <v>2</v>
      </c>
      <c r="N8467" t="str">
        <f t="shared" si="793"/>
        <v/>
      </c>
      <c r="O8467">
        <v>45</v>
      </c>
      <c r="P8467" s="11">
        <v>0.33333333333333298</v>
      </c>
      <c r="Q8467" s="11">
        <v>3.8461538461538401E-2</v>
      </c>
      <c r="R8467" s="12">
        <v>3.41</v>
      </c>
      <c r="S8467" t="s">
        <v>27</v>
      </c>
      <c r="T8467">
        <v>0</v>
      </c>
      <c r="U8467">
        <f t="shared" si="794"/>
        <v>3</v>
      </c>
      <c r="V8467">
        <f t="shared" si="795"/>
        <v>1</v>
      </c>
      <c r="W8467">
        <f t="shared" si="796"/>
        <v>1</v>
      </c>
      <c r="X8467" t="str">
        <f t="shared" si="797"/>
        <v>311</v>
      </c>
      <c r="Y8467" t="str">
        <f>IF(Table1[[#This Row],[RFM_Score]]="555","Champion", IF(AND(J8467&gt;=4,V8467&gt;=4),"Loyal", IF(U8467&lt;=2,"At Risk", IF(W8467&gt;=4,"Potential Loyalist","Others"))))</f>
        <v>Others</v>
      </c>
    </row>
    <row r="8468" spans="1:25">
      <c r="A8468" t="s">
        <v>3425</v>
      </c>
      <c r="B8468">
        <v>45</v>
      </c>
      <c r="C8468" t="s">
        <v>24</v>
      </c>
      <c r="D8468" t="s">
        <v>29</v>
      </c>
      <c r="E8468" s="6" t="s">
        <v>20538</v>
      </c>
      <c r="F8468" t="s">
        <v>30</v>
      </c>
      <c r="G8468">
        <v>3</v>
      </c>
      <c r="H8468">
        <v>2</v>
      </c>
      <c r="I8468">
        <v>52</v>
      </c>
      <c r="J8468">
        <v>2</v>
      </c>
      <c r="K8468">
        <v>6.81</v>
      </c>
      <c r="L8468" t="str">
        <f t="shared" si="792"/>
        <v/>
      </c>
      <c r="M8468">
        <v>2</v>
      </c>
      <c r="N8468" t="str">
        <f t="shared" si="793"/>
        <v/>
      </c>
      <c r="O8468">
        <v>3</v>
      </c>
      <c r="P8468" s="11">
        <v>0.66666666666666596</v>
      </c>
      <c r="Q8468" s="11">
        <v>3.8461538461538401E-2</v>
      </c>
      <c r="R8468" s="12">
        <v>3.4049999999999998</v>
      </c>
      <c r="S8468" t="s">
        <v>27</v>
      </c>
      <c r="T8468">
        <v>0</v>
      </c>
      <c r="U8468">
        <f t="shared" si="794"/>
        <v>5</v>
      </c>
      <c r="V8468">
        <f t="shared" si="795"/>
        <v>1</v>
      </c>
      <c r="W8468">
        <f t="shared" si="796"/>
        <v>1</v>
      </c>
      <c r="X8468" t="str">
        <f t="shared" si="797"/>
        <v>511</v>
      </c>
      <c r="Y8468" t="str">
        <f>IF(Table1[[#This Row],[RFM_Score]]="555","Champion", IF(AND(J8468&gt;=4,V8468&gt;=4),"Loyal", IF(U8468&lt;=2,"At Risk", IF(W8468&gt;=4,"Potential Loyalist","Others"))))</f>
        <v>Others</v>
      </c>
    </row>
    <row r="8469" spans="1:25">
      <c r="A8469" t="s">
        <v>7903</v>
      </c>
      <c r="B8469">
        <v>45</v>
      </c>
      <c r="C8469" t="s">
        <v>24</v>
      </c>
      <c r="D8469" t="s">
        <v>25</v>
      </c>
      <c r="E8469" s="6" t="s">
        <v>20539</v>
      </c>
      <c r="F8469" t="s">
        <v>26</v>
      </c>
      <c r="G8469">
        <v>4</v>
      </c>
      <c r="H8469">
        <v>1</v>
      </c>
      <c r="I8469">
        <v>47</v>
      </c>
      <c r="J8469">
        <v>1</v>
      </c>
      <c r="K8469">
        <v>6.72</v>
      </c>
      <c r="L8469" t="str">
        <f t="shared" si="792"/>
        <v/>
      </c>
      <c r="M8469">
        <v>2</v>
      </c>
      <c r="N8469" t="str">
        <f t="shared" si="793"/>
        <v/>
      </c>
      <c r="O8469">
        <v>46</v>
      </c>
      <c r="P8469" s="11">
        <v>0.25</v>
      </c>
      <c r="Q8469" s="11">
        <v>2.1276595744680799E-2</v>
      </c>
      <c r="R8469" s="12">
        <v>3.36</v>
      </c>
      <c r="S8469" t="s">
        <v>27</v>
      </c>
      <c r="T8469">
        <v>0</v>
      </c>
      <c r="U8469">
        <f t="shared" si="794"/>
        <v>3</v>
      </c>
      <c r="V8469">
        <f t="shared" si="795"/>
        <v>1</v>
      </c>
      <c r="W8469">
        <f t="shared" si="796"/>
        <v>1</v>
      </c>
      <c r="X8469" t="str">
        <f t="shared" si="797"/>
        <v>311</v>
      </c>
      <c r="Y8469" t="str">
        <f>IF(Table1[[#This Row],[RFM_Score]]="555","Champion", IF(AND(J8469&gt;=4,V8469&gt;=4),"Loyal", IF(U8469&lt;=2,"At Risk", IF(W8469&gt;=4,"Potential Loyalist","Others"))))</f>
        <v>Others</v>
      </c>
    </row>
    <row r="8470" spans="1:25">
      <c r="A8470" t="s">
        <v>8775</v>
      </c>
      <c r="B8470">
        <v>52</v>
      </c>
      <c r="C8470" t="s">
        <v>19</v>
      </c>
      <c r="D8470" t="s">
        <v>25</v>
      </c>
      <c r="E8470" s="6" t="s">
        <v>20540</v>
      </c>
      <c r="F8470" t="s">
        <v>60</v>
      </c>
      <c r="G8470">
        <v>4</v>
      </c>
      <c r="H8470">
        <v>1</v>
      </c>
      <c r="I8470">
        <v>45</v>
      </c>
      <c r="J8470">
        <v>5</v>
      </c>
      <c r="K8470">
        <v>6.72</v>
      </c>
      <c r="L8470" t="str">
        <f t="shared" si="792"/>
        <v/>
      </c>
      <c r="M8470">
        <v>2</v>
      </c>
      <c r="N8470" t="str">
        <f t="shared" si="793"/>
        <v/>
      </c>
      <c r="O8470">
        <v>14</v>
      </c>
      <c r="P8470" s="11">
        <v>0.25</v>
      </c>
      <c r="Q8470" s="11">
        <v>0.11111111111111099</v>
      </c>
      <c r="R8470" s="12">
        <v>3.36</v>
      </c>
      <c r="S8470" t="s">
        <v>27</v>
      </c>
      <c r="T8470">
        <v>0</v>
      </c>
      <c r="U8470">
        <f t="shared" si="794"/>
        <v>5</v>
      </c>
      <c r="V8470">
        <f t="shared" si="795"/>
        <v>1</v>
      </c>
      <c r="W8470">
        <f t="shared" si="796"/>
        <v>1</v>
      </c>
      <c r="X8470" t="str">
        <f t="shared" si="797"/>
        <v>511</v>
      </c>
      <c r="Y8470" t="str">
        <f>IF(Table1[[#This Row],[RFM_Score]]="555","Champion", IF(AND(J8470&gt;=4,V8470&gt;=4),"Loyal", IF(U8470&lt;=2,"At Risk", IF(W8470&gt;=4,"Potential Loyalist","Others"))))</f>
        <v>Others</v>
      </c>
    </row>
    <row r="8471" spans="1:25">
      <c r="A8471" t="s">
        <v>1312</v>
      </c>
      <c r="B8471">
        <v>36</v>
      </c>
      <c r="C8471" t="s">
        <v>19</v>
      </c>
      <c r="D8471" t="s">
        <v>25</v>
      </c>
      <c r="E8471" s="6" t="s">
        <v>20541</v>
      </c>
      <c r="F8471" t="s">
        <v>37</v>
      </c>
      <c r="G8471">
        <v>1</v>
      </c>
      <c r="H8471">
        <v>0</v>
      </c>
      <c r="I8471">
        <v>45</v>
      </c>
      <c r="J8471">
        <v>2</v>
      </c>
      <c r="K8471">
        <v>6.67</v>
      </c>
      <c r="L8471" t="str">
        <f t="shared" si="792"/>
        <v/>
      </c>
      <c r="M8471">
        <v>2</v>
      </c>
      <c r="N8471" t="str">
        <f t="shared" si="793"/>
        <v/>
      </c>
      <c r="O8471">
        <v>0</v>
      </c>
      <c r="P8471" s="11">
        <v>0</v>
      </c>
      <c r="Q8471" s="11">
        <v>4.4444444444444398E-2</v>
      </c>
      <c r="R8471" s="12">
        <v>3.335</v>
      </c>
      <c r="S8471" t="s">
        <v>27</v>
      </c>
      <c r="T8471">
        <v>0</v>
      </c>
      <c r="U8471">
        <f t="shared" si="794"/>
        <v>5</v>
      </c>
      <c r="V8471">
        <f t="shared" si="795"/>
        <v>1</v>
      </c>
      <c r="W8471">
        <f t="shared" si="796"/>
        <v>1</v>
      </c>
      <c r="X8471" t="str">
        <f t="shared" si="797"/>
        <v>511</v>
      </c>
      <c r="Y8471" t="str">
        <f>IF(Table1[[#This Row],[RFM_Score]]="555","Champion", IF(AND(J8471&gt;=4,V8471&gt;=4),"Loyal", IF(U8471&lt;=2,"At Risk", IF(W8471&gt;=4,"Potential Loyalist","Others"))))</f>
        <v>Others</v>
      </c>
    </row>
    <row r="8472" spans="1:25">
      <c r="A8472" t="s">
        <v>4818</v>
      </c>
      <c r="B8472">
        <v>38</v>
      </c>
      <c r="C8472" t="s">
        <v>24</v>
      </c>
      <c r="D8472" t="s">
        <v>29</v>
      </c>
      <c r="E8472" s="6" t="s">
        <v>20542</v>
      </c>
      <c r="F8472" t="s">
        <v>30</v>
      </c>
      <c r="G8472">
        <v>4</v>
      </c>
      <c r="H8472">
        <v>1</v>
      </c>
      <c r="I8472">
        <v>36</v>
      </c>
      <c r="J8472">
        <v>2</v>
      </c>
      <c r="K8472">
        <v>6.66</v>
      </c>
      <c r="L8472" t="str">
        <f t="shared" si="792"/>
        <v/>
      </c>
      <c r="M8472">
        <v>2</v>
      </c>
      <c r="N8472" t="str">
        <f t="shared" si="793"/>
        <v/>
      </c>
      <c r="O8472">
        <v>36</v>
      </c>
      <c r="P8472" s="11">
        <v>0.25</v>
      </c>
      <c r="Q8472" s="11">
        <v>5.5555555555555497E-2</v>
      </c>
      <c r="R8472" s="12">
        <v>3.33</v>
      </c>
      <c r="S8472" t="s">
        <v>27</v>
      </c>
      <c r="T8472">
        <v>0</v>
      </c>
      <c r="U8472">
        <f t="shared" si="794"/>
        <v>4</v>
      </c>
      <c r="V8472">
        <f t="shared" si="795"/>
        <v>1</v>
      </c>
      <c r="W8472">
        <f t="shared" si="796"/>
        <v>1</v>
      </c>
      <c r="X8472" t="str">
        <f t="shared" si="797"/>
        <v>411</v>
      </c>
      <c r="Y8472" t="str">
        <f>IF(Table1[[#This Row],[RFM_Score]]="555","Champion", IF(AND(J8472&gt;=4,V8472&gt;=4),"Loyal", IF(U8472&lt;=2,"At Risk", IF(W8472&gt;=4,"Potential Loyalist","Others"))))</f>
        <v>Others</v>
      </c>
    </row>
    <row r="8473" spans="1:25">
      <c r="A8473" t="s">
        <v>556</v>
      </c>
      <c r="B8473">
        <v>44</v>
      </c>
      <c r="C8473" t="s">
        <v>24</v>
      </c>
      <c r="D8473" t="s">
        <v>25</v>
      </c>
      <c r="E8473" s="6" t="s">
        <v>20543</v>
      </c>
      <c r="F8473" t="s">
        <v>21</v>
      </c>
      <c r="G8473">
        <v>3</v>
      </c>
      <c r="H8473">
        <v>2</v>
      </c>
      <c r="I8473">
        <v>49</v>
      </c>
      <c r="J8473">
        <v>0</v>
      </c>
      <c r="K8473">
        <v>6.61</v>
      </c>
      <c r="L8473" t="str">
        <f t="shared" si="792"/>
        <v/>
      </c>
      <c r="M8473">
        <v>2</v>
      </c>
      <c r="N8473" t="str">
        <f t="shared" si="793"/>
        <v/>
      </c>
      <c r="O8473">
        <v>34</v>
      </c>
      <c r="P8473" s="11">
        <v>0.66666666666666596</v>
      </c>
      <c r="Q8473" s="11">
        <v>0</v>
      </c>
      <c r="R8473" s="12">
        <v>3.3050000000000002</v>
      </c>
      <c r="S8473" t="s">
        <v>27</v>
      </c>
      <c r="T8473">
        <v>0</v>
      </c>
      <c r="U8473">
        <f t="shared" si="794"/>
        <v>4</v>
      </c>
      <c r="V8473">
        <f t="shared" si="795"/>
        <v>1</v>
      </c>
      <c r="W8473">
        <f t="shared" si="796"/>
        <v>1</v>
      </c>
      <c r="X8473" t="str">
        <f t="shared" si="797"/>
        <v>411</v>
      </c>
      <c r="Y8473" t="str">
        <f>IF(Table1[[#This Row],[RFM_Score]]="555","Champion", IF(AND(J8473&gt;=4,V8473&gt;=4),"Loyal", IF(U8473&lt;=2,"At Risk", IF(W8473&gt;=4,"Potential Loyalist","Others"))))</f>
        <v>Others</v>
      </c>
    </row>
    <row r="8474" spans="1:25">
      <c r="A8474" t="s">
        <v>859</v>
      </c>
      <c r="B8474">
        <v>62</v>
      </c>
      <c r="C8474" t="s">
        <v>19</v>
      </c>
      <c r="D8474" t="s">
        <v>25</v>
      </c>
      <c r="E8474" s="6" t="s">
        <v>20544</v>
      </c>
      <c r="F8474" t="s">
        <v>21</v>
      </c>
      <c r="G8474">
        <v>1</v>
      </c>
      <c r="H8474">
        <v>0</v>
      </c>
      <c r="I8474">
        <v>53</v>
      </c>
      <c r="J8474">
        <v>3</v>
      </c>
      <c r="K8474">
        <v>6.58</v>
      </c>
      <c r="L8474" t="str">
        <f t="shared" si="792"/>
        <v/>
      </c>
      <c r="M8474">
        <v>2</v>
      </c>
      <c r="N8474" t="str">
        <f t="shared" si="793"/>
        <v/>
      </c>
      <c r="O8474">
        <v>0</v>
      </c>
      <c r="P8474" s="11">
        <v>0</v>
      </c>
      <c r="Q8474" s="11">
        <v>5.6603773584905599E-2</v>
      </c>
      <c r="R8474" s="12">
        <v>3.29</v>
      </c>
      <c r="S8474" t="s">
        <v>27</v>
      </c>
      <c r="T8474">
        <v>0</v>
      </c>
      <c r="U8474">
        <f t="shared" si="794"/>
        <v>5</v>
      </c>
      <c r="V8474">
        <f t="shared" si="795"/>
        <v>1</v>
      </c>
      <c r="W8474">
        <f t="shared" si="796"/>
        <v>1</v>
      </c>
      <c r="X8474" t="str">
        <f t="shared" si="797"/>
        <v>511</v>
      </c>
      <c r="Y8474" t="str">
        <f>IF(Table1[[#This Row],[RFM_Score]]="555","Champion", IF(AND(J8474&gt;=4,V8474&gt;=4),"Loyal", IF(U8474&lt;=2,"At Risk", IF(W8474&gt;=4,"Potential Loyalist","Others"))))</f>
        <v>Others</v>
      </c>
    </row>
    <row r="8475" spans="1:25">
      <c r="A8475" t="s">
        <v>6003</v>
      </c>
      <c r="B8475">
        <v>45</v>
      </c>
      <c r="C8475" t="s">
        <v>24</v>
      </c>
      <c r="D8475" t="s">
        <v>29</v>
      </c>
      <c r="E8475" s="6" t="s">
        <v>20545</v>
      </c>
      <c r="F8475" t="s">
        <v>62</v>
      </c>
      <c r="G8475">
        <v>6</v>
      </c>
      <c r="H8475">
        <v>2</v>
      </c>
      <c r="I8475">
        <v>50</v>
      </c>
      <c r="J8475">
        <v>1</v>
      </c>
      <c r="K8475">
        <v>6.55</v>
      </c>
      <c r="L8475" t="str">
        <f t="shared" si="792"/>
        <v/>
      </c>
      <c r="M8475">
        <v>2</v>
      </c>
      <c r="N8475" t="str">
        <f t="shared" si="793"/>
        <v/>
      </c>
      <c r="O8475">
        <v>65</v>
      </c>
      <c r="P8475" s="11">
        <v>0.33333333333333298</v>
      </c>
      <c r="Q8475" s="11">
        <v>0.02</v>
      </c>
      <c r="R8475" s="12">
        <v>3.2749999999999999</v>
      </c>
      <c r="S8475" t="s">
        <v>27</v>
      </c>
      <c r="T8475">
        <v>1</v>
      </c>
      <c r="U8475">
        <f t="shared" si="794"/>
        <v>3</v>
      </c>
      <c r="V8475">
        <f t="shared" si="795"/>
        <v>1</v>
      </c>
      <c r="W8475">
        <f t="shared" si="796"/>
        <v>1</v>
      </c>
      <c r="X8475" t="str">
        <f t="shared" si="797"/>
        <v>311</v>
      </c>
      <c r="Y8475" t="str">
        <f>IF(Table1[[#This Row],[RFM_Score]]="555","Champion", IF(AND(J8475&gt;=4,V8475&gt;=4),"Loyal", IF(U8475&lt;=2,"At Risk", IF(W8475&gt;=4,"Potential Loyalist","Others"))))</f>
        <v>Others</v>
      </c>
    </row>
    <row r="8476" spans="1:25">
      <c r="A8476" t="s">
        <v>6886</v>
      </c>
      <c r="B8476">
        <v>23</v>
      </c>
      <c r="C8476" t="s">
        <v>24</v>
      </c>
      <c r="D8476" t="s">
        <v>49</v>
      </c>
      <c r="E8476" s="6" t="s">
        <v>20546</v>
      </c>
      <c r="F8476" t="s">
        <v>26</v>
      </c>
      <c r="G8476">
        <v>1</v>
      </c>
      <c r="H8476">
        <v>0</v>
      </c>
      <c r="I8476">
        <v>66</v>
      </c>
      <c r="J8476">
        <v>2</v>
      </c>
      <c r="K8476">
        <v>6.34</v>
      </c>
      <c r="L8476" t="str">
        <f t="shared" si="792"/>
        <v/>
      </c>
      <c r="M8476">
        <v>2</v>
      </c>
      <c r="N8476" t="str">
        <f t="shared" si="793"/>
        <v/>
      </c>
      <c r="O8476">
        <v>15</v>
      </c>
      <c r="P8476" s="11">
        <v>0</v>
      </c>
      <c r="Q8476" s="11">
        <v>3.03030303030303E-2</v>
      </c>
      <c r="R8476" s="12">
        <v>3.17</v>
      </c>
      <c r="S8476" t="s">
        <v>27</v>
      </c>
      <c r="T8476">
        <v>0</v>
      </c>
      <c r="U8476">
        <f t="shared" si="794"/>
        <v>5</v>
      </c>
      <c r="V8476">
        <f t="shared" si="795"/>
        <v>1</v>
      </c>
      <c r="W8476">
        <f t="shared" si="796"/>
        <v>1</v>
      </c>
      <c r="X8476" t="str">
        <f t="shared" si="797"/>
        <v>511</v>
      </c>
      <c r="Y8476" t="str">
        <f>IF(Table1[[#This Row],[RFM_Score]]="555","Champion", IF(AND(J8476&gt;=4,V8476&gt;=4),"Loyal", IF(U8476&lt;=2,"At Risk", IF(W8476&gt;=4,"Potential Loyalist","Others"))))</f>
        <v>Others</v>
      </c>
    </row>
    <row r="8477" spans="1:25">
      <c r="A8477" t="s">
        <v>10701</v>
      </c>
      <c r="B8477">
        <v>43</v>
      </c>
      <c r="C8477" t="s">
        <v>19</v>
      </c>
      <c r="D8477" t="s">
        <v>35</v>
      </c>
      <c r="E8477" s="6" t="s">
        <v>20547</v>
      </c>
      <c r="F8477" t="s">
        <v>62</v>
      </c>
      <c r="G8477">
        <v>4</v>
      </c>
      <c r="H8477">
        <v>0</v>
      </c>
      <c r="I8477">
        <v>47</v>
      </c>
      <c r="J8477">
        <v>3</v>
      </c>
      <c r="K8477">
        <v>6.3</v>
      </c>
      <c r="L8477" t="str">
        <f t="shared" si="792"/>
        <v/>
      </c>
      <c r="M8477">
        <v>2</v>
      </c>
      <c r="N8477" t="str">
        <f t="shared" si="793"/>
        <v/>
      </c>
      <c r="O8477">
        <v>57</v>
      </c>
      <c r="P8477" s="11">
        <v>0</v>
      </c>
      <c r="Q8477" s="11">
        <v>6.3829787234042507E-2</v>
      </c>
      <c r="R8477" s="12">
        <v>3.15</v>
      </c>
      <c r="S8477" t="s">
        <v>27</v>
      </c>
      <c r="T8477">
        <v>0</v>
      </c>
      <c r="U8477">
        <f t="shared" si="794"/>
        <v>3</v>
      </c>
      <c r="V8477">
        <f t="shared" si="795"/>
        <v>1</v>
      </c>
      <c r="W8477">
        <f t="shared" si="796"/>
        <v>1</v>
      </c>
      <c r="X8477" t="str">
        <f t="shared" si="797"/>
        <v>311</v>
      </c>
      <c r="Y8477" t="str">
        <f>IF(Table1[[#This Row],[RFM_Score]]="555","Champion", IF(AND(J8477&gt;=4,V8477&gt;=4),"Loyal", IF(U8477&lt;=2,"At Risk", IF(W8477&gt;=4,"Potential Loyalist","Others"))))</f>
        <v>Others</v>
      </c>
    </row>
    <row r="8478" spans="1:25">
      <c r="A8478" t="s">
        <v>2192</v>
      </c>
      <c r="B8478">
        <v>27</v>
      </c>
      <c r="C8478" t="s">
        <v>24</v>
      </c>
      <c r="D8478" t="s">
        <v>25</v>
      </c>
      <c r="E8478" s="6" t="s">
        <v>20548</v>
      </c>
      <c r="F8478" t="s">
        <v>30</v>
      </c>
      <c r="G8478">
        <v>2</v>
      </c>
      <c r="H8478">
        <v>1</v>
      </c>
      <c r="I8478">
        <v>56</v>
      </c>
      <c r="J8478">
        <v>6</v>
      </c>
      <c r="K8478">
        <v>6.24</v>
      </c>
      <c r="L8478" t="str">
        <f t="shared" si="792"/>
        <v/>
      </c>
      <c r="M8478">
        <v>2</v>
      </c>
      <c r="N8478" t="str">
        <f t="shared" si="793"/>
        <v/>
      </c>
      <c r="O8478">
        <v>21</v>
      </c>
      <c r="P8478" s="11">
        <v>0.5</v>
      </c>
      <c r="Q8478" s="11">
        <v>0.107142857142857</v>
      </c>
      <c r="R8478" s="12">
        <v>3.12</v>
      </c>
      <c r="S8478" t="s">
        <v>27</v>
      </c>
      <c r="T8478">
        <v>0</v>
      </c>
      <c r="U8478">
        <f t="shared" si="794"/>
        <v>4</v>
      </c>
      <c r="V8478">
        <f t="shared" si="795"/>
        <v>1</v>
      </c>
      <c r="W8478">
        <f t="shared" si="796"/>
        <v>1</v>
      </c>
      <c r="X8478" t="str">
        <f t="shared" si="797"/>
        <v>411</v>
      </c>
      <c r="Y8478" t="str">
        <f>IF(Table1[[#This Row],[RFM_Score]]="555","Champion", IF(AND(J8478&gt;=4,V8478&gt;=4),"Loyal", IF(U8478&lt;=2,"At Risk", IF(W8478&gt;=4,"Potential Loyalist","Others"))))</f>
        <v>Others</v>
      </c>
    </row>
    <row r="8479" spans="1:25">
      <c r="A8479" t="s">
        <v>9993</v>
      </c>
      <c r="B8479">
        <v>39</v>
      </c>
      <c r="C8479" t="s">
        <v>19</v>
      </c>
      <c r="D8479" t="s">
        <v>29</v>
      </c>
      <c r="E8479" s="6" t="s">
        <v>20549</v>
      </c>
      <c r="F8479" t="s">
        <v>30</v>
      </c>
      <c r="G8479">
        <v>4</v>
      </c>
      <c r="H8479">
        <v>0</v>
      </c>
      <c r="I8479">
        <v>44</v>
      </c>
      <c r="J8479">
        <v>4</v>
      </c>
      <c r="K8479">
        <v>6.14</v>
      </c>
      <c r="L8479" t="str">
        <f t="shared" si="792"/>
        <v/>
      </c>
      <c r="M8479">
        <v>2</v>
      </c>
      <c r="N8479" t="str">
        <f t="shared" si="793"/>
        <v/>
      </c>
      <c r="O8479">
        <v>77</v>
      </c>
      <c r="P8479" s="11">
        <v>0</v>
      </c>
      <c r="Q8479" s="11">
        <v>9.0909090909090898E-2</v>
      </c>
      <c r="R8479" s="12">
        <v>3.07</v>
      </c>
      <c r="S8479" t="s">
        <v>27</v>
      </c>
      <c r="T8479">
        <v>0</v>
      </c>
      <c r="U8479">
        <f t="shared" si="794"/>
        <v>2</v>
      </c>
      <c r="V8479">
        <f t="shared" si="795"/>
        <v>1</v>
      </c>
      <c r="W8479">
        <f t="shared" si="796"/>
        <v>1</v>
      </c>
      <c r="X8479" t="str">
        <f t="shared" si="797"/>
        <v>211</v>
      </c>
      <c r="Y8479" t="str">
        <f>IF(Table1[[#This Row],[RFM_Score]]="555","Champion", IF(AND(J8479&gt;=4,V8479&gt;=4),"Loyal", IF(U8479&lt;=2,"At Risk", IF(W8479&gt;=4,"Potential Loyalist","Others"))))</f>
        <v>At Risk</v>
      </c>
    </row>
    <row r="8480" spans="1:25">
      <c r="A8480" t="s">
        <v>2753</v>
      </c>
      <c r="B8480">
        <v>42</v>
      </c>
      <c r="C8480" t="s">
        <v>19</v>
      </c>
      <c r="D8480" t="s">
        <v>25</v>
      </c>
      <c r="E8480" s="6" t="s">
        <v>20550</v>
      </c>
      <c r="F8480" t="s">
        <v>26</v>
      </c>
      <c r="G8480">
        <v>2</v>
      </c>
      <c r="H8480">
        <v>0</v>
      </c>
      <c r="I8480">
        <v>37</v>
      </c>
      <c r="J8480">
        <v>2</v>
      </c>
      <c r="K8480">
        <v>6.11</v>
      </c>
      <c r="L8480" t="str">
        <f t="shared" si="792"/>
        <v/>
      </c>
      <c r="M8480">
        <v>2</v>
      </c>
      <c r="N8480" t="str">
        <f t="shared" si="793"/>
        <v/>
      </c>
      <c r="O8480">
        <v>31</v>
      </c>
      <c r="P8480" s="11">
        <v>0</v>
      </c>
      <c r="Q8480" s="11">
        <v>5.4054054054054002E-2</v>
      </c>
      <c r="R8480" s="12">
        <v>3.0550000000000002</v>
      </c>
      <c r="S8480" t="s">
        <v>27</v>
      </c>
      <c r="T8480">
        <v>0</v>
      </c>
      <c r="U8480">
        <f t="shared" si="794"/>
        <v>4</v>
      </c>
      <c r="V8480">
        <f t="shared" si="795"/>
        <v>1</v>
      </c>
      <c r="W8480">
        <f t="shared" si="796"/>
        <v>1</v>
      </c>
      <c r="X8480" t="str">
        <f t="shared" si="797"/>
        <v>411</v>
      </c>
      <c r="Y8480" t="str">
        <f>IF(Table1[[#This Row],[RFM_Score]]="555","Champion", IF(AND(J8480&gt;=4,V8480&gt;=4),"Loyal", IF(U8480&lt;=2,"At Risk", IF(W8480&gt;=4,"Potential Loyalist","Others"))))</f>
        <v>Others</v>
      </c>
    </row>
    <row r="8481" spans="1:25">
      <c r="A8481" t="s">
        <v>159</v>
      </c>
      <c r="B8481">
        <v>51</v>
      </c>
      <c r="C8481" t="s">
        <v>19</v>
      </c>
      <c r="D8481" t="s">
        <v>25</v>
      </c>
      <c r="E8481" s="6" t="s">
        <v>20551</v>
      </c>
      <c r="F8481" t="s">
        <v>37</v>
      </c>
      <c r="G8481">
        <v>2</v>
      </c>
      <c r="H8481">
        <v>2</v>
      </c>
      <c r="I8481">
        <v>43</v>
      </c>
      <c r="J8481">
        <v>1</v>
      </c>
      <c r="K8481">
        <v>5.91</v>
      </c>
      <c r="L8481" t="str">
        <f t="shared" si="792"/>
        <v/>
      </c>
      <c r="M8481">
        <v>2</v>
      </c>
      <c r="N8481" t="str">
        <f t="shared" si="793"/>
        <v/>
      </c>
      <c r="O8481">
        <v>5</v>
      </c>
      <c r="P8481" s="11">
        <v>1</v>
      </c>
      <c r="Q8481" s="11">
        <v>2.3255813953488299E-2</v>
      </c>
      <c r="R8481" s="12">
        <v>2.9550000000000001</v>
      </c>
      <c r="S8481" t="s">
        <v>27</v>
      </c>
      <c r="T8481">
        <v>0</v>
      </c>
      <c r="U8481">
        <f t="shared" si="794"/>
        <v>5</v>
      </c>
      <c r="V8481">
        <f t="shared" si="795"/>
        <v>1</v>
      </c>
      <c r="W8481">
        <f t="shared" si="796"/>
        <v>1</v>
      </c>
      <c r="X8481" t="str">
        <f t="shared" si="797"/>
        <v>511</v>
      </c>
      <c r="Y8481" t="str">
        <f>IF(Table1[[#This Row],[RFM_Score]]="555","Champion", IF(AND(J8481&gt;=4,V8481&gt;=4),"Loyal", IF(U8481&lt;=2,"At Risk", IF(W8481&gt;=4,"Potential Loyalist","Others"))))</f>
        <v>Others</v>
      </c>
    </row>
    <row r="8482" spans="1:25">
      <c r="A8482" t="s">
        <v>10104</v>
      </c>
      <c r="B8482">
        <v>40</v>
      </c>
      <c r="C8482" t="s">
        <v>19</v>
      </c>
      <c r="D8482" t="s">
        <v>29</v>
      </c>
      <c r="E8482" s="6" t="s">
        <v>20552</v>
      </c>
      <c r="F8482" t="s">
        <v>62</v>
      </c>
      <c r="G8482">
        <v>5</v>
      </c>
      <c r="H8482">
        <v>2</v>
      </c>
      <c r="I8482">
        <v>35</v>
      </c>
      <c r="J8482">
        <v>1</v>
      </c>
      <c r="K8482">
        <v>5.86</v>
      </c>
      <c r="L8482" t="str">
        <f t="shared" si="792"/>
        <v/>
      </c>
      <c r="M8482">
        <v>2</v>
      </c>
      <c r="N8482" t="str">
        <f t="shared" si="793"/>
        <v/>
      </c>
      <c r="O8482">
        <v>53</v>
      </c>
      <c r="P8482" s="11">
        <v>0.4</v>
      </c>
      <c r="Q8482" s="11">
        <v>2.8571428571428501E-2</v>
      </c>
      <c r="R8482" s="12">
        <v>2.93</v>
      </c>
      <c r="S8482" t="s">
        <v>27</v>
      </c>
      <c r="T8482">
        <v>0</v>
      </c>
      <c r="U8482">
        <f t="shared" si="794"/>
        <v>3</v>
      </c>
      <c r="V8482">
        <f t="shared" si="795"/>
        <v>1</v>
      </c>
      <c r="W8482">
        <f t="shared" si="796"/>
        <v>1</v>
      </c>
      <c r="X8482" t="str">
        <f t="shared" si="797"/>
        <v>311</v>
      </c>
      <c r="Y8482" t="str">
        <f>IF(Table1[[#This Row],[RFM_Score]]="555","Champion", IF(AND(J8482&gt;=4,V8482&gt;=4),"Loyal", IF(U8482&lt;=2,"At Risk", IF(W8482&gt;=4,"Potential Loyalist","Others"))))</f>
        <v>Others</v>
      </c>
    </row>
    <row r="8483" spans="1:25">
      <c r="A8483" t="s">
        <v>6636</v>
      </c>
      <c r="B8483">
        <v>55</v>
      </c>
      <c r="C8483" t="s">
        <v>24</v>
      </c>
      <c r="D8483" t="s">
        <v>25</v>
      </c>
      <c r="E8483" s="6" t="s">
        <v>20553</v>
      </c>
      <c r="F8483" t="s">
        <v>30</v>
      </c>
      <c r="G8483">
        <v>3</v>
      </c>
      <c r="H8483">
        <v>0</v>
      </c>
      <c r="I8483">
        <v>38</v>
      </c>
      <c r="J8483">
        <v>1</v>
      </c>
      <c r="K8483">
        <v>5.74</v>
      </c>
      <c r="L8483" t="str">
        <f t="shared" si="792"/>
        <v/>
      </c>
      <c r="M8483">
        <v>2</v>
      </c>
      <c r="N8483" t="str">
        <f t="shared" si="793"/>
        <v/>
      </c>
      <c r="O8483">
        <v>42</v>
      </c>
      <c r="P8483" s="11">
        <v>0</v>
      </c>
      <c r="Q8483" s="11">
        <v>2.6315789473684199E-2</v>
      </c>
      <c r="R8483" s="12">
        <v>2.87</v>
      </c>
      <c r="S8483" t="s">
        <v>27</v>
      </c>
      <c r="T8483">
        <v>0</v>
      </c>
      <c r="U8483">
        <f t="shared" si="794"/>
        <v>3</v>
      </c>
      <c r="V8483">
        <f t="shared" si="795"/>
        <v>1</v>
      </c>
      <c r="W8483">
        <f t="shared" si="796"/>
        <v>1</v>
      </c>
      <c r="X8483" t="str">
        <f t="shared" si="797"/>
        <v>311</v>
      </c>
      <c r="Y8483" t="str">
        <f>IF(Table1[[#This Row],[RFM_Score]]="555","Champion", IF(AND(J8483&gt;=4,V8483&gt;=4),"Loyal", IF(U8483&lt;=2,"At Risk", IF(W8483&gt;=4,"Potential Loyalist","Others"))))</f>
        <v>Others</v>
      </c>
    </row>
    <row r="8484" spans="1:25">
      <c r="A8484" t="s">
        <v>1867</v>
      </c>
      <c r="B8484">
        <v>43</v>
      </c>
      <c r="C8484" t="s">
        <v>24</v>
      </c>
      <c r="D8484" t="s">
        <v>25</v>
      </c>
      <c r="E8484" s="6" t="s">
        <v>20554</v>
      </c>
      <c r="F8484" t="s">
        <v>21</v>
      </c>
      <c r="G8484">
        <v>1</v>
      </c>
      <c r="H8484">
        <v>0</v>
      </c>
      <c r="I8484">
        <v>47</v>
      </c>
      <c r="J8484">
        <v>4</v>
      </c>
      <c r="K8484">
        <v>5.71</v>
      </c>
      <c r="L8484" t="str">
        <f t="shared" si="792"/>
        <v/>
      </c>
      <c r="M8484">
        <v>2</v>
      </c>
      <c r="N8484" t="str">
        <f t="shared" si="793"/>
        <v/>
      </c>
      <c r="O8484">
        <v>1</v>
      </c>
      <c r="P8484" s="11">
        <v>0</v>
      </c>
      <c r="Q8484" s="11">
        <v>8.5106382978723402E-2</v>
      </c>
      <c r="R8484" s="12">
        <v>2.855</v>
      </c>
      <c r="S8484" t="s">
        <v>27</v>
      </c>
      <c r="T8484">
        <v>0</v>
      </c>
      <c r="U8484">
        <f t="shared" si="794"/>
        <v>5</v>
      </c>
      <c r="V8484">
        <f t="shared" si="795"/>
        <v>1</v>
      </c>
      <c r="W8484">
        <f t="shared" si="796"/>
        <v>1</v>
      </c>
      <c r="X8484" t="str">
        <f t="shared" si="797"/>
        <v>511</v>
      </c>
      <c r="Y8484" t="str">
        <f>IF(Table1[[#This Row],[RFM_Score]]="555","Champion", IF(AND(J8484&gt;=4,V8484&gt;=4),"Loyal", IF(U8484&lt;=2,"At Risk", IF(W8484&gt;=4,"Potential Loyalist","Others"))))</f>
        <v>Others</v>
      </c>
    </row>
    <row r="8485" spans="1:25">
      <c r="A8485" t="s">
        <v>6867</v>
      </c>
      <c r="B8485">
        <v>40</v>
      </c>
      <c r="C8485" t="s">
        <v>24</v>
      </c>
      <c r="D8485" t="s">
        <v>29</v>
      </c>
      <c r="E8485" s="6" t="s">
        <v>20555</v>
      </c>
      <c r="F8485" t="s">
        <v>21</v>
      </c>
      <c r="G8485">
        <v>5</v>
      </c>
      <c r="H8485">
        <v>2</v>
      </c>
      <c r="I8485">
        <v>44</v>
      </c>
      <c r="J8485">
        <v>6</v>
      </c>
      <c r="K8485">
        <v>5.71</v>
      </c>
      <c r="L8485" t="str">
        <f t="shared" si="792"/>
        <v/>
      </c>
      <c r="M8485">
        <v>2</v>
      </c>
      <c r="N8485" t="str">
        <f t="shared" si="793"/>
        <v/>
      </c>
      <c r="O8485">
        <v>23</v>
      </c>
      <c r="P8485" s="11">
        <v>0.4</v>
      </c>
      <c r="Q8485" s="11">
        <v>0.13636363636363599</v>
      </c>
      <c r="R8485" s="12">
        <v>2.855</v>
      </c>
      <c r="S8485" t="s">
        <v>27</v>
      </c>
      <c r="T8485">
        <v>1</v>
      </c>
      <c r="U8485">
        <f t="shared" si="794"/>
        <v>4</v>
      </c>
      <c r="V8485">
        <f t="shared" si="795"/>
        <v>1</v>
      </c>
      <c r="W8485">
        <f t="shared" si="796"/>
        <v>1</v>
      </c>
      <c r="X8485" t="str">
        <f t="shared" si="797"/>
        <v>411</v>
      </c>
      <c r="Y8485" t="str">
        <f>IF(Table1[[#This Row],[RFM_Score]]="555","Champion", IF(AND(J8485&gt;=4,V8485&gt;=4),"Loyal", IF(U8485&lt;=2,"At Risk", IF(W8485&gt;=4,"Potential Loyalist","Others"))))</f>
        <v>Others</v>
      </c>
    </row>
    <row r="8486" spans="1:25">
      <c r="A8486" t="s">
        <v>8026</v>
      </c>
      <c r="B8486">
        <v>41</v>
      </c>
      <c r="C8486" t="s">
        <v>24</v>
      </c>
      <c r="D8486" t="s">
        <v>25</v>
      </c>
      <c r="E8486" s="6" t="s">
        <v>20556</v>
      </c>
      <c r="F8486" t="s">
        <v>26</v>
      </c>
      <c r="G8486">
        <v>2</v>
      </c>
      <c r="H8486">
        <v>0</v>
      </c>
      <c r="I8486">
        <v>51</v>
      </c>
      <c r="J8486">
        <v>5</v>
      </c>
      <c r="K8486">
        <v>5.56</v>
      </c>
      <c r="L8486" t="str">
        <f t="shared" si="792"/>
        <v/>
      </c>
      <c r="M8486">
        <v>2</v>
      </c>
      <c r="N8486" t="str">
        <f t="shared" si="793"/>
        <v/>
      </c>
      <c r="O8486">
        <v>10</v>
      </c>
      <c r="P8486" s="11">
        <v>0</v>
      </c>
      <c r="Q8486" s="11">
        <v>9.8039215686274495E-2</v>
      </c>
      <c r="R8486" s="12">
        <v>2.78</v>
      </c>
      <c r="S8486" t="s">
        <v>27</v>
      </c>
      <c r="T8486">
        <v>0</v>
      </c>
      <c r="U8486">
        <f t="shared" si="794"/>
        <v>5</v>
      </c>
      <c r="V8486">
        <f t="shared" si="795"/>
        <v>1</v>
      </c>
      <c r="W8486">
        <f t="shared" si="796"/>
        <v>1</v>
      </c>
      <c r="X8486" t="str">
        <f t="shared" si="797"/>
        <v>511</v>
      </c>
      <c r="Y8486" t="str">
        <f>IF(Table1[[#This Row],[RFM_Score]]="555","Champion", IF(AND(J8486&gt;=4,V8486&gt;=4),"Loyal", IF(U8486&lt;=2,"At Risk", IF(W8486&gt;=4,"Potential Loyalist","Others"))))</f>
        <v>Others</v>
      </c>
    </row>
    <row r="8487" spans="1:25">
      <c r="A8487" t="s">
        <v>1655</v>
      </c>
      <c r="B8487">
        <v>29</v>
      </c>
      <c r="C8487" t="s">
        <v>24</v>
      </c>
      <c r="D8487" t="s">
        <v>25</v>
      </c>
      <c r="E8487" s="6" t="s">
        <v>20557</v>
      </c>
      <c r="F8487" t="s">
        <v>26</v>
      </c>
      <c r="G8487">
        <v>2</v>
      </c>
      <c r="H8487">
        <v>2</v>
      </c>
      <c r="I8487">
        <v>53</v>
      </c>
      <c r="J8487">
        <v>6</v>
      </c>
      <c r="K8487">
        <v>5.33</v>
      </c>
      <c r="L8487" t="str">
        <f t="shared" si="792"/>
        <v/>
      </c>
      <c r="M8487">
        <v>2</v>
      </c>
      <c r="N8487" t="str">
        <f t="shared" si="793"/>
        <v/>
      </c>
      <c r="O8487">
        <v>11</v>
      </c>
      <c r="P8487" s="11">
        <v>1</v>
      </c>
      <c r="Q8487" s="11">
        <v>0.113207547169811</v>
      </c>
      <c r="R8487" s="12">
        <v>2.665</v>
      </c>
      <c r="S8487" t="s">
        <v>27</v>
      </c>
      <c r="T8487">
        <v>0</v>
      </c>
      <c r="U8487">
        <f t="shared" si="794"/>
        <v>5</v>
      </c>
      <c r="V8487">
        <f t="shared" si="795"/>
        <v>1</v>
      </c>
      <c r="W8487">
        <f t="shared" si="796"/>
        <v>1</v>
      </c>
      <c r="X8487" t="str">
        <f t="shared" si="797"/>
        <v>511</v>
      </c>
      <c r="Y8487" t="str">
        <f>IF(Table1[[#This Row],[RFM_Score]]="555","Champion", IF(AND(J8487&gt;=4,V8487&gt;=4),"Loyal", IF(U8487&lt;=2,"At Risk", IF(W8487&gt;=4,"Potential Loyalist","Others"))))</f>
        <v>Others</v>
      </c>
    </row>
    <row r="8488" spans="1:25">
      <c r="A8488" t="s">
        <v>3062</v>
      </c>
      <c r="B8488">
        <v>30</v>
      </c>
      <c r="C8488" t="s">
        <v>19</v>
      </c>
      <c r="D8488" t="s">
        <v>29</v>
      </c>
      <c r="E8488" s="6" t="s">
        <v>20558</v>
      </c>
      <c r="F8488" t="s">
        <v>60</v>
      </c>
      <c r="G8488">
        <v>6</v>
      </c>
      <c r="H8488">
        <v>3</v>
      </c>
      <c r="I8488">
        <v>48</v>
      </c>
      <c r="J8488">
        <v>0</v>
      </c>
      <c r="K8488">
        <v>5.23</v>
      </c>
      <c r="L8488" t="str">
        <f t="shared" si="792"/>
        <v/>
      </c>
      <c r="M8488">
        <v>2</v>
      </c>
      <c r="N8488" t="str">
        <f t="shared" si="793"/>
        <v/>
      </c>
      <c r="O8488">
        <v>32</v>
      </c>
      <c r="P8488" s="11">
        <v>0.5</v>
      </c>
      <c r="Q8488" s="11">
        <v>0</v>
      </c>
      <c r="R8488" s="12">
        <v>2.6150000000000002</v>
      </c>
      <c r="S8488" t="s">
        <v>27</v>
      </c>
      <c r="T8488">
        <v>1</v>
      </c>
      <c r="U8488">
        <f t="shared" si="794"/>
        <v>4</v>
      </c>
      <c r="V8488">
        <f t="shared" si="795"/>
        <v>1</v>
      </c>
      <c r="W8488">
        <f t="shared" si="796"/>
        <v>1</v>
      </c>
      <c r="X8488" t="str">
        <f t="shared" si="797"/>
        <v>411</v>
      </c>
      <c r="Y8488" t="str">
        <f>IF(Table1[[#This Row],[RFM_Score]]="555","Champion", IF(AND(J8488&gt;=4,V8488&gt;=4),"Loyal", IF(U8488&lt;=2,"At Risk", IF(W8488&gt;=4,"Potential Loyalist","Others"))))</f>
        <v>Others</v>
      </c>
    </row>
    <row r="8489" spans="1:25">
      <c r="A8489" t="s">
        <v>1782</v>
      </c>
      <c r="B8489">
        <v>37</v>
      </c>
      <c r="C8489" t="s">
        <v>19</v>
      </c>
      <c r="D8489" t="s">
        <v>25</v>
      </c>
      <c r="E8489" s="6" t="s">
        <v>20559</v>
      </c>
      <c r="F8489" t="s">
        <v>26</v>
      </c>
      <c r="G8489">
        <v>3</v>
      </c>
      <c r="H8489">
        <v>1</v>
      </c>
      <c r="I8489">
        <v>42</v>
      </c>
      <c r="J8489">
        <v>1</v>
      </c>
      <c r="K8489">
        <v>5.2</v>
      </c>
      <c r="L8489" t="str">
        <f t="shared" si="792"/>
        <v/>
      </c>
      <c r="M8489">
        <v>2</v>
      </c>
      <c r="N8489" t="str">
        <f t="shared" si="793"/>
        <v/>
      </c>
      <c r="O8489">
        <v>4</v>
      </c>
      <c r="P8489" s="11">
        <v>0.33333333333333298</v>
      </c>
      <c r="Q8489" s="11">
        <v>2.3809523809523801E-2</v>
      </c>
      <c r="R8489" s="12">
        <v>2.6</v>
      </c>
      <c r="S8489" t="s">
        <v>27</v>
      </c>
      <c r="T8489">
        <v>0</v>
      </c>
      <c r="U8489">
        <f t="shared" si="794"/>
        <v>5</v>
      </c>
      <c r="V8489">
        <f t="shared" si="795"/>
        <v>1</v>
      </c>
      <c r="W8489">
        <f t="shared" si="796"/>
        <v>1</v>
      </c>
      <c r="X8489" t="str">
        <f t="shared" si="797"/>
        <v>511</v>
      </c>
      <c r="Y8489" t="str">
        <f>IF(Table1[[#This Row],[RFM_Score]]="555","Champion", IF(AND(J8489&gt;=4,V8489&gt;=4),"Loyal", IF(U8489&lt;=2,"At Risk", IF(W8489&gt;=4,"Potential Loyalist","Others"))))</f>
        <v>Others</v>
      </c>
    </row>
    <row r="8490" spans="1:25">
      <c r="A8490" t="s">
        <v>3100</v>
      </c>
      <c r="B8490">
        <v>28</v>
      </c>
      <c r="C8490" t="s">
        <v>24</v>
      </c>
      <c r="D8490" t="s">
        <v>29</v>
      </c>
      <c r="E8490" s="6" t="s">
        <v>20560</v>
      </c>
      <c r="F8490" t="s">
        <v>37</v>
      </c>
      <c r="G8490">
        <v>2</v>
      </c>
      <c r="H8490">
        <v>0</v>
      </c>
      <c r="I8490">
        <v>63</v>
      </c>
      <c r="J8490">
        <v>6</v>
      </c>
      <c r="K8490">
        <v>4.82</v>
      </c>
      <c r="L8490" t="str">
        <f t="shared" si="792"/>
        <v/>
      </c>
      <c r="M8490">
        <v>2</v>
      </c>
      <c r="N8490" t="str">
        <f t="shared" si="793"/>
        <v/>
      </c>
      <c r="O8490">
        <v>5</v>
      </c>
      <c r="P8490" s="11">
        <v>0</v>
      </c>
      <c r="Q8490" s="11">
        <v>9.5238095238095205E-2</v>
      </c>
      <c r="R8490" s="12">
        <v>2.41</v>
      </c>
      <c r="S8490" t="s">
        <v>27</v>
      </c>
      <c r="T8490">
        <v>0</v>
      </c>
      <c r="U8490">
        <f t="shared" si="794"/>
        <v>5</v>
      </c>
      <c r="V8490">
        <f t="shared" si="795"/>
        <v>1</v>
      </c>
      <c r="W8490">
        <f t="shared" si="796"/>
        <v>1</v>
      </c>
      <c r="X8490" t="str">
        <f t="shared" si="797"/>
        <v>511</v>
      </c>
      <c r="Y8490" t="str">
        <f>IF(Table1[[#This Row],[RFM_Score]]="555","Champion", IF(AND(J8490&gt;=4,V8490&gt;=4),"Loyal", IF(U8490&lt;=2,"At Risk", IF(W8490&gt;=4,"Potential Loyalist","Others"))))</f>
        <v>Others</v>
      </c>
    </row>
    <row r="8491" spans="1:25">
      <c r="A8491" t="s">
        <v>2497</v>
      </c>
      <c r="B8491">
        <v>35</v>
      </c>
      <c r="C8491" t="s">
        <v>19</v>
      </c>
      <c r="D8491" t="s">
        <v>46</v>
      </c>
      <c r="E8491" s="6" t="s">
        <v>20561</v>
      </c>
      <c r="F8491" t="s">
        <v>21</v>
      </c>
      <c r="G8491">
        <v>4</v>
      </c>
      <c r="H8491">
        <v>2</v>
      </c>
      <c r="I8491">
        <v>41</v>
      </c>
      <c r="J8491">
        <v>2</v>
      </c>
      <c r="K8491">
        <v>4.79</v>
      </c>
      <c r="L8491" t="str">
        <f t="shared" si="792"/>
        <v/>
      </c>
      <c r="M8491">
        <v>2</v>
      </c>
      <c r="N8491" t="str">
        <f t="shared" si="793"/>
        <v/>
      </c>
      <c r="O8491">
        <v>45</v>
      </c>
      <c r="P8491" s="11">
        <v>0.5</v>
      </c>
      <c r="Q8491" s="11">
        <v>4.8780487804878002E-2</v>
      </c>
      <c r="R8491" s="12">
        <v>2.395</v>
      </c>
      <c r="S8491" t="s">
        <v>27</v>
      </c>
      <c r="T8491">
        <v>0</v>
      </c>
      <c r="U8491">
        <f t="shared" si="794"/>
        <v>3</v>
      </c>
      <c r="V8491">
        <f t="shared" si="795"/>
        <v>1</v>
      </c>
      <c r="W8491">
        <f t="shared" si="796"/>
        <v>1</v>
      </c>
      <c r="X8491" t="str">
        <f t="shared" si="797"/>
        <v>311</v>
      </c>
      <c r="Y8491" t="str">
        <f>IF(Table1[[#This Row],[RFM_Score]]="555","Champion", IF(AND(J8491&gt;=4,V8491&gt;=4),"Loyal", IF(U8491&lt;=2,"At Risk", IF(W8491&gt;=4,"Potential Loyalist","Others"))))</f>
        <v>Others</v>
      </c>
    </row>
    <row r="8492" spans="1:25">
      <c r="A8492" t="s">
        <v>250</v>
      </c>
      <c r="B8492">
        <v>42</v>
      </c>
      <c r="C8492" t="s">
        <v>19</v>
      </c>
      <c r="D8492" t="s">
        <v>25</v>
      </c>
      <c r="E8492" s="6" t="s">
        <v>20562</v>
      </c>
      <c r="F8492" t="s">
        <v>30</v>
      </c>
      <c r="G8492">
        <v>3</v>
      </c>
      <c r="H8492">
        <v>1</v>
      </c>
      <c r="I8492">
        <v>42</v>
      </c>
      <c r="J8492">
        <v>2</v>
      </c>
      <c r="K8492">
        <v>4.74</v>
      </c>
      <c r="L8492" t="str">
        <f t="shared" si="792"/>
        <v/>
      </c>
      <c r="M8492">
        <v>2</v>
      </c>
      <c r="N8492" t="str">
        <f t="shared" si="793"/>
        <v/>
      </c>
      <c r="O8492">
        <v>35</v>
      </c>
      <c r="P8492" s="11">
        <v>0.33333333333333298</v>
      </c>
      <c r="Q8492" s="11">
        <v>4.7619047619047603E-2</v>
      </c>
      <c r="R8492" s="12">
        <v>2.37</v>
      </c>
      <c r="S8492" t="s">
        <v>27</v>
      </c>
      <c r="T8492">
        <v>0</v>
      </c>
      <c r="U8492">
        <f t="shared" si="794"/>
        <v>4</v>
      </c>
      <c r="V8492">
        <f t="shared" si="795"/>
        <v>1</v>
      </c>
      <c r="W8492">
        <f t="shared" si="796"/>
        <v>1</v>
      </c>
      <c r="X8492" t="str">
        <f t="shared" si="797"/>
        <v>411</v>
      </c>
      <c r="Y8492" t="str">
        <f>IF(Table1[[#This Row],[RFM_Score]]="555","Champion", IF(AND(J8492&gt;=4,V8492&gt;=4),"Loyal", IF(U8492&lt;=2,"At Risk", IF(W8492&gt;=4,"Potential Loyalist","Others"))))</f>
        <v>Others</v>
      </c>
    </row>
    <row r="8493" spans="1:25">
      <c r="A8493" t="s">
        <v>2225</v>
      </c>
      <c r="B8493">
        <v>29</v>
      </c>
      <c r="C8493" t="s">
        <v>19</v>
      </c>
      <c r="D8493" t="s">
        <v>29</v>
      </c>
      <c r="E8493" s="6" t="s">
        <v>20563</v>
      </c>
      <c r="F8493" t="s">
        <v>26</v>
      </c>
      <c r="G8493">
        <v>3</v>
      </c>
      <c r="H8493">
        <v>2</v>
      </c>
      <c r="I8493">
        <v>39</v>
      </c>
      <c r="J8493">
        <v>2</v>
      </c>
      <c r="K8493">
        <v>4.71</v>
      </c>
      <c r="L8493" t="str">
        <f t="shared" si="792"/>
        <v/>
      </c>
      <c r="M8493">
        <v>2</v>
      </c>
      <c r="N8493" t="str">
        <f t="shared" si="793"/>
        <v/>
      </c>
      <c r="O8493">
        <v>57</v>
      </c>
      <c r="P8493" s="11">
        <v>0.66666666666666596</v>
      </c>
      <c r="Q8493" s="11">
        <v>5.1282051282051197E-2</v>
      </c>
      <c r="R8493" s="12">
        <v>2.355</v>
      </c>
      <c r="S8493" t="s">
        <v>27</v>
      </c>
      <c r="T8493">
        <v>1</v>
      </c>
      <c r="U8493">
        <f t="shared" si="794"/>
        <v>3</v>
      </c>
      <c r="V8493">
        <f t="shared" si="795"/>
        <v>1</v>
      </c>
      <c r="W8493">
        <f t="shared" si="796"/>
        <v>1</v>
      </c>
      <c r="X8493" t="str">
        <f t="shared" si="797"/>
        <v>311</v>
      </c>
      <c r="Y8493" t="str">
        <f>IF(Table1[[#This Row],[RFM_Score]]="555","Champion", IF(AND(J8493&gt;=4,V8493&gt;=4),"Loyal", IF(U8493&lt;=2,"At Risk", IF(W8493&gt;=4,"Potential Loyalist","Others"))))</f>
        <v>Others</v>
      </c>
    </row>
    <row r="8494" spans="1:25">
      <c r="A8494" t="s">
        <v>4362</v>
      </c>
      <c r="B8494">
        <v>47</v>
      </c>
      <c r="C8494" t="s">
        <v>19</v>
      </c>
      <c r="D8494" t="s">
        <v>25</v>
      </c>
      <c r="E8494" s="6" t="s">
        <v>20564</v>
      </c>
      <c r="F8494" t="s">
        <v>26</v>
      </c>
      <c r="G8494">
        <v>2</v>
      </c>
      <c r="H8494">
        <v>2</v>
      </c>
      <c r="I8494">
        <v>52</v>
      </c>
      <c r="J8494">
        <v>4</v>
      </c>
      <c r="K8494">
        <v>4.63</v>
      </c>
      <c r="L8494" t="str">
        <f t="shared" si="792"/>
        <v/>
      </c>
      <c r="M8494">
        <v>2</v>
      </c>
      <c r="N8494" t="str">
        <f t="shared" si="793"/>
        <v/>
      </c>
      <c r="O8494">
        <v>27</v>
      </c>
      <c r="P8494" s="11">
        <v>1</v>
      </c>
      <c r="Q8494" s="11">
        <v>7.69230769230769E-2</v>
      </c>
      <c r="R8494" s="12">
        <v>2.3149999999999999</v>
      </c>
      <c r="S8494" t="s">
        <v>27</v>
      </c>
      <c r="T8494">
        <v>0</v>
      </c>
      <c r="U8494">
        <f t="shared" si="794"/>
        <v>4</v>
      </c>
      <c r="V8494">
        <f t="shared" si="795"/>
        <v>1</v>
      </c>
      <c r="W8494">
        <f t="shared" si="796"/>
        <v>1</v>
      </c>
      <c r="X8494" t="str">
        <f t="shared" si="797"/>
        <v>411</v>
      </c>
      <c r="Y8494" t="str">
        <f>IF(Table1[[#This Row],[RFM_Score]]="555","Champion", IF(AND(J8494&gt;=4,V8494&gt;=4),"Loyal", IF(U8494&lt;=2,"At Risk", IF(W8494&gt;=4,"Potential Loyalist","Others"))))</f>
        <v>Others</v>
      </c>
    </row>
    <row r="8495" spans="1:25">
      <c r="A8495" t="s">
        <v>8867</v>
      </c>
      <c r="B8495">
        <v>30</v>
      </c>
      <c r="C8495" t="s">
        <v>19</v>
      </c>
      <c r="D8495" t="s">
        <v>25</v>
      </c>
      <c r="E8495" s="6" t="s">
        <v>20565</v>
      </c>
      <c r="F8495" t="s">
        <v>60</v>
      </c>
      <c r="G8495">
        <v>3</v>
      </c>
      <c r="H8495">
        <v>2</v>
      </c>
      <c r="I8495">
        <v>54</v>
      </c>
      <c r="J8495">
        <v>1</v>
      </c>
      <c r="K8495">
        <v>4.63</v>
      </c>
      <c r="L8495" t="str">
        <f t="shared" si="792"/>
        <v/>
      </c>
      <c r="M8495">
        <v>2</v>
      </c>
      <c r="N8495" t="str">
        <f t="shared" si="793"/>
        <v/>
      </c>
      <c r="O8495">
        <v>8</v>
      </c>
      <c r="P8495" s="11">
        <v>0.66666666666666596</v>
      </c>
      <c r="Q8495" s="11">
        <v>1.85185185185185E-2</v>
      </c>
      <c r="R8495" s="12">
        <v>2.3149999999999999</v>
      </c>
      <c r="S8495" t="s">
        <v>27</v>
      </c>
      <c r="T8495">
        <v>0</v>
      </c>
      <c r="U8495">
        <f t="shared" si="794"/>
        <v>5</v>
      </c>
      <c r="V8495">
        <f t="shared" si="795"/>
        <v>1</v>
      </c>
      <c r="W8495">
        <f t="shared" si="796"/>
        <v>1</v>
      </c>
      <c r="X8495" t="str">
        <f t="shared" si="797"/>
        <v>511</v>
      </c>
      <c r="Y8495" t="str">
        <f>IF(Table1[[#This Row],[RFM_Score]]="555","Champion", IF(AND(J8495&gt;=4,V8495&gt;=4),"Loyal", IF(U8495&lt;=2,"At Risk", IF(W8495&gt;=4,"Potential Loyalist","Others"))))</f>
        <v>Others</v>
      </c>
    </row>
    <row r="8496" spans="1:25">
      <c r="A8496" t="s">
        <v>320</v>
      </c>
      <c r="B8496">
        <v>20</v>
      </c>
      <c r="C8496" t="s">
        <v>24</v>
      </c>
      <c r="D8496" t="s">
        <v>29</v>
      </c>
      <c r="E8496" s="6" t="s">
        <v>20566</v>
      </c>
      <c r="F8496" t="s">
        <v>60</v>
      </c>
      <c r="G8496">
        <v>1</v>
      </c>
      <c r="H8496">
        <v>1</v>
      </c>
      <c r="I8496">
        <v>46</v>
      </c>
      <c r="J8496">
        <v>3</v>
      </c>
      <c r="K8496">
        <v>4.42</v>
      </c>
      <c r="L8496" t="str">
        <f t="shared" si="792"/>
        <v/>
      </c>
      <c r="M8496">
        <v>2</v>
      </c>
      <c r="N8496" t="str">
        <f t="shared" si="793"/>
        <v/>
      </c>
      <c r="O8496">
        <v>1</v>
      </c>
      <c r="P8496" s="11">
        <v>1</v>
      </c>
      <c r="Q8496" s="11">
        <v>6.5217391304347797E-2</v>
      </c>
      <c r="R8496" s="12">
        <v>2.21</v>
      </c>
      <c r="S8496" t="s">
        <v>27</v>
      </c>
      <c r="T8496">
        <v>0</v>
      </c>
      <c r="U8496">
        <f t="shared" si="794"/>
        <v>5</v>
      </c>
      <c r="V8496">
        <f t="shared" si="795"/>
        <v>1</v>
      </c>
      <c r="W8496">
        <f t="shared" si="796"/>
        <v>1</v>
      </c>
      <c r="X8496" t="str">
        <f t="shared" si="797"/>
        <v>511</v>
      </c>
      <c r="Y8496" t="str">
        <f>IF(Table1[[#This Row],[RFM_Score]]="555","Champion", IF(AND(J8496&gt;=4,V8496&gt;=4),"Loyal", IF(U8496&lt;=2,"At Risk", IF(W8496&gt;=4,"Potential Loyalist","Others"))))</f>
        <v>Others</v>
      </c>
    </row>
    <row r="8497" spans="1:25">
      <c r="A8497" t="s">
        <v>11329</v>
      </c>
      <c r="B8497">
        <v>49</v>
      </c>
      <c r="C8497" t="s">
        <v>19</v>
      </c>
      <c r="D8497" t="s">
        <v>25</v>
      </c>
      <c r="E8497" s="6" t="s">
        <v>20567</v>
      </c>
      <c r="F8497" t="s">
        <v>30</v>
      </c>
      <c r="G8497">
        <v>4</v>
      </c>
      <c r="H8497">
        <v>2</v>
      </c>
      <c r="I8497">
        <v>54</v>
      </c>
      <c r="J8497">
        <v>5</v>
      </c>
      <c r="K8497">
        <v>4.34</v>
      </c>
      <c r="L8497" t="str">
        <f t="shared" si="792"/>
        <v/>
      </c>
      <c r="M8497">
        <v>2</v>
      </c>
      <c r="N8497" t="str">
        <f t="shared" si="793"/>
        <v/>
      </c>
      <c r="O8497">
        <v>9</v>
      </c>
      <c r="P8497" s="11">
        <v>0.5</v>
      </c>
      <c r="Q8497" s="11">
        <v>9.2592592592592504E-2</v>
      </c>
      <c r="R8497" s="12">
        <v>2.17</v>
      </c>
      <c r="S8497" t="s">
        <v>27</v>
      </c>
      <c r="T8497">
        <v>0</v>
      </c>
      <c r="U8497">
        <f t="shared" si="794"/>
        <v>5</v>
      </c>
      <c r="V8497">
        <f t="shared" si="795"/>
        <v>1</v>
      </c>
      <c r="W8497">
        <f t="shared" si="796"/>
        <v>1</v>
      </c>
      <c r="X8497" t="str">
        <f t="shared" si="797"/>
        <v>511</v>
      </c>
      <c r="Y8497" t="str">
        <f>IF(Table1[[#This Row],[RFM_Score]]="555","Champion", IF(AND(J8497&gt;=4,V8497&gt;=4),"Loyal", IF(U8497&lt;=2,"At Risk", IF(W8497&gt;=4,"Potential Loyalist","Others"))))</f>
        <v>Others</v>
      </c>
    </row>
    <row r="8498" spans="1:25">
      <c r="A8498" t="s">
        <v>5635</v>
      </c>
      <c r="B8498">
        <v>36</v>
      </c>
      <c r="C8498" t="s">
        <v>19</v>
      </c>
      <c r="D8498" t="s">
        <v>25</v>
      </c>
      <c r="E8498" s="6" t="s">
        <v>20568</v>
      </c>
      <c r="F8498" t="s">
        <v>30</v>
      </c>
      <c r="G8498">
        <v>3</v>
      </c>
      <c r="H8498">
        <v>0</v>
      </c>
      <c r="I8498">
        <v>58</v>
      </c>
      <c r="J8498">
        <v>3</v>
      </c>
      <c r="K8498">
        <v>4.3</v>
      </c>
      <c r="L8498" t="str">
        <f t="shared" si="792"/>
        <v/>
      </c>
      <c r="M8498">
        <v>2</v>
      </c>
      <c r="N8498" t="str">
        <f t="shared" si="793"/>
        <v/>
      </c>
      <c r="O8498">
        <v>8</v>
      </c>
      <c r="P8498" s="11">
        <v>0</v>
      </c>
      <c r="Q8498" s="11">
        <v>5.1724137931034399E-2</v>
      </c>
      <c r="R8498" s="12">
        <v>2.15</v>
      </c>
      <c r="S8498" t="s">
        <v>27</v>
      </c>
      <c r="T8498">
        <v>0</v>
      </c>
      <c r="U8498">
        <f t="shared" si="794"/>
        <v>5</v>
      </c>
      <c r="V8498">
        <f t="shared" si="795"/>
        <v>1</v>
      </c>
      <c r="W8498">
        <f t="shared" si="796"/>
        <v>1</v>
      </c>
      <c r="X8498" t="str">
        <f t="shared" si="797"/>
        <v>511</v>
      </c>
      <c r="Y8498" t="str">
        <f>IF(Table1[[#This Row],[RFM_Score]]="555","Champion", IF(AND(J8498&gt;=4,V8498&gt;=4),"Loyal", IF(U8498&lt;=2,"At Risk", IF(W8498&gt;=4,"Potential Loyalist","Others"))))</f>
        <v>Others</v>
      </c>
    </row>
    <row r="8499" spans="1:25">
      <c r="A8499" t="s">
        <v>1005</v>
      </c>
      <c r="B8499">
        <v>34</v>
      </c>
      <c r="C8499" t="s">
        <v>33</v>
      </c>
      <c r="D8499" t="s">
        <v>25</v>
      </c>
      <c r="E8499" s="6" t="s">
        <v>20569</v>
      </c>
      <c r="F8499" t="s">
        <v>37</v>
      </c>
      <c r="G8499">
        <v>2</v>
      </c>
      <c r="H8499">
        <v>0</v>
      </c>
      <c r="I8499">
        <v>40</v>
      </c>
      <c r="J8499">
        <v>2</v>
      </c>
      <c r="K8499">
        <v>4.29</v>
      </c>
      <c r="L8499" t="str">
        <f t="shared" si="792"/>
        <v/>
      </c>
      <c r="M8499">
        <v>2</v>
      </c>
      <c r="N8499" t="str">
        <f t="shared" si="793"/>
        <v/>
      </c>
      <c r="O8499">
        <v>36</v>
      </c>
      <c r="P8499" s="11">
        <v>0</v>
      </c>
      <c r="Q8499" s="11">
        <v>0.05</v>
      </c>
      <c r="R8499" s="12">
        <v>2.145</v>
      </c>
      <c r="S8499" t="s">
        <v>27</v>
      </c>
      <c r="T8499">
        <v>1</v>
      </c>
      <c r="U8499">
        <f t="shared" si="794"/>
        <v>4</v>
      </c>
      <c r="V8499">
        <f t="shared" si="795"/>
        <v>1</v>
      </c>
      <c r="W8499">
        <f t="shared" si="796"/>
        <v>1</v>
      </c>
      <c r="X8499" t="str">
        <f t="shared" si="797"/>
        <v>411</v>
      </c>
      <c r="Y8499" t="str">
        <f>IF(Table1[[#This Row],[RFM_Score]]="555","Champion", IF(AND(J8499&gt;=4,V8499&gt;=4),"Loyal", IF(U8499&lt;=2,"At Risk", IF(W8499&gt;=4,"Potential Loyalist","Others"))))</f>
        <v>Others</v>
      </c>
    </row>
    <row r="8500" spans="1:25">
      <c r="A8500" t="s">
        <v>8340</v>
      </c>
      <c r="B8500">
        <v>36</v>
      </c>
      <c r="C8500" t="s">
        <v>24</v>
      </c>
      <c r="D8500" t="s">
        <v>25</v>
      </c>
      <c r="E8500" s="6" t="s">
        <v>20570</v>
      </c>
      <c r="F8500" t="s">
        <v>37</v>
      </c>
      <c r="G8500">
        <v>3</v>
      </c>
      <c r="H8500">
        <v>0</v>
      </c>
      <c r="I8500">
        <v>51</v>
      </c>
      <c r="J8500">
        <v>3</v>
      </c>
      <c r="K8500">
        <v>4.2699999999999996</v>
      </c>
      <c r="L8500" t="str">
        <f t="shared" si="792"/>
        <v/>
      </c>
      <c r="M8500">
        <v>2</v>
      </c>
      <c r="N8500" t="str">
        <f t="shared" si="793"/>
        <v/>
      </c>
      <c r="O8500">
        <v>57</v>
      </c>
      <c r="P8500" s="11">
        <v>0</v>
      </c>
      <c r="Q8500" s="11">
        <v>5.8823529411764698E-2</v>
      </c>
      <c r="R8500" s="12">
        <v>2.1349999999999998</v>
      </c>
      <c r="S8500" t="s">
        <v>27</v>
      </c>
      <c r="T8500">
        <v>0</v>
      </c>
      <c r="U8500">
        <f t="shared" si="794"/>
        <v>3</v>
      </c>
      <c r="V8500">
        <f t="shared" si="795"/>
        <v>1</v>
      </c>
      <c r="W8500">
        <f t="shared" si="796"/>
        <v>1</v>
      </c>
      <c r="X8500" t="str">
        <f t="shared" si="797"/>
        <v>311</v>
      </c>
      <c r="Y8500" t="str">
        <f>IF(Table1[[#This Row],[RFM_Score]]="555","Champion", IF(AND(J8500&gt;=4,V8500&gt;=4),"Loyal", IF(U8500&lt;=2,"At Risk", IF(W8500&gt;=4,"Potential Loyalist","Others"))))</f>
        <v>Others</v>
      </c>
    </row>
    <row r="8501" spans="1:25">
      <c r="A8501" t="s">
        <v>1824</v>
      </c>
      <c r="B8501">
        <v>25</v>
      </c>
      <c r="C8501" t="s">
        <v>19</v>
      </c>
      <c r="D8501" t="s">
        <v>49</v>
      </c>
      <c r="E8501" s="6" t="s">
        <v>20571</v>
      </c>
      <c r="F8501" t="s">
        <v>26</v>
      </c>
      <c r="G8501">
        <v>6</v>
      </c>
      <c r="H8501">
        <v>2</v>
      </c>
      <c r="I8501">
        <v>49</v>
      </c>
      <c r="J8501">
        <v>4</v>
      </c>
      <c r="K8501">
        <v>4.13</v>
      </c>
      <c r="L8501" t="str">
        <f t="shared" si="792"/>
        <v/>
      </c>
      <c r="M8501">
        <v>2</v>
      </c>
      <c r="N8501" t="str">
        <f t="shared" si="793"/>
        <v/>
      </c>
      <c r="O8501">
        <v>6</v>
      </c>
      <c r="P8501" s="11">
        <v>0.33333333333333298</v>
      </c>
      <c r="Q8501" s="11">
        <v>8.16326530612244E-2</v>
      </c>
      <c r="R8501" s="12">
        <v>2.0649999999999999</v>
      </c>
      <c r="S8501" t="s">
        <v>27</v>
      </c>
      <c r="T8501">
        <v>0</v>
      </c>
      <c r="U8501">
        <f t="shared" si="794"/>
        <v>5</v>
      </c>
      <c r="V8501">
        <f t="shared" si="795"/>
        <v>1</v>
      </c>
      <c r="W8501">
        <f t="shared" si="796"/>
        <v>1</v>
      </c>
      <c r="X8501" t="str">
        <f t="shared" si="797"/>
        <v>511</v>
      </c>
      <c r="Y8501" t="str">
        <f>IF(Table1[[#This Row],[RFM_Score]]="555","Champion", IF(AND(J8501&gt;=4,V8501&gt;=4),"Loyal", IF(U8501&lt;=2,"At Risk", IF(W8501&gt;=4,"Potential Loyalist","Others"))))</f>
        <v>Others</v>
      </c>
    </row>
    <row r="8502" spans="1:25">
      <c r="A8502" t="s">
        <v>9835</v>
      </c>
      <c r="B8502">
        <v>33</v>
      </c>
      <c r="C8502" t="s">
        <v>24</v>
      </c>
      <c r="D8502" t="s">
        <v>49</v>
      </c>
      <c r="E8502" s="6" t="s">
        <v>20572</v>
      </c>
      <c r="F8502" t="s">
        <v>37</v>
      </c>
      <c r="G8502">
        <v>3</v>
      </c>
      <c r="H8502">
        <v>1</v>
      </c>
      <c r="I8502">
        <v>56</v>
      </c>
      <c r="J8502">
        <v>3</v>
      </c>
      <c r="K8502">
        <v>4.13</v>
      </c>
      <c r="L8502" t="str">
        <f t="shared" si="792"/>
        <v/>
      </c>
      <c r="M8502">
        <v>2</v>
      </c>
      <c r="N8502" t="str">
        <f t="shared" si="793"/>
        <v/>
      </c>
      <c r="O8502">
        <v>1</v>
      </c>
      <c r="P8502" s="11">
        <v>0.33333333333333298</v>
      </c>
      <c r="Q8502" s="11">
        <v>5.3571428571428499E-2</v>
      </c>
      <c r="R8502" s="12">
        <v>2.0649999999999999</v>
      </c>
      <c r="S8502" t="s">
        <v>27</v>
      </c>
      <c r="T8502">
        <v>0</v>
      </c>
      <c r="U8502">
        <f t="shared" si="794"/>
        <v>5</v>
      </c>
      <c r="V8502">
        <f t="shared" si="795"/>
        <v>1</v>
      </c>
      <c r="W8502">
        <f t="shared" si="796"/>
        <v>1</v>
      </c>
      <c r="X8502" t="str">
        <f t="shared" si="797"/>
        <v>511</v>
      </c>
      <c r="Y8502" t="str">
        <f>IF(Table1[[#This Row],[RFM_Score]]="555","Champion", IF(AND(J8502&gt;=4,V8502&gt;=4),"Loyal", IF(U8502&lt;=2,"At Risk", IF(W8502&gt;=4,"Potential Loyalist","Others"))))</f>
        <v>Others</v>
      </c>
    </row>
    <row r="8503" spans="1:25">
      <c r="A8503" t="s">
        <v>9258</v>
      </c>
      <c r="B8503">
        <v>32</v>
      </c>
      <c r="C8503" t="s">
        <v>19</v>
      </c>
      <c r="D8503" t="s">
        <v>29</v>
      </c>
      <c r="E8503" s="6" t="s">
        <v>20573</v>
      </c>
      <c r="F8503" t="s">
        <v>60</v>
      </c>
      <c r="G8503">
        <v>4</v>
      </c>
      <c r="H8503">
        <v>2</v>
      </c>
      <c r="I8503">
        <v>45</v>
      </c>
      <c r="J8503">
        <v>2</v>
      </c>
      <c r="K8503">
        <v>4.12</v>
      </c>
      <c r="L8503" t="str">
        <f t="shared" si="792"/>
        <v/>
      </c>
      <c r="M8503">
        <v>2</v>
      </c>
      <c r="N8503" t="str">
        <f t="shared" si="793"/>
        <v/>
      </c>
      <c r="O8503">
        <v>30</v>
      </c>
      <c r="P8503" s="11">
        <v>0.5</v>
      </c>
      <c r="Q8503" s="11">
        <v>4.4444444444444398E-2</v>
      </c>
      <c r="R8503" s="12">
        <v>2.06</v>
      </c>
      <c r="S8503" t="s">
        <v>27</v>
      </c>
      <c r="T8503">
        <v>0</v>
      </c>
      <c r="U8503">
        <f t="shared" si="794"/>
        <v>4</v>
      </c>
      <c r="V8503">
        <f t="shared" si="795"/>
        <v>1</v>
      </c>
      <c r="W8503">
        <f t="shared" si="796"/>
        <v>1</v>
      </c>
      <c r="X8503" t="str">
        <f t="shared" si="797"/>
        <v>411</v>
      </c>
      <c r="Y8503" t="str">
        <f>IF(Table1[[#This Row],[RFM_Score]]="555","Champion", IF(AND(J8503&gt;=4,V8503&gt;=4),"Loyal", IF(U8503&lt;=2,"At Risk", IF(W8503&gt;=4,"Potential Loyalist","Others"))))</f>
        <v>Others</v>
      </c>
    </row>
    <row r="8504" spans="1:25">
      <c r="A8504" t="s">
        <v>3672</v>
      </c>
      <c r="B8504">
        <v>38</v>
      </c>
      <c r="C8504" t="s">
        <v>19</v>
      </c>
      <c r="D8504" t="s">
        <v>25</v>
      </c>
      <c r="E8504" s="6" t="s">
        <v>20574</v>
      </c>
      <c r="F8504" t="s">
        <v>30</v>
      </c>
      <c r="G8504">
        <v>7</v>
      </c>
      <c r="H8504">
        <v>1</v>
      </c>
      <c r="I8504">
        <v>46</v>
      </c>
      <c r="J8504">
        <v>1</v>
      </c>
      <c r="K8504">
        <v>4.04</v>
      </c>
      <c r="L8504" t="str">
        <f t="shared" si="792"/>
        <v/>
      </c>
      <c r="M8504">
        <v>2</v>
      </c>
      <c r="N8504" t="str">
        <f t="shared" si="793"/>
        <v/>
      </c>
      <c r="O8504">
        <v>3</v>
      </c>
      <c r="P8504" s="11">
        <v>0.14285714285714199</v>
      </c>
      <c r="Q8504" s="11">
        <v>2.1739130434782601E-2</v>
      </c>
      <c r="R8504" s="12">
        <v>2.02</v>
      </c>
      <c r="S8504" t="s">
        <v>27</v>
      </c>
      <c r="T8504">
        <v>0</v>
      </c>
      <c r="U8504">
        <f t="shared" si="794"/>
        <v>5</v>
      </c>
      <c r="V8504">
        <f t="shared" si="795"/>
        <v>1</v>
      </c>
      <c r="W8504">
        <f t="shared" si="796"/>
        <v>1</v>
      </c>
      <c r="X8504" t="str">
        <f t="shared" si="797"/>
        <v>511</v>
      </c>
      <c r="Y8504" t="str">
        <f>IF(Table1[[#This Row],[RFM_Score]]="555","Champion", IF(AND(J8504&gt;=4,V8504&gt;=4),"Loyal", IF(U8504&lt;=2,"At Risk", IF(W8504&gt;=4,"Potential Loyalist","Others"))))</f>
        <v>Others</v>
      </c>
    </row>
    <row r="8505" spans="1:25">
      <c r="A8505" t="s">
        <v>7666</v>
      </c>
      <c r="B8505">
        <v>39</v>
      </c>
      <c r="C8505" t="s">
        <v>24</v>
      </c>
      <c r="D8505" t="s">
        <v>25</v>
      </c>
      <c r="E8505" s="6" t="s">
        <v>20575</v>
      </c>
      <c r="F8505" t="s">
        <v>26</v>
      </c>
      <c r="G8505">
        <v>3</v>
      </c>
      <c r="H8505">
        <v>2</v>
      </c>
      <c r="I8505">
        <v>46</v>
      </c>
      <c r="J8505">
        <v>1</v>
      </c>
      <c r="K8505">
        <v>4.0199999999999996</v>
      </c>
      <c r="L8505" t="str">
        <f t="shared" si="792"/>
        <v/>
      </c>
      <c r="M8505">
        <v>2</v>
      </c>
      <c r="N8505" t="str">
        <f t="shared" si="793"/>
        <v/>
      </c>
      <c r="O8505">
        <v>33</v>
      </c>
      <c r="P8505" s="11">
        <v>0.66666666666666596</v>
      </c>
      <c r="Q8505" s="11">
        <v>2.1739130434782601E-2</v>
      </c>
      <c r="R8505" s="12">
        <v>2.0099999999999998</v>
      </c>
      <c r="S8505" t="s">
        <v>27</v>
      </c>
      <c r="T8505">
        <v>0</v>
      </c>
      <c r="U8505">
        <f t="shared" si="794"/>
        <v>4</v>
      </c>
      <c r="V8505">
        <f t="shared" si="795"/>
        <v>1</v>
      </c>
      <c r="W8505">
        <f t="shared" si="796"/>
        <v>1</v>
      </c>
      <c r="X8505" t="str">
        <f t="shared" si="797"/>
        <v>411</v>
      </c>
      <c r="Y8505" t="str">
        <f>IF(Table1[[#This Row],[RFM_Score]]="555","Champion", IF(AND(J8505&gt;=4,V8505&gt;=4),"Loyal", IF(U8505&lt;=2,"At Risk", IF(W8505&gt;=4,"Potential Loyalist","Others"))))</f>
        <v>Others</v>
      </c>
    </row>
    <row r="8506" spans="1:25">
      <c r="A8506" t="s">
        <v>9478</v>
      </c>
      <c r="B8506">
        <v>31</v>
      </c>
      <c r="C8506" t="s">
        <v>24</v>
      </c>
      <c r="D8506" t="s">
        <v>46</v>
      </c>
      <c r="E8506" s="6" t="s">
        <v>20576</v>
      </c>
      <c r="F8506" t="s">
        <v>30</v>
      </c>
      <c r="G8506">
        <v>4</v>
      </c>
      <c r="H8506">
        <v>0</v>
      </c>
      <c r="I8506">
        <v>55</v>
      </c>
      <c r="J8506">
        <v>5</v>
      </c>
      <c r="K8506">
        <v>3.99</v>
      </c>
      <c r="L8506" t="str">
        <f t="shared" si="792"/>
        <v/>
      </c>
      <c r="M8506">
        <v>2</v>
      </c>
      <c r="N8506" t="str">
        <f t="shared" si="793"/>
        <v/>
      </c>
      <c r="O8506">
        <v>25</v>
      </c>
      <c r="P8506" s="11">
        <v>0</v>
      </c>
      <c r="Q8506" s="11">
        <v>9.0909090909090898E-2</v>
      </c>
      <c r="R8506" s="12">
        <v>1.9950000000000001</v>
      </c>
      <c r="S8506" t="s">
        <v>27</v>
      </c>
      <c r="T8506">
        <v>0</v>
      </c>
      <c r="U8506">
        <f t="shared" si="794"/>
        <v>4</v>
      </c>
      <c r="V8506">
        <f t="shared" si="795"/>
        <v>1</v>
      </c>
      <c r="W8506">
        <f t="shared" si="796"/>
        <v>1</v>
      </c>
      <c r="X8506" t="str">
        <f t="shared" si="797"/>
        <v>411</v>
      </c>
      <c r="Y8506" t="str">
        <f>IF(Table1[[#This Row],[RFM_Score]]="555","Champion", IF(AND(J8506&gt;=4,V8506&gt;=4),"Loyal", IF(U8506&lt;=2,"At Risk", IF(W8506&gt;=4,"Potential Loyalist","Others"))))</f>
        <v>Others</v>
      </c>
    </row>
    <row r="8507" spans="1:25">
      <c r="A8507" t="s">
        <v>7900</v>
      </c>
      <c r="B8507">
        <v>27</v>
      </c>
      <c r="C8507" t="s">
        <v>19</v>
      </c>
      <c r="D8507" t="s">
        <v>25</v>
      </c>
      <c r="E8507" s="6" t="s">
        <v>20577</v>
      </c>
      <c r="F8507" t="s">
        <v>21</v>
      </c>
      <c r="G8507">
        <v>3</v>
      </c>
      <c r="H8507">
        <v>2</v>
      </c>
      <c r="I8507">
        <v>49</v>
      </c>
      <c r="J8507">
        <v>3</v>
      </c>
      <c r="K8507">
        <v>3.96</v>
      </c>
      <c r="L8507" t="str">
        <f t="shared" si="792"/>
        <v/>
      </c>
      <c r="M8507">
        <v>2</v>
      </c>
      <c r="N8507" t="str">
        <f t="shared" si="793"/>
        <v/>
      </c>
      <c r="O8507">
        <v>87</v>
      </c>
      <c r="P8507" s="11">
        <v>0.66666666666666596</v>
      </c>
      <c r="Q8507" s="11">
        <v>6.1224489795918297E-2</v>
      </c>
      <c r="R8507" s="12">
        <v>1.98</v>
      </c>
      <c r="S8507" t="s">
        <v>27</v>
      </c>
      <c r="T8507">
        <v>0</v>
      </c>
      <c r="U8507">
        <f t="shared" si="794"/>
        <v>2</v>
      </c>
      <c r="V8507">
        <f t="shared" si="795"/>
        <v>1</v>
      </c>
      <c r="W8507">
        <f t="shared" si="796"/>
        <v>1</v>
      </c>
      <c r="X8507" t="str">
        <f t="shared" si="797"/>
        <v>211</v>
      </c>
      <c r="Y8507" t="str">
        <f>IF(Table1[[#This Row],[RFM_Score]]="555","Champion", IF(AND(J8507&gt;=4,V8507&gt;=4),"Loyal", IF(U8507&lt;=2,"At Risk", IF(W8507&gt;=4,"Potential Loyalist","Others"))))</f>
        <v>At Risk</v>
      </c>
    </row>
    <row r="8508" spans="1:25">
      <c r="A8508" t="s">
        <v>723</v>
      </c>
      <c r="B8508">
        <v>32</v>
      </c>
      <c r="C8508" t="s">
        <v>19</v>
      </c>
      <c r="D8508" t="s">
        <v>35</v>
      </c>
      <c r="E8508" s="6" t="s">
        <v>20578</v>
      </c>
      <c r="F8508" t="s">
        <v>37</v>
      </c>
      <c r="G8508">
        <v>2</v>
      </c>
      <c r="H8508">
        <v>1</v>
      </c>
      <c r="I8508">
        <v>47</v>
      </c>
      <c r="J8508">
        <v>2</v>
      </c>
      <c r="K8508">
        <v>3.94</v>
      </c>
      <c r="L8508" t="str">
        <f t="shared" si="792"/>
        <v/>
      </c>
      <c r="M8508">
        <v>2</v>
      </c>
      <c r="N8508" t="str">
        <f t="shared" si="793"/>
        <v/>
      </c>
      <c r="O8508">
        <v>1</v>
      </c>
      <c r="P8508" s="11">
        <v>0.5</v>
      </c>
      <c r="Q8508" s="11">
        <v>4.2553191489361701E-2</v>
      </c>
      <c r="R8508" s="12">
        <v>1.97</v>
      </c>
      <c r="S8508" t="s">
        <v>27</v>
      </c>
      <c r="T8508">
        <v>1</v>
      </c>
      <c r="U8508">
        <f t="shared" si="794"/>
        <v>5</v>
      </c>
      <c r="V8508">
        <f t="shared" si="795"/>
        <v>1</v>
      </c>
      <c r="W8508">
        <f t="shared" si="796"/>
        <v>1</v>
      </c>
      <c r="X8508" t="str">
        <f t="shared" si="797"/>
        <v>511</v>
      </c>
      <c r="Y8508" t="str">
        <f>IF(Table1[[#This Row],[RFM_Score]]="555","Champion", IF(AND(J8508&gt;=4,V8508&gt;=4),"Loyal", IF(U8508&lt;=2,"At Risk", IF(W8508&gt;=4,"Potential Loyalist","Others"))))</f>
        <v>Others</v>
      </c>
    </row>
    <row r="8509" spans="1:25">
      <c r="A8509" t="s">
        <v>4582</v>
      </c>
      <c r="B8509">
        <v>42</v>
      </c>
      <c r="C8509" t="s">
        <v>24</v>
      </c>
      <c r="D8509" t="s">
        <v>25</v>
      </c>
      <c r="E8509" s="6" t="s">
        <v>20579</v>
      </c>
      <c r="F8509" t="s">
        <v>60</v>
      </c>
      <c r="G8509">
        <v>1</v>
      </c>
      <c r="H8509">
        <v>1</v>
      </c>
      <c r="I8509">
        <v>53</v>
      </c>
      <c r="J8509">
        <v>2</v>
      </c>
      <c r="K8509">
        <v>3.81</v>
      </c>
      <c r="L8509" t="str">
        <f t="shared" si="792"/>
        <v/>
      </c>
      <c r="M8509">
        <v>2</v>
      </c>
      <c r="N8509" t="str">
        <f t="shared" si="793"/>
        <v/>
      </c>
      <c r="O8509">
        <v>83</v>
      </c>
      <c r="P8509" s="11">
        <v>1</v>
      </c>
      <c r="Q8509" s="11">
        <v>3.7735849056603703E-2</v>
      </c>
      <c r="R8509" s="12">
        <v>1.905</v>
      </c>
      <c r="S8509" t="s">
        <v>27</v>
      </c>
      <c r="T8509">
        <v>0</v>
      </c>
      <c r="U8509">
        <f t="shared" si="794"/>
        <v>2</v>
      </c>
      <c r="V8509">
        <f t="shared" si="795"/>
        <v>1</v>
      </c>
      <c r="W8509">
        <f t="shared" si="796"/>
        <v>1</v>
      </c>
      <c r="X8509" t="str">
        <f t="shared" si="797"/>
        <v>211</v>
      </c>
      <c r="Y8509" t="str">
        <f>IF(Table1[[#This Row],[RFM_Score]]="555","Champion", IF(AND(J8509&gt;=4,V8509&gt;=4),"Loyal", IF(U8509&lt;=2,"At Risk", IF(W8509&gt;=4,"Potential Loyalist","Others"))))</f>
        <v>At Risk</v>
      </c>
    </row>
    <row r="8510" spans="1:25">
      <c r="A8510" t="s">
        <v>9844</v>
      </c>
      <c r="B8510">
        <v>46</v>
      </c>
      <c r="C8510" t="s">
        <v>19</v>
      </c>
      <c r="D8510" t="s">
        <v>35</v>
      </c>
      <c r="E8510" s="6" t="s">
        <v>20580</v>
      </c>
      <c r="F8510" t="s">
        <v>30</v>
      </c>
      <c r="G8510">
        <v>4</v>
      </c>
      <c r="H8510">
        <v>2</v>
      </c>
      <c r="I8510">
        <v>54</v>
      </c>
      <c r="J8510">
        <v>1</v>
      </c>
      <c r="K8510">
        <v>3.78</v>
      </c>
      <c r="L8510" t="str">
        <f t="shared" si="792"/>
        <v/>
      </c>
      <c r="M8510">
        <v>2</v>
      </c>
      <c r="N8510" t="str">
        <f t="shared" si="793"/>
        <v/>
      </c>
      <c r="O8510">
        <v>20</v>
      </c>
      <c r="P8510" s="11">
        <v>0.5</v>
      </c>
      <c r="Q8510" s="11">
        <v>1.85185185185185E-2</v>
      </c>
      <c r="R8510" s="12">
        <v>1.89</v>
      </c>
      <c r="S8510" t="s">
        <v>27</v>
      </c>
      <c r="T8510">
        <v>0</v>
      </c>
      <c r="U8510">
        <f t="shared" si="794"/>
        <v>5</v>
      </c>
      <c r="V8510">
        <f t="shared" si="795"/>
        <v>1</v>
      </c>
      <c r="W8510">
        <f t="shared" si="796"/>
        <v>1</v>
      </c>
      <c r="X8510" t="str">
        <f t="shared" si="797"/>
        <v>511</v>
      </c>
      <c r="Y8510" t="str">
        <f>IF(Table1[[#This Row],[RFM_Score]]="555","Champion", IF(AND(J8510&gt;=4,V8510&gt;=4),"Loyal", IF(U8510&lt;=2,"At Risk", IF(W8510&gt;=4,"Potential Loyalist","Others"))))</f>
        <v>Others</v>
      </c>
    </row>
    <row r="8511" spans="1:25">
      <c r="A8511" t="s">
        <v>8437</v>
      </c>
      <c r="B8511">
        <v>37</v>
      </c>
      <c r="C8511" t="s">
        <v>33</v>
      </c>
      <c r="D8511" t="s">
        <v>25</v>
      </c>
      <c r="E8511" s="6" t="s">
        <v>20581</v>
      </c>
      <c r="F8511" t="s">
        <v>21</v>
      </c>
      <c r="G8511">
        <v>2</v>
      </c>
      <c r="H8511">
        <v>0</v>
      </c>
      <c r="I8511">
        <v>62</v>
      </c>
      <c r="J8511">
        <v>3</v>
      </c>
      <c r="K8511">
        <v>3.76</v>
      </c>
      <c r="L8511" t="str">
        <f t="shared" si="792"/>
        <v/>
      </c>
      <c r="M8511">
        <v>2</v>
      </c>
      <c r="N8511" t="str">
        <f t="shared" si="793"/>
        <v/>
      </c>
      <c r="O8511">
        <v>16</v>
      </c>
      <c r="P8511" s="11">
        <v>0</v>
      </c>
      <c r="Q8511" s="11">
        <v>4.8387096774193498E-2</v>
      </c>
      <c r="R8511" s="12">
        <v>1.88</v>
      </c>
      <c r="S8511" t="s">
        <v>27</v>
      </c>
      <c r="T8511">
        <v>0</v>
      </c>
      <c r="U8511">
        <f t="shared" si="794"/>
        <v>5</v>
      </c>
      <c r="V8511">
        <f t="shared" si="795"/>
        <v>1</v>
      </c>
      <c r="W8511">
        <f t="shared" si="796"/>
        <v>1</v>
      </c>
      <c r="X8511" t="str">
        <f t="shared" si="797"/>
        <v>511</v>
      </c>
      <c r="Y8511" t="str">
        <f>IF(Table1[[#This Row],[RFM_Score]]="555","Champion", IF(AND(J8511&gt;=4,V8511&gt;=4),"Loyal", IF(U8511&lt;=2,"At Risk", IF(W8511&gt;=4,"Potential Loyalist","Others"))))</f>
        <v>Others</v>
      </c>
    </row>
    <row r="8512" spans="1:25">
      <c r="A8512" t="s">
        <v>6804</v>
      </c>
      <c r="B8512">
        <v>38</v>
      </c>
      <c r="C8512" t="s">
        <v>24</v>
      </c>
      <c r="D8512" t="s">
        <v>46</v>
      </c>
      <c r="E8512" s="6" t="s">
        <v>20582</v>
      </c>
      <c r="F8512" t="s">
        <v>26</v>
      </c>
      <c r="G8512">
        <v>3</v>
      </c>
      <c r="H8512">
        <v>2</v>
      </c>
      <c r="I8512">
        <v>49</v>
      </c>
      <c r="J8512">
        <v>4</v>
      </c>
      <c r="K8512">
        <v>3.65</v>
      </c>
      <c r="L8512" t="str">
        <f t="shared" si="792"/>
        <v/>
      </c>
      <c r="M8512">
        <v>2</v>
      </c>
      <c r="N8512" t="str">
        <f t="shared" si="793"/>
        <v/>
      </c>
      <c r="O8512">
        <v>86</v>
      </c>
      <c r="P8512" s="11">
        <v>0.66666666666666596</v>
      </c>
      <c r="Q8512" s="11">
        <v>8.16326530612244E-2</v>
      </c>
      <c r="R8512" s="12">
        <v>1.825</v>
      </c>
      <c r="S8512" t="s">
        <v>27</v>
      </c>
      <c r="T8512">
        <v>0</v>
      </c>
      <c r="U8512">
        <f t="shared" si="794"/>
        <v>2</v>
      </c>
      <c r="V8512">
        <f t="shared" si="795"/>
        <v>1</v>
      </c>
      <c r="W8512">
        <f t="shared" si="796"/>
        <v>1</v>
      </c>
      <c r="X8512" t="str">
        <f t="shared" si="797"/>
        <v>211</v>
      </c>
      <c r="Y8512" t="str">
        <f>IF(Table1[[#This Row],[RFM_Score]]="555","Champion", IF(AND(J8512&gt;=4,V8512&gt;=4),"Loyal", IF(U8512&lt;=2,"At Risk", IF(W8512&gt;=4,"Potential Loyalist","Others"))))</f>
        <v>At Risk</v>
      </c>
    </row>
    <row r="8513" spans="1:25">
      <c r="A8513" t="s">
        <v>9742</v>
      </c>
      <c r="B8513">
        <v>25</v>
      </c>
      <c r="C8513" t="s">
        <v>19</v>
      </c>
      <c r="D8513" t="s">
        <v>20</v>
      </c>
      <c r="E8513" s="6" t="s">
        <v>20583</v>
      </c>
      <c r="F8513" t="s">
        <v>37</v>
      </c>
      <c r="G8513">
        <v>3</v>
      </c>
      <c r="H8513">
        <v>1</v>
      </c>
      <c r="I8513">
        <v>43</v>
      </c>
      <c r="J8513">
        <v>3</v>
      </c>
      <c r="K8513">
        <v>3.62</v>
      </c>
      <c r="L8513" t="str">
        <f t="shared" si="792"/>
        <v/>
      </c>
      <c r="M8513">
        <v>2</v>
      </c>
      <c r="N8513" t="str">
        <f t="shared" si="793"/>
        <v/>
      </c>
      <c r="O8513">
        <v>45</v>
      </c>
      <c r="P8513" s="11">
        <v>0.33333333333333298</v>
      </c>
      <c r="Q8513" s="11">
        <v>6.9767441860465101E-2</v>
      </c>
      <c r="R8513" s="12">
        <v>1.81</v>
      </c>
      <c r="S8513" t="s">
        <v>27</v>
      </c>
      <c r="T8513">
        <v>0</v>
      </c>
      <c r="U8513">
        <f t="shared" si="794"/>
        <v>3</v>
      </c>
      <c r="V8513">
        <f t="shared" si="795"/>
        <v>1</v>
      </c>
      <c r="W8513">
        <f t="shared" si="796"/>
        <v>1</v>
      </c>
      <c r="X8513" t="str">
        <f t="shared" si="797"/>
        <v>311</v>
      </c>
      <c r="Y8513" t="str">
        <f>IF(Table1[[#This Row],[RFM_Score]]="555","Champion", IF(AND(J8513&gt;=4,V8513&gt;=4),"Loyal", IF(U8513&lt;=2,"At Risk", IF(W8513&gt;=4,"Potential Loyalist","Others"))))</f>
        <v>Others</v>
      </c>
    </row>
    <row r="8514" spans="1:25">
      <c r="A8514" t="s">
        <v>5872</v>
      </c>
      <c r="B8514">
        <v>29</v>
      </c>
      <c r="C8514" t="s">
        <v>19</v>
      </c>
      <c r="D8514" t="s">
        <v>25</v>
      </c>
      <c r="E8514" s="6" t="s">
        <v>20584</v>
      </c>
      <c r="F8514" t="s">
        <v>62</v>
      </c>
      <c r="G8514">
        <v>6</v>
      </c>
      <c r="H8514">
        <v>1</v>
      </c>
      <c r="I8514">
        <v>53</v>
      </c>
      <c r="J8514">
        <v>1</v>
      </c>
      <c r="K8514">
        <v>3.5</v>
      </c>
      <c r="L8514" t="str">
        <f t="shared" ref="L8514:L8577" si="798">IF(OR(K8514&lt;$AC$10, K8514&gt;$AC$11), "OUTLIER", "")</f>
        <v/>
      </c>
      <c r="M8514">
        <v>2</v>
      </c>
      <c r="N8514" t="str">
        <f t="shared" ref="N8514:N8577" si="799">IF(OR(M8514&lt;$AC$16, M8514&gt;$AC$17), "OUTLIER", "")</f>
        <v/>
      </c>
      <c r="O8514">
        <v>32</v>
      </c>
      <c r="P8514" s="11">
        <v>0.16666666666666599</v>
      </c>
      <c r="Q8514" s="11">
        <v>1.8867924528301799E-2</v>
      </c>
      <c r="R8514" s="12">
        <v>1.75</v>
      </c>
      <c r="S8514" t="s">
        <v>27</v>
      </c>
      <c r="T8514">
        <v>0</v>
      </c>
      <c r="U8514">
        <f t="shared" ref="U8514:U8577" si="800">IF(O8514&lt;=20,5,IF(O8514&lt;=40,4,IF(O8514&lt;=70,3,IF(O8514&lt;=100,2,1))))</f>
        <v>4</v>
      </c>
      <c r="V8514">
        <f t="shared" ref="V8514:V8577" si="801">IF(M8514&gt;=11,5,IF(M8514&gt;=9,4,IF(M8514&gt;=7,3,IF(M8514&gt;=5,2,1))))</f>
        <v>1</v>
      </c>
      <c r="W8514">
        <f t="shared" ref="W8514:W8577" si="802">IF(K8514&gt;=500,5,IF(K8514&gt;=300,4,IF(K8514&gt;=150,3,IF(K8514&gt;=50,2,1))))</f>
        <v>1</v>
      </c>
      <c r="X8514" t="str">
        <f t="shared" ref="X8514:X8577" si="803">U8514 &amp; V8514 &amp; W8514</f>
        <v>411</v>
      </c>
      <c r="Y8514" t="str">
        <f>IF(Table1[[#This Row],[RFM_Score]]="555","Champion", IF(AND(J8514&gt;=4,V8514&gt;=4),"Loyal", IF(U8514&lt;=2,"At Risk", IF(W8514&gt;=4,"Potential Loyalist","Others"))))</f>
        <v>Others</v>
      </c>
    </row>
    <row r="8515" spans="1:25">
      <c r="A8515" t="s">
        <v>7818</v>
      </c>
      <c r="B8515">
        <v>47</v>
      </c>
      <c r="C8515" t="s">
        <v>19</v>
      </c>
      <c r="D8515" t="s">
        <v>25</v>
      </c>
      <c r="E8515" s="6" t="s">
        <v>20585</v>
      </c>
      <c r="F8515" t="s">
        <v>30</v>
      </c>
      <c r="G8515">
        <v>3</v>
      </c>
      <c r="H8515">
        <v>1</v>
      </c>
      <c r="I8515">
        <v>35</v>
      </c>
      <c r="J8515">
        <v>1</v>
      </c>
      <c r="K8515">
        <v>3.46</v>
      </c>
      <c r="L8515" t="str">
        <f t="shared" si="798"/>
        <v/>
      </c>
      <c r="M8515">
        <v>2</v>
      </c>
      <c r="N8515" t="str">
        <f t="shared" si="799"/>
        <v/>
      </c>
      <c r="O8515">
        <v>45</v>
      </c>
      <c r="P8515" s="11">
        <v>0.33333333333333298</v>
      </c>
      <c r="Q8515" s="11">
        <v>2.8571428571428501E-2</v>
      </c>
      <c r="R8515" s="12">
        <v>1.73</v>
      </c>
      <c r="S8515" t="s">
        <v>27</v>
      </c>
      <c r="T8515">
        <v>1</v>
      </c>
      <c r="U8515">
        <f t="shared" si="800"/>
        <v>3</v>
      </c>
      <c r="V8515">
        <f t="shared" si="801"/>
        <v>1</v>
      </c>
      <c r="W8515">
        <f t="shared" si="802"/>
        <v>1</v>
      </c>
      <c r="X8515" t="str">
        <f t="shared" si="803"/>
        <v>311</v>
      </c>
      <c r="Y8515" t="str">
        <f>IF(Table1[[#This Row],[RFM_Score]]="555","Champion", IF(AND(J8515&gt;=4,V8515&gt;=4),"Loyal", IF(U8515&lt;=2,"At Risk", IF(W8515&gt;=4,"Potential Loyalist","Others"))))</f>
        <v>Others</v>
      </c>
    </row>
    <row r="8516" spans="1:25">
      <c r="A8516" t="s">
        <v>10154</v>
      </c>
      <c r="B8516">
        <v>40</v>
      </c>
      <c r="C8516" t="s">
        <v>24</v>
      </c>
      <c r="D8516" t="s">
        <v>35</v>
      </c>
      <c r="E8516" s="6" t="s">
        <v>20586</v>
      </c>
      <c r="F8516" t="s">
        <v>26</v>
      </c>
      <c r="G8516">
        <v>4</v>
      </c>
      <c r="H8516">
        <v>1</v>
      </c>
      <c r="I8516">
        <v>55</v>
      </c>
      <c r="J8516">
        <v>5</v>
      </c>
      <c r="K8516">
        <v>3.3</v>
      </c>
      <c r="L8516" t="str">
        <f t="shared" si="798"/>
        <v/>
      </c>
      <c r="M8516">
        <v>2</v>
      </c>
      <c r="N8516" t="str">
        <f t="shared" si="799"/>
        <v/>
      </c>
      <c r="O8516">
        <v>6</v>
      </c>
      <c r="P8516" s="11">
        <v>0.25</v>
      </c>
      <c r="Q8516" s="11">
        <v>9.0909090909090898E-2</v>
      </c>
      <c r="R8516" s="12">
        <v>1.65</v>
      </c>
      <c r="S8516" t="s">
        <v>27</v>
      </c>
      <c r="T8516">
        <v>0</v>
      </c>
      <c r="U8516">
        <f t="shared" si="800"/>
        <v>5</v>
      </c>
      <c r="V8516">
        <f t="shared" si="801"/>
        <v>1</v>
      </c>
      <c r="W8516">
        <f t="shared" si="802"/>
        <v>1</v>
      </c>
      <c r="X8516" t="str">
        <f t="shared" si="803"/>
        <v>511</v>
      </c>
      <c r="Y8516" t="str">
        <f>IF(Table1[[#This Row],[RFM_Score]]="555","Champion", IF(AND(J8516&gt;=4,V8516&gt;=4),"Loyal", IF(U8516&lt;=2,"At Risk", IF(W8516&gt;=4,"Potential Loyalist","Others"))))</f>
        <v>Others</v>
      </c>
    </row>
    <row r="8517" spans="1:25">
      <c r="A8517" t="s">
        <v>3180</v>
      </c>
      <c r="B8517">
        <v>27</v>
      </c>
      <c r="C8517" t="s">
        <v>24</v>
      </c>
      <c r="D8517" t="s">
        <v>25</v>
      </c>
      <c r="E8517" s="6" t="s">
        <v>20587</v>
      </c>
      <c r="F8517" t="s">
        <v>26</v>
      </c>
      <c r="G8517">
        <v>7</v>
      </c>
      <c r="H8517">
        <v>4</v>
      </c>
      <c r="I8517">
        <v>43</v>
      </c>
      <c r="J8517">
        <v>5</v>
      </c>
      <c r="K8517">
        <v>3.13</v>
      </c>
      <c r="L8517" t="str">
        <f t="shared" si="798"/>
        <v/>
      </c>
      <c r="M8517">
        <v>2</v>
      </c>
      <c r="N8517" t="str">
        <f t="shared" si="799"/>
        <v/>
      </c>
      <c r="O8517">
        <v>6</v>
      </c>
      <c r="P8517" s="11">
        <v>0.57142857142857095</v>
      </c>
      <c r="Q8517" s="11">
        <v>0.116279069767441</v>
      </c>
      <c r="R8517" s="12">
        <v>1.5649999999999999</v>
      </c>
      <c r="S8517" t="s">
        <v>27</v>
      </c>
      <c r="T8517">
        <v>0</v>
      </c>
      <c r="U8517">
        <f t="shared" si="800"/>
        <v>5</v>
      </c>
      <c r="V8517">
        <f t="shared" si="801"/>
        <v>1</v>
      </c>
      <c r="W8517">
        <f t="shared" si="802"/>
        <v>1</v>
      </c>
      <c r="X8517" t="str">
        <f t="shared" si="803"/>
        <v>511</v>
      </c>
      <c r="Y8517" t="str">
        <f>IF(Table1[[#This Row],[RFM_Score]]="555","Champion", IF(AND(J8517&gt;=4,V8517&gt;=4),"Loyal", IF(U8517&lt;=2,"At Risk", IF(W8517&gt;=4,"Potential Loyalist","Others"))))</f>
        <v>Others</v>
      </c>
    </row>
    <row r="8518" spans="1:25">
      <c r="A8518" t="s">
        <v>3360</v>
      </c>
      <c r="B8518">
        <v>38</v>
      </c>
      <c r="C8518" t="s">
        <v>24</v>
      </c>
      <c r="D8518" t="s">
        <v>29</v>
      </c>
      <c r="E8518" s="6" t="s">
        <v>20588</v>
      </c>
      <c r="F8518" t="s">
        <v>37</v>
      </c>
      <c r="G8518">
        <v>2</v>
      </c>
      <c r="H8518">
        <v>1</v>
      </c>
      <c r="I8518">
        <v>64</v>
      </c>
      <c r="J8518">
        <v>5</v>
      </c>
      <c r="K8518">
        <v>3.02</v>
      </c>
      <c r="L8518" t="str">
        <f t="shared" si="798"/>
        <v/>
      </c>
      <c r="M8518">
        <v>2</v>
      </c>
      <c r="N8518" t="str">
        <f t="shared" si="799"/>
        <v/>
      </c>
      <c r="O8518">
        <v>11</v>
      </c>
      <c r="P8518" s="11">
        <v>0.5</v>
      </c>
      <c r="Q8518" s="11">
        <v>7.8125E-2</v>
      </c>
      <c r="R8518" s="12">
        <v>1.51</v>
      </c>
      <c r="S8518" t="s">
        <v>27</v>
      </c>
      <c r="T8518">
        <v>0</v>
      </c>
      <c r="U8518">
        <f t="shared" si="800"/>
        <v>5</v>
      </c>
      <c r="V8518">
        <f t="shared" si="801"/>
        <v>1</v>
      </c>
      <c r="W8518">
        <f t="shared" si="802"/>
        <v>1</v>
      </c>
      <c r="X8518" t="str">
        <f t="shared" si="803"/>
        <v>511</v>
      </c>
      <c r="Y8518" t="str">
        <f>IF(Table1[[#This Row],[RFM_Score]]="555","Champion", IF(AND(J8518&gt;=4,V8518&gt;=4),"Loyal", IF(U8518&lt;=2,"At Risk", IF(W8518&gt;=4,"Potential Loyalist","Others"))))</f>
        <v>Others</v>
      </c>
    </row>
    <row r="8519" spans="1:25">
      <c r="A8519" t="s">
        <v>5526</v>
      </c>
      <c r="B8519">
        <v>30</v>
      </c>
      <c r="C8519" t="s">
        <v>24</v>
      </c>
      <c r="D8519" t="s">
        <v>29</v>
      </c>
      <c r="E8519" s="6" t="s">
        <v>20589</v>
      </c>
      <c r="F8519" t="s">
        <v>26</v>
      </c>
      <c r="G8519">
        <v>3</v>
      </c>
      <c r="H8519">
        <v>2</v>
      </c>
      <c r="I8519">
        <v>54</v>
      </c>
      <c r="J8519">
        <v>6</v>
      </c>
      <c r="K8519">
        <v>2.93</v>
      </c>
      <c r="L8519" t="str">
        <f t="shared" si="798"/>
        <v/>
      </c>
      <c r="M8519">
        <v>2</v>
      </c>
      <c r="N8519" t="str">
        <f t="shared" si="799"/>
        <v/>
      </c>
      <c r="O8519">
        <v>2</v>
      </c>
      <c r="P8519" s="11">
        <v>0.66666666666666596</v>
      </c>
      <c r="Q8519" s="11">
        <v>0.11111111111111099</v>
      </c>
      <c r="R8519" s="12">
        <v>1.4650000000000001</v>
      </c>
      <c r="S8519" t="s">
        <v>27</v>
      </c>
      <c r="T8519">
        <v>0</v>
      </c>
      <c r="U8519">
        <f t="shared" si="800"/>
        <v>5</v>
      </c>
      <c r="V8519">
        <f t="shared" si="801"/>
        <v>1</v>
      </c>
      <c r="W8519">
        <f t="shared" si="802"/>
        <v>1</v>
      </c>
      <c r="X8519" t="str">
        <f t="shared" si="803"/>
        <v>511</v>
      </c>
      <c r="Y8519" t="str">
        <f>IF(Table1[[#This Row],[RFM_Score]]="555","Champion", IF(AND(J8519&gt;=4,V8519&gt;=4),"Loyal", IF(U8519&lt;=2,"At Risk", IF(W8519&gt;=4,"Potential Loyalist","Others"))))</f>
        <v>Others</v>
      </c>
    </row>
    <row r="8520" spans="1:25">
      <c r="A8520" t="s">
        <v>9433</v>
      </c>
      <c r="B8520">
        <v>42</v>
      </c>
      <c r="C8520" t="s">
        <v>19</v>
      </c>
      <c r="D8520" t="s">
        <v>35</v>
      </c>
      <c r="E8520" s="6" t="s">
        <v>20590</v>
      </c>
      <c r="F8520" t="s">
        <v>60</v>
      </c>
      <c r="G8520">
        <v>2</v>
      </c>
      <c r="H8520">
        <v>0</v>
      </c>
      <c r="I8520">
        <v>52</v>
      </c>
      <c r="J8520">
        <v>2</v>
      </c>
      <c r="K8520">
        <v>2.93</v>
      </c>
      <c r="L8520" t="str">
        <f t="shared" si="798"/>
        <v/>
      </c>
      <c r="M8520">
        <v>2</v>
      </c>
      <c r="N8520" t="str">
        <f t="shared" si="799"/>
        <v/>
      </c>
      <c r="O8520">
        <v>7</v>
      </c>
      <c r="P8520" s="11">
        <v>0</v>
      </c>
      <c r="Q8520" s="11">
        <v>3.8461538461538401E-2</v>
      </c>
      <c r="R8520" s="12">
        <v>1.4650000000000001</v>
      </c>
      <c r="S8520" t="s">
        <v>27</v>
      </c>
      <c r="T8520">
        <v>0</v>
      </c>
      <c r="U8520">
        <f t="shared" si="800"/>
        <v>5</v>
      </c>
      <c r="V8520">
        <f t="shared" si="801"/>
        <v>1</v>
      </c>
      <c r="W8520">
        <f t="shared" si="802"/>
        <v>1</v>
      </c>
      <c r="X8520" t="str">
        <f t="shared" si="803"/>
        <v>511</v>
      </c>
      <c r="Y8520" t="str">
        <f>IF(Table1[[#This Row],[RFM_Score]]="555","Champion", IF(AND(J8520&gt;=4,V8520&gt;=4),"Loyal", IF(U8520&lt;=2,"At Risk", IF(W8520&gt;=4,"Potential Loyalist","Others"))))</f>
        <v>Others</v>
      </c>
    </row>
    <row r="8521" spans="1:25">
      <c r="A8521" t="s">
        <v>10794</v>
      </c>
      <c r="B8521">
        <v>33</v>
      </c>
      <c r="C8521" t="s">
        <v>24</v>
      </c>
      <c r="D8521" t="s">
        <v>46</v>
      </c>
      <c r="E8521" s="6" t="s">
        <v>20591</v>
      </c>
      <c r="F8521" t="s">
        <v>26</v>
      </c>
      <c r="G8521">
        <v>3</v>
      </c>
      <c r="H8521">
        <v>1</v>
      </c>
      <c r="I8521">
        <v>51</v>
      </c>
      <c r="J8521">
        <v>1</v>
      </c>
      <c r="K8521">
        <v>2.93</v>
      </c>
      <c r="L8521" t="str">
        <f t="shared" si="798"/>
        <v/>
      </c>
      <c r="M8521">
        <v>2</v>
      </c>
      <c r="N8521" t="str">
        <f t="shared" si="799"/>
        <v/>
      </c>
      <c r="O8521">
        <v>55</v>
      </c>
      <c r="P8521" s="11">
        <v>0.33333333333333298</v>
      </c>
      <c r="Q8521" s="11">
        <v>1.9607843137254902E-2</v>
      </c>
      <c r="R8521" s="12">
        <v>1.4650000000000001</v>
      </c>
      <c r="S8521" t="s">
        <v>27</v>
      </c>
      <c r="T8521">
        <v>0</v>
      </c>
      <c r="U8521">
        <f t="shared" si="800"/>
        <v>3</v>
      </c>
      <c r="V8521">
        <f t="shared" si="801"/>
        <v>1</v>
      </c>
      <c r="W8521">
        <f t="shared" si="802"/>
        <v>1</v>
      </c>
      <c r="X8521" t="str">
        <f t="shared" si="803"/>
        <v>311</v>
      </c>
      <c r="Y8521" t="str">
        <f>IF(Table1[[#This Row],[RFM_Score]]="555","Champion", IF(AND(J8521&gt;=4,V8521&gt;=4),"Loyal", IF(U8521&lt;=2,"At Risk", IF(W8521&gt;=4,"Potential Loyalist","Others"))))</f>
        <v>Others</v>
      </c>
    </row>
    <row r="8522" spans="1:25">
      <c r="A8522" t="s">
        <v>1168</v>
      </c>
      <c r="B8522">
        <v>40</v>
      </c>
      <c r="C8522" t="s">
        <v>19</v>
      </c>
      <c r="D8522" t="s">
        <v>29</v>
      </c>
      <c r="E8522" s="6" t="s">
        <v>20592</v>
      </c>
      <c r="F8522" t="s">
        <v>30</v>
      </c>
      <c r="G8522">
        <v>2</v>
      </c>
      <c r="H8522">
        <v>1</v>
      </c>
      <c r="I8522">
        <v>56</v>
      </c>
      <c r="J8522">
        <v>2</v>
      </c>
      <c r="K8522">
        <v>2.84</v>
      </c>
      <c r="L8522" t="str">
        <f t="shared" si="798"/>
        <v/>
      </c>
      <c r="M8522">
        <v>2</v>
      </c>
      <c r="N8522" t="str">
        <f t="shared" si="799"/>
        <v/>
      </c>
      <c r="O8522">
        <v>20</v>
      </c>
      <c r="P8522" s="11">
        <v>0.5</v>
      </c>
      <c r="Q8522" s="11">
        <v>3.5714285714285698E-2</v>
      </c>
      <c r="R8522" s="12">
        <v>1.42</v>
      </c>
      <c r="S8522" t="s">
        <v>27</v>
      </c>
      <c r="T8522">
        <v>0</v>
      </c>
      <c r="U8522">
        <f t="shared" si="800"/>
        <v>5</v>
      </c>
      <c r="V8522">
        <f t="shared" si="801"/>
        <v>1</v>
      </c>
      <c r="W8522">
        <f t="shared" si="802"/>
        <v>1</v>
      </c>
      <c r="X8522" t="str">
        <f t="shared" si="803"/>
        <v>511</v>
      </c>
      <c r="Y8522" t="str">
        <f>IF(Table1[[#This Row],[RFM_Score]]="555","Champion", IF(AND(J8522&gt;=4,V8522&gt;=4),"Loyal", IF(U8522&lt;=2,"At Risk", IF(W8522&gt;=4,"Potential Loyalist","Others"))))</f>
        <v>Others</v>
      </c>
    </row>
    <row r="8523" spans="1:25">
      <c r="A8523" t="s">
        <v>10402</v>
      </c>
      <c r="B8523">
        <v>42</v>
      </c>
      <c r="C8523" t="s">
        <v>24</v>
      </c>
      <c r="D8523" t="s">
        <v>35</v>
      </c>
      <c r="E8523" s="6" t="s">
        <v>20593</v>
      </c>
      <c r="F8523" t="s">
        <v>21</v>
      </c>
      <c r="G8523">
        <v>2</v>
      </c>
      <c r="H8523">
        <v>1</v>
      </c>
      <c r="I8523">
        <v>60</v>
      </c>
      <c r="J8523">
        <v>1</v>
      </c>
      <c r="K8523">
        <v>2.78</v>
      </c>
      <c r="L8523" t="str">
        <f t="shared" si="798"/>
        <v/>
      </c>
      <c r="M8523">
        <v>2</v>
      </c>
      <c r="N8523" t="str">
        <f t="shared" si="799"/>
        <v/>
      </c>
      <c r="O8523">
        <v>1</v>
      </c>
      <c r="P8523" s="11">
        <v>0.5</v>
      </c>
      <c r="Q8523" s="11">
        <v>1.6666666666666601E-2</v>
      </c>
      <c r="R8523" s="12">
        <v>1.39</v>
      </c>
      <c r="S8523" t="s">
        <v>27</v>
      </c>
      <c r="T8523">
        <v>0</v>
      </c>
      <c r="U8523">
        <f t="shared" si="800"/>
        <v>5</v>
      </c>
      <c r="V8523">
        <f t="shared" si="801"/>
        <v>1</v>
      </c>
      <c r="W8523">
        <f t="shared" si="802"/>
        <v>1</v>
      </c>
      <c r="X8523" t="str">
        <f t="shared" si="803"/>
        <v>511</v>
      </c>
      <c r="Y8523" t="str">
        <f>IF(Table1[[#This Row],[RFM_Score]]="555","Champion", IF(AND(J8523&gt;=4,V8523&gt;=4),"Loyal", IF(U8523&lt;=2,"At Risk", IF(W8523&gt;=4,"Potential Loyalist","Others"))))</f>
        <v>Others</v>
      </c>
    </row>
    <row r="8524" spans="1:25">
      <c r="A8524" t="s">
        <v>1804</v>
      </c>
      <c r="B8524">
        <v>32</v>
      </c>
      <c r="C8524" t="s">
        <v>19</v>
      </c>
      <c r="D8524" t="s">
        <v>25</v>
      </c>
      <c r="E8524" s="6" t="s">
        <v>20594</v>
      </c>
      <c r="F8524" t="s">
        <v>30</v>
      </c>
      <c r="G8524">
        <v>2</v>
      </c>
      <c r="H8524">
        <v>0</v>
      </c>
      <c r="I8524">
        <v>56</v>
      </c>
      <c r="J8524">
        <v>2</v>
      </c>
      <c r="K8524">
        <v>2.75</v>
      </c>
      <c r="L8524" t="str">
        <f t="shared" si="798"/>
        <v/>
      </c>
      <c r="M8524">
        <v>2</v>
      </c>
      <c r="N8524" t="str">
        <f t="shared" si="799"/>
        <v/>
      </c>
      <c r="O8524">
        <v>96</v>
      </c>
      <c r="P8524" s="11">
        <v>0</v>
      </c>
      <c r="Q8524" s="11">
        <v>3.5714285714285698E-2</v>
      </c>
      <c r="R8524" s="12">
        <v>1.375</v>
      </c>
      <c r="S8524" t="s">
        <v>27</v>
      </c>
      <c r="T8524">
        <v>1</v>
      </c>
      <c r="U8524">
        <f t="shared" si="800"/>
        <v>2</v>
      </c>
      <c r="V8524">
        <f t="shared" si="801"/>
        <v>1</v>
      </c>
      <c r="W8524">
        <f t="shared" si="802"/>
        <v>1</v>
      </c>
      <c r="X8524" t="str">
        <f t="shared" si="803"/>
        <v>211</v>
      </c>
      <c r="Y8524" t="str">
        <f>IF(Table1[[#This Row],[RFM_Score]]="555","Champion", IF(AND(J8524&gt;=4,V8524&gt;=4),"Loyal", IF(U8524&lt;=2,"At Risk", IF(W8524&gt;=4,"Potential Loyalist","Others"))))</f>
        <v>At Risk</v>
      </c>
    </row>
    <row r="8525" spans="1:25">
      <c r="A8525" t="s">
        <v>5208</v>
      </c>
      <c r="B8525">
        <v>19</v>
      </c>
      <c r="C8525" t="s">
        <v>24</v>
      </c>
      <c r="D8525" t="s">
        <v>49</v>
      </c>
      <c r="E8525" s="6" t="s">
        <v>20595</v>
      </c>
      <c r="F8525" t="s">
        <v>30</v>
      </c>
      <c r="G8525">
        <v>2</v>
      </c>
      <c r="H8525">
        <v>0</v>
      </c>
      <c r="I8525">
        <v>49</v>
      </c>
      <c r="J8525">
        <v>1</v>
      </c>
      <c r="K8525">
        <v>2.75</v>
      </c>
      <c r="L8525" t="str">
        <f t="shared" si="798"/>
        <v/>
      </c>
      <c r="M8525">
        <v>2</v>
      </c>
      <c r="N8525" t="str">
        <f t="shared" si="799"/>
        <v/>
      </c>
      <c r="O8525">
        <v>5</v>
      </c>
      <c r="P8525" s="11">
        <v>0</v>
      </c>
      <c r="Q8525" s="11">
        <v>2.04081632653061E-2</v>
      </c>
      <c r="R8525" s="12">
        <v>1.375</v>
      </c>
      <c r="S8525" t="s">
        <v>27</v>
      </c>
      <c r="T8525">
        <v>0</v>
      </c>
      <c r="U8525">
        <f t="shared" si="800"/>
        <v>5</v>
      </c>
      <c r="V8525">
        <f t="shared" si="801"/>
        <v>1</v>
      </c>
      <c r="W8525">
        <f t="shared" si="802"/>
        <v>1</v>
      </c>
      <c r="X8525" t="str">
        <f t="shared" si="803"/>
        <v>511</v>
      </c>
      <c r="Y8525" t="str">
        <f>IF(Table1[[#This Row],[RFM_Score]]="555","Champion", IF(AND(J8525&gt;=4,V8525&gt;=4),"Loyal", IF(U8525&lt;=2,"At Risk", IF(W8525&gt;=4,"Potential Loyalist","Others"))))</f>
        <v>Others</v>
      </c>
    </row>
    <row r="8526" spans="1:25">
      <c r="A8526" t="s">
        <v>11498</v>
      </c>
      <c r="B8526">
        <v>40</v>
      </c>
      <c r="C8526" t="s">
        <v>19</v>
      </c>
      <c r="D8526" t="s">
        <v>41</v>
      </c>
      <c r="E8526" s="6" t="s">
        <v>20596</v>
      </c>
      <c r="F8526" t="s">
        <v>37</v>
      </c>
      <c r="G8526">
        <v>3</v>
      </c>
      <c r="H8526">
        <v>1</v>
      </c>
      <c r="I8526">
        <v>58</v>
      </c>
      <c r="J8526">
        <v>3</v>
      </c>
      <c r="K8526">
        <v>2.75</v>
      </c>
      <c r="L8526" t="str">
        <f t="shared" si="798"/>
        <v/>
      </c>
      <c r="M8526">
        <v>2</v>
      </c>
      <c r="N8526" t="str">
        <f t="shared" si="799"/>
        <v/>
      </c>
      <c r="O8526">
        <v>12</v>
      </c>
      <c r="P8526" s="11">
        <v>0.33333333333333298</v>
      </c>
      <c r="Q8526" s="11">
        <v>5.1724137931034399E-2</v>
      </c>
      <c r="R8526" s="12">
        <v>1.375</v>
      </c>
      <c r="S8526" t="s">
        <v>27</v>
      </c>
      <c r="T8526">
        <v>0</v>
      </c>
      <c r="U8526">
        <f t="shared" si="800"/>
        <v>5</v>
      </c>
      <c r="V8526">
        <f t="shared" si="801"/>
        <v>1</v>
      </c>
      <c r="W8526">
        <f t="shared" si="802"/>
        <v>1</v>
      </c>
      <c r="X8526" t="str">
        <f t="shared" si="803"/>
        <v>511</v>
      </c>
      <c r="Y8526" t="str">
        <f>IF(Table1[[#This Row],[RFM_Score]]="555","Champion", IF(AND(J8526&gt;=4,V8526&gt;=4),"Loyal", IF(U8526&lt;=2,"At Risk", IF(W8526&gt;=4,"Potential Loyalist","Others"))))</f>
        <v>Others</v>
      </c>
    </row>
    <row r="8527" spans="1:25">
      <c r="A8527" t="s">
        <v>10882</v>
      </c>
      <c r="B8527">
        <v>32</v>
      </c>
      <c r="C8527" t="s">
        <v>19</v>
      </c>
      <c r="D8527" t="s">
        <v>29</v>
      </c>
      <c r="E8527" s="6" t="s">
        <v>20597</v>
      </c>
      <c r="F8527" t="s">
        <v>37</v>
      </c>
      <c r="G8527">
        <v>4</v>
      </c>
      <c r="H8527">
        <v>2</v>
      </c>
      <c r="I8527">
        <v>43</v>
      </c>
      <c r="J8527">
        <v>5</v>
      </c>
      <c r="K8527">
        <v>2.54</v>
      </c>
      <c r="L8527" t="str">
        <f t="shared" si="798"/>
        <v/>
      </c>
      <c r="M8527">
        <v>2</v>
      </c>
      <c r="N8527" t="str">
        <f t="shared" si="799"/>
        <v/>
      </c>
      <c r="O8527">
        <v>18</v>
      </c>
      <c r="P8527" s="11">
        <v>0.5</v>
      </c>
      <c r="Q8527" s="11">
        <v>0.116279069767441</v>
      </c>
      <c r="R8527" s="12">
        <v>1.27</v>
      </c>
      <c r="S8527" t="s">
        <v>27</v>
      </c>
      <c r="T8527">
        <v>1</v>
      </c>
      <c r="U8527">
        <f t="shared" si="800"/>
        <v>5</v>
      </c>
      <c r="V8527">
        <f t="shared" si="801"/>
        <v>1</v>
      </c>
      <c r="W8527">
        <f t="shared" si="802"/>
        <v>1</v>
      </c>
      <c r="X8527" t="str">
        <f t="shared" si="803"/>
        <v>511</v>
      </c>
      <c r="Y8527" t="str">
        <f>IF(Table1[[#This Row],[RFM_Score]]="555","Champion", IF(AND(J8527&gt;=4,V8527&gt;=4),"Loyal", IF(U8527&lt;=2,"At Risk", IF(W8527&gt;=4,"Potential Loyalist","Others"))))</f>
        <v>Others</v>
      </c>
    </row>
    <row r="8528" spans="1:25">
      <c r="A8528" t="s">
        <v>747</v>
      </c>
      <c r="B8528">
        <v>37</v>
      </c>
      <c r="C8528" t="s">
        <v>19</v>
      </c>
      <c r="D8528" t="s">
        <v>49</v>
      </c>
      <c r="E8528" s="6" t="s">
        <v>20598</v>
      </c>
      <c r="F8528" t="s">
        <v>26</v>
      </c>
      <c r="G8528">
        <v>4</v>
      </c>
      <c r="H8528">
        <v>0</v>
      </c>
      <c r="I8528">
        <v>48</v>
      </c>
      <c r="J8528">
        <v>0</v>
      </c>
      <c r="K8528">
        <v>2.52</v>
      </c>
      <c r="L8528" t="str">
        <f t="shared" si="798"/>
        <v/>
      </c>
      <c r="M8528">
        <v>2</v>
      </c>
      <c r="N8528" t="str">
        <f t="shared" si="799"/>
        <v/>
      </c>
      <c r="O8528">
        <v>13</v>
      </c>
      <c r="P8528" s="11">
        <v>0</v>
      </c>
      <c r="Q8528" s="11">
        <v>0</v>
      </c>
      <c r="R8528" s="12">
        <v>1.26</v>
      </c>
      <c r="S8528" t="s">
        <v>27</v>
      </c>
      <c r="T8528">
        <v>1</v>
      </c>
      <c r="U8528">
        <f t="shared" si="800"/>
        <v>5</v>
      </c>
      <c r="V8528">
        <f t="shared" si="801"/>
        <v>1</v>
      </c>
      <c r="W8528">
        <f t="shared" si="802"/>
        <v>1</v>
      </c>
      <c r="X8528" t="str">
        <f t="shared" si="803"/>
        <v>511</v>
      </c>
      <c r="Y8528" t="str">
        <f>IF(Table1[[#This Row],[RFM_Score]]="555","Champion", IF(AND(J8528&gt;=4,V8528&gt;=4),"Loyal", IF(U8528&lt;=2,"At Risk", IF(W8528&gt;=4,"Potential Loyalist","Others"))))</f>
        <v>Others</v>
      </c>
    </row>
    <row r="8529" spans="1:25">
      <c r="A8529" t="s">
        <v>10689</v>
      </c>
      <c r="B8529">
        <v>30</v>
      </c>
      <c r="C8529" t="s">
        <v>19</v>
      </c>
      <c r="D8529" t="s">
        <v>25</v>
      </c>
      <c r="E8529" s="6" t="s">
        <v>20599</v>
      </c>
      <c r="F8529" t="s">
        <v>26</v>
      </c>
      <c r="G8529">
        <v>4</v>
      </c>
      <c r="H8529">
        <v>1</v>
      </c>
      <c r="I8529">
        <v>63</v>
      </c>
      <c r="J8529">
        <v>4</v>
      </c>
      <c r="K8529">
        <v>2.4900000000000002</v>
      </c>
      <c r="L8529" t="str">
        <f t="shared" si="798"/>
        <v/>
      </c>
      <c r="M8529">
        <v>2</v>
      </c>
      <c r="N8529" t="str">
        <f t="shared" si="799"/>
        <v/>
      </c>
      <c r="O8529">
        <v>42</v>
      </c>
      <c r="P8529" s="11">
        <v>0.25</v>
      </c>
      <c r="Q8529" s="11">
        <v>6.3492063492063405E-2</v>
      </c>
      <c r="R8529" s="12">
        <v>1.2450000000000001</v>
      </c>
      <c r="S8529" t="s">
        <v>27</v>
      </c>
      <c r="T8529">
        <v>0</v>
      </c>
      <c r="U8529">
        <f t="shared" si="800"/>
        <v>3</v>
      </c>
      <c r="V8529">
        <f t="shared" si="801"/>
        <v>1</v>
      </c>
      <c r="W8529">
        <f t="shared" si="802"/>
        <v>1</v>
      </c>
      <c r="X8529" t="str">
        <f t="shared" si="803"/>
        <v>311</v>
      </c>
      <c r="Y8529" t="str">
        <f>IF(Table1[[#This Row],[RFM_Score]]="555","Champion", IF(AND(J8529&gt;=4,V8529&gt;=4),"Loyal", IF(U8529&lt;=2,"At Risk", IF(W8529&gt;=4,"Potential Loyalist","Others"))))</f>
        <v>Others</v>
      </c>
    </row>
    <row r="8530" spans="1:25">
      <c r="A8530" t="s">
        <v>2197</v>
      </c>
      <c r="B8530">
        <v>21</v>
      </c>
      <c r="C8530" t="s">
        <v>19</v>
      </c>
      <c r="D8530" t="s">
        <v>29</v>
      </c>
      <c r="E8530" s="6" t="s">
        <v>20600</v>
      </c>
      <c r="F8530" t="s">
        <v>30</v>
      </c>
      <c r="G8530">
        <v>3</v>
      </c>
      <c r="H8530">
        <v>1</v>
      </c>
      <c r="I8530">
        <v>32</v>
      </c>
      <c r="J8530">
        <v>0</v>
      </c>
      <c r="K8530">
        <v>2.42</v>
      </c>
      <c r="L8530" t="str">
        <f t="shared" si="798"/>
        <v/>
      </c>
      <c r="M8530">
        <v>2</v>
      </c>
      <c r="N8530" t="str">
        <f t="shared" si="799"/>
        <v/>
      </c>
      <c r="O8530">
        <v>25</v>
      </c>
      <c r="P8530" s="11">
        <v>0.33333333333333298</v>
      </c>
      <c r="Q8530" s="11">
        <v>0</v>
      </c>
      <c r="R8530" s="12">
        <v>1.21</v>
      </c>
      <c r="S8530" t="s">
        <v>27</v>
      </c>
      <c r="T8530">
        <v>0</v>
      </c>
      <c r="U8530">
        <f t="shared" si="800"/>
        <v>4</v>
      </c>
      <c r="V8530">
        <f t="shared" si="801"/>
        <v>1</v>
      </c>
      <c r="W8530">
        <f t="shared" si="802"/>
        <v>1</v>
      </c>
      <c r="X8530" t="str">
        <f t="shared" si="803"/>
        <v>411</v>
      </c>
      <c r="Y8530" t="str">
        <f>IF(Table1[[#This Row],[RFM_Score]]="555","Champion", IF(AND(J8530&gt;=4,V8530&gt;=4),"Loyal", IF(U8530&lt;=2,"At Risk", IF(W8530&gt;=4,"Potential Loyalist","Others"))))</f>
        <v>Others</v>
      </c>
    </row>
    <row r="8531" spans="1:25">
      <c r="A8531" t="s">
        <v>9381</v>
      </c>
      <c r="B8531">
        <v>35</v>
      </c>
      <c r="C8531" t="s">
        <v>24</v>
      </c>
      <c r="D8531" t="s">
        <v>25</v>
      </c>
      <c r="E8531" s="6" t="s">
        <v>20601</v>
      </c>
      <c r="F8531" t="s">
        <v>26</v>
      </c>
      <c r="G8531">
        <v>3</v>
      </c>
      <c r="H8531">
        <v>0</v>
      </c>
      <c r="I8531">
        <v>47</v>
      </c>
      <c r="J8531">
        <v>4</v>
      </c>
      <c r="K8531">
        <v>2.41</v>
      </c>
      <c r="L8531" t="str">
        <f t="shared" si="798"/>
        <v/>
      </c>
      <c r="M8531">
        <v>2</v>
      </c>
      <c r="N8531" t="str">
        <f t="shared" si="799"/>
        <v/>
      </c>
      <c r="O8531">
        <v>46</v>
      </c>
      <c r="P8531" s="11">
        <v>0</v>
      </c>
      <c r="Q8531" s="11">
        <v>8.5106382978723402E-2</v>
      </c>
      <c r="R8531" s="12">
        <v>1.2050000000000001</v>
      </c>
      <c r="S8531" t="s">
        <v>27</v>
      </c>
      <c r="T8531">
        <v>1</v>
      </c>
      <c r="U8531">
        <f t="shared" si="800"/>
        <v>3</v>
      </c>
      <c r="V8531">
        <f t="shared" si="801"/>
        <v>1</v>
      </c>
      <c r="W8531">
        <f t="shared" si="802"/>
        <v>1</v>
      </c>
      <c r="X8531" t="str">
        <f t="shared" si="803"/>
        <v>311</v>
      </c>
      <c r="Y8531" t="str">
        <f>IF(Table1[[#This Row],[RFM_Score]]="555","Champion", IF(AND(J8531&gt;=4,V8531&gt;=4),"Loyal", IF(U8531&lt;=2,"At Risk", IF(W8531&gt;=4,"Potential Loyalist","Others"))))</f>
        <v>Others</v>
      </c>
    </row>
    <row r="8532" spans="1:25">
      <c r="A8532" t="s">
        <v>11868</v>
      </c>
      <c r="B8532">
        <v>27</v>
      </c>
      <c r="C8532" t="s">
        <v>24</v>
      </c>
      <c r="D8532" t="s">
        <v>20</v>
      </c>
      <c r="E8532" s="6" t="s">
        <v>20602</v>
      </c>
      <c r="F8532" t="s">
        <v>30</v>
      </c>
      <c r="G8532">
        <v>2</v>
      </c>
      <c r="H8532">
        <v>0</v>
      </c>
      <c r="I8532">
        <v>49</v>
      </c>
      <c r="J8532">
        <v>2</v>
      </c>
      <c r="K8532">
        <v>2.23</v>
      </c>
      <c r="L8532" t="str">
        <f t="shared" si="798"/>
        <v/>
      </c>
      <c r="M8532">
        <v>2</v>
      </c>
      <c r="N8532" t="str">
        <f t="shared" si="799"/>
        <v/>
      </c>
      <c r="O8532">
        <v>61</v>
      </c>
      <c r="P8532" s="11">
        <v>0</v>
      </c>
      <c r="Q8532" s="11">
        <v>4.08163265306122E-2</v>
      </c>
      <c r="R8532" s="12">
        <v>1.115</v>
      </c>
      <c r="S8532" t="s">
        <v>27</v>
      </c>
      <c r="T8532">
        <v>0</v>
      </c>
      <c r="U8532">
        <f t="shared" si="800"/>
        <v>3</v>
      </c>
      <c r="V8532">
        <f t="shared" si="801"/>
        <v>1</v>
      </c>
      <c r="W8532">
        <f t="shared" si="802"/>
        <v>1</v>
      </c>
      <c r="X8532" t="str">
        <f t="shared" si="803"/>
        <v>311</v>
      </c>
      <c r="Y8532" t="str">
        <f>IF(Table1[[#This Row],[RFM_Score]]="555","Champion", IF(AND(J8532&gt;=4,V8532&gt;=4),"Loyal", IF(U8532&lt;=2,"At Risk", IF(W8532&gt;=4,"Potential Loyalist","Others"))))</f>
        <v>Others</v>
      </c>
    </row>
    <row r="8533" spans="1:25">
      <c r="A8533" t="s">
        <v>8530</v>
      </c>
      <c r="B8533">
        <v>28</v>
      </c>
      <c r="C8533" t="s">
        <v>19</v>
      </c>
      <c r="D8533" t="s">
        <v>46</v>
      </c>
      <c r="E8533" s="6" t="s">
        <v>20603</v>
      </c>
      <c r="F8533" t="s">
        <v>26</v>
      </c>
      <c r="G8533">
        <v>2</v>
      </c>
      <c r="H8533">
        <v>0</v>
      </c>
      <c r="I8533">
        <v>48</v>
      </c>
      <c r="J8533">
        <v>0</v>
      </c>
      <c r="K8533">
        <v>1.98</v>
      </c>
      <c r="L8533" t="str">
        <f t="shared" si="798"/>
        <v/>
      </c>
      <c r="M8533">
        <v>2</v>
      </c>
      <c r="N8533" t="str">
        <f t="shared" si="799"/>
        <v/>
      </c>
      <c r="O8533">
        <v>67</v>
      </c>
      <c r="P8533" s="11">
        <v>0</v>
      </c>
      <c r="Q8533" s="11">
        <v>0</v>
      </c>
      <c r="R8533" s="12">
        <v>0.99</v>
      </c>
      <c r="S8533" t="s">
        <v>27</v>
      </c>
      <c r="T8533">
        <v>0</v>
      </c>
      <c r="U8533">
        <f t="shared" si="800"/>
        <v>3</v>
      </c>
      <c r="V8533">
        <f t="shared" si="801"/>
        <v>1</v>
      </c>
      <c r="W8533">
        <f t="shared" si="802"/>
        <v>1</v>
      </c>
      <c r="X8533" t="str">
        <f t="shared" si="803"/>
        <v>311</v>
      </c>
      <c r="Y8533" t="str">
        <f>IF(Table1[[#This Row],[RFM_Score]]="555","Champion", IF(AND(J8533&gt;=4,V8533&gt;=4),"Loyal", IF(U8533&lt;=2,"At Risk", IF(W8533&gt;=4,"Potential Loyalist","Others"))))</f>
        <v>Others</v>
      </c>
    </row>
    <row r="8534" spans="1:25">
      <c r="A8534" t="s">
        <v>4493</v>
      </c>
      <c r="B8534">
        <v>21</v>
      </c>
      <c r="C8534" t="s">
        <v>19</v>
      </c>
      <c r="D8534" t="s">
        <v>25</v>
      </c>
      <c r="E8534" s="6" t="s">
        <v>20604</v>
      </c>
      <c r="F8534" t="s">
        <v>26</v>
      </c>
      <c r="G8534">
        <v>1</v>
      </c>
      <c r="H8534">
        <v>0</v>
      </c>
      <c r="I8534">
        <v>51</v>
      </c>
      <c r="J8534">
        <v>5</v>
      </c>
      <c r="K8534">
        <v>1.82</v>
      </c>
      <c r="L8534" t="str">
        <f t="shared" si="798"/>
        <v/>
      </c>
      <c r="M8534">
        <v>2</v>
      </c>
      <c r="N8534" t="str">
        <f t="shared" si="799"/>
        <v/>
      </c>
      <c r="O8534">
        <v>23</v>
      </c>
      <c r="P8534" s="11">
        <v>0</v>
      </c>
      <c r="Q8534" s="11">
        <v>9.8039215686274495E-2</v>
      </c>
      <c r="R8534" s="12">
        <v>0.91</v>
      </c>
      <c r="S8534" t="s">
        <v>27</v>
      </c>
      <c r="T8534">
        <v>0</v>
      </c>
      <c r="U8534">
        <f t="shared" si="800"/>
        <v>4</v>
      </c>
      <c r="V8534">
        <f t="shared" si="801"/>
        <v>1</v>
      </c>
      <c r="W8534">
        <f t="shared" si="802"/>
        <v>1</v>
      </c>
      <c r="X8534" t="str">
        <f t="shared" si="803"/>
        <v>411</v>
      </c>
      <c r="Y8534" t="str">
        <f>IF(Table1[[#This Row],[RFM_Score]]="555","Champion", IF(AND(J8534&gt;=4,V8534&gt;=4),"Loyal", IF(U8534&lt;=2,"At Risk", IF(W8534&gt;=4,"Potential Loyalist","Others"))))</f>
        <v>Others</v>
      </c>
    </row>
    <row r="8535" spans="1:25">
      <c r="A8535" t="s">
        <v>8929</v>
      </c>
      <c r="B8535">
        <v>23</v>
      </c>
      <c r="C8535" t="s">
        <v>24</v>
      </c>
      <c r="D8535" t="s">
        <v>49</v>
      </c>
      <c r="E8535" s="6" t="s">
        <v>20605</v>
      </c>
      <c r="F8535" t="s">
        <v>60</v>
      </c>
      <c r="G8535">
        <v>3</v>
      </c>
      <c r="H8535">
        <v>0</v>
      </c>
      <c r="I8535">
        <v>52</v>
      </c>
      <c r="J8535">
        <v>0</v>
      </c>
      <c r="K8535">
        <v>1.76</v>
      </c>
      <c r="L8535" t="str">
        <f t="shared" si="798"/>
        <v/>
      </c>
      <c r="M8535">
        <v>2</v>
      </c>
      <c r="N8535" t="str">
        <f t="shared" si="799"/>
        <v/>
      </c>
      <c r="O8535">
        <v>1</v>
      </c>
      <c r="P8535" s="11">
        <v>0</v>
      </c>
      <c r="Q8535" s="11">
        <v>0</v>
      </c>
      <c r="R8535" s="12">
        <v>0.88</v>
      </c>
      <c r="S8535" t="s">
        <v>27</v>
      </c>
      <c r="T8535">
        <v>0</v>
      </c>
      <c r="U8535">
        <f t="shared" si="800"/>
        <v>5</v>
      </c>
      <c r="V8535">
        <f t="shared" si="801"/>
        <v>1</v>
      </c>
      <c r="W8535">
        <f t="shared" si="802"/>
        <v>1</v>
      </c>
      <c r="X8535" t="str">
        <f t="shared" si="803"/>
        <v>511</v>
      </c>
      <c r="Y8535" t="str">
        <f>IF(Table1[[#This Row],[RFM_Score]]="555","Champion", IF(AND(J8535&gt;=4,V8535&gt;=4),"Loyal", IF(U8535&lt;=2,"At Risk", IF(W8535&gt;=4,"Potential Loyalist","Others"))))</f>
        <v>Others</v>
      </c>
    </row>
    <row r="8536" spans="1:25">
      <c r="A8536" t="s">
        <v>2496</v>
      </c>
      <c r="B8536">
        <v>40</v>
      </c>
      <c r="C8536" t="s">
        <v>24</v>
      </c>
      <c r="D8536" t="s">
        <v>41</v>
      </c>
      <c r="E8536" s="6" t="s">
        <v>20606</v>
      </c>
      <c r="F8536" t="s">
        <v>37</v>
      </c>
      <c r="G8536">
        <v>2</v>
      </c>
      <c r="H8536">
        <v>1</v>
      </c>
      <c r="I8536">
        <v>48</v>
      </c>
      <c r="J8536">
        <v>1</v>
      </c>
      <c r="K8536">
        <v>1.6</v>
      </c>
      <c r="L8536" t="str">
        <f t="shared" si="798"/>
        <v/>
      </c>
      <c r="M8536">
        <v>2</v>
      </c>
      <c r="N8536" t="str">
        <f t="shared" si="799"/>
        <v/>
      </c>
      <c r="O8536">
        <v>1</v>
      </c>
      <c r="P8536" s="11">
        <v>0.5</v>
      </c>
      <c r="Q8536" s="11">
        <v>2.0833333333333301E-2</v>
      </c>
      <c r="R8536" s="12">
        <v>0.8</v>
      </c>
      <c r="S8536" t="s">
        <v>27</v>
      </c>
      <c r="T8536">
        <v>0</v>
      </c>
      <c r="U8536">
        <f t="shared" si="800"/>
        <v>5</v>
      </c>
      <c r="V8536">
        <f t="shared" si="801"/>
        <v>1</v>
      </c>
      <c r="W8536">
        <f t="shared" si="802"/>
        <v>1</v>
      </c>
      <c r="X8536" t="str">
        <f t="shared" si="803"/>
        <v>511</v>
      </c>
      <c r="Y8536" t="str">
        <f>IF(Table1[[#This Row],[RFM_Score]]="555","Champion", IF(AND(J8536&gt;=4,V8536&gt;=4),"Loyal", IF(U8536&lt;=2,"At Risk", IF(W8536&gt;=4,"Potential Loyalist","Others"))))</f>
        <v>Others</v>
      </c>
    </row>
    <row r="8537" spans="1:25">
      <c r="A8537" t="s">
        <v>430</v>
      </c>
      <c r="B8537">
        <v>56</v>
      </c>
      <c r="C8537" t="s">
        <v>19</v>
      </c>
      <c r="D8537" t="s">
        <v>25</v>
      </c>
      <c r="E8537" s="6" t="s">
        <v>20607</v>
      </c>
      <c r="F8537" t="s">
        <v>26</v>
      </c>
      <c r="G8537">
        <v>2</v>
      </c>
      <c r="H8537">
        <v>0</v>
      </c>
      <c r="I8537">
        <v>60</v>
      </c>
      <c r="J8537">
        <v>6</v>
      </c>
      <c r="K8537">
        <v>1.54</v>
      </c>
      <c r="L8537" t="str">
        <f t="shared" si="798"/>
        <v/>
      </c>
      <c r="M8537">
        <v>2</v>
      </c>
      <c r="N8537" t="str">
        <f t="shared" si="799"/>
        <v/>
      </c>
      <c r="O8537">
        <v>0</v>
      </c>
      <c r="P8537" s="11">
        <v>0</v>
      </c>
      <c r="Q8537" s="11">
        <v>0.1</v>
      </c>
      <c r="R8537" s="12">
        <v>0.77</v>
      </c>
      <c r="S8537" t="s">
        <v>27</v>
      </c>
      <c r="T8537">
        <v>0</v>
      </c>
      <c r="U8537">
        <f t="shared" si="800"/>
        <v>5</v>
      </c>
      <c r="V8537">
        <f t="shared" si="801"/>
        <v>1</v>
      </c>
      <c r="W8537">
        <f t="shared" si="802"/>
        <v>1</v>
      </c>
      <c r="X8537" t="str">
        <f t="shared" si="803"/>
        <v>511</v>
      </c>
      <c r="Y8537" t="str">
        <f>IF(Table1[[#This Row],[RFM_Score]]="555","Champion", IF(AND(J8537&gt;=4,V8537&gt;=4),"Loyal", IF(U8537&lt;=2,"At Risk", IF(W8537&gt;=4,"Potential Loyalist","Others"))))</f>
        <v>Others</v>
      </c>
    </row>
    <row r="8538" spans="1:25">
      <c r="A8538" t="s">
        <v>9126</v>
      </c>
      <c r="B8538">
        <v>28</v>
      </c>
      <c r="C8538" t="s">
        <v>24</v>
      </c>
      <c r="D8538" t="s">
        <v>25</v>
      </c>
      <c r="E8538" s="6" t="s">
        <v>20608</v>
      </c>
      <c r="F8538" t="s">
        <v>21</v>
      </c>
      <c r="G8538">
        <v>3</v>
      </c>
      <c r="H8538">
        <v>0</v>
      </c>
      <c r="I8538">
        <v>60</v>
      </c>
      <c r="J8538">
        <v>2</v>
      </c>
      <c r="K8538">
        <v>1.4</v>
      </c>
      <c r="L8538" t="str">
        <f t="shared" si="798"/>
        <v/>
      </c>
      <c r="M8538">
        <v>2</v>
      </c>
      <c r="N8538" t="str">
        <f t="shared" si="799"/>
        <v/>
      </c>
      <c r="O8538">
        <v>65</v>
      </c>
      <c r="P8538" s="11">
        <v>0</v>
      </c>
      <c r="Q8538" s="11">
        <v>3.3333333333333298E-2</v>
      </c>
      <c r="R8538" s="12">
        <v>0.7</v>
      </c>
      <c r="S8538" t="s">
        <v>27</v>
      </c>
      <c r="T8538">
        <v>0</v>
      </c>
      <c r="U8538">
        <f t="shared" si="800"/>
        <v>3</v>
      </c>
      <c r="V8538">
        <f t="shared" si="801"/>
        <v>1</v>
      </c>
      <c r="W8538">
        <f t="shared" si="802"/>
        <v>1</v>
      </c>
      <c r="X8538" t="str">
        <f t="shared" si="803"/>
        <v>311</v>
      </c>
      <c r="Y8538" t="str">
        <f>IF(Table1[[#This Row],[RFM_Score]]="555","Champion", IF(AND(J8538&gt;=4,V8538&gt;=4),"Loyal", IF(U8538&lt;=2,"At Risk", IF(W8538&gt;=4,"Potential Loyalist","Others"))))</f>
        <v>Others</v>
      </c>
    </row>
    <row r="8539" spans="1:25">
      <c r="A8539" t="s">
        <v>2839</v>
      </c>
      <c r="B8539">
        <v>39</v>
      </c>
      <c r="C8539" t="s">
        <v>24</v>
      </c>
      <c r="D8539" t="s">
        <v>25</v>
      </c>
      <c r="E8539" s="6" t="s">
        <v>20609</v>
      </c>
      <c r="F8539" t="s">
        <v>21</v>
      </c>
      <c r="G8539">
        <v>1</v>
      </c>
      <c r="H8539">
        <v>0</v>
      </c>
      <c r="I8539">
        <v>46</v>
      </c>
      <c r="J8539">
        <v>0</v>
      </c>
      <c r="K8539">
        <v>1.38</v>
      </c>
      <c r="L8539" t="str">
        <f t="shared" si="798"/>
        <v/>
      </c>
      <c r="M8539">
        <v>2</v>
      </c>
      <c r="N8539" t="str">
        <f t="shared" si="799"/>
        <v/>
      </c>
      <c r="O8539">
        <v>21</v>
      </c>
      <c r="P8539" s="11">
        <v>0</v>
      </c>
      <c r="Q8539" s="11">
        <v>0</v>
      </c>
      <c r="R8539" s="12">
        <v>0.69</v>
      </c>
      <c r="S8539" t="s">
        <v>27</v>
      </c>
      <c r="T8539">
        <v>0</v>
      </c>
      <c r="U8539">
        <f t="shared" si="800"/>
        <v>4</v>
      </c>
      <c r="V8539">
        <f t="shared" si="801"/>
        <v>1</v>
      </c>
      <c r="W8539">
        <f t="shared" si="802"/>
        <v>1</v>
      </c>
      <c r="X8539" t="str">
        <f t="shared" si="803"/>
        <v>411</v>
      </c>
      <c r="Y8539" t="str">
        <f>IF(Table1[[#This Row],[RFM_Score]]="555","Champion", IF(AND(J8539&gt;=4,V8539&gt;=4),"Loyal", IF(U8539&lt;=2,"At Risk", IF(W8539&gt;=4,"Potential Loyalist","Others"))))</f>
        <v>Others</v>
      </c>
    </row>
    <row r="8540" spans="1:25">
      <c r="A8540" t="s">
        <v>868</v>
      </c>
      <c r="B8540">
        <v>23</v>
      </c>
      <c r="C8540" t="s">
        <v>19</v>
      </c>
      <c r="D8540" t="s">
        <v>29</v>
      </c>
      <c r="E8540" s="6" t="s">
        <v>20610</v>
      </c>
      <c r="F8540" t="s">
        <v>21</v>
      </c>
      <c r="G8540">
        <v>2</v>
      </c>
      <c r="H8540">
        <v>0</v>
      </c>
      <c r="I8540">
        <v>56</v>
      </c>
      <c r="J8540">
        <v>0</v>
      </c>
      <c r="K8540">
        <v>1.27</v>
      </c>
      <c r="L8540" t="str">
        <f t="shared" si="798"/>
        <v/>
      </c>
      <c r="M8540">
        <v>2</v>
      </c>
      <c r="N8540" t="str">
        <f t="shared" si="799"/>
        <v/>
      </c>
      <c r="O8540">
        <v>23</v>
      </c>
      <c r="P8540" s="11">
        <v>0</v>
      </c>
      <c r="Q8540" s="11">
        <v>0</v>
      </c>
      <c r="R8540" s="12">
        <v>0.63500000000000001</v>
      </c>
      <c r="S8540" t="s">
        <v>27</v>
      </c>
      <c r="T8540">
        <v>0</v>
      </c>
      <c r="U8540">
        <f t="shared" si="800"/>
        <v>4</v>
      </c>
      <c r="V8540">
        <f t="shared" si="801"/>
        <v>1</v>
      </c>
      <c r="W8540">
        <f t="shared" si="802"/>
        <v>1</v>
      </c>
      <c r="X8540" t="str">
        <f t="shared" si="803"/>
        <v>411</v>
      </c>
      <c r="Y8540" t="str">
        <f>IF(Table1[[#This Row],[RFM_Score]]="555","Champion", IF(AND(J8540&gt;=4,V8540&gt;=4),"Loyal", IF(U8540&lt;=2,"At Risk", IF(W8540&gt;=4,"Potential Loyalist","Others"))))</f>
        <v>Others</v>
      </c>
    </row>
    <row r="8541" spans="1:25">
      <c r="A8541" t="s">
        <v>2459</v>
      </c>
      <c r="B8541">
        <v>32</v>
      </c>
      <c r="C8541" t="s">
        <v>19</v>
      </c>
      <c r="D8541" t="s">
        <v>25</v>
      </c>
      <c r="E8541" s="6" t="s">
        <v>20611</v>
      </c>
      <c r="F8541" t="s">
        <v>21</v>
      </c>
      <c r="G8541">
        <v>4</v>
      </c>
      <c r="H8541">
        <v>0</v>
      </c>
      <c r="I8541">
        <v>51</v>
      </c>
      <c r="J8541">
        <v>2</v>
      </c>
      <c r="K8541">
        <v>1.02</v>
      </c>
      <c r="L8541" t="str">
        <f t="shared" si="798"/>
        <v/>
      </c>
      <c r="M8541">
        <v>2</v>
      </c>
      <c r="N8541" t="str">
        <f t="shared" si="799"/>
        <v/>
      </c>
      <c r="O8541">
        <v>62</v>
      </c>
      <c r="P8541" s="11">
        <v>0</v>
      </c>
      <c r="Q8541" s="11">
        <v>3.9215686274509803E-2</v>
      </c>
      <c r="R8541" s="12">
        <v>0.51</v>
      </c>
      <c r="S8541" t="s">
        <v>27</v>
      </c>
      <c r="T8541">
        <v>0</v>
      </c>
      <c r="U8541">
        <f t="shared" si="800"/>
        <v>3</v>
      </c>
      <c r="V8541">
        <f t="shared" si="801"/>
        <v>1</v>
      </c>
      <c r="W8541">
        <f t="shared" si="802"/>
        <v>1</v>
      </c>
      <c r="X8541" t="str">
        <f t="shared" si="803"/>
        <v>311</v>
      </c>
      <c r="Y8541" t="str">
        <f>IF(Table1[[#This Row],[RFM_Score]]="555","Champion", IF(AND(J8541&gt;=4,V8541&gt;=4),"Loyal", IF(U8541&lt;=2,"At Risk", IF(W8541&gt;=4,"Potential Loyalist","Others"))))</f>
        <v>Others</v>
      </c>
    </row>
    <row r="8542" spans="1:25">
      <c r="A8542" t="s">
        <v>6133</v>
      </c>
      <c r="B8542">
        <v>21</v>
      </c>
      <c r="C8542" t="s">
        <v>19</v>
      </c>
      <c r="D8542" t="s">
        <v>46</v>
      </c>
      <c r="E8542" s="6" t="s">
        <v>20612</v>
      </c>
      <c r="F8542" t="s">
        <v>30</v>
      </c>
      <c r="G8542">
        <v>4</v>
      </c>
      <c r="H8542">
        <v>1</v>
      </c>
      <c r="I8542">
        <v>53</v>
      </c>
      <c r="J8542">
        <v>3</v>
      </c>
      <c r="K8542">
        <v>0.99</v>
      </c>
      <c r="L8542" t="str">
        <f t="shared" si="798"/>
        <v/>
      </c>
      <c r="M8542">
        <v>2</v>
      </c>
      <c r="N8542" t="str">
        <f t="shared" si="799"/>
        <v/>
      </c>
      <c r="O8542">
        <v>9</v>
      </c>
      <c r="P8542" s="11">
        <v>0.25</v>
      </c>
      <c r="Q8542" s="11">
        <v>5.6603773584905599E-2</v>
      </c>
      <c r="R8542" s="12">
        <v>0.495</v>
      </c>
      <c r="S8542" t="s">
        <v>27</v>
      </c>
      <c r="T8542">
        <v>0</v>
      </c>
      <c r="U8542">
        <f t="shared" si="800"/>
        <v>5</v>
      </c>
      <c r="V8542">
        <f t="shared" si="801"/>
        <v>1</v>
      </c>
      <c r="W8542">
        <f t="shared" si="802"/>
        <v>1</v>
      </c>
      <c r="X8542" t="str">
        <f t="shared" si="803"/>
        <v>511</v>
      </c>
      <c r="Y8542" t="str">
        <f>IF(Table1[[#This Row],[RFM_Score]]="555","Champion", IF(AND(J8542&gt;=4,V8542&gt;=4),"Loyal", IF(U8542&lt;=2,"At Risk", IF(W8542&gt;=4,"Potential Loyalist","Others"))))</f>
        <v>Others</v>
      </c>
    </row>
    <row r="8543" spans="1:25">
      <c r="A8543" t="s">
        <v>42</v>
      </c>
      <c r="B8543">
        <v>29</v>
      </c>
      <c r="C8543" t="s">
        <v>24</v>
      </c>
      <c r="D8543" t="s">
        <v>20</v>
      </c>
      <c r="E8543" s="6" t="s">
        <v>20613</v>
      </c>
      <c r="F8543" t="s">
        <v>37</v>
      </c>
      <c r="G8543">
        <v>6</v>
      </c>
      <c r="H8543">
        <v>0</v>
      </c>
      <c r="I8543">
        <v>49</v>
      </c>
      <c r="J8543">
        <v>0</v>
      </c>
      <c r="K8543">
        <v>0.96</v>
      </c>
      <c r="L8543" t="str">
        <f t="shared" si="798"/>
        <v/>
      </c>
      <c r="M8543">
        <v>2</v>
      </c>
      <c r="N8543" t="str">
        <f t="shared" si="799"/>
        <v/>
      </c>
      <c r="O8543">
        <v>23</v>
      </c>
      <c r="P8543" s="11">
        <v>0</v>
      </c>
      <c r="Q8543" s="11">
        <v>0</v>
      </c>
      <c r="R8543" s="12">
        <v>0.48</v>
      </c>
      <c r="S8543" t="s">
        <v>27</v>
      </c>
      <c r="T8543">
        <v>0</v>
      </c>
      <c r="U8543">
        <f t="shared" si="800"/>
        <v>4</v>
      </c>
      <c r="V8543">
        <f t="shared" si="801"/>
        <v>1</v>
      </c>
      <c r="W8543">
        <f t="shared" si="802"/>
        <v>1</v>
      </c>
      <c r="X8543" t="str">
        <f t="shared" si="803"/>
        <v>411</v>
      </c>
      <c r="Y8543" t="str">
        <f>IF(Table1[[#This Row],[RFM_Score]]="555","Champion", IF(AND(J8543&gt;=4,V8543&gt;=4),"Loyal", IF(U8543&lt;=2,"At Risk", IF(W8543&gt;=4,"Potential Loyalist","Others"))))</f>
        <v>Others</v>
      </c>
    </row>
    <row r="8544" spans="1:25">
      <c r="A8544" t="s">
        <v>1815</v>
      </c>
      <c r="B8544">
        <v>29</v>
      </c>
      <c r="C8544" t="s">
        <v>19</v>
      </c>
      <c r="D8544" t="s">
        <v>41</v>
      </c>
      <c r="E8544" s="6" t="s">
        <v>20614</v>
      </c>
      <c r="F8544" t="s">
        <v>21</v>
      </c>
      <c r="G8544">
        <v>2</v>
      </c>
      <c r="H8544">
        <v>0</v>
      </c>
      <c r="I8544">
        <v>47</v>
      </c>
      <c r="J8544">
        <v>4</v>
      </c>
      <c r="K8544">
        <v>0.92</v>
      </c>
      <c r="L8544" t="str">
        <f t="shared" si="798"/>
        <v/>
      </c>
      <c r="M8544">
        <v>2</v>
      </c>
      <c r="N8544" t="str">
        <f t="shared" si="799"/>
        <v/>
      </c>
      <c r="O8544">
        <v>0</v>
      </c>
      <c r="P8544" s="11">
        <v>0</v>
      </c>
      <c r="Q8544" s="11">
        <v>8.5106382978723402E-2</v>
      </c>
      <c r="R8544" s="12">
        <v>0.46</v>
      </c>
      <c r="S8544" t="s">
        <v>27</v>
      </c>
      <c r="T8544">
        <v>0</v>
      </c>
      <c r="U8544">
        <f t="shared" si="800"/>
        <v>5</v>
      </c>
      <c r="V8544">
        <f t="shared" si="801"/>
        <v>1</v>
      </c>
      <c r="W8544">
        <f t="shared" si="802"/>
        <v>1</v>
      </c>
      <c r="X8544" t="str">
        <f t="shared" si="803"/>
        <v>511</v>
      </c>
      <c r="Y8544" t="str">
        <f>IF(Table1[[#This Row],[RFM_Score]]="555","Champion", IF(AND(J8544&gt;=4,V8544&gt;=4),"Loyal", IF(U8544&lt;=2,"At Risk", IF(W8544&gt;=4,"Potential Loyalist","Others"))))</f>
        <v>Others</v>
      </c>
    </row>
    <row r="8545" spans="1:25">
      <c r="A8545" t="s">
        <v>4751</v>
      </c>
      <c r="B8545">
        <v>35</v>
      </c>
      <c r="C8545" t="s">
        <v>24</v>
      </c>
      <c r="D8545" t="s">
        <v>29</v>
      </c>
      <c r="E8545" s="6" t="s">
        <v>20615</v>
      </c>
      <c r="F8545" t="s">
        <v>60</v>
      </c>
      <c r="G8545">
        <v>3</v>
      </c>
      <c r="H8545">
        <v>1</v>
      </c>
      <c r="I8545">
        <v>51</v>
      </c>
      <c r="J8545">
        <v>1</v>
      </c>
      <c r="K8545">
        <v>0.92</v>
      </c>
      <c r="L8545" t="str">
        <f t="shared" si="798"/>
        <v/>
      </c>
      <c r="M8545">
        <v>2</v>
      </c>
      <c r="N8545" t="str">
        <f t="shared" si="799"/>
        <v/>
      </c>
      <c r="O8545">
        <v>10</v>
      </c>
      <c r="P8545" s="11">
        <v>0.33333333333333298</v>
      </c>
      <c r="Q8545" s="11">
        <v>1.9607843137254902E-2</v>
      </c>
      <c r="R8545" s="12">
        <v>0.46</v>
      </c>
      <c r="S8545" t="s">
        <v>27</v>
      </c>
      <c r="T8545">
        <v>0</v>
      </c>
      <c r="U8545">
        <f t="shared" si="800"/>
        <v>5</v>
      </c>
      <c r="V8545">
        <f t="shared" si="801"/>
        <v>1</v>
      </c>
      <c r="W8545">
        <f t="shared" si="802"/>
        <v>1</v>
      </c>
      <c r="X8545" t="str">
        <f t="shared" si="803"/>
        <v>511</v>
      </c>
      <c r="Y8545" t="str">
        <f>IF(Table1[[#This Row],[RFM_Score]]="555","Champion", IF(AND(J8545&gt;=4,V8545&gt;=4),"Loyal", IF(U8545&lt;=2,"At Risk", IF(W8545&gt;=4,"Potential Loyalist","Others"))))</f>
        <v>Others</v>
      </c>
    </row>
    <row r="8546" spans="1:25">
      <c r="A8546" t="s">
        <v>5070</v>
      </c>
      <c r="B8546">
        <v>41</v>
      </c>
      <c r="C8546" t="s">
        <v>19</v>
      </c>
      <c r="D8546" t="s">
        <v>29</v>
      </c>
      <c r="E8546" s="6" t="s">
        <v>20616</v>
      </c>
      <c r="F8546" t="s">
        <v>37</v>
      </c>
      <c r="G8546">
        <v>3</v>
      </c>
      <c r="H8546">
        <v>2</v>
      </c>
      <c r="I8546">
        <v>59</v>
      </c>
      <c r="J8546">
        <v>4</v>
      </c>
      <c r="K8546">
        <v>0.92</v>
      </c>
      <c r="L8546" t="str">
        <f t="shared" si="798"/>
        <v/>
      </c>
      <c r="M8546">
        <v>2</v>
      </c>
      <c r="N8546" t="str">
        <f t="shared" si="799"/>
        <v/>
      </c>
      <c r="O8546">
        <v>21</v>
      </c>
      <c r="P8546" s="11">
        <v>0.66666666666666596</v>
      </c>
      <c r="Q8546" s="11">
        <v>6.7796610169491497E-2</v>
      </c>
      <c r="R8546" s="12">
        <v>0.46</v>
      </c>
      <c r="S8546" t="s">
        <v>27</v>
      </c>
      <c r="T8546">
        <v>0</v>
      </c>
      <c r="U8546">
        <f t="shared" si="800"/>
        <v>4</v>
      </c>
      <c r="V8546">
        <f t="shared" si="801"/>
        <v>1</v>
      </c>
      <c r="W8546">
        <f t="shared" si="802"/>
        <v>1</v>
      </c>
      <c r="X8546" t="str">
        <f t="shared" si="803"/>
        <v>411</v>
      </c>
      <c r="Y8546" t="str">
        <f>IF(Table1[[#This Row],[RFM_Score]]="555","Champion", IF(AND(J8546&gt;=4,V8546&gt;=4),"Loyal", IF(U8546&lt;=2,"At Risk", IF(W8546&gt;=4,"Potential Loyalist","Others"))))</f>
        <v>Others</v>
      </c>
    </row>
    <row r="8547" spans="1:25">
      <c r="A8547" t="s">
        <v>4859</v>
      </c>
      <c r="B8547">
        <v>24</v>
      </c>
      <c r="C8547" t="s">
        <v>24</v>
      </c>
      <c r="D8547" t="s">
        <v>35</v>
      </c>
      <c r="E8547" s="6" t="s">
        <v>20617</v>
      </c>
      <c r="F8547" t="s">
        <v>26</v>
      </c>
      <c r="G8547">
        <v>2</v>
      </c>
      <c r="H8547">
        <v>1</v>
      </c>
      <c r="I8547">
        <v>50</v>
      </c>
      <c r="J8547">
        <v>0</v>
      </c>
      <c r="K8547">
        <v>0.86</v>
      </c>
      <c r="L8547" t="str">
        <f t="shared" si="798"/>
        <v/>
      </c>
      <c r="M8547">
        <v>2</v>
      </c>
      <c r="N8547" t="str">
        <f t="shared" si="799"/>
        <v/>
      </c>
      <c r="O8547">
        <v>24</v>
      </c>
      <c r="P8547" s="11">
        <v>0.5</v>
      </c>
      <c r="Q8547" s="11">
        <v>0</v>
      </c>
      <c r="R8547" s="12">
        <v>0.43</v>
      </c>
      <c r="S8547" t="s">
        <v>27</v>
      </c>
      <c r="T8547">
        <v>0</v>
      </c>
      <c r="U8547">
        <f t="shared" si="800"/>
        <v>4</v>
      </c>
      <c r="V8547">
        <f t="shared" si="801"/>
        <v>1</v>
      </c>
      <c r="W8547">
        <f t="shared" si="802"/>
        <v>1</v>
      </c>
      <c r="X8547" t="str">
        <f t="shared" si="803"/>
        <v>411</v>
      </c>
      <c r="Y8547" t="str">
        <f>IF(Table1[[#This Row],[RFM_Score]]="555","Champion", IF(AND(J8547&gt;=4,V8547&gt;=4),"Loyal", IF(U8547&lt;=2,"At Risk", IF(W8547&gt;=4,"Potential Loyalist","Others"))))</f>
        <v>Others</v>
      </c>
    </row>
    <row r="8548" spans="1:25">
      <c r="A8548" t="s">
        <v>1636</v>
      </c>
      <c r="B8548">
        <v>26</v>
      </c>
      <c r="C8548" t="s">
        <v>19</v>
      </c>
      <c r="D8548" t="s">
        <v>25</v>
      </c>
      <c r="E8548" s="6" t="s">
        <v>20618</v>
      </c>
      <c r="F8548" t="s">
        <v>62</v>
      </c>
      <c r="G8548">
        <v>3</v>
      </c>
      <c r="H8548">
        <v>2</v>
      </c>
      <c r="I8548">
        <v>60</v>
      </c>
      <c r="J8548">
        <v>3</v>
      </c>
      <c r="K8548">
        <v>0.83</v>
      </c>
      <c r="L8548" t="str">
        <f t="shared" si="798"/>
        <v/>
      </c>
      <c r="M8548">
        <v>2</v>
      </c>
      <c r="N8548" t="str">
        <f t="shared" si="799"/>
        <v/>
      </c>
      <c r="O8548">
        <v>4</v>
      </c>
      <c r="P8548" s="11">
        <v>0.66666666666666596</v>
      </c>
      <c r="Q8548" s="11">
        <v>0.05</v>
      </c>
      <c r="R8548" s="12">
        <v>0.41499999999999998</v>
      </c>
      <c r="S8548" t="s">
        <v>27</v>
      </c>
      <c r="T8548">
        <v>0</v>
      </c>
      <c r="U8548">
        <f t="shared" si="800"/>
        <v>5</v>
      </c>
      <c r="V8548">
        <f t="shared" si="801"/>
        <v>1</v>
      </c>
      <c r="W8548">
        <f t="shared" si="802"/>
        <v>1</v>
      </c>
      <c r="X8548" t="str">
        <f t="shared" si="803"/>
        <v>511</v>
      </c>
      <c r="Y8548" t="str">
        <f>IF(Table1[[#This Row],[RFM_Score]]="555","Champion", IF(AND(J8548&gt;=4,V8548&gt;=4),"Loyal", IF(U8548&lt;=2,"At Risk", IF(W8548&gt;=4,"Potential Loyalist","Others"))))</f>
        <v>Others</v>
      </c>
    </row>
    <row r="8549" spans="1:25">
      <c r="A8549" t="s">
        <v>7435</v>
      </c>
      <c r="B8549">
        <v>39</v>
      </c>
      <c r="C8549" t="s">
        <v>19</v>
      </c>
      <c r="D8549" t="s">
        <v>49</v>
      </c>
      <c r="E8549" s="6" t="s">
        <v>20619</v>
      </c>
      <c r="F8549" t="s">
        <v>62</v>
      </c>
      <c r="G8549">
        <v>2</v>
      </c>
      <c r="H8549">
        <v>0</v>
      </c>
      <c r="I8549">
        <v>61</v>
      </c>
      <c r="J8549">
        <v>5</v>
      </c>
      <c r="K8549">
        <v>0.83</v>
      </c>
      <c r="L8549" t="str">
        <f t="shared" si="798"/>
        <v/>
      </c>
      <c r="M8549">
        <v>2</v>
      </c>
      <c r="N8549" t="str">
        <f t="shared" si="799"/>
        <v/>
      </c>
      <c r="O8549">
        <v>78</v>
      </c>
      <c r="P8549" s="11">
        <v>0</v>
      </c>
      <c r="Q8549" s="11">
        <v>8.1967213114753995E-2</v>
      </c>
      <c r="R8549" s="12">
        <v>0.41499999999999998</v>
      </c>
      <c r="S8549" t="s">
        <v>27</v>
      </c>
      <c r="T8549">
        <v>0</v>
      </c>
      <c r="U8549">
        <f t="shared" si="800"/>
        <v>2</v>
      </c>
      <c r="V8549">
        <f t="shared" si="801"/>
        <v>1</v>
      </c>
      <c r="W8549">
        <f t="shared" si="802"/>
        <v>1</v>
      </c>
      <c r="X8549" t="str">
        <f t="shared" si="803"/>
        <v>211</v>
      </c>
      <c r="Y8549" t="str">
        <f>IF(Table1[[#This Row],[RFM_Score]]="555","Champion", IF(AND(J8549&gt;=4,V8549&gt;=4),"Loyal", IF(U8549&lt;=2,"At Risk", IF(W8549&gt;=4,"Potential Loyalist","Others"))))</f>
        <v>At Risk</v>
      </c>
    </row>
    <row r="8550" spans="1:25">
      <c r="A8550" t="s">
        <v>11151</v>
      </c>
      <c r="B8550">
        <v>33</v>
      </c>
      <c r="C8550" t="s">
        <v>24</v>
      </c>
      <c r="D8550" t="s">
        <v>25</v>
      </c>
      <c r="E8550" s="6" t="s">
        <v>20620</v>
      </c>
      <c r="F8550" t="s">
        <v>60</v>
      </c>
      <c r="G8550">
        <v>2</v>
      </c>
      <c r="H8550">
        <v>1</v>
      </c>
      <c r="I8550">
        <v>45</v>
      </c>
      <c r="J8550">
        <v>1</v>
      </c>
      <c r="K8550">
        <v>0.64</v>
      </c>
      <c r="L8550" t="str">
        <f t="shared" si="798"/>
        <v/>
      </c>
      <c r="M8550">
        <v>2</v>
      </c>
      <c r="N8550" t="str">
        <f t="shared" si="799"/>
        <v/>
      </c>
      <c r="O8550">
        <v>53</v>
      </c>
      <c r="P8550" s="11">
        <v>0.5</v>
      </c>
      <c r="Q8550" s="11">
        <v>2.2222222222222199E-2</v>
      </c>
      <c r="R8550" s="12">
        <v>0.32</v>
      </c>
      <c r="S8550" t="s">
        <v>27</v>
      </c>
      <c r="T8550">
        <v>0</v>
      </c>
      <c r="U8550">
        <f t="shared" si="800"/>
        <v>3</v>
      </c>
      <c r="V8550">
        <f t="shared" si="801"/>
        <v>1</v>
      </c>
      <c r="W8550">
        <f t="shared" si="802"/>
        <v>1</v>
      </c>
      <c r="X8550" t="str">
        <f t="shared" si="803"/>
        <v>311</v>
      </c>
      <c r="Y8550" t="str">
        <f>IF(Table1[[#This Row],[RFM_Score]]="555","Champion", IF(AND(J8550&gt;=4,V8550&gt;=4),"Loyal", IF(U8550&lt;=2,"At Risk", IF(W8550&gt;=4,"Potential Loyalist","Others"))))</f>
        <v>Others</v>
      </c>
    </row>
    <row r="8551" spans="1:25">
      <c r="A8551" t="s">
        <v>1740</v>
      </c>
      <c r="B8551">
        <v>48</v>
      </c>
      <c r="C8551" t="s">
        <v>24</v>
      </c>
      <c r="D8551" t="s">
        <v>25</v>
      </c>
      <c r="E8551" s="6" t="s">
        <v>20621</v>
      </c>
      <c r="F8551" t="s">
        <v>30</v>
      </c>
      <c r="G8551">
        <v>3</v>
      </c>
      <c r="H8551">
        <v>0</v>
      </c>
      <c r="I8551">
        <v>42</v>
      </c>
      <c r="J8551">
        <v>0</v>
      </c>
      <c r="K8551">
        <v>0.54</v>
      </c>
      <c r="L8551" t="str">
        <f t="shared" si="798"/>
        <v/>
      </c>
      <c r="M8551">
        <v>2</v>
      </c>
      <c r="N8551" t="str">
        <f t="shared" si="799"/>
        <v/>
      </c>
      <c r="O8551">
        <v>24</v>
      </c>
      <c r="P8551" s="11">
        <v>0</v>
      </c>
      <c r="Q8551" s="11">
        <v>0</v>
      </c>
      <c r="R8551" s="12">
        <v>0.27</v>
      </c>
      <c r="S8551" t="s">
        <v>27</v>
      </c>
      <c r="T8551">
        <v>0</v>
      </c>
      <c r="U8551">
        <f t="shared" si="800"/>
        <v>4</v>
      </c>
      <c r="V8551">
        <f t="shared" si="801"/>
        <v>1</v>
      </c>
      <c r="W8551">
        <f t="shared" si="802"/>
        <v>1</v>
      </c>
      <c r="X8551" t="str">
        <f t="shared" si="803"/>
        <v>411</v>
      </c>
      <c r="Y8551" t="str">
        <f>IF(Table1[[#This Row],[RFM_Score]]="555","Champion", IF(AND(J8551&gt;=4,V8551&gt;=4),"Loyal", IF(U8551&lt;=2,"At Risk", IF(W8551&gt;=4,"Potential Loyalist","Others"))))</f>
        <v>Others</v>
      </c>
    </row>
    <row r="8552" spans="1:25">
      <c r="A8552" t="s">
        <v>4001</v>
      </c>
      <c r="B8552">
        <v>27</v>
      </c>
      <c r="C8552" t="s">
        <v>19</v>
      </c>
      <c r="D8552" t="s">
        <v>41</v>
      </c>
      <c r="E8552" s="6" t="s">
        <v>20622</v>
      </c>
      <c r="F8552" t="s">
        <v>62</v>
      </c>
      <c r="G8552">
        <v>8</v>
      </c>
      <c r="H8552">
        <v>4</v>
      </c>
      <c r="I8552">
        <v>43</v>
      </c>
      <c r="J8552">
        <v>2</v>
      </c>
      <c r="K8552">
        <v>0.53</v>
      </c>
      <c r="L8552" t="str">
        <f t="shared" si="798"/>
        <v/>
      </c>
      <c r="M8552">
        <v>2</v>
      </c>
      <c r="N8552" t="str">
        <f t="shared" si="799"/>
        <v/>
      </c>
      <c r="O8552">
        <v>4</v>
      </c>
      <c r="P8552" s="11">
        <v>0.5</v>
      </c>
      <c r="Q8552" s="11">
        <v>4.6511627906976702E-2</v>
      </c>
      <c r="R8552" s="12">
        <v>0.26500000000000001</v>
      </c>
      <c r="S8552" t="s">
        <v>27</v>
      </c>
      <c r="T8552">
        <v>0</v>
      </c>
      <c r="U8552">
        <f t="shared" si="800"/>
        <v>5</v>
      </c>
      <c r="V8552">
        <f t="shared" si="801"/>
        <v>1</v>
      </c>
      <c r="W8552">
        <f t="shared" si="802"/>
        <v>1</v>
      </c>
      <c r="X8552" t="str">
        <f t="shared" si="803"/>
        <v>511</v>
      </c>
      <c r="Y8552" t="str">
        <f>IF(Table1[[#This Row],[RFM_Score]]="555","Champion", IF(AND(J8552&gt;=4,V8552&gt;=4),"Loyal", IF(U8552&lt;=2,"At Risk", IF(W8552&gt;=4,"Potential Loyalist","Others"))))</f>
        <v>Others</v>
      </c>
    </row>
    <row r="8553" spans="1:25">
      <c r="A8553" t="s">
        <v>5037</v>
      </c>
      <c r="B8553">
        <v>29</v>
      </c>
      <c r="C8553" t="s">
        <v>19</v>
      </c>
      <c r="D8553" t="s">
        <v>25</v>
      </c>
      <c r="E8553" s="6" t="s">
        <v>20623</v>
      </c>
      <c r="F8553" t="s">
        <v>60</v>
      </c>
      <c r="G8553">
        <v>3</v>
      </c>
      <c r="H8553">
        <v>0</v>
      </c>
      <c r="I8553">
        <v>47</v>
      </c>
      <c r="J8553">
        <v>1</v>
      </c>
      <c r="K8553">
        <v>0.52</v>
      </c>
      <c r="L8553" t="str">
        <f t="shared" si="798"/>
        <v/>
      </c>
      <c r="M8553">
        <v>2</v>
      </c>
      <c r="N8553" t="str">
        <f t="shared" si="799"/>
        <v/>
      </c>
      <c r="O8553">
        <v>14</v>
      </c>
      <c r="P8553" s="11">
        <v>0</v>
      </c>
      <c r="Q8553" s="11">
        <v>2.1276595744680799E-2</v>
      </c>
      <c r="R8553" s="12">
        <v>0.26</v>
      </c>
      <c r="S8553" t="s">
        <v>27</v>
      </c>
      <c r="T8553">
        <v>0</v>
      </c>
      <c r="U8553">
        <f t="shared" si="800"/>
        <v>5</v>
      </c>
      <c r="V8553">
        <f t="shared" si="801"/>
        <v>1</v>
      </c>
      <c r="W8553">
        <f t="shared" si="802"/>
        <v>1</v>
      </c>
      <c r="X8553" t="str">
        <f t="shared" si="803"/>
        <v>511</v>
      </c>
      <c r="Y8553" t="str">
        <f>IF(Table1[[#This Row],[RFM_Score]]="555","Champion", IF(AND(J8553&gt;=4,V8553&gt;=4),"Loyal", IF(U8553&lt;=2,"At Risk", IF(W8553&gt;=4,"Potential Loyalist","Others"))))</f>
        <v>Others</v>
      </c>
    </row>
    <row r="8554" spans="1:25">
      <c r="A8554" t="s">
        <v>2367</v>
      </c>
      <c r="B8554">
        <v>31</v>
      </c>
      <c r="C8554" t="s">
        <v>24</v>
      </c>
      <c r="D8554" t="s">
        <v>25</v>
      </c>
      <c r="E8554" s="6" t="s">
        <v>20624</v>
      </c>
      <c r="F8554" t="s">
        <v>30</v>
      </c>
      <c r="G8554">
        <v>2</v>
      </c>
      <c r="H8554">
        <v>0</v>
      </c>
      <c r="I8554">
        <v>60</v>
      </c>
      <c r="J8554">
        <v>5</v>
      </c>
      <c r="K8554">
        <v>0.5</v>
      </c>
      <c r="L8554" t="str">
        <f t="shared" si="798"/>
        <v/>
      </c>
      <c r="M8554">
        <v>2</v>
      </c>
      <c r="N8554" t="str">
        <f t="shared" si="799"/>
        <v/>
      </c>
      <c r="O8554">
        <v>5</v>
      </c>
      <c r="P8554" s="11">
        <v>0</v>
      </c>
      <c r="Q8554" s="11">
        <v>8.3333333333333301E-2</v>
      </c>
      <c r="R8554" s="12">
        <v>0.25</v>
      </c>
      <c r="S8554" t="s">
        <v>27</v>
      </c>
      <c r="T8554">
        <v>0</v>
      </c>
      <c r="U8554">
        <f t="shared" si="800"/>
        <v>5</v>
      </c>
      <c r="V8554">
        <f t="shared" si="801"/>
        <v>1</v>
      </c>
      <c r="W8554">
        <f t="shared" si="802"/>
        <v>1</v>
      </c>
      <c r="X8554" t="str">
        <f t="shared" si="803"/>
        <v>511</v>
      </c>
      <c r="Y8554" t="str">
        <f>IF(Table1[[#This Row],[RFM_Score]]="555","Champion", IF(AND(J8554&gt;=4,V8554&gt;=4),"Loyal", IF(U8554&lt;=2,"At Risk", IF(W8554&gt;=4,"Potential Loyalist","Others"))))</f>
        <v>Others</v>
      </c>
    </row>
    <row r="8555" spans="1:25">
      <c r="A8555" t="s">
        <v>9380</v>
      </c>
      <c r="B8555">
        <v>40</v>
      </c>
      <c r="C8555" t="s">
        <v>19</v>
      </c>
      <c r="D8555" t="s">
        <v>20</v>
      </c>
      <c r="E8555" s="6" t="s">
        <v>20625</v>
      </c>
      <c r="F8555" t="s">
        <v>26</v>
      </c>
      <c r="G8555">
        <v>3</v>
      </c>
      <c r="H8555">
        <v>1</v>
      </c>
      <c r="I8555">
        <v>45</v>
      </c>
      <c r="J8555">
        <v>2</v>
      </c>
      <c r="K8555">
        <v>0.41</v>
      </c>
      <c r="L8555" t="str">
        <f t="shared" si="798"/>
        <v/>
      </c>
      <c r="M8555">
        <v>2</v>
      </c>
      <c r="N8555" t="str">
        <f t="shared" si="799"/>
        <v/>
      </c>
      <c r="O8555">
        <v>59</v>
      </c>
      <c r="P8555" s="11">
        <v>0.33333333333333298</v>
      </c>
      <c r="Q8555" s="11">
        <v>4.4444444444444398E-2</v>
      </c>
      <c r="R8555" s="12">
        <v>0.20499999999999999</v>
      </c>
      <c r="S8555" t="s">
        <v>27</v>
      </c>
      <c r="T8555">
        <v>0</v>
      </c>
      <c r="U8555">
        <f t="shared" si="800"/>
        <v>3</v>
      </c>
      <c r="V8555">
        <f t="shared" si="801"/>
        <v>1</v>
      </c>
      <c r="W8555">
        <f t="shared" si="802"/>
        <v>1</v>
      </c>
      <c r="X8555" t="str">
        <f t="shared" si="803"/>
        <v>311</v>
      </c>
      <c r="Y8555" t="str">
        <f>IF(Table1[[#This Row],[RFM_Score]]="555","Champion", IF(AND(J8555&gt;=4,V8555&gt;=4),"Loyal", IF(U8555&lt;=2,"At Risk", IF(W8555&gt;=4,"Potential Loyalist","Others"))))</f>
        <v>Others</v>
      </c>
    </row>
    <row r="8556" spans="1:25">
      <c r="A8556" t="s">
        <v>4754</v>
      </c>
      <c r="B8556">
        <v>49</v>
      </c>
      <c r="C8556" t="s">
        <v>24</v>
      </c>
      <c r="D8556" t="s">
        <v>46</v>
      </c>
      <c r="E8556" s="6" t="s">
        <v>20626</v>
      </c>
      <c r="F8556" t="s">
        <v>37</v>
      </c>
      <c r="G8556">
        <v>6</v>
      </c>
      <c r="H8556">
        <v>2</v>
      </c>
      <c r="I8556">
        <v>54</v>
      </c>
      <c r="J8556">
        <v>0</v>
      </c>
      <c r="K8556">
        <v>0.33</v>
      </c>
      <c r="L8556" t="str">
        <f t="shared" si="798"/>
        <v/>
      </c>
      <c r="M8556">
        <v>2</v>
      </c>
      <c r="N8556" t="str">
        <f t="shared" si="799"/>
        <v/>
      </c>
      <c r="O8556">
        <v>10</v>
      </c>
      <c r="P8556" s="11">
        <v>0.33333333333333298</v>
      </c>
      <c r="Q8556" s="11">
        <v>0</v>
      </c>
      <c r="R8556" s="12">
        <v>0.16500000000000001</v>
      </c>
      <c r="S8556" t="s">
        <v>27</v>
      </c>
      <c r="T8556">
        <v>0</v>
      </c>
      <c r="U8556">
        <f t="shared" si="800"/>
        <v>5</v>
      </c>
      <c r="V8556">
        <f t="shared" si="801"/>
        <v>1</v>
      </c>
      <c r="W8556">
        <f t="shared" si="802"/>
        <v>1</v>
      </c>
      <c r="X8556" t="str">
        <f t="shared" si="803"/>
        <v>511</v>
      </c>
      <c r="Y8556" t="str">
        <f>IF(Table1[[#This Row],[RFM_Score]]="555","Champion", IF(AND(J8556&gt;=4,V8556&gt;=4),"Loyal", IF(U8556&lt;=2,"At Risk", IF(W8556&gt;=4,"Potential Loyalist","Others"))))</f>
        <v>Others</v>
      </c>
    </row>
    <row r="8557" spans="1:25">
      <c r="A8557" t="s">
        <v>8324</v>
      </c>
      <c r="B8557">
        <v>22</v>
      </c>
      <c r="C8557" t="s">
        <v>19</v>
      </c>
      <c r="D8557" t="s">
        <v>25</v>
      </c>
      <c r="E8557" s="6" t="s">
        <v>20627</v>
      </c>
      <c r="F8557" t="s">
        <v>21</v>
      </c>
      <c r="G8557">
        <v>2</v>
      </c>
      <c r="H8557">
        <v>1</v>
      </c>
      <c r="I8557">
        <v>54</v>
      </c>
      <c r="J8557">
        <v>0</v>
      </c>
      <c r="K8557">
        <v>0.22</v>
      </c>
      <c r="L8557" t="str">
        <f t="shared" si="798"/>
        <v/>
      </c>
      <c r="M8557">
        <v>2</v>
      </c>
      <c r="N8557" t="str">
        <f t="shared" si="799"/>
        <v/>
      </c>
      <c r="O8557">
        <v>10</v>
      </c>
      <c r="P8557" s="11">
        <v>0.5</v>
      </c>
      <c r="Q8557" s="11">
        <v>0</v>
      </c>
      <c r="R8557" s="12">
        <v>0.11</v>
      </c>
      <c r="S8557" t="s">
        <v>27</v>
      </c>
      <c r="T8557">
        <v>0</v>
      </c>
      <c r="U8557">
        <f t="shared" si="800"/>
        <v>5</v>
      </c>
      <c r="V8557">
        <f t="shared" si="801"/>
        <v>1</v>
      </c>
      <c r="W8557">
        <f t="shared" si="802"/>
        <v>1</v>
      </c>
      <c r="X8557" t="str">
        <f t="shared" si="803"/>
        <v>511</v>
      </c>
      <c r="Y8557" t="str">
        <f>IF(Table1[[#This Row],[RFM_Score]]="555","Champion", IF(AND(J8557&gt;=4,V8557&gt;=4),"Loyal", IF(U8557&lt;=2,"At Risk", IF(W8557&gt;=4,"Potential Loyalist","Others"))))</f>
        <v>Others</v>
      </c>
    </row>
    <row r="8558" spans="1:25">
      <c r="A8558" t="s">
        <v>7076</v>
      </c>
      <c r="B8558">
        <v>25</v>
      </c>
      <c r="C8558" t="s">
        <v>24</v>
      </c>
      <c r="D8558" t="s">
        <v>25</v>
      </c>
      <c r="E8558" s="6" t="s">
        <v>20628</v>
      </c>
      <c r="F8558" t="s">
        <v>21</v>
      </c>
      <c r="G8558">
        <v>4</v>
      </c>
      <c r="H8558">
        <v>0</v>
      </c>
      <c r="I8558">
        <v>47</v>
      </c>
      <c r="J8558">
        <v>2</v>
      </c>
      <c r="K8558">
        <v>0.13</v>
      </c>
      <c r="L8558" t="str">
        <f t="shared" si="798"/>
        <v/>
      </c>
      <c r="M8558">
        <v>2</v>
      </c>
      <c r="N8558" t="str">
        <f t="shared" si="799"/>
        <v/>
      </c>
      <c r="O8558">
        <v>3</v>
      </c>
      <c r="P8558" s="11">
        <v>0</v>
      </c>
      <c r="Q8558" s="11">
        <v>4.2553191489361701E-2</v>
      </c>
      <c r="R8558" s="12">
        <v>6.5000000000000002E-2</v>
      </c>
      <c r="S8558" t="s">
        <v>27</v>
      </c>
      <c r="T8558">
        <v>0</v>
      </c>
      <c r="U8558">
        <f t="shared" si="800"/>
        <v>5</v>
      </c>
      <c r="V8558">
        <f t="shared" si="801"/>
        <v>1</v>
      </c>
      <c r="W8558">
        <f t="shared" si="802"/>
        <v>1</v>
      </c>
      <c r="X8558" t="str">
        <f t="shared" si="803"/>
        <v>511</v>
      </c>
      <c r="Y8558" t="str">
        <f>IF(Table1[[#This Row],[RFM_Score]]="555","Champion", IF(AND(J8558&gt;=4,V8558&gt;=4),"Loyal", IF(U8558&lt;=2,"At Risk", IF(W8558&gt;=4,"Potential Loyalist","Others"))))</f>
        <v>Others</v>
      </c>
    </row>
    <row r="8559" spans="1:25">
      <c r="A8559" t="s">
        <v>11191</v>
      </c>
      <c r="B8559">
        <v>22</v>
      </c>
      <c r="C8559" t="s">
        <v>33</v>
      </c>
      <c r="D8559" t="s">
        <v>25</v>
      </c>
      <c r="E8559" s="6" t="s">
        <v>20629</v>
      </c>
      <c r="F8559" t="s">
        <v>60</v>
      </c>
      <c r="G8559">
        <v>4</v>
      </c>
      <c r="H8559">
        <v>1</v>
      </c>
      <c r="I8559">
        <v>50</v>
      </c>
      <c r="J8559">
        <v>1</v>
      </c>
      <c r="K8559">
        <v>1600.89</v>
      </c>
      <c r="L8559" t="str">
        <f t="shared" si="798"/>
        <v>OUTLIER</v>
      </c>
      <c r="M8559">
        <v>1</v>
      </c>
      <c r="N8559" t="str">
        <f t="shared" si="799"/>
        <v/>
      </c>
      <c r="O8559">
        <v>107</v>
      </c>
      <c r="P8559" s="11">
        <v>0.25</v>
      </c>
      <c r="Q8559" s="11">
        <v>0.02</v>
      </c>
      <c r="R8559" s="12">
        <v>1600.89</v>
      </c>
      <c r="S8559" t="s">
        <v>22</v>
      </c>
      <c r="T8559">
        <v>1</v>
      </c>
      <c r="U8559">
        <f t="shared" si="800"/>
        <v>1</v>
      </c>
      <c r="V8559">
        <f t="shared" si="801"/>
        <v>1</v>
      </c>
      <c r="W8559">
        <f t="shared" si="802"/>
        <v>5</v>
      </c>
      <c r="X8559" t="str">
        <f t="shared" si="803"/>
        <v>115</v>
      </c>
      <c r="Y8559" t="str">
        <f>IF(Table1[[#This Row],[RFM_Score]]="555","Champion", IF(AND(J8559&gt;=4,V8559&gt;=4),"Loyal", IF(U8559&lt;=2,"At Risk", IF(W8559&gt;=4,"Potential Loyalist","Others"))))</f>
        <v>At Risk</v>
      </c>
    </row>
    <row r="8560" spans="1:25">
      <c r="A8560" t="s">
        <v>219</v>
      </c>
      <c r="B8560">
        <v>22</v>
      </c>
      <c r="C8560" t="s">
        <v>24</v>
      </c>
      <c r="D8560" t="s">
        <v>25</v>
      </c>
      <c r="E8560" s="6" t="s">
        <v>20630</v>
      </c>
      <c r="F8560" t="s">
        <v>26</v>
      </c>
      <c r="G8560">
        <v>4</v>
      </c>
      <c r="H8560">
        <v>2</v>
      </c>
      <c r="I8560">
        <v>48</v>
      </c>
      <c r="J8560">
        <v>2</v>
      </c>
      <c r="K8560">
        <v>1597.5</v>
      </c>
      <c r="L8560" t="str">
        <f t="shared" si="798"/>
        <v>OUTLIER</v>
      </c>
      <c r="M8560">
        <v>1</v>
      </c>
      <c r="N8560" t="str">
        <f t="shared" si="799"/>
        <v/>
      </c>
      <c r="O8560">
        <v>3</v>
      </c>
      <c r="P8560" s="11">
        <v>0.5</v>
      </c>
      <c r="Q8560" s="11">
        <v>4.1666666666666602E-2</v>
      </c>
      <c r="R8560" s="12">
        <v>1597.5</v>
      </c>
      <c r="S8560" t="s">
        <v>22</v>
      </c>
      <c r="T8560">
        <v>0</v>
      </c>
      <c r="U8560">
        <f t="shared" si="800"/>
        <v>5</v>
      </c>
      <c r="V8560">
        <f t="shared" si="801"/>
        <v>1</v>
      </c>
      <c r="W8560">
        <f t="shared" si="802"/>
        <v>5</v>
      </c>
      <c r="X8560" t="str">
        <f t="shared" si="803"/>
        <v>515</v>
      </c>
      <c r="Y8560" t="str">
        <f>IF(Table1[[#This Row],[RFM_Score]]="555","Champion", IF(AND(J8560&gt;=4,V8560&gt;=4),"Loyal", IF(U8560&lt;=2,"At Risk", IF(W8560&gt;=4,"Potential Loyalist","Others"))))</f>
        <v>Potential Loyalist</v>
      </c>
    </row>
    <row r="8561" spans="1:25">
      <c r="A8561" t="s">
        <v>4254</v>
      </c>
      <c r="B8561">
        <v>29</v>
      </c>
      <c r="C8561" t="s">
        <v>19</v>
      </c>
      <c r="D8561" t="s">
        <v>25</v>
      </c>
      <c r="E8561" s="6" t="s">
        <v>20631</v>
      </c>
      <c r="F8561" t="s">
        <v>60</v>
      </c>
      <c r="G8561">
        <v>4</v>
      </c>
      <c r="H8561">
        <v>2</v>
      </c>
      <c r="I8561">
        <v>47</v>
      </c>
      <c r="J8561">
        <v>1</v>
      </c>
      <c r="K8561">
        <v>1411.62</v>
      </c>
      <c r="L8561" t="str">
        <f t="shared" si="798"/>
        <v>OUTLIER</v>
      </c>
      <c r="M8561">
        <v>1</v>
      </c>
      <c r="N8561" t="str">
        <f t="shared" si="799"/>
        <v/>
      </c>
      <c r="O8561">
        <v>1</v>
      </c>
      <c r="P8561" s="11">
        <v>0.5</v>
      </c>
      <c r="Q8561" s="11">
        <v>2.1276595744680799E-2</v>
      </c>
      <c r="R8561" s="12">
        <v>1411.62</v>
      </c>
      <c r="S8561" t="s">
        <v>22</v>
      </c>
      <c r="T8561">
        <v>0</v>
      </c>
      <c r="U8561">
        <f t="shared" si="800"/>
        <v>5</v>
      </c>
      <c r="V8561">
        <f t="shared" si="801"/>
        <v>1</v>
      </c>
      <c r="W8561">
        <f t="shared" si="802"/>
        <v>5</v>
      </c>
      <c r="X8561" t="str">
        <f t="shared" si="803"/>
        <v>515</v>
      </c>
      <c r="Y8561" t="str">
        <f>IF(Table1[[#This Row],[RFM_Score]]="555","Champion", IF(AND(J8561&gt;=4,V8561&gt;=4),"Loyal", IF(U8561&lt;=2,"At Risk", IF(W8561&gt;=4,"Potential Loyalist","Others"))))</f>
        <v>Potential Loyalist</v>
      </c>
    </row>
    <row r="8562" spans="1:25">
      <c r="A8562" t="s">
        <v>10731</v>
      </c>
      <c r="B8562">
        <v>43</v>
      </c>
      <c r="C8562" t="s">
        <v>19</v>
      </c>
      <c r="D8562" t="s">
        <v>25</v>
      </c>
      <c r="E8562" s="6" t="s">
        <v>20632</v>
      </c>
      <c r="F8562" t="s">
        <v>26</v>
      </c>
      <c r="G8562">
        <v>5</v>
      </c>
      <c r="H8562">
        <v>1</v>
      </c>
      <c r="I8562">
        <v>49</v>
      </c>
      <c r="J8562">
        <v>1</v>
      </c>
      <c r="K8562">
        <v>1378.59</v>
      </c>
      <c r="L8562" t="str">
        <f t="shared" si="798"/>
        <v>OUTLIER</v>
      </c>
      <c r="M8562">
        <v>1</v>
      </c>
      <c r="N8562" t="str">
        <f t="shared" si="799"/>
        <v/>
      </c>
      <c r="O8562">
        <v>2</v>
      </c>
      <c r="P8562" s="11">
        <v>0.2</v>
      </c>
      <c r="Q8562" s="11">
        <v>2.04081632653061E-2</v>
      </c>
      <c r="R8562" s="12">
        <v>1378.59</v>
      </c>
      <c r="S8562" t="s">
        <v>22</v>
      </c>
      <c r="T8562">
        <v>1</v>
      </c>
      <c r="U8562">
        <f t="shared" si="800"/>
        <v>5</v>
      </c>
      <c r="V8562">
        <f t="shared" si="801"/>
        <v>1</v>
      </c>
      <c r="W8562">
        <f t="shared" si="802"/>
        <v>5</v>
      </c>
      <c r="X8562" t="str">
        <f t="shared" si="803"/>
        <v>515</v>
      </c>
      <c r="Y8562" t="str">
        <f>IF(Table1[[#This Row],[RFM_Score]]="555","Champion", IF(AND(J8562&gt;=4,V8562&gt;=4),"Loyal", IF(U8562&lt;=2,"At Risk", IF(W8562&gt;=4,"Potential Loyalist","Others"))))</f>
        <v>Potential Loyalist</v>
      </c>
    </row>
    <row r="8563" spans="1:25">
      <c r="A8563" t="s">
        <v>3529</v>
      </c>
      <c r="B8563">
        <v>40</v>
      </c>
      <c r="C8563" t="s">
        <v>19</v>
      </c>
      <c r="D8563" t="s">
        <v>25</v>
      </c>
      <c r="E8563" s="6" t="s">
        <v>20633</v>
      </c>
      <c r="F8563" t="s">
        <v>60</v>
      </c>
      <c r="G8563">
        <v>0</v>
      </c>
      <c r="H8563">
        <v>0</v>
      </c>
      <c r="I8563">
        <v>52</v>
      </c>
      <c r="J8563">
        <v>4</v>
      </c>
      <c r="K8563">
        <v>1325.34</v>
      </c>
      <c r="L8563" t="str">
        <f t="shared" si="798"/>
        <v>OUTLIER</v>
      </c>
      <c r="M8563">
        <v>1</v>
      </c>
      <c r="N8563" t="str">
        <f t="shared" si="799"/>
        <v/>
      </c>
      <c r="O8563">
        <v>8</v>
      </c>
      <c r="P8563" s="11">
        <v>0</v>
      </c>
      <c r="Q8563" s="11">
        <v>7.69230769230769E-2</v>
      </c>
      <c r="R8563" s="12">
        <v>1325.34</v>
      </c>
      <c r="S8563" t="s">
        <v>22</v>
      </c>
      <c r="T8563">
        <v>0</v>
      </c>
      <c r="U8563">
        <f t="shared" si="800"/>
        <v>5</v>
      </c>
      <c r="V8563">
        <f t="shared" si="801"/>
        <v>1</v>
      </c>
      <c r="W8563">
        <f t="shared" si="802"/>
        <v>5</v>
      </c>
      <c r="X8563" t="str">
        <f t="shared" si="803"/>
        <v>515</v>
      </c>
      <c r="Y8563" t="str">
        <f>IF(Table1[[#This Row],[RFM_Score]]="555","Champion", IF(AND(J8563&gt;=4,V8563&gt;=4),"Loyal", IF(U8563&lt;=2,"At Risk", IF(W8563&gt;=4,"Potential Loyalist","Others"))))</f>
        <v>Potential Loyalist</v>
      </c>
    </row>
    <row r="8564" spans="1:25">
      <c r="A8564" t="s">
        <v>9638</v>
      </c>
      <c r="B8564">
        <v>50</v>
      </c>
      <c r="C8564" t="s">
        <v>24</v>
      </c>
      <c r="D8564" t="s">
        <v>41</v>
      </c>
      <c r="E8564" s="6" t="s">
        <v>20634</v>
      </c>
      <c r="F8564" t="s">
        <v>37</v>
      </c>
      <c r="G8564">
        <v>3</v>
      </c>
      <c r="H8564">
        <v>1</v>
      </c>
      <c r="I8564">
        <v>46</v>
      </c>
      <c r="J8564">
        <v>2</v>
      </c>
      <c r="K8564">
        <v>1314.01</v>
      </c>
      <c r="L8564" t="str">
        <f t="shared" si="798"/>
        <v>OUTLIER</v>
      </c>
      <c r="M8564">
        <v>1</v>
      </c>
      <c r="N8564" t="str">
        <f t="shared" si="799"/>
        <v/>
      </c>
      <c r="O8564">
        <v>206</v>
      </c>
      <c r="P8564" s="11">
        <v>0.33333333333333298</v>
      </c>
      <c r="Q8564" s="11">
        <v>4.3478260869565202E-2</v>
      </c>
      <c r="R8564" s="12">
        <v>1314.01</v>
      </c>
      <c r="S8564" t="s">
        <v>22</v>
      </c>
      <c r="T8564">
        <v>1</v>
      </c>
      <c r="U8564">
        <f t="shared" si="800"/>
        <v>1</v>
      </c>
      <c r="V8564">
        <f t="shared" si="801"/>
        <v>1</v>
      </c>
      <c r="W8564">
        <f t="shared" si="802"/>
        <v>5</v>
      </c>
      <c r="X8564" t="str">
        <f t="shared" si="803"/>
        <v>115</v>
      </c>
      <c r="Y8564" t="str">
        <f>IF(Table1[[#This Row],[RFM_Score]]="555","Champion", IF(AND(J8564&gt;=4,V8564&gt;=4),"Loyal", IF(U8564&lt;=2,"At Risk", IF(W8564&gt;=4,"Potential Loyalist","Others"))))</f>
        <v>At Risk</v>
      </c>
    </row>
    <row r="8565" spans="1:25">
      <c r="A8565" t="s">
        <v>4431</v>
      </c>
      <c r="B8565">
        <v>45</v>
      </c>
      <c r="C8565" t="s">
        <v>19</v>
      </c>
      <c r="D8565" t="s">
        <v>25</v>
      </c>
      <c r="E8565" s="6" t="s">
        <v>20635</v>
      </c>
      <c r="F8565" t="s">
        <v>30</v>
      </c>
      <c r="G8565">
        <v>2</v>
      </c>
      <c r="H8565">
        <v>1</v>
      </c>
      <c r="I8565">
        <v>48</v>
      </c>
      <c r="J8565">
        <v>1</v>
      </c>
      <c r="K8565">
        <v>1311.06</v>
      </c>
      <c r="L8565" t="str">
        <f t="shared" si="798"/>
        <v>OUTLIER</v>
      </c>
      <c r="M8565">
        <v>1</v>
      </c>
      <c r="N8565" t="str">
        <f t="shared" si="799"/>
        <v/>
      </c>
      <c r="O8565">
        <v>6</v>
      </c>
      <c r="P8565" s="11">
        <v>0.5</v>
      </c>
      <c r="Q8565" s="11">
        <v>2.0833333333333301E-2</v>
      </c>
      <c r="R8565" s="12">
        <v>1311.06</v>
      </c>
      <c r="S8565" t="s">
        <v>22</v>
      </c>
      <c r="T8565">
        <v>0</v>
      </c>
      <c r="U8565">
        <f t="shared" si="800"/>
        <v>5</v>
      </c>
      <c r="V8565">
        <f t="shared" si="801"/>
        <v>1</v>
      </c>
      <c r="W8565">
        <f t="shared" si="802"/>
        <v>5</v>
      </c>
      <c r="X8565" t="str">
        <f t="shared" si="803"/>
        <v>515</v>
      </c>
      <c r="Y8565" t="str">
        <f>IF(Table1[[#This Row],[RFM_Score]]="555","Champion", IF(AND(J8565&gt;=4,V8565&gt;=4),"Loyal", IF(U8565&lt;=2,"At Risk", IF(W8565&gt;=4,"Potential Loyalist","Others"))))</f>
        <v>Potential Loyalist</v>
      </c>
    </row>
    <row r="8566" spans="1:25">
      <c r="A8566" t="s">
        <v>3807</v>
      </c>
      <c r="B8566">
        <v>47</v>
      </c>
      <c r="C8566" t="s">
        <v>24</v>
      </c>
      <c r="D8566" t="s">
        <v>41</v>
      </c>
      <c r="E8566" s="6" t="s">
        <v>20636</v>
      </c>
      <c r="F8566" t="s">
        <v>21</v>
      </c>
      <c r="G8566">
        <v>2</v>
      </c>
      <c r="H8566">
        <v>1</v>
      </c>
      <c r="I8566">
        <v>27</v>
      </c>
      <c r="J8566">
        <v>2</v>
      </c>
      <c r="K8566">
        <v>1254.55</v>
      </c>
      <c r="L8566" t="str">
        <f t="shared" si="798"/>
        <v>OUTLIER</v>
      </c>
      <c r="M8566">
        <v>1</v>
      </c>
      <c r="N8566" t="str">
        <f t="shared" si="799"/>
        <v/>
      </c>
      <c r="O8566">
        <v>46</v>
      </c>
      <c r="P8566" s="11">
        <v>0.5</v>
      </c>
      <c r="Q8566" s="11">
        <v>7.4074074074074001E-2</v>
      </c>
      <c r="R8566" s="12">
        <v>1254.55</v>
      </c>
      <c r="S8566" t="s">
        <v>22</v>
      </c>
      <c r="T8566">
        <v>0</v>
      </c>
      <c r="U8566">
        <f t="shared" si="800"/>
        <v>3</v>
      </c>
      <c r="V8566">
        <f t="shared" si="801"/>
        <v>1</v>
      </c>
      <c r="W8566">
        <f t="shared" si="802"/>
        <v>5</v>
      </c>
      <c r="X8566" t="str">
        <f t="shared" si="803"/>
        <v>315</v>
      </c>
      <c r="Y8566" t="str">
        <f>IF(Table1[[#This Row],[RFM_Score]]="555","Champion", IF(AND(J8566&gt;=4,V8566&gt;=4),"Loyal", IF(U8566&lt;=2,"At Risk", IF(W8566&gt;=4,"Potential Loyalist","Others"))))</f>
        <v>Potential Loyalist</v>
      </c>
    </row>
    <row r="8567" spans="1:25">
      <c r="A8567" t="s">
        <v>3221</v>
      </c>
      <c r="B8567">
        <v>25</v>
      </c>
      <c r="C8567" t="s">
        <v>24</v>
      </c>
      <c r="D8567" t="s">
        <v>35</v>
      </c>
      <c r="E8567" s="6" t="s">
        <v>20637</v>
      </c>
      <c r="F8567" t="s">
        <v>62</v>
      </c>
      <c r="G8567">
        <v>2</v>
      </c>
      <c r="H8567">
        <v>0</v>
      </c>
      <c r="I8567">
        <v>66</v>
      </c>
      <c r="J8567">
        <v>3</v>
      </c>
      <c r="K8567">
        <v>1252.81</v>
      </c>
      <c r="L8567" t="str">
        <f t="shared" si="798"/>
        <v>OUTLIER</v>
      </c>
      <c r="M8567">
        <v>1</v>
      </c>
      <c r="N8567" t="str">
        <f t="shared" si="799"/>
        <v/>
      </c>
      <c r="O8567">
        <v>21</v>
      </c>
      <c r="P8567" s="11">
        <v>0</v>
      </c>
      <c r="Q8567" s="11">
        <v>4.54545454545454E-2</v>
      </c>
      <c r="R8567" s="12">
        <v>1252.81</v>
      </c>
      <c r="S8567" t="s">
        <v>22</v>
      </c>
      <c r="T8567">
        <v>0</v>
      </c>
      <c r="U8567">
        <f t="shared" si="800"/>
        <v>4</v>
      </c>
      <c r="V8567">
        <f t="shared" si="801"/>
        <v>1</v>
      </c>
      <c r="W8567">
        <f t="shared" si="802"/>
        <v>5</v>
      </c>
      <c r="X8567" t="str">
        <f t="shared" si="803"/>
        <v>415</v>
      </c>
      <c r="Y8567" t="str">
        <f>IF(Table1[[#This Row],[RFM_Score]]="555","Champion", IF(AND(J8567&gt;=4,V8567&gt;=4),"Loyal", IF(U8567&lt;=2,"At Risk", IF(W8567&gt;=4,"Potential Loyalist","Others"))))</f>
        <v>Potential Loyalist</v>
      </c>
    </row>
    <row r="8568" spans="1:25">
      <c r="A8568" t="s">
        <v>474</v>
      </c>
      <c r="B8568">
        <v>18</v>
      </c>
      <c r="C8568" t="s">
        <v>24</v>
      </c>
      <c r="D8568" t="s">
        <v>41</v>
      </c>
      <c r="E8568" s="6" t="s">
        <v>20638</v>
      </c>
      <c r="F8568" t="s">
        <v>26</v>
      </c>
      <c r="G8568">
        <v>3</v>
      </c>
      <c r="H8568">
        <v>0</v>
      </c>
      <c r="I8568">
        <v>52</v>
      </c>
      <c r="J8568">
        <v>1</v>
      </c>
      <c r="K8568">
        <v>1194.1500000000001</v>
      </c>
      <c r="L8568" t="str">
        <f t="shared" si="798"/>
        <v>OUTLIER</v>
      </c>
      <c r="M8568">
        <v>1</v>
      </c>
      <c r="N8568" t="str">
        <f t="shared" si="799"/>
        <v/>
      </c>
      <c r="O8568">
        <v>39</v>
      </c>
      <c r="P8568" s="11">
        <v>0</v>
      </c>
      <c r="Q8568" s="11">
        <v>1.9230769230769201E-2</v>
      </c>
      <c r="R8568" s="12">
        <v>1194.1500000000001</v>
      </c>
      <c r="S8568" t="s">
        <v>22</v>
      </c>
      <c r="T8568">
        <v>1</v>
      </c>
      <c r="U8568">
        <f t="shared" si="800"/>
        <v>4</v>
      </c>
      <c r="V8568">
        <f t="shared" si="801"/>
        <v>1</v>
      </c>
      <c r="W8568">
        <f t="shared" si="802"/>
        <v>5</v>
      </c>
      <c r="X8568" t="str">
        <f t="shared" si="803"/>
        <v>415</v>
      </c>
      <c r="Y8568" t="str">
        <f>IF(Table1[[#This Row],[RFM_Score]]="555","Champion", IF(AND(J8568&gt;=4,V8568&gt;=4),"Loyal", IF(U8568&lt;=2,"At Risk", IF(W8568&gt;=4,"Potential Loyalist","Others"))))</f>
        <v>Potential Loyalist</v>
      </c>
    </row>
    <row r="8569" spans="1:25">
      <c r="A8569" t="s">
        <v>3796</v>
      </c>
      <c r="B8569">
        <v>34</v>
      </c>
      <c r="C8569" t="s">
        <v>19</v>
      </c>
      <c r="D8569" t="s">
        <v>49</v>
      </c>
      <c r="E8569" s="6" t="s">
        <v>20639</v>
      </c>
      <c r="F8569" t="s">
        <v>37</v>
      </c>
      <c r="G8569">
        <v>2</v>
      </c>
      <c r="H8569">
        <v>0</v>
      </c>
      <c r="I8569">
        <v>49</v>
      </c>
      <c r="J8569">
        <v>3</v>
      </c>
      <c r="K8569">
        <v>1188.8599999999999</v>
      </c>
      <c r="L8569" t="str">
        <f t="shared" si="798"/>
        <v>OUTLIER</v>
      </c>
      <c r="M8569">
        <v>1</v>
      </c>
      <c r="N8569" t="str">
        <f t="shared" si="799"/>
        <v/>
      </c>
      <c r="O8569">
        <v>33</v>
      </c>
      <c r="P8569" s="11">
        <v>0</v>
      </c>
      <c r="Q8569" s="11">
        <v>6.1224489795918297E-2</v>
      </c>
      <c r="R8569" s="12">
        <v>1188.8599999999999</v>
      </c>
      <c r="S8569" t="s">
        <v>22</v>
      </c>
      <c r="T8569">
        <v>0</v>
      </c>
      <c r="U8569">
        <f t="shared" si="800"/>
        <v>4</v>
      </c>
      <c r="V8569">
        <f t="shared" si="801"/>
        <v>1</v>
      </c>
      <c r="W8569">
        <f t="shared" si="802"/>
        <v>5</v>
      </c>
      <c r="X8569" t="str">
        <f t="shared" si="803"/>
        <v>415</v>
      </c>
      <c r="Y8569" t="str">
        <f>IF(Table1[[#This Row],[RFM_Score]]="555","Champion", IF(AND(J8569&gt;=4,V8569&gt;=4),"Loyal", IF(U8569&lt;=2,"At Risk", IF(W8569&gt;=4,"Potential Loyalist","Others"))))</f>
        <v>Potential Loyalist</v>
      </c>
    </row>
    <row r="8570" spans="1:25">
      <c r="A8570" t="s">
        <v>3991</v>
      </c>
      <c r="B8570">
        <v>28</v>
      </c>
      <c r="C8570" t="s">
        <v>24</v>
      </c>
      <c r="D8570" t="s">
        <v>25</v>
      </c>
      <c r="E8570" s="6" t="s">
        <v>20640</v>
      </c>
      <c r="F8570" t="s">
        <v>26</v>
      </c>
      <c r="G8570">
        <v>2</v>
      </c>
      <c r="H8570">
        <v>0</v>
      </c>
      <c r="I8570">
        <v>49</v>
      </c>
      <c r="J8570">
        <v>7</v>
      </c>
      <c r="K8570">
        <v>1187.6500000000001</v>
      </c>
      <c r="L8570" t="str">
        <f t="shared" si="798"/>
        <v>OUTLIER</v>
      </c>
      <c r="M8570">
        <v>1</v>
      </c>
      <c r="N8570" t="str">
        <f t="shared" si="799"/>
        <v/>
      </c>
      <c r="O8570">
        <v>9</v>
      </c>
      <c r="P8570" s="11">
        <v>0</v>
      </c>
      <c r="Q8570" s="11">
        <v>0.14285714285714199</v>
      </c>
      <c r="R8570" s="12">
        <v>1187.6500000000001</v>
      </c>
      <c r="S8570" t="s">
        <v>22</v>
      </c>
      <c r="T8570">
        <v>1</v>
      </c>
      <c r="U8570">
        <f t="shared" si="800"/>
        <v>5</v>
      </c>
      <c r="V8570">
        <f t="shared" si="801"/>
        <v>1</v>
      </c>
      <c r="W8570">
        <f t="shared" si="802"/>
        <v>5</v>
      </c>
      <c r="X8570" t="str">
        <f t="shared" si="803"/>
        <v>515</v>
      </c>
      <c r="Y8570" t="str">
        <f>IF(Table1[[#This Row],[RFM_Score]]="555","Champion", IF(AND(J8570&gt;=4,V8570&gt;=4),"Loyal", IF(U8570&lt;=2,"At Risk", IF(W8570&gt;=4,"Potential Loyalist","Others"))))</f>
        <v>Potential Loyalist</v>
      </c>
    </row>
    <row r="8571" spans="1:25">
      <c r="A8571" t="s">
        <v>6891</v>
      </c>
      <c r="B8571">
        <v>35</v>
      </c>
      <c r="C8571" t="s">
        <v>19</v>
      </c>
      <c r="D8571" t="s">
        <v>25</v>
      </c>
      <c r="E8571" s="6" t="s">
        <v>20641</v>
      </c>
      <c r="F8571" t="s">
        <v>21</v>
      </c>
      <c r="G8571">
        <v>0</v>
      </c>
      <c r="H8571">
        <v>0</v>
      </c>
      <c r="I8571">
        <v>46</v>
      </c>
      <c r="J8571">
        <v>1</v>
      </c>
      <c r="K8571">
        <v>1099.17</v>
      </c>
      <c r="L8571" t="str">
        <f t="shared" si="798"/>
        <v>OUTLIER</v>
      </c>
      <c r="M8571">
        <v>1</v>
      </c>
      <c r="N8571" t="str">
        <f t="shared" si="799"/>
        <v/>
      </c>
      <c r="O8571">
        <v>20</v>
      </c>
      <c r="P8571" s="11">
        <v>0</v>
      </c>
      <c r="Q8571" s="11">
        <v>2.1739130434782601E-2</v>
      </c>
      <c r="R8571" s="12">
        <v>1099.17</v>
      </c>
      <c r="S8571" t="s">
        <v>22</v>
      </c>
      <c r="T8571">
        <v>0</v>
      </c>
      <c r="U8571">
        <f t="shared" si="800"/>
        <v>5</v>
      </c>
      <c r="V8571">
        <f t="shared" si="801"/>
        <v>1</v>
      </c>
      <c r="W8571">
        <f t="shared" si="802"/>
        <v>5</v>
      </c>
      <c r="X8571" t="str">
        <f t="shared" si="803"/>
        <v>515</v>
      </c>
      <c r="Y8571" t="str">
        <f>IF(Table1[[#This Row],[RFM_Score]]="555","Champion", IF(AND(J8571&gt;=4,V8571&gt;=4),"Loyal", IF(U8571&lt;=2,"At Risk", IF(W8571&gt;=4,"Potential Loyalist","Others"))))</f>
        <v>Potential Loyalist</v>
      </c>
    </row>
    <row r="8572" spans="1:25">
      <c r="A8572" t="s">
        <v>2062</v>
      </c>
      <c r="B8572">
        <v>37</v>
      </c>
      <c r="C8572" t="s">
        <v>19</v>
      </c>
      <c r="D8572" t="s">
        <v>25</v>
      </c>
      <c r="E8572" s="6" t="s">
        <v>20642</v>
      </c>
      <c r="F8572" t="s">
        <v>62</v>
      </c>
      <c r="G8572">
        <v>3</v>
      </c>
      <c r="H8572">
        <v>2</v>
      </c>
      <c r="I8572">
        <v>52</v>
      </c>
      <c r="J8572">
        <v>3</v>
      </c>
      <c r="K8572">
        <v>1098.5999999999999</v>
      </c>
      <c r="L8572" t="str">
        <f t="shared" si="798"/>
        <v>OUTLIER</v>
      </c>
      <c r="M8572">
        <v>1</v>
      </c>
      <c r="N8572" t="str">
        <f t="shared" si="799"/>
        <v/>
      </c>
      <c r="O8572">
        <v>38</v>
      </c>
      <c r="P8572" s="11">
        <v>0.66666666666666596</v>
      </c>
      <c r="Q8572" s="11">
        <v>5.7692307692307598E-2</v>
      </c>
      <c r="R8572" s="12">
        <v>1098.5999999999999</v>
      </c>
      <c r="S8572" t="s">
        <v>22</v>
      </c>
      <c r="T8572">
        <v>1</v>
      </c>
      <c r="U8572">
        <f t="shared" si="800"/>
        <v>4</v>
      </c>
      <c r="V8572">
        <f t="shared" si="801"/>
        <v>1</v>
      </c>
      <c r="W8572">
        <f t="shared" si="802"/>
        <v>5</v>
      </c>
      <c r="X8572" t="str">
        <f t="shared" si="803"/>
        <v>415</v>
      </c>
      <c r="Y8572" t="str">
        <f>IF(Table1[[#This Row],[RFM_Score]]="555","Champion", IF(AND(J8572&gt;=4,V8572&gt;=4),"Loyal", IF(U8572&lt;=2,"At Risk", IF(W8572&gt;=4,"Potential Loyalist","Others"))))</f>
        <v>Potential Loyalist</v>
      </c>
    </row>
    <row r="8573" spans="1:25">
      <c r="A8573" t="s">
        <v>8143</v>
      </c>
      <c r="B8573">
        <v>34</v>
      </c>
      <c r="C8573" t="s">
        <v>24</v>
      </c>
      <c r="D8573" t="s">
        <v>25</v>
      </c>
      <c r="E8573" s="6" t="s">
        <v>20643</v>
      </c>
      <c r="F8573" t="s">
        <v>26</v>
      </c>
      <c r="G8573">
        <v>3</v>
      </c>
      <c r="H8573">
        <v>1</v>
      </c>
      <c r="I8573">
        <v>47</v>
      </c>
      <c r="J8573">
        <v>1</v>
      </c>
      <c r="K8573">
        <v>1056.3399999999999</v>
      </c>
      <c r="L8573" t="str">
        <f t="shared" si="798"/>
        <v>OUTLIER</v>
      </c>
      <c r="M8573">
        <v>1</v>
      </c>
      <c r="N8573" t="str">
        <f t="shared" si="799"/>
        <v/>
      </c>
      <c r="O8573">
        <v>12</v>
      </c>
      <c r="P8573" s="11">
        <v>0.33333333333333298</v>
      </c>
      <c r="Q8573" s="11">
        <v>2.1276595744680799E-2</v>
      </c>
      <c r="R8573" s="12">
        <v>1056.3399999999999</v>
      </c>
      <c r="S8573" t="s">
        <v>22</v>
      </c>
      <c r="T8573">
        <v>0</v>
      </c>
      <c r="U8573">
        <f t="shared" si="800"/>
        <v>5</v>
      </c>
      <c r="V8573">
        <f t="shared" si="801"/>
        <v>1</v>
      </c>
      <c r="W8573">
        <f t="shared" si="802"/>
        <v>5</v>
      </c>
      <c r="X8573" t="str">
        <f t="shared" si="803"/>
        <v>515</v>
      </c>
      <c r="Y8573" t="str">
        <f>IF(Table1[[#This Row],[RFM_Score]]="555","Champion", IF(AND(J8573&gt;=4,V8573&gt;=4),"Loyal", IF(U8573&lt;=2,"At Risk", IF(W8573&gt;=4,"Potential Loyalist","Others"))))</f>
        <v>Potential Loyalist</v>
      </c>
    </row>
    <row r="8574" spans="1:25">
      <c r="A8574" t="s">
        <v>8372</v>
      </c>
      <c r="B8574">
        <v>39</v>
      </c>
      <c r="C8574" t="s">
        <v>24</v>
      </c>
      <c r="D8574" t="s">
        <v>25</v>
      </c>
      <c r="E8574" s="6" t="s">
        <v>20644</v>
      </c>
      <c r="F8574" t="s">
        <v>26</v>
      </c>
      <c r="G8574">
        <v>2</v>
      </c>
      <c r="H8574">
        <v>1</v>
      </c>
      <c r="I8574">
        <v>58</v>
      </c>
      <c r="J8574">
        <v>4</v>
      </c>
      <c r="K8574">
        <v>1011.69</v>
      </c>
      <c r="L8574" t="str">
        <f t="shared" si="798"/>
        <v>OUTLIER</v>
      </c>
      <c r="M8574">
        <v>1</v>
      </c>
      <c r="N8574" t="str">
        <f t="shared" si="799"/>
        <v/>
      </c>
      <c r="O8574">
        <v>9</v>
      </c>
      <c r="P8574" s="11">
        <v>0.5</v>
      </c>
      <c r="Q8574" s="11">
        <v>6.8965517241379296E-2</v>
      </c>
      <c r="R8574" s="12">
        <v>1011.69</v>
      </c>
      <c r="S8574" t="s">
        <v>22</v>
      </c>
      <c r="T8574">
        <v>0</v>
      </c>
      <c r="U8574">
        <f t="shared" si="800"/>
        <v>5</v>
      </c>
      <c r="V8574">
        <f t="shared" si="801"/>
        <v>1</v>
      </c>
      <c r="W8574">
        <f t="shared" si="802"/>
        <v>5</v>
      </c>
      <c r="X8574" t="str">
        <f t="shared" si="803"/>
        <v>515</v>
      </c>
      <c r="Y8574" t="str">
        <f>IF(Table1[[#This Row],[RFM_Score]]="555","Champion", IF(AND(J8574&gt;=4,V8574&gt;=4),"Loyal", IF(U8574&lt;=2,"At Risk", IF(W8574&gt;=4,"Potential Loyalist","Others"))))</f>
        <v>Potential Loyalist</v>
      </c>
    </row>
    <row r="8575" spans="1:25">
      <c r="A8575" t="s">
        <v>11336</v>
      </c>
      <c r="B8575">
        <v>29</v>
      </c>
      <c r="C8575" t="s">
        <v>19</v>
      </c>
      <c r="D8575" t="s">
        <v>20</v>
      </c>
      <c r="E8575" s="6" t="s">
        <v>20645</v>
      </c>
      <c r="F8575" t="s">
        <v>62</v>
      </c>
      <c r="G8575">
        <v>8</v>
      </c>
      <c r="H8575">
        <v>3</v>
      </c>
      <c r="I8575">
        <v>53</v>
      </c>
      <c r="J8575">
        <v>2</v>
      </c>
      <c r="K8575">
        <v>1010.4</v>
      </c>
      <c r="L8575" t="str">
        <f t="shared" si="798"/>
        <v>OUTLIER</v>
      </c>
      <c r="M8575">
        <v>1</v>
      </c>
      <c r="N8575" t="str">
        <f t="shared" si="799"/>
        <v/>
      </c>
      <c r="O8575">
        <v>40</v>
      </c>
      <c r="P8575" s="11">
        <v>0.375</v>
      </c>
      <c r="Q8575" s="11">
        <v>3.7735849056603703E-2</v>
      </c>
      <c r="R8575" s="12">
        <v>1010.4</v>
      </c>
      <c r="S8575" t="s">
        <v>22</v>
      </c>
      <c r="T8575">
        <v>0</v>
      </c>
      <c r="U8575">
        <f t="shared" si="800"/>
        <v>4</v>
      </c>
      <c r="V8575">
        <f t="shared" si="801"/>
        <v>1</v>
      </c>
      <c r="W8575">
        <f t="shared" si="802"/>
        <v>5</v>
      </c>
      <c r="X8575" t="str">
        <f t="shared" si="803"/>
        <v>415</v>
      </c>
      <c r="Y8575" t="str">
        <f>IF(Table1[[#This Row],[RFM_Score]]="555","Champion", IF(AND(J8575&gt;=4,V8575&gt;=4),"Loyal", IF(U8575&lt;=2,"At Risk", IF(W8575&gt;=4,"Potential Loyalist","Others"))))</f>
        <v>Potential Loyalist</v>
      </c>
    </row>
    <row r="8576" spans="1:25">
      <c r="A8576" t="s">
        <v>11630</v>
      </c>
      <c r="B8576">
        <v>50</v>
      </c>
      <c r="C8576" t="s">
        <v>19</v>
      </c>
      <c r="D8576" t="s">
        <v>49</v>
      </c>
      <c r="E8576" s="6" t="s">
        <v>20646</v>
      </c>
      <c r="F8576" t="s">
        <v>26</v>
      </c>
      <c r="G8576">
        <v>3</v>
      </c>
      <c r="H8576">
        <v>1</v>
      </c>
      <c r="I8576">
        <v>54</v>
      </c>
      <c r="J8576">
        <v>3</v>
      </c>
      <c r="K8576">
        <v>1004.63</v>
      </c>
      <c r="L8576" t="str">
        <f t="shared" si="798"/>
        <v>OUTLIER</v>
      </c>
      <c r="M8576">
        <v>1</v>
      </c>
      <c r="N8576" t="str">
        <f t="shared" si="799"/>
        <v/>
      </c>
      <c r="O8576">
        <v>33</v>
      </c>
      <c r="P8576" s="11">
        <v>0.33333333333333298</v>
      </c>
      <c r="Q8576" s="11">
        <v>5.5555555555555497E-2</v>
      </c>
      <c r="R8576" s="12">
        <v>1004.63</v>
      </c>
      <c r="S8576" t="s">
        <v>22</v>
      </c>
      <c r="T8576">
        <v>0</v>
      </c>
      <c r="U8576">
        <f t="shared" si="800"/>
        <v>4</v>
      </c>
      <c r="V8576">
        <f t="shared" si="801"/>
        <v>1</v>
      </c>
      <c r="W8576">
        <f t="shared" si="802"/>
        <v>5</v>
      </c>
      <c r="X8576" t="str">
        <f t="shared" si="803"/>
        <v>415</v>
      </c>
      <c r="Y8576" t="str">
        <f>IF(Table1[[#This Row],[RFM_Score]]="555","Champion", IF(AND(J8576&gt;=4,V8576&gt;=4),"Loyal", IF(U8576&lt;=2,"At Risk", IF(W8576&gt;=4,"Potential Loyalist","Others"))))</f>
        <v>Potential Loyalist</v>
      </c>
    </row>
    <row r="8577" spans="1:25">
      <c r="A8577" t="s">
        <v>582</v>
      </c>
      <c r="B8577">
        <v>25</v>
      </c>
      <c r="C8577" t="s">
        <v>24</v>
      </c>
      <c r="D8577" t="s">
        <v>29</v>
      </c>
      <c r="E8577" s="6" t="s">
        <v>20647</v>
      </c>
      <c r="F8577" t="s">
        <v>21</v>
      </c>
      <c r="G8577">
        <v>4</v>
      </c>
      <c r="H8577">
        <v>0</v>
      </c>
      <c r="I8577">
        <v>61</v>
      </c>
      <c r="J8577">
        <v>4</v>
      </c>
      <c r="K8577">
        <v>975.03</v>
      </c>
      <c r="L8577" t="str">
        <f t="shared" si="798"/>
        <v>OUTLIER</v>
      </c>
      <c r="M8577">
        <v>1</v>
      </c>
      <c r="N8577" t="str">
        <f t="shared" si="799"/>
        <v/>
      </c>
      <c r="O8577">
        <v>29</v>
      </c>
      <c r="P8577" s="11">
        <v>0</v>
      </c>
      <c r="Q8577" s="11">
        <v>6.5573770491803199E-2</v>
      </c>
      <c r="R8577" s="12">
        <v>975.03</v>
      </c>
      <c r="S8577" t="s">
        <v>22</v>
      </c>
      <c r="T8577">
        <v>0</v>
      </c>
      <c r="U8577">
        <f t="shared" si="800"/>
        <v>4</v>
      </c>
      <c r="V8577">
        <f t="shared" si="801"/>
        <v>1</v>
      </c>
      <c r="W8577">
        <f t="shared" si="802"/>
        <v>5</v>
      </c>
      <c r="X8577" t="str">
        <f t="shared" si="803"/>
        <v>415</v>
      </c>
      <c r="Y8577" t="str">
        <f>IF(Table1[[#This Row],[RFM_Score]]="555","Champion", IF(AND(J8577&gt;=4,V8577&gt;=4),"Loyal", IF(U8577&lt;=2,"At Risk", IF(W8577&gt;=4,"Potential Loyalist","Others"))))</f>
        <v>Potential Loyalist</v>
      </c>
    </row>
    <row r="8578" spans="1:25">
      <c r="A8578" t="s">
        <v>6373</v>
      </c>
      <c r="B8578">
        <v>43</v>
      </c>
      <c r="C8578" t="s">
        <v>24</v>
      </c>
      <c r="D8578" t="s">
        <v>35</v>
      </c>
      <c r="E8578" s="6" t="s">
        <v>20648</v>
      </c>
      <c r="F8578" t="s">
        <v>30</v>
      </c>
      <c r="G8578">
        <v>2</v>
      </c>
      <c r="H8578">
        <v>0</v>
      </c>
      <c r="I8578">
        <v>50</v>
      </c>
      <c r="J8578">
        <v>1</v>
      </c>
      <c r="K8578">
        <v>968.01</v>
      </c>
      <c r="L8578" t="str">
        <f t="shared" ref="L8578:L8641" si="804">IF(OR(K8578&lt;$AC$10, K8578&gt;$AC$11), "OUTLIER", "")</f>
        <v>OUTLIER</v>
      </c>
      <c r="M8578">
        <v>1</v>
      </c>
      <c r="N8578" t="str">
        <f t="shared" ref="N8578:N8641" si="805">IF(OR(M8578&lt;$AC$16, M8578&gt;$AC$17), "OUTLIER", "")</f>
        <v/>
      </c>
      <c r="O8578">
        <v>39</v>
      </c>
      <c r="P8578" s="11">
        <v>0</v>
      </c>
      <c r="Q8578" s="11">
        <v>0.02</v>
      </c>
      <c r="R8578" s="12">
        <v>968.01</v>
      </c>
      <c r="S8578" t="s">
        <v>22</v>
      </c>
      <c r="T8578">
        <v>0</v>
      </c>
      <c r="U8578">
        <f t="shared" ref="U8578:U8641" si="806">IF(O8578&lt;=20,5,IF(O8578&lt;=40,4,IF(O8578&lt;=70,3,IF(O8578&lt;=100,2,1))))</f>
        <v>4</v>
      </c>
      <c r="V8578">
        <f t="shared" ref="V8578:V8641" si="807">IF(M8578&gt;=11,5,IF(M8578&gt;=9,4,IF(M8578&gt;=7,3,IF(M8578&gt;=5,2,1))))</f>
        <v>1</v>
      </c>
      <c r="W8578">
        <f t="shared" ref="W8578:W8641" si="808">IF(K8578&gt;=500,5,IF(K8578&gt;=300,4,IF(K8578&gt;=150,3,IF(K8578&gt;=50,2,1))))</f>
        <v>5</v>
      </c>
      <c r="X8578" t="str">
        <f t="shared" ref="X8578:X8641" si="809">U8578 &amp; V8578 &amp; W8578</f>
        <v>415</v>
      </c>
      <c r="Y8578" t="str">
        <f>IF(Table1[[#This Row],[RFM_Score]]="555","Champion", IF(AND(J8578&gt;=4,V8578&gt;=4),"Loyal", IF(U8578&lt;=2,"At Risk", IF(W8578&gt;=4,"Potential Loyalist","Others"))))</f>
        <v>Potential Loyalist</v>
      </c>
    </row>
    <row r="8579" spans="1:25">
      <c r="A8579" t="s">
        <v>11465</v>
      </c>
      <c r="B8579">
        <v>34</v>
      </c>
      <c r="C8579" t="s">
        <v>19</v>
      </c>
      <c r="D8579" t="s">
        <v>25</v>
      </c>
      <c r="E8579" s="6" t="s">
        <v>20649</v>
      </c>
      <c r="F8579" t="s">
        <v>37</v>
      </c>
      <c r="G8579">
        <v>1</v>
      </c>
      <c r="H8579">
        <v>1</v>
      </c>
      <c r="I8579">
        <v>48</v>
      </c>
      <c r="J8579">
        <v>1</v>
      </c>
      <c r="K8579">
        <v>962.73</v>
      </c>
      <c r="L8579" t="str">
        <f t="shared" si="804"/>
        <v>OUTLIER</v>
      </c>
      <c r="M8579">
        <v>1</v>
      </c>
      <c r="N8579" t="str">
        <f t="shared" si="805"/>
        <v/>
      </c>
      <c r="O8579">
        <v>47</v>
      </c>
      <c r="P8579" s="11">
        <v>1</v>
      </c>
      <c r="Q8579" s="11">
        <v>2.0833333333333301E-2</v>
      </c>
      <c r="R8579" s="12">
        <v>962.73</v>
      </c>
      <c r="S8579" t="s">
        <v>22</v>
      </c>
      <c r="T8579">
        <v>0</v>
      </c>
      <c r="U8579">
        <f t="shared" si="806"/>
        <v>3</v>
      </c>
      <c r="V8579">
        <f t="shared" si="807"/>
        <v>1</v>
      </c>
      <c r="W8579">
        <f t="shared" si="808"/>
        <v>5</v>
      </c>
      <c r="X8579" t="str">
        <f t="shared" si="809"/>
        <v>315</v>
      </c>
      <c r="Y8579" t="str">
        <f>IF(Table1[[#This Row],[RFM_Score]]="555","Champion", IF(AND(J8579&gt;=4,V8579&gt;=4),"Loyal", IF(U8579&lt;=2,"At Risk", IF(W8579&gt;=4,"Potential Loyalist","Others"))))</f>
        <v>Potential Loyalist</v>
      </c>
    </row>
    <row r="8580" spans="1:25">
      <c r="A8580" t="s">
        <v>11406</v>
      </c>
      <c r="B8580">
        <v>50</v>
      </c>
      <c r="C8580" t="s">
        <v>19</v>
      </c>
      <c r="D8580" t="s">
        <v>49</v>
      </c>
      <c r="E8580" s="6" t="s">
        <v>20650</v>
      </c>
      <c r="F8580" t="s">
        <v>26</v>
      </c>
      <c r="G8580">
        <v>1</v>
      </c>
      <c r="H8580">
        <v>0</v>
      </c>
      <c r="I8580">
        <v>63</v>
      </c>
      <c r="J8580">
        <v>1</v>
      </c>
      <c r="K8580">
        <v>958.6</v>
      </c>
      <c r="L8580" t="str">
        <f t="shared" si="804"/>
        <v>OUTLIER</v>
      </c>
      <c r="M8580">
        <v>1</v>
      </c>
      <c r="N8580" t="str">
        <f t="shared" si="805"/>
        <v/>
      </c>
      <c r="O8580">
        <v>1</v>
      </c>
      <c r="P8580" s="11">
        <v>0</v>
      </c>
      <c r="Q8580" s="11">
        <v>1.5873015873015799E-2</v>
      </c>
      <c r="R8580" s="12">
        <v>958.6</v>
      </c>
      <c r="S8580" t="s">
        <v>22</v>
      </c>
      <c r="T8580">
        <v>0</v>
      </c>
      <c r="U8580">
        <f t="shared" si="806"/>
        <v>5</v>
      </c>
      <c r="V8580">
        <f t="shared" si="807"/>
        <v>1</v>
      </c>
      <c r="W8580">
        <f t="shared" si="808"/>
        <v>5</v>
      </c>
      <c r="X8580" t="str">
        <f t="shared" si="809"/>
        <v>515</v>
      </c>
      <c r="Y8580" t="str">
        <f>IF(Table1[[#This Row],[RFM_Score]]="555","Champion", IF(AND(J8580&gt;=4,V8580&gt;=4),"Loyal", IF(U8580&lt;=2,"At Risk", IF(W8580&gt;=4,"Potential Loyalist","Others"))))</f>
        <v>Potential Loyalist</v>
      </c>
    </row>
    <row r="8581" spans="1:25">
      <c r="A8581" t="s">
        <v>1615</v>
      </c>
      <c r="B8581">
        <v>26</v>
      </c>
      <c r="C8581" t="s">
        <v>24</v>
      </c>
      <c r="D8581" t="s">
        <v>46</v>
      </c>
      <c r="E8581" s="6" t="s">
        <v>20651</v>
      </c>
      <c r="F8581" t="s">
        <v>26</v>
      </c>
      <c r="G8581">
        <v>2</v>
      </c>
      <c r="H8581">
        <v>2</v>
      </c>
      <c r="I8581">
        <v>42</v>
      </c>
      <c r="J8581">
        <v>2</v>
      </c>
      <c r="K8581">
        <v>946.83</v>
      </c>
      <c r="L8581" t="str">
        <f t="shared" si="804"/>
        <v>OUTLIER</v>
      </c>
      <c r="M8581">
        <v>1</v>
      </c>
      <c r="N8581" t="str">
        <f t="shared" si="805"/>
        <v/>
      </c>
      <c r="O8581">
        <v>82</v>
      </c>
      <c r="P8581" s="11">
        <v>1</v>
      </c>
      <c r="Q8581" s="11">
        <v>4.7619047619047603E-2</v>
      </c>
      <c r="R8581" s="12">
        <v>946.83</v>
      </c>
      <c r="S8581" t="s">
        <v>22</v>
      </c>
      <c r="T8581">
        <v>0</v>
      </c>
      <c r="U8581">
        <f t="shared" si="806"/>
        <v>2</v>
      </c>
      <c r="V8581">
        <f t="shared" si="807"/>
        <v>1</v>
      </c>
      <c r="W8581">
        <f t="shared" si="808"/>
        <v>5</v>
      </c>
      <c r="X8581" t="str">
        <f t="shared" si="809"/>
        <v>215</v>
      </c>
      <c r="Y8581" t="str">
        <f>IF(Table1[[#This Row],[RFM_Score]]="555","Champion", IF(AND(J8581&gt;=4,V8581&gt;=4),"Loyal", IF(U8581&lt;=2,"At Risk", IF(W8581&gt;=4,"Potential Loyalist","Others"))))</f>
        <v>At Risk</v>
      </c>
    </row>
    <row r="8582" spans="1:25">
      <c r="A8582" t="s">
        <v>6207</v>
      </c>
      <c r="B8582">
        <v>24</v>
      </c>
      <c r="C8582" t="s">
        <v>24</v>
      </c>
      <c r="D8582" t="s">
        <v>25</v>
      </c>
      <c r="E8582" s="6" t="s">
        <v>20652</v>
      </c>
      <c r="F8582" t="s">
        <v>21</v>
      </c>
      <c r="G8582">
        <v>4</v>
      </c>
      <c r="H8582">
        <v>0</v>
      </c>
      <c r="I8582">
        <v>60</v>
      </c>
      <c r="J8582">
        <v>7</v>
      </c>
      <c r="K8582">
        <v>938.95</v>
      </c>
      <c r="L8582" t="str">
        <f t="shared" si="804"/>
        <v>OUTLIER</v>
      </c>
      <c r="M8582">
        <v>1</v>
      </c>
      <c r="N8582" t="str">
        <f t="shared" si="805"/>
        <v/>
      </c>
      <c r="O8582">
        <v>17</v>
      </c>
      <c r="P8582" s="11">
        <v>0</v>
      </c>
      <c r="Q8582" s="11">
        <v>0.116666666666666</v>
      </c>
      <c r="R8582" s="12">
        <v>938.95</v>
      </c>
      <c r="S8582" t="s">
        <v>22</v>
      </c>
      <c r="T8582">
        <v>0</v>
      </c>
      <c r="U8582">
        <f t="shared" si="806"/>
        <v>5</v>
      </c>
      <c r="V8582">
        <f t="shared" si="807"/>
        <v>1</v>
      </c>
      <c r="W8582">
        <f t="shared" si="808"/>
        <v>5</v>
      </c>
      <c r="X8582" t="str">
        <f t="shared" si="809"/>
        <v>515</v>
      </c>
      <c r="Y8582" t="str">
        <f>IF(Table1[[#This Row],[RFM_Score]]="555","Champion", IF(AND(J8582&gt;=4,V8582&gt;=4),"Loyal", IF(U8582&lt;=2,"At Risk", IF(W8582&gt;=4,"Potential Loyalist","Others"))))</f>
        <v>Potential Loyalist</v>
      </c>
    </row>
    <row r="8583" spans="1:25">
      <c r="A8583" t="s">
        <v>7648</v>
      </c>
      <c r="B8583">
        <v>18</v>
      </c>
      <c r="C8583" t="s">
        <v>19</v>
      </c>
      <c r="D8583" t="s">
        <v>46</v>
      </c>
      <c r="E8583" s="6" t="s">
        <v>20653</v>
      </c>
      <c r="F8583" t="s">
        <v>60</v>
      </c>
      <c r="G8583">
        <v>2</v>
      </c>
      <c r="H8583">
        <v>0</v>
      </c>
      <c r="I8583">
        <v>33</v>
      </c>
      <c r="J8583">
        <v>0</v>
      </c>
      <c r="K8583">
        <v>931.25</v>
      </c>
      <c r="L8583" t="str">
        <f t="shared" si="804"/>
        <v>OUTLIER</v>
      </c>
      <c r="M8583">
        <v>1</v>
      </c>
      <c r="N8583" t="str">
        <f t="shared" si="805"/>
        <v/>
      </c>
      <c r="O8583">
        <v>43</v>
      </c>
      <c r="P8583" s="11">
        <v>0</v>
      </c>
      <c r="Q8583" s="11">
        <v>0</v>
      </c>
      <c r="R8583" s="12">
        <v>931.25</v>
      </c>
      <c r="S8583" t="s">
        <v>22</v>
      </c>
      <c r="T8583">
        <v>0</v>
      </c>
      <c r="U8583">
        <f t="shared" si="806"/>
        <v>3</v>
      </c>
      <c r="V8583">
        <f t="shared" si="807"/>
        <v>1</v>
      </c>
      <c r="W8583">
        <f t="shared" si="808"/>
        <v>5</v>
      </c>
      <c r="X8583" t="str">
        <f t="shared" si="809"/>
        <v>315</v>
      </c>
      <c r="Y8583" t="str">
        <f>IF(Table1[[#This Row],[RFM_Score]]="555","Champion", IF(AND(J8583&gt;=4,V8583&gt;=4),"Loyal", IF(U8583&lt;=2,"At Risk", IF(W8583&gt;=4,"Potential Loyalist","Others"))))</f>
        <v>Potential Loyalist</v>
      </c>
    </row>
    <row r="8584" spans="1:25">
      <c r="A8584" t="s">
        <v>4037</v>
      </c>
      <c r="B8584">
        <v>24</v>
      </c>
      <c r="C8584" t="s">
        <v>24</v>
      </c>
      <c r="D8584" t="s">
        <v>25</v>
      </c>
      <c r="E8584" s="6" t="s">
        <v>20654</v>
      </c>
      <c r="F8584" t="s">
        <v>62</v>
      </c>
      <c r="G8584">
        <v>2</v>
      </c>
      <c r="H8584">
        <v>2</v>
      </c>
      <c r="I8584">
        <v>62</v>
      </c>
      <c r="J8584">
        <v>4</v>
      </c>
      <c r="K8584">
        <v>930.7</v>
      </c>
      <c r="L8584" t="str">
        <f t="shared" si="804"/>
        <v>OUTLIER</v>
      </c>
      <c r="M8584">
        <v>1</v>
      </c>
      <c r="N8584" t="str">
        <f t="shared" si="805"/>
        <v/>
      </c>
      <c r="O8584">
        <v>21</v>
      </c>
      <c r="P8584" s="11">
        <v>1</v>
      </c>
      <c r="Q8584" s="11">
        <v>6.4516129032257993E-2</v>
      </c>
      <c r="R8584" s="12">
        <v>930.7</v>
      </c>
      <c r="S8584" t="s">
        <v>22</v>
      </c>
      <c r="T8584">
        <v>0</v>
      </c>
      <c r="U8584">
        <f t="shared" si="806"/>
        <v>4</v>
      </c>
      <c r="V8584">
        <f t="shared" si="807"/>
        <v>1</v>
      </c>
      <c r="W8584">
        <f t="shared" si="808"/>
        <v>5</v>
      </c>
      <c r="X8584" t="str">
        <f t="shared" si="809"/>
        <v>415</v>
      </c>
      <c r="Y8584" t="str">
        <f>IF(Table1[[#This Row],[RFM_Score]]="555","Champion", IF(AND(J8584&gt;=4,V8584&gt;=4),"Loyal", IF(U8584&lt;=2,"At Risk", IF(W8584&gt;=4,"Potential Loyalist","Others"))))</f>
        <v>Potential Loyalist</v>
      </c>
    </row>
    <row r="8585" spans="1:25">
      <c r="A8585" t="s">
        <v>2890</v>
      </c>
      <c r="B8585">
        <v>37</v>
      </c>
      <c r="C8585" t="s">
        <v>19</v>
      </c>
      <c r="D8585" t="s">
        <v>25</v>
      </c>
      <c r="E8585" s="6" t="s">
        <v>20655</v>
      </c>
      <c r="F8585" t="s">
        <v>60</v>
      </c>
      <c r="G8585">
        <v>3</v>
      </c>
      <c r="H8585">
        <v>1</v>
      </c>
      <c r="I8585">
        <v>49</v>
      </c>
      <c r="J8585">
        <v>2</v>
      </c>
      <c r="K8585">
        <v>915.46</v>
      </c>
      <c r="L8585" t="str">
        <f t="shared" si="804"/>
        <v>OUTLIER</v>
      </c>
      <c r="M8585">
        <v>1</v>
      </c>
      <c r="N8585" t="str">
        <f t="shared" si="805"/>
        <v/>
      </c>
      <c r="O8585">
        <v>191</v>
      </c>
      <c r="P8585" s="11">
        <v>0.33333333333333298</v>
      </c>
      <c r="Q8585" s="11">
        <v>4.08163265306122E-2</v>
      </c>
      <c r="R8585" s="12">
        <v>915.46</v>
      </c>
      <c r="S8585" t="s">
        <v>22</v>
      </c>
      <c r="T8585">
        <v>0</v>
      </c>
      <c r="U8585">
        <f t="shared" si="806"/>
        <v>1</v>
      </c>
      <c r="V8585">
        <f t="shared" si="807"/>
        <v>1</v>
      </c>
      <c r="W8585">
        <f t="shared" si="808"/>
        <v>5</v>
      </c>
      <c r="X8585" t="str">
        <f t="shared" si="809"/>
        <v>115</v>
      </c>
      <c r="Y8585" t="str">
        <f>IF(Table1[[#This Row],[RFM_Score]]="555","Champion", IF(AND(J8585&gt;=4,V8585&gt;=4),"Loyal", IF(U8585&lt;=2,"At Risk", IF(W8585&gt;=4,"Potential Loyalist","Others"))))</f>
        <v>At Risk</v>
      </c>
    </row>
    <row r="8586" spans="1:25">
      <c r="A8586" t="s">
        <v>10064</v>
      </c>
      <c r="B8586">
        <v>31</v>
      </c>
      <c r="C8586" t="s">
        <v>24</v>
      </c>
      <c r="D8586" t="s">
        <v>29</v>
      </c>
      <c r="E8586" s="6" t="s">
        <v>20656</v>
      </c>
      <c r="F8586" t="s">
        <v>26</v>
      </c>
      <c r="G8586">
        <v>2</v>
      </c>
      <c r="H8586">
        <v>1</v>
      </c>
      <c r="I8586">
        <v>39</v>
      </c>
      <c r="J8586">
        <v>3</v>
      </c>
      <c r="K8586">
        <v>913.38</v>
      </c>
      <c r="L8586" t="str">
        <f t="shared" si="804"/>
        <v>OUTLIER</v>
      </c>
      <c r="M8586">
        <v>1</v>
      </c>
      <c r="N8586" t="str">
        <f t="shared" si="805"/>
        <v/>
      </c>
      <c r="O8586">
        <v>69</v>
      </c>
      <c r="P8586" s="11">
        <v>0.5</v>
      </c>
      <c r="Q8586" s="11">
        <v>7.69230769230769E-2</v>
      </c>
      <c r="R8586" s="12">
        <v>913.38</v>
      </c>
      <c r="S8586" t="s">
        <v>22</v>
      </c>
      <c r="T8586">
        <v>0</v>
      </c>
      <c r="U8586">
        <f t="shared" si="806"/>
        <v>3</v>
      </c>
      <c r="V8586">
        <f t="shared" si="807"/>
        <v>1</v>
      </c>
      <c r="W8586">
        <f t="shared" si="808"/>
        <v>5</v>
      </c>
      <c r="X8586" t="str">
        <f t="shared" si="809"/>
        <v>315</v>
      </c>
      <c r="Y8586" t="str">
        <f>IF(Table1[[#This Row],[RFM_Score]]="555","Champion", IF(AND(J8586&gt;=4,V8586&gt;=4),"Loyal", IF(U8586&lt;=2,"At Risk", IF(W8586&gt;=4,"Potential Loyalist","Others"))))</f>
        <v>Potential Loyalist</v>
      </c>
    </row>
    <row r="8587" spans="1:25">
      <c r="A8587" t="s">
        <v>8129</v>
      </c>
      <c r="B8587">
        <v>33</v>
      </c>
      <c r="C8587" t="s">
        <v>24</v>
      </c>
      <c r="D8587" t="s">
        <v>49</v>
      </c>
      <c r="E8587" s="6" t="s">
        <v>20657</v>
      </c>
      <c r="F8587" t="s">
        <v>26</v>
      </c>
      <c r="G8587">
        <v>3</v>
      </c>
      <c r="H8587">
        <v>0</v>
      </c>
      <c r="I8587">
        <v>52</v>
      </c>
      <c r="J8587">
        <v>1</v>
      </c>
      <c r="K8587">
        <v>908.11</v>
      </c>
      <c r="L8587" t="str">
        <f t="shared" si="804"/>
        <v>OUTLIER</v>
      </c>
      <c r="M8587">
        <v>1</v>
      </c>
      <c r="N8587" t="str">
        <f t="shared" si="805"/>
        <v/>
      </c>
      <c r="O8587">
        <v>51</v>
      </c>
      <c r="P8587" s="11">
        <v>0</v>
      </c>
      <c r="Q8587" s="11">
        <v>1.9230769230769201E-2</v>
      </c>
      <c r="R8587" s="12">
        <v>908.11</v>
      </c>
      <c r="S8587" t="s">
        <v>22</v>
      </c>
      <c r="T8587">
        <v>0</v>
      </c>
      <c r="U8587">
        <f t="shared" si="806"/>
        <v>3</v>
      </c>
      <c r="V8587">
        <f t="shared" si="807"/>
        <v>1</v>
      </c>
      <c r="W8587">
        <f t="shared" si="808"/>
        <v>5</v>
      </c>
      <c r="X8587" t="str">
        <f t="shared" si="809"/>
        <v>315</v>
      </c>
      <c r="Y8587" t="str">
        <f>IF(Table1[[#This Row],[RFM_Score]]="555","Champion", IF(AND(J8587&gt;=4,V8587&gt;=4),"Loyal", IF(U8587&lt;=2,"At Risk", IF(W8587&gt;=4,"Potential Loyalist","Others"))))</f>
        <v>Potential Loyalist</v>
      </c>
    </row>
    <row r="8588" spans="1:25">
      <c r="A8588" t="s">
        <v>2136</v>
      </c>
      <c r="B8588">
        <v>44</v>
      </c>
      <c r="C8588" t="s">
        <v>33</v>
      </c>
      <c r="D8588" t="s">
        <v>25</v>
      </c>
      <c r="E8588" s="6" t="s">
        <v>20658</v>
      </c>
      <c r="F8588" t="s">
        <v>26</v>
      </c>
      <c r="G8588">
        <v>1</v>
      </c>
      <c r="H8588">
        <v>0</v>
      </c>
      <c r="I8588">
        <v>58</v>
      </c>
      <c r="J8588">
        <v>5</v>
      </c>
      <c r="K8588">
        <v>896.92</v>
      </c>
      <c r="L8588" t="str">
        <f t="shared" si="804"/>
        <v>OUTLIER</v>
      </c>
      <c r="M8588">
        <v>1</v>
      </c>
      <c r="N8588" t="str">
        <f t="shared" si="805"/>
        <v/>
      </c>
      <c r="O8588">
        <v>70</v>
      </c>
      <c r="P8588" s="11">
        <v>0</v>
      </c>
      <c r="Q8588" s="11">
        <v>8.6206896551724102E-2</v>
      </c>
      <c r="R8588" s="12">
        <v>896.92</v>
      </c>
      <c r="S8588" t="s">
        <v>22</v>
      </c>
      <c r="T8588">
        <v>0</v>
      </c>
      <c r="U8588">
        <f t="shared" si="806"/>
        <v>3</v>
      </c>
      <c r="V8588">
        <f t="shared" si="807"/>
        <v>1</v>
      </c>
      <c r="W8588">
        <f t="shared" si="808"/>
        <v>5</v>
      </c>
      <c r="X8588" t="str">
        <f t="shared" si="809"/>
        <v>315</v>
      </c>
      <c r="Y8588" t="str">
        <f>IF(Table1[[#This Row],[RFM_Score]]="555","Champion", IF(AND(J8588&gt;=4,V8588&gt;=4),"Loyal", IF(U8588&lt;=2,"At Risk", IF(W8588&gt;=4,"Potential Loyalist","Others"))))</f>
        <v>Potential Loyalist</v>
      </c>
    </row>
    <row r="8589" spans="1:25">
      <c r="A8589" t="s">
        <v>4913</v>
      </c>
      <c r="B8589">
        <v>18</v>
      </c>
      <c r="C8589" t="s">
        <v>24</v>
      </c>
      <c r="D8589" t="s">
        <v>41</v>
      </c>
      <c r="E8589" s="6" t="s">
        <v>20659</v>
      </c>
      <c r="F8589" t="s">
        <v>37</v>
      </c>
      <c r="G8589">
        <v>2</v>
      </c>
      <c r="H8589">
        <v>1</v>
      </c>
      <c r="I8589">
        <v>44</v>
      </c>
      <c r="J8589">
        <v>0</v>
      </c>
      <c r="K8589">
        <v>893.07</v>
      </c>
      <c r="L8589" t="str">
        <f t="shared" si="804"/>
        <v>OUTLIER</v>
      </c>
      <c r="M8589">
        <v>1</v>
      </c>
      <c r="N8589" t="str">
        <f t="shared" si="805"/>
        <v/>
      </c>
      <c r="O8589">
        <v>80</v>
      </c>
      <c r="P8589" s="11">
        <v>0.5</v>
      </c>
      <c r="Q8589" s="11">
        <v>0</v>
      </c>
      <c r="R8589" s="12">
        <v>893.07</v>
      </c>
      <c r="S8589" t="s">
        <v>22</v>
      </c>
      <c r="T8589">
        <v>0</v>
      </c>
      <c r="U8589">
        <f t="shared" si="806"/>
        <v>2</v>
      </c>
      <c r="V8589">
        <f t="shared" si="807"/>
        <v>1</v>
      </c>
      <c r="W8589">
        <f t="shared" si="808"/>
        <v>5</v>
      </c>
      <c r="X8589" t="str">
        <f t="shared" si="809"/>
        <v>215</v>
      </c>
      <c r="Y8589" t="str">
        <f>IF(Table1[[#This Row],[RFM_Score]]="555","Champion", IF(AND(J8589&gt;=4,V8589&gt;=4),"Loyal", IF(U8589&lt;=2,"At Risk", IF(W8589&gt;=4,"Potential Loyalist","Others"))))</f>
        <v>At Risk</v>
      </c>
    </row>
    <row r="8590" spans="1:25">
      <c r="A8590" t="s">
        <v>8270</v>
      </c>
      <c r="B8590">
        <v>28</v>
      </c>
      <c r="C8590" t="s">
        <v>19</v>
      </c>
      <c r="D8590" t="s">
        <v>29</v>
      </c>
      <c r="E8590" s="6" t="s">
        <v>20660</v>
      </c>
      <c r="F8590" t="s">
        <v>21</v>
      </c>
      <c r="G8590">
        <v>2</v>
      </c>
      <c r="H8590">
        <v>0</v>
      </c>
      <c r="I8590">
        <v>47</v>
      </c>
      <c r="J8590">
        <v>4</v>
      </c>
      <c r="K8590">
        <v>890.5</v>
      </c>
      <c r="L8590" t="str">
        <f t="shared" si="804"/>
        <v>OUTLIER</v>
      </c>
      <c r="M8590">
        <v>1</v>
      </c>
      <c r="N8590" t="str">
        <f t="shared" si="805"/>
        <v/>
      </c>
      <c r="O8590">
        <v>65</v>
      </c>
      <c r="P8590" s="11">
        <v>0</v>
      </c>
      <c r="Q8590" s="11">
        <v>8.5106382978723402E-2</v>
      </c>
      <c r="R8590" s="12">
        <v>890.5</v>
      </c>
      <c r="S8590" t="s">
        <v>22</v>
      </c>
      <c r="T8590">
        <v>0</v>
      </c>
      <c r="U8590">
        <f t="shared" si="806"/>
        <v>3</v>
      </c>
      <c r="V8590">
        <f t="shared" si="807"/>
        <v>1</v>
      </c>
      <c r="W8590">
        <f t="shared" si="808"/>
        <v>5</v>
      </c>
      <c r="X8590" t="str">
        <f t="shared" si="809"/>
        <v>315</v>
      </c>
      <c r="Y8590" t="str">
        <f>IF(Table1[[#This Row],[RFM_Score]]="555","Champion", IF(AND(J8590&gt;=4,V8590&gt;=4),"Loyal", IF(U8590&lt;=2,"At Risk", IF(W8590&gt;=4,"Potential Loyalist","Others"))))</f>
        <v>Potential Loyalist</v>
      </c>
    </row>
    <row r="8591" spans="1:25">
      <c r="A8591" t="s">
        <v>1233</v>
      </c>
      <c r="B8591">
        <v>34</v>
      </c>
      <c r="C8591" t="s">
        <v>24</v>
      </c>
      <c r="D8591" t="s">
        <v>29</v>
      </c>
      <c r="E8591" s="6" t="s">
        <v>20661</v>
      </c>
      <c r="F8591" t="s">
        <v>37</v>
      </c>
      <c r="G8591">
        <v>5</v>
      </c>
      <c r="H8591">
        <v>2</v>
      </c>
      <c r="I8591">
        <v>32</v>
      </c>
      <c r="J8591">
        <v>1</v>
      </c>
      <c r="K8591">
        <v>885.69</v>
      </c>
      <c r="L8591" t="str">
        <f t="shared" si="804"/>
        <v>OUTLIER</v>
      </c>
      <c r="M8591">
        <v>1</v>
      </c>
      <c r="N8591" t="str">
        <f t="shared" si="805"/>
        <v/>
      </c>
      <c r="O8591">
        <v>16</v>
      </c>
      <c r="P8591" s="11">
        <v>0.4</v>
      </c>
      <c r="Q8591" s="11">
        <v>3.125E-2</v>
      </c>
      <c r="R8591" s="12">
        <v>885.69</v>
      </c>
      <c r="S8591" t="s">
        <v>22</v>
      </c>
      <c r="T8591">
        <v>0</v>
      </c>
      <c r="U8591">
        <f t="shared" si="806"/>
        <v>5</v>
      </c>
      <c r="V8591">
        <f t="shared" si="807"/>
        <v>1</v>
      </c>
      <c r="W8591">
        <f t="shared" si="808"/>
        <v>5</v>
      </c>
      <c r="X8591" t="str">
        <f t="shared" si="809"/>
        <v>515</v>
      </c>
      <c r="Y8591" t="str">
        <f>IF(Table1[[#This Row],[RFM_Score]]="555","Champion", IF(AND(J8591&gt;=4,V8591&gt;=4),"Loyal", IF(U8591&lt;=2,"At Risk", IF(W8591&gt;=4,"Potential Loyalist","Others"))))</f>
        <v>Potential Loyalist</v>
      </c>
    </row>
    <row r="8592" spans="1:25">
      <c r="A8592" t="s">
        <v>3043</v>
      </c>
      <c r="B8592">
        <v>40</v>
      </c>
      <c r="C8592" t="s">
        <v>19</v>
      </c>
      <c r="D8592" t="s">
        <v>35</v>
      </c>
      <c r="E8592" s="6" t="s">
        <v>20662</v>
      </c>
      <c r="F8592" t="s">
        <v>62</v>
      </c>
      <c r="G8592">
        <v>2</v>
      </c>
      <c r="H8592">
        <v>0</v>
      </c>
      <c r="I8592">
        <v>47</v>
      </c>
      <c r="J8592">
        <v>2</v>
      </c>
      <c r="K8592">
        <v>885</v>
      </c>
      <c r="L8592" t="str">
        <f t="shared" si="804"/>
        <v>OUTLIER</v>
      </c>
      <c r="M8592">
        <v>1</v>
      </c>
      <c r="N8592" t="str">
        <f t="shared" si="805"/>
        <v/>
      </c>
      <c r="O8592">
        <v>30</v>
      </c>
      <c r="P8592" s="11">
        <v>0</v>
      </c>
      <c r="Q8592" s="11">
        <v>4.2553191489361701E-2</v>
      </c>
      <c r="R8592" s="12">
        <v>885</v>
      </c>
      <c r="S8592" t="s">
        <v>22</v>
      </c>
      <c r="T8592">
        <v>0</v>
      </c>
      <c r="U8592">
        <f t="shared" si="806"/>
        <v>4</v>
      </c>
      <c r="V8592">
        <f t="shared" si="807"/>
        <v>1</v>
      </c>
      <c r="W8592">
        <f t="shared" si="808"/>
        <v>5</v>
      </c>
      <c r="X8592" t="str">
        <f t="shared" si="809"/>
        <v>415</v>
      </c>
      <c r="Y8592" t="str">
        <f>IF(Table1[[#This Row],[RFM_Score]]="555","Champion", IF(AND(J8592&gt;=4,V8592&gt;=4),"Loyal", IF(U8592&lt;=2,"At Risk", IF(W8592&gt;=4,"Potential Loyalist","Others"))))</f>
        <v>Potential Loyalist</v>
      </c>
    </row>
    <row r="8593" spans="1:25">
      <c r="A8593" t="s">
        <v>3049</v>
      </c>
      <c r="B8593">
        <v>19</v>
      </c>
      <c r="C8593" t="s">
        <v>19</v>
      </c>
      <c r="D8593" t="s">
        <v>25</v>
      </c>
      <c r="E8593" s="6" t="s">
        <v>20663</v>
      </c>
      <c r="F8593" t="s">
        <v>30</v>
      </c>
      <c r="G8593">
        <v>1</v>
      </c>
      <c r="H8593">
        <v>0</v>
      </c>
      <c r="I8593">
        <v>53</v>
      </c>
      <c r="J8593">
        <v>8</v>
      </c>
      <c r="K8593">
        <v>875.07</v>
      </c>
      <c r="L8593" t="str">
        <f t="shared" si="804"/>
        <v>OUTLIER</v>
      </c>
      <c r="M8593">
        <v>1</v>
      </c>
      <c r="N8593" t="str">
        <f t="shared" si="805"/>
        <v/>
      </c>
      <c r="O8593">
        <v>18</v>
      </c>
      <c r="P8593" s="11">
        <v>0</v>
      </c>
      <c r="Q8593" s="11">
        <v>0.15094339622641501</v>
      </c>
      <c r="R8593" s="12">
        <v>875.07</v>
      </c>
      <c r="S8593" t="s">
        <v>22</v>
      </c>
      <c r="T8593">
        <v>0</v>
      </c>
      <c r="U8593">
        <f t="shared" si="806"/>
        <v>5</v>
      </c>
      <c r="V8593">
        <f t="shared" si="807"/>
        <v>1</v>
      </c>
      <c r="W8593">
        <f t="shared" si="808"/>
        <v>5</v>
      </c>
      <c r="X8593" t="str">
        <f t="shared" si="809"/>
        <v>515</v>
      </c>
      <c r="Y8593" t="str">
        <f>IF(Table1[[#This Row],[RFM_Score]]="555","Champion", IF(AND(J8593&gt;=4,V8593&gt;=4),"Loyal", IF(U8593&lt;=2,"At Risk", IF(W8593&gt;=4,"Potential Loyalist","Others"))))</f>
        <v>Potential Loyalist</v>
      </c>
    </row>
    <row r="8594" spans="1:25">
      <c r="A8594" t="s">
        <v>1590</v>
      </c>
      <c r="B8594">
        <v>25</v>
      </c>
      <c r="C8594" t="s">
        <v>24</v>
      </c>
      <c r="D8594" t="s">
        <v>35</v>
      </c>
      <c r="E8594" s="6" t="s">
        <v>20664</v>
      </c>
      <c r="F8594" t="s">
        <v>37</v>
      </c>
      <c r="G8594">
        <v>6</v>
      </c>
      <c r="H8594">
        <v>3</v>
      </c>
      <c r="I8594">
        <v>53</v>
      </c>
      <c r="J8594">
        <v>5</v>
      </c>
      <c r="K8594">
        <v>873.36</v>
      </c>
      <c r="L8594" t="str">
        <f t="shared" si="804"/>
        <v>OUTLIER</v>
      </c>
      <c r="M8594">
        <v>1</v>
      </c>
      <c r="N8594" t="str">
        <f t="shared" si="805"/>
        <v/>
      </c>
      <c r="O8594">
        <v>22</v>
      </c>
      <c r="P8594" s="11">
        <v>0.5</v>
      </c>
      <c r="Q8594" s="11">
        <v>9.4339622641509399E-2</v>
      </c>
      <c r="R8594" s="12">
        <v>873.36</v>
      </c>
      <c r="S8594" t="s">
        <v>22</v>
      </c>
      <c r="T8594">
        <v>0</v>
      </c>
      <c r="U8594">
        <f t="shared" si="806"/>
        <v>4</v>
      </c>
      <c r="V8594">
        <f t="shared" si="807"/>
        <v>1</v>
      </c>
      <c r="W8594">
        <f t="shared" si="808"/>
        <v>5</v>
      </c>
      <c r="X8594" t="str">
        <f t="shared" si="809"/>
        <v>415</v>
      </c>
      <c r="Y8594" t="str">
        <f>IF(Table1[[#This Row],[RFM_Score]]="555","Champion", IF(AND(J8594&gt;=4,V8594&gt;=4),"Loyal", IF(U8594&lt;=2,"At Risk", IF(W8594&gt;=4,"Potential Loyalist","Others"))))</f>
        <v>Potential Loyalist</v>
      </c>
    </row>
    <row r="8595" spans="1:25">
      <c r="A8595" t="s">
        <v>7323</v>
      </c>
      <c r="B8595">
        <v>47</v>
      </c>
      <c r="C8595" t="s">
        <v>19</v>
      </c>
      <c r="D8595" t="s">
        <v>49</v>
      </c>
      <c r="E8595" s="6" t="s">
        <v>20665</v>
      </c>
      <c r="F8595" t="s">
        <v>37</v>
      </c>
      <c r="G8595">
        <v>1</v>
      </c>
      <c r="H8595">
        <v>0</v>
      </c>
      <c r="I8595">
        <v>57</v>
      </c>
      <c r="J8595">
        <v>0</v>
      </c>
      <c r="K8595">
        <v>860.56</v>
      </c>
      <c r="L8595" t="str">
        <f t="shared" si="804"/>
        <v>OUTLIER</v>
      </c>
      <c r="M8595">
        <v>1</v>
      </c>
      <c r="N8595" t="str">
        <f t="shared" si="805"/>
        <v/>
      </c>
      <c r="O8595">
        <v>24</v>
      </c>
      <c r="P8595" s="11">
        <v>0</v>
      </c>
      <c r="Q8595" s="11">
        <v>0</v>
      </c>
      <c r="R8595" s="12">
        <v>860.56</v>
      </c>
      <c r="S8595" t="s">
        <v>22</v>
      </c>
      <c r="T8595">
        <v>0</v>
      </c>
      <c r="U8595">
        <f t="shared" si="806"/>
        <v>4</v>
      </c>
      <c r="V8595">
        <f t="shared" si="807"/>
        <v>1</v>
      </c>
      <c r="W8595">
        <f t="shared" si="808"/>
        <v>5</v>
      </c>
      <c r="X8595" t="str">
        <f t="shared" si="809"/>
        <v>415</v>
      </c>
      <c r="Y8595" t="str">
        <f>IF(Table1[[#This Row],[RFM_Score]]="555","Champion", IF(AND(J8595&gt;=4,V8595&gt;=4),"Loyal", IF(U8595&lt;=2,"At Risk", IF(W8595&gt;=4,"Potential Loyalist","Others"))))</f>
        <v>Potential Loyalist</v>
      </c>
    </row>
    <row r="8596" spans="1:25">
      <c r="A8596" t="s">
        <v>4172</v>
      </c>
      <c r="B8596">
        <v>30</v>
      </c>
      <c r="C8596" t="s">
        <v>24</v>
      </c>
      <c r="D8596" t="s">
        <v>35</v>
      </c>
      <c r="E8596" s="6" t="s">
        <v>20666</v>
      </c>
      <c r="F8596" t="s">
        <v>26</v>
      </c>
      <c r="G8596">
        <v>1</v>
      </c>
      <c r="H8596">
        <v>1</v>
      </c>
      <c r="I8596">
        <v>55</v>
      </c>
      <c r="J8596">
        <v>4</v>
      </c>
      <c r="K8596">
        <v>859.41</v>
      </c>
      <c r="L8596" t="str">
        <f t="shared" si="804"/>
        <v>OUTLIER</v>
      </c>
      <c r="M8596">
        <v>1</v>
      </c>
      <c r="N8596" t="str">
        <f t="shared" si="805"/>
        <v/>
      </c>
      <c r="O8596">
        <v>3</v>
      </c>
      <c r="P8596" s="11">
        <v>1</v>
      </c>
      <c r="Q8596" s="11">
        <v>7.2727272727272696E-2</v>
      </c>
      <c r="R8596" s="12">
        <v>859.41</v>
      </c>
      <c r="S8596" t="s">
        <v>22</v>
      </c>
      <c r="T8596">
        <v>0</v>
      </c>
      <c r="U8596">
        <f t="shared" si="806"/>
        <v>5</v>
      </c>
      <c r="V8596">
        <f t="shared" si="807"/>
        <v>1</v>
      </c>
      <c r="W8596">
        <f t="shared" si="808"/>
        <v>5</v>
      </c>
      <c r="X8596" t="str">
        <f t="shared" si="809"/>
        <v>515</v>
      </c>
      <c r="Y8596" t="str">
        <f>IF(Table1[[#This Row],[RFM_Score]]="555","Champion", IF(AND(J8596&gt;=4,V8596&gt;=4),"Loyal", IF(U8596&lt;=2,"At Risk", IF(W8596&gt;=4,"Potential Loyalist","Others"))))</f>
        <v>Potential Loyalist</v>
      </c>
    </row>
    <row r="8597" spans="1:25">
      <c r="A8597" t="s">
        <v>5182</v>
      </c>
      <c r="B8597">
        <v>36</v>
      </c>
      <c r="C8597" t="s">
        <v>19</v>
      </c>
      <c r="D8597" t="s">
        <v>25</v>
      </c>
      <c r="E8597" s="6" t="s">
        <v>20667</v>
      </c>
      <c r="F8597" t="s">
        <v>21</v>
      </c>
      <c r="G8597">
        <v>3</v>
      </c>
      <c r="H8597">
        <v>1</v>
      </c>
      <c r="I8597">
        <v>46</v>
      </c>
      <c r="J8597">
        <v>3</v>
      </c>
      <c r="K8597">
        <v>849.14</v>
      </c>
      <c r="L8597" t="str">
        <f t="shared" si="804"/>
        <v>OUTLIER</v>
      </c>
      <c r="M8597">
        <v>1</v>
      </c>
      <c r="N8597" t="str">
        <f t="shared" si="805"/>
        <v/>
      </c>
      <c r="O8597">
        <v>17</v>
      </c>
      <c r="P8597" s="11">
        <v>0.33333333333333298</v>
      </c>
      <c r="Q8597" s="11">
        <v>6.5217391304347797E-2</v>
      </c>
      <c r="R8597" s="12">
        <v>849.14</v>
      </c>
      <c r="S8597" t="s">
        <v>22</v>
      </c>
      <c r="T8597">
        <v>0</v>
      </c>
      <c r="U8597">
        <f t="shared" si="806"/>
        <v>5</v>
      </c>
      <c r="V8597">
        <f t="shared" si="807"/>
        <v>1</v>
      </c>
      <c r="W8597">
        <f t="shared" si="808"/>
        <v>5</v>
      </c>
      <c r="X8597" t="str">
        <f t="shared" si="809"/>
        <v>515</v>
      </c>
      <c r="Y8597" t="str">
        <f>IF(Table1[[#This Row],[RFM_Score]]="555","Champion", IF(AND(J8597&gt;=4,V8597&gt;=4),"Loyal", IF(U8597&lt;=2,"At Risk", IF(W8597&gt;=4,"Potential Loyalist","Others"))))</f>
        <v>Potential Loyalist</v>
      </c>
    </row>
    <row r="8598" spans="1:25">
      <c r="A8598" t="s">
        <v>11103</v>
      </c>
      <c r="B8598">
        <v>31</v>
      </c>
      <c r="C8598" t="s">
        <v>19</v>
      </c>
      <c r="D8598" t="s">
        <v>25</v>
      </c>
      <c r="E8598" s="6" t="s">
        <v>20668</v>
      </c>
      <c r="F8598" t="s">
        <v>26</v>
      </c>
      <c r="G8598">
        <v>2</v>
      </c>
      <c r="H8598">
        <v>0</v>
      </c>
      <c r="I8598">
        <v>47</v>
      </c>
      <c r="J8598">
        <v>3</v>
      </c>
      <c r="K8598">
        <v>848.6</v>
      </c>
      <c r="L8598" t="str">
        <f t="shared" si="804"/>
        <v>OUTLIER</v>
      </c>
      <c r="M8598">
        <v>1</v>
      </c>
      <c r="N8598" t="str">
        <f t="shared" si="805"/>
        <v/>
      </c>
      <c r="O8598">
        <v>5</v>
      </c>
      <c r="P8598" s="11">
        <v>0</v>
      </c>
      <c r="Q8598" s="11">
        <v>6.3829787234042507E-2</v>
      </c>
      <c r="R8598" s="12">
        <v>848.6</v>
      </c>
      <c r="S8598" t="s">
        <v>22</v>
      </c>
      <c r="T8598">
        <v>0</v>
      </c>
      <c r="U8598">
        <f t="shared" si="806"/>
        <v>5</v>
      </c>
      <c r="V8598">
        <f t="shared" si="807"/>
        <v>1</v>
      </c>
      <c r="W8598">
        <f t="shared" si="808"/>
        <v>5</v>
      </c>
      <c r="X8598" t="str">
        <f t="shared" si="809"/>
        <v>515</v>
      </c>
      <c r="Y8598" t="str">
        <f>IF(Table1[[#This Row],[RFM_Score]]="555","Champion", IF(AND(J8598&gt;=4,V8598&gt;=4),"Loyal", IF(U8598&lt;=2,"At Risk", IF(W8598&gt;=4,"Potential Loyalist","Others"))))</f>
        <v>Potential Loyalist</v>
      </c>
    </row>
    <row r="8599" spans="1:25">
      <c r="A8599" t="s">
        <v>6750</v>
      </c>
      <c r="B8599">
        <v>38</v>
      </c>
      <c r="C8599" t="s">
        <v>24</v>
      </c>
      <c r="D8599" t="s">
        <v>25</v>
      </c>
      <c r="E8599" s="6" t="s">
        <v>20669</v>
      </c>
      <c r="F8599" t="s">
        <v>37</v>
      </c>
      <c r="G8599">
        <v>3</v>
      </c>
      <c r="H8599">
        <v>1</v>
      </c>
      <c r="I8599">
        <v>51</v>
      </c>
      <c r="J8599">
        <v>7</v>
      </c>
      <c r="K8599">
        <v>842.69</v>
      </c>
      <c r="L8599" t="str">
        <f t="shared" si="804"/>
        <v>OUTLIER</v>
      </c>
      <c r="M8599">
        <v>1</v>
      </c>
      <c r="N8599" t="str">
        <f t="shared" si="805"/>
        <v/>
      </c>
      <c r="O8599">
        <v>26</v>
      </c>
      <c r="P8599" s="11">
        <v>0.33333333333333298</v>
      </c>
      <c r="Q8599" s="11">
        <v>0.13725490196078399</v>
      </c>
      <c r="R8599" s="12">
        <v>842.69</v>
      </c>
      <c r="S8599" t="s">
        <v>22</v>
      </c>
      <c r="T8599">
        <v>0</v>
      </c>
      <c r="U8599">
        <f t="shared" si="806"/>
        <v>4</v>
      </c>
      <c r="V8599">
        <f t="shared" si="807"/>
        <v>1</v>
      </c>
      <c r="W8599">
        <f t="shared" si="808"/>
        <v>5</v>
      </c>
      <c r="X8599" t="str">
        <f t="shared" si="809"/>
        <v>415</v>
      </c>
      <c r="Y8599" t="str">
        <f>IF(Table1[[#This Row],[RFM_Score]]="555","Champion", IF(AND(J8599&gt;=4,V8599&gt;=4),"Loyal", IF(U8599&lt;=2,"At Risk", IF(W8599&gt;=4,"Potential Loyalist","Others"))))</f>
        <v>Potential Loyalist</v>
      </c>
    </row>
    <row r="8600" spans="1:25">
      <c r="A8600" t="s">
        <v>9015</v>
      </c>
      <c r="B8600">
        <v>42</v>
      </c>
      <c r="C8600" t="s">
        <v>24</v>
      </c>
      <c r="D8600" t="s">
        <v>25</v>
      </c>
      <c r="E8600" s="6" t="s">
        <v>20670</v>
      </c>
      <c r="F8600" t="s">
        <v>30</v>
      </c>
      <c r="G8600">
        <v>1</v>
      </c>
      <c r="H8600">
        <v>0</v>
      </c>
      <c r="I8600">
        <v>52</v>
      </c>
      <c r="J8600">
        <v>1</v>
      </c>
      <c r="K8600">
        <v>837.55</v>
      </c>
      <c r="L8600" t="str">
        <f t="shared" si="804"/>
        <v>OUTLIER</v>
      </c>
      <c r="M8600">
        <v>1</v>
      </c>
      <c r="N8600" t="str">
        <f t="shared" si="805"/>
        <v/>
      </c>
      <c r="O8600">
        <v>107</v>
      </c>
      <c r="P8600" s="11">
        <v>0</v>
      </c>
      <c r="Q8600" s="11">
        <v>1.9230769230769201E-2</v>
      </c>
      <c r="R8600" s="12">
        <v>837.55</v>
      </c>
      <c r="S8600" t="s">
        <v>22</v>
      </c>
      <c r="T8600">
        <v>0</v>
      </c>
      <c r="U8600">
        <f t="shared" si="806"/>
        <v>1</v>
      </c>
      <c r="V8600">
        <f t="shared" si="807"/>
        <v>1</v>
      </c>
      <c r="W8600">
        <f t="shared" si="808"/>
        <v>5</v>
      </c>
      <c r="X8600" t="str">
        <f t="shared" si="809"/>
        <v>115</v>
      </c>
      <c r="Y8600" t="str">
        <f>IF(Table1[[#This Row],[RFM_Score]]="555","Champion", IF(AND(J8600&gt;=4,V8600&gt;=4),"Loyal", IF(U8600&lt;=2,"At Risk", IF(W8600&gt;=4,"Potential Loyalist","Others"))))</f>
        <v>At Risk</v>
      </c>
    </row>
    <row r="8601" spans="1:25">
      <c r="A8601" t="s">
        <v>5564</v>
      </c>
      <c r="B8601">
        <v>35</v>
      </c>
      <c r="C8601" t="s">
        <v>24</v>
      </c>
      <c r="D8601" t="s">
        <v>49</v>
      </c>
      <c r="E8601" s="6" t="s">
        <v>20671</v>
      </c>
      <c r="F8601" t="s">
        <v>26</v>
      </c>
      <c r="G8601">
        <v>2</v>
      </c>
      <c r="H8601">
        <v>0</v>
      </c>
      <c r="I8601">
        <v>54</v>
      </c>
      <c r="J8601">
        <v>3</v>
      </c>
      <c r="K8601">
        <v>836.42</v>
      </c>
      <c r="L8601" t="str">
        <f t="shared" si="804"/>
        <v>OUTLIER</v>
      </c>
      <c r="M8601">
        <v>1</v>
      </c>
      <c r="N8601" t="str">
        <f t="shared" si="805"/>
        <v/>
      </c>
      <c r="O8601">
        <v>1</v>
      </c>
      <c r="P8601" s="11">
        <v>0</v>
      </c>
      <c r="Q8601" s="11">
        <v>5.5555555555555497E-2</v>
      </c>
      <c r="R8601" s="12">
        <v>836.42</v>
      </c>
      <c r="S8601" t="s">
        <v>22</v>
      </c>
      <c r="T8601">
        <v>0</v>
      </c>
      <c r="U8601">
        <f t="shared" si="806"/>
        <v>5</v>
      </c>
      <c r="V8601">
        <f t="shared" si="807"/>
        <v>1</v>
      </c>
      <c r="W8601">
        <f t="shared" si="808"/>
        <v>5</v>
      </c>
      <c r="X8601" t="str">
        <f t="shared" si="809"/>
        <v>515</v>
      </c>
      <c r="Y8601" t="str">
        <f>IF(Table1[[#This Row],[RFM_Score]]="555","Champion", IF(AND(J8601&gt;=4,V8601&gt;=4),"Loyal", IF(U8601&lt;=2,"At Risk", IF(W8601&gt;=4,"Potential Loyalist","Others"))))</f>
        <v>Potential Loyalist</v>
      </c>
    </row>
    <row r="8602" spans="1:25">
      <c r="A8602" t="s">
        <v>9868</v>
      </c>
      <c r="B8602">
        <v>25</v>
      </c>
      <c r="C8602" t="s">
        <v>24</v>
      </c>
      <c r="D8602" t="s">
        <v>25</v>
      </c>
      <c r="E8602" s="6" t="s">
        <v>20672</v>
      </c>
      <c r="F8602" t="s">
        <v>21</v>
      </c>
      <c r="G8602">
        <v>5</v>
      </c>
      <c r="H8602">
        <v>0</v>
      </c>
      <c r="I8602">
        <v>43</v>
      </c>
      <c r="J8602">
        <v>2</v>
      </c>
      <c r="K8602">
        <v>835.13</v>
      </c>
      <c r="L8602" t="str">
        <f t="shared" si="804"/>
        <v>OUTLIER</v>
      </c>
      <c r="M8602">
        <v>1</v>
      </c>
      <c r="N8602" t="str">
        <f t="shared" si="805"/>
        <v/>
      </c>
      <c r="O8602">
        <v>46</v>
      </c>
      <c r="P8602" s="11">
        <v>0</v>
      </c>
      <c r="Q8602" s="11">
        <v>4.6511627906976702E-2</v>
      </c>
      <c r="R8602" s="12">
        <v>835.13</v>
      </c>
      <c r="S8602" t="s">
        <v>22</v>
      </c>
      <c r="T8602">
        <v>0</v>
      </c>
      <c r="U8602">
        <f t="shared" si="806"/>
        <v>3</v>
      </c>
      <c r="V8602">
        <f t="shared" si="807"/>
        <v>1</v>
      </c>
      <c r="W8602">
        <f t="shared" si="808"/>
        <v>5</v>
      </c>
      <c r="X8602" t="str">
        <f t="shared" si="809"/>
        <v>315</v>
      </c>
      <c r="Y8602" t="str">
        <f>IF(Table1[[#This Row],[RFM_Score]]="555","Champion", IF(AND(J8602&gt;=4,V8602&gt;=4),"Loyal", IF(U8602&lt;=2,"At Risk", IF(W8602&gt;=4,"Potential Loyalist","Others"))))</f>
        <v>Potential Loyalist</v>
      </c>
    </row>
    <row r="8603" spans="1:25">
      <c r="A8603" t="s">
        <v>304</v>
      </c>
      <c r="B8603">
        <v>18</v>
      </c>
      <c r="C8603" t="s">
        <v>24</v>
      </c>
      <c r="D8603" t="s">
        <v>25</v>
      </c>
      <c r="E8603" s="6" t="s">
        <v>20673</v>
      </c>
      <c r="F8603" t="s">
        <v>37</v>
      </c>
      <c r="G8603">
        <v>4</v>
      </c>
      <c r="H8603">
        <v>1</v>
      </c>
      <c r="I8603">
        <v>62</v>
      </c>
      <c r="J8603">
        <v>4</v>
      </c>
      <c r="K8603">
        <v>831.36</v>
      </c>
      <c r="L8603" t="str">
        <f t="shared" si="804"/>
        <v>OUTLIER</v>
      </c>
      <c r="M8603">
        <v>1</v>
      </c>
      <c r="N8603" t="str">
        <f t="shared" si="805"/>
        <v/>
      </c>
      <c r="O8603">
        <v>12</v>
      </c>
      <c r="P8603" s="11">
        <v>0.25</v>
      </c>
      <c r="Q8603" s="11">
        <v>6.4516129032257993E-2</v>
      </c>
      <c r="R8603" s="12">
        <v>831.36</v>
      </c>
      <c r="S8603" t="s">
        <v>22</v>
      </c>
      <c r="T8603">
        <v>0</v>
      </c>
      <c r="U8603">
        <f t="shared" si="806"/>
        <v>5</v>
      </c>
      <c r="V8603">
        <f t="shared" si="807"/>
        <v>1</v>
      </c>
      <c r="W8603">
        <f t="shared" si="808"/>
        <v>5</v>
      </c>
      <c r="X8603" t="str">
        <f t="shared" si="809"/>
        <v>515</v>
      </c>
      <c r="Y8603" t="str">
        <f>IF(Table1[[#This Row],[RFM_Score]]="555","Champion", IF(AND(J8603&gt;=4,V8603&gt;=4),"Loyal", IF(U8603&lt;=2,"At Risk", IF(W8603&gt;=4,"Potential Loyalist","Others"))))</f>
        <v>Potential Loyalist</v>
      </c>
    </row>
    <row r="8604" spans="1:25">
      <c r="A8604" t="s">
        <v>1941</v>
      </c>
      <c r="B8604">
        <v>33</v>
      </c>
      <c r="C8604" t="s">
        <v>24</v>
      </c>
      <c r="D8604" t="s">
        <v>35</v>
      </c>
      <c r="E8604" s="6" t="s">
        <v>20674</v>
      </c>
      <c r="F8604" t="s">
        <v>26</v>
      </c>
      <c r="G8604">
        <v>6</v>
      </c>
      <c r="H8604">
        <v>2</v>
      </c>
      <c r="I8604">
        <v>53</v>
      </c>
      <c r="J8604">
        <v>3</v>
      </c>
      <c r="K8604">
        <v>831.17</v>
      </c>
      <c r="L8604" t="str">
        <f t="shared" si="804"/>
        <v>OUTLIER</v>
      </c>
      <c r="M8604">
        <v>1</v>
      </c>
      <c r="N8604" t="str">
        <f t="shared" si="805"/>
        <v/>
      </c>
      <c r="O8604">
        <v>22</v>
      </c>
      <c r="P8604" s="11">
        <v>0.33333333333333298</v>
      </c>
      <c r="Q8604" s="11">
        <v>5.6603773584905599E-2</v>
      </c>
      <c r="R8604" s="12">
        <v>831.17</v>
      </c>
      <c r="S8604" t="s">
        <v>22</v>
      </c>
      <c r="T8604">
        <v>0</v>
      </c>
      <c r="U8604">
        <f t="shared" si="806"/>
        <v>4</v>
      </c>
      <c r="V8604">
        <f t="shared" si="807"/>
        <v>1</v>
      </c>
      <c r="W8604">
        <f t="shared" si="808"/>
        <v>5</v>
      </c>
      <c r="X8604" t="str">
        <f t="shared" si="809"/>
        <v>415</v>
      </c>
      <c r="Y8604" t="str">
        <f>IF(Table1[[#This Row],[RFM_Score]]="555","Champion", IF(AND(J8604&gt;=4,V8604&gt;=4),"Loyal", IF(U8604&lt;=2,"At Risk", IF(W8604&gt;=4,"Potential Loyalist","Others"))))</f>
        <v>Potential Loyalist</v>
      </c>
    </row>
    <row r="8605" spans="1:25">
      <c r="A8605" t="s">
        <v>11410</v>
      </c>
      <c r="B8605">
        <v>31</v>
      </c>
      <c r="C8605" t="s">
        <v>24</v>
      </c>
      <c r="D8605" t="s">
        <v>25</v>
      </c>
      <c r="E8605" s="6" t="s">
        <v>20675</v>
      </c>
      <c r="F8605" t="s">
        <v>37</v>
      </c>
      <c r="G8605">
        <v>1</v>
      </c>
      <c r="H8605">
        <v>0</v>
      </c>
      <c r="I8605">
        <v>46</v>
      </c>
      <c r="J8605">
        <v>2</v>
      </c>
      <c r="K8605">
        <v>828.95</v>
      </c>
      <c r="L8605" t="str">
        <f t="shared" si="804"/>
        <v>OUTLIER</v>
      </c>
      <c r="M8605">
        <v>1</v>
      </c>
      <c r="N8605" t="str">
        <f t="shared" si="805"/>
        <v/>
      </c>
      <c r="O8605">
        <v>56</v>
      </c>
      <c r="P8605" s="11">
        <v>0</v>
      </c>
      <c r="Q8605" s="11">
        <v>4.3478260869565202E-2</v>
      </c>
      <c r="R8605" s="12">
        <v>828.95</v>
      </c>
      <c r="S8605" t="s">
        <v>22</v>
      </c>
      <c r="T8605">
        <v>0</v>
      </c>
      <c r="U8605">
        <f t="shared" si="806"/>
        <v>3</v>
      </c>
      <c r="V8605">
        <f t="shared" si="807"/>
        <v>1</v>
      </c>
      <c r="W8605">
        <f t="shared" si="808"/>
        <v>5</v>
      </c>
      <c r="X8605" t="str">
        <f t="shared" si="809"/>
        <v>315</v>
      </c>
      <c r="Y8605" t="str">
        <f>IF(Table1[[#This Row],[RFM_Score]]="555","Champion", IF(AND(J8605&gt;=4,V8605&gt;=4),"Loyal", IF(U8605&lt;=2,"At Risk", IF(W8605&gt;=4,"Potential Loyalist","Others"))))</f>
        <v>Potential Loyalist</v>
      </c>
    </row>
    <row r="8606" spans="1:25">
      <c r="A8606" t="s">
        <v>1391</v>
      </c>
      <c r="B8606">
        <v>28</v>
      </c>
      <c r="C8606" t="s">
        <v>19</v>
      </c>
      <c r="D8606" t="s">
        <v>46</v>
      </c>
      <c r="E8606" s="6" t="s">
        <v>20676</v>
      </c>
      <c r="F8606" t="s">
        <v>26</v>
      </c>
      <c r="G8606">
        <v>1</v>
      </c>
      <c r="H8606">
        <v>0</v>
      </c>
      <c r="I8606">
        <v>55</v>
      </c>
      <c r="J8606">
        <v>2</v>
      </c>
      <c r="K8606">
        <v>826.57</v>
      </c>
      <c r="L8606" t="str">
        <f t="shared" si="804"/>
        <v>OUTLIER</v>
      </c>
      <c r="M8606">
        <v>1</v>
      </c>
      <c r="N8606" t="str">
        <f t="shared" si="805"/>
        <v/>
      </c>
      <c r="O8606">
        <v>1</v>
      </c>
      <c r="P8606" s="11">
        <v>0</v>
      </c>
      <c r="Q8606" s="11">
        <v>3.6363636363636299E-2</v>
      </c>
      <c r="R8606" s="12">
        <v>826.57</v>
      </c>
      <c r="S8606" t="s">
        <v>22</v>
      </c>
      <c r="T8606">
        <v>0</v>
      </c>
      <c r="U8606">
        <f t="shared" si="806"/>
        <v>5</v>
      </c>
      <c r="V8606">
        <f t="shared" si="807"/>
        <v>1</v>
      </c>
      <c r="W8606">
        <f t="shared" si="808"/>
        <v>5</v>
      </c>
      <c r="X8606" t="str">
        <f t="shared" si="809"/>
        <v>515</v>
      </c>
      <c r="Y8606" t="str">
        <f>IF(Table1[[#This Row],[RFM_Score]]="555","Champion", IF(AND(J8606&gt;=4,V8606&gt;=4),"Loyal", IF(U8606&lt;=2,"At Risk", IF(W8606&gt;=4,"Potential Loyalist","Others"))))</f>
        <v>Potential Loyalist</v>
      </c>
    </row>
    <row r="8607" spans="1:25">
      <c r="A8607" t="s">
        <v>3209</v>
      </c>
      <c r="B8607">
        <v>19</v>
      </c>
      <c r="C8607" t="s">
        <v>19</v>
      </c>
      <c r="D8607" t="s">
        <v>41</v>
      </c>
      <c r="E8607" s="6" t="s">
        <v>20677</v>
      </c>
      <c r="F8607" t="s">
        <v>21</v>
      </c>
      <c r="G8607">
        <v>4</v>
      </c>
      <c r="H8607">
        <v>2</v>
      </c>
      <c r="I8607">
        <v>60</v>
      </c>
      <c r="J8607">
        <v>3</v>
      </c>
      <c r="K8607">
        <v>813.8</v>
      </c>
      <c r="L8607" t="str">
        <f t="shared" si="804"/>
        <v>OUTLIER</v>
      </c>
      <c r="M8607">
        <v>1</v>
      </c>
      <c r="N8607" t="str">
        <f t="shared" si="805"/>
        <v/>
      </c>
      <c r="O8607">
        <v>26</v>
      </c>
      <c r="P8607" s="11">
        <v>0.5</v>
      </c>
      <c r="Q8607" s="11">
        <v>0.05</v>
      </c>
      <c r="R8607" s="12">
        <v>813.8</v>
      </c>
      <c r="S8607" t="s">
        <v>22</v>
      </c>
      <c r="T8607">
        <v>0</v>
      </c>
      <c r="U8607">
        <f t="shared" si="806"/>
        <v>4</v>
      </c>
      <c r="V8607">
        <f t="shared" si="807"/>
        <v>1</v>
      </c>
      <c r="W8607">
        <f t="shared" si="808"/>
        <v>5</v>
      </c>
      <c r="X8607" t="str">
        <f t="shared" si="809"/>
        <v>415</v>
      </c>
      <c r="Y8607" t="str">
        <f>IF(Table1[[#This Row],[RFM_Score]]="555","Champion", IF(AND(J8607&gt;=4,V8607&gt;=4),"Loyal", IF(U8607&lt;=2,"At Risk", IF(W8607&gt;=4,"Potential Loyalist","Others"))))</f>
        <v>Potential Loyalist</v>
      </c>
    </row>
    <row r="8608" spans="1:25">
      <c r="A8608" t="s">
        <v>8073</v>
      </c>
      <c r="B8608">
        <v>18</v>
      </c>
      <c r="C8608" t="s">
        <v>24</v>
      </c>
      <c r="D8608" t="s">
        <v>25</v>
      </c>
      <c r="E8608" s="6" t="s">
        <v>20678</v>
      </c>
      <c r="F8608" t="s">
        <v>37</v>
      </c>
      <c r="G8608">
        <v>4</v>
      </c>
      <c r="H8608">
        <v>0</v>
      </c>
      <c r="I8608">
        <v>54</v>
      </c>
      <c r="J8608">
        <v>3</v>
      </c>
      <c r="K8608">
        <v>805.91</v>
      </c>
      <c r="L8608" t="str">
        <f t="shared" si="804"/>
        <v>OUTLIER</v>
      </c>
      <c r="M8608">
        <v>1</v>
      </c>
      <c r="N8608" t="str">
        <f t="shared" si="805"/>
        <v/>
      </c>
      <c r="O8608">
        <v>5</v>
      </c>
      <c r="P8608" s="11">
        <v>0</v>
      </c>
      <c r="Q8608" s="11">
        <v>5.5555555555555497E-2</v>
      </c>
      <c r="R8608" s="12">
        <v>805.91</v>
      </c>
      <c r="S8608" t="s">
        <v>22</v>
      </c>
      <c r="T8608">
        <v>0</v>
      </c>
      <c r="U8608">
        <f t="shared" si="806"/>
        <v>5</v>
      </c>
      <c r="V8608">
        <f t="shared" si="807"/>
        <v>1</v>
      </c>
      <c r="W8608">
        <f t="shared" si="808"/>
        <v>5</v>
      </c>
      <c r="X8608" t="str">
        <f t="shared" si="809"/>
        <v>515</v>
      </c>
      <c r="Y8608" t="str">
        <f>IF(Table1[[#This Row],[RFM_Score]]="555","Champion", IF(AND(J8608&gt;=4,V8608&gt;=4),"Loyal", IF(U8608&lt;=2,"At Risk", IF(W8608&gt;=4,"Potential Loyalist","Others"))))</f>
        <v>Potential Loyalist</v>
      </c>
    </row>
    <row r="8609" spans="1:25">
      <c r="A8609" t="s">
        <v>2941</v>
      </c>
      <c r="B8609">
        <v>18</v>
      </c>
      <c r="C8609" t="s">
        <v>19</v>
      </c>
      <c r="D8609" t="s">
        <v>35</v>
      </c>
      <c r="E8609" s="6" t="s">
        <v>20679</v>
      </c>
      <c r="F8609" t="s">
        <v>60</v>
      </c>
      <c r="G8609">
        <v>0</v>
      </c>
      <c r="H8609">
        <v>0</v>
      </c>
      <c r="I8609">
        <v>52</v>
      </c>
      <c r="J8609">
        <v>4</v>
      </c>
      <c r="K8609">
        <v>801.6</v>
      </c>
      <c r="L8609" t="str">
        <f t="shared" si="804"/>
        <v>OUTLIER</v>
      </c>
      <c r="M8609">
        <v>1</v>
      </c>
      <c r="N8609" t="str">
        <f t="shared" si="805"/>
        <v/>
      </c>
      <c r="O8609">
        <v>117</v>
      </c>
      <c r="P8609" s="11">
        <v>0</v>
      </c>
      <c r="Q8609" s="11">
        <v>7.69230769230769E-2</v>
      </c>
      <c r="R8609" s="12">
        <v>801.6</v>
      </c>
      <c r="S8609" t="s">
        <v>22</v>
      </c>
      <c r="T8609">
        <v>1</v>
      </c>
      <c r="U8609">
        <f t="shared" si="806"/>
        <v>1</v>
      </c>
      <c r="V8609">
        <f t="shared" si="807"/>
        <v>1</v>
      </c>
      <c r="W8609">
        <f t="shared" si="808"/>
        <v>5</v>
      </c>
      <c r="X8609" t="str">
        <f t="shared" si="809"/>
        <v>115</v>
      </c>
      <c r="Y8609" t="str">
        <f>IF(Table1[[#This Row],[RFM_Score]]="555","Champion", IF(AND(J8609&gt;=4,V8609&gt;=4),"Loyal", IF(U8609&lt;=2,"At Risk", IF(W8609&gt;=4,"Potential Loyalist","Others"))))</f>
        <v>At Risk</v>
      </c>
    </row>
    <row r="8610" spans="1:25">
      <c r="A8610" t="s">
        <v>406</v>
      </c>
      <c r="B8610">
        <v>25</v>
      </c>
      <c r="C8610" t="s">
        <v>19</v>
      </c>
      <c r="D8610" t="s">
        <v>25</v>
      </c>
      <c r="E8610" s="6" t="s">
        <v>20680</v>
      </c>
      <c r="F8610" t="s">
        <v>30</v>
      </c>
      <c r="G8610">
        <v>4</v>
      </c>
      <c r="H8610">
        <v>0</v>
      </c>
      <c r="I8610">
        <v>55</v>
      </c>
      <c r="J8610">
        <v>5</v>
      </c>
      <c r="K8610">
        <v>793.54</v>
      </c>
      <c r="L8610" t="str">
        <f t="shared" si="804"/>
        <v>OUTLIER</v>
      </c>
      <c r="M8610">
        <v>1</v>
      </c>
      <c r="N8610" t="str">
        <f t="shared" si="805"/>
        <v/>
      </c>
      <c r="O8610">
        <v>24</v>
      </c>
      <c r="P8610" s="11">
        <v>0</v>
      </c>
      <c r="Q8610" s="11">
        <v>9.0909090909090898E-2</v>
      </c>
      <c r="R8610" s="12">
        <v>793.54</v>
      </c>
      <c r="S8610" t="s">
        <v>22</v>
      </c>
      <c r="T8610">
        <v>1</v>
      </c>
      <c r="U8610">
        <f t="shared" si="806"/>
        <v>4</v>
      </c>
      <c r="V8610">
        <f t="shared" si="807"/>
        <v>1</v>
      </c>
      <c r="W8610">
        <f t="shared" si="808"/>
        <v>5</v>
      </c>
      <c r="X8610" t="str">
        <f t="shared" si="809"/>
        <v>415</v>
      </c>
      <c r="Y8610" t="str">
        <f>IF(Table1[[#This Row],[RFM_Score]]="555","Champion", IF(AND(J8610&gt;=4,V8610&gt;=4),"Loyal", IF(U8610&lt;=2,"At Risk", IF(W8610&gt;=4,"Potential Loyalist","Others"))))</f>
        <v>Potential Loyalist</v>
      </c>
    </row>
    <row r="8611" spans="1:25">
      <c r="A8611" t="s">
        <v>11536</v>
      </c>
      <c r="B8611">
        <v>29</v>
      </c>
      <c r="C8611" t="s">
        <v>24</v>
      </c>
      <c r="D8611" t="s">
        <v>46</v>
      </c>
      <c r="E8611" s="6" t="s">
        <v>20681</v>
      </c>
      <c r="F8611" t="s">
        <v>60</v>
      </c>
      <c r="G8611">
        <v>1</v>
      </c>
      <c r="H8611">
        <v>1</v>
      </c>
      <c r="I8611">
        <v>42</v>
      </c>
      <c r="J8611">
        <v>1</v>
      </c>
      <c r="K8611">
        <v>789.45</v>
      </c>
      <c r="L8611" t="str">
        <f t="shared" si="804"/>
        <v>OUTLIER</v>
      </c>
      <c r="M8611">
        <v>1</v>
      </c>
      <c r="N8611" t="str">
        <f t="shared" si="805"/>
        <v/>
      </c>
      <c r="O8611">
        <v>112</v>
      </c>
      <c r="P8611" s="11">
        <v>1</v>
      </c>
      <c r="Q8611" s="11">
        <v>2.3809523809523801E-2</v>
      </c>
      <c r="R8611" s="12">
        <v>789.45</v>
      </c>
      <c r="S8611" t="s">
        <v>22</v>
      </c>
      <c r="T8611">
        <v>1</v>
      </c>
      <c r="U8611">
        <f t="shared" si="806"/>
        <v>1</v>
      </c>
      <c r="V8611">
        <f t="shared" si="807"/>
        <v>1</v>
      </c>
      <c r="W8611">
        <f t="shared" si="808"/>
        <v>5</v>
      </c>
      <c r="X8611" t="str">
        <f t="shared" si="809"/>
        <v>115</v>
      </c>
      <c r="Y8611" t="str">
        <f>IF(Table1[[#This Row],[RFM_Score]]="555","Champion", IF(AND(J8611&gt;=4,V8611&gt;=4),"Loyal", IF(U8611&lt;=2,"At Risk", IF(W8611&gt;=4,"Potential Loyalist","Others"))))</f>
        <v>At Risk</v>
      </c>
    </row>
    <row r="8612" spans="1:25">
      <c r="A8612" t="s">
        <v>1549</v>
      </c>
      <c r="B8612">
        <v>26</v>
      </c>
      <c r="C8612" t="s">
        <v>24</v>
      </c>
      <c r="D8612" t="s">
        <v>25</v>
      </c>
      <c r="E8612" s="6" t="s">
        <v>20682</v>
      </c>
      <c r="F8612" t="s">
        <v>26</v>
      </c>
      <c r="G8612">
        <v>5</v>
      </c>
      <c r="H8612">
        <v>2</v>
      </c>
      <c r="I8612">
        <v>51</v>
      </c>
      <c r="J8612">
        <v>2</v>
      </c>
      <c r="K8612">
        <v>769.77</v>
      </c>
      <c r="L8612" t="str">
        <f t="shared" si="804"/>
        <v>OUTLIER</v>
      </c>
      <c r="M8612">
        <v>1</v>
      </c>
      <c r="N8612" t="str">
        <f t="shared" si="805"/>
        <v/>
      </c>
      <c r="O8612">
        <v>58</v>
      </c>
      <c r="P8612" s="11">
        <v>0.4</v>
      </c>
      <c r="Q8612" s="11">
        <v>3.9215686274509803E-2</v>
      </c>
      <c r="R8612" s="12">
        <v>769.77</v>
      </c>
      <c r="S8612" t="s">
        <v>22</v>
      </c>
      <c r="T8612">
        <v>0</v>
      </c>
      <c r="U8612">
        <f t="shared" si="806"/>
        <v>3</v>
      </c>
      <c r="V8612">
        <f t="shared" si="807"/>
        <v>1</v>
      </c>
      <c r="W8612">
        <f t="shared" si="808"/>
        <v>5</v>
      </c>
      <c r="X8612" t="str">
        <f t="shared" si="809"/>
        <v>315</v>
      </c>
      <c r="Y8612" t="str">
        <f>IF(Table1[[#This Row],[RFM_Score]]="555","Champion", IF(AND(J8612&gt;=4,V8612&gt;=4),"Loyal", IF(U8612&lt;=2,"At Risk", IF(W8612&gt;=4,"Potential Loyalist","Others"))))</f>
        <v>Potential Loyalist</v>
      </c>
    </row>
    <row r="8613" spans="1:25">
      <c r="A8613" t="s">
        <v>3584</v>
      </c>
      <c r="B8613">
        <v>52</v>
      </c>
      <c r="C8613" t="s">
        <v>24</v>
      </c>
      <c r="D8613" t="s">
        <v>25</v>
      </c>
      <c r="E8613" s="6" t="s">
        <v>20683</v>
      </c>
      <c r="F8613" t="s">
        <v>37</v>
      </c>
      <c r="G8613">
        <v>7</v>
      </c>
      <c r="H8613">
        <v>2</v>
      </c>
      <c r="I8613">
        <v>53</v>
      </c>
      <c r="J8613">
        <v>2</v>
      </c>
      <c r="K8613">
        <v>765.72</v>
      </c>
      <c r="L8613" t="str">
        <f t="shared" si="804"/>
        <v>OUTLIER</v>
      </c>
      <c r="M8613">
        <v>1</v>
      </c>
      <c r="N8613" t="str">
        <f t="shared" si="805"/>
        <v/>
      </c>
      <c r="O8613">
        <v>10</v>
      </c>
      <c r="P8613" s="11">
        <v>0.28571428571428498</v>
      </c>
      <c r="Q8613" s="11">
        <v>3.7735849056603703E-2</v>
      </c>
      <c r="R8613" s="12">
        <v>765.72</v>
      </c>
      <c r="S8613" t="s">
        <v>22</v>
      </c>
      <c r="T8613">
        <v>0</v>
      </c>
      <c r="U8613">
        <f t="shared" si="806"/>
        <v>5</v>
      </c>
      <c r="V8613">
        <f t="shared" si="807"/>
        <v>1</v>
      </c>
      <c r="W8613">
        <f t="shared" si="808"/>
        <v>5</v>
      </c>
      <c r="X8613" t="str">
        <f t="shared" si="809"/>
        <v>515</v>
      </c>
      <c r="Y8613" t="str">
        <f>IF(Table1[[#This Row],[RFM_Score]]="555","Champion", IF(AND(J8613&gt;=4,V8613&gt;=4),"Loyal", IF(U8613&lt;=2,"At Risk", IF(W8613&gt;=4,"Potential Loyalist","Others"))))</f>
        <v>Potential Loyalist</v>
      </c>
    </row>
    <row r="8614" spans="1:25">
      <c r="A8614" t="s">
        <v>4544</v>
      </c>
      <c r="B8614">
        <v>38</v>
      </c>
      <c r="C8614" t="s">
        <v>19</v>
      </c>
      <c r="D8614" t="s">
        <v>35</v>
      </c>
      <c r="E8614" s="6" t="s">
        <v>20684</v>
      </c>
      <c r="F8614" t="s">
        <v>30</v>
      </c>
      <c r="G8614">
        <v>1</v>
      </c>
      <c r="H8614">
        <v>1</v>
      </c>
      <c r="I8614">
        <v>37</v>
      </c>
      <c r="J8614">
        <v>3</v>
      </c>
      <c r="K8614">
        <v>763.5</v>
      </c>
      <c r="L8614" t="str">
        <f t="shared" si="804"/>
        <v>OUTLIER</v>
      </c>
      <c r="M8614">
        <v>1</v>
      </c>
      <c r="N8614" t="str">
        <f t="shared" si="805"/>
        <v/>
      </c>
      <c r="O8614">
        <v>28</v>
      </c>
      <c r="P8614" s="11">
        <v>1</v>
      </c>
      <c r="Q8614" s="11">
        <v>8.1081081081081002E-2</v>
      </c>
      <c r="R8614" s="12">
        <v>763.5</v>
      </c>
      <c r="S8614" t="s">
        <v>22</v>
      </c>
      <c r="T8614">
        <v>0</v>
      </c>
      <c r="U8614">
        <f t="shared" si="806"/>
        <v>4</v>
      </c>
      <c r="V8614">
        <f t="shared" si="807"/>
        <v>1</v>
      </c>
      <c r="W8614">
        <f t="shared" si="808"/>
        <v>5</v>
      </c>
      <c r="X8614" t="str">
        <f t="shared" si="809"/>
        <v>415</v>
      </c>
      <c r="Y8614" t="str">
        <f>IF(Table1[[#This Row],[RFM_Score]]="555","Champion", IF(AND(J8614&gt;=4,V8614&gt;=4),"Loyal", IF(U8614&lt;=2,"At Risk", IF(W8614&gt;=4,"Potential Loyalist","Others"))))</f>
        <v>Potential Loyalist</v>
      </c>
    </row>
    <row r="8615" spans="1:25">
      <c r="A8615" t="s">
        <v>4977</v>
      </c>
      <c r="B8615">
        <v>42</v>
      </c>
      <c r="C8615" t="s">
        <v>24</v>
      </c>
      <c r="D8615" t="s">
        <v>35</v>
      </c>
      <c r="E8615" s="6" t="s">
        <v>20685</v>
      </c>
      <c r="F8615" t="s">
        <v>62</v>
      </c>
      <c r="G8615">
        <v>3</v>
      </c>
      <c r="H8615">
        <v>1</v>
      </c>
      <c r="I8615">
        <v>49</v>
      </c>
      <c r="J8615">
        <v>5</v>
      </c>
      <c r="K8615">
        <v>756.03</v>
      </c>
      <c r="L8615" t="str">
        <f t="shared" si="804"/>
        <v>OUTLIER</v>
      </c>
      <c r="M8615">
        <v>1</v>
      </c>
      <c r="N8615" t="str">
        <f t="shared" si="805"/>
        <v/>
      </c>
      <c r="O8615">
        <v>4</v>
      </c>
      <c r="P8615" s="11">
        <v>0.33333333333333298</v>
      </c>
      <c r="Q8615" s="11">
        <v>0.10204081632653</v>
      </c>
      <c r="R8615" s="12">
        <v>756.03</v>
      </c>
      <c r="S8615" t="s">
        <v>22</v>
      </c>
      <c r="T8615">
        <v>0</v>
      </c>
      <c r="U8615">
        <f t="shared" si="806"/>
        <v>5</v>
      </c>
      <c r="V8615">
        <f t="shared" si="807"/>
        <v>1</v>
      </c>
      <c r="W8615">
        <f t="shared" si="808"/>
        <v>5</v>
      </c>
      <c r="X8615" t="str">
        <f t="shared" si="809"/>
        <v>515</v>
      </c>
      <c r="Y8615" t="str">
        <f>IF(Table1[[#This Row],[RFM_Score]]="555","Champion", IF(AND(J8615&gt;=4,V8615&gt;=4),"Loyal", IF(U8615&lt;=2,"At Risk", IF(W8615&gt;=4,"Potential Loyalist","Others"))))</f>
        <v>Potential Loyalist</v>
      </c>
    </row>
    <row r="8616" spans="1:25">
      <c r="A8616" t="s">
        <v>3736</v>
      </c>
      <c r="B8616">
        <v>32</v>
      </c>
      <c r="C8616" t="s">
        <v>24</v>
      </c>
      <c r="D8616" t="s">
        <v>29</v>
      </c>
      <c r="E8616" s="6" t="s">
        <v>20686</v>
      </c>
      <c r="F8616" t="s">
        <v>37</v>
      </c>
      <c r="G8616">
        <v>1</v>
      </c>
      <c r="H8616">
        <v>0</v>
      </c>
      <c r="I8616">
        <v>60</v>
      </c>
      <c r="J8616">
        <v>3</v>
      </c>
      <c r="K8616">
        <v>750.67</v>
      </c>
      <c r="L8616" t="str">
        <f t="shared" si="804"/>
        <v>OUTLIER</v>
      </c>
      <c r="M8616">
        <v>1</v>
      </c>
      <c r="N8616" t="str">
        <f t="shared" si="805"/>
        <v/>
      </c>
      <c r="O8616">
        <v>58</v>
      </c>
      <c r="P8616" s="11">
        <v>0</v>
      </c>
      <c r="Q8616" s="11">
        <v>0.05</v>
      </c>
      <c r="R8616" s="12">
        <v>750.67</v>
      </c>
      <c r="S8616" t="s">
        <v>22</v>
      </c>
      <c r="T8616">
        <v>0</v>
      </c>
      <c r="U8616">
        <f t="shared" si="806"/>
        <v>3</v>
      </c>
      <c r="V8616">
        <f t="shared" si="807"/>
        <v>1</v>
      </c>
      <c r="W8616">
        <f t="shared" si="808"/>
        <v>5</v>
      </c>
      <c r="X8616" t="str">
        <f t="shared" si="809"/>
        <v>315</v>
      </c>
      <c r="Y8616" t="str">
        <f>IF(Table1[[#This Row],[RFM_Score]]="555","Champion", IF(AND(J8616&gt;=4,V8616&gt;=4),"Loyal", IF(U8616&lt;=2,"At Risk", IF(W8616&gt;=4,"Potential Loyalist","Others"))))</f>
        <v>Potential Loyalist</v>
      </c>
    </row>
    <row r="8617" spans="1:25">
      <c r="A8617" t="s">
        <v>6030</v>
      </c>
      <c r="B8617">
        <v>41</v>
      </c>
      <c r="C8617" t="s">
        <v>24</v>
      </c>
      <c r="D8617" t="s">
        <v>25</v>
      </c>
      <c r="E8617" s="6" t="s">
        <v>20687</v>
      </c>
      <c r="F8617" t="s">
        <v>26</v>
      </c>
      <c r="G8617">
        <v>1</v>
      </c>
      <c r="H8617">
        <v>0</v>
      </c>
      <c r="I8617">
        <v>58</v>
      </c>
      <c r="J8617">
        <v>1</v>
      </c>
      <c r="K8617">
        <v>744.37</v>
      </c>
      <c r="L8617" t="str">
        <f t="shared" si="804"/>
        <v>OUTLIER</v>
      </c>
      <c r="M8617">
        <v>1</v>
      </c>
      <c r="N8617" t="str">
        <f t="shared" si="805"/>
        <v/>
      </c>
      <c r="O8617">
        <v>11</v>
      </c>
      <c r="P8617" s="11">
        <v>0</v>
      </c>
      <c r="Q8617" s="11">
        <v>1.72413793103448E-2</v>
      </c>
      <c r="R8617" s="12">
        <v>744.37</v>
      </c>
      <c r="S8617" t="s">
        <v>22</v>
      </c>
      <c r="T8617">
        <v>0</v>
      </c>
      <c r="U8617">
        <f t="shared" si="806"/>
        <v>5</v>
      </c>
      <c r="V8617">
        <f t="shared" si="807"/>
        <v>1</v>
      </c>
      <c r="W8617">
        <f t="shared" si="808"/>
        <v>5</v>
      </c>
      <c r="X8617" t="str">
        <f t="shared" si="809"/>
        <v>515</v>
      </c>
      <c r="Y8617" t="str">
        <f>IF(Table1[[#This Row],[RFM_Score]]="555","Champion", IF(AND(J8617&gt;=4,V8617&gt;=4),"Loyal", IF(U8617&lt;=2,"At Risk", IF(W8617&gt;=4,"Potential Loyalist","Others"))))</f>
        <v>Potential Loyalist</v>
      </c>
    </row>
    <row r="8618" spans="1:25">
      <c r="A8618" t="s">
        <v>10884</v>
      </c>
      <c r="B8618">
        <v>50</v>
      </c>
      <c r="C8618" t="s">
        <v>24</v>
      </c>
      <c r="D8618" t="s">
        <v>41</v>
      </c>
      <c r="E8618" s="6" t="s">
        <v>20688</v>
      </c>
      <c r="F8618" t="s">
        <v>26</v>
      </c>
      <c r="G8618">
        <v>1</v>
      </c>
      <c r="H8618">
        <v>0</v>
      </c>
      <c r="I8618">
        <v>37</v>
      </c>
      <c r="J8618">
        <v>2</v>
      </c>
      <c r="K8618">
        <v>743.27</v>
      </c>
      <c r="L8618" t="str">
        <f t="shared" si="804"/>
        <v>OUTLIER</v>
      </c>
      <c r="M8618">
        <v>1</v>
      </c>
      <c r="N8618" t="str">
        <f t="shared" si="805"/>
        <v/>
      </c>
      <c r="O8618">
        <v>32</v>
      </c>
      <c r="P8618" s="11">
        <v>0</v>
      </c>
      <c r="Q8618" s="11">
        <v>5.4054054054054002E-2</v>
      </c>
      <c r="R8618" s="12">
        <v>743.27</v>
      </c>
      <c r="S8618" t="s">
        <v>22</v>
      </c>
      <c r="T8618">
        <v>0</v>
      </c>
      <c r="U8618">
        <f t="shared" si="806"/>
        <v>4</v>
      </c>
      <c r="V8618">
        <f t="shared" si="807"/>
        <v>1</v>
      </c>
      <c r="W8618">
        <f t="shared" si="808"/>
        <v>5</v>
      </c>
      <c r="X8618" t="str">
        <f t="shared" si="809"/>
        <v>415</v>
      </c>
      <c r="Y8618" t="str">
        <f>IF(Table1[[#This Row],[RFM_Score]]="555","Champion", IF(AND(J8618&gt;=4,V8618&gt;=4),"Loyal", IF(U8618&lt;=2,"At Risk", IF(W8618&gt;=4,"Potential Loyalist","Others"))))</f>
        <v>Potential Loyalist</v>
      </c>
    </row>
    <row r="8619" spans="1:25">
      <c r="A8619" t="s">
        <v>11913</v>
      </c>
      <c r="B8619">
        <v>32</v>
      </c>
      <c r="C8619" t="s">
        <v>33</v>
      </c>
      <c r="D8619" t="s">
        <v>46</v>
      </c>
      <c r="E8619" s="6" t="s">
        <v>20689</v>
      </c>
      <c r="F8619" t="s">
        <v>21</v>
      </c>
      <c r="G8619">
        <v>1</v>
      </c>
      <c r="H8619">
        <v>1</v>
      </c>
      <c r="I8619">
        <v>54</v>
      </c>
      <c r="J8619">
        <v>1</v>
      </c>
      <c r="K8619">
        <v>743.2</v>
      </c>
      <c r="L8619" t="str">
        <f t="shared" si="804"/>
        <v>OUTLIER</v>
      </c>
      <c r="M8619">
        <v>1</v>
      </c>
      <c r="N8619" t="str">
        <f t="shared" si="805"/>
        <v/>
      </c>
      <c r="O8619">
        <v>0</v>
      </c>
      <c r="P8619" s="11">
        <v>1</v>
      </c>
      <c r="Q8619" s="11">
        <v>1.85185185185185E-2</v>
      </c>
      <c r="R8619" s="12">
        <v>743.2</v>
      </c>
      <c r="S8619" t="s">
        <v>22</v>
      </c>
      <c r="T8619">
        <v>0</v>
      </c>
      <c r="U8619">
        <f t="shared" si="806"/>
        <v>5</v>
      </c>
      <c r="V8619">
        <f t="shared" si="807"/>
        <v>1</v>
      </c>
      <c r="W8619">
        <f t="shared" si="808"/>
        <v>5</v>
      </c>
      <c r="X8619" t="str">
        <f t="shared" si="809"/>
        <v>515</v>
      </c>
      <c r="Y8619" t="str">
        <f>IF(Table1[[#This Row],[RFM_Score]]="555","Champion", IF(AND(J8619&gt;=4,V8619&gt;=4),"Loyal", IF(U8619&lt;=2,"At Risk", IF(W8619&gt;=4,"Potential Loyalist","Others"))))</f>
        <v>Potential Loyalist</v>
      </c>
    </row>
    <row r="8620" spans="1:25">
      <c r="A8620" t="s">
        <v>11951</v>
      </c>
      <c r="B8620">
        <v>21</v>
      </c>
      <c r="C8620" t="s">
        <v>24</v>
      </c>
      <c r="D8620" t="s">
        <v>25</v>
      </c>
      <c r="E8620" s="6" t="s">
        <v>20690</v>
      </c>
      <c r="F8620" t="s">
        <v>37</v>
      </c>
      <c r="G8620">
        <v>3</v>
      </c>
      <c r="H8620">
        <v>1</v>
      </c>
      <c r="I8620">
        <v>56</v>
      </c>
      <c r="J8620">
        <v>2</v>
      </c>
      <c r="K8620">
        <v>740.43</v>
      </c>
      <c r="L8620" t="str">
        <f t="shared" si="804"/>
        <v>OUTLIER</v>
      </c>
      <c r="M8620">
        <v>1</v>
      </c>
      <c r="N8620" t="str">
        <f t="shared" si="805"/>
        <v/>
      </c>
      <c r="O8620">
        <v>23</v>
      </c>
      <c r="P8620" s="11">
        <v>0.33333333333333298</v>
      </c>
      <c r="Q8620" s="11">
        <v>3.5714285714285698E-2</v>
      </c>
      <c r="R8620" s="12">
        <v>740.43</v>
      </c>
      <c r="S8620" t="s">
        <v>22</v>
      </c>
      <c r="T8620">
        <v>0</v>
      </c>
      <c r="U8620">
        <f t="shared" si="806"/>
        <v>4</v>
      </c>
      <c r="V8620">
        <f t="shared" si="807"/>
        <v>1</v>
      </c>
      <c r="W8620">
        <f t="shared" si="808"/>
        <v>5</v>
      </c>
      <c r="X8620" t="str">
        <f t="shared" si="809"/>
        <v>415</v>
      </c>
      <c r="Y8620" t="str">
        <f>IF(Table1[[#This Row],[RFM_Score]]="555","Champion", IF(AND(J8620&gt;=4,V8620&gt;=4),"Loyal", IF(U8620&lt;=2,"At Risk", IF(W8620&gt;=4,"Potential Loyalist","Others"))))</f>
        <v>Potential Loyalist</v>
      </c>
    </row>
    <row r="8621" spans="1:25">
      <c r="A8621" t="s">
        <v>10022</v>
      </c>
      <c r="B8621">
        <v>30</v>
      </c>
      <c r="C8621" t="s">
        <v>24</v>
      </c>
      <c r="D8621" t="s">
        <v>29</v>
      </c>
      <c r="E8621" s="6" t="s">
        <v>20691</v>
      </c>
      <c r="F8621" t="s">
        <v>26</v>
      </c>
      <c r="G8621">
        <v>4</v>
      </c>
      <c r="H8621">
        <v>0</v>
      </c>
      <c r="I8621">
        <v>49</v>
      </c>
      <c r="J8621">
        <v>2</v>
      </c>
      <c r="K8621">
        <v>737.49</v>
      </c>
      <c r="L8621" t="str">
        <f t="shared" si="804"/>
        <v>OUTLIER</v>
      </c>
      <c r="M8621">
        <v>1</v>
      </c>
      <c r="N8621" t="str">
        <f t="shared" si="805"/>
        <v/>
      </c>
      <c r="O8621">
        <v>16</v>
      </c>
      <c r="P8621" s="11">
        <v>0</v>
      </c>
      <c r="Q8621" s="11">
        <v>4.08163265306122E-2</v>
      </c>
      <c r="R8621" s="12">
        <v>737.49</v>
      </c>
      <c r="S8621" t="s">
        <v>22</v>
      </c>
      <c r="T8621">
        <v>0</v>
      </c>
      <c r="U8621">
        <f t="shared" si="806"/>
        <v>5</v>
      </c>
      <c r="V8621">
        <f t="shared" si="807"/>
        <v>1</v>
      </c>
      <c r="W8621">
        <f t="shared" si="808"/>
        <v>5</v>
      </c>
      <c r="X8621" t="str">
        <f t="shared" si="809"/>
        <v>515</v>
      </c>
      <c r="Y8621" t="str">
        <f>IF(Table1[[#This Row],[RFM_Score]]="555","Champion", IF(AND(J8621&gt;=4,V8621&gt;=4),"Loyal", IF(U8621&lt;=2,"At Risk", IF(W8621&gt;=4,"Potential Loyalist","Others"))))</f>
        <v>Potential Loyalist</v>
      </c>
    </row>
    <row r="8622" spans="1:25">
      <c r="A8622" t="s">
        <v>6409</v>
      </c>
      <c r="B8622">
        <v>48</v>
      </c>
      <c r="C8622" t="s">
        <v>19</v>
      </c>
      <c r="D8622" t="s">
        <v>25</v>
      </c>
      <c r="E8622" s="6" t="s">
        <v>20692</v>
      </c>
      <c r="F8622" t="s">
        <v>21</v>
      </c>
      <c r="G8622">
        <v>4</v>
      </c>
      <c r="H8622">
        <v>1</v>
      </c>
      <c r="I8622">
        <v>62</v>
      </c>
      <c r="J8622">
        <v>3</v>
      </c>
      <c r="K8622">
        <v>736.25</v>
      </c>
      <c r="L8622" t="str">
        <f t="shared" si="804"/>
        <v>OUTLIER</v>
      </c>
      <c r="M8622">
        <v>1</v>
      </c>
      <c r="N8622" t="str">
        <f t="shared" si="805"/>
        <v/>
      </c>
      <c r="O8622">
        <v>175</v>
      </c>
      <c r="P8622" s="11">
        <v>0.25</v>
      </c>
      <c r="Q8622" s="11">
        <v>4.8387096774193498E-2</v>
      </c>
      <c r="R8622" s="12">
        <v>736.25</v>
      </c>
      <c r="S8622" t="s">
        <v>22</v>
      </c>
      <c r="T8622">
        <v>1</v>
      </c>
      <c r="U8622">
        <f t="shared" si="806"/>
        <v>1</v>
      </c>
      <c r="V8622">
        <f t="shared" si="807"/>
        <v>1</v>
      </c>
      <c r="W8622">
        <f t="shared" si="808"/>
        <v>5</v>
      </c>
      <c r="X8622" t="str">
        <f t="shared" si="809"/>
        <v>115</v>
      </c>
      <c r="Y8622" t="str">
        <f>IF(Table1[[#This Row],[RFM_Score]]="555","Champion", IF(AND(J8622&gt;=4,V8622&gt;=4),"Loyal", IF(U8622&lt;=2,"At Risk", IF(W8622&gt;=4,"Potential Loyalist","Others"))))</f>
        <v>At Risk</v>
      </c>
    </row>
    <row r="8623" spans="1:25">
      <c r="A8623" t="s">
        <v>398</v>
      </c>
      <c r="B8623">
        <v>53</v>
      </c>
      <c r="C8623" t="s">
        <v>24</v>
      </c>
      <c r="D8623" t="s">
        <v>46</v>
      </c>
      <c r="E8623" s="6" t="s">
        <v>20693</v>
      </c>
      <c r="F8623" t="s">
        <v>62</v>
      </c>
      <c r="G8623">
        <v>0</v>
      </c>
      <c r="H8623">
        <v>0</v>
      </c>
      <c r="I8623">
        <v>46</v>
      </c>
      <c r="J8623">
        <v>4</v>
      </c>
      <c r="K8623">
        <v>736.14</v>
      </c>
      <c r="L8623" t="str">
        <f t="shared" si="804"/>
        <v>OUTLIER</v>
      </c>
      <c r="M8623">
        <v>1</v>
      </c>
      <c r="N8623" t="str">
        <f t="shared" si="805"/>
        <v/>
      </c>
      <c r="O8623">
        <v>16</v>
      </c>
      <c r="P8623" s="11">
        <v>0</v>
      </c>
      <c r="Q8623" s="11">
        <v>8.6956521739130405E-2</v>
      </c>
      <c r="R8623" s="12">
        <v>736.14</v>
      </c>
      <c r="S8623" t="s">
        <v>22</v>
      </c>
      <c r="T8623">
        <v>0</v>
      </c>
      <c r="U8623">
        <f t="shared" si="806"/>
        <v>5</v>
      </c>
      <c r="V8623">
        <f t="shared" si="807"/>
        <v>1</v>
      </c>
      <c r="W8623">
        <f t="shared" si="808"/>
        <v>5</v>
      </c>
      <c r="X8623" t="str">
        <f t="shared" si="809"/>
        <v>515</v>
      </c>
      <c r="Y8623" t="str">
        <f>IF(Table1[[#This Row],[RFM_Score]]="555","Champion", IF(AND(J8623&gt;=4,V8623&gt;=4),"Loyal", IF(U8623&lt;=2,"At Risk", IF(W8623&gt;=4,"Potential Loyalist","Others"))))</f>
        <v>Potential Loyalist</v>
      </c>
    </row>
    <row r="8624" spans="1:25">
      <c r="A8624" t="s">
        <v>2963</v>
      </c>
      <c r="B8624">
        <v>33</v>
      </c>
      <c r="C8624" t="s">
        <v>24</v>
      </c>
      <c r="D8624" t="s">
        <v>20</v>
      </c>
      <c r="E8624" s="6" t="s">
        <v>20694</v>
      </c>
      <c r="F8624" t="s">
        <v>60</v>
      </c>
      <c r="G8624">
        <v>2</v>
      </c>
      <c r="H8624">
        <v>1</v>
      </c>
      <c r="I8624">
        <v>59</v>
      </c>
      <c r="J8624">
        <v>1</v>
      </c>
      <c r="K8624">
        <v>731.43</v>
      </c>
      <c r="L8624" t="str">
        <f t="shared" si="804"/>
        <v>OUTLIER</v>
      </c>
      <c r="M8624">
        <v>1</v>
      </c>
      <c r="N8624" t="str">
        <f t="shared" si="805"/>
        <v/>
      </c>
      <c r="O8624">
        <v>74</v>
      </c>
      <c r="P8624" s="11">
        <v>0.5</v>
      </c>
      <c r="Q8624" s="11">
        <v>1.6949152542372801E-2</v>
      </c>
      <c r="R8624" s="12">
        <v>731.43</v>
      </c>
      <c r="S8624" t="s">
        <v>22</v>
      </c>
      <c r="T8624">
        <v>0</v>
      </c>
      <c r="U8624">
        <f t="shared" si="806"/>
        <v>2</v>
      </c>
      <c r="V8624">
        <f t="shared" si="807"/>
        <v>1</v>
      </c>
      <c r="W8624">
        <f t="shared" si="808"/>
        <v>5</v>
      </c>
      <c r="X8624" t="str">
        <f t="shared" si="809"/>
        <v>215</v>
      </c>
      <c r="Y8624" t="str">
        <f>IF(Table1[[#This Row],[RFM_Score]]="555","Champion", IF(AND(J8624&gt;=4,V8624&gt;=4),"Loyal", IF(U8624&lt;=2,"At Risk", IF(W8624&gt;=4,"Potential Loyalist","Others"))))</f>
        <v>At Risk</v>
      </c>
    </row>
    <row r="8625" spans="1:25">
      <c r="A8625" t="s">
        <v>1494</v>
      </c>
      <c r="B8625">
        <v>39</v>
      </c>
      <c r="C8625" t="s">
        <v>19</v>
      </c>
      <c r="D8625" t="s">
        <v>25</v>
      </c>
      <c r="E8625" s="6" t="s">
        <v>20695</v>
      </c>
      <c r="F8625" t="s">
        <v>62</v>
      </c>
      <c r="G8625">
        <v>3</v>
      </c>
      <c r="H8625">
        <v>0</v>
      </c>
      <c r="I8625">
        <v>50</v>
      </c>
      <c r="J8625">
        <v>5</v>
      </c>
      <c r="K8625">
        <v>731.07</v>
      </c>
      <c r="L8625" t="str">
        <f t="shared" si="804"/>
        <v>OUTLIER</v>
      </c>
      <c r="M8625">
        <v>1</v>
      </c>
      <c r="N8625" t="str">
        <f t="shared" si="805"/>
        <v/>
      </c>
      <c r="O8625">
        <v>44</v>
      </c>
      <c r="P8625" s="11">
        <v>0</v>
      </c>
      <c r="Q8625" s="11">
        <v>0.1</v>
      </c>
      <c r="R8625" s="12">
        <v>731.07</v>
      </c>
      <c r="S8625" t="s">
        <v>22</v>
      </c>
      <c r="T8625">
        <v>0</v>
      </c>
      <c r="U8625">
        <f t="shared" si="806"/>
        <v>3</v>
      </c>
      <c r="V8625">
        <f t="shared" si="807"/>
        <v>1</v>
      </c>
      <c r="W8625">
        <f t="shared" si="808"/>
        <v>5</v>
      </c>
      <c r="X8625" t="str">
        <f t="shared" si="809"/>
        <v>315</v>
      </c>
      <c r="Y8625" t="str">
        <f>IF(Table1[[#This Row],[RFM_Score]]="555","Champion", IF(AND(J8625&gt;=4,V8625&gt;=4),"Loyal", IF(U8625&lt;=2,"At Risk", IF(W8625&gt;=4,"Potential Loyalist","Others"))))</f>
        <v>Potential Loyalist</v>
      </c>
    </row>
    <row r="8626" spans="1:25">
      <c r="A8626" t="s">
        <v>10060</v>
      </c>
      <c r="B8626">
        <v>35</v>
      </c>
      <c r="C8626" t="s">
        <v>24</v>
      </c>
      <c r="D8626" t="s">
        <v>29</v>
      </c>
      <c r="E8626" s="6" t="s">
        <v>20696</v>
      </c>
      <c r="F8626" t="s">
        <v>30</v>
      </c>
      <c r="G8626">
        <v>4</v>
      </c>
      <c r="H8626">
        <v>1</v>
      </c>
      <c r="I8626">
        <v>50</v>
      </c>
      <c r="J8626">
        <v>6</v>
      </c>
      <c r="K8626">
        <v>726.78</v>
      </c>
      <c r="L8626" t="str">
        <f t="shared" si="804"/>
        <v>OUTLIER</v>
      </c>
      <c r="M8626">
        <v>1</v>
      </c>
      <c r="N8626" t="str">
        <f t="shared" si="805"/>
        <v/>
      </c>
      <c r="O8626">
        <v>88</v>
      </c>
      <c r="P8626" s="11">
        <v>0.25</v>
      </c>
      <c r="Q8626" s="11">
        <v>0.12</v>
      </c>
      <c r="R8626" s="12">
        <v>726.78</v>
      </c>
      <c r="S8626" t="s">
        <v>22</v>
      </c>
      <c r="T8626">
        <v>0</v>
      </c>
      <c r="U8626">
        <f t="shared" si="806"/>
        <v>2</v>
      </c>
      <c r="V8626">
        <f t="shared" si="807"/>
        <v>1</v>
      </c>
      <c r="W8626">
        <f t="shared" si="808"/>
        <v>5</v>
      </c>
      <c r="X8626" t="str">
        <f t="shared" si="809"/>
        <v>215</v>
      </c>
      <c r="Y8626" t="str">
        <f>IF(Table1[[#This Row],[RFM_Score]]="555","Champion", IF(AND(J8626&gt;=4,V8626&gt;=4),"Loyal", IF(U8626&lt;=2,"At Risk", IF(W8626&gt;=4,"Potential Loyalist","Others"))))</f>
        <v>At Risk</v>
      </c>
    </row>
    <row r="8627" spans="1:25">
      <c r="A8627" t="s">
        <v>6454</v>
      </c>
      <c r="B8627">
        <v>52</v>
      </c>
      <c r="C8627" t="s">
        <v>19</v>
      </c>
      <c r="D8627" t="s">
        <v>49</v>
      </c>
      <c r="E8627" s="6" t="s">
        <v>20697</v>
      </c>
      <c r="F8627" t="s">
        <v>30</v>
      </c>
      <c r="G8627">
        <v>2</v>
      </c>
      <c r="H8627">
        <v>1</v>
      </c>
      <c r="I8627">
        <v>53</v>
      </c>
      <c r="J8627">
        <v>3</v>
      </c>
      <c r="K8627">
        <v>722.31</v>
      </c>
      <c r="L8627" t="str">
        <f t="shared" si="804"/>
        <v>OUTLIER</v>
      </c>
      <c r="M8627">
        <v>1</v>
      </c>
      <c r="N8627" t="str">
        <f t="shared" si="805"/>
        <v/>
      </c>
      <c r="O8627">
        <v>64</v>
      </c>
      <c r="P8627" s="11">
        <v>0.5</v>
      </c>
      <c r="Q8627" s="11">
        <v>5.6603773584905599E-2</v>
      </c>
      <c r="R8627" s="12">
        <v>722.31</v>
      </c>
      <c r="S8627" t="s">
        <v>22</v>
      </c>
      <c r="T8627">
        <v>0</v>
      </c>
      <c r="U8627">
        <f t="shared" si="806"/>
        <v>3</v>
      </c>
      <c r="V8627">
        <f t="shared" si="807"/>
        <v>1</v>
      </c>
      <c r="W8627">
        <f t="shared" si="808"/>
        <v>5</v>
      </c>
      <c r="X8627" t="str">
        <f t="shared" si="809"/>
        <v>315</v>
      </c>
      <c r="Y8627" t="str">
        <f>IF(Table1[[#This Row],[RFM_Score]]="555","Champion", IF(AND(J8627&gt;=4,V8627&gt;=4),"Loyal", IF(U8627&lt;=2,"At Risk", IF(W8627&gt;=4,"Potential Loyalist","Others"))))</f>
        <v>Potential Loyalist</v>
      </c>
    </row>
    <row r="8628" spans="1:25">
      <c r="A8628" t="s">
        <v>9175</v>
      </c>
      <c r="B8628">
        <v>27</v>
      </c>
      <c r="C8628" t="s">
        <v>24</v>
      </c>
      <c r="D8628" t="s">
        <v>41</v>
      </c>
      <c r="E8628" s="6" t="s">
        <v>20698</v>
      </c>
      <c r="F8628" t="s">
        <v>37</v>
      </c>
      <c r="G8628">
        <v>2</v>
      </c>
      <c r="H8628">
        <v>0</v>
      </c>
      <c r="I8628">
        <v>49</v>
      </c>
      <c r="J8628">
        <v>5</v>
      </c>
      <c r="K8628">
        <v>720.83</v>
      </c>
      <c r="L8628" t="str">
        <f t="shared" si="804"/>
        <v>OUTLIER</v>
      </c>
      <c r="M8628">
        <v>1</v>
      </c>
      <c r="N8628" t="str">
        <f t="shared" si="805"/>
        <v/>
      </c>
      <c r="O8628">
        <v>28</v>
      </c>
      <c r="P8628" s="11">
        <v>0</v>
      </c>
      <c r="Q8628" s="11">
        <v>0.10204081632653</v>
      </c>
      <c r="R8628" s="12">
        <v>720.83</v>
      </c>
      <c r="S8628" t="s">
        <v>22</v>
      </c>
      <c r="T8628">
        <v>0</v>
      </c>
      <c r="U8628">
        <f t="shared" si="806"/>
        <v>4</v>
      </c>
      <c r="V8628">
        <f t="shared" si="807"/>
        <v>1</v>
      </c>
      <c r="W8628">
        <f t="shared" si="808"/>
        <v>5</v>
      </c>
      <c r="X8628" t="str">
        <f t="shared" si="809"/>
        <v>415</v>
      </c>
      <c r="Y8628" t="str">
        <f>IF(Table1[[#This Row],[RFM_Score]]="555","Champion", IF(AND(J8628&gt;=4,V8628&gt;=4),"Loyal", IF(U8628&lt;=2,"At Risk", IF(W8628&gt;=4,"Potential Loyalist","Others"))))</f>
        <v>Potential Loyalist</v>
      </c>
    </row>
    <row r="8629" spans="1:25">
      <c r="A8629" t="s">
        <v>3966</v>
      </c>
      <c r="B8629">
        <v>37</v>
      </c>
      <c r="C8629" t="s">
        <v>24</v>
      </c>
      <c r="D8629" t="s">
        <v>41</v>
      </c>
      <c r="E8629" s="6" t="s">
        <v>20699</v>
      </c>
      <c r="F8629" t="s">
        <v>30</v>
      </c>
      <c r="G8629">
        <v>5</v>
      </c>
      <c r="H8629">
        <v>0</v>
      </c>
      <c r="I8629">
        <v>56</v>
      </c>
      <c r="J8629">
        <v>6</v>
      </c>
      <c r="K8629">
        <v>718.68</v>
      </c>
      <c r="L8629" t="str">
        <f t="shared" si="804"/>
        <v>OUTLIER</v>
      </c>
      <c r="M8629">
        <v>1</v>
      </c>
      <c r="N8629" t="str">
        <f t="shared" si="805"/>
        <v/>
      </c>
      <c r="O8629">
        <v>11</v>
      </c>
      <c r="P8629" s="11">
        <v>0</v>
      </c>
      <c r="Q8629" s="11">
        <v>0.107142857142857</v>
      </c>
      <c r="R8629" s="12">
        <v>718.68</v>
      </c>
      <c r="S8629" t="s">
        <v>22</v>
      </c>
      <c r="T8629">
        <v>0</v>
      </c>
      <c r="U8629">
        <f t="shared" si="806"/>
        <v>5</v>
      </c>
      <c r="V8629">
        <f t="shared" si="807"/>
        <v>1</v>
      </c>
      <c r="W8629">
        <f t="shared" si="808"/>
        <v>5</v>
      </c>
      <c r="X8629" t="str">
        <f t="shared" si="809"/>
        <v>515</v>
      </c>
      <c r="Y8629" t="str">
        <f>IF(Table1[[#This Row],[RFM_Score]]="555","Champion", IF(AND(J8629&gt;=4,V8629&gt;=4),"Loyal", IF(U8629&lt;=2,"At Risk", IF(W8629&gt;=4,"Potential Loyalist","Others"))))</f>
        <v>Potential Loyalist</v>
      </c>
    </row>
    <row r="8630" spans="1:25">
      <c r="A8630" t="s">
        <v>3888</v>
      </c>
      <c r="B8630">
        <v>40</v>
      </c>
      <c r="C8630" t="s">
        <v>24</v>
      </c>
      <c r="D8630" t="s">
        <v>25</v>
      </c>
      <c r="E8630" s="6" t="s">
        <v>20700</v>
      </c>
      <c r="F8630" t="s">
        <v>62</v>
      </c>
      <c r="G8630">
        <v>6</v>
      </c>
      <c r="H8630">
        <v>0</v>
      </c>
      <c r="I8630">
        <v>63</v>
      </c>
      <c r="J8630">
        <v>2</v>
      </c>
      <c r="K8630">
        <v>717.87</v>
      </c>
      <c r="L8630" t="str">
        <f t="shared" si="804"/>
        <v>OUTLIER</v>
      </c>
      <c r="M8630">
        <v>1</v>
      </c>
      <c r="N8630" t="str">
        <f t="shared" si="805"/>
        <v/>
      </c>
      <c r="O8630">
        <v>31</v>
      </c>
      <c r="P8630" s="11">
        <v>0</v>
      </c>
      <c r="Q8630" s="11">
        <v>3.1746031746031703E-2</v>
      </c>
      <c r="R8630" s="12">
        <v>717.87</v>
      </c>
      <c r="S8630" t="s">
        <v>22</v>
      </c>
      <c r="T8630">
        <v>0</v>
      </c>
      <c r="U8630">
        <f t="shared" si="806"/>
        <v>4</v>
      </c>
      <c r="V8630">
        <f t="shared" si="807"/>
        <v>1</v>
      </c>
      <c r="W8630">
        <f t="shared" si="808"/>
        <v>5</v>
      </c>
      <c r="X8630" t="str">
        <f t="shared" si="809"/>
        <v>415</v>
      </c>
      <c r="Y8630" t="str">
        <f>IF(Table1[[#This Row],[RFM_Score]]="555","Champion", IF(AND(J8630&gt;=4,V8630&gt;=4),"Loyal", IF(U8630&lt;=2,"At Risk", IF(W8630&gt;=4,"Potential Loyalist","Others"))))</f>
        <v>Potential Loyalist</v>
      </c>
    </row>
    <row r="8631" spans="1:25">
      <c r="A8631" t="s">
        <v>5682</v>
      </c>
      <c r="B8631">
        <v>18</v>
      </c>
      <c r="C8631" t="s">
        <v>24</v>
      </c>
      <c r="D8631" t="s">
        <v>25</v>
      </c>
      <c r="E8631" s="6" t="s">
        <v>20701</v>
      </c>
      <c r="F8631" t="s">
        <v>21</v>
      </c>
      <c r="G8631">
        <v>1</v>
      </c>
      <c r="H8631">
        <v>0</v>
      </c>
      <c r="I8631">
        <v>46</v>
      </c>
      <c r="J8631">
        <v>2</v>
      </c>
      <c r="K8631">
        <v>717.66</v>
      </c>
      <c r="L8631" t="str">
        <f t="shared" si="804"/>
        <v>OUTLIER</v>
      </c>
      <c r="M8631">
        <v>1</v>
      </c>
      <c r="N8631" t="str">
        <f t="shared" si="805"/>
        <v/>
      </c>
      <c r="O8631">
        <v>13</v>
      </c>
      <c r="P8631" s="11">
        <v>0</v>
      </c>
      <c r="Q8631" s="11">
        <v>4.3478260869565202E-2</v>
      </c>
      <c r="R8631" s="12">
        <v>717.66</v>
      </c>
      <c r="S8631" t="s">
        <v>22</v>
      </c>
      <c r="T8631">
        <v>0</v>
      </c>
      <c r="U8631">
        <f t="shared" si="806"/>
        <v>5</v>
      </c>
      <c r="V8631">
        <f t="shared" si="807"/>
        <v>1</v>
      </c>
      <c r="W8631">
        <f t="shared" si="808"/>
        <v>5</v>
      </c>
      <c r="X8631" t="str">
        <f t="shared" si="809"/>
        <v>515</v>
      </c>
      <c r="Y8631" t="str">
        <f>IF(Table1[[#This Row],[RFM_Score]]="555","Champion", IF(AND(J8631&gt;=4,V8631&gt;=4),"Loyal", IF(U8631&lt;=2,"At Risk", IF(W8631&gt;=4,"Potential Loyalist","Others"))))</f>
        <v>Potential Loyalist</v>
      </c>
    </row>
    <row r="8632" spans="1:25">
      <c r="A8632" t="s">
        <v>7049</v>
      </c>
      <c r="B8632">
        <v>45</v>
      </c>
      <c r="C8632" t="s">
        <v>24</v>
      </c>
      <c r="D8632" t="s">
        <v>46</v>
      </c>
      <c r="E8632" s="6" t="s">
        <v>20702</v>
      </c>
      <c r="F8632" t="s">
        <v>37</v>
      </c>
      <c r="G8632">
        <v>4</v>
      </c>
      <c r="H8632">
        <v>1</v>
      </c>
      <c r="I8632">
        <v>55</v>
      </c>
      <c r="J8632">
        <v>2</v>
      </c>
      <c r="K8632">
        <v>716.58</v>
      </c>
      <c r="L8632" t="str">
        <f t="shared" si="804"/>
        <v>OUTLIER</v>
      </c>
      <c r="M8632">
        <v>1</v>
      </c>
      <c r="N8632" t="str">
        <f t="shared" si="805"/>
        <v/>
      </c>
      <c r="O8632">
        <v>151</v>
      </c>
      <c r="P8632" s="11">
        <v>0.25</v>
      </c>
      <c r="Q8632" s="11">
        <v>3.6363636363636299E-2</v>
      </c>
      <c r="R8632" s="12">
        <v>716.58</v>
      </c>
      <c r="S8632" t="s">
        <v>22</v>
      </c>
      <c r="T8632">
        <v>1</v>
      </c>
      <c r="U8632">
        <f t="shared" si="806"/>
        <v>1</v>
      </c>
      <c r="V8632">
        <f t="shared" si="807"/>
        <v>1</v>
      </c>
      <c r="W8632">
        <f t="shared" si="808"/>
        <v>5</v>
      </c>
      <c r="X8632" t="str">
        <f t="shared" si="809"/>
        <v>115</v>
      </c>
      <c r="Y8632" t="str">
        <f>IF(Table1[[#This Row],[RFM_Score]]="555","Champion", IF(AND(J8632&gt;=4,V8632&gt;=4),"Loyal", IF(U8632&lt;=2,"At Risk", IF(W8632&gt;=4,"Potential Loyalist","Others"))))</f>
        <v>At Risk</v>
      </c>
    </row>
    <row r="8633" spans="1:25">
      <c r="A8633" t="s">
        <v>1621</v>
      </c>
      <c r="B8633">
        <v>40</v>
      </c>
      <c r="C8633" t="s">
        <v>19</v>
      </c>
      <c r="D8633" t="s">
        <v>25</v>
      </c>
      <c r="E8633" s="6" t="s">
        <v>20703</v>
      </c>
      <c r="F8633" t="s">
        <v>26</v>
      </c>
      <c r="G8633">
        <v>2</v>
      </c>
      <c r="H8633">
        <v>0</v>
      </c>
      <c r="I8633">
        <v>58</v>
      </c>
      <c r="J8633">
        <v>1</v>
      </c>
      <c r="K8633">
        <v>716.07</v>
      </c>
      <c r="L8633" t="str">
        <f t="shared" si="804"/>
        <v>OUTLIER</v>
      </c>
      <c r="M8633">
        <v>1</v>
      </c>
      <c r="N8633" t="str">
        <f t="shared" si="805"/>
        <v/>
      </c>
      <c r="O8633">
        <v>1</v>
      </c>
      <c r="P8633" s="11">
        <v>0</v>
      </c>
      <c r="Q8633" s="11">
        <v>1.72413793103448E-2</v>
      </c>
      <c r="R8633" s="12">
        <v>716.07</v>
      </c>
      <c r="S8633" t="s">
        <v>22</v>
      </c>
      <c r="T8633">
        <v>1</v>
      </c>
      <c r="U8633">
        <f t="shared" si="806"/>
        <v>5</v>
      </c>
      <c r="V8633">
        <f t="shared" si="807"/>
        <v>1</v>
      </c>
      <c r="W8633">
        <f t="shared" si="808"/>
        <v>5</v>
      </c>
      <c r="X8633" t="str">
        <f t="shared" si="809"/>
        <v>515</v>
      </c>
      <c r="Y8633" t="str">
        <f>IF(Table1[[#This Row],[RFM_Score]]="555","Champion", IF(AND(J8633&gt;=4,V8633&gt;=4),"Loyal", IF(U8633&lt;=2,"At Risk", IF(W8633&gt;=4,"Potential Loyalist","Others"))))</f>
        <v>Potential Loyalist</v>
      </c>
    </row>
    <row r="8634" spans="1:25">
      <c r="A8634" t="s">
        <v>3615</v>
      </c>
      <c r="B8634">
        <v>25</v>
      </c>
      <c r="C8634" t="s">
        <v>24</v>
      </c>
      <c r="D8634" t="s">
        <v>20</v>
      </c>
      <c r="E8634" s="6" t="s">
        <v>20704</v>
      </c>
      <c r="F8634" t="s">
        <v>30</v>
      </c>
      <c r="G8634">
        <v>2</v>
      </c>
      <c r="H8634">
        <v>1</v>
      </c>
      <c r="I8634">
        <v>39</v>
      </c>
      <c r="J8634">
        <v>4</v>
      </c>
      <c r="K8634">
        <v>714.13</v>
      </c>
      <c r="L8634" t="str">
        <f t="shared" si="804"/>
        <v>OUTLIER</v>
      </c>
      <c r="M8634">
        <v>1</v>
      </c>
      <c r="N8634" t="str">
        <f t="shared" si="805"/>
        <v/>
      </c>
      <c r="O8634">
        <v>22</v>
      </c>
      <c r="P8634" s="11">
        <v>0.5</v>
      </c>
      <c r="Q8634" s="11">
        <v>0.10256410256410201</v>
      </c>
      <c r="R8634" s="12">
        <v>714.13</v>
      </c>
      <c r="S8634" t="s">
        <v>22</v>
      </c>
      <c r="T8634">
        <v>0</v>
      </c>
      <c r="U8634">
        <f t="shared" si="806"/>
        <v>4</v>
      </c>
      <c r="V8634">
        <f t="shared" si="807"/>
        <v>1</v>
      </c>
      <c r="W8634">
        <f t="shared" si="808"/>
        <v>5</v>
      </c>
      <c r="X8634" t="str">
        <f t="shared" si="809"/>
        <v>415</v>
      </c>
      <c r="Y8634" t="str">
        <f>IF(Table1[[#This Row],[RFM_Score]]="555","Champion", IF(AND(J8634&gt;=4,V8634&gt;=4),"Loyal", IF(U8634&lt;=2,"At Risk", IF(W8634&gt;=4,"Potential Loyalist","Others"))))</f>
        <v>Potential Loyalist</v>
      </c>
    </row>
    <row r="8635" spans="1:25">
      <c r="A8635" t="s">
        <v>3665</v>
      </c>
      <c r="B8635">
        <v>18</v>
      </c>
      <c r="C8635" t="s">
        <v>24</v>
      </c>
      <c r="D8635" t="s">
        <v>25</v>
      </c>
      <c r="E8635" s="6" t="s">
        <v>20705</v>
      </c>
      <c r="F8635" t="s">
        <v>30</v>
      </c>
      <c r="G8635">
        <v>2</v>
      </c>
      <c r="H8635">
        <v>1</v>
      </c>
      <c r="I8635">
        <v>55</v>
      </c>
      <c r="J8635">
        <v>2</v>
      </c>
      <c r="K8635">
        <v>712.28</v>
      </c>
      <c r="L8635" t="str">
        <f t="shared" si="804"/>
        <v>OUTLIER</v>
      </c>
      <c r="M8635">
        <v>1</v>
      </c>
      <c r="N8635" t="str">
        <f t="shared" si="805"/>
        <v/>
      </c>
      <c r="O8635">
        <v>116</v>
      </c>
      <c r="P8635" s="11">
        <v>0.5</v>
      </c>
      <c r="Q8635" s="11">
        <v>3.6363636363636299E-2</v>
      </c>
      <c r="R8635" s="12">
        <v>712.28</v>
      </c>
      <c r="S8635" t="s">
        <v>22</v>
      </c>
      <c r="T8635">
        <v>1</v>
      </c>
      <c r="U8635">
        <f t="shared" si="806"/>
        <v>1</v>
      </c>
      <c r="V8635">
        <f t="shared" si="807"/>
        <v>1</v>
      </c>
      <c r="W8635">
        <f t="shared" si="808"/>
        <v>5</v>
      </c>
      <c r="X8635" t="str">
        <f t="shared" si="809"/>
        <v>115</v>
      </c>
      <c r="Y8635" t="str">
        <f>IF(Table1[[#This Row],[RFM_Score]]="555","Champion", IF(AND(J8635&gt;=4,V8635&gt;=4),"Loyal", IF(U8635&lt;=2,"At Risk", IF(W8635&gt;=4,"Potential Loyalist","Others"))))</f>
        <v>At Risk</v>
      </c>
    </row>
    <row r="8636" spans="1:25">
      <c r="A8636" t="s">
        <v>635</v>
      </c>
      <c r="B8636">
        <v>29</v>
      </c>
      <c r="C8636" t="s">
        <v>24</v>
      </c>
      <c r="D8636" t="s">
        <v>35</v>
      </c>
      <c r="E8636" s="6" t="s">
        <v>20706</v>
      </c>
      <c r="F8636" t="s">
        <v>37</v>
      </c>
      <c r="G8636">
        <v>2</v>
      </c>
      <c r="H8636">
        <v>0</v>
      </c>
      <c r="I8636">
        <v>47</v>
      </c>
      <c r="J8636">
        <v>1</v>
      </c>
      <c r="K8636">
        <v>711.62</v>
      </c>
      <c r="L8636" t="str">
        <f t="shared" si="804"/>
        <v>OUTLIER</v>
      </c>
      <c r="M8636">
        <v>1</v>
      </c>
      <c r="N8636" t="str">
        <f t="shared" si="805"/>
        <v/>
      </c>
      <c r="O8636">
        <v>76</v>
      </c>
      <c r="P8636" s="11">
        <v>0</v>
      </c>
      <c r="Q8636" s="11">
        <v>2.1276595744680799E-2</v>
      </c>
      <c r="R8636" s="12">
        <v>711.62</v>
      </c>
      <c r="S8636" t="s">
        <v>22</v>
      </c>
      <c r="T8636">
        <v>1</v>
      </c>
      <c r="U8636">
        <f t="shared" si="806"/>
        <v>2</v>
      </c>
      <c r="V8636">
        <f t="shared" si="807"/>
        <v>1</v>
      </c>
      <c r="W8636">
        <f t="shared" si="808"/>
        <v>5</v>
      </c>
      <c r="X8636" t="str">
        <f t="shared" si="809"/>
        <v>215</v>
      </c>
      <c r="Y8636" t="str">
        <f>IF(Table1[[#This Row],[RFM_Score]]="555","Champion", IF(AND(J8636&gt;=4,V8636&gt;=4),"Loyal", IF(U8636&lt;=2,"At Risk", IF(W8636&gt;=4,"Potential Loyalist","Others"))))</f>
        <v>At Risk</v>
      </c>
    </row>
    <row r="8637" spans="1:25">
      <c r="A8637" t="s">
        <v>5712</v>
      </c>
      <c r="B8637">
        <v>35</v>
      </c>
      <c r="C8637" t="s">
        <v>33</v>
      </c>
      <c r="D8637" t="s">
        <v>49</v>
      </c>
      <c r="E8637" s="6" t="s">
        <v>20707</v>
      </c>
      <c r="F8637" t="s">
        <v>21</v>
      </c>
      <c r="G8637">
        <v>3</v>
      </c>
      <c r="H8637">
        <v>1</v>
      </c>
      <c r="I8637">
        <v>45</v>
      </c>
      <c r="J8637">
        <v>1</v>
      </c>
      <c r="K8637">
        <v>707.59</v>
      </c>
      <c r="L8637" t="str">
        <f t="shared" si="804"/>
        <v>OUTLIER</v>
      </c>
      <c r="M8637">
        <v>1</v>
      </c>
      <c r="N8637" t="str">
        <f t="shared" si="805"/>
        <v/>
      </c>
      <c r="O8637">
        <v>47</v>
      </c>
      <c r="P8637" s="11">
        <v>0.33333333333333298</v>
      </c>
      <c r="Q8637" s="11">
        <v>2.2222222222222199E-2</v>
      </c>
      <c r="R8637" s="12">
        <v>707.59</v>
      </c>
      <c r="S8637" t="s">
        <v>22</v>
      </c>
      <c r="T8637">
        <v>0</v>
      </c>
      <c r="U8637">
        <f t="shared" si="806"/>
        <v>3</v>
      </c>
      <c r="V8637">
        <f t="shared" si="807"/>
        <v>1</v>
      </c>
      <c r="W8637">
        <f t="shared" si="808"/>
        <v>5</v>
      </c>
      <c r="X8637" t="str">
        <f t="shared" si="809"/>
        <v>315</v>
      </c>
      <c r="Y8637" t="str">
        <f>IF(Table1[[#This Row],[RFM_Score]]="555","Champion", IF(AND(J8637&gt;=4,V8637&gt;=4),"Loyal", IF(U8637&lt;=2,"At Risk", IF(W8637&gt;=4,"Potential Loyalist","Others"))))</f>
        <v>Potential Loyalist</v>
      </c>
    </row>
    <row r="8638" spans="1:25">
      <c r="A8638" t="s">
        <v>4176</v>
      </c>
      <c r="B8638">
        <v>35</v>
      </c>
      <c r="C8638" t="s">
        <v>24</v>
      </c>
      <c r="D8638" t="s">
        <v>29</v>
      </c>
      <c r="E8638" s="6" t="s">
        <v>20708</v>
      </c>
      <c r="F8638" t="s">
        <v>26</v>
      </c>
      <c r="G8638">
        <v>4</v>
      </c>
      <c r="H8638">
        <v>0</v>
      </c>
      <c r="I8638">
        <v>58</v>
      </c>
      <c r="J8638">
        <v>4</v>
      </c>
      <c r="K8638">
        <v>705.16</v>
      </c>
      <c r="L8638" t="str">
        <f t="shared" si="804"/>
        <v>OUTLIER</v>
      </c>
      <c r="M8638">
        <v>1</v>
      </c>
      <c r="N8638" t="str">
        <f t="shared" si="805"/>
        <v/>
      </c>
      <c r="O8638">
        <v>12</v>
      </c>
      <c r="P8638" s="11">
        <v>0</v>
      </c>
      <c r="Q8638" s="11">
        <v>6.8965517241379296E-2</v>
      </c>
      <c r="R8638" s="12">
        <v>705.16</v>
      </c>
      <c r="S8638" t="s">
        <v>22</v>
      </c>
      <c r="T8638">
        <v>0</v>
      </c>
      <c r="U8638">
        <f t="shared" si="806"/>
        <v>5</v>
      </c>
      <c r="V8638">
        <f t="shared" si="807"/>
        <v>1</v>
      </c>
      <c r="W8638">
        <f t="shared" si="808"/>
        <v>5</v>
      </c>
      <c r="X8638" t="str">
        <f t="shared" si="809"/>
        <v>515</v>
      </c>
      <c r="Y8638" t="str">
        <f>IF(Table1[[#This Row],[RFM_Score]]="555","Champion", IF(AND(J8638&gt;=4,V8638&gt;=4),"Loyal", IF(U8638&lt;=2,"At Risk", IF(W8638&gt;=4,"Potential Loyalist","Others"))))</f>
        <v>Potential Loyalist</v>
      </c>
    </row>
    <row r="8639" spans="1:25">
      <c r="A8639" t="s">
        <v>3405</v>
      </c>
      <c r="B8639">
        <v>39</v>
      </c>
      <c r="C8639" t="s">
        <v>19</v>
      </c>
      <c r="D8639" t="s">
        <v>25</v>
      </c>
      <c r="E8639" s="6" t="s">
        <v>20709</v>
      </c>
      <c r="F8639" t="s">
        <v>26</v>
      </c>
      <c r="G8639">
        <v>1</v>
      </c>
      <c r="H8639">
        <v>0</v>
      </c>
      <c r="I8639">
        <v>50</v>
      </c>
      <c r="J8639">
        <v>0</v>
      </c>
      <c r="K8639">
        <v>704.06</v>
      </c>
      <c r="L8639" t="str">
        <f t="shared" si="804"/>
        <v>OUTLIER</v>
      </c>
      <c r="M8639">
        <v>1</v>
      </c>
      <c r="N8639" t="str">
        <f t="shared" si="805"/>
        <v/>
      </c>
      <c r="O8639">
        <v>46</v>
      </c>
      <c r="P8639" s="11">
        <v>0</v>
      </c>
      <c r="Q8639" s="11">
        <v>0</v>
      </c>
      <c r="R8639" s="12">
        <v>704.06</v>
      </c>
      <c r="S8639" t="s">
        <v>22</v>
      </c>
      <c r="T8639">
        <v>0</v>
      </c>
      <c r="U8639">
        <f t="shared" si="806"/>
        <v>3</v>
      </c>
      <c r="V8639">
        <f t="shared" si="807"/>
        <v>1</v>
      </c>
      <c r="W8639">
        <f t="shared" si="808"/>
        <v>5</v>
      </c>
      <c r="X8639" t="str">
        <f t="shared" si="809"/>
        <v>315</v>
      </c>
      <c r="Y8639" t="str">
        <f>IF(Table1[[#This Row],[RFM_Score]]="555","Champion", IF(AND(J8639&gt;=4,V8639&gt;=4),"Loyal", IF(U8639&lt;=2,"At Risk", IF(W8639&gt;=4,"Potential Loyalist","Others"))))</f>
        <v>Potential Loyalist</v>
      </c>
    </row>
    <row r="8640" spans="1:25">
      <c r="A8640" t="s">
        <v>3438</v>
      </c>
      <c r="B8640">
        <v>41</v>
      </c>
      <c r="C8640" t="s">
        <v>24</v>
      </c>
      <c r="D8640" t="s">
        <v>25</v>
      </c>
      <c r="E8640" s="6" t="s">
        <v>20710</v>
      </c>
      <c r="F8640" t="s">
        <v>30</v>
      </c>
      <c r="G8640">
        <v>1</v>
      </c>
      <c r="H8640">
        <v>0</v>
      </c>
      <c r="I8640">
        <v>57</v>
      </c>
      <c r="J8640">
        <v>2</v>
      </c>
      <c r="K8640">
        <v>701.58</v>
      </c>
      <c r="L8640" t="str">
        <f t="shared" si="804"/>
        <v>OUTLIER</v>
      </c>
      <c r="M8640">
        <v>1</v>
      </c>
      <c r="N8640" t="str">
        <f t="shared" si="805"/>
        <v/>
      </c>
      <c r="O8640">
        <v>0</v>
      </c>
      <c r="P8640" s="11">
        <v>0</v>
      </c>
      <c r="Q8640" s="11">
        <v>3.5087719298245598E-2</v>
      </c>
      <c r="R8640" s="12">
        <v>701.58</v>
      </c>
      <c r="S8640" t="s">
        <v>22</v>
      </c>
      <c r="T8640">
        <v>1</v>
      </c>
      <c r="U8640">
        <f t="shared" si="806"/>
        <v>5</v>
      </c>
      <c r="V8640">
        <f t="shared" si="807"/>
        <v>1</v>
      </c>
      <c r="W8640">
        <f t="shared" si="808"/>
        <v>5</v>
      </c>
      <c r="X8640" t="str">
        <f t="shared" si="809"/>
        <v>515</v>
      </c>
      <c r="Y8640" t="str">
        <f>IF(Table1[[#This Row],[RFM_Score]]="555","Champion", IF(AND(J8640&gt;=4,V8640&gt;=4),"Loyal", IF(U8640&lt;=2,"At Risk", IF(W8640&gt;=4,"Potential Loyalist","Others"))))</f>
        <v>Potential Loyalist</v>
      </c>
    </row>
    <row r="8641" spans="1:25">
      <c r="A8641" t="s">
        <v>10554</v>
      </c>
      <c r="B8641">
        <v>50</v>
      </c>
      <c r="C8641" t="s">
        <v>19</v>
      </c>
      <c r="D8641" t="s">
        <v>41</v>
      </c>
      <c r="E8641" s="6" t="s">
        <v>20711</v>
      </c>
      <c r="F8641" t="s">
        <v>60</v>
      </c>
      <c r="G8641">
        <v>3</v>
      </c>
      <c r="H8641">
        <v>1</v>
      </c>
      <c r="I8641">
        <v>50</v>
      </c>
      <c r="J8641">
        <v>2</v>
      </c>
      <c r="K8641">
        <v>696</v>
      </c>
      <c r="L8641" t="str">
        <f t="shared" si="804"/>
        <v>OUTLIER</v>
      </c>
      <c r="M8641">
        <v>1</v>
      </c>
      <c r="N8641" t="str">
        <f t="shared" si="805"/>
        <v/>
      </c>
      <c r="O8641">
        <v>77</v>
      </c>
      <c r="P8641" s="11">
        <v>0.33333333333333298</v>
      </c>
      <c r="Q8641" s="11">
        <v>0.04</v>
      </c>
      <c r="R8641" s="12">
        <v>696</v>
      </c>
      <c r="S8641" t="s">
        <v>22</v>
      </c>
      <c r="T8641">
        <v>0</v>
      </c>
      <c r="U8641">
        <f t="shared" si="806"/>
        <v>2</v>
      </c>
      <c r="V8641">
        <f t="shared" si="807"/>
        <v>1</v>
      </c>
      <c r="W8641">
        <f t="shared" si="808"/>
        <v>5</v>
      </c>
      <c r="X8641" t="str">
        <f t="shared" si="809"/>
        <v>215</v>
      </c>
      <c r="Y8641" t="str">
        <f>IF(Table1[[#This Row],[RFM_Score]]="555","Champion", IF(AND(J8641&gt;=4,V8641&gt;=4),"Loyal", IF(U8641&lt;=2,"At Risk", IF(W8641&gt;=4,"Potential Loyalist","Others"))))</f>
        <v>At Risk</v>
      </c>
    </row>
    <row r="8642" spans="1:25">
      <c r="A8642" t="s">
        <v>5107</v>
      </c>
      <c r="B8642">
        <v>20</v>
      </c>
      <c r="C8642" t="s">
        <v>19</v>
      </c>
      <c r="D8642" t="s">
        <v>49</v>
      </c>
      <c r="E8642" s="6" t="s">
        <v>20712</v>
      </c>
      <c r="F8642" t="s">
        <v>30</v>
      </c>
      <c r="G8642">
        <v>5</v>
      </c>
      <c r="H8642">
        <v>1</v>
      </c>
      <c r="I8642">
        <v>48</v>
      </c>
      <c r="J8642">
        <v>2</v>
      </c>
      <c r="K8642">
        <v>695.25</v>
      </c>
      <c r="L8642" t="str">
        <f t="shared" ref="L8642:L8705" si="810">IF(OR(K8642&lt;$AC$10, K8642&gt;$AC$11), "OUTLIER", "")</f>
        <v>OUTLIER</v>
      </c>
      <c r="M8642">
        <v>1</v>
      </c>
      <c r="N8642" t="str">
        <f t="shared" ref="N8642:N8705" si="811">IF(OR(M8642&lt;$AC$16, M8642&gt;$AC$17), "OUTLIER", "")</f>
        <v/>
      </c>
      <c r="O8642">
        <v>56</v>
      </c>
      <c r="P8642" s="11">
        <v>0.2</v>
      </c>
      <c r="Q8642" s="11">
        <v>4.1666666666666602E-2</v>
      </c>
      <c r="R8642" s="12">
        <v>695.25</v>
      </c>
      <c r="S8642" t="s">
        <v>22</v>
      </c>
      <c r="T8642">
        <v>0</v>
      </c>
      <c r="U8642">
        <f t="shared" ref="U8642:U8705" si="812">IF(O8642&lt;=20,5,IF(O8642&lt;=40,4,IF(O8642&lt;=70,3,IF(O8642&lt;=100,2,1))))</f>
        <v>3</v>
      </c>
      <c r="V8642">
        <f t="shared" ref="V8642:V8705" si="813">IF(M8642&gt;=11,5,IF(M8642&gt;=9,4,IF(M8642&gt;=7,3,IF(M8642&gt;=5,2,1))))</f>
        <v>1</v>
      </c>
      <c r="W8642">
        <f t="shared" ref="W8642:W8705" si="814">IF(K8642&gt;=500,5,IF(K8642&gt;=300,4,IF(K8642&gt;=150,3,IF(K8642&gt;=50,2,1))))</f>
        <v>5</v>
      </c>
      <c r="X8642" t="str">
        <f t="shared" ref="X8642:X8705" si="815">U8642 &amp; V8642 &amp; W8642</f>
        <v>315</v>
      </c>
      <c r="Y8642" t="str">
        <f>IF(Table1[[#This Row],[RFM_Score]]="555","Champion", IF(AND(J8642&gt;=4,V8642&gt;=4),"Loyal", IF(U8642&lt;=2,"At Risk", IF(W8642&gt;=4,"Potential Loyalist","Others"))))</f>
        <v>Potential Loyalist</v>
      </c>
    </row>
    <row r="8643" spans="1:25">
      <c r="A8643" t="s">
        <v>10147</v>
      </c>
      <c r="B8643">
        <v>26</v>
      </c>
      <c r="C8643" t="s">
        <v>24</v>
      </c>
      <c r="D8643" t="s">
        <v>46</v>
      </c>
      <c r="E8643" s="6" t="s">
        <v>20713</v>
      </c>
      <c r="F8643" t="s">
        <v>30</v>
      </c>
      <c r="G8643">
        <v>3</v>
      </c>
      <c r="H8643">
        <v>0</v>
      </c>
      <c r="I8643">
        <v>41</v>
      </c>
      <c r="J8643">
        <v>2</v>
      </c>
      <c r="K8643">
        <v>695.16</v>
      </c>
      <c r="L8643" t="str">
        <f t="shared" si="810"/>
        <v>OUTLIER</v>
      </c>
      <c r="M8643">
        <v>1</v>
      </c>
      <c r="N8643" t="str">
        <f t="shared" si="811"/>
        <v/>
      </c>
      <c r="O8643">
        <v>55</v>
      </c>
      <c r="P8643" s="11">
        <v>0</v>
      </c>
      <c r="Q8643" s="11">
        <v>4.8780487804878002E-2</v>
      </c>
      <c r="R8643" s="12">
        <v>695.16</v>
      </c>
      <c r="S8643" t="s">
        <v>22</v>
      </c>
      <c r="T8643">
        <v>0</v>
      </c>
      <c r="U8643">
        <f t="shared" si="812"/>
        <v>3</v>
      </c>
      <c r="V8643">
        <f t="shared" si="813"/>
        <v>1</v>
      </c>
      <c r="W8643">
        <f t="shared" si="814"/>
        <v>5</v>
      </c>
      <c r="X8643" t="str">
        <f t="shared" si="815"/>
        <v>315</v>
      </c>
      <c r="Y8643" t="str">
        <f>IF(Table1[[#This Row],[RFM_Score]]="555","Champion", IF(AND(J8643&gt;=4,V8643&gt;=4),"Loyal", IF(U8643&lt;=2,"At Risk", IF(W8643&gt;=4,"Potential Loyalist","Others"))))</f>
        <v>Potential Loyalist</v>
      </c>
    </row>
    <row r="8644" spans="1:25">
      <c r="A8644" t="s">
        <v>4558</v>
      </c>
      <c r="B8644">
        <v>47</v>
      </c>
      <c r="C8644" t="s">
        <v>24</v>
      </c>
      <c r="D8644" t="s">
        <v>29</v>
      </c>
      <c r="E8644" s="6" t="s">
        <v>20714</v>
      </c>
      <c r="F8644" t="s">
        <v>21</v>
      </c>
      <c r="G8644">
        <v>2</v>
      </c>
      <c r="H8644">
        <v>1</v>
      </c>
      <c r="I8644">
        <v>46</v>
      </c>
      <c r="J8644">
        <v>3</v>
      </c>
      <c r="K8644">
        <v>690.68</v>
      </c>
      <c r="L8644" t="str">
        <f t="shared" si="810"/>
        <v>OUTLIER</v>
      </c>
      <c r="M8644">
        <v>1</v>
      </c>
      <c r="N8644" t="str">
        <f t="shared" si="811"/>
        <v/>
      </c>
      <c r="O8644">
        <v>45</v>
      </c>
      <c r="P8644" s="11">
        <v>0.5</v>
      </c>
      <c r="Q8644" s="11">
        <v>6.5217391304347797E-2</v>
      </c>
      <c r="R8644" s="12">
        <v>690.68</v>
      </c>
      <c r="S8644" t="s">
        <v>22</v>
      </c>
      <c r="T8644">
        <v>0</v>
      </c>
      <c r="U8644">
        <f t="shared" si="812"/>
        <v>3</v>
      </c>
      <c r="V8644">
        <f t="shared" si="813"/>
        <v>1</v>
      </c>
      <c r="W8644">
        <f t="shared" si="814"/>
        <v>5</v>
      </c>
      <c r="X8644" t="str">
        <f t="shared" si="815"/>
        <v>315</v>
      </c>
      <c r="Y8644" t="str">
        <f>IF(Table1[[#This Row],[RFM_Score]]="555","Champion", IF(AND(J8644&gt;=4,V8644&gt;=4),"Loyal", IF(U8644&lt;=2,"At Risk", IF(W8644&gt;=4,"Potential Loyalist","Others"))))</f>
        <v>Potential Loyalist</v>
      </c>
    </row>
    <row r="8645" spans="1:25">
      <c r="A8645" t="s">
        <v>9635</v>
      </c>
      <c r="B8645">
        <v>41</v>
      </c>
      <c r="C8645" t="s">
        <v>24</v>
      </c>
      <c r="D8645" t="s">
        <v>20</v>
      </c>
      <c r="E8645" s="6" t="s">
        <v>20715</v>
      </c>
      <c r="F8645" t="s">
        <v>30</v>
      </c>
      <c r="G8645">
        <v>2</v>
      </c>
      <c r="H8645">
        <v>0</v>
      </c>
      <c r="I8645">
        <v>51</v>
      </c>
      <c r="J8645">
        <v>5</v>
      </c>
      <c r="K8645">
        <v>688.37</v>
      </c>
      <c r="L8645" t="str">
        <f t="shared" si="810"/>
        <v>OUTLIER</v>
      </c>
      <c r="M8645">
        <v>1</v>
      </c>
      <c r="N8645" t="str">
        <f t="shared" si="811"/>
        <v/>
      </c>
      <c r="O8645">
        <v>15</v>
      </c>
      <c r="P8645" s="11">
        <v>0</v>
      </c>
      <c r="Q8645" s="11">
        <v>9.8039215686274495E-2</v>
      </c>
      <c r="R8645" s="12">
        <v>688.37</v>
      </c>
      <c r="S8645" t="s">
        <v>22</v>
      </c>
      <c r="T8645">
        <v>0</v>
      </c>
      <c r="U8645">
        <f t="shared" si="812"/>
        <v>5</v>
      </c>
      <c r="V8645">
        <f t="shared" si="813"/>
        <v>1</v>
      </c>
      <c r="W8645">
        <f t="shared" si="814"/>
        <v>5</v>
      </c>
      <c r="X8645" t="str">
        <f t="shared" si="815"/>
        <v>515</v>
      </c>
      <c r="Y8645" t="str">
        <f>IF(Table1[[#This Row],[RFM_Score]]="555","Champion", IF(AND(J8645&gt;=4,V8645&gt;=4),"Loyal", IF(U8645&lt;=2,"At Risk", IF(W8645&gt;=4,"Potential Loyalist","Others"))))</f>
        <v>Potential Loyalist</v>
      </c>
    </row>
    <row r="8646" spans="1:25">
      <c r="A8646" t="s">
        <v>6758</v>
      </c>
      <c r="B8646">
        <v>48</v>
      </c>
      <c r="C8646" t="s">
        <v>24</v>
      </c>
      <c r="D8646" t="s">
        <v>25</v>
      </c>
      <c r="E8646" s="6" t="s">
        <v>20716</v>
      </c>
      <c r="F8646" t="s">
        <v>30</v>
      </c>
      <c r="G8646">
        <v>3</v>
      </c>
      <c r="H8646">
        <v>1</v>
      </c>
      <c r="I8646">
        <v>46</v>
      </c>
      <c r="J8646">
        <v>3</v>
      </c>
      <c r="K8646">
        <v>686.04</v>
      </c>
      <c r="L8646" t="str">
        <f t="shared" si="810"/>
        <v>OUTLIER</v>
      </c>
      <c r="M8646">
        <v>1</v>
      </c>
      <c r="N8646" t="str">
        <f t="shared" si="811"/>
        <v/>
      </c>
      <c r="O8646">
        <v>67</v>
      </c>
      <c r="P8646" s="11">
        <v>0.33333333333333298</v>
      </c>
      <c r="Q8646" s="11">
        <v>6.5217391304347797E-2</v>
      </c>
      <c r="R8646" s="12">
        <v>686.04</v>
      </c>
      <c r="S8646" t="s">
        <v>22</v>
      </c>
      <c r="T8646">
        <v>0</v>
      </c>
      <c r="U8646">
        <f t="shared" si="812"/>
        <v>3</v>
      </c>
      <c r="V8646">
        <f t="shared" si="813"/>
        <v>1</v>
      </c>
      <c r="W8646">
        <f t="shared" si="814"/>
        <v>5</v>
      </c>
      <c r="X8646" t="str">
        <f t="shared" si="815"/>
        <v>315</v>
      </c>
      <c r="Y8646" t="str">
        <f>IF(Table1[[#This Row],[RFM_Score]]="555","Champion", IF(AND(J8646&gt;=4,V8646&gt;=4),"Loyal", IF(U8646&lt;=2,"At Risk", IF(W8646&gt;=4,"Potential Loyalist","Others"))))</f>
        <v>Potential Loyalist</v>
      </c>
    </row>
    <row r="8647" spans="1:25">
      <c r="A8647" t="s">
        <v>11954</v>
      </c>
      <c r="B8647">
        <v>45</v>
      </c>
      <c r="C8647" t="s">
        <v>24</v>
      </c>
      <c r="D8647" t="s">
        <v>41</v>
      </c>
      <c r="E8647" s="6" t="s">
        <v>20717</v>
      </c>
      <c r="F8647" t="s">
        <v>26</v>
      </c>
      <c r="G8647">
        <v>0</v>
      </c>
      <c r="H8647">
        <v>0</v>
      </c>
      <c r="I8647">
        <v>51</v>
      </c>
      <c r="J8647">
        <v>3</v>
      </c>
      <c r="K8647">
        <v>685.83</v>
      </c>
      <c r="L8647" t="str">
        <f t="shared" si="810"/>
        <v>OUTLIER</v>
      </c>
      <c r="M8647">
        <v>1</v>
      </c>
      <c r="N8647" t="str">
        <f t="shared" si="811"/>
        <v/>
      </c>
      <c r="O8647">
        <v>2</v>
      </c>
      <c r="P8647" s="11">
        <v>0</v>
      </c>
      <c r="Q8647" s="11">
        <v>5.8823529411764698E-2</v>
      </c>
      <c r="R8647" s="12">
        <v>685.83</v>
      </c>
      <c r="S8647" t="s">
        <v>22</v>
      </c>
      <c r="T8647">
        <v>0</v>
      </c>
      <c r="U8647">
        <f t="shared" si="812"/>
        <v>5</v>
      </c>
      <c r="V8647">
        <f t="shared" si="813"/>
        <v>1</v>
      </c>
      <c r="W8647">
        <f t="shared" si="814"/>
        <v>5</v>
      </c>
      <c r="X8647" t="str">
        <f t="shared" si="815"/>
        <v>515</v>
      </c>
      <c r="Y8647" t="str">
        <f>IF(Table1[[#This Row],[RFM_Score]]="555","Champion", IF(AND(J8647&gt;=4,V8647&gt;=4),"Loyal", IF(U8647&lt;=2,"At Risk", IF(W8647&gt;=4,"Potential Loyalist","Others"))))</f>
        <v>Potential Loyalist</v>
      </c>
    </row>
    <row r="8648" spans="1:25">
      <c r="A8648" t="s">
        <v>8185</v>
      </c>
      <c r="B8648">
        <v>38</v>
      </c>
      <c r="C8648" t="s">
        <v>24</v>
      </c>
      <c r="D8648" t="s">
        <v>20</v>
      </c>
      <c r="E8648" s="6" t="s">
        <v>20718</v>
      </c>
      <c r="F8648" t="s">
        <v>62</v>
      </c>
      <c r="G8648">
        <v>3</v>
      </c>
      <c r="H8648">
        <v>0</v>
      </c>
      <c r="I8648">
        <v>52</v>
      </c>
      <c r="J8648">
        <v>2</v>
      </c>
      <c r="K8648">
        <v>685.65</v>
      </c>
      <c r="L8648" t="str">
        <f t="shared" si="810"/>
        <v>OUTLIER</v>
      </c>
      <c r="M8648">
        <v>1</v>
      </c>
      <c r="N8648" t="str">
        <f t="shared" si="811"/>
        <v/>
      </c>
      <c r="O8648">
        <v>14</v>
      </c>
      <c r="P8648" s="11">
        <v>0</v>
      </c>
      <c r="Q8648" s="11">
        <v>3.8461538461538401E-2</v>
      </c>
      <c r="R8648" s="12">
        <v>685.65</v>
      </c>
      <c r="S8648" t="s">
        <v>22</v>
      </c>
      <c r="T8648">
        <v>0</v>
      </c>
      <c r="U8648">
        <f t="shared" si="812"/>
        <v>5</v>
      </c>
      <c r="V8648">
        <f t="shared" si="813"/>
        <v>1</v>
      </c>
      <c r="W8648">
        <f t="shared" si="814"/>
        <v>5</v>
      </c>
      <c r="X8648" t="str">
        <f t="shared" si="815"/>
        <v>515</v>
      </c>
      <c r="Y8648" t="str">
        <f>IF(Table1[[#This Row],[RFM_Score]]="555","Champion", IF(AND(J8648&gt;=4,V8648&gt;=4),"Loyal", IF(U8648&lt;=2,"At Risk", IF(W8648&gt;=4,"Potential Loyalist","Others"))))</f>
        <v>Potential Loyalist</v>
      </c>
    </row>
    <row r="8649" spans="1:25">
      <c r="A8649" t="s">
        <v>11261</v>
      </c>
      <c r="B8649">
        <v>45</v>
      </c>
      <c r="C8649" t="s">
        <v>19</v>
      </c>
      <c r="D8649" t="s">
        <v>25</v>
      </c>
      <c r="E8649" s="6" t="s">
        <v>20719</v>
      </c>
      <c r="F8649" t="s">
        <v>62</v>
      </c>
      <c r="G8649">
        <v>2</v>
      </c>
      <c r="H8649">
        <v>0</v>
      </c>
      <c r="I8649">
        <v>52</v>
      </c>
      <c r="J8649">
        <v>2</v>
      </c>
      <c r="K8649">
        <v>680.79</v>
      </c>
      <c r="L8649" t="str">
        <f t="shared" si="810"/>
        <v>OUTLIER</v>
      </c>
      <c r="M8649">
        <v>1</v>
      </c>
      <c r="N8649" t="str">
        <f t="shared" si="811"/>
        <v/>
      </c>
      <c r="O8649">
        <v>38</v>
      </c>
      <c r="P8649" s="11">
        <v>0</v>
      </c>
      <c r="Q8649" s="11">
        <v>3.8461538461538401E-2</v>
      </c>
      <c r="R8649" s="12">
        <v>680.79</v>
      </c>
      <c r="S8649" t="s">
        <v>22</v>
      </c>
      <c r="T8649">
        <v>0</v>
      </c>
      <c r="U8649">
        <f t="shared" si="812"/>
        <v>4</v>
      </c>
      <c r="V8649">
        <f t="shared" si="813"/>
        <v>1</v>
      </c>
      <c r="W8649">
        <f t="shared" si="814"/>
        <v>5</v>
      </c>
      <c r="X8649" t="str">
        <f t="shared" si="815"/>
        <v>415</v>
      </c>
      <c r="Y8649" t="str">
        <f>IF(Table1[[#This Row],[RFM_Score]]="555","Champion", IF(AND(J8649&gt;=4,V8649&gt;=4),"Loyal", IF(U8649&lt;=2,"At Risk", IF(W8649&gt;=4,"Potential Loyalist","Others"))))</f>
        <v>Potential Loyalist</v>
      </c>
    </row>
    <row r="8650" spans="1:25">
      <c r="A8650" t="s">
        <v>1831</v>
      </c>
      <c r="B8650">
        <v>37</v>
      </c>
      <c r="C8650" t="s">
        <v>24</v>
      </c>
      <c r="D8650" t="s">
        <v>49</v>
      </c>
      <c r="E8650" s="6" t="s">
        <v>20720</v>
      </c>
      <c r="F8650" t="s">
        <v>30</v>
      </c>
      <c r="G8650">
        <v>3</v>
      </c>
      <c r="H8650">
        <v>0</v>
      </c>
      <c r="I8650">
        <v>55</v>
      </c>
      <c r="J8650">
        <v>8</v>
      </c>
      <c r="K8650">
        <v>678.2</v>
      </c>
      <c r="L8650" t="str">
        <f t="shared" si="810"/>
        <v>OUTLIER</v>
      </c>
      <c r="M8650">
        <v>1</v>
      </c>
      <c r="N8650" t="str">
        <f t="shared" si="811"/>
        <v/>
      </c>
      <c r="O8650">
        <v>80</v>
      </c>
      <c r="P8650" s="11">
        <v>0</v>
      </c>
      <c r="Q8650" s="11">
        <v>0.145454545454545</v>
      </c>
      <c r="R8650" s="12">
        <v>678.2</v>
      </c>
      <c r="S8650" t="s">
        <v>22</v>
      </c>
      <c r="T8650">
        <v>0</v>
      </c>
      <c r="U8650">
        <f t="shared" si="812"/>
        <v>2</v>
      </c>
      <c r="V8650">
        <f t="shared" si="813"/>
        <v>1</v>
      </c>
      <c r="W8650">
        <f t="shared" si="814"/>
        <v>5</v>
      </c>
      <c r="X8650" t="str">
        <f t="shared" si="815"/>
        <v>215</v>
      </c>
      <c r="Y8650" t="str">
        <f>IF(Table1[[#This Row],[RFM_Score]]="555","Champion", IF(AND(J8650&gt;=4,V8650&gt;=4),"Loyal", IF(U8650&lt;=2,"At Risk", IF(W8650&gt;=4,"Potential Loyalist","Others"))))</f>
        <v>At Risk</v>
      </c>
    </row>
    <row r="8651" spans="1:25">
      <c r="A8651" t="s">
        <v>7734</v>
      </c>
      <c r="B8651">
        <v>18</v>
      </c>
      <c r="C8651" t="s">
        <v>24</v>
      </c>
      <c r="D8651" t="s">
        <v>49</v>
      </c>
      <c r="E8651" s="6" t="s">
        <v>20721</v>
      </c>
      <c r="F8651" t="s">
        <v>26</v>
      </c>
      <c r="G8651">
        <v>5</v>
      </c>
      <c r="H8651">
        <v>1</v>
      </c>
      <c r="I8651">
        <v>49</v>
      </c>
      <c r="J8651">
        <v>1</v>
      </c>
      <c r="K8651">
        <v>673.6</v>
      </c>
      <c r="L8651" t="str">
        <f t="shared" si="810"/>
        <v>OUTLIER</v>
      </c>
      <c r="M8651">
        <v>1</v>
      </c>
      <c r="N8651" t="str">
        <f t="shared" si="811"/>
        <v/>
      </c>
      <c r="O8651">
        <v>50</v>
      </c>
      <c r="P8651" s="11">
        <v>0.2</v>
      </c>
      <c r="Q8651" s="11">
        <v>2.04081632653061E-2</v>
      </c>
      <c r="R8651" s="12">
        <v>673.6</v>
      </c>
      <c r="S8651" t="s">
        <v>22</v>
      </c>
      <c r="T8651">
        <v>0</v>
      </c>
      <c r="U8651">
        <f t="shared" si="812"/>
        <v>3</v>
      </c>
      <c r="V8651">
        <f t="shared" si="813"/>
        <v>1</v>
      </c>
      <c r="W8651">
        <f t="shared" si="814"/>
        <v>5</v>
      </c>
      <c r="X8651" t="str">
        <f t="shared" si="815"/>
        <v>315</v>
      </c>
      <c r="Y8651" t="str">
        <f>IF(Table1[[#This Row],[RFM_Score]]="555","Champion", IF(AND(J8651&gt;=4,V8651&gt;=4),"Loyal", IF(U8651&lt;=2,"At Risk", IF(W8651&gt;=4,"Potential Loyalist","Others"))))</f>
        <v>Potential Loyalist</v>
      </c>
    </row>
    <row r="8652" spans="1:25">
      <c r="A8652" t="s">
        <v>5445</v>
      </c>
      <c r="B8652">
        <v>32</v>
      </c>
      <c r="C8652" t="s">
        <v>19</v>
      </c>
      <c r="D8652" t="s">
        <v>29</v>
      </c>
      <c r="E8652" s="6" t="s">
        <v>20722</v>
      </c>
      <c r="F8652" t="s">
        <v>21</v>
      </c>
      <c r="G8652">
        <v>5</v>
      </c>
      <c r="H8652">
        <v>3</v>
      </c>
      <c r="I8652">
        <v>67</v>
      </c>
      <c r="J8652">
        <v>2</v>
      </c>
      <c r="K8652">
        <v>667.86</v>
      </c>
      <c r="L8652" t="str">
        <f t="shared" si="810"/>
        <v>OUTLIER</v>
      </c>
      <c r="M8652">
        <v>1</v>
      </c>
      <c r="N8652" t="str">
        <f t="shared" si="811"/>
        <v/>
      </c>
      <c r="O8652">
        <v>112</v>
      </c>
      <c r="P8652" s="11">
        <v>0.6</v>
      </c>
      <c r="Q8652" s="11">
        <v>2.9850746268656699E-2</v>
      </c>
      <c r="R8652" s="12">
        <v>667.86</v>
      </c>
      <c r="S8652" t="s">
        <v>22</v>
      </c>
      <c r="T8652">
        <v>1</v>
      </c>
      <c r="U8652">
        <f t="shared" si="812"/>
        <v>1</v>
      </c>
      <c r="V8652">
        <f t="shared" si="813"/>
        <v>1</v>
      </c>
      <c r="W8652">
        <f t="shared" si="814"/>
        <v>5</v>
      </c>
      <c r="X8652" t="str">
        <f t="shared" si="815"/>
        <v>115</v>
      </c>
      <c r="Y8652" t="str">
        <f>IF(Table1[[#This Row],[RFM_Score]]="555","Champion", IF(AND(J8652&gt;=4,V8652&gt;=4),"Loyal", IF(U8652&lt;=2,"At Risk", IF(W8652&gt;=4,"Potential Loyalist","Others"))))</f>
        <v>At Risk</v>
      </c>
    </row>
    <row r="8653" spans="1:25">
      <c r="A8653" t="s">
        <v>1186</v>
      </c>
      <c r="B8653">
        <v>24</v>
      </c>
      <c r="C8653" t="s">
        <v>19</v>
      </c>
      <c r="D8653" t="s">
        <v>25</v>
      </c>
      <c r="E8653" s="6" t="s">
        <v>20723</v>
      </c>
      <c r="F8653" t="s">
        <v>62</v>
      </c>
      <c r="G8653">
        <v>2</v>
      </c>
      <c r="H8653">
        <v>0</v>
      </c>
      <c r="I8653">
        <v>38</v>
      </c>
      <c r="J8653">
        <v>1</v>
      </c>
      <c r="K8653">
        <v>666.71</v>
      </c>
      <c r="L8653" t="str">
        <f t="shared" si="810"/>
        <v>OUTLIER</v>
      </c>
      <c r="M8653">
        <v>1</v>
      </c>
      <c r="N8653" t="str">
        <f t="shared" si="811"/>
        <v/>
      </c>
      <c r="O8653">
        <v>5</v>
      </c>
      <c r="P8653" s="11">
        <v>0</v>
      </c>
      <c r="Q8653" s="11">
        <v>2.6315789473684199E-2</v>
      </c>
      <c r="R8653" s="12">
        <v>666.71</v>
      </c>
      <c r="S8653" t="s">
        <v>22</v>
      </c>
      <c r="T8653">
        <v>0</v>
      </c>
      <c r="U8653">
        <f t="shared" si="812"/>
        <v>5</v>
      </c>
      <c r="V8653">
        <f t="shared" si="813"/>
        <v>1</v>
      </c>
      <c r="W8653">
        <f t="shared" si="814"/>
        <v>5</v>
      </c>
      <c r="X8653" t="str">
        <f t="shared" si="815"/>
        <v>515</v>
      </c>
      <c r="Y8653" t="str">
        <f>IF(Table1[[#This Row],[RFM_Score]]="555","Champion", IF(AND(J8653&gt;=4,V8653&gt;=4),"Loyal", IF(U8653&lt;=2,"At Risk", IF(W8653&gt;=4,"Potential Loyalist","Others"))))</f>
        <v>Potential Loyalist</v>
      </c>
    </row>
    <row r="8654" spans="1:25">
      <c r="A8654" t="s">
        <v>3083</v>
      </c>
      <c r="B8654">
        <v>48</v>
      </c>
      <c r="C8654" t="s">
        <v>19</v>
      </c>
      <c r="D8654" t="s">
        <v>25</v>
      </c>
      <c r="E8654" s="6" t="s">
        <v>20724</v>
      </c>
      <c r="F8654" t="s">
        <v>26</v>
      </c>
      <c r="G8654">
        <v>1</v>
      </c>
      <c r="H8654">
        <v>1</v>
      </c>
      <c r="I8654">
        <v>46</v>
      </c>
      <c r="J8654">
        <v>5</v>
      </c>
      <c r="K8654">
        <v>662.84</v>
      </c>
      <c r="L8654" t="str">
        <f t="shared" si="810"/>
        <v>OUTLIER</v>
      </c>
      <c r="M8654">
        <v>1</v>
      </c>
      <c r="N8654" t="str">
        <f t="shared" si="811"/>
        <v/>
      </c>
      <c r="O8654">
        <v>9</v>
      </c>
      <c r="P8654" s="11">
        <v>1</v>
      </c>
      <c r="Q8654" s="11">
        <v>0.108695652173913</v>
      </c>
      <c r="R8654" s="12">
        <v>662.84</v>
      </c>
      <c r="S8654" t="s">
        <v>22</v>
      </c>
      <c r="T8654">
        <v>0</v>
      </c>
      <c r="U8654">
        <f t="shared" si="812"/>
        <v>5</v>
      </c>
      <c r="V8654">
        <f t="shared" si="813"/>
        <v>1</v>
      </c>
      <c r="W8654">
        <f t="shared" si="814"/>
        <v>5</v>
      </c>
      <c r="X8654" t="str">
        <f t="shared" si="815"/>
        <v>515</v>
      </c>
      <c r="Y8654" t="str">
        <f>IF(Table1[[#This Row],[RFM_Score]]="555","Champion", IF(AND(J8654&gt;=4,V8654&gt;=4),"Loyal", IF(U8654&lt;=2,"At Risk", IF(W8654&gt;=4,"Potential Loyalist","Others"))))</f>
        <v>Potential Loyalist</v>
      </c>
    </row>
    <row r="8655" spans="1:25">
      <c r="A8655" t="s">
        <v>6070</v>
      </c>
      <c r="B8655">
        <v>24</v>
      </c>
      <c r="C8655" t="s">
        <v>24</v>
      </c>
      <c r="D8655" t="s">
        <v>25</v>
      </c>
      <c r="E8655" s="6" t="s">
        <v>20725</v>
      </c>
      <c r="F8655" t="s">
        <v>30</v>
      </c>
      <c r="G8655">
        <v>0</v>
      </c>
      <c r="H8655">
        <v>0</v>
      </c>
      <c r="I8655">
        <v>42</v>
      </c>
      <c r="J8655">
        <v>3</v>
      </c>
      <c r="K8655">
        <v>661.55</v>
      </c>
      <c r="L8655" t="str">
        <f t="shared" si="810"/>
        <v>OUTLIER</v>
      </c>
      <c r="M8655">
        <v>1</v>
      </c>
      <c r="N8655" t="str">
        <f t="shared" si="811"/>
        <v/>
      </c>
      <c r="O8655">
        <v>39</v>
      </c>
      <c r="P8655" s="11">
        <v>0</v>
      </c>
      <c r="Q8655" s="11">
        <v>7.1428571428571397E-2</v>
      </c>
      <c r="R8655" s="12">
        <v>661.55</v>
      </c>
      <c r="S8655" t="s">
        <v>22</v>
      </c>
      <c r="T8655">
        <v>0</v>
      </c>
      <c r="U8655">
        <f t="shared" si="812"/>
        <v>4</v>
      </c>
      <c r="V8655">
        <f t="shared" si="813"/>
        <v>1</v>
      </c>
      <c r="W8655">
        <f t="shared" si="814"/>
        <v>5</v>
      </c>
      <c r="X8655" t="str">
        <f t="shared" si="815"/>
        <v>415</v>
      </c>
      <c r="Y8655" t="str">
        <f>IF(Table1[[#This Row],[RFM_Score]]="555","Champion", IF(AND(J8655&gt;=4,V8655&gt;=4),"Loyal", IF(U8655&lt;=2,"At Risk", IF(W8655&gt;=4,"Potential Loyalist","Others"))))</f>
        <v>Potential Loyalist</v>
      </c>
    </row>
    <row r="8656" spans="1:25">
      <c r="A8656" t="s">
        <v>11742</v>
      </c>
      <c r="B8656">
        <v>43</v>
      </c>
      <c r="C8656" t="s">
        <v>19</v>
      </c>
      <c r="D8656" t="s">
        <v>29</v>
      </c>
      <c r="E8656" s="6" t="s">
        <v>20726</v>
      </c>
      <c r="F8656" t="s">
        <v>37</v>
      </c>
      <c r="G8656">
        <v>1</v>
      </c>
      <c r="H8656">
        <v>1</v>
      </c>
      <c r="I8656">
        <v>44</v>
      </c>
      <c r="J8656">
        <v>3</v>
      </c>
      <c r="K8656">
        <v>656.46</v>
      </c>
      <c r="L8656" t="str">
        <f t="shared" si="810"/>
        <v>OUTLIER</v>
      </c>
      <c r="M8656">
        <v>1</v>
      </c>
      <c r="N8656" t="str">
        <f t="shared" si="811"/>
        <v/>
      </c>
      <c r="O8656">
        <v>52</v>
      </c>
      <c r="P8656" s="11">
        <v>1</v>
      </c>
      <c r="Q8656" s="11">
        <v>6.8181818181818094E-2</v>
      </c>
      <c r="R8656" s="12">
        <v>656.46</v>
      </c>
      <c r="S8656" t="s">
        <v>22</v>
      </c>
      <c r="T8656">
        <v>0</v>
      </c>
      <c r="U8656">
        <f t="shared" si="812"/>
        <v>3</v>
      </c>
      <c r="V8656">
        <f t="shared" si="813"/>
        <v>1</v>
      </c>
      <c r="W8656">
        <f t="shared" si="814"/>
        <v>5</v>
      </c>
      <c r="X8656" t="str">
        <f t="shared" si="815"/>
        <v>315</v>
      </c>
      <c r="Y8656" t="str">
        <f>IF(Table1[[#This Row],[RFM_Score]]="555","Champion", IF(AND(J8656&gt;=4,V8656&gt;=4),"Loyal", IF(U8656&lt;=2,"At Risk", IF(W8656&gt;=4,"Potential Loyalist","Others"))))</f>
        <v>Potential Loyalist</v>
      </c>
    </row>
    <row r="8657" spans="1:25">
      <c r="A8657" t="s">
        <v>3456</v>
      </c>
      <c r="B8657">
        <v>28</v>
      </c>
      <c r="C8657" t="s">
        <v>24</v>
      </c>
      <c r="D8657" t="s">
        <v>25</v>
      </c>
      <c r="E8657" s="6" t="s">
        <v>20727</v>
      </c>
      <c r="F8657" t="s">
        <v>30</v>
      </c>
      <c r="G8657">
        <v>2</v>
      </c>
      <c r="H8657">
        <v>1</v>
      </c>
      <c r="I8657">
        <v>60</v>
      </c>
      <c r="J8657">
        <v>2</v>
      </c>
      <c r="K8657">
        <v>655.29999999999995</v>
      </c>
      <c r="L8657" t="str">
        <f t="shared" si="810"/>
        <v>OUTLIER</v>
      </c>
      <c r="M8657">
        <v>1</v>
      </c>
      <c r="N8657" t="str">
        <f t="shared" si="811"/>
        <v/>
      </c>
      <c r="O8657">
        <v>1</v>
      </c>
      <c r="P8657" s="11">
        <v>0.5</v>
      </c>
      <c r="Q8657" s="11">
        <v>3.3333333333333298E-2</v>
      </c>
      <c r="R8657" s="12">
        <v>655.29999999999995</v>
      </c>
      <c r="S8657" t="s">
        <v>22</v>
      </c>
      <c r="T8657">
        <v>0</v>
      </c>
      <c r="U8657">
        <f t="shared" si="812"/>
        <v>5</v>
      </c>
      <c r="V8657">
        <f t="shared" si="813"/>
        <v>1</v>
      </c>
      <c r="W8657">
        <f t="shared" si="814"/>
        <v>5</v>
      </c>
      <c r="X8657" t="str">
        <f t="shared" si="815"/>
        <v>515</v>
      </c>
      <c r="Y8657" t="str">
        <f>IF(Table1[[#This Row],[RFM_Score]]="555","Champion", IF(AND(J8657&gt;=4,V8657&gt;=4),"Loyal", IF(U8657&lt;=2,"At Risk", IF(W8657&gt;=4,"Potential Loyalist","Others"))))</f>
        <v>Potential Loyalist</v>
      </c>
    </row>
    <row r="8658" spans="1:25">
      <c r="A8658" t="s">
        <v>6770</v>
      </c>
      <c r="B8658">
        <v>26</v>
      </c>
      <c r="C8658" t="s">
        <v>24</v>
      </c>
      <c r="D8658" t="s">
        <v>29</v>
      </c>
      <c r="E8658" s="6" t="s">
        <v>20728</v>
      </c>
      <c r="F8658" t="s">
        <v>26</v>
      </c>
      <c r="G8658">
        <v>2</v>
      </c>
      <c r="H8658">
        <v>1</v>
      </c>
      <c r="I8658">
        <v>56</v>
      </c>
      <c r="J8658">
        <v>5</v>
      </c>
      <c r="K8658">
        <v>652.16999999999996</v>
      </c>
      <c r="L8658" t="str">
        <f t="shared" si="810"/>
        <v>OUTLIER</v>
      </c>
      <c r="M8658">
        <v>1</v>
      </c>
      <c r="N8658" t="str">
        <f t="shared" si="811"/>
        <v/>
      </c>
      <c r="O8658">
        <v>55</v>
      </c>
      <c r="P8658" s="11">
        <v>0.5</v>
      </c>
      <c r="Q8658" s="11">
        <v>8.9285714285714204E-2</v>
      </c>
      <c r="R8658" s="12">
        <v>652.16999999999996</v>
      </c>
      <c r="S8658" t="s">
        <v>22</v>
      </c>
      <c r="T8658">
        <v>0</v>
      </c>
      <c r="U8658">
        <f t="shared" si="812"/>
        <v>3</v>
      </c>
      <c r="V8658">
        <f t="shared" si="813"/>
        <v>1</v>
      </c>
      <c r="W8658">
        <f t="shared" si="814"/>
        <v>5</v>
      </c>
      <c r="X8658" t="str">
        <f t="shared" si="815"/>
        <v>315</v>
      </c>
      <c r="Y8658" t="str">
        <f>IF(Table1[[#This Row],[RFM_Score]]="555","Champion", IF(AND(J8658&gt;=4,V8658&gt;=4),"Loyal", IF(U8658&lt;=2,"At Risk", IF(W8658&gt;=4,"Potential Loyalist","Others"))))</f>
        <v>Potential Loyalist</v>
      </c>
    </row>
    <row r="8659" spans="1:25">
      <c r="A8659" t="s">
        <v>816</v>
      </c>
      <c r="B8659">
        <v>42</v>
      </c>
      <c r="C8659" t="s">
        <v>24</v>
      </c>
      <c r="D8659" t="s">
        <v>25</v>
      </c>
      <c r="E8659" s="6" t="s">
        <v>20729</v>
      </c>
      <c r="F8659" t="s">
        <v>21</v>
      </c>
      <c r="G8659">
        <v>3</v>
      </c>
      <c r="H8659">
        <v>0</v>
      </c>
      <c r="I8659">
        <v>49</v>
      </c>
      <c r="J8659">
        <v>4</v>
      </c>
      <c r="K8659">
        <v>648.36</v>
      </c>
      <c r="L8659" t="str">
        <f t="shared" si="810"/>
        <v>OUTLIER</v>
      </c>
      <c r="M8659">
        <v>1</v>
      </c>
      <c r="N8659" t="str">
        <f t="shared" si="811"/>
        <v/>
      </c>
      <c r="O8659">
        <v>9</v>
      </c>
      <c r="P8659" s="11">
        <v>0</v>
      </c>
      <c r="Q8659" s="11">
        <v>8.16326530612244E-2</v>
      </c>
      <c r="R8659" s="12">
        <v>648.36</v>
      </c>
      <c r="S8659" t="s">
        <v>22</v>
      </c>
      <c r="T8659">
        <v>1</v>
      </c>
      <c r="U8659">
        <f t="shared" si="812"/>
        <v>5</v>
      </c>
      <c r="V8659">
        <f t="shared" si="813"/>
        <v>1</v>
      </c>
      <c r="W8659">
        <f t="shared" si="814"/>
        <v>5</v>
      </c>
      <c r="X8659" t="str">
        <f t="shared" si="815"/>
        <v>515</v>
      </c>
      <c r="Y8659" t="str">
        <f>IF(Table1[[#This Row],[RFM_Score]]="555","Champion", IF(AND(J8659&gt;=4,V8659&gt;=4),"Loyal", IF(U8659&lt;=2,"At Risk", IF(W8659&gt;=4,"Potential Loyalist","Others"))))</f>
        <v>Potential Loyalist</v>
      </c>
    </row>
    <row r="8660" spans="1:25">
      <c r="A8660" t="s">
        <v>2002</v>
      </c>
      <c r="B8660">
        <v>36</v>
      </c>
      <c r="C8660" t="s">
        <v>24</v>
      </c>
      <c r="D8660" t="s">
        <v>46</v>
      </c>
      <c r="E8660" s="6" t="s">
        <v>20730</v>
      </c>
      <c r="F8660" t="s">
        <v>37</v>
      </c>
      <c r="G8660">
        <v>2</v>
      </c>
      <c r="H8660">
        <v>1</v>
      </c>
      <c r="I8660">
        <v>54</v>
      </c>
      <c r="J8660">
        <v>1</v>
      </c>
      <c r="K8660">
        <v>643.51</v>
      </c>
      <c r="L8660" t="str">
        <f t="shared" si="810"/>
        <v>OUTLIER</v>
      </c>
      <c r="M8660">
        <v>1</v>
      </c>
      <c r="N8660" t="str">
        <f t="shared" si="811"/>
        <v/>
      </c>
      <c r="O8660">
        <v>0</v>
      </c>
      <c r="P8660" s="11">
        <v>0.5</v>
      </c>
      <c r="Q8660" s="11">
        <v>1.85185185185185E-2</v>
      </c>
      <c r="R8660" s="12">
        <v>643.51</v>
      </c>
      <c r="S8660" t="s">
        <v>22</v>
      </c>
      <c r="T8660">
        <v>0</v>
      </c>
      <c r="U8660">
        <f t="shared" si="812"/>
        <v>5</v>
      </c>
      <c r="V8660">
        <f t="shared" si="813"/>
        <v>1</v>
      </c>
      <c r="W8660">
        <f t="shared" si="814"/>
        <v>5</v>
      </c>
      <c r="X8660" t="str">
        <f t="shared" si="815"/>
        <v>515</v>
      </c>
      <c r="Y8660" t="str">
        <f>IF(Table1[[#This Row],[RFM_Score]]="555","Champion", IF(AND(J8660&gt;=4,V8660&gt;=4),"Loyal", IF(U8660&lt;=2,"At Risk", IF(W8660&gt;=4,"Potential Loyalist","Others"))))</f>
        <v>Potential Loyalist</v>
      </c>
    </row>
    <row r="8661" spans="1:25">
      <c r="A8661" t="s">
        <v>8108</v>
      </c>
      <c r="B8661">
        <v>43</v>
      </c>
      <c r="C8661" t="s">
        <v>19</v>
      </c>
      <c r="D8661" t="s">
        <v>41</v>
      </c>
      <c r="E8661" s="6" t="s">
        <v>20731</v>
      </c>
      <c r="F8661" t="s">
        <v>37</v>
      </c>
      <c r="G8661">
        <v>5</v>
      </c>
      <c r="H8661">
        <v>1</v>
      </c>
      <c r="I8661">
        <v>46</v>
      </c>
      <c r="J8661">
        <v>2</v>
      </c>
      <c r="K8661">
        <v>643.41999999999996</v>
      </c>
      <c r="L8661" t="str">
        <f t="shared" si="810"/>
        <v>OUTLIER</v>
      </c>
      <c r="M8661">
        <v>1</v>
      </c>
      <c r="N8661" t="str">
        <f t="shared" si="811"/>
        <v/>
      </c>
      <c r="O8661">
        <v>25</v>
      </c>
      <c r="P8661" s="11">
        <v>0.2</v>
      </c>
      <c r="Q8661" s="11">
        <v>4.3478260869565202E-2</v>
      </c>
      <c r="R8661" s="12">
        <v>643.41999999999996</v>
      </c>
      <c r="S8661" t="s">
        <v>22</v>
      </c>
      <c r="T8661">
        <v>0</v>
      </c>
      <c r="U8661">
        <f t="shared" si="812"/>
        <v>4</v>
      </c>
      <c r="V8661">
        <f t="shared" si="813"/>
        <v>1</v>
      </c>
      <c r="W8661">
        <f t="shared" si="814"/>
        <v>5</v>
      </c>
      <c r="X8661" t="str">
        <f t="shared" si="815"/>
        <v>415</v>
      </c>
      <c r="Y8661" t="str">
        <f>IF(Table1[[#This Row],[RFM_Score]]="555","Champion", IF(AND(J8661&gt;=4,V8661&gt;=4),"Loyal", IF(U8661&lt;=2,"At Risk", IF(W8661&gt;=4,"Potential Loyalist","Others"))))</f>
        <v>Potential Loyalist</v>
      </c>
    </row>
    <row r="8662" spans="1:25">
      <c r="A8662" t="s">
        <v>7273</v>
      </c>
      <c r="B8662">
        <v>31</v>
      </c>
      <c r="C8662" t="s">
        <v>24</v>
      </c>
      <c r="D8662" t="s">
        <v>25</v>
      </c>
      <c r="E8662" s="6" t="s">
        <v>20732</v>
      </c>
      <c r="F8662" t="s">
        <v>26</v>
      </c>
      <c r="G8662">
        <v>3</v>
      </c>
      <c r="H8662">
        <v>1</v>
      </c>
      <c r="I8662">
        <v>51</v>
      </c>
      <c r="J8662">
        <v>4</v>
      </c>
      <c r="K8662">
        <v>642.21</v>
      </c>
      <c r="L8662" t="str">
        <f t="shared" si="810"/>
        <v>OUTLIER</v>
      </c>
      <c r="M8662">
        <v>1</v>
      </c>
      <c r="N8662" t="str">
        <f t="shared" si="811"/>
        <v/>
      </c>
      <c r="O8662">
        <v>39</v>
      </c>
      <c r="P8662" s="11">
        <v>0.33333333333333298</v>
      </c>
      <c r="Q8662" s="11">
        <v>7.8431372549019607E-2</v>
      </c>
      <c r="R8662" s="12">
        <v>642.21</v>
      </c>
      <c r="S8662" t="s">
        <v>22</v>
      </c>
      <c r="T8662">
        <v>0</v>
      </c>
      <c r="U8662">
        <f t="shared" si="812"/>
        <v>4</v>
      </c>
      <c r="V8662">
        <f t="shared" si="813"/>
        <v>1</v>
      </c>
      <c r="W8662">
        <f t="shared" si="814"/>
        <v>5</v>
      </c>
      <c r="X8662" t="str">
        <f t="shared" si="815"/>
        <v>415</v>
      </c>
      <c r="Y8662" t="str">
        <f>IF(Table1[[#This Row],[RFM_Score]]="555","Champion", IF(AND(J8662&gt;=4,V8662&gt;=4),"Loyal", IF(U8662&lt;=2,"At Risk", IF(W8662&gt;=4,"Potential Loyalist","Others"))))</f>
        <v>Potential Loyalist</v>
      </c>
    </row>
    <row r="8663" spans="1:25">
      <c r="A8663" t="s">
        <v>7456</v>
      </c>
      <c r="B8663">
        <v>32</v>
      </c>
      <c r="C8663" t="s">
        <v>19</v>
      </c>
      <c r="D8663" t="s">
        <v>46</v>
      </c>
      <c r="E8663" s="6" t="s">
        <v>20733</v>
      </c>
      <c r="F8663" t="s">
        <v>30</v>
      </c>
      <c r="G8663">
        <v>4</v>
      </c>
      <c r="H8663">
        <v>2</v>
      </c>
      <c r="I8663">
        <v>50</v>
      </c>
      <c r="J8663">
        <v>1</v>
      </c>
      <c r="K8663">
        <v>641.19000000000005</v>
      </c>
      <c r="L8663" t="str">
        <f t="shared" si="810"/>
        <v>OUTLIER</v>
      </c>
      <c r="M8663">
        <v>1</v>
      </c>
      <c r="N8663" t="str">
        <f t="shared" si="811"/>
        <v/>
      </c>
      <c r="O8663">
        <v>111</v>
      </c>
      <c r="P8663" s="11">
        <v>0.5</v>
      </c>
      <c r="Q8663" s="11">
        <v>0.02</v>
      </c>
      <c r="R8663" s="12">
        <v>641.19000000000005</v>
      </c>
      <c r="S8663" t="s">
        <v>22</v>
      </c>
      <c r="T8663">
        <v>0</v>
      </c>
      <c r="U8663">
        <f t="shared" si="812"/>
        <v>1</v>
      </c>
      <c r="V8663">
        <f t="shared" si="813"/>
        <v>1</v>
      </c>
      <c r="W8663">
        <f t="shared" si="814"/>
        <v>5</v>
      </c>
      <c r="X8663" t="str">
        <f t="shared" si="815"/>
        <v>115</v>
      </c>
      <c r="Y8663" t="str">
        <f>IF(Table1[[#This Row],[RFM_Score]]="555","Champion", IF(AND(J8663&gt;=4,V8663&gt;=4),"Loyal", IF(U8663&lt;=2,"At Risk", IF(W8663&gt;=4,"Potential Loyalist","Others"))))</f>
        <v>At Risk</v>
      </c>
    </row>
    <row r="8664" spans="1:25">
      <c r="A8664" t="s">
        <v>11075</v>
      </c>
      <c r="B8664">
        <v>36</v>
      </c>
      <c r="C8664" t="s">
        <v>19</v>
      </c>
      <c r="D8664" t="s">
        <v>25</v>
      </c>
      <c r="E8664" s="6" t="s">
        <v>20734</v>
      </c>
      <c r="F8664" t="s">
        <v>60</v>
      </c>
      <c r="G8664">
        <v>4</v>
      </c>
      <c r="H8664">
        <v>0</v>
      </c>
      <c r="I8664">
        <v>49</v>
      </c>
      <c r="J8664">
        <v>3</v>
      </c>
      <c r="K8664">
        <v>640.59</v>
      </c>
      <c r="L8664" t="str">
        <f t="shared" si="810"/>
        <v>OUTLIER</v>
      </c>
      <c r="M8664">
        <v>1</v>
      </c>
      <c r="N8664" t="str">
        <f t="shared" si="811"/>
        <v/>
      </c>
      <c r="O8664">
        <v>24</v>
      </c>
      <c r="P8664" s="11">
        <v>0</v>
      </c>
      <c r="Q8664" s="11">
        <v>6.1224489795918297E-2</v>
      </c>
      <c r="R8664" s="12">
        <v>640.59</v>
      </c>
      <c r="S8664" t="s">
        <v>22</v>
      </c>
      <c r="T8664">
        <v>0</v>
      </c>
      <c r="U8664">
        <f t="shared" si="812"/>
        <v>4</v>
      </c>
      <c r="V8664">
        <f t="shared" si="813"/>
        <v>1</v>
      </c>
      <c r="W8664">
        <f t="shared" si="814"/>
        <v>5</v>
      </c>
      <c r="X8664" t="str">
        <f t="shared" si="815"/>
        <v>415</v>
      </c>
      <c r="Y8664" t="str">
        <f>IF(Table1[[#This Row],[RFM_Score]]="555","Champion", IF(AND(J8664&gt;=4,V8664&gt;=4),"Loyal", IF(U8664&lt;=2,"At Risk", IF(W8664&gt;=4,"Potential Loyalist","Others"))))</f>
        <v>Potential Loyalist</v>
      </c>
    </row>
    <row r="8665" spans="1:25">
      <c r="A8665" t="s">
        <v>9931</v>
      </c>
      <c r="B8665">
        <v>33</v>
      </c>
      <c r="C8665" t="s">
        <v>19</v>
      </c>
      <c r="D8665" t="s">
        <v>25</v>
      </c>
      <c r="E8665" s="6" t="s">
        <v>20735</v>
      </c>
      <c r="F8665" t="s">
        <v>21</v>
      </c>
      <c r="G8665">
        <v>1</v>
      </c>
      <c r="H8665">
        <v>0</v>
      </c>
      <c r="I8665">
        <v>43</v>
      </c>
      <c r="J8665">
        <v>1</v>
      </c>
      <c r="K8665">
        <v>636.95000000000005</v>
      </c>
      <c r="L8665" t="str">
        <f t="shared" si="810"/>
        <v>OUTLIER</v>
      </c>
      <c r="M8665">
        <v>1</v>
      </c>
      <c r="N8665" t="str">
        <f t="shared" si="811"/>
        <v/>
      </c>
      <c r="O8665">
        <v>1</v>
      </c>
      <c r="P8665" s="11">
        <v>0</v>
      </c>
      <c r="Q8665" s="11">
        <v>2.3255813953488299E-2</v>
      </c>
      <c r="R8665" s="12">
        <v>636.95000000000005</v>
      </c>
      <c r="S8665" t="s">
        <v>22</v>
      </c>
      <c r="T8665">
        <v>0</v>
      </c>
      <c r="U8665">
        <f t="shared" si="812"/>
        <v>5</v>
      </c>
      <c r="V8665">
        <f t="shared" si="813"/>
        <v>1</v>
      </c>
      <c r="W8665">
        <f t="shared" si="814"/>
        <v>5</v>
      </c>
      <c r="X8665" t="str">
        <f t="shared" si="815"/>
        <v>515</v>
      </c>
      <c r="Y8665" t="str">
        <f>IF(Table1[[#This Row],[RFM_Score]]="555","Champion", IF(AND(J8665&gt;=4,V8665&gt;=4),"Loyal", IF(U8665&lt;=2,"At Risk", IF(W8665&gt;=4,"Potential Loyalist","Others"))))</f>
        <v>Potential Loyalist</v>
      </c>
    </row>
    <row r="8666" spans="1:25">
      <c r="A8666" t="s">
        <v>7230</v>
      </c>
      <c r="B8666">
        <v>46</v>
      </c>
      <c r="C8666" t="s">
        <v>19</v>
      </c>
      <c r="D8666" t="s">
        <v>25</v>
      </c>
      <c r="E8666" s="6" t="s">
        <v>20736</v>
      </c>
      <c r="F8666" t="s">
        <v>26</v>
      </c>
      <c r="G8666">
        <v>3</v>
      </c>
      <c r="H8666">
        <v>1</v>
      </c>
      <c r="I8666">
        <v>62</v>
      </c>
      <c r="J8666">
        <v>2</v>
      </c>
      <c r="K8666">
        <v>635.30999999999995</v>
      </c>
      <c r="L8666" t="str">
        <f t="shared" si="810"/>
        <v>OUTLIER</v>
      </c>
      <c r="M8666">
        <v>1</v>
      </c>
      <c r="N8666" t="str">
        <f t="shared" si="811"/>
        <v/>
      </c>
      <c r="O8666">
        <v>3</v>
      </c>
      <c r="P8666" s="11">
        <v>0.33333333333333298</v>
      </c>
      <c r="Q8666" s="11">
        <v>3.2258064516128997E-2</v>
      </c>
      <c r="R8666" s="12">
        <v>635.30999999999995</v>
      </c>
      <c r="S8666" t="s">
        <v>22</v>
      </c>
      <c r="T8666">
        <v>1</v>
      </c>
      <c r="U8666">
        <f t="shared" si="812"/>
        <v>5</v>
      </c>
      <c r="V8666">
        <f t="shared" si="813"/>
        <v>1</v>
      </c>
      <c r="W8666">
        <f t="shared" si="814"/>
        <v>5</v>
      </c>
      <c r="X8666" t="str">
        <f t="shared" si="815"/>
        <v>515</v>
      </c>
      <c r="Y8666" t="str">
        <f>IF(Table1[[#This Row],[RFM_Score]]="555","Champion", IF(AND(J8666&gt;=4,V8666&gt;=4),"Loyal", IF(U8666&lt;=2,"At Risk", IF(W8666&gt;=4,"Potential Loyalist","Others"))))</f>
        <v>Potential Loyalist</v>
      </c>
    </row>
    <row r="8667" spans="1:25">
      <c r="A8667" t="s">
        <v>10895</v>
      </c>
      <c r="B8667">
        <v>46</v>
      </c>
      <c r="C8667" t="s">
        <v>24</v>
      </c>
      <c r="D8667" t="s">
        <v>29</v>
      </c>
      <c r="E8667" s="6" t="s">
        <v>20737</v>
      </c>
      <c r="F8667" t="s">
        <v>26</v>
      </c>
      <c r="G8667">
        <v>4</v>
      </c>
      <c r="H8667">
        <v>1</v>
      </c>
      <c r="I8667">
        <v>58</v>
      </c>
      <c r="J8667">
        <v>4</v>
      </c>
      <c r="K8667">
        <v>633.15</v>
      </c>
      <c r="L8667" t="str">
        <f t="shared" si="810"/>
        <v>OUTLIER</v>
      </c>
      <c r="M8667">
        <v>1</v>
      </c>
      <c r="N8667" t="str">
        <f t="shared" si="811"/>
        <v/>
      </c>
      <c r="O8667">
        <v>7</v>
      </c>
      <c r="P8667" s="11">
        <v>0.25</v>
      </c>
      <c r="Q8667" s="11">
        <v>6.8965517241379296E-2</v>
      </c>
      <c r="R8667" s="12">
        <v>633.15</v>
      </c>
      <c r="S8667" t="s">
        <v>22</v>
      </c>
      <c r="T8667">
        <v>0</v>
      </c>
      <c r="U8667">
        <f t="shared" si="812"/>
        <v>5</v>
      </c>
      <c r="V8667">
        <f t="shared" si="813"/>
        <v>1</v>
      </c>
      <c r="W8667">
        <f t="shared" si="814"/>
        <v>5</v>
      </c>
      <c r="X8667" t="str">
        <f t="shared" si="815"/>
        <v>515</v>
      </c>
      <c r="Y8667" t="str">
        <f>IF(Table1[[#This Row],[RFM_Score]]="555","Champion", IF(AND(J8667&gt;=4,V8667&gt;=4),"Loyal", IF(U8667&lt;=2,"At Risk", IF(W8667&gt;=4,"Potential Loyalist","Others"))))</f>
        <v>Potential Loyalist</v>
      </c>
    </row>
    <row r="8668" spans="1:25">
      <c r="A8668" t="s">
        <v>678</v>
      </c>
      <c r="B8668">
        <v>55</v>
      </c>
      <c r="C8668" t="s">
        <v>19</v>
      </c>
      <c r="D8668" t="s">
        <v>29</v>
      </c>
      <c r="E8668" s="6" t="s">
        <v>20738</v>
      </c>
      <c r="F8668" t="s">
        <v>30</v>
      </c>
      <c r="G8668">
        <v>2</v>
      </c>
      <c r="H8668">
        <v>0</v>
      </c>
      <c r="I8668">
        <v>56</v>
      </c>
      <c r="J8668">
        <v>2</v>
      </c>
      <c r="K8668">
        <v>628.98</v>
      </c>
      <c r="L8668" t="str">
        <f t="shared" si="810"/>
        <v>OUTLIER</v>
      </c>
      <c r="M8668">
        <v>1</v>
      </c>
      <c r="N8668" t="str">
        <f t="shared" si="811"/>
        <v/>
      </c>
      <c r="O8668">
        <v>38</v>
      </c>
      <c r="P8668" s="11">
        <v>0</v>
      </c>
      <c r="Q8668" s="11">
        <v>3.5714285714285698E-2</v>
      </c>
      <c r="R8668" s="12">
        <v>628.98</v>
      </c>
      <c r="S8668" t="s">
        <v>22</v>
      </c>
      <c r="T8668">
        <v>0</v>
      </c>
      <c r="U8668">
        <f t="shared" si="812"/>
        <v>4</v>
      </c>
      <c r="V8668">
        <f t="shared" si="813"/>
        <v>1</v>
      </c>
      <c r="W8668">
        <f t="shared" si="814"/>
        <v>5</v>
      </c>
      <c r="X8668" t="str">
        <f t="shared" si="815"/>
        <v>415</v>
      </c>
      <c r="Y8668" t="str">
        <f>IF(Table1[[#This Row],[RFM_Score]]="555","Champion", IF(AND(J8668&gt;=4,V8668&gt;=4),"Loyal", IF(U8668&lt;=2,"At Risk", IF(W8668&gt;=4,"Potential Loyalist","Others"))))</f>
        <v>Potential Loyalist</v>
      </c>
    </row>
    <row r="8669" spans="1:25">
      <c r="A8669" t="s">
        <v>1746</v>
      </c>
      <c r="B8669">
        <v>23</v>
      </c>
      <c r="C8669" t="s">
        <v>19</v>
      </c>
      <c r="D8669" t="s">
        <v>41</v>
      </c>
      <c r="E8669" s="6" t="s">
        <v>20739</v>
      </c>
      <c r="F8669" t="s">
        <v>30</v>
      </c>
      <c r="G8669">
        <v>4</v>
      </c>
      <c r="H8669">
        <v>2</v>
      </c>
      <c r="I8669">
        <v>55</v>
      </c>
      <c r="J8669">
        <v>3</v>
      </c>
      <c r="K8669">
        <v>628.87</v>
      </c>
      <c r="L8669" t="str">
        <f t="shared" si="810"/>
        <v>OUTLIER</v>
      </c>
      <c r="M8669">
        <v>1</v>
      </c>
      <c r="N8669" t="str">
        <f t="shared" si="811"/>
        <v/>
      </c>
      <c r="O8669">
        <v>32</v>
      </c>
      <c r="P8669" s="11">
        <v>0.5</v>
      </c>
      <c r="Q8669" s="11">
        <v>5.4545454545454501E-2</v>
      </c>
      <c r="R8669" s="12">
        <v>628.87</v>
      </c>
      <c r="S8669" t="s">
        <v>22</v>
      </c>
      <c r="T8669">
        <v>0</v>
      </c>
      <c r="U8669">
        <f t="shared" si="812"/>
        <v>4</v>
      </c>
      <c r="V8669">
        <f t="shared" si="813"/>
        <v>1</v>
      </c>
      <c r="W8669">
        <f t="shared" si="814"/>
        <v>5</v>
      </c>
      <c r="X8669" t="str">
        <f t="shared" si="815"/>
        <v>415</v>
      </c>
      <c r="Y8669" t="str">
        <f>IF(Table1[[#This Row],[RFM_Score]]="555","Champion", IF(AND(J8669&gt;=4,V8669&gt;=4),"Loyal", IF(U8669&lt;=2,"At Risk", IF(W8669&gt;=4,"Potential Loyalist","Others"))))</f>
        <v>Potential Loyalist</v>
      </c>
    </row>
    <row r="8670" spans="1:25">
      <c r="A8670" t="s">
        <v>9776</v>
      </c>
      <c r="B8670">
        <v>39</v>
      </c>
      <c r="C8670" t="s">
        <v>19</v>
      </c>
      <c r="D8670" t="s">
        <v>20</v>
      </c>
      <c r="E8670" s="6" t="s">
        <v>20740</v>
      </c>
      <c r="F8670" t="s">
        <v>30</v>
      </c>
      <c r="G8670">
        <v>5</v>
      </c>
      <c r="H8670">
        <v>2</v>
      </c>
      <c r="I8670">
        <v>51</v>
      </c>
      <c r="J8670">
        <v>6</v>
      </c>
      <c r="K8670">
        <v>628.39</v>
      </c>
      <c r="L8670" t="str">
        <f t="shared" si="810"/>
        <v>OUTLIER</v>
      </c>
      <c r="M8670">
        <v>1</v>
      </c>
      <c r="N8670" t="str">
        <f t="shared" si="811"/>
        <v/>
      </c>
      <c r="O8670">
        <v>1</v>
      </c>
      <c r="P8670" s="11">
        <v>0.4</v>
      </c>
      <c r="Q8670" s="11">
        <v>0.11764705882352899</v>
      </c>
      <c r="R8670" s="12">
        <v>628.39</v>
      </c>
      <c r="S8670" t="s">
        <v>22</v>
      </c>
      <c r="T8670">
        <v>0</v>
      </c>
      <c r="U8670">
        <f t="shared" si="812"/>
        <v>5</v>
      </c>
      <c r="V8670">
        <f t="shared" si="813"/>
        <v>1</v>
      </c>
      <c r="W8670">
        <f t="shared" si="814"/>
        <v>5</v>
      </c>
      <c r="X8670" t="str">
        <f t="shared" si="815"/>
        <v>515</v>
      </c>
      <c r="Y8670" t="str">
        <f>IF(Table1[[#This Row],[RFM_Score]]="555","Champion", IF(AND(J8670&gt;=4,V8670&gt;=4),"Loyal", IF(U8670&lt;=2,"At Risk", IF(W8670&gt;=4,"Potential Loyalist","Others"))))</f>
        <v>Potential Loyalist</v>
      </c>
    </row>
    <row r="8671" spans="1:25">
      <c r="A8671" t="s">
        <v>11022</v>
      </c>
      <c r="B8671">
        <v>37</v>
      </c>
      <c r="C8671" t="s">
        <v>19</v>
      </c>
      <c r="D8671" t="s">
        <v>41</v>
      </c>
      <c r="E8671" s="6" t="s">
        <v>20741</v>
      </c>
      <c r="F8671" t="s">
        <v>26</v>
      </c>
      <c r="G8671">
        <v>3</v>
      </c>
      <c r="H8671">
        <v>1</v>
      </c>
      <c r="I8671">
        <v>37</v>
      </c>
      <c r="J8671">
        <v>0</v>
      </c>
      <c r="K8671">
        <v>626.95000000000005</v>
      </c>
      <c r="L8671" t="str">
        <f t="shared" si="810"/>
        <v>OUTLIER</v>
      </c>
      <c r="M8671">
        <v>1</v>
      </c>
      <c r="N8671" t="str">
        <f t="shared" si="811"/>
        <v/>
      </c>
      <c r="O8671">
        <v>5</v>
      </c>
      <c r="P8671" s="11">
        <v>0.33333333333333298</v>
      </c>
      <c r="Q8671" s="11">
        <v>0</v>
      </c>
      <c r="R8671" s="12">
        <v>626.95000000000005</v>
      </c>
      <c r="S8671" t="s">
        <v>22</v>
      </c>
      <c r="T8671">
        <v>0</v>
      </c>
      <c r="U8671">
        <f t="shared" si="812"/>
        <v>5</v>
      </c>
      <c r="V8671">
        <f t="shared" si="813"/>
        <v>1</v>
      </c>
      <c r="W8671">
        <f t="shared" si="814"/>
        <v>5</v>
      </c>
      <c r="X8671" t="str">
        <f t="shared" si="815"/>
        <v>515</v>
      </c>
      <c r="Y8671" t="str">
        <f>IF(Table1[[#This Row],[RFM_Score]]="555","Champion", IF(AND(J8671&gt;=4,V8671&gt;=4),"Loyal", IF(U8671&lt;=2,"At Risk", IF(W8671&gt;=4,"Potential Loyalist","Others"))))</f>
        <v>Potential Loyalist</v>
      </c>
    </row>
    <row r="8672" spans="1:25">
      <c r="A8672" t="s">
        <v>8575</v>
      </c>
      <c r="B8672">
        <v>38</v>
      </c>
      <c r="C8672" t="s">
        <v>24</v>
      </c>
      <c r="D8672" t="s">
        <v>35</v>
      </c>
      <c r="E8672" s="6" t="s">
        <v>20742</v>
      </c>
      <c r="F8672" t="s">
        <v>62</v>
      </c>
      <c r="G8672">
        <v>2</v>
      </c>
      <c r="H8672">
        <v>0</v>
      </c>
      <c r="I8672">
        <v>47</v>
      </c>
      <c r="J8672">
        <v>1</v>
      </c>
      <c r="K8672">
        <v>625.23</v>
      </c>
      <c r="L8672" t="str">
        <f t="shared" si="810"/>
        <v>OUTLIER</v>
      </c>
      <c r="M8672">
        <v>1</v>
      </c>
      <c r="N8672" t="str">
        <f t="shared" si="811"/>
        <v/>
      </c>
      <c r="O8672">
        <v>77</v>
      </c>
      <c r="P8672" s="11">
        <v>0</v>
      </c>
      <c r="Q8672" s="11">
        <v>2.1276595744680799E-2</v>
      </c>
      <c r="R8672" s="12">
        <v>625.23</v>
      </c>
      <c r="S8672" t="s">
        <v>22</v>
      </c>
      <c r="T8672">
        <v>0</v>
      </c>
      <c r="U8672">
        <f t="shared" si="812"/>
        <v>2</v>
      </c>
      <c r="V8672">
        <f t="shared" si="813"/>
        <v>1</v>
      </c>
      <c r="W8672">
        <f t="shared" si="814"/>
        <v>5</v>
      </c>
      <c r="X8672" t="str">
        <f t="shared" si="815"/>
        <v>215</v>
      </c>
      <c r="Y8672" t="str">
        <f>IF(Table1[[#This Row],[RFM_Score]]="555","Champion", IF(AND(J8672&gt;=4,V8672&gt;=4),"Loyal", IF(U8672&lt;=2,"At Risk", IF(W8672&gt;=4,"Potential Loyalist","Others"))))</f>
        <v>At Risk</v>
      </c>
    </row>
    <row r="8673" spans="1:25">
      <c r="A8673" t="s">
        <v>10259</v>
      </c>
      <c r="B8673">
        <v>18</v>
      </c>
      <c r="C8673" t="s">
        <v>19</v>
      </c>
      <c r="D8673" t="s">
        <v>20</v>
      </c>
      <c r="E8673" s="6" t="s">
        <v>20743</v>
      </c>
      <c r="F8673" t="s">
        <v>21</v>
      </c>
      <c r="G8673">
        <v>6</v>
      </c>
      <c r="H8673">
        <v>4</v>
      </c>
      <c r="I8673">
        <v>50</v>
      </c>
      <c r="J8673">
        <v>1</v>
      </c>
      <c r="K8673">
        <v>623.84</v>
      </c>
      <c r="L8673" t="str">
        <f t="shared" si="810"/>
        <v>OUTLIER</v>
      </c>
      <c r="M8673">
        <v>1</v>
      </c>
      <c r="N8673" t="str">
        <f t="shared" si="811"/>
        <v/>
      </c>
      <c r="O8673">
        <v>19</v>
      </c>
      <c r="P8673" s="11">
        <v>0.66666666666666596</v>
      </c>
      <c r="Q8673" s="11">
        <v>0.02</v>
      </c>
      <c r="R8673" s="12">
        <v>623.84</v>
      </c>
      <c r="S8673" t="s">
        <v>22</v>
      </c>
      <c r="T8673">
        <v>0</v>
      </c>
      <c r="U8673">
        <f t="shared" si="812"/>
        <v>5</v>
      </c>
      <c r="V8673">
        <f t="shared" si="813"/>
        <v>1</v>
      </c>
      <c r="W8673">
        <f t="shared" si="814"/>
        <v>5</v>
      </c>
      <c r="X8673" t="str">
        <f t="shared" si="815"/>
        <v>515</v>
      </c>
      <c r="Y8673" t="str">
        <f>IF(Table1[[#This Row],[RFM_Score]]="555","Champion", IF(AND(J8673&gt;=4,V8673&gt;=4),"Loyal", IF(U8673&lt;=2,"At Risk", IF(W8673&gt;=4,"Potential Loyalist","Others"))))</f>
        <v>Potential Loyalist</v>
      </c>
    </row>
    <row r="8674" spans="1:25">
      <c r="A8674" t="s">
        <v>2742</v>
      </c>
      <c r="B8674">
        <v>47</v>
      </c>
      <c r="C8674" t="s">
        <v>19</v>
      </c>
      <c r="D8674" t="s">
        <v>41</v>
      </c>
      <c r="E8674" s="6" t="s">
        <v>20744</v>
      </c>
      <c r="F8674" t="s">
        <v>37</v>
      </c>
      <c r="G8674">
        <v>5</v>
      </c>
      <c r="H8674">
        <v>1</v>
      </c>
      <c r="I8674">
        <v>49</v>
      </c>
      <c r="J8674">
        <v>0</v>
      </c>
      <c r="K8674">
        <v>623.57000000000005</v>
      </c>
      <c r="L8674" t="str">
        <f t="shared" si="810"/>
        <v>OUTLIER</v>
      </c>
      <c r="M8674">
        <v>1</v>
      </c>
      <c r="N8674" t="str">
        <f t="shared" si="811"/>
        <v/>
      </c>
      <c r="O8674">
        <v>29</v>
      </c>
      <c r="P8674" s="11">
        <v>0.2</v>
      </c>
      <c r="Q8674" s="11">
        <v>0</v>
      </c>
      <c r="R8674" s="12">
        <v>623.57000000000005</v>
      </c>
      <c r="S8674" t="s">
        <v>22</v>
      </c>
      <c r="T8674">
        <v>0</v>
      </c>
      <c r="U8674">
        <f t="shared" si="812"/>
        <v>4</v>
      </c>
      <c r="V8674">
        <f t="shared" si="813"/>
        <v>1</v>
      </c>
      <c r="W8674">
        <f t="shared" si="814"/>
        <v>5</v>
      </c>
      <c r="X8674" t="str">
        <f t="shared" si="815"/>
        <v>415</v>
      </c>
      <c r="Y8674" t="str">
        <f>IF(Table1[[#This Row],[RFM_Score]]="555","Champion", IF(AND(J8674&gt;=4,V8674&gt;=4),"Loyal", IF(U8674&lt;=2,"At Risk", IF(W8674&gt;=4,"Potential Loyalist","Others"))))</f>
        <v>Potential Loyalist</v>
      </c>
    </row>
    <row r="8675" spans="1:25">
      <c r="A8675" t="s">
        <v>1395</v>
      </c>
      <c r="B8675">
        <v>18</v>
      </c>
      <c r="C8675" t="s">
        <v>24</v>
      </c>
      <c r="D8675" t="s">
        <v>29</v>
      </c>
      <c r="E8675" s="6" t="s">
        <v>20745</v>
      </c>
      <c r="F8675" t="s">
        <v>62</v>
      </c>
      <c r="G8675">
        <v>2</v>
      </c>
      <c r="H8675">
        <v>1</v>
      </c>
      <c r="I8675">
        <v>59</v>
      </c>
      <c r="J8675">
        <v>0</v>
      </c>
      <c r="K8675">
        <v>622.30999999999995</v>
      </c>
      <c r="L8675" t="str">
        <f t="shared" si="810"/>
        <v>OUTLIER</v>
      </c>
      <c r="M8675">
        <v>1</v>
      </c>
      <c r="N8675" t="str">
        <f t="shared" si="811"/>
        <v/>
      </c>
      <c r="O8675">
        <v>22</v>
      </c>
      <c r="P8675" s="11">
        <v>0.5</v>
      </c>
      <c r="Q8675" s="11">
        <v>0</v>
      </c>
      <c r="R8675" s="12">
        <v>622.30999999999995</v>
      </c>
      <c r="S8675" t="s">
        <v>22</v>
      </c>
      <c r="T8675">
        <v>0</v>
      </c>
      <c r="U8675">
        <f t="shared" si="812"/>
        <v>4</v>
      </c>
      <c r="V8675">
        <f t="shared" si="813"/>
        <v>1</v>
      </c>
      <c r="W8675">
        <f t="shared" si="814"/>
        <v>5</v>
      </c>
      <c r="X8675" t="str">
        <f t="shared" si="815"/>
        <v>415</v>
      </c>
      <c r="Y8675" t="str">
        <f>IF(Table1[[#This Row],[RFM_Score]]="555","Champion", IF(AND(J8675&gt;=4,V8675&gt;=4),"Loyal", IF(U8675&lt;=2,"At Risk", IF(W8675&gt;=4,"Potential Loyalist","Others"))))</f>
        <v>Potential Loyalist</v>
      </c>
    </row>
    <row r="8676" spans="1:25">
      <c r="A8676" t="s">
        <v>1860</v>
      </c>
      <c r="B8676">
        <v>27</v>
      </c>
      <c r="C8676" t="s">
        <v>19</v>
      </c>
      <c r="D8676" t="s">
        <v>46</v>
      </c>
      <c r="E8676" s="6" t="s">
        <v>20746</v>
      </c>
      <c r="F8676" t="s">
        <v>60</v>
      </c>
      <c r="G8676">
        <v>5</v>
      </c>
      <c r="H8676">
        <v>0</v>
      </c>
      <c r="I8676">
        <v>54</v>
      </c>
      <c r="J8676">
        <v>3</v>
      </c>
      <c r="K8676">
        <v>621.66999999999996</v>
      </c>
      <c r="L8676" t="str">
        <f t="shared" si="810"/>
        <v>OUTLIER</v>
      </c>
      <c r="M8676">
        <v>1</v>
      </c>
      <c r="N8676" t="str">
        <f t="shared" si="811"/>
        <v/>
      </c>
      <c r="O8676">
        <v>101</v>
      </c>
      <c r="P8676" s="11">
        <v>0</v>
      </c>
      <c r="Q8676" s="11">
        <v>5.5555555555555497E-2</v>
      </c>
      <c r="R8676" s="12">
        <v>621.66999999999996</v>
      </c>
      <c r="S8676" t="s">
        <v>22</v>
      </c>
      <c r="T8676">
        <v>1</v>
      </c>
      <c r="U8676">
        <f t="shared" si="812"/>
        <v>1</v>
      </c>
      <c r="V8676">
        <f t="shared" si="813"/>
        <v>1</v>
      </c>
      <c r="W8676">
        <f t="shared" si="814"/>
        <v>5</v>
      </c>
      <c r="X8676" t="str">
        <f t="shared" si="815"/>
        <v>115</v>
      </c>
      <c r="Y8676" t="str">
        <f>IF(Table1[[#This Row],[RFM_Score]]="555","Champion", IF(AND(J8676&gt;=4,V8676&gt;=4),"Loyal", IF(U8676&lt;=2,"At Risk", IF(W8676&gt;=4,"Potential Loyalist","Others"))))</f>
        <v>At Risk</v>
      </c>
    </row>
    <row r="8677" spans="1:25">
      <c r="A8677" t="s">
        <v>7232</v>
      </c>
      <c r="B8677">
        <v>38</v>
      </c>
      <c r="C8677" t="s">
        <v>24</v>
      </c>
      <c r="D8677" t="s">
        <v>35</v>
      </c>
      <c r="E8677" s="6" t="s">
        <v>20747</v>
      </c>
      <c r="F8677" t="s">
        <v>26</v>
      </c>
      <c r="G8677">
        <v>0</v>
      </c>
      <c r="H8677">
        <v>0</v>
      </c>
      <c r="I8677">
        <v>58</v>
      </c>
      <c r="J8677">
        <v>2</v>
      </c>
      <c r="K8677">
        <v>620.66</v>
      </c>
      <c r="L8677" t="str">
        <f t="shared" si="810"/>
        <v>OUTLIER</v>
      </c>
      <c r="M8677">
        <v>1</v>
      </c>
      <c r="N8677" t="str">
        <f t="shared" si="811"/>
        <v/>
      </c>
      <c r="O8677">
        <v>14</v>
      </c>
      <c r="P8677" s="11">
        <v>0</v>
      </c>
      <c r="Q8677" s="11">
        <v>3.4482758620689599E-2</v>
      </c>
      <c r="R8677" s="12">
        <v>620.66</v>
      </c>
      <c r="S8677" t="s">
        <v>22</v>
      </c>
      <c r="T8677">
        <v>0</v>
      </c>
      <c r="U8677">
        <f t="shared" si="812"/>
        <v>5</v>
      </c>
      <c r="V8677">
        <f t="shared" si="813"/>
        <v>1</v>
      </c>
      <c r="W8677">
        <f t="shared" si="814"/>
        <v>5</v>
      </c>
      <c r="X8677" t="str">
        <f t="shared" si="815"/>
        <v>515</v>
      </c>
      <c r="Y8677" t="str">
        <f>IF(Table1[[#This Row],[RFM_Score]]="555","Champion", IF(AND(J8677&gt;=4,V8677&gt;=4),"Loyal", IF(U8677&lt;=2,"At Risk", IF(W8677&gt;=4,"Potential Loyalist","Others"))))</f>
        <v>Potential Loyalist</v>
      </c>
    </row>
    <row r="8678" spans="1:25">
      <c r="A8678" t="s">
        <v>6128</v>
      </c>
      <c r="B8678">
        <v>36</v>
      </c>
      <c r="C8678" t="s">
        <v>24</v>
      </c>
      <c r="D8678" t="s">
        <v>25</v>
      </c>
      <c r="E8678" s="6" t="s">
        <v>20748</v>
      </c>
      <c r="F8678" t="s">
        <v>30</v>
      </c>
      <c r="G8678">
        <v>3</v>
      </c>
      <c r="H8678">
        <v>0</v>
      </c>
      <c r="I8678">
        <v>48</v>
      </c>
      <c r="J8678">
        <v>1</v>
      </c>
      <c r="K8678">
        <v>619.25</v>
      </c>
      <c r="L8678" t="str">
        <f t="shared" si="810"/>
        <v>OUTLIER</v>
      </c>
      <c r="M8678">
        <v>1</v>
      </c>
      <c r="N8678" t="str">
        <f t="shared" si="811"/>
        <v/>
      </c>
      <c r="O8678">
        <v>110</v>
      </c>
      <c r="P8678" s="11">
        <v>0</v>
      </c>
      <c r="Q8678" s="11">
        <v>2.0833333333333301E-2</v>
      </c>
      <c r="R8678" s="12">
        <v>619.25</v>
      </c>
      <c r="S8678" t="s">
        <v>22</v>
      </c>
      <c r="T8678">
        <v>1</v>
      </c>
      <c r="U8678">
        <f t="shared" si="812"/>
        <v>1</v>
      </c>
      <c r="V8678">
        <f t="shared" si="813"/>
        <v>1</v>
      </c>
      <c r="W8678">
        <f t="shared" si="814"/>
        <v>5</v>
      </c>
      <c r="X8678" t="str">
        <f t="shared" si="815"/>
        <v>115</v>
      </c>
      <c r="Y8678" t="str">
        <f>IF(Table1[[#This Row],[RFM_Score]]="555","Champion", IF(AND(J8678&gt;=4,V8678&gt;=4),"Loyal", IF(U8678&lt;=2,"At Risk", IF(W8678&gt;=4,"Potential Loyalist","Others"))))</f>
        <v>At Risk</v>
      </c>
    </row>
    <row r="8679" spans="1:25">
      <c r="A8679" t="s">
        <v>11771</v>
      </c>
      <c r="B8679">
        <v>25</v>
      </c>
      <c r="C8679" t="s">
        <v>24</v>
      </c>
      <c r="D8679" t="s">
        <v>25</v>
      </c>
      <c r="E8679" s="6" t="s">
        <v>20749</v>
      </c>
      <c r="F8679" t="s">
        <v>26</v>
      </c>
      <c r="G8679">
        <v>6</v>
      </c>
      <c r="H8679">
        <v>2</v>
      </c>
      <c r="I8679">
        <v>55</v>
      </c>
      <c r="J8679">
        <v>1</v>
      </c>
      <c r="K8679">
        <v>617.39</v>
      </c>
      <c r="L8679" t="str">
        <f t="shared" si="810"/>
        <v>OUTLIER</v>
      </c>
      <c r="M8679">
        <v>1</v>
      </c>
      <c r="N8679" t="str">
        <f t="shared" si="811"/>
        <v/>
      </c>
      <c r="O8679">
        <v>1</v>
      </c>
      <c r="P8679" s="11">
        <v>0.33333333333333298</v>
      </c>
      <c r="Q8679" s="11">
        <v>1.8181818181818101E-2</v>
      </c>
      <c r="R8679" s="12">
        <v>617.39</v>
      </c>
      <c r="S8679" t="s">
        <v>22</v>
      </c>
      <c r="T8679">
        <v>0</v>
      </c>
      <c r="U8679">
        <f t="shared" si="812"/>
        <v>5</v>
      </c>
      <c r="V8679">
        <f t="shared" si="813"/>
        <v>1</v>
      </c>
      <c r="W8679">
        <f t="shared" si="814"/>
        <v>5</v>
      </c>
      <c r="X8679" t="str">
        <f t="shared" si="815"/>
        <v>515</v>
      </c>
      <c r="Y8679" t="str">
        <f>IF(Table1[[#This Row],[RFM_Score]]="555","Champion", IF(AND(J8679&gt;=4,V8679&gt;=4),"Loyal", IF(U8679&lt;=2,"At Risk", IF(W8679&gt;=4,"Potential Loyalist","Others"))))</f>
        <v>Potential Loyalist</v>
      </c>
    </row>
    <row r="8680" spans="1:25">
      <c r="A8680" t="s">
        <v>11305</v>
      </c>
      <c r="B8680">
        <v>48</v>
      </c>
      <c r="C8680" t="s">
        <v>24</v>
      </c>
      <c r="D8680" t="s">
        <v>20</v>
      </c>
      <c r="E8680" s="6" t="s">
        <v>20750</v>
      </c>
      <c r="F8680" t="s">
        <v>62</v>
      </c>
      <c r="G8680">
        <v>3</v>
      </c>
      <c r="H8680">
        <v>2</v>
      </c>
      <c r="I8680">
        <v>47</v>
      </c>
      <c r="J8680">
        <v>1</v>
      </c>
      <c r="K8680">
        <v>615.59</v>
      </c>
      <c r="L8680" t="str">
        <f t="shared" si="810"/>
        <v>OUTLIER</v>
      </c>
      <c r="M8680">
        <v>1</v>
      </c>
      <c r="N8680" t="str">
        <f t="shared" si="811"/>
        <v/>
      </c>
      <c r="O8680">
        <v>48</v>
      </c>
      <c r="P8680" s="11">
        <v>0.66666666666666596</v>
      </c>
      <c r="Q8680" s="11">
        <v>2.1276595744680799E-2</v>
      </c>
      <c r="R8680" s="12">
        <v>615.59</v>
      </c>
      <c r="S8680" t="s">
        <v>22</v>
      </c>
      <c r="T8680">
        <v>0</v>
      </c>
      <c r="U8680">
        <f t="shared" si="812"/>
        <v>3</v>
      </c>
      <c r="V8680">
        <f t="shared" si="813"/>
        <v>1</v>
      </c>
      <c r="W8680">
        <f t="shared" si="814"/>
        <v>5</v>
      </c>
      <c r="X8680" t="str">
        <f t="shared" si="815"/>
        <v>315</v>
      </c>
      <c r="Y8680" t="str">
        <f>IF(Table1[[#This Row],[RFM_Score]]="555","Champion", IF(AND(J8680&gt;=4,V8680&gt;=4),"Loyal", IF(U8680&lt;=2,"At Risk", IF(W8680&gt;=4,"Potential Loyalist","Others"))))</f>
        <v>Potential Loyalist</v>
      </c>
    </row>
    <row r="8681" spans="1:25">
      <c r="A8681" t="s">
        <v>10921</v>
      </c>
      <c r="B8681">
        <v>45</v>
      </c>
      <c r="C8681" t="s">
        <v>24</v>
      </c>
      <c r="D8681" t="s">
        <v>41</v>
      </c>
      <c r="E8681" s="6" t="s">
        <v>20751</v>
      </c>
      <c r="F8681" t="s">
        <v>30</v>
      </c>
      <c r="G8681">
        <v>4</v>
      </c>
      <c r="H8681">
        <v>1</v>
      </c>
      <c r="I8681">
        <v>35</v>
      </c>
      <c r="J8681">
        <v>1</v>
      </c>
      <c r="K8681">
        <v>614.54999999999995</v>
      </c>
      <c r="L8681" t="str">
        <f t="shared" si="810"/>
        <v>OUTLIER</v>
      </c>
      <c r="M8681">
        <v>1</v>
      </c>
      <c r="N8681" t="str">
        <f t="shared" si="811"/>
        <v/>
      </c>
      <c r="O8681">
        <v>20</v>
      </c>
      <c r="P8681" s="11">
        <v>0.25</v>
      </c>
      <c r="Q8681" s="11">
        <v>2.8571428571428501E-2</v>
      </c>
      <c r="R8681" s="12">
        <v>614.54999999999995</v>
      </c>
      <c r="S8681" t="s">
        <v>22</v>
      </c>
      <c r="T8681">
        <v>0</v>
      </c>
      <c r="U8681">
        <f t="shared" si="812"/>
        <v>5</v>
      </c>
      <c r="V8681">
        <f t="shared" si="813"/>
        <v>1</v>
      </c>
      <c r="W8681">
        <f t="shared" si="814"/>
        <v>5</v>
      </c>
      <c r="X8681" t="str">
        <f t="shared" si="815"/>
        <v>515</v>
      </c>
      <c r="Y8681" t="str">
        <f>IF(Table1[[#This Row],[RFM_Score]]="555","Champion", IF(AND(J8681&gt;=4,V8681&gt;=4),"Loyal", IF(U8681&lt;=2,"At Risk", IF(W8681&gt;=4,"Potential Loyalist","Others"))))</f>
        <v>Potential Loyalist</v>
      </c>
    </row>
    <row r="8682" spans="1:25">
      <c r="A8682" t="s">
        <v>9079</v>
      </c>
      <c r="B8682">
        <v>39</v>
      </c>
      <c r="C8682" t="s">
        <v>19</v>
      </c>
      <c r="D8682" t="s">
        <v>25</v>
      </c>
      <c r="E8682" s="6" t="s">
        <v>20752</v>
      </c>
      <c r="F8682" t="s">
        <v>60</v>
      </c>
      <c r="G8682">
        <v>2</v>
      </c>
      <c r="H8682">
        <v>1</v>
      </c>
      <c r="I8682">
        <v>61</v>
      </c>
      <c r="J8682">
        <v>4</v>
      </c>
      <c r="K8682">
        <v>614.13</v>
      </c>
      <c r="L8682" t="str">
        <f t="shared" si="810"/>
        <v>OUTLIER</v>
      </c>
      <c r="M8682">
        <v>1</v>
      </c>
      <c r="N8682" t="str">
        <f t="shared" si="811"/>
        <v/>
      </c>
      <c r="O8682">
        <v>3</v>
      </c>
      <c r="P8682" s="11">
        <v>0.5</v>
      </c>
      <c r="Q8682" s="11">
        <v>6.5573770491803199E-2</v>
      </c>
      <c r="R8682" s="12">
        <v>614.13</v>
      </c>
      <c r="S8682" t="s">
        <v>22</v>
      </c>
      <c r="T8682">
        <v>1</v>
      </c>
      <c r="U8682">
        <f t="shared" si="812"/>
        <v>5</v>
      </c>
      <c r="V8682">
        <f t="shared" si="813"/>
        <v>1</v>
      </c>
      <c r="W8682">
        <f t="shared" si="814"/>
        <v>5</v>
      </c>
      <c r="X8682" t="str">
        <f t="shared" si="815"/>
        <v>515</v>
      </c>
      <c r="Y8682" t="str">
        <f>IF(Table1[[#This Row],[RFM_Score]]="555","Champion", IF(AND(J8682&gt;=4,V8682&gt;=4),"Loyal", IF(U8682&lt;=2,"At Risk", IF(W8682&gt;=4,"Potential Loyalist","Others"))))</f>
        <v>Potential Loyalist</v>
      </c>
    </row>
    <row r="8683" spans="1:25">
      <c r="A8683" t="s">
        <v>3447</v>
      </c>
      <c r="B8683">
        <v>26</v>
      </c>
      <c r="C8683" t="s">
        <v>19</v>
      </c>
      <c r="D8683" t="s">
        <v>25</v>
      </c>
      <c r="E8683" s="6" t="s">
        <v>20753</v>
      </c>
      <c r="F8683" t="s">
        <v>37</v>
      </c>
      <c r="G8683">
        <v>2</v>
      </c>
      <c r="H8683">
        <v>1</v>
      </c>
      <c r="I8683">
        <v>47</v>
      </c>
      <c r="J8683">
        <v>1</v>
      </c>
      <c r="K8683">
        <v>609.07000000000005</v>
      </c>
      <c r="L8683" t="str">
        <f t="shared" si="810"/>
        <v>OUTLIER</v>
      </c>
      <c r="M8683">
        <v>1</v>
      </c>
      <c r="N8683" t="str">
        <f t="shared" si="811"/>
        <v/>
      </c>
      <c r="O8683">
        <v>17</v>
      </c>
      <c r="P8683" s="11">
        <v>0.5</v>
      </c>
      <c r="Q8683" s="11">
        <v>2.1276595744680799E-2</v>
      </c>
      <c r="R8683" s="12">
        <v>609.07000000000005</v>
      </c>
      <c r="S8683" t="s">
        <v>22</v>
      </c>
      <c r="T8683">
        <v>0</v>
      </c>
      <c r="U8683">
        <f t="shared" si="812"/>
        <v>5</v>
      </c>
      <c r="V8683">
        <f t="shared" si="813"/>
        <v>1</v>
      </c>
      <c r="W8683">
        <f t="shared" si="814"/>
        <v>5</v>
      </c>
      <c r="X8683" t="str">
        <f t="shared" si="815"/>
        <v>515</v>
      </c>
      <c r="Y8683" t="str">
        <f>IF(Table1[[#This Row],[RFM_Score]]="555","Champion", IF(AND(J8683&gt;=4,V8683&gt;=4),"Loyal", IF(U8683&lt;=2,"At Risk", IF(W8683&gt;=4,"Potential Loyalist","Others"))))</f>
        <v>Potential Loyalist</v>
      </c>
    </row>
    <row r="8684" spans="1:25">
      <c r="A8684" t="s">
        <v>6643</v>
      </c>
      <c r="B8684">
        <v>25</v>
      </c>
      <c r="C8684" t="s">
        <v>19</v>
      </c>
      <c r="D8684" t="s">
        <v>49</v>
      </c>
      <c r="E8684" s="6" t="s">
        <v>20754</v>
      </c>
      <c r="F8684" t="s">
        <v>60</v>
      </c>
      <c r="G8684">
        <v>3</v>
      </c>
      <c r="H8684">
        <v>3</v>
      </c>
      <c r="I8684">
        <v>52</v>
      </c>
      <c r="J8684">
        <v>2</v>
      </c>
      <c r="K8684">
        <v>608.85</v>
      </c>
      <c r="L8684" t="str">
        <f t="shared" si="810"/>
        <v>OUTLIER</v>
      </c>
      <c r="M8684">
        <v>1</v>
      </c>
      <c r="N8684" t="str">
        <f t="shared" si="811"/>
        <v/>
      </c>
      <c r="O8684">
        <v>52</v>
      </c>
      <c r="P8684" s="11">
        <v>1</v>
      </c>
      <c r="Q8684" s="11">
        <v>3.8461538461538401E-2</v>
      </c>
      <c r="R8684" s="12">
        <v>608.85</v>
      </c>
      <c r="S8684" t="s">
        <v>22</v>
      </c>
      <c r="T8684">
        <v>0</v>
      </c>
      <c r="U8684">
        <f t="shared" si="812"/>
        <v>3</v>
      </c>
      <c r="V8684">
        <f t="shared" si="813"/>
        <v>1</v>
      </c>
      <c r="W8684">
        <f t="shared" si="814"/>
        <v>5</v>
      </c>
      <c r="X8684" t="str">
        <f t="shared" si="815"/>
        <v>315</v>
      </c>
      <c r="Y8684" t="str">
        <f>IF(Table1[[#This Row],[RFM_Score]]="555","Champion", IF(AND(J8684&gt;=4,V8684&gt;=4),"Loyal", IF(U8684&lt;=2,"At Risk", IF(W8684&gt;=4,"Potential Loyalist","Others"))))</f>
        <v>Potential Loyalist</v>
      </c>
    </row>
    <row r="8685" spans="1:25">
      <c r="A8685" t="s">
        <v>5654</v>
      </c>
      <c r="B8685">
        <v>31</v>
      </c>
      <c r="C8685" t="s">
        <v>24</v>
      </c>
      <c r="D8685" t="s">
        <v>20</v>
      </c>
      <c r="E8685" s="6" t="s">
        <v>20755</v>
      </c>
      <c r="F8685" t="s">
        <v>37</v>
      </c>
      <c r="G8685">
        <v>5</v>
      </c>
      <c r="H8685">
        <v>2</v>
      </c>
      <c r="I8685">
        <v>43</v>
      </c>
      <c r="J8685">
        <v>4</v>
      </c>
      <c r="K8685">
        <v>608.35</v>
      </c>
      <c r="L8685" t="str">
        <f t="shared" si="810"/>
        <v>OUTLIER</v>
      </c>
      <c r="M8685">
        <v>1</v>
      </c>
      <c r="N8685" t="str">
        <f t="shared" si="811"/>
        <v/>
      </c>
      <c r="O8685">
        <v>3</v>
      </c>
      <c r="P8685" s="11">
        <v>0.4</v>
      </c>
      <c r="Q8685" s="11">
        <v>9.3023255813953404E-2</v>
      </c>
      <c r="R8685" s="12">
        <v>608.35</v>
      </c>
      <c r="S8685" t="s">
        <v>22</v>
      </c>
      <c r="T8685">
        <v>0</v>
      </c>
      <c r="U8685">
        <f t="shared" si="812"/>
        <v>5</v>
      </c>
      <c r="V8685">
        <f t="shared" si="813"/>
        <v>1</v>
      </c>
      <c r="W8685">
        <f t="shared" si="814"/>
        <v>5</v>
      </c>
      <c r="X8685" t="str">
        <f t="shared" si="815"/>
        <v>515</v>
      </c>
      <c r="Y8685" t="str">
        <f>IF(Table1[[#This Row],[RFM_Score]]="555","Champion", IF(AND(J8685&gt;=4,V8685&gt;=4),"Loyal", IF(U8685&lt;=2,"At Risk", IF(W8685&gt;=4,"Potential Loyalist","Others"))))</f>
        <v>Potential Loyalist</v>
      </c>
    </row>
    <row r="8686" spans="1:25">
      <c r="A8686" t="s">
        <v>8590</v>
      </c>
      <c r="B8686">
        <v>35</v>
      </c>
      <c r="C8686" t="s">
        <v>24</v>
      </c>
      <c r="D8686" t="s">
        <v>25</v>
      </c>
      <c r="E8686" s="6" t="s">
        <v>20756</v>
      </c>
      <c r="F8686" t="s">
        <v>26</v>
      </c>
      <c r="G8686">
        <v>2</v>
      </c>
      <c r="H8686">
        <v>0</v>
      </c>
      <c r="I8686">
        <v>51</v>
      </c>
      <c r="J8686">
        <v>3</v>
      </c>
      <c r="K8686">
        <v>606.61</v>
      </c>
      <c r="L8686" t="str">
        <f t="shared" si="810"/>
        <v>OUTLIER</v>
      </c>
      <c r="M8686">
        <v>1</v>
      </c>
      <c r="N8686" t="str">
        <f t="shared" si="811"/>
        <v/>
      </c>
      <c r="O8686">
        <v>48</v>
      </c>
      <c r="P8686" s="11">
        <v>0</v>
      </c>
      <c r="Q8686" s="11">
        <v>5.8823529411764698E-2</v>
      </c>
      <c r="R8686" s="12">
        <v>606.61</v>
      </c>
      <c r="S8686" t="s">
        <v>22</v>
      </c>
      <c r="T8686">
        <v>0</v>
      </c>
      <c r="U8686">
        <f t="shared" si="812"/>
        <v>3</v>
      </c>
      <c r="V8686">
        <f t="shared" si="813"/>
        <v>1</v>
      </c>
      <c r="W8686">
        <f t="shared" si="814"/>
        <v>5</v>
      </c>
      <c r="X8686" t="str">
        <f t="shared" si="815"/>
        <v>315</v>
      </c>
      <c r="Y8686" t="str">
        <f>IF(Table1[[#This Row],[RFM_Score]]="555","Champion", IF(AND(J8686&gt;=4,V8686&gt;=4),"Loyal", IF(U8686&lt;=2,"At Risk", IF(W8686&gt;=4,"Potential Loyalist","Others"))))</f>
        <v>Potential Loyalist</v>
      </c>
    </row>
    <row r="8687" spans="1:25">
      <c r="A8687" t="s">
        <v>2334</v>
      </c>
      <c r="B8687">
        <v>51</v>
      </c>
      <c r="C8687" t="s">
        <v>24</v>
      </c>
      <c r="D8687" t="s">
        <v>41</v>
      </c>
      <c r="E8687" s="6" t="s">
        <v>20757</v>
      </c>
      <c r="F8687" t="s">
        <v>21</v>
      </c>
      <c r="G8687">
        <v>4</v>
      </c>
      <c r="H8687">
        <v>1</v>
      </c>
      <c r="I8687">
        <v>41</v>
      </c>
      <c r="J8687">
        <v>1</v>
      </c>
      <c r="K8687">
        <v>601.77</v>
      </c>
      <c r="L8687" t="str">
        <f t="shared" si="810"/>
        <v/>
      </c>
      <c r="M8687">
        <v>1</v>
      </c>
      <c r="N8687" t="str">
        <f t="shared" si="811"/>
        <v/>
      </c>
      <c r="O8687">
        <v>113</v>
      </c>
      <c r="P8687" s="11">
        <v>0.25</v>
      </c>
      <c r="Q8687" s="11">
        <v>2.4390243902439001E-2</v>
      </c>
      <c r="R8687" s="12">
        <v>601.77</v>
      </c>
      <c r="S8687" t="s">
        <v>22</v>
      </c>
      <c r="T8687">
        <v>1</v>
      </c>
      <c r="U8687">
        <f t="shared" si="812"/>
        <v>1</v>
      </c>
      <c r="V8687">
        <f t="shared" si="813"/>
        <v>1</v>
      </c>
      <c r="W8687">
        <f t="shared" si="814"/>
        <v>5</v>
      </c>
      <c r="X8687" t="str">
        <f t="shared" si="815"/>
        <v>115</v>
      </c>
      <c r="Y8687" t="str">
        <f>IF(Table1[[#This Row],[RFM_Score]]="555","Champion", IF(AND(J8687&gt;=4,V8687&gt;=4),"Loyal", IF(U8687&lt;=2,"At Risk", IF(W8687&gt;=4,"Potential Loyalist","Others"))))</f>
        <v>At Risk</v>
      </c>
    </row>
    <row r="8688" spans="1:25">
      <c r="A8688" t="s">
        <v>1183</v>
      </c>
      <c r="B8688">
        <v>21</v>
      </c>
      <c r="C8688" t="s">
        <v>24</v>
      </c>
      <c r="D8688" t="s">
        <v>29</v>
      </c>
      <c r="E8688" s="6" t="s">
        <v>20758</v>
      </c>
      <c r="F8688" t="s">
        <v>21</v>
      </c>
      <c r="G8688">
        <v>2</v>
      </c>
      <c r="H8688">
        <v>0</v>
      </c>
      <c r="I8688">
        <v>54</v>
      </c>
      <c r="J8688">
        <v>2</v>
      </c>
      <c r="K8688">
        <v>601.54</v>
      </c>
      <c r="L8688" t="str">
        <f t="shared" si="810"/>
        <v/>
      </c>
      <c r="M8688">
        <v>1</v>
      </c>
      <c r="N8688" t="str">
        <f t="shared" si="811"/>
        <v/>
      </c>
      <c r="O8688">
        <v>37</v>
      </c>
      <c r="P8688" s="11">
        <v>0</v>
      </c>
      <c r="Q8688" s="11">
        <v>3.7037037037037E-2</v>
      </c>
      <c r="R8688" s="12">
        <v>601.54</v>
      </c>
      <c r="S8688" t="s">
        <v>22</v>
      </c>
      <c r="T8688">
        <v>0</v>
      </c>
      <c r="U8688">
        <f t="shared" si="812"/>
        <v>4</v>
      </c>
      <c r="V8688">
        <f t="shared" si="813"/>
        <v>1</v>
      </c>
      <c r="W8688">
        <f t="shared" si="814"/>
        <v>5</v>
      </c>
      <c r="X8688" t="str">
        <f t="shared" si="815"/>
        <v>415</v>
      </c>
      <c r="Y8688" t="str">
        <f>IF(Table1[[#This Row],[RFM_Score]]="555","Champion", IF(AND(J8688&gt;=4,V8688&gt;=4),"Loyal", IF(U8688&lt;=2,"At Risk", IF(W8688&gt;=4,"Potential Loyalist","Others"))))</f>
        <v>Potential Loyalist</v>
      </c>
    </row>
    <row r="8689" spans="1:25">
      <c r="A8689" t="s">
        <v>4131</v>
      </c>
      <c r="B8689">
        <v>49</v>
      </c>
      <c r="C8689" t="s">
        <v>19</v>
      </c>
      <c r="D8689" t="s">
        <v>49</v>
      </c>
      <c r="E8689" s="6" t="s">
        <v>20759</v>
      </c>
      <c r="F8689" t="s">
        <v>60</v>
      </c>
      <c r="G8689">
        <v>3</v>
      </c>
      <c r="H8689">
        <v>2</v>
      </c>
      <c r="I8689">
        <v>43</v>
      </c>
      <c r="J8689">
        <v>1</v>
      </c>
      <c r="K8689">
        <v>597.66999999999996</v>
      </c>
      <c r="L8689" t="str">
        <f t="shared" si="810"/>
        <v/>
      </c>
      <c r="M8689">
        <v>1</v>
      </c>
      <c r="N8689" t="str">
        <f t="shared" si="811"/>
        <v/>
      </c>
      <c r="O8689">
        <v>2</v>
      </c>
      <c r="P8689" s="11">
        <v>0.66666666666666596</v>
      </c>
      <c r="Q8689" s="11">
        <v>2.3255813953488299E-2</v>
      </c>
      <c r="R8689" s="12">
        <v>597.66999999999996</v>
      </c>
      <c r="S8689" t="s">
        <v>22</v>
      </c>
      <c r="T8689">
        <v>0</v>
      </c>
      <c r="U8689">
        <f t="shared" si="812"/>
        <v>5</v>
      </c>
      <c r="V8689">
        <f t="shared" si="813"/>
        <v>1</v>
      </c>
      <c r="W8689">
        <f t="shared" si="814"/>
        <v>5</v>
      </c>
      <c r="X8689" t="str">
        <f t="shared" si="815"/>
        <v>515</v>
      </c>
      <c r="Y8689" t="str">
        <f>IF(Table1[[#This Row],[RFM_Score]]="555","Champion", IF(AND(J8689&gt;=4,V8689&gt;=4),"Loyal", IF(U8689&lt;=2,"At Risk", IF(W8689&gt;=4,"Potential Loyalist","Others"))))</f>
        <v>Potential Loyalist</v>
      </c>
    </row>
    <row r="8690" spans="1:25">
      <c r="A8690" t="s">
        <v>10579</v>
      </c>
      <c r="B8690">
        <v>35</v>
      </c>
      <c r="C8690" t="s">
        <v>24</v>
      </c>
      <c r="D8690" t="s">
        <v>49</v>
      </c>
      <c r="E8690" s="6" t="s">
        <v>20760</v>
      </c>
      <c r="F8690" t="s">
        <v>62</v>
      </c>
      <c r="G8690">
        <v>5</v>
      </c>
      <c r="H8690">
        <v>3</v>
      </c>
      <c r="I8690">
        <v>59</v>
      </c>
      <c r="J8690">
        <v>2</v>
      </c>
      <c r="K8690">
        <v>596.12</v>
      </c>
      <c r="L8690" t="str">
        <f t="shared" si="810"/>
        <v/>
      </c>
      <c r="M8690">
        <v>1</v>
      </c>
      <c r="N8690" t="str">
        <f t="shared" si="811"/>
        <v/>
      </c>
      <c r="O8690">
        <v>22</v>
      </c>
      <c r="P8690" s="11">
        <v>0.6</v>
      </c>
      <c r="Q8690" s="11">
        <v>3.38983050847457E-2</v>
      </c>
      <c r="R8690" s="12">
        <v>596.12</v>
      </c>
      <c r="S8690" t="s">
        <v>22</v>
      </c>
      <c r="T8690">
        <v>0</v>
      </c>
      <c r="U8690">
        <f t="shared" si="812"/>
        <v>4</v>
      </c>
      <c r="V8690">
        <f t="shared" si="813"/>
        <v>1</v>
      </c>
      <c r="W8690">
        <f t="shared" si="814"/>
        <v>5</v>
      </c>
      <c r="X8690" t="str">
        <f t="shared" si="815"/>
        <v>415</v>
      </c>
      <c r="Y8690" t="str">
        <f>IF(Table1[[#This Row],[RFM_Score]]="555","Champion", IF(AND(J8690&gt;=4,V8690&gt;=4),"Loyal", IF(U8690&lt;=2,"At Risk", IF(W8690&gt;=4,"Potential Loyalist","Others"))))</f>
        <v>Potential Loyalist</v>
      </c>
    </row>
    <row r="8691" spans="1:25">
      <c r="A8691" t="s">
        <v>10253</v>
      </c>
      <c r="B8691">
        <v>45</v>
      </c>
      <c r="C8691" t="s">
        <v>19</v>
      </c>
      <c r="D8691" t="s">
        <v>46</v>
      </c>
      <c r="E8691" s="6" t="s">
        <v>20761</v>
      </c>
      <c r="F8691" t="s">
        <v>30</v>
      </c>
      <c r="G8691">
        <v>3</v>
      </c>
      <c r="H8691">
        <v>2</v>
      </c>
      <c r="I8691">
        <v>56</v>
      </c>
      <c r="J8691">
        <v>6</v>
      </c>
      <c r="K8691">
        <v>589.79999999999995</v>
      </c>
      <c r="L8691" t="str">
        <f t="shared" si="810"/>
        <v/>
      </c>
      <c r="M8691">
        <v>1</v>
      </c>
      <c r="N8691" t="str">
        <f t="shared" si="811"/>
        <v/>
      </c>
      <c r="O8691">
        <v>30</v>
      </c>
      <c r="P8691" s="11">
        <v>0.66666666666666596</v>
      </c>
      <c r="Q8691" s="11">
        <v>0.107142857142857</v>
      </c>
      <c r="R8691" s="12">
        <v>589.79999999999995</v>
      </c>
      <c r="S8691" t="s">
        <v>22</v>
      </c>
      <c r="T8691">
        <v>0</v>
      </c>
      <c r="U8691">
        <f t="shared" si="812"/>
        <v>4</v>
      </c>
      <c r="V8691">
        <f t="shared" si="813"/>
        <v>1</v>
      </c>
      <c r="W8691">
        <f t="shared" si="814"/>
        <v>5</v>
      </c>
      <c r="X8691" t="str">
        <f t="shared" si="815"/>
        <v>415</v>
      </c>
      <c r="Y8691" t="str">
        <f>IF(Table1[[#This Row],[RFM_Score]]="555","Champion", IF(AND(J8691&gt;=4,V8691&gt;=4),"Loyal", IF(U8691&lt;=2,"At Risk", IF(W8691&gt;=4,"Potential Loyalist","Others"))))</f>
        <v>Potential Loyalist</v>
      </c>
    </row>
    <row r="8692" spans="1:25">
      <c r="A8692" t="s">
        <v>9379</v>
      </c>
      <c r="B8692">
        <v>51</v>
      </c>
      <c r="C8692" t="s">
        <v>19</v>
      </c>
      <c r="D8692" t="s">
        <v>29</v>
      </c>
      <c r="E8692" s="6" t="s">
        <v>20762</v>
      </c>
      <c r="F8692" t="s">
        <v>21</v>
      </c>
      <c r="G8692">
        <v>5</v>
      </c>
      <c r="H8692">
        <v>2</v>
      </c>
      <c r="I8692">
        <v>44</v>
      </c>
      <c r="J8692">
        <v>1</v>
      </c>
      <c r="K8692">
        <v>589.34</v>
      </c>
      <c r="L8692" t="str">
        <f t="shared" si="810"/>
        <v/>
      </c>
      <c r="M8692">
        <v>1</v>
      </c>
      <c r="N8692" t="str">
        <f t="shared" si="811"/>
        <v/>
      </c>
      <c r="O8692">
        <v>35</v>
      </c>
      <c r="P8692" s="11">
        <v>0.4</v>
      </c>
      <c r="Q8692" s="11">
        <v>2.27272727272727E-2</v>
      </c>
      <c r="R8692" s="12">
        <v>589.34</v>
      </c>
      <c r="S8692" t="s">
        <v>22</v>
      </c>
      <c r="T8692">
        <v>0</v>
      </c>
      <c r="U8692">
        <f t="shared" si="812"/>
        <v>4</v>
      </c>
      <c r="V8692">
        <f t="shared" si="813"/>
        <v>1</v>
      </c>
      <c r="W8692">
        <f t="shared" si="814"/>
        <v>5</v>
      </c>
      <c r="X8692" t="str">
        <f t="shared" si="815"/>
        <v>415</v>
      </c>
      <c r="Y8692" t="str">
        <f>IF(Table1[[#This Row],[RFM_Score]]="555","Champion", IF(AND(J8692&gt;=4,V8692&gt;=4),"Loyal", IF(U8692&lt;=2,"At Risk", IF(W8692&gt;=4,"Potential Loyalist","Others"))))</f>
        <v>Potential Loyalist</v>
      </c>
    </row>
    <row r="8693" spans="1:25">
      <c r="A8693" t="s">
        <v>925</v>
      </c>
      <c r="B8693">
        <v>42</v>
      </c>
      <c r="C8693" t="s">
        <v>24</v>
      </c>
      <c r="D8693" t="s">
        <v>41</v>
      </c>
      <c r="E8693" s="6" t="s">
        <v>20763</v>
      </c>
      <c r="F8693" t="s">
        <v>60</v>
      </c>
      <c r="G8693">
        <v>5</v>
      </c>
      <c r="H8693">
        <v>1</v>
      </c>
      <c r="I8693">
        <v>41</v>
      </c>
      <c r="J8693">
        <v>0</v>
      </c>
      <c r="K8693">
        <v>587.25</v>
      </c>
      <c r="L8693" t="str">
        <f t="shared" si="810"/>
        <v/>
      </c>
      <c r="M8693">
        <v>1</v>
      </c>
      <c r="N8693" t="str">
        <f t="shared" si="811"/>
        <v/>
      </c>
      <c r="O8693">
        <v>79</v>
      </c>
      <c r="P8693" s="11">
        <v>0.2</v>
      </c>
      <c r="Q8693" s="11">
        <v>0</v>
      </c>
      <c r="R8693" s="12">
        <v>587.25</v>
      </c>
      <c r="S8693" t="s">
        <v>22</v>
      </c>
      <c r="T8693">
        <v>0</v>
      </c>
      <c r="U8693">
        <f t="shared" si="812"/>
        <v>2</v>
      </c>
      <c r="V8693">
        <f t="shared" si="813"/>
        <v>1</v>
      </c>
      <c r="W8693">
        <f t="shared" si="814"/>
        <v>5</v>
      </c>
      <c r="X8693" t="str">
        <f t="shared" si="815"/>
        <v>215</v>
      </c>
      <c r="Y8693" t="str">
        <f>IF(Table1[[#This Row],[RFM_Score]]="555","Champion", IF(AND(J8693&gt;=4,V8693&gt;=4),"Loyal", IF(U8693&lt;=2,"At Risk", IF(W8693&gt;=4,"Potential Loyalist","Others"))))</f>
        <v>At Risk</v>
      </c>
    </row>
    <row r="8694" spans="1:25">
      <c r="A8694" t="s">
        <v>2217</v>
      </c>
      <c r="B8694">
        <v>32</v>
      </c>
      <c r="C8694" t="s">
        <v>24</v>
      </c>
      <c r="D8694" t="s">
        <v>25</v>
      </c>
      <c r="E8694" s="6" t="s">
        <v>20764</v>
      </c>
      <c r="F8694" t="s">
        <v>21</v>
      </c>
      <c r="G8694">
        <v>2</v>
      </c>
      <c r="H8694">
        <v>2</v>
      </c>
      <c r="I8694">
        <v>61</v>
      </c>
      <c r="J8694">
        <v>4</v>
      </c>
      <c r="K8694">
        <v>586.15</v>
      </c>
      <c r="L8694" t="str">
        <f t="shared" si="810"/>
        <v/>
      </c>
      <c r="M8694">
        <v>1</v>
      </c>
      <c r="N8694" t="str">
        <f t="shared" si="811"/>
        <v/>
      </c>
      <c r="O8694">
        <v>1</v>
      </c>
      <c r="P8694" s="11">
        <v>1</v>
      </c>
      <c r="Q8694" s="11">
        <v>6.5573770491803199E-2</v>
      </c>
      <c r="R8694" s="12">
        <v>586.15</v>
      </c>
      <c r="S8694" t="s">
        <v>22</v>
      </c>
      <c r="T8694">
        <v>0</v>
      </c>
      <c r="U8694">
        <f t="shared" si="812"/>
        <v>5</v>
      </c>
      <c r="V8694">
        <f t="shared" si="813"/>
        <v>1</v>
      </c>
      <c r="W8694">
        <f t="shared" si="814"/>
        <v>5</v>
      </c>
      <c r="X8694" t="str">
        <f t="shared" si="815"/>
        <v>515</v>
      </c>
      <c r="Y8694" t="str">
        <f>IF(Table1[[#This Row],[RFM_Score]]="555","Champion", IF(AND(J8694&gt;=4,V8694&gt;=4),"Loyal", IF(U8694&lt;=2,"At Risk", IF(W8694&gt;=4,"Potential Loyalist","Others"))))</f>
        <v>Potential Loyalist</v>
      </c>
    </row>
    <row r="8695" spans="1:25">
      <c r="A8695" t="s">
        <v>4152</v>
      </c>
      <c r="B8695">
        <v>30</v>
      </c>
      <c r="C8695" t="s">
        <v>19</v>
      </c>
      <c r="D8695" t="s">
        <v>20</v>
      </c>
      <c r="E8695" s="6" t="s">
        <v>20765</v>
      </c>
      <c r="F8695" t="s">
        <v>21</v>
      </c>
      <c r="G8695">
        <v>4</v>
      </c>
      <c r="H8695">
        <v>1</v>
      </c>
      <c r="I8695">
        <v>40</v>
      </c>
      <c r="J8695">
        <v>3</v>
      </c>
      <c r="K8695">
        <v>585.78</v>
      </c>
      <c r="L8695" t="str">
        <f t="shared" si="810"/>
        <v/>
      </c>
      <c r="M8695">
        <v>1</v>
      </c>
      <c r="N8695" t="str">
        <f t="shared" si="811"/>
        <v/>
      </c>
      <c r="O8695">
        <v>4</v>
      </c>
      <c r="P8695" s="11">
        <v>0.25</v>
      </c>
      <c r="Q8695" s="11">
        <v>7.4999999999999997E-2</v>
      </c>
      <c r="R8695" s="12">
        <v>585.78</v>
      </c>
      <c r="S8695" t="s">
        <v>22</v>
      </c>
      <c r="T8695">
        <v>0</v>
      </c>
      <c r="U8695">
        <f t="shared" si="812"/>
        <v>5</v>
      </c>
      <c r="V8695">
        <f t="shared" si="813"/>
        <v>1</v>
      </c>
      <c r="W8695">
        <f t="shared" si="814"/>
        <v>5</v>
      </c>
      <c r="X8695" t="str">
        <f t="shared" si="815"/>
        <v>515</v>
      </c>
      <c r="Y8695" t="str">
        <f>IF(Table1[[#This Row],[RFM_Score]]="555","Champion", IF(AND(J8695&gt;=4,V8695&gt;=4),"Loyal", IF(U8695&lt;=2,"At Risk", IF(W8695&gt;=4,"Potential Loyalist","Others"))))</f>
        <v>Potential Loyalist</v>
      </c>
    </row>
    <row r="8696" spans="1:25">
      <c r="A8696" t="s">
        <v>2737</v>
      </c>
      <c r="B8696">
        <v>39</v>
      </c>
      <c r="C8696" t="s">
        <v>24</v>
      </c>
      <c r="D8696" t="s">
        <v>35</v>
      </c>
      <c r="E8696" s="6" t="s">
        <v>20766</v>
      </c>
      <c r="F8696" t="s">
        <v>62</v>
      </c>
      <c r="G8696">
        <v>5</v>
      </c>
      <c r="H8696">
        <v>1</v>
      </c>
      <c r="I8696">
        <v>60</v>
      </c>
      <c r="J8696">
        <v>2</v>
      </c>
      <c r="K8696">
        <v>585.29999999999995</v>
      </c>
      <c r="L8696" t="str">
        <f t="shared" si="810"/>
        <v/>
      </c>
      <c r="M8696">
        <v>1</v>
      </c>
      <c r="N8696" t="str">
        <f t="shared" si="811"/>
        <v/>
      </c>
      <c r="O8696">
        <v>27</v>
      </c>
      <c r="P8696" s="11">
        <v>0.2</v>
      </c>
      <c r="Q8696" s="11">
        <v>3.3333333333333298E-2</v>
      </c>
      <c r="R8696" s="12">
        <v>585.29999999999995</v>
      </c>
      <c r="S8696" t="s">
        <v>22</v>
      </c>
      <c r="T8696">
        <v>1</v>
      </c>
      <c r="U8696">
        <f t="shared" si="812"/>
        <v>4</v>
      </c>
      <c r="V8696">
        <f t="shared" si="813"/>
        <v>1</v>
      </c>
      <c r="W8696">
        <f t="shared" si="814"/>
        <v>5</v>
      </c>
      <c r="X8696" t="str">
        <f t="shared" si="815"/>
        <v>415</v>
      </c>
      <c r="Y8696" t="str">
        <f>IF(Table1[[#This Row],[RFM_Score]]="555","Champion", IF(AND(J8696&gt;=4,V8696&gt;=4),"Loyal", IF(U8696&lt;=2,"At Risk", IF(W8696&gt;=4,"Potential Loyalist","Others"))))</f>
        <v>Potential Loyalist</v>
      </c>
    </row>
    <row r="8697" spans="1:25">
      <c r="A8697" t="s">
        <v>5019</v>
      </c>
      <c r="B8697">
        <v>38</v>
      </c>
      <c r="C8697" t="s">
        <v>24</v>
      </c>
      <c r="D8697" t="s">
        <v>35</v>
      </c>
      <c r="E8697" s="6" t="s">
        <v>20767</v>
      </c>
      <c r="F8697" t="s">
        <v>30</v>
      </c>
      <c r="G8697">
        <v>0</v>
      </c>
      <c r="H8697">
        <v>0</v>
      </c>
      <c r="I8697">
        <v>50</v>
      </c>
      <c r="J8697">
        <v>1</v>
      </c>
      <c r="K8697">
        <v>584.72</v>
      </c>
      <c r="L8697" t="str">
        <f t="shared" si="810"/>
        <v/>
      </c>
      <c r="M8697">
        <v>1</v>
      </c>
      <c r="N8697" t="str">
        <f t="shared" si="811"/>
        <v/>
      </c>
      <c r="O8697">
        <v>18</v>
      </c>
      <c r="P8697" s="11">
        <v>0</v>
      </c>
      <c r="Q8697" s="11">
        <v>0.02</v>
      </c>
      <c r="R8697" s="12">
        <v>584.72</v>
      </c>
      <c r="S8697" t="s">
        <v>22</v>
      </c>
      <c r="T8697">
        <v>0</v>
      </c>
      <c r="U8697">
        <f t="shared" si="812"/>
        <v>5</v>
      </c>
      <c r="V8697">
        <f t="shared" si="813"/>
        <v>1</v>
      </c>
      <c r="W8697">
        <f t="shared" si="814"/>
        <v>5</v>
      </c>
      <c r="X8697" t="str">
        <f t="shared" si="815"/>
        <v>515</v>
      </c>
      <c r="Y8697" t="str">
        <f>IF(Table1[[#This Row],[RFM_Score]]="555","Champion", IF(AND(J8697&gt;=4,V8697&gt;=4),"Loyal", IF(U8697&lt;=2,"At Risk", IF(W8697&gt;=4,"Potential Loyalist","Others"))))</f>
        <v>Potential Loyalist</v>
      </c>
    </row>
    <row r="8698" spans="1:25">
      <c r="A8698" t="s">
        <v>630</v>
      </c>
      <c r="B8698">
        <v>39</v>
      </c>
      <c r="C8698" t="s">
        <v>19</v>
      </c>
      <c r="D8698" t="s">
        <v>25</v>
      </c>
      <c r="E8698" s="6" t="s">
        <v>20768</v>
      </c>
      <c r="F8698" t="s">
        <v>21</v>
      </c>
      <c r="G8698">
        <v>3</v>
      </c>
      <c r="H8698">
        <v>0</v>
      </c>
      <c r="I8698">
        <v>47</v>
      </c>
      <c r="J8698">
        <v>1</v>
      </c>
      <c r="K8698">
        <v>581.97</v>
      </c>
      <c r="L8698" t="str">
        <f t="shared" si="810"/>
        <v/>
      </c>
      <c r="M8698">
        <v>1</v>
      </c>
      <c r="N8698" t="str">
        <f t="shared" si="811"/>
        <v/>
      </c>
      <c r="O8698">
        <v>40</v>
      </c>
      <c r="P8698" s="11">
        <v>0</v>
      </c>
      <c r="Q8698" s="11">
        <v>2.1276595744680799E-2</v>
      </c>
      <c r="R8698" s="12">
        <v>581.97</v>
      </c>
      <c r="S8698" t="s">
        <v>22</v>
      </c>
      <c r="T8698">
        <v>1</v>
      </c>
      <c r="U8698">
        <f t="shared" si="812"/>
        <v>4</v>
      </c>
      <c r="V8698">
        <f t="shared" si="813"/>
        <v>1</v>
      </c>
      <c r="W8698">
        <f t="shared" si="814"/>
        <v>5</v>
      </c>
      <c r="X8698" t="str">
        <f t="shared" si="815"/>
        <v>415</v>
      </c>
      <c r="Y8698" t="str">
        <f>IF(Table1[[#This Row],[RFM_Score]]="555","Champion", IF(AND(J8698&gt;=4,V8698&gt;=4),"Loyal", IF(U8698&lt;=2,"At Risk", IF(W8698&gt;=4,"Potential Loyalist","Others"))))</f>
        <v>Potential Loyalist</v>
      </c>
    </row>
    <row r="8699" spans="1:25">
      <c r="A8699" t="s">
        <v>1605</v>
      </c>
      <c r="B8699">
        <v>18</v>
      </c>
      <c r="C8699" t="s">
        <v>24</v>
      </c>
      <c r="D8699" t="s">
        <v>35</v>
      </c>
      <c r="E8699" s="6" t="s">
        <v>20769</v>
      </c>
      <c r="F8699" t="s">
        <v>37</v>
      </c>
      <c r="G8699">
        <v>4</v>
      </c>
      <c r="H8699">
        <v>1</v>
      </c>
      <c r="I8699">
        <v>49</v>
      </c>
      <c r="J8699">
        <v>3</v>
      </c>
      <c r="K8699">
        <v>579.94000000000005</v>
      </c>
      <c r="L8699" t="str">
        <f t="shared" si="810"/>
        <v/>
      </c>
      <c r="M8699">
        <v>1</v>
      </c>
      <c r="N8699" t="str">
        <f t="shared" si="811"/>
        <v/>
      </c>
      <c r="O8699">
        <v>26</v>
      </c>
      <c r="P8699" s="11">
        <v>0.25</v>
      </c>
      <c r="Q8699" s="11">
        <v>6.1224489795918297E-2</v>
      </c>
      <c r="R8699" s="12">
        <v>579.94000000000005</v>
      </c>
      <c r="S8699" t="s">
        <v>22</v>
      </c>
      <c r="T8699">
        <v>0</v>
      </c>
      <c r="U8699">
        <f t="shared" si="812"/>
        <v>4</v>
      </c>
      <c r="V8699">
        <f t="shared" si="813"/>
        <v>1</v>
      </c>
      <c r="W8699">
        <f t="shared" si="814"/>
        <v>5</v>
      </c>
      <c r="X8699" t="str">
        <f t="shared" si="815"/>
        <v>415</v>
      </c>
      <c r="Y8699" t="str">
        <f>IF(Table1[[#This Row],[RFM_Score]]="555","Champion", IF(AND(J8699&gt;=4,V8699&gt;=4),"Loyal", IF(U8699&lt;=2,"At Risk", IF(W8699&gt;=4,"Potential Loyalist","Others"))))</f>
        <v>Potential Loyalist</v>
      </c>
    </row>
    <row r="8700" spans="1:25">
      <c r="A8700" t="s">
        <v>6221</v>
      </c>
      <c r="B8700">
        <v>34</v>
      </c>
      <c r="C8700" t="s">
        <v>24</v>
      </c>
      <c r="D8700" t="s">
        <v>49</v>
      </c>
      <c r="E8700" s="6" t="s">
        <v>20770</v>
      </c>
      <c r="F8700" t="s">
        <v>26</v>
      </c>
      <c r="G8700">
        <v>0</v>
      </c>
      <c r="H8700">
        <v>0</v>
      </c>
      <c r="I8700">
        <v>59</v>
      </c>
      <c r="J8700">
        <v>2</v>
      </c>
      <c r="K8700">
        <v>575.65</v>
      </c>
      <c r="L8700" t="str">
        <f t="shared" si="810"/>
        <v/>
      </c>
      <c r="M8700">
        <v>1</v>
      </c>
      <c r="N8700" t="str">
        <f t="shared" si="811"/>
        <v/>
      </c>
      <c r="O8700">
        <v>1</v>
      </c>
      <c r="P8700" s="11">
        <v>0</v>
      </c>
      <c r="Q8700" s="11">
        <v>3.38983050847457E-2</v>
      </c>
      <c r="R8700" s="12">
        <v>575.65</v>
      </c>
      <c r="S8700" t="s">
        <v>22</v>
      </c>
      <c r="T8700">
        <v>0</v>
      </c>
      <c r="U8700">
        <f t="shared" si="812"/>
        <v>5</v>
      </c>
      <c r="V8700">
        <f t="shared" si="813"/>
        <v>1</v>
      </c>
      <c r="W8700">
        <f t="shared" si="814"/>
        <v>5</v>
      </c>
      <c r="X8700" t="str">
        <f t="shared" si="815"/>
        <v>515</v>
      </c>
      <c r="Y8700" t="str">
        <f>IF(Table1[[#This Row],[RFM_Score]]="555","Champion", IF(AND(J8700&gt;=4,V8700&gt;=4),"Loyal", IF(U8700&lt;=2,"At Risk", IF(W8700&gt;=4,"Potential Loyalist","Others"))))</f>
        <v>Potential Loyalist</v>
      </c>
    </row>
    <row r="8701" spans="1:25">
      <c r="A8701" t="s">
        <v>4735</v>
      </c>
      <c r="B8701">
        <v>36</v>
      </c>
      <c r="C8701" t="s">
        <v>24</v>
      </c>
      <c r="D8701" t="s">
        <v>20</v>
      </c>
      <c r="E8701" s="6" t="s">
        <v>20771</v>
      </c>
      <c r="F8701" t="s">
        <v>37</v>
      </c>
      <c r="G8701">
        <v>2</v>
      </c>
      <c r="H8701">
        <v>0</v>
      </c>
      <c r="I8701">
        <v>57</v>
      </c>
      <c r="J8701">
        <v>3</v>
      </c>
      <c r="K8701">
        <v>574.65</v>
      </c>
      <c r="L8701" t="str">
        <f t="shared" si="810"/>
        <v/>
      </c>
      <c r="M8701">
        <v>1</v>
      </c>
      <c r="N8701" t="str">
        <f t="shared" si="811"/>
        <v/>
      </c>
      <c r="O8701">
        <v>76</v>
      </c>
      <c r="P8701" s="11">
        <v>0</v>
      </c>
      <c r="Q8701" s="11">
        <v>5.2631578947368397E-2</v>
      </c>
      <c r="R8701" s="12">
        <v>574.65</v>
      </c>
      <c r="S8701" t="s">
        <v>22</v>
      </c>
      <c r="T8701">
        <v>0</v>
      </c>
      <c r="U8701">
        <f t="shared" si="812"/>
        <v>2</v>
      </c>
      <c r="V8701">
        <f t="shared" si="813"/>
        <v>1</v>
      </c>
      <c r="W8701">
        <f t="shared" si="814"/>
        <v>5</v>
      </c>
      <c r="X8701" t="str">
        <f t="shared" si="815"/>
        <v>215</v>
      </c>
      <c r="Y8701" t="str">
        <f>IF(Table1[[#This Row],[RFM_Score]]="555","Champion", IF(AND(J8701&gt;=4,V8701&gt;=4),"Loyal", IF(U8701&lt;=2,"At Risk", IF(W8701&gt;=4,"Potential Loyalist","Others"))))</f>
        <v>At Risk</v>
      </c>
    </row>
    <row r="8702" spans="1:25">
      <c r="A8702" t="s">
        <v>11125</v>
      </c>
      <c r="B8702">
        <v>18</v>
      </c>
      <c r="C8702" t="s">
        <v>24</v>
      </c>
      <c r="D8702" t="s">
        <v>29</v>
      </c>
      <c r="E8702" s="6" t="s">
        <v>20772</v>
      </c>
      <c r="F8702" t="s">
        <v>62</v>
      </c>
      <c r="G8702">
        <v>2</v>
      </c>
      <c r="H8702">
        <v>1</v>
      </c>
      <c r="I8702">
        <v>57</v>
      </c>
      <c r="J8702">
        <v>4</v>
      </c>
      <c r="K8702">
        <v>573.91</v>
      </c>
      <c r="L8702" t="str">
        <f t="shared" si="810"/>
        <v/>
      </c>
      <c r="M8702">
        <v>1</v>
      </c>
      <c r="N8702" t="str">
        <f t="shared" si="811"/>
        <v/>
      </c>
      <c r="O8702">
        <v>1</v>
      </c>
      <c r="P8702" s="11">
        <v>0.5</v>
      </c>
      <c r="Q8702" s="11">
        <v>7.0175438596491196E-2</v>
      </c>
      <c r="R8702" s="12">
        <v>573.91</v>
      </c>
      <c r="S8702" t="s">
        <v>22</v>
      </c>
      <c r="T8702">
        <v>0</v>
      </c>
      <c r="U8702">
        <f t="shared" si="812"/>
        <v>5</v>
      </c>
      <c r="V8702">
        <f t="shared" si="813"/>
        <v>1</v>
      </c>
      <c r="W8702">
        <f t="shared" si="814"/>
        <v>5</v>
      </c>
      <c r="X8702" t="str">
        <f t="shared" si="815"/>
        <v>515</v>
      </c>
      <c r="Y8702" t="str">
        <f>IF(Table1[[#This Row],[RFM_Score]]="555","Champion", IF(AND(J8702&gt;=4,V8702&gt;=4),"Loyal", IF(U8702&lt;=2,"At Risk", IF(W8702&gt;=4,"Potential Loyalist","Others"))))</f>
        <v>Potential Loyalist</v>
      </c>
    </row>
    <row r="8703" spans="1:25">
      <c r="A8703" t="s">
        <v>11858</v>
      </c>
      <c r="B8703">
        <v>18</v>
      </c>
      <c r="C8703" t="s">
        <v>19</v>
      </c>
      <c r="D8703" t="s">
        <v>29</v>
      </c>
      <c r="E8703" s="6" t="s">
        <v>20773</v>
      </c>
      <c r="F8703" t="s">
        <v>21</v>
      </c>
      <c r="G8703">
        <v>1</v>
      </c>
      <c r="H8703">
        <v>1</v>
      </c>
      <c r="I8703">
        <v>50</v>
      </c>
      <c r="J8703">
        <v>1</v>
      </c>
      <c r="K8703">
        <v>573.76</v>
      </c>
      <c r="L8703" t="str">
        <f t="shared" si="810"/>
        <v/>
      </c>
      <c r="M8703">
        <v>1</v>
      </c>
      <c r="N8703" t="str">
        <f t="shared" si="811"/>
        <v/>
      </c>
      <c r="O8703">
        <v>101</v>
      </c>
      <c r="P8703" s="11">
        <v>1</v>
      </c>
      <c r="Q8703" s="11">
        <v>0.02</v>
      </c>
      <c r="R8703" s="12">
        <v>573.76</v>
      </c>
      <c r="S8703" t="s">
        <v>22</v>
      </c>
      <c r="T8703">
        <v>0</v>
      </c>
      <c r="U8703">
        <f t="shared" si="812"/>
        <v>1</v>
      </c>
      <c r="V8703">
        <f t="shared" si="813"/>
        <v>1</v>
      </c>
      <c r="W8703">
        <f t="shared" si="814"/>
        <v>5</v>
      </c>
      <c r="X8703" t="str">
        <f t="shared" si="815"/>
        <v>115</v>
      </c>
      <c r="Y8703" t="str">
        <f>IF(Table1[[#This Row],[RFM_Score]]="555","Champion", IF(AND(J8703&gt;=4,V8703&gt;=4),"Loyal", IF(U8703&lt;=2,"At Risk", IF(W8703&gt;=4,"Potential Loyalist","Others"))))</f>
        <v>At Risk</v>
      </c>
    </row>
    <row r="8704" spans="1:25">
      <c r="A8704" t="s">
        <v>10392</v>
      </c>
      <c r="B8704">
        <v>65</v>
      </c>
      <c r="C8704" t="s">
        <v>24</v>
      </c>
      <c r="D8704" t="s">
        <v>41</v>
      </c>
      <c r="E8704" s="6" t="s">
        <v>20774</v>
      </c>
      <c r="F8704" t="s">
        <v>26</v>
      </c>
      <c r="G8704">
        <v>2</v>
      </c>
      <c r="H8704">
        <v>0</v>
      </c>
      <c r="I8704">
        <v>41</v>
      </c>
      <c r="J8704">
        <v>2</v>
      </c>
      <c r="K8704">
        <v>573.01</v>
      </c>
      <c r="L8704" t="str">
        <f t="shared" si="810"/>
        <v/>
      </c>
      <c r="M8704">
        <v>1</v>
      </c>
      <c r="N8704" t="str">
        <f t="shared" si="811"/>
        <v/>
      </c>
      <c r="O8704">
        <v>51</v>
      </c>
      <c r="P8704" s="11">
        <v>0</v>
      </c>
      <c r="Q8704" s="11">
        <v>4.8780487804878002E-2</v>
      </c>
      <c r="R8704" s="12">
        <v>573.01</v>
      </c>
      <c r="S8704" t="s">
        <v>22</v>
      </c>
      <c r="T8704">
        <v>0</v>
      </c>
      <c r="U8704">
        <f t="shared" si="812"/>
        <v>3</v>
      </c>
      <c r="V8704">
        <f t="shared" si="813"/>
        <v>1</v>
      </c>
      <c r="W8704">
        <f t="shared" si="814"/>
        <v>5</v>
      </c>
      <c r="X8704" t="str">
        <f t="shared" si="815"/>
        <v>315</v>
      </c>
      <c r="Y8704" t="str">
        <f>IF(Table1[[#This Row],[RFM_Score]]="555","Champion", IF(AND(J8704&gt;=4,V8704&gt;=4),"Loyal", IF(U8704&lt;=2,"At Risk", IF(W8704&gt;=4,"Potential Loyalist","Others"))))</f>
        <v>Potential Loyalist</v>
      </c>
    </row>
    <row r="8705" spans="1:25">
      <c r="A8705" t="s">
        <v>5506</v>
      </c>
      <c r="B8705">
        <v>36</v>
      </c>
      <c r="C8705" t="s">
        <v>33</v>
      </c>
      <c r="D8705" t="s">
        <v>29</v>
      </c>
      <c r="E8705" s="6" t="s">
        <v>20775</v>
      </c>
      <c r="F8705" t="s">
        <v>60</v>
      </c>
      <c r="G8705">
        <v>4</v>
      </c>
      <c r="H8705">
        <v>0</v>
      </c>
      <c r="I8705">
        <v>55</v>
      </c>
      <c r="J8705">
        <v>2</v>
      </c>
      <c r="K8705">
        <v>572.04</v>
      </c>
      <c r="L8705" t="str">
        <f t="shared" si="810"/>
        <v/>
      </c>
      <c r="M8705">
        <v>1</v>
      </c>
      <c r="N8705" t="str">
        <f t="shared" si="811"/>
        <v/>
      </c>
      <c r="O8705">
        <v>11</v>
      </c>
      <c r="P8705" s="11">
        <v>0</v>
      </c>
      <c r="Q8705" s="11">
        <v>3.6363636363636299E-2</v>
      </c>
      <c r="R8705" s="12">
        <v>572.04</v>
      </c>
      <c r="S8705" t="s">
        <v>22</v>
      </c>
      <c r="T8705">
        <v>0</v>
      </c>
      <c r="U8705">
        <f t="shared" si="812"/>
        <v>5</v>
      </c>
      <c r="V8705">
        <f t="shared" si="813"/>
        <v>1</v>
      </c>
      <c r="W8705">
        <f t="shared" si="814"/>
        <v>5</v>
      </c>
      <c r="X8705" t="str">
        <f t="shared" si="815"/>
        <v>515</v>
      </c>
      <c r="Y8705" t="str">
        <f>IF(Table1[[#This Row],[RFM_Score]]="555","Champion", IF(AND(J8705&gt;=4,V8705&gt;=4),"Loyal", IF(U8705&lt;=2,"At Risk", IF(W8705&gt;=4,"Potential Loyalist","Others"))))</f>
        <v>Potential Loyalist</v>
      </c>
    </row>
    <row r="8706" spans="1:25">
      <c r="A8706" t="s">
        <v>2027</v>
      </c>
      <c r="B8706">
        <v>44</v>
      </c>
      <c r="C8706" t="s">
        <v>24</v>
      </c>
      <c r="D8706" t="s">
        <v>29</v>
      </c>
      <c r="E8706" s="6" t="s">
        <v>20776</v>
      </c>
      <c r="F8706" t="s">
        <v>37</v>
      </c>
      <c r="G8706">
        <v>4</v>
      </c>
      <c r="H8706">
        <v>1</v>
      </c>
      <c r="I8706">
        <v>56</v>
      </c>
      <c r="J8706">
        <v>4</v>
      </c>
      <c r="K8706">
        <v>571.92999999999995</v>
      </c>
      <c r="L8706" t="str">
        <f t="shared" ref="L8706:L8769" si="816">IF(OR(K8706&lt;$AC$10, K8706&gt;$AC$11), "OUTLIER", "")</f>
        <v/>
      </c>
      <c r="M8706">
        <v>1</v>
      </c>
      <c r="N8706" t="str">
        <f t="shared" ref="N8706:N8769" si="817">IF(OR(M8706&lt;$AC$16, M8706&gt;$AC$17), "OUTLIER", "")</f>
        <v/>
      </c>
      <c r="O8706">
        <v>3</v>
      </c>
      <c r="P8706" s="11">
        <v>0.25</v>
      </c>
      <c r="Q8706" s="11">
        <v>7.1428571428571397E-2</v>
      </c>
      <c r="R8706" s="12">
        <v>571.92999999999995</v>
      </c>
      <c r="S8706" t="s">
        <v>22</v>
      </c>
      <c r="T8706">
        <v>0</v>
      </c>
      <c r="U8706">
        <f t="shared" ref="U8706:U8769" si="818">IF(O8706&lt;=20,5,IF(O8706&lt;=40,4,IF(O8706&lt;=70,3,IF(O8706&lt;=100,2,1))))</f>
        <v>5</v>
      </c>
      <c r="V8706">
        <f t="shared" ref="V8706:V8769" si="819">IF(M8706&gt;=11,5,IF(M8706&gt;=9,4,IF(M8706&gt;=7,3,IF(M8706&gt;=5,2,1))))</f>
        <v>1</v>
      </c>
      <c r="W8706">
        <f t="shared" ref="W8706:W8769" si="820">IF(K8706&gt;=500,5,IF(K8706&gt;=300,4,IF(K8706&gt;=150,3,IF(K8706&gt;=50,2,1))))</f>
        <v>5</v>
      </c>
      <c r="X8706" t="str">
        <f t="shared" ref="X8706:X8769" si="821">U8706 &amp; V8706 &amp; W8706</f>
        <v>515</v>
      </c>
      <c r="Y8706" t="str">
        <f>IF(Table1[[#This Row],[RFM_Score]]="555","Champion", IF(AND(J8706&gt;=4,V8706&gt;=4),"Loyal", IF(U8706&lt;=2,"At Risk", IF(W8706&gt;=4,"Potential Loyalist","Others"))))</f>
        <v>Potential Loyalist</v>
      </c>
    </row>
    <row r="8707" spans="1:25">
      <c r="A8707" t="s">
        <v>2732</v>
      </c>
      <c r="B8707">
        <v>52</v>
      </c>
      <c r="C8707" t="s">
        <v>24</v>
      </c>
      <c r="D8707" t="s">
        <v>20</v>
      </c>
      <c r="E8707" s="6" t="s">
        <v>20777</v>
      </c>
      <c r="F8707" t="s">
        <v>37</v>
      </c>
      <c r="G8707">
        <v>2</v>
      </c>
      <c r="H8707">
        <v>1</v>
      </c>
      <c r="I8707">
        <v>55</v>
      </c>
      <c r="J8707">
        <v>3</v>
      </c>
      <c r="K8707">
        <v>569.02</v>
      </c>
      <c r="L8707" t="str">
        <f t="shared" si="816"/>
        <v/>
      </c>
      <c r="M8707">
        <v>1</v>
      </c>
      <c r="N8707" t="str">
        <f t="shared" si="817"/>
        <v/>
      </c>
      <c r="O8707">
        <v>31</v>
      </c>
      <c r="P8707" s="11">
        <v>0.5</v>
      </c>
      <c r="Q8707" s="11">
        <v>5.4545454545454501E-2</v>
      </c>
      <c r="R8707" s="12">
        <v>569.02</v>
      </c>
      <c r="S8707" t="s">
        <v>22</v>
      </c>
      <c r="T8707">
        <v>0</v>
      </c>
      <c r="U8707">
        <f t="shared" si="818"/>
        <v>4</v>
      </c>
      <c r="V8707">
        <f t="shared" si="819"/>
        <v>1</v>
      </c>
      <c r="W8707">
        <f t="shared" si="820"/>
        <v>5</v>
      </c>
      <c r="X8707" t="str">
        <f t="shared" si="821"/>
        <v>415</v>
      </c>
      <c r="Y8707" t="str">
        <f>IF(Table1[[#This Row],[RFM_Score]]="555","Champion", IF(AND(J8707&gt;=4,V8707&gt;=4),"Loyal", IF(U8707&lt;=2,"At Risk", IF(W8707&gt;=4,"Potential Loyalist","Others"))))</f>
        <v>Potential Loyalist</v>
      </c>
    </row>
    <row r="8708" spans="1:25">
      <c r="A8708" t="s">
        <v>276</v>
      </c>
      <c r="B8708">
        <v>45</v>
      </c>
      <c r="C8708" t="s">
        <v>19</v>
      </c>
      <c r="D8708" t="s">
        <v>49</v>
      </c>
      <c r="E8708" s="6" t="s">
        <v>20778</v>
      </c>
      <c r="F8708" t="s">
        <v>37</v>
      </c>
      <c r="G8708">
        <v>7</v>
      </c>
      <c r="H8708">
        <v>3</v>
      </c>
      <c r="I8708">
        <v>46</v>
      </c>
      <c r="J8708">
        <v>4</v>
      </c>
      <c r="K8708">
        <v>568.64</v>
      </c>
      <c r="L8708" t="str">
        <f t="shared" si="816"/>
        <v/>
      </c>
      <c r="M8708">
        <v>1</v>
      </c>
      <c r="N8708" t="str">
        <f t="shared" si="817"/>
        <v/>
      </c>
      <c r="O8708">
        <v>59</v>
      </c>
      <c r="P8708" s="11">
        <v>0.42857142857142799</v>
      </c>
      <c r="Q8708" s="11">
        <v>8.6956521739130405E-2</v>
      </c>
      <c r="R8708" s="12">
        <v>568.64</v>
      </c>
      <c r="S8708" t="s">
        <v>22</v>
      </c>
      <c r="T8708">
        <v>0</v>
      </c>
      <c r="U8708">
        <f t="shared" si="818"/>
        <v>3</v>
      </c>
      <c r="V8708">
        <f t="shared" si="819"/>
        <v>1</v>
      </c>
      <c r="W8708">
        <f t="shared" si="820"/>
        <v>5</v>
      </c>
      <c r="X8708" t="str">
        <f t="shared" si="821"/>
        <v>315</v>
      </c>
      <c r="Y8708" t="str">
        <f>IF(Table1[[#This Row],[RFM_Score]]="555","Champion", IF(AND(J8708&gt;=4,V8708&gt;=4),"Loyal", IF(U8708&lt;=2,"At Risk", IF(W8708&gt;=4,"Potential Loyalist","Others"))))</f>
        <v>Potential Loyalist</v>
      </c>
    </row>
    <row r="8709" spans="1:25">
      <c r="A8709" t="s">
        <v>9041</v>
      </c>
      <c r="B8709">
        <v>33</v>
      </c>
      <c r="C8709" t="s">
        <v>19</v>
      </c>
      <c r="D8709" t="s">
        <v>25</v>
      </c>
      <c r="E8709" s="6" t="s">
        <v>20779</v>
      </c>
      <c r="F8709" t="s">
        <v>60</v>
      </c>
      <c r="G8709">
        <v>4</v>
      </c>
      <c r="H8709">
        <v>2</v>
      </c>
      <c r="I8709">
        <v>57</v>
      </c>
      <c r="J8709">
        <v>4</v>
      </c>
      <c r="K8709">
        <v>562.95000000000005</v>
      </c>
      <c r="L8709" t="str">
        <f t="shared" si="816"/>
        <v/>
      </c>
      <c r="M8709">
        <v>1</v>
      </c>
      <c r="N8709" t="str">
        <f t="shared" si="817"/>
        <v/>
      </c>
      <c r="O8709">
        <v>26</v>
      </c>
      <c r="P8709" s="11">
        <v>0.5</v>
      </c>
      <c r="Q8709" s="11">
        <v>7.0175438596491196E-2</v>
      </c>
      <c r="R8709" s="12">
        <v>562.95000000000005</v>
      </c>
      <c r="S8709" t="s">
        <v>22</v>
      </c>
      <c r="T8709">
        <v>0</v>
      </c>
      <c r="U8709">
        <f t="shared" si="818"/>
        <v>4</v>
      </c>
      <c r="V8709">
        <f t="shared" si="819"/>
        <v>1</v>
      </c>
      <c r="W8709">
        <f t="shared" si="820"/>
        <v>5</v>
      </c>
      <c r="X8709" t="str">
        <f t="shared" si="821"/>
        <v>415</v>
      </c>
      <c r="Y8709" t="str">
        <f>IF(Table1[[#This Row],[RFM_Score]]="555","Champion", IF(AND(J8709&gt;=4,V8709&gt;=4),"Loyal", IF(U8709&lt;=2,"At Risk", IF(W8709&gt;=4,"Potential Loyalist","Others"))))</f>
        <v>Potential Loyalist</v>
      </c>
    </row>
    <row r="8710" spans="1:25">
      <c r="A8710" t="s">
        <v>2446</v>
      </c>
      <c r="B8710">
        <v>21</v>
      </c>
      <c r="C8710" t="s">
        <v>24</v>
      </c>
      <c r="D8710" t="s">
        <v>25</v>
      </c>
      <c r="E8710" s="6" t="s">
        <v>20780</v>
      </c>
      <c r="F8710" t="s">
        <v>21</v>
      </c>
      <c r="G8710">
        <v>4</v>
      </c>
      <c r="H8710">
        <v>3</v>
      </c>
      <c r="I8710">
        <v>46</v>
      </c>
      <c r="J8710">
        <v>3</v>
      </c>
      <c r="K8710">
        <v>561.37</v>
      </c>
      <c r="L8710" t="str">
        <f t="shared" si="816"/>
        <v/>
      </c>
      <c r="M8710">
        <v>1</v>
      </c>
      <c r="N8710" t="str">
        <f t="shared" si="817"/>
        <v/>
      </c>
      <c r="O8710">
        <v>38</v>
      </c>
      <c r="P8710" s="11">
        <v>0.75</v>
      </c>
      <c r="Q8710" s="11">
        <v>6.5217391304347797E-2</v>
      </c>
      <c r="R8710" s="12">
        <v>561.37</v>
      </c>
      <c r="S8710" t="s">
        <v>22</v>
      </c>
      <c r="T8710">
        <v>0</v>
      </c>
      <c r="U8710">
        <f t="shared" si="818"/>
        <v>4</v>
      </c>
      <c r="V8710">
        <f t="shared" si="819"/>
        <v>1</v>
      </c>
      <c r="W8710">
        <f t="shared" si="820"/>
        <v>5</v>
      </c>
      <c r="X8710" t="str">
        <f t="shared" si="821"/>
        <v>415</v>
      </c>
      <c r="Y8710" t="str">
        <f>IF(Table1[[#This Row],[RFM_Score]]="555","Champion", IF(AND(J8710&gt;=4,V8710&gt;=4),"Loyal", IF(U8710&lt;=2,"At Risk", IF(W8710&gt;=4,"Potential Loyalist","Others"))))</f>
        <v>Potential Loyalist</v>
      </c>
    </row>
    <row r="8711" spans="1:25">
      <c r="A8711" t="s">
        <v>10944</v>
      </c>
      <c r="B8711">
        <v>39</v>
      </c>
      <c r="C8711" t="s">
        <v>24</v>
      </c>
      <c r="D8711" t="s">
        <v>25</v>
      </c>
      <c r="E8711" s="6" t="s">
        <v>20781</v>
      </c>
      <c r="F8711" t="s">
        <v>21</v>
      </c>
      <c r="G8711">
        <v>2</v>
      </c>
      <c r="H8711">
        <v>0</v>
      </c>
      <c r="I8711">
        <v>52</v>
      </c>
      <c r="J8711">
        <v>2</v>
      </c>
      <c r="K8711">
        <v>559.54999999999995</v>
      </c>
      <c r="L8711" t="str">
        <f t="shared" si="816"/>
        <v/>
      </c>
      <c r="M8711">
        <v>1</v>
      </c>
      <c r="N8711" t="str">
        <f t="shared" si="817"/>
        <v/>
      </c>
      <c r="O8711">
        <v>39</v>
      </c>
      <c r="P8711" s="11">
        <v>0</v>
      </c>
      <c r="Q8711" s="11">
        <v>3.8461538461538401E-2</v>
      </c>
      <c r="R8711" s="12">
        <v>559.54999999999995</v>
      </c>
      <c r="S8711" t="s">
        <v>22</v>
      </c>
      <c r="T8711">
        <v>0</v>
      </c>
      <c r="U8711">
        <f t="shared" si="818"/>
        <v>4</v>
      </c>
      <c r="V8711">
        <f t="shared" si="819"/>
        <v>1</v>
      </c>
      <c r="W8711">
        <f t="shared" si="820"/>
        <v>5</v>
      </c>
      <c r="X8711" t="str">
        <f t="shared" si="821"/>
        <v>415</v>
      </c>
      <c r="Y8711" t="str">
        <f>IF(Table1[[#This Row],[RFM_Score]]="555","Champion", IF(AND(J8711&gt;=4,V8711&gt;=4),"Loyal", IF(U8711&lt;=2,"At Risk", IF(W8711&gt;=4,"Potential Loyalist","Others"))))</f>
        <v>Potential Loyalist</v>
      </c>
    </row>
    <row r="8712" spans="1:25">
      <c r="A8712" t="s">
        <v>8958</v>
      </c>
      <c r="B8712">
        <v>39</v>
      </c>
      <c r="C8712" t="s">
        <v>19</v>
      </c>
      <c r="D8712" t="s">
        <v>29</v>
      </c>
      <c r="E8712" s="6" t="s">
        <v>20782</v>
      </c>
      <c r="F8712" t="s">
        <v>21</v>
      </c>
      <c r="G8712">
        <v>2</v>
      </c>
      <c r="H8712">
        <v>0</v>
      </c>
      <c r="I8712">
        <v>53</v>
      </c>
      <c r="J8712">
        <v>0</v>
      </c>
      <c r="K8712">
        <v>559.33000000000004</v>
      </c>
      <c r="L8712" t="str">
        <f t="shared" si="816"/>
        <v/>
      </c>
      <c r="M8712">
        <v>1</v>
      </c>
      <c r="N8712" t="str">
        <f t="shared" si="817"/>
        <v/>
      </c>
      <c r="O8712">
        <v>108</v>
      </c>
      <c r="P8712" s="11">
        <v>0</v>
      </c>
      <c r="Q8712" s="11">
        <v>0</v>
      </c>
      <c r="R8712" s="12">
        <v>559.33000000000004</v>
      </c>
      <c r="S8712" t="s">
        <v>22</v>
      </c>
      <c r="T8712">
        <v>1</v>
      </c>
      <c r="U8712">
        <f t="shared" si="818"/>
        <v>1</v>
      </c>
      <c r="V8712">
        <f t="shared" si="819"/>
        <v>1</v>
      </c>
      <c r="W8712">
        <f t="shared" si="820"/>
        <v>5</v>
      </c>
      <c r="X8712" t="str">
        <f t="shared" si="821"/>
        <v>115</v>
      </c>
      <c r="Y8712" t="str">
        <f>IF(Table1[[#This Row],[RFM_Score]]="555","Champion", IF(AND(J8712&gt;=4,V8712&gt;=4),"Loyal", IF(U8712&lt;=2,"At Risk", IF(W8712&gt;=4,"Potential Loyalist","Others"))))</f>
        <v>At Risk</v>
      </c>
    </row>
    <row r="8713" spans="1:25">
      <c r="A8713" t="s">
        <v>2386</v>
      </c>
      <c r="B8713">
        <v>30</v>
      </c>
      <c r="C8713" t="s">
        <v>19</v>
      </c>
      <c r="D8713" t="s">
        <v>35</v>
      </c>
      <c r="E8713" s="6" t="s">
        <v>20783</v>
      </c>
      <c r="F8713" t="s">
        <v>26</v>
      </c>
      <c r="G8713">
        <v>6</v>
      </c>
      <c r="H8713">
        <v>4</v>
      </c>
      <c r="I8713">
        <v>63</v>
      </c>
      <c r="J8713">
        <v>3</v>
      </c>
      <c r="K8713">
        <v>558.53</v>
      </c>
      <c r="L8713" t="str">
        <f t="shared" si="816"/>
        <v/>
      </c>
      <c r="M8713">
        <v>1</v>
      </c>
      <c r="N8713" t="str">
        <f t="shared" si="817"/>
        <v/>
      </c>
      <c r="O8713">
        <v>15</v>
      </c>
      <c r="P8713" s="11">
        <v>0.66666666666666596</v>
      </c>
      <c r="Q8713" s="11">
        <v>4.7619047619047603E-2</v>
      </c>
      <c r="R8713" s="12">
        <v>558.53</v>
      </c>
      <c r="S8713" t="s">
        <v>22</v>
      </c>
      <c r="T8713">
        <v>0</v>
      </c>
      <c r="U8713">
        <f t="shared" si="818"/>
        <v>5</v>
      </c>
      <c r="V8713">
        <f t="shared" si="819"/>
        <v>1</v>
      </c>
      <c r="W8713">
        <f t="shared" si="820"/>
        <v>5</v>
      </c>
      <c r="X8713" t="str">
        <f t="shared" si="821"/>
        <v>515</v>
      </c>
      <c r="Y8713" t="str">
        <f>IF(Table1[[#This Row],[RFM_Score]]="555","Champion", IF(AND(J8713&gt;=4,V8713&gt;=4),"Loyal", IF(U8713&lt;=2,"At Risk", IF(W8713&gt;=4,"Potential Loyalist","Others"))))</f>
        <v>Potential Loyalist</v>
      </c>
    </row>
    <row r="8714" spans="1:25">
      <c r="A8714" t="s">
        <v>11919</v>
      </c>
      <c r="B8714">
        <v>31</v>
      </c>
      <c r="C8714" t="s">
        <v>24</v>
      </c>
      <c r="D8714" t="s">
        <v>46</v>
      </c>
      <c r="E8714" s="6" t="s">
        <v>20784</v>
      </c>
      <c r="F8714" t="s">
        <v>30</v>
      </c>
      <c r="G8714">
        <v>5</v>
      </c>
      <c r="H8714">
        <v>3</v>
      </c>
      <c r="I8714">
        <v>38</v>
      </c>
      <c r="J8714">
        <v>0</v>
      </c>
      <c r="K8714">
        <v>557.95000000000005</v>
      </c>
      <c r="L8714" t="str">
        <f t="shared" si="816"/>
        <v/>
      </c>
      <c r="M8714">
        <v>1</v>
      </c>
      <c r="N8714" t="str">
        <f t="shared" si="817"/>
        <v/>
      </c>
      <c r="O8714">
        <v>0</v>
      </c>
      <c r="P8714" s="11">
        <v>0.6</v>
      </c>
      <c r="Q8714" s="11">
        <v>0</v>
      </c>
      <c r="R8714" s="12">
        <v>557.95000000000005</v>
      </c>
      <c r="S8714" t="s">
        <v>22</v>
      </c>
      <c r="T8714">
        <v>1</v>
      </c>
      <c r="U8714">
        <f t="shared" si="818"/>
        <v>5</v>
      </c>
      <c r="V8714">
        <f t="shared" si="819"/>
        <v>1</v>
      </c>
      <c r="W8714">
        <f t="shared" si="820"/>
        <v>5</v>
      </c>
      <c r="X8714" t="str">
        <f t="shared" si="821"/>
        <v>515</v>
      </c>
      <c r="Y8714" t="str">
        <f>IF(Table1[[#This Row],[RFM_Score]]="555","Champion", IF(AND(J8714&gt;=4,V8714&gt;=4),"Loyal", IF(U8714&lt;=2,"At Risk", IF(W8714&gt;=4,"Potential Loyalist","Others"))))</f>
        <v>Potential Loyalist</v>
      </c>
    </row>
    <row r="8715" spans="1:25">
      <c r="A8715" t="s">
        <v>4770</v>
      </c>
      <c r="B8715">
        <v>40</v>
      </c>
      <c r="C8715" t="s">
        <v>24</v>
      </c>
      <c r="D8715" t="s">
        <v>29</v>
      </c>
      <c r="E8715" s="6" t="s">
        <v>20785</v>
      </c>
      <c r="F8715" t="s">
        <v>37</v>
      </c>
      <c r="G8715">
        <v>3</v>
      </c>
      <c r="H8715">
        <v>1</v>
      </c>
      <c r="I8715">
        <v>40</v>
      </c>
      <c r="J8715">
        <v>5</v>
      </c>
      <c r="K8715">
        <v>557.55999999999995</v>
      </c>
      <c r="L8715" t="str">
        <f t="shared" si="816"/>
        <v/>
      </c>
      <c r="M8715">
        <v>1</v>
      </c>
      <c r="N8715" t="str">
        <f t="shared" si="817"/>
        <v/>
      </c>
      <c r="O8715">
        <v>5</v>
      </c>
      <c r="P8715" s="11">
        <v>0.33333333333333298</v>
      </c>
      <c r="Q8715" s="11">
        <v>0.125</v>
      </c>
      <c r="R8715" s="12">
        <v>557.55999999999995</v>
      </c>
      <c r="S8715" t="s">
        <v>22</v>
      </c>
      <c r="T8715">
        <v>0</v>
      </c>
      <c r="U8715">
        <f t="shared" si="818"/>
        <v>5</v>
      </c>
      <c r="V8715">
        <f t="shared" si="819"/>
        <v>1</v>
      </c>
      <c r="W8715">
        <f t="shared" si="820"/>
        <v>5</v>
      </c>
      <c r="X8715" t="str">
        <f t="shared" si="821"/>
        <v>515</v>
      </c>
      <c r="Y8715" t="str">
        <f>IF(Table1[[#This Row],[RFM_Score]]="555","Champion", IF(AND(J8715&gt;=4,V8715&gt;=4),"Loyal", IF(U8715&lt;=2,"At Risk", IF(W8715&gt;=4,"Potential Loyalist","Others"))))</f>
        <v>Potential Loyalist</v>
      </c>
    </row>
    <row r="8716" spans="1:25">
      <c r="A8716" t="s">
        <v>7590</v>
      </c>
      <c r="B8716">
        <v>21</v>
      </c>
      <c r="C8716" t="s">
        <v>24</v>
      </c>
      <c r="D8716" t="s">
        <v>25</v>
      </c>
      <c r="E8716" s="6" t="s">
        <v>20786</v>
      </c>
      <c r="F8716" t="s">
        <v>26</v>
      </c>
      <c r="G8716">
        <v>5</v>
      </c>
      <c r="H8716">
        <v>1</v>
      </c>
      <c r="I8716">
        <v>57</v>
      </c>
      <c r="J8716">
        <v>3</v>
      </c>
      <c r="K8716">
        <v>556.92999999999995</v>
      </c>
      <c r="L8716" t="str">
        <f t="shared" si="816"/>
        <v/>
      </c>
      <c r="M8716">
        <v>1</v>
      </c>
      <c r="N8716" t="str">
        <f t="shared" si="817"/>
        <v/>
      </c>
      <c r="O8716">
        <v>7</v>
      </c>
      <c r="P8716" s="11">
        <v>0.2</v>
      </c>
      <c r="Q8716" s="11">
        <v>5.2631578947368397E-2</v>
      </c>
      <c r="R8716" s="12">
        <v>556.92999999999995</v>
      </c>
      <c r="S8716" t="s">
        <v>22</v>
      </c>
      <c r="T8716">
        <v>0</v>
      </c>
      <c r="U8716">
        <f t="shared" si="818"/>
        <v>5</v>
      </c>
      <c r="V8716">
        <f t="shared" si="819"/>
        <v>1</v>
      </c>
      <c r="W8716">
        <f t="shared" si="820"/>
        <v>5</v>
      </c>
      <c r="X8716" t="str">
        <f t="shared" si="821"/>
        <v>515</v>
      </c>
      <c r="Y8716" t="str">
        <f>IF(Table1[[#This Row],[RFM_Score]]="555","Champion", IF(AND(J8716&gt;=4,V8716&gt;=4),"Loyal", IF(U8716&lt;=2,"At Risk", IF(W8716&gt;=4,"Potential Loyalist","Others"))))</f>
        <v>Potential Loyalist</v>
      </c>
    </row>
    <row r="8717" spans="1:25">
      <c r="A8717" t="s">
        <v>1663</v>
      </c>
      <c r="B8717">
        <v>29</v>
      </c>
      <c r="C8717" t="s">
        <v>19</v>
      </c>
      <c r="D8717" t="s">
        <v>25</v>
      </c>
      <c r="E8717" s="6" t="s">
        <v>20787</v>
      </c>
      <c r="F8717" t="s">
        <v>21</v>
      </c>
      <c r="G8717">
        <v>3</v>
      </c>
      <c r="H8717">
        <v>0</v>
      </c>
      <c r="I8717">
        <v>58</v>
      </c>
      <c r="J8717">
        <v>1</v>
      </c>
      <c r="K8717">
        <v>554.63</v>
      </c>
      <c r="L8717" t="str">
        <f t="shared" si="816"/>
        <v/>
      </c>
      <c r="M8717">
        <v>1</v>
      </c>
      <c r="N8717" t="str">
        <f t="shared" si="817"/>
        <v/>
      </c>
      <c r="O8717">
        <v>66</v>
      </c>
      <c r="P8717" s="11">
        <v>0</v>
      </c>
      <c r="Q8717" s="11">
        <v>1.72413793103448E-2</v>
      </c>
      <c r="R8717" s="12">
        <v>554.63</v>
      </c>
      <c r="S8717" t="s">
        <v>22</v>
      </c>
      <c r="T8717">
        <v>0</v>
      </c>
      <c r="U8717">
        <f t="shared" si="818"/>
        <v>3</v>
      </c>
      <c r="V8717">
        <f t="shared" si="819"/>
        <v>1</v>
      </c>
      <c r="W8717">
        <f t="shared" si="820"/>
        <v>5</v>
      </c>
      <c r="X8717" t="str">
        <f t="shared" si="821"/>
        <v>315</v>
      </c>
      <c r="Y8717" t="str">
        <f>IF(Table1[[#This Row],[RFM_Score]]="555","Champion", IF(AND(J8717&gt;=4,V8717&gt;=4),"Loyal", IF(U8717&lt;=2,"At Risk", IF(W8717&gt;=4,"Potential Loyalist","Others"))))</f>
        <v>Potential Loyalist</v>
      </c>
    </row>
    <row r="8718" spans="1:25">
      <c r="A8718" t="s">
        <v>8314</v>
      </c>
      <c r="B8718">
        <v>44</v>
      </c>
      <c r="C8718" t="s">
        <v>19</v>
      </c>
      <c r="D8718" t="s">
        <v>41</v>
      </c>
      <c r="E8718" s="6" t="s">
        <v>20788</v>
      </c>
      <c r="F8718" t="s">
        <v>30</v>
      </c>
      <c r="G8718">
        <v>4</v>
      </c>
      <c r="H8718">
        <v>0</v>
      </c>
      <c r="I8718">
        <v>47</v>
      </c>
      <c r="J8718">
        <v>2</v>
      </c>
      <c r="K8718">
        <v>552.4</v>
      </c>
      <c r="L8718" t="str">
        <f t="shared" si="816"/>
        <v/>
      </c>
      <c r="M8718">
        <v>1</v>
      </c>
      <c r="N8718" t="str">
        <f t="shared" si="817"/>
        <v/>
      </c>
      <c r="O8718">
        <v>3</v>
      </c>
      <c r="P8718" s="11">
        <v>0</v>
      </c>
      <c r="Q8718" s="11">
        <v>4.2553191489361701E-2</v>
      </c>
      <c r="R8718" s="12">
        <v>552.4</v>
      </c>
      <c r="S8718" t="s">
        <v>22</v>
      </c>
      <c r="T8718">
        <v>0</v>
      </c>
      <c r="U8718">
        <f t="shared" si="818"/>
        <v>5</v>
      </c>
      <c r="V8718">
        <f t="shared" si="819"/>
        <v>1</v>
      </c>
      <c r="W8718">
        <f t="shared" si="820"/>
        <v>5</v>
      </c>
      <c r="X8718" t="str">
        <f t="shared" si="821"/>
        <v>515</v>
      </c>
      <c r="Y8718" t="str">
        <f>IF(Table1[[#This Row],[RFM_Score]]="555","Champion", IF(AND(J8718&gt;=4,V8718&gt;=4),"Loyal", IF(U8718&lt;=2,"At Risk", IF(W8718&gt;=4,"Potential Loyalist","Others"))))</f>
        <v>Potential Loyalist</v>
      </c>
    </row>
    <row r="8719" spans="1:25">
      <c r="A8719" t="s">
        <v>1677</v>
      </c>
      <c r="B8719">
        <v>35</v>
      </c>
      <c r="C8719" t="s">
        <v>19</v>
      </c>
      <c r="D8719" t="s">
        <v>29</v>
      </c>
      <c r="E8719" s="6" t="s">
        <v>20789</v>
      </c>
      <c r="F8719" t="s">
        <v>26</v>
      </c>
      <c r="G8719">
        <v>3</v>
      </c>
      <c r="H8719">
        <v>1</v>
      </c>
      <c r="I8719">
        <v>61</v>
      </c>
      <c r="J8719">
        <v>4</v>
      </c>
      <c r="K8719">
        <v>552.05999999999995</v>
      </c>
      <c r="L8719" t="str">
        <f t="shared" si="816"/>
        <v/>
      </c>
      <c r="M8719">
        <v>1</v>
      </c>
      <c r="N8719" t="str">
        <f t="shared" si="817"/>
        <v/>
      </c>
      <c r="O8719">
        <v>66</v>
      </c>
      <c r="P8719" s="11">
        <v>0.33333333333333298</v>
      </c>
      <c r="Q8719" s="11">
        <v>6.5573770491803199E-2</v>
      </c>
      <c r="R8719" s="12">
        <v>552.05999999999995</v>
      </c>
      <c r="S8719" t="s">
        <v>22</v>
      </c>
      <c r="T8719">
        <v>0</v>
      </c>
      <c r="U8719">
        <f t="shared" si="818"/>
        <v>3</v>
      </c>
      <c r="V8719">
        <f t="shared" si="819"/>
        <v>1</v>
      </c>
      <c r="W8719">
        <f t="shared" si="820"/>
        <v>5</v>
      </c>
      <c r="X8719" t="str">
        <f t="shared" si="821"/>
        <v>315</v>
      </c>
      <c r="Y8719" t="str">
        <f>IF(Table1[[#This Row],[RFM_Score]]="555","Champion", IF(AND(J8719&gt;=4,V8719&gt;=4),"Loyal", IF(U8719&lt;=2,"At Risk", IF(W8719&gt;=4,"Potential Loyalist","Others"))))</f>
        <v>Potential Loyalist</v>
      </c>
    </row>
    <row r="8720" spans="1:25">
      <c r="A8720" t="s">
        <v>10182</v>
      </c>
      <c r="B8720">
        <v>48</v>
      </c>
      <c r="C8720" t="s">
        <v>24</v>
      </c>
      <c r="D8720" t="s">
        <v>25</v>
      </c>
      <c r="E8720" s="6" t="s">
        <v>20790</v>
      </c>
      <c r="F8720" t="s">
        <v>37</v>
      </c>
      <c r="G8720">
        <v>1</v>
      </c>
      <c r="H8720">
        <v>0</v>
      </c>
      <c r="I8720">
        <v>56</v>
      </c>
      <c r="J8720">
        <v>1</v>
      </c>
      <c r="K8720">
        <v>551.29999999999995</v>
      </c>
      <c r="L8720" t="str">
        <f t="shared" si="816"/>
        <v/>
      </c>
      <c r="M8720">
        <v>1</v>
      </c>
      <c r="N8720" t="str">
        <f t="shared" si="817"/>
        <v/>
      </c>
      <c r="O8720">
        <v>23</v>
      </c>
      <c r="P8720" s="11">
        <v>0</v>
      </c>
      <c r="Q8720" s="11">
        <v>1.7857142857142801E-2</v>
      </c>
      <c r="R8720" s="12">
        <v>551.29999999999995</v>
      </c>
      <c r="S8720" t="s">
        <v>22</v>
      </c>
      <c r="T8720">
        <v>1</v>
      </c>
      <c r="U8720">
        <f t="shared" si="818"/>
        <v>4</v>
      </c>
      <c r="V8720">
        <f t="shared" si="819"/>
        <v>1</v>
      </c>
      <c r="W8720">
        <f t="shared" si="820"/>
        <v>5</v>
      </c>
      <c r="X8720" t="str">
        <f t="shared" si="821"/>
        <v>415</v>
      </c>
      <c r="Y8720" t="str">
        <f>IF(Table1[[#This Row],[RFM_Score]]="555","Champion", IF(AND(J8720&gt;=4,V8720&gt;=4),"Loyal", IF(U8720&lt;=2,"At Risk", IF(W8720&gt;=4,"Potential Loyalist","Others"))))</f>
        <v>Potential Loyalist</v>
      </c>
    </row>
    <row r="8721" spans="1:25">
      <c r="A8721" t="s">
        <v>148</v>
      </c>
      <c r="B8721">
        <v>34</v>
      </c>
      <c r="C8721" t="s">
        <v>24</v>
      </c>
      <c r="D8721" t="s">
        <v>25</v>
      </c>
      <c r="E8721" s="6" t="s">
        <v>20791</v>
      </c>
      <c r="F8721" t="s">
        <v>21</v>
      </c>
      <c r="G8721">
        <v>2</v>
      </c>
      <c r="H8721">
        <v>0</v>
      </c>
      <c r="I8721">
        <v>44</v>
      </c>
      <c r="J8721">
        <v>0</v>
      </c>
      <c r="K8721">
        <v>550.28</v>
      </c>
      <c r="L8721" t="str">
        <f t="shared" si="816"/>
        <v/>
      </c>
      <c r="M8721">
        <v>1</v>
      </c>
      <c r="N8721" t="str">
        <f t="shared" si="817"/>
        <v/>
      </c>
      <c r="O8721">
        <v>10</v>
      </c>
      <c r="P8721" s="11">
        <v>0</v>
      </c>
      <c r="Q8721" s="11">
        <v>0</v>
      </c>
      <c r="R8721" s="12">
        <v>550.28</v>
      </c>
      <c r="S8721" t="s">
        <v>22</v>
      </c>
      <c r="T8721">
        <v>0</v>
      </c>
      <c r="U8721">
        <f t="shared" si="818"/>
        <v>5</v>
      </c>
      <c r="V8721">
        <f t="shared" si="819"/>
        <v>1</v>
      </c>
      <c r="W8721">
        <f t="shared" si="820"/>
        <v>5</v>
      </c>
      <c r="X8721" t="str">
        <f t="shared" si="821"/>
        <v>515</v>
      </c>
      <c r="Y8721" t="str">
        <f>IF(Table1[[#This Row],[RFM_Score]]="555","Champion", IF(AND(J8721&gt;=4,V8721&gt;=4),"Loyal", IF(U8721&lt;=2,"At Risk", IF(W8721&gt;=4,"Potential Loyalist","Others"))))</f>
        <v>Potential Loyalist</v>
      </c>
    </row>
    <row r="8722" spans="1:25">
      <c r="A8722" t="s">
        <v>9854</v>
      </c>
      <c r="B8722">
        <v>35</v>
      </c>
      <c r="C8722" t="s">
        <v>19</v>
      </c>
      <c r="D8722" t="s">
        <v>49</v>
      </c>
      <c r="E8722" s="6" t="s">
        <v>20792</v>
      </c>
      <c r="F8722" t="s">
        <v>21</v>
      </c>
      <c r="G8722">
        <v>3</v>
      </c>
      <c r="H8722">
        <v>0</v>
      </c>
      <c r="I8722">
        <v>57</v>
      </c>
      <c r="J8722">
        <v>5</v>
      </c>
      <c r="K8722">
        <v>549.20000000000005</v>
      </c>
      <c r="L8722" t="str">
        <f t="shared" si="816"/>
        <v/>
      </c>
      <c r="M8722">
        <v>1</v>
      </c>
      <c r="N8722" t="str">
        <f t="shared" si="817"/>
        <v/>
      </c>
      <c r="O8722">
        <v>22</v>
      </c>
      <c r="P8722" s="11">
        <v>0</v>
      </c>
      <c r="Q8722" s="11">
        <v>8.7719298245614002E-2</v>
      </c>
      <c r="R8722" s="12">
        <v>549.20000000000005</v>
      </c>
      <c r="S8722" t="s">
        <v>22</v>
      </c>
      <c r="T8722">
        <v>0</v>
      </c>
      <c r="U8722">
        <f t="shared" si="818"/>
        <v>4</v>
      </c>
      <c r="V8722">
        <f t="shared" si="819"/>
        <v>1</v>
      </c>
      <c r="W8722">
        <f t="shared" si="820"/>
        <v>5</v>
      </c>
      <c r="X8722" t="str">
        <f t="shared" si="821"/>
        <v>415</v>
      </c>
      <c r="Y8722" t="str">
        <f>IF(Table1[[#This Row],[RFM_Score]]="555","Champion", IF(AND(J8722&gt;=4,V8722&gt;=4),"Loyal", IF(U8722&lt;=2,"At Risk", IF(W8722&gt;=4,"Potential Loyalist","Others"))))</f>
        <v>Potential Loyalist</v>
      </c>
    </row>
    <row r="8723" spans="1:25">
      <c r="A8723" t="s">
        <v>8808</v>
      </c>
      <c r="B8723">
        <v>53</v>
      </c>
      <c r="C8723" t="s">
        <v>19</v>
      </c>
      <c r="D8723" t="s">
        <v>35</v>
      </c>
      <c r="E8723" s="6" t="s">
        <v>20793</v>
      </c>
      <c r="F8723" t="s">
        <v>30</v>
      </c>
      <c r="G8723">
        <v>4</v>
      </c>
      <c r="H8723">
        <v>2</v>
      </c>
      <c r="I8723">
        <v>60</v>
      </c>
      <c r="J8723">
        <v>4</v>
      </c>
      <c r="K8723">
        <v>547.76</v>
      </c>
      <c r="L8723" t="str">
        <f t="shared" si="816"/>
        <v/>
      </c>
      <c r="M8723">
        <v>1</v>
      </c>
      <c r="N8723" t="str">
        <f t="shared" si="817"/>
        <v/>
      </c>
      <c r="O8723">
        <v>16</v>
      </c>
      <c r="P8723" s="11">
        <v>0.5</v>
      </c>
      <c r="Q8723" s="11">
        <v>6.6666666666666596E-2</v>
      </c>
      <c r="R8723" s="12">
        <v>547.76</v>
      </c>
      <c r="S8723" t="s">
        <v>22</v>
      </c>
      <c r="T8723">
        <v>0</v>
      </c>
      <c r="U8723">
        <f t="shared" si="818"/>
        <v>5</v>
      </c>
      <c r="V8723">
        <f t="shared" si="819"/>
        <v>1</v>
      </c>
      <c r="W8723">
        <f t="shared" si="820"/>
        <v>5</v>
      </c>
      <c r="X8723" t="str">
        <f t="shared" si="821"/>
        <v>515</v>
      </c>
      <c r="Y8723" t="str">
        <f>IF(Table1[[#This Row],[RFM_Score]]="555","Champion", IF(AND(J8723&gt;=4,V8723&gt;=4),"Loyal", IF(U8723&lt;=2,"At Risk", IF(W8723&gt;=4,"Potential Loyalist","Others"))))</f>
        <v>Potential Loyalist</v>
      </c>
    </row>
    <row r="8724" spans="1:25">
      <c r="A8724" t="s">
        <v>10797</v>
      </c>
      <c r="B8724">
        <v>46</v>
      </c>
      <c r="C8724" t="s">
        <v>24</v>
      </c>
      <c r="D8724" t="s">
        <v>41</v>
      </c>
      <c r="E8724" s="6" t="s">
        <v>20794</v>
      </c>
      <c r="F8724" t="s">
        <v>26</v>
      </c>
      <c r="G8724">
        <v>3</v>
      </c>
      <c r="H8724">
        <v>1</v>
      </c>
      <c r="I8724">
        <v>41</v>
      </c>
      <c r="J8724">
        <v>3</v>
      </c>
      <c r="K8724">
        <v>545.41</v>
      </c>
      <c r="L8724" t="str">
        <f t="shared" si="816"/>
        <v/>
      </c>
      <c r="M8724">
        <v>1</v>
      </c>
      <c r="N8724" t="str">
        <f t="shared" si="817"/>
        <v/>
      </c>
      <c r="O8724">
        <v>0</v>
      </c>
      <c r="P8724" s="11">
        <v>0.33333333333333298</v>
      </c>
      <c r="Q8724" s="11">
        <v>7.3170731707316999E-2</v>
      </c>
      <c r="R8724" s="12">
        <v>545.41</v>
      </c>
      <c r="S8724" t="s">
        <v>22</v>
      </c>
      <c r="T8724">
        <v>0</v>
      </c>
      <c r="U8724">
        <f t="shared" si="818"/>
        <v>5</v>
      </c>
      <c r="V8724">
        <f t="shared" si="819"/>
        <v>1</v>
      </c>
      <c r="W8724">
        <f t="shared" si="820"/>
        <v>5</v>
      </c>
      <c r="X8724" t="str">
        <f t="shared" si="821"/>
        <v>515</v>
      </c>
      <c r="Y8724" t="str">
        <f>IF(Table1[[#This Row],[RFM_Score]]="555","Champion", IF(AND(J8724&gt;=4,V8724&gt;=4),"Loyal", IF(U8724&lt;=2,"At Risk", IF(W8724&gt;=4,"Potential Loyalist","Others"))))</f>
        <v>Potential Loyalist</v>
      </c>
    </row>
    <row r="8725" spans="1:25">
      <c r="A8725" t="s">
        <v>382</v>
      </c>
      <c r="B8725">
        <v>37</v>
      </c>
      <c r="C8725" t="s">
        <v>19</v>
      </c>
      <c r="D8725" t="s">
        <v>46</v>
      </c>
      <c r="E8725" s="6" t="s">
        <v>20795</v>
      </c>
      <c r="F8725" t="s">
        <v>26</v>
      </c>
      <c r="G8725">
        <v>4</v>
      </c>
      <c r="H8725">
        <v>2</v>
      </c>
      <c r="I8725">
        <v>39</v>
      </c>
      <c r="J8725">
        <v>0</v>
      </c>
      <c r="K8725">
        <v>545.28</v>
      </c>
      <c r="L8725" t="str">
        <f t="shared" si="816"/>
        <v/>
      </c>
      <c r="M8725">
        <v>1</v>
      </c>
      <c r="N8725" t="str">
        <f t="shared" si="817"/>
        <v/>
      </c>
      <c r="O8725">
        <v>28</v>
      </c>
      <c r="P8725" s="11">
        <v>0.5</v>
      </c>
      <c r="Q8725" s="11">
        <v>0</v>
      </c>
      <c r="R8725" s="12">
        <v>545.28</v>
      </c>
      <c r="S8725" t="s">
        <v>22</v>
      </c>
      <c r="T8725">
        <v>0</v>
      </c>
      <c r="U8725">
        <f t="shared" si="818"/>
        <v>4</v>
      </c>
      <c r="V8725">
        <f t="shared" si="819"/>
        <v>1</v>
      </c>
      <c r="W8725">
        <f t="shared" si="820"/>
        <v>5</v>
      </c>
      <c r="X8725" t="str">
        <f t="shared" si="821"/>
        <v>415</v>
      </c>
      <c r="Y8725" t="str">
        <f>IF(Table1[[#This Row],[RFM_Score]]="555","Champion", IF(AND(J8725&gt;=4,V8725&gt;=4),"Loyal", IF(U8725&lt;=2,"At Risk", IF(W8725&gt;=4,"Potential Loyalist","Others"))))</f>
        <v>Potential Loyalist</v>
      </c>
    </row>
    <row r="8726" spans="1:25">
      <c r="A8726" t="s">
        <v>9457</v>
      </c>
      <c r="B8726">
        <v>38</v>
      </c>
      <c r="C8726" t="s">
        <v>33</v>
      </c>
      <c r="D8726" t="s">
        <v>25</v>
      </c>
      <c r="E8726" s="6" t="s">
        <v>20796</v>
      </c>
      <c r="F8726" t="s">
        <v>37</v>
      </c>
      <c r="G8726">
        <v>5</v>
      </c>
      <c r="H8726">
        <v>1</v>
      </c>
      <c r="I8726">
        <v>49</v>
      </c>
      <c r="J8726">
        <v>1</v>
      </c>
      <c r="K8726">
        <v>544.95000000000005</v>
      </c>
      <c r="L8726" t="str">
        <f t="shared" si="816"/>
        <v/>
      </c>
      <c r="M8726">
        <v>1</v>
      </c>
      <c r="N8726" t="str">
        <f t="shared" si="817"/>
        <v/>
      </c>
      <c r="O8726">
        <v>28</v>
      </c>
      <c r="P8726" s="11">
        <v>0.2</v>
      </c>
      <c r="Q8726" s="11">
        <v>2.04081632653061E-2</v>
      </c>
      <c r="R8726" s="12">
        <v>544.95000000000005</v>
      </c>
      <c r="S8726" t="s">
        <v>22</v>
      </c>
      <c r="T8726">
        <v>0</v>
      </c>
      <c r="U8726">
        <f t="shared" si="818"/>
        <v>4</v>
      </c>
      <c r="V8726">
        <f t="shared" si="819"/>
        <v>1</v>
      </c>
      <c r="W8726">
        <f t="shared" si="820"/>
        <v>5</v>
      </c>
      <c r="X8726" t="str">
        <f t="shared" si="821"/>
        <v>415</v>
      </c>
      <c r="Y8726" t="str">
        <f>IF(Table1[[#This Row],[RFM_Score]]="555","Champion", IF(AND(J8726&gt;=4,V8726&gt;=4),"Loyal", IF(U8726&lt;=2,"At Risk", IF(W8726&gt;=4,"Potential Loyalist","Others"))))</f>
        <v>Potential Loyalist</v>
      </c>
    </row>
    <row r="8727" spans="1:25">
      <c r="A8727" t="s">
        <v>9613</v>
      </c>
      <c r="B8727">
        <v>18</v>
      </c>
      <c r="C8727" t="s">
        <v>19</v>
      </c>
      <c r="D8727" t="s">
        <v>49</v>
      </c>
      <c r="E8727" s="6" t="s">
        <v>20797</v>
      </c>
      <c r="F8727" t="s">
        <v>60</v>
      </c>
      <c r="G8727">
        <v>2</v>
      </c>
      <c r="H8727">
        <v>1</v>
      </c>
      <c r="I8727">
        <v>47</v>
      </c>
      <c r="J8727">
        <v>3</v>
      </c>
      <c r="K8727">
        <v>544.74</v>
      </c>
      <c r="L8727" t="str">
        <f t="shared" si="816"/>
        <v/>
      </c>
      <c r="M8727">
        <v>1</v>
      </c>
      <c r="N8727" t="str">
        <f t="shared" si="817"/>
        <v/>
      </c>
      <c r="O8727">
        <v>24</v>
      </c>
      <c r="P8727" s="11">
        <v>0.5</v>
      </c>
      <c r="Q8727" s="11">
        <v>6.3829787234042507E-2</v>
      </c>
      <c r="R8727" s="12">
        <v>544.74</v>
      </c>
      <c r="S8727" t="s">
        <v>22</v>
      </c>
      <c r="T8727">
        <v>0</v>
      </c>
      <c r="U8727">
        <f t="shared" si="818"/>
        <v>4</v>
      </c>
      <c r="V8727">
        <f t="shared" si="819"/>
        <v>1</v>
      </c>
      <c r="W8727">
        <f t="shared" si="820"/>
        <v>5</v>
      </c>
      <c r="X8727" t="str">
        <f t="shared" si="821"/>
        <v>415</v>
      </c>
      <c r="Y8727" t="str">
        <f>IF(Table1[[#This Row],[RFM_Score]]="555","Champion", IF(AND(J8727&gt;=4,V8727&gt;=4),"Loyal", IF(U8727&lt;=2,"At Risk", IF(W8727&gt;=4,"Potential Loyalist","Others"))))</f>
        <v>Potential Loyalist</v>
      </c>
    </row>
    <row r="8728" spans="1:25">
      <c r="A8728" t="s">
        <v>11916</v>
      </c>
      <c r="B8728">
        <v>27</v>
      </c>
      <c r="C8728" t="s">
        <v>19</v>
      </c>
      <c r="D8728" t="s">
        <v>25</v>
      </c>
      <c r="E8728" s="6" t="s">
        <v>20798</v>
      </c>
      <c r="F8728" t="s">
        <v>37</v>
      </c>
      <c r="G8728">
        <v>3</v>
      </c>
      <c r="H8728">
        <v>0</v>
      </c>
      <c r="I8728">
        <v>52</v>
      </c>
      <c r="J8728">
        <v>1</v>
      </c>
      <c r="K8728">
        <v>544.16</v>
      </c>
      <c r="L8728" t="str">
        <f t="shared" si="816"/>
        <v/>
      </c>
      <c r="M8728">
        <v>1</v>
      </c>
      <c r="N8728" t="str">
        <f t="shared" si="817"/>
        <v/>
      </c>
      <c r="O8728">
        <v>28</v>
      </c>
      <c r="P8728" s="11">
        <v>0</v>
      </c>
      <c r="Q8728" s="11">
        <v>1.9230769230769201E-2</v>
      </c>
      <c r="R8728" s="12">
        <v>544.16</v>
      </c>
      <c r="S8728" t="s">
        <v>22</v>
      </c>
      <c r="T8728">
        <v>0</v>
      </c>
      <c r="U8728">
        <f t="shared" si="818"/>
        <v>4</v>
      </c>
      <c r="V8728">
        <f t="shared" si="819"/>
        <v>1</v>
      </c>
      <c r="W8728">
        <f t="shared" si="820"/>
        <v>5</v>
      </c>
      <c r="X8728" t="str">
        <f t="shared" si="821"/>
        <v>415</v>
      </c>
      <c r="Y8728" t="str">
        <f>IF(Table1[[#This Row],[RFM_Score]]="555","Champion", IF(AND(J8728&gt;=4,V8728&gt;=4),"Loyal", IF(U8728&lt;=2,"At Risk", IF(W8728&gt;=4,"Potential Loyalist","Others"))))</f>
        <v>Potential Loyalist</v>
      </c>
    </row>
    <row r="8729" spans="1:25">
      <c r="A8729" t="s">
        <v>2549</v>
      </c>
      <c r="B8729">
        <v>41</v>
      </c>
      <c r="C8729" t="s">
        <v>19</v>
      </c>
      <c r="D8729" t="s">
        <v>46</v>
      </c>
      <c r="E8729" s="6" t="s">
        <v>20799</v>
      </c>
      <c r="F8729" t="s">
        <v>26</v>
      </c>
      <c r="G8729">
        <v>4</v>
      </c>
      <c r="H8729">
        <v>0</v>
      </c>
      <c r="I8729">
        <v>49</v>
      </c>
      <c r="J8729">
        <v>2</v>
      </c>
      <c r="K8729">
        <v>543.84</v>
      </c>
      <c r="L8729" t="str">
        <f t="shared" si="816"/>
        <v/>
      </c>
      <c r="M8729">
        <v>1</v>
      </c>
      <c r="N8729" t="str">
        <f t="shared" si="817"/>
        <v/>
      </c>
      <c r="O8729">
        <v>24</v>
      </c>
      <c r="P8729" s="11">
        <v>0</v>
      </c>
      <c r="Q8729" s="11">
        <v>4.08163265306122E-2</v>
      </c>
      <c r="R8729" s="12">
        <v>543.84</v>
      </c>
      <c r="S8729" t="s">
        <v>22</v>
      </c>
      <c r="T8729">
        <v>1</v>
      </c>
      <c r="U8729">
        <f t="shared" si="818"/>
        <v>4</v>
      </c>
      <c r="V8729">
        <f t="shared" si="819"/>
        <v>1</v>
      </c>
      <c r="W8729">
        <f t="shared" si="820"/>
        <v>5</v>
      </c>
      <c r="X8729" t="str">
        <f t="shared" si="821"/>
        <v>415</v>
      </c>
      <c r="Y8729" t="str">
        <f>IF(Table1[[#This Row],[RFM_Score]]="555","Champion", IF(AND(J8729&gt;=4,V8729&gt;=4),"Loyal", IF(U8729&lt;=2,"At Risk", IF(W8729&gt;=4,"Potential Loyalist","Others"))))</f>
        <v>Potential Loyalist</v>
      </c>
    </row>
    <row r="8730" spans="1:25">
      <c r="A8730" t="s">
        <v>936</v>
      </c>
      <c r="B8730">
        <v>25</v>
      </c>
      <c r="C8730" t="s">
        <v>19</v>
      </c>
      <c r="D8730" t="s">
        <v>25</v>
      </c>
      <c r="E8730" s="6" t="s">
        <v>20800</v>
      </c>
      <c r="F8730" t="s">
        <v>62</v>
      </c>
      <c r="G8730">
        <v>2</v>
      </c>
      <c r="H8730">
        <v>1</v>
      </c>
      <c r="I8730">
        <v>53</v>
      </c>
      <c r="J8730">
        <v>2</v>
      </c>
      <c r="K8730">
        <v>540.64</v>
      </c>
      <c r="L8730" t="str">
        <f t="shared" si="816"/>
        <v/>
      </c>
      <c r="M8730">
        <v>1</v>
      </c>
      <c r="N8730" t="str">
        <f t="shared" si="817"/>
        <v/>
      </c>
      <c r="O8730">
        <v>38</v>
      </c>
      <c r="P8730" s="11">
        <v>0.5</v>
      </c>
      <c r="Q8730" s="11">
        <v>3.7735849056603703E-2</v>
      </c>
      <c r="R8730" s="12">
        <v>540.64</v>
      </c>
      <c r="S8730" t="s">
        <v>22</v>
      </c>
      <c r="T8730">
        <v>1</v>
      </c>
      <c r="U8730">
        <f t="shared" si="818"/>
        <v>4</v>
      </c>
      <c r="V8730">
        <f t="shared" si="819"/>
        <v>1</v>
      </c>
      <c r="W8730">
        <f t="shared" si="820"/>
        <v>5</v>
      </c>
      <c r="X8730" t="str">
        <f t="shared" si="821"/>
        <v>415</v>
      </c>
      <c r="Y8730" t="str">
        <f>IF(Table1[[#This Row],[RFM_Score]]="555","Champion", IF(AND(J8730&gt;=4,V8730&gt;=4),"Loyal", IF(U8730&lt;=2,"At Risk", IF(W8730&gt;=4,"Potential Loyalist","Others"))))</f>
        <v>Potential Loyalist</v>
      </c>
    </row>
    <row r="8731" spans="1:25">
      <c r="A8731" t="s">
        <v>2068</v>
      </c>
      <c r="B8731">
        <v>23</v>
      </c>
      <c r="C8731" t="s">
        <v>24</v>
      </c>
      <c r="D8731" t="s">
        <v>25</v>
      </c>
      <c r="E8731" s="6" t="s">
        <v>20801</v>
      </c>
      <c r="F8731" t="s">
        <v>30</v>
      </c>
      <c r="G8731">
        <v>3</v>
      </c>
      <c r="H8731">
        <v>0</v>
      </c>
      <c r="I8731">
        <v>43</v>
      </c>
      <c r="J8731">
        <v>1</v>
      </c>
      <c r="K8731">
        <v>540.22</v>
      </c>
      <c r="L8731" t="str">
        <f t="shared" si="816"/>
        <v/>
      </c>
      <c r="M8731">
        <v>1</v>
      </c>
      <c r="N8731" t="str">
        <f t="shared" si="817"/>
        <v/>
      </c>
      <c r="O8731">
        <v>4</v>
      </c>
      <c r="P8731" s="11">
        <v>0</v>
      </c>
      <c r="Q8731" s="11">
        <v>2.3255813953488299E-2</v>
      </c>
      <c r="R8731" s="12">
        <v>540.22</v>
      </c>
      <c r="S8731" t="s">
        <v>22</v>
      </c>
      <c r="T8731">
        <v>0</v>
      </c>
      <c r="U8731">
        <f t="shared" si="818"/>
        <v>5</v>
      </c>
      <c r="V8731">
        <f t="shared" si="819"/>
        <v>1</v>
      </c>
      <c r="W8731">
        <f t="shared" si="820"/>
        <v>5</v>
      </c>
      <c r="X8731" t="str">
        <f t="shared" si="821"/>
        <v>515</v>
      </c>
      <c r="Y8731" t="str">
        <f>IF(Table1[[#This Row],[RFM_Score]]="555","Champion", IF(AND(J8731&gt;=4,V8731&gt;=4),"Loyal", IF(U8731&lt;=2,"At Risk", IF(W8731&gt;=4,"Potential Loyalist","Others"))))</f>
        <v>Potential Loyalist</v>
      </c>
    </row>
    <row r="8732" spans="1:25">
      <c r="A8732" t="s">
        <v>1414</v>
      </c>
      <c r="B8732">
        <v>47</v>
      </c>
      <c r="C8732" t="s">
        <v>19</v>
      </c>
      <c r="D8732" t="s">
        <v>35</v>
      </c>
      <c r="E8732" s="6" t="s">
        <v>20802</v>
      </c>
      <c r="F8732" t="s">
        <v>26</v>
      </c>
      <c r="G8732">
        <v>5</v>
      </c>
      <c r="H8732">
        <v>1</v>
      </c>
      <c r="I8732">
        <v>51</v>
      </c>
      <c r="J8732">
        <v>2</v>
      </c>
      <c r="K8732">
        <v>540.16</v>
      </c>
      <c r="L8732" t="str">
        <f t="shared" si="816"/>
        <v/>
      </c>
      <c r="M8732">
        <v>1</v>
      </c>
      <c r="N8732" t="str">
        <f t="shared" si="817"/>
        <v/>
      </c>
      <c r="O8732">
        <v>3</v>
      </c>
      <c r="P8732" s="11">
        <v>0.2</v>
      </c>
      <c r="Q8732" s="11">
        <v>3.9215686274509803E-2</v>
      </c>
      <c r="R8732" s="12">
        <v>540.16</v>
      </c>
      <c r="S8732" t="s">
        <v>22</v>
      </c>
      <c r="T8732">
        <v>0</v>
      </c>
      <c r="U8732">
        <f t="shared" si="818"/>
        <v>5</v>
      </c>
      <c r="V8732">
        <f t="shared" si="819"/>
        <v>1</v>
      </c>
      <c r="W8732">
        <f t="shared" si="820"/>
        <v>5</v>
      </c>
      <c r="X8732" t="str">
        <f t="shared" si="821"/>
        <v>515</v>
      </c>
      <c r="Y8732" t="str">
        <f>IF(Table1[[#This Row],[RFM_Score]]="555","Champion", IF(AND(J8732&gt;=4,V8732&gt;=4),"Loyal", IF(U8732&lt;=2,"At Risk", IF(W8732&gt;=4,"Potential Loyalist","Others"))))</f>
        <v>Potential Loyalist</v>
      </c>
    </row>
    <row r="8733" spans="1:25">
      <c r="A8733" t="s">
        <v>903</v>
      </c>
      <c r="B8733">
        <v>38</v>
      </c>
      <c r="C8733" t="s">
        <v>24</v>
      </c>
      <c r="D8733" t="s">
        <v>25</v>
      </c>
      <c r="E8733" s="6" t="s">
        <v>20803</v>
      </c>
      <c r="F8733" t="s">
        <v>30</v>
      </c>
      <c r="G8733">
        <v>1</v>
      </c>
      <c r="H8733">
        <v>1</v>
      </c>
      <c r="I8733">
        <v>34</v>
      </c>
      <c r="J8733">
        <v>2</v>
      </c>
      <c r="K8733">
        <v>537.15</v>
      </c>
      <c r="L8733" t="str">
        <f t="shared" si="816"/>
        <v/>
      </c>
      <c r="M8733">
        <v>1</v>
      </c>
      <c r="N8733" t="str">
        <f t="shared" si="817"/>
        <v/>
      </c>
      <c r="O8733">
        <v>22</v>
      </c>
      <c r="P8733" s="11">
        <v>1</v>
      </c>
      <c r="Q8733" s="11">
        <v>5.8823529411764698E-2</v>
      </c>
      <c r="R8733" s="12">
        <v>537.15</v>
      </c>
      <c r="S8733" t="s">
        <v>22</v>
      </c>
      <c r="T8733">
        <v>0</v>
      </c>
      <c r="U8733">
        <f t="shared" si="818"/>
        <v>4</v>
      </c>
      <c r="V8733">
        <f t="shared" si="819"/>
        <v>1</v>
      </c>
      <c r="W8733">
        <f t="shared" si="820"/>
        <v>5</v>
      </c>
      <c r="X8733" t="str">
        <f t="shared" si="821"/>
        <v>415</v>
      </c>
      <c r="Y8733" t="str">
        <f>IF(Table1[[#This Row],[RFM_Score]]="555","Champion", IF(AND(J8733&gt;=4,V8733&gt;=4),"Loyal", IF(U8733&lt;=2,"At Risk", IF(W8733&gt;=4,"Potential Loyalist","Others"))))</f>
        <v>Potential Loyalist</v>
      </c>
    </row>
    <row r="8734" spans="1:25">
      <c r="A8734" t="s">
        <v>6286</v>
      </c>
      <c r="B8734">
        <v>47</v>
      </c>
      <c r="C8734" t="s">
        <v>24</v>
      </c>
      <c r="D8734" t="s">
        <v>29</v>
      </c>
      <c r="E8734" s="6" t="s">
        <v>20804</v>
      </c>
      <c r="F8734" t="s">
        <v>30</v>
      </c>
      <c r="G8734">
        <v>4</v>
      </c>
      <c r="H8734">
        <v>1</v>
      </c>
      <c r="I8734">
        <v>53</v>
      </c>
      <c r="J8734">
        <v>1</v>
      </c>
      <c r="K8734">
        <v>535.53</v>
      </c>
      <c r="L8734" t="str">
        <f t="shared" si="816"/>
        <v/>
      </c>
      <c r="M8734">
        <v>1</v>
      </c>
      <c r="N8734" t="str">
        <f t="shared" si="817"/>
        <v/>
      </c>
      <c r="O8734">
        <v>50</v>
      </c>
      <c r="P8734" s="11">
        <v>0.25</v>
      </c>
      <c r="Q8734" s="11">
        <v>1.8867924528301799E-2</v>
      </c>
      <c r="R8734" s="12">
        <v>535.53</v>
      </c>
      <c r="S8734" t="s">
        <v>22</v>
      </c>
      <c r="T8734">
        <v>1</v>
      </c>
      <c r="U8734">
        <f t="shared" si="818"/>
        <v>3</v>
      </c>
      <c r="V8734">
        <f t="shared" si="819"/>
        <v>1</v>
      </c>
      <c r="W8734">
        <f t="shared" si="820"/>
        <v>5</v>
      </c>
      <c r="X8734" t="str">
        <f t="shared" si="821"/>
        <v>315</v>
      </c>
      <c r="Y8734" t="str">
        <f>IF(Table1[[#This Row],[RFM_Score]]="555","Champion", IF(AND(J8734&gt;=4,V8734&gt;=4),"Loyal", IF(U8734&lt;=2,"At Risk", IF(W8734&gt;=4,"Potential Loyalist","Others"))))</f>
        <v>Potential Loyalist</v>
      </c>
    </row>
    <row r="8735" spans="1:25">
      <c r="A8735" t="s">
        <v>4121</v>
      </c>
      <c r="B8735">
        <v>50</v>
      </c>
      <c r="C8735" t="s">
        <v>19</v>
      </c>
      <c r="D8735" t="s">
        <v>25</v>
      </c>
      <c r="E8735" s="6" t="s">
        <v>20805</v>
      </c>
      <c r="F8735" t="s">
        <v>37</v>
      </c>
      <c r="G8735">
        <v>3</v>
      </c>
      <c r="H8735">
        <v>1</v>
      </c>
      <c r="I8735">
        <v>46</v>
      </c>
      <c r="J8735">
        <v>2</v>
      </c>
      <c r="K8735">
        <v>534.89</v>
      </c>
      <c r="L8735" t="str">
        <f t="shared" si="816"/>
        <v/>
      </c>
      <c r="M8735">
        <v>1</v>
      </c>
      <c r="N8735" t="str">
        <f t="shared" si="817"/>
        <v/>
      </c>
      <c r="O8735">
        <v>102</v>
      </c>
      <c r="P8735" s="11">
        <v>0.33333333333333298</v>
      </c>
      <c r="Q8735" s="11">
        <v>4.3478260869565202E-2</v>
      </c>
      <c r="R8735" s="12">
        <v>534.89</v>
      </c>
      <c r="S8735" t="s">
        <v>22</v>
      </c>
      <c r="T8735">
        <v>1</v>
      </c>
      <c r="U8735">
        <f t="shared" si="818"/>
        <v>1</v>
      </c>
      <c r="V8735">
        <f t="shared" si="819"/>
        <v>1</v>
      </c>
      <c r="W8735">
        <f t="shared" si="820"/>
        <v>5</v>
      </c>
      <c r="X8735" t="str">
        <f t="shared" si="821"/>
        <v>115</v>
      </c>
      <c r="Y8735" t="str">
        <f>IF(Table1[[#This Row],[RFM_Score]]="555","Champion", IF(AND(J8735&gt;=4,V8735&gt;=4),"Loyal", IF(U8735&lt;=2,"At Risk", IF(W8735&gt;=4,"Potential Loyalist","Others"))))</f>
        <v>At Risk</v>
      </c>
    </row>
    <row r="8736" spans="1:25">
      <c r="A8736" t="s">
        <v>7969</v>
      </c>
      <c r="B8736">
        <v>32</v>
      </c>
      <c r="C8736" t="s">
        <v>19</v>
      </c>
      <c r="D8736" t="s">
        <v>41</v>
      </c>
      <c r="E8736" s="6" t="s">
        <v>20806</v>
      </c>
      <c r="F8736" t="s">
        <v>21</v>
      </c>
      <c r="G8736">
        <v>2</v>
      </c>
      <c r="H8736">
        <v>2</v>
      </c>
      <c r="I8736">
        <v>53</v>
      </c>
      <c r="J8736">
        <v>3</v>
      </c>
      <c r="K8736">
        <v>533.37</v>
      </c>
      <c r="L8736" t="str">
        <f t="shared" si="816"/>
        <v/>
      </c>
      <c r="M8736">
        <v>1</v>
      </c>
      <c r="N8736" t="str">
        <f t="shared" si="817"/>
        <v/>
      </c>
      <c r="O8736">
        <v>18</v>
      </c>
      <c r="P8736" s="11">
        <v>1</v>
      </c>
      <c r="Q8736" s="11">
        <v>5.6603773584905599E-2</v>
      </c>
      <c r="R8736" s="12">
        <v>533.37</v>
      </c>
      <c r="S8736" t="s">
        <v>22</v>
      </c>
      <c r="T8736">
        <v>0</v>
      </c>
      <c r="U8736">
        <f t="shared" si="818"/>
        <v>5</v>
      </c>
      <c r="V8736">
        <f t="shared" si="819"/>
        <v>1</v>
      </c>
      <c r="W8736">
        <f t="shared" si="820"/>
        <v>5</v>
      </c>
      <c r="X8736" t="str">
        <f t="shared" si="821"/>
        <v>515</v>
      </c>
      <c r="Y8736" t="str">
        <f>IF(Table1[[#This Row],[RFM_Score]]="555","Champion", IF(AND(J8736&gt;=4,V8736&gt;=4),"Loyal", IF(U8736&lt;=2,"At Risk", IF(W8736&gt;=4,"Potential Loyalist","Others"))))</f>
        <v>Potential Loyalist</v>
      </c>
    </row>
    <row r="8737" spans="1:25">
      <c r="A8737" t="s">
        <v>4252</v>
      </c>
      <c r="B8737">
        <v>41</v>
      </c>
      <c r="C8737" t="s">
        <v>24</v>
      </c>
      <c r="D8737" t="s">
        <v>20</v>
      </c>
      <c r="E8737" s="6" t="s">
        <v>20807</v>
      </c>
      <c r="F8737" t="s">
        <v>30</v>
      </c>
      <c r="G8737">
        <v>2</v>
      </c>
      <c r="H8737">
        <v>2</v>
      </c>
      <c r="I8737">
        <v>61</v>
      </c>
      <c r="J8737">
        <v>2</v>
      </c>
      <c r="K8737">
        <v>532.35</v>
      </c>
      <c r="L8737" t="str">
        <f t="shared" si="816"/>
        <v/>
      </c>
      <c r="M8737">
        <v>1</v>
      </c>
      <c r="N8737" t="str">
        <f t="shared" si="817"/>
        <v/>
      </c>
      <c r="O8737">
        <v>24</v>
      </c>
      <c r="P8737" s="11">
        <v>1</v>
      </c>
      <c r="Q8737" s="11">
        <v>3.2786885245901599E-2</v>
      </c>
      <c r="R8737" s="12">
        <v>532.35</v>
      </c>
      <c r="S8737" t="s">
        <v>22</v>
      </c>
      <c r="T8737">
        <v>0</v>
      </c>
      <c r="U8737">
        <f t="shared" si="818"/>
        <v>4</v>
      </c>
      <c r="V8737">
        <f t="shared" si="819"/>
        <v>1</v>
      </c>
      <c r="W8737">
        <f t="shared" si="820"/>
        <v>5</v>
      </c>
      <c r="X8737" t="str">
        <f t="shared" si="821"/>
        <v>415</v>
      </c>
      <c r="Y8737" t="str">
        <f>IF(Table1[[#This Row],[RFM_Score]]="555","Champion", IF(AND(J8737&gt;=4,V8737&gt;=4),"Loyal", IF(U8737&lt;=2,"At Risk", IF(W8737&gt;=4,"Potential Loyalist","Others"))))</f>
        <v>Potential Loyalist</v>
      </c>
    </row>
    <row r="8738" spans="1:25">
      <c r="A8738" t="s">
        <v>8239</v>
      </c>
      <c r="B8738">
        <v>28</v>
      </c>
      <c r="C8738" t="s">
        <v>19</v>
      </c>
      <c r="D8738" t="s">
        <v>35</v>
      </c>
      <c r="E8738" s="6" t="s">
        <v>20808</v>
      </c>
      <c r="F8738" t="s">
        <v>26</v>
      </c>
      <c r="G8738">
        <v>6</v>
      </c>
      <c r="H8738">
        <v>1</v>
      </c>
      <c r="I8738">
        <v>37</v>
      </c>
      <c r="J8738">
        <v>2</v>
      </c>
      <c r="K8738">
        <v>532.15</v>
      </c>
      <c r="L8738" t="str">
        <f t="shared" si="816"/>
        <v/>
      </c>
      <c r="M8738">
        <v>1</v>
      </c>
      <c r="N8738" t="str">
        <f t="shared" si="817"/>
        <v/>
      </c>
      <c r="O8738">
        <v>35</v>
      </c>
      <c r="P8738" s="11">
        <v>0.16666666666666599</v>
      </c>
      <c r="Q8738" s="11">
        <v>5.4054054054054002E-2</v>
      </c>
      <c r="R8738" s="12">
        <v>532.15</v>
      </c>
      <c r="S8738" t="s">
        <v>22</v>
      </c>
      <c r="T8738">
        <v>0</v>
      </c>
      <c r="U8738">
        <f t="shared" si="818"/>
        <v>4</v>
      </c>
      <c r="V8738">
        <f t="shared" si="819"/>
        <v>1</v>
      </c>
      <c r="W8738">
        <f t="shared" si="820"/>
        <v>5</v>
      </c>
      <c r="X8738" t="str">
        <f t="shared" si="821"/>
        <v>415</v>
      </c>
      <c r="Y8738" t="str">
        <f>IF(Table1[[#This Row],[RFM_Score]]="555","Champion", IF(AND(J8738&gt;=4,V8738&gt;=4),"Loyal", IF(U8738&lt;=2,"At Risk", IF(W8738&gt;=4,"Potential Loyalist","Others"))))</f>
        <v>Potential Loyalist</v>
      </c>
    </row>
    <row r="8739" spans="1:25">
      <c r="A8739" t="s">
        <v>11307</v>
      </c>
      <c r="B8739">
        <v>57</v>
      </c>
      <c r="C8739" t="s">
        <v>24</v>
      </c>
      <c r="D8739" t="s">
        <v>41</v>
      </c>
      <c r="E8739" s="6" t="s">
        <v>20809</v>
      </c>
      <c r="F8739" t="s">
        <v>62</v>
      </c>
      <c r="G8739">
        <v>4</v>
      </c>
      <c r="H8739">
        <v>2</v>
      </c>
      <c r="I8739">
        <v>48</v>
      </c>
      <c r="J8739">
        <v>2</v>
      </c>
      <c r="K8739">
        <v>531.73</v>
      </c>
      <c r="L8739" t="str">
        <f t="shared" si="816"/>
        <v/>
      </c>
      <c r="M8739">
        <v>1</v>
      </c>
      <c r="N8739" t="str">
        <f t="shared" si="817"/>
        <v/>
      </c>
      <c r="O8739">
        <v>4</v>
      </c>
      <c r="P8739" s="11">
        <v>0.5</v>
      </c>
      <c r="Q8739" s="11">
        <v>4.1666666666666602E-2</v>
      </c>
      <c r="R8739" s="12">
        <v>531.73</v>
      </c>
      <c r="S8739" t="s">
        <v>22</v>
      </c>
      <c r="T8739">
        <v>0</v>
      </c>
      <c r="U8739">
        <f t="shared" si="818"/>
        <v>5</v>
      </c>
      <c r="V8739">
        <f t="shared" si="819"/>
        <v>1</v>
      </c>
      <c r="W8739">
        <f t="shared" si="820"/>
        <v>5</v>
      </c>
      <c r="X8739" t="str">
        <f t="shared" si="821"/>
        <v>515</v>
      </c>
      <c r="Y8739" t="str">
        <f>IF(Table1[[#This Row],[RFM_Score]]="555","Champion", IF(AND(J8739&gt;=4,V8739&gt;=4),"Loyal", IF(U8739&lt;=2,"At Risk", IF(W8739&gt;=4,"Potential Loyalist","Others"))))</f>
        <v>Potential Loyalist</v>
      </c>
    </row>
    <row r="8740" spans="1:25">
      <c r="A8740" t="s">
        <v>381</v>
      </c>
      <c r="B8740">
        <v>29</v>
      </c>
      <c r="C8740" t="s">
        <v>24</v>
      </c>
      <c r="D8740" t="s">
        <v>35</v>
      </c>
      <c r="E8740" s="6" t="s">
        <v>20810</v>
      </c>
      <c r="F8740" t="s">
        <v>21</v>
      </c>
      <c r="G8740">
        <v>4</v>
      </c>
      <c r="H8740">
        <v>1</v>
      </c>
      <c r="I8740">
        <v>53</v>
      </c>
      <c r="J8740">
        <v>2</v>
      </c>
      <c r="K8740">
        <v>531.32000000000005</v>
      </c>
      <c r="L8740" t="str">
        <f t="shared" si="816"/>
        <v/>
      </c>
      <c r="M8740">
        <v>1</v>
      </c>
      <c r="N8740" t="str">
        <f t="shared" si="817"/>
        <v/>
      </c>
      <c r="O8740">
        <v>48</v>
      </c>
      <c r="P8740" s="11">
        <v>0.25</v>
      </c>
      <c r="Q8740" s="11">
        <v>3.7735849056603703E-2</v>
      </c>
      <c r="R8740" s="12">
        <v>531.32000000000005</v>
      </c>
      <c r="S8740" t="s">
        <v>22</v>
      </c>
      <c r="T8740">
        <v>1</v>
      </c>
      <c r="U8740">
        <f t="shared" si="818"/>
        <v>3</v>
      </c>
      <c r="V8740">
        <f t="shared" si="819"/>
        <v>1</v>
      </c>
      <c r="W8740">
        <f t="shared" si="820"/>
        <v>5</v>
      </c>
      <c r="X8740" t="str">
        <f t="shared" si="821"/>
        <v>315</v>
      </c>
      <c r="Y8740" t="str">
        <f>IF(Table1[[#This Row],[RFM_Score]]="555","Champion", IF(AND(J8740&gt;=4,V8740&gt;=4),"Loyal", IF(U8740&lt;=2,"At Risk", IF(W8740&gt;=4,"Potential Loyalist","Others"))))</f>
        <v>Potential Loyalist</v>
      </c>
    </row>
    <row r="8741" spans="1:25">
      <c r="A8741" t="s">
        <v>10410</v>
      </c>
      <c r="B8741">
        <v>28</v>
      </c>
      <c r="C8741" t="s">
        <v>24</v>
      </c>
      <c r="D8741" t="s">
        <v>35</v>
      </c>
      <c r="E8741" s="6" t="s">
        <v>20811</v>
      </c>
      <c r="F8741" t="s">
        <v>21</v>
      </c>
      <c r="G8741">
        <v>4</v>
      </c>
      <c r="H8741">
        <v>3</v>
      </c>
      <c r="I8741">
        <v>52</v>
      </c>
      <c r="J8741">
        <v>2</v>
      </c>
      <c r="K8741">
        <v>530.67999999999995</v>
      </c>
      <c r="L8741" t="str">
        <f t="shared" si="816"/>
        <v/>
      </c>
      <c r="M8741">
        <v>1</v>
      </c>
      <c r="N8741" t="str">
        <f t="shared" si="817"/>
        <v/>
      </c>
      <c r="O8741">
        <v>20</v>
      </c>
      <c r="P8741" s="11">
        <v>0.75</v>
      </c>
      <c r="Q8741" s="11">
        <v>3.8461538461538401E-2</v>
      </c>
      <c r="R8741" s="12">
        <v>530.67999999999995</v>
      </c>
      <c r="S8741" t="s">
        <v>22</v>
      </c>
      <c r="T8741">
        <v>1</v>
      </c>
      <c r="U8741">
        <f t="shared" si="818"/>
        <v>5</v>
      </c>
      <c r="V8741">
        <f t="shared" si="819"/>
        <v>1</v>
      </c>
      <c r="W8741">
        <f t="shared" si="820"/>
        <v>5</v>
      </c>
      <c r="X8741" t="str">
        <f t="shared" si="821"/>
        <v>515</v>
      </c>
      <c r="Y8741" t="str">
        <f>IF(Table1[[#This Row],[RFM_Score]]="555","Champion", IF(AND(J8741&gt;=4,V8741&gt;=4),"Loyal", IF(U8741&lt;=2,"At Risk", IF(W8741&gt;=4,"Potential Loyalist","Others"))))</f>
        <v>Potential Loyalist</v>
      </c>
    </row>
    <row r="8742" spans="1:25">
      <c r="A8742" t="s">
        <v>4280</v>
      </c>
      <c r="B8742">
        <v>43</v>
      </c>
      <c r="C8742" t="s">
        <v>24</v>
      </c>
      <c r="D8742" t="s">
        <v>20</v>
      </c>
      <c r="E8742" s="6" t="s">
        <v>20812</v>
      </c>
      <c r="F8742" t="s">
        <v>21</v>
      </c>
      <c r="G8742">
        <v>3</v>
      </c>
      <c r="H8742">
        <v>2</v>
      </c>
      <c r="I8742">
        <v>44</v>
      </c>
      <c r="J8742">
        <v>0</v>
      </c>
      <c r="K8742">
        <v>530.16</v>
      </c>
      <c r="L8742" t="str">
        <f t="shared" si="816"/>
        <v/>
      </c>
      <c r="M8742">
        <v>1</v>
      </c>
      <c r="N8742" t="str">
        <f t="shared" si="817"/>
        <v/>
      </c>
      <c r="O8742">
        <v>44</v>
      </c>
      <c r="P8742" s="11">
        <v>0.66666666666666596</v>
      </c>
      <c r="Q8742" s="11">
        <v>0</v>
      </c>
      <c r="R8742" s="12">
        <v>530.16</v>
      </c>
      <c r="S8742" t="s">
        <v>22</v>
      </c>
      <c r="T8742">
        <v>0</v>
      </c>
      <c r="U8742">
        <f t="shared" si="818"/>
        <v>3</v>
      </c>
      <c r="V8742">
        <f t="shared" si="819"/>
        <v>1</v>
      </c>
      <c r="W8742">
        <f t="shared" si="820"/>
        <v>5</v>
      </c>
      <c r="X8742" t="str">
        <f t="shared" si="821"/>
        <v>315</v>
      </c>
      <c r="Y8742" t="str">
        <f>IF(Table1[[#This Row],[RFM_Score]]="555","Champion", IF(AND(J8742&gt;=4,V8742&gt;=4),"Loyal", IF(U8742&lt;=2,"At Risk", IF(W8742&gt;=4,"Potential Loyalist","Others"))))</f>
        <v>Potential Loyalist</v>
      </c>
    </row>
    <row r="8743" spans="1:25">
      <c r="A8743" t="s">
        <v>8517</v>
      </c>
      <c r="B8743">
        <v>31</v>
      </c>
      <c r="C8743" t="s">
        <v>24</v>
      </c>
      <c r="D8743" t="s">
        <v>49</v>
      </c>
      <c r="E8743" s="6" t="s">
        <v>20813</v>
      </c>
      <c r="F8743" t="s">
        <v>60</v>
      </c>
      <c r="G8743">
        <v>5</v>
      </c>
      <c r="H8743">
        <v>1</v>
      </c>
      <c r="I8743">
        <v>43</v>
      </c>
      <c r="J8743">
        <v>1</v>
      </c>
      <c r="K8743">
        <v>529.29999999999995</v>
      </c>
      <c r="L8743" t="str">
        <f t="shared" si="816"/>
        <v/>
      </c>
      <c r="M8743">
        <v>1</v>
      </c>
      <c r="N8743" t="str">
        <f t="shared" si="817"/>
        <v/>
      </c>
      <c r="O8743">
        <v>15</v>
      </c>
      <c r="P8743" s="11">
        <v>0.2</v>
      </c>
      <c r="Q8743" s="11">
        <v>2.3255813953488299E-2</v>
      </c>
      <c r="R8743" s="12">
        <v>529.29999999999995</v>
      </c>
      <c r="S8743" t="s">
        <v>22</v>
      </c>
      <c r="T8743">
        <v>0</v>
      </c>
      <c r="U8743">
        <f t="shared" si="818"/>
        <v>5</v>
      </c>
      <c r="V8743">
        <f t="shared" si="819"/>
        <v>1</v>
      </c>
      <c r="W8743">
        <f t="shared" si="820"/>
        <v>5</v>
      </c>
      <c r="X8743" t="str">
        <f t="shared" si="821"/>
        <v>515</v>
      </c>
      <c r="Y8743" t="str">
        <f>IF(Table1[[#This Row],[RFM_Score]]="555","Champion", IF(AND(J8743&gt;=4,V8743&gt;=4),"Loyal", IF(U8743&lt;=2,"At Risk", IF(W8743&gt;=4,"Potential Loyalist","Others"))))</f>
        <v>Potential Loyalist</v>
      </c>
    </row>
    <row r="8744" spans="1:25">
      <c r="A8744" t="s">
        <v>9796</v>
      </c>
      <c r="B8744">
        <v>28</v>
      </c>
      <c r="C8744" t="s">
        <v>19</v>
      </c>
      <c r="D8744" t="s">
        <v>25</v>
      </c>
      <c r="E8744" s="6" t="s">
        <v>20814</v>
      </c>
      <c r="F8744" t="s">
        <v>30</v>
      </c>
      <c r="G8744">
        <v>4</v>
      </c>
      <c r="H8744">
        <v>2</v>
      </c>
      <c r="I8744">
        <v>53</v>
      </c>
      <c r="J8744">
        <v>0</v>
      </c>
      <c r="K8744">
        <v>528.92999999999995</v>
      </c>
      <c r="L8744" t="str">
        <f t="shared" si="816"/>
        <v/>
      </c>
      <c r="M8744">
        <v>1</v>
      </c>
      <c r="N8744" t="str">
        <f t="shared" si="817"/>
        <v/>
      </c>
      <c r="O8744">
        <v>14</v>
      </c>
      <c r="P8744" s="11">
        <v>0.5</v>
      </c>
      <c r="Q8744" s="11">
        <v>0</v>
      </c>
      <c r="R8744" s="12">
        <v>528.92999999999995</v>
      </c>
      <c r="S8744" t="s">
        <v>22</v>
      </c>
      <c r="T8744">
        <v>0</v>
      </c>
      <c r="U8744">
        <f t="shared" si="818"/>
        <v>5</v>
      </c>
      <c r="V8744">
        <f t="shared" si="819"/>
        <v>1</v>
      </c>
      <c r="W8744">
        <f t="shared" si="820"/>
        <v>5</v>
      </c>
      <c r="X8744" t="str">
        <f t="shared" si="821"/>
        <v>515</v>
      </c>
      <c r="Y8744" t="str">
        <f>IF(Table1[[#This Row],[RFM_Score]]="555","Champion", IF(AND(J8744&gt;=4,V8744&gt;=4),"Loyal", IF(U8744&lt;=2,"At Risk", IF(W8744&gt;=4,"Potential Loyalist","Others"))))</f>
        <v>Potential Loyalist</v>
      </c>
    </row>
    <row r="8745" spans="1:25">
      <c r="A8745" t="s">
        <v>835</v>
      </c>
      <c r="B8745">
        <v>35</v>
      </c>
      <c r="C8745" t="s">
        <v>24</v>
      </c>
      <c r="D8745" t="s">
        <v>49</v>
      </c>
      <c r="E8745" s="6" t="s">
        <v>20815</v>
      </c>
      <c r="F8745" t="s">
        <v>37</v>
      </c>
      <c r="G8745">
        <v>3</v>
      </c>
      <c r="H8745">
        <v>2</v>
      </c>
      <c r="I8745">
        <v>64</v>
      </c>
      <c r="J8745">
        <v>4</v>
      </c>
      <c r="K8745">
        <v>528.20000000000005</v>
      </c>
      <c r="L8745" t="str">
        <f t="shared" si="816"/>
        <v/>
      </c>
      <c r="M8745">
        <v>1</v>
      </c>
      <c r="N8745" t="str">
        <f t="shared" si="817"/>
        <v/>
      </c>
      <c r="O8745">
        <v>52</v>
      </c>
      <c r="P8745" s="11">
        <v>0.66666666666666596</v>
      </c>
      <c r="Q8745" s="11">
        <v>6.25E-2</v>
      </c>
      <c r="R8745" s="12">
        <v>528.20000000000005</v>
      </c>
      <c r="S8745" t="s">
        <v>22</v>
      </c>
      <c r="T8745">
        <v>0</v>
      </c>
      <c r="U8745">
        <f t="shared" si="818"/>
        <v>3</v>
      </c>
      <c r="V8745">
        <f t="shared" si="819"/>
        <v>1</v>
      </c>
      <c r="W8745">
        <f t="shared" si="820"/>
        <v>5</v>
      </c>
      <c r="X8745" t="str">
        <f t="shared" si="821"/>
        <v>315</v>
      </c>
      <c r="Y8745" t="str">
        <f>IF(Table1[[#This Row],[RFM_Score]]="555","Champion", IF(AND(J8745&gt;=4,V8745&gt;=4),"Loyal", IF(U8745&lt;=2,"At Risk", IF(W8745&gt;=4,"Potential Loyalist","Others"))))</f>
        <v>Potential Loyalist</v>
      </c>
    </row>
    <row r="8746" spans="1:25">
      <c r="A8746" t="s">
        <v>1652</v>
      </c>
      <c r="B8746">
        <v>70</v>
      </c>
      <c r="C8746" t="s">
        <v>19</v>
      </c>
      <c r="D8746" t="s">
        <v>25</v>
      </c>
      <c r="E8746" s="6" t="s">
        <v>20816</v>
      </c>
      <c r="F8746" t="s">
        <v>21</v>
      </c>
      <c r="G8746">
        <v>2</v>
      </c>
      <c r="H8746">
        <v>1</v>
      </c>
      <c r="I8746">
        <v>54</v>
      </c>
      <c r="J8746">
        <v>4</v>
      </c>
      <c r="K8746">
        <v>528.02</v>
      </c>
      <c r="L8746" t="str">
        <f t="shared" si="816"/>
        <v/>
      </c>
      <c r="M8746">
        <v>1</v>
      </c>
      <c r="N8746" t="str">
        <f t="shared" si="817"/>
        <v/>
      </c>
      <c r="O8746">
        <v>29</v>
      </c>
      <c r="P8746" s="11">
        <v>0.5</v>
      </c>
      <c r="Q8746" s="11">
        <v>7.4074074074074001E-2</v>
      </c>
      <c r="R8746" s="12">
        <v>528.02</v>
      </c>
      <c r="S8746" t="s">
        <v>22</v>
      </c>
      <c r="T8746">
        <v>0</v>
      </c>
      <c r="U8746">
        <f t="shared" si="818"/>
        <v>4</v>
      </c>
      <c r="V8746">
        <f t="shared" si="819"/>
        <v>1</v>
      </c>
      <c r="W8746">
        <f t="shared" si="820"/>
        <v>5</v>
      </c>
      <c r="X8746" t="str">
        <f t="shared" si="821"/>
        <v>415</v>
      </c>
      <c r="Y8746" t="str">
        <f>IF(Table1[[#This Row],[RFM_Score]]="555","Champion", IF(AND(J8746&gt;=4,V8746&gt;=4),"Loyal", IF(U8746&lt;=2,"At Risk", IF(W8746&gt;=4,"Potential Loyalist","Others"))))</f>
        <v>Potential Loyalist</v>
      </c>
    </row>
    <row r="8747" spans="1:25">
      <c r="A8747" t="s">
        <v>11375</v>
      </c>
      <c r="B8747">
        <v>70</v>
      </c>
      <c r="C8747" t="s">
        <v>33</v>
      </c>
      <c r="D8747" t="s">
        <v>35</v>
      </c>
      <c r="E8747" s="6" t="s">
        <v>20817</v>
      </c>
      <c r="F8747" t="s">
        <v>37</v>
      </c>
      <c r="G8747">
        <v>4</v>
      </c>
      <c r="H8747">
        <v>1</v>
      </c>
      <c r="I8747">
        <v>58</v>
      </c>
      <c r="J8747">
        <v>1</v>
      </c>
      <c r="K8747">
        <v>527.87</v>
      </c>
      <c r="L8747" t="str">
        <f t="shared" si="816"/>
        <v/>
      </c>
      <c r="M8747">
        <v>1</v>
      </c>
      <c r="N8747" t="str">
        <f t="shared" si="817"/>
        <v/>
      </c>
      <c r="O8747">
        <v>139</v>
      </c>
      <c r="P8747" s="11">
        <v>0.25</v>
      </c>
      <c r="Q8747" s="11">
        <v>1.72413793103448E-2</v>
      </c>
      <c r="R8747" s="12">
        <v>527.87</v>
      </c>
      <c r="S8747" t="s">
        <v>22</v>
      </c>
      <c r="T8747">
        <v>1</v>
      </c>
      <c r="U8747">
        <f t="shared" si="818"/>
        <v>1</v>
      </c>
      <c r="V8747">
        <f t="shared" si="819"/>
        <v>1</v>
      </c>
      <c r="W8747">
        <f t="shared" si="820"/>
        <v>5</v>
      </c>
      <c r="X8747" t="str">
        <f t="shared" si="821"/>
        <v>115</v>
      </c>
      <c r="Y8747" t="str">
        <f>IF(Table1[[#This Row],[RFM_Score]]="555","Champion", IF(AND(J8747&gt;=4,V8747&gt;=4),"Loyal", IF(U8747&lt;=2,"At Risk", IF(W8747&gt;=4,"Potential Loyalist","Others"))))</f>
        <v>At Risk</v>
      </c>
    </row>
    <row r="8748" spans="1:25">
      <c r="A8748" t="s">
        <v>6263</v>
      </c>
      <c r="B8748">
        <v>18</v>
      </c>
      <c r="C8748" t="s">
        <v>24</v>
      </c>
      <c r="D8748" t="s">
        <v>35</v>
      </c>
      <c r="E8748" s="6" t="s">
        <v>20818</v>
      </c>
      <c r="F8748" t="s">
        <v>26</v>
      </c>
      <c r="G8748">
        <v>4</v>
      </c>
      <c r="H8748">
        <v>0</v>
      </c>
      <c r="I8748">
        <v>55</v>
      </c>
      <c r="J8748">
        <v>6</v>
      </c>
      <c r="K8748">
        <v>527.74</v>
      </c>
      <c r="L8748" t="str">
        <f t="shared" si="816"/>
        <v/>
      </c>
      <c r="M8748">
        <v>1</v>
      </c>
      <c r="N8748" t="str">
        <f t="shared" si="817"/>
        <v/>
      </c>
      <c r="O8748">
        <v>116</v>
      </c>
      <c r="P8748" s="11">
        <v>0</v>
      </c>
      <c r="Q8748" s="11">
        <v>0.109090909090909</v>
      </c>
      <c r="R8748" s="12">
        <v>527.74</v>
      </c>
      <c r="S8748" t="s">
        <v>22</v>
      </c>
      <c r="T8748">
        <v>1</v>
      </c>
      <c r="U8748">
        <f t="shared" si="818"/>
        <v>1</v>
      </c>
      <c r="V8748">
        <f t="shared" si="819"/>
        <v>1</v>
      </c>
      <c r="W8748">
        <f t="shared" si="820"/>
        <v>5</v>
      </c>
      <c r="X8748" t="str">
        <f t="shared" si="821"/>
        <v>115</v>
      </c>
      <c r="Y8748" t="str">
        <f>IF(Table1[[#This Row],[RFM_Score]]="555","Champion", IF(AND(J8748&gt;=4,V8748&gt;=4),"Loyal", IF(U8748&lt;=2,"At Risk", IF(W8748&gt;=4,"Potential Loyalist","Others"))))</f>
        <v>At Risk</v>
      </c>
    </row>
    <row r="8749" spans="1:25">
      <c r="A8749" t="s">
        <v>10575</v>
      </c>
      <c r="B8749">
        <v>18</v>
      </c>
      <c r="C8749" t="s">
        <v>24</v>
      </c>
      <c r="D8749" t="s">
        <v>25</v>
      </c>
      <c r="E8749" s="6" t="s">
        <v>20819</v>
      </c>
      <c r="F8749" t="s">
        <v>37</v>
      </c>
      <c r="G8749">
        <v>1</v>
      </c>
      <c r="H8749">
        <v>0</v>
      </c>
      <c r="I8749">
        <v>43</v>
      </c>
      <c r="J8749">
        <v>1</v>
      </c>
      <c r="K8749">
        <v>524.17999999999995</v>
      </c>
      <c r="L8749" t="str">
        <f t="shared" si="816"/>
        <v/>
      </c>
      <c r="M8749">
        <v>1</v>
      </c>
      <c r="N8749" t="str">
        <f t="shared" si="817"/>
        <v/>
      </c>
      <c r="O8749">
        <v>47</v>
      </c>
      <c r="P8749" s="11">
        <v>0</v>
      </c>
      <c r="Q8749" s="11">
        <v>2.3255813953488299E-2</v>
      </c>
      <c r="R8749" s="12">
        <v>524.17999999999995</v>
      </c>
      <c r="S8749" t="s">
        <v>22</v>
      </c>
      <c r="T8749">
        <v>0</v>
      </c>
      <c r="U8749">
        <f t="shared" si="818"/>
        <v>3</v>
      </c>
      <c r="V8749">
        <f t="shared" si="819"/>
        <v>1</v>
      </c>
      <c r="W8749">
        <f t="shared" si="820"/>
        <v>5</v>
      </c>
      <c r="X8749" t="str">
        <f t="shared" si="821"/>
        <v>315</v>
      </c>
      <c r="Y8749" t="str">
        <f>IF(Table1[[#This Row],[RFM_Score]]="555","Champion", IF(AND(J8749&gt;=4,V8749&gt;=4),"Loyal", IF(U8749&lt;=2,"At Risk", IF(W8749&gt;=4,"Potential Loyalist","Others"))))</f>
        <v>Potential Loyalist</v>
      </c>
    </row>
    <row r="8750" spans="1:25">
      <c r="A8750" t="s">
        <v>3985</v>
      </c>
      <c r="B8750">
        <v>31</v>
      </c>
      <c r="C8750" t="s">
        <v>24</v>
      </c>
      <c r="D8750" t="s">
        <v>49</v>
      </c>
      <c r="E8750" s="6" t="s">
        <v>20820</v>
      </c>
      <c r="F8750" t="s">
        <v>26</v>
      </c>
      <c r="G8750">
        <v>2</v>
      </c>
      <c r="H8750">
        <v>1</v>
      </c>
      <c r="I8750">
        <v>48</v>
      </c>
      <c r="J8750">
        <v>2</v>
      </c>
      <c r="K8750">
        <v>519.36</v>
      </c>
      <c r="L8750" t="str">
        <f t="shared" si="816"/>
        <v/>
      </c>
      <c r="M8750">
        <v>1</v>
      </c>
      <c r="N8750" t="str">
        <f t="shared" si="817"/>
        <v/>
      </c>
      <c r="O8750">
        <v>15</v>
      </c>
      <c r="P8750" s="11">
        <v>0.5</v>
      </c>
      <c r="Q8750" s="11">
        <v>4.1666666666666602E-2</v>
      </c>
      <c r="R8750" s="12">
        <v>519.36</v>
      </c>
      <c r="S8750" t="s">
        <v>22</v>
      </c>
      <c r="T8750">
        <v>0</v>
      </c>
      <c r="U8750">
        <f t="shared" si="818"/>
        <v>5</v>
      </c>
      <c r="V8750">
        <f t="shared" si="819"/>
        <v>1</v>
      </c>
      <c r="W8750">
        <f t="shared" si="820"/>
        <v>5</v>
      </c>
      <c r="X8750" t="str">
        <f t="shared" si="821"/>
        <v>515</v>
      </c>
      <c r="Y8750" t="str">
        <f>IF(Table1[[#This Row],[RFM_Score]]="555","Champion", IF(AND(J8750&gt;=4,V8750&gt;=4),"Loyal", IF(U8750&lt;=2,"At Risk", IF(W8750&gt;=4,"Potential Loyalist","Others"))))</f>
        <v>Potential Loyalist</v>
      </c>
    </row>
    <row r="8751" spans="1:25">
      <c r="A8751" t="s">
        <v>8040</v>
      </c>
      <c r="B8751">
        <v>43</v>
      </c>
      <c r="C8751" t="s">
        <v>24</v>
      </c>
      <c r="D8751" t="s">
        <v>46</v>
      </c>
      <c r="E8751" s="6" t="s">
        <v>20821</v>
      </c>
      <c r="F8751" t="s">
        <v>60</v>
      </c>
      <c r="G8751">
        <v>1</v>
      </c>
      <c r="H8751">
        <v>0</v>
      </c>
      <c r="I8751">
        <v>41</v>
      </c>
      <c r="J8751">
        <v>2</v>
      </c>
      <c r="K8751">
        <v>519.12</v>
      </c>
      <c r="L8751" t="str">
        <f t="shared" si="816"/>
        <v/>
      </c>
      <c r="M8751">
        <v>1</v>
      </c>
      <c r="N8751" t="str">
        <f t="shared" si="817"/>
        <v/>
      </c>
      <c r="O8751">
        <v>52</v>
      </c>
      <c r="P8751" s="11">
        <v>0</v>
      </c>
      <c r="Q8751" s="11">
        <v>4.8780487804878002E-2</v>
      </c>
      <c r="R8751" s="12">
        <v>519.12</v>
      </c>
      <c r="S8751" t="s">
        <v>22</v>
      </c>
      <c r="T8751">
        <v>1</v>
      </c>
      <c r="U8751">
        <f t="shared" si="818"/>
        <v>3</v>
      </c>
      <c r="V8751">
        <f t="shared" si="819"/>
        <v>1</v>
      </c>
      <c r="W8751">
        <f t="shared" si="820"/>
        <v>5</v>
      </c>
      <c r="X8751" t="str">
        <f t="shared" si="821"/>
        <v>315</v>
      </c>
      <c r="Y8751" t="str">
        <f>IF(Table1[[#This Row],[RFM_Score]]="555","Champion", IF(AND(J8751&gt;=4,V8751&gt;=4),"Loyal", IF(U8751&lt;=2,"At Risk", IF(W8751&gt;=4,"Potential Loyalist","Others"))))</f>
        <v>Potential Loyalist</v>
      </c>
    </row>
    <row r="8752" spans="1:25">
      <c r="A8752" t="s">
        <v>11401</v>
      </c>
      <c r="B8752">
        <v>32</v>
      </c>
      <c r="C8752" t="s">
        <v>24</v>
      </c>
      <c r="D8752" t="s">
        <v>49</v>
      </c>
      <c r="E8752" s="6" t="s">
        <v>20822</v>
      </c>
      <c r="F8752" t="s">
        <v>60</v>
      </c>
      <c r="G8752">
        <v>4</v>
      </c>
      <c r="H8752">
        <v>0</v>
      </c>
      <c r="I8752">
        <v>56</v>
      </c>
      <c r="J8752">
        <v>4</v>
      </c>
      <c r="K8752">
        <v>516.71</v>
      </c>
      <c r="L8752" t="str">
        <f t="shared" si="816"/>
        <v/>
      </c>
      <c r="M8752">
        <v>1</v>
      </c>
      <c r="N8752" t="str">
        <f t="shared" si="817"/>
        <v/>
      </c>
      <c r="O8752">
        <v>25</v>
      </c>
      <c r="P8752" s="11">
        <v>0</v>
      </c>
      <c r="Q8752" s="11">
        <v>7.1428571428571397E-2</v>
      </c>
      <c r="R8752" s="12">
        <v>516.71</v>
      </c>
      <c r="S8752" t="s">
        <v>22</v>
      </c>
      <c r="T8752">
        <v>0</v>
      </c>
      <c r="U8752">
        <f t="shared" si="818"/>
        <v>4</v>
      </c>
      <c r="V8752">
        <f t="shared" si="819"/>
        <v>1</v>
      </c>
      <c r="W8752">
        <f t="shared" si="820"/>
        <v>5</v>
      </c>
      <c r="X8752" t="str">
        <f t="shared" si="821"/>
        <v>415</v>
      </c>
      <c r="Y8752" t="str">
        <f>IF(Table1[[#This Row],[RFM_Score]]="555","Champion", IF(AND(J8752&gt;=4,V8752&gt;=4),"Loyal", IF(U8752&lt;=2,"At Risk", IF(W8752&gt;=4,"Potential Loyalist","Others"))))</f>
        <v>Potential Loyalist</v>
      </c>
    </row>
    <row r="8753" spans="1:25">
      <c r="A8753" t="s">
        <v>1127</v>
      </c>
      <c r="B8753">
        <v>34</v>
      </c>
      <c r="C8753" t="s">
        <v>19</v>
      </c>
      <c r="D8753" t="s">
        <v>20</v>
      </c>
      <c r="E8753" s="6" t="s">
        <v>20823</v>
      </c>
      <c r="F8753" t="s">
        <v>62</v>
      </c>
      <c r="G8753">
        <v>2</v>
      </c>
      <c r="H8753">
        <v>0</v>
      </c>
      <c r="I8753">
        <v>53</v>
      </c>
      <c r="J8753">
        <v>3</v>
      </c>
      <c r="K8753">
        <v>514.27</v>
      </c>
      <c r="L8753" t="str">
        <f t="shared" si="816"/>
        <v/>
      </c>
      <c r="M8753">
        <v>1</v>
      </c>
      <c r="N8753" t="str">
        <f t="shared" si="817"/>
        <v/>
      </c>
      <c r="O8753">
        <v>5</v>
      </c>
      <c r="P8753" s="11">
        <v>0</v>
      </c>
      <c r="Q8753" s="11">
        <v>5.6603773584905599E-2</v>
      </c>
      <c r="R8753" s="12">
        <v>514.27</v>
      </c>
      <c r="S8753" t="s">
        <v>22</v>
      </c>
      <c r="T8753">
        <v>0</v>
      </c>
      <c r="U8753">
        <f t="shared" si="818"/>
        <v>5</v>
      </c>
      <c r="V8753">
        <f t="shared" si="819"/>
        <v>1</v>
      </c>
      <c r="W8753">
        <f t="shared" si="820"/>
        <v>5</v>
      </c>
      <c r="X8753" t="str">
        <f t="shared" si="821"/>
        <v>515</v>
      </c>
      <c r="Y8753" t="str">
        <f>IF(Table1[[#This Row],[RFM_Score]]="555","Champion", IF(AND(J8753&gt;=4,V8753&gt;=4),"Loyal", IF(U8753&lt;=2,"At Risk", IF(W8753&gt;=4,"Potential Loyalist","Others"))))</f>
        <v>Potential Loyalist</v>
      </c>
    </row>
    <row r="8754" spans="1:25">
      <c r="A8754" t="s">
        <v>2175</v>
      </c>
      <c r="B8754">
        <v>20</v>
      </c>
      <c r="C8754" t="s">
        <v>19</v>
      </c>
      <c r="D8754" t="s">
        <v>25</v>
      </c>
      <c r="E8754" s="6" t="s">
        <v>20824</v>
      </c>
      <c r="F8754" t="s">
        <v>21</v>
      </c>
      <c r="G8754">
        <v>1</v>
      </c>
      <c r="H8754">
        <v>0</v>
      </c>
      <c r="I8754">
        <v>45</v>
      </c>
      <c r="J8754">
        <v>0</v>
      </c>
      <c r="K8754">
        <v>513.61</v>
      </c>
      <c r="L8754" t="str">
        <f t="shared" si="816"/>
        <v/>
      </c>
      <c r="M8754">
        <v>1</v>
      </c>
      <c r="N8754" t="str">
        <f t="shared" si="817"/>
        <v/>
      </c>
      <c r="O8754">
        <v>83</v>
      </c>
      <c r="P8754" s="11">
        <v>0</v>
      </c>
      <c r="Q8754" s="11">
        <v>0</v>
      </c>
      <c r="R8754" s="12">
        <v>513.61</v>
      </c>
      <c r="S8754" t="s">
        <v>22</v>
      </c>
      <c r="T8754">
        <v>1</v>
      </c>
      <c r="U8754">
        <f t="shared" si="818"/>
        <v>2</v>
      </c>
      <c r="V8754">
        <f t="shared" si="819"/>
        <v>1</v>
      </c>
      <c r="W8754">
        <f t="shared" si="820"/>
        <v>5</v>
      </c>
      <c r="X8754" t="str">
        <f t="shared" si="821"/>
        <v>215</v>
      </c>
      <c r="Y8754" t="str">
        <f>IF(Table1[[#This Row],[RFM_Score]]="555","Champion", IF(AND(J8754&gt;=4,V8754&gt;=4),"Loyal", IF(U8754&lt;=2,"At Risk", IF(W8754&gt;=4,"Potential Loyalist","Others"))))</f>
        <v>At Risk</v>
      </c>
    </row>
    <row r="8755" spans="1:25">
      <c r="A8755" t="s">
        <v>1493</v>
      </c>
      <c r="B8755">
        <v>44</v>
      </c>
      <c r="C8755" t="s">
        <v>24</v>
      </c>
      <c r="D8755" t="s">
        <v>25</v>
      </c>
      <c r="E8755" s="6" t="s">
        <v>20825</v>
      </c>
      <c r="F8755" t="s">
        <v>30</v>
      </c>
      <c r="G8755">
        <v>3</v>
      </c>
      <c r="H8755">
        <v>1</v>
      </c>
      <c r="I8755">
        <v>40</v>
      </c>
      <c r="J8755">
        <v>0</v>
      </c>
      <c r="K8755">
        <v>511.7</v>
      </c>
      <c r="L8755" t="str">
        <f t="shared" si="816"/>
        <v/>
      </c>
      <c r="M8755">
        <v>1</v>
      </c>
      <c r="N8755" t="str">
        <f t="shared" si="817"/>
        <v/>
      </c>
      <c r="O8755">
        <v>2</v>
      </c>
      <c r="P8755" s="11">
        <v>0.33333333333333298</v>
      </c>
      <c r="Q8755" s="11">
        <v>0</v>
      </c>
      <c r="R8755" s="12">
        <v>511.7</v>
      </c>
      <c r="S8755" t="s">
        <v>22</v>
      </c>
      <c r="T8755">
        <v>0</v>
      </c>
      <c r="U8755">
        <f t="shared" si="818"/>
        <v>5</v>
      </c>
      <c r="V8755">
        <f t="shared" si="819"/>
        <v>1</v>
      </c>
      <c r="W8755">
        <f t="shared" si="820"/>
        <v>5</v>
      </c>
      <c r="X8755" t="str">
        <f t="shared" si="821"/>
        <v>515</v>
      </c>
      <c r="Y8755" t="str">
        <f>IF(Table1[[#This Row],[RFM_Score]]="555","Champion", IF(AND(J8755&gt;=4,V8755&gt;=4),"Loyal", IF(U8755&lt;=2,"At Risk", IF(W8755&gt;=4,"Potential Loyalist","Others"))))</f>
        <v>Potential Loyalist</v>
      </c>
    </row>
    <row r="8756" spans="1:25">
      <c r="A8756" t="s">
        <v>4002</v>
      </c>
      <c r="B8756">
        <v>39</v>
      </c>
      <c r="C8756" t="s">
        <v>19</v>
      </c>
      <c r="D8756" t="s">
        <v>25</v>
      </c>
      <c r="E8756" s="6" t="s">
        <v>20826</v>
      </c>
      <c r="F8756" t="s">
        <v>21</v>
      </c>
      <c r="G8756">
        <v>4</v>
      </c>
      <c r="H8756">
        <v>2</v>
      </c>
      <c r="I8756">
        <v>55</v>
      </c>
      <c r="J8756">
        <v>2</v>
      </c>
      <c r="K8756">
        <v>511.38</v>
      </c>
      <c r="L8756" t="str">
        <f t="shared" si="816"/>
        <v/>
      </c>
      <c r="M8756">
        <v>1</v>
      </c>
      <c r="N8756" t="str">
        <f t="shared" si="817"/>
        <v/>
      </c>
      <c r="O8756">
        <v>10</v>
      </c>
      <c r="P8756" s="11">
        <v>0.5</v>
      </c>
      <c r="Q8756" s="11">
        <v>3.6363636363636299E-2</v>
      </c>
      <c r="R8756" s="12">
        <v>511.38</v>
      </c>
      <c r="S8756" t="s">
        <v>22</v>
      </c>
      <c r="T8756">
        <v>1</v>
      </c>
      <c r="U8756">
        <f t="shared" si="818"/>
        <v>5</v>
      </c>
      <c r="V8756">
        <f t="shared" si="819"/>
        <v>1</v>
      </c>
      <c r="W8756">
        <f t="shared" si="820"/>
        <v>5</v>
      </c>
      <c r="X8756" t="str">
        <f t="shared" si="821"/>
        <v>515</v>
      </c>
      <c r="Y8756" t="str">
        <f>IF(Table1[[#This Row],[RFM_Score]]="555","Champion", IF(AND(J8756&gt;=4,V8756&gt;=4),"Loyal", IF(U8756&lt;=2,"At Risk", IF(W8756&gt;=4,"Potential Loyalist","Others"))))</f>
        <v>Potential Loyalist</v>
      </c>
    </row>
    <row r="8757" spans="1:25">
      <c r="A8757" t="s">
        <v>11344</v>
      </c>
      <c r="B8757">
        <v>21</v>
      </c>
      <c r="C8757" t="s">
        <v>19</v>
      </c>
      <c r="D8757" t="s">
        <v>25</v>
      </c>
      <c r="E8757" s="6" t="s">
        <v>20827</v>
      </c>
      <c r="F8757" t="s">
        <v>60</v>
      </c>
      <c r="G8757">
        <v>1</v>
      </c>
      <c r="H8757">
        <v>0</v>
      </c>
      <c r="I8757">
        <v>47</v>
      </c>
      <c r="J8757">
        <v>2</v>
      </c>
      <c r="K8757">
        <v>510.17</v>
      </c>
      <c r="L8757" t="str">
        <f t="shared" si="816"/>
        <v/>
      </c>
      <c r="M8757">
        <v>1</v>
      </c>
      <c r="N8757" t="str">
        <f t="shared" si="817"/>
        <v/>
      </c>
      <c r="O8757">
        <v>15</v>
      </c>
      <c r="P8757" s="11">
        <v>0</v>
      </c>
      <c r="Q8757" s="11">
        <v>4.2553191489361701E-2</v>
      </c>
      <c r="R8757" s="12">
        <v>510.17</v>
      </c>
      <c r="S8757" t="s">
        <v>22</v>
      </c>
      <c r="T8757">
        <v>1</v>
      </c>
      <c r="U8757">
        <f t="shared" si="818"/>
        <v>5</v>
      </c>
      <c r="V8757">
        <f t="shared" si="819"/>
        <v>1</v>
      </c>
      <c r="W8757">
        <f t="shared" si="820"/>
        <v>5</v>
      </c>
      <c r="X8757" t="str">
        <f t="shared" si="821"/>
        <v>515</v>
      </c>
      <c r="Y8757" t="str">
        <f>IF(Table1[[#This Row],[RFM_Score]]="555","Champion", IF(AND(J8757&gt;=4,V8757&gt;=4),"Loyal", IF(U8757&lt;=2,"At Risk", IF(W8757&gt;=4,"Potential Loyalist","Others"))))</f>
        <v>Potential Loyalist</v>
      </c>
    </row>
    <row r="8758" spans="1:25">
      <c r="A8758" t="s">
        <v>9809</v>
      </c>
      <c r="B8758">
        <v>18</v>
      </c>
      <c r="C8758" t="s">
        <v>19</v>
      </c>
      <c r="D8758" t="s">
        <v>29</v>
      </c>
      <c r="E8758" s="6" t="s">
        <v>20828</v>
      </c>
      <c r="F8758" t="s">
        <v>21</v>
      </c>
      <c r="G8758">
        <v>2</v>
      </c>
      <c r="H8758">
        <v>0</v>
      </c>
      <c r="I8758">
        <v>54</v>
      </c>
      <c r="J8758">
        <v>3</v>
      </c>
      <c r="K8758">
        <v>509.63</v>
      </c>
      <c r="L8758" t="str">
        <f t="shared" si="816"/>
        <v/>
      </c>
      <c r="M8758">
        <v>1</v>
      </c>
      <c r="N8758" t="str">
        <f t="shared" si="817"/>
        <v/>
      </c>
      <c r="O8758">
        <v>19</v>
      </c>
      <c r="P8758" s="11">
        <v>0</v>
      </c>
      <c r="Q8758" s="11">
        <v>5.5555555555555497E-2</v>
      </c>
      <c r="R8758" s="12">
        <v>509.63</v>
      </c>
      <c r="S8758" t="s">
        <v>22</v>
      </c>
      <c r="T8758">
        <v>0</v>
      </c>
      <c r="U8758">
        <f t="shared" si="818"/>
        <v>5</v>
      </c>
      <c r="V8758">
        <f t="shared" si="819"/>
        <v>1</v>
      </c>
      <c r="W8758">
        <f t="shared" si="820"/>
        <v>5</v>
      </c>
      <c r="X8758" t="str">
        <f t="shared" si="821"/>
        <v>515</v>
      </c>
      <c r="Y8758" t="str">
        <f>IF(Table1[[#This Row],[RFM_Score]]="555","Champion", IF(AND(J8758&gt;=4,V8758&gt;=4),"Loyal", IF(U8758&lt;=2,"At Risk", IF(W8758&gt;=4,"Potential Loyalist","Others"))))</f>
        <v>Potential Loyalist</v>
      </c>
    </row>
    <row r="8759" spans="1:25">
      <c r="A8759" t="s">
        <v>10303</v>
      </c>
      <c r="B8759">
        <v>29</v>
      </c>
      <c r="C8759" t="s">
        <v>24</v>
      </c>
      <c r="D8759" t="s">
        <v>25</v>
      </c>
      <c r="E8759" s="6" t="s">
        <v>20829</v>
      </c>
      <c r="F8759" t="s">
        <v>21</v>
      </c>
      <c r="G8759">
        <v>5</v>
      </c>
      <c r="H8759">
        <v>1</v>
      </c>
      <c r="I8759">
        <v>63</v>
      </c>
      <c r="J8759">
        <v>2</v>
      </c>
      <c r="K8759">
        <v>509.6</v>
      </c>
      <c r="L8759" t="str">
        <f t="shared" si="816"/>
        <v/>
      </c>
      <c r="M8759">
        <v>1</v>
      </c>
      <c r="N8759" t="str">
        <f t="shared" si="817"/>
        <v/>
      </c>
      <c r="O8759">
        <v>43</v>
      </c>
      <c r="P8759" s="11">
        <v>0.2</v>
      </c>
      <c r="Q8759" s="11">
        <v>3.1746031746031703E-2</v>
      </c>
      <c r="R8759" s="12">
        <v>509.6</v>
      </c>
      <c r="S8759" t="s">
        <v>22</v>
      </c>
      <c r="T8759">
        <v>0</v>
      </c>
      <c r="U8759">
        <f t="shared" si="818"/>
        <v>3</v>
      </c>
      <c r="V8759">
        <f t="shared" si="819"/>
        <v>1</v>
      </c>
      <c r="W8759">
        <f t="shared" si="820"/>
        <v>5</v>
      </c>
      <c r="X8759" t="str">
        <f t="shared" si="821"/>
        <v>315</v>
      </c>
      <c r="Y8759" t="str">
        <f>IF(Table1[[#This Row],[RFM_Score]]="555","Champion", IF(AND(J8759&gt;=4,V8759&gt;=4),"Loyal", IF(U8759&lt;=2,"At Risk", IF(W8759&gt;=4,"Potential Loyalist","Others"))))</f>
        <v>Potential Loyalist</v>
      </c>
    </row>
    <row r="8760" spans="1:25">
      <c r="A8760" t="s">
        <v>8546</v>
      </c>
      <c r="B8760">
        <v>42</v>
      </c>
      <c r="C8760" t="s">
        <v>19</v>
      </c>
      <c r="D8760" t="s">
        <v>35</v>
      </c>
      <c r="E8760" s="6" t="s">
        <v>20830</v>
      </c>
      <c r="F8760" t="s">
        <v>21</v>
      </c>
      <c r="G8760">
        <v>2</v>
      </c>
      <c r="H8760">
        <v>0</v>
      </c>
      <c r="I8760">
        <v>53</v>
      </c>
      <c r="J8760">
        <v>3</v>
      </c>
      <c r="K8760">
        <v>507.21</v>
      </c>
      <c r="L8760" t="str">
        <f t="shared" si="816"/>
        <v/>
      </c>
      <c r="M8760">
        <v>1</v>
      </c>
      <c r="N8760" t="str">
        <f t="shared" si="817"/>
        <v/>
      </c>
      <c r="O8760">
        <v>32</v>
      </c>
      <c r="P8760" s="11">
        <v>0</v>
      </c>
      <c r="Q8760" s="11">
        <v>5.6603773584905599E-2</v>
      </c>
      <c r="R8760" s="12">
        <v>507.21</v>
      </c>
      <c r="S8760" t="s">
        <v>22</v>
      </c>
      <c r="T8760">
        <v>1</v>
      </c>
      <c r="U8760">
        <f t="shared" si="818"/>
        <v>4</v>
      </c>
      <c r="V8760">
        <f t="shared" si="819"/>
        <v>1</v>
      </c>
      <c r="W8760">
        <f t="shared" si="820"/>
        <v>5</v>
      </c>
      <c r="X8760" t="str">
        <f t="shared" si="821"/>
        <v>415</v>
      </c>
      <c r="Y8760" t="str">
        <f>IF(Table1[[#This Row],[RFM_Score]]="555","Champion", IF(AND(J8760&gt;=4,V8760&gt;=4),"Loyal", IF(U8760&lt;=2,"At Risk", IF(W8760&gt;=4,"Potential Loyalist","Others"))))</f>
        <v>Potential Loyalist</v>
      </c>
    </row>
    <row r="8761" spans="1:25">
      <c r="A8761" t="s">
        <v>554</v>
      </c>
      <c r="B8761">
        <v>23</v>
      </c>
      <c r="C8761" t="s">
        <v>19</v>
      </c>
      <c r="D8761" t="s">
        <v>35</v>
      </c>
      <c r="E8761" s="6" t="s">
        <v>20831</v>
      </c>
      <c r="F8761" t="s">
        <v>37</v>
      </c>
      <c r="G8761">
        <v>4</v>
      </c>
      <c r="H8761">
        <v>1</v>
      </c>
      <c r="I8761">
        <v>46</v>
      </c>
      <c r="J8761">
        <v>3</v>
      </c>
      <c r="K8761">
        <v>506.18</v>
      </c>
      <c r="L8761" t="str">
        <f t="shared" si="816"/>
        <v/>
      </c>
      <c r="M8761">
        <v>1</v>
      </c>
      <c r="N8761" t="str">
        <f t="shared" si="817"/>
        <v/>
      </c>
      <c r="O8761">
        <v>12</v>
      </c>
      <c r="P8761" s="11">
        <v>0.25</v>
      </c>
      <c r="Q8761" s="11">
        <v>6.5217391304347797E-2</v>
      </c>
      <c r="R8761" s="12">
        <v>506.18</v>
      </c>
      <c r="S8761" t="s">
        <v>22</v>
      </c>
      <c r="T8761">
        <v>0</v>
      </c>
      <c r="U8761">
        <f t="shared" si="818"/>
        <v>5</v>
      </c>
      <c r="V8761">
        <f t="shared" si="819"/>
        <v>1</v>
      </c>
      <c r="W8761">
        <f t="shared" si="820"/>
        <v>5</v>
      </c>
      <c r="X8761" t="str">
        <f t="shared" si="821"/>
        <v>515</v>
      </c>
      <c r="Y8761" t="str">
        <f>IF(Table1[[#This Row],[RFM_Score]]="555","Champion", IF(AND(J8761&gt;=4,V8761&gt;=4),"Loyal", IF(U8761&lt;=2,"At Risk", IF(W8761&gt;=4,"Potential Loyalist","Others"))))</f>
        <v>Potential Loyalist</v>
      </c>
    </row>
    <row r="8762" spans="1:25">
      <c r="A8762" t="s">
        <v>5894</v>
      </c>
      <c r="B8762">
        <v>28</v>
      </c>
      <c r="C8762" t="s">
        <v>19</v>
      </c>
      <c r="D8762" t="s">
        <v>25</v>
      </c>
      <c r="E8762" s="6" t="s">
        <v>20832</v>
      </c>
      <c r="F8762" t="s">
        <v>60</v>
      </c>
      <c r="G8762">
        <v>4</v>
      </c>
      <c r="H8762">
        <v>1</v>
      </c>
      <c r="I8762">
        <v>47</v>
      </c>
      <c r="J8762">
        <v>0</v>
      </c>
      <c r="K8762">
        <v>505</v>
      </c>
      <c r="L8762" t="str">
        <f t="shared" si="816"/>
        <v/>
      </c>
      <c r="M8762">
        <v>1</v>
      </c>
      <c r="N8762" t="str">
        <f t="shared" si="817"/>
        <v/>
      </c>
      <c r="O8762">
        <v>50</v>
      </c>
      <c r="P8762" s="11">
        <v>0.25</v>
      </c>
      <c r="Q8762" s="11">
        <v>0</v>
      </c>
      <c r="R8762" s="12">
        <v>505</v>
      </c>
      <c r="S8762" t="s">
        <v>22</v>
      </c>
      <c r="T8762">
        <v>0</v>
      </c>
      <c r="U8762">
        <f t="shared" si="818"/>
        <v>3</v>
      </c>
      <c r="V8762">
        <f t="shared" si="819"/>
        <v>1</v>
      </c>
      <c r="W8762">
        <f t="shared" si="820"/>
        <v>5</v>
      </c>
      <c r="X8762" t="str">
        <f t="shared" si="821"/>
        <v>315</v>
      </c>
      <c r="Y8762" t="str">
        <f>IF(Table1[[#This Row],[RFM_Score]]="555","Champion", IF(AND(J8762&gt;=4,V8762&gt;=4),"Loyal", IF(U8762&lt;=2,"At Risk", IF(W8762&gt;=4,"Potential Loyalist","Others"))))</f>
        <v>Potential Loyalist</v>
      </c>
    </row>
    <row r="8763" spans="1:25">
      <c r="A8763" t="s">
        <v>11917</v>
      </c>
      <c r="B8763">
        <v>36</v>
      </c>
      <c r="C8763" t="s">
        <v>24</v>
      </c>
      <c r="D8763" t="s">
        <v>25</v>
      </c>
      <c r="E8763" s="6" t="s">
        <v>20833</v>
      </c>
      <c r="F8763" t="s">
        <v>62</v>
      </c>
      <c r="G8763">
        <v>2</v>
      </c>
      <c r="H8763">
        <v>1</v>
      </c>
      <c r="I8763">
        <v>50</v>
      </c>
      <c r="J8763">
        <v>4</v>
      </c>
      <c r="K8763">
        <v>503.46</v>
      </c>
      <c r="L8763" t="str">
        <f t="shared" si="816"/>
        <v/>
      </c>
      <c r="M8763">
        <v>1</v>
      </c>
      <c r="N8763" t="str">
        <f t="shared" si="817"/>
        <v/>
      </c>
      <c r="O8763">
        <v>11</v>
      </c>
      <c r="P8763" s="11">
        <v>0.5</v>
      </c>
      <c r="Q8763" s="11">
        <v>0.08</v>
      </c>
      <c r="R8763" s="12">
        <v>503.46</v>
      </c>
      <c r="S8763" t="s">
        <v>22</v>
      </c>
      <c r="T8763">
        <v>0</v>
      </c>
      <c r="U8763">
        <f t="shared" si="818"/>
        <v>5</v>
      </c>
      <c r="V8763">
        <f t="shared" si="819"/>
        <v>1</v>
      </c>
      <c r="W8763">
        <f t="shared" si="820"/>
        <v>5</v>
      </c>
      <c r="X8763" t="str">
        <f t="shared" si="821"/>
        <v>515</v>
      </c>
      <c r="Y8763" t="str">
        <f>IF(Table1[[#This Row],[RFM_Score]]="555","Champion", IF(AND(J8763&gt;=4,V8763&gt;=4),"Loyal", IF(U8763&lt;=2,"At Risk", IF(W8763&gt;=4,"Potential Loyalist","Others"))))</f>
        <v>Potential Loyalist</v>
      </c>
    </row>
    <row r="8764" spans="1:25">
      <c r="A8764" t="s">
        <v>7997</v>
      </c>
      <c r="B8764">
        <v>27</v>
      </c>
      <c r="C8764" t="s">
        <v>19</v>
      </c>
      <c r="D8764" t="s">
        <v>41</v>
      </c>
      <c r="E8764" s="6" t="s">
        <v>20834</v>
      </c>
      <c r="F8764" t="s">
        <v>30</v>
      </c>
      <c r="G8764">
        <v>2</v>
      </c>
      <c r="H8764">
        <v>1</v>
      </c>
      <c r="I8764">
        <v>76</v>
      </c>
      <c r="J8764">
        <v>6</v>
      </c>
      <c r="K8764">
        <v>502.41</v>
      </c>
      <c r="L8764" t="str">
        <f t="shared" si="816"/>
        <v/>
      </c>
      <c r="M8764">
        <v>1</v>
      </c>
      <c r="N8764" t="str">
        <f t="shared" si="817"/>
        <v/>
      </c>
      <c r="O8764">
        <v>15</v>
      </c>
      <c r="P8764" s="11">
        <v>0.5</v>
      </c>
      <c r="Q8764" s="11">
        <v>7.8947368421052599E-2</v>
      </c>
      <c r="R8764" s="12">
        <v>502.41</v>
      </c>
      <c r="S8764" t="s">
        <v>22</v>
      </c>
      <c r="T8764">
        <v>0</v>
      </c>
      <c r="U8764">
        <f t="shared" si="818"/>
        <v>5</v>
      </c>
      <c r="V8764">
        <f t="shared" si="819"/>
        <v>1</v>
      </c>
      <c r="W8764">
        <f t="shared" si="820"/>
        <v>5</v>
      </c>
      <c r="X8764" t="str">
        <f t="shared" si="821"/>
        <v>515</v>
      </c>
      <c r="Y8764" t="str">
        <f>IF(Table1[[#This Row],[RFM_Score]]="555","Champion", IF(AND(J8764&gt;=4,V8764&gt;=4),"Loyal", IF(U8764&lt;=2,"At Risk", IF(W8764&gt;=4,"Potential Loyalist","Others"))))</f>
        <v>Potential Loyalist</v>
      </c>
    </row>
    <row r="8765" spans="1:25">
      <c r="A8765" t="s">
        <v>9590</v>
      </c>
      <c r="B8765">
        <v>32</v>
      </c>
      <c r="C8765" t="s">
        <v>19</v>
      </c>
      <c r="D8765" t="s">
        <v>49</v>
      </c>
      <c r="E8765" s="6" t="s">
        <v>20835</v>
      </c>
      <c r="F8765" t="s">
        <v>30</v>
      </c>
      <c r="G8765">
        <v>3</v>
      </c>
      <c r="H8765">
        <v>1</v>
      </c>
      <c r="I8765">
        <v>45</v>
      </c>
      <c r="J8765">
        <v>5</v>
      </c>
      <c r="K8765">
        <v>502.3</v>
      </c>
      <c r="L8765" t="str">
        <f t="shared" si="816"/>
        <v/>
      </c>
      <c r="M8765">
        <v>1</v>
      </c>
      <c r="N8765" t="str">
        <f t="shared" si="817"/>
        <v/>
      </c>
      <c r="O8765">
        <v>45</v>
      </c>
      <c r="P8765" s="11">
        <v>0.33333333333333298</v>
      </c>
      <c r="Q8765" s="11">
        <v>0.11111111111111099</v>
      </c>
      <c r="R8765" s="12">
        <v>502.3</v>
      </c>
      <c r="S8765" t="s">
        <v>22</v>
      </c>
      <c r="T8765">
        <v>0</v>
      </c>
      <c r="U8765">
        <f t="shared" si="818"/>
        <v>3</v>
      </c>
      <c r="V8765">
        <f t="shared" si="819"/>
        <v>1</v>
      </c>
      <c r="W8765">
        <f t="shared" si="820"/>
        <v>5</v>
      </c>
      <c r="X8765" t="str">
        <f t="shared" si="821"/>
        <v>315</v>
      </c>
      <c r="Y8765" t="str">
        <f>IF(Table1[[#This Row],[RFM_Score]]="555","Champion", IF(AND(J8765&gt;=4,V8765&gt;=4),"Loyal", IF(U8765&lt;=2,"At Risk", IF(W8765&gt;=4,"Potential Loyalist","Others"))))</f>
        <v>Potential Loyalist</v>
      </c>
    </row>
    <row r="8766" spans="1:25">
      <c r="A8766" t="s">
        <v>1820</v>
      </c>
      <c r="B8766">
        <v>44</v>
      </c>
      <c r="C8766" t="s">
        <v>24</v>
      </c>
      <c r="D8766" t="s">
        <v>25</v>
      </c>
      <c r="E8766" s="6" t="s">
        <v>20836</v>
      </c>
      <c r="F8766" t="s">
        <v>26</v>
      </c>
      <c r="G8766">
        <v>4</v>
      </c>
      <c r="H8766">
        <v>2</v>
      </c>
      <c r="I8766">
        <v>53</v>
      </c>
      <c r="J8766">
        <v>1</v>
      </c>
      <c r="K8766">
        <v>501.6</v>
      </c>
      <c r="L8766" t="str">
        <f t="shared" si="816"/>
        <v/>
      </c>
      <c r="M8766">
        <v>1</v>
      </c>
      <c r="N8766" t="str">
        <f t="shared" si="817"/>
        <v/>
      </c>
      <c r="O8766">
        <v>49</v>
      </c>
      <c r="P8766" s="11">
        <v>0.5</v>
      </c>
      <c r="Q8766" s="11">
        <v>1.8867924528301799E-2</v>
      </c>
      <c r="R8766" s="12">
        <v>501.6</v>
      </c>
      <c r="S8766" t="s">
        <v>22</v>
      </c>
      <c r="T8766">
        <v>0</v>
      </c>
      <c r="U8766">
        <f t="shared" si="818"/>
        <v>3</v>
      </c>
      <c r="V8766">
        <f t="shared" si="819"/>
        <v>1</v>
      </c>
      <c r="W8766">
        <f t="shared" si="820"/>
        <v>5</v>
      </c>
      <c r="X8766" t="str">
        <f t="shared" si="821"/>
        <v>315</v>
      </c>
      <c r="Y8766" t="str">
        <f>IF(Table1[[#This Row],[RFM_Score]]="555","Champion", IF(AND(J8766&gt;=4,V8766&gt;=4),"Loyal", IF(U8766&lt;=2,"At Risk", IF(W8766&gt;=4,"Potential Loyalist","Others"))))</f>
        <v>Potential Loyalist</v>
      </c>
    </row>
    <row r="8767" spans="1:25">
      <c r="A8767" t="s">
        <v>10404</v>
      </c>
      <c r="B8767">
        <v>41</v>
      </c>
      <c r="C8767" t="s">
        <v>19</v>
      </c>
      <c r="D8767" t="s">
        <v>20</v>
      </c>
      <c r="E8767" s="6" t="s">
        <v>20837</v>
      </c>
      <c r="F8767" t="s">
        <v>26</v>
      </c>
      <c r="G8767">
        <v>4</v>
      </c>
      <c r="H8767">
        <v>1</v>
      </c>
      <c r="I8767">
        <v>40</v>
      </c>
      <c r="J8767">
        <v>0</v>
      </c>
      <c r="K8767">
        <v>499.13</v>
      </c>
      <c r="L8767" t="str">
        <f t="shared" si="816"/>
        <v/>
      </c>
      <c r="M8767">
        <v>1</v>
      </c>
      <c r="N8767" t="str">
        <f t="shared" si="817"/>
        <v/>
      </c>
      <c r="O8767">
        <v>49</v>
      </c>
      <c r="P8767" s="11">
        <v>0.25</v>
      </c>
      <c r="Q8767" s="11">
        <v>0</v>
      </c>
      <c r="R8767" s="12">
        <v>499.13</v>
      </c>
      <c r="S8767" t="s">
        <v>22</v>
      </c>
      <c r="T8767">
        <v>0</v>
      </c>
      <c r="U8767">
        <f t="shared" si="818"/>
        <v>3</v>
      </c>
      <c r="V8767">
        <f t="shared" si="819"/>
        <v>1</v>
      </c>
      <c r="W8767">
        <f t="shared" si="820"/>
        <v>4</v>
      </c>
      <c r="X8767" t="str">
        <f t="shared" si="821"/>
        <v>314</v>
      </c>
      <c r="Y8767" t="str">
        <f>IF(Table1[[#This Row],[RFM_Score]]="555","Champion", IF(AND(J8767&gt;=4,V8767&gt;=4),"Loyal", IF(U8767&lt;=2,"At Risk", IF(W8767&gt;=4,"Potential Loyalist","Others"))))</f>
        <v>Potential Loyalist</v>
      </c>
    </row>
    <row r="8768" spans="1:25">
      <c r="A8768" t="s">
        <v>2074</v>
      </c>
      <c r="B8768">
        <v>28</v>
      </c>
      <c r="C8768" t="s">
        <v>19</v>
      </c>
      <c r="D8768" t="s">
        <v>41</v>
      </c>
      <c r="E8768" s="6" t="s">
        <v>20838</v>
      </c>
      <c r="F8768" t="s">
        <v>21</v>
      </c>
      <c r="G8768">
        <v>2</v>
      </c>
      <c r="H8768">
        <v>0</v>
      </c>
      <c r="I8768">
        <v>60</v>
      </c>
      <c r="J8768">
        <v>2</v>
      </c>
      <c r="K8768">
        <v>499.04</v>
      </c>
      <c r="L8768" t="str">
        <f t="shared" si="816"/>
        <v/>
      </c>
      <c r="M8768">
        <v>1</v>
      </c>
      <c r="N8768" t="str">
        <f t="shared" si="817"/>
        <v/>
      </c>
      <c r="O8768">
        <v>40</v>
      </c>
      <c r="P8768" s="11">
        <v>0</v>
      </c>
      <c r="Q8768" s="11">
        <v>3.3333333333333298E-2</v>
      </c>
      <c r="R8768" s="12">
        <v>499.04</v>
      </c>
      <c r="S8768" t="s">
        <v>22</v>
      </c>
      <c r="T8768">
        <v>0</v>
      </c>
      <c r="U8768">
        <f t="shared" si="818"/>
        <v>4</v>
      </c>
      <c r="V8768">
        <f t="shared" si="819"/>
        <v>1</v>
      </c>
      <c r="W8768">
        <f t="shared" si="820"/>
        <v>4</v>
      </c>
      <c r="X8768" t="str">
        <f t="shared" si="821"/>
        <v>414</v>
      </c>
      <c r="Y8768" t="str">
        <f>IF(Table1[[#This Row],[RFM_Score]]="555","Champion", IF(AND(J8768&gt;=4,V8768&gt;=4),"Loyal", IF(U8768&lt;=2,"At Risk", IF(W8768&gt;=4,"Potential Loyalist","Others"))))</f>
        <v>Potential Loyalist</v>
      </c>
    </row>
    <row r="8769" spans="1:25">
      <c r="A8769" t="s">
        <v>11246</v>
      </c>
      <c r="B8769">
        <v>55</v>
      </c>
      <c r="C8769" t="s">
        <v>33</v>
      </c>
      <c r="D8769" t="s">
        <v>20</v>
      </c>
      <c r="E8769" s="6" t="s">
        <v>20839</v>
      </c>
      <c r="F8769" t="s">
        <v>21</v>
      </c>
      <c r="G8769">
        <v>6</v>
      </c>
      <c r="H8769">
        <v>2</v>
      </c>
      <c r="I8769">
        <v>49</v>
      </c>
      <c r="J8769">
        <v>1</v>
      </c>
      <c r="K8769">
        <v>498.87</v>
      </c>
      <c r="L8769" t="str">
        <f t="shared" si="816"/>
        <v/>
      </c>
      <c r="M8769">
        <v>1</v>
      </c>
      <c r="N8769" t="str">
        <f t="shared" si="817"/>
        <v/>
      </c>
      <c r="O8769">
        <v>21</v>
      </c>
      <c r="P8769" s="11">
        <v>0.33333333333333298</v>
      </c>
      <c r="Q8769" s="11">
        <v>2.04081632653061E-2</v>
      </c>
      <c r="R8769" s="12">
        <v>498.87</v>
      </c>
      <c r="S8769" t="s">
        <v>22</v>
      </c>
      <c r="T8769">
        <v>0</v>
      </c>
      <c r="U8769">
        <f t="shared" si="818"/>
        <v>4</v>
      </c>
      <c r="V8769">
        <f t="shared" si="819"/>
        <v>1</v>
      </c>
      <c r="W8769">
        <f t="shared" si="820"/>
        <v>4</v>
      </c>
      <c r="X8769" t="str">
        <f t="shared" si="821"/>
        <v>414</v>
      </c>
      <c r="Y8769" t="str">
        <f>IF(Table1[[#This Row],[RFM_Score]]="555","Champion", IF(AND(J8769&gt;=4,V8769&gt;=4),"Loyal", IF(U8769&lt;=2,"At Risk", IF(W8769&gt;=4,"Potential Loyalist","Others"))))</f>
        <v>Potential Loyalist</v>
      </c>
    </row>
    <row r="8770" spans="1:25">
      <c r="A8770" t="s">
        <v>10832</v>
      </c>
      <c r="B8770">
        <v>31</v>
      </c>
      <c r="C8770" t="s">
        <v>24</v>
      </c>
      <c r="D8770" t="s">
        <v>46</v>
      </c>
      <c r="E8770" s="6" t="s">
        <v>20840</v>
      </c>
      <c r="F8770" t="s">
        <v>21</v>
      </c>
      <c r="G8770">
        <v>3</v>
      </c>
      <c r="H8770">
        <v>1</v>
      </c>
      <c r="I8770">
        <v>37</v>
      </c>
      <c r="J8770">
        <v>0</v>
      </c>
      <c r="K8770">
        <v>498.49</v>
      </c>
      <c r="L8770" t="str">
        <f t="shared" ref="L8770:L8833" si="822">IF(OR(K8770&lt;$AC$10, K8770&gt;$AC$11), "OUTLIER", "")</f>
        <v/>
      </c>
      <c r="M8770">
        <v>1</v>
      </c>
      <c r="N8770" t="str">
        <f t="shared" ref="N8770:N8833" si="823">IF(OR(M8770&lt;$AC$16, M8770&gt;$AC$17), "OUTLIER", "")</f>
        <v/>
      </c>
      <c r="O8770">
        <v>12</v>
      </c>
      <c r="P8770" s="11">
        <v>0.33333333333333298</v>
      </c>
      <c r="Q8770" s="11">
        <v>0</v>
      </c>
      <c r="R8770" s="12">
        <v>498.49</v>
      </c>
      <c r="S8770" t="s">
        <v>22</v>
      </c>
      <c r="T8770">
        <v>0</v>
      </c>
      <c r="U8770">
        <f t="shared" ref="U8770:U8833" si="824">IF(O8770&lt;=20,5,IF(O8770&lt;=40,4,IF(O8770&lt;=70,3,IF(O8770&lt;=100,2,1))))</f>
        <v>5</v>
      </c>
      <c r="V8770">
        <f t="shared" ref="V8770:V8833" si="825">IF(M8770&gt;=11,5,IF(M8770&gt;=9,4,IF(M8770&gt;=7,3,IF(M8770&gt;=5,2,1))))</f>
        <v>1</v>
      </c>
      <c r="W8770">
        <f t="shared" ref="W8770:W8833" si="826">IF(K8770&gt;=500,5,IF(K8770&gt;=300,4,IF(K8770&gt;=150,3,IF(K8770&gt;=50,2,1))))</f>
        <v>4</v>
      </c>
      <c r="X8770" t="str">
        <f t="shared" ref="X8770:X8833" si="827">U8770 &amp; V8770 &amp; W8770</f>
        <v>514</v>
      </c>
      <c r="Y8770" t="str">
        <f>IF(Table1[[#This Row],[RFM_Score]]="555","Champion", IF(AND(J8770&gt;=4,V8770&gt;=4),"Loyal", IF(U8770&lt;=2,"At Risk", IF(W8770&gt;=4,"Potential Loyalist","Others"))))</f>
        <v>Potential Loyalist</v>
      </c>
    </row>
    <row r="8771" spans="1:25">
      <c r="A8771" t="s">
        <v>1057</v>
      </c>
      <c r="B8771">
        <v>41</v>
      </c>
      <c r="C8771" t="s">
        <v>24</v>
      </c>
      <c r="D8771" t="s">
        <v>29</v>
      </c>
      <c r="E8771" s="6" t="s">
        <v>20841</v>
      </c>
      <c r="F8771" t="s">
        <v>26</v>
      </c>
      <c r="G8771">
        <v>5</v>
      </c>
      <c r="H8771">
        <v>2</v>
      </c>
      <c r="I8771">
        <v>54</v>
      </c>
      <c r="J8771">
        <v>2</v>
      </c>
      <c r="K8771">
        <v>498.37</v>
      </c>
      <c r="L8771" t="str">
        <f t="shared" si="822"/>
        <v/>
      </c>
      <c r="M8771">
        <v>1</v>
      </c>
      <c r="N8771" t="str">
        <f t="shared" si="823"/>
        <v/>
      </c>
      <c r="O8771">
        <v>4</v>
      </c>
      <c r="P8771" s="11">
        <v>0.4</v>
      </c>
      <c r="Q8771" s="11">
        <v>3.7037037037037E-2</v>
      </c>
      <c r="R8771" s="12">
        <v>498.37</v>
      </c>
      <c r="S8771" t="s">
        <v>22</v>
      </c>
      <c r="T8771">
        <v>0</v>
      </c>
      <c r="U8771">
        <f t="shared" si="824"/>
        <v>5</v>
      </c>
      <c r="V8771">
        <f t="shared" si="825"/>
        <v>1</v>
      </c>
      <c r="W8771">
        <f t="shared" si="826"/>
        <v>4</v>
      </c>
      <c r="X8771" t="str">
        <f t="shared" si="827"/>
        <v>514</v>
      </c>
      <c r="Y8771" t="str">
        <f>IF(Table1[[#This Row],[RFM_Score]]="555","Champion", IF(AND(J8771&gt;=4,V8771&gt;=4),"Loyal", IF(U8771&lt;=2,"At Risk", IF(W8771&gt;=4,"Potential Loyalist","Others"))))</f>
        <v>Potential Loyalist</v>
      </c>
    </row>
    <row r="8772" spans="1:25">
      <c r="A8772" t="s">
        <v>10738</v>
      </c>
      <c r="B8772">
        <v>42</v>
      </c>
      <c r="C8772" t="s">
        <v>24</v>
      </c>
      <c r="D8772" t="s">
        <v>25</v>
      </c>
      <c r="E8772" s="6" t="s">
        <v>20842</v>
      </c>
      <c r="F8772" t="s">
        <v>37</v>
      </c>
      <c r="G8772">
        <v>4</v>
      </c>
      <c r="H8772">
        <v>2</v>
      </c>
      <c r="I8772">
        <v>48</v>
      </c>
      <c r="J8772">
        <v>0</v>
      </c>
      <c r="K8772">
        <v>498.13</v>
      </c>
      <c r="L8772" t="str">
        <f t="shared" si="822"/>
        <v/>
      </c>
      <c r="M8772">
        <v>1</v>
      </c>
      <c r="N8772" t="str">
        <f t="shared" si="823"/>
        <v/>
      </c>
      <c r="O8772">
        <v>0</v>
      </c>
      <c r="P8772" s="11">
        <v>0.5</v>
      </c>
      <c r="Q8772" s="11">
        <v>0</v>
      </c>
      <c r="R8772" s="12">
        <v>498.13</v>
      </c>
      <c r="S8772" t="s">
        <v>22</v>
      </c>
      <c r="T8772">
        <v>0</v>
      </c>
      <c r="U8772">
        <f t="shared" si="824"/>
        <v>5</v>
      </c>
      <c r="V8772">
        <f t="shared" si="825"/>
        <v>1</v>
      </c>
      <c r="W8772">
        <f t="shared" si="826"/>
        <v>4</v>
      </c>
      <c r="X8772" t="str">
        <f t="shared" si="827"/>
        <v>514</v>
      </c>
      <c r="Y8772" t="str">
        <f>IF(Table1[[#This Row],[RFM_Score]]="555","Champion", IF(AND(J8772&gt;=4,V8772&gt;=4),"Loyal", IF(U8772&lt;=2,"At Risk", IF(W8772&gt;=4,"Potential Loyalist","Others"))))</f>
        <v>Potential Loyalist</v>
      </c>
    </row>
    <row r="8773" spans="1:25">
      <c r="A8773" t="s">
        <v>9822</v>
      </c>
      <c r="B8773">
        <v>37</v>
      </c>
      <c r="C8773" t="s">
        <v>19</v>
      </c>
      <c r="D8773" t="s">
        <v>49</v>
      </c>
      <c r="E8773" s="6" t="s">
        <v>20843</v>
      </c>
      <c r="F8773" t="s">
        <v>37</v>
      </c>
      <c r="G8773">
        <v>6</v>
      </c>
      <c r="H8773">
        <v>1</v>
      </c>
      <c r="I8773">
        <v>50</v>
      </c>
      <c r="J8773">
        <v>8</v>
      </c>
      <c r="K8773">
        <v>496.92</v>
      </c>
      <c r="L8773" t="str">
        <f t="shared" si="822"/>
        <v/>
      </c>
      <c r="M8773">
        <v>1</v>
      </c>
      <c r="N8773" t="str">
        <f t="shared" si="823"/>
        <v/>
      </c>
      <c r="O8773">
        <v>1</v>
      </c>
      <c r="P8773" s="11">
        <v>0.16666666666666599</v>
      </c>
      <c r="Q8773" s="11">
        <v>0.16</v>
      </c>
      <c r="R8773" s="12">
        <v>496.92</v>
      </c>
      <c r="S8773" t="s">
        <v>22</v>
      </c>
      <c r="T8773">
        <v>0</v>
      </c>
      <c r="U8773">
        <f t="shared" si="824"/>
        <v>5</v>
      </c>
      <c r="V8773">
        <f t="shared" si="825"/>
        <v>1</v>
      </c>
      <c r="W8773">
        <f t="shared" si="826"/>
        <v>4</v>
      </c>
      <c r="X8773" t="str">
        <f t="shared" si="827"/>
        <v>514</v>
      </c>
      <c r="Y8773" t="str">
        <f>IF(Table1[[#This Row],[RFM_Score]]="555","Champion", IF(AND(J8773&gt;=4,V8773&gt;=4),"Loyal", IF(U8773&lt;=2,"At Risk", IF(W8773&gt;=4,"Potential Loyalist","Others"))))</f>
        <v>Potential Loyalist</v>
      </c>
    </row>
    <row r="8774" spans="1:25">
      <c r="A8774" t="s">
        <v>4626</v>
      </c>
      <c r="B8774">
        <v>22</v>
      </c>
      <c r="C8774" t="s">
        <v>24</v>
      </c>
      <c r="D8774" t="s">
        <v>29</v>
      </c>
      <c r="E8774" s="6" t="s">
        <v>20844</v>
      </c>
      <c r="F8774" t="s">
        <v>60</v>
      </c>
      <c r="G8774">
        <v>4</v>
      </c>
      <c r="H8774">
        <v>2</v>
      </c>
      <c r="I8774">
        <v>52</v>
      </c>
      <c r="J8774">
        <v>3</v>
      </c>
      <c r="K8774">
        <v>496.85</v>
      </c>
      <c r="L8774" t="str">
        <f t="shared" si="822"/>
        <v/>
      </c>
      <c r="M8774">
        <v>1</v>
      </c>
      <c r="N8774" t="str">
        <f t="shared" si="823"/>
        <v/>
      </c>
      <c r="O8774">
        <v>75</v>
      </c>
      <c r="P8774" s="11">
        <v>0.5</v>
      </c>
      <c r="Q8774" s="11">
        <v>5.7692307692307598E-2</v>
      </c>
      <c r="R8774" s="12">
        <v>496.85</v>
      </c>
      <c r="S8774" t="s">
        <v>22</v>
      </c>
      <c r="T8774">
        <v>0</v>
      </c>
      <c r="U8774">
        <f t="shared" si="824"/>
        <v>2</v>
      </c>
      <c r="V8774">
        <f t="shared" si="825"/>
        <v>1</v>
      </c>
      <c r="W8774">
        <f t="shared" si="826"/>
        <v>4</v>
      </c>
      <c r="X8774" t="str">
        <f t="shared" si="827"/>
        <v>214</v>
      </c>
      <c r="Y8774" t="str">
        <f>IF(Table1[[#This Row],[RFM_Score]]="555","Champion", IF(AND(J8774&gt;=4,V8774&gt;=4),"Loyal", IF(U8774&lt;=2,"At Risk", IF(W8774&gt;=4,"Potential Loyalist","Others"))))</f>
        <v>At Risk</v>
      </c>
    </row>
    <row r="8775" spans="1:25">
      <c r="A8775" t="s">
        <v>184</v>
      </c>
      <c r="B8775">
        <v>19</v>
      </c>
      <c r="C8775" t="s">
        <v>24</v>
      </c>
      <c r="D8775" t="s">
        <v>25</v>
      </c>
      <c r="E8775" s="6" t="s">
        <v>20845</v>
      </c>
      <c r="F8775" t="s">
        <v>60</v>
      </c>
      <c r="G8775">
        <v>6</v>
      </c>
      <c r="H8775">
        <v>3</v>
      </c>
      <c r="I8775">
        <v>56</v>
      </c>
      <c r="J8775">
        <v>4</v>
      </c>
      <c r="K8775">
        <v>494.15</v>
      </c>
      <c r="L8775" t="str">
        <f t="shared" si="822"/>
        <v/>
      </c>
      <c r="M8775">
        <v>1</v>
      </c>
      <c r="N8775" t="str">
        <f t="shared" si="823"/>
        <v/>
      </c>
      <c r="O8775">
        <v>75</v>
      </c>
      <c r="P8775" s="11">
        <v>0.5</v>
      </c>
      <c r="Q8775" s="11">
        <v>7.1428571428571397E-2</v>
      </c>
      <c r="R8775" s="12">
        <v>494.15</v>
      </c>
      <c r="S8775" t="s">
        <v>22</v>
      </c>
      <c r="T8775">
        <v>0</v>
      </c>
      <c r="U8775">
        <f t="shared" si="824"/>
        <v>2</v>
      </c>
      <c r="V8775">
        <f t="shared" si="825"/>
        <v>1</v>
      </c>
      <c r="W8775">
        <f t="shared" si="826"/>
        <v>4</v>
      </c>
      <c r="X8775" t="str">
        <f t="shared" si="827"/>
        <v>214</v>
      </c>
      <c r="Y8775" t="str">
        <f>IF(Table1[[#This Row],[RFM_Score]]="555","Champion", IF(AND(J8775&gt;=4,V8775&gt;=4),"Loyal", IF(U8775&lt;=2,"At Risk", IF(W8775&gt;=4,"Potential Loyalist","Others"))))</f>
        <v>At Risk</v>
      </c>
    </row>
    <row r="8776" spans="1:25">
      <c r="A8776" t="s">
        <v>1453</v>
      </c>
      <c r="B8776">
        <v>35</v>
      </c>
      <c r="C8776" t="s">
        <v>19</v>
      </c>
      <c r="D8776" t="s">
        <v>41</v>
      </c>
      <c r="E8776" s="6" t="s">
        <v>20846</v>
      </c>
      <c r="F8776" t="s">
        <v>37</v>
      </c>
      <c r="G8776">
        <v>7</v>
      </c>
      <c r="H8776">
        <v>3</v>
      </c>
      <c r="I8776">
        <v>48</v>
      </c>
      <c r="J8776">
        <v>4</v>
      </c>
      <c r="K8776">
        <v>493.87</v>
      </c>
      <c r="L8776" t="str">
        <f t="shared" si="822"/>
        <v/>
      </c>
      <c r="M8776">
        <v>1</v>
      </c>
      <c r="N8776" t="str">
        <f t="shared" si="823"/>
        <v/>
      </c>
      <c r="O8776">
        <v>24</v>
      </c>
      <c r="P8776" s="11">
        <v>0.42857142857142799</v>
      </c>
      <c r="Q8776" s="11">
        <v>8.3333333333333301E-2</v>
      </c>
      <c r="R8776" s="12">
        <v>493.87</v>
      </c>
      <c r="S8776" t="s">
        <v>22</v>
      </c>
      <c r="T8776">
        <v>0</v>
      </c>
      <c r="U8776">
        <f t="shared" si="824"/>
        <v>4</v>
      </c>
      <c r="V8776">
        <f t="shared" si="825"/>
        <v>1</v>
      </c>
      <c r="W8776">
        <f t="shared" si="826"/>
        <v>4</v>
      </c>
      <c r="X8776" t="str">
        <f t="shared" si="827"/>
        <v>414</v>
      </c>
      <c r="Y8776" t="str">
        <f>IF(Table1[[#This Row],[RFM_Score]]="555","Champion", IF(AND(J8776&gt;=4,V8776&gt;=4),"Loyal", IF(U8776&lt;=2,"At Risk", IF(W8776&gt;=4,"Potential Loyalist","Others"))))</f>
        <v>Potential Loyalist</v>
      </c>
    </row>
    <row r="8777" spans="1:25">
      <c r="A8777" t="s">
        <v>9506</v>
      </c>
      <c r="B8777">
        <v>33</v>
      </c>
      <c r="C8777" t="s">
        <v>19</v>
      </c>
      <c r="D8777" t="s">
        <v>25</v>
      </c>
      <c r="E8777" s="6" t="s">
        <v>20847</v>
      </c>
      <c r="F8777" t="s">
        <v>21</v>
      </c>
      <c r="G8777">
        <v>6</v>
      </c>
      <c r="H8777">
        <v>2</v>
      </c>
      <c r="I8777">
        <v>45</v>
      </c>
      <c r="J8777">
        <v>0</v>
      </c>
      <c r="K8777">
        <v>491.53</v>
      </c>
      <c r="L8777" t="str">
        <f t="shared" si="822"/>
        <v/>
      </c>
      <c r="M8777">
        <v>1</v>
      </c>
      <c r="N8777" t="str">
        <f t="shared" si="823"/>
        <v/>
      </c>
      <c r="O8777">
        <v>17</v>
      </c>
      <c r="P8777" s="11">
        <v>0.33333333333333298</v>
      </c>
      <c r="Q8777" s="11">
        <v>0</v>
      </c>
      <c r="R8777" s="12">
        <v>491.53</v>
      </c>
      <c r="S8777" t="s">
        <v>22</v>
      </c>
      <c r="T8777">
        <v>0</v>
      </c>
      <c r="U8777">
        <f t="shared" si="824"/>
        <v>5</v>
      </c>
      <c r="V8777">
        <f t="shared" si="825"/>
        <v>1</v>
      </c>
      <c r="W8777">
        <f t="shared" si="826"/>
        <v>4</v>
      </c>
      <c r="X8777" t="str">
        <f t="shared" si="827"/>
        <v>514</v>
      </c>
      <c r="Y8777" t="str">
        <f>IF(Table1[[#This Row],[RFM_Score]]="555","Champion", IF(AND(J8777&gt;=4,V8777&gt;=4),"Loyal", IF(U8777&lt;=2,"At Risk", IF(W8777&gt;=4,"Potential Loyalist","Others"))))</f>
        <v>Potential Loyalist</v>
      </c>
    </row>
    <row r="8778" spans="1:25">
      <c r="A8778" t="s">
        <v>7180</v>
      </c>
      <c r="B8778">
        <v>18</v>
      </c>
      <c r="C8778" t="s">
        <v>24</v>
      </c>
      <c r="D8778" t="s">
        <v>25</v>
      </c>
      <c r="E8778" s="6" t="s">
        <v>20848</v>
      </c>
      <c r="F8778" t="s">
        <v>21</v>
      </c>
      <c r="G8778">
        <v>4</v>
      </c>
      <c r="H8778">
        <v>1</v>
      </c>
      <c r="I8778">
        <v>53</v>
      </c>
      <c r="J8778">
        <v>2</v>
      </c>
      <c r="K8778">
        <v>490.9</v>
      </c>
      <c r="L8778" t="str">
        <f t="shared" si="822"/>
        <v/>
      </c>
      <c r="M8778">
        <v>1</v>
      </c>
      <c r="N8778" t="str">
        <f t="shared" si="823"/>
        <v/>
      </c>
      <c r="O8778">
        <v>33</v>
      </c>
      <c r="P8778" s="11">
        <v>0.25</v>
      </c>
      <c r="Q8778" s="11">
        <v>3.7735849056603703E-2</v>
      </c>
      <c r="R8778" s="12">
        <v>490.9</v>
      </c>
      <c r="S8778" t="s">
        <v>22</v>
      </c>
      <c r="T8778">
        <v>0</v>
      </c>
      <c r="U8778">
        <f t="shared" si="824"/>
        <v>4</v>
      </c>
      <c r="V8778">
        <f t="shared" si="825"/>
        <v>1</v>
      </c>
      <c r="W8778">
        <f t="shared" si="826"/>
        <v>4</v>
      </c>
      <c r="X8778" t="str">
        <f t="shared" si="827"/>
        <v>414</v>
      </c>
      <c r="Y8778" t="str">
        <f>IF(Table1[[#This Row],[RFM_Score]]="555","Champion", IF(AND(J8778&gt;=4,V8778&gt;=4),"Loyal", IF(U8778&lt;=2,"At Risk", IF(W8778&gt;=4,"Potential Loyalist","Others"))))</f>
        <v>Potential Loyalist</v>
      </c>
    </row>
    <row r="8779" spans="1:25">
      <c r="A8779" t="s">
        <v>9667</v>
      </c>
      <c r="B8779">
        <v>59</v>
      </c>
      <c r="C8779" t="s">
        <v>24</v>
      </c>
      <c r="D8779" t="s">
        <v>46</v>
      </c>
      <c r="E8779" s="6" t="s">
        <v>20849</v>
      </c>
      <c r="F8779" t="s">
        <v>30</v>
      </c>
      <c r="G8779">
        <v>4</v>
      </c>
      <c r="H8779">
        <v>0</v>
      </c>
      <c r="I8779">
        <v>54</v>
      </c>
      <c r="J8779">
        <v>0</v>
      </c>
      <c r="K8779">
        <v>490.82</v>
      </c>
      <c r="L8779" t="str">
        <f t="shared" si="822"/>
        <v/>
      </c>
      <c r="M8779">
        <v>1</v>
      </c>
      <c r="N8779" t="str">
        <f t="shared" si="823"/>
        <v/>
      </c>
      <c r="O8779">
        <v>29</v>
      </c>
      <c r="P8779" s="11">
        <v>0</v>
      </c>
      <c r="Q8779" s="11">
        <v>0</v>
      </c>
      <c r="R8779" s="12">
        <v>490.82</v>
      </c>
      <c r="S8779" t="s">
        <v>22</v>
      </c>
      <c r="T8779">
        <v>0</v>
      </c>
      <c r="U8779">
        <f t="shared" si="824"/>
        <v>4</v>
      </c>
      <c r="V8779">
        <f t="shared" si="825"/>
        <v>1</v>
      </c>
      <c r="W8779">
        <f t="shared" si="826"/>
        <v>4</v>
      </c>
      <c r="X8779" t="str">
        <f t="shared" si="827"/>
        <v>414</v>
      </c>
      <c r="Y8779" t="str">
        <f>IF(Table1[[#This Row],[RFM_Score]]="555","Champion", IF(AND(J8779&gt;=4,V8779&gt;=4),"Loyal", IF(U8779&lt;=2,"At Risk", IF(W8779&gt;=4,"Potential Loyalist","Others"))))</f>
        <v>Potential Loyalist</v>
      </c>
    </row>
    <row r="8780" spans="1:25">
      <c r="A8780" t="s">
        <v>3904</v>
      </c>
      <c r="B8780">
        <v>54</v>
      </c>
      <c r="C8780" t="s">
        <v>19</v>
      </c>
      <c r="D8780" t="s">
        <v>35</v>
      </c>
      <c r="E8780" s="6" t="s">
        <v>20850</v>
      </c>
      <c r="F8780" t="s">
        <v>60</v>
      </c>
      <c r="G8780">
        <v>4</v>
      </c>
      <c r="H8780">
        <v>2</v>
      </c>
      <c r="I8780">
        <v>57</v>
      </c>
      <c r="J8780">
        <v>4</v>
      </c>
      <c r="K8780">
        <v>489.88</v>
      </c>
      <c r="L8780" t="str">
        <f t="shared" si="822"/>
        <v/>
      </c>
      <c r="M8780">
        <v>1</v>
      </c>
      <c r="N8780" t="str">
        <f t="shared" si="823"/>
        <v/>
      </c>
      <c r="O8780">
        <v>0</v>
      </c>
      <c r="P8780" s="11">
        <v>0.5</v>
      </c>
      <c r="Q8780" s="11">
        <v>7.0175438596491196E-2</v>
      </c>
      <c r="R8780" s="12">
        <v>489.88</v>
      </c>
      <c r="S8780" t="s">
        <v>22</v>
      </c>
      <c r="T8780">
        <v>1</v>
      </c>
      <c r="U8780">
        <f t="shared" si="824"/>
        <v>5</v>
      </c>
      <c r="V8780">
        <f t="shared" si="825"/>
        <v>1</v>
      </c>
      <c r="W8780">
        <f t="shared" si="826"/>
        <v>4</v>
      </c>
      <c r="X8780" t="str">
        <f t="shared" si="827"/>
        <v>514</v>
      </c>
      <c r="Y8780" t="str">
        <f>IF(Table1[[#This Row],[RFM_Score]]="555","Champion", IF(AND(J8780&gt;=4,V8780&gt;=4),"Loyal", IF(U8780&lt;=2,"At Risk", IF(W8780&gt;=4,"Potential Loyalist","Others"))))</f>
        <v>Potential Loyalist</v>
      </c>
    </row>
    <row r="8781" spans="1:25">
      <c r="A8781" t="s">
        <v>10716</v>
      </c>
      <c r="B8781">
        <v>44</v>
      </c>
      <c r="C8781" t="s">
        <v>24</v>
      </c>
      <c r="D8781" t="s">
        <v>29</v>
      </c>
      <c r="E8781" s="6" t="s">
        <v>20851</v>
      </c>
      <c r="F8781" t="s">
        <v>21</v>
      </c>
      <c r="G8781">
        <v>2</v>
      </c>
      <c r="H8781">
        <v>1</v>
      </c>
      <c r="I8781">
        <v>49</v>
      </c>
      <c r="J8781">
        <v>4</v>
      </c>
      <c r="K8781">
        <v>489.79</v>
      </c>
      <c r="L8781" t="str">
        <f t="shared" si="822"/>
        <v/>
      </c>
      <c r="M8781">
        <v>1</v>
      </c>
      <c r="N8781" t="str">
        <f t="shared" si="823"/>
        <v/>
      </c>
      <c r="O8781">
        <v>15</v>
      </c>
      <c r="P8781" s="11">
        <v>0.5</v>
      </c>
      <c r="Q8781" s="11">
        <v>8.16326530612244E-2</v>
      </c>
      <c r="R8781" s="12">
        <v>489.79</v>
      </c>
      <c r="S8781" t="s">
        <v>22</v>
      </c>
      <c r="T8781">
        <v>0</v>
      </c>
      <c r="U8781">
        <f t="shared" si="824"/>
        <v>5</v>
      </c>
      <c r="V8781">
        <f t="shared" si="825"/>
        <v>1</v>
      </c>
      <c r="W8781">
        <f t="shared" si="826"/>
        <v>4</v>
      </c>
      <c r="X8781" t="str">
        <f t="shared" si="827"/>
        <v>514</v>
      </c>
      <c r="Y8781" t="str">
        <f>IF(Table1[[#This Row],[RFM_Score]]="555","Champion", IF(AND(J8781&gt;=4,V8781&gt;=4),"Loyal", IF(U8781&lt;=2,"At Risk", IF(W8781&gt;=4,"Potential Loyalist","Others"))))</f>
        <v>Potential Loyalist</v>
      </c>
    </row>
    <row r="8782" spans="1:25">
      <c r="A8782" t="s">
        <v>823</v>
      </c>
      <c r="B8782">
        <v>45</v>
      </c>
      <c r="C8782" t="s">
        <v>19</v>
      </c>
      <c r="D8782" t="s">
        <v>25</v>
      </c>
      <c r="E8782" s="6" t="s">
        <v>20852</v>
      </c>
      <c r="F8782" t="s">
        <v>30</v>
      </c>
      <c r="G8782">
        <v>2</v>
      </c>
      <c r="H8782">
        <v>1</v>
      </c>
      <c r="I8782">
        <v>42</v>
      </c>
      <c r="J8782">
        <v>1</v>
      </c>
      <c r="K8782">
        <v>489.76</v>
      </c>
      <c r="L8782" t="str">
        <f t="shared" si="822"/>
        <v/>
      </c>
      <c r="M8782">
        <v>1</v>
      </c>
      <c r="N8782" t="str">
        <f t="shared" si="823"/>
        <v/>
      </c>
      <c r="O8782">
        <v>1</v>
      </c>
      <c r="P8782" s="11">
        <v>0.5</v>
      </c>
      <c r="Q8782" s="11">
        <v>2.3809523809523801E-2</v>
      </c>
      <c r="R8782" s="12">
        <v>489.76</v>
      </c>
      <c r="S8782" t="s">
        <v>22</v>
      </c>
      <c r="T8782">
        <v>0</v>
      </c>
      <c r="U8782">
        <f t="shared" si="824"/>
        <v>5</v>
      </c>
      <c r="V8782">
        <f t="shared" si="825"/>
        <v>1</v>
      </c>
      <c r="W8782">
        <f t="shared" si="826"/>
        <v>4</v>
      </c>
      <c r="X8782" t="str">
        <f t="shared" si="827"/>
        <v>514</v>
      </c>
      <c r="Y8782" t="str">
        <f>IF(Table1[[#This Row],[RFM_Score]]="555","Champion", IF(AND(J8782&gt;=4,V8782&gt;=4),"Loyal", IF(U8782&lt;=2,"At Risk", IF(W8782&gt;=4,"Potential Loyalist","Others"))))</f>
        <v>Potential Loyalist</v>
      </c>
    </row>
    <row r="8783" spans="1:25">
      <c r="A8783" t="s">
        <v>384</v>
      </c>
      <c r="B8783">
        <v>18</v>
      </c>
      <c r="C8783" t="s">
        <v>24</v>
      </c>
      <c r="D8783" t="s">
        <v>20</v>
      </c>
      <c r="E8783" s="6" t="s">
        <v>20853</v>
      </c>
      <c r="F8783" t="s">
        <v>26</v>
      </c>
      <c r="G8783">
        <v>6</v>
      </c>
      <c r="H8783">
        <v>2</v>
      </c>
      <c r="I8783">
        <v>45</v>
      </c>
      <c r="J8783">
        <v>4</v>
      </c>
      <c r="K8783">
        <v>489.02</v>
      </c>
      <c r="L8783" t="str">
        <f t="shared" si="822"/>
        <v/>
      </c>
      <c r="M8783">
        <v>1</v>
      </c>
      <c r="N8783" t="str">
        <f t="shared" si="823"/>
        <v/>
      </c>
      <c r="O8783">
        <v>49</v>
      </c>
      <c r="P8783" s="11">
        <v>0.33333333333333298</v>
      </c>
      <c r="Q8783" s="11">
        <v>8.8888888888888795E-2</v>
      </c>
      <c r="R8783" s="12">
        <v>489.02</v>
      </c>
      <c r="S8783" t="s">
        <v>22</v>
      </c>
      <c r="T8783">
        <v>0</v>
      </c>
      <c r="U8783">
        <f t="shared" si="824"/>
        <v>3</v>
      </c>
      <c r="V8783">
        <f t="shared" si="825"/>
        <v>1</v>
      </c>
      <c r="W8783">
        <f t="shared" si="826"/>
        <v>4</v>
      </c>
      <c r="X8783" t="str">
        <f t="shared" si="827"/>
        <v>314</v>
      </c>
      <c r="Y8783" t="str">
        <f>IF(Table1[[#This Row],[RFM_Score]]="555","Champion", IF(AND(J8783&gt;=4,V8783&gt;=4),"Loyal", IF(U8783&lt;=2,"At Risk", IF(W8783&gt;=4,"Potential Loyalist","Others"))))</f>
        <v>Potential Loyalist</v>
      </c>
    </row>
    <row r="8784" spans="1:25">
      <c r="A8784" t="s">
        <v>5344</v>
      </c>
      <c r="B8784">
        <v>24</v>
      </c>
      <c r="C8784" t="s">
        <v>19</v>
      </c>
      <c r="D8784" t="s">
        <v>25</v>
      </c>
      <c r="E8784" s="6" t="s">
        <v>20854</v>
      </c>
      <c r="F8784" t="s">
        <v>30</v>
      </c>
      <c r="G8784">
        <v>2</v>
      </c>
      <c r="H8784">
        <v>0</v>
      </c>
      <c r="I8784">
        <v>50</v>
      </c>
      <c r="J8784">
        <v>0</v>
      </c>
      <c r="K8784">
        <v>488.78</v>
      </c>
      <c r="L8784" t="str">
        <f t="shared" si="822"/>
        <v/>
      </c>
      <c r="M8784">
        <v>1</v>
      </c>
      <c r="N8784" t="str">
        <f t="shared" si="823"/>
        <v/>
      </c>
      <c r="O8784">
        <v>23</v>
      </c>
      <c r="P8784" s="11">
        <v>0</v>
      </c>
      <c r="Q8784" s="11">
        <v>0</v>
      </c>
      <c r="R8784" s="12">
        <v>488.78</v>
      </c>
      <c r="S8784" t="s">
        <v>22</v>
      </c>
      <c r="T8784">
        <v>0</v>
      </c>
      <c r="U8784">
        <f t="shared" si="824"/>
        <v>4</v>
      </c>
      <c r="V8784">
        <f t="shared" si="825"/>
        <v>1</v>
      </c>
      <c r="W8784">
        <f t="shared" si="826"/>
        <v>4</v>
      </c>
      <c r="X8784" t="str">
        <f t="shared" si="827"/>
        <v>414</v>
      </c>
      <c r="Y8784" t="str">
        <f>IF(Table1[[#This Row],[RFM_Score]]="555","Champion", IF(AND(J8784&gt;=4,V8784&gt;=4),"Loyal", IF(U8784&lt;=2,"At Risk", IF(W8784&gt;=4,"Potential Loyalist","Others"))))</f>
        <v>Potential Loyalist</v>
      </c>
    </row>
    <row r="8785" spans="1:25">
      <c r="A8785" t="s">
        <v>8141</v>
      </c>
      <c r="B8785">
        <v>21</v>
      </c>
      <c r="C8785" t="s">
        <v>19</v>
      </c>
      <c r="D8785" t="s">
        <v>25</v>
      </c>
      <c r="E8785" s="6" t="s">
        <v>20855</v>
      </c>
      <c r="F8785" t="s">
        <v>62</v>
      </c>
      <c r="G8785">
        <v>5</v>
      </c>
      <c r="H8785">
        <v>1</v>
      </c>
      <c r="I8785">
        <v>47</v>
      </c>
      <c r="J8785">
        <v>2</v>
      </c>
      <c r="K8785">
        <v>488.43</v>
      </c>
      <c r="L8785" t="str">
        <f t="shared" si="822"/>
        <v/>
      </c>
      <c r="M8785">
        <v>1</v>
      </c>
      <c r="N8785" t="str">
        <f t="shared" si="823"/>
        <v/>
      </c>
      <c r="O8785">
        <v>30</v>
      </c>
      <c r="P8785" s="11">
        <v>0.2</v>
      </c>
      <c r="Q8785" s="11">
        <v>4.2553191489361701E-2</v>
      </c>
      <c r="R8785" s="12">
        <v>488.43</v>
      </c>
      <c r="S8785" t="s">
        <v>22</v>
      </c>
      <c r="T8785">
        <v>0</v>
      </c>
      <c r="U8785">
        <f t="shared" si="824"/>
        <v>4</v>
      </c>
      <c r="V8785">
        <f t="shared" si="825"/>
        <v>1</v>
      </c>
      <c r="W8785">
        <f t="shared" si="826"/>
        <v>4</v>
      </c>
      <c r="X8785" t="str">
        <f t="shared" si="827"/>
        <v>414</v>
      </c>
      <c r="Y8785" t="str">
        <f>IF(Table1[[#This Row],[RFM_Score]]="555","Champion", IF(AND(J8785&gt;=4,V8785&gt;=4),"Loyal", IF(U8785&lt;=2,"At Risk", IF(W8785&gt;=4,"Potential Loyalist","Others"))))</f>
        <v>Potential Loyalist</v>
      </c>
    </row>
    <row r="8786" spans="1:25">
      <c r="A8786" t="s">
        <v>3675</v>
      </c>
      <c r="B8786">
        <v>33</v>
      </c>
      <c r="C8786" t="s">
        <v>24</v>
      </c>
      <c r="D8786" t="s">
        <v>41</v>
      </c>
      <c r="E8786" s="6" t="s">
        <v>20856</v>
      </c>
      <c r="F8786" t="s">
        <v>26</v>
      </c>
      <c r="G8786">
        <v>4</v>
      </c>
      <c r="H8786">
        <v>1</v>
      </c>
      <c r="I8786">
        <v>58</v>
      </c>
      <c r="J8786">
        <v>3</v>
      </c>
      <c r="K8786">
        <v>487.79</v>
      </c>
      <c r="L8786" t="str">
        <f t="shared" si="822"/>
        <v/>
      </c>
      <c r="M8786">
        <v>1</v>
      </c>
      <c r="N8786" t="str">
        <f t="shared" si="823"/>
        <v/>
      </c>
      <c r="O8786">
        <v>14</v>
      </c>
      <c r="P8786" s="11">
        <v>0.25</v>
      </c>
      <c r="Q8786" s="11">
        <v>5.1724137931034399E-2</v>
      </c>
      <c r="R8786" s="12">
        <v>487.79</v>
      </c>
      <c r="S8786" t="s">
        <v>22</v>
      </c>
      <c r="T8786">
        <v>0</v>
      </c>
      <c r="U8786">
        <f t="shared" si="824"/>
        <v>5</v>
      </c>
      <c r="V8786">
        <f t="shared" si="825"/>
        <v>1</v>
      </c>
      <c r="W8786">
        <f t="shared" si="826"/>
        <v>4</v>
      </c>
      <c r="X8786" t="str">
        <f t="shared" si="827"/>
        <v>514</v>
      </c>
      <c r="Y8786" t="str">
        <f>IF(Table1[[#This Row],[RFM_Score]]="555","Champion", IF(AND(J8786&gt;=4,V8786&gt;=4),"Loyal", IF(U8786&lt;=2,"At Risk", IF(W8786&gt;=4,"Potential Loyalist","Others"))))</f>
        <v>Potential Loyalist</v>
      </c>
    </row>
    <row r="8787" spans="1:25">
      <c r="A8787" t="s">
        <v>6554</v>
      </c>
      <c r="B8787">
        <v>36</v>
      </c>
      <c r="C8787" t="s">
        <v>19</v>
      </c>
      <c r="D8787" t="s">
        <v>20</v>
      </c>
      <c r="E8787" s="6" t="s">
        <v>20857</v>
      </c>
      <c r="F8787" t="s">
        <v>21</v>
      </c>
      <c r="G8787">
        <v>3</v>
      </c>
      <c r="H8787">
        <v>2</v>
      </c>
      <c r="I8787">
        <v>55</v>
      </c>
      <c r="J8787">
        <v>2</v>
      </c>
      <c r="K8787">
        <v>487.48</v>
      </c>
      <c r="L8787" t="str">
        <f t="shared" si="822"/>
        <v/>
      </c>
      <c r="M8787">
        <v>1</v>
      </c>
      <c r="N8787" t="str">
        <f t="shared" si="823"/>
        <v/>
      </c>
      <c r="O8787">
        <v>10</v>
      </c>
      <c r="P8787" s="11">
        <v>0.66666666666666596</v>
      </c>
      <c r="Q8787" s="11">
        <v>3.6363636363636299E-2</v>
      </c>
      <c r="R8787" s="12">
        <v>487.48</v>
      </c>
      <c r="S8787" t="s">
        <v>22</v>
      </c>
      <c r="T8787">
        <v>0</v>
      </c>
      <c r="U8787">
        <f t="shared" si="824"/>
        <v>5</v>
      </c>
      <c r="V8787">
        <f t="shared" si="825"/>
        <v>1</v>
      </c>
      <c r="W8787">
        <f t="shared" si="826"/>
        <v>4</v>
      </c>
      <c r="X8787" t="str">
        <f t="shared" si="827"/>
        <v>514</v>
      </c>
      <c r="Y8787" t="str">
        <f>IF(Table1[[#This Row],[RFM_Score]]="555","Champion", IF(AND(J8787&gt;=4,V8787&gt;=4),"Loyal", IF(U8787&lt;=2,"At Risk", IF(W8787&gt;=4,"Potential Loyalist","Others"))))</f>
        <v>Potential Loyalist</v>
      </c>
    </row>
    <row r="8788" spans="1:25">
      <c r="A8788" t="s">
        <v>11691</v>
      </c>
      <c r="B8788">
        <v>18</v>
      </c>
      <c r="C8788" t="s">
        <v>19</v>
      </c>
      <c r="D8788" t="s">
        <v>25</v>
      </c>
      <c r="E8788" s="6" t="s">
        <v>20858</v>
      </c>
      <c r="F8788" t="s">
        <v>26</v>
      </c>
      <c r="G8788">
        <v>3</v>
      </c>
      <c r="H8788">
        <v>2</v>
      </c>
      <c r="I8788">
        <v>41</v>
      </c>
      <c r="J8788">
        <v>1</v>
      </c>
      <c r="K8788">
        <v>484.8</v>
      </c>
      <c r="L8788" t="str">
        <f t="shared" si="822"/>
        <v/>
      </c>
      <c r="M8788">
        <v>1</v>
      </c>
      <c r="N8788" t="str">
        <f t="shared" si="823"/>
        <v/>
      </c>
      <c r="O8788">
        <v>3</v>
      </c>
      <c r="P8788" s="11">
        <v>0.66666666666666596</v>
      </c>
      <c r="Q8788" s="11">
        <v>2.4390243902439001E-2</v>
      </c>
      <c r="R8788" s="12">
        <v>484.8</v>
      </c>
      <c r="S8788" t="s">
        <v>22</v>
      </c>
      <c r="T8788">
        <v>0</v>
      </c>
      <c r="U8788">
        <f t="shared" si="824"/>
        <v>5</v>
      </c>
      <c r="V8788">
        <f t="shared" si="825"/>
        <v>1</v>
      </c>
      <c r="W8788">
        <f t="shared" si="826"/>
        <v>4</v>
      </c>
      <c r="X8788" t="str">
        <f t="shared" si="827"/>
        <v>514</v>
      </c>
      <c r="Y8788" t="str">
        <f>IF(Table1[[#This Row],[RFM_Score]]="555","Champion", IF(AND(J8788&gt;=4,V8788&gt;=4),"Loyal", IF(U8788&lt;=2,"At Risk", IF(W8788&gt;=4,"Potential Loyalist","Others"))))</f>
        <v>Potential Loyalist</v>
      </c>
    </row>
    <row r="8789" spans="1:25">
      <c r="A8789" t="s">
        <v>634</v>
      </c>
      <c r="B8789">
        <v>23</v>
      </c>
      <c r="C8789" t="s">
        <v>19</v>
      </c>
      <c r="D8789" t="s">
        <v>35</v>
      </c>
      <c r="E8789" s="6" t="s">
        <v>20859</v>
      </c>
      <c r="F8789" t="s">
        <v>26</v>
      </c>
      <c r="G8789">
        <v>1</v>
      </c>
      <c r="H8789">
        <v>0</v>
      </c>
      <c r="I8789">
        <v>44</v>
      </c>
      <c r="J8789">
        <v>0</v>
      </c>
      <c r="K8789">
        <v>484.49</v>
      </c>
      <c r="L8789" t="str">
        <f t="shared" si="822"/>
        <v/>
      </c>
      <c r="M8789">
        <v>1</v>
      </c>
      <c r="N8789" t="str">
        <f t="shared" si="823"/>
        <v/>
      </c>
      <c r="O8789">
        <v>2</v>
      </c>
      <c r="P8789" s="11">
        <v>0</v>
      </c>
      <c r="Q8789" s="11">
        <v>0</v>
      </c>
      <c r="R8789" s="12">
        <v>484.49</v>
      </c>
      <c r="S8789" t="s">
        <v>22</v>
      </c>
      <c r="T8789">
        <v>0</v>
      </c>
      <c r="U8789">
        <f t="shared" si="824"/>
        <v>5</v>
      </c>
      <c r="V8789">
        <f t="shared" si="825"/>
        <v>1</v>
      </c>
      <c r="W8789">
        <f t="shared" si="826"/>
        <v>4</v>
      </c>
      <c r="X8789" t="str">
        <f t="shared" si="827"/>
        <v>514</v>
      </c>
      <c r="Y8789" t="str">
        <f>IF(Table1[[#This Row],[RFM_Score]]="555","Champion", IF(AND(J8789&gt;=4,V8789&gt;=4),"Loyal", IF(U8789&lt;=2,"At Risk", IF(W8789&gt;=4,"Potential Loyalist","Others"))))</f>
        <v>Potential Loyalist</v>
      </c>
    </row>
    <row r="8790" spans="1:25">
      <c r="A8790" t="s">
        <v>1738</v>
      </c>
      <c r="B8790">
        <v>40</v>
      </c>
      <c r="C8790" t="s">
        <v>19</v>
      </c>
      <c r="D8790" t="s">
        <v>29</v>
      </c>
      <c r="E8790" s="6" t="s">
        <v>20860</v>
      </c>
      <c r="F8790" t="s">
        <v>26</v>
      </c>
      <c r="G8790">
        <v>5</v>
      </c>
      <c r="H8790">
        <v>3</v>
      </c>
      <c r="I8790">
        <v>44</v>
      </c>
      <c r="J8790">
        <v>1</v>
      </c>
      <c r="K8790">
        <v>484.02</v>
      </c>
      <c r="L8790" t="str">
        <f t="shared" si="822"/>
        <v/>
      </c>
      <c r="M8790">
        <v>1</v>
      </c>
      <c r="N8790" t="str">
        <f t="shared" si="823"/>
        <v/>
      </c>
      <c r="O8790">
        <v>26</v>
      </c>
      <c r="P8790" s="11">
        <v>0.6</v>
      </c>
      <c r="Q8790" s="11">
        <v>2.27272727272727E-2</v>
      </c>
      <c r="R8790" s="12">
        <v>484.02</v>
      </c>
      <c r="S8790" t="s">
        <v>22</v>
      </c>
      <c r="T8790">
        <v>0</v>
      </c>
      <c r="U8790">
        <f t="shared" si="824"/>
        <v>4</v>
      </c>
      <c r="V8790">
        <f t="shared" si="825"/>
        <v>1</v>
      </c>
      <c r="W8790">
        <f t="shared" si="826"/>
        <v>4</v>
      </c>
      <c r="X8790" t="str">
        <f t="shared" si="827"/>
        <v>414</v>
      </c>
      <c r="Y8790" t="str">
        <f>IF(Table1[[#This Row],[RFM_Score]]="555","Champion", IF(AND(J8790&gt;=4,V8790&gt;=4),"Loyal", IF(U8790&lt;=2,"At Risk", IF(W8790&gt;=4,"Potential Loyalist","Others"))))</f>
        <v>Potential Loyalist</v>
      </c>
    </row>
    <row r="8791" spans="1:25">
      <c r="A8791" t="s">
        <v>5282</v>
      </c>
      <c r="B8791">
        <v>34</v>
      </c>
      <c r="C8791" t="s">
        <v>19</v>
      </c>
      <c r="D8791" t="s">
        <v>35</v>
      </c>
      <c r="E8791" s="6" t="s">
        <v>20861</v>
      </c>
      <c r="F8791" t="s">
        <v>62</v>
      </c>
      <c r="G8791">
        <v>2</v>
      </c>
      <c r="H8791">
        <v>1</v>
      </c>
      <c r="I8791">
        <v>49</v>
      </c>
      <c r="J8791">
        <v>1</v>
      </c>
      <c r="K8791">
        <v>481.43</v>
      </c>
      <c r="L8791" t="str">
        <f t="shared" si="822"/>
        <v/>
      </c>
      <c r="M8791">
        <v>1</v>
      </c>
      <c r="N8791" t="str">
        <f t="shared" si="823"/>
        <v/>
      </c>
      <c r="O8791">
        <v>138</v>
      </c>
      <c r="P8791" s="11">
        <v>0.5</v>
      </c>
      <c r="Q8791" s="11">
        <v>2.04081632653061E-2</v>
      </c>
      <c r="R8791" s="12">
        <v>481.43</v>
      </c>
      <c r="S8791" t="s">
        <v>22</v>
      </c>
      <c r="T8791">
        <v>0</v>
      </c>
      <c r="U8791">
        <f t="shared" si="824"/>
        <v>1</v>
      </c>
      <c r="V8791">
        <f t="shared" si="825"/>
        <v>1</v>
      </c>
      <c r="W8791">
        <f t="shared" si="826"/>
        <v>4</v>
      </c>
      <c r="X8791" t="str">
        <f t="shared" si="827"/>
        <v>114</v>
      </c>
      <c r="Y8791" t="str">
        <f>IF(Table1[[#This Row],[RFM_Score]]="555","Champion", IF(AND(J8791&gt;=4,V8791&gt;=4),"Loyal", IF(U8791&lt;=2,"At Risk", IF(W8791&gt;=4,"Potential Loyalist","Others"))))</f>
        <v>At Risk</v>
      </c>
    </row>
    <row r="8792" spans="1:25">
      <c r="A8792" t="s">
        <v>9085</v>
      </c>
      <c r="B8792">
        <v>32</v>
      </c>
      <c r="C8792" t="s">
        <v>19</v>
      </c>
      <c r="D8792" t="s">
        <v>41</v>
      </c>
      <c r="E8792" s="6" t="s">
        <v>20862</v>
      </c>
      <c r="F8792" t="s">
        <v>21</v>
      </c>
      <c r="G8792">
        <v>2</v>
      </c>
      <c r="H8792">
        <v>0</v>
      </c>
      <c r="I8792">
        <v>41</v>
      </c>
      <c r="J8792">
        <v>1</v>
      </c>
      <c r="K8792">
        <v>481.26</v>
      </c>
      <c r="L8792" t="str">
        <f t="shared" si="822"/>
        <v/>
      </c>
      <c r="M8792">
        <v>1</v>
      </c>
      <c r="N8792" t="str">
        <f t="shared" si="823"/>
        <v/>
      </c>
      <c r="O8792">
        <v>37</v>
      </c>
      <c r="P8792" s="11">
        <v>0</v>
      </c>
      <c r="Q8792" s="11">
        <v>2.4390243902439001E-2</v>
      </c>
      <c r="R8792" s="12">
        <v>481.26</v>
      </c>
      <c r="S8792" t="s">
        <v>22</v>
      </c>
      <c r="T8792">
        <v>1</v>
      </c>
      <c r="U8792">
        <f t="shared" si="824"/>
        <v>4</v>
      </c>
      <c r="V8792">
        <f t="shared" si="825"/>
        <v>1</v>
      </c>
      <c r="W8792">
        <f t="shared" si="826"/>
        <v>4</v>
      </c>
      <c r="X8792" t="str">
        <f t="shared" si="827"/>
        <v>414</v>
      </c>
      <c r="Y8792" t="str">
        <f>IF(Table1[[#This Row],[RFM_Score]]="555","Champion", IF(AND(J8792&gt;=4,V8792&gt;=4),"Loyal", IF(U8792&lt;=2,"At Risk", IF(W8792&gt;=4,"Potential Loyalist","Others"))))</f>
        <v>Potential Loyalist</v>
      </c>
    </row>
    <row r="8793" spans="1:25">
      <c r="A8793" t="s">
        <v>10190</v>
      </c>
      <c r="B8793">
        <v>18</v>
      </c>
      <c r="C8793" t="s">
        <v>24</v>
      </c>
      <c r="D8793" t="s">
        <v>25</v>
      </c>
      <c r="E8793" s="6" t="s">
        <v>20863</v>
      </c>
      <c r="F8793" t="s">
        <v>21</v>
      </c>
      <c r="G8793">
        <v>3</v>
      </c>
      <c r="H8793">
        <v>2</v>
      </c>
      <c r="I8793">
        <v>54</v>
      </c>
      <c r="J8793">
        <v>0</v>
      </c>
      <c r="K8793">
        <v>479.27</v>
      </c>
      <c r="L8793" t="str">
        <f t="shared" si="822"/>
        <v/>
      </c>
      <c r="M8793">
        <v>1</v>
      </c>
      <c r="N8793" t="str">
        <f t="shared" si="823"/>
        <v/>
      </c>
      <c r="O8793">
        <v>24</v>
      </c>
      <c r="P8793" s="11">
        <v>0.66666666666666596</v>
      </c>
      <c r="Q8793" s="11">
        <v>0</v>
      </c>
      <c r="R8793" s="12">
        <v>479.27</v>
      </c>
      <c r="S8793" t="s">
        <v>22</v>
      </c>
      <c r="T8793">
        <v>0</v>
      </c>
      <c r="U8793">
        <f t="shared" si="824"/>
        <v>4</v>
      </c>
      <c r="V8793">
        <f t="shared" si="825"/>
        <v>1</v>
      </c>
      <c r="W8793">
        <f t="shared" si="826"/>
        <v>4</v>
      </c>
      <c r="X8793" t="str">
        <f t="shared" si="827"/>
        <v>414</v>
      </c>
      <c r="Y8793" t="str">
        <f>IF(Table1[[#This Row],[RFM_Score]]="555","Champion", IF(AND(J8793&gt;=4,V8793&gt;=4),"Loyal", IF(U8793&lt;=2,"At Risk", IF(W8793&gt;=4,"Potential Loyalist","Others"))))</f>
        <v>Potential Loyalist</v>
      </c>
    </row>
    <row r="8794" spans="1:25">
      <c r="A8794" t="s">
        <v>9183</v>
      </c>
      <c r="B8794">
        <v>32</v>
      </c>
      <c r="C8794" t="s">
        <v>19</v>
      </c>
      <c r="D8794" t="s">
        <v>46</v>
      </c>
      <c r="E8794" s="6" t="s">
        <v>20864</v>
      </c>
      <c r="F8794" t="s">
        <v>26</v>
      </c>
      <c r="G8794">
        <v>2</v>
      </c>
      <c r="H8794">
        <v>0</v>
      </c>
      <c r="I8794">
        <v>40</v>
      </c>
      <c r="J8794">
        <v>2</v>
      </c>
      <c r="K8794">
        <v>479.13</v>
      </c>
      <c r="L8794" t="str">
        <f t="shared" si="822"/>
        <v/>
      </c>
      <c r="M8794">
        <v>1</v>
      </c>
      <c r="N8794" t="str">
        <f t="shared" si="823"/>
        <v/>
      </c>
      <c r="O8794">
        <v>51</v>
      </c>
      <c r="P8794" s="11">
        <v>0</v>
      </c>
      <c r="Q8794" s="11">
        <v>0.05</v>
      </c>
      <c r="R8794" s="12">
        <v>479.13</v>
      </c>
      <c r="S8794" t="s">
        <v>22</v>
      </c>
      <c r="T8794">
        <v>0</v>
      </c>
      <c r="U8794">
        <f t="shared" si="824"/>
        <v>3</v>
      </c>
      <c r="V8794">
        <f t="shared" si="825"/>
        <v>1</v>
      </c>
      <c r="W8794">
        <f t="shared" si="826"/>
        <v>4</v>
      </c>
      <c r="X8794" t="str">
        <f t="shared" si="827"/>
        <v>314</v>
      </c>
      <c r="Y8794" t="str">
        <f>IF(Table1[[#This Row],[RFM_Score]]="555","Champion", IF(AND(J8794&gt;=4,V8794&gt;=4),"Loyal", IF(U8794&lt;=2,"At Risk", IF(W8794&gt;=4,"Potential Loyalist","Others"))))</f>
        <v>Potential Loyalist</v>
      </c>
    </row>
    <row r="8795" spans="1:25">
      <c r="A8795" t="s">
        <v>6799</v>
      </c>
      <c r="B8795">
        <v>38</v>
      </c>
      <c r="C8795" t="s">
        <v>24</v>
      </c>
      <c r="D8795" t="s">
        <v>49</v>
      </c>
      <c r="E8795" s="6" t="s">
        <v>20865</v>
      </c>
      <c r="F8795" t="s">
        <v>62</v>
      </c>
      <c r="G8795">
        <v>4</v>
      </c>
      <c r="H8795">
        <v>3</v>
      </c>
      <c r="I8795">
        <v>45</v>
      </c>
      <c r="J8795">
        <v>0</v>
      </c>
      <c r="K8795">
        <v>478.07</v>
      </c>
      <c r="L8795" t="str">
        <f t="shared" si="822"/>
        <v/>
      </c>
      <c r="M8795">
        <v>1</v>
      </c>
      <c r="N8795" t="str">
        <f t="shared" si="823"/>
        <v/>
      </c>
      <c r="O8795">
        <v>32</v>
      </c>
      <c r="P8795" s="11">
        <v>0.75</v>
      </c>
      <c r="Q8795" s="11">
        <v>0</v>
      </c>
      <c r="R8795" s="12">
        <v>478.07</v>
      </c>
      <c r="S8795" t="s">
        <v>22</v>
      </c>
      <c r="T8795">
        <v>0</v>
      </c>
      <c r="U8795">
        <f t="shared" si="824"/>
        <v>4</v>
      </c>
      <c r="V8795">
        <f t="shared" si="825"/>
        <v>1</v>
      </c>
      <c r="W8795">
        <f t="shared" si="826"/>
        <v>4</v>
      </c>
      <c r="X8795" t="str">
        <f t="shared" si="827"/>
        <v>414</v>
      </c>
      <c r="Y8795" t="str">
        <f>IF(Table1[[#This Row],[RFM_Score]]="555","Champion", IF(AND(J8795&gt;=4,V8795&gt;=4),"Loyal", IF(U8795&lt;=2,"At Risk", IF(W8795&gt;=4,"Potential Loyalist","Others"))))</f>
        <v>Potential Loyalist</v>
      </c>
    </row>
    <row r="8796" spans="1:25">
      <c r="A8796" t="s">
        <v>8960</v>
      </c>
      <c r="B8796">
        <v>33</v>
      </c>
      <c r="C8796" t="s">
        <v>19</v>
      </c>
      <c r="D8796" t="s">
        <v>25</v>
      </c>
      <c r="E8796" s="6" t="s">
        <v>20866</v>
      </c>
      <c r="F8796" t="s">
        <v>26</v>
      </c>
      <c r="G8796">
        <v>6</v>
      </c>
      <c r="H8796">
        <v>2</v>
      </c>
      <c r="I8796">
        <v>48</v>
      </c>
      <c r="J8796">
        <v>6</v>
      </c>
      <c r="K8796">
        <v>477.63</v>
      </c>
      <c r="L8796" t="str">
        <f t="shared" si="822"/>
        <v/>
      </c>
      <c r="M8796">
        <v>1</v>
      </c>
      <c r="N8796" t="str">
        <f t="shared" si="823"/>
        <v/>
      </c>
      <c r="O8796">
        <v>62</v>
      </c>
      <c r="P8796" s="11">
        <v>0.33333333333333298</v>
      </c>
      <c r="Q8796" s="11">
        <v>0.125</v>
      </c>
      <c r="R8796" s="12">
        <v>477.63</v>
      </c>
      <c r="S8796" t="s">
        <v>22</v>
      </c>
      <c r="T8796">
        <v>0</v>
      </c>
      <c r="U8796">
        <f t="shared" si="824"/>
        <v>3</v>
      </c>
      <c r="V8796">
        <f t="shared" si="825"/>
        <v>1</v>
      </c>
      <c r="W8796">
        <f t="shared" si="826"/>
        <v>4</v>
      </c>
      <c r="X8796" t="str">
        <f t="shared" si="827"/>
        <v>314</v>
      </c>
      <c r="Y8796" t="str">
        <f>IF(Table1[[#This Row],[RFM_Score]]="555","Champion", IF(AND(J8796&gt;=4,V8796&gt;=4),"Loyal", IF(U8796&lt;=2,"At Risk", IF(W8796&gt;=4,"Potential Loyalist","Others"))))</f>
        <v>Potential Loyalist</v>
      </c>
    </row>
    <row r="8797" spans="1:25">
      <c r="A8797" t="s">
        <v>5062</v>
      </c>
      <c r="B8797">
        <v>20</v>
      </c>
      <c r="C8797" t="s">
        <v>24</v>
      </c>
      <c r="D8797" t="s">
        <v>25</v>
      </c>
      <c r="E8797" s="6" t="s">
        <v>20867</v>
      </c>
      <c r="F8797" t="s">
        <v>26</v>
      </c>
      <c r="G8797">
        <v>0</v>
      </c>
      <c r="H8797">
        <v>0</v>
      </c>
      <c r="I8797">
        <v>46</v>
      </c>
      <c r="J8797">
        <v>4</v>
      </c>
      <c r="K8797">
        <v>477.5</v>
      </c>
      <c r="L8797" t="str">
        <f t="shared" si="822"/>
        <v/>
      </c>
      <c r="M8797">
        <v>1</v>
      </c>
      <c r="N8797" t="str">
        <f t="shared" si="823"/>
        <v/>
      </c>
      <c r="O8797">
        <v>12</v>
      </c>
      <c r="P8797" s="11">
        <v>0</v>
      </c>
      <c r="Q8797" s="11">
        <v>8.6956521739130405E-2</v>
      </c>
      <c r="R8797" s="12">
        <v>477.5</v>
      </c>
      <c r="S8797" t="s">
        <v>22</v>
      </c>
      <c r="T8797">
        <v>0</v>
      </c>
      <c r="U8797">
        <f t="shared" si="824"/>
        <v>5</v>
      </c>
      <c r="V8797">
        <f t="shared" si="825"/>
        <v>1</v>
      </c>
      <c r="W8797">
        <f t="shared" si="826"/>
        <v>4</v>
      </c>
      <c r="X8797" t="str">
        <f t="shared" si="827"/>
        <v>514</v>
      </c>
      <c r="Y8797" t="str">
        <f>IF(Table1[[#This Row],[RFM_Score]]="555","Champion", IF(AND(J8797&gt;=4,V8797&gt;=4),"Loyal", IF(U8797&lt;=2,"At Risk", IF(W8797&gt;=4,"Potential Loyalist","Others"))))</f>
        <v>Potential Loyalist</v>
      </c>
    </row>
    <row r="8798" spans="1:25">
      <c r="A8798" t="s">
        <v>3903</v>
      </c>
      <c r="B8798">
        <v>38</v>
      </c>
      <c r="C8798" t="s">
        <v>24</v>
      </c>
      <c r="D8798" t="s">
        <v>29</v>
      </c>
      <c r="E8798" s="6" t="s">
        <v>20868</v>
      </c>
      <c r="F8798" t="s">
        <v>21</v>
      </c>
      <c r="G8798">
        <v>5</v>
      </c>
      <c r="H8798">
        <v>2</v>
      </c>
      <c r="I8798">
        <v>45</v>
      </c>
      <c r="J8798">
        <v>1</v>
      </c>
      <c r="K8798">
        <v>477.26</v>
      </c>
      <c r="L8798" t="str">
        <f t="shared" si="822"/>
        <v/>
      </c>
      <c r="M8798">
        <v>1</v>
      </c>
      <c r="N8798" t="str">
        <f t="shared" si="823"/>
        <v/>
      </c>
      <c r="O8798">
        <v>4</v>
      </c>
      <c r="P8798" s="11">
        <v>0.4</v>
      </c>
      <c r="Q8798" s="11">
        <v>2.2222222222222199E-2</v>
      </c>
      <c r="R8798" s="12">
        <v>477.26</v>
      </c>
      <c r="S8798" t="s">
        <v>22</v>
      </c>
      <c r="T8798">
        <v>1</v>
      </c>
      <c r="U8798">
        <f t="shared" si="824"/>
        <v>5</v>
      </c>
      <c r="V8798">
        <f t="shared" si="825"/>
        <v>1</v>
      </c>
      <c r="W8798">
        <f t="shared" si="826"/>
        <v>4</v>
      </c>
      <c r="X8798" t="str">
        <f t="shared" si="827"/>
        <v>514</v>
      </c>
      <c r="Y8798" t="str">
        <f>IF(Table1[[#This Row],[RFM_Score]]="555","Champion", IF(AND(J8798&gt;=4,V8798&gt;=4),"Loyal", IF(U8798&lt;=2,"At Risk", IF(W8798&gt;=4,"Potential Loyalist","Others"))))</f>
        <v>Potential Loyalist</v>
      </c>
    </row>
    <row r="8799" spans="1:25">
      <c r="A8799" t="s">
        <v>97</v>
      </c>
      <c r="B8799">
        <v>29</v>
      </c>
      <c r="C8799" t="s">
        <v>24</v>
      </c>
      <c r="D8799" t="s">
        <v>49</v>
      </c>
      <c r="E8799" s="6" t="s">
        <v>20869</v>
      </c>
      <c r="F8799" t="s">
        <v>37</v>
      </c>
      <c r="G8799">
        <v>7</v>
      </c>
      <c r="H8799">
        <v>5</v>
      </c>
      <c r="I8799">
        <v>35</v>
      </c>
      <c r="J8799">
        <v>2</v>
      </c>
      <c r="K8799">
        <v>476.99</v>
      </c>
      <c r="L8799" t="str">
        <f t="shared" si="822"/>
        <v/>
      </c>
      <c r="M8799">
        <v>1</v>
      </c>
      <c r="N8799" t="str">
        <f t="shared" si="823"/>
        <v/>
      </c>
      <c r="O8799">
        <v>18</v>
      </c>
      <c r="P8799" s="11">
        <v>0.71428571428571397</v>
      </c>
      <c r="Q8799" s="11">
        <v>5.7142857142857099E-2</v>
      </c>
      <c r="R8799" s="12">
        <v>476.99</v>
      </c>
      <c r="S8799" t="s">
        <v>22</v>
      </c>
      <c r="T8799">
        <v>0</v>
      </c>
      <c r="U8799">
        <f t="shared" si="824"/>
        <v>5</v>
      </c>
      <c r="V8799">
        <f t="shared" si="825"/>
        <v>1</v>
      </c>
      <c r="W8799">
        <f t="shared" si="826"/>
        <v>4</v>
      </c>
      <c r="X8799" t="str">
        <f t="shared" si="827"/>
        <v>514</v>
      </c>
      <c r="Y8799" t="str">
        <f>IF(Table1[[#This Row],[RFM_Score]]="555","Champion", IF(AND(J8799&gt;=4,V8799&gt;=4),"Loyal", IF(U8799&lt;=2,"At Risk", IF(W8799&gt;=4,"Potential Loyalist","Others"))))</f>
        <v>Potential Loyalist</v>
      </c>
    </row>
    <row r="8800" spans="1:25">
      <c r="A8800" t="s">
        <v>9318</v>
      </c>
      <c r="B8800">
        <v>36</v>
      </c>
      <c r="C8800" t="s">
        <v>24</v>
      </c>
      <c r="D8800" t="s">
        <v>25</v>
      </c>
      <c r="E8800" s="6" t="s">
        <v>20870</v>
      </c>
      <c r="F8800" t="s">
        <v>37</v>
      </c>
      <c r="G8800">
        <v>3</v>
      </c>
      <c r="H8800">
        <v>0</v>
      </c>
      <c r="I8800">
        <v>63</v>
      </c>
      <c r="J8800">
        <v>0</v>
      </c>
      <c r="K8800">
        <v>476.52</v>
      </c>
      <c r="L8800" t="str">
        <f t="shared" si="822"/>
        <v/>
      </c>
      <c r="M8800">
        <v>1</v>
      </c>
      <c r="N8800" t="str">
        <f t="shared" si="823"/>
        <v/>
      </c>
      <c r="O8800">
        <v>20</v>
      </c>
      <c r="P8800" s="11">
        <v>0</v>
      </c>
      <c r="Q8800" s="11">
        <v>0</v>
      </c>
      <c r="R8800" s="12">
        <v>476.52</v>
      </c>
      <c r="S8800" t="s">
        <v>22</v>
      </c>
      <c r="T8800">
        <v>0</v>
      </c>
      <c r="U8800">
        <f t="shared" si="824"/>
        <v>5</v>
      </c>
      <c r="V8800">
        <f t="shared" si="825"/>
        <v>1</v>
      </c>
      <c r="W8800">
        <f t="shared" si="826"/>
        <v>4</v>
      </c>
      <c r="X8800" t="str">
        <f t="shared" si="827"/>
        <v>514</v>
      </c>
      <c r="Y8800" t="str">
        <f>IF(Table1[[#This Row],[RFM_Score]]="555","Champion", IF(AND(J8800&gt;=4,V8800&gt;=4),"Loyal", IF(U8800&lt;=2,"At Risk", IF(W8800&gt;=4,"Potential Loyalist","Others"))))</f>
        <v>Potential Loyalist</v>
      </c>
    </row>
    <row r="8801" spans="1:25">
      <c r="A8801" t="s">
        <v>10390</v>
      </c>
      <c r="B8801">
        <v>24</v>
      </c>
      <c r="C8801" t="s">
        <v>19</v>
      </c>
      <c r="D8801" t="s">
        <v>25</v>
      </c>
      <c r="E8801" s="6" t="s">
        <v>20871</v>
      </c>
      <c r="F8801" t="s">
        <v>30</v>
      </c>
      <c r="G8801">
        <v>1</v>
      </c>
      <c r="H8801">
        <v>0</v>
      </c>
      <c r="I8801">
        <v>40</v>
      </c>
      <c r="J8801">
        <v>1</v>
      </c>
      <c r="K8801">
        <v>475.72</v>
      </c>
      <c r="L8801" t="str">
        <f t="shared" si="822"/>
        <v/>
      </c>
      <c r="M8801">
        <v>1</v>
      </c>
      <c r="N8801" t="str">
        <f t="shared" si="823"/>
        <v/>
      </c>
      <c r="O8801">
        <v>6</v>
      </c>
      <c r="P8801" s="11">
        <v>0</v>
      </c>
      <c r="Q8801" s="11">
        <v>2.5000000000000001E-2</v>
      </c>
      <c r="R8801" s="12">
        <v>475.72</v>
      </c>
      <c r="S8801" t="s">
        <v>22</v>
      </c>
      <c r="T8801">
        <v>0</v>
      </c>
      <c r="U8801">
        <f t="shared" si="824"/>
        <v>5</v>
      </c>
      <c r="V8801">
        <f t="shared" si="825"/>
        <v>1</v>
      </c>
      <c r="W8801">
        <f t="shared" si="826"/>
        <v>4</v>
      </c>
      <c r="X8801" t="str">
        <f t="shared" si="827"/>
        <v>514</v>
      </c>
      <c r="Y8801" t="str">
        <f>IF(Table1[[#This Row],[RFM_Score]]="555","Champion", IF(AND(J8801&gt;=4,V8801&gt;=4),"Loyal", IF(U8801&lt;=2,"At Risk", IF(W8801&gt;=4,"Potential Loyalist","Others"))))</f>
        <v>Potential Loyalist</v>
      </c>
    </row>
    <row r="8802" spans="1:25">
      <c r="A8802" t="s">
        <v>3845</v>
      </c>
      <c r="B8802">
        <v>42</v>
      </c>
      <c r="C8802" t="s">
        <v>24</v>
      </c>
      <c r="D8802" t="s">
        <v>25</v>
      </c>
      <c r="E8802" s="6" t="s">
        <v>20872</v>
      </c>
      <c r="F8802" t="s">
        <v>60</v>
      </c>
      <c r="G8802">
        <v>3</v>
      </c>
      <c r="H8802">
        <v>2</v>
      </c>
      <c r="I8802">
        <v>55</v>
      </c>
      <c r="J8802">
        <v>2</v>
      </c>
      <c r="K8802">
        <v>474.87</v>
      </c>
      <c r="L8802" t="str">
        <f t="shared" si="822"/>
        <v/>
      </c>
      <c r="M8802">
        <v>1</v>
      </c>
      <c r="N8802" t="str">
        <f t="shared" si="823"/>
        <v/>
      </c>
      <c r="O8802">
        <v>57</v>
      </c>
      <c r="P8802" s="11">
        <v>0.66666666666666596</v>
      </c>
      <c r="Q8802" s="11">
        <v>3.6363636363636299E-2</v>
      </c>
      <c r="R8802" s="12">
        <v>474.87</v>
      </c>
      <c r="S8802" t="s">
        <v>22</v>
      </c>
      <c r="T8802">
        <v>0</v>
      </c>
      <c r="U8802">
        <f t="shared" si="824"/>
        <v>3</v>
      </c>
      <c r="V8802">
        <f t="shared" si="825"/>
        <v>1</v>
      </c>
      <c r="W8802">
        <f t="shared" si="826"/>
        <v>4</v>
      </c>
      <c r="X8802" t="str">
        <f t="shared" si="827"/>
        <v>314</v>
      </c>
      <c r="Y8802" t="str">
        <f>IF(Table1[[#This Row],[RFM_Score]]="555","Champion", IF(AND(J8802&gt;=4,V8802&gt;=4),"Loyal", IF(U8802&lt;=2,"At Risk", IF(W8802&gt;=4,"Potential Loyalist","Others"))))</f>
        <v>Potential Loyalist</v>
      </c>
    </row>
    <row r="8803" spans="1:25">
      <c r="A8803" t="s">
        <v>11433</v>
      </c>
      <c r="B8803">
        <v>36</v>
      </c>
      <c r="C8803" t="s">
        <v>24</v>
      </c>
      <c r="D8803" t="s">
        <v>25</v>
      </c>
      <c r="E8803" s="6" t="s">
        <v>20873</v>
      </c>
      <c r="F8803" t="s">
        <v>26</v>
      </c>
      <c r="G8803">
        <v>3</v>
      </c>
      <c r="H8803">
        <v>2</v>
      </c>
      <c r="I8803">
        <v>61</v>
      </c>
      <c r="J8803">
        <v>1</v>
      </c>
      <c r="K8803">
        <v>473.29</v>
      </c>
      <c r="L8803" t="str">
        <f t="shared" si="822"/>
        <v/>
      </c>
      <c r="M8803">
        <v>1</v>
      </c>
      <c r="N8803" t="str">
        <f t="shared" si="823"/>
        <v/>
      </c>
      <c r="O8803">
        <v>34</v>
      </c>
      <c r="P8803" s="11">
        <v>0.66666666666666596</v>
      </c>
      <c r="Q8803" s="11">
        <v>1.63934426229508E-2</v>
      </c>
      <c r="R8803" s="12">
        <v>473.29</v>
      </c>
      <c r="S8803" t="s">
        <v>22</v>
      </c>
      <c r="T8803">
        <v>0</v>
      </c>
      <c r="U8803">
        <f t="shared" si="824"/>
        <v>4</v>
      </c>
      <c r="V8803">
        <f t="shared" si="825"/>
        <v>1</v>
      </c>
      <c r="W8803">
        <f t="shared" si="826"/>
        <v>4</v>
      </c>
      <c r="X8803" t="str">
        <f t="shared" si="827"/>
        <v>414</v>
      </c>
      <c r="Y8803" t="str">
        <f>IF(Table1[[#This Row],[RFM_Score]]="555","Champion", IF(AND(J8803&gt;=4,V8803&gt;=4),"Loyal", IF(U8803&lt;=2,"At Risk", IF(W8803&gt;=4,"Potential Loyalist","Others"))))</f>
        <v>Potential Loyalist</v>
      </c>
    </row>
    <row r="8804" spans="1:25">
      <c r="A8804" t="s">
        <v>7095</v>
      </c>
      <c r="B8804">
        <v>58</v>
      </c>
      <c r="C8804" t="s">
        <v>19</v>
      </c>
      <c r="D8804" t="s">
        <v>25</v>
      </c>
      <c r="E8804" s="6" t="s">
        <v>20874</v>
      </c>
      <c r="F8804" t="s">
        <v>30</v>
      </c>
      <c r="G8804">
        <v>2</v>
      </c>
      <c r="H8804">
        <v>1</v>
      </c>
      <c r="I8804">
        <v>51</v>
      </c>
      <c r="J8804">
        <v>5</v>
      </c>
      <c r="K8804">
        <v>473.22</v>
      </c>
      <c r="L8804" t="str">
        <f t="shared" si="822"/>
        <v/>
      </c>
      <c r="M8804">
        <v>1</v>
      </c>
      <c r="N8804" t="str">
        <f t="shared" si="823"/>
        <v/>
      </c>
      <c r="O8804">
        <v>14</v>
      </c>
      <c r="P8804" s="11">
        <v>0.5</v>
      </c>
      <c r="Q8804" s="11">
        <v>9.8039215686274495E-2</v>
      </c>
      <c r="R8804" s="12">
        <v>473.22</v>
      </c>
      <c r="S8804" t="s">
        <v>22</v>
      </c>
      <c r="T8804">
        <v>1</v>
      </c>
      <c r="U8804">
        <f t="shared" si="824"/>
        <v>5</v>
      </c>
      <c r="V8804">
        <f t="shared" si="825"/>
        <v>1</v>
      </c>
      <c r="W8804">
        <f t="shared" si="826"/>
        <v>4</v>
      </c>
      <c r="X8804" t="str">
        <f t="shared" si="827"/>
        <v>514</v>
      </c>
      <c r="Y8804" t="str">
        <f>IF(Table1[[#This Row],[RFM_Score]]="555","Champion", IF(AND(J8804&gt;=4,V8804&gt;=4),"Loyal", IF(U8804&lt;=2,"At Risk", IF(W8804&gt;=4,"Potential Loyalist","Others"))))</f>
        <v>Potential Loyalist</v>
      </c>
    </row>
    <row r="8805" spans="1:25">
      <c r="A8805" t="s">
        <v>6435</v>
      </c>
      <c r="B8805">
        <v>45</v>
      </c>
      <c r="C8805" t="s">
        <v>19</v>
      </c>
      <c r="D8805" t="s">
        <v>25</v>
      </c>
      <c r="E8805" s="6" t="s">
        <v>20875</v>
      </c>
      <c r="F8805" t="s">
        <v>26</v>
      </c>
      <c r="G8805">
        <v>3</v>
      </c>
      <c r="H8805">
        <v>1</v>
      </c>
      <c r="I8805">
        <v>45</v>
      </c>
      <c r="J8805">
        <v>2</v>
      </c>
      <c r="K8805">
        <v>472.84</v>
      </c>
      <c r="L8805" t="str">
        <f t="shared" si="822"/>
        <v/>
      </c>
      <c r="M8805">
        <v>1</v>
      </c>
      <c r="N8805" t="str">
        <f t="shared" si="823"/>
        <v/>
      </c>
      <c r="O8805">
        <v>26</v>
      </c>
      <c r="P8805" s="11">
        <v>0.33333333333333298</v>
      </c>
      <c r="Q8805" s="11">
        <v>4.4444444444444398E-2</v>
      </c>
      <c r="R8805" s="12">
        <v>472.84</v>
      </c>
      <c r="S8805" t="s">
        <v>22</v>
      </c>
      <c r="T8805">
        <v>0</v>
      </c>
      <c r="U8805">
        <f t="shared" si="824"/>
        <v>4</v>
      </c>
      <c r="V8805">
        <f t="shared" si="825"/>
        <v>1</v>
      </c>
      <c r="W8805">
        <f t="shared" si="826"/>
        <v>4</v>
      </c>
      <c r="X8805" t="str">
        <f t="shared" si="827"/>
        <v>414</v>
      </c>
      <c r="Y8805" t="str">
        <f>IF(Table1[[#This Row],[RFM_Score]]="555","Champion", IF(AND(J8805&gt;=4,V8805&gt;=4),"Loyal", IF(U8805&lt;=2,"At Risk", IF(W8805&gt;=4,"Potential Loyalist","Others"))))</f>
        <v>Potential Loyalist</v>
      </c>
    </row>
    <row r="8806" spans="1:25">
      <c r="A8806" t="s">
        <v>11363</v>
      </c>
      <c r="B8806">
        <v>36</v>
      </c>
      <c r="C8806" t="s">
        <v>24</v>
      </c>
      <c r="D8806" t="s">
        <v>20</v>
      </c>
      <c r="E8806" s="6" t="s">
        <v>20876</v>
      </c>
      <c r="F8806" t="s">
        <v>26</v>
      </c>
      <c r="G8806">
        <v>2</v>
      </c>
      <c r="H8806">
        <v>0</v>
      </c>
      <c r="I8806">
        <v>49</v>
      </c>
      <c r="J8806">
        <v>2</v>
      </c>
      <c r="K8806">
        <v>472.08</v>
      </c>
      <c r="L8806" t="str">
        <f t="shared" si="822"/>
        <v/>
      </c>
      <c r="M8806">
        <v>1</v>
      </c>
      <c r="N8806" t="str">
        <f t="shared" si="823"/>
        <v/>
      </c>
      <c r="O8806">
        <v>37</v>
      </c>
      <c r="P8806" s="11">
        <v>0</v>
      </c>
      <c r="Q8806" s="11">
        <v>4.08163265306122E-2</v>
      </c>
      <c r="R8806" s="12">
        <v>472.08</v>
      </c>
      <c r="S8806" t="s">
        <v>22</v>
      </c>
      <c r="T8806">
        <v>0</v>
      </c>
      <c r="U8806">
        <f t="shared" si="824"/>
        <v>4</v>
      </c>
      <c r="V8806">
        <f t="shared" si="825"/>
        <v>1</v>
      </c>
      <c r="W8806">
        <f t="shared" si="826"/>
        <v>4</v>
      </c>
      <c r="X8806" t="str">
        <f t="shared" si="827"/>
        <v>414</v>
      </c>
      <c r="Y8806" t="str">
        <f>IF(Table1[[#This Row],[RFM_Score]]="555","Champion", IF(AND(J8806&gt;=4,V8806&gt;=4),"Loyal", IF(U8806&lt;=2,"At Risk", IF(W8806&gt;=4,"Potential Loyalist","Others"))))</f>
        <v>Potential Loyalist</v>
      </c>
    </row>
    <row r="8807" spans="1:25">
      <c r="A8807" t="s">
        <v>1185</v>
      </c>
      <c r="B8807">
        <v>54</v>
      </c>
      <c r="C8807" t="s">
        <v>24</v>
      </c>
      <c r="D8807" t="s">
        <v>41</v>
      </c>
      <c r="E8807" s="6" t="s">
        <v>20877</v>
      </c>
      <c r="F8807" t="s">
        <v>21</v>
      </c>
      <c r="G8807">
        <v>3</v>
      </c>
      <c r="H8807">
        <v>0</v>
      </c>
      <c r="I8807">
        <v>61</v>
      </c>
      <c r="J8807">
        <v>0</v>
      </c>
      <c r="K8807">
        <v>472.07</v>
      </c>
      <c r="L8807" t="str">
        <f t="shared" si="822"/>
        <v/>
      </c>
      <c r="M8807">
        <v>1</v>
      </c>
      <c r="N8807" t="str">
        <f t="shared" si="823"/>
        <v/>
      </c>
      <c r="O8807">
        <v>31</v>
      </c>
      <c r="P8807" s="11">
        <v>0</v>
      </c>
      <c r="Q8807" s="11">
        <v>0</v>
      </c>
      <c r="R8807" s="12">
        <v>472.07</v>
      </c>
      <c r="S8807" t="s">
        <v>22</v>
      </c>
      <c r="T8807">
        <v>0</v>
      </c>
      <c r="U8807">
        <f t="shared" si="824"/>
        <v>4</v>
      </c>
      <c r="V8807">
        <f t="shared" si="825"/>
        <v>1</v>
      </c>
      <c r="W8807">
        <f t="shared" si="826"/>
        <v>4</v>
      </c>
      <c r="X8807" t="str">
        <f t="shared" si="827"/>
        <v>414</v>
      </c>
      <c r="Y8807" t="str">
        <f>IF(Table1[[#This Row],[RFM_Score]]="555","Champion", IF(AND(J8807&gt;=4,V8807&gt;=4),"Loyal", IF(U8807&lt;=2,"At Risk", IF(W8807&gt;=4,"Potential Loyalist","Others"))))</f>
        <v>Potential Loyalist</v>
      </c>
    </row>
    <row r="8808" spans="1:25">
      <c r="A8808" t="s">
        <v>1873</v>
      </c>
      <c r="B8808">
        <v>21</v>
      </c>
      <c r="C8808" t="s">
        <v>24</v>
      </c>
      <c r="D8808" t="s">
        <v>29</v>
      </c>
      <c r="E8808" s="6" t="s">
        <v>20878</v>
      </c>
      <c r="F8808" t="s">
        <v>37</v>
      </c>
      <c r="G8808">
        <v>3</v>
      </c>
      <c r="H8808">
        <v>1</v>
      </c>
      <c r="I8808">
        <v>56</v>
      </c>
      <c r="J8808">
        <v>2</v>
      </c>
      <c r="K8808">
        <v>470.85</v>
      </c>
      <c r="L8808" t="str">
        <f t="shared" si="822"/>
        <v/>
      </c>
      <c r="M8808">
        <v>1</v>
      </c>
      <c r="N8808" t="str">
        <f t="shared" si="823"/>
        <v/>
      </c>
      <c r="O8808">
        <v>54</v>
      </c>
      <c r="P8808" s="11">
        <v>0.33333333333333298</v>
      </c>
      <c r="Q8808" s="11">
        <v>3.5714285714285698E-2</v>
      </c>
      <c r="R8808" s="12">
        <v>470.85</v>
      </c>
      <c r="S8808" t="s">
        <v>22</v>
      </c>
      <c r="T8808">
        <v>0</v>
      </c>
      <c r="U8808">
        <f t="shared" si="824"/>
        <v>3</v>
      </c>
      <c r="V8808">
        <f t="shared" si="825"/>
        <v>1</v>
      </c>
      <c r="W8808">
        <f t="shared" si="826"/>
        <v>4</v>
      </c>
      <c r="X8808" t="str">
        <f t="shared" si="827"/>
        <v>314</v>
      </c>
      <c r="Y8808" t="str">
        <f>IF(Table1[[#This Row],[RFM_Score]]="555","Champion", IF(AND(J8808&gt;=4,V8808&gt;=4),"Loyal", IF(U8808&lt;=2,"At Risk", IF(W8808&gt;=4,"Potential Loyalist","Others"))))</f>
        <v>Potential Loyalist</v>
      </c>
    </row>
    <row r="8809" spans="1:25">
      <c r="A8809" t="s">
        <v>10550</v>
      </c>
      <c r="B8809">
        <v>18</v>
      </c>
      <c r="C8809" t="s">
        <v>19</v>
      </c>
      <c r="D8809" t="s">
        <v>49</v>
      </c>
      <c r="E8809" s="6" t="s">
        <v>20879</v>
      </c>
      <c r="F8809" t="s">
        <v>37</v>
      </c>
      <c r="G8809">
        <v>5</v>
      </c>
      <c r="H8809">
        <v>3</v>
      </c>
      <c r="I8809">
        <v>38</v>
      </c>
      <c r="J8809">
        <v>3</v>
      </c>
      <c r="K8809">
        <v>468.89</v>
      </c>
      <c r="L8809" t="str">
        <f t="shared" si="822"/>
        <v/>
      </c>
      <c r="M8809">
        <v>1</v>
      </c>
      <c r="N8809" t="str">
        <f t="shared" si="823"/>
        <v/>
      </c>
      <c r="O8809">
        <v>3</v>
      </c>
      <c r="P8809" s="11">
        <v>0.6</v>
      </c>
      <c r="Q8809" s="11">
        <v>7.8947368421052599E-2</v>
      </c>
      <c r="R8809" s="12">
        <v>468.89</v>
      </c>
      <c r="S8809" t="s">
        <v>22</v>
      </c>
      <c r="T8809">
        <v>0</v>
      </c>
      <c r="U8809">
        <f t="shared" si="824"/>
        <v>5</v>
      </c>
      <c r="V8809">
        <f t="shared" si="825"/>
        <v>1</v>
      </c>
      <c r="W8809">
        <f t="shared" si="826"/>
        <v>4</v>
      </c>
      <c r="X8809" t="str">
        <f t="shared" si="827"/>
        <v>514</v>
      </c>
      <c r="Y8809" t="str">
        <f>IF(Table1[[#This Row],[RFM_Score]]="555","Champion", IF(AND(J8809&gt;=4,V8809&gt;=4),"Loyal", IF(U8809&lt;=2,"At Risk", IF(W8809&gt;=4,"Potential Loyalist","Others"))))</f>
        <v>Potential Loyalist</v>
      </c>
    </row>
    <row r="8810" spans="1:25">
      <c r="A8810" t="s">
        <v>627</v>
      </c>
      <c r="B8810">
        <v>35</v>
      </c>
      <c r="C8810" t="s">
        <v>19</v>
      </c>
      <c r="D8810" t="s">
        <v>46</v>
      </c>
      <c r="E8810" s="6" t="s">
        <v>20880</v>
      </c>
      <c r="F8810" t="s">
        <v>21</v>
      </c>
      <c r="G8810">
        <v>1</v>
      </c>
      <c r="H8810">
        <v>0</v>
      </c>
      <c r="I8810">
        <v>45</v>
      </c>
      <c r="J8810">
        <v>5</v>
      </c>
      <c r="K8810">
        <v>466.38</v>
      </c>
      <c r="L8810" t="str">
        <f t="shared" si="822"/>
        <v/>
      </c>
      <c r="M8810">
        <v>1</v>
      </c>
      <c r="N8810" t="str">
        <f t="shared" si="823"/>
        <v/>
      </c>
      <c r="O8810">
        <v>6</v>
      </c>
      <c r="P8810" s="11">
        <v>0</v>
      </c>
      <c r="Q8810" s="11">
        <v>0.11111111111111099</v>
      </c>
      <c r="R8810" s="12">
        <v>466.38</v>
      </c>
      <c r="S8810" t="s">
        <v>22</v>
      </c>
      <c r="T8810">
        <v>0</v>
      </c>
      <c r="U8810">
        <f t="shared" si="824"/>
        <v>5</v>
      </c>
      <c r="V8810">
        <f t="shared" si="825"/>
        <v>1</v>
      </c>
      <c r="W8810">
        <f t="shared" si="826"/>
        <v>4</v>
      </c>
      <c r="X8810" t="str">
        <f t="shared" si="827"/>
        <v>514</v>
      </c>
      <c r="Y8810" t="str">
        <f>IF(Table1[[#This Row],[RFM_Score]]="555","Champion", IF(AND(J8810&gt;=4,V8810&gt;=4),"Loyal", IF(U8810&lt;=2,"At Risk", IF(W8810&gt;=4,"Potential Loyalist","Others"))))</f>
        <v>Potential Loyalist</v>
      </c>
    </row>
    <row r="8811" spans="1:25">
      <c r="A8811" t="s">
        <v>10942</v>
      </c>
      <c r="B8811">
        <v>18</v>
      </c>
      <c r="C8811" t="s">
        <v>19</v>
      </c>
      <c r="D8811" t="s">
        <v>25</v>
      </c>
      <c r="E8811" s="6" t="s">
        <v>20881</v>
      </c>
      <c r="F8811" t="s">
        <v>37</v>
      </c>
      <c r="G8811">
        <v>4</v>
      </c>
      <c r="H8811">
        <v>0</v>
      </c>
      <c r="I8811">
        <v>50</v>
      </c>
      <c r="J8811">
        <v>1</v>
      </c>
      <c r="K8811">
        <v>464.65</v>
      </c>
      <c r="L8811" t="str">
        <f t="shared" si="822"/>
        <v/>
      </c>
      <c r="M8811">
        <v>1</v>
      </c>
      <c r="N8811" t="str">
        <f t="shared" si="823"/>
        <v/>
      </c>
      <c r="O8811">
        <v>43</v>
      </c>
      <c r="P8811" s="11">
        <v>0</v>
      </c>
      <c r="Q8811" s="11">
        <v>0.02</v>
      </c>
      <c r="R8811" s="12">
        <v>464.65</v>
      </c>
      <c r="S8811" t="s">
        <v>22</v>
      </c>
      <c r="T8811">
        <v>0</v>
      </c>
      <c r="U8811">
        <f t="shared" si="824"/>
        <v>3</v>
      </c>
      <c r="V8811">
        <f t="shared" si="825"/>
        <v>1</v>
      </c>
      <c r="W8811">
        <f t="shared" si="826"/>
        <v>4</v>
      </c>
      <c r="X8811" t="str">
        <f t="shared" si="827"/>
        <v>314</v>
      </c>
      <c r="Y8811" t="str">
        <f>IF(Table1[[#This Row],[RFM_Score]]="555","Champion", IF(AND(J8811&gt;=4,V8811&gt;=4),"Loyal", IF(U8811&lt;=2,"At Risk", IF(W8811&gt;=4,"Potential Loyalist","Others"))))</f>
        <v>Potential Loyalist</v>
      </c>
    </row>
    <row r="8812" spans="1:25">
      <c r="A8812" t="s">
        <v>11484</v>
      </c>
      <c r="B8812">
        <v>44</v>
      </c>
      <c r="C8812" t="s">
        <v>24</v>
      </c>
      <c r="D8812" t="s">
        <v>29</v>
      </c>
      <c r="E8812" s="6" t="s">
        <v>20882</v>
      </c>
      <c r="F8812" t="s">
        <v>26</v>
      </c>
      <c r="G8812">
        <v>1</v>
      </c>
      <c r="H8812">
        <v>0</v>
      </c>
      <c r="I8812">
        <v>53</v>
      </c>
      <c r="J8812">
        <v>6</v>
      </c>
      <c r="K8812">
        <v>464.37</v>
      </c>
      <c r="L8812" t="str">
        <f t="shared" si="822"/>
        <v/>
      </c>
      <c r="M8812">
        <v>1</v>
      </c>
      <c r="N8812" t="str">
        <f t="shared" si="823"/>
        <v/>
      </c>
      <c r="O8812">
        <v>18</v>
      </c>
      <c r="P8812" s="11">
        <v>0</v>
      </c>
      <c r="Q8812" s="11">
        <v>0.113207547169811</v>
      </c>
      <c r="R8812" s="12">
        <v>464.37</v>
      </c>
      <c r="S8812" t="s">
        <v>22</v>
      </c>
      <c r="T8812">
        <v>1</v>
      </c>
      <c r="U8812">
        <f t="shared" si="824"/>
        <v>5</v>
      </c>
      <c r="V8812">
        <f t="shared" si="825"/>
        <v>1</v>
      </c>
      <c r="W8812">
        <f t="shared" si="826"/>
        <v>4</v>
      </c>
      <c r="X8812" t="str">
        <f t="shared" si="827"/>
        <v>514</v>
      </c>
      <c r="Y8812" t="str">
        <f>IF(Table1[[#This Row],[RFM_Score]]="555","Champion", IF(AND(J8812&gt;=4,V8812&gt;=4),"Loyal", IF(U8812&lt;=2,"At Risk", IF(W8812&gt;=4,"Potential Loyalist","Others"))))</f>
        <v>Potential Loyalist</v>
      </c>
    </row>
    <row r="8813" spans="1:25">
      <c r="A8813" t="s">
        <v>1110</v>
      </c>
      <c r="B8813">
        <v>19</v>
      </c>
      <c r="C8813" t="s">
        <v>19</v>
      </c>
      <c r="D8813" t="s">
        <v>46</v>
      </c>
      <c r="E8813" s="6" t="s">
        <v>20883</v>
      </c>
      <c r="F8813" t="s">
        <v>60</v>
      </c>
      <c r="G8813">
        <v>1</v>
      </c>
      <c r="H8813">
        <v>0</v>
      </c>
      <c r="I8813">
        <v>51</v>
      </c>
      <c r="J8813">
        <v>3</v>
      </c>
      <c r="K8813">
        <v>463.38</v>
      </c>
      <c r="L8813" t="str">
        <f t="shared" si="822"/>
        <v/>
      </c>
      <c r="M8813">
        <v>1</v>
      </c>
      <c r="N8813" t="str">
        <f t="shared" si="823"/>
        <v/>
      </c>
      <c r="O8813">
        <v>11</v>
      </c>
      <c r="P8813" s="11">
        <v>0</v>
      </c>
      <c r="Q8813" s="11">
        <v>5.8823529411764698E-2</v>
      </c>
      <c r="R8813" s="12">
        <v>463.38</v>
      </c>
      <c r="S8813" t="s">
        <v>22</v>
      </c>
      <c r="T8813">
        <v>0</v>
      </c>
      <c r="U8813">
        <f t="shared" si="824"/>
        <v>5</v>
      </c>
      <c r="V8813">
        <f t="shared" si="825"/>
        <v>1</v>
      </c>
      <c r="W8813">
        <f t="shared" si="826"/>
        <v>4</v>
      </c>
      <c r="X8813" t="str">
        <f t="shared" si="827"/>
        <v>514</v>
      </c>
      <c r="Y8813" t="str">
        <f>IF(Table1[[#This Row],[RFM_Score]]="555","Champion", IF(AND(J8813&gt;=4,V8813&gt;=4),"Loyal", IF(U8813&lt;=2,"At Risk", IF(W8813&gt;=4,"Potential Loyalist","Others"))))</f>
        <v>Potential Loyalist</v>
      </c>
    </row>
    <row r="8814" spans="1:25">
      <c r="A8814" t="s">
        <v>7310</v>
      </c>
      <c r="B8814">
        <v>32</v>
      </c>
      <c r="C8814" t="s">
        <v>19</v>
      </c>
      <c r="D8814" t="s">
        <v>25</v>
      </c>
      <c r="E8814" s="6" t="s">
        <v>20884</v>
      </c>
      <c r="F8814" t="s">
        <v>26</v>
      </c>
      <c r="G8814">
        <v>2</v>
      </c>
      <c r="H8814">
        <v>2</v>
      </c>
      <c r="I8814">
        <v>49</v>
      </c>
      <c r="J8814">
        <v>6</v>
      </c>
      <c r="K8814">
        <v>461.81</v>
      </c>
      <c r="L8814" t="str">
        <f t="shared" si="822"/>
        <v/>
      </c>
      <c r="M8814">
        <v>1</v>
      </c>
      <c r="N8814" t="str">
        <f t="shared" si="823"/>
        <v/>
      </c>
      <c r="O8814">
        <v>13</v>
      </c>
      <c r="P8814" s="11">
        <v>1</v>
      </c>
      <c r="Q8814" s="11">
        <v>0.122448979591836</v>
      </c>
      <c r="R8814" s="12">
        <v>461.81</v>
      </c>
      <c r="S8814" t="s">
        <v>22</v>
      </c>
      <c r="T8814">
        <v>0</v>
      </c>
      <c r="U8814">
        <f t="shared" si="824"/>
        <v>5</v>
      </c>
      <c r="V8814">
        <f t="shared" si="825"/>
        <v>1</v>
      </c>
      <c r="W8814">
        <f t="shared" si="826"/>
        <v>4</v>
      </c>
      <c r="X8814" t="str">
        <f t="shared" si="827"/>
        <v>514</v>
      </c>
      <c r="Y8814" t="str">
        <f>IF(Table1[[#This Row],[RFM_Score]]="555","Champion", IF(AND(J8814&gt;=4,V8814&gt;=4),"Loyal", IF(U8814&lt;=2,"At Risk", IF(W8814&gt;=4,"Potential Loyalist","Others"))))</f>
        <v>Potential Loyalist</v>
      </c>
    </row>
    <row r="8815" spans="1:25">
      <c r="A8815" t="s">
        <v>10988</v>
      </c>
      <c r="B8815">
        <v>47</v>
      </c>
      <c r="C8815" t="s">
        <v>19</v>
      </c>
      <c r="D8815" t="s">
        <v>49</v>
      </c>
      <c r="E8815" s="6" t="s">
        <v>20885</v>
      </c>
      <c r="F8815" t="s">
        <v>21</v>
      </c>
      <c r="G8815">
        <v>2</v>
      </c>
      <c r="H8815">
        <v>0</v>
      </c>
      <c r="I8815">
        <v>40</v>
      </c>
      <c r="J8815">
        <v>2</v>
      </c>
      <c r="K8815">
        <v>461.69</v>
      </c>
      <c r="L8815" t="str">
        <f t="shared" si="822"/>
        <v/>
      </c>
      <c r="M8815">
        <v>1</v>
      </c>
      <c r="N8815" t="str">
        <f t="shared" si="823"/>
        <v/>
      </c>
      <c r="O8815">
        <v>5</v>
      </c>
      <c r="P8815" s="11">
        <v>0</v>
      </c>
      <c r="Q8815" s="11">
        <v>0.05</v>
      </c>
      <c r="R8815" s="12">
        <v>461.69</v>
      </c>
      <c r="S8815" t="s">
        <v>22</v>
      </c>
      <c r="T8815">
        <v>0</v>
      </c>
      <c r="U8815">
        <f t="shared" si="824"/>
        <v>5</v>
      </c>
      <c r="V8815">
        <f t="shared" si="825"/>
        <v>1</v>
      </c>
      <c r="W8815">
        <f t="shared" si="826"/>
        <v>4</v>
      </c>
      <c r="X8815" t="str">
        <f t="shared" si="827"/>
        <v>514</v>
      </c>
      <c r="Y8815" t="str">
        <f>IF(Table1[[#This Row],[RFM_Score]]="555","Champion", IF(AND(J8815&gt;=4,V8815&gt;=4),"Loyal", IF(U8815&lt;=2,"At Risk", IF(W8815&gt;=4,"Potential Loyalist","Others"))))</f>
        <v>Potential Loyalist</v>
      </c>
    </row>
    <row r="8816" spans="1:25">
      <c r="A8816" t="s">
        <v>5771</v>
      </c>
      <c r="B8816">
        <v>28</v>
      </c>
      <c r="C8816" t="s">
        <v>24</v>
      </c>
      <c r="D8816" t="s">
        <v>41</v>
      </c>
      <c r="E8816" s="6" t="s">
        <v>20886</v>
      </c>
      <c r="F8816" t="s">
        <v>62</v>
      </c>
      <c r="G8816">
        <v>2</v>
      </c>
      <c r="H8816">
        <v>1</v>
      </c>
      <c r="I8816">
        <v>47</v>
      </c>
      <c r="J8816">
        <v>1</v>
      </c>
      <c r="K8816">
        <v>460.74</v>
      </c>
      <c r="L8816" t="str">
        <f t="shared" si="822"/>
        <v/>
      </c>
      <c r="M8816">
        <v>1</v>
      </c>
      <c r="N8816" t="str">
        <f t="shared" si="823"/>
        <v/>
      </c>
      <c r="O8816">
        <v>36</v>
      </c>
      <c r="P8816" s="11">
        <v>0.5</v>
      </c>
      <c r="Q8816" s="11">
        <v>2.1276595744680799E-2</v>
      </c>
      <c r="R8816" s="12">
        <v>460.74</v>
      </c>
      <c r="S8816" t="s">
        <v>22</v>
      </c>
      <c r="T8816">
        <v>0</v>
      </c>
      <c r="U8816">
        <f t="shared" si="824"/>
        <v>4</v>
      </c>
      <c r="V8816">
        <f t="shared" si="825"/>
        <v>1</v>
      </c>
      <c r="W8816">
        <f t="shared" si="826"/>
        <v>4</v>
      </c>
      <c r="X8816" t="str">
        <f t="shared" si="827"/>
        <v>414</v>
      </c>
      <c r="Y8816" t="str">
        <f>IF(Table1[[#This Row],[RFM_Score]]="555","Champion", IF(AND(J8816&gt;=4,V8816&gt;=4),"Loyal", IF(U8816&lt;=2,"At Risk", IF(W8816&gt;=4,"Potential Loyalist","Others"))))</f>
        <v>Potential Loyalist</v>
      </c>
    </row>
    <row r="8817" spans="1:25">
      <c r="A8817" t="s">
        <v>552</v>
      </c>
      <c r="B8817">
        <v>44</v>
      </c>
      <c r="C8817" t="s">
        <v>24</v>
      </c>
      <c r="D8817" t="s">
        <v>25</v>
      </c>
      <c r="E8817" s="6" t="s">
        <v>20887</v>
      </c>
      <c r="F8817" t="s">
        <v>37</v>
      </c>
      <c r="G8817">
        <v>3</v>
      </c>
      <c r="H8817">
        <v>1</v>
      </c>
      <c r="I8817">
        <v>57</v>
      </c>
      <c r="J8817">
        <v>2</v>
      </c>
      <c r="K8817">
        <v>460.7</v>
      </c>
      <c r="L8817" t="str">
        <f t="shared" si="822"/>
        <v/>
      </c>
      <c r="M8817">
        <v>1</v>
      </c>
      <c r="N8817" t="str">
        <f t="shared" si="823"/>
        <v/>
      </c>
      <c r="O8817">
        <v>9</v>
      </c>
      <c r="P8817" s="11">
        <v>0.33333333333333298</v>
      </c>
      <c r="Q8817" s="11">
        <v>3.5087719298245598E-2</v>
      </c>
      <c r="R8817" s="12">
        <v>460.7</v>
      </c>
      <c r="S8817" t="s">
        <v>22</v>
      </c>
      <c r="T8817">
        <v>0</v>
      </c>
      <c r="U8817">
        <f t="shared" si="824"/>
        <v>5</v>
      </c>
      <c r="V8817">
        <f t="shared" si="825"/>
        <v>1</v>
      </c>
      <c r="W8817">
        <f t="shared" si="826"/>
        <v>4</v>
      </c>
      <c r="X8817" t="str">
        <f t="shared" si="827"/>
        <v>514</v>
      </c>
      <c r="Y8817" t="str">
        <f>IF(Table1[[#This Row],[RFM_Score]]="555","Champion", IF(AND(J8817&gt;=4,V8817&gt;=4),"Loyal", IF(U8817&lt;=2,"At Risk", IF(W8817&gt;=4,"Potential Loyalist","Others"))))</f>
        <v>Potential Loyalist</v>
      </c>
    </row>
    <row r="8818" spans="1:25">
      <c r="A8818" t="s">
        <v>2645</v>
      </c>
      <c r="B8818">
        <v>45</v>
      </c>
      <c r="C8818" t="s">
        <v>33</v>
      </c>
      <c r="D8818" t="s">
        <v>25</v>
      </c>
      <c r="E8818" s="6" t="s">
        <v>20888</v>
      </c>
      <c r="F8818" t="s">
        <v>60</v>
      </c>
      <c r="G8818">
        <v>4</v>
      </c>
      <c r="H8818">
        <v>1</v>
      </c>
      <c r="I8818">
        <v>43</v>
      </c>
      <c r="J8818">
        <v>0</v>
      </c>
      <c r="K8818">
        <v>460.52</v>
      </c>
      <c r="L8818" t="str">
        <f t="shared" si="822"/>
        <v/>
      </c>
      <c r="M8818">
        <v>1</v>
      </c>
      <c r="N8818" t="str">
        <f t="shared" si="823"/>
        <v/>
      </c>
      <c r="O8818">
        <v>13</v>
      </c>
      <c r="P8818" s="11">
        <v>0.25</v>
      </c>
      <c r="Q8818" s="11">
        <v>0</v>
      </c>
      <c r="R8818" s="12">
        <v>460.52</v>
      </c>
      <c r="S8818" t="s">
        <v>22</v>
      </c>
      <c r="T8818">
        <v>0</v>
      </c>
      <c r="U8818">
        <f t="shared" si="824"/>
        <v>5</v>
      </c>
      <c r="V8818">
        <f t="shared" si="825"/>
        <v>1</v>
      </c>
      <c r="W8818">
        <f t="shared" si="826"/>
        <v>4</v>
      </c>
      <c r="X8818" t="str">
        <f t="shared" si="827"/>
        <v>514</v>
      </c>
      <c r="Y8818" t="str">
        <f>IF(Table1[[#This Row],[RFM_Score]]="555","Champion", IF(AND(J8818&gt;=4,V8818&gt;=4),"Loyal", IF(U8818&lt;=2,"At Risk", IF(W8818&gt;=4,"Potential Loyalist","Others"))))</f>
        <v>Potential Loyalist</v>
      </c>
    </row>
    <row r="8819" spans="1:25">
      <c r="A8819" t="s">
        <v>5427</v>
      </c>
      <c r="B8819">
        <v>26</v>
      </c>
      <c r="C8819" t="s">
        <v>24</v>
      </c>
      <c r="D8819" t="s">
        <v>46</v>
      </c>
      <c r="E8819" s="6" t="s">
        <v>20889</v>
      </c>
      <c r="F8819" t="s">
        <v>26</v>
      </c>
      <c r="G8819">
        <v>5</v>
      </c>
      <c r="H8819">
        <v>1</v>
      </c>
      <c r="I8819">
        <v>51</v>
      </c>
      <c r="J8819">
        <v>1</v>
      </c>
      <c r="K8819">
        <v>459.7</v>
      </c>
      <c r="L8819" t="str">
        <f t="shared" si="822"/>
        <v/>
      </c>
      <c r="M8819">
        <v>1</v>
      </c>
      <c r="N8819" t="str">
        <f t="shared" si="823"/>
        <v/>
      </c>
      <c r="O8819">
        <v>34</v>
      </c>
      <c r="P8819" s="11">
        <v>0.2</v>
      </c>
      <c r="Q8819" s="11">
        <v>1.9607843137254902E-2</v>
      </c>
      <c r="R8819" s="12">
        <v>459.7</v>
      </c>
      <c r="S8819" t="s">
        <v>22</v>
      </c>
      <c r="T8819">
        <v>0</v>
      </c>
      <c r="U8819">
        <f t="shared" si="824"/>
        <v>4</v>
      </c>
      <c r="V8819">
        <f t="shared" si="825"/>
        <v>1</v>
      </c>
      <c r="W8819">
        <f t="shared" si="826"/>
        <v>4</v>
      </c>
      <c r="X8819" t="str">
        <f t="shared" si="827"/>
        <v>414</v>
      </c>
      <c r="Y8819" t="str">
        <f>IF(Table1[[#This Row],[RFM_Score]]="555","Champion", IF(AND(J8819&gt;=4,V8819&gt;=4),"Loyal", IF(U8819&lt;=2,"At Risk", IF(W8819&gt;=4,"Potential Loyalist","Others"))))</f>
        <v>Potential Loyalist</v>
      </c>
    </row>
    <row r="8820" spans="1:25">
      <c r="A8820" t="s">
        <v>7839</v>
      </c>
      <c r="B8820">
        <v>25</v>
      </c>
      <c r="C8820" t="s">
        <v>19</v>
      </c>
      <c r="D8820" t="s">
        <v>25</v>
      </c>
      <c r="E8820" s="6" t="s">
        <v>20890</v>
      </c>
      <c r="F8820" t="s">
        <v>21</v>
      </c>
      <c r="G8820">
        <v>4</v>
      </c>
      <c r="H8820">
        <v>4</v>
      </c>
      <c r="I8820">
        <v>62</v>
      </c>
      <c r="J8820">
        <v>3</v>
      </c>
      <c r="K8820">
        <v>459.69</v>
      </c>
      <c r="L8820" t="str">
        <f t="shared" si="822"/>
        <v/>
      </c>
      <c r="M8820">
        <v>1</v>
      </c>
      <c r="N8820" t="str">
        <f t="shared" si="823"/>
        <v/>
      </c>
      <c r="O8820">
        <v>0</v>
      </c>
      <c r="P8820" s="11">
        <v>1</v>
      </c>
      <c r="Q8820" s="11">
        <v>4.8387096774193498E-2</v>
      </c>
      <c r="R8820" s="12">
        <v>459.69</v>
      </c>
      <c r="S8820" t="s">
        <v>22</v>
      </c>
      <c r="T8820">
        <v>0</v>
      </c>
      <c r="U8820">
        <f t="shared" si="824"/>
        <v>5</v>
      </c>
      <c r="V8820">
        <f t="shared" si="825"/>
        <v>1</v>
      </c>
      <c r="W8820">
        <f t="shared" si="826"/>
        <v>4</v>
      </c>
      <c r="X8820" t="str">
        <f t="shared" si="827"/>
        <v>514</v>
      </c>
      <c r="Y8820" t="str">
        <f>IF(Table1[[#This Row],[RFM_Score]]="555","Champion", IF(AND(J8820&gt;=4,V8820&gt;=4),"Loyal", IF(U8820&lt;=2,"At Risk", IF(W8820&gt;=4,"Potential Loyalist","Others"))))</f>
        <v>Potential Loyalist</v>
      </c>
    </row>
    <row r="8821" spans="1:25">
      <c r="A8821" t="s">
        <v>7682</v>
      </c>
      <c r="B8821">
        <v>28</v>
      </c>
      <c r="C8821" t="s">
        <v>24</v>
      </c>
      <c r="D8821" t="s">
        <v>20</v>
      </c>
      <c r="E8821" s="6" t="s">
        <v>20891</v>
      </c>
      <c r="F8821" t="s">
        <v>26</v>
      </c>
      <c r="G8821">
        <v>3</v>
      </c>
      <c r="H8821">
        <v>1</v>
      </c>
      <c r="I8821">
        <v>52</v>
      </c>
      <c r="J8821">
        <v>5</v>
      </c>
      <c r="K8821">
        <v>459.03</v>
      </c>
      <c r="L8821" t="str">
        <f t="shared" si="822"/>
        <v/>
      </c>
      <c r="M8821">
        <v>1</v>
      </c>
      <c r="N8821" t="str">
        <f t="shared" si="823"/>
        <v/>
      </c>
      <c r="O8821">
        <v>7</v>
      </c>
      <c r="P8821" s="11">
        <v>0.33333333333333298</v>
      </c>
      <c r="Q8821" s="11">
        <v>9.6153846153846104E-2</v>
      </c>
      <c r="R8821" s="12">
        <v>459.03</v>
      </c>
      <c r="S8821" t="s">
        <v>22</v>
      </c>
      <c r="T8821">
        <v>0</v>
      </c>
      <c r="U8821">
        <f t="shared" si="824"/>
        <v>5</v>
      </c>
      <c r="V8821">
        <f t="shared" si="825"/>
        <v>1</v>
      </c>
      <c r="W8821">
        <f t="shared" si="826"/>
        <v>4</v>
      </c>
      <c r="X8821" t="str">
        <f t="shared" si="827"/>
        <v>514</v>
      </c>
      <c r="Y8821" t="str">
        <f>IF(Table1[[#This Row],[RFM_Score]]="555","Champion", IF(AND(J8821&gt;=4,V8821&gt;=4),"Loyal", IF(U8821&lt;=2,"At Risk", IF(W8821&gt;=4,"Potential Loyalist","Others"))))</f>
        <v>Potential Loyalist</v>
      </c>
    </row>
    <row r="8822" spans="1:25">
      <c r="A8822" t="s">
        <v>6505</v>
      </c>
      <c r="B8822">
        <v>41</v>
      </c>
      <c r="C8822" t="s">
        <v>24</v>
      </c>
      <c r="D8822" t="s">
        <v>25</v>
      </c>
      <c r="E8822" s="6" t="s">
        <v>20892</v>
      </c>
      <c r="F8822" t="s">
        <v>30</v>
      </c>
      <c r="G8822">
        <v>3</v>
      </c>
      <c r="H8822">
        <v>0</v>
      </c>
      <c r="I8822">
        <v>38</v>
      </c>
      <c r="J8822">
        <v>3</v>
      </c>
      <c r="K8822">
        <v>458.71</v>
      </c>
      <c r="L8822" t="str">
        <f t="shared" si="822"/>
        <v/>
      </c>
      <c r="M8822">
        <v>1</v>
      </c>
      <c r="N8822" t="str">
        <f t="shared" si="823"/>
        <v/>
      </c>
      <c r="O8822">
        <v>11</v>
      </c>
      <c r="P8822" s="11">
        <v>0</v>
      </c>
      <c r="Q8822" s="11">
        <v>7.8947368421052599E-2</v>
      </c>
      <c r="R8822" s="12">
        <v>458.71</v>
      </c>
      <c r="S8822" t="s">
        <v>22</v>
      </c>
      <c r="T8822">
        <v>0</v>
      </c>
      <c r="U8822">
        <f t="shared" si="824"/>
        <v>5</v>
      </c>
      <c r="V8822">
        <f t="shared" si="825"/>
        <v>1</v>
      </c>
      <c r="W8822">
        <f t="shared" si="826"/>
        <v>4</v>
      </c>
      <c r="X8822" t="str">
        <f t="shared" si="827"/>
        <v>514</v>
      </c>
      <c r="Y8822" t="str">
        <f>IF(Table1[[#This Row],[RFM_Score]]="555","Champion", IF(AND(J8822&gt;=4,V8822&gt;=4),"Loyal", IF(U8822&lt;=2,"At Risk", IF(W8822&gt;=4,"Potential Loyalist","Others"))))</f>
        <v>Potential Loyalist</v>
      </c>
    </row>
    <row r="8823" spans="1:25">
      <c r="A8823" t="s">
        <v>2442</v>
      </c>
      <c r="B8823">
        <v>51</v>
      </c>
      <c r="C8823" t="s">
        <v>24</v>
      </c>
      <c r="D8823" t="s">
        <v>35</v>
      </c>
      <c r="E8823" s="6" t="s">
        <v>20893</v>
      </c>
      <c r="F8823" t="s">
        <v>37</v>
      </c>
      <c r="G8823">
        <v>6</v>
      </c>
      <c r="H8823">
        <v>1</v>
      </c>
      <c r="I8823">
        <v>63</v>
      </c>
      <c r="J8823">
        <v>6</v>
      </c>
      <c r="K8823">
        <v>458.6</v>
      </c>
      <c r="L8823" t="str">
        <f t="shared" si="822"/>
        <v/>
      </c>
      <c r="M8823">
        <v>1</v>
      </c>
      <c r="N8823" t="str">
        <f t="shared" si="823"/>
        <v/>
      </c>
      <c r="O8823">
        <v>78</v>
      </c>
      <c r="P8823" s="11">
        <v>0.16666666666666599</v>
      </c>
      <c r="Q8823" s="11">
        <v>9.5238095238095205E-2</v>
      </c>
      <c r="R8823" s="12">
        <v>458.6</v>
      </c>
      <c r="S8823" t="s">
        <v>22</v>
      </c>
      <c r="T8823">
        <v>1</v>
      </c>
      <c r="U8823">
        <f t="shared" si="824"/>
        <v>2</v>
      </c>
      <c r="V8823">
        <f t="shared" si="825"/>
        <v>1</v>
      </c>
      <c r="W8823">
        <f t="shared" si="826"/>
        <v>4</v>
      </c>
      <c r="X8823" t="str">
        <f t="shared" si="827"/>
        <v>214</v>
      </c>
      <c r="Y8823" t="str">
        <f>IF(Table1[[#This Row],[RFM_Score]]="555","Champion", IF(AND(J8823&gt;=4,V8823&gt;=4),"Loyal", IF(U8823&lt;=2,"At Risk", IF(W8823&gt;=4,"Potential Loyalist","Others"))))</f>
        <v>At Risk</v>
      </c>
    </row>
    <row r="8824" spans="1:25">
      <c r="A8824" t="s">
        <v>978</v>
      </c>
      <c r="B8824">
        <v>45</v>
      </c>
      <c r="C8824" t="s">
        <v>19</v>
      </c>
      <c r="D8824" t="s">
        <v>25</v>
      </c>
      <c r="E8824" s="6" t="s">
        <v>20894</v>
      </c>
      <c r="F8824" t="s">
        <v>21</v>
      </c>
      <c r="G8824">
        <v>4</v>
      </c>
      <c r="H8824">
        <v>0</v>
      </c>
      <c r="I8824">
        <v>52</v>
      </c>
      <c r="J8824">
        <v>2</v>
      </c>
      <c r="K8824">
        <v>458.24</v>
      </c>
      <c r="L8824" t="str">
        <f t="shared" si="822"/>
        <v/>
      </c>
      <c r="M8824">
        <v>1</v>
      </c>
      <c r="N8824" t="str">
        <f t="shared" si="823"/>
        <v/>
      </c>
      <c r="O8824">
        <v>64</v>
      </c>
      <c r="P8824" s="11">
        <v>0</v>
      </c>
      <c r="Q8824" s="11">
        <v>3.8461538461538401E-2</v>
      </c>
      <c r="R8824" s="12">
        <v>458.24</v>
      </c>
      <c r="S8824" t="s">
        <v>22</v>
      </c>
      <c r="T8824">
        <v>1</v>
      </c>
      <c r="U8824">
        <f t="shared" si="824"/>
        <v>3</v>
      </c>
      <c r="V8824">
        <f t="shared" si="825"/>
        <v>1</v>
      </c>
      <c r="W8824">
        <f t="shared" si="826"/>
        <v>4</v>
      </c>
      <c r="X8824" t="str">
        <f t="shared" si="827"/>
        <v>314</v>
      </c>
      <c r="Y8824" t="str">
        <f>IF(Table1[[#This Row],[RFM_Score]]="555","Champion", IF(AND(J8824&gt;=4,V8824&gt;=4),"Loyal", IF(U8824&lt;=2,"At Risk", IF(W8824&gt;=4,"Potential Loyalist","Others"))))</f>
        <v>Potential Loyalist</v>
      </c>
    </row>
    <row r="8825" spans="1:25">
      <c r="A8825" t="s">
        <v>11010</v>
      </c>
      <c r="B8825">
        <v>40</v>
      </c>
      <c r="C8825" t="s">
        <v>24</v>
      </c>
      <c r="D8825" t="s">
        <v>25</v>
      </c>
      <c r="E8825" s="6" t="s">
        <v>20895</v>
      </c>
      <c r="F8825" t="s">
        <v>37</v>
      </c>
      <c r="G8825">
        <v>2</v>
      </c>
      <c r="H8825">
        <v>1</v>
      </c>
      <c r="I8825">
        <v>58</v>
      </c>
      <c r="J8825">
        <v>3</v>
      </c>
      <c r="K8825">
        <v>456.87</v>
      </c>
      <c r="L8825" t="str">
        <f t="shared" si="822"/>
        <v/>
      </c>
      <c r="M8825">
        <v>1</v>
      </c>
      <c r="N8825" t="str">
        <f t="shared" si="823"/>
        <v/>
      </c>
      <c r="O8825">
        <v>21</v>
      </c>
      <c r="P8825" s="11">
        <v>0.5</v>
      </c>
      <c r="Q8825" s="11">
        <v>5.1724137931034399E-2</v>
      </c>
      <c r="R8825" s="12">
        <v>456.87</v>
      </c>
      <c r="S8825" t="s">
        <v>22</v>
      </c>
      <c r="T8825">
        <v>0</v>
      </c>
      <c r="U8825">
        <f t="shared" si="824"/>
        <v>4</v>
      </c>
      <c r="V8825">
        <f t="shared" si="825"/>
        <v>1</v>
      </c>
      <c r="W8825">
        <f t="shared" si="826"/>
        <v>4</v>
      </c>
      <c r="X8825" t="str">
        <f t="shared" si="827"/>
        <v>414</v>
      </c>
      <c r="Y8825" t="str">
        <f>IF(Table1[[#This Row],[RFM_Score]]="555","Champion", IF(AND(J8825&gt;=4,V8825&gt;=4),"Loyal", IF(U8825&lt;=2,"At Risk", IF(W8825&gt;=4,"Potential Loyalist","Others"))))</f>
        <v>Potential Loyalist</v>
      </c>
    </row>
    <row r="8826" spans="1:25">
      <c r="A8826" t="s">
        <v>213</v>
      </c>
      <c r="B8826">
        <v>35</v>
      </c>
      <c r="C8826" t="s">
        <v>24</v>
      </c>
      <c r="D8826" t="s">
        <v>41</v>
      </c>
      <c r="E8826" s="6" t="s">
        <v>20896</v>
      </c>
      <c r="F8826" t="s">
        <v>30</v>
      </c>
      <c r="G8826">
        <v>4</v>
      </c>
      <c r="H8826">
        <v>2</v>
      </c>
      <c r="I8826">
        <v>49</v>
      </c>
      <c r="J8826">
        <v>2</v>
      </c>
      <c r="K8826">
        <v>456.6</v>
      </c>
      <c r="L8826" t="str">
        <f t="shared" si="822"/>
        <v/>
      </c>
      <c r="M8826">
        <v>1</v>
      </c>
      <c r="N8826" t="str">
        <f t="shared" si="823"/>
        <v/>
      </c>
      <c r="O8826">
        <v>26</v>
      </c>
      <c r="P8826" s="11">
        <v>0.5</v>
      </c>
      <c r="Q8826" s="11">
        <v>4.08163265306122E-2</v>
      </c>
      <c r="R8826" s="12">
        <v>456.6</v>
      </c>
      <c r="S8826" t="s">
        <v>22</v>
      </c>
      <c r="T8826">
        <v>0</v>
      </c>
      <c r="U8826">
        <f t="shared" si="824"/>
        <v>4</v>
      </c>
      <c r="V8826">
        <f t="shared" si="825"/>
        <v>1</v>
      </c>
      <c r="W8826">
        <f t="shared" si="826"/>
        <v>4</v>
      </c>
      <c r="X8826" t="str">
        <f t="shared" si="827"/>
        <v>414</v>
      </c>
      <c r="Y8826" t="str">
        <f>IF(Table1[[#This Row],[RFM_Score]]="555","Champion", IF(AND(J8826&gt;=4,V8826&gt;=4),"Loyal", IF(U8826&lt;=2,"At Risk", IF(W8826&gt;=4,"Potential Loyalist","Others"))))</f>
        <v>Potential Loyalist</v>
      </c>
    </row>
    <row r="8827" spans="1:25">
      <c r="A8827" t="s">
        <v>6360</v>
      </c>
      <c r="B8827">
        <v>50</v>
      </c>
      <c r="C8827" t="s">
        <v>19</v>
      </c>
      <c r="D8827" t="s">
        <v>25</v>
      </c>
      <c r="E8827" s="6" t="s">
        <v>20897</v>
      </c>
      <c r="F8827" t="s">
        <v>26</v>
      </c>
      <c r="G8827">
        <v>5</v>
      </c>
      <c r="H8827">
        <v>3</v>
      </c>
      <c r="I8827">
        <v>42</v>
      </c>
      <c r="J8827">
        <v>4</v>
      </c>
      <c r="K8827">
        <v>453.1</v>
      </c>
      <c r="L8827" t="str">
        <f t="shared" si="822"/>
        <v/>
      </c>
      <c r="M8827">
        <v>1</v>
      </c>
      <c r="N8827" t="str">
        <f t="shared" si="823"/>
        <v/>
      </c>
      <c r="O8827">
        <v>2</v>
      </c>
      <c r="P8827" s="11">
        <v>0.6</v>
      </c>
      <c r="Q8827" s="11">
        <v>9.5238095238095205E-2</v>
      </c>
      <c r="R8827" s="12">
        <v>453.1</v>
      </c>
      <c r="S8827" t="s">
        <v>22</v>
      </c>
      <c r="T8827">
        <v>0</v>
      </c>
      <c r="U8827">
        <f t="shared" si="824"/>
        <v>5</v>
      </c>
      <c r="V8827">
        <f t="shared" si="825"/>
        <v>1</v>
      </c>
      <c r="W8827">
        <f t="shared" si="826"/>
        <v>4</v>
      </c>
      <c r="X8827" t="str">
        <f t="shared" si="827"/>
        <v>514</v>
      </c>
      <c r="Y8827" t="str">
        <f>IF(Table1[[#This Row],[RFM_Score]]="555","Champion", IF(AND(J8827&gt;=4,V8827&gt;=4),"Loyal", IF(U8827&lt;=2,"At Risk", IF(W8827&gt;=4,"Potential Loyalist","Others"))))</f>
        <v>Potential Loyalist</v>
      </c>
    </row>
    <row r="8828" spans="1:25">
      <c r="A8828" t="s">
        <v>7486</v>
      </c>
      <c r="B8828">
        <v>31</v>
      </c>
      <c r="C8828" t="s">
        <v>24</v>
      </c>
      <c r="D8828" t="s">
        <v>25</v>
      </c>
      <c r="E8828" s="6" t="s">
        <v>20898</v>
      </c>
      <c r="F8828" t="s">
        <v>26</v>
      </c>
      <c r="G8828">
        <v>5</v>
      </c>
      <c r="H8828">
        <v>1</v>
      </c>
      <c r="I8828">
        <v>53</v>
      </c>
      <c r="J8828">
        <v>0</v>
      </c>
      <c r="K8828">
        <v>452.82</v>
      </c>
      <c r="L8828" t="str">
        <f t="shared" si="822"/>
        <v/>
      </c>
      <c r="M8828">
        <v>1</v>
      </c>
      <c r="N8828" t="str">
        <f t="shared" si="823"/>
        <v/>
      </c>
      <c r="O8828">
        <v>80</v>
      </c>
      <c r="P8828" s="11">
        <v>0.2</v>
      </c>
      <c r="Q8828" s="11">
        <v>0</v>
      </c>
      <c r="R8828" s="12">
        <v>452.82</v>
      </c>
      <c r="S8828" t="s">
        <v>22</v>
      </c>
      <c r="T8828">
        <v>0</v>
      </c>
      <c r="U8828">
        <f t="shared" si="824"/>
        <v>2</v>
      </c>
      <c r="V8828">
        <f t="shared" si="825"/>
        <v>1</v>
      </c>
      <c r="W8828">
        <f t="shared" si="826"/>
        <v>4</v>
      </c>
      <c r="X8828" t="str">
        <f t="shared" si="827"/>
        <v>214</v>
      </c>
      <c r="Y8828" t="str">
        <f>IF(Table1[[#This Row],[RFM_Score]]="555","Champion", IF(AND(J8828&gt;=4,V8828&gt;=4),"Loyal", IF(U8828&lt;=2,"At Risk", IF(W8828&gt;=4,"Potential Loyalist","Others"))))</f>
        <v>At Risk</v>
      </c>
    </row>
    <row r="8829" spans="1:25">
      <c r="A8829" t="s">
        <v>9260</v>
      </c>
      <c r="B8829">
        <v>18</v>
      </c>
      <c r="C8829" t="s">
        <v>24</v>
      </c>
      <c r="D8829" t="s">
        <v>29</v>
      </c>
      <c r="E8829" s="6" t="s">
        <v>20899</v>
      </c>
      <c r="F8829" t="s">
        <v>26</v>
      </c>
      <c r="G8829">
        <v>7</v>
      </c>
      <c r="H8829">
        <v>3</v>
      </c>
      <c r="I8829">
        <v>57</v>
      </c>
      <c r="J8829">
        <v>2</v>
      </c>
      <c r="K8829">
        <v>451.83</v>
      </c>
      <c r="L8829" t="str">
        <f t="shared" si="822"/>
        <v/>
      </c>
      <c r="M8829">
        <v>1</v>
      </c>
      <c r="N8829" t="str">
        <f t="shared" si="823"/>
        <v/>
      </c>
      <c r="O8829">
        <v>18</v>
      </c>
      <c r="P8829" s="11">
        <v>0.42857142857142799</v>
      </c>
      <c r="Q8829" s="11">
        <v>3.5087719298245598E-2</v>
      </c>
      <c r="R8829" s="12">
        <v>451.83</v>
      </c>
      <c r="S8829" t="s">
        <v>22</v>
      </c>
      <c r="T8829">
        <v>0</v>
      </c>
      <c r="U8829">
        <f t="shared" si="824"/>
        <v>5</v>
      </c>
      <c r="V8829">
        <f t="shared" si="825"/>
        <v>1</v>
      </c>
      <c r="W8829">
        <f t="shared" si="826"/>
        <v>4</v>
      </c>
      <c r="X8829" t="str">
        <f t="shared" si="827"/>
        <v>514</v>
      </c>
      <c r="Y8829" t="str">
        <f>IF(Table1[[#This Row],[RFM_Score]]="555","Champion", IF(AND(J8829&gt;=4,V8829&gt;=4),"Loyal", IF(U8829&lt;=2,"At Risk", IF(W8829&gt;=4,"Potential Loyalist","Others"))))</f>
        <v>Potential Loyalist</v>
      </c>
    </row>
    <row r="8830" spans="1:25">
      <c r="A8830" t="s">
        <v>3160</v>
      </c>
      <c r="B8830">
        <v>30</v>
      </c>
      <c r="C8830" t="s">
        <v>19</v>
      </c>
      <c r="D8830" t="s">
        <v>25</v>
      </c>
      <c r="E8830" s="6" t="s">
        <v>20900</v>
      </c>
      <c r="F8830" t="s">
        <v>30</v>
      </c>
      <c r="G8830">
        <v>3</v>
      </c>
      <c r="H8830">
        <v>0</v>
      </c>
      <c r="I8830">
        <v>51</v>
      </c>
      <c r="J8830">
        <v>2</v>
      </c>
      <c r="K8830">
        <v>450.77</v>
      </c>
      <c r="L8830" t="str">
        <f t="shared" si="822"/>
        <v/>
      </c>
      <c r="M8830">
        <v>1</v>
      </c>
      <c r="N8830" t="str">
        <f t="shared" si="823"/>
        <v/>
      </c>
      <c r="O8830">
        <v>18</v>
      </c>
      <c r="P8830" s="11">
        <v>0</v>
      </c>
      <c r="Q8830" s="11">
        <v>3.9215686274509803E-2</v>
      </c>
      <c r="R8830" s="12">
        <v>450.77</v>
      </c>
      <c r="S8830" t="s">
        <v>22</v>
      </c>
      <c r="T8830">
        <v>0</v>
      </c>
      <c r="U8830">
        <f t="shared" si="824"/>
        <v>5</v>
      </c>
      <c r="V8830">
        <f t="shared" si="825"/>
        <v>1</v>
      </c>
      <c r="W8830">
        <f t="shared" si="826"/>
        <v>4</v>
      </c>
      <c r="X8830" t="str">
        <f t="shared" si="827"/>
        <v>514</v>
      </c>
      <c r="Y8830" t="str">
        <f>IF(Table1[[#This Row],[RFM_Score]]="555","Champion", IF(AND(J8830&gt;=4,V8830&gt;=4),"Loyal", IF(U8830&lt;=2,"At Risk", IF(W8830&gt;=4,"Potential Loyalist","Others"))))</f>
        <v>Potential Loyalist</v>
      </c>
    </row>
    <row r="8831" spans="1:25">
      <c r="A8831" t="s">
        <v>11220</v>
      </c>
      <c r="B8831">
        <v>30</v>
      </c>
      <c r="C8831" t="s">
        <v>24</v>
      </c>
      <c r="D8831" t="s">
        <v>20</v>
      </c>
      <c r="E8831" s="6" t="s">
        <v>20901</v>
      </c>
      <c r="F8831" t="s">
        <v>21</v>
      </c>
      <c r="G8831">
        <v>3</v>
      </c>
      <c r="H8831">
        <v>1</v>
      </c>
      <c r="I8831">
        <v>47</v>
      </c>
      <c r="J8831">
        <v>2</v>
      </c>
      <c r="K8831">
        <v>449</v>
      </c>
      <c r="L8831" t="str">
        <f t="shared" si="822"/>
        <v/>
      </c>
      <c r="M8831">
        <v>1</v>
      </c>
      <c r="N8831" t="str">
        <f t="shared" si="823"/>
        <v/>
      </c>
      <c r="O8831">
        <v>40</v>
      </c>
      <c r="P8831" s="11">
        <v>0.33333333333333298</v>
      </c>
      <c r="Q8831" s="11">
        <v>4.2553191489361701E-2</v>
      </c>
      <c r="R8831" s="12">
        <v>449</v>
      </c>
      <c r="S8831" t="s">
        <v>22</v>
      </c>
      <c r="T8831">
        <v>0</v>
      </c>
      <c r="U8831">
        <f t="shared" si="824"/>
        <v>4</v>
      </c>
      <c r="V8831">
        <f t="shared" si="825"/>
        <v>1</v>
      </c>
      <c r="W8831">
        <f t="shared" si="826"/>
        <v>4</v>
      </c>
      <c r="X8831" t="str">
        <f t="shared" si="827"/>
        <v>414</v>
      </c>
      <c r="Y8831" t="str">
        <f>IF(Table1[[#This Row],[RFM_Score]]="555","Champion", IF(AND(J8831&gt;=4,V8831&gt;=4),"Loyal", IF(U8831&lt;=2,"At Risk", IF(W8831&gt;=4,"Potential Loyalist","Others"))))</f>
        <v>Potential Loyalist</v>
      </c>
    </row>
    <row r="8832" spans="1:25">
      <c r="A8832" t="s">
        <v>11730</v>
      </c>
      <c r="B8832">
        <v>29</v>
      </c>
      <c r="C8832" t="s">
        <v>24</v>
      </c>
      <c r="D8832" t="s">
        <v>25</v>
      </c>
      <c r="E8832" s="6" t="s">
        <v>20902</v>
      </c>
      <c r="F8832" t="s">
        <v>30</v>
      </c>
      <c r="G8832">
        <v>4</v>
      </c>
      <c r="H8832">
        <v>1</v>
      </c>
      <c r="I8832">
        <v>52</v>
      </c>
      <c r="J8832">
        <v>3</v>
      </c>
      <c r="K8832">
        <v>448.73</v>
      </c>
      <c r="L8832" t="str">
        <f t="shared" si="822"/>
        <v/>
      </c>
      <c r="M8832">
        <v>1</v>
      </c>
      <c r="N8832" t="str">
        <f t="shared" si="823"/>
        <v/>
      </c>
      <c r="O8832">
        <v>38</v>
      </c>
      <c r="P8832" s="11">
        <v>0.25</v>
      </c>
      <c r="Q8832" s="11">
        <v>5.7692307692307598E-2</v>
      </c>
      <c r="R8832" s="12">
        <v>448.73</v>
      </c>
      <c r="S8832" t="s">
        <v>22</v>
      </c>
      <c r="T8832">
        <v>0</v>
      </c>
      <c r="U8832">
        <f t="shared" si="824"/>
        <v>4</v>
      </c>
      <c r="V8832">
        <f t="shared" si="825"/>
        <v>1</v>
      </c>
      <c r="W8832">
        <f t="shared" si="826"/>
        <v>4</v>
      </c>
      <c r="X8832" t="str">
        <f t="shared" si="827"/>
        <v>414</v>
      </c>
      <c r="Y8832" t="str">
        <f>IF(Table1[[#This Row],[RFM_Score]]="555","Champion", IF(AND(J8832&gt;=4,V8832&gt;=4),"Loyal", IF(U8832&lt;=2,"At Risk", IF(W8832&gt;=4,"Potential Loyalist","Others"))))</f>
        <v>Potential Loyalist</v>
      </c>
    </row>
    <row r="8833" spans="1:25">
      <c r="A8833" t="s">
        <v>11243</v>
      </c>
      <c r="B8833">
        <v>40</v>
      </c>
      <c r="C8833" t="s">
        <v>19</v>
      </c>
      <c r="D8833" t="s">
        <v>25</v>
      </c>
      <c r="E8833" s="6" t="s">
        <v>20903</v>
      </c>
      <c r="F8833" t="s">
        <v>26</v>
      </c>
      <c r="G8833">
        <v>2</v>
      </c>
      <c r="H8833">
        <v>0</v>
      </c>
      <c r="I8833">
        <v>57</v>
      </c>
      <c r="J8833">
        <v>1</v>
      </c>
      <c r="K8833">
        <v>448.64</v>
      </c>
      <c r="L8833" t="str">
        <f t="shared" si="822"/>
        <v/>
      </c>
      <c r="M8833">
        <v>1</v>
      </c>
      <c r="N8833" t="str">
        <f t="shared" si="823"/>
        <v/>
      </c>
      <c r="O8833">
        <v>65</v>
      </c>
      <c r="P8833" s="11">
        <v>0</v>
      </c>
      <c r="Q8833" s="11">
        <v>1.7543859649122799E-2</v>
      </c>
      <c r="R8833" s="12">
        <v>448.64</v>
      </c>
      <c r="S8833" t="s">
        <v>22</v>
      </c>
      <c r="T8833">
        <v>0</v>
      </c>
      <c r="U8833">
        <f t="shared" si="824"/>
        <v>3</v>
      </c>
      <c r="V8833">
        <f t="shared" si="825"/>
        <v>1</v>
      </c>
      <c r="W8833">
        <f t="shared" si="826"/>
        <v>4</v>
      </c>
      <c r="X8833" t="str">
        <f t="shared" si="827"/>
        <v>314</v>
      </c>
      <c r="Y8833" t="str">
        <f>IF(Table1[[#This Row],[RFM_Score]]="555","Champion", IF(AND(J8833&gt;=4,V8833&gt;=4),"Loyal", IF(U8833&lt;=2,"At Risk", IF(W8833&gt;=4,"Potential Loyalist","Others"))))</f>
        <v>Potential Loyalist</v>
      </c>
    </row>
    <row r="8834" spans="1:25">
      <c r="A8834" t="s">
        <v>4069</v>
      </c>
      <c r="B8834">
        <v>21</v>
      </c>
      <c r="C8834" t="s">
        <v>24</v>
      </c>
      <c r="D8834" t="s">
        <v>25</v>
      </c>
      <c r="E8834" s="6" t="s">
        <v>20904</v>
      </c>
      <c r="F8834" t="s">
        <v>26</v>
      </c>
      <c r="G8834">
        <v>1</v>
      </c>
      <c r="H8834">
        <v>1</v>
      </c>
      <c r="I8834">
        <v>53</v>
      </c>
      <c r="J8834">
        <v>4</v>
      </c>
      <c r="K8834">
        <v>448.25</v>
      </c>
      <c r="L8834" t="str">
        <f t="shared" ref="L8834:L8897" si="828">IF(OR(K8834&lt;$AC$10, K8834&gt;$AC$11), "OUTLIER", "")</f>
        <v/>
      </c>
      <c r="M8834">
        <v>1</v>
      </c>
      <c r="N8834" t="str">
        <f t="shared" ref="N8834:N8897" si="829">IF(OR(M8834&lt;$AC$16, M8834&gt;$AC$17), "OUTLIER", "")</f>
        <v/>
      </c>
      <c r="O8834">
        <v>3</v>
      </c>
      <c r="P8834" s="11">
        <v>1</v>
      </c>
      <c r="Q8834" s="11">
        <v>7.5471698113207503E-2</v>
      </c>
      <c r="R8834" s="12">
        <v>448.25</v>
      </c>
      <c r="S8834" t="s">
        <v>22</v>
      </c>
      <c r="T8834">
        <v>0</v>
      </c>
      <c r="U8834">
        <f t="shared" ref="U8834:U8897" si="830">IF(O8834&lt;=20,5,IF(O8834&lt;=40,4,IF(O8834&lt;=70,3,IF(O8834&lt;=100,2,1))))</f>
        <v>5</v>
      </c>
      <c r="V8834">
        <f t="shared" ref="V8834:V8897" si="831">IF(M8834&gt;=11,5,IF(M8834&gt;=9,4,IF(M8834&gt;=7,3,IF(M8834&gt;=5,2,1))))</f>
        <v>1</v>
      </c>
      <c r="W8834">
        <f t="shared" ref="W8834:W8897" si="832">IF(K8834&gt;=500,5,IF(K8834&gt;=300,4,IF(K8834&gt;=150,3,IF(K8834&gt;=50,2,1))))</f>
        <v>4</v>
      </c>
      <c r="X8834" t="str">
        <f t="shared" ref="X8834:X8897" si="833">U8834 &amp; V8834 &amp; W8834</f>
        <v>514</v>
      </c>
      <c r="Y8834" t="str">
        <f>IF(Table1[[#This Row],[RFM_Score]]="555","Champion", IF(AND(J8834&gt;=4,V8834&gt;=4),"Loyal", IF(U8834&lt;=2,"At Risk", IF(W8834&gt;=4,"Potential Loyalist","Others"))))</f>
        <v>Potential Loyalist</v>
      </c>
    </row>
    <row r="8835" spans="1:25">
      <c r="A8835" t="s">
        <v>6781</v>
      </c>
      <c r="B8835">
        <v>22</v>
      </c>
      <c r="C8835" t="s">
        <v>19</v>
      </c>
      <c r="D8835" t="s">
        <v>20</v>
      </c>
      <c r="E8835" s="6" t="s">
        <v>20905</v>
      </c>
      <c r="F8835" t="s">
        <v>21</v>
      </c>
      <c r="G8835">
        <v>2</v>
      </c>
      <c r="H8835">
        <v>1</v>
      </c>
      <c r="I8835">
        <v>44</v>
      </c>
      <c r="J8835">
        <v>3</v>
      </c>
      <c r="K8835">
        <v>448.05</v>
      </c>
      <c r="L8835" t="str">
        <f t="shared" si="828"/>
        <v/>
      </c>
      <c r="M8835">
        <v>1</v>
      </c>
      <c r="N8835" t="str">
        <f t="shared" si="829"/>
        <v/>
      </c>
      <c r="O8835">
        <v>40</v>
      </c>
      <c r="P8835" s="11">
        <v>0.5</v>
      </c>
      <c r="Q8835" s="11">
        <v>6.8181818181818094E-2</v>
      </c>
      <c r="R8835" s="12">
        <v>448.05</v>
      </c>
      <c r="S8835" t="s">
        <v>22</v>
      </c>
      <c r="T8835">
        <v>0</v>
      </c>
      <c r="U8835">
        <f t="shared" si="830"/>
        <v>4</v>
      </c>
      <c r="V8835">
        <f t="shared" si="831"/>
        <v>1</v>
      </c>
      <c r="W8835">
        <f t="shared" si="832"/>
        <v>4</v>
      </c>
      <c r="X8835" t="str">
        <f t="shared" si="833"/>
        <v>414</v>
      </c>
      <c r="Y8835" t="str">
        <f>IF(Table1[[#This Row],[RFM_Score]]="555","Champion", IF(AND(J8835&gt;=4,V8835&gt;=4),"Loyal", IF(U8835&lt;=2,"At Risk", IF(W8835&gt;=4,"Potential Loyalist","Others"))))</f>
        <v>Potential Loyalist</v>
      </c>
    </row>
    <row r="8836" spans="1:25">
      <c r="A8836" t="s">
        <v>3225</v>
      </c>
      <c r="B8836">
        <v>45</v>
      </c>
      <c r="C8836" t="s">
        <v>19</v>
      </c>
      <c r="D8836" t="s">
        <v>46</v>
      </c>
      <c r="E8836" s="6" t="s">
        <v>20906</v>
      </c>
      <c r="F8836" t="s">
        <v>30</v>
      </c>
      <c r="G8836">
        <v>2</v>
      </c>
      <c r="H8836">
        <v>0</v>
      </c>
      <c r="I8836">
        <v>40</v>
      </c>
      <c r="J8836">
        <v>3</v>
      </c>
      <c r="K8836">
        <v>447.29</v>
      </c>
      <c r="L8836" t="str">
        <f t="shared" si="828"/>
        <v/>
      </c>
      <c r="M8836">
        <v>1</v>
      </c>
      <c r="N8836" t="str">
        <f t="shared" si="829"/>
        <v/>
      </c>
      <c r="O8836">
        <v>18</v>
      </c>
      <c r="P8836" s="11">
        <v>0</v>
      </c>
      <c r="Q8836" s="11">
        <v>7.4999999999999997E-2</v>
      </c>
      <c r="R8836" s="12">
        <v>447.29</v>
      </c>
      <c r="S8836" t="s">
        <v>22</v>
      </c>
      <c r="T8836">
        <v>0</v>
      </c>
      <c r="U8836">
        <f t="shared" si="830"/>
        <v>5</v>
      </c>
      <c r="V8836">
        <f t="shared" si="831"/>
        <v>1</v>
      </c>
      <c r="W8836">
        <f t="shared" si="832"/>
        <v>4</v>
      </c>
      <c r="X8836" t="str">
        <f t="shared" si="833"/>
        <v>514</v>
      </c>
      <c r="Y8836" t="str">
        <f>IF(Table1[[#This Row],[RFM_Score]]="555","Champion", IF(AND(J8836&gt;=4,V8836&gt;=4),"Loyal", IF(U8836&lt;=2,"At Risk", IF(W8836&gt;=4,"Potential Loyalist","Others"))))</f>
        <v>Potential Loyalist</v>
      </c>
    </row>
    <row r="8837" spans="1:25">
      <c r="A8837" t="s">
        <v>10191</v>
      </c>
      <c r="B8837">
        <v>35</v>
      </c>
      <c r="C8837" t="s">
        <v>19</v>
      </c>
      <c r="D8837" t="s">
        <v>41</v>
      </c>
      <c r="E8837" s="6" t="s">
        <v>20907</v>
      </c>
      <c r="F8837" t="s">
        <v>60</v>
      </c>
      <c r="G8837">
        <v>1</v>
      </c>
      <c r="H8837">
        <v>0</v>
      </c>
      <c r="I8837">
        <v>50</v>
      </c>
      <c r="J8837">
        <v>2</v>
      </c>
      <c r="K8837">
        <v>447.1</v>
      </c>
      <c r="L8837" t="str">
        <f t="shared" si="828"/>
        <v/>
      </c>
      <c r="M8837">
        <v>1</v>
      </c>
      <c r="N8837" t="str">
        <f t="shared" si="829"/>
        <v/>
      </c>
      <c r="O8837">
        <v>12</v>
      </c>
      <c r="P8837" s="11">
        <v>0</v>
      </c>
      <c r="Q8837" s="11">
        <v>0.04</v>
      </c>
      <c r="R8837" s="12">
        <v>447.1</v>
      </c>
      <c r="S8837" t="s">
        <v>22</v>
      </c>
      <c r="T8837">
        <v>0</v>
      </c>
      <c r="U8837">
        <f t="shared" si="830"/>
        <v>5</v>
      </c>
      <c r="V8837">
        <f t="shared" si="831"/>
        <v>1</v>
      </c>
      <c r="W8837">
        <f t="shared" si="832"/>
        <v>4</v>
      </c>
      <c r="X8837" t="str">
        <f t="shared" si="833"/>
        <v>514</v>
      </c>
      <c r="Y8837" t="str">
        <f>IF(Table1[[#This Row],[RFM_Score]]="555","Champion", IF(AND(J8837&gt;=4,V8837&gt;=4),"Loyal", IF(U8837&lt;=2,"At Risk", IF(W8837&gt;=4,"Potential Loyalist","Others"))))</f>
        <v>Potential Loyalist</v>
      </c>
    </row>
    <row r="8838" spans="1:25">
      <c r="A8838" t="s">
        <v>5586</v>
      </c>
      <c r="B8838">
        <v>50</v>
      </c>
      <c r="C8838" t="s">
        <v>19</v>
      </c>
      <c r="D8838" t="s">
        <v>41</v>
      </c>
      <c r="E8838" s="6" t="s">
        <v>20908</v>
      </c>
      <c r="F8838" t="s">
        <v>62</v>
      </c>
      <c r="G8838">
        <v>5</v>
      </c>
      <c r="H8838">
        <v>2</v>
      </c>
      <c r="I8838">
        <v>58</v>
      </c>
      <c r="J8838">
        <v>1</v>
      </c>
      <c r="K8838">
        <v>446.78</v>
      </c>
      <c r="L8838" t="str">
        <f t="shared" si="828"/>
        <v/>
      </c>
      <c r="M8838">
        <v>1</v>
      </c>
      <c r="N8838" t="str">
        <f t="shared" si="829"/>
        <v/>
      </c>
      <c r="O8838">
        <v>7</v>
      </c>
      <c r="P8838" s="11">
        <v>0.4</v>
      </c>
      <c r="Q8838" s="11">
        <v>1.72413793103448E-2</v>
      </c>
      <c r="R8838" s="12">
        <v>446.78</v>
      </c>
      <c r="S8838" t="s">
        <v>22</v>
      </c>
      <c r="T8838">
        <v>0</v>
      </c>
      <c r="U8838">
        <f t="shared" si="830"/>
        <v>5</v>
      </c>
      <c r="V8838">
        <f t="shared" si="831"/>
        <v>1</v>
      </c>
      <c r="W8838">
        <f t="shared" si="832"/>
        <v>4</v>
      </c>
      <c r="X8838" t="str">
        <f t="shared" si="833"/>
        <v>514</v>
      </c>
      <c r="Y8838" t="str">
        <f>IF(Table1[[#This Row],[RFM_Score]]="555","Champion", IF(AND(J8838&gt;=4,V8838&gt;=4),"Loyal", IF(U8838&lt;=2,"At Risk", IF(W8838&gt;=4,"Potential Loyalist","Others"))))</f>
        <v>Potential Loyalist</v>
      </c>
    </row>
    <row r="8839" spans="1:25">
      <c r="A8839" t="s">
        <v>10827</v>
      </c>
      <c r="B8839">
        <v>31</v>
      </c>
      <c r="C8839" t="s">
        <v>19</v>
      </c>
      <c r="D8839" t="s">
        <v>41</v>
      </c>
      <c r="E8839" s="6" t="s">
        <v>20909</v>
      </c>
      <c r="F8839" t="s">
        <v>21</v>
      </c>
      <c r="G8839">
        <v>4</v>
      </c>
      <c r="H8839">
        <v>2</v>
      </c>
      <c r="I8839">
        <v>36</v>
      </c>
      <c r="J8839">
        <v>0</v>
      </c>
      <c r="K8839">
        <v>446.34</v>
      </c>
      <c r="L8839" t="str">
        <f t="shared" si="828"/>
        <v/>
      </c>
      <c r="M8839">
        <v>1</v>
      </c>
      <c r="N8839" t="str">
        <f t="shared" si="829"/>
        <v/>
      </c>
      <c r="O8839">
        <v>15</v>
      </c>
      <c r="P8839" s="11">
        <v>0.5</v>
      </c>
      <c r="Q8839" s="11">
        <v>0</v>
      </c>
      <c r="R8839" s="12">
        <v>446.34</v>
      </c>
      <c r="S8839" t="s">
        <v>22</v>
      </c>
      <c r="T8839">
        <v>0</v>
      </c>
      <c r="U8839">
        <f t="shared" si="830"/>
        <v>5</v>
      </c>
      <c r="V8839">
        <f t="shared" si="831"/>
        <v>1</v>
      </c>
      <c r="W8839">
        <f t="shared" si="832"/>
        <v>4</v>
      </c>
      <c r="X8839" t="str">
        <f t="shared" si="833"/>
        <v>514</v>
      </c>
      <c r="Y8839" t="str">
        <f>IF(Table1[[#This Row],[RFM_Score]]="555","Champion", IF(AND(J8839&gt;=4,V8839&gt;=4),"Loyal", IF(U8839&lt;=2,"At Risk", IF(W8839&gt;=4,"Potential Loyalist","Others"))))</f>
        <v>Potential Loyalist</v>
      </c>
    </row>
    <row r="8840" spans="1:25">
      <c r="A8840" t="s">
        <v>3112</v>
      </c>
      <c r="B8840">
        <v>56</v>
      </c>
      <c r="C8840" t="s">
        <v>24</v>
      </c>
      <c r="D8840" t="s">
        <v>46</v>
      </c>
      <c r="E8840" s="6" t="s">
        <v>20910</v>
      </c>
      <c r="F8840" t="s">
        <v>26</v>
      </c>
      <c r="G8840">
        <v>4</v>
      </c>
      <c r="H8840">
        <v>2</v>
      </c>
      <c r="I8840">
        <v>56</v>
      </c>
      <c r="J8840">
        <v>5</v>
      </c>
      <c r="K8840">
        <v>445.32</v>
      </c>
      <c r="L8840" t="str">
        <f t="shared" si="828"/>
        <v/>
      </c>
      <c r="M8840">
        <v>1</v>
      </c>
      <c r="N8840" t="str">
        <f t="shared" si="829"/>
        <v/>
      </c>
      <c r="O8840">
        <v>121</v>
      </c>
      <c r="P8840" s="11">
        <v>0.5</v>
      </c>
      <c r="Q8840" s="11">
        <v>8.9285714285714204E-2</v>
      </c>
      <c r="R8840" s="12">
        <v>445.32</v>
      </c>
      <c r="S8840" t="s">
        <v>22</v>
      </c>
      <c r="T8840">
        <v>0</v>
      </c>
      <c r="U8840">
        <f t="shared" si="830"/>
        <v>1</v>
      </c>
      <c r="V8840">
        <f t="shared" si="831"/>
        <v>1</v>
      </c>
      <c r="W8840">
        <f t="shared" si="832"/>
        <v>4</v>
      </c>
      <c r="X8840" t="str">
        <f t="shared" si="833"/>
        <v>114</v>
      </c>
      <c r="Y8840" t="str">
        <f>IF(Table1[[#This Row],[RFM_Score]]="555","Champion", IF(AND(J8840&gt;=4,V8840&gt;=4),"Loyal", IF(U8840&lt;=2,"At Risk", IF(W8840&gt;=4,"Potential Loyalist","Others"))))</f>
        <v>At Risk</v>
      </c>
    </row>
    <row r="8841" spans="1:25">
      <c r="A8841" t="s">
        <v>11506</v>
      </c>
      <c r="B8841">
        <v>36</v>
      </c>
      <c r="C8841" t="s">
        <v>19</v>
      </c>
      <c r="D8841" t="s">
        <v>29</v>
      </c>
      <c r="E8841" s="6" t="s">
        <v>20911</v>
      </c>
      <c r="F8841" t="s">
        <v>37</v>
      </c>
      <c r="G8841">
        <v>1</v>
      </c>
      <c r="H8841">
        <v>1</v>
      </c>
      <c r="I8841">
        <v>52</v>
      </c>
      <c r="J8841">
        <v>2</v>
      </c>
      <c r="K8841">
        <v>445.15</v>
      </c>
      <c r="L8841" t="str">
        <f t="shared" si="828"/>
        <v/>
      </c>
      <c r="M8841">
        <v>1</v>
      </c>
      <c r="N8841" t="str">
        <f t="shared" si="829"/>
        <v/>
      </c>
      <c r="O8841">
        <v>11</v>
      </c>
      <c r="P8841" s="11">
        <v>1</v>
      </c>
      <c r="Q8841" s="11">
        <v>3.8461538461538401E-2</v>
      </c>
      <c r="R8841" s="12">
        <v>445.15</v>
      </c>
      <c r="S8841" t="s">
        <v>22</v>
      </c>
      <c r="T8841">
        <v>0</v>
      </c>
      <c r="U8841">
        <f t="shared" si="830"/>
        <v>5</v>
      </c>
      <c r="V8841">
        <f t="shared" si="831"/>
        <v>1</v>
      </c>
      <c r="W8841">
        <f t="shared" si="832"/>
        <v>4</v>
      </c>
      <c r="X8841" t="str">
        <f t="shared" si="833"/>
        <v>514</v>
      </c>
      <c r="Y8841" t="str">
        <f>IF(Table1[[#This Row],[RFM_Score]]="555","Champion", IF(AND(J8841&gt;=4,V8841&gt;=4),"Loyal", IF(U8841&lt;=2,"At Risk", IF(W8841&gt;=4,"Potential Loyalist","Others"))))</f>
        <v>Potential Loyalist</v>
      </c>
    </row>
    <row r="8842" spans="1:25">
      <c r="A8842" t="s">
        <v>9500</v>
      </c>
      <c r="B8842">
        <v>38</v>
      </c>
      <c r="C8842" t="s">
        <v>19</v>
      </c>
      <c r="D8842" t="s">
        <v>25</v>
      </c>
      <c r="E8842" s="6" t="s">
        <v>20912</v>
      </c>
      <c r="F8842" t="s">
        <v>37</v>
      </c>
      <c r="G8842">
        <v>4</v>
      </c>
      <c r="H8842">
        <v>1</v>
      </c>
      <c r="I8842">
        <v>47</v>
      </c>
      <c r="J8842">
        <v>4</v>
      </c>
      <c r="K8842">
        <v>442.92</v>
      </c>
      <c r="L8842" t="str">
        <f t="shared" si="828"/>
        <v/>
      </c>
      <c r="M8842">
        <v>1</v>
      </c>
      <c r="N8842" t="str">
        <f t="shared" si="829"/>
        <v/>
      </c>
      <c r="O8842">
        <v>29</v>
      </c>
      <c r="P8842" s="11">
        <v>0.25</v>
      </c>
      <c r="Q8842" s="11">
        <v>8.5106382978723402E-2</v>
      </c>
      <c r="R8842" s="12">
        <v>442.92</v>
      </c>
      <c r="S8842" t="s">
        <v>22</v>
      </c>
      <c r="T8842">
        <v>0</v>
      </c>
      <c r="U8842">
        <f t="shared" si="830"/>
        <v>4</v>
      </c>
      <c r="V8842">
        <f t="shared" si="831"/>
        <v>1</v>
      </c>
      <c r="W8842">
        <f t="shared" si="832"/>
        <v>4</v>
      </c>
      <c r="X8842" t="str">
        <f t="shared" si="833"/>
        <v>414</v>
      </c>
      <c r="Y8842" t="str">
        <f>IF(Table1[[#This Row],[RFM_Score]]="555","Champion", IF(AND(J8842&gt;=4,V8842&gt;=4),"Loyal", IF(U8842&lt;=2,"At Risk", IF(W8842&gt;=4,"Potential Loyalist","Others"))))</f>
        <v>Potential Loyalist</v>
      </c>
    </row>
    <row r="8843" spans="1:25">
      <c r="A8843" t="s">
        <v>6110</v>
      </c>
      <c r="B8843">
        <v>40</v>
      </c>
      <c r="C8843" t="s">
        <v>24</v>
      </c>
      <c r="D8843" t="s">
        <v>25</v>
      </c>
      <c r="E8843" s="6" t="s">
        <v>20913</v>
      </c>
      <c r="F8843" t="s">
        <v>26</v>
      </c>
      <c r="G8843">
        <v>3</v>
      </c>
      <c r="H8843">
        <v>1</v>
      </c>
      <c r="I8843">
        <v>47</v>
      </c>
      <c r="J8843">
        <v>3</v>
      </c>
      <c r="K8843">
        <v>442.69</v>
      </c>
      <c r="L8843" t="str">
        <f t="shared" si="828"/>
        <v/>
      </c>
      <c r="M8843">
        <v>1</v>
      </c>
      <c r="N8843" t="str">
        <f t="shared" si="829"/>
        <v/>
      </c>
      <c r="O8843">
        <v>13</v>
      </c>
      <c r="P8843" s="11">
        <v>0.33333333333333298</v>
      </c>
      <c r="Q8843" s="11">
        <v>6.3829787234042507E-2</v>
      </c>
      <c r="R8843" s="12">
        <v>442.69</v>
      </c>
      <c r="S8843" t="s">
        <v>22</v>
      </c>
      <c r="T8843">
        <v>0</v>
      </c>
      <c r="U8843">
        <f t="shared" si="830"/>
        <v>5</v>
      </c>
      <c r="V8843">
        <f t="shared" si="831"/>
        <v>1</v>
      </c>
      <c r="W8843">
        <f t="shared" si="832"/>
        <v>4</v>
      </c>
      <c r="X8843" t="str">
        <f t="shared" si="833"/>
        <v>514</v>
      </c>
      <c r="Y8843" t="str">
        <f>IF(Table1[[#This Row],[RFM_Score]]="555","Champion", IF(AND(J8843&gt;=4,V8843&gt;=4),"Loyal", IF(U8843&lt;=2,"At Risk", IF(W8843&gt;=4,"Potential Loyalist","Others"))))</f>
        <v>Potential Loyalist</v>
      </c>
    </row>
    <row r="8844" spans="1:25">
      <c r="A8844" t="s">
        <v>8854</v>
      </c>
      <c r="B8844">
        <v>35</v>
      </c>
      <c r="C8844" t="s">
        <v>19</v>
      </c>
      <c r="D8844" t="s">
        <v>25</v>
      </c>
      <c r="E8844" s="6" t="s">
        <v>20914</v>
      </c>
      <c r="F8844" t="s">
        <v>37</v>
      </c>
      <c r="G8844">
        <v>6</v>
      </c>
      <c r="H8844">
        <v>2</v>
      </c>
      <c r="I8844">
        <v>60</v>
      </c>
      <c r="J8844">
        <v>2</v>
      </c>
      <c r="K8844">
        <v>442.58</v>
      </c>
      <c r="L8844" t="str">
        <f t="shared" si="828"/>
        <v/>
      </c>
      <c r="M8844">
        <v>1</v>
      </c>
      <c r="N8844" t="str">
        <f t="shared" si="829"/>
        <v/>
      </c>
      <c r="O8844">
        <v>70</v>
      </c>
      <c r="P8844" s="11">
        <v>0.33333333333333298</v>
      </c>
      <c r="Q8844" s="11">
        <v>3.3333333333333298E-2</v>
      </c>
      <c r="R8844" s="12">
        <v>442.58</v>
      </c>
      <c r="S8844" t="s">
        <v>22</v>
      </c>
      <c r="T8844">
        <v>0</v>
      </c>
      <c r="U8844">
        <f t="shared" si="830"/>
        <v>3</v>
      </c>
      <c r="V8844">
        <f t="shared" si="831"/>
        <v>1</v>
      </c>
      <c r="W8844">
        <f t="shared" si="832"/>
        <v>4</v>
      </c>
      <c r="X8844" t="str">
        <f t="shared" si="833"/>
        <v>314</v>
      </c>
      <c r="Y8844" t="str">
        <f>IF(Table1[[#This Row],[RFM_Score]]="555","Champion", IF(AND(J8844&gt;=4,V8844&gt;=4),"Loyal", IF(U8844&lt;=2,"At Risk", IF(W8844&gt;=4,"Potential Loyalist","Others"))))</f>
        <v>Potential Loyalist</v>
      </c>
    </row>
    <row r="8845" spans="1:25">
      <c r="A8845" t="s">
        <v>7939</v>
      </c>
      <c r="B8845">
        <v>39</v>
      </c>
      <c r="C8845" t="s">
        <v>19</v>
      </c>
      <c r="D8845" t="s">
        <v>25</v>
      </c>
      <c r="E8845" s="6" t="s">
        <v>20915</v>
      </c>
      <c r="F8845" t="s">
        <v>26</v>
      </c>
      <c r="G8845">
        <v>3</v>
      </c>
      <c r="H8845">
        <v>2</v>
      </c>
      <c r="I8845">
        <v>64</v>
      </c>
      <c r="J8845">
        <v>4</v>
      </c>
      <c r="K8845">
        <v>441.42</v>
      </c>
      <c r="L8845" t="str">
        <f t="shared" si="828"/>
        <v/>
      </c>
      <c r="M8845">
        <v>1</v>
      </c>
      <c r="N8845" t="str">
        <f t="shared" si="829"/>
        <v/>
      </c>
      <c r="O8845">
        <v>26</v>
      </c>
      <c r="P8845" s="11">
        <v>0.66666666666666596</v>
      </c>
      <c r="Q8845" s="11">
        <v>6.25E-2</v>
      </c>
      <c r="R8845" s="12">
        <v>441.42</v>
      </c>
      <c r="S8845" t="s">
        <v>22</v>
      </c>
      <c r="T8845">
        <v>0</v>
      </c>
      <c r="U8845">
        <f t="shared" si="830"/>
        <v>4</v>
      </c>
      <c r="V8845">
        <f t="shared" si="831"/>
        <v>1</v>
      </c>
      <c r="W8845">
        <f t="shared" si="832"/>
        <v>4</v>
      </c>
      <c r="X8845" t="str">
        <f t="shared" si="833"/>
        <v>414</v>
      </c>
      <c r="Y8845" t="str">
        <f>IF(Table1[[#This Row],[RFM_Score]]="555","Champion", IF(AND(J8845&gt;=4,V8845&gt;=4),"Loyal", IF(U8845&lt;=2,"At Risk", IF(W8845&gt;=4,"Potential Loyalist","Others"))))</f>
        <v>Potential Loyalist</v>
      </c>
    </row>
    <row r="8846" spans="1:25">
      <c r="A8846" t="s">
        <v>6316</v>
      </c>
      <c r="B8846">
        <v>35</v>
      </c>
      <c r="C8846" t="s">
        <v>24</v>
      </c>
      <c r="D8846" t="s">
        <v>41</v>
      </c>
      <c r="E8846" s="6" t="s">
        <v>20916</v>
      </c>
      <c r="F8846" t="s">
        <v>30</v>
      </c>
      <c r="G8846">
        <v>2</v>
      </c>
      <c r="H8846">
        <v>0</v>
      </c>
      <c r="I8846">
        <v>60</v>
      </c>
      <c r="J8846">
        <v>2</v>
      </c>
      <c r="K8846">
        <v>440.7</v>
      </c>
      <c r="L8846" t="str">
        <f t="shared" si="828"/>
        <v/>
      </c>
      <c r="M8846">
        <v>1</v>
      </c>
      <c r="N8846" t="str">
        <f t="shared" si="829"/>
        <v/>
      </c>
      <c r="O8846">
        <v>1</v>
      </c>
      <c r="P8846" s="11">
        <v>0</v>
      </c>
      <c r="Q8846" s="11">
        <v>3.3333333333333298E-2</v>
      </c>
      <c r="R8846" s="12">
        <v>440.7</v>
      </c>
      <c r="S8846" t="s">
        <v>22</v>
      </c>
      <c r="T8846">
        <v>0</v>
      </c>
      <c r="U8846">
        <f t="shared" si="830"/>
        <v>5</v>
      </c>
      <c r="V8846">
        <f t="shared" si="831"/>
        <v>1</v>
      </c>
      <c r="W8846">
        <f t="shared" si="832"/>
        <v>4</v>
      </c>
      <c r="X8846" t="str">
        <f t="shared" si="833"/>
        <v>514</v>
      </c>
      <c r="Y8846" t="str">
        <f>IF(Table1[[#This Row],[RFM_Score]]="555","Champion", IF(AND(J8846&gt;=4,V8846&gt;=4),"Loyal", IF(U8846&lt;=2,"At Risk", IF(W8846&gt;=4,"Potential Loyalist","Others"))))</f>
        <v>Potential Loyalist</v>
      </c>
    </row>
    <row r="8847" spans="1:25">
      <c r="A8847" t="s">
        <v>11277</v>
      </c>
      <c r="B8847">
        <v>32</v>
      </c>
      <c r="C8847" t="s">
        <v>24</v>
      </c>
      <c r="D8847" t="s">
        <v>25</v>
      </c>
      <c r="E8847" s="6" t="s">
        <v>20917</v>
      </c>
      <c r="F8847" t="s">
        <v>37</v>
      </c>
      <c r="G8847">
        <v>3</v>
      </c>
      <c r="H8847">
        <v>1</v>
      </c>
      <c r="I8847">
        <v>53</v>
      </c>
      <c r="J8847">
        <v>3</v>
      </c>
      <c r="K8847">
        <v>439.73</v>
      </c>
      <c r="L8847" t="str">
        <f t="shared" si="828"/>
        <v/>
      </c>
      <c r="M8847">
        <v>1</v>
      </c>
      <c r="N8847" t="str">
        <f t="shared" si="829"/>
        <v/>
      </c>
      <c r="O8847">
        <v>19</v>
      </c>
      <c r="P8847" s="11">
        <v>0.33333333333333298</v>
      </c>
      <c r="Q8847" s="11">
        <v>5.6603773584905599E-2</v>
      </c>
      <c r="R8847" s="12">
        <v>439.73</v>
      </c>
      <c r="S8847" t="s">
        <v>22</v>
      </c>
      <c r="T8847">
        <v>0</v>
      </c>
      <c r="U8847">
        <f t="shared" si="830"/>
        <v>5</v>
      </c>
      <c r="V8847">
        <f t="shared" si="831"/>
        <v>1</v>
      </c>
      <c r="W8847">
        <f t="shared" si="832"/>
        <v>4</v>
      </c>
      <c r="X8847" t="str">
        <f t="shared" si="833"/>
        <v>514</v>
      </c>
      <c r="Y8847" t="str">
        <f>IF(Table1[[#This Row],[RFM_Score]]="555","Champion", IF(AND(J8847&gt;=4,V8847&gt;=4),"Loyal", IF(U8847&lt;=2,"At Risk", IF(W8847&gt;=4,"Potential Loyalist","Others"))))</f>
        <v>Potential Loyalist</v>
      </c>
    </row>
    <row r="8848" spans="1:25">
      <c r="A8848" t="s">
        <v>1152</v>
      </c>
      <c r="B8848">
        <v>39</v>
      </c>
      <c r="C8848" t="s">
        <v>24</v>
      </c>
      <c r="D8848" t="s">
        <v>41</v>
      </c>
      <c r="E8848" s="6" t="s">
        <v>20918</v>
      </c>
      <c r="F8848" t="s">
        <v>21</v>
      </c>
      <c r="G8848">
        <v>3</v>
      </c>
      <c r="H8848">
        <v>2</v>
      </c>
      <c r="I8848">
        <v>46</v>
      </c>
      <c r="J8848">
        <v>5</v>
      </c>
      <c r="K8848">
        <v>439.68</v>
      </c>
      <c r="L8848" t="str">
        <f t="shared" si="828"/>
        <v/>
      </c>
      <c r="M8848">
        <v>1</v>
      </c>
      <c r="N8848" t="str">
        <f t="shared" si="829"/>
        <v/>
      </c>
      <c r="O8848">
        <v>174</v>
      </c>
      <c r="P8848" s="11">
        <v>0.66666666666666596</v>
      </c>
      <c r="Q8848" s="11">
        <v>0.108695652173913</v>
      </c>
      <c r="R8848" s="12">
        <v>439.68</v>
      </c>
      <c r="S8848" t="s">
        <v>22</v>
      </c>
      <c r="T8848">
        <v>1</v>
      </c>
      <c r="U8848">
        <f t="shared" si="830"/>
        <v>1</v>
      </c>
      <c r="V8848">
        <f t="shared" si="831"/>
        <v>1</v>
      </c>
      <c r="W8848">
        <f t="shared" si="832"/>
        <v>4</v>
      </c>
      <c r="X8848" t="str">
        <f t="shared" si="833"/>
        <v>114</v>
      </c>
      <c r="Y8848" t="str">
        <f>IF(Table1[[#This Row],[RFM_Score]]="555","Champion", IF(AND(J8848&gt;=4,V8848&gt;=4),"Loyal", IF(U8848&lt;=2,"At Risk", IF(W8848&gt;=4,"Potential Loyalist","Others"))))</f>
        <v>At Risk</v>
      </c>
    </row>
    <row r="8849" spans="1:25">
      <c r="A8849" t="s">
        <v>11867</v>
      </c>
      <c r="B8849">
        <v>28</v>
      </c>
      <c r="C8849" t="s">
        <v>24</v>
      </c>
      <c r="D8849" t="s">
        <v>46</v>
      </c>
      <c r="E8849" s="6" t="s">
        <v>20919</v>
      </c>
      <c r="F8849" t="s">
        <v>30</v>
      </c>
      <c r="G8849">
        <v>5</v>
      </c>
      <c r="H8849">
        <v>0</v>
      </c>
      <c r="I8849">
        <v>62</v>
      </c>
      <c r="J8849">
        <v>1</v>
      </c>
      <c r="K8849">
        <v>438.97</v>
      </c>
      <c r="L8849" t="str">
        <f t="shared" si="828"/>
        <v/>
      </c>
      <c r="M8849">
        <v>1</v>
      </c>
      <c r="N8849" t="str">
        <f t="shared" si="829"/>
        <v/>
      </c>
      <c r="O8849">
        <v>90</v>
      </c>
      <c r="P8849" s="11">
        <v>0</v>
      </c>
      <c r="Q8849" s="11">
        <v>1.6129032258064498E-2</v>
      </c>
      <c r="R8849" s="12">
        <v>438.97</v>
      </c>
      <c r="S8849" t="s">
        <v>22</v>
      </c>
      <c r="T8849">
        <v>1</v>
      </c>
      <c r="U8849">
        <f t="shared" si="830"/>
        <v>2</v>
      </c>
      <c r="V8849">
        <f t="shared" si="831"/>
        <v>1</v>
      </c>
      <c r="W8849">
        <f t="shared" si="832"/>
        <v>4</v>
      </c>
      <c r="X8849" t="str">
        <f t="shared" si="833"/>
        <v>214</v>
      </c>
      <c r="Y8849" t="str">
        <f>IF(Table1[[#This Row],[RFM_Score]]="555","Champion", IF(AND(J8849&gt;=4,V8849&gt;=4),"Loyal", IF(U8849&lt;=2,"At Risk", IF(W8849&gt;=4,"Potential Loyalist","Others"))))</f>
        <v>At Risk</v>
      </c>
    </row>
    <row r="8850" spans="1:25">
      <c r="A8850" t="s">
        <v>53</v>
      </c>
      <c r="B8850">
        <v>18</v>
      </c>
      <c r="C8850" t="s">
        <v>24</v>
      </c>
      <c r="D8850" t="s">
        <v>35</v>
      </c>
      <c r="E8850" s="6" t="s">
        <v>20920</v>
      </c>
      <c r="F8850" t="s">
        <v>26</v>
      </c>
      <c r="G8850">
        <v>4</v>
      </c>
      <c r="H8850">
        <v>1</v>
      </c>
      <c r="I8850">
        <v>49</v>
      </c>
      <c r="J8850">
        <v>2</v>
      </c>
      <c r="K8850">
        <v>438.21</v>
      </c>
      <c r="L8850" t="str">
        <f t="shared" si="828"/>
        <v/>
      </c>
      <c r="M8850">
        <v>1</v>
      </c>
      <c r="N8850" t="str">
        <f t="shared" si="829"/>
        <v/>
      </c>
      <c r="O8850">
        <v>3</v>
      </c>
      <c r="P8850" s="11">
        <v>0.25</v>
      </c>
      <c r="Q8850" s="11">
        <v>4.08163265306122E-2</v>
      </c>
      <c r="R8850" s="12">
        <v>438.21</v>
      </c>
      <c r="S8850" t="s">
        <v>22</v>
      </c>
      <c r="T8850">
        <v>0</v>
      </c>
      <c r="U8850">
        <f t="shared" si="830"/>
        <v>5</v>
      </c>
      <c r="V8850">
        <f t="shared" si="831"/>
        <v>1</v>
      </c>
      <c r="W8850">
        <f t="shared" si="832"/>
        <v>4</v>
      </c>
      <c r="X8850" t="str">
        <f t="shared" si="833"/>
        <v>514</v>
      </c>
      <c r="Y8850" t="str">
        <f>IF(Table1[[#This Row],[RFM_Score]]="555","Champion", IF(AND(J8850&gt;=4,V8850&gt;=4),"Loyal", IF(U8850&lt;=2,"At Risk", IF(W8850&gt;=4,"Potential Loyalist","Others"))))</f>
        <v>Potential Loyalist</v>
      </c>
    </row>
    <row r="8851" spans="1:25">
      <c r="A8851" t="s">
        <v>5012</v>
      </c>
      <c r="B8851">
        <v>18</v>
      </c>
      <c r="C8851" t="s">
        <v>19</v>
      </c>
      <c r="D8851" t="s">
        <v>49</v>
      </c>
      <c r="E8851" s="6" t="s">
        <v>20921</v>
      </c>
      <c r="F8851" t="s">
        <v>26</v>
      </c>
      <c r="G8851">
        <v>4</v>
      </c>
      <c r="H8851">
        <v>3</v>
      </c>
      <c r="I8851">
        <v>47</v>
      </c>
      <c r="J8851">
        <v>2</v>
      </c>
      <c r="K8851">
        <v>436.94</v>
      </c>
      <c r="L8851" t="str">
        <f t="shared" si="828"/>
        <v/>
      </c>
      <c r="M8851">
        <v>1</v>
      </c>
      <c r="N8851" t="str">
        <f t="shared" si="829"/>
        <v/>
      </c>
      <c r="O8851">
        <v>41</v>
      </c>
      <c r="P8851" s="11">
        <v>0.75</v>
      </c>
      <c r="Q8851" s="11">
        <v>4.2553191489361701E-2</v>
      </c>
      <c r="R8851" s="12">
        <v>436.94</v>
      </c>
      <c r="S8851" t="s">
        <v>22</v>
      </c>
      <c r="T8851">
        <v>0</v>
      </c>
      <c r="U8851">
        <f t="shared" si="830"/>
        <v>3</v>
      </c>
      <c r="V8851">
        <f t="shared" si="831"/>
        <v>1</v>
      </c>
      <c r="W8851">
        <f t="shared" si="832"/>
        <v>4</v>
      </c>
      <c r="X8851" t="str">
        <f t="shared" si="833"/>
        <v>314</v>
      </c>
      <c r="Y8851" t="str">
        <f>IF(Table1[[#This Row],[RFM_Score]]="555","Champion", IF(AND(J8851&gt;=4,V8851&gt;=4),"Loyal", IF(U8851&lt;=2,"At Risk", IF(W8851&gt;=4,"Potential Loyalist","Others"))))</f>
        <v>Potential Loyalist</v>
      </c>
    </row>
    <row r="8852" spans="1:25">
      <c r="A8852" t="s">
        <v>4674</v>
      </c>
      <c r="B8852">
        <v>20</v>
      </c>
      <c r="C8852" t="s">
        <v>19</v>
      </c>
      <c r="D8852" t="s">
        <v>25</v>
      </c>
      <c r="E8852" s="6" t="s">
        <v>20922</v>
      </c>
      <c r="F8852" t="s">
        <v>30</v>
      </c>
      <c r="G8852">
        <v>4</v>
      </c>
      <c r="H8852">
        <v>0</v>
      </c>
      <c r="I8852">
        <v>51</v>
      </c>
      <c r="J8852">
        <v>1</v>
      </c>
      <c r="K8852">
        <v>436.26</v>
      </c>
      <c r="L8852" t="str">
        <f t="shared" si="828"/>
        <v/>
      </c>
      <c r="M8852">
        <v>1</v>
      </c>
      <c r="N8852" t="str">
        <f t="shared" si="829"/>
        <v/>
      </c>
      <c r="O8852">
        <v>7</v>
      </c>
      <c r="P8852" s="11">
        <v>0</v>
      </c>
      <c r="Q8852" s="11">
        <v>1.9607843137254902E-2</v>
      </c>
      <c r="R8852" s="12">
        <v>436.26</v>
      </c>
      <c r="S8852" t="s">
        <v>22</v>
      </c>
      <c r="T8852">
        <v>0</v>
      </c>
      <c r="U8852">
        <f t="shared" si="830"/>
        <v>5</v>
      </c>
      <c r="V8852">
        <f t="shared" si="831"/>
        <v>1</v>
      </c>
      <c r="W8852">
        <f t="shared" si="832"/>
        <v>4</v>
      </c>
      <c r="X8852" t="str">
        <f t="shared" si="833"/>
        <v>514</v>
      </c>
      <c r="Y8852" t="str">
        <f>IF(Table1[[#This Row],[RFM_Score]]="555","Champion", IF(AND(J8852&gt;=4,V8852&gt;=4),"Loyal", IF(U8852&lt;=2,"At Risk", IF(W8852&gt;=4,"Potential Loyalist","Others"))))</f>
        <v>Potential Loyalist</v>
      </c>
    </row>
    <row r="8853" spans="1:25">
      <c r="A8853" t="s">
        <v>6983</v>
      </c>
      <c r="B8853">
        <v>18</v>
      </c>
      <c r="C8853" t="s">
        <v>19</v>
      </c>
      <c r="D8853" t="s">
        <v>49</v>
      </c>
      <c r="E8853" s="6" t="s">
        <v>20923</v>
      </c>
      <c r="F8853" t="s">
        <v>37</v>
      </c>
      <c r="G8853">
        <v>1</v>
      </c>
      <c r="H8853">
        <v>1</v>
      </c>
      <c r="I8853">
        <v>60</v>
      </c>
      <c r="J8853">
        <v>1</v>
      </c>
      <c r="K8853">
        <v>435.71</v>
      </c>
      <c r="L8853" t="str">
        <f t="shared" si="828"/>
        <v/>
      </c>
      <c r="M8853">
        <v>1</v>
      </c>
      <c r="N8853" t="str">
        <f t="shared" si="829"/>
        <v/>
      </c>
      <c r="O8853">
        <v>81</v>
      </c>
      <c r="P8853" s="11">
        <v>1</v>
      </c>
      <c r="Q8853" s="11">
        <v>1.6666666666666601E-2</v>
      </c>
      <c r="R8853" s="12">
        <v>435.71</v>
      </c>
      <c r="S8853" t="s">
        <v>22</v>
      </c>
      <c r="T8853">
        <v>0</v>
      </c>
      <c r="U8853">
        <f t="shared" si="830"/>
        <v>2</v>
      </c>
      <c r="V8853">
        <f t="shared" si="831"/>
        <v>1</v>
      </c>
      <c r="W8853">
        <f t="shared" si="832"/>
        <v>4</v>
      </c>
      <c r="X8853" t="str">
        <f t="shared" si="833"/>
        <v>214</v>
      </c>
      <c r="Y8853" t="str">
        <f>IF(Table1[[#This Row],[RFM_Score]]="555","Champion", IF(AND(J8853&gt;=4,V8853&gt;=4),"Loyal", IF(U8853&lt;=2,"At Risk", IF(W8853&gt;=4,"Potential Loyalist","Others"))))</f>
        <v>At Risk</v>
      </c>
    </row>
    <row r="8854" spans="1:25">
      <c r="A8854" t="s">
        <v>3391</v>
      </c>
      <c r="B8854">
        <v>27</v>
      </c>
      <c r="C8854" t="s">
        <v>19</v>
      </c>
      <c r="D8854" t="s">
        <v>25</v>
      </c>
      <c r="E8854" s="6" t="s">
        <v>20924</v>
      </c>
      <c r="F8854" t="s">
        <v>21</v>
      </c>
      <c r="G8854">
        <v>4</v>
      </c>
      <c r="H8854">
        <v>0</v>
      </c>
      <c r="I8854">
        <v>58</v>
      </c>
      <c r="J8854">
        <v>4</v>
      </c>
      <c r="K8854">
        <v>435.68</v>
      </c>
      <c r="L8854" t="str">
        <f t="shared" si="828"/>
        <v/>
      </c>
      <c r="M8854">
        <v>1</v>
      </c>
      <c r="N8854" t="str">
        <f t="shared" si="829"/>
        <v/>
      </c>
      <c r="O8854">
        <v>3</v>
      </c>
      <c r="P8854" s="11">
        <v>0</v>
      </c>
      <c r="Q8854" s="11">
        <v>6.8965517241379296E-2</v>
      </c>
      <c r="R8854" s="12">
        <v>435.68</v>
      </c>
      <c r="S8854" t="s">
        <v>22</v>
      </c>
      <c r="T8854">
        <v>0</v>
      </c>
      <c r="U8854">
        <f t="shared" si="830"/>
        <v>5</v>
      </c>
      <c r="V8854">
        <f t="shared" si="831"/>
        <v>1</v>
      </c>
      <c r="W8854">
        <f t="shared" si="832"/>
        <v>4</v>
      </c>
      <c r="X8854" t="str">
        <f t="shared" si="833"/>
        <v>514</v>
      </c>
      <c r="Y8854" t="str">
        <f>IF(Table1[[#This Row],[RFM_Score]]="555","Champion", IF(AND(J8854&gt;=4,V8854&gt;=4),"Loyal", IF(U8854&lt;=2,"At Risk", IF(W8854&gt;=4,"Potential Loyalist","Others"))))</f>
        <v>Potential Loyalist</v>
      </c>
    </row>
    <row r="8855" spans="1:25">
      <c r="A8855" t="s">
        <v>886</v>
      </c>
      <c r="B8855">
        <v>28</v>
      </c>
      <c r="C8855" t="s">
        <v>24</v>
      </c>
      <c r="D8855" t="s">
        <v>46</v>
      </c>
      <c r="E8855" s="6" t="s">
        <v>20925</v>
      </c>
      <c r="F8855" t="s">
        <v>21</v>
      </c>
      <c r="G8855">
        <v>3</v>
      </c>
      <c r="H8855">
        <v>3</v>
      </c>
      <c r="I8855">
        <v>55</v>
      </c>
      <c r="J8855">
        <v>5</v>
      </c>
      <c r="K8855">
        <v>435.65</v>
      </c>
      <c r="L8855" t="str">
        <f t="shared" si="828"/>
        <v/>
      </c>
      <c r="M8855">
        <v>1</v>
      </c>
      <c r="N8855" t="str">
        <f t="shared" si="829"/>
        <v/>
      </c>
      <c r="O8855">
        <v>166</v>
      </c>
      <c r="P8855" s="11">
        <v>1</v>
      </c>
      <c r="Q8855" s="11">
        <v>9.0909090909090898E-2</v>
      </c>
      <c r="R8855" s="12">
        <v>435.65</v>
      </c>
      <c r="S8855" t="s">
        <v>22</v>
      </c>
      <c r="T8855">
        <v>1</v>
      </c>
      <c r="U8855">
        <f t="shared" si="830"/>
        <v>1</v>
      </c>
      <c r="V8855">
        <f t="shared" si="831"/>
        <v>1</v>
      </c>
      <c r="W8855">
        <f t="shared" si="832"/>
        <v>4</v>
      </c>
      <c r="X8855" t="str">
        <f t="shared" si="833"/>
        <v>114</v>
      </c>
      <c r="Y8855" t="str">
        <f>IF(Table1[[#This Row],[RFM_Score]]="555","Champion", IF(AND(J8855&gt;=4,V8855&gt;=4),"Loyal", IF(U8855&lt;=2,"At Risk", IF(W8855&gt;=4,"Potential Loyalist","Others"))))</f>
        <v>At Risk</v>
      </c>
    </row>
    <row r="8856" spans="1:25">
      <c r="A8856" t="s">
        <v>7099</v>
      </c>
      <c r="B8856">
        <v>26</v>
      </c>
      <c r="C8856" t="s">
        <v>19</v>
      </c>
      <c r="D8856" t="s">
        <v>29</v>
      </c>
      <c r="E8856" s="6" t="s">
        <v>20926</v>
      </c>
      <c r="F8856" t="s">
        <v>60</v>
      </c>
      <c r="G8856">
        <v>4</v>
      </c>
      <c r="H8856">
        <v>0</v>
      </c>
      <c r="I8856">
        <v>49</v>
      </c>
      <c r="J8856">
        <v>3</v>
      </c>
      <c r="K8856">
        <v>434.38</v>
      </c>
      <c r="L8856" t="str">
        <f t="shared" si="828"/>
        <v/>
      </c>
      <c r="M8856">
        <v>1</v>
      </c>
      <c r="N8856" t="str">
        <f t="shared" si="829"/>
        <v/>
      </c>
      <c r="O8856">
        <v>10</v>
      </c>
      <c r="P8856" s="11">
        <v>0</v>
      </c>
      <c r="Q8856" s="11">
        <v>6.1224489795918297E-2</v>
      </c>
      <c r="R8856" s="12">
        <v>434.38</v>
      </c>
      <c r="S8856" t="s">
        <v>22</v>
      </c>
      <c r="T8856">
        <v>0</v>
      </c>
      <c r="U8856">
        <f t="shared" si="830"/>
        <v>5</v>
      </c>
      <c r="V8856">
        <f t="shared" si="831"/>
        <v>1</v>
      </c>
      <c r="W8856">
        <f t="shared" si="832"/>
        <v>4</v>
      </c>
      <c r="X8856" t="str">
        <f t="shared" si="833"/>
        <v>514</v>
      </c>
      <c r="Y8856" t="str">
        <f>IF(Table1[[#This Row],[RFM_Score]]="555","Champion", IF(AND(J8856&gt;=4,V8856&gt;=4),"Loyal", IF(U8856&lt;=2,"At Risk", IF(W8856&gt;=4,"Potential Loyalist","Others"))))</f>
        <v>Potential Loyalist</v>
      </c>
    </row>
    <row r="8857" spans="1:25">
      <c r="A8857" t="s">
        <v>11294</v>
      </c>
      <c r="B8857">
        <v>35</v>
      </c>
      <c r="C8857" t="s">
        <v>24</v>
      </c>
      <c r="D8857" t="s">
        <v>35</v>
      </c>
      <c r="E8857" s="6" t="s">
        <v>20927</v>
      </c>
      <c r="F8857" t="s">
        <v>30</v>
      </c>
      <c r="G8857">
        <v>4</v>
      </c>
      <c r="H8857">
        <v>2</v>
      </c>
      <c r="I8857">
        <v>39</v>
      </c>
      <c r="J8857">
        <v>1</v>
      </c>
      <c r="K8857">
        <v>433.84</v>
      </c>
      <c r="L8857" t="str">
        <f t="shared" si="828"/>
        <v/>
      </c>
      <c r="M8857">
        <v>1</v>
      </c>
      <c r="N8857" t="str">
        <f t="shared" si="829"/>
        <v/>
      </c>
      <c r="O8857">
        <v>27</v>
      </c>
      <c r="P8857" s="11">
        <v>0.5</v>
      </c>
      <c r="Q8857" s="11">
        <v>2.5641025641025599E-2</v>
      </c>
      <c r="R8857" s="12">
        <v>433.84</v>
      </c>
      <c r="S8857" t="s">
        <v>22</v>
      </c>
      <c r="T8857">
        <v>0</v>
      </c>
      <c r="U8857">
        <f t="shared" si="830"/>
        <v>4</v>
      </c>
      <c r="V8857">
        <f t="shared" si="831"/>
        <v>1</v>
      </c>
      <c r="W8857">
        <f t="shared" si="832"/>
        <v>4</v>
      </c>
      <c r="X8857" t="str">
        <f t="shared" si="833"/>
        <v>414</v>
      </c>
      <c r="Y8857" t="str">
        <f>IF(Table1[[#This Row],[RFM_Score]]="555","Champion", IF(AND(J8857&gt;=4,V8857&gt;=4),"Loyal", IF(U8857&lt;=2,"At Risk", IF(W8857&gt;=4,"Potential Loyalist","Others"))))</f>
        <v>Potential Loyalist</v>
      </c>
    </row>
    <row r="8858" spans="1:25">
      <c r="A8858" t="s">
        <v>797</v>
      </c>
      <c r="B8858">
        <v>28</v>
      </c>
      <c r="C8858" t="s">
        <v>24</v>
      </c>
      <c r="D8858" t="s">
        <v>46</v>
      </c>
      <c r="E8858" s="6" t="s">
        <v>20928</v>
      </c>
      <c r="F8858" t="s">
        <v>30</v>
      </c>
      <c r="G8858">
        <v>4</v>
      </c>
      <c r="H8858">
        <v>0</v>
      </c>
      <c r="I8858">
        <v>54</v>
      </c>
      <c r="J8858">
        <v>2</v>
      </c>
      <c r="K8858">
        <v>433.08</v>
      </c>
      <c r="L8858" t="str">
        <f t="shared" si="828"/>
        <v/>
      </c>
      <c r="M8858">
        <v>1</v>
      </c>
      <c r="N8858" t="str">
        <f t="shared" si="829"/>
        <v/>
      </c>
      <c r="O8858">
        <v>95</v>
      </c>
      <c r="P8858" s="11">
        <v>0</v>
      </c>
      <c r="Q8858" s="11">
        <v>3.7037037037037E-2</v>
      </c>
      <c r="R8858" s="12">
        <v>433.08</v>
      </c>
      <c r="S8858" t="s">
        <v>22</v>
      </c>
      <c r="T8858">
        <v>1</v>
      </c>
      <c r="U8858">
        <f t="shared" si="830"/>
        <v>2</v>
      </c>
      <c r="V8858">
        <f t="shared" si="831"/>
        <v>1</v>
      </c>
      <c r="W8858">
        <f t="shared" si="832"/>
        <v>4</v>
      </c>
      <c r="X8858" t="str">
        <f t="shared" si="833"/>
        <v>214</v>
      </c>
      <c r="Y8858" t="str">
        <f>IF(Table1[[#This Row],[RFM_Score]]="555","Champion", IF(AND(J8858&gt;=4,V8858&gt;=4),"Loyal", IF(U8858&lt;=2,"At Risk", IF(W8858&gt;=4,"Potential Loyalist","Others"))))</f>
        <v>At Risk</v>
      </c>
    </row>
    <row r="8859" spans="1:25">
      <c r="A8859" t="s">
        <v>2916</v>
      </c>
      <c r="B8859">
        <v>32</v>
      </c>
      <c r="C8859" t="s">
        <v>19</v>
      </c>
      <c r="D8859" t="s">
        <v>25</v>
      </c>
      <c r="E8859" s="6" t="s">
        <v>20929</v>
      </c>
      <c r="F8859" t="s">
        <v>21</v>
      </c>
      <c r="G8859">
        <v>3</v>
      </c>
      <c r="H8859">
        <v>1</v>
      </c>
      <c r="I8859">
        <v>37</v>
      </c>
      <c r="J8859">
        <v>4</v>
      </c>
      <c r="K8859">
        <v>432.99</v>
      </c>
      <c r="L8859" t="str">
        <f t="shared" si="828"/>
        <v/>
      </c>
      <c r="M8859">
        <v>1</v>
      </c>
      <c r="N8859" t="str">
        <f t="shared" si="829"/>
        <v/>
      </c>
      <c r="O8859">
        <v>86</v>
      </c>
      <c r="P8859" s="11">
        <v>0.33333333333333298</v>
      </c>
      <c r="Q8859" s="11">
        <v>0.108108108108108</v>
      </c>
      <c r="R8859" s="12">
        <v>432.99</v>
      </c>
      <c r="S8859" t="s">
        <v>22</v>
      </c>
      <c r="T8859">
        <v>0</v>
      </c>
      <c r="U8859">
        <f t="shared" si="830"/>
        <v>2</v>
      </c>
      <c r="V8859">
        <f t="shared" si="831"/>
        <v>1</v>
      </c>
      <c r="W8859">
        <f t="shared" si="832"/>
        <v>4</v>
      </c>
      <c r="X8859" t="str">
        <f t="shared" si="833"/>
        <v>214</v>
      </c>
      <c r="Y8859" t="str">
        <f>IF(Table1[[#This Row],[RFM_Score]]="555","Champion", IF(AND(J8859&gt;=4,V8859&gt;=4),"Loyal", IF(U8859&lt;=2,"At Risk", IF(W8859&gt;=4,"Potential Loyalist","Others"))))</f>
        <v>At Risk</v>
      </c>
    </row>
    <row r="8860" spans="1:25">
      <c r="A8860" t="s">
        <v>2929</v>
      </c>
      <c r="B8860">
        <v>44</v>
      </c>
      <c r="C8860" t="s">
        <v>19</v>
      </c>
      <c r="D8860" t="s">
        <v>46</v>
      </c>
      <c r="E8860" s="6" t="s">
        <v>20930</v>
      </c>
      <c r="F8860" t="s">
        <v>30</v>
      </c>
      <c r="G8860">
        <v>0</v>
      </c>
      <c r="H8860">
        <v>0</v>
      </c>
      <c r="I8860">
        <v>52</v>
      </c>
      <c r="J8860">
        <v>2</v>
      </c>
      <c r="K8860">
        <v>432.87</v>
      </c>
      <c r="L8860" t="str">
        <f t="shared" si="828"/>
        <v/>
      </c>
      <c r="M8860">
        <v>1</v>
      </c>
      <c r="N8860" t="str">
        <f t="shared" si="829"/>
        <v/>
      </c>
      <c r="O8860">
        <v>19</v>
      </c>
      <c r="P8860" s="11">
        <v>0</v>
      </c>
      <c r="Q8860" s="11">
        <v>3.8461538461538401E-2</v>
      </c>
      <c r="R8860" s="12">
        <v>432.87</v>
      </c>
      <c r="S8860" t="s">
        <v>22</v>
      </c>
      <c r="T8860">
        <v>0</v>
      </c>
      <c r="U8860">
        <f t="shared" si="830"/>
        <v>5</v>
      </c>
      <c r="V8860">
        <f t="shared" si="831"/>
        <v>1</v>
      </c>
      <c r="W8860">
        <f t="shared" si="832"/>
        <v>4</v>
      </c>
      <c r="X8860" t="str">
        <f t="shared" si="833"/>
        <v>514</v>
      </c>
      <c r="Y8860" t="str">
        <f>IF(Table1[[#This Row],[RFM_Score]]="555","Champion", IF(AND(J8860&gt;=4,V8860&gt;=4),"Loyal", IF(U8860&lt;=2,"At Risk", IF(W8860&gt;=4,"Potential Loyalist","Others"))))</f>
        <v>Potential Loyalist</v>
      </c>
    </row>
    <row r="8861" spans="1:25">
      <c r="A8861" t="s">
        <v>1930</v>
      </c>
      <c r="B8861">
        <v>33</v>
      </c>
      <c r="C8861" t="s">
        <v>24</v>
      </c>
      <c r="D8861" t="s">
        <v>25</v>
      </c>
      <c r="E8861" s="6" t="s">
        <v>20931</v>
      </c>
      <c r="F8861" t="s">
        <v>62</v>
      </c>
      <c r="G8861">
        <v>5</v>
      </c>
      <c r="H8861">
        <v>3</v>
      </c>
      <c r="I8861">
        <v>48</v>
      </c>
      <c r="J8861">
        <v>0</v>
      </c>
      <c r="K8861">
        <v>432.77</v>
      </c>
      <c r="L8861" t="str">
        <f t="shared" si="828"/>
        <v/>
      </c>
      <c r="M8861">
        <v>1</v>
      </c>
      <c r="N8861" t="str">
        <f t="shared" si="829"/>
        <v/>
      </c>
      <c r="O8861">
        <v>13</v>
      </c>
      <c r="P8861" s="11">
        <v>0.6</v>
      </c>
      <c r="Q8861" s="11">
        <v>0</v>
      </c>
      <c r="R8861" s="12">
        <v>432.77</v>
      </c>
      <c r="S8861" t="s">
        <v>22</v>
      </c>
      <c r="T8861">
        <v>0</v>
      </c>
      <c r="U8861">
        <f t="shared" si="830"/>
        <v>5</v>
      </c>
      <c r="V8861">
        <f t="shared" si="831"/>
        <v>1</v>
      </c>
      <c r="W8861">
        <f t="shared" si="832"/>
        <v>4</v>
      </c>
      <c r="X8861" t="str">
        <f t="shared" si="833"/>
        <v>514</v>
      </c>
      <c r="Y8861" t="str">
        <f>IF(Table1[[#This Row],[RFM_Score]]="555","Champion", IF(AND(J8861&gt;=4,V8861&gt;=4),"Loyal", IF(U8861&lt;=2,"At Risk", IF(W8861&gt;=4,"Potential Loyalist","Others"))))</f>
        <v>Potential Loyalist</v>
      </c>
    </row>
    <row r="8862" spans="1:25">
      <c r="A8862" t="s">
        <v>2116</v>
      </c>
      <c r="B8862">
        <v>29</v>
      </c>
      <c r="C8862" t="s">
        <v>24</v>
      </c>
      <c r="D8862" t="s">
        <v>25</v>
      </c>
      <c r="E8862" s="6" t="s">
        <v>20932</v>
      </c>
      <c r="F8862" t="s">
        <v>30</v>
      </c>
      <c r="G8862">
        <v>2</v>
      </c>
      <c r="H8862">
        <v>1</v>
      </c>
      <c r="I8862">
        <v>59</v>
      </c>
      <c r="J8862">
        <v>2</v>
      </c>
      <c r="K8862">
        <v>432.5</v>
      </c>
      <c r="L8862" t="str">
        <f t="shared" si="828"/>
        <v/>
      </c>
      <c r="M8862">
        <v>1</v>
      </c>
      <c r="N8862" t="str">
        <f t="shared" si="829"/>
        <v/>
      </c>
      <c r="O8862">
        <v>7</v>
      </c>
      <c r="P8862" s="11">
        <v>0.5</v>
      </c>
      <c r="Q8862" s="11">
        <v>3.38983050847457E-2</v>
      </c>
      <c r="R8862" s="12">
        <v>432.5</v>
      </c>
      <c r="S8862" t="s">
        <v>22</v>
      </c>
      <c r="T8862">
        <v>0</v>
      </c>
      <c r="U8862">
        <f t="shared" si="830"/>
        <v>5</v>
      </c>
      <c r="V8862">
        <f t="shared" si="831"/>
        <v>1</v>
      </c>
      <c r="W8862">
        <f t="shared" si="832"/>
        <v>4</v>
      </c>
      <c r="X8862" t="str">
        <f t="shared" si="833"/>
        <v>514</v>
      </c>
      <c r="Y8862" t="str">
        <f>IF(Table1[[#This Row],[RFM_Score]]="555","Champion", IF(AND(J8862&gt;=4,V8862&gt;=4),"Loyal", IF(U8862&lt;=2,"At Risk", IF(W8862&gt;=4,"Potential Loyalist","Others"))))</f>
        <v>Potential Loyalist</v>
      </c>
    </row>
    <row r="8863" spans="1:25">
      <c r="A8863" t="s">
        <v>11569</v>
      </c>
      <c r="B8863">
        <v>27</v>
      </c>
      <c r="C8863" t="s">
        <v>24</v>
      </c>
      <c r="D8863" t="s">
        <v>49</v>
      </c>
      <c r="E8863" s="6" t="s">
        <v>20933</v>
      </c>
      <c r="F8863" t="s">
        <v>21</v>
      </c>
      <c r="G8863">
        <v>5</v>
      </c>
      <c r="H8863">
        <v>0</v>
      </c>
      <c r="I8863">
        <v>55</v>
      </c>
      <c r="J8863">
        <v>5</v>
      </c>
      <c r="K8863">
        <v>432.21</v>
      </c>
      <c r="L8863" t="str">
        <f t="shared" si="828"/>
        <v/>
      </c>
      <c r="M8863">
        <v>1</v>
      </c>
      <c r="N8863" t="str">
        <f t="shared" si="829"/>
        <v/>
      </c>
      <c r="O8863">
        <v>16</v>
      </c>
      <c r="P8863" s="11">
        <v>0</v>
      </c>
      <c r="Q8863" s="11">
        <v>9.0909090909090898E-2</v>
      </c>
      <c r="R8863" s="12">
        <v>432.21</v>
      </c>
      <c r="S8863" t="s">
        <v>22</v>
      </c>
      <c r="T8863">
        <v>0</v>
      </c>
      <c r="U8863">
        <f t="shared" si="830"/>
        <v>5</v>
      </c>
      <c r="V8863">
        <f t="shared" si="831"/>
        <v>1</v>
      </c>
      <c r="W8863">
        <f t="shared" si="832"/>
        <v>4</v>
      </c>
      <c r="X8863" t="str">
        <f t="shared" si="833"/>
        <v>514</v>
      </c>
      <c r="Y8863" t="str">
        <f>IF(Table1[[#This Row],[RFM_Score]]="555","Champion", IF(AND(J8863&gt;=4,V8863&gt;=4),"Loyal", IF(U8863&lt;=2,"At Risk", IF(W8863&gt;=4,"Potential Loyalist","Others"))))</f>
        <v>Potential Loyalist</v>
      </c>
    </row>
    <row r="8864" spans="1:25">
      <c r="A8864" t="s">
        <v>10872</v>
      </c>
      <c r="B8864">
        <v>32</v>
      </c>
      <c r="C8864" t="s">
        <v>24</v>
      </c>
      <c r="D8864" t="s">
        <v>25</v>
      </c>
      <c r="E8864" s="6" t="s">
        <v>20934</v>
      </c>
      <c r="F8864" t="s">
        <v>26</v>
      </c>
      <c r="G8864">
        <v>4</v>
      </c>
      <c r="H8864">
        <v>1</v>
      </c>
      <c r="I8864">
        <v>40</v>
      </c>
      <c r="J8864">
        <v>2</v>
      </c>
      <c r="K8864">
        <v>431.97</v>
      </c>
      <c r="L8864" t="str">
        <f t="shared" si="828"/>
        <v/>
      </c>
      <c r="M8864">
        <v>1</v>
      </c>
      <c r="N8864" t="str">
        <f t="shared" si="829"/>
        <v/>
      </c>
      <c r="O8864">
        <v>38</v>
      </c>
      <c r="P8864" s="11">
        <v>0.25</v>
      </c>
      <c r="Q8864" s="11">
        <v>0.05</v>
      </c>
      <c r="R8864" s="12">
        <v>431.97</v>
      </c>
      <c r="S8864" t="s">
        <v>22</v>
      </c>
      <c r="T8864">
        <v>0</v>
      </c>
      <c r="U8864">
        <f t="shared" si="830"/>
        <v>4</v>
      </c>
      <c r="V8864">
        <f t="shared" si="831"/>
        <v>1</v>
      </c>
      <c r="W8864">
        <f t="shared" si="832"/>
        <v>4</v>
      </c>
      <c r="X8864" t="str">
        <f t="shared" si="833"/>
        <v>414</v>
      </c>
      <c r="Y8864" t="str">
        <f>IF(Table1[[#This Row],[RFM_Score]]="555","Champion", IF(AND(J8864&gt;=4,V8864&gt;=4),"Loyal", IF(U8864&lt;=2,"At Risk", IF(W8864&gt;=4,"Potential Loyalist","Others"))))</f>
        <v>Potential Loyalist</v>
      </c>
    </row>
    <row r="8865" spans="1:25">
      <c r="A8865" t="s">
        <v>7360</v>
      </c>
      <c r="B8865">
        <v>37</v>
      </c>
      <c r="C8865" t="s">
        <v>19</v>
      </c>
      <c r="D8865" t="s">
        <v>35</v>
      </c>
      <c r="E8865" s="6" t="s">
        <v>20935</v>
      </c>
      <c r="F8865" t="s">
        <v>62</v>
      </c>
      <c r="G8865">
        <v>3</v>
      </c>
      <c r="H8865">
        <v>0</v>
      </c>
      <c r="I8865">
        <v>58</v>
      </c>
      <c r="J8865">
        <v>4</v>
      </c>
      <c r="K8865">
        <v>431.01</v>
      </c>
      <c r="L8865" t="str">
        <f t="shared" si="828"/>
        <v/>
      </c>
      <c r="M8865">
        <v>1</v>
      </c>
      <c r="N8865" t="str">
        <f t="shared" si="829"/>
        <v/>
      </c>
      <c r="O8865">
        <v>1</v>
      </c>
      <c r="P8865" s="11">
        <v>0</v>
      </c>
      <c r="Q8865" s="11">
        <v>6.8965517241379296E-2</v>
      </c>
      <c r="R8865" s="12">
        <v>431.01</v>
      </c>
      <c r="S8865" t="s">
        <v>22</v>
      </c>
      <c r="T8865">
        <v>0</v>
      </c>
      <c r="U8865">
        <f t="shared" si="830"/>
        <v>5</v>
      </c>
      <c r="V8865">
        <f t="shared" si="831"/>
        <v>1</v>
      </c>
      <c r="W8865">
        <f t="shared" si="832"/>
        <v>4</v>
      </c>
      <c r="X8865" t="str">
        <f t="shared" si="833"/>
        <v>514</v>
      </c>
      <c r="Y8865" t="str">
        <f>IF(Table1[[#This Row],[RFM_Score]]="555","Champion", IF(AND(J8865&gt;=4,V8865&gt;=4),"Loyal", IF(U8865&lt;=2,"At Risk", IF(W8865&gt;=4,"Potential Loyalist","Others"))))</f>
        <v>Potential Loyalist</v>
      </c>
    </row>
    <row r="8866" spans="1:25">
      <c r="A8866" t="s">
        <v>11896</v>
      </c>
      <c r="B8866">
        <v>35</v>
      </c>
      <c r="C8866" t="s">
        <v>24</v>
      </c>
      <c r="D8866" t="s">
        <v>49</v>
      </c>
      <c r="E8866" s="6" t="s">
        <v>20936</v>
      </c>
      <c r="F8866" t="s">
        <v>37</v>
      </c>
      <c r="G8866">
        <v>2</v>
      </c>
      <c r="H8866">
        <v>0</v>
      </c>
      <c r="I8866">
        <v>42</v>
      </c>
      <c r="J8866">
        <v>1</v>
      </c>
      <c r="K8866">
        <v>430.84</v>
      </c>
      <c r="L8866" t="str">
        <f t="shared" si="828"/>
        <v/>
      </c>
      <c r="M8866">
        <v>1</v>
      </c>
      <c r="N8866" t="str">
        <f t="shared" si="829"/>
        <v/>
      </c>
      <c r="O8866">
        <v>24</v>
      </c>
      <c r="P8866" s="11">
        <v>0</v>
      </c>
      <c r="Q8866" s="11">
        <v>2.3809523809523801E-2</v>
      </c>
      <c r="R8866" s="12">
        <v>430.84</v>
      </c>
      <c r="S8866" t="s">
        <v>22</v>
      </c>
      <c r="T8866">
        <v>0</v>
      </c>
      <c r="U8866">
        <f t="shared" si="830"/>
        <v>4</v>
      </c>
      <c r="V8866">
        <f t="shared" si="831"/>
        <v>1</v>
      </c>
      <c r="W8866">
        <f t="shared" si="832"/>
        <v>4</v>
      </c>
      <c r="X8866" t="str">
        <f t="shared" si="833"/>
        <v>414</v>
      </c>
      <c r="Y8866" t="str">
        <f>IF(Table1[[#This Row],[RFM_Score]]="555","Champion", IF(AND(J8866&gt;=4,V8866&gt;=4),"Loyal", IF(U8866&lt;=2,"At Risk", IF(W8866&gt;=4,"Potential Loyalist","Others"))))</f>
        <v>Potential Loyalist</v>
      </c>
    </row>
    <row r="8867" spans="1:25">
      <c r="A8867" t="s">
        <v>4760</v>
      </c>
      <c r="B8867">
        <v>31</v>
      </c>
      <c r="C8867" t="s">
        <v>24</v>
      </c>
      <c r="D8867" t="s">
        <v>25</v>
      </c>
      <c r="E8867" s="6" t="s">
        <v>20937</v>
      </c>
      <c r="F8867" t="s">
        <v>60</v>
      </c>
      <c r="G8867">
        <v>3</v>
      </c>
      <c r="H8867">
        <v>0</v>
      </c>
      <c r="I8867">
        <v>55</v>
      </c>
      <c r="J8867">
        <v>1</v>
      </c>
      <c r="K8867">
        <v>430.66</v>
      </c>
      <c r="L8867" t="str">
        <f t="shared" si="828"/>
        <v/>
      </c>
      <c r="M8867">
        <v>1</v>
      </c>
      <c r="N8867" t="str">
        <f t="shared" si="829"/>
        <v/>
      </c>
      <c r="O8867">
        <v>19</v>
      </c>
      <c r="P8867" s="11">
        <v>0</v>
      </c>
      <c r="Q8867" s="11">
        <v>1.8181818181818101E-2</v>
      </c>
      <c r="R8867" s="12">
        <v>430.66</v>
      </c>
      <c r="S8867" t="s">
        <v>22</v>
      </c>
      <c r="T8867">
        <v>0</v>
      </c>
      <c r="U8867">
        <f t="shared" si="830"/>
        <v>5</v>
      </c>
      <c r="V8867">
        <f t="shared" si="831"/>
        <v>1</v>
      </c>
      <c r="W8867">
        <f t="shared" si="832"/>
        <v>4</v>
      </c>
      <c r="X8867" t="str">
        <f t="shared" si="833"/>
        <v>514</v>
      </c>
      <c r="Y8867" t="str">
        <f>IF(Table1[[#This Row],[RFM_Score]]="555","Champion", IF(AND(J8867&gt;=4,V8867&gt;=4),"Loyal", IF(U8867&lt;=2,"At Risk", IF(W8867&gt;=4,"Potential Loyalist","Others"))))</f>
        <v>Potential Loyalist</v>
      </c>
    </row>
    <row r="8868" spans="1:25">
      <c r="A8868" t="s">
        <v>8848</v>
      </c>
      <c r="B8868">
        <v>38</v>
      </c>
      <c r="C8868" t="s">
        <v>24</v>
      </c>
      <c r="D8868" t="s">
        <v>25</v>
      </c>
      <c r="E8868" s="6" t="s">
        <v>20938</v>
      </c>
      <c r="F8868" t="s">
        <v>30</v>
      </c>
      <c r="G8868">
        <v>3</v>
      </c>
      <c r="H8868">
        <v>1</v>
      </c>
      <c r="I8868">
        <v>51</v>
      </c>
      <c r="J8868">
        <v>3</v>
      </c>
      <c r="K8868">
        <v>430.12</v>
      </c>
      <c r="L8868" t="str">
        <f t="shared" si="828"/>
        <v/>
      </c>
      <c r="M8868">
        <v>1</v>
      </c>
      <c r="N8868" t="str">
        <f t="shared" si="829"/>
        <v/>
      </c>
      <c r="O8868">
        <v>19</v>
      </c>
      <c r="P8868" s="11">
        <v>0.33333333333333298</v>
      </c>
      <c r="Q8868" s="11">
        <v>5.8823529411764698E-2</v>
      </c>
      <c r="R8868" s="12">
        <v>430.12</v>
      </c>
      <c r="S8868" t="s">
        <v>22</v>
      </c>
      <c r="T8868">
        <v>0</v>
      </c>
      <c r="U8868">
        <f t="shared" si="830"/>
        <v>5</v>
      </c>
      <c r="V8868">
        <f t="shared" si="831"/>
        <v>1</v>
      </c>
      <c r="W8868">
        <f t="shared" si="832"/>
        <v>4</v>
      </c>
      <c r="X8868" t="str">
        <f t="shared" si="833"/>
        <v>514</v>
      </c>
      <c r="Y8868" t="str">
        <f>IF(Table1[[#This Row],[RFM_Score]]="555","Champion", IF(AND(J8868&gt;=4,V8868&gt;=4),"Loyal", IF(U8868&lt;=2,"At Risk", IF(W8868&gt;=4,"Potential Loyalist","Others"))))</f>
        <v>Potential Loyalist</v>
      </c>
    </row>
    <row r="8869" spans="1:25">
      <c r="A8869" t="s">
        <v>6601</v>
      </c>
      <c r="B8869">
        <v>34</v>
      </c>
      <c r="C8869" t="s">
        <v>24</v>
      </c>
      <c r="D8869" t="s">
        <v>25</v>
      </c>
      <c r="E8869" s="6" t="s">
        <v>20939</v>
      </c>
      <c r="F8869" t="s">
        <v>30</v>
      </c>
      <c r="G8869">
        <v>5</v>
      </c>
      <c r="H8869">
        <v>2</v>
      </c>
      <c r="I8869">
        <v>50</v>
      </c>
      <c r="J8869">
        <v>5</v>
      </c>
      <c r="K8869">
        <v>430.01</v>
      </c>
      <c r="L8869" t="str">
        <f t="shared" si="828"/>
        <v/>
      </c>
      <c r="M8869">
        <v>1</v>
      </c>
      <c r="N8869" t="str">
        <f t="shared" si="829"/>
        <v/>
      </c>
      <c r="O8869">
        <v>57</v>
      </c>
      <c r="P8869" s="11">
        <v>0.4</v>
      </c>
      <c r="Q8869" s="11">
        <v>0.1</v>
      </c>
      <c r="R8869" s="12">
        <v>430.01</v>
      </c>
      <c r="S8869" t="s">
        <v>22</v>
      </c>
      <c r="T8869">
        <v>0</v>
      </c>
      <c r="U8869">
        <f t="shared" si="830"/>
        <v>3</v>
      </c>
      <c r="V8869">
        <f t="shared" si="831"/>
        <v>1</v>
      </c>
      <c r="W8869">
        <f t="shared" si="832"/>
        <v>4</v>
      </c>
      <c r="X8869" t="str">
        <f t="shared" si="833"/>
        <v>314</v>
      </c>
      <c r="Y8869" t="str">
        <f>IF(Table1[[#This Row],[RFM_Score]]="555","Champion", IF(AND(J8869&gt;=4,V8869&gt;=4),"Loyal", IF(U8869&lt;=2,"At Risk", IF(W8869&gt;=4,"Potential Loyalist","Others"))))</f>
        <v>Potential Loyalist</v>
      </c>
    </row>
    <row r="8870" spans="1:25">
      <c r="A8870" t="s">
        <v>11187</v>
      </c>
      <c r="B8870">
        <v>34</v>
      </c>
      <c r="C8870" t="s">
        <v>19</v>
      </c>
      <c r="D8870" t="s">
        <v>25</v>
      </c>
      <c r="E8870" s="6" t="s">
        <v>20940</v>
      </c>
      <c r="F8870" t="s">
        <v>26</v>
      </c>
      <c r="G8870">
        <v>4</v>
      </c>
      <c r="H8870">
        <v>1</v>
      </c>
      <c r="I8870">
        <v>44</v>
      </c>
      <c r="J8870">
        <v>1</v>
      </c>
      <c r="K8870">
        <v>429.77</v>
      </c>
      <c r="L8870" t="str">
        <f t="shared" si="828"/>
        <v/>
      </c>
      <c r="M8870">
        <v>1</v>
      </c>
      <c r="N8870" t="str">
        <f t="shared" si="829"/>
        <v/>
      </c>
      <c r="O8870">
        <v>38</v>
      </c>
      <c r="P8870" s="11">
        <v>0.25</v>
      </c>
      <c r="Q8870" s="11">
        <v>2.27272727272727E-2</v>
      </c>
      <c r="R8870" s="12">
        <v>429.77</v>
      </c>
      <c r="S8870" t="s">
        <v>22</v>
      </c>
      <c r="T8870">
        <v>0</v>
      </c>
      <c r="U8870">
        <f t="shared" si="830"/>
        <v>4</v>
      </c>
      <c r="V8870">
        <f t="shared" si="831"/>
        <v>1</v>
      </c>
      <c r="W8870">
        <f t="shared" si="832"/>
        <v>4</v>
      </c>
      <c r="X8870" t="str">
        <f t="shared" si="833"/>
        <v>414</v>
      </c>
      <c r="Y8870" t="str">
        <f>IF(Table1[[#This Row],[RFM_Score]]="555","Champion", IF(AND(J8870&gt;=4,V8870&gt;=4),"Loyal", IF(U8870&lt;=2,"At Risk", IF(W8870&gt;=4,"Potential Loyalist","Others"))))</f>
        <v>Potential Loyalist</v>
      </c>
    </row>
    <row r="8871" spans="1:25">
      <c r="A8871" t="s">
        <v>10311</v>
      </c>
      <c r="B8871">
        <v>25</v>
      </c>
      <c r="C8871" t="s">
        <v>19</v>
      </c>
      <c r="D8871" t="s">
        <v>41</v>
      </c>
      <c r="E8871" s="6" t="s">
        <v>20941</v>
      </c>
      <c r="F8871" t="s">
        <v>37</v>
      </c>
      <c r="G8871">
        <v>3</v>
      </c>
      <c r="H8871">
        <v>0</v>
      </c>
      <c r="I8871">
        <v>45</v>
      </c>
      <c r="J8871">
        <v>2</v>
      </c>
      <c r="K8871">
        <v>429.63</v>
      </c>
      <c r="L8871" t="str">
        <f t="shared" si="828"/>
        <v/>
      </c>
      <c r="M8871">
        <v>1</v>
      </c>
      <c r="N8871" t="str">
        <f t="shared" si="829"/>
        <v/>
      </c>
      <c r="O8871">
        <v>77</v>
      </c>
      <c r="P8871" s="11">
        <v>0</v>
      </c>
      <c r="Q8871" s="11">
        <v>4.4444444444444398E-2</v>
      </c>
      <c r="R8871" s="12">
        <v>429.63</v>
      </c>
      <c r="S8871" t="s">
        <v>22</v>
      </c>
      <c r="T8871">
        <v>0</v>
      </c>
      <c r="U8871">
        <f t="shared" si="830"/>
        <v>2</v>
      </c>
      <c r="V8871">
        <f t="shared" si="831"/>
        <v>1</v>
      </c>
      <c r="W8871">
        <f t="shared" si="832"/>
        <v>4</v>
      </c>
      <c r="X8871" t="str">
        <f t="shared" si="833"/>
        <v>214</v>
      </c>
      <c r="Y8871" t="str">
        <f>IF(Table1[[#This Row],[RFM_Score]]="555","Champion", IF(AND(J8871&gt;=4,V8871&gt;=4),"Loyal", IF(U8871&lt;=2,"At Risk", IF(W8871&gt;=4,"Potential Loyalist","Others"))))</f>
        <v>At Risk</v>
      </c>
    </row>
    <row r="8872" spans="1:25">
      <c r="A8872" t="s">
        <v>2105</v>
      </c>
      <c r="B8872">
        <v>52</v>
      </c>
      <c r="C8872" t="s">
        <v>24</v>
      </c>
      <c r="D8872" t="s">
        <v>25</v>
      </c>
      <c r="E8872" s="6" t="s">
        <v>20942</v>
      </c>
      <c r="F8872" t="s">
        <v>21</v>
      </c>
      <c r="G8872">
        <v>5</v>
      </c>
      <c r="H8872">
        <v>3</v>
      </c>
      <c r="I8872">
        <v>33</v>
      </c>
      <c r="J8872">
        <v>1</v>
      </c>
      <c r="K8872">
        <v>429.15</v>
      </c>
      <c r="L8872" t="str">
        <f t="shared" si="828"/>
        <v/>
      </c>
      <c r="M8872">
        <v>1</v>
      </c>
      <c r="N8872" t="str">
        <f t="shared" si="829"/>
        <v/>
      </c>
      <c r="O8872">
        <v>4</v>
      </c>
      <c r="P8872" s="11">
        <v>0.6</v>
      </c>
      <c r="Q8872" s="11">
        <v>3.03030303030303E-2</v>
      </c>
      <c r="R8872" s="12">
        <v>429.15</v>
      </c>
      <c r="S8872" t="s">
        <v>22</v>
      </c>
      <c r="T8872">
        <v>1</v>
      </c>
      <c r="U8872">
        <f t="shared" si="830"/>
        <v>5</v>
      </c>
      <c r="V8872">
        <f t="shared" si="831"/>
        <v>1</v>
      </c>
      <c r="W8872">
        <f t="shared" si="832"/>
        <v>4</v>
      </c>
      <c r="X8872" t="str">
        <f t="shared" si="833"/>
        <v>514</v>
      </c>
      <c r="Y8872" t="str">
        <f>IF(Table1[[#This Row],[RFM_Score]]="555","Champion", IF(AND(J8872&gt;=4,V8872&gt;=4),"Loyal", IF(U8872&lt;=2,"At Risk", IF(W8872&gt;=4,"Potential Loyalist","Others"))))</f>
        <v>Potential Loyalist</v>
      </c>
    </row>
    <row r="8873" spans="1:25">
      <c r="A8873" t="s">
        <v>4452</v>
      </c>
      <c r="B8873">
        <v>42</v>
      </c>
      <c r="C8873" t="s">
        <v>24</v>
      </c>
      <c r="D8873" t="s">
        <v>25</v>
      </c>
      <c r="E8873" s="6" t="s">
        <v>20943</v>
      </c>
      <c r="F8873" t="s">
        <v>62</v>
      </c>
      <c r="G8873">
        <v>1</v>
      </c>
      <c r="H8873">
        <v>0</v>
      </c>
      <c r="I8873">
        <v>49</v>
      </c>
      <c r="J8873">
        <v>4</v>
      </c>
      <c r="K8873">
        <v>428.86</v>
      </c>
      <c r="L8873" t="str">
        <f t="shared" si="828"/>
        <v/>
      </c>
      <c r="M8873">
        <v>1</v>
      </c>
      <c r="N8873" t="str">
        <f t="shared" si="829"/>
        <v/>
      </c>
      <c r="O8873">
        <v>62</v>
      </c>
      <c r="P8873" s="11">
        <v>0</v>
      </c>
      <c r="Q8873" s="11">
        <v>8.16326530612244E-2</v>
      </c>
      <c r="R8873" s="12">
        <v>428.86</v>
      </c>
      <c r="S8873" t="s">
        <v>22</v>
      </c>
      <c r="T8873">
        <v>1</v>
      </c>
      <c r="U8873">
        <f t="shared" si="830"/>
        <v>3</v>
      </c>
      <c r="V8873">
        <f t="shared" si="831"/>
        <v>1</v>
      </c>
      <c r="W8873">
        <f t="shared" si="832"/>
        <v>4</v>
      </c>
      <c r="X8873" t="str">
        <f t="shared" si="833"/>
        <v>314</v>
      </c>
      <c r="Y8873" t="str">
        <f>IF(Table1[[#This Row],[RFM_Score]]="555","Champion", IF(AND(J8873&gt;=4,V8873&gt;=4),"Loyal", IF(U8873&lt;=2,"At Risk", IF(W8873&gt;=4,"Potential Loyalist","Others"))))</f>
        <v>Potential Loyalist</v>
      </c>
    </row>
    <row r="8874" spans="1:25">
      <c r="A8874" t="s">
        <v>3817</v>
      </c>
      <c r="B8874">
        <v>33</v>
      </c>
      <c r="C8874" t="s">
        <v>19</v>
      </c>
      <c r="D8874" t="s">
        <v>25</v>
      </c>
      <c r="E8874" s="6" t="s">
        <v>20944</v>
      </c>
      <c r="F8874" t="s">
        <v>60</v>
      </c>
      <c r="G8874">
        <v>5</v>
      </c>
      <c r="H8874">
        <v>2</v>
      </c>
      <c r="I8874">
        <v>51</v>
      </c>
      <c r="J8874">
        <v>2</v>
      </c>
      <c r="K8874">
        <v>428.38</v>
      </c>
      <c r="L8874" t="str">
        <f t="shared" si="828"/>
        <v/>
      </c>
      <c r="M8874">
        <v>1</v>
      </c>
      <c r="N8874" t="str">
        <f t="shared" si="829"/>
        <v/>
      </c>
      <c r="O8874">
        <v>24</v>
      </c>
      <c r="P8874" s="11">
        <v>0.4</v>
      </c>
      <c r="Q8874" s="11">
        <v>3.9215686274509803E-2</v>
      </c>
      <c r="R8874" s="12">
        <v>428.38</v>
      </c>
      <c r="S8874" t="s">
        <v>22</v>
      </c>
      <c r="T8874">
        <v>0</v>
      </c>
      <c r="U8874">
        <f t="shared" si="830"/>
        <v>4</v>
      </c>
      <c r="V8874">
        <f t="shared" si="831"/>
        <v>1</v>
      </c>
      <c r="W8874">
        <f t="shared" si="832"/>
        <v>4</v>
      </c>
      <c r="X8874" t="str">
        <f t="shared" si="833"/>
        <v>414</v>
      </c>
      <c r="Y8874" t="str">
        <f>IF(Table1[[#This Row],[RFM_Score]]="555","Champion", IF(AND(J8874&gt;=4,V8874&gt;=4),"Loyal", IF(U8874&lt;=2,"At Risk", IF(W8874&gt;=4,"Potential Loyalist","Others"))))</f>
        <v>Potential Loyalist</v>
      </c>
    </row>
    <row r="8875" spans="1:25">
      <c r="A8875" t="s">
        <v>7037</v>
      </c>
      <c r="B8875">
        <v>44</v>
      </c>
      <c r="C8875" t="s">
        <v>24</v>
      </c>
      <c r="D8875" t="s">
        <v>25</v>
      </c>
      <c r="E8875" s="6" t="s">
        <v>20945</v>
      </c>
      <c r="F8875" t="s">
        <v>21</v>
      </c>
      <c r="G8875">
        <v>2</v>
      </c>
      <c r="H8875">
        <v>1</v>
      </c>
      <c r="I8875">
        <v>57</v>
      </c>
      <c r="J8875">
        <v>5</v>
      </c>
      <c r="K8875">
        <v>428.21</v>
      </c>
      <c r="L8875" t="str">
        <f t="shared" si="828"/>
        <v/>
      </c>
      <c r="M8875">
        <v>1</v>
      </c>
      <c r="N8875" t="str">
        <f t="shared" si="829"/>
        <v/>
      </c>
      <c r="O8875">
        <v>15</v>
      </c>
      <c r="P8875" s="11">
        <v>0.5</v>
      </c>
      <c r="Q8875" s="11">
        <v>8.7719298245614002E-2</v>
      </c>
      <c r="R8875" s="12">
        <v>428.21</v>
      </c>
      <c r="S8875" t="s">
        <v>22</v>
      </c>
      <c r="T8875">
        <v>0</v>
      </c>
      <c r="U8875">
        <f t="shared" si="830"/>
        <v>5</v>
      </c>
      <c r="V8875">
        <f t="shared" si="831"/>
        <v>1</v>
      </c>
      <c r="W8875">
        <f t="shared" si="832"/>
        <v>4</v>
      </c>
      <c r="X8875" t="str">
        <f t="shared" si="833"/>
        <v>514</v>
      </c>
      <c r="Y8875" t="str">
        <f>IF(Table1[[#This Row],[RFM_Score]]="555","Champion", IF(AND(J8875&gt;=4,V8875&gt;=4),"Loyal", IF(U8875&lt;=2,"At Risk", IF(W8875&gt;=4,"Potential Loyalist","Others"))))</f>
        <v>Potential Loyalist</v>
      </c>
    </row>
    <row r="8876" spans="1:25">
      <c r="A8876" t="s">
        <v>183</v>
      </c>
      <c r="B8876">
        <v>20</v>
      </c>
      <c r="C8876" t="s">
        <v>19</v>
      </c>
      <c r="D8876" t="s">
        <v>29</v>
      </c>
      <c r="E8876" s="6" t="s">
        <v>20946</v>
      </c>
      <c r="F8876" t="s">
        <v>30</v>
      </c>
      <c r="G8876">
        <v>3</v>
      </c>
      <c r="H8876">
        <v>2</v>
      </c>
      <c r="I8876">
        <v>60</v>
      </c>
      <c r="J8876">
        <v>2</v>
      </c>
      <c r="K8876">
        <v>427.94</v>
      </c>
      <c r="L8876" t="str">
        <f t="shared" si="828"/>
        <v/>
      </c>
      <c r="M8876">
        <v>1</v>
      </c>
      <c r="N8876" t="str">
        <f t="shared" si="829"/>
        <v/>
      </c>
      <c r="O8876">
        <v>46</v>
      </c>
      <c r="P8876" s="11">
        <v>0.66666666666666596</v>
      </c>
      <c r="Q8876" s="11">
        <v>3.3333333333333298E-2</v>
      </c>
      <c r="R8876" s="12">
        <v>427.94</v>
      </c>
      <c r="S8876" t="s">
        <v>22</v>
      </c>
      <c r="T8876">
        <v>0</v>
      </c>
      <c r="U8876">
        <f t="shared" si="830"/>
        <v>3</v>
      </c>
      <c r="V8876">
        <f t="shared" si="831"/>
        <v>1</v>
      </c>
      <c r="W8876">
        <f t="shared" si="832"/>
        <v>4</v>
      </c>
      <c r="X8876" t="str">
        <f t="shared" si="833"/>
        <v>314</v>
      </c>
      <c r="Y8876" t="str">
        <f>IF(Table1[[#This Row],[RFM_Score]]="555","Champion", IF(AND(J8876&gt;=4,V8876&gt;=4),"Loyal", IF(U8876&lt;=2,"At Risk", IF(W8876&gt;=4,"Potential Loyalist","Others"))))</f>
        <v>Potential Loyalist</v>
      </c>
    </row>
    <row r="8877" spans="1:25">
      <c r="A8877" t="s">
        <v>2607</v>
      </c>
      <c r="B8877">
        <v>35</v>
      </c>
      <c r="C8877" t="s">
        <v>19</v>
      </c>
      <c r="D8877" t="s">
        <v>46</v>
      </c>
      <c r="E8877" s="6" t="s">
        <v>20947</v>
      </c>
      <c r="F8877" t="s">
        <v>62</v>
      </c>
      <c r="G8877">
        <v>2</v>
      </c>
      <c r="H8877">
        <v>0</v>
      </c>
      <c r="I8877">
        <v>41</v>
      </c>
      <c r="J8877">
        <v>5</v>
      </c>
      <c r="K8877">
        <v>427.49</v>
      </c>
      <c r="L8877" t="str">
        <f t="shared" si="828"/>
        <v/>
      </c>
      <c r="M8877">
        <v>1</v>
      </c>
      <c r="N8877" t="str">
        <f t="shared" si="829"/>
        <v/>
      </c>
      <c r="O8877">
        <v>1</v>
      </c>
      <c r="P8877" s="11">
        <v>0</v>
      </c>
      <c r="Q8877" s="11">
        <v>0.12195121951219499</v>
      </c>
      <c r="R8877" s="12">
        <v>427.49</v>
      </c>
      <c r="S8877" t="s">
        <v>22</v>
      </c>
      <c r="T8877">
        <v>0</v>
      </c>
      <c r="U8877">
        <f t="shared" si="830"/>
        <v>5</v>
      </c>
      <c r="V8877">
        <f t="shared" si="831"/>
        <v>1</v>
      </c>
      <c r="W8877">
        <f t="shared" si="832"/>
        <v>4</v>
      </c>
      <c r="X8877" t="str">
        <f t="shared" si="833"/>
        <v>514</v>
      </c>
      <c r="Y8877" t="str">
        <f>IF(Table1[[#This Row],[RFM_Score]]="555","Champion", IF(AND(J8877&gt;=4,V8877&gt;=4),"Loyal", IF(U8877&lt;=2,"At Risk", IF(W8877&gt;=4,"Potential Loyalist","Others"))))</f>
        <v>Potential Loyalist</v>
      </c>
    </row>
    <row r="8878" spans="1:25">
      <c r="A8878" t="s">
        <v>4304</v>
      </c>
      <c r="B8878">
        <v>18</v>
      </c>
      <c r="C8878" t="s">
        <v>19</v>
      </c>
      <c r="D8878" t="s">
        <v>25</v>
      </c>
      <c r="E8878" s="6" t="s">
        <v>20948</v>
      </c>
      <c r="F8878" t="s">
        <v>21</v>
      </c>
      <c r="G8878">
        <v>5</v>
      </c>
      <c r="H8878">
        <v>2</v>
      </c>
      <c r="I8878">
        <v>46</v>
      </c>
      <c r="J8878">
        <v>4</v>
      </c>
      <c r="K8878">
        <v>427.42</v>
      </c>
      <c r="L8878" t="str">
        <f t="shared" si="828"/>
        <v/>
      </c>
      <c r="M8878">
        <v>1</v>
      </c>
      <c r="N8878" t="str">
        <f t="shared" si="829"/>
        <v/>
      </c>
      <c r="O8878">
        <v>83</v>
      </c>
      <c r="P8878" s="11">
        <v>0.4</v>
      </c>
      <c r="Q8878" s="11">
        <v>8.6956521739130405E-2</v>
      </c>
      <c r="R8878" s="12">
        <v>427.42</v>
      </c>
      <c r="S8878" t="s">
        <v>22</v>
      </c>
      <c r="T8878">
        <v>0</v>
      </c>
      <c r="U8878">
        <f t="shared" si="830"/>
        <v>2</v>
      </c>
      <c r="V8878">
        <f t="shared" si="831"/>
        <v>1</v>
      </c>
      <c r="W8878">
        <f t="shared" si="832"/>
        <v>4</v>
      </c>
      <c r="X8878" t="str">
        <f t="shared" si="833"/>
        <v>214</v>
      </c>
      <c r="Y8878" t="str">
        <f>IF(Table1[[#This Row],[RFM_Score]]="555","Champion", IF(AND(J8878&gt;=4,V8878&gt;=4),"Loyal", IF(U8878&lt;=2,"At Risk", IF(W8878&gt;=4,"Potential Loyalist","Others"))))</f>
        <v>At Risk</v>
      </c>
    </row>
    <row r="8879" spans="1:25">
      <c r="A8879" t="s">
        <v>9276</v>
      </c>
      <c r="B8879">
        <v>20</v>
      </c>
      <c r="C8879" t="s">
        <v>19</v>
      </c>
      <c r="D8879" t="s">
        <v>49</v>
      </c>
      <c r="E8879" s="6" t="s">
        <v>20949</v>
      </c>
      <c r="F8879" t="s">
        <v>30</v>
      </c>
      <c r="G8879">
        <v>2</v>
      </c>
      <c r="H8879">
        <v>0</v>
      </c>
      <c r="I8879">
        <v>42</v>
      </c>
      <c r="J8879">
        <v>5</v>
      </c>
      <c r="K8879">
        <v>427.26</v>
      </c>
      <c r="L8879" t="str">
        <f t="shared" si="828"/>
        <v/>
      </c>
      <c r="M8879">
        <v>1</v>
      </c>
      <c r="N8879" t="str">
        <f t="shared" si="829"/>
        <v/>
      </c>
      <c r="O8879">
        <v>23</v>
      </c>
      <c r="P8879" s="11">
        <v>0</v>
      </c>
      <c r="Q8879" s="11">
        <v>0.119047619047619</v>
      </c>
      <c r="R8879" s="12">
        <v>427.26</v>
      </c>
      <c r="S8879" t="s">
        <v>22</v>
      </c>
      <c r="T8879">
        <v>0</v>
      </c>
      <c r="U8879">
        <f t="shared" si="830"/>
        <v>4</v>
      </c>
      <c r="V8879">
        <f t="shared" si="831"/>
        <v>1</v>
      </c>
      <c r="W8879">
        <f t="shared" si="832"/>
        <v>4</v>
      </c>
      <c r="X8879" t="str">
        <f t="shared" si="833"/>
        <v>414</v>
      </c>
      <c r="Y8879" t="str">
        <f>IF(Table1[[#This Row],[RFM_Score]]="555","Champion", IF(AND(J8879&gt;=4,V8879&gt;=4),"Loyal", IF(U8879&lt;=2,"At Risk", IF(W8879&gt;=4,"Potential Loyalist","Others"))))</f>
        <v>Potential Loyalist</v>
      </c>
    </row>
    <row r="8880" spans="1:25">
      <c r="A8880" t="s">
        <v>8597</v>
      </c>
      <c r="B8880">
        <v>30</v>
      </c>
      <c r="C8880" t="s">
        <v>19</v>
      </c>
      <c r="D8880" t="s">
        <v>46</v>
      </c>
      <c r="E8880" s="6" t="s">
        <v>20950</v>
      </c>
      <c r="F8880" t="s">
        <v>26</v>
      </c>
      <c r="G8880">
        <v>2</v>
      </c>
      <c r="H8880">
        <v>0</v>
      </c>
      <c r="I8880">
        <v>38</v>
      </c>
      <c r="J8880">
        <v>2</v>
      </c>
      <c r="K8880">
        <v>426.7</v>
      </c>
      <c r="L8880" t="str">
        <f t="shared" si="828"/>
        <v/>
      </c>
      <c r="M8880">
        <v>1</v>
      </c>
      <c r="N8880" t="str">
        <f t="shared" si="829"/>
        <v/>
      </c>
      <c r="O8880">
        <v>32</v>
      </c>
      <c r="P8880" s="11">
        <v>0</v>
      </c>
      <c r="Q8880" s="11">
        <v>5.2631578947368397E-2</v>
      </c>
      <c r="R8880" s="12">
        <v>426.7</v>
      </c>
      <c r="S8880" t="s">
        <v>22</v>
      </c>
      <c r="T8880">
        <v>0</v>
      </c>
      <c r="U8880">
        <f t="shared" si="830"/>
        <v>4</v>
      </c>
      <c r="V8880">
        <f t="shared" si="831"/>
        <v>1</v>
      </c>
      <c r="W8880">
        <f t="shared" si="832"/>
        <v>4</v>
      </c>
      <c r="X8880" t="str">
        <f t="shared" si="833"/>
        <v>414</v>
      </c>
      <c r="Y8880" t="str">
        <f>IF(Table1[[#This Row],[RFM_Score]]="555","Champion", IF(AND(J8880&gt;=4,V8880&gt;=4),"Loyal", IF(U8880&lt;=2,"At Risk", IF(W8880&gt;=4,"Potential Loyalist","Others"))))</f>
        <v>Potential Loyalist</v>
      </c>
    </row>
    <row r="8881" spans="1:25">
      <c r="A8881" t="s">
        <v>9446</v>
      </c>
      <c r="B8881">
        <v>51</v>
      </c>
      <c r="C8881" t="s">
        <v>24</v>
      </c>
      <c r="D8881" t="s">
        <v>25</v>
      </c>
      <c r="E8881" s="6" t="s">
        <v>20951</v>
      </c>
      <c r="F8881" t="s">
        <v>21</v>
      </c>
      <c r="G8881">
        <v>3</v>
      </c>
      <c r="H8881">
        <v>3</v>
      </c>
      <c r="I8881">
        <v>58</v>
      </c>
      <c r="J8881">
        <v>3</v>
      </c>
      <c r="K8881">
        <v>426.51</v>
      </c>
      <c r="L8881" t="str">
        <f t="shared" si="828"/>
        <v/>
      </c>
      <c r="M8881">
        <v>1</v>
      </c>
      <c r="N8881" t="str">
        <f t="shared" si="829"/>
        <v/>
      </c>
      <c r="O8881">
        <v>71</v>
      </c>
      <c r="P8881" s="11">
        <v>1</v>
      </c>
      <c r="Q8881" s="11">
        <v>5.1724137931034399E-2</v>
      </c>
      <c r="R8881" s="12">
        <v>426.51</v>
      </c>
      <c r="S8881" t="s">
        <v>22</v>
      </c>
      <c r="T8881">
        <v>0</v>
      </c>
      <c r="U8881">
        <f t="shared" si="830"/>
        <v>2</v>
      </c>
      <c r="V8881">
        <f t="shared" si="831"/>
        <v>1</v>
      </c>
      <c r="W8881">
        <f t="shared" si="832"/>
        <v>4</v>
      </c>
      <c r="X8881" t="str">
        <f t="shared" si="833"/>
        <v>214</v>
      </c>
      <c r="Y8881" t="str">
        <f>IF(Table1[[#This Row],[RFM_Score]]="555","Champion", IF(AND(J8881&gt;=4,V8881&gt;=4),"Loyal", IF(U8881&lt;=2,"At Risk", IF(W8881&gt;=4,"Potential Loyalist","Others"))))</f>
        <v>At Risk</v>
      </c>
    </row>
    <row r="8882" spans="1:25">
      <c r="A8882" t="s">
        <v>9594</v>
      </c>
      <c r="B8882">
        <v>43</v>
      </c>
      <c r="C8882" t="s">
        <v>19</v>
      </c>
      <c r="D8882" t="s">
        <v>25</v>
      </c>
      <c r="E8882" s="6" t="s">
        <v>20952</v>
      </c>
      <c r="F8882" t="s">
        <v>37</v>
      </c>
      <c r="G8882">
        <v>2</v>
      </c>
      <c r="H8882">
        <v>0</v>
      </c>
      <c r="I8882">
        <v>45</v>
      </c>
      <c r="J8882">
        <v>3</v>
      </c>
      <c r="K8882">
        <v>426.22</v>
      </c>
      <c r="L8882" t="str">
        <f t="shared" si="828"/>
        <v/>
      </c>
      <c r="M8882">
        <v>1</v>
      </c>
      <c r="N8882" t="str">
        <f t="shared" si="829"/>
        <v/>
      </c>
      <c r="O8882">
        <v>12</v>
      </c>
      <c r="P8882" s="11">
        <v>0</v>
      </c>
      <c r="Q8882" s="11">
        <v>6.6666666666666596E-2</v>
      </c>
      <c r="R8882" s="12">
        <v>426.22</v>
      </c>
      <c r="S8882" t="s">
        <v>22</v>
      </c>
      <c r="T8882">
        <v>1</v>
      </c>
      <c r="U8882">
        <f t="shared" si="830"/>
        <v>5</v>
      </c>
      <c r="V8882">
        <f t="shared" si="831"/>
        <v>1</v>
      </c>
      <c r="W8882">
        <f t="shared" si="832"/>
        <v>4</v>
      </c>
      <c r="X8882" t="str">
        <f t="shared" si="833"/>
        <v>514</v>
      </c>
      <c r="Y8882" t="str">
        <f>IF(Table1[[#This Row],[RFM_Score]]="555","Champion", IF(AND(J8882&gt;=4,V8882&gt;=4),"Loyal", IF(U8882&lt;=2,"At Risk", IF(W8882&gt;=4,"Potential Loyalist","Others"))))</f>
        <v>Potential Loyalist</v>
      </c>
    </row>
    <row r="8883" spans="1:25">
      <c r="A8883" t="s">
        <v>188</v>
      </c>
      <c r="B8883">
        <v>39</v>
      </c>
      <c r="C8883" t="s">
        <v>19</v>
      </c>
      <c r="D8883" t="s">
        <v>41</v>
      </c>
      <c r="E8883" s="6" t="s">
        <v>20953</v>
      </c>
      <c r="F8883" t="s">
        <v>30</v>
      </c>
      <c r="G8883">
        <v>2</v>
      </c>
      <c r="H8883">
        <v>0</v>
      </c>
      <c r="I8883">
        <v>53</v>
      </c>
      <c r="J8883">
        <v>0</v>
      </c>
      <c r="K8883">
        <v>425.1</v>
      </c>
      <c r="L8883" t="str">
        <f t="shared" si="828"/>
        <v/>
      </c>
      <c r="M8883">
        <v>1</v>
      </c>
      <c r="N8883" t="str">
        <f t="shared" si="829"/>
        <v/>
      </c>
      <c r="O8883">
        <v>46</v>
      </c>
      <c r="P8883" s="11">
        <v>0</v>
      </c>
      <c r="Q8883" s="11">
        <v>0</v>
      </c>
      <c r="R8883" s="12">
        <v>425.1</v>
      </c>
      <c r="S8883" t="s">
        <v>22</v>
      </c>
      <c r="T8883">
        <v>0</v>
      </c>
      <c r="U8883">
        <f t="shared" si="830"/>
        <v>3</v>
      </c>
      <c r="V8883">
        <f t="shared" si="831"/>
        <v>1</v>
      </c>
      <c r="W8883">
        <f t="shared" si="832"/>
        <v>4</v>
      </c>
      <c r="X8883" t="str">
        <f t="shared" si="833"/>
        <v>314</v>
      </c>
      <c r="Y8883" t="str">
        <f>IF(Table1[[#This Row],[RFM_Score]]="555","Champion", IF(AND(J8883&gt;=4,V8883&gt;=4),"Loyal", IF(U8883&lt;=2,"At Risk", IF(W8883&gt;=4,"Potential Loyalist","Others"))))</f>
        <v>Potential Loyalist</v>
      </c>
    </row>
    <row r="8884" spans="1:25">
      <c r="A8884" t="s">
        <v>3689</v>
      </c>
      <c r="B8884">
        <v>40</v>
      </c>
      <c r="C8884" t="s">
        <v>24</v>
      </c>
      <c r="D8884" t="s">
        <v>41</v>
      </c>
      <c r="E8884" s="6" t="s">
        <v>20954</v>
      </c>
      <c r="F8884" t="s">
        <v>26</v>
      </c>
      <c r="G8884">
        <v>7</v>
      </c>
      <c r="H8884">
        <v>1</v>
      </c>
      <c r="I8884">
        <v>41</v>
      </c>
      <c r="J8884">
        <v>1</v>
      </c>
      <c r="K8884">
        <v>423.92</v>
      </c>
      <c r="L8884" t="str">
        <f t="shared" si="828"/>
        <v/>
      </c>
      <c r="M8884">
        <v>1</v>
      </c>
      <c r="N8884" t="str">
        <f t="shared" si="829"/>
        <v/>
      </c>
      <c r="O8884">
        <v>38</v>
      </c>
      <c r="P8884" s="11">
        <v>0.14285714285714199</v>
      </c>
      <c r="Q8884" s="11">
        <v>2.4390243902439001E-2</v>
      </c>
      <c r="R8884" s="12">
        <v>423.92</v>
      </c>
      <c r="S8884" t="s">
        <v>22</v>
      </c>
      <c r="T8884">
        <v>0</v>
      </c>
      <c r="U8884">
        <f t="shared" si="830"/>
        <v>4</v>
      </c>
      <c r="V8884">
        <f t="shared" si="831"/>
        <v>1</v>
      </c>
      <c r="W8884">
        <f t="shared" si="832"/>
        <v>4</v>
      </c>
      <c r="X8884" t="str">
        <f t="shared" si="833"/>
        <v>414</v>
      </c>
      <c r="Y8884" t="str">
        <f>IF(Table1[[#This Row],[RFM_Score]]="555","Champion", IF(AND(J8884&gt;=4,V8884&gt;=4),"Loyal", IF(U8884&lt;=2,"At Risk", IF(W8884&gt;=4,"Potential Loyalist","Others"))))</f>
        <v>Potential Loyalist</v>
      </c>
    </row>
    <row r="8885" spans="1:25">
      <c r="A8885" t="s">
        <v>6527</v>
      </c>
      <c r="B8885">
        <v>36</v>
      </c>
      <c r="C8885" t="s">
        <v>24</v>
      </c>
      <c r="D8885" t="s">
        <v>25</v>
      </c>
      <c r="E8885" s="6" t="s">
        <v>20955</v>
      </c>
      <c r="F8885" t="s">
        <v>21</v>
      </c>
      <c r="G8885">
        <v>4</v>
      </c>
      <c r="H8885">
        <v>1</v>
      </c>
      <c r="I8885">
        <v>49</v>
      </c>
      <c r="J8885">
        <v>4</v>
      </c>
      <c r="K8885">
        <v>423.37</v>
      </c>
      <c r="L8885" t="str">
        <f t="shared" si="828"/>
        <v/>
      </c>
      <c r="M8885">
        <v>1</v>
      </c>
      <c r="N8885" t="str">
        <f t="shared" si="829"/>
        <v/>
      </c>
      <c r="O8885">
        <v>13</v>
      </c>
      <c r="P8885" s="11">
        <v>0.25</v>
      </c>
      <c r="Q8885" s="11">
        <v>8.16326530612244E-2</v>
      </c>
      <c r="R8885" s="12">
        <v>423.37</v>
      </c>
      <c r="S8885" t="s">
        <v>22</v>
      </c>
      <c r="T8885">
        <v>0</v>
      </c>
      <c r="U8885">
        <f t="shared" si="830"/>
        <v>5</v>
      </c>
      <c r="V8885">
        <f t="shared" si="831"/>
        <v>1</v>
      </c>
      <c r="W8885">
        <f t="shared" si="832"/>
        <v>4</v>
      </c>
      <c r="X8885" t="str">
        <f t="shared" si="833"/>
        <v>514</v>
      </c>
      <c r="Y8885" t="str">
        <f>IF(Table1[[#This Row],[RFM_Score]]="555","Champion", IF(AND(J8885&gt;=4,V8885&gt;=4),"Loyal", IF(U8885&lt;=2,"At Risk", IF(W8885&gt;=4,"Potential Loyalist","Others"))))</f>
        <v>Potential Loyalist</v>
      </c>
    </row>
    <row r="8886" spans="1:25">
      <c r="A8886" t="s">
        <v>7730</v>
      </c>
      <c r="B8886">
        <v>33</v>
      </c>
      <c r="C8886" t="s">
        <v>24</v>
      </c>
      <c r="D8886" t="s">
        <v>49</v>
      </c>
      <c r="E8886" s="6" t="s">
        <v>20956</v>
      </c>
      <c r="F8886" t="s">
        <v>21</v>
      </c>
      <c r="G8886">
        <v>1</v>
      </c>
      <c r="H8886">
        <v>1</v>
      </c>
      <c r="I8886">
        <v>67</v>
      </c>
      <c r="J8886">
        <v>5</v>
      </c>
      <c r="K8886">
        <v>423.06</v>
      </c>
      <c r="L8886" t="str">
        <f t="shared" si="828"/>
        <v/>
      </c>
      <c r="M8886">
        <v>1</v>
      </c>
      <c r="N8886" t="str">
        <f t="shared" si="829"/>
        <v/>
      </c>
      <c r="O8886">
        <v>41</v>
      </c>
      <c r="P8886" s="11">
        <v>1</v>
      </c>
      <c r="Q8886" s="11">
        <v>7.4626865671641701E-2</v>
      </c>
      <c r="R8886" s="12">
        <v>423.06</v>
      </c>
      <c r="S8886" t="s">
        <v>22</v>
      </c>
      <c r="T8886">
        <v>0</v>
      </c>
      <c r="U8886">
        <f t="shared" si="830"/>
        <v>3</v>
      </c>
      <c r="V8886">
        <f t="shared" si="831"/>
        <v>1</v>
      </c>
      <c r="W8886">
        <f t="shared" si="832"/>
        <v>4</v>
      </c>
      <c r="X8886" t="str">
        <f t="shared" si="833"/>
        <v>314</v>
      </c>
      <c r="Y8886" t="str">
        <f>IF(Table1[[#This Row],[RFM_Score]]="555","Champion", IF(AND(J8886&gt;=4,V8886&gt;=4),"Loyal", IF(U8886&lt;=2,"At Risk", IF(W8886&gt;=4,"Potential Loyalist","Others"))))</f>
        <v>Potential Loyalist</v>
      </c>
    </row>
    <row r="8887" spans="1:25">
      <c r="A8887" t="s">
        <v>2922</v>
      </c>
      <c r="B8887">
        <v>29</v>
      </c>
      <c r="C8887" t="s">
        <v>24</v>
      </c>
      <c r="D8887" t="s">
        <v>25</v>
      </c>
      <c r="E8887" s="6" t="s">
        <v>20957</v>
      </c>
      <c r="F8887" t="s">
        <v>37</v>
      </c>
      <c r="G8887">
        <v>5</v>
      </c>
      <c r="H8887">
        <v>1</v>
      </c>
      <c r="I8887">
        <v>42</v>
      </c>
      <c r="J8887">
        <v>2</v>
      </c>
      <c r="K8887">
        <v>422.5</v>
      </c>
      <c r="L8887" t="str">
        <f t="shared" si="828"/>
        <v/>
      </c>
      <c r="M8887">
        <v>1</v>
      </c>
      <c r="N8887" t="str">
        <f t="shared" si="829"/>
        <v/>
      </c>
      <c r="O8887">
        <v>1</v>
      </c>
      <c r="P8887" s="11">
        <v>0.2</v>
      </c>
      <c r="Q8887" s="11">
        <v>4.7619047619047603E-2</v>
      </c>
      <c r="R8887" s="12">
        <v>422.5</v>
      </c>
      <c r="S8887" t="s">
        <v>22</v>
      </c>
      <c r="T8887">
        <v>0</v>
      </c>
      <c r="U8887">
        <f t="shared" si="830"/>
        <v>5</v>
      </c>
      <c r="V8887">
        <f t="shared" si="831"/>
        <v>1</v>
      </c>
      <c r="W8887">
        <f t="shared" si="832"/>
        <v>4</v>
      </c>
      <c r="X8887" t="str">
        <f t="shared" si="833"/>
        <v>514</v>
      </c>
      <c r="Y8887" t="str">
        <f>IF(Table1[[#This Row],[RFM_Score]]="555","Champion", IF(AND(J8887&gt;=4,V8887&gt;=4),"Loyal", IF(U8887&lt;=2,"At Risk", IF(W8887&gt;=4,"Potential Loyalist","Others"))))</f>
        <v>Potential Loyalist</v>
      </c>
    </row>
    <row r="8888" spans="1:25">
      <c r="A8888" t="s">
        <v>7827</v>
      </c>
      <c r="B8888">
        <v>36</v>
      </c>
      <c r="C8888" t="s">
        <v>24</v>
      </c>
      <c r="D8888" t="s">
        <v>25</v>
      </c>
      <c r="E8888" s="6" t="s">
        <v>20958</v>
      </c>
      <c r="F8888" t="s">
        <v>21</v>
      </c>
      <c r="G8888">
        <v>1</v>
      </c>
      <c r="H8888">
        <v>0</v>
      </c>
      <c r="I8888">
        <v>50</v>
      </c>
      <c r="J8888">
        <v>5</v>
      </c>
      <c r="K8888">
        <v>421.05</v>
      </c>
      <c r="L8888" t="str">
        <f t="shared" si="828"/>
        <v/>
      </c>
      <c r="M8888">
        <v>1</v>
      </c>
      <c r="N8888" t="str">
        <f t="shared" si="829"/>
        <v/>
      </c>
      <c r="O8888">
        <v>14</v>
      </c>
      <c r="P8888" s="11">
        <v>0</v>
      </c>
      <c r="Q8888" s="11">
        <v>0.1</v>
      </c>
      <c r="R8888" s="12">
        <v>421.05</v>
      </c>
      <c r="S8888" t="s">
        <v>22</v>
      </c>
      <c r="T8888">
        <v>0</v>
      </c>
      <c r="U8888">
        <f t="shared" si="830"/>
        <v>5</v>
      </c>
      <c r="V8888">
        <f t="shared" si="831"/>
        <v>1</v>
      </c>
      <c r="W8888">
        <f t="shared" si="832"/>
        <v>4</v>
      </c>
      <c r="X8888" t="str">
        <f t="shared" si="833"/>
        <v>514</v>
      </c>
      <c r="Y8888" t="str">
        <f>IF(Table1[[#This Row],[RFM_Score]]="555","Champion", IF(AND(J8888&gt;=4,V8888&gt;=4),"Loyal", IF(U8888&lt;=2,"At Risk", IF(W8888&gt;=4,"Potential Loyalist","Others"))))</f>
        <v>Potential Loyalist</v>
      </c>
    </row>
    <row r="8889" spans="1:25">
      <c r="A8889" t="s">
        <v>7057</v>
      </c>
      <c r="B8889">
        <v>59</v>
      </c>
      <c r="C8889" t="s">
        <v>24</v>
      </c>
      <c r="D8889" t="s">
        <v>25</v>
      </c>
      <c r="E8889" s="6" t="s">
        <v>20959</v>
      </c>
      <c r="F8889" t="s">
        <v>26</v>
      </c>
      <c r="G8889">
        <v>4</v>
      </c>
      <c r="H8889">
        <v>1</v>
      </c>
      <c r="I8889">
        <v>52</v>
      </c>
      <c r="J8889">
        <v>4</v>
      </c>
      <c r="K8889">
        <v>420.99</v>
      </c>
      <c r="L8889" t="str">
        <f t="shared" si="828"/>
        <v/>
      </c>
      <c r="M8889">
        <v>1</v>
      </c>
      <c r="N8889" t="str">
        <f t="shared" si="829"/>
        <v/>
      </c>
      <c r="O8889">
        <v>19</v>
      </c>
      <c r="P8889" s="11">
        <v>0.25</v>
      </c>
      <c r="Q8889" s="11">
        <v>7.69230769230769E-2</v>
      </c>
      <c r="R8889" s="12">
        <v>420.99</v>
      </c>
      <c r="S8889" t="s">
        <v>22</v>
      </c>
      <c r="T8889">
        <v>0</v>
      </c>
      <c r="U8889">
        <f t="shared" si="830"/>
        <v>5</v>
      </c>
      <c r="V8889">
        <f t="shared" si="831"/>
        <v>1</v>
      </c>
      <c r="W8889">
        <f t="shared" si="832"/>
        <v>4</v>
      </c>
      <c r="X8889" t="str">
        <f t="shared" si="833"/>
        <v>514</v>
      </c>
      <c r="Y8889" t="str">
        <f>IF(Table1[[#This Row],[RFM_Score]]="555","Champion", IF(AND(J8889&gt;=4,V8889&gt;=4),"Loyal", IF(U8889&lt;=2,"At Risk", IF(W8889&gt;=4,"Potential Loyalist","Others"))))</f>
        <v>Potential Loyalist</v>
      </c>
    </row>
    <row r="8890" spans="1:25">
      <c r="A8890" t="s">
        <v>11448</v>
      </c>
      <c r="B8890">
        <v>18</v>
      </c>
      <c r="C8890" t="s">
        <v>24</v>
      </c>
      <c r="D8890" t="s">
        <v>46</v>
      </c>
      <c r="E8890" s="6" t="s">
        <v>20960</v>
      </c>
      <c r="F8890" t="s">
        <v>30</v>
      </c>
      <c r="G8890">
        <v>4</v>
      </c>
      <c r="H8890">
        <v>0</v>
      </c>
      <c r="I8890">
        <v>53</v>
      </c>
      <c r="J8890">
        <v>0</v>
      </c>
      <c r="K8890">
        <v>420.16</v>
      </c>
      <c r="L8890" t="str">
        <f t="shared" si="828"/>
        <v/>
      </c>
      <c r="M8890">
        <v>1</v>
      </c>
      <c r="N8890" t="str">
        <f t="shared" si="829"/>
        <v/>
      </c>
      <c r="O8890">
        <v>58</v>
      </c>
      <c r="P8890" s="11">
        <v>0</v>
      </c>
      <c r="Q8890" s="11">
        <v>0</v>
      </c>
      <c r="R8890" s="12">
        <v>420.16</v>
      </c>
      <c r="S8890" t="s">
        <v>22</v>
      </c>
      <c r="T8890">
        <v>0</v>
      </c>
      <c r="U8890">
        <f t="shared" si="830"/>
        <v>3</v>
      </c>
      <c r="V8890">
        <f t="shared" si="831"/>
        <v>1</v>
      </c>
      <c r="W8890">
        <f t="shared" si="832"/>
        <v>4</v>
      </c>
      <c r="X8890" t="str">
        <f t="shared" si="833"/>
        <v>314</v>
      </c>
      <c r="Y8890" t="str">
        <f>IF(Table1[[#This Row],[RFM_Score]]="555","Champion", IF(AND(J8890&gt;=4,V8890&gt;=4),"Loyal", IF(U8890&lt;=2,"At Risk", IF(W8890&gt;=4,"Potential Loyalist","Others"))))</f>
        <v>Potential Loyalist</v>
      </c>
    </row>
    <row r="8891" spans="1:25">
      <c r="A8891" t="s">
        <v>1446</v>
      </c>
      <c r="B8891">
        <v>31</v>
      </c>
      <c r="C8891" t="s">
        <v>24</v>
      </c>
      <c r="D8891" t="s">
        <v>29</v>
      </c>
      <c r="E8891" s="6" t="s">
        <v>20961</v>
      </c>
      <c r="F8891" t="s">
        <v>30</v>
      </c>
      <c r="G8891">
        <v>4</v>
      </c>
      <c r="H8891">
        <v>1</v>
      </c>
      <c r="I8891">
        <v>52</v>
      </c>
      <c r="J8891">
        <v>2</v>
      </c>
      <c r="K8891">
        <v>418.85</v>
      </c>
      <c r="L8891" t="str">
        <f t="shared" si="828"/>
        <v/>
      </c>
      <c r="M8891">
        <v>1</v>
      </c>
      <c r="N8891" t="str">
        <f t="shared" si="829"/>
        <v/>
      </c>
      <c r="O8891">
        <v>17</v>
      </c>
      <c r="P8891" s="11">
        <v>0.25</v>
      </c>
      <c r="Q8891" s="11">
        <v>3.8461538461538401E-2</v>
      </c>
      <c r="R8891" s="12">
        <v>418.85</v>
      </c>
      <c r="S8891" t="s">
        <v>22</v>
      </c>
      <c r="T8891">
        <v>0</v>
      </c>
      <c r="U8891">
        <f t="shared" si="830"/>
        <v>5</v>
      </c>
      <c r="V8891">
        <f t="shared" si="831"/>
        <v>1</v>
      </c>
      <c r="W8891">
        <f t="shared" si="832"/>
        <v>4</v>
      </c>
      <c r="X8891" t="str">
        <f t="shared" si="833"/>
        <v>514</v>
      </c>
      <c r="Y8891" t="str">
        <f>IF(Table1[[#This Row],[RFM_Score]]="555","Champion", IF(AND(J8891&gt;=4,V8891&gt;=4),"Loyal", IF(U8891&lt;=2,"At Risk", IF(W8891&gt;=4,"Potential Loyalist","Others"))))</f>
        <v>Potential Loyalist</v>
      </c>
    </row>
    <row r="8892" spans="1:25">
      <c r="A8892" t="s">
        <v>6299</v>
      </c>
      <c r="B8892">
        <v>33</v>
      </c>
      <c r="C8892" t="s">
        <v>19</v>
      </c>
      <c r="D8892" t="s">
        <v>29</v>
      </c>
      <c r="E8892" s="6" t="s">
        <v>20962</v>
      </c>
      <c r="F8892" t="s">
        <v>37</v>
      </c>
      <c r="G8892">
        <v>1</v>
      </c>
      <c r="H8892">
        <v>0</v>
      </c>
      <c r="I8892">
        <v>45</v>
      </c>
      <c r="J8892">
        <v>5</v>
      </c>
      <c r="K8892">
        <v>418.57</v>
      </c>
      <c r="L8892" t="str">
        <f t="shared" si="828"/>
        <v/>
      </c>
      <c r="M8892">
        <v>1</v>
      </c>
      <c r="N8892" t="str">
        <f t="shared" si="829"/>
        <v/>
      </c>
      <c r="O8892">
        <v>0</v>
      </c>
      <c r="P8892" s="11">
        <v>0</v>
      </c>
      <c r="Q8892" s="11">
        <v>0.11111111111111099</v>
      </c>
      <c r="R8892" s="12">
        <v>418.57</v>
      </c>
      <c r="S8892" t="s">
        <v>22</v>
      </c>
      <c r="T8892">
        <v>1</v>
      </c>
      <c r="U8892">
        <f t="shared" si="830"/>
        <v>5</v>
      </c>
      <c r="V8892">
        <f t="shared" si="831"/>
        <v>1</v>
      </c>
      <c r="W8892">
        <f t="shared" si="832"/>
        <v>4</v>
      </c>
      <c r="X8892" t="str">
        <f t="shared" si="833"/>
        <v>514</v>
      </c>
      <c r="Y8892" t="str">
        <f>IF(Table1[[#This Row],[RFM_Score]]="555","Champion", IF(AND(J8892&gt;=4,V8892&gt;=4),"Loyal", IF(U8892&lt;=2,"At Risk", IF(W8892&gt;=4,"Potential Loyalist","Others"))))</f>
        <v>Potential Loyalist</v>
      </c>
    </row>
    <row r="8893" spans="1:25">
      <c r="A8893" t="s">
        <v>3208</v>
      </c>
      <c r="B8893">
        <v>42</v>
      </c>
      <c r="C8893" t="s">
        <v>24</v>
      </c>
      <c r="D8893" t="s">
        <v>25</v>
      </c>
      <c r="E8893" s="6" t="s">
        <v>20963</v>
      </c>
      <c r="F8893" t="s">
        <v>60</v>
      </c>
      <c r="G8893">
        <v>4</v>
      </c>
      <c r="H8893">
        <v>0</v>
      </c>
      <c r="I8893">
        <v>43</v>
      </c>
      <c r="J8893">
        <v>2</v>
      </c>
      <c r="K8893">
        <v>417.03</v>
      </c>
      <c r="L8893" t="str">
        <f t="shared" si="828"/>
        <v/>
      </c>
      <c r="M8893">
        <v>1</v>
      </c>
      <c r="N8893" t="str">
        <f t="shared" si="829"/>
        <v/>
      </c>
      <c r="O8893">
        <v>148</v>
      </c>
      <c r="P8893" s="11">
        <v>0</v>
      </c>
      <c r="Q8893" s="11">
        <v>4.6511627906976702E-2</v>
      </c>
      <c r="R8893" s="12">
        <v>417.03</v>
      </c>
      <c r="S8893" t="s">
        <v>22</v>
      </c>
      <c r="T8893">
        <v>1</v>
      </c>
      <c r="U8893">
        <f t="shared" si="830"/>
        <v>1</v>
      </c>
      <c r="V8893">
        <f t="shared" si="831"/>
        <v>1</v>
      </c>
      <c r="W8893">
        <f t="shared" si="832"/>
        <v>4</v>
      </c>
      <c r="X8893" t="str">
        <f t="shared" si="833"/>
        <v>114</v>
      </c>
      <c r="Y8893" t="str">
        <f>IF(Table1[[#This Row],[RFM_Score]]="555","Champion", IF(AND(J8893&gt;=4,V8893&gt;=4),"Loyal", IF(U8893&lt;=2,"At Risk", IF(W8893&gt;=4,"Potential Loyalist","Others"))))</f>
        <v>At Risk</v>
      </c>
    </row>
    <row r="8894" spans="1:25">
      <c r="A8894" t="s">
        <v>8692</v>
      </c>
      <c r="B8894">
        <v>20</v>
      </c>
      <c r="C8894" t="s">
        <v>19</v>
      </c>
      <c r="D8894" t="s">
        <v>41</v>
      </c>
      <c r="E8894" s="6" t="s">
        <v>20964</v>
      </c>
      <c r="F8894" t="s">
        <v>37</v>
      </c>
      <c r="G8894">
        <v>5</v>
      </c>
      <c r="H8894">
        <v>0</v>
      </c>
      <c r="I8894">
        <v>49</v>
      </c>
      <c r="J8894">
        <v>3</v>
      </c>
      <c r="K8894">
        <v>416.95</v>
      </c>
      <c r="L8894" t="str">
        <f t="shared" si="828"/>
        <v/>
      </c>
      <c r="M8894">
        <v>1</v>
      </c>
      <c r="N8894" t="str">
        <f t="shared" si="829"/>
        <v/>
      </c>
      <c r="O8894">
        <v>28</v>
      </c>
      <c r="P8894" s="11">
        <v>0</v>
      </c>
      <c r="Q8894" s="11">
        <v>6.1224489795918297E-2</v>
      </c>
      <c r="R8894" s="12">
        <v>416.95</v>
      </c>
      <c r="S8894" t="s">
        <v>22</v>
      </c>
      <c r="T8894">
        <v>0</v>
      </c>
      <c r="U8894">
        <f t="shared" si="830"/>
        <v>4</v>
      </c>
      <c r="V8894">
        <f t="shared" si="831"/>
        <v>1</v>
      </c>
      <c r="W8894">
        <f t="shared" si="832"/>
        <v>4</v>
      </c>
      <c r="X8894" t="str">
        <f t="shared" si="833"/>
        <v>414</v>
      </c>
      <c r="Y8894" t="str">
        <f>IF(Table1[[#This Row],[RFM_Score]]="555","Champion", IF(AND(J8894&gt;=4,V8894&gt;=4),"Loyal", IF(U8894&lt;=2,"At Risk", IF(W8894&gt;=4,"Potential Loyalist","Others"))))</f>
        <v>Potential Loyalist</v>
      </c>
    </row>
    <row r="8895" spans="1:25">
      <c r="A8895" t="s">
        <v>10543</v>
      </c>
      <c r="B8895">
        <v>30</v>
      </c>
      <c r="C8895" t="s">
        <v>19</v>
      </c>
      <c r="D8895" t="s">
        <v>29</v>
      </c>
      <c r="E8895" s="6" t="s">
        <v>20965</v>
      </c>
      <c r="F8895" t="s">
        <v>26</v>
      </c>
      <c r="G8895">
        <v>1</v>
      </c>
      <c r="H8895">
        <v>0</v>
      </c>
      <c r="I8895">
        <v>50</v>
      </c>
      <c r="J8895">
        <v>1</v>
      </c>
      <c r="K8895">
        <v>416.6</v>
      </c>
      <c r="L8895" t="str">
        <f t="shared" si="828"/>
        <v/>
      </c>
      <c r="M8895">
        <v>1</v>
      </c>
      <c r="N8895" t="str">
        <f t="shared" si="829"/>
        <v/>
      </c>
      <c r="O8895">
        <v>58</v>
      </c>
      <c r="P8895" s="11">
        <v>0</v>
      </c>
      <c r="Q8895" s="11">
        <v>0.02</v>
      </c>
      <c r="R8895" s="12">
        <v>416.6</v>
      </c>
      <c r="S8895" t="s">
        <v>22</v>
      </c>
      <c r="T8895">
        <v>1</v>
      </c>
      <c r="U8895">
        <f t="shared" si="830"/>
        <v>3</v>
      </c>
      <c r="V8895">
        <f t="shared" si="831"/>
        <v>1</v>
      </c>
      <c r="W8895">
        <f t="shared" si="832"/>
        <v>4</v>
      </c>
      <c r="X8895" t="str">
        <f t="shared" si="833"/>
        <v>314</v>
      </c>
      <c r="Y8895" t="str">
        <f>IF(Table1[[#This Row],[RFM_Score]]="555","Champion", IF(AND(J8895&gt;=4,V8895&gt;=4),"Loyal", IF(U8895&lt;=2,"At Risk", IF(W8895&gt;=4,"Potential Loyalist","Others"))))</f>
        <v>Potential Loyalist</v>
      </c>
    </row>
    <row r="8896" spans="1:25">
      <c r="A8896" t="s">
        <v>4479</v>
      </c>
      <c r="B8896">
        <v>41</v>
      </c>
      <c r="C8896" t="s">
        <v>19</v>
      </c>
      <c r="D8896" t="s">
        <v>25</v>
      </c>
      <c r="E8896" s="6" t="s">
        <v>20966</v>
      </c>
      <c r="F8896" t="s">
        <v>21</v>
      </c>
      <c r="G8896">
        <v>4</v>
      </c>
      <c r="H8896">
        <v>2</v>
      </c>
      <c r="I8896">
        <v>54</v>
      </c>
      <c r="J8896">
        <v>1</v>
      </c>
      <c r="K8896">
        <v>416.46</v>
      </c>
      <c r="L8896" t="str">
        <f t="shared" si="828"/>
        <v/>
      </c>
      <c r="M8896">
        <v>1</v>
      </c>
      <c r="N8896" t="str">
        <f t="shared" si="829"/>
        <v/>
      </c>
      <c r="O8896">
        <v>10</v>
      </c>
      <c r="P8896" s="11">
        <v>0.5</v>
      </c>
      <c r="Q8896" s="11">
        <v>1.85185185185185E-2</v>
      </c>
      <c r="R8896" s="12">
        <v>416.46</v>
      </c>
      <c r="S8896" t="s">
        <v>22</v>
      </c>
      <c r="T8896">
        <v>0</v>
      </c>
      <c r="U8896">
        <f t="shared" si="830"/>
        <v>5</v>
      </c>
      <c r="V8896">
        <f t="shared" si="831"/>
        <v>1</v>
      </c>
      <c r="W8896">
        <f t="shared" si="832"/>
        <v>4</v>
      </c>
      <c r="X8896" t="str">
        <f t="shared" si="833"/>
        <v>514</v>
      </c>
      <c r="Y8896" t="str">
        <f>IF(Table1[[#This Row],[RFM_Score]]="555","Champion", IF(AND(J8896&gt;=4,V8896&gt;=4),"Loyal", IF(U8896&lt;=2,"At Risk", IF(W8896&gt;=4,"Potential Loyalist","Others"))))</f>
        <v>Potential Loyalist</v>
      </c>
    </row>
    <row r="8897" spans="1:25">
      <c r="A8897" t="s">
        <v>5916</v>
      </c>
      <c r="B8897">
        <v>38</v>
      </c>
      <c r="C8897" t="s">
        <v>19</v>
      </c>
      <c r="D8897" t="s">
        <v>25</v>
      </c>
      <c r="E8897" s="6" t="s">
        <v>20967</v>
      </c>
      <c r="F8897" t="s">
        <v>60</v>
      </c>
      <c r="G8897">
        <v>3</v>
      </c>
      <c r="H8897">
        <v>1</v>
      </c>
      <c r="I8897">
        <v>53</v>
      </c>
      <c r="J8897">
        <v>6</v>
      </c>
      <c r="K8897">
        <v>416.09</v>
      </c>
      <c r="L8897" t="str">
        <f t="shared" si="828"/>
        <v/>
      </c>
      <c r="M8897">
        <v>1</v>
      </c>
      <c r="N8897" t="str">
        <f t="shared" si="829"/>
        <v/>
      </c>
      <c r="O8897">
        <v>56</v>
      </c>
      <c r="P8897" s="11">
        <v>0.33333333333333298</v>
      </c>
      <c r="Q8897" s="11">
        <v>0.113207547169811</v>
      </c>
      <c r="R8897" s="12">
        <v>416.09</v>
      </c>
      <c r="S8897" t="s">
        <v>22</v>
      </c>
      <c r="T8897">
        <v>0</v>
      </c>
      <c r="U8897">
        <f t="shared" si="830"/>
        <v>3</v>
      </c>
      <c r="V8897">
        <f t="shared" si="831"/>
        <v>1</v>
      </c>
      <c r="W8897">
        <f t="shared" si="832"/>
        <v>4</v>
      </c>
      <c r="X8897" t="str">
        <f t="shared" si="833"/>
        <v>314</v>
      </c>
      <c r="Y8897" t="str">
        <f>IF(Table1[[#This Row],[RFM_Score]]="555","Champion", IF(AND(J8897&gt;=4,V8897&gt;=4),"Loyal", IF(U8897&lt;=2,"At Risk", IF(W8897&gt;=4,"Potential Loyalist","Others"))))</f>
        <v>Potential Loyalist</v>
      </c>
    </row>
    <row r="8898" spans="1:25">
      <c r="A8898" t="s">
        <v>1983</v>
      </c>
      <c r="B8898">
        <v>39</v>
      </c>
      <c r="C8898" t="s">
        <v>19</v>
      </c>
      <c r="D8898" t="s">
        <v>29</v>
      </c>
      <c r="E8898" s="6" t="s">
        <v>20968</v>
      </c>
      <c r="F8898" t="s">
        <v>37</v>
      </c>
      <c r="G8898">
        <v>4</v>
      </c>
      <c r="H8898">
        <v>2</v>
      </c>
      <c r="I8898">
        <v>54</v>
      </c>
      <c r="J8898">
        <v>2</v>
      </c>
      <c r="K8898">
        <v>415.04</v>
      </c>
      <c r="L8898" t="str">
        <f t="shared" ref="L8898:L8961" si="834">IF(OR(K8898&lt;$AC$10, K8898&gt;$AC$11), "OUTLIER", "")</f>
        <v/>
      </c>
      <c r="M8898">
        <v>1</v>
      </c>
      <c r="N8898" t="str">
        <f t="shared" ref="N8898:N8961" si="835">IF(OR(M8898&lt;$AC$16, M8898&gt;$AC$17), "OUTLIER", "")</f>
        <v/>
      </c>
      <c r="O8898">
        <v>3</v>
      </c>
      <c r="P8898" s="11">
        <v>0.5</v>
      </c>
      <c r="Q8898" s="11">
        <v>3.7037037037037E-2</v>
      </c>
      <c r="R8898" s="12">
        <v>415.04</v>
      </c>
      <c r="S8898" t="s">
        <v>22</v>
      </c>
      <c r="T8898">
        <v>1</v>
      </c>
      <c r="U8898">
        <f t="shared" ref="U8898:U8961" si="836">IF(O8898&lt;=20,5,IF(O8898&lt;=40,4,IF(O8898&lt;=70,3,IF(O8898&lt;=100,2,1))))</f>
        <v>5</v>
      </c>
      <c r="V8898">
        <f t="shared" ref="V8898:V8961" si="837">IF(M8898&gt;=11,5,IF(M8898&gt;=9,4,IF(M8898&gt;=7,3,IF(M8898&gt;=5,2,1))))</f>
        <v>1</v>
      </c>
      <c r="W8898">
        <f t="shared" ref="W8898:W8961" si="838">IF(K8898&gt;=500,5,IF(K8898&gt;=300,4,IF(K8898&gt;=150,3,IF(K8898&gt;=50,2,1))))</f>
        <v>4</v>
      </c>
      <c r="X8898" t="str">
        <f t="shared" ref="X8898:X8961" si="839">U8898 &amp; V8898 &amp; W8898</f>
        <v>514</v>
      </c>
      <c r="Y8898" t="str">
        <f>IF(Table1[[#This Row],[RFM_Score]]="555","Champion", IF(AND(J8898&gt;=4,V8898&gt;=4),"Loyal", IF(U8898&lt;=2,"At Risk", IF(W8898&gt;=4,"Potential Loyalist","Others"))))</f>
        <v>Potential Loyalist</v>
      </c>
    </row>
    <row r="8899" spans="1:25">
      <c r="A8899" t="s">
        <v>5354</v>
      </c>
      <c r="B8899">
        <v>32</v>
      </c>
      <c r="C8899" t="s">
        <v>24</v>
      </c>
      <c r="D8899" t="s">
        <v>25</v>
      </c>
      <c r="E8899" s="6" t="s">
        <v>20969</v>
      </c>
      <c r="F8899" t="s">
        <v>60</v>
      </c>
      <c r="G8899">
        <v>2</v>
      </c>
      <c r="H8899">
        <v>0</v>
      </c>
      <c r="I8899">
        <v>46</v>
      </c>
      <c r="J8899">
        <v>3</v>
      </c>
      <c r="K8899">
        <v>413.87</v>
      </c>
      <c r="L8899" t="str">
        <f t="shared" si="834"/>
        <v/>
      </c>
      <c r="M8899">
        <v>1</v>
      </c>
      <c r="N8899" t="str">
        <f t="shared" si="835"/>
        <v/>
      </c>
      <c r="O8899">
        <v>84</v>
      </c>
      <c r="P8899" s="11">
        <v>0</v>
      </c>
      <c r="Q8899" s="11">
        <v>6.5217391304347797E-2</v>
      </c>
      <c r="R8899" s="12">
        <v>413.87</v>
      </c>
      <c r="S8899" t="s">
        <v>22</v>
      </c>
      <c r="T8899">
        <v>0</v>
      </c>
      <c r="U8899">
        <f t="shared" si="836"/>
        <v>2</v>
      </c>
      <c r="V8899">
        <f t="shared" si="837"/>
        <v>1</v>
      </c>
      <c r="W8899">
        <f t="shared" si="838"/>
        <v>4</v>
      </c>
      <c r="X8899" t="str">
        <f t="shared" si="839"/>
        <v>214</v>
      </c>
      <c r="Y8899" t="str">
        <f>IF(Table1[[#This Row],[RFM_Score]]="555","Champion", IF(AND(J8899&gt;=4,V8899&gt;=4),"Loyal", IF(U8899&lt;=2,"At Risk", IF(W8899&gt;=4,"Potential Loyalist","Others"))))</f>
        <v>At Risk</v>
      </c>
    </row>
    <row r="8900" spans="1:25">
      <c r="A8900" t="s">
        <v>1913</v>
      </c>
      <c r="B8900">
        <v>28</v>
      </c>
      <c r="C8900" t="s">
        <v>19</v>
      </c>
      <c r="D8900" t="s">
        <v>25</v>
      </c>
      <c r="E8900" s="6" t="s">
        <v>20970</v>
      </c>
      <c r="F8900" t="s">
        <v>21</v>
      </c>
      <c r="G8900">
        <v>2</v>
      </c>
      <c r="H8900">
        <v>0</v>
      </c>
      <c r="I8900">
        <v>43</v>
      </c>
      <c r="J8900">
        <v>1</v>
      </c>
      <c r="K8900">
        <v>413.49</v>
      </c>
      <c r="L8900" t="str">
        <f t="shared" si="834"/>
        <v/>
      </c>
      <c r="M8900">
        <v>1</v>
      </c>
      <c r="N8900" t="str">
        <f t="shared" si="835"/>
        <v/>
      </c>
      <c r="O8900">
        <v>29</v>
      </c>
      <c r="P8900" s="11">
        <v>0</v>
      </c>
      <c r="Q8900" s="11">
        <v>2.3255813953488299E-2</v>
      </c>
      <c r="R8900" s="12">
        <v>413.49</v>
      </c>
      <c r="S8900" t="s">
        <v>22</v>
      </c>
      <c r="T8900">
        <v>0</v>
      </c>
      <c r="U8900">
        <f t="shared" si="836"/>
        <v>4</v>
      </c>
      <c r="V8900">
        <f t="shared" si="837"/>
        <v>1</v>
      </c>
      <c r="W8900">
        <f t="shared" si="838"/>
        <v>4</v>
      </c>
      <c r="X8900" t="str">
        <f t="shared" si="839"/>
        <v>414</v>
      </c>
      <c r="Y8900" t="str">
        <f>IF(Table1[[#This Row],[RFM_Score]]="555","Champion", IF(AND(J8900&gt;=4,V8900&gt;=4),"Loyal", IF(U8900&lt;=2,"At Risk", IF(W8900&gt;=4,"Potential Loyalist","Others"))))</f>
        <v>Potential Loyalist</v>
      </c>
    </row>
    <row r="8901" spans="1:25">
      <c r="A8901" t="s">
        <v>9136</v>
      </c>
      <c r="B8901">
        <v>29</v>
      </c>
      <c r="C8901" t="s">
        <v>24</v>
      </c>
      <c r="D8901" t="s">
        <v>25</v>
      </c>
      <c r="E8901" s="6" t="s">
        <v>20971</v>
      </c>
      <c r="F8901" t="s">
        <v>26</v>
      </c>
      <c r="G8901">
        <v>4</v>
      </c>
      <c r="H8901">
        <v>0</v>
      </c>
      <c r="I8901">
        <v>47</v>
      </c>
      <c r="J8901">
        <v>2</v>
      </c>
      <c r="K8901">
        <v>413.16</v>
      </c>
      <c r="L8901" t="str">
        <f t="shared" si="834"/>
        <v/>
      </c>
      <c r="M8901">
        <v>1</v>
      </c>
      <c r="N8901" t="str">
        <f t="shared" si="835"/>
        <v/>
      </c>
      <c r="O8901">
        <v>10</v>
      </c>
      <c r="P8901" s="11">
        <v>0</v>
      </c>
      <c r="Q8901" s="11">
        <v>4.2553191489361701E-2</v>
      </c>
      <c r="R8901" s="12">
        <v>413.16</v>
      </c>
      <c r="S8901" t="s">
        <v>22</v>
      </c>
      <c r="T8901">
        <v>0</v>
      </c>
      <c r="U8901">
        <f t="shared" si="836"/>
        <v>5</v>
      </c>
      <c r="V8901">
        <f t="shared" si="837"/>
        <v>1</v>
      </c>
      <c r="W8901">
        <f t="shared" si="838"/>
        <v>4</v>
      </c>
      <c r="X8901" t="str">
        <f t="shared" si="839"/>
        <v>514</v>
      </c>
      <c r="Y8901" t="str">
        <f>IF(Table1[[#This Row],[RFM_Score]]="555","Champion", IF(AND(J8901&gt;=4,V8901&gt;=4),"Loyal", IF(U8901&lt;=2,"At Risk", IF(W8901&gt;=4,"Potential Loyalist","Others"))))</f>
        <v>Potential Loyalist</v>
      </c>
    </row>
    <row r="8902" spans="1:25">
      <c r="A8902" t="s">
        <v>3730</v>
      </c>
      <c r="B8902">
        <v>47</v>
      </c>
      <c r="C8902" t="s">
        <v>24</v>
      </c>
      <c r="D8902" t="s">
        <v>46</v>
      </c>
      <c r="E8902" s="6" t="s">
        <v>20972</v>
      </c>
      <c r="F8902" t="s">
        <v>37</v>
      </c>
      <c r="G8902">
        <v>2</v>
      </c>
      <c r="H8902">
        <v>1</v>
      </c>
      <c r="I8902">
        <v>55</v>
      </c>
      <c r="J8902">
        <v>4</v>
      </c>
      <c r="K8902">
        <v>412.67</v>
      </c>
      <c r="L8902" t="str">
        <f t="shared" si="834"/>
        <v/>
      </c>
      <c r="M8902">
        <v>1</v>
      </c>
      <c r="N8902" t="str">
        <f t="shared" si="835"/>
        <v/>
      </c>
      <c r="O8902">
        <v>87</v>
      </c>
      <c r="P8902" s="11">
        <v>0.5</v>
      </c>
      <c r="Q8902" s="11">
        <v>7.2727272727272696E-2</v>
      </c>
      <c r="R8902" s="12">
        <v>412.67</v>
      </c>
      <c r="S8902" t="s">
        <v>22</v>
      </c>
      <c r="T8902">
        <v>0</v>
      </c>
      <c r="U8902">
        <f t="shared" si="836"/>
        <v>2</v>
      </c>
      <c r="V8902">
        <f t="shared" si="837"/>
        <v>1</v>
      </c>
      <c r="W8902">
        <f t="shared" si="838"/>
        <v>4</v>
      </c>
      <c r="X8902" t="str">
        <f t="shared" si="839"/>
        <v>214</v>
      </c>
      <c r="Y8902" t="str">
        <f>IF(Table1[[#This Row],[RFM_Score]]="555","Champion", IF(AND(J8902&gt;=4,V8902&gt;=4),"Loyal", IF(U8902&lt;=2,"At Risk", IF(W8902&gt;=4,"Potential Loyalist","Others"))))</f>
        <v>At Risk</v>
      </c>
    </row>
    <row r="8903" spans="1:25">
      <c r="A8903" t="s">
        <v>6845</v>
      </c>
      <c r="B8903">
        <v>30</v>
      </c>
      <c r="C8903" t="s">
        <v>24</v>
      </c>
      <c r="D8903" t="s">
        <v>20</v>
      </c>
      <c r="E8903" s="6" t="s">
        <v>20973</v>
      </c>
      <c r="F8903" t="s">
        <v>60</v>
      </c>
      <c r="G8903">
        <v>4</v>
      </c>
      <c r="H8903">
        <v>2</v>
      </c>
      <c r="I8903">
        <v>43</v>
      </c>
      <c r="J8903">
        <v>5</v>
      </c>
      <c r="K8903">
        <v>411.54</v>
      </c>
      <c r="L8903" t="str">
        <f t="shared" si="834"/>
        <v/>
      </c>
      <c r="M8903">
        <v>1</v>
      </c>
      <c r="N8903" t="str">
        <f t="shared" si="835"/>
        <v/>
      </c>
      <c r="O8903">
        <v>6</v>
      </c>
      <c r="P8903" s="11">
        <v>0.5</v>
      </c>
      <c r="Q8903" s="11">
        <v>0.116279069767441</v>
      </c>
      <c r="R8903" s="12">
        <v>411.54</v>
      </c>
      <c r="S8903" t="s">
        <v>22</v>
      </c>
      <c r="T8903">
        <v>0</v>
      </c>
      <c r="U8903">
        <f t="shared" si="836"/>
        <v>5</v>
      </c>
      <c r="V8903">
        <f t="shared" si="837"/>
        <v>1</v>
      </c>
      <c r="W8903">
        <f t="shared" si="838"/>
        <v>4</v>
      </c>
      <c r="X8903" t="str">
        <f t="shared" si="839"/>
        <v>514</v>
      </c>
      <c r="Y8903" t="str">
        <f>IF(Table1[[#This Row],[RFM_Score]]="555","Champion", IF(AND(J8903&gt;=4,V8903&gt;=4),"Loyal", IF(U8903&lt;=2,"At Risk", IF(W8903&gt;=4,"Potential Loyalist","Others"))))</f>
        <v>Potential Loyalist</v>
      </c>
    </row>
    <row r="8904" spans="1:25">
      <c r="A8904" t="s">
        <v>8682</v>
      </c>
      <c r="B8904">
        <v>18</v>
      </c>
      <c r="C8904" t="s">
        <v>24</v>
      </c>
      <c r="D8904" t="s">
        <v>25</v>
      </c>
      <c r="E8904" s="6" t="s">
        <v>20974</v>
      </c>
      <c r="F8904" t="s">
        <v>26</v>
      </c>
      <c r="G8904">
        <v>3</v>
      </c>
      <c r="H8904">
        <v>0</v>
      </c>
      <c r="I8904">
        <v>51</v>
      </c>
      <c r="J8904">
        <v>2</v>
      </c>
      <c r="K8904">
        <v>411.43</v>
      </c>
      <c r="L8904" t="str">
        <f t="shared" si="834"/>
        <v/>
      </c>
      <c r="M8904">
        <v>1</v>
      </c>
      <c r="N8904" t="str">
        <f t="shared" si="835"/>
        <v/>
      </c>
      <c r="O8904">
        <v>73</v>
      </c>
      <c r="P8904" s="11">
        <v>0</v>
      </c>
      <c r="Q8904" s="11">
        <v>3.9215686274509803E-2</v>
      </c>
      <c r="R8904" s="12">
        <v>411.43</v>
      </c>
      <c r="S8904" t="s">
        <v>22</v>
      </c>
      <c r="T8904">
        <v>0</v>
      </c>
      <c r="U8904">
        <f t="shared" si="836"/>
        <v>2</v>
      </c>
      <c r="V8904">
        <f t="shared" si="837"/>
        <v>1</v>
      </c>
      <c r="W8904">
        <f t="shared" si="838"/>
        <v>4</v>
      </c>
      <c r="X8904" t="str">
        <f t="shared" si="839"/>
        <v>214</v>
      </c>
      <c r="Y8904" t="str">
        <f>IF(Table1[[#This Row],[RFM_Score]]="555","Champion", IF(AND(J8904&gt;=4,V8904&gt;=4),"Loyal", IF(U8904&lt;=2,"At Risk", IF(W8904&gt;=4,"Potential Loyalist","Others"))))</f>
        <v>At Risk</v>
      </c>
    </row>
    <row r="8905" spans="1:25">
      <c r="A8905" t="s">
        <v>2911</v>
      </c>
      <c r="B8905">
        <v>34</v>
      </c>
      <c r="C8905" t="s">
        <v>24</v>
      </c>
      <c r="D8905" t="s">
        <v>25</v>
      </c>
      <c r="E8905" s="6" t="s">
        <v>20975</v>
      </c>
      <c r="F8905" t="s">
        <v>21</v>
      </c>
      <c r="G8905">
        <v>2</v>
      </c>
      <c r="H8905">
        <v>0</v>
      </c>
      <c r="I8905">
        <v>54</v>
      </c>
      <c r="J8905">
        <v>0</v>
      </c>
      <c r="K8905">
        <v>410.55</v>
      </c>
      <c r="L8905" t="str">
        <f t="shared" si="834"/>
        <v/>
      </c>
      <c r="M8905">
        <v>1</v>
      </c>
      <c r="N8905" t="str">
        <f t="shared" si="835"/>
        <v/>
      </c>
      <c r="O8905">
        <v>22</v>
      </c>
      <c r="P8905" s="11">
        <v>0</v>
      </c>
      <c r="Q8905" s="11">
        <v>0</v>
      </c>
      <c r="R8905" s="12">
        <v>410.55</v>
      </c>
      <c r="S8905" t="s">
        <v>22</v>
      </c>
      <c r="T8905">
        <v>0</v>
      </c>
      <c r="U8905">
        <f t="shared" si="836"/>
        <v>4</v>
      </c>
      <c r="V8905">
        <f t="shared" si="837"/>
        <v>1</v>
      </c>
      <c r="W8905">
        <f t="shared" si="838"/>
        <v>4</v>
      </c>
      <c r="X8905" t="str">
        <f t="shared" si="839"/>
        <v>414</v>
      </c>
      <c r="Y8905" t="str">
        <f>IF(Table1[[#This Row],[RFM_Score]]="555","Champion", IF(AND(J8905&gt;=4,V8905&gt;=4),"Loyal", IF(U8905&lt;=2,"At Risk", IF(W8905&gt;=4,"Potential Loyalist","Others"))))</f>
        <v>Potential Loyalist</v>
      </c>
    </row>
    <row r="8906" spans="1:25">
      <c r="A8906" t="s">
        <v>7405</v>
      </c>
      <c r="B8906">
        <v>19</v>
      </c>
      <c r="C8906" t="s">
        <v>24</v>
      </c>
      <c r="D8906" t="s">
        <v>25</v>
      </c>
      <c r="E8906" s="6" t="s">
        <v>20976</v>
      </c>
      <c r="F8906" t="s">
        <v>30</v>
      </c>
      <c r="G8906">
        <v>4</v>
      </c>
      <c r="H8906">
        <v>1</v>
      </c>
      <c r="I8906">
        <v>60</v>
      </c>
      <c r="J8906">
        <v>3</v>
      </c>
      <c r="K8906">
        <v>409.62</v>
      </c>
      <c r="L8906" t="str">
        <f t="shared" si="834"/>
        <v/>
      </c>
      <c r="M8906">
        <v>1</v>
      </c>
      <c r="N8906" t="str">
        <f t="shared" si="835"/>
        <v/>
      </c>
      <c r="O8906">
        <v>26</v>
      </c>
      <c r="P8906" s="11">
        <v>0.25</v>
      </c>
      <c r="Q8906" s="11">
        <v>0.05</v>
      </c>
      <c r="R8906" s="12">
        <v>409.62</v>
      </c>
      <c r="S8906" t="s">
        <v>22</v>
      </c>
      <c r="T8906">
        <v>0</v>
      </c>
      <c r="U8906">
        <f t="shared" si="836"/>
        <v>4</v>
      </c>
      <c r="V8906">
        <f t="shared" si="837"/>
        <v>1</v>
      </c>
      <c r="W8906">
        <f t="shared" si="838"/>
        <v>4</v>
      </c>
      <c r="X8906" t="str">
        <f t="shared" si="839"/>
        <v>414</v>
      </c>
      <c r="Y8906" t="str">
        <f>IF(Table1[[#This Row],[RFM_Score]]="555","Champion", IF(AND(J8906&gt;=4,V8906&gt;=4),"Loyal", IF(U8906&lt;=2,"At Risk", IF(W8906&gt;=4,"Potential Loyalist","Others"))))</f>
        <v>Potential Loyalist</v>
      </c>
    </row>
    <row r="8907" spans="1:25">
      <c r="A8907" t="s">
        <v>10200</v>
      </c>
      <c r="B8907">
        <v>33</v>
      </c>
      <c r="C8907" t="s">
        <v>24</v>
      </c>
      <c r="D8907" t="s">
        <v>41</v>
      </c>
      <c r="E8907" s="6" t="s">
        <v>20977</v>
      </c>
      <c r="F8907" t="s">
        <v>30</v>
      </c>
      <c r="G8907">
        <v>6</v>
      </c>
      <c r="H8907">
        <v>3</v>
      </c>
      <c r="I8907">
        <v>55</v>
      </c>
      <c r="J8907">
        <v>2</v>
      </c>
      <c r="K8907">
        <v>406.48</v>
      </c>
      <c r="L8907" t="str">
        <f t="shared" si="834"/>
        <v/>
      </c>
      <c r="M8907">
        <v>1</v>
      </c>
      <c r="N8907" t="str">
        <f t="shared" si="835"/>
        <v/>
      </c>
      <c r="O8907">
        <v>18</v>
      </c>
      <c r="P8907" s="11">
        <v>0.5</v>
      </c>
      <c r="Q8907" s="11">
        <v>3.6363636363636299E-2</v>
      </c>
      <c r="R8907" s="12">
        <v>406.48</v>
      </c>
      <c r="S8907" t="s">
        <v>22</v>
      </c>
      <c r="T8907">
        <v>0</v>
      </c>
      <c r="U8907">
        <f t="shared" si="836"/>
        <v>5</v>
      </c>
      <c r="V8907">
        <f t="shared" si="837"/>
        <v>1</v>
      </c>
      <c r="W8907">
        <f t="shared" si="838"/>
        <v>4</v>
      </c>
      <c r="X8907" t="str">
        <f t="shared" si="839"/>
        <v>514</v>
      </c>
      <c r="Y8907" t="str">
        <f>IF(Table1[[#This Row],[RFM_Score]]="555","Champion", IF(AND(J8907&gt;=4,V8907&gt;=4),"Loyal", IF(U8907&lt;=2,"At Risk", IF(W8907&gt;=4,"Potential Loyalist","Others"))))</f>
        <v>Potential Loyalist</v>
      </c>
    </row>
    <row r="8908" spans="1:25">
      <c r="A8908" t="s">
        <v>8332</v>
      </c>
      <c r="B8908">
        <v>47</v>
      </c>
      <c r="C8908" t="s">
        <v>24</v>
      </c>
      <c r="D8908" t="s">
        <v>25</v>
      </c>
      <c r="E8908" s="6" t="s">
        <v>20978</v>
      </c>
      <c r="F8908" t="s">
        <v>60</v>
      </c>
      <c r="G8908">
        <v>0</v>
      </c>
      <c r="H8908">
        <v>0</v>
      </c>
      <c r="I8908">
        <v>46</v>
      </c>
      <c r="J8908">
        <v>4</v>
      </c>
      <c r="K8908">
        <v>406.4</v>
      </c>
      <c r="L8908" t="str">
        <f t="shared" si="834"/>
        <v/>
      </c>
      <c r="M8908">
        <v>1</v>
      </c>
      <c r="N8908" t="str">
        <f t="shared" si="835"/>
        <v/>
      </c>
      <c r="O8908">
        <v>16</v>
      </c>
      <c r="P8908" s="11">
        <v>0</v>
      </c>
      <c r="Q8908" s="11">
        <v>8.6956521739130405E-2</v>
      </c>
      <c r="R8908" s="12">
        <v>406.4</v>
      </c>
      <c r="S8908" t="s">
        <v>22</v>
      </c>
      <c r="T8908">
        <v>0</v>
      </c>
      <c r="U8908">
        <f t="shared" si="836"/>
        <v>5</v>
      </c>
      <c r="V8908">
        <f t="shared" si="837"/>
        <v>1</v>
      </c>
      <c r="W8908">
        <f t="shared" si="838"/>
        <v>4</v>
      </c>
      <c r="X8908" t="str">
        <f t="shared" si="839"/>
        <v>514</v>
      </c>
      <c r="Y8908" t="str">
        <f>IF(Table1[[#This Row],[RFM_Score]]="555","Champion", IF(AND(J8908&gt;=4,V8908&gt;=4),"Loyal", IF(U8908&lt;=2,"At Risk", IF(W8908&gt;=4,"Potential Loyalist","Others"))))</f>
        <v>Potential Loyalist</v>
      </c>
    </row>
    <row r="8909" spans="1:25">
      <c r="A8909" t="s">
        <v>1158</v>
      </c>
      <c r="B8909">
        <v>49</v>
      </c>
      <c r="C8909" t="s">
        <v>24</v>
      </c>
      <c r="D8909" t="s">
        <v>25</v>
      </c>
      <c r="E8909" s="6" t="s">
        <v>20979</v>
      </c>
      <c r="F8909" t="s">
        <v>30</v>
      </c>
      <c r="G8909">
        <v>2</v>
      </c>
      <c r="H8909">
        <v>0</v>
      </c>
      <c r="I8909">
        <v>58</v>
      </c>
      <c r="J8909">
        <v>2</v>
      </c>
      <c r="K8909">
        <v>404.91</v>
      </c>
      <c r="L8909" t="str">
        <f t="shared" si="834"/>
        <v/>
      </c>
      <c r="M8909">
        <v>1</v>
      </c>
      <c r="N8909" t="str">
        <f t="shared" si="835"/>
        <v/>
      </c>
      <c r="O8909">
        <v>40</v>
      </c>
      <c r="P8909" s="11">
        <v>0</v>
      </c>
      <c r="Q8909" s="11">
        <v>3.4482758620689599E-2</v>
      </c>
      <c r="R8909" s="12">
        <v>404.91</v>
      </c>
      <c r="S8909" t="s">
        <v>22</v>
      </c>
      <c r="T8909">
        <v>0</v>
      </c>
      <c r="U8909">
        <f t="shared" si="836"/>
        <v>4</v>
      </c>
      <c r="V8909">
        <f t="shared" si="837"/>
        <v>1</v>
      </c>
      <c r="W8909">
        <f t="shared" si="838"/>
        <v>4</v>
      </c>
      <c r="X8909" t="str">
        <f t="shared" si="839"/>
        <v>414</v>
      </c>
      <c r="Y8909" t="str">
        <f>IF(Table1[[#This Row],[RFM_Score]]="555","Champion", IF(AND(J8909&gt;=4,V8909&gt;=4),"Loyal", IF(U8909&lt;=2,"At Risk", IF(W8909&gt;=4,"Potential Loyalist","Others"))))</f>
        <v>Potential Loyalist</v>
      </c>
    </row>
    <row r="8910" spans="1:25">
      <c r="A8910" t="s">
        <v>5153</v>
      </c>
      <c r="B8910">
        <v>55</v>
      </c>
      <c r="C8910" t="s">
        <v>19</v>
      </c>
      <c r="D8910" t="s">
        <v>49</v>
      </c>
      <c r="E8910" s="6" t="s">
        <v>20980</v>
      </c>
      <c r="F8910" t="s">
        <v>62</v>
      </c>
      <c r="G8910">
        <v>2</v>
      </c>
      <c r="H8910">
        <v>0</v>
      </c>
      <c r="I8910">
        <v>50</v>
      </c>
      <c r="J8910">
        <v>2</v>
      </c>
      <c r="K8910">
        <v>404.14</v>
      </c>
      <c r="L8910" t="str">
        <f t="shared" si="834"/>
        <v/>
      </c>
      <c r="M8910">
        <v>1</v>
      </c>
      <c r="N8910" t="str">
        <f t="shared" si="835"/>
        <v/>
      </c>
      <c r="O8910">
        <v>10</v>
      </c>
      <c r="P8910" s="11">
        <v>0</v>
      </c>
      <c r="Q8910" s="11">
        <v>0.04</v>
      </c>
      <c r="R8910" s="12">
        <v>404.14</v>
      </c>
      <c r="S8910" t="s">
        <v>22</v>
      </c>
      <c r="T8910">
        <v>0</v>
      </c>
      <c r="U8910">
        <f t="shared" si="836"/>
        <v>5</v>
      </c>
      <c r="V8910">
        <f t="shared" si="837"/>
        <v>1</v>
      </c>
      <c r="W8910">
        <f t="shared" si="838"/>
        <v>4</v>
      </c>
      <c r="X8910" t="str">
        <f t="shared" si="839"/>
        <v>514</v>
      </c>
      <c r="Y8910" t="str">
        <f>IF(Table1[[#This Row],[RFM_Score]]="555","Champion", IF(AND(J8910&gt;=4,V8910&gt;=4),"Loyal", IF(U8910&lt;=2,"At Risk", IF(W8910&gt;=4,"Potential Loyalist","Others"))))</f>
        <v>Potential Loyalist</v>
      </c>
    </row>
    <row r="8911" spans="1:25">
      <c r="A8911" t="s">
        <v>8080</v>
      </c>
      <c r="B8911">
        <v>46</v>
      </c>
      <c r="C8911" t="s">
        <v>24</v>
      </c>
      <c r="D8911" t="s">
        <v>25</v>
      </c>
      <c r="E8911" s="6" t="s">
        <v>20981</v>
      </c>
      <c r="F8911" t="s">
        <v>60</v>
      </c>
      <c r="G8911">
        <v>2</v>
      </c>
      <c r="H8911">
        <v>1</v>
      </c>
      <c r="I8911">
        <v>56</v>
      </c>
      <c r="J8911">
        <v>4</v>
      </c>
      <c r="K8911">
        <v>403.97</v>
      </c>
      <c r="L8911" t="str">
        <f t="shared" si="834"/>
        <v/>
      </c>
      <c r="M8911">
        <v>1</v>
      </c>
      <c r="N8911" t="str">
        <f t="shared" si="835"/>
        <v/>
      </c>
      <c r="O8911">
        <v>10</v>
      </c>
      <c r="P8911" s="11">
        <v>0.5</v>
      </c>
      <c r="Q8911" s="11">
        <v>7.1428571428571397E-2</v>
      </c>
      <c r="R8911" s="12">
        <v>403.97</v>
      </c>
      <c r="S8911" t="s">
        <v>22</v>
      </c>
      <c r="T8911">
        <v>0</v>
      </c>
      <c r="U8911">
        <f t="shared" si="836"/>
        <v>5</v>
      </c>
      <c r="V8911">
        <f t="shared" si="837"/>
        <v>1</v>
      </c>
      <c r="W8911">
        <f t="shared" si="838"/>
        <v>4</v>
      </c>
      <c r="X8911" t="str">
        <f t="shared" si="839"/>
        <v>514</v>
      </c>
      <c r="Y8911" t="str">
        <f>IF(Table1[[#This Row],[RFM_Score]]="555","Champion", IF(AND(J8911&gt;=4,V8911&gt;=4),"Loyal", IF(U8911&lt;=2,"At Risk", IF(W8911&gt;=4,"Potential Loyalist","Others"))))</f>
        <v>Potential Loyalist</v>
      </c>
    </row>
    <row r="8912" spans="1:25">
      <c r="A8912" t="s">
        <v>7375</v>
      </c>
      <c r="B8912">
        <v>35</v>
      </c>
      <c r="C8912" t="s">
        <v>19</v>
      </c>
      <c r="D8912" t="s">
        <v>41</v>
      </c>
      <c r="E8912" s="6" t="s">
        <v>20982</v>
      </c>
      <c r="F8912" t="s">
        <v>30</v>
      </c>
      <c r="G8912">
        <v>1</v>
      </c>
      <c r="H8912">
        <v>1</v>
      </c>
      <c r="I8912">
        <v>51</v>
      </c>
      <c r="J8912">
        <v>2</v>
      </c>
      <c r="K8912">
        <v>402.89</v>
      </c>
      <c r="L8912" t="str">
        <f t="shared" si="834"/>
        <v/>
      </c>
      <c r="M8912">
        <v>1</v>
      </c>
      <c r="N8912" t="str">
        <f t="shared" si="835"/>
        <v/>
      </c>
      <c r="O8912">
        <v>0</v>
      </c>
      <c r="P8912" s="11">
        <v>1</v>
      </c>
      <c r="Q8912" s="11">
        <v>3.9215686274509803E-2</v>
      </c>
      <c r="R8912" s="12">
        <v>402.89</v>
      </c>
      <c r="S8912" t="s">
        <v>22</v>
      </c>
      <c r="T8912">
        <v>0</v>
      </c>
      <c r="U8912">
        <f t="shared" si="836"/>
        <v>5</v>
      </c>
      <c r="V8912">
        <f t="shared" si="837"/>
        <v>1</v>
      </c>
      <c r="W8912">
        <f t="shared" si="838"/>
        <v>4</v>
      </c>
      <c r="X8912" t="str">
        <f t="shared" si="839"/>
        <v>514</v>
      </c>
      <c r="Y8912" t="str">
        <f>IF(Table1[[#This Row],[RFM_Score]]="555","Champion", IF(AND(J8912&gt;=4,V8912&gt;=4),"Loyal", IF(U8912&lt;=2,"At Risk", IF(W8912&gt;=4,"Potential Loyalist","Others"))))</f>
        <v>Potential Loyalist</v>
      </c>
    </row>
    <row r="8913" spans="1:25">
      <c r="A8913" t="s">
        <v>3761</v>
      </c>
      <c r="B8913">
        <v>27</v>
      </c>
      <c r="C8913" t="s">
        <v>24</v>
      </c>
      <c r="D8913" t="s">
        <v>35</v>
      </c>
      <c r="E8913" s="6" t="s">
        <v>20983</v>
      </c>
      <c r="F8913" t="s">
        <v>60</v>
      </c>
      <c r="G8913">
        <v>6</v>
      </c>
      <c r="H8913">
        <v>3</v>
      </c>
      <c r="I8913">
        <v>48</v>
      </c>
      <c r="J8913">
        <v>2</v>
      </c>
      <c r="K8913">
        <v>401.48</v>
      </c>
      <c r="L8913" t="str">
        <f t="shared" si="834"/>
        <v/>
      </c>
      <c r="M8913">
        <v>1</v>
      </c>
      <c r="N8913" t="str">
        <f t="shared" si="835"/>
        <v/>
      </c>
      <c r="O8913">
        <v>18</v>
      </c>
      <c r="P8913" s="11">
        <v>0.5</v>
      </c>
      <c r="Q8913" s="11">
        <v>4.1666666666666602E-2</v>
      </c>
      <c r="R8913" s="12">
        <v>401.48</v>
      </c>
      <c r="S8913" t="s">
        <v>22</v>
      </c>
      <c r="T8913">
        <v>0</v>
      </c>
      <c r="U8913">
        <f t="shared" si="836"/>
        <v>5</v>
      </c>
      <c r="V8913">
        <f t="shared" si="837"/>
        <v>1</v>
      </c>
      <c r="W8913">
        <f t="shared" si="838"/>
        <v>4</v>
      </c>
      <c r="X8913" t="str">
        <f t="shared" si="839"/>
        <v>514</v>
      </c>
      <c r="Y8913" t="str">
        <f>IF(Table1[[#This Row],[RFM_Score]]="555","Champion", IF(AND(J8913&gt;=4,V8913&gt;=4),"Loyal", IF(U8913&lt;=2,"At Risk", IF(W8913&gt;=4,"Potential Loyalist","Others"))))</f>
        <v>Potential Loyalist</v>
      </c>
    </row>
    <row r="8914" spans="1:25">
      <c r="A8914" t="s">
        <v>4542</v>
      </c>
      <c r="B8914">
        <v>39</v>
      </c>
      <c r="C8914" t="s">
        <v>19</v>
      </c>
      <c r="D8914" t="s">
        <v>25</v>
      </c>
      <c r="E8914" s="6" t="s">
        <v>20984</v>
      </c>
      <c r="F8914" t="s">
        <v>21</v>
      </c>
      <c r="G8914">
        <v>4</v>
      </c>
      <c r="H8914">
        <v>3</v>
      </c>
      <c r="I8914">
        <v>58</v>
      </c>
      <c r="J8914">
        <v>2</v>
      </c>
      <c r="K8914">
        <v>400.46</v>
      </c>
      <c r="L8914" t="str">
        <f t="shared" si="834"/>
        <v/>
      </c>
      <c r="M8914">
        <v>1</v>
      </c>
      <c r="N8914" t="str">
        <f t="shared" si="835"/>
        <v/>
      </c>
      <c r="O8914">
        <v>66</v>
      </c>
      <c r="P8914" s="11">
        <v>0.75</v>
      </c>
      <c r="Q8914" s="11">
        <v>3.4482758620689599E-2</v>
      </c>
      <c r="R8914" s="12">
        <v>400.46</v>
      </c>
      <c r="S8914" t="s">
        <v>22</v>
      </c>
      <c r="T8914">
        <v>0</v>
      </c>
      <c r="U8914">
        <f t="shared" si="836"/>
        <v>3</v>
      </c>
      <c r="V8914">
        <f t="shared" si="837"/>
        <v>1</v>
      </c>
      <c r="W8914">
        <f t="shared" si="838"/>
        <v>4</v>
      </c>
      <c r="X8914" t="str">
        <f t="shared" si="839"/>
        <v>314</v>
      </c>
      <c r="Y8914" t="str">
        <f>IF(Table1[[#This Row],[RFM_Score]]="555","Champion", IF(AND(J8914&gt;=4,V8914&gt;=4),"Loyal", IF(U8914&lt;=2,"At Risk", IF(W8914&gt;=4,"Potential Loyalist","Others"))))</f>
        <v>Potential Loyalist</v>
      </c>
    </row>
    <row r="8915" spans="1:25">
      <c r="A8915" t="s">
        <v>5889</v>
      </c>
      <c r="B8915">
        <v>42</v>
      </c>
      <c r="C8915" t="s">
        <v>19</v>
      </c>
      <c r="D8915" t="s">
        <v>46</v>
      </c>
      <c r="E8915" s="6" t="s">
        <v>20985</v>
      </c>
      <c r="F8915" t="s">
        <v>30</v>
      </c>
      <c r="G8915">
        <v>4</v>
      </c>
      <c r="H8915">
        <v>2</v>
      </c>
      <c r="I8915">
        <v>65</v>
      </c>
      <c r="J8915">
        <v>5</v>
      </c>
      <c r="K8915">
        <v>400.31</v>
      </c>
      <c r="L8915" t="str">
        <f t="shared" si="834"/>
        <v/>
      </c>
      <c r="M8915">
        <v>1</v>
      </c>
      <c r="N8915" t="str">
        <f t="shared" si="835"/>
        <v/>
      </c>
      <c r="O8915">
        <v>28</v>
      </c>
      <c r="P8915" s="11">
        <v>0.5</v>
      </c>
      <c r="Q8915" s="11">
        <v>7.69230769230769E-2</v>
      </c>
      <c r="R8915" s="12">
        <v>400.31</v>
      </c>
      <c r="S8915" t="s">
        <v>22</v>
      </c>
      <c r="T8915">
        <v>1</v>
      </c>
      <c r="U8915">
        <f t="shared" si="836"/>
        <v>4</v>
      </c>
      <c r="V8915">
        <f t="shared" si="837"/>
        <v>1</v>
      </c>
      <c r="W8915">
        <f t="shared" si="838"/>
        <v>4</v>
      </c>
      <c r="X8915" t="str">
        <f t="shared" si="839"/>
        <v>414</v>
      </c>
      <c r="Y8915" t="str">
        <f>IF(Table1[[#This Row],[RFM_Score]]="555","Champion", IF(AND(J8915&gt;=4,V8915&gt;=4),"Loyal", IF(U8915&lt;=2,"At Risk", IF(W8915&gt;=4,"Potential Loyalist","Others"))))</f>
        <v>Potential Loyalist</v>
      </c>
    </row>
    <row r="8916" spans="1:25">
      <c r="A8916" t="s">
        <v>231</v>
      </c>
      <c r="B8916">
        <v>37</v>
      </c>
      <c r="C8916" t="s">
        <v>24</v>
      </c>
      <c r="D8916" t="s">
        <v>25</v>
      </c>
      <c r="E8916" s="6" t="s">
        <v>20986</v>
      </c>
      <c r="F8916" t="s">
        <v>37</v>
      </c>
      <c r="G8916">
        <v>4</v>
      </c>
      <c r="H8916">
        <v>1</v>
      </c>
      <c r="I8916">
        <v>58</v>
      </c>
      <c r="J8916">
        <v>5</v>
      </c>
      <c r="K8916">
        <v>400.13</v>
      </c>
      <c r="L8916" t="str">
        <f t="shared" si="834"/>
        <v/>
      </c>
      <c r="M8916">
        <v>1</v>
      </c>
      <c r="N8916" t="str">
        <f t="shared" si="835"/>
        <v/>
      </c>
      <c r="O8916">
        <v>91</v>
      </c>
      <c r="P8916" s="11">
        <v>0.25</v>
      </c>
      <c r="Q8916" s="11">
        <v>8.6206896551724102E-2</v>
      </c>
      <c r="R8916" s="12">
        <v>400.13</v>
      </c>
      <c r="S8916" t="s">
        <v>22</v>
      </c>
      <c r="T8916">
        <v>1</v>
      </c>
      <c r="U8916">
        <f t="shared" si="836"/>
        <v>2</v>
      </c>
      <c r="V8916">
        <f t="shared" si="837"/>
        <v>1</v>
      </c>
      <c r="W8916">
        <f t="shared" si="838"/>
        <v>4</v>
      </c>
      <c r="X8916" t="str">
        <f t="shared" si="839"/>
        <v>214</v>
      </c>
      <c r="Y8916" t="str">
        <f>IF(Table1[[#This Row],[RFM_Score]]="555","Champion", IF(AND(J8916&gt;=4,V8916&gt;=4),"Loyal", IF(U8916&lt;=2,"At Risk", IF(W8916&gt;=4,"Potential Loyalist","Others"))))</f>
        <v>At Risk</v>
      </c>
    </row>
    <row r="8917" spans="1:25">
      <c r="A8917" t="s">
        <v>4010</v>
      </c>
      <c r="B8917">
        <v>36</v>
      </c>
      <c r="C8917" t="s">
        <v>24</v>
      </c>
      <c r="D8917" t="s">
        <v>29</v>
      </c>
      <c r="E8917" s="6" t="s">
        <v>20987</v>
      </c>
      <c r="F8917" t="s">
        <v>62</v>
      </c>
      <c r="G8917">
        <v>2</v>
      </c>
      <c r="H8917">
        <v>0</v>
      </c>
      <c r="I8917">
        <v>56</v>
      </c>
      <c r="J8917">
        <v>3</v>
      </c>
      <c r="K8917">
        <v>399.99</v>
      </c>
      <c r="L8917" t="str">
        <f t="shared" si="834"/>
        <v/>
      </c>
      <c r="M8917">
        <v>1</v>
      </c>
      <c r="N8917" t="str">
        <f t="shared" si="835"/>
        <v/>
      </c>
      <c r="O8917">
        <v>105</v>
      </c>
      <c r="P8917" s="11">
        <v>0</v>
      </c>
      <c r="Q8917" s="11">
        <v>5.3571428571428499E-2</v>
      </c>
      <c r="R8917" s="12">
        <v>399.99</v>
      </c>
      <c r="S8917" t="s">
        <v>22</v>
      </c>
      <c r="T8917">
        <v>0</v>
      </c>
      <c r="U8917">
        <f t="shared" si="836"/>
        <v>1</v>
      </c>
      <c r="V8917">
        <f t="shared" si="837"/>
        <v>1</v>
      </c>
      <c r="W8917">
        <f t="shared" si="838"/>
        <v>4</v>
      </c>
      <c r="X8917" t="str">
        <f t="shared" si="839"/>
        <v>114</v>
      </c>
      <c r="Y8917" t="str">
        <f>IF(Table1[[#This Row],[RFM_Score]]="555","Champion", IF(AND(J8917&gt;=4,V8917&gt;=4),"Loyal", IF(U8917&lt;=2,"At Risk", IF(W8917&gt;=4,"Potential Loyalist","Others"))))</f>
        <v>At Risk</v>
      </c>
    </row>
    <row r="8918" spans="1:25">
      <c r="A8918" t="s">
        <v>205</v>
      </c>
      <c r="B8918">
        <v>32</v>
      </c>
      <c r="C8918" t="s">
        <v>24</v>
      </c>
      <c r="D8918" t="s">
        <v>29</v>
      </c>
      <c r="E8918" s="6" t="s">
        <v>20988</v>
      </c>
      <c r="F8918" t="s">
        <v>37</v>
      </c>
      <c r="G8918">
        <v>4</v>
      </c>
      <c r="H8918">
        <v>1</v>
      </c>
      <c r="I8918">
        <v>56</v>
      </c>
      <c r="J8918">
        <v>3</v>
      </c>
      <c r="K8918">
        <v>399.77</v>
      </c>
      <c r="L8918" t="str">
        <f t="shared" si="834"/>
        <v/>
      </c>
      <c r="M8918">
        <v>1</v>
      </c>
      <c r="N8918" t="str">
        <f t="shared" si="835"/>
        <v/>
      </c>
      <c r="O8918">
        <v>16</v>
      </c>
      <c r="P8918" s="11">
        <v>0.25</v>
      </c>
      <c r="Q8918" s="11">
        <v>5.3571428571428499E-2</v>
      </c>
      <c r="R8918" s="12">
        <v>399.77</v>
      </c>
      <c r="S8918" t="s">
        <v>22</v>
      </c>
      <c r="T8918">
        <v>1</v>
      </c>
      <c r="U8918">
        <f t="shared" si="836"/>
        <v>5</v>
      </c>
      <c r="V8918">
        <f t="shared" si="837"/>
        <v>1</v>
      </c>
      <c r="W8918">
        <f t="shared" si="838"/>
        <v>4</v>
      </c>
      <c r="X8918" t="str">
        <f t="shared" si="839"/>
        <v>514</v>
      </c>
      <c r="Y8918" t="str">
        <f>IF(Table1[[#This Row],[RFM_Score]]="555","Champion", IF(AND(J8918&gt;=4,V8918&gt;=4),"Loyal", IF(U8918&lt;=2,"At Risk", IF(W8918&gt;=4,"Potential Loyalist","Others"))))</f>
        <v>Potential Loyalist</v>
      </c>
    </row>
    <row r="8919" spans="1:25">
      <c r="A8919" t="s">
        <v>6646</v>
      </c>
      <c r="B8919">
        <v>37</v>
      </c>
      <c r="C8919" t="s">
        <v>24</v>
      </c>
      <c r="D8919" t="s">
        <v>25</v>
      </c>
      <c r="E8919" s="6" t="s">
        <v>20989</v>
      </c>
      <c r="F8919" t="s">
        <v>21</v>
      </c>
      <c r="G8919">
        <v>5</v>
      </c>
      <c r="H8919">
        <v>0</v>
      </c>
      <c r="I8919">
        <v>45</v>
      </c>
      <c r="J8919">
        <v>3</v>
      </c>
      <c r="K8919">
        <v>398.74</v>
      </c>
      <c r="L8919" t="str">
        <f t="shared" si="834"/>
        <v/>
      </c>
      <c r="M8919">
        <v>1</v>
      </c>
      <c r="N8919" t="str">
        <f t="shared" si="835"/>
        <v/>
      </c>
      <c r="O8919">
        <v>32</v>
      </c>
      <c r="P8919" s="11">
        <v>0</v>
      </c>
      <c r="Q8919" s="11">
        <v>6.6666666666666596E-2</v>
      </c>
      <c r="R8919" s="12">
        <v>398.74</v>
      </c>
      <c r="S8919" t="s">
        <v>22</v>
      </c>
      <c r="T8919">
        <v>0</v>
      </c>
      <c r="U8919">
        <f t="shared" si="836"/>
        <v>4</v>
      </c>
      <c r="V8919">
        <f t="shared" si="837"/>
        <v>1</v>
      </c>
      <c r="W8919">
        <f t="shared" si="838"/>
        <v>4</v>
      </c>
      <c r="X8919" t="str">
        <f t="shared" si="839"/>
        <v>414</v>
      </c>
      <c r="Y8919" t="str">
        <f>IF(Table1[[#This Row],[RFM_Score]]="555","Champion", IF(AND(J8919&gt;=4,V8919&gt;=4),"Loyal", IF(U8919&lt;=2,"At Risk", IF(W8919&gt;=4,"Potential Loyalist","Others"))))</f>
        <v>Potential Loyalist</v>
      </c>
    </row>
    <row r="8920" spans="1:25">
      <c r="A8920" t="s">
        <v>6990</v>
      </c>
      <c r="B8920">
        <v>26</v>
      </c>
      <c r="C8920" t="s">
        <v>24</v>
      </c>
      <c r="D8920" t="s">
        <v>49</v>
      </c>
      <c r="E8920" s="6" t="s">
        <v>20990</v>
      </c>
      <c r="F8920" t="s">
        <v>21</v>
      </c>
      <c r="G8920">
        <v>3</v>
      </c>
      <c r="H8920">
        <v>0</v>
      </c>
      <c r="I8920">
        <v>57</v>
      </c>
      <c r="J8920">
        <v>5</v>
      </c>
      <c r="K8920">
        <v>398.49</v>
      </c>
      <c r="L8920" t="str">
        <f t="shared" si="834"/>
        <v/>
      </c>
      <c r="M8920">
        <v>1</v>
      </c>
      <c r="N8920" t="str">
        <f t="shared" si="835"/>
        <v/>
      </c>
      <c r="O8920">
        <v>95</v>
      </c>
      <c r="P8920" s="11">
        <v>0</v>
      </c>
      <c r="Q8920" s="11">
        <v>8.7719298245614002E-2</v>
      </c>
      <c r="R8920" s="12">
        <v>398.49</v>
      </c>
      <c r="S8920" t="s">
        <v>22</v>
      </c>
      <c r="T8920">
        <v>1</v>
      </c>
      <c r="U8920">
        <f t="shared" si="836"/>
        <v>2</v>
      </c>
      <c r="V8920">
        <f t="shared" si="837"/>
        <v>1</v>
      </c>
      <c r="W8920">
        <f t="shared" si="838"/>
        <v>4</v>
      </c>
      <c r="X8920" t="str">
        <f t="shared" si="839"/>
        <v>214</v>
      </c>
      <c r="Y8920" t="str">
        <f>IF(Table1[[#This Row],[RFM_Score]]="555","Champion", IF(AND(J8920&gt;=4,V8920&gt;=4),"Loyal", IF(U8920&lt;=2,"At Risk", IF(W8920&gt;=4,"Potential Loyalist","Others"))))</f>
        <v>At Risk</v>
      </c>
    </row>
    <row r="8921" spans="1:25">
      <c r="A8921" t="s">
        <v>5071</v>
      </c>
      <c r="B8921">
        <v>43</v>
      </c>
      <c r="C8921" t="s">
        <v>19</v>
      </c>
      <c r="D8921" t="s">
        <v>41</v>
      </c>
      <c r="E8921" s="6" t="s">
        <v>20991</v>
      </c>
      <c r="F8921" t="s">
        <v>21</v>
      </c>
      <c r="G8921">
        <v>4</v>
      </c>
      <c r="H8921">
        <v>0</v>
      </c>
      <c r="I8921">
        <v>52</v>
      </c>
      <c r="J8921">
        <v>3</v>
      </c>
      <c r="K8921">
        <v>396.5</v>
      </c>
      <c r="L8921" t="str">
        <f t="shared" si="834"/>
        <v/>
      </c>
      <c r="M8921">
        <v>1</v>
      </c>
      <c r="N8921" t="str">
        <f t="shared" si="835"/>
        <v/>
      </c>
      <c r="O8921">
        <v>45</v>
      </c>
      <c r="P8921" s="11">
        <v>0</v>
      </c>
      <c r="Q8921" s="11">
        <v>5.7692307692307598E-2</v>
      </c>
      <c r="R8921" s="12">
        <v>396.5</v>
      </c>
      <c r="S8921" t="s">
        <v>22</v>
      </c>
      <c r="T8921">
        <v>0</v>
      </c>
      <c r="U8921">
        <f t="shared" si="836"/>
        <v>3</v>
      </c>
      <c r="V8921">
        <f t="shared" si="837"/>
        <v>1</v>
      </c>
      <c r="W8921">
        <f t="shared" si="838"/>
        <v>4</v>
      </c>
      <c r="X8921" t="str">
        <f t="shared" si="839"/>
        <v>314</v>
      </c>
      <c r="Y8921" t="str">
        <f>IF(Table1[[#This Row],[RFM_Score]]="555","Champion", IF(AND(J8921&gt;=4,V8921&gt;=4),"Loyal", IF(U8921&lt;=2,"At Risk", IF(W8921&gt;=4,"Potential Loyalist","Others"))))</f>
        <v>Potential Loyalist</v>
      </c>
    </row>
    <row r="8922" spans="1:25">
      <c r="A8922" t="s">
        <v>9566</v>
      </c>
      <c r="B8922">
        <v>33</v>
      </c>
      <c r="C8922" t="s">
        <v>24</v>
      </c>
      <c r="D8922" t="s">
        <v>25</v>
      </c>
      <c r="E8922" s="6" t="s">
        <v>20992</v>
      </c>
      <c r="F8922" t="s">
        <v>21</v>
      </c>
      <c r="G8922">
        <v>6</v>
      </c>
      <c r="H8922">
        <v>2</v>
      </c>
      <c r="I8922">
        <v>50</v>
      </c>
      <c r="J8922">
        <v>0</v>
      </c>
      <c r="K8922">
        <v>396.14</v>
      </c>
      <c r="L8922" t="str">
        <f t="shared" si="834"/>
        <v/>
      </c>
      <c r="M8922">
        <v>1</v>
      </c>
      <c r="N8922" t="str">
        <f t="shared" si="835"/>
        <v/>
      </c>
      <c r="O8922">
        <v>10</v>
      </c>
      <c r="P8922" s="11">
        <v>0.33333333333333298</v>
      </c>
      <c r="Q8922" s="11">
        <v>0</v>
      </c>
      <c r="R8922" s="12">
        <v>396.14</v>
      </c>
      <c r="S8922" t="s">
        <v>22</v>
      </c>
      <c r="T8922">
        <v>0</v>
      </c>
      <c r="U8922">
        <f t="shared" si="836"/>
        <v>5</v>
      </c>
      <c r="V8922">
        <f t="shared" si="837"/>
        <v>1</v>
      </c>
      <c r="W8922">
        <f t="shared" si="838"/>
        <v>4</v>
      </c>
      <c r="X8922" t="str">
        <f t="shared" si="839"/>
        <v>514</v>
      </c>
      <c r="Y8922" t="str">
        <f>IF(Table1[[#This Row],[RFM_Score]]="555","Champion", IF(AND(J8922&gt;=4,V8922&gt;=4),"Loyal", IF(U8922&lt;=2,"At Risk", IF(W8922&gt;=4,"Potential Loyalist","Others"))))</f>
        <v>Potential Loyalist</v>
      </c>
    </row>
    <row r="8923" spans="1:25">
      <c r="A8923" t="s">
        <v>4952</v>
      </c>
      <c r="B8923">
        <v>37</v>
      </c>
      <c r="C8923" t="s">
        <v>19</v>
      </c>
      <c r="D8923" t="s">
        <v>49</v>
      </c>
      <c r="E8923" s="6" t="s">
        <v>20993</v>
      </c>
      <c r="F8923" t="s">
        <v>21</v>
      </c>
      <c r="G8923">
        <v>4</v>
      </c>
      <c r="H8923">
        <v>2</v>
      </c>
      <c r="I8923">
        <v>59</v>
      </c>
      <c r="J8923">
        <v>1</v>
      </c>
      <c r="K8923">
        <v>395.62</v>
      </c>
      <c r="L8923" t="str">
        <f t="shared" si="834"/>
        <v/>
      </c>
      <c r="M8923">
        <v>1</v>
      </c>
      <c r="N8923" t="str">
        <f t="shared" si="835"/>
        <v/>
      </c>
      <c r="O8923">
        <v>89</v>
      </c>
      <c r="P8923" s="11">
        <v>0.5</v>
      </c>
      <c r="Q8923" s="11">
        <v>1.6949152542372801E-2</v>
      </c>
      <c r="R8923" s="12">
        <v>395.62</v>
      </c>
      <c r="S8923" t="s">
        <v>22</v>
      </c>
      <c r="T8923">
        <v>0</v>
      </c>
      <c r="U8923">
        <f t="shared" si="836"/>
        <v>2</v>
      </c>
      <c r="V8923">
        <f t="shared" si="837"/>
        <v>1</v>
      </c>
      <c r="W8923">
        <f t="shared" si="838"/>
        <v>4</v>
      </c>
      <c r="X8923" t="str">
        <f t="shared" si="839"/>
        <v>214</v>
      </c>
      <c r="Y8923" t="str">
        <f>IF(Table1[[#This Row],[RFM_Score]]="555","Champion", IF(AND(J8923&gt;=4,V8923&gt;=4),"Loyal", IF(U8923&lt;=2,"At Risk", IF(W8923&gt;=4,"Potential Loyalist","Others"))))</f>
        <v>At Risk</v>
      </c>
    </row>
    <row r="8924" spans="1:25">
      <c r="A8924" t="s">
        <v>8618</v>
      </c>
      <c r="B8924">
        <v>27</v>
      </c>
      <c r="C8924" t="s">
        <v>19</v>
      </c>
      <c r="D8924" t="s">
        <v>35</v>
      </c>
      <c r="E8924" s="6" t="s">
        <v>20994</v>
      </c>
      <c r="F8924" t="s">
        <v>21</v>
      </c>
      <c r="G8924">
        <v>2</v>
      </c>
      <c r="H8924">
        <v>1</v>
      </c>
      <c r="I8924">
        <v>56</v>
      </c>
      <c r="J8924">
        <v>2</v>
      </c>
      <c r="K8924">
        <v>395</v>
      </c>
      <c r="L8924" t="str">
        <f t="shared" si="834"/>
        <v/>
      </c>
      <c r="M8924">
        <v>1</v>
      </c>
      <c r="N8924" t="str">
        <f t="shared" si="835"/>
        <v/>
      </c>
      <c r="O8924">
        <v>1</v>
      </c>
      <c r="P8924" s="11">
        <v>0.5</v>
      </c>
      <c r="Q8924" s="11">
        <v>3.5714285714285698E-2</v>
      </c>
      <c r="R8924" s="12">
        <v>395</v>
      </c>
      <c r="S8924" t="s">
        <v>22</v>
      </c>
      <c r="T8924">
        <v>1</v>
      </c>
      <c r="U8924">
        <f t="shared" si="836"/>
        <v>5</v>
      </c>
      <c r="V8924">
        <f t="shared" si="837"/>
        <v>1</v>
      </c>
      <c r="W8924">
        <f t="shared" si="838"/>
        <v>4</v>
      </c>
      <c r="X8924" t="str">
        <f t="shared" si="839"/>
        <v>514</v>
      </c>
      <c r="Y8924" t="str">
        <f>IF(Table1[[#This Row],[RFM_Score]]="555","Champion", IF(AND(J8924&gt;=4,V8924&gt;=4),"Loyal", IF(U8924&lt;=2,"At Risk", IF(W8924&gt;=4,"Potential Loyalist","Others"))))</f>
        <v>Potential Loyalist</v>
      </c>
    </row>
    <row r="8925" spans="1:25">
      <c r="A8925" t="s">
        <v>4844</v>
      </c>
      <c r="B8925">
        <v>42</v>
      </c>
      <c r="C8925" t="s">
        <v>19</v>
      </c>
      <c r="D8925" t="s">
        <v>29</v>
      </c>
      <c r="E8925" s="6" t="s">
        <v>20995</v>
      </c>
      <c r="F8925" t="s">
        <v>21</v>
      </c>
      <c r="G8925">
        <v>2</v>
      </c>
      <c r="H8925">
        <v>1</v>
      </c>
      <c r="I8925">
        <v>43</v>
      </c>
      <c r="J8925">
        <v>2</v>
      </c>
      <c r="K8925">
        <v>394.91</v>
      </c>
      <c r="L8925" t="str">
        <f t="shared" si="834"/>
        <v/>
      </c>
      <c r="M8925">
        <v>1</v>
      </c>
      <c r="N8925" t="str">
        <f t="shared" si="835"/>
        <v/>
      </c>
      <c r="O8925">
        <v>2</v>
      </c>
      <c r="P8925" s="11">
        <v>0.5</v>
      </c>
      <c r="Q8925" s="11">
        <v>4.6511627906976702E-2</v>
      </c>
      <c r="R8925" s="12">
        <v>394.91</v>
      </c>
      <c r="S8925" t="s">
        <v>22</v>
      </c>
      <c r="T8925">
        <v>0</v>
      </c>
      <c r="U8925">
        <f t="shared" si="836"/>
        <v>5</v>
      </c>
      <c r="V8925">
        <f t="shared" si="837"/>
        <v>1</v>
      </c>
      <c r="W8925">
        <f t="shared" si="838"/>
        <v>4</v>
      </c>
      <c r="X8925" t="str">
        <f t="shared" si="839"/>
        <v>514</v>
      </c>
      <c r="Y8925" t="str">
        <f>IF(Table1[[#This Row],[RFM_Score]]="555","Champion", IF(AND(J8925&gt;=4,V8925&gt;=4),"Loyal", IF(U8925&lt;=2,"At Risk", IF(W8925&gt;=4,"Potential Loyalist","Others"))))</f>
        <v>Potential Loyalist</v>
      </c>
    </row>
    <row r="8926" spans="1:25">
      <c r="A8926" t="s">
        <v>11398</v>
      </c>
      <c r="B8926">
        <v>27</v>
      </c>
      <c r="C8926" t="s">
        <v>19</v>
      </c>
      <c r="D8926" t="s">
        <v>29</v>
      </c>
      <c r="E8926" s="6" t="s">
        <v>20996</v>
      </c>
      <c r="F8926" t="s">
        <v>30</v>
      </c>
      <c r="G8926">
        <v>2</v>
      </c>
      <c r="H8926">
        <v>0</v>
      </c>
      <c r="I8926">
        <v>49</v>
      </c>
      <c r="J8926">
        <v>2</v>
      </c>
      <c r="K8926">
        <v>394.81</v>
      </c>
      <c r="L8926" t="str">
        <f t="shared" si="834"/>
        <v/>
      </c>
      <c r="M8926">
        <v>1</v>
      </c>
      <c r="N8926" t="str">
        <f t="shared" si="835"/>
        <v/>
      </c>
      <c r="O8926">
        <v>27</v>
      </c>
      <c r="P8926" s="11">
        <v>0</v>
      </c>
      <c r="Q8926" s="11">
        <v>4.08163265306122E-2</v>
      </c>
      <c r="R8926" s="12">
        <v>394.81</v>
      </c>
      <c r="S8926" t="s">
        <v>22</v>
      </c>
      <c r="T8926">
        <v>0</v>
      </c>
      <c r="U8926">
        <f t="shared" si="836"/>
        <v>4</v>
      </c>
      <c r="V8926">
        <f t="shared" si="837"/>
        <v>1</v>
      </c>
      <c r="W8926">
        <f t="shared" si="838"/>
        <v>4</v>
      </c>
      <c r="X8926" t="str">
        <f t="shared" si="839"/>
        <v>414</v>
      </c>
      <c r="Y8926" t="str">
        <f>IF(Table1[[#This Row],[RFM_Score]]="555","Champion", IF(AND(J8926&gt;=4,V8926&gt;=4),"Loyal", IF(U8926&lt;=2,"At Risk", IF(W8926&gt;=4,"Potential Loyalist","Others"))))</f>
        <v>Potential Loyalist</v>
      </c>
    </row>
    <row r="8927" spans="1:25">
      <c r="A8927" t="s">
        <v>5741</v>
      </c>
      <c r="B8927">
        <v>30</v>
      </c>
      <c r="C8927" t="s">
        <v>24</v>
      </c>
      <c r="D8927" t="s">
        <v>41</v>
      </c>
      <c r="E8927" s="6" t="s">
        <v>20997</v>
      </c>
      <c r="F8927" t="s">
        <v>62</v>
      </c>
      <c r="G8927">
        <v>5</v>
      </c>
      <c r="H8927">
        <v>1</v>
      </c>
      <c r="I8927">
        <v>48</v>
      </c>
      <c r="J8927">
        <v>0</v>
      </c>
      <c r="K8927">
        <v>394.72</v>
      </c>
      <c r="L8927" t="str">
        <f t="shared" si="834"/>
        <v/>
      </c>
      <c r="M8927">
        <v>1</v>
      </c>
      <c r="N8927" t="str">
        <f t="shared" si="835"/>
        <v/>
      </c>
      <c r="O8927">
        <v>17</v>
      </c>
      <c r="P8927" s="11">
        <v>0.2</v>
      </c>
      <c r="Q8927" s="11">
        <v>0</v>
      </c>
      <c r="R8927" s="12">
        <v>394.72</v>
      </c>
      <c r="S8927" t="s">
        <v>22</v>
      </c>
      <c r="T8927">
        <v>0</v>
      </c>
      <c r="U8927">
        <f t="shared" si="836"/>
        <v>5</v>
      </c>
      <c r="V8927">
        <f t="shared" si="837"/>
        <v>1</v>
      </c>
      <c r="W8927">
        <f t="shared" si="838"/>
        <v>4</v>
      </c>
      <c r="X8927" t="str">
        <f t="shared" si="839"/>
        <v>514</v>
      </c>
      <c r="Y8927" t="str">
        <f>IF(Table1[[#This Row],[RFM_Score]]="555","Champion", IF(AND(J8927&gt;=4,V8927&gt;=4),"Loyal", IF(U8927&lt;=2,"At Risk", IF(W8927&gt;=4,"Potential Loyalist","Others"))))</f>
        <v>Potential Loyalist</v>
      </c>
    </row>
    <row r="8928" spans="1:25">
      <c r="A8928" t="s">
        <v>6215</v>
      </c>
      <c r="B8928">
        <v>54</v>
      </c>
      <c r="C8928" t="s">
        <v>19</v>
      </c>
      <c r="D8928" t="s">
        <v>25</v>
      </c>
      <c r="E8928" s="6" t="s">
        <v>20998</v>
      </c>
      <c r="F8928" t="s">
        <v>62</v>
      </c>
      <c r="G8928">
        <v>4</v>
      </c>
      <c r="H8928">
        <v>3</v>
      </c>
      <c r="I8928">
        <v>38</v>
      </c>
      <c r="J8928">
        <v>3</v>
      </c>
      <c r="K8928">
        <v>394.7</v>
      </c>
      <c r="L8928" t="str">
        <f t="shared" si="834"/>
        <v/>
      </c>
      <c r="M8928">
        <v>1</v>
      </c>
      <c r="N8928" t="str">
        <f t="shared" si="835"/>
        <v/>
      </c>
      <c r="O8928">
        <v>1</v>
      </c>
      <c r="P8928" s="11">
        <v>0.75</v>
      </c>
      <c r="Q8928" s="11">
        <v>7.8947368421052599E-2</v>
      </c>
      <c r="R8928" s="12">
        <v>394.7</v>
      </c>
      <c r="S8928" t="s">
        <v>22</v>
      </c>
      <c r="T8928">
        <v>0</v>
      </c>
      <c r="U8928">
        <f t="shared" si="836"/>
        <v>5</v>
      </c>
      <c r="V8928">
        <f t="shared" si="837"/>
        <v>1</v>
      </c>
      <c r="W8928">
        <f t="shared" si="838"/>
        <v>4</v>
      </c>
      <c r="X8928" t="str">
        <f t="shared" si="839"/>
        <v>514</v>
      </c>
      <c r="Y8928" t="str">
        <f>IF(Table1[[#This Row],[RFM_Score]]="555","Champion", IF(AND(J8928&gt;=4,V8928&gt;=4),"Loyal", IF(U8928&lt;=2,"At Risk", IF(W8928&gt;=4,"Potential Loyalist","Others"))))</f>
        <v>Potential Loyalist</v>
      </c>
    </row>
    <row r="8929" spans="1:25">
      <c r="A8929" t="s">
        <v>4814</v>
      </c>
      <c r="B8929">
        <v>49</v>
      </c>
      <c r="C8929" t="s">
        <v>19</v>
      </c>
      <c r="D8929" t="s">
        <v>41</v>
      </c>
      <c r="E8929" s="6" t="s">
        <v>20999</v>
      </c>
      <c r="F8929" t="s">
        <v>26</v>
      </c>
      <c r="G8929">
        <v>5</v>
      </c>
      <c r="H8929">
        <v>2</v>
      </c>
      <c r="I8929">
        <v>50</v>
      </c>
      <c r="J8929">
        <v>2</v>
      </c>
      <c r="K8929">
        <v>393.99</v>
      </c>
      <c r="L8929" t="str">
        <f t="shared" si="834"/>
        <v/>
      </c>
      <c r="M8929">
        <v>1</v>
      </c>
      <c r="N8929" t="str">
        <f t="shared" si="835"/>
        <v/>
      </c>
      <c r="O8929">
        <v>6</v>
      </c>
      <c r="P8929" s="11">
        <v>0.4</v>
      </c>
      <c r="Q8929" s="11">
        <v>0.04</v>
      </c>
      <c r="R8929" s="12">
        <v>393.99</v>
      </c>
      <c r="S8929" t="s">
        <v>22</v>
      </c>
      <c r="T8929">
        <v>0</v>
      </c>
      <c r="U8929">
        <f t="shared" si="836"/>
        <v>5</v>
      </c>
      <c r="V8929">
        <f t="shared" si="837"/>
        <v>1</v>
      </c>
      <c r="W8929">
        <f t="shared" si="838"/>
        <v>4</v>
      </c>
      <c r="X8929" t="str">
        <f t="shared" si="839"/>
        <v>514</v>
      </c>
      <c r="Y8929" t="str">
        <f>IF(Table1[[#This Row],[RFM_Score]]="555","Champion", IF(AND(J8929&gt;=4,V8929&gt;=4),"Loyal", IF(U8929&lt;=2,"At Risk", IF(W8929&gt;=4,"Potential Loyalist","Others"))))</f>
        <v>Potential Loyalist</v>
      </c>
    </row>
    <row r="8930" spans="1:25">
      <c r="A8930" t="s">
        <v>149</v>
      </c>
      <c r="B8930">
        <v>35</v>
      </c>
      <c r="C8930" t="s">
        <v>19</v>
      </c>
      <c r="D8930" t="s">
        <v>25</v>
      </c>
      <c r="E8930" s="6" t="s">
        <v>21000</v>
      </c>
      <c r="F8930" t="s">
        <v>30</v>
      </c>
      <c r="G8930">
        <v>6</v>
      </c>
      <c r="H8930">
        <v>3</v>
      </c>
      <c r="I8930">
        <v>46</v>
      </c>
      <c r="J8930">
        <v>3</v>
      </c>
      <c r="K8930">
        <v>393.93</v>
      </c>
      <c r="L8930" t="str">
        <f t="shared" si="834"/>
        <v/>
      </c>
      <c r="M8930">
        <v>1</v>
      </c>
      <c r="N8930" t="str">
        <f t="shared" si="835"/>
        <v/>
      </c>
      <c r="O8930">
        <v>56</v>
      </c>
      <c r="P8930" s="11">
        <v>0.5</v>
      </c>
      <c r="Q8930" s="11">
        <v>6.5217391304347797E-2</v>
      </c>
      <c r="R8930" s="12">
        <v>393.93</v>
      </c>
      <c r="S8930" t="s">
        <v>22</v>
      </c>
      <c r="T8930">
        <v>0</v>
      </c>
      <c r="U8930">
        <f t="shared" si="836"/>
        <v>3</v>
      </c>
      <c r="V8930">
        <f t="shared" si="837"/>
        <v>1</v>
      </c>
      <c r="W8930">
        <f t="shared" si="838"/>
        <v>4</v>
      </c>
      <c r="X8930" t="str">
        <f t="shared" si="839"/>
        <v>314</v>
      </c>
      <c r="Y8930" t="str">
        <f>IF(Table1[[#This Row],[RFM_Score]]="555","Champion", IF(AND(J8930&gt;=4,V8930&gt;=4),"Loyal", IF(U8930&lt;=2,"At Risk", IF(W8930&gt;=4,"Potential Loyalist","Others"))))</f>
        <v>Potential Loyalist</v>
      </c>
    </row>
    <row r="8931" spans="1:25">
      <c r="A8931" t="s">
        <v>7175</v>
      </c>
      <c r="B8931">
        <v>28</v>
      </c>
      <c r="C8931" t="s">
        <v>24</v>
      </c>
      <c r="D8931" t="s">
        <v>25</v>
      </c>
      <c r="E8931" s="6" t="s">
        <v>21001</v>
      </c>
      <c r="F8931" t="s">
        <v>21</v>
      </c>
      <c r="G8931">
        <v>3</v>
      </c>
      <c r="H8931">
        <v>1</v>
      </c>
      <c r="I8931">
        <v>47</v>
      </c>
      <c r="J8931">
        <v>2</v>
      </c>
      <c r="K8931">
        <v>393.91</v>
      </c>
      <c r="L8931" t="str">
        <f t="shared" si="834"/>
        <v/>
      </c>
      <c r="M8931">
        <v>1</v>
      </c>
      <c r="N8931" t="str">
        <f t="shared" si="835"/>
        <v/>
      </c>
      <c r="O8931">
        <v>28</v>
      </c>
      <c r="P8931" s="11">
        <v>0.33333333333333298</v>
      </c>
      <c r="Q8931" s="11">
        <v>4.2553191489361701E-2</v>
      </c>
      <c r="R8931" s="12">
        <v>393.91</v>
      </c>
      <c r="S8931" t="s">
        <v>22</v>
      </c>
      <c r="T8931">
        <v>0</v>
      </c>
      <c r="U8931">
        <f t="shared" si="836"/>
        <v>4</v>
      </c>
      <c r="V8931">
        <f t="shared" si="837"/>
        <v>1</v>
      </c>
      <c r="W8931">
        <f t="shared" si="838"/>
        <v>4</v>
      </c>
      <c r="X8931" t="str">
        <f t="shared" si="839"/>
        <v>414</v>
      </c>
      <c r="Y8931" t="str">
        <f>IF(Table1[[#This Row],[RFM_Score]]="555","Champion", IF(AND(J8931&gt;=4,V8931&gt;=4),"Loyal", IF(U8931&lt;=2,"At Risk", IF(W8931&gt;=4,"Potential Loyalist","Others"))))</f>
        <v>Potential Loyalist</v>
      </c>
    </row>
    <row r="8932" spans="1:25">
      <c r="A8932" t="s">
        <v>10937</v>
      </c>
      <c r="B8932">
        <v>23</v>
      </c>
      <c r="C8932" t="s">
        <v>24</v>
      </c>
      <c r="D8932" t="s">
        <v>29</v>
      </c>
      <c r="E8932" s="6" t="s">
        <v>21002</v>
      </c>
      <c r="F8932" t="s">
        <v>26</v>
      </c>
      <c r="G8932">
        <v>3</v>
      </c>
      <c r="H8932">
        <v>2</v>
      </c>
      <c r="I8932">
        <v>53</v>
      </c>
      <c r="J8932">
        <v>1</v>
      </c>
      <c r="K8932">
        <v>393.79</v>
      </c>
      <c r="L8932" t="str">
        <f t="shared" si="834"/>
        <v/>
      </c>
      <c r="M8932">
        <v>1</v>
      </c>
      <c r="N8932" t="str">
        <f t="shared" si="835"/>
        <v/>
      </c>
      <c r="O8932">
        <v>8</v>
      </c>
      <c r="P8932" s="11">
        <v>0.66666666666666596</v>
      </c>
      <c r="Q8932" s="11">
        <v>1.8867924528301799E-2</v>
      </c>
      <c r="R8932" s="12">
        <v>393.79</v>
      </c>
      <c r="S8932" t="s">
        <v>22</v>
      </c>
      <c r="T8932">
        <v>0</v>
      </c>
      <c r="U8932">
        <f t="shared" si="836"/>
        <v>5</v>
      </c>
      <c r="V8932">
        <f t="shared" si="837"/>
        <v>1</v>
      </c>
      <c r="W8932">
        <f t="shared" si="838"/>
        <v>4</v>
      </c>
      <c r="X8932" t="str">
        <f t="shared" si="839"/>
        <v>514</v>
      </c>
      <c r="Y8932" t="str">
        <f>IF(Table1[[#This Row],[RFM_Score]]="555","Champion", IF(AND(J8932&gt;=4,V8932&gt;=4),"Loyal", IF(U8932&lt;=2,"At Risk", IF(W8932&gt;=4,"Potential Loyalist","Others"))))</f>
        <v>Potential Loyalist</v>
      </c>
    </row>
    <row r="8933" spans="1:25">
      <c r="A8933" t="s">
        <v>10935</v>
      </c>
      <c r="B8933">
        <v>26</v>
      </c>
      <c r="C8933" t="s">
        <v>19</v>
      </c>
      <c r="D8933" t="s">
        <v>46</v>
      </c>
      <c r="E8933" s="6" t="s">
        <v>21003</v>
      </c>
      <c r="F8933" t="s">
        <v>26</v>
      </c>
      <c r="G8933">
        <v>4</v>
      </c>
      <c r="H8933">
        <v>1</v>
      </c>
      <c r="I8933">
        <v>47</v>
      </c>
      <c r="J8933">
        <v>1</v>
      </c>
      <c r="K8933">
        <v>393.31</v>
      </c>
      <c r="L8933" t="str">
        <f t="shared" si="834"/>
        <v/>
      </c>
      <c r="M8933">
        <v>1</v>
      </c>
      <c r="N8933" t="str">
        <f t="shared" si="835"/>
        <v/>
      </c>
      <c r="O8933">
        <v>6</v>
      </c>
      <c r="P8933" s="11">
        <v>0.25</v>
      </c>
      <c r="Q8933" s="11">
        <v>2.1276595744680799E-2</v>
      </c>
      <c r="R8933" s="12">
        <v>393.31</v>
      </c>
      <c r="S8933" t="s">
        <v>22</v>
      </c>
      <c r="T8933">
        <v>0</v>
      </c>
      <c r="U8933">
        <f t="shared" si="836"/>
        <v>5</v>
      </c>
      <c r="V8933">
        <f t="shared" si="837"/>
        <v>1</v>
      </c>
      <c r="W8933">
        <f t="shared" si="838"/>
        <v>4</v>
      </c>
      <c r="X8933" t="str">
        <f t="shared" si="839"/>
        <v>514</v>
      </c>
      <c r="Y8933" t="str">
        <f>IF(Table1[[#This Row],[RFM_Score]]="555","Champion", IF(AND(J8933&gt;=4,V8933&gt;=4),"Loyal", IF(U8933&lt;=2,"At Risk", IF(W8933&gt;=4,"Potential Loyalist","Others"))))</f>
        <v>Potential Loyalist</v>
      </c>
    </row>
    <row r="8934" spans="1:25">
      <c r="A8934" t="s">
        <v>10211</v>
      </c>
      <c r="B8934">
        <v>27</v>
      </c>
      <c r="C8934" t="s">
        <v>19</v>
      </c>
      <c r="D8934" t="s">
        <v>29</v>
      </c>
      <c r="E8934" s="6" t="s">
        <v>21004</v>
      </c>
      <c r="F8934" t="s">
        <v>26</v>
      </c>
      <c r="G8934">
        <v>2</v>
      </c>
      <c r="H8934">
        <v>0</v>
      </c>
      <c r="I8934">
        <v>44</v>
      </c>
      <c r="J8934">
        <v>4</v>
      </c>
      <c r="K8934">
        <v>392.66</v>
      </c>
      <c r="L8934" t="str">
        <f t="shared" si="834"/>
        <v/>
      </c>
      <c r="M8934">
        <v>1</v>
      </c>
      <c r="N8934" t="str">
        <f t="shared" si="835"/>
        <v/>
      </c>
      <c r="O8934">
        <v>21</v>
      </c>
      <c r="P8934" s="11">
        <v>0</v>
      </c>
      <c r="Q8934" s="11">
        <v>9.0909090909090898E-2</v>
      </c>
      <c r="R8934" s="12">
        <v>392.66</v>
      </c>
      <c r="S8934" t="s">
        <v>22</v>
      </c>
      <c r="T8934">
        <v>0</v>
      </c>
      <c r="U8934">
        <f t="shared" si="836"/>
        <v>4</v>
      </c>
      <c r="V8934">
        <f t="shared" si="837"/>
        <v>1</v>
      </c>
      <c r="W8934">
        <f t="shared" si="838"/>
        <v>4</v>
      </c>
      <c r="X8934" t="str">
        <f t="shared" si="839"/>
        <v>414</v>
      </c>
      <c r="Y8934" t="str">
        <f>IF(Table1[[#This Row],[RFM_Score]]="555","Champion", IF(AND(J8934&gt;=4,V8934&gt;=4),"Loyal", IF(U8934&lt;=2,"At Risk", IF(W8934&gt;=4,"Potential Loyalist","Others"))))</f>
        <v>Potential Loyalist</v>
      </c>
    </row>
    <row r="8935" spans="1:25">
      <c r="A8935" t="s">
        <v>7655</v>
      </c>
      <c r="B8935">
        <v>19</v>
      </c>
      <c r="C8935" t="s">
        <v>19</v>
      </c>
      <c r="D8935" t="s">
        <v>25</v>
      </c>
      <c r="E8935" s="6" t="s">
        <v>21005</v>
      </c>
      <c r="F8935" t="s">
        <v>21</v>
      </c>
      <c r="G8935">
        <v>3</v>
      </c>
      <c r="H8935">
        <v>1</v>
      </c>
      <c r="I8935">
        <v>55</v>
      </c>
      <c r="J8935">
        <v>3</v>
      </c>
      <c r="K8935">
        <v>392.3</v>
      </c>
      <c r="L8935" t="str">
        <f t="shared" si="834"/>
        <v/>
      </c>
      <c r="M8935">
        <v>1</v>
      </c>
      <c r="N8935" t="str">
        <f t="shared" si="835"/>
        <v/>
      </c>
      <c r="O8935">
        <v>22</v>
      </c>
      <c r="P8935" s="11">
        <v>0.33333333333333298</v>
      </c>
      <c r="Q8935" s="11">
        <v>5.4545454545454501E-2</v>
      </c>
      <c r="R8935" s="12">
        <v>392.3</v>
      </c>
      <c r="S8935" t="s">
        <v>22</v>
      </c>
      <c r="T8935">
        <v>0</v>
      </c>
      <c r="U8935">
        <f t="shared" si="836"/>
        <v>4</v>
      </c>
      <c r="V8935">
        <f t="shared" si="837"/>
        <v>1</v>
      </c>
      <c r="W8935">
        <f t="shared" si="838"/>
        <v>4</v>
      </c>
      <c r="X8935" t="str">
        <f t="shared" si="839"/>
        <v>414</v>
      </c>
      <c r="Y8935" t="str">
        <f>IF(Table1[[#This Row],[RFM_Score]]="555","Champion", IF(AND(J8935&gt;=4,V8935&gt;=4),"Loyal", IF(U8935&lt;=2,"At Risk", IF(W8935&gt;=4,"Potential Loyalist","Others"))))</f>
        <v>Potential Loyalist</v>
      </c>
    </row>
    <row r="8936" spans="1:25">
      <c r="A8936" t="s">
        <v>6583</v>
      </c>
      <c r="B8936">
        <v>18</v>
      </c>
      <c r="C8936" t="s">
        <v>33</v>
      </c>
      <c r="D8936" t="s">
        <v>29</v>
      </c>
      <c r="E8936" s="6" t="s">
        <v>21006</v>
      </c>
      <c r="F8936" t="s">
        <v>37</v>
      </c>
      <c r="G8936">
        <v>0</v>
      </c>
      <c r="H8936">
        <v>0</v>
      </c>
      <c r="I8936">
        <v>57</v>
      </c>
      <c r="J8936">
        <v>2</v>
      </c>
      <c r="K8936">
        <v>391.93</v>
      </c>
      <c r="L8936" t="str">
        <f t="shared" si="834"/>
        <v/>
      </c>
      <c r="M8936">
        <v>1</v>
      </c>
      <c r="N8936" t="str">
        <f t="shared" si="835"/>
        <v/>
      </c>
      <c r="O8936">
        <v>220</v>
      </c>
      <c r="P8936" s="11">
        <v>0</v>
      </c>
      <c r="Q8936" s="11">
        <v>3.5087719298245598E-2</v>
      </c>
      <c r="R8936" s="12">
        <v>391.93</v>
      </c>
      <c r="S8936" t="s">
        <v>22</v>
      </c>
      <c r="T8936">
        <v>1</v>
      </c>
      <c r="U8936">
        <f t="shared" si="836"/>
        <v>1</v>
      </c>
      <c r="V8936">
        <f t="shared" si="837"/>
        <v>1</v>
      </c>
      <c r="W8936">
        <f t="shared" si="838"/>
        <v>4</v>
      </c>
      <c r="X8936" t="str">
        <f t="shared" si="839"/>
        <v>114</v>
      </c>
      <c r="Y8936" t="str">
        <f>IF(Table1[[#This Row],[RFM_Score]]="555","Champion", IF(AND(J8936&gt;=4,V8936&gt;=4),"Loyal", IF(U8936&lt;=2,"At Risk", IF(W8936&gt;=4,"Potential Loyalist","Others"))))</f>
        <v>At Risk</v>
      </c>
    </row>
    <row r="8937" spans="1:25">
      <c r="A8937" t="s">
        <v>2072</v>
      </c>
      <c r="B8937">
        <v>68</v>
      </c>
      <c r="C8937" t="s">
        <v>24</v>
      </c>
      <c r="D8937" t="s">
        <v>29</v>
      </c>
      <c r="E8937" s="6" t="s">
        <v>21007</v>
      </c>
      <c r="F8937" t="s">
        <v>37</v>
      </c>
      <c r="G8937">
        <v>1</v>
      </c>
      <c r="H8937">
        <v>1</v>
      </c>
      <c r="I8937">
        <v>43</v>
      </c>
      <c r="J8937">
        <v>2</v>
      </c>
      <c r="K8937">
        <v>391.49</v>
      </c>
      <c r="L8937" t="str">
        <f t="shared" si="834"/>
        <v/>
      </c>
      <c r="M8937">
        <v>1</v>
      </c>
      <c r="N8937" t="str">
        <f t="shared" si="835"/>
        <v/>
      </c>
      <c r="O8937">
        <v>52</v>
      </c>
      <c r="P8937" s="11">
        <v>1</v>
      </c>
      <c r="Q8937" s="11">
        <v>4.6511627906976702E-2</v>
      </c>
      <c r="R8937" s="12">
        <v>391.49</v>
      </c>
      <c r="S8937" t="s">
        <v>22</v>
      </c>
      <c r="T8937">
        <v>0</v>
      </c>
      <c r="U8937">
        <f t="shared" si="836"/>
        <v>3</v>
      </c>
      <c r="V8937">
        <f t="shared" si="837"/>
        <v>1</v>
      </c>
      <c r="W8937">
        <f t="shared" si="838"/>
        <v>4</v>
      </c>
      <c r="X8937" t="str">
        <f t="shared" si="839"/>
        <v>314</v>
      </c>
      <c r="Y8937" t="str">
        <f>IF(Table1[[#This Row],[RFM_Score]]="555","Champion", IF(AND(J8937&gt;=4,V8937&gt;=4),"Loyal", IF(U8937&lt;=2,"At Risk", IF(W8937&gt;=4,"Potential Loyalist","Others"))))</f>
        <v>Potential Loyalist</v>
      </c>
    </row>
    <row r="8938" spans="1:25">
      <c r="A8938" t="s">
        <v>3158</v>
      </c>
      <c r="B8938">
        <v>27</v>
      </c>
      <c r="C8938" t="s">
        <v>24</v>
      </c>
      <c r="D8938" t="s">
        <v>25</v>
      </c>
      <c r="E8938" s="6" t="s">
        <v>21008</v>
      </c>
      <c r="F8938" t="s">
        <v>62</v>
      </c>
      <c r="G8938">
        <v>3</v>
      </c>
      <c r="H8938">
        <v>0</v>
      </c>
      <c r="I8938">
        <v>36</v>
      </c>
      <c r="J8938">
        <v>2</v>
      </c>
      <c r="K8938">
        <v>391.41</v>
      </c>
      <c r="L8938" t="str">
        <f t="shared" si="834"/>
        <v/>
      </c>
      <c r="M8938">
        <v>1</v>
      </c>
      <c r="N8938" t="str">
        <f t="shared" si="835"/>
        <v/>
      </c>
      <c r="O8938">
        <v>69</v>
      </c>
      <c r="P8938" s="11">
        <v>0</v>
      </c>
      <c r="Q8938" s="11">
        <v>5.5555555555555497E-2</v>
      </c>
      <c r="R8938" s="12">
        <v>391.41</v>
      </c>
      <c r="S8938" t="s">
        <v>22</v>
      </c>
      <c r="T8938">
        <v>0</v>
      </c>
      <c r="U8938">
        <f t="shared" si="836"/>
        <v>3</v>
      </c>
      <c r="V8938">
        <f t="shared" si="837"/>
        <v>1</v>
      </c>
      <c r="W8938">
        <f t="shared" si="838"/>
        <v>4</v>
      </c>
      <c r="X8938" t="str">
        <f t="shared" si="839"/>
        <v>314</v>
      </c>
      <c r="Y8938" t="str">
        <f>IF(Table1[[#This Row],[RFM_Score]]="555","Champion", IF(AND(J8938&gt;=4,V8938&gt;=4),"Loyal", IF(U8938&lt;=2,"At Risk", IF(W8938&gt;=4,"Potential Loyalist","Others"))))</f>
        <v>Potential Loyalist</v>
      </c>
    </row>
    <row r="8939" spans="1:25">
      <c r="A8939" t="s">
        <v>4843</v>
      </c>
      <c r="B8939">
        <v>26</v>
      </c>
      <c r="C8939" t="s">
        <v>24</v>
      </c>
      <c r="D8939" t="s">
        <v>49</v>
      </c>
      <c r="E8939" s="6" t="s">
        <v>21009</v>
      </c>
      <c r="F8939" t="s">
        <v>21</v>
      </c>
      <c r="G8939">
        <v>4</v>
      </c>
      <c r="H8939">
        <v>0</v>
      </c>
      <c r="I8939">
        <v>37</v>
      </c>
      <c r="J8939">
        <v>2</v>
      </c>
      <c r="K8939">
        <v>391.22</v>
      </c>
      <c r="L8939" t="str">
        <f t="shared" si="834"/>
        <v/>
      </c>
      <c r="M8939">
        <v>1</v>
      </c>
      <c r="N8939" t="str">
        <f t="shared" si="835"/>
        <v/>
      </c>
      <c r="O8939">
        <v>19</v>
      </c>
      <c r="P8939" s="11">
        <v>0</v>
      </c>
      <c r="Q8939" s="11">
        <v>5.4054054054054002E-2</v>
      </c>
      <c r="R8939" s="12">
        <v>391.22</v>
      </c>
      <c r="S8939" t="s">
        <v>22</v>
      </c>
      <c r="T8939">
        <v>1</v>
      </c>
      <c r="U8939">
        <f t="shared" si="836"/>
        <v>5</v>
      </c>
      <c r="V8939">
        <f t="shared" si="837"/>
        <v>1</v>
      </c>
      <c r="W8939">
        <f t="shared" si="838"/>
        <v>4</v>
      </c>
      <c r="X8939" t="str">
        <f t="shared" si="839"/>
        <v>514</v>
      </c>
      <c r="Y8939" t="str">
        <f>IF(Table1[[#This Row],[RFM_Score]]="555","Champion", IF(AND(J8939&gt;=4,V8939&gt;=4),"Loyal", IF(U8939&lt;=2,"At Risk", IF(W8939&gt;=4,"Potential Loyalist","Others"))))</f>
        <v>Potential Loyalist</v>
      </c>
    </row>
    <row r="8940" spans="1:25">
      <c r="A8940" t="s">
        <v>11578</v>
      </c>
      <c r="B8940">
        <v>48</v>
      </c>
      <c r="C8940" t="s">
        <v>24</v>
      </c>
      <c r="D8940" t="s">
        <v>29</v>
      </c>
      <c r="E8940" s="6" t="s">
        <v>21010</v>
      </c>
      <c r="F8940" t="s">
        <v>37</v>
      </c>
      <c r="G8940">
        <v>2</v>
      </c>
      <c r="H8940">
        <v>1</v>
      </c>
      <c r="I8940">
        <v>52</v>
      </c>
      <c r="J8940">
        <v>2</v>
      </c>
      <c r="K8940">
        <v>391.21</v>
      </c>
      <c r="L8940" t="str">
        <f t="shared" si="834"/>
        <v/>
      </c>
      <c r="M8940">
        <v>1</v>
      </c>
      <c r="N8940" t="str">
        <f t="shared" si="835"/>
        <v/>
      </c>
      <c r="O8940">
        <v>19</v>
      </c>
      <c r="P8940" s="11">
        <v>0.5</v>
      </c>
      <c r="Q8940" s="11">
        <v>3.8461538461538401E-2</v>
      </c>
      <c r="R8940" s="12">
        <v>391.21</v>
      </c>
      <c r="S8940" t="s">
        <v>22</v>
      </c>
      <c r="T8940">
        <v>0</v>
      </c>
      <c r="U8940">
        <f t="shared" si="836"/>
        <v>5</v>
      </c>
      <c r="V8940">
        <f t="shared" si="837"/>
        <v>1</v>
      </c>
      <c r="W8940">
        <f t="shared" si="838"/>
        <v>4</v>
      </c>
      <c r="X8940" t="str">
        <f t="shared" si="839"/>
        <v>514</v>
      </c>
      <c r="Y8940" t="str">
        <f>IF(Table1[[#This Row],[RFM_Score]]="555","Champion", IF(AND(J8940&gt;=4,V8940&gt;=4),"Loyal", IF(U8940&lt;=2,"At Risk", IF(W8940&gt;=4,"Potential Loyalist","Others"))))</f>
        <v>Potential Loyalist</v>
      </c>
    </row>
    <row r="8941" spans="1:25">
      <c r="A8941" t="s">
        <v>133</v>
      </c>
      <c r="B8941">
        <v>38</v>
      </c>
      <c r="C8941" t="s">
        <v>24</v>
      </c>
      <c r="D8941" t="s">
        <v>35</v>
      </c>
      <c r="E8941" s="6" t="s">
        <v>21011</v>
      </c>
      <c r="F8941" t="s">
        <v>21</v>
      </c>
      <c r="G8941">
        <v>1</v>
      </c>
      <c r="H8941">
        <v>0</v>
      </c>
      <c r="I8941">
        <v>54</v>
      </c>
      <c r="J8941">
        <v>3</v>
      </c>
      <c r="K8941">
        <v>390.43</v>
      </c>
      <c r="L8941" t="str">
        <f t="shared" si="834"/>
        <v/>
      </c>
      <c r="M8941">
        <v>1</v>
      </c>
      <c r="N8941" t="str">
        <f t="shared" si="835"/>
        <v/>
      </c>
      <c r="O8941">
        <v>26</v>
      </c>
      <c r="P8941" s="11">
        <v>0</v>
      </c>
      <c r="Q8941" s="11">
        <v>5.5555555555555497E-2</v>
      </c>
      <c r="R8941" s="12">
        <v>390.43</v>
      </c>
      <c r="S8941" t="s">
        <v>22</v>
      </c>
      <c r="T8941">
        <v>0</v>
      </c>
      <c r="U8941">
        <f t="shared" si="836"/>
        <v>4</v>
      </c>
      <c r="V8941">
        <f t="shared" si="837"/>
        <v>1</v>
      </c>
      <c r="W8941">
        <f t="shared" si="838"/>
        <v>4</v>
      </c>
      <c r="X8941" t="str">
        <f t="shared" si="839"/>
        <v>414</v>
      </c>
      <c r="Y8941" t="str">
        <f>IF(Table1[[#This Row],[RFM_Score]]="555","Champion", IF(AND(J8941&gt;=4,V8941&gt;=4),"Loyal", IF(U8941&lt;=2,"At Risk", IF(W8941&gt;=4,"Potential Loyalist","Others"))))</f>
        <v>Potential Loyalist</v>
      </c>
    </row>
    <row r="8942" spans="1:25">
      <c r="A8942" t="s">
        <v>1541</v>
      </c>
      <c r="B8942">
        <v>32</v>
      </c>
      <c r="C8942" t="s">
        <v>24</v>
      </c>
      <c r="D8942" t="s">
        <v>25</v>
      </c>
      <c r="E8942" s="6" t="s">
        <v>21012</v>
      </c>
      <c r="F8942" t="s">
        <v>26</v>
      </c>
      <c r="G8942">
        <v>3</v>
      </c>
      <c r="H8942">
        <v>0</v>
      </c>
      <c r="I8942">
        <v>57</v>
      </c>
      <c r="J8942">
        <v>2</v>
      </c>
      <c r="K8942">
        <v>386.91</v>
      </c>
      <c r="L8942" t="str">
        <f t="shared" si="834"/>
        <v/>
      </c>
      <c r="M8942">
        <v>1</v>
      </c>
      <c r="N8942" t="str">
        <f t="shared" si="835"/>
        <v/>
      </c>
      <c r="O8942">
        <v>0</v>
      </c>
      <c r="P8942" s="11">
        <v>0</v>
      </c>
      <c r="Q8942" s="11">
        <v>3.5087719298245598E-2</v>
      </c>
      <c r="R8942" s="12">
        <v>386.91</v>
      </c>
      <c r="S8942" t="s">
        <v>22</v>
      </c>
      <c r="T8942">
        <v>0</v>
      </c>
      <c r="U8942">
        <f t="shared" si="836"/>
        <v>5</v>
      </c>
      <c r="V8942">
        <f t="shared" si="837"/>
        <v>1</v>
      </c>
      <c r="W8942">
        <f t="shared" si="838"/>
        <v>4</v>
      </c>
      <c r="X8942" t="str">
        <f t="shared" si="839"/>
        <v>514</v>
      </c>
      <c r="Y8942" t="str">
        <f>IF(Table1[[#This Row],[RFM_Score]]="555","Champion", IF(AND(J8942&gt;=4,V8942&gt;=4),"Loyal", IF(U8942&lt;=2,"At Risk", IF(W8942&gt;=4,"Potential Loyalist","Others"))))</f>
        <v>Potential Loyalist</v>
      </c>
    </row>
    <row r="8943" spans="1:25">
      <c r="A8943" t="s">
        <v>7806</v>
      </c>
      <c r="B8943">
        <v>48</v>
      </c>
      <c r="C8943" t="s">
        <v>19</v>
      </c>
      <c r="D8943" t="s">
        <v>25</v>
      </c>
      <c r="E8943" s="6" t="s">
        <v>21013</v>
      </c>
      <c r="F8943" t="s">
        <v>62</v>
      </c>
      <c r="G8943">
        <v>5</v>
      </c>
      <c r="H8943">
        <v>1</v>
      </c>
      <c r="I8943">
        <v>53</v>
      </c>
      <c r="J8943">
        <v>2</v>
      </c>
      <c r="K8943">
        <v>385.88</v>
      </c>
      <c r="L8943" t="str">
        <f t="shared" si="834"/>
        <v/>
      </c>
      <c r="M8943">
        <v>1</v>
      </c>
      <c r="N8943" t="str">
        <f t="shared" si="835"/>
        <v/>
      </c>
      <c r="O8943">
        <v>142</v>
      </c>
      <c r="P8943" s="11">
        <v>0.2</v>
      </c>
      <c r="Q8943" s="11">
        <v>3.7735849056603703E-2</v>
      </c>
      <c r="R8943" s="12">
        <v>385.88</v>
      </c>
      <c r="S8943" t="s">
        <v>22</v>
      </c>
      <c r="T8943">
        <v>0</v>
      </c>
      <c r="U8943">
        <f t="shared" si="836"/>
        <v>1</v>
      </c>
      <c r="V8943">
        <f t="shared" si="837"/>
        <v>1</v>
      </c>
      <c r="W8943">
        <f t="shared" si="838"/>
        <v>4</v>
      </c>
      <c r="X8943" t="str">
        <f t="shared" si="839"/>
        <v>114</v>
      </c>
      <c r="Y8943" t="str">
        <f>IF(Table1[[#This Row],[RFM_Score]]="555","Champion", IF(AND(J8943&gt;=4,V8943&gt;=4),"Loyal", IF(U8943&lt;=2,"At Risk", IF(W8943&gt;=4,"Potential Loyalist","Others"))))</f>
        <v>At Risk</v>
      </c>
    </row>
    <row r="8944" spans="1:25">
      <c r="A8944" t="s">
        <v>7053</v>
      </c>
      <c r="B8944">
        <v>34</v>
      </c>
      <c r="C8944" t="s">
        <v>24</v>
      </c>
      <c r="D8944" t="s">
        <v>25</v>
      </c>
      <c r="E8944" s="6" t="s">
        <v>21014</v>
      </c>
      <c r="F8944" t="s">
        <v>30</v>
      </c>
      <c r="G8944">
        <v>6</v>
      </c>
      <c r="H8944">
        <v>2</v>
      </c>
      <c r="I8944">
        <v>42</v>
      </c>
      <c r="J8944">
        <v>2</v>
      </c>
      <c r="K8944">
        <v>385.79</v>
      </c>
      <c r="L8944" t="str">
        <f t="shared" si="834"/>
        <v/>
      </c>
      <c r="M8944">
        <v>1</v>
      </c>
      <c r="N8944" t="str">
        <f t="shared" si="835"/>
        <v/>
      </c>
      <c r="O8944">
        <v>24</v>
      </c>
      <c r="P8944" s="11">
        <v>0.33333333333333298</v>
      </c>
      <c r="Q8944" s="11">
        <v>4.7619047619047603E-2</v>
      </c>
      <c r="R8944" s="12">
        <v>385.79</v>
      </c>
      <c r="S8944" t="s">
        <v>22</v>
      </c>
      <c r="T8944">
        <v>1</v>
      </c>
      <c r="U8944">
        <f t="shared" si="836"/>
        <v>4</v>
      </c>
      <c r="V8944">
        <f t="shared" si="837"/>
        <v>1</v>
      </c>
      <c r="W8944">
        <f t="shared" si="838"/>
        <v>4</v>
      </c>
      <c r="X8944" t="str">
        <f t="shared" si="839"/>
        <v>414</v>
      </c>
      <c r="Y8944" t="str">
        <f>IF(Table1[[#This Row],[RFM_Score]]="555","Champion", IF(AND(J8944&gt;=4,V8944&gt;=4),"Loyal", IF(U8944&lt;=2,"At Risk", IF(W8944&gt;=4,"Potential Loyalist","Others"))))</f>
        <v>Potential Loyalist</v>
      </c>
    </row>
    <row r="8945" spans="1:25">
      <c r="A8945" t="s">
        <v>1977</v>
      </c>
      <c r="B8945">
        <v>38</v>
      </c>
      <c r="C8945" t="s">
        <v>19</v>
      </c>
      <c r="D8945" t="s">
        <v>25</v>
      </c>
      <c r="E8945" s="6" t="s">
        <v>21015</v>
      </c>
      <c r="F8945" t="s">
        <v>21</v>
      </c>
      <c r="G8945">
        <v>2</v>
      </c>
      <c r="H8945">
        <v>1</v>
      </c>
      <c r="I8945">
        <v>65</v>
      </c>
      <c r="J8945">
        <v>6</v>
      </c>
      <c r="K8945">
        <v>385.59</v>
      </c>
      <c r="L8945" t="str">
        <f t="shared" si="834"/>
        <v/>
      </c>
      <c r="M8945">
        <v>1</v>
      </c>
      <c r="N8945" t="str">
        <f t="shared" si="835"/>
        <v/>
      </c>
      <c r="O8945">
        <v>82</v>
      </c>
      <c r="P8945" s="11">
        <v>0.5</v>
      </c>
      <c r="Q8945" s="11">
        <v>9.2307692307692299E-2</v>
      </c>
      <c r="R8945" s="12">
        <v>385.59</v>
      </c>
      <c r="S8945" t="s">
        <v>22</v>
      </c>
      <c r="T8945">
        <v>0</v>
      </c>
      <c r="U8945">
        <f t="shared" si="836"/>
        <v>2</v>
      </c>
      <c r="V8945">
        <f t="shared" si="837"/>
        <v>1</v>
      </c>
      <c r="W8945">
        <f t="shared" si="838"/>
        <v>4</v>
      </c>
      <c r="X8945" t="str">
        <f t="shared" si="839"/>
        <v>214</v>
      </c>
      <c r="Y8945" t="str">
        <f>IF(Table1[[#This Row],[RFM_Score]]="555","Champion", IF(AND(J8945&gt;=4,V8945&gt;=4),"Loyal", IF(U8945&lt;=2,"At Risk", IF(W8945&gt;=4,"Potential Loyalist","Others"))))</f>
        <v>At Risk</v>
      </c>
    </row>
    <row r="8946" spans="1:25">
      <c r="A8946" t="s">
        <v>6532</v>
      </c>
      <c r="B8946">
        <v>39</v>
      </c>
      <c r="C8946" t="s">
        <v>33</v>
      </c>
      <c r="D8946" t="s">
        <v>25</v>
      </c>
      <c r="E8946" s="6" t="s">
        <v>21016</v>
      </c>
      <c r="F8946" t="s">
        <v>30</v>
      </c>
      <c r="G8946">
        <v>7</v>
      </c>
      <c r="H8946">
        <v>3</v>
      </c>
      <c r="I8946">
        <v>50</v>
      </c>
      <c r="J8946">
        <v>3</v>
      </c>
      <c r="K8946">
        <v>383.88</v>
      </c>
      <c r="L8946" t="str">
        <f t="shared" si="834"/>
        <v/>
      </c>
      <c r="M8946">
        <v>1</v>
      </c>
      <c r="N8946" t="str">
        <f t="shared" si="835"/>
        <v/>
      </c>
      <c r="O8946">
        <v>9</v>
      </c>
      <c r="P8946" s="11">
        <v>0.42857142857142799</v>
      </c>
      <c r="Q8946" s="11">
        <v>0.06</v>
      </c>
      <c r="R8946" s="12">
        <v>383.88</v>
      </c>
      <c r="S8946" t="s">
        <v>22</v>
      </c>
      <c r="T8946">
        <v>0</v>
      </c>
      <c r="U8946">
        <f t="shared" si="836"/>
        <v>5</v>
      </c>
      <c r="V8946">
        <f t="shared" si="837"/>
        <v>1</v>
      </c>
      <c r="W8946">
        <f t="shared" si="838"/>
        <v>4</v>
      </c>
      <c r="X8946" t="str">
        <f t="shared" si="839"/>
        <v>514</v>
      </c>
      <c r="Y8946" t="str">
        <f>IF(Table1[[#This Row],[RFM_Score]]="555","Champion", IF(AND(J8946&gt;=4,V8946&gt;=4),"Loyal", IF(U8946&lt;=2,"At Risk", IF(W8946&gt;=4,"Potential Loyalist","Others"))))</f>
        <v>Potential Loyalist</v>
      </c>
    </row>
    <row r="8947" spans="1:25">
      <c r="A8947" t="s">
        <v>7378</v>
      </c>
      <c r="B8947">
        <v>39</v>
      </c>
      <c r="C8947" t="s">
        <v>24</v>
      </c>
      <c r="D8947" t="s">
        <v>25</v>
      </c>
      <c r="E8947" s="6" t="s">
        <v>21017</v>
      </c>
      <c r="F8947" t="s">
        <v>21</v>
      </c>
      <c r="G8947">
        <v>3</v>
      </c>
      <c r="H8947">
        <v>0</v>
      </c>
      <c r="I8947">
        <v>53</v>
      </c>
      <c r="J8947">
        <v>5</v>
      </c>
      <c r="K8947">
        <v>383.46</v>
      </c>
      <c r="L8947" t="str">
        <f t="shared" si="834"/>
        <v/>
      </c>
      <c r="M8947">
        <v>1</v>
      </c>
      <c r="N8947" t="str">
        <f t="shared" si="835"/>
        <v/>
      </c>
      <c r="O8947">
        <v>94</v>
      </c>
      <c r="P8947" s="11">
        <v>0</v>
      </c>
      <c r="Q8947" s="11">
        <v>9.4339622641509399E-2</v>
      </c>
      <c r="R8947" s="12">
        <v>383.46</v>
      </c>
      <c r="S8947" t="s">
        <v>22</v>
      </c>
      <c r="T8947">
        <v>1</v>
      </c>
      <c r="U8947">
        <f t="shared" si="836"/>
        <v>2</v>
      </c>
      <c r="V8947">
        <f t="shared" si="837"/>
        <v>1</v>
      </c>
      <c r="W8947">
        <f t="shared" si="838"/>
        <v>4</v>
      </c>
      <c r="X8947" t="str">
        <f t="shared" si="839"/>
        <v>214</v>
      </c>
      <c r="Y8947" t="str">
        <f>IF(Table1[[#This Row],[RFM_Score]]="555","Champion", IF(AND(J8947&gt;=4,V8947&gt;=4),"Loyal", IF(U8947&lt;=2,"At Risk", IF(W8947&gt;=4,"Potential Loyalist","Others"))))</f>
        <v>At Risk</v>
      </c>
    </row>
    <row r="8948" spans="1:25">
      <c r="A8948" t="s">
        <v>7136</v>
      </c>
      <c r="B8948">
        <v>18</v>
      </c>
      <c r="C8948" t="s">
        <v>24</v>
      </c>
      <c r="D8948" t="s">
        <v>41</v>
      </c>
      <c r="E8948" s="6" t="s">
        <v>21018</v>
      </c>
      <c r="F8948" t="s">
        <v>21</v>
      </c>
      <c r="G8948">
        <v>4</v>
      </c>
      <c r="H8948">
        <v>2</v>
      </c>
      <c r="I8948">
        <v>37</v>
      </c>
      <c r="J8948">
        <v>1</v>
      </c>
      <c r="K8948">
        <v>382.65</v>
      </c>
      <c r="L8948" t="str">
        <f t="shared" si="834"/>
        <v/>
      </c>
      <c r="M8948">
        <v>1</v>
      </c>
      <c r="N8948" t="str">
        <f t="shared" si="835"/>
        <v/>
      </c>
      <c r="O8948">
        <v>7</v>
      </c>
      <c r="P8948" s="11">
        <v>0.5</v>
      </c>
      <c r="Q8948" s="11">
        <v>2.7027027027027001E-2</v>
      </c>
      <c r="R8948" s="12">
        <v>382.65</v>
      </c>
      <c r="S8948" t="s">
        <v>22</v>
      </c>
      <c r="T8948">
        <v>0</v>
      </c>
      <c r="U8948">
        <f t="shared" si="836"/>
        <v>5</v>
      </c>
      <c r="V8948">
        <f t="shared" si="837"/>
        <v>1</v>
      </c>
      <c r="W8948">
        <f t="shared" si="838"/>
        <v>4</v>
      </c>
      <c r="X8948" t="str">
        <f t="shared" si="839"/>
        <v>514</v>
      </c>
      <c r="Y8948" t="str">
        <f>IF(Table1[[#This Row],[RFM_Score]]="555","Champion", IF(AND(J8948&gt;=4,V8948&gt;=4),"Loyal", IF(U8948&lt;=2,"At Risk", IF(W8948&gt;=4,"Potential Loyalist","Others"))))</f>
        <v>Potential Loyalist</v>
      </c>
    </row>
    <row r="8949" spans="1:25">
      <c r="A8949" t="s">
        <v>1751</v>
      </c>
      <c r="B8949">
        <v>28</v>
      </c>
      <c r="C8949" t="s">
        <v>24</v>
      </c>
      <c r="D8949" t="s">
        <v>41</v>
      </c>
      <c r="E8949" s="6" t="s">
        <v>21019</v>
      </c>
      <c r="F8949" t="s">
        <v>30</v>
      </c>
      <c r="G8949">
        <v>3</v>
      </c>
      <c r="H8949">
        <v>0</v>
      </c>
      <c r="I8949">
        <v>58</v>
      </c>
      <c r="J8949">
        <v>3</v>
      </c>
      <c r="K8949">
        <v>382.03</v>
      </c>
      <c r="L8949" t="str">
        <f t="shared" si="834"/>
        <v/>
      </c>
      <c r="M8949">
        <v>1</v>
      </c>
      <c r="N8949" t="str">
        <f t="shared" si="835"/>
        <v/>
      </c>
      <c r="O8949">
        <v>41</v>
      </c>
      <c r="P8949" s="11">
        <v>0</v>
      </c>
      <c r="Q8949" s="11">
        <v>5.1724137931034399E-2</v>
      </c>
      <c r="R8949" s="12">
        <v>382.03</v>
      </c>
      <c r="S8949" t="s">
        <v>22</v>
      </c>
      <c r="T8949">
        <v>0</v>
      </c>
      <c r="U8949">
        <f t="shared" si="836"/>
        <v>3</v>
      </c>
      <c r="V8949">
        <f t="shared" si="837"/>
        <v>1</v>
      </c>
      <c r="W8949">
        <f t="shared" si="838"/>
        <v>4</v>
      </c>
      <c r="X8949" t="str">
        <f t="shared" si="839"/>
        <v>314</v>
      </c>
      <c r="Y8949" t="str">
        <f>IF(Table1[[#This Row],[RFM_Score]]="555","Champion", IF(AND(J8949&gt;=4,V8949&gt;=4),"Loyal", IF(U8949&lt;=2,"At Risk", IF(W8949&gt;=4,"Potential Loyalist","Others"))))</f>
        <v>Potential Loyalist</v>
      </c>
    </row>
    <row r="8950" spans="1:25">
      <c r="A8950" t="s">
        <v>2669</v>
      </c>
      <c r="B8950">
        <v>37</v>
      </c>
      <c r="C8950" t="s">
        <v>24</v>
      </c>
      <c r="D8950" t="s">
        <v>25</v>
      </c>
      <c r="E8950" s="6" t="s">
        <v>21020</v>
      </c>
      <c r="F8950" t="s">
        <v>21</v>
      </c>
      <c r="G8950">
        <v>5</v>
      </c>
      <c r="H8950">
        <v>2</v>
      </c>
      <c r="I8950">
        <v>52</v>
      </c>
      <c r="J8950">
        <v>0</v>
      </c>
      <c r="K8950">
        <v>380.59</v>
      </c>
      <c r="L8950" t="str">
        <f t="shared" si="834"/>
        <v/>
      </c>
      <c r="M8950">
        <v>1</v>
      </c>
      <c r="N8950" t="str">
        <f t="shared" si="835"/>
        <v/>
      </c>
      <c r="O8950">
        <v>11</v>
      </c>
      <c r="P8950" s="11">
        <v>0.4</v>
      </c>
      <c r="Q8950" s="11">
        <v>0</v>
      </c>
      <c r="R8950" s="12">
        <v>380.59</v>
      </c>
      <c r="S8950" t="s">
        <v>22</v>
      </c>
      <c r="T8950">
        <v>0</v>
      </c>
      <c r="U8950">
        <f t="shared" si="836"/>
        <v>5</v>
      </c>
      <c r="V8950">
        <f t="shared" si="837"/>
        <v>1</v>
      </c>
      <c r="W8950">
        <f t="shared" si="838"/>
        <v>4</v>
      </c>
      <c r="X8950" t="str">
        <f t="shared" si="839"/>
        <v>514</v>
      </c>
      <c r="Y8950" t="str">
        <f>IF(Table1[[#This Row],[RFM_Score]]="555","Champion", IF(AND(J8950&gt;=4,V8950&gt;=4),"Loyal", IF(U8950&lt;=2,"At Risk", IF(W8950&gt;=4,"Potential Loyalist","Others"))))</f>
        <v>Potential Loyalist</v>
      </c>
    </row>
    <row r="8951" spans="1:25">
      <c r="A8951" t="s">
        <v>6916</v>
      </c>
      <c r="B8951">
        <v>18</v>
      </c>
      <c r="C8951" t="s">
        <v>24</v>
      </c>
      <c r="D8951" t="s">
        <v>29</v>
      </c>
      <c r="E8951" s="6" t="s">
        <v>21021</v>
      </c>
      <c r="F8951" t="s">
        <v>26</v>
      </c>
      <c r="G8951">
        <v>3</v>
      </c>
      <c r="H8951">
        <v>0</v>
      </c>
      <c r="I8951">
        <v>39</v>
      </c>
      <c r="J8951">
        <v>1</v>
      </c>
      <c r="K8951">
        <v>380.53</v>
      </c>
      <c r="L8951" t="str">
        <f t="shared" si="834"/>
        <v/>
      </c>
      <c r="M8951">
        <v>1</v>
      </c>
      <c r="N8951" t="str">
        <f t="shared" si="835"/>
        <v/>
      </c>
      <c r="O8951">
        <v>4</v>
      </c>
      <c r="P8951" s="11">
        <v>0</v>
      </c>
      <c r="Q8951" s="11">
        <v>2.5641025641025599E-2</v>
      </c>
      <c r="R8951" s="12">
        <v>380.53</v>
      </c>
      <c r="S8951" t="s">
        <v>22</v>
      </c>
      <c r="T8951">
        <v>0</v>
      </c>
      <c r="U8951">
        <f t="shared" si="836"/>
        <v>5</v>
      </c>
      <c r="V8951">
        <f t="shared" si="837"/>
        <v>1</v>
      </c>
      <c r="W8951">
        <f t="shared" si="838"/>
        <v>4</v>
      </c>
      <c r="X8951" t="str">
        <f t="shared" si="839"/>
        <v>514</v>
      </c>
      <c r="Y8951" t="str">
        <f>IF(Table1[[#This Row],[RFM_Score]]="555","Champion", IF(AND(J8951&gt;=4,V8951&gt;=4),"Loyal", IF(U8951&lt;=2,"At Risk", IF(W8951&gt;=4,"Potential Loyalist","Others"))))</f>
        <v>Potential Loyalist</v>
      </c>
    </row>
    <row r="8952" spans="1:25">
      <c r="A8952" t="s">
        <v>4312</v>
      </c>
      <c r="B8952">
        <v>33</v>
      </c>
      <c r="C8952" t="s">
        <v>19</v>
      </c>
      <c r="D8952" t="s">
        <v>29</v>
      </c>
      <c r="E8952" s="6" t="s">
        <v>21022</v>
      </c>
      <c r="F8952" t="s">
        <v>26</v>
      </c>
      <c r="G8952">
        <v>8</v>
      </c>
      <c r="H8952">
        <v>5</v>
      </c>
      <c r="I8952">
        <v>48</v>
      </c>
      <c r="J8952">
        <v>3</v>
      </c>
      <c r="K8952">
        <v>379.37</v>
      </c>
      <c r="L8952" t="str">
        <f t="shared" si="834"/>
        <v/>
      </c>
      <c r="M8952">
        <v>1</v>
      </c>
      <c r="N8952" t="str">
        <f t="shared" si="835"/>
        <v/>
      </c>
      <c r="O8952">
        <v>12</v>
      </c>
      <c r="P8952" s="11">
        <v>0.625</v>
      </c>
      <c r="Q8952" s="11">
        <v>6.25E-2</v>
      </c>
      <c r="R8952" s="12">
        <v>379.37</v>
      </c>
      <c r="S8952" t="s">
        <v>22</v>
      </c>
      <c r="T8952">
        <v>1</v>
      </c>
      <c r="U8952">
        <f t="shared" si="836"/>
        <v>5</v>
      </c>
      <c r="V8952">
        <f t="shared" si="837"/>
        <v>1</v>
      </c>
      <c r="W8952">
        <f t="shared" si="838"/>
        <v>4</v>
      </c>
      <c r="X8952" t="str">
        <f t="shared" si="839"/>
        <v>514</v>
      </c>
      <c r="Y8952" t="str">
        <f>IF(Table1[[#This Row],[RFM_Score]]="555","Champion", IF(AND(J8952&gt;=4,V8952&gt;=4),"Loyal", IF(U8952&lt;=2,"At Risk", IF(W8952&gt;=4,"Potential Loyalist","Others"))))</f>
        <v>Potential Loyalist</v>
      </c>
    </row>
    <row r="8953" spans="1:25">
      <c r="A8953" t="s">
        <v>1059</v>
      </c>
      <c r="B8953">
        <v>34</v>
      </c>
      <c r="C8953" t="s">
        <v>19</v>
      </c>
      <c r="D8953" t="s">
        <v>29</v>
      </c>
      <c r="E8953" s="6" t="s">
        <v>21023</v>
      </c>
      <c r="F8953" t="s">
        <v>21</v>
      </c>
      <c r="G8953">
        <v>1</v>
      </c>
      <c r="H8953">
        <v>0</v>
      </c>
      <c r="I8953">
        <v>44</v>
      </c>
      <c r="J8953">
        <v>3</v>
      </c>
      <c r="K8953">
        <v>378.82</v>
      </c>
      <c r="L8953" t="str">
        <f t="shared" si="834"/>
        <v/>
      </c>
      <c r="M8953">
        <v>1</v>
      </c>
      <c r="N8953" t="str">
        <f t="shared" si="835"/>
        <v/>
      </c>
      <c r="O8953">
        <v>1</v>
      </c>
      <c r="P8953" s="11">
        <v>0</v>
      </c>
      <c r="Q8953" s="11">
        <v>6.8181818181818094E-2</v>
      </c>
      <c r="R8953" s="12">
        <v>378.82</v>
      </c>
      <c r="S8953" t="s">
        <v>22</v>
      </c>
      <c r="T8953">
        <v>0</v>
      </c>
      <c r="U8953">
        <f t="shared" si="836"/>
        <v>5</v>
      </c>
      <c r="V8953">
        <f t="shared" si="837"/>
        <v>1</v>
      </c>
      <c r="W8953">
        <f t="shared" si="838"/>
        <v>4</v>
      </c>
      <c r="X8953" t="str">
        <f t="shared" si="839"/>
        <v>514</v>
      </c>
      <c r="Y8953" t="str">
        <f>IF(Table1[[#This Row],[RFM_Score]]="555","Champion", IF(AND(J8953&gt;=4,V8953&gt;=4),"Loyal", IF(U8953&lt;=2,"At Risk", IF(W8953&gt;=4,"Potential Loyalist","Others"))))</f>
        <v>Potential Loyalist</v>
      </c>
    </row>
    <row r="8954" spans="1:25">
      <c r="A8954" t="s">
        <v>298</v>
      </c>
      <c r="B8954">
        <v>34</v>
      </c>
      <c r="C8954" t="s">
        <v>19</v>
      </c>
      <c r="D8954" t="s">
        <v>25</v>
      </c>
      <c r="E8954" s="6" t="s">
        <v>21024</v>
      </c>
      <c r="F8954" t="s">
        <v>30</v>
      </c>
      <c r="G8954">
        <v>2</v>
      </c>
      <c r="H8954">
        <v>0</v>
      </c>
      <c r="I8954">
        <v>54</v>
      </c>
      <c r="J8954">
        <v>3</v>
      </c>
      <c r="K8954">
        <v>377.02</v>
      </c>
      <c r="L8954" t="str">
        <f t="shared" si="834"/>
        <v/>
      </c>
      <c r="M8954">
        <v>1</v>
      </c>
      <c r="N8954" t="str">
        <f t="shared" si="835"/>
        <v/>
      </c>
      <c r="O8954">
        <v>35</v>
      </c>
      <c r="P8954" s="11">
        <v>0</v>
      </c>
      <c r="Q8954" s="11">
        <v>5.5555555555555497E-2</v>
      </c>
      <c r="R8954" s="12">
        <v>377.02</v>
      </c>
      <c r="S8954" t="s">
        <v>22</v>
      </c>
      <c r="T8954">
        <v>1</v>
      </c>
      <c r="U8954">
        <f t="shared" si="836"/>
        <v>4</v>
      </c>
      <c r="V8954">
        <f t="shared" si="837"/>
        <v>1</v>
      </c>
      <c r="W8954">
        <f t="shared" si="838"/>
        <v>4</v>
      </c>
      <c r="X8954" t="str">
        <f t="shared" si="839"/>
        <v>414</v>
      </c>
      <c r="Y8954" t="str">
        <f>IF(Table1[[#This Row],[RFM_Score]]="555","Champion", IF(AND(J8954&gt;=4,V8954&gt;=4),"Loyal", IF(U8954&lt;=2,"At Risk", IF(W8954&gt;=4,"Potential Loyalist","Others"))))</f>
        <v>Potential Loyalist</v>
      </c>
    </row>
    <row r="8955" spans="1:25">
      <c r="A8955" t="s">
        <v>11077</v>
      </c>
      <c r="B8955">
        <v>28</v>
      </c>
      <c r="C8955" t="s">
        <v>24</v>
      </c>
      <c r="D8955" t="s">
        <v>49</v>
      </c>
      <c r="E8955" s="6" t="s">
        <v>21025</v>
      </c>
      <c r="F8955" t="s">
        <v>30</v>
      </c>
      <c r="G8955">
        <v>2</v>
      </c>
      <c r="H8955">
        <v>0</v>
      </c>
      <c r="I8955">
        <v>52</v>
      </c>
      <c r="J8955">
        <v>3</v>
      </c>
      <c r="K8955">
        <v>375.72</v>
      </c>
      <c r="L8955" t="str">
        <f t="shared" si="834"/>
        <v/>
      </c>
      <c r="M8955">
        <v>1</v>
      </c>
      <c r="N8955" t="str">
        <f t="shared" si="835"/>
        <v/>
      </c>
      <c r="O8955">
        <v>9</v>
      </c>
      <c r="P8955" s="11">
        <v>0</v>
      </c>
      <c r="Q8955" s="11">
        <v>5.7692307692307598E-2</v>
      </c>
      <c r="R8955" s="12">
        <v>375.72</v>
      </c>
      <c r="S8955" t="s">
        <v>22</v>
      </c>
      <c r="T8955">
        <v>1</v>
      </c>
      <c r="U8955">
        <f t="shared" si="836"/>
        <v>5</v>
      </c>
      <c r="V8955">
        <f t="shared" si="837"/>
        <v>1</v>
      </c>
      <c r="W8955">
        <f t="shared" si="838"/>
        <v>4</v>
      </c>
      <c r="X8955" t="str">
        <f t="shared" si="839"/>
        <v>514</v>
      </c>
      <c r="Y8955" t="str">
        <f>IF(Table1[[#This Row],[RFM_Score]]="555","Champion", IF(AND(J8955&gt;=4,V8955&gt;=4),"Loyal", IF(U8955&lt;=2,"At Risk", IF(W8955&gt;=4,"Potential Loyalist","Others"))))</f>
        <v>Potential Loyalist</v>
      </c>
    </row>
    <row r="8956" spans="1:25">
      <c r="A8956" t="s">
        <v>8912</v>
      </c>
      <c r="B8956">
        <v>31</v>
      </c>
      <c r="C8956" t="s">
        <v>19</v>
      </c>
      <c r="D8956" t="s">
        <v>35</v>
      </c>
      <c r="E8956" s="6" t="s">
        <v>21026</v>
      </c>
      <c r="F8956" t="s">
        <v>26</v>
      </c>
      <c r="G8956">
        <v>1</v>
      </c>
      <c r="H8956">
        <v>1</v>
      </c>
      <c r="I8956">
        <v>33</v>
      </c>
      <c r="J8956">
        <v>1</v>
      </c>
      <c r="K8956">
        <v>375.71</v>
      </c>
      <c r="L8956" t="str">
        <f t="shared" si="834"/>
        <v/>
      </c>
      <c r="M8956">
        <v>1</v>
      </c>
      <c r="N8956" t="str">
        <f t="shared" si="835"/>
        <v/>
      </c>
      <c r="O8956">
        <v>66</v>
      </c>
      <c r="P8956" s="11">
        <v>1</v>
      </c>
      <c r="Q8956" s="11">
        <v>3.03030303030303E-2</v>
      </c>
      <c r="R8956" s="12">
        <v>375.71</v>
      </c>
      <c r="S8956" t="s">
        <v>22</v>
      </c>
      <c r="T8956">
        <v>1</v>
      </c>
      <c r="U8956">
        <f t="shared" si="836"/>
        <v>3</v>
      </c>
      <c r="V8956">
        <f t="shared" si="837"/>
        <v>1</v>
      </c>
      <c r="W8956">
        <f t="shared" si="838"/>
        <v>4</v>
      </c>
      <c r="X8956" t="str">
        <f t="shared" si="839"/>
        <v>314</v>
      </c>
      <c r="Y8956" t="str">
        <f>IF(Table1[[#This Row],[RFM_Score]]="555","Champion", IF(AND(J8956&gt;=4,V8956&gt;=4),"Loyal", IF(U8956&lt;=2,"At Risk", IF(W8956&gt;=4,"Potential Loyalist","Others"))))</f>
        <v>Potential Loyalist</v>
      </c>
    </row>
    <row r="8957" spans="1:25">
      <c r="A8957" t="s">
        <v>10820</v>
      </c>
      <c r="B8957">
        <v>44</v>
      </c>
      <c r="C8957" t="s">
        <v>19</v>
      </c>
      <c r="D8957" t="s">
        <v>41</v>
      </c>
      <c r="E8957" s="6" t="s">
        <v>21027</v>
      </c>
      <c r="F8957" t="s">
        <v>21</v>
      </c>
      <c r="G8957">
        <v>4</v>
      </c>
      <c r="H8957">
        <v>0</v>
      </c>
      <c r="I8957">
        <v>48</v>
      </c>
      <c r="J8957">
        <v>3</v>
      </c>
      <c r="K8957">
        <v>375.34</v>
      </c>
      <c r="L8957" t="str">
        <f t="shared" si="834"/>
        <v/>
      </c>
      <c r="M8957">
        <v>1</v>
      </c>
      <c r="N8957" t="str">
        <f t="shared" si="835"/>
        <v/>
      </c>
      <c r="O8957">
        <v>52</v>
      </c>
      <c r="P8957" s="11">
        <v>0</v>
      </c>
      <c r="Q8957" s="11">
        <v>6.25E-2</v>
      </c>
      <c r="R8957" s="12">
        <v>375.34</v>
      </c>
      <c r="S8957" t="s">
        <v>22</v>
      </c>
      <c r="T8957">
        <v>0</v>
      </c>
      <c r="U8957">
        <f t="shared" si="836"/>
        <v>3</v>
      </c>
      <c r="V8957">
        <f t="shared" si="837"/>
        <v>1</v>
      </c>
      <c r="W8957">
        <f t="shared" si="838"/>
        <v>4</v>
      </c>
      <c r="X8957" t="str">
        <f t="shared" si="839"/>
        <v>314</v>
      </c>
      <c r="Y8957" t="str">
        <f>IF(Table1[[#This Row],[RFM_Score]]="555","Champion", IF(AND(J8957&gt;=4,V8957&gt;=4),"Loyal", IF(U8957&lt;=2,"At Risk", IF(W8957&gt;=4,"Potential Loyalist","Others"))))</f>
        <v>Potential Loyalist</v>
      </c>
    </row>
    <row r="8958" spans="1:25">
      <c r="A8958" t="s">
        <v>9191</v>
      </c>
      <c r="B8958">
        <v>31</v>
      </c>
      <c r="C8958" t="s">
        <v>24</v>
      </c>
      <c r="D8958" t="s">
        <v>29</v>
      </c>
      <c r="E8958" s="6" t="s">
        <v>21028</v>
      </c>
      <c r="F8958" t="s">
        <v>26</v>
      </c>
      <c r="G8958">
        <v>1</v>
      </c>
      <c r="H8958">
        <v>1</v>
      </c>
      <c r="I8958">
        <v>42</v>
      </c>
      <c r="J8958">
        <v>2</v>
      </c>
      <c r="K8958">
        <v>373.86</v>
      </c>
      <c r="L8958" t="str">
        <f t="shared" si="834"/>
        <v/>
      </c>
      <c r="M8958">
        <v>1</v>
      </c>
      <c r="N8958" t="str">
        <f t="shared" si="835"/>
        <v/>
      </c>
      <c r="O8958">
        <v>7</v>
      </c>
      <c r="P8958" s="11">
        <v>1</v>
      </c>
      <c r="Q8958" s="11">
        <v>4.7619047619047603E-2</v>
      </c>
      <c r="R8958" s="12">
        <v>373.86</v>
      </c>
      <c r="S8958" t="s">
        <v>22</v>
      </c>
      <c r="T8958">
        <v>0</v>
      </c>
      <c r="U8958">
        <f t="shared" si="836"/>
        <v>5</v>
      </c>
      <c r="V8958">
        <f t="shared" si="837"/>
        <v>1</v>
      </c>
      <c r="W8958">
        <f t="shared" si="838"/>
        <v>4</v>
      </c>
      <c r="X8958" t="str">
        <f t="shared" si="839"/>
        <v>514</v>
      </c>
      <c r="Y8958" t="str">
        <f>IF(Table1[[#This Row],[RFM_Score]]="555","Champion", IF(AND(J8958&gt;=4,V8958&gt;=4),"Loyal", IF(U8958&lt;=2,"At Risk", IF(W8958&gt;=4,"Potential Loyalist","Others"))))</f>
        <v>Potential Loyalist</v>
      </c>
    </row>
    <row r="8959" spans="1:25">
      <c r="A8959" t="s">
        <v>6094</v>
      </c>
      <c r="B8959">
        <v>47</v>
      </c>
      <c r="C8959" t="s">
        <v>19</v>
      </c>
      <c r="D8959" t="s">
        <v>29</v>
      </c>
      <c r="E8959" s="6" t="s">
        <v>21029</v>
      </c>
      <c r="F8959" t="s">
        <v>26</v>
      </c>
      <c r="G8959">
        <v>2</v>
      </c>
      <c r="H8959">
        <v>0</v>
      </c>
      <c r="I8959">
        <v>43</v>
      </c>
      <c r="J8959">
        <v>4</v>
      </c>
      <c r="K8959">
        <v>373.48</v>
      </c>
      <c r="L8959" t="str">
        <f t="shared" si="834"/>
        <v/>
      </c>
      <c r="M8959">
        <v>1</v>
      </c>
      <c r="N8959" t="str">
        <f t="shared" si="835"/>
        <v/>
      </c>
      <c r="O8959">
        <v>23</v>
      </c>
      <c r="P8959" s="11">
        <v>0</v>
      </c>
      <c r="Q8959" s="11">
        <v>9.3023255813953404E-2</v>
      </c>
      <c r="R8959" s="12">
        <v>373.48</v>
      </c>
      <c r="S8959" t="s">
        <v>22</v>
      </c>
      <c r="T8959">
        <v>0</v>
      </c>
      <c r="U8959">
        <f t="shared" si="836"/>
        <v>4</v>
      </c>
      <c r="V8959">
        <f t="shared" si="837"/>
        <v>1</v>
      </c>
      <c r="W8959">
        <f t="shared" si="838"/>
        <v>4</v>
      </c>
      <c r="X8959" t="str">
        <f t="shared" si="839"/>
        <v>414</v>
      </c>
      <c r="Y8959" t="str">
        <f>IF(Table1[[#This Row],[RFM_Score]]="555","Champion", IF(AND(J8959&gt;=4,V8959&gt;=4),"Loyal", IF(U8959&lt;=2,"At Risk", IF(W8959&gt;=4,"Potential Loyalist","Others"))))</f>
        <v>Potential Loyalist</v>
      </c>
    </row>
    <row r="8960" spans="1:25">
      <c r="A8960" t="s">
        <v>3197</v>
      </c>
      <c r="B8960">
        <v>27</v>
      </c>
      <c r="C8960" t="s">
        <v>19</v>
      </c>
      <c r="D8960" t="s">
        <v>46</v>
      </c>
      <c r="E8960" s="6" t="s">
        <v>21030</v>
      </c>
      <c r="F8960" t="s">
        <v>21</v>
      </c>
      <c r="G8960">
        <v>2</v>
      </c>
      <c r="H8960">
        <v>0</v>
      </c>
      <c r="I8960">
        <v>40</v>
      </c>
      <c r="J8960">
        <v>2</v>
      </c>
      <c r="K8960">
        <v>372.78</v>
      </c>
      <c r="L8960" t="str">
        <f t="shared" si="834"/>
        <v/>
      </c>
      <c r="M8960">
        <v>1</v>
      </c>
      <c r="N8960" t="str">
        <f t="shared" si="835"/>
        <v/>
      </c>
      <c r="O8960">
        <v>6</v>
      </c>
      <c r="P8960" s="11">
        <v>0</v>
      </c>
      <c r="Q8960" s="11">
        <v>0.05</v>
      </c>
      <c r="R8960" s="12">
        <v>372.78</v>
      </c>
      <c r="S8960" t="s">
        <v>22</v>
      </c>
      <c r="T8960">
        <v>0</v>
      </c>
      <c r="U8960">
        <f t="shared" si="836"/>
        <v>5</v>
      </c>
      <c r="V8960">
        <f t="shared" si="837"/>
        <v>1</v>
      </c>
      <c r="W8960">
        <f t="shared" si="838"/>
        <v>4</v>
      </c>
      <c r="X8960" t="str">
        <f t="shared" si="839"/>
        <v>514</v>
      </c>
      <c r="Y8960" t="str">
        <f>IF(Table1[[#This Row],[RFM_Score]]="555","Champion", IF(AND(J8960&gt;=4,V8960&gt;=4),"Loyal", IF(U8960&lt;=2,"At Risk", IF(W8960&gt;=4,"Potential Loyalist","Others"))))</f>
        <v>Potential Loyalist</v>
      </c>
    </row>
    <row r="8961" spans="1:25">
      <c r="A8961" t="s">
        <v>9725</v>
      </c>
      <c r="B8961">
        <v>34</v>
      </c>
      <c r="C8961" t="s">
        <v>19</v>
      </c>
      <c r="D8961" t="s">
        <v>41</v>
      </c>
      <c r="E8961" s="6" t="s">
        <v>21031</v>
      </c>
      <c r="F8961" t="s">
        <v>37</v>
      </c>
      <c r="G8961">
        <v>3</v>
      </c>
      <c r="H8961">
        <v>0</v>
      </c>
      <c r="I8961">
        <v>53</v>
      </c>
      <c r="J8961">
        <v>1</v>
      </c>
      <c r="K8961">
        <v>371.43</v>
      </c>
      <c r="L8961" t="str">
        <f t="shared" si="834"/>
        <v/>
      </c>
      <c r="M8961">
        <v>1</v>
      </c>
      <c r="N8961" t="str">
        <f t="shared" si="835"/>
        <v/>
      </c>
      <c r="O8961">
        <v>8</v>
      </c>
      <c r="P8961" s="11">
        <v>0</v>
      </c>
      <c r="Q8961" s="11">
        <v>1.8867924528301799E-2</v>
      </c>
      <c r="R8961" s="12">
        <v>371.43</v>
      </c>
      <c r="S8961" t="s">
        <v>22</v>
      </c>
      <c r="T8961">
        <v>0</v>
      </c>
      <c r="U8961">
        <f t="shared" si="836"/>
        <v>5</v>
      </c>
      <c r="V8961">
        <f t="shared" si="837"/>
        <v>1</v>
      </c>
      <c r="W8961">
        <f t="shared" si="838"/>
        <v>4</v>
      </c>
      <c r="X8961" t="str">
        <f t="shared" si="839"/>
        <v>514</v>
      </c>
      <c r="Y8961" t="str">
        <f>IF(Table1[[#This Row],[RFM_Score]]="555","Champion", IF(AND(J8961&gt;=4,V8961&gt;=4),"Loyal", IF(U8961&lt;=2,"At Risk", IF(W8961&gt;=4,"Potential Loyalist","Others"))))</f>
        <v>Potential Loyalist</v>
      </c>
    </row>
    <row r="8962" spans="1:25">
      <c r="A8962" t="s">
        <v>11415</v>
      </c>
      <c r="B8962">
        <v>42</v>
      </c>
      <c r="C8962" t="s">
        <v>19</v>
      </c>
      <c r="D8962" t="s">
        <v>35</v>
      </c>
      <c r="E8962" s="6" t="s">
        <v>21032</v>
      </c>
      <c r="F8962" t="s">
        <v>21</v>
      </c>
      <c r="G8962">
        <v>7</v>
      </c>
      <c r="H8962">
        <v>2</v>
      </c>
      <c r="I8962">
        <v>67</v>
      </c>
      <c r="J8962">
        <v>4</v>
      </c>
      <c r="K8962">
        <v>371.25</v>
      </c>
      <c r="L8962" t="str">
        <f t="shared" ref="L8962:L9025" si="840">IF(OR(K8962&lt;$AC$10, K8962&gt;$AC$11), "OUTLIER", "")</f>
        <v/>
      </c>
      <c r="M8962">
        <v>1</v>
      </c>
      <c r="N8962" t="str">
        <f t="shared" ref="N8962:N9025" si="841">IF(OR(M8962&lt;$AC$16, M8962&gt;$AC$17), "OUTLIER", "")</f>
        <v/>
      </c>
      <c r="O8962">
        <v>79</v>
      </c>
      <c r="P8962" s="11">
        <v>0.28571428571428498</v>
      </c>
      <c r="Q8962" s="11">
        <v>5.9701492537313397E-2</v>
      </c>
      <c r="R8962" s="12">
        <v>371.25</v>
      </c>
      <c r="S8962" t="s">
        <v>22</v>
      </c>
      <c r="T8962">
        <v>0</v>
      </c>
      <c r="U8962">
        <f t="shared" ref="U8962:U9025" si="842">IF(O8962&lt;=20,5,IF(O8962&lt;=40,4,IF(O8962&lt;=70,3,IF(O8962&lt;=100,2,1))))</f>
        <v>2</v>
      </c>
      <c r="V8962">
        <f t="shared" ref="V8962:V9025" si="843">IF(M8962&gt;=11,5,IF(M8962&gt;=9,4,IF(M8962&gt;=7,3,IF(M8962&gt;=5,2,1))))</f>
        <v>1</v>
      </c>
      <c r="W8962">
        <f t="shared" ref="W8962:W9025" si="844">IF(K8962&gt;=500,5,IF(K8962&gt;=300,4,IF(K8962&gt;=150,3,IF(K8962&gt;=50,2,1))))</f>
        <v>4</v>
      </c>
      <c r="X8962" t="str">
        <f t="shared" ref="X8962:X9025" si="845">U8962 &amp; V8962 &amp; W8962</f>
        <v>214</v>
      </c>
      <c r="Y8962" t="str">
        <f>IF(Table1[[#This Row],[RFM_Score]]="555","Champion", IF(AND(J8962&gt;=4,V8962&gt;=4),"Loyal", IF(U8962&lt;=2,"At Risk", IF(W8962&gt;=4,"Potential Loyalist","Others"))))</f>
        <v>At Risk</v>
      </c>
    </row>
    <row r="8963" spans="1:25">
      <c r="A8963" t="s">
        <v>7153</v>
      </c>
      <c r="B8963">
        <v>56</v>
      </c>
      <c r="C8963" t="s">
        <v>24</v>
      </c>
      <c r="D8963" t="s">
        <v>49</v>
      </c>
      <c r="E8963" s="6" t="s">
        <v>21033</v>
      </c>
      <c r="F8963" t="s">
        <v>37</v>
      </c>
      <c r="G8963">
        <v>3</v>
      </c>
      <c r="H8963">
        <v>0</v>
      </c>
      <c r="I8963">
        <v>40</v>
      </c>
      <c r="J8963">
        <v>1</v>
      </c>
      <c r="K8963">
        <v>370.87</v>
      </c>
      <c r="L8963" t="str">
        <f t="shared" si="840"/>
        <v/>
      </c>
      <c r="M8963">
        <v>1</v>
      </c>
      <c r="N8963" t="str">
        <f t="shared" si="841"/>
        <v/>
      </c>
      <c r="O8963">
        <v>4</v>
      </c>
      <c r="P8963" s="11">
        <v>0</v>
      </c>
      <c r="Q8963" s="11">
        <v>2.5000000000000001E-2</v>
      </c>
      <c r="R8963" s="12">
        <v>370.87</v>
      </c>
      <c r="S8963" t="s">
        <v>22</v>
      </c>
      <c r="T8963">
        <v>0</v>
      </c>
      <c r="U8963">
        <f t="shared" si="842"/>
        <v>5</v>
      </c>
      <c r="V8963">
        <f t="shared" si="843"/>
        <v>1</v>
      </c>
      <c r="W8963">
        <f t="shared" si="844"/>
        <v>4</v>
      </c>
      <c r="X8963" t="str">
        <f t="shared" si="845"/>
        <v>514</v>
      </c>
      <c r="Y8963" t="str">
        <f>IF(Table1[[#This Row],[RFM_Score]]="555","Champion", IF(AND(J8963&gt;=4,V8963&gt;=4),"Loyal", IF(U8963&lt;=2,"At Risk", IF(W8963&gt;=4,"Potential Loyalist","Others"))))</f>
        <v>Potential Loyalist</v>
      </c>
    </row>
    <row r="8964" spans="1:25">
      <c r="A8964" t="s">
        <v>3793</v>
      </c>
      <c r="B8964">
        <v>36</v>
      </c>
      <c r="C8964" t="s">
        <v>24</v>
      </c>
      <c r="D8964" t="s">
        <v>46</v>
      </c>
      <c r="E8964" s="6" t="s">
        <v>21034</v>
      </c>
      <c r="F8964" t="s">
        <v>21</v>
      </c>
      <c r="G8964">
        <v>2</v>
      </c>
      <c r="H8964">
        <v>2</v>
      </c>
      <c r="I8964">
        <v>55</v>
      </c>
      <c r="J8964">
        <v>1</v>
      </c>
      <c r="K8964">
        <v>370.63</v>
      </c>
      <c r="L8964" t="str">
        <f t="shared" si="840"/>
        <v/>
      </c>
      <c r="M8964">
        <v>1</v>
      </c>
      <c r="N8964" t="str">
        <f t="shared" si="841"/>
        <v/>
      </c>
      <c r="O8964">
        <v>12</v>
      </c>
      <c r="P8964" s="11">
        <v>1</v>
      </c>
      <c r="Q8964" s="11">
        <v>1.8181818181818101E-2</v>
      </c>
      <c r="R8964" s="12">
        <v>370.63</v>
      </c>
      <c r="S8964" t="s">
        <v>22</v>
      </c>
      <c r="T8964">
        <v>0</v>
      </c>
      <c r="U8964">
        <f t="shared" si="842"/>
        <v>5</v>
      </c>
      <c r="V8964">
        <f t="shared" si="843"/>
        <v>1</v>
      </c>
      <c r="W8964">
        <f t="shared" si="844"/>
        <v>4</v>
      </c>
      <c r="X8964" t="str">
        <f t="shared" si="845"/>
        <v>514</v>
      </c>
      <c r="Y8964" t="str">
        <f>IF(Table1[[#This Row],[RFM_Score]]="555","Champion", IF(AND(J8964&gt;=4,V8964&gt;=4),"Loyal", IF(U8964&lt;=2,"At Risk", IF(W8964&gt;=4,"Potential Loyalist","Others"))))</f>
        <v>Potential Loyalist</v>
      </c>
    </row>
    <row r="8965" spans="1:25">
      <c r="A8965" t="s">
        <v>2297</v>
      </c>
      <c r="B8965">
        <v>40</v>
      </c>
      <c r="C8965" t="s">
        <v>19</v>
      </c>
      <c r="D8965" t="s">
        <v>25</v>
      </c>
      <c r="E8965" s="6" t="s">
        <v>21035</v>
      </c>
      <c r="F8965" t="s">
        <v>26</v>
      </c>
      <c r="G8965">
        <v>3</v>
      </c>
      <c r="H8965">
        <v>0</v>
      </c>
      <c r="I8965">
        <v>40</v>
      </c>
      <c r="J8965">
        <v>5</v>
      </c>
      <c r="K8965">
        <v>370.55</v>
      </c>
      <c r="L8965" t="str">
        <f t="shared" si="840"/>
        <v/>
      </c>
      <c r="M8965">
        <v>1</v>
      </c>
      <c r="N8965" t="str">
        <f t="shared" si="841"/>
        <v/>
      </c>
      <c r="O8965">
        <v>71</v>
      </c>
      <c r="P8965" s="11">
        <v>0</v>
      </c>
      <c r="Q8965" s="11">
        <v>0.125</v>
      </c>
      <c r="R8965" s="12">
        <v>370.55</v>
      </c>
      <c r="S8965" t="s">
        <v>22</v>
      </c>
      <c r="T8965">
        <v>0</v>
      </c>
      <c r="U8965">
        <f t="shared" si="842"/>
        <v>2</v>
      </c>
      <c r="V8965">
        <f t="shared" si="843"/>
        <v>1</v>
      </c>
      <c r="W8965">
        <f t="shared" si="844"/>
        <v>4</v>
      </c>
      <c r="X8965" t="str">
        <f t="shared" si="845"/>
        <v>214</v>
      </c>
      <c r="Y8965" t="str">
        <f>IF(Table1[[#This Row],[RFM_Score]]="555","Champion", IF(AND(J8965&gt;=4,V8965&gt;=4),"Loyal", IF(U8965&lt;=2,"At Risk", IF(W8965&gt;=4,"Potential Loyalist","Others"))))</f>
        <v>At Risk</v>
      </c>
    </row>
    <row r="8966" spans="1:25">
      <c r="A8966" t="s">
        <v>6173</v>
      </c>
      <c r="B8966">
        <v>48</v>
      </c>
      <c r="C8966" t="s">
        <v>19</v>
      </c>
      <c r="D8966" t="s">
        <v>49</v>
      </c>
      <c r="E8966" s="6" t="s">
        <v>21036</v>
      </c>
      <c r="F8966" t="s">
        <v>62</v>
      </c>
      <c r="G8966">
        <v>6</v>
      </c>
      <c r="H8966">
        <v>2</v>
      </c>
      <c r="I8966">
        <v>47</v>
      </c>
      <c r="J8966">
        <v>3</v>
      </c>
      <c r="K8966">
        <v>370.55</v>
      </c>
      <c r="L8966" t="str">
        <f t="shared" si="840"/>
        <v/>
      </c>
      <c r="M8966">
        <v>1</v>
      </c>
      <c r="N8966" t="str">
        <f t="shared" si="841"/>
        <v/>
      </c>
      <c r="O8966">
        <v>12</v>
      </c>
      <c r="P8966" s="11">
        <v>0.33333333333333298</v>
      </c>
      <c r="Q8966" s="11">
        <v>6.3829787234042507E-2</v>
      </c>
      <c r="R8966" s="12">
        <v>370.55</v>
      </c>
      <c r="S8966" t="s">
        <v>22</v>
      </c>
      <c r="T8966">
        <v>0</v>
      </c>
      <c r="U8966">
        <f t="shared" si="842"/>
        <v>5</v>
      </c>
      <c r="V8966">
        <f t="shared" si="843"/>
        <v>1</v>
      </c>
      <c r="W8966">
        <f t="shared" si="844"/>
        <v>4</v>
      </c>
      <c r="X8966" t="str">
        <f t="shared" si="845"/>
        <v>514</v>
      </c>
      <c r="Y8966" t="str">
        <f>IF(Table1[[#This Row],[RFM_Score]]="555","Champion", IF(AND(J8966&gt;=4,V8966&gt;=4),"Loyal", IF(U8966&lt;=2,"At Risk", IF(W8966&gt;=4,"Potential Loyalist","Others"))))</f>
        <v>Potential Loyalist</v>
      </c>
    </row>
    <row r="8967" spans="1:25">
      <c r="A8967" t="s">
        <v>9115</v>
      </c>
      <c r="B8967">
        <v>22</v>
      </c>
      <c r="C8967" t="s">
        <v>19</v>
      </c>
      <c r="D8967" t="s">
        <v>25</v>
      </c>
      <c r="E8967" s="6" t="s">
        <v>21037</v>
      </c>
      <c r="F8967" t="s">
        <v>21</v>
      </c>
      <c r="G8967">
        <v>2</v>
      </c>
      <c r="H8967">
        <v>0</v>
      </c>
      <c r="I8967">
        <v>49</v>
      </c>
      <c r="J8967">
        <v>2</v>
      </c>
      <c r="K8967">
        <v>370.09</v>
      </c>
      <c r="L8967" t="str">
        <f t="shared" si="840"/>
        <v/>
      </c>
      <c r="M8967">
        <v>1</v>
      </c>
      <c r="N8967" t="str">
        <f t="shared" si="841"/>
        <v/>
      </c>
      <c r="O8967">
        <v>8</v>
      </c>
      <c r="P8967" s="11">
        <v>0</v>
      </c>
      <c r="Q8967" s="11">
        <v>4.08163265306122E-2</v>
      </c>
      <c r="R8967" s="12">
        <v>370.09</v>
      </c>
      <c r="S8967" t="s">
        <v>22</v>
      </c>
      <c r="T8967">
        <v>1</v>
      </c>
      <c r="U8967">
        <f t="shared" si="842"/>
        <v>5</v>
      </c>
      <c r="V8967">
        <f t="shared" si="843"/>
        <v>1</v>
      </c>
      <c r="W8967">
        <f t="shared" si="844"/>
        <v>4</v>
      </c>
      <c r="X8967" t="str">
        <f t="shared" si="845"/>
        <v>514</v>
      </c>
      <c r="Y8967" t="str">
        <f>IF(Table1[[#This Row],[RFM_Score]]="555","Champion", IF(AND(J8967&gt;=4,V8967&gt;=4),"Loyal", IF(U8967&lt;=2,"At Risk", IF(W8967&gt;=4,"Potential Loyalist","Others"))))</f>
        <v>Potential Loyalist</v>
      </c>
    </row>
    <row r="8968" spans="1:25">
      <c r="A8968" t="s">
        <v>4382</v>
      </c>
      <c r="B8968">
        <v>35</v>
      </c>
      <c r="C8968" t="s">
        <v>24</v>
      </c>
      <c r="D8968" t="s">
        <v>41</v>
      </c>
      <c r="E8968" s="6" t="s">
        <v>21038</v>
      </c>
      <c r="F8968" t="s">
        <v>26</v>
      </c>
      <c r="G8968">
        <v>2</v>
      </c>
      <c r="H8968">
        <v>0</v>
      </c>
      <c r="I8968">
        <v>45</v>
      </c>
      <c r="J8968">
        <v>0</v>
      </c>
      <c r="K8968">
        <v>370.06</v>
      </c>
      <c r="L8968" t="str">
        <f t="shared" si="840"/>
        <v/>
      </c>
      <c r="M8968">
        <v>1</v>
      </c>
      <c r="N8968" t="str">
        <f t="shared" si="841"/>
        <v/>
      </c>
      <c r="O8968">
        <v>20</v>
      </c>
      <c r="P8968" s="11">
        <v>0</v>
      </c>
      <c r="Q8968" s="11">
        <v>0</v>
      </c>
      <c r="R8968" s="12">
        <v>370.06</v>
      </c>
      <c r="S8968" t="s">
        <v>22</v>
      </c>
      <c r="T8968">
        <v>0</v>
      </c>
      <c r="U8968">
        <f t="shared" si="842"/>
        <v>5</v>
      </c>
      <c r="V8968">
        <f t="shared" si="843"/>
        <v>1</v>
      </c>
      <c r="W8968">
        <f t="shared" si="844"/>
        <v>4</v>
      </c>
      <c r="X8968" t="str">
        <f t="shared" si="845"/>
        <v>514</v>
      </c>
      <c r="Y8968" t="str">
        <f>IF(Table1[[#This Row],[RFM_Score]]="555","Champion", IF(AND(J8968&gt;=4,V8968&gt;=4),"Loyal", IF(U8968&lt;=2,"At Risk", IF(W8968&gt;=4,"Potential Loyalist","Others"))))</f>
        <v>Potential Loyalist</v>
      </c>
    </row>
    <row r="8969" spans="1:25">
      <c r="A8969" t="s">
        <v>8877</v>
      </c>
      <c r="B8969">
        <v>26</v>
      </c>
      <c r="C8969" t="s">
        <v>19</v>
      </c>
      <c r="D8969" t="s">
        <v>25</v>
      </c>
      <c r="E8969" s="6" t="s">
        <v>21039</v>
      </c>
      <c r="F8969" t="s">
        <v>62</v>
      </c>
      <c r="G8969">
        <v>2</v>
      </c>
      <c r="H8969">
        <v>2</v>
      </c>
      <c r="I8969">
        <v>58</v>
      </c>
      <c r="J8969">
        <v>7</v>
      </c>
      <c r="K8969">
        <v>370.02</v>
      </c>
      <c r="L8969" t="str">
        <f t="shared" si="840"/>
        <v/>
      </c>
      <c r="M8969">
        <v>1</v>
      </c>
      <c r="N8969" t="str">
        <f t="shared" si="841"/>
        <v/>
      </c>
      <c r="O8969">
        <v>45</v>
      </c>
      <c r="P8969" s="11">
        <v>1</v>
      </c>
      <c r="Q8969" s="11">
        <v>0.12068965517241299</v>
      </c>
      <c r="R8969" s="12">
        <v>370.02</v>
      </c>
      <c r="S8969" t="s">
        <v>22</v>
      </c>
      <c r="T8969">
        <v>0</v>
      </c>
      <c r="U8969">
        <f t="shared" si="842"/>
        <v>3</v>
      </c>
      <c r="V8969">
        <f t="shared" si="843"/>
        <v>1</v>
      </c>
      <c r="W8969">
        <f t="shared" si="844"/>
        <v>4</v>
      </c>
      <c r="X8969" t="str">
        <f t="shared" si="845"/>
        <v>314</v>
      </c>
      <c r="Y8969" t="str">
        <f>IF(Table1[[#This Row],[RFM_Score]]="555","Champion", IF(AND(J8969&gt;=4,V8969&gt;=4),"Loyal", IF(U8969&lt;=2,"At Risk", IF(W8969&gt;=4,"Potential Loyalist","Others"))))</f>
        <v>Potential Loyalist</v>
      </c>
    </row>
    <row r="8970" spans="1:25">
      <c r="A8970" t="s">
        <v>4993</v>
      </c>
      <c r="B8970">
        <v>32</v>
      </c>
      <c r="C8970" t="s">
        <v>24</v>
      </c>
      <c r="D8970" t="s">
        <v>29</v>
      </c>
      <c r="E8970" s="6" t="s">
        <v>21040</v>
      </c>
      <c r="F8970" t="s">
        <v>26</v>
      </c>
      <c r="G8970">
        <v>3</v>
      </c>
      <c r="H8970">
        <v>1</v>
      </c>
      <c r="I8970">
        <v>55</v>
      </c>
      <c r="J8970">
        <v>5</v>
      </c>
      <c r="K8970">
        <v>369.86</v>
      </c>
      <c r="L8970" t="str">
        <f t="shared" si="840"/>
        <v/>
      </c>
      <c r="M8970">
        <v>1</v>
      </c>
      <c r="N8970" t="str">
        <f t="shared" si="841"/>
        <v/>
      </c>
      <c r="O8970">
        <v>19</v>
      </c>
      <c r="P8970" s="11">
        <v>0.33333333333333298</v>
      </c>
      <c r="Q8970" s="11">
        <v>9.0909090909090898E-2</v>
      </c>
      <c r="R8970" s="12">
        <v>369.86</v>
      </c>
      <c r="S8970" t="s">
        <v>22</v>
      </c>
      <c r="T8970">
        <v>0</v>
      </c>
      <c r="U8970">
        <f t="shared" si="842"/>
        <v>5</v>
      </c>
      <c r="V8970">
        <f t="shared" si="843"/>
        <v>1</v>
      </c>
      <c r="W8970">
        <f t="shared" si="844"/>
        <v>4</v>
      </c>
      <c r="X8970" t="str">
        <f t="shared" si="845"/>
        <v>514</v>
      </c>
      <c r="Y8970" t="str">
        <f>IF(Table1[[#This Row],[RFM_Score]]="555","Champion", IF(AND(J8970&gt;=4,V8970&gt;=4),"Loyal", IF(U8970&lt;=2,"At Risk", IF(W8970&gt;=4,"Potential Loyalist","Others"))))</f>
        <v>Potential Loyalist</v>
      </c>
    </row>
    <row r="8971" spans="1:25">
      <c r="A8971" t="s">
        <v>8147</v>
      </c>
      <c r="B8971">
        <v>23</v>
      </c>
      <c r="C8971" t="s">
        <v>19</v>
      </c>
      <c r="D8971" t="s">
        <v>25</v>
      </c>
      <c r="E8971" s="6" t="s">
        <v>21041</v>
      </c>
      <c r="F8971" t="s">
        <v>21</v>
      </c>
      <c r="G8971">
        <v>0</v>
      </c>
      <c r="H8971">
        <v>0</v>
      </c>
      <c r="I8971">
        <v>47</v>
      </c>
      <c r="J8971">
        <v>3</v>
      </c>
      <c r="K8971">
        <v>369.8</v>
      </c>
      <c r="L8971" t="str">
        <f t="shared" si="840"/>
        <v/>
      </c>
      <c r="M8971">
        <v>1</v>
      </c>
      <c r="N8971" t="str">
        <f t="shared" si="841"/>
        <v/>
      </c>
      <c r="O8971">
        <v>16</v>
      </c>
      <c r="P8971" s="11">
        <v>0</v>
      </c>
      <c r="Q8971" s="11">
        <v>6.3829787234042507E-2</v>
      </c>
      <c r="R8971" s="12">
        <v>369.8</v>
      </c>
      <c r="S8971" t="s">
        <v>22</v>
      </c>
      <c r="T8971">
        <v>0</v>
      </c>
      <c r="U8971">
        <f t="shared" si="842"/>
        <v>5</v>
      </c>
      <c r="V8971">
        <f t="shared" si="843"/>
        <v>1</v>
      </c>
      <c r="W8971">
        <f t="shared" si="844"/>
        <v>4</v>
      </c>
      <c r="X8971" t="str">
        <f t="shared" si="845"/>
        <v>514</v>
      </c>
      <c r="Y8971" t="str">
        <f>IF(Table1[[#This Row],[RFM_Score]]="555","Champion", IF(AND(J8971&gt;=4,V8971&gt;=4),"Loyal", IF(U8971&lt;=2,"At Risk", IF(W8971&gt;=4,"Potential Loyalist","Others"))))</f>
        <v>Potential Loyalist</v>
      </c>
    </row>
    <row r="8972" spans="1:25">
      <c r="A8972" t="s">
        <v>5990</v>
      </c>
      <c r="B8972">
        <v>44</v>
      </c>
      <c r="C8972" t="s">
        <v>24</v>
      </c>
      <c r="D8972" t="s">
        <v>29</v>
      </c>
      <c r="E8972" s="6" t="s">
        <v>21042</v>
      </c>
      <c r="F8972" t="s">
        <v>62</v>
      </c>
      <c r="G8972">
        <v>6</v>
      </c>
      <c r="H8972">
        <v>1</v>
      </c>
      <c r="I8972">
        <v>55</v>
      </c>
      <c r="J8972">
        <v>2</v>
      </c>
      <c r="K8972">
        <v>368.65</v>
      </c>
      <c r="L8972" t="str">
        <f t="shared" si="840"/>
        <v/>
      </c>
      <c r="M8972">
        <v>1</v>
      </c>
      <c r="N8972" t="str">
        <f t="shared" si="841"/>
        <v/>
      </c>
      <c r="O8972">
        <v>144</v>
      </c>
      <c r="P8972" s="11">
        <v>0.16666666666666599</v>
      </c>
      <c r="Q8972" s="11">
        <v>3.6363636363636299E-2</v>
      </c>
      <c r="R8972" s="12">
        <v>368.65</v>
      </c>
      <c r="S8972" t="s">
        <v>22</v>
      </c>
      <c r="T8972">
        <v>1</v>
      </c>
      <c r="U8972">
        <f t="shared" si="842"/>
        <v>1</v>
      </c>
      <c r="V8972">
        <f t="shared" si="843"/>
        <v>1</v>
      </c>
      <c r="W8972">
        <f t="shared" si="844"/>
        <v>4</v>
      </c>
      <c r="X8972" t="str">
        <f t="shared" si="845"/>
        <v>114</v>
      </c>
      <c r="Y8972" t="str">
        <f>IF(Table1[[#This Row],[RFM_Score]]="555","Champion", IF(AND(J8972&gt;=4,V8972&gt;=4),"Loyal", IF(U8972&lt;=2,"At Risk", IF(W8972&gt;=4,"Potential Loyalist","Others"))))</f>
        <v>At Risk</v>
      </c>
    </row>
    <row r="8973" spans="1:25">
      <c r="A8973" t="s">
        <v>5240</v>
      </c>
      <c r="B8973">
        <v>44</v>
      </c>
      <c r="C8973" t="s">
        <v>19</v>
      </c>
      <c r="D8973" t="s">
        <v>25</v>
      </c>
      <c r="E8973" s="6" t="s">
        <v>21043</v>
      </c>
      <c r="F8973" t="s">
        <v>62</v>
      </c>
      <c r="G8973">
        <v>5</v>
      </c>
      <c r="H8973">
        <v>1</v>
      </c>
      <c r="I8973">
        <v>42</v>
      </c>
      <c r="J8973">
        <v>1</v>
      </c>
      <c r="K8973">
        <v>368.52</v>
      </c>
      <c r="L8973" t="str">
        <f t="shared" si="840"/>
        <v/>
      </c>
      <c r="M8973">
        <v>1</v>
      </c>
      <c r="N8973" t="str">
        <f t="shared" si="841"/>
        <v/>
      </c>
      <c r="O8973">
        <v>27</v>
      </c>
      <c r="P8973" s="11">
        <v>0.2</v>
      </c>
      <c r="Q8973" s="11">
        <v>2.3809523809523801E-2</v>
      </c>
      <c r="R8973" s="12">
        <v>368.52</v>
      </c>
      <c r="S8973" t="s">
        <v>22</v>
      </c>
      <c r="T8973">
        <v>0</v>
      </c>
      <c r="U8973">
        <f t="shared" si="842"/>
        <v>4</v>
      </c>
      <c r="V8973">
        <f t="shared" si="843"/>
        <v>1</v>
      </c>
      <c r="W8973">
        <f t="shared" si="844"/>
        <v>4</v>
      </c>
      <c r="X8973" t="str">
        <f t="shared" si="845"/>
        <v>414</v>
      </c>
      <c r="Y8973" t="str">
        <f>IF(Table1[[#This Row],[RFM_Score]]="555","Champion", IF(AND(J8973&gt;=4,V8973&gt;=4),"Loyal", IF(U8973&lt;=2,"At Risk", IF(W8973&gt;=4,"Potential Loyalist","Others"))))</f>
        <v>Potential Loyalist</v>
      </c>
    </row>
    <row r="8974" spans="1:25">
      <c r="A8974" t="s">
        <v>10242</v>
      </c>
      <c r="B8974">
        <v>49</v>
      </c>
      <c r="C8974" t="s">
        <v>19</v>
      </c>
      <c r="D8974" t="s">
        <v>25</v>
      </c>
      <c r="E8974" s="6" t="s">
        <v>21044</v>
      </c>
      <c r="F8974" t="s">
        <v>26</v>
      </c>
      <c r="G8974">
        <v>5</v>
      </c>
      <c r="H8974">
        <v>0</v>
      </c>
      <c r="I8974">
        <v>33</v>
      </c>
      <c r="J8974">
        <v>2</v>
      </c>
      <c r="K8974">
        <v>368.33</v>
      </c>
      <c r="L8974" t="str">
        <f t="shared" si="840"/>
        <v/>
      </c>
      <c r="M8974">
        <v>1</v>
      </c>
      <c r="N8974" t="str">
        <f t="shared" si="841"/>
        <v/>
      </c>
      <c r="O8974">
        <v>7</v>
      </c>
      <c r="P8974" s="11">
        <v>0</v>
      </c>
      <c r="Q8974" s="11">
        <v>6.0606060606060601E-2</v>
      </c>
      <c r="R8974" s="12">
        <v>368.33</v>
      </c>
      <c r="S8974" t="s">
        <v>22</v>
      </c>
      <c r="T8974">
        <v>0</v>
      </c>
      <c r="U8974">
        <f t="shared" si="842"/>
        <v>5</v>
      </c>
      <c r="V8974">
        <f t="shared" si="843"/>
        <v>1</v>
      </c>
      <c r="W8974">
        <f t="shared" si="844"/>
        <v>4</v>
      </c>
      <c r="X8974" t="str">
        <f t="shared" si="845"/>
        <v>514</v>
      </c>
      <c r="Y8974" t="str">
        <f>IF(Table1[[#This Row],[RFM_Score]]="555","Champion", IF(AND(J8974&gt;=4,V8974&gt;=4),"Loyal", IF(U8974&lt;=2,"At Risk", IF(W8974&gt;=4,"Potential Loyalist","Others"))))</f>
        <v>Potential Loyalist</v>
      </c>
    </row>
    <row r="8975" spans="1:25">
      <c r="A8975" t="s">
        <v>6366</v>
      </c>
      <c r="B8975">
        <v>36</v>
      </c>
      <c r="C8975" t="s">
        <v>24</v>
      </c>
      <c r="D8975" t="s">
        <v>29</v>
      </c>
      <c r="E8975" s="6" t="s">
        <v>21045</v>
      </c>
      <c r="F8975" t="s">
        <v>26</v>
      </c>
      <c r="G8975">
        <v>5</v>
      </c>
      <c r="H8975">
        <v>0</v>
      </c>
      <c r="I8975">
        <v>47</v>
      </c>
      <c r="J8975">
        <v>1</v>
      </c>
      <c r="K8975">
        <v>367.23</v>
      </c>
      <c r="L8975" t="str">
        <f t="shared" si="840"/>
        <v/>
      </c>
      <c r="M8975">
        <v>1</v>
      </c>
      <c r="N8975" t="str">
        <f t="shared" si="841"/>
        <v/>
      </c>
      <c r="O8975">
        <v>19</v>
      </c>
      <c r="P8975" s="11">
        <v>0</v>
      </c>
      <c r="Q8975" s="11">
        <v>2.1276595744680799E-2</v>
      </c>
      <c r="R8975" s="12">
        <v>367.23</v>
      </c>
      <c r="S8975" t="s">
        <v>22</v>
      </c>
      <c r="T8975">
        <v>0</v>
      </c>
      <c r="U8975">
        <f t="shared" si="842"/>
        <v>5</v>
      </c>
      <c r="V8975">
        <f t="shared" si="843"/>
        <v>1</v>
      </c>
      <c r="W8975">
        <f t="shared" si="844"/>
        <v>4</v>
      </c>
      <c r="X8975" t="str">
        <f t="shared" si="845"/>
        <v>514</v>
      </c>
      <c r="Y8975" t="str">
        <f>IF(Table1[[#This Row],[RFM_Score]]="555","Champion", IF(AND(J8975&gt;=4,V8975&gt;=4),"Loyal", IF(U8975&lt;=2,"At Risk", IF(W8975&gt;=4,"Potential Loyalist","Others"))))</f>
        <v>Potential Loyalist</v>
      </c>
    </row>
    <row r="8976" spans="1:25">
      <c r="A8976" t="s">
        <v>2034</v>
      </c>
      <c r="B8976">
        <v>24</v>
      </c>
      <c r="C8976" t="s">
        <v>24</v>
      </c>
      <c r="D8976" t="s">
        <v>20</v>
      </c>
      <c r="E8976" s="6" t="s">
        <v>21046</v>
      </c>
      <c r="F8976" t="s">
        <v>37</v>
      </c>
      <c r="G8976">
        <v>4</v>
      </c>
      <c r="H8976">
        <v>0</v>
      </c>
      <c r="I8976">
        <v>40</v>
      </c>
      <c r="J8976">
        <v>2</v>
      </c>
      <c r="K8976">
        <v>366.97</v>
      </c>
      <c r="L8976" t="str">
        <f t="shared" si="840"/>
        <v/>
      </c>
      <c r="M8976">
        <v>1</v>
      </c>
      <c r="N8976" t="str">
        <f t="shared" si="841"/>
        <v/>
      </c>
      <c r="O8976">
        <v>35</v>
      </c>
      <c r="P8976" s="11">
        <v>0</v>
      </c>
      <c r="Q8976" s="11">
        <v>0.05</v>
      </c>
      <c r="R8976" s="12">
        <v>366.97</v>
      </c>
      <c r="S8976" t="s">
        <v>22</v>
      </c>
      <c r="T8976">
        <v>0</v>
      </c>
      <c r="U8976">
        <f t="shared" si="842"/>
        <v>4</v>
      </c>
      <c r="V8976">
        <f t="shared" si="843"/>
        <v>1</v>
      </c>
      <c r="W8976">
        <f t="shared" si="844"/>
        <v>4</v>
      </c>
      <c r="X8976" t="str">
        <f t="shared" si="845"/>
        <v>414</v>
      </c>
      <c r="Y8976" t="str">
        <f>IF(Table1[[#This Row],[RFM_Score]]="555","Champion", IF(AND(J8976&gt;=4,V8976&gt;=4),"Loyal", IF(U8976&lt;=2,"At Risk", IF(W8976&gt;=4,"Potential Loyalist","Others"))))</f>
        <v>Potential Loyalist</v>
      </c>
    </row>
    <row r="8977" spans="1:25">
      <c r="A8977" t="s">
        <v>6634</v>
      </c>
      <c r="B8977">
        <v>27</v>
      </c>
      <c r="C8977" t="s">
        <v>33</v>
      </c>
      <c r="D8977" t="s">
        <v>25</v>
      </c>
      <c r="E8977" s="6" t="s">
        <v>21047</v>
      </c>
      <c r="F8977" t="s">
        <v>60</v>
      </c>
      <c r="G8977">
        <v>3</v>
      </c>
      <c r="H8977">
        <v>0</v>
      </c>
      <c r="I8977">
        <v>54</v>
      </c>
      <c r="J8977">
        <v>3</v>
      </c>
      <c r="K8977">
        <v>365.31</v>
      </c>
      <c r="L8977" t="str">
        <f t="shared" si="840"/>
        <v/>
      </c>
      <c r="M8977">
        <v>1</v>
      </c>
      <c r="N8977" t="str">
        <f t="shared" si="841"/>
        <v/>
      </c>
      <c r="O8977">
        <v>21</v>
      </c>
      <c r="P8977" s="11">
        <v>0</v>
      </c>
      <c r="Q8977" s="11">
        <v>5.5555555555555497E-2</v>
      </c>
      <c r="R8977" s="12">
        <v>365.31</v>
      </c>
      <c r="S8977" t="s">
        <v>22</v>
      </c>
      <c r="T8977">
        <v>0</v>
      </c>
      <c r="U8977">
        <f t="shared" si="842"/>
        <v>4</v>
      </c>
      <c r="V8977">
        <f t="shared" si="843"/>
        <v>1</v>
      </c>
      <c r="W8977">
        <f t="shared" si="844"/>
        <v>4</v>
      </c>
      <c r="X8977" t="str">
        <f t="shared" si="845"/>
        <v>414</v>
      </c>
      <c r="Y8977" t="str">
        <f>IF(Table1[[#This Row],[RFM_Score]]="555","Champion", IF(AND(J8977&gt;=4,V8977&gt;=4),"Loyal", IF(U8977&lt;=2,"At Risk", IF(W8977&gt;=4,"Potential Loyalist","Others"))))</f>
        <v>Potential Loyalist</v>
      </c>
    </row>
    <row r="8978" spans="1:25">
      <c r="A8978" t="s">
        <v>6187</v>
      </c>
      <c r="B8978">
        <v>57</v>
      </c>
      <c r="C8978" t="s">
        <v>24</v>
      </c>
      <c r="D8978" t="s">
        <v>46</v>
      </c>
      <c r="E8978" s="6" t="s">
        <v>21048</v>
      </c>
      <c r="F8978" t="s">
        <v>62</v>
      </c>
      <c r="G8978">
        <v>2</v>
      </c>
      <c r="H8978">
        <v>0</v>
      </c>
      <c r="I8978">
        <v>46</v>
      </c>
      <c r="J8978">
        <v>4</v>
      </c>
      <c r="K8978">
        <v>364.53</v>
      </c>
      <c r="L8978" t="str">
        <f t="shared" si="840"/>
        <v/>
      </c>
      <c r="M8978">
        <v>1</v>
      </c>
      <c r="N8978" t="str">
        <f t="shared" si="841"/>
        <v/>
      </c>
      <c r="O8978">
        <v>26</v>
      </c>
      <c r="P8978" s="11">
        <v>0</v>
      </c>
      <c r="Q8978" s="11">
        <v>8.6956521739130405E-2</v>
      </c>
      <c r="R8978" s="12">
        <v>364.53</v>
      </c>
      <c r="S8978" t="s">
        <v>22</v>
      </c>
      <c r="T8978">
        <v>0</v>
      </c>
      <c r="U8978">
        <f t="shared" si="842"/>
        <v>4</v>
      </c>
      <c r="V8978">
        <f t="shared" si="843"/>
        <v>1</v>
      </c>
      <c r="W8978">
        <f t="shared" si="844"/>
        <v>4</v>
      </c>
      <c r="X8978" t="str">
        <f t="shared" si="845"/>
        <v>414</v>
      </c>
      <c r="Y8978" t="str">
        <f>IF(Table1[[#This Row],[RFM_Score]]="555","Champion", IF(AND(J8978&gt;=4,V8978&gt;=4),"Loyal", IF(U8978&lt;=2,"At Risk", IF(W8978&gt;=4,"Potential Loyalist","Others"))))</f>
        <v>Potential Loyalist</v>
      </c>
    </row>
    <row r="8979" spans="1:25">
      <c r="A8979" t="s">
        <v>3695</v>
      </c>
      <c r="B8979">
        <v>36</v>
      </c>
      <c r="C8979" t="s">
        <v>19</v>
      </c>
      <c r="D8979" t="s">
        <v>49</v>
      </c>
      <c r="E8979" s="6" t="s">
        <v>21049</v>
      </c>
      <c r="F8979" t="s">
        <v>62</v>
      </c>
      <c r="G8979">
        <v>6</v>
      </c>
      <c r="H8979">
        <v>4</v>
      </c>
      <c r="I8979">
        <v>52</v>
      </c>
      <c r="J8979">
        <v>1</v>
      </c>
      <c r="K8979">
        <v>364.2</v>
      </c>
      <c r="L8979" t="str">
        <f t="shared" si="840"/>
        <v/>
      </c>
      <c r="M8979">
        <v>1</v>
      </c>
      <c r="N8979" t="str">
        <f t="shared" si="841"/>
        <v/>
      </c>
      <c r="O8979">
        <v>9</v>
      </c>
      <c r="P8979" s="11">
        <v>0.66666666666666596</v>
      </c>
      <c r="Q8979" s="11">
        <v>1.9230769230769201E-2</v>
      </c>
      <c r="R8979" s="12">
        <v>364.2</v>
      </c>
      <c r="S8979" t="s">
        <v>22</v>
      </c>
      <c r="T8979">
        <v>0</v>
      </c>
      <c r="U8979">
        <f t="shared" si="842"/>
        <v>5</v>
      </c>
      <c r="V8979">
        <f t="shared" si="843"/>
        <v>1</v>
      </c>
      <c r="W8979">
        <f t="shared" si="844"/>
        <v>4</v>
      </c>
      <c r="X8979" t="str">
        <f t="shared" si="845"/>
        <v>514</v>
      </c>
      <c r="Y8979" t="str">
        <f>IF(Table1[[#This Row],[RFM_Score]]="555","Champion", IF(AND(J8979&gt;=4,V8979&gt;=4),"Loyal", IF(U8979&lt;=2,"At Risk", IF(W8979&gt;=4,"Potential Loyalist","Others"))))</f>
        <v>Potential Loyalist</v>
      </c>
    </row>
    <row r="8980" spans="1:25">
      <c r="A8980" t="s">
        <v>921</v>
      </c>
      <c r="B8980">
        <v>43</v>
      </c>
      <c r="C8980" t="s">
        <v>24</v>
      </c>
      <c r="D8980" t="s">
        <v>29</v>
      </c>
      <c r="E8980" s="6" t="s">
        <v>21050</v>
      </c>
      <c r="F8980" t="s">
        <v>30</v>
      </c>
      <c r="G8980">
        <v>0</v>
      </c>
      <c r="H8980">
        <v>0</v>
      </c>
      <c r="I8980">
        <v>55</v>
      </c>
      <c r="J8980">
        <v>2</v>
      </c>
      <c r="K8980">
        <v>363.63</v>
      </c>
      <c r="L8980" t="str">
        <f t="shared" si="840"/>
        <v/>
      </c>
      <c r="M8980">
        <v>1</v>
      </c>
      <c r="N8980" t="str">
        <f t="shared" si="841"/>
        <v/>
      </c>
      <c r="O8980">
        <v>19</v>
      </c>
      <c r="P8980" s="11">
        <v>0</v>
      </c>
      <c r="Q8980" s="11">
        <v>3.6363636363636299E-2</v>
      </c>
      <c r="R8980" s="12">
        <v>363.63</v>
      </c>
      <c r="S8980" t="s">
        <v>22</v>
      </c>
      <c r="T8980">
        <v>0</v>
      </c>
      <c r="U8980">
        <f t="shared" si="842"/>
        <v>5</v>
      </c>
      <c r="V8980">
        <f t="shared" si="843"/>
        <v>1</v>
      </c>
      <c r="W8980">
        <f t="shared" si="844"/>
        <v>4</v>
      </c>
      <c r="X8980" t="str">
        <f t="shared" si="845"/>
        <v>514</v>
      </c>
      <c r="Y8980" t="str">
        <f>IF(Table1[[#This Row],[RFM_Score]]="555","Champion", IF(AND(J8980&gt;=4,V8980&gt;=4),"Loyal", IF(U8980&lt;=2,"At Risk", IF(W8980&gt;=4,"Potential Loyalist","Others"))))</f>
        <v>Potential Loyalist</v>
      </c>
    </row>
    <row r="8981" spans="1:25">
      <c r="A8981" t="s">
        <v>9679</v>
      </c>
      <c r="B8981">
        <v>38</v>
      </c>
      <c r="C8981" t="s">
        <v>24</v>
      </c>
      <c r="D8981" t="s">
        <v>46</v>
      </c>
      <c r="E8981" s="6" t="s">
        <v>21051</v>
      </c>
      <c r="F8981" t="s">
        <v>26</v>
      </c>
      <c r="G8981">
        <v>2</v>
      </c>
      <c r="H8981">
        <v>0</v>
      </c>
      <c r="I8981">
        <v>55</v>
      </c>
      <c r="J8981">
        <v>1</v>
      </c>
      <c r="K8981">
        <v>363.51</v>
      </c>
      <c r="L8981" t="str">
        <f t="shared" si="840"/>
        <v/>
      </c>
      <c r="M8981">
        <v>1</v>
      </c>
      <c r="N8981" t="str">
        <f t="shared" si="841"/>
        <v/>
      </c>
      <c r="O8981">
        <v>18</v>
      </c>
      <c r="P8981" s="11">
        <v>0</v>
      </c>
      <c r="Q8981" s="11">
        <v>1.8181818181818101E-2</v>
      </c>
      <c r="R8981" s="12">
        <v>363.51</v>
      </c>
      <c r="S8981" t="s">
        <v>22</v>
      </c>
      <c r="T8981">
        <v>0</v>
      </c>
      <c r="U8981">
        <f t="shared" si="842"/>
        <v>5</v>
      </c>
      <c r="V8981">
        <f t="shared" si="843"/>
        <v>1</v>
      </c>
      <c r="W8981">
        <f t="shared" si="844"/>
        <v>4</v>
      </c>
      <c r="X8981" t="str">
        <f t="shared" si="845"/>
        <v>514</v>
      </c>
      <c r="Y8981" t="str">
        <f>IF(Table1[[#This Row],[RFM_Score]]="555","Champion", IF(AND(J8981&gt;=4,V8981&gt;=4),"Loyal", IF(U8981&lt;=2,"At Risk", IF(W8981&gt;=4,"Potential Loyalist","Others"))))</f>
        <v>Potential Loyalist</v>
      </c>
    </row>
    <row r="8982" spans="1:25">
      <c r="A8982" t="s">
        <v>11418</v>
      </c>
      <c r="B8982">
        <v>34</v>
      </c>
      <c r="C8982" t="s">
        <v>19</v>
      </c>
      <c r="D8982" t="s">
        <v>25</v>
      </c>
      <c r="E8982" s="6" t="s">
        <v>21052</v>
      </c>
      <c r="F8982" t="s">
        <v>60</v>
      </c>
      <c r="G8982">
        <v>7</v>
      </c>
      <c r="H8982">
        <v>2</v>
      </c>
      <c r="I8982">
        <v>49</v>
      </c>
      <c r="J8982">
        <v>3</v>
      </c>
      <c r="K8982">
        <v>363.22</v>
      </c>
      <c r="L8982" t="str">
        <f t="shared" si="840"/>
        <v/>
      </c>
      <c r="M8982">
        <v>1</v>
      </c>
      <c r="N8982" t="str">
        <f t="shared" si="841"/>
        <v/>
      </c>
      <c r="O8982">
        <v>66</v>
      </c>
      <c r="P8982" s="11">
        <v>0.28571428571428498</v>
      </c>
      <c r="Q8982" s="11">
        <v>6.1224489795918297E-2</v>
      </c>
      <c r="R8982" s="12">
        <v>363.22</v>
      </c>
      <c r="S8982" t="s">
        <v>22</v>
      </c>
      <c r="T8982">
        <v>0</v>
      </c>
      <c r="U8982">
        <f t="shared" si="842"/>
        <v>3</v>
      </c>
      <c r="V8982">
        <f t="shared" si="843"/>
        <v>1</v>
      </c>
      <c r="W8982">
        <f t="shared" si="844"/>
        <v>4</v>
      </c>
      <c r="X8982" t="str">
        <f t="shared" si="845"/>
        <v>314</v>
      </c>
      <c r="Y8982" t="str">
        <f>IF(Table1[[#This Row],[RFM_Score]]="555","Champion", IF(AND(J8982&gt;=4,V8982&gt;=4),"Loyal", IF(U8982&lt;=2,"At Risk", IF(W8982&gt;=4,"Potential Loyalist","Others"))))</f>
        <v>Potential Loyalist</v>
      </c>
    </row>
    <row r="8983" spans="1:25">
      <c r="A8983" t="s">
        <v>7345</v>
      </c>
      <c r="B8983">
        <v>22</v>
      </c>
      <c r="C8983" t="s">
        <v>24</v>
      </c>
      <c r="D8983" t="s">
        <v>41</v>
      </c>
      <c r="E8983" s="6" t="s">
        <v>21053</v>
      </c>
      <c r="F8983" t="s">
        <v>60</v>
      </c>
      <c r="G8983">
        <v>3</v>
      </c>
      <c r="H8983">
        <v>2</v>
      </c>
      <c r="I8983">
        <v>49</v>
      </c>
      <c r="J8983">
        <v>1</v>
      </c>
      <c r="K8983">
        <v>363.21</v>
      </c>
      <c r="L8983" t="str">
        <f t="shared" si="840"/>
        <v/>
      </c>
      <c r="M8983">
        <v>1</v>
      </c>
      <c r="N8983" t="str">
        <f t="shared" si="841"/>
        <v/>
      </c>
      <c r="O8983">
        <v>31</v>
      </c>
      <c r="P8983" s="11">
        <v>0.66666666666666596</v>
      </c>
      <c r="Q8983" s="11">
        <v>2.04081632653061E-2</v>
      </c>
      <c r="R8983" s="12">
        <v>363.21</v>
      </c>
      <c r="S8983" t="s">
        <v>22</v>
      </c>
      <c r="T8983">
        <v>0</v>
      </c>
      <c r="U8983">
        <f t="shared" si="842"/>
        <v>4</v>
      </c>
      <c r="V8983">
        <f t="shared" si="843"/>
        <v>1</v>
      </c>
      <c r="W8983">
        <f t="shared" si="844"/>
        <v>4</v>
      </c>
      <c r="X8983" t="str">
        <f t="shared" si="845"/>
        <v>414</v>
      </c>
      <c r="Y8983" t="str">
        <f>IF(Table1[[#This Row],[RFM_Score]]="555","Champion", IF(AND(J8983&gt;=4,V8983&gt;=4),"Loyal", IF(U8983&lt;=2,"At Risk", IF(W8983&gt;=4,"Potential Loyalist","Others"))))</f>
        <v>Potential Loyalist</v>
      </c>
    </row>
    <row r="8984" spans="1:25">
      <c r="A8984" t="s">
        <v>11314</v>
      </c>
      <c r="B8984">
        <v>35</v>
      </c>
      <c r="C8984" t="s">
        <v>24</v>
      </c>
      <c r="D8984" t="s">
        <v>35</v>
      </c>
      <c r="E8984" s="6" t="s">
        <v>21054</v>
      </c>
      <c r="F8984" t="s">
        <v>30</v>
      </c>
      <c r="G8984">
        <v>3</v>
      </c>
      <c r="H8984">
        <v>2</v>
      </c>
      <c r="I8984">
        <v>51</v>
      </c>
      <c r="J8984">
        <v>4</v>
      </c>
      <c r="K8984">
        <v>363.19</v>
      </c>
      <c r="L8984" t="str">
        <f t="shared" si="840"/>
        <v/>
      </c>
      <c r="M8984">
        <v>1</v>
      </c>
      <c r="N8984" t="str">
        <f t="shared" si="841"/>
        <v/>
      </c>
      <c r="O8984">
        <v>30</v>
      </c>
      <c r="P8984" s="11">
        <v>0.66666666666666596</v>
      </c>
      <c r="Q8984" s="11">
        <v>7.8431372549019607E-2</v>
      </c>
      <c r="R8984" s="12">
        <v>363.19</v>
      </c>
      <c r="S8984" t="s">
        <v>22</v>
      </c>
      <c r="T8984">
        <v>0</v>
      </c>
      <c r="U8984">
        <f t="shared" si="842"/>
        <v>4</v>
      </c>
      <c r="V8984">
        <f t="shared" si="843"/>
        <v>1</v>
      </c>
      <c r="W8984">
        <f t="shared" si="844"/>
        <v>4</v>
      </c>
      <c r="X8984" t="str">
        <f t="shared" si="845"/>
        <v>414</v>
      </c>
      <c r="Y8984" t="str">
        <f>IF(Table1[[#This Row],[RFM_Score]]="555","Champion", IF(AND(J8984&gt;=4,V8984&gt;=4),"Loyal", IF(U8984&lt;=2,"At Risk", IF(W8984&gt;=4,"Potential Loyalist","Others"))))</f>
        <v>Potential Loyalist</v>
      </c>
    </row>
    <row r="8985" spans="1:25">
      <c r="A8985" t="s">
        <v>1217</v>
      </c>
      <c r="B8985">
        <v>37</v>
      </c>
      <c r="C8985" t="s">
        <v>24</v>
      </c>
      <c r="D8985" t="s">
        <v>25</v>
      </c>
      <c r="E8985" s="6" t="s">
        <v>21055</v>
      </c>
      <c r="F8985" t="s">
        <v>60</v>
      </c>
      <c r="G8985">
        <v>0</v>
      </c>
      <c r="H8985">
        <v>0</v>
      </c>
      <c r="I8985">
        <v>53</v>
      </c>
      <c r="J8985">
        <v>5</v>
      </c>
      <c r="K8985">
        <v>363.06</v>
      </c>
      <c r="L8985" t="str">
        <f t="shared" si="840"/>
        <v/>
      </c>
      <c r="M8985">
        <v>1</v>
      </c>
      <c r="N8985" t="str">
        <f t="shared" si="841"/>
        <v/>
      </c>
      <c r="O8985">
        <v>59</v>
      </c>
      <c r="P8985" s="11">
        <v>0</v>
      </c>
      <c r="Q8985" s="11">
        <v>9.4339622641509399E-2</v>
      </c>
      <c r="R8985" s="12">
        <v>363.06</v>
      </c>
      <c r="S8985" t="s">
        <v>22</v>
      </c>
      <c r="T8985">
        <v>0</v>
      </c>
      <c r="U8985">
        <f t="shared" si="842"/>
        <v>3</v>
      </c>
      <c r="V8985">
        <f t="shared" si="843"/>
        <v>1</v>
      </c>
      <c r="W8985">
        <f t="shared" si="844"/>
        <v>4</v>
      </c>
      <c r="X8985" t="str">
        <f t="shared" si="845"/>
        <v>314</v>
      </c>
      <c r="Y8985" t="str">
        <f>IF(Table1[[#This Row],[RFM_Score]]="555","Champion", IF(AND(J8985&gt;=4,V8985&gt;=4),"Loyal", IF(U8985&lt;=2,"At Risk", IF(W8985&gt;=4,"Potential Loyalist","Others"))))</f>
        <v>Potential Loyalist</v>
      </c>
    </row>
    <row r="8986" spans="1:25">
      <c r="A8986" t="s">
        <v>1846</v>
      </c>
      <c r="B8986">
        <v>45</v>
      </c>
      <c r="C8986" t="s">
        <v>24</v>
      </c>
      <c r="D8986" t="s">
        <v>25</v>
      </c>
      <c r="E8986" s="6" t="s">
        <v>21056</v>
      </c>
      <c r="F8986" t="s">
        <v>30</v>
      </c>
      <c r="G8986">
        <v>2</v>
      </c>
      <c r="H8986">
        <v>2</v>
      </c>
      <c r="I8986">
        <v>57</v>
      </c>
      <c r="J8986">
        <v>2</v>
      </c>
      <c r="K8986">
        <v>362.89</v>
      </c>
      <c r="L8986" t="str">
        <f t="shared" si="840"/>
        <v/>
      </c>
      <c r="M8986">
        <v>1</v>
      </c>
      <c r="N8986" t="str">
        <f t="shared" si="841"/>
        <v/>
      </c>
      <c r="O8986">
        <v>28</v>
      </c>
      <c r="P8986" s="11">
        <v>1</v>
      </c>
      <c r="Q8986" s="11">
        <v>3.5087719298245598E-2</v>
      </c>
      <c r="R8986" s="12">
        <v>362.89</v>
      </c>
      <c r="S8986" t="s">
        <v>22</v>
      </c>
      <c r="T8986">
        <v>0</v>
      </c>
      <c r="U8986">
        <f t="shared" si="842"/>
        <v>4</v>
      </c>
      <c r="V8986">
        <f t="shared" si="843"/>
        <v>1</v>
      </c>
      <c r="W8986">
        <f t="shared" si="844"/>
        <v>4</v>
      </c>
      <c r="X8986" t="str">
        <f t="shared" si="845"/>
        <v>414</v>
      </c>
      <c r="Y8986" t="str">
        <f>IF(Table1[[#This Row],[RFM_Score]]="555","Champion", IF(AND(J8986&gt;=4,V8986&gt;=4),"Loyal", IF(U8986&lt;=2,"At Risk", IF(W8986&gt;=4,"Potential Loyalist","Others"))))</f>
        <v>Potential Loyalist</v>
      </c>
    </row>
    <row r="8987" spans="1:25">
      <c r="A8987" t="s">
        <v>9782</v>
      </c>
      <c r="B8987">
        <v>42</v>
      </c>
      <c r="C8987" t="s">
        <v>19</v>
      </c>
      <c r="D8987" t="s">
        <v>20</v>
      </c>
      <c r="E8987" s="6" t="s">
        <v>21057</v>
      </c>
      <c r="F8987" t="s">
        <v>37</v>
      </c>
      <c r="G8987">
        <v>2</v>
      </c>
      <c r="H8987">
        <v>0</v>
      </c>
      <c r="I8987">
        <v>56</v>
      </c>
      <c r="J8987">
        <v>4</v>
      </c>
      <c r="K8987">
        <v>361.72</v>
      </c>
      <c r="L8987" t="str">
        <f t="shared" si="840"/>
        <v/>
      </c>
      <c r="M8987">
        <v>1</v>
      </c>
      <c r="N8987" t="str">
        <f t="shared" si="841"/>
        <v/>
      </c>
      <c r="O8987">
        <v>40</v>
      </c>
      <c r="P8987" s="11">
        <v>0</v>
      </c>
      <c r="Q8987" s="11">
        <v>7.1428571428571397E-2</v>
      </c>
      <c r="R8987" s="12">
        <v>361.72</v>
      </c>
      <c r="S8987" t="s">
        <v>22</v>
      </c>
      <c r="T8987">
        <v>0</v>
      </c>
      <c r="U8987">
        <f t="shared" si="842"/>
        <v>4</v>
      </c>
      <c r="V8987">
        <f t="shared" si="843"/>
        <v>1</v>
      </c>
      <c r="W8987">
        <f t="shared" si="844"/>
        <v>4</v>
      </c>
      <c r="X8987" t="str">
        <f t="shared" si="845"/>
        <v>414</v>
      </c>
      <c r="Y8987" t="str">
        <f>IF(Table1[[#This Row],[RFM_Score]]="555","Champion", IF(AND(J8987&gt;=4,V8987&gt;=4),"Loyal", IF(U8987&lt;=2,"At Risk", IF(W8987&gt;=4,"Potential Loyalist","Others"))))</f>
        <v>Potential Loyalist</v>
      </c>
    </row>
    <row r="8988" spans="1:25">
      <c r="A8988" t="s">
        <v>7346</v>
      </c>
      <c r="B8988">
        <v>23</v>
      </c>
      <c r="C8988" t="s">
        <v>24</v>
      </c>
      <c r="D8988" t="s">
        <v>20</v>
      </c>
      <c r="E8988" s="6" t="s">
        <v>21058</v>
      </c>
      <c r="F8988" t="s">
        <v>62</v>
      </c>
      <c r="G8988">
        <v>1</v>
      </c>
      <c r="H8988">
        <v>0</v>
      </c>
      <c r="I8988">
        <v>49</v>
      </c>
      <c r="J8988">
        <v>3</v>
      </c>
      <c r="K8988">
        <v>361.46</v>
      </c>
      <c r="L8988" t="str">
        <f t="shared" si="840"/>
        <v/>
      </c>
      <c r="M8988">
        <v>1</v>
      </c>
      <c r="N8988" t="str">
        <f t="shared" si="841"/>
        <v/>
      </c>
      <c r="O8988">
        <v>25</v>
      </c>
      <c r="P8988" s="11">
        <v>0</v>
      </c>
      <c r="Q8988" s="11">
        <v>6.1224489795918297E-2</v>
      </c>
      <c r="R8988" s="12">
        <v>361.46</v>
      </c>
      <c r="S8988" t="s">
        <v>22</v>
      </c>
      <c r="T8988">
        <v>0</v>
      </c>
      <c r="U8988">
        <f t="shared" si="842"/>
        <v>4</v>
      </c>
      <c r="V8988">
        <f t="shared" si="843"/>
        <v>1</v>
      </c>
      <c r="W8988">
        <f t="shared" si="844"/>
        <v>4</v>
      </c>
      <c r="X8988" t="str">
        <f t="shared" si="845"/>
        <v>414</v>
      </c>
      <c r="Y8988" t="str">
        <f>IF(Table1[[#This Row],[RFM_Score]]="555","Champion", IF(AND(J8988&gt;=4,V8988&gt;=4),"Loyal", IF(U8988&lt;=2,"At Risk", IF(W8988&gt;=4,"Potential Loyalist","Others"))))</f>
        <v>Potential Loyalist</v>
      </c>
    </row>
    <row r="8989" spans="1:25">
      <c r="A8989" t="s">
        <v>3325</v>
      </c>
      <c r="B8989">
        <v>27</v>
      </c>
      <c r="C8989" t="s">
        <v>19</v>
      </c>
      <c r="D8989" t="s">
        <v>29</v>
      </c>
      <c r="E8989" s="6" t="s">
        <v>21059</v>
      </c>
      <c r="F8989" t="s">
        <v>21</v>
      </c>
      <c r="G8989">
        <v>1</v>
      </c>
      <c r="H8989">
        <v>1</v>
      </c>
      <c r="I8989">
        <v>45</v>
      </c>
      <c r="J8989">
        <v>4</v>
      </c>
      <c r="K8989">
        <v>361.06</v>
      </c>
      <c r="L8989" t="str">
        <f t="shared" si="840"/>
        <v/>
      </c>
      <c r="M8989">
        <v>1</v>
      </c>
      <c r="N8989" t="str">
        <f t="shared" si="841"/>
        <v/>
      </c>
      <c r="O8989">
        <v>52</v>
      </c>
      <c r="P8989" s="11">
        <v>1</v>
      </c>
      <c r="Q8989" s="11">
        <v>8.8888888888888795E-2</v>
      </c>
      <c r="R8989" s="12">
        <v>361.06</v>
      </c>
      <c r="S8989" t="s">
        <v>22</v>
      </c>
      <c r="T8989">
        <v>0</v>
      </c>
      <c r="U8989">
        <f t="shared" si="842"/>
        <v>3</v>
      </c>
      <c r="V8989">
        <f t="shared" si="843"/>
        <v>1</v>
      </c>
      <c r="W8989">
        <f t="shared" si="844"/>
        <v>4</v>
      </c>
      <c r="X8989" t="str">
        <f t="shared" si="845"/>
        <v>314</v>
      </c>
      <c r="Y8989" t="str">
        <f>IF(Table1[[#This Row],[RFM_Score]]="555","Champion", IF(AND(J8989&gt;=4,V8989&gt;=4),"Loyal", IF(U8989&lt;=2,"At Risk", IF(W8989&gt;=4,"Potential Loyalist","Others"))))</f>
        <v>Potential Loyalist</v>
      </c>
    </row>
    <row r="8990" spans="1:25">
      <c r="A8990" t="s">
        <v>8165</v>
      </c>
      <c r="B8990">
        <v>32</v>
      </c>
      <c r="C8990" t="s">
        <v>24</v>
      </c>
      <c r="D8990" t="s">
        <v>29</v>
      </c>
      <c r="E8990" s="6" t="s">
        <v>21060</v>
      </c>
      <c r="F8990" t="s">
        <v>30</v>
      </c>
      <c r="G8990">
        <v>2</v>
      </c>
      <c r="H8990">
        <v>2</v>
      </c>
      <c r="I8990">
        <v>52</v>
      </c>
      <c r="J8990">
        <v>4</v>
      </c>
      <c r="K8990">
        <v>360.68</v>
      </c>
      <c r="L8990" t="str">
        <f t="shared" si="840"/>
        <v/>
      </c>
      <c r="M8990">
        <v>1</v>
      </c>
      <c r="N8990" t="str">
        <f t="shared" si="841"/>
        <v/>
      </c>
      <c r="O8990">
        <v>5</v>
      </c>
      <c r="P8990" s="11">
        <v>1</v>
      </c>
      <c r="Q8990" s="11">
        <v>7.69230769230769E-2</v>
      </c>
      <c r="R8990" s="12">
        <v>360.68</v>
      </c>
      <c r="S8990" t="s">
        <v>22</v>
      </c>
      <c r="T8990">
        <v>0</v>
      </c>
      <c r="U8990">
        <f t="shared" si="842"/>
        <v>5</v>
      </c>
      <c r="V8990">
        <f t="shared" si="843"/>
        <v>1</v>
      </c>
      <c r="W8990">
        <f t="shared" si="844"/>
        <v>4</v>
      </c>
      <c r="X8990" t="str">
        <f t="shared" si="845"/>
        <v>514</v>
      </c>
      <c r="Y8990" t="str">
        <f>IF(Table1[[#This Row],[RFM_Score]]="555","Champion", IF(AND(J8990&gt;=4,V8990&gt;=4),"Loyal", IF(U8990&lt;=2,"At Risk", IF(W8990&gt;=4,"Potential Loyalist","Others"))))</f>
        <v>Potential Loyalist</v>
      </c>
    </row>
    <row r="8991" spans="1:25">
      <c r="A8991" t="s">
        <v>10638</v>
      </c>
      <c r="B8991">
        <v>27</v>
      </c>
      <c r="C8991" t="s">
        <v>19</v>
      </c>
      <c r="D8991" t="s">
        <v>35</v>
      </c>
      <c r="E8991" s="6" t="s">
        <v>21061</v>
      </c>
      <c r="F8991" t="s">
        <v>30</v>
      </c>
      <c r="G8991">
        <v>3</v>
      </c>
      <c r="H8991">
        <v>1</v>
      </c>
      <c r="I8991">
        <v>43</v>
      </c>
      <c r="J8991">
        <v>2</v>
      </c>
      <c r="K8991">
        <v>360.56</v>
      </c>
      <c r="L8991" t="str">
        <f t="shared" si="840"/>
        <v/>
      </c>
      <c r="M8991">
        <v>1</v>
      </c>
      <c r="N8991" t="str">
        <f t="shared" si="841"/>
        <v/>
      </c>
      <c r="O8991">
        <v>97</v>
      </c>
      <c r="P8991" s="11">
        <v>0.33333333333333298</v>
      </c>
      <c r="Q8991" s="11">
        <v>4.6511627906976702E-2</v>
      </c>
      <c r="R8991" s="12">
        <v>360.56</v>
      </c>
      <c r="S8991" t="s">
        <v>22</v>
      </c>
      <c r="T8991">
        <v>1</v>
      </c>
      <c r="U8991">
        <f t="shared" si="842"/>
        <v>2</v>
      </c>
      <c r="V8991">
        <f t="shared" si="843"/>
        <v>1</v>
      </c>
      <c r="W8991">
        <f t="shared" si="844"/>
        <v>4</v>
      </c>
      <c r="X8991" t="str">
        <f t="shared" si="845"/>
        <v>214</v>
      </c>
      <c r="Y8991" t="str">
        <f>IF(Table1[[#This Row],[RFM_Score]]="555","Champion", IF(AND(J8991&gt;=4,V8991&gt;=4),"Loyal", IF(U8991&lt;=2,"At Risk", IF(W8991&gt;=4,"Potential Loyalist","Others"))))</f>
        <v>At Risk</v>
      </c>
    </row>
    <row r="8992" spans="1:25">
      <c r="A8992" t="s">
        <v>3108</v>
      </c>
      <c r="B8992">
        <v>55</v>
      </c>
      <c r="C8992" t="s">
        <v>24</v>
      </c>
      <c r="D8992" t="s">
        <v>20</v>
      </c>
      <c r="E8992" s="6" t="s">
        <v>21062</v>
      </c>
      <c r="F8992" t="s">
        <v>21</v>
      </c>
      <c r="G8992">
        <v>3</v>
      </c>
      <c r="H8992">
        <v>0</v>
      </c>
      <c r="I8992">
        <v>46</v>
      </c>
      <c r="J8992">
        <v>3</v>
      </c>
      <c r="K8992">
        <v>360.39</v>
      </c>
      <c r="L8992" t="str">
        <f t="shared" si="840"/>
        <v/>
      </c>
      <c r="M8992">
        <v>1</v>
      </c>
      <c r="N8992" t="str">
        <f t="shared" si="841"/>
        <v/>
      </c>
      <c r="O8992">
        <v>38</v>
      </c>
      <c r="P8992" s="11">
        <v>0</v>
      </c>
      <c r="Q8992" s="11">
        <v>6.5217391304347797E-2</v>
      </c>
      <c r="R8992" s="12">
        <v>360.39</v>
      </c>
      <c r="S8992" t="s">
        <v>22</v>
      </c>
      <c r="T8992">
        <v>1</v>
      </c>
      <c r="U8992">
        <f t="shared" si="842"/>
        <v>4</v>
      </c>
      <c r="V8992">
        <f t="shared" si="843"/>
        <v>1</v>
      </c>
      <c r="W8992">
        <f t="shared" si="844"/>
        <v>4</v>
      </c>
      <c r="X8992" t="str">
        <f t="shared" si="845"/>
        <v>414</v>
      </c>
      <c r="Y8992" t="str">
        <f>IF(Table1[[#This Row],[RFM_Score]]="555","Champion", IF(AND(J8992&gt;=4,V8992&gt;=4),"Loyal", IF(U8992&lt;=2,"At Risk", IF(W8992&gt;=4,"Potential Loyalist","Others"))))</f>
        <v>Potential Loyalist</v>
      </c>
    </row>
    <row r="8993" spans="1:25">
      <c r="A8993" t="s">
        <v>5375</v>
      </c>
      <c r="B8993">
        <v>30</v>
      </c>
      <c r="C8993" t="s">
        <v>24</v>
      </c>
      <c r="D8993" t="s">
        <v>25</v>
      </c>
      <c r="E8993" s="6" t="s">
        <v>21063</v>
      </c>
      <c r="F8993" t="s">
        <v>26</v>
      </c>
      <c r="G8993">
        <v>6</v>
      </c>
      <c r="H8993">
        <v>2</v>
      </c>
      <c r="I8993">
        <v>39</v>
      </c>
      <c r="J8993">
        <v>3</v>
      </c>
      <c r="K8993">
        <v>360.22</v>
      </c>
      <c r="L8993" t="str">
        <f t="shared" si="840"/>
        <v/>
      </c>
      <c r="M8993">
        <v>1</v>
      </c>
      <c r="N8993" t="str">
        <f t="shared" si="841"/>
        <v/>
      </c>
      <c r="O8993">
        <v>4</v>
      </c>
      <c r="P8993" s="11">
        <v>0.33333333333333298</v>
      </c>
      <c r="Q8993" s="11">
        <v>7.69230769230769E-2</v>
      </c>
      <c r="R8993" s="12">
        <v>360.22</v>
      </c>
      <c r="S8993" t="s">
        <v>22</v>
      </c>
      <c r="T8993">
        <v>0</v>
      </c>
      <c r="U8993">
        <f t="shared" si="842"/>
        <v>5</v>
      </c>
      <c r="V8993">
        <f t="shared" si="843"/>
        <v>1</v>
      </c>
      <c r="W8993">
        <f t="shared" si="844"/>
        <v>4</v>
      </c>
      <c r="X8993" t="str">
        <f t="shared" si="845"/>
        <v>514</v>
      </c>
      <c r="Y8993" t="str">
        <f>IF(Table1[[#This Row],[RFM_Score]]="555","Champion", IF(AND(J8993&gt;=4,V8993&gt;=4),"Loyal", IF(U8993&lt;=2,"At Risk", IF(W8993&gt;=4,"Potential Loyalist","Others"))))</f>
        <v>Potential Loyalist</v>
      </c>
    </row>
    <row r="8994" spans="1:25">
      <c r="A8994" t="s">
        <v>9441</v>
      </c>
      <c r="B8994">
        <v>42</v>
      </c>
      <c r="C8994" t="s">
        <v>19</v>
      </c>
      <c r="D8994" t="s">
        <v>46</v>
      </c>
      <c r="E8994" s="6" t="s">
        <v>21064</v>
      </c>
      <c r="F8994" t="s">
        <v>21</v>
      </c>
      <c r="G8994">
        <v>3</v>
      </c>
      <c r="H8994">
        <v>1</v>
      </c>
      <c r="I8994">
        <v>53</v>
      </c>
      <c r="J8994">
        <v>3</v>
      </c>
      <c r="K8994">
        <v>359.62</v>
      </c>
      <c r="L8994" t="str">
        <f t="shared" si="840"/>
        <v/>
      </c>
      <c r="M8994">
        <v>1</v>
      </c>
      <c r="N8994" t="str">
        <f t="shared" si="841"/>
        <v/>
      </c>
      <c r="O8994">
        <v>45</v>
      </c>
      <c r="P8994" s="11">
        <v>0.33333333333333298</v>
      </c>
      <c r="Q8994" s="11">
        <v>5.6603773584905599E-2</v>
      </c>
      <c r="R8994" s="12">
        <v>359.62</v>
      </c>
      <c r="S8994" t="s">
        <v>22</v>
      </c>
      <c r="T8994">
        <v>1</v>
      </c>
      <c r="U8994">
        <f t="shared" si="842"/>
        <v>3</v>
      </c>
      <c r="V8994">
        <f t="shared" si="843"/>
        <v>1</v>
      </c>
      <c r="W8994">
        <f t="shared" si="844"/>
        <v>4</v>
      </c>
      <c r="X8994" t="str">
        <f t="shared" si="845"/>
        <v>314</v>
      </c>
      <c r="Y8994" t="str">
        <f>IF(Table1[[#This Row],[RFM_Score]]="555","Champion", IF(AND(J8994&gt;=4,V8994&gt;=4),"Loyal", IF(U8994&lt;=2,"At Risk", IF(W8994&gt;=4,"Potential Loyalist","Others"))))</f>
        <v>Potential Loyalist</v>
      </c>
    </row>
    <row r="8995" spans="1:25">
      <c r="A8995" t="s">
        <v>9578</v>
      </c>
      <c r="B8995">
        <v>28</v>
      </c>
      <c r="C8995" t="s">
        <v>19</v>
      </c>
      <c r="D8995" t="s">
        <v>46</v>
      </c>
      <c r="E8995" s="6" t="s">
        <v>21065</v>
      </c>
      <c r="F8995" t="s">
        <v>37</v>
      </c>
      <c r="G8995">
        <v>5</v>
      </c>
      <c r="H8995">
        <v>2</v>
      </c>
      <c r="I8995">
        <v>57</v>
      </c>
      <c r="J8995">
        <v>7</v>
      </c>
      <c r="K8995">
        <v>359.29</v>
      </c>
      <c r="L8995" t="str">
        <f t="shared" si="840"/>
        <v/>
      </c>
      <c r="M8995">
        <v>1</v>
      </c>
      <c r="N8995" t="str">
        <f t="shared" si="841"/>
        <v/>
      </c>
      <c r="O8995">
        <v>26</v>
      </c>
      <c r="P8995" s="11">
        <v>0.4</v>
      </c>
      <c r="Q8995" s="11">
        <v>0.122807017543859</v>
      </c>
      <c r="R8995" s="12">
        <v>359.29</v>
      </c>
      <c r="S8995" t="s">
        <v>22</v>
      </c>
      <c r="T8995">
        <v>0</v>
      </c>
      <c r="U8995">
        <f t="shared" si="842"/>
        <v>4</v>
      </c>
      <c r="V8995">
        <f t="shared" si="843"/>
        <v>1</v>
      </c>
      <c r="W8995">
        <f t="shared" si="844"/>
        <v>4</v>
      </c>
      <c r="X8995" t="str">
        <f t="shared" si="845"/>
        <v>414</v>
      </c>
      <c r="Y8995" t="str">
        <f>IF(Table1[[#This Row],[RFM_Score]]="555","Champion", IF(AND(J8995&gt;=4,V8995&gt;=4),"Loyal", IF(U8995&lt;=2,"At Risk", IF(W8995&gt;=4,"Potential Loyalist","Others"))))</f>
        <v>Potential Loyalist</v>
      </c>
    </row>
    <row r="8996" spans="1:25">
      <c r="A8996" t="s">
        <v>6296</v>
      </c>
      <c r="B8996">
        <v>31</v>
      </c>
      <c r="C8996" t="s">
        <v>24</v>
      </c>
      <c r="D8996" t="s">
        <v>29</v>
      </c>
      <c r="E8996" s="6" t="s">
        <v>21066</v>
      </c>
      <c r="F8996" t="s">
        <v>62</v>
      </c>
      <c r="G8996">
        <v>1</v>
      </c>
      <c r="H8996">
        <v>0</v>
      </c>
      <c r="I8996">
        <v>45</v>
      </c>
      <c r="J8996">
        <v>2</v>
      </c>
      <c r="K8996">
        <v>359.02</v>
      </c>
      <c r="L8996" t="str">
        <f t="shared" si="840"/>
        <v/>
      </c>
      <c r="M8996">
        <v>1</v>
      </c>
      <c r="N8996" t="str">
        <f t="shared" si="841"/>
        <v/>
      </c>
      <c r="O8996">
        <v>34</v>
      </c>
      <c r="P8996" s="11">
        <v>0</v>
      </c>
      <c r="Q8996" s="11">
        <v>4.4444444444444398E-2</v>
      </c>
      <c r="R8996" s="12">
        <v>359.02</v>
      </c>
      <c r="S8996" t="s">
        <v>22</v>
      </c>
      <c r="T8996">
        <v>0</v>
      </c>
      <c r="U8996">
        <f t="shared" si="842"/>
        <v>4</v>
      </c>
      <c r="V8996">
        <f t="shared" si="843"/>
        <v>1</v>
      </c>
      <c r="W8996">
        <f t="shared" si="844"/>
        <v>4</v>
      </c>
      <c r="X8996" t="str">
        <f t="shared" si="845"/>
        <v>414</v>
      </c>
      <c r="Y8996" t="str">
        <f>IF(Table1[[#This Row],[RFM_Score]]="555","Champion", IF(AND(J8996&gt;=4,V8996&gt;=4),"Loyal", IF(U8996&lt;=2,"At Risk", IF(W8996&gt;=4,"Potential Loyalist","Others"))))</f>
        <v>Potential Loyalist</v>
      </c>
    </row>
    <row r="8997" spans="1:25">
      <c r="A8997" t="s">
        <v>8405</v>
      </c>
      <c r="B8997">
        <v>54</v>
      </c>
      <c r="C8997" t="s">
        <v>19</v>
      </c>
      <c r="D8997" t="s">
        <v>25</v>
      </c>
      <c r="E8997" s="6" t="s">
        <v>21067</v>
      </c>
      <c r="F8997" t="s">
        <v>62</v>
      </c>
      <c r="G8997">
        <v>2</v>
      </c>
      <c r="H8997">
        <v>0</v>
      </c>
      <c r="I8997">
        <v>45</v>
      </c>
      <c r="J8997">
        <v>3</v>
      </c>
      <c r="K8997">
        <v>357.79</v>
      </c>
      <c r="L8997" t="str">
        <f t="shared" si="840"/>
        <v/>
      </c>
      <c r="M8997">
        <v>1</v>
      </c>
      <c r="N8997" t="str">
        <f t="shared" si="841"/>
        <v/>
      </c>
      <c r="O8997">
        <v>21</v>
      </c>
      <c r="P8997" s="11">
        <v>0</v>
      </c>
      <c r="Q8997" s="11">
        <v>6.6666666666666596E-2</v>
      </c>
      <c r="R8997" s="12">
        <v>357.79</v>
      </c>
      <c r="S8997" t="s">
        <v>22</v>
      </c>
      <c r="T8997">
        <v>0</v>
      </c>
      <c r="U8997">
        <f t="shared" si="842"/>
        <v>4</v>
      </c>
      <c r="V8997">
        <f t="shared" si="843"/>
        <v>1</v>
      </c>
      <c r="W8997">
        <f t="shared" si="844"/>
        <v>4</v>
      </c>
      <c r="X8997" t="str">
        <f t="shared" si="845"/>
        <v>414</v>
      </c>
      <c r="Y8997" t="str">
        <f>IF(Table1[[#This Row],[RFM_Score]]="555","Champion", IF(AND(J8997&gt;=4,V8997&gt;=4),"Loyal", IF(U8997&lt;=2,"At Risk", IF(W8997&gt;=4,"Potential Loyalist","Others"))))</f>
        <v>Potential Loyalist</v>
      </c>
    </row>
    <row r="8998" spans="1:25">
      <c r="A8998" t="s">
        <v>302</v>
      </c>
      <c r="B8998">
        <v>20</v>
      </c>
      <c r="C8998" t="s">
        <v>24</v>
      </c>
      <c r="D8998" t="s">
        <v>25</v>
      </c>
      <c r="E8998" s="6" t="s">
        <v>21068</v>
      </c>
      <c r="F8998" t="s">
        <v>30</v>
      </c>
      <c r="G8998">
        <v>2</v>
      </c>
      <c r="H8998">
        <v>0</v>
      </c>
      <c r="I8998">
        <v>45</v>
      </c>
      <c r="J8998">
        <v>2</v>
      </c>
      <c r="K8998">
        <v>356.33</v>
      </c>
      <c r="L8998" t="str">
        <f t="shared" si="840"/>
        <v/>
      </c>
      <c r="M8998">
        <v>1</v>
      </c>
      <c r="N8998" t="str">
        <f t="shared" si="841"/>
        <v/>
      </c>
      <c r="O8998">
        <v>170</v>
      </c>
      <c r="P8998" s="11">
        <v>0</v>
      </c>
      <c r="Q8998" s="11">
        <v>4.4444444444444398E-2</v>
      </c>
      <c r="R8998" s="12">
        <v>356.33</v>
      </c>
      <c r="S8998" t="s">
        <v>22</v>
      </c>
      <c r="T8998">
        <v>1</v>
      </c>
      <c r="U8998">
        <f t="shared" si="842"/>
        <v>1</v>
      </c>
      <c r="V8998">
        <f t="shared" si="843"/>
        <v>1</v>
      </c>
      <c r="W8998">
        <f t="shared" si="844"/>
        <v>4</v>
      </c>
      <c r="X8998" t="str">
        <f t="shared" si="845"/>
        <v>114</v>
      </c>
      <c r="Y8998" t="str">
        <f>IF(Table1[[#This Row],[RFM_Score]]="555","Champion", IF(AND(J8998&gt;=4,V8998&gt;=4),"Loyal", IF(U8998&lt;=2,"At Risk", IF(W8998&gt;=4,"Potential Loyalist","Others"))))</f>
        <v>At Risk</v>
      </c>
    </row>
    <row r="8999" spans="1:25">
      <c r="A8999" t="s">
        <v>5798</v>
      </c>
      <c r="B8999">
        <v>41</v>
      </c>
      <c r="C8999" t="s">
        <v>19</v>
      </c>
      <c r="D8999" t="s">
        <v>25</v>
      </c>
      <c r="E8999" s="6" t="s">
        <v>21069</v>
      </c>
      <c r="F8999" t="s">
        <v>21</v>
      </c>
      <c r="G8999">
        <v>3</v>
      </c>
      <c r="H8999">
        <v>2</v>
      </c>
      <c r="I8999">
        <v>47</v>
      </c>
      <c r="J8999">
        <v>4</v>
      </c>
      <c r="K8999">
        <v>355.76</v>
      </c>
      <c r="L8999" t="str">
        <f t="shared" si="840"/>
        <v/>
      </c>
      <c r="M8999">
        <v>1</v>
      </c>
      <c r="N8999" t="str">
        <f t="shared" si="841"/>
        <v/>
      </c>
      <c r="O8999">
        <v>35</v>
      </c>
      <c r="P8999" s="11">
        <v>0.66666666666666596</v>
      </c>
      <c r="Q8999" s="11">
        <v>8.5106382978723402E-2</v>
      </c>
      <c r="R8999" s="12">
        <v>355.76</v>
      </c>
      <c r="S8999" t="s">
        <v>22</v>
      </c>
      <c r="T8999">
        <v>0</v>
      </c>
      <c r="U8999">
        <f t="shared" si="842"/>
        <v>4</v>
      </c>
      <c r="V8999">
        <f t="shared" si="843"/>
        <v>1</v>
      </c>
      <c r="W8999">
        <f t="shared" si="844"/>
        <v>4</v>
      </c>
      <c r="X8999" t="str">
        <f t="shared" si="845"/>
        <v>414</v>
      </c>
      <c r="Y8999" t="str">
        <f>IF(Table1[[#This Row],[RFM_Score]]="555","Champion", IF(AND(J8999&gt;=4,V8999&gt;=4),"Loyal", IF(U8999&lt;=2,"At Risk", IF(W8999&gt;=4,"Potential Loyalist","Others"))))</f>
        <v>Potential Loyalist</v>
      </c>
    </row>
    <row r="9000" spans="1:25">
      <c r="A9000" t="s">
        <v>5158</v>
      </c>
      <c r="B9000">
        <v>29</v>
      </c>
      <c r="C9000" t="s">
        <v>24</v>
      </c>
      <c r="D9000" t="s">
        <v>25</v>
      </c>
      <c r="E9000" s="6" t="s">
        <v>21070</v>
      </c>
      <c r="F9000" t="s">
        <v>37</v>
      </c>
      <c r="G9000">
        <v>4</v>
      </c>
      <c r="H9000">
        <v>2</v>
      </c>
      <c r="I9000">
        <v>48</v>
      </c>
      <c r="J9000">
        <v>2</v>
      </c>
      <c r="K9000">
        <v>355.67</v>
      </c>
      <c r="L9000" t="str">
        <f t="shared" si="840"/>
        <v/>
      </c>
      <c r="M9000">
        <v>1</v>
      </c>
      <c r="N9000" t="str">
        <f t="shared" si="841"/>
        <v/>
      </c>
      <c r="O9000">
        <v>2</v>
      </c>
      <c r="P9000" s="11">
        <v>0.5</v>
      </c>
      <c r="Q9000" s="11">
        <v>4.1666666666666602E-2</v>
      </c>
      <c r="R9000" s="12">
        <v>355.67</v>
      </c>
      <c r="S9000" t="s">
        <v>22</v>
      </c>
      <c r="T9000">
        <v>0</v>
      </c>
      <c r="U9000">
        <f t="shared" si="842"/>
        <v>5</v>
      </c>
      <c r="V9000">
        <f t="shared" si="843"/>
        <v>1</v>
      </c>
      <c r="W9000">
        <f t="shared" si="844"/>
        <v>4</v>
      </c>
      <c r="X9000" t="str">
        <f t="shared" si="845"/>
        <v>514</v>
      </c>
      <c r="Y9000" t="str">
        <f>IF(Table1[[#This Row],[RFM_Score]]="555","Champion", IF(AND(J9000&gt;=4,V9000&gt;=4),"Loyal", IF(U9000&lt;=2,"At Risk", IF(W9000&gt;=4,"Potential Loyalist","Others"))))</f>
        <v>Potential Loyalist</v>
      </c>
    </row>
    <row r="9001" spans="1:25">
      <c r="A9001" t="s">
        <v>2344</v>
      </c>
      <c r="B9001">
        <v>32</v>
      </c>
      <c r="C9001" t="s">
        <v>33</v>
      </c>
      <c r="D9001" t="s">
        <v>25</v>
      </c>
      <c r="E9001" s="6" t="s">
        <v>21071</v>
      </c>
      <c r="F9001" t="s">
        <v>21</v>
      </c>
      <c r="G9001">
        <v>0</v>
      </c>
      <c r="H9001">
        <v>0</v>
      </c>
      <c r="I9001">
        <v>40</v>
      </c>
      <c r="J9001">
        <v>1</v>
      </c>
      <c r="K9001">
        <v>355.37</v>
      </c>
      <c r="L9001" t="str">
        <f t="shared" si="840"/>
        <v/>
      </c>
      <c r="M9001">
        <v>1</v>
      </c>
      <c r="N9001" t="str">
        <f t="shared" si="841"/>
        <v/>
      </c>
      <c r="O9001">
        <v>19</v>
      </c>
      <c r="P9001" s="11">
        <v>0</v>
      </c>
      <c r="Q9001" s="11">
        <v>2.5000000000000001E-2</v>
      </c>
      <c r="R9001" s="12">
        <v>355.37</v>
      </c>
      <c r="S9001" t="s">
        <v>22</v>
      </c>
      <c r="T9001">
        <v>0</v>
      </c>
      <c r="U9001">
        <f t="shared" si="842"/>
        <v>5</v>
      </c>
      <c r="V9001">
        <f t="shared" si="843"/>
        <v>1</v>
      </c>
      <c r="W9001">
        <f t="shared" si="844"/>
        <v>4</v>
      </c>
      <c r="X9001" t="str">
        <f t="shared" si="845"/>
        <v>514</v>
      </c>
      <c r="Y9001" t="str">
        <f>IF(Table1[[#This Row],[RFM_Score]]="555","Champion", IF(AND(J9001&gt;=4,V9001&gt;=4),"Loyal", IF(U9001&lt;=2,"At Risk", IF(W9001&gt;=4,"Potential Loyalist","Others"))))</f>
        <v>Potential Loyalist</v>
      </c>
    </row>
    <row r="9002" spans="1:25">
      <c r="A9002" t="s">
        <v>6244</v>
      </c>
      <c r="B9002">
        <v>36</v>
      </c>
      <c r="C9002" t="s">
        <v>24</v>
      </c>
      <c r="D9002" t="s">
        <v>46</v>
      </c>
      <c r="E9002" s="6" t="s">
        <v>21072</v>
      </c>
      <c r="F9002" t="s">
        <v>60</v>
      </c>
      <c r="G9002">
        <v>2</v>
      </c>
      <c r="H9002">
        <v>1</v>
      </c>
      <c r="I9002">
        <v>53</v>
      </c>
      <c r="J9002">
        <v>1</v>
      </c>
      <c r="K9002">
        <v>354.9</v>
      </c>
      <c r="L9002" t="str">
        <f t="shared" si="840"/>
        <v/>
      </c>
      <c r="M9002">
        <v>1</v>
      </c>
      <c r="N9002" t="str">
        <f t="shared" si="841"/>
        <v/>
      </c>
      <c r="O9002">
        <v>4</v>
      </c>
      <c r="P9002" s="11">
        <v>0.5</v>
      </c>
      <c r="Q9002" s="11">
        <v>1.8867924528301799E-2</v>
      </c>
      <c r="R9002" s="12">
        <v>354.9</v>
      </c>
      <c r="S9002" t="s">
        <v>22</v>
      </c>
      <c r="T9002">
        <v>0</v>
      </c>
      <c r="U9002">
        <f t="shared" si="842"/>
        <v>5</v>
      </c>
      <c r="V9002">
        <f t="shared" si="843"/>
        <v>1</v>
      </c>
      <c r="W9002">
        <f t="shared" si="844"/>
        <v>4</v>
      </c>
      <c r="X9002" t="str">
        <f t="shared" si="845"/>
        <v>514</v>
      </c>
      <c r="Y9002" t="str">
        <f>IF(Table1[[#This Row],[RFM_Score]]="555","Champion", IF(AND(J9002&gt;=4,V9002&gt;=4),"Loyal", IF(U9002&lt;=2,"At Risk", IF(W9002&gt;=4,"Potential Loyalist","Others"))))</f>
        <v>Potential Loyalist</v>
      </c>
    </row>
    <row r="9003" spans="1:25">
      <c r="A9003" t="s">
        <v>5438</v>
      </c>
      <c r="B9003">
        <v>30</v>
      </c>
      <c r="C9003" t="s">
        <v>19</v>
      </c>
      <c r="D9003" t="s">
        <v>49</v>
      </c>
      <c r="E9003" s="6" t="s">
        <v>21073</v>
      </c>
      <c r="F9003" t="s">
        <v>37</v>
      </c>
      <c r="G9003">
        <v>3</v>
      </c>
      <c r="H9003">
        <v>0</v>
      </c>
      <c r="I9003">
        <v>63</v>
      </c>
      <c r="J9003">
        <v>5</v>
      </c>
      <c r="K9003">
        <v>354.86</v>
      </c>
      <c r="L9003" t="str">
        <f t="shared" si="840"/>
        <v/>
      </c>
      <c r="M9003">
        <v>1</v>
      </c>
      <c r="N9003" t="str">
        <f t="shared" si="841"/>
        <v/>
      </c>
      <c r="O9003">
        <v>12</v>
      </c>
      <c r="P9003" s="11">
        <v>0</v>
      </c>
      <c r="Q9003" s="11">
        <v>7.9365079365079305E-2</v>
      </c>
      <c r="R9003" s="12">
        <v>354.86</v>
      </c>
      <c r="S9003" t="s">
        <v>22</v>
      </c>
      <c r="T9003">
        <v>0</v>
      </c>
      <c r="U9003">
        <f t="shared" si="842"/>
        <v>5</v>
      </c>
      <c r="V9003">
        <f t="shared" si="843"/>
        <v>1</v>
      </c>
      <c r="W9003">
        <f t="shared" si="844"/>
        <v>4</v>
      </c>
      <c r="X9003" t="str">
        <f t="shared" si="845"/>
        <v>514</v>
      </c>
      <c r="Y9003" t="str">
        <f>IF(Table1[[#This Row],[RFM_Score]]="555","Champion", IF(AND(J9003&gt;=4,V9003&gt;=4),"Loyal", IF(U9003&lt;=2,"At Risk", IF(W9003&gt;=4,"Potential Loyalist","Others"))))</f>
        <v>Potential Loyalist</v>
      </c>
    </row>
    <row r="9004" spans="1:25">
      <c r="A9004" t="s">
        <v>6050</v>
      </c>
      <c r="B9004">
        <v>48</v>
      </c>
      <c r="C9004" t="s">
        <v>19</v>
      </c>
      <c r="D9004" t="s">
        <v>25</v>
      </c>
      <c r="E9004" s="6" t="s">
        <v>21074</v>
      </c>
      <c r="F9004" t="s">
        <v>37</v>
      </c>
      <c r="G9004">
        <v>3</v>
      </c>
      <c r="H9004">
        <v>1</v>
      </c>
      <c r="I9004">
        <v>48</v>
      </c>
      <c r="J9004">
        <v>1</v>
      </c>
      <c r="K9004">
        <v>353.64</v>
      </c>
      <c r="L9004" t="str">
        <f t="shared" si="840"/>
        <v/>
      </c>
      <c r="M9004">
        <v>1</v>
      </c>
      <c r="N9004" t="str">
        <f t="shared" si="841"/>
        <v/>
      </c>
      <c r="O9004">
        <v>3</v>
      </c>
      <c r="P9004" s="11">
        <v>0.33333333333333298</v>
      </c>
      <c r="Q9004" s="11">
        <v>2.0833333333333301E-2</v>
      </c>
      <c r="R9004" s="12">
        <v>353.64</v>
      </c>
      <c r="S9004" t="s">
        <v>22</v>
      </c>
      <c r="T9004">
        <v>0</v>
      </c>
      <c r="U9004">
        <f t="shared" si="842"/>
        <v>5</v>
      </c>
      <c r="V9004">
        <f t="shared" si="843"/>
        <v>1</v>
      </c>
      <c r="W9004">
        <f t="shared" si="844"/>
        <v>4</v>
      </c>
      <c r="X9004" t="str">
        <f t="shared" si="845"/>
        <v>514</v>
      </c>
      <c r="Y9004" t="str">
        <f>IF(Table1[[#This Row],[RFM_Score]]="555","Champion", IF(AND(J9004&gt;=4,V9004&gt;=4),"Loyal", IF(U9004&lt;=2,"At Risk", IF(W9004&gt;=4,"Potential Loyalist","Others"))))</f>
        <v>Potential Loyalist</v>
      </c>
    </row>
    <row r="9005" spans="1:25">
      <c r="A9005" t="s">
        <v>8844</v>
      </c>
      <c r="B9005">
        <v>34</v>
      </c>
      <c r="C9005" t="s">
        <v>24</v>
      </c>
      <c r="D9005" t="s">
        <v>25</v>
      </c>
      <c r="E9005" s="6" t="s">
        <v>21075</v>
      </c>
      <c r="F9005" t="s">
        <v>30</v>
      </c>
      <c r="G9005">
        <v>1</v>
      </c>
      <c r="H9005">
        <v>0</v>
      </c>
      <c r="I9005">
        <v>48</v>
      </c>
      <c r="J9005">
        <v>0</v>
      </c>
      <c r="K9005">
        <v>352.74</v>
      </c>
      <c r="L9005" t="str">
        <f t="shared" si="840"/>
        <v/>
      </c>
      <c r="M9005">
        <v>1</v>
      </c>
      <c r="N9005" t="str">
        <f t="shared" si="841"/>
        <v/>
      </c>
      <c r="O9005">
        <v>85</v>
      </c>
      <c r="P9005" s="11">
        <v>0</v>
      </c>
      <c r="Q9005" s="11">
        <v>0</v>
      </c>
      <c r="R9005" s="12">
        <v>352.74</v>
      </c>
      <c r="S9005" t="s">
        <v>22</v>
      </c>
      <c r="T9005">
        <v>1</v>
      </c>
      <c r="U9005">
        <f t="shared" si="842"/>
        <v>2</v>
      </c>
      <c r="V9005">
        <f t="shared" si="843"/>
        <v>1</v>
      </c>
      <c r="W9005">
        <f t="shared" si="844"/>
        <v>4</v>
      </c>
      <c r="X9005" t="str">
        <f t="shared" si="845"/>
        <v>214</v>
      </c>
      <c r="Y9005" t="str">
        <f>IF(Table1[[#This Row],[RFM_Score]]="555","Champion", IF(AND(J9005&gt;=4,V9005&gt;=4),"Loyal", IF(U9005&lt;=2,"At Risk", IF(W9005&gt;=4,"Potential Loyalist","Others"))))</f>
        <v>At Risk</v>
      </c>
    </row>
    <row r="9006" spans="1:25">
      <c r="A9006" t="s">
        <v>7597</v>
      </c>
      <c r="B9006">
        <v>18</v>
      </c>
      <c r="C9006" t="s">
        <v>19</v>
      </c>
      <c r="D9006" t="s">
        <v>25</v>
      </c>
      <c r="E9006" s="6" t="s">
        <v>21076</v>
      </c>
      <c r="F9006" t="s">
        <v>62</v>
      </c>
      <c r="G9006">
        <v>1</v>
      </c>
      <c r="H9006">
        <v>0</v>
      </c>
      <c r="I9006">
        <v>44</v>
      </c>
      <c r="J9006">
        <v>2</v>
      </c>
      <c r="K9006">
        <v>352.67</v>
      </c>
      <c r="L9006" t="str">
        <f t="shared" si="840"/>
        <v/>
      </c>
      <c r="M9006">
        <v>1</v>
      </c>
      <c r="N9006" t="str">
        <f t="shared" si="841"/>
        <v/>
      </c>
      <c r="O9006">
        <v>63</v>
      </c>
      <c r="P9006" s="11">
        <v>0</v>
      </c>
      <c r="Q9006" s="11">
        <v>4.54545454545454E-2</v>
      </c>
      <c r="R9006" s="12">
        <v>352.67</v>
      </c>
      <c r="S9006" t="s">
        <v>22</v>
      </c>
      <c r="T9006">
        <v>0</v>
      </c>
      <c r="U9006">
        <f t="shared" si="842"/>
        <v>3</v>
      </c>
      <c r="V9006">
        <f t="shared" si="843"/>
        <v>1</v>
      </c>
      <c r="W9006">
        <f t="shared" si="844"/>
        <v>4</v>
      </c>
      <c r="X9006" t="str">
        <f t="shared" si="845"/>
        <v>314</v>
      </c>
      <c r="Y9006" t="str">
        <f>IF(Table1[[#This Row],[RFM_Score]]="555","Champion", IF(AND(J9006&gt;=4,V9006&gt;=4),"Loyal", IF(U9006&lt;=2,"At Risk", IF(W9006&gt;=4,"Potential Loyalist","Others"))))</f>
        <v>Potential Loyalist</v>
      </c>
    </row>
    <row r="9007" spans="1:25">
      <c r="A9007" t="s">
        <v>8411</v>
      </c>
      <c r="B9007">
        <v>32</v>
      </c>
      <c r="C9007" t="s">
        <v>19</v>
      </c>
      <c r="D9007" t="s">
        <v>25</v>
      </c>
      <c r="E9007" s="6" t="s">
        <v>21077</v>
      </c>
      <c r="F9007" t="s">
        <v>21</v>
      </c>
      <c r="G9007">
        <v>3</v>
      </c>
      <c r="H9007">
        <v>0</v>
      </c>
      <c r="I9007">
        <v>39</v>
      </c>
      <c r="J9007">
        <v>4</v>
      </c>
      <c r="K9007">
        <v>352.63</v>
      </c>
      <c r="L9007" t="str">
        <f t="shared" si="840"/>
        <v/>
      </c>
      <c r="M9007">
        <v>1</v>
      </c>
      <c r="N9007" t="str">
        <f t="shared" si="841"/>
        <v/>
      </c>
      <c r="O9007">
        <v>8</v>
      </c>
      <c r="P9007" s="11">
        <v>0</v>
      </c>
      <c r="Q9007" s="11">
        <v>0.10256410256410201</v>
      </c>
      <c r="R9007" s="12">
        <v>352.63</v>
      </c>
      <c r="S9007" t="s">
        <v>22</v>
      </c>
      <c r="T9007">
        <v>0</v>
      </c>
      <c r="U9007">
        <f t="shared" si="842"/>
        <v>5</v>
      </c>
      <c r="V9007">
        <f t="shared" si="843"/>
        <v>1</v>
      </c>
      <c r="W9007">
        <f t="shared" si="844"/>
        <v>4</v>
      </c>
      <c r="X9007" t="str">
        <f t="shared" si="845"/>
        <v>514</v>
      </c>
      <c r="Y9007" t="str">
        <f>IF(Table1[[#This Row],[RFM_Score]]="555","Champion", IF(AND(J9007&gt;=4,V9007&gt;=4),"Loyal", IF(U9007&lt;=2,"At Risk", IF(W9007&gt;=4,"Potential Loyalist","Others"))))</f>
        <v>Potential Loyalist</v>
      </c>
    </row>
    <row r="9008" spans="1:25">
      <c r="A9008" t="s">
        <v>2169</v>
      </c>
      <c r="B9008">
        <v>43</v>
      </c>
      <c r="C9008" t="s">
        <v>24</v>
      </c>
      <c r="D9008" t="s">
        <v>25</v>
      </c>
      <c r="E9008" s="6" t="s">
        <v>21078</v>
      </c>
      <c r="F9008" t="s">
        <v>21</v>
      </c>
      <c r="G9008">
        <v>2</v>
      </c>
      <c r="H9008">
        <v>0</v>
      </c>
      <c r="I9008">
        <v>60</v>
      </c>
      <c r="J9008">
        <v>4</v>
      </c>
      <c r="K9008">
        <v>352.33</v>
      </c>
      <c r="L9008" t="str">
        <f t="shared" si="840"/>
        <v/>
      </c>
      <c r="M9008">
        <v>1</v>
      </c>
      <c r="N9008" t="str">
        <f t="shared" si="841"/>
        <v/>
      </c>
      <c r="O9008">
        <v>1</v>
      </c>
      <c r="P9008" s="11">
        <v>0</v>
      </c>
      <c r="Q9008" s="11">
        <v>6.6666666666666596E-2</v>
      </c>
      <c r="R9008" s="12">
        <v>352.33</v>
      </c>
      <c r="S9008" t="s">
        <v>22</v>
      </c>
      <c r="T9008">
        <v>0</v>
      </c>
      <c r="U9008">
        <f t="shared" si="842"/>
        <v>5</v>
      </c>
      <c r="V9008">
        <f t="shared" si="843"/>
        <v>1</v>
      </c>
      <c r="W9008">
        <f t="shared" si="844"/>
        <v>4</v>
      </c>
      <c r="X9008" t="str">
        <f t="shared" si="845"/>
        <v>514</v>
      </c>
      <c r="Y9008" t="str">
        <f>IF(Table1[[#This Row],[RFM_Score]]="555","Champion", IF(AND(J9008&gt;=4,V9008&gt;=4),"Loyal", IF(U9008&lt;=2,"At Risk", IF(W9008&gt;=4,"Potential Loyalist","Others"))))</f>
        <v>Potential Loyalist</v>
      </c>
    </row>
    <row r="9009" spans="1:25">
      <c r="A9009" t="s">
        <v>9986</v>
      </c>
      <c r="B9009">
        <v>50</v>
      </c>
      <c r="C9009" t="s">
        <v>24</v>
      </c>
      <c r="D9009" t="s">
        <v>25</v>
      </c>
      <c r="E9009" s="6" t="s">
        <v>21079</v>
      </c>
      <c r="F9009" t="s">
        <v>21</v>
      </c>
      <c r="G9009">
        <v>2</v>
      </c>
      <c r="H9009">
        <v>0</v>
      </c>
      <c r="I9009">
        <v>58</v>
      </c>
      <c r="J9009">
        <v>0</v>
      </c>
      <c r="K9009">
        <v>348.93</v>
      </c>
      <c r="L9009" t="str">
        <f t="shared" si="840"/>
        <v/>
      </c>
      <c r="M9009">
        <v>1</v>
      </c>
      <c r="N9009" t="str">
        <f t="shared" si="841"/>
        <v/>
      </c>
      <c r="O9009">
        <v>46</v>
      </c>
      <c r="P9009" s="11">
        <v>0</v>
      </c>
      <c r="Q9009" s="11">
        <v>0</v>
      </c>
      <c r="R9009" s="12">
        <v>348.93</v>
      </c>
      <c r="S9009" t="s">
        <v>22</v>
      </c>
      <c r="T9009">
        <v>0</v>
      </c>
      <c r="U9009">
        <f t="shared" si="842"/>
        <v>3</v>
      </c>
      <c r="V9009">
        <f t="shared" si="843"/>
        <v>1</v>
      </c>
      <c r="W9009">
        <f t="shared" si="844"/>
        <v>4</v>
      </c>
      <c r="X9009" t="str">
        <f t="shared" si="845"/>
        <v>314</v>
      </c>
      <c r="Y9009" t="str">
        <f>IF(Table1[[#This Row],[RFM_Score]]="555","Champion", IF(AND(J9009&gt;=4,V9009&gt;=4),"Loyal", IF(U9009&lt;=2,"At Risk", IF(W9009&gt;=4,"Potential Loyalist","Others"))))</f>
        <v>Potential Loyalist</v>
      </c>
    </row>
    <row r="9010" spans="1:25">
      <c r="A9010" t="s">
        <v>9329</v>
      </c>
      <c r="B9010">
        <v>18</v>
      </c>
      <c r="C9010" t="s">
        <v>19</v>
      </c>
      <c r="D9010" t="s">
        <v>46</v>
      </c>
      <c r="E9010" s="6" t="s">
        <v>21080</v>
      </c>
      <c r="F9010" t="s">
        <v>26</v>
      </c>
      <c r="G9010">
        <v>2</v>
      </c>
      <c r="H9010">
        <v>1</v>
      </c>
      <c r="I9010">
        <v>48</v>
      </c>
      <c r="J9010">
        <v>4</v>
      </c>
      <c r="K9010">
        <v>348.89</v>
      </c>
      <c r="L9010" t="str">
        <f t="shared" si="840"/>
        <v/>
      </c>
      <c r="M9010">
        <v>1</v>
      </c>
      <c r="N9010" t="str">
        <f t="shared" si="841"/>
        <v/>
      </c>
      <c r="O9010">
        <v>13</v>
      </c>
      <c r="P9010" s="11">
        <v>0.5</v>
      </c>
      <c r="Q9010" s="11">
        <v>8.3333333333333301E-2</v>
      </c>
      <c r="R9010" s="12">
        <v>348.89</v>
      </c>
      <c r="S9010" t="s">
        <v>22</v>
      </c>
      <c r="T9010">
        <v>1</v>
      </c>
      <c r="U9010">
        <f t="shared" si="842"/>
        <v>5</v>
      </c>
      <c r="V9010">
        <f t="shared" si="843"/>
        <v>1</v>
      </c>
      <c r="W9010">
        <f t="shared" si="844"/>
        <v>4</v>
      </c>
      <c r="X9010" t="str">
        <f t="shared" si="845"/>
        <v>514</v>
      </c>
      <c r="Y9010" t="str">
        <f>IF(Table1[[#This Row],[RFM_Score]]="555","Champion", IF(AND(J9010&gt;=4,V9010&gt;=4),"Loyal", IF(U9010&lt;=2,"At Risk", IF(W9010&gt;=4,"Potential Loyalist","Others"))))</f>
        <v>Potential Loyalist</v>
      </c>
    </row>
    <row r="9011" spans="1:25">
      <c r="A9011" t="s">
        <v>6322</v>
      </c>
      <c r="B9011">
        <v>27</v>
      </c>
      <c r="C9011" t="s">
        <v>24</v>
      </c>
      <c r="D9011" t="s">
        <v>25</v>
      </c>
      <c r="E9011" s="6" t="s">
        <v>21081</v>
      </c>
      <c r="F9011" t="s">
        <v>21</v>
      </c>
      <c r="G9011">
        <v>2</v>
      </c>
      <c r="H9011">
        <v>0</v>
      </c>
      <c r="I9011">
        <v>50</v>
      </c>
      <c r="J9011">
        <v>2</v>
      </c>
      <c r="K9011">
        <v>348</v>
      </c>
      <c r="L9011" t="str">
        <f t="shared" si="840"/>
        <v/>
      </c>
      <c r="M9011">
        <v>1</v>
      </c>
      <c r="N9011" t="str">
        <f t="shared" si="841"/>
        <v/>
      </c>
      <c r="O9011">
        <v>20</v>
      </c>
      <c r="P9011" s="11">
        <v>0</v>
      </c>
      <c r="Q9011" s="11">
        <v>0.04</v>
      </c>
      <c r="R9011" s="12">
        <v>348</v>
      </c>
      <c r="S9011" t="s">
        <v>22</v>
      </c>
      <c r="T9011">
        <v>0</v>
      </c>
      <c r="U9011">
        <f t="shared" si="842"/>
        <v>5</v>
      </c>
      <c r="V9011">
        <f t="shared" si="843"/>
        <v>1</v>
      </c>
      <c r="W9011">
        <f t="shared" si="844"/>
        <v>4</v>
      </c>
      <c r="X9011" t="str">
        <f t="shared" si="845"/>
        <v>514</v>
      </c>
      <c r="Y9011" t="str">
        <f>IF(Table1[[#This Row],[RFM_Score]]="555","Champion", IF(AND(J9011&gt;=4,V9011&gt;=4),"Loyal", IF(U9011&lt;=2,"At Risk", IF(W9011&gt;=4,"Potential Loyalist","Others"))))</f>
        <v>Potential Loyalist</v>
      </c>
    </row>
    <row r="9012" spans="1:25">
      <c r="A9012" t="s">
        <v>11901</v>
      </c>
      <c r="B9012">
        <v>32</v>
      </c>
      <c r="C9012" t="s">
        <v>19</v>
      </c>
      <c r="D9012" t="s">
        <v>25</v>
      </c>
      <c r="E9012" s="6" t="s">
        <v>21082</v>
      </c>
      <c r="F9012" t="s">
        <v>30</v>
      </c>
      <c r="G9012">
        <v>2</v>
      </c>
      <c r="H9012">
        <v>2</v>
      </c>
      <c r="I9012">
        <v>46</v>
      </c>
      <c r="J9012">
        <v>1</v>
      </c>
      <c r="K9012">
        <v>347.8</v>
      </c>
      <c r="L9012" t="str">
        <f t="shared" si="840"/>
        <v/>
      </c>
      <c r="M9012">
        <v>1</v>
      </c>
      <c r="N9012" t="str">
        <f t="shared" si="841"/>
        <v/>
      </c>
      <c r="O9012">
        <v>54</v>
      </c>
      <c r="P9012" s="11">
        <v>1</v>
      </c>
      <c r="Q9012" s="11">
        <v>2.1739130434782601E-2</v>
      </c>
      <c r="R9012" s="12">
        <v>347.8</v>
      </c>
      <c r="S9012" t="s">
        <v>22</v>
      </c>
      <c r="T9012">
        <v>0</v>
      </c>
      <c r="U9012">
        <f t="shared" si="842"/>
        <v>3</v>
      </c>
      <c r="V9012">
        <f t="shared" si="843"/>
        <v>1</v>
      </c>
      <c r="W9012">
        <f t="shared" si="844"/>
        <v>4</v>
      </c>
      <c r="X9012" t="str">
        <f t="shared" si="845"/>
        <v>314</v>
      </c>
      <c r="Y9012" t="str">
        <f>IF(Table1[[#This Row],[RFM_Score]]="555","Champion", IF(AND(J9012&gt;=4,V9012&gt;=4),"Loyal", IF(U9012&lt;=2,"At Risk", IF(W9012&gt;=4,"Potential Loyalist","Others"))))</f>
        <v>Potential Loyalist</v>
      </c>
    </row>
    <row r="9013" spans="1:25">
      <c r="A9013" t="s">
        <v>6370</v>
      </c>
      <c r="B9013">
        <v>31</v>
      </c>
      <c r="C9013" t="s">
        <v>24</v>
      </c>
      <c r="D9013" t="s">
        <v>41</v>
      </c>
      <c r="E9013" s="6" t="s">
        <v>21083</v>
      </c>
      <c r="F9013" t="s">
        <v>26</v>
      </c>
      <c r="G9013">
        <v>3</v>
      </c>
      <c r="H9013">
        <v>0</v>
      </c>
      <c r="I9013">
        <v>55</v>
      </c>
      <c r="J9013">
        <v>2</v>
      </c>
      <c r="K9013">
        <v>347.79</v>
      </c>
      <c r="L9013" t="str">
        <f t="shared" si="840"/>
        <v/>
      </c>
      <c r="M9013">
        <v>1</v>
      </c>
      <c r="N9013" t="str">
        <f t="shared" si="841"/>
        <v/>
      </c>
      <c r="O9013">
        <v>55</v>
      </c>
      <c r="P9013" s="11">
        <v>0</v>
      </c>
      <c r="Q9013" s="11">
        <v>3.6363636363636299E-2</v>
      </c>
      <c r="R9013" s="12">
        <v>347.79</v>
      </c>
      <c r="S9013" t="s">
        <v>22</v>
      </c>
      <c r="T9013">
        <v>0</v>
      </c>
      <c r="U9013">
        <f t="shared" si="842"/>
        <v>3</v>
      </c>
      <c r="V9013">
        <f t="shared" si="843"/>
        <v>1</v>
      </c>
      <c r="W9013">
        <f t="shared" si="844"/>
        <v>4</v>
      </c>
      <c r="X9013" t="str">
        <f t="shared" si="845"/>
        <v>314</v>
      </c>
      <c r="Y9013" t="str">
        <f>IF(Table1[[#This Row],[RFM_Score]]="555","Champion", IF(AND(J9013&gt;=4,V9013&gt;=4),"Loyal", IF(U9013&lt;=2,"At Risk", IF(W9013&gt;=4,"Potential Loyalist","Others"))))</f>
        <v>Potential Loyalist</v>
      </c>
    </row>
    <row r="9014" spans="1:25">
      <c r="A9014" t="s">
        <v>7086</v>
      </c>
      <c r="B9014">
        <v>21</v>
      </c>
      <c r="C9014" t="s">
        <v>24</v>
      </c>
      <c r="D9014" t="s">
        <v>25</v>
      </c>
      <c r="E9014" s="6" t="s">
        <v>21084</v>
      </c>
      <c r="F9014" t="s">
        <v>26</v>
      </c>
      <c r="G9014">
        <v>2</v>
      </c>
      <c r="H9014">
        <v>1</v>
      </c>
      <c r="I9014">
        <v>43</v>
      </c>
      <c r="J9014">
        <v>2</v>
      </c>
      <c r="K9014">
        <v>347.66</v>
      </c>
      <c r="L9014" t="str">
        <f t="shared" si="840"/>
        <v/>
      </c>
      <c r="M9014">
        <v>1</v>
      </c>
      <c r="N9014" t="str">
        <f t="shared" si="841"/>
        <v/>
      </c>
      <c r="O9014">
        <v>11</v>
      </c>
      <c r="P9014" s="11">
        <v>0.5</v>
      </c>
      <c r="Q9014" s="11">
        <v>4.6511627906976702E-2</v>
      </c>
      <c r="R9014" s="12">
        <v>347.66</v>
      </c>
      <c r="S9014" t="s">
        <v>22</v>
      </c>
      <c r="T9014">
        <v>0</v>
      </c>
      <c r="U9014">
        <f t="shared" si="842"/>
        <v>5</v>
      </c>
      <c r="V9014">
        <f t="shared" si="843"/>
        <v>1</v>
      </c>
      <c r="W9014">
        <f t="shared" si="844"/>
        <v>4</v>
      </c>
      <c r="X9014" t="str">
        <f t="shared" si="845"/>
        <v>514</v>
      </c>
      <c r="Y9014" t="str">
        <f>IF(Table1[[#This Row],[RFM_Score]]="555","Champion", IF(AND(J9014&gt;=4,V9014&gt;=4),"Loyal", IF(U9014&lt;=2,"At Risk", IF(W9014&gt;=4,"Potential Loyalist","Others"))))</f>
        <v>Potential Loyalist</v>
      </c>
    </row>
    <row r="9015" spans="1:25">
      <c r="A9015" t="s">
        <v>6045</v>
      </c>
      <c r="B9015">
        <v>48</v>
      </c>
      <c r="C9015" t="s">
        <v>24</v>
      </c>
      <c r="D9015" t="s">
        <v>25</v>
      </c>
      <c r="E9015" s="6" t="s">
        <v>21085</v>
      </c>
      <c r="F9015" t="s">
        <v>30</v>
      </c>
      <c r="G9015">
        <v>5</v>
      </c>
      <c r="H9015">
        <v>1</v>
      </c>
      <c r="I9015">
        <v>55</v>
      </c>
      <c r="J9015">
        <v>3</v>
      </c>
      <c r="K9015">
        <v>347.15</v>
      </c>
      <c r="L9015" t="str">
        <f t="shared" si="840"/>
        <v/>
      </c>
      <c r="M9015">
        <v>1</v>
      </c>
      <c r="N9015" t="str">
        <f t="shared" si="841"/>
        <v/>
      </c>
      <c r="O9015">
        <v>27</v>
      </c>
      <c r="P9015" s="11">
        <v>0.2</v>
      </c>
      <c r="Q9015" s="11">
        <v>5.4545454545454501E-2</v>
      </c>
      <c r="R9015" s="12">
        <v>347.15</v>
      </c>
      <c r="S9015" t="s">
        <v>22</v>
      </c>
      <c r="T9015">
        <v>0</v>
      </c>
      <c r="U9015">
        <f t="shared" si="842"/>
        <v>4</v>
      </c>
      <c r="V9015">
        <f t="shared" si="843"/>
        <v>1</v>
      </c>
      <c r="W9015">
        <f t="shared" si="844"/>
        <v>4</v>
      </c>
      <c r="X9015" t="str">
        <f t="shared" si="845"/>
        <v>414</v>
      </c>
      <c r="Y9015" t="str">
        <f>IF(Table1[[#This Row],[RFM_Score]]="555","Champion", IF(AND(J9015&gt;=4,V9015&gt;=4),"Loyal", IF(U9015&lt;=2,"At Risk", IF(W9015&gt;=4,"Potential Loyalist","Others"))))</f>
        <v>Potential Loyalist</v>
      </c>
    </row>
    <row r="9016" spans="1:25">
      <c r="A9016" t="s">
        <v>8626</v>
      </c>
      <c r="B9016">
        <v>32</v>
      </c>
      <c r="C9016" t="s">
        <v>24</v>
      </c>
      <c r="D9016" t="s">
        <v>20</v>
      </c>
      <c r="E9016" s="6" t="s">
        <v>21086</v>
      </c>
      <c r="F9016" t="s">
        <v>62</v>
      </c>
      <c r="G9016">
        <v>0</v>
      </c>
      <c r="H9016">
        <v>0</v>
      </c>
      <c r="I9016">
        <v>44</v>
      </c>
      <c r="J9016">
        <v>1</v>
      </c>
      <c r="K9016">
        <v>347.11</v>
      </c>
      <c r="L9016" t="str">
        <f t="shared" si="840"/>
        <v/>
      </c>
      <c r="M9016">
        <v>1</v>
      </c>
      <c r="N9016" t="str">
        <f t="shared" si="841"/>
        <v/>
      </c>
      <c r="O9016">
        <v>41</v>
      </c>
      <c r="P9016" s="11">
        <v>0</v>
      </c>
      <c r="Q9016" s="11">
        <v>2.27272727272727E-2</v>
      </c>
      <c r="R9016" s="12">
        <v>347.11</v>
      </c>
      <c r="S9016" t="s">
        <v>22</v>
      </c>
      <c r="T9016">
        <v>0</v>
      </c>
      <c r="U9016">
        <f t="shared" si="842"/>
        <v>3</v>
      </c>
      <c r="V9016">
        <f t="shared" si="843"/>
        <v>1</v>
      </c>
      <c r="W9016">
        <f t="shared" si="844"/>
        <v>4</v>
      </c>
      <c r="X9016" t="str">
        <f t="shared" si="845"/>
        <v>314</v>
      </c>
      <c r="Y9016" t="str">
        <f>IF(Table1[[#This Row],[RFM_Score]]="555","Champion", IF(AND(J9016&gt;=4,V9016&gt;=4),"Loyal", IF(U9016&lt;=2,"At Risk", IF(W9016&gt;=4,"Potential Loyalist","Others"))))</f>
        <v>Potential Loyalist</v>
      </c>
    </row>
    <row r="9017" spans="1:25">
      <c r="A9017" t="s">
        <v>8365</v>
      </c>
      <c r="B9017">
        <v>35</v>
      </c>
      <c r="C9017" t="s">
        <v>19</v>
      </c>
      <c r="D9017" t="s">
        <v>25</v>
      </c>
      <c r="E9017" s="6" t="s">
        <v>21087</v>
      </c>
      <c r="F9017" t="s">
        <v>60</v>
      </c>
      <c r="G9017">
        <v>3</v>
      </c>
      <c r="H9017">
        <v>1</v>
      </c>
      <c r="I9017">
        <v>46</v>
      </c>
      <c r="J9017">
        <v>0</v>
      </c>
      <c r="K9017">
        <v>347.06</v>
      </c>
      <c r="L9017" t="str">
        <f t="shared" si="840"/>
        <v/>
      </c>
      <c r="M9017">
        <v>1</v>
      </c>
      <c r="N9017" t="str">
        <f t="shared" si="841"/>
        <v/>
      </c>
      <c r="O9017">
        <v>21</v>
      </c>
      <c r="P9017" s="11">
        <v>0.33333333333333298</v>
      </c>
      <c r="Q9017" s="11">
        <v>0</v>
      </c>
      <c r="R9017" s="12">
        <v>347.06</v>
      </c>
      <c r="S9017" t="s">
        <v>22</v>
      </c>
      <c r="T9017">
        <v>0</v>
      </c>
      <c r="U9017">
        <f t="shared" si="842"/>
        <v>4</v>
      </c>
      <c r="V9017">
        <f t="shared" si="843"/>
        <v>1</v>
      </c>
      <c r="W9017">
        <f t="shared" si="844"/>
        <v>4</v>
      </c>
      <c r="X9017" t="str">
        <f t="shared" si="845"/>
        <v>414</v>
      </c>
      <c r="Y9017" t="str">
        <f>IF(Table1[[#This Row],[RFM_Score]]="555","Champion", IF(AND(J9017&gt;=4,V9017&gt;=4),"Loyal", IF(U9017&lt;=2,"At Risk", IF(W9017&gt;=4,"Potential Loyalist","Others"))))</f>
        <v>Potential Loyalist</v>
      </c>
    </row>
    <row r="9018" spans="1:25">
      <c r="A9018" t="s">
        <v>7550</v>
      </c>
      <c r="B9018">
        <v>29</v>
      </c>
      <c r="C9018" t="s">
        <v>19</v>
      </c>
      <c r="D9018" t="s">
        <v>29</v>
      </c>
      <c r="E9018" s="6" t="s">
        <v>21088</v>
      </c>
      <c r="F9018" t="s">
        <v>21</v>
      </c>
      <c r="G9018">
        <v>6</v>
      </c>
      <c r="H9018">
        <v>2</v>
      </c>
      <c r="I9018">
        <v>71</v>
      </c>
      <c r="J9018">
        <v>4</v>
      </c>
      <c r="K9018">
        <v>346.72</v>
      </c>
      <c r="L9018" t="str">
        <f t="shared" si="840"/>
        <v/>
      </c>
      <c r="M9018">
        <v>1</v>
      </c>
      <c r="N9018" t="str">
        <f t="shared" si="841"/>
        <v/>
      </c>
      <c r="O9018">
        <v>69</v>
      </c>
      <c r="P9018" s="11">
        <v>0.33333333333333298</v>
      </c>
      <c r="Q9018" s="11">
        <v>5.6338028169014003E-2</v>
      </c>
      <c r="R9018" s="12">
        <v>346.72</v>
      </c>
      <c r="S9018" t="s">
        <v>22</v>
      </c>
      <c r="T9018">
        <v>0</v>
      </c>
      <c r="U9018">
        <f t="shared" si="842"/>
        <v>3</v>
      </c>
      <c r="V9018">
        <f t="shared" si="843"/>
        <v>1</v>
      </c>
      <c r="W9018">
        <f t="shared" si="844"/>
        <v>4</v>
      </c>
      <c r="X9018" t="str">
        <f t="shared" si="845"/>
        <v>314</v>
      </c>
      <c r="Y9018" t="str">
        <f>IF(Table1[[#This Row],[RFM_Score]]="555","Champion", IF(AND(J9018&gt;=4,V9018&gt;=4),"Loyal", IF(U9018&lt;=2,"At Risk", IF(W9018&gt;=4,"Potential Loyalist","Others"))))</f>
        <v>Potential Loyalist</v>
      </c>
    </row>
    <row r="9019" spans="1:25">
      <c r="A9019" t="s">
        <v>8763</v>
      </c>
      <c r="B9019">
        <v>70</v>
      </c>
      <c r="C9019" t="s">
        <v>19</v>
      </c>
      <c r="D9019" t="s">
        <v>25</v>
      </c>
      <c r="E9019" s="6" t="s">
        <v>21089</v>
      </c>
      <c r="F9019" t="s">
        <v>26</v>
      </c>
      <c r="G9019">
        <v>5</v>
      </c>
      <c r="H9019">
        <v>0</v>
      </c>
      <c r="I9019">
        <v>51</v>
      </c>
      <c r="J9019">
        <v>1</v>
      </c>
      <c r="K9019">
        <v>346.34</v>
      </c>
      <c r="L9019" t="str">
        <f t="shared" si="840"/>
        <v/>
      </c>
      <c r="M9019">
        <v>1</v>
      </c>
      <c r="N9019" t="str">
        <f t="shared" si="841"/>
        <v/>
      </c>
      <c r="O9019">
        <v>55</v>
      </c>
      <c r="P9019" s="11">
        <v>0</v>
      </c>
      <c r="Q9019" s="11">
        <v>1.9607843137254902E-2</v>
      </c>
      <c r="R9019" s="12">
        <v>346.34</v>
      </c>
      <c r="S9019" t="s">
        <v>22</v>
      </c>
      <c r="T9019">
        <v>0</v>
      </c>
      <c r="U9019">
        <f t="shared" si="842"/>
        <v>3</v>
      </c>
      <c r="V9019">
        <f t="shared" si="843"/>
        <v>1</v>
      </c>
      <c r="W9019">
        <f t="shared" si="844"/>
        <v>4</v>
      </c>
      <c r="X9019" t="str">
        <f t="shared" si="845"/>
        <v>314</v>
      </c>
      <c r="Y9019" t="str">
        <f>IF(Table1[[#This Row],[RFM_Score]]="555","Champion", IF(AND(J9019&gt;=4,V9019&gt;=4),"Loyal", IF(U9019&lt;=2,"At Risk", IF(W9019&gt;=4,"Potential Loyalist","Others"))))</f>
        <v>Potential Loyalist</v>
      </c>
    </row>
    <row r="9020" spans="1:25">
      <c r="A9020" t="s">
        <v>6910</v>
      </c>
      <c r="B9020">
        <v>29</v>
      </c>
      <c r="C9020" t="s">
        <v>19</v>
      </c>
      <c r="D9020" t="s">
        <v>46</v>
      </c>
      <c r="E9020" s="6" t="s">
        <v>21090</v>
      </c>
      <c r="F9020" t="s">
        <v>26</v>
      </c>
      <c r="G9020">
        <v>2</v>
      </c>
      <c r="H9020">
        <v>1</v>
      </c>
      <c r="I9020">
        <v>57</v>
      </c>
      <c r="J9020">
        <v>3</v>
      </c>
      <c r="K9020">
        <v>345.93</v>
      </c>
      <c r="L9020" t="str">
        <f t="shared" si="840"/>
        <v/>
      </c>
      <c r="M9020">
        <v>1</v>
      </c>
      <c r="N9020" t="str">
        <f t="shared" si="841"/>
        <v/>
      </c>
      <c r="O9020">
        <v>19</v>
      </c>
      <c r="P9020" s="11">
        <v>0.5</v>
      </c>
      <c r="Q9020" s="11">
        <v>5.2631578947368397E-2</v>
      </c>
      <c r="R9020" s="12">
        <v>345.93</v>
      </c>
      <c r="S9020" t="s">
        <v>22</v>
      </c>
      <c r="T9020">
        <v>0</v>
      </c>
      <c r="U9020">
        <f t="shared" si="842"/>
        <v>5</v>
      </c>
      <c r="V9020">
        <f t="shared" si="843"/>
        <v>1</v>
      </c>
      <c r="W9020">
        <f t="shared" si="844"/>
        <v>4</v>
      </c>
      <c r="X9020" t="str">
        <f t="shared" si="845"/>
        <v>514</v>
      </c>
      <c r="Y9020" t="str">
        <f>IF(Table1[[#This Row],[RFM_Score]]="555","Champion", IF(AND(J9020&gt;=4,V9020&gt;=4),"Loyal", IF(U9020&lt;=2,"At Risk", IF(W9020&gt;=4,"Potential Loyalist","Others"))))</f>
        <v>Potential Loyalist</v>
      </c>
    </row>
    <row r="9021" spans="1:25">
      <c r="A9021" t="s">
        <v>11145</v>
      </c>
      <c r="B9021">
        <v>32</v>
      </c>
      <c r="C9021" t="s">
        <v>19</v>
      </c>
      <c r="D9021" t="s">
        <v>25</v>
      </c>
      <c r="E9021" s="6" t="s">
        <v>21091</v>
      </c>
      <c r="F9021" t="s">
        <v>30</v>
      </c>
      <c r="G9021">
        <v>3</v>
      </c>
      <c r="H9021">
        <v>1</v>
      </c>
      <c r="I9021">
        <v>53</v>
      </c>
      <c r="J9021">
        <v>5</v>
      </c>
      <c r="K9021">
        <v>345.18</v>
      </c>
      <c r="L9021" t="str">
        <f t="shared" si="840"/>
        <v/>
      </c>
      <c r="M9021">
        <v>1</v>
      </c>
      <c r="N9021" t="str">
        <f t="shared" si="841"/>
        <v/>
      </c>
      <c r="O9021">
        <v>18</v>
      </c>
      <c r="P9021" s="11">
        <v>0.33333333333333298</v>
      </c>
      <c r="Q9021" s="11">
        <v>9.4339622641509399E-2</v>
      </c>
      <c r="R9021" s="12">
        <v>345.18</v>
      </c>
      <c r="S9021" t="s">
        <v>22</v>
      </c>
      <c r="T9021">
        <v>0</v>
      </c>
      <c r="U9021">
        <f t="shared" si="842"/>
        <v>5</v>
      </c>
      <c r="V9021">
        <f t="shared" si="843"/>
        <v>1</v>
      </c>
      <c r="W9021">
        <f t="shared" si="844"/>
        <v>4</v>
      </c>
      <c r="X9021" t="str">
        <f t="shared" si="845"/>
        <v>514</v>
      </c>
      <c r="Y9021" t="str">
        <f>IF(Table1[[#This Row],[RFM_Score]]="555","Champion", IF(AND(J9021&gt;=4,V9021&gt;=4),"Loyal", IF(U9021&lt;=2,"At Risk", IF(W9021&gt;=4,"Potential Loyalist","Others"))))</f>
        <v>Potential Loyalist</v>
      </c>
    </row>
    <row r="9022" spans="1:25">
      <c r="A9022" t="s">
        <v>1845</v>
      </c>
      <c r="B9022">
        <v>18</v>
      </c>
      <c r="C9022" t="s">
        <v>19</v>
      </c>
      <c r="D9022" t="s">
        <v>25</v>
      </c>
      <c r="E9022" s="6" t="s">
        <v>21092</v>
      </c>
      <c r="F9022" t="s">
        <v>30</v>
      </c>
      <c r="G9022">
        <v>3</v>
      </c>
      <c r="H9022">
        <v>3</v>
      </c>
      <c r="I9022">
        <v>43</v>
      </c>
      <c r="J9022">
        <v>3</v>
      </c>
      <c r="K9022">
        <v>344.6</v>
      </c>
      <c r="L9022" t="str">
        <f t="shared" si="840"/>
        <v/>
      </c>
      <c r="M9022">
        <v>1</v>
      </c>
      <c r="N9022" t="str">
        <f t="shared" si="841"/>
        <v/>
      </c>
      <c r="O9022">
        <v>36</v>
      </c>
      <c r="P9022" s="11">
        <v>1</v>
      </c>
      <c r="Q9022" s="11">
        <v>6.9767441860465101E-2</v>
      </c>
      <c r="R9022" s="12">
        <v>344.6</v>
      </c>
      <c r="S9022" t="s">
        <v>22</v>
      </c>
      <c r="T9022">
        <v>0</v>
      </c>
      <c r="U9022">
        <f t="shared" si="842"/>
        <v>4</v>
      </c>
      <c r="V9022">
        <f t="shared" si="843"/>
        <v>1</v>
      </c>
      <c r="W9022">
        <f t="shared" si="844"/>
        <v>4</v>
      </c>
      <c r="X9022" t="str">
        <f t="shared" si="845"/>
        <v>414</v>
      </c>
      <c r="Y9022" t="str">
        <f>IF(Table1[[#This Row],[RFM_Score]]="555","Champion", IF(AND(J9022&gt;=4,V9022&gt;=4),"Loyal", IF(U9022&lt;=2,"At Risk", IF(W9022&gt;=4,"Potential Loyalist","Others"))))</f>
        <v>Potential Loyalist</v>
      </c>
    </row>
    <row r="9023" spans="1:25">
      <c r="A9023" t="s">
        <v>11113</v>
      </c>
      <c r="B9023">
        <v>28</v>
      </c>
      <c r="C9023" t="s">
        <v>33</v>
      </c>
      <c r="D9023" t="s">
        <v>35</v>
      </c>
      <c r="E9023" s="6" t="s">
        <v>21093</v>
      </c>
      <c r="F9023" t="s">
        <v>62</v>
      </c>
      <c r="G9023">
        <v>4</v>
      </c>
      <c r="H9023">
        <v>3</v>
      </c>
      <c r="I9023">
        <v>42</v>
      </c>
      <c r="J9023">
        <v>0</v>
      </c>
      <c r="K9023">
        <v>344.39</v>
      </c>
      <c r="L9023" t="str">
        <f t="shared" si="840"/>
        <v/>
      </c>
      <c r="M9023">
        <v>1</v>
      </c>
      <c r="N9023" t="str">
        <f t="shared" si="841"/>
        <v/>
      </c>
      <c r="O9023">
        <v>18</v>
      </c>
      <c r="P9023" s="11">
        <v>0.75</v>
      </c>
      <c r="Q9023" s="11">
        <v>0</v>
      </c>
      <c r="R9023" s="12">
        <v>344.39</v>
      </c>
      <c r="S9023" t="s">
        <v>22</v>
      </c>
      <c r="T9023">
        <v>0</v>
      </c>
      <c r="U9023">
        <f t="shared" si="842"/>
        <v>5</v>
      </c>
      <c r="V9023">
        <f t="shared" si="843"/>
        <v>1</v>
      </c>
      <c r="W9023">
        <f t="shared" si="844"/>
        <v>4</v>
      </c>
      <c r="X9023" t="str">
        <f t="shared" si="845"/>
        <v>514</v>
      </c>
      <c r="Y9023" t="str">
        <f>IF(Table1[[#This Row],[RFM_Score]]="555","Champion", IF(AND(J9023&gt;=4,V9023&gt;=4),"Loyal", IF(U9023&lt;=2,"At Risk", IF(W9023&gt;=4,"Potential Loyalist","Others"))))</f>
        <v>Potential Loyalist</v>
      </c>
    </row>
    <row r="9024" spans="1:25">
      <c r="A9024" t="s">
        <v>2756</v>
      </c>
      <c r="B9024">
        <v>36</v>
      </c>
      <c r="C9024" t="s">
        <v>24</v>
      </c>
      <c r="D9024" t="s">
        <v>49</v>
      </c>
      <c r="E9024" s="6" t="s">
        <v>21094</v>
      </c>
      <c r="F9024" t="s">
        <v>62</v>
      </c>
      <c r="G9024">
        <v>3</v>
      </c>
      <c r="H9024">
        <v>0</v>
      </c>
      <c r="I9024">
        <v>45</v>
      </c>
      <c r="J9024">
        <v>2</v>
      </c>
      <c r="K9024">
        <v>344.36</v>
      </c>
      <c r="L9024" t="str">
        <f t="shared" si="840"/>
        <v/>
      </c>
      <c r="M9024">
        <v>1</v>
      </c>
      <c r="N9024" t="str">
        <f t="shared" si="841"/>
        <v/>
      </c>
      <c r="O9024">
        <v>24</v>
      </c>
      <c r="P9024" s="11">
        <v>0</v>
      </c>
      <c r="Q9024" s="11">
        <v>4.4444444444444398E-2</v>
      </c>
      <c r="R9024" s="12">
        <v>344.36</v>
      </c>
      <c r="S9024" t="s">
        <v>22</v>
      </c>
      <c r="T9024">
        <v>0</v>
      </c>
      <c r="U9024">
        <f t="shared" si="842"/>
        <v>4</v>
      </c>
      <c r="V9024">
        <f t="shared" si="843"/>
        <v>1</v>
      </c>
      <c r="W9024">
        <f t="shared" si="844"/>
        <v>4</v>
      </c>
      <c r="X9024" t="str">
        <f t="shared" si="845"/>
        <v>414</v>
      </c>
      <c r="Y9024" t="str">
        <f>IF(Table1[[#This Row],[RFM_Score]]="555","Champion", IF(AND(J9024&gt;=4,V9024&gt;=4),"Loyal", IF(U9024&lt;=2,"At Risk", IF(W9024&gt;=4,"Potential Loyalist","Others"))))</f>
        <v>Potential Loyalist</v>
      </c>
    </row>
    <row r="9025" spans="1:25">
      <c r="A9025" t="s">
        <v>7424</v>
      </c>
      <c r="B9025">
        <v>38</v>
      </c>
      <c r="C9025" t="s">
        <v>19</v>
      </c>
      <c r="D9025" t="s">
        <v>35</v>
      </c>
      <c r="E9025" s="6" t="s">
        <v>21095</v>
      </c>
      <c r="F9025" t="s">
        <v>62</v>
      </c>
      <c r="G9025">
        <v>7</v>
      </c>
      <c r="H9025">
        <v>2</v>
      </c>
      <c r="I9025">
        <v>47</v>
      </c>
      <c r="J9025">
        <v>8</v>
      </c>
      <c r="K9025">
        <v>343.71</v>
      </c>
      <c r="L9025" t="str">
        <f t="shared" si="840"/>
        <v/>
      </c>
      <c r="M9025">
        <v>1</v>
      </c>
      <c r="N9025" t="str">
        <f t="shared" si="841"/>
        <v/>
      </c>
      <c r="O9025">
        <v>33</v>
      </c>
      <c r="P9025" s="11">
        <v>0.28571428571428498</v>
      </c>
      <c r="Q9025" s="11">
        <v>0.170212765957446</v>
      </c>
      <c r="R9025" s="12">
        <v>343.71</v>
      </c>
      <c r="S9025" t="s">
        <v>22</v>
      </c>
      <c r="T9025">
        <v>0</v>
      </c>
      <c r="U9025">
        <f t="shared" si="842"/>
        <v>4</v>
      </c>
      <c r="V9025">
        <f t="shared" si="843"/>
        <v>1</v>
      </c>
      <c r="W9025">
        <f t="shared" si="844"/>
        <v>4</v>
      </c>
      <c r="X9025" t="str">
        <f t="shared" si="845"/>
        <v>414</v>
      </c>
      <c r="Y9025" t="str">
        <f>IF(Table1[[#This Row],[RFM_Score]]="555","Champion", IF(AND(J9025&gt;=4,V9025&gt;=4),"Loyal", IF(U9025&lt;=2,"At Risk", IF(W9025&gt;=4,"Potential Loyalist","Others"))))</f>
        <v>Potential Loyalist</v>
      </c>
    </row>
    <row r="9026" spans="1:25">
      <c r="A9026" t="s">
        <v>749</v>
      </c>
      <c r="B9026">
        <v>28</v>
      </c>
      <c r="C9026" t="s">
        <v>24</v>
      </c>
      <c r="D9026" t="s">
        <v>29</v>
      </c>
      <c r="E9026" s="6" t="s">
        <v>21096</v>
      </c>
      <c r="F9026" t="s">
        <v>60</v>
      </c>
      <c r="G9026">
        <v>1</v>
      </c>
      <c r="H9026">
        <v>1</v>
      </c>
      <c r="I9026">
        <v>43</v>
      </c>
      <c r="J9026">
        <v>3</v>
      </c>
      <c r="K9026">
        <v>343.53</v>
      </c>
      <c r="L9026" t="str">
        <f t="shared" ref="L9026:L9089" si="846">IF(OR(K9026&lt;$AC$10, K9026&gt;$AC$11), "OUTLIER", "")</f>
        <v/>
      </c>
      <c r="M9026">
        <v>1</v>
      </c>
      <c r="N9026" t="str">
        <f t="shared" ref="N9026:N9089" si="847">IF(OR(M9026&lt;$AC$16, M9026&gt;$AC$17), "OUTLIER", "")</f>
        <v/>
      </c>
      <c r="O9026">
        <v>48</v>
      </c>
      <c r="P9026" s="11">
        <v>1</v>
      </c>
      <c r="Q9026" s="11">
        <v>6.9767441860465101E-2</v>
      </c>
      <c r="R9026" s="12">
        <v>343.53</v>
      </c>
      <c r="S9026" t="s">
        <v>22</v>
      </c>
      <c r="T9026">
        <v>1</v>
      </c>
      <c r="U9026">
        <f t="shared" ref="U9026:U9089" si="848">IF(O9026&lt;=20,5,IF(O9026&lt;=40,4,IF(O9026&lt;=70,3,IF(O9026&lt;=100,2,1))))</f>
        <v>3</v>
      </c>
      <c r="V9026">
        <f t="shared" ref="V9026:V9089" si="849">IF(M9026&gt;=11,5,IF(M9026&gt;=9,4,IF(M9026&gt;=7,3,IF(M9026&gt;=5,2,1))))</f>
        <v>1</v>
      </c>
      <c r="W9026">
        <f t="shared" ref="W9026:W9089" si="850">IF(K9026&gt;=500,5,IF(K9026&gt;=300,4,IF(K9026&gt;=150,3,IF(K9026&gt;=50,2,1))))</f>
        <v>4</v>
      </c>
      <c r="X9026" t="str">
        <f t="shared" ref="X9026:X9089" si="851">U9026 &amp; V9026 &amp; W9026</f>
        <v>314</v>
      </c>
      <c r="Y9026" t="str">
        <f>IF(Table1[[#This Row],[RFM_Score]]="555","Champion", IF(AND(J9026&gt;=4,V9026&gt;=4),"Loyal", IF(U9026&lt;=2,"At Risk", IF(W9026&gt;=4,"Potential Loyalist","Others"))))</f>
        <v>Potential Loyalist</v>
      </c>
    </row>
    <row r="9027" spans="1:25">
      <c r="A9027" t="s">
        <v>3202</v>
      </c>
      <c r="B9027">
        <v>18</v>
      </c>
      <c r="C9027" t="s">
        <v>24</v>
      </c>
      <c r="D9027" t="s">
        <v>41</v>
      </c>
      <c r="E9027" s="6" t="s">
        <v>21097</v>
      </c>
      <c r="F9027" t="s">
        <v>37</v>
      </c>
      <c r="G9027">
        <v>3</v>
      </c>
      <c r="H9027">
        <v>1</v>
      </c>
      <c r="I9027">
        <v>46</v>
      </c>
      <c r="J9027">
        <v>2</v>
      </c>
      <c r="K9027">
        <v>343.4</v>
      </c>
      <c r="L9027" t="str">
        <f t="shared" si="846"/>
        <v/>
      </c>
      <c r="M9027">
        <v>1</v>
      </c>
      <c r="N9027" t="str">
        <f t="shared" si="847"/>
        <v/>
      </c>
      <c r="O9027">
        <v>23</v>
      </c>
      <c r="P9027" s="11">
        <v>0.33333333333333298</v>
      </c>
      <c r="Q9027" s="11">
        <v>4.3478260869565202E-2</v>
      </c>
      <c r="R9027" s="12">
        <v>343.4</v>
      </c>
      <c r="S9027" t="s">
        <v>22</v>
      </c>
      <c r="T9027">
        <v>0</v>
      </c>
      <c r="U9027">
        <f t="shared" si="848"/>
        <v>4</v>
      </c>
      <c r="V9027">
        <f t="shared" si="849"/>
        <v>1</v>
      </c>
      <c r="W9027">
        <f t="shared" si="850"/>
        <v>4</v>
      </c>
      <c r="X9027" t="str">
        <f t="shared" si="851"/>
        <v>414</v>
      </c>
      <c r="Y9027" t="str">
        <f>IF(Table1[[#This Row],[RFM_Score]]="555","Champion", IF(AND(J9027&gt;=4,V9027&gt;=4),"Loyal", IF(U9027&lt;=2,"At Risk", IF(W9027&gt;=4,"Potential Loyalist","Others"))))</f>
        <v>Potential Loyalist</v>
      </c>
    </row>
    <row r="9028" spans="1:25">
      <c r="A9028" t="s">
        <v>4834</v>
      </c>
      <c r="B9028">
        <v>18</v>
      </c>
      <c r="C9028" t="s">
        <v>19</v>
      </c>
      <c r="D9028" t="s">
        <v>29</v>
      </c>
      <c r="E9028" s="6" t="s">
        <v>21098</v>
      </c>
      <c r="F9028" t="s">
        <v>21</v>
      </c>
      <c r="G9028">
        <v>3</v>
      </c>
      <c r="H9028">
        <v>0</v>
      </c>
      <c r="I9028">
        <v>63</v>
      </c>
      <c r="J9028">
        <v>4</v>
      </c>
      <c r="K9028">
        <v>343.4</v>
      </c>
      <c r="L9028" t="str">
        <f t="shared" si="846"/>
        <v/>
      </c>
      <c r="M9028">
        <v>1</v>
      </c>
      <c r="N9028" t="str">
        <f t="shared" si="847"/>
        <v/>
      </c>
      <c r="O9028">
        <v>10</v>
      </c>
      <c r="P9028" s="11">
        <v>0</v>
      </c>
      <c r="Q9028" s="11">
        <v>6.3492063492063405E-2</v>
      </c>
      <c r="R9028" s="12">
        <v>343.4</v>
      </c>
      <c r="S9028" t="s">
        <v>22</v>
      </c>
      <c r="T9028">
        <v>0</v>
      </c>
      <c r="U9028">
        <f t="shared" si="848"/>
        <v>5</v>
      </c>
      <c r="V9028">
        <f t="shared" si="849"/>
        <v>1</v>
      </c>
      <c r="W9028">
        <f t="shared" si="850"/>
        <v>4</v>
      </c>
      <c r="X9028" t="str">
        <f t="shared" si="851"/>
        <v>514</v>
      </c>
      <c r="Y9028" t="str">
        <f>IF(Table1[[#This Row],[RFM_Score]]="555","Champion", IF(AND(J9028&gt;=4,V9028&gt;=4),"Loyal", IF(U9028&lt;=2,"At Risk", IF(W9028&gt;=4,"Potential Loyalist","Others"))))</f>
        <v>Potential Loyalist</v>
      </c>
    </row>
    <row r="9029" spans="1:25">
      <c r="A9029" t="s">
        <v>5987</v>
      </c>
      <c r="B9029">
        <v>36</v>
      </c>
      <c r="C9029" t="s">
        <v>24</v>
      </c>
      <c r="D9029" t="s">
        <v>41</v>
      </c>
      <c r="E9029" s="6" t="s">
        <v>21099</v>
      </c>
      <c r="F9029" t="s">
        <v>21</v>
      </c>
      <c r="G9029">
        <v>3</v>
      </c>
      <c r="H9029">
        <v>2</v>
      </c>
      <c r="I9029">
        <v>50</v>
      </c>
      <c r="J9029">
        <v>1</v>
      </c>
      <c r="K9029">
        <v>343.25</v>
      </c>
      <c r="L9029" t="str">
        <f t="shared" si="846"/>
        <v/>
      </c>
      <c r="M9029">
        <v>1</v>
      </c>
      <c r="N9029" t="str">
        <f t="shared" si="847"/>
        <v/>
      </c>
      <c r="O9029">
        <v>14</v>
      </c>
      <c r="P9029" s="11">
        <v>0.66666666666666596</v>
      </c>
      <c r="Q9029" s="11">
        <v>0.02</v>
      </c>
      <c r="R9029" s="12">
        <v>343.25</v>
      </c>
      <c r="S9029" t="s">
        <v>22</v>
      </c>
      <c r="T9029">
        <v>0</v>
      </c>
      <c r="U9029">
        <f t="shared" si="848"/>
        <v>5</v>
      </c>
      <c r="V9029">
        <f t="shared" si="849"/>
        <v>1</v>
      </c>
      <c r="W9029">
        <f t="shared" si="850"/>
        <v>4</v>
      </c>
      <c r="X9029" t="str">
        <f t="shared" si="851"/>
        <v>514</v>
      </c>
      <c r="Y9029" t="str">
        <f>IF(Table1[[#This Row],[RFM_Score]]="555","Champion", IF(AND(J9029&gt;=4,V9029&gt;=4),"Loyal", IF(U9029&lt;=2,"At Risk", IF(W9029&gt;=4,"Potential Loyalist","Others"))))</f>
        <v>Potential Loyalist</v>
      </c>
    </row>
    <row r="9030" spans="1:25">
      <c r="A9030" t="s">
        <v>4181</v>
      </c>
      <c r="B9030">
        <v>18</v>
      </c>
      <c r="C9030" t="s">
        <v>24</v>
      </c>
      <c r="D9030" t="s">
        <v>46</v>
      </c>
      <c r="E9030" s="6" t="s">
        <v>21100</v>
      </c>
      <c r="F9030" t="s">
        <v>26</v>
      </c>
      <c r="G9030">
        <v>2</v>
      </c>
      <c r="H9030">
        <v>0</v>
      </c>
      <c r="I9030">
        <v>52</v>
      </c>
      <c r="J9030">
        <v>1</v>
      </c>
      <c r="K9030">
        <v>343.1</v>
      </c>
      <c r="L9030" t="str">
        <f t="shared" si="846"/>
        <v/>
      </c>
      <c r="M9030">
        <v>1</v>
      </c>
      <c r="N9030" t="str">
        <f t="shared" si="847"/>
        <v/>
      </c>
      <c r="O9030">
        <v>126</v>
      </c>
      <c r="P9030" s="11">
        <v>0</v>
      </c>
      <c r="Q9030" s="11">
        <v>1.9230769230769201E-2</v>
      </c>
      <c r="R9030" s="12">
        <v>343.1</v>
      </c>
      <c r="S9030" t="s">
        <v>22</v>
      </c>
      <c r="T9030">
        <v>1</v>
      </c>
      <c r="U9030">
        <f t="shared" si="848"/>
        <v>1</v>
      </c>
      <c r="V9030">
        <f t="shared" si="849"/>
        <v>1</v>
      </c>
      <c r="W9030">
        <f t="shared" si="850"/>
        <v>4</v>
      </c>
      <c r="X9030" t="str">
        <f t="shared" si="851"/>
        <v>114</v>
      </c>
      <c r="Y9030" t="str">
        <f>IF(Table1[[#This Row],[RFM_Score]]="555","Champion", IF(AND(J9030&gt;=4,V9030&gt;=4),"Loyal", IF(U9030&lt;=2,"At Risk", IF(W9030&gt;=4,"Potential Loyalist","Others"))))</f>
        <v>At Risk</v>
      </c>
    </row>
    <row r="9031" spans="1:25">
      <c r="A9031" t="s">
        <v>10637</v>
      </c>
      <c r="B9031">
        <v>49</v>
      </c>
      <c r="C9031" t="s">
        <v>24</v>
      </c>
      <c r="D9031" t="s">
        <v>25</v>
      </c>
      <c r="E9031" s="6" t="s">
        <v>21101</v>
      </c>
      <c r="F9031" t="s">
        <v>26</v>
      </c>
      <c r="G9031">
        <v>8</v>
      </c>
      <c r="H9031">
        <v>3</v>
      </c>
      <c r="I9031">
        <v>36</v>
      </c>
      <c r="J9031">
        <v>1</v>
      </c>
      <c r="K9031">
        <v>341.65</v>
      </c>
      <c r="L9031" t="str">
        <f t="shared" si="846"/>
        <v/>
      </c>
      <c r="M9031">
        <v>1</v>
      </c>
      <c r="N9031" t="str">
        <f t="shared" si="847"/>
        <v/>
      </c>
      <c r="O9031">
        <v>24</v>
      </c>
      <c r="P9031" s="11">
        <v>0.375</v>
      </c>
      <c r="Q9031" s="11">
        <v>2.77777777777777E-2</v>
      </c>
      <c r="R9031" s="12">
        <v>341.65</v>
      </c>
      <c r="S9031" t="s">
        <v>22</v>
      </c>
      <c r="T9031">
        <v>0</v>
      </c>
      <c r="U9031">
        <f t="shared" si="848"/>
        <v>4</v>
      </c>
      <c r="V9031">
        <f t="shared" si="849"/>
        <v>1</v>
      </c>
      <c r="W9031">
        <f t="shared" si="850"/>
        <v>4</v>
      </c>
      <c r="X9031" t="str">
        <f t="shared" si="851"/>
        <v>414</v>
      </c>
      <c r="Y9031" t="str">
        <f>IF(Table1[[#This Row],[RFM_Score]]="555","Champion", IF(AND(J9031&gt;=4,V9031&gt;=4),"Loyal", IF(U9031&lt;=2,"At Risk", IF(W9031&gt;=4,"Potential Loyalist","Others"))))</f>
        <v>Potential Loyalist</v>
      </c>
    </row>
    <row r="9032" spans="1:25">
      <c r="A9032" t="s">
        <v>11051</v>
      </c>
      <c r="B9032">
        <v>46</v>
      </c>
      <c r="C9032" t="s">
        <v>19</v>
      </c>
      <c r="D9032" t="s">
        <v>29</v>
      </c>
      <c r="E9032" s="6" t="s">
        <v>21102</v>
      </c>
      <c r="F9032" t="s">
        <v>60</v>
      </c>
      <c r="G9032">
        <v>2</v>
      </c>
      <c r="H9032">
        <v>1</v>
      </c>
      <c r="I9032">
        <v>61</v>
      </c>
      <c r="J9032">
        <v>2</v>
      </c>
      <c r="K9032">
        <v>341.37</v>
      </c>
      <c r="L9032" t="str">
        <f t="shared" si="846"/>
        <v/>
      </c>
      <c r="M9032">
        <v>1</v>
      </c>
      <c r="N9032" t="str">
        <f t="shared" si="847"/>
        <v/>
      </c>
      <c r="O9032">
        <v>39</v>
      </c>
      <c r="P9032" s="11">
        <v>0.5</v>
      </c>
      <c r="Q9032" s="11">
        <v>3.2786885245901599E-2</v>
      </c>
      <c r="R9032" s="12">
        <v>341.37</v>
      </c>
      <c r="S9032" t="s">
        <v>22</v>
      </c>
      <c r="T9032">
        <v>0</v>
      </c>
      <c r="U9032">
        <f t="shared" si="848"/>
        <v>4</v>
      </c>
      <c r="V9032">
        <f t="shared" si="849"/>
        <v>1</v>
      </c>
      <c r="W9032">
        <f t="shared" si="850"/>
        <v>4</v>
      </c>
      <c r="X9032" t="str">
        <f t="shared" si="851"/>
        <v>414</v>
      </c>
      <c r="Y9032" t="str">
        <f>IF(Table1[[#This Row],[RFM_Score]]="555","Champion", IF(AND(J9032&gt;=4,V9032&gt;=4),"Loyal", IF(U9032&lt;=2,"At Risk", IF(W9032&gt;=4,"Potential Loyalist","Others"))))</f>
        <v>Potential Loyalist</v>
      </c>
    </row>
    <row r="9033" spans="1:25">
      <c r="A9033" t="s">
        <v>9020</v>
      </c>
      <c r="B9033">
        <v>44</v>
      </c>
      <c r="C9033" t="s">
        <v>24</v>
      </c>
      <c r="D9033" t="s">
        <v>41</v>
      </c>
      <c r="E9033" s="6" t="s">
        <v>21103</v>
      </c>
      <c r="F9033" t="s">
        <v>30</v>
      </c>
      <c r="G9033">
        <v>3</v>
      </c>
      <c r="H9033">
        <v>1</v>
      </c>
      <c r="I9033">
        <v>51</v>
      </c>
      <c r="J9033">
        <v>1</v>
      </c>
      <c r="K9033">
        <v>341.06</v>
      </c>
      <c r="L9033" t="str">
        <f t="shared" si="846"/>
        <v/>
      </c>
      <c r="M9033">
        <v>1</v>
      </c>
      <c r="N9033" t="str">
        <f t="shared" si="847"/>
        <v/>
      </c>
      <c r="O9033">
        <v>34</v>
      </c>
      <c r="P9033" s="11">
        <v>0.33333333333333298</v>
      </c>
      <c r="Q9033" s="11">
        <v>1.9607843137254902E-2</v>
      </c>
      <c r="R9033" s="12">
        <v>341.06</v>
      </c>
      <c r="S9033" t="s">
        <v>22</v>
      </c>
      <c r="T9033">
        <v>0</v>
      </c>
      <c r="U9033">
        <f t="shared" si="848"/>
        <v>4</v>
      </c>
      <c r="V9033">
        <f t="shared" si="849"/>
        <v>1</v>
      </c>
      <c r="W9033">
        <f t="shared" si="850"/>
        <v>4</v>
      </c>
      <c r="X9033" t="str">
        <f t="shared" si="851"/>
        <v>414</v>
      </c>
      <c r="Y9033" t="str">
        <f>IF(Table1[[#This Row],[RFM_Score]]="555","Champion", IF(AND(J9033&gt;=4,V9033&gt;=4),"Loyal", IF(U9033&lt;=2,"At Risk", IF(W9033&gt;=4,"Potential Loyalist","Others"))))</f>
        <v>Potential Loyalist</v>
      </c>
    </row>
    <row r="9034" spans="1:25">
      <c r="A9034" t="s">
        <v>6431</v>
      </c>
      <c r="B9034">
        <v>24</v>
      </c>
      <c r="C9034" t="s">
        <v>24</v>
      </c>
      <c r="D9034" t="s">
        <v>25</v>
      </c>
      <c r="E9034" s="6" t="s">
        <v>21104</v>
      </c>
      <c r="F9034" t="s">
        <v>37</v>
      </c>
      <c r="G9034">
        <v>6</v>
      </c>
      <c r="H9034">
        <v>0</v>
      </c>
      <c r="I9034">
        <v>61</v>
      </c>
      <c r="J9034">
        <v>3</v>
      </c>
      <c r="K9034">
        <v>340.1</v>
      </c>
      <c r="L9034" t="str">
        <f t="shared" si="846"/>
        <v/>
      </c>
      <c r="M9034">
        <v>1</v>
      </c>
      <c r="N9034" t="str">
        <f t="shared" si="847"/>
        <v/>
      </c>
      <c r="O9034">
        <v>49</v>
      </c>
      <c r="P9034" s="11">
        <v>0</v>
      </c>
      <c r="Q9034" s="11">
        <v>4.9180327868852403E-2</v>
      </c>
      <c r="R9034" s="12">
        <v>340.1</v>
      </c>
      <c r="S9034" t="s">
        <v>22</v>
      </c>
      <c r="T9034">
        <v>0</v>
      </c>
      <c r="U9034">
        <f t="shared" si="848"/>
        <v>3</v>
      </c>
      <c r="V9034">
        <f t="shared" si="849"/>
        <v>1</v>
      </c>
      <c r="W9034">
        <f t="shared" si="850"/>
        <v>4</v>
      </c>
      <c r="X9034" t="str">
        <f t="shared" si="851"/>
        <v>314</v>
      </c>
      <c r="Y9034" t="str">
        <f>IF(Table1[[#This Row],[RFM_Score]]="555","Champion", IF(AND(J9034&gt;=4,V9034&gt;=4),"Loyal", IF(U9034&lt;=2,"At Risk", IF(W9034&gt;=4,"Potential Loyalist","Others"))))</f>
        <v>Potential Loyalist</v>
      </c>
    </row>
    <row r="9035" spans="1:25">
      <c r="A9035" t="s">
        <v>5194</v>
      </c>
      <c r="B9035">
        <v>70</v>
      </c>
      <c r="C9035" t="s">
        <v>24</v>
      </c>
      <c r="D9035" t="s">
        <v>46</v>
      </c>
      <c r="E9035" s="6" t="s">
        <v>21105</v>
      </c>
      <c r="F9035" t="s">
        <v>37</v>
      </c>
      <c r="G9035">
        <v>2</v>
      </c>
      <c r="H9035">
        <v>0</v>
      </c>
      <c r="I9035">
        <v>45</v>
      </c>
      <c r="J9035">
        <v>1</v>
      </c>
      <c r="K9035">
        <v>339.88</v>
      </c>
      <c r="L9035" t="str">
        <f t="shared" si="846"/>
        <v/>
      </c>
      <c r="M9035">
        <v>1</v>
      </c>
      <c r="N9035" t="str">
        <f t="shared" si="847"/>
        <v/>
      </c>
      <c r="O9035">
        <v>1</v>
      </c>
      <c r="P9035" s="11">
        <v>0</v>
      </c>
      <c r="Q9035" s="11">
        <v>2.2222222222222199E-2</v>
      </c>
      <c r="R9035" s="12">
        <v>339.88</v>
      </c>
      <c r="S9035" t="s">
        <v>22</v>
      </c>
      <c r="T9035">
        <v>0</v>
      </c>
      <c r="U9035">
        <f t="shared" si="848"/>
        <v>5</v>
      </c>
      <c r="V9035">
        <f t="shared" si="849"/>
        <v>1</v>
      </c>
      <c r="W9035">
        <f t="shared" si="850"/>
        <v>4</v>
      </c>
      <c r="X9035" t="str">
        <f t="shared" si="851"/>
        <v>514</v>
      </c>
      <c r="Y9035" t="str">
        <f>IF(Table1[[#This Row],[RFM_Score]]="555","Champion", IF(AND(J9035&gt;=4,V9035&gt;=4),"Loyal", IF(U9035&lt;=2,"At Risk", IF(W9035&gt;=4,"Potential Loyalist","Others"))))</f>
        <v>Potential Loyalist</v>
      </c>
    </row>
    <row r="9036" spans="1:25">
      <c r="A9036" t="s">
        <v>2179</v>
      </c>
      <c r="B9036">
        <v>37</v>
      </c>
      <c r="C9036" t="s">
        <v>24</v>
      </c>
      <c r="D9036" t="s">
        <v>25</v>
      </c>
      <c r="E9036" s="6" t="s">
        <v>21106</v>
      </c>
      <c r="F9036" t="s">
        <v>60</v>
      </c>
      <c r="G9036">
        <v>5</v>
      </c>
      <c r="H9036">
        <v>1</v>
      </c>
      <c r="I9036">
        <v>35</v>
      </c>
      <c r="J9036">
        <v>2</v>
      </c>
      <c r="K9036">
        <v>339.66</v>
      </c>
      <c r="L9036" t="str">
        <f t="shared" si="846"/>
        <v/>
      </c>
      <c r="M9036">
        <v>1</v>
      </c>
      <c r="N9036" t="str">
        <f t="shared" si="847"/>
        <v/>
      </c>
      <c r="O9036">
        <v>65</v>
      </c>
      <c r="P9036" s="11">
        <v>0.2</v>
      </c>
      <c r="Q9036" s="11">
        <v>5.7142857142857099E-2</v>
      </c>
      <c r="R9036" s="12">
        <v>339.66</v>
      </c>
      <c r="S9036" t="s">
        <v>22</v>
      </c>
      <c r="T9036">
        <v>0</v>
      </c>
      <c r="U9036">
        <f t="shared" si="848"/>
        <v>3</v>
      </c>
      <c r="V9036">
        <f t="shared" si="849"/>
        <v>1</v>
      </c>
      <c r="W9036">
        <f t="shared" si="850"/>
        <v>4</v>
      </c>
      <c r="X9036" t="str">
        <f t="shared" si="851"/>
        <v>314</v>
      </c>
      <c r="Y9036" t="str">
        <f>IF(Table1[[#This Row],[RFM_Score]]="555","Champion", IF(AND(J9036&gt;=4,V9036&gt;=4),"Loyal", IF(U9036&lt;=2,"At Risk", IF(W9036&gt;=4,"Potential Loyalist","Others"))))</f>
        <v>Potential Loyalist</v>
      </c>
    </row>
    <row r="9037" spans="1:25">
      <c r="A9037" t="s">
        <v>11384</v>
      </c>
      <c r="B9037">
        <v>51</v>
      </c>
      <c r="C9037" t="s">
        <v>19</v>
      </c>
      <c r="D9037" t="s">
        <v>25</v>
      </c>
      <c r="E9037" s="6" t="s">
        <v>21107</v>
      </c>
      <c r="F9037" t="s">
        <v>26</v>
      </c>
      <c r="G9037">
        <v>2</v>
      </c>
      <c r="H9037">
        <v>0</v>
      </c>
      <c r="I9037">
        <v>38</v>
      </c>
      <c r="J9037">
        <v>4</v>
      </c>
      <c r="K9037">
        <v>338.78</v>
      </c>
      <c r="L9037" t="str">
        <f t="shared" si="846"/>
        <v/>
      </c>
      <c r="M9037">
        <v>1</v>
      </c>
      <c r="N9037" t="str">
        <f t="shared" si="847"/>
        <v/>
      </c>
      <c r="O9037">
        <v>10</v>
      </c>
      <c r="P9037" s="11">
        <v>0</v>
      </c>
      <c r="Q9037" s="11">
        <v>0.105263157894736</v>
      </c>
      <c r="R9037" s="12">
        <v>338.78</v>
      </c>
      <c r="S9037" t="s">
        <v>22</v>
      </c>
      <c r="T9037">
        <v>0</v>
      </c>
      <c r="U9037">
        <f t="shared" si="848"/>
        <v>5</v>
      </c>
      <c r="V9037">
        <f t="shared" si="849"/>
        <v>1</v>
      </c>
      <c r="W9037">
        <f t="shared" si="850"/>
        <v>4</v>
      </c>
      <c r="X9037" t="str">
        <f t="shared" si="851"/>
        <v>514</v>
      </c>
      <c r="Y9037" t="str">
        <f>IF(Table1[[#This Row],[RFM_Score]]="555","Champion", IF(AND(J9037&gt;=4,V9037&gt;=4),"Loyal", IF(U9037&lt;=2,"At Risk", IF(W9037&gt;=4,"Potential Loyalist","Others"))))</f>
        <v>Potential Loyalist</v>
      </c>
    </row>
    <row r="9038" spans="1:25">
      <c r="A9038" t="s">
        <v>4157</v>
      </c>
      <c r="B9038">
        <v>27</v>
      </c>
      <c r="C9038" t="s">
        <v>24</v>
      </c>
      <c r="D9038" t="s">
        <v>25</v>
      </c>
      <c r="E9038" s="6" t="s">
        <v>21108</v>
      </c>
      <c r="F9038" t="s">
        <v>26</v>
      </c>
      <c r="G9038">
        <v>5</v>
      </c>
      <c r="H9038">
        <v>2</v>
      </c>
      <c r="I9038">
        <v>42</v>
      </c>
      <c r="J9038">
        <v>2</v>
      </c>
      <c r="K9038">
        <v>338.15</v>
      </c>
      <c r="L9038" t="str">
        <f t="shared" si="846"/>
        <v/>
      </c>
      <c r="M9038">
        <v>1</v>
      </c>
      <c r="N9038" t="str">
        <f t="shared" si="847"/>
        <v/>
      </c>
      <c r="O9038">
        <v>23</v>
      </c>
      <c r="P9038" s="11">
        <v>0.4</v>
      </c>
      <c r="Q9038" s="11">
        <v>4.7619047619047603E-2</v>
      </c>
      <c r="R9038" s="12">
        <v>338.15</v>
      </c>
      <c r="S9038" t="s">
        <v>22</v>
      </c>
      <c r="T9038">
        <v>0</v>
      </c>
      <c r="U9038">
        <f t="shared" si="848"/>
        <v>4</v>
      </c>
      <c r="V9038">
        <f t="shared" si="849"/>
        <v>1</v>
      </c>
      <c r="W9038">
        <f t="shared" si="850"/>
        <v>4</v>
      </c>
      <c r="X9038" t="str">
        <f t="shared" si="851"/>
        <v>414</v>
      </c>
      <c r="Y9038" t="str">
        <f>IF(Table1[[#This Row],[RFM_Score]]="555","Champion", IF(AND(J9038&gt;=4,V9038&gt;=4),"Loyal", IF(U9038&lt;=2,"At Risk", IF(W9038&gt;=4,"Potential Loyalist","Others"))))</f>
        <v>Potential Loyalist</v>
      </c>
    </row>
    <row r="9039" spans="1:25">
      <c r="A9039" t="s">
        <v>785</v>
      </c>
      <c r="B9039">
        <v>27</v>
      </c>
      <c r="C9039" t="s">
        <v>24</v>
      </c>
      <c r="D9039" t="s">
        <v>25</v>
      </c>
      <c r="E9039" s="6" t="s">
        <v>21109</v>
      </c>
      <c r="F9039" t="s">
        <v>26</v>
      </c>
      <c r="G9039">
        <v>3</v>
      </c>
      <c r="H9039">
        <v>0</v>
      </c>
      <c r="I9039">
        <v>53</v>
      </c>
      <c r="J9039">
        <v>2</v>
      </c>
      <c r="K9039">
        <v>338.07</v>
      </c>
      <c r="L9039" t="str">
        <f t="shared" si="846"/>
        <v/>
      </c>
      <c r="M9039">
        <v>1</v>
      </c>
      <c r="N9039" t="str">
        <f t="shared" si="847"/>
        <v/>
      </c>
      <c r="O9039">
        <v>32</v>
      </c>
      <c r="P9039" s="11">
        <v>0</v>
      </c>
      <c r="Q9039" s="11">
        <v>3.7735849056603703E-2</v>
      </c>
      <c r="R9039" s="12">
        <v>338.07</v>
      </c>
      <c r="S9039" t="s">
        <v>22</v>
      </c>
      <c r="T9039">
        <v>0</v>
      </c>
      <c r="U9039">
        <f t="shared" si="848"/>
        <v>4</v>
      </c>
      <c r="V9039">
        <f t="shared" si="849"/>
        <v>1</v>
      </c>
      <c r="W9039">
        <f t="shared" si="850"/>
        <v>4</v>
      </c>
      <c r="X9039" t="str">
        <f t="shared" si="851"/>
        <v>414</v>
      </c>
      <c r="Y9039" t="str">
        <f>IF(Table1[[#This Row],[RFM_Score]]="555","Champion", IF(AND(J9039&gt;=4,V9039&gt;=4),"Loyal", IF(U9039&lt;=2,"At Risk", IF(W9039&gt;=4,"Potential Loyalist","Others"))))</f>
        <v>Potential Loyalist</v>
      </c>
    </row>
    <row r="9040" spans="1:25">
      <c r="A9040" t="s">
        <v>7105</v>
      </c>
      <c r="B9040">
        <v>54</v>
      </c>
      <c r="C9040" t="s">
        <v>19</v>
      </c>
      <c r="D9040" t="s">
        <v>46</v>
      </c>
      <c r="E9040" s="6" t="s">
        <v>21110</v>
      </c>
      <c r="F9040" t="s">
        <v>26</v>
      </c>
      <c r="G9040">
        <v>3</v>
      </c>
      <c r="H9040">
        <v>0</v>
      </c>
      <c r="I9040">
        <v>63</v>
      </c>
      <c r="J9040">
        <v>1</v>
      </c>
      <c r="K9040">
        <v>338.02</v>
      </c>
      <c r="L9040" t="str">
        <f t="shared" si="846"/>
        <v/>
      </c>
      <c r="M9040">
        <v>1</v>
      </c>
      <c r="N9040" t="str">
        <f t="shared" si="847"/>
        <v/>
      </c>
      <c r="O9040">
        <v>54</v>
      </c>
      <c r="P9040" s="11">
        <v>0</v>
      </c>
      <c r="Q9040" s="11">
        <v>1.5873015873015799E-2</v>
      </c>
      <c r="R9040" s="12">
        <v>338.02</v>
      </c>
      <c r="S9040" t="s">
        <v>22</v>
      </c>
      <c r="T9040">
        <v>0</v>
      </c>
      <c r="U9040">
        <f t="shared" si="848"/>
        <v>3</v>
      </c>
      <c r="V9040">
        <f t="shared" si="849"/>
        <v>1</v>
      </c>
      <c r="W9040">
        <f t="shared" si="850"/>
        <v>4</v>
      </c>
      <c r="X9040" t="str">
        <f t="shared" si="851"/>
        <v>314</v>
      </c>
      <c r="Y9040" t="str">
        <f>IF(Table1[[#This Row],[RFM_Score]]="555","Champion", IF(AND(J9040&gt;=4,V9040&gt;=4),"Loyal", IF(U9040&lt;=2,"At Risk", IF(W9040&gt;=4,"Potential Loyalist","Others"))))</f>
        <v>Potential Loyalist</v>
      </c>
    </row>
    <row r="9041" spans="1:25">
      <c r="A9041" t="s">
        <v>8964</v>
      </c>
      <c r="B9041">
        <v>31</v>
      </c>
      <c r="C9041" t="s">
        <v>19</v>
      </c>
      <c r="D9041" t="s">
        <v>49</v>
      </c>
      <c r="E9041" s="6" t="s">
        <v>21111</v>
      </c>
      <c r="F9041" t="s">
        <v>60</v>
      </c>
      <c r="G9041">
        <v>0</v>
      </c>
      <c r="H9041">
        <v>0</v>
      </c>
      <c r="I9041">
        <v>52</v>
      </c>
      <c r="J9041">
        <v>5</v>
      </c>
      <c r="K9041">
        <v>337.74</v>
      </c>
      <c r="L9041" t="str">
        <f t="shared" si="846"/>
        <v/>
      </c>
      <c r="M9041">
        <v>1</v>
      </c>
      <c r="N9041" t="str">
        <f t="shared" si="847"/>
        <v/>
      </c>
      <c r="O9041">
        <v>29</v>
      </c>
      <c r="P9041" s="11">
        <v>0</v>
      </c>
      <c r="Q9041" s="11">
        <v>9.6153846153846104E-2</v>
      </c>
      <c r="R9041" s="12">
        <v>337.74</v>
      </c>
      <c r="S9041" t="s">
        <v>22</v>
      </c>
      <c r="T9041">
        <v>0</v>
      </c>
      <c r="U9041">
        <f t="shared" si="848"/>
        <v>4</v>
      </c>
      <c r="V9041">
        <f t="shared" si="849"/>
        <v>1</v>
      </c>
      <c r="W9041">
        <f t="shared" si="850"/>
        <v>4</v>
      </c>
      <c r="X9041" t="str">
        <f t="shared" si="851"/>
        <v>414</v>
      </c>
      <c r="Y9041" t="str">
        <f>IF(Table1[[#This Row],[RFM_Score]]="555","Champion", IF(AND(J9041&gt;=4,V9041&gt;=4),"Loyal", IF(U9041&lt;=2,"At Risk", IF(W9041&gt;=4,"Potential Loyalist","Others"))))</f>
        <v>Potential Loyalist</v>
      </c>
    </row>
    <row r="9042" spans="1:25">
      <c r="A9042" t="s">
        <v>5230</v>
      </c>
      <c r="B9042">
        <v>27</v>
      </c>
      <c r="C9042" t="s">
        <v>19</v>
      </c>
      <c r="D9042" t="s">
        <v>25</v>
      </c>
      <c r="E9042" s="6" t="s">
        <v>21112</v>
      </c>
      <c r="F9042" t="s">
        <v>21</v>
      </c>
      <c r="G9042">
        <v>4</v>
      </c>
      <c r="H9042">
        <v>0</v>
      </c>
      <c r="I9042">
        <v>45</v>
      </c>
      <c r="J9042">
        <v>2</v>
      </c>
      <c r="K9042">
        <v>337.54</v>
      </c>
      <c r="L9042" t="str">
        <f t="shared" si="846"/>
        <v/>
      </c>
      <c r="M9042">
        <v>1</v>
      </c>
      <c r="N9042" t="str">
        <f t="shared" si="847"/>
        <v/>
      </c>
      <c r="O9042">
        <v>30</v>
      </c>
      <c r="P9042" s="11">
        <v>0</v>
      </c>
      <c r="Q9042" s="11">
        <v>4.4444444444444398E-2</v>
      </c>
      <c r="R9042" s="12">
        <v>337.54</v>
      </c>
      <c r="S9042" t="s">
        <v>22</v>
      </c>
      <c r="T9042">
        <v>0</v>
      </c>
      <c r="U9042">
        <f t="shared" si="848"/>
        <v>4</v>
      </c>
      <c r="V9042">
        <f t="shared" si="849"/>
        <v>1</v>
      </c>
      <c r="W9042">
        <f t="shared" si="850"/>
        <v>4</v>
      </c>
      <c r="X9042" t="str">
        <f t="shared" si="851"/>
        <v>414</v>
      </c>
      <c r="Y9042" t="str">
        <f>IF(Table1[[#This Row],[RFM_Score]]="555","Champion", IF(AND(J9042&gt;=4,V9042&gt;=4),"Loyal", IF(U9042&lt;=2,"At Risk", IF(W9042&gt;=4,"Potential Loyalist","Others"))))</f>
        <v>Potential Loyalist</v>
      </c>
    </row>
    <row r="9043" spans="1:25">
      <c r="A9043" t="s">
        <v>5214</v>
      </c>
      <c r="B9043">
        <v>18</v>
      </c>
      <c r="C9043" t="s">
        <v>24</v>
      </c>
      <c r="D9043" t="s">
        <v>35</v>
      </c>
      <c r="E9043" s="6" t="s">
        <v>21113</v>
      </c>
      <c r="F9043" t="s">
        <v>62</v>
      </c>
      <c r="G9043">
        <v>4</v>
      </c>
      <c r="H9043">
        <v>1</v>
      </c>
      <c r="I9043">
        <v>45</v>
      </c>
      <c r="J9043">
        <v>3</v>
      </c>
      <c r="K9043">
        <v>337.24</v>
      </c>
      <c r="L9043" t="str">
        <f t="shared" si="846"/>
        <v/>
      </c>
      <c r="M9043">
        <v>1</v>
      </c>
      <c r="N9043" t="str">
        <f t="shared" si="847"/>
        <v/>
      </c>
      <c r="O9043">
        <v>7</v>
      </c>
      <c r="P9043" s="11">
        <v>0.25</v>
      </c>
      <c r="Q9043" s="11">
        <v>6.6666666666666596E-2</v>
      </c>
      <c r="R9043" s="12">
        <v>337.24</v>
      </c>
      <c r="S9043" t="s">
        <v>22</v>
      </c>
      <c r="T9043">
        <v>0</v>
      </c>
      <c r="U9043">
        <f t="shared" si="848"/>
        <v>5</v>
      </c>
      <c r="V9043">
        <f t="shared" si="849"/>
        <v>1</v>
      </c>
      <c r="W9043">
        <f t="shared" si="850"/>
        <v>4</v>
      </c>
      <c r="X9043" t="str">
        <f t="shared" si="851"/>
        <v>514</v>
      </c>
      <c r="Y9043" t="str">
        <f>IF(Table1[[#This Row],[RFM_Score]]="555","Champion", IF(AND(J9043&gt;=4,V9043&gt;=4),"Loyal", IF(U9043&lt;=2,"At Risk", IF(W9043&gt;=4,"Potential Loyalist","Others"))))</f>
        <v>Potential Loyalist</v>
      </c>
    </row>
    <row r="9044" spans="1:25">
      <c r="A9044" t="s">
        <v>11779</v>
      </c>
      <c r="B9044">
        <v>33</v>
      </c>
      <c r="C9044" t="s">
        <v>19</v>
      </c>
      <c r="D9044" t="s">
        <v>35</v>
      </c>
      <c r="E9044" s="6" t="s">
        <v>21114</v>
      </c>
      <c r="F9044" t="s">
        <v>37</v>
      </c>
      <c r="G9044">
        <v>8</v>
      </c>
      <c r="H9044">
        <v>1</v>
      </c>
      <c r="I9044">
        <v>59</v>
      </c>
      <c r="J9044">
        <v>4</v>
      </c>
      <c r="K9044">
        <v>336.8</v>
      </c>
      <c r="L9044" t="str">
        <f t="shared" si="846"/>
        <v/>
      </c>
      <c r="M9044">
        <v>1</v>
      </c>
      <c r="N9044" t="str">
        <f t="shared" si="847"/>
        <v/>
      </c>
      <c r="O9044">
        <v>96</v>
      </c>
      <c r="P9044" s="11">
        <v>0.125</v>
      </c>
      <c r="Q9044" s="11">
        <v>6.7796610169491497E-2</v>
      </c>
      <c r="R9044" s="12">
        <v>336.8</v>
      </c>
      <c r="S9044" t="s">
        <v>22</v>
      </c>
      <c r="T9044">
        <v>0</v>
      </c>
      <c r="U9044">
        <f t="shared" si="848"/>
        <v>2</v>
      </c>
      <c r="V9044">
        <f t="shared" si="849"/>
        <v>1</v>
      </c>
      <c r="W9044">
        <f t="shared" si="850"/>
        <v>4</v>
      </c>
      <c r="X9044" t="str">
        <f t="shared" si="851"/>
        <v>214</v>
      </c>
      <c r="Y9044" t="str">
        <f>IF(Table1[[#This Row],[RFM_Score]]="555","Champion", IF(AND(J9044&gt;=4,V9044&gt;=4),"Loyal", IF(U9044&lt;=2,"At Risk", IF(W9044&gt;=4,"Potential Loyalist","Others"))))</f>
        <v>At Risk</v>
      </c>
    </row>
    <row r="9045" spans="1:25">
      <c r="A9045" t="s">
        <v>10801</v>
      </c>
      <c r="B9045">
        <v>53</v>
      </c>
      <c r="C9045" t="s">
        <v>19</v>
      </c>
      <c r="D9045" t="s">
        <v>25</v>
      </c>
      <c r="E9045" s="6" t="s">
        <v>21115</v>
      </c>
      <c r="F9045" t="s">
        <v>62</v>
      </c>
      <c r="G9045">
        <v>4</v>
      </c>
      <c r="H9045">
        <v>0</v>
      </c>
      <c r="I9045">
        <v>42</v>
      </c>
      <c r="J9045">
        <v>2</v>
      </c>
      <c r="K9045">
        <v>336.2</v>
      </c>
      <c r="L9045" t="str">
        <f t="shared" si="846"/>
        <v/>
      </c>
      <c r="M9045">
        <v>1</v>
      </c>
      <c r="N9045" t="str">
        <f t="shared" si="847"/>
        <v/>
      </c>
      <c r="O9045">
        <v>98</v>
      </c>
      <c r="P9045" s="11">
        <v>0</v>
      </c>
      <c r="Q9045" s="11">
        <v>4.7619047619047603E-2</v>
      </c>
      <c r="R9045" s="12">
        <v>336.2</v>
      </c>
      <c r="S9045" t="s">
        <v>22</v>
      </c>
      <c r="T9045">
        <v>1</v>
      </c>
      <c r="U9045">
        <f t="shared" si="848"/>
        <v>2</v>
      </c>
      <c r="V9045">
        <f t="shared" si="849"/>
        <v>1</v>
      </c>
      <c r="W9045">
        <f t="shared" si="850"/>
        <v>4</v>
      </c>
      <c r="X9045" t="str">
        <f t="shared" si="851"/>
        <v>214</v>
      </c>
      <c r="Y9045" t="str">
        <f>IF(Table1[[#This Row],[RFM_Score]]="555","Champion", IF(AND(J9045&gt;=4,V9045&gt;=4),"Loyal", IF(U9045&lt;=2,"At Risk", IF(W9045&gt;=4,"Potential Loyalist","Others"))))</f>
        <v>At Risk</v>
      </c>
    </row>
    <row r="9046" spans="1:25">
      <c r="A9046" t="s">
        <v>2636</v>
      </c>
      <c r="B9046">
        <v>29</v>
      </c>
      <c r="C9046" t="s">
        <v>19</v>
      </c>
      <c r="D9046" t="s">
        <v>25</v>
      </c>
      <c r="E9046" s="6" t="s">
        <v>21116</v>
      </c>
      <c r="F9046" t="s">
        <v>30</v>
      </c>
      <c r="G9046">
        <v>2</v>
      </c>
      <c r="H9046">
        <v>1</v>
      </c>
      <c r="I9046">
        <v>57</v>
      </c>
      <c r="J9046">
        <v>2</v>
      </c>
      <c r="K9046">
        <v>335.23</v>
      </c>
      <c r="L9046" t="str">
        <f t="shared" si="846"/>
        <v/>
      </c>
      <c r="M9046">
        <v>1</v>
      </c>
      <c r="N9046" t="str">
        <f t="shared" si="847"/>
        <v/>
      </c>
      <c r="O9046">
        <v>74</v>
      </c>
      <c r="P9046" s="11">
        <v>0.5</v>
      </c>
      <c r="Q9046" s="11">
        <v>3.5087719298245598E-2</v>
      </c>
      <c r="R9046" s="12">
        <v>335.23</v>
      </c>
      <c r="S9046" t="s">
        <v>22</v>
      </c>
      <c r="T9046">
        <v>0</v>
      </c>
      <c r="U9046">
        <f t="shared" si="848"/>
        <v>2</v>
      </c>
      <c r="V9046">
        <f t="shared" si="849"/>
        <v>1</v>
      </c>
      <c r="W9046">
        <f t="shared" si="850"/>
        <v>4</v>
      </c>
      <c r="X9046" t="str">
        <f t="shared" si="851"/>
        <v>214</v>
      </c>
      <c r="Y9046" t="str">
        <f>IF(Table1[[#This Row],[RFM_Score]]="555","Champion", IF(AND(J9046&gt;=4,V9046&gt;=4),"Loyal", IF(U9046&lt;=2,"At Risk", IF(W9046&gt;=4,"Potential Loyalist","Others"))))</f>
        <v>At Risk</v>
      </c>
    </row>
    <row r="9047" spans="1:25">
      <c r="A9047" t="s">
        <v>10301</v>
      </c>
      <c r="B9047">
        <v>44</v>
      </c>
      <c r="C9047" t="s">
        <v>24</v>
      </c>
      <c r="D9047" t="s">
        <v>29</v>
      </c>
      <c r="E9047" s="6" t="s">
        <v>21117</v>
      </c>
      <c r="F9047" t="s">
        <v>37</v>
      </c>
      <c r="G9047">
        <v>3</v>
      </c>
      <c r="H9047">
        <v>1</v>
      </c>
      <c r="I9047">
        <v>46</v>
      </c>
      <c r="J9047">
        <v>1</v>
      </c>
      <c r="K9047">
        <v>335.13</v>
      </c>
      <c r="L9047" t="str">
        <f t="shared" si="846"/>
        <v/>
      </c>
      <c r="M9047">
        <v>1</v>
      </c>
      <c r="N9047" t="str">
        <f t="shared" si="847"/>
        <v/>
      </c>
      <c r="O9047">
        <v>21</v>
      </c>
      <c r="P9047" s="11">
        <v>0.33333333333333298</v>
      </c>
      <c r="Q9047" s="11">
        <v>2.1739130434782601E-2</v>
      </c>
      <c r="R9047" s="12">
        <v>335.13</v>
      </c>
      <c r="S9047" t="s">
        <v>22</v>
      </c>
      <c r="T9047">
        <v>0</v>
      </c>
      <c r="U9047">
        <f t="shared" si="848"/>
        <v>4</v>
      </c>
      <c r="V9047">
        <f t="shared" si="849"/>
        <v>1</v>
      </c>
      <c r="W9047">
        <f t="shared" si="850"/>
        <v>4</v>
      </c>
      <c r="X9047" t="str">
        <f t="shared" si="851"/>
        <v>414</v>
      </c>
      <c r="Y9047" t="str">
        <f>IF(Table1[[#This Row],[RFM_Score]]="555","Champion", IF(AND(J9047&gt;=4,V9047&gt;=4),"Loyal", IF(U9047&lt;=2,"At Risk", IF(W9047&gt;=4,"Potential Loyalist","Others"))))</f>
        <v>Potential Loyalist</v>
      </c>
    </row>
    <row r="9048" spans="1:25">
      <c r="A9048" t="s">
        <v>8414</v>
      </c>
      <c r="B9048">
        <v>23</v>
      </c>
      <c r="C9048" t="s">
        <v>19</v>
      </c>
      <c r="D9048" t="s">
        <v>25</v>
      </c>
      <c r="E9048" s="6" t="s">
        <v>21118</v>
      </c>
      <c r="F9048" t="s">
        <v>26</v>
      </c>
      <c r="G9048">
        <v>3</v>
      </c>
      <c r="H9048">
        <v>0</v>
      </c>
      <c r="I9048">
        <v>57</v>
      </c>
      <c r="J9048">
        <v>3</v>
      </c>
      <c r="K9048">
        <v>335.12</v>
      </c>
      <c r="L9048" t="str">
        <f t="shared" si="846"/>
        <v/>
      </c>
      <c r="M9048">
        <v>1</v>
      </c>
      <c r="N9048" t="str">
        <f t="shared" si="847"/>
        <v/>
      </c>
      <c r="O9048">
        <v>15</v>
      </c>
      <c r="P9048" s="11">
        <v>0</v>
      </c>
      <c r="Q9048" s="11">
        <v>5.2631578947368397E-2</v>
      </c>
      <c r="R9048" s="12">
        <v>335.12</v>
      </c>
      <c r="S9048" t="s">
        <v>22</v>
      </c>
      <c r="T9048">
        <v>0</v>
      </c>
      <c r="U9048">
        <f t="shared" si="848"/>
        <v>5</v>
      </c>
      <c r="V9048">
        <f t="shared" si="849"/>
        <v>1</v>
      </c>
      <c r="W9048">
        <f t="shared" si="850"/>
        <v>4</v>
      </c>
      <c r="X9048" t="str">
        <f t="shared" si="851"/>
        <v>514</v>
      </c>
      <c r="Y9048" t="str">
        <f>IF(Table1[[#This Row],[RFM_Score]]="555","Champion", IF(AND(J9048&gt;=4,V9048&gt;=4),"Loyal", IF(U9048&lt;=2,"At Risk", IF(W9048&gt;=4,"Potential Loyalist","Others"))))</f>
        <v>Potential Loyalist</v>
      </c>
    </row>
    <row r="9049" spans="1:25">
      <c r="A9049" t="s">
        <v>710</v>
      </c>
      <c r="B9049">
        <v>30</v>
      </c>
      <c r="C9049" t="s">
        <v>19</v>
      </c>
      <c r="D9049" t="s">
        <v>20</v>
      </c>
      <c r="E9049" s="6" t="s">
        <v>21119</v>
      </c>
      <c r="F9049" t="s">
        <v>26</v>
      </c>
      <c r="G9049">
        <v>5</v>
      </c>
      <c r="H9049">
        <v>1</v>
      </c>
      <c r="I9049">
        <v>40</v>
      </c>
      <c r="J9049">
        <v>3</v>
      </c>
      <c r="K9049">
        <v>335.06</v>
      </c>
      <c r="L9049" t="str">
        <f t="shared" si="846"/>
        <v/>
      </c>
      <c r="M9049">
        <v>1</v>
      </c>
      <c r="N9049" t="str">
        <f t="shared" si="847"/>
        <v/>
      </c>
      <c r="O9049">
        <v>6</v>
      </c>
      <c r="P9049" s="11">
        <v>0.2</v>
      </c>
      <c r="Q9049" s="11">
        <v>7.4999999999999997E-2</v>
      </c>
      <c r="R9049" s="12">
        <v>335.06</v>
      </c>
      <c r="S9049" t="s">
        <v>22</v>
      </c>
      <c r="T9049">
        <v>1</v>
      </c>
      <c r="U9049">
        <f t="shared" si="848"/>
        <v>5</v>
      </c>
      <c r="V9049">
        <f t="shared" si="849"/>
        <v>1</v>
      </c>
      <c r="W9049">
        <f t="shared" si="850"/>
        <v>4</v>
      </c>
      <c r="X9049" t="str">
        <f t="shared" si="851"/>
        <v>514</v>
      </c>
      <c r="Y9049" t="str">
        <f>IF(Table1[[#This Row],[RFM_Score]]="555","Champion", IF(AND(J9049&gt;=4,V9049&gt;=4),"Loyal", IF(U9049&lt;=2,"At Risk", IF(W9049&gt;=4,"Potential Loyalist","Others"))))</f>
        <v>Potential Loyalist</v>
      </c>
    </row>
    <row r="9050" spans="1:25">
      <c r="A9050" t="s">
        <v>10597</v>
      </c>
      <c r="B9050">
        <v>29</v>
      </c>
      <c r="C9050" t="s">
        <v>24</v>
      </c>
      <c r="D9050" t="s">
        <v>25</v>
      </c>
      <c r="E9050" s="6" t="s">
        <v>21120</v>
      </c>
      <c r="F9050" t="s">
        <v>37</v>
      </c>
      <c r="G9050">
        <v>6</v>
      </c>
      <c r="H9050">
        <v>2</v>
      </c>
      <c r="I9050">
        <v>46</v>
      </c>
      <c r="J9050">
        <v>3</v>
      </c>
      <c r="K9050">
        <v>334.39</v>
      </c>
      <c r="L9050" t="str">
        <f t="shared" si="846"/>
        <v/>
      </c>
      <c r="M9050">
        <v>1</v>
      </c>
      <c r="N9050" t="str">
        <f t="shared" si="847"/>
        <v/>
      </c>
      <c r="O9050">
        <v>66</v>
      </c>
      <c r="P9050" s="11">
        <v>0.33333333333333298</v>
      </c>
      <c r="Q9050" s="11">
        <v>6.5217391304347797E-2</v>
      </c>
      <c r="R9050" s="12">
        <v>334.39</v>
      </c>
      <c r="S9050" t="s">
        <v>22</v>
      </c>
      <c r="T9050">
        <v>0</v>
      </c>
      <c r="U9050">
        <f t="shared" si="848"/>
        <v>3</v>
      </c>
      <c r="V9050">
        <f t="shared" si="849"/>
        <v>1</v>
      </c>
      <c r="W9050">
        <f t="shared" si="850"/>
        <v>4</v>
      </c>
      <c r="X9050" t="str">
        <f t="shared" si="851"/>
        <v>314</v>
      </c>
      <c r="Y9050" t="str">
        <f>IF(Table1[[#This Row],[RFM_Score]]="555","Champion", IF(AND(J9050&gt;=4,V9050&gt;=4),"Loyal", IF(U9050&lt;=2,"At Risk", IF(W9050&gt;=4,"Potential Loyalist","Others"))))</f>
        <v>Potential Loyalist</v>
      </c>
    </row>
    <row r="9051" spans="1:25">
      <c r="A9051" t="s">
        <v>927</v>
      </c>
      <c r="B9051">
        <v>44</v>
      </c>
      <c r="C9051" t="s">
        <v>24</v>
      </c>
      <c r="D9051" t="s">
        <v>25</v>
      </c>
      <c r="E9051" s="6" t="s">
        <v>21121</v>
      </c>
      <c r="F9051" t="s">
        <v>26</v>
      </c>
      <c r="G9051">
        <v>1</v>
      </c>
      <c r="H9051">
        <v>0</v>
      </c>
      <c r="I9051">
        <v>52</v>
      </c>
      <c r="J9051">
        <v>5</v>
      </c>
      <c r="K9051">
        <v>333.76</v>
      </c>
      <c r="L9051" t="str">
        <f t="shared" si="846"/>
        <v/>
      </c>
      <c r="M9051">
        <v>1</v>
      </c>
      <c r="N9051" t="str">
        <f t="shared" si="847"/>
        <v/>
      </c>
      <c r="O9051">
        <v>26</v>
      </c>
      <c r="P9051" s="11">
        <v>0</v>
      </c>
      <c r="Q9051" s="11">
        <v>9.6153846153846104E-2</v>
      </c>
      <c r="R9051" s="12">
        <v>333.76</v>
      </c>
      <c r="S9051" t="s">
        <v>22</v>
      </c>
      <c r="T9051">
        <v>0</v>
      </c>
      <c r="U9051">
        <f t="shared" si="848"/>
        <v>4</v>
      </c>
      <c r="V9051">
        <f t="shared" si="849"/>
        <v>1</v>
      </c>
      <c r="W9051">
        <f t="shared" si="850"/>
        <v>4</v>
      </c>
      <c r="X9051" t="str">
        <f t="shared" si="851"/>
        <v>414</v>
      </c>
      <c r="Y9051" t="str">
        <f>IF(Table1[[#This Row],[RFM_Score]]="555","Champion", IF(AND(J9051&gt;=4,V9051&gt;=4),"Loyal", IF(U9051&lt;=2,"At Risk", IF(W9051&gt;=4,"Potential Loyalist","Others"))))</f>
        <v>Potential Loyalist</v>
      </c>
    </row>
    <row r="9052" spans="1:25">
      <c r="A9052" t="s">
        <v>9299</v>
      </c>
      <c r="B9052">
        <v>42</v>
      </c>
      <c r="C9052" t="s">
        <v>24</v>
      </c>
      <c r="D9052" t="s">
        <v>41</v>
      </c>
      <c r="E9052" s="6" t="s">
        <v>21122</v>
      </c>
      <c r="F9052" t="s">
        <v>62</v>
      </c>
      <c r="G9052">
        <v>4</v>
      </c>
      <c r="H9052">
        <v>0</v>
      </c>
      <c r="I9052">
        <v>48</v>
      </c>
      <c r="J9052">
        <v>4</v>
      </c>
      <c r="K9052">
        <v>332.25</v>
      </c>
      <c r="L9052" t="str">
        <f t="shared" si="846"/>
        <v/>
      </c>
      <c r="M9052">
        <v>1</v>
      </c>
      <c r="N9052" t="str">
        <f t="shared" si="847"/>
        <v/>
      </c>
      <c r="O9052">
        <v>4</v>
      </c>
      <c r="P9052" s="11">
        <v>0</v>
      </c>
      <c r="Q9052" s="11">
        <v>8.3333333333333301E-2</v>
      </c>
      <c r="R9052" s="12">
        <v>332.25</v>
      </c>
      <c r="S9052" t="s">
        <v>22</v>
      </c>
      <c r="T9052">
        <v>0</v>
      </c>
      <c r="U9052">
        <f t="shared" si="848"/>
        <v>5</v>
      </c>
      <c r="V9052">
        <f t="shared" si="849"/>
        <v>1</v>
      </c>
      <c r="W9052">
        <f t="shared" si="850"/>
        <v>4</v>
      </c>
      <c r="X9052" t="str">
        <f t="shared" si="851"/>
        <v>514</v>
      </c>
      <c r="Y9052" t="str">
        <f>IF(Table1[[#This Row],[RFM_Score]]="555","Champion", IF(AND(J9052&gt;=4,V9052&gt;=4),"Loyal", IF(U9052&lt;=2,"At Risk", IF(W9052&gt;=4,"Potential Loyalist","Others"))))</f>
        <v>Potential Loyalist</v>
      </c>
    </row>
    <row r="9053" spans="1:25">
      <c r="A9053" t="s">
        <v>11647</v>
      </c>
      <c r="B9053">
        <v>42</v>
      </c>
      <c r="C9053" t="s">
        <v>24</v>
      </c>
      <c r="D9053" t="s">
        <v>25</v>
      </c>
      <c r="E9053" s="6" t="s">
        <v>21123</v>
      </c>
      <c r="F9053" t="s">
        <v>30</v>
      </c>
      <c r="G9053">
        <v>1</v>
      </c>
      <c r="H9053">
        <v>1</v>
      </c>
      <c r="I9053">
        <v>49</v>
      </c>
      <c r="J9053">
        <v>1</v>
      </c>
      <c r="K9053">
        <v>331.46</v>
      </c>
      <c r="L9053" t="str">
        <f t="shared" si="846"/>
        <v/>
      </c>
      <c r="M9053">
        <v>1</v>
      </c>
      <c r="N9053" t="str">
        <f t="shared" si="847"/>
        <v/>
      </c>
      <c r="O9053">
        <v>40</v>
      </c>
      <c r="P9053" s="11">
        <v>1</v>
      </c>
      <c r="Q9053" s="11">
        <v>2.04081632653061E-2</v>
      </c>
      <c r="R9053" s="12">
        <v>331.46</v>
      </c>
      <c r="S9053" t="s">
        <v>22</v>
      </c>
      <c r="T9053">
        <v>0</v>
      </c>
      <c r="U9053">
        <f t="shared" si="848"/>
        <v>4</v>
      </c>
      <c r="V9053">
        <f t="shared" si="849"/>
        <v>1</v>
      </c>
      <c r="W9053">
        <f t="shared" si="850"/>
        <v>4</v>
      </c>
      <c r="X9053" t="str">
        <f t="shared" si="851"/>
        <v>414</v>
      </c>
      <c r="Y9053" t="str">
        <f>IF(Table1[[#This Row],[RFM_Score]]="555","Champion", IF(AND(J9053&gt;=4,V9053&gt;=4),"Loyal", IF(U9053&lt;=2,"At Risk", IF(W9053&gt;=4,"Potential Loyalist","Others"))))</f>
        <v>Potential Loyalist</v>
      </c>
    </row>
    <row r="9054" spans="1:25">
      <c r="A9054" t="s">
        <v>7835</v>
      </c>
      <c r="B9054">
        <v>36</v>
      </c>
      <c r="C9054" t="s">
        <v>19</v>
      </c>
      <c r="D9054" t="s">
        <v>46</v>
      </c>
      <c r="E9054" s="6" t="s">
        <v>21124</v>
      </c>
      <c r="F9054" t="s">
        <v>37</v>
      </c>
      <c r="G9054">
        <v>2</v>
      </c>
      <c r="H9054">
        <v>1</v>
      </c>
      <c r="I9054">
        <v>48</v>
      </c>
      <c r="J9054">
        <v>0</v>
      </c>
      <c r="K9054">
        <v>331.36</v>
      </c>
      <c r="L9054" t="str">
        <f t="shared" si="846"/>
        <v/>
      </c>
      <c r="M9054">
        <v>1</v>
      </c>
      <c r="N9054" t="str">
        <f t="shared" si="847"/>
        <v/>
      </c>
      <c r="O9054">
        <v>25</v>
      </c>
      <c r="P9054" s="11">
        <v>0.5</v>
      </c>
      <c r="Q9054" s="11">
        <v>0</v>
      </c>
      <c r="R9054" s="12">
        <v>331.36</v>
      </c>
      <c r="S9054" t="s">
        <v>22</v>
      </c>
      <c r="T9054">
        <v>0</v>
      </c>
      <c r="U9054">
        <f t="shared" si="848"/>
        <v>4</v>
      </c>
      <c r="V9054">
        <f t="shared" si="849"/>
        <v>1</v>
      </c>
      <c r="W9054">
        <f t="shared" si="850"/>
        <v>4</v>
      </c>
      <c r="X9054" t="str">
        <f t="shared" si="851"/>
        <v>414</v>
      </c>
      <c r="Y9054" t="str">
        <f>IF(Table1[[#This Row],[RFM_Score]]="555","Champion", IF(AND(J9054&gt;=4,V9054&gt;=4),"Loyal", IF(U9054&lt;=2,"At Risk", IF(W9054&gt;=4,"Potential Loyalist","Others"))))</f>
        <v>Potential Loyalist</v>
      </c>
    </row>
    <row r="9055" spans="1:25">
      <c r="A9055" t="s">
        <v>8218</v>
      </c>
      <c r="B9055">
        <v>38</v>
      </c>
      <c r="C9055" t="s">
        <v>24</v>
      </c>
      <c r="D9055" t="s">
        <v>41</v>
      </c>
      <c r="E9055" s="6" t="s">
        <v>21125</v>
      </c>
      <c r="F9055" t="s">
        <v>30</v>
      </c>
      <c r="G9055">
        <v>3</v>
      </c>
      <c r="H9055">
        <v>2</v>
      </c>
      <c r="I9055">
        <v>56</v>
      </c>
      <c r="J9055">
        <v>4</v>
      </c>
      <c r="K9055">
        <v>331.21</v>
      </c>
      <c r="L9055" t="str">
        <f t="shared" si="846"/>
        <v/>
      </c>
      <c r="M9055">
        <v>1</v>
      </c>
      <c r="N9055" t="str">
        <f t="shared" si="847"/>
        <v/>
      </c>
      <c r="O9055">
        <v>75</v>
      </c>
      <c r="P9055" s="11">
        <v>0.66666666666666596</v>
      </c>
      <c r="Q9055" s="11">
        <v>7.1428571428571397E-2</v>
      </c>
      <c r="R9055" s="12">
        <v>331.21</v>
      </c>
      <c r="S9055" t="s">
        <v>22</v>
      </c>
      <c r="T9055">
        <v>0</v>
      </c>
      <c r="U9055">
        <f t="shared" si="848"/>
        <v>2</v>
      </c>
      <c r="V9055">
        <f t="shared" si="849"/>
        <v>1</v>
      </c>
      <c r="W9055">
        <f t="shared" si="850"/>
        <v>4</v>
      </c>
      <c r="X9055" t="str">
        <f t="shared" si="851"/>
        <v>214</v>
      </c>
      <c r="Y9055" t="str">
        <f>IF(Table1[[#This Row],[RFM_Score]]="555","Champion", IF(AND(J9055&gt;=4,V9055&gt;=4),"Loyal", IF(U9055&lt;=2,"At Risk", IF(W9055&gt;=4,"Potential Loyalist","Others"))))</f>
        <v>At Risk</v>
      </c>
    </row>
    <row r="9056" spans="1:25">
      <c r="A9056" t="s">
        <v>3696</v>
      </c>
      <c r="B9056">
        <v>61</v>
      </c>
      <c r="C9056" t="s">
        <v>24</v>
      </c>
      <c r="D9056" t="s">
        <v>35</v>
      </c>
      <c r="E9056" s="6" t="s">
        <v>21126</v>
      </c>
      <c r="F9056" t="s">
        <v>26</v>
      </c>
      <c r="G9056">
        <v>3</v>
      </c>
      <c r="H9056">
        <v>1</v>
      </c>
      <c r="I9056">
        <v>56</v>
      </c>
      <c r="J9056">
        <v>4</v>
      </c>
      <c r="K9056">
        <v>330.96</v>
      </c>
      <c r="L9056" t="str">
        <f t="shared" si="846"/>
        <v/>
      </c>
      <c r="M9056">
        <v>1</v>
      </c>
      <c r="N9056" t="str">
        <f t="shared" si="847"/>
        <v/>
      </c>
      <c r="O9056">
        <v>7</v>
      </c>
      <c r="P9056" s="11">
        <v>0.33333333333333298</v>
      </c>
      <c r="Q9056" s="11">
        <v>7.1428571428571397E-2</v>
      </c>
      <c r="R9056" s="12">
        <v>330.96</v>
      </c>
      <c r="S9056" t="s">
        <v>22</v>
      </c>
      <c r="T9056">
        <v>1</v>
      </c>
      <c r="U9056">
        <f t="shared" si="848"/>
        <v>5</v>
      </c>
      <c r="V9056">
        <f t="shared" si="849"/>
        <v>1</v>
      </c>
      <c r="W9056">
        <f t="shared" si="850"/>
        <v>4</v>
      </c>
      <c r="X9056" t="str">
        <f t="shared" si="851"/>
        <v>514</v>
      </c>
      <c r="Y9056" t="str">
        <f>IF(Table1[[#This Row],[RFM_Score]]="555","Champion", IF(AND(J9056&gt;=4,V9056&gt;=4),"Loyal", IF(U9056&lt;=2,"At Risk", IF(W9056&gt;=4,"Potential Loyalist","Others"))))</f>
        <v>Potential Loyalist</v>
      </c>
    </row>
    <row r="9057" spans="1:25">
      <c r="A9057" t="s">
        <v>3478</v>
      </c>
      <c r="B9057">
        <v>27</v>
      </c>
      <c r="C9057" t="s">
        <v>24</v>
      </c>
      <c r="D9057" t="s">
        <v>29</v>
      </c>
      <c r="E9057" s="6" t="s">
        <v>21127</v>
      </c>
      <c r="F9057" t="s">
        <v>21</v>
      </c>
      <c r="G9057">
        <v>2</v>
      </c>
      <c r="H9057">
        <v>1</v>
      </c>
      <c r="I9057">
        <v>54</v>
      </c>
      <c r="J9057">
        <v>5</v>
      </c>
      <c r="K9057">
        <v>330.3</v>
      </c>
      <c r="L9057" t="str">
        <f t="shared" si="846"/>
        <v/>
      </c>
      <c r="M9057">
        <v>1</v>
      </c>
      <c r="N9057" t="str">
        <f t="shared" si="847"/>
        <v/>
      </c>
      <c r="O9057">
        <v>8</v>
      </c>
      <c r="P9057" s="11">
        <v>0.5</v>
      </c>
      <c r="Q9057" s="11">
        <v>9.2592592592592504E-2</v>
      </c>
      <c r="R9057" s="12">
        <v>330.3</v>
      </c>
      <c r="S9057" t="s">
        <v>22</v>
      </c>
      <c r="T9057">
        <v>0</v>
      </c>
      <c r="U9057">
        <f t="shared" si="848"/>
        <v>5</v>
      </c>
      <c r="V9057">
        <f t="shared" si="849"/>
        <v>1</v>
      </c>
      <c r="W9057">
        <f t="shared" si="850"/>
        <v>4</v>
      </c>
      <c r="X9057" t="str">
        <f t="shared" si="851"/>
        <v>514</v>
      </c>
      <c r="Y9057" t="str">
        <f>IF(Table1[[#This Row],[RFM_Score]]="555","Champion", IF(AND(J9057&gt;=4,V9057&gt;=4),"Loyal", IF(U9057&lt;=2,"At Risk", IF(W9057&gt;=4,"Potential Loyalist","Others"))))</f>
        <v>Potential Loyalist</v>
      </c>
    </row>
    <row r="9058" spans="1:25">
      <c r="A9058" t="s">
        <v>11862</v>
      </c>
      <c r="B9058">
        <v>44</v>
      </c>
      <c r="C9058" t="s">
        <v>24</v>
      </c>
      <c r="D9058" t="s">
        <v>29</v>
      </c>
      <c r="E9058" s="6" t="s">
        <v>21128</v>
      </c>
      <c r="F9058" t="s">
        <v>26</v>
      </c>
      <c r="G9058">
        <v>2</v>
      </c>
      <c r="H9058">
        <v>0</v>
      </c>
      <c r="I9058">
        <v>53</v>
      </c>
      <c r="J9058">
        <v>0</v>
      </c>
      <c r="K9058">
        <v>329.21</v>
      </c>
      <c r="L9058" t="str">
        <f t="shared" si="846"/>
        <v/>
      </c>
      <c r="M9058">
        <v>1</v>
      </c>
      <c r="N9058" t="str">
        <f t="shared" si="847"/>
        <v/>
      </c>
      <c r="O9058">
        <v>23</v>
      </c>
      <c r="P9058" s="11">
        <v>0</v>
      </c>
      <c r="Q9058" s="11">
        <v>0</v>
      </c>
      <c r="R9058" s="12">
        <v>329.21</v>
      </c>
      <c r="S9058" t="s">
        <v>22</v>
      </c>
      <c r="T9058">
        <v>0</v>
      </c>
      <c r="U9058">
        <f t="shared" si="848"/>
        <v>4</v>
      </c>
      <c r="V9058">
        <f t="shared" si="849"/>
        <v>1</v>
      </c>
      <c r="W9058">
        <f t="shared" si="850"/>
        <v>4</v>
      </c>
      <c r="X9058" t="str">
        <f t="shared" si="851"/>
        <v>414</v>
      </c>
      <c r="Y9058" t="str">
        <f>IF(Table1[[#This Row],[RFM_Score]]="555","Champion", IF(AND(J9058&gt;=4,V9058&gt;=4),"Loyal", IF(U9058&lt;=2,"At Risk", IF(W9058&gt;=4,"Potential Loyalist","Others"))))</f>
        <v>Potential Loyalist</v>
      </c>
    </row>
    <row r="9059" spans="1:25">
      <c r="A9059" t="s">
        <v>3192</v>
      </c>
      <c r="B9059">
        <v>18</v>
      </c>
      <c r="C9059" t="s">
        <v>24</v>
      </c>
      <c r="D9059" t="s">
        <v>35</v>
      </c>
      <c r="E9059" s="6" t="s">
        <v>21129</v>
      </c>
      <c r="F9059" t="s">
        <v>62</v>
      </c>
      <c r="G9059">
        <v>1</v>
      </c>
      <c r="H9059">
        <v>0</v>
      </c>
      <c r="I9059">
        <v>46</v>
      </c>
      <c r="J9059">
        <v>4</v>
      </c>
      <c r="K9059">
        <v>329.02</v>
      </c>
      <c r="L9059" t="str">
        <f t="shared" si="846"/>
        <v/>
      </c>
      <c r="M9059">
        <v>1</v>
      </c>
      <c r="N9059" t="str">
        <f t="shared" si="847"/>
        <v/>
      </c>
      <c r="O9059">
        <v>26</v>
      </c>
      <c r="P9059" s="11">
        <v>0</v>
      </c>
      <c r="Q9059" s="11">
        <v>8.6956521739130405E-2</v>
      </c>
      <c r="R9059" s="12">
        <v>329.02</v>
      </c>
      <c r="S9059" t="s">
        <v>22</v>
      </c>
      <c r="T9059">
        <v>0</v>
      </c>
      <c r="U9059">
        <f t="shared" si="848"/>
        <v>4</v>
      </c>
      <c r="V9059">
        <f t="shared" si="849"/>
        <v>1</v>
      </c>
      <c r="W9059">
        <f t="shared" si="850"/>
        <v>4</v>
      </c>
      <c r="X9059" t="str">
        <f t="shared" si="851"/>
        <v>414</v>
      </c>
      <c r="Y9059" t="str">
        <f>IF(Table1[[#This Row],[RFM_Score]]="555","Champion", IF(AND(J9059&gt;=4,V9059&gt;=4),"Loyal", IF(U9059&lt;=2,"At Risk", IF(W9059&gt;=4,"Potential Loyalist","Others"))))</f>
        <v>Potential Loyalist</v>
      </c>
    </row>
    <row r="9060" spans="1:25">
      <c r="A9060" t="s">
        <v>9956</v>
      </c>
      <c r="B9060">
        <v>36</v>
      </c>
      <c r="C9060" t="s">
        <v>24</v>
      </c>
      <c r="D9060" t="s">
        <v>41</v>
      </c>
      <c r="E9060" s="6" t="s">
        <v>21130</v>
      </c>
      <c r="F9060" t="s">
        <v>62</v>
      </c>
      <c r="G9060">
        <v>1</v>
      </c>
      <c r="H9060">
        <v>1</v>
      </c>
      <c r="I9060">
        <v>42</v>
      </c>
      <c r="J9060">
        <v>0</v>
      </c>
      <c r="K9060">
        <v>328.91</v>
      </c>
      <c r="L9060" t="str">
        <f t="shared" si="846"/>
        <v/>
      </c>
      <c r="M9060">
        <v>1</v>
      </c>
      <c r="N9060" t="str">
        <f t="shared" si="847"/>
        <v/>
      </c>
      <c r="O9060">
        <v>11</v>
      </c>
      <c r="P9060" s="11">
        <v>1</v>
      </c>
      <c r="Q9060" s="11">
        <v>0</v>
      </c>
      <c r="R9060" s="12">
        <v>328.91</v>
      </c>
      <c r="S9060" t="s">
        <v>22</v>
      </c>
      <c r="T9060">
        <v>0</v>
      </c>
      <c r="U9060">
        <f t="shared" si="848"/>
        <v>5</v>
      </c>
      <c r="V9060">
        <f t="shared" si="849"/>
        <v>1</v>
      </c>
      <c r="W9060">
        <f t="shared" si="850"/>
        <v>4</v>
      </c>
      <c r="X9060" t="str">
        <f t="shared" si="851"/>
        <v>514</v>
      </c>
      <c r="Y9060" t="str">
        <f>IF(Table1[[#This Row],[RFM_Score]]="555","Champion", IF(AND(J9060&gt;=4,V9060&gt;=4),"Loyal", IF(U9060&lt;=2,"At Risk", IF(W9060&gt;=4,"Potential Loyalist","Others"))))</f>
        <v>Potential Loyalist</v>
      </c>
    </row>
    <row r="9061" spans="1:25">
      <c r="A9061" t="s">
        <v>7007</v>
      </c>
      <c r="B9061">
        <v>22</v>
      </c>
      <c r="C9061" t="s">
        <v>19</v>
      </c>
      <c r="D9061" t="s">
        <v>49</v>
      </c>
      <c r="E9061" s="6" t="s">
        <v>21131</v>
      </c>
      <c r="F9061" t="s">
        <v>62</v>
      </c>
      <c r="G9061">
        <v>2</v>
      </c>
      <c r="H9061">
        <v>0</v>
      </c>
      <c r="I9061">
        <v>55</v>
      </c>
      <c r="J9061">
        <v>8</v>
      </c>
      <c r="K9061">
        <v>328.42</v>
      </c>
      <c r="L9061" t="str">
        <f t="shared" si="846"/>
        <v/>
      </c>
      <c r="M9061">
        <v>1</v>
      </c>
      <c r="N9061" t="str">
        <f t="shared" si="847"/>
        <v/>
      </c>
      <c r="O9061">
        <v>39</v>
      </c>
      <c r="P9061" s="11">
        <v>0</v>
      </c>
      <c r="Q9061" s="11">
        <v>0.145454545454545</v>
      </c>
      <c r="R9061" s="12">
        <v>328.42</v>
      </c>
      <c r="S9061" t="s">
        <v>22</v>
      </c>
      <c r="T9061">
        <v>0</v>
      </c>
      <c r="U9061">
        <f t="shared" si="848"/>
        <v>4</v>
      </c>
      <c r="V9061">
        <f t="shared" si="849"/>
        <v>1</v>
      </c>
      <c r="W9061">
        <f t="shared" si="850"/>
        <v>4</v>
      </c>
      <c r="X9061" t="str">
        <f t="shared" si="851"/>
        <v>414</v>
      </c>
      <c r="Y9061" t="str">
        <f>IF(Table1[[#This Row],[RFM_Score]]="555","Champion", IF(AND(J9061&gt;=4,V9061&gt;=4),"Loyal", IF(U9061&lt;=2,"At Risk", IF(W9061&gt;=4,"Potential Loyalist","Others"))))</f>
        <v>Potential Loyalist</v>
      </c>
    </row>
    <row r="9062" spans="1:25">
      <c r="A9062" t="s">
        <v>248</v>
      </c>
      <c r="B9062">
        <v>48</v>
      </c>
      <c r="C9062" t="s">
        <v>19</v>
      </c>
      <c r="D9062" t="s">
        <v>25</v>
      </c>
      <c r="E9062" s="6" t="s">
        <v>21132</v>
      </c>
      <c r="F9062" t="s">
        <v>26</v>
      </c>
      <c r="G9062">
        <v>5</v>
      </c>
      <c r="H9062">
        <v>3</v>
      </c>
      <c r="I9062">
        <v>59</v>
      </c>
      <c r="J9062">
        <v>2</v>
      </c>
      <c r="K9062">
        <v>327.33</v>
      </c>
      <c r="L9062" t="str">
        <f t="shared" si="846"/>
        <v/>
      </c>
      <c r="M9062">
        <v>1</v>
      </c>
      <c r="N9062" t="str">
        <f t="shared" si="847"/>
        <v/>
      </c>
      <c r="O9062">
        <v>6</v>
      </c>
      <c r="P9062" s="11">
        <v>0.6</v>
      </c>
      <c r="Q9062" s="11">
        <v>3.38983050847457E-2</v>
      </c>
      <c r="R9062" s="12">
        <v>327.33</v>
      </c>
      <c r="S9062" t="s">
        <v>22</v>
      </c>
      <c r="T9062">
        <v>0</v>
      </c>
      <c r="U9062">
        <f t="shared" si="848"/>
        <v>5</v>
      </c>
      <c r="V9062">
        <f t="shared" si="849"/>
        <v>1</v>
      </c>
      <c r="W9062">
        <f t="shared" si="850"/>
        <v>4</v>
      </c>
      <c r="X9062" t="str">
        <f t="shared" si="851"/>
        <v>514</v>
      </c>
      <c r="Y9062" t="str">
        <f>IF(Table1[[#This Row],[RFM_Score]]="555","Champion", IF(AND(J9062&gt;=4,V9062&gt;=4),"Loyal", IF(U9062&lt;=2,"At Risk", IF(W9062&gt;=4,"Potential Loyalist","Others"))))</f>
        <v>Potential Loyalist</v>
      </c>
    </row>
    <row r="9063" spans="1:25">
      <c r="A9063" t="s">
        <v>1697</v>
      </c>
      <c r="B9063">
        <v>50</v>
      </c>
      <c r="C9063" t="s">
        <v>19</v>
      </c>
      <c r="D9063" t="s">
        <v>25</v>
      </c>
      <c r="E9063" s="6" t="s">
        <v>21133</v>
      </c>
      <c r="F9063" t="s">
        <v>60</v>
      </c>
      <c r="G9063">
        <v>2</v>
      </c>
      <c r="H9063">
        <v>1</v>
      </c>
      <c r="I9063">
        <v>66</v>
      </c>
      <c r="J9063">
        <v>4</v>
      </c>
      <c r="K9063">
        <v>326.92</v>
      </c>
      <c r="L9063" t="str">
        <f t="shared" si="846"/>
        <v/>
      </c>
      <c r="M9063">
        <v>1</v>
      </c>
      <c r="N9063" t="str">
        <f t="shared" si="847"/>
        <v/>
      </c>
      <c r="O9063">
        <v>41</v>
      </c>
      <c r="P9063" s="11">
        <v>0.5</v>
      </c>
      <c r="Q9063" s="11">
        <v>6.0606060606060601E-2</v>
      </c>
      <c r="R9063" s="12">
        <v>326.92</v>
      </c>
      <c r="S9063" t="s">
        <v>22</v>
      </c>
      <c r="T9063">
        <v>0</v>
      </c>
      <c r="U9063">
        <f t="shared" si="848"/>
        <v>3</v>
      </c>
      <c r="V9063">
        <f t="shared" si="849"/>
        <v>1</v>
      </c>
      <c r="W9063">
        <f t="shared" si="850"/>
        <v>4</v>
      </c>
      <c r="X9063" t="str">
        <f t="shared" si="851"/>
        <v>314</v>
      </c>
      <c r="Y9063" t="str">
        <f>IF(Table1[[#This Row],[RFM_Score]]="555","Champion", IF(AND(J9063&gt;=4,V9063&gt;=4),"Loyal", IF(U9063&lt;=2,"At Risk", IF(W9063&gt;=4,"Potential Loyalist","Others"))))</f>
        <v>Potential Loyalist</v>
      </c>
    </row>
    <row r="9064" spans="1:25">
      <c r="A9064" t="s">
        <v>8548</v>
      </c>
      <c r="B9064">
        <v>42</v>
      </c>
      <c r="C9064" t="s">
        <v>24</v>
      </c>
      <c r="D9064" t="s">
        <v>29</v>
      </c>
      <c r="E9064" s="6" t="s">
        <v>21134</v>
      </c>
      <c r="F9064" t="s">
        <v>21</v>
      </c>
      <c r="G9064">
        <v>5</v>
      </c>
      <c r="H9064">
        <v>2</v>
      </c>
      <c r="I9064">
        <v>49</v>
      </c>
      <c r="J9064">
        <v>4</v>
      </c>
      <c r="K9064">
        <v>326.39</v>
      </c>
      <c r="L9064" t="str">
        <f t="shared" si="846"/>
        <v/>
      </c>
      <c r="M9064">
        <v>1</v>
      </c>
      <c r="N9064" t="str">
        <f t="shared" si="847"/>
        <v/>
      </c>
      <c r="O9064">
        <v>3</v>
      </c>
      <c r="P9064" s="11">
        <v>0.4</v>
      </c>
      <c r="Q9064" s="11">
        <v>8.16326530612244E-2</v>
      </c>
      <c r="R9064" s="12">
        <v>326.39</v>
      </c>
      <c r="S9064" t="s">
        <v>22</v>
      </c>
      <c r="T9064">
        <v>0</v>
      </c>
      <c r="U9064">
        <f t="shared" si="848"/>
        <v>5</v>
      </c>
      <c r="V9064">
        <f t="shared" si="849"/>
        <v>1</v>
      </c>
      <c r="W9064">
        <f t="shared" si="850"/>
        <v>4</v>
      </c>
      <c r="X9064" t="str">
        <f t="shared" si="851"/>
        <v>514</v>
      </c>
      <c r="Y9064" t="str">
        <f>IF(Table1[[#This Row],[RFM_Score]]="555","Champion", IF(AND(J9064&gt;=4,V9064&gt;=4),"Loyal", IF(U9064&lt;=2,"At Risk", IF(W9064&gt;=4,"Potential Loyalist","Others"))))</f>
        <v>Potential Loyalist</v>
      </c>
    </row>
    <row r="9065" spans="1:25">
      <c r="A9065" t="s">
        <v>6786</v>
      </c>
      <c r="B9065">
        <v>32</v>
      </c>
      <c r="C9065" t="s">
        <v>24</v>
      </c>
      <c r="D9065" t="s">
        <v>49</v>
      </c>
      <c r="E9065" s="6" t="s">
        <v>21135</v>
      </c>
      <c r="F9065" t="s">
        <v>30</v>
      </c>
      <c r="G9065">
        <v>4</v>
      </c>
      <c r="H9065">
        <v>1</v>
      </c>
      <c r="I9065">
        <v>47</v>
      </c>
      <c r="J9065">
        <v>0</v>
      </c>
      <c r="K9065">
        <v>325.45999999999998</v>
      </c>
      <c r="L9065" t="str">
        <f t="shared" si="846"/>
        <v/>
      </c>
      <c r="M9065">
        <v>1</v>
      </c>
      <c r="N9065" t="str">
        <f t="shared" si="847"/>
        <v/>
      </c>
      <c r="O9065">
        <v>26</v>
      </c>
      <c r="P9065" s="11">
        <v>0.25</v>
      </c>
      <c r="Q9065" s="11">
        <v>0</v>
      </c>
      <c r="R9065" s="12">
        <v>325.45999999999998</v>
      </c>
      <c r="S9065" t="s">
        <v>22</v>
      </c>
      <c r="T9065">
        <v>0</v>
      </c>
      <c r="U9065">
        <f t="shared" si="848"/>
        <v>4</v>
      </c>
      <c r="V9065">
        <f t="shared" si="849"/>
        <v>1</v>
      </c>
      <c r="W9065">
        <f t="shared" si="850"/>
        <v>4</v>
      </c>
      <c r="X9065" t="str">
        <f t="shared" si="851"/>
        <v>414</v>
      </c>
      <c r="Y9065" t="str">
        <f>IF(Table1[[#This Row],[RFM_Score]]="555","Champion", IF(AND(J9065&gt;=4,V9065&gt;=4),"Loyal", IF(U9065&lt;=2,"At Risk", IF(W9065&gt;=4,"Potential Loyalist","Others"))))</f>
        <v>Potential Loyalist</v>
      </c>
    </row>
    <row r="9066" spans="1:25">
      <c r="A9066" t="s">
        <v>5323</v>
      </c>
      <c r="B9066">
        <v>20</v>
      </c>
      <c r="C9066" t="s">
        <v>19</v>
      </c>
      <c r="D9066" t="s">
        <v>46</v>
      </c>
      <c r="E9066" s="6" t="s">
        <v>21136</v>
      </c>
      <c r="F9066" t="s">
        <v>37</v>
      </c>
      <c r="G9066">
        <v>5</v>
      </c>
      <c r="H9066">
        <v>2</v>
      </c>
      <c r="I9066">
        <v>41</v>
      </c>
      <c r="J9066">
        <v>3</v>
      </c>
      <c r="K9066">
        <v>325.37</v>
      </c>
      <c r="L9066" t="str">
        <f t="shared" si="846"/>
        <v/>
      </c>
      <c r="M9066">
        <v>1</v>
      </c>
      <c r="N9066" t="str">
        <f t="shared" si="847"/>
        <v/>
      </c>
      <c r="O9066">
        <v>12</v>
      </c>
      <c r="P9066" s="11">
        <v>0.4</v>
      </c>
      <c r="Q9066" s="11">
        <v>7.3170731707316999E-2</v>
      </c>
      <c r="R9066" s="12">
        <v>325.37</v>
      </c>
      <c r="S9066" t="s">
        <v>22</v>
      </c>
      <c r="T9066">
        <v>0</v>
      </c>
      <c r="U9066">
        <f t="shared" si="848"/>
        <v>5</v>
      </c>
      <c r="V9066">
        <f t="shared" si="849"/>
        <v>1</v>
      </c>
      <c r="W9066">
        <f t="shared" si="850"/>
        <v>4</v>
      </c>
      <c r="X9066" t="str">
        <f t="shared" si="851"/>
        <v>514</v>
      </c>
      <c r="Y9066" t="str">
        <f>IF(Table1[[#This Row],[RFM_Score]]="555","Champion", IF(AND(J9066&gt;=4,V9066&gt;=4),"Loyal", IF(U9066&lt;=2,"At Risk", IF(W9066&gt;=4,"Potential Loyalist","Others"))))</f>
        <v>Potential Loyalist</v>
      </c>
    </row>
    <row r="9067" spans="1:25">
      <c r="A9067" t="s">
        <v>10682</v>
      </c>
      <c r="B9067">
        <v>37</v>
      </c>
      <c r="C9067" t="s">
        <v>24</v>
      </c>
      <c r="D9067" t="s">
        <v>25</v>
      </c>
      <c r="E9067" s="6" t="s">
        <v>21137</v>
      </c>
      <c r="F9067" t="s">
        <v>37</v>
      </c>
      <c r="G9067">
        <v>4</v>
      </c>
      <c r="H9067">
        <v>1</v>
      </c>
      <c r="I9067">
        <v>47</v>
      </c>
      <c r="J9067">
        <v>5</v>
      </c>
      <c r="K9067">
        <v>325.32</v>
      </c>
      <c r="L9067" t="str">
        <f t="shared" si="846"/>
        <v/>
      </c>
      <c r="M9067">
        <v>1</v>
      </c>
      <c r="N9067" t="str">
        <f t="shared" si="847"/>
        <v/>
      </c>
      <c r="O9067">
        <v>19</v>
      </c>
      <c r="P9067" s="11">
        <v>0.25</v>
      </c>
      <c r="Q9067" s="11">
        <v>0.10638297872340401</v>
      </c>
      <c r="R9067" s="12">
        <v>325.32</v>
      </c>
      <c r="S9067" t="s">
        <v>22</v>
      </c>
      <c r="T9067">
        <v>0</v>
      </c>
      <c r="U9067">
        <f t="shared" si="848"/>
        <v>5</v>
      </c>
      <c r="V9067">
        <f t="shared" si="849"/>
        <v>1</v>
      </c>
      <c r="W9067">
        <f t="shared" si="850"/>
        <v>4</v>
      </c>
      <c r="X9067" t="str">
        <f t="shared" si="851"/>
        <v>514</v>
      </c>
      <c r="Y9067" t="str">
        <f>IF(Table1[[#This Row],[RFM_Score]]="555","Champion", IF(AND(J9067&gt;=4,V9067&gt;=4),"Loyal", IF(U9067&lt;=2,"At Risk", IF(W9067&gt;=4,"Potential Loyalist","Others"))))</f>
        <v>Potential Loyalist</v>
      </c>
    </row>
    <row r="9068" spans="1:25">
      <c r="A9068" t="s">
        <v>4394</v>
      </c>
      <c r="B9068">
        <v>31</v>
      </c>
      <c r="C9068" t="s">
        <v>19</v>
      </c>
      <c r="D9068" t="s">
        <v>20</v>
      </c>
      <c r="E9068" s="6" t="s">
        <v>21138</v>
      </c>
      <c r="F9068" t="s">
        <v>26</v>
      </c>
      <c r="G9068">
        <v>1</v>
      </c>
      <c r="H9068">
        <v>0</v>
      </c>
      <c r="I9068">
        <v>56</v>
      </c>
      <c r="J9068">
        <v>1</v>
      </c>
      <c r="K9068">
        <v>325.27</v>
      </c>
      <c r="L9068" t="str">
        <f t="shared" si="846"/>
        <v/>
      </c>
      <c r="M9068">
        <v>1</v>
      </c>
      <c r="N9068" t="str">
        <f t="shared" si="847"/>
        <v/>
      </c>
      <c r="O9068">
        <v>61</v>
      </c>
      <c r="P9068" s="11">
        <v>0</v>
      </c>
      <c r="Q9068" s="11">
        <v>1.7857142857142801E-2</v>
      </c>
      <c r="R9068" s="12">
        <v>325.27</v>
      </c>
      <c r="S9068" t="s">
        <v>22</v>
      </c>
      <c r="T9068">
        <v>0</v>
      </c>
      <c r="U9068">
        <f t="shared" si="848"/>
        <v>3</v>
      </c>
      <c r="V9068">
        <f t="shared" si="849"/>
        <v>1</v>
      </c>
      <c r="W9068">
        <f t="shared" si="850"/>
        <v>4</v>
      </c>
      <c r="X9068" t="str">
        <f t="shared" si="851"/>
        <v>314</v>
      </c>
      <c r="Y9068" t="str">
        <f>IF(Table1[[#This Row],[RFM_Score]]="555","Champion", IF(AND(J9068&gt;=4,V9068&gt;=4),"Loyal", IF(U9068&lt;=2,"At Risk", IF(W9068&gt;=4,"Potential Loyalist","Others"))))</f>
        <v>Potential Loyalist</v>
      </c>
    </row>
    <row r="9069" spans="1:25">
      <c r="A9069" t="s">
        <v>9700</v>
      </c>
      <c r="B9069">
        <v>37</v>
      </c>
      <c r="C9069" t="s">
        <v>19</v>
      </c>
      <c r="D9069" t="s">
        <v>25</v>
      </c>
      <c r="E9069" s="6" t="s">
        <v>21139</v>
      </c>
      <c r="F9069" t="s">
        <v>21</v>
      </c>
      <c r="G9069">
        <v>3</v>
      </c>
      <c r="H9069">
        <v>1</v>
      </c>
      <c r="I9069">
        <v>44</v>
      </c>
      <c r="J9069">
        <v>3</v>
      </c>
      <c r="K9069">
        <v>325.24</v>
      </c>
      <c r="L9069" t="str">
        <f t="shared" si="846"/>
        <v/>
      </c>
      <c r="M9069">
        <v>1</v>
      </c>
      <c r="N9069" t="str">
        <f t="shared" si="847"/>
        <v/>
      </c>
      <c r="O9069">
        <v>7</v>
      </c>
      <c r="P9069" s="11">
        <v>0.33333333333333298</v>
      </c>
      <c r="Q9069" s="11">
        <v>6.8181818181818094E-2</v>
      </c>
      <c r="R9069" s="12">
        <v>325.24</v>
      </c>
      <c r="S9069" t="s">
        <v>22</v>
      </c>
      <c r="T9069">
        <v>0</v>
      </c>
      <c r="U9069">
        <f t="shared" si="848"/>
        <v>5</v>
      </c>
      <c r="V9069">
        <f t="shared" si="849"/>
        <v>1</v>
      </c>
      <c r="W9069">
        <f t="shared" si="850"/>
        <v>4</v>
      </c>
      <c r="X9069" t="str">
        <f t="shared" si="851"/>
        <v>514</v>
      </c>
      <c r="Y9069" t="str">
        <f>IF(Table1[[#This Row],[RFM_Score]]="555","Champion", IF(AND(J9069&gt;=4,V9069&gt;=4),"Loyal", IF(U9069&lt;=2,"At Risk", IF(W9069&gt;=4,"Potential Loyalist","Others"))))</f>
        <v>Potential Loyalist</v>
      </c>
    </row>
    <row r="9070" spans="1:25">
      <c r="A9070" t="s">
        <v>7474</v>
      </c>
      <c r="B9070">
        <v>34</v>
      </c>
      <c r="C9070" t="s">
        <v>24</v>
      </c>
      <c r="D9070" t="s">
        <v>25</v>
      </c>
      <c r="E9070" s="6" t="s">
        <v>21140</v>
      </c>
      <c r="F9070" t="s">
        <v>26</v>
      </c>
      <c r="G9070">
        <v>1</v>
      </c>
      <c r="H9070">
        <v>0</v>
      </c>
      <c r="I9070">
        <v>48</v>
      </c>
      <c r="J9070">
        <v>0</v>
      </c>
      <c r="K9070">
        <v>323.75</v>
      </c>
      <c r="L9070" t="str">
        <f t="shared" si="846"/>
        <v/>
      </c>
      <c r="M9070">
        <v>1</v>
      </c>
      <c r="N9070" t="str">
        <f t="shared" si="847"/>
        <v/>
      </c>
      <c r="O9070">
        <v>3</v>
      </c>
      <c r="P9070" s="11">
        <v>0</v>
      </c>
      <c r="Q9070" s="11">
        <v>0</v>
      </c>
      <c r="R9070" s="12">
        <v>323.75</v>
      </c>
      <c r="S9070" t="s">
        <v>22</v>
      </c>
      <c r="T9070">
        <v>0</v>
      </c>
      <c r="U9070">
        <f t="shared" si="848"/>
        <v>5</v>
      </c>
      <c r="V9070">
        <f t="shared" si="849"/>
        <v>1</v>
      </c>
      <c r="W9070">
        <f t="shared" si="850"/>
        <v>4</v>
      </c>
      <c r="X9070" t="str">
        <f t="shared" si="851"/>
        <v>514</v>
      </c>
      <c r="Y9070" t="str">
        <f>IF(Table1[[#This Row],[RFM_Score]]="555","Champion", IF(AND(J9070&gt;=4,V9070&gt;=4),"Loyal", IF(U9070&lt;=2,"At Risk", IF(W9070&gt;=4,"Potential Loyalist","Others"))))</f>
        <v>Potential Loyalist</v>
      </c>
    </row>
    <row r="9071" spans="1:25">
      <c r="A9071" t="s">
        <v>7999</v>
      </c>
      <c r="B9071">
        <v>25</v>
      </c>
      <c r="C9071" t="s">
        <v>24</v>
      </c>
      <c r="D9071" t="s">
        <v>41</v>
      </c>
      <c r="E9071" s="6" t="s">
        <v>21141</v>
      </c>
      <c r="F9071" t="s">
        <v>21</v>
      </c>
      <c r="G9071">
        <v>0</v>
      </c>
      <c r="H9071">
        <v>0</v>
      </c>
      <c r="I9071">
        <v>49</v>
      </c>
      <c r="J9071">
        <v>1</v>
      </c>
      <c r="K9071">
        <v>323.27999999999997</v>
      </c>
      <c r="L9071" t="str">
        <f t="shared" si="846"/>
        <v/>
      </c>
      <c r="M9071">
        <v>1</v>
      </c>
      <c r="N9071" t="str">
        <f t="shared" si="847"/>
        <v/>
      </c>
      <c r="O9071">
        <v>31</v>
      </c>
      <c r="P9071" s="11">
        <v>0</v>
      </c>
      <c r="Q9071" s="11">
        <v>2.04081632653061E-2</v>
      </c>
      <c r="R9071" s="12">
        <v>323.27999999999997</v>
      </c>
      <c r="S9071" t="s">
        <v>22</v>
      </c>
      <c r="T9071">
        <v>0</v>
      </c>
      <c r="U9071">
        <f t="shared" si="848"/>
        <v>4</v>
      </c>
      <c r="V9071">
        <f t="shared" si="849"/>
        <v>1</v>
      </c>
      <c r="W9071">
        <f t="shared" si="850"/>
        <v>4</v>
      </c>
      <c r="X9071" t="str">
        <f t="shared" si="851"/>
        <v>414</v>
      </c>
      <c r="Y9071" t="str">
        <f>IF(Table1[[#This Row],[RFM_Score]]="555","Champion", IF(AND(J9071&gt;=4,V9071&gt;=4),"Loyal", IF(U9071&lt;=2,"At Risk", IF(W9071&gt;=4,"Potential Loyalist","Others"))))</f>
        <v>Potential Loyalist</v>
      </c>
    </row>
    <row r="9072" spans="1:25">
      <c r="A9072" t="s">
        <v>6120</v>
      </c>
      <c r="B9072">
        <v>36</v>
      </c>
      <c r="C9072" t="s">
        <v>19</v>
      </c>
      <c r="D9072" t="s">
        <v>20</v>
      </c>
      <c r="E9072" s="6" t="s">
        <v>21142</v>
      </c>
      <c r="F9072" t="s">
        <v>30</v>
      </c>
      <c r="G9072">
        <v>0</v>
      </c>
      <c r="H9072">
        <v>0</v>
      </c>
      <c r="I9072">
        <v>45</v>
      </c>
      <c r="J9072">
        <v>2</v>
      </c>
      <c r="K9072">
        <v>322.92</v>
      </c>
      <c r="L9072" t="str">
        <f t="shared" si="846"/>
        <v/>
      </c>
      <c r="M9072">
        <v>1</v>
      </c>
      <c r="N9072" t="str">
        <f t="shared" si="847"/>
        <v/>
      </c>
      <c r="O9072">
        <v>25</v>
      </c>
      <c r="P9072" s="11">
        <v>0</v>
      </c>
      <c r="Q9072" s="11">
        <v>4.4444444444444398E-2</v>
      </c>
      <c r="R9072" s="12">
        <v>322.92</v>
      </c>
      <c r="S9072" t="s">
        <v>22</v>
      </c>
      <c r="T9072">
        <v>0</v>
      </c>
      <c r="U9072">
        <f t="shared" si="848"/>
        <v>4</v>
      </c>
      <c r="V9072">
        <f t="shared" si="849"/>
        <v>1</v>
      </c>
      <c r="W9072">
        <f t="shared" si="850"/>
        <v>4</v>
      </c>
      <c r="X9072" t="str">
        <f t="shared" si="851"/>
        <v>414</v>
      </c>
      <c r="Y9072" t="str">
        <f>IF(Table1[[#This Row],[RFM_Score]]="555","Champion", IF(AND(J9072&gt;=4,V9072&gt;=4),"Loyal", IF(U9072&lt;=2,"At Risk", IF(W9072&gt;=4,"Potential Loyalist","Others"))))</f>
        <v>Potential Loyalist</v>
      </c>
    </row>
    <row r="9073" spans="1:25">
      <c r="A9073" t="s">
        <v>3019</v>
      </c>
      <c r="B9073">
        <v>43</v>
      </c>
      <c r="C9073" t="s">
        <v>19</v>
      </c>
      <c r="D9073" t="s">
        <v>25</v>
      </c>
      <c r="E9073" s="6" t="s">
        <v>21143</v>
      </c>
      <c r="F9073" t="s">
        <v>37</v>
      </c>
      <c r="G9073">
        <v>4</v>
      </c>
      <c r="H9073">
        <v>0</v>
      </c>
      <c r="I9073">
        <v>55</v>
      </c>
      <c r="J9073">
        <v>0</v>
      </c>
      <c r="K9073">
        <v>322.89999999999998</v>
      </c>
      <c r="L9073" t="str">
        <f t="shared" si="846"/>
        <v/>
      </c>
      <c r="M9073">
        <v>1</v>
      </c>
      <c r="N9073" t="str">
        <f t="shared" si="847"/>
        <v/>
      </c>
      <c r="O9073">
        <v>35</v>
      </c>
      <c r="P9073" s="11">
        <v>0</v>
      </c>
      <c r="Q9073" s="11">
        <v>0</v>
      </c>
      <c r="R9073" s="12">
        <v>322.89999999999998</v>
      </c>
      <c r="S9073" t="s">
        <v>22</v>
      </c>
      <c r="T9073">
        <v>0</v>
      </c>
      <c r="U9073">
        <f t="shared" si="848"/>
        <v>4</v>
      </c>
      <c r="V9073">
        <f t="shared" si="849"/>
        <v>1</v>
      </c>
      <c r="W9073">
        <f t="shared" si="850"/>
        <v>4</v>
      </c>
      <c r="X9073" t="str">
        <f t="shared" si="851"/>
        <v>414</v>
      </c>
      <c r="Y9073" t="str">
        <f>IF(Table1[[#This Row],[RFM_Score]]="555","Champion", IF(AND(J9073&gt;=4,V9073&gt;=4),"Loyal", IF(U9073&lt;=2,"At Risk", IF(W9073&gt;=4,"Potential Loyalist","Others"))))</f>
        <v>Potential Loyalist</v>
      </c>
    </row>
    <row r="9074" spans="1:25">
      <c r="A9074" t="s">
        <v>8700</v>
      </c>
      <c r="B9074">
        <v>54</v>
      </c>
      <c r="C9074" t="s">
        <v>33</v>
      </c>
      <c r="D9074" t="s">
        <v>49</v>
      </c>
      <c r="E9074" s="6" t="s">
        <v>21144</v>
      </c>
      <c r="F9074" t="s">
        <v>21</v>
      </c>
      <c r="G9074">
        <v>2</v>
      </c>
      <c r="H9074">
        <v>1</v>
      </c>
      <c r="I9074">
        <v>56</v>
      </c>
      <c r="J9074">
        <v>1</v>
      </c>
      <c r="K9074">
        <v>322.56</v>
      </c>
      <c r="L9074" t="str">
        <f t="shared" si="846"/>
        <v/>
      </c>
      <c r="M9074">
        <v>1</v>
      </c>
      <c r="N9074" t="str">
        <f t="shared" si="847"/>
        <v/>
      </c>
      <c r="O9074">
        <v>23</v>
      </c>
      <c r="P9074" s="11">
        <v>0.5</v>
      </c>
      <c r="Q9074" s="11">
        <v>1.7857142857142801E-2</v>
      </c>
      <c r="R9074" s="12">
        <v>322.56</v>
      </c>
      <c r="S9074" t="s">
        <v>22</v>
      </c>
      <c r="T9074">
        <v>0</v>
      </c>
      <c r="U9074">
        <f t="shared" si="848"/>
        <v>4</v>
      </c>
      <c r="V9074">
        <f t="shared" si="849"/>
        <v>1</v>
      </c>
      <c r="W9074">
        <f t="shared" si="850"/>
        <v>4</v>
      </c>
      <c r="X9074" t="str">
        <f t="shared" si="851"/>
        <v>414</v>
      </c>
      <c r="Y9074" t="str">
        <f>IF(Table1[[#This Row],[RFM_Score]]="555","Champion", IF(AND(J9074&gt;=4,V9074&gt;=4),"Loyal", IF(U9074&lt;=2,"At Risk", IF(W9074&gt;=4,"Potential Loyalist","Others"))))</f>
        <v>Potential Loyalist</v>
      </c>
    </row>
    <row r="9075" spans="1:25">
      <c r="A9075" t="s">
        <v>12018</v>
      </c>
      <c r="B9075">
        <v>31</v>
      </c>
      <c r="C9075" t="s">
        <v>19</v>
      </c>
      <c r="D9075" t="s">
        <v>25</v>
      </c>
      <c r="E9075" s="6" t="s">
        <v>21145</v>
      </c>
      <c r="F9075" t="s">
        <v>21</v>
      </c>
      <c r="G9075">
        <v>4</v>
      </c>
      <c r="H9075">
        <v>1</v>
      </c>
      <c r="I9075">
        <v>49</v>
      </c>
      <c r="J9075">
        <v>4</v>
      </c>
      <c r="K9075">
        <v>322.52999999999997</v>
      </c>
      <c r="L9075" t="str">
        <f t="shared" si="846"/>
        <v/>
      </c>
      <c r="M9075">
        <v>1</v>
      </c>
      <c r="N9075" t="str">
        <f t="shared" si="847"/>
        <v/>
      </c>
      <c r="O9075">
        <v>5</v>
      </c>
      <c r="P9075" s="11">
        <v>0.25</v>
      </c>
      <c r="Q9075" s="11">
        <v>8.16326530612244E-2</v>
      </c>
      <c r="R9075" s="12">
        <v>322.52999999999997</v>
      </c>
      <c r="S9075" t="s">
        <v>22</v>
      </c>
      <c r="T9075">
        <v>0</v>
      </c>
      <c r="U9075">
        <f t="shared" si="848"/>
        <v>5</v>
      </c>
      <c r="V9075">
        <f t="shared" si="849"/>
        <v>1</v>
      </c>
      <c r="W9075">
        <f t="shared" si="850"/>
        <v>4</v>
      </c>
      <c r="X9075" t="str">
        <f t="shared" si="851"/>
        <v>514</v>
      </c>
      <c r="Y9075" t="str">
        <f>IF(Table1[[#This Row],[RFM_Score]]="555","Champion", IF(AND(J9075&gt;=4,V9075&gt;=4),"Loyal", IF(U9075&lt;=2,"At Risk", IF(W9075&gt;=4,"Potential Loyalist","Others"))))</f>
        <v>Potential Loyalist</v>
      </c>
    </row>
    <row r="9076" spans="1:25">
      <c r="A9076" t="s">
        <v>4364</v>
      </c>
      <c r="B9076">
        <v>45</v>
      </c>
      <c r="C9076" t="s">
        <v>19</v>
      </c>
      <c r="D9076" t="s">
        <v>46</v>
      </c>
      <c r="E9076" s="6" t="s">
        <v>21146</v>
      </c>
      <c r="F9076" t="s">
        <v>60</v>
      </c>
      <c r="G9076">
        <v>7</v>
      </c>
      <c r="H9076">
        <v>2</v>
      </c>
      <c r="I9076">
        <v>43</v>
      </c>
      <c r="J9076">
        <v>1</v>
      </c>
      <c r="K9076">
        <v>322.32</v>
      </c>
      <c r="L9076" t="str">
        <f t="shared" si="846"/>
        <v/>
      </c>
      <c r="M9076">
        <v>1</v>
      </c>
      <c r="N9076" t="str">
        <f t="shared" si="847"/>
        <v/>
      </c>
      <c r="O9076">
        <v>14</v>
      </c>
      <c r="P9076" s="11">
        <v>0.28571428571428498</v>
      </c>
      <c r="Q9076" s="11">
        <v>2.3255813953488299E-2</v>
      </c>
      <c r="R9076" s="12">
        <v>322.32</v>
      </c>
      <c r="S9076" t="s">
        <v>22</v>
      </c>
      <c r="T9076">
        <v>1</v>
      </c>
      <c r="U9076">
        <f t="shared" si="848"/>
        <v>5</v>
      </c>
      <c r="V9076">
        <f t="shared" si="849"/>
        <v>1</v>
      </c>
      <c r="W9076">
        <f t="shared" si="850"/>
        <v>4</v>
      </c>
      <c r="X9076" t="str">
        <f t="shared" si="851"/>
        <v>514</v>
      </c>
      <c r="Y9076" t="str">
        <f>IF(Table1[[#This Row],[RFM_Score]]="555","Champion", IF(AND(J9076&gt;=4,V9076&gt;=4),"Loyal", IF(U9076&lt;=2,"At Risk", IF(W9076&gt;=4,"Potential Loyalist","Others"))))</f>
        <v>Potential Loyalist</v>
      </c>
    </row>
    <row r="9077" spans="1:25">
      <c r="A9077" t="s">
        <v>4937</v>
      </c>
      <c r="B9077">
        <v>30</v>
      </c>
      <c r="C9077" t="s">
        <v>19</v>
      </c>
      <c r="D9077" t="s">
        <v>41</v>
      </c>
      <c r="E9077" s="6" t="s">
        <v>21147</v>
      </c>
      <c r="F9077" t="s">
        <v>21</v>
      </c>
      <c r="G9077">
        <v>2</v>
      </c>
      <c r="H9077">
        <v>0</v>
      </c>
      <c r="I9077">
        <v>45</v>
      </c>
      <c r="J9077">
        <v>1</v>
      </c>
      <c r="K9077">
        <v>322.01</v>
      </c>
      <c r="L9077" t="str">
        <f t="shared" si="846"/>
        <v/>
      </c>
      <c r="M9077">
        <v>1</v>
      </c>
      <c r="N9077" t="str">
        <f t="shared" si="847"/>
        <v/>
      </c>
      <c r="O9077">
        <v>39</v>
      </c>
      <c r="P9077" s="11">
        <v>0</v>
      </c>
      <c r="Q9077" s="11">
        <v>2.2222222222222199E-2</v>
      </c>
      <c r="R9077" s="12">
        <v>322.01</v>
      </c>
      <c r="S9077" t="s">
        <v>22</v>
      </c>
      <c r="T9077">
        <v>0</v>
      </c>
      <c r="U9077">
        <f t="shared" si="848"/>
        <v>4</v>
      </c>
      <c r="V9077">
        <f t="shared" si="849"/>
        <v>1</v>
      </c>
      <c r="W9077">
        <f t="shared" si="850"/>
        <v>4</v>
      </c>
      <c r="X9077" t="str">
        <f t="shared" si="851"/>
        <v>414</v>
      </c>
      <c r="Y9077" t="str">
        <f>IF(Table1[[#This Row],[RFM_Score]]="555","Champion", IF(AND(J9077&gt;=4,V9077&gt;=4),"Loyal", IF(U9077&lt;=2,"At Risk", IF(W9077&gt;=4,"Potential Loyalist","Others"))))</f>
        <v>Potential Loyalist</v>
      </c>
    </row>
    <row r="9078" spans="1:25">
      <c r="A9078" t="s">
        <v>1079</v>
      </c>
      <c r="B9078">
        <v>47</v>
      </c>
      <c r="C9078" t="s">
        <v>19</v>
      </c>
      <c r="D9078" t="s">
        <v>25</v>
      </c>
      <c r="E9078" s="6" t="s">
        <v>21148</v>
      </c>
      <c r="F9078" t="s">
        <v>60</v>
      </c>
      <c r="G9078">
        <v>3</v>
      </c>
      <c r="H9078">
        <v>1</v>
      </c>
      <c r="I9078">
        <v>48</v>
      </c>
      <c r="J9078">
        <v>7</v>
      </c>
      <c r="K9078">
        <v>321.95999999999998</v>
      </c>
      <c r="L9078" t="str">
        <f t="shared" si="846"/>
        <v/>
      </c>
      <c r="M9078">
        <v>1</v>
      </c>
      <c r="N9078" t="str">
        <f t="shared" si="847"/>
        <v/>
      </c>
      <c r="O9078">
        <v>8</v>
      </c>
      <c r="P9078" s="11">
        <v>0.33333333333333298</v>
      </c>
      <c r="Q9078" s="11">
        <v>0.14583333333333301</v>
      </c>
      <c r="R9078" s="12">
        <v>321.95999999999998</v>
      </c>
      <c r="S9078" t="s">
        <v>22</v>
      </c>
      <c r="T9078">
        <v>0</v>
      </c>
      <c r="U9078">
        <f t="shared" si="848"/>
        <v>5</v>
      </c>
      <c r="V9078">
        <f t="shared" si="849"/>
        <v>1</v>
      </c>
      <c r="W9078">
        <f t="shared" si="850"/>
        <v>4</v>
      </c>
      <c r="X9078" t="str">
        <f t="shared" si="851"/>
        <v>514</v>
      </c>
      <c r="Y9078" t="str">
        <f>IF(Table1[[#This Row],[RFM_Score]]="555","Champion", IF(AND(J9078&gt;=4,V9078&gt;=4),"Loyal", IF(U9078&lt;=2,"At Risk", IF(W9078&gt;=4,"Potential Loyalist","Others"))))</f>
        <v>Potential Loyalist</v>
      </c>
    </row>
    <row r="9079" spans="1:25">
      <c r="A9079" t="s">
        <v>1847</v>
      </c>
      <c r="B9079">
        <v>29</v>
      </c>
      <c r="C9079" t="s">
        <v>24</v>
      </c>
      <c r="D9079" t="s">
        <v>25</v>
      </c>
      <c r="E9079" s="6" t="s">
        <v>21149</v>
      </c>
      <c r="F9079" t="s">
        <v>26</v>
      </c>
      <c r="G9079">
        <v>0</v>
      </c>
      <c r="H9079">
        <v>0</v>
      </c>
      <c r="I9079">
        <v>51</v>
      </c>
      <c r="J9079">
        <v>3</v>
      </c>
      <c r="K9079">
        <v>321.64999999999998</v>
      </c>
      <c r="L9079" t="str">
        <f t="shared" si="846"/>
        <v/>
      </c>
      <c r="M9079">
        <v>1</v>
      </c>
      <c r="N9079" t="str">
        <f t="shared" si="847"/>
        <v/>
      </c>
      <c r="O9079">
        <v>3</v>
      </c>
      <c r="P9079" s="11">
        <v>0</v>
      </c>
      <c r="Q9079" s="11">
        <v>5.8823529411764698E-2</v>
      </c>
      <c r="R9079" s="12">
        <v>321.64999999999998</v>
      </c>
      <c r="S9079" t="s">
        <v>22</v>
      </c>
      <c r="T9079">
        <v>0</v>
      </c>
      <c r="U9079">
        <f t="shared" si="848"/>
        <v>5</v>
      </c>
      <c r="V9079">
        <f t="shared" si="849"/>
        <v>1</v>
      </c>
      <c r="W9079">
        <f t="shared" si="850"/>
        <v>4</v>
      </c>
      <c r="X9079" t="str">
        <f t="shared" si="851"/>
        <v>514</v>
      </c>
      <c r="Y9079" t="str">
        <f>IF(Table1[[#This Row],[RFM_Score]]="555","Champion", IF(AND(J9079&gt;=4,V9079&gt;=4),"Loyal", IF(U9079&lt;=2,"At Risk", IF(W9079&gt;=4,"Potential Loyalist","Others"))))</f>
        <v>Potential Loyalist</v>
      </c>
    </row>
    <row r="9080" spans="1:25">
      <c r="A9080" t="s">
        <v>5789</v>
      </c>
      <c r="B9080">
        <v>51</v>
      </c>
      <c r="C9080" t="s">
        <v>24</v>
      </c>
      <c r="D9080" t="s">
        <v>25</v>
      </c>
      <c r="E9080" s="6" t="s">
        <v>21150</v>
      </c>
      <c r="F9080" t="s">
        <v>26</v>
      </c>
      <c r="G9080">
        <v>3</v>
      </c>
      <c r="H9080">
        <v>2</v>
      </c>
      <c r="I9080">
        <v>42</v>
      </c>
      <c r="J9080">
        <v>3</v>
      </c>
      <c r="K9080">
        <v>321.33999999999997</v>
      </c>
      <c r="L9080" t="str">
        <f t="shared" si="846"/>
        <v/>
      </c>
      <c r="M9080">
        <v>1</v>
      </c>
      <c r="N9080" t="str">
        <f t="shared" si="847"/>
        <v/>
      </c>
      <c r="O9080">
        <v>8</v>
      </c>
      <c r="P9080" s="11">
        <v>0.66666666666666596</v>
      </c>
      <c r="Q9080" s="11">
        <v>7.1428571428571397E-2</v>
      </c>
      <c r="R9080" s="12">
        <v>321.33999999999997</v>
      </c>
      <c r="S9080" t="s">
        <v>22</v>
      </c>
      <c r="T9080">
        <v>0</v>
      </c>
      <c r="U9080">
        <f t="shared" si="848"/>
        <v>5</v>
      </c>
      <c r="V9080">
        <f t="shared" si="849"/>
        <v>1</v>
      </c>
      <c r="W9080">
        <f t="shared" si="850"/>
        <v>4</v>
      </c>
      <c r="X9080" t="str">
        <f t="shared" si="851"/>
        <v>514</v>
      </c>
      <c r="Y9080" t="str">
        <f>IF(Table1[[#This Row],[RFM_Score]]="555","Champion", IF(AND(J9080&gt;=4,V9080&gt;=4),"Loyal", IF(U9080&lt;=2,"At Risk", IF(W9080&gt;=4,"Potential Loyalist","Others"))))</f>
        <v>Potential Loyalist</v>
      </c>
    </row>
    <row r="9081" spans="1:25">
      <c r="A9081" t="s">
        <v>2892</v>
      </c>
      <c r="B9081">
        <v>28</v>
      </c>
      <c r="C9081" t="s">
        <v>24</v>
      </c>
      <c r="D9081" t="s">
        <v>49</v>
      </c>
      <c r="E9081" s="6" t="s">
        <v>21151</v>
      </c>
      <c r="F9081" t="s">
        <v>60</v>
      </c>
      <c r="G9081">
        <v>4</v>
      </c>
      <c r="H9081">
        <v>0</v>
      </c>
      <c r="I9081">
        <v>58</v>
      </c>
      <c r="J9081">
        <v>3</v>
      </c>
      <c r="K9081">
        <v>320.44</v>
      </c>
      <c r="L9081" t="str">
        <f t="shared" si="846"/>
        <v/>
      </c>
      <c r="M9081">
        <v>1</v>
      </c>
      <c r="N9081" t="str">
        <f t="shared" si="847"/>
        <v/>
      </c>
      <c r="O9081">
        <v>51</v>
      </c>
      <c r="P9081" s="11">
        <v>0</v>
      </c>
      <c r="Q9081" s="11">
        <v>5.1724137931034399E-2</v>
      </c>
      <c r="R9081" s="12">
        <v>320.44</v>
      </c>
      <c r="S9081" t="s">
        <v>22</v>
      </c>
      <c r="T9081">
        <v>0</v>
      </c>
      <c r="U9081">
        <f t="shared" si="848"/>
        <v>3</v>
      </c>
      <c r="V9081">
        <f t="shared" si="849"/>
        <v>1</v>
      </c>
      <c r="W9081">
        <f t="shared" si="850"/>
        <v>4</v>
      </c>
      <c r="X9081" t="str">
        <f t="shared" si="851"/>
        <v>314</v>
      </c>
      <c r="Y9081" t="str">
        <f>IF(Table1[[#This Row],[RFM_Score]]="555","Champion", IF(AND(J9081&gt;=4,V9081&gt;=4),"Loyal", IF(U9081&lt;=2,"At Risk", IF(W9081&gt;=4,"Potential Loyalist","Others"))))</f>
        <v>Potential Loyalist</v>
      </c>
    </row>
    <row r="9082" spans="1:25">
      <c r="A9082" t="s">
        <v>2557</v>
      </c>
      <c r="B9082">
        <v>37</v>
      </c>
      <c r="C9082" t="s">
        <v>24</v>
      </c>
      <c r="D9082" t="s">
        <v>20</v>
      </c>
      <c r="E9082" s="6" t="s">
        <v>21152</v>
      </c>
      <c r="F9082" t="s">
        <v>37</v>
      </c>
      <c r="G9082">
        <v>3</v>
      </c>
      <c r="H9082">
        <v>1</v>
      </c>
      <c r="I9082">
        <v>49</v>
      </c>
      <c r="J9082">
        <v>2</v>
      </c>
      <c r="K9082">
        <v>319.55</v>
      </c>
      <c r="L9082" t="str">
        <f t="shared" si="846"/>
        <v/>
      </c>
      <c r="M9082">
        <v>1</v>
      </c>
      <c r="N9082" t="str">
        <f t="shared" si="847"/>
        <v/>
      </c>
      <c r="O9082">
        <v>17</v>
      </c>
      <c r="P9082" s="11">
        <v>0.33333333333333298</v>
      </c>
      <c r="Q9082" s="11">
        <v>4.08163265306122E-2</v>
      </c>
      <c r="R9082" s="12">
        <v>319.55</v>
      </c>
      <c r="S9082" t="s">
        <v>22</v>
      </c>
      <c r="T9082">
        <v>1</v>
      </c>
      <c r="U9082">
        <f t="shared" si="848"/>
        <v>5</v>
      </c>
      <c r="V9082">
        <f t="shared" si="849"/>
        <v>1</v>
      </c>
      <c r="W9082">
        <f t="shared" si="850"/>
        <v>4</v>
      </c>
      <c r="X9082" t="str">
        <f t="shared" si="851"/>
        <v>514</v>
      </c>
      <c r="Y9082" t="str">
        <f>IF(Table1[[#This Row],[RFM_Score]]="555","Champion", IF(AND(J9082&gt;=4,V9082&gt;=4),"Loyal", IF(U9082&lt;=2,"At Risk", IF(W9082&gt;=4,"Potential Loyalist","Others"))))</f>
        <v>Potential Loyalist</v>
      </c>
    </row>
    <row r="9083" spans="1:25">
      <c r="A9083" t="s">
        <v>11313</v>
      </c>
      <c r="B9083">
        <v>57</v>
      </c>
      <c r="C9083" t="s">
        <v>19</v>
      </c>
      <c r="D9083" t="s">
        <v>25</v>
      </c>
      <c r="E9083" s="6" t="s">
        <v>21153</v>
      </c>
      <c r="F9083" t="s">
        <v>30</v>
      </c>
      <c r="G9083">
        <v>4</v>
      </c>
      <c r="H9083">
        <v>1</v>
      </c>
      <c r="I9083">
        <v>45</v>
      </c>
      <c r="J9083">
        <v>1</v>
      </c>
      <c r="K9083">
        <v>319.51</v>
      </c>
      <c r="L9083" t="str">
        <f t="shared" si="846"/>
        <v/>
      </c>
      <c r="M9083">
        <v>1</v>
      </c>
      <c r="N9083" t="str">
        <f t="shared" si="847"/>
        <v/>
      </c>
      <c r="O9083">
        <v>24</v>
      </c>
      <c r="P9083" s="11">
        <v>0.25</v>
      </c>
      <c r="Q9083" s="11">
        <v>2.2222222222222199E-2</v>
      </c>
      <c r="R9083" s="12">
        <v>319.51</v>
      </c>
      <c r="S9083" t="s">
        <v>22</v>
      </c>
      <c r="T9083">
        <v>0</v>
      </c>
      <c r="U9083">
        <f t="shared" si="848"/>
        <v>4</v>
      </c>
      <c r="V9083">
        <f t="shared" si="849"/>
        <v>1</v>
      </c>
      <c r="W9083">
        <f t="shared" si="850"/>
        <v>4</v>
      </c>
      <c r="X9083" t="str">
        <f t="shared" si="851"/>
        <v>414</v>
      </c>
      <c r="Y9083" t="str">
        <f>IF(Table1[[#This Row],[RFM_Score]]="555","Champion", IF(AND(J9083&gt;=4,V9083&gt;=4),"Loyal", IF(U9083&lt;=2,"At Risk", IF(W9083&gt;=4,"Potential Loyalist","Others"))))</f>
        <v>Potential Loyalist</v>
      </c>
    </row>
    <row r="9084" spans="1:25">
      <c r="A9084" t="s">
        <v>4891</v>
      </c>
      <c r="B9084">
        <v>49</v>
      </c>
      <c r="C9084" t="s">
        <v>24</v>
      </c>
      <c r="D9084" t="s">
        <v>49</v>
      </c>
      <c r="E9084" s="6" t="s">
        <v>21154</v>
      </c>
      <c r="F9084" t="s">
        <v>37</v>
      </c>
      <c r="G9084">
        <v>4</v>
      </c>
      <c r="H9084">
        <v>1</v>
      </c>
      <c r="I9084">
        <v>51</v>
      </c>
      <c r="J9084">
        <v>5</v>
      </c>
      <c r="K9084">
        <v>319.5</v>
      </c>
      <c r="L9084" t="str">
        <f t="shared" si="846"/>
        <v/>
      </c>
      <c r="M9084">
        <v>1</v>
      </c>
      <c r="N9084" t="str">
        <f t="shared" si="847"/>
        <v/>
      </c>
      <c r="O9084">
        <v>52</v>
      </c>
      <c r="P9084" s="11">
        <v>0.25</v>
      </c>
      <c r="Q9084" s="11">
        <v>9.8039215686274495E-2</v>
      </c>
      <c r="R9084" s="12">
        <v>319.5</v>
      </c>
      <c r="S9084" t="s">
        <v>22</v>
      </c>
      <c r="T9084">
        <v>0</v>
      </c>
      <c r="U9084">
        <f t="shared" si="848"/>
        <v>3</v>
      </c>
      <c r="V9084">
        <f t="shared" si="849"/>
        <v>1</v>
      </c>
      <c r="W9084">
        <f t="shared" si="850"/>
        <v>4</v>
      </c>
      <c r="X9084" t="str">
        <f t="shared" si="851"/>
        <v>314</v>
      </c>
      <c r="Y9084" t="str">
        <f>IF(Table1[[#This Row],[RFM_Score]]="555","Champion", IF(AND(J9084&gt;=4,V9084&gt;=4),"Loyal", IF(U9084&lt;=2,"At Risk", IF(W9084&gt;=4,"Potential Loyalist","Others"))))</f>
        <v>Potential Loyalist</v>
      </c>
    </row>
    <row r="9085" spans="1:25">
      <c r="A9085" t="s">
        <v>4259</v>
      </c>
      <c r="B9085">
        <v>34</v>
      </c>
      <c r="C9085" t="s">
        <v>19</v>
      </c>
      <c r="D9085" t="s">
        <v>49</v>
      </c>
      <c r="E9085" s="6" t="s">
        <v>21155</v>
      </c>
      <c r="F9085" t="s">
        <v>60</v>
      </c>
      <c r="G9085">
        <v>4</v>
      </c>
      <c r="H9085">
        <v>0</v>
      </c>
      <c r="I9085">
        <v>52</v>
      </c>
      <c r="J9085">
        <v>2</v>
      </c>
      <c r="K9085">
        <v>318.56</v>
      </c>
      <c r="L9085" t="str">
        <f t="shared" si="846"/>
        <v/>
      </c>
      <c r="M9085">
        <v>1</v>
      </c>
      <c r="N9085" t="str">
        <f t="shared" si="847"/>
        <v/>
      </c>
      <c r="O9085">
        <v>58</v>
      </c>
      <c r="P9085" s="11">
        <v>0</v>
      </c>
      <c r="Q9085" s="11">
        <v>3.8461538461538401E-2</v>
      </c>
      <c r="R9085" s="12">
        <v>318.56</v>
      </c>
      <c r="S9085" t="s">
        <v>22</v>
      </c>
      <c r="T9085">
        <v>0</v>
      </c>
      <c r="U9085">
        <f t="shared" si="848"/>
        <v>3</v>
      </c>
      <c r="V9085">
        <f t="shared" si="849"/>
        <v>1</v>
      </c>
      <c r="W9085">
        <f t="shared" si="850"/>
        <v>4</v>
      </c>
      <c r="X9085" t="str">
        <f t="shared" si="851"/>
        <v>314</v>
      </c>
      <c r="Y9085" t="str">
        <f>IF(Table1[[#This Row],[RFM_Score]]="555","Champion", IF(AND(J9085&gt;=4,V9085&gt;=4),"Loyal", IF(U9085&lt;=2,"At Risk", IF(W9085&gt;=4,"Potential Loyalist","Others"))))</f>
        <v>Potential Loyalist</v>
      </c>
    </row>
    <row r="9086" spans="1:25">
      <c r="A9086" t="s">
        <v>3428</v>
      </c>
      <c r="B9086">
        <v>25</v>
      </c>
      <c r="C9086" t="s">
        <v>19</v>
      </c>
      <c r="D9086" t="s">
        <v>25</v>
      </c>
      <c r="E9086" s="6" t="s">
        <v>21156</v>
      </c>
      <c r="F9086" t="s">
        <v>37</v>
      </c>
      <c r="G9086">
        <v>3</v>
      </c>
      <c r="H9086">
        <v>2</v>
      </c>
      <c r="I9086">
        <v>48</v>
      </c>
      <c r="J9086">
        <v>4</v>
      </c>
      <c r="K9086">
        <v>318.24</v>
      </c>
      <c r="L9086" t="str">
        <f t="shared" si="846"/>
        <v/>
      </c>
      <c r="M9086">
        <v>1</v>
      </c>
      <c r="N9086" t="str">
        <f t="shared" si="847"/>
        <v/>
      </c>
      <c r="O9086">
        <v>9</v>
      </c>
      <c r="P9086" s="11">
        <v>0.66666666666666596</v>
      </c>
      <c r="Q9086" s="11">
        <v>8.3333333333333301E-2</v>
      </c>
      <c r="R9086" s="12">
        <v>318.24</v>
      </c>
      <c r="S9086" t="s">
        <v>22</v>
      </c>
      <c r="T9086">
        <v>1</v>
      </c>
      <c r="U9086">
        <f t="shared" si="848"/>
        <v>5</v>
      </c>
      <c r="V9086">
        <f t="shared" si="849"/>
        <v>1</v>
      </c>
      <c r="W9086">
        <f t="shared" si="850"/>
        <v>4</v>
      </c>
      <c r="X9086" t="str">
        <f t="shared" si="851"/>
        <v>514</v>
      </c>
      <c r="Y9086" t="str">
        <f>IF(Table1[[#This Row],[RFM_Score]]="555","Champion", IF(AND(J9086&gt;=4,V9086&gt;=4),"Loyal", IF(U9086&lt;=2,"At Risk", IF(W9086&gt;=4,"Potential Loyalist","Others"))))</f>
        <v>Potential Loyalist</v>
      </c>
    </row>
    <row r="9087" spans="1:25">
      <c r="A9087" t="s">
        <v>10058</v>
      </c>
      <c r="B9087">
        <v>42</v>
      </c>
      <c r="C9087" t="s">
        <v>24</v>
      </c>
      <c r="D9087" t="s">
        <v>41</v>
      </c>
      <c r="E9087" s="6" t="s">
        <v>21157</v>
      </c>
      <c r="F9087" t="s">
        <v>30</v>
      </c>
      <c r="G9087">
        <v>4</v>
      </c>
      <c r="H9087">
        <v>2</v>
      </c>
      <c r="I9087">
        <v>45</v>
      </c>
      <c r="J9087">
        <v>4</v>
      </c>
      <c r="K9087">
        <v>317.7</v>
      </c>
      <c r="L9087" t="str">
        <f t="shared" si="846"/>
        <v/>
      </c>
      <c r="M9087">
        <v>1</v>
      </c>
      <c r="N9087" t="str">
        <f t="shared" si="847"/>
        <v/>
      </c>
      <c r="O9087">
        <v>11</v>
      </c>
      <c r="P9087" s="11">
        <v>0.5</v>
      </c>
      <c r="Q9087" s="11">
        <v>8.8888888888888795E-2</v>
      </c>
      <c r="R9087" s="12">
        <v>317.7</v>
      </c>
      <c r="S9087" t="s">
        <v>22</v>
      </c>
      <c r="T9087">
        <v>0</v>
      </c>
      <c r="U9087">
        <f t="shared" si="848"/>
        <v>5</v>
      </c>
      <c r="V9087">
        <f t="shared" si="849"/>
        <v>1</v>
      </c>
      <c r="W9087">
        <f t="shared" si="850"/>
        <v>4</v>
      </c>
      <c r="X9087" t="str">
        <f t="shared" si="851"/>
        <v>514</v>
      </c>
      <c r="Y9087" t="str">
        <f>IF(Table1[[#This Row],[RFM_Score]]="555","Champion", IF(AND(J9087&gt;=4,V9087&gt;=4),"Loyal", IF(U9087&lt;=2,"At Risk", IF(W9087&gt;=4,"Potential Loyalist","Others"))))</f>
        <v>Potential Loyalist</v>
      </c>
    </row>
    <row r="9088" spans="1:25">
      <c r="A9088" t="s">
        <v>4132</v>
      </c>
      <c r="B9088">
        <v>22</v>
      </c>
      <c r="C9088" t="s">
        <v>24</v>
      </c>
      <c r="D9088" t="s">
        <v>46</v>
      </c>
      <c r="E9088" s="6" t="s">
        <v>21158</v>
      </c>
      <c r="F9088" t="s">
        <v>30</v>
      </c>
      <c r="G9088">
        <v>4</v>
      </c>
      <c r="H9088">
        <v>1</v>
      </c>
      <c r="I9088">
        <v>39</v>
      </c>
      <c r="J9088">
        <v>2</v>
      </c>
      <c r="K9088">
        <v>317.47000000000003</v>
      </c>
      <c r="L9088" t="str">
        <f t="shared" si="846"/>
        <v/>
      </c>
      <c r="M9088">
        <v>1</v>
      </c>
      <c r="N9088" t="str">
        <f t="shared" si="847"/>
        <v/>
      </c>
      <c r="O9088">
        <v>5</v>
      </c>
      <c r="P9088" s="11">
        <v>0.25</v>
      </c>
      <c r="Q9088" s="11">
        <v>5.1282051282051197E-2</v>
      </c>
      <c r="R9088" s="12">
        <v>317.47000000000003</v>
      </c>
      <c r="S9088" t="s">
        <v>22</v>
      </c>
      <c r="T9088">
        <v>0</v>
      </c>
      <c r="U9088">
        <f t="shared" si="848"/>
        <v>5</v>
      </c>
      <c r="V9088">
        <f t="shared" si="849"/>
        <v>1</v>
      </c>
      <c r="W9088">
        <f t="shared" si="850"/>
        <v>4</v>
      </c>
      <c r="X9088" t="str">
        <f t="shared" si="851"/>
        <v>514</v>
      </c>
      <c r="Y9088" t="str">
        <f>IF(Table1[[#This Row],[RFM_Score]]="555","Champion", IF(AND(J9088&gt;=4,V9088&gt;=4),"Loyal", IF(U9088&lt;=2,"At Risk", IF(W9088&gt;=4,"Potential Loyalist","Others"))))</f>
        <v>Potential Loyalist</v>
      </c>
    </row>
    <row r="9089" spans="1:25">
      <c r="A9089" t="s">
        <v>1437</v>
      </c>
      <c r="B9089">
        <v>22</v>
      </c>
      <c r="C9089" t="s">
        <v>24</v>
      </c>
      <c r="D9089" t="s">
        <v>49</v>
      </c>
      <c r="E9089" s="6" t="s">
        <v>21159</v>
      </c>
      <c r="F9089" t="s">
        <v>62</v>
      </c>
      <c r="G9089">
        <v>1</v>
      </c>
      <c r="H9089">
        <v>0</v>
      </c>
      <c r="I9089">
        <v>58</v>
      </c>
      <c r="J9089">
        <v>3</v>
      </c>
      <c r="K9089">
        <v>317.36</v>
      </c>
      <c r="L9089" t="str">
        <f t="shared" si="846"/>
        <v/>
      </c>
      <c r="M9089">
        <v>1</v>
      </c>
      <c r="N9089" t="str">
        <f t="shared" si="847"/>
        <v/>
      </c>
      <c r="O9089">
        <v>6</v>
      </c>
      <c r="P9089" s="11">
        <v>0</v>
      </c>
      <c r="Q9089" s="11">
        <v>5.1724137931034399E-2</v>
      </c>
      <c r="R9089" s="12">
        <v>317.36</v>
      </c>
      <c r="S9089" t="s">
        <v>22</v>
      </c>
      <c r="T9089">
        <v>0</v>
      </c>
      <c r="U9089">
        <f t="shared" si="848"/>
        <v>5</v>
      </c>
      <c r="V9089">
        <f t="shared" si="849"/>
        <v>1</v>
      </c>
      <c r="W9089">
        <f t="shared" si="850"/>
        <v>4</v>
      </c>
      <c r="X9089" t="str">
        <f t="shared" si="851"/>
        <v>514</v>
      </c>
      <c r="Y9089" t="str">
        <f>IF(Table1[[#This Row],[RFM_Score]]="555","Champion", IF(AND(J9089&gt;=4,V9089&gt;=4),"Loyal", IF(U9089&lt;=2,"At Risk", IF(W9089&gt;=4,"Potential Loyalist","Others"))))</f>
        <v>Potential Loyalist</v>
      </c>
    </row>
    <row r="9090" spans="1:25">
      <c r="A9090" t="s">
        <v>6135</v>
      </c>
      <c r="B9090">
        <v>37</v>
      </c>
      <c r="C9090" t="s">
        <v>24</v>
      </c>
      <c r="D9090" t="s">
        <v>20</v>
      </c>
      <c r="E9090" s="6" t="s">
        <v>21160</v>
      </c>
      <c r="F9090" t="s">
        <v>37</v>
      </c>
      <c r="G9090">
        <v>3</v>
      </c>
      <c r="H9090">
        <v>2</v>
      </c>
      <c r="I9090">
        <v>45</v>
      </c>
      <c r="J9090">
        <v>2</v>
      </c>
      <c r="K9090">
        <v>316.77</v>
      </c>
      <c r="L9090" t="str">
        <f t="shared" ref="L9090:L9153" si="852">IF(OR(K9090&lt;$AC$10, K9090&gt;$AC$11), "OUTLIER", "")</f>
        <v/>
      </c>
      <c r="M9090">
        <v>1</v>
      </c>
      <c r="N9090" t="str">
        <f t="shared" ref="N9090:N9153" si="853">IF(OR(M9090&lt;$AC$16, M9090&gt;$AC$17), "OUTLIER", "")</f>
        <v/>
      </c>
      <c r="O9090">
        <v>0</v>
      </c>
      <c r="P9090" s="11">
        <v>0.66666666666666596</v>
      </c>
      <c r="Q9090" s="11">
        <v>4.4444444444444398E-2</v>
      </c>
      <c r="R9090" s="12">
        <v>316.77</v>
      </c>
      <c r="S9090" t="s">
        <v>22</v>
      </c>
      <c r="T9090">
        <v>0</v>
      </c>
      <c r="U9090">
        <f t="shared" ref="U9090:U9153" si="854">IF(O9090&lt;=20,5,IF(O9090&lt;=40,4,IF(O9090&lt;=70,3,IF(O9090&lt;=100,2,1))))</f>
        <v>5</v>
      </c>
      <c r="V9090">
        <f t="shared" ref="V9090:V9153" si="855">IF(M9090&gt;=11,5,IF(M9090&gt;=9,4,IF(M9090&gt;=7,3,IF(M9090&gt;=5,2,1))))</f>
        <v>1</v>
      </c>
      <c r="W9090">
        <f t="shared" ref="W9090:W9153" si="856">IF(K9090&gt;=500,5,IF(K9090&gt;=300,4,IF(K9090&gt;=150,3,IF(K9090&gt;=50,2,1))))</f>
        <v>4</v>
      </c>
      <c r="X9090" t="str">
        <f t="shared" ref="X9090:X9153" si="857">U9090 &amp; V9090 &amp; W9090</f>
        <v>514</v>
      </c>
      <c r="Y9090" t="str">
        <f>IF(Table1[[#This Row],[RFM_Score]]="555","Champion", IF(AND(J9090&gt;=4,V9090&gt;=4),"Loyal", IF(U9090&lt;=2,"At Risk", IF(W9090&gt;=4,"Potential Loyalist","Others"))))</f>
        <v>Potential Loyalist</v>
      </c>
    </row>
    <row r="9091" spans="1:25">
      <c r="A9091" t="s">
        <v>9024</v>
      </c>
      <c r="B9091">
        <v>27</v>
      </c>
      <c r="C9091" t="s">
        <v>24</v>
      </c>
      <c r="D9091" t="s">
        <v>25</v>
      </c>
      <c r="E9091" s="6" t="s">
        <v>21161</v>
      </c>
      <c r="F9091" t="s">
        <v>21</v>
      </c>
      <c r="G9091">
        <v>1</v>
      </c>
      <c r="H9091">
        <v>1</v>
      </c>
      <c r="I9091">
        <v>46</v>
      </c>
      <c r="J9091">
        <v>2</v>
      </c>
      <c r="K9091">
        <v>315.73</v>
      </c>
      <c r="L9091" t="str">
        <f t="shared" si="852"/>
        <v/>
      </c>
      <c r="M9091">
        <v>1</v>
      </c>
      <c r="N9091" t="str">
        <f t="shared" si="853"/>
        <v/>
      </c>
      <c r="O9091">
        <v>5</v>
      </c>
      <c r="P9091" s="11">
        <v>1</v>
      </c>
      <c r="Q9091" s="11">
        <v>4.3478260869565202E-2</v>
      </c>
      <c r="R9091" s="12">
        <v>315.73</v>
      </c>
      <c r="S9091" t="s">
        <v>22</v>
      </c>
      <c r="T9091">
        <v>1</v>
      </c>
      <c r="U9091">
        <f t="shared" si="854"/>
        <v>5</v>
      </c>
      <c r="V9091">
        <f t="shared" si="855"/>
        <v>1</v>
      </c>
      <c r="W9091">
        <f t="shared" si="856"/>
        <v>4</v>
      </c>
      <c r="X9091" t="str">
        <f t="shared" si="857"/>
        <v>514</v>
      </c>
      <c r="Y9091" t="str">
        <f>IF(Table1[[#This Row],[RFM_Score]]="555","Champion", IF(AND(J9091&gt;=4,V9091&gt;=4),"Loyal", IF(U9091&lt;=2,"At Risk", IF(W9091&gt;=4,"Potential Loyalist","Others"))))</f>
        <v>Potential Loyalist</v>
      </c>
    </row>
    <row r="9092" spans="1:25">
      <c r="A9092" t="s">
        <v>9186</v>
      </c>
      <c r="B9092">
        <v>40</v>
      </c>
      <c r="C9092" t="s">
        <v>24</v>
      </c>
      <c r="D9092" t="s">
        <v>25</v>
      </c>
      <c r="E9092" s="6" t="s">
        <v>21162</v>
      </c>
      <c r="F9092" t="s">
        <v>21</v>
      </c>
      <c r="G9092">
        <v>5</v>
      </c>
      <c r="H9092">
        <v>1</v>
      </c>
      <c r="I9092">
        <v>59</v>
      </c>
      <c r="J9092">
        <v>5</v>
      </c>
      <c r="K9092">
        <v>314.89</v>
      </c>
      <c r="L9092" t="str">
        <f t="shared" si="852"/>
        <v/>
      </c>
      <c r="M9092">
        <v>1</v>
      </c>
      <c r="N9092" t="str">
        <f t="shared" si="853"/>
        <v/>
      </c>
      <c r="O9092">
        <v>28</v>
      </c>
      <c r="P9092" s="11">
        <v>0.2</v>
      </c>
      <c r="Q9092" s="11">
        <v>8.4745762711864403E-2</v>
      </c>
      <c r="R9092" s="12">
        <v>314.89</v>
      </c>
      <c r="S9092" t="s">
        <v>22</v>
      </c>
      <c r="T9092">
        <v>0</v>
      </c>
      <c r="U9092">
        <f t="shared" si="854"/>
        <v>4</v>
      </c>
      <c r="V9092">
        <f t="shared" si="855"/>
        <v>1</v>
      </c>
      <c r="W9092">
        <f t="shared" si="856"/>
        <v>4</v>
      </c>
      <c r="X9092" t="str">
        <f t="shared" si="857"/>
        <v>414</v>
      </c>
      <c r="Y9092" t="str">
        <f>IF(Table1[[#This Row],[RFM_Score]]="555","Champion", IF(AND(J9092&gt;=4,V9092&gt;=4),"Loyal", IF(U9092&lt;=2,"At Risk", IF(W9092&gt;=4,"Potential Loyalist","Others"))))</f>
        <v>Potential Loyalist</v>
      </c>
    </row>
    <row r="9093" spans="1:25">
      <c r="A9093" t="s">
        <v>6375</v>
      </c>
      <c r="B9093">
        <v>36</v>
      </c>
      <c r="C9093" t="s">
        <v>24</v>
      </c>
      <c r="D9093" t="s">
        <v>49</v>
      </c>
      <c r="E9093" s="6" t="s">
        <v>21163</v>
      </c>
      <c r="F9093" t="s">
        <v>26</v>
      </c>
      <c r="G9093">
        <v>7</v>
      </c>
      <c r="H9093">
        <v>2</v>
      </c>
      <c r="I9093">
        <v>35</v>
      </c>
      <c r="J9093">
        <v>1</v>
      </c>
      <c r="K9093">
        <v>314.79000000000002</v>
      </c>
      <c r="L9093" t="str">
        <f t="shared" si="852"/>
        <v/>
      </c>
      <c r="M9093">
        <v>1</v>
      </c>
      <c r="N9093" t="str">
        <f t="shared" si="853"/>
        <v/>
      </c>
      <c r="O9093">
        <v>84</v>
      </c>
      <c r="P9093" s="11">
        <v>0.28571428571428498</v>
      </c>
      <c r="Q9093" s="11">
        <v>2.8571428571428501E-2</v>
      </c>
      <c r="R9093" s="12">
        <v>314.79000000000002</v>
      </c>
      <c r="S9093" t="s">
        <v>22</v>
      </c>
      <c r="T9093">
        <v>0</v>
      </c>
      <c r="U9093">
        <f t="shared" si="854"/>
        <v>2</v>
      </c>
      <c r="V9093">
        <f t="shared" si="855"/>
        <v>1</v>
      </c>
      <c r="W9093">
        <f t="shared" si="856"/>
        <v>4</v>
      </c>
      <c r="X9093" t="str">
        <f t="shared" si="857"/>
        <v>214</v>
      </c>
      <c r="Y9093" t="str">
        <f>IF(Table1[[#This Row],[RFM_Score]]="555","Champion", IF(AND(J9093&gt;=4,V9093&gt;=4),"Loyal", IF(U9093&lt;=2,"At Risk", IF(W9093&gt;=4,"Potential Loyalist","Others"))))</f>
        <v>At Risk</v>
      </c>
    </row>
    <row r="9094" spans="1:25">
      <c r="A9094" t="s">
        <v>1084</v>
      </c>
      <c r="B9094">
        <v>18</v>
      </c>
      <c r="C9094" t="s">
        <v>19</v>
      </c>
      <c r="D9094" t="s">
        <v>29</v>
      </c>
      <c r="E9094" s="6" t="s">
        <v>21164</v>
      </c>
      <c r="F9094" t="s">
        <v>26</v>
      </c>
      <c r="G9094">
        <v>4</v>
      </c>
      <c r="H9094">
        <v>2</v>
      </c>
      <c r="I9094">
        <v>35</v>
      </c>
      <c r="J9094">
        <v>2</v>
      </c>
      <c r="K9094">
        <v>314.77999999999997</v>
      </c>
      <c r="L9094" t="str">
        <f t="shared" si="852"/>
        <v/>
      </c>
      <c r="M9094">
        <v>1</v>
      </c>
      <c r="N9094" t="str">
        <f t="shared" si="853"/>
        <v/>
      </c>
      <c r="O9094">
        <v>8</v>
      </c>
      <c r="P9094" s="11">
        <v>0.5</v>
      </c>
      <c r="Q9094" s="11">
        <v>5.7142857142857099E-2</v>
      </c>
      <c r="R9094" s="12">
        <v>314.77999999999997</v>
      </c>
      <c r="S9094" t="s">
        <v>22</v>
      </c>
      <c r="T9094">
        <v>0</v>
      </c>
      <c r="U9094">
        <f t="shared" si="854"/>
        <v>5</v>
      </c>
      <c r="V9094">
        <f t="shared" si="855"/>
        <v>1</v>
      </c>
      <c r="W9094">
        <f t="shared" si="856"/>
        <v>4</v>
      </c>
      <c r="X9094" t="str">
        <f t="shared" si="857"/>
        <v>514</v>
      </c>
      <c r="Y9094" t="str">
        <f>IF(Table1[[#This Row],[RFM_Score]]="555","Champion", IF(AND(J9094&gt;=4,V9094&gt;=4),"Loyal", IF(U9094&lt;=2,"At Risk", IF(W9094&gt;=4,"Potential Loyalist","Others"))))</f>
        <v>Potential Loyalist</v>
      </c>
    </row>
    <row r="9095" spans="1:25">
      <c r="A9095" t="s">
        <v>4748</v>
      </c>
      <c r="B9095">
        <v>42</v>
      </c>
      <c r="C9095" t="s">
        <v>19</v>
      </c>
      <c r="D9095" t="s">
        <v>25</v>
      </c>
      <c r="E9095" s="6" t="s">
        <v>21165</v>
      </c>
      <c r="F9095" t="s">
        <v>21</v>
      </c>
      <c r="G9095">
        <v>4</v>
      </c>
      <c r="H9095">
        <v>2</v>
      </c>
      <c r="I9095">
        <v>58</v>
      </c>
      <c r="J9095">
        <v>7</v>
      </c>
      <c r="K9095">
        <v>314.70999999999998</v>
      </c>
      <c r="L9095" t="str">
        <f t="shared" si="852"/>
        <v/>
      </c>
      <c r="M9095">
        <v>1</v>
      </c>
      <c r="N9095" t="str">
        <f t="shared" si="853"/>
        <v/>
      </c>
      <c r="O9095">
        <v>7</v>
      </c>
      <c r="P9095" s="11">
        <v>0.5</v>
      </c>
      <c r="Q9095" s="11">
        <v>0.12068965517241299</v>
      </c>
      <c r="R9095" s="12">
        <v>314.70999999999998</v>
      </c>
      <c r="S9095" t="s">
        <v>22</v>
      </c>
      <c r="T9095">
        <v>0</v>
      </c>
      <c r="U9095">
        <f t="shared" si="854"/>
        <v>5</v>
      </c>
      <c r="V9095">
        <f t="shared" si="855"/>
        <v>1</v>
      </c>
      <c r="W9095">
        <f t="shared" si="856"/>
        <v>4</v>
      </c>
      <c r="X9095" t="str">
        <f t="shared" si="857"/>
        <v>514</v>
      </c>
      <c r="Y9095" t="str">
        <f>IF(Table1[[#This Row],[RFM_Score]]="555","Champion", IF(AND(J9095&gt;=4,V9095&gt;=4),"Loyal", IF(U9095&lt;=2,"At Risk", IF(W9095&gt;=4,"Potential Loyalist","Others"))))</f>
        <v>Potential Loyalist</v>
      </c>
    </row>
    <row r="9096" spans="1:25">
      <c r="A9096" t="s">
        <v>5706</v>
      </c>
      <c r="B9096">
        <v>51</v>
      </c>
      <c r="C9096" t="s">
        <v>24</v>
      </c>
      <c r="D9096" t="s">
        <v>25</v>
      </c>
      <c r="E9096" s="6" t="s">
        <v>21166</v>
      </c>
      <c r="F9096" t="s">
        <v>26</v>
      </c>
      <c r="G9096">
        <v>5</v>
      </c>
      <c r="H9096">
        <v>1</v>
      </c>
      <c r="I9096">
        <v>54</v>
      </c>
      <c r="J9096">
        <v>2</v>
      </c>
      <c r="K9096">
        <v>313.98</v>
      </c>
      <c r="L9096" t="str">
        <f t="shared" si="852"/>
        <v/>
      </c>
      <c r="M9096">
        <v>1</v>
      </c>
      <c r="N9096" t="str">
        <f t="shared" si="853"/>
        <v/>
      </c>
      <c r="O9096">
        <v>117</v>
      </c>
      <c r="P9096" s="11">
        <v>0.2</v>
      </c>
      <c r="Q9096" s="11">
        <v>3.7037037037037E-2</v>
      </c>
      <c r="R9096" s="12">
        <v>313.98</v>
      </c>
      <c r="S9096" t="s">
        <v>22</v>
      </c>
      <c r="T9096">
        <v>1</v>
      </c>
      <c r="U9096">
        <f t="shared" si="854"/>
        <v>1</v>
      </c>
      <c r="V9096">
        <f t="shared" si="855"/>
        <v>1</v>
      </c>
      <c r="W9096">
        <f t="shared" si="856"/>
        <v>4</v>
      </c>
      <c r="X9096" t="str">
        <f t="shared" si="857"/>
        <v>114</v>
      </c>
      <c r="Y9096" t="str">
        <f>IF(Table1[[#This Row],[RFM_Score]]="555","Champion", IF(AND(J9096&gt;=4,V9096&gt;=4),"Loyal", IF(U9096&lt;=2,"At Risk", IF(W9096&gt;=4,"Potential Loyalist","Others"))))</f>
        <v>At Risk</v>
      </c>
    </row>
    <row r="9097" spans="1:25">
      <c r="A9097" t="s">
        <v>1148</v>
      </c>
      <c r="B9097">
        <v>37</v>
      </c>
      <c r="C9097" t="s">
        <v>19</v>
      </c>
      <c r="D9097" t="s">
        <v>35</v>
      </c>
      <c r="E9097" s="6" t="s">
        <v>21167</v>
      </c>
      <c r="F9097" t="s">
        <v>30</v>
      </c>
      <c r="G9097">
        <v>6</v>
      </c>
      <c r="H9097">
        <v>0</v>
      </c>
      <c r="I9097">
        <v>52</v>
      </c>
      <c r="J9097">
        <v>2</v>
      </c>
      <c r="K9097">
        <v>313.76</v>
      </c>
      <c r="L9097" t="str">
        <f t="shared" si="852"/>
        <v/>
      </c>
      <c r="M9097">
        <v>1</v>
      </c>
      <c r="N9097" t="str">
        <f t="shared" si="853"/>
        <v/>
      </c>
      <c r="O9097">
        <v>11</v>
      </c>
      <c r="P9097" s="11">
        <v>0</v>
      </c>
      <c r="Q9097" s="11">
        <v>3.8461538461538401E-2</v>
      </c>
      <c r="R9097" s="12">
        <v>313.76</v>
      </c>
      <c r="S9097" t="s">
        <v>22</v>
      </c>
      <c r="T9097">
        <v>0</v>
      </c>
      <c r="U9097">
        <f t="shared" si="854"/>
        <v>5</v>
      </c>
      <c r="V9097">
        <f t="shared" si="855"/>
        <v>1</v>
      </c>
      <c r="W9097">
        <f t="shared" si="856"/>
        <v>4</v>
      </c>
      <c r="X9097" t="str">
        <f t="shared" si="857"/>
        <v>514</v>
      </c>
      <c r="Y9097" t="str">
        <f>IF(Table1[[#This Row],[RFM_Score]]="555","Champion", IF(AND(J9097&gt;=4,V9097&gt;=4),"Loyal", IF(U9097&lt;=2,"At Risk", IF(W9097&gt;=4,"Potential Loyalist","Others"))))</f>
        <v>Potential Loyalist</v>
      </c>
    </row>
    <row r="9098" spans="1:25">
      <c r="A9098" t="s">
        <v>7930</v>
      </c>
      <c r="B9098">
        <v>22</v>
      </c>
      <c r="C9098" t="s">
        <v>24</v>
      </c>
      <c r="D9098" t="s">
        <v>25</v>
      </c>
      <c r="E9098" s="6" t="s">
        <v>21168</v>
      </c>
      <c r="F9098" t="s">
        <v>62</v>
      </c>
      <c r="G9098">
        <v>2</v>
      </c>
      <c r="H9098">
        <v>0</v>
      </c>
      <c r="I9098">
        <v>53</v>
      </c>
      <c r="J9098">
        <v>1</v>
      </c>
      <c r="K9098">
        <v>312.91000000000003</v>
      </c>
      <c r="L9098" t="str">
        <f t="shared" si="852"/>
        <v/>
      </c>
      <c r="M9098">
        <v>1</v>
      </c>
      <c r="N9098" t="str">
        <f t="shared" si="853"/>
        <v/>
      </c>
      <c r="O9098">
        <v>13</v>
      </c>
      <c r="P9098" s="11">
        <v>0</v>
      </c>
      <c r="Q9098" s="11">
        <v>1.8867924528301799E-2</v>
      </c>
      <c r="R9098" s="12">
        <v>312.91000000000003</v>
      </c>
      <c r="S9098" t="s">
        <v>22</v>
      </c>
      <c r="T9098">
        <v>0</v>
      </c>
      <c r="U9098">
        <f t="shared" si="854"/>
        <v>5</v>
      </c>
      <c r="V9098">
        <f t="shared" si="855"/>
        <v>1</v>
      </c>
      <c r="W9098">
        <f t="shared" si="856"/>
        <v>4</v>
      </c>
      <c r="X9098" t="str">
        <f t="shared" si="857"/>
        <v>514</v>
      </c>
      <c r="Y9098" t="str">
        <f>IF(Table1[[#This Row],[RFM_Score]]="555","Champion", IF(AND(J9098&gt;=4,V9098&gt;=4),"Loyal", IF(U9098&lt;=2,"At Risk", IF(W9098&gt;=4,"Potential Loyalist","Others"))))</f>
        <v>Potential Loyalist</v>
      </c>
    </row>
    <row r="9099" spans="1:25">
      <c r="A9099" t="s">
        <v>10385</v>
      </c>
      <c r="B9099">
        <v>44</v>
      </c>
      <c r="C9099" t="s">
        <v>24</v>
      </c>
      <c r="D9099" t="s">
        <v>25</v>
      </c>
      <c r="E9099" s="6" t="s">
        <v>21169</v>
      </c>
      <c r="F9099" t="s">
        <v>37</v>
      </c>
      <c r="G9099">
        <v>7</v>
      </c>
      <c r="H9099">
        <v>0</v>
      </c>
      <c r="I9099">
        <v>52</v>
      </c>
      <c r="J9099">
        <v>2</v>
      </c>
      <c r="K9099">
        <v>312.44</v>
      </c>
      <c r="L9099" t="str">
        <f t="shared" si="852"/>
        <v/>
      </c>
      <c r="M9099">
        <v>1</v>
      </c>
      <c r="N9099" t="str">
        <f t="shared" si="853"/>
        <v/>
      </c>
      <c r="O9099">
        <v>11</v>
      </c>
      <c r="P9099" s="11">
        <v>0</v>
      </c>
      <c r="Q9099" s="11">
        <v>3.8461538461538401E-2</v>
      </c>
      <c r="R9099" s="12">
        <v>312.44</v>
      </c>
      <c r="S9099" t="s">
        <v>22</v>
      </c>
      <c r="T9099">
        <v>1</v>
      </c>
      <c r="U9099">
        <f t="shared" si="854"/>
        <v>5</v>
      </c>
      <c r="V9099">
        <f t="shared" si="855"/>
        <v>1</v>
      </c>
      <c r="W9099">
        <f t="shared" si="856"/>
        <v>4</v>
      </c>
      <c r="X9099" t="str">
        <f t="shared" si="857"/>
        <v>514</v>
      </c>
      <c r="Y9099" t="str">
        <f>IF(Table1[[#This Row],[RFM_Score]]="555","Champion", IF(AND(J9099&gt;=4,V9099&gt;=4),"Loyal", IF(U9099&lt;=2,"At Risk", IF(W9099&gt;=4,"Potential Loyalist","Others"))))</f>
        <v>Potential Loyalist</v>
      </c>
    </row>
    <row r="9100" spans="1:25">
      <c r="A9100" t="s">
        <v>11860</v>
      </c>
      <c r="B9100">
        <v>49</v>
      </c>
      <c r="C9100" t="s">
        <v>19</v>
      </c>
      <c r="D9100" t="s">
        <v>49</v>
      </c>
      <c r="E9100" s="6" t="s">
        <v>21170</v>
      </c>
      <c r="F9100" t="s">
        <v>26</v>
      </c>
      <c r="G9100">
        <v>0</v>
      </c>
      <c r="H9100">
        <v>0</v>
      </c>
      <c r="I9100">
        <v>61</v>
      </c>
      <c r="J9100">
        <v>5</v>
      </c>
      <c r="K9100">
        <v>311.52999999999997</v>
      </c>
      <c r="L9100" t="str">
        <f t="shared" si="852"/>
        <v/>
      </c>
      <c r="M9100">
        <v>1</v>
      </c>
      <c r="N9100" t="str">
        <f t="shared" si="853"/>
        <v/>
      </c>
      <c r="O9100">
        <v>46</v>
      </c>
      <c r="P9100" s="11">
        <v>0</v>
      </c>
      <c r="Q9100" s="11">
        <v>8.1967213114753995E-2</v>
      </c>
      <c r="R9100" s="12">
        <v>311.52999999999997</v>
      </c>
      <c r="S9100" t="s">
        <v>22</v>
      </c>
      <c r="T9100">
        <v>0</v>
      </c>
      <c r="U9100">
        <f t="shared" si="854"/>
        <v>3</v>
      </c>
      <c r="V9100">
        <f t="shared" si="855"/>
        <v>1</v>
      </c>
      <c r="W9100">
        <f t="shared" si="856"/>
        <v>4</v>
      </c>
      <c r="X9100" t="str">
        <f t="shared" si="857"/>
        <v>314</v>
      </c>
      <c r="Y9100" t="str">
        <f>IF(Table1[[#This Row],[RFM_Score]]="555","Champion", IF(AND(J9100&gt;=4,V9100&gt;=4),"Loyal", IF(U9100&lt;=2,"At Risk", IF(W9100&gt;=4,"Potential Loyalist","Others"))))</f>
        <v>Potential Loyalist</v>
      </c>
    </row>
    <row r="9101" spans="1:25">
      <c r="A9101" t="s">
        <v>1039</v>
      </c>
      <c r="B9101">
        <v>35</v>
      </c>
      <c r="C9101" t="s">
        <v>19</v>
      </c>
      <c r="D9101" t="s">
        <v>46</v>
      </c>
      <c r="E9101" s="6" t="s">
        <v>21171</v>
      </c>
      <c r="F9101" t="s">
        <v>60</v>
      </c>
      <c r="G9101">
        <v>4</v>
      </c>
      <c r="H9101">
        <v>0</v>
      </c>
      <c r="I9101">
        <v>35</v>
      </c>
      <c r="J9101">
        <v>2</v>
      </c>
      <c r="K9101">
        <v>311.39999999999998</v>
      </c>
      <c r="L9101" t="str">
        <f t="shared" si="852"/>
        <v/>
      </c>
      <c r="M9101">
        <v>1</v>
      </c>
      <c r="N9101" t="str">
        <f t="shared" si="853"/>
        <v/>
      </c>
      <c r="O9101">
        <v>6</v>
      </c>
      <c r="P9101" s="11">
        <v>0</v>
      </c>
      <c r="Q9101" s="11">
        <v>5.7142857142857099E-2</v>
      </c>
      <c r="R9101" s="12">
        <v>311.39999999999998</v>
      </c>
      <c r="S9101" t="s">
        <v>22</v>
      </c>
      <c r="T9101">
        <v>0</v>
      </c>
      <c r="U9101">
        <f t="shared" si="854"/>
        <v>5</v>
      </c>
      <c r="V9101">
        <f t="shared" si="855"/>
        <v>1</v>
      </c>
      <c r="W9101">
        <f t="shared" si="856"/>
        <v>4</v>
      </c>
      <c r="X9101" t="str">
        <f t="shared" si="857"/>
        <v>514</v>
      </c>
      <c r="Y9101" t="str">
        <f>IF(Table1[[#This Row],[RFM_Score]]="555","Champion", IF(AND(J9101&gt;=4,V9101&gt;=4),"Loyal", IF(U9101&lt;=2,"At Risk", IF(W9101&gt;=4,"Potential Loyalist","Others"))))</f>
        <v>Potential Loyalist</v>
      </c>
    </row>
    <row r="9102" spans="1:25">
      <c r="A9102" t="s">
        <v>6087</v>
      </c>
      <c r="B9102">
        <v>51</v>
      </c>
      <c r="C9102" t="s">
        <v>24</v>
      </c>
      <c r="D9102" t="s">
        <v>49</v>
      </c>
      <c r="E9102" s="6" t="s">
        <v>21172</v>
      </c>
      <c r="F9102" t="s">
        <v>62</v>
      </c>
      <c r="G9102">
        <v>4</v>
      </c>
      <c r="H9102">
        <v>2</v>
      </c>
      <c r="I9102">
        <v>49</v>
      </c>
      <c r="J9102">
        <v>4</v>
      </c>
      <c r="K9102">
        <v>310.95</v>
      </c>
      <c r="L9102" t="str">
        <f t="shared" si="852"/>
        <v/>
      </c>
      <c r="M9102">
        <v>1</v>
      </c>
      <c r="N9102" t="str">
        <f t="shared" si="853"/>
        <v/>
      </c>
      <c r="O9102">
        <v>11</v>
      </c>
      <c r="P9102" s="11">
        <v>0.5</v>
      </c>
      <c r="Q9102" s="11">
        <v>8.16326530612244E-2</v>
      </c>
      <c r="R9102" s="12">
        <v>310.95</v>
      </c>
      <c r="S9102" t="s">
        <v>22</v>
      </c>
      <c r="T9102">
        <v>0</v>
      </c>
      <c r="U9102">
        <f t="shared" si="854"/>
        <v>5</v>
      </c>
      <c r="V9102">
        <f t="shared" si="855"/>
        <v>1</v>
      </c>
      <c r="W9102">
        <f t="shared" si="856"/>
        <v>4</v>
      </c>
      <c r="X9102" t="str">
        <f t="shared" si="857"/>
        <v>514</v>
      </c>
      <c r="Y9102" t="str">
        <f>IF(Table1[[#This Row],[RFM_Score]]="555","Champion", IF(AND(J9102&gt;=4,V9102&gt;=4),"Loyal", IF(U9102&lt;=2,"At Risk", IF(W9102&gt;=4,"Potential Loyalist","Others"))))</f>
        <v>Potential Loyalist</v>
      </c>
    </row>
    <row r="9103" spans="1:25">
      <c r="A9103" t="s">
        <v>3751</v>
      </c>
      <c r="B9103">
        <v>47</v>
      </c>
      <c r="C9103" t="s">
        <v>24</v>
      </c>
      <c r="D9103" t="s">
        <v>29</v>
      </c>
      <c r="E9103" s="6" t="s">
        <v>21173</v>
      </c>
      <c r="F9103" t="s">
        <v>21</v>
      </c>
      <c r="G9103">
        <v>3</v>
      </c>
      <c r="H9103">
        <v>1</v>
      </c>
      <c r="I9103">
        <v>39</v>
      </c>
      <c r="J9103">
        <v>3</v>
      </c>
      <c r="K9103">
        <v>310.93</v>
      </c>
      <c r="L9103" t="str">
        <f t="shared" si="852"/>
        <v/>
      </c>
      <c r="M9103">
        <v>1</v>
      </c>
      <c r="N9103" t="str">
        <f t="shared" si="853"/>
        <v/>
      </c>
      <c r="O9103">
        <v>16</v>
      </c>
      <c r="P9103" s="11">
        <v>0.33333333333333298</v>
      </c>
      <c r="Q9103" s="11">
        <v>7.69230769230769E-2</v>
      </c>
      <c r="R9103" s="12">
        <v>310.93</v>
      </c>
      <c r="S9103" t="s">
        <v>22</v>
      </c>
      <c r="T9103">
        <v>0</v>
      </c>
      <c r="U9103">
        <f t="shared" si="854"/>
        <v>5</v>
      </c>
      <c r="V9103">
        <f t="shared" si="855"/>
        <v>1</v>
      </c>
      <c r="W9103">
        <f t="shared" si="856"/>
        <v>4</v>
      </c>
      <c r="X9103" t="str">
        <f t="shared" si="857"/>
        <v>514</v>
      </c>
      <c r="Y9103" t="str">
        <f>IF(Table1[[#This Row],[RFM_Score]]="555","Champion", IF(AND(J9103&gt;=4,V9103&gt;=4),"Loyal", IF(U9103&lt;=2,"At Risk", IF(W9103&gt;=4,"Potential Loyalist","Others"))))</f>
        <v>Potential Loyalist</v>
      </c>
    </row>
    <row r="9104" spans="1:25">
      <c r="A9104" t="s">
        <v>8887</v>
      </c>
      <c r="B9104">
        <v>57</v>
      </c>
      <c r="C9104" t="s">
        <v>19</v>
      </c>
      <c r="D9104" t="s">
        <v>25</v>
      </c>
      <c r="E9104" s="6" t="s">
        <v>21174</v>
      </c>
      <c r="F9104" t="s">
        <v>37</v>
      </c>
      <c r="G9104">
        <v>3</v>
      </c>
      <c r="H9104">
        <v>1</v>
      </c>
      <c r="I9104">
        <v>43</v>
      </c>
      <c r="J9104">
        <v>3</v>
      </c>
      <c r="K9104">
        <v>310.12</v>
      </c>
      <c r="L9104" t="str">
        <f t="shared" si="852"/>
        <v/>
      </c>
      <c r="M9104">
        <v>1</v>
      </c>
      <c r="N9104" t="str">
        <f t="shared" si="853"/>
        <v/>
      </c>
      <c r="O9104">
        <v>36</v>
      </c>
      <c r="P9104" s="11">
        <v>0.33333333333333298</v>
      </c>
      <c r="Q9104" s="11">
        <v>6.9767441860465101E-2</v>
      </c>
      <c r="R9104" s="12">
        <v>310.12</v>
      </c>
      <c r="S9104" t="s">
        <v>22</v>
      </c>
      <c r="T9104">
        <v>0</v>
      </c>
      <c r="U9104">
        <f t="shared" si="854"/>
        <v>4</v>
      </c>
      <c r="V9104">
        <f t="shared" si="855"/>
        <v>1</v>
      </c>
      <c r="W9104">
        <f t="shared" si="856"/>
        <v>4</v>
      </c>
      <c r="X9104" t="str">
        <f t="shared" si="857"/>
        <v>414</v>
      </c>
      <c r="Y9104" t="str">
        <f>IF(Table1[[#This Row],[RFM_Score]]="555","Champion", IF(AND(J9104&gt;=4,V9104&gt;=4),"Loyal", IF(U9104&lt;=2,"At Risk", IF(W9104&gt;=4,"Potential Loyalist","Others"))))</f>
        <v>Potential Loyalist</v>
      </c>
    </row>
    <row r="9105" spans="1:25">
      <c r="A9105" t="s">
        <v>8539</v>
      </c>
      <c r="B9105">
        <v>57</v>
      </c>
      <c r="C9105" t="s">
        <v>19</v>
      </c>
      <c r="D9105" t="s">
        <v>25</v>
      </c>
      <c r="E9105" s="6" t="s">
        <v>21175</v>
      </c>
      <c r="F9105" t="s">
        <v>30</v>
      </c>
      <c r="G9105">
        <v>2</v>
      </c>
      <c r="H9105">
        <v>0</v>
      </c>
      <c r="I9105">
        <v>49</v>
      </c>
      <c r="J9105">
        <v>1</v>
      </c>
      <c r="K9105">
        <v>309.23</v>
      </c>
      <c r="L9105" t="str">
        <f t="shared" si="852"/>
        <v/>
      </c>
      <c r="M9105">
        <v>1</v>
      </c>
      <c r="N9105" t="str">
        <f t="shared" si="853"/>
        <v/>
      </c>
      <c r="O9105">
        <v>18</v>
      </c>
      <c r="P9105" s="11">
        <v>0</v>
      </c>
      <c r="Q9105" s="11">
        <v>2.04081632653061E-2</v>
      </c>
      <c r="R9105" s="12">
        <v>309.23</v>
      </c>
      <c r="S9105" t="s">
        <v>22</v>
      </c>
      <c r="T9105">
        <v>0</v>
      </c>
      <c r="U9105">
        <f t="shared" si="854"/>
        <v>5</v>
      </c>
      <c r="V9105">
        <f t="shared" si="855"/>
        <v>1</v>
      </c>
      <c r="W9105">
        <f t="shared" si="856"/>
        <v>4</v>
      </c>
      <c r="X9105" t="str">
        <f t="shared" si="857"/>
        <v>514</v>
      </c>
      <c r="Y9105" t="str">
        <f>IF(Table1[[#This Row],[RFM_Score]]="555","Champion", IF(AND(J9105&gt;=4,V9105&gt;=4),"Loyal", IF(U9105&lt;=2,"At Risk", IF(W9105&gt;=4,"Potential Loyalist","Others"))))</f>
        <v>Potential Loyalist</v>
      </c>
    </row>
    <row r="9106" spans="1:25">
      <c r="A9106" t="s">
        <v>3956</v>
      </c>
      <c r="B9106">
        <v>34</v>
      </c>
      <c r="C9106" t="s">
        <v>19</v>
      </c>
      <c r="D9106" t="s">
        <v>25</v>
      </c>
      <c r="E9106" s="6" t="s">
        <v>21176</v>
      </c>
      <c r="F9106" t="s">
        <v>60</v>
      </c>
      <c r="G9106">
        <v>1</v>
      </c>
      <c r="H9106">
        <v>1</v>
      </c>
      <c r="I9106">
        <v>45</v>
      </c>
      <c r="J9106">
        <v>4</v>
      </c>
      <c r="K9106">
        <v>309.19</v>
      </c>
      <c r="L9106" t="str">
        <f t="shared" si="852"/>
        <v/>
      </c>
      <c r="M9106">
        <v>1</v>
      </c>
      <c r="N9106" t="str">
        <f t="shared" si="853"/>
        <v/>
      </c>
      <c r="O9106">
        <v>1</v>
      </c>
      <c r="P9106" s="11">
        <v>1</v>
      </c>
      <c r="Q9106" s="11">
        <v>8.8888888888888795E-2</v>
      </c>
      <c r="R9106" s="12">
        <v>309.19</v>
      </c>
      <c r="S9106" t="s">
        <v>22</v>
      </c>
      <c r="T9106">
        <v>0</v>
      </c>
      <c r="U9106">
        <f t="shared" si="854"/>
        <v>5</v>
      </c>
      <c r="V9106">
        <f t="shared" si="855"/>
        <v>1</v>
      </c>
      <c r="W9106">
        <f t="shared" si="856"/>
        <v>4</v>
      </c>
      <c r="X9106" t="str">
        <f t="shared" si="857"/>
        <v>514</v>
      </c>
      <c r="Y9106" t="str">
        <f>IF(Table1[[#This Row],[RFM_Score]]="555","Champion", IF(AND(J9106&gt;=4,V9106&gt;=4),"Loyal", IF(U9106&lt;=2,"At Risk", IF(W9106&gt;=4,"Potential Loyalist","Others"))))</f>
        <v>Potential Loyalist</v>
      </c>
    </row>
    <row r="9107" spans="1:25">
      <c r="A9107" t="s">
        <v>5474</v>
      </c>
      <c r="B9107">
        <v>49</v>
      </c>
      <c r="C9107" t="s">
        <v>19</v>
      </c>
      <c r="D9107" t="s">
        <v>25</v>
      </c>
      <c r="E9107" s="6" t="s">
        <v>21177</v>
      </c>
      <c r="F9107" t="s">
        <v>62</v>
      </c>
      <c r="G9107">
        <v>3</v>
      </c>
      <c r="H9107">
        <v>0</v>
      </c>
      <c r="I9107">
        <v>44</v>
      </c>
      <c r="J9107">
        <v>5</v>
      </c>
      <c r="K9107">
        <v>308.64</v>
      </c>
      <c r="L9107" t="str">
        <f t="shared" si="852"/>
        <v/>
      </c>
      <c r="M9107">
        <v>1</v>
      </c>
      <c r="N9107" t="str">
        <f t="shared" si="853"/>
        <v/>
      </c>
      <c r="O9107">
        <v>70</v>
      </c>
      <c r="P9107" s="11">
        <v>0</v>
      </c>
      <c r="Q9107" s="11">
        <v>0.11363636363636299</v>
      </c>
      <c r="R9107" s="12">
        <v>308.64</v>
      </c>
      <c r="S9107" t="s">
        <v>22</v>
      </c>
      <c r="T9107">
        <v>0</v>
      </c>
      <c r="U9107">
        <f t="shared" si="854"/>
        <v>3</v>
      </c>
      <c r="V9107">
        <f t="shared" si="855"/>
        <v>1</v>
      </c>
      <c r="W9107">
        <f t="shared" si="856"/>
        <v>4</v>
      </c>
      <c r="X9107" t="str">
        <f t="shared" si="857"/>
        <v>314</v>
      </c>
      <c r="Y9107" t="str">
        <f>IF(Table1[[#This Row],[RFM_Score]]="555","Champion", IF(AND(J9107&gt;=4,V9107&gt;=4),"Loyal", IF(U9107&lt;=2,"At Risk", IF(W9107&gt;=4,"Potential Loyalist","Others"))))</f>
        <v>Potential Loyalist</v>
      </c>
    </row>
    <row r="9108" spans="1:25">
      <c r="A9108" t="s">
        <v>10500</v>
      </c>
      <c r="B9108">
        <v>24</v>
      </c>
      <c r="C9108" t="s">
        <v>24</v>
      </c>
      <c r="D9108" t="s">
        <v>20</v>
      </c>
      <c r="E9108" s="6" t="s">
        <v>21178</v>
      </c>
      <c r="F9108" t="s">
        <v>26</v>
      </c>
      <c r="G9108">
        <v>2</v>
      </c>
      <c r="H9108">
        <v>0</v>
      </c>
      <c r="I9108">
        <v>49</v>
      </c>
      <c r="J9108">
        <v>5</v>
      </c>
      <c r="K9108">
        <v>308.41000000000003</v>
      </c>
      <c r="L9108" t="str">
        <f t="shared" si="852"/>
        <v/>
      </c>
      <c r="M9108">
        <v>1</v>
      </c>
      <c r="N9108" t="str">
        <f t="shared" si="853"/>
        <v/>
      </c>
      <c r="O9108">
        <v>28</v>
      </c>
      <c r="P9108" s="11">
        <v>0</v>
      </c>
      <c r="Q9108" s="11">
        <v>0.10204081632653</v>
      </c>
      <c r="R9108" s="12">
        <v>308.41000000000003</v>
      </c>
      <c r="S9108" t="s">
        <v>22</v>
      </c>
      <c r="T9108">
        <v>0</v>
      </c>
      <c r="U9108">
        <f t="shared" si="854"/>
        <v>4</v>
      </c>
      <c r="V9108">
        <f t="shared" si="855"/>
        <v>1</v>
      </c>
      <c r="W9108">
        <f t="shared" si="856"/>
        <v>4</v>
      </c>
      <c r="X9108" t="str">
        <f t="shared" si="857"/>
        <v>414</v>
      </c>
      <c r="Y9108" t="str">
        <f>IF(Table1[[#This Row],[RFM_Score]]="555","Champion", IF(AND(J9108&gt;=4,V9108&gt;=4),"Loyal", IF(U9108&lt;=2,"At Risk", IF(W9108&gt;=4,"Potential Loyalist","Others"))))</f>
        <v>Potential Loyalist</v>
      </c>
    </row>
    <row r="9109" spans="1:25">
      <c r="A9109" t="s">
        <v>135</v>
      </c>
      <c r="B9109">
        <v>35</v>
      </c>
      <c r="C9109" t="s">
        <v>24</v>
      </c>
      <c r="D9109" t="s">
        <v>25</v>
      </c>
      <c r="E9109" s="6" t="s">
        <v>21179</v>
      </c>
      <c r="F9109" t="s">
        <v>62</v>
      </c>
      <c r="G9109">
        <v>3</v>
      </c>
      <c r="H9109">
        <v>1</v>
      </c>
      <c r="I9109">
        <v>49</v>
      </c>
      <c r="J9109">
        <v>4</v>
      </c>
      <c r="K9109">
        <v>308.08</v>
      </c>
      <c r="L9109" t="str">
        <f t="shared" si="852"/>
        <v/>
      </c>
      <c r="M9109">
        <v>1</v>
      </c>
      <c r="N9109" t="str">
        <f t="shared" si="853"/>
        <v/>
      </c>
      <c r="O9109">
        <v>7</v>
      </c>
      <c r="P9109" s="11">
        <v>0.33333333333333298</v>
      </c>
      <c r="Q9109" s="11">
        <v>8.16326530612244E-2</v>
      </c>
      <c r="R9109" s="12">
        <v>308.08</v>
      </c>
      <c r="S9109" t="s">
        <v>22</v>
      </c>
      <c r="T9109">
        <v>1</v>
      </c>
      <c r="U9109">
        <f t="shared" si="854"/>
        <v>5</v>
      </c>
      <c r="V9109">
        <f t="shared" si="855"/>
        <v>1</v>
      </c>
      <c r="W9109">
        <f t="shared" si="856"/>
        <v>4</v>
      </c>
      <c r="X9109" t="str">
        <f t="shared" si="857"/>
        <v>514</v>
      </c>
      <c r="Y9109" t="str">
        <f>IF(Table1[[#This Row],[RFM_Score]]="555","Champion", IF(AND(J9109&gt;=4,V9109&gt;=4),"Loyal", IF(U9109&lt;=2,"At Risk", IF(W9109&gt;=4,"Potential Loyalist","Others"))))</f>
        <v>Potential Loyalist</v>
      </c>
    </row>
    <row r="9110" spans="1:25">
      <c r="A9110" t="s">
        <v>7561</v>
      </c>
      <c r="B9110">
        <v>34</v>
      </c>
      <c r="C9110" t="s">
        <v>24</v>
      </c>
      <c r="D9110" t="s">
        <v>25</v>
      </c>
      <c r="E9110" s="6" t="s">
        <v>21180</v>
      </c>
      <c r="F9110" t="s">
        <v>62</v>
      </c>
      <c r="G9110">
        <v>4</v>
      </c>
      <c r="H9110">
        <v>1</v>
      </c>
      <c r="I9110">
        <v>45</v>
      </c>
      <c r="J9110">
        <v>5</v>
      </c>
      <c r="K9110">
        <v>307.87</v>
      </c>
      <c r="L9110" t="str">
        <f t="shared" si="852"/>
        <v/>
      </c>
      <c r="M9110">
        <v>1</v>
      </c>
      <c r="N9110" t="str">
        <f t="shared" si="853"/>
        <v/>
      </c>
      <c r="O9110">
        <v>34</v>
      </c>
      <c r="P9110" s="11">
        <v>0.25</v>
      </c>
      <c r="Q9110" s="11">
        <v>0.11111111111111099</v>
      </c>
      <c r="R9110" s="12">
        <v>307.87</v>
      </c>
      <c r="S9110" t="s">
        <v>22</v>
      </c>
      <c r="T9110">
        <v>0</v>
      </c>
      <c r="U9110">
        <f t="shared" si="854"/>
        <v>4</v>
      </c>
      <c r="V9110">
        <f t="shared" si="855"/>
        <v>1</v>
      </c>
      <c r="W9110">
        <f t="shared" si="856"/>
        <v>4</v>
      </c>
      <c r="X9110" t="str">
        <f t="shared" si="857"/>
        <v>414</v>
      </c>
      <c r="Y9110" t="str">
        <f>IF(Table1[[#This Row],[RFM_Score]]="555","Champion", IF(AND(J9110&gt;=4,V9110&gt;=4),"Loyal", IF(U9110&lt;=2,"At Risk", IF(W9110&gt;=4,"Potential Loyalist","Others"))))</f>
        <v>Potential Loyalist</v>
      </c>
    </row>
    <row r="9111" spans="1:25">
      <c r="A9111" t="s">
        <v>1671</v>
      </c>
      <c r="B9111">
        <v>30</v>
      </c>
      <c r="C9111" t="s">
        <v>24</v>
      </c>
      <c r="D9111" t="s">
        <v>35</v>
      </c>
      <c r="E9111" s="6" t="s">
        <v>21181</v>
      </c>
      <c r="F9111" t="s">
        <v>62</v>
      </c>
      <c r="G9111">
        <v>3</v>
      </c>
      <c r="H9111">
        <v>1</v>
      </c>
      <c r="I9111">
        <v>46</v>
      </c>
      <c r="J9111">
        <v>3</v>
      </c>
      <c r="K9111">
        <v>307.58999999999997</v>
      </c>
      <c r="L9111" t="str">
        <f t="shared" si="852"/>
        <v/>
      </c>
      <c r="M9111">
        <v>1</v>
      </c>
      <c r="N9111" t="str">
        <f t="shared" si="853"/>
        <v/>
      </c>
      <c r="O9111">
        <v>121</v>
      </c>
      <c r="P9111" s="11">
        <v>0.33333333333333298</v>
      </c>
      <c r="Q9111" s="11">
        <v>6.5217391304347797E-2</v>
      </c>
      <c r="R9111" s="12">
        <v>307.58999999999997</v>
      </c>
      <c r="S9111" t="s">
        <v>22</v>
      </c>
      <c r="T9111">
        <v>1</v>
      </c>
      <c r="U9111">
        <f t="shared" si="854"/>
        <v>1</v>
      </c>
      <c r="V9111">
        <f t="shared" si="855"/>
        <v>1</v>
      </c>
      <c r="W9111">
        <f t="shared" si="856"/>
        <v>4</v>
      </c>
      <c r="X9111" t="str">
        <f t="shared" si="857"/>
        <v>114</v>
      </c>
      <c r="Y9111" t="str">
        <f>IF(Table1[[#This Row],[RFM_Score]]="555","Champion", IF(AND(J9111&gt;=4,V9111&gt;=4),"Loyal", IF(U9111&lt;=2,"At Risk", IF(W9111&gt;=4,"Potential Loyalist","Others"))))</f>
        <v>At Risk</v>
      </c>
    </row>
    <row r="9112" spans="1:25">
      <c r="A9112" t="s">
        <v>314</v>
      </c>
      <c r="B9112">
        <v>27</v>
      </c>
      <c r="C9112" t="s">
        <v>24</v>
      </c>
      <c r="D9112" t="s">
        <v>35</v>
      </c>
      <c r="E9112" s="6" t="s">
        <v>21182</v>
      </c>
      <c r="F9112" t="s">
        <v>37</v>
      </c>
      <c r="G9112">
        <v>1</v>
      </c>
      <c r="H9112">
        <v>0</v>
      </c>
      <c r="I9112">
        <v>51</v>
      </c>
      <c r="J9112">
        <v>2</v>
      </c>
      <c r="K9112">
        <v>307.01</v>
      </c>
      <c r="L9112" t="str">
        <f t="shared" si="852"/>
        <v/>
      </c>
      <c r="M9112">
        <v>1</v>
      </c>
      <c r="N9112" t="str">
        <f t="shared" si="853"/>
        <v/>
      </c>
      <c r="O9112">
        <v>11</v>
      </c>
      <c r="P9112" s="11">
        <v>0</v>
      </c>
      <c r="Q9112" s="11">
        <v>3.9215686274509803E-2</v>
      </c>
      <c r="R9112" s="12">
        <v>307.01</v>
      </c>
      <c r="S9112" t="s">
        <v>22</v>
      </c>
      <c r="T9112">
        <v>0</v>
      </c>
      <c r="U9112">
        <f t="shared" si="854"/>
        <v>5</v>
      </c>
      <c r="V9112">
        <f t="shared" si="855"/>
        <v>1</v>
      </c>
      <c r="W9112">
        <f t="shared" si="856"/>
        <v>4</v>
      </c>
      <c r="X9112" t="str">
        <f t="shared" si="857"/>
        <v>514</v>
      </c>
      <c r="Y9112" t="str">
        <f>IF(Table1[[#This Row],[RFM_Score]]="555","Champion", IF(AND(J9112&gt;=4,V9112&gt;=4),"Loyal", IF(U9112&lt;=2,"At Risk", IF(W9112&gt;=4,"Potential Loyalist","Others"))))</f>
        <v>Potential Loyalist</v>
      </c>
    </row>
    <row r="9113" spans="1:25">
      <c r="A9113" t="s">
        <v>10234</v>
      </c>
      <c r="B9113">
        <v>47</v>
      </c>
      <c r="C9113" t="s">
        <v>19</v>
      </c>
      <c r="D9113" t="s">
        <v>25</v>
      </c>
      <c r="E9113" s="6" t="s">
        <v>21183</v>
      </c>
      <c r="F9113" t="s">
        <v>30</v>
      </c>
      <c r="G9113">
        <v>2</v>
      </c>
      <c r="H9113">
        <v>0</v>
      </c>
      <c r="I9113">
        <v>54</v>
      </c>
      <c r="J9113">
        <v>1</v>
      </c>
      <c r="K9113">
        <v>306.86</v>
      </c>
      <c r="L9113" t="str">
        <f t="shared" si="852"/>
        <v/>
      </c>
      <c r="M9113">
        <v>1</v>
      </c>
      <c r="N9113" t="str">
        <f t="shared" si="853"/>
        <v/>
      </c>
      <c r="O9113">
        <v>6</v>
      </c>
      <c r="P9113" s="11">
        <v>0</v>
      </c>
      <c r="Q9113" s="11">
        <v>1.85185185185185E-2</v>
      </c>
      <c r="R9113" s="12">
        <v>306.86</v>
      </c>
      <c r="S9113" t="s">
        <v>22</v>
      </c>
      <c r="T9113">
        <v>0</v>
      </c>
      <c r="U9113">
        <f t="shared" si="854"/>
        <v>5</v>
      </c>
      <c r="V9113">
        <f t="shared" si="855"/>
        <v>1</v>
      </c>
      <c r="W9113">
        <f t="shared" si="856"/>
        <v>4</v>
      </c>
      <c r="X9113" t="str">
        <f t="shared" si="857"/>
        <v>514</v>
      </c>
      <c r="Y9113" t="str">
        <f>IF(Table1[[#This Row],[RFM_Score]]="555","Champion", IF(AND(J9113&gt;=4,V9113&gt;=4),"Loyal", IF(U9113&lt;=2,"At Risk", IF(W9113&gt;=4,"Potential Loyalist","Others"))))</f>
        <v>Potential Loyalist</v>
      </c>
    </row>
    <row r="9114" spans="1:25">
      <c r="A9114" t="s">
        <v>7028</v>
      </c>
      <c r="B9114">
        <v>46</v>
      </c>
      <c r="C9114" t="s">
        <v>19</v>
      </c>
      <c r="D9114" t="s">
        <v>29</v>
      </c>
      <c r="E9114" s="6" t="s">
        <v>21184</v>
      </c>
      <c r="F9114" t="s">
        <v>62</v>
      </c>
      <c r="G9114">
        <v>1</v>
      </c>
      <c r="H9114">
        <v>0</v>
      </c>
      <c r="I9114">
        <v>47</v>
      </c>
      <c r="J9114">
        <v>0</v>
      </c>
      <c r="K9114">
        <v>306.60000000000002</v>
      </c>
      <c r="L9114" t="str">
        <f t="shared" si="852"/>
        <v/>
      </c>
      <c r="M9114">
        <v>1</v>
      </c>
      <c r="N9114" t="str">
        <f t="shared" si="853"/>
        <v/>
      </c>
      <c r="O9114">
        <v>41</v>
      </c>
      <c r="P9114" s="11">
        <v>0</v>
      </c>
      <c r="Q9114" s="11">
        <v>0</v>
      </c>
      <c r="R9114" s="12">
        <v>306.60000000000002</v>
      </c>
      <c r="S9114" t="s">
        <v>22</v>
      </c>
      <c r="T9114">
        <v>0</v>
      </c>
      <c r="U9114">
        <f t="shared" si="854"/>
        <v>3</v>
      </c>
      <c r="V9114">
        <f t="shared" si="855"/>
        <v>1</v>
      </c>
      <c r="W9114">
        <f t="shared" si="856"/>
        <v>4</v>
      </c>
      <c r="X9114" t="str">
        <f t="shared" si="857"/>
        <v>314</v>
      </c>
      <c r="Y9114" t="str">
        <f>IF(Table1[[#This Row],[RFM_Score]]="555","Champion", IF(AND(J9114&gt;=4,V9114&gt;=4),"Loyal", IF(U9114&lt;=2,"At Risk", IF(W9114&gt;=4,"Potential Loyalist","Others"))))</f>
        <v>Potential Loyalist</v>
      </c>
    </row>
    <row r="9115" spans="1:25">
      <c r="A9115" t="s">
        <v>7895</v>
      </c>
      <c r="B9115">
        <v>18</v>
      </c>
      <c r="C9115" t="s">
        <v>19</v>
      </c>
      <c r="D9115" t="s">
        <v>49</v>
      </c>
      <c r="E9115" s="6" t="s">
        <v>21185</v>
      </c>
      <c r="F9115" t="s">
        <v>26</v>
      </c>
      <c r="G9115">
        <v>1</v>
      </c>
      <c r="H9115">
        <v>1</v>
      </c>
      <c r="I9115">
        <v>52</v>
      </c>
      <c r="J9115">
        <v>4</v>
      </c>
      <c r="K9115">
        <v>306.57</v>
      </c>
      <c r="L9115" t="str">
        <f t="shared" si="852"/>
        <v/>
      </c>
      <c r="M9115">
        <v>1</v>
      </c>
      <c r="N9115" t="str">
        <f t="shared" si="853"/>
        <v/>
      </c>
      <c r="O9115">
        <v>33</v>
      </c>
      <c r="P9115" s="11">
        <v>1</v>
      </c>
      <c r="Q9115" s="11">
        <v>7.69230769230769E-2</v>
      </c>
      <c r="R9115" s="12">
        <v>306.57</v>
      </c>
      <c r="S9115" t="s">
        <v>22</v>
      </c>
      <c r="T9115">
        <v>0</v>
      </c>
      <c r="U9115">
        <f t="shared" si="854"/>
        <v>4</v>
      </c>
      <c r="V9115">
        <f t="shared" si="855"/>
        <v>1</v>
      </c>
      <c r="W9115">
        <f t="shared" si="856"/>
        <v>4</v>
      </c>
      <c r="X9115" t="str">
        <f t="shared" si="857"/>
        <v>414</v>
      </c>
      <c r="Y9115" t="str">
        <f>IF(Table1[[#This Row],[RFM_Score]]="555","Champion", IF(AND(J9115&gt;=4,V9115&gt;=4),"Loyal", IF(U9115&lt;=2,"At Risk", IF(W9115&gt;=4,"Potential Loyalist","Others"))))</f>
        <v>Potential Loyalist</v>
      </c>
    </row>
    <row r="9116" spans="1:25">
      <c r="A9116" t="s">
        <v>11409</v>
      </c>
      <c r="B9116">
        <v>37</v>
      </c>
      <c r="C9116" t="s">
        <v>19</v>
      </c>
      <c r="D9116" t="s">
        <v>29</v>
      </c>
      <c r="E9116" s="6" t="s">
        <v>21186</v>
      </c>
      <c r="F9116" t="s">
        <v>62</v>
      </c>
      <c r="G9116">
        <v>2</v>
      </c>
      <c r="H9116">
        <v>2</v>
      </c>
      <c r="I9116">
        <v>53</v>
      </c>
      <c r="J9116">
        <v>3</v>
      </c>
      <c r="K9116">
        <v>306.52</v>
      </c>
      <c r="L9116" t="str">
        <f t="shared" si="852"/>
        <v/>
      </c>
      <c r="M9116">
        <v>1</v>
      </c>
      <c r="N9116" t="str">
        <f t="shared" si="853"/>
        <v/>
      </c>
      <c r="O9116">
        <v>12</v>
      </c>
      <c r="P9116" s="11">
        <v>1</v>
      </c>
      <c r="Q9116" s="11">
        <v>5.6603773584905599E-2</v>
      </c>
      <c r="R9116" s="12">
        <v>306.52</v>
      </c>
      <c r="S9116" t="s">
        <v>22</v>
      </c>
      <c r="T9116">
        <v>0</v>
      </c>
      <c r="U9116">
        <f t="shared" si="854"/>
        <v>5</v>
      </c>
      <c r="V9116">
        <f t="shared" si="855"/>
        <v>1</v>
      </c>
      <c r="W9116">
        <f t="shared" si="856"/>
        <v>4</v>
      </c>
      <c r="X9116" t="str">
        <f t="shared" si="857"/>
        <v>514</v>
      </c>
      <c r="Y9116" t="str">
        <f>IF(Table1[[#This Row],[RFM_Score]]="555","Champion", IF(AND(J9116&gt;=4,V9116&gt;=4),"Loyal", IF(U9116&lt;=2,"At Risk", IF(W9116&gt;=4,"Potential Loyalist","Others"))))</f>
        <v>Potential Loyalist</v>
      </c>
    </row>
    <row r="9117" spans="1:25">
      <c r="A9117" t="s">
        <v>11846</v>
      </c>
      <c r="B9117">
        <v>45</v>
      </c>
      <c r="C9117" t="s">
        <v>24</v>
      </c>
      <c r="D9117" t="s">
        <v>41</v>
      </c>
      <c r="E9117" s="6" t="s">
        <v>21187</v>
      </c>
      <c r="F9117" t="s">
        <v>30</v>
      </c>
      <c r="G9117">
        <v>2</v>
      </c>
      <c r="H9117">
        <v>0</v>
      </c>
      <c r="I9117">
        <v>48</v>
      </c>
      <c r="J9117">
        <v>3</v>
      </c>
      <c r="K9117">
        <v>305.29000000000002</v>
      </c>
      <c r="L9117" t="str">
        <f t="shared" si="852"/>
        <v/>
      </c>
      <c r="M9117">
        <v>1</v>
      </c>
      <c r="N9117" t="str">
        <f t="shared" si="853"/>
        <v/>
      </c>
      <c r="O9117">
        <v>128</v>
      </c>
      <c r="P9117" s="11">
        <v>0</v>
      </c>
      <c r="Q9117" s="11">
        <v>6.25E-2</v>
      </c>
      <c r="R9117" s="12">
        <v>305.29000000000002</v>
      </c>
      <c r="S9117" t="s">
        <v>22</v>
      </c>
      <c r="T9117">
        <v>1</v>
      </c>
      <c r="U9117">
        <f t="shared" si="854"/>
        <v>1</v>
      </c>
      <c r="V9117">
        <f t="shared" si="855"/>
        <v>1</v>
      </c>
      <c r="W9117">
        <f t="shared" si="856"/>
        <v>4</v>
      </c>
      <c r="X9117" t="str">
        <f t="shared" si="857"/>
        <v>114</v>
      </c>
      <c r="Y9117" t="str">
        <f>IF(Table1[[#This Row],[RFM_Score]]="555","Champion", IF(AND(J9117&gt;=4,V9117&gt;=4),"Loyal", IF(U9117&lt;=2,"At Risk", IF(W9117&gt;=4,"Potential Loyalist","Others"))))</f>
        <v>At Risk</v>
      </c>
    </row>
    <row r="9118" spans="1:25">
      <c r="A9118" t="s">
        <v>3431</v>
      </c>
      <c r="B9118">
        <v>58</v>
      </c>
      <c r="C9118" t="s">
        <v>24</v>
      </c>
      <c r="D9118" t="s">
        <v>49</v>
      </c>
      <c r="E9118" s="6" t="s">
        <v>21188</v>
      </c>
      <c r="F9118" t="s">
        <v>21</v>
      </c>
      <c r="G9118">
        <v>5</v>
      </c>
      <c r="H9118">
        <v>2</v>
      </c>
      <c r="I9118">
        <v>61</v>
      </c>
      <c r="J9118">
        <v>5</v>
      </c>
      <c r="K9118">
        <v>304.64999999999998</v>
      </c>
      <c r="L9118" t="str">
        <f t="shared" si="852"/>
        <v/>
      </c>
      <c r="M9118">
        <v>1</v>
      </c>
      <c r="N9118" t="str">
        <f t="shared" si="853"/>
        <v/>
      </c>
      <c r="O9118">
        <v>8</v>
      </c>
      <c r="P9118" s="11">
        <v>0.4</v>
      </c>
      <c r="Q9118" s="11">
        <v>8.1967213114753995E-2</v>
      </c>
      <c r="R9118" s="12">
        <v>304.64999999999998</v>
      </c>
      <c r="S9118" t="s">
        <v>22</v>
      </c>
      <c r="T9118">
        <v>0</v>
      </c>
      <c r="U9118">
        <f t="shared" si="854"/>
        <v>5</v>
      </c>
      <c r="V9118">
        <f t="shared" si="855"/>
        <v>1</v>
      </c>
      <c r="W9118">
        <f t="shared" si="856"/>
        <v>4</v>
      </c>
      <c r="X9118" t="str">
        <f t="shared" si="857"/>
        <v>514</v>
      </c>
      <c r="Y9118" t="str">
        <f>IF(Table1[[#This Row],[RFM_Score]]="555","Champion", IF(AND(J9118&gt;=4,V9118&gt;=4),"Loyal", IF(U9118&lt;=2,"At Risk", IF(W9118&gt;=4,"Potential Loyalist","Others"))))</f>
        <v>Potential Loyalist</v>
      </c>
    </row>
    <row r="9119" spans="1:25">
      <c r="A9119" t="s">
        <v>7830</v>
      </c>
      <c r="B9119">
        <v>29</v>
      </c>
      <c r="C9119" t="s">
        <v>19</v>
      </c>
      <c r="D9119" t="s">
        <v>20</v>
      </c>
      <c r="E9119" s="6" t="s">
        <v>21189</v>
      </c>
      <c r="F9119" t="s">
        <v>60</v>
      </c>
      <c r="G9119">
        <v>4</v>
      </c>
      <c r="H9119">
        <v>1</v>
      </c>
      <c r="I9119">
        <v>54</v>
      </c>
      <c r="J9119">
        <v>5</v>
      </c>
      <c r="K9119">
        <v>304.5</v>
      </c>
      <c r="L9119" t="str">
        <f t="shared" si="852"/>
        <v/>
      </c>
      <c r="M9119">
        <v>1</v>
      </c>
      <c r="N9119" t="str">
        <f t="shared" si="853"/>
        <v/>
      </c>
      <c r="O9119">
        <v>22</v>
      </c>
      <c r="P9119" s="11">
        <v>0.25</v>
      </c>
      <c r="Q9119" s="11">
        <v>9.2592592592592504E-2</v>
      </c>
      <c r="R9119" s="12">
        <v>304.5</v>
      </c>
      <c r="S9119" t="s">
        <v>22</v>
      </c>
      <c r="T9119">
        <v>0</v>
      </c>
      <c r="U9119">
        <f t="shared" si="854"/>
        <v>4</v>
      </c>
      <c r="V9119">
        <f t="shared" si="855"/>
        <v>1</v>
      </c>
      <c r="W9119">
        <f t="shared" si="856"/>
        <v>4</v>
      </c>
      <c r="X9119" t="str">
        <f t="shared" si="857"/>
        <v>414</v>
      </c>
      <c r="Y9119" t="str">
        <f>IF(Table1[[#This Row],[RFM_Score]]="555","Champion", IF(AND(J9119&gt;=4,V9119&gt;=4),"Loyal", IF(U9119&lt;=2,"At Risk", IF(W9119&gt;=4,"Potential Loyalist","Others"))))</f>
        <v>Potential Loyalist</v>
      </c>
    </row>
    <row r="9120" spans="1:25">
      <c r="A9120" t="s">
        <v>8231</v>
      </c>
      <c r="B9120">
        <v>36</v>
      </c>
      <c r="C9120" t="s">
        <v>24</v>
      </c>
      <c r="D9120" t="s">
        <v>20</v>
      </c>
      <c r="E9120" s="6" t="s">
        <v>21190</v>
      </c>
      <c r="F9120" t="s">
        <v>30</v>
      </c>
      <c r="G9120">
        <v>4</v>
      </c>
      <c r="H9120">
        <v>2</v>
      </c>
      <c r="I9120">
        <v>40</v>
      </c>
      <c r="J9120">
        <v>1</v>
      </c>
      <c r="K9120">
        <v>304.33</v>
      </c>
      <c r="L9120" t="str">
        <f t="shared" si="852"/>
        <v/>
      </c>
      <c r="M9120">
        <v>1</v>
      </c>
      <c r="N9120" t="str">
        <f t="shared" si="853"/>
        <v/>
      </c>
      <c r="O9120">
        <v>65</v>
      </c>
      <c r="P9120" s="11">
        <v>0.5</v>
      </c>
      <c r="Q9120" s="11">
        <v>2.5000000000000001E-2</v>
      </c>
      <c r="R9120" s="12">
        <v>304.33</v>
      </c>
      <c r="S9120" t="s">
        <v>22</v>
      </c>
      <c r="T9120">
        <v>0</v>
      </c>
      <c r="U9120">
        <f t="shared" si="854"/>
        <v>3</v>
      </c>
      <c r="V9120">
        <f t="shared" si="855"/>
        <v>1</v>
      </c>
      <c r="W9120">
        <f t="shared" si="856"/>
        <v>4</v>
      </c>
      <c r="X9120" t="str">
        <f t="shared" si="857"/>
        <v>314</v>
      </c>
      <c r="Y9120" t="str">
        <f>IF(Table1[[#This Row],[RFM_Score]]="555","Champion", IF(AND(J9120&gt;=4,V9120&gt;=4),"Loyal", IF(U9120&lt;=2,"At Risk", IF(W9120&gt;=4,"Potential Loyalist","Others"))))</f>
        <v>Potential Loyalist</v>
      </c>
    </row>
    <row r="9121" spans="1:25">
      <c r="A9121" t="s">
        <v>2166</v>
      </c>
      <c r="B9121">
        <v>43</v>
      </c>
      <c r="C9121" t="s">
        <v>24</v>
      </c>
      <c r="D9121" t="s">
        <v>25</v>
      </c>
      <c r="E9121" s="6" t="s">
        <v>21191</v>
      </c>
      <c r="F9121" t="s">
        <v>26</v>
      </c>
      <c r="G9121">
        <v>0</v>
      </c>
      <c r="H9121">
        <v>0</v>
      </c>
      <c r="I9121">
        <v>44</v>
      </c>
      <c r="J9121">
        <v>4</v>
      </c>
      <c r="K9121">
        <v>304.08</v>
      </c>
      <c r="L9121" t="str">
        <f t="shared" si="852"/>
        <v/>
      </c>
      <c r="M9121">
        <v>1</v>
      </c>
      <c r="N9121" t="str">
        <f t="shared" si="853"/>
        <v/>
      </c>
      <c r="O9121">
        <v>24</v>
      </c>
      <c r="P9121" s="11">
        <v>0</v>
      </c>
      <c r="Q9121" s="11">
        <v>9.0909090909090898E-2</v>
      </c>
      <c r="R9121" s="12">
        <v>304.08</v>
      </c>
      <c r="S9121" t="s">
        <v>22</v>
      </c>
      <c r="T9121">
        <v>0</v>
      </c>
      <c r="U9121">
        <f t="shared" si="854"/>
        <v>4</v>
      </c>
      <c r="V9121">
        <f t="shared" si="855"/>
        <v>1</v>
      </c>
      <c r="W9121">
        <f t="shared" si="856"/>
        <v>4</v>
      </c>
      <c r="X9121" t="str">
        <f t="shared" si="857"/>
        <v>414</v>
      </c>
      <c r="Y9121" t="str">
        <f>IF(Table1[[#This Row],[RFM_Score]]="555","Champion", IF(AND(J9121&gt;=4,V9121&gt;=4),"Loyal", IF(U9121&lt;=2,"At Risk", IF(W9121&gt;=4,"Potential Loyalist","Others"))))</f>
        <v>Potential Loyalist</v>
      </c>
    </row>
    <row r="9122" spans="1:25">
      <c r="A9122" t="s">
        <v>9737</v>
      </c>
      <c r="B9122">
        <v>32</v>
      </c>
      <c r="C9122" t="s">
        <v>24</v>
      </c>
      <c r="D9122" t="s">
        <v>41</v>
      </c>
      <c r="E9122" s="6" t="s">
        <v>21192</v>
      </c>
      <c r="F9122" t="s">
        <v>26</v>
      </c>
      <c r="G9122">
        <v>4</v>
      </c>
      <c r="H9122">
        <v>1</v>
      </c>
      <c r="I9122">
        <v>56</v>
      </c>
      <c r="J9122">
        <v>4</v>
      </c>
      <c r="K9122">
        <v>303.92</v>
      </c>
      <c r="L9122" t="str">
        <f t="shared" si="852"/>
        <v/>
      </c>
      <c r="M9122">
        <v>1</v>
      </c>
      <c r="N9122" t="str">
        <f t="shared" si="853"/>
        <v/>
      </c>
      <c r="O9122">
        <v>24</v>
      </c>
      <c r="P9122" s="11">
        <v>0.25</v>
      </c>
      <c r="Q9122" s="11">
        <v>7.1428571428571397E-2</v>
      </c>
      <c r="R9122" s="12">
        <v>303.92</v>
      </c>
      <c r="S9122" t="s">
        <v>22</v>
      </c>
      <c r="T9122">
        <v>0</v>
      </c>
      <c r="U9122">
        <f t="shared" si="854"/>
        <v>4</v>
      </c>
      <c r="V9122">
        <f t="shared" si="855"/>
        <v>1</v>
      </c>
      <c r="W9122">
        <f t="shared" si="856"/>
        <v>4</v>
      </c>
      <c r="X9122" t="str">
        <f t="shared" si="857"/>
        <v>414</v>
      </c>
      <c r="Y9122" t="str">
        <f>IF(Table1[[#This Row],[RFM_Score]]="555","Champion", IF(AND(J9122&gt;=4,V9122&gt;=4),"Loyal", IF(U9122&lt;=2,"At Risk", IF(W9122&gt;=4,"Potential Loyalist","Others"))))</f>
        <v>Potential Loyalist</v>
      </c>
    </row>
    <row r="9123" spans="1:25">
      <c r="A9123" t="s">
        <v>7081</v>
      </c>
      <c r="B9123">
        <v>44</v>
      </c>
      <c r="C9123" t="s">
        <v>24</v>
      </c>
      <c r="D9123" t="s">
        <v>25</v>
      </c>
      <c r="E9123" s="6" t="s">
        <v>21193</v>
      </c>
      <c r="F9123" t="s">
        <v>30</v>
      </c>
      <c r="G9123">
        <v>5</v>
      </c>
      <c r="H9123">
        <v>2</v>
      </c>
      <c r="I9123">
        <v>51</v>
      </c>
      <c r="J9123">
        <v>3</v>
      </c>
      <c r="K9123">
        <v>303.91000000000003</v>
      </c>
      <c r="L9123" t="str">
        <f t="shared" si="852"/>
        <v/>
      </c>
      <c r="M9123">
        <v>1</v>
      </c>
      <c r="N9123" t="str">
        <f t="shared" si="853"/>
        <v/>
      </c>
      <c r="O9123">
        <v>50</v>
      </c>
      <c r="P9123" s="11">
        <v>0.4</v>
      </c>
      <c r="Q9123" s="11">
        <v>5.8823529411764698E-2</v>
      </c>
      <c r="R9123" s="12">
        <v>303.91000000000003</v>
      </c>
      <c r="S9123" t="s">
        <v>22</v>
      </c>
      <c r="T9123">
        <v>0</v>
      </c>
      <c r="U9123">
        <f t="shared" si="854"/>
        <v>3</v>
      </c>
      <c r="V9123">
        <f t="shared" si="855"/>
        <v>1</v>
      </c>
      <c r="W9123">
        <f t="shared" si="856"/>
        <v>4</v>
      </c>
      <c r="X9123" t="str">
        <f t="shared" si="857"/>
        <v>314</v>
      </c>
      <c r="Y9123" t="str">
        <f>IF(Table1[[#This Row],[RFM_Score]]="555","Champion", IF(AND(J9123&gt;=4,V9123&gt;=4),"Loyal", IF(U9123&lt;=2,"At Risk", IF(W9123&gt;=4,"Potential Loyalist","Others"))))</f>
        <v>Potential Loyalist</v>
      </c>
    </row>
    <row r="9124" spans="1:25">
      <c r="A9124" t="s">
        <v>8133</v>
      </c>
      <c r="B9124">
        <v>48</v>
      </c>
      <c r="C9124" t="s">
        <v>24</v>
      </c>
      <c r="D9124" t="s">
        <v>25</v>
      </c>
      <c r="E9124" s="6" t="s">
        <v>21194</v>
      </c>
      <c r="F9124" t="s">
        <v>21</v>
      </c>
      <c r="G9124">
        <v>5</v>
      </c>
      <c r="H9124">
        <v>0</v>
      </c>
      <c r="I9124">
        <v>48</v>
      </c>
      <c r="J9124">
        <v>1</v>
      </c>
      <c r="K9124">
        <v>303.43</v>
      </c>
      <c r="L9124" t="str">
        <f t="shared" si="852"/>
        <v/>
      </c>
      <c r="M9124">
        <v>1</v>
      </c>
      <c r="N9124" t="str">
        <f t="shared" si="853"/>
        <v/>
      </c>
      <c r="O9124">
        <v>4</v>
      </c>
      <c r="P9124" s="11">
        <v>0</v>
      </c>
      <c r="Q9124" s="11">
        <v>2.0833333333333301E-2</v>
      </c>
      <c r="R9124" s="12">
        <v>303.43</v>
      </c>
      <c r="S9124" t="s">
        <v>22</v>
      </c>
      <c r="T9124">
        <v>0</v>
      </c>
      <c r="U9124">
        <f t="shared" si="854"/>
        <v>5</v>
      </c>
      <c r="V9124">
        <f t="shared" si="855"/>
        <v>1</v>
      </c>
      <c r="W9124">
        <f t="shared" si="856"/>
        <v>4</v>
      </c>
      <c r="X9124" t="str">
        <f t="shared" si="857"/>
        <v>514</v>
      </c>
      <c r="Y9124" t="str">
        <f>IF(Table1[[#This Row],[RFM_Score]]="555","Champion", IF(AND(J9124&gt;=4,V9124&gt;=4),"Loyal", IF(U9124&lt;=2,"At Risk", IF(W9124&gt;=4,"Potential Loyalist","Others"))))</f>
        <v>Potential Loyalist</v>
      </c>
    </row>
    <row r="9125" spans="1:25">
      <c r="A9125" t="s">
        <v>4487</v>
      </c>
      <c r="B9125">
        <v>29</v>
      </c>
      <c r="C9125" t="s">
        <v>19</v>
      </c>
      <c r="D9125" t="s">
        <v>25</v>
      </c>
      <c r="E9125" s="6" t="s">
        <v>21195</v>
      </c>
      <c r="F9125" t="s">
        <v>37</v>
      </c>
      <c r="G9125">
        <v>1</v>
      </c>
      <c r="H9125">
        <v>0</v>
      </c>
      <c r="I9125">
        <v>46</v>
      </c>
      <c r="J9125">
        <v>4</v>
      </c>
      <c r="K9125">
        <v>303.3</v>
      </c>
      <c r="L9125" t="str">
        <f t="shared" si="852"/>
        <v/>
      </c>
      <c r="M9125">
        <v>1</v>
      </c>
      <c r="N9125" t="str">
        <f t="shared" si="853"/>
        <v/>
      </c>
      <c r="O9125">
        <v>23</v>
      </c>
      <c r="P9125" s="11">
        <v>0</v>
      </c>
      <c r="Q9125" s="11">
        <v>8.6956521739130405E-2</v>
      </c>
      <c r="R9125" s="12">
        <v>303.3</v>
      </c>
      <c r="S9125" t="s">
        <v>22</v>
      </c>
      <c r="T9125">
        <v>0</v>
      </c>
      <c r="U9125">
        <f t="shared" si="854"/>
        <v>4</v>
      </c>
      <c r="V9125">
        <f t="shared" si="855"/>
        <v>1</v>
      </c>
      <c r="W9125">
        <f t="shared" si="856"/>
        <v>4</v>
      </c>
      <c r="X9125" t="str">
        <f t="shared" si="857"/>
        <v>414</v>
      </c>
      <c r="Y9125" t="str">
        <f>IF(Table1[[#This Row],[RFM_Score]]="555","Champion", IF(AND(J9125&gt;=4,V9125&gt;=4),"Loyal", IF(U9125&lt;=2,"At Risk", IF(W9125&gt;=4,"Potential Loyalist","Others"))))</f>
        <v>Potential Loyalist</v>
      </c>
    </row>
    <row r="9126" spans="1:25">
      <c r="A9126" t="s">
        <v>1868</v>
      </c>
      <c r="B9126">
        <v>37</v>
      </c>
      <c r="C9126" t="s">
        <v>24</v>
      </c>
      <c r="D9126" t="s">
        <v>20</v>
      </c>
      <c r="E9126" s="6" t="s">
        <v>21196</v>
      </c>
      <c r="F9126" t="s">
        <v>30</v>
      </c>
      <c r="G9126">
        <v>4</v>
      </c>
      <c r="H9126">
        <v>2</v>
      </c>
      <c r="I9126">
        <v>43</v>
      </c>
      <c r="J9126">
        <v>2</v>
      </c>
      <c r="K9126">
        <v>302.14999999999998</v>
      </c>
      <c r="L9126" t="str">
        <f t="shared" si="852"/>
        <v/>
      </c>
      <c r="M9126">
        <v>1</v>
      </c>
      <c r="N9126" t="str">
        <f t="shared" si="853"/>
        <v/>
      </c>
      <c r="O9126">
        <v>45</v>
      </c>
      <c r="P9126" s="11">
        <v>0.5</v>
      </c>
      <c r="Q9126" s="11">
        <v>4.6511627906976702E-2</v>
      </c>
      <c r="R9126" s="12">
        <v>302.14999999999998</v>
      </c>
      <c r="S9126" t="s">
        <v>22</v>
      </c>
      <c r="T9126">
        <v>0</v>
      </c>
      <c r="U9126">
        <f t="shared" si="854"/>
        <v>3</v>
      </c>
      <c r="V9126">
        <f t="shared" si="855"/>
        <v>1</v>
      </c>
      <c r="W9126">
        <f t="shared" si="856"/>
        <v>4</v>
      </c>
      <c r="X9126" t="str">
        <f t="shared" si="857"/>
        <v>314</v>
      </c>
      <c r="Y9126" t="str">
        <f>IF(Table1[[#This Row],[RFM_Score]]="555","Champion", IF(AND(J9126&gt;=4,V9126&gt;=4),"Loyal", IF(U9126&lt;=2,"At Risk", IF(W9126&gt;=4,"Potential Loyalist","Others"))))</f>
        <v>Potential Loyalist</v>
      </c>
    </row>
    <row r="9127" spans="1:25">
      <c r="A9127" t="s">
        <v>12035</v>
      </c>
      <c r="B9127">
        <v>33</v>
      </c>
      <c r="C9127" t="s">
        <v>19</v>
      </c>
      <c r="D9127" t="s">
        <v>41</v>
      </c>
      <c r="E9127" s="6" t="s">
        <v>21197</v>
      </c>
      <c r="F9127" t="s">
        <v>26</v>
      </c>
      <c r="G9127">
        <v>1</v>
      </c>
      <c r="H9127">
        <v>0</v>
      </c>
      <c r="I9127">
        <v>58</v>
      </c>
      <c r="J9127">
        <v>1</v>
      </c>
      <c r="K9127">
        <v>301.73</v>
      </c>
      <c r="L9127" t="str">
        <f t="shared" si="852"/>
        <v/>
      </c>
      <c r="M9127">
        <v>1</v>
      </c>
      <c r="N9127" t="str">
        <f t="shared" si="853"/>
        <v/>
      </c>
      <c r="O9127">
        <v>18</v>
      </c>
      <c r="P9127" s="11">
        <v>0</v>
      </c>
      <c r="Q9127" s="11">
        <v>1.72413793103448E-2</v>
      </c>
      <c r="R9127" s="12">
        <v>301.73</v>
      </c>
      <c r="S9127" t="s">
        <v>22</v>
      </c>
      <c r="T9127">
        <v>0</v>
      </c>
      <c r="U9127">
        <f t="shared" si="854"/>
        <v>5</v>
      </c>
      <c r="V9127">
        <f t="shared" si="855"/>
        <v>1</v>
      </c>
      <c r="W9127">
        <f t="shared" si="856"/>
        <v>4</v>
      </c>
      <c r="X9127" t="str">
        <f t="shared" si="857"/>
        <v>514</v>
      </c>
      <c r="Y9127" t="str">
        <f>IF(Table1[[#This Row],[RFM_Score]]="555","Champion", IF(AND(J9127&gt;=4,V9127&gt;=4),"Loyal", IF(U9127&lt;=2,"At Risk", IF(W9127&gt;=4,"Potential Loyalist","Others"))))</f>
        <v>Potential Loyalist</v>
      </c>
    </row>
    <row r="9128" spans="1:25">
      <c r="A9128" t="s">
        <v>8031</v>
      </c>
      <c r="B9128">
        <v>26</v>
      </c>
      <c r="C9128" t="s">
        <v>24</v>
      </c>
      <c r="D9128" t="s">
        <v>41</v>
      </c>
      <c r="E9128" s="6" t="s">
        <v>21198</v>
      </c>
      <c r="F9128" t="s">
        <v>26</v>
      </c>
      <c r="G9128">
        <v>3</v>
      </c>
      <c r="H9128">
        <v>1</v>
      </c>
      <c r="I9128">
        <v>47</v>
      </c>
      <c r="J9128">
        <v>2</v>
      </c>
      <c r="K9128">
        <v>301.39999999999998</v>
      </c>
      <c r="L9128" t="str">
        <f t="shared" si="852"/>
        <v/>
      </c>
      <c r="M9128">
        <v>1</v>
      </c>
      <c r="N9128" t="str">
        <f t="shared" si="853"/>
        <v/>
      </c>
      <c r="O9128">
        <v>4</v>
      </c>
      <c r="P9128" s="11">
        <v>0.33333333333333298</v>
      </c>
      <c r="Q9128" s="11">
        <v>4.2553191489361701E-2</v>
      </c>
      <c r="R9128" s="12">
        <v>301.39999999999998</v>
      </c>
      <c r="S9128" t="s">
        <v>22</v>
      </c>
      <c r="T9128">
        <v>0</v>
      </c>
      <c r="U9128">
        <f t="shared" si="854"/>
        <v>5</v>
      </c>
      <c r="V9128">
        <f t="shared" si="855"/>
        <v>1</v>
      </c>
      <c r="W9128">
        <f t="shared" si="856"/>
        <v>4</v>
      </c>
      <c r="X9128" t="str">
        <f t="shared" si="857"/>
        <v>514</v>
      </c>
      <c r="Y9128" t="str">
        <f>IF(Table1[[#This Row],[RFM_Score]]="555","Champion", IF(AND(J9128&gt;=4,V9128&gt;=4),"Loyal", IF(U9128&lt;=2,"At Risk", IF(W9128&gt;=4,"Potential Loyalist","Others"))))</f>
        <v>Potential Loyalist</v>
      </c>
    </row>
    <row r="9129" spans="1:25">
      <c r="A9129" t="s">
        <v>8089</v>
      </c>
      <c r="B9129">
        <v>29</v>
      </c>
      <c r="C9129" t="s">
        <v>24</v>
      </c>
      <c r="D9129" t="s">
        <v>25</v>
      </c>
      <c r="E9129" s="6" t="s">
        <v>21199</v>
      </c>
      <c r="F9129" t="s">
        <v>21</v>
      </c>
      <c r="G9129">
        <v>6</v>
      </c>
      <c r="H9129">
        <v>3</v>
      </c>
      <c r="I9129">
        <v>46</v>
      </c>
      <c r="J9129">
        <v>2</v>
      </c>
      <c r="K9129">
        <v>300.83999999999997</v>
      </c>
      <c r="L9129" t="str">
        <f t="shared" si="852"/>
        <v/>
      </c>
      <c r="M9129">
        <v>1</v>
      </c>
      <c r="N9129" t="str">
        <f t="shared" si="853"/>
        <v/>
      </c>
      <c r="O9129">
        <v>9</v>
      </c>
      <c r="P9129" s="11">
        <v>0.5</v>
      </c>
      <c r="Q9129" s="11">
        <v>4.3478260869565202E-2</v>
      </c>
      <c r="R9129" s="12">
        <v>300.83999999999997</v>
      </c>
      <c r="S9129" t="s">
        <v>22</v>
      </c>
      <c r="T9129">
        <v>0</v>
      </c>
      <c r="U9129">
        <f t="shared" si="854"/>
        <v>5</v>
      </c>
      <c r="V9129">
        <f t="shared" si="855"/>
        <v>1</v>
      </c>
      <c r="W9129">
        <f t="shared" si="856"/>
        <v>4</v>
      </c>
      <c r="X9129" t="str">
        <f t="shared" si="857"/>
        <v>514</v>
      </c>
      <c r="Y9129" t="str">
        <f>IF(Table1[[#This Row],[RFM_Score]]="555","Champion", IF(AND(J9129&gt;=4,V9129&gt;=4),"Loyal", IF(U9129&lt;=2,"At Risk", IF(W9129&gt;=4,"Potential Loyalist","Others"))))</f>
        <v>Potential Loyalist</v>
      </c>
    </row>
    <row r="9130" spans="1:25">
      <c r="A9130" t="s">
        <v>6167</v>
      </c>
      <c r="B9130">
        <v>38</v>
      </c>
      <c r="C9130" t="s">
        <v>24</v>
      </c>
      <c r="D9130" t="s">
        <v>25</v>
      </c>
      <c r="E9130" s="6" t="s">
        <v>21200</v>
      </c>
      <c r="F9130" t="s">
        <v>30</v>
      </c>
      <c r="G9130">
        <v>5</v>
      </c>
      <c r="H9130">
        <v>2</v>
      </c>
      <c r="I9130">
        <v>49</v>
      </c>
      <c r="J9130">
        <v>1</v>
      </c>
      <c r="K9130">
        <v>300.52</v>
      </c>
      <c r="L9130" t="str">
        <f t="shared" si="852"/>
        <v/>
      </c>
      <c r="M9130">
        <v>1</v>
      </c>
      <c r="N9130" t="str">
        <f t="shared" si="853"/>
        <v/>
      </c>
      <c r="O9130">
        <v>37</v>
      </c>
      <c r="P9130" s="11">
        <v>0.4</v>
      </c>
      <c r="Q9130" s="11">
        <v>2.04081632653061E-2</v>
      </c>
      <c r="R9130" s="12">
        <v>300.52</v>
      </c>
      <c r="S9130" t="s">
        <v>22</v>
      </c>
      <c r="T9130">
        <v>0</v>
      </c>
      <c r="U9130">
        <f t="shared" si="854"/>
        <v>4</v>
      </c>
      <c r="V9130">
        <f t="shared" si="855"/>
        <v>1</v>
      </c>
      <c r="W9130">
        <f t="shared" si="856"/>
        <v>4</v>
      </c>
      <c r="X9130" t="str">
        <f t="shared" si="857"/>
        <v>414</v>
      </c>
      <c r="Y9130" t="str">
        <f>IF(Table1[[#This Row],[RFM_Score]]="555","Champion", IF(AND(J9130&gt;=4,V9130&gt;=4),"Loyal", IF(U9130&lt;=2,"At Risk", IF(W9130&gt;=4,"Potential Loyalist","Others"))))</f>
        <v>Potential Loyalist</v>
      </c>
    </row>
    <row r="9131" spans="1:25">
      <c r="A9131" t="s">
        <v>4749</v>
      </c>
      <c r="B9131">
        <v>39</v>
      </c>
      <c r="C9131" t="s">
        <v>24</v>
      </c>
      <c r="D9131" t="s">
        <v>41</v>
      </c>
      <c r="E9131" s="6" t="s">
        <v>21201</v>
      </c>
      <c r="F9131" t="s">
        <v>60</v>
      </c>
      <c r="G9131">
        <v>4</v>
      </c>
      <c r="H9131">
        <v>0</v>
      </c>
      <c r="I9131">
        <v>41</v>
      </c>
      <c r="J9131">
        <v>0</v>
      </c>
      <c r="K9131">
        <v>300.31</v>
      </c>
      <c r="L9131" t="str">
        <f t="shared" si="852"/>
        <v/>
      </c>
      <c r="M9131">
        <v>1</v>
      </c>
      <c r="N9131" t="str">
        <f t="shared" si="853"/>
        <v/>
      </c>
      <c r="O9131">
        <v>5</v>
      </c>
      <c r="P9131" s="11">
        <v>0</v>
      </c>
      <c r="Q9131" s="11">
        <v>0</v>
      </c>
      <c r="R9131" s="12">
        <v>300.31</v>
      </c>
      <c r="S9131" t="s">
        <v>22</v>
      </c>
      <c r="T9131">
        <v>1</v>
      </c>
      <c r="U9131">
        <f t="shared" si="854"/>
        <v>5</v>
      </c>
      <c r="V9131">
        <f t="shared" si="855"/>
        <v>1</v>
      </c>
      <c r="W9131">
        <f t="shared" si="856"/>
        <v>4</v>
      </c>
      <c r="X9131" t="str">
        <f t="shared" si="857"/>
        <v>514</v>
      </c>
      <c r="Y9131" t="str">
        <f>IF(Table1[[#This Row],[RFM_Score]]="555","Champion", IF(AND(J9131&gt;=4,V9131&gt;=4),"Loyal", IF(U9131&lt;=2,"At Risk", IF(W9131&gt;=4,"Potential Loyalist","Others"))))</f>
        <v>Potential Loyalist</v>
      </c>
    </row>
    <row r="9132" spans="1:25">
      <c r="A9132" t="s">
        <v>8048</v>
      </c>
      <c r="B9132">
        <v>40</v>
      </c>
      <c r="C9132" t="s">
        <v>24</v>
      </c>
      <c r="D9132" t="s">
        <v>46</v>
      </c>
      <c r="E9132" s="6" t="s">
        <v>21202</v>
      </c>
      <c r="F9132" t="s">
        <v>62</v>
      </c>
      <c r="G9132">
        <v>2</v>
      </c>
      <c r="H9132">
        <v>0</v>
      </c>
      <c r="I9132">
        <v>43</v>
      </c>
      <c r="J9132">
        <v>0</v>
      </c>
      <c r="K9132">
        <v>300.02</v>
      </c>
      <c r="L9132" t="str">
        <f t="shared" si="852"/>
        <v/>
      </c>
      <c r="M9132">
        <v>1</v>
      </c>
      <c r="N9132" t="str">
        <f t="shared" si="853"/>
        <v/>
      </c>
      <c r="O9132">
        <v>36</v>
      </c>
      <c r="P9132" s="11">
        <v>0</v>
      </c>
      <c r="Q9132" s="11">
        <v>0</v>
      </c>
      <c r="R9132" s="12">
        <v>300.02</v>
      </c>
      <c r="S9132" t="s">
        <v>22</v>
      </c>
      <c r="T9132">
        <v>1</v>
      </c>
      <c r="U9132">
        <f t="shared" si="854"/>
        <v>4</v>
      </c>
      <c r="V9132">
        <f t="shared" si="855"/>
        <v>1</v>
      </c>
      <c r="W9132">
        <f t="shared" si="856"/>
        <v>4</v>
      </c>
      <c r="X9132" t="str">
        <f t="shared" si="857"/>
        <v>414</v>
      </c>
      <c r="Y9132" t="str">
        <f>IF(Table1[[#This Row],[RFM_Score]]="555","Champion", IF(AND(J9132&gt;=4,V9132&gt;=4),"Loyal", IF(U9132&lt;=2,"At Risk", IF(W9132&gt;=4,"Potential Loyalist","Others"))))</f>
        <v>Potential Loyalist</v>
      </c>
    </row>
    <row r="9133" spans="1:25">
      <c r="A9133" t="s">
        <v>10505</v>
      </c>
      <c r="B9133">
        <v>49</v>
      </c>
      <c r="C9133" t="s">
        <v>19</v>
      </c>
      <c r="D9133" t="s">
        <v>49</v>
      </c>
      <c r="E9133" s="6" t="s">
        <v>21203</v>
      </c>
      <c r="F9133" t="s">
        <v>30</v>
      </c>
      <c r="G9133">
        <v>2</v>
      </c>
      <c r="H9133">
        <v>0</v>
      </c>
      <c r="I9133">
        <v>47</v>
      </c>
      <c r="J9133">
        <v>4</v>
      </c>
      <c r="K9133">
        <v>300.02</v>
      </c>
      <c r="L9133" t="str">
        <f t="shared" si="852"/>
        <v/>
      </c>
      <c r="M9133">
        <v>1</v>
      </c>
      <c r="N9133" t="str">
        <f t="shared" si="853"/>
        <v/>
      </c>
      <c r="O9133">
        <v>15</v>
      </c>
      <c r="P9133" s="11">
        <v>0</v>
      </c>
      <c r="Q9133" s="11">
        <v>8.5106382978723402E-2</v>
      </c>
      <c r="R9133" s="12">
        <v>300.02</v>
      </c>
      <c r="S9133" t="s">
        <v>22</v>
      </c>
      <c r="T9133">
        <v>0</v>
      </c>
      <c r="U9133">
        <f t="shared" si="854"/>
        <v>5</v>
      </c>
      <c r="V9133">
        <f t="shared" si="855"/>
        <v>1</v>
      </c>
      <c r="W9133">
        <f t="shared" si="856"/>
        <v>4</v>
      </c>
      <c r="X9133" t="str">
        <f t="shared" si="857"/>
        <v>514</v>
      </c>
      <c r="Y9133" t="str">
        <f>IF(Table1[[#This Row],[RFM_Score]]="555","Champion", IF(AND(J9133&gt;=4,V9133&gt;=4),"Loyal", IF(U9133&lt;=2,"At Risk", IF(W9133&gt;=4,"Potential Loyalist","Others"))))</f>
        <v>Potential Loyalist</v>
      </c>
    </row>
    <row r="9134" spans="1:25">
      <c r="A9134" t="s">
        <v>5693</v>
      </c>
      <c r="B9134">
        <v>47</v>
      </c>
      <c r="C9134" t="s">
        <v>19</v>
      </c>
      <c r="D9134" t="s">
        <v>35</v>
      </c>
      <c r="E9134" s="6" t="s">
        <v>21204</v>
      </c>
      <c r="F9134" t="s">
        <v>30</v>
      </c>
      <c r="G9134">
        <v>4</v>
      </c>
      <c r="H9134">
        <v>1</v>
      </c>
      <c r="I9134">
        <v>54</v>
      </c>
      <c r="J9134">
        <v>1</v>
      </c>
      <c r="K9134">
        <v>299.69</v>
      </c>
      <c r="L9134" t="str">
        <f t="shared" si="852"/>
        <v/>
      </c>
      <c r="M9134">
        <v>1</v>
      </c>
      <c r="N9134" t="str">
        <f t="shared" si="853"/>
        <v/>
      </c>
      <c r="O9134">
        <v>150</v>
      </c>
      <c r="P9134" s="11">
        <v>0.25</v>
      </c>
      <c r="Q9134" s="11">
        <v>1.85185185185185E-2</v>
      </c>
      <c r="R9134" s="12">
        <v>299.69</v>
      </c>
      <c r="S9134" t="s">
        <v>22</v>
      </c>
      <c r="T9134">
        <v>1</v>
      </c>
      <c r="U9134">
        <f t="shared" si="854"/>
        <v>1</v>
      </c>
      <c r="V9134">
        <f t="shared" si="855"/>
        <v>1</v>
      </c>
      <c r="W9134">
        <f t="shared" si="856"/>
        <v>3</v>
      </c>
      <c r="X9134" t="str">
        <f t="shared" si="857"/>
        <v>113</v>
      </c>
      <c r="Y9134" t="str">
        <f>IF(Table1[[#This Row],[RFM_Score]]="555","Champion", IF(AND(J9134&gt;=4,V9134&gt;=4),"Loyal", IF(U9134&lt;=2,"At Risk", IF(W9134&gt;=4,"Potential Loyalist","Others"))))</f>
        <v>At Risk</v>
      </c>
    </row>
    <row r="9135" spans="1:25">
      <c r="A9135" t="s">
        <v>6960</v>
      </c>
      <c r="B9135">
        <v>26</v>
      </c>
      <c r="C9135" t="s">
        <v>24</v>
      </c>
      <c r="D9135" t="s">
        <v>29</v>
      </c>
      <c r="E9135" s="6" t="s">
        <v>21205</v>
      </c>
      <c r="F9135" t="s">
        <v>60</v>
      </c>
      <c r="G9135">
        <v>5</v>
      </c>
      <c r="H9135">
        <v>2</v>
      </c>
      <c r="I9135">
        <v>48</v>
      </c>
      <c r="J9135">
        <v>0</v>
      </c>
      <c r="K9135">
        <v>299.5</v>
      </c>
      <c r="L9135" t="str">
        <f t="shared" si="852"/>
        <v/>
      </c>
      <c r="M9135">
        <v>1</v>
      </c>
      <c r="N9135" t="str">
        <f t="shared" si="853"/>
        <v/>
      </c>
      <c r="O9135">
        <v>32</v>
      </c>
      <c r="P9135" s="11">
        <v>0.4</v>
      </c>
      <c r="Q9135" s="11">
        <v>0</v>
      </c>
      <c r="R9135" s="12">
        <v>299.5</v>
      </c>
      <c r="S9135" t="s">
        <v>22</v>
      </c>
      <c r="T9135">
        <v>0</v>
      </c>
      <c r="U9135">
        <f t="shared" si="854"/>
        <v>4</v>
      </c>
      <c r="V9135">
        <f t="shared" si="855"/>
        <v>1</v>
      </c>
      <c r="W9135">
        <f t="shared" si="856"/>
        <v>3</v>
      </c>
      <c r="X9135" t="str">
        <f t="shared" si="857"/>
        <v>413</v>
      </c>
      <c r="Y9135" t="str">
        <f>IF(Table1[[#This Row],[RFM_Score]]="555","Champion", IF(AND(J9135&gt;=4,V9135&gt;=4),"Loyal", IF(U9135&lt;=2,"At Risk", IF(W9135&gt;=4,"Potential Loyalist","Others"))))</f>
        <v>Others</v>
      </c>
    </row>
    <row r="9136" spans="1:25">
      <c r="A9136" t="s">
        <v>1462</v>
      </c>
      <c r="B9136">
        <v>18</v>
      </c>
      <c r="C9136" t="s">
        <v>19</v>
      </c>
      <c r="D9136" t="s">
        <v>25</v>
      </c>
      <c r="E9136" s="6" t="s">
        <v>21206</v>
      </c>
      <c r="F9136" t="s">
        <v>26</v>
      </c>
      <c r="G9136">
        <v>5</v>
      </c>
      <c r="H9136">
        <v>1</v>
      </c>
      <c r="I9136">
        <v>59</v>
      </c>
      <c r="J9136">
        <v>3</v>
      </c>
      <c r="K9136">
        <v>299.08</v>
      </c>
      <c r="L9136" t="str">
        <f t="shared" si="852"/>
        <v/>
      </c>
      <c r="M9136">
        <v>1</v>
      </c>
      <c r="N9136" t="str">
        <f t="shared" si="853"/>
        <v/>
      </c>
      <c r="O9136">
        <v>25</v>
      </c>
      <c r="P9136" s="11">
        <v>0.2</v>
      </c>
      <c r="Q9136" s="11">
        <v>5.0847457627118599E-2</v>
      </c>
      <c r="R9136" s="12">
        <v>299.08</v>
      </c>
      <c r="S9136" t="s">
        <v>22</v>
      </c>
      <c r="T9136">
        <v>0</v>
      </c>
      <c r="U9136">
        <f t="shared" si="854"/>
        <v>4</v>
      </c>
      <c r="V9136">
        <f t="shared" si="855"/>
        <v>1</v>
      </c>
      <c r="W9136">
        <f t="shared" si="856"/>
        <v>3</v>
      </c>
      <c r="X9136" t="str">
        <f t="shared" si="857"/>
        <v>413</v>
      </c>
      <c r="Y9136" t="str">
        <f>IF(Table1[[#This Row],[RFM_Score]]="555","Champion", IF(AND(J9136&gt;=4,V9136&gt;=4),"Loyal", IF(U9136&lt;=2,"At Risk", IF(W9136&gt;=4,"Potential Loyalist","Others"))))</f>
        <v>Others</v>
      </c>
    </row>
    <row r="9137" spans="1:25">
      <c r="A9137" t="s">
        <v>2339</v>
      </c>
      <c r="B9137">
        <v>30</v>
      </c>
      <c r="C9137" t="s">
        <v>24</v>
      </c>
      <c r="D9137" t="s">
        <v>49</v>
      </c>
      <c r="E9137" s="6" t="s">
        <v>21207</v>
      </c>
      <c r="F9137" t="s">
        <v>21</v>
      </c>
      <c r="G9137">
        <v>1</v>
      </c>
      <c r="H9137">
        <v>0</v>
      </c>
      <c r="I9137">
        <v>47</v>
      </c>
      <c r="J9137">
        <v>1</v>
      </c>
      <c r="K9137">
        <v>298.77999999999997</v>
      </c>
      <c r="L9137" t="str">
        <f t="shared" si="852"/>
        <v/>
      </c>
      <c r="M9137">
        <v>1</v>
      </c>
      <c r="N9137" t="str">
        <f t="shared" si="853"/>
        <v/>
      </c>
      <c r="O9137">
        <v>6</v>
      </c>
      <c r="P9137" s="11">
        <v>0</v>
      </c>
      <c r="Q9137" s="11">
        <v>2.1276595744680799E-2</v>
      </c>
      <c r="R9137" s="12">
        <v>298.77999999999997</v>
      </c>
      <c r="S9137" t="s">
        <v>22</v>
      </c>
      <c r="T9137">
        <v>0</v>
      </c>
      <c r="U9137">
        <f t="shared" si="854"/>
        <v>5</v>
      </c>
      <c r="V9137">
        <f t="shared" si="855"/>
        <v>1</v>
      </c>
      <c r="W9137">
        <f t="shared" si="856"/>
        <v>3</v>
      </c>
      <c r="X9137" t="str">
        <f t="shared" si="857"/>
        <v>513</v>
      </c>
      <c r="Y9137" t="str">
        <f>IF(Table1[[#This Row],[RFM_Score]]="555","Champion", IF(AND(J9137&gt;=4,V9137&gt;=4),"Loyal", IF(U9137&lt;=2,"At Risk", IF(W9137&gt;=4,"Potential Loyalist","Others"))))</f>
        <v>Others</v>
      </c>
    </row>
    <row r="9138" spans="1:25">
      <c r="A9138" t="s">
        <v>3842</v>
      </c>
      <c r="B9138">
        <v>41</v>
      </c>
      <c r="C9138" t="s">
        <v>19</v>
      </c>
      <c r="D9138" t="s">
        <v>25</v>
      </c>
      <c r="E9138" s="6" t="s">
        <v>21208</v>
      </c>
      <c r="F9138" t="s">
        <v>37</v>
      </c>
      <c r="G9138">
        <v>4</v>
      </c>
      <c r="H9138">
        <v>1</v>
      </c>
      <c r="I9138">
        <v>35</v>
      </c>
      <c r="J9138">
        <v>2</v>
      </c>
      <c r="K9138">
        <v>298.73</v>
      </c>
      <c r="L9138" t="str">
        <f t="shared" si="852"/>
        <v/>
      </c>
      <c r="M9138">
        <v>1</v>
      </c>
      <c r="N9138" t="str">
        <f t="shared" si="853"/>
        <v/>
      </c>
      <c r="O9138">
        <v>5</v>
      </c>
      <c r="P9138" s="11">
        <v>0.25</v>
      </c>
      <c r="Q9138" s="11">
        <v>5.7142857142857099E-2</v>
      </c>
      <c r="R9138" s="12">
        <v>298.73</v>
      </c>
      <c r="S9138" t="s">
        <v>22</v>
      </c>
      <c r="T9138">
        <v>0</v>
      </c>
      <c r="U9138">
        <f t="shared" si="854"/>
        <v>5</v>
      </c>
      <c r="V9138">
        <f t="shared" si="855"/>
        <v>1</v>
      </c>
      <c r="W9138">
        <f t="shared" si="856"/>
        <v>3</v>
      </c>
      <c r="X9138" t="str">
        <f t="shared" si="857"/>
        <v>513</v>
      </c>
      <c r="Y9138" t="str">
        <f>IF(Table1[[#This Row],[RFM_Score]]="555","Champion", IF(AND(J9138&gt;=4,V9138&gt;=4),"Loyal", IF(U9138&lt;=2,"At Risk", IF(W9138&gt;=4,"Potential Loyalist","Others"))))</f>
        <v>Others</v>
      </c>
    </row>
    <row r="9139" spans="1:25">
      <c r="A9139" t="s">
        <v>11396</v>
      </c>
      <c r="B9139">
        <v>38</v>
      </c>
      <c r="C9139" t="s">
        <v>19</v>
      </c>
      <c r="D9139" t="s">
        <v>49</v>
      </c>
      <c r="E9139" s="6" t="s">
        <v>21209</v>
      </c>
      <c r="F9139" t="s">
        <v>26</v>
      </c>
      <c r="G9139">
        <v>3</v>
      </c>
      <c r="H9139">
        <v>1</v>
      </c>
      <c r="I9139">
        <v>34</v>
      </c>
      <c r="J9139">
        <v>0</v>
      </c>
      <c r="K9139">
        <v>298.62</v>
      </c>
      <c r="L9139" t="str">
        <f t="shared" si="852"/>
        <v/>
      </c>
      <c r="M9139">
        <v>1</v>
      </c>
      <c r="N9139" t="str">
        <f t="shared" si="853"/>
        <v/>
      </c>
      <c r="O9139">
        <v>9</v>
      </c>
      <c r="P9139" s="11">
        <v>0.33333333333333298</v>
      </c>
      <c r="Q9139" s="11">
        <v>0</v>
      </c>
      <c r="R9139" s="12">
        <v>298.62</v>
      </c>
      <c r="S9139" t="s">
        <v>22</v>
      </c>
      <c r="T9139">
        <v>0</v>
      </c>
      <c r="U9139">
        <f t="shared" si="854"/>
        <v>5</v>
      </c>
      <c r="V9139">
        <f t="shared" si="855"/>
        <v>1</v>
      </c>
      <c r="W9139">
        <f t="shared" si="856"/>
        <v>3</v>
      </c>
      <c r="X9139" t="str">
        <f t="shared" si="857"/>
        <v>513</v>
      </c>
      <c r="Y9139" t="str">
        <f>IF(Table1[[#This Row],[RFM_Score]]="555","Champion", IF(AND(J9139&gt;=4,V9139&gt;=4),"Loyal", IF(U9139&lt;=2,"At Risk", IF(W9139&gt;=4,"Potential Loyalist","Others"))))</f>
        <v>Others</v>
      </c>
    </row>
    <row r="9140" spans="1:25">
      <c r="A9140" t="s">
        <v>6113</v>
      </c>
      <c r="B9140">
        <v>19</v>
      </c>
      <c r="C9140" t="s">
        <v>33</v>
      </c>
      <c r="D9140" t="s">
        <v>49</v>
      </c>
      <c r="E9140" s="6" t="s">
        <v>21210</v>
      </c>
      <c r="F9140" t="s">
        <v>26</v>
      </c>
      <c r="G9140">
        <v>1</v>
      </c>
      <c r="H9140">
        <v>1</v>
      </c>
      <c r="I9140">
        <v>44</v>
      </c>
      <c r="J9140">
        <v>1</v>
      </c>
      <c r="K9140">
        <v>298.42</v>
      </c>
      <c r="L9140" t="str">
        <f t="shared" si="852"/>
        <v/>
      </c>
      <c r="M9140">
        <v>1</v>
      </c>
      <c r="N9140" t="str">
        <f t="shared" si="853"/>
        <v/>
      </c>
      <c r="O9140">
        <v>41</v>
      </c>
      <c r="P9140" s="11">
        <v>1</v>
      </c>
      <c r="Q9140" s="11">
        <v>2.27272727272727E-2</v>
      </c>
      <c r="R9140" s="12">
        <v>298.42</v>
      </c>
      <c r="S9140" t="s">
        <v>22</v>
      </c>
      <c r="T9140">
        <v>0</v>
      </c>
      <c r="U9140">
        <f t="shared" si="854"/>
        <v>3</v>
      </c>
      <c r="V9140">
        <f t="shared" si="855"/>
        <v>1</v>
      </c>
      <c r="W9140">
        <f t="shared" si="856"/>
        <v>3</v>
      </c>
      <c r="X9140" t="str">
        <f t="shared" si="857"/>
        <v>313</v>
      </c>
      <c r="Y9140" t="str">
        <f>IF(Table1[[#This Row],[RFM_Score]]="555","Champion", IF(AND(J9140&gt;=4,V9140&gt;=4),"Loyal", IF(U9140&lt;=2,"At Risk", IF(W9140&gt;=4,"Potential Loyalist","Others"))))</f>
        <v>Others</v>
      </c>
    </row>
    <row r="9141" spans="1:25">
      <c r="A9141" t="s">
        <v>6141</v>
      </c>
      <c r="B9141">
        <v>24</v>
      </c>
      <c r="C9141" t="s">
        <v>19</v>
      </c>
      <c r="D9141" t="s">
        <v>25</v>
      </c>
      <c r="E9141" s="6" t="s">
        <v>21211</v>
      </c>
      <c r="F9141" t="s">
        <v>21</v>
      </c>
      <c r="G9141">
        <v>2</v>
      </c>
      <c r="H9141">
        <v>1</v>
      </c>
      <c r="I9141">
        <v>45</v>
      </c>
      <c r="J9141">
        <v>2</v>
      </c>
      <c r="K9141">
        <v>298.05</v>
      </c>
      <c r="L9141" t="str">
        <f t="shared" si="852"/>
        <v/>
      </c>
      <c r="M9141">
        <v>1</v>
      </c>
      <c r="N9141" t="str">
        <f t="shared" si="853"/>
        <v/>
      </c>
      <c r="O9141">
        <v>90</v>
      </c>
      <c r="P9141" s="11">
        <v>0.5</v>
      </c>
      <c r="Q9141" s="11">
        <v>4.4444444444444398E-2</v>
      </c>
      <c r="R9141" s="12">
        <v>298.05</v>
      </c>
      <c r="S9141" t="s">
        <v>22</v>
      </c>
      <c r="T9141">
        <v>0</v>
      </c>
      <c r="U9141">
        <f t="shared" si="854"/>
        <v>2</v>
      </c>
      <c r="V9141">
        <f t="shared" si="855"/>
        <v>1</v>
      </c>
      <c r="W9141">
        <f t="shared" si="856"/>
        <v>3</v>
      </c>
      <c r="X9141" t="str">
        <f t="shared" si="857"/>
        <v>213</v>
      </c>
      <c r="Y9141" t="str">
        <f>IF(Table1[[#This Row],[RFM_Score]]="555","Champion", IF(AND(J9141&gt;=4,V9141&gt;=4),"Loyal", IF(U9141&lt;=2,"At Risk", IF(W9141&gt;=4,"Potential Loyalist","Others"))))</f>
        <v>At Risk</v>
      </c>
    </row>
    <row r="9142" spans="1:25">
      <c r="A9142" t="s">
        <v>5961</v>
      </c>
      <c r="B9142">
        <v>18</v>
      </c>
      <c r="C9142" t="s">
        <v>19</v>
      </c>
      <c r="D9142" t="s">
        <v>25</v>
      </c>
      <c r="E9142" s="6" t="s">
        <v>21212</v>
      </c>
      <c r="F9142" t="s">
        <v>26</v>
      </c>
      <c r="G9142">
        <v>5</v>
      </c>
      <c r="H9142">
        <v>2</v>
      </c>
      <c r="I9142">
        <v>52</v>
      </c>
      <c r="J9142">
        <v>0</v>
      </c>
      <c r="K9142">
        <v>297.92</v>
      </c>
      <c r="L9142" t="str">
        <f t="shared" si="852"/>
        <v/>
      </c>
      <c r="M9142">
        <v>1</v>
      </c>
      <c r="N9142" t="str">
        <f t="shared" si="853"/>
        <v/>
      </c>
      <c r="O9142">
        <v>21</v>
      </c>
      <c r="P9142" s="11">
        <v>0.4</v>
      </c>
      <c r="Q9142" s="11">
        <v>0</v>
      </c>
      <c r="R9142" s="12">
        <v>297.92</v>
      </c>
      <c r="S9142" t="s">
        <v>22</v>
      </c>
      <c r="T9142">
        <v>0</v>
      </c>
      <c r="U9142">
        <f t="shared" si="854"/>
        <v>4</v>
      </c>
      <c r="V9142">
        <f t="shared" si="855"/>
        <v>1</v>
      </c>
      <c r="W9142">
        <f t="shared" si="856"/>
        <v>3</v>
      </c>
      <c r="X9142" t="str">
        <f t="shared" si="857"/>
        <v>413</v>
      </c>
      <c r="Y9142" t="str">
        <f>IF(Table1[[#This Row],[RFM_Score]]="555","Champion", IF(AND(J9142&gt;=4,V9142&gt;=4),"Loyal", IF(U9142&lt;=2,"At Risk", IF(W9142&gt;=4,"Potential Loyalist","Others"))))</f>
        <v>Others</v>
      </c>
    </row>
    <row r="9143" spans="1:25">
      <c r="A9143" t="s">
        <v>3704</v>
      </c>
      <c r="B9143">
        <v>42</v>
      </c>
      <c r="C9143" t="s">
        <v>24</v>
      </c>
      <c r="D9143" t="s">
        <v>35</v>
      </c>
      <c r="E9143" s="6" t="s">
        <v>21213</v>
      </c>
      <c r="F9143" t="s">
        <v>30</v>
      </c>
      <c r="G9143">
        <v>5</v>
      </c>
      <c r="H9143">
        <v>0</v>
      </c>
      <c r="I9143">
        <v>50</v>
      </c>
      <c r="J9143">
        <v>5</v>
      </c>
      <c r="K9143">
        <v>297.49</v>
      </c>
      <c r="L9143" t="str">
        <f t="shared" si="852"/>
        <v/>
      </c>
      <c r="M9143">
        <v>1</v>
      </c>
      <c r="N9143" t="str">
        <f t="shared" si="853"/>
        <v/>
      </c>
      <c r="O9143">
        <v>61</v>
      </c>
      <c r="P9143" s="11">
        <v>0</v>
      </c>
      <c r="Q9143" s="11">
        <v>0.1</v>
      </c>
      <c r="R9143" s="12">
        <v>297.49</v>
      </c>
      <c r="S9143" t="s">
        <v>22</v>
      </c>
      <c r="T9143">
        <v>1</v>
      </c>
      <c r="U9143">
        <f t="shared" si="854"/>
        <v>3</v>
      </c>
      <c r="V9143">
        <f t="shared" si="855"/>
        <v>1</v>
      </c>
      <c r="W9143">
        <f t="shared" si="856"/>
        <v>3</v>
      </c>
      <c r="X9143" t="str">
        <f t="shared" si="857"/>
        <v>313</v>
      </c>
      <c r="Y9143" t="str">
        <f>IF(Table1[[#This Row],[RFM_Score]]="555","Champion", IF(AND(J9143&gt;=4,V9143&gt;=4),"Loyal", IF(U9143&lt;=2,"At Risk", IF(W9143&gt;=4,"Potential Loyalist","Others"))))</f>
        <v>Others</v>
      </c>
    </row>
    <row r="9144" spans="1:25">
      <c r="A9144" t="s">
        <v>11438</v>
      </c>
      <c r="B9144">
        <v>26</v>
      </c>
      <c r="C9144" t="s">
        <v>19</v>
      </c>
      <c r="D9144" t="s">
        <v>25</v>
      </c>
      <c r="E9144" s="6" t="s">
        <v>21214</v>
      </c>
      <c r="F9144" t="s">
        <v>30</v>
      </c>
      <c r="G9144">
        <v>5</v>
      </c>
      <c r="H9144">
        <v>2</v>
      </c>
      <c r="I9144">
        <v>37</v>
      </c>
      <c r="J9144">
        <v>1</v>
      </c>
      <c r="K9144">
        <v>297.44</v>
      </c>
      <c r="L9144" t="str">
        <f t="shared" si="852"/>
        <v/>
      </c>
      <c r="M9144">
        <v>1</v>
      </c>
      <c r="N9144" t="str">
        <f t="shared" si="853"/>
        <v/>
      </c>
      <c r="O9144">
        <v>29</v>
      </c>
      <c r="P9144" s="11">
        <v>0.4</v>
      </c>
      <c r="Q9144" s="11">
        <v>2.7027027027027001E-2</v>
      </c>
      <c r="R9144" s="12">
        <v>297.44</v>
      </c>
      <c r="S9144" t="s">
        <v>22</v>
      </c>
      <c r="T9144">
        <v>0</v>
      </c>
      <c r="U9144">
        <f t="shared" si="854"/>
        <v>4</v>
      </c>
      <c r="V9144">
        <f t="shared" si="855"/>
        <v>1</v>
      </c>
      <c r="W9144">
        <f t="shared" si="856"/>
        <v>3</v>
      </c>
      <c r="X9144" t="str">
        <f t="shared" si="857"/>
        <v>413</v>
      </c>
      <c r="Y9144" t="str">
        <f>IF(Table1[[#This Row],[RFM_Score]]="555","Champion", IF(AND(J9144&gt;=4,V9144&gt;=4),"Loyal", IF(U9144&lt;=2,"At Risk", IF(W9144&gt;=4,"Potential Loyalist","Others"))))</f>
        <v>Others</v>
      </c>
    </row>
    <row r="9145" spans="1:25">
      <c r="A9145" t="s">
        <v>11248</v>
      </c>
      <c r="B9145">
        <v>34</v>
      </c>
      <c r="C9145" t="s">
        <v>19</v>
      </c>
      <c r="D9145" t="s">
        <v>35</v>
      </c>
      <c r="E9145" s="6" t="s">
        <v>21215</v>
      </c>
      <c r="F9145" t="s">
        <v>30</v>
      </c>
      <c r="G9145">
        <v>2</v>
      </c>
      <c r="H9145">
        <v>1</v>
      </c>
      <c r="I9145">
        <v>56</v>
      </c>
      <c r="J9145">
        <v>3</v>
      </c>
      <c r="K9145">
        <v>296.7</v>
      </c>
      <c r="L9145" t="str">
        <f t="shared" si="852"/>
        <v/>
      </c>
      <c r="M9145">
        <v>1</v>
      </c>
      <c r="N9145" t="str">
        <f t="shared" si="853"/>
        <v/>
      </c>
      <c r="O9145">
        <v>8</v>
      </c>
      <c r="P9145" s="11">
        <v>0.5</v>
      </c>
      <c r="Q9145" s="11">
        <v>5.3571428571428499E-2</v>
      </c>
      <c r="R9145" s="12">
        <v>296.7</v>
      </c>
      <c r="S9145" t="s">
        <v>22</v>
      </c>
      <c r="T9145">
        <v>0</v>
      </c>
      <c r="U9145">
        <f t="shared" si="854"/>
        <v>5</v>
      </c>
      <c r="V9145">
        <f t="shared" si="855"/>
        <v>1</v>
      </c>
      <c r="W9145">
        <f t="shared" si="856"/>
        <v>3</v>
      </c>
      <c r="X9145" t="str">
        <f t="shared" si="857"/>
        <v>513</v>
      </c>
      <c r="Y9145" t="str">
        <f>IF(Table1[[#This Row],[RFM_Score]]="555","Champion", IF(AND(J9145&gt;=4,V9145&gt;=4),"Loyal", IF(U9145&lt;=2,"At Risk", IF(W9145&gt;=4,"Potential Loyalist","Others"))))</f>
        <v>Others</v>
      </c>
    </row>
    <row r="9146" spans="1:25">
      <c r="A9146" t="s">
        <v>3037</v>
      </c>
      <c r="B9146">
        <v>18</v>
      </c>
      <c r="C9146" t="s">
        <v>19</v>
      </c>
      <c r="D9146" t="s">
        <v>41</v>
      </c>
      <c r="E9146" s="6" t="s">
        <v>21216</v>
      </c>
      <c r="F9146" t="s">
        <v>60</v>
      </c>
      <c r="G9146">
        <v>0</v>
      </c>
      <c r="H9146">
        <v>0</v>
      </c>
      <c r="I9146">
        <v>47</v>
      </c>
      <c r="J9146">
        <v>3</v>
      </c>
      <c r="K9146">
        <v>296.20999999999998</v>
      </c>
      <c r="L9146" t="str">
        <f t="shared" si="852"/>
        <v/>
      </c>
      <c r="M9146">
        <v>1</v>
      </c>
      <c r="N9146" t="str">
        <f t="shared" si="853"/>
        <v/>
      </c>
      <c r="O9146">
        <v>93</v>
      </c>
      <c r="P9146" s="11">
        <v>0</v>
      </c>
      <c r="Q9146" s="11">
        <v>6.3829787234042507E-2</v>
      </c>
      <c r="R9146" s="12">
        <v>296.20999999999998</v>
      </c>
      <c r="S9146" t="s">
        <v>22</v>
      </c>
      <c r="T9146">
        <v>1</v>
      </c>
      <c r="U9146">
        <f t="shared" si="854"/>
        <v>2</v>
      </c>
      <c r="V9146">
        <f t="shared" si="855"/>
        <v>1</v>
      </c>
      <c r="W9146">
        <f t="shared" si="856"/>
        <v>3</v>
      </c>
      <c r="X9146" t="str">
        <f t="shared" si="857"/>
        <v>213</v>
      </c>
      <c r="Y9146" t="str">
        <f>IF(Table1[[#This Row],[RFM_Score]]="555","Champion", IF(AND(J9146&gt;=4,V9146&gt;=4),"Loyal", IF(U9146&lt;=2,"At Risk", IF(W9146&gt;=4,"Potential Loyalist","Others"))))</f>
        <v>At Risk</v>
      </c>
    </row>
    <row r="9147" spans="1:25">
      <c r="A9147" t="s">
        <v>2547</v>
      </c>
      <c r="B9147">
        <v>40</v>
      </c>
      <c r="C9147" t="s">
        <v>33</v>
      </c>
      <c r="D9147" t="s">
        <v>25</v>
      </c>
      <c r="E9147" s="6" t="s">
        <v>21217</v>
      </c>
      <c r="F9147" t="s">
        <v>60</v>
      </c>
      <c r="G9147">
        <v>5</v>
      </c>
      <c r="H9147">
        <v>2</v>
      </c>
      <c r="I9147">
        <v>53</v>
      </c>
      <c r="J9147">
        <v>3</v>
      </c>
      <c r="K9147">
        <v>295.85000000000002</v>
      </c>
      <c r="L9147" t="str">
        <f t="shared" si="852"/>
        <v/>
      </c>
      <c r="M9147">
        <v>1</v>
      </c>
      <c r="N9147" t="str">
        <f t="shared" si="853"/>
        <v/>
      </c>
      <c r="O9147">
        <v>6</v>
      </c>
      <c r="P9147" s="11">
        <v>0.4</v>
      </c>
      <c r="Q9147" s="11">
        <v>5.6603773584905599E-2</v>
      </c>
      <c r="R9147" s="12">
        <v>295.85000000000002</v>
      </c>
      <c r="S9147" t="s">
        <v>22</v>
      </c>
      <c r="T9147">
        <v>0</v>
      </c>
      <c r="U9147">
        <f t="shared" si="854"/>
        <v>5</v>
      </c>
      <c r="V9147">
        <f t="shared" si="855"/>
        <v>1</v>
      </c>
      <c r="W9147">
        <f t="shared" si="856"/>
        <v>3</v>
      </c>
      <c r="X9147" t="str">
        <f t="shared" si="857"/>
        <v>513</v>
      </c>
      <c r="Y9147" t="str">
        <f>IF(Table1[[#This Row],[RFM_Score]]="555","Champion", IF(AND(J9147&gt;=4,V9147&gt;=4),"Loyal", IF(U9147&lt;=2,"At Risk", IF(W9147&gt;=4,"Potential Loyalist","Others"))))</f>
        <v>Others</v>
      </c>
    </row>
    <row r="9148" spans="1:25">
      <c r="A9148" t="s">
        <v>1966</v>
      </c>
      <c r="B9148">
        <v>58</v>
      </c>
      <c r="C9148" t="s">
        <v>24</v>
      </c>
      <c r="D9148" t="s">
        <v>25</v>
      </c>
      <c r="E9148" s="6" t="s">
        <v>21218</v>
      </c>
      <c r="F9148" t="s">
        <v>26</v>
      </c>
      <c r="G9148">
        <v>2</v>
      </c>
      <c r="H9148">
        <v>1</v>
      </c>
      <c r="I9148">
        <v>60</v>
      </c>
      <c r="J9148">
        <v>1</v>
      </c>
      <c r="K9148">
        <v>295.81</v>
      </c>
      <c r="L9148" t="str">
        <f t="shared" si="852"/>
        <v/>
      </c>
      <c r="M9148">
        <v>1</v>
      </c>
      <c r="N9148" t="str">
        <f t="shared" si="853"/>
        <v/>
      </c>
      <c r="O9148">
        <v>30</v>
      </c>
      <c r="P9148" s="11">
        <v>0.5</v>
      </c>
      <c r="Q9148" s="11">
        <v>1.6666666666666601E-2</v>
      </c>
      <c r="R9148" s="12">
        <v>295.81</v>
      </c>
      <c r="S9148" t="s">
        <v>22</v>
      </c>
      <c r="T9148">
        <v>0</v>
      </c>
      <c r="U9148">
        <f t="shared" si="854"/>
        <v>4</v>
      </c>
      <c r="V9148">
        <f t="shared" si="855"/>
        <v>1</v>
      </c>
      <c r="W9148">
        <f t="shared" si="856"/>
        <v>3</v>
      </c>
      <c r="X9148" t="str">
        <f t="shared" si="857"/>
        <v>413</v>
      </c>
      <c r="Y9148" t="str">
        <f>IF(Table1[[#This Row],[RFM_Score]]="555","Champion", IF(AND(J9148&gt;=4,V9148&gt;=4),"Loyal", IF(U9148&lt;=2,"At Risk", IF(W9148&gt;=4,"Potential Loyalist","Others"))))</f>
        <v>Others</v>
      </c>
    </row>
    <row r="9149" spans="1:25">
      <c r="A9149" t="s">
        <v>7961</v>
      </c>
      <c r="B9149">
        <v>31</v>
      </c>
      <c r="C9149" t="s">
        <v>24</v>
      </c>
      <c r="D9149" t="s">
        <v>46</v>
      </c>
      <c r="E9149" s="6" t="s">
        <v>21219</v>
      </c>
      <c r="F9149" t="s">
        <v>60</v>
      </c>
      <c r="G9149">
        <v>3</v>
      </c>
      <c r="H9149">
        <v>1</v>
      </c>
      <c r="I9149">
        <v>55</v>
      </c>
      <c r="J9149">
        <v>4</v>
      </c>
      <c r="K9149">
        <v>294.44</v>
      </c>
      <c r="L9149" t="str">
        <f t="shared" si="852"/>
        <v/>
      </c>
      <c r="M9149">
        <v>1</v>
      </c>
      <c r="N9149" t="str">
        <f t="shared" si="853"/>
        <v/>
      </c>
      <c r="O9149">
        <v>44</v>
      </c>
      <c r="P9149" s="11">
        <v>0.33333333333333298</v>
      </c>
      <c r="Q9149" s="11">
        <v>7.2727272727272696E-2</v>
      </c>
      <c r="R9149" s="12">
        <v>294.44</v>
      </c>
      <c r="S9149" t="s">
        <v>22</v>
      </c>
      <c r="T9149">
        <v>0</v>
      </c>
      <c r="U9149">
        <f t="shared" si="854"/>
        <v>3</v>
      </c>
      <c r="V9149">
        <f t="shared" si="855"/>
        <v>1</v>
      </c>
      <c r="W9149">
        <f t="shared" si="856"/>
        <v>3</v>
      </c>
      <c r="X9149" t="str">
        <f t="shared" si="857"/>
        <v>313</v>
      </c>
      <c r="Y9149" t="str">
        <f>IF(Table1[[#This Row],[RFM_Score]]="555","Champion", IF(AND(J9149&gt;=4,V9149&gt;=4),"Loyal", IF(U9149&lt;=2,"At Risk", IF(W9149&gt;=4,"Potential Loyalist","Others"))))</f>
        <v>Others</v>
      </c>
    </row>
    <row r="9150" spans="1:25">
      <c r="A9150" t="s">
        <v>7617</v>
      </c>
      <c r="B9150">
        <v>49</v>
      </c>
      <c r="C9150" t="s">
        <v>19</v>
      </c>
      <c r="D9150" t="s">
        <v>46</v>
      </c>
      <c r="E9150" s="6" t="s">
        <v>21220</v>
      </c>
      <c r="F9150" t="s">
        <v>37</v>
      </c>
      <c r="G9150">
        <v>2</v>
      </c>
      <c r="H9150">
        <v>0</v>
      </c>
      <c r="I9150">
        <v>45</v>
      </c>
      <c r="J9150">
        <v>1</v>
      </c>
      <c r="K9150">
        <v>294.41000000000003</v>
      </c>
      <c r="L9150" t="str">
        <f t="shared" si="852"/>
        <v/>
      </c>
      <c r="M9150">
        <v>1</v>
      </c>
      <c r="N9150" t="str">
        <f t="shared" si="853"/>
        <v/>
      </c>
      <c r="O9150">
        <v>34</v>
      </c>
      <c r="P9150" s="11">
        <v>0</v>
      </c>
      <c r="Q9150" s="11">
        <v>2.2222222222222199E-2</v>
      </c>
      <c r="R9150" s="12">
        <v>294.41000000000003</v>
      </c>
      <c r="S9150" t="s">
        <v>22</v>
      </c>
      <c r="T9150">
        <v>0</v>
      </c>
      <c r="U9150">
        <f t="shared" si="854"/>
        <v>4</v>
      </c>
      <c r="V9150">
        <f t="shared" si="855"/>
        <v>1</v>
      </c>
      <c r="W9150">
        <f t="shared" si="856"/>
        <v>3</v>
      </c>
      <c r="X9150" t="str">
        <f t="shared" si="857"/>
        <v>413</v>
      </c>
      <c r="Y9150" t="str">
        <f>IF(Table1[[#This Row],[RFM_Score]]="555","Champion", IF(AND(J9150&gt;=4,V9150&gt;=4),"Loyal", IF(U9150&lt;=2,"At Risk", IF(W9150&gt;=4,"Potential Loyalist","Others"))))</f>
        <v>Others</v>
      </c>
    </row>
    <row r="9151" spans="1:25">
      <c r="A9151" t="s">
        <v>9238</v>
      </c>
      <c r="B9151">
        <v>29</v>
      </c>
      <c r="C9151" t="s">
        <v>24</v>
      </c>
      <c r="D9151" t="s">
        <v>25</v>
      </c>
      <c r="E9151" s="6" t="s">
        <v>21221</v>
      </c>
      <c r="F9151" t="s">
        <v>62</v>
      </c>
      <c r="G9151">
        <v>4</v>
      </c>
      <c r="H9151">
        <v>3</v>
      </c>
      <c r="I9151">
        <v>51</v>
      </c>
      <c r="J9151">
        <v>0</v>
      </c>
      <c r="K9151">
        <v>294.11</v>
      </c>
      <c r="L9151" t="str">
        <f t="shared" si="852"/>
        <v/>
      </c>
      <c r="M9151">
        <v>1</v>
      </c>
      <c r="N9151" t="str">
        <f t="shared" si="853"/>
        <v/>
      </c>
      <c r="O9151">
        <v>5</v>
      </c>
      <c r="P9151" s="11">
        <v>0.75</v>
      </c>
      <c r="Q9151" s="11">
        <v>0</v>
      </c>
      <c r="R9151" s="12">
        <v>294.11</v>
      </c>
      <c r="S9151" t="s">
        <v>22</v>
      </c>
      <c r="T9151">
        <v>0</v>
      </c>
      <c r="U9151">
        <f t="shared" si="854"/>
        <v>5</v>
      </c>
      <c r="V9151">
        <f t="shared" si="855"/>
        <v>1</v>
      </c>
      <c r="W9151">
        <f t="shared" si="856"/>
        <v>3</v>
      </c>
      <c r="X9151" t="str">
        <f t="shared" si="857"/>
        <v>513</v>
      </c>
      <c r="Y9151" t="str">
        <f>IF(Table1[[#This Row],[RFM_Score]]="555","Champion", IF(AND(J9151&gt;=4,V9151&gt;=4),"Loyal", IF(U9151&lt;=2,"At Risk", IF(W9151&gt;=4,"Potential Loyalist","Others"))))</f>
        <v>Others</v>
      </c>
    </row>
    <row r="9152" spans="1:25">
      <c r="A9152" t="s">
        <v>9560</v>
      </c>
      <c r="B9152">
        <v>61</v>
      </c>
      <c r="C9152" t="s">
        <v>24</v>
      </c>
      <c r="D9152" t="s">
        <v>25</v>
      </c>
      <c r="E9152" s="6" t="s">
        <v>21222</v>
      </c>
      <c r="F9152" t="s">
        <v>21</v>
      </c>
      <c r="G9152">
        <v>5</v>
      </c>
      <c r="H9152">
        <v>1</v>
      </c>
      <c r="I9152">
        <v>46</v>
      </c>
      <c r="J9152">
        <v>2</v>
      </c>
      <c r="K9152">
        <v>293.61</v>
      </c>
      <c r="L9152" t="str">
        <f t="shared" si="852"/>
        <v/>
      </c>
      <c r="M9152">
        <v>1</v>
      </c>
      <c r="N9152" t="str">
        <f t="shared" si="853"/>
        <v/>
      </c>
      <c r="O9152">
        <v>31</v>
      </c>
      <c r="P9152" s="11">
        <v>0.2</v>
      </c>
      <c r="Q9152" s="11">
        <v>4.3478260869565202E-2</v>
      </c>
      <c r="R9152" s="12">
        <v>293.61</v>
      </c>
      <c r="S9152" t="s">
        <v>22</v>
      </c>
      <c r="T9152">
        <v>0</v>
      </c>
      <c r="U9152">
        <f t="shared" si="854"/>
        <v>4</v>
      </c>
      <c r="V9152">
        <f t="shared" si="855"/>
        <v>1</v>
      </c>
      <c r="W9152">
        <f t="shared" si="856"/>
        <v>3</v>
      </c>
      <c r="X9152" t="str">
        <f t="shared" si="857"/>
        <v>413</v>
      </c>
      <c r="Y9152" t="str">
        <f>IF(Table1[[#This Row],[RFM_Score]]="555","Champion", IF(AND(J9152&gt;=4,V9152&gt;=4),"Loyal", IF(U9152&lt;=2,"At Risk", IF(W9152&gt;=4,"Potential Loyalist","Others"))))</f>
        <v>Others</v>
      </c>
    </row>
    <row r="9153" spans="1:25">
      <c r="A9153" t="s">
        <v>8504</v>
      </c>
      <c r="B9153">
        <v>51</v>
      </c>
      <c r="C9153" t="s">
        <v>19</v>
      </c>
      <c r="D9153" t="s">
        <v>25</v>
      </c>
      <c r="E9153" s="6" t="s">
        <v>21223</v>
      </c>
      <c r="F9153" t="s">
        <v>21</v>
      </c>
      <c r="G9153">
        <v>2</v>
      </c>
      <c r="H9153">
        <v>1</v>
      </c>
      <c r="I9153">
        <v>45</v>
      </c>
      <c r="J9153">
        <v>1</v>
      </c>
      <c r="K9153">
        <v>292.77</v>
      </c>
      <c r="L9153" t="str">
        <f t="shared" si="852"/>
        <v/>
      </c>
      <c r="M9153">
        <v>1</v>
      </c>
      <c r="N9153" t="str">
        <f t="shared" si="853"/>
        <v/>
      </c>
      <c r="O9153">
        <v>117</v>
      </c>
      <c r="P9153" s="11">
        <v>0.5</v>
      </c>
      <c r="Q9153" s="11">
        <v>2.2222222222222199E-2</v>
      </c>
      <c r="R9153" s="12">
        <v>292.77</v>
      </c>
      <c r="S9153" t="s">
        <v>22</v>
      </c>
      <c r="T9153">
        <v>0</v>
      </c>
      <c r="U9153">
        <f t="shared" si="854"/>
        <v>1</v>
      </c>
      <c r="V9153">
        <f t="shared" si="855"/>
        <v>1</v>
      </c>
      <c r="W9153">
        <f t="shared" si="856"/>
        <v>3</v>
      </c>
      <c r="X9153" t="str">
        <f t="shared" si="857"/>
        <v>113</v>
      </c>
      <c r="Y9153" t="str">
        <f>IF(Table1[[#This Row],[RFM_Score]]="555","Champion", IF(AND(J9153&gt;=4,V9153&gt;=4),"Loyal", IF(U9153&lt;=2,"At Risk", IF(W9153&gt;=4,"Potential Loyalist","Others"))))</f>
        <v>At Risk</v>
      </c>
    </row>
    <row r="9154" spans="1:25">
      <c r="A9154" t="s">
        <v>5849</v>
      </c>
      <c r="B9154">
        <v>37</v>
      </c>
      <c r="C9154" t="s">
        <v>24</v>
      </c>
      <c r="D9154" t="s">
        <v>49</v>
      </c>
      <c r="E9154" s="6" t="s">
        <v>21224</v>
      </c>
      <c r="F9154" t="s">
        <v>37</v>
      </c>
      <c r="G9154">
        <v>5</v>
      </c>
      <c r="H9154">
        <v>2</v>
      </c>
      <c r="I9154">
        <v>44</v>
      </c>
      <c r="J9154">
        <v>5</v>
      </c>
      <c r="K9154">
        <v>292.31</v>
      </c>
      <c r="L9154" t="str">
        <f t="shared" ref="L9154:L9217" si="858">IF(OR(K9154&lt;$AC$10, K9154&gt;$AC$11), "OUTLIER", "")</f>
        <v/>
      </c>
      <c r="M9154">
        <v>1</v>
      </c>
      <c r="N9154" t="str">
        <f t="shared" ref="N9154:N9217" si="859">IF(OR(M9154&lt;$AC$16, M9154&gt;$AC$17), "OUTLIER", "")</f>
        <v/>
      </c>
      <c r="O9154">
        <v>6</v>
      </c>
      <c r="P9154" s="11">
        <v>0.4</v>
      </c>
      <c r="Q9154" s="11">
        <v>0.11363636363636299</v>
      </c>
      <c r="R9154" s="12">
        <v>292.31</v>
      </c>
      <c r="S9154" t="s">
        <v>22</v>
      </c>
      <c r="T9154">
        <v>0</v>
      </c>
      <c r="U9154">
        <f t="shared" ref="U9154:U9217" si="860">IF(O9154&lt;=20,5,IF(O9154&lt;=40,4,IF(O9154&lt;=70,3,IF(O9154&lt;=100,2,1))))</f>
        <v>5</v>
      </c>
      <c r="V9154">
        <f t="shared" ref="V9154:V9217" si="861">IF(M9154&gt;=11,5,IF(M9154&gt;=9,4,IF(M9154&gt;=7,3,IF(M9154&gt;=5,2,1))))</f>
        <v>1</v>
      </c>
      <c r="W9154">
        <f t="shared" ref="W9154:W9217" si="862">IF(K9154&gt;=500,5,IF(K9154&gt;=300,4,IF(K9154&gt;=150,3,IF(K9154&gt;=50,2,1))))</f>
        <v>3</v>
      </c>
      <c r="X9154" t="str">
        <f t="shared" ref="X9154:X9217" si="863">U9154 &amp; V9154 &amp; W9154</f>
        <v>513</v>
      </c>
      <c r="Y9154" t="str">
        <f>IF(Table1[[#This Row],[RFM_Score]]="555","Champion", IF(AND(J9154&gt;=4,V9154&gt;=4),"Loyal", IF(U9154&lt;=2,"At Risk", IF(W9154&gt;=4,"Potential Loyalist","Others"))))</f>
        <v>Others</v>
      </c>
    </row>
    <row r="9155" spans="1:25">
      <c r="A9155" t="s">
        <v>7315</v>
      </c>
      <c r="B9155">
        <v>34</v>
      </c>
      <c r="C9155" t="s">
        <v>19</v>
      </c>
      <c r="D9155" t="s">
        <v>46</v>
      </c>
      <c r="E9155" s="6" t="s">
        <v>21225</v>
      </c>
      <c r="F9155" t="s">
        <v>37</v>
      </c>
      <c r="G9155">
        <v>2</v>
      </c>
      <c r="H9155">
        <v>1</v>
      </c>
      <c r="I9155">
        <v>38</v>
      </c>
      <c r="J9155">
        <v>1</v>
      </c>
      <c r="K9155">
        <v>292.04000000000002</v>
      </c>
      <c r="L9155" t="str">
        <f t="shared" si="858"/>
        <v/>
      </c>
      <c r="M9155">
        <v>1</v>
      </c>
      <c r="N9155" t="str">
        <f t="shared" si="859"/>
        <v/>
      </c>
      <c r="O9155">
        <v>24</v>
      </c>
      <c r="P9155" s="11">
        <v>0.5</v>
      </c>
      <c r="Q9155" s="11">
        <v>2.6315789473684199E-2</v>
      </c>
      <c r="R9155" s="12">
        <v>292.04000000000002</v>
      </c>
      <c r="S9155" t="s">
        <v>22</v>
      </c>
      <c r="T9155">
        <v>0</v>
      </c>
      <c r="U9155">
        <f t="shared" si="860"/>
        <v>4</v>
      </c>
      <c r="V9155">
        <f t="shared" si="861"/>
        <v>1</v>
      </c>
      <c r="W9155">
        <f t="shared" si="862"/>
        <v>3</v>
      </c>
      <c r="X9155" t="str">
        <f t="shared" si="863"/>
        <v>413</v>
      </c>
      <c r="Y9155" t="str">
        <f>IF(Table1[[#This Row],[RFM_Score]]="555","Champion", IF(AND(J9155&gt;=4,V9155&gt;=4),"Loyal", IF(U9155&lt;=2,"At Risk", IF(W9155&gt;=4,"Potential Loyalist","Others"))))</f>
        <v>Others</v>
      </c>
    </row>
    <row r="9156" spans="1:25">
      <c r="A9156" t="s">
        <v>3413</v>
      </c>
      <c r="B9156">
        <v>31</v>
      </c>
      <c r="C9156" t="s">
        <v>24</v>
      </c>
      <c r="D9156" t="s">
        <v>25</v>
      </c>
      <c r="E9156" s="6" t="s">
        <v>21226</v>
      </c>
      <c r="F9156" t="s">
        <v>62</v>
      </c>
      <c r="G9156">
        <v>4</v>
      </c>
      <c r="H9156">
        <v>1</v>
      </c>
      <c r="I9156">
        <v>54</v>
      </c>
      <c r="J9156">
        <v>2</v>
      </c>
      <c r="K9156">
        <v>291.20999999999998</v>
      </c>
      <c r="L9156" t="str">
        <f t="shared" si="858"/>
        <v/>
      </c>
      <c r="M9156">
        <v>1</v>
      </c>
      <c r="N9156" t="str">
        <f t="shared" si="859"/>
        <v/>
      </c>
      <c r="O9156">
        <v>29</v>
      </c>
      <c r="P9156" s="11">
        <v>0.25</v>
      </c>
      <c r="Q9156" s="11">
        <v>3.7037037037037E-2</v>
      </c>
      <c r="R9156" s="12">
        <v>291.20999999999998</v>
      </c>
      <c r="S9156" t="s">
        <v>22</v>
      </c>
      <c r="T9156">
        <v>0</v>
      </c>
      <c r="U9156">
        <f t="shared" si="860"/>
        <v>4</v>
      </c>
      <c r="V9156">
        <f t="shared" si="861"/>
        <v>1</v>
      </c>
      <c r="W9156">
        <f t="shared" si="862"/>
        <v>3</v>
      </c>
      <c r="X9156" t="str">
        <f t="shared" si="863"/>
        <v>413</v>
      </c>
      <c r="Y9156" t="str">
        <f>IF(Table1[[#This Row],[RFM_Score]]="555","Champion", IF(AND(J9156&gt;=4,V9156&gt;=4),"Loyal", IF(U9156&lt;=2,"At Risk", IF(W9156&gt;=4,"Potential Loyalist","Others"))))</f>
        <v>Others</v>
      </c>
    </row>
    <row r="9157" spans="1:25">
      <c r="A9157" t="s">
        <v>9374</v>
      </c>
      <c r="B9157">
        <v>32</v>
      </c>
      <c r="C9157" t="s">
        <v>19</v>
      </c>
      <c r="D9157" t="s">
        <v>20</v>
      </c>
      <c r="E9157" s="6" t="s">
        <v>21227</v>
      </c>
      <c r="F9157" t="s">
        <v>30</v>
      </c>
      <c r="G9157">
        <v>3</v>
      </c>
      <c r="H9157">
        <v>1</v>
      </c>
      <c r="I9157">
        <v>40</v>
      </c>
      <c r="J9157">
        <v>0</v>
      </c>
      <c r="K9157">
        <v>290.8</v>
      </c>
      <c r="L9157" t="str">
        <f t="shared" si="858"/>
        <v/>
      </c>
      <c r="M9157">
        <v>1</v>
      </c>
      <c r="N9157" t="str">
        <f t="shared" si="859"/>
        <v/>
      </c>
      <c r="O9157">
        <v>11</v>
      </c>
      <c r="P9157" s="11">
        <v>0.33333333333333298</v>
      </c>
      <c r="Q9157" s="11">
        <v>0</v>
      </c>
      <c r="R9157" s="12">
        <v>290.8</v>
      </c>
      <c r="S9157" t="s">
        <v>22</v>
      </c>
      <c r="T9157">
        <v>0</v>
      </c>
      <c r="U9157">
        <f t="shared" si="860"/>
        <v>5</v>
      </c>
      <c r="V9157">
        <f t="shared" si="861"/>
        <v>1</v>
      </c>
      <c r="W9157">
        <f t="shared" si="862"/>
        <v>3</v>
      </c>
      <c r="X9157" t="str">
        <f t="shared" si="863"/>
        <v>513</v>
      </c>
      <c r="Y9157" t="str">
        <f>IF(Table1[[#This Row],[RFM_Score]]="555","Champion", IF(AND(J9157&gt;=4,V9157&gt;=4),"Loyal", IF(U9157&lt;=2,"At Risk", IF(W9157&gt;=4,"Potential Loyalist","Others"))))</f>
        <v>Others</v>
      </c>
    </row>
    <row r="9158" spans="1:25">
      <c r="A9158" t="s">
        <v>10635</v>
      </c>
      <c r="B9158">
        <v>38</v>
      </c>
      <c r="C9158" t="s">
        <v>19</v>
      </c>
      <c r="D9158" t="s">
        <v>35</v>
      </c>
      <c r="E9158" s="6" t="s">
        <v>21228</v>
      </c>
      <c r="F9158" t="s">
        <v>60</v>
      </c>
      <c r="G9158">
        <v>1</v>
      </c>
      <c r="H9158">
        <v>1</v>
      </c>
      <c r="I9158">
        <v>50</v>
      </c>
      <c r="J9158">
        <v>1</v>
      </c>
      <c r="K9158">
        <v>290.77</v>
      </c>
      <c r="L9158" t="str">
        <f t="shared" si="858"/>
        <v/>
      </c>
      <c r="M9158">
        <v>1</v>
      </c>
      <c r="N9158" t="str">
        <f t="shared" si="859"/>
        <v/>
      </c>
      <c r="O9158">
        <v>89</v>
      </c>
      <c r="P9158" s="11">
        <v>1</v>
      </c>
      <c r="Q9158" s="11">
        <v>0.02</v>
      </c>
      <c r="R9158" s="12">
        <v>290.77</v>
      </c>
      <c r="S9158" t="s">
        <v>22</v>
      </c>
      <c r="T9158">
        <v>0</v>
      </c>
      <c r="U9158">
        <f t="shared" si="860"/>
        <v>2</v>
      </c>
      <c r="V9158">
        <f t="shared" si="861"/>
        <v>1</v>
      </c>
      <c r="W9158">
        <f t="shared" si="862"/>
        <v>3</v>
      </c>
      <c r="X9158" t="str">
        <f t="shared" si="863"/>
        <v>213</v>
      </c>
      <c r="Y9158" t="str">
        <f>IF(Table1[[#This Row],[RFM_Score]]="555","Champion", IF(AND(J9158&gt;=4,V9158&gt;=4),"Loyal", IF(U9158&lt;=2,"At Risk", IF(W9158&gt;=4,"Potential Loyalist","Others"))))</f>
        <v>At Risk</v>
      </c>
    </row>
    <row r="9159" spans="1:25">
      <c r="A9159" t="s">
        <v>6074</v>
      </c>
      <c r="B9159">
        <v>18</v>
      </c>
      <c r="C9159" t="s">
        <v>24</v>
      </c>
      <c r="D9159" t="s">
        <v>49</v>
      </c>
      <c r="E9159" s="6" t="s">
        <v>21229</v>
      </c>
      <c r="F9159" t="s">
        <v>26</v>
      </c>
      <c r="G9159">
        <v>6</v>
      </c>
      <c r="H9159">
        <v>3</v>
      </c>
      <c r="I9159">
        <v>53</v>
      </c>
      <c r="J9159">
        <v>3</v>
      </c>
      <c r="K9159">
        <v>289.97000000000003</v>
      </c>
      <c r="L9159" t="str">
        <f t="shared" si="858"/>
        <v/>
      </c>
      <c r="M9159">
        <v>1</v>
      </c>
      <c r="N9159" t="str">
        <f t="shared" si="859"/>
        <v/>
      </c>
      <c r="O9159">
        <v>18</v>
      </c>
      <c r="P9159" s="11">
        <v>0.5</v>
      </c>
      <c r="Q9159" s="11">
        <v>5.6603773584905599E-2</v>
      </c>
      <c r="R9159" s="12">
        <v>289.97000000000003</v>
      </c>
      <c r="S9159" t="s">
        <v>22</v>
      </c>
      <c r="T9159">
        <v>0</v>
      </c>
      <c r="U9159">
        <f t="shared" si="860"/>
        <v>5</v>
      </c>
      <c r="V9159">
        <f t="shared" si="861"/>
        <v>1</v>
      </c>
      <c r="W9159">
        <f t="shared" si="862"/>
        <v>3</v>
      </c>
      <c r="X9159" t="str">
        <f t="shared" si="863"/>
        <v>513</v>
      </c>
      <c r="Y9159" t="str">
        <f>IF(Table1[[#This Row],[RFM_Score]]="555","Champion", IF(AND(J9159&gt;=4,V9159&gt;=4),"Loyal", IF(U9159&lt;=2,"At Risk", IF(W9159&gt;=4,"Potential Loyalist","Others"))))</f>
        <v>Others</v>
      </c>
    </row>
    <row r="9160" spans="1:25">
      <c r="A9160" t="s">
        <v>5869</v>
      </c>
      <c r="B9160">
        <v>21</v>
      </c>
      <c r="C9160" t="s">
        <v>19</v>
      </c>
      <c r="D9160" t="s">
        <v>25</v>
      </c>
      <c r="E9160" s="6" t="s">
        <v>21230</v>
      </c>
      <c r="F9160" t="s">
        <v>26</v>
      </c>
      <c r="G9160">
        <v>2</v>
      </c>
      <c r="H9160">
        <v>1</v>
      </c>
      <c r="I9160">
        <v>52</v>
      </c>
      <c r="J9160">
        <v>0</v>
      </c>
      <c r="K9160">
        <v>289.48</v>
      </c>
      <c r="L9160" t="str">
        <f t="shared" si="858"/>
        <v/>
      </c>
      <c r="M9160">
        <v>1</v>
      </c>
      <c r="N9160" t="str">
        <f t="shared" si="859"/>
        <v/>
      </c>
      <c r="O9160">
        <v>5</v>
      </c>
      <c r="P9160" s="11">
        <v>0.5</v>
      </c>
      <c r="Q9160" s="11">
        <v>0</v>
      </c>
      <c r="R9160" s="12">
        <v>289.48</v>
      </c>
      <c r="S9160" t="s">
        <v>22</v>
      </c>
      <c r="T9160">
        <v>0</v>
      </c>
      <c r="U9160">
        <f t="shared" si="860"/>
        <v>5</v>
      </c>
      <c r="V9160">
        <f t="shared" si="861"/>
        <v>1</v>
      </c>
      <c r="W9160">
        <f t="shared" si="862"/>
        <v>3</v>
      </c>
      <c r="X9160" t="str">
        <f t="shared" si="863"/>
        <v>513</v>
      </c>
      <c r="Y9160" t="str">
        <f>IF(Table1[[#This Row],[RFM_Score]]="555","Champion", IF(AND(J9160&gt;=4,V9160&gt;=4),"Loyal", IF(U9160&lt;=2,"At Risk", IF(W9160&gt;=4,"Potential Loyalist","Others"))))</f>
        <v>Others</v>
      </c>
    </row>
    <row r="9161" spans="1:25">
      <c r="A9161" t="s">
        <v>9645</v>
      </c>
      <c r="B9161">
        <v>18</v>
      </c>
      <c r="C9161" t="s">
        <v>19</v>
      </c>
      <c r="D9161" t="s">
        <v>25</v>
      </c>
      <c r="E9161" s="6" t="s">
        <v>21231</v>
      </c>
      <c r="F9161" t="s">
        <v>37</v>
      </c>
      <c r="G9161">
        <v>5</v>
      </c>
      <c r="H9161">
        <v>1</v>
      </c>
      <c r="I9161">
        <v>37</v>
      </c>
      <c r="J9161">
        <v>4</v>
      </c>
      <c r="K9161">
        <v>289.14</v>
      </c>
      <c r="L9161" t="str">
        <f t="shared" si="858"/>
        <v/>
      </c>
      <c r="M9161">
        <v>1</v>
      </c>
      <c r="N9161" t="str">
        <f t="shared" si="859"/>
        <v/>
      </c>
      <c r="O9161">
        <v>0</v>
      </c>
      <c r="P9161" s="11">
        <v>0.2</v>
      </c>
      <c r="Q9161" s="11">
        <v>0.108108108108108</v>
      </c>
      <c r="R9161" s="12">
        <v>289.14</v>
      </c>
      <c r="S9161" t="s">
        <v>22</v>
      </c>
      <c r="T9161">
        <v>1</v>
      </c>
      <c r="U9161">
        <f t="shared" si="860"/>
        <v>5</v>
      </c>
      <c r="V9161">
        <f t="shared" si="861"/>
        <v>1</v>
      </c>
      <c r="W9161">
        <f t="shared" si="862"/>
        <v>3</v>
      </c>
      <c r="X9161" t="str">
        <f t="shared" si="863"/>
        <v>513</v>
      </c>
      <c r="Y9161" t="str">
        <f>IF(Table1[[#This Row],[RFM_Score]]="555","Champion", IF(AND(J9161&gt;=4,V9161&gt;=4),"Loyal", IF(U9161&lt;=2,"At Risk", IF(W9161&gt;=4,"Potential Loyalist","Others"))))</f>
        <v>Others</v>
      </c>
    </row>
    <row r="9162" spans="1:25">
      <c r="A9162" t="s">
        <v>11435</v>
      </c>
      <c r="B9162">
        <v>34</v>
      </c>
      <c r="C9162" t="s">
        <v>24</v>
      </c>
      <c r="D9162" t="s">
        <v>46</v>
      </c>
      <c r="E9162" s="6" t="s">
        <v>21232</v>
      </c>
      <c r="F9162" t="s">
        <v>30</v>
      </c>
      <c r="G9162">
        <v>10</v>
      </c>
      <c r="H9162">
        <v>2</v>
      </c>
      <c r="I9162">
        <v>69</v>
      </c>
      <c r="J9162">
        <v>4</v>
      </c>
      <c r="K9162">
        <v>288.19</v>
      </c>
      <c r="L9162" t="str">
        <f t="shared" si="858"/>
        <v/>
      </c>
      <c r="M9162">
        <v>1</v>
      </c>
      <c r="N9162" t="str">
        <f t="shared" si="859"/>
        <v/>
      </c>
      <c r="O9162">
        <v>2</v>
      </c>
      <c r="P9162" s="11">
        <v>0.2</v>
      </c>
      <c r="Q9162" s="11">
        <v>5.7971014492753603E-2</v>
      </c>
      <c r="R9162" s="12">
        <v>288.19</v>
      </c>
      <c r="S9162" t="s">
        <v>22</v>
      </c>
      <c r="T9162">
        <v>0</v>
      </c>
      <c r="U9162">
        <f t="shared" si="860"/>
        <v>5</v>
      </c>
      <c r="V9162">
        <f t="shared" si="861"/>
        <v>1</v>
      </c>
      <c r="W9162">
        <f t="shared" si="862"/>
        <v>3</v>
      </c>
      <c r="X9162" t="str">
        <f t="shared" si="863"/>
        <v>513</v>
      </c>
      <c r="Y9162" t="str">
        <f>IF(Table1[[#This Row],[RFM_Score]]="555","Champion", IF(AND(J9162&gt;=4,V9162&gt;=4),"Loyal", IF(U9162&lt;=2,"At Risk", IF(W9162&gt;=4,"Potential Loyalist","Others"))))</f>
        <v>Others</v>
      </c>
    </row>
    <row r="9163" spans="1:25">
      <c r="A9163" t="s">
        <v>10382</v>
      </c>
      <c r="B9163">
        <v>26</v>
      </c>
      <c r="C9163" t="s">
        <v>24</v>
      </c>
      <c r="D9163" t="s">
        <v>35</v>
      </c>
      <c r="E9163" s="6" t="s">
        <v>21233</v>
      </c>
      <c r="F9163" t="s">
        <v>26</v>
      </c>
      <c r="G9163">
        <v>3</v>
      </c>
      <c r="H9163">
        <v>1</v>
      </c>
      <c r="I9163">
        <v>61</v>
      </c>
      <c r="J9163">
        <v>0</v>
      </c>
      <c r="K9163">
        <v>287.92</v>
      </c>
      <c r="L9163" t="str">
        <f t="shared" si="858"/>
        <v/>
      </c>
      <c r="M9163">
        <v>1</v>
      </c>
      <c r="N9163" t="str">
        <f t="shared" si="859"/>
        <v/>
      </c>
      <c r="O9163">
        <v>19</v>
      </c>
      <c r="P9163" s="11">
        <v>0.33333333333333298</v>
      </c>
      <c r="Q9163" s="11">
        <v>0</v>
      </c>
      <c r="R9163" s="12">
        <v>287.92</v>
      </c>
      <c r="S9163" t="s">
        <v>22</v>
      </c>
      <c r="T9163">
        <v>0</v>
      </c>
      <c r="U9163">
        <f t="shared" si="860"/>
        <v>5</v>
      </c>
      <c r="V9163">
        <f t="shared" si="861"/>
        <v>1</v>
      </c>
      <c r="W9163">
        <f t="shared" si="862"/>
        <v>3</v>
      </c>
      <c r="X9163" t="str">
        <f t="shared" si="863"/>
        <v>513</v>
      </c>
      <c r="Y9163" t="str">
        <f>IF(Table1[[#This Row],[RFM_Score]]="555","Champion", IF(AND(J9163&gt;=4,V9163&gt;=4),"Loyal", IF(U9163&lt;=2,"At Risk", IF(W9163&gt;=4,"Potential Loyalist","Others"))))</f>
        <v>Others</v>
      </c>
    </row>
    <row r="9164" spans="1:25">
      <c r="A9164" t="s">
        <v>5252</v>
      </c>
      <c r="B9164">
        <v>41</v>
      </c>
      <c r="C9164" t="s">
        <v>24</v>
      </c>
      <c r="D9164" t="s">
        <v>46</v>
      </c>
      <c r="E9164" s="6" t="s">
        <v>21234</v>
      </c>
      <c r="F9164" t="s">
        <v>30</v>
      </c>
      <c r="G9164">
        <v>2</v>
      </c>
      <c r="H9164">
        <v>0</v>
      </c>
      <c r="I9164">
        <v>45</v>
      </c>
      <c r="J9164">
        <v>3</v>
      </c>
      <c r="K9164">
        <v>287.3</v>
      </c>
      <c r="L9164" t="str">
        <f t="shared" si="858"/>
        <v/>
      </c>
      <c r="M9164">
        <v>1</v>
      </c>
      <c r="N9164" t="str">
        <f t="shared" si="859"/>
        <v/>
      </c>
      <c r="O9164">
        <v>3</v>
      </c>
      <c r="P9164" s="11">
        <v>0</v>
      </c>
      <c r="Q9164" s="11">
        <v>6.6666666666666596E-2</v>
      </c>
      <c r="R9164" s="12">
        <v>287.3</v>
      </c>
      <c r="S9164" t="s">
        <v>22</v>
      </c>
      <c r="T9164">
        <v>0</v>
      </c>
      <c r="U9164">
        <f t="shared" si="860"/>
        <v>5</v>
      </c>
      <c r="V9164">
        <f t="shared" si="861"/>
        <v>1</v>
      </c>
      <c r="W9164">
        <f t="shared" si="862"/>
        <v>3</v>
      </c>
      <c r="X9164" t="str">
        <f t="shared" si="863"/>
        <v>513</v>
      </c>
      <c r="Y9164" t="str">
        <f>IF(Table1[[#This Row],[RFM_Score]]="555","Champion", IF(AND(J9164&gt;=4,V9164&gt;=4),"Loyal", IF(U9164&lt;=2,"At Risk", IF(W9164&gt;=4,"Potential Loyalist","Others"))))</f>
        <v>Others</v>
      </c>
    </row>
    <row r="9165" spans="1:25">
      <c r="A9165" t="s">
        <v>8675</v>
      </c>
      <c r="B9165">
        <v>41</v>
      </c>
      <c r="C9165" t="s">
        <v>24</v>
      </c>
      <c r="D9165" t="s">
        <v>29</v>
      </c>
      <c r="E9165" s="6" t="s">
        <v>21235</v>
      </c>
      <c r="F9165" t="s">
        <v>37</v>
      </c>
      <c r="G9165">
        <v>3</v>
      </c>
      <c r="H9165">
        <v>0</v>
      </c>
      <c r="I9165">
        <v>51</v>
      </c>
      <c r="J9165">
        <v>3</v>
      </c>
      <c r="K9165">
        <v>287.19</v>
      </c>
      <c r="L9165" t="str">
        <f t="shared" si="858"/>
        <v/>
      </c>
      <c r="M9165">
        <v>1</v>
      </c>
      <c r="N9165" t="str">
        <f t="shared" si="859"/>
        <v/>
      </c>
      <c r="O9165">
        <v>12</v>
      </c>
      <c r="P9165" s="11">
        <v>0</v>
      </c>
      <c r="Q9165" s="11">
        <v>5.8823529411764698E-2</v>
      </c>
      <c r="R9165" s="12">
        <v>287.19</v>
      </c>
      <c r="S9165" t="s">
        <v>22</v>
      </c>
      <c r="T9165">
        <v>0</v>
      </c>
      <c r="U9165">
        <f t="shared" si="860"/>
        <v>5</v>
      </c>
      <c r="V9165">
        <f t="shared" si="861"/>
        <v>1</v>
      </c>
      <c r="W9165">
        <f t="shared" si="862"/>
        <v>3</v>
      </c>
      <c r="X9165" t="str">
        <f t="shared" si="863"/>
        <v>513</v>
      </c>
      <c r="Y9165" t="str">
        <f>IF(Table1[[#This Row],[RFM_Score]]="555","Champion", IF(AND(J9165&gt;=4,V9165&gt;=4),"Loyal", IF(U9165&lt;=2,"At Risk", IF(W9165&gt;=4,"Potential Loyalist","Others"))))</f>
        <v>Others</v>
      </c>
    </row>
    <row r="9166" spans="1:25">
      <c r="A9166" t="s">
        <v>8059</v>
      </c>
      <c r="B9166">
        <v>18</v>
      </c>
      <c r="C9166" t="s">
        <v>19</v>
      </c>
      <c r="D9166" t="s">
        <v>25</v>
      </c>
      <c r="E9166" s="6" t="s">
        <v>21236</v>
      </c>
      <c r="F9166" t="s">
        <v>21</v>
      </c>
      <c r="G9166">
        <v>3</v>
      </c>
      <c r="H9166">
        <v>2</v>
      </c>
      <c r="I9166">
        <v>51</v>
      </c>
      <c r="J9166">
        <v>4</v>
      </c>
      <c r="K9166">
        <v>286.31</v>
      </c>
      <c r="L9166" t="str">
        <f t="shared" si="858"/>
        <v/>
      </c>
      <c r="M9166">
        <v>1</v>
      </c>
      <c r="N9166" t="str">
        <f t="shared" si="859"/>
        <v/>
      </c>
      <c r="O9166">
        <v>10</v>
      </c>
      <c r="P9166" s="11">
        <v>0.66666666666666596</v>
      </c>
      <c r="Q9166" s="11">
        <v>7.8431372549019607E-2</v>
      </c>
      <c r="R9166" s="12">
        <v>286.31</v>
      </c>
      <c r="S9166" t="s">
        <v>22</v>
      </c>
      <c r="T9166">
        <v>0</v>
      </c>
      <c r="U9166">
        <f t="shared" si="860"/>
        <v>5</v>
      </c>
      <c r="V9166">
        <f t="shared" si="861"/>
        <v>1</v>
      </c>
      <c r="W9166">
        <f t="shared" si="862"/>
        <v>3</v>
      </c>
      <c r="X9166" t="str">
        <f t="shared" si="863"/>
        <v>513</v>
      </c>
      <c r="Y9166" t="str">
        <f>IF(Table1[[#This Row],[RFM_Score]]="555","Champion", IF(AND(J9166&gt;=4,V9166&gt;=4),"Loyal", IF(U9166&lt;=2,"At Risk", IF(W9166&gt;=4,"Potential Loyalist","Others"))))</f>
        <v>Others</v>
      </c>
    </row>
    <row r="9167" spans="1:25">
      <c r="A9167" t="s">
        <v>11411</v>
      </c>
      <c r="B9167">
        <v>21</v>
      </c>
      <c r="C9167" t="s">
        <v>24</v>
      </c>
      <c r="D9167" t="s">
        <v>25</v>
      </c>
      <c r="E9167" s="6" t="s">
        <v>21237</v>
      </c>
      <c r="F9167" t="s">
        <v>30</v>
      </c>
      <c r="G9167">
        <v>2</v>
      </c>
      <c r="H9167">
        <v>1</v>
      </c>
      <c r="I9167">
        <v>50</v>
      </c>
      <c r="J9167">
        <v>6</v>
      </c>
      <c r="K9167">
        <v>285.75</v>
      </c>
      <c r="L9167" t="str">
        <f t="shared" si="858"/>
        <v/>
      </c>
      <c r="M9167">
        <v>1</v>
      </c>
      <c r="N9167" t="str">
        <f t="shared" si="859"/>
        <v/>
      </c>
      <c r="O9167">
        <v>3</v>
      </c>
      <c r="P9167" s="11">
        <v>0.5</v>
      </c>
      <c r="Q9167" s="11">
        <v>0.12</v>
      </c>
      <c r="R9167" s="12">
        <v>285.75</v>
      </c>
      <c r="S9167" t="s">
        <v>22</v>
      </c>
      <c r="T9167">
        <v>0</v>
      </c>
      <c r="U9167">
        <f t="shared" si="860"/>
        <v>5</v>
      </c>
      <c r="V9167">
        <f t="shared" si="861"/>
        <v>1</v>
      </c>
      <c r="W9167">
        <f t="shared" si="862"/>
        <v>3</v>
      </c>
      <c r="X9167" t="str">
        <f t="shared" si="863"/>
        <v>513</v>
      </c>
      <c r="Y9167" t="str">
        <f>IF(Table1[[#This Row],[RFM_Score]]="555","Champion", IF(AND(J9167&gt;=4,V9167&gt;=4),"Loyal", IF(U9167&lt;=2,"At Risk", IF(W9167&gt;=4,"Potential Loyalist","Others"))))</f>
        <v>Others</v>
      </c>
    </row>
    <row r="9168" spans="1:25">
      <c r="A9168" t="s">
        <v>2363</v>
      </c>
      <c r="B9168">
        <v>21</v>
      </c>
      <c r="C9168" t="s">
        <v>24</v>
      </c>
      <c r="D9168" t="s">
        <v>46</v>
      </c>
      <c r="E9168" s="6" t="s">
        <v>21238</v>
      </c>
      <c r="F9168" t="s">
        <v>21</v>
      </c>
      <c r="G9168">
        <v>6</v>
      </c>
      <c r="H9168">
        <v>2</v>
      </c>
      <c r="I9168">
        <v>52</v>
      </c>
      <c r="J9168">
        <v>2</v>
      </c>
      <c r="K9168">
        <v>285.74</v>
      </c>
      <c r="L9168" t="str">
        <f t="shared" si="858"/>
        <v/>
      </c>
      <c r="M9168">
        <v>1</v>
      </c>
      <c r="N9168" t="str">
        <f t="shared" si="859"/>
        <v/>
      </c>
      <c r="O9168">
        <v>1</v>
      </c>
      <c r="P9168" s="11">
        <v>0.33333333333333298</v>
      </c>
      <c r="Q9168" s="11">
        <v>3.8461538461538401E-2</v>
      </c>
      <c r="R9168" s="12">
        <v>285.74</v>
      </c>
      <c r="S9168" t="s">
        <v>22</v>
      </c>
      <c r="T9168">
        <v>0</v>
      </c>
      <c r="U9168">
        <f t="shared" si="860"/>
        <v>5</v>
      </c>
      <c r="V9168">
        <f t="shared" si="861"/>
        <v>1</v>
      </c>
      <c r="W9168">
        <f t="shared" si="862"/>
        <v>3</v>
      </c>
      <c r="X9168" t="str">
        <f t="shared" si="863"/>
        <v>513</v>
      </c>
      <c r="Y9168" t="str">
        <f>IF(Table1[[#This Row],[RFM_Score]]="555","Champion", IF(AND(J9168&gt;=4,V9168&gt;=4),"Loyal", IF(U9168&lt;=2,"At Risk", IF(W9168&gt;=4,"Potential Loyalist","Others"))))</f>
        <v>Others</v>
      </c>
    </row>
    <row r="9169" spans="1:25">
      <c r="A9169" t="s">
        <v>6588</v>
      </c>
      <c r="B9169">
        <v>48</v>
      </c>
      <c r="C9169" t="s">
        <v>24</v>
      </c>
      <c r="D9169" t="s">
        <v>25</v>
      </c>
      <c r="E9169" s="6" t="s">
        <v>21239</v>
      </c>
      <c r="F9169" t="s">
        <v>21</v>
      </c>
      <c r="G9169">
        <v>2</v>
      </c>
      <c r="H9169">
        <v>0</v>
      </c>
      <c r="I9169">
        <v>56</v>
      </c>
      <c r="J9169">
        <v>5</v>
      </c>
      <c r="K9169">
        <v>285.27</v>
      </c>
      <c r="L9169" t="str">
        <f t="shared" si="858"/>
        <v/>
      </c>
      <c r="M9169">
        <v>1</v>
      </c>
      <c r="N9169" t="str">
        <f t="shared" si="859"/>
        <v/>
      </c>
      <c r="O9169">
        <v>10</v>
      </c>
      <c r="P9169" s="11">
        <v>0</v>
      </c>
      <c r="Q9169" s="11">
        <v>8.9285714285714204E-2</v>
      </c>
      <c r="R9169" s="12">
        <v>285.27</v>
      </c>
      <c r="S9169" t="s">
        <v>22</v>
      </c>
      <c r="T9169">
        <v>0</v>
      </c>
      <c r="U9169">
        <f t="shared" si="860"/>
        <v>5</v>
      </c>
      <c r="V9169">
        <f t="shared" si="861"/>
        <v>1</v>
      </c>
      <c r="W9169">
        <f t="shared" si="862"/>
        <v>3</v>
      </c>
      <c r="X9169" t="str">
        <f t="shared" si="863"/>
        <v>513</v>
      </c>
      <c r="Y9169" t="str">
        <f>IF(Table1[[#This Row],[RFM_Score]]="555","Champion", IF(AND(J9169&gt;=4,V9169&gt;=4),"Loyal", IF(U9169&lt;=2,"At Risk", IF(W9169&gt;=4,"Potential Loyalist","Others"))))</f>
        <v>Others</v>
      </c>
    </row>
    <row r="9170" spans="1:25">
      <c r="A9170" t="s">
        <v>9595</v>
      </c>
      <c r="B9170">
        <v>28</v>
      </c>
      <c r="C9170" t="s">
        <v>24</v>
      </c>
      <c r="D9170" t="s">
        <v>29</v>
      </c>
      <c r="E9170" s="6" t="s">
        <v>21240</v>
      </c>
      <c r="F9170" t="s">
        <v>30</v>
      </c>
      <c r="G9170">
        <v>2</v>
      </c>
      <c r="H9170">
        <v>0</v>
      </c>
      <c r="I9170">
        <v>50</v>
      </c>
      <c r="J9170">
        <v>2</v>
      </c>
      <c r="K9170">
        <v>284.75</v>
      </c>
      <c r="L9170" t="str">
        <f t="shared" si="858"/>
        <v/>
      </c>
      <c r="M9170">
        <v>1</v>
      </c>
      <c r="N9170" t="str">
        <f t="shared" si="859"/>
        <v/>
      </c>
      <c r="O9170">
        <v>10</v>
      </c>
      <c r="P9170" s="11">
        <v>0</v>
      </c>
      <c r="Q9170" s="11">
        <v>0.04</v>
      </c>
      <c r="R9170" s="12">
        <v>284.75</v>
      </c>
      <c r="S9170" t="s">
        <v>22</v>
      </c>
      <c r="T9170">
        <v>0</v>
      </c>
      <c r="U9170">
        <f t="shared" si="860"/>
        <v>5</v>
      </c>
      <c r="V9170">
        <f t="shared" si="861"/>
        <v>1</v>
      </c>
      <c r="W9170">
        <f t="shared" si="862"/>
        <v>3</v>
      </c>
      <c r="X9170" t="str">
        <f t="shared" si="863"/>
        <v>513</v>
      </c>
      <c r="Y9170" t="str">
        <f>IF(Table1[[#This Row],[RFM_Score]]="555","Champion", IF(AND(J9170&gt;=4,V9170&gt;=4),"Loyal", IF(U9170&lt;=2,"At Risk", IF(W9170&gt;=4,"Potential Loyalist","Others"))))</f>
        <v>Others</v>
      </c>
    </row>
    <row r="9171" spans="1:25">
      <c r="A9171" t="s">
        <v>1260</v>
      </c>
      <c r="B9171">
        <v>39</v>
      </c>
      <c r="C9171" t="s">
        <v>24</v>
      </c>
      <c r="D9171" t="s">
        <v>25</v>
      </c>
      <c r="E9171" s="6" t="s">
        <v>21241</v>
      </c>
      <c r="F9171" t="s">
        <v>26</v>
      </c>
      <c r="G9171">
        <v>2</v>
      </c>
      <c r="H9171">
        <v>1</v>
      </c>
      <c r="I9171">
        <v>50</v>
      </c>
      <c r="J9171">
        <v>3</v>
      </c>
      <c r="K9171">
        <v>284.56</v>
      </c>
      <c r="L9171" t="str">
        <f t="shared" si="858"/>
        <v/>
      </c>
      <c r="M9171">
        <v>1</v>
      </c>
      <c r="N9171" t="str">
        <f t="shared" si="859"/>
        <v/>
      </c>
      <c r="O9171">
        <v>102</v>
      </c>
      <c r="P9171" s="11">
        <v>0.5</v>
      </c>
      <c r="Q9171" s="11">
        <v>0.06</v>
      </c>
      <c r="R9171" s="12">
        <v>284.56</v>
      </c>
      <c r="S9171" t="s">
        <v>22</v>
      </c>
      <c r="T9171">
        <v>0</v>
      </c>
      <c r="U9171">
        <f t="shared" si="860"/>
        <v>1</v>
      </c>
      <c r="V9171">
        <f t="shared" si="861"/>
        <v>1</v>
      </c>
      <c r="W9171">
        <f t="shared" si="862"/>
        <v>3</v>
      </c>
      <c r="X9171" t="str">
        <f t="shared" si="863"/>
        <v>113</v>
      </c>
      <c r="Y9171" t="str">
        <f>IF(Table1[[#This Row],[RFM_Score]]="555","Champion", IF(AND(J9171&gt;=4,V9171&gt;=4),"Loyal", IF(U9171&lt;=2,"At Risk", IF(W9171&gt;=4,"Potential Loyalist","Others"))))</f>
        <v>At Risk</v>
      </c>
    </row>
    <row r="9172" spans="1:25">
      <c r="A9172" t="s">
        <v>3652</v>
      </c>
      <c r="B9172">
        <v>43</v>
      </c>
      <c r="C9172" t="s">
        <v>19</v>
      </c>
      <c r="D9172" t="s">
        <v>25</v>
      </c>
      <c r="E9172" s="6" t="s">
        <v>21242</v>
      </c>
      <c r="F9172" t="s">
        <v>21</v>
      </c>
      <c r="G9172">
        <v>3</v>
      </c>
      <c r="H9172">
        <v>1</v>
      </c>
      <c r="I9172">
        <v>52</v>
      </c>
      <c r="J9172">
        <v>3</v>
      </c>
      <c r="K9172">
        <v>283.94</v>
      </c>
      <c r="L9172" t="str">
        <f t="shared" si="858"/>
        <v/>
      </c>
      <c r="M9172">
        <v>1</v>
      </c>
      <c r="N9172" t="str">
        <f t="shared" si="859"/>
        <v/>
      </c>
      <c r="O9172">
        <v>1</v>
      </c>
      <c r="P9172" s="11">
        <v>0.33333333333333298</v>
      </c>
      <c r="Q9172" s="11">
        <v>5.7692307692307598E-2</v>
      </c>
      <c r="R9172" s="12">
        <v>283.94</v>
      </c>
      <c r="S9172" t="s">
        <v>22</v>
      </c>
      <c r="T9172">
        <v>0</v>
      </c>
      <c r="U9172">
        <f t="shared" si="860"/>
        <v>5</v>
      </c>
      <c r="V9172">
        <f t="shared" si="861"/>
        <v>1</v>
      </c>
      <c r="W9172">
        <f t="shared" si="862"/>
        <v>3</v>
      </c>
      <c r="X9172" t="str">
        <f t="shared" si="863"/>
        <v>513</v>
      </c>
      <c r="Y9172" t="str">
        <f>IF(Table1[[#This Row],[RFM_Score]]="555","Champion", IF(AND(J9172&gt;=4,V9172&gt;=4),"Loyal", IF(U9172&lt;=2,"At Risk", IF(W9172&gt;=4,"Potential Loyalist","Others"))))</f>
        <v>Others</v>
      </c>
    </row>
    <row r="9173" spans="1:25">
      <c r="A9173" t="s">
        <v>8124</v>
      </c>
      <c r="B9173">
        <v>31</v>
      </c>
      <c r="C9173" t="s">
        <v>24</v>
      </c>
      <c r="D9173" t="s">
        <v>20</v>
      </c>
      <c r="E9173" s="6" t="s">
        <v>21243</v>
      </c>
      <c r="F9173" t="s">
        <v>30</v>
      </c>
      <c r="G9173">
        <v>6</v>
      </c>
      <c r="H9173">
        <v>2</v>
      </c>
      <c r="I9173">
        <v>49</v>
      </c>
      <c r="J9173">
        <v>2</v>
      </c>
      <c r="K9173">
        <v>283.77999999999997</v>
      </c>
      <c r="L9173" t="str">
        <f t="shared" si="858"/>
        <v/>
      </c>
      <c r="M9173">
        <v>1</v>
      </c>
      <c r="N9173" t="str">
        <f t="shared" si="859"/>
        <v/>
      </c>
      <c r="O9173">
        <v>23</v>
      </c>
      <c r="P9173" s="11">
        <v>0.33333333333333298</v>
      </c>
      <c r="Q9173" s="11">
        <v>4.08163265306122E-2</v>
      </c>
      <c r="R9173" s="12">
        <v>283.77999999999997</v>
      </c>
      <c r="S9173" t="s">
        <v>22</v>
      </c>
      <c r="T9173">
        <v>0</v>
      </c>
      <c r="U9173">
        <f t="shared" si="860"/>
        <v>4</v>
      </c>
      <c r="V9173">
        <f t="shared" si="861"/>
        <v>1</v>
      </c>
      <c r="W9173">
        <f t="shared" si="862"/>
        <v>3</v>
      </c>
      <c r="X9173" t="str">
        <f t="shared" si="863"/>
        <v>413</v>
      </c>
      <c r="Y9173" t="str">
        <f>IF(Table1[[#This Row],[RFM_Score]]="555","Champion", IF(AND(J9173&gt;=4,V9173&gt;=4),"Loyal", IF(U9173&lt;=2,"At Risk", IF(W9173&gt;=4,"Potential Loyalist","Others"))))</f>
        <v>Others</v>
      </c>
    </row>
    <row r="9174" spans="1:25">
      <c r="A9174" t="s">
        <v>8926</v>
      </c>
      <c r="B9174">
        <v>31</v>
      </c>
      <c r="C9174" t="s">
        <v>24</v>
      </c>
      <c r="D9174" t="s">
        <v>20</v>
      </c>
      <c r="E9174" s="6" t="s">
        <v>21244</v>
      </c>
      <c r="F9174" t="s">
        <v>21</v>
      </c>
      <c r="G9174">
        <v>5</v>
      </c>
      <c r="H9174">
        <v>1</v>
      </c>
      <c r="I9174">
        <v>40</v>
      </c>
      <c r="J9174">
        <v>0</v>
      </c>
      <c r="K9174">
        <v>283.13</v>
      </c>
      <c r="L9174" t="str">
        <f t="shared" si="858"/>
        <v/>
      </c>
      <c r="M9174">
        <v>1</v>
      </c>
      <c r="N9174" t="str">
        <f t="shared" si="859"/>
        <v/>
      </c>
      <c r="O9174">
        <v>11</v>
      </c>
      <c r="P9174" s="11">
        <v>0.2</v>
      </c>
      <c r="Q9174" s="11">
        <v>0</v>
      </c>
      <c r="R9174" s="12">
        <v>283.13</v>
      </c>
      <c r="S9174" t="s">
        <v>22</v>
      </c>
      <c r="T9174">
        <v>0</v>
      </c>
      <c r="U9174">
        <f t="shared" si="860"/>
        <v>5</v>
      </c>
      <c r="V9174">
        <f t="shared" si="861"/>
        <v>1</v>
      </c>
      <c r="W9174">
        <f t="shared" si="862"/>
        <v>3</v>
      </c>
      <c r="X9174" t="str">
        <f t="shared" si="863"/>
        <v>513</v>
      </c>
      <c r="Y9174" t="str">
        <f>IF(Table1[[#This Row],[RFM_Score]]="555","Champion", IF(AND(J9174&gt;=4,V9174&gt;=4),"Loyal", IF(U9174&lt;=2,"At Risk", IF(W9174&gt;=4,"Potential Loyalist","Others"))))</f>
        <v>Others</v>
      </c>
    </row>
    <row r="9175" spans="1:25">
      <c r="A9175" t="s">
        <v>3109</v>
      </c>
      <c r="B9175">
        <v>37</v>
      </c>
      <c r="C9175" t="s">
        <v>19</v>
      </c>
      <c r="D9175" t="s">
        <v>25</v>
      </c>
      <c r="E9175" s="6" t="s">
        <v>21245</v>
      </c>
      <c r="F9175" t="s">
        <v>26</v>
      </c>
      <c r="G9175">
        <v>5</v>
      </c>
      <c r="H9175">
        <v>3</v>
      </c>
      <c r="I9175">
        <v>55</v>
      </c>
      <c r="J9175">
        <v>1</v>
      </c>
      <c r="K9175">
        <v>282.89</v>
      </c>
      <c r="L9175" t="str">
        <f t="shared" si="858"/>
        <v/>
      </c>
      <c r="M9175">
        <v>1</v>
      </c>
      <c r="N9175" t="str">
        <f t="shared" si="859"/>
        <v/>
      </c>
      <c r="O9175">
        <v>18</v>
      </c>
      <c r="P9175" s="11">
        <v>0.6</v>
      </c>
      <c r="Q9175" s="11">
        <v>1.8181818181818101E-2</v>
      </c>
      <c r="R9175" s="12">
        <v>282.89</v>
      </c>
      <c r="S9175" t="s">
        <v>22</v>
      </c>
      <c r="T9175">
        <v>0</v>
      </c>
      <c r="U9175">
        <f t="shared" si="860"/>
        <v>5</v>
      </c>
      <c r="V9175">
        <f t="shared" si="861"/>
        <v>1</v>
      </c>
      <c r="W9175">
        <f t="shared" si="862"/>
        <v>3</v>
      </c>
      <c r="X9175" t="str">
        <f t="shared" si="863"/>
        <v>513</v>
      </c>
      <c r="Y9175" t="str">
        <f>IF(Table1[[#This Row],[RFM_Score]]="555","Champion", IF(AND(J9175&gt;=4,V9175&gt;=4),"Loyal", IF(U9175&lt;=2,"At Risk", IF(W9175&gt;=4,"Potential Loyalist","Others"))))</f>
        <v>Others</v>
      </c>
    </row>
    <row r="9176" spans="1:25">
      <c r="A9176" t="s">
        <v>1093</v>
      </c>
      <c r="B9176">
        <v>34</v>
      </c>
      <c r="C9176" t="s">
        <v>24</v>
      </c>
      <c r="D9176" t="s">
        <v>49</v>
      </c>
      <c r="E9176" s="6" t="s">
        <v>21246</v>
      </c>
      <c r="F9176" t="s">
        <v>37</v>
      </c>
      <c r="G9176">
        <v>2</v>
      </c>
      <c r="H9176">
        <v>0</v>
      </c>
      <c r="I9176">
        <v>46</v>
      </c>
      <c r="J9176">
        <v>1</v>
      </c>
      <c r="K9176">
        <v>282.23</v>
      </c>
      <c r="L9176" t="str">
        <f t="shared" si="858"/>
        <v/>
      </c>
      <c r="M9176">
        <v>1</v>
      </c>
      <c r="N9176" t="str">
        <f t="shared" si="859"/>
        <v/>
      </c>
      <c r="O9176">
        <v>63</v>
      </c>
      <c r="P9176" s="11">
        <v>0</v>
      </c>
      <c r="Q9176" s="11">
        <v>2.1739130434782601E-2</v>
      </c>
      <c r="R9176" s="12">
        <v>282.23</v>
      </c>
      <c r="S9176" t="s">
        <v>22</v>
      </c>
      <c r="T9176">
        <v>1</v>
      </c>
      <c r="U9176">
        <f t="shared" si="860"/>
        <v>3</v>
      </c>
      <c r="V9176">
        <f t="shared" si="861"/>
        <v>1</v>
      </c>
      <c r="W9176">
        <f t="shared" si="862"/>
        <v>3</v>
      </c>
      <c r="X9176" t="str">
        <f t="shared" si="863"/>
        <v>313</v>
      </c>
      <c r="Y9176" t="str">
        <f>IF(Table1[[#This Row],[RFM_Score]]="555","Champion", IF(AND(J9176&gt;=4,V9176&gt;=4),"Loyal", IF(U9176&lt;=2,"At Risk", IF(W9176&gt;=4,"Potential Loyalist","Others"))))</f>
        <v>Others</v>
      </c>
    </row>
    <row r="9177" spans="1:25">
      <c r="A9177" t="s">
        <v>108</v>
      </c>
      <c r="B9177">
        <v>53</v>
      </c>
      <c r="C9177" t="s">
        <v>24</v>
      </c>
      <c r="D9177" t="s">
        <v>35</v>
      </c>
      <c r="E9177" s="6" t="s">
        <v>21247</v>
      </c>
      <c r="F9177" t="s">
        <v>26</v>
      </c>
      <c r="G9177">
        <v>3</v>
      </c>
      <c r="H9177">
        <v>1</v>
      </c>
      <c r="I9177">
        <v>59</v>
      </c>
      <c r="J9177">
        <v>0</v>
      </c>
      <c r="K9177">
        <v>282.20999999999998</v>
      </c>
      <c r="L9177" t="str">
        <f t="shared" si="858"/>
        <v/>
      </c>
      <c r="M9177">
        <v>1</v>
      </c>
      <c r="N9177" t="str">
        <f t="shared" si="859"/>
        <v/>
      </c>
      <c r="O9177">
        <v>20</v>
      </c>
      <c r="P9177" s="11">
        <v>0.33333333333333298</v>
      </c>
      <c r="Q9177" s="11">
        <v>0</v>
      </c>
      <c r="R9177" s="12">
        <v>282.20999999999998</v>
      </c>
      <c r="S9177" t="s">
        <v>22</v>
      </c>
      <c r="T9177">
        <v>0</v>
      </c>
      <c r="U9177">
        <f t="shared" si="860"/>
        <v>5</v>
      </c>
      <c r="V9177">
        <f t="shared" si="861"/>
        <v>1</v>
      </c>
      <c r="W9177">
        <f t="shared" si="862"/>
        <v>3</v>
      </c>
      <c r="X9177" t="str">
        <f t="shared" si="863"/>
        <v>513</v>
      </c>
      <c r="Y9177" t="str">
        <f>IF(Table1[[#This Row],[RFM_Score]]="555","Champion", IF(AND(J9177&gt;=4,V9177&gt;=4),"Loyal", IF(U9177&lt;=2,"At Risk", IF(W9177&gt;=4,"Potential Loyalist","Others"))))</f>
        <v>Others</v>
      </c>
    </row>
    <row r="9178" spans="1:25">
      <c r="A9178" t="s">
        <v>10473</v>
      </c>
      <c r="B9178">
        <v>18</v>
      </c>
      <c r="C9178" t="s">
        <v>24</v>
      </c>
      <c r="D9178" t="s">
        <v>20</v>
      </c>
      <c r="E9178" s="6" t="s">
        <v>21248</v>
      </c>
      <c r="F9178" t="s">
        <v>37</v>
      </c>
      <c r="G9178">
        <v>3</v>
      </c>
      <c r="H9178">
        <v>1</v>
      </c>
      <c r="I9178">
        <v>46</v>
      </c>
      <c r="J9178">
        <v>4</v>
      </c>
      <c r="K9178">
        <v>281.99</v>
      </c>
      <c r="L9178" t="str">
        <f t="shared" si="858"/>
        <v/>
      </c>
      <c r="M9178">
        <v>1</v>
      </c>
      <c r="N9178" t="str">
        <f t="shared" si="859"/>
        <v/>
      </c>
      <c r="O9178">
        <v>20</v>
      </c>
      <c r="P9178" s="11">
        <v>0.33333333333333298</v>
      </c>
      <c r="Q9178" s="11">
        <v>8.6956521739130405E-2</v>
      </c>
      <c r="R9178" s="12">
        <v>281.99</v>
      </c>
      <c r="S9178" t="s">
        <v>22</v>
      </c>
      <c r="T9178">
        <v>0</v>
      </c>
      <c r="U9178">
        <f t="shared" si="860"/>
        <v>5</v>
      </c>
      <c r="V9178">
        <f t="shared" si="861"/>
        <v>1</v>
      </c>
      <c r="W9178">
        <f t="shared" si="862"/>
        <v>3</v>
      </c>
      <c r="X9178" t="str">
        <f t="shared" si="863"/>
        <v>513</v>
      </c>
      <c r="Y9178" t="str">
        <f>IF(Table1[[#This Row],[RFM_Score]]="555","Champion", IF(AND(J9178&gt;=4,V9178&gt;=4),"Loyal", IF(U9178&lt;=2,"At Risk", IF(W9178&gt;=4,"Potential Loyalist","Others"))))</f>
        <v>Others</v>
      </c>
    </row>
    <row r="9179" spans="1:25">
      <c r="A9179" t="s">
        <v>1505</v>
      </c>
      <c r="B9179">
        <v>20</v>
      </c>
      <c r="C9179" t="s">
        <v>24</v>
      </c>
      <c r="D9179" t="s">
        <v>25</v>
      </c>
      <c r="E9179" s="6" t="s">
        <v>21249</v>
      </c>
      <c r="F9179" t="s">
        <v>37</v>
      </c>
      <c r="G9179">
        <v>0</v>
      </c>
      <c r="H9179">
        <v>0</v>
      </c>
      <c r="I9179">
        <v>58</v>
      </c>
      <c r="J9179">
        <v>5</v>
      </c>
      <c r="K9179">
        <v>281.06</v>
      </c>
      <c r="L9179" t="str">
        <f t="shared" si="858"/>
        <v/>
      </c>
      <c r="M9179">
        <v>1</v>
      </c>
      <c r="N9179" t="str">
        <f t="shared" si="859"/>
        <v/>
      </c>
      <c r="O9179">
        <v>3</v>
      </c>
      <c r="P9179" s="11">
        <v>0</v>
      </c>
      <c r="Q9179" s="11">
        <v>8.6206896551724102E-2</v>
      </c>
      <c r="R9179" s="12">
        <v>281.06</v>
      </c>
      <c r="S9179" t="s">
        <v>22</v>
      </c>
      <c r="T9179">
        <v>0</v>
      </c>
      <c r="U9179">
        <f t="shared" si="860"/>
        <v>5</v>
      </c>
      <c r="V9179">
        <f t="shared" si="861"/>
        <v>1</v>
      </c>
      <c r="W9179">
        <f t="shared" si="862"/>
        <v>3</v>
      </c>
      <c r="X9179" t="str">
        <f t="shared" si="863"/>
        <v>513</v>
      </c>
      <c r="Y9179" t="str">
        <f>IF(Table1[[#This Row],[RFM_Score]]="555","Champion", IF(AND(J9179&gt;=4,V9179&gt;=4),"Loyal", IF(U9179&lt;=2,"At Risk", IF(W9179&gt;=4,"Potential Loyalist","Others"))))</f>
        <v>Others</v>
      </c>
    </row>
    <row r="9180" spans="1:25">
      <c r="A9180" t="s">
        <v>10926</v>
      </c>
      <c r="B9180">
        <v>42</v>
      </c>
      <c r="C9180" t="s">
        <v>19</v>
      </c>
      <c r="D9180" t="s">
        <v>29</v>
      </c>
      <c r="E9180" s="6" t="s">
        <v>21250</v>
      </c>
      <c r="F9180" t="s">
        <v>21</v>
      </c>
      <c r="G9180">
        <v>0</v>
      </c>
      <c r="H9180">
        <v>0</v>
      </c>
      <c r="I9180">
        <v>60</v>
      </c>
      <c r="J9180">
        <v>5</v>
      </c>
      <c r="K9180">
        <v>280.76</v>
      </c>
      <c r="L9180" t="str">
        <f t="shared" si="858"/>
        <v/>
      </c>
      <c r="M9180">
        <v>1</v>
      </c>
      <c r="N9180" t="str">
        <f t="shared" si="859"/>
        <v/>
      </c>
      <c r="O9180">
        <v>14</v>
      </c>
      <c r="P9180" s="11">
        <v>0</v>
      </c>
      <c r="Q9180" s="11">
        <v>8.3333333333333301E-2</v>
      </c>
      <c r="R9180" s="12">
        <v>280.76</v>
      </c>
      <c r="S9180" t="s">
        <v>22</v>
      </c>
      <c r="T9180">
        <v>0</v>
      </c>
      <c r="U9180">
        <f t="shared" si="860"/>
        <v>5</v>
      </c>
      <c r="V9180">
        <f t="shared" si="861"/>
        <v>1</v>
      </c>
      <c r="W9180">
        <f t="shared" si="862"/>
        <v>3</v>
      </c>
      <c r="X9180" t="str">
        <f t="shared" si="863"/>
        <v>513</v>
      </c>
      <c r="Y9180" t="str">
        <f>IF(Table1[[#This Row],[RFM_Score]]="555","Champion", IF(AND(J9180&gt;=4,V9180&gt;=4),"Loyal", IF(U9180&lt;=2,"At Risk", IF(W9180&gt;=4,"Potential Loyalist","Others"))))</f>
        <v>Others</v>
      </c>
    </row>
    <row r="9181" spans="1:25">
      <c r="A9181" t="s">
        <v>3350</v>
      </c>
      <c r="B9181">
        <v>22</v>
      </c>
      <c r="C9181" t="s">
        <v>19</v>
      </c>
      <c r="D9181" t="s">
        <v>20</v>
      </c>
      <c r="E9181" s="6" t="s">
        <v>21251</v>
      </c>
      <c r="F9181" t="s">
        <v>37</v>
      </c>
      <c r="G9181">
        <v>6</v>
      </c>
      <c r="H9181">
        <v>2</v>
      </c>
      <c r="I9181">
        <v>52</v>
      </c>
      <c r="J9181">
        <v>1</v>
      </c>
      <c r="K9181">
        <v>280.43</v>
      </c>
      <c r="L9181" t="str">
        <f t="shared" si="858"/>
        <v/>
      </c>
      <c r="M9181">
        <v>1</v>
      </c>
      <c r="N9181" t="str">
        <f t="shared" si="859"/>
        <v/>
      </c>
      <c r="O9181">
        <v>11</v>
      </c>
      <c r="P9181" s="11">
        <v>0.33333333333333298</v>
      </c>
      <c r="Q9181" s="11">
        <v>1.9230769230769201E-2</v>
      </c>
      <c r="R9181" s="12">
        <v>280.43</v>
      </c>
      <c r="S9181" t="s">
        <v>22</v>
      </c>
      <c r="T9181">
        <v>0</v>
      </c>
      <c r="U9181">
        <f t="shared" si="860"/>
        <v>5</v>
      </c>
      <c r="V9181">
        <f t="shared" si="861"/>
        <v>1</v>
      </c>
      <c r="W9181">
        <f t="shared" si="862"/>
        <v>3</v>
      </c>
      <c r="X9181" t="str">
        <f t="shared" si="863"/>
        <v>513</v>
      </c>
      <c r="Y9181" t="str">
        <f>IF(Table1[[#This Row],[RFM_Score]]="555","Champion", IF(AND(J9181&gt;=4,V9181&gt;=4),"Loyal", IF(U9181&lt;=2,"At Risk", IF(W9181&gt;=4,"Potential Loyalist","Others"))))</f>
        <v>Others</v>
      </c>
    </row>
    <row r="9182" spans="1:25">
      <c r="A9182" t="s">
        <v>11464</v>
      </c>
      <c r="B9182">
        <v>27</v>
      </c>
      <c r="C9182" t="s">
        <v>24</v>
      </c>
      <c r="D9182" t="s">
        <v>29</v>
      </c>
      <c r="E9182" s="6" t="s">
        <v>21252</v>
      </c>
      <c r="F9182" t="s">
        <v>26</v>
      </c>
      <c r="G9182">
        <v>0</v>
      </c>
      <c r="H9182">
        <v>0</v>
      </c>
      <c r="I9182">
        <v>55</v>
      </c>
      <c r="J9182">
        <v>6</v>
      </c>
      <c r="K9182">
        <v>280.39</v>
      </c>
      <c r="L9182" t="str">
        <f t="shared" si="858"/>
        <v/>
      </c>
      <c r="M9182">
        <v>1</v>
      </c>
      <c r="N9182" t="str">
        <f t="shared" si="859"/>
        <v/>
      </c>
      <c r="O9182">
        <v>19</v>
      </c>
      <c r="P9182" s="11">
        <v>0</v>
      </c>
      <c r="Q9182" s="11">
        <v>0.109090909090909</v>
      </c>
      <c r="R9182" s="12">
        <v>280.39</v>
      </c>
      <c r="S9182" t="s">
        <v>22</v>
      </c>
      <c r="T9182">
        <v>0</v>
      </c>
      <c r="U9182">
        <f t="shared" si="860"/>
        <v>5</v>
      </c>
      <c r="V9182">
        <f t="shared" si="861"/>
        <v>1</v>
      </c>
      <c r="W9182">
        <f t="shared" si="862"/>
        <v>3</v>
      </c>
      <c r="X9182" t="str">
        <f t="shared" si="863"/>
        <v>513</v>
      </c>
      <c r="Y9182" t="str">
        <f>IF(Table1[[#This Row],[RFM_Score]]="555","Champion", IF(AND(J9182&gt;=4,V9182&gt;=4),"Loyal", IF(U9182&lt;=2,"At Risk", IF(W9182&gt;=4,"Potential Loyalist","Others"))))</f>
        <v>Others</v>
      </c>
    </row>
    <row r="9183" spans="1:25">
      <c r="A9183" t="s">
        <v>6010</v>
      </c>
      <c r="B9183">
        <v>18</v>
      </c>
      <c r="C9183" t="s">
        <v>19</v>
      </c>
      <c r="D9183" t="s">
        <v>20</v>
      </c>
      <c r="E9183" s="6" t="s">
        <v>21253</v>
      </c>
      <c r="F9183" t="s">
        <v>60</v>
      </c>
      <c r="G9183">
        <v>2</v>
      </c>
      <c r="H9183">
        <v>0</v>
      </c>
      <c r="I9183">
        <v>43</v>
      </c>
      <c r="J9183">
        <v>4</v>
      </c>
      <c r="K9183">
        <v>279.22000000000003</v>
      </c>
      <c r="L9183" t="str">
        <f t="shared" si="858"/>
        <v/>
      </c>
      <c r="M9183">
        <v>1</v>
      </c>
      <c r="N9183" t="str">
        <f t="shared" si="859"/>
        <v/>
      </c>
      <c r="O9183">
        <v>11</v>
      </c>
      <c r="P9183" s="11">
        <v>0</v>
      </c>
      <c r="Q9183" s="11">
        <v>9.3023255813953404E-2</v>
      </c>
      <c r="R9183" s="12">
        <v>279.22000000000003</v>
      </c>
      <c r="S9183" t="s">
        <v>22</v>
      </c>
      <c r="T9183">
        <v>0</v>
      </c>
      <c r="U9183">
        <f t="shared" si="860"/>
        <v>5</v>
      </c>
      <c r="V9183">
        <f t="shared" si="861"/>
        <v>1</v>
      </c>
      <c r="W9183">
        <f t="shared" si="862"/>
        <v>3</v>
      </c>
      <c r="X9183" t="str">
        <f t="shared" si="863"/>
        <v>513</v>
      </c>
      <c r="Y9183" t="str">
        <f>IF(Table1[[#This Row],[RFM_Score]]="555","Champion", IF(AND(J9183&gt;=4,V9183&gt;=4),"Loyal", IF(U9183&lt;=2,"At Risk", IF(W9183&gt;=4,"Potential Loyalist","Others"))))</f>
        <v>Others</v>
      </c>
    </row>
    <row r="9184" spans="1:25">
      <c r="A9184" t="s">
        <v>3569</v>
      </c>
      <c r="B9184">
        <v>33</v>
      </c>
      <c r="C9184" t="s">
        <v>24</v>
      </c>
      <c r="D9184" t="s">
        <v>25</v>
      </c>
      <c r="E9184" s="6" t="s">
        <v>21254</v>
      </c>
      <c r="F9184" t="s">
        <v>37</v>
      </c>
      <c r="G9184">
        <v>3</v>
      </c>
      <c r="H9184">
        <v>1</v>
      </c>
      <c r="I9184">
        <v>45</v>
      </c>
      <c r="J9184">
        <v>3</v>
      </c>
      <c r="K9184">
        <v>279.19</v>
      </c>
      <c r="L9184" t="str">
        <f t="shared" si="858"/>
        <v/>
      </c>
      <c r="M9184">
        <v>1</v>
      </c>
      <c r="N9184" t="str">
        <f t="shared" si="859"/>
        <v/>
      </c>
      <c r="O9184">
        <v>23</v>
      </c>
      <c r="P9184" s="11">
        <v>0.33333333333333298</v>
      </c>
      <c r="Q9184" s="11">
        <v>6.6666666666666596E-2</v>
      </c>
      <c r="R9184" s="12">
        <v>279.19</v>
      </c>
      <c r="S9184" t="s">
        <v>22</v>
      </c>
      <c r="T9184">
        <v>0</v>
      </c>
      <c r="U9184">
        <f t="shared" si="860"/>
        <v>4</v>
      </c>
      <c r="V9184">
        <f t="shared" si="861"/>
        <v>1</v>
      </c>
      <c r="W9184">
        <f t="shared" si="862"/>
        <v>3</v>
      </c>
      <c r="X9184" t="str">
        <f t="shared" si="863"/>
        <v>413</v>
      </c>
      <c r="Y9184" t="str">
        <f>IF(Table1[[#This Row],[RFM_Score]]="555","Champion", IF(AND(J9184&gt;=4,V9184&gt;=4),"Loyal", IF(U9184&lt;=2,"At Risk", IF(W9184&gt;=4,"Potential Loyalist","Others"))))</f>
        <v>Others</v>
      </c>
    </row>
    <row r="9185" spans="1:25">
      <c r="A9185" t="s">
        <v>8785</v>
      </c>
      <c r="B9185">
        <v>18</v>
      </c>
      <c r="C9185" t="s">
        <v>19</v>
      </c>
      <c r="D9185" t="s">
        <v>49</v>
      </c>
      <c r="E9185" s="6" t="s">
        <v>21255</v>
      </c>
      <c r="F9185" t="s">
        <v>21</v>
      </c>
      <c r="G9185">
        <v>2</v>
      </c>
      <c r="H9185">
        <v>0</v>
      </c>
      <c r="I9185">
        <v>51</v>
      </c>
      <c r="J9185">
        <v>0</v>
      </c>
      <c r="K9185">
        <v>279.14999999999998</v>
      </c>
      <c r="L9185" t="str">
        <f t="shared" si="858"/>
        <v/>
      </c>
      <c r="M9185">
        <v>1</v>
      </c>
      <c r="N9185" t="str">
        <f t="shared" si="859"/>
        <v/>
      </c>
      <c r="O9185">
        <v>55</v>
      </c>
      <c r="P9185" s="11">
        <v>0</v>
      </c>
      <c r="Q9185" s="11">
        <v>0</v>
      </c>
      <c r="R9185" s="12">
        <v>279.14999999999998</v>
      </c>
      <c r="S9185" t="s">
        <v>22</v>
      </c>
      <c r="T9185">
        <v>0</v>
      </c>
      <c r="U9185">
        <f t="shared" si="860"/>
        <v>3</v>
      </c>
      <c r="V9185">
        <f t="shared" si="861"/>
        <v>1</v>
      </c>
      <c r="W9185">
        <f t="shared" si="862"/>
        <v>3</v>
      </c>
      <c r="X9185" t="str">
        <f t="shared" si="863"/>
        <v>313</v>
      </c>
      <c r="Y9185" t="str">
        <f>IF(Table1[[#This Row],[RFM_Score]]="555","Champion", IF(AND(J9185&gt;=4,V9185&gt;=4),"Loyal", IF(U9185&lt;=2,"At Risk", IF(W9185&gt;=4,"Potential Loyalist","Others"))))</f>
        <v>Others</v>
      </c>
    </row>
    <row r="9186" spans="1:25">
      <c r="A9186" t="s">
        <v>10008</v>
      </c>
      <c r="B9186">
        <v>43</v>
      </c>
      <c r="C9186" t="s">
        <v>19</v>
      </c>
      <c r="D9186" t="s">
        <v>49</v>
      </c>
      <c r="E9186" s="6" t="s">
        <v>21256</v>
      </c>
      <c r="F9186" t="s">
        <v>26</v>
      </c>
      <c r="G9186">
        <v>2</v>
      </c>
      <c r="H9186">
        <v>0</v>
      </c>
      <c r="I9186">
        <v>38</v>
      </c>
      <c r="J9186">
        <v>3</v>
      </c>
      <c r="K9186">
        <v>279.07</v>
      </c>
      <c r="L9186" t="str">
        <f t="shared" si="858"/>
        <v/>
      </c>
      <c r="M9186">
        <v>1</v>
      </c>
      <c r="N9186" t="str">
        <f t="shared" si="859"/>
        <v/>
      </c>
      <c r="O9186">
        <v>9</v>
      </c>
      <c r="P9186" s="11">
        <v>0</v>
      </c>
      <c r="Q9186" s="11">
        <v>7.8947368421052599E-2</v>
      </c>
      <c r="R9186" s="12">
        <v>279.07</v>
      </c>
      <c r="S9186" t="s">
        <v>22</v>
      </c>
      <c r="T9186">
        <v>0</v>
      </c>
      <c r="U9186">
        <f t="shared" si="860"/>
        <v>5</v>
      </c>
      <c r="V9186">
        <f t="shared" si="861"/>
        <v>1</v>
      </c>
      <c r="W9186">
        <f t="shared" si="862"/>
        <v>3</v>
      </c>
      <c r="X9186" t="str">
        <f t="shared" si="863"/>
        <v>513</v>
      </c>
      <c r="Y9186" t="str">
        <f>IF(Table1[[#This Row],[RFM_Score]]="555","Champion", IF(AND(J9186&gt;=4,V9186&gt;=4),"Loyal", IF(U9186&lt;=2,"At Risk", IF(W9186&gt;=4,"Potential Loyalist","Others"))))</f>
        <v>Others</v>
      </c>
    </row>
    <row r="9187" spans="1:25">
      <c r="A9187" t="s">
        <v>11262</v>
      </c>
      <c r="B9187">
        <v>18</v>
      </c>
      <c r="C9187" t="s">
        <v>19</v>
      </c>
      <c r="D9187" t="s">
        <v>25</v>
      </c>
      <c r="E9187" s="6" t="s">
        <v>21257</v>
      </c>
      <c r="F9187" t="s">
        <v>21</v>
      </c>
      <c r="G9187">
        <v>3</v>
      </c>
      <c r="H9187">
        <v>1</v>
      </c>
      <c r="I9187">
        <v>64</v>
      </c>
      <c r="J9187">
        <v>1</v>
      </c>
      <c r="K9187">
        <v>278.87</v>
      </c>
      <c r="L9187" t="str">
        <f t="shared" si="858"/>
        <v/>
      </c>
      <c r="M9187">
        <v>1</v>
      </c>
      <c r="N9187" t="str">
        <f t="shared" si="859"/>
        <v/>
      </c>
      <c r="O9187">
        <v>12</v>
      </c>
      <c r="P9187" s="11">
        <v>0.33333333333333298</v>
      </c>
      <c r="Q9187" s="11">
        <v>1.5625E-2</v>
      </c>
      <c r="R9187" s="12">
        <v>278.87</v>
      </c>
      <c r="S9187" t="s">
        <v>22</v>
      </c>
      <c r="T9187">
        <v>0</v>
      </c>
      <c r="U9187">
        <f t="shared" si="860"/>
        <v>5</v>
      </c>
      <c r="V9187">
        <f t="shared" si="861"/>
        <v>1</v>
      </c>
      <c r="W9187">
        <f t="shared" si="862"/>
        <v>3</v>
      </c>
      <c r="X9187" t="str">
        <f t="shared" si="863"/>
        <v>513</v>
      </c>
      <c r="Y9187" t="str">
        <f>IF(Table1[[#This Row],[RFM_Score]]="555","Champion", IF(AND(J9187&gt;=4,V9187&gt;=4),"Loyal", IF(U9187&lt;=2,"At Risk", IF(W9187&gt;=4,"Potential Loyalist","Others"))))</f>
        <v>Others</v>
      </c>
    </row>
    <row r="9188" spans="1:25">
      <c r="A9188" t="s">
        <v>3372</v>
      </c>
      <c r="B9188">
        <v>18</v>
      </c>
      <c r="C9188" t="s">
        <v>19</v>
      </c>
      <c r="D9188" t="s">
        <v>49</v>
      </c>
      <c r="E9188" s="6" t="s">
        <v>21258</v>
      </c>
      <c r="F9188" t="s">
        <v>37</v>
      </c>
      <c r="G9188">
        <v>5</v>
      </c>
      <c r="H9188">
        <v>2</v>
      </c>
      <c r="I9188">
        <v>47</v>
      </c>
      <c r="J9188">
        <v>0</v>
      </c>
      <c r="K9188">
        <v>278.54000000000002</v>
      </c>
      <c r="L9188" t="str">
        <f t="shared" si="858"/>
        <v/>
      </c>
      <c r="M9188">
        <v>1</v>
      </c>
      <c r="N9188" t="str">
        <f t="shared" si="859"/>
        <v/>
      </c>
      <c r="O9188">
        <v>45</v>
      </c>
      <c r="P9188" s="11">
        <v>0.4</v>
      </c>
      <c r="Q9188" s="11">
        <v>0</v>
      </c>
      <c r="R9188" s="12">
        <v>278.54000000000002</v>
      </c>
      <c r="S9188" t="s">
        <v>22</v>
      </c>
      <c r="T9188">
        <v>0</v>
      </c>
      <c r="U9188">
        <f t="shared" si="860"/>
        <v>3</v>
      </c>
      <c r="V9188">
        <f t="shared" si="861"/>
        <v>1</v>
      </c>
      <c r="W9188">
        <f t="shared" si="862"/>
        <v>3</v>
      </c>
      <c r="X9188" t="str">
        <f t="shared" si="863"/>
        <v>313</v>
      </c>
      <c r="Y9188" t="str">
        <f>IF(Table1[[#This Row],[RFM_Score]]="555","Champion", IF(AND(J9188&gt;=4,V9188&gt;=4),"Loyal", IF(U9188&lt;=2,"At Risk", IF(W9188&gt;=4,"Potential Loyalist","Others"))))</f>
        <v>Others</v>
      </c>
    </row>
    <row r="9189" spans="1:25">
      <c r="A9189" t="s">
        <v>1800</v>
      </c>
      <c r="B9189">
        <v>18</v>
      </c>
      <c r="C9189" t="s">
        <v>19</v>
      </c>
      <c r="D9189" t="s">
        <v>35</v>
      </c>
      <c r="E9189" s="6" t="s">
        <v>21259</v>
      </c>
      <c r="F9189" t="s">
        <v>26</v>
      </c>
      <c r="G9189">
        <v>2</v>
      </c>
      <c r="H9189">
        <v>0</v>
      </c>
      <c r="I9189">
        <v>60</v>
      </c>
      <c r="J9189">
        <v>1</v>
      </c>
      <c r="K9189">
        <v>278.49</v>
      </c>
      <c r="L9189" t="str">
        <f t="shared" si="858"/>
        <v/>
      </c>
      <c r="M9189">
        <v>1</v>
      </c>
      <c r="N9189" t="str">
        <f t="shared" si="859"/>
        <v/>
      </c>
      <c r="O9189">
        <v>26</v>
      </c>
      <c r="P9189" s="11">
        <v>0</v>
      </c>
      <c r="Q9189" s="11">
        <v>1.6666666666666601E-2</v>
      </c>
      <c r="R9189" s="12">
        <v>278.49</v>
      </c>
      <c r="S9189" t="s">
        <v>22</v>
      </c>
      <c r="T9189">
        <v>0</v>
      </c>
      <c r="U9189">
        <f t="shared" si="860"/>
        <v>4</v>
      </c>
      <c r="V9189">
        <f t="shared" si="861"/>
        <v>1</v>
      </c>
      <c r="W9189">
        <f t="shared" si="862"/>
        <v>3</v>
      </c>
      <c r="X9189" t="str">
        <f t="shared" si="863"/>
        <v>413</v>
      </c>
      <c r="Y9189" t="str">
        <f>IF(Table1[[#This Row],[RFM_Score]]="555","Champion", IF(AND(J9189&gt;=4,V9189&gt;=4),"Loyal", IF(U9189&lt;=2,"At Risk", IF(W9189&gt;=4,"Potential Loyalist","Others"))))</f>
        <v>Others</v>
      </c>
    </row>
    <row r="9190" spans="1:25">
      <c r="A9190" t="s">
        <v>6821</v>
      </c>
      <c r="B9190">
        <v>43</v>
      </c>
      <c r="C9190" t="s">
        <v>24</v>
      </c>
      <c r="D9190" t="s">
        <v>46</v>
      </c>
      <c r="E9190" s="6" t="s">
        <v>21260</v>
      </c>
      <c r="F9190" t="s">
        <v>26</v>
      </c>
      <c r="G9190">
        <v>8</v>
      </c>
      <c r="H9190">
        <v>2</v>
      </c>
      <c r="I9190">
        <v>42</v>
      </c>
      <c r="J9190">
        <v>3</v>
      </c>
      <c r="K9190">
        <v>278.17</v>
      </c>
      <c r="L9190" t="str">
        <f t="shared" si="858"/>
        <v/>
      </c>
      <c r="M9190">
        <v>1</v>
      </c>
      <c r="N9190" t="str">
        <f t="shared" si="859"/>
        <v/>
      </c>
      <c r="O9190">
        <v>14</v>
      </c>
      <c r="P9190" s="11">
        <v>0.25</v>
      </c>
      <c r="Q9190" s="11">
        <v>7.1428571428571397E-2</v>
      </c>
      <c r="R9190" s="12">
        <v>278.17</v>
      </c>
      <c r="S9190" t="s">
        <v>22</v>
      </c>
      <c r="T9190">
        <v>0</v>
      </c>
      <c r="U9190">
        <f t="shared" si="860"/>
        <v>5</v>
      </c>
      <c r="V9190">
        <f t="shared" si="861"/>
        <v>1</v>
      </c>
      <c r="W9190">
        <f t="shared" si="862"/>
        <v>3</v>
      </c>
      <c r="X9190" t="str">
        <f t="shared" si="863"/>
        <v>513</v>
      </c>
      <c r="Y9190" t="str">
        <f>IF(Table1[[#This Row],[RFM_Score]]="555","Champion", IF(AND(J9190&gt;=4,V9190&gt;=4),"Loyal", IF(U9190&lt;=2,"At Risk", IF(W9190&gt;=4,"Potential Loyalist","Others"))))</f>
        <v>Others</v>
      </c>
    </row>
    <row r="9191" spans="1:25">
      <c r="A9191" t="s">
        <v>9570</v>
      </c>
      <c r="B9191">
        <v>27</v>
      </c>
      <c r="C9191" t="s">
        <v>33</v>
      </c>
      <c r="D9191" t="s">
        <v>25</v>
      </c>
      <c r="E9191" s="6" t="s">
        <v>21261</v>
      </c>
      <c r="F9191" t="s">
        <v>60</v>
      </c>
      <c r="G9191">
        <v>3</v>
      </c>
      <c r="H9191">
        <v>0</v>
      </c>
      <c r="I9191">
        <v>45</v>
      </c>
      <c r="J9191">
        <v>5</v>
      </c>
      <c r="K9191">
        <v>278.07</v>
      </c>
      <c r="L9191" t="str">
        <f t="shared" si="858"/>
        <v/>
      </c>
      <c r="M9191">
        <v>1</v>
      </c>
      <c r="N9191" t="str">
        <f t="shared" si="859"/>
        <v/>
      </c>
      <c r="O9191">
        <v>17</v>
      </c>
      <c r="P9191" s="11">
        <v>0</v>
      </c>
      <c r="Q9191" s="11">
        <v>0.11111111111111099</v>
      </c>
      <c r="R9191" s="12">
        <v>278.07</v>
      </c>
      <c r="S9191" t="s">
        <v>22</v>
      </c>
      <c r="T9191">
        <v>0</v>
      </c>
      <c r="U9191">
        <f t="shared" si="860"/>
        <v>5</v>
      </c>
      <c r="V9191">
        <f t="shared" si="861"/>
        <v>1</v>
      </c>
      <c r="W9191">
        <f t="shared" si="862"/>
        <v>3</v>
      </c>
      <c r="X9191" t="str">
        <f t="shared" si="863"/>
        <v>513</v>
      </c>
      <c r="Y9191" t="str">
        <f>IF(Table1[[#This Row],[RFM_Score]]="555","Champion", IF(AND(J9191&gt;=4,V9191&gt;=4),"Loyal", IF(U9191&lt;=2,"At Risk", IF(W9191&gt;=4,"Potential Loyalist","Others"))))</f>
        <v>Others</v>
      </c>
    </row>
    <row r="9192" spans="1:25">
      <c r="A9192" t="s">
        <v>5679</v>
      </c>
      <c r="B9192">
        <v>18</v>
      </c>
      <c r="C9192" t="s">
        <v>24</v>
      </c>
      <c r="D9192" t="s">
        <v>25</v>
      </c>
      <c r="E9192" s="6" t="s">
        <v>21262</v>
      </c>
      <c r="F9192" t="s">
        <v>26</v>
      </c>
      <c r="G9192">
        <v>6</v>
      </c>
      <c r="H9192">
        <v>1</v>
      </c>
      <c r="I9192">
        <v>48</v>
      </c>
      <c r="J9192">
        <v>4</v>
      </c>
      <c r="K9192">
        <v>277.32</v>
      </c>
      <c r="L9192" t="str">
        <f t="shared" si="858"/>
        <v/>
      </c>
      <c r="M9192">
        <v>1</v>
      </c>
      <c r="N9192" t="str">
        <f t="shared" si="859"/>
        <v/>
      </c>
      <c r="O9192">
        <v>18</v>
      </c>
      <c r="P9192" s="11">
        <v>0.16666666666666599</v>
      </c>
      <c r="Q9192" s="11">
        <v>8.3333333333333301E-2</v>
      </c>
      <c r="R9192" s="12">
        <v>277.32</v>
      </c>
      <c r="S9192" t="s">
        <v>22</v>
      </c>
      <c r="T9192">
        <v>0</v>
      </c>
      <c r="U9192">
        <f t="shared" si="860"/>
        <v>5</v>
      </c>
      <c r="V9192">
        <f t="shared" si="861"/>
        <v>1</v>
      </c>
      <c r="W9192">
        <f t="shared" si="862"/>
        <v>3</v>
      </c>
      <c r="X9192" t="str">
        <f t="shared" si="863"/>
        <v>513</v>
      </c>
      <c r="Y9192" t="str">
        <f>IF(Table1[[#This Row],[RFM_Score]]="555","Champion", IF(AND(J9192&gt;=4,V9192&gt;=4),"Loyal", IF(U9192&lt;=2,"At Risk", IF(W9192&gt;=4,"Potential Loyalist","Others"))))</f>
        <v>Others</v>
      </c>
    </row>
    <row r="9193" spans="1:25">
      <c r="A9193" t="s">
        <v>8589</v>
      </c>
      <c r="B9193">
        <v>41</v>
      </c>
      <c r="C9193" t="s">
        <v>19</v>
      </c>
      <c r="D9193" t="s">
        <v>29</v>
      </c>
      <c r="E9193" s="6" t="s">
        <v>21263</v>
      </c>
      <c r="F9193" t="s">
        <v>21</v>
      </c>
      <c r="G9193">
        <v>1</v>
      </c>
      <c r="H9193">
        <v>0</v>
      </c>
      <c r="I9193">
        <v>51</v>
      </c>
      <c r="J9193">
        <v>5</v>
      </c>
      <c r="K9193">
        <v>277.16000000000003</v>
      </c>
      <c r="L9193" t="str">
        <f t="shared" si="858"/>
        <v/>
      </c>
      <c r="M9193">
        <v>1</v>
      </c>
      <c r="N9193" t="str">
        <f t="shared" si="859"/>
        <v/>
      </c>
      <c r="O9193">
        <v>34</v>
      </c>
      <c r="P9193" s="11">
        <v>0</v>
      </c>
      <c r="Q9193" s="11">
        <v>9.8039215686274495E-2</v>
      </c>
      <c r="R9193" s="12">
        <v>277.16000000000003</v>
      </c>
      <c r="S9193" t="s">
        <v>22</v>
      </c>
      <c r="T9193">
        <v>0</v>
      </c>
      <c r="U9193">
        <f t="shared" si="860"/>
        <v>4</v>
      </c>
      <c r="V9193">
        <f t="shared" si="861"/>
        <v>1</v>
      </c>
      <c r="W9193">
        <f t="shared" si="862"/>
        <v>3</v>
      </c>
      <c r="X9193" t="str">
        <f t="shared" si="863"/>
        <v>413</v>
      </c>
      <c r="Y9193" t="str">
        <f>IF(Table1[[#This Row],[RFM_Score]]="555","Champion", IF(AND(J9193&gt;=4,V9193&gt;=4),"Loyal", IF(U9193&lt;=2,"At Risk", IF(W9193&gt;=4,"Potential Loyalist","Others"))))</f>
        <v>Others</v>
      </c>
    </row>
    <row r="9194" spans="1:25">
      <c r="A9194" t="s">
        <v>1812</v>
      </c>
      <c r="B9194">
        <v>19</v>
      </c>
      <c r="C9194" t="s">
        <v>24</v>
      </c>
      <c r="D9194" t="s">
        <v>46</v>
      </c>
      <c r="E9194" s="6" t="s">
        <v>21264</v>
      </c>
      <c r="F9194" t="s">
        <v>37</v>
      </c>
      <c r="G9194">
        <v>2</v>
      </c>
      <c r="H9194">
        <v>1</v>
      </c>
      <c r="I9194">
        <v>57</v>
      </c>
      <c r="J9194">
        <v>1</v>
      </c>
      <c r="K9194">
        <v>276.70999999999998</v>
      </c>
      <c r="L9194" t="str">
        <f t="shared" si="858"/>
        <v/>
      </c>
      <c r="M9194">
        <v>1</v>
      </c>
      <c r="N9194" t="str">
        <f t="shared" si="859"/>
        <v/>
      </c>
      <c r="O9194">
        <v>7</v>
      </c>
      <c r="P9194" s="11">
        <v>0.5</v>
      </c>
      <c r="Q9194" s="11">
        <v>1.7543859649122799E-2</v>
      </c>
      <c r="R9194" s="12">
        <v>276.70999999999998</v>
      </c>
      <c r="S9194" t="s">
        <v>22</v>
      </c>
      <c r="T9194">
        <v>1</v>
      </c>
      <c r="U9194">
        <f t="shared" si="860"/>
        <v>5</v>
      </c>
      <c r="V9194">
        <f t="shared" si="861"/>
        <v>1</v>
      </c>
      <c r="W9194">
        <f t="shared" si="862"/>
        <v>3</v>
      </c>
      <c r="X9194" t="str">
        <f t="shared" si="863"/>
        <v>513</v>
      </c>
      <c r="Y9194" t="str">
        <f>IF(Table1[[#This Row],[RFM_Score]]="555","Champion", IF(AND(J9194&gt;=4,V9194&gt;=4),"Loyal", IF(U9194&lt;=2,"At Risk", IF(W9194&gt;=4,"Potential Loyalist","Others"))))</f>
        <v>Others</v>
      </c>
    </row>
    <row r="9195" spans="1:25">
      <c r="A9195" t="s">
        <v>3804</v>
      </c>
      <c r="B9195">
        <v>50</v>
      </c>
      <c r="C9195" t="s">
        <v>19</v>
      </c>
      <c r="D9195" t="s">
        <v>41</v>
      </c>
      <c r="E9195" s="6" t="s">
        <v>21265</v>
      </c>
      <c r="F9195" t="s">
        <v>62</v>
      </c>
      <c r="G9195">
        <v>2</v>
      </c>
      <c r="H9195">
        <v>0</v>
      </c>
      <c r="I9195">
        <v>40</v>
      </c>
      <c r="J9195">
        <v>2</v>
      </c>
      <c r="K9195">
        <v>276.54000000000002</v>
      </c>
      <c r="L9195" t="str">
        <f t="shared" si="858"/>
        <v/>
      </c>
      <c r="M9195">
        <v>1</v>
      </c>
      <c r="N9195" t="str">
        <f t="shared" si="859"/>
        <v/>
      </c>
      <c r="O9195">
        <v>4</v>
      </c>
      <c r="P9195" s="11">
        <v>0</v>
      </c>
      <c r="Q9195" s="11">
        <v>0.05</v>
      </c>
      <c r="R9195" s="12">
        <v>276.54000000000002</v>
      </c>
      <c r="S9195" t="s">
        <v>22</v>
      </c>
      <c r="T9195">
        <v>0</v>
      </c>
      <c r="U9195">
        <f t="shared" si="860"/>
        <v>5</v>
      </c>
      <c r="V9195">
        <f t="shared" si="861"/>
        <v>1</v>
      </c>
      <c r="W9195">
        <f t="shared" si="862"/>
        <v>3</v>
      </c>
      <c r="X9195" t="str">
        <f t="shared" si="863"/>
        <v>513</v>
      </c>
      <c r="Y9195" t="str">
        <f>IF(Table1[[#This Row],[RFM_Score]]="555","Champion", IF(AND(J9195&gt;=4,V9195&gt;=4),"Loyal", IF(U9195&lt;=2,"At Risk", IF(W9195&gt;=4,"Potential Loyalist","Others"))))</f>
        <v>Others</v>
      </c>
    </row>
    <row r="9196" spans="1:25">
      <c r="A9196" t="s">
        <v>11603</v>
      </c>
      <c r="B9196">
        <v>37</v>
      </c>
      <c r="C9196" t="s">
        <v>33</v>
      </c>
      <c r="D9196" t="s">
        <v>41</v>
      </c>
      <c r="E9196" s="6" t="s">
        <v>21266</v>
      </c>
      <c r="F9196" t="s">
        <v>62</v>
      </c>
      <c r="G9196">
        <v>7</v>
      </c>
      <c r="H9196">
        <v>1</v>
      </c>
      <c r="I9196">
        <v>47</v>
      </c>
      <c r="J9196">
        <v>3</v>
      </c>
      <c r="K9196">
        <v>276.32</v>
      </c>
      <c r="L9196" t="str">
        <f t="shared" si="858"/>
        <v/>
      </c>
      <c r="M9196">
        <v>1</v>
      </c>
      <c r="N9196" t="str">
        <f t="shared" si="859"/>
        <v/>
      </c>
      <c r="O9196">
        <v>149</v>
      </c>
      <c r="P9196" s="11">
        <v>0.14285714285714199</v>
      </c>
      <c r="Q9196" s="11">
        <v>6.3829787234042507E-2</v>
      </c>
      <c r="R9196" s="12">
        <v>276.32</v>
      </c>
      <c r="S9196" t="s">
        <v>22</v>
      </c>
      <c r="T9196">
        <v>1</v>
      </c>
      <c r="U9196">
        <f t="shared" si="860"/>
        <v>1</v>
      </c>
      <c r="V9196">
        <f t="shared" si="861"/>
        <v>1</v>
      </c>
      <c r="W9196">
        <f t="shared" si="862"/>
        <v>3</v>
      </c>
      <c r="X9196" t="str">
        <f t="shared" si="863"/>
        <v>113</v>
      </c>
      <c r="Y9196" t="str">
        <f>IF(Table1[[#This Row],[RFM_Score]]="555","Champion", IF(AND(J9196&gt;=4,V9196&gt;=4),"Loyal", IF(U9196&lt;=2,"At Risk", IF(W9196&gt;=4,"Potential Loyalist","Others"))))</f>
        <v>At Risk</v>
      </c>
    </row>
    <row r="9197" spans="1:25">
      <c r="A9197" t="s">
        <v>5519</v>
      </c>
      <c r="B9197">
        <v>35</v>
      </c>
      <c r="C9197" t="s">
        <v>24</v>
      </c>
      <c r="D9197" t="s">
        <v>25</v>
      </c>
      <c r="E9197" s="6" t="s">
        <v>21267</v>
      </c>
      <c r="F9197" t="s">
        <v>62</v>
      </c>
      <c r="G9197">
        <v>5</v>
      </c>
      <c r="H9197">
        <v>2</v>
      </c>
      <c r="I9197">
        <v>46</v>
      </c>
      <c r="J9197">
        <v>0</v>
      </c>
      <c r="K9197">
        <v>276.11</v>
      </c>
      <c r="L9197" t="str">
        <f t="shared" si="858"/>
        <v/>
      </c>
      <c r="M9197">
        <v>1</v>
      </c>
      <c r="N9197" t="str">
        <f t="shared" si="859"/>
        <v/>
      </c>
      <c r="O9197">
        <v>23</v>
      </c>
      <c r="P9197" s="11">
        <v>0.4</v>
      </c>
      <c r="Q9197" s="11">
        <v>0</v>
      </c>
      <c r="R9197" s="12">
        <v>276.11</v>
      </c>
      <c r="S9197" t="s">
        <v>22</v>
      </c>
      <c r="T9197">
        <v>0</v>
      </c>
      <c r="U9197">
        <f t="shared" si="860"/>
        <v>4</v>
      </c>
      <c r="V9197">
        <f t="shared" si="861"/>
        <v>1</v>
      </c>
      <c r="W9197">
        <f t="shared" si="862"/>
        <v>3</v>
      </c>
      <c r="X9197" t="str">
        <f t="shared" si="863"/>
        <v>413</v>
      </c>
      <c r="Y9197" t="str">
        <f>IF(Table1[[#This Row],[RFM_Score]]="555","Champion", IF(AND(J9197&gt;=4,V9197&gt;=4),"Loyal", IF(U9197&lt;=2,"At Risk", IF(W9197&gt;=4,"Potential Loyalist","Others"))))</f>
        <v>Others</v>
      </c>
    </row>
    <row r="9198" spans="1:25">
      <c r="A9198" t="s">
        <v>7785</v>
      </c>
      <c r="B9198">
        <v>43</v>
      </c>
      <c r="C9198" t="s">
        <v>19</v>
      </c>
      <c r="D9198" t="s">
        <v>25</v>
      </c>
      <c r="E9198" s="6" t="s">
        <v>21268</v>
      </c>
      <c r="F9198" t="s">
        <v>62</v>
      </c>
      <c r="G9198">
        <v>2</v>
      </c>
      <c r="H9198">
        <v>0</v>
      </c>
      <c r="I9198">
        <v>52</v>
      </c>
      <c r="J9198">
        <v>0</v>
      </c>
      <c r="K9198">
        <v>275.97000000000003</v>
      </c>
      <c r="L9198" t="str">
        <f t="shared" si="858"/>
        <v/>
      </c>
      <c r="M9198">
        <v>1</v>
      </c>
      <c r="N9198" t="str">
        <f t="shared" si="859"/>
        <v/>
      </c>
      <c r="O9198">
        <v>6</v>
      </c>
      <c r="P9198" s="11">
        <v>0</v>
      </c>
      <c r="Q9198" s="11">
        <v>0</v>
      </c>
      <c r="R9198" s="12">
        <v>275.97000000000003</v>
      </c>
      <c r="S9198" t="s">
        <v>22</v>
      </c>
      <c r="T9198">
        <v>0</v>
      </c>
      <c r="U9198">
        <f t="shared" si="860"/>
        <v>5</v>
      </c>
      <c r="V9198">
        <f t="shared" si="861"/>
        <v>1</v>
      </c>
      <c r="W9198">
        <f t="shared" si="862"/>
        <v>3</v>
      </c>
      <c r="X9198" t="str">
        <f t="shared" si="863"/>
        <v>513</v>
      </c>
      <c r="Y9198" t="str">
        <f>IF(Table1[[#This Row],[RFM_Score]]="555","Champion", IF(AND(J9198&gt;=4,V9198&gt;=4),"Loyal", IF(U9198&lt;=2,"At Risk", IF(W9198&gt;=4,"Potential Loyalist","Others"))))</f>
        <v>Others</v>
      </c>
    </row>
    <row r="9199" spans="1:25">
      <c r="A9199" t="s">
        <v>6185</v>
      </c>
      <c r="B9199">
        <v>18</v>
      </c>
      <c r="C9199" t="s">
        <v>24</v>
      </c>
      <c r="D9199" t="s">
        <v>41</v>
      </c>
      <c r="E9199" s="6" t="s">
        <v>21269</v>
      </c>
      <c r="F9199" t="s">
        <v>37</v>
      </c>
      <c r="G9199">
        <v>1</v>
      </c>
      <c r="H9199">
        <v>0</v>
      </c>
      <c r="I9199">
        <v>47</v>
      </c>
      <c r="J9199">
        <v>1</v>
      </c>
      <c r="K9199">
        <v>275.94</v>
      </c>
      <c r="L9199" t="str">
        <f t="shared" si="858"/>
        <v/>
      </c>
      <c r="M9199">
        <v>1</v>
      </c>
      <c r="N9199" t="str">
        <f t="shared" si="859"/>
        <v/>
      </c>
      <c r="O9199">
        <v>13</v>
      </c>
      <c r="P9199" s="11">
        <v>0</v>
      </c>
      <c r="Q9199" s="11">
        <v>2.1276595744680799E-2</v>
      </c>
      <c r="R9199" s="12">
        <v>275.94</v>
      </c>
      <c r="S9199" t="s">
        <v>22</v>
      </c>
      <c r="T9199">
        <v>0</v>
      </c>
      <c r="U9199">
        <f t="shared" si="860"/>
        <v>5</v>
      </c>
      <c r="V9199">
        <f t="shared" si="861"/>
        <v>1</v>
      </c>
      <c r="W9199">
        <f t="shared" si="862"/>
        <v>3</v>
      </c>
      <c r="X9199" t="str">
        <f t="shared" si="863"/>
        <v>513</v>
      </c>
      <c r="Y9199" t="str">
        <f>IF(Table1[[#This Row],[RFM_Score]]="555","Champion", IF(AND(J9199&gt;=4,V9199&gt;=4),"Loyal", IF(U9199&lt;=2,"At Risk", IF(W9199&gt;=4,"Potential Loyalist","Others"))))</f>
        <v>Others</v>
      </c>
    </row>
    <row r="9200" spans="1:25">
      <c r="A9200" t="s">
        <v>3095</v>
      </c>
      <c r="B9200">
        <v>20</v>
      </c>
      <c r="C9200" t="s">
        <v>24</v>
      </c>
      <c r="D9200" t="s">
        <v>35</v>
      </c>
      <c r="E9200" s="6" t="s">
        <v>21270</v>
      </c>
      <c r="F9200" t="s">
        <v>37</v>
      </c>
      <c r="G9200">
        <v>2</v>
      </c>
      <c r="H9200">
        <v>0</v>
      </c>
      <c r="I9200">
        <v>43</v>
      </c>
      <c r="J9200">
        <v>2</v>
      </c>
      <c r="K9200">
        <v>275.67</v>
      </c>
      <c r="L9200" t="str">
        <f t="shared" si="858"/>
        <v/>
      </c>
      <c r="M9200">
        <v>1</v>
      </c>
      <c r="N9200" t="str">
        <f t="shared" si="859"/>
        <v/>
      </c>
      <c r="O9200">
        <v>51</v>
      </c>
      <c r="P9200" s="11">
        <v>0</v>
      </c>
      <c r="Q9200" s="11">
        <v>4.6511627906976702E-2</v>
      </c>
      <c r="R9200" s="12">
        <v>275.67</v>
      </c>
      <c r="S9200" t="s">
        <v>22</v>
      </c>
      <c r="T9200">
        <v>0</v>
      </c>
      <c r="U9200">
        <f t="shared" si="860"/>
        <v>3</v>
      </c>
      <c r="V9200">
        <f t="shared" si="861"/>
        <v>1</v>
      </c>
      <c r="W9200">
        <f t="shared" si="862"/>
        <v>3</v>
      </c>
      <c r="X9200" t="str">
        <f t="shared" si="863"/>
        <v>313</v>
      </c>
      <c r="Y9200" t="str">
        <f>IF(Table1[[#This Row],[RFM_Score]]="555","Champion", IF(AND(J9200&gt;=4,V9200&gt;=4),"Loyal", IF(U9200&lt;=2,"At Risk", IF(W9200&gt;=4,"Potential Loyalist","Others"))))</f>
        <v>Others</v>
      </c>
    </row>
    <row r="9201" spans="1:25">
      <c r="A9201" t="s">
        <v>4389</v>
      </c>
      <c r="B9201">
        <v>32</v>
      </c>
      <c r="C9201" t="s">
        <v>24</v>
      </c>
      <c r="D9201" t="s">
        <v>41</v>
      </c>
      <c r="E9201" s="6" t="s">
        <v>21271</v>
      </c>
      <c r="F9201" t="s">
        <v>37</v>
      </c>
      <c r="G9201">
        <v>2</v>
      </c>
      <c r="H9201">
        <v>1</v>
      </c>
      <c r="I9201">
        <v>49</v>
      </c>
      <c r="J9201">
        <v>0</v>
      </c>
      <c r="K9201">
        <v>275.33999999999997</v>
      </c>
      <c r="L9201" t="str">
        <f t="shared" si="858"/>
        <v/>
      </c>
      <c r="M9201">
        <v>1</v>
      </c>
      <c r="N9201" t="str">
        <f t="shared" si="859"/>
        <v/>
      </c>
      <c r="O9201">
        <v>35</v>
      </c>
      <c r="P9201" s="11">
        <v>0.5</v>
      </c>
      <c r="Q9201" s="11">
        <v>0</v>
      </c>
      <c r="R9201" s="12">
        <v>275.33999999999997</v>
      </c>
      <c r="S9201" t="s">
        <v>22</v>
      </c>
      <c r="T9201">
        <v>1</v>
      </c>
      <c r="U9201">
        <f t="shared" si="860"/>
        <v>4</v>
      </c>
      <c r="V9201">
        <f t="shared" si="861"/>
        <v>1</v>
      </c>
      <c r="W9201">
        <f t="shared" si="862"/>
        <v>3</v>
      </c>
      <c r="X9201" t="str">
        <f t="shared" si="863"/>
        <v>413</v>
      </c>
      <c r="Y9201" t="str">
        <f>IF(Table1[[#This Row],[RFM_Score]]="555","Champion", IF(AND(J9201&gt;=4,V9201&gt;=4),"Loyal", IF(U9201&lt;=2,"At Risk", IF(W9201&gt;=4,"Potential Loyalist","Others"))))</f>
        <v>Others</v>
      </c>
    </row>
    <row r="9202" spans="1:25">
      <c r="A9202" t="s">
        <v>8430</v>
      </c>
      <c r="B9202">
        <v>30</v>
      </c>
      <c r="C9202" t="s">
        <v>24</v>
      </c>
      <c r="D9202" t="s">
        <v>46</v>
      </c>
      <c r="E9202" s="6" t="s">
        <v>21272</v>
      </c>
      <c r="F9202" t="s">
        <v>30</v>
      </c>
      <c r="G9202">
        <v>4</v>
      </c>
      <c r="H9202">
        <v>0</v>
      </c>
      <c r="I9202">
        <v>49</v>
      </c>
      <c r="J9202">
        <v>3</v>
      </c>
      <c r="K9202">
        <v>275.33</v>
      </c>
      <c r="L9202" t="str">
        <f t="shared" si="858"/>
        <v/>
      </c>
      <c r="M9202">
        <v>1</v>
      </c>
      <c r="N9202" t="str">
        <f t="shared" si="859"/>
        <v/>
      </c>
      <c r="O9202">
        <v>26</v>
      </c>
      <c r="P9202" s="11">
        <v>0</v>
      </c>
      <c r="Q9202" s="11">
        <v>6.1224489795918297E-2</v>
      </c>
      <c r="R9202" s="12">
        <v>275.33</v>
      </c>
      <c r="S9202" t="s">
        <v>22</v>
      </c>
      <c r="T9202">
        <v>0</v>
      </c>
      <c r="U9202">
        <f t="shared" si="860"/>
        <v>4</v>
      </c>
      <c r="V9202">
        <f t="shared" si="861"/>
        <v>1</v>
      </c>
      <c r="W9202">
        <f t="shared" si="862"/>
        <v>3</v>
      </c>
      <c r="X9202" t="str">
        <f t="shared" si="863"/>
        <v>413</v>
      </c>
      <c r="Y9202" t="str">
        <f>IF(Table1[[#This Row],[RFM_Score]]="555","Champion", IF(AND(J9202&gt;=4,V9202&gt;=4),"Loyal", IF(U9202&lt;=2,"At Risk", IF(W9202&gt;=4,"Potential Loyalist","Others"))))</f>
        <v>Others</v>
      </c>
    </row>
    <row r="9203" spans="1:25">
      <c r="A9203" t="s">
        <v>8461</v>
      </c>
      <c r="B9203">
        <v>42</v>
      </c>
      <c r="C9203" t="s">
        <v>19</v>
      </c>
      <c r="D9203" t="s">
        <v>35</v>
      </c>
      <c r="E9203" s="6" t="s">
        <v>21273</v>
      </c>
      <c r="F9203" t="s">
        <v>21</v>
      </c>
      <c r="G9203">
        <v>5</v>
      </c>
      <c r="H9203">
        <v>2</v>
      </c>
      <c r="I9203">
        <v>39</v>
      </c>
      <c r="J9203">
        <v>0</v>
      </c>
      <c r="K9203">
        <v>275.08999999999997</v>
      </c>
      <c r="L9203" t="str">
        <f t="shared" si="858"/>
        <v/>
      </c>
      <c r="M9203">
        <v>1</v>
      </c>
      <c r="N9203" t="str">
        <f t="shared" si="859"/>
        <v/>
      </c>
      <c r="O9203">
        <v>10</v>
      </c>
      <c r="P9203" s="11">
        <v>0.4</v>
      </c>
      <c r="Q9203" s="11">
        <v>0</v>
      </c>
      <c r="R9203" s="12">
        <v>275.08999999999997</v>
      </c>
      <c r="S9203" t="s">
        <v>22</v>
      </c>
      <c r="T9203">
        <v>0</v>
      </c>
      <c r="U9203">
        <f t="shared" si="860"/>
        <v>5</v>
      </c>
      <c r="V9203">
        <f t="shared" si="861"/>
        <v>1</v>
      </c>
      <c r="W9203">
        <f t="shared" si="862"/>
        <v>3</v>
      </c>
      <c r="X9203" t="str">
        <f t="shared" si="863"/>
        <v>513</v>
      </c>
      <c r="Y9203" t="str">
        <f>IF(Table1[[#This Row],[RFM_Score]]="555","Champion", IF(AND(J9203&gt;=4,V9203&gt;=4),"Loyal", IF(U9203&lt;=2,"At Risk", IF(W9203&gt;=4,"Potential Loyalist","Others"))))</f>
        <v>Others</v>
      </c>
    </row>
    <row r="9204" spans="1:25">
      <c r="A9204" t="s">
        <v>4148</v>
      </c>
      <c r="B9204">
        <v>25</v>
      </c>
      <c r="C9204" t="s">
        <v>24</v>
      </c>
      <c r="D9204" t="s">
        <v>25</v>
      </c>
      <c r="E9204" s="6" t="s">
        <v>21274</v>
      </c>
      <c r="F9204" t="s">
        <v>26</v>
      </c>
      <c r="G9204">
        <v>1</v>
      </c>
      <c r="H9204">
        <v>0</v>
      </c>
      <c r="I9204">
        <v>61</v>
      </c>
      <c r="J9204">
        <v>2</v>
      </c>
      <c r="K9204">
        <v>275.02</v>
      </c>
      <c r="L9204" t="str">
        <f t="shared" si="858"/>
        <v/>
      </c>
      <c r="M9204">
        <v>1</v>
      </c>
      <c r="N9204" t="str">
        <f t="shared" si="859"/>
        <v/>
      </c>
      <c r="O9204">
        <v>5</v>
      </c>
      <c r="P9204" s="11">
        <v>0</v>
      </c>
      <c r="Q9204" s="11">
        <v>3.2786885245901599E-2</v>
      </c>
      <c r="R9204" s="12">
        <v>275.02</v>
      </c>
      <c r="S9204" t="s">
        <v>22</v>
      </c>
      <c r="T9204">
        <v>0</v>
      </c>
      <c r="U9204">
        <f t="shared" si="860"/>
        <v>5</v>
      </c>
      <c r="V9204">
        <f t="shared" si="861"/>
        <v>1</v>
      </c>
      <c r="W9204">
        <f t="shared" si="862"/>
        <v>3</v>
      </c>
      <c r="X9204" t="str">
        <f t="shared" si="863"/>
        <v>513</v>
      </c>
      <c r="Y9204" t="str">
        <f>IF(Table1[[#This Row],[RFM_Score]]="555","Champion", IF(AND(J9204&gt;=4,V9204&gt;=4),"Loyal", IF(U9204&lt;=2,"At Risk", IF(W9204&gt;=4,"Potential Loyalist","Others"))))</f>
        <v>Others</v>
      </c>
    </row>
    <row r="9205" spans="1:25">
      <c r="A9205" t="s">
        <v>310</v>
      </c>
      <c r="B9205">
        <v>35</v>
      </c>
      <c r="C9205" t="s">
        <v>19</v>
      </c>
      <c r="D9205" t="s">
        <v>46</v>
      </c>
      <c r="E9205" s="6" t="s">
        <v>21275</v>
      </c>
      <c r="F9205" t="s">
        <v>26</v>
      </c>
      <c r="G9205">
        <v>1</v>
      </c>
      <c r="H9205">
        <v>1</v>
      </c>
      <c r="I9205">
        <v>58</v>
      </c>
      <c r="J9205">
        <v>3</v>
      </c>
      <c r="K9205">
        <v>274.47000000000003</v>
      </c>
      <c r="L9205" t="str">
        <f t="shared" si="858"/>
        <v/>
      </c>
      <c r="M9205">
        <v>1</v>
      </c>
      <c r="N9205" t="str">
        <f t="shared" si="859"/>
        <v/>
      </c>
      <c r="O9205">
        <v>22</v>
      </c>
      <c r="P9205" s="11">
        <v>1</v>
      </c>
      <c r="Q9205" s="11">
        <v>5.1724137931034399E-2</v>
      </c>
      <c r="R9205" s="12">
        <v>274.47000000000003</v>
      </c>
      <c r="S9205" t="s">
        <v>22</v>
      </c>
      <c r="T9205">
        <v>0</v>
      </c>
      <c r="U9205">
        <f t="shared" si="860"/>
        <v>4</v>
      </c>
      <c r="V9205">
        <f t="shared" si="861"/>
        <v>1</v>
      </c>
      <c r="W9205">
        <f t="shared" si="862"/>
        <v>3</v>
      </c>
      <c r="X9205" t="str">
        <f t="shared" si="863"/>
        <v>413</v>
      </c>
      <c r="Y9205" t="str">
        <f>IF(Table1[[#This Row],[RFM_Score]]="555","Champion", IF(AND(J9205&gt;=4,V9205&gt;=4),"Loyal", IF(U9205&lt;=2,"At Risk", IF(W9205&gt;=4,"Potential Loyalist","Others"))))</f>
        <v>Others</v>
      </c>
    </row>
    <row r="9206" spans="1:25">
      <c r="A9206" t="s">
        <v>3353</v>
      </c>
      <c r="B9206">
        <v>34</v>
      </c>
      <c r="C9206" t="s">
        <v>24</v>
      </c>
      <c r="D9206" t="s">
        <v>29</v>
      </c>
      <c r="E9206" s="6" t="s">
        <v>21276</v>
      </c>
      <c r="F9206" t="s">
        <v>60</v>
      </c>
      <c r="G9206">
        <v>4</v>
      </c>
      <c r="H9206">
        <v>1</v>
      </c>
      <c r="I9206">
        <v>55</v>
      </c>
      <c r="J9206">
        <v>4</v>
      </c>
      <c r="K9206">
        <v>274.39999999999998</v>
      </c>
      <c r="L9206" t="str">
        <f t="shared" si="858"/>
        <v/>
      </c>
      <c r="M9206">
        <v>1</v>
      </c>
      <c r="N9206" t="str">
        <f t="shared" si="859"/>
        <v/>
      </c>
      <c r="O9206">
        <v>30</v>
      </c>
      <c r="P9206" s="11">
        <v>0.25</v>
      </c>
      <c r="Q9206" s="11">
        <v>7.2727272727272696E-2</v>
      </c>
      <c r="R9206" s="12">
        <v>274.39999999999998</v>
      </c>
      <c r="S9206" t="s">
        <v>22</v>
      </c>
      <c r="T9206">
        <v>0</v>
      </c>
      <c r="U9206">
        <f t="shared" si="860"/>
        <v>4</v>
      </c>
      <c r="V9206">
        <f t="shared" si="861"/>
        <v>1</v>
      </c>
      <c r="W9206">
        <f t="shared" si="862"/>
        <v>3</v>
      </c>
      <c r="X9206" t="str">
        <f t="shared" si="863"/>
        <v>413</v>
      </c>
      <c r="Y9206" t="str">
        <f>IF(Table1[[#This Row],[RFM_Score]]="555","Champion", IF(AND(J9206&gt;=4,V9206&gt;=4),"Loyal", IF(U9206&lt;=2,"At Risk", IF(W9206&gt;=4,"Potential Loyalist","Others"))))</f>
        <v>Others</v>
      </c>
    </row>
    <row r="9207" spans="1:25">
      <c r="A9207" t="s">
        <v>11346</v>
      </c>
      <c r="B9207">
        <v>21</v>
      </c>
      <c r="C9207" t="s">
        <v>19</v>
      </c>
      <c r="D9207" t="s">
        <v>46</v>
      </c>
      <c r="E9207" s="6" t="s">
        <v>21277</v>
      </c>
      <c r="F9207" t="s">
        <v>60</v>
      </c>
      <c r="G9207">
        <v>5</v>
      </c>
      <c r="H9207">
        <v>1</v>
      </c>
      <c r="I9207">
        <v>57</v>
      </c>
      <c r="J9207">
        <v>5</v>
      </c>
      <c r="K9207">
        <v>274.33</v>
      </c>
      <c r="L9207" t="str">
        <f t="shared" si="858"/>
        <v/>
      </c>
      <c r="M9207">
        <v>1</v>
      </c>
      <c r="N9207" t="str">
        <f t="shared" si="859"/>
        <v/>
      </c>
      <c r="O9207">
        <v>2</v>
      </c>
      <c r="P9207" s="11">
        <v>0.2</v>
      </c>
      <c r="Q9207" s="11">
        <v>8.7719298245614002E-2</v>
      </c>
      <c r="R9207" s="12">
        <v>274.33</v>
      </c>
      <c r="S9207" t="s">
        <v>22</v>
      </c>
      <c r="T9207">
        <v>0</v>
      </c>
      <c r="U9207">
        <f t="shared" si="860"/>
        <v>5</v>
      </c>
      <c r="V9207">
        <f t="shared" si="861"/>
        <v>1</v>
      </c>
      <c r="W9207">
        <f t="shared" si="862"/>
        <v>3</v>
      </c>
      <c r="X9207" t="str">
        <f t="shared" si="863"/>
        <v>513</v>
      </c>
      <c r="Y9207" t="str">
        <f>IF(Table1[[#This Row],[RFM_Score]]="555","Champion", IF(AND(J9207&gt;=4,V9207&gt;=4),"Loyal", IF(U9207&lt;=2,"At Risk", IF(W9207&gt;=4,"Potential Loyalist","Others"))))</f>
        <v>Others</v>
      </c>
    </row>
    <row r="9208" spans="1:25">
      <c r="A9208" t="s">
        <v>4948</v>
      </c>
      <c r="B9208">
        <v>50</v>
      </c>
      <c r="C9208" t="s">
        <v>19</v>
      </c>
      <c r="D9208" t="s">
        <v>25</v>
      </c>
      <c r="E9208" s="6" t="s">
        <v>21278</v>
      </c>
      <c r="F9208" t="s">
        <v>30</v>
      </c>
      <c r="G9208">
        <v>3</v>
      </c>
      <c r="H9208">
        <v>2</v>
      </c>
      <c r="I9208">
        <v>52</v>
      </c>
      <c r="J9208">
        <v>2</v>
      </c>
      <c r="K9208">
        <v>274.23</v>
      </c>
      <c r="L9208" t="str">
        <f t="shared" si="858"/>
        <v/>
      </c>
      <c r="M9208">
        <v>1</v>
      </c>
      <c r="N9208" t="str">
        <f t="shared" si="859"/>
        <v/>
      </c>
      <c r="O9208">
        <v>39</v>
      </c>
      <c r="P9208" s="11">
        <v>0.66666666666666596</v>
      </c>
      <c r="Q9208" s="11">
        <v>3.8461538461538401E-2</v>
      </c>
      <c r="R9208" s="12">
        <v>274.23</v>
      </c>
      <c r="S9208" t="s">
        <v>22</v>
      </c>
      <c r="T9208">
        <v>0</v>
      </c>
      <c r="U9208">
        <f t="shared" si="860"/>
        <v>4</v>
      </c>
      <c r="V9208">
        <f t="shared" si="861"/>
        <v>1</v>
      </c>
      <c r="W9208">
        <f t="shared" si="862"/>
        <v>3</v>
      </c>
      <c r="X9208" t="str">
        <f t="shared" si="863"/>
        <v>413</v>
      </c>
      <c r="Y9208" t="str">
        <f>IF(Table1[[#This Row],[RFM_Score]]="555","Champion", IF(AND(J9208&gt;=4,V9208&gt;=4),"Loyal", IF(U9208&lt;=2,"At Risk", IF(W9208&gt;=4,"Potential Loyalist","Others"))))</f>
        <v>Others</v>
      </c>
    </row>
    <row r="9209" spans="1:25">
      <c r="A9209" t="s">
        <v>9369</v>
      </c>
      <c r="B9209">
        <v>28</v>
      </c>
      <c r="C9209" t="s">
        <v>33</v>
      </c>
      <c r="D9209" t="s">
        <v>35</v>
      </c>
      <c r="E9209" s="6" t="s">
        <v>21279</v>
      </c>
      <c r="F9209" t="s">
        <v>21</v>
      </c>
      <c r="G9209">
        <v>1</v>
      </c>
      <c r="H9209">
        <v>0</v>
      </c>
      <c r="I9209">
        <v>55</v>
      </c>
      <c r="J9209">
        <v>2</v>
      </c>
      <c r="K9209">
        <v>274.17</v>
      </c>
      <c r="L9209" t="str">
        <f t="shared" si="858"/>
        <v/>
      </c>
      <c r="M9209">
        <v>1</v>
      </c>
      <c r="N9209" t="str">
        <f t="shared" si="859"/>
        <v/>
      </c>
      <c r="O9209">
        <v>20</v>
      </c>
      <c r="P9209" s="11">
        <v>0</v>
      </c>
      <c r="Q9209" s="11">
        <v>3.6363636363636299E-2</v>
      </c>
      <c r="R9209" s="12">
        <v>274.17</v>
      </c>
      <c r="S9209" t="s">
        <v>22</v>
      </c>
      <c r="T9209">
        <v>0</v>
      </c>
      <c r="U9209">
        <f t="shared" si="860"/>
        <v>5</v>
      </c>
      <c r="V9209">
        <f t="shared" si="861"/>
        <v>1</v>
      </c>
      <c r="W9209">
        <f t="shared" si="862"/>
        <v>3</v>
      </c>
      <c r="X9209" t="str">
        <f t="shared" si="863"/>
        <v>513</v>
      </c>
      <c r="Y9209" t="str">
        <f>IF(Table1[[#This Row],[RFM_Score]]="555","Champion", IF(AND(J9209&gt;=4,V9209&gt;=4),"Loyal", IF(U9209&lt;=2,"At Risk", IF(W9209&gt;=4,"Potential Loyalist","Others"))))</f>
        <v>Others</v>
      </c>
    </row>
    <row r="9210" spans="1:25">
      <c r="A9210" t="s">
        <v>9025</v>
      </c>
      <c r="B9210">
        <v>53</v>
      </c>
      <c r="C9210" t="s">
        <v>24</v>
      </c>
      <c r="D9210" t="s">
        <v>29</v>
      </c>
      <c r="E9210" s="6" t="s">
        <v>21280</v>
      </c>
      <c r="F9210" t="s">
        <v>21</v>
      </c>
      <c r="G9210">
        <v>1</v>
      </c>
      <c r="H9210">
        <v>1</v>
      </c>
      <c r="I9210">
        <v>49</v>
      </c>
      <c r="J9210">
        <v>1</v>
      </c>
      <c r="K9210">
        <v>273.95</v>
      </c>
      <c r="L9210" t="str">
        <f t="shared" si="858"/>
        <v/>
      </c>
      <c r="M9210">
        <v>1</v>
      </c>
      <c r="N9210" t="str">
        <f t="shared" si="859"/>
        <v/>
      </c>
      <c r="O9210">
        <v>95</v>
      </c>
      <c r="P9210" s="11">
        <v>1</v>
      </c>
      <c r="Q9210" s="11">
        <v>2.04081632653061E-2</v>
      </c>
      <c r="R9210" s="12">
        <v>273.95</v>
      </c>
      <c r="S9210" t="s">
        <v>22</v>
      </c>
      <c r="T9210">
        <v>1</v>
      </c>
      <c r="U9210">
        <f t="shared" si="860"/>
        <v>2</v>
      </c>
      <c r="V9210">
        <f t="shared" si="861"/>
        <v>1</v>
      </c>
      <c r="W9210">
        <f t="shared" si="862"/>
        <v>3</v>
      </c>
      <c r="X9210" t="str">
        <f t="shared" si="863"/>
        <v>213</v>
      </c>
      <c r="Y9210" t="str">
        <f>IF(Table1[[#This Row],[RFM_Score]]="555","Champion", IF(AND(J9210&gt;=4,V9210&gt;=4),"Loyal", IF(U9210&lt;=2,"At Risk", IF(W9210&gt;=4,"Potential Loyalist","Others"))))</f>
        <v>At Risk</v>
      </c>
    </row>
    <row r="9211" spans="1:25">
      <c r="A9211" t="s">
        <v>2493</v>
      </c>
      <c r="B9211">
        <v>28</v>
      </c>
      <c r="C9211" t="s">
        <v>24</v>
      </c>
      <c r="D9211" t="s">
        <v>49</v>
      </c>
      <c r="E9211" s="6" t="s">
        <v>21281</v>
      </c>
      <c r="F9211" t="s">
        <v>62</v>
      </c>
      <c r="G9211">
        <v>0</v>
      </c>
      <c r="H9211">
        <v>0</v>
      </c>
      <c r="I9211">
        <v>41</v>
      </c>
      <c r="J9211">
        <v>4</v>
      </c>
      <c r="K9211">
        <v>273.87</v>
      </c>
      <c r="L9211" t="str">
        <f t="shared" si="858"/>
        <v/>
      </c>
      <c r="M9211">
        <v>1</v>
      </c>
      <c r="N9211" t="str">
        <f t="shared" si="859"/>
        <v/>
      </c>
      <c r="O9211">
        <v>14</v>
      </c>
      <c r="P9211" s="11">
        <v>0</v>
      </c>
      <c r="Q9211" s="11">
        <v>9.7560975609756101E-2</v>
      </c>
      <c r="R9211" s="12">
        <v>273.87</v>
      </c>
      <c r="S9211" t="s">
        <v>22</v>
      </c>
      <c r="T9211">
        <v>0</v>
      </c>
      <c r="U9211">
        <f t="shared" si="860"/>
        <v>5</v>
      </c>
      <c r="V9211">
        <f t="shared" si="861"/>
        <v>1</v>
      </c>
      <c r="W9211">
        <f t="shared" si="862"/>
        <v>3</v>
      </c>
      <c r="X9211" t="str">
        <f t="shared" si="863"/>
        <v>513</v>
      </c>
      <c r="Y9211" t="str">
        <f>IF(Table1[[#This Row],[RFM_Score]]="555","Champion", IF(AND(J9211&gt;=4,V9211&gt;=4),"Loyal", IF(U9211&lt;=2,"At Risk", IF(W9211&gt;=4,"Potential Loyalist","Others"))))</f>
        <v>Others</v>
      </c>
    </row>
    <row r="9212" spans="1:25">
      <c r="A9212" t="s">
        <v>6433</v>
      </c>
      <c r="B9212">
        <v>36</v>
      </c>
      <c r="C9212" t="s">
        <v>24</v>
      </c>
      <c r="D9212" t="s">
        <v>46</v>
      </c>
      <c r="E9212" s="6" t="s">
        <v>21282</v>
      </c>
      <c r="F9212" t="s">
        <v>30</v>
      </c>
      <c r="G9212">
        <v>3</v>
      </c>
      <c r="H9212">
        <v>2</v>
      </c>
      <c r="I9212">
        <v>55</v>
      </c>
      <c r="J9212">
        <v>3</v>
      </c>
      <c r="K9212">
        <v>273.74</v>
      </c>
      <c r="L9212" t="str">
        <f t="shared" si="858"/>
        <v/>
      </c>
      <c r="M9212">
        <v>1</v>
      </c>
      <c r="N9212" t="str">
        <f t="shared" si="859"/>
        <v/>
      </c>
      <c r="O9212">
        <v>25</v>
      </c>
      <c r="P9212" s="11">
        <v>0.66666666666666596</v>
      </c>
      <c r="Q9212" s="11">
        <v>5.4545454545454501E-2</v>
      </c>
      <c r="R9212" s="12">
        <v>273.74</v>
      </c>
      <c r="S9212" t="s">
        <v>22</v>
      </c>
      <c r="T9212">
        <v>0</v>
      </c>
      <c r="U9212">
        <f t="shared" si="860"/>
        <v>4</v>
      </c>
      <c r="V9212">
        <f t="shared" si="861"/>
        <v>1</v>
      </c>
      <c r="W9212">
        <f t="shared" si="862"/>
        <v>3</v>
      </c>
      <c r="X9212" t="str">
        <f t="shared" si="863"/>
        <v>413</v>
      </c>
      <c r="Y9212" t="str">
        <f>IF(Table1[[#This Row],[RFM_Score]]="555","Champion", IF(AND(J9212&gt;=4,V9212&gt;=4),"Loyal", IF(U9212&lt;=2,"At Risk", IF(W9212&gt;=4,"Potential Loyalist","Others"))))</f>
        <v>Others</v>
      </c>
    </row>
    <row r="9213" spans="1:25">
      <c r="A9213" t="s">
        <v>4784</v>
      </c>
      <c r="B9213">
        <v>21</v>
      </c>
      <c r="C9213" t="s">
        <v>19</v>
      </c>
      <c r="D9213" t="s">
        <v>41</v>
      </c>
      <c r="E9213" s="6" t="s">
        <v>21283</v>
      </c>
      <c r="F9213" t="s">
        <v>26</v>
      </c>
      <c r="G9213">
        <v>6</v>
      </c>
      <c r="H9213">
        <v>0</v>
      </c>
      <c r="I9213">
        <v>46</v>
      </c>
      <c r="J9213">
        <v>2</v>
      </c>
      <c r="K9213">
        <v>273.63</v>
      </c>
      <c r="L9213" t="str">
        <f t="shared" si="858"/>
        <v/>
      </c>
      <c r="M9213">
        <v>1</v>
      </c>
      <c r="N9213" t="str">
        <f t="shared" si="859"/>
        <v/>
      </c>
      <c r="O9213">
        <v>24</v>
      </c>
      <c r="P9213" s="11">
        <v>0</v>
      </c>
      <c r="Q9213" s="11">
        <v>4.3478260869565202E-2</v>
      </c>
      <c r="R9213" s="12">
        <v>273.63</v>
      </c>
      <c r="S9213" t="s">
        <v>22</v>
      </c>
      <c r="T9213">
        <v>0</v>
      </c>
      <c r="U9213">
        <f t="shared" si="860"/>
        <v>4</v>
      </c>
      <c r="V9213">
        <f t="shared" si="861"/>
        <v>1</v>
      </c>
      <c r="W9213">
        <f t="shared" si="862"/>
        <v>3</v>
      </c>
      <c r="X9213" t="str">
        <f t="shared" si="863"/>
        <v>413</v>
      </c>
      <c r="Y9213" t="str">
        <f>IF(Table1[[#This Row],[RFM_Score]]="555","Champion", IF(AND(J9213&gt;=4,V9213&gt;=4),"Loyal", IF(U9213&lt;=2,"At Risk", IF(W9213&gt;=4,"Potential Loyalist","Others"))))</f>
        <v>Others</v>
      </c>
    </row>
    <row r="9214" spans="1:25">
      <c r="A9214" t="s">
        <v>6421</v>
      </c>
      <c r="B9214">
        <v>40</v>
      </c>
      <c r="C9214" t="s">
        <v>19</v>
      </c>
      <c r="D9214" t="s">
        <v>25</v>
      </c>
      <c r="E9214" s="6" t="s">
        <v>21284</v>
      </c>
      <c r="F9214" t="s">
        <v>26</v>
      </c>
      <c r="G9214">
        <v>4</v>
      </c>
      <c r="H9214">
        <v>1</v>
      </c>
      <c r="I9214">
        <v>55</v>
      </c>
      <c r="J9214">
        <v>5</v>
      </c>
      <c r="K9214">
        <v>273.61</v>
      </c>
      <c r="L9214" t="str">
        <f t="shared" si="858"/>
        <v/>
      </c>
      <c r="M9214">
        <v>1</v>
      </c>
      <c r="N9214" t="str">
        <f t="shared" si="859"/>
        <v/>
      </c>
      <c r="O9214">
        <v>13</v>
      </c>
      <c r="P9214" s="11">
        <v>0.25</v>
      </c>
      <c r="Q9214" s="11">
        <v>9.0909090909090898E-2</v>
      </c>
      <c r="R9214" s="12">
        <v>273.61</v>
      </c>
      <c r="S9214" t="s">
        <v>22</v>
      </c>
      <c r="T9214">
        <v>0</v>
      </c>
      <c r="U9214">
        <f t="shared" si="860"/>
        <v>5</v>
      </c>
      <c r="V9214">
        <f t="shared" si="861"/>
        <v>1</v>
      </c>
      <c r="W9214">
        <f t="shared" si="862"/>
        <v>3</v>
      </c>
      <c r="X9214" t="str">
        <f t="shared" si="863"/>
        <v>513</v>
      </c>
      <c r="Y9214" t="str">
        <f>IF(Table1[[#This Row],[RFM_Score]]="555","Champion", IF(AND(J9214&gt;=4,V9214&gt;=4),"Loyal", IF(U9214&lt;=2,"At Risk", IF(W9214&gt;=4,"Potential Loyalist","Others"))))</f>
        <v>Others</v>
      </c>
    </row>
    <row r="9215" spans="1:25">
      <c r="A9215" t="s">
        <v>10051</v>
      </c>
      <c r="B9215">
        <v>44</v>
      </c>
      <c r="C9215" t="s">
        <v>24</v>
      </c>
      <c r="D9215" t="s">
        <v>29</v>
      </c>
      <c r="E9215" s="6" t="s">
        <v>21285</v>
      </c>
      <c r="F9215" t="s">
        <v>26</v>
      </c>
      <c r="G9215">
        <v>3</v>
      </c>
      <c r="H9215">
        <v>1</v>
      </c>
      <c r="I9215">
        <v>47</v>
      </c>
      <c r="J9215">
        <v>3</v>
      </c>
      <c r="K9215">
        <v>273.16000000000003</v>
      </c>
      <c r="L9215" t="str">
        <f t="shared" si="858"/>
        <v/>
      </c>
      <c r="M9215">
        <v>1</v>
      </c>
      <c r="N9215" t="str">
        <f t="shared" si="859"/>
        <v/>
      </c>
      <c r="O9215">
        <v>45</v>
      </c>
      <c r="P9215" s="11">
        <v>0.33333333333333298</v>
      </c>
      <c r="Q9215" s="11">
        <v>6.3829787234042507E-2</v>
      </c>
      <c r="R9215" s="12">
        <v>273.16000000000003</v>
      </c>
      <c r="S9215" t="s">
        <v>22</v>
      </c>
      <c r="T9215">
        <v>1</v>
      </c>
      <c r="U9215">
        <f t="shared" si="860"/>
        <v>3</v>
      </c>
      <c r="V9215">
        <f t="shared" si="861"/>
        <v>1</v>
      </c>
      <c r="W9215">
        <f t="shared" si="862"/>
        <v>3</v>
      </c>
      <c r="X9215" t="str">
        <f t="shared" si="863"/>
        <v>313</v>
      </c>
      <c r="Y9215" t="str">
        <f>IF(Table1[[#This Row],[RFM_Score]]="555","Champion", IF(AND(J9215&gt;=4,V9215&gt;=4),"Loyal", IF(U9215&lt;=2,"At Risk", IF(W9215&gt;=4,"Potential Loyalist","Others"))))</f>
        <v>Others</v>
      </c>
    </row>
    <row r="9216" spans="1:25">
      <c r="A9216" t="s">
        <v>4174</v>
      </c>
      <c r="B9216">
        <v>39</v>
      </c>
      <c r="C9216" t="s">
        <v>24</v>
      </c>
      <c r="D9216" t="s">
        <v>25</v>
      </c>
      <c r="E9216" s="6" t="s">
        <v>21286</v>
      </c>
      <c r="F9216" t="s">
        <v>37</v>
      </c>
      <c r="G9216">
        <v>3</v>
      </c>
      <c r="H9216">
        <v>0</v>
      </c>
      <c r="I9216">
        <v>43</v>
      </c>
      <c r="J9216">
        <v>2</v>
      </c>
      <c r="K9216">
        <v>273.07</v>
      </c>
      <c r="L9216" t="str">
        <f t="shared" si="858"/>
        <v/>
      </c>
      <c r="M9216">
        <v>1</v>
      </c>
      <c r="N9216" t="str">
        <f t="shared" si="859"/>
        <v/>
      </c>
      <c r="O9216">
        <v>35</v>
      </c>
      <c r="P9216" s="11">
        <v>0</v>
      </c>
      <c r="Q9216" s="11">
        <v>4.6511627906976702E-2</v>
      </c>
      <c r="R9216" s="12">
        <v>273.07</v>
      </c>
      <c r="S9216" t="s">
        <v>22</v>
      </c>
      <c r="T9216">
        <v>0</v>
      </c>
      <c r="U9216">
        <f t="shared" si="860"/>
        <v>4</v>
      </c>
      <c r="V9216">
        <f t="shared" si="861"/>
        <v>1</v>
      </c>
      <c r="W9216">
        <f t="shared" si="862"/>
        <v>3</v>
      </c>
      <c r="X9216" t="str">
        <f t="shared" si="863"/>
        <v>413</v>
      </c>
      <c r="Y9216" t="str">
        <f>IF(Table1[[#This Row],[RFM_Score]]="555","Champion", IF(AND(J9216&gt;=4,V9216&gt;=4),"Loyal", IF(U9216&lt;=2,"At Risk", IF(W9216&gt;=4,"Potential Loyalist","Others"))))</f>
        <v>Others</v>
      </c>
    </row>
    <row r="9217" spans="1:25">
      <c r="A9217" t="s">
        <v>9530</v>
      </c>
      <c r="B9217">
        <v>39</v>
      </c>
      <c r="C9217" t="s">
        <v>19</v>
      </c>
      <c r="D9217" t="s">
        <v>46</v>
      </c>
      <c r="E9217" s="6" t="s">
        <v>21287</v>
      </c>
      <c r="F9217" t="s">
        <v>62</v>
      </c>
      <c r="G9217">
        <v>1</v>
      </c>
      <c r="H9217">
        <v>0</v>
      </c>
      <c r="I9217">
        <v>56</v>
      </c>
      <c r="J9217">
        <v>2</v>
      </c>
      <c r="K9217">
        <v>273.06</v>
      </c>
      <c r="L9217" t="str">
        <f t="shared" si="858"/>
        <v/>
      </c>
      <c r="M9217">
        <v>1</v>
      </c>
      <c r="N9217" t="str">
        <f t="shared" si="859"/>
        <v/>
      </c>
      <c r="O9217">
        <v>0</v>
      </c>
      <c r="P9217" s="11">
        <v>0</v>
      </c>
      <c r="Q9217" s="11">
        <v>3.5714285714285698E-2</v>
      </c>
      <c r="R9217" s="12">
        <v>273.06</v>
      </c>
      <c r="S9217" t="s">
        <v>22</v>
      </c>
      <c r="T9217">
        <v>0</v>
      </c>
      <c r="U9217">
        <f t="shared" si="860"/>
        <v>5</v>
      </c>
      <c r="V9217">
        <f t="shared" si="861"/>
        <v>1</v>
      </c>
      <c r="W9217">
        <f t="shared" si="862"/>
        <v>3</v>
      </c>
      <c r="X9217" t="str">
        <f t="shared" si="863"/>
        <v>513</v>
      </c>
      <c r="Y9217" t="str">
        <f>IF(Table1[[#This Row],[RFM_Score]]="555","Champion", IF(AND(J9217&gt;=4,V9217&gt;=4),"Loyal", IF(U9217&lt;=2,"At Risk", IF(W9217&gt;=4,"Potential Loyalist","Others"))))</f>
        <v>Others</v>
      </c>
    </row>
    <row r="9218" spans="1:25">
      <c r="A9218" t="s">
        <v>3963</v>
      </c>
      <c r="B9218">
        <v>46</v>
      </c>
      <c r="C9218" t="s">
        <v>24</v>
      </c>
      <c r="D9218" t="s">
        <v>35</v>
      </c>
      <c r="E9218" s="6" t="s">
        <v>21288</v>
      </c>
      <c r="F9218" t="s">
        <v>26</v>
      </c>
      <c r="G9218">
        <v>6</v>
      </c>
      <c r="H9218">
        <v>3</v>
      </c>
      <c r="I9218">
        <v>48</v>
      </c>
      <c r="J9218">
        <v>3</v>
      </c>
      <c r="K9218">
        <v>273</v>
      </c>
      <c r="L9218" t="str">
        <f t="shared" ref="L9218:L9281" si="864">IF(OR(K9218&lt;$AC$10, K9218&gt;$AC$11), "OUTLIER", "")</f>
        <v/>
      </c>
      <c r="M9218">
        <v>1</v>
      </c>
      <c r="N9218" t="str">
        <f t="shared" ref="N9218:N9281" si="865">IF(OR(M9218&lt;$AC$16, M9218&gt;$AC$17), "OUTLIER", "")</f>
        <v/>
      </c>
      <c r="O9218">
        <v>5</v>
      </c>
      <c r="P9218" s="11">
        <v>0.5</v>
      </c>
      <c r="Q9218" s="11">
        <v>6.25E-2</v>
      </c>
      <c r="R9218" s="12">
        <v>273</v>
      </c>
      <c r="S9218" t="s">
        <v>22</v>
      </c>
      <c r="T9218">
        <v>0</v>
      </c>
      <c r="U9218">
        <f t="shared" ref="U9218:U9281" si="866">IF(O9218&lt;=20,5,IF(O9218&lt;=40,4,IF(O9218&lt;=70,3,IF(O9218&lt;=100,2,1))))</f>
        <v>5</v>
      </c>
      <c r="V9218">
        <f t="shared" ref="V9218:V9281" si="867">IF(M9218&gt;=11,5,IF(M9218&gt;=9,4,IF(M9218&gt;=7,3,IF(M9218&gt;=5,2,1))))</f>
        <v>1</v>
      </c>
      <c r="W9218">
        <f t="shared" ref="W9218:W9281" si="868">IF(K9218&gt;=500,5,IF(K9218&gt;=300,4,IF(K9218&gt;=150,3,IF(K9218&gt;=50,2,1))))</f>
        <v>3</v>
      </c>
      <c r="X9218" t="str">
        <f t="shared" ref="X9218:X9281" si="869">U9218 &amp; V9218 &amp; W9218</f>
        <v>513</v>
      </c>
      <c r="Y9218" t="str">
        <f>IF(Table1[[#This Row],[RFM_Score]]="555","Champion", IF(AND(J9218&gt;=4,V9218&gt;=4),"Loyal", IF(U9218&lt;=2,"At Risk", IF(W9218&gt;=4,"Potential Loyalist","Others"))))</f>
        <v>Others</v>
      </c>
    </row>
    <row r="9219" spans="1:25">
      <c r="A9219" t="s">
        <v>11024</v>
      </c>
      <c r="B9219">
        <v>32</v>
      </c>
      <c r="C9219" t="s">
        <v>24</v>
      </c>
      <c r="D9219" t="s">
        <v>49</v>
      </c>
      <c r="E9219" s="6" t="s">
        <v>21289</v>
      </c>
      <c r="F9219" t="s">
        <v>21</v>
      </c>
      <c r="G9219">
        <v>3</v>
      </c>
      <c r="H9219">
        <v>1</v>
      </c>
      <c r="I9219">
        <v>55</v>
      </c>
      <c r="J9219">
        <v>2</v>
      </c>
      <c r="K9219">
        <v>272.57</v>
      </c>
      <c r="L9219" t="str">
        <f t="shared" si="864"/>
        <v/>
      </c>
      <c r="M9219">
        <v>1</v>
      </c>
      <c r="N9219" t="str">
        <f t="shared" si="865"/>
        <v/>
      </c>
      <c r="O9219">
        <v>29</v>
      </c>
      <c r="P9219" s="11">
        <v>0.33333333333333298</v>
      </c>
      <c r="Q9219" s="11">
        <v>3.6363636363636299E-2</v>
      </c>
      <c r="R9219" s="12">
        <v>272.57</v>
      </c>
      <c r="S9219" t="s">
        <v>22</v>
      </c>
      <c r="T9219">
        <v>0</v>
      </c>
      <c r="U9219">
        <f t="shared" si="866"/>
        <v>4</v>
      </c>
      <c r="V9219">
        <f t="shared" si="867"/>
        <v>1</v>
      </c>
      <c r="W9219">
        <f t="shared" si="868"/>
        <v>3</v>
      </c>
      <c r="X9219" t="str">
        <f t="shared" si="869"/>
        <v>413</v>
      </c>
      <c r="Y9219" t="str">
        <f>IF(Table1[[#This Row],[RFM_Score]]="555","Champion", IF(AND(J9219&gt;=4,V9219&gt;=4),"Loyal", IF(U9219&lt;=2,"At Risk", IF(W9219&gt;=4,"Potential Loyalist","Others"))))</f>
        <v>Others</v>
      </c>
    </row>
    <row r="9220" spans="1:25">
      <c r="A9220" t="s">
        <v>7027</v>
      </c>
      <c r="B9220">
        <v>42</v>
      </c>
      <c r="C9220" t="s">
        <v>24</v>
      </c>
      <c r="D9220" t="s">
        <v>46</v>
      </c>
      <c r="E9220" s="6" t="s">
        <v>21290</v>
      </c>
      <c r="F9220" t="s">
        <v>37</v>
      </c>
      <c r="G9220">
        <v>0</v>
      </c>
      <c r="H9220">
        <v>0</v>
      </c>
      <c r="I9220">
        <v>46</v>
      </c>
      <c r="J9220">
        <v>3</v>
      </c>
      <c r="K9220">
        <v>272.44</v>
      </c>
      <c r="L9220" t="str">
        <f t="shared" si="864"/>
        <v/>
      </c>
      <c r="M9220">
        <v>1</v>
      </c>
      <c r="N9220" t="str">
        <f t="shared" si="865"/>
        <v/>
      </c>
      <c r="O9220">
        <v>31</v>
      </c>
      <c r="P9220" s="11">
        <v>0</v>
      </c>
      <c r="Q9220" s="11">
        <v>6.5217391304347797E-2</v>
      </c>
      <c r="R9220" s="12">
        <v>272.44</v>
      </c>
      <c r="S9220" t="s">
        <v>22</v>
      </c>
      <c r="T9220">
        <v>0</v>
      </c>
      <c r="U9220">
        <f t="shared" si="866"/>
        <v>4</v>
      </c>
      <c r="V9220">
        <f t="shared" si="867"/>
        <v>1</v>
      </c>
      <c r="W9220">
        <f t="shared" si="868"/>
        <v>3</v>
      </c>
      <c r="X9220" t="str">
        <f t="shared" si="869"/>
        <v>413</v>
      </c>
      <c r="Y9220" t="str">
        <f>IF(Table1[[#This Row],[RFM_Score]]="555","Champion", IF(AND(J9220&gt;=4,V9220&gt;=4),"Loyal", IF(U9220&lt;=2,"At Risk", IF(W9220&gt;=4,"Potential Loyalist","Others"))))</f>
        <v>Others</v>
      </c>
    </row>
    <row r="9221" spans="1:25">
      <c r="A9221" t="s">
        <v>8586</v>
      </c>
      <c r="B9221">
        <v>31</v>
      </c>
      <c r="C9221" t="s">
        <v>24</v>
      </c>
      <c r="D9221" t="s">
        <v>25</v>
      </c>
      <c r="E9221" s="6" t="s">
        <v>21291</v>
      </c>
      <c r="F9221" t="s">
        <v>37</v>
      </c>
      <c r="G9221">
        <v>2</v>
      </c>
      <c r="H9221">
        <v>0</v>
      </c>
      <c r="I9221">
        <v>50</v>
      </c>
      <c r="J9221">
        <v>2</v>
      </c>
      <c r="K9221">
        <v>272.42</v>
      </c>
      <c r="L9221" t="str">
        <f t="shared" si="864"/>
        <v/>
      </c>
      <c r="M9221">
        <v>1</v>
      </c>
      <c r="N9221" t="str">
        <f t="shared" si="865"/>
        <v/>
      </c>
      <c r="O9221">
        <v>13</v>
      </c>
      <c r="P9221" s="11">
        <v>0</v>
      </c>
      <c r="Q9221" s="11">
        <v>0.04</v>
      </c>
      <c r="R9221" s="12">
        <v>272.42</v>
      </c>
      <c r="S9221" t="s">
        <v>22</v>
      </c>
      <c r="T9221">
        <v>0</v>
      </c>
      <c r="U9221">
        <f t="shared" si="866"/>
        <v>5</v>
      </c>
      <c r="V9221">
        <f t="shared" si="867"/>
        <v>1</v>
      </c>
      <c r="W9221">
        <f t="shared" si="868"/>
        <v>3</v>
      </c>
      <c r="X9221" t="str">
        <f t="shared" si="869"/>
        <v>513</v>
      </c>
      <c r="Y9221" t="str">
        <f>IF(Table1[[#This Row],[RFM_Score]]="555","Champion", IF(AND(J9221&gt;=4,V9221&gt;=4),"Loyal", IF(U9221&lt;=2,"At Risk", IF(W9221&gt;=4,"Potential Loyalist","Others"))))</f>
        <v>Others</v>
      </c>
    </row>
    <row r="9222" spans="1:25">
      <c r="A9222" t="s">
        <v>916</v>
      </c>
      <c r="B9222">
        <v>49</v>
      </c>
      <c r="C9222" t="s">
        <v>24</v>
      </c>
      <c r="D9222" t="s">
        <v>25</v>
      </c>
      <c r="E9222" s="6" t="s">
        <v>21292</v>
      </c>
      <c r="F9222" t="s">
        <v>30</v>
      </c>
      <c r="G9222">
        <v>1</v>
      </c>
      <c r="H9222">
        <v>0</v>
      </c>
      <c r="I9222">
        <v>52</v>
      </c>
      <c r="J9222">
        <v>4</v>
      </c>
      <c r="K9222">
        <v>272.36</v>
      </c>
      <c r="L9222" t="str">
        <f t="shared" si="864"/>
        <v/>
      </c>
      <c r="M9222">
        <v>1</v>
      </c>
      <c r="N9222" t="str">
        <f t="shared" si="865"/>
        <v/>
      </c>
      <c r="O9222">
        <v>24</v>
      </c>
      <c r="P9222" s="11">
        <v>0</v>
      </c>
      <c r="Q9222" s="11">
        <v>7.69230769230769E-2</v>
      </c>
      <c r="R9222" s="12">
        <v>272.36</v>
      </c>
      <c r="S9222" t="s">
        <v>22</v>
      </c>
      <c r="T9222">
        <v>0</v>
      </c>
      <c r="U9222">
        <f t="shared" si="866"/>
        <v>4</v>
      </c>
      <c r="V9222">
        <f t="shared" si="867"/>
        <v>1</v>
      </c>
      <c r="W9222">
        <f t="shared" si="868"/>
        <v>3</v>
      </c>
      <c r="X9222" t="str">
        <f t="shared" si="869"/>
        <v>413</v>
      </c>
      <c r="Y9222" t="str">
        <f>IF(Table1[[#This Row],[RFM_Score]]="555","Champion", IF(AND(J9222&gt;=4,V9222&gt;=4),"Loyal", IF(U9222&lt;=2,"At Risk", IF(W9222&gt;=4,"Potential Loyalist","Others"))))</f>
        <v>Others</v>
      </c>
    </row>
    <row r="9223" spans="1:25">
      <c r="A9223" t="s">
        <v>3724</v>
      </c>
      <c r="B9223">
        <v>38</v>
      </c>
      <c r="C9223" t="s">
        <v>19</v>
      </c>
      <c r="D9223" t="s">
        <v>49</v>
      </c>
      <c r="E9223" s="6" t="s">
        <v>21293</v>
      </c>
      <c r="F9223" t="s">
        <v>26</v>
      </c>
      <c r="G9223">
        <v>6</v>
      </c>
      <c r="H9223">
        <v>3</v>
      </c>
      <c r="I9223">
        <v>49</v>
      </c>
      <c r="J9223">
        <v>6</v>
      </c>
      <c r="K9223">
        <v>272.35000000000002</v>
      </c>
      <c r="L9223" t="str">
        <f t="shared" si="864"/>
        <v/>
      </c>
      <c r="M9223">
        <v>1</v>
      </c>
      <c r="N9223" t="str">
        <f t="shared" si="865"/>
        <v/>
      </c>
      <c r="O9223">
        <v>16</v>
      </c>
      <c r="P9223" s="11">
        <v>0.5</v>
      </c>
      <c r="Q9223" s="11">
        <v>0.122448979591836</v>
      </c>
      <c r="R9223" s="12">
        <v>272.35000000000002</v>
      </c>
      <c r="S9223" t="s">
        <v>22</v>
      </c>
      <c r="T9223">
        <v>0</v>
      </c>
      <c r="U9223">
        <f t="shared" si="866"/>
        <v>5</v>
      </c>
      <c r="V9223">
        <f t="shared" si="867"/>
        <v>1</v>
      </c>
      <c r="W9223">
        <f t="shared" si="868"/>
        <v>3</v>
      </c>
      <c r="X9223" t="str">
        <f t="shared" si="869"/>
        <v>513</v>
      </c>
      <c r="Y9223" t="str">
        <f>IF(Table1[[#This Row],[RFM_Score]]="555","Champion", IF(AND(J9223&gt;=4,V9223&gt;=4),"Loyal", IF(U9223&lt;=2,"At Risk", IF(W9223&gt;=4,"Potential Loyalist","Others"))))</f>
        <v>Others</v>
      </c>
    </row>
    <row r="9224" spans="1:25">
      <c r="A9224" t="s">
        <v>869</v>
      </c>
      <c r="B9224">
        <v>22</v>
      </c>
      <c r="C9224" t="s">
        <v>19</v>
      </c>
      <c r="D9224" t="s">
        <v>41</v>
      </c>
      <c r="E9224" s="6" t="s">
        <v>21294</v>
      </c>
      <c r="F9224" t="s">
        <v>21</v>
      </c>
      <c r="G9224">
        <v>9</v>
      </c>
      <c r="H9224">
        <v>2</v>
      </c>
      <c r="I9224">
        <v>49</v>
      </c>
      <c r="J9224">
        <v>5</v>
      </c>
      <c r="K9224">
        <v>271.64</v>
      </c>
      <c r="L9224" t="str">
        <f t="shared" si="864"/>
        <v/>
      </c>
      <c r="M9224">
        <v>1</v>
      </c>
      <c r="N9224" t="str">
        <f t="shared" si="865"/>
        <v/>
      </c>
      <c r="O9224">
        <v>19</v>
      </c>
      <c r="P9224" s="11">
        <v>0.22222222222222199</v>
      </c>
      <c r="Q9224" s="11">
        <v>0.10204081632653</v>
      </c>
      <c r="R9224" s="12">
        <v>271.64</v>
      </c>
      <c r="S9224" t="s">
        <v>22</v>
      </c>
      <c r="T9224">
        <v>0</v>
      </c>
      <c r="U9224">
        <f t="shared" si="866"/>
        <v>5</v>
      </c>
      <c r="V9224">
        <f t="shared" si="867"/>
        <v>1</v>
      </c>
      <c r="W9224">
        <f t="shared" si="868"/>
        <v>3</v>
      </c>
      <c r="X9224" t="str">
        <f t="shared" si="869"/>
        <v>513</v>
      </c>
      <c r="Y9224" t="str">
        <f>IF(Table1[[#This Row],[RFM_Score]]="555","Champion", IF(AND(J9224&gt;=4,V9224&gt;=4),"Loyal", IF(U9224&lt;=2,"At Risk", IF(W9224&gt;=4,"Potential Loyalist","Others"))))</f>
        <v>Others</v>
      </c>
    </row>
    <row r="9225" spans="1:25">
      <c r="A9225" t="s">
        <v>1937</v>
      </c>
      <c r="B9225">
        <v>43</v>
      </c>
      <c r="C9225" t="s">
        <v>24</v>
      </c>
      <c r="D9225" t="s">
        <v>46</v>
      </c>
      <c r="E9225" s="6" t="s">
        <v>21295</v>
      </c>
      <c r="F9225" t="s">
        <v>30</v>
      </c>
      <c r="G9225">
        <v>3</v>
      </c>
      <c r="H9225">
        <v>0</v>
      </c>
      <c r="I9225">
        <v>44</v>
      </c>
      <c r="J9225">
        <v>3</v>
      </c>
      <c r="K9225">
        <v>271.11</v>
      </c>
      <c r="L9225" t="str">
        <f t="shared" si="864"/>
        <v/>
      </c>
      <c r="M9225">
        <v>1</v>
      </c>
      <c r="N9225" t="str">
        <f t="shared" si="865"/>
        <v/>
      </c>
      <c r="O9225">
        <v>13</v>
      </c>
      <c r="P9225" s="11">
        <v>0</v>
      </c>
      <c r="Q9225" s="11">
        <v>6.8181818181818094E-2</v>
      </c>
      <c r="R9225" s="12">
        <v>271.11</v>
      </c>
      <c r="S9225" t="s">
        <v>22</v>
      </c>
      <c r="T9225">
        <v>0</v>
      </c>
      <c r="U9225">
        <f t="shared" si="866"/>
        <v>5</v>
      </c>
      <c r="V9225">
        <f t="shared" si="867"/>
        <v>1</v>
      </c>
      <c r="W9225">
        <f t="shared" si="868"/>
        <v>3</v>
      </c>
      <c r="X9225" t="str">
        <f t="shared" si="869"/>
        <v>513</v>
      </c>
      <c r="Y9225" t="str">
        <f>IF(Table1[[#This Row],[RFM_Score]]="555","Champion", IF(AND(J9225&gt;=4,V9225&gt;=4),"Loyal", IF(U9225&lt;=2,"At Risk", IF(W9225&gt;=4,"Potential Loyalist","Others"))))</f>
        <v>Others</v>
      </c>
    </row>
    <row r="9226" spans="1:25">
      <c r="A9226" t="s">
        <v>10487</v>
      </c>
      <c r="B9226">
        <v>40</v>
      </c>
      <c r="C9226" t="s">
        <v>24</v>
      </c>
      <c r="D9226" t="s">
        <v>29</v>
      </c>
      <c r="E9226" s="6" t="s">
        <v>21296</v>
      </c>
      <c r="F9226" t="s">
        <v>62</v>
      </c>
      <c r="G9226">
        <v>4</v>
      </c>
      <c r="H9226">
        <v>0</v>
      </c>
      <c r="I9226">
        <v>46</v>
      </c>
      <c r="J9226">
        <v>2</v>
      </c>
      <c r="K9226">
        <v>270.93</v>
      </c>
      <c r="L9226" t="str">
        <f t="shared" si="864"/>
        <v/>
      </c>
      <c r="M9226">
        <v>1</v>
      </c>
      <c r="N9226" t="str">
        <f t="shared" si="865"/>
        <v/>
      </c>
      <c r="O9226">
        <v>7</v>
      </c>
      <c r="P9226" s="11">
        <v>0</v>
      </c>
      <c r="Q9226" s="11">
        <v>4.3478260869565202E-2</v>
      </c>
      <c r="R9226" s="12">
        <v>270.93</v>
      </c>
      <c r="S9226" t="s">
        <v>22</v>
      </c>
      <c r="T9226">
        <v>0</v>
      </c>
      <c r="U9226">
        <f t="shared" si="866"/>
        <v>5</v>
      </c>
      <c r="V9226">
        <f t="shared" si="867"/>
        <v>1</v>
      </c>
      <c r="W9226">
        <f t="shared" si="868"/>
        <v>3</v>
      </c>
      <c r="X9226" t="str">
        <f t="shared" si="869"/>
        <v>513</v>
      </c>
      <c r="Y9226" t="str">
        <f>IF(Table1[[#This Row],[RFM_Score]]="555","Champion", IF(AND(J9226&gt;=4,V9226&gt;=4),"Loyal", IF(U9226&lt;=2,"At Risk", IF(W9226&gt;=4,"Potential Loyalist","Others"))))</f>
        <v>Others</v>
      </c>
    </row>
    <row r="9227" spans="1:25">
      <c r="A9227" t="s">
        <v>4969</v>
      </c>
      <c r="B9227">
        <v>53</v>
      </c>
      <c r="C9227" t="s">
        <v>19</v>
      </c>
      <c r="D9227" t="s">
        <v>25</v>
      </c>
      <c r="E9227" s="6" t="s">
        <v>21297</v>
      </c>
      <c r="F9227" t="s">
        <v>62</v>
      </c>
      <c r="G9227">
        <v>2</v>
      </c>
      <c r="H9227">
        <v>1</v>
      </c>
      <c r="I9227">
        <v>60</v>
      </c>
      <c r="J9227">
        <v>3</v>
      </c>
      <c r="K9227">
        <v>270.22000000000003</v>
      </c>
      <c r="L9227" t="str">
        <f t="shared" si="864"/>
        <v/>
      </c>
      <c r="M9227">
        <v>1</v>
      </c>
      <c r="N9227" t="str">
        <f t="shared" si="865"/>
        <v/>
      </c>
      <c r="O9227">
        <v>32</v>
      </c>
      <c r="P9227" s="11">
        <v>0.5</v>
      </c>
      <c r="Q9227" s="11">
        <v>0.05</v>
      </c>
      <c r="R9227" s="12">
        <v>270.22000000000003</v>
      </c>
      <c r="S9227" t="s">
        <v>22</v>
      </c>
      <c r="T9227">
        <v>0</v>
      </c>
      <c r="U9227">
        <f t="shared" si="866"/>
        <v>4</v>
      </c>
      <c r="V9227">
        <f t="shared" si="867"/>
        <v>1</v>
      </c>
      <c r="W9227">
        <f t="shared" si="868"/>
        <v>3</v>
      </c>
      <c r="X9227" t="str">
        <f t="shared" si="869"/>
        <v>413</v>
      </c>
      <c r="Y9227" t="str">
        <f>IF(Table1[[#This Row],[RFM_Score]]="555","Champion", IF(AND(J9227&gt;=4,V9227&gt;=4),"Loyal", IF(U9227&lt;=2,"At Risk", IF(W9227&gt;=4,"Potential Loyalist","Others"))))</f>
        <v>Others</v>
      </c>
    </row>
    <row r="9228" spans="1:25">
      <c r="A9228" t="s">
        <v>10454</v>
      </c>
      <c r="B9228">
        <v>37</v>
      </c>
      <c r="C9228" t="s">
        <v>24</v>
      </c>
      <c r="D9228" t="s">
        <v>29</v>
      </c>
      <c r="E9228" s="6" t="s">
        <v>21298</v>
      </c>
      <c r="F9228" t="s">
        <v>62</v>
      </c>
      <c r="G9228">
        <v>6</v>
      </c>
      <c r="H9228">
        <v>1</v>
      </c>
      <c r="I9228">
        <v>52</v>
      </c>
      <c r="J9228">
        <v>2</v>
      </c>
      <c r="K9228">
        <v>269.25</v>
      </c>
      <c r="L9228" t="str">
        <f t="shared" si="864"/>
        <v/>
      </c>
      <c r="M9228">
        <v>1</v>
      </c>
      <c r="N9228" t="str">
        <f t="shared" si="865"/>
        <v/>
      </c>
      <c r="O9228">
        <v>26</v>
      </c>
      <c r="P9228" s="11">
        <v>0.16666666666666599</v>
      </c>
      <c r="Q9228" s="11">
        <v>3.8461538461538401E-2</v>
      </c>
      <c r="R9228" s="12">
        <v>269.25</v>
      </c>
      <c r="S9228" t="s">
        <v>22</v>
      </c>
      <c r="T9228">
        <v>0</v>
      </c>
      <c r="U9228">
        <f t="shared" si="866"/>
        <v>4</v>
      </c>
      <c r="V9228">
        <f t="shared" si="867"/>
        <v>1</v>
      </c>
      <c r="W9228">
        <f t="shared" si="868"/>
        <v>3</v>
      </c>
      <c r="X9228" t="str">
        <f t="shared" si="869"/>
        <v>413</v>
      </c>
      <c r="Y9228" t="str">
        <f>IF(Table1[[#This Row],[RFM_Score]]="555","Champion", IF(AND(J9228&gt;=4,V9228&gt;=4),"Loyal", IF(U9228&lt;=2,"At Risk", IF(W9228&gt;=4,"Potential Loyalist","Others"))))</f>
        <v>Others</v>
      </c>
    </row>
    <row r="9229" spans="1:25">
      <c r="A9229" t="s">
        <v>8116</v>
      </c>
      <c r="B9229">
        <v>51</v>
      </c>
      <c r="C9229" t="s">
        <v>24</v>
      </c>
      <c r="D9229" t="s">
        <v>25</v>
      </c>
      <c r="E9229" s="6" t="s">
        <v>21299</v>
      </c>
      <c r="F9229" t="s">
        <v>26</v>
      </c>
      <c r="G9229">
        <v>1</v>
      </c>
      <c r="H9229">
        <v>1</v>
      </c>
      <c r="I9229">
        <v>58</v>
      </c>
      <c r="J9229">
        <v>4</v>
      </c>
      <c r="K9229">
        <v>269.17</v>
      </c>
      <c r="L9229" t="str">
        <f t="shared" si="864"/>
        <v/>
      </c>
      <c r="M9229">
        <v>1</v>
      </c>
      <c r="N9229" t="str">
        <f t="shared" si="865"/>
        <v/>
      </c>
      <c r="O9229">
        <v>12</v>
      </c>
      <c r="P9229" s="11">
        <v>1</v>
      </c>
      <c r="Q9229" s="11">
        <v>6.8965517241379296E-2</v>
      </c>
      <c r="R9229" s="12">
        <v>269.17</v>
      </c>
      <c r="S9229" t="s">
        <v>22</v>
      </c>
      <c r="T9229">
        <v>1</v>
      </c>
      <c r="U9229">
        <f t="shared" si="866"/>
        <v>5</v>
      </c>
      <c r="V9229">
        <f t="shared" si="867"/>
        <v>1</v>
      </c>
      <c r="W9229">
        <f t="shared" si="868"/>
        <v>3</v>
      </c>
      <c r="X9229" t="str">
        <f t="shared" si="869"/>
        <v>513</v>
      </c>
      <c r="Y9229" t="str">
        <f>IF(Table1[[#This Row],[RFM_Score]]="555","Champion", IF(AND(J9229&gt;=4,V9229&gt;=4),"Loyal", IF(U9229&lt;=2,"At Risk", IF(W9229&gt;=4,"Potential Loyalist","Others"))))</f>
        <v>Others</v>
      </c>
    </row>
    <row r="9230" spans="1:25">
      <c r="A9230" t="s">
        <v>11441</v>
      </c>
      <c r="B9230">
        <v>39</v>
      </c>
      <c r="C9230" t="s">
        <v>24</v>
      </c>
      <c r="D9230" t="s">
        <v>25</v>
      </c>
      <c r="E9230" s="6" t="s">
        <v>21300</v>
      </c>
      <c r="F9230" t="s">
        <v>21</v>
      </c>
      <c r="G9230">
        <v>1</v>
      </c>
      <c r="H9230">
        <v>0</v>
      </c>
      <c r="I9230">
        <v>44</v>
      </c>
      <c r="J9230">
        <v>3</v>
      </c>
      <c r="K9230">
        <v>269.04000000000002</v>
      </c>
      <c r="L9230" t="str">
        <f t="shared" si="864"/>
        <v/>
      </c>
      <c r="M9230">
        <v>1</v>
      </c>
      <c r="N9230" t="str">
        <f t="shared" si="865"/>
        <v/>
      </c>
      <c r="O9230">
        <v>4</v>
      </c>
      <c r="P9230" s="11">
        <v>0</v>
      </c>
      <c r="Q9230" s="11">
        <v>6.8181818181818094E-2</v>
      </c>
      <c r="R9230" s="12">
        <v>269.04000000000002</v>
      </c>
      <c r="S9230" t="s">
        <v>22</v>
      </c>
      <c r="T9230">
        <v>0</v>
      </c>
      <c r="U9230">
        <f t="shared" si="866"/>
        <v>5</v>
      </c>
      <c r="V9230">
        <f t="shared" si="867"/>
        <v>1</v>
      </c>
      <c r="W9230">
        <f t="shared" si="868"/>
        <v>3</v>
      </c>
      <c r="X9230" t="str">
        <f t="shared" si="869"/>
        <v>513</v>
      </c>
      <c r="Y9230" t="str">
        <f>IF(Table1[[#This Row],[RFM_Score]]="555","Champion", IF(AND(J9230&gt;=4,V9230&gt;=4),"Loyal", IF(U9230&lt;=2,"At Risk", IF(W9230&gt;=4,"Potential Loyalist","Others"))))</f>
        <v>Others</v>
      </c>
    </row>
    <row r="9231" spans="1:25">
      <c r="A9231" t="s">
        <v>2458</v>
      </c>
      <c r="B9231">
        <v>49</v>
      </c>
      <c r="C9231" t="s">
        <v>24</v>
      </c>
      <c r="D9231" t="s">
        <v>49</v>
      </c>
      <c r="E9231" s="6" t="s">
        <v>21301</v>
      </c>
      <c r="F9231" t="s">
        <v>30</v>
      </c>
      <c r="G9231">
        <v>2</v>
      </c>
      <c r="H9231">
        <v>1</v>
      </c>
      <c r="I9231">
        <v>45</v>
      </c>
      <c r="J9231">
        <v>4</v>
      </c>
      <c r="K9231">
        <v>268.95999999999998</v>
      </c>
      <c r="L9231" t="str">
        <f t="shared" si="864"/>
        <v/>
      </c>
      <c r="M9231">
        <v>1</v>
      </c>
      <c r="N9231" t="str">
        <f t="shared" si="865"/>
        <v/>
      </c>
      <c r="O9231">
        <v>5</v>
      </c>
      <c r="P9231" s="11">
        <v>0.5</v>
      </c>
      <c r="Q9231" s="11">
        <v>8.8888888888888795E-2</v>
      </c>
      <c r="R9231" s="12">
        <v>268.95999999999998</v>
      </c>
      <c r="S9231" t="s">
        <v>22</v>
      </c>
      <c r="T9231">
        <v>0</v>
      </c>
      <c r="U9231">
        <f t="shared" si="866"/>
        <v>5</v>
      </c>
      <c r="V9231">
        <f t="shared" si="867"/>
        <v>1</v>
      </c>
      <c r="W9231">
        <f t="shared" si="868"/>
        <v>3</v>
      </c>
      <c r="X9231" t="str">
        <f t="shared" si="869"/>
        <v>513</v>
      </c>
      <c r="Y9231" t="str">
        <f>IF(Table1[[#This Row],[RFM_Score]]="555","Champion", IF(AND(J9231&gt;=4,V9231&gt;=4),"Loyal", IF(U9231&lt;=2,"At Risk", IF(W9231&gt;=4,"Potential Loyalist","Others"))))</f>
        <v>Others</v>
      </c>
    </row>
    <row r="9232" spans="1:25">
      <c r="A9232" t="s">
        <v>8110</v>
      </c>
      <c r="B9232">
        <v>25</v>
      </c>
      <c r="C9232" t="s">
        <v>24</v>
      </c>
      <c r="D9232" t="s">
        <v>41</v>
      </c>
      <c r="E9232" s="6" t="s">
        <v>21302</v>
      </c>
      <c r="F9232" t="s">
        <v>37</v>
      </c>
      <c r="G9232">
        <v>4</v>
      </c>
      <c r="H9232">
        <v>1</v>
      </c>
      <c r="I9232">
        <v>51</v>
      </c>
      <c r="J9232">
        <v>4</v>
      </c>
      <c r="K9232">
        <v>268.89</v>
      </c>
      <c r="L9232" t="str">
        <f t="shared" si="864"/>
        <v/>
      </c>
      <c r="M9232">
        <v>1</v>
      </c>
      <c r="N9232" t="str">
        <f t="shared" si="865"/>
        <v/>
      </c>
      <c r="O9232">
        <v>3</v>
      </c>
      <c r="P9232" s="11">
        <v>0.25</v>
      </c>
      <c r="Q9232" s="11">
        <v>7.8431372549019607E-2</v>
      </c>
      <c r="R9232" s="12">
        <v>268.89</v>
      </c>
      <c r="S9232" t="s">
        <v>22</v>
      </c>
      <c r="T9232">
        <v>0</v>
      </c>
      <c r="U9232">
        <f t="shared" si="866"/>
        <v>5</v>
      </c>
      <c r="V9232">
        <f t="shared" si="867"/>
        <v>1</v>
      </c>
      <c r="W9232">
        <f t="shared" si="868"/>
        <v>3</v>
      </c>
      <c r="X9232" t="str">
        <f t="shared" si="869"/>
        <v>513</v>
      </c>
      <c r="Y9232" t="str">
        <f>IF(Table1[[#This Row],[RFM_Score]]="555","Champion", IF(AND(J9232&gt;=4,V9232&gt;=4),"Loyal", IF(U9232&lt;=2,"At Risk", IF(W9232&gt;=4,"Potential Loyalist","Others"))))</f>
        <v>Others</v>
      </c>
    </row>
    <row r="9233" spans="1:25">
      <c r="A9233" t="s">
        <v>8933</v>
      </c>
      <c r="B9233">
        <v>41</v>
      </c>
      <c r="C9233" t="s">
        <v>19</v>
      </c>
      <c r="D9233" t="s">
        <v>25</v>
      </c>
      <c r="E9233" s="6" t="s">
        <v>21303</v>
      </c>
      <c r="F9233" t="s">
        <v>62</v>
      </c>
      <c r="G9233">
        <v>2</v>
      </c>
      <c r="H9233">
        <v>0</v>
      </c>
      <c r="I9233">
        <v>48</v>
      </c>
      <c r="J9233">
        <v>4</v>
      </c>
      <c r="K9233">
        <v>268.87</v>
      </c>
      <c r="L9233" t="str">
        <f t="shared" si="864"/>
        <v/>
      </c>
      <c r="M9233">
        <v>1</v>
      </c>
      <c r="N9233" t="str">
        <f t="shared" si="865"/>
        <v/>
      </c>
      <c r="O9233">
        <v>24</v>
      </c>
      <c r="P9233" s="11">
        <v>0</v>
      </c>
      <c r="Q9233" s="11">
        <v>8.3333333333333301E-2</v>
      </c>
      <c r="R9233" s="12">
        <v>268.87</v>
      </c>
      <c r="S9233" t="s">
        <v>22</v>
      </c>
      <c r="T9233">
        <v>0</v>
      </c>
      <c r="U9233">
        <f t="shared" si="866"/>
        <v>4</v>
      </c>
      <c r="V9233">
        <f t="shared" si="867"/>
        <v>1</v>
      </c>
      <c r="W9233">
        <f t="shared" si="868"/>
        <v>3</v>
      </c>
      <c r="X9233" t="str">
        <f t="shared" si="869"/>
        <v>413</v>
      </c>
      <c r="Y9233" t="str">
        <f>IF(Table1[[#This Row],[RFM_Score]]="555","Champion", IF(AND(J9233&gt;=4,V9233&gt;=4),"Loyal", IF(U9233&lt;=2,"At Risk", IF(W9233&gt;=4,"Potential Loyalist","Others"))))</f>
        <v>Others</v>
      </c>
    </row>
    <row r="9234" spans="1:25">
      <c r="A9234" t="s">
        <v>5481</v>
      </c>
      <c r="B9234">
        <v>44</v>
      </c>
      <c r="C9234" t="s">
        <v>19</v>
      </c>
      <c r="D9234" t="s">
        <v>49</v>
      </c>
      <c r="E9234" s="6" t="s">
        <v>21304</v>
      </c>
      <c r="F9234" t="s">
        <v>21</v>
      </c>
      <c r="G9234">
        <v>7</v>
      </c>
      <c r="H9234">
        <v>3</v>
      </c>
      <c r="I9234">
        <v>67</v>
      </c>
      <c r="J9234">
        <v>2</v>
      </c>
      <c r="K9234">
        <v>268.73</v>
      </c>
      <c r="L9234" t="str">
        <f t="shared" si="864"/>
        <v/>
      </c>
      <c r="M9234">
        <v>1</v>
      </c>
      <c r="N9234" t="str">
        <f t="shared" si="865"/>
        <v/>
      </c>
      <c r="O9234">
        <v>41</v>
      </c>
      <c r="P9234" s="11">
        <v>0.42857142857142799</v>
      </c>
      <c r="Q9234" s="11">
        <v>2.9850746268656699E-2</v>
      </c>
      <c r="R9234" s="12">
        <v>268.73</v>
      </c>
      <c r="S9234" t="s">
        <v>22</v>
      </c>
      <c r="T9234">
        <v>0</v>
      </c>
      <c r="U9234">
        <f t="shared" si="866"/>
        <v>3</v>
      </c>
      <c r="V9234">
        <f t="shared" si="867"/>
        <v>1</v>
      </c>
      <c r="W9234">
        <f t="shared" si="868"/>
        <v>3</v>
      </c>
      <c r="X9234" t="str">
        <f t="shared" si="869"/>
        <v>313</v>
      </c>
      <c r="Y9234" t="str">
        <f>IF(Table1[[#This Row],[RFM_Score]]="555","Champion", IF(AND(J9234&gt;=4,V9234&gt;=4),"Loyal", IF(U9234&lt;=2,"At Risk", IF(W9234&gt;=4,"Potential Loyalist","Others"))))</f>
        <v>Others</v>
      </c>
    </row>
    <row r="9235" spans="1:25">
      <c r="A9235" t="s">
        <v>3465</v>
      </c>
      <c r="B9235">
        <v>40</v>
      </c>
      <c r="C9235" t="s">
        <v>19</v>
      </c>
      <c r="D9235" t="s">
        <v>49</v>
      </c>
      <c r="E9235" s="6" t="s">
        <v>21305</v>
      </c>
      <c r="F9235" t="s">
        <v>21</v>
      </c>
      <c r="G9235">
        <v>6</v>
      </c>
      <c r="H9235">
        <v>2</v>
      </c>
      <c r="I9235">
        <v>50</v>
      </c>
      <c r="J9235">
        <v>4</v>
      </c>
      <c r="K9235">
        <v>268.26</v>
      </c>
      <c r="L9235" t="str">
        <f t="shared" si="864"/>
        <v/>
      </c>
      <c r="M9235">
        <v>1</v>
      </c>
      <c r="N9235" t="str">
        <f t="shared" si="865"/>
        <v/>
      </c>
      <c r="O9235">
        <v>11</v>
      </c>
      <c r="P9235" s="11">
        <v>0.33333333333333298</v>
      </c>
      <c r="Q9235" s="11">
        <v>0.08</v>
      </c>
      <c r="R9235" s="12">
        <v>268.26</v>
      </c>
      <c r="S9235" t="s">
        <v>22</v>
      </c>
      <c r="T9235">
        <v>0</v>
      </c>
      <c r="U9235">
        <f t="shared" si="866"/>
        <v>5</v>
      </c>
      <c r="V9235">
        <f t="shared" si="867"/>
        <v>1</v>
      </c>
      <c r="W9235">
        <f t="shared" si="868"/>
        <v>3</v>
      </c>
      <c r="X9235" t="str">
        <f t="shared" si="869"/>
        <v>513</v>
      </c>
      <c r="Y9235" t="str">
        <f>IF(Table1[[#This Row],[RFM_Score]]="555","Champion", IF(AND(J9235&gt;=4,V9235&gt;=4),"Loyal", IF(U9235&lt;=2,"At Risk", IF(W9235&gt;=4,"Potential Loyalist","Others"))))</f>
        <v>Others</v>
      </c>
    </row>
    <row r="9236" spans="1:25">
      <c r="A9236" t="s">
        <v>7775</v>
      </c>
      <c r="B9236">
        <v>37</v>
      </c>
      <c r="C9236" t="s">
        <v>24</v>
      </c>
      <c r="D9236" t="s">
        <v>41</v>
      </c>
      <c r="E9236" s="6" t="s">
        <v>21306</v>
      </c>
      <c r="F9236" t="s">
        <v>26</v>
      </c>
      <c r="G9236">
        <v>5</v>
      </c>
      <c r="H9236">
        <v>0</v>
      </c>
      <c r="I9236">
        <v>44</v>
      </c>
      <c r="J9236">
        <v>3</v>
      </c>
      <c r="K9236">
        <v>268.25</v>
      </c>
      <c r="L9236" t="str">
        <f t="shared" si="864"/>
        <v/>
      </c>
      <c r="M9236">
        <v>1</v>
      </c>
      <c r="N9236" t="str">
        <f t="shared" si="865"/>
        <v/>
      </c>
      <c r="O9236">
        <v>61</v>
      </c>
      <c r="P9236" s="11">
        <v>0</v>
      </c>
      <c r="Q9236" s="11">
        <v>6.8181818181818094E-2</v>
      </c>
      <c r="R9236" s="12">
        <v>268.25</v>
      </c>
      <c r="S9236" t="s">
        <v>22</v>
      </c>
      <c r="T9236">
        <v>0</v>
      </c>
      <c r="U9236">
        <f t="shared" si="866"/>
        <v>3</v>
      </c>
      <c r="V9236">
        <f t="shared" si="867"/>
        <v>1</v>
      </c>
      <c r="W9236">
        <f t="shared" si="868"/>
        <v>3</v>
      </c>
      <c r="X9236" t="str">
        <f t="shared" si="869"/>
        <v>313</v>
      </c>
      <c r="Y9236" t="str">
        <f>IF(Table1[[#This Row],[RFM_Score]]="555","Champion", IF(AND(J9236&gt;=4,V9236&gt;=4),"Loyal", IF(U9236&lt;=2,"At Risk", IF(W9236&gt;=4,"Potential Loyalist","Others"))))</f>
        <v>Others</v>
      </c>
    </row>
    <row r="9237" spans="1:25">
      <c r="A9237" t="s">
        <v>7503</v>
      </c>
      <c r="B9237">
        <v>31</v>
      </c>
      <c r="C9237" t="s">
        <v>24</v>
      </c>
      <c r="D9237" t="s">
        <v>49</v>
      </c>
      <c r="E9237" s="6" t="s">
        <v>21307</v>
      </c>
      <c r="F9237" t="s">
        <v>21</v>
      </c>
      <c r="G9237">
        <v>2</v>
      </c>
      <c r="H9237">
        <v>0</v>
      </c>
      <c r="I9237">
        <v>53</v>
      </c>
      <c r="J9237">
        <v>1</v>
      </c>
      <c r="K9237">
        <v>268.24</v>
      </c>
      <c r="L9237" t="str">
        <f t="shared" si="864"/>
        <v/>
      </c>
      <c r="M9237">
        <v>1</v>
      </c>
      <c r="N9237" t="str">
        <f t="shared" si="865"/>
        <v/>
      </c>
      <c r="O9237">
        <v>11</v>
      </c>
      <c r="P9237" s="11">
        <v>0</v>
      </c>
      <c r="Q9237" s="11">
        <v>1.8867924528301799E-2</v>
      </c>
      <c r="R9237" s="12">
        <v>268.24</v>
      </c>
      <c r="S9237" t="s">
        <v>22</v>
      </c>
      <c r="T9237">
        <v>0</v>
      </c>
      <c r="U9237">
        <f t="shared" si="866"/>
        <v>5</v>
      </c>
      <c r="V9237">
        <f t="shared" si="867"/>
        <v>1</v>
      </c>
      <c r="W9237">
        <f t="shared" si="868"/>
        <v>3</v>
      </c>
      <c r="X9237" t="str">
        <f t="shared" si="869"/>
        <v>513</v>
      </c>
      <c r="Y9237" t="str">
        <f>IF(Table1[[#This Row],[RFM_Score]]="555","Champion", IF(AND(J9237&gt;=4,V9237&gt;=4),"Loyal", IF(U9237&lt;=2,"At Risk", IF(W9237&gt;=4,"Potential Loyalist","Others"))))</f>
        <v>Others</v>
      </c>
    </row>
    <row r="9238" spans="1:25">
      <c r="A9238" t="s">
        <v>1480</v>
      </c>
      <c r="B9238">
        <v>19</v>
      </c>
      <c r="C9238" t="s">
        <v>19</v>
      </c>
      <c r="D9238" t="s">
        <v>25</v>
      </c>
      <c r="E9238" s="6" t="s">
        <v>21308</v>
      </c>
      <c r="F9238" t="s">
        <v>26</v>
      </c>
      <c r="G9238">
        <v>3</v>
      </c>
      <c r="H9238">
        <v>2</v>
      </c>
      <c r="I9238">
        <v>48</v>
      </c>
      <c r="J9238">
        <v>1</v>
      </c>
      <c r="K9238">
        <v>267.64</v>
      </c>
      <c r="L9238" t="str">
        <f t="shared" si="864"/>
        <v/>
      </c>
      <c r="M9238">
        <v>1</v>
      </c>
      <c r="N9238" t="str">
        <f t="shared" si="865"/>
        <v/>
      </c>
      <c r="O9238">
        <v>21</v>
      </c>
      <c r="P9238" s="11">
        <v>0.66666666666666596</v>
      </c>
      <c r="Q9238" s="11">
        <v>2.0833333333333301E-2</v>
      </c>
      <c r="R9238" s="12">
        <v>267.64</v>
      </c>
      <c r="S9238" t="s">
        <v>22</v>
      </c>
      <c r="T9238">
        <v>0</v>
      </c>
      <c r="U9238">
        <f t="shared" si="866"/>
        <v>4</v>
      </c>
      <c r="V9238">
        <f t="shared" si="867"/>
        <v>1</v>
      </c>
      <c r="W9238">
        <f t="shared" si="868"/>
        <v>3</v>
      </c>
      <c r="X9238" t="str">
        <f t="shared" si="869"/>
        <v>413</v>
      </c>
      <c r="Y9238" t="str">
        <f>IF(Table1[[#This Row],[RFM_Score]]="555","Champion", IF(AND(J9238&gt;=4,V9238&gt;=4),"Loyal", IF(U9238&lt;=2,"At Risk", IF(W9238&gt;=4,"Potential Loyalist","Others"))))</f>
        <v>Others</v>
      </c>
    </row>
    <row r="9239" spans="1:25">
      <c r="A9239" t="s">
        <v>7078</v>
      </c>
      <c r="B9239">
        <v>30</v>
      </c>
      <c r="C9239" t="s">
        <v>33</v>
      </c>
      <c r="D9239" t="s">
        <v>25</v>
      </c>
      <c r="E9239" s="6" t="s">
        <v>21309</v>
      </c>
      <c r="F9239" t="s">
        <v>37</v>
      </c>
      <c r="G9239">
        <v>2</v>
      </c>
      <c r="H9239">
        <v>0</v>
      </c>
      <c r="I9239">
        <v>48</v>
      </c>
      <c r="J9239">
        <v>1</v>
      </c>
      <c r="K9239">
        <v>266.99</v>
      </c>
      <c r="L9239" t="str">
        <f t="shared" si="864"/>
        <v/>
      </c>
      <c r="M9239">
        <v>1</v>
      </c>
      <c r="N9239" t="str">
        <f t="shared" si="865"/>
        <v/>
      </c>
      <c r="O9239">
        <v>60</v>
      </c>
      <c r="P9239" s="11">
        <v>0</v>
      </c>
      <c r="Q9239" s="11">
        <v>2.0833333333333301E-2</v>
      </c>
      <c r="R9239" s="12">
        <v>266.99</v>
      </c>
      <c r="S9239" t="s">
        <v>22</v>
      </c>
      <c r="T9239">
        <v>0</v>
      </c>
      <c r="U9239">
        <f t="shared" si="866"/>
        <v>3</v>
      </c>
      <c r="V9239">
        <f t="shared" si="867"/>
        <v>1</v>
      </c>
      <c r="W9239">
        <f t="shared" si="868"/>
        <v>3</v>
      </c>
      <c r="X9239" t="str">
        <f t="shared" si="869"/>
        <v>313</v>
      </c>
      <c r="Y9239" t="str">
        <f>IF(Table1[[#This Row],[RFM_Score]]="555","Champion", IF(AND(J9239&gt;=4,V9239&gt;=4),"Loyal", IF(U9239&lt;=2,"At Risk", IF(W9239&gt;=4,"Potential Loyalist","Others"))))</f>
        <v>Others</v>
      </c>
    </row>
    <row r="9240" spans="1:25">
      <c r="A9240" t="s">
        <v>10600</v>
      </c>
      <c r="B9240">
        <v>33</v>
      </c>
      <c r="C9240" t="s">
        <v>24</v>
      </c>
      <c r="D9240" t="s">
        <v>25</v>
      </c>
      <c r="E9240" s="6" t="s">
        <v>21310</v>
      </c>
      <c r="F9240" t="s">
        <v>21</v>
      </c>
      <c r="G9240">
        <v>4</v>
      </c>
      <c r="H9240">
        <v>2</v>
      </c>
      <c r="I9240">
        <v>56</v>
      </c>
      <c r="J9240">
        <v>1</v>
      </c>
      <c r="K9240">
        <v>266.58</v>
      </c>
      <c r="L9240" t="str">
        <f t="shared" si="864"/>
        <v/>
      </c>
      <c r="M9240">
        <v>1</v>
      </c>
      <c r="N9240" t="str">
        <f t="shared" si="865"/>
        <v/>
      </c>
      <c r="O9240">
        <v>2</v>
      </c>
      <c r="P9240" s="11">
        <v>0.5</v>
      </c>
      <c r="Q9240" s="11">
        <v>1.7857142857142801E-2</v>
      </c>
      <c r="R9240" s="12">
        <v>266.58</v>
      </c>
      <c r="S9240" t="s">
        <v>22</v>
      </c>
      <c r="T9240">
        <v>0</v>
      </c>
      <c r="U9240">
        <f t="shared" si="866"/>
        <v>5</v>
      </c>
      <c r="V9240">
        <f t="shared" si="867"/>
        <v>1</v>
      </c>
      <c r="W9240">
        <f t="shared" si="868"/>
        <v>3</v>
      </c>
      <c r="X9240" t="str">
        <f t="shared" si="869"/>
        <v>513</v>
      </c>
      <c r="Y9240" t="str">
        <f>IF(Table1[[#This Row],[RFM_Score]]="555","Champion", IF(AND(J9240&gt;=4,V9240&gt;=4),"Loyal", IF(U9240&lt;=2,"At Risk", IF(W9240&gt;=4,"Potential Loyalist","Others"))))</f>
        <v>Others</v>
      </c>
    </row>
    <row r="9241" spans="1:25">
      <c r="A9241" t="s">
        <v>4852</v>
      </c>
      <c r="B9241">
        <v>32</v>
      </c>
      <c r="C9241" t="s">
        <v>24</v>
      </c>
      <c r="D9241" t="s">
        <v>29</v>
      </c>
      <c r="E9241" s="6" t="s">
        <v>21311</v>
      </c>
      <c r="F9241" t="s">
        <v>21</v>
      </c>
      <c r="G9241">
        <v>1</v>
      </c>
      <c r="H9241">
        <v>0</v>
      </c>
      <c r="I9241">
        <v>38</v>
      </c>
      <c r="J9241">
        <v>2</v>
      </c>
      <c r="K9241">
        <v>266.48</v>
      </c>
      <c r="L9241" t="str">
        <f t="shared" si="864"/>
        <v/>
      </c>
      <c r="M9241">
        <v>1</v>
      </c>
      <c r="N9241" t="str">
        <f t="shared" si="865"/>
        <v/>
      </c>
      <c r="O9241">
        <v>8</v>
      </c>
      <c r="P9241" s="11">
        <v>0</v>
      </c>
      <c r="Q9241" s="11">
        <v>5.2631578947368397E-2</v>
      </c>
      <c r="R9241" s="12">
        <v>266.48</v>
      </c>
      <c r="S9241" t="s">
        <v>22</v>
      </c>
      <c r="T9241">
        <v>0</v>
      </c>
      <c r="U9241">
        <f t="shared" si="866"/>
        <v>5</v>
      </c>
      <c r="V9241">
        <f t="shared" si="867"/>
        <v>1</v>
      </c>
      <c r="W9241">
        <f t="shared" si="868"/>
        <v>3</v>
      </c>
      <c r="X9241" t="str">
        <f t="shared" si="869"/>
        <v>513</v>
      </c>
      <c r="Y9241" t="str">
        <f>IF(Table1[[#This Row],[RFM_Score]]="555","Champion", IF(AND(J9241&gt;=4,V9241&gt;=4),"Loyal", IF(U9241&lt;=2,"At Risk", IF(W9241&gt;=4,"Potential Loyalist","Others"))))</f>
        <v>Others</v>
      </c>
    </row>
    <row r="9242" spans="1:25">
      <c r="A9242" t="s">
        <v>3493</v>
      </c>
      <c r="B9242">
        <v>48</v>
      </c>
      <c r="C9242" t="s">
        <v>24</v>
      </c>
      <c r="D9242" t="s">
        <v>25</v>
      </c>
      <c r="E9242" s="6" t="s">
        <v>21312</v>
      </c>
      <c r="F9242" t="s">
        <v>26</v>
      </c>
      <c r="G9242">
        <v>0</v>
      </c>
      <c r="H9242">
        <v>0</v>
      </c>
      <c r="I9242">
        <v>57</v>
      </c>
      <c r="J9242">
        <v>1</v>
      </c>
      <c r="K9242">
        <v>266.39</v>
      </c>
      <c r="L9242" t="str">
        <f t="shared" si="864"/>
        <v/>
      </c>
      <c r="M9242">
        <v>1</v>
      </c>
      <c r="N9242" t="str">
        <f t="shared" si="865"/>
        <v/>
      </c>
      <c r="O9242">
        <v>7</v>
      </c>
      <c r="P9242" s="11">
        <v>0</v>
      </c>
      <c r="Q9242" s="11">
        <v>1.7543859649122799E-2</v>
      </c>
      <c r="R9242" s="12">
        <v>266.39</v>
      </c>
      <c r="S9242" t="s">
        <v>22</v>
      </c>
      <c r="T9242">
        <v>0</v>
      </c>
      <c r="U9242">
        <f t="shared" si="866"/>
        <v>5</v>
      </c>
      <c r="V9242">
        <f t="shared" si="867"/>
        <v>1</v>
      </c>
      <c r="W9242">
        <f t="shared" si="868"/>
        <v>3</v>
      </c>
      <c r="X9242" t="str">
        <f t="shared" si="869"/>
        <v>513</v>
      </c>
      <c r="Y9242" t="str">
        <f>IF(Table1[[#This Row],[RFM_Score]]="555","Champion", IF(AND(J9242&gt;=4,V9242&gt;=4),"Loyal", IF(U9242&lt;=2,"At Risk", IF(W9242&gt;=4,"Potential Loyalist","Others"))))</f>
        <v>Others</v>
      </c>
    </row>
    <row r="9243" spans="1:25">
      <c r="A9243" t="s">
        <v>8079</v>
      </c>
      <c r="B9243">
        <v>18</v>
      </c>
      <c r="C9243" t="s">
        <v>24</v>
      </c>
      <c r="D9243" t="s">
        <v>35</v>
      </c>
      <c r="E9243" s="6" t="s">
        <v>21313</v>
      </c>
      <c r="F9243" t="s">
        <v>37</v>
      </c>
      <c r="G9243">
        <v>4</v>
      </c>
      <c r="H9243">
        <v>2</v>
      </c>
      <c r="I9243">
        <v>49</v>
      </c>
      <c r="J9243">
        <v>6</v>
      </c>
      <c r="K9243">
        <v>266.14</v>
      </c>
      <c r="L9243" t="str">
        <f t="shared" si="864"/>
        <v/>
      </c>
      <c r="M9243">
        <v>1</v>
      </c>
      <c r="N9243" t="str">
        <f t="shared" si="865"/>
        <v/>
      </c>
      <c r="O9243">
        <v>6</v>
      </c>
      <c r="P9243" s="11">
        <v>0.5</v>
      </c>
      <c r="Q9243" s="11">
        <v>0.122448979591836</v>
      </c>
      <c r="R9243" s="12">
        <v>266.14</v>
      </c>
      <c r="S9243" t="s">
        <v>22</v>
      </c>
      <c r="T9243">
        <v>0</v>
      </c>
      <c r="U9243">
        <f t="shared" si="866"/>
        <v>5</v>
      </c>
      <c r="V9243">
        <f t="shared" si="867"/>
        <v>1</v>
      </c>
      <c r="W9243">
        <f t="shared" si="868"/>
        <v>3</v>
      </c>
      <c r="X9243" t="str">
        <f t="shared" si="869"/>
        <v>513</v>
      </c>
      <c r="Y9243" t="str">
        <f>IF(Table1[[#This Row],[RFM_Score]]="555","Champion", IF(AND(J9243&gt;=4,V9243&gt;=4),"Loyal", IF(U9243&lt;=2,"At Risk", IF(W9243&gt;=4,"Potential Loyalist","Others"))))</f>
        <v>Others</v>
      </c>
    </row>
    <row r="9244" spans="1:25">
      <c r="A9244" t="s">
        <v>9493</v>
      </c>
      <c r="B9244">
        <v>44</v>
      </c>
      <c r="C9244" t="s">
        <v>19</v>
      </c>
      <c r="D9244" t="s">
        <v>49</v>
      </c>
      <c r="E9244" s="6" t="s">
        <v>21314</v>
      </c>
      <c r="F9244" t="s">
        <v>60</v>
      </c>
      <c r="G9244">
        <v>2</v>
      </c>
      <c r="H9244">
        <v>1</v>
      </c>
      <c r="I9244">
        <v>51</v>
      </c>
      <c r="J9244">
        <v>4</v>
      </c>
      <c r="K9244">
        <v>266.14</v>
      </c>
      <c r="L9244" t="str">
        <f t="shared" si="864"/>
        <v/>
      </c>
      <c r="M9244">
        <v>1</v>
      </c>
      <c r="N9244" t="str">
        <f t="shared" si="865"/>
        <v/>
      </c>
      <c r="O9244">
        <v>76</v>
      </c>
      <c r="P9244" s="11">
        <v>0.5</v>
      </c>
      <c r="Q9244" s="11">
        <v>7.8431372549019607E-2</v>
      </c>
      <c r="R9244" s="12">
        <v>266.14</v>
      </c>
      <c r="S9244" t="s">
        <v>22</v>
      </c>
      <c r="T9244">
        <v>0</v>
      </c>
      <c r="U9244">
        <f t="shared" si="866"/>
        <v>2</v>
      </c>
      <c r="V9244">
        <f t="shared" si="867"/>
        <v>1</v>
      </c>
      <c r="W9244">
        <f t="shared" si="868"/>
        <v>3</v>
      </c>
      <c r="X9244" t="str">
        <f t="shared" si="869"/>
        <v>213</v>
      </c>
      <c r="Y9244" t="str">
        <f>IF(Table1[[#This Row],[RFM_Score]]="555","Champion", IF(AND(J9244&gt;=4,V9244&gt;=4),"Loyal", IF(U9244&lt;=2,"At Risk", IF(W9244&gt;=4,"Potential Loyalist","Others"))))</f>
        <v>At Risk</v>
      </c>
    </row>
    <row r="9245" spans="1:25">
      <c r="A9245" t="s">
        <v>3886</v>
      </c>
      <c r="B9245">
        <v>18</v>
      </c>
      <c r="C9245" t="s">
        <v>24</v>
      </c>
      <c r="D9245" t="s">
        <v>49</v>
      </c>
      <c r="E9245" s="6" t="s">
        <v>21315</v>
      </c>
      <c r="F9245" t="s">
        <v>30</v>
      </c>
      <c r="G9245">
        <v>5</v>
      </c>
      <c r="H9245">
        <v>1</v>
      </c>
      <c r="I9245">
        <v>46</v>
      </c>
      <c r="J9245">
        <v>3</v>
      </c>
      <c r="K9245">
        <v>265.89999999999998</v>
      </c>
      <c r="L9245" t="str">
        <f t="shared" si="864"/>
        <v/>
      </c>
      <c r="M9245">
        <v>1</v>
      </c>
      <c r="N9245" t="str">
        <f t="shared" si="865"/>
        <v/>
      </c>
      <c r="O9245">
        <v>56</v>
      </c>
      <c r="P9245" s="11">
        <v>0.2</v>
      </c>
      <c r="Q9245" s="11">
        <v>6.5217391304347797E-2</v>
      </c>
      <c r="R9245" s="12">
        <v>265.89999999999998</v>
      </c>
      <c r="S9245" t="s">
        <v>22</v>
      </c>
      <c r="T9245">
        <v>0</v>
      </c>
      <c r="U9245">
        <f t="shared" si="866"/>
        <v>3</v>
      </c>
      <c r="V9245">
        <f t="shared" si="867"/>
        <v>1</v>
      </c>
      <c r="W9245">
        <f t="shared" si="868"/>
        <v>3</v>
      </c>
      <c r="X9245" t="str">
        <f t="shared" si="869"/>
        <v>313</v>
      </c>
      <c r="Y9245" t="str">
        <f>IF(Table1[[#This Row],[RFM_Score]]="555","Champion", IF(AND(J9245&gt;=4,V9245&gt;=4),"Loyal", IF(U9245&lt;=2,"At Risk", IF(W9245&gt;=4,"Potential Loyalist","Others"))))</f>
        <v>Others</v>
      </c>
    </row>
    <row r="9246" spans="1:25">
      <c r="A9246" t="s">
        <v>2066</v>
      </c>
      <c r="B9246">
        <v>29</v>
      </c>
      <c r="C9246" t="s">
        <v>19</v>
      </c>
      <c r="D9246" t="s">
        <v>25</v>
      </c>
      <c r="E9246" s="6" t="s">
        <v>21316</v>
      </c>
      <c r="F9246" t="s">
        <v>37</v>
      </c>
      <c r="G9246">
        <v>4</v>
      </c>
      <c r="H9246">
        <v>1</v>
      </c>
      <c r="I9246">
        <v>42</v>
      </c>
      <c r="J9246">
        <v>0</v>
      </c>
      <c r="K9246">
        <v>265.86</v>
      </c>
      <c r="L9246" t="str">
        <f t="shared" si="864"/>
        <v/>
      </c>
      <c r="M9246">
        <v>1</v>
      </c>
      <c r="N9246" t="str">
        <f t="shared" si="865"/>
        <v/>
      </c>
      <c r="O9246">
        <v>65</v>
      </c>
      <c r="P9246" s="11">
        <v>0.25</v>
      </c>
      <c r="Q9246" s="11">
        <v>0</v>
      </c>
      <c r="R9246" s="12">
        <v>265.86</v>
      </c>
      <c r="S9246" t="s">
        <v>22</v>
      </c>
      <c r="T9246">
        <v>1</v>
      </c>
      <c r="U9246">
        <f t="shared" si="866"/>
        <v>3</v>
      </c>
      <c r="V9246">
        <f t="shared" si="867"/>
        <v>1</v>
      </c>
      <c r="W9246">
        <f t="shared" si="868"/>
        <v>3</v>
      </c>
      <c r="X9246" t="str">
        <f t="shared" si="869"/>
        <v>313</v>
      </c>
      <c r="Y9246" t="str">
        <f>IF(Table1[[#This Row],[RFM_Score]]="555","Champion", IF(AND(J9246&gt;=4,V9246&gt;=4),"Loyal", IF(U9246&lt;=2,"At Risk", IF(W9246&gt;=4,"Potential Loyalist","Others"))))</f>
        <v>Others</v>
      </c>
    </row>
    <row r="9247" spans="1:25">
      <c r="A9247" t="s">
        <v>8683</v>
      </c>
      <c r="B9247">
        <v>18</v>
      </c>
      <c r="C9247" t="s">
        <v>19</v>
      </c>
      <c r="D9247" t="s">
        <v>29</v>
      </c>
      <c r="E9247" s="6" t="s">
        <v>21317</v>
      </c>
      <c r="F9247" t="s">
        <v>37</v>
      </c>
      <c r="G9247">
        <v>3</v>
      </c>
      <c r="H9247">
        <v>1</v>
      </c>
      <c r="I9247">
        <v>41</v>
      </c>
      <c r="J9247">
        <v>2</v>
      </c>
      <c r="K9247">
        <v>265.36</v>
      </c>
      <c r="L9247" t="str">
        <f t="shared" si="864"/>
        <v/>
      </c>
      <c r="M9247">
        <v>1</v>
      </c>
      <c r="N9247" t="str">
        <f t="shared" si="865"/>
        <v/>
      </c>
      <c r="O9247">
        <v>35</v>
      </c>
      <c r="P9247" s="11">
        <v>0.33333333333333298</v>
      </c>
      <c r="Q9247" s="11">
        <v>4.8780487804878002E-2</v>
      </c>
      <c r="R9247" s="12">
        <v>265.36</v>
      </c>
      <c r="S9247" t="s">
        <v>22</v>
      </c>
      <c r="T9247">
        <v>0</v>
      </c>
      <c r="U9247">
        <f t="shared" si="866"/>
        <v>4</v>
      </c>
      <c r="V9247">
        <f t="shared" si="867"/>
        <v>1</v>
      </c>
      <c r="W9247">
        <f t="shared" si="868"/>
        <v>3</v>
      </c>
      <c r="X9247" t="str">
        <f t="shared" si="869"/>
        <v>413</v>
      </c>
      <c r="Y9247" t="str">
        <f>IF(Table1[[#This Row],[RFM_Score]]="555","Champion", IF(AND(J9247&gt;=4,V9247&gt;=4),"Loyal", IF(U9247&lt;=2,"At Risk", IF(W9247&gt;=4,"Potential Loyalist","Others"))))</f>
        <v>Others</v>
      </c>
    </row>
    <row r="9248" spans="1:25">
      <c r="A9248" t="s">
        <v>1514</v>
      </c>
      <c r="B9248">
        <v>40</v>
      </c>
      <c r="C9248" t="s">
        <v>24</v>
      </c>
      <c r="D9248" t="s">
        <v>25</v>
      </c>
      <c r="E9248" s="6" t="s">
        <v>21318</v>
      </c>
      <c r="F9248" t="s">
        <v>37</v>
      </c>
      <c r="G9248">
        <v>2</v>
      </c>
      <c r="H9248">
        <v>0</v>
      </c>
      <c r="I9248">
        <v>54</v>
      </c>
      <c r="J9248">
        <v>3</v>
      </c>
      <c r="K9248">
        <v>265.08</v>
      </c>
      <c r="L9248" t="str">
        <f t="shared" si="864"/>
        <v/>
      </c>
      <c r="M9248">
        <v>1</v>
      </c>
      <c r="N9248" t="str">
        <f t="shared" si="865"/>
        <v/>
      </c>
      <c r="O9248">
        <v>2</v>
      </c>
      <c r="P9248" s="11">
        <v>0</v>
      </c>
      <c r="Q9248" s="11">
        <v>5.5555555555555497E-2</v>
      </c>
      <c r="R9248" s="12">
        <v>265.08</v>
      </c>
      <c r="S9248" t="s">
        <v>22</v>
      </c>
      <c r="T9248">
        <v>0</v>
      </c>
      <c r="U9248">
        <f t="shared" si="866"/>
        <v>5</v>
      </c>
      <c r="V9248">
        <f t="shared" si="867"/>
        <v>1</v>
      </c>
      <c r="W9248">
        <f t="shared" si="868"/>
        <v>3</v>
      </c>
      <c r="X9248" t="str">
        <f t="shared" si="869"/>
        <v>513</v>
      </c>
      <c r="Y9248" t="str">
        <f>IF(Table1[[#This Row],[RFM_Score]]="555","Champion", IF(AND(J9248&gt;=4,V9248&gt;=4),"Loyal", IF(U9248&lt;=2,"At Risk", IF(W9248&gt;=4,"Potential Loyalist","Others"))))</f>
        <v>Others</v>
      </c>
    </row>
    <row r="9249" spans="1:25">
      <c r="A9249" t="s">
        <v>7282</v>
      </c>
      <c r="B9249">
        <v>27</v>
      </c>
      <c r="C9249" t="s">
        <v>19</v>
      </c>
      <c r="D9249" t="s">
        <v>25</v>
      </c>
      <c r="E9249" s="6" t="s">
        <v>21319</v>
      </c>
      <c r="F9249" t="s">
        <v>21</v>
      </c>
      <c r="G9249">
        <v>1</v>
      </c>
      <c r="H9249">
        <v>1</v>
      </c>
      <c r="I9249">
        <v>58</v>
      </c>
      <c r="J9249">
        <v>4</v>
      </c>
      <c r="K9249">
        <v>264.63</v>
      </c>
      <c r="L9249" t="str">
        <f t="shared" si="864"/>
        <v/>
      </c>
      <c r="M9249">
        <v>1</v>
      </c>
      <c r="N9249" t="str">
        <f t="shared" si="865"/>
        <v/>
      </c>
      <c r="O9249">
        <v>26</v>
      </c>
      <c r="P9249" s="11">
        <v>1</v>
      </c>
      <c r="Q9249" s="11">
        <v>6.8965517241379296E-2</v>
      </c>
      <c r="R9249" s="12">
        <v>264.63</v>
      </c>
      <c r="S9249" t="s">
        <v>22</v>
      </c>
      <c r="T9249">
        <v>0</v>
      </c>
      <c r="U9249">
        <f t="shared" si="866"/>
        <v>4</v>
      </c>
      <c r="V9249">
        <f t="shared" si="867"/>
        <v>1</v>
      </c>
      <c r="W9249">
        <f t="shared" si="868"/>
        <v>3</v>
      </c>
      <c r="X9249" t="str">
        <f t="shared" si="869"/>
        <v>413</v>
      </c>
      <c r="Y9249" t="str">
        <f>IF(Table1[[#This Row],[RFM_Score]]="555","Champion", IF(AND(J9249&gt;=4,V9249&gt;=4),"Loyal", IF(U9249&lt;=2,"At Risk", IF(W9249&gt;=4,"Potential Loyalist","Others"))))</f>
        <v>Others</v>
      </c>
    </row>
    <row r="9250" spans="1:25">
      <c r="A9250" t="s">
        <v>2380</v>
      </c>
      <c r="B9250">
        <v>28</v>
      </c>
      <c r="C9250" t="s">
        <v>24</v>
      </c>
      <c r="D9250" t="s">
        <v>29</v>
      </c>
      <c r="E9250" s="6" t="s">
        <v>21320</v>
      </c>
      <c r="F9250" t="s">
        <v>21</v>
      </c>
      <c r="G9250">
        <v>3</v>
      </c>
      <c r="H9250">
        <v>1</v>
      </c>
      <c r="I9250">
        <v>44</v>
      </c>
      <c r="J9250">
        <v>2</v>
      </c>
      <c r="K9250">
        <v>264.62</v>
      </c>
      <c r="L9250" t="str">
        <f t="shared" si="864"/>
        <v/>
      </c>
      <c r="M9250">
        <v>1</v>
      </c>
      <c r="N9250" t="str">
        <f t="shared" si="865"/>
        <v/>
      </c>
      <c r="O9250">
        <v>17</v>
      </c>
      <c r="P9250" s="11">
        <v>0.33333333333333298</v>
      </c>
      <c r="Q9250" s="11">
        <v>4.54545454545454E-2</v>
      </c>
      <c r="R9250" s="12">
        <v>264.62</v>
      </c>
      <c r="S9250" t="s">
        <v>22</v>
      </c>
      <c r="T9250">
        <v>1</v>
      </c>
      <c r="U9250">
        <f t="shared" si="866"/>
        <v>5</v>
      </c>
      <c r="V9250">
        <f t="shared" si="867"/>
        <v>1</v>
      </c>
      <c r="W9250">
        <f t="shared" si="868"/>
        <v>3</v>
      </c>
      <c r="X9250" t="str">
        <f t="shared" si="869"/>
        <v>513</v>
      </c>
      <c r="Y9250" t="str">
        <f>IF(Table1[[#This Row],[RFM_Score]]="555","Champion", IF(AND(J9250&gt;=4,V9250&gt;=4),"Loyal", IF(U9250&lt;=2,"At Risk", IF(W9250&gt;=4,"Potential Loyalist","Others"))))</f>
        <v>Others</v>
      </c>
    </row>
    <row r="9251" spans="1:25">
      <c r="A9251" t="s">
        <v>5928</v>
      </c>
      <c r="B9251">
        <v>43</v>
      </c>
      <c r="C9251" t="s">
        <v>24</v>
      </c>
      <c r="D9251" t="s">
        <v>29</v>
      </c>
      <c r="E9251" s="6" t="s">
        <v>21321</v>
      </c>
      <c r="F9251" t="s">
        <v>21</v>
      </c>
      <c r="G9251">
        <v>3</v>
      </c>
      <c r="H9251">
        <v>1</v>
      </c>
      <c r="I9251">
        <v>36</v>
      </c>
      <c r="J9251">
        <v>2</v>
      </c>
      <c r="K9251">
        <v>263.23</v>
      </c>
      <c r="L9251" t="str">
        <f t="shared" si="864"/>
        <v/>
      </c>
      <c r="M9251">
        <v>1</v>
      </c>
      <c r="N9251" t="str">
        <f t="shared" si="865"/>
        <v/>
      </c>
      <c r="O9251">
        <v>0</v>
      </c>
      <c r="P9251" s="11">
        <v>0.33333333333333298</v>
      </c>
      <c r="Q9251" s="11">
        <v>5.5555555555555497E-2</v>
      </c>
      <c r="R9251" s="12">
        <v>263.23</v>
      </c>
      <c r="S9251" t="s">
        <v>22</v>
      </c>
      <c r="T9251">
        <v>0</v>
      </c>
      <c r="U9251">
        <f t="shared" si="866"/>
        <v>5</v>
      </c>
      <c r="V9251">
        <f t="shared" si="867"/>
        <v>1</v>
      </c>
      <c r="W9251">
        <f t="shared" si="868"/>
        <v>3</v>
      </c>
      <c r="X9251" t="str">
        <f t="shared" si="869"/>
        <v>513</v>
      </c>
      <c r="Y9251" t="str">
        <f>IF(Table1[[#This Row],[RFM_Score]]="555","Champion", IF(AND(J9251&gt;=4,V9251&gt;=4),"Loyal", IF(U9251&lt;=2,"At Risk", IF(W9251&gt;=4,"Potential Loyalist","Others"))))</f>
        <v>Others</v>
      </c>
    </row>
    <row r="9252" spans="1:25">
      <c r="A9252" t="s">
        <v>11420</v>
      </c>
      <c r="B9252">
        <v>18</v>
      </c>
      <c r="C9252" t="s">
        <v>24</v>
      </c>
      <c r="D9252" t="s">
        <v>29</v>
      </c>
      <c r="E9252" s="6" t="s">
        <v>21322</v>
      </c>
      <c r="F9252" t="s">
        <v>37</v>
      </c>
      <c r="G9252">
        <v>1</v>
      </c>
      <c r="H9252">
        <v>1</v>
      </c>
      <c r="I9252">
        <v>59</v>
      </c>
      <c r="J9252">
        <v>3</v>
      </c>
      <c r="K9252">
        <v>263.06</v>
      </c>
      <c r="L9252" t="str">
        <f t="shared" si="864"/>
        <v/>
      </c>
      <c r="M9252">
        <v>1</v>
      </c>
      <c r="N9252" t="str">
        <f t="shared" si="865"/>
        <v/>
      </c>
      <c r="O9252">
        <v>0</v>
      </c>
      <c r="P9252" s="11">
        <v>1</v>
      </c>
      <c r="Q9252" s="11">
        <v>5.0847457627118599E-2</v>
      </c>
      <c r="R9252" s="12">
        <v>263.06</v>
      </c>
      <c r="S9252" t="s">
        <v>22</v>
      </c>
      <c r="T9252">
        <v>0</v>
      </c>
      <c r="U9252">
        <f t="shared" si="866"/>
        <v>5</v>
      </c>
      <c r="V9252">
        <f t="shared" si="867"/>
        <v>1</v>
      </c>
      <c r="W9252">
        <f t="shared" si="868"/>
        <v>3</v>
      </c>
      <c r="X9252" t="str">
        <f t="shared" si="869"/>
        <v>513</v>
      </c>
      <c r="Y9252" t="str">
        <f>IF(Table1[[#This Row],[RFM_Score]]="555","Champion", IF(AND(J9252&gt;=4,V9252&gt;=4),"Loyal", IF(U9252&lt;=2,"At Risk", IF(W9252&gt;=4,"Potential Loyalist","Others"))))</f>
        <v>Others</v>
      </c>
    </row>
    <row r="9253" spans="1:25">
      <c r="A9253" t="s">
        <v>8776</v>
      </c>
      <c r="B9253">
        <v>18</v>
      </c>
      <c r="C9253" t="s">
        <v>24</v>
      </c>
      <c r="D9253" t="s">
        <v>29</v>
      </c>
      <c r="E9253" s="6" t="s">
        <v>21323</v>
      </c>
      <c r="F9253" t="s">
        <v>26</v>
      </c>
      <c r="G9253">
        <v>2</v>
      </c>
      <c r="H9253">
        <v>1</v>
      </c>
      <c r="I9253">
        <v>51</v>
      </c>
      <c r="J9253">
        <v>4</v>
      </c>
      <c r="K9253">
        <v>262.64</v>
      </c>
      <c r="L9253" t="str">
        <f t="shared" si="864"/>
        <v/>
      </c>
      <c r="M9253">
        <v>1</v>
      </c>
      <c r="N9253" t="str">
        <f t="shared" si="865"/>
        <v/>
      </c>
      <c r="O9253">
        <v>0</v>
      </c>
      <c r="P9253" s="11">
        <v>0.5</v>
      </c>
      <c r="Q9253" s="11">
        <v>7.8431372549019607E-2</v>
      </c>
      <c r="R9253" s="12">
        <v>262.64</v>
      </c>
      <c r="S9253" t="s">
        <v>22</v>
      </c>
      <c r="T9253">
        <v>0</v>
      </c>
      <c r="U9253">
        <f t="shared" si="866"/>
        <v>5</v>
      </c>
      <c r="V9253">
        <f t="shared" si="867"/>
        <v>1</v>
      </c>
      <c r="W9253">
        <f t="shared" si="868"/>
        <v>3</v>
      </c>
      <c r="X9253" t="str">
        <f t="shared" si="869"/>
        <v>513</v>
      </c>
      <c r="Y9253" t="str">
        <f>IF(Table1[[#This Row],[RFM_Score]]="555","Champion", IF(AND(J9253&gt;=4,V9253&gt;=4),"Loyal", IF(U9253&lt;=2,"At Risk", IF(W9253&gt;=4,"Potential Loyalist","Others"))))</f>
        <v>Others</v>
      </c>
    </row>
    <row r="9254" spans="1:25">
      <c r="A9254" t="s">
        <v>2433</v>
      </c>
      <c r="B9254">
        <v>23</v>
      </c>
      <c r="C9254" t="s">
        <v>19</v>
      </c>
      <c r="D9254" t="s">
        <v>46</v>
      </c>
      <c r="E9254" s="6" t="s">
        <v>21324</v>
      </c>
      <c r="F9254" t="s">
        <v>26</v>
      </c>
      <c r="G9254">
        <v>5</v>
      </c>
      <c r="H9254">
        <v>2</v>
      </c>
      <c r="I9254">
        <v>48</v>
      </c>
      <c r="J9254">
        <v>2</v>
      </c>
      <c r="K9254">
        <v>262.37</v>
      </c>
      <c r="L9254" t="str">
        <f t="shared" si="864"/>
        <v/>
      </c>
      <c r="M9254">
        <v>1</v>
      </c>
      <c r="N9254" t="str">
        <f t="shared" si="865"/>
        <v/>
      </c>
      <c r="O9254">
        <v>17</v>
      </c>
      <c r="P9254" s="11">
        <v>0.4</v>
      </c>
      <c r="Q9254" s="11">
        <v>4.1666666666666602E-2</v>
      </c>
      <c r="R9254" s="12">
        <v>262.37</v>
      </c>
      <c r="S9254" t="s">
        <v>22</v>
      </c>
      <c r="T9254">
        <v>0</v>
      </c>
      <c r="U9254">
        <f t="shared" si="866"/>
        <v>5</v>
      </c>
      <c r="V9254">
        <f t="shared" si="867"/>
        <v>1</v>
      </c>
      <c r="W9254">
        <f t="shared" si="868"/>
        <v>3</v>
      </c>
      <c r="X9254" t="str">
        <f t="shared" si="869"/>
        <v>513</v>
      </c>
      <c r="Y9254" t="str">
        <f>IF(Table1[[#This Row],[RFM_Score]]="555","Champion", IF(AND(J9254&gt;=4,V9254&gt;=4),"Loyal", IF(U9254&lt;=2,"At Risk", IF(W9254&gt;=4,"Potential Loyalist","Others"))))</f>
        <v>Others</v>
      </c>
    </row>
    <row r="9255" spans="1:25">
      <c r="A9255" t="s">
        <v>9937</v>
      </c>
      <c r="B9255">
        <v>46</v>
      </c>
      <c r="C9255" t="s">
        <v>19</v>
      </c>
      <c r="D9255" t="s">
        <v>29</v>
      </c>
      <c r="E9255" s="6" t="s">
        <v>21325</v>
      </c>
      <c r="F9255" t="s">
        <v>26</v>
      </c>
      <c r="G9255">
        <v>9</v>
      </c>
      <c r="H9255">
        <v>3</v>
      </c>
      <c r="I9255">
        <v>52</v>
      </c>
      <c r="J9255">
        <v>3</v>
      </c>
      <c r="K9255">
        <v>262.18</v>
      </c>
      <c r="L9255" t="str">
        <f t="shared" si="864"/>
        <v/>
      </c>
      <c r="M9255">
        <v>1</v>
      </c>
      <c r="N9255" t="str">
        <f t="shared" si="865"/>
        <v/>
      </c>
      <c r="O9255">
        <v>54</v>
      </c>
      <c r="P9255" s="11">
        <v>0.33333333333333298</v>
      </c>
      <c r="Q9255" s="11">
        <v>5.7692307692307598E-2</v>
      </c>
      <c r="R9255" s="12">
        <v>262.18</v>
      </c>
      <c r="S9255" t="s">
        <v>22</v>
      </c>
      <c r="T9255">
        <v>0</v>
      </c>
      <c r="U9255">
        <f t="shared" si="866"/>
        <v>3</v>
      </c>
      <c r="V9255">
        <f t="shared" si="867"/>
        <v>1</v>
      </c>
      <c r="W9255">
        <f t="shared" si="868"/>
        <v>3</v>
      </c>
      <c r="X9255" t="str">
        <f t="shared" si="869"/>
        <v>313</v>
      </c>
      <c r="Y9255" t="str">
        <f>IF(Table1[[#This Row],[RFM_Score]]="555","Champion", IF(AND(J9255&gt;=4,V9255&gt;=4),"Loyal", IF(U9255&lt;=2,"At Risk", IF(W9255&gt;=4,"Potential Loyalist","Others"))))</f>
        <v>Others</v>
      </c>
    </row>
    <row r="9256" spans="1:25">
      <c r="A9256" t="s">
        <v>6274</v>
      </c>
      <c r="B9256">
        <v>35</v>
      </c>
      <c r="C9256" t="s">
        <v>24</v>
      </c>
      <c r="D9256" t="s">
        <v>25</v>
      </c>
      <c r="E9256" s="6" t="s">
        <v>21326</v>
      </c>
      <c r="F9256" t="s">
        <v>60</v>
      </c>
      <c r="G9256">
        <v>2</v>
      </c>
      <c r="H9256">
        <v>1</v>
      </c>
      <c r="I9256">
        <v>44</v>
      </c>
      <c r="J9256">
        <v>2</v>
      </c>
      <c r="K9256">
        <v>262.07</v>
      </c>
      <c r="L9256" t="str">
        <f t="shared" si="864"/>
        <v/>
      </c>
      <c r="M9256">
        <v>1</v>
      </c>
      <c r="N9256" t="str">
        <f t="shared" si="865"/>
        <v/>
      </c>
      <c r="O9256">
        <v>39</v>
      </c>
      <c r="P9256" s="11">
        <v>0.5</v>
      </c>
      <c r="Q9256" s="11">
        <v>4.54545454545454E-2</v>
      </c>
      <c r="R9256" s="12">
        <v>262.07</v>
      </c>
      <c r="S9256" t="s">
        <v>22</v>
      </c>
      <c r="T9256">
        <v>0</v>
      </c>
      <c r="U9256">
        <f t="shared" si="866"/>
        <v>4</v>
      </c>
      <c r="V9256">
        <f t="shared" si="867"/>
        <v>1</v>
      </c>
      <c r="W9256">
        <f t="shared" si="868"/>
        <v>3</v>
      </c>
      <c r="X9256" t="str">
        <f t="shared" si="869"/>
        <v>413</v>
      </c>
      <c r="Y9256" t="str">
        <f>IF(Table1[[#This Row],[RFM_Score]]="555","Champion", IF(AND(J9256&gt;=4,V9256&gt;=4),"Loyal", IF(U9256&lt;=2,"At Risk", IF(W9256&gt;=4,"Potential Loyalist","Others"))))</f>
        <v>Others</v>
      </c>
    </row>
    <row r="9257" spans="1:25">
      <c r="A9257" t="s">
        <v>1355</v>
      </c>
      <c r="B9257">
        <v>27</v>
      </c>
      <c r="C9257" t="s">
        <v>24</v>
      </c>
      <c r="D9257" t="s">
        <v>41</v>
      </c>
      <c r="E9257" s="6" t="s">
        <v>21327</v>
      </c>
      <c r="F9257" t="s">
        <v>37</v>
      </c>
      <c r="G9257">
        <v>2</v>
      </c>
      <c r="H9257">
        <v>0</v>
      </c>
      <c r="I9257">
        <v>62</v>
      </c>
      <c r="J9257">
        <v>0</v>
      </c>
      <c r="K9257">
        <v>262</v>
      </c>
      <c r="L9257" t="str">
        <f t="shared" si="864"/>
        <v/>
      </c>
      <c r="M9257">
        <v>1</v>
      </c>
      <c r="N9257" t="str">
        <f t="shared" si="865"/>
        <v/>
      </c>
      <c r="O9257">
        <v>24</v>
      </c>
      <c r="P9257" s="11">
        <v>0</v>
      </c>
      <c r="Q9257" s="11">
        <v>0</v>
      </c>
      <c r="R9257" s="12">
        <v>262</v>
      </c>
      <c r="S9257" t="s">
        <v>22</v>
      </c>
      <c r="T9257">
        <v>0</v>
      </c>
      <c r="U9257">
        <f t="shared" si="866"/>
        <v>4</v>
      </c>
      <c r="V9257">
        <f t="shared" si="867"/>
        <v>1</v>
      </c>
      <c r="W9257">
        <f t="shared" si="868"/>
        <v>3</v>
      </c>
      <c r="X9257" t="str">
        <f t="shared" si="869"/>
        <v>413</v>
      </c>
      <c r="Y9257" t="str">
        <f>IF(Table1[[#This Row],[RFM_Score]]="555","Champion", IF(AND(J9257&gt;=4,V9257&gt;=4),"Loyal", IF(U9257&lt;=2,"At Risk", IF(W9257&gt;=4,"Potential Loyalist","Others"))))</f>
        <v>Others</v>
      </c>
    </row>
    <row r="9258" spans="1:25">
      <c r="A9258" t="s">
        <v>1484</v>
      </c>
      <c r="B9258">
        <v>42</v>
      </c>
      <c r="C9258" t="s">
        <v>24</v>
      </c>
      <c r="D9258" t="s">
        <v>41</v>
      </c>
      <c r="E9258" s="6" t="s">
        <v>21328</v>
      </c>
      <c r="F9258" t="s">
        <v>26</v>
      </c>
      <c r="G9258">
        <v>4</v>
      </c>
      <c r="H9258">
        <v>0</v>
      </c>
      <c r="I9258">
        <v>61</v>
      </c>
      <c r="J9258">
        <v>4</v>
      </c>
      <c r="K9258">
        <v>261.95</v>
      </c>
      <c r="L9258" t="str">
        <f t="shared" si="864"/>
        <v/>
      </c>
      <c r="M9258">
        <v>1</v>
      </c>
      <c r="N9258" t="str">
        <f t="shared" si="865"/>
        <v/>
      </c>
      <c r="O9258">
        <v>79</v>
      </c>
      <c r="P9258" s="11">
        <v>0</v>
      </c>
      <c r="Q9258" s="11">
        <v>6.5573770491803199E-2</v>
      </c>
      <c r="R9258" s="12">
        <v>261.95</v>
      </c>
      <c r="S9258" t="s">
        <v>22</v>
      </c>
      <c r="T9258">
        <v>1</v>
      </c>
      <c r="U9258">
        <f t="shared" si="866"/>
        <v>2</v>
      </c>
      <c r="V9258">
        <f t="shared" si="867"/>
        <v>1</v>
      </c>
      <c r="W9258">
        <f t="shared" si="868"/>
        <v>3</v>
      </c>
      <c r="X9258" t="str">
        <f t="shared" si="869"/>
        <v>213</v>
      </c>
      <c r="Y9258" t="str">
        <f>IF(Table1[[#This Row],[RFM_Score]]="555","Champion", IF(AND(J9258&gt;=4,V9258&gt;=4),"Loyal", IF(U9258&lt;=2,"At Risk", IF(W9258&gt;=4,"Potential Loyalist","Others"))))</f>
        <v>At Risk</v>
      </c>
    </row>
    <row r="9259" spans="1:25">
      <c r="A9259" t="s">
        <v>2188</v>
      </c>
      <c r="B9259">
        <v>54</v>
      </c>
      <c r="C9259" t="s">
        <v>19</v>
      </c>
      <c r="D9259" t="s">
        <v>49</v>
      </c>
      <c r="E9259" s="6" t="s">
        <v>21329</v>
      </c>
      <c r="F9259" t="s">
        <v>21</v>
      </c>
      <c r="G9259">
        <v>1</v>
      </c>
      <c r="H9259">
        <v>1</v>
      </c>
      <c r="I9259">
        <v>52</v>
      </c>
      <c r="J9259">
        <v>3</v>
      </c>
      <c r="K9259">
        <v>261.86</v>
      </c>
      <c r="L9259" t="str">
        <f t="shared" si="864"/>
        <v/>
      </c>
      <c r="M9259">
        <v>1</v>
      </c>
      <c r="N9259" t="str">
        <f t="shared" si="865"/>
        <v/>
      </c>
      <c r="O9259">
        <v>2</v>
      </c>
      <c r="P9259" s="11">
        <v>1</v>
      </c>
      <c r="Q9259" s="11">
        <v>5.7692307692307598E-2</v>
      </c>
      <c r="R9259" s="12">
        <v>261.86</v>
      </c>
      <c r="S9259" t="s">
        <v>22</v>
      </c>
      <c r="T9259">
        <v>0</v>
      </c>
      <c r="U9259">
        <f t="shared" si="866"/>
        <v>5</v>
      </c>
      <c r="V9259">
        <f t="shared" si="867"/>
        <v>1</v>
      </c>
      <c r="W9259">
        <f t="shared" si="868"/>
        <v>3</v>
      </c>
      <c r="X9259" t="str">
        <f t="shared" si="869"/>
        <v>513</v>
      </c>
      <c r="Y9259" t="str">
        <f>IF(Table1[[#This Row],[RFM_Score]]="555","Champion", IF(AND(J9259&gt;=4,V9259&gt;=4),"Loyal", IF(U9259&lt;=2,"At Risk", IF(W9259&gt;=4,"Potential Loyalist","Others"))))</f>
        <v>Others</v>
      </c>
    </row>
    <row r="9260" spans="1:25">
      <c r="A9260" t="s">
        <v>1000</v>
      </c>
      <c r="B9260">
        <v>43</v>
      </c>
      <c r="C9260" t="s">
        <v>24</v>
      </c>
      <c r="D9260" t="s">
        <v>35</v>
      </c>
      <c r="E9260" s="6" t="s">
        <v>21330</v>
      </c>
      <c r="F9260" t="s">
        <v>26</v>
      </c>
      <c r="G9260">
        <v>5</v>
      </c>
      <c r="H9260">
        <v>2</v>
      </c>
      <c r="I9260">
        <v>54</v>
      </c>
      <c r="J9260">
        <v>2</v>
      </c>
      <c r="K9260">
        <v>261.39</v>
      </c>
      <c r="L9260" t="str">
        <f t="shared" si="864"/>
        <v/>
      </c>
      <c r="M9260">
        <v>1</v>
      </c>
      <c r="N9260" t="str">
        <f t="shared" si="865"/>
        <v/>
      </c>
      <c r="O9260">
        <v>43</v>
      </c>
      <c r="P9260" s="11">
        <v>0.4</v>
      </c>
      <c r="Q9260" s="11">
        <v>3.7037037037037E-2</v>
      </c>
      <c r="R9260" s="12">
        <v>261.39</v>
      </c>
      <c r="S9260" t="s">
        <v>22</v>
      </c>
      <c r="T9260">
        <v>0</v>
      </c>
      <c r="U9260">
        <f t="shared" si="866"/>
        <v>3</v>
      </c>
      <c r="V9260">
        <f t="shared" si="867"/>
        <v>1</v>
      </c>
      <c r="W9260">
        <f t="shared" si="868"/>
        <v>3</v>
      </c>
      <c r="X9260" t="str">
        <f t="shared" si="869"/>
        <v>313</v>
      </c>
      <c r="Y9260" t="str">
        <f>IF(Table1[[#This Row],[RFM_Score]]="555","Champion", IF(AND(J9260&gt;=4,V9260&gt;=4),"Loyal", IF(U9260&lt;=2,"At Risk", IF(W9260&gt;=4,"Potential Loyalist","Others"))))</f>
        <v>Others</v>
      </c>
    </row>
    <row r="9261" spans="1:25">
      <c r="A9261" t="s">
        <v>6827</v>
      </c>
      <c r="B9261">
        <v>33</v>
      </c>
      <c r="C9261" t="s">
        <v>24</v>
      </c>
      <c r="D9261" t="s">
        <v>25</v>
      </c>
      <c r="E9261" s="6" t="s">
        <v>21331</v>
      </c>
      <c r="F9261" t="s">
        <v>37</v>
      </c>
      <c r="G9261">
        <v>6</v>
      </c>
      <c r="H9261">
        <v>3</v>
      </c>
      <c r="I9261">
        <v>62</v>
      </c>
      <c r="J9261">
        <v>1</v>
      </c>
      <c r="K9261">
        <v>261.14999999999998</v>
      </c>
      <c r="L9261" t="str">
        <f t="shared" si="864"/>
        <v/>
      </c>
      <c r="M9261">
        <v>1</v>
      </c>
      <c r="N9261" t="str">
        <f t="shared" si="865"/>
        <v/>
      </c>
      <c r="O9261">
        <v>9</v>
      </c>
      <c r="P9261" s="11">
        <v>0.5</v>
      </c>
      <c r="Q9261" s="11">
        <v>1.6129032258064498E-2</v>
      </c>
      <c r="R9261" s="12">
        <v>261.14999999999998</v>
      </c>
      <c r="S9261" t="s">
        <v>22</v>
      </c>
      <c r="T9261">
        <v>0</v>
      </c>
      <c r="U9261">
        <f t="shared" si="866"/>
        <v>5</v>
      </c>
      <c r="V9261">
        <f t="shared" si="867"/>
        <v>1</v>
      </c>
      <c r="W9261">
        <f t="shared" si="868"/>
        <v>3</v>
      </c>
      <c r="X9261" t="str">
        <f t="shared" si="869"/>
        <v>513</v>
      </c>
      <c r="Y9261" t="str">
        <f>IF(Table1[[#This Row],[RFM_Score]]="555","Champion", IF(AND(J9261&gt;=4,V9261&gt;=4),"Loyal", IF(U9261&lt;=2,"At Risk", IF(W9261&gt;=4,"Potential Loyalist","Others"))))</f>
        <v>Others</v>
      </c>
    </row>
    <row r="9262" spans="1:25">
      <c r="A9262" t="s">
        <v>6085</v>
      </c>
      <c r="B9262">
        <v>18</v>
      </c>
      <c r="C9262" t="s">
        <v>19</v>
      </c>
      <c r="D9262" t="s">
        <v>25</v>
      </c>
      <c r="E9262" s="6" t="s">
        <v>21332</v>
      </c>
      <c r="F9262" t="s">
        <v>30</v>
      </c>
      <c r="G9262">
        <v>4</v>
      </c>
      <c r="H9262">
        <v>3</v>
      </c>
      <c r="I9262">
        <v>58</v>
      </c>
      <c r="J9262">
        <v>1</v>
      </c>
      <c r="K9262">
        <v>260.75</v>
      </c>
      <c r="L9262" t="str">
        <f t="shared" si="864"/>
        <v/>
      </c>
      <c r="M9262">
        <v>1</v>
      </c>
      <c r="N9262" t="str">
        <f t="shared" si="865"/>
        <v/>
      </c>
      <c r="O9262">
        <v>53</v>
      </c>
      <c r="P9262" s="11">
        <v>0.75</v>
      </c>
      <c r="Q9262" s="11">
        <v>1.72413793103448E-2</v>
      </c>
      <c r="R9262" s="12">
        <v>260.75</v>
      </c>
      <c r="S9262" t="s">
        <v>22</v>
      </c>
      <c r="T9262">
        <v>0</v>
      </c>
      <c r="U9262">
        <f t="shared" si="866"/>
        <v>3</v>
      </c>
      <c r="V9262">
        <f t="shared" si="867"/>
        <v>1</v>
      </c>
      <c r="W9262">
        <f t="shared" si="868"/>
        <v>3</v>
      </c>
      <c r="X9262" t="str">
        <f t="shared" si="869"/>
        <v>313</v>
      </c>
      <c r="Y9262" t="str">
        <f>IF(Table1[[#This Row],[RFM_Score]]="555","Champion", IF(AND(J9262&gt;=4,V9262&gt;=4),"Loyal", IF(U9262&lt;=2,"At Risk", IF(W9262&gt;=4,"Potential Loyalist","Others"))))</f>
        <v>Others</v>
      </c>
    </row>
    <row r="9263" spans="1:25">
      <c r="A9263" t="s">
        <v>11921</v>
      </c>
      <c r="B9263">
        <v>35</v>
      </c>
      <c r="C9263" t="s">
        <v>19</v>
      </c>
      <c r="D9263" t="s">
        <v>25</v>
      </c>
      <c r="E9263" s="6" t="s">
        <v>21333</v>
      </c>
      <c r="F9263" t="s">
        <v>21</v>
      </c>
      <c r="G9263">
        <v>3</v>
      </c>
      <c r="H9263">
        <v>3</v>
      </c>
      <c r="I9263">
        <v>69</v>
      </c>
      <c r="J9263">
        <v>7</v>
      </c>
      <c r="K9263">
        <v>260.55</v>
      </c>
      <c r="L9263" t="str">
        <f t="shared" si="864"/>
        <v/>
      </c>
      <c r="M9263">
        <v>1</v>
      </c>
      <c r="N9263" t="str">
        <f t="shared" si="865"/>
        <v/>
      </c>
      <c r="O9263">
        <v>0</v>
      </c>
      <c r="P9263" s="11">
        <v>1</v>
      </c>
      <c r="Q9263" s="11">
        <v>0.101449275362318</v>
      </c>
      <c r="R9263" s="12">
        <v>260.55</v>
      </c>
      <c r="S9263" t="s">
        <v>22</v>
      </c>
      <c r="T9263">
        <v>0</v>
      </c>
      <c r="U9263">
        <f t="shared" si="866"/>
        <v>5</v>
      </c>
      <c r="V9263">
        <f t="shared" si="867"/>
        <v>1</v>
      </c>
      <c r="W9263">
        <f t="shared" si="868"/>
        <v>3</v>
      </c>
      <c r="X9263" t="str">
        <f t="shared" si="869"/>
        <v>513</v>
      </c>
      <c r="Y9263" t="str">
        <f>IF(Table1[[#This Row],[RFM_Score]]="555","Champion", IF(AND(J9263&gt;=4,V9263&gt;=4),"Loyal", IF(U9263&lt;=2,"At Risk", IF(W9263&gt;=4,"Potential Loyalist","Others"))))</f>
        <v>Others</v>
      </c>
    </row>
    <row r="9264" spans="1:25">
      <c r="A9264" t="s">
        <v>7604</v>
      </c>
      <c r="B9264">
        <v>20</v>
      </c>
      <c r="C9264" t="s">
        <v>24</v>
      </c>
      <c r="D9264" t="s">
        <v>41</v>
      </c>
      <c r="E9264" s="6" t="s">
        <v>21334</v>
      </c>
      <c r="F9264" t="s">
        <v>26</v>
      </c>
      <c r="G9264">
        <v>6</v>
      </c>
      <c r="H9264">
        <v>1</v>
      </c>
      <c r="I9264">
        <v>50</v>
      </c>
      <c r="J9264">
        <v>5</v>
      </c>
      <c r="K9264">
        <v>260.26</v>
      </c>
      <c r="L9264" t="str">
        <f t="shared" si="864"/>
        <v/>
      </c>
      <c r="M9264">
        <v>1</v>
      </c>
      <c r="N9264" t="str">
        <f t="shared" si="865"/>
        <v/>
      </c>
      <c r="O9264">
        <v>26</v>
      </c>
      <c r="P9264" s="11">
        <v>0.16666666666666599</v>
      </c>
      <c r="Q9264" s="11">
        <v>0.1</v>
      </c>
      <c r="R9264" s="12">
        <v>260.26</v>
      </c>
      <c r="S9264" t="s">
        <v>22</v>
      </c>
      <c r="T9264">
        <v>0</v>
      </c>
      <c r="U9264">
        <f t="shared" si="866"/>
        <v>4</v>
      </c>
      <c r="V9264">
        <f t="shared" si="867"/>
        <v>1</v>
      </c>
      <c r="W9264">
        <f t="shared" si="868"/>
        <v>3</v>
      </c>
      <c r="X9264" t="str">
        <f t="shared" si="869"/>
        <v>413</v>
      </c>
      <c r="Y9264" t="str">
        <f>IF(Table1[[#This Row],[RFM_Score]]="555","Champion", IF(AND(J9264&gt;=4,V9264&gt;=4),"Loyal", IF(U9264&lt;=2,"At Risk", IF(W9264&gt;=4,"Potential Loyalist","Others"))))</f>
        <v>Others</v>
      </c>
    </row>
    <row r="9265" spans="1:25">
      <c r="A9265" t="s">
        <v>8184</v>
      </c>
      <c r="B9265">
        <v>54</v>
      </c>
      <c r="C9265" t="s">
        <v>24</v>
      </c>
      <c r="D9265" t="s">
        <v>25</v>
      </c>
      <c r="E9265" s="6" t="s">
        <v>21335</v>
      </c>
      <c r="F9265" t="s">
        <v>26</v>
      </c>
      <c r="G9265">
        <v>1</v>
      </c>
      <c r="H9265">
        <v>0</v>
      </c>
      <c r="I9265">
        <v>46</v>
      </c>
      <c r="J9265">
        <v>2</v>
      </c>
      <c r="K9265">
        <v>259.95</v>
      </c>
      <c r="L9265" t="str">
        <f t="shared" si="864"/>
        <v/>
      </c>
      <c r="M9265">
        <v>1</v>
      </c>
      <c r="N9265" t="str">
        <f t="shared" si="865"/>
        <v/>
      </c>
      <c r="O9265">
        <v>72</v>
      </c>
      <c r="P9265" s="11">
        <v>0</v>
      </c>
      <c r="Q9265" s="11">
        <v>4.3478260869565202E-2</v>
      </c>
      <c r="R9265" s="12">
        <v>259.95</v>
      </c>
      <c r="S9265" t="s">
        <v>22</v>
      </c>
      <c r="T9265">
        <v>0</v>
      </c>
      <c r="U9265">
        <f t="shared" si="866"/>
        <v>2</v>
      </c>
      <c r="V9265">
        <f t="shared" si="867"/>
        <v>1</v>
      </c>
      <c r="W9265">
        <f t="shared" si="868"/>
        <v>3</v>
      </c>
      <c r="X9265" t="str">
        <f t="shared" si="869"/>
        <v>213</v>
      </c>
      <c r="Y9265" t="str">
        <f>IF(Table1[[#This Row],[RFM_Score]]="555","Champion", IF(AND(J9265&gt;=4,V9265&gt;=4),"Loyal", IF(U9265&lt;=2,"At Risk", IF(W9265&gt;=4,"Potential Loyalist","Others"))))</f>
        <v>At Risk</v>
      </c>
    </row>
    <row r="9266" spans="1:25">
      <c r="A9266" t="s">
        <v>10403</v>
      </c>
      <c r="B9266">
        <v>22</v>
      </c>
      <c r="C9266" t="s">
        <v>24</v>
      </c>
      <c r="D9266" t="s">
        <v>41</v>
      </c>
      <c r="E9266" s="6" t="s">
        <v>21336</v>
      </c>
      <c r="F9266" t="s">
        <v>37</v>
      </c>
      <c r="G9266">
        <v>3</v>
      </c>
      <c r="H9266">
        <v>0</v>
      </c>
      <c r="I9266">
        <v>48</v>
      </c>
      <c r="J9266">
        <v>1</v>
      </c>
      <c r="K9266">
        <v>259.75</v>
      </c>
      <c r="L9266" t="str">
        <f t="shared" si="864"/>
        <v/>
      </c>
      <c r="M9266">
        <v>1</v>
      </c>
      <c r="N9266" t="str">
        <f t="shared" si="865"/>
        <v/>
      </c>
      <c r="O9266">
        <v>63</v>
      </c>
      <c r="P9266" s="11">
        <v>0</v>
      </c>
      <c r="Q9266" s="11">
        <v>2.0833333333333301E-2</v>
      </c>
      <c r="R9266" s="12">
        <v>259.75</v>
      </c>
      <c r="S9266" t="s">
        <v>22</v>
      </c>
      <c r="T9266">
        <v>0</v>
      </c>
      <c r="U9266">
        <f t="shared" si="866"/>
        <v>3</v>
      </c>
      <c r="V9266">
        <f t="shared" si="867"/>
        <v>1</v>
      </c>
      <c r="W9266">
        <f t="shared" si="868"/>
        <v>3</v>
      </c>
      <c r="X9266" t="str">
        <f t="shared" si="869"/>
        <v>313</v>
      </c>
      <c r="Y9266" t="str">
        <f>IF(Table1[[#This Row],[RFM_Score]]="555","Champion", IF(AND(J9266&gt;=4,V9266&gt;=4),"Loyal", IF(U9266&lt;=2,"At Risk", IF(W9266&gt;=4,"Potential Loyalist","Others"))))</f>
        <v>Others</v>
      </c>
    </row>
    <row r="9267" spans="1:25">
      <c r="A9267" t="s">
        <v>2421</v>
      </c>
      <c r="B9267">
        <v>35</v>
      </c>
      <c r="C9267" t="s">
        <v>19</v>
      </c>
      <c r="D9267" t="s">
        <v>29</v>
      </c>
      <c r="E9267" s="6" t="s">
        <v>21337</v>
      </c>
      <c r="F9267" t="s">
        <v>60</v>
      </c>
      <c r="G9267">
        <v>3</v>
      </c>
      <c r="H9267">
        <v>1</v>
      </c>
      <c r="I9267">
        <v>54</v>
      </c>
      <c r="J9267">
        <v>1</v>
      </c>
      <c r="K9267">
        <v>259.62</v>
      </c>
      <c r="L9267" t="str">
        <f t="shared" si="864"/>
        <v/>
      </c>
      <c r="M9267">
        <v>1</v>
      </c>
      <c r="N9267" t="str">
        <f t="shared" si="865"/>
        <v/>
      </c>
      <c r="O9267">
        <v>11</v>
      </c>
      <c r="P9267" s="11">
        <v>0.33333333333333298</v>
      </c>
      <c r="Q9267" s="11">
        <v>1.85185185185185E-2</v>
      </c>
      <c r="R9267" s="12">
        <v>259.62</v>
      </c>
      <c r="S9267" t="s">
        <v>22</v>
      </c>
      <c r="T9267">
        <v>0</v>
      </c>
      <c r="U9267">
        <f t="shared" si="866"/>
        <v>5</v>
      </c>
      <c r="V9267">
        <f t="shared" si="867"/>
        <v>1</v>
      </c>
      <c r="W9267">
        <f t="shared" si="868"/>
        <v>3</v>
      </c>
      <c r="X9267" t="str">
        <f t="shared" si="869"/>
        <v>513</v>
      </c>
      <c r="Y9267" t="str">
        <f>IF(Table1[[#This Row],[RFM_Score]]="555","Champion", IF(AND(J9267&gt;=4,V9267&gt;=4),"Loyal", IF(U9267&lt;=2,"At Risk", IF(W9267&gt;=4,"Potential Loyalist","Others"))))</f>
        <v>Others</v>
      </c>
    </row>
    <row r="9268" spans="1:25">
      <c r="A9268" t="s">
        <v>6984</v>
      </c>
      <c r="B9268">
        <v>45</v>
      </c>
      <c r="C9268" t="s">
        <v>24</v>
      </c>
      <c r="D9268" t="s">
        <v>25</v>
      </c>
      <c r="E9268" s="6" t="s">
        <v>21338</v>
      </c>
      <c r="F9268" t="s">
        <v>26</v>
      </c>
      <c r="G9268">
        <v>1</v>
      </c>
      <c r="H9268">
        <v>0</v>
      </c>
      <c r="I9268">
        <v>47</v>
      </c>
      <c r="J9268">
        <v>1</v>
      </c>
      <c r="K9268">
        <v>259.32</v>
      </c>
      <c r="L9268" t="str">
        <f t="shared" si="864"/>
        <v/>
      </c>
      <c r="M9268">
        <v>1</v>
      </c>
      <c r="N9268" t="str">
        <f t="shared" si="865"/>
        <v/>
      </c>
      <c r="O9268">
        <v>86</v>
      </c>
      <c r="P9268" s="11">
        <v>0</v>
      </c>
      <c r="Q9268" s="11">
        <v>2.1276595744680799E-2</v>
      </c>
      <c r="R9268" s="12">
        <v>259.32</v>
      </c>
      <c r="S9268" t="s">
        <v>22</v>
      </c>
      <c r="T9268">
        <v>0</v>
      </c>
      <c r="U9268">
        <f t="shared" si="866"/>
        <v>2</v>
      </c>
      <c r="V9268">
        <f t="shared" si="867"/>
        <v>1</v>
      </c>
      <c r="W9268">
        <f t="shared" si="868"/>
        <v>3</v>
      </c>
      <c r="X9268" t="str">
        <f t="shared" si="869"/>
        <v>213</v>
      </c>
      <c r="Y9268" t="str">
        <f>IF(Table1[[#This Row],[RFM_Score]]="555","Champion", IF(AND(J9268&gt;=4,V9268&gt;=4),"Loyal", IF(U9268&lt;=2,"At Risk", IF(W9268&gt;=4,"Potential Loyalist","Others"))))</f>
        <v>At Risk</v>
      </c>
    </row>
    <row r="9269" spans="1:25">
      <c r="A9269" t="s">
        <v>5421</v>
      </c>
      <c r="B9269">
        <v>45</v>
      </c>
      <c r="C9269" t="s">
        <v>24</v>
      </c>
      <c r="D9269" t="s">
        <v>25</v>
      </c>
      <c r="E9269" s="6" t="s">
        <v>21339</v>
      </c>
      <c r="F9269" t="s">
        <v>30</v>
      </c>
      <c r="G9269">
        <v>1</v>
      </c>
      <c r="H9269">
        <v>0</v>
      </c>
      <c r="I9269">
        <v>43</v>
      </c>
      <c r="J9269">
        <v>1</v>
      </c>
      <c r="K9269">
        <v>259.14</v>
      </c>
      <c r="L9269" t="str">
        <f t="shared" si="864"/>
        <v/>
      </c>
      <c r="M9269">
        <v>1</v>
      </c>
      <c r="N9269" t="str">
        <f t="shared" si="865"/>
        <v/>
      </c>
      <c r="O9269">
        <v>183</v>
      </c>
      <c r="P9269" s="11">
        <v>0</v>
      </c>
      <c r="Q9269" s="11">
        <v>2.3255813953488299E-2</v>
      </c>
      <c r="R9269" s="12">
        <v>259.14</v>
      </c>
      <c r="S9269" t="s">
        <v>22</v>
      </c>
      <c r="T9269">
        <v>1</v>
      </c>
      <c r="U9269">
        <f t="shared" si="866"/>
        <v>1</v>
      </c>
      <c r="V9269">
        <f t="shared" si="867"/>
        <v>1</v>
      </c>
      <c r="W9269">
        <f t="shared" si="868"/>
        <v>3</v>
      </c>
      <c r="X9269" t="str">
        <f t="shared" si="869"/>
        <v>113</v>
      </c>
      <c r="Y9269" t="str">
        <f>IF(Table1[[#This Row],[RFM_Score]]="555","Champion", IF(AND(J9269&gt;=4,V9269&gt;=4),"Loyal", IF(U9269&lt;=2,"At Risk", IF(W9269&gt;=4,"Potential Loyalist","Others"))))</f>
        <v>At Risk</v>
      </c>
    </row>
    <row r="9270" spans="1:25">
      <c r="A9270" t="s">
        <v>9943</v>
      </c>
      <c r="B9270">
        <v>42</v>
      </c>
      <c r="C9270" t="s">
        <v>24</v>
      </c>
      <c r="D9270" t="s">
        <v>29</v>
      </c>
      <c r="E9270" s="6" t="s">
        <v>21340</v>
      </c>
      <c r="F9270" t="s">
        <v>37</v>
      </c>
      <c r="G9270">
        <v>2</v>
      </c>
      <c r="H9270">
        <v>1</v>
      </c>
      <c r="I9270">
        <v>47</v>
      </c>
      <c r="J9270">
        <v>4</v>
      </c>
      <c r="K9270">
        <v>258.92</v>
      </c>
      <c r="L9270" t="str">
        <f t="shared" si="864"/>
        <v/>
      </c>
      <c r="M9270">
        <v>1</v>
      </c>
      <c r="N9270" t="str">
        <f t="shared" si="865"/>
        <v/>
      </c>
      <c r="O9270">
        <v>26</v>
      </c>
      <c r="P9270" s="11">
        <v>0.5</v>
      </c>
      <c r="Q9270" s="11">
        <v>8.5106382978723402E-2</v>
      </c>
      <c r="R9270" s="12">
        <v>258.92</v>
      </c>
      <c r="S9270" t="s">
        <v>22</v>
      </c>
      <c r="T9270">
        <v>0</v>
      </c>
      <c r="U9270">
        <f t="shared" si="866"/>
        <v>4</v>
      </c>
      <c r="V9270">
        <f t="shared" si="867"/>
        <v>1</v>
      </c>
      <c r="W9270">
        <f t="shared" si="868"/>
        <v>3</v>
      </c>
      <c r="X9270" t="str">
        <f t="shared" si="869"/>
        <v>413</v>
      </c>
      <c r="Y9270" t="str">
        <f>IF(Table1[[#This Row],[RFM_Score]]="555","Champion", IF(AND(J9270&gt;=4,V9270&gt;=4),"Loyal", IF(U9270&lt;=2,"At Risk", IF(W9270&gt;=4,"Potential Loyalist","Others"))))</f>
        <v>Others</v>
      </c>
    </row>
    <row r="9271" spans="1:25">
      <c r="A9271" t="s">
        <v>605</v>
      </c>
      <c r="B9271">
        <v>18</v>
      </c>
      <c r="C9271" t="s">
        <v>19</v>
      </c>
      <c r="D9271" t="s">
        <v>25</v>
      </c>
      <c r="E9271" s="6" t="s">
        <v>21341</v>
      </c>
      <c r="F9271" t="s">
        <v>21</v>
      </c>
      <c r="G9271">
        <v>5</v>
      </c>
      <c r="H9271">
        <v>1</v>
      </c>
      <c r="I9271">
        <v>51</v>
      </c>
      <c r="J9271">
        <v>3</v>
      </c>
      <c r="K9271">
        <v>258.91000000000003</v>
      </c>
      <c r="L9271" t="str">
        <f t="shared" si="864"/>
        <v/>
      </c>
      <c r="M9271">
        <v>1</v>
      </c>
      <c r="N9271" t="str">
        <f t="shared" si="865"/>
        <v/>
      </c>
      <c r="O9271">
        <v>41</v>
      </c>
      <c r="P9271" s="11">
        <v>0.2</v>
      </c>
      <c r="Q9271" s="11">
        <v>5.8823529411764698E-2</v>
      </c>
      <c r="R9271" s="12">
        <v>258.91000000000003</v>
      </c>
      <c r="S9271" t="s">
        <v>22</v>
      </c>
      <c r="T9271">
        <v>0</v>
      </c>
      <c r="U9271">
        <f t="shared" si="866"/>
        <v>3</v>
      </c>
      <c r="V9271">
        <f t="shared" si="867"/>
        <v>1</v>
      </c>
      <c r="W9271">
        <f t="shared" si="868"/>
        <v>3</v>
      </c>
      <c r="X9271" t="str">
        <f t="shared" si="869"/>
        <v>313</v>
      </c>
      <c r="Y9271" t="str">
        <f>IF(Table1[[#This Row],[RFM_Score]]="555","Champion", IF(AND(J9271&gt;=4,V9271&gt;=4),"Loyal", IF(U9271&lt;=2,"At Risk", IF(W9271&gt;=4,"Potential Loyalist","Others"))))</f>
        <v>Others</v>
      </c>
    </row>
    <row r="9272" spans="1:25">
      <c r="A9272" t="s">
        <v>5196</v>
      </c>
      <c r="B9272">
        <v>21</v>
      </c>
      <c r="C9272" t="s">
        <v>19</v>
      </c>
      <c r="D9272" t="s">
        <v>25</v>
      </c>
      <c r="E9272" s="6" t="s">
        <v>21342</v>
      </c>
      <c r="F9272" t="s">
        <v>30</v>
      </c>
      <c r="G9272">
        <v>5</v>
      </c>
      <c r="H9272">
        <v>1</v>
      </c>
      <c r="I9272">
        <v>49</v>
      </c>
      <c r="J9272">
        <v>2</v>
      </c>
      <c r="K9272">
        <v>258.76</v>
      </c>
      <c r="L9272" t="str">
        <f t="shared" si="864"/>
        <v/>
      </c>
      <c r="M9272">
        <v>1</v>
      </c>
      <c r="N9272" t="str">
        <f t="shared" si="865"/>
        <v/>
      </c>
      <c r="O9272">
        <v>5</v>
      </c>
      <c r="P9272" s="11">
        <v>0.2</v>
      </c>
      <c r="Q9272" s="11">
        <v>4.08163265306122E-2</v>
      </c>
      <c r="R9272" s="12">
        <v>258.76</v>
      </c>
      <c r="S9272" t="s">
        <v>22</v>
      </c>
      <c r="T9272">
        <v>0</v>
      </c>
      <c r="U9272">
        <f t="shared" si="866"/>
        <v>5</v>
      </c>
      <c r="V9272">
        <f t="shared" si="867"/>
        <v>1</v>
      </c>
      <c r="W9272">
        <f t="shared" si="868"/>
        <v>3</v>
      </c>
      <c r="X9272" t="str">
        <f t="shared" si="869"/>
        <v>513</v>
      </c>
      <c r="Y9272" t="str">
        <f>IF(Table1[[#This Row],[RFM_Score]]="555","Champion", IF(AND(J9272&gt;=4,V9272&gt;=4),"Loyal", IF(U9272&lt;=2,"At Risk", IF(W9272&gt;=4,"Potential Loyalist","Others"))))</f>
        <v>Others</v>
      </c>
    </row>
    <row r="9273" spans="1:25">
      <c r="A9273" t="s">
        <v>3031</v>
      </c>
      <c r="B9273">
        <v>23</v>
      </c>
      <c r="C9273" t="s">
        <v>19</v>
      </c>
      <c r="D9273" t="s">
        <v>49</v>
      </c>
      <c r="E9273" s="6" t="s">
        <v>21343</v>
      </c>
      <c r="F9273" t="s">
        <v>26</v>
      </c>
      <c r="G9273">
        <v>4</v>
      </c>
      <c r="H9273">
        <v>1</v>
      </c>
      <c r="I9273">
        <v>51</v>
      </c>
      <c r="J9273">
        <v>5</v>
      </c>
      <c r="K9273">
        <v>258.45999999999998</v>
      </c>
      <c r="L9273" t="str">
        <f t="shared" si="864"/>
        <v/>
      </c>
      <c r="M9273">
        <v>1</v>
      </c>
      <c r="N9273" t="str">
        <f t="shared" si="865"/>
        <v/>
      </c>
      <c r="O9273">
        <v>52</v>
      </c>
      <c r="P9273" s="11">
        <v>0.25</v>
      </c>
      <c r="Q9273" s="11">
        <v>9.8039215686274495E-2</v>
      </c>
      <c r="R9273" s="12">
        <v>258.45999999999998</v>
      </c>
      <c r="S9273" t="s">
        <v>22</v>
      </c>
      <c r="T9273">
        <v>0</v>
      </c>
      <c r="U9273">
        <f t="shared" si="866"/>
        <v>3</v>
      </c>
      <c r="V9273">
        <f t="shared" si="867"/>
        <v>1</v>
      </c>
      <c r="W9273">
        <f t="shared" si="868"/>
        <v>3</v>
      </c>
      <c r="X9273" t="str">
        <f t="shared" si="869"/>
        <v>313</v>
      </c>
      <c r="Y9273" t="str">
        <f>IF(Table1[[#This Row],[RFM_Score]]="555","Champion", IF(AND(J9273&gt;=4,V9273&gt;=4),"Loyal", IF(U9273&lt;=2,"At Risk", IF(W9273&gt;=4,"Potential Loyalist","Others"))))</f>
        <v>Others</v>
      </c>
    </row>
    <row r="9274" spans="1:25">
      <c r="A9274" t="s">
        <v>8471</v>
      </c>
      <c r="B9274">
        <v>31</v>
      </c>
      <c r="C9274" t="s">
        <v>24</v>
      </c>
      <c r="D9274" t="s">
        <v>29</v>
      </c>
      <c r="E9274" s="6" t="s">
        <v>21344</v>
      </c>
      <c r="F9274" t="s">
        <v>26</v>
      </c>
      <c r="G9274">
        <v>3</v>
      </c>
      <c r="H9274">
        <v>1</v>
      </c>
      <c r="I9274">
        <v>45</v>
      </c>
      <c r="J9274">
        <v>2</v>
      </c>
      <c r="K9274">
        <v>258.02</v>
      </c>
      <c r="L9274" t="str">
        <f t="shared" si="864"/>
        <v/>
      </c>
      <c r="M9274">
        <v>1</v>
      </c>
      <c r="N9274" t="str">
        <f t="shared" si="865"/>
        <v/>
      </c>
      <c r="O9274">
        <v>48</v>
      </c>
      <c r="P9274" s="11">
        <v>0.33333333333333298</v>
      </c>
      <c r="Q9274" s="11">
        <v>4.4444444444444398E-2</v>
      </c>
      <c r="R9274" s="12">
        <v>258.02</v>
      </c>
      <c r="S9274" t="s">
        <v>22</v>
      </c>
      <c r="T9274">
        <v>0</v>
      </c>
      <c r="U9274">
        <f t="shared" si="866"/>
        <v>3</v>
      </c>
      <c r="V9274">
        <f t="shared" si="867"/>
        <v>1</v>
      </c>
      <c r="W9274">
        <f t="shared" si="868"/>
        <v>3</v>
      </c>
      <c r="X9274" t="str">
        <f t="shared" si="869"/>
        <v>313</v>
      </c>
      <c r="Y9274" t="str">
        <f>IF(Table1[[#This Row],[RFM_Score]]="555","Champion", IF(AND(J9274&gt;=4,V9274&gt;=4),"Loyal", IF(U9274&lt;=2,"At Risk", IF(W9274&gt;=4,"Potential Loyalist","Others"))))</f>
        <v>Others</v>
      </c>
    </row>
    <row r="9275" spans="1:25">
      <c r="A9275" t="s">
        <v>5400</v>
      </c>
      <c r="B9275">
        <v>23</v>
      </c>
      <c r="C9275" t="s">
        <v>24</v>
      </c>
      <c r="D9275" t="s">
        <v>29</v>
      </c>
      <c r="E9275" s="6" t="s">
        <v>21345</v>
      </c>
      <c r="F9275" t="s">
        <v>37</v>
      </c>
      <c r="G9275">
        <v>1</v>
      </c>
      <c r="H9275">
        <v>0</v>
      </c>
      <c r="I9275">
        <v>49</v>
      </c>
      <c r="J9275">
        <v>3</v>
      </c>
      <c r="K9275">
        <v>257.76</v>
      </c>
      <c r="L9275" t="str">
        <f t="shared" si="864"/>
        <v/>
      </c>
      <c r="M9275">
        <v>1</v>
      </c>
      <c r="N9275" t="str">
        <f t="shared" si="865"/>
        <v/>
      </c>
      <c r="O9275">
        <v>6</v>
      </c>
      <c r="P9275" s="11">
        <v>0</v>
      </c>
      <c r="Q9275" s="11">
        <v>6.1224489795918297E-2</v>
      </c>
      <c r="R9275" s="12">
        <v>257.76</v>
      </c>
      <c r="S9275" t="s">
        <v>22</v>
      </c>
      <c r="T9275">
        <v>0</v>
      </c>
      <c r="U9275">
        <f t="shared" si="866"/>
        <v>5</v>
      </c>
      <c r="V9275">
        <f t="shared" si="867"/>
        <v>1</v>
      </c>
      <c r="W9275">
        <f t="shared" si="868"/>
        <v>3</v>
      </c>
      <c r="X9275" t="str">
        <f t="shared" si="869"/>
        <v>513</v>
      </c>
      <c r="Y9275" t="str">
        <f>IF(Table1[[#This Row],[RFM_Score]]="555","Champion", IF(AND(J9275&gt;=4,V9275&gt;=4),"Loyal", IF(U9275&lt;=2,"At Risk", IF(W9275&gt;=4,"Potential Loyalist","Others"))))</f>
        <v>Others</v>
      </c>
    </row>
    <row r="9276" spans="1:25">
      <c r="A9276" t="s">
        <v>6009</v>
      </c>
      <c r="B9276">
        <v>43</v>
      </c>
      <c r="C9276" t="s">
        <v>19</v>
      </c>
      <c r="D9276" t="s">
        <v>49</v>
      </c>
      <c r="E9276" s="6" t="s">
        <v>21346</v>
      </c>
      <c r="F9276" t="s">
        <v>21</v>
      </c>
      <c r="G9276">
        <v>3</v>
      </c>
      <c r="H9276">
        <v>0</v>
      </c>
      <c r="I9276">
        <v>56</v>
      </c>
      <c r="J9276">
        <v>5</v>
      </c>
      <c r="K9276">
        <v>257.72000000000003</v>
      </c>
      <c r="L9276" t="str">
        <f t="shared" si="864"/>
        <v/>
      </c>
      <c r="M9276">
        <v>1</v>
      </c>
      <c r="N9276" t="str">
        <f t="shared" si="865"/>
        <v/>
      </c>
      <c r="O9276">
        <v>22</v>
      </c>
      <c r="P9276" s="11">
        <v>0</v>
      </c>
      <c r="Q9276" s="11">
        <v>8.9285714285714204E-2</v>
      </c>
      <c r="R9276" s="12">
        <v>257.72000000000003</v>
      </c>
      <c r="S9276" t="s">
        <v>22</v>
      </c>
      <c r="T9276">
        <v>0</v>
      </c>
      <c r="U9276">
        <f t="shared" si="866"/>
        <v>4</v>
      </c>
      <c r="V9276">
        <f t="shared" si="867"/>
        <v>1</v>
      </c>
      <c r="W9276">
        <f t="shared" si="868"/>
        <v>3</v>
      </c>
      <c r="X9276" t="str">
        <f t="shared" si="869"/>
        <v>413</v>
      </c>
      <c r="Y9276" t="str">
        <f>IF(Table1[[#This Row],[RFM_Score]]="555","Champion", IF(AND(J9276&gt;=4,V9276&gt;=4),"Loyal", IF(U9276&lt;=2,"At Risk", IF(W9276&gt;=4,"Potential Loyalist","Others"))))</f>
        <v>Others</v>
      </c>
    </row>
    <row r="9277" spans="1:25">
      <c r="A9277" t="s">
        <v>3917</v>
      </c>
      <c r="B9277">
        <v>38</v>
      </c>
      <c r="C9277" t="s">
        <v>19</v>
      </c>
      <c r="D9277" t="s">
        <v>25</v>
      </c>
      <c r="E9277" s="6" t="s">
        <v>21347</v>
      </c>
      <c r="F9277" t="s">
        <v>60</v>
      </c>
      <c r="G9277">
        <v>3</v>
      </c>
      <c r="H9277">
        <v>1</v>
      </c>
      <c r="I9277">
        <v>51</v>
      </c>
      <c r="J9277">
        <v>0</v>
      </c>
      <c r="K9277">
        <v>257.64999999999998</v>
      </c>
      <c r="L9277" t="str">
        <f t="shared" si="864"/>
        <v/>
      </c>
      <c r="M9277">
        <v>1</v>
      </c>
      <c r="N9277" t="str">
        <f t="shared" si="865"/>
        <v/>
      </c>
      <c r="O9277">
        <v>80</v>
      </c>
      <c r="P9277" s="11">
        <v>0.33333333333333298</v>
      </c>
      <c r="Q9277" s="11">
        <v>0</v>
      </c>
      <c r="R9277" s="12">
        <v>257.64999999999998</v>
      </c>
      <c r="S9277" t="s">
        <v>22</v>
      </c>
      <c r="T9277">
        <v>0</v>
      </c>
      <c r="U9277">
        <f t="shared" si="866"/>
        <v>2</v>
      </c>
      <c r="V9277">
        <f t="shared" si="867"/>
        <v>1</v>
      </c>
      <c r="W9277">
        <f t="shared" si="868"/>
        <v>3</v>
      </c>
      <c r="X9277" t="str">
        <f t="shared" si="869"/>
        <v>213</v>
      </c>
      <c r="Y9277" t="str">
        <f>IF(Table1[[#This Row],[RFM_Score]]="555","Champion", IF(AND(J9277&gt;=4,V9277&gt;=4),"Loyal", IF(U9277&lt;=2,"At Risk", IF(W9277&gt;=4,"Potential Loyalist","Others"))))</f>
        <v>At Risk</v>
      </c>
    </row>
    <row r="9278" spans="1:25">
      <c r="A9278" t="s">
        <v>3627</v>
      </c>
      <c r="B9278">
        <v>47</v>
      </c>
      <c r="C9278" t="s">
        <v>24</v>
      </c>
      <c r="D9278" t="s">
        <v>25</v>
      </c>
      <c r="E9278" s="6" t="s">
        <v>21348</v>
      </c>
      <c r="F9278" t="s">
        <v>30</v>
      </c>
      <c r="G9278">
        <v>1</v>
      </c>
      <c r="H9278">
        <v>0</v>
      </c>
      <c r="I9278">
        <v>67</v>
      </c>
      <c r="J9278">
        <v>3</v>
      </c>
      <c r="K9278">
        <v>257.35000000000002</v>
      </c>
      <c r="L9278" t="str">
        <f t="shared" si="864"/>
        <v/>
      </c>
      <c r="M9278">
        <v>1</v>
      </c>
      <c r="N9278" t="str">
        <f t="shared" si="865"/>
        <v/>
      </c>
      <c r="O9278">
        <v>21</v>
      </c>
      <c r="P9278" s="11">
        <v>0</v>
      </c>
      <c r="Q9278" s="11">
        <v>4.4776119402985003E-2</v>
      </c>
      <c r="R9278" s="12">
        <v>257.35000000000002</v>
      </c>
      <c r="S9278" t="s">
        <v>22</v>
      </c>
      <c r="T9278">
        <v>0</v>
      </c>
      <c r="U9278">
        <f t="shared" si="866"/>
        <v>4</v>
      </c>
      <c r="V9278">
        <f t="shared" si="867"/>
        <v>1</v>
      </c>
      <c r="W9278">
        <f t="shared" si="868"/>
        <v>3</v>
      </c>
      <c r="X9278" t="str">
        <f t="shared" si="869"/>
        <v>413</v>
      </c>
      <c r="Y9278" t="str">
        <f>IF(Table1[[#This Row],[RFM_Score]]="555","Champion", IF(AND(J9278&gt;=4,V9278&gt;=4),"Loyal", IF(U9278&lt;=2,"At Risk", IF(W9278&gt;=4,"Potential Loyalist","Others"))))</f>
        <v>Others</v>
      </c>
    </row>
    <row r="9279" spans="1:25">
      <c r="A9279" t="s">
        <v>2013</v>
      </c>
      <c r="B9279">
        <v>48</v>
      </c>
      <c r="C9279" t="s">
        <v>24</v>
      </c>
      <c r="D9279" t="s">
        <v>35</v>
      </c>
      <c r="E9279" s="6" t="s">
        <v>21349</v>
      </c>
      <c r="F9279" t="s">
        <v>60</v>
      </c>
      <c r="G9279">
        <v>3</v>
      </c>
      <c r="H9279">
        <v>2</v>
      </c>
      <c r="I9279">
        <v>45</v>
      </c>
      <c r="J9279">
        <v>4</v>
      </c>
      <c r="K9279">
        <v>257.24</v>
      </c>
      <c r="L9279" t="str">
        <f t="shared" si="864"/>
        <v/>
      </c>
      <c r="M9279">
        <v>1</v>
      </c>
      <c r="N9279" t="str">
        <f t="shared" si="865"/>
        <v/>
      </c>
      <c r="O9279">
        <v>64</v>
      </c>
      <c r="P9279" s="11">
        <v>0.66666666666666596</v>
      </c>
      <c r="Q9279" s="11">
        <v>8.8888888888888795E-2</v>
      </c>
      <c r="R9279" s="12">
        <v>257.24</v>
      </c>
      <c r="S9279" t="s">
        <v>22</v>
      </c>
      <c r="T9279">
        <v>0</v>
      </c>
      <c r="U9279">
        <f t="shared" si="866"/>
        <v>3</v>
      </c>
      <c r="V9279">
        <f t="shared" si="867"/>
        <v>1</v>
      </c>
      <c r="W9279">
        <f t="shared" si="868"/>
        <v>3</v>
      </c>
      <c r="X9279" t="str">
        <f t="shared" si="869"/>
        <v>313</v>
      </c>
      <c r="Y9279" t="str">
        <f>IF(Table1[[#This Row],[RFM_Score]]="555","Champion", IF(AND(J9279&gt;=4,V9279&gt;=4),"Loyal", IF(U9279&lt;=2,"At Risk", IF(W9279&gt;=4,"Potential Loyalist","Others"))))</f>
        <v>Others</v>
      </c>
    </row>
    <row r="9280" spans="1:25">
      <c r="A9280" t="s">
        <v>10491</v>
      </c>
      <c r="B9280">
        <v>23</v>
      </c>
      <c r="C9280" t="s">
        <v>24</v>
      </c>
      <c r="D9280" t="s">
        <v>46</v>
      </c>
      <c r="E9280" s="6" t="s">
        <v>21350</v>
      </c>
      <c r="F9280" t="s">
        <v>60</v>
      </c>
      <c r="G9280">
        <v>1</v>
      </c>
      <c r="H9280">
        <v>0</v>
      </c>
      <c r="I9280">
        <v>59</v>
      </c>
      <c r="J9280">
        <v>3</v>
      </c>
      <c r="K9280">
        <v>257.01</v>
      </c>
      <c r="L9280" t="str">
        <f t="shared" si="864"/>
        <v/>
      </c>
      <c r="M9280">
        <v>1</v>
      </c>
      <c r="N9280" t="str">
        <f t="shared" si="865"/>
        <v/>
      </c>
      <c r="O9280">
        <v>9</v>
      </c>
      <c r="P9280" s="11">
        <v>0</v>
      </c>
      <c r="Q9280" s="11">
        <v>5.0847457627118599E-2</v>
      </c>
      <c r="R9280" s="12">
        <v>257.01</v>
      </c>
      <c r="S9280" t="s">
        <v>22</v>
      </c>
      <c r="T9280">
        <v>0</v>
      </c>
      <c r="U9280">
        <f t="shared" si="866"/>
        <v>5</v>
      </c>
      <c r="V9280">
        <f t="shared" si="867"/>
        <v>1</v>
      </c>
      <c r="W9280">
        <f t="shared" si="868"/>
        <v>3</v>
      </c>
      <c r="X9280" t="str">
        <f t="shared" si="869"/>
        <v>513</v>
      </c>
      <c r="Y9280" t="str">
        <f>IF(Table1[[#This Row],[RFM_Score]]="555","Champion", IF(AND(J9280&gt;=4,V9280&gt;=4),"Loyal", IF(U9280&lt;=2,"At Risk", IF(W9280&gt;=4,"Potential Loyalist","Others"))))</f>
        <v>Others</v>
      </c>
    </row>
    <row r="9281" spans="1:25">
      <c r="A9281" t="s">
        <v>5127</v>
      </c>
      <c r="B9281">
        <v>18</v>
      </c>
      <c r="C9281" t="s">
        <v>19</v>
      </c>
      <c r="D9281" t="s">
        <v>41</v>
      </c>
      <c r="E9281" s="6" t="s">
        <v>21351</v>
      </c>
      <c r="F9281" t="s">
        <v>26</v>
      </c>
      <c r="G9281">
        <v>5</v>
      </c>
      <c r="H9281">
        <v>2</v>
      </c>
      <c r="I9281">
        <v>45</v>
      </c>
      <c r="J9281">
        <v>2</v>
      </c>
      <c r="K9281">
        <v>256.82</v>
      </c>
      <c r="L9281" t="str">
        <f t="shared" si="864"/>
        <v/>
      </c>
      <c r="M9281">
        <v>1</v>
      </c>
      <c r="N9281" t="str">
        <f t="shared" si="865"/>
        <v/>
      </c>
      <c r="O9281">
        <v>83</v>
      </c>
      <c r="P9281" s="11">
        <v>0.4</v>
      </c>
      <c r="Q9281" s="11">
        <v>4.4444444444444398E-2</v>
      </c>
      <c r="R9281" s="12">
        <v>256.82</v>
      </c>
      <c r="S9281" t="s">
        <v>22</v>
      </c>
      <c r="T9281">
        <v>0</v>
      </c>
      <c r="U9281">
        <f t="shared" si="866"/>
        <v>2</v>
      </c>
      <c r="V9281">
        <f t="shared" si="867"/>
        <v>1</v>
      </c>
      <c r="W9281">
        <f t="shared" si="868"/>
        <v>3</v>
      </c>
      <c r="X9281" t="str">
        <f t="shared" si="869"/>
        <v>213</v>
      </c>
      <c r="Y9281" t="str">
        <f>IF(Table1[[#This Row],[RFM_Score]]="555","Champion", IF(AND(J9281&gt;=4,V9281&gt;=4),"Loyal", IF(U9281&lt;=2,"At Risk", IF(W9281&gt;=4,"Potential Loyalist","Others"))))</f>
        <v>At Risk</v>
      </c>
    </row>
    <row r="9282" spans="1:25">
      <c r="A9282" t="s">
        <v>2306</v>
      </c>
      <c r="B9282">
        <v>34</v>
      </c>
      <c r="C9282" t="s">
        <v>24</v>
      </c>
      <c r="D9282" t="s">
        <v>25</v>
      </c>
      <c r="E9282" s="6" t="s">
        <v>21352</v>
      </c>
      <c r="F9282" t="s">
        <v>37</v>
      </c>
      <c r="G9282">
        <v>1</v>
      </c>
      <c r="H9282">
        <v>0</v>
      </c>
      <c r="I9282">
        <v>60</v>
      </c>
      <c r="J9282">
        <v>7</v>
      </c>
      <c r="K9282">
        <v>256.63</v>
      </c>
      <c r="L9282" t="str">
        <f t="shared" ref="L9282:L9345" si="870">IF(OR(K9282&lt;$AC$10, K9282&gt;$AC$11), "OUTLIER", "")</f>
        <v/>
      </c>
      <c r="M9282">
        <v>1</v>
      </c>
      <c r="N9282" t="str">
        <f t="shared" ref="N9282:N9345" si="871">IF(OR(M9282&lt;$AC$16, M9282&gt;$AC$17), "OUTLIER", "")</f>
        <v/>
      </c>
      <c r="O9282">
        <v>28</v>
      </c>
      <c r="P9282" s="11">
        <v>0</v>
      </c>
      <c r="Q9282" s="11">
        <v>0.116666666666666</v>
      </c>
      <c r="R9282" s="12">
        <v>256.63</v>
      </c>
      <c r="S9282" t="s">
        <v>22</v>
      </c>
      <c r="T9282">
        <v>0</v>
      </c>
      <c r="U9282">
        <f t="shared" ref="U9282:U9345" si="872">IF(O9282&lt;=20,5,IF(O9282&lt;=40,4,IF(O9282&lt;=70,3,IF(O9282&lt;=100,2,1))))</f>
        <v>4</v>
      </c>
      <c r="V9282">
        <f t="shared" ref="V9282:V9345" si="873">IF(M9282&gt;=11,5,IF(M9282&gt;=9,4,IF(M9282&gt;=7,3,IF(M9282&gt;=5,2,1))))</f>
        <v>1</v>
      </c>
      <c r="W9282">
        <f t="shared" ref="W9282:W9345" si="874">IF(K9282&gt;=500,5,IF(K9282&gt;=300,4,IF(K9282&gt;=150,3,IF(K9282&gt;=50,2,1))))</f>
        <v>3</v>
      </c>
      <c r="X9282" t="str">
        <f t="shared" ref="X9282:X9345" si="875">U9282 &amp; V9282 &amp; W9282</f>
        <v>413</v>
      </c>
      <c r="Y9282" t="str">
        <f>IF(Table1[[#This Row],[RFM_Score]]="555","Champion", IF(AND(J9282&gt;=4,V9282&gt;=4),"Loyal", IF(U9282&lt;=2,"At Risk", IF(W9282&gt;=4,"Potential Loyalist","Others"))))</f>
        <v>Others</v>
      </c>
    </row>
    <row r="9283" spans="1:25">
      <c r="A9283" t="s">
        <v>7270</v>
      </c>
      <c r="B9283">
        <v>43</v>
      </c>
      <c r="C9283" t="s">
        <v>24</v>
      </c>
      <c r="D9283" t="s">
        <v>25</v>
      </c>
      <c r="E9283" s="6" t="s">
        <v>21353</v>
      </c>
      <c r="F9283" t="s">
        <v>21</v>
      </c>
      <c r="G9283">
        <v>4</v>
      </c>
      <c r="H9283">
        <v>0</v>
      </c>
      <c r="I9283">
        <v>71</v>
      </c>
      <c r="J9283">
        <v>6</v>
      </c>
      <c r="K9283">
        <v>256.58</v>
      </c>
      <c r="L9283" t="str">
        <f t="shared" si="870"/>
        <v/>
      </c>
      <c r="M9283">
        <v>1</v>
      </c>
      <c r="N9283" t="str">
        <f t="shared" si="871"/>
        <v/>
      </c>
      <c r="O9283">
        <v>110</v>
      </c>
      <c r="P9283" s="11">
        <v>0</v>
      </c>
      <c r="Q9283" s="11">
        <v>8.4507042253521097E-2</v>
      </c>
      <c r="R9283" s="12">
        <v>256.58</v>
      </c>
      <c r="S9283" t="s">
        <v>22</v>
      </c>
      <c r="T9283">
        <v>1</v>
      </c>
      <c r="U9283">
        <f t="shared" si="872"/>
        <v>1</v>
      </c>
      <c r="V9283">
        <f t="shared" si="873"/>
        <v>1</v>
      </c>
      <c r="W9283">
        <f t="shared" si="874"/>
        <v>3</v>
      </c>
      <c r="X9283" t="str">
        <f t="shared" si="875"/>
        <v>113</v>
      </c>
      <c r="Y9283" t="str">
        <f>IF(Table1[[#This Row],[RFM_Score]]="555","Champion", IF(AND(J9283&gt;=4,V9283&gt;=4),"Loyal", IF(U9283&lt;=2,"At Risk", IF(W9283&gt;=4,"Potential Loyalist","Others"))))</f>
        <v>At Risk</v>
      </c>
    </row>
    <row r="9284" spans="1:25">
      <c r="A9284" t="s">
        <v>2095</v>
      </c>
      <c r="B9284">
        <v>38</v>
      </c>
      <c r="C9284" t="s">
        <v>24</v>
      </c>
      <c r="D9284" t="s">
        <v>25</v>
      </c>
      <c r="E9284" s="6" t="s">
        <v>21354</v>
      </c>
      <c r="F9284" t="s">
        <v>62</v>
      </c>
      <c r="G9284">
        <v>3</v>
      </c>
      <c r="H9284">
        <v>1</v>
      </c>
      <c r="I9284">
        <v>47</v>
      </c>
      <c r="J9284">
        <v>0</v>
      </c>
      <c r="K9284">
        <v>256.08999999999997</v>
      </c>
      <c r="L9284" t="str">
        <f t="shared" si="870"/>
        <v/>
      </c>
      <c r="M9284">
        <v>1</v>
      </c>
      <c r="N9284" t="str">
        <f t="shared" si="871"/>
        <v/>
      </c>
      <c r="O9284">
        <v>4</v>
      </c>
      <c r="P9284" s="11">
        <v>0.33333333333333298</v>
      </c>
      <c r="Q9284" s="11">
        <v>0</v>
      </c>
      <c r="R9284" s="12">
        <v>256.08999999999997</v>
      </c>
      <c r="S9284" t="s">
        <v>22</v>
      </c>
      <c r="T9284">
        <v>0</v>
      </c>
      <c r="U9284">
        <f t="shared" si="872"/>
        <v>5</v>
      </c>
      <c r="V9284">
        <f t="shared" si="873"/>
        <v>1</v>
      </c>
      <c r="W9284">
        <f t="shared" si="874"/>
        <v>3</v>
      </c>
      <c r="X9284" t="str">
        <f t="shared" si="875"/>
        <v>513</v>
      </c>
      <c r="Y9284" t="str">
        <f>IF(Table1[[#This Row],[RFM_Score]]="555","Champion", IF(AND(J9284&gt;=4,V9284&gt;=4),"Loyal", IF(U9284&lt;=2,"At Risk", IF(W9284&gt;=4,"Potential Loyalist","Others"))))</f>
        <v>Others</v>
      </c>
    </row>
    <row r="9285" spans="1:25">
      <c r="A9285" t="s">
        <v>11981</v>
      </c>
      <c r="B9285">
        <v>59</v>
      </c>
      <c r="C9285" t="s">
        <v>33</v>
      </c>
      <c r="D9285" t="s">
        <v>29</v>
      </c>
      <c r="E9285" s="6" t="s">
        <v>21355</v>
      </c>
      <c r="F9285" t="s">
        <v>21</v>
      </c>
      <c r="G9285">
        <v>1</v>
      </c>
      <c r="H9285">
        <v>0</v>
      </c>
      <c r="I9285">
        <v>49</v>
      </c>
      <c r="J9285">
        <v>1</v>
      </c>
      <c r="K9285">
        <v>255.66</v>
      </c>
      <c r="L9285" t="str">
        <f t="shared" si="870"/>
        <v/>
      </c>
      <c r="M9285">
        <v>1</v>
      </c>
      <c r="N9285" t="str">
        <f t="shared" si="871"/>
        <v/>
      </c>
      <c r="O9285">
        <v>101</v>
      </c>
      <c r="P9285" s="11">
        <v>0</v>
      </c>
      <c r="Q9285" s="11">
        <v>2.04081632653061E-2</v>
      </c>
      <c r="R9285" s="12">
        <v>255.66</v>
      </c>
      <c r="S9285" t="s">
        <v>22</v>
      </c>
      <c r="T9285">
        <v>1</v>
      </c>
      <c r="U9285">
        <f t="shared" si="872"/>
        <v>1</v>
      </c>
      <c r="V9285">
        <f t="shared" si="873"/>
        <v>1</v>
      </c>
      <c r="W9285">
        <f t="shared" si="874"/>
        <v>3</v>
      </c>
      <c r="X9285" t="str">
        <f t="shared" si="875"/>
        <v>113</v>
      </c>
      <c r="Y9285" t="str">
        <f>IF(Table1[[#This Row],[RFM_Score]]="555","Champion", IF(AND(J9285&gt;=4,V9285&gt;=4),"Loyal", IF(U9285&lt;=2,"At Risk", IF(W9285&gt;=4,"Potential Loyalist","Others"))))</f>
        <v>At Risk</v>
      </c>
    </row>
    <row r="9286" spans="1:25">
      <c r="A9286" t="s">
        <v>9703</v>
      </c>
      <c r="B9286">
        <v>33</v>
      </c>
      <c r="C9286" t="s">
        <v>19</v>
      </c>
      <c r="D9286" t="s">
        <v>25</v>
      </c>
      <c r="E9286" s="6" t="s">
        <v>21356</v>
      </c>
      <c r="F9286" t="s">
        <v>26</v>
      </c>
      <c r="G9286">
        <v>5</v>
      </c>
      <c r="H9286">
        <v>0</v>
      </c>
      <c r="I9286">
        <v>41</v>
      </c>
      <c r="J9286">
        <v>1</v>
      </c>
      <c r="K9286">
        <v>255.28</v>
      </c>
      <c r="L9286" t="str">
        <f t="shared" si="870"/>
        <v/>
      </c>
      <c r="M9286">
        <v>1</v>
      </c>
      <c r="N9286" t="str">
        <f t="shared" si="871"/>
        <v/>
      </c>
      <c r="O9286">
        <v>14</v>
      </c>
      <c r="P9286" s="11">
        <v>0</v>
      </c>
      <c r="Q9286" s="11">
        <v>2.4390243902439001E-2</v>
      </c>
      <c r="R9286" s="12">
        <v>255.28</v>
      </c>
      <c r="S9286" t="s">
        <v>22</v>
      </c>
      <c r="T9286">
        <v>0</v>
      </c>
      <c r="U9286">
        <f t="shared" si="872"/>
        <v>5</v>
      </c>
      <c r="V9286">
        <f t="shared" si="873"/>
        <v>1</v>
      </c>
      <c r="W9286">
        <f t="shared" si="874"/>
        <v>3</v>
      </c>
      <c r="X9286" t="str">
        <f t="shared" si="875"/>
        <v>513</v>
      </c>
      <c r="Y9286" t="str">
        <f>IF(Table1[[#This Row],[RFM_Score]]="555","Champion", IF(AND(J9286&gt;=4,V9286&gt;=4),"Loyal", IF(U9286&lt;=2,"At Risk", IF(W9286&gt;=4,"Potential Loyalist","Others"))))</f>
        <v>Others</v>
      </c>
    </row>
    <row r="9287" spans="1:25">
      <c r="A9287" t="s">
        <v>11228</v>
      </c>
      <c r="B9287">
        <v>31</v>
      </c>
      <c r="C9287" t="s">
        <v>24</v>
      </c>
      <c r="D9287" t="s">
        <v>20</v>
      </c>
      <c r="E9287" s="6" t="s">
        <v>21357</v>
      </c>
      <c r="F9287" t="s">
        <v>21</v>
      </c>
      <c r="G9287">
        <v>5</v>
      </c>
      <c r="H9287">
        <v>2</v>
      </c>
      <c r="I9287">
        <v>46</v>
      </c>
      <c r="J9287">
        <v>1</v>
      </c>
      <c r="K9287">
        <v>255.14</v>
      </c>
      <c r="L9287" t="str">
        <f t="shared" si="870"/>
        <v/>
      </c>
      <c r="M9287">
        <v>1</v>
      </c>
      <c r="N9287" t="str">
        <f t="shared" si="871"/>
        <v/>
      </c>
      <c r="O9287">
        <v>11</v>
      </c>
      <c r="P9287" s="11">
        <v>0.4</v>
      </c>
      <c r="Q9287" s="11">
        <v>2.1739130434782601E-2</v>
      </c>
      <c r="R9287" s="12">
        <v>255.14</v>
      </c>
      <c r="S9287" t="s">
        <v>22</v>
      </c>
      <c r="T9287">
        <v>0</v>
      </c>
      <c r="U9287">
        <f t="shared" si="872"/>
        <v>5</v>
      </c>
      <c r="V9287">
        <f t="shared" si="873"/>
        <v>1</v>
      </c>
      <c r="W9287">
        <f t="shared" si="874"/>
        <v>3</v>
      </c>
      <c r="X9287" t="str">
        <f t="shared" si="875"/>
        <v>513</v>
      </c>
      <c r="Y9287" t="str">
        <f>IF(Table1[[#This Row],[RFM_Score]]="555","Champion", IF(AND(J9287&gt;=4,V9287&gt;=4),"Loyal", IF(U9287&lt;=2,"At Risk", IF(W9287&gt;=4,"Potential Loyalist","Others"))))</f>
        <v>Others</v>
      </c>
    </row>
    <row r="9288" spans="1:25">
      <c r="A9288" t="s">
        <v>1678</v>
      </c>
      <c r="B9288">
        <v>51</v>
      </c>
      <c r="C9288" t="s">
        <v>19</v>
      </c>
      <c r="D9288" t="s">
        <v>49</v>
      </c>
      <c r="E9288" s="6" t="s">
        <v>21358</v>
      </c>
      <c r="F9288" t="s">
        <v>30</v>
      </c>
      <c r="G9288">
        <v>4</v>
      </c>
      <c r="H9288">
        <v>3</v>
      </c>
      <c r="I9288">
        <v>44</v>
      </c>
      <c r="J9288">
        <v>2</v>
      </c>
      <c r="K9288">
        <v>254.56</v>
      </c>
      <c r="L9288" t="str">
        <f t="shared" si="870"/>
        <v/>
      </c>
      <c r="M9288">
        <v>1</v>
      </c>
      <c r="N9288" t="str">
        <f t="shared" si="871"/>
        <v/>
      </c>
      <c r="O9288">
        <v>1</v>
      </c>
      <c r="P9288" s="11">
        <v>0.75</v>
      </c>
      <c r="Q9288" s="11">
        <v>4.54545454545454E-2</v>
      </c>
      <c r="R9288" s="12">
        <v>254.56</v>
      </c>
      <c r="S9288" t="s">
        <v>22</v>
      </c>
      <c r="T9288">
        <v>0</v>
      </c>
      <c r="U9288">
        <f t="shared" si="872"/>
        <v>5</v>
      </c>
      <c r="V9288">
        <f t="shared" si="873"/>
        <v>1</v>
      </c>
      <c r="W9288">
        <f t="shared" si="874"/>
        <v>3</v>
      </c>
      <c r="X9288" t="str">
        <f t="shared" si="875"/>
        <v>513</v>
      </c>
      <c r="Y9288" t="str">
        <f>IF(Table1[[#This Row],[RFM_Score]]="555","Champion", IF(AND(J9288&gt;=4,V9288&gt;=4),"Loyal", IF(U9288&lt;=2,"At Risk", IF(W9288&gt;=4,"Potential Loyalist","Others"))))</f>
        <v>Others</v>
      </c>
    </row>
    <row r="9289" spans="1:25">
      <c r="A9289" t="s">
        <v>4226</v>
      </c>
      <c r="B9289">
        <v>34</v>
      </c>
      <c r="C9289" t="s">
        <v>19</v>
      </c>
      <c r="D9289" t="s">
        <v>25</v>
      </c>
      <c r="E9289" s="6" t="s">
        <v>21359</v>
      </c>
      <c r="F9289" t="s">
        <v>30</v>
      </c>
      <c r="G9289">
        <v>2</v>
      </c>
      <c r="H9289">
        <v>1</v>
      </c>
      <c r="I9289">
        <v>44</v>
      </c>
      <c r="J9289">
        <v>1</v>
      </c>
      <c r="K9289">
        <v>254.42</v>
      </c>
      <c r="L9289" t="str">
        <f t="shared" si="870"/>
        <v/>
      </c>
      <c r="M9289">
        <v>1</v>
      </c>
      <c r="N9289" t="str">
        <f t="shared" si="871"/>
        <v/>
      </c>
      <c r="O9289">
        <v>68</v>
      </c>
      <c r="P9289" s="11">
        <v>0.5</v>
      </c>
      <c r="Q9289" s="11">
        <v>2.27272727272727E-2</v>
      </c>
      <c r="R9289" s="12">
        <v>254.42</v>
      </c>
      <c r="S9289" t="s">
        <v>22</v>
      </c>
      <c r="T9289">
        <v>1</v>
      </c>
      <c r="U9289">
        <f t="shared" si="872"/>
        <v>3</v>
      </c>
      <c r="V9289">
        <f t="shared" si="873"/>
        <v>1</v>
      </c>
      <c r="W9289">
        <f t="shared" si="874"/>
        <v>3</v>
      </c>
      <c r="X9289" t="str">
        <f t="shared" si="875"/>
        <v>313</v>
      </c>
      <c r="Y9289" t="str">
        <f>IF(Table1[[#This Row],[RFM_Score]]="555","Champion", IF(AND(J9289&gt;=4,V9289&gt;=4),"Loyal", IF(U9289&lt;=2,"At Risk", IF(W9289&gt;=4,"Potential Loyalist","Others"))))</f>
        <v>Others</v>
      </c>
    </row>
    <row r="9290" spans="1:25">
      <c r="A9290" t="s">
        <v>8469</v>
      </c>
      <c r="B9290">
        <v>27</v>
      </c>
      <c r="C9290" t="s">
        <v>19</v>
      </c>
      <c r="D9290" t="s">
        <v>46</v>
      </c>
      <c r="E9290" s="6" t="s">
        <v>21360</v>
      </c>
      <c r="F9290" t="s">
        <v>37</v>
      </c>
      <c r="G9290">
        <v>1</v>
      </c>
      <c r="H9290">
        <v>1</v>
      </c>
      <c r="I9290">
        <v>56</v>
      </c>
      <c r="J9290">
        <v>2</v>
      </c>
      <c r="K9290">
        <v>254.41</v>
      </c>
      <c r="L9290" t="str">
        <f t="shared" si="870"/>
        <v/>
      </c>
      <c r="M9290">
        <v>1</v>
      </c>
      <c r="N9290" t="str">
        <f t="shared" si="871"/>
        <v/>
      </c>
      <c r="O9290">
        <v>4</v>
      </c>
      <c r="P9290" s="11">
        <v>1</v>
      </c>
      <c r="Q9290" s="11">
        <v>3.5714285714285698E-2</v>
      </c>
      <c r="R9290" s="12">
        <v>254.41</v>
      </c>
      <c r="S9290" t="s">
        <v>22</v>
      </c>
      <c r="T9290">
        <v>0</v>
      </c>
      <c r="U9290">
        <f t="shared" si="872"/>
        <v>5</v>
      </c>
      <c r="V9290">
        <f t="shared" si="873"/>
        <v>1</v>
      </c>
      <c r="W9290">
        <f t="shared" si="874"/>
        <v>3</v>
      </c>
      <c r="X9290" t="str">
        <f t="shared" si="875"/>
        <v>513</v>
      </c>
      <c r="Y9290" t="str">
        <f>IF(Table1[[#This Row],[RFM_Score]]="555","Champion", IF(AND(J9290&gt;=4,V9290&gt;=4),"Loyal", IF(U9290&lt;=2,"At Risk", IF(W9290&gt;=4,"Potential Loyalist","Others"))))</f>
        <v>Others</v>
      </c>
    </row>
    <row r="9291" spans="1:25">
      <c r="A9291" t="s">
        <v>10909</v>
      </c>
      <c r="B9291">
        <v>43</v>
      </c>
      <c r="C9291" t="s">
        <v>24</v>
      </c>
      <c r="D9291" t="s">
        <v>25</v>
      </c>
      <c r="E9291" s="6" t="s">
        <v>21361</v>
      </c>
      <c r="F9291" t="s">
        <v>30</v>
      </c>
      <c r="G9291">
        <v>2</v>
      </c>
      <c r="H9291">
        <v>0</v>
      </c>
      <c r="I9291">
        <v>59</v>
      </c>
      <c r="J9291">
        <v>4</v>
      </c>
      <c r="K9291">
        <v>254.21</v>
      </c>
      <c r="L9291" t="str">
        <f t="shared" si="870"/>
        <v/>
      </c>
      <c r="M9291">
        <v>1</v>
      </c>
      <c r="N9291" t="str">
        <f t="shared" si="871"/>
        <v/>
      </c>
      <c r="O9291">
        <v>1</v>
      </c>
      <c r="P9291" s="11">
        <v>0</v>
      </c>
      <c r="Q9291" s="11">
        <v>6.7796610169491497E-2</v>
      </c>
      <c r="R9291" s="12">
        <v>254.21</v>
      </c>
      <c r="S9291" t="s">
        <v>22</v>
      </c>
      <c r="T9291">
        <v>0</v>
      </c>
      <c r="U9291">
        <f t="shared" si="872"/>
        <v>5</v>
      </c>
      <c r="V9291">
        <f t="shared" si="873"/>
        <v>1</v>
      </c>
      <c r="W9291">
        <f t="shared" si="874"/>
        <v>3</v>
      </c>
      <c r="X9291" t="str">
        <f t="shared" si="875"/>
        <v>513</v>
      </c>
      <c r="Y9291" t="str">
        <f>IF(Table1[[#This Row],[RFM_Score]]="555","Champion", IF(AND(J9291&gt;=4,V9291&gt;=4),"Loyal", IF(U9291&lt;=2,"At Risk", IF(W9291&gt;=4,"Potential Loyalist","Others"))))</f>
        <v>Others</v>
      </c>
    </row>
    <row r="9292" spans="1:25">
      <c r="A9292" t="s">
        <v>1667</v>
      </c>
      <c r="B9292">
        <v>40</v>
      </c>
      <c r="C9292" t="s">
        <v>24</v>
      </c>
      <c r="D9292" t="s">
        <v>25</v>
      </c>
      <c r="E9292" s="6" t="s">
        <v>21362</v>
      </c>
      <c r="F9292" t="s">
        <v>37</v>
      </c>
      <c r="G9292">
        <v>4</v>
      </c>
      <c r="H9292">
        <v>0</v>
      </c>
      <c r="I9292">
        <v>62</v>
      </c>
      <c r="J9292">
        <v>0</v>
      </c>
      <c r="K9292">
        <v>253.54</v>
      </c>
      <c r="L9292" t="str">
        <f t="shared" si="870"/>
        <v/>
      </c>
      <c r="M9292">
        <v>1</v>
      </c>
      <c r="N9292" t="str">
        <f t="shared" si="871"/>
        <v/>
      </c>
      <c r="O9292">
        <v>24</v>
      </c>
      <c r="P9292" s="11">
        <v>0</v>
      </c>
      <c r="Q9292" s="11">
        <v>0</v>
      </c>
      <c r="R9292" s="12">
        <v>253.54</v>
      </c>
      <c r="S9292" t="s">
        <v>22</v>
      </c>
      <c r="T9292">
        <v>0</v>
      </c>
      <c r="U9292">
        <f t="shared" si="872"/>
        <v>4</v>
      </c>
      <c r="V9292">
        <f t="shared" si="873"/>
        <v>1</v>
      </c>
      <c r="W9292">
        <f t="shared" si="874"/>
        <v>3</v>
      </c>
      <c r="X9292" t="str">
        <f t="shared" si="875"/>
        <v>413</v>
      </c>
      <c r="Y9292" t="str">
        <f>IF(Table1[[#This Row],[RFM_Score]]="555","Champion", IF(AND(J9292&gt;=4,V9292&gt;=4),"Loyal", IF(U9292&lt;=2,"At Risk", IF(W9292&gt;=4,"Potential Loyalist","Others"))))</f>
        <v>Others</v>
      </c>
    </row>
    <row r="9293" spans="1:25">
      <c r="A9293" t="s">
        <v>7202</v>
      </c>
      <c r="B9293">
        <v>33</v>
      </c>
      <c r="C9293" t="s">
        <v>19</v>
      </c>
      <c r="D9293" t="s">
        <v>25</v>
      </c>
      <c r="E9293" s="6" t="s">
        <v>21363</v>
      </c>
      <c r="F9293" t="s">
        <v>30</v>
      </c>
      <c r="G9293">
        <v>5</v>
      </c>
      <c r="H9293">
        <v>2</v>
      </c>
      <c r="I9293">
        <v>48</v>
      </c>
      <c r="J9293">
        <v>2</v>
      </c>
      <c r="K9293">
        <v>253.45</v>
      </c>
      <c r="L9293" t="str">
        <f t="shared" si="870"/>
        <v/>
      </c>
      <c r="M9293">
        <v>1</v>
      </c>
      <c r="N9293" t="str">
        <f t="shared" si="871"/>
        <v/>
      </c>
      <c r="O9293">
        <v>143</v>
      </c>
      <c r="P9293" s="11">
        <v>0.4</v>
      </c>
      <c r="Q9293" s="11">
        <v>4.1666666666666602E-2</v>
      </c>
      <c r="R9293" s="12">
        <v>253.45</v>
      </c>
      <c r="S9293" t="s">
        <v>22</v>
      </c>
      <c r="T9293">
        <v>1</v>
      </c>
      <c r="U9293">
        <f t="shared" si="872"/>
        <v>1</v>
      </c>
      <c r="V9293">
        <f t="shared" si="873"/>
        <v>1</v>
      </c>
      <c r="W9293">
        <f t="shared" si="874"/>
        <v>3</v>
      </c>
      <c r="X9293" t="str">
        <f t="shared" si="875"/>
        <v>113</v>
      </c>
      <c r="Y9293" t="str">
        <f>IF(Table1[[#This Row],[RFM_Score]]="555","Champion", IF(AND(J9293&gt;=4,V9293&gt;=4),"Loyal", IF(U9293&lt;=2,"At Risk", IF(W9293&gt;=4,"Potential Loyalist","Others"))))</f>
        <v>At Risk</v>
      </c>
    </row>
    <row r="9294" spans="1:25">
      <c r="A9294" t="s">
        <v>5695</v>
      </c>
      <c r="B9294">
        <v>51</v>
      </c>
      <c r="C9294" t="s">
        <v>19</v>
      </c>
      <c r="D9294" t="s">
        <v>25</v>
      </c>
      <c r="E9294" s="6" t="s">
        <v>21364</v>
      </c>
      <c r="F9294" t="s">
        <v>21</v>
      </c>
      <c r="G9294">
        <v>4</v>
      </c>
      <c r="H9294">
        <v>3</v>
      </c>
      <c r="I9294">
        <v>52</v>
      </c>
      <c r="J9294">
        <v>3</v>
      </c>
      <c r="K9294">
        <v>253.16</v>
      </c>
      <c r="L9294" t="str">
        <f t="shared" si="870"/>
        <v/>
      </c>
      <c r="M9294">
        <v>1</v>
      </c>
      <c r="N9294" t="str">
        <f t="shared" si="871"/>
        <v/>
      </c>
      <c r="O9294">
        <v>6</v>
      </c>
      <c r="P9294" s="11">
        <v>0.75</v>
      </c>
      <c r="Q9294" s="11">
        <v>5.7692307692307598E-2</v>
      </c>
      <c r="R9294" s="12">
        <v>253.16</v>
      </c>
      <c r="S9294" t="s">
        <v>22</v>
      </c>
      <c r="T9294">
        <v>0</v>
      </c>
      <c r="U9294">
        <f t="shared" si="872"/>
        <v>5</v>
      </c>
      <c r="V9294">
        <f t="shared" si="873"/>
        <v>1</v>
      </c>
      <c r="W9294">
        <f t="shared" si="874"/>
        <v>3</v>
      </c>
      <c r="X9294" t="str">
        <f t="shared" si="875"/>
        <v>513</v>
      </c>
      <c r="Y9294" t="str">
        <f>IF(Table1[[#This Row],[RFM_Score]]="555","Champion", IF(AND(J9294&gt;=4,V9294&gt;=4),"Loyal", IF(U9294&lt;=2,"At Risk", IF(W9294&gt;=4,"Potential Loyalist","Others"))))</f>
        <v>Others</v>
      </c>
    </row>
    <row r="9295" spans="1:25">
      <c r="A9295" t="s">
        <v>6683</v>
      </c>
      <c r="B9295">
        <v>41</v>
      </c>
      <c r="C9295" t="s">
        <v>24</v>
      </c>
      <c r="D9295" t="s">
        <v>25</v>
      </c>
      <c r="E9295" s="6" t="s">
        <v>21365</v>
      </c>
      <c r="F9295" t="s">
        <v>30</v>
      </c>
      <c r="G9295">
        <v>1</v>
      </c>
      <c r="H9295">
        <v>0</v>
      </c>
      <c r="I9295">
        <v>54</v>
      </c>
      <c r="J9295">
        <v>6</v>
      </c>
      <c r="K9295">
        <v>253.12</v>
      </c>
      <c r="L9295" t="str">
        <f t="shared" si="870"/>
        <v/>
      </c>
      <c r="M9295">
        <v>1</v>
      </c>
      <c r="N9295" t="str">
        <f t="shared" si="871"/>
        <v/>
      </c>
      <c r="O9295">
        <v>4</v>
      </c>
      <c r="P9295" s="11">
        <v>0</v>
      </c>
      <c r="Q9295" s="11">
        <v>0.11111111111111099</v>
      </c>
      <c r="R9295" s="12">
        <v>253.12</v>
      </c>
      <c r="S9295" t="s">
        <v>22</v>
      </c>
      <c r="T9295">
        <v>0</v>
      </c>
      <c r="U9295">
        <f t="shared" si="872"/>
        <v>5</v>
      </c>
      <c r="V9295">
        <f t="shared" si="873"/>
        <v>1</v>
      </c>
      <c r="W9295">
        <f t="shared" si="874"/>
        <v>3</v>
      </c>
      <c r="X9295" t="str">
        <f t="shared" si="875"/>
        <v>513</v>
      </c>
      <c r="Y9295" t="str">
        <f>IF(Table1[[#This Row],[RFM_Score]]="555","Champion", IF(AND(J9295&gt;=4,V9295&gt;=4),"Loyal", IF(U9295&lt;=2,"At Risk", IF(W9295&gt;=4,"Potential Loyalist","Others"))))</f>
        <v>Others</v>
      </c>
    </row>
    <row r="9296" spans="1:25">
      <c r="A9296" t="s">
        <v>6842</v>
      </c>
      <c r="B9296">
        <v>33</v>
      </c>
      <c r="C9296" t="s">
        <v>24</v>
      </c>
      <c r="D9296" t="s">
        <v>49</v>
      </c>
      <c r="E9296" s="6" t="s">
        <v>21366</v>
      </c>
      <c r="F9296" t="s">
        <v>26</v>
      </c>
      <c r="G9296">
        <v>3</v>
      </c>
      <c r="H9296">
        <v>1</v>
      </c>
      <c r="I9296">
        <v>49</v>
      </c>
      <c r="J9296">
        <v>1</v>
      </c>
      <c r="K9296">
        <v>252.7</v>
      </c>
      <c r="L9296" t="str">
        <f t="shared" si="870"/>
        <v/>
      </c>
      <c r="M9296">
        <v>1</v>
      </c>
      <c r="N9296" t="str">
        <f t="shared" si="871"/>
        <v/>
      </c>
      <c r="O9296">
        <v>11</v>
      </c>
      <c r="P9296" s="11">
        <v>0.33333333333333298</v>
      </c>
      <c r="Q9296" s="11">
        <v>2.04081632653061E-2</v>
      </c>
      <c r="R9296" s="12">
        <v>252.7</v>
      </c>
      <c r="S9296" t="s">
        <v>22</v>
      </c>
      <c r="T9296">
        <v>0</v>
      </c>
      <c r="U9296">
        <f t="shared" si="872"/>
        <v>5</v>
      </c>
      <c r="V9296">
        <f t="shared" si="873"/>
        <v>1</v>
      </c>
      <c r="W9296">
        <f t="shared" si="874"/>
        <v>3</v>
      </c>
      <c r="X9296" t="str">
        <f t="shared" si="875"/>
        <v>513</v>
      </c>
      <c r="Y9296" t="str">
        <f>IF(Table1[[#This Row],[RFM_Score]]="555","Champion", IF(AND(J9296&gt;=4,V9296&gt;=4),"Loyal", IF(U9296&lt;=2,"At Risk", IF(W9296&gt;=4,"Potential Loyalist","Others"))))</f>
        <v>Others</v>
      </c>
    </row>
    <row r="9297" spans="1:25">
      <c r="A9297" t="s">
        <v>8863</v>
      </c>
      <c r="B9297">
        <v>22</v>
      </c>
      <c r="C9297" t="s">
        <v>24</v>
      </c>
      <c r="D9297" t="s">
        <v>46</v>
      </c>
      <c r="E9297" s="6" t="s">
        <v>21367</v>
      </c>
      <c r="F9297" t="s">
        <v>21</v>
      </c>
      <c r="G9297">
        <v>2</v>
      </c>
      <c r="H9297">
        <v>1</v>
      </c>
      <c r="I9297">
        <v>59</v>
      </c>
      <c r="J9297">
        <v>3</v>
      </c>
      <c r="K9297">
        <v>252.49</v>
      </c>
      <c r="L9297" t="str">
        <f t="shared" si="870"/>
        <v/>
      </c>
      <c r="M9297">
        <v>1</v>
      </c>
      <c r="N9297" t="str">
        <f t="shared" si="871"/>
        <v/>
      </c>
      <c r="O9297">
        <v>29</v>
      </c>
      <c r="P9297" s="11">
        <v>0.5</v>
      </c>
      <c r="Q9297" s="11">
        <v>5.0847457627118599E-2</v>
      </c>
      <c r="R9297" s="12">
        <v>252.49</v>
      </c>
      <c r="S9297" t="s">
        <v>22</v>
      </c>
      <c r="T9297">
        <v>0</v>
      </c>
      <c r="U9297">
        <f t="shared" si="872"/>
        <v>4</v>
      </c>
      <c r="V9297">
        <f t="shared" si="873"/>
        <v>1</v>
      </c>
      <c r="W9297">
        <f t="shared" si="874"/>
        <v>3</v>
      </c>
      <c r="X9297" t="str">
        <f t="shared" si="875"/>
        <v>413</v>
      </c>
      <c r="Y9297" t="str">
        <f>IF(Table1[[#This Row],[RFM_Score]]="555","Champion", IF(AND(J9297&gt;=4,V9297&gt;=4),"Loyal", IF(U9297&lt;=2,"At Risk", IF(W9297&gt;=4,"Potential Loyalist","Others"))))</f>
        <v>Others</v>
      </c>
    </row>
    <row r="9298" spans="1:25">
      <c r="A9298" t="s">
        <v>654</v>
      </c>
      <c r="B9298">
        <v>43</v>
      </c>
      <c r="C9298" t="s">
        <v>24</v>
      </c>
      <c r="D9298" t="s">
        <v>46</v>
      </c>
      <c r="E9298" s="6" t="s">
        <v>21368</v>
      </c>
      <c r="F9298" t="s">
        <v>21</v>
      </c>
      <c r="G9298">
        <v>6</v>
      </c>
      <c r="H9298">
        <v>0</v>
      </c>
      <c r="I9298">
        <v>57</v>
      </c>
      <c r="J9298">
        <v>2</v>
      </c>
      <c r="K9298">
        <v>252.46</v>
      </c>
      <c r="L9298" t="str">
        <f t="shared" si="870"/>
        <v/>
      </c>
      <c r="M9298">
        <v>1</v>
      </c>
      <c r="N9298" t="str">
        <f t="shared" si="871"/>
        <v/>
      </c>
      <c r="O9298">
        <v>7</v>
      </c>
      <c r="P9298" s="11">
        <v>0</v>
      </c>
      <c r="Q9298" s="11">
        <v>3.5087719298245598E-2</v>
      </c>
      <c r="R9298" s="12">
        <v>252.46</v>
      </c>
      <c r="S9298" t="s">
        <v>22</v>
      </c>
      <c r="T9298">
        <v>0</v>
      </c>
      <c r="U9298">
        <f t="shared" si="872"/>
        <v>5</v>
      </c>
      <c r="V9298">
        <f t="shared" si="873"/>
        <v>1</v>
      </c>
      <c r="W9298">
        <f t="shared" si="874"/>
        <v>3</v>
      </c>
      <c r="X9298" t="str">
        <f t="shared" si="875"/>
        <v>513</v>
      </c>
      <c r="Y9298" t="str">
        <f>IF(Table1[[#This Row],[RFM_Score]]="555","Champion", IF(AND(J9298&gt;=4,V9298&gt;=4),"Loyal", IF(U9298&lt;=2,"At Risk", IF(W9298&gt;=4,"Potential Loyalist","Others"))))</f>
        <v>Others</v>
      </c>
    </row>
    <row r="9299" spans="1:25">
      <c r="A9299" t="s">
        <v>8827</v>
      </c>
      <c r="B9299">
        <v>18</v>
      </c>
      <c r="C9299" t="s">
        <v>24</v>
      </c>
      <c r="D9299" t="s">
        <v>20</v>
      </c>
      <c r="E9299" s="6" t="s">
        <v>21369</v>
      </c>
      <c r="F9299" t="s">
        <v>30</v>
      </c>
      <c r="G9299">
        <v>1</v>
      </c>
      <c r="H9299">
        <v>1</v>
      </c>
      <c r="I9299">
        <v>47</v>
      </c>
      <c r="J9299">
        <v>2</v>
      </c>
      <c r="K9299">
        <v>252.11</v>
      </c>
      <c r="L9299" t="str">
        <f t="shared" si="870"/>
        <v/>
      </c>
      <c r="M9299">
        <v>1</v>
      </c>
      <c r="N9299" t="str">
        <f t="shared" si="871"/>
        <v/>
      </c>
      <c r="O9299">
        <v>41</v>
      </c>
      <c r="P9299" s="11">
        <v>1</v>
      </c>
      <c r="Q9299" s="11">
        <v>4.2553191489361701E-2</v>
      </c>
      <c r="R9299" s="12">
        <v>252.11</v>
      </c>
      <c r="S9299" t="s">
        <v>22</v>
      </c>
      <c r="T9299">
        <v>0</v>
      </c>
      <c r="U9299">
        <f t="shared" si="872"/>
        <v>3</v>
      </c>
      <c r="V9299">
        <f t="shared" si="873"/>
        <v>1</v>
      </c>
      <c r="W9299">
        <f t="shared" si="874"/>
        <v>3</v>
      </c>
      <c r="X9299" t="str">
        <f t="shared" si="875"/>
        <v>313</v>
      </c>
      <c r="Y9299" t="str">
        <f>IF(Table1[[#This Row],[RFM_Score]]="555","Champion", IF(AND(J9299&gt;=4,V9299&gt;=4),"Loyal", IF(U9299&lt;=2,"At Risk", IF(W9299&gt;=4,"Potential Loyalist","Others"))))</f>
        <v>Others</v>
      </c>
    </row>
    <row r="9300" spans="1:25">
      <c r="A9300" t="s">
        <v>7585</v>
      </c>
      <c r="B9300">
        <v>43</v>
      </c>
      <c r="C9300" t="s">
        <v>19</v>
      </c>
      <c r="D9300" t="s">
        <v>29</v>
      </c>
      <c r="E9300" s="6" t="s">
        <v>21370</v>
      </c>
      <c r="F9300" t="s">
        <v>21</v>
      </c>
      <c r="G9300">
        <v>3</v>
      </c>
      <c r="H9300">
        <v>3</v>
      </c>
      <c r="I9300">
        <v>39</v>
      </c>
      <c r="J9300">
        <v>1</v>
      </c>
      <c r="K9300">
        <v>252.02</v>
      </c>
      <c r="L9300" t="str">
        <f t="shared" si="870"/>
        <v/>
      </c>
      <c r="M9300">
        <v>1</v>
      </c>
      <c r="N9300" t="str">
        <f t="shared" si="871"/>
        <v/>
      </c>
      <c r="O9300">
        <v>60</v>
      </c>
      <c r="P9300" s="11">
        <v>1</v>
      </c>
      <c r="Q9300" s="11">
        <v>2.5641025641025599E-2</v>
      </c>
      <c r="R9300" s="12">
        <v>252.02</v>
      </c>
      <c r="S9300" t="s">
        <v>22</v>
      </c>
      <c r="T9300">
        <v>0</v>
      </c>
      <c r="U9300">
        <f t="shared" si="872"/>
        <v>3</v>
      </c>
      <c r="V9300">
        <f t="shared" si="873"/>
        <v>1</v>
      </c>
      <c r="W9300">
        <f t="shared" si="874"/>
        <v>3</v>
      </c>
      <c r="X9300" t="str">
        <f t="shared" si="875"/>
        <v>313</v>
      </c>
      <c r="Y9300" t="str">
        <f>IF(Table1[[#This Row],[RFM_Score]]="555","Champion", IF(AND(J9300&gt;=4,V9300&gt;=4),"Loyal", IF(U9300&lt;=2,"At Risk", IF(W9300&gt;=4,"Potential Loyalist","Others"))))</f>
        <v>Others</v>
      </c>
    </row>
    <row r="9301" spans="1:25">
      <c r="A9301" t="s">
        <v>3243</v>
      </c>
      <c r="B9301">
        <v>25</v>
      </c>
      <c r="C9301" t="s">
        <v>24</v>
      </c>
      <c r="D9301" t="s">
        <v>25</v>
      </c>
      <c r="E9301" s="6" t="s">
        <v>21371</v>
      </c>
      <c r="F9301" t="s">
        <v>21</v>
      </c>
      <c r="G9301">
        <v>4</v>
      </c>
      <c r="H9301">
        <v>2</v>
      </c>
      <c r="I9301">
        <v>51</v>
      </c>
      <c r="J9301">
        <v>5</v>
      </c>
      <c r="K9301">
        <v>251.98</v>
      </c>
      <c r="L9301" t="str">
        <f t="shared" si="870"/>
        <v/>
      </c>
      <c r="M9301">
        <v>1</v>
      </c>
      <c r="N9301" t="str">
        <f t="shared" si="871"/>
        <v/>
      </c>
      <c r="O9301">
        <v>6</v>
      </c>
      <c r="P9301" s="11">
        <v>0.5</v>
      </c>
      <c r="Q9301" s="11">
        <v>9.8039215686274495E-2</v>
      </c>
      <c r="R9301" s="12">
        <v>251.98</v>
      </c>
      <c r="S9301" t="s">
        <v>22</v>
      </c>
      <c r="T9301">
        <v>0</v>
      </c>
      <c r="U9301">
        <f t="shared" si="872"/>
        <v>5</v>
      </c>
      <c r="V9301">
        <f t="shared" si="873"/>
        <v>1</v>
      </c>
      <c r="W9301">
        <f t="shared" si="874"/>
        <v>3</v>
      </c>
      <c r="X9301" t="str">
        <f t="shared" si="875"/>
        <v>513</v>
      </c>
      <c r="Y9301" t="str">
        <f>IF(Table1[[#This Row],[RFM_Score]]="555","Champion", IF(AND(J9301&gt;=4,V9301&gt;=4),"Loyal", IF(U9301&lt;=2,"At Risk", IF(W9301&gt;=4,"Potential Loyalist","Others"))))</f>
        <v>Others</v>
      </c>
    </row>
    <row r="9302" spans="1:25">
      <c r="A9302" t="s">
        <v>1691</v>
      </c>
      <c r="B9302">
        <v>39</v>
      </c>
      <c r="C9302" t="s">
        <v>24</v>
      </c>
      <c r="D9302" t="s">
        <v>29</v>
      </c>
      <c r="E9302" s="6" t="s">
        <v>21372</v>
      </c>
      <c r="F9302" t="s">
        <v>26</v>
      </c>
      <c r="G9302">
        <v>1</v>
      </c>
      <c r="H9302">
        <v>0</v>
      </c>
      <c r="I9302">
        <v>43</v>
      </c>
      <c r="J9302">
        <v>0</v>
      </c>
      <c r="K9302">
        <v>251.6</v>
      </c>
      <c r="L9302" t="str">
        <f t="shared" si="870"/>
        <v/>
      </c>
      <c r="M9302">
        <v>1</v>
      </c>
      <c r="N9302" t="str">
        <f t="shared" si="871"/>
        <v/>
      </c>
      <c r="O9302">
        <v>14</v>
      </c>
      <c r="P9302" s="11">
        <v>0</v>
      </c>
      <c r="Q9302" s="11">
        <v>0</v>
      </c>
      <c r="R9302" s="12">
        <v>251.6</v>
      </c>
      <c r="S9302" t="s">
        <v>22</v>
      </c>
      <c r="T9302">
        <v>0</v>
      </c>
      <c r="U9302">
        <f t="shared" si="872"/>
        <v>5</v>
      </c>
      <c r="V9302">
        <f t="shared" si="873"/>
        <v>1</v>
      </c>
      <c r="W9302">
        <f t="shared" si="874"/>
        <v>3</v>
      </c>
      <c r="X9302" t="str">
        <f t="shared" si="875"/>
        <v>513</v>
      </c>
      <c r="Y9302" t="str">
        <f>IF(Table1[[#This Row],[RFM_Score]]="555","Champion", IF(AND(J9302&gt;=4,V9302&gt;=4),"Loyal", IF(U9302&lt;=2,"At Risk", IF(W9302&gt;=4,"Potential Loyalist","Others"))))</f>
        <v>Others</v>
      </c>
    </row>
    <row r="9303" spans="1:25">
      <c r="A9303" t="s">
        <v>4374</v>
      </c>
      <c r="B9303">
        <v>41</v>
      </c>
      <c r="C9303" t="s">
        <v>19</v>
      </c>
      <c r="D9303" t="s">
        <v>25</v>
      </c>
      <c r="E9303" s="6" t="s">
        <v>21373</v>
      </c>
      <c r="F9303" t="s">
        <v>21</v>
      </c>
      <c r="G9303">
        <v>3</v>
      </c>
      <c r="H9303">
        <v>0</v>
      </c>
      <c r="I9303">
        <v>57</v>
      </c>
      <c r="J9303">
        <v>2</v>
      </c>
      <c r="K9303">
        <v>251.4</v>
      </c>
      <c r="L9303" t="str">
        <f t="shared" si="870"/>
        <v/>
      </c>
      <c r="M9303">
        <v>1</v>
      </c>
      <c r="N9303" t="str">
        <f t="shared" si="871"/>
        <v/>
      </c>
      <c r="O9303">
        <v>41</v>
      </c>
      <c r="P9303" s="11">
        <v>0</v>
      </c>
      <c r="Q9303" s="11">
        <v>3.5087719298245598E-2</v>
      </c>
      <c r="R9303" s="12">
        <v>251.4</v>
      </c>
      <c r="S9303" t="s">
        <v>22</v>
      </c>
      <c r="T9303">
        <v>0</v>
      </c>
      <c r="U9303">
        <f t="shared" si="872"/>
        <v>3</v>
      </c>
      <c r="V9303">
        <f t="shared" si="873"/>
        <v>1</v>
      </c>
      <c r="W9303">
        <f t="shared" si="874"/>
        <v>3</v>
      </c>
      <c r="X9303" t="str">
        <f t="shared" si="875"/>
        <v>313</v>
      </c>
      <c r="Y9303" t="str">
        <f>IF(Table1[[#This Row],[RFM_Score]]="555","Champion", IF(AND(J9303&gt;=4,V9303&gt;=4),"Loyal", IF(U9303&lt;=2,"At Risk", IF(W9303&gt;=4,"Potential Loyalist","Others"))))</f>
        <v>Others</v>
      </c>
    </row>
    <row r="9304" spans="1:25">
      <c r="A9304" t="s">
        <v>805</v>
      </c>
      <c r="B9304">
        <v>27</v>
      </c>
      <c r="C9304" t="s">
        <v>24</v>
      </c>
      <c r="D9304" t="s">
        <v>25</v>
      </c>
      <c r="E9304" s="6" t="s">
        <v>21374</v>
      </c>
      <c r="F9304" t="s">
        <v>26</v>
      </c>
      <c r="G9304">
        <v>3</v>
      </c>
      <c r="H9304">
        <v>2</v>
      </c>
      <c r="I9304">
        <v>49</v>
      </c>
      <c r="J9304">
        <v>1</v>
      </c>
      <c r="K9304">
        <v>251.37</v>
      </c>
      <c r="L9304" t="str">
        <f t="shared" si="870"/>
        <v/>
      </c>
      <c r="M9304">
        <v>1</v>
      </c>
      <c r="N9304" t="str">
        <f t="shared" si="871"/>
        <v/>
      </c>
      <c r="O9304">
        <v>13</v>
      </c>
      <c r="P9304" s="11">
        <v>0.66666666666666596</v>
      </c>
      <c r="Q9304" s="11">
        <v>2.04081632653061E-2</v>
      </c>
      <c r="R9304" s="12">
        <v>251.37</v>
      </c>
      <c r="S9304" t="s">
        <v>22</v>
      </c>
      <c r="T9304">
        <v>0</v>
      </c>
      <c r="U9304">
        <f t="shared" si="872"/>
        <v>5</v>
      </c>
      <c r="V9304">
        <f t="shared" si="873"/>
        <v>1</v>
      </c>
      <c r="W9304">
        <f t="shared" si="874"/>
        <v>3</v>
      </c>
      <c r="X9304" t="str">
        <f t="shared" si="875"/>
        <v>513</v>
      </c>
      <c r="Y9304" t="str">
        <f>IF(Table1[[#This Row],[RFM_Score]]="555","Champion", IF(AND(J9304&gt;=4,V9304&gt;=4),"Loyal", IF(U9304&lt;=2,"At Risk", IF(W9304&gt;=4,"Potential Loyalist","Others"))))</f>
        <v>Others</v>
      </c>
    </row>
    <row r="9305" spans="1:25">
      <c r="A9305" t="s">
        <v>9127</v>
      </c>
      <c r="B9305">
        <v>43</v>
      </c>
      <c r="C9305" t="s">
        <v>24</v>
      </c>
      <c r="D9305" t="s">
        <v>25</v>
      </c>
      <c r="E9305" s="6" t="s">
        <v>21375</v>
      </c>
      <c r="F9305" t="s">
        <v>30</v>
      </c>
      <c r="G9305">
        <v>3</v>
      </c>
      <c r="H9305">
        <v>0</v>
      </c>
      <c r="I9305">
        <v>62</v>
      </c>
      <c r="J9305">
        <v>2</v>
      </c>
      <c r="K9305">
        <v>250.67</v>
      </c>
      <c r="L9305" t="str">
        <f t="shared" si="870"/>
        <v/>
      </c>
      <c r="M9305">
        <v>1</v>
      </c>
      <c r="N9305" t="str">
        <f t="shared" si="871"/>
        <v/>
      </c>
      <c r="O9305">
        <v>94</v>
      </c>
      <c r="P9305" s="11">
        <v>0</v>
      </c>
      <c r="Q9305" s="11">
        <v>3.2258064516128997E-2</v>
      </c>
      <c r="R9305" s="12">
        <v>250.67</v>
      </c>
      <c r="S9305" t="s">
        <v>22</v>
      </c>
      <c r="T9305">
        <v>0</v>
      </c>
      <c r="U9305">
        <f t="shared" si="872"/>
        <v>2</v>
      </c>
      <c r="V9305">
        <f t="shared" si="873"/>
        <v>1</v>
      </c>
      <c r="W9305">
        <f t="shared" si="874"/>
        <v>3</v>
      </c>
      <c r="X9305" t="str">
        <f t="shared" si="875"/>
        <v>213</v>
      </c>
      <c r="Y9305" t="str">
        <f>IF(Table1[[#This Row],[RFM_Score]]="555","Champion", IF(AND(J9305&gt;=4,V9305&gt;=4),"Loyal", IF(U9305&lt;=2,"At Risk", IF(W9305&gt;=4,"Potential Loyalist","Others"))))</f>
        <v>At Risk</v>
      </c>
    </row>
    <row r="9306" spans="1:25">
      <c r="A9306" t="s">
        <v>3322</v>
      </c>
      <c r="B9306">
        <v>53</v>
      </c>
      <c r="C9306" t="s">
        <v>19</v>
      </c>
      <c r="D9306" t="s">
        <v>29</v>
      </c>
      <c r="E9306" s="6" t="s">
        <v>21376</v>
      </c>
      <c r="F9306" t="s">
        <v>62</v>
      </c>
      <c r="G9306">
        <v>0</v>
      </c>
      <c r="H9306">
        <v>0</v>
      </c>
      <c r="I9306">
        <v>48</v>
      </c>
      <c r="J9306">
        <v>0</v>
      </c>
      <c r="K9306">
        <v>249.85</v>
      </c>
      <c r="L9306" t="str">
        <f t="shared" si="870"/>
        <v/>
      </c>
      <c r="M9306">
        <v>1</v>
      </c>
      <c r="N9306" t="str">
        <f t="shared" si="871"/>
        <v/>
      </c>
      <c r="O9306">
        <v>5</v>
      </c>
      <c r="P9306" s="11">
        <v>0</v>
      </c>
      <c r="Q9306" s="11">
        <v>0</v>
      </c>
      <c r="R9306" s="12">
        <v>249.85</v>
      </c>
      <c r="S9306" t="s">
        <v>22</v>
      </c>
      <c r="T9306">
        <v>0</v>
      </c>
      <c r="U9306">
        <f t="shared" si="872"/>
        <v>5</v>
      </c>
      <c r="V9306">
        <f t="shared" si="873"/>
        <v>1</v>
      </c>
      <c r="W9306">
        <f t="shared" si="874"/>
        <v>3</v>
      </c>
      <c r="X9306" t="str">
        <f t="shared" si="875"/>
        <v>513</v>
      </c>
      <c r="Y9306" t="str">
        <f>IF(Table1[[#This Row],[RFM_Score]]="555","Champion", IF(AND(J9306&gt;=4,V9306&gt;=4),"Loyal", IF(U9306&lt;=2,"At Risk", IF(W9306&gt;=4,"Potential Loyalist","Others"))))</f>
        <v>Others</v>
      </c>
    </row>
    <row r="9307" spans="1:25">
      <c r="A9307" t="s">
        <v>5565</v>
      </c>
      <c r="B9307">
        <v>32</v>
      </c>
      <c r="C9307" t="s">
        <v>19</v>
      </c>
      <c r="D9307" t="s">
        <v>29</v>
      </c>
      <c r="E9307" s="6" t="s">
        <v>21377</v>
      </c>
      <c r="F9307" t="s">
        <v>30</v>
      </c>
      <c r="G9307">
        <v>2</v>
      </c>
      <c r="H9307">
        <v>0</v>
      </c>
      <c r="I9307">
        <v>59</v>
      </c>
      <c r="J9307">
        <v>5</v>
      </c>
      <c r="K9307">
        <v>249.48</v>
      </c>
      <c r="L9307" t="str">
        <f t="shared" si="870"/>
        <v/>
      </c>
      <c r="M9307">
        <v>1</v>
      </c>
      <c r="N9307" t="str">
        <f t="shared" si="871"/>
        <v/>
      </c>
      <c r="O9307">
        <v>7</v>
      </c>
      <c r="P9307" s="11">
        <v>0</v>
      </c>
      <c r="Q9307" s="11">
        <v>8.4745762711864403E-2</v>
      </c>
      <c r="R9307" s="12">
        <v>249.48</v>
      </c>
      <c r="S9307" t="s">
        <v>22</v>
      </c>
      <c r="T9307">
        <v>1</v>
      </c>
      <c r="U9307">
        <f t="shared" si="872"/>
        <v>5</v>
      </c>
      <c r="V9307">
        <f t="shared" si="873"/>
        <v>1</v>
      </c>
      <c r="W9307">
        <f t="shared" si="874"/>
        <v>3</v>
      </c>
      <c r="X9307" t="str">
        <f t="shared" si="875"/>
        <v>513</v>
      </c>
      <c r="Y9307" t="str">
        <f>IF(Table1[[#This Row],[RFM_Score]]="555","Champion", IF(AND(J9307&gt;=4,V9307&gt;=4),"Loyal", IF(U9307&lt;=2,"At Risk", IF(W9307&gt;=4,"Potential Loyalist","Others"))))</f>
        <v>Others</v>
      </c>
    </row>
    <row r="9308" spans="1:25">
      <c r="A9308" t="s">
        <v>11678</v>
      </c>
      <c r="B9308">
        <v>34</v>
      </c>
      <c r="C9308" t="s">
        <v>24</v>
      </c>
      <c r="D9308" t="s">
        <v>25</v>
      </c>
      <c r="E9308" s="6" t="s">
        <v>21378</v>
      </c>
      <c r="F9308" t="s">
        <v>26</v>
      </c>
      <c r="G9308">
        <v>2</v>
      </c>
      <c r="H9308">
        <v>0</v>
      </c>
      <c r="I9308">
        <v>39</v>
      </c>
      <c r="J9308">
        <v>2</v>
      </c>
      <c r="K9308">
        <v>249.35</v>
      </c>
      <c r="L9308" t="str">
        <f t="shared" si="870"/>
        <v/>
      </c>
      <c r="M9308">
        <v>1</v>
      </c>
      <c r="N9308" t="str">
        <f t="shared" si="871"/>
        <v/>
      </c>
      <c r="O9308">
        <v>28</v>
      </c>
      <c r="P9308" s="11">
        <v>0</v>
      </c>
      <c r="Q9308" s="11">
        <v>5.1282051282051197E-2</v>
      </c>
      <c r="R9308" s="12">
        <v>249.35</v>
      </c>
      <c r="S9308" t="s">
        <v>22</v>
      </c>
      <c r="T9308">
        <v>0</v>
      </c>
      <c r="U9308">
        <f t="shared" si="872"/>
        <v>4</v>
      </c>
      <c r="V9308">
        <f t="shared" si="873"/>
        <v>1</v>
      </c>
      <c r="W9308">
        <f t="shared" si="874"/>
        <v>3</v>
      </c>
      <c r="X9308" t="str">
        <f t="shared" si="875"/>
        <v>413</v>
      </c>
      <c r="Y9308" t="str">
        <f>IF(Table1[[#This Row],[RFM_Score]]="555","Champion", IF(AND(J9308&gt;=4,V9308&gt;=4),"Loyal", IF(U9308&lt;=2,"At Risk", IF(W9308&gt;=4,"Potential Loyalist","Others"))))</f>
        <v>Others</v>
      </c>
    </row>
    <row r="9309" spans="1:25">
      <c r="A9309" t="s">
        <v>10224</v>
      </c>
      <c r="B9309">
        <v>22</v>
      </c>
      <c r="C9309" t="s">
        <v>19</v>
      </c>
      <c r="D9309" t="s">
        <v>46</v>
      </c>
      <c r="E9309" s="6" t="s">
        <v>21379</v>
      </c>
      <c r="F9309" t="s">
        <v>21</v>
      </c>
      <c r="G9309">
        <v>2</v>
      </c>
      <c r="H9309">
        <v>0</v>
      </c>
      <c r="I9309">
        <v>46</v>
      </c>
      <c r="J9309">
        <v>4</v>
      </c>
      <c r="K9309">
        <v>248.35</v>
      </c>
      <c r="L9309" t="str">
        <f t="shared" si="870"/>
        <v/>
      </c>
      <c r="M9309">
        <v>1</v>
      </c>
      <c r="N9309" t="str">
        <f t="shared" si="871"/>
        <v/>
      </c>
      <c r="O9309">
        <v>5</v>
      </c>
      <c r="P9309" s="11">
        <v>0</v>
      </c>
      <c r="Q9309" s="11">
        <v>8.6956521739130405E-2</v>
      </c>
      <c r="R9309" s="12">
        <v>248.35</v>
      </c>
      <c r="S9309" t="s">
        <v>22</v>
      </c>
      <c r="T9309">
        <v>0</v>
      </c>
      <c r="U9309">
        <f t="shared" si="872"/>
        <v>5</v>
      </c>
      <c r="V9309">
        <f t="shared" si="873"/>
        <v>1</v>
      </c>
      <c r="W9309">
        <f t="shared" si="874"/>
        <v>3</v>
      </c>
      <c r="X9309" t="str">
        <f t="shared" si="875"/>
        <v>513</v>
      </c>
      <c r="Y9309" t="str">
        <f>IF(Table1[[#This Row],[RFM_Score]]="555","Champion", IF(AND(J9309&gt;=4,V9309&gt;=4),"Loyal", IF(U9309&lt;=2,"At Risk", IF(W9309&gt;=4,"Potential Loyalist","Others"))))</f>
        <v>Others</v>
      </c>
    </row>
    <row r="9310" spans="1:25">
      <c r="A9310" t="s">
        <v>4870</v>
      </c>
      <c r="B9310">
        <v>42</v>
      </c>
      <c r="C9310" t="s">
        <v>24</v>
      </c>
      <c r="D9310" t="s">
        <v>41</v>
      </c>
      <c r="E9310" s="6" t="s">
        <v>21380</v>
      </c>
      <c r="F9310" t="s">
        <v>30</v>
      </c>
      <c r="G9310">
        <v>0</v>
      </c>
      <c r="H9310">
        <v>0</v>
      </c>
      <c r="I9310">
        <v>50</v>
      </c>
      <c r="J9310">
        <v>3</v>
      </c>
      <c r="K9310">
        <v>248.23</v>
      </c>
      <c r="L9310" t="str">
        <f t="shared" si="870"/>
        <v/>
      </c>
      <c r="M9310">
        <v>1</v>
      </c>
      <c r="N9310" t="str">
        <f t="shared" si="871"/>
        <v/>
      </c>
      <c r="O9310">
        <v>0</v>
      </c>
      <c r="P9310" s="11">
        <v>0</v>
      </c>
      <c r="Q9310" s="11">
        <v>0.06</v>
      </c>
      <c r="R9310" s="12">
        <v>248.23</v>
      </c>
      <c r="S9310" t="s">
        <v>22</v>
      </c>
      <c r="T9310">
        <v>0</v>
      </c>
      <c r="U9310">
        <f t="shared" si="872"/>
        <v>5</v>
      </c>
      <c r="V9310">
        <f t="shared" si="873"/>
        <v>1</v>
      </c>
      <c r="W9310">
        <f t="shared" si="874"/>
        <v>3</v>
      </c>
      <c r="X9310" t="str">
        <f t="shared" si="875"/>
        <v>513</v>
      </c>
      <c r="Y9310" t="str">
        <f>IF(Table1[[#This Row],[RFM_Score]]="555","Champion", IF(AND(J9310&gt;=4,V9310&gt;=4),"Loyal", IF(U9310&lt;=2,"At Risk", IF(W9310&gt;=4,"Potential Loyalist","Others"))))</f>
        <v>Others</v>
      </c>
    </row>
    <row r="9311" spans="1:25">
      <c r="A9311" t="s">
        <v>3868</v>
      </c>
      <c r="B9311">
        <v>28</v>
      </c>
      <c r="C9311" t="s">
        <v>19</v>
      </c>
      <c r="D9311" t="s">
        <v>46</v>
      </c>
      <c r="E9311" s="6" t="s">
        <v>21381</v>
      </c>
      <c r="F9311" t="s">
        <v>26</v>
      </c>
      <c r="G9311">
        <v>1</v>
      </c>
      <c r="H9311">
        <v>0</v>
      </c>
      <c r="I9311">
        <v>48</v>
      </c>
      <c r="J9311">
        <v>0</v>
      </c>
      <c r="K9311">
        <v>248.1</v>
      </c>
      <c r="L9311" t="str">
        <f t="shared" si="870"/>
        <v/>
      </c>
      <c r="M9311">
        <v>1</v>
      </c>
      <c r="N9311" t="str">
        <f t="shared" si="871"/>
        <v/>
      </c>
      <c r="O9311">
        <v>14</v>
      </c>
      <c r="P9311" s="11">
        <v>0</v>
      </c>
      <c r="Q9311" s="11">
        <v>0</v>
      </c>
      <c r="R9311" s="12">
        <v>248.1</v>
      </c>
      <c r="S9311" t="s">
        <v>22</v>
      </c>
      <c r="T9311">
        <v>0</v>
      </c>
      <c r="U9311">
        <f t="shared" si="872"/>
        <v>5</v>
      </c>
      <c r="V9311">
        <f t="shared" si="873"/>
        <v>1</v>
      </c>
      <c r="W9311">
        <f t="shared" si="874"/>
        <v>3</v>
      </c>
      <c r="X9311" t="str">
        <f t="shared" si="875"/>
        <v>513</v>
      </c>
      <c r="Y9311" t="str">
        <f>IF(Table1[[#This Row],[RFM_Score]]="555","Champion", IF(AND(J9311&gt;=4,V9311&gt;=4),"Loyal", IF(U9311&lt;=2,"At Risk", IF(W9311&gt;=4,"Potential Loyalist","Others"))))</f>
        <v>Others</v>
      </c>
    </row>
    <row r="9312" spans="1:25">
      <c r="A9312" t="s">
        <v>4972</v>
      </c>
      <c r="B9312">
        <v>41</v>
      </c>
      <c r="C9312" t="s">
        <v>19</v>
      </c>
      <c r="D9312" t="s">
        <v>25</v>
      </c>
      <c r="E9312" s="6" t="s">
        <v>21382</v>
      </c>
      <c r="F9312" t="s">
        <v>37</v>
      </c>
      <c r="G9312">
        <v>6</v>
      </c>
      <c r="H9312">
        <v>1</v>
      </c>
      <c r="I9312">
        <v>40</v>
      </c>
      <c r="J9312">
        <v>4</v>
      </c>
      <c r="K9312">
        <v>247.47</v>
      </c>
      <c r="L9312" t="str">
        <f t="shared" si="870"/>
        <v/>
      </c>
      <c r="M9312">
        <v>1</v>
      </c>
      <c r="N9312" t="str">
        <f t="shared" si="871"/>
        <v/>
      </c>
      <c r="O9312">
        <v>19</v>
      </c>
      <c r="P9312" s="11">
        <v>0.16666666666666599</v>
      </c>
      <c r="Q9312" s="11">
        <v>0.1</v>
      </c>
      <c r="R9312" s="12">
        <v>247.47</v>
      </c>
      <c r="S9312" t="s">
        <v>22</v>
      </c>
      <c r="T9312">
        <v>1</v>
      </c>
      <c r="U9312">
        <f t="shared" si="872"/>
        <v>5</v>
      </c>
      <c r="V9312">
        <f t="shared" si="873"/>
        <v>1</v>
      </c>
      <c r="W9312">
        <f t="shared" si="874"/>
        <v>3</v>
      </c>
      <c r="X9312" t="str">
        <f t="shared" si="875"/>
        <v>513</v>
      </c>
      <c r="Y9312" t="str">
        <f>IF(Table1[[#This Row],[RFM_Score]]="555","Champion", IF(AND(J9312&gt;=4,V9312&gt;=4),"Loyal", IF(U9312&lt;=2,"At Risk", IF(W9312&gt;=4,"Potential Loyalist","Others"))))</f>
        <v>Others</v>
      </c>
    </row>
    <row r="9313" spans="1:25">
      <c r="A9313" t="s">
        <v>628</v>
      </c>
      <c r="B9313">
        <v>29</v>
      </c>
      <c r="C9313" t="s">
        <v>24</v>
      </c>
      <c r="D9313" t="s">
        <v>25</v>
      </c>
      <c r="E9313" s="6" t="s">
        <v>21383</v>
      </c>
      <c r="F9313" t="s">
        <v>26</v>
      </c>
      <c r="G9313">
        <v>0</v>
      </c>
      <c r="H9313">
        <v>0</v>
      </c>
      <c r="I9313">
        <v>61</v>
      </c>
      <c r="J9313">
        <v>6</v>
      </c>
      <c r="K9313">
        <v>247.3</v>
      </c>
      <c r="L9313" t="str">
        <f t="shared" si="870"/>
        <v/>
      </c>
      <c r="M9313">
        <v>1</v>
      </c>
      <c r="N9313" t="str">
        <f t="shared" si="871"/>
        <v/>
      </c>
      <c r="O9313">
        <v>2</v>
      </c>
      <c r="P9313" s="11">
        <v>0</v>
      </c>
      <c r="Q9313" s="11">
        <v>9.8360655737704902E-2</v>
      </c>
      <c r="R9313" s="12">
        <v>247.3</v>
      </c>
      <c r="S9313" t="s">
        <v>22</v>
      </c>
      <c r="T9313">
        <v>0</v>
      </c>
      <c r="U9313">
        <f t="shared" si="872"/>
        <v>5</v>
      </c>
      <c r="V9313">
        <f t="shared" si="873"/>
        <v>1</v>
      </c>
      <c r="W9313">
        <f t="shared" si="874"/>
        <v>3</v>
      </c>
      <c r="X9313" t="str">
        <f t="shared" si="875"/>
        <v>513</v>
      </c>
      <c r="Y9313" t="str">
        <f>IF(Table1[[#This Row],[RFM_Score]]="555","Champion", IF(AND(J9313&gt;=4,V9313&gt;=4),"Loyal", IF(U9313&lt;=2,"At Risk", IF(W9313&gt;=4,"Potential Loyalist","Others"))))</f>
        <v>Others</v>
      </c>
    </row>
    <row r="9314" spans="1:25">
      <c r="A9314" t="s">
        <v>6892</v>
      </c>
      <c r="B9314">
        <v>55</v>
      </c>
      <c r="C9314" t="s">
        <v>24</v>
      </c>
      <c r="D9314" t="s">
        <v>25</v>
      </c>
      <c r="E9314" s="6" t="s">
        <v>21384</v>
      </c>
      <c r="F9314" t="s">
        <v>37</v>
      </c>
      <c r="G9314">
        <v>4</v>
      </c>
      <c r="H9314">
        <v>2</v>
      </c>
      <c r="I9314">
        <v>55</v>
      </c>
      <c r="J9314">
        <v>4</v>
      </c>
      <c r="K9314">
        <v>247.04</v>
      </c>
      <c r="L9314" t="str">
        <f t="shared" si="870"/>
        <v/>
      </c>
      <c r="M9314">
        <v>1</v>
      </c>
      <c r="N9314" t="str">
        <f t="shared" si="871"/>
        <v/>
      </c>
      <c r="O9314">
        <v>1</v>
      </c>
      <c r="P9314" s="11">
        <v>0.5</v>
      </c>
      <c r="Q9314" s="11">
        <v>7.2727272727272696E-2</v>
      </c>
      <c r="R9314" s="12">
        <v>247.04</v>
      </c>
      <c r="S9314" t="s">
        <v>22</v>
      </c>
      <c r="T9314">
        <v>0</v>
      </c>
      <c r="U9314">
        <f t="shared" si="872"/>
        <v>5</v>
      </c>
      <c r="V9314">
        <f t="shared" si="873"/>
        <v>1</v>
      </c>
      <c r="W9314">
        <f t="shared" si="874"/>
        <v>3</v>
      </c>
      <c r="X9314" t="str">
        <f t="shared" si="875"/>
        <v>513</v>
      </c>
      <c r="Y9314" t="str">
        <f>IF(Table1[[#This Row],[RFM_Score]]="555","Champion", IF(AND(J9314&gt;=4,V9314&gt;=4),"Loyal", IF(U9314&lt;=2,"At Risk", IF(W9314&gt;=4,"Potential Loyalist","Others"))))</f>
        <v>Others</v>
      </c>
    </row>
    <row r="9315" spans="1:25">
      <c r="A9315" t="s">
        <v>8896</v>
      </c>
      <c r="B9315">
        <v>18</v>
      </c>
      <c r="C9315" t="s">
        <v>24</v>
      </c>
      <c r="D9315" t="s">
        <v>20</v>
      </c>
      <c r="E9315" s="6" t="s">
        <v>21385</v>
      </c>
      <c r="F9315" t="s">
        <v>60</v>
      </c>
      <c r="G9315">
        <v>2</v>
      </c>
      <c r="H9315">
        <v>0</v>
      </c>
      <c r="I9315">
        <v>38</v>
      </c>
      <c r="J9315">
        <v>2</v>
      </c>
      <c r="K9315">
        <v>247.01</v>
      </c>
      <c r="L9315" t="str">
        <f t="shared" si="870"/>
        <v/>
      </c>
      <c r="M9315">
        <v>1</v>
      </c>
      <c r="N9315" t="str">
        <f t="shared" si="871"/>
        <v/>
      </c>
      <c r="O9315">
        <v>17</v>
      </c>
      <c r="P9315" s="11">
        <v>0</v>
      </c>
      <c r="Q9315" s="11">
        <v>5.2631578947368397E-2</v>
      </c>
      <c r="R9315" s="12">
        <v>247.01</v>
      </c>
      <c r="S9315" t="s">
        <v>22</v>
      </c>
      <c r="T9315">
        <v>0</v>
      </c>
      <c r="U9315">
        <f t="shared" si="872"/>
        <v>5</v>
      </c>
      <c r="V9315">
        <f t="shared" si="873"/>
        <v>1</v>
      </c>
      <c r="W9315">
        <f t="shared" si="874"/>
        <v>3</v>
      </c>
      <c r="X9315" t="str">
        <f t="shared" si="875"/>
        <v>513</v>
      </c>
      <c r="Y9315" t="str">
        <f>IF(Table1[[#This Row],[RFM_Score]]="555","Champion", IF(AND(J9315&gt;=4,V9315&gt;=4),"Loyal", IF(U9315&lt;=2,"At Risk", IF(W9315&gt;=4,"Potential Loyalist","Others"))))</f>
        <v>Others</v>
      </c>
    </row>
    <row r="9316" spans="1:25">
      <c r="A9316" t="s">
        <v>10879</v>
      </c>
      <c r="B9316">
        <v>25</v>
      </c>
      <c r="C9316" t="s">
        <v>24</v>
      </c>
      <c r="D9316" t="s">
        <v>25</v>
      </c>
      <c r="E9316" s="6" t="s">
        <v>21386</v>
      </c>
      <c r="F9316" t="s">
        <v>60</v>
      </c>
      <c r="G9316">
        <v>6</v>
      </c>
      <c r="H9316">
        <v>1</v>
      </c>
      <c r="I9316">
        <v>55</v>
      </c>
      <c r="J9316">
        <v>2</v>
      </c>
      <c r="K9316">
        <v>246.6</v>
      </c>
      <c r="L9316" t="str">
        <f t="shared" si="870"/>
        <v/>
      </c>
      <c r="M9316">
        <v>1</v>
      </c>
      <c r="N9316" t="str">
        <f t="shared" si="871"/>
        <v/>
      </c>
      <c r="O9316">
        <v>27</v>
      </c>
      <c r="P9316" s="11">
        <v>0.16666666666666599</v>
      </c>
      <c r="Q9316" s="11">
        <v>3.6363636363636299E-2</v>
      </c>
      <c r="R9316" s="12">
        <v>246.6</v>
      </c>
      <c r="S9316" t="s">
        <v>22</v>
      </c>
      <c r="T9316">
        <v>0</v>
      </c>
      <c r="U9316">
        <f t="shared" si="872"/>
        <v>4</v>
      </c>
      <c r="V9316">
        <f t="shared" si="873"/>
        <v>1</v>
      </c>
      <c r="W9316">
        <f t="shared" si="874"/>
        <v>3</v>
      </c>
      <c r="X9316" t="str">
        <f t="shared" si="875"/>
        <v>413</v>
      </c>
      <c r="Y9316" t="str">
        <f>IF(Table1[[#This Row],[RFM_Score]]="555","Champion", IF(AND(J9316&gt;=4,V9316&gt;=4),"Loyal", IF(U9316&lt;=2,"At Risk", IF(W9316&gt;=4,"Potential Loyalist","Others"))))</f>
        <v>Others</v>
      </c>
    </row>
    <row r="9317" spans="1:25">
      <c r="A9317" t="s">
        <v>12001</v>
      </c>
      <c r="B9317">
        <v>25</v>
      </c>
      <c r="C9317" t="s">
        <v>19</v>
      </c>
      <c r="D9317" t="s">
        <v>20</v>
      </c>
      <c r="E9317" s="6" t="s">
        <v>21387</v>
      </c>
      <c r="F9317" t="s">
        <v>30</v>
      </c>
      <c r="G9317">
        <v>2</v>
      </c>
      <c r="H9317">
        <v>1</v>
      </c>
      <c r="I9317">
        <v>59</v>
      </c>
      <c r="J9317">
        <v>4</v>
      </c>
      <c r="K9317">
        <v>246.57</v>
      </c>
      <c r="L9317" t="str">
        <f t="shared" si="870"/>
        <v/>
      </c>
      <c r="M9317">
        <v>1</v>
      </c>
      <c r="N9317" t="str">
        <f t="shared" si="871"/>
        <v/>
      </c>
      <c r="O9317">
        <v>10</v>
      </c>
      <c r="P9317" s="11">
        <v>0.5</v>
      </c>
      <c r="Q9317" s="11">
        <v>6.7796610169491497E-2</v>
      </c>
      <c r="R9317" s="12">
        <v>246.57</v>
      </c>
      <c r="S9317" t="s">
        <v>22</v>
      </c>
      <c r="T9317">
        <v>0</v>
      </c>
      <c r="U9317">
        <f t="shared" si="872"/>
        <v>5</v>
      </c>
      <c r="V9317">
        <f t="shared" si="873"/>
        <v>1</v>
      </c>
      <c r="W9317">
        <f t="shared" si="874"/>
        <v>3</v>
      </c>
      <c r="X9317" t="str">
        <f t="shared" si="875"/>
        <v>513</v>
      </c>
      <c r="Y9317" t="str">
        <f>IF(Table1[[#This Row],[RFM_Score]]="555","Champion", IF(AND(J9317&gt;=4,V9317&gt;=4),"Loyal", IF(U9317&lt;=2,"At Risk", IF(W9317&gt;=4,"Potential Loyalist","Others"))))</f>
        <v>Others</v>
      </c>
    </row>
    <row r="9318" spans="1:25">
      <c r="A9318" t="s">
        <v>2504</v>
      </c>
      <c r="B9318">
        <v>35</v>
      </c>
      <c r="C9318" t="s">
        <v>24</v>
      </c>
      <c r="D9318" t="s">
        <v>46</v>
      </c>
      <c r="E9318" s="6" t="s">
        <v>21388</v>
      </c>
      <c r="F9318" t="s">
        <v>26</v>
      </c>
      <c r="G9318">
        <v>5</v>
      </c>
      <c r="H9318">
        <v>2</v>
      </c>
      <c r="I9318">
        <v>54</v>
      </c>
      <c r="J9318">
        <v>5</v>
      </c>
      <c r="K9318">
        <v>246.45</v>
      </c>
      <c r="L9318" t="str">
        <f t="shared" si="870"/>
        <v/>
      </c>
      <c r="M9318">
        <v>1</v>
      </c>
      <c r="N9318" t="str">
        <f t="shared" si="871"/>
        <v/>
      </c>
      <c r="O9318">
        <v>9</v>
      </c>
      <c r="P9318" s="11">
        <v>0.4</v>
      </c>
      <c r="Q9318" s="11">
        <v>9.2592592592592504E-2</v>
      </c>
      <c r="R9318" s="12">
        <v>246.45</v>
      </c>
      <c r="S9318" t="s">
        <v>22</v>
      </c>
      <c r="T9318">
        <v>0</v>
      </c>
      <c r="U9318">
        <f t="shared" si="872"/>
        <v>5</v>
      </c>
      <c r="V9318">
        <f t="shared" si="873"/>
        <v>1</v>
      </c>
      <c r="W9318">
        <f t="shared" si="874"/>
        <v>3</v>
      </c>
      <c r="X9318" t="str">
        <f t="shared" si="875"/>
        <v>513</v>
      </c>
      <c r="Y9318" t="str">
        <f>IF(Table1[[#This Row],[RFM_Score]]="555","Champion", IF(AND(J9318&gt;=4,V9318&gt;=4),"Loyal", IF(U9318&lt;=2,"At Risk", IF(W9318&gt;=4,"Potential Loyalist","Others"))))</f>
        <v>Others</v>
      </c>
    </row>
    <row r="9319" spans="1:25">
      <c r="A9319" t="s">
        <v>4879</v>
      </c>
      <c r="B9319">
        <v>43</v>
      </c>
      <c r="C9319" t="s">
        <v>24</v>
      </c>
      <c r="D9319" t="s">
        <v>25</v>
      </c>
      <c r="E9319" s="6" t="s">
        <v>21389</v>
      </c>
      <c r="F9319" t="s">
        <v>30</v>
      </c>
      <c r="G9319">
        <v>0</v>
      </c>
      <c r="H9319">
        <v>0</v>
      </c>
      <c r="I9319">
        <v>44</v>
      </c>
      <c r="J9319">
        <v>0</v>
      </c>
      <c r="K9319">
        <v>246.39</v>
      </c>
      <c r="L9319" t="str">
        <f t="shared" si="870"/>
        <v/>
      </c>
      <c r="M9319">
        <v>1</v>
      </c>
      <c r="N9319" t="str">
        <f t="shared" si="871"/>
        <v/>
      </c>
      <c r="O9319">
        <v>4</v>
      </c>
      <c r="P9319" s="11">
        <v>0</v>
      </c>
      <c r="Q9319" s="11">
        <v>0</v>
      </c>
      <c r="R9319" s="12">
        <v>246.39</v>
      </c>
      <c r="S9319" t="s">
        <v>22</v>
      </c>
      <c r="T9319">
        <v>0</v>
      </c>
      <c r="U9319">
        <f t="shared" si="872"/>
        <v>5</v>
      </c>
      <c r="V9319">
        <f t="shared" si="873"/>
        <v>1</v>
      </c>
      <c r="W9319">
        <f t="shared" si="874"/>
        <v>3</v>
      </c>
      <c r="X9319" t="str">
        <f t="shared" si="875"/>
        <v>513</v>
      </c>
      <c r="Y9319" t="str">
        <f>IF(Table1[[#This Row],[RFM_Score]]="555","Champion", IF(AND(J9319&gt;=4,V9319&gt;=4),"Loyal", IF(U9319&lt;=2,"At Risk", IF(W9319&gt;=4,"Potential Loyalist","Others"))))</f>
        <v>Others</v>
      </c>
    </row>
    <row r="9320" spans="1:25">
      <c r="A9320" t="s">
        <v>4327</v>
      </c>
      <c r="B9320">
        <v>41</v>
      </c>
      <c r="C9320" t="s">
        <v>24</v>
      </c>
      <c r="D9320" t="s">
        <v>35</v>
      </c>
      <c r="E9320" s="6" t="s">
        <v>21390</v>
      </c>
      <c r="F9320" t="s">
        <v>30</v>
      </c>
      <c r="G9320">
        <v>1</v>
      </c>
      <c r="H9320">
        <v>0</v>
      </c>
      <c r="I9320">
        <v>42</v>
      </c>
      <c r="J9320">
        <v>2</v>
      </c>
      <c r="K9320">
        <v>246.37</v>
      </c>
      <c r="L9320" t="str">
        <f t="shared" si="870"/>
        <v/>
      </c>
      <c r="M9320">
        <v>1</v>
      </c>
      <c r="N9320" t="str">
        <f t="shared" si="871"/>
        <v/>
      </c>
      <c r="O9320">
        <v>3</v>
      </c>
      <c r="P9320" s="11">
        <v>0</v>
      </c>
      <c r="Q9320" s="11">
        <v>4.7619047619047603E-2</v>
      </c>
      <c r="R9320" s="12">
        <v>246.37</v>
      </c>
      <c r="S9320" t="s">
        <v>22</v>
      </c>
      <c r="T9320">
        <v>0</v>
      </c>
      <c r="U9320">
        <f t="shared" si="872"/>
        <v>5</v>
      </c>
      <c r="V9320">
        <f t="shared" si="873"/>
        <v>1</v>
      </c>
      <c r="W9320">
        <f t="shared" si="874"/>
        <v>3</v>
      </c>
      <c r="X9320" t="str">
        <f t="shared" si="875"/>
        <v>513</v>
      </c>
      <c r="Y9320" t="str">
        <f>IF(Table1[[#This Row],[RFM_Score]]="555","Champion", IF(AND(J9320&gt;=4,V9320&gt;=4),"Loyal", IF(U9320&lt;=2,"At Risk", IF(W9320&gt;=4,"Potential Loyalist","Others"))))</f>
        <v>Others</v>
      </c>
    </row>
    <row r="9321" spans="1:25">
      <c r="A9321" t="s">
        <v>1803</v>
      </c>
      <c r="B9321">
        <v>61</v>
      </c>
      <c r="C9321" t="s">
        <v>24</v>
      </c>
      <c r="D9321" t="s">
        <v>25</v>
      </c>
      <c r="E9321" s="6" t="s">
        <v>21391</v>
      </c>
      <c r="F9321" t="s">
        <v>26</v>
      </c>
      <c r="G9321">
        <v>2</v>
      </c>
      <c r="H9321">
        <v>1</v>
      </c>
      <c r="I9321">
        <v>55</v>
      </c>
      <c r="J9321">
        <v>3</v>
      </c>
      <c r="K9321">
        <v>246.23</v>
      </c>
      <c r="L9321" t="str">
        <f t="shared" si="870"/>
        <v/>
      </c>
      <c r="M9321">
        <v>1</v>
      </c>
      <c r="N9321" t="str">
        <f t="shared" si="871"/>
        <v/>
      </c>
      <c r="O9321">
        <v>30</v>
      </c>
      <c r="P9321" s="11">
        <v>0.5</v>
      </c>
      <c r="Q9321" s="11">
        <v>5.4545454545454501E-2</v>
      </c>
      <c r="R9321" s="12">
        <v>246.23</v>
      </c>
      <c r="S9321" t="s">
        <v>22</v>
      </c>
      <c r="T9321">
        <v>0</v>
      </c>
      <c r="U9321">
        <f t="shared" si="872"/>
        <v>4</v>
      </c>
      <c r="V9321">
        <f t="shared" si="873"/>
        <v>1</v>
      </c>
      <c r="W9321">
        <f t="shared" si="874"/>
        <v>3</v>
      </c>
      <c r="X9321" t="str">
        <f t="shared" si="875"/>
        <v>413</v>
      </c>
      <c r="Y9321" t="str">
        <f>IF(Table1[[#This Row],[RFM_Score]]="555","Champion", IF(AND(J9321&gt;=4,V9321&gt;=4),"Loyal", IF(U9321&lt;=2,"At Risk", IF(W9321&gt;=4,"Potential Loyalist","Others"))))</f>
        <v>Others</v>
      </c>
    </row>
    <row r="9322" spans="1:25">
      <c r="A9322" t="s">
        <v>10315</v>
      </c>
      <c r="B9322">
        <v>36</v>
      </c>
      <c r="C9322" t="s">
        <v>19</v>
      </c>
      <c r="D9322" t="s">
        <v>29</v>
      </c>
      <c r="E9322" s="6" t="s">
        <v>21392</v>
      </c>
      <c r="F9322" t="s">
        <v>30</v>
      </c>
      <c r="G9322">
        <v>1</v>
      </c>
      <c r="H9322">
        <v>0</v>
      </c>
      <c r="I9322">
        <v>50</v>
      </c>
      <c r="J9322">
        <v>3</v>
      </c>
      <c r="K9322">
        <v>246</v>
      </c>
      <c r="L9322" t="str">
        <f t="shared" si="870"/>
        <v/>
      </c>
      <c r="M9322">
        <v>1</v>
      </c>
      <c r="N9322" t="str">
        <f t="shared" si="871"/>
        <v/>
      </c>
      <c r="O9322">
        <v>11</v>
      </c>
      <c r="P9322" s="11">
        <v>0</v>
      </c>
      <c r="Q9322" s="11">
        <v>0.06</v>
      </c>
      <c r="R9322" s="12">
        <v>246</v>
      </c>
      <c r="S9322" t="s">
        <v>22</v>
      </c>
      <c r="T9322">
        <v>0</v>
      </c>
      <c r="U9322">
        <f t="shared" si="872"/>
        <v>5</v>
      </c>
      <c r="V9322">
        <f t="shared" si="873"/>
        <v>1</v>
      </c>
      <c r="W9322">
        <f t="shared" si="874"/>
        <v>3</v>
      </c>
      <c r="X9322" t="str">
        <f t="shared" si="875"/>
        <v>513</v>
      </c>
      <c r="Y9322" t="str">
        <f>IF(Table1[[#This Row],[RFM_Score]]="555","Champion", IF(AND(J9322&gt;=4,V9322&gt;=4),"Loyal", IF(U9322&lt;=2,"At Risk", IF(W9322&gt;=4,"Potential Loyalist","Others"))))</f>
        <v>Others</v>
      </c>
    </row>
    <row r="9323" spans="1:25">
      <c r="A9323" t="s">
        <v>1587</v>
      </c>
      <c r="B9323">
        <v>33</v>
      </c>
      <c r="C9323" t="s">
        <v>19</v>
      </c>
      <c r="D9323" t="s">
        <v>41</v>
      </c>
      <c r="E9323" s="6" t="s">
        <v>21393</v>
      </c>
      <c r="F9323" t="s">
        <v>21</v>
      </c>
      <c r="G9323">
        <v>6</v>
      </c>
      <c r="H9323">
        <v>2</v>
      </c>
      <c r="I9323">
        <v>43</v>
      </c>
      <c r="J9323">
        <v>2</v>
      </c>
      <c r="K9323">
        <v>245.89</v>
      </c>
      <c r="L9323" t="str">
        <f t="shared" si="870"/>
        <v/>
      </c>
      <c r="M9323">
        <v>1</v>
      </c>
      <c r="N9323" t="str">
        <f t="shared" si="871"/>
        <v/>
      </c>
      <c r="O9323">
        <v>2</v>
      </c>
      <c r="P9323" s="11">
        <v>0.33333333333333298</v>
      </c>
      <c r="Q9323" s="11">
        <v>4.6511627906976702E-2</v>
      </c>
      <c r="R9323" s="12">
        <v>245.89</v>
      </c>
      <c r="S9323" t="s">
        <v>22</v>
      </c>
      <c r="T9323">
        <v>0</v>
      </c>
      <c r="U9323">
        <f t="shared" si="872"/>
        <v>5</v>
      </c>
      <c r="V9323">
        <f t="shared" si="873"/>
        <v>1</v>
      </c>
      <c r="W9323">
        <f t="shared" si="874"/>
        <v>3</v>
      </c>
      <c r="X9323" t="str">
        <f t="shared" si="875"/>
        <v>513</v>
      </c>
      <c r="Y9323" t="str">
        <f>IF(Table1[[#This Row],[RFM_Score]]="555","Champion", IF(AND(J9323&gt;=4,V9323&gt;=4),"Loyal", IF(U9323&lt;=2,"At Risk", IF(W9323&gt;=4,"Potential Loyalist","Others"))))</f>
        <v>Others</v>
      </c>
    </row>
    <row r="9324" spans="1:25">
      <c r="A9324" t="s">
        <v>5748</v>
      </c>
      <c r="B9324">
        <v>22</v>
      </c>
      <c r="C9324" t="s">
        <v>19</v>
      </c>
      <c r="D9324" t="s">
        <v>49</v>
      </c>
      <c r="E9324" s="6" t="s">
        <v>21394</v>
      </c>
      <c r="F9324" t="s">
        <v>37</v>
      </c>
      <c r="G9324">
        <v>2</v>
      </c>
      <c r="H9324">
        <v>2</v>
      </c>
      <c r="I9324">
        <v>58</v>
      </c>
      <c r="J9324">
        <v>2</v>
      </c>
      <c r="K9324">
        <v>245.77</v>
      </c>
      <c r="L9324" t="str">
        <f t="shared" si="870"/>
        <v/>
      </c>
      <c r="M9324">
        <v>1</v>
      </c>
      <c r="N9324" t="str">
        <f t="shared" si="871"/>
        <v/>
      </c>
      <c r="O9324">
        <v>35</v>
      </c>
      <c r="P9324" s="11">
        <v>1</v>
      </c>
      <c r="Q9324" s="11">
        <v>3.4482758620689599E-2</v>
      </c>
      <c r="R9324" s="12">
        <v>245.77</v>
      </c>
      <c r="S9324" t="s">
        <v>22</v>
      </c>
      <c r="T9324">
        <v>0</v>
      </c>
      <c r="U9324">
        <f t="shared" si="872"/>
        <v>4</v>
      </c>
      <c r="V9324">
        <f t="shared" si="873"/>
        <v>1</v>
      </c>
      <c r="W9324">
        <f t="shared" si="874"/>
        <v>3</v>
      </c>
      <c r="X9324" t="str">
        <f t="shared" si="875"/>
        <v>413</v>
      </c>
      <c r="Y9324" t="str">
        <f>IF(Table1[[#This Row],[RFM_Score]]="555","Champion", IF(AND(J9324&gt;=4,V9324&gt;=4),"Loyal", IF(U9324&lt;=2,"At Risk", IF(W9324&gt;=4,"Potential Loyalist","Others"))))</f>
        <v>Others</v>
      </c>
    </row>
    <row r="9325" spans="1:25">
      <c r="A9325" t="s">
        <v>372</v>
      </c>
      <c r="B9325">
        <v>33</v>
      </c>
      <c r="C9325" t="s">
        <v>24</v>
      </c>
      <c r="D9325" t="s">
        <v>25</v>
      </c>
      <c r="E9325" s="6" t="s">
        <v>21395</v>
      </c>
      <c r="F9325" t="s">
        <v>30</v>
      </c>
      <c r="G9325">
        <v>2</v>
      </c>
      <c r="H9325">
        <v>1</v>
      </c>
      <c r="I9325">
        <v>45</v>
      </c>
      <c r="J9325">
        <v>4</v>
      </c>
      <c r="K9325">
        <v>245.06</v>
      </c>
      <c r="L9325" t="str">
        <f t="shared" si="870"/>
        <v/>
      </c>
      <c r="M9325">
        <v>1</v>
      </c>
      <c r="N9325" t="str">
        <f t="shared" si="871"/>
        <v/>
      </c>
      <c r="O9325">
        <v>206</v>
      </c>
      <c r="P9325" s="11">
        <v>0.5</v>
      </c>
      <c r="Q9325" s="11">
        <v>8.8888888888888795E-2</v>
      </c>
      <c r="R9325" s="12">
        <v>245.06</v>
      </c>
      <c r="S9325" t="s">
        <v>22</v>
      </c>
      <c r="T9325">
        <v>1</v>
      </c>
      <c r="U9325">
        <f t="shared" si="872"/>
        <v>1</v>
      </c>
      <c r="V9325">
        <f t="shared" si="873"/>
        <v>1</v>
      </c>
      <c r="W9325">
        <f t="shared" si="874"/>
        <v>3</v>
      </c>
      <c r="X9325" t="str">
        <f t="shared" si="875"/>
        <v>113</v>
      </c>
      <c r="Y9325" t="str">
        <f>IF(Table1[[#This Row],[RFM_Score]]="555","Champion", IF(AND(J9325&gt;=4,V9325&gt;=4),"Loyal", IF(U9325&lt;=2,"At Risk", IF(W9325&gt;=4,"Potential Loyalist","Others"))))</f>
        <v>At Risk</v>
      </c>
    </row>
    <row r="9326" spans="1:25">
      <c r="A9326" t="s">
        <v>8542</v>
      </c>
      <c r="B9326">
        <v>31</v>
      </c>
      <c r="C9326" t="s">
        <v>19</v>
      </c>
      <c r="D9326" t="s">
        <v>41</v>
      </c>
      <c r="E9326" s="6" t="s">
        <v>21396</v>
      </c>
      <c r="F9326" t="s">
        <v>21</v>
      </c>
      <c r="G9326">
        <v>1</v>
      </c>
      <c r="H9326">
        <v>0</v>
      </c>
      <c r="I9326">
        <v>48</v>
      </c>
      <c r="J9326">
        <v>2</v>
      </c>
      <c r="K9326">
        <v>244.96</v>
      </c>
      <c r="L9326" t="str">
        <f t="shared" si="870"/>
        <v/>
      </c>
      <c r="M9326">
        <v>1</v>
      </c>
      <c r="N9326" t="str">
        <f t="shared" si="871"/>
        <v/>
      </c>
      <c r="O9326">
        <v>37</v>
      </c>
      <c r="P9326" s="11">
        <v>0</v>
      </c>
      <c r="Q9326" s="11">
        <v>4.1666666666666602E-2</v>
      </c>
      <c r="R9326" s="12">
        <v>244.96</v>
      </c>
      <c r="S9326" t="s">
        <v>22</v>
      </c>
      <c r="T9326">
        <v>0</v>
      </c>
      <c r="U9326">
        <f t="shared" si="872"/>
        <v>4</v>
      </c>
      <c r="V9326">
        <f t="shared" si="873"/>
        <v>1</v>
      </c>
      <c r="W9326">
        <f t="shared" si="874"/>
        <v>3</v>
      </c>
      <c r="X9326" t="str">
        <f t="shared" si="875"/>
        <v>413</v>
      </c>
      <c r="Y9326" t="str">
        <f>IF(Table1[[#This Row],[RFM_Score]]="555","Champion", IF(AND(J9326&gt;=4,V9326&gt;=4),"Loyal", IF(U9326&lt;=2,"At Risk", IF(W9326&gt;=4,"Potential Loyalist","Others"))))</f>
        <v>Others</v>
      </c>
    </row>
    <row r="9327" spans="1:25">
      <c r="A9327" t="s">
        <v>9268</v>
      </c>
      <c r="B9327">
        <v>42</v>
      </c>
      <c r="C9327" t="s">
        <v>19</v>
      </c>
      <c r="D9327" t="s">
        <v>25</v>
      </c>
      <c r="E9327" s="6" t="s">
        <v>21397</v>
      </c>
      <c r="F9327" t="s">
        <v>21</v>
      </c>
      <c r="G9327">
        <v>1</v>
      </c>
      <c r="H9327">
        <v>0</v>
      </c>
      <c r="I9327">
        <v>44</v>
      </c>
      <c r="J9327">
        <v>4</v>
      </c>
      <c r="K9327">
        <v>244.42</v>
      </c>
      <c r="L9327" t="str">
        <f t="shared" si="870"/>
        <v/>
      </c>
      <c r="M9327">
        <v>1</v>
      </c>
      <c r="N9327" t="str">
        <f t="shared" si="871"/>
        <v/>
      </c>
      <c r="O9327">
        <v>19</v>
      </c>
      <c r="P9327" s="11">
        <v>0</v>
      </c>
      <c r="Q9327" s="11">
        <v>9.0909090909090898E-2</v>
      </c>
      <c r="R9327" s="12">
        <v>244.42</v>
      </c>
      <c r="S9327" t="s">
        <v>22</v>
      </c>
      <c r="T9327">
        <v>0</v>
      </c>
      <c r="U9327">
        <f t="shared" si="872"/>
        <v>5</v>
      </c>
      <c r="V9327">
        <f t="shared" si="873"/>
        <v>1</v>
      </c>
      <c r="W9327">
        <f t="shared" si="874"/>
        <v>3</v>
      </c>
      <c r="X9327" t="str">
        <f t="shared" si="875"/>
        <v>513</v>
      </c>
      <c r="Y9327" t="str">
        <f>IF(Table1[[#This Row],[RFM_Score]]="555","Champion", IF(AND(J9327&gt;=4,V9327&gt;=4),"Loyal", IF(U9327&lt;=2,"At Risk", IF(W9327&gt;=4,"Potential Loyalist","Others"))))</f>
        <v>Others</v>
      </c>
    </row>
    <row r="9328" spans="1:25">
      <c r="A9328" t="s">
        <v>1959</v>
      </c>
      <c r="B9328">
        <v>22</v>
      </c>
      <c r="C9328" t="s">
        <v>24</v>
      </c>
      <c r="D9328" t="s">
        <v>25</v>
      </c>
      <c r="E9328" s="6" t="s">
        <v>21398</v>
      </c>
      <c r="F9328" t="s">
        <v>26</v>
      </c>
      <c r="G9328">
        <v>3</v>
      </c>
      <c r="H9328">
        <v>0</v>
      </c>
      <c r="I9328">
        <v>46</v>
      </c>
      <c r="J9328">
        <v>0</v>
      </c>
      <c r="K9328">
        <v>244.38</v>
      </c>
      <c r="L9328" t="str">
        <f t="shared" si="870"/>
        <v/>
      </c>
      <c r="M9328">
        <v>1</v>
      </c>
      <c r="N9328" t="str">
        <f t="shared" si="871"/>
        <v/>
      </c>
      <c r="O9328">
        <v>29</v>
      </c>
      <c r="P9328" s="11">
        <v>0</v>
      </c>
      <c r="Q9328" s="11">
        <v>0</v>
      </c>
      <c r="R9328" s="12">
        <v>244.38</v>
      </c>
      <c r="S9328" t="s">
        <v>22</v>
      </c>
      <c r="T9328">
        <v>0</v>
      </c>
      <c r="U9328">
        <f t="shared" si="872"/>
        <v>4</v>
      </c>
      <c r="V9328">
        <f t="shared" si="873"/>
        <v>1</v>
      </c>
      <c r="W9328">
        <f t="shared" si="874"/>
        <v>3</v>
      </c>
      <c r="X9328" t="str">
        <f t="shared" si="875"/>
        <v>413</v>
      </c>
      <c r="Y9328" t="str">
        <f>IF(Table1[[#This Row],[RFM_Score]]="555","Champion", IF(AND(J9328&gt;=4,V9328&gt;=4),"Loyal", IF(U9328&lt;=2,"At Risk", IF(W9328&gt;=4,"Potential Loyalist","Others"))))</f>
        <v>Others</v>
      </c>
    </row>
    <row r="9329" spans="1:25">
      <c r="A9329" t="s">
        <v>9558</v>
      </c>
      <c r="B9329">
        <v>58</v>
      </c>
      <c r="C9329" t="s">
        <v>19</v>
      </c>
      <c r="D9329" t="s">
        <v>46</v>
      </c>
      <c r="E9329" s="6" t="s">
        <v>21399</v>
      </c>
      <c r="F9329" t="s">
        <v>37</v>
      </c>
      <c r="G9329">
        <v>4</v>
      </c>
      <c r="H9329">
        <v>0</v>
      </c>
      <c r="I9329">
        <v>39</v>
      </c>
      <c r="J9329">
        <v>2</v>
      </c>
      <c r="K9329">
        <v>244.14</v>
      </c>
      <c r="L9329" t="str">
        <f t="shared" si="870"/>
        <v/>
      </c>
      <c r="M9329">
        <v>1</v>
      </c>
      <c r="N9329" t="str">
        <f t="shared" si="871"/>
        <v/>
      </c>
      <c r="O9329">
        <v>17</v>
      </c>
      <c r="P9329" s="11">
        <v>0</v>
      </c>
      <c r="Q9329" s="11">
        <v>5.1282051282051197E-2</v>
      </c>
      <c r="R9329" s="12">
        <v>244.14</v>
      </c>
      <c r="S9329" t="s">
        <v>22</v>
      </c>
      <c r="T9329">
        <v>0</v>
      </c>
      <c r="U9329">
        <f t="shared" si="872"/>
        <v>5</v>
      </c>
      <c r="V9329">
        <f t="shared" si="873"/>
        <v>1</v>
      </c>
      <c r="W9329">
        <f t="shared" si="874"/>
        <v>3</v>
      </c>
      <c r="X9329" t="str">
        <f t="shared" si="875"/>
        <v>513</v>
      </c>
      <c r="Y9329" t="str">
        <f>IF(Table1[[#This Row],[RFM_Score]]="555","Champion", IF(AND(J9329&gt;=4,V9329&gt;=4),"Loyal", IF(U9329&lt;=2,"At Risk", IF(W9329&gt;=4,"Potential Loyalist","Others"))))</f>
        <v>Others</v>
      </c>
    </row>
    <row r="9330" spans="1:25">
      <c r="A9330" t="s">
        <v>3211</v>
      </c>
      <c r="B9330">
        <v>22</v>
      </c>
      <c r="C9330" t="s">
        <v>24</v>
      </c>
      <c r="D9330" t="s">
        <v>25</v>
      </c>
      <c r="E9330" s="6" t="s">
        <v>21400</v>
      </c>
      <c r="F9330" t="s">
        <v>30</v>
      </c>
      <c r="G9330">
        <v>4</v>
      </c>
      <c r="H9330">
        <v>4</v>
      </c>
      <c r="I9330">
        <v>38</v>
      </c>
      <c r="J9330">
        <v>2</v>
      </c>
      <c r="K9330">
        <v>244.12</v>
      </c>
      <c r="L9330" t="str">
        <f t="shared" si="870"/>
        <v/>
      </c>
      <c r="M9330">
        <v>1</v>
      </c>
      <c r="N9330" t="str">
        <f t="shared" si="871"/>
        <v/>
      </c>
      <c r="O9330">
        <v>93</v>
      </c>
      <c r="P9330" s="11">
        <v>1</v>
      </c>
      <c r="Q9330" s="11">
        <v>5.2631578947368397E-2</v>
      </c>
      <c r="R9330" s="12">
        <v>244.12</v>
      </c>
      <c r="S9330" t="s">
        <v>22</v>
      </c>
      <c r="T9330">
        <v>0</v>
      </c>
      <c r="U9330">
        <f t="shared" si="872"/>
        <v>2</v>
      </c>
      <c r="V9330">
        <f t="shared" si="873"/>
        <v>1</v>
      </c>
      <c r="W9330">
        <f t="shared" si="874"/>
        <v>3</v>
      </c>
      <c r="X9330" t="str">
        <f t="shared" si="875"/>
        <v>213</v>
      </c>
      <c r="Y9330" t="str">
        <f>IF(Table1[[#This Row],[RFM_Score]]="555","Champion", IF(AND(J9330&gt;=4,V9330&gt;=4),"Loyal", IF(U9330&lt;=2,"At Risk", IF(W9330&gt;=4,"Potential Loyalist","Others"))))</f>
        <v>At Risk</v>
      </c>
    </row>
    <row r="9331" spans="1:25">
      <c r="A9331" t="s">
        <v>11855</v>
      </c>
      <c r="B9331">
        <v>36</v>
      </c>
      <c r="C9331" t="s">
        <v>24</v>
      </c>
      <c r="D9331" t="s">
        <v>25</v>
      </c>
      <c r="E9331" s="6" t="s">
        <v>21401</v>
      </c>
      <c r="F9331" t="s">
        <v>30</v>
      </c>
      <c r="G9331">
        <v>3</v>
      </c>
      <c r="H9331">
        <v>2</v>
      </c>
      <c r="I9331">
        <v>42</v>
      </c>
      <c r="J9331">
        <v>1</v>
      </c>
      <c r="K9331">
        <v>243.94</v>
      </c>
      <c r="L9331" t="str">
        <f t="shared" si="870"/>
        <v/>
      </c>
      <c r="M9331">
        <v>1</v>
      </c>
      <c r="N9331" t="str">
        <f t="shared" si="871"/>
        <v/>
      </c>
      <c r="O9331">
        <v>25</v>
      </c>
      <c r="P9331" s="11">
        <v>0.66666666666666596</v>
      </c>
      <c r="Q9331" s="11">
        <v>2.3809523809523801E-2</v>
      </c>
      <c r="R9331" s="12">
        <v>243.94</v>
      </c>
      <c r="S9331" t="s">
        <v>22</v>
      </c>
      <c r="T9331">
        <v>0</v>
      </c>
      <c r="U9331">
        <f t="shared" si="872"/>
        <v>4</v>
      </c>
      <c r="V9331">
        <f t="shared" si="873"/>
        <v>1</v>
      </c>
      <c r="W9331">
        <f t="shared" si="874"/>
        <v>3</v>
      </c>
      <c r="X9331" t="str">
        <f t="shared" si="875"/>
        <v>413</v>
      </c>
      <c r="Y9331" t="str">
        <f>IF(Table1[[#This Row],[RFM_Score]]="555","Champion", IF(AND(J9331&gt;=4,V9331&gt;=4),"Loyal", IF(U9331&lt;=2,"At Risk", IF(W9331&gt;=4,"Potential Loyalist","Others"))))</f>
        <v>Others</v>
      </c>
    </row>
    <row r="9332" spans="1:25">
      <c r="A9332" t="s">
        <v>4196</v>
      </c>
      <c r="B9332">
        <v>36</v>
      </c>
      <c r="C9332" t="s">
        <v>24</v>
      </c>
      <c r="D9332" t="s">
        <v>46</v>
      </c>
      <c r="E9332" s="6" t="s">
        <v>21402</v>
      </c>
      <c r="F9332" t="s">
        <v>21</v>
      </c>
      <c r="G9332">
        <v>3</v>
      </c>
      <c r="H9332">
        <v>0</v>
      </c>
      <c r="I9332">
        <v>48</v>
      </c>
      <c r="J9332">
        <v>0</v>
      </c>
      <c r="K9332">
        <v>243.53</v>
      </c>
      <c r="L9332" t="str">
        <f t="shared" si="870"/>
        <v/>
      </c>
      <c r="M9332">
        <v>1</v>
      </c>
      <c r="N9332" t="str">
        <f t="shared" si="871"/>
        <v/>
      </c>
      <c r="O9332">
        <v>34</v>
      </c>
      <c r="P9332" s="11">
        <v>0</v>
      </c>
      <c r="Q9332" s="11">
        <v>0</v>
      </c>
      <c r="R9332" s="12">
        <v>243.53</v>
      </c>
      <c r="S9332" t="s">
        <v>22</v>
      </c>
      <c r="T9332">
        <v>0</v>
      </c>
      <c r="U9332">
        <f t="shared" si="872"/>
        <v>4</v>
      </c>
      <c r="V9332">
        <f t="shared" si="873"/>
        <v>1</v>
      </c>
      <c r="W9332">
        <f t="shared" si="874"/>
        <v>3</v>
      </c>
      <c r="X9332" t="str">
        <f t="shared" si="875"/>
        <v>413</v>
      </c>
      <c r="Y9332" t="str">
        <f>IF(Table1[[#This Row],[RFM_Score]]="555","Champion", IF(AND(J9332&gt;=4,V9332&gt;=4),"Loyal", IF(U9332&lt;=2,"At Risk", IF(W9332&gt;=4,"Potential Loyalist","Others"))))</f>
        <v>Others</v>
      </c>
    </row>
    <row r="9333" spans="1:25">
      <c r="A9333" t="s">
        <v>3308</v>
      </c>
      <c r="B9333">
        <v>24</v>
      </c>
      <c r="C9333" t="s">
        <v>24</v>
      </c>
      <c r="D9333" t="s">
        <v>25</v>
      </c>
      <c r="E9333" s="6" t="s">
        <v>21403</v>
      </c>
      <c r="F9333" t="s">
        <v>37</v>
      </c>
      <c r="G9333">
        <v>2</v>
      </c>
      <c r="H9333">
        <v>0</v>
      </c>
      <c r="I9333">
        <v>61</v>
      </c>
      <c r="J9333">
        <v>3</v>
      </c>
      <c r="K9333">
        <v>242.77</v>
      </c>
      <c r="L9333" t="str">
        <f t="shared" si="870"/>
        <v/>
      </c>
      <c r="M9333">
        <v>1</v>
      </c>
      <c r="N9333" t="str">
        <f t="shared" si="871"/>
        <v/>
      </c>
      <c r="O9333">
        <v>5</v>
      </c>
      <c r="P9333" s="11">
        <v>0</v>
      </c>
      <c r="Q9333" s="11">
        <v>4.9180327868852403E-2</v>
      </c>
      <c r="R9333" s="12">
        <v>242.77</v>
      </c>
      <c r="S9333" t="s">
        <v>22</v>
      </c>
      <c r="T9333">
        <v>0</v>
      </c>
      <c r="U9333">
        <f t="shared" si="872"/>
        <v>5</v>
      </c>
      <c r="V9333">
        <f t="shared" si="873"/>
        <v>1</v>
      </c>
      <c r="W9333">
        <f t="shared" si="874"/>
        <v>3</v>
      </c>
      <c r="X9333" t="str">
        <f t="shared" si="875"/>
        <v>513</v>
      </c>
      <c r="Y9333" t="str">
        <f>IF(Table1[[#This Row],[RFM_Score]]="555","Champion", IF(AND(J9333&gt;=4,V9333&gt;=4),"Loyal", IF(U9333&lt;=2,"At Risk", IF(W9333&gt;=4,"Potential Loyalist","Others"))))</f>
        <v>Others</v>
      </c>
    </row>
    <row r="9334" spans="1:25">
      <c r="A9334" t="s">
        <v>3726</v>
      </c>
      <c r="B9334">
        <v>33</v>
      </c>
      <c r="C9334" t="s">
        <v>19</v>
      </c>
      <c r="D9334" t="s">
        <v>41</v>
      </c>
      <c r="E9334" s="6" t="s">
        <v>21404</v>
      </c>
      <c r="F9334" t="s">
        <v>21</v>
      </c>
      <c r="G9334">
        <v>4</v>
      </c>
      <c r="H9334">
        <v>1</v>
      </c>
      <c r="I9334">
        <v>45</v>
      </c>
      <c r="J9334">
        <v>3</v>
      </c>
      <c r="K9334">
        <v>242.73</v>
      </c>
      <c r="L9334" t="str">
        <f t="shared" si="870"/>
        <v/>
      </c>
      <c r="M9334">
        <v>1</v>
      </c>
      <c r="N9334" t="str">
        <f t="shared" si="871"/>
        <v/>
      </c>
      <c r="O9334">
        <v>55</v>
      </c>
      <c r="P9334" s="11">
        <v>0.25</v>
      </c>
      <c r="Q9334" s="11">
        <v>6.6666666666666596E-2</v>
      </c>
      <c r="R9334" s="12">
        <v>242.73</v>
      </c>
      <c r="S9334" t="s">
        <v>22</v>
      </c>
      <c r="T9334">
        <v>0</v>
      </c>
      <c r="U9334">
        <f t="shared" si="872"/>
        <v>3</v>
      </c>
      <c r="V9334">
        <f t="shared" si="873"/>
        <v>1</v>
      </c>
      <c r="W9334">
        <f t="shared" si="874"/>
        <v>3</v>
      </c>
      <c r="X9334" t="str">
        <f t="shared" si="875"/>
        <v>313</v>
      </c>
      <c r="Y9334" t="str">
        <f>IF(Table1[[#This Row],[RFM_Score]]="555","Champion", IF(AND(J9334&gt;=4,V9334&gt;=4),"Loyal", IF(U9334&lt;=2,"At Risk", IF(W9334&gt;=4,"Potential Loyalist","Others"))))</f>
        <v>Others</v>
      </c>
    </row>
    <row r="9335" spans="1:25">
      <c r="A9335" t="s">
        <v>11550</v>
      </c>
      <c r="B9335">
        <v>18</v>
      </c>
      <c r="C9335" t="s">
        <v>19</v>
      </c>
      <c r="D9335" t="s">
        <v>29</v>
      </c>
      <c r="E9335" s="6" t="s">
        <v>21405</v>
      </c>
      <c r="F9335" t="s">
        <v>62</v>
      </c>
      <c r="G9335">
        <v>1</v>
      </c>
      <c r="H9335">
        <v>1</v>
      </c>
      <c r="I9335">
        <v>56</v>
      </c>
      <c r="J9335">
        <v>2</v>
      </c>
      <c r="K9335">
        <v>242.55</v>
      </c>
      <c r="L9335" t="str">
        <f t="shared" si="870"/>
        <v/>
      </c>
      <c r="M9335">
        <v>1</v>
      </c>
      <c r="N9335" t="str">
        <f t="shared" si="871"/>
        <v/>
      </c>
      <c r="O9335">
        <v>18</v>
      </c>
      <c r="P9335" s="11">
        <v>1</v>
      </c>
      <c r="Q9335" s="11">
        <v>3.5714285714285698E-2</v>
      </c>
      <c r="R9335" s="12">
        <v>242.55</v>
      </c>
      <c r="S9335" t="s">
        <v>22</v>
      </c>
      <c r="T9335">
        <v>0</v>
      </c>
      <c r="U9335">
        <f t="shared" si="872"/>
        <v>5</v>
      </c>
      <c r="V9335">
        <f t="shared" si="873"/>
        <v>1</v>
      </c>
      <c r="W9335">
        <f t="shared" si="874"/>
        <v>3</v>
      </c>
      <c r="X9335" t="str">
        <f t="shared" si="875"/>
        <v>513</v>
      </c>
      <c r="Y9335" t="str">
        <f>IF(Table1[[#This Row],[RFM_Score]]="555","Champion", IF(AND(J9335&gt;=4,V9335&gt;=4),"Loyal", IF(U9335&lt;=2,"At Risk", IF(W9335&gt;=4,"Potential Loyalist","Others"))))</f>
        <v>Others</v>
      </c>
    </row>
    <row r="9336" spans="1:25">
      <c r="A9336" t="s">
        <v>9227</v>
      </c>
      <c r="B9336">
        <v>23</v>
      </c>
      <c r="C9336" t="s">
        <v>19</v>
      </c>
      <c r="D9336" t="s">
        <v>49</v>
      </c>
      <c r="E9336" s="6" t="s">
        <v>21406</v>
      </c>
      <c r="F9336" t="s">
        <v>26</v>
      </c>
      <c r="G9336">
        <v>2</v>
      </c>
      <c r="H9336">
        <v>2</v>
      </c>
      <c r="I9336">
        <v>42</v>
      </c>
      <c r="J9336">
        <v>2</v>
      </c>
      <c r="K9336">
        <v>242.15</v>
      </c>
      <c r="L9336" t="str">
        <f t="shared" si="870"/>
        <v/>
      </c>
      <c r="M9336">
        <v>1</v>
      </c>
      <c r="N9336" t="str">
        <f t="shared" si="871"/>
        <v/>
      </c>
      <c r="O9336">
        <v>12</v>
      </c>
      <c r="P9336" s="11">
        <v>1</v>
      </c>
      <c r="Q9336" s="11">
        <v>4.7619047619047603E-2</v>
      </c>
      <c r="R9336" s="12">
        <v>242.15</v>
      </c>
      <c r="S9336" t="s">
        <v>22</v>
      </c>
      <c r="T9336">
        <v>0</v>
      </c>
      <c r="U9336">
        <f t="shared" si="872"/>
        <v>5</v>
      </c>
      <c r="V9336">
        <f t="shared" si="873"/>
        <v>1</v>
      </c>
      <c r="W9336">
        <f t="shared" si="874"/>
        <v>3</v>
      </c>
      <c r="X9336" t="str">
        <f t="shared" si="875"/>
        <v>513</v>
      </c>
      <c r="Y9336" t="str">
        <f>IF(Table1[[#This Row],[RFM_Score]]="555","Champion", IF(AND(J9336&gt;=4,V9336&gt;=4),"Loyal", IF(U9336&lt;=2,"At Risk", IF(W9336&gt;=4,"Potential Loyalist","Others"))))</f>
        <v>Others</v>
      </c>
    </row>
    <row r="9337" spans="1:25">
      <c r="A9337" t="s">
        <v>3617</v>
      </c>
      <c r="B9337">
        <v>60</v>
      </c>
      <c r="C9337" t="s">
        <v>19</v>
      </c>
      <c r="D9337" t="s">
        <v>49</v>
      </c>
      <c r="E9337" s="6" t="s">
        <v>21407</v>
      </c>
      <c r="F9337" t="s">
        <v>60</v>
      </c>
      <c r="G9337">
        <v>2</v>
      </c>
      <c r="H9337">
        <v>0</v>
      </c>
      <c r="I9337">
        <v>51</v>
      </c>
      <c r="J9337">
        <v>1</v>
      </c>
      <c r="K9337">
        <v>242.13</v>
      </c>
      <c r="L9337" t="str">
        <f t="shared" si="870"/>
        <v/>
      </c>
      <c r="M9337">
        <v>1</v>
      </c>
      <c r="N9337" t="str">
        <f t="shared" si="871"/>
        <v/>
      </c>
      <c r="O9337">
        <v>12</v>
      </c>
      <c r="P9337" s="11">
        <v>0</v>
      </c>
      <c r="Q9337" s="11">
        <v>1.9607843137254902E-2</v>
      </c>
      <c r="R9337" s="12">
        <v>242.13</v>
      </c>
      <c r="S9337" t="s">
        <v>22</v>
      </c>
      <c r="T9337">
        <v>0</v>
      </c>
      <c r="U9337">
        <f t="shared" si="872"/>
        <v>5</v>
      </c>
      <c r="V9337">
        <f t="shared" si="873"/>
        <v>1</v>
      </c>
      <c r="W9337">
        <f t="shared" si="874"/>
        <v>3</v>
      </c>
      <c r="X9337" t="str">
        <f t="shared" si="875"/>
        <v>513</v>
      </c>
      <c r="Y9337" t="str">
        <f>IF(Table1[[#This Row],[RFM_Score]]="555","Champion", IF(AND(J9337&gt;=4,V9337&gt;=4),"Loyal", IF(U9337&lt;=2,"At Risk", IF(W9337&gt;=4,"Potential Loyalist","Others"))))</f>
        <v>Others</v>
      </c>
    </row>
    <row r="9338" spans="1:25">
      <c r="A9338" t="s">
        <v>1100</v>
      </c>
      <c r="B9338">
        <v>18</v>
      </c>
      <c r="C9338" t="s">
        <v>24</v>
      </c>
      <c r="D9338" t="s">
        <v>25</v>
      </c>
      <c r="E9338" s="6" t="s">
        <v>21408</v>
      </c>
      <c r="F9338" t="s">
        <v>26</v>
      </c>
      <c r="G9338">
        <v>3</v>
      </c>
      <c r="H9338">
        <v>1</v>
      </c>
      <c r="I9338">
        <v>42</v>
      </c>
      <c r="J9338">
        <v>0</v>
      </c>
      <c r="K9338">
        <v>242.12</v>
      </c>
      <c r="L9338" t="str">
        <f t="shared" si="870"/>
        <v/>
      </c>
      <c r="M9338">
        <v>1</v>
      </c>
      <c r="N9338" t="str">
        <f t="shared" si="871"/>
        <v/>
      </c>
      <c r="O9338">
        <v>93</v>
      </c>
      <c r="P9338" s="11">
        <v>0.33333333333333298</v>
      </c>
      <c r="Q9338" s="11">
        <v>0</v>
      </c>
      <c r="R9338" s="12">
        <v>242.12</v>
      </c>
      <c r="S9338" t="s">
        <v>22</v>
      </c>
      <c r="T9338">
        <v>1</v>
      </c>
      <c r="U9338">
        <f t="shared" si="872"/>
        <v>2</v>
      </c>
      <c r="V9338">
        <f t="shared" si="873"/>
        <v>1</v>
      </c>
      <c r="W9338">
        <f t="shared" si="874"/>
        <v>3</v>
      </c>
      <c r="X9338" t="str">
        <f t="shared" si="875"/>
        <v>213</v>
      </c>
      <c r="Y9338" t="str">
        <f>IF(Table1[[#This Row],[RFM_Score]]="555","Champion", IF(AND(J9338&gt;=4,V9338&gt;=4),"Loyal", IF(U9338&lt;=2,"At Risk", IF(W9338&gt;=4,"Potential Loyalist","Others"))))</f>
        <v>At Risk</v>
      </c>
    </row>
    <row r="9339" spans="1:25">
      <c r="A9339" t="s">
        <v>11007</v>
      </c>
      <c r="B9339">
        <v>39</v>
      </c>
      <c r="C9339" t="s">
        <v>24</v>
      </c>
      <c r="D9339" t="s">
        <v>20</v>
      </c>
      <c r="E9339" s="6" t="s">
        <v>21409</v>
      </c>
      <c r="F9339" t="s">
        <v>30</v>
      </c>
      <c r="G9339">
        <v>0</v>
      </c>
      <c r="H9339">
        <v>0</v>
      </c>
      <c r="I9339">
        <v>43</v>
      </c>
      <c r="J9339">
        <v>0</v>
      </c>
      <c r="K9339">
        <v>242.11</v>
      </c>
      <c r="L9339" t="str">
        <f t="shared" si="870"/>
        <v/>
      </c>
      <c r="M9339">
        <v>1</v>
      </c>
      <c r="N9339" t="str">
        <f t="shared" si="871"/>
        <v/>
      </c>
      <c r="O9339">
        <v>10</v>
      </c>
      <c r="P9339" s="11">
        <v>0</v>
      </c>
      <c r="Q9339" s="11">
        <v>0</v>
      </c>
      <c r="R9339" s="12">
        <v>242.11</v>
      </c>
      <c r="S9339" t="s">
        <v>22</v>
      </c>
      <c r="T9339">
        <v>0</v>
      </c>
      <c r="U9339">
        <f t="shared" si="872"/>
        <v>5</v>
      </c>
      <c r="V9339">
        <f t="shared" si="873"/>
        <v>1</v>
      </c>
      <c r="W9339">
        <f t="shared" si="874"/>
        <v>3</v>
      </c>
      <c r="X9339" t="str">
        <f t="shared" si="875"/>
        <v>513</v>
      </c>
      <c r="Y9339" t="str">
        <f>IF(Table1[[#This Row],[RFM_Score]]="555","Champion", IF(AND(J9339&gt;=4,V9339&gt;=4),"Loyal", IF(U9339&lt;=2,"At Risk", IF(W9339&gt;=4,"Potential Loyalist","Others"))))</f>
        <v>Others</v>
      </c>
    </row>
    <row r="9340" spans="1:25">
      <c r="A9340" t="s">
        <v>11664</v>
      </c>
      <c r="B9340">
        <v>27</v>
      </c>
      <c r="C9340" t="s">
        <v>19</v>
      </c>
      <c r="D9340" t="s">
        <v>25</v>
      </c>
      <c r="E9340" s="6" t="s">
        <v>21410</v>
      </c>
      <c r="F9340" t="s">
        <v>26</v>
      </c>
      <c r="G9340">
        <v>4</v>
      </c>
      <c r="H9340">
        <v>2</v>
      </c>
      <c r="I9340">
        <v>59</v>
      </c>
      <c r="J9340">
        <v>5</v>
      </c>
      <c r="K9340">
        <v>241.9</v>
      </c>
      <c r="L9340" t="str">
        <f t="shared" si="870"/>
        <v/>
      </c>
      <c r="M9340">
        <v>1</v>
      </c>
      <c r="N9340" t="str">
        <f t="shared" si="871"/>
        <v/>
      </c>
      <c r="O9340">
        <v>55</v>
      </c>
      <c r="P9340" s="11">
        <v>0.5</v>
      </c>
      <c r="Q9340" s="11">
        <v>8.4745762711864403E-2</v>
      </c>
      <c r="R9340" s="12">
        <v>241.9</v>
      </c>
      <c r="S9340" t="s">
        <v>22</v>
      </c>
      <c r="T9340">
        <v>0</v>
      </c>
      <c r="U9340">
        <f t="shared" si="872"/>
        <v>3</v>
      </c>
      <c r="V9340">
        <f t="shared" si="873"/>
        <v>1</v>
      </c>
      <c r="W9340">
        <f t="shared" si="874"/>
        <v>3</v>
      </c>
      <c r="X9340" t="str">
        <f t="shared" si="875"/>
        <v>313</v>
      </c>
      <c r="Y9340" t="str">
        <f>IF(Table1[[#This Row],[RFM_Score]]="555","Champion", IF(AND(J9340&gt;=4,V9340&gt;=4),"Loyal", IF(U9340&lt;=2,"At Risk", IF(W9340&gt;=4,"Potential Loyalist","Others"))))</f>
        <v>Others</v>
      </c>
    </row>
    <row r="9341" spans="1:25">
      <c r="A9341" t="s">
        <v>7868</v>
      </c>
      <c r="B9341">
        <v>43</v>
      </c>
      <c r="C9341" t="s">
        <v>19</v>
      </c>
      <c r="D9341" t="s">
        <v>25</v>
      </c>
      <c r="E9341" s="6" t="s">
        <v>21411</v>
      </c>
      <c r="F9341" t="s">
        <v>37</v>
      </c>
      <c r="G9341">
        <v>3</v>
      </c>
      <c r="H9341">
        <v>1</v>
      </c>
      <c r="I9341">
        <v>37</v>
      </c>
      <c r="J9341">
        <v>0</v>
      </c>
      <c r="K9341">
        <v>241.1</v>
      </c>
      <c r="L9341" t="str">
        <f t="shared" si="870"/>
        <v/>
      </c>
      <c r="M9341">
        <v>1</v>
      </c>
      <c r="N9341" t="str">
        <f t="shared" si="871"/>
        <v/>
      </c>
      <c r="O9341">
        <v>9</v>
      </c>
      <c r="P9341" s="11">
        <v>0.33333333333333298</v>
      </c>
      <c r="Q9341" s="11">
        <v>0</v>
      </c>
      <c r="R9341" s="12">
        <v>241.1</v>
      </c>
      <c r="S9341" t="s">
        <v>22</v>
      </c>
      <c r="T9341">
        <v>0</v>
      </c>
      <c r="U9341">
        <f t="shared" si="872"/>
        <v>5</v>
      </c>
      <c r="V9341">
        <f t="shared" si="873"/>
        <v>1</v>
      </c>
      <c r="W9341">
        <f t="shared" si="874"/>
        <v>3</v>
      </c>
      <c r="X9341" t="str">
        <f t="shared" si="875"/>
        <v>513</v>
      </c>
      <c r="Y9341" t="str">
        <f>IF(Table1[[#This Row],[RFM_Score]]="555","Champion", IF(AND(J9341&gt;=4,V9341&gt;=4),"Loyal", IF(U9341&lt;=2,"At Risk", IF(W9341&gt;=4,"Potential Loyalist","Others"))))</f>
        <v>Others</v>
      </c>
    </row>
    <row r="9342" spans="1:25">
      <c r="A9342" t="s">
        <v>7628</v>
      </c>
      <c r="B9342">
        <v>42</v>
      </c>
      <c r="C9342" t="s">
        <v>24</v>
      </c>
      <c r="D9342" t="s">
        <v>41</v>
      </c>
      <c r="E9342" s="6" t="s">
        <v>21412</v>
      </c>
      <c r="F9342" t="s">
        <v>62</v>
      </c>
      <c r="G9342">
        <v>3</v>
      </c>
      <c r="H9342">
        <v>0</v>
      </c>
      <c r="I9342">
        <v>43</v>
      </c>
      <c r="J9342">
        <v>3</v>
      </c>
      <c r="K9342">
        <v>240.84</v>
      </c>
      <c r="L9342" t="str">
        <f t="shared" si="870"/>
        <v/>
      </c>
      <c r="M9342">
        <v>1</v>
      </c>
      <c r="N9342" t="str">
        <f t="shared" si="871"/>
        <v/>
      </c>
      <c r="O9342">
        <v>62</v>
      </c>
      <c r="P9342" s="11">
        <v>0</v>
      </c>
      <c r="Q9342" s="11">
        <v>6.9767441860465101E-2</v>
      </c>
      <c r="R9342" s="12">
        <v>240.84</v>
      </c>
      <c r="S9342" t="s">
        <v>22</v>
      </c>
      <c r="T9342">
        <v>0</v>
      </c>
      <c r="U9342">
        <f t="shared" si="872"/>
        <v>3</v>
      </c>
      <c r="V9342">
        <f t="shared" si="873"/>
        <v>1</v>
      </c>
      <c r="W9342">
        <f t="shared" si="874"/>
        <v>3</v>
      </c>
      <c r="X9342" t="str">
        <f t="shared" si="875"/>
        <v>313</v>
      </c>
      <c r="Y9342" t="str">
        <f>IF(Table1[[#This Row],[RFM_Score]]="555","Champion", IF(AND(J9342&gt;=4,V9342&gt;=4),"Loyal", IF(U9342&lt;=2,"At Risk", IF(W9342&gt;=4,"Potential Loyalist","Others"))))</f>
        <v>Others</v>
      </c>
    </row>
    <row r="9343" spans="1:25">
      <c r="A9343" t="s">
        <v>700</v>
      </c>
      <c r="B9343">
        <v>28</v>
      </c>
      <c r="C9343" t="s">
        <v>19</v>
      </c>
      <c r="D9343" t="s">
        <v>35</v>
      </c>
      <c r="E9343" s="6" t="s">
        <v>21413</v>
      </c>
      <c r="F9343" t="s">
        <v>60</v>
      </c>
      <c r="G9343">
        <v>8</v>
      </c>
      <c r="H9343">
        <v>1</v>
      </c>
      <c r="I9343">
        <v>64</v>
      </c>
      <c r="J9343">
        <v>5</v>
      </c>
      <c r="K9343">
        <v>240.67</v>
      </c>
      <c r="L9343" t="str">
        <f t="shared" si="870"/>
        <v/>
      </c>
      <c r="M9343">
        <v>1</v>
      </c>
      <c r="N9343" t="str">
        <f t="shared" si="871"/>
        <v/>
      </c>
      <c r="O9343">
        <v>65</v>
      </c>
      <c r="P9343" s="11">
        <v>0.125</v>
      </c>
      <c r="Q9343" s="11">
        <v>7.8125E-2</v>
      </c>
      <c r="R9343" s="12">
        <v>240.67</v>
      </c>
      <c r="S9343" t="s">
        <v>22</v>
      </c>
      <c r="T9343">
        <v>1</v>
      </c>
      <c r="U9343">
        <f t="shared" si="872"/>
        <v>3</v>
      </c>
      <c r="V9343">
        <f t="shared" si="873"/>
        <v>1</v>
      </c>
      <c r="W9343">
        <f t="shared" si="874"/>
        <v>3</v>
      </c>
      <c r="X9343" t="str">
        <f t="shared" si="875"/>
        <v>313</v>
      </c>
      <c r="Y9343" t="str">
        <f>IF(Table1[[#This Row],[RFM_Score]]="555","Champion", IF(AND(J9343&gt;=4,V9343&gt;=4),"Loyal", IF(U9343&lt;=2,"At Risk", IF(W9343&gt;=4,"Potential Loyalist","Others"))))</f>
        <v>Others</v>
      </c>
    </row>
    <row r="9344" spans="1:25">
      <c r="A9344" t="s">
        <v>7187</v>
      </c>
      <c r="B9344">
        <v>43</v>
      </c>
      <c r="C9344" t="s">
        <v>24</v>
      </c>
      <c r="D9344" t="s">
        <v>25</v>
      </c>
      <c r="E9344" s="6" t="s">
        <v>21414</v>
      </c>
      <c r="F9344" t="s">
        <v>21</v>
      </c>
      <c r="G9344">
        <v>5</v>
      </c>
      <c r="H9344">
        <v>2</v>
      </c>
      <c r="I9344">
        <v>43</v>
      </c>
      <c r="J9344">
        <v>2</v>
      </c>
      <c r="K9344">
        <v>240.05</v>
      </c>
      <c r="L9344" t="str">
        <f t="shared" si="870"/>
        <v/>
      </c>
      <c r="M9344">
        <v>1</v>
      </c>
      <c r="N9344" t="str">
        <f t="shared" si="871"/>
        <v/>
      </c>
      <c r="O9344">
        <v>53</v>
      </c>
      <c r="P9344" s="11">
        <v>0.4</v>
      </c>
      <c r="Q9344" s="11">
        <v>4.6511627906976702E-2</v>
      </c>
      <c r="R9344" s="12">
        <v>240.05</v>
      </c>
      <c r="S9344" t="s">
        <v>22</v>
      </c>
      <c r="T9344">
        <v>0</v>
      </c>
      <c r="U9344">
        <f t="shared" si="872"/>
        <v>3</v>
      </c>
      <c r="V9344">
        <f t="shared" si="873"/>
        <v>1</v>
      </c>
      <c r="W9344">
        <f t="shared" si="874"/>
        <v>3</v>
      </c>
      <c r="X9344" t="str">
        <f t="shared" si="875"/>
        <v>313</v>
      </c>
      <c r="Y9344" t="str">
        <f>IF(Table1[[#This Row],[RFM_Score]]="555","Champion", IF(AND(J9344&gt;=4,V9344&gt;=4),"Loyal", IF(U9344&lt;=2,"At Risk", IF(W9344&gt;=4,"Potential Loyalist","Others"))))</f>
        <v>Others</v>
      </c>
    </row>
    <row r="9345" spans="1:25">
      <c r="A9345" t="s">
        <v>9567</v>
      </c>
      <c r="B9345">
        <v>44</v>
      </c>
      <c r="C9345" t="s">
        <v>19</v>
      </c>
      <c r="D9345" t="s">
        <v>25</v>
      </c>
      <c r="E9345" s="6" t="s">
        <v>21415</v>
      </c>
      <c r="F9345" t="s">
        <v>21</v>
      </c>
      <c r="G9345">
        <v>5</v>
      </c>
      <c r="H9345">
        <v>4</v>
      </c>
      <c r="I9345">
        <v>41</v>
      </c>
      <c r="J9345">
        <v>1</v>
      </c>
      <c r="K9345">
        <v>239.99</v>
      </c>
      <c r="L9345" t="str">
        <f t="shared" si="870"/>
        <v/>
      </c>
      <c r="M9345">
        <v>1</v>
      </c>
      <c r="N9345" t="str">
        <f t="shared" si="871"/>
        <v/>
      </c>
      <c r="O9345">
        <v>1</v>
      </c>
      <c r="P9345" s="11">
        <v>0.8</v>
      </c>
      <c r="Q9345" s="11">
        <v>2.4390243902439001E-2</v>
      </c>
      <c r="R9345" s="12">
        <v>239.99</v>
      </c>
      <c r="S9345" t="s">
        <v>22</v>
      </c>
      <c r="T9345">
        <v>1</v>
      </c>
      <c r="U9345">
        <f t="shared" si="872"/>
        <v>5</v>
      </c>
      <c r="V9345">
        <f t="shared" si="873"/>
        <v>1</v>
      </c>
      <c r="W9345">
        <f t="shared" si="874"/>
        <v>3</v>
      </c>
      <c r="X9345" t="str">
        <f t="shared" si="875"/>
        <v>513</v>
      </c>
      <c r="Y9345" t="str">
        <f>IF(Table1[[#This Row],[RFM_Score]]="555","Champion", IF(AND(J9345&gt;=4,V9345&gt;=4),"Loyal", IF(U9345&lt;=2,"At Risk", IF(W9345&gt;=4,"Potential Loyalist","Others"))))</f>
        <v>Others</v>
      </c>
    </row>
    <row r="9346" spans="1:25">
      <c r="A9346" t="s">
        <v>4414</v>
      </c>
      <c r="B9346">
        <v>59</v>
      </c>
      <c r="C9346" t="s">
        <v>19</v>
      </c>
      <c r="D9346" t="s">
        <v>29</v>
      </c>
      <c r="E9346" s="6" t="s">
        <v>21416</v>
      </c>
      <c r="F9346" t="s">
        <v>26</v>
      </c>
      <c r="G9346">
        <v>5</v>
      </c>
      <c r="H9346">
        <v>3</v>
      </c>
      <c r="I9346">
        <v>56</v>
      </c>
      <c r="J9346">
        <v>6</v>
      </c>
      <c r="K9346">
        <v>239.95</v>
      </c>
      <c r="L9346" t="str">
        <f t="shared" ref="L9346:L9409" si="876">IF(OR(K9346&lt;$AC$10, K9346&gt;$AC$11), "OUTLIER", "")</f>
        <v/>
      </c>
      <c r="M9346">
        <v>1</v>
      </c>
      <c r="N9346" t="str">
        <f t="shared" ref="N9346:N9409" si="877">IF(OR(M9346&lt;$AC$16, M9346&gt;$AC$17), "OUTLIER", "")</f>
        <v/>
      </c>
      <c r="O9346">
        <v>53</v>
      </c>
      <c r="P9346" s="11">
        <v>0.6</v>
      </c>
      <c r="Q9346" s="11">
        <v>0.107142857142857</v>
      </c>
      <c r="R9346" s="12">
        <v>239.95</v>
      </c>
      <c r="S9346" t="s">
        <v>22</v>
      </c>
      <c r="T9346">
        <v>0</v>
      </c>
      <c r="U9346">
        <f t="shared" ref="U9346:U9409" si="878">IF(O9346&lt;=20,5,IF(O9346&lt;=40,4,IF(O9346&lt;=70,3,IF(O9346&lt;=100,2,1))))</f>
        <v>3</v>
      </c>
      <c r="V9346">
        <f t="shared" ref="V9346:V9409" si="879">IF(M9346&gt;=11,5,IF(M9346&gt;=9,4,IF(M9346&gt;=7,3,IF(M9346&gt;=5,2,1))))</f>
        <v>1</v>
      </c>
      <c r="W9346">
        <f t="shared" ref="W9346:W9409" si="880">IF(K9346&gt;=500,5,IF(K9346&gt;=300,4,IF(K9346&gt;=150,3,IF(K9346&gt;=50,2,1))))</f>
        <v>3</v>
      </c>
      <c r="X9346" t="str">
        <f t="shared" ref="X9346:X9409" si="881">U9346 &amp; V9346 &amp; W9346</f>
        <v>313</v>
      </c>
      <c r="Y9346" t="str">
        <f>IF(Table1[[#This Row],[RFM_Score]]="555","Champion", IF(AND(J9346&gt;=4,V9346&gt;=4),"Loyal", IF(U9346&lt;=2,"At Risk", IF(W9346&gt;=4,"Potential Loyalist","Others"))))</f>
        <v>Others</v>
      </c>
    </row>
    <row r="9347" spans="1:25">
      <c r="A9347" t="s">
        <v>492</v>
      </c>
      <c r="B9347">
        <v>25</v>
      </c>
      <c r="C9347" t="s">
        <v>24</v>
      </c>
      <c r="D9347" t="s">
        <v>46</v>
      </c>
      <c r="E9347" s="6" t="s">
        <v>21417</v>
      </c>
      <c r="F9347" t="s">
        <v>37</v>
      </c>
      <c r="G9347">
        <v>3</v>
      </c>
      <c r="H9347">
        <v>1</v>
      </c>
      <c r="I9347">
        <v>46</v>
      </c>
      <c r="J9347">
        <v>1</v>
      </c>
      <c r="K9347">
        <v>238.72</v>
      </c>
      <c r="L9347" t="str">
        <f t="shared" si="876"/>
        <v/>
      </c>
      <c r="M9347">
        <v>1</v>
      </c>
      <c r="N9347" t="str">
        <f t="shared" si="877"/>
        <v/>
      </c>
      <c r="O9347">
        <v>35</v>
      </c>
      <c r="P9347" s="11">
        <v>0.33333333333333298</v>
      </c>
      <c r="Q9347" s="11">
        <v>2.1739130434782601E-2</v>
      </c>
      <c r="R9347" s="12">
        <v>238.72</v>
      </c>
      <c r="S9347" t="s">
        <v>22</v>
      </c>
      <c r="T9347">
        <v>0</v>
      </c>
      <c r="U9347">
        <f t="shared" si="878"/>
        <v>4</v>
      </c>
      <c r="V9347">
        <f t="shared" si="879"/>
        <v>1</v>
      </c>
      <c r="W9347">
        <f t="shared" si="880"/>
        <v>3</v>
      </c>
      <c r="X9347" t="str">
        <f t="shared" si="881"/>
        <v>413</v>
      </c>
      <c r="Y9347" t="str">
        <f>IF(Table1[[#This Row],[RFM_Score]]="555","Champion", IF(AND(J9347&gt;=4,V9347&gt;=4),"Loyal", IF(U9347&lt;=2,"At Risk", IF(W9347&gt;=4,"Potential Loyalist","Others"))))</f>
        <v>Others</v>
      </c>
    </row>
    <row r="9348" spans="1:25">
      <c r="A9348" t="s">
        <v>9046</v>
      </c>
      <c r="B9348">
        <v>48</v>
      </c>
      <c r="C9348" t="s">
        <v>24</v>
      </c>
      <c r="D9348" t="s">
        <v>41</v>
      </c>
      <c r="E9348" s="6" t="s">
        <v>21418</v>
      </c>
      <c r="F9348" t="s">
        <v>62</v>
      </c>
      <c r="G9348">
        <v>5</v>
      </c>
      <c r="H9348">
        <v>3</v>
      </c>
      <c r="I9348">
        <v>61</v>
      </c>
      <c r="J9348">
        <v>4</v>
      </c>
      <c r="K9348">
        <v>238.49</v>
      </c>
      <c r="L9348" t="str">
        <f t="shared" si="876"/>
        <v/>
      </c>
      <c r="M9348">
        <v>1</v>
      </c>
      <c r="N9348" t="str">
        <f t="shared" si="877"/>
        <v/>
      </c>
      <c r="O9348">
        <v>41</v>
      </c>
      <c r="P9348" s="11">
        <v>0.6</v>
      </c>
      <c r="Q9348" s="11">
        <v>6.5573770491803199E-2</v>
      </c>
      <c r="R9348" s="12">
        <v>238.49</v>
      </c>
      <c r="S9348" t="s">
        <v>22</v>
      </c>
      <c r="T9348">
        <v>0</v>
      </c>
      <c r="U9348">
        <f t="shared" si="878"/>
        <v>3</v>
      </c>
      <c r="V9348">
        <f t="shared" si="879"/>
        <v>1</v>
      </c>
      <c r="W9348">
        <f t="shared" si="880"/>
        <v>3</v>
      </c>
      <c r="X9348" t="str">
        <f t="shared" si="881"/>
        <v>313</v>
      </c>
      <c r="Y9348" t="str">
        <f>IF(Table1[[#This Row],[RFM_Score]]="555","Champion", IF(AND(J9348&gt;=4,V9348&gt;=4),"Loyal", IF(U9348&lt;=2,"At Risk", IF(W9348&gt;=4,"Potential Loyalist","Others"))))</f>
        <v>Others</v>
      </c>
    </row>
    <row r="9349" spans="1:25">
      <c r="A9349" t="s">
        <v>11681</v>
      </c>
      <c r="B9349">
        <v>41</v>
      </c>
      <c r="C9349" t="s">
        <v>19</v>
      </c>
      <c r="D9349" t="s">
        <v>25</v>
      </c>
      <c r="E9349" s="6" t="s">
        <v>21419</v>
      </c>
      <c r="F9349" t="s">
        <v>62</v>
      </c>
      <c r="G9349">
        <v>3</v>
      </c>
      <c r="H9349">
        <v>1</v>
      </c>
      <c r="I9349">
        <v>50</v>
      </c>
      <c r="J9349">
        <v>3</v>
      </c>
      <c r="K9349">
        <v>238.21</v>
      </c>
      <c r="L9349" t="str">
        <f t="shared" si="876"/>
        <v/>
      </c>
      <c r="M9349">
        <v>1</v>
      </c>
      <c r="N9349" t="str">
        <f t="shared" si="877"/>
        <v/>
      </c>
      <c r="O9349">
        <v>160</v>
      </c>
      <c r="P9349" s="11">
        <v>0.33333333333333298</v>
      </c>
      <c r="Q9349" s="11">
        <v>0.06</v>
      </c>
      <c r="R9349" s="12">
        <v>238.21</v>
      </c>
      <c r="S9349" t="s">
        <v>22</v>
      </c>
      <c r="T9349">
        <v>0</v>
      </c>
      <c r="U9349">
        <f t="shared" si="878"/>
        <v>1</v>
      </c>
      <c r="V9349">
        <f t="shared" si="879"/>
        <v>1</v>
      </c>
      <c r="W9349">
        <f t="shared" si="880"/>
        <v>3</v>
      </c>
      <c r="X9349" t="str">
        <f t="shared" si="881"/>
        <v>113</v>
      </c>
      <c r="Y9349" t="str">
        <f>IF(Table1[[#This Row],[RFM_Score]]="555","Champion", IF(AND(J9349&gt;=4,V9349&gt;=4),"Loyal", IF(U9349&lt;=2,"At Risk", IF(W9349&gt;=4,"Potential Loyalist","Others"))))</f>
        <v>At Risk</v>
      </c>
    </row>
    <row r="9350" spans="1:25">
      <c r="A9350" t="s">
        <v>10192</v>
      </c>
      <c r="B9350">
        <v>47</v>
      </c>
      <c r="C9350" t="s">
        <v>19</v>
      </c>
      <c r="D9350" t="s">
        <v>49</v>
      </c>
      <c r="E9350" s="6" t="s">
        <v>21420</v>
      </c>
      <c r="F9350" t="s">
        <v>62</v>
      </c>
      <c r="G9350">
        <v>3</v>
      </c>
      <c r="H9350">
        <v>1</v>
      </c>
      <c r="I9350">
        <v>52</v>
      </c>
      <c r="J9350">
        <v>4</v>
      </c>
      <c r="K9350">
        <v>238.15</v>
      </c>
      <c r="L9350" t="str">
        <f t="shared" si="876"/>
        <v/>
      </c>
      <c r="M9350">
        <v>1</v>
      </c>
      <c r="N9350" t="str">
        <f t="shared" si="877"/>
        <v/>
      </c>
      <c r="O9350">
        <v>24</v>
      </c>
      <c r="P9350" s="11">
        <v>0.33333333333333298</v>
      </c>
      <c r="Q9350" s="11">
        <v>7.69230769230769E-2</v>
      </c>
      <c r="R9350" s="12">
        <v>238.15</v>
      </c>
      <c r="S9350" t="s">
        <v>22</v>
      </c>
      <c r="T9350">
        <v>0</v>
      </c>
      <c r="U9350">
        <f t="shared" si="878"/>
        <v>4</v>
      </c>
      <c r="V9350">
        <f t="shared" si="879"/>
        <v>1</v>
      </c>
      <c r="W9350">
        <f t="shared" si="880"/>
        <v>3</v>
      </c>
      <c r="X9350" t="str">
        <f t="shared" si="881"/>
        <v>413</v>
      </c>
      <c r="Y9350" t="str">
        <f>IF(Table1[[#This Row],[RFM_Score]]="555","Champion", IF(AND(J9350&gt;=4,V9350&gt;=4),"Loyal", IF(U9350&lt;=2,"At Risk", IF(W9350&gt;=4,"Potential Loyalist","Others"))))</f>
        <v>Others</v>
      </c>
    </row>
    <row r="9351" spans="1:25">
      <c r="A9351" t="s">
        <v>6865</v>
      </c>
      <c r="B9351">
        <v>32</v>
      </c>
      <c r="C9351" t="s">
        <v>24</v>
      </c>
      <c r="D9351" t="s">
        <v>29</v>
      </c>
      <c r="E9351" s="6" t="s">
        <v>21421</v>
      </c>
      <c r="F9351" t="s">
        <v>26</v>
      </c>
      <c r="G9351">
        <v>2</v>
      </c>
      <c r="H9351">
        <v>0</v>
      </c>
      <c r="I9351">
        <v>55</v>
      </c>
      <c r="J9351">
        <v>2</v>
      </c>
      <c r="K9351">
        <v>236.37</v>
      </c>
      <c r="L9351" t="str">
        <f t="shared" si="876"/>
        <v/>
      </c>
      <c r="M9351">
        <v>1</v>
      </c>
      <c r="N9351" t="str">
        <f t="shared" si="877"/>
        <v/>
      </c>
      <c r="O9351">
        <v>6</v>
      </c>
      <c r="P9351" s="11">
        <v>0</v>
      </c>
      <c r="Q9351" s="11">
        <v>3.6363636363636299E-2</v>
      </c>
      <c r="R9351" s="12">
        <v>236.37</v>
      </c>
      <c r="S9351" t="s">
        <v>22</v>
      </c>
      <c r="T9351">
        <v>0</v>
      </c>
      <c r="U9351">
        <f t="shared" si="878"/>
        <v>5</v>
      </c>
      <c r="V9351">
        <f t="shared" si="879"/>
        <v>1</v>
      </c>
      <c r="W9351">
        <f t="shared" si="880"/>
        <v>3</v>
      </c>
      <c r="X9351" t="str">
        <f t="shared" si="881"/>
        <v>513</v>
      </c>
      <c r="Y9351" t="str">
        <f>IF(Table1[[#This Row],[RFM_Score]]="555","Champion", IF(AND(J9351&gt;=4,V9351&gt;=4),"Loyal", IF(U9351&lt;=2,"At Risk", IF(W9351&gt;=4,"Potential Loyalist","Others"))))</f>
        <v>Others</v>
      </c>
    </row>
    <row r="9352" spans="1:25">
      <c r="A9352" t="s">
        <v>11777</v>
      </c>
      <c r="B9352">
        <v>34</v>
      </c>
      <c r="C9352" t="s">
        <v>24</v>
      </c>
      <c r="D9352" t="s">
        <v>25</v>
      </c>
      <c r="E9352" s="6" t="s">
        <v>21422</v>
      </c>
      <c r="F9352" t="s">
        <v>37</v>
      </c>
      <c r="G9352">
        <v>5</v>
      </c>
      <c r="H9352">
        <v>1</v>
      </c>
      <c r="I9352">
        <v>59</v>
      </c>
      <c r="J9352">
        <v>2</v>
      </c>
      <c r="K9352">
        <v>236.16</v>
      </c>
      <c r="L9352" t="str">
        <f t="shared" si="876"/>
        <v/>
      </c>
      <c r="M9352">
        <v>1</v>
      </c>
      <c r="N9352" t="str">
        <f t="shared" si="877"/>
        <v/>
      </c>
      <c r="O9352">
        <v>0</v>
      </c>
      <c r="P9352" s="11">
        <v>0.2</v>
      </c>
      <c r="Q9352" s="11">
        <v>3.38983050847457E-2</v>
      </c>
      <c r="R9352" s="12">
        <v>236.16</v>
      </c>
      <c r="S9352" t="s">
        <v>22</v>
      </c>
      <c r="T9352">
        <v>0</v>
      </c>
      <c r="U9352">
        <f t="shared" si="878"/>
        <v>5</v>
      </c>
      <c r="V9352">
        <f t="shared" si="879"/>
        <v>1</v>
      </c>
      <c r="W9352">
        <f t="shared" si="880"/>
        <v>3</v>
      </c>
      <c r="X9352" t="str">
        <f t="shared" si="881"/>
        <v>513</v>
      </c>
      <c r="Y9352" t="str">
        <f>IF(Table1[[#This Row],[RFM_Score]]="555","Champion", IF(AND(J9352&gt;=4,V9352&gt;=4),"Loyal", IF(U9352&lt;=2,"At Risk", IF(W9352&gt;=4,"Potential Loyalist","Others"))))</f>
        <v>Others</v>
      </c>
    </row>
    <row r="9353" spans="1:25">
      <c r="A9353" t="s">
        <v>8376</v>
      </c>
      <c r="B9353">
        <v>32</v>
      </c>
      <c r="C9353" t="s">
        <v>24</v>
      </c>
      <c r="D9353" t="s">
        <v>29</v>
      </c>
      <c r="E9353" s="6" t="s">
        <v>21423</v>
      </c>
      <c r="F9353" t="s">
        <v>26</v>
      </c>
      <c r="G9353">
        <v>4</v>
      </c>
      <c r="H9353">
        <v>3</v>
      </c>
      <c r="I9353">
        <v>45</v>
      </c>
      <c r="J9353">
        <v>0</v>
      </c>
      <c r="K9353">
        <v>236.08</v>
      </c>
      <c r="L9353" t="str">
        <f t="shared" si="876"/>
        <v/>
      </c>
      <c r="M9353">
        <v>1</v>
      </c>
      <c r="N9353" t="str">
        <f t="shared" si="877"/>
        <v/>
      </c>
      <c r="O9353">
        <v>1</v>
      </c>
      <c r="P9353" s="11">
        <v>0.75</v>
      </c>
      <c r="Q9353" s="11">
        <v>0</v>
      </c>
      <c r="R9353" s="12">
        <v>236.08</v>
      </c>
      <c r="S9353" t="s">
        <v>22</v>
      </c>
      <c r="T9353">
        <v>0</v>
      </c>
      <c r="U9353">
        <f t="shared" si="878"/>
        <v>5</v>
      </c>
      <c r="V9353">
        <f t="shared" si="879"/>
        <v>1</v>
      </c>
      <c r="W9353">
        <f t="shared" si="880"/>
        <v>3</v>
      </c>
      <c r="X9353" t="str">
        <f t="shared" si="881"/>
        <v>513</v>
      </c>
      <c r="Y9353" t="str">
        <f>IF(Table1[[#This Row],[RFM_Score]]="555","Champion", IF(AND(J9353&gt;=4,V9353&gt;=4),"Loyal", IF(U9353&lt;=2,"At Risk", IF(W9353&gt;=4,"Potential Loyalist","Others"))))</f>
        <v>Others</v>
      </c>
    </row>
    <row r="9354" spans="1:25">
      <c r="A9354" t="s">
        <v>5042</v>
      </c>
      <c r="B9354">
        <v>19</v>
      </c>
      <c r="C9354" t="s">
        <v>24</v>
      </c>
      <c r="D9354" t="s">
        <v>29</v>
      </c>
      <c r="E9354" s="6" t="s">
        <v>21424</v>
      </c>
      <c r="F9354" t="s">
        <v>21</v>
      </c>
      <c r="G9354">
        <v>2</v>
      </c>
      <c r="H9354">
        <v>0</v>
      </c>
      <c r="I9354">
        <v>53</v>
      </c>
      <c r="J9354">
        <v>3</v>
      </c>
      <c r="K9354">
        <v>235.7</v>
      </c>
      <c r="L9354" t="str">
        <f t="shared" si="876"/>
        <v/>
      </c>
      <c r="M9354">
        <v>1</v>
      </c>
      <c r="N9354" t="str">
        <f t="shared" si="877"/>
        <v/>
      </c>
      <c r="O9354">
        <v>29</v>
      </c>
      <c r="P9354" s="11">
        <v>0</v>
      </c>
      <c r="Q9354" s="11">
        <v>5.6603773584905599E-2</v>
      </c>
      <c r="R9354" s="12">
        <v>235.7</v>
      </c>
      <c r="S9354" t="s">
        <v>22</v>
      </c>
      <c r="T9354">
        <v>0</v>
      </c>
      <c r="U9354">
        <f t="shared" si="878"/>
        <v>4</v>
      </c>
      <c r="V9354">
        <f t="shared" si="879"/>
        <v>1</v>
      </c>
      <c r="W9354">
        <f t="shared" si="880"/>
        <v>3</v>
      </c>
      <c r="X9354" t="str">
        <f t="shared" si="881"/>
        <v>413</v>
      </c>
      <c r="Y9354" t="str">
        <f>IF(Table1[[#This Row],[RFM_Score]]="555","Champion", IF(AND(J9354&gt;=4,V9354&gt;=4),"Loyal", IF(U9354&lt;=2,"At Risk", IF(W9354&gt;=4,"Potential Loyalist","Others"))))</f>
        <v>Others</v>
      </c>
    </row>
    <row r="9355" spans="1:25">
      <c r="A9355" t="s">
        <v>9269</v>
      </c>
      <c r="B9355">
        <v>35</v>
      </c>
      <c r="C9355" t="s">
        <v>24</v>
      </c>
      <c r="D9355" t="s">
        <v>49</v>
      </c>
      <c r="E9355" s="6" t="s">
        <v>21425</v>
      </c>
      <c r="F9355" t="s">
        <v>21</v>
      </c>
      <c r="G9355">
        <v>2</v>
      </c>
      <c r="H9355">
        <v>2</v>
      </c>
      <c r="I9355">
        <v>55</v>
      </c>
      <c r="J9355">
        <v>1</v>
      </c>
      <c r="K9355">
        <v>235.61</v>
      </c>
      <c r="L9355" t="str">
        <f t="shared" si="876"/>
        <v/>
      </c>
      <c r="M9355">
        <v>1</v>
      </c>
      <c r="N9355" t="str">
        <f t="shared" si="877"/>
        <v/>
      </c>
      <c r="O9355">
        <v>12</v>
      </c>
      <c r="P9355" s="11">
        <v>1</v>
      </c>
      <c r="Q9355" s="11">
        <v>1.8181818181818101E-2</v>
      </c>
      <c r="R9355" s="12">
        <v>235.61</v>
      </c>
      <c r="S9355" t="s">
        <v>22</v>
      </c>
      <c r="T9355">
        <v>0</v>
      </c>
      <c r="U9355">
        <f t="shared" si="878"/>
        <v>5</v>
      </c>
      <c r="V9355">
        <f t="shared" si="879"/>
        <v>1</v>
      </c>
      <c r="W9355">
        <f t="shared" si="880"/>
        <v>3</v>
      </c>
      <c r="X9355" t="str">
        <f t="shared" si="881"/>
        <v>513</v>
      </c>
      <c r="Y9355" t="str">
        <f>IF(Table1[[#This Row],[RFM_Score]]="555","Champion", IF(AND(J9355&gt;=4,V9355&gt;=4),"Loyal", IF(U9355&lt;=2,"At Risk", IF(W9355&gt;=4,"Potential Loyalist","Others"))))</f>
        <v>Others</v>
      </c>
    </row>
    <row r="9356" spans="1:25">
      <c r="A9356" t="s">
        <v>4902</v>
      </c>
      <c r="B9356">
        <v>18</v>
      </c>
      <c r="C9356" t="s">
        <v>19</v>
      </c>
      <c r="D9356" t="s">
        <v>41</v>
      </c>
      <c r="E9356" s="6" t="s">
        <v>21426</v>
      </c>
      <c r="F9356" t="s">
        <v>60</v>
      </c>
      <c r="G9356">
        <v>2</v>
      </c>
      <c r="H9356">
        <v>0</v>
      </c>
      <c r="I9356">
        <v>61</v>
      </c>
      <c r="J9356">
        <v>0</v>
      </c>
      <c r="K9356">
        <v>235.51</v>
      </c>
      <c r="L9356" t="str">
        <f t="shared" si="876"/>
        <v/>
      </c>
      <c r="M9356">
        <v>1</v>
      </c>
      <c r="N9356" t="str">
        <f t="shared" si="877"/>
        <v/>
      </c>
      <c r="O9356">
        <v>78</v>
      </c>
      <c r="P9356" s="11">
        <v>0</v>
      </c>
      <c r="Q9356" s="11">
        <v>0</v>
      </c>
      <c r="R9356" s="12">
        <v>235.51</v>
      </c>
      <c r="S9356" t="s">
        <v>22</v>
      </c>
      <c r="T9356">
        <v>0</v>
      </c>
      <c r="U9356">
        <f t="shared" si="878"/>
        <v>2</v>
      </c>
      <c r="V9356">
        <f t="shared" si="879"/>
        <v>1</v>
      </c>
      <c r="W9356">
        <f t="shared" si="880"/>
        <v>3</v>
      </c>
      <c r="X9356" t="str">
        <f t="shared" si="881"/>
        <v>213</v>
      </c>
      <c r="Y9356" t="str">
        <f>IF(Table1[[#This Row],[RFM_Score]]="555","Champion", IF(AND(J9356&gt;=4,V9356&gt;=4),"Loyal", IF(U9356&lt;=2,"At Risk", IF(W9356&gt;=4,"Potential Loyalist","Others"))))</f>
        <v>At Risk</v>
      </c>
    </row>
    <row r="9357" spans="1:25">
      <c r="A9357" t="s">
        <v>4933</v>
      </c>
      <c r="B9357">
        <v>18</v>
      </c>
      <c r="C9357" t="s">
        <v>24</v>
      </c>
      <c r="D9357" t="s">
        <v>25</v>
      </c>
      <c r="E9357" s="6" t="s">
        <v>21427</v>
      </c>
      <c r="F9357" t="s">
        <v>21</v>
      </c>
      <c r="G9357">
        <v>5</v>
      </c>
      <c r="H9357">
        <v>1</v>
      </c>
      <c r="I9357">
        <v>52</v>
      </c>
      <c r="J9357">
        <v>0</v>
      </c>
      <c r="K9357">
        <v>235.15</v>
      </c>
      <c r="L9357" t="str">
        <f t="shared" si="876"/>
        <v/>
      </c>
      <c r="M9357">
        <v>1</v>
      </c>
      <c r="N9357" t="str">
        <f t="shared" si="877"/>
        <v/>
      </c>
      <c r="O9357">
        <v>12</v>
      </c>
      <c r="P9357" s="11">
        <v>0.2</v>
      </c>
      <c r="Q9357" s="11">
        <v>0</v>
      </c>
      <c r="R9357" s="12">
        <v>235.15</v>
      </c>
      <c r="S9357" t="s">
        <v>22</v>
      </c>
      <c r="T9357">
        <v>1</v>
      </c>
      <c r="U9357">
        <f t="shared" si="878"/>
        <v>5</v>
      </c>
      <c r="V9357">
        <f t="shared" si="879"/>
        <v>1</v>
      </c>
      <c r="W9357">
        <f t="shared" si="880"/>
        <v>3</v>
      </c>
      <c r="X9357" t="str">
        <f t="shared" si="881"/>
        <v>513</v>
      </c>
      <c r="Y9357" t="str">
        <f>IF(Table1[[#This Row],[RFM_Score]]="555","Champion", IF(AND(J9357&gt;=4,V9357&gt;=4),"Loyal", IF(U9357&lt;=2,"At Risk", IF(W9357&gt;=4,"Potential Loyalist","Others"))))</f>
        <v>Others</v>
      </c>
    </row>
    <row r="9358" spans="1:25">
      <c r="A9358" t="s">
        <v>2826</v>
      </c>
      <c r="B9358">
        <v>37</v>
      </c>
      <c r="C9358" t="s">
        <v>24</v>
      </c>
      <c r="D9358" t="s">
        <v>29</v>
      </c>
      <c r="E9358" s="6" t="s">
        <v>21428</v>
      </c>
      <c r="F9358" t="s">
        <v>37</v>
      </c>
      <c r="G9358">
        <v>3</v>
      </c>
      <c r="H9358">
        <v>0</v>
      </c>
      <c r="I9358">
        <v>44</v>
      </c>
      <c r="J9358">
        <v>2</v>
      </c>
      <c r="K9358">
        <v>234.53</v>
      </c>
      <c r="L9358" t="str">
        <f t="shared" si="876"/>
        <v/>
      </c>
      <c r="M9358">
        <v>1</v>
      </c>
      <c r="N9358" t="str">
        <f t="shared" si="877"/>
        <v/>
      </c>
      <c r="O9358">
        <v>26</v>
      </c>
      <c r="P9358" s="11">
        <v>0</v>
      </c>
      <c r="Q9358" s="11">
        <v>4.54545454545454E-2</v>
      </c>
      <c r="R9358" s="12">
        <v>234.53</v>
      </c>
      <c r="S9358" t="s">
        <v>22</v>
      </c>
      <c r="T9358">
        <v>0</v>
      </c>
      <c r="U9358">
        <f t="shared" si="878"/>
        <v>4</v>
      </c>
      <c r="V9358">
        <f t="shared" si="879"/>
        <v>1</v>
      </c>
      <c r="W9358">
        <f t="shared" si="880"/>
        <v>3</v>
      </c>
      <c r="X9358" t="str">
        <f t="shared" si="881"/>
        <v>413</v>
      </c>
      <c r="Y9358" t="str">
        <f>IF(Table1[[#This Row],[RFM_Score]]="555","Champion", IF(AND(J9358&gt;=4,V9358&gt;=4),"Loyal", IF(U9358&lt;=2,"At Risk", IF(W9358&gt;=4,"Potential Loyalist","Others"))))</f>
        <v>Others</v>
      </c>
    </row>
    <row r="9359" spans="1:25">
      <c r="A9359" t="s">
        <v>48</v>
      </c>
      <c r="B9359">
        <v>28</v>
      </c>
      <c r="C9359" t="s">
        <v>24</v>
      </c>
      <c r="D9359" t="s">
        <v>49</v>
      </c>
      <c r="E9359" s="6" t="s">
        <v>21429</v>
      </c>
      <c r="F9359" t="s">
        <v>30</v>
      </c>
      <c r="G9359">
        <v>6</v>
      </c>
      <c r="H9359">
        <v>1</v>
      </c>
      <c r="I9359">
        <v>56</v>
      </c>
      <c r="J9359">
        <v>4</v>
      </c>
      <c r="K9359">
        <v>234.31</v>
      </c>
      <c r="L9359" t="str">
        <f t="shared" si="876"/>
        <v/>
      </c>
      <c r="M9359">
        <v>1</v>
      </c>
      <c r="N9359" t="str">
        <f t="shared" si="877"/>
        <v/>
      </c>
      <c r="O9359">
        <v>73</v>
      </c>
      <c r="P9359" s="11">
        <v>0.16666666666666599</v>
      </c>
      <c r="Q9359" s="11">
        <v>7.1428571428571397E-2</v>
      </c>
      <c r="R9359" s="12">
        <v>234.31</v>
      </c>
      <c r="S9359" t="s">
        <v>22</v>
      </c>
      <c r="T9359">
        <v>0</v>
      </c>
      <c r="U9359">
        <f t="shared" si="878"/>
        <v>2</v>
      </c>
      <c r="V9359">
        <f t="shared" si="879"/>
        <v>1</v>
      </c>
      <c r="W9359">
        <f t="shared" si="880"/>
        <v>3</v>
      </c>
      <c r="X9359" t="str">
        <f t="shared" si="881"/>
        <v>213</v>
      </c>
      <c r="Y9359" t="str">
        <f>IF(Table1[[#This Row],[RFM_Score]]="555","Champion", IF(AND(J9359&gt;=4,V9359&gt;=4),"Loyal", IF(U9359&lt;=2,"At Risk", IF(W9359&gt;=4,"Potential Loyalist","Others"))))</f>
        <v>At Risk</v>
      </c>
    </row>
    <row r="9360" spans="1:25">
      <c r="A9360" t="s">
        <v>2751</v>
      </c>
      <c r="B9360">
        <v>39</v>
      </c>
      <c r="C9360" t="s">
        <v>24</v>
      </c>
      <c r="D9360" t="s">
        <v>25</v>
      </c>
      <c r="E9360" s="6" t="s">
        <v>21430</v>
      </c>
      <c r="F9360" t="s">
        <v>30</v>
      </c>
      <c r="G9360">
        <v>1</v>
      </c>
      <c r="H9360">
        <v>0</v>
      </c>
      <c r="I9360">
        <v>50</v>
      </c>
      <c r="J9360">
        <v>3</v>
      </c>
      <c r="K9360">
        <v>234.2</v>
      </c>
      <c r="L9360" t="str">
        <f t="shared" si="876"/>
        <v/>
      </c>
      <c r="M9360">
        <v>1</v>
      </c>
      <c r="N9360" t="str">
        <f t="shared" si="877"/>
        <v/>
      </c>
      <c r="O9360">
        <v>4</v>
      </c>
      <c r="P9360" s="11">
        <v>0</v>
      </c>
      <c r="Q9360" s="11">
        <v>0.06</v>
      </c>
      <c r="R9360" s="12">
        <v>234.2</v>
      </c>
      <c r="S9360" t="s">
        <v>22</v>
      </c>
      <c r="T9360">
        <v>0</v>
      </c>
      <c r="U9360">
        <f t="shared" si="878"/>
        <v>5</v>
      </c>
      <c r="V9360">
        <f t="shared" si="879"/>
        <v>1</v>
      </c>
      <c r="W9360">
        <f t="shared" si="880"/>
        <v>3</v>
      </c>
      <c r="X9360" t="str">
        <f t="shared" si="881"/>
        <v>513</v>
      </c>
      <c r="Y9360" t="str">
        <f>IF(Table1[[#This Row],[RFM_Score]]="555","Champion", IF(AND(J9360&gt;=4,V9360&gt;=4),"Loyal", IF(U9360&lt;=2,"At Risk", IF(W9360&gt;=4,"Potential Loyalist","Others"))))</f>
        <v>Others</v>
      </c>
    </row>
    <row r="9361" spans="1:25">
      <c r="A9361" t="s">
        <v>9133</v>
      </c>
      <c r="B9361">
        <v>19</v>
      </c>
      <c r="C9361" t="s">
        <v>24</v>
      </c>
      <c r="D9361" t="s">
        <v>25</v>
      </c>
      <c r="E9361" s="6" t="s">
        <v>21431</v>
      </c>
      <c r="F9361" t="s">
        <v>26</v>
      </c>
      <c r="G9361">
        <v>4</v>
      </c>
      <c r="H9361">
        <v>0</v>
      </c>
      <c r="I9361">
        <v>54</v>
      </c>
      <c r="J9361">
        <v>1</v>
      </c>
      <c r="K9361">
        <v>233.47</v>
      </c>
      <c r="L9361" t="str">
        <f t="shared" si="876"/>
        <v/>
      </c>
      <c r="M9361">
        <v>1</v>
      </c>
      <c r="N9361" t="str">
        <f t="shared" si="877"/>
        <v/>
      </c>
      <c r="O9361">
        <v>27</v>
      </c>
      <c r="P9361" s="11">
        <v>0</v>
      </c>
      <c r="Q9361" s="11">
        <v>1.85185185185185E-2</v>
      </c>
      <c r="R9361" s="12">
        <v>233.47</v>
      </c>
      <c r="S9361" t="s">
        <v>22</v>
      </c>
      <c r="T9361">
        <v>0</v>
      </c>
      <c r="U9361">
        <f t="shared" si="878"/>
        <v>4</v>
      </c>
      <c r="V9361">
        <f t="shared" si="879"/>
        <v>1</v>
      </c>
      <c r="W9361">
        <f t="shared" si="880"/>
        <v>3</v>
      </c>
      <c r="X9361" t="str">
        <f t="shared" si="881"/>
        <v>413</v>
      </c>
      <c r="Y9361" t="str">
        <f>IF(Table1[[#This Row],[RFM_Score]]="555","Champion", IF(AND(J9361&gt;=4,V9361&gt;=4),"Loyal", IF(U9361&lt;=2,"At Risk", IF(W9361&gt;=4,"Potential Loyalist","Others"))))</f>
        <v>Others</v>
      </c>
    </row>
    <row r="9362" spans="1:25">
      <c r="A9362" t="s">
        <v>2050</v>
      </c>
      <c r="B9362">
        <v>23</v>
      </c>
      <c r="C9362" t="s">
        <v>24</v>
      </c>
      <c r="D9362" t="s">
        <v>41</v>
      </c>
      <c r="E9362" s="6" t="s">
        <v>21432</v>
      </c>
      <c r="F9362" t="s">
        <v>21</v>
      </c>
      <c r="G9362">
        <v>0</v>
      </c>
      <c r="H9362">
        <v>0</v>
      </c>
      <c r="I9362">
        <v>54</v>
      </c>
      <c r="J9362">
        <v>2</v>
      </c>
      <c r="K9362">
        <v>233.27</v>
      </c>
      <c r="L9362" t="str">
        <f t="shared" si="876"/>
        <v/>
      </c>
      <c r="M9362">
        <v>1</v>
      </c>
      <c r="N9362" t="str">
        <f t="shared" si="877"/>
        <v/>
      </c>
      <c r="O9362">
        <v>5</v>
      </c>
      <c r="P9362" s="11">
        <v>0</v>
      </c>
      <c r="Q9362" s="11">
        <v>3.7037037037037E-2</v>
      </c>
      <c r="R9362" s="12">
        <v>233.27</v>
      </c>
      <c r="S9362" t="s">
        <v>22</v>
      </c>
      <c r="T9362">
        <v>0</v>
      </c>
      <c r="U9362">
        <f t="shared" si="878"/>
        <v>5</v>
      </c>
      <c r="V9362">
        <f t="shared" si="879"/>
        <v>1</v>
      </c>
      <c r="W9362">
        <f t="shared" si="880"/>
        <v>3</v>
      </c>
      <c r="X9362" t="str">
        <f t="shared" si="881"/>
        <v>513</v>
      </c>
      <c r="Y9362" t="str">
        <f>IF(Table1[[#This Row],[RFM_Score]]="555","Champion", IF(AND(J9362&gt;=4,V9362&gt;=4),"Loyal", IF(U9362&lt;=2,"At Risk", IF(W9362&gt;=4,"Potential Loyalist","Others"))))</f>
        <v>Others</v>
      </c>
    </row>
    <row r="9363" spans="1:25">
      <c r="A9363" t="s">
        <v>9453</v>
      </c>
      <c r="B9363">
        <v>55</v>
      </c>
      <c r="C9363" t="s">
        <v>19</v>
      </c>
      <c r="D9363" t="s">
        <v>49</v>
      </c>
      <c r="E9363" s="6" t="s">
        <v>21433</v>
      </c>
      <c r="F9363" t="s">
        <v>37</v>
      </c>
      <c r="G9363">
        <v>2</v>
      </c>
      <c r="H9363">
        <v>0</v>
      </c>
      <c r="I9363">
        <v>44</v>
      </c>
      <c r="J9363">
        <v>1</v>
      </c>
      <c r="K9363">
        <v>233.19</v>
      </c>
      <c r="L9363" t="str">
        <f t="shared" si="876"/>
        <v/>
      </c>
      <c r="M9363">
        <v>1</v>
      </c>
      <c r="N9363" t="str">
        <f t="shared" si="877"/>
        <v/>
      </c>
      <c r="O9363">
        <v>10</v>
      </c>
      <c r="P9363" s="11">
        <v>0</v>
      </c>
      <c r="Q9363" s="11">
        <v>2.27272727272727E-2</v>
      </c>
      <c r="R9363" s="12">
        <v>233.19</v>
      </c>
      <c r="S9363" t="s">
        <v>22</v>
      </c>
      <c r="T9363">
        <v>0</v>
      </c>
      <c r="U9363">
        <f t="shared" si="878"/>
        <v>5</v>
      </c>
      <c r="V9363">
        <f t="shared" si="879"/>
        <v>1</v>
      </c>
      <c r="W9363">
        <f t="shared" si="880"/>
        <v>3</v>
      </c>
      <c r="X9363" t="str">
        <f t="shared" si="881"/>
        <v>513</v>
      </c>
      <c r="Y9363" t="str">
        <f>IF(Table1[[#This Row],[RFM_Score]]="555","Champion", IF(AND(J9363&gt;=4,V9363&gt;=4),"Loyal", IF(U9363&lt;=2,"At Risk", IF(W9363&gt;=4,"Potential Loyalist","Others"))))</f>
        <v>Others</v>
      </c>
    </row>
    <row r="9364" spans="1:25">
      <c r="A9364" t="s">
        <v>1483</v>
      </c>
      <c r="B9364">
        <v>28</v>
      </c>
      <c r="C9364" t="s">
        <v>19</v>
      </c>
      <c r="D9364" t="s">
        <v>29</v>
      </c>
      <c r="E9364" s="6" t="s">
        <v>21434</v>
      </c>
      <c r="F9364" t="s">
        <v>21</v>
      </c>
      <c r="G9364">
        <v>5</v>
      </c>
      <c r="H9364">
        <v>2</v>
      </c>
      <c r="I9364">
        <v>51</v>
      </c>
      <c r="J9364">
        <v>2</v>
      </c>
      <c r="K9364">
        <v>232.79</v>
      </c>
      <c r="L9364" t="str">
        <f t="shared" si="876"/>
        <v/>
      </c>
      <c r="M9364">
        <v>1</v>
      </c>
      <c r="N9364" t="str">
        <f t="shared" si="877"/>
        <v/>
      </c>
      <c r="O9364">
        <v>51</v>
      </c>
      <c r="P9364" s="11">
        <v>0.4</v>
      </c>
      <c r="Q9364" s="11">
        <v>3.9215686274509803E-2</v>
      </c>
      <c r="R9364" s="12">
        <v>232.79</v>
      </c>
      <c r="S9364" t="s">
        <v>22</v>
      </c>
      <c r="T9364">
        <v>0</v>
      </c>
      <c r="U9364">
        <f t="shared" si="878"/>
        <v>3</v>
      </c>
      <c r="V9364">
        <f t="shared" si="879"/>
        <v>1</v>
      </c>
      <c r="W9364">
        <f t="shared" si="880"/>
        <v>3</v>
      </c>
      <c r="X9364" t="str">
        <f t="shared" si="881"/>
        <v>313</v>
      </c>
      <c r="Y9364" t="str">
        <f>IF(Table1[[#This Row],[RFM_Score]]="555","Champion", IF(AND(J9364&gt;=4,V9364&gt;=4),"Loyal", IF(U9364&lt;=2,"At Risk", IF(W9364&gt;=4,"Potential Loyalist","Others"))))</f>
        <v>Others</v>
      </c>
    </row>
    <row r="9365" spans="1:25">
      <c r="A9365" t="s">
        <v>4991</v>
      </c>
      <c r="B9365">
        <v>38</v>
      </c>
      <c r="C9365" t="s">
        <v>19</v>
      </c>
      <c r="D9365" t="s">
        <v>25</v>
      </c>
      <c r="E9365" s="6" t="s">
        <v>21435</v>
      </c>
      <c r="F9365" t="s">
        <v>26</v>
      </c>
      <c r="G9365">
        <v>2</v>
      </c>
      <c r="H9365">
        <v>0</v>
      </c>
      <c r="I9365">
        <v>56</v>
      </c>
      <c r="J9365">
        <v>3</v>
      </c>
      <c r="K9365">
        <v>232.63</v>
      </c>
      <c r="L9365" t="str">
        <f t="shared" si="876"/>
        <v/>
      </c>
      <c r="M9365">
        <v>1</v>
      </c>
      <c r="N9365" t="str">
        <f t="shared" si="877"/>
        <v/>
      </c>
      <c r="O9365">
        <v>54</v>
      </c>
      <c r="P9365" s="11">
        <v>0</v>
      </c>
      <c r="Q9365" s="11">
        <v>5.3571428571428499E-2</v>
      </c>
      <c r="R9365" s="12">
        <v>232.63</v>
      </c>
      <c r="S9365" t="s">
        <v>22</v>
      </c>
      <c r="T9365">
        <v>0</v>
      </c>
      <c r="U9365">
        <f t="shared" si="878"/>
        <v>3</v>
      </c>
      <c r="V9365">
        <f t="shared" si="879"/>
        <v>1</v>
      </c>
      <c r="W9365">
        <f t="shared" si="880"/>
        <v>3</v>
      </c>
      <c r="X9365" t="str">
        <f t="shared" si="881"/>
        <v>313</v>
      </c>
      <c r="Y9365" t="str">
        <f>IF(Table1[[#This Row],[RFM_Score]]="555","Champion", IF(AND(J9365&gt;=4,V9365&gt;=4),"Loyal", IF(U9365&lt;=2,"At Risk", IF(W9365&gt;=4,"Potential Loyalist","Others"))))</f>
        <v>Others</v>
      </c>
    </row>
    <row r="9366" spans="1:25">
      <c r="A9366" t="s">
        <v>7674</v>
      </c>
      <c r="B9366">
        <v>30</v>
      </c>
      <c r="C9366" t="s">
        <v>24</v>
      </c>
      <c r="D9366" t="s">
        <v>35</v>
      </c>
      <c r="E9366" s="6" t="s">
        <v>21436</v>
      </c>
      <c r="F9366" t="s">
        <v>21</v>
      </c>
      <c r="G9366">
        <v>2</v>
      </c>
      <c r="H9366">
        <v>2</v>
      </c>
      <c r="I9366">
        <v>38</v>
      </c>
      <c r="J9366">
        <v>5</v>
      </c>
      <c r="K9366">
        <v>232.38</v>
      </c>
      <c r="L9366" t="str">
        <f t="shared" si="876"/>
        <v/>
      </c>
      <c r="M9366">
        <v>1</v>
      </c>
      <c r="N9366" t="str">
        <f t="shared" si="877"/>
        <v/>
      </c>
      <c r="O9366">
        <v>4</v>
      </c>
      <c r="P9366" s="11">
        <v>1</v>
      </c>
      <c r="Q9366" s="11">
        <v>0.13157894736842099</v>
      </c>
      <c r="R9366" s="12">
        <v>232.38</v>
      </c>
      <c r="S9366" t="s">
        <v>22</v>
      </c>
      <c r="T9366">
        <v>1</v>
      </c>
      <c r="U9366">
        <f t="shared" si="878"/>
        <v>5</v>
      </c>
      <c r="V9366">
        <f t="shared" si="879"/>
        <v>1</v>
      </c>
      <c r="W9366">
        <f t="shared" si="880"/>
        <v>3</v>
      </c>
      <c r="X9366" t="str">
        <f t="shared" si="881"/>
        <v>513</v>
      </c>
      <c r="Y9366" t="str">
        <f>IF(Table1[[#This Row],[RFM_Score]]="555","Champion", IF(AND(J9366&gt;=4,V9366&gt;=4),"Loyal", IF(U9366&lt;=2,"At Risk", IF(W9366&gt;=4,"Potential Loyalist","Others"))))</f>
        <v>Others</v>
      </c>
    </row>
    <row r="9367" spans="1:25">
      <c r="A9367" t="s">
        <v>11838</v>
      </c>
      <c r="B9367">
        <v>35</v>
      </c>
      <c r="C9367" t="s">
        <v>19</v>
      </c>
      <c r="D9367" t="s">
        <v>25</v>
      </c>
      <c r="E9367" s="6" t="s">
        <v>21437</v>
      </c>
      <c r="F9367" t="s">
        <v>26</v>
      </c>
      <c r="G9367">
        <v>4</v>
      </c>
      <c r="H9367">
        <v>1</v>
      </c>
      <c r="I9367">
        <v>54</v>
      </c>
      <c r="J9367">
        <v>1</v>
      </c>
      <c r="K9367">
        <v>232.3</v>
      </c>
      <c r="L9367" t="str">
        <f t="shared" si="876"/>
        <v/>
      </c>
      <c r="M9367">
        <v>1</v>
      </c>
      <c r="N9367" t="str">
        <f t="shared" si="877"/>
        <v/>
      </c>
      <c r="O9367">
        <v>5</v>
      </c>
      <c r="P9367" s="11">
        <v>0.25</v>
      </c>
      <c r="Q9367" s="11">
        <v>1.85185185185185E-2</v>
      </c>
      <c r="R9367" s="12">
        <v>232.3</v>
      </c>
      <c r="S9367" t="s">
        <v>22</v>
      </c>
      <c r="T9367">
        <v>1</v>
      </c>
      <c r="U9367">
        <f t="shared" si="878"/>
        <v>5</v>
      </c>
      <c r="V9367">
        <f t="shared" si="879"/>
        <v>1</v>
      </c>
      <c r="W9367">
        <f t="shared" si="880"/>
        <v>3</v>
      </c>
      <c r="X9367" t="str">
        <f t="shared" si="881"/>
        <v>513</v>
      </c>
      <c r="Y9367" t="str">
        <f>IF(Table1[[#This Row],[RFM_Score]]="555","Champion", IF(AND(J9367&gt;=4,V9367&gt;=4),"Loyal", IF(U9367&lt;=2,"At Risk", IF(W9367&gt;=4,"Potential Loyalist","Others"))))</f>
        <v>Others</v>
      </c>
    </row>
    <row r="9368" spans="1:25">
      <c r="A9368" t="s">
        <v>6632</v>
      </c>
      <c r="B9368">
        <v>50</v>
      </c>
      <c r="C9368" t="s">
        <v>19</v>
      </c>
      <c r="D9368" t="s">
        <v>41</v>
      </c>
      <c r="E9368" s="6" t="s">
        <v>21438</v>
      </c>
      <c r="F9368" t="s">
        <v>26</v>
      </c>
      <c r="G9368">
        <v>2</v>
      </c>
      <c r="H9368">
        <v>1</v>
      </c>
      <c r="I9368">
        <v>45</v>
      </c>
      <c r="J9368">
        <v>3</v>
      </c>
      <c r="K9368">
        <v>231.32</v>
      </c>
      <c r="L9368" t="str">
        <f t="shared" si="876"/>
        <v/>
      </c>
      <c r="M9368">
        <v>1</v>
      </c>
      <c r="N9368" t="str">
        <f t="shared" si="877"/>
        <v/>
      </c>
      <c r="O9368">
        <v>17</v>
      </c>
      <c r="P9368" s="11">
        <v>0.5</v>
      </c>
      <c r="Q9368" s="11">
        <v>6.6666666666666596E-2</v>
      </c>
      <c r="R9368" s="12">
        <v>231.32</v>
      </c>
      <c r="S9368" t="s">
        <v>22</v>
      </c>
      <c r="T9368">
        <v>0</v>
      </c>
      <c r="U9368">
        <f t="shared" si="878"/>
        <v>5</v>
      </c>
      <c r="V9368">
        <f t="shared" si="879"/>
        <v>1</v>
      </c>
      <c r="W9368">
        <f t="shared" si="880"/>
        <v>3</v>
      </c>
      <c r="X9368" t="str">
        <f t="shared" si="881"/>
        <v>513</v>
      </c>
      <c r="Y9368" t="str">
        <f>IF(Table1[[#This Row],[RFM_Score]]="555","Champion", IF(AND(J9368&gt;=4,V9368&gt;=4),"Loyal", IF(U9368&lt;=2,"At Risk", IF(W9368&gt;=4,"Potential Loyalist","Others"))))</f>
        <v>Others</v>
      </c>
    </row>
    <row r="9369" spans="1:25">
      <c r="A9369" t="s">
        <v>10507</v>
      </c>
      <c r="B9369">
        <v>41</v>
      </c>
      <c r="C9369" t="s">
        <v>24</v>
      </c>
      <c r="D9369" t="s">
        <v>41</v>
      </c>
      <c r="E9369" s="6" t="s">
        <v>21439</v>
      </c>
      <c r="F9369" t="s">
        <v>37</v>
      </c>
      <c r="G9369">
        <v>2</v>
      </c>
      <c r="H9369">
        <v>0</v>
      </c>
      <c r="I9369">
        <v>45</v>
      </c>
      <c r="J9369">
        <v>6</v>
      </c>
      <c r="K9369">
        <v>230.86</v>
      </c>
      <c r="L9369" t="str">
        <f t="shared" si="876"/>
        <v/>
      </c>
      <c r="M9369">
        <v>1</v>
      </c>
      <c r="N9369" t="str">
        <f t="shared" si="877"/>
        <v/>
      </c>
      <c r="O9369">
        <v>6</v>
      </c>
      <c r="P9369" s="11">
        <v>0</v>
      </c>
      <c r="Q9369" s="11">
        <v>0.133333333333333</v>
      </c>
      <c r="R9369" s="12">
        <v>230.86</v>
      </c>
      <c r="S9369" t="s">
        <v>22</v>
      </c>
      <c r="T9369">
        <v>0</v>
      </c>
      <c r="U9369">
        <f t="shared" si="878"/>
        <v>5</v>
      </c>
      <c r="V9369">
        <f t="shared" si="879"/>
        <v>1</v>
      </c>
      <c r="W9369">
        <f t="shared" si="880"/>
        <v>3</v>
      </c>
      <c r="X9369" t="str">
        <f t="shared" si="881"/>
        <v>513</v>
      </c>
      <c r="Y9369" t="str">
        <f>IF(Table1[[#This Row],[RFM_Score]]="555","Champion", IF(AND(J9369&gt;=4,V9369&gt;=4),"Loyal", IF(U9369&lt;=2,"At Risk", IF(W9369&gt;=4,"Potential Loyalist","Others"))))</f>
        <v>Others</v>
      </c>
    </row>
    <row r="9370" spans="1:25">
      <c r="A9370" t="s">
        <v>11708</v>
      </c>
      <c r="B9370">
        <v>35</v>
      </c>
      <c r="C9370" t="s">
        <v>19</v>
      </c>
      <c r="D9370" t="s">
        <v>29</v>
      </c>
      <c r="E9370" s="6" t="s">
        <v>21440</v>
      </c>
      <c r="F9370" t="s">
        <v>26</v>
      </c>
      <c r="G9370">
        <v>4</v>
      </c>
      <c r="H9370">
        <v>2</v>
      </c>
      <c r="I9370">
        <v>53</v>
      </c>
      <c r="J9370">
        <v>5</v>
      </c>
      <c r="K9370">
        <v>229.82</v>
      </c>
      <c r="L9370" t="str">
        <f t="shared" si="876"/>
        <v/>
      </c>
      <c r="M9370">
        <v>1</v>
      </c>
      <c r="N9370" t="str">
        <f t="shared" si="877"/>
        <v/>
      </c>
      <c r="O9370">
        <v>44</v>
      </c>
      <c r="P9370" s="11">
        <v>0.5</v>
      </c>
      <c r="Q9370" s="11">
        <v>9.4339622641509399E-2</v>
      </c>
      <c r="R9370" s="12">
        <v>229.82</v>
      </c>
      <c r="S9370" t="s">
        <v>22</v>
      </c>
      <c r="T9370">
        <v>0</v>
      </c>
      <c r="U9370">
        <f t="shared" si="878"/>
        <v>3</v>
      </c>
      <c r="V9370">
        <f t="shared" si="879"/>
        <v>1</v>
      </c>
      <c r="W9370">
        <f t="shared" si="880"/>
        <v>3</v>
      </c>
      <c r="X9370" t="str">
        <f t="shared" si="881"/>
        <v>313</v>
      </c>
      <c r="Y9370" t="str">
        <f>IF(Table1[[#This Row],[RFM_Score]]="555","Champion", IF(AND(J9370&gt;=4,V9370&gt;=4),"Loyal", IF(U9370&lt;=2,"At Risk", IF(W9370&gt;=4,"Potential Loyalist","Others"))))</f>
        <v>Others</v>
      </c>
    </row>
    <row r="9371" spans="1:25">
      <c r="A9371" t="s">
        <v>2844</v>
      </c>
      <c r="B9371">
        <v>25</v>
      </c>
      <c r="C9371" t="s">
        <v>19</v>
      </c>
      <c r="D9371" t="s">
        <v>25</v>
      </c>
      <c r="E9371" s="6" t="s">
        <v>21441</v>
      </c>
      <c r="F9371" t="s">
        <v>26</v>
      </c>
      <c r="G9371">
        <v>2</v>
      </c>
      <c r="H9371">
        <v>0</v>
      </c>
      <c r="I9371">
        <v>66</v>
      </c>
      <c r="J9371">
        <v>4</v>
      </c>
      <c r="K9371">
        <v>228.99</v>
      </c>
      <c r="L9371" t="str">
        <f t="shared" si="876"/>
        <v/>
      </c>
      <c r="M9371">
        <v>1</v>
      </c>
      <c r="N9371" t="str">
        <f t="shared" si="877"/>
        <v/>
      </c>
      <c r="O9371">
        <v>17</v>
      </c>
      <c r="P9371" s="11">
        <v>0</v>
      </c>
      <c r="Q9371" s="11">
        <v>6.0606060606060601E-2</v>
      </c>
      <c r="R9371" s="12">
        <v>228.99</v>
      </c>
      <c r="S9371" t="s">
        <v>22</v>
      </c>
      <c r="T9371">
        <v>0</v>
      </c>
      <c r="U9371">
        <f t="shared" si="878"/>
        <v>5</v>
      </c>
      <c r="V9371">
        <f t="shared" si="879"/>
        <v>1</v>
      </c>
      <c r="W9371">
        <f t="shared" si="880"/>
        <v>3</v>
      </c>
      <c r="X9371" t="str">
        <f t="shared" si="881"/>
        <v>513</v>
      </c>
      <c r="Y9371" t="str">
        <f>IF(Table1[[#This Row],[RFM_Score]]="555","Champion", IF(AND(J9371&gt;=4,V9371&gt;=4),"Loyal", IF(U9371&lt;=2,"At Risk", IF(W9371&gt;=4,"Potential Loyalist","Others"))))</f>
        <v>Others</v>
      </c>
    </row>
    <row r="9372" spans="1:25">
      <c r="A9372" t="s">
        <v>2814</v>
      </c>
      <c r="B9372">
        <v>32</v>
      </c>
      <c r="C9372" t="s">
        <v>24</v>
      </c>
      <c r="D9372" t="s">
        <v>49</v>
      </c>
      <c r="E9372" s="6" t="s">
        <v>21442</v>
      </c>
      <c r="F9372" t="s">
        <v>21</v>
      </c>
      <c r="G9372">
        <v>6</v>
      </c>
      <c r="H9372">
        <v>2</v>
      </c>
      <c r="I9372">
        <v>42</v>
      </c>
      <c r="J9372">
        <v>0</v>
      </c>
      <c r="K9372">
        <v>228.9</v>
      </c>
      <c r="L9372" t="str">
        <f t="shared" si="876"/>
        <v/>
      </c>
      <c r="M9372">
        <v>1</v>
      </c>
      <c r="N9372" t="str">
        <f t="shared" si="877"/>
        <v/>
      </c>
      <c r="O9372">
        <v>32</v>
      </c>
      <c r="P9372" s="11">
        <v>0.33333333333333298</v>
      </c>
      <c r="Q9372" s="11">
        <v>0</v>
      </c>
      <c r="R9372" s="12">
        <v>228.9</v>
      </c>
      <c r="S9372" t="s">
        <v>22</v>
      </c>
      <c r="T9372">
        <v>0</v>
      </c>
      <c r="U9372">
        <f t="shared" si="878"/>
        <v>4</v>
      </c>
      <c r="V9372">
        <f t="shared" si="879"/>
        <v>1</v>
      </c>
      <c r="W9372">
        <f t="shared" si="880"/>
        <v>3</v>
      </c>
      <c r="X9372" t="str">
        <f t="shared" si="881"/>
        <v>413</v>
      </c>
      <c r="Y9372" t="str">
        <f>IF(Table1[[#This Row],[RFM_Score]]="555","Champion", IF(AND(J9372&gt;=4,V9372&gt;=4),"Loyal", IF(U9372&lt;=2,"At Risk", IF(W9372&gt;=4,"Potential Loyalist","Others"))))</f>
        <v>Others</v>
      </c>
    </row>
    <row r="9373" spans="1:25">
      <c r="A9373" t="s">
        <v>4294</v>
      </c>
      <c r="B9373">
        <v>52</v>
      </c>
      <c r="C9373" t="s">
        <v>19</v>
      </c>
      <c r="D9373" t="s">
        <v>25</v>
      </c>
      <c r="E9373" s="6" t="s">
        <v>21443</v>
      </c>
      <c r="F9373" t="s">
        <v>26</v>
      </c>
      <c r="G9373">
        <v>5</v>
      </c>
      <c r="H9373">
        <v>1</v>
      </c>
      <c r="I9373">
        <v>40</v>
      </c>
      <c r="J9373">
        <v>3</v>
      </c>
      <c r="K9373">
        <v>228.6</v>
      </c>
      <c r="L9373" t="str">
        <f t="shared" si="876"/>
        <v/>
      </c>
      <c r="M9373">
        <v>1</v>
      </c>
      <c r="N9373" t="str">
        <f t="shared" si="877"/>
        <v/>
      </c>
      <c r="O9373">
        <v>5</v>
      </c>
      <c r="P9373" s="11">
        <v>0.2</v>
      </c>
      <c r="Q9373" s="11">
        <v>7.4999999999999997E-2</v>
      </c>
      <c r="R9373" s="12">
        <v>228.6</v>
      </c>
      <c r="S9373" t="s">
        <v>22</v>
      </c>
      <c r="T9373">
        <v>0</v>
      </c>
      <c r="U9373">
        <f t="shared" si="878"/>
        <v>5</v>
      </c>
      <c r="V9373">
        <f t="shared" si="879"/>
        <v>1</v>
      </c>
      <c r="W9373">
        <f t="shared" si="880"/>
        <v>3</v>
      </c>
      <c r="X9373" t="str">
        <f t="shared" si="881"/>
        <v>513</v>
      </c>
      <c r="Y9373" t="str">
        <f>IF(Table1[[#This Row],[RFM_Score]]="555","Champion", IF(AND(J9373&gt;=4,V9373&gt;=4),"Loyal", IF(U9373&lt;=2,"At Risk", IF(W9373&gt;=4,"Potential Loyalist","Others"))))</f>
        <v>Others</v>
      </c>
    </row>
    <row r="9374" spans="1:25">
      <c r="A9374" t="s">
        <v>3162</v>
      </c>
      <c r="B9374">
        <v>43</v>
      </c>
      <c r="C9374" t="s">
        <v>24</v>
      </c>
      <c r="D9374" t="s">
        <v>25</v>
      </c>
      <c r="E9374" s="6" t="s">
        <v>21444</v>
      </c>
      <c r="F9374" t="s">
        <v>21</v>
      </c>
      <c r="G9374">
        <v>2</v>
      </c>
      <c r="H9374">
        <v>0</v>
      </c>
      <c r="I9374">
        <v>49</v>
      </c>
      <c r="J9374">
        <v>1</v>
      </c>
      <c r="K9374">
        <v>228.59</v>
      </c>
      <c r="L9374" t="str">
        <f t="shared" si="876"/>
        <v/>
      </c>
      <c r="M9374">
        <v>1</v>
      </c>
      <c r="N9374" t="str">
        <f t="shared" si="877"/>
        <v/>
      </c>
      <c r="O9374">
        <v>55</v>
      </c>
      <c r="P9374" s="11">
        <v>0</v>
      </c>
      <c r="Q9374" s="11">
        <v>2.04081632653061E-2</v>
      </c>
      <c r="R9374" s="12">
        <v>228.59</v>
      </c>
      <c r="S9374" t="s">
        <v>22</v>
      </c>
      <c r="T9374">
        <v>0</v>
      </c>
      <c r="U9374">
        <f t="shared" si="878"/>
        <v>3</v>
      </c>
      <c r="V9374">
        <f t="shared" si="879"/>
        <v>1</v>
      </c>
      <c r="W9374">
        <f t="shared" si="880"/>
        <v>3</v>
      </c>
      <c r="X9374" t="str">
        <f t="shared" si="881"/>
        <v>313</v>
      </c>
      <c r="Y9374" t="str">
        <f>IF(Table1[[#This Row],[RFM_Score]]="555","Champion", IF(AND(J9374&gt;=4,V9374&gt;=4),"Loyal", IF(U9374&lt;=2,"At Risk", IF(W9374&gt;=4,"Potential Loyalist","Others"))))</f>
        <v>Others</v>
      </c>
    </row>
    <row r="9375" spans="1:25">
      <c r="A9375" t="s">
        <v>8323</v>
      </c>
      <c r="B9375">
        <v>36</v>
      </c>
      <c r="C9375" t="s">
        <v>24</v>
      </c>
      <c r="D9375" t="s">
        <v>46</v>
      </c>
      <c r="E9375" s="6" t="s">
        <v>21445</v>
      </c>
      <c r="F9375" t="s">
        <v>60</v>
      </c>
      <c r="G9375">
        <v>5</v>
      </c>
      <c r="H9375">
        <v>2</v>
      </c>
      <c r="I9375">
        <v>47</v>
      </c>
      <c r="J9375">
        <v>1</v>
      </c>
      <c r="K9375">
        <v>228.49</v>
      </c>
      <c r="L9375" t="str">
        <f t="shared" si="876"/>
        <v/>
      </c>
      <c r="M9375">
        <v>1</v>
      </c>
      <c r="N9375" t="str">
        <f t="shared" si="877"/>
        <v/>
      </c>
      <c r="O9375">
        <v>18</v>
      </c>
      <c r="P9375" s="11">
        <v>0.4</v>
      </c>
      <c r="Q9375" s="11">
        <v>2.1276595744680799E-2</v>
      </c>
      <c r="R9375" s="12">
        <v>228.49</v>
      </c>
      <c r="S9375" t="s">
        <v>22</v>
      </c>
      <c r="T9375">
        <v>0</v>
      </c>
      <c r="U9375">
        <f t="shared" si="878"/>
        <v>5</v>
      </c>
      <c r="V9375">
        <f t="shared" si="879"/>
        <v>1</v>
      </c>
      <c r="W9375">
        <f t="shared" si="880"/>
        <v>3</v>
      </c>
      <c r="X9375" t="str">
        <f t="shared" si="881"/>
        <v>513</v>
      </c>
      <c r="Y9375" t="str">
        <f>IF(Table1[[#This Row],[RFM_Score]]="555","Champion", IF(AND(J9375&gt;=4,V9375&gt;=4),"Loyal", IF(U9375&lt;=2,"At Risk", IF(W9375&gt;=4,"Potential Loyalist","Others"))))</f>
        <v>Others</v>
      </c>
    </row>
    <row r="9376" spans="1:25">
      <c r="A9376" t="s">
        <v>11209</v>
      </c>
      <c r="B9376">
        <v>20</v>
      </c>
      <c r="C9376" t="s">
        <v>24</v>
      </c>
      <c r="D9376" t="s">
        <v>25</v>
      </c>
      <c r="E9376" s="6" t="s">
        <v>21446</v>
      </c>
      <c r="F9376" t="s">
        <v>26</v>
      </c>
      <c r="G9376">
        <v>2</v>
      </c>
      <c r="H9376">
        <v>0</v>
      </c>
      <c r="I9376">
        <v>40</v>
      </c>
      <c r="J9376">
        <v>2</v>
      </c>
      <c r="K9376">
        <v>228.46</v>
      </c>
      <c r="L9376" t="str">
        <f t="shared" si="876"/>
        <v/>
      </c>
      <c r="M9376">
        <v>1</v>
      </c>
      <c r="N9376" t="str">
        <f t="shared" si="877"/>
        <v/>
      </c>
      <c r="O9376">
        <v>33</v>
      </c>
      <c r="P9376" s="11">
        <v>0</v>
      </c>
      <c r="Q9376" s="11">
        <v>0.05</v>
      </c>
      <c r="R9376" s="12">
        <v>228.46</v>
      </c>
      <c r="S9376" t="s">
        <v>22</v>
      </c>
      <c r="T9376">
        <v>0</v>
      </c>
      <c r="U9376">
        <f t="shared" si="878"/>
        <v>4</v>
      </c>
      <c r="V9376">
        <f t="shared" si="879"/>
        <v>1</v>
      </c>
      <c r="W9376">
        <f t="shared" si="880"/>
        <v>3</v>
      </c>
      <c r="X9376" t="str">
        <f t="shared" si="881"/>
        <v>413</v>
      </c>
      <c r="Y9376" t="str">
        <f>IF(Table1[[#This Row],[RFM_Score]]="555","Champion", IF(AND(J9376&gt;=4,V9376&gt;=4),"Loyal", IF(U9376&lt;=2,"At Risk", IF(W9376&gt;=4,"Potential Loyalist","Others"))))</f>
        <v>Others</v>
      </c>
    </row>
    <row r="9377" spans="1:25">
      <c r="A9377" t="s">
        <v>3953</v>
      </c>
      <c r="B9377">
        <v>33</v>
      </c>
      <c r="C9377" t="s">
        <v>19</v>
      </c>
      <c r="D9377" t="s">
        <v>29</v>
      </c>
      <c r="E9377" s="6" t="s">
        <v>21447</v>
      </c>
      <c r="F9377" t="s">
        <v>62</v>
      </c>
      <c r="G9377">
        <v>5</v>
      </c>
      <c r="H9377">
        <v>2</v>
      </c>
      <c r="I9377">
        <v>59</v>
      </c>
      <c r="J9377">
        <v>6</v>
      </c>
      <c r="K9377">
        <v>228.36</v>
      </c>
      <c r="L9377" t="str">
        <f t="shared" si="876"/>
        <v/>
      </c>
      <c r="M9377">
        <v>1</v>
      </c>
      <c r="N9377" t="str">
        <f t="shared" si="877"/>
        <v/>
      </c>
      <c r="O9377">
        <v>25</v>
      </c>
      <c r="P9377" s="11">
        <v>0.4</v>
      </c>
      <c r="Q9377" s="11">
        <v>0.101694915254237</v>
      </c>
      <c r="R9377" s="12">
        <v>228.36</v>
      </c>
      <c r="S9377" t="s">
        <v>22</v>
      </c>
      <c r="T9377">
        <v>0</v>
      </c>
      <c r="U9377">
        <f t="shared" si="878"/>
        <v>4</v>
      </c>
      <c r="V9377">
        <f t="shared" si="879"/>
        <v>1</v>
      </c>
      <c r="W9377">
        <f t="shared" si="880"/>
        <v>3</v>
      </c>
      <c r="X9377" t="str">
        <f t="shared" si="881"/>
        <v>413</v>
      </c>
      <c r="Y9377" t="str">
        <f>IF(Table1[[#This Row],[RFM_Score]]="555","Champion", IF(AND(J9377&gt;=4,V9377&gt;=4),"Loyal", IF(U9377&lt;=2,"At Risk", IF(W9377&gt;=4,"Potential Loyalist","Others"))))</f>
        <v>Others</v>
      </c>
    </row>
    <row r="9378" spans="1:25">
      <c r="A9378" t="s">
        <v>9297</v>
      </c>
      <c r="B9378">
        <v>18</v>
      </c>
      <c r="C9378" t="s">
        <v>19</v>
      </c>
      <c r="D9378" t="s">
        <v>29</v>
      </c>
      <c r="E9378" s="6" t="s">
        <v>21448</v>
      </c>
      <c r="F9378" t="s">
        <v>37</v>
      </c>
      <c r="G9378">
        <v>4</v>
      </c>
      <c r="H9378">
        <v>1</v>
      </c>
      <c r="I9378">
        <v>48</v>
      </c>
      <c r="J9378">
        <v>2</v>
      </c>
      <c r="K9378">
        <v>228.2</v>
      </c>
      <c r="L9378" t="str">
        <f t="shared" si="876"/>
        <v/>
      </c>
      <c r="M9378">
        <v>1</v>
      </c>
      <c r="N9378" t="str">
        <f t="shared" si="877"/>
        <v/>
      </c>
      <c r="O9378">
        <v>11</v>
      </c>
      <c r="P9378" s="11">
        <v>0.25</v>
      </c>
      <c r="Q9378" s="11">
        <v>4.1666666666666602E-2</v>
      </c>
      <c r="R9378" s="12">
        <v>228.2</v>
      </c>
      <c r="S9378" t="s">
        <v>22</v>
      </c>
      <c r="T9378">
        <v>0</v>
      </c>
      <c r="U9378">
        <f t="shared" si="878"/>
        <v>5</v>
      </c>
      <c r="V9378">
        <f t="shared" si="879"/>
        <v>1</v>
      </c>
      <c r="W9378">
        <f t="shared" si="880"/>
        <v>3</v>
      </c>
      <c r="X9378" t="str">
        <f t="shared" si="881"/>
        <v>513</v>
      </c>
      <c r="Y9378" t="str">
        <f>IF(Table1[[#This Row],[RFM_Score]]="555","Champion", IF(AND(J9378&gt;=4,V9378&gt;=4),"Loyal", IF(U9378&lt;=2,"At Risk", IF(W9378&gt;=4,"Potential Loyalist","Others"))))</f>
        <v>Others</v>
      </c>
    </row>
    <row r="9379" spans="1:25">
      <c r="A9379" t="s">
        <v>5189</v>
      </c>
      <c r="B9379">
        <v>41</v>
      </c>
      <c r="C9379" t="s">
        <v>24</v>
      </c>
      <c r="D9379" t="s">
        <v>20</v>
      </c>
      <c r="E9379" s="6" t="s">
        <v>21449</v>
      </c>
      <c r="F9379" t="s">
        <v>30</v>
      </c>
      <c r="G9379">
        <v>3</v>
      </c>
      <c r="H9379">
        <v>1</v>
      </c>
      <c r="I9379">
        <v>44</v>
      </c>
      <c r="J9379">
        <v>1</v>
      </c>
      <c r="K9379">
        <v>228.11</v>
      </c>
      <c r="L9379" t="str">
        <f t="shared" si="876"/>
        <v/>
      </c>
      <c r="M9379">
        <v>1</v>
      </c>
      <c r="N9379" t="str">
        <f t="shared" si="877"/>
        <v/>
      </c>
      <c r="O9379">
        <v>36</v>
      </c>
      <c r="P9379" s="11">
        <v>0.33333333333333298</v>
      </c>
      <c r="Q9379" s="11">
        <v>2.27272727272727E-2</v>
      </c>
      <c r="R9379" s="12">
        <v>228.11</v>
      </c>
      <c r="S9379" t="s">
        <v>22</v>
      </c>
      <c r="T9379">
        <v>0</v>
      </c>
      <c r="U9379">
        <f t="shared" si="878"/>
        <v>4</v>
      </c>
      <c r="V9379">
        <f t="shared" si="879"/>
        <v>1</v>
      </c>
      <c r="W9379">
        <f t="shared" si="880"/>
        <v>3</v>
      </c>
      <c r="X9379" t="str">
        <f t="shared" si="881"/>
        <v>413</v>
      </c>
      <c r="Y9379" t="str">
        <f>IF(Table1[[#This Row],[RFM_Score]]="555","Champion", IF(AND(J9379&gt;=4,V9379&gt;=4),"Loyal", IF(U9379&lt;=2,"At Risk", IF(W9379&gt;=4,"Potential Loyalist","Others"))))</f>
        <v>Others</v>
      </c>
    </row>
    <row r="9380" spans="1:25">
      <c r="A9380" t="s">
        <v>7746</v>
      </c>
      <c r="B9380">
        <v>24</v>
      </c>
      <c r="C9380" t="s">
        <v>24</v>
      </c>
      <c r="D9380" t="s">
        <v>25</v>
      </c>
      <c r="E9380" s="6" t="s">
        <v>21450</v>
      </c>
      <c r="F9380" t="s">
        <v>37</v>
      </c>
      <c r="G9380">
        <v>5</v>
      </c>
      <c r="H9380">
        <v>3</v>
      </c>
      <c r="I9380">
        <v>47</v>
      </c>
      <c r="J9380">
        <v>2</v>
      </c>
      <c r="K9380">
        <v>228.11</v>
      </c>
      <c r="L9380" t="str">
        <f t="shared" si="876"/>
        <v/>
      </c>
      <c r="M9380">
        <v>1</v>
      </c>
      <c r="N9380" t="str">
        <f t="shared" si="877"/>
        <v/>
      </c>
      <c r="O9380">
        <v>36</v>
      </c>
      <c r="P9380" s="11">
        <v>0.6</v>
      </c>
      <c r="Q9380" s="11">
        <v>4.2553191489361701E-2</v>
      </c>
      <c r="R9380" s="12">
        <v>228.11</v>
      </c>
      <c r="S9380" t="s">
        <v>22</v>
      </c>
      <c r="T9380">
        <v>0</v>
      </c>
      <c r="U9380">
        <f t="shared" si="878"/>
        <v>4</v>
      </c>
      <c r="V9380">
        <f t="shared" si="879"/>
        <v>1</v>
      </c>
      <c r="W9380">
        <f t="shared" si="880"/>
        <v>3</v>
      </c>
      <c r="X9380" t="str">
        <f t="shared" si="881"/>
        <v>413</v>
      </c>
      <c r="Y9380" t="str">
        <f>IF(Table1[[#This Row],[RFM_Score]]="555","Champion", IF(AND(J9380&gt;=4,V9380&gt;=4),"Loyal", IF(U9380&lt;=2,"At Risk", IF(W9380&gt;=4,"Potential Loyalist","Others"))))</f>
        <v>Others</v>
      </c>
    </row>
    <row r="9381" spans="1:25">
      <c r="A9381" t="s">
        <v>1485</v>
      </c>
      <c r="B9381">
        <v>49</v>
      </c>
      <c r="C9381" t="s">
        <v>19</v>
      </c>
      <c r="D9381" t="s">
        <v>41</v>
      </c>
      <c r="E9381" s="6" t="s">
        <v>21451</v>
      </c>
      <c r="F9381" t="s">
        <v>21</v>
      </c>
      <c r="G9381">
        <v>4</v>
      </c>
      <c r="H9381">
        <v>1</v>
      </c>
      <c r="I9381">
        <v>47</v>
      </c>
      <c r="J9381">
        <v>3</v>
      </c>
      <c r="K9381">
        <v>227.99</v>
      </c>
      <c r="L9381" t="str">
        <f t="shared" si="876"/>
        <v/>
      </c>
      <c r="M9381">
        <v>1</v>
      </c>
      <c r="N9381" t="str">
        <f t="shared" si="877"/>
        <v/>
      </c>
      <c r="O9381">
        <v>50</v>
      </c>
      <c r="P9381" s="11">
        <v>0.25</v>
      </c>
      <c r="Q9381" s="11">
        <v>6.3829787234042507E-2</v>
      </c>
      <c r="R9381" s="12">
        <v>227.99</v>
      </c>
      <c r="S9381" t="s">
        <v>22</v>
      </c>
      <c r="T9381">
        <v>0</v>
      </c>
      <c r="U9381">
        <f t="shared" si="878"/>
        <v>3</v>
      </c>
      <c r="V9381">
        <f t="shared" si="879"/>
        <v>1</v>
      </c>
      <c r="W9381">
        <f t="shared" si="880"/>
        <v>3</v>
      </c>
      <c r="X9381" t="str">
        <f t="shared" si="881"/>
        <v>313</v>
      </c>
      <c r="Y9381" t="str">
        <f>IF(Table1[[#This Row],[RFM_Score]]="555","Champion", IF(AND(J9381&gt;=4,V9381&gt;=4),"Loyal", IF(U9381&lt;=2,"At Risk", IF(W9381&gt;=4,"Potential Loyalist","Others"))))</f>
        <v>Others</v>
      </c>
    </row>
    <row r="9382" spans="1:25">
      <c r="A9382" t="s">
        <v>7630</v>
      </c>
      <c r="B9382">
        <v>33</v>
      </c>
      <c r="C9382" t="s">
        <v>24</v>
      </c>
      <c r="D9382" t="s">
        <v>20</v>
      </c>
      <c r="E9382" s="6" t="s">
        <v>21452</v>
      </c>
      <c r="F9382" t="s">
        <v>21</v>
      </c>
      <c r="G9382">
        <v>4</v>
      </c>
      <c r="H9382">
        <v>1</v>
      </c>
      <c r="I9382">
        <v>55</v>
      </c>
      <c r="J9382">
        <v>6</v>
      </c>
      <c r="K9382">
        <v>227.95</v>
      </c>
      <c r="L9382" t="str">
        <f t="shared" si="876"/>
        <v/>
      </c>
      <c r="M9382">
        <v>1</v>
      </c>
      <c r="N9382" t="str">
        <f t="shared" si="877"/>
        <v/>
      </c>
      <c r="O9382">
        <v>20</v>
      </c>
      <c r="P9382" s="11">
        <v>0.25</v>
      </c>
      <c r="Q9382" s="11">
        <v>0.109090909090909</v>
      </c>
      <c r="R9382" s="12">
        <v>227.95</v>
      </c>
      <c r="S9382" t="s">
        <v>22</v>
      </c>
      <c r="T9382">
        <v>0</v>
      </c>
      <c r="U9382">
        <f t="shared" si="878"/>
        <v>5</v>
      </c>
      <c r="V9382">
        <f t="shared" si="879"/>
        <v>1</v>
      </c>
      <c r="W9382">
        <f t="shared" si="880"/>
        <v>3</v>
      </c>
      <c r="X9382" t="str">
        <f t="shared" si="881"/>
        <v>513</v>
      </c>
      <c r="Y9382" t="str">
        <f>IF(Table1[[#This Row],[RFM_Score]]="555","Champion", IF(AND(J9382&gt;=4,V9382&gt;=4),"Loyal", IF(U9382&lt;=2,"At Risk", IF(W9382&gt;=4,"Potential Loyalist","Others"))))</f>
        <v>Others</v>
      </c>
    </row>
    <row r="9383" spans="1:25">
      <c r="A9383" t="s">
        <v>10217</v>
      </c>
      <c r="B9383">
        <v>18</v>
      </c>
      <c r="C9383" t="s">
        <v>19</v>
      </c>
      <c r="D9383" t="s">
        <v>35</v>
      </c>
      <c r="E9383" s="6" t="s">
        <v>21453</v>
      </c>
      <c r="F9383" t="s">
        <v>26</v>
      </c>
      <c r="G9383">
        <v>3</v>
      </c>
      <c r="H9383">
        <v>1</v>
      </c>
      <c r="I9383">
        <v>53</v>
      </c>
      <c r="J9383">
        <v>1</v>
      </c>
      <c r="K9383">
        <v>227.57</v>
      </c>
      <c r="L9383" t="str">
        <f t="shared" si="876"/>
        <v/>
      </c>
      <c r="M9383">
        <v>1</v>
      </c>
      <c r="N9383" t="str">
        <f t="shared" si="877"/>
        <v/>
      </c>
      <c r="O9383">
        <v>21</v>
      </c>
      <c r="P9383" s="11">
        <v>0.33333333333333298</v>
      </c>
      <c r="Q9383" s="11">
        <v>1.8867924528301799E-2</v>
      </c>
      <c r="R9383" s="12">
        <v>227.57</v>
      </c>
      <c r="S9383" t="s">
        <v>22</v>
      </c>
      <c r="T9383">
        <v>0</v>
      </c>
      <c r="U9383">
        <f t="shared" si="878"/>
        <v>4</v>
      </c>
      <c r="V9383">
        <f t="shared" si="879"/>
        <v>1</v>
      </c>
      <c r="W9383">
        <f t="shared" si="880"/>
        <v>3</v>
      </c>
      <c r="X9383" t="str">
        <f t="shared" si="881"/>
        <v>413</v>
      </c>
      <c r="Y9383" t="str">
        <f>IF(Table1[[#This Row],[RFM_Score]]="555","Champion", IF(AND(J9383&gt;=4,V9383&gt;=4),"Loyal", IF(U9383&lt;=2,"At Risk", IF(W9383&gt;=4,"Potential Loyalist","Others"))))</f>
        <v>Others</v>
      </c>
    </row>
    <row r="9384" spans="1:25">
      <c r="A9384" t="s">
        <v>5437</v>
      </c>
      <c r="B9384">
        <v>20</v>
      </c>
      <c r="C9384" t="s">
        <v>24</v>
      </c>
      <c r="D9384" t="s">
        <v>29</v>
      </c>
      <c r="E9384" s="6" t="s">
        <v>21454</v>
      </c>
      <c r="F9384" t="s">
        <v>62</v>
      </c>
      <c r="G9384">
        <v>3</v>
      </c>
      <c r="H9384">
        <v>1</v>
      </c>
      <c r="I9384">
        <v>57</v>
      </c>
      <c r="J9384">
        <v>1</v>
      </c>
      <c r="K9384">
        <v>227.46</v>
      </c>
      <c r="L9384" t="str">
        <f t="shared" si="876"/>
        <v/>
      </c>
      <c r="M9384">
        <v>1</v>
      </c>
      <c r="N9384" t="str">
        <f t="shared" si="877"/>
        <v/>
      </c>
      <c r="O9384">
        <v>47</v>
      </c>
      <c r="P9384" s="11">
        <v>0.33333333333333298</v>
      </c>
      <c r="Q9384" s="11">
        <v>1.7543859649122799E-2</v>
      </c>
      <c r="R9384" s="12">
        <v>227.46</v>
      </c>
      <c r="S9384" t="s">
        <v>22</v>
      </c>
      <c r="T9384">
        <v>0</v>
      </c>
      <c r="U9384">
        <f t="shared" si="878"/>
        <v>3</v>
      </c>
      <c r="V9384">
        <f t="shared" si="879"/>
        <v>1</v>
      </c>
      <c r="W9384">
        <f t="shared" si="880"/>
        <v>3</v>
      </c>
      <c r="X9384" t="str">
        <f t="shared" si="881"/>
        <v>313</v>
      </c>
      <c r="Y9384" t="str">
        <f>IF(Table1[[#This Row],[RFM_Score]]="555","Champion", IF(AND(J9384&gt;=4,V9384&gt;=4),"Loyal", IF(U9384&lt;=2,"At Risk", IF(W9384&gt;=4,"Potential Loyalist","Others"))))</f>
        <v>Others</v>
      </c>
    </row>
    <row r="9385" spans="1:25">
      <c r="A9385" t="s">
        <v>8840</v>
      </c>
      <c r="B9385">
        <v>42</v>
      </c>
      <c r="C9385" t="s">
        <v>24</v>
      </c>
      <c r="D9385" t="s">
        <v>35</v>
      </c>
      <c r="E9385" s="6" t="s">
        <v>21455</v>
      </c>
      <c r="F9385" t="s">
        <v>60</v>
      </c>
      <c r="G9385">
        <v>3</v>
      </c>
      <c r="H9385">
        <v>1</v>
      </c>
      <c r="I9385">
        <v>54</v>
      </c>
      <c r="J9385">
        <v>0</v>
      </c>
      <c r="K9385">
        <v>227.22</v>
      </c>
      <c r="L9385" t="str">
        <f t="shared" si="876"/>
        <v/>
      </c>
      <c r="M9385">
        <v>1</v>
      </c>
      <c r="N9385" t="str">
        <f t="shared" si="877"/>
        <v/>
      </c>
      <c r="O9385">
        <v>5</v>
      </c>
      <c r="P9385" s="11">
        <v>0.33333333333333298</v>
      </c>
      <c r="Q9385" s="11">
        <v>0</v>
      </c>
      <c r="R9385" s="12">
        <v>227.22</v>
      </c>
      <c r="S9385" t="s">
        <v>22</v>
      </c>
      <c r="T9385">
        <v>0</v>
      </c>
      <c r="U9385">
        <f t="shared" si="878"/>
        <v>5</v>
      </c>
      <c r="V9385">
        <f t="shared" si="879"/>
        <v>1</v>
      </c>
      <c r="W9385">
        <f t="shared" si="880"/>
        <v>3</v>
      </c>
      <c r="X9385" t="str">
        <f t="shared" si="881"/>
        <v>513</v>
      </c>
      <c r="Y9385" t="str">
        <f>IF(Table1[[#This Row],[RFM_Score]]="555","Champion", IF(AND(J9385&gt;=4,V9385&gt;=4),"Loyal", IF(U9385&lt;=2,"At Risk", IF(W9385&gt;=4,"Potential Loyalist","Others"))))</f>
        <v>Others</v>
      </c>
    </row>
    <row r="9386" spans="1:25">
      <c r="A9386" t="s">
        <v>10545</v>
      </c>
      <c r="B9386">
        <v>40</v>
      </c>
      <c r="C9386" t="s">
        <v>24</v>
      </c>
      <c r="D9386" t="s">
        <v>25</v>
      </c>
      <c r="E9386" s="6" t="s">
        <v>21456</v>
      </c>
      <c r="F9386" t="s">
        <v>21</v>
      </c>
      <c r="G9386">
        <v>4</v>
      </c>
      <c r="H9386">
        <v>0</v>
      </c>
      <c r="I9386">
        <v>54</v>
      </c>
      <c r="J9386">
        <v>1</v>
      </c>
      <c r="K9386">
        <v>227.05</v>
      </c>
      <c r="L9386" t="str">
        <f t="shared" si="876"/>
        <v/>
      </c>
      <c r="M9386">
        <v>1</v>
      </c>
      <c r="N9386" t="str">
        <f t="shared" si="877"/>
        <v/>
      </c>
      <c r="O9386">
        <v>55</v>
      </c>
      <c r="P9386" s="11">
        <v>0</v>
      </c>
      <c r="Q9386" s="11">
        <v>1.85185185185185E-2</v>
      </c>
      <c r="R9386" s="12">
        <v>227.05</v>
      </c>
      <c r="S9386" t="s">
        <v>22</v>
      </c>
      <c r="T9386">
        <v>0</v>
      </c>
      <c r="U9386">
        <f t="shared" si="878"/>
        <v>3</v>
      </c>
      <c r="V9386">
        <f t="shared" si="879"/>
        <v>1</v>
      </c>
      <c r="W9386">
        <f t="shared" si="880"/>
        <v>3</v>
      </c>
      <c r="X9386" t="str">
        <f t="shared" si="881"/>
        <v>313</v>
      </c>
      <c r="Y9386" t="str">
        <f>IF(Table1[[#This Row],[RFM_Score]]="555","Champion", IF(AND(J9386&gt;=4,V9386&gt;=4),"Loyal", IF(U9386&lt;=2,"At Risk", IF(W9386&gt;=4,"Potential Loyalist","Others"))))</f>
        <v>Others</v>
      </c>
    </row>
    <row r="9387" spans="1:25">
      <c r="A9387" t="s">
        <v>10466</v>
      </c>
      <c r="B9387">
        <v>19</v>
      </c>
      <c r="C9387" t="s">
        <v>24</v>
      </c>
      <c r="D9387" t="s">
        <v>41</v>
      </c>
      <c r="E9387" s="6" t="s">
        <v>21457</v>
      </c>
      <c r="F9387" t="s">
        <v>26</v>
      </c>
      <c r="G9387">
        <v>2</v>
      </c>
      <c r="H9387">
        <v>2</v>
      </c>
      <c r="I9387">
        <v>50</v>
      </c>
      <c r="J9387">
        <v>2</v>
      </c>
      <c r="K9387">
        <v>227.02</v>
      </c>
      <c r="L9387" t="str">
        <f t="shared" si="876"/>
        <v/>
      </c>
      <c r="M9387">
        <v>1</v>
      </c>
      <c r="N9387" t="str">
        <f t="shared" si="877"/>
        <v/>
      </c>
      <c r="O9387">
        <v>12</v>
      </c>
      <c r="P9387" s="11">
        <v>1</v>
      </c>
      <c r="Q9387" s="11">
        <v>0.04</v>
      </c>
      <c r="R9387" s="12">
        <v>227.02</v>
      </c>
      <c r="S9387" t="s">
        <v>22</v>
      </c>
      <c r="T9387">
        <v>0</v>
      </c>
      <c r="U9387">
        <f t="shared" si="878"/>
        <v>5</v>
      </c>
      <c r="V9387">
        <f t="shared" si="879"/>
        <v>1</v>
      </c>
      <c r="W9387">
        <f t="shared" si="880"/>
        <v>3</v>
      </c>
      <c r="X9387" t="str">
        <f t="shared" si="881"/>
        <v>513</v>
      </c>
      <c r="Y9387" t="str">
        <f>IF(Table1[[#This Row],[RFM_Score]]="555","Champion", IF(AND(J9387&gt;=4,V9387&gt;=4),"Loyal", IF(U9387&lt;=2,"At Risk", IF(W9387&gt;=4,"Potential Loyalist","Others"))))</f>
        <v>Others</v>
      </c>
    </row>
    <row r="9388" spans="1:25">
      <c r="A9388" t="s">
        <v>707</v>
      </c>
      <c r="B9388">
        <v>49</v>
      </c>
      <c r="C9388" t="s">
        <v>24</v>
      </c>
      <c r="D9388" t="s">
        <v>25</v>
      </c>
      <c r="E9388" s="6" t="s">
        <v>21458</v>
      </c>
      <c r="F9388" t="s">
        <v>30</v>
      </c>
      <c r="G9388">
        <v>2</v>
      </c>
      <c r="H9388">
        <v>0</v>
      </c>
      <c r="I9388">
        <v>44</v>
      </c>
      <c r="J9388">
        <v>5</v>
      </c>
      <c r="K9388">
        <v>226.82</v>
      </c>
      <c r="L9388" t="str">
        <f t="shared" si="876"/>
        <v/>
      </c>
      <c r="M9388">
        <v>1</v>
      </c>
      <c r="N9388" t="str">
        <f t="shared" si="877"/>
        <v/>
      </c>
      <c r="O9388">
        <v>19</v>
      </c>
      <c r="P9388" s="11">
        <v>0</v>
      </c>
      <c r="Q9388" s="11">
        <v>0.11363636363636299</v>
      </c>
      <c r="R9388" s="12">
        <v>226.82</v>
      </c>
      <c r="S9388" t="s">
        <v>22</v>
      </c>
      <c r="T9388">
        <v>0</v>
      </c>
      <c r="U9388">
        <f t="shared" si="878"/>
        <v>5</v>
      </c>
      <c r="V9388">
        <f t="shared" si="879"/>
        <v>1</v>
      </c>
      <c r="W9388">
        <f t="shared" si="880"/>
        <v>3</v>
      </c>
      <c r="X9388" t="str">
        <f t="shared" si="881"/>
        <v>513</v>
      </c>
      <c r="Y9388" t="str">
        <f>IF(Table1[[#This Row],[RFM_Score]]="555","Champion", IF(AND(J9388&gt;=4,V9388&gt;=4),"Loyal", IF(U9388&lt;=2,"At Risk", IF(W9388&gt;=4,"Potential Loyalist","Others"))))</f>
        <v>Others</v>
      </c>
    </row>
    <row r="9389" spans="1:25">
      <c r="A9389" t="s">
        <v>643</v>
      </c>
      <c r="B9389">
        <v>25</v>
      </c>
      <c r="C9389" t="s">
        <v>19</v>
      </c>
      <c r="D9389" t="s">
        <v>25</v>
      </c>
      <c r="E9389" s="6" t="s">
        <v>21459</v>
      </c>
      <c r="F9389" t="s">
        <v>30</v>
      </c>
      <c r="G9389">
        <v>4</v>
      </c>
      <c r="H9389">
        <v>2</v>
      </c>
      <c r="I9389">
        <v>51</v>
      </c>
      <c r="J9389">
        <v>5</v>
      </c>
      <c r="K9389">
        <v>226.76</v>
      </c>
      <c r="L9389" t="str">
        <f t="shared" si="876"/>
        <v/>
      </c>
      <c r="M9389">
        <v>1</v>
      </c>
      <c r="N9389" t="str">
        <f t="shared" si="877"/>
        <v/>
      </c>
      <c r="O9389">
        <v>8</v>
      </c>
      <c r="P9389" s="11">
        <v>0.5</v>
      </c>
      <c r="Q9389" s="11">
        <v>9.8039215686274495E-2</v>
      </c>
      <c r="R9389" s="12">
        <v>226.76</v>
      </c>
      <c r="S9389" t="s">
        <v>22</v>
      </c>
      <c r="T9389">
        <v>0</v>
      </c>
      <c r="U9389">
        <f t="shared" si="878"/>
        <v>5</v>
      </c>
      <c r="V9389">
        <f t="shared" si="879"/>
        <v>1</v>
      </c>
      <c r="W9389">
        <f t="shared" si="880"/>
        <v>3</v>
      </c>
      <c r="X9389" t="str">
        <f t="shared" si="881"/>
        <v>513</v>
      </c>
      <c r="Y9389" t="str">
        <f>IF(Table1[[#This Row],[RFM_Score]]="555","Champion", IF(AND(J9389&gt;=4,V9389&gt;=4),"Loyal", IF(U9389&lt;=2,"At Risk", IF(W9389&gt;=4,"Potential Loyalist","Others"))))</f>
        <v>Others</v>
      </c>
    </row>
    <row r="9390" spans="1:25">
      <c r="A9390" t="s">
        <v>4149</v>
      </c>
      <c r="B9390">
        <v>53</v>
      </c>
      <c r="C9390" t="s">
        <v>24</v>
      </c>
      <c r="D9390" t="s">
        <v>25</v>
      </c>
      <c r="E9390" s="6" t="s">
        <v>21460</v>
      </c>
      <c r="F9390" t="s">
        <v>30</v>
      </c>
      <c r="G9390">
        <v>6</v>
      </c>
      <c r="H9390">
        <v>0</v>
      </c>
      <c r="I9390">
        <v>45</v>
      </c>
      <c r="J9390">
        <v>0</v>
      </c>
      <c r="K9390">
        <v>226.74</v>
      </c>
      <c r="L9390" t="str">
        <f t="shared" si="876"/>
        <v/>
      </c>
      <c r="M9390">
        <v>1</v>
      </c>
      <c r="N9390" t="str">
        <f t="shared" si="877"/>
        <v/>
      </c>
      <c r="O9390">
        <v>5</v>
      </c>
      <c r="P9390" s="11">
        <v>0</v>
      </c>
      <c r="Q9390" s="11">
        <v>0</v>
      </c>
      <c r="R9390" s="12">
        <v>226.74</v>
      </c>
      <c r="S9390" t="s">
        <v>22</v>
      </c>
      <c r="T9390">
        <v>0</v>
      </c>
      <c r="U9390">
        <f t="shared" si="878"/>
        <v>5</v>
      </c>
      <c r="V9390">
        <f t="shared" si="879"/>
        <v>1</v>
      </c>
      <c r="W9390">
        <f t="shared" si="880"/>
        <v>3</v>
      </c>
      <c r="X9390" t="str">
        <f t="shared" si="881"/>
        <v>513</v>
      </c>
      <c r="Y9390" t="str">
        <f>IF(Table1[[#This Row],[RFM_Score]]="555","Champion", IF(AND(J9390&gt;=4,V9390&gt;=4),"Loyal", IF(U9390&lt;=2,"At Risk", IF(W9390&gt;=4,"Potential Loyalist","Others"))))</f>
        <v>Others</v>
      </c>
    </row>
    <row r="9391" spans="1:25">
      <c r="A9391" t="s">
        <v>10481</v>
      </c>
      <c r="B9391">
        <v>40</v>
      </c>
      <c r="C9391" t="s">
        <v>19</v>
      </c>
      <c r="D9391" t="s">
        <v>35</v>
      </c>
      <c r="E9391" s="6" t="s">
        <v>21461</v>
      </c>
      <c r="F9391" t="s">
        <v>21</v>
      </c>
      <c r="G9391">
        <v>4</v>
      </c>
      <c r="H9391">
        <v>1</v>
      </c>
      <c r="I9391">
        <v>49</v>
      </c>
      <c r="J9391">
        <v>6</v>
      </c>
      <c r="K9391">
        <v>226.5</v>
      </c>
      <c r="L9391" t="str">
        <f t="shared" si="876"/>
        <v/>
      </c>
      <c r="M9391">
        <v>1</v>
      </c>
      <c r="N9391" t="str">
        <f t="shared" si="877"/>
        <v/>
      </c>
      <c r="O9391">
        <v>20</v>
      </c>
      <c r="P9391" s="11">
        <v>0.25</v>
      </c>
      <c r="Q9391" s="11">
        <v>0.122448979591836</v>
      </c>
      <c r="R9391" s="12">
        <v>226.5</v>
      </c>
      <c r="S9391" t="s">
        <v>22</v>
      </c>
      <c r="T9391">
        <v>0</v>
      </c>
      <c r="U9391">
        <f t="shared" si="878"/>
        <v>5</v>
      </c>
      <c r="V9391">
        <f t="shared" si="879"/>
        <v>1</v>
      </c>
      <c r="W9391">
        <f t="shared" si="880"/>
        <v>3</v>
      </c>
      <c r="X9391" t="str">
        <f t="shared" si="881"/>
        <v>513</v>
      </c>
      <c r="Y9391" t="str">
        <f>IF(Table1[[#This Row],[RFM_Score]]="555","Champion", IF(AND(J9391&gt;=4,V9391&gt;=4),"Loyal", IF(U9391&lt;=2,"At Risk", IF(W9391&gt;=4,"Potential Loyalist","Others"))))</f>
        <v>Others</v>
      </c>
    </row>
    <row r="9392" spans="1:25">
      <c r="A9392" t="s">
        <v>6558</v>
      </c>
      <c r="B9392">
        <v>34</v>
      </c>
      <c r="C9392" t="s">
        <v>24</v>
      </c>
      <c r="D9392" t="s">
        <v>25</v>
      </c>
      <c r="E9392" s="6" t="s">
        <v>21462</v>
      </c>
      <c r="F9392" t="s">
        <v>30</v>
      </c>
      <c r="G9392">
        <v>1</v>
      </c>
      <c r="H9392">
        <v>0</v>
      </c>
      <c r="I9392">
        <v>47</v>
      </c>
      <c r="J9392">
        <v>2</v>
      </c>
      <c r="K9392">
        <v>226.22</v>
      </c>
      <c r="L9392" t="str">
        <f t="shared" si="876"/>
        <v/>
      </c>
      <c r="M9392">
        <v>1</v>
      </c>
      <c r="N9392" t="str">
        <f t="shared" si="877"/>
        <v/>
      </c>
      <c r="O9392">
        <v>2</v>
      </c>
      <c r="P9392" s="11">
        <v>0</v>
      </c>
      <c r="Q9392" s="11">
        <v>4.2553191489361701E-2</v>
      </c>
      <c r="R9392" s="12">
        <v>226.22</v>
      </c>
      <c r="S9392" t="s">
        <v>22</v>
      </c>
      <c r="T9392">
        <v>0</v>
      </c>
      <c r="U9392">
        <f t="shared" si="878"/>
        <v>5</v>
      </c>
      <c r="V9392">
        <f t="shared" si="879"/>
        <v>1</v>
      </c>
      <c r="W9392">
        <f t="shared" si="880"/>
        <v>3</v>
      </c>
      <c r="X9392" t="str">
        <f t="shared" si="881"/>
        <v>513</v>
      </c>
      <c r="Y9392" t="str">
        <f>IF(Table1[[#This Row],[RFM_Score]]="555","Champion", IF(AND(J9392&gt;=4,V9392&gt;=4),"Loyal", IF(U9392&lt;=2,"At Risk", IF(W9392&gt;=4,"Potential Loyalist","Others"))))</f>
        <v>Others</v>
      </c>
    </row>
    <row r="9393" spans="1:25">
      <c r="A9393" t="s">
        <v>11501</v>
      </c>
      <c r="B9393">
        <v>70</v>
      </c>
      <c r="C9393" t="s">
        <v>19</v>
      </c>
      <c r="D9393" t="s">
        <v>29</v>
      </c>
      <c r="E9393" s="6" t="s">
        <v>21463</v>
      </c>
      <c r="F9393" t="s">
        <v>30</v>
      </c>
      <c r="G9393">
        <v>3</v>
      </c>
      <c r="H9393">
        <v>0</v>
      </c>
      <c r="I9393">
        <v>50</v>
      </c>
      <c r="J9393">
        <v>1</v>
      </c>
      <c r="K9393">
        <v>226.22</v>
      </c>
      <c r="L9393" t="str">
        <f t="shared" si="876"/>
        <v/>
      </c>
      <c r="M9393">
        <v>1</v>
      </c>
      <c r="N9393" t="str">
        <f t="shared" si="877"/>
        <v/>
      </c>
      <c r="O9393">
        <v>22</v>
      </c>
      <c r="P9393" s="11">
        <v>0</v>
      </c>
      <c r="Q9393" s="11">
        <v>0.02</v>
      </c>
      <c r="R9393" s="12">
        <v>226.22</v>
      </c>
      <c r="S9393" t="s">
        <v>22</v>
      </c>
      <c r="T9393">
        <v>0</v>
      </c>
      <c r="U9393">
        <f t="shared" si="878"/>
        <v>4</v>
      </c>
      <c r="V9393">
        <f t="shared" si="879"/>
        <v>1</v>
      </c>
      <c r="W9393">
        <f t="shared" si="880"/>
        <v>3</v>
      </c>
      <c r="X9393" t="str">
        <f t="shared" si="881"/>
        <v>413</v>
      </c>
      <c r="Y9393" t="str">
        <f>IF(Table1[[#This Row],[RFM_Score]]="555","Champion", IF(AND(J9393&gt;=4,V9393&gt;=4),"Loyal", IF(U9393&lt;=2,"At Risk", IF(W9393&gt;=4,"Potential Loyalist","Others"))))</f>
        <v>Others</v>
      </c>
    </row>
    <row r="9394" spans="1:25">
      <c r="A9394" t="s">
        <v>814</v>
      </c>
      <c r="B9394">
        <v>32</v>
      </c>
      <c r="C9394" t="s">
        <v>33</v>
      </c>
      <c r="D9394" t="s">
        <v>35</v>
      </c>
      <c r="E9394" s="6" t="s">
        <v>21464</v>
      </c>
      <c r="F9394" t="s">
        <v>60</v>
      </c>
      <c r="G9394">
        <v>1</v>
      </c>
      <c r="H9394">
        <v>0</v>
      </c>
      <c r="I9394">
        <v>48</v>
      </c>
      <c r="J9394">
        <v>1</v>
      </c>
      <c r="K9394">
        <v>225.87</v>
      </c>
      <c r="L9394" t="str">
        <f t="shared" si="876"/>
        <v/>
      </c>
      <c r="M9394">
        <v>1</v>
      </c>
      <c r="N9394" t="str">
        <f t="shared" si="877"/>
        <v/>
      </c>
      <c r="O9394">
        <v>25</v>
      </c>
      <c r="P9394" s="11">
        <v>0</v>
      </c>
      <c r="Q9394" s="11">
        <v>2.0833333333333301E-2</v>
      </c>
      <c r="R9394" s="12">
        <v>225.87</v>
      </c>
      <c r="S9394" t="s">
        <v>22</v>
      </c>
      <c r="T9394">
        <v>0</v>
      </c>
      <c r="U9394">
        <f t="shared" si="878"/>
        <v>4</v>
      </c>
      <c r="V9394">
        <f t="shared" si="879"/>
        <v>1</v>
      </c>
      <c r="W9394">
        <f t="shared" si="880"/>
        <v>3</v>
      </c>
      <c r="X9394" t="str">
        <f t="shared" si="881"/>
        <v>413</v>
      </c>
      <c r="Y9394" t="str">
        <f>IF(Table1[[#This Row],[RFM_Score]]="555","Champion", IF(AND(J9394&gt;=4,V9394&gt;=4),"Loyal", IF(U9394&lt;=2,"At Risk", IF(W9394&gt;=4,"Potential Loyalist","Others"))))</f>
        <v>Others</v>
      </c>
    </row>
    <row r="9395" spans="1:25">
      <c r="A9395" t="s">
        <v>3499</v>
      </c>
      <c r="B9395">
        <v>36</v>
      </c>
      <c r="C9395" t="s">
        <v>19</v>
      </c>
      <c r="D9395" t="s">
        <v>25</v>
      </c>
      <c r="E9395" s="6" t="s">
        <v>21465</v>
      </c>
      <c r="F9395" t="s">
        <v>26</v>
      </c>
      <c r="G9395">
        <v>1</v>
      </c>
      <c r="H9395">
        <v>0</v>
      </c>
      <c r="I9395">
        <v>43</v>
      </c>
      <c r="J9395">
        <v>4</v>
      </c>
      <c r="K9395">
        <v>225.48</v>
      </c>
      <c r="L9395" t="str">
        <f t="shared" si="876"/>
        <v/>
      </c>
      <c r="M9395">
        <v>1</v>
      </c>
      <c r="N9395" t="str">
        <f t="shared" si="877"/>
        <v/>
      </c>
      <c r="O9395">
        <v>17</v>
      </c>
      <c r="P9395" s="11">
        <v>0</v>
      </c>
      <c r="Q9395" s="11">
        <v>9.3023255813953404E-2</v>
      </c>
      <c r="R9395" s="12">
        <v>225.48</v>
      </c>
      <c r="S9395" t="s">
        <v>22</v>
      </c>
      <c r="T9395">
        <v>0</v>
      </c>
      <c r="U9395">
        <f t="shared" si="878"/>
        <v>5</v>
      </c>
      <c r="V9395">
        <f t="shared" si="879"/>
        <v>1</v>
      </c>
      <c r="W9395">
        <f t="shared" si="880"/>
        <v>3</v>
      </c>
      <c r="X9395" t="str">
        <f t="shared" si="881"/>
        <v>513</v>
      </c>
      <c r="Y9395" t="str">
        <f>IF(Table1[[#This Row],[RFM_Score]]="555","Champion", IF(AND(J9395&gt;=4,V9395&gt;=4),"Loyal", IF(U9395&lt;=2,"At Risk", IF(W9395&gt;=4,"Potential Loyalist","Others"))))</f>
        <v>Others</v>
      </c>
    </row>
    <row r="9396" spans="1:25">
      <c r="A9396" t="s">
        <v>9109</v>
      </c>
      <c r="B9396">
        <v>18</v>
      </c>
      <c r="C9396" t="s">
        <v>24</v>
      </c>
      <c r="D9396" t="s">
        <v>25</v>
      </c>
      <c r="E9396" s="6" t="s">
        <v>21466</v>
      </c>
      <c r="F9396" t="s">
        <v>26</v>
      </c>
      <c r="G9396">
        <v>4</v>
      </c>
      <c r="H9396">
        <v>1</v>
      </c>
      <c r="I9396">
        <v>43</v>
      </c>
      <c r="J9396">
        <v>3</v>
      </c>
      <c r="K9396">
        <v>225.36</v>
      </c>
      <c r="L9396" t="str">
        <f t="shared" si="876"/>
        <v/>
      </c>
      <c r="M9396">
        <v>1</v>
      </c>
      <c r="N9396" t="str">
        <f t="shared" si="877"/>
        <v/>
      </c>
      <c r="O9396">
        <v>7</v>
      </c>
      <c r="P9396" s="11">
        <v>0.25</v>
      </c>
      <c r="Q9396" s="11">
        <v>6.9767441860465101E-2</v>
      </c>
      <c r="R9396" s="12">
        <v>225.36</v>
      </c>
      <c r="S9396" t="s">
        <v>22</v>
      </c>
      <c r="T9396">
        <v>0</v>
      </c>
      <c r="U9396">
        <f t="shared" si="878"/>
        <v>5</v>
      </c>
      <c r="V9396">
        <f t="shared" si="879"/>
        <v>1</v>
      </c>
      <c r="W9396">
        <f t="shared" si="880"/>
        <v>3</v>
      </c>
      <c r="X9396" t="str">
        <f t="shared" si="881"/>
        <v>513</v>
      </c>
      <c r="Y9396" t="str">
        <f>IF(Table1[[#This Row],[RFM_Score]]="555","Champion", IF(AND(J9396&gt;=4,V9396&gt;=4),"Loyal", IF(U9396&lt;=2,"At Risk", IF(W9396&gt;=4,"Potential Loyalist","Others"))))</f>
        <v>Others</v>
      </c>
    </row>
    <row r="9397" spans="1:25">
      <c r="A9397" t="s">
        <v>5838</v>
      </c>
      <c r="B9397">
        <v>32</v>
      </c>
      <c r="C9397" t="s">
        <v>19</v>
      </c>
      <c r="D9397" t="s">
        <v>25</v>
      </c>
      <c r="E9397" s="6" t="s">
        <v>21467</v>
      </c>
      <c r="F9397" t="s">
        <v>30</v>
      </c>
      <c r="G9397">
        <v>2</v>
      </c>
      <c r="H9397">
        <v>1</v>
      </c>
      <c r="I9397">
        <v>52</v>
      </c>
      <c r="J9397">
        <v>0</v>
      </c>
      <c r="K9397">
        <v>224.93</v>
      </c>
      <c r="L9397" t="str">
        <f t="shared" si="876"/>
        <v/>
      </c>
      <c r="M9397">
        <v>1</v>
      </c>
      <c r="N9397" t="str">
        <f t="shared" si="877"/>
        <v/>
      </c>
      <c r="O9397">
        <v>0</v>
      </c>
      <c r="P9397" s="11">
        <v>0.5</v>
      </c>
      <c r="Q9397" s="11">
        <v>0</v>
      </c>
      <c r="R9397" s="12">
        <v>224.93</v>
      </c>
      <c r="S9397" t="s">
        <v>22</v>
      </c>
      <c r="T9397">
        <v>0</v>
      </c>
      <c r="U9397">
        <f t="shared" si="878"/>
        <v>5</v>
      </c>
      <c r="V9397">
        <f t="shared" si="879"/>
        <v>1</v>
      </c>
      <c r="W9397">
        <f t="shared" si="880"/>
        <v>3</v>
      </c>
      <c r="X9397" t="str">
        <f t="shared" si="881"/>
        <v>513</v>
      </c>
      <c r="Y9397" t="str">
        <f>IF(Table1[[#This Row],[RFM_Score]]="555","Champion", IF(AND(J9397&gt;=4,V9397&gt;=4),"Loyal", IF(U9397&lt;=2,"At Risk", IF(W9397&gt;=4,"Potential Loyalist","Others"))))</f>
        <v>Others</v>
      </c>
    </row>
    <row r="9398" spans="1:25">
      <c r="A9398" t="s">
        <v>9763</v>
      </c>
      <c r="B9398">
        <v>35</v>
      </c>
      <c r="C9398" t="s">
        <v>19</v>
      </c>
      <c r="D9398" t="s">
        <v>25</v>
      </c>
      <c r="E9398" s="6" t="s">
        <v>21468</v>
      </c>
      <c r="F9398" t="s">
        <v>30</v>
      </c>
      <c r="G9398">
        <v>3</v>
      </c>
      <c r="H9398">
        <v>2</v>
      </c>
      <c r="I9398">
        <v>56</v>
      </c>
      <c r="J9398">
        <v>6</v>
      </c>
      <c r="K9398">
        <v>224.65</v>
      </c>
      <c r="L9398" t="str">
        <f t="shared" si="876"/>
        <v/>
      </c>
      <c r="M9398">
        <v>1</v>
      </c>
      <c r="N9398" t="str">
        <f t="shared" si="877"/>
        <v/>
      </c>
      <c r="O9398">
        <v>3</v>
      </c>
      <c r="P9398" s="11">
        <v>0.66666666666666596</v>
      </c>
      <c r="Q9398" s="11">
        <v>0.107142857142857</v>
      </c>
      <c r="R9398" s="12">
        <v>224.65</v>
      </c>
      <c r="S9398" t="s">
        <v>22</v>
      </c>
      <c r="T9398">
        <v>1</v>
      </c>
      <c r="U9398">
        <f t="shared" si="878"/>
        <v>5</v>
      </c>
      <c r="V9398">
        <f t="shared" si="879"/>
        <v>1</v>
      </c>
      <c r="W9398">
        <f t="shared" si="880"/>
        <v>3</v>
      </c>
      <c r="X9398" t="str">
        <f t="shared" si="881"/>
        <v>513</v>
      </c>
      <c r="Y9398" t="str">
        <f>IF(Table1[[#This Row],[RFM_Score]]="555","Champion", IF(AND(J9398&gt;=4,V9398&gt;=4),"Loyal", IF(U9398&lt;=2,"At Risk", IF(W9398&gt;=4,"Potential Loyalist","Others"))))</f>
        <v>Others</v>
      </c>
    </row>
    <row r="9399" spans="1:25">
      <c r="A9399" t="s">
        <v>9156</v>
      </c>
      <c r="B9399">
        <v>51</v>
      </c>
      <c r="C9399" t="s">
        <v>24</v>
      </c>
      <c r="D9399" t="s">
        <v>29</v>
      </c>
      <c r="E9399" s="6" t="s">
        <v>21469</v>
      </c>
      <c r="F9399" t="s">
        <v>37</v>
      </c>
      <c r="G9399">
        <v>4</v>
      </c>
      <c r="H9399">
        <v>1</v>
      </c>
      <c r="I9399">
        <v>49</v>
      </c>
      <c r="J9399">
        <v>3</v>
      </c>
      <c r="K9399">
        <v>224.59</v>
      </c>
      <c r="L9399" t="str">
        <f t="shared" si="876"/>
        <v/>
      </c>
      <c r="M9399">
        <v>1</v>
      </c>
      <c r="N9399" t="str">
        <f t="shared" si="877"/>
        <v/>
      </c>
      <c r="O9399">
        <v>21</v>
      </c>
      <c r="P9399" s="11">
        <v>0.25</v>
      </c>
      <c r="Q9399" s="11">
        <v>6.1224489795918297E-2</v>
      </c>
      <c r="R9399" s="12">
        <v>224.59</v>
      </c>
      <c r="S9399" t="s">
        <v>22</v>
      </c>
      <c r="T9399">
        <v>1</v>
      </c>
      <c r="U9399">
        <f t="shared" si="878"/>
        <v>4</v>
      </c>
      <c r="V9399">
        <f t="shared" si="879"/>
        <v>1</v>
      </c>
      <c r="W9399">
        <f t="shared" si="880"/>
        <v>3</v>
      </c>
      <c r="X9399" t="str">
        <f t="shared" si="881"/>
        <v>413</v>
      </c>
      <c r="Y9399" t="str">
        <f>IF(Table1[[#This Row],[RFM_Score]]="555","Champion", IF(AND(J9399&gt;=4,V9399&gt;=4),"Loyal", IF(U9399&lt;=2,"At Risk", IF(W9399&gt;=4,"Potential Loyalist","Others"))))</f>
        <v>Others</v>
      </c>
    </row>
    <row r="9400" spans="1:25">
      <c r="A9400" t="s">
        <v>7871</v>
      </c>
      <c r="B9400">
        <v>37</v>
      </c>
      <c r="C9400" t="s">
        <v>24</v>
      </c>
      <c r="D9400" t="s">
        <v>41</v>
      </c>
      <c r="E9400" s="6" t="s">
        <v>21470</v>
      </c>
      <c r="F9400" t="s">
        <v>26</v>
      </c>
      <c r="G9400">
        <v>6</v>
      </c>
      <c r="H9400">
        <v>1</v>
      </c>
      <c r="I9400">
        <v>48</v>
      </c>
      <c r="J9400">
        <v>1</v>
      </c>
      <c r="K9400">
        <v>224.47</v>
      </c>
      <c r="L9400" t="str">
        <f t="shared" si="876"/>
        <v/>
      </c>
      <c r="M9400">
        <v>1</v>
      </c>
      <c r="N9400" t="str">
        <f t="shared" si="877"/>
        <v/>
      </c>
      <c r="O9400">
        <v>55</v>
      </c>
      <c r="P9400" s="11">
        <v>0.16666666666666599</v>
      </c>
      <c r="Q9400" s="11">
        <v>2.0833333333333301E-2</v>
      </c>
      <c r="R9400" s="12">
        <v>224.47</v>
      </c>
      <c r="S9400" t="s">
        <v>22</v>
      </c>
      <c r="T9400">
        <v>0</v>
      </c>
      <c r="U9400">
        <f t="shared" si="878"/>
        <v>3</v>
      </c>
      <c r="V9400">
        <f t="shared" si="879"/>
        <v>1</v>
      </c>
      <c r="W9400">
        <f t="shared" si="880"/>
        <v>3</v>
      </c>
      <c r="X9400" t="str">
        <f t="shared" si="881"/>
        <v>313</v>
      </c>
      <c r="Y9400" t="str">
        <f>IF(Table1[[#This Row],[RFM_Score]]="555","Champion", IF(AND(J9400&gt;=4,V9400&gt;=4),"Loyal", IF(U9400&lt;=2,"At Risk", IF(W9400&gt;=4,"Potential Loyalist","Others"))))</f>
        <v>Others</v>
      </c>
    </row>
    <row r="9401" spans="1:25">
      <c r="A9401" t="s">
        <v>1310</v>
      </c>
      <c r="B9401">
        <v>31</v>
      </c>
      <c r="C9401" t="s">
        <v>19</v>
      </c>
      <c r="D9401" t="s">
        <v>46</v>
      </c>
      <c r="E9401" s="6" t="s">
        <v>21471</v>
      </c>
      <c r="F9401" t="s">
        <v>26</v>
      </c>
      <c r="G9401">
        <v>2</v>
      </c>
      <c r="H9401">
        <v>0</v>
      </c>
      <c r="I9401">
        <v>54</v>
      </c>
      <c r="J9401">
        <v>4</v>
      </c>
      <c r="K9401">
        <v>223.45</v>
      </c>
      <c r="L9401" t="str">
        <f t="shared" si="876"/>
        <v/>
      </c>
      <c r="M9401">
        <v>1</v>
      </c>
      <c r="N9401" t="str">
        <f t="shared" si="877"/>
        <v/>
      </c>
      <c r="O9401">
        <v>15</v>
      </c>
      <c r="P9401" s="11">
        <v>0</v>
      </c>
      <c r="Q9401" s="11">
        <v>7.4074074074074001E-2</v>
      </c>
      <c r="R9401" s="12">
        <v>223.45</v>
      </c>
      <c r="S9401" t="s">
        <v>22</v>
      </c>
      <c r="T9401">
        <v>0</v>
      </c>
      <c r="U9401">
        <f t="shared" si="878"/>
        <v>5</v>
      </c>
      <c r="V9401">
        <f t="shared" si="879"/>
        <v>1</v>
      </c>
      <c r="W9401">
        <f t="shared" si="880"/>
        <v>3</v>
      </c>
      <c r="X9401" t="str">
        <f t="shared" si="881"/>
        <v>513</v>
      </c>
      <c r="Y9401" t="str">
        <f>IF(Table1[[#This Row],[RFM_Score]]="555","Champion", IF(AND(J9401&gt;=4,V9401&gt;=4),"Loyal", IF(U9401&lt;=2,"At Risk", IF(W9401&gt;=4,"Potential Loyalist","Others"))))</f>
        <v>Others</v>
      </c>
    </row>
    <row r="9402" spans="1:25">
      <c r="A9402" t="s">
        <v>10401</v>
      </c>
      <c r="B9402">
        <v>23</v>
      </c>
      <c r="C9402" t="s">
        <v>19</v>
      </c>
      <c r="D9402" t="s">
        <v>25</v>
      </c>
      <c r="E9402" s="6" t="s">
        <v>21472</v>
      </c>
      <c r="F9402" t="s">
        <v>21</v>
      </c>
      <c r="G9402">
        <v>6</v>
      </c>
      <c r="H9402">
        <v>0</v>
      </c>
      <c r="I9402">
        <v>48</v>
      </c>
      <c r="J9402">
        <v>0</v>
      </c>
      <c r="K9402">
        <v>223.12</v>
      </c>
      <c r="L9402" t="str">
        <f t="shared" si="876"/>
        <v/>
      </c>
      <c r="M9402">
        <v>1</v>
      </c>
      <c r="N9402" t="str">
        <f t="shared" si="877"/>
        <v/>
      </c>
      <c r="O9402">
        <v>2</v>
      </c>
      <c r="P9402" s="11">
        <v>0</v>
      </c>
      <c r="Q9402" s="11">
        <v>0</v>
      </c>
      <c r="R9402" s="12">
        <v>223.12</v>
      </c>
      <c r="S9402" t="s">
        <v>22</v>
      </c>
      <c r="T9402">
        <v>0</v>
      </c>
      <c r="U9402">
        <f t="shared" si="878"/>
        <v>5</v>
      </c>
      <c r="V9402">
        <f t="shared" si="879"/>
        <v>1</v>
      </c>
      <c r="W9402">
        <f t="shared" si="880"/>
        <v>3</v>
      </c>
      <c r="X9402" t="str">
        <f t="shared" si="881"/>
        <v>513</v>
      </c>
      <c r="Y9402" t="str">
        <f>IF(Table1[[#This Row],[RFM_Score]]="555","Champion", IF(AND(J9402&gt;=4,V9402&gt;=4),"Loyal", IF(U9402&lt;=2,"At Risk", IF(W9402&gt;=4,"Potential Loyalist","Others"))))</f>
        <v>Others</v>
      </c>
    </row>
    <row r="9403" spans="1:25">
      <c r="A9403" t="s">
        <v>894</v>
      </c>
      <c r="B9403">
        <v>40</v>
      </c>
      <c r="C9403" t="s">
        <v>19</v>
      </c>
      <c r="D9403" t="s">
        <v>25</v>
      </c>
      <c r="E9403" s="6" t="s">
        <v>21473</v>
      </c>
      <c r="F9403" t="s">
        <v>30</v>
      </c>
      <c r="G9403">
        <v>3</v>
      </c>
      <c r="H9403">
        <v>2</v>
      </c>
      <c r="I9403">
        <v>45</v>
      </c>
      <c r="J9403">
        <v>2</v>
      </c>
      <c r="K9403">
        <v>221.75</v>
      </c>
      <c r="L9403" t="str">
        <f t="shared" si="876"/>
        <v/>
      </c>
      <c r="M9403">
        <v>1</v>
      </c>
      <c r="N9403" t="str">
        <f t="shared" si="877"/>
        <v/>
      </c>
      <c r="O9403">
        <v>69</v>
      </c>
      <c r="P9403" s="11">
        <v>0.66666666666666596</v>
      </c>
      <c r="Q9403" s="11">
        <v>4.4444444444444398E-2</v>
      </c>
      <c r="R9403" s="12">
        <v>221.75</v>
      </c>
      <c r="S9403" t="s">
        <v>22</v>
      </c>
      <c r="T9403">
        <v>0</v>
      </c>
      <c r="U9403">
        <f t="shared" si="878"/>
        <v>3</v>
      </c>
      <c r="V9403">
        <f t="shared" si="879"/>
        <v>1</v>
      </c>
      <c r="W9403">
        <f t="shared" si="880"/>
        <v>3</v>
      </c>
      <c r="X9403" t="str">
        <f t="shared" si="881"/>
        <v>313</v>
      </c>
      <c r="Y9403" t="str">
        <f>IF(Table1[[#This Row],[RFM_Score]]="555","Champion", IF(AND(J9403&gt;=4,V9403&gt;=4),"Loyal", IF(U9403&lt;=2,"At Risk", IF(W9403&gt;=4,"Potential Loyalist","Others"))))</f>
        <v>Others</v>
      </c>
    </row>
    <row r="9404" spans="1:25">
      <c r="A9404" t="s">
        <v>8561</v>
      </c>
      <c r="B9404">
        <v>18</v>
      </c>
      <c r="C9404" t="s">
        <v>19</v>
      </c>
      <c r="D9404" t="s">
        <v>29</v>
      </c>
      <c r="E9404" s="6" t="s">
        <v>21474</v>
      </c>
      <c r="F9404" t="s">
        <v>62</v>
      </c>
      <c r="G9404">
        <v>4</v>
      </c>
      <c r="H9404">
        <v>1</v>
      </c>
      <c r="I9404">
        <v>53</v>
      </c>
      <c r="J9404">
        <v>2</v>
      </c>
      <c r="K9404">
        <v>221.69</v>
      </c>
      <c r="L9404" t="str">
        <f t="shared" si="876"/>
        <v/>
      </c>
      <c r="M9404">
        <v>1</v>
      </c>
      <c r="N9404" t="str">
        <f t="shared" si="877"/>
        <v/>
      </c>
      <c r="O9404">
        <v>16</v>
      </c>
      <c r="P9404" s="11">
        <v>0.25</v>
      </c>
      <c r="Q9404" s="11">
        <v>3.7735849056603703E-2</v>
      </c>
      <c r="R9404" s="12">
        <v>221.69</v>
      </c>
      <c r="S9404" t="s">
        <v>22</v>
      </c>
      <c r="T9404">
        <v>1</v>
      </c>
      <c r="U9404">
        <f t="shared" si="878"/>
        <v>5</v>
      </c>
      <c r="V9404">
        <f t="shared" si="879"/>
        <v>1</v>
      </c>
      <c r="W9404">
        <f t="shared" si="880"/>
        <v>3</v>
      </c>
      <c r="X9404" t="str">
        <f t="shared" si="881"/>
        <v>513</v>
      </c>
      <c r="Y9404" t="str">
        <f>IF(Table1[[#This Row],[RFM_Score]]="555","Champion", IF(AND(J9404&gt;=4,V9404&gt;=4),"Loyal", IF(U9404&lt;=2,"At Risk", IF(W9404&gt;=4,"Potential Loyalist","Others"))))</f>
        <v>Others</v>
      </c>
    </row>
    <row r="9405" spans="1:25">
      <c r="A9405" t="s">
        <v>10639</v>
      </c>
      <c r="B9405">
        <v>24</v>
      </c>
      <c r="C9405" t="s">
        <v>24</v>
      </c>
      <c r="D9405" t="s">
        <v>25</v>
      </c>
      <c r="E9405" s="6" t="s">
        <v>21475</v>
      </c>
      <c r="F9405" t="s">
        <v>26</v>
      </c>
      <c r="G9405">
        <v>3</v>
      </c>
      <c r="H9405">
        <v>2</v>
      </c>
      <c r="I9405">
        <v>54</v>
      </c>
      <c r="J9405">
        <v>2</v>
      </c>
      <c r="K9405">
        <v>220.49</v>
      </c>
      <c r="L9405" t="str">
        <f t="shared" si="876"/>
        <v/>
      </c>
      <c r="M9405">
        <v>1</v>
      </c>
      <c r="N9405" t="str">
        <f t="shared" si="877"/>
        <v/>
      </c>
      <c r="O9405">
        <v>10</v>
      </c>
      <c r="P9405" s="11">
        <v>0.66666666666666596</v>
      </c>
      <c r="Q9405" s="11">
        <v>3.7037037037037E-2</v>
      </c>
      <c r="R9405" s="12">
        <v>220.49</v>
      </c>
      <c r="S9405" t="s">
        <v>22</v>
      </c>
      <c r="T9405">
        <v>0</v>
      </c>
      <c r="U9405">
        <f t="shared" si="878"/>
        <v>5</v>
      </c>
      <c r="V9405">
        <f t="shared" si="879"/>
        <v>1</v>
      </c>
      <c r="W9405">
        <f t="shared" si="880"/>
        <v>3</v>
      </c>
      <c r="X9405" t="str">
        <f t="shared" si="881"/>
        <v>513</v>
      </c>
      <c r="Y9405" t="str">
        <f>IF(Table1[[#This Row],[RFM_Score]]="555","Champion", IF(AND(J9405&gt;=4,V9405&gt;=4),"Loyal", IF(U9405&lt;=2,"At Risk", IF(W9405&gt;=4,"Potential Loyalist","Others"))))</f>
        <v>Others</v>
      </c>
    </row>
    <row r="9406" spans="1:25">
      <c r="A9406" t="s">
        <v>6764</v>
      </c>
      <c r="B9406">
        <v>32</v>
      </c>
      <c r="C9406" t="s">
        <v>24</v>
      </c>
      <c r="D9406" t="s">
        <v>41</v>
      </c>
      <c r="E9406" s="6" t="s">
        <v>21476</v>
      </c>
      <c r="F9406" t="s">
        <v>60</v>
      </c>
      <c r="G9406">
        <v>2</v>
      </c>
      <c r="H9406">
        <v>1</v>
      </c>
      <c r="I9406">
        <v>50</v>
      </c>
      <c r="J9406">
        <v>4</v>
      </c>
      <c r="K9406">
        <v>220.46</v>
      </c>
      <c r="L9406" t="str">
        <f t="shared" si="876"/>
        <v/>
      </c>
      <c r="M9406">
        <v>1</v>
      </c>
      <c r="N9406" t="str">
        <f t="shared" si="877"/>
        <v/>
      </c>
      <c r="O9406">
        <v>23</v>
      </c>
      <c r="P9406" s="11">
        <v>0.5</v>
      </c>
      <c r="Q9406" s="11">
        <v>0.08</v>
      </c>
      <c r="R9406" s="12">
        <v>220.46</v>
      </c>
      <c r="S9406" t="s">
        <v>22</v>
      </c>
      <c r="T9406">
        <v>0</v>
      </c>
      <c r="U9406">
        <f t="shared" si="878"/>
        <v>4</v>
      </c>
      <c r="V9406">
        <f t="shared" si="879"/>
        <v>1</v>
      </c>
      <c r="W9406">
        <f t="shared" si="880"/>
        <v>3</v>
      </c>
      <c r="X9406" t="str">
        <f t="shared" si="881"/>
        <v>413</v>
      </c>
      <c r="Y9406" t="str">
        <f>IF(Table1[[#This Row],[RFM_Score]]="555","Champion", IF(AND(J9406&gt;=4,V9406&gt;=4),"Loyal", IF(U9406&lt;=2,"At Risk", IF(W9406&gt;=4,"Potential Loyalist","Others"))))</f>
        <v>Others</v>
      </c>
    </row>
    <row r="9407" spans="1:25">
      <c r="A9407" t="s">
        <v>4546</v>
      </c>
      <c r="B9407">
        <v>34</v>
      </c>
      <c r="C9407" t="s">
        <v>24</v>
      </c>
      <c r="D9407" t="s">
        <v>46</v>
      </c>
      <c r="E9407" s="6" t="s">
        <v>21477</v>
      </c>
      <c r="F9407" t="s">
        <v>60</v>
      </c>
      <c r="G9407">
        <v>5</v>
      </c>
      <c r="H9407">
        <v>2</v>
      </c>
      <c r="I9407">
        <v>45</v>
      </c>
      <c r="J9407">
        <v>2</v>
      </c>
      <c r="K9407">
        <v>220.21</v>
      </c>
      <c r="L9407" t="str">
        <f t="shared" si="876"/>
        <v/>
      </c>
      <c r="M9407">
        <v>1</v>
      </c>
      <c r="N9407" t="str">
        <f t="shared" si="877"/>
        <v/>
      </c>
      <c r="O9407">
        <v>6</v>
      </c>
      <c r="P9407" s="11">
        <v>0.4</v>
      </c>
      <c r="Q9407" s="11">
        <v>4.4444444444444398E-2</v>
      </c>
      <c r="R9407" s="12">
        <v>220.21</v>
      </c>
      <c r="S9407" t="s">
        <v>22</v>
      </c>
      <c r="T9407">
        <v>0</v>
      </c>
      <c r="U9407">
        <f t="shared" si="878"/>
        <v>5</v>
      </c>
      <c r="V9407">
        <f t="shared" si="879"/>
        <v>1</v>
      </c>
      <c r="W9407">
        <f t="shared" si="880"/>
        <v>3</v>
      </c>
      <c r="X9407" t="str">
        <f t="shared" si="881"/>
        <v>513</v>
      </c>
      <c r="Y9407" t="str">
        <f>IF(Table1[[#This Row],[RFM_Score]]="555","Champion", IF(AND(J9407&gt;=4,V9407&gt;=4),"Loyal", IF(U9407&lt;=2,"At Risk", IF(W9407&gt;=4,"Potential Loyalist","Others"))))</f>
        <v>Others</v>
      </c>
    </row>
    <row r="9408" spans="1:25">
      <c r="A9408" t="s">
        <v>10411</v>
      </c>
      <c r="B9408">
        <v>36</v>
      </c>
      <c r="C9408" t="s">
        <v>19</v>
      </c>
      <c r="D9408" t="s">
        <v>29</v>
      </c>
      <c r="E9408" s="6" t="s">
        <v>21478</v>
      </c>
      <c r="F9408" t="s">
        <v>26</v>
      </c>
      <c r="G9408">
        <v>4</v>
      </c>
      <c r="H9408">
        <v>0</v>
      </c>
      <c r="I9408">
        <v>63</v>
      </c>
      <c r="J9408">
        <v>5</v>
      </c>
      <c r="K9408">
        <v>219.89</v>
      </c>
      <c r="L9408" t="str">
        <f t="shared" si="876"/>
        <v/>
      </c>
      <c r="M9408">
        <v>1</v>
      </c>
      <c r="N9408" t="str">
        <f t="shared" si="877"/>
        <v/>
      </c>
      <c r="O9408">
        <v>82</v>
      </c>
      <c r="P9408" s="11">
        <v>0</v>
      </c>
      <c r="Q9408" s="11">
        <v>7.9365079365079305E-2</v>
      </c>
      <c r="R9408" s="12">
        <v>219.89</v>
      </c>
      <c r="S9408" t="s">
        <v>22</v>
      </c>
      <c r="T9408">
        <v>0</v>
      </c>
      <c r="U9408">
        <f t="shared" si="878"/>
        <v>2</v>
      </c>
      <c r="V9408">
        <f t="shared" si="879"/>
        <v>1</v>
      </c>
      <c r="W9408">
        <f t="shared" si="880"/>
        <v>3</v>
      </c>
      <c r="X9408" t="str">
        <f t="shared" si="881"/>
        <v>213</v>
      </c>
      <c r="Y9408" t="str">
        <f>IF(Table1[[#This Row],[RFM_Score]]="555","Champion", IF(AND(J9408&gt;=4,V9408&gt;=4),"Loyal", IF(U9408&lt;=2,"At Risk", IF(W9408&gt;=4,"Potential Loyalist","Others"))))</f>
        <v>At Risk</v>
      </c>
    </row>
    <row r="9409" spans="1:25">
      <c r="A9409" t="s">
        <v>9759</v>
      </c>
      <c r="B9409">
        <v>36</v>
      </c>
      <c r="C9409" t="s">
        <v>24</v>
      </c>
      <c r="D9409" t="s">
        <v>25</v>
      </c>
      <c r="E9409" s="6" t="s">
        <v>21479</v>
      </c>
      <c r="F9409" t="s">
        <v>37</v>
      </c>
      <c r="G9409">
        <v>0</v>
      </c>
      <c r="H9409">
        <v>0</v>
      </c>
      <c r="I9409">
        <v>64</v>
      </c>
      <c r="J9409">
        <v>3</v>
      </c>
      <c r="K9409">
        <v>219.87</v>
      </c>
      <c r="L9409" t="str">
        <f t="shared" si="876"/>
        <v/>
      </c>
      <c r="M9409">
        <v>1</v>
      </c>
      <c r="N9409" t="str">
        <f t="shared" si="877"/>
        <v/>
      </c>
      <c r="O9409">
        <v>2</v>
      </c>
      <c r="P9409" s="11">
        <v>0</v>
      </c>
      <c r="Q9409" s="11">
        <v>4.6875E-2</v>
      </c>
      <c r="R9409" s="12">
        <v>219.87</v>
      </c>
      <c r="S9409" t="s">
        <v>22</v>
      </c>
      <c r="T9409">
        <v>0</v>
      </c>
      <c r="U9409">
        <f t="shared" si="878"/>
        <v>5</v>
      </c>
      <c r="V9409">
        <f t="shared" si="879"/>
        <v>1</v>
      </c>
      <c r="W9409">
        <f t="shared" si="880"/>
        <v>3</v>
      </c>
      <c r="X9409" t="str">
        <f t="shared" si="881"/>
        <v>513</v>
      </c>
      <c r="Y9409" t="str">
        <f>IF(Table1[[#This Row],[RFM_Score]]="555","Champion", IF(AND(J9409&gt;=4,V9409&gt;=4),"Loyal", IF(U9409&lt;=2,"At Risk", IF(W9409&gt;=4,"Potential Loyalist","Others"))))</f>
        <v>Others</v>
      </c>
    </row>
    <row r="9410" spans="1:25">
      <c r="A9410" t="s">
        <v>2526</v>
      </c>
      <c r="B9410">
        <v>18</v>
      </c>
      <c r="C9410" t="s">
        <v>24</v>
      </c>
      <c r="D9410" t="s">
        <v>46</v>
      </c>
      <c r="E9410" s="6" t="s">
        <v>21480</v>
      </c>
      <c r="F9410" t="s">
        <v>37</v>
      </c>
      <c r="G9410">
        <v>4</v>
      </c>
      <c r="H9410">
        <v>1</v>
      </c>
      <c r="I9410">
        <v>48</v>
      </c>
      <c r="J9410">
        <v>2</v>
      </c>
      <c r="K9410">
        <v>219.27</v>
      </c>
      <c r="L9410" t="str">
        <f t="shared" ref="L9410:L9473" si="882">IF(OR(K9410&lt;$AC$10, K9410&gt;$AC$11), "OUTLIER", "")</f>
        <v/>
      </c>
      <c r="M9410">
        <v>1</v>
      </c>
      <c r="N9410" t="str">
        <f t="shared" ref="N9410:N9473" si="883">IF(OR(M9410&lt;$AC$16, M9410&gt;$AC$17), "OUTLIER", "")</f>
        <v/>
      </c>
      <c r="O9410">
        <v>6</v>
      </c>
      <c r="P9410" s="11">
        <v>0.25</v>
      </c>
      <c r="Q9410" s="11">
        <v>4.1666666666666602E-2</v>
      </c>
      <c r="R9410" s="12">
        <v>219.27</v>
      </c>
      <c r="S9410" t="s">
        <v>22</v>
      </c>
      <c r="T9410">
        <v>0</v>
      </c>
      <c r="U9410">
        <f t="shared" ref="U9410:U9473" si="884">IF(O9410&lt;=20,5,IF(O9410&lt;=40,4,IF(O9410&lt;=70,3,IF(O9410&lt;=100,2,1))))</f>
        <v>5</v>
      </c>
      <c r="V9410">
        <f t="shared" ref="V9410:V9473" si="885">IF(M9410&gt;=11,5,IF(M9410&gt;=9,4,IF(M9410&gt;=7,3,IF(M9410&gt;=5,2,1))))</f>
        <v>1</v>
      </c>
      <c r="W9410">
        <f t="shared" ref="W9410:W9473" si="886">IF(K9410&gt;=500,5,IF(K9410&gt;=300,4,IF(K9410&gt;=150,3,IF(K9410&gt;=50,2,1))))</f>
        <v>3</v>
      </c>
      <c r="X9410" t="str">
        <f t="shared" ref="X9410:X9473" si="887">U9410 &amp; V9410 &amp; W9410</f>
        <v>513</v>
      </c>
      <c r="Y9410" t="str">
        <f>IF(Table1[[#This Row],[RFM_Score]]="555","Champion", IF(AND(J9410&gt;=4,V9410&gt;=4),"Loyal", IF(U9410&lt;=2,"At Risk", IF(W9410&gt;=4,"Potential Loyalist","Others"))))</f>
        <v>Others</v>
      </c>
    </row>
    <row r="9411" spans="1:25">
      <c r="A9411" t="s">
        <v>808</v>
      </c>
      <c r="B9411">
        <v>28</v>
      </c>
      <c r="C9411" t="s">
        <v>19</v>
      </c>
      <c r="D9411" t="s">
        <v>20</v>
      </c>
      <c r="E9411" s="6" t="s">
        <v>21481</v>
      </c>
      <c r="F9411" t="s">
        <v>37</v>
      </c>
      <c r="G9411">
        <v>0</v>
      </c>
      <c r="H9411">
        <v>0</v>
      </c>
      <c r="I9411">
        <v>43</v>
      </c>
      <c r="J9411">
        <v>1</v>
      </c>
      <c r="K9411">
        <v>218.62</v>
      </c>
      <c r="L9411" t="str">
        <f t="shared" si="882"/>
        <v/>
      </c>
      <c r="M9411">
        <v>1</v>
      </c>
      <c r="N9411" t="str">
        <f t="shared" si="883"/>
        <v/>
      </c>
      <c r="O9411">
        <v>75</v>
      </c>
      <c r="P9411" s="11">
        <v>0</v>
      </c>
      <c r="Q9411" s="11">
        <v>2.3255813953488299E-2</v>
      </c>
      <c r="R9411" s="12">
        <v>218.62</v>
      </c>
      <c r="S9411" t="s">
        <v>22</v>
      </c>
      <c r="T9411">
        <v>0</v>
      </c>
      <c r="U9411">
        <f t="shared" si="884"/>
        <v>2</v>
      </c>
      <c r="V9411">
        <f t="shared" si="885"/>
        <v>1</v>
      </c>
      <c r="W9411">
        <f t="shared" si="886"/>
        <v>3</v>
      </c>
      <c r="X9411" t="str">
        <f t="shared" si="887"/>
        <v>213</v>
      </c>
      <c r="Y9411" t="str">
        <f>IF(Table1[[#This Row],[RFM_Score]]="555","Champion", IF(AND(J9411&gt;=4,V9411&gt;=4),"Loyal", IF(U9411&lt;=2,"At Risk", IF(W9411&gt;=4,"Potential Loyalist","Others"))))</f>
        <v>At Risk</v>
      </c>
    </row>
    <row r="9412" spans="1:25">
      <c r="A9412" t="s">
        <v>1661</v>
      </c>
      <c r="B9412">
        <v>57</v>
      </c>
      <c r="C9412" t="s">
        <v>19</v>
      </c>
      <c r="D9412" t="s">
        <v>25</v>
      </c>
      <c r="E9412" s="6" t="s">
        <v>21482</v>
      </c>
      <c r="F9412" t="s">
        <v>26</v>
      </c>
      <c r="G9412">
        <v>2</v>
      </c>
      <c r="H9412">
        <v>2</v>
      </c>
      <c r="I9412">
        <v>55</v>
      </c>
      <c r="J9412">
        <v>2</v>
      </c>
      <c r="K9412">
        <v>218.61</v>
      </c>
      <c r="L9412" t="str">
        <f t="shared" si="882"/>
        <v/>
      </c>
      <c r="M9412">
        <v>1</v>
      </c>
      <c r="N9412" t="str">
        <f t="shared" si="883"/>
        <v/>
      </c>
      <c r="O9412">
        <v>2</v>
      </c>
      <c r="P9412" s="11">
        <v>1</v>
      </c>
      <c r="Q9412" s="11">
        <v>3.6363636363636299E-2</v>
      </c>
      <c r="R9412" s="12">
        <v>218.61</v>
      </c>
      <c r="S9412" t="s">
        <v>22</v>
      </c>
      <c r="T9412">
        <v>1</v>
      </c>
      <c r="U9412">
        <f t="shared" si="884"/>
        <v>5</v>
      </c>
      <c r="V9412">
        <f t="shared" si="885"/>
        <v>1</v>
      </c>
      <c r="W9412">
        <f t="shared" si="886"/>
        <v>3</v>
      </c>
      <c r="X9412" t="str">
        <f t="shared" si="887"/>
        <v>513</v>
      </c>
      <c r="Y9412" t="str">
        <f>IF(Table1[[#This Row],[RFM_Score]]="555","Champion", IF(AND(J9412&gt;=4,V9412&gt;=4),"Loyal", IF(U9412&lt;=2,"At Risk", IF(W9412&gt;=4,"Potential Loyalist","Others"))))</f>
        <v>Others</v>
      </c>
    </row>
    <row r="9413" spans="1:25">
      <c r="A9413" t="s">
        <v>1772</v>
      </c>
      <c r="B9413">
        <v>18</v>
      </c>
      <c r="C9413" t="s">
        <v>24</v>
      </c>
      <c r="D9413" t="s">
        <v>49</v>
      </c>
      <c r="E9413" s="6" t="s">
        <v>21483</v>
      </c>
      <c r="F9413" t="s">
        <v>26</v>
      </c>
      <c r="G9413">
        <v>5</v>
      </c>
      <c r="H9413">
        <v>1</v>
      </c>
      <c r="I9413">
        <v>59</v>
      </c>
      <c r="J9413">
        <v>4</v>
      </c>
      <c r="K9413">
        <v>218.47</v>
      </c>
      <c r="L9413" t="str">
        <f t="shared" si="882"/>
        <v/>
      </c>
      <c r="M9413">
        <v>1</v>
      </c>
      <c r="N9413" t="str">
        <f t="shared" si="883"/>
        <v/>
      </c>
      <c r="O9413">
        <v>6</v>
      </c>
      <c r="P9413" s="11">
        <v>0.2</v>
      </c>
      <c r="Q9413" s="11">
        <v>6.7796610169491497E-2</v>
      </c>
      <c r="R9413" s="12">
        <v>218.47</v>
      </c>
      <c r="S9413" t="s">
        <v>22</v>
      </c>
      <c r="T9413">
        <v>0</v>
      </c>
      <c r="U9413">
        <f t="shared" si="884"/>
        <v>5</v>
      </c>
      <c r="V9413">
        <f t="shared" si="885"/>
        <v>1</v>
      </c>
      <c r="W9413">
        <f t="shared" si="886"/>
        <v>3</v>
      </c>
      <c r="X9413" t="str">
        <f t="shared" si="887"/>
        <v>513</v>
      </c>
      <c r="Y9413" t="str">
        <f>IF(Table1[[#This Row],[RFM_Score]]="555","Champion", IF(AND(J9413&gt;=4,V9413&gt;=4),"Loyal", IF(U9413&lt;=2,"At Risk", IF(W9413&gt;=4,"Potential Loyalist","Others"))))</f>
        <v>Others</v>
      </c>
    </row>
    <row r="9414" spans="1:25">
      <c r="A9414" t="s">
        <v>8313</v>
      </c>
      <c r="B9414">
        <v>64</v>
      </c>
      <c r="C9414" t="s">
        <v>24</v>
      </c>
      <c r="D9414" t="s">
        <v>41</v>
      </c>
      <c r="E9414" s="6" t="s">
        <v>21484</v>
      </c>
      <c r="F9414" t="s">
        <v>37</v>
      </c>
      <c r="G9414">
        <v>3</v>
      </c>
      <c r="H9414">
        <v>1</v>
      </c>
      <c r="I9414">
        <v>60</v>
      </c>
      <c r="J9414">
        <v>2</v>
      </c>
      <c r="K9414">
        <v>218.47</v>
      </c>
      <c r="L9414" t="str">
        <f t="shared" si="882"/>
        <v/>
      </c>
      <c r="M9414">
        <v>1</v>
      </c>
      <c r="N9414" t="str">
        <f t="shared" si="883"/>
        <v/>
      </c>
      <c r="O9414">
        <v>1</v>
      </c>
      <c r="P9414" s="11">
        <v>0.33333333333333298</v>
      </c>
      <c r="Q9414" s="11">
        <v>3.3333333333333298E-2</v>
      </c>
      <c r="R9414" s="12">
        <v>218.47</v>
      </c>
      <c r="S9414" t="s">
        <v>22</v>
      </c>
      <c r="T9414">
        <v>0</v>
      </c>
      <c r="U9414">
        <f t="shared" si="884"/>
        <v>5</v>
      </c>
      <c r="V9414">
        <f t="shared" si="885"/>
        <v>1</v>
      </c>
      <c r="W9414">
        <f t="shared" si="886"/>
        <v>3</v>
      </c>
      <c r="X9414" t="str">
        <f t="shared" si="887"/>
        <v>513</v>
      </c>
      <c r="Y9414" t="str">
        <f>IF(Table1[[#This Row],[RFM_Score]]="555","Champion", IF(AND(J9414&gt;=4,V9414&gt;=4),"Loyal", IF(U9414&lt;=2,"At Risk", IF(W9414&gt;=4,"Potential Loyalist","Others"))))</f>
        <v>Others</v>
      </c>
    </row>
    <row r="9415" spans="1:25">
      <c r="A9415" t="s">
        <v>4391</v>
      </c>
      <c r="B9415">
        <v>39</v>
      </c>
      <c r="C9415" t="s">
        <v>24</v>
      </c>
      <c r="D9415" t="s">
        <v>35</v>
      </c>
      <c r="E9415" s="6" t="s">
        <v>21485</v>
      </c>
      <c r="F9415" t="s">
        <v>26</v>
      </c>
      <c r="G9415">
        <v>3</v>
      </c>
      <c r="H9415">
        <v>1</v>
      </c>
      <c r="I9415">
        <v>54</v>
      </c>
      <c r="J9415">
        <v>4</v>
      </c>
      <c r="K9415">
        <v>218.12</v>
      </c>
      <c r="L9415" t="str">
        <f t="shared" si="882"/>
        <v/>
      </c>
      <c r="M9415">
        <v>1</v>
      </c>
      <c r="N9415" t="str">
        <f t="shared" si="883"/>
        <v/>
      </c>
      <c r="O9415">
        <v>1</v>
      </c>
      <c r="P9415" s="11">
        <v>0.33333333333333298</v>
      </c>
      <c r="Q9415" s="11">
        <v>7.4074074074074001E-2</v>
      </c>
      <c r="R9415" s="12">
        <v>218.12</v>
      </c>
      <c r="S9415" t="s">
        <v>22</v>
      </c>
      <c r="T9415">
        <v>0</v>
      </c>
      <c r="U9415">
        <f t="shared" si="884"/>
        <v>5</v>
      </c>
      <c r="V9415">
        <f t="shared" si="885"/>
        <v>1</v>
      </c>
      <c r="W9415">
        <f t="shared" si="886"/>
        <v>3</v>
      </c>
      <c r="X9415" t="str">
        <f t="shared" si="887"/>
        <v>513</v>
      </c>
      <c r="Y9415" t="str">
        <f>IF(Table1[[#This Row],[RFM_Score]]="555","Champion", IF(AND(J9415&gt;=4,V9415&gt;=4),"Loyal", IF(U9415&lt;=2,"At Risk", IF(W9415&gt;=4,"Potential Loyalist","Others"))))</f>
        <v>Others</v>
      </c>
    </row>
    <row r="9416" spans="1:25">
      <c r="A9416" t="s">
        <v>3119</v>
      </c>
      <c r="B9416">
        <v>18</v>
      </c>
      <c r="C9416" t="s">
        <v>24</v>
      </c>
      <c r="D9416" t="s">
        <v>29</v>
      </c>
      <c r="E9416" s="6" t="s">
        <v>21486</v>
      </c>
      <c r="F9416" t="s">
        <v>26</v>
      </c>
      <c r="G9416">
        <v>5</v>
      </c>
      <c r="H9416">
        <v>0</v>
      </c>
      <c r="I9416">
        <v>38</v>
      </c>
      <c r="J9416">
        <v>1</v>
      </c>
      <c r="K9416">
        <v>217.64</v>
      </c>
      <c r="L9416" t="str">
        <f t="shared" si="882"/>
        <v/>
      </c>
      <c r="M9416">
        <v>1</v>
      </c>
      <c r="N9416" t="str">
        <f t="shared" si="883"/>
        <v/>
      </c>
      <c r="O9416">
        <v>43</v>
      </c>
      <c r="P9416" s="11">
        <v>0</v>
      </c>
      <c r="Q9416" s="11">
        <v>2.6315789473684199E-2</v>
      </c>
      <c r="R9416" s="12">
        <v>217.64</v>
      </c>
      <c r="S9416" t="s">
        <v>22</v>
      </c>
      <c r="T9416">
        <v>0</v>
      </c>
      <c r="U9416">
        <f t="shared" si="884"/>
        <v>3</v>
      </c>
      <c r="V9416">
        <f t="shared" si="885"/>
        <v>1</v>
      </c>
      <c r="W9416">
        <f t="shared" si="886"/>
        <v>3</v>
      </c>
      <c r="X9416" t="str">
        <f t="shared" si="887"/>
        <v>313</v>
      </c>
      <c r="Y9416" t="str">
        <f>IF(Table1[[#This Row],[RFM_Score]]="555","Champion", IF(AND(J9416&gt;=4,V9416&gt;=4),"Loyal", IF(U9416&lt;=2,"At Risk", IF(W9416&gt;=4,"Potential Loyalist","Others"))))</f>
        <v>Others</v>
      </c>
    </row>
    <row r="9417" spans="1:25">
      <c r="A9417" t="s">
        <v>3533</v>
      </c>
      <c r="B9417">
        <v>44</v>
      </c>
      <c r="C9417" t="s">
        <v>24</v>
      </c>
      <c r="D9417" t="s">
        <v>49</v>
      </c>
      <c r="E9417" s="6" t="s">
        <v>21487</v>
      </c>
      <c r="F9417" t="s">
        <v>26</v>
      </c>
      <c r="G9417">
        <v>1</v>
      </c>
      <c r="H9417">
        <v>1</v>
      </c>
      <c r="I9417">
        <v>44</v>
      </c>
      <c r="J9417">
        <v>2</v>
      </c>
      <c r="K9417">
        <v>217.55</v>
      </c>
      <c r="L9417" t="str">
        <f t="shared" si="882"/>
        <v/>
      </c>
      <c r="M9417">
        <v>1</v>
      </c>
      <c r="N9417" t="str">
        <f t="shared" si="883"/>
        <v/>
      </c>
      <c r="O9417">
        <v>15</v>
      </c>
      <c r="P9417" s="11">
        <v>1</v>
      </c>
      <c r="Q9417" s="11">
        <v>4.54545454545454E-2</v>
      </c>
      <c r="R9417" s="12">
        <v>217.55</v>
      </c>
      <c r="S9417" t="s">
        <v>22</v>
      </c>
      <c r="T9417">
        <v>0</v>
      </c>
      <c r="U9417">
        <f t="shared" si="884"/>
        <v>5</v>
      </c>
      <c r="V9417">
        <f t="shared" si="885"/>
        <v>1</v>
      </c>
      <c r="W9417">
        <f t="shared" si="886"/>
        <v>3</v>
      </c>
      <c r="X9417" t="str">
        <f t="shared" si="887"/>
        <v>513</v>
      </c>
      <c r="Y9417" t="str">
        <f>IF(Table1[[#This Row],[RFM_Score]]="555","Champion", IF(AND(J9417&gt;=4,V9417&gt;=4),"Loyal", IF(U9417&lt;=2,"At Risk", IF(W9417&gt;=4,"Potential Loyalist","Others"))))</f>
        <v>Others</v>
      </c>
    </row>
    <row r="9418" spans="1:25">
      <c r="A9418" t="s">
        <v>828</v>
      </c>
      <c r="B9418">
        <v>37</v>
      </c>
      <c r="C9418" t="s">
        <v>24</v>
      </c>
      <c r="D9418" t="s">
        <v>25</v>
      </c>
      <c r="E9418" s="6" t="s">
        <v>21488</v>
      </c>
      <c r="F9418" t="s">
        <v>21</v>
      </c>
      <c r="G9418">
        <v>0</v>
      </c>
      <c r="H9418">
        <v>0</v>
      </c>
      <c r="I9418">
        <v>38</v>
      </c>
      <c r="J9418">
        <v>2</v>
      </c>
      <c r="K9418">
        <v>217.19</v>
      </c>
      <c r="L9418" t="str">
        <f t="shared" si="882"/>
        <v/>
      </c>
      <c r="M9418">
        <v>1</v>
      </c>
      <c r="N9418" t="str">
        <f t="shared" si="883"/>
        <v/>
      </c>
      <c r="O9418">
        <v>32</v>
      </c>
      <c r="P9418" s="11">
        <v>0</v>
      </c>
      <c r="Q9418" s="11">
        <v>5.2631578947368397E-2</v>
      </c>
      <c r="R9418" s="12">
        <v>217.19</v>
      </c>
      <c r="S9418" t="s">
        <v>22</v>
      </c>
      <c r="T9418">
        <v>0</v>
      </c>
      <c r="U9418">
        <f t="shared" si="884"/>
        <v>4</v>
      </c>
      <c r="V9418">
        <f t="shared" si="885"/>
        <v>1</v>
      </c>
      <c r="W9418">
        <f t="shared" si="886"/>
        <v>3</v>
      </c>
      <c r="X9418" t="str">
        <f t="shared" si="887"/>
        <v>413</v>
      </c>
      <c r="Y9418" t="str">
        <f>IF(Table1[[#This Row],[RFM_Score]]="555","Champion", IF(AND(J9418&gt;=4,V9418&gt;=4),"Loyal", IF(U9418&lt;=2,"At Risk", IF(W9418&gt;=4,"Potential Loyalist","Others"))))</f>
        <v>Others</v>
      </c>
    </row>
    <row r="9419" spans="1:25">
      <c r="A9419" t="s">
        <v>2857</v>
      </c>
      <c r="B9419">
        <v>31</v>
      </c>
      <c r="C9419" t="s">
        <v>24</v>
      </c>
      <c r="D9419" t="s">
        <v>46</v>
      </c>
      <c r="E9419" s="6" t="s">
        <v>21489</v>
      </c>
      <c r="F9419" t="s">
        <v>21</v>
      </c>
      <c r="G9419">
        <v>5</v>
      </c>
      <c r="H9419">
        <v>1</v>
      </c>
      <c r="I9419">
        <v>59</v>
      </c>
      <c r="J9419">
        <v>3</v>
      </c>
      <c r="K9419">
        <v>216.99</v>
      </c>
      <c r="L9419" t="str">
        <f t="shared" si="882"/>
        <v/>
      </c>
      <c r="M9419">
        <v>1</v>
      </c>
      <c r="N9419" t="str">
        <f t="shared" si="883"/>
        <v/>
      </c>
      <c r="O9419">
        <v>15</v>
      </c>
      <c r="P9419" s="11">
        <v>0.2</v>
      </c>
      <c r="Q9419" s="11">
        <v>5.0847457627118599E-2</v>
      </c>
      <c r="R9419" s="12">
        <v>216.99</v>
      </c>
      <c r="S9419" t="s">
        <v>22</v>
      </c>
      <c r="T9419">
        <v>0</v>
      </c>
      <c r="U9419">
        <f t="shared" si="884"/>
        <v>5</v>
      </c>
      <c r="V9419">
        <f t="shared" si="885"/>
        <v>1</v>
      </c>
      <c r="W9419">
        <f t="shared" si="886"/>
        <v>3</v>
      </c>
      <c r="X9419" t="str">
        <f t="shared" si="887"/>
        <v>513</v>
      </c>
      <c r="Y9419" t="str">
        <f>IF(Table1[[#This Row],[RFM_Score]]="555","Champion", IF(AND(J9419&gt;=4,V9419&gt;=4),"Loyal", IF(U9419&lt;=2,"At Risk", IF(W9419&gt;=4,"Potential Loyalist","Others"))))</f>
        <v>Others</v>
      </c>
    </row>
    <row r="9420" spans="1:25">
      <c r="A9420" t="s">
        <v>9946</v>
      </c>
      <c r="B9420">
        <v>51</v>
      </c>
      <c r="C9420" t="s">
        <v>19</v>
      </c>
      <c r="D9420" t="s">
        <v>20</v>
      </c>
      <c r="E9420" s="6" t="s">
        <v>21490</v>
      </c>
      <c r="F9420" t="s">
        <v>60</v>
      </c>
      <c r="G9420">
        <v>0</v>
      </c>
      <c r="H9420">
        <v>0</v>
      </c>
      <c r="I9420">
        <v>59</v>
      </c>
      <c r="J9420">
        <v>3</v>
      </c>
      <c r="K9420">
        <v>216.86</v>
      </c>
      <c r="L9420" t="str">
        <f t="shared" si="882"/>
        <v/>
      </c>
      <c r="M9420">
        <v>1</v>
      </c>
      <c r="N9420" t="str">
        <f t="shared" si="883"/>
        <v/>
      </c>
      <c r="O9420">
        <v>36</v>
      </c>
      <c r="P9420" s="11">
        <v>0</v>
      </c>
      <c r="Q9420" s="11">
        <v>5.0847457627118599E-2</v>
      </c>
      <c r="R9420" s="12">
        <v>216.86</v>
      </c>
      <c r="S9420" t="s">
        <v>22</v>
      </c>
      <c r="T9420">
        <v>0</v>
      </c>
      <c r="U9420">
        <f t="shared" si="884"/>
        <v>4</v>
      </c>
      <c r="V9420">
        <f t="shared" si="885"/>
        <v>1</v>
      </c>
      <c r="W9420">
        <f t="shared" si="886"/>
        <v>3</v>
      </c>
      <c r="X9420" t="str">
        <f t="shared" si="887"/>
        <v>413</v>
      </c>
      <c r="Y9420" t="str">
        <f>IF(Table1[[#This Row],[RFM_Score]]="555","Champion", IF(AND(J9420&gt;=4,V9420&gt;=4),"Loyal", IF(U9420&lt;=2,"At Risk", IF(W9420&gt;=4,"Potential Loyalist","Others"))))</f>
        <v>Others</v>
      </c>
    </row>
    <row r="9421" spans="1:25">
      <c r="A9421" t="s">
        <v>3369</v>
      </c>
      <c r="B9421">
        <v>54</v>
      </c>
      <c r="C9421" t="s">
        <v>24</v>
      </c>
      <c r="D9421" t="s">
        <v>41</v>
      </c>
      <c r="E9421" s="6" t="s">
        <v>21491</v>
      </c>
      <c r="F9421" t="s">
        <v>21</v>
      </c>
      <c r="G9421">
        <v>4</v>
      </c>
      <c r="H9421">
        <v>3</v>
      </c>
      <c r="I9421">
        <v>51</v>
      </c>
      <c r="J9421">
        <v>5</v>
      </c>
      <c r="K9421">
        <v>216.69</v>
      </c>
      <c r="L9421" t="str">
        <f t="shared" si="882"/>
        <v/>
      </c>
      <c r="M9421">
        <v>1</v>
      </c>
      <c r="N9421" t="str">
        <f t="shared" si="883"/>
        <v/>
      </c>
      <c r="O9421">
        <v>18</v>
      </c>
      <c r="P9421" s="11">
        <v>0.75</v>
      </c>
      <c r="Q9421" s="11">
        <v>9.8039215686274495E-2</v>
      </c>
      <c r="R9421" s="12">
        <v>216.69</v>
      </c>
      <c r="S9421" t="s">
        <v>22</v>
      </c>
      <c r="T9421">
        <v>0</v>
      </c>
      <c r="U9421">
        <f t="shared" si="884"/>
        <v>5</v>
      </c>
      <c r="V9421">
        <f t="shared" si="885"/>
        <v>1</v>
      </c>
      <c r="W9421">
        <f t="shared" si="886"/>
        <v>3</v>
      </c>
      <c r="X9421" t="str">
        <f t="shared" si="887"/>
        <v>513</v>
      </c>
      <c r="Y9421" t="str">
        <f>IF(Table1[[#This Row],[RFM_Score]]="555","Champion", IF(AND(J9421&gt;=4,V9421&gt;=4),"Loyal", IF(U9421&lt;=2,"At Risk", IF(W9421&gt;=4,"Potential Loyalist","Others"))))</f>
        <v>Others</v>
      </c>
    </row>
    <row r="9422" spans="1:25">
      <c r="A9422" t="s">
        <v>9561</v>
      </c>
      <c r="B9422">
        <v>23</v>
      </c>
      <c r="C9422" t="s">
        <v>19</v>
      </c>
      <c r="D9422" t="s">
        <v>29</v>
      </c>
      <c r="E9422" s="6" t="s">
        <v>21492</v>
      </c>
      <c r="F9422" t="s">
        <v>26</v>
      </c>
      <c r="G9422">
        <v>4</v>
      </c>
      <c r="H9422">
        <v>0</v>
      </c>
      <c r="I9422">
        <v>37</v>
      </c>
      <c r="J9422">
        <v>3</v>
      </c>
      <c r="K9422">
        <v>216.69</v>
      </c>
      <c r="L9422" t="str">
        <f t="shared" si="882"/>
        <v/>
      </c>
      <c r="M9422">
        <v>1</v>
      </c>
      <c r="N9422" t="str">
        <f t="shared" si="883"/>
        <v/>
      </c>
      <c r="O9422">
        <v>71</v>
      </c>
      <c r="P9422" s="11">
        <v>0</v>
      </c>
      <c r="Q9422" s="11">
        <v>8.1081081081081002E-2</v>
      </c>
      <c r="R9422" s="12">
        <v>216.69</v>
      </c>
      <c r="S9422" t="s">
        <v>22</v>
      </c>
      <c r="T9422">
        <v>1</v>
      </c>
      <c r="U9422">
        <f t="shared" si="884"/>
        <v>2</v>
      </c>
      <c r="V9422">
        <f t="shared" si="885"/>
        <v>1</v>
      </c>
      <c r="W9422">
        <f t="shared" si="886"/>
        <v>3</v>
      </c>
      <c r="X9422" t="str">
        <f t="shared" si="887"/>
        <v>213</v>
      </c>
      <c r="Y9422" t="str">
        <f>IF(Table1[[#This Row],[RFM_Score]]="555","Champion", IF(AND(J9422&gt;=4,V9422&gt;=4),"Loyal", IF(U9422&lt;=2,"At Risk", IF(W9422&gt;=4,"Potential Loyalist","Others"))))</f>
        <v>At Risk</v>
      </c>
    </row>
    <row r="9423" spans="1:25">
      <c r="A9423" t="s">
        <v>9864</v>
      </c>
      <c r="B9423">
        <v>27</v>
      </c>
      <c r="C9423" t="s">
        <v>19</v>
      </c>
      <c r="D9423" t="s">
        <v>49</v>
      </c>
      <c r="E9423" s="6" t="s">
        <v>21493</v>
      </c>
      <c r="F9423" t="s">
        <v>37</v>
      </c>
      <c r="G9423">
        <v>3</v>
      </c>
      <c r="H9423">
        <v>1</v>
      </c>
      <c r="I9423">
        <v>43</v>
      </c>
      <c r="J9423">
        <v>2</v>
      </c>
      <c r="K9423">
        <v>216.59</v>
      </c>
      <c r="L9423" t="str">
        <f t="shared" si="882"/>
        <v/>
      </c>
      <c r="M9423">
        <v>1</v>
      </c>
      <c r="N9423" t="str">
        <f t="shared" si="883"/>
        <v/>
      </c>
      <c r="O9423">
        <v>20</v>
      </c>
      <c r="P9423" s="11">
        <v>0.33333333333333298</v>
      </c>
      <c r="Q9423" s="11">
        <v>4.6511627906976702E-2</v>
      </c>
      <c r="R9423" s="12">
        <v>216.59</v>
      </c>
      <c r="S9423" t="s">
        <v>22</v>
      </c>
      <c r="T9423">
        <v>0</v>
      </c>
      <c r="U9423">
        <f t="shared" si="884"/>
        <v>5</v>
      </c>
      <c r="V9423">
        <f t="shared" si="885"/>
        <v>1</v>
      </c>
      <c r="W9423">
        <f t="shared" si="886"/>
        <v>3</v>
      </c>
      <c r="X9423" t="str">
        <f t="shared" si="887"/>
        <v>513</v>
      </c>
      <c r="Y9423" t="str">
        <f>IF(Table1[[#This Row],[RFM_Score]]="555","Champion", IF(AND(J9423&gt;=4,V9423&gt;=4),"Loyal", IF(U9423&lt;=2,"At Risk", IF(W9423&gt;=4,"Potential Loyalist","Others"))))</f>
        <v>Others</v>
      </c>
    </row>
    <row r="9424" spans="1:25">
      <c r="A9424" t="s">
        <v>6356</v>
      </c>
      <c r="B9424">
        <v>33</v>
      </c>
      <c r="C9424" t="s">
        <v>19</v>
      </c>
      <c r="D9424" t="s">
        <v>25</v>
      </c>
      <c r="E9424" s="6" t="s">
        <v>21494</v>
      </c>
      <c r="F9424" t="s">
        <v>60</v>
      </c>
      <c r="G9424">
        <v>2</v>
      </c>
      <c r="H9424">
        <v>1</v>
      </c>
      <c r="I9424">
        <v>49</v>
      </c>
      <c r="J9424">
        <v>2</v>
      </c>
      <c r="K9424">
        <v>215.98</v>
      </c>
      <c r="L9424" t="str">
        <f t="shared" si="882"/>
        <v/>
      </c>
      <c r="M9424">
        <v>1</v>
      </c>
      <c r="N9424" t="str">
        <f t="shared" si="883"/>
        <v/>
      </c>
      <c r="O9424">
        <v>40</v>
      </c>
      <c r="P9424" s="11">
        <v>0.5</v>
      </c>
      <c r="Q9424" s="11">
        <v>4.08163265306122E-2</v>
      </c>
      <c r="R9424" s="12">
        <v>215.98</v>
      </c>
      <c r="S9424" t="s">
        <v>22</v>
      </c>
      <c r="T9424">
        <v>0</v>
      </c>
      <c r="U9424">
        <f t="shared" si="884"/>
        <v>4</v>
      </c>
      <c r="V9424">
        <f t="shared" si="885"/>
        <v>1</v>
      </c>
      <c r="W9424">
        <f t="shared" si="886"/>
        <v>3</v>
      </c>
      <c r="X9424" t="str">
        <f t="shared" si="887"/>
        <v>413</v>
      </c>
      <c r="Y9424" t="str">
        <f>IF(Table1[[#This Row],[RFM_Score]]="555","Champion", IF(AND(J9424&gt;=4,V9424&gt;=4),"Loyal", IF(U9424&lt;=2,"At Risk", IF(W9424&gt;=4,"Potential Loyalist","Others"))))</f>
        <v>Others</v>
      </c>
    </row>
    <row r="9425" spans="1:25">
      <c r="A9425" t="s">
        <v>7361</v>
      </c>
      <c r="B9425">
        <v>40</v>
      </c>
      <c r="C9425" t="s">
        <v>24</v>
      </c>
      <c r="D9425" t="s">
        <v>49</v>
      </c>
      <c r="E9425" s="6" t="s">
        <v>21495</v>
      </c>
      <c r="F9425" t="s">
        <v>60</v>
      </c>
      <c r="G9425">
        <v>1</v>
      </c>
      <c r="H9425">
        <v>0</v>
      </c>
      <c r="I9425">
        <v>49</v>
      </c>
      <c r="J9425">
        <v>2</v>
      </c>
      <c r="K9425">
        <v>215.84</v>
      </c>
      <c r="L9425" t="str">
        <f t="shared" si="882"/>
        <v/>
      </c>
      <c r="M9425">
        <v>1</v>
      </c>
      <c r="N9425" t="str">
        <f t="shared" si="883"/>
        <v/>
      </c>
      <c r="O9425">
        <v>178</v>
      </c>
      <c r="P9425" s="11">
        <v>0</v>
      </c>
      <c r="Q9425" s="11">
        <v>4.08163265306122E-2</v>
      </c>
      <c r="R9425" s="12">
        <v>215.84</v>
      </c>
      <c r="S9425" t="s">
        <v>22</v>
      </c>
      <c r="T9425">
        <v>1</v>
      </c>
      <c r="U9425">
        <f t="shared" si="884"/>
        <v>1</v>
      </c>
      <c r="V9425">
        <f t="shared" si="885"/>
        <v>1</v>
      </c>
      <c r="W9425">
        <f t="shared" si="886"/>
        <v>3</v>
      </c>
      <c r="X9425" t="str">
        <f t="shared" si="887"/>
        <v>113</v>
      </c>
      <c r="Y9425" t="str">
        <f>IF(Table1[[#This Row],[RFM_Score]]="555","Champion", IF(AND(J9425&gt;=4,V9425&gt;=4),"Loyal", IF(U9425&lt;=2,"At Risk", IF(W9425&gt;=4,"Potential Loyalist","Others"))))</f>
        <v>At Risk</v>
      </c>
    </row>
    <row r="9426" spans="1:25">
      <c r="A9426" t="s">
        <v>5261</v>
      </c>
      <c r="B9426">
        <v>70</v>
      </c>
      <c r="C9426" t="s">
        <v>24</v>
      </c>
      <c r="D9426" t="s">
        <v>49</v>
      </c>
      <c r="E9426" s="6" t="s">
        <v>21496</v>
      </c>
      <c r="F9426" t="s">
        <v>21</v>
      </c>
      <c r="G9426">
        <v>2</v>
      </c>
      <c r="H9426">
        <v>1</v>
      </c>
      <c r="I9426">
        <v>52</v>
      </c>
      <c r="J9426">
        <v>4</v>
      </c>
      <c r="K9426">
        <v>215.79</v>
      </c>
      <c r="L9426" t="str">
        <f t="shared" si="882"/>
        <v/>
      </c>
      <c r="M9426">
        <v>1</v>
      </c>
      <c r="N9426" t="str">
        <f t="shared" si="883"/>
        <v/>
      </c>
      <c r="O9426">
        <v>7</v>
      </c>
      <c r="P9426" s="11">
        <v>0.5</v>
      </c>
      <c r="Q9426" s="11">
        <v>7.69230769230769E-2</v>
      </c>
      <c r="R9426" s="12">
        <v>215.79</v>
      </c>
      <c r="S9426" t="s">
        <v>22</v>
      </c>
      <c r="T9426">
        <v>0</v>
      </c>
      <c r="U9426">
        <f t="shared" si="884"/>
        <v>5</v>
      </c>
      <c r="V9426">
        <f t="shared" si="885"/>
        <v>1</v>
      </c>
      <c r="W9426">
        <f t="shared" si="886"/>
        <v>3</v>
      </c>
      <c r="X9426" t="str">
        <f t="shared" si="887"/>
        <v>513</v>
      </c>
      <c r="Y9426" t="str">
        <f>IF(Table1[[#This Row],[RFM_Score]]="555","Champion", IF(AND(J9426&gt;=4,V9426&gt;=4),"Loyal", IF(U9426&lt;=2,"At Risk", IF(W9426&gt;=4,"Potential Loyalist","Others"))))</f>
        <v>Others</v>
      </c>
    </row>
    <row r="9427" spans="1:25">
      <c r="A9427" t="s">
        <v>1735</v>
      </c>
      <c r="B9427">
        <v>41</v>
      </c>
      <c r="C9427" t="s">
        <v>19</v>
      </c>
      <c r="D9427" t="s">
        <v>49</v>
      </c>
      <c r="E9427" s="6" t="s">
        <v>21497</v>
      </c>
      <c r="F9427" t="s">
        <v>30</v>
      </c>
      <c r="G9427">
        <v>1</v>
      </c>
      <c r="H9427">
        <v>0</v>
      </c>
      <c r="I9427">
        <v>58</v>
      </c>
      <c r="J9427">
        <v>1</v>
      </c>
      <c r="K9427">
        <v>215.12</v>
      </c>
      <c r="L9427" t="str">
        <f t="shared" si="882"/>
        <v/>
      </c>
      <c r="M9427">
        <v>1</v>
      </c>
      <c r="N9427" t="str">
        <f t="shared" si="883"/>
        <v/>
      </c>
      <c r="O9427">
        <v>18</v>
      </c>
      <c r="P9427" s="11">
        <v>0</v>
      </c>
      <c r="Q9427" s="11">
        <v>1.72413793103448E-2</v>
      </c>
      <c r="R9427" s="12">
        <v>215.12</v>
      </c>
      <c r="S9427" t="s">
        <v>22</v>
      </c>
      <c r="T9427">
        <v>0</v>
      </c>
      <c r="U9427">
        <f t="shared" si="884"/>
        <v>5</v>
      </c>
      <c r="V9427">
        <f t="shared" si="885"/>
        <v>1</v>
      </c>
      <c r="W9427">
        <f t="shared" si="886"/>
        <v>3</v>
      </c>
      <c r="X9427" t="str">
        <f t="shared" si="887"/>
        <v>513</v>
      </c>
      <c r="Y9427" t="str">
        <f>IF(Table1[[#This Row],[RFM_Score]]="555","Champion", IF(AND(J9427&gt;=4,V9427&gt;=4),"Loyal", IF(U9427&lt;=2,"At Risk", IF(W9427&gt;=4,"Potential Loyalist","Others"))))</f>
        <v>Others</v>
      </c>
    </row>
    <row r="9428" spans="1:25">
      <c r="A9428" t="s">
        <v>315</v>
      </c>
      <c r="B9428">
        <v>35</v>
      </c>
      <c r="C9428" t="s">
        <v>19</v>
      </c>
      <c r="D9428" t="s">
        <v>25</v>
      </c>
      <c r="E9428" s="6" t="s">
        <v>21498</v>
      </c>
      <c r="F9428" t="s">
        <v>30</v>
      </c>
      <c r="G9428">
        <v>4</v>
      </c>
      <c r="H9428">
        <v>2</v>
      </c>
      <c r="I9428">
        <v>53</v>
      </c>
      <c r="J9428">
        <v>4</v>
      </c>
      <c r="K9428">
        <v>215.1</v>
      </c>
      <c r="L9428" t="str">
        <f t="shared" si="882"/>
        <v/>
      </c>
      <c r="M9428">
        <v>1</v>
      </c>
      <c r="N9428" t="str">
        <f t="shared" si="883"/>
        <v/>
      </c>
      <c r="O9428">
        <v>61</v>
      </c>
      <c r="P9428" s="11">
        <v>0.5</v>
      </c>
      <c r="Q9428" s="11">
        <v>7.5471698113207503E-2</v>
      </c>
      <c r="R9428" s="12">
        <v>215.1</v>
      </c>
      <c r="S9428" t="s">
        <v>22</v>
      </c>
      <c r="T9428">
        <v>0</v>
      </c>
      <c r="U9428">
        <f t="shared" si="884"/>
        <v>3</v>
      </c>
      <c r="V9428">
        <f t="shared" si="885"/>
        <v>1</v>
      </c>
      <c r="W9428">
        <f t="shared" si="886"/>
        <v>3</v>
      </c>
      <c r="X9428" t="str">
        <f t="shared" si="887"/>
        <v>313</v>
      </c>
      <c r="Y9428" t="str">
        <f>IF(Table1[[#This Row],[RFM_Score]]="555","Champion", IF(AND(J9428&gt;=4,V9428&gt;=4),"Loyal", IF(U9428&lt;=2,"At Risk", IF(W9428&gt;=4,"Potential Loyalist","Others"))))</f>
        <v>Others</v>
      </c>
    </row>
    <row r="9429" spans="1:25">
      <c r="A9429" t="s">
        <v>165</v>
      </c>
      <c r="B9429">
        <v>36</v>
      </c>
      <c r="C9429" t="s">
        <v>24</v>
      </c>
      <c r="D9429" t="s">
        <v>20</v>
      </c>
      <c r="E9429" s="6" t="s">
        <v>21499</v>
      </c>
      <c r="F9429" t="s">
        <v>21</v>
      </c>
      <c r="G9429">
        <v>1</v>
      </c>
      <c r="H9429">
        <v>0</v>
      </c>
      <c r="I9429">
        <v>62</v>
      </c>
      <c r="J9429">
        <v>1</v>
      </c>
      <c r="K9429">
        <v>214.06</v>
      </c>
      <c r="L9429" t="str">
        <f t="shared" si="882"/>
        <v/>
      </c>
      <c r="M9429">
        <v>1</v>
      </c>
      <c r="N9429" t="str">
        <f t="shared" si="883"/>
        <v/>
      </c>
      <c r="O9429">
        <v>41</v>
      </c>
      <c r="P9429" s="11">
        <v>0</v>
      </c>
      <c r="Q9429" s="11">
        <v>1.6129032258064498E-2</v>
      </c>
      <c r="R9429" s="12">
        <v>214.06</v>
      </c>
      <c r="S9429" t="s">
        <v>22</v>
      </c>
      <c r="T9429">
        <v>0</v>
      </c>
      <c r="U9429">
        <f t="shared" si="884"/>
        <v>3</v>
      </c>
      <c r="V9429">
        <f t="shared" si="885"/>
        <v>1</v>
      </c>
      <c r="W9429">
        <f t="shared" si="886"/>
        <v>3</v>
      </c>
      <c r="X9429" t="str">
        <f t="shared" si="887"/>
        <v>313</v>
      </c>
      <c r="Y9429" t="str">
        <f>IF(Table1[[#This Row],[RFM_Score]]="555","Champion", IF(AND(J9429&gt;=4,V9429&gt;=4),"Loyal", IF(U9429&lt;=2,"At Risk", IF(W9429&gt;=4,"Potential Loyalist","Others"))))</f>
        <v>Others</v>
      </c>
    </row>
    <row r="9430" spans="1:25">
      <c r="A9430" t="s">
        <v>11787</v>
      </c>
      <c r="B9430">
        <v>42</v>
      </c>
      <c r="C9430" t="s">
        <v>24</v>
      </c>
      <c r="D9430" t="s">
        <v>25</v>
      </c>
      <c r="E9430" s="6" t="s">
        <v>21500</v>
      </c>
      <c r="F9430" t="s">
        <v>30</v>
      </c>
      <c r="G9430">
        <v>1</v>
      </c>
      <c r="H9430">
        <v>0</v>
      </c>
      <c r="I9430">
        <v>46</v>
      </c>
      <c r="J9430">
        <v>6</v>
      </c>
      <c r="K9430">
        <v>213.89</v>
      </c>
      <c r="L9430" t="str">
        <f t="shared" si="882"/>
        <v/>
      </c>
      <c r="M9430">
        <v>1</v>
      </c>
      <c r="N9430" t="str">
        <f t="shared" si="883"/>
        <v/>
      </c>
      <c r="O9430">
        <v>41</v>
      </c>
      <c r="P9430" s="11">
        <v>0</v>
      </c>
      <c r="Q9430" s="11">
        <v>0.13043478260869501</v>
      </c>
      <c r="R9430" s="12">
        <v>213.89</v>
      </c>
      <c r="S9430" t="s">
        <v>22</v>
      </c>
      <c r="T9430">
        <v>0</v>
      </c>
      <c r="U9430">
        <f t="shared" si="884"/>
        <v>3</v>
      </c>
      <c r="V9430">
        <f t="shared" si="885"/>
        <v>1</v>
      </c>
      <c r="W9430">
        <f t="shared" si="886"/>
        <v>3</v>
      </c>
      <c r="X9430" t="str">
        <f t="shared" si="887"/>
        <v>313</v>
      </c>
      <c r="Y9430" t="str">
        <f>IF(Table1[[#This Row],[RFM_Score]]="555","Champion", IF(AND(J9430&gt;=4,V9430&gt;=4),"Loyal", IF(U9430&lt;=2,"At Risk", IF(W9430&gt;=4,"Potential Loyalist","Others"))))</f>
        <v>Others</v>
      </c>
    </row>
    <row r="9431" spans="1:25">
      <c r="A9431" t="s">
        <v>10833</v>
      </c>
      <c r="B9431">
        <v>18</v>
      </c>
      <c r="C9431" t="s">
        <v>24</v>
      </c>
      <c r="D9431" t="s">
        <v>25</v>
      </c>
      <c r="E9431" s="6" t="s">
        <v>21501</v>
      </c>
      <c r="F9431" t="s">
        <v>62</v>
      </c>
      <c r="G9431">
        <v>3</v>
      </c>
      <c r="H9431">
        <v>1</v>
      </c>
      <c r="I9431">
        <v>46</v>
      </c>
      <c r="J9431">
        <v>4</v>
      </c>
      <c r="K9431">
        <v>213.71</v>
      </c>
      <c r="L9431" t="str">
        <f t="shared" si="882"/>
        <v/>
      </c>
      <c r="M9431">
        <v>1</v>
      </c>
      <c r="N9431" t="str">
        <f t="shared" si="883"/>
        <v/>
      </c>
      <c r="O9431">
        <v>37</v>
      </c>
      <c r="P9431" s="11">
        <v>0.33333333333333298</v>
      </c>
      <c r="Q9431" s="11">
        <v>8.6956521739130405E-2</v>
      </c>
      <c r="R9431" s="12">
        <v>213.71</v>
      </c>
      <c r="S9431" t="s">
        <v>22</v>
      </c>
      <c r="T9431">
        <v>0</v>
      </c>
      <c r="U9431">
        <f t="shared" si="884"/>
        <v>4</v>
      </c>
      <c r="V9431">
        <f t="shared" si="885"/>
        <v>1</v>
      </c>
      <c r="W9431">
        <f t="shared" si="886"/>
        <v>3</v>
      </c>
      <c r="X9431" t="str">
        <f t="shared" si="887"/>
        <v>413</v>
      </c>
      <c r="Y9431" t="str">
        <f>IF(Table1[[#This Row],[RFM_Score]]="555","Champion", IF(AND(J9431&gt;=4,V9431&gt;=4),"Loyal", IF(U9431&lt;=2,"At Risk", IF(W9431&gt;=4,"Potential Loyalist","Others"))))</f>
        <v>Others</v>
      </c>
    </row>
    <row r="9432" spans="1:25">
      <c r="A9432" t="s">
        <v>900</v>
      </c>
      <c r="B9432">
        <v>56</v>
      </c>
      <c r="C9432" t="s">
        <v>24</v>
      </c>
      <c r="D9432" t="s">
        <v>25</v>
      </c>
      <c r="E9432" s="6" t="s">
        <v>21502</v>
      </c>
      <c r="F9432" t="s">
        <v>37</v>
      </c>
      <c r="G9432">
        <v>6</v>
      </c>
      <c r="H9432">
        <v>2</v>
      </c>
      <c r="I9432">
        <v>57</v>
      </c>
      <c r="J9432">
        <v>0</v>
      </c>
      <c r="K9432">
        <v>213.55</v>
      </c>
      <c r="L9432" t="str">
        <f t="shared" si="882"/>
        <v/>
      </c>
      <c r="M9432">
        <v>1</v>
      </c>
      <c r="N9432" t="str">
        <f t="shared" si="883"/>
        <v/>
      </c>
      <c r="O9432">
        <v>15</v>
      </c>
      <c r="P9432" s="11">
        <v>0.33333333333333298</v>
      </c>
      <c r="Q9432" s="11">
        <v>0</v>
      </c>
      <c r="R9432" s="12">
        <v>213.55</v>
      </c>
      <c r="S9432" t="s">
        <v>22</v>
      </c>
      <c r="T9432">
        <v>0</v>
      </c>
      <c r="U9432">
        <f t="shared" si="884"/>
        <v>5</v>
      </c>
      <c r="V9432">
        <f t="shared" si="885"/>
        <v>1</v>
      </c>
      <c r="W9432">
        <f t="shared" si="886"/>
        <v>3</v>
      </c>
      <c r="X9432" t="str">
        <f t="shared" si="887"/>
        <v>513</v>
      </c>
      <c r="Y9432" t="str">
        <f>IF(Table1[[#This Row],[RFM_Score]]="555","Champion", IF(AND(J9432&gt;=4,V9432&gt;=4),"Loyal", IF(U9432&lt;=2,"At Risk", IF(W9432&gt;=4,"Potential Loyalist","Others"))))</f>
        <v>Others</v>
      </c>
    </row>
    <row r="9433" spans="1:25">
      <c r="A9433" t="s">
        <v>4110</v>
      </c>
      <c r="B9433">
        <v>33</v>
      </c>
      <c r="C9433" t="s">
        <v>24</v>
      </c>
      <c r="D9433" t="s">
        <v>29</v>
      </c>
      <c r="E9433" s="6" t="s">
        <v>21503</v>
      </c>
      <c r="F9433" t="s">
        <v>21</v>
      </c>
      <c r="G9433">
        <v>2</v>
      </c>
      <c r="H9433">
        <v>0</v>
      </c>
      <c r="I9433">
        <v>45</v>
      </c>
      <c r="J9433">
        <v>4</v>
      </c>
      <c r="K9433">
        <v>213.31</v>
      </c>
      <c r="L9433" t="str">
        <f t="shared" si="882"/>
        <v/>
      </c>
      <c r="M9433">
        <v>1</v>
      </c>
      <c r="N9433" t="str">
        <f t="shared" si="883"/>
        <v/>
      </c>
      <c r="O9433">
        <v>88</v>
      </c>
      <c r="P9433" s="11">
        <v>0</v>
      </c>
      <c r="Q9433" s="11">
        <v>8.8888888888888795E-2</v>
      </c>
      <c r="R9433" s="12">
        <v>213.31</v>
      </c>
      <c r="S9433" t="s">
        <v>22</v>
      </c>
      <c r="T9433">
        <v>0</v>
      </c>
      <c r="U9433">
        <f t="shared" si="884"/>
        <v>2</v>
      </c>
      <c r="V9433">
        <f t="shared" si="885"/>
        <v>1</v>
      </c>
      <c r="W9433">
        <f t="shared" si="886"/>
        <v>3</v>
      </c>
      <c r="X9433" t="str">
        <f t="shared" si="887"/>
        <v>213</v>
      </c>
      <c r="Y9433" t="str">
        <f>IF(Table1[[#This Row],[RFM_Score]]="555","Champion", IF(AND(J9433&gt;=4,V9433&gt;=4),"Loyal", IF(U9433&lt;=2,"At Risk", IF(W9433&gt;=4,"Potential Loyalist","Others"))))</f>
        <v>At Risk</v>
      </c>
    </row>
    <row r="9434" spans="1:25">
      <c r="A9434" t="s">
        <v>3215</v>
      </c>
      <c r="B9434">
        <v>46</v>
      </c>
      <c r="C9434" t="s">
        <v>24</v>
      </c>
      <c r="D9434" t="s">
        <v>25</v>
      </c>
      <c r="E9434" s="6" t="s">
        <v>21504</v>
      </c>
      <c r="F9434" t="s">
        <v>60</v>
      </c>
      <c r="G9434">
        <v>6</v>
      </c>
      <c r="H9434">
        <v>4</v>
      </c>
      <c r="I9434">
        <v>46</v>
      </c>
      <c r="J9434">
        <v>2</v>
      </c>
      <c r="K9434">
        <v>213.07</v>
      </c>
      <c r="L9434" t="str">
        <f t="shared" si="882"/>
        <v/>
      </c>
      <c r="M9434">
        <v>1</v>
      </c>
      <c r="N9434" t="str">
        <f t="shared" si="883"/>
        <v/>
      </c>
      <c r="O9434">
        <v>18</v>
      </c>
      <c r="P9434" s="11">
        <v>0.66666666666666596</v>
      </c>
      <c r="Q9434" s="11">
        <v>4.3478260869565202E-2</v>
      </c>
      <c r="R9434" s="12">
        <v>213.07</v>
      </c>
      <c r="S9434" t="s">
        <v>22</v>
      </c>
      <c r="T9434">
        <v>0</v>
      </c>
      <c r="U9434">
        <f t="shared" si="884"/>
        <v>5</v>
      </c>
      <c r="V9434">
        <f t="shared" si="885"/>
        <v>1</v>
      </c>
      <c r="W9434">
        <f t="shared" si="886"/>
        <v>3</v>
      </c>
      <c r="X9434" t="str">
        <f t="shared" si="887"/>
        <v>513</v>
      </c>
      <c r="Y9434" t="str">
        <f>IF(Table1[[#This Row],[RFM_Score]]="555","Champion", IF(AND(J9434&gt;=4,V9434&gt;=4),"Loyal", IF(U9434&lt;=2,"At Risk", IF(W9434&gt;=4,"Potential Loyalist","Others"))))</f>
        <v>Others</v>
      </c>
    </row>
    <row r="9435" spans="1:25">
      <c r="A9435" t="s">
        <v>803</v>
      </c>
      <c r="B9435">
        <v>34</v>
      </c>
      <c r="C9435" t="s">
        <v>19</v>
      </c>
      <c r="D9435" t="s">
        <v>41</v>
      </c>
      <c r="E9435" s="6" t="s">
        <v>21505</v>
      </c>
      <c r="F9435" t="s">
        <v>26</v>
      </c>
      <c r="G9435">
        <v>2</v>
      </c>
      <c r="H9435">
        <v>0</v>
      </c>
      <c r="I9435">
        <v>44</v>
      </c>
      <c r="J9435">
        <v>3</v>
      </c>
      <c r="K9435">
        <v>213.03</v>
      </c>
      <c r="L9435" t="str">
        <f t="shared" si="882"/>
        <v/>
      </c>
      <c r="M9435">
        <v>1</v>
      </c>
      <c r="N9435" t="str">
        <f t="shared" si="883"/>
        <v/>
      </c>
      <c r="O9435">
        <v>0</v>
      </c>
      <c r="P9435" s="11">
        <v>0</v>
      </c>
      <c r="Q9435" s="11">
        <v>6.8181818181818094E-2</v>
      </c>
      <c r="R9435" s="12">
        <v>213.03</v>
      </c>
      <c r="S9435" t="s">
        <v>22</v>
      </c>
      <c r="T9435">
        <v>1</v>
      </c>
      <c r="U9435">
        <f t="shared" si="884"/>
        <v>5</v>
      </c>
      <c r="V9435">
        <f t="shared" si="885"/>
        <v>1</v>
      </c>
      <c r="W9435">
        <f t="shared" si="886"/>
        <v>3</v>
      </c>
      <c r="X9435" t="str">
        <f t="shared" si="887"/>
        <v>513</v>
      </c>
      <c r="Y9435" t="str">
        <f>IF(Table1[[#This Row],[RFM_Score]]="555","Champion", IF(AND(J9435&gt;=4,V9435&gt;=4),"Loyal", IF(U9435&lt;=2,"At Risk", IF(W9435&gt;=4,"Potential Loyalist","Others"))))</f>
        <v>Others</v>
      </c>
    </row>
    <row r="9436" spans="1:25">
      <c r="A9436" t="s">
        <v>2318</v>
      </c>
      <c r="B9436">
        <v>26</v>
      </c>
      <c r="C9436" t="s">
        <v>24</v>
      </c>
      <c r="D9436" t="s">
        <v>25</v>
      </c>
      <c r="E9436" s="6" t="s">
        <v>21506</v>
      </c>
      <c r="F9436" t="s">
        <v>26</v>
      </c>
      <c r="G9436">
        <v>2</v>
      </c>
      <c r="H9436">
        <v>1</v>
      </c>
      <c r="I9436">
        <v>55</v>
      </c>
      <c r="J9436">
        <v>3</v>
      </c>
      <c r="K9436">
        <v>213.01</v>
      </c>
      <c r="L9436" t="str">
        <f t="shared" si="882"/>
        <v/>
      </c>
      <c r="M9436">
        <v>1</v>
      </c>
      <c r="N9436" t="str">
        <f t="shared" si="883"/>
        <v/>
      </c>
      <c r="O9436">
        <v>15</v>
      </c>
      <c r="P9436" s="11">
        <v>0.5</v>
      </c>
      <c r="Q9436" s="11">
        <v>5.4545454545454501E-2</v>
      </c>
      <c r="R9436" s="12">
        <v>213.01</v>
      </c>
      <c r="S9436" t="s">
        <v>22</v>
      </c>
      <c r="T9436">
        <v>0</v>
      </c>
      <c r="U9436">
        <f t="shared" si="884"/>
        <v>5</v>
      </c>
      <c r="V9436">
        <f t="shared" si="885"/>
        <v>1</v>
      </c>
      <c r="W9436">
        <f t="shared" si="886"/>
        <v>3</v>
      </c>
      <c r="X9436" t="str">
        <f t="shared" si="887"/>
        <v>513</v>
      </c>
      <c r="Y9436" t="str">
        <f>IF(Table1[[#This Row],[RFM_Score]]="555","Champion", IF(AND(J9436&gt;=4,V9436&gt;=4),"Loyal", IF(U9436&lt;=2,"At Risk", IF(W9436&gt;=4,"Potential Loyalist","Others"))))</f>
        <v>Others</v>
      </c>
    </row>
    <row r="9437" spans="1:25">
      <c r="A9437" t="s">
        <v>10741</v>
      </c>
      <c r="B9437">
        <v>42</v>
      </c>
      <c r="C9437" t="s">
        <v>19</v>
      </c>
      <c r="D9437" t="s">
        <v>25</v>
      </c>
      <c r="E9437" s="6" t="s">
        <v>21507</v>
      </c>
      <c r="F9437" t="s">
        <v>60</v>
      </c>
      <c r="G9437">
        <v>6</v>
      </c>
      <c r="H9437">
        <v>3</v>
      </c>
      <c r="I9437">
        <v>58</v>
      </c>
      <c r="J9437">
        <v>2</v>
      </c>
      <c r="K9437">
        <v>212.38</v>
      </c>
      <c r="L9437" t="str">
        <f t="shared" si="882"/>
        <v/>
      </c>
      <c r="M9437">
        <v>1</v>
      </c>
      <c r="N9437" t="str">
        <f t="shared" si="883"/>
        <v/>
      </c>
      <c r="O9437">
        <v>18</v>
      </c>
      <c r="P9437" s="11">
        <v>0.5</v>
      </c>
      <c r="Q9437" s="11">
        <v>3.4482758620689599E-2</v>
      </c>
      <c r="R9437" s="12">
        <v>212.38</v>
      </c>
      <c r="S9437" t="s">
        <v>22</v>
      </c>
      <c r="T9437">
        <v>0</v>
      </c>
      <c r="U9437">
        <f t="shared" si="884"/>
        <v>5</v>
      </c>
      <c r="V9437">
        <f t="shared" si="885"/>
        <v>1</v>
      </c>
      <c r="W9437">
        <f t="shared" si="886"/>
        <v>3</v>
      </c>
      <c r="X9437" t="str">
        <f t="shared" si="887"/>
        <v>513</v>
      </c>
      <c r="Y9437" t="str">
        <f>IF(Table1[[#This Row],[RFM_Score]]="555","Champion", IF(AND(J9437&gt;=4,V9437&gt;=4),"Loyal", IF(U9437&lt;=2,"At Risk", IF(W9437&gt;=4,"Potential Loyalist","Others"))))</f>
        <v>Others</v>
      </c>
    </row>
    <row r="9438" spans="1:25">
      <c r="A9438" t="s">
        <v>3426</v>
      </c>
      <c r="B9438">
        <v>36</v>
      </c>
      <c r="C9438" t="s">
        <v>24</v>
      </c>
      <c r="D9438" t="s">
        <v>29</v>
      </c>
      <c r="E9438" s="6" t="s">
        <v>21508</v>
      </c>
      <c r="F9438" t="s">
        <v>60</v>
      </c>
      <c r="G9438">
        <v>2</v>
      </c>
      <c r="H9438">
        <v>0</v>
      </c>
      <c r="I9438">
        <v>46</v>
      </c>
      <c r="J9438">
        <v>5</v>
      </c>
      <c r="K9438">
        <v>212.21</v>
      </c>
      <c r="L9438" t="str">
        <f t="shared" si="882"/>
        <v/>
      </c>
      <c r="M9438">
        <v>1</v>
      </c>
      <c r="N9438" t="str">
        <f t="shared" si="883"/>
        <v/>
      </c>
      <c r="O9438">
        <v>11</v>
      </c>
      <c r="P9438" s="11">
        <v>0</v>
      </c>
      <c r="Q9438" s="11">
        <v>0.108695652173913</v>
      </c>
      <c r="R9438" s="12">
        <v>212.21</v>
      </c>
      <c r="S9438" t="s">
        <v>22</v>
      </c>
      <c r="T9438">
        <v>0</v>
      </c>
      <c r="U9438">
        <f t="shared" si="884"/>
        <v>5</v>
      </c>
      <c r="V9438">
        <f t="shared" si="885"/>
        <v>1</v>
      </c>
      <c r="W9438">
        <f t="shared" si="886"/>
        <v>3</v>
      </c>
      <c r="X9438" t="str">
        <f t="shared" si="887"/>
        <v>513</v>
      </c>
      <c r="Y9438" t="str">
        <f>IF(Table1[[#This Row],[RFM_Score]]="555","Champion", IF(AND(J9438&gt;=4,V9438&gt;=4),"Loyal", IF(U9438&lt;=2,"At Risk", IF(W9438&gt;=4,"Potential Loyalist","Others"))))</f>
        <v>Others</v>
      </c>
    </row>
    <row r="9439" spans="1:25">
      <c r="A9439" t="s">
        <v>1276</v>
      </c>
      <c r="B9439">
        <v>54</v>
      </c>
      <c r="C9439" t="s">
        <v>19</v>
      </c>
      <c r="D9439" t="s">
        <v>25</v>
      </c>
      <c r="E9439" s="6" t="s">
        <v>21509</v>
      </c>
      <c r="F9439" t="s">
        <v>62</v>
      </c>
      <c r="G9439">
        <v>2</v>
      </c>
      <c r="H9439">
        <v>0</v>
      </c>
      <c r="I9439">
        <v>59</v>
      </c>
      <c r="J9439">
        <v>1</v>
      </c>
      <c r="K9439">
        <v>212.2</v>
      </c>
      <c r="L9439" t="str">
        <f t="shared" si="882"/>
        <v/>
      </c>
      <c r="M9439">
        <v>1</v>
      </c>
      <c r="N9439" t="str">
        <f t="shared" si="883"/>
        <v/>
      </c>
      <c r="O9439">
        <v>10</v>
      </c>
      <c r="P9439" s="11">
        <v>0</v>
      </c>
      <c r="Q9439" s="11">
        <v>1.6949152542372801E-2</v>
      </c>
      <c r="R9439" s="12">
        <v>212.2</v>
      </c>
      <c r="S9439" t="s">
        <v>22</v>
      </c>
      <c r="T9439">
        <v>0</v>
      </c>
      <c r="U9439">
        <f t="shared" si="884"/>
        <v>5</v>
      </c>
      <c r="V9439">
        <f t="shared" si="885"/>
        <v>1</v>
      </c>
      <c r="W9439">
        <f t="shared" si="886"/>
        <v>3</v>
      </c>
      <c r="X9439" t="str">
        <f t="shared" si="887"/>
        <v>513</v>
      </c>
      <c r="Y9439" t="str">
        <f>IF(Table1[[#This Row],[RFM_Score]]="555","Champion", IF(AND(J9439&gt;=4,V9439&gt;=4),"Loyal", IF(U9439&lt;=2,"At Risk", IF(W9439&gt;=4,"Potential Loyalist","Others"))))</f>
        <v>Others</v>
      </c>
    </row>
    <row r="9440" spans="1:25">
      <c r="A9440" t="s">
        <v>7548</v>
      </c>
      <c r="B9440">
        <v>63</v>
      </c>
      <c r="C9440" t="s">
        <v>19</v>
      </c>
      <c r="D9440" t="s">
        <v>25</v>
      </c>
      <c r="E9440" s="6" t="s">
        <v>21510</v>
      </c>
      <c r="F9440" t="s">
        <v>30</v>
      </c>
      <c r="G9440">
        <v>1</v>
      </c>
      <c r="H9440">
        <v>0</v>
      </c>
      <c r="I9440">
        <v>47</v>
      </c>
      <c r="J9440">
        <v>0</v>
      </c>
      <c r="K9440">
        <v>212.16</v>
      </c>
      <c r="L9440" t="str">
        <f t="shared" si="882"/>
        <v/>
      </c>
      <c r="M9440">
        <v>1</v>
      </c>
      <c r="N9440" t="str">
        <f t="shared" si="883"/>
        <v/>
      </c>
      <c r="O9440">
        <v>9</v>
      </c>
      <c r="P9440" s="11">
        <v>0</v>
      </c>
      <c r="Q9440" s="11">
        <v>0</v>
      </c>
      <c r="R9440" s="12">
        <v>212.16</v>
      </c>
      <c r="S9440" t="s">
        <v>22</v>
      </c>
      <c r="T9440">
        <v>0</v>
      </c>
      <c r="U9440">
        <f t="shared" si="884"/>
        <v>5</v>
      </c>
      <c r="V9440">
        <f t="shared" si="885"/>
        <v>1</v>
      </c>
      <c r="W9440">
        <f t="shared" si="886"/>
        <v>3</v>
      </c>
      <c r="X9440" t="str">
        <f t="shared" si="887"/>
        <v>513</v>
      </c>
      <c r="Y9440" t="str">
        <f>IF(Table1[[#This Row],[RFM_Score]]="555","Champion", IF(AND(J9440&gt;=4,V9440&gt;=4),"Loyal", IF(U9440&lt;=2,"At Risk", IF(W9440&gt;=4,"Potential Loyalist","Others"))))</f>
        <v>Others</v>
      </c>
    </row>
    <row r="9441" spans="1:25">
      <c r="A9441" t="s">
        <v>5895</v>
      </c>
      <c r="B9441">
        <v>31</v>
      </c>
      <c r="C9441" t="s">
        <v>24</v>
      </c>
      <c r="D9441" t="s">
        <v>25</v>
      </c>
      <c r="E9441" s="6" t="s">
        <v>21511</v>
      </c>
      <c r="F9441" t="s">
        <v>26</v>
      </c>
      <c r="G9441">
        <v>4</v>
      </c>
      <c r="H9441">
        <v>0</v>
      </c>
      <c r="I9441">
        <v>49</v>
      </c>
      <c r="J9441">
        <v>2</v>
      </c>
      <c r="K9441">
        <v>212.06</v>
      </c>
      <c r="L9441" t="str">
        <f t="shared" si="882"/>
        <v/>
      </c>
      <c r="M9441">
        <v>1</v>
      </c>
      <c r="N9441" t="str">
        <f t="shared" si="883"/>
        <v/>
      </c>
      <c r="O9441">
        <v>14</v>
      </c>
      <c r="P9441" s="11">
        <v>0</v>
      </c>
      <c r="Q9441" s="11">
        <v>4.08163265306122E-2</v>
      </c>
      <c r="R9441" s="12">
        <v>212.06</v>
      </c>
      <c r="S9441" t="s">
        <v>22</v>
      </c>
      <c r="T9441">
        <v>0</v>
      </c>
      <c r="U9441">
        <f t="shared" si="884"/>
        <v>5</v>
      </c>
      <c r="V9441">
        <f t="shared" si="885"/>
        <v>1</v>
      </c>
      <c r="W9441">
        <f t="shared" si="886"/>
        <v>3</v>
      </c>
      <c r="X9441" t="str">
        <f t="shared" si="887"/>
        <v>513</v>
      </c>
      <c r="Y9441" t="str">
        <f>IF(Table1[[#This Row],[RFM_Score]]="555","Champion", IF(AND(J9441&gt;=4,V9441&gt;=4),"Loyal", IF(U9441&lt;=2,"At Risk", IF(W9441&gt;=4,"Potential Loyalist","Others"))))</f>
        <v>Others</v>
      </c>
    </row>
    <row r="9442" spans="1:25">
      <c r="A9442" t="s">
        <v>6039</v>
      </c>
      <c r="B9442">
        <v>23</v>
      </c>
      <c r="C9442" t="s">
        <v>19</v>
      </c>
      <c r="D9442" t="s">
        <v>41</v>
      </c>
      <c r="E9442" s="6" t="s">
        <v>21512</v>
      </c>
      <c r="F9442" t="s">
        <v>26</v>
      </c>
      <c r="G9442">
        <v>4</v>
      </c>
      <c r="H9442">
        <v>3</v>
      </c>
      <c r="I9442">
        <v>60</v>
      </c>
      <c r="J9442">
        <v>2</v>
      </c>
      <c r="K9442">
        <v>211.95</v>
      </c>
      <c r="L9442" t="str">
        <f t="shared" si="882"/>
        <v/>
      </c>
      <c r="M9442">
        <v>1</v>
      </c>
      <c r="N9442" t="str">
        <f t="shared" si="883"/>
        <v/>
      </c>
      <c r="O9442">
        <v>31</v>
      </c>
      <c r="P9442" s="11">
        <v>0.75</v>
      </c>
      <c r="Q9442" s="11">
        <v>3.3333333333333298E-2</v>
      </c>
      <c r="R9442" s="12">
        <v>211.95</v>
      </c>
      <c r="S9442" t="s">
        <v>22</v>
      </c>
      <c r="T9442">
        <v>0</v>
      </c>
      <c r="U9442">
        <f t="shared" si="884"/>
        <v>4</v>
      </c>
      <c r="V9442">
        <f t="shared" si="885"/>
        <v>1</v>
      </c>
      <c r="W9442">
        <f t="shared" si="886"/>
        <v>3</v>
      </c>
      <c r="X9442" t="str">
        <f t="shared" si="887"/>
        <v>413</v>
      </c>
      <c r="Y9442" t="str">
        <f>IF(Table1[[#This Row],[RFM_Score]]="555","Champion", IF(AND(J9442&gt;=4,V9442&gt;=4),"Loyal", IF(U9442&lt;=2,"At Risk", IF(W9442&gt;=4,"Potential Loyalist","Others"))))</f>
        <v>Others</v>
      </c>
    </row>
    <row r="9443" spans="1:25">
      <c r="A9443" t="s">
        <v>10519</v>
      </c>
      <c r="B9443">
        <v>18</v>
      </c>
      <c r="C9443" t="s">
        <v>19</v>
      </c>
      <c r="D9443" t="s">
        <v>25</v>
      </c>
      <c r="E9443" s="6" t="s">
        <v>21513</v>
      </c>
      <c r="F9443" t="s">
        <v>21</v>
      </c>
      <c r="G9443">
        <v>2</v>
      </c>
      <c r="H9443">
        <v>0</v>
      </c>
      <c r="I9443">
        <v>45</v>
      </c>
      <c r="J9443">
        <v>1</v>
      </c>
      <c r="K9443">
        <v>211.43</v>
      </c>
      <c r="L9443" t="str">
        <f t="shared" si="882"/>
        <v/>
      </c>
      <c r="M9443">
        <v>1</v>
      </c>
      <c r="N9443" t="str">
        <f t="shared" si="883"/>
        <v/>
      </c>
      <c r="O9443">
        <v>8</v>
      </c>
      <c r="P9443" s="11">
        <v>0</v>
      </c>
      <c r="Q9443" s="11">
        <v>2.2222222222222199E-2</v>
      </c>
      <c r="R9443" s="12">
        <v>211.43</v>
      </c>
      <c r="S9443" t="s">
        <v>22</v>
      </c>
      <c r="T9443">
        <v>0</v>
      </c>
      <c r="U9443">
        <f t="shared" si="884"/>
        <v>5</v>
      </c>
      <c r="V9443">
        <f t="shared" si="885"/>
        <v>1</v>
      </c>
      <c r="W9443">
        <f t="shared" si="886"/>
        <v>3</v>
      </c>
      <c r="X9443" t="str">
        <f t="shared" si="887"/>
        <v>513</v>
      </c>
      <c r="Y9443" t="str">
        <f>IF(Table1[[#This Row],[RFM_Score]]="555","Champion", IF(AND(J9443&gt;=4,V9443&gt;=4),"Loyal", IF(U9443&lt;=2,"At Risk", IF(W9443&gt;=4,"Potential Loyalist","Others"))))</f>
        <v>Others</v>
      </c>
    </row>
    <row r="9444" spans="1:25">
      <c r="A9444" t="s">
        <v>5366</v>
      </c>
      <c r="B9444">
        <v>18</v>
      </c>
      <c r="C9444" t="s">
        <v>24</v>
      </c>
      <c r="D9444" t="s">
        <v>25</v>
      </c>
      <c r="E9444" s="6" t="s">
        <v>21514</v>
      </c>
      <c r="F9444" t="s">
        <v>21</v>
      </c>
      <c r="G9444">
        <v>4</v>
      </c>
      <c r="H9444">
        <v>0</v>
      </c>
      <c r="I9444">
        <v>44</v>
      </c>
      <c r="J9444">
        <v>2</v>
      </c>
      <c r="K9444">
        <v>211.39</v>
      </c>
      <c r="L9444" t="str">
        <f t="shared" si="882"/>
        <v/>
      </c>
      <c r="M9444">
        <v>1</v>
      </c>
      <c r="N9444" t="str">
        <f t="shared" si="883"/>
        <v/>
      </c>
      <c r="O9444">
        <v>3</v>
      </c>
      <c r="P9444" s="11">
        <v>0</v>
      </c>
      <c r="Q9444" s="11">
        <v>4.54545454545454E-2</v>
      </c>
      <c r="R9444" s="12">
        <v>211.39</v>
      </c>
      <c r="S9444" t="s">
        <v>22</v>
      </c>
      <c r="T9444">
        <v>0</v>
      </c>
      <c r="U9444">
        <f t="shared" si="884"/>
        <v>5</v>
      </c>
      <c r="V9444">
        <f t="shared" si="885"/>
        <v>1</v>
      </c>
      <c r="W9444">
        <f t="shared" si="886"/>
        <v>3</v>
      </c>
      <c r="X9444" t="str">
        <f t="shared" si="887"/>
        <v>513</v>
      </c>
      <c r="Y9444" t="str">
        <f>IF(Table1[[#This Row],[RFM_Score]]="555","Champion", IF(AND(J9444&gt;=4,V9444&gt;=4),"Loyal", IF(U9444&lt;=2,"At Risk", IF(W9444&gt;=4,"Potential Loyalist","Others"))))</f>
        <v>Others</v>
      </c>
    </row>
    <row r="9445" spans="1:25">
      <c r="A9445" t="s">
        <v>8999</v>
      </c>
      <c r="B9445">
        <v>38</v>
      </c>
      <c r="C9445" t="s">
        <v>19</v>
      </c>
      <c r="D9445" t="s">
        <v>25</v>
      </c>
      <c r="E9445" s="6" t="s">
        <v>21515</v>
      </c>
      <c r="F9445" t="s">
        <v>30</v>
      </c>
      <c r="G9445">
        <v>6</v>
      </c>
      <c r="H9445">
        <v>5</v>
      </c>
      <c r="I9445">
        <v>44</v>
      </c>
      <c r="J9445">
        <v>0</v>
      </c>
      <c r="K9445">
        <v>211.13</v>
      </c>
      <c r="L9445" t="str">
        <f t="shared" si="882"/>
        <v/>
      </c>
      <c r="M9445">
        <v>1</v>
      </c>
      <c r="N9445" t="str">
        <f t="shared" si="883"/>
        <v/>
      </c>
      <c r="O9445">
        <v>2</v>
      </c>
      <c r="P9445" s="11">
        <v>0.83333333333333304</v>
      </c>
      <c r="Q9445" s="11">
        <v>0</v>
      </c>
      <c r="R9445" s="12">
        <v>211.13</v>
      </c>
      <c r="S9445" t="s">
        <v>22</v>
      </c>
      <c r="T9445">
        <v>0</v>
      </c>
      <c r="U9445">
        <f t="shared" si="884"/>
        <v>5</v>
      </c>
      <c r="V9445">
        <f t="shared" si="885"/>
        <v>1</v>
      </c>
      <c r="W9445">
        <f t="shared" si="886"/>
        <v>3</v>
      </c>
      <c r="X9445" t="str">
        <f t="shared" si="887"/>
        <v>513</v>
      </c>
      <c r="Y9445" t="str">
        <f>IF(Table1[[#This Row],[RFM_Score]]="555","Champion", IF(AND(J9445&gt;=4,V9445&gt;=4),"Loyal", IF(U9445&lt;=2,"At Risk", IF(W9445&gt;=4,"Potential Loyalist","Others"))))</f>
        <v>Others</v>
      </c>
    </row>
    <row r="9446" spans="1:25">
      <c r="A9446" t="s">
        <v>441</v>
      </c>
      <c r="B9446">
        <v>29</v>
      </c>
      <c r="C9446" t="s">
        <v>19</v>
      </c>
      <c r="D9446" t="s">
        <v>25</v>
      </c>
      <c r="E9446" s="6" t="s">
        <v>21516</v>
      </c>
      <c r="F9446" t="s">
        <v>30</v>
      </c>
      <c r="G9446">
        <v>2</v>
      </c>
      <c r="H9446">
        <v>0</v>
      </c>
      <c r="I9446">
        <v>43</v>
      </c>
      <c r="J9446">
        <v>3</v>
      </c>
      <c r="K9446">
        <v>210.82</v>
      </c>
      <c r="L9446" t="str">
        <f t="shared" si="882"/>
        <v/>
      </c>
      <c r="M9446">
        <v>1</v>
      </c>
      <c r="N9446" t="str">
        <f t="shared" si="883"/>
        <v/>
      </c>
      <c r="O9446">
        <v>29</v>
      </c>
      <c r="P9446" s="11">
        <v>0</v>
      </c>
      <c r="Q9446" s="11">
        <v>6.9767441860465101E-2</v>
      </c>
      <c r="R9446" s="12">
        <v>210.82</v>
      </c>
      <c r="S9446" t="s">
        <v>22</v>
      </c>
      <c r="T9446">
        <v>0</v>
      </c>
      <c r="U9446">
        <f t="shared" si="884"/>
        <v>4</v>
      </c>
      <c r="V9446">
        <f t="shared" si="885"/>
        <v>1</v>
      </c>
      <c r="W9446">
        <f t="shared" si="886"/>
        <v>3</v>
      </c>
      <c r="X9446" t="str">
        <f t="shared" si="887"/>
        <v>413</v>
      </c>
      <c r="Y9446" t="str">
        <f>IF(Table1[[#This Row],[RFM_Score]]="555","Champion", IF(AND(J9446&gt;=4,V9446&gt;=4),"Loyal", IF(U9446&lt;=2,"At Risk", IF(W9446&gt;=4,"Potential Loyalist","Others"))))</f>
        <v>Others</v>
      </c>
    </row>
    <row r="9447" spans="1:25">
      <c r="A9447" t="s">
        <v>1266</v>
      </c>
      <c r="B9447">
        <v>61</v>
      </c>
      <c r="C9447" t="s">
        <v>19</v>
      </c>
      <c r="D9447" t="s">
        <v>25</v>
      </c>
      <c r="E9447" s="6" t="s">
        <v>21517</v>
      </c>
      <c r="F9447" t="s">
        <v>30</v>
      </c>
      <c r="G9447">
        <v>3</v>
      </c>
      <c r="H9447">
        <v>0</v>
      </c>
      <c r="I9447">
        <v>41</v>
      </c>
      <c r="J9447">
        <v>3</v>
      </c>
      <c r="K9447">
        <v>210.76</v>
      </c>
      <c r="L9447" t="str">
        <f t="shared" si="882"/>
        <v/>
      </c>
      <c r="M9447">
        <v>1</v>
      </c>
      <c r="N9447" t="str">
        <f t="shared" si="883"/>
        <v/>
      </c>
      <c r="O9447">
        <v>3</v>
      </c>
      <c r="P9447" s="11">
        <v>0</v>
      </c>
      <c r="Q9447" s="11">
        <v>7.3170731707316999E-2</v>
      </c>
      <c r="R9447" s="12">
        <v>210.76</v>
      </c>
      <c r="S9447" t="s">
        <v>22</v>
      </c>
      <c r="T9447">
        <v>0</v>
      </c>
      <c r="U9447">
        <f t="shared" si="884"/>
        <v>5</v>
      </c>
      <c r="V9447">
        <f t="shared" si="885"/>
        <v>1</v>
      </c>
      <c r="W9447">
        <f t="shared" si="886"/>
        <v>3</v>
      </c>
      <c r="X9447" t="str">
        <f t="shared" si="887"/>
        <v>513</v>
      </c>
      <c r="Y9447" t="str">
        <f>IF(Table1[[#This Row],[RFM_Score]]="555","Champion", IF(AND(J9447&gt;=4,V9447&gt;=4),"Loyal", IF(U9447&lt;=2,"At Risk", IF(W9447&gt;=4,"Potential Loyalist","Others"))))</f>
        <v>Others</v>
      </c>
    </row>
    <row r="9448" spans="1:25">
      <c r="A9448" t="s">
        <v>10877</v>
      </c>
      <c r="B9448">
        <v>19</v>
      </c>
      <c r="C9448" t="s">
        <v>24</v>
      </c>
      <c r="D9448" t="s">
        <v>25</v>
      </c>
      <c r="E9448" s="6" t="s">
        <v>21518</v>
      </c>
      <c r="F9448" t="s">
        <v>26</v>
      </c>
      <c r="G9448">
        <v>0</v>
      </c>
      <c r="H9448">
        <v>0</v>
      </c>
      <c r="I9448">
        <v>58</v>
      </c>
      <c r="J9448">
        <v>3</v>
      </c>
      <c r="K9448">
        <v>210.27</v>
      </c>
      <c r="L9448" t="str">
        <f t="shared" si="882"/>
        <v/>
      </c>
      <c r="M9448">
        <v>1</v>
      </c>
      <c r="N9448" t="str">
        <f t="shared" si="883"/>
        <v/>
      </c>
      <c r="O9448">
        <v>44</v>
      </c>
      <c r="P9448" s="11">
        <v>0</v>
      </c>
      <c r="Q9448" s="11">
        <v>5.1724137931034399E-2</v>
      </c>
      <c r="R9448" s="12">
        <v>210.27</v>
      </c>
      <c r="S9448" t="s">
        <v>22</v>
      </c>
      <c r="T9448">
        <v>1</v>
      </c>
      <c r="U9448">
        <f t="shared" si="884"/>
        <v>3</v>
      </c>
      <c r="V9448">
        <f t="shared" si="885"/>
        <v>1</v>
      </c>
      <c r="W9448">
        <f t="shared" si="886"/>
        <v>3</v>
      </c>
      <c r="X9448" t="str">
        <f t="shared" si="887"/>
        <v>313</v>
      </c>
      <c r="Y9448" t="str">
        <f>IF(Table1[[#This Row],[RFM_Score]]="555","Champion", IF(AND(J9448&gt;=4,V9448&gt;=4),"Loyal", IF(U9448&lt;=2,"At Risk", IF(W9448&gt;=4,"Potential Loyalist","Others"))))</f>
        <v>Others</v>
      </c>
    </row>
    <row r="9449" spans="1:25">
      <c r="A9449" t="s">
        <v>10929</v>
      </c>
      <c r="B9449">
        <v>34</v>
      </c>
      <c r="C9449" t="s">
        <v>24</v>
      </c>
      <c r="D9449" t="s">
        <v>46</v>
      </c>
      <c r="E9449" s="6" t="s">
        <v>21519</v>
      </c>
      <c r="F9449" t="s">
        <v>60</v>
      </c>
      <c r="G9449">
        <v>1</v>
      </c>
      <c r="H9449">
        <v>1</v>
      </c>
      <c r="I9449">
        <v>63</v>
      </c>
      <c r="J9449">
        <v>1</v>
      </c>
      <c r="K9449">
        <v>208.98</v>
      </c>
      <c r="L9449" t="str">
        <f t="shared" si="882"/>
        <v/>
      </c>
      <c r="M9449">
        <v>1</v>
      </c>
      <c r="N9449" t="str">
        <f t="shared" si="883"/>
        <v/>
      </c>
      <c r="O9449">
        <v>6</v>
      </c>
      <c r="P9449" s="11">
        <v>1</v>
      </c>
      <c r="Q9449" s="11">
        <v>1.5873015873015799E-2</v>
      </c>
      <c r="R9449" s="12">
        <v>208.98</v>
      </c>
      <c r="S9449" t="s">
        <v>22</v>
      </c>
      <c r="T9449">
        <v>0</v>
      </c>
      <c r="U9449">
        <f t="shared" si="884"/>
        <v>5</v>
      </c>
      <c r="V9449">
        <f t="shared" si="885"/>
        <v>1</v>
      </c>
      <c r="W9449">
        <f t="shared" si="886"/>
        <v>3</v>
      </c>
      <c r="X9449" t="str">
        <f t="shared" si="887"/>
        <v>513</v>
      </c>
      <c r="Y9449" t="str">
        <f>IF(Table1[[#This Row],[RFM_Score]]="555","Champion", IF(AND(J9449&gt;=4,V9449&gt;=4),"Loyal", IF(U9449&lt;=2,"At Risk", IF(W9449&gt;=4,"Potential Loyalist","Others"))))</f>
        <v>Others</v>
      </c>
    </row>
    <row r="9450" spans="1:25">
      <c r="A9450" t="s">
        <v>7794</v>
      </c>
      <c r="B9450">
        <v>62</v>
      </c>
      <c r="C9450" t="s">
        <v>19</v>
      </c>
      <c r="D9450" t="s">
        <v>25</v>
      </c>
      <c r="E9450" s="6" t="s">
        <v>21520</v>
      </c>
      <c r="F9450" t="s">
        <v>26</v>
      </c>
      <c r="G9450">
        <v>2</v>
      </c>
      <c r="H9450">
        <v>1</v>
      </c>
      <c r="I9450">
        <v>55</v>
      </c>
      <c r="J9450">
        <v>1</v>
      </c>
      <c r="K9450">
        <v>208.92</v>
      </c>
      <c r="L9450" t="str">
        <f t="shared" si="882"/>
        <v/>
      </c>
      <c r="M9450">
        <v>1</v>
      </c>
      <c r="N9450" t="str">
        <f t="shared" si="883"/>
        <v/>
      </c>
      <c r="O9450">
        <v>57</v>
      </c>
      <c r="P9450" s="11">
        <v>0.5</v>
      </c>
      <c r="Q9450" s="11">
        <v>1.8181818181818101E-2</v>
      </c>
      <c r="R9450" s="12">
        <v>208.92</v>
      </c>
      <c r="S9450" t="s">
        <v>22</v>
      </c>
      <c r="T9450">
        <v>0</v>
      </c>
      <c r="U9450">
        <f t="shared" si="884"/>
        <v>3</v>
      </c>
      <c r="V9450">
        <f t="shared" si="885"/>
        <v>1</v>
      </c>
      <c r="W9450">
        <f t="shared" si="886"/>
        <v>3</v>
      </c>
      <c r="X9450" t="str">
        <f t="shared" si="887"/>
        <v>313</v>
      </c>
      <c r="Y9450" t="str">
        <f>IF(Table1[[#This Row],[RFM_Score]]="555","Champion", IF(AND(J9450&gt;=4,V9450&gt;=4),"Loyal", IF(U9450&lt;=2,"At Risk", IF(W9450&gt;=4,"Potential Loyalist","Others"))))</f>
        <v>Others</v>
      </c>
    </row>
    <row r="9451" spans="1:25">
      <c r="A9451" t="s">
        <v>9936</v>
      </c>
      <c r="B9451">
        <v>46</v>
      </c>
      <c r="C9451" t="s">
        <v>19</v>
      </c>
      <c r="D9451" t="s">
        <v>35</v>
      </c>
      <c r="E9451" s="6" t="s">
        <v>21521</v>
      </c>
      <c r="F9451" t="s">
        <v>60</v>
      </c>
      <c r="G9451">
        <v>2</v>
      </c>
      <c r="H9451">
        <v>2</v>
      </c>
      <c r="I9451">
        <v>57</v>
      </c>
      <c r="J9451">
        <v>5</v>
      </c>
      <c r="K9451">
        <v>208.77</v>
      </c>
      <c r="L9451" t="str">
        <f t="shared" si="882"/>
        <v/>
      </c>
      <c r="M9451">
        <v>1</v>
      </c>
      <c r="N9451" t="str">
        <f t="shared" si="883"/>
        <v/>
      </c>
      <c r="O9451">
        <v>12</v>
      </c>
      <c r="P9451" s="11">
        <v>1</v>
      </c>
      <c r="Q9451" s="11">
        <v>8.7719298245614002E-2</v>
      </c>
      <c r="R9451" s="12">
        <v>208.77</v>
      </c>
      <c r="S9451" t="s">
        <v>22</v>
      </c>
      <c r="T9451">
        <v>0</v>
      </c>
      <c r="U9451">
        <f t="shared" si="884"/>
        <v>5</v>
      </c>
      <c r="V9451">
        <f t="shared" si="885"/>
        <v>1</v>
      </c>
      <c r="W9451">
        <f t="shared" si="886"/>
        <v>3</v>
      </c>
      <c r="X9451" t="str">
        <f t="shared" si="887"/>
        <v>513</v>
      </c>
      <c r="Y9451" t="str">
        <f>IF(Table1[[#This Row],[RFM_Score]]="555","Champion", IF(AND(J9451&gt;=4,V9451&gt;=4),"Loyal", IF(U9451&lt;=2,"At Risk", IF(W9451&gt;=4,"Potential Loyalist","Others"))))</f>
        <v>Others</v>
      </c>
    </row>
    <row r="9452" spans="1:25">
      <c r="A9452" t="s">
        <v>1316</v>
      </c>
      <c r="B9452">
        <v>31</v>
      </c>
      <c r="C9452" t="s">
        <v>24</v>
      </c>
      <c r="D9452" t="s">
        <v>25</v>
      </c>
      <c r="E9452" s="6" t="s">
        <v>21522</v>
      </c>
      <c r="F9452" t="s">
        <v>30</v>
      </c>
      <c r="G9452">
        <v>1</v>
      </c>
      <c r="H9452">
        <v>1</v>
      </c>
      <c r="I9452">
        <v>43</v>
      </c>
      <c r="J9452">
        <v>0</v>
      </c>
      <c r="K9452">
        <v>208.69</v>
      </c>
      <c r="L9452" t="str">
        <f t="shared" si="882"/>
        <v/>
      </c>
      <c r="M9452">
        <v>1</v>
      </c>
      <c r="N9452" t="str">
        <f t="shared" si="883"/>
        <v/>
      </c>
      <c r="O9452">
        <v>29</v>
      </c>
      <c r="P9452" s="11">
        <v>1</v>
      </c>
      <c r="Q9452" s="11">
        <v>0</v>
      </c>
      <c r="R9452" s="12">
        <v>208.69</v>
      </c>
      <c r="S9452" t="s">
        <v>22</v>
      </c>
      <c r="T9452">
        <v>0</v>
      </c>
      <c r="U9452">
        <f t="shared" si="884"/>
        <v>4</v>
      </c>
      <c r="V9452">
        <f t="shared" si="885"/>
        <v>1</v>
      </c>
      <c r="W9452">
        <f t="shared" si="886"/>
        <v>3</v>
      </c>
      <c r="X9452" t="str">
        <f t="shared" si="887"/>
        <v>413</v>
      </c>
      <c r="Y9452" t="str">
        <f>IF(Table1[[#This Row],[RFM_Score]]="555","Champion", IF(AND(J9452&gt;=4,V9452&gt;=4),"Loyal", IF(U9452&lt;=2,"At Risk", IF(W9452&gt;=4,"Potential Loyalist","Others"))))</f>
        <v>Others</v>
      </c>
    </row>
    <row r="9453" spans="1:25">
      <c r="A9453" t="s">
        <v>12013</v>
      </c>
      <c r="B9453">
        <v>37</v>
      </c>
      <c r="C9453" t="s">
        <v>19</v>
      </c>
      <c r="D9453" t="s">
        <v>41</v>
      </c>
      <c r="E9453" s="6" t="s">
        <v>21523</v>
      </c>
      <c r="F9453" t="s">
        <v>60</v>
      </c>
      <c r="G9453">
        <v>2</v>
      </c>
      <c r="H9453">
        <v>1</v>
      </c>
      <c r="I9453">
        <v>44</v>
      </c>
      <c r="J9453">
        <v>1</v>
      </c>
      <c r="K9453">
        <v>208.46</v>
      </c>
      <c r="L9453" t="str">
        <f t="shared" si="882"/>
        <v/>
      </c>
      <c r="M9453">
        <v>1</v>
      </c>
      <c r="N9453" t="str">
        <f t="shared" si="883"/>
        <v/>
      </c>
      <c r="O9453">
        <v>83</v>
      </c>
      <c r="P9453" s="11">
        <v>0.5</v>
      </c>
      <c r="Q9453" s="11">
        <v>2.27272727272727E-2</v>
      </c>
      <c r="R9453" s="12">
        <v>208.46</v>
      </c>
      <c r="S9453" t="s">
        <v>22</v>
      </c>
      <c r="T9453">
        <v>0</v>
      </c>
      <c r="U9453">
        <f t="shared" si="884"/>
        <v>2</v>
      </c>
      <c r="V9453">
        <f t="shared" si="885"/>
        <v>1</v>
      </c>
      <c r="W9453">
        <f t="shared" si="886"/>
        <v>3</v>
      </c>
      <c r="X9453" t="str">
        <f t="shared" si="887"/>
        <v>213</v>
      </c>
      <c r="Y9453" t="str">
        <f>IF(Table1[[#This Row],[RFM_Score]]="555","Champion", IF(AND(J9453&gt;=4,V9453&gt;=4),"Loyal", IF(U9453&lt;=2,"At Risk", IF(W9453&gt;=4,"Potential Loyalist","Others"))))</f>
        <v>At Risk</v>
      </c>
    </row>
    <row r="9454" spans="1:25">
      <c r="A9454" t="s">
        <v>4284</v>
      </c>
      <c r="B9454">
        <v>61</v>
      </c>
      <c r="C9454" t="s">
        <v>33</v>
      </c>
      <c r="D9454" t="s">
        <v>49</v>
      </c>
      <c r="E9454" s="6" t="s">
        <v>21524</v>
      </c>
      <c r="F9454" t="s">
        <v>37</v>
      </c>
      <c r="G9454">
        <v>3</v>
      </c>
      <c r="H9454">
        <v>1</v>
      </c>
      <c r="I9454">
        <v>59</v>
      </c>
      <c r="J9454">
        <v>2</v>
      </c>
      <c r="K9454">
        <v>208.37</v>
      </c>
      <c r="L9454" t="str">
        <f t="shared" si="882"/>
        <v/>
      </c>
      <c r="M9454">
        <v>1</v>
      </c>
      <c r="N9454" t="str">
        <f t="shared" si="883"/>
        <v/>
      </c>
      <c r="O9454">
        <v>15</v>
      </c>
      <c r="P9454" s="11">
        <v>0.33333333333333298</v>
      </c>
      <c r="Q9454" s="11">
        <v>3.38983050847457E-2</v>
      </c>
      <c r="R9454" s="12">
        <v>208.37</v>
      </c>
      <c r="S9454" t="s">
        <v>22</v>
      </c>
      <c r="T9454">
        <v>0</v>
      </c>
      <c r="U9454">
        <f t="shared" si="884"/>
        <v>5</v>
      </c>
      <c r="V9454">
        <f t="shared" si="885"/>
        <v>1</v>
      </c>
      <c r="W9454">
        <f t="shared" si="886"/>
        <v>3</v>
      </c>
      <c r="X9454" t="str">
        <f t="shared" si="887"/>
        <v>513</v>
      </c>
      <c r="Y9454" t="str">
        <f>IF(Table1[[#This Row],[RFM_Score]]="555","Champion", IF(AND(J9454&gt;=4,V9454&gt;=4),"Loyal", IF(U9454&lt;=2,"At Risk", IF(W9454&gt;=4,"Potential Loyalist","Others"))))</f>
        <v>Others</v>
      </c>
    </row>
    <row r="9455" spans="1:25">
      <c r="A9455" t="s">
        <v>783</v>
      </c>
      <c r="B9455">
        <v>37</v>
      </c>
      <c r="C9455" t="s">
        <v>24</v>
      </c>
      <c r="D9455" t="s">
        <v>46</v>
      </c>
      <c r="E9455" s="6" t="s">
        <v>21525</v>
      </c>
      <c r="F9455" t="s">
        <v>30</v>
      </c>
      <c r="G9455">
        <v>0</v>
      </c>
      <c r="H9455">
        <v>0</v>
      </c>
      <c r="I9455">
        <v>41</v>
      </c>
      <c r="J9455">
        <v>2</v>
      </c>
      <c r="K9455">
        <v>208.23</v>
      </c>
      <c r="L9455" t="str">
        <f t="shared" si="882"/>
        <v/>
      </c>
      <c r="M9455">
        <v>1</v>
      </c>
      <c r="N9455" t="str">
        <f t="shared" si="883"/>
        <v/>
      </c>
      <c r="O9455">
        <v>59</v>
      </c>
      <c r="P9455" s="11">
        <v>0</v>
      </c>
      <c r="Q9455" s="11">
        <v>4.8780487804878002E-2</v>
      </c>
      <c r="R9455" s="12">
        <v>208.23</v>
      </c>
      <c r="S9455" t="s">
        <v>22</v>
      </c>
      <c r="T9455">
        <v>1</v>
      </c>
      <c r="U9455">
        <f t="shared" si="884"/>
        <v>3</v>
      </c>
      <c r="V9455">
        <f t="shared" si="885"/>
        <v>1</v>
      </c>
      <c r="W9455">
        <f t="shared" si="886"/>
        <v>3</v>
      </c>
      <c r="X9455" t="str">
        <f t="shared" si="887"/>
        <v>313</v>
      </c>
      <c r="Y9455" t="str">
        <f>IF(Table1[[#This Row],[RFM_Score]]="555","Champion", IF(AND(J9455&gt;=4,V9455&gt;=4),"Loyal", IF(U9455&lt;=2,"At Risk", IF(W9455&gt;=4,"Potential Loyalist","Others"))))</f>
        <v>Others</v>
      </c>
    </row>
    <row r="9456" spans="1:25">
      <c r="A9456" t="s">
        <v>11144</v>
      </c>
      <c r="B9456">
        <v>28</v>
      </c>
      <c r="C9456" t="s">
        <v>19</v>
      </c>
      <c r="D9456" t="s">
        <v>25</v>
      </c>
      <c r="E9456" s="6" t="s">
        <v>21526</v>
      </c>
      <c r="F9456" t="s">
        <v>37</v>
      </c>
      <c r="G9456">
        <v>3</v>
      </c>
      <c r="H9456">
        <v>1</v>
      </c>
      <c r="I9456">
        <v>55</v>
      </c>
      <c r="J9456">
        <v>3</v>
      </c>
      <c r="K9456">
        <v>207.96</v>
      </c>
      <c r="L9456" t="str">
        <f t="shared" si="882"/>
        <v/>
      </c>
      <c r="M9456">
        <v>1</v>
      </c>
      <c r="N9456" t="str">
        <f t="shared" si="883"/>
        <v/>
      </c>
      <c r="O9456">
        <v>2</v>
      </c>
      <c r="P9456" s="11">
        <v>0.33333333333333298</v>
      </c>
      <c r="Q9456" s="11">
        <v>5.4545454545454501E-2</v>
      </c>
      <c r="R9456" s="12">
        <v>207.96</v>
      </c>
      <c r="S9456" t="s">
        <v>22</v>
      </c>
      <c r="T9456">
        <v>0</v>
      </c>
      <c r="U9456">
        <f t="shared" si="884"/>
        <v>5</v>
      </c>
      <c r="V9456">
        <f t="shared" si="885"/>
        <v>1</v>
      </c>
      <c r="W9456">
        <f t="shared" si="886"/>
        <v>3</v>
      </c>
      <c r="X9456" t="str">
        <f t="shared" si="887"/>
        <v>513</v>
      </c>
      <c r="Y9456" t="str">
        <f>IF(Table1[[#This Row],[RFM_Score]]="555","Champion", IF(AND(J9456&gt;=4,V9456&gt;=4),"Loyal", IF(U9456&lt;=2,"At Risk", IF(W9456&gt;=4,"Potential Loyalist","Others"))))</f>
        <v>Others</v>
      </c>
    </row>
    <row r="9457" spans="1:25">
      <c r="A9457" t="s">
        <v>669</v>
      </c>
      <c r="B9457">
        <v>33</v>
      </c>
      <c r="C9457" t="s">
        <v>24</v>
      </c>
      <c r="D9457" t="s">
        <v>29</v>
      </c>
      <c r="E9457" s="6" t="s">
        <v>21527</v>
      </c>
      <c r="F9457" t="s">
        <v>26</v>
      </c>
      <c r="G9457">
        <v>6</v>
      </c>
      <c r="H9457">
        <v>1</v>
      </c>
      <c r="I9457">
        <v>60</v>
      </c>
      <c r="J9457">
        <v>0</v>
      </c>
      <c r="K9457">
        <v>207.91</v>
      </c>
      <c r="L9457" t="str">
        <f t="shared" si="882"/>
        <v/>
      </c>
      <c r="M9457">
        <v>1</v>
      </c>
      <c r="N9457" t="str">
        <f t="shared" si="883"/>
        <v/>
      </c>
      <c r="O9457">
        <v>69</v>
      </c>
      <c r="P9457" s="11">
        <v>0.16666666666666599</v>
      </c>
      <c r="Q9457" s="11">
        <v>0</v>
      </c>
      <c r="R9457" s="12">
        <v>207.91</v>
      </c>
      <c r="S9457" t="s">
        <v>22</v>
      </c>
      <c r="T9457">
        <v>0</v>
      </c>
      <c r="U9457">
        <f t="shared" si="884"/>
        <v>3</v>
      </c>
      <c r="V9457">
        <f t="shared" si="885"/>
        <v>1</v>
      </c>
      <c r="W9457">
        <f t="shared" si="886"/>
        <v>3</v>
      </c>
      <c r="X9457" t="str">
        <f t="shared" si="887"/>
        <v>313</v>
      </c>
      <c r="Y9457" t="str">
        <f>IF(Table1[[#This Row],[RFM_Score]]="555","Champion", IF(AND(J9457&gt;=4,V9457&gt;=4),"Loyal", IF(U9457&lt;=2,"At Risk", IF(W9457&gt;=4,"Potential Loyalist","Others"))))</f>
        <v>Others</v>
      </c>
    </row>
    <row r="9458" spans="1:25">
      <c r="A9458" t="s">
        <v>6363</v>
      </c>
      <c r="B9458">
        <v>28</v>
      </c>
      <c r="C9458" t="s">
        <v>19</v>
      </c>
      <c r="D9458" t="s">
        <v>41</v>
      </c>
      <c r="E9458" s="6" t="s">
        <v>21528</v>
      </c>
      <c r="F9458" t="s">
        <v>37</v>
      </c>
      <c r="G9458">
        <v>3</v>
      </c>
      <c r="H9458">
        <v>1</v>
      </c>
      <c r="I9458">
        <v>64</v>
      </c>
      <c r="J9458">
        <v>4</v>
      </c>
      <c r="K9458">
        <v>207.72</v>
      </c>
      <c r="L9458" t="str">
        <f t="shared" si="882"/>
        <v/>
      </c>
      <c r="M9458">
        <v>1</v>
      </c>
      <c r="N9458" t="str">
        <f t="shared" si="883"/>
        <v/>
      </c>
      <c r="O9458">
        <v>43</v>
      </c>
      <c r="P9458" s="11">
        <v>0.33333333333333298</v>
      </c>
      <c r="Q9458" s="11">
        <v>6.25E-2</v>
      </c>
      <c r="R9458" s="12">
        <v>207.72</v>
      </c>
      <c r="S9458" t="s">
        <v>22</v>
      </c>
      <c r="T9458">
        <v>0</v>
      </c>
      <c r="U9458">
        <f t="shared" si="884"/>
        <v>3</v>
      </c>
      <c r="V9458">
        <f t="shared" si="885"/>
        <v>1</v>
      </c>
      <c r="W9458">
        <f t="shared" si="886"/>
        <v>3</v>
      </c>
      <c r="X9458" t="str">
        <f t="shared" si="887"/>
        <v>313</v>
      </c>
      <c r="Y9458" t="str">
        <f>IF(Table1[[#This Row],[RFM_Score]]="555","Champion", IF(AND(J9458&gt;=4,V9458&gt;=4),"Loyal", IF(U9458&lt;=2,"At Risk", IF(W9458&gt;=4,"Potential Loyalist","Others"))))</f>
        <v>Others</v>
      </c>
    </row>
    <row r="9459" spans="1:25">
      <c r="A9459" t="s">
        <v>7306</v>
      </c>
      <c r="B9459">
        <v>24</v>
      </c>
      <c r="C9459" t="s">
        <v>24</v>
      </c>
      <c r="D9459" t="s">
        <v>46</v>
      </c>
      <c r="E9459" s="6" t="s">
        <v>21529</v>
      </c>
      <c r="F9459" t="s">
        <v>26</v>
      </c>
      <c r="G9459">
        <v>4</v>
      </c>
      <c r="H9459">
        <v>1</v>
      </c>
      <c r="I9459">
        <v>49</v>
      </c>
      <c r="J9459">
        <v>1</v>
      </c>
      <c r="K9459">
        <v>207.62</v>
      </c>
      <c r="L9459" t="str">
        <f t="shared" si="882"/>
        <v/>
      </c>
      <c r="M9459">
        <v>1</v>
      </c>
      <c r="N9459" t="str">
        <f t="shared" si="883"/>
        <v/>
      </c>
      <c r="O9459">
        <v>73</v>
      </c>
      <c r="P9459" s="11">
        <v>0.25</v>
      </c>
      <c r="Q9459" s="11">
        <v>2.04081632653061E-2</v>
      </c>
      <c r="R9459" s="12">
        <v>207.62</v>
      </c>
      <c r="S9459" t="s">
        <v>22</v>
      </c>
      <c r="T9459">
        <v>0</v>
      </c>
      <c r="U9459">
        <f t="shared" si="884"/>
        <v>2</v>
      </c>
      <c r="V9459">
        <f t="shared" si="885"/>
        <v>1</v>
      </c>
      <c r="W9459">
        <f t="shared" si="886"/>
        <v>3</v>
      </c>
      <c r="X9459" t="str">
        <f t="shared" si="887"/>
        <v>213</v>
      </c>
      <c r="Y9459" t="str">
        <f>IF(Table1[[#This Row],[RFM_Score]]="555","Champion", IF(AND(J9459&gt;=4,V9459&gt;=4),"Loyal", IF(U9459&lt;=2,"At Risk", IF(W9459&gt;=4,"Potential Loyalist","Others"))))</f>
        <v>At Risk</v>
      </c>
    </row>
    <row r="9460" spans="1:25">
      <c r="A9460" t="s">
        <v>5109</v>
      </c>
      <c r="B9460">
        <v>42</v>
      </c>
      <c r="C9460" t="s">
        <v>24</v>
      </c>
      <c r="D9460" t="s">
        <v>25</v>
      </c>
      <c r="E9460" s="6" t="s">
        <v>21530</v>
      </c>
      <c r="F9460" t="s">
        <v>37</v>
      </c>
      <c r="G9460">
        <v>1</v>
      </c>
      <c r="H9460">
        <v>0</v>
      </c>
      <c r="I9460">
        <v>67</v>
      </c>
      <c r="J9460">
        <v>2</v>
      </c>
      <c r="K9460">
        <v>206.87</v>
      </c>
      <c r="L9460" t="str">
        <f t="shared" si="882"/>
        <v/>
      </c>
      <c r="M9460">
        <v>1</v>
      </c>
      <c r="N9460" t="str">
        <f t="shared" si="883"/>
        <v/>
      </c>
      <c r="O9460">
        <v>2</v>
      </c>
      <c r="P9460" s="11">
        <v>0</v>
      </c>
      <c r="Q9460" s="11">
        <v>2.9850746268656699E-2</v>
      </c>
      <c r="R9460" s="12">
        <v>206.87</v>
      </c>
      <c r="S9460" t="s">
        <v>22</v>
      </c>
      <c r="T9460">
        <v>0</v>
      </c>
      <c r="U9460">
        <f t="shared" si="884"/>
        <v>5</v>
      </c>
      <c r="V9460">
        <f t="shared" si="885"/>
        <v>1</v>
      </c>
      <c r="W9460">
        <f t="shared" si="886"/>
        <v>3</v>
      </c>
      <c r="X9460" t="str">
        <f t="shared" si="887"/>
        <v>513</v>
      </c>
      <c r="Y9460" t="str">
        <f>IF(Table1[[#This Row],[RFM_Score]]="555","Champion", IF(AND(J9460&gt;=4,V9460&gt;=4),"Loyal", IF(U9460&lt;=2,"At Risk", IF(W9460&gt;=4,"Potential Loyalist","Others"))))</f>
        <v>Others</v>
      </c>
    </row>
    <row r="9461" spans="1:25">
      <c r="A9461" t="s">
        <v>10028</v>
      </c>
      <c r="B9461">
        <v>37</v>
      </c>
      <c r="C9461" t="s">
        <v>24</v>
      </c>
      <c r="D9461" t="s">
        <v>46</v>
      </c>
      <c r="E9461" s="6" t="s">
        <v>21531</v>
      </c>
      <c r="F9461" t="s">
        <v>30</v>
      </c>
      <c r="G9461">
        <v>1</v>
      </c>
      <c r="H9461">
        <v>0</v>
      </c>
      <c r="I9461">
        <v>51</v>
      </c>
      <c r="J9461">
        <v>2</v>
      </c>
      <c r="K9461">
        <v>206.8</v>
      </c>
      <c r="L9461" t="str">
        <f t="shared" si="882"/>
        <v/>
      </c>
      <c r="M9461">
        <v>1</v>
      </c>
      <c r="N9461" t="str">
        <f t="shared" si="883"/>
        <v/>
      </c>
      <c r="O9461">
        <v>9</v>
      </c>
      <c r="P9461" s="11">
        <v>0</v>
      </c>
      <c r="Q9461" s="11">
        <v>3.9215686274509803E-2</v>
      </c>
      <c r="R9461" s="12">
        <v>206.8</v>
      </c>
      <c r="S9461" t="s">
        <v>22</v>
      </c>
      <c r="T9461">
        <v>0</v>
      </c>
      <c r="U9461">
        <f t="shared" si="884"/>
        <v>5</v>
      </c>
      <c r="V9461">
        <f t="shared" si="885"/>
        <v>1</v>
      </c>
      <c r="W9461">
        <f t="shared" si="886"/>
        <v>3</v>
      </c>
      <c r="X9461" t="str">
        <f t="shared" si="887"/>
        <v>513</v>
      </c>
      <c r="Y9461" t="str">
        <f>IF(Table1[[#This Row],[RFM_Score]]="555","Champion", IF(AND(J9461&gt;=4,V9461&gt;=4),"Loyal", IF(U9461&lt;=2,"At Risk", IF(W9461&gt;=4,"Potential Loyalist","Others"))))</f>
        <v>Others</v>
      </c>
    </row>
    <row r="9462" spans="1:25">
      <c r="A9462" t="s">
        <v>12028</v>
      </c>
      <c r="B9462">
        <v>18</v>
      </c>
      <c r="C9462" t="s">
        <v>19</v>
      </c>
      <c r="D9462" t="s">
        <v>49</v>
      </c>
      <c r="E9462" s="6" t="s">
        <v>21532</v>
      </c>
      <c r="F9462" t="s">
        <v>26</v>
      </c>
      <c r="G9462">
        <v>4</v>
      </c>
      <c r="H9462">
        <v>1</v>
      </c>
      <c r="I9462">
        <v>43</v>
      </c>
      <c r="J9462">
        <v>1</v>
      </c>
      <c r="K9462">
        <v>206.76</v>
      </c>
      <c r="L9462" t="str">
        <f t="shared" si="882"/>
        <v/>
      </c>
      <c r="M9462">
        <v>1</v>
      </c>
      <c r="N9462" t="str">
        <f t="shared" si="883"/>
        <v/>
      </c>
      <c r="O9462">
        <v>12</v>
      </c>
      <c r="P9462" s="11">
        <v>0.25</v>
      </c>
      <c r="Q9462" s="11">
        <v>2.3255813953488299E-2</v>
      </c>
      <c r="R9462" s="12">
        <v>206.76</v>
      </c>
      <c r="S9462" t="s">
        <v>22</v>
      </c>
      <c r="T9462">
        <v>1</v>
      </c>
      <c r="U9462">
        <f t="shared" si="884"/>
        <v>5</v>
      </c>
      <c r="V9462">
        <f t="shared" si="885"/>
        <v>1</v>
      </c>
      <c r="W9462">
        <f t="shared" si="886"/>
        <v>3</v>
      </c>
      <c r="X9462" t="str">
        <f t="shared" si="887"/>
        <v>513</v>
      </c>
      <c r="Y9462" t="str">
        <f>IF(Table1[[#This Row],[RFM_Score]]="555","Champion", IF(AND(J9462&gt;=4,V9462&gt;=4),"Loyal", IF(U9462&lt;=2,"At Risk", IF(W9462&gt;=4,"Potential Loyalist","Others"))))</f>
        <v>Others</v>
      </c>
    </row>
    <row r="9463" spans="1:25">
      <c r="A9463" t="s">
        <v>6761</v>
      </c>
      <c r="B9463">
        <v>29</v>
      </c>
      <c r="C9463" t="s">
        <v>19</v>
      </c>
      <c r="D9463" t="s">
        <v>25</v>
      </c>
      <c r="E9463" s="6" t="s">
        <v>21533</v>
      </c>
      <c r="F9463" t="s">
        <v>30</v>
      </c>
      <c r="G9463">
        <v>1</v>
      </c>
      <c r="H9463">
        <v>0</v>
      </c>
      <c r="I9463">
        <v>52</v>
      </c>
      <c r="J9463">
        <v>1</v>
      </c>
      <c r="K9463">
        <v>206.6</v>
      </c>
      <c r="L9463" t="str">
        <f t="shared" si="882"/>
        <v/>
      </c>
      <c r="M9463">
        <v>1</v>
      </c>
      <c r="N9463" t="str">
        <f t="shared" si="883"/>
        <v/>
      </c>
      <c r="O9463">
        <v>8</v>
      </c>
      <c r="P9463" s="11">
        <v>0</v>
      </c>
      <c r="Q9463" s="11">
        <v>1.9230769230769201E-2</v>
      </c>
      <c r="R9463" s="12">
        <v>206.6</v>
      </c>
      <c r="S9463" t="s">
        <v>22</v>
      </c>
      <c r="T9463">
        <v>0</v>
      </c>
      <c r="U9463">
        <f t="shared" si="884"/>
        <v>5</v>
      </c>
      <c r="V9463">
        <f t="shared" si="885"/>
        <v>1</v>
      </c>
      <c r="W9463">
        <f t="shared" si="886"/>
        <v>3</v>
      </c>
      <c r="X9463" t="str">
        <f t="shared" si="887"/>
        <v>513</v>
      </c>
      <c r="Y9463" t="str">
        <f>IF(Table1[[#This Row],[RFM_Score]]="555","Champion", IF(AND(J9463&gt;=4,V9463&gt;=4),"Loyal", IF(U9463&lt;=2,"At Risk", IF(W9463&gt;=4,"Potential Loyalist","Others"))))</f>
        <v>Others</v>
      </c>
    </row>
    <row r="9464" spans="1:25">
      <c r="A9464" t="s">
        <v>2043</v>
      </c>
      <c r="B9464">
        <v>35</v>
      </c>
      <c r="C9464" t="s">
        <v>19</v>
      </c>
      <c r="D9464" t="s">
        <v>49</v>
      </c>
      <c r="E9464" s="6" t="s">
        <v>21534</v>
      </c>
      <c r="F9464" t="s">
        <v>60</v>
      </c>
      <c r="G9464">
        <v>4</v>
      </c>
      <c r="H9464">
        <v>0</v>
      </c>
      <c r="I9464">
        <v>60</v>
      </c>
      <c r="J9464">
        <v>5</v>
      </c>
      <c r="K9464">
        <v>205.57</v>
      </c>
      <c r="L9464" t="str">
        <f t="shared" si="882"/>
        <v/>
      </c>
      <c r="M9464">
        <v>1</v>
      </c>
      <c r="N9464" t="str">
        <f t="shared" si="883"/>
        <v/>
      </c>
      <c r="O9464">
        <v>4</v>
      </c>
      <c r="P9464" s="11">
        <v>0</v>
      </c>
      <c r="Q9464" s="11">
        <v>8.3333333333333301E-2</v>
      </c>
      <c r="R9464" s="12">
        <v>205.57</v>
      </c>
      <c r="S9464" t="s">
        <v>22</v>
      </c>
      <c r="T9464">
        <v>0</v>
      </c>
      <c r="U9464">
        <f t="shared" si="884"/>
        <v>5</v>
      </c>
      <c r="V9464">
        <f t="shared" si="885"/>
        <v>1</v>
      </c>
      <c r="W9464">
        <f t="shared" si="886"/>
        <v>3</v>
      </c>
      <c r="X9464" t="str">
        <f t="shared" si="887"/>
        <v>513</v>
      </c>
      <c r="Y9464" t="str">
        <f>IF(Table1[[#This Row],[RFM_Score]]="555","Champion", IF(AND(J9464&gt;=4,V9464&gt;=4),"Loyal", IF(U9464&lt;=2,"At Risk", IF(W9464&gt;=4,"Potential Loyalist","Others"))))</f>
        <v>Others</v>
      </c>
    </row>
    <row r="9465" spans="1:25">
      <c r="A9465" t="s">
        <v>5653</v>
      </c>
      <c r="B9465">
        <v>32</v>
      </c>
      <c r="C9465" t="s">
        <v>19</v>
      </c>
      <c r="D9465" t="s">
        <v>25</v>
      </c>
      <c r="E9465" s="6" t="s">
        <v>21535</v>
      </c>
      <c r="F9465" t="s">
        <v>60</v>
      </c>
      <c r="G9465">
        <v>2</v>
      </c>
      <c r="H9465">
        <v>0</v>
      </c>
      <c r="I9465">
        <v>48</v>
      </c>
      <c r="J9465">
        <v>4</v>
      </c>
      <c r="K9465">
        <v>205.37</v>
      </c>
      <c r="L9465" t="str">
        <f t="shared" si="882"/>
        <v/>
      </c>
      <c r="M9465">
        <v>1</v>
      </c>
      <c r="N9465" t="str">
        <f t="shared" si="883"/>
        <v/>
      </c>
      <c r="O9465">
        <v>1</v>
      </c>
      <c r="P9465" s="11">
        <v>0</v>
      </c>
      <c r="Q9465" s="11">
        <v>8.3333333333333301E-2</v>
      </c>
      <c r="R9465" s="12">
        <v>205.37</v>
      </c>
      <c r="S9465" t="s">
        <v>22</v>
      </c>
      <c r="T9465">
        <v>0</v>
      </c>
      <c r="U9465">
        <f t="shared" si="884"/>
        <v>5</v>
      </c>
      <c r="V9465">
        <f t="shared" si="885"/>
        <v>1</v>
      </c>
      <c r="W9465">
        <f t="shared" si="886"/>
        <v>3</v>
      </c>
      <c r="X9465" t="str">
        <f t="shared" si="887"/>
        <v>513</v>
      </c>
      <c r="Y9465" t="str">
        <f>IF(Table1[[#This Row],[RFM_Score]]="555","Champion", IF(AND(J9465&gt;=4,V9465&gt;=4),"Loyal", IF(U9465&lt;=2,"At Risk", IF(W9465&gt;=4,"Potential Loyalist","Others"))))</f>
        <v>Others</v>
      </c>
    </row>
    <row r="9466" spans="1:25">
      <c r="A9466" t="s">
        <v>5582</v>
      </c>
      <c r="B9466">
        <v>18</v>
      </c>
      <c r="C9466" t="s">
        <v>19</v>
      </c>
      <c r="D9466" t="s">
        <v>41</v>
      </c>
      <c r="E9466" s="6" t="s">
        <v>21536</v>
      </c>
      <c r="F9466" t="s">
        <v>26</v>
      </c>
      <c r="G9466">
        <v>4</v>
      </c>
      <c r="H9466">
        <v>2</v>
      </c>
      <c r="I9466">
        <v>44</v>
      </c>
      <c r="J9466">
        <v>4</v>
      </c>
      <c r="K9466">
        <v>205.31</v>
      </c>
      <c r="L9466" t="str">
        <f t="shared" si="882"/>
        <v/>
      </c>
      <c r="M9466">
        <v>1</v>
      </c>
      <c r="N9466" t="str">
        <f t="shared" si="883"/>
        <v/>
      </c>
      <c r="O9466">
        <v>62</v>
      </c>
      <c r="P9466" s="11">
        <v>0.5</v>
      </c>
      <c r="Q9466" s="11">
        <v>9.0909090909090898E-2</v>
      </c>
      <c r="R9466" s="12">
        <v>205.31</v>
      </c>
      <c r="S9466" t="s">
        <v>22</v>
      </c>
      <c r="T9466">
        <v>0</v>
      </c>
      <c r="U9466">
        <f t="shared" si="884"/>
        <v>3</v>
      </c>
      <c r="V9466">
        <f t="shared" si="885"/>
        <v>1</v>
      </c>
      <c r="W9466">
        <f t="shared" si="886"/>
        <v>3</v>
      </c>
      <c r="X9466" t="str">
        <f t="shared" si="887"/>
        <v>313</v>
      </c>
      <c r="Y9466" t="str">
        <f>IF(Table1[[#This Row],[RFM_Score]]="555","Champion", IF(AND(J9466&gt;=4,V9466&gt;=4),"Loyal", IF(U9466&lt;=2,"At Risk", IF(W9466&gt;=4,"Potential Loyalist","Others"))))</f>
        <v>Others</v>
      </c>
    </row>
    <row r="9467" spans="1:25">
      <c r="A9467" t="s">
        <v>516</v>
      </c>
      <c r="B9467">
        <v>48</v>
      </c>
      <c r="C9467" t="s">
        <v>24</v>
      </c>
      <c r="D9467" t="s">
        <v>25</v>
      </c>
      <c r="E9467" s="6" t="s">
        <v>21537</v>
      </c>
      <c r="F9467" t="s">
        <v>21</v>
      </c>
      <c r="G9467">
        <v>2</v>
      </c>
      <c r="H9467">
        <v>1</v>
      </c>
      <c r="I9467">
        <v>45</v>
      </c>
      <c r="J9467">
        <v>6</v>
      </c>
      <c r="K9467">
        <v>204.83</v>
      </c>
      <c r="L9467" t="str">
        <f t="shared" si="882"/>
        <v/>
      </c>
      <c r="M9467">
        <v>1</v>
      </c>
      <c r="N9467" t="str">
        <f t="shared" si="883"/>
        <v/>
      </c>
      <c r="O9467">
        <v>34</v>
      </c>
      <c r="P9467" s="11">
        <v>0.5</v>
      </c>
      <c r="Q9467" s="11">
        <v>0.133333333333333</v>
      </c>
      <c r="R9467" s="12">
        <v>204.83</v>
      </c>
      <c r="S9467" t="s">
        <v>22</v>
      </c>
      <c r="T9467">
        <v>0</v>
      </c>
      <c r="U9467">
        <f t="shared" si="884"/>
        <v>4</v>
      </c>
      <c r="V9467">
        <f t="shared" si="885"/>
        <v>1</v>
      </c>
      <c r="W9467">
        <f t="shared" si="886"/>
        <v>3</v>
      </c>
      <c r="X9467" t="str">
        <f t="shared" si="887"/>
        <v>413</v>
      </c>
      <c r="Y9467" t="str">
        <f>IF(Table1[[#This Row],[RFM_Score]]="555","Champion", IF(AND(J9467&gt;=4,V9467&gt;=4),"Loyal", IF(U9467&lt;=2,"At Risk", IF(W9467&gt;=4,"Potential Loyalist","Others"))))</f>
        <v>Others</v>
      </c>
    </row>
    <row r="9468" spans="1:25">
      <c r="A9468" t="s">
        <v>2104</v>
      </c>
      <c r="B9468">
        <v>33</v>
      </c>
      <c r="C9468" t="s">
        <v>19</v>
      </c>
      <c r="D9468" t="s">
        <v>29</v>
      </c>
      <c r="E9468" s="6" t="s">
        <v>21538</v>
      </c>
      <c r="F9468" t="s">
        <v>30</v>
      </c>
      <c r="G9468">
        <v>7</v>
      </c>
      <c r="H9468">
        <v>0</v>
      </c>
      <c r="I9468">
        <v>56</v>
      </c>
      <c r="J9468">
        <v>1</v>
      </c>
      <c r="K9468">
        <v>204.49</v>
      </c>
      <c r="L9468" t="str">
        <f t="shared" si="882"/>
        <v/>
      </c>
      <c r="M9468">
        <v>1</v>
      </c>
      <c r="N9468" t="str">
        <f t="shared" si="883"/>
        <v/>
      </c>
      <c r="O9468">
        <v>79</v>
      </c>
      <c r="P9468" s="11">
        <v>0</v>
      </c>
      <c r="Q9468" s="11">
        <v>1.7857142857142801E-2</v>
      </c>
      <c r="R9468" s="12">
        <v>204.49</v>
      </c>
      <c r="S9468" t="s">
        <v>22</v>
      </c>
      <c r="T9468">
        <v>0</v>
      </c>
      <c r="U9468">
        <f t="shared" si="884"/>
        <v>2</v>
      </c>
      <c r="V9468">
        <f t="shared" si="885"/>
        <v>1</v>
      </c>
      <c r="W9468">
        <f t="shared" si="886"/>
        <v>3</v>
      </c>
      <c r="X9468" t="str">
        <f t="shared" si="887"/>
        <v>213</v>
      </c>
      <c r="Y9468" t="str">
        <f>IF(Table1[[#This Row],[RFM_Score]]="555","Champion", IF(AND(J9468&gt;=4,V9468&gt;=4),"Loyal", IF(U9468&lt;=2,"At Risk", IF(W9468&gt;=4,"Potential Loyalist","Others"))))</f>
        <v>At Risk</v>
      </c>
    </row>
    <row r="9469" spans="1:25">
      <c r="A9469" t="s">
        <v>11625</v>
      </c>
      <c r="B9469">
        <v>31</v>
      </c>
      <c r="C9469" t="s">
        <v>24</v>
      </c>
      <c r="D9469" t="s">
        <v>41</v>
      </c>
      <c r="E9469" s="6" t="s">
        <v>21539</v>
      </c>
      <c r="F9469" t="s">
        <v>62</v>
      </c>
      <c r="G9469">
        <v>2</v>
      </c>
      <c r="H9469">
        <v>0</v>
      </c>
      <c r="I9469">
        <v>49</v>
      </c>
      <c r="J9469">
        <v>1</v>
      </c>
      <c r="K9469">
        <v>203.39</v>
      </c>
      <c r="L9469" t="str">
        <f t="shared" si="882"/>
        <v/>
      </c>
      <c r="M9469">
        <v>1</v>
      </c>
      <c r="N9469" t="str">
        <f t="shared" si="883"/>
        <v/>
      </c>
      <c r="O9469">
        <v>67</v>
      </c>
      <c r="P9469" s="11">
        <v>0</v>
      </c>
      <c r="Q9469" s="11">
        <v>2.04081632653061E-2</v>
      </c>
      <c r="R9469" s="12">
        <v>203.39</v>
      </c>
      <c r="S9469" t="s">
        <v>22</v>
      </c>
      <c r="T9469">
        <v>0</v>
      </c>
      <c r="U9469">
        <f t="shared" si="884"/>
        <v>3</v>
      </c>
      <c r="V9469">
        <f t="shared" si="885"/>
        <v>1</v>
      </c>
      <c r="W9469">
        <f t="shared" si="886"/>
        <v>3</v>
      </c>
      <c r="X9469" t="str">
        <f t="shared" si="887"/>
        <v>313</v>
      </c>
      <c r="Y9469" t="str">
        <f>IF(Table1[[#This Row],[RFM_Score]]="555","Champion", IF(AND(J9469&gt;=4,V9469&gt;=4),"Loyal", IF(U9469&lt;=2,"At Risk", IF(W9469&gt;=4,"Potential Loyalist","Others"))))</f>
        <v>Others</v>
      </c>
    </row>
    <row r="9470" spans="1:25">
      <c r="A9470" t="s">
        <v>10156</v>
      </c>
      <c r="B9470">
        <v>21</v>
      </c>
      <c r="C9470" t="s">
        <v>19</v>
      </c>
      <c r="D9470" t="s">
        <v>41</v>
      </c>
      <c r="E9470" s="6" t="s">
        <v>21540</v>
      </c>
      <c r="F9470" t="s">
        <v>26</v>
      </c>
      <c r="G9470">
        <v>1</v>
      </c>
      <c r="H9470">
        <v>1</v>
      </c>
      <c r="I9470">
        <v>64</v>
      </c>
      <c r="J9470">
        <v>2</v>
      </c>
      <c r="K9470">
        <v>202.62</v>
      </c>
      <c r="L9470" t="str">
        <f t="shared" si="882"/>
        <v/>
      </c>
      <c r="M9470">
        <v>1</v>
      </c>
      <c r="N9470" t="str">
        <f t="shared" si="883"/>
        <v/>
      </c>
      <c r="O9470">
        <v>55</v>
      </c>
      <c r="P9470" s="11">
        <v>1</v>
      </c>
      <c r="Q9470" s="11">
        <v>3.125E-2</v>
      </c>
      <c r="R9470" s="12">
        <v>202.62</v>
      </c>
      <c r="S9470" t="s">
        <v>22</v>
      </c>
      <c r="T9470">
        <v>0</v>
      </c>
      <c r="U9470">
        <f t="shared" si="884"/>
        <v>3</v>
      </c>
      <c r="V9470">
        <f t="shared" si="885"/>
        <v>1</v>
      </c>
      <c r="W9470">
        <f t="shared" si="886"/>
        <v>3</v>
      </c>
      <c r="X9470" t="str">
        <f t="shared" si="887"/>
        <v>313</v>
      </c>
      <c r="Y9470" t="str">
        <f>IF(Table1[[#This Row],[RFM_Score]]="555","Champion", IF(AND(J9470&gt;=4,V9470&gt;=4),"Loyal", IF(U9470&lt;=2,"At Risk", IF(W9470&gt;=4,"Potential Loyalist","Others"))))</f>
        <v>Others</v>
      </c>
    </row>
    <row r="9471" spans="1:25">
      <c r="A9471" t="s">
        <v>1070</v>
      </c>
      <c r="B9471">
        <v>42</v>
      </c>
      <c r="C9471" t="s">
        <v>19</v>
      </c>
      <c r="D9471" t="s">
        <v>46</v>
      </c>
      <c r="E9471" s="6" t="s">
        <v>21541</v>
      </c>
      <c r="F9471" t="s">
        <v>26</v>
      </c>
      <c r="G9471">
        <v>6</v>
      </c>
      <c r="H9471">
        <v>3</v>
      </c>
      <c r="I9471">
        <v>42</v>
      </c>
      <c r="J9471">
        <v>2</v>
      </c>
      <c r="K9471">
        <v>202.58</v>
      </c>
      <c r="L9471" t="str">
        <f t="shared" si="882"/>
        <v/>
      </c>
      <c r="M9471">
        <v>1</v>
      </c>
      <c r="N9471" t="str">
        <f t="shared" si="883"/>
        <v/>
      </c>
      <c r="O9471">
        <v>7</v>
      </c>
      <c r="P9471" s="11">
        <v>0.5</v>
      </c>
      <c r="Q9471" s="11">
        <v>4.7619047619047603E-2</v>
      </c>
      <c r="R9471" s="12">
        <v>202.58</v>
      </c>
      <c r="S9471" t="s">
        <v>22</v>
      </c>
      <c r="T9471">
        <v>0</v>
      </c>
      <c r="U9471">
        <f t="shared" si="884"/>
        <v>5</v>
      </c>
      <c r="V9471">
        <f t="shared" si="885"/>
        <v>1</v>
      </c>
      <c r="W9471">
        <f t="shared" si="886"/>
        <v>3</v>
      </c>
      <c r="X9471" t="str">
        <f t="shared" si="887"/>
        <v>513</v>
      </c>
      <c r="Y9471" t="str">
        <f>IF(Table1[[#This Row],[RFM_Score]]="555","Champion", IF(AND(J9471&gt;=4,V9471&gt;=4),"Loyal", IF(U9471&lt;=2,"At Risk", IF(W9471&gt;=4,"Potential Loyalist","Others"))))</f>
        <v>Others</v>
      </c>
    </row>
    <row r="9472" spans="1:25">
      <c r="A9472" t="s">
        <v>3266</v>
      </c>
      <c r="B9472">
        <v>34</v>
      </c>
      <c r="C9472" t="s">
        <v>24</v>
      </c>
      <c r="D9472" t="s">
        <v>49</v>
      </c>
      <c r="E9472" s="6" t="s">
        <v>21542</v>
      </c>
      <c r="F9472" t="s">
        <v>37</v>
      </c>
      <c r="G9472">
        <v>4</v>
      </c>
      <c r="H9472">
        <v>2</v>
      </c>
      <c r="I9472">
        <v>49</v>
      </c>
      <c r="J9472">
        <v>5</v>
      </c>
      <c r="K9472">
        <v>202.38</v>
      </c>
      <c r="L9472" t="str">
        <f t="shared" si="882"/>
        <v/>
      </c>
      <c r="M9472">
        <v>1</v>
      </c>
      <c r="N9472" t="str">
        <f t="shared" si="883"/>
        <v/>
      </c>
      <c r="O9472">
        <v>75</v>
      </c>
      <c r="P9472" s="11">
        <v>0.5</v>
      </c>
      <c r="Q9472" s="11">
        <v>0.10204081632653</v>
      </c>
      <c r="R9472" s="12">
        <v>202.38</v>
      </c>
      <c r="S9472" t="s">
        <v>22</v>
      </c>
      <c r="T9472">
        <v>0</v>
      </c>
      <c r="U9472">
        <f t="shared" si="884"/>
        <v>2</v>
      </c>
      <c r="V9472">
        <f t="shared" si="885"/>
        <v>1</v>
      </c>
      <c r="W9472">
        <f t="shared" si="886"/>
        <v>3</v>
      </c>
      <c r="X9472" t="str">
        <f t="shared" si="887"/>
        <v>213</v>
      </c>
      <c r="Y9472" t="str">
        <f>IF(Table1[[#This Row],[RFM_Score]]="555","Champion", IF(AND(J9472&gt;=4,V9472&gt;=4),"Loyal", IF(U9472&lt;=2,"At Risk", IF(W9472&gt;=4,"Potential Loyalist","Others"))))</f>
        <v>At Risk</v>
      </c>
    </row>
    <row r="9473" spans="1:25">
      <c r="A9473" t="s">
        <v>12021</v>
      </c>
      <c r="B9473">
        <v>42</v>
      </c>
      <c r="C9473" t="s">
        <v>19</v>
      </c>
      <c r="D9473" t="s">
        <v>25</v>
      </c>
      <c r="E9473" s="6" t="s">
        <v>21543</v>
      </c>
      <c r="F9473" t="s">
        <v>26</v>
      </c>
      <c r="G9473">
        <v>3</v>
      </c>
      <c r="H9473">
        <v>2</v>
      </c>
      <c r="I9473">
        <v>58</v>
      </c>
      <c r="J9473">
        <v>1</v>
      </c>
      <c r="K9473">
        <v>202.38</v>
      </c>
      <c r="L9473" t="str">
        <f t="shared" si="882"/>
        <v/>
      </c>
      <c r="M9473">
        <v>1</v>
      </c>
      <c r="N9473" t="str">
        <f t="shared" si="883"/>
        <v/>
      </c>
      <c r="O9473">
        <v>53</v>
      </c>
      <c r="P9473" s="11">
        <v>0.66666666666666596</v>
      </c>
      <c r="Q9473" s="11">
        <v>1.72413793103448E-2</v>
      </c>
      <c r="R9473" s="12">
        <v>202.38</v>
      </c>
      <c r="S9473" t="s">
        <v>22</v>
      </c>
      <c r="T9473">
        <v>0</v>
      </c>
      <c r="U9473">
        <f t="shared" si="884"/>
        <v>3</v>
      </c>
      <c r="V9473">
        <f t="shared" si="885"/>
        <v>1</v>
      </c>
      <c r="W9473">
        <f t="shared" si="886"/>
        <v>3</v>
      </c>
      <c r="X9473" t="str">
        <f t="shared" si="887"/>
        <v>313</v>
      </c>
      <c r="Y9473" t="str">
        <f>IF(Table1[[#This Row],[RFM_Score]]="555","Champion", IF(AND(J9473&gt;=4,V9473&gt;=4),"Loyal", IF(U9473&lt;=2,"At Risk", IF(W9473&gt;=4,"Potential Loyalist","Others"))))</f>
        <v>Others</v>
      </c>
    </row>
    <row r="9474" spans="1:25">
      <c r="A9474" t="s">
        <v>7019</v>
      </c>
      <c r="B9474">
        <v>31</v>
      </c>
      <c r="C9474" t="s">
        <v>24</v>
      </c>
      <c r="D9474" t="s">
        <v>46</v>
      </c>
      <c r="E9474" s="6" t="s">
        <v>21544</v>
      </c>
      <c r="F9474" t="s">
        <v>62</v>
      </c>
      <c r="G9474">
        <v>2</v>
      </c>
      <c r="H9474">
        <v>2</v>
      </c>
      <c r="I9474">
        <v>58</v>
      </c>
      <c r="J9474">
        <v>2</v>
      </c>
      <c r="K9474">
        <v>202.37</v>
      </c>
      <c r="L9474" t="str">
        <f t="shared" ref="L9474:L9537" si="888">IF(OR(K9474&lt;$AC$10, K9474&gt;$AC$11), "OUTLIER", "")</f>
        <v/>
      </c>
      <c r="M9474">
        <v>1</v>
      </c>
      <c r="N9474" t="str">
        <f t="shared" ref="N9474:N9537" si="889">IF(OR(M9474&lt;$AC$16, M9474&gt;$AC$17), "OUTLIER", "")</f>
        <v/>
      </c>
      <c r="O9474">
        <v>7</v>
      </c>
      <c r="P9474" s="11">
        <v>1</v>
      </c>
      <c r="Q9474" s="11">
        <v>3.4482758620689599E-2</v>
      </c>
      <c r="R9474" s="12">
        <v>202.37</v>
      </c>
      <c r="S9474" t="s">
        <v>22</v>
      </c>
      <c r="T9474">
        <v>0</v>
      </c>
      <c r="U9474">
        <f t="shared" ref="U9474:U9537" si="890">IF(O9474&lt;=20,5,IF(O9474&lt;=40,4,IF(O9474&lt;=70,3,IF(O9474&lt;=100,2,1))))</f>
        <v>5</v>
      </c>
      <c r="V9474">
        <f t="shared" ref="V9474:V9537" si="891">IF(M9474&gt;=11,5,IF(M9474&gt;=9,4,IF(M9474&gt;=7,3,IF(M9474&gt;=5,2,1))))</f>
        <v>1</v>
      </c>
      <c r="W9474">
        <f t="shared" ref="W9474:W9537" si="892">IF(K9474&gt;=500,5,IF(K9474&gt;=300,4,IF(K9474&gt;=150,3,IF(K9474&gt;=50,2,1))))</f>
        <v>3</v>
      </c>
      <c r="X9474" t="str">
        <f t="shared" ref="X9474:X9537" si="893">U9474 &amp; V9474 &amp; W9474</f>
        <v>513</v>
      </c>
      <c r="Y9474" t="str">
        <f>IF(Table1[[#This Row],[RFM_Score]]="555","Champion", IF(AND(J9474&gt;=4,V9474&gt;=4),"Loyal", IF(U9474&lt;=2,"At Risk", IF(W9474&gt;=4,"Potential Loyalist","Others"))))</f>
        <v>Others</v>
      </c>
    </row>
    <row r="9475" spans="1:25">
      <c r="A9475" t="s">
        <v>4403</v>
      </c>
      <c r="B9475">
        <v>28</v>
      </c>
      <c r="C9475" t="s">
        <v>24</v>
      </c>
      <c r="D9475" t="s">
        <v>25</v>
      </c>
      <c r="E9475" s="6" t="s">
        <v>21545</v>
      </c>
      <c r="F9475" t="s">
        <v>26</v>
      </c>
      <c r="G9475">
        <v>6</v>
      </c>
      <c r="H9475">
        <v>1</v>
      </c>
      <c r="I9475">
        <v>45</v>
      </c>
      <c r="J9475">
        <v>0</v>
      </c>
      <c r="K9475">
        <v>202.32</v>
      </c>
      <c r="L9475" t="str">
        <f t="shared" si="888"/>
        <v/>
      </c>
      <c r="M9475">
        <v>1</v>
      </c>
      <c r="N9475" t="str">
        <f t="shared" si="889"/>
        <v/>
      </c>
      <c r="O9475">
        <v>2</v>
      </c>
      <c r="P9475" s="11">
        <v>0.16666666666666599</v>
      </c>
      <c r="Q9475" s="11">
        <v>0</v>
      </c>
      <c r="R9475" s="12">
        <v>202.32</v>
      </c>
      <c r="S9475" t="s">
        <v>22</v>
      </c>
      <c r="T9475">
        <v>1</v>
      </c>
      <c r="U9475">
        <f t="shared" si="890"/>
        <v>5</v>
      </c>
      <c r="V9475">
        <f t="shared" si="891"/>
        <v>1</v>
      </c>
      <c r="W9475">
        <f t="shared" si="892"/>
        <v>3</v>
      </c>
      <c r="X9475" t="str">
        <f t="shared" si="893"/>
        <v>513</v>
      </c>
      <c r="Y9475" t="str">
        <f>IF(Table1[[#This Row],[RFM_Score]]="555","Champion", IF(AND(J9475&gt;=4,V9475&gt;=4),"Loyal", IF(U9475&lt;=2,"At Risk", IF(W9475&gt;=4,"Potential Loyalist","Others"))))</f>
        <v>Others</v>
      </c>
    </row>
    <row r="9476" spans="1:25">
      <c r="A9476" t="s">
        <v>4715</v>
      </c>
      <c r="B9476">
        <v>45</v>
      </c>
      <c r="C9476" t="s">
        <v>19</v>
      </c>
      <c r="D9476" t="s">
        <v>29</v>
      </c>
      <c r="E9476" s="6" t="s">
        <v>21546</v>
      </c>
      <c r="F9476" t="s">
        <v>26</v>
      </c>
      <c r="G9476">
        <v>2</v>
      </c>
      <c r="H9476">
        <v>1</v>
      </c>
      <c r="I9476">
        <v>49</v>
      </c>
      <c r="J9476">
        <v>2</v>
      </c>
      <c r="K9476">
        <v>202.31</v>
      </c>
      <c r="L9476" t="str">
        <f t="shared" si="888"/>
        <v/>
      </c>
      <c r="M9476">
        <v>1</v>
      </c>
      <c r="N9476" t="str">
        <f t="shared" si="889"/>
        <v/>
      </c>
      <c r="O9476">
        <v>118</v>
      </c>
      <c r="P9476" s="11">
        <v>0.5</v>
      </c>
      <c r="Q9476" s="11">
        <v>4.08163265306122E-2</v>
      </c>
      <c r="R9476" s="12">
        <v>202.31</v>
      </c>
      <c r="S9476" t="s">
        <v>22</v>
      </c>
      <c r="T9476">
        <v>1</v>
      </c>
      <c r="U9476">
        <f t="shared" si="890"/>
        <v>1</v>
      </c>
      <c r="V9476">
        <f t="shared" si="891"/>
        <v>1</v>
      </c>
      <c r="W9476">
        <f t="shared" si="892"/>
        <v>3</v>
      </c>
      <c r="X9476" t="str">
        <f t="shared" si="893"/>
        <v>113</v>
      </c>
      <c r="Y9476" t="str">
        <f>IF(Table1[[#This Row],[RFM_Score]]="555","Champion", IF(AND(J9476&gt;=4,V9476&gt;=4),"Loyal", IF(U9476&lt;=2,"At Risk", IF(W9476&gt;=4,"Potential Loyalist","Others"))))</f>
        <v>At Risk</v>
      </c>
    </row>
    <row r="9477" spans="1:25">
      <c r="A9477" t="s">
        <v>9510</v>
      </c>
      <c r="B9477">
        <v>28</v>
      </c>
      <c r="C9477" t="s">
        <v>24</v>
      </c>
      <c r="D9477" t="s">
        <v>25</v>
      </c>
      <c r="E9477" s="6" t="s">
        <v>21547</v>
      </c>
      <c r="F9477" t="s">
        <v>26</v>
      </c>
      <c r="G9477">
        <v>3</v>
      </c>
      <c r="H9477">
        <v>2</v>
      </c>
      <c r="I9477">
        <v>48</v>
      </c>
      <c r="J9477">
        <v>0</v>
      </c>
      <c r="K9477">
        <v>202.3</v>
      </c>
      <c r="L9477" t="str">
        <f t="shared" si="888"/>
        <v/>
      </c>
      <c r="M9477">
        <v>1</v>
      </c>
      <c r="N9477" t="str">
        <f t="shared" si="889"/>
        <v/>
      </c>
      <c r="O9477">
        <v>100</v>
      </c>
      <c r="P9477" s="11">
        <v>0.66666666666666596</v>
      </c>
      <c r="Q9477" s="11">
        <v>0</v>
      </c>
      <c r="R9477" s="12">
        <v>202.3</v>
      </c>
      <c r="S9477" t="s">
        <v>22</v>
      </c>
      <c r="T9477">
        <v>1</v>
      </c>
      <c r="U9477">
        <f t="shared" si="890"/>
        <v>2</v>
      </c>
      <c r="V9477">
        <f t="shared" si="891"/>
        <v>1</v>
      </c>
      <c r="W9477">
        <f t="shared" si="892"/>
        <v>3</v>
      </c>
      <c r="X9477" t="str">
        <f t="shared" si="893"/>
        <v>213</v>
      </c>
      <c r="Y9477" t="str">
        <f>IF(Table1[[#This Row],[RFM_Score]]="555","Champion", IF(AND(J9477&gt;=4,V9477&gt;=4),"Loyal", IF(U9477&lt;=2,"At Risk", IF(W9477&gt;=4,"Potential Loyalist","Others"))))</f>
        <v>At Risk</v>
      </c>
    </row>
    <row r="9478" spans="1:25">
      <c r="A9478" t="s">
        <v>9597</v>
      </c>
      <c r="B9478">
        <v>31</v>
      </c>
      <c r="C9478" t="s">
        <v>24</v>
      </c>
      <c r="D9478" t="s">
        <v>29</v>
      </c>
      <c r="E9478" s="6" t="s">
        <v>21548</v>
      </c>
      <c r="F9478" t="s">
        <v>37</v>
      </c>
      <c r="G9478">
        <v>2</v>
      </c>
      <c r="H9478">
        <v>0</v>
      </c>
      <c r="I9478">
        <v>58</v>
      </c>
      <c r="J9478">
        <v>4</v>
      </c>
      <c r="K9478">
        <v>202.17</v>
      </c>
      <c r="L9478" t="str">
        <f t="shared" si="888"/>
        <v/>
      </c>
      <c r="M9478">
        <v>1</v>
      </c>
      <c r="N9478" t="str">
        <f t="shared" si="889"/>
        <v/>
      </c>
      <c r="O9478">
        <v>110</v>
      </c>
      <c r="P9478" s="11">
        <v>0</v>
      </c>
      <c r="Q9478" s="11">
        <v>6.8965517241379296E-2</v>
      </c>
      <c r="R9478" s="12">
        <v>202.17</v>
      </c>
      <c r="S9478" t="s">
        <v>22</v>
      </c>
      <c r="T9478">
        <v>0</v>
      </c>
      <c r="U9478">
        <f t="shared" si="890"/>
        <v>1</v>
      </c>
      <c r="V9478">
        <f t="shared" si="891"/>
        <v>1</v>
      </c>
      <c r="W9478">
        <f t="shared" si="892"/>
        <v>3</v>
      </c>
      <c r="X9478" t="str">
        <f t="shared" si="893"/>
        <v>113</v>
      </c>
      <c r="Y9478" t="str">
        <f>IF(Table1[[#This Row],[RFM_Score]]="555","Champion", IF(AND(J9478&gt;=4,V9478&gt;=4),"Loyal", IF(U9478&lt;=2,"At Risk", IF(W9478&gt;=4,"Potential Loyalist","Others"))))</f>
        <v>At Risk</v>
      </c>
    </row>
    <row r="9479" spans="1:25">
      <c r="A9479" t="s">
        <v>8831</v>
      </c>
      <c r="B9479">
        <v>21</v>
      </c>
      <c r="C9479" t="s">
        <v>24</v>
      </c>
      <c r="D9479" t="s">
        <v>20</v>
      </c>
      <c r="E9479" s="6" t="s">
        <v>21549</v>
      </c>
      <c r="F9479" t="s">
        <v>26</v>
      </c>
      <c r="G9479">
        <v>2</v>
      </c>
      <c r="H9479">
        <v>1</v>
      </c>
      <c r="I9479">
        <v>47</v>
      </c>
      <c r="J9479">
        <v>4</v>
      </c>
      <c r="K9479">
        <v>202.04</v>
      </c>
      <c r="L9479" t="str">
        <f t="shared" si="888"/>
        <v/>
      </c>
      <c r="M9479">
        <v>1</v>
      </c>
      <c r="N9479" t="str">
        <f t="shared" si="889"/>
        <v/>
      </c>
      <c r="O9479">
        <v>81</v>
      </c>
      <c r="P9479" s="11">
        <v>0.5</v>
      </c>
      <c r="Q9479" s="11">
        <v>8.5106382978723402E-2</v>
      </c>
      <c r="R9479" s="12">
        <v>202.04</v>
      </c>
      <c r="S9479" t="s">
        <v>22</v>
      </c>
      <c r="T9479">
        <v>0</v>
      </c>
      <c r="U9479">
        <f t="shared" si="890"/>
        <v>2</v>
      </c>
      <c r="V9479">
        <f t="shared" si="891"/>
        <v>1</v>
      </c>
      <c r="W9479">
        <f t="shared" si="892"/>
        <v>3</v>
      </c>
      <c r="X9479" t="str">
        <f t="shared" si="893"/>
        <v>213</v>
      </c>
      <c r="Y9479" t="str">
        <f>IF(Table1[[#This Row],[RFM_Score]]="555","Champion", IF(AND(J9479&gt;=4,V9479&gt;=4),"Loyal", IF(U9479&lt;=2,"At Risk", IF(W9479&gt;=4,"Potential Loyalist","Others"))))</f>
        <v>At Risk</v>
      </c>
    </row>
    <row r="9480" spans="1:25">
      <c r="A9480" t="s">
        <v>10508</v>
      </c>
      <c r="B9480">
        <v>36</v>
      </c>
      <c r="C9480" t="s">
        <v>19</v>
      </c>
      <c r="D9480" t="s">
        <v>49</v>
      </c>
      <c r="E9480" s="6" t="s">
        <v>21550</v>
      </c>
      <c r="F9480" t="s">
        <v>26</v>
      </c>
      <c r="G9480">
        <v>4</v>
      </c>
      <c r="H9480">
        <v>0</v>
      </c>
      <c r="I9480">
        <v>61</v>
      </c>
      <c r="J9480">
        <v>1</v>
      </c>
      <c r="K9480">
        <v>201.89</v>
      </c>
      <c r="L9480" t="str">
        <f t="shared" si="888"/>
        <v/>
      </c>
      <c r="M9480">
        <v>1</v>
      </c>
      <c r="N9480" t="str">
        <f t="shared" si="889"/>
        <v/>
      </c>
      <c r="O9480">
        <v>10</v>
      </c>
      <c r="P9480" s="11">
        <v>0</v>
      </c>
      <c r="Q9480" s="11">
        <v>1.63934426229508E-2</v>
      </c>
      <c r="R9480" s="12">
        <v>201.89</v>
      </c>
      <c r="S9480" t="s">
        <v>22</v>
      </c>
      <c r="T9480">
        <v>0</v>
      </c>
      <c r="U9480">
        <f t="shared" si="890"/>
        <v>5</v>
      </c>
      <c r="V9480">
        <f t="shared" si="891"/>
        <v>1</v>
      </c>
      <c r="W9480">
        <f t="shared" si="892"/>
        <v>3</v>
      </c>
      <c r="X9480" t="str">
        <f t="shared" si="893"/>
        <v>513</v>
      </c>
      <c r="Y9480" t="str">
        <f>IF(Table1[[#This Row],[RFM_Score]]="555","Champion", IF(AND(J9480&gt;=4,V9480&gt;=4),"Loyal", IF(U9480&lt;=2,"At Risk", IF(W9480&gt;=4,"Potential Loyalist","Others"))))</f>
        <v>Others</v>
      </c>
    </row>
    <row r="9481" spans="1:25">
      <c r="A9481" t="s">
        <v>1455</v>
      </c>
      <c r="B9481">
        <v>53</v>
      </c>
      <c r="C9481" t="s">
        <v>24</v>
      </c>
      <c r="D9481" t="s">
        <v>35</v>
      </c>
      <c r="E9481" s="6" t="s">
        <v>21551</v>
      </c>
      <c r="F9481" t="s">
        <v>21</v>
      </c>
      <c r="G9481">
        <v>0</v>
      </c>
      <c r="H9481">
        <v>0</v>
      </c>
      <c r="I9481">
        <v>53</v>
      </c>
      <c r="J9481">
        <v>4</v>
      </c>
      <c r="K9481">
        <v>201.8</v>
      </c>
      <c r="L9481" t="str">
        <f t="shared" si="888"/>
        <v/>
      </c>
      <c r="M9481">
        <v>1</v>
      </c>
      <c r="N9481" t="str">
        <f t="shared" si="889"/>
        <v/>
      </c>
      <c r="O9481">
        <v>42</v>
      </c>
      <c r="P9481" s="11">
        <v>0</v>
      </c>
      <c r="Q9481" s="11">
        <v>7.5471698113207503E-2</v>
      </c>
      <c r="R9481" s="12">
        <v>201.8</v>
      </c>
      <c r="S9481" t="s">
        <v>22</v>
      </c>
      <c r="T9481">
        <v>1</v>
      </c>
      <c r="U9481">
        <f t="shared" si="890"/>
        <v>3</v>
      </c>
      <c r="V9481">
        <f t="shared" si="891"/>
        <v>1</v>
      </c>
      <c r="W9481">
        <f t="shared" si="892"/>
        <v>3</v>
      </c>
      <c r="X9481" t="str">
        <f t="shared" si="893"/>
        <v>313</v>
      </c>
      <c r="Y9481" t="str">
        <f>IF(Table1[[#This Row],[RFM_Score]]="555","Champion", IF(AND(J9481&gt;=4,V9481&gt;=4),"Loyal", IF(U9481&lt;=2,"At Risk", IF(W9481&gt;=4,"Potential Loyalist","Others"))))</f>
        <v>Others</v>
      </c>
    </row>
    <row r="9482" spans="1:25">
      <c r="A9482" t="s">
        <v>10664</v>
      </c>
      <c r="B9482">
        <v>26</v>
      </c>
      <c r="C9482" t="s">
        <v>19</v>
      </c>
      <c r="D9482" t="s">
        <v>41</v>
      </c>
      <c r="E9482" s="6" t="s">
        <v>21552</v>
      </c>
      <c r="F9482" t="s">
        <v>62</v>
      </c>
      <c r="G9482">
        <v>2</v>
      </c>
      <c r="H9482">
        <v>0</v>
      </c>
      <c r="I9482">
        <v>65</v>
      </c>
      <c r="J9482">
        <v>2</v>
      </c>
      <c r="K9482">
        <v>201.77</v>
      </c>
      <c r="L9482" t="str">
        <f t="shared" si="888"/>
        <v/>
      </c>
      <c r="M9482">
        <v>1</v>
      </c>
      <c r="N9482" t="str">
        <f t="shared" si="889"/>
        <v/>
      </c>
      <c r="O9482">
        <v>106</v>
      </c>
      <c r="P9482" s="11">
        <v>0</v>
      </c>
      <c r="Q9482" s="11">
        <v>3.0769230769230702E-2</v>
      </c>
      <c r="R9482" s="12">
        <v>201.77</v>
      </c>
      <c r="S9482" t="s">
        <v>22</v>
      </c>
      <c r="T9482">
        <v>0</v>
      </c>
      <c r="U9482">
        <f t="shared" si="890"/>
        <v>1</v>
      </c>
      <c r="V9482">
        <f t="shared" si="891"/>
        <v>1</v>
      </c>
      <c r="W9482">
        <f t="shared" si="892"/>
        <v>3</v>
      </c>
      <c r="X9482" t="str">
        <f t="shared" si="893"/>
        <v>113</v>
      </c>
      <c r="Y9482" t="str">
        <f>IF(Table1[[#This Row],[RFM_Score]]="555","Champion", IF(AND(J9482&gt;=4,V9482&gt;=4),"Loyal", IF(U9482&lt;=2,"At Risk", IF(W9482&gt;=4,"Potential Loyalist","Others"))))</f>
        <v>At Risk</v>
      </c>
    </row>
    <row r="9483" spans="1:25">
      <c r="A9483" t="s">
        <v>1965</v>
      </c>
      <c r="B9483">
        <v>48</v>
      </c>
      <c r="C9483" t="s">
        <v>24</v>
      </c>
      <c r="D9483" t="s">
        <v>25</v>
      </c>
      <c r="E9483" s="6" t="s">
        <v>21553</v>
      </c>
      <c r="F9483" t="s">
        <v>37</v>
      </c>
      <c r="G9483">
        <v>3</v>
      </c>
      <c r="H9483">
        <v>0</v>
      </c>
      <c r="I9483">
        <v>46</v>
      </c>
      <c r="J9483">
        <v>3</v>
      </c>
      <c r="K9483">
        <v>201.6</v>
      </c>
      <c r="L9483" t="str">
        <f t="shared" si="888"/>
        <v/>
      </c>
      <c r="M9483">
        <v>1</v>
      </c>
      <c r="N9483" t="str">
        <f t="shared" si="889"/>
        <v/>
      </c>
      <c r="O9483">
        <v>91</v>
      </c>
      <c r="P9483" s="11">
        <v>0</v>
      </c>
      <c r="Q9483" s="11">
        <v>6.5217391304347797E-2</v>
      </c>
      <c r="R9483" s="12">
        <v>201.6</v>
      </c>
      <c r="S9483" t="s">
        <v>22</v>
      </c>
      <c r="T9483">
        <v>1</v>
      </c>
      <c r="U9483">
        <f t="shared" si="890"/>
        <v>2</v>
      </c>
      <c r="V9483">
        <f t="shared" si="891"/>
        <v>1</v>
      </c>
      <c r="W9483">
        <f t="shared" si="892"/>
        <v>3</v>
      </c>
      <c r="X9483" t="str">
        <f t="shared" si="893"/>
        <v>213</v>
      </c>
      <c r="Y9483" t="str">
        <f>IF(Table1[[#This Row],[RFM_Score]]="555","Champion", IF(AND(J9483&gt;=4,V9483&gt;=4),"Loyal", IF(U9483&lt;=2,"At Risk", IF(W9483&gt;=4,"Potential Loyalist","Others"))))</f>
        <v>At Risk</v>
      </c>
    </row>
    <row r="9484" spans="1:25">
      <c r="A9484" t="s">
        <v>4025</v>
      </c>
      <c r="B9484">
        <v>58</v>
      </c>
      <c r="C9484" t="s">
        <v>19</v>
      </c>
      <c r="D9484" t="s">
        <v>49</v>
      </c>
      <c r="E9484" s="6" t="s">
        <v>21554</v>
      </c>
      <c r="F9484" t="s">
        <v>26</v>
      </c>
      <c r="G9484">
        <v>3</v>
      </c>
      <c r="H9484">
        <v>1</v>
      </c>
      <c r="I9484">
        <v>51</v>
      </c>
      <c r="J9484">
        <v>3</v>
      </c>
      <c r="K9484">
        <v>201.57</v>
      </c>
      <c r="L9484" t="str">
        <f t="shared" si="888"/>
        <v/>
      </c>
      <c r="M9484">
        <v>1</v>
      </c>
      <c r="N9484" t="str">
        <f t="shared" si="889"/>
        <v/>
      </c>
      <c r="O9484">
        <v>1</v>
      </c>
      <c r="P9484" s="11">
        <v>0.33333333333333298</v>
      </c>
      <c r="Q9484" s="11">
        <v>5.8823529411764698E-2</v>
      </c>
      <c r="R9484" s="12">
        <v>201.57</v>
      </c>
      <c r="S9484" t="s">
        <v>22</v>
      </c>
      <c r="T9484">
        <v>0</v>
      </c>
      <c r="U9484">
        <f t="shared" si="890"/>
        <v>5</v>
      </c>
      <c r="V9484">
        <f t="shared" si="891"/>
        <v>1</v>
      </c>
      <c r="W9484">
        <f t="shared" si="892"/>
        <v>3</v>
      </c>
      <c r="X9484" t="str">
        <f t="shared" si="893"/>
        <v>513</v>
      </c>
      <c r="Y9484" t="str">
        <f>IF(Table1[[#This Row],[RFM_Score]]="555","Champion", IF(AND(J9484&gt;=4,V9484&gt;=4),"Loyal", IF(U9484&lt;=2,"At Risk", IF(W9484&gt;=4,"Potential Loyalist","Others"))))</f>
        <v>Others</v>
      </c>
    </row>
    <row r="9485" spans="1:25">
      <c r="A9485" t="s">
        <v>7181</v>
      </c>
      <c r="B9485">
        <v>38</v>
      </c>
      <c r="C9485" t="s">
        <v>19</v>
      </c>
      <c r="D9485" t="s">
        <v>41</v>
      </c>
      <c r="E9485" s="6" t="s">
        <v>21555</v>
      </c>
      <c r="F9485" t="s">
        <v>30</v>
      </c>
      <c r="G9485">
        <v>2</v>
      </c>
      <c r="H9485">
        <v>0</v>
      </c>
      <c r="I9485">
        <v>47</v>
      </c>
      <c r="J9485">
        <v>3</v>
      </c>
      <c r="K9485">
        <v>201.42</v>
      </c>
      <c r="L9485" t="str">
        <f t="shared" si="888"/>
        <v/>
      </c>
      <c r="M9485">
        <v>1</v>
      </c>
      <c r="N9485" t="str">
        <f t="shared" si="889"/>
        <v/>
      </c>
      <c r="O9485">
        <v>1</v>
      </c>
      <c r="P9485" s="11">
        <v>0</v>
      </c>
      <c r="Q9485" s="11">
        <v>6.3829787234042507E-2</v>
      </c>
      <c r="R9485" s="12">
        <v>201.42</v>
      </c>
      <c r="S9485" t="s">
        <v>22</v>
      </c>
      <c r="T9485">
        <v>0</v>
      </c>
      <c r="U9485">
        <f t="shared" si="890"/>
        <v>5</v>
      </c>
      <c r="V9485">
        <f t="shared" si="891"/>
        <v>1</v>
      </c>
      <c r="W9485">
        <f t="shared" si="892"/>
        <v>3</v>
      </c>
      <c r="X9485" t="str">
        <f t="shared" si="893"/>
        <v>513</v>
      </c>
      <c r="Y9485" t="str">
        <f>IF(Table1[[#This Row],[RFM_Score]]="555","Champion", IF(AND(J9485&gt;=4,V9485&gt;=4),"Loyal", IF(U9485&lt;=2,"At Risk", IF(W9485&gt;=4,"Potential Loyalist","Others"))))</f>
        <v>Others</v>
      </c>
    </row>
    <row r="9486" spans="1:25">
      <c r="A9486" t="s">
        <v>10954</v>
      </c>
      <c r="B9486">
        <v>28</v>
      </c>
      <c r="C9486" t="s">
        <v>19</v>
      </c>
      <c r="D9486" t="s">
        <v>41</v>
      </c>
      <c r="E9486" s="6" t="s">
        <v>21556</v>
      </c>
      <c r="F9486" t="s">
        <v>21</v>
      </c>
      <c r="G9486">
        <v>1</v>
      </c>
      <c r="H9486">
        <v>0</v>
      </c>
      <c r="I9486">
        <v>42</v>
      </c>
      <c r="J9486">
        <v>3</v>
      </c>
      <c r="K9486">
        <v>201.41</v>
      </c>
      <c r="L9486" t="str">
        <f t="shared" si="888"/>
        <v/>
      </c>
      <c r="M9486">
        <v>1</v>
      </c>
      <c r="N9486" t="str">
        <f t="shared" si="889"/>
        <v/>
      </c>
      <c r="O9486">
        <v>85</v>
      </c>
      <c r="P9486" s="11">
        <v>0</v>
      </c>
      <c r="Q9486" s="11">
        <v>7.1428571428571397E-2</v>
      </c>
      <c r="R9486" s="12">
        <v>201.41</v>
      </c>
      <c r="S9486" t="s">
        <v>22</v>
      </c>
      <c r="T9486">
        <v>0</v>
      </c>
      <c r="U9486">
        <f t="shared" si="890"/>
        <v>2</v>
      </c>
      <c r="V9486">
        <f t="shared" si="891"/>
        <v>1</v>
      </c>
      <c r="W9486">
        <f t="shared" si="892"/>
        <v>3</v>
      </c>
      <c r="X9486" t="str">
        <f t="shared" si="893"/>
        <v>213</v>
      </c>
      <c r="Y9486" t="str">
        <f>IF(Table1[[#This Row],[RFM_Score]]="555","Champion", IF(AND(J9486&gt;=4,V9486&gt;=4),"Loyal", IF(U9486&lt;=2,"At Risk", IF(W9486&gt;=4,"Potential Loyalist","Others"))))</f>
        <v>At Risk</v>
      </c>
    </row>
    <row r="9487" spans="1:25">
      <c r="A9487" t="s">
        <v>4584</v>
      </c>
      <c r="B9487">
        <v>34</v>
      </c>
      <c r="C9487" t="s">
        <v>19</v>
      </c>
      <c r="D9487" t="s">
        <v>25</v>
      </c>
      <c r="E9487" s="6" t="s">
        <v>21557</v>
      </c>
      <c r="F9487" t="s">
        <v>21</v>
      </c>
      <c r="G9487">
        <v>4</v>
      </c>
      <c r="H9487">
        <v>0</v>
      </c>
      <c r="I9487">
        <v>48</v>
      </c>
      <c r="J9487">
        <v>1</v>
      </c>
      <c r="K9487">
        <v>201.16</v>
      </c>
      <c r="L9487" t="str">
        <f t="shared" si="888"/>
        <v/>
      </c>
      <c r="M9487">
        <v>1</v>
      </c>
      <c r="N9487" t="str">
        <f t="shared" si="889"/>
        <v/>
      </c>
      <c r="O9487">
        <v>61</v>
      </c>
      <c r="P9487" s="11">
        <v>0</v>
      </c>
      <c r="Q9487" s="11">
        <v>2.0833333333333301E-2</v>
      </c>
      <c r="R9487" s="12">
        <v>201.16</v>
      </c>
      <c r="S9487" t="s">
        <v>22</v>
      </c>
      <c r="T9487">
        <v>0</v>
      </c>
      <c r="U9487">
        <f t="shared" si="890"/>
        <v>3</v>
      </c>
      <c r="V9487">
        <f t="shared" si="891"/>
        <v>1</v>
      </c>
      <c r="W9487">
        <f t="shared" si="892"/>
        <v>3</v>
      </c>
      <c r="X9487" t="str">
        <f t="shared" si="893"/>
        <v>313</v>
      </c>
      <c r="Y9487" t="str">
        <f>IF(Table1[[#This Row],[RFM_Score]]="555","Champion", IF(AND(J9487&gt;=4,V9487&gt;=4),"Loyal", IF(U9487&lt;=2,"At Risk", IF(W9487&gt;=4,"Potential Loyalist","Others"))))</f>
        <v>Others</v>
      </c>
    </row>
    <row r="9488" spans="1:25">
      <c r="A9488" t="s">
        <v>5921</v>
      </c>
      <c r="B9488">
        <v>18</v>
      </c>
      <c r="C9488" t="s">
        <v>19</v>
      </c>
      <c r="D9488" t="s">
        <v>35</v>
      </c>
      <c r="E9488" s="6" t="s">
        <v>21558</v>
      </c>
      <c r="F9488" t="s">
        <v>21</v>
      </c>
      <c r="G9488">
        <v>1</v>
      </c>
      <c r="H9488">
        <v>1</v>
      </c>
      <c r="I9488">
        <v>47</v>
      </c>
      <c r="J9488">
        <v>2</v>
      </c>
      <c r="K9488">
        <v>200.96</v>
      </c>
      <c r="L9488" t="str">
        <f t="shared" si="888"/>
        <v/>
      </c>
      <c r="M9488">
        <v>1</v>
      </c>
      <c r="N9488" t="str">
        <f t="shared" si="889"/>
        <v/>
      </c>
      <c r="O9488">
        <v>13</v>
      </c>
      <c r="P9488" s="11">
        <v>1</v>
      </c>
      <c r="Q9488" s="11">
        <v>4.2553191489361701E-2</v>
      </c>
      <c r="R9488" s="12">
        <v>200.96</v>
      </c>
      <c r="S9488" t="s">
        <v>22</v>
      </c>
      <c r="T9488">
        <v>0</v>
      </c>
      <c r="U9488">
        <f t="shared" si="890"/>
        <v>5</v>
      </c>
      <c r="V9488">
        <f t="shared" si="891"/>
        <v>1</v>
      </c>
      <c r="W9488">
        <f t="shared" si="892"/>
        <v>3</v>
      </c>
      <c r="X9488" t="str">
        <f t="shared" si="893"/>
        <v>513</v>
      </c>
      <c r="Y9488" t="str">
        <f>IF(Table1[[#This Row],[RFM_Score]]="555","Champion", IF(AND(J9488&gt;=4,V9488&gt;=4),"Loyal", IF(U9488&lt;=2,"At Risk", IF(W9488&gt;=4,"Potential Loyalist","Others"))))</f>
        <v>Others</v>
      </c>
    </row>
    <row r="9489" spans="1:25">
      <c r="A9489" t="s">
        <v>2897</v>
      </c>
      <c r="B9489">
        <v>28</v>
      </c>
      <c r="C9489" t="s">
        <v>19</v>
      </c>
      <c r="D9489" t="s">
        <v>49</v>
      </c>
      <c r="E9489" s="6" t="s">
        <v>21559</v>
      </c>
      <c r="F9489" t="s">
        <v>30</v>
      </c>
      <c r="G9489">
        <v>1</v>
      </c>
      <c r="H9489">
        <v>0</v>
      </c>
      <c r="I9489">
        <v>54</v>
      </c>
      <c r="J9489">
        <v>2</v>
      </c>
      <c r="K9489">
        <v>200.77</v>
      </c>
      <c r="L9489" t="str">
        <f t="shared" si="888"/>
        <v/>
      </c>
      <c r="M9489">
        <v>1</v>
      </c>
      <c r="N9489" t="str">
        <f t="shared" si="889"/>
        <v/>
      </c>
      <c r="O9489">
        <v>25</v>
      </c>
      <c r="P9489" s="11">
        <v>0</v>
      </c>
      <c r="Q9489" s="11">
        <v>3.7037037037037E-2</v>
      </c>
      <c r="R9489" s="12">
        <v>200.77</v>
      </c>
      <c r="S9489" t="s">
        <v>22</v>
      </c>
      <c r="T9489">
        <v>0</v>
      </c>
      <c r="U9489">
        <f t="shared" si="890"/>
        <v>4</v>
      </c>
      <c r="V9489">
        <f t="shared" si="891"/>
        <v>1</v>
      </c>
      <c r="W9489">
        <f t="shared" si="892"/>
        <v>3</v>
      </c>
      <c r="X9489" t="str">
        <f t="shared" si="893"/>
        <v>413</v>
      </c>
      <c r="Y9489" t="str">
        <f>IF(Table1[[#This Row],[RFM_Score]]="555","Champion", IF(AND(J9489&gt;=4,V9489&gt;=4),"Loyal", IF(U9489&lt;=2,"At Risk", IF(W9489&gt;=4,"Potential Loyalist","Others"))))</f>
        <v>Others</v>
      </c>
    </row>
    <row r="9490" spans="1:25">
      <c r="A9490" t="s">
        <v>8886</v>
      </c>
      <c r="B9490">
        <v>43</v>
      </c>
      <c r="C9490" t="s">
        <v>19</v>
      </c>
      <c r="D9490" t="s">
        <v>41</v>
      </c>
      <c r="E9490" s="6" t="s">
        <v>21560</v>
      </c>
      <c r="F9490" t="s">
        <v>26</v>
      </c>
      <c r="G9490">
        <v>4</v>
      </c>
      <c r="H9490">
        <v>0</v>
      </c>
      <c r="I9490">
        <v>38</v>
      </c>
      <c r="J9490">
        <v>3</v>
      </c>
      <c r="K9490">
        <v>200.69</v>
      </c>
      <c r="L9490" t="str">
        <f t="shared" si="888"/>
        <v/>
      </c>
      <c r="M9490">
        <v>1</v>
      </c>
      <c r="N9490" t="str">
        <f t="shared" si="889"/>
        <v/>
      </c>
      <c r="O9490">
        <v>11</v>
      </c>
      <c r="P9490" s="11">
        <v>0</v>
      </c>
      <c r="Q9490" s="11">
        <v>7.8947368421052599E-2</v>
      </c>
      <c r="R9490" s="12">
        <v>200.69</v>
      </c>
      <c r="S9490" t="s">
        <v>22</v>
      </c>
      <c r="T9490">
        <v>0</v>
      </c>
      <c r="U9490">
        <f t="shared" si="890"/>
        <v>5</v>
      </c>
      <c r="V9490">
        <f t="shared" si="891"/>
        <v>1</v>
      </c>
      <c r="W9490">
        <f t="shared" si="892"/>
        <v>3</v>
      </c>
      <c r="X9490" t="str">
        <f t="shared" si="893"/>
        <v>513</v>
      </c>
      <c r="Y9490" t="str">
        <f>IF(Table1[[#This Row],[RFM_Score]]="555","Champion", IF(AND(J9490&gt;=4,V9490&gt;=4),"Loyal", IF(U9490&lt;=2,"At Risk", IF(W9490&gt;=4,"Potential Loyalist","Others"))))</f>
        <v>Others</v>
      </c>
    </row>
    <row r="9491" spans="1:25">
      <c r="A9491" t="s">
        <v>9996</v>
      </c>
      <c r="B9491">
        <v>40</v>
      </c>
      <c r="C9491" t="s">
        <v>19</v>
      </c>
      <c r="D9491" t="s">
        <v>25</v>
      </c>
      <c r="E9491" s="6" t="s">
        <v>21561</v>
      </c>
      <c r="F9491" t="s">
        <v>21</v>
      </c>
      <c r="G9491">
        <v>4</v>
      </c>
      <c r="H9491">
        <v>0</v>
      </c>
      <c r="I9491">
        <v>40</v>
      </c>
      <c r="J9491">
        <v>0</v>
      </c>
      <c r="K9491">
        <v>200.6</v>
      </c>
      <c r="L9491" t="str">
        <f t="shared" si="888"/>
        <v/>
      </c>
      <c r="M9491">
        <v>1</v>
      </c>
      <c r="N9491" t="str">
        <f t="shared" si="889"/>
        <v/>
      </c>
      <c r="O9491">
        <v>55</v>
      </c>
      <c r="P9491" s="11">
        <v>0</v>
      </c>
      <c r="Q9491" s="11">
        <v>0</v>
      </c>
      <c r="R9491" s="12">
        <v>200.6</v>
      </c>
      <c r="S9491" t="s">
        <v>22</v>
      </c>
      <c r="T9491">
        <v>0</v>
      </c>
      <c r="U9491">
        <f t="shared" si="890"/>
        <v>3</v>
      </c>
      <c r="V9491">
        <f t="shared" si="891"/>
        <v>1</v>
      </c>
      <c r="W9491">
        <f t="shared" si="892"/>
        <v>3</v>
      </c>
      <c r="X9491" t="str">
        <f t="shared" si="893"/>
        <v>313</v>
      </c>
      <c r="Y9491" t="str">
        <f>IF(Table1[[#This Row],[RFM_Score]]="555","Champion", IF(AND(J9491&gt;=4,V9491&gt;=4),"Loyal", IF(U9491&lt;=2,"At Risk", IF(W9491&gt;=4,"Potential Loyalist","Others"))))</f>
        <v>Others</v>
      </c>
    </row>
    <row r="9492" spans="1:25">
      <c r="A9492" t="s">
        <v>575</v>
      </c>
      <c r="B9492">
        <v>47</v>
      </c>
      <c r="C9492" t="s">
        <v>24</v>
      </c>
      <c r="D9492" t="s">
        <v>29</v>
      </c>
      <c r="E9492" s="6" t="s">
        <v>21562</v>
      </c>
      <c r="F9492" t="s">
        <v>37</v>
      </c>
      <c r="G9492">
        <v>2</v>
      </c>
      <c r="H9492">
        <v>1</v>
      </c>
      <c r="I9492">
        <v>57</v>
      </c>
      <c r="J9492">
        <v>2</v>
      </c>
      <c r="K9492">
        <v>200.03</v>
      </c>
      <c r="L9492" t="str">
        <f t="shared" si="888"/>
        <v/>
      </c>
      <c r="M9492">
        <v>1</v>
      </c>
      <c r="N9492" t="str">
        <f t="shared" si="889"/>
        <v/>
      </c>
      <c r="O9492">
        <v>57</v>
      </c>
      <c r="P9492" s="11">
        <v>0.5</v>
      </c>
      <c r="Q9492" s="11">
        <v>3.5087719298245598E-2</v>
      </c>
      <c r="R9492" s="12">
        <v>200.03</v>
      </c>
      <c r="S9492" t="s">
        <v>22</v>
      </c>
      <c r="T9492">
        <v>0</v>
      </c>
      <c r="U9492">
        <f t="shared" si="890"/>
        <v>3</v>
      </c>
      <c r="V9492">
        <f t="shared" si="891"/>
        <v>1</v>
      </c>
      <c r="W9492">
        <f t="shared" si="892"/>
        <v>3</v>
      </c>
      <c r="X9492" t="str">
        <f t="shared" si="893"/>
        <v>313</v>
      </c>
      <c r="Y9492" t="str">
        <f>IF(Table1[[#This Row],[RFM_Score]]="555","Champion", IF(AND(J9492&gt;=4,V9492&gt;=4),"Loyal", IF(U9492&lt;=2,"At Risk", IF(W9492&gt;=4,"Potential Loyalist","Others"))))</f>
        <v>Others</v>
      </c>
    </row>
    <row r="9493" spans="1:25">
      <c r="A9493" t="s">
        <v>11250</v>
      </c>
      <c r="B9493">
        <v>41</v>
      </c>
      <c r="C9493" t="s">
        <v>24</v>
      </c>
      <c r="D9493" t="s">
        <v>25</v>
      </c>
      <c r="E9493" s="6" t="s">
        <v>21563</v>
      </c>
      <c r="F9493" t="s">
        <v>26</v>
      </c>
      <c r="G9493">
        <v>3</v>
      </c>
      <c r="H9493">
        <v>1</v>
      </c>
      <c r="I9493">
        <v>50</v>
      </c>
      <c r="J9493">
        <v>2</v>
      </c>
      <c r="K9493">
        <v>200.02</v>
      </c>
      <c r="L9493" t="str">
        <f t="shared" si="888"/>
        <v/>
      </c>
      <c r="M9493">
        <v>1</v>
      </c>
      <c r="N9493" t="str">
        <f t="shared" si="889"/>
        <v/>
      </c>
      <c r="O9493">
        <v>7</v>
      </c>
      <c r="P9493" s="11">
        <v>0.33333333333333298</v>
      </c>
      <c r="Q9493" s="11">
        <v>0.04</v>
      </c>
      <c r="R9493" s="12">
        <v>200.02</v>
      </c>
      <c r="S9493" t="s">
        <v>22</v>
      </c>
      <c r="T9493">
        <v>0</v>
      </c>
      <c r="U9493">
        <f t="shared" si="890"/>
        <v>5</v>
      </c>
      <c r="V9493">
        <f t="shared" si="891"/>
        <v>1</v>
      </c>
      <c r="W9493">
        <f t="shared" si="892"/>
        <v>3</v>
      </c>
      <c r="X9493" t="str">
        <f t="shared" si="893"/>
        <v>513</v>
      </c>
      <c r="Y9493" t="str">
        <f>IF(Table1[[#This Row],[RFM_Score]]="555","Champion", IF(AND(J9493&gt;=4,V9493&gt;=4),"Loyal", IF(U9493&lt;=2,"At Risk", IF(W9493&gt;=4,"Potential Loyalist","Others"))))</f>
        <v>Others</v>
      </c>
    </row>
    <row r="9494" spans="1:25">
      <c r="A9494" t="s">
        <v>915</v>
      </c>
      <c r="B9494">
        <v>34</v>
      </c>
      <c r="C9494" t="s">
        <v>24</v>
      </c>
      <c r="D9494" t="s">
        <v>41</v>
      </c>
      <c r="E9494" s="6" t="s">
        <v>21564</v>
      </c>
      <c r="F9494" t="s">
        <v>26</v>
      </c>
      <c r="G9494">
        <v>1</v>
      </c>
      <c r="H9494">
        <v>0</v>
      </c>
      <c r="I9494">
        <v>51</v>
      </c>
      <c r="J9494">
        <v>0</v>
      </c>
      <c r="K9494">
        <v>199.71</v>
      </c>
      <c r="L9494" t="str">
        <f t="shared" si="888"/>
        <v/>
      </c>
      <c r="M9494">
        <v>1</v>
      </c>
      <c r="N9494" t="str">
        <f t="shared" si="889"/>
        <v/>
      </c>
      <c r="O9494">
        <v>12</v>
      </c>
      <c r="P9494" s="11">
        <v>0</v>
      </c>
      <c r="Q9494" s="11">
        <v>0</v>
      </c>
      <c r="R9494" s="12">
        <v>199.71</v>
      </c>
      <c r="S9494" t="s">
        <v>22</v>
      </c>
      <c r="T9494">
        <v>0</v>
      </c>
      <c r="U9494">
        <f t="shared" si="890"/>
        <v>5</v>
      </c>
      <c r="V9494">
        <f t="shared" si="891"/>
        <v>1</v>
      </c>
      <c r="W9494">
        <f t="shared" si="892"/>
        <v>3</v>
      </c>
      <c r="X9494" t="str">
        <f t="shared" si="893"/>
        <v>513</v>
      </c>
      <c r="Y9494" t="str">
        <f>IF(Table1[[#This Row],[RFM_Score]]="555","Champion", IF(AND(J9494&gt;=4,V9494&gt;=4),"Loyal", IF(U9494&lt;=2,"At Risk", IF(W9494&gt;=4,"Potential Loyalist","Others"))))</f>
        <v>Others</v>
      </c>
    </row>
    <row r="9495" spans="1:25">
      <c r="A9495" t="s">
        <v>6417</v>
      </c>
      <c r="B9495">
        <v>59</v>
      </c>
      <c r="C9495" t="s">
        <v>19</v>
      </c>
      <c r="D9495" t="s">
        <v>29</v>
      </c>
      <c r="E9495" s="6" t="s">
        <v>21565</v>
      </c>
      <c r="F9495" t="s">
        <v>26</v>
      </c>
      <c r="G9495">
        <v>4</v>
      </c>
      <c r="H9495">
        <v>1</v>
      </c>
      <c r="I9495">
        <v>47</v>
      </c>
      <c r="J9495">
        <v>2</v>
      </c>
      <c r="K9495">
        <v>199.67</v>
      </c>
      <c r="L9495" t="str">
        <f t="shared" si="888"/>
        <v/>
      </c>
      <c r="M9495">
        <v>1</v>
      </c>
      <c r="N9495" t="str">
        <f t="shared" si="889"/>
        <v/>
      </c>
      <c r="O9495">
        <v>107</v>
      </c>
      <c r="P9495" s="11">
        <v>0.25</v>
      </c>
      <c r="Q9495" s="11">
        <v>4.2553191489361701E-2</v>
      </c>
      <c r="R9495" s="12">
        <v>199.67</v>
      </c>
      <c r="S9495" t="s">
        <v>22</v>
      </c>
      <c r="T9495">
        <v>1</v>
      </c>
      <c r="U9495">
        <f t="shared" si="890"/>
        <v>1</v>
      </c>
      <c r="V9495">
        <f t="shared" si="891"/>
        <v>1</v>
      </c>
      <c r="W9495">
        <f t="shared" si="892"/>
        <v>3</v>
      </c>
      <c r="X9495" t="str">
        <f t="shared" si="893"/>
        <v>113</v>
      </c>
      <c r="Y9495" t="str">
        <f>IF(Table1[[#This Row],[RFM_Score]]="555","Champion", IF(AND(J9495&gt;=4,V9495&gt;=4),"Loyal", IF(U9495&lt;=2,"At Risk", IF(W9495&gt;=4,"Potential Loyalist","Others"))))</f>
        <v>At Risk</v>
      </c>
    </row>
    <row r="9496" spans="1:25">
      <c r="A9496" t="s">
        <v>10690</v>
      </c>
      <c r="B9496">
        <v>18</v>
      </c>
      <c r="C9496" t="s">
        <v>19</v>
      </c>
      <c r="D9496" t="s">
        <v>46</v>
      </c>
      <c r="E9496" s="6" t="s">
        <v>21566</v>
      </c>
      <c r="F9496" t="s">
        <v>21</v>
      </c>
      <c r="G9496">
        <v>4</v>
      </c>
      <c r="H9496">
        <v>1</v>
      </c>
      <c r="I9496">
        <v>49</v>
      </c>
      <c r="J9496">
        <v>0</v>
      </c>
      <c r="K9496">
        <v>198.85</v>
      </c>
      <c r="L9496" t="str">
        <f t="shared" si="888"/>
        <v/>
      </c>
      <c r="M9496">
        <v>1</v>
      </c>
      <c r="N9496" t="str">
        <f t="shared" si="889"/>
        <v/>
      </c>
      <c r="O9496">
        <v>24</v>
      </c>
      <c r="P9496" s="11">
        <v>0.25</v>
      </c>
      <c r="Q9496" s="11">
        <v>0</v>
      </c>
      <c r="R9496" s="12">
        <v>198.85</v>
      </c>
      <c r="S9496" t="s">
        <v>22</v>
      </c>
      <c r="T9496">
        <v>0</v>
      </c>
      <c r="U9496">
        <f t="shared" si="890"/>
        <v>4</v>
      </c>
      <c r="V9496">
        <f t="shared" si="891"/>
        <v>1</v>
      </c>
      <c r="W9496">
        <f t="shared" si="892"/>
        <v>3</v>
      </c>
      <c r="X9496" t="str">
        <f t="shared" si="893"/>
        <v>413</v>
      </c>
      <c r="Y9496" t="str">
        <f>IF(Table1[[#This Row],[RFM_Score]]="555","Champion", IF(AND(J9496&gt;=4,V9496&gt;=4),"Loyal", IF(U9496&lt;=2,"At Risk", IF(W9496&gt;=4,"Potential Loyalist","Others"))))</f>
        <v>Others</v>
      </c>
    </row>
    <row r="9497" spans="1:25">
      <c r="A9497" t="s">
        <v>597</v>
      </c>
      <c r="B9497">
        <v>38</v>
      </c>
      <c r="C9497" t="s">
        <v>19</v>
      </c>
      <c r="D9497" t="s">
        <v>35</v>
      </c>
      <c r="E9497" s="6" t="s">
        <v>21567</v>
      </c>
      <c r="F9497" t="s">
        <v>37</v>
      </c>
      <c r="G9497">
        <v>5</v>
      </c>
      <c r="H9497">
        <v>1</v>
      </c>
      <c r="I9497">
        <v>42</v>
      </c>
      <c r="J9497">
        <v>4</v>
      </c>
      <c r="K9497">
        <v>198.69</v>
      </c>
      <c r="L9497" t="str">
        <f t="shared" si="888"/>
        <v/>
      </c>
      <c r="M9497">
        <v>1</v>
      </c>
      <c r="N9497" t="str">
        <f t="shared" si="889"/>
        <v/>
      </c>
      <c r="O9497">
        <v>5</v>
      </c>
      <c r="P9497" s="11">
        <v>0.2</v>
      </c>
      <c r="Q9497" s="11">
        <v>9.5238095238095205E-2</v>
      </c>
      <c r="R9497" s="12">
        <v>198.69</v>
      </c>
      <c r="S9497" t="s">
        <v>22</v>
      </c>
      <c r="T9497">
        <v>0</v>
      </c>
      <c r="U9497">
        <f t="shared" si="890"/>
        <v>5</v>
      </c>
      <c r="V9497">
        <f t="shared" si="891"/>
        <v>1</v>
      </c>
      <c r="W9497">
        <f t="shared" si="892"/>
        <v>3</v>
      </c>
      <c r="X9497" t="str">
        <f t="shared" si="893"/>
        <v>513</v>
      </c>
      <c r="Y9497" t="str">
        <f>IF(Table1[[#This Row],[RFM_Score]]="555","Champion", IF(AND(J9497&gt;=4,V9497&gt;=4),"Loyal", IF(U9497&lt;=2,"At Risk", IF(W9497&gt;=4,"Potential Loyalist","Others"))))</f>
        <v>Others</v>
      </c>
    </row>
    <row r="9498" spans="1:25">
      <c r="A9498" t="s">
        <v>5909</v>
      </c>
      <c r="B9498">
        <v>39</v>
      </c>
      <c r="C9498" t="s">
        <v>19</v>
      </c>
      <c r="D9498" t="s">
        <v>25</v>
      </c>
      <c r="E9498" s="6" t="s">
        <v>21568</v>
      </c>
      <c r="F9498" t="s">
        <v>21</v>
      </c>
      <c r="G9498">
        <v>3</v>
      </c>
      <c r="H9498">
        <v>0</v>
      </c>
      <c r="I9498">
        <v>49</v>
      </c>
      <c r="J9498">
        <v>1</v>
      </c>
      <c r="K9498">
        <v>198.67</v>
      </c>
      <c r="L9498" t="str">
        <f t="shared" si="888"/>
        <v/>
      </c>
      <c r="M9498">
        <v>1</v>
      </c>
      <c r="N9498" t="str">
        <f t="shared" si="889"/>
        <v/>
      </c>
      <c r="O9498">
        <v>78</v>
      </c>
      <c r="P9498" s="11">
        <v>0</v>
      </c>
      <c r="Q9498" s="11">
        <v>2.04081632653061E-2</v>
      </c>
      <c r="R9498" s="12">
        <v>198.67</v>
      </c>
      <c r="S9498" t="s">
        <v>22</v>
      </c>
      <c r="T9498">
        <v>0</v>
      </c>
      <c r="U9498">
        <f t="shared" si="890"/>
        <v>2</v>
      </c>
      <c r="V9498">
        <f t="shared" si="891"/>
        <v>1</v>
      </c>
      <c r="W9498">
        <f t="shared" si="892"/>
        <v>3</v>
      </c>
      <c r="X9498" t="str">
        <f t="shared" si="893"/>
        <v>213</v>
      </c>
      <c r="Y9498" t="str">
        <f>IF(Table1[[#This Row],[RFM_Score]]="555","Champion", IF(AND(J9498&gt;=4,V9498&gt;=4),"Loyal", IF(U9498&lt;=2,"At Risk", IF(W9498&gt;=4,"Potential Loyalist","Others"))))</f>
        <v>At Risk</v>
      </c>
    </row>
    <row r="9499" spans="1:25">
      <c r="A9499" t="s">
        <v>2611</v>
      </c>
      <c r="B9499">
        <v>66</v>
      </c>
      <c r="C9499" t="s">
        <v>24</v>
      </c>
      <c r="D9499" t="s">
        <v>29</v>
      </c>
      <c r="E9499" s="6" t="s">
        <v>21569</v>
      </c>
      <c r="F9499" t="s">
        <v>30</v>
      </c>
      <c r="G9499">
        <v>6</v>
      </c>
      <c r="H9499">
        <v>2</v>
      </c>
      <c r="I9499">
        <v>53</v>
      </c>
      <c r="J9499">
        <v>1</v>
      </c>
      <c r="K9499">
        <v>198.32</v>
      </c>
      <c r="L9499" t="str">
        <f t="shared" si="888"/>
        <v/>
      </c>
      <c r="M9499">
        <v>1</v>
      </c>
      <c r="N9499" t="str">
        <f t="shared" si="889"/>
        <v/>
      </c>
      <c r="O9499">
        <v>32</v>
      </c>
      <c r="P9499" s="11">
        <v>0.33333333333333298</v>
      </c>
      <c r="Q9499" s="11">
        <v>1.8867924528301799E-2</v>
      </c>
      <c r="R9499" s="12">
        <v>198.32</v>
      </c>
      <c r="S9499" t="s">
        <v>22</v>
      </c>
      <c r="T9499">
        <v>0</v>
      </c>
      <c r="U9499">
        <f t="shared" si="890"/>
        <v>4</v>
      </c>
      <c r="V9499">
        <f t="shared" si="891"/>
        <v>1</v>
      </c>
      <c r="W9499">
        <f t="shared" si="892"/>
        <v>3</v>
      </c>
      <c r="X9499" t="str">
        <f t="shared" si="893"/>
        <v>413</v>
      </c>
      <c r="Y9499" t="str">
        <f>IF(Table1[[#This Row],[RFM_Score]]="555","Champion", IF(AND(J9499&gt;=4,V9499&gt;=4),"Loyal", IF(U9499&lt;=2,"At Risk", IF(W9499&gt;=4,"Potential Loyalist","Others"))))</f>
        <v>Others</v>
      </c>
    </row>
    <row r="9500" spans="1:25">
      <c r="A9500" t="s">
        <v>7979</v>
      </c>
      <c r="B9500">
        <v>18</v>
      </c>
      <c r="C9500" t="s">
        <v>24</v>
      </c>
      <c r="D9500" t="s">
        <v>25</v>
      </c>
      <c r="E9500" s="6" t="s">
        <v>21570</v>
      </c>
      <c r="F9500" t="s">
        <v>30</v>
      </c>
      <c r="G9500">
        <v>0</v>
      </c>
      <c r="H9500">
        <v>0</v>
      </c>
      <c r="I9500">
        <v>57</v>
      </c>
      <c r="J9500">
        <v>7</v>
      </c>
      <c r="K9500">
        <v>198.14</v>
      </c>
      <c r="L9500" t="str">
        <f t="shared" si="888"/>
        <v/>
      </c>
      <c r="M9500">
        <v>1</v>
      </c>
      <c r="N9500" t="str">
        <f t="shared" si="889"/>
        <v/>
      </c>
      <c r="O9500">
        <v>16</v>
      </c>
      <c r="P9500" s="11">
        <v>0</v>
      </c>
      <c r="Q9500" s="11">
        <v>0.122807017543859</v>
      </c>
      <c r="R9500" s="12">
        <v>198.14</v>
      </c>
      <c r="S9500" t="s">
        <v>22</v>
      </c>
      <c r="T9500">
        <v>1</v>
      </c>
      <c r="U9500">
        <f t="shared" si="890"/>
        <v>5</v>
      </c>
      <c r="V9500">
        <f t="shared" si="891"/>
        <v>1</v>
      </c>
      <c r="W9500">
        <f t="shared" si="892"/>
        <v>3</v>
      </c>
      <c r="X9500" t="str">
        <f t="shared" si="893"/>
        <v>513</v>
      </c>
      <c r="Y9500" t="str">
        <f>IF(Table1[[#This Row],[RFM_Score]]="555","Champion", IF(AND(J9500&gt;=4,V9500&gt;=4),"Loyal", IF(U9500&lt;=2,"At Risk", IF(W9500&gt;=4,"Potential Loyalist","Others"))))</f>
        <v>Others</v>
      </c>
    </row>
    <row r="9501" spans="1:25">
      <c r="A9501" t="s">
        <v>4216</v>
      </c>
      <c r="B9501">
        <v>30</v>
      </c>
      <c r="C9501" t="s">
        <v>19</v>
      </c>
      <c r="D9501" t="s">
        <v>29</v>
      </c>
      <c r="E9501" s="6" t="s">
        <v>21571</v>
      </c>
      <c r="F9501" t="s">
        <v>21</v>
      </c>
      <c r="G9501">
        <v>4</v>
      </c>
      <c r="H9501">
        <v>2</v>
      </c>
      <c r="I9501">
        <v>45</v>
      </c>
      <c r="J9501">
        <v>5</v>
      </c>
      <c r="K9501">
        <v>197.8</v>
      </c>
      <c r="L9501" t="str">
        <f t="shared" si="888"/>
        <v/>
      </c>
      <c r="M9501">
        <v>1</v>
      </c>
      <c r="N9501" t="str">
        <f t="shared" si="889"/>
        <v/>
      </c>
      <c r="O9501">
        <v>4</v>
      </c>
      <c r="P9501" s="11">
        <v>0.5</v>
      </c>
      <c r="Q9501" s="11">
        <v>0.11111111111111099</v>
      </c>
      <c r="R9501" s="12">
        <v>197.8</v>
      </c>
      <c r="S9501" t="s">
        <v>22</v>
      </c>
      <c r="T9501">
        <v>1</v>
      </c>
      <c r="U9501">
        <f t="shared" si="890"/>
        <v>5</v>
      </c>
      <c r="V9501">
        <f t="shared" si="891"/>
        <v>1</v>
      </c>
      <c r="W9501">
        <f t="shared" si="892"/>
        <v>3</v>
      </c>
      <c r="X9501" t="str">
        <f t="shared" si="893"/>
        <v>513</v>
      </c>
      <c r="Y9501" t="str">
        <f>IF(Table1[[#This Row],[RFM_Score]]="555","Champion", IF(AND(J9501&gt;=4,V9501&gt;=4),"Loyal", IF(U9501&lt;=2,"At Risk", IF(W9501&gt;=4,"Potential Loyalist","Others"))))</f>
        <v>Others</v>
      </c>
    </row>
    <row r="9502" spans="1:25">
      <c r="A9502" t="s">
        <v>11395</v>
      </c>
      <c r="B9502">
        <v>26</v>
      </c>
      <c r="C9502" t="s">
        <v>19</v>
      </c>
      <c r="D9502" t="s">
        <v>25</v>
      </c>
      <c r="E9502" s="6" t="s">
        <v>21572</v>
      </c>
      <c r="F9502" t="s">
        <v>30</v>
      </c>
      <c r="G9502">
        <v>2</v>
      </c>
      <c r="H9502">
        <v>1</v>
      </c>
      <c r="I9502">
        <v>47</v>
      </c>
      <c r="J9502">
        <v>5</v>
      </c>
      <c r="K9502">
        <v>197.59</v>
      </c>
      <c r="L9502" t="str">
        <f t="shared" si="888"/>
        <v/>
      </c>
      <c r="M9502">
        <v>1</v>
      </c>
      <c r="N9502" t="str">
        <f t="shared" si="889"/>
        <v/>
      </c>
      <c r="O9502">
        <v>9</v>
      </c>
      <c r="P9502" s="11">
        <v>0.5</v>
      </c>
      <c r="Q9502" s="11">
        <v>0.10638297872340401</v>
      </c>
      <c r="R9502" s="12">
        <v>197.59</v>
      </c>
      <c r="S9502" t="s">
        <v>22</v>
      </c>
      <c r="T9502">
        <v>0</v>
      </c>
      <c r="U9502">
        <f t="shared" si="890"/>
        <v>5</v>
      </c>
      <c r="V9502">
        <f t="shared" si="891"/>
        <v>1</v>
      </c>
      <c r="W9502">
        <f t="shared" si="892"/>
        <v>3</v>
      </c>
      <c r="X9502" t="str">
        <f t="shared" si="893"/>
        <v>513</v>
      </c>
      <c r="Y9502" t="str">
        <f>IF(Table1[[#This Row],[RFM_Score]]="555","Champion", IF(AND(J9502&gt;=4,V9502&gt;=4),"Loyal", IF(U9502&lt;=2,"At Risk", IF(W9502&gt;=4,"Potential Loyalist","Others"))))</f>
        <v>Others</v>
      </c>
    </row>
    <row r="9503" spans="1:25">
      <c r="A9503" t="s">
        <v>9116</v>
      </c>
      <c r="B9503">
        <v>18</v>
      </c>
      <c r="C9503" t="s">
        <v>19</v>
      </c>
      <c r="D9503" t="s">
        <v>25</v>
      </c>
      <c r="E9503" s="6" t="s">
        <v>21573</v>
      </c>
      <c r="F9503" t="s">
        <v>21</v>
      </c>
      <c r="G9503">
        <v>3</v>
      </c>
      <c r="H9503">
        <v>1</v>
      </c>
      <c r="I9503">
        <v>66</v>
      </c>
      <c r="J9503">
        <v>4</v>
      </c>
      <c r="K9503">
        <v>197.55</v>
      </c>
      <c r="L9503" t="str">
        <f t="shared" si="888"/>
        <v/>
      </c>
      <c r="M9503">
        <v>1</v>
      </c>
      <c r="N9503" t="str">
        <f t="shared" si="889"/>
        <v/>
      </c>
      <c r="O9503">
        <v>11</v>
      </c>
      <c r="P9503" s="11">
        <v>0.33333333333333298</v>
      </c>
      <c r="Q9503" s="11">
        <v>6.0606060606060601E-2</v>
      </c>
      <c r="R9503" s="12">
        <v>197.55</v>
      </c>
      <c r="S9503" t="s">
        <v>22</v>
      </c>
      <c r="T9503">
        <v>0</v>
      </c>
      <c r="U9503">
        <f t="shared" si="890"/>
        <v>5</v>
      </c>
      <c r="V9503">
        <f t="shared" si="891"/>
        <v>1</v>
      </c>
      <c r="W9503">
        <f t="shared" si="892"/>
        <v>3</v>
      </c>
      <c r="X9503" t="str">
        <f t="shared" si="893"/>
        <v>513</v>
      </c>
      <c r="Y9503" t="str">
        <f>IF(Table1[[#This Row],[RFM_Score]]="555","Champion", IF(AND(J9503&gt;=4,V9503&gt;=4),"Loyal", IF(U9503&lt;=2,"At Risk", IF(W9503&gt;=4,"Potential Loyalist","Others"))))</f>
        <v>Others</v>
      </c>
    </row>
    <row r="9504" spans="1:25">
      <c r="A9504" t="s">
        <v>7814</v>
      </c>
      <c r="B9504">
        <v>22</v>
      </c>
      <c r="C9504" t="s">
        <v>24</v>
      </c>
      <c r="D9504" t="s">
        <v>29</v>
      </c>
      <c r="E9504" s="6" t="s">
        <v>21574</v>
      </c>
      <c r="F9504" t="s">
        <v>30</v>
      </c>
      <c r="G9504">
        <v>4</v>
      </c>
      <c r="H9504">
        <v>1</v>
      </c>
      <c r="I9504">
        <v>43</v>
      </c>
      <c r="J9504">
        <v>1</v>
      </c>
      <c r="K9504">
        <v>197.23</v>
      </c>
      <c r="L9504" t="str">
        <f t="shared" si="888"/>
        <v/>
      </c>
      <c r="M9504">
        <v>1</v>
      </c>
      <c r="N9504" t="str">
        <f t="shared" si="889"/>
        <v/>
      </c>
      <c r="O9504">
        <v>17</v>
      </c>
      <c r="P9504" s="11">
        <v>0.25</v>
      </c>
      <c r="Q9504" s="11">
        <v>2.3255813953488299E-2</v>
      </c>
      <c r="R9504" s="12">
        <v>197.23</v>
      </c>
      <c r="S9504" t="s">
        <v>22</v>
      </c>
      <c r="T9504">
        <v>0</v>
      </c>
      <c r="U9504">
        <f t="shared" si="890"/>
        <v>5</v>
      </c>
      <c r="V9504">
        <f t="shared" si="891"/>
        <v>1</v>
      </c>
      <c r="W9504">
        <f t="shared" si="892"/>
        <v>3</v>
      </c>
      <c r="X9504" t="str">
        <f t="shared" si="893"/>
        <v>513</v>
      </c>
      <c r="Y9504" t="str">
        <f>IF(Table1[[#This Row],[RFM_Score]]="555","Champion", IF(AND(J9504&gt;=4,V9504&gt;=4),"Loyal", IF(U9504&lt;=2,"At Risk", IF(W9504&gt;=4,"Potential Loyalist","Others"))))</f>
        <v>Others</v>
      </c>
    </row>
    <row r="9505" spans="1:25">
      <c r="A9505" t="s">
        <v>5486</v>
      </c>
      <c r="B9505">
        <v>18</v>
      </c>
      <c r="C9505" t="s">
        <v>24</v>
      </c>
      <c r="D9505" t="s">
        <v>49</v>
      </c>
      <c r="E9505" s="6" t="s">
        <v>21575</v>
      </c>
      <c r="F9505" t="s">
        <v>37</v>
      </c>
      <c r="G9505">
        <v>5</v>
      </c>
      <c r="H9505">
        <v>1</v>
      </c>
      <c r="I9505">
        <v>45</v>
      </c>
      <c r="J9505">
        <v>7</v>
      </c>
      <c r="K9505">
        <v>197.03</v>
      </c>
      <c r="L9505" t="str">
        <f t="shared" si="888"/>
        <v/>
      </c>
      <c r="M9505">
        <v>1</v>
      </c>
      <c r="N9505" t="str">
        <f t="shared" si="889"/>
        <v/>
      </c>
      <c r="O9505">
        <v>41</v>
      </c>
      <c r="P9505" s="11">
        <v>0.2</v>
      </c>
      <c r="Q9505" s="11">
        <v>0.155555555555555</v>
      </c>
      <c r="R9505" s="12">
        <v>197.03</v>
      </c>
      <c r="S9505" t="s">
        <v>22</v>
      </c>
      <c r="T9505">
        <v>0</v>
      </c>
      <c r="U9505">
        <f t="shared" si="890"/>
        <v>3</v>
      </c>
      <c r="V9505">
        <f t="shared" si="891"/>
        <v>1</v>
      </c>
      <c r="W9505">
        <f t="shared" si="892"/>
        <v>3</v>
      </c>
      <c r="X9505" t="str">
        <f t="shared" si="893"/>
        <v>313</v>
      </c>
      <c r="Y9505" t="str">
        <f>IF(Table1[[#This Row],[RFM_Score]]="555","Champion", IF(AND(J9505&gt;=4,V9505&gt;=4),"Loyal", IF(U9505&lt;=2,"At Risk", IF(W9505&gt;=4,"Potential Loyalist","Others"))))</f>
        <v>Others</v>
      </c>
    </row>
    <row r="9506" spans="1:25">
      <c r="A9506" t="s">
        <v>3799</v>
      </c>
      <c r="B9506">
        <v>25</v>
      </c>
      <c r="C9506" t="s">
        <v>19</v>
      </c>
      <c r="D9506" t="s">
        <v>29</v>
      </c>
      <c r="E9506" s="6" t="s">
        <v>21576</v>
      </c>
      <c r="F9506" t="s">
        <v>21</v>
      </c>
      <c r="G9506">
        <v>1</v>
      </c>
      <c r="H9506">
        <v>0</v>
      </c>
      <c r="I9506">
        <v>61</v>
      </c>
      <c r="J9506">
        <v>3</v>
      </c>
      <c r="K9506">
        <v>196.98</v>
      </c>
      <c r="L9506" t="str">
        <f t="shared" si="888"/>
        <v/>
      </c>
      <c r="M9506">
        <v>1</v>
      </c>
      <c r="N9506" t="str">
        <f t="shared" si="889"/>
        <v/>
      </c>
      <c r="O9506">
        <v>47</v>
      </c>
      <c r="P9506" s="11">
        <v>0</v>
      </c>
      <c r="Q9506" s="11">
        <v>4.9180327868852403E-2</v>
      </c>
      <c r="R9506" s="12">
        <v>196.98</v>
      </c>
      <c r="S9506" t="s">
        <v>22</v>
      </c>
      <c r="T9506">
        <v>0</v>
      </c>
      <c r="U9506">
        <f t="shared" si="890"/>
        <v>3</v>
      </c>
      <c r="V9506">
        <f t="shared" si="891"/>
        <v>1</v>
      </c>
      <c r="W9506">
        <f t="shared" si="892"/>
        <v>3</v>
      </c>
      <c r="X9506" t="str">
        <f t="shared" si="893"/>
        <v>313</v>
      </c>
      <c r="Y9506" t="str">
        <f>IF(Table1[[#This Row],[RFM_Score]]="555","Champion", IF(AND(J9506&gt;=4,V9506&gt;=4),"Loyal", IF(U9506&lt;=2,"At Risk", IF(W9506&gt;=4,"Potential Loyalist","Others"))))</f>
        <v>Others</v>
      </c>
    </row>
    <row r="9507" spans="1:25">
      <c r="A9507" t="s">
        <v>10039</v>
      </c>
      <c r="B9507">
        <v>27</v>
      </c>
      <c r="C9507" t="s">
        <v>19</v>
      </c>
      <c r="D9507" t="s">
        <v>20</v>
      </c>
      <c r="E9507" s="6" t="s">
        <v>21577</v>
      </c>
      <c r="F9507" t="s">
        <v>21</v>
      </c>
      <c r="G9507">
        <v>2</v>
      </c>
      <c r="H9507">
        <v>0</v>
      </c>
      <c r="I9507">
        <v>52</v>
      </c>
      <c r="J9507">
        <v>3</v>
      </c>
      <c r="K9507">
        <v>195.95</v>
      </c>
      <c r="L9507" t="str">
        <f t="shared" si="888"/>
        <v/>
      </c>
      <c r="M9507">
        <v>1</v>
      </c>
      <c r="N9507" t="str">
        <f t="shared" si="889"/>
        <v/>
      </c>
      <c r="O9507">
        <v>18</v>
      </c>
      <c r="P9507" s="11">
        <v>0</v>
      </c>
      <c r="Q9507" s="11">
        <v>5.7692307692307598E-2</v>
      </c>
      <c r="R9507" s="12">
        <v>195.95</v>
      </c>
      <c r="S9507" t="s">
        <v>22</v>
      </c>
      <c r="T9507">
        <v>0</v>
      </c>
      <c r="U9507">
        <f t="shared" si="890"/>
        <v>5</v>
      </c>
      <c r="V9507">
        <f t="shared" si="891"/>
        <v>1</v>
      </c>
      <c r="W9507">
        <f t="shared" si="892"/>
        <v>3</v>
      </c>
      <c r="X9507" t="str">
        <f t="shared" si="893"/>
        <v>513</v>
      </c>
      <c r="Y9507" t="str">
        <f>IF(Table1[[#This Row],[RFM_Score]]="555","Champion", IF(AND(J9507&gt;=4,V9507&gt;=4),"Loyal", IF(U9507&lt;=2,"At Risk", IF(W9507&gt;=4,"Potential Loyalist","Others"))))</f>
        <v>Others</v>
      </c>
    </row>
    <row r="9508" spans="1:25">
      <c r="A9508" t="s">
        <v>8983</v>
      </c>
      <c r="B9508">
        <v>32</v>
      </c>
      <c r="C9508" t="s">
        <v>19</v>
      </c>
      <c r="D9508" t="s">
        <v>29</v>
      </c>
      <c r="E9508" s="6" t="s">
        <v>21578</v>
      </c>
      <c r="F9508" t="s">
        <v>62</v>
      </c>
      <c r="G9508">
        <v>4</v>
      </c>
      <c r="H9508">
        <v>2</v>
      </c>
      <c r="I9508">
        <v>41</v>
      </c>
      <c r="J9508">
        <v>1</v>
      </c>
      <c r="K9508">
        <v>195.92</v>
      </c>
      <c r="L9508" t="str">
        <f t="shared" si="888"/>
        <v/>
      </c>
      <c r="M9508">
        <v>1</v>
      </c>
      <c r="N9508" t="str">
        <f t="shared" si="889"/>
        <v/>
      </c>
      <c r="O9508">
        <v>30</v>
      </c>
      <c r="P9508" s="11">
        <v>0.5</v>
      </c>
      <c r="Q9508" s="11">
        <v>2.4390243902439001E-2</v>
      </c>
      <c r="R9508" s="12">
        <v>195.92</v>
      </c>
      <c r="S9508" t="s">
        <v>22</v>
      </c>
      <c r="T9508">
        <v>0</v>
      </c>
      <c r="U9508">
        <f t="shared" si="890"/>
        <v>4</v>
      </c>
      <c r="V9508">
        <f t="shared" si="891"/>
        <v>1</v>
      </c>
      <c r="W9508">
        <f t="shared" si="892"/>
        <v>3</v>
      </c>
      <c r="X9508" t="str">
        <f t="shared" si="893"/>
        <v>413</v>
      </c>
      <c r="Y9508" t="str">
        <f>IF(Table1[[#This Row],[RFM_Score]]="555","Champion", IF(AND(J9508&gt;=4,V9508&gt;=4),"Loyal", IF(U9508&lt;=2,"At Risk", IF(W9508&gt;=4,"Potential Loyalist","Others"))))</f>
        <v>Others</v>
      </c>
    </row>
    <row r="9509" spans="1:25">
      <c r="A9509" t="s">
        <v>11923</v>
      </c>
      <c r="B9509">
        <v>33</v>
      </c>
      <c r="C9509" t="s">
        <v>19</v>
      </c>
      <c r="D9509" t="s">
        <v>25</v>
      </c>
      <c r="E9509" s="6" t="s">
        <v>21579</v>
      </c>
      <c r="F9509" t="s">
        <v>30</v>
      </c>
      <c r="G9509">
        <v>3</v>
      </c>
      <c r="H9509">
        <v>0</v>
      </c>
      <c r="I9509">
        <v>46</v>
      </c>
      <c r="J9509">
        <v>2</v>
      </c>
      <c r="K9509">
        <v>195.79</v>
      </c>
      <c r="L9509" t="str">
        <f t="shared" si="888"/>
        <v/>
      </c>
      <c r="M9509">
        <v>1</v>
      </c>
      <c r="N9509" t="str">
        <f t="shared" si="889"/>
        <v/>
      </c>
      <c r="O9509">
        <v>112</v>
      </c>
      <c r="P9509" s="11">
        <v>0</v>
      </c>
      <c r="Q9509" s="11">
        <v>4.3478260869565202E-2</v>
      </c>
      <c r="R9509" s="12">
        <v>195.79</v>
      </c>
      <c r="S9509" t="s">
        <v>22</v>
      </c>
      <c r="T9509">
        <v>1</v>
      </c>
      <c r="U9509">
        <f t="shared" si="890"/>
        <v>1</v>
      </c>
      <c r="V9509">
        <f t="shared" si="891"/>
        <v>1</v>
      </c>
      <c r="W9509">
        <f t="shared" si="892"/>
        <v>3</v>
      </c>
      <c r="X9509" t="str">
        <f t="shared" si="893"/>
        <v>113</v>
      </c>
      <c r="Y9509" t="str">
        <f>IF(Table1[[#This Row],[RFM_Score]]="555","Champion", IF(AND(J9509&gt;=4,V9509&gt;=4),"Loyal", IF(U9509&lt;=2,"At Risk", IF(W9509&gt;=4,"Potential Loyalist","Others"))))</f>
        <v>At Risk</v>
      </c>
    </row>
    <row r="9510" spans="1:25">
      <c r="A9510" t="s">
        <v>8378</v>
      </c>
      <c r="B9510">
        <v>34</v>
      </c>
      <c r="C9510" t="s">
        <v>19</v>
      </c>
      <c r="D9510" t="s">
        <v>25</v>
      </c>
      <c r="E9510" s="6" t="s">
        <v>21580</v>
      </c>
      <c r="F9510" t="s">
        <v>21</v>
      </c>
      <c r="G9510">
        <v>1</v>
      </c>
      <c r="H9510">
        <v>1</v>
      </c>
      <c r="I9510">
        <v>65</v>
      </c>
      <c r="J9510">
        <v>5</v>
      </c>
      <c r="K9510">
        <v>195.54</v>
      </c>
      <c r="L9510" t="str">
        <f t="shared" si="888"/>
        <v/>
      </c>
      <c r="M9510">
        <v>1</v>
      </c>
      <c r="N9510" t="str">
        <f t="shared" si="889"/>
        <v/>
      </c>
      <c r="O9510">
        <v>41</v>
      </c>
      <c r="P9510" s="11">
        <v>1</v>
      </c>
      <c r="Q9510" s="11">
        <v>7.69230769230769E-2</v>
      </c>
      <c r="R9510" s="12">
        <v>195.54</v>
      </c>
      <c r="S9510" t="s">
        <v>22</v>
      </c>
      <c r="T9510">
        <v>0</v>
      </c>
      <c r="U9510">
        <f t="shared" si="890"/>
        <v>3</v>
      </c>
      <c r="V9510">
        <f t="shared" si="891"/>
        <v>1</v>
      </c>
      <c r="W9510">
        <f t="shared" si="892"/>
        <v>3</v>
      </c>
      <c r="X9510" t="str">
        <f t="shared" si="893"/>
        <v>313</v>
      </c>
      <c r="Y9510" t="str">
        <f>IF(Table1[[#This Row],[RFM_Score]]="555","Champion", IF(AND(J9510&gt;=4,V9510&gt;=4),"Loyal", IF(U9510&lt;=2,"At Risk", IF(W9510&gt;=4,"Potential Loyalist","Others"))))</f>
        <v>Others</v>
      </c>
    </row>
    <row r="9511" spans="1:25">
      <c r="A9511" t="s">
        <v>1025</v>
      </c>
      <c r="B9511">
        <v>32</v>
      </c>
      <c r="C9511" t="s">
        <v>19</v>
      </c>
      <c r="D9511" t="s">
        <v>25</v>
      </c>
      <c r="E9511" s="6" t="s">
        <v>21581</v>
      </c>
      <c r="F9511" t="s">
        <v>21</v>
      </c>
      <c r="G9511">
        <v>3</v>
      </c>
      <c r="H9511">
        <v>1</v>
      </c>
      <c r="I9511">
        <v>34</v>
      </c>
      <c r="J9511">
        <v>4</v>
      </c>
      <c r="K9511">
        <v>195.51</v>
      </c>
      <c r="L9511" t="str">
        <f t="shared" si="888"/>
        <v/>
      </c>
      <c r="M9511">
        <v>1</v>
      </c>
      <c r="N9511" t="str">
        <f t="shared" si="889"/>
        <v/>
      </c>
      <c r="O9511">
        <v>1</v>
      </c>
      <c r="P9511" s="11">
        <v>0.33333333333333298</v>
      </c>
      <c r="Q9511" s="11">
        <v>0.11764705882352899</v>
      </c>
      <c r="R9511" s="12">
        <v>195.51</v>
      </c>
      <c r="S9511" t="s">
        <v>22</v>
      </c>
      <c r="T9511">
        <v>0</v>
      </c>
      <c r="U9511">
        <f t="shared" si="890"/>
        <v>5</v>
      </c>
      <c r="V9511">
        <f t="shared" si="891"/>
        <v>1</v>
      </c>
      <c r="W9511">
        <f t="shared" si="892"/>
        <v>3</v>
      </c>
      <c r="X9511" t="str">
        <f t="shared" si="893"/>
        <v>513</v>
      </c>
      <c r="Y9511" t="str">
        <f>IF(Table1[[#This Row],[RFM_Score]]="555","Champion", IF(AND(J9511&gt;=4,V9511&gt;=4),"Loyal", IF(U9511&lt;=2,"At Risk", IF(W9511&gt;=4,"Potential Loyalist","Others"))))</f>
        <v>Others</v>
      </c>
    </row>
    <row r="9512" spans="1:25">
      <c r="A9512" t="s">
        <v>660</v>
      </c>
      <c r="B9512">
        <v>51</v>
      </c>
      <c r="C9512" t="s">
        <v>24</v>
      </c>
      <c r="D9512" t="s">
        <v>25</v>
      </c>
      <c r="E9512" s="6" t="s">
        <v>21582</v>
      </c>
      <c r="F9512" t="s">
        <v>30</v>
      </c>
      <c r="G9512">
        <v>3</v>
      </c>
      <c r="H9512">
        <v>0</v>
      </c>
      <c r="I9512">
        <v>46</v>
      </c>
      <c r="J9512">
        <v>2</v>
      </c>
      <c r="K9512">
        <v>195.48</v>
      </c>
      <c r="L9512" t="str">
        <f t="shared" si="888"/>
        <v/>
      </c>
      <c r="M9512">
        <v>1</v>
      </c>
      <c r="N9512" t="str">
        <f t="shared" si="889"/>
        <v/>
      </c>
      <c r="O9512">
        <v>68</v>
      </c>
      <c r="P9512" s="11">
        <v>0</v>
      </c>
      <c r="Q9512" s="11">
        <v>4.3478260869565202E-2</v>
      </c>
      <c r="R9512" s="12">
        <v>195.48</v>
      </c>
      <c r="S9512" t="s">
        <v>22</v>
      </c>
      <c r="T9512">
        <v>1</v>
      </c>
      <c r="U9512">
        <f t="shared" si="890"/>
        <v>3</v>
      </c>
      <c r="V9512">
        <f t="shared" si="891"/>
        <v>1</v>
      </c>
      <c r="W9512">
        <f t="shared" si="892"/>
        <v>3</v>
      </c>
      <c r="X9512" t="str">
        <f t="shared" si="893"/>
        <v>313</v>
      </c>
      <c r="Y9512" t="str">
        <f>IF(Table1[[#This Row],[RFM_Score]]="555","Champion", IF(AND(J9512&gt;=4,V9512&gt;=4),"Loyal", IF(U9512&lt;=2,"At Risk", IF(W9512&gt;=4,"Potential Loyalist","Others"))))</f>
        <v>Others</v>
      </c>
    </row>
    <row r="9513" spans="1:25">
      <c r="A9513" t="s">
        <v>2173</v>
      </c>
      <c r="B9513">
        <v>36</v>
      </c>
      <c r="C9513" t="s">
        <v>19</v>
      </c>
      <c r="D9513" t="s">
        <v>41</v>
      </c>
      <c r="E9513" s="6" t="s">
        <v>21583</v>
      </c>
      <c r="F9513" t="s">
        <v>21</v>
      </c>
      <c r="G9513">
        <v>0</v>
      </c>
      <c r="H9513">
        <v>0</v>
      </c>
      <c r="I9513">
        <v>59</v>
      </c>
      <c r="J9513">
        <v>5</v>
      </c>
      <c r="K9513">
        <v>195.44</v>
      </c>
      <c r="L9513" t="str">
        <f t="shared" si="888"/>
        <v/>
      </c>
      <c r="M9513">
        <v>1</v>
      </c>
      <c r="N9513" t="str">
        <f t="shared" si="889"/>
        <v/>
      </c>
      <c r="O9513">
        <v>62</v>
      </c>
      <c r="P9513" s="11">
        <v>0</v>
      </c>
      <c r="Q9513" s="11">
        <v>8.4745762711864403E-2</v>
      </c>
      <c r="R9513" s="12">
        <v>195.44</v>
      </c>
      <c r="S9513" t="s">
        <v>22</v>
      </c>
      <c r="T9513">
        <v>0</v>
      </c>
      <c r="U9513">
        <f t="shared" si="890"/>
        <v>3</v>
      </c>
      <c r="V9513">
        <f t="shared" si="891"/>
        <v>1</v>
      </c>
      <c r="W9513">
        <f t="shared" si="892"/>
        <v>3</v>
      </c>
      <c r="X9513" t="str">
        <f t="shared" si="893"/>
        <v>313</v>
      </c>
      <c r="Y9513" t="str">
        <f>IF(Table1[[#This Row],[RFM_Score]]="555","Champion", IF(AND(J9513&gt;=4,V9513&gt;=4),"Loyal", IF(U9513&lt;=2,"At Risk", IF(W9513&gt;=4,"Potential Loyalist","Others"))))</f>
        <v>Others</v>
      </c>
    </row>
    <row r="9514" spans="1:25">
      <c r="A9514" t="s">
        <v>6574</v>
      </c>
      <c r="B9514">
        <v>43</v>
      </c>
      <c r="C9514" t="s">
        <v>19</v>
      </c>
      <c r="D9514" t="s">
        <v>25</v>
      </c>
      <c r="E9514" s="6" t="s">
        <v>21584</v>
      </c>
      <c r="F9514" t="s">
        <v>26</v>
      </c>
      <c r="G9514">
        <v>3</v>
      </c>
      <c r="H9514">
        <v>2</v>
      </c>
      <c r="I9514">
        <v>44</v>
      </c>
      <c r="J9514">
        <v>2</v>
      </c>
      <c r="K9514">
        <v>195.24</v>
      </c>
      <c r="L9514" t="str">
        <f t="shared" si="888"/>
        <v/>
      </c>
      <c r="M9514">
        <v>1</v>
      </c>
      <c r="N9514" t="str">
        <f t="shared" si="889"/>
        <v/>
      </c>
      <c r="O9514">
        <v>117</v>
      </c>
      <c r="P9514" s="11">
        <v>0.66666666666666596</v>
      </c>
      <c r="Q9514" s="11">
        <v>4.54545454545454E-2</v>
      </c>
      <c r="R9514" s="12">
        <v>195.24</v>
      </c>
      <c r="S9514" t="s">
        <v>22</v>
      </c>
      <c r="T9514">
        <v>1</v>
      </c>
      <c r="U9514">
        <f t="shared" si="890"/>
        <v>1</v>
      </c>
      <c r="V9514">
        <f t="shared" si="891"/>
        <v>1</v>
      </c>
      <c r="W9514">
        <f t="shared" si="892"/>
        <v>3</v>
      </c>
      <c r="X9514" t="str">
        <f t="shared" si="893"/>
        <v>113</v>
      </c>
      <c r="Y9514" t="str">
        <f>IF(Table1[[#This Row],[RFM_Score]]="555","Champion", IF(AND(J9514&gt;=4,V9514&gt;=4),"Loyal", IF(U9514&lt;=2,"At Risk", IF(W9514&gt;=4,"Potential Loyalist","Others"))))</f>
        <v>At Risk</v>
      </c>
    </row>
    <row r="9515" spans="1:25">
      <c r="A9515" t="s">
        <v>2824</v>
      </c>
      <c r="B9515">
        <v>19</v>
      </c>
      <c r="C9515" t="s">
        <v>24</v>
      </c>
      <c r="D9515" t="s">
        <v>49</v>
      </c>
      <c r="E9515" s="6" t="s">
        <v>21585</v>
      </c>
      <c r="F9515" t="s">
        <v>30</v>
      </c>
      <c r="G9515">
        <v>1</v>
      </c>
      <c r="H9515">
        <v>1</v>
      </c>
      <c r="I9515">
        <v>50</v>
      </c>
      <c r="J9515">
        <v>4</v>
      </c>
      <c r="K9515">
        <v>195.17</v>
      </c>
      <c r="L9515" t="str">
        <f t="shared" si="888"/>
        <v/>
      </c>
      <c r="M9515">
        <v>1</v>
      </c>
      <c r="N9515" t="str">
        <f t="shared" si="889"/>
        <v/>
      </c>
      <c r="O9515">
        <v>25</v>
      </c>
      <c r="P9515" s="11">
        <v>1</v>
      </c>
      <c r="Q9515" s="11">
        <v>0.08</v>
      </c>
      <c r="R9515" s="12">
        <v>195.17</v>
      </c>
      <c r="S9515" t="s">
        <v>22</v>
      </c>
      <c r="T9515">
        <v>1</v>
      </c>
      <c r="U9515">
        <f t="shared" si="890"/>
        <v>4</v>
      </c>
      <c r="V9515">
        <f t="shared" si="891"/>
        <v>1</v>
      </c>
      <c r="W9515">
        <f t="shared" si="892"/>
        <v>3</v>
      </c>
      <c r="X9515" t="str">
        <f t="shared" si="893"/>
        <v>413</v>
      </c>
      <c r="Y9515" t="str">
        <f>IF(Table1[[#This Row],[RFM_Score]]="555","Champion", IF(AND(J9515&gt;=4,V9515&gt;=4),"Loyal", IF(U9515&lt;=2,"At Risk", IF(W9515&gt;=4,"Potential Loyalist","Others"))))</f>
        <v>Others</v>
      </c>
    </row>
    <row r="9516" spans="1:25">
      <c r="A9516" t="s">
        <v>11983</v>
      </c>
      <c r="B9516">
        <v>41</v>
      </c>
      <c r="C9516" t="s">
        <v>19</v>
      </c>
      <c r="D9516" t="s">
        <v>46</v>
      </c>
      <c r="E9516" s="6" t="s">
        <v>21586</v>
      </c>
      <c r="F9516" t="s">
        <v>37</v>
      </c>
      <c r="G9516">
        <v>1</v>
      </c>
      <c r="H9516">
        <v>0</v>
      </c>
      <c r="I9516">
        <v>45</v>
      </c>
      <c r="J9516">
        <v>1</v>
      </c>
      <c r="K9516">
        <v>195.16</v>
      </c>
      <c r="L9516" t="str">
        <f t="shared" si="888"/>
        <v/>
      </c>
      <c r="M9516">
        <v>1</v>
      </c>
      <c r="N9516" t="str">
        <f t="shared" si="889"/>
        <v/>
      </c>
      <c r="O9516">
        <v>6</v>
      </c>
      <c r="P9516" s="11">
        <v>0</v>
      </c>
      <c r="Q9516" s="11">
        <v>2.2222222222222199E-2</v>
      </c>
      <c r="R9516" s="12">
        <v>195.16</v>
      </c>
      <c r="S9516" t="s">
        <v>22</v>
      </c>
      <c r="T9516">
        <v>0</v>
      </c>
      <c r="U9516">
        <f t="shared" si="890"/>
        <v>5</v>
      </c>
      <c r="V9516">
        <f t="shared" si="891"/>
        <v>1</v>
      </c>
      <c r="W9516">
        <f t="shared" si="892"/>
        <v>3</v>
      </c>
      <c r="X9516" t="str">
        <f t="shared" si="893"/>
        <v>513</v>
      </c>
      <c r="Y9516" t="str">
        <f>IF(Table1[[#This Row],[RFM_Score]]="555","Champion", IF(AND(J9516&gt;=4,V9516&gt;=4),"Loyal", IF(U9516&lt;=2,"At Risk", IF(W9516&gt;=4,"Potential Loyalist","Others"))))</f>
        <v>Others</v>
      </c>
    </row>
    <row r="9517" spans="1:25">
      <c r="A9517" t="s">
        <v>2931</v>
      </c>
      <c r="B9517">
        <v>41</v>
      </c>
      <c r="C9517" t="s">
        <v>24</v>
      </c>
      <c r="D9517" t="s">
        <v>25</v>
      </c>
      <c r="E9517" s="6" t="s">
        <v>21587</v>
      </c>
      <c r="F9517" t="s">
        <v>26</v>
      </c>
      <c r="G9517">
        <v>5</v>
      </c>
      <c r="H9517">
        <v>2</v>
      </c>
      <c r="I9517">
        <v>57</v>
      </c>
      <c r="J9517">
        <v>3</v>
      </c>
      <c r="K9517">
        <v>194.68</v>
      </c>
      <c r="L9517" t="str">
        <f t="shared" si="888"/>
        <v/>
      </c>
      <c r="M9517">
        <v>1</v>
      </c>
      <c r="N9517" t="str">
        <f t="shared" si="889"/>
        <v/>
      </c>
      <c r="O9517">
        <v>32</v>
      </c>
      <c r="P9517" s="11">
        <v>0.4</v>
      </c>
      <c r="Q9517" s="11">
        <v>5.2631578947368397E-2</v>
      </c>
      <c r="R9517" s="12">
        <v>194.68</v>
      </c>
      <c r="S9517" t="s">
        <v>22</v>
      </c>
      <c r="T9517">
        <v>0</v>
      </c>
      <c r="U9517">
        <f t="shared" si="890"/>
        <v>4</v>
      </c>
      <c r="V9517">
        <f t="shared" si="891"/>
        <v>1</v>
      </c>
      <c r="W9517">
        <f t="shared" si="892"/>
        <v>3</v>
      </c>
      <c r="X9517" t="str">
        <f t="shared" si="893"/>
        <v>413</v>
      </c>
      <c r="Y9517" t="str">
        <f>IF(Table1[[#This Row],[RFM_Score]]="555","Champion", IF(AND(J9517&gt;=4,V9517&gt;=4),"Loyal", IF(U9517&lt;=2,"At Risk", IF(W9517&gt;=4,"Potential Loyalist","Others"))))</f>
        <v>Others</v>
      </c>
    </row>
    <row r="9518" spans="1:25">
      <c r="A9518" t="s">
        <v>6349</v>
      </c>
      <c r="B9518">
        <v>20</v>
      </c>
      <c r="C9518" t="s">
        <v>24</v>
      </c>
      <c r="D9518" t="s">
        <v>25</v>
      </c>
      <c r="E9518" s="6" t="s">
        <v>21588</v>
      </c>
      <c r="F9518" t="s">
        <v>26</v>
      </c>
      <c r="G9518">
        <v>5</v>
      </c>
      <c r="H9518">
        <v>2</v>
      </c>
      <c r="I9518">
        <v>56</v>
      </c>
      <c r="J9518">
        <v>2</v>
      </c>
      <c r="K9518">
        <v>194.63</v>
      </c>
      <c r="L9518" t="str">
        <f t="shared" si="888"/>
        <v/>
      </c>
      <c r="M9518">
        <v>1</v>
      </c>
      <c r="N9518" t="str">
        <f t="shared" si="889"/>
        <v/>
      </c>
      <c r="O9518">
        <v>51</v>
      </c>
      <c r="P9518" s="11">
        <v>0.4</v>
      </c>
      <c r="Q9518" s="11">
        <v>3.5714285714285698E-2</v>
      </c>
      <c r="R9518" s="12">
        <v>194.63</v>
      </c>
      <c r="S9518" t="s">
        <v>22</v>
      </c>
      <c r="T9518">
        <v>0</v>
      </c>
      <c r="U9518">
        <f t="shared" si="890"/>
        <v>3</v>
      </c>
      <c r="V9518">
        <f t="shared" si="891"/>
        <v>1</v>
      </c>
      <c r="W9518">
        <f t="shared" si="892"/>
        <v>3</v>
      </c>
      <c r="X9518" t="str">
        <f t="shared" si="893"/>
        <v>313</v>
      </c>
      <c r="Y9518" t="str">
        <f>IF(Table1[[#This Row],[RFM_Score]]="555","Champion", IF(AND(J9518&gt;=4,V9518&gt;=4),"Loyal", IF(U9518&lt;=2,"At Risk", IF(W9518&gt;=4,"Potential Loyalist","Others"))))</f>
        <v>Others</v>
      </c>
    </row>
    <row r="9519" spans="1:25">
      <c r="A9519" t="s">
        <v>3292</v>
      </c>
      <c r="B9519">
        <v>36</v>
      </c>
      <c r="C9519" t="s">
        <v>19</v>
      </c>
      <c r="D9519" t="s">
        <v>49</v>
      </c>
      <c r="E9519" s="6" t="s">
        <v>21589</v>
      </c>
      <c r="F9519" t="s">
        <v>21</v>
      </c>
      <c r="G9519">
        <v>6</v>
      </c>
      <c r="H9519">
        <v>0</v>
      </c>
      <c r="I9519">
        <v>48</v>
      </c>
      <c r="J9519">
        <v>3</v>
      </c>
      <c r="K9519">
        <v>194.24</v>
      </c>
      <c r="L9519" t="str">
        <f t="shared" si="888"/>
        <v/>
      </c>
      <c r="M9519">
        <v>1</v>
      </c>
      <c r="N9519" t="str">
        <f t="shared" si="889"/>
        <v/>
      </c>
      <c r="O9519">
        <v>121</v>
      </c>
      <c r="P9519" s="11">
        <v>0</v>
      </c>
      <c r="Q9519" s="11">
        <v>6.25E-2</v>
      </c>
      <c r="R9519" s="12">
        <v>194.24</v>
      </c>
      <c r="S9519" t="s">
        <v>22</v>
      </c>
      <c r="T9519">
        <v>1</v>
      </c>
      <c r="U9519">
        <f t="shared" si="890"/>
        <v>1</v>
      </c>
      <c r="V9519">
        <f t="shared" si="891"/>
        <v>1</v>
      </c>
      <c r="W9519">
        <f t="shared" si="892"/>
        <v>3</v>
      </c>
      <c r="X9519" t="str">
        <f t="shared" si="893"/>
        <v>113</v>
      </c>
      <c r="Y9519" t="str">
        <f>IF(Table1[[#This Row],[RFM_Score]]="555","Champion", IF(AND(J9519&gt;=4,V9519&gt;=4),"Loyal", IF(U9519&lt;=2,"At Risk", IF(W9519&gt;=4,"Potential Loyalist","Others"))))</f>
        <v>At Risk</v>
      </c>
    </row>
    <row r="9520" spans="1:25">
      <c r="A9520" t="s">
        <v>10524</v>
      </c>
      <c r="B9520">
        <v>46</v>
      </c>
      <c r="C9520" t="s">
        <v>33</v>
      </c>
      <c r="D9520" t="s">
        <v>20</v>
      </c>
      <c r="E9520" s="6" t="s">
        <v>21590</v>
      </c>
      <c r="F9520" t="s">
        <v>30</v>
      </c>
      <c r="G9520">
        <v>7</v>
      </c>
      <c r="H9520">
        <v>1</v>
      </c>
      <c r="I9520">
        <v>48</v>
      </c>
      <c r="J9520">
        <v>2</v>
      </c>
      <c r="K9520">
        <v>193.76</v>
      </c>
      <c r="L9520" t="str">
        <f t="shared" si="888"/>
        <v/>
      </c>
      <c r="M9520">
        <v>1</v>
      </c>
      <c r="N9520" t="str">
        <f t="shared" si="889"/>
        <v/>
      </c>
      <c r="O9520">
        <v>25</v>
      </c>
      <c r="P9520" s="11">
        <v>0.14285714285714199</v>
      </c>
      <c r="Q9520" s="11">
        <v>4.1666666666666602E-2</v>
      </c>
      <c r="R9520" s="12">
        <v>193.76</v>
      </c>
      <c r="S9520" t="s">
        <v>22</v>
      </c>
      <c r="T9520">
        <v>0</v>
      </c>
      <c r="U9520">
        <f t="shared" si="890"/>
        <v>4</v>
      </c>
      <c r="V9520">
        <f t="shared" si="891"/>
        <v>1</v>
      </c>
      <c r="W9520">
        <f t="shared" si="892"/>
        <v>3</v>
      </c>
      <c r="X9520" t="str">
        <f t="shared" si="893"/>
        <v>413</v>
      </c>
      <c r="Y9520" t="str">
        <f>IF(Table1[[#This Row],[RFM_Score]]="555","Champion", IF(AND(J9520&gt;=4,V9520&gt;=4),"Loyal", IF(U9520&lt;=2,"At Risk", IF(W9520&gt;=4,"Potential Loyalist","Others"))))</f>
        <v>Others</v>
      </c>
    </row>
    <row r="9521" spans="1:25">
      <c r="A9521" t="s">
        <v>7571</v>
      </c>
      <c r="B9521">
        <v>28</v>
      </c>
      <c r="C9521" t="s">
        <v>19</v>
      </c>
      <c r="D9521" t="s">
        <v>25</v>
      </c>
      <c r="E9521" s="6" t="s">
        <v>21591</v>
      </c>
      <c r="F9521" t="s">
        <v>30</v>
      </c>
      <c r="G9521">
        <v>4</v>
      </c>
      <c r="H9521">
        <v>2</v>
      </c>
      <c r="I9521">
        <v>62</v>
      </c>
      <c r="J9521">
        <v>4</v>
      </c>
      <c r="K9521">
        <v>193.56</v>
      </c>
      <c r="L9521" t="str">
        <f t="shared" si="888"/>
        <v/>
      </c>
      <c r="M9521">
        <v>1</v>
      </c>
      <c r="N9521" t="str">
        <f t="shared" si="889"/>
        <v/>
      </c>
      <c r="O9521">
        <v>110</v>
      </c>
      <c r="P9521" s="11">
        <v>0.5</v>
      </c>
      <c r="Q9521" s="11">
        <v>6.4516129032257993E-2</v>
      </c>
      <c r="R9521" s="12">
        <v>193.56</v>
      </c>
      <c r="S9521" t="s">
        <v>22</v>
      </c>
      <c r="T9521">
        <v>1</v>
      </c>
      <c r="U9521">
        <f t="shared" si="890"/>
        <v>1</v>
      </c>
      <c r="V9521">
        <f t="shared" si="891"/>
        <v>1</v>
      </c>
      <c r="W9521">
        <f t="shared" si="892"/>
        <v>3</v>
      </c>
      <c r="X9521" t="str">
        <f t="shared" si="893"/>
        <v>113</v>
      </c>
      <c r="Y9521" t="str">
        <f>IF(Table1[[#This Row],[RFM_Score]]="555","Champion", IF(AND(J9521&gt;=4,V9521&gt;=4),"Loyal", IF(U9521&lt;=2,"At Risk", IF(W9521&gt;=4,"Potential Loyalist","Others"))))</f>
        <v>At Risk</v>
      </c>
    </row>
    <row r="9522" spans="1:25">
      <c r="A9522" t="s">
        <v>7800</v>
      </c>
      <c r="B9522">
        <v>42</v>
      </c>
      <c r="C9522" t="s">
        <v>19</v>
      </c>
      <c r="D9522" t="s">
        <v>35</v>
      </c>
      <c r="E9522" s="6" t="s">
        <v>21592</v>
      </c>
      <c r="F9522" t="s">
        <v>21</v>
      </c>
      <c r="G9522">
        <v>1</v>
      </c>
      <c r="H9522">
        <v>0</v>
      </c>
      <c r="I9522">
        <v>61</v>
      </c>
      <c r="J9522">
        <v>2</v>
      </c>
      <c r="K9522">
        <v>193.55</v>
      </c>
      <c r="L9522" t="str">
        <f t="shared" si="888"/>
        <v/>
      </c>
      <c r="M9522">
        <v>1</v>
      </c>
      <c r="N9522" t="str">
        <f t="shared" si="889"/>
        <v/>
      </c>
      <c r="O9522">
        <v>81</v>
      </c>
      <c r="P9522" s="11">
        <v>0</v>
      </c>
      <c r="Q9522" s="11">
        <v>3.2786885245901599E-2</v>
      </c>
      <c r="R9522" s="12">
        <v>193.55</v>
      </c>
      <c r="S9522" t="s">
        <v>22</v>
      </c>
      <c r="T9522">
        <v>0</v>
      </c>
      <c r="U9522">
        <f t="shared" si="890"/>
        <v>2</v>
      </c>
      <c r="V9522">
        <f t="shared" si="891"/>
        <v>1</v>
      </c>
      <c r="W9522">
        <f t="shared" si="892"/>
        <v>3</v>
      </c>
      <c r="X9522" t="str">
        <f t="shared" si="893"/>
        <v>213</v>
      </c>
      <c r="Y9522" t="str">
        <f>IF(Table1[[#This Row],[RFM_Score]]="555","Champion", IF(AND(J9522&gt;=4,V9522&gt;=4),"Loyal", IF(U9522&lt;=2,"At Risk", IF(W9522&gt;=4,"Potential Loyalist","Others"))))</f>
        <v>At Risk</v>
      </c>
    </row>
    <row r="9523" spans="1:25">
      <c r="A9523" t="s">
        <v>5555</v>
      </c>
      <c r="B9523">
        <v>20</v>
      </c>
      <c r="C9523" t="s">
        <v>24</v>
      </c>
      <c r="D9523" t="s">
        <v>46</v>
      </c>
      <c r="E9523" s="6" t="s">
        <v>21593</v>
      </c>
      <c r="F9523" t="s">
        <v>21</v>
      </c>
      <c r="G9523">
        <v>3</v>
      </c>
      <c r="H9523">
        <v>1</v>
      </c>
      <c r="I9523">
        <v>41</v>
      </c>
      <c r="J9523">
        <v>2</v>
      </c>
      <c r="K9523">
        <v>193.39</v>
      </c>
      <c r="L9523" t="str">
        <f t="shared" si="888"/>
        <v/>
      </c>
      <c r="M9523">
        <v>1</v>
      </c>
      <c r="N9523" t="str">
        <f t="shared" si="889"/>
        <v/>
      </c>
      <c r="O9523">
        <v>37</v>
      </c>
      <c r="P9523" s="11">
        <v>0.33333333333333298</v>
      </c>
      <c r="Q9523" s="11">
        <v>4.8780487804878002E-2</v>
      </c>
      <c r="R9523" s="12">
        <v>193.39</v>
      </c>
      <c r="S9523" t="s">
        <v>22</v>
      </c>
      <c r="T9523">
        <v>0</v>
      </c>
      <c r="U9523">
        <f t="shared" si="890"/>
        <v>4</v>
      </c>
      <c r="V9523">
        <f t="shared" si="891"/>
        <v>1</v>
      </c>
      <c r="W9523">
        <f t="shared" si="892"/>
        <v>3</v>
      </c>
      <c r="X9523" t="str">
        <f t="shared" si="893"/>
        <v>413</v>
      </c>
      <c r="Y9523" t="str">
        <f>IF(Table1[[#This Row],[RFM_Score]]="555","Champion", IF(AND(J9523&gt;=4,V9523&gt;=4),"Loyal", IF(U9523&lt;=2,"At Risk", IF(W9523&gt;=4,"Potential Loyalist","Others"))))</f>
        <v>Others</v>
      </c>
    </row>
    <row r="9524" spans="1:25">
      <c r="A9524" t="s">
        <v>11552</v>
      </c>
      <c r="B9524">
        <v>53</v>
      </c>
      <c r="C9524" t="s">
        <v>24</v>
      </c>
      <c r="D9524" t="s">
        <v>20</v>
      </c>
      <c r="E9524" s="6" t="s">
        <v>21594</v>
      </c>
      <c r="F9524" t="s">
        <v>62</v>
      </c>
      <c r="G9524">
        <v>2</v>
      </c>
      <c r="H9524">
        <v>1</v>
      </c>
      <c r="I9524">
        <v>52</v>
      </c>
      <c r="J9524">
        <v>1</v>
      </c>
      <c r="K9524">
        <v>193.34</v>
      </c>
      <c r="L9524" t="str">
        <f t="shared" si="888"/>
        <v/>
      </c>
      <c r="M9524">
        <v>1</v>
      </c>
      <c r="N9524" t="str">
        <f t="shared" si="889"/>
        <v/>
      </c>
      <c r="O9524">
        <v>17</v>
      </c>
      <c r="P9524" s="11">
        <v>0.5</v>
      </c>
      <c r="Q9524" s="11">
        <v>1.9230769230769201E-2</v>
      </c>
      <c r="R9524" s="12">
        <v>193.34</v>
      </c>
      <c r="S9524" t="s">
        <v>22</v>
      </c>
      <c r="T9524">
        <v>0</v>
      </c>
      <c r="U9524">
        <f t="shared" si="890"/>
        <v>5</v>
      </c>
      <c r="V9524">
        <f t="shared" si="891"/>
        <v>1</v>
      </c>
      <c r="W9524">
        <f t="shared" si="892"/>
        <v>3</v>
      </c>
      <c r="X9524" t="str">
        <f t="shared" si="893"/>
        <v>513</v>
      </c>
      <c r="Y9524" t="str">
        <f>IF(Table1[[#This Row],[RFM_Score]]="555","Champion", IF(AND(J9524&gt;=4,V9524&gt;=4),"Loyal", IF(U9524&lt;=2,"At Risk", IF(W9524&gt;=4,"Potential Loyalist","Others"))))</f>
        <v>Others</v>
      </c>
    </row>
    <row r="9525" spans="1:25">
      <c r="A9525" t="s">
        <v>9076</v>
      </c>
      <c r="B9525">
        <v>34</v>
      </c>
      <c r="C9525" t="s">
        <v>24</v>
      </c>
      <c r="D9525" t="s">
        <v>35</v>
      </c>
      <c r="E9525" s="6" t="s">
        <v>21595</v>
      </c>
      <c r="F9525" t="s">
        <v>37</v>
      </c>
      <c r="G9525">
        <v>3</v>
      </c>
      <c r="H9525">
        <v>1</v>
      </c>
      <c r="I9525">
        <v>44</v>
      </c>
      <c r="J9525">
        <v>0</v>
      </c>
      <c r="K9525">
        <v>193.16</v>
      </c>
      <c r="L9525" t="str">
        <f t="shared" si="888"/>
        <v/>
      </c>
      <c r="M9525">
        <v>1</v>
      </c>
      <c r="N9525" t="str">
        <f t="shared" si="889"/>
        <v/>
      </c>
      <c r="O9525">
        <v>26</v>
      </c>
      <c r="P9525" s="11">
        <v>0.33333333333333298</v>
      </c>
      <c r="Q9525" s="11">
        <v>0</v>
      </c>
      <c r="R9525" s="12">
        <v>193.16</v>
      </c>
      <c r="S9525" t="s">
        <v>22</v>
      </c>
      <c r="T9525">
        <v>0</v>
      </c>
      <c r="U9525">
        <f t="shared" si="890"/>
        <v>4</v>
      </c>
      <c r="V9525">
        <f t="shared" si="891"/>
        <v>1</v>
      </c>
      <c r="W9525">
        <f t="shared" si="892"/>
        <v>3</v>
      </c>
      <c r="X9525" t="str">
        <f t="shared" si="893"/>
        <v>413</v>
      </c>
      <c r="Y9525" t="str">
        <f>IF(Table1[[#This Row],[RFM_Score]]="555","Champion", IF(AND(J9525&gt;=4,V9525&gt;=4),"Loyal", IF(U9525&lt;=2,"At Risk", IF(W9525&gt;=4,"Potential Loyalist","Others"))))</f>
        <v>Others</v>
      </c>
    </row>
    <row r="9526" spans="1:25">
      <c r="A9526" t="s">
        <v>4639</v>
      </c>
      <c r="B9526">
        <v>54</v>
      </c>
      <c r="C9526" t="s">
        <v>19</v>
      </c>
      <c r="D9526" t="s">
        <v>49</v>
      </c>
      <c r="E9526" s="6" t="s">
        <v>21596</v>
      </c>
      <c r="F9526" t="s">
        <v>26</v>
      </c>
      <c r="G9526">
        <v>1</v>
      </c>
      <c r="H9526">
        <v>0</v>
      </c>
      <c r="I9526">
        <v>56</v>
      </c>
      <c r="J9526">
        <v>1</v>
      </c>
      <c r="K9526">
        <v>192.93</v>
      </c>
      <c r="L9526" t="str">
        <f t="shared" si="888"/>
        <v/>
      </c>
      <c r="M9526">
        <v>1</v>
      </c>
      <c r="N9526" t="str">
        <f t="shared" si="889"/>
        <v/>
      </c>
      <c r="O9526">
        <v>0</v>
      </c>
      <c r="P9526" s="11">
        <v>0</v>
      </c>
      <c r="Q9526" s="11">
        <v>1.7857142857142801E-2</v>
      </c>
      <c r="R9526" s="12">
        <v>192.93</v>
      </c>
      <c r="S9526" t="s">
        <v>22</v>
      </c>
      <c r="T9526">
        <v>0</v>
      </c>
      <c r="U9526">
        <f t="shared" si="890"/>
        <v>5</v>
      </c>
      <c r="V9526">
        <f t="shared" si="891"/>
        <v>1</v>
      </c>
      <c r="W9526">
        <f t="shared" si="892"/>
        <v>3</v>
      </c>
      <c r="X9526" t="str">
        <f t="shared" si="893"/>
        <v>513</v>
      </c>
      <c r="Y9526" t="str">
        <f>IF(Table1[[#This Row],[RFM_Score]]="555","Champion", IF(AND(J9526&gt;=4,V9526&gt;=4),"Loyal", IF(U9526&lt;=2,"At Risk", IF(W9526&gt;=4,"Potential Loyalist","Others"))))</f>
        <v>Others</v>
      </c>
    </row>
    <row r="9527" spans="1:25">
      <c r="A9527" t="s">
        <v>11334</v>
      </c>
      <c r="B9527">
        <v>29</v>
      </c>
      <c r="C9527" t="s">
        <v>24</v>
      </c>
      <c r="D9527" t="s">
        <v>25</v>
      </c>
      <c r="E9527" s="6" t="s">
        <v>21597</v>
      </c>
      <c r="F9527" t="s">
        <v>21</v>
      </c>
      <c r="G9527">
        <v>5</v>
      </c>
      <c r="H9527">
        <v>1</v>
      </c>
      <c r="I9527">
        <v>60</v>
      </c>
      <c r="J9527">
        <v>3</v>
      </c>
      <c r="K9527">
        <v>192.69</v>
      </c>
      <c r="L9527" t="str">
        <f t="shared" si="888"/>
        <v/>
      </c>
      <c r="M9527">
        <v>1</v>
      </c>
      <c r="N9527" t="str">
        <f t="shared" si="889"/>
        <v/>
      </c>
      <c r="O9527">
        <v>2</v>
      </c>
      <c r="P9527" s="11">
        <v>0.2</v>
      </c>
      <c r="Q9527" s="11">
        <v>0.05</v>
      </c>
      <c r="R9527" s="12">
        <v>192.69</v>
      </c>
      <c r="S9527" t="s">
        <v>22</v>
      </c>
      <c r="T9527">
        <v>0</v>
      </c>
      <c r="U9527">
        <f t="shared" si="890"/>
        <v>5</v>
      </c>
      <c r="V9527">
        <f t="shared" si="891"/>
        <v>1</v>
      </c>
      <c r="W9527">
        <f t="shared" si="892"/>
        <v>3</v>
      </c>
      <c r="X9527" t="str">
        <f t="shared" si="893"/>
        <v>513</v>
      </c>
      <c r="Y9527" t="str">
        <f>IF(Table1[[#This Row],[RFM_Score]]="555","Champion", IF(AND(J9527&gt;=4,V9527&gt;=4),"Loyal", IF(U9527&lt;=2,"At Risk", IF(W9527&gt;=4,"Potential Loyalist","Others"))))</f>
        <v>Others</v>
      </c>
    </row>
    <row r="9528" spans="1:25">
      <c r="A9528" t="s">
        <v>2743</v>
      </c>
      <c r="B9528">
        <v>36</v>
      </c>
      <c r="C9528" t="s">
        <v>24</v>
      </c>
      <c r="D9528" t="s">
        <v>46</v>
      </c>
      <c r="E9528" s="6" t="s">
        <v>21598</v>
      </c>
      <c r="F9528" t="s">
        <v>30</v>
      </c>
      <c r="G9528">
        <v>4</v>
      </c>
      <c r="H9528">
        <v>3</v>
      </c>
      <c r="I9528">
        <v>50</v>
      </c>
      <c r="J9528">
        <v>4</v>
      </c>
      <c r="K9528">
        <v>192.56</v>
      </c>
      <c r="L9528" t="str">
        <f t="shared" si="888"/>
        <v/>
      </c>
      <c r="M9528">
        <v>1</v>
      </c>
      <c r="N9528" t="str">
        <f t="shared" si="889"/>
        <v/>
      </c>
      <c r="O9528">
        <v>9</v>
      </c>
      <c r="P9528" s="11">
        <v>0.75</v>
      </c>
      <c r="Q9528" s="11">
        <v>0.08</v>
      </c>
      <c r="R9528" s="12">
        <v>192.56</v>
      </c>
      <c r="S9528" t="s">
        <v>22</v>
      </c>
      <c r="T9528">
        <v>0</v>
      </c>
      <c r="U9528">
        <f t="shared" si="890"/>
        <v>5</v>
      </c>
      <c r="V9528">
        <f t="shared" si="891"/>
        <v>1</v>
      </c>
      <c r="W9528">
        <f t="shared" si="892"/>
        <v>3</v>
      </c>
      <c r="X9528" t="str">
        <f t="shared" si="893"/>
        <v>513</v>
      </c>
      <c r="Y9528" t="str">
        <f>IF(Table1[[#This Row],[RFM_Score]]="555","Champion", IF(AND(J9528&gt;=4,V9528&gt;=4),"Loyal", IF(U9528&lt;=2,"At Risk", IF(W9528&gt;=4,"Potential Loyalist","Others"))))</f>
        <v>Others</v>
      </c>
    </row>
    <row r="9529" spans="1:25">
      <c r="A9529" t="s">
        <v>1629</v>
      </c>
      <c r="B9529">
        <v>40</v>
      </c>
      <c r="C9529" t="s">
        <v>19</v>
      </c>
      <c r="D9529" t="s">
        <v>25</v>
      </c>
      <c r="E9529" s="6" t="s">
        <v>21599</v>
      </c>
      <c r="F9529" t="s">
        <v>37</v>
      </c>
      <c r="G9529">
        <v>0</v>
      </c>
      <c r="H9529">
        <v>0</v>
      </c>
      <c r="I9529">
        <v>47</v>
      </c>
      <c r="J9529">
        <v>3</v>
      </c>
      <c r="K9529">
        <v>192.39</v>
      </c>
      <c r="L9529" t="str">
        <f t="shared" si="888"/>
        <v/>
      </c>
      <c r="M9529">
        <v>1</v>
      </c>
      <c r="N9529" t="str">
        <f t="shared" si="889"/>
        <v/>
      </c>
      <c r="O9529">
        <v>7</v>
      </c>
      <c r="P9529" s="11">
        <v>0</v>
      </c>
      <c r="Q9529" s="11">
        <v>6.3829787234042507E-2</v>
      </c>
      <c r="R9529" s="12">
        <v>192.39</v>
      </c>
      <c r="S9529" t="s">
        <v>22</v>
      </c>
      <c r="T9529">
        <v>1</v>
      </c>
      <c r="U9529">
        <f t="shared" si="890"/>
        <v>5</v>
      </c>
      <c r="V9529">
        <f t="shared" si="891"/>
        <v>1</v>
      </c>
      <c r="W9529">
        <f t="shared" si="892"/>
        <v>3</v>
      </c>
      <c r="X9529" t="str">
        <f t="shared" si="893"/>
        <v>513</v>
      </c>
      <c r="Y9529" t="str">
        <f>IF(Table1[[#This Row],[RFM_Score]]="555","Champion", IF(AND(J9529&gt;=4,V9529&gt;=4),"Loyal", IF(U9529&lt;=2,"At Risk", IF(W9529&gt;=4,"Potential Loyalist","Others"))))</f>
        <v>Others</v>
      </c>
    </row>
    <row r="9530" spans="1:25">
      <c r="A9530" t="s">
        <v>6556</v>
      </c>
      <c r="B9530">
        <v>39</v>
      </c>
      <c r="C9530" t="s">
        <v>19</v>
      </c>
      <c r="D9530" t="s">
        <v>29</v>
      </c>
      <c r="E9530" s="6" t="s">
        <v>21600</v>
      </c>
      <c r="F9530" t="s">
        <v>30</v>
      </c>
      <c r="G9530">
        <v>2</v>
      </c>
      <c r="H9530">
        <v>1</v>
      </c>
      <c r="I9530">
        <v>44</v>
      </c>
      <c r="J9530">
        <v>2</v>
      </c>
      <c r="K9530">
        <v>191.95</v>
      </c>
      <c r="L9530" t="str">
        <f t="shared" si="888"/>
        <v/>
      </c>
      <c r="M9530">
        <v>1</v>
      </c>
      <c r="N9530" t="str">
        <f t="shared" si="889"/>
        <v/>
      </c>
      <c r="O9530">
        <v>62</v>
      </c>
      <c r="P9530" s="11">
        <v>0.5</v>
      </c>
      <c r="Q9530" s="11">
        <v>4.54545454545454E-2</v>
      </c>
      <c r="R9530" s="12">
        <v>191.95</v>
      </c>
      <c r="S9530" t="s">
        <v>22</v>
      </c>
      <c r="T9530">
        <v>0</v>
      </c>
      <c r="U9530">
        <f t="shared" si="890"/>
        <v>3</v>
      </c>
      <c r="V9530">
        <f t="shared" si="891"/>
        <v>1</v>
      </c>
      <c r="W9530">
        <f t="shared" si="892"/>
        <v>3</v>
      </c>
      <c r="X9530" t="str">
        <f t="shared" si="893"/>
        <v>313</v>
      </c>
      <c r="Y9530" t="str">
        <f>IF(Table1[[#This Row],[RFM_Score]]="555","Champion", IF(AND(J9530&gt;=4,V9530&gt;=4),"Loyal", IF(U9530&lt;=2,"At Risk", IF(W9530&gt;=4,"Potential Loyalist","Others"))))</f>
        <v>Others</v>
      </c>
    </row>
    <row r="9531" spans="1:25">
      <c r="A9531" t="s">
        <v>9749</v>
      </c>
      <c r="B9531">
        <v>19</v>
      </c>
      <c r="C9531" t="s">
        <v>19</v>
      </c>
      <c r="D9531" t="s">
        <v>29</v>
      </c>
      <c r="E9531" s="6" t="s">
        <v>21601</v>
      </c>
      <c r="F9531" t="s">
        <v>21</v>
      </c>
      <c r="G9531">
        <v>3</v>
      </c>
      <c r="H9531">
        <v>1</v>
      </c>
      <c r="I9531">
        <v>43</v>
      </c>
      <c r="J9531">
        <v>0</v>
      </c>
      <c r="K9531">
        <v>191.76</v>
      </c>
      <c r="L9531" t="str">
        <f t="shared" si="888"/>
        <v/>
      </c>
      <c r="M9531">
        <v>1</v>
      </c>
      <c r="N9531" t="str">
        <f t="shared" si="889"/>
        <v/>
      </c>
      <c r="O9531">
        <v>21</v>
      </c>
      <c r="P9531" s="11">
        <v>0.33333333333333298</v>
      </c>
      <c r="Q9531" s="11">
        <v>0</v>
      </c>
      <c r="R9531" s="12">
        <v>191.76</v>
      </c>
      <c r="S9531" t="s">
        <v>22</v>
      </c>
      <c r="T9531">
        <v>0</v>
      </c>
      <c r="U9531">
        <f t="shared" si="890"/>
        <v>4</v>
      </c>
      <c r="V9531">
        <f t="shared" si="891"/>
        <v>1</v>
      </c>
      <c r="W9531">
        <f t="shared" si="892"/>
        <v>3</v>
      </c>
      <c r="X9531" t="str">
        <f t="shared" si="893"/>
        <v>413</v>
      </c>
      <c r="Y9531" t="str">
        <f>IF(Table1[[#This Row],[RFM_Score]]="555","Champion", IF(AND(J9531&gt;=4,V9531&gt;=4),"Loyal", IF(U9531&lt;=2,"At Risk", IF(W9531&gt;=4,"Potential Loyalist","Others"))))</f>
        <v>Others</v>
      </c>
    </row>
    <row r="9532" spans="1:25">
      <c r="A9532" t="s">
        <v>7691</v>
      </c>
      <c r="B9532">
        <v>48</v>
      </c>
      <c r="C9532" t="s">
        <v>24</v>
      </c>
      <c r="D9532" t="s">
        <v>41</v>
      </c>
      <c r="E9532" s="6" t="s">
        <v>21602</v>
      </c>
      <c r="F9532" t="s">
        <v>26</v>
      </c>
      <c r="G9532">
        <v>3</v>
      </c>
      <c r="H9532">
        <v>2</v>
      </c>
      <c r="I9532">
        <v>52</v>
      </c>
      <c r="J9532">
        <v>1</v>
      </c>
      <c r="K9532">
        <v>191.64</v>
      </c>
      <c r="L9532" t="str">
        <f t="shared" si="888"/>
        <v/>
      </c>
      <c r="M9532">
        <v>1</v>
      </c>
      <c r="N9532" t="str">
        <f t="shared" si="889"/>
        <v/>
      </c>
      <c r="O9532">
        <v>45</v>
      </c>
      <c r="P9532" s="11">
        <v>0.66666666666666596</v>
      </c>
      <c r="Q9532" s="11">
        <v>1.9230769230769201E-2</v>
      </c>
      <c r="R9532" s="12">
        <v>191.64</v>
      </c>
      <c r="S9532" t="s">
        <v>22</v>
      </c>
      <c r="T9532">
        <v>0</v>
      </c>
      <c r="U9532">
        <f t="shared" si="890"/>
        <v>3</v>
      </c>
      <c r="V9532">
        <f t="shared" si="891"/>
        <v>1</v>
      </c>
      <c r="W9532">
        <f t="shared" si="892"/>
        <v>3</v>
      </c>
      <c r="X9532" t="str">
        <f t="shared" si="893"/>
        <v>313</v>
      </c>
      <c r="Y9532" t="str">
        <f>IF(Table1[[#This Row],[RFM_Score]]="555","Champion", IF(AND(J9532&gt;=4,V9532&gt;=4),"Loyal", IF(U9532&lt;=2,"At Risk", IF(W9532&gt;=4,"Potential Loyalist","Others"))))</f>
        <v>Others</v>
      </c>
    </row>
    <row r="9533" spans="1:25">
      <c r="A9533" t="s">
        <v>10160</v>
      </c>
      <c r="B9533">
        <v>18</v>
      </c>
      <c r="C9533" t="s">
        <v>19</v>
      </c>
      <c r="D9533" t="s">
        <v>49</v>
      </c>
      <c r="E9533" s="6" t="s">
        <v>21603</v>
      </c>
      <c r="F9533" t="s">
        <v>26</v>
      </c>
      <c r="G9533">
        <v>5</v>
      </c>
      <c r="H9533">
        <v>3</v>
      </c>
      <c r="I9533">
        <v>46</v>
      </c>
      <c r="J9533">
        <v>0</v>
      </c>
      <c r="K9533">
        <v>191.53</v>
      </c>
      <c r="L9533" t="str">
        <f t="shared" si="888"/>
        <v/>
      </c>
      <c r="M9533">
        <v>1</v>
      </c>
      <c r="N9533" t="str">
        <f t="shared" si="889"/>
        <v/>
      </c>
      <c r="O9533">
        <v>17</v>
      </c>
      <c r="P9533" s="11">
        <v>0.6</v>
      </c>
      <c r="Q9533" s="11">
        <v>0</v>
      </c>
      <c r="R9533" s="12">
        <v>191.53</v>
      </c>
      <c r="S9533" t="s">
        <v>22</v>
      </c>
      <c r="T9533">
        <v>0</v>
      </c>
      <c r="U9533">
        <f t="shared" si="890"/>
        <v>5</v>
      </c>
      <c r="V9533">
        <f t="shared" si="891"/>
        <v>1</v>
      </c>
      <c r="W9533">
        <f t="shared" si="892"/>
        <v>3</v>
      </c>
      <c r="X9533" t="str">
        <f t="shared" si="893"/>
        <v>513</v>
      </c>
      <c r="Y9533" t="str">
        <f>IF(Table1[[#This Row],[RFM_Score]]="555","Champion", IF(AND(J9533&gt;=4,V9533&gt;=4),"Loyal", IF(U9533&lt;=2,"At Risk", IF(W9533&gt;=4,"Potential Loyalist","Others"))))</f>
        <v>Others</v>
      </c>
    </row>
    <row r="9534" spans="1:25">
      <c r="A9534" t="s">
        <v>9559</v>
      </c>
      <c r="B9534">
        <v>46</v>
      </c>
      <c r="C9534" t="s">
        <v>19</v>
      </c>
      <c r="D9534" t="s">
        <v>25</v>
      </c>
      <c r="E9534" s="6" t="s">
        <v>21604</v>
      </c>
      <c r="F9534" t="s">
        <v>60</v>
      </c>
      <c r="G9534">
        <v>1</v>
      </c>
      <c r="H9534">
        <v>0</v>
      </c>
      <c r="I9534">
        <v>45</v>
      </c>
      <c r="J9534">
        <v>4</v>
      </c>
      <c r="K9534">
        <v>191.44</v>
      </c>
      <c r="L9534" t="str">
        <f t="shared" si="888"/>
        <v/>
      </c>
      <c r="M9534">
        <v>1</v>
      </c>
      <c r="N9534" t="str">
        <f t="shared" si="889"/>
        <v/>
      </c>
      <c r="O9534">
        <v>24</v>
      </c>
      <c r="P9534" s="11">
        <v>0</v>
      </c>
      <c r="Q9534" s="11">
        <v>8.8888888888888795E-2</v>
      </c>
      <c r="R9534" s="12">
        <v>191.44</v>
      </c>
      <c r="S9534" t="s">
        <v>22</v>
      </c>
      <c r="T9534">
        <v>0</v>
      </c>
      <c r="U9534">
        <f t="shared" si="890"/>
        <v>4</v>
      </c>
      <c r="V9534">
        <f t="shared" si="891"/>
        <v>1</v>
      </c>
      <c r="W9534">
        <f t="shared" si="892"/>
        <v>3</v>
      </c>
      <c r="X9534" t="str">
        <f t="shared" si="893"/>
        <v>413</v>
      </c>
      <c r="Y9534" t="str">
        <f>IF(Table1[[#This Row],[RFM_Score]]="555","Champion", IF(AND(J9534&gt;=4,V9534&gt;=4),"Loyal", IF(U9534&lt;=2,"At Risk", IF(W9534&gt;=4,"Potential Loyalist","Others"))))</f>
        <v>Others</v>
      </c>
    </row>
    <row r="9535" spans="1:25">
      <c r="A9535" t="s">
        <v>440</v>
      </c>
      <c r="B9535">
        <v>35</v>
      </c>
      <c r="C9535" t="s">
        <v>24</v>
      </c>
      <c r="D9535" t="s">
        <v>35</v>
      </c>
      <c r="E9535" s="6" t="s">
        <v>21605</v>
      </c>
      <c r="F9535" t="s">
        <v>26</v>
      </c>
      <c r="G9535">
        <v>1</v>
      </c>
      <c r="H9535">
        <v>0</v>
      </c>
      <c r="I9535">
        <v>51</v>
      </c>
      <c r="J9535">
        <v>2</v>
      </c>
      <c r="K9535">
        <v>191.03</v>
      </c>
      <c r="L9535" t="str">
        <f t="shared" si="888"/>
        <v/>
      </c>
      <c r="M9535">
        <v>1</v>
      </c>
      <c r="N9535" t="str">
        <f t="shared" si="889"/>
        <v/>
      </c>
      <c r="O9535">
        <v>124</v>
      </c>
      <c r="P9535" s="11">
        <v>0</v>
      </c>
      <c r="Q9535" s="11">
        <v>3.9215686274509803E-2</v>
      </c>
      <c r="R9535" s="12">
        <v>191.03</v>
      </c>
      <c r="S9535" t="s">
        <v>22</v>
      </c>
      <c r="T9535">
        <v>0</v>
      </c>
      <c r="U9535">
        <f t="shared" si="890"/>
        <v>1</v>
      </c>
      <c r="V9535">
        <f t="shared" si="891"/>
        <v>1</v>
      </c>
      <c r="W9535">
        <f t="shared" si="892"/>
        <v>3</v>
      </c>
      <c r="X9535" t="str">
        <f t="shared" si="893"/>
        <v>113</v>
      </c>
      <c r="Y9535" t="str">
        <f>IF(Table1[[#This Row],[RFM_Score]]="555","Champion", IF(AND(J9535&gt;=4,V9535&gt;=4),"Loyal", IF(U9535&lt;=2,"At Risk", IF(W9535&gt;=4,"Potential Loyalist","Others"))))</f>
        <v>At Risk</v>
      </c>
    </row>
    <row r="9536" spans="1:25">
      <c r="A9536" t="s">
        <v>11761</v>
      </c>
      <c r="B9536">
        <v>52</v>
      </c>
      <c r="C9536" t="s">
        <v>24</v>
      </c>
      <c r="D9536" t="s">
        <v>29</v>
      </c>
      <c r="E9536" s="6" t="s">
        <v>21606</v>
      </c>
      <c r="F9536" t="s">
        <v>62</v>
      </c>
      <c r="G9536">
        <v>3</v>
      </c>
      <c r="H9536">
        <v>2</v>
      </c>
      <c r="I9536">
        <v>50</v>
      </c>
      <c r="J9536">
        <v>1</v>
      </c>
      <c r="K9536">
        <v>190.95</v>
      </c>
      <c r="L9536" t="str">
        <f t="shared" si="888"/>
        <v/>
      </c>
      <c r="M9536">
        <v>1</v>
      </c>
      <c r="N9536" t="str">
        <f t="shared" si="889"/>
        <v/>
      </c>
      <c r="O9536">
        <v>45</v>
      </c>
      <c r="P9536" s="11">
        <v>0.66666666666666596</v>
      </c>
      <c r="Q9536" s="11">
        <v>0.02</v>
      </c>
      <c r="R9536" s="12">
        <v>190.95</v>
      </c>
      <c r="S9536" t="s">
        <v>22</v>
      </c>
      <c r="T9536">
        <v>1</v>
      </c>
      <c r="U9536">
        <f t="shared" si="890"/>
        <v>3</v>
      </c>
      <c r="V9536">
        <f t="shared" si="891"/>
        <v>1</v>
      </c>
      <c r="W9536">
        <f t="shared" si="892"/>
        <v>3</v>
      </c>
      <c r="X9536" t="str">
        <f t="shared" si="893"/>
        <v>313</v>
      </c>
      <c r="Y9536" t="str">
        <f>IF(Table1[[#This Row],[RFM_Score]]="555","Champion", IF(AND(J9536&gt;=4,V9536&gt;=4),"Loyal", IF(U9536&lt;=2,"At Risk", IF(W9536&gt;=4,"Potential Loyalist","Others"))))</f>
        <v>Others</v>
      </c>
    </row>
    <row r="9537" spans="1:25">
      <c r="A9537" t="s">
        <v>1340</v>
      </c>
      <c r="B9537">
        <v>25</v>
      </c>
      <c r="C9537" t="s">
        <v>24</v>
      </c>
      <c r="D9537" t="s">
        <v>29</v>
      </c>
      <c r="E9537" s="6" t="s">
        <v>21607</v>
      </c>
      <c r="F9537" t="s">
        <v>26</v>
      </c>
      <c r="G9537">
        <v>4</v>
      </c>
      <c r="H9537">
        <v>1</v>
      </c>
      <c r="I9537">
        <v>58</v>
      </c>
      <c r="J9537">
        <v>0</v>
      </c>
      <c r="K9537">
        <v>190.87</v>
      </c>
      <c r="L9537" t="str">
        <f t="shared" si="888"/>
        <v/>
      </c>
      <c r="M9537">
        <v>1</v>
      </c>
      <c r="N9537" t="str">
        <f t="shared" si="889"/>
        <v/>
      </c>
      <c r="O9537">
        <v>42</v>
      </c>
      <c r="P9537" s="11">
        <v>0.25</v>
      </c>
      <c r="Q9537" s="11">
        <v>0</v>
      </c>
      <c r="R9537" s="12">
        <v>190.87</v>
      </c>
      <c r="S9537" t="s">
        <v>22</v>
      </c>
      <c r="T9537">
        <v>0</v>
      </c>
      <c r="U9537">
        <f t="shared" si="890"/>
        <v>3</v>
      </c>
      <c r="V9537">
        <f t="shared" si="891"/>
        <v>1</v>
      </c>
      <c r="W9537">
        <f t="shared" si="892"/>
        <v>3</v>
      </c>
      <c r="X9537" t="str">
        <f t="shared" si="893"/>
        <v>313</v>
      </c>
      <c r="Y9537" t="str">
        <f>IF(Table1[[#This Row],[RFM_Score]]="555","Champion", IF(AND(J9537&gt;=4,V9537&gt;=4),"Loyal", IF(U9537&lt;=2,"At Risk", IF(W9537&gt;=4,"Potential Loyalist","Others"))))</f>
        <v>Others</v>
      </c>
    </row>
    <row r="9538" spans="1:25">
      <c r="A9538" t="s">
        <v>9798</v>
      </c>
      <c r="B9538">
        <v>24</v>
      </c>
      <c r="C9538" t="s">
        <v>24</v>
      </c>
      <c r="D9538" t="s">
        <v>25</v>
      </c>
      <c r="E9538" s="6" t="s">
        <v>21608</v>
      </c>
      <c r="F9538" t="s">
        <v>21</v>
      </c>
      <c r="G9538">
        <v>1</v>
      </c>
      <c r="H9538">
        <v>1</v>
      </c>
      <c r="I9538">
        <v>53</v>
      </c>
      <c r="J9538">
        <v>4</v>
      </c>
      <c r="K9538">
        <v>190.79</v>
      </c>
      <c r="L9538" t="str">
        <f t="shared" ref="L9538:L9601" si="894">IF(OR(K9538&lt;$AC$10, K9538&gt;$AC$11), "OUTLIER", "")</f>
        <v/>
      </c>
      <c r="M9538">
        <v>1</v>
      </c>
      <c r="N9538" t="str">
        <f t="shared" ref="N9538:N9601" si="895">IF(OR(M9538&lt;$AC$16, M9538&gt;$AC$17), "OUTLIER", "")</f>
        <v/>
      </c>
      <c r="O9538">
        <v>28</v>
      </c>
      <c r="P9538" s="11">
        <v>1</v>
      </c>
      <c r="Q9538" s="11">
        <v>7.5471698113207503E-2</v>
      </c>
      <c r="R9538" s="12">
        <v>190.79</v>
      </c>
      <c r="S9538" t="s">
        <v>22</v>
      </c>
      <c r="T9538">
        <v>0</v>
      </c>
      <c r="U9538">
        <f t="shared" ref="U9538:U9601" si="896">IF(O9538&lt;=20,5,IF(O9538&lt;=40,4,IF(O9538&lt;=70,3,IF(O9538&lt;=100,2,1))))</f>
        <v>4</v>
      </c>
      <c r="V9538">
        <f t="shared" ref="V9538:V9601" si="897">IF(M9538&gt;=11,5,IF(M9538&gt;=9,4,IF(M9538&gt;=7,3,IF(M9538&gt;=5,2,1))))</f>
        <v>1</v>
      </c>
      <c r="W9538">
        <f t="shared" ref="W9538:W9601" si="898">IF(K9538&gt;=500,5,IF(K9538&gt;=300,4,IF(K9538&gt;=150,3,IF(K9538&gt;=50,2,1))))</f>
        <v>3</v>
      </c>
      <c r="X9538" t="str">
        <f t="shared" ref="X9538:X9601" si="899">U9538 &amp; V9538 &amp; W9538</f>
        <v>413</v>
      </c>
      <c r="Y9538" t="str">
        <f>IF(Table1[[#This Row],[RFM_Score]]="555","Champion", IF(AND(J9538&gt;=4,V9538&gt;=4),"Loyal", IF(U9538&lt;=2,"At Risk", IF(W9538&gt;=4,"Potential Loyalist","Others"))))</f>
        <v>Others</v>
      </c>
    </row>
    <row r="9539" spans="1:25">
      <c r="A9539" t="s">
        <v>11977</v>
      </c>
      <c r="B9539">
        <v>46</v>
      </c>
      <c r="C9539" t="s">
        <v>24</v>
      </c>
      <c r="D9539" t="s">
        <v>49</v>
      </c>
      <c r="E9539" s="6" t="s">
        <v>21609</v>
      </c>
      <c r="F9539" t="s">
        <v>62</v>
      </c>
      <c r="G9539">
        <v>2</v>
      </c>
      <c r="H9539">
        <v>0</v>
      </c>
      <c r="I9539">
        <v>43</v>
      </c>
      <c r="J9539">
        <v>3</v>
      </c>
      <c r="K9539">
        <v>190.65</v>
      </c>
      <c r="L9539" t="str">
        <f t="shared" si="894"/>
        <v/>
      </c>
      <c r="M9539">
        <v>1</v>
      </c>
      <c r="N9539" t="str">
        <f t="shared" si="895"/>
        <v/>
      </c>
      <c r="O9539">
        <v>155</v>
      </c>
      <c r="P9539" s="11">
        <v>0</v>
      </c>
      <c r="Q9539" s="11">
        <v>6.9767441860465101E-2</v>
      </c>
      <c r="R9539" s="12">
        <v>190.65</v>
      </c>
      <c r="S9539" t="s">
        <v>22</v>
      </c>
      <c r="T9539">
        <v>0</v>
      </c>
      <c r="U9539">
        <f t="shared" si="896"/>
        <v>1</v>
      </c>
      <c r="V9539">
        <f t="shared" si="897"/>
        <v>1</v>
      </c>
      <c r="W9539">
        <f t="shared" si="898"/>
        <v>3</v>
      </c>
      <c r="X9539" t="str">
        <f t="shared" si="899"/>
        <v>113</v>
      </c>
      <c r="Y9539" t="str">
        <f>IF(Table1[[#This Row],[RFM_Score]]="555","Champion", IF(AND(J9539&gt;=4,V9539&gt;=4),"Loyal", IF(U9539&lt;=2,"At Risk", IF(W9539&gt;=4,"Potential Loyalist","Others"))))</f>
        <v>At Risk</v>
      </c>
    </row>
    <row r="9540" spans="1:25">
      <c r="A9540" t="s">
        <v>8434</v>
      </c>
      <c r="B9540">
        <v>37</v>
      </c>
      <c r="C9540" t="s">
        <v>24</v>
      </c>
      <c r="D9540" t="s">
        <v>25</v>
      </c>
      <c r="E9540" s="6" t="s">
        <v>21610</v>
      </c>
      <c r="F9540" t="s">
        <v>30</v>
      </c>
      <c r="G9540">
        <v>1</v>
      </c>
      <c r="H9540">
        <v>0</v>
      </c>
      <c r="I9540">
        <v>51</v>
      </c>
      <c r="J9540">
        <v>3</v>
      </c>
      <c r="K9540">
        <v>190.62</v>
      </c>
      <c r="L9540" t="str">
        <f t="shared" si="894"/>
        <v/>
      </c>
      <c r="M9540">
        <v>1</v>
      </c>
      <c r="N9540" t="str">
        <f t="shared" si="895"/>
        <v/>
      </c>
      <c r="O9540">
        <v>3</v>
      </c>
      <c r="P9540" s="11">
        <v>0</v>
      </c>
      <c r="Q9540" s="11">
        <v>5.8823529411764698E-2</v>
      </c>
      <c r="R9540" s="12">
        <v>190.62</v>
      </c>
      <c r="S9540" t="s">
        <v>22</v>
      </c>
      <c r="T9540">
        <v>0</v>
      </c>
      <c r="U9540">
        <f t="shared" si="896"/>
        <v>5</v>
      </c>
      <c r="V9540">
        <f t="shared" si="897"/>
        <v>1</v>
      </c>
      <c r="W9540">
        <f t="shared" si="898"/>
        <v>3</v>
      </c>
      <c r="X9540" t="str">
        <f t="shared" si="899"/>
        <v>513</v>
      </c>
      <c r="Y9540" t="str">
        <f>IF(Table1[[#This Row],[RFM_Score]]="555","Champion", IF(AND(J9540&gt;=4,V9540&gt;=4),"Loyal", IF(U9540&lt;=2,"At Risk", IF(W9540&gt;=4,"Potential Loyalist","Others"))))</f>
        <v>Others</v>
      </c>
    </row>
    <row r="9541" spans="1:25">
      <c r="A9541" t="s">
        <v>5022</v>
      </c>
      <c r="B9541">
        <v>54</v>
      </c>
      <c r="C9541" t="s">
        <v>24</v>
      </c>
      <c r="D9541" t="s">
        <v>49</v>
      </c>
      <c r="E9541" s="6" t="s">
        <v>21611</v>
      </c>
      <c r="F9541" t="s">
        <v>37</v>
      </c>
      <c r="G9541">
        <v>0</v>
      </c>
      <c r="H9541">
        <v>0</v>
      </c>
      <c r="I9541">
        <v>40</v>
      </c>
      <c r="J9541">
        <v>1</v>
      </c>
      <c r="K9541">
        <v>190</v>
      </c>
      <c r="L9541" t="str">
        <f t="shared" si="894"/>
        <v/>
      </c>
      <c r="M9541">
        <v>1</v>
      </c>
      <c r="N9541" t="str">
        <f t="shared" si="895"/>
        <v/>
      </c>
      <c r="O9541">
        <v>10</v>
      </c>
      <c r="P9541" s="11">
        <v>0</v>
      </c>
      <c r="Q9541" s="11">
        <v>2.5000000000000001E-2</v>
      </c>
      <c r="R9541" s="12">
        <v>190</v>
      </c>
      <c r="S9541" t="s">
        <v>22</v>
      </c>
      <c r="T9541">
        <v>0</v>
      </c>
      <c r="U9541">
        <f t="shared" si="896"/>
        <v>5</v>
      </c>
      <c r="V9541">
        <f t="shared" si="897"/>
        <v>1</v>
      </c>
      <c r="W9541">
        <f t="shared" si="898"/>
        <v>3</v>
      </c>
      <c r="X9541" t="str">
        <f t="shared" si="899"/>
        <v>513</v>
      </c>
      <c r="Y9541" t="str">
        <f>IF(Table1[[#This Row],[RFM_Score]]="555","Champion", IF(AND(J9541&gt;=4,V9541&gt;=4),"Loyal", IF(U9541&lt;=2,"At Risk", IF(W9541&gt;=4,"Potential Loyalist","Others"))))</f>
        <v>Others</v>
      </c>
    </row>
    <row r="9542" spans="1:25">
      <c r="A9542" t="s">
        <v>2153</v>
      </c>
      <c r="B9542">
        <v>32</v>
      </c>
      <c r="C9542" t="s">
        <v>24</v>
      </c>
      <c r="D9542" t="s">
        <v>25</v>
      </c>
      <c r="E9542" s="6" t="s">
        <v>21612</v>
      </c>
      <c r="F9542" t="s">
        <v>26</v>
      </c>
      <c r="G9542">
        <v>7</v>
      </c>
      <c r="H9542">
        <v>1</v>
      </c>
      <c r="I9542">
        <v>54</v>
      </c>
      <c r="J9542">
        <v>4</v>
      </c>
      <c r="K9542">
        <v>189.88</v>
      </c>
      <c r="L9542" t="str">
        <f t="shared" si="894"/>
        <v/>
      </c>
      <c r="M9542">
        <v>1</v>
      </c>
      <c r="N9542" t="str">
        <f t="shared" si="895"/>
        <v/>
      </c>
      <c r="O9542">
        <v>41</v>
      </c>
      <c r="P9542" s="11">
        <v>0.14285714285714199</v>
      </c>
      <c r="Q9542" s="11">
        <v>7.4074074074074001E-2</v>
      </c>
      <c r="R9542" s="12">
        <v>189.88</v>
      </c>
      <c r="S9542" t="s">
        <v>22</v>
      </c>
      <c r="T9542">
        <v>0</v>
      </c>
      <c r="U9542">
        <f t="shared" si="896"/>
        <v>3</v>
      </c>
      <c r="V9542">
        <f t="shared" si="897"/>
        <v>1</v>
      </c>
      <c r="W9542">
        <f t="shared" si="898"/>
        <v>3</v>
      </c>
      <c r="X9542" t="str">
        <f t="shared" si="899"/>
        <v>313</v>
      </c>
      <c r="Y9542" t="str">
        <f>IF(Table1[[#This Row],[RFM_Score]]="555","Champion", IF(AND(J9542&gt;=4,V9542&gt;=4),"Loyal", IF(U9542&lt;=2,"At Risk", IF(W9542&gt;=4,"Potential Loyalist","Others"))))</f>
        <v>Others</v>
      </c>
    </row>
    <row r="9543" spans="1:25">
      <c r="A9543" t="s">
        <v>3234</v>
      </c>
      <c r="B9543">
        <v>18</v>
      </c>
      <c r="C9543" t="s">
        <v>24</v>
      </c>
      <c r="D9543" t="s">
        <v>25</v>
      </c>
      <c r="E9543" s="6" t="s">
        <v>21613</v>
      </c>
      <c r="F9543" t="s">
        <v>21</v>
      </c>
      <c r="G9543">
        <v>1</v>
      </c>
      <c r="H9543">
        <v>0</v>
      </c>
      <c r="I9543">
        <v>54</v>
      </c>
      <c r="J9543">
        <v>0</v>
      </c>
      <c r="K9543">
        <v>189</v>
      </c>
      <c r="L9543" t="str">
        <f t="shared" si="894"/>
        <v/>
      </c>
      <c r="M9543">
        <v>1</v>
      </c>
      <c r="N9543" t="str">
        <f t="shared" si="895"/>
        <v/>
      </c>
      <c r="O9543">
        <v>69</v>
      </c>
      <c r="P9543" s="11">
        <v>0</v>
      </c>
      <c r="Q9543" s="11">
        <v>0</v>
      </c>
      <c r="R9543" s="12">
        <v>189</v>
      </c>
      <c r="S9543" t="s">
        <v>22</v>
      </c>
      <c r="T9543">
        <v>0</v>
      </c>
      <c r="U9543">
        <f t="shared" si="896"/>
        <v>3</v>
      </c>
      <c r="V9543">
        <f t="shared" si="897"/>
        <v>1</v>
      </c>
      <c r="W9543">
        <f t="shared" si="898"/>
        <v>3</v>
      </c>
      <c r="X9543" t="str">
        <f t="shared" si="899"/>
        <v>313</v>
      </c>
      <c r="Y9543" t="str">
        <f>IF(Table1[[#This Row],[RFM_Score]]="555","Champion", IF(AND(J9543&gt;=4,V9543&gt;=4),"Loyal", IF(U9543&lt;=2,"At Risk", IF(W9543&gt;=4,"Potential Loyalist","Others"))))</f>
        <v>Others</v>
      </c>
    </row>
    <row r="9544" spans="1:25">
      <c r="A9544" t="s">
        <v>2299</v>
      </c>
      <c r="B9544">
        <v>49</v>
      </c>
      <c r="C9544" t="s">
        <v>19</v>
      </c>
      <c r="D9544" t="s">
        <v>29</v>
      </c>
      <c r="E9544" s="6" t="s">
        <v>21614</v>
      </c>
      <c r="F9544" t="s">
        <v>62</v>
      </c>
      <c r="G9544">
        <v>1</v>
      </c>
      <c r="H9544">
        <v>0</v>
      </c>
      <c r="I9544">
        <v>43</v>
      </c>
      <c r="J9544">
        <v>0</v>
      </c>
      <c r="K9544">
        <v>188.91</v>
      </c>
      <c r="L9544" t="str">
        <f t="shared" si="894"/>
        <v/>
      </c>
      <c r="M9544">
        <v>1</v>
      </c>
      <c r="N9544" t="str">
        <f t="shared" si="895"/>
        <v/>
      </c>
      <c r="O9544">
        <v>56</v>
      </c>
      <c r="P9544" s="11">
        <v>0</v>
      </c>
      <c r="Q9544" s="11">
        <v>0</v>
      </c>
      <c r="R9544" s="12">
        <v>188.91</v>
      </c>
      <c r="S9544" t="s">
        <v>22</v>
      </c>
      <c r="T9544">
        <v>0</v>
      </c>
      <c r="U9544">
        <f t="shared" si="896"/>
        <v>3</v>
      </c>
      <c r="V9544">
        <f t="shared" si="897"/>
        <v>1</v>
      </c>
      <c r="W9544">
        <f t="shared" si="898"/>
        <v>3</v>
      </c>
      <c r="X9544" t="str">
        <f t="shared" si="899"/>
        <v>313</v>
      </c>
      <c r="Y9544" t="str">
        <f>IF(Table1[[#This Row],[RFM_Score]]="555","Champion", IF(AND(J9544&gt;=4,V9544&gt;=4),"Loyal", IF(U9544&lt;=2,"At Risk", IF(W9544&gt;=4,"Potential Loyalist","Others"))))</f>
        <v>Others</v>
      </c>
    </row>
    <row r="9545" spans="1:25">
      <c r="A9545" t="s">
        <v>10589</v>
      </c>
      <c r="B9545">
        <v>19</v>
      </c>
      <c r="C9545" t="s">
        <v>24</v>
      </c>
      <c r="D9545" t="s">
        <v>25</v>
      </c>
      <c r="E9545" s="6" t="s">
        <v>21615</v>
      </c>
      <c r="F9545" t="s">
        <v>26</v>
      </c>
      <c r="G9545">
        <v>0</v>
      </c>
      <c r="H9545">
        <v>0</v>
      </c>
      <c r="I9545">
        <v>46</v>
      </c>
      <c r="J9545">
        <v>1</v>
      </c>
      <c r="K9545">
        <v>188.51</v>
      </c>
      <c r="L9545" t="str">
        <f t="shared" si="894"/>
        <v/>
      </c>
      <c r="M9545">
        <v>1</v>
      </c>
      <c r="N9545" t="str">
        <f t="shared" si="895"/>
        <v/>
      </c>
      <c r="O9545">
        <v>22</v>
      </c>
      <c r="P9545" s="11">
        <v>0</v>
      </c>
      <c r="Q9545" s="11">
        <v>2.1739130434782601E-2</v>
      </c>
      <c r="R9545" s="12">
        <v>188.51</v>
      </c>
      <c r="S9545" t="s">
        <v>22</v>
      </c>
      <c r="T9545">
        <v>0</v>
      </c>
      <c r="U9545">
        <f t="shared" si="896"/>
        <v>4</v>
      </c>
      <c r="V9545">
        <f t="shared" si="897"/>
        <v>1</v>
      </c>
      <c r="W9545">
        <f t="shared" si="898"/>
        <v>3</v>
      </c>
      <c r="X9545" t="str">
        <f t="shared" si="899"/>
        <v>413</v>
      </c>
      <c r="Y9545" t="str">
        <f>IF(Table1[[#This Row],[RFM_Score]]="555","Champion", IF(AND(J9545&gt;=4,V9545&gt;=4),"Loyal", IF(U9545&lt;=2,"At Risk", IF(W9545&gt;=4,"Potential Loyalist","Others"))))</f>
        <v>Others</v>
      </c>
    </row>
    <row r="9546" spans="1:25">
      <c r="A9546" t="s">
        <v>596</v>
      </c>
      <c r="B9546">
        <v>29</v>
      </c>
      <c r="C9546" t="s">
        <v>19</v>
      </c>
      <c r="D9546" t="s">
        <v>46</v>
      </c>
      <c r="E9546" s="6" t="s">
        <v>21616</v>
      </c>
      <c r="F9546" t="s">
        <v>26</v>
      </c>
      <c r="G9546">
        <v>4</v>
      </c>
      <c r="H9546">
        <v>2</v>
      </c>
      <c r="I9546">
        <v>57</v>
      </c>
      <c r="J9546">
        <v>4</v>
      </c>
      <c r="K9546">
        <v>188.48</v>
      </c>
      <c r="L9546" t="str">
        <f t="shared" si="894"/>
        <v/>
      </c>
      <c r="M9546">
        <v>1</v>
      </c>
      <c r="N9546" t="str">
        <f t="shared" si="895"/>
        <v/>
      </c>
      <c r="O9546">
        <v>7</v>
      </c>
      <c r="P9546" s="11">
        <v>0.5</v>
      </c>
      <c r="Q9546" s="11">
        <v>7.0175438596491196E-2</v>
      </c>
      <c r="R9546" s="12">
        <v>188.48</v>
      </c>
      <c r="S9546" t="s">
        <v>22</v>
      </c>
      <c r="T9546">
        <v>0</v>
      </c>
      <c r="U9546">
        <f t="shared" si="896"/>
        <v>5</v>
      </c>
      <c r="V9546">
        <f t="shared" si="897"/>
        <v>1</v>
      </c>
      <c r="W9546">
        <f t="shared" si="898"/>
        <v>3</v>
      </c>
      <c r="X9546" t="str">
        <f t="shared" si="899"/>
        <v>513</v>
      </c>
      <c r="Y9546" t="str">
        <f>IF(Table1[[#This Row],[RFM_Score]]="555","Champion", IF(AND(J9546&gt;=4,V9546&gt;=4),"Loyal", IF(U9546&lt;=2,"At Risk", IF(W9546&gt;=4,"Potential Loyalist","Others"))))</f>
        <v>Others</v>
      </c>
    </row>
    <row r="9547" spans="1:25">
      <c r="A9547" t="s">
        <v>10143</v>
      </c>
      <c r="B9547">
        <v>41</v>
      </c>
      <c r="C9547" t="s">
        <v>19</v>
      </c>
      <c r="D9547" t="s">
        <v>25</v>
      </c>
      <c r="E9547" s="6" t="s">
        <v>21617</v>
      </c>
      <c r="F9547" t="s">
        <v>37</v>
      </c>
      <c r="G9547">
        <v>1</v>
      </c>
      <c r="H9547">
        <v>1</v>
      </c>
      <c r="I9547">
        <v>57</v>
      </c>
      <c r="J9547">
        <v>2</v>
      </c>
      <c r="K9547">
        <v>188.45</v>
      </c>
      <c r="L9547" t="str">
        <f t="shared" si="894"/>
        <v/>
      </c>
      <c r="M9547">
        <v>1</v>
      </c>
      <c r="N9547" t="str">
        <f t="shared" si="895"/>
        <v/>
      </c>
      <c r="O9547">
        <v>67</v>
      </c>
      <c r="P9547" s="11">
        <v>1</v>
      </c>
      <c r="Q9547" s="11">
        <v>3.5087719298245598E-2</v>
      </c>
      <c r="R9547" s="12">
        <v>188.45</v>
      </c>
      <c r="S9547" t="s">
        <v>22</v>
      </c>
      <c r="T9547">
        <v>1</v>
      </c>
      <c r="U9547">
        <f t="shared" si="896"/>
        <v>3</v>
      </c>
      <c r="V9547">
        <f t="shared" si="897"/>
        <v>1</v>
      </c>
      <c r="W9547">
        <f t="shared" si="898"/>
        <v>3</v>
      </c>
      <c r="X9547" t="str">
        <f t="shared" si="899"/>
        <v>313</v>
      </c>
      <c r="Y9547" t="str">
        <f>IF(Table1[[#This Row],[RFM_Score]]="555","Champion", IF(AND(J9547&gt;=4,V9547&gt;=4),"Loyal", IF(U9547&lt;=2,"At Risk", IF(W9547&gt;=4,"Potential Loyalist","Others"))))</f>
        <v>Others</v>
      </c>
    </row>
    <row r="9548" spans="1:25">
      <c r="A9548" t="s">
        <v>1245</v>
      </c>
      <c r="B9548">
        <v>18</v>
      </c>
      <c r="C9548" t="s">
        <v>19</v>
      </c>
      <c r="D9548" t="s">
        <v>20</v>
      </c>
      <c r="E9548" s="6" t="s">
        <v>21618</v>
      </c>
      <c r="F9548" t="s">
        <v>21</v>
      </c>
      <c r="G9548">
        <v>5</v>
      </c>
      <c r="H9548">
        <v>1</v>
      </c>
      <c r="I9548">
        <v>55</v>
      </c>
      <c r="J9548">
        <v>4</v>
      </c>
      <c r="K9548">
        <v>187.82</v>
      </c>
      <c r="L9548" t="str">
        <f t="shared" si="894"/>
        <v/>
      </c>
      <c r="M9548">
        <v>1</v>
      </c>
      <c r="N9548" t="str">
        <f t="shared" si="895"/>
        <v/>
      </c>
      <c r="O9548">
        <v>3</v>
      </c>
      <c r="P9548" s="11">
        <v>0.2</v>
      </c>
      <c r="Q9548" s="11">
        <v>7.2727272727272696E-2</v>
      </c>
      <c r="R9548" s="12">
        <v>187.82</v>
      </c>
      <c r="S9548" t="s">
        <v>22</v>
      </c>
      <c r="T9548">
        <v>0</v>
      </c>
      <c r="U9548">
        <f t="shared" si="896"/>
        <v>5</v>
      </c>
      <c r="V9548">
        <f t="shared" si="897"/>
        <v>1</v>
      </c>
      <c r="W9548">
        <f t="shared" si="898"/>
        <v>3</v>
      </c>
      <c r="X9548" t="str">
        <f t="shared" si="899"/>
        <v>513</v>
      </c>
      <c r="Y9548" t="str">
        <f>IF(Table1[[#This Row],[RFM_Score]]="555","Champion", IF(AND(J9548&gt;=4,V9548&gt;=4),"Loyal", IF(U9548&lt;=2,"At Risk", IF(W9548&gt;=4,"Potential Loyalist","Others"))))</f>
        <v>Others</v>
      </c>
    </row>
    <row r="9549" spans="1:25">
      <c r="A9549" t="s">
        <v>11885</v>
      </c>
      <c r="B9549">
        <v>18</v>
      </c>
      <c r="C9549" t="s">
        <v>19</v>
      </c>
      <c r="D9549" t="s">
        <v>35</v>
      </c>
      <c r="E9549" s="6" t="s">
        <v>21619</v>
      </c>
      <c r="F9549" t="s">
        <v>30</v>
      </c>
      <c r="G9549">
        <v>1</v>
      </c>
      <c r="H9549">
        <v>0</v>
      </c>
      <c r="I9549">
        <v>38</v>
      </c>
      <c r="J9549">
        <v>2</v>
      </c>
      <c r="K9549">
        <v>187.68</v>
      </c>
      <c r="L9549" t="str">
        <f t="shared" si="894"/>
        <v/>
      </c>
      <c r="M9549">
        <v>1</v>
      </c>
      <c r="N9549" t="str">
        <f t="shared" si="895"/>
        <v/>
      </c>
      <c r="O9549">
        <v>5</v>
      </c>
      <c r="P9549" s="11">
        <v>0</v>
      </c>
      <c r="Q9549" s="11">
        <v>5.2631578947368397E-2</v>
      </c>
      <c r="R9549" s="12">
        <v>187.68</v>
      </c>
      <c r="S9549" t="s">
        <v>22</v>
      </c>
      <c r="T9549">
        <v>0</v>
      </c>
      <c r="U9549">
        <f t="shared" si="896"/>
        <v>5</v>
      </c>
      <c r="V9549">
        <f t="shared" si="897"/>
        <v>1</v>
      </c>
      <c r="W9549">
        <f t="shared" si="898"/>
        <v>3</v>
      </c>
      <c r="X9549" t="str">
        <f t="shared" si="899"/>
        <v>513</v>
      </c>
      <c r="Y9549" t="str">
        <f>IF(Table1[[#This Row],[RFM_Score]]="555","Champion", IF(AND(J9549&gt;=4,V9549&gt;=4),"Loyal", IF(U9549&lt;=2,"At Risk", IF(W9549&gt;=4,"Potential Loyalist","Others"))))</f>
        <v>Others</v>
      </c>
    </row>
    <row r="9550" spans="1:25">
      <c r="A9550" t="s">
        <v>10970</v>
      </c>
      <c r="B9550">
        <v>36</v>
      </c>
      <c r="C9550" t="s">
        <v>19</v>
      </c>
      <c r="D9550" t="s">
        <v>25</v>
      </c>
      <c r="E9550" s="6" t="s">
        <v>21620</v>
      </c>
      <c r="F9550" t="s">
        <v>60</v>
      </c>
      <c r="G9550">
        <v>3</v>
      </c>
      <c r="H9550">
        <v>2</v>
      </c>
      <c r="I9550">
        <v>62</v>
      </c>
      <c r="J9550">
        <v>4</v>
      </c>
      <c r="K9550">
        <v>187.3</v>
      </c>
      <c r="L9550" t="str">
        <f t="shared" si="894"/>
        <v/>
      </c>
      <c r="M9550">
        <v>1</v>
      </c>
      <c r="N9550" t="str">
        <f t="shared" si="895"/>
        <v/>
      </c>
      <c r="O9550">
        <v>9</v>
      </c>
      <c r="P9550" s="11">
        <v>0.66666666666666596</v>
      </c>
      <c r="Q9550" s="11">
        <v>6.4516129032257993E-2</v>
      </c>
      <c r="R9550" s="12">
        <v>187.3</v>
      </c>
      <c r="S9550" t="s">
        <v>22</v>
      </c>
      <c r="T9550">
        <v>0</v>
      </c>
      <c r="U9550">
        <f t="shared" si="896"/>
        <v>5</v>
      </c>
      <c r="V9550">
        <f t="shared" si="897"/>
        <v>1</v>
      </c>
      <c r="W9550">
        <f t="shared" si="898"/>
        <v>3</v>
      </c>
      <c r="X9550" t="str">
        <f t="shared" si="899"/>
        <v>513</v>
      </c>
      <c r="Y9550" t="str">
        <f>IF(Table1[[#This Row],[RFM_Score]]="555","Champion", IF(AND(J9550&gt;=4,V9550&gt;=4),"Loyal", IF(U9550&lt;=2,"At Risk", IF(W9550&gt;=4,"Potential Loyalist","Others"))))</f>
        <v>Others</v>
      </c>
    </row>
    <row r="9551" spans="1:25">
      <c r="A9551" t="s">
        <v>8849</v>
      </c>
      <c r="B9551">
        <v>36</v>
      </c>
      <c r="C9551" t="s">
        <v>19</v>
      </c>
      <c r="D9551" t="s">
        <v>29</v>
      </c>
      <c r="E9551" s="6" t="s">
        <v>21621</v>
      </c>
      <c r="F9551" t="s">
        <v>30</v>
      </c>
      <c r="G9551">
        <v>8</v>
      </c>
      <c r="H9551">
        <v>1</v>
      </c>
      <c r="I9551">
        <v>50</v>
      </c>
      <c r="J9551">
        <v>4</v>
      </c>
      <c r="K9551">
        <v>187.26</v>
      </c>
      <c r="L9551" t="str">
        <f t="shared" si="894"/>
        <v/>
      </c>
      <c r="M9551">
        <v>1</v>
      </c>
      <c r="N9551" t="str">
        <f t="shared" si="895"/>
        <v/>
      </c>
      <c r="O9551">
        <v>29</v>
      </c>
      <c r="P9551" s="11">
        <v>0.125</v>
      </c>
      <c r="Q9551" s="11">
        <v>0.08</v>
      </c>
      <c r="R9551" s="12">
        <v>187.26</v>
      </c>
      <c r="S9551" t="s">
        <v>22</v>
      </c>
      <c r="T9551">
        <v>0</v>
      </c>
      <c r="U9551">
        <f t="shared" si="896"/>
        <v>4</v>
      </c>
      <c r="V9551">
        <f t="shared" si="897"/>
        <v>1</v>
      </c>
      <c r="W9551">
        <f t="shared" si="898"/>
        <v>3</v>
      </c>
      <c r="X9551" t="str">
        <f t="shared" si="899"/>
        <v>413</v>
      </c>
      <c r="Y9551" t="str">
        <f>IF(Table1[[#This Row],[RFM_Score]]="555","Champion", IF(AND(J9551&gt;=4,V9551&gt;=4),"Loyal", IF(U9551&lt;=2,"At Risk", IF(W9551&gt;=4,"Potential Loyalist","Others"))))</f>
        <v>Others</v>
      </c>
    </row>
    <row r="9552" spans="1:25">
      <c r="A9552" t="s">
        <v>11445</v>
      </c>
      <c r="B9552">
        <v>31</v>
      </c>
      <c r="C9552" t="s">
        <v>19</v>
      </c>
      <c r="D9552" t="s">
        <v>49</v>
      </c>
      <c r="E9552" s="6" t="s">
        <v>21622</v>
      </c>
      <c r="F9552" t="s">
        <v>62</v>
      </c>
      <c r="G9552">
        <v>3</v>
      </c>
      <c r="H9552">
        <v>0</v>
      </c>
      <c r="I9552">
        <v>46</v>
      </c>
      <c r="J9552">
        <v>3</v>
      </c>
      <c r="K9552">
        <v>187.16</v>
      </c>
      <c r="L9552" t="str">
        <f t="shared" si="894"/>
        <v/>
      </c>
      <c r="M9552">
        <v>1</v>
      </c>
      <c r="N9552" t="str">
        <f t="shared" si="895"/>
        <v/>
      </c>
      <c r="O9552">
        <v>44</v>
      </c>
      <c r="P9552" s="11">
        <v>0</v>
      </c>
      <c r="Q9552" s="11">
        <v>6.5217391304347797E-2</v>
      </c>
      <c r="R9552" s="12">
        <v>187.16</v>
      </c>
      <c r="S9552" t="s">
        <v>22</v>
      </c>
      <c r="T9552">
        <v>0</v>
      </c>
      <c r="U9552">
        <f t="shared" si="896"/>
        <v>3</v>
      </c>
      <c r="V9552">
        <f t="shared" si="897"/>
        <v>1</v>
      </c>
      <c r="W9552">
        <f t="shared" si="898"/>
        <v>3</v>
      </c>
      <c r="X9552" t="str">
        <f t="shared" si="899"/>
        <v>313</v>
      </c>
      <c r="Y9552" t="str">
        <f>IF(Table1[[#This Row],[RFM_Score]]="555","Champion", IF(AND(J9552&gt;=4,V9552&gt;=4),"Loyal", IF(U9552&lt;=2,"At Risk", IF(W9552&gt;=4,"Potential Loyalist","Others"))))</f>
        <v>Others</v>
      </c>
    </row>
    <row r="9553" spans="1:25">
      <c r="A9553" t="s">
        <v>11388</v>
      </c>
      <c r="B9553">
        <v>41</v>
      </c>
      <c r="C9553" t="s">
        <v>24</v>
      </c>
      <c r="D9553" t="s">
        <v>25</v>
      </c>
      <c r="E9553" s="6" t="s">
        <v>21623</v>
      </c>
      <c r="F9553" t="s">
        <v>60</v>
      </c>
      <c r="G9553">
        <v>3</v>
      </c>
      <c r="H9553">
        <v>2</v>
      </c>
      <c r="I9553">
        <v>58</v>
      </c>
      <c r="J9553">
        <v>2</v>
      </c>
      <c r="K9553">
        <v>187.07</v>
      </c>
      <c r="L9553" t="str">
        <f t="shared" si="894"/>
        <v/>
      </c>
      <c r="M9553">
        <v>1</v>
      </c>
      <c r="N9553" t="str">
        <f t="shared" si="895"/>
        <v/>
      </c>
      <c r="O9553">
        <v>4</v>
      </c>
      <c r="P9553" s="11">
        <v>0.66666666666666596</v>
      </c>
      <c r="Q9553" s="11">
        <v>3.4482758620689599E-2</v>
      </c>
      <c r="R9553" s="12">
        <v>187.07</v>
      </c>
      <c r="S9553" t="s">
        <v>22</v>
      </c>
      <c r="T9553">
        <v>0</v>
      </c>
      <c r="U9553">
        <f t="shared" si="896"/>
        <v>5</v>
      </c>
      <c r="V9553">
        <f t="shared" si="897"/>
        <v>1</v>
      </c>
      <c r="W9553">
        <f t="shared" si="898"/>
        <v>3</v>
      </c>
      <c r="X9553" t="str">
        <f t="shared" si="899"/>
        <v>513</v>
      </c>
      <c r="Y9553" t="str">
        <f>IF(Table1[[#This Row],[RFM_Score]]="555","Champion", IF(AND(J9553&gt;=4,V9553&gt;=4),"Loyal", IF(U9553&lt;=2,"At Risk", IF(W9553&gt;=4,"Potential Loyalist","Others"))))</f>
        <v>Others</v>
      </c>
    </row>
    <row r="9554" spans="1:25">
      <c r="A9554" t="s">
        <v>9984</v>
      </c>
      <c r="B9554">
        <v>27</v>
      </c>
      <c r="C9554" t="s">
        <v>24</v>
      </c>
      <c r="D9554" t="s">
        <v>25</v>
      </c>
      <c r="E9554" s="6" t="s">
        <v>21624</v>
      </c>
      <c r="F9554" t="s">
        <v>30</v>
      </c>
      <c r="G9554">
        <v>2</v>
      </c>
      <c r="H9554">
        <v>1</v>
      </c>
      <c r="I9554">
        <v>47</v>
      </c>
      <c r="J9554">
        <v>5</v>
      </c>
      <c r="K9554">
        <v>187.04</v>
      </c>
      <c r="L9554" t="str">
        <f t="shared" si="894"/>
        <v/>
      </c>
      <c r="M9554">
        <v>1</v>
      </c>
      <c r="N9554" t="str">
        <f t="shared" si="895"/>
        <v/>
      </c>
      <c r="O9554">
        <v>109</v>
      </c>
      <c r="P9554" s="11">
        <v>0.5</v>
      </c>
      <c r="Q9554" s="11">
        <v>0.10638297872340401</v>
      </c>
      <c r="R9554" s="12">
        <v>187.04</v>
      </c>
      <c r="S9554" t="s">
        <v>22</v>
      </c>
      <c r="T9554">
        <v>1</v>
      </c>
      <c r="U9554">
        <f t="shared" si="896"/>
        <v>1</v>
      </c>
      <c r="V9554">
        <f t="shared" si="897"/>
        <v>1</v>
      </c>
      <c r="W9554">
        <f t="shared" si="898"/>
        <v>3</v>
      </c>
      <c r="X9554" t="str">
        <f t="shared" si="899"/>
        <v>113</v>
      </c>
      <c r="Y9554" t="str">
        <f>IF(Table1[[#This Row],[RFM_Score]]="555","Champion", IF(AND(J9554&gt;=4,V9554&gt;=4),"Loyal", IF(U9554&lt;=2,"At Risk", IF(W9554&gt;=4,"Potential Loyalist","Others"))))</f>
        <v>At Risk</v>
      </c>
    </row>
    <row r="9555" spans="1:25">
      <c r="A9555" t="s">
        <v>10549</v>
      </c>
      <c r="B9555">
        <v>33</v>
      </c>
      <c r="C9555" t="s">
        <v>24</v>
      </c>
      <c r="D9555" t="s">
        <v>25</v>
      </c>
      <c r="E9555" s="6" t="s">
        <v>21625</v>
      </c>
      <c r="F9555" t="s">
        <v>26</v>
      </c>
      <c r="G9555">
        <v>1</v>
      </c>
      <c r="H9555">
        <v>0</v>
      </c>
      <c r="I9555">
        <v>39</v>
      </c>
      <c r="J9555">
        <v>3</v>
      </c>
      <c r="K9555">
        <v>186.99</v>
      </c>
      <c r="L9555" t="str">
        <f t="shared" si="894"/>
        <v/>
      </c>
      <c r="M9555">
        <v>1</v>
      </c>
      <c r="N9555" t="str">
        <f t="shared" si="895"/>
        <v/>
      </c>
      <c r="O9555">
        <v>82</v>
      </c>
      <c r="P9555" s="11">
        <v>0</v>
      </c>
      <c r="Q9555" s="11">
        <v>7.69230769230769E-2</v>
      </c>
      <c r="R9555" s="12">
        <v>186.99</v>
      </c>
      <c r="S9555" t="s">
        <v>22</v>
      </c>
      <c r="T9555">
        <v>0</v>
      </c>
      <c r="U9555">
        <f t="shared" si="896"/>
        <v>2</v>
      </c>
      <c r="V9555">
        <f t="shared" si="897"/>
        <v>1</v>
      </c>
      <c r="W9555">
        <f t="shared" si="898"/>
        <v>3</v>
      </c>
      <c r="X9555" t="str">
        <f t="shared" si="899"/>
        <v>213</v>
      </c>
      <c r="Y9555" t="str">
        <f>IF(Table1[[#This Row],[RFM_Score]]="555","Champion", IF(AND(J9555&gt;=4,V9555&gt;=4),"Loyal", IF(U9555&lt;=2,"At Risk", IF(W9555&gt;=4,"Potential Loyalist","Others"))))</f>
        <v>At Risk</v>
      </c>
    </row>
    <row r="9556" spans="1:25">
      <c r="A9556" t="s">
        <v>9903</v>
      </c>
      <c r="B9556">
        <v>38</v>
      </c>
      <c r="C9556" t="s">
        <v>24</v>
      </c>
      <c r="D9556" t="s">
        <v>35</v>
      </c>
      <c r="E9556" s="6" t="s">
        <v>21626</v>
      </c>
      <c r="F9556" t="s">
        <v>62</v>
      </c>
      <c r="G9556">
        <v>2</v>
      </c>
      <c r="H9556">
        <v>0</v>
      </c>
      <c r="I9556">
        <v>46</v>
      </c>
      <c r="J9556">
        <v>2</v>
      </c>
      <c r="K9556">
        <v>186.94</v>
      </c>
      <c r="L9556" t="str">
        <f t="shared" si="894"/>
        <v/>
      </c>
      <c r="M9556">
        <v>1</v>
      </c>
      <c r="N9556" t="str">
        <f t="shared" si="895"/>
        <v/>
      </c>
      <c r="O9556">
        <v>6</v>
      </c>
      <c r="P9556" s="11">
        <v>0</v>
      </c>
      <c r="Q9556" s="11">
        <v>4.3478260869565202E-2</v>
      </c>
      <c r="R9556" s="12">
        <v>186.94</v>
      </c>
      <c r="S9556" t="s">
        <v>22</v>
      </c>
      <c r="T9556">
        <v>0</v>
      </c>
      <c r="U9556">
        <f t="shared" si="896"/>
        <v>5</v>
      </c>
      <c r="V9556">
        <f t="shared" si="897"/>
        <v>1</v>
      </c>
      <c r="W9556">
        <f t="shared" si="898"/>
        <v>3</v>
      </c>
      <c r="X9556" t="str">
        <f t="shared" si="899"/>
        <v>513</v>
      </c>
      <c r="Y9556" t="str">
        <f>IF(Table1[[#This Row],[RFM_Score]]="555","Champion", IF(AND(J9556&gt;=4,V9556&gt;=4),"Loyal", IF(U9556&lt;=2,"At Risk", IF(W9556&gt;=4,"Potential Loyalist","Others"))))</f>
        <v>Others</v>
      </c>
    </row>
    <row r="9557" spans="1:25">
      <c r="A9557" t="s">
        <v>11672</v>
      </c>
      <c r="B9557">
        <v>37</v>
      </c>
      <c r="C9557" t="s">
        <v>19</v>
      </c>
      <c r="D9557" t="s">
        <v>29</v>
      </c>
      <c r="E9557" s="6" t="s">
        <v>21627</v>
      </c>
      <c r="F9557" t="s">
        <v>26</v>
      </c>
      <c r="G9557">
        <v>3</v>
      </c>
      <c r="H9557">
        <v>1</v>
      </c>
      <c r="I9557">
        <v>57</v>
      </c>
      <c r="J9557">
        <v>1</v>
      </c>
      <c r="K9557">
        <v>186.92</v>
      </c>
      <c r="L9557" t="str">
        <f t="shared" si="894"/>
        <v/>
      </c>
      <c r="M9557">
        <v>1</v>
      </c>
      <c r="N9557" t="str">
        <f t="shared" si="895"/>
        <v/>
      </c>
      <c r="O9557">
        <v>30</v>
      </c>
      <c r="P9557" s="11">
        <v>0.33333333333333298</v>
      </c>
      <c r="Q9557" s="11">
        <v>1.7543859649122799E-2</v>
      </c>
      <c r="R9557" s="12">
        <v>186.92</v>
      </c>
      <c r="S9557" t="s">
        <v>22</v>
      </c>
      <c r="T9557">
        <v>0</v>
      </c>
      <c r="U9557">
        <f t="shared" si="896"/>
        <v>4</v>
      </c>
      <c r="V9557">
        <f t="shared" si="897"/>
        <v>1</v>
      </c>
      <c r="W9557">
        <f t="shared" si="898"/>
        <v>3</v>
      </c>
      <c r="X9557" t="str">
        <f t="shared" si="899"/>
        <v>413</v>
      </c>
      <c r="Y9557" t="str">
        <f>IF(Table1[[#This Row],[RFM_Score]]="555","Champion", IF(AND(J9557&gt;=4,V9557&gt;=4),"Loyal", IF(U9557&lt;=2,"At Risk", IF(W9557&gt;=4,"Potential Loyalist","Others"))))</f>
        <v>Others</v>
      </c>
    </row>
    <row r="9558" spans="1:25">
      <c r="A9558" t="s">
        <v>9787</v>
      </c>
      <c r="B9558">
        <v>29</v>
      </c>
      <c r="C9558" t="s">
        <v>24</v>
      </c>
      <c r="D9558" t="s">
        <v>20</v>
      </c>
      <c r="E9558" s="6" t="s">
        <v>21628</v>
      </c>
      <c r="F9558" t="s">
        <v>62</v>
      </c>
      <c r="G9558">
        <v>0</v>
      </c>
      <c r="H9558">
        <v>0</v>
      </c>
      <c r="I9558">
        <v>74</v>
      </c>
      <c r="J9558">
        <v>3</v>
      </c>
      <c r="K9558">
        <v>186.39</v>
      </c>
      <c r="L9558" t="str">
        <f t="shared" si="894"/>
        <v/>
      </c>
      <c r="M9558">
        <v>1</v>
      </c>
      <c r="N9558" t="str">
        <f t="shared" si="895"/>
        <v/>
      </c>
      <c r="O9558">
        <v>1</v>
      </c>
      <c r="P9558" s="11">
        <v>0</v>
      </c>
      <c r="Q9558" s="11">
        <v>4.0540540540540501E-2</v>
      </c>
      <c r="R9558" s="12">
        <v>186.39</v>
      </c>
      <c r="S9558" t="s">
        <v>22</v>
      </c>
      <c r="T9558">
        <v>0</v>
      </c>
      <c r="U9558">
        <f t="shared" si="896"/>
        <v>5</v>
      </c>
      <c r="V9558">
        <f t="shared" si="897"/>
        <v>1</v>
      </c>
      <c r="W9558">
        <f t="shared" si="898"/>
        <v>3</v>
      </c>
      <c r="X9558" t="str">
        <f t="shared" si="899"/>
        <v>513</v>
      </c>
      <c r="Y9558" t="str">
        <f>IF(Table1[[#This Row],[RFM_Score]]="555","Champion", IF(AND(J9558&gt;=4,V9558&gt;=4),"Loyal", IF(U9558&lt;=2,"At Risk", IF(W9558&gt;=4,"Potential Loyalist","Others"))))</f>
        <v>Others</v>
      </c>
    </row>
    <row r="9559" spans="1:25">
      <c r="A9559" t="s">
        <v>5600</v>
      </c>
      <c r="B9559">
        <v>43</v>
      </c>
      <c r="C9559" t="s">
        <v>24</v>
      </c>
      <c r="D9559" t="s">
        <v>25</v>
      </c>
      <c r="E9559" s="6" t="s">
        <v>21629</v>
      </c>
      <c r="F9559" t="s">
        <v>21</v>
      </c>
      <c r="G9559">
        <v>6</v>
      </c>
      <c r="H9559">
        <v>3</v>
      </c>
      <c r="I9559">
        <v>54</v>
      </c>
      <c r="J9559">
        <v>3</v>
      </c>
      <c r="K9559">
        <v>186.06</v>
      </c>
      <c r="L9559" t="str">
        <f t="shared" si="894"/>
        <v/>
      </c>
      <c r="M9559">
        <v>1</v>
      </c>
      <c r="N9559" t="str">
        <f t="shared" si="895"/>
        <v/>
      </c>
      <c r="O9559">
        <v>2</v>
      </c>
      <c r="P9559" s="11">
        <v>0.5</v>
      </c>
      <c r="Q9559" s="11">
        <v>5.5555555555555497E-2</v>
      </c>
      <c r="R9559" s="12">
        <v>186.06</v>
      </c>
      <c r="S9559" t="s">
        <v>22</v>
      </c>
      <c r="T9559">
        <v>0</v>
      </c>
      <c r="U9559">
        <f t="shared" si="896"/>
        <v>5</v>
      </c>
      <c r="V9559">
        <f t="shared" si="897"/>
        <v>1</v>
      </c>
      <c r="W9559">
        <f t="shared" si="898"/>
        <v>3</v>
      </c>
      <c r="X9559" t="str">
        <f t="shared" si="899"/>
        <v>513</v>
      </c>
      <c r="Y9559" t="str">
        <f>IF(Table1[[#This Row],[RFM_Score]]="555","Champion", IF(AND(J9559&gt;=4,V9559&gt;=4),"Loyal", IF(U9559&lt;=2,"At Risk", IF(W9559&gt;=4,"Potential Loyalist","Others"))))</f>
        <v>Others</v>
      </c>
    </row>
    <row r="9560" spans="1:25">
      <c r="A9560" t="s">
        <v>4964</v>
      </c>
      <c r="B9560">
        <v>37</v>
      </c>
      <c r="C9560" t="s">
        <v>24</v>
      </c>
      <c r="D9560" t="s">
        <v>29</v>
      </c>
      <c r="E9560" s="6" t="s">
        <v>21630</v>
      </c>
      <c r="F9560" t="s">
        <v>21</v>
      </c>
      <c r="G9560">
        <v>1</v>
      </c>
      <c r="H9560">
        <v>0</v>
      </c>
      <c r="I9560">
        <v>51</v>
      </c>
      <c r="J9560">
        <v>4</v>
      </c>
      <c r="K9560">
        <v>186.02</v>
      </c>
      <c r="L9560" t="str">
        <f t="shared" si="894"/>
        <v/>
      </c>
      <c r="M9560">
        <v>1</v>
      </c>
      <c r="N9560" t="str">
        <f t="shared" si="895"/>
        <v/>
      </c>
      <c r="O9560">
        <v>27</v>
      </c>
      <c r="P9560" s="11">
        <v>0</v>
      </c>
      <c r="Q9560" s="11">
        <v>7.8431372549019607E-2</v>
      </c>
      <c r="R9560" s="12">
        <v>186.02</v>
      </c>
      <c r="S9560" t="s">
        <v>22</v>
      </c>
      <c r="T9560">
        <v>0</v>
      </c>
      <c r="U9560">
        <f t="shared" si="896"/>
        <v>4</v>
      </c>
      <c r="V9560">
        <f t="shared" si="897"/>
        <v>1</v>
      </c>
      <c r="W9560">
        <f t="shared" si="898"/>
        <v>3</v>
      </c>
      <c r="X9560" t="str">
        <f t="shared" si="899"/>
        <v>413</v>
      </c>
      <c r="Y9560" t="str">
        <f>IF(Table1[[#This Row],[RFM_Score]]="555","Champion", IF(AND(J9560&gt;=4,V9560&gt;=4),"Loyal", IF(U9560&lt;=2,"At Risk", IF(W9560&gt;=4,"Potential Loyalist","Others"))))</f>
        <v>Others</v>
      </c>
    </row>
    <row r="9561" spans="1:25">
      <c r="A9561" t="s">
        <v>9881</v>
      </c>
      <c r="B9561">
        <v>29</v>
      </c>
      <c r="C9561" t="s">
        <v>24</v>
      </c>
      <c r="D9561" t="s">
        <v>25</v>
      </c>
      <c r="E9561" s="6" t="s">
        <v>21631</v>
      </c>
      <c r="F9561" t="s">
        <v>37</v>
      </c>
      <c r="G9561">
        <v>5</v>
      </c>
      <c r="H9561">
        <v>3</v>
      </c>
      <c r="I9561">
        <v>47</v>
      </c>
      <c r="J9561">
        <v>1</v>
      </c>
      <c r="K9561">
        <v>185.85</v>
      </c>
      <c r="L9561" t="str">
        <f t="shared" si="894"/>
        <v/>
      </c>
      <c r="M9561">
        <v>1</v>
      </c>
      <c r="N9561" t="str">
        <f t="shared" si="895"/>
        <v/>
      </c>
      <c r="O9561">
        <v>41</v>
      </c>
      <c r="P9561" s="11">
        <v>0.6</v>
      </c>
      <c r="Q9561" s="11">
        <v>2.1276595744680799E-2</v>
      </c>
      <c r="R9561" s="12">
        <v>185.85</v>
      </c>
      <c r="S9561" t="s">
        <v>22</v>
      </c>
      <c r="T9561">
        <v>0</v>
      </c>
      <c r="U9561">
        <f t="shared" si="896"/>
        <v>3</v>
      </c>
      <c r="V9561">
        <f t="shared" si="897"/>
        <v>1</v>
      </c>
      <c r="W9561">
        <f t="shared" si="898"/>
        <v>3</v>
      </c>
      <c r="X9561" t="str">
        <f t="shared" si="899"/>
        <v>313</v>
      </c>
      <c r="Y9561" t="str">
        <f>IF(Table1[[#This Row],[RFM_Score]]="555","Champion", IF(AND(J9561&gt;=4,V9561&gt;=4),"Loyal", IF(U9561&lt;=2,"At Risk", IF(W9561&gt;=4,"Potential Loyalist","Others"))))</f>
        <v>Others</v>
      </c>
    </row>
    <row r="9562" spans="1:25">
      <c r="A9562" t="s">
        <v>2679</v>
      </c>
      <c r="B9562">
        <v>24</v>
      </c>
      <c r="C9562" t="s">
        <v>24</v>
      </c>
      <c r="D9562" t="s">
        <v>25</v>
      </c>
      <c r="E9562" s="6" t="s">
        <v>21632</v>
      </c>
      <c r="F9562" t="s">
        <v>26</v>
      </c>
      <c r="G9562">
        <v>6</v>
      </c>
      <c r="H9562">
        <v>0</v>
      </c>
      <c r="I9562">
        <v>39</v>
      </c>
      <c r="J9562">
        <v>3</v>
      </c>
      <c r="K9562">
        <v>185.8</v>
      </c>
      <c r="L9562" t="str">
        <f t="shared" si="894"/>
        <v/>
      </c>
      <c r="M9562">
        <v>1</v>
      </c>
      <c r="N9562" t="str">
        <f t="shared" si="895"/>
        <v/>
      </c>
      <c r="O9562">
        <v>34</v>
      </c>
      <c r="P9562" s="11">
        <v>0</v>
      </c>
      <c r="Q9562" s="11">
        <v>7.69230769230769E-2</v>
      </c>
      <c r="R9562" s="12">
        <v>185.8</v>
      </c>
      <c r="S9562" t="s">
        <v>22</v>
      </c>
      <c r="T9562">
        <v>0</v>
      </c>
      <c r="U9562">
        <f t="shared" si="896"/>
        <v>4</v>
      </c>
      <c r="V9562">
        <f t="shared" si="897"/>
        <v>1</v>
      </c>
      <c r="W9562">
        <f t="shared" si="898"/>
        <v>3</v>
      </c>
      <c r="X9562" t="str">
        <f t="shared" si="899"/>
        <v>413</v>
      </c>
      <c r="Y9562" t="str">
        <f>IF(Table1[[#This Row],[RFM_Score]]="555","Champion", IF(AND(J9562&gt;=4,V9562&gt;=4),"Loyal", IF(U9562&lt;=2,"At Risk", IF(W9562&gt;=4,"Potential Loyalist","Others"))))</f>
        <v>Others</v>
      </c>
    </row>
    <row r="9563" spans="1:25">
      <c r="A9563" t="s">
        <v>3641</v>
      </c>
      <c r="B9563">
        <v>44</v>
      </c>
      <c r="C9563" t="s">
        <v>24</v>
      </c>
      <c r="D9563" t="s">
        <v>49</v>
      </c>
      <c r="E9563" s="6" t="s">
        <v>21633</v>
      </c>
      <c r="F9563" t="s">
        <v>26</v>
      </c>
      <c r="G9563">
        <v>0</v>
      </c>
      <c r="H9563">
        <v>0</v>
      </c>
      <c r="I9563">
        <v>42</v>
      </c>
      <c r="J9563">
        <v>2</v>
      </c>
      <c r="K9563">
        <v>185.56</v>
      </c>
      <c r="L9563" t="str">
        <f t="shared" si="894"/>
        <v/>
      </c>
      <c r="M9563">
        <v>1</v>
      </c>
      <c r="N9563" t="str">
        <f t="shared" si="895"/>
        <v/>
      </c>
      <c r="O9563">
        <v>20</v>
      </c>
      <c r="P9563" s="11">
        <v>0</v>
      </c>
      <c r="Q9563" s="11">
        <v>4.7619047619047603E-2</v>
      </c>
      <c r="R9563" s="12">
        <v>185.56</v>
      </c>
      <c r="S9563" t="s">
        <v>22</v>
      </c>
      <c r="T9563">
        <v>0</v>
      </c>
      <c r="U9563">
        <f t="shared" si="896"/>
        <v>5</v>
      </c>
      <c r="V9563">
        <f t="shared" si="897"/>
        <v>1</v>
      </c>
      <c r="W9563">
        <f t="shared" si="898"/>
        <v>3</v>
      </c>
      <c r="X9563" t="str">
        <f t="shared" si="899"/>
        <v>513</v>
      </c>
      <c r="Y9563" t="str">
        <f>IF(Table1[[#This Row],[RFM_Score]]="555","Champion", IF(AND(J9563&gt;=4,V9563&gt;=4),"Loyal", IF(U9563&lt;=2,"At Risk", IF(W9563&gt;=4,"Potential Loyalist","Others"))))</f>
        <v>Others</v>
      </c>
    </row>
    <row r="9564" spans="1:25">
      <c r="A9564" t="s">
        <v>2681</v>
      </c>
      <c r="B9564">
        <v>21</v>
      </c>
      <c r="C9564" t="s">
        <v>19</v>
      </c>
      <c r="D9564" t="s">
        <v>49</v>
      </c>
      <c r="E9564" s="6" t="s">
        <v>21634</v>
      </c>
      <c r="F9564" t="s">
        <v>37</v>
      </c>
      <c r="G9564">
        <v>4</v>
      </c>
      <c r="H9564">
        <v>1</v>
      </c>
      <c r="I9564">
        <v>36</v>
      </c>
      <c r="J9564">
        <v>0</v>
      </c>
      <c r="K9564">
        <v>185.39</v>
      </c>
      <c r="L9564" t="str">
        <f t="shared" si="894"/>
        <v/>
      </c>
      <c r="M9564">
        <v>1</v>
      </c>
      <c r="N9564" t="str">
        <f t="shared" si="895"/>
        <v/>
      </c>
      <c r="O9564">
        <v>3</v>
      </c>
      <c r="P9564" s="11">
        <v>0.25</v>
      </c>
      <c r="Q9564" s="11">
        <v>0</v>
      </c>
      <c r="R9564" s="12">
        <v>185.39</v>
      </c>
      <c r="S9564" t="s">
        <v>22</v>
      </c>
      <c r="T9564">
        <v>0</v>
      </c>
      <c r="U9564">
        <f t="shared" si="896"/>
        <v>5</v>
      </c>
      <c r="V9564">
        <f t="shared" si="897"/>
        <v>1</v>
      </c>
      <c r="W9564">
        <f t="shared" si="898"/>
        <v>3</v>
      </c>
      <c r="X9564" t="str">
        <f t="shared" si="899"/>
        <v>513</v>
      </c>
      <c r="Y9564" t="str">
        <f>IF(Table1[[#This Row],[RFM_Score]]="555","Champion", IF(AND(J9564&gt;=4,V9564&gt;=4),"Loyal", IF(U9564&lt;=2,"At Risk", IF(W9564&gt;=4,"Potential Loyalist","Others"))))</f>
        <v>Others</v>
      </c>
    </row>
    <row r="9565" spans="1:25">
      <c r="A9565" t="s">
        <v>781</v>
      </c>
      <c r="B9565">
        <v>41</v>
      </c>
      <c r="C9565" t="s">
        <v>24</v>
      </c>
      <c r="D9565" t="s">
        <v>41</v>
      </c>
      <c r="E9565" s="6" t="s">
        <v>21635</v>
      </c>
      <c r="F9565" t="s">
        <v>37</v>
      </c>
      <c r="G9565">
        <v>0</v>
      </c>
      <c r="H9565">
        <v>0</v>
      </c>
      <c r="I9565">
        <v>58</v>
      </c>
      <c r="J9565">
        <v>3</v>
      </c>
      <c r="K9565">
        <v>185.06</v>
      </c>
      <c r="L9565" t="str">
        <f t="shared" si="894"/>
        <v/>
      </c>
      <c r="M9565">
        <v>1</v>
      </c>
      <c r="N9565" t="str">
        <f t="shared" si="895"/>
        <v/>
      </c>
      <c r="O9565">
        <v>17</v>
      </c>
      <c r="P9565" s="11">
        <v>0</v>
      </c>
      <c r="Q9565" s="11">
        <v>5.1724137931034399E-2</v>
      </c>
      <c r="R9565" s="12">
        <v>185.06</v>
      </c>
      <c r="S9565" t="s">
        <v>22</v>
      </c>
      <c r="T9565">
        <v>0</v>
      </c>
      <c r="U9565">
        <f t="shared" si="896"/>
        <v>5</v>
      </c>
      <c r="V9565">
        <f t="shared" si="897"/>
        <v>1</v>
      </c>
      <c r="W9565">
        <f t="shared" si="898"/>
        <v>3</v>
      </c>
      <c r="X9565" t="str">
        <f t="shared" si="899"/>
        <v>513</v>
      </c>
      <c r="Y9565" t="str">
        <f>IF(Table1[[#This Row],[RFM_Score]]="555","Champion", IF(AND(J9565&gt;=4,V9565&gt;=4),"Loyal", IF(U9565&lt;=2,"At Risk", IF(W9565&gt;=4,"Potential Loyalist","Others"))))</f>
        <v>Others</v>
      </c>
    </row>
    <row r="9566" spans="1:25">
      <c r="A9566" t="s">
        <v>8317</v>
      </c>
      <c r="B9566">
        <v>31</v>
      </c>
      <c r="C9566" t="s">
        <v>24</v>
      </c>
      <c r="D9566" t="s">
        <v>29</v>
      </c>
      <c r="E9566" s="6" t="s">
        <v>21636</v>
      </c>
      <c r="F9566" t="s">
        <v>60</v>
      </c>
      <c r="G9566">
        <v>0</v>
      </c>
      <c r="H9566">
        <v>0</v>
      </c>
      <c r="I9566">
        <v>49</v>
      </c>
      <c r="J9566">
        <v>6</v>
      </c>
      <c r="K9566">
        <v>184.29</v>
      </c>
      <c r="L9566" t="str">
        <f t="shared" si="894"/>
        <v/>
      </c>
      <c r="M9566">
        <v>1</v>
      </c>
      <c r="N9566" t="str">
        <f t="shared" si="895"/>
        <v/>
      </c>
      <c r="O9566">
        <v>16</v>
      </c>
      <c r="P9566" s="11">
        <v>0</v>
      </c>
      <c r="Q9566" s="11">
        <v>0.122448979591836</v>
      </c>
      <c r="R9566" s="12">
        <v>184.29</v>
      </c>
      <c r="S9566" t="s">
        <v>22</v>
      </c>
      <c r="T9566">
        <v>0</v>
      </c>
      <c r="U9566">
        <f t="shared" si="896"/>
        <v>5</v>
      </c>
      <c r="V9566">
        <f t="shared" si="897"/>
        <v>1</v>
      </c>
      <c r="W9566">
        <f t="shared" si="898"/>
        <v>3</v>
      </c>
      <c r="X9566" t="str">
        <f t="shared" si="899"/>
        <v>513</v>
      </c>
      <c r="Y9566" t="str">
        <f>IF(Table1[[#This Row],[RFM_Score]]="555","Champion", IF(AND(J9566&gt;=4,V9566&gt;=4),"Loyal", IF(U9566&lt;=2,"At Risk", IF(W9566&gt;=4,"Potential Loyalist","Others"))))</f>
        <v>Others</v>
      </c>
    </row>
    <row r="9567" spans="1:25">
      <c r="A9567" t="s">
        <v>5101</v>
      </c>
      <c r="B9567">
        <v>43</v>
      </c>
      <c r="C9567" t="s">
        <v>24</v>
      </c>
      <c r="D9567" t="s">
        <v>25</v>
      </c>
      <c r="E9567" s="6" t="s">
        <v>21637</v>
      </c>
      <c r="F9567" t="s">
        <v>21</v>
      </c>
      <c r="G9567">
        <v>2</v>
      </c>
      <c r="H9567">
        <v>1</v>
      </c>
      <c r="I9567">
        <v>49</v>
      </c>
      <c r="J9567">
        <v>2</v>
      </c>
      <c r="K9567">
        <v>184.14</v>
      </c>
      <c r="L9567" t="str">
        <f t="shared" si="894"/>
        <v/>
      </c>
      <c r="M9567">
        <v>1</v>
      </c>
      <c r="N9567" t="str">
        <f t="shared" si="895"/>
        <v/>
      </c>
      <c r="O9567">
        <v>25</v>
      </c>
      <c r="P9567" s="11">
        <v>0.5</v>
      </c>
      <c r="Q9567" s="11">
        <v>4.08163265306122E-2</v>
      </c>
      <c r="R9567" s="12">
        <v>184.14</v>
      </c>
      <c r="S9567" t="s">
        <v>22</v>
      </c>
      <c r="T9567">
        <v>0</v>
      </c>
      <c r="U9567">
        <f t="shared" si="896"/>
        <v>4</v>
      </c>
      <c r="V9567">
        <f t="shared" si="897"/>
        <v>1</v>
      </c>
      <c r="W9567">
        <f t="shared" si="898"/>
        <v>3</v>
      </c>
      <c r="X9567" t="str">
        <f t="shared" si="899"/>
        <v>413</v>
      </c>
      <c r="Y9567" t="str">
        <f>IF(Table1[[#This Row],[RFM_Score]]="555","Champion", IF(AND(J9567&gt;=4,V9567&gt;=4),"Loyal", IF(U9567&lt;=2,"At Risk", IF(W9567&gt;=4,"Potential Loyalist","Others"))))</f>
        <v>Others</v>
      </c>
    </row>
    <row r="9568" spans="1:25">
      <c r="A9568" t="s">
        <v>7970</v>
      </c>
      <c r="B9568">
        <v>51</v>
      </c>
      <c r="C9568" t="s">
        <v>24</v>
      </c>
      <c r="D9568" t="s">
        <v>35</v>
      </c>
      <c r="E9568" s="6" t="s">
        <v>21638</v>
      </c>
      <c r="F9568" t="s">
        <v>21</v>
      </c>
      <c r="G9568">
        <v>4</v>
      </c>
      <c r="H9568">
        <v>0</v>
      </c>
      <c r="I9568">
        <v>61</v>
      </c>
      <c r="J9568">
        <v>4</v>
      </c>
      <c r="K9568">
        <v>183.86</v>
      </c>
      <c r="L9568" t="str">
        <f t="shared" si="894"/>
        <v/>
      </c>
      <c r="M9568">
        <v>1</v>
      </c>
      <c r="N9568" t="str">
        <f t="shared" si="895"/>
        <v/>
      </c>
      <c r="O9568">
        <v>49</v>
      </c>
      <c r="P9568" s="11">
        <v>0</v>
      </c>
      <c r="Q9568" s="11">
        <v>6.5573770491803199E-2</v>
      </c>
      <c r="R9568" s="12">
        <v>183.86</v>
      </c>
      <c r="S9568" t="s">
        <v>22</v>
      </c>
      <c r="T9568">
        <v>0</v>
      </c>
      <c r="U9568">
        <f t="shared" si="896"/>
        <v>3</v>
      </c>
      <c r="V9568">
        <f t="shared" si="897"/>
        <v>1</v>
      </c>
      <c r="W9568">
        <f t="shared" si="898"/>
        <v>3</v>
      </c>
      <c r="X9568" t="str">
        <f t="shared" si="899"/>
        <v>313</v>
      </c>
      <c r="Y9568" t="str">
        <f>IF(Table1[[#This Row],[RFM_Score]]="555","Champion", IF(AND(J9568&gt;=4,V9568&gt;=4),"Loyal", IF(U9568&lt;=2,"At Risk", IF(W9568&gt;=4,"Potential Loyalist","Others"))))</f>
        <v>Others</v>
      </c>
    </row>
    <row r="9569" spans="1:25">
      <c r="A9569" t="s">
        <v>8919</v>
      </c>
      <c r="B9569">
        <v>46</v>
      </c>
      <c r="C9569" t="s">
        <v>24</v>
      </c>
      <c r="D9569" t="s">
        <v>25</v>
      </c>
      <c r="E9569" s="6" t="s">
        <v>21639</v>
      </c>
      <c r="F9569" t="s">
        <v>30</v>
      </c>
      <c r="G9569">
        <v>1</v>
      </c>
      <c r="H9569">
        <v>0</v>
      </c>
      <c r="I9569">
        <v>55</v>
      </c>
      <c r="J9569">
        <v>2</v>
      </c>
      <c r="K9569">
        <v>183.54</v>
      </c>
      <c r="L9569" t="str">
        <f t="shared" si="894"/>
        <v/>
      </c>
      <c r="M9569">
        <v>1</v>
      </c>
      <c r="N9569" t="str">
        <f t="shared" si="895"/>
        <v/>
      </c>
      <c r="O9569">
        <v>17</v>
      </c>
      <c r="P9569" s="11">
        <v>0</v>
      </c>
      <c r="Q9569" s="11">
        <v>3.6363636363636299E-2</v>
      </c>
      <c r="R9569" s="12">
        <v>183.54</v>
      </c>
      <c r="S9569" t="s">
        <v>22</v>
      </c>
      <c r="T9569">
        <v>0</v>
      </c>
      <c r="U9569">
        <f t="shared" si="896"/>
        <v>5</v>
      </c>
      <c r="V9569">
        <f t="shared" si="897"/>
        <v>1</v>
      </c>
      <c r="W9569">
        <f t="shared" si="898"/>
        <v>3</v>
      </c>
      <c r="X9569" t="str">
        <f t="shared" si="899"/>
        <v>513</v>
      </c>
      <c r="Y9569" t="str">
        <f>IF(Table1[[#This Row],[RFM_Score]]="555","Champion", IF(AND(J9569&gt;=4,V9569&gt;=4),"Loyal", IF(U9569&lt;=2,"At Risk", IF(W9569&gt;=4,"Potential Loyalist","Others"))))</f>
        <v>Others</v>
      </c>
    </row>
    <row r="9570" spans="1:25">
      <c r="A9570" t="s">
        <v>2172</v>
      </c>
      <c r="B9570">
        <v>28</v>
      </c>
      <c r="C9570" t="s">
        <v>19</v>
      </c>
      <c r="D9570" t="s">
        <v>25</v>
      </c>
      <c r="E9570" s="6" t="s">
        <v>21640</v>
      </c>
      <c r="F9570" t="s">
        <v>30</v>
      </c>
      <c r="G9570">
        <v>0</v>
      </c>
      <c r="H9570">
        <v>0</v>
      </c>
      <c r="I9570">
        <v>45</v>
      </c>
      <c r="J9570">
        <v>3</v>
      </c>
      <c r="K9570">
        <v>183.36</v>
      </c>
      <c r="L9570" t="str">
        <f t="shared" si="894"/>
        <v/>
      </c>
      <c r="M9570">
        <v>1</v>
      </c>
      <c r="N9570" t="str">
        <f t="shared" si="895"/>
        <v/>
      </c>
      <c r="O9570">
        <v>6</v>
      </c>
      <c r="P9570" s="11">
        <v>0</v>
      </c>
      <c r="Q9570" s="11">
        <v>6.6666666666666596E-2</v>
      </c>
      <c r="R9570" s="12">
        <v>183.36</v>
      </c>
      <c r="S9570" t="s">
        <v>22</v>
      </c>
      <c r="T9570">
        <v>0</v>
      </c>
      <c r="U9570">
        <f t="shared" si="896"/>
        <v>5</v>
      </c>
      <c r="V9570">
        <f t="shared" si="897"/>
        <v>1</v>
      </c>
      <c r="W9570">
        <f t="shared" si="898"/>
        <v>3</v>
      </c>
      <c r="X9570" t="str">
        <f t="shared" si="899"/>
        <v>513</v>
      </c>
      <c r="Y9570" t="str">
        <f>IF(Table1[[#This Row],[RFM_Score]]="555","Champion", IF(AND(J9570&gt;=4,V9570&gt;=4),"Loyal", IF(U9570&lt;=2,"At Risk", IF(W9570&gt;=4,"Potential Loyalist","Others"))))</f>
        <v>Others</v>
      </c>
    </row>
    <row r="9571" spans="1:25">
      <c r="A9571" t="s">
        <v>6508</v>
      </c>
      <c r="B9571">
        <v>31</v>
      </c>
      <c r="C9571" t="s">
        <v>19</v>
      </c>
      <c r="D9571" t="s">
        <v>35</v>
      </c>
      <c r="E9571" s="6" t="s">
        <v>21641</v>
      </c>
      <c r="F9571" t="s">
        <v>21</v>
      </c>
      <c r="G9571">
        <v>3</v>
      </c>
      <c r="H9571">
        <v>1</v>
      </c>
      <c r="I9571">
        <v>53</v>
      </c>
      <c r="J9571">
        <v>2</v>
      </c>
      <c r="K9571">
        <v>183.3</v>
      </c>
      <c r="L9571" t="str">
        <f t="shared" si="894"/>
        <v/>
      </c>
      <c r="M9571">
        <v>1</v>
      </c>
      <c r="N9571" t="str">
        <f t="shared" si="895"/>
        <v/>
      </c>
      <c r="O9571">
        <v>35</v>
      </c>
      <c r="P9571" s="11">
        <v>0.33333333333333298</v>
      </c>
      <c r="Q9571" s="11">
        <v>3.7735849056603703E-2</v>
      </c>
      <c r="R9571" s="12">
        <v>183.3</v>
      </c>
      <c r="S9571" t="s">
        <v>22</v>
      </c>
      <c r="T9571">
        <v>0</v>
      </c>
      <c r="U9571">
        <f t="shared" si="896"/>
        <v>4</v>
      </c>
      <c r="V9571">
        <f t="shared" si="897"/>
        <v>1</v>
      </c>
      <c r="W9571">
        <f t="shared" si="898"/>
        <v>3</v>
      </c>
      <c r="X9571" t="str">
        <f t="shared" si="899"/>
        <v>413</v>
      </c>
      <c r="Y9571" t="str">
        <f>IF(Table1[[#This Row],[RFM_Score]]="555","Champion", IF(AND(J9571&gt;=4,V9571&gt;=4),"Loyal", IF(U9571&lt;=2,"At Risk", IF(W9571&gt;=4,"Potential Loyalist","Others"))))</f>
        <v>Others</v>
      </c>
    </row>
    <row r="9572" spans="1:25">
      <c r="A9572" t="s">
        <v>10607</v>
      </c>
      <c r="B9572">
        <v>18</v>
      </c>
      <c r="C9572" t="s">
        <v>33</v>
      </c>
      <c r="D9572" t="s">
        <v>49</v>
      </c>
      <c r="E9572" s="6" t="s">
        <v>21642</v>
      </c>
      <c r="F9572" t="s">
        <v>37</v>
      </c>
      <c r="G9572">
        <v>1</v>
      </c>
      <c r="H9572">
        <v>0</v>
      </c>
      <c r="I9572">
        <v>48</v>
      </c>
      <c r="J9572">
        <v>3</v>
      </c>
      <c r="K9572">
        <v>183.18</v>
      </c>
      <c r="L9572" t="str">
        <f t="shared" si="894"/>
        <v/>
      </c>
      <c r="M9572">
        <v>1</v>
      </c>
      <c r="N9572" t="str">
        <f t="shared" si="895"/>
        <v/>
      </c>
      <c r="O9572">
        <v>35</v>
      </c>
      <c r="P9572" s="11">
        <v>0</v>
      </c>
      <c r="Q9572" s="11">
        <v>6.25E-2</v>
      </c>
      <c r="R9572" s="12">
        <v>183.18</v>
      </c>
      <c r="S9572" t="s">
        <v>22</v>
      </c>
      <c r="T9572">
        <v>0</v>
      </c>
      <c r="U9572">
        <f t="shared" si="896"/>
        <v>4</v>
      </c>
      <c r="V9572">
        <f t="shared" si="897"/>
        <v>1</v>
      </c>
      <c r="W9572">
        <f t="shared" si="898"/>
        <v>3</v>
      </c>
      <c r="X9572" t="str">
        <f t="shared" si="899"/>
        <v>413</v>
      </c>
      <c r="Y9572" t="str">
        <f>IF(Table1[[#This Row],[RFM_Score]]="555","Champion", IF(AND(J9572&gt;=4,V9572&gt;=4),"Loyal", IF(U9572&lt;=2,"At Risk", IF(W9572&gt;=4,"Potential Loyalist","Others"))))</f>
        <v>Others</v>
      </c>
    </row>
    <row r="9573" spans="1:25">
      <c r="A9573" t="s">
        <v>3041</v>
      </c>
      <c r="B9573">
        <v>41</v>
      </c>
      <c r="C9573" t="s">
        <v>24</v>
      </c>
      <c r="D9573" t="s">
        <v>20</v>
      </c>
      <c r="E9573" s="6" t="s">
        <v>21643</v>
      </c>
      <c r="F9573" t="s">
        <v>21</v>
      </c>
      <c r="G9573">
        <v>4</v>
      </c>
      <c r="H9573">
        <v>2</v>
      </c>
      <c r="I9573">
        <v>42</v>
      </c>
      <c r="J9573">
        <v>2</v>
      </c>
      <c r="K9573">
        <v>182.73</v>
      </c>
      <c r="L9573" t="str">
        <f t="shared" si="894"/>
        <v/>
      </c>
      <c r="M9573">
        <v>1</v>
      </c>
      <c r="N9573" t="str">
        <f t="shared" si="895"/>
        <v/>
      </c>
      <c r="O9573">
        <v>29</v>
      </c>
      <c r="P9573" s="11">
        <v>0.5</v>
      </c>
      <c r="Q9573" s="11">
        <v>4.7619047619047603E-2</v>
      </c>
      <c r="R9573" s="12">
        <v>182.73</v>
      </c>
      <c r="S9573" t="s">
        <v>22</v>
      </c>
      <c r="T9573">
        <v>0</v>
      </c>
      <c r="U9573">
        <f t="shared" si="896"/>
        <v>4</v>
      </c>
      <c r="V9573">
        <f t="shared" si="897"/>
        <v>1</v>
      </c>
      <c r="W9573">
        <f t="shared" si="898"/>
        <v>3</v>
      </c>
      <c r="X9573" t="str">
        <f t="shared" si="899"/>
        <v>413</v>
      </c>
      <c r="Y9573" t="str">
        <f>IF(Table1[[#This Row],[RFM_Score]]="555","Champion", IF(AND(J9573&gt;=4,V9573&gt;=4),"Loyal", IF(U9573&lt;=2,"At Risk", IF(W9573&gt;=4,"Potential Loyalist","Others"))))</f>
        <v>Others</v>
      </c>
    </row>
    <row r="9574" spans="1:25">
      <c r="A9574" t="s">
        <v>5404</v>
      </c>
      <c r="B9574">
        <v>31</v>
      </c>
      <c r="C9574" t="s">
        <v>24</v>
      </c>
      <c r="D9574" t="s">
        <v>25</v>
      </c>
      <c r="E9574" s="6" t="s">
        <v>21644</v>
      </c>
      <c r="F9574" t="s">
        <v>26</v>
      </c>
      <c r="G9574">
        <v>1</v>
      </c>
      <c r="H9574">
        <v>1</v>
      </c>
      <c r="I9574">
        <v>41</v>
      </c>
      <c r="J9574">
        <v>3</v>
      </c>
      <c r="K9574">
        <v>182.58</v>
      </c>
      <c r="L9574" t="str">
        <f t="shared" si="894"/>
        <v/>
      </c>
      <c r="M9574">
        <v>1</v>
      </c>
      <c r="N9574" t="str">
        <f t="shared" si="895"/>
        <v/>
      </c>
      <c r="O9574">
        <v>7</v>
      </c>
      <c r="P9574" s="11">
        <v>1</v>
      </c>
      <c r="Q9574" s="11">
        <v>7.3170731707316999E-2</v>
      </c>
      <c r="R9574" s="12">
        <v>182.58</v>
      </c>
      <c r="S9574" t="s">
        <v>22</v>
      </c>
      <c r="T9574">
        <v>0</v>
      </c>
      <c r="U9574">
        <f t="shared" si="896"/>
        <v>5</v>
      </c>
      <c r="V9574">
        <f t="shared" si="897"/>
        <v>1</v>
      </c>
      <c r="W9574">
        <f t="shared" si="898"/>
        <v>3</v>
      </c>
      <c r="X9574" t="str">
        <f t="shared" si="899"/>
        <v>513</v>
      </c>
      <c r="Y9574" t="str">
        <f>IF(Table1[[#This Row],[RFM_Score]]="555","Champion", IF(AND(J9574&gt;=4,V9574&gt;=4),"Loyal", IF(U9574&lt;=2,"At Risk", IF(W9574&gt;=4,"Potential Loyalist","Others"))))</f>
        <v>Others</v>
      </c>
    </row>
    <row r="9575" spans="1:25">
      <c r="A9575" t="s">
        <v>7876</v>
      </c>
      <c r="B9575">
        <v>30</v>
      </c>
      <c r="C9575" t="s">
        <v>24</v>
      </c>
      <c r="D9575" t="s">
        <v>25</v>
      </c>
      <c r="E9575" s="6" t="s">
        <v>21645</v>
      </c>
      <c r="F9575" t="s">
        <v>62</v>
      </c>
      <c r="G9575">
        <v>4</v>
      </c>
      <c r="H9575">
        <v>1</v>
      </c>
      <c r="I9575">
        <v>42</v>
      </c>
      <c r="J9575">
        <v>2</v>
      </c>
      <c r="K9575">
        <v>182.47</v>
      </c>
      <c r="L9575" t="str">
        <f t="shared" si="894"/>
        <v/>
      </c>
      <c r="M9575">
        <v>1</v>
      </c>
      <c r="N9575" t="str">
        <f t="shared" si="895"/>
        <v/>
      </c>
      <c r="O9575">
        <v>7</v>
      </c>
      <c r="P9575" s="11">
        <v>0.25</v>
      </c>
      <c r="Q9575" s="11">
        <v>4.7619047619047603E-2</v>
      </c>
      <c r="R9575" s="12">
        <v>182.47</v>
      </c>
      <c r="S9575" t="s">
        <v>22</v>
      </c>
      <c r="T9575">
        <v>0</v>
      </c>
      <c r="U9575">
        <f t="shared" si="896"/>
        <v>5</v>
      </c>
      <c r="V9575">
        <f t="shared" si="897"/>
        <v>1</v>
      </c>
      <c r="W9575">
        <f t="shared" si="898"/>
        <v>3</v>
      </c>
      <c r="X9575" t="str">
        <f t="shared" si="899"/>
        <v>513</v>
      </c>
      <c r="Y9575" t="str">
        <f>IF(Table1[[#This Row],[RFM_Score]]="555","Champion", IF(AND(J9575&gt;=4,V9575&gt;=4),"Loyal", IF(U9575&lt;=2,"At Risk", IF(W9575&gt;=4,"Potential Loyalist","Others"))))</f>
        <v>Others</v>
      </c>
    </row>
    <row r="9576" spans="1:25">
      <c r="A9576" t="s">
        <v>11223</v>
      </c>
      <c r="B9576">
        <v>47</v>
      </c>
      <c r="C9576" t="s">
        <v>19</v>
      </c>
      <c r="D9576" t="s">
        <v>25</v>
      </c>
      <c r="E9576" s="6" t="s">
        <v>21646</v>
      </c>
      <c r="F9576" t="s">
        <v>37</v>
      </c>
      <c r="G9576">
        <v>3</v>
      </c>
      <c r="H9576">
        <v>2</v>
      </c>
      <c r="I9576">
        <v>41</v>
      </c>
      <c r="J9576">
        <v>3</v>
      </c>
      <c r="K9576">
        <v>182.39</v>
      </c>
      <c r="L9576" t="str">
        <f t="shared" si="894"/>
        <v/>
      </c>
      <c r="M9576">
        <v>1</v>
      </c>
      <c r="N9576" t="str">
        <f t="shared" si="895"/>
        <v/>
      </c>
      <c r="O9576">
        <v>14</v>
      </c>
      <c r="P9576" s="11">
        <v>0.66666666666666596</v>
      </c>
      <c r="Q9576" s="11">
        <v>7.3170731707316999E-2</v>
      </c>
      <c r="R9576" s="12">
        <v>182.39</v>
      </c>
      <c r="S9576" t="s">
        <v>22</v>
      </c>
      <c r="T9576">
        <v>0</v>
      </c>
      <c r="U9576">
        <f t="shared" si="896"/>
        <v>5</v>
      </c>
      <c r="V9576">
        <f t="shared" si="897"/>
        <v>1</v>
      </c>
      <c r="W9576">
        <f t="shared" si="898"/>
        <v>3</v>
      </c>
      <c r="X9576" t="str">
        <f t="shared" si="899"/>
        <v>513</v>
      </c>
      <c r="Y9576" t="str">
        <f>IF(Table1[[#This Row],[RFM_Score]]="555","Champion", IF(AND(J9576&gt;=4,V9576&gt;=4),"Loyal", IF(U9576&lt;=2,"At Risk", IF(W9576&gt;=4,"Potential Loyalist","Others"))))</f>
        <v>Others</v>
      </c>
    </row>
    <row r="9577" spans="1:25">
      <c r="A9577" t="s">
        <v>8798</v>
      </c>
      <c r="B9577">
        <v>19</v>
      </c>
      <c r="C9577" t="s">
        <v>19</v>
      </c>
      <c r="D9577" t="s">
        <v>49</v>
      </c>
      <c r="E9577" s="6" t="s">
        <v>21647</v>
      </c>
      <c r="F9577" t="s">
        <v>37</v>
      </c>
      <c r="G9577">
        <v>5</v>
      </c>
      <c r="H9577">
        <v>2</v>
      </c>
      <c r="I9577">
        <v>43</v>
      </c>
      <c r="J9577">
        <v>1</v>
      </c>
      <c r="K9577">
        <v>182.21</v>
      </c>
      <c r="L9577" t="str">
        <f t="shared" si="894"/>
        <v/>
      </c>
      <c r="M9577">
        <v>1</v>
      </c>
      <c r="N9577" t="str">
        <f t="shared" si="895"/>
        <v/>
      </c>
      <c r="O9577">
        <v>14</v>
      </c>
      <c r="P9577" s="11">
        <v>0.4</v>
      </c>
      <c r="Q9577" s="11">
        <v>2.3255813953488299E-2</v>
      </c>
      <c r="R9577" s="12">
        <v>182.21</v>
      </c>
      <c r="S9577" t="s">
        <v>22</v>
      </c>
      <c r="T9577">
        <v>1</v>
      </c>
      <c r="U9577">
        <f t="shared" si="896"/>
        <v>5</v>
      </c>
      <c r="V9577">
        <f t="shared" si="897"/>
        <v>1</v>
      </c>
      <c r="W9577">
        <f t="shared" si="898"/>
        <v>3</v>
      </c>
      <c r="X9577" t="str">
        <f t="shared" si="899"/>
        <v>513</v>
      </c>
      <c r="Y9577" t="str">
        <f>IF(Table1[[#This Row],[RFM_Score]]="555","Champion", IF(AND(J9577&gt;=4,V9577&gt;=4),"Loyal", IF(U9577&lt;=2,"At Risk", IF(W9577&gt;=4,"Potential Loyalist","Others"))))</f>
        <v>Others</v>
      </c>
    </row>
    <row r="9578" spans="1:25">
      <c r="A9578" t="s">
        <v>3454</v>
      </c>
      <c r="B9578">
        <v>37</v>
      </c>
      <c r="C9578" t="s">
        <v>24</v>
      </c>
      <c r="D9578" t="s">
        <v>25</v>
      </c>
      <c r="E9578" s="6" t="s">
        <v>21648</v>
      </c>
      <c r="F9578" t="s">
        <v>62</v>
      </c>
      <c r="G9578">
        <v>4</v>
      </c>
      <c r="H9578">
        <v>2</v>
      </c>
      <c r="I9578">
        <v>63</v>
      </c>
      <c r="J9578">
        <v>2</v>
      </c>
      <c r="K9578">
        <v>182.12</v>
      </c>
      <c r="L9578" t="str">
        <f t="shared" si="894"/>
        <v/>
      </c>
      <c r="M9578">
        <v>1</v>
      </c>
      <c r="N9578" t="str">
        <f t="shared" si="895"/>
        <v/>
      </c>
      <c r="O9578">
        <v>44</v>
      </c>
      <c r="P9578" s="11">
        <v>0.5</v>
      </c>
      <c r="Q9578" s="11">
        <v>3.1746031746031703E-2</v>
      </c>
      <c r="R9578" s="12">
        <v>182.12</v>
      </c>
      <c r="S9578" t="s">
        <v>22</v>
      </c>
      <c r="T9578">
        <v>0</v>
      </c>
      <c r="U9578">
        <f t="shared" si="896"/>
        <v>3</v>
      </c>
      <c r="V9578">
        <f t="shared" si="897"/>
        <v>1</v>
      </c>
      <c r="W9578">
        <f t="shared" si="898"/>
        <v>3</v>
      </c>
      <c r="X9578" t="str">
        <f t="shared" si="899"/>
        <v>313</v>
      </c>
      <c r="Y9578" t="str">
        <f>IF(Table1[[#This Row],[RFM_Score]]="555","Champion", IF(AND(J9578&gt;=4,V9578&gt;=4),"Loyal", IF(U9578&lt;=2,"At Risk", IF(W9578&gt;=4,"Potential Loyalist","Others"))))</f>
        <v>Others</v>
      </c>
    </row>
    <row r="9579" spans="1:25">
      <c r="A9579" t="s">
        <v>2592</v>
      </c>
      <c r="B9579">
        <v>41</v>
      </c>
      <c r="C9579" t="s">
        <v>19</v>
      </c>
      <c r="D9579" t="s">
        <v>25</v>
      </c>
      <c r="E9579" s="6" t="s">
        <v>21649</v>
      </c>
      <c r="F9579" t="s">
        <v>26</v>
      </c>
      <c r="G9579">
        <v>4</v>
      </c>
      <c r="H9579">
        <v>1</v>
      </c>
      <c r="I9579">
        <v>46</v>
      </c>
      <c r="J9579">
        <v>1</v>
      </c>
      <c r="K9579">
        <v>181.88</v>
      </c>
      <c r="L9579" t="str">
        <f t="shared" si="894"/>
        <v/>
      </c>
      <c r="M9579">
        <v>1</v>
      </c>
      <c r="N9579" t="str">
        <f t="shared" si="895"/>
        <v/>
      </c>
      <c r="O9579">
        <v>12</v>
      </c>
      <c r="P9579" s="11">
        <v>0.25</v>
      </c>
      <c r="Q9579" s="11">
        <v>2.1739130434782601E-2</v>
      </c>
      <c r="R9579" s="12">
        <v>181.88</v>
      </c>
      <c r="S9579" t="s">
        <v>22</v>
      </c>
      <c r="T9579">
        <v>0</v>
      </c>
      <c r="U9579">
        <f t="shared" si="896"/>
        <v>5</v>
      </c>
      <c r="V9579">
        <f t="shared" si="897"/>
        <v>1</v>
      </c>
      <c r="W9579">
        <f t="shared" si="898"/>
        <v>3</v>
      </c>
      <c r="X9579" t="str">
        <f t="shared" si="899"/>
        <v>513</v>
      </c>
      <c r="Y9579" t="str">
        <f>IF(Table1[[#This Row],[RFM_Score]]="555","Champion", IF(AND(J9579&gt;=4,V9579&gt;=4),"Loyal", IF(U9579&lt;=2,"At Risk", IF(W9579&gt;=4,"Potential Loyalist","Others"))))</f>
        <v>Others</v>
      </c>
    </row>
    <row r="9580" spans="1:25">
      <c r="A9580" t="s">
        <v>3058</v>
      </c>
      <c r="B9580">
        <v>29</v>
      </c>
      <c r="C9580" t="s">
        <v>19</v>
      </c>
      <c r="D9580" t="s">
        <v>29</v>
      </c>
      <c r="E9580" s="6" t="s">
        <v>21650</v>
      </c>
      <c r="F9580" t="s">
        <v>62</v>
      </c>
      <c r="G9580">
        <v>1</v>
      </c>
      <c r="H9580">
        <v>0</v>
      </c>
      <c r="I9580">
        <v>51</v>
      </c>
      <c r="J9580">
        <v>3</v>
      </c>
      <c r="K9580">
        <v>181.74</v>
      </c>
      <c r="L9580" t="str">
        <f t="shared" si="894"/>
        <v/>
      </c>
      <c r="M9580">
        <v>1</v>
      </c>
      <c r="N9580" t="str">
        <f t="shared" si="895"/>
        <v/>
      </c>
      <c r="O9580">
        <v>7</v>
      </c>
      <c r="P9580" s="11">
        <v>0</v>
      </c>
      <c r="Q9580" s="11">
        <v>5.8823529411764698E-2</v>
      </c>
      <c r="R9580" s="12">
        <v>181.74</v>
      </c>
      <c r="S9580" t="s">
        <v>22</v>
      </c>
      <c r="T9580">
        <v>0</v>
      </c>
      <c r="U9580">
        <f t="shared" si="896"/>
        <v>5</v>
      </c>
      <c r="V9580">
        <f t="shared" si="897"/>
        <v>1</v>
      </c>
      <c r="W9580">
        <f t="shared" si="898"/>
        <v>3</v>
      </c>
      <c r="X9580" t="str">
        <f t="shared" si="899"/>
        <v>513</v>
      </c>
      <c r="Y9580" t="str">
        <f>IF(Table1[[#This Row],[RFM_Score]]="555","Champion", IF(AND(J9580&gt;=4,V9580&gt;=4),"Loyal", IF(U9580&lt;=2,"At Risk", IF(W9580&gt;=4,"Potential Loyalist","Others"))))</f>
        <v>Others</v>
      </c>
    </row>
    <row r="9581" spans="1:25">
      <c r="A9581" t="s">
        <v>1729</v>
      </c>
      <c r="B9581">
        <v>45</v>
      </c>
      <c r="C9581" t="s">
        <v>19</v>
      </c>
      <c r="D9581" t="s">
        <v>20</v>
      </c>
      <c r="E9581" s="6" t="s">
        <v>21651</v>
      </c>
      <c r="F9581" t="s">
        <v>60</v>
      </c>
      <c r="G9581">
        <v>7</v>
      </c>
      <c r="H9581">
        <v>2</v>
      </c>
      <c r="I9581">
        <v>59</v>
      </c>
      <c r="J9581">
        <v>2</v>
      </c>
      <c r="K9581">
        <v>181.57</v>
      </c>
      <c r="L9581" t="str">
        <f t="shared" si="894"/>
        <v/>
      </c>
      <c r="M9581">
        <v>1</v>
      </c>
      <c r="N9581" t="str">
        <f t="shared" si="895"/>
        <v/>
      </c>
      <c r="O9581">
        <v>29</v>
      </c>
      <c r="P9581" s="11">
        <v>0.28571428571428498</v>
      </c>
      <c r="Q9581" s="11">
        <v>3.38983050847457E-2</v>
      </c>
      <c r="R9581" s="12">
        <v>181.57</v>
      </c>
      <c r="S9581" t="s">
        <v>22</v>
      </c>
      <c r="T9581">
        <v>0</v>
      </c>
      <c r="U9581">
        <f t="shared" si="896"/>
        <v>4</v>
      </c>
      <c r="V9581">
        <f t="shared" si="897"/>
        <v>1</v>
      </c>
      <c r="W9581">
        <f t="shared" si="898"/>
        <v>3</v>
      </c>
      <c r="X9581" t="str">
        <f t="shared" si="899"/>
        <v>413</v>
      </c>
      <c r="Y9581" t="str">
        <f>IF(Table1[[#This Row],[RFM_Score]]="555","Champion", IF(AND(J9581&gt;=4,V9581&gt;=4),"Loyal", IF(U9581&lt;=2,"At Risk", IF(W9581&gt;=4,"Potential Loyalist","Others"))))</f>
        <v>Others</v>
      </c>
    </row>
    <row r="9582" spans="1:25">
      <c r="A9582" t="s">
        <v>9828</v>
      </c>
      <c r="B9582">
        <v>39</v>
      </c>
      <c r="C9582" t="s">
        <v>24</v>
      </c>
      <c r="D9582" t="s">
        <v>25</v>
      </c>
      <c r="E9582" s="6" t="s">
        <v>21652</v>
      </c>
      <c r="F9582" t="s">
        <v>62</v>
      </c>
      <c r="G9582">
        <v>5</v>
      </c>
      <c r="H9582">
        <v>1</v>
      </c>
      <c r="I9582">
        <v>53</v>
      </c>
      <c r="J9582">
        <v>0</v>
      </c>
      <c r="K9582">
        <v>181.19</v>
      </c>
      <c r="L9582" t="str">
        <f t="shared" si="894"/>
        <v/>
      </c>
      <c r="M9582">
        <v>1</v>
      </c>
      <c r="N9582" t="str">
        <f t="shared" si="895"/>
        <v/>
      </c>
      <c r="O9582">
        <v>31</v>
      </c>
      <c r="P9582" s="11">
        <v>0.2</v>
      </c>
      <c r="Q9582" s="11">
        <v>0</v>
      </c>
      <c r="R9582" s="12">
        <v>181.19</v>
      </c>
      <c r="S9582" t="s">
        <v>22</v>
      </c>
      <c r="T9582">
        <v>0</v>
      </c>
      <c r="U9582">
        <f t="shared" si="896"/>
        <v>4</v>
      </c>
      <c r="V9582">
        <f t="shared" si="897"/>
        <v>1</v>
      </c>
      <c r="W9582">
        <f t="shared" si="898"/>
        <v>3</v>
      </c>
      <c r="X9582" t="str">
        <f t="shared" si="899"/>
        <v>413</v>
      </c>
      <c r="Y9582" t="str">
        <f>IF(Table1[[#This Row],[RFM_Score]]="555","Champion", IF(AND(J9582&gt;=4,V9582&gt;=4),"Loyal", IF(U9582&lt;=2,"At Risk", IF(W9582&gt;=4,"Potential Loyalist","Others"))))</f>
        <v>Others</v>
      </c>
    </row>
    <row r="9583" spans="1:25">
      <c r="A9583" t="s">
        <v>6774</v>
      </c>
      <c r="B9583">
        <v>38</v>
      </c>
      <c r="C9583" t="s">
        <v>33</v>
      </c>
      <c r="D9583" t="s">
        <v>25</v>
      </c>
      <c r="E9583" s="6" t="s">
        <v>21653</v>
      </c>
      <c r="F9583" t="s">
        <v>37</v>
      </c>
      <c r="G9583">
        <v>7</v>
      </c>
      <c r="H9583">
        <v>3</v>
      </c>
      <c r="I9583">
        <v>42</v>
      </c>
      <c r="J9583">
        <v>1</v>
      </c>
      <c r="K9583">
        <v>181.18</v>
      </c>
      <c r="L9583" t="str">
        <f t="shared" si="894"/>
        <v/>
      </c>
      <c r="M9583">
        <v>1</v>
      </c>
      <c r="N9583" t="str">
        <f t="shared" si="895"/>
        <v/>
      </c>
      <c r="O9583">
        <v>5</v>
      </c>
      <c r="P9583" s="11">
        <v>0.42857142857142799</v>
      </c>
      <c r="Q9583" s="11">
        <v>2.3809523809523801E-2</v>
      </c>
      <c r="R9583" s="12">
        <v>181.18</v>
      </c>
      <c r="S9583" t="s">
        <v>22</v>
      </c>
      <c r="T9583">
        <v>0</v>
      </c>
      <c r="U9583">
        <f t="shared" si="896"/>
        <v>5</v>
      </c>
      <c r="V9583">
        <f t="shared" si="897"/>
        <v>1</v>
      </c>
      <c r="W9583">
        <f t="shared" si="898"/>
        <v>3</v>
      </c>
      <c r="X9583" t="str">
        <f t="shared" si="899"/>
        <v>513</v>
      </c>
      <c r="Y9583" t="str">
        <f>IF(Table1[[#This Row],[RFM_Score]]="555","Champion", IF(AND(J9583&gt;=4,V9583&gt;=4),"Loyal", IF(U9583&lt;=2,"At Risk", IF(W9583&gt;=4,"Potential Loyalist","Others"))))</f>
        <v>Others</v>
      </c>
    </row>
    <row r="9584" spans="1:25">
      <c r="A9584" t="s">
        <v>11054</v>
      </c>
      <c r="B9584">
        <v>26</v>
      </c>
      <c r="C9584" t="s">
        <v>24</v>
      </c>
      <c r="D9584" t="s">
        <v>25</v>
      </c>
      <c r="E9584" s="6" t="s">
        <v>21654</v>
      </c>
      <c r="F9584" t="s">
        <v>37</v>
      </c>
      <c r="G9584">
        <v>4</v>
      </c>
      <c r="H9584">
        <v>1</v>
      </c>
      <c r="I9584">
        <v>49</v>
      </c>
      <c r="J9584">
        <v>3</v>
      </c>
      <c r="K9584">
        <v>181.08</v>
      </c>
      <c r="L9584" t="str">
        <f t="shared" si="894"/>
        <v/>
      </c>
      <c r="M9584">
        <v>1</v>
      </c>
      <c r="N9584" t="str">
        <f t="shared" si="895"/>
        <v/>
      </c>
      <c r="O9584">
        <v>41</v>
      </c>
      <c r="P9584" s="11">
        <v>0.25</v>
      </c>
      <c r="Q9584" s="11">
        <v>6.1224489795918297E-2</v>
      </c>
      <c r="R9584" s="12">
        <v>181.08</v>
      </c>
      <c r="S9584" t="s">
        <v>22</v>
      </c>
      <c r="T9584">
        <v>0</v>
      </c>
      <c r="U9584">
        <f t="shared" si="896"/>
        <v>3</v>
      </c>
      <c r="V9584">
        <f t="shared" si="897"/>
        <v>1</v>
      </c>
      <c r="W9584">
        <f t="shared" si="898"/>
        <v>3</v>
      </c>
      <c r="X9584" t="str">
        <f t="shared" si="899"/>
        <v>313</v>
      </c>
      <c r="Y9584" t="str">
        <f>IF(Table1[[#This Row],[RFM_Score]]="555","Champion", IF(AND(J9584&gt;=4,V9584&gt;=4),"Loyal", IF(U9584&lt;=2,"At Risk", IF(W9584&gt;=4,"Potential Loyalist","Others"))))</f>
        <v>Others</v>
      </c>
    </row>
    <row r="9585" spans="1:25">
      <c r="A9585" t="s">
        <v>8780</v>
      </c>
      <c r="B9585">
        <v>45</v>
      </c>
      <c r="C9585" t="s">
        <v>24</v>
      </c>
      <c r="D9585" t="s">
        <v>46</v>
      </c>
      <c r="E9585" s="6" t="s">
        <v>21655</v>
      </c>
      <c r="F9585" t="s">
        <v>21</v>
      </c>
      <c r="G9585">
        <v>2</v>
      </c>
      <c r="H9585">
        <v>0</v>
      </c>
      <c r="I9585">
        <v>59</v>
      </c>
      <c r="J9585">
        <v>3</v>
      </c>
      <c r="K9585">
        <v>181.05</v>
      </c>
      <c r="L9585" t="str">
        <f t="shared" si="894"/>
        <v/>
      </c>
      <c r="M9585">
        <v>1</v>
      </c>
      <c r="N9585" t="str">
        <f t="shared" si="895"/>
        <v/>
      </c>
      <c r="O9585">
        <v>34</v>
      </c>
      <c r="P9585" s="11">
        <v>0</v>
      </c>
      <c r="Q9585" s="11">
        <v>5.0847457627118599E-2</v>
      </c>
      <c r="R9585" s="12">
        <v>181.05</v>
      </c>
      <c r="S9585" t="s">
        <v>22</v>
      </c>
      <c r="T9585">
        <v>0</v>
      </c>
      <c r="U9585">
        <f t="shared" si="896"/>
        <v>4</v>
      </c>
      <c r="V9585">
        <f t="shared" si="897"/>
        <v>1</v>
      </c>
      <c r="W9585">
        <f t="shared" si="898"/>
        <v>3</v>
      </c>
      <c r="X9585" t="str">
        <f t="shared" si="899"/>
        <v>413</v>
      </c>
      <c r="Y9585" t="str">
        <f>IF(Table1[[#This Row],[RFM_Score]]="555","Champion", IF(AND(J9585&gt;=4,V9585&gt;=4),"Loyal", IF(U9585&lt;=2,"At Risk", IF(W9585&gt;=4,"Potential Loyalist","Others"))))</f>
        <v>Others</v>
      </c>
    </row>
    <row r="9586" spans="1:25">
      <c r="A9586" t="s">
        <v>2819</v>
      </c>
      <c r="B9586">
        <v>20</v>
      </c>
      <c r="C9586" t="s">
        <v>19</v>
      </c>
      <c r="D9586" t="s">
        <v>41</v>
      </c>
      <c r="E9586" s="6" t="s">
        <v>21656</v>
      </c>
      <c r="F9586" t="s">
        <v>26</v>
      </c>
      <c r="G9586">
        <v>4</v>
      </c>
      <c r="H9586">
        <v>1</v>
      </c>
      <c r="I9586">
        <v>54</v>
      </c>
      <c r="J9586">
        <v>1</v>
      </c>
      <c r="K9586">
        <v>180.85</v>
      </c>
      <c r="L9586" t="str">
        <f t="shared" si="894"/>
        <v/>
      </c>
      <c r="M9586">
        <v>1</v>
      </c>
      <c r="N9586" t="str">
        <f t="shared" si="895"/>
        <v/>
      </c>
      <c r="O9586">
        <v>11</v>
      </c>
      <c r="P9586" s="11">
        <v>0.25</v>
      </c>
      <c r="Q9586" s="11">
        <v>1.85185185185185E-2</v>
      </c>
      <c r="R9586" s="12">
        <v>180.85</v>
      </c>
      <c r="S9586" t="s">
        <v>22</v>
      </c>
      <c r="T9586">
        <v>0</v>
      </c>
      <c r="U9586">
        <f t="shared" si="896"/>
        <v>5</v>
      </c>
      <c r="V9586">
        <f t="shared" si="897"/>
        <v>1</v>
      </c>
      <c r="W9586">
        <f t="shared" si="898"/>
        <v>3</v>
      </c>
      <c r="X9586" t="str">
        <f t="shared" si="899"/>
        <v>513</v>
      </c>
      <c r="Y9586" t="str">
        <f>IF(Table1[[#This Row],[RFM_Score]]="555","Champion", IF(AND(J9586&gt;=4,V9586&gt;=4),"Loyal", IF(U9586&lt;=2,"At Risk", IF(W9586&gt;=4,"Potential Loyalist","Others"))))</f>
        <v>Others</v>
      </c>
    </row>
    <row r="9587" spans="1:25">
      <c r="A9587" t="s">
        <v>9050</v>
      </c>
      <c r="B9587">
        <v>36</v>
      </c>
      <c r="C9587" t="s">
        <v>24</v>
      </c>
      <c r="D9587" t="s">
        <v>25</v>
      </c>
      <c r="E9587" s="6" t="s">
        <v>21657</v>
      </c>
      <c r="F9587" t="s">
        <v>21</v>
      </c>
      <c r="G9587">
        <v>1</v>
      </c>
      <c r="H9587">
        <v>1</v>
      </c>
      <c r="I9587">
        <v>43</v>
      </c>
      <c r="J9587">
        <v>3</v>
      </c>
      <c r="K9587">
        <v>180.77</v>
      </c>
      <c r="L9587" t="str">
        <f t="shared" si="894"/>
        <v/>
      </c>
      <c r="M9587">
        <v>1</v>
      </c>
      <c r="N9587" t="str">
        <f t="shared" si="895"/>
        <v/>
      </c>
      <c r="O9587">
        <v>9</v>
      </c>
      <c r="P9587" s="11">
        <v>1</v>
      </c>
      <c r="Q9587" s="11">
        <v>6.9767441860465101E-2</v>
      </c>
      <c r="R9587" s="12">
        <v>180.77</v>
      </c>
      <c r="S9587" t="s">
        <v>22</v>
      </c>
      <c r="T9587">
        <v>0</v>
      </c>
      <c r="U9587">
        <f t="shared" si="896"/>
        <v>5</v>
      </c>
      <c r="V9587">
        <f t="shared" si="897"/>
        <v>1</v>
      </c>
      <c r="W9587">
        <f t="shared" si="898"/>
        <v>3</v>
      </c>
      <c r="X9587" t="str">
        <f t="shared" si="899"/>
        <v>513</v>
      </c>
      <c r="Y9587" t="str">
        <f>IF(Table1[[#This Row],[RFM_Score]]="555","Champion", IF(AND(J9587&gt;=4,V9587&gt;=4),"Loyal", IF(U9587&lt;=2,"At Risk", IF(W9587&gt;=4,"Potential Loyalist","Others"))))</f>
        <v>Others</v>
      </c>
    </row>
    <row r="9588" spans="1:25">
      <c r="A9588" t="s">
        <v>959</v>
      </c>
      <c r="B9588">
        <v>36</v>
      </c>
      <c r="C9588" t="s">
        <v>19</v>
      </c>
      <c r="D9588" t="s">
        <v>25</v>
      </c>
      <c r="E9588" s="6" t="s">
        <v>21658</v>
      </c>
      <c r="F9588" t="s">
        <v>21</v>
      </c>
      <c r="G9588">
        <v>5</v>
      </c>
      <c r="H9588">
        <v>1</v>
      </c>
      <c r="I9588">
        <v>41</v>
      </c>
      <c r="J9588">
        <v>2</v>
      </c>
      <c r="K9588">
        <v>180.26</v>
      </c>
      <c r="L9588" t="str">
        <f t="shared" si="894"/>
        <v/>
      </c>
      <c r="M9588">
        <v>1</v>
      </c>
      <c r="N9588" t="str">
        <f t="shared" si="895"/>
        <v/>
      </c>
      <c r="O9588">
        <v>7</v>
      </c>
      <c r="P9588" s="11">
        <v>0.2</v>
      </c>
      <c r="Q9588" s="11">
        <v>4.8780487804878002E-2</v>
      </c>
      <c r="R9588" s="12">
        <v>180.26</v>
      </c>
      <c r="S9588" t="s">
        <v>22</v>
      </c>
      <c r="T9588">
        <v>0</v>
      </c>
      <c r="U9588">
        <f t="shared" si="896"/>
        <v>5</v>
      </c>
      <c r="V9588">
        <f t="shared" si="897"/>
        <v>1</v>
      </c>
      <c r="W9588">
        <f t="shared" si="898"/>
        <v>3</v>
      </c>
      <c r="X9588" t="str">
        <f t="shared" si="899"/>
        <v>513</v>
      </c>
      <c r="Y9588" t="str">
        <f>IF(Table1[[#This Row],[RFM_Score]]="555","Champion", IF(AND(J9588&gt;=4,V9588&gt;=4),"Loyal", IF(U9588&lt;=2,"At Risk", IF(W9588&gt;=4,"Potential Loyalist","Others"))))</f>
        <v>Others</v>
      </c>
    </row>
    <row r="9589" spans="1:25">
      <c r="A9589" t="s">
        <v>629</v>
      </c>
      <c r="B9589">
        <v>40</v>
      </c>
      <c r="C9589" t="s">
        <v>19</v>
      </c>
      <c r="D9589" t="s">
        <v>25</v>
      </c>
      <c r="E9589" s="6" t="s">
        <v>21659</v>
      </c>
      <c r="F9589" t="s">
        <v>60</v>
      </c>
      <c r="G9589">
        <v>1</v>
      </c>
      <c r="H9589">
        <v>0</v>
      </c>
      <c r="I9589">
        <v>63</v>
      </c>
      <c r="J9589">
        <v>2</v>
      </c>
      <c r="K9589">
        <v>180.04</v>
      </c>
      <c r="L9589" t="str">
        <f t="shared" si="894"/>
        <v/>
      </c>
      <c r="M9589">
        <v>1</v>
      </c>
      <c r="N9589" t="str">
        <f t="shared" si="895"/>
        <v/>
      </c>
      <c r="O9589">
        <v>40</v>
      </c>
      <c r="P9589" s="11">
        <v>0</v>
      </c>
      <c r="Q9589" s="11">
        <v>3.1746031746031703E-2</v>
      </c>
      <c r="R9589" s="12">
        <v>180.04</v>
      </c>
      <c r="S9589" t="s">
        <v>22</v>
      </c>
      <c r="T9589">
        <v>0</v>
      </c>
      <c r="U9589">
        <f t="shared" si="896"/>
        <v>4</v>
      </c>
      <c r="V9589">
        <f t="shared" si="897"/>
        <v>1</v>
      </c>
      <c r="W9589">
        <f t="shared" si="898"/>
        <v>3</v>
      </c>
      <c r="X9589" t="str">
        <f t="shared" si="899"/>
        <v>413</v>
      </c>
      <c r="Y9589" t="str">
        <f>IF(Table1[[#This Row],[RFM_Score]]="555","Champion", IF(AND(J9589&gt;=4,V9589&gt;=4),"Loyal", IF(U9589&lt;=2,"At Risk", IF(W9589&gt;=4,"Potential Loyalist","Others"))))</f>
        <v>Others</v>
      </c>
    </row>
    <row r="9590" spans="1:25">
      <c r="A9590" t="s">
        <v>6111</v>
      </c>
      <c r="B9590">
        <v>55</v>
      </c>
      <c r="C9590" t="s">
        <v>24</v>
      </c>
      <c r="D9590" t="s">
        <v>20</v>
      </c>
      <c r="E9590" s="6" t="s">
        <v>21660</v>
      </c>
      <c r="F9590" t="s">
        <v>21</v>
      </c>
      <c r="G9590">
        <v>2</v>
      </c>
      <c r="H9590">
        <v>0</v>
      </c>
      <c r="I9590">
        <v>50</v>
      </c>
      <c r="J9590">
        <v>2</v>
      </c>
      <c r="K9590">
        <v>179.48</v>
      </c>
      <c r="L9590" t="str">
        <f t="shared" si="894"/>
        <v/>
      </c>
      <c r="M9590">
        <v>1</v>
      </c>
      <c r="N9590" t="str">
        <f t="shared" si="895"/>
        <v/>
      </c>
      <c r="O9590">
        <v>7</v>
      </c>
      <c r="P9590" s="11">
        <v>0</v>
      </c>
      <c r="Q9590" s="11">
        <v>0.04</v>
      </c>
      <c r="R9590" s="12">
        <v>179.48</v>
      </c>
      <c r="S9590" t="s">
        <v>22</v>
      </c>
      <c r="T9590">
        <v>1</v>
      </c>
      <c r="U9590">
        <f t="shared" si="896"/>
        <v>5</v>
      </c>
      <c r="V9590">
        <f t="shared" si="897"/>
        <v>1</v>
      </c>
      <c r="W9590">
        <f t="shared" si="898"/>
        <v>3</v>
      </c>
      <c r="X9590" t="str">
        <f t="shared" si="899"/>
        <v>513</v>
      </c>
      <c r="Y9590" t="str">
        <f>IF(Table1[[#This Row],[RFM_Score]]="555","Champion", IF(AND(J9590&gt;=4,V9590&gt;=4),"Loyal", IF(U9590&lt;=2,"At Risk", IF(W9590&gt;=4,"Potential Loyalist","Others"))))</f>
        <v>Others</v>
      </c>
    </row>
    <row r="9591" spans="1:25">
      <c r="A9591" t="s">
        <v>7508</v>
      </c>
      <c r="B9591">
        <v>31</v>
      </c>
      <c r="C9591" t="s">
        <v>19</v>
      </c>
      <c r="D9591" t="s">
        <v>25</v>
      </c>
      <c r="E9591" s="6" t="s">
        <v>21661</v>
      </c>
      <c r="F9591" t="s">
        <v>26</v>
      </c>
      <c r="G9591">
        <v>2</v>
      </c>
      <c r="H9591">
        <v>1</v>
      </c>
      <c r="I9591">
        <v>54</v>
      </c>
      <c r="J9591">
        <v>4</v>
      </c>
      <c r="K9591">
        <v>179.37</v>
      </c>
      <c r="L9591" t="str">
        <f t="shared" si="894"/>
        <v/>
      </c>
      <c r="M9591">
        <v>1</v>
      </c>
      <c r="N9591" t="str">
        <f t="shared" si="895"/>
        <v/>
      </c>
      <c r="O9591">
        <v>28</v>
      </c>
      <c r="P9591" s="11">
        <v>0.5</v>
      </c>
      <c r="Q9591" s="11">
        <v>7.4074074074074001E-2</v>
      </c>
      <c r="R9591" s="12">
        <v>179.37</v>
      </c>
      <c r="S9591" t="s">
        <v>22</v>
      </c>
      <c r="T9591">
        <v>0</v>
      </c>
      <c r="U9591">
        <f t="shared" si="896"/>
        <v>4</v>
      </c>
      <c r="V9591">
        <f t="shared" si="897"/>
        <v>1</v>
      </c>
      <c r="W9591">
        <f t="shared" si="898"/>
        <v>3</v>
      </c>
      <c r="X9591" t="str">
        <f t="shared" si="899"/>
        <v>413</v>
      </c>
      <c r="Y9591" t="str">
        <f>IF(Table1[[#This Row],[RFM_Score]]="555","Champion", IF(AND(J9591&gt;=4,V9591&gt;=4),"Loyal", IF(U9591&lt;=2,"At Risk", IF(W9591&gt;=4,"Potential Loyalist","Others"))))</f>
        <v>Others</v>
      </c>
    </row>
    <row r="9592" spans="1:25">
      <c r="A9592" t="s">
        <v>9301</v>
      </c>
      <c r="B9592">
        <v>23</v>
      </c>
      <c r="C9592" t="s">
        <v>19</v>
      </c>
      <c r="D9592" t="s">
        <v>46</v>
      </c>
      <c r="E9592" s="6" t="s">
        <v>21662</v>
      </c>
      <c r="F9592" t="s">
        <v>26</v>
      </c>
      <c r="G9592">
        <v>0</v>
      </c>
      <c r="H9592">
        <v>0</v>
      </c>
      <c r="I9592">
        <v>44</v>
      </c>
      <c r="J9592">
        <v>1</v>
      </c>
      <c r="K9592">
        <v>179.16</v>
      </c>
      <c r="L9592" t="str">
        <f t="shared" si="894"/>
        <v/>
      </c>
      <c r="M9592">
        <v>1</v>
      </c>
      <c r="N9592" t="str">
        <f t="shared" si="895"/>
        <v/>
      </c>
      <c r="O9592">
        <v>20</v>
      </c>
      <c r="P9592" s="11">
        <v>0</v>
      </c>
      <c r="Q9592" s="11">
        <v>2.27272727272727E-2</v>
      </c>
      <c r="R9592" s="12">
        <v>179.16</v>
      </c>
      <c r="S9592" t="s">
        <v>22</v>
      </c>
      <c r="T9592">
        <v>0</v>
      </c>
      <c r="U9592">
        <f t="shared" si="896"/>
        <v>5</v>
      </c>
      <c r="V9592">
        <f t="shared" si="897"/>
        <v>1</v>
      </c>
      <c r="W9592">
        <f t="shared" si="898"/>
        <v>3</v>
      </c>
      <c r="X9592" t="str">
        <f t="shared" si="899"/>
        <v>513</v>
      </c>
      <c r="Y9592" t="str">
        <f>IF(Table1[[#This Row],[RFM_Score]]="555","Champion", IF(AND(J9592&gt;=4,V9592&gt;=4),"Loyal", IF(U9592&lt;=2,"At Risk", IF(W9592&gt;=4,"Potential Loyalist","Others"))))</f>
        <v>Others</v>
      </c>
    </row>
    <row r="9593" spans="1:25">
      <c r="A9593" t="s">
        <v>5183</v>
      </c>
      <c r="B9593">
        <v>33</v>
      </c>
      <c r="C9593" t="s">
        <v>19</v>
      </c>
      <c r="D9593" t="s">
        <v>49</v>
      </c>
      <c r="E9593" s="6" t="s">
        <v>21663</v>
      </c>
      <c r="F9593" t="s">
        <v>30</v>
      </c>
      <c r="G9593">
        <v>1</v>
      </c>
      <c r="H9593">
        <v>1</v>
      </c>
      <c r="I9593">
        <v>40</v>
      </c>
      <c r="J9593">
        <v>1</v>
      </c>
      <c r="K9593">
        <v>178.78</v>
      </c>
      <c r="L9593" t="str">
        <f t="shared" si="894"/>
        <v/>
      </c>
      <c r="M9593">
        <v>1</v>
      </c>
      <c r="N9593" t="str">
        <f t="shared" si="895"/>
        <v/>
      </c>
      <c r="O9593">
        <v>26</v>
      </c>
      <c r="P9593" s="11">
        <v>1</v>
      </c>
      <c r="Q9593" s="11">
        <v>2.5000000000000001E-2</v>
      </c>
      <c r="R9593" s="12">
        <v>178.78</v>
      </c>
      <c r="S9593" t="s">
        <v>22</v>
      </c>
      <c r="T9593">
        <v>0</v>
      </c>
      <c r="U9593">
        <f t="shared" si="896"/>
        <v>4</v>
      </c>
      <c r="V9593">
        <f t="shared" si="897"/>
        <v>1</v>
      </c>
      <c r="W9593">
        <f t="shared" si="898"/>
        <v>3</v>
      </c>
      <c r="X9593" t="str">
        <f t="shared" si="899"/>
        <v>413</v>
      </c>
      <c r="Y9593" t="str">
        <f>IF(Table1[[#This Row],[RFM_Score]]="555","Champion", IF(AND(J9593&gt;=4,V9593&gt;=4),"Loyal", IF(U9593&lt;=2,"At Risk", IF(W9593&gt;=4,"Potential Loyalist","Others"))))</f>
        <v>Others</v>
      </c>
    </row>
    <row r="9594" spans="1:25">
      <c r="A9594" t="s">
        <v>6790</v>
      </c>
      <c r="B9594">
        <v>39</v>
      </c>
      <c r="C9594" t="s">
        <v>24</v>
      </c>
      <c r="D9594" t="s">
        <v>46</v>
      </c>
      <c r="E9594" s="6" t="s">
        <v>21664</v>
      </c>
      <c r="F9594" t="s">
        <v>37</v>
      </c>
      <c r="G9594">
        <v>3</v>
      </c>
      <c r="H9594">
        <v>1</v>
      </c>
      <c r="I9594">
        <v>47</v>
      </c>
      <c r="J9594">
        <v>2</v>
      </c>
      <c r="K9594">
        <v>178.43</v>
      </c>
      <c r="L9594" t="str">
        <f t="shared" si="894"/>
        <v/>
      </c>
      <c r="M9594">
        <v>1</v>
      </c>
      <c r="N9594" t="str">
        <f t="shared" si="895"/>
        <v/>
      </c>
      <c r="O9594">
        <v>33</v>
      </c>
      <c r="P9594" s="11">
        <v>0.33333333333333298</v>
      </c>
      <c r="Q9594" s="11">
        <v>4.2553191489361701E-2</v>
      </c>
      <c r="R9594" s="12">
        <v>178.43</v>
      </c>
      <c r="S9594" t="s">
        <v>22</v>
      </c>
      <c r="T9594">
        <v>0</v>
      </c>
      <c r="U9594">
        <f t="shared" si="896"/>
        <v>4</v>
      </c>
      <c r="V9594">
        <f t="shared" si="897"/>
        <v>1</v>
      </c>
      <c r="W9594">
        <f t="shared" si="898"/>
        <v>3</v>
      </c>
      <c r="X9594" t="str">
        <f t="shared" si="899"/>
        <v>413</v>
      </c>
      <c r="Y9594" t="str">
        <f>IF(Table1[[#This Row],[RFM_Score]]="555","Champion", IF(AND(J9594&gt;=4,V9594&gt;=4),"Loyal", IF(U9594&lt;=2,"At Risk", IF(W9594&gt;=4,"Potential Loyalist","Others"))))</f>
        <v>Others</v>
      </c>
    </row>
    <row r="9595" spans="1:25">
      <c r="A9595" t="s">
        <v>10127</v>
      </c>
      <c r="B9595">
        <v>29</v>
      </c>
      <c r="C9595" t="s">
        <v>19</v>
      </c>
      <c r="D9595" t="s">
        <v>49</v>
      </c>
      <c r="E9595" s="6" t="s">
        <v>21665</v>
      </c>
      <c r="F9595" t="s">
        <v>60</v>
      </c>
      <c r="G9595">
        <v>5</v>
      </c>
      <c r="H9595">
        <v>2</v>
      </c>
      <c r="I9595">
        <v>57</v>
      </c>
      <c r="J9595">
        <v>3</v>
      </c>
      <c r="K9595">
        <v>178.09</v>
      </c>
      <c r="L9595" t="str">
        <f t="shared" si="894"/>
        <v/>
      </c>
      <c r="M9595">
        <v>1</v>
      </c>
      <c r="N9595" t="str">
        <f t="shared" si="895"/>
        <v/>
      </c>
      <c r="O9595">
        <v>0</v>
      </c>
      <c r="P9595" s="11">
        <v>0.4</v>
      </c>
      <c r="Q9595" s="11">
        <v>5.2631578947368397E-2</v>
      </c>
      <c r="R9595" s="12">
        <v>178.09</v>
      </c>
      <c r="S9595" t="s">
        <v>22</v>
      </c>
      <c r="T9595">
        <v>0</v>
      </c>
      <c r="U9595">
        <f t="shared" si="896"/>
        <v>5</v>
      </c>
      <c r="V9595">
        <f t="shared" si="897"/>
        <v>1</v>
      </c>
      <c r="W9595">
        <f t="shared" si="898"/>
        <v>3</v>
      </c>
      <c r="X9595" t="str">
        <f t="shared" si="899"/>
        <v>513</v>
      </c>
      <c r="Y9595" t="str">
        <f>IF(Table1[[#This Row],[RFM_Score]]="555","Champion", IF(AND(J9595&gt;=4,V9595&gt;=4),"Loyal", IF(U9595&lt;=2,"At Risk", IF(W9595&gt;=4,"Potential Loyalist","Others"))))</f>
        <v>Others</v>
      </c>
    </row>
    <row r="9596" spans="1:25">
      <c r="A9596" t="s">
        <v>9793</v>
      </c>
      <c r="B9596">
        <v>44</v>
      </c>
      <c r="C9596" t="s">
        <v>24</v>
      </c>
      <c r="D9596" t="s">
        <v>35</v>
      </c>
      <c r="E9596" s="6" t="s">
        <v>21666</v>
      </c>
      <c r="F9596" t="s">
        <v>26</v>
      </c>
      <c r="G9596">
        <v>1</v>
      </c>
      <c r="H9596">
        <v>0</v>
      </c>
      <c r="I9596">
        <v>39</v>
      </c>
      <c r="J9596">
        <v>3</v>
      </c>
      <c r="K9596">
        <v>178.04</v>
      </c>
      <c r="L9596" t="str">
        <f t="shared" si="894"/>
        <v/>
      </c>
      <c r="M9596">
        <v>1</v>
      </c>
      <c r="N9596" t="str">
        <f t="shared" si="895"/>
        <v/>
      </c>
      <c r="O9596">
        <v>80</v>
      </c>
      <c r="P9596" s="11">
        <v>0</v>
      </c>
      <c r="Q9596" s="11">
        <v>7.69230769230769E-2</v>
      </c>
      <c r="R9596" s="12">
        <v>178.04</v>
      </c>
      <c r="S9596" t="s">
        <v>22</v>
      </c>
      <c r="T9596">
        <v>1</v>
      </c>
      <c r="U9596">
        <f t="shared" si="896"/>
        <v>2</v>
      </c>
      <c r="V9596">
        <f t="shared" si="897"/>
        <v>1</v>
      </c>
      <c r="W9596">
        <f t="shared" si="898"/>
        <v>3</v>
      </c>
      <c r="X9596" t="str">
        <f t="shared" si="899"/>
        <v>213</v>
      </c>
      <c r="Y9596" t="str">
        <f>IF(Table1[[#This Row],[RFM_Score]]="555","Champion", IF(AND(J9596&gt;=4,V9596&gt;=4),"Loyal", IF(U9596&lt;=2,"At Risk", IF(W9596&gt;=4,"Potential Loyalist","Others"))))</f>
        <v>At Risk</v>
      </c>
    </row>
    <row r="9597" spans="1:25">
      <c r="A9597" t="s">
        <v>4925</v>
      </c>
      <c r="B9597">
        <v>37</v>
      </c>
      <c r="C9597" t="s">
        <v>24</v>
      </c>
      <c r="D9597" t="s">
        <v>29</v>
      </c>
      <c r="E9597" s="6" t="s">
        <v>21667</v>
      </c>
      <c r="F9597" t="s">
        <v>62</v>
      </c>
      <c r="G9597">
        <v>1</v>
      </c>
      <c r="H9597">
        <v>0</v>
      </c>
      <c r="I9597">
        <v>52</v>
      </c>
      <c r="J9597">
        <v>2</v>
      </c>
      <c r="K9597">
        <v>177.89</v>
      </c>
      <c r="L9597" t="str">
        <f t="shared" si="894"/>
        <v/>
      </c>
      <c r="M9597">
        <v>1</v>
      </c>
      <c r="N9597" t="str">
        <f t="shared" si="895"/>
        <v/>
      </c>
      <c r="O9597">
        <v>20</v>
      </c>
      <c r="P9597" s="11">
        <v>0</v>
      </c>
      <c r="Q9597" s="11">
        <v>3.8461538461538401E-2</v>
      </c>
      <c r="R9597" s="12">
        <v>177.89</v>
      </c>
      <c r="S9597" t="s">
        <v>22</v>
      </c>
      <c r="T9597">
        <v>0</v>
      </c>
      <c r="U9597">
        <f t="shared" si="896"/>
        <v>5</v>
      </c>
      <c r="V9597">
        <f t="shared" si="897"/>
        <v>1</v>
      </c>
      <c r="W9597">
        <f t="shared" si="898"/>
        <v>3</v>
      </c>
      <c r="X9597" t="str">
        <f t="shared" si="899"/>
        <v>513</v>
      </c>
      <c r="Y9597" t="str">
        <f>IF(Table1[[#This Row],[RFM_Score]]="555","Champion", IF(AND(J9597&gt;=4,V9597&gt;=4),"Loyal", IF(U9597&lt;=2,"At Risk", IF(W9597&gt;=4,"Potential Loyalist","Others"))))</f>
        <v>Others</v>
      </c>
    </row>
    <row r="9598" spans="1:25">
      <c r="A9598" t="s">
        <v>2698</v>
      </c>
      <c r="B9598">
        <v>24</v>
      </c>
      <c r="C9598" t="s">
        <v>24</v>
      </c>
      <c r="D9598" t="s">
        <v>25</v>
      </c>
      <c r="E9598" s="6" t="s">
        <v>21668</v>
      </c>
      <c r="F9598" t="s">
        <v>37</v>
      </c>
      <c r="G9598">
        <v>3</v>
      </c>
      <c r="H9598">
        <v>0</v>
      </c>
      <c r="I9598">
        <v>44</v>
      </c>
      <c r="J9598">
        <v>2</v>
      </c>
      <c r="K9598">
        <v>177.86</v>
      </c>
      <c r="L9598" t="str">
        <f t="shared" si="894"/>
        <v/>
      </c>
      <c r="M9598">
        <v>1</v>
      </c>
      <c r="N9598" t="str">
        <f t="shared" si="895"/>
        <v/>
      </c>
      <c r="O9598">
        <v>11</v>
      </c>
      <c r="P9598" s="11">
        <v>0</v>
      </c>
      <c r="Q9598" s="11">
        <v>4.54545454545454E-2</v>
      </c>
      <c r="R9598" s="12">
        <v>177.86</v>
      </c>
      <c r="S9598" t="s">
        <v>22</v>
      </c>
      <c r="T9598">
        <v>0</v>
      </c>
      <c r="U9598">
        <f t="shared" si="896"/>
        <v>5</v>
      </c>
      <c r="V9598">
        <f t="shared" si="897"/>
        <v>1</v>
      </c>
      <c r="W9598">
        <f t="shared" si="898"/>
        <v>3</v>
      </c>
      <c r="X9598" t="str">
        <f t="shared" si="899"/>
        <v>513</v>
      </c>
      <c r="Y9598" t="str">
        <f>IF(Table1[[#This Row],[RFM_Score]]="555","Champion", IF(AND(J9598&gt;=4,V9598&gt;=4),"Loyal", IF(U9598&lt;=2,"At Risk", IF(W9598&gt;=4,"Potential Loyalist","Others"))))</f>
        <v>Others</v>
      </c>
    </row>
    <row r="9599" spans="1:25">
      <c r="A9599" t="s">
        <v>11112</v>
      </c>
      <c r="B9599">
        <v>37</v>
      </c>
      <c r="C9599" t="s">
        <v>24</v>
      </c>
      <c r="D9599" t="s">
        <v>25</v>
      </c>
      <c r="E9599" s="6" t="s">
        <v>21669</v>
      </c>
      <c r="F9599" t="s">
        <v>26</v>
      </c>
      <c r="G9599">
        <v>2</v>
      </c>
      <c r="H9599">
        <v>2</v>
      </c>
      <c r="I9599">
        <v>38</v>
      </c>
      <c r="J9599">
        <v>1</v>
      </c>
      <c r="K9599">
        <v>177.75</v>
      </c>
      <c r="L9599" t="str">
        <f t="shared" si="894"/>
        <v/>
      </c>
      <c r="M9599">
        <v>1</v>
      </c>
      <c r="N9599" t="str">
        <f t="shared" si="895"/>
        <v/>
      </c>
      <c r="O9599">
        <v>45</v>
      </c>
      <c r="P9599" s="11">
        <v>1</v>
      </c>
      <c r="Q9599" s="11">
        <v>2.6315789473684199E-2</v>
      </c>
      <c r="R9599" s="12">
        <v>177.75</v>
      </c>
      <c r="S9599" t="s">
        <v>22</v>
      </c>
      <c r="T9599">
        <v>0</v>
      </c>
      <c r="U9599">
        <f t="shared" si="896"/>
        <v>3</v>
      </c>
      <c r="V9599">
        <f t="shared" si="897"/>
        <v>1</v>
      </c>
      <c r="W9599">
        <f t="shared" si="898"/>
        <v>3</v>
      </c>
      <c r="X9599" t="str">
        <f t="shared" si="899"/>
        <v>313</v>
      </c>
      <c r="Y9599" t="str">
        <f>IF(Table1[[#This Row],[RFM_Score]]="555","Champion", IF(AND(J9599&gt;=4,V9599&gt;=4),"Loyal", IF(U9599&lt;=2,"At Risk", IF(W9599&gt;=4,"Potential Loyalist","Others"))))</f>
        <v>Others</v>
      </c>
    </row>
    <row r="9600" spans="1:25">
      <c r="A9600" t="s">
        <v>9249</v>
      </c>
      <c r="B9600">
        <v>49</v>
      </c>
      <c r="C9600" t="s">
        <v>19</v>
      </c>
      <c r="D9600" t="s">
        <v>25</v>
      </c>
      <c r="E9600" s="6" t="s">
        <v>21670</v>
      </c>
      <c r="F9600" t="s">
        <v>62</v>
      </c>
      <c r="G9600">
        <v>2</v>
      </c>
      <c r="H9600">
        <v>1</v>
      </c>
      <c r="I9600">
        <v>53</v>
      </c>
      <c r="J9600">
        <v>1</v>
      </c>
      <c r="K9600">
        <v>177.52</v>
      </c>
      <c r="L9600" t="str">
        <f t="shared" si="894"/>
        <v/>
      </c>
      <c r="M9600">
        <v>1</v>
      </c>
      <c r="N9600" t="str">
        <f t="shared" si="895"/>
        <v/>
      </c>
      <c r="O9600">
        <v>14</v>
      </c>
      <c r="P9600" s="11">
        <v>0.5</v>
      </c>
      <c r="Q9600" s="11">
        <v>1.8867924528301799E-2</v>
      </c>
      <c r="R9600" s="12">
        <v>177.52</v>
      </c>
      <c r="S9600" t="s">
        <v>22</v>
      </c>
      <c r="T9600">
        <v>0</v>
      </c>
      <c r="U9600">
        <f t="shared" si="896"/>
        <v>5</v>
      </c>
      <c r="V9600">
        <f t="shared" si="897"/>
        <v>1</v>
      </c>
      <c r="W9600">
        <f t="shared" si="898"/>
        <v>3</v>
      </c>
      <c r="X9600" t="str">
        <f t="shared" si="899"/>
        <v>513</v>
      </c>
      <c r="Y9600" t="str">
        <f>IF(Table1[[#This Row],[RFM_Score]]="555","Champion", IF(AND(J9600&gt;=4,V9600&gt;=4),"Loyal", IF(U9600&lt;=2,"At Risk", IF(W9600&gt;=4,"Potential Loyalist","Others"))))</f>
        <v>Others</v>
      </c>
    </row>
    <row r="9601" spans="1:25">
      <c r="A9601" t="s">
        <v>8293</v>
      </c>
      <c r="B9601">
        <v>48</v>
      </c>
      <c r="C9601" t="s">
        <v>24</v>
      </c>
      <c r="D9601" t="s">
        <v>25</v>
      </c>
      <c r="E9601" s="6" t="s">
        <v>21671</v>
      </c>
      <c r="F9601" t="s">
        <v>21</v>
      </c>
      <c r="G9601">
        <v>2</v>
      </c>
      <c r="H9601">
        <v>1</v>
      </c>
      <c r="I9601">
        <v>55</v>
      </c>
      <c r="J9601">
        <v>4</v>
      </c>
      <c r="K9601">
        <v>177.51</v>
      </c>
      <c r="L9601" t="str">
        <f t="shared" si="894"/>
        <v/>
      </c>
      <c r="M9601">
        <v>1</v>
      </c>
      <c r="N9601" t="str">
        <f t="shared" si="895"/>
        <v/>
      </c>
      <c r="O9601">
        <v>22</v>
      </c>
      <c r="P9601" s="11">
        <v>0.5</v>
      </c>
      <c r="Q9601" s="11">
        <v>7.2727272727272696E-2</v>
      </c>
      <c r="R9601" s="12">
        <v>177.51</v>
      </c>
      <c r="S9601" t="s">
        <v>22</v>
      </c>
      <c r="T9601">
        <v>0</v>
      </c>
      <c r="U9601">
        <f t="shared" si="896"/>
        <v>4</v>
      </c>
      <c r="V9601">
        <f t="shared" si="897"/>
        <v>1</v>
      </c>
      <c r="W9601">
        <f t="shared" si="898"/>
        <v>3</v>
      </c>
      <c r="X9601" t="str">
        <f t="shared" si="899"/>
        <v>413</v>
      </c>
      <c r="Y9601" t="str">
        <f>IF(Table1[[#This Row],[RFM_Score]]="555","Champion", IF(AND(J9601&gt;=4,V9601&gt;=4),"Loyal", IF(U9601&lt;=2,"At Risk", IF(W9601&gt;=4,"Potential Loyalist","Others"))))</f>
        <v>Others</v>
      </c>
    </row>
    <row r="9602" spans="1:25">
      <c r="A9602" t="s">
        <v>5470</v>
      </c>
      <c r="B9602">
        <v>30</v>
      </c>
      <c r="C9602" t="s">
        <v>19</v>
      </c>
      <c r="D9602" t="s">
        <v>41</v>
      </c>
      <c r="E9602" s="6" t="s">
        <v>21672</v>
      </c>
      <c r="F9602" t="s">
        <v>60</v>
      </c>
      <c r="G9602">
        <v>3</v>
      </c>
      <c r="H9602">
        <v>0</v>
      </c>
      <c r="I9602">
        <v>50</v>
      </c>
      <c r="J9602">
        <v>1</v>
      </c>
      <c r="K9602">
        <v>177.47</v>
      </c>
      <c r="L9602" t="str">
        <f t="shared" ref="L9602:L9665" si="900">IF(OR(K9602&lt;$AC$10, K9602&gt;$AC$11), "OUTLIER", "")</f>
        <v/>
      </c>
      <c r="M9602">
        <v>1</v>
      </c>
      <c r="N9602" t="str">
        <f t="shared" ref="N9602:N9665" si="901">IF(OR(M9602&lt;$AC$16, M9602&gt;$AC$17), "OUTLIER", "")</f>
        <v/>
      </c>
      <c r="O9602">
        <v>105</v>
      </c>
      <c r="P9602" s="11">
        <v>0</v>
      </c>
      <c r="Q9602" s="11">
        <v>0.02</v>
      </c>
      <c r="R9602" s="12">
        <v>177.47</v>
      </c>
      <c r="S9602" t="s">
        <v>22</v>
      </c>
      <c r="T9602">
        <v>1</v>
      </c>
      <c r="U9602">
        <f t="shared" ref="U9602:U9665" si="902">IF(O9602&lt;=20,5,IF(O9602&lt;=40,4,IF(O9602&lt;=70,3,IF(O9602&lt;=100,2,1))))</f>
        <v>1</v>
      </c>
      <c r="V9602">
        <f t="shared" ref="V9602:V9665" si="903">IF(M9602&gt;=11,5,IF(M9602&gt;=9,4,IF(M9602&gt;=7,3,IF(M9602&gt;=5,2,1))))</f>
        <v>1</v>
      </c>
      <c r="W9602">
        <f t="shared" ref="W9602:W9665" si="904">IF(K9602&gt;=500,5,IF(K9602&gt;=300,4,IF(K9602&gt;=150,3,IF(K9602&gt;=50,2,1))))</f>
        <v>3</v>
      </c>
      <c r="X9602" t="str">
        <f t="shared" ref="X9602:X9665" si="905">U9602 &amp; V9602 &amp; W9602</f>
        <v>113</v>
      </c>
      <c r="Y9602" t="str">
        <f>IF(Table1[[#This Row],[RFM_Score]]="555","Champion", IF(AND(J9602&gt;=4,V9602&gt;=4),"Loyal", IF(U9602&lt;=2,"At Risk", IF(W9602&gt;=4,"Potential Loyalist","Others"))))</f>
        <v>At Risk</v>
      </c>
    </row>
    <row r="9603" spans="1:25">
      <c r="A9603" t="s">
        <v>4094</v>
      </c>
      <c r="B9603">
        <v>40</v>
      </c>
      <c r="C9603" t="s">
        <v>24</v>
      </c>
      <c r="D9603" t="s">
        <v>49</v>
      </c>
      <c r="E9603" s="6" t="s">
        <v>21673</v>
      </c>
      <c r="F9603" t="s">
        <v>26</v>
      </c>
      <c r="G9603">
        <v>2</v>
      </c>
      <c r="H9603">
        <v>0</v>
      </c>
      <c r="I9603">
        <v>69</v>
      </c>
      <c r="J9603">
        <v>1</v>
      </c>
      <c r="K9603">
        <v>177.26</v>
      </c>
      <c r="L9603" t="str">
        <f t="shared" si="900"/>
        <v/>
      </c>
      <c r="M9603">
        <v>1</v>
      </c>
      <c r="N9603" t="str">
        <f t="shared" si="901"/>
        <v/>
      </c>
      <c r="O9603">
        <v>59</v>
      </c>
      <c r="P9603" s="11">
        <v>0</v>
      </c>
      <c r="Q9603" s="11">
        <v>1.4492753623188401E-2</v>
      </c>
      <c r="R9603" s="12">
        <v>177.26</v>
      </c>
      <c r="S9603" t="s">
        <v>22</v>
      </c>
      <c r="T9603">
        <v>0</v>
      </c>
      <c r="U9603">
        <f t="shared" si="902"/>
        <v>3</v>
      </c>
      <c r="V9603">
        <f t="shared" si="903"/>
        <v>1</v>
      </c>
      <c r="W9603">
        <f t="shared" si="904"/>
        <v>3</v>
      </c>
      <c r="X9603" t="str">
        <f t="shared" si="905"/>
        <v>313</v>
      </c>
      <c r="Y9603" t="str">
        <f>IF(Table1[[#This Row],[RFM_Score]]="555","Champion", IF(AND(J9603&gt;=4,V9603&gt;=4),"Loyal", IF(U9603&lt;=2,"At Risk", IF(W9603&gt;=4,"Potential Loyalist","Others"))))</f>
        <v>Others</v>
      </c>
    </row>
    <row r="9604" spans="1:25">
      <c r="A9604" t="s">
        <v>4451</v>
      </c>
      <c r="B9604">
        <v>37</v>
      </c>
      <c r="C9604" t="s">
        <v>19</v>
      </c>
      <c r="D9604" t="s">
        <v>35</v>
      </c>
      <c r="E9604" s="6" t="s">
        <v>21674</v>
      </c>
      <c r="F9604" t="s">
        <v>26</v>
      </c>
      <c r="G9604">
        <v>2</v>
      </c>
      <c r="H9604">
        <v>0</v>
      </c>
      <c r="I9604">
        <v>55</v>
      </c>
      <c r="J9604">
        <v>4</v>
      </c>
      <c r="K9604">
        <v>177.13</v>
      </c>
      <c r="L9604" t="str">
        <f t="shared" si="900"/>
        <v/>
      </c>
      <c r="M9604">
        <v>1</v>
      </c>
      <c r="N9604" t="str">
        <f t="shared" si="901"/>
        <v/>
      </c>
      <c r="O9604">
        <v>4</v>
      </c>
      <c r="P9604" s="11">
        <v>0</v>
      </c>
      <c r="Q9604" s="11">
        <v>7.2727272727272696E-2</v>
      </c>
      <c r="R9604" s="12">
        <v>177.13</v>
      </c>
      <c r="S9604" t="s">
        <v>22</v>
      </c>
      <c r="T9604">
        <v>0</v>
      </c>
      <c r="U9604">
        <f t="shared" si="902"/>
        <v>5</v>
      </c>
      <c r="V9604">
        <f t="shared" si="903"/>
        <v>1</v>
      </c>
      <c r="W9604">
        <f t="shared" si="904"/>
        <v>3</v>
      </c>
      <c r="X9604" t="str">
        <f t="shared" si="905"/>
        <v>513</v>
      </c>
      <c r="Y9604" t="str">
        <f>IF(Table1[[#This Row],[RFM_Score]]="555","Champion", IF(AND(J9604&gt;=4,V9604&gt;=4),"Loyal", IF(U9604&lt;=2,"At Risk", IF(W9604&gt;=4,"Potential Loyalist","Others"))))</f>
        <v>Others</v>
      </c>
    </row>
    <row r="9605" spans="1:25">
      <c r="A9605" t="s">
        <v>6678</v>
      </c>
      <c r="B9605">
        <v>56</v>
      </c>
      <c r="C9605" t="s">
        <v>24</v>
      </c>
      <c r="D9605" t="s">
        <v>25</v>
      </c>
      <c r="E9605" s="6" t="s">
        <v>21675</v>
      </c>
      <c r="F9605" t="s">
        <v>21</v>
      </c>
      <c r="G9605">
        <v>7</v>
      </c>
      <c r="H9605">
        <v>1</v>
      </c>
      <c r="I9605">
        <v>57</v>
      </c>
      <c r="J9605">
        <v>2</v>
      </c>
      <c r="K9605">
        <v>176.83</v>
      </c>
      <c r="L9605" t="str">
        <f t="shared" si="900"/>
        <v/>
      </c>
      <c r="M9605">
        <v>1</v>
      </c>
      <c r="N9605" t="str">
        <f t="shared" si="901"/>
        <v/>
      </c>
      <c r="O9605">
        <v>98</v>
      </c>
      <c r="P9605" s="11">
        <v>0.14285714285714199</v>
      </c>
      <c r="Q9605" s="11">
        <v>3.5087719298245598E-2</v>
      </c>
      <c r="R9605" s="12">
        <v>176.83</v>
      </c>
      <c r="S9605" t="s">
        <v>22</v>
      </c>
      <c r="T9605">
        <v>1</v>
      </c>
      <c r="U9605">
        <f t="shared" si="902"/>
        <v>2</v>
      </c>
      <c r="V9605">
        <f t="shared" si="903"/>
        <v>1</v>
      </c>
      <c r="W9605">
        <f t="shared" si="904"/>
        <v>3</v>
      </c>
      <c r="X9605" t="str">
        <f t="shared" si="905"/>
        <v>213</v>
      </c>
      <c r="Y9605" t="str">
        <f>IF(Table1[[#This Row],[RFM_Score]]="555","Champion", IF(AND(J9605&gt;=4,V9605&gt;=4),"Loyal", IF(U9605&lt;=2,"At Risk", IF(W9605&gt;=4,"Potential Loyalist","Others"))))</f>
        <v>At Risk</v>
      </c>
    </row>
    <row r="9606" spans="1:25">
      <c r="A9606" t="s">
        <v>3351</v>
      </c>
      <c r="B9606">
        <v>30</v>
      </c>
      <c r="C9606" t="s">
        <v>24</v>
      </c>
      <c r="D9606" t="s">
        <v>29</v>
      </c>
      <c r="E9606" s="6" t="s">
        <v>21676</v>
      </c>
      <c r="F9606" t="s">
        <v>21</v>
      </c>
      <c r="G9606">
        <v>4</v>
      </c>
      <c r="H9606">
        <v>2</v>
      </c>
      <c r="I9606">
        <v>45</v>
      </c>
      <c r="J9606">
        <v>4</v>
      </c>
      <c r="K9606">
        <v>176.79</v>
      </c>
      <c r="L9606" t="str">
        <f t="shared" si="900"/>
        <v/>
      </c>
      <c r="M9606">
        <v>1</v>
      </c>
      <c r="N9606" t="str">
        <f t="shared" si="901"/>
        <v/>
      </c>
      <c r="O9606">
        <v>64</v>
      </c>
      <c r="P9606" s="11">
        <v>0.5</v>
      </c>
      <c r="Q9606" s="11">
        <v>8.8888888888888795E-2</v>
      </c>
      <c r="R9606" s="12">
        <v>176.79</v>
      </c>
      <c r="S9606" t="s">
        <v>22</v>
      </c>
      <c r="T9606">
        <v>1</v>
      </c>
      <c r="U9606">
        <f t="shared" si="902"/>
        <v>3</v>
      </c>
      <c r="V9606">
        <f t="shared" si="903"/>
        <v>1</v>
      </c>
      <c r="W9606">
        <f t="shared" si="904"/>
        <v>3</v>
      </c>
      <c r="X9606" t="str">
        <f t="shared" si="905"/>
        <v>313</v>
      </c>
      <c r="Y9606" t="str">
        <f>IF(Table1[[#This Row],[RFM_Score]]="555","Champion", IF(AND(J9606&gt;=4,V9606&gt;=4),"Loyal", IF(U9606&lt;=2,"At Risk", IF(W9606&gt;=4,"Potential Loyalist","Others"))))</f>
        <v>Others</v>
      </c>
    </row>
    <row r="9607" spans="1:25">
      <c r="A9607" t="s">
        <v>8941</v>
      </c>
      <c r="B9607">
        <v>29</v>
      </c>
      <c r="C9607" t="s">
        <v>24</v>
      </c>
      <c r="D9607" t="s">
        <v>25</v>
      </c>
      <c r="E9607" s="6" t="s">
        <v>21677</v>
      </c>
      <c r="F9607" t="s">
        <v>37</v>
      </c>
      <c r="G9607">
        <v>4</v>
      </c>
      <c r="H9607">
        <v>1</v>
      </c>
      <c r="I9607">
        <v>56</v>
      </c>
      <c r="J9607">
        <v>3</v>
      </c>
      <c r="K9607">
        <v>176.76</v>
      </c>
      <c r="L9607" t="str">
        <f t="shared" si="900"/>
        <v/>
      </c>
      <c r="M9607">
        <v>1</v>
      </c>
      <c r="N9607" t="str">
        <f t="shared" si="901"/>
        <v/>
      </c>
      <c r="O9607">
        <v>7</v>
      </c>
      <c r="P9607" s="11">
        <v>0.25</v>
      </c>
      <c r="Q9607" s="11">
        <v>5.3571428571428499E-2</v>
      </c>
      <c r="R9607" s="12">
        <v>176.76</v>
      </c>
      <c r="S9607" t="s">
        <v>22</v>
      </c>
      <c r="T9607">
        <v>0</v>
      </c>
      <c r="U9607">
        <f t="shared" si="902"/>
        <v>5</v>
      </c>
      <c r="V9607">
        <f t="shared" si="903"/>
        <v>1</v>
      </c>
      <c r="W9607">
        <f t="shared" si="904"/>
        <v>3</v>
      </c>
      <c r="X9607" t="str">
        <f t="shared" si="905"/>
        <v>513</v>
      </c>
      <c r="Y9607" t="str">
        <f>IF(Table1[[#This Row],[RFM_Score]]="555","Champion", IF(AND(J9607&gt;=4,V9607&gt;=4),"Loyal", IF(U9607&lt;=2,"At Risk", IF(W9607&gt;=4,"Potential Loyalist","Others"))))</f>
        <v>Others</v>
      </c>
    </row>
    <row r="9608" spans="1:25">
      <c r="A9608" t="s">
        <v>4690</v>
      </c>
      <c r="B9608">
        <v>42</v>
      </c>
      <c r="C9608" t="s">
        <v>24</v>
      </c>
      <c r="D9608" t="s">
        <v>29</v>
      </c>
      <c r="E9608" s="6" t="s">
        <v>21678</v>
      </c>
      <c r="F9608" t="s">
        <v>37</v>
      </c>
      <c r="G9608">
        <v>4</v>
      </c>
      <c r="H9608">
        <v>1</v>
      </c>
      <c r="I9608">
        <v>39</v>
      </c>
      <c r="J9608">
        <v>1</v>
      </c>
      <c r="K9608">
        <v>176.64</v>
      </c>
      <c r="L9608" t="str">
        <f t="shared" si="900"/>
        <v/>
      </c>
      <c r="M9608">
        <v>1</v>
      </c>
      <c r="N9608" t="str">
        <f t="shared" si="901"/>
        <v/>
      </c>
      <c r="O9608">
        <v>19</v>
      </c>
      <c r="P9608" s="11">
        <v>0.25</v>
      </c>
      <c r="Q9608" s="11">
        <v>2.5641025641025599E-2</v>
      </c>
      <c r="R9608" s="12">
        <v>176.64</v>
      </c>
      <c r="S9608" t="s">
        <v>22</v>
      </c>
      <c r="T9608">
        <v>1</v>
      </c>
      <c r="U9608">
        <f t="shared" si="902"/>
        <v>5</v>
      </c>
      <c r="V9608">
        <f t="shared" si="903"/>
        <v>1</v>
      </c>
      <c r="W9608">
        <f t="shared" si="904"/>
        <v>3</v>
      </c>
      <c r="X9608" t="str">
        <f t="shared" si="905"/>
        <v>513</v>
      </c>
      <c r="Y9608" t="str">
        <f>IF(Table1[[#This Row],[RFM_Score]]="555","Champion", IF(AND(J9608&gt;=4,V9608&gt;=4),"Loyal", IF(U9608&lt;=2,"At Risk", IF(W9608&gt;=4,"Potential Loyalist","Others"))))</f>
        <v>Others</v>
      </c>
    </row>
    <row r="9609" spans="1:25">
      <c r="A9609" t="s">
        <v>917</v>
      </c>
      <c r="B9609">
        <v>65</v>
      </c>
      <c r="C9609" t="s">
        <v>24</v>
      </c>
      <c r="D9609" t="s">
        <v>25</v>
      </c>
      <c r="E9609" s="6" t="s">
        <v>21679</v>
      </c>
      <c r="F9609" t="s">
        <v>60</v>
      </c>
      <c r="G9609">
        <v>3</v>
      </c>
      <c r="H9609">
        <v>1</v>
      </c>
      <c r="I9609">
        <v>44</v>
      </c>
      <c r="J9609">
        <v>1</v>
      </c>
      <c r="K9609">
        <v>176.45</v>
      </c>
      <c r="L9609" t="str">
        <f t="shared" si="900"/>
        <v/>
      </c>
      <c r="M9609">
        <v>1</v>
      </c>
      <c r="N9609" t="str">
        <f t="shared" si="901"/>
        <v/>
      </c>
      <c r="O9609">
        <v>8</v>
      </c>
      <c r="P9609" s="11">
        <v>0.33333333333333298</v>
      </c>
      <c r="Q9609" s="11">
        <v>2.27272727272727E-2</v>
      </c>
      <c r="R9609" s="12">
        <v>176.45</v>
      </c>
      <c r="S9609" t="s">
        <v>22</v>
      </c>
      <c r="T9609">
        <v>0</v>
      </c>
      <c r="U9609">
        <f t="shared" si="902"/>
        <v>5</v>
      </c>
      <c r="V9609">
        <f t="shared" si="903"/>
        <v>1</v>
      </c>
      <c r="W9609">
        <f t="shared" si="904"/>
        <v>3</v>
      </c>
      <c r="X9609" t="str">
        <f t="shared" si="905"/>
        <v>513</v>
      </c>
      <c r="Y9609" t="str">
        <f>IF(Table1[[#This Row],[RFM_Score]]="555","Champion", IF(AND(J9609&gt;=4,V9609&gt;=4),"Loyal", IF(U9609&lt;=2,"At Risk", IF(W9609&gt;=4,"Potential Loyalist","Others"))))</f>
        <v>Others</v>
      </c>
    </row>
    <row r="9610" spans="1:25">
      <c r="A9610" t="s">
        <v>242</v>
      </c>
      <c r="B9610">
        <v>23</v>
      </c>
      <c r="C9610" t="s">
        <v>19</v>
      </c>
      <c r="D9610" t="s">
        <v>29</v>
      </c>
      <c r="E9610" s="6" t="s">
        <v>21680</v>
      </c>
      <c r="F9610" t="s">
        <v>30</v>
      </c>
      <c r="G9610">
        <v>3</v>
      </c>
      <c r="H9610">
        <v>1</v>
      </c>
      <c r="I9610">
        <v>55</v>
      </c>
      <c r="J9610">
        <v>3</v>
      </c>
      <c r="K9610">
        <v>176.36</v>
      </c>
      <c r="L9610" t="str">
        <f t="shared" si="900"/>
        <v/>
      </c>
      <c r="M9610">
        <v>1</v>
      </c>
      <c r="N9610" t="str">
        <f t="shared" si="901"/>
        <v/>
      </c>
      <c r="O9610">
        <v>11</v>
      </c>
      <c r="P9610" s="11">
        <v>0.33333333333333298</v>
      </c>
      <c r="Q9610" s="11">
        <v>5.4545454545454501E-2</v>
      </c>
      <c r="R9610" s="12">
        <v>176.36</v>
      </c>
      <c r="S9610" t="s">
        <v>22</v>
      </c>
      <c r="T9610">
        <v>0</v>
      </c>
      <c r="U9610">
        <f t="shared" si="902"/>
        <v>5</v>
      </c>
      <c r="V9610">
        <f t="shared" si="903"/>
        <v>1</v>
      </c>
      <c r="W9610">
        <f t="shared" si="904"/>
        <v>3</v>
      </c>
      <c r="X9610" t="str">
        <f t="shared" si="905"/>
        <v>513</v>
      </c>
      <c r="Y9610" t="str">
        <f>IF(Table1[[#This Row],[RFM_Score]]="555","Champion", IF(AND(J9610&gt;=4,V9610&gt;=4),"Loyal", IF(U9610&lt;=2,"At Risk", IF(W9610&gt;=4,"Potential Loyalist","Others"))))</f>
        <v>Others</v>
      </c>
    </row>
    <row r="9611" spans="1:25">
      <c r="A9611" t="s">
        <v>193</v>
      </c>
      <c r="B9611">
        <v>57</v>
      </c>
      <c r="C9611" t="s">
        <v>19</v>
      </c>
      <c r="D9611" t="s">
        <v>46</v>
      </c>
      <c r="E9611" s="6" t="s">
        <v>21681</v>
      </c>
      <c r="F9611" t="s">
        <v>21</v>
      </c>
      <c r="G9611">
        <v>3</v>
      </c>
      <c r="H9611">
        <v>2</v>
      </c>
      <c r="I9611">
        <v>49</v>
      </c>
      <c r="J9611">
        <v>0</v>
      </c>
      <c r="K9611">
        <v>176.24</v>
      </c>
      <c r="L9611" t="str">
        <f t="shared" si="900"/>
        <v/>
      </c>
      <c r="M9611">
        <v>1</v>
      </c>
      <c r="N9611" t="str">
        <f t="shared" si="901"/>
        <v/>
      </c>
      <c r="O9611">
        <v>42</v>
      </c>
      <c r="P9611" s="11">
        <v>0.66666666666666596</v>
      </c>
      <c r="Q9611" s="11">
        <v>0</v>
      </c>
      <c r="R9611" s="12">
        <v>176.24</v>
      </c>
      <c r="S9611" t="s">
        <v>22</v>
      </c>
      <c r="T9611">
        <v>1</v>
      </c>
      <c r="U9611">
        <f t="shared" si="902"/>
        <v>3</v>
      </c>
      <c r="V9611">
        <f t="shared" si="903"/>
        <v>1</v>
      </c>
      <c r="W9611">
        <f t="shared" si="904"/>
        <v>3</v>
      </c>
      <c r="X9611" t="str">
        <f t="shared" si="905"/>
        <v>313</v>
      </c>
      <c r="Y9611" t="str">
        <f>IF(Table1[[#This Row],[RFM_Score]]="555","Champion", IF(AND(J9611&gt;=4,V9611&gt;=4),"Loyal", IF(U9611&lt;=2,"At Risk", IF(W9611&gt;=4,"Potential Loyalist","Others"))))</f>
        <v>Others</v>
      </c>
    </row>
    <row r="9612" spans="1:25">
      <c r="A9612" t="s">
        <v>2118</v>
      </c>
      <c r="B9612">
        <v>42</v>
      </c>
      <c r="C9612" t="s">
        <v>24</v>
      </c>
      <c r="D9612" t="s">
        <v>29</v>
      </c>
      <c r="E9612" s="6" t="s">
        <v>21682</v>
      </c>
      <c r="F9612" t="s">
        <v>62</v>
      </c>
      <c r="G9612">
        <v>3</v>
      </c>
      <c r="H9612">
        <v>2</v>
      </c>
      <c r="I9612">
        <v>52</v>
      </c>
      <c r="J9612">
        <v>1</v>
      </c>
      <c r="K9612">
        <v>176.24</v>
      </c>
      <c r="L9612" t="str">
        <f t="shared" si="900"/>
        <v/>
      </c>
      <c r="M9612">
        <v>1</v>
      </c>
      <c r="N9612" t="str">
        <f t="shared" si="901"/>
        <v/>
      </c>
      <c r="O9612">
        <v>41</v>
      </c>
      <c r="P9612" s="11">
        <v>0.66666666666666596</v>
      </c>
      <c r="Q9612" s="11">
        <v>1.9230769230769201E-2</v>
      </c>
      <c r="R9612" s="12">
        <v>176.24</v>
      </c>
      <c r="S9612" t="s">
        <v>22</v>
      </c>
      <c r="T9612">
        <v>0</v>
      </c>
      <c r="U9612">
        <f t="shared" si="902"/>
        <v>3</v>
      </c>
      <c r="V9612">
        <f t="shared" si="903"/>
        <v>1</v>
      </c>
      <c r="W9612">
        <f t="shared" si="904"/>
        <v>3</v>
      </c>
      <c r="X9612" t="str">
        <f t="shared" si="905"/>
        <v>313</v>
      </c>
      <c r="Y9612" t="str">
        <f>IF(Table1[[#This Row],[RFM_Score]]="555","Champion", IF(AND(J9612&gt;=4,V9612&gt;=4),"Loyal", IF(U9612&lt;=2,"At Risk", IF(W9612&gt;=4,"Potential Loyalist","Others"))))</f>
        <v>Others</v>
      </c>
    </row>
    <row r="9613" spans="1:25">
      <c r="A9613" t="s">
        <v>427</v>
      </c>
      <c r="B9613">
        <v>24</v>
      </c>
      <c r="C9613" t="s">
        <v>24</v>
      </c>
      <c r="D9613" t="s">
        <v>29</v>
      </c>
      <c r="E9613" s="6" t="s">
        <v>21683</v>
      </c>
      <c r="F9613" t="s">
        <v>60</v>
      </c>
      <c r="G9613">
        <v>3</v>
      </c>
      <c r="H9613">
        <v>1</v>
      </c>
      <c r="I9613">
        <v>54</v>
      </c>
      <c r="J9613">
        <v>1</v>
      </c>
      <c r="K9613">
        <v>176.14</v>
      </c>
      <c r="L9613" t="str">
        <f t="shared" si="900"/>
        <v/>
      </c>
      <c r="M9613">
        <v>1</v>
      </c>
      <c r="N9613" t="str">
        <f t="shared" si="901"/>
        <v/>
      </c>
      <c r="O9613">
        <v>49</v>
      </c>
      <c r="P9613" s="11">
        <v>0.33333333333333298</v>
      </c>
      <c r="Q9613" s="11">
        <v>1.85185185185185E-2</v>
      </c>
      <c r="R9613" s="12">
        <v>176.14</v>
      </c>
      <c r="S9613" t="s">
        <v>22</v>
      </c>
      <c r="T9613">
        <v>0</v>
      </c>
      <c r="U9613">
        <f t="shared" si="902"/>
        <v>3</v>
      </c>
      <c r="V9613">
        <f t="shared" si="903"/>
        <v>1</v>
      </c>
      <c r="W9613">
        <f t="shared" si="904"/>
        <v>3</v>
      </c>
      <c r="X9613" t="str">
        <f t="shared" si="905"/>
        <v>313</v>
      </c>
      <c r="Y9613" t="str">
        <f>IF(Table1[[#This Row],[RFM_Score]]="555","Champion", IF(AND(J9613&gt;=4,V9613&gt;=4),"Loyal", IF(U9613&lt;=2,"At Risk", IF(W9613&gt;=4,"Potential Loyalist","Others"))))</f>
        <v>Others</v>
      </c>
    </row>
    <row r="9614" spans="1:25">
      <c r="A9614" t="s">
        <v>2447</v>
      </c>
      <c r="B9614">
        <v>44</v>
      </c>
      <c r="C9614" t="s">
        <v>19</v>
      </c>
      <c r="D9614" t="s">
        <v>25</v>
      </c>
      <c r="E9614" s="6" t="s">
        <v>21684</v>
      </c>
      <c r="F9614" t="s">
        <v>26</v>
      </c>
      <c r="G9614">
        <v>3</v>
      </c>
      <c r="H9614">
        <v>2</v>
      </c>
      <c r="I9614">
        <v>46</v>
      </c>
      <c r="J9614">
        <v>1</v>
      </c>
      <c r="K9614">
        <v>175.99</v>
      </c>
      <c r="L9614" t="str">
        <f t="shared" si="900"/>
        <v/>
      </c>
      <c r="M9614">
        <v>1</v>
      </c>
      <c r="N9614" t="str">
        <f t="shared" si="901"/>
        <v/>
      </c>
      <c r="O9614">
        <v>37</v>
      </c>
      <c r="P9614" s="11">
        <v>0.66666666666666596</v>
      </c>
      <c r="Q9614" s="11">
        <v>2.1739130434782601E-2</v>
      </c>
      <c r="R9614" s="12">
        <v>175.99</v>
      </c>
      <c r="S9614" t="s">
        <v>22</v>
      </c>
      <c r="T9614">
        <v>1</v>
      </c>
      <c r="U9614">
        <f t="shared" si="902"/>
        <v>4</v>
      </c>
      <c r="V9614">
        <f t="shared" si="903"/>
        <v>1</v>
      </c>
      <c r="W9614">
        <f t="shared" si="904"/>
        <v>3</v>
      </c>
      <c r="X9614" t="str">
        <f t="shared" si="905"/>
        <v>413</v>
      </c>
      <c r="Y9614" t="str">
        <f>IF(Table1[[#This Row],[RFM_Score]]="555","Champion", IF(AND(J9614&gt;=4,V9614&gt;=4),"Loyal", IF(U9614&lt;=2,"At Risk", IF(W9614&gt;=4,"Potential Loyalist","Others"))))</f>
        <v>Others</v>
      </c>
    </row>
    <row r="9615" spans="1:25">
      <c r="A9615" t="s">
        <v>199</v>
      </c>
      <c r="B9615">
        <v>48</v>
      </c>
      <c r="C9615" t="s">
        <v>24</v>
      </c>
      <c r="D9615" t="s">
        <v>25</v>
      </c>
      <c r="E9615" s="6" t="s">
        <v>21685</v>
      </c>
      <c r="F9615" t="s">
        <v>30</v>
      </c>
      <c r="G9615">
        <v>3</v>
      </c>
      <c r="H9615">
        <v>2</v>
      </c>
      <c r="I9615">
        <v>52</v>
      </c>
      <c r="J9615">
        <v>3</v>
      </c>
      <c r="K9615">
        <v>175.9</v>
      </c>
      <c r="L9615" t="str">
        <f t="shared" si="900"/>
        <v/>
      </c>
      <c r="M9615">
        <v>1</v>
      </c>
      <c r="N9615" t="str">
        <f t="shared" si="901"/>
        <v/>
      </c>
      <c r="O9615">
        <v>7</v>
      </c>
      <c r="P9615" s="11">
        <v>0.66666666666666596</v>
      </c>
      <c r="Q9615" s="11">
        <v>5.7692307692307598E-2</v>
      </c>
      <c r="R9615" s="12">
        <v>175.9</v>
      </c>
      <c r="S9615" t="s">
        <v>22</v>
      </c>
      <c r="T9615">
        <v>0</v>
      </c>
      <c r="U9615">
        <f t="shared" si="902"/>
        <v>5</v>
      </c>
      <c r="V9615">
        <f t="shared" si="903"/>
        <v>1</v>
      </c>
      <c r="W9615">
        <f t="shared" si="904"/>
        <v>3</v>
      </c>
      <c r="X9615" t="str">
        <f t="shared" si="905"/>
        <v>513</v>
      </c>
      <c r="Y9615" t="str">
        <f>IF(Table1[[#This Row],[RFM_Score]]="555","Champion", IF(AND(J9615&gt;=4,V9615&gt;=4),"Loyal", IF(U9615&lt;=2,"At Risk", IF(W9615&gt;=4,"Potential Loyalist","Others"))))</f>
        <v>Others</v>
      </c>
    </row>
    <row r="9616" spans="1:25">
      <c r="A9616" t="s">
        <v>1390</v>
      </c>
      <c r="B9616">
        <v>44</v>
      </c>
      <c r="C9616" t="s">
        <v>19</v>
      </c>
      <c r="D9616" t="s">
        <v>25</v>
      </c>
      <c r="E9616" s="6" t="s">
        <v>21686</v>
      </c>
      <c r="F9616" t="s">
        <v>30</v>
      </c>
      <c r="G9616">
        <v>2</v>
      </c>
      <c r="H9616">
        <v>0</v>
      </c>
      <c r="I9616">
        <v>48</v>
      </c>
      <c r="J9616">
        <v>1</v>
      </c>
      <c r="K9616">
        <v>175.74</v>
      </c>
      <c r="L9616" t="str">
        <f t="shared" si="900"/>
        <v/>
      </c>
      <c r="M9616">
        <v>1</v>
      </c>
      <c r="N9616" t="str">
        <f t="shared" si="901"/>
        <v/>
      </c>
      <c r="O9616">
        <v>48</v>
      </c>
      <c r="P9616" s="11">
        <v>0</v>
      </c>
      <c r="Q9616" s="11">
        <v>2.0833333333333301E-2</v>
      </c>
      <c r="R9616" s="12">
        <v>175.74</v>
      </c>
      <c r="S9616" t="s">
        <v>22</v>
      </c>
      <c r="T9616">
        <v>1</v>
      </c>
      <c r="U9616">
        <f t="shared" si="902"/>
        <v>3</v>
      </c>
      <c r="V9616">
        <f t="shared" si="903"/>
        <v>1</v>
      </c>
      <c r="W9616">
        <f t="shared" si="904"/>
        <v>3</v>
      </c>
      <c r="X9616" t="str">
        <f t="shared" si="905"/>
        <v>313</v>
      </c>
      <c r="Y9616" t="str">
        <f>IF(Table1[[#This Row],[RFM_Score]]="555","Champion", IF(AND(J9616&gt;=4,V9616&gt;=4),"Loyal", IF(U9616&lt;=2,"At Risk", IF(W9616&gt;=4,"Potential Loyalist","Others"))))</f>
        <v>Others</v>
      </c>
    </row>
    <row r="9617" spans="1:25">
      <c r="A9617" t="s">
        <v>3330</v>
      </c>
      <c r="B9617">
        <v>39</v>
      </c>
      <c r="C9617" t="s">
        <v>24</v>
      </c>
      <c r="D9617" t="s">
        <v>25</v>
      </c>
      <c r="E9617" s="6" t="s">
        <v>21687</v>
      </c>
      <c r="F9617" t="s">
        <v>21</v>
      </c>
      <c r="G9617">
        <v>1</v>
      </c>
      <c r="H9617">
        <v>0</v>
      </c>
      <c r="I9617">
        <v>54</v>
      </c>
      <c r="J9617">
        <v>2</v>
      </c>
      <c r="K9617">
        <v>175.69</v>
      </c>
      <c r="L9617" t="str">
        <f t="shared" si="900"/>
        <v/>
      </c>
      <c r="M9617">
        <v>1</v>
      </c>
      <c r="N9617" t="str">
        <f t="shared" si="901"/>
        <v/>
      </c>
      <c r="O9617">
        <v>24</v>
      </c>
      <c r="P9617" s="11">
        <v>0</v>
      </c>
      <c r="Q9617" s="11">
        <v>3.7037037037037E-2</v>
      </c>
      <c r="R9617" s="12">
        <v>175.69</v>
      </c>
      <c r="S9617" t="s">
        <v>22</v>
      </c>
      <c r="T9617">
        <v>0</v>
      </c>
      <c r="U9617">
        <f t="shared" si="902"/>
        <v>4</v>
      </c>
      <c r="V9617">
        <f t="shared" si="903"/>
        <v>1</v>
      </c>
      <c r="W9617">
        <f t="shared" si="904"/>
        <v>3</v>
      </c>
      <c r="X9617" t="str">
        <f t="shared" si="905"/>
        <v>413</v>
      </c>
      <c r="Y9617" t="str">
        <f>IF(Table1[[#This Row],[RFM_Score]]="555","Champion", IF(AND(J9617&gt;=4,V9617&gt;=4),"Loyal", IF(U9617&lt;=2,"At Risk", IF(W9617&gt;=4,"Potential Loyalist","Others"))))</f>
        <v>Others</v>
      </c>
    </row>
    <row r="9618" spans="1:25">
      <c r="A9618" t="s">
        <v>4076</v>
      </c>
      <c r="B9618">
        <v>26</v>
      </c>
      <c r="C9618" t="s">
        <v>19</v>
      </c>
      <c r="D9618" t="s">
        <v>20</v>
      </c>
      <c r="E9618" s="6" t="s">
        <v>21688</v>
      </c>
      <c r="F9618" t="s">
        <v>30</v>
      </c>
      <c r="G9618">
        <v>1</v>
      </c>
      <c r="H9618">
        <v>1</v>
      </c>
      <c r="I9618">
        <v>50</v>
      </c>
      <c r="J9618">
        <v>0</v>
      </c>
      <c r="K9618">
        <v>175.63</v>
      </c>
      <c r="L9618" t="str">
        <f t="shared" si="900"/>
        <v/>
      </c>
      <c r="M9618">
        <v>1</v>
      </c>
      <c r="N9618" t="str">
        <f t="shared" si="901"/>
        <v/>
      </c>
      <c r="O9618">
        <v>12</v>
      </c>
      <c r="P9618" s="11">
        <v>1</v>
      </c>
      <c r="Q9618" s="11">
        <v>0</v>
      </c>
      <c r="R9618" s="12">
        <v>175.63</v>
      </c>
      <c r="S9618" t="s">
        <v>22</v>
      </c>
      <c r="T9618">
        <v>0</v>
      </c>
      <c r="U9618">
        <f t="shared" si="902"/>
        <v>5</v>
      </c>
      <c r="V9618">
        <f t="shared" si="903"/>
        <v>1</v>
      </c>
      <c r="W9618">
        <f t="shared" si="904"/>
        <v>3</v>
      </c>
      <c r="X9618" t="str">
        <f t="shared" si="905"/>
        <v>513</v>
      </c>
      <c r="Y9618" t="str">
        <f>IF(Table1[[#This Row],[RFM_Score]]="555","Champion", IF(AND(J9618&gt;=4,V9618&gt;=4),"Loyal", IF(U9618&lt;=2,"At Risk", IF(W9618&gt;=4,"Potential Loyalist","Others"))))</f>
        <v>Others</v>
      </c>
    </row>
    <row r="9619" spans="1:25">
      <c r="A9619" t="s">
        <v>9752</v>
      </c>
      <c r="B9619">
        <v>34</v>
      </c>
      <c r="C9619" t="s">
        <v>24</v>
      </c>
      <c r="D9619" t="s">
        <v>20</v>
      </c>
      <c r="E9619" s="6" t="s">
        <v>21689</v>
      </c>
      <c r="F9619" t="s">
        <v>60</v>
      </c>
      <c r="G9619">
        <v>2</v>
      </c>
      <c r="H9619">
        <v>0</v>
      </c>
      <c r="I9619">
        <v>49</v>
      </c>
      <c r="J9619">
        <v>1</v>
      </c>
      <c r="K9619">
        <v>175.44</v>
      </c>
      <c r="L9619" t="str">
        <f t="shared" si="900"/>
        <v/>
      </c>
      <c r="M9619">
        <v>1</v>
      </c>
      <c r="N9619" t="str">
        <f t="shared" si="901"/>
        <v/>
      </c>
      <c r="O9619">
        <v>23</v>
      </c>
      <c r="P9619" s="11">
        <v>0</v>
      </c>
      <c r="Q9619" s="11">
        <v>2.04081632653061E-2</v>
      </c>
      <c r="R9619" s="12">
        <v>175.44</v>
      </c>
      <c r="S9619" t="s">
        <v>22</v>
      </c>
      <c r="T9619">
        <v>1</v>
      </c>
      <c r="U9619">
        <f t="shared" si="902"/>
        <v>4</v>
      </c>
      <c r="V9619">
        <f t="shared" si="903"/>
        <v>1</v>
      </c>
      <c r="W9619">
        <f t="shared" si="904"/>
        <v>3</v>
      </c>
      <c r="X9619" t="str">
        <f t="shared" si="905"/>
        <v>413</v>
      </c>
      <c r="Y9619" t="str">
        <f>IF(Table1[[#This Row],[RFM_Score]]="555","Champion", IF(AND(J9619&gt;=4,V9619&gt;=4),"Loyal", IF(U9619&lt;=2,"At Risk", IF(W9619&gt;=4,"Potential Loyalist","Others"))))</f>
        <v>Others</v>
      </c>
    </row>
    <row r="9620" spans="1:25">
      <c r="A9620" t="s">
        <v>1507</v>
      </c>
      <c r="B9620">
        <v>49</v>
      </c>
      <c r="C9620" t="s">
        <v>24</v>
      </c>
      <c r="D9620" t="s">
        <v>25</v>
      </c>
      <c r="E9620" s="6" t="s">
        <v>21690</v>
      </c>
      <c r="F9620" t="s">
        <v>26</v>
      </c>
      <c r="G9620">
        <v>1</v>
      </c>
      <c r="H9620">
        <v>0</v>
      </c>
      <c r="I9620">
        <v>53</v>
      </c>
      <c r="J9620">
        <v>4</v>
      </c>
      <c r="K9620">
        <v>175.35</v>
      </c>
      <c r="L9620" t="str">
        <f t="shared" si="900"/>
        <v/>
      </c>
      <c r="M9620">
        <v>1</v>
      </c>
      <c r="N9620" t="str">
        <f t="shared" si="901"/>
        <v/>
      </c>
      <c r="O9620">
        <v>1</v>
      </c>
      <c r="P9620" s="11">
        <v>0</v>
      </c>
      <c r="Q9620" s="11">
        <v>7.5471698113207503E-2</v>
      </c>
      <c r="R9620" s="12">
        <v>175.35</v>
      </c>
      <c r="S9620" t="s">
        <v>22</v>
      </c>
      <c r="T9620">
        <v>0</v>
      </c>
      <c r="U9620">
        <f t="shared" si="902"/>
        <v>5</v>
      </c>
      <c r="V9620">
        <f t="shared" si="903"/>
        <v>1</v>
      </c>
      <c r="W9620">
        <f t="shared" si="904"/>
        <v>3</v>
      </c>
      <c r="X9620" t="str">
        <f t="shared" si="905"/>
        <v>513</v>
      </c>
      <c r="Y9620" t="str">
        <f>IF(Table1[[#This Row],[RFM_Score]]="555","Champion", IF(AND(J9620&gt;=4,V9620&gt;=4),"Loyal", IF(U9620&lt;=2,"At Risk", IF(W9620&gt;=4,"Potential Loyalist","Others"))))</f>
        <v>Others</v>
      </c>
    </row>
    <row r="9621" spans="1:25">
      <c r="A9621" t="s">
        <v>10841</v>
      </c>
      <c r="B9621">
        <v>46</v>
      </c>
      <c r="C9621" t="s">
        <v>19</v>
      </c>
      <c r="D9621" t="s">
        <v>35</v>
      </c>
      <c r="E9621" s="6" t="s">
        <v>21691</v>
      </c>
      <c r="F9621" t="s">
        <v>30</v>
      </c>
      <c r="G9621">
        <v>2</v>
      </c>
      <c r="H9621">
        <v>0</v>
      </c>
      <c r="I9621">
        <v>44</v>
      </c>
      <c r="J9621">
        <v>2</v>
      </c>
      <c r="K9621">
        <v>174.98</v>
      </c>
      <c r="L9621" t="str">
        <f t="shared" si="900"/>
        <v/>
      </c>
      <c r="M9621">
        <v>1</v>
      </c>
      <c r="N9621" t="str">
        <f t="shared" si="901"/>
        <v/>
      </c>
      <c r="O9621">
        <v>160</v>
      </c>
      <c r="P9621" s="11">
        <v>0</v>
      </c>
      <c r="Q9621" s="11">
        <v>4.54545454545454E-2</v>
      </c>
      <c r="R9621" s="12">
        <v>174.98</v>
      </c>
      <c r="S9621" t="s">
        <v>22</v>
      </c>
      <c r="T9621">
        <v>1</v>
      </c>
      <c r="U9621">
        <f t="shared" si="902"/>
        <v>1</v>
      </c>
      <c r="V9621">
        <f t="shared" si="903"/>
        <v>1</v>
      </c>
      <c r="W9621">
        <f t="shared" si="904"/>
        <v>3</v>
      </c>
      <c r="X9621" t="str">
        <f t="shared" si="905"/>
        <v>113</v>
      </c>
      <c r="Y9621" t="str">
        <f>IF(Table1[[#This Row],[RFM_Score]]="555","Champion", IF(AND(J9621&gt;=4,V9621&gt;=4),"Loyal", IF(U9621&lt;=2,"At Risk", IF(W9621&gt;=4,"Potential Loyalist","Others"))))</f>
        <v>At Risk</v>
      </c>
    </row>
    <row r="9622" spans="1:25">
      <c r="A9622" t="s">
        <v>4869</v>
      </c>
      <c r="B9622">
        <v>42</v>
      </c>
      <c r="C9622" t="s">
        <v>19</v>
      </c>
      <c r="D9622" t="s">
        <v>25</v>
      </c>
      <c r="E9622" s="6" t="s">
        <v>21692</v>
      </c>
      <c r="F9622" t="s">
        <v>60</v>
      </c>
      <c r="G9622">
        <v>3</v>
      </c>
      <c r="H9622">
        <v>0</v>
      </c>
      <c r="I9622">
        <v>53</v>
      </c>
      <c r="J9622">
        <v>3</v>
      </c>
      <c r="K9622">
        <v>174.93</v>
      </c>
      <c r="L9622" t="str">
        <f t="shared" si="900"/>
        <v/>
      </c>
      <c r="M9622">
        <v>1</v>
      </c>
      <c r="N9622" t="str">
        <f t="shared" si="901"/>
        <v/>
      </c>
      <c r="O9622">
        <v>8</v>
      </c>
      <c r="P9622" s="11">
        <v>0</v>
      </c>
      <c r="Q9622" s="11">
        <v>5.6603773584905599E-2</v>
      </c>
      <c r="R9622" s="12">
        <v>174.93</v>
      </c>
      <c r="S9622" t="s">
        <v>22</v>
      </c>
      <c r="T9622">
        <v>0</v>
      </c>
      <c r="U9622">
        <f t="shared" si="902"/>
        <v>5</v>
      </c>
      <c r="V9622">
        <f t="shared" si="903"/>
        <v>1</v>
      </c>
      <c r="W9622">
        <f t="shared" si="904"/>
        <v>3</v>
      </c>
      <c r="X9622" t="str">
        <f t="shared" si="905"/>
        <v>513</v>
      </c>
      <c r="Y9622" t="str">
        <f>IF(Table1[[#This Row],[RFM_Score]]="555","Champion", IF(AND(J9622&gt;=4,V9622&gt;=4),"Loyal", IF(U9622&lt;=2,"At Risk", IF(W9622&gt;=4,"Potential Loyalist","Others"))))</f>
        <v>Others</v>
      </c>
    </row>
    <row r="9623" spans="1:25">
      <c r="A9623" t="s">
        <v>11026</v>
      </c>
      <c r="B9623">
        <v>44</v>
      </c>
      <c r="C9623" t="s">
        <v>19</v>
      </c>
      <c r="D9623" t="s">
        <v>25</v>
      </c>
      <c r="E9623" s="6" t="s">
        <v>21693</v>
      </c>
      <c r="F9623" t="s">
        <v>21</v>
      </c>
      <c r="G9623">
        <v>4</v>
      </c>
      <c r="H9623">
        <v>1</v>
      </c>
      <c r="I9623">
        <v>71</v>
      </c>
      <c r="J9623">
        <v>1</v>
      </c>
      <c r="K9623">
        <v>174.87</v>
      </c>
      <c r="L9623" t="str">
        <f t="shared" si="900"/>
        <v/>
      </c>
      <c r="M9623">
        <v>1</v>
      </c>
      <c r="N9623" t="str">
        <f t="shared" si="901"/>
        <v/>
      </c>
      <c r="O9623">
        <v>19</v>
      </c>
      <c r="P9623" s="11">
        <v>0.25</v>
      </c>
      <c r="Q9623" s="11">
        <v>1.4084507042253501E-2</v>
      </c>
      <c r="R9623" s="12">
        <v>174.87</v>
      </c>
      <c r="S9623" t="s">
        <v>22</v>
      </c>
      <c r="T9623">
        <v>0</v>
      </c>
      <c r="U9623">
        <f t="shared" si="902"/>
        <v>5</v>
      </c>
      <c r="V9623">
        <f t="shared" si="903"/>
        <v>1</v>
      </c>
      <c r="W9623">
        <f t="shared" si="904"/>
        <v>3</v>
      </c>
      <c r="X9623" t="str">
        <f t="shared" si="905"/>
        <v>513</v>
      </c>
      <c r="Y9623" t="str">
        <f>IF(Table1[[#This Row],[RFM_Score]]="555","Champion", IF(AND(J9623&gt;=4,V9623&gt;=4),"Loyal", IF(U9623&lt;=2,"At Risk", IF(W9623&gt;=4,"Potential Loyalist","Others"))))</f>
        <v>Others</v>
      </c>
    </row>
    <row r="9624" spans="1:25">
      <c r="A9624" t="s">
        <v>2985</v>
      </c>
      <c r="B9624">
        <v>32</v>
      </c>
      <c r="C9624" t="s">
        <v>19</v>
      </c>
      <c r="D9624" t="s">
        <v>41</v>
      </c>
      <c r="E9624" s="6" t="s">
        <v>21694</v>
      </c>
      <c r="F9624" t="s">
        <v>26</v>
      </c>
      <c r="G9624">
        <v>1</v>
      </c>
      <c r="H9624">
        <v>0</v>
      </c>
      <c r="I9624">
        <v>57</v>
      </c>
      <c r="J9624">
        <v>5</v>
      </c>
      <c r="K9624">
        <v>174.56</v>
      </c>
      <c r="L9624" t="str">
        <f t="shared" si="900"/>
        <v/>
      </c>
      <c r="M9624">
        <v>1</v>
      </c>
      <c r="N9624" t="str">
        <f t="shared" si="901"/>
        <v/>
      </c>
      <c r="O9624">
        <v>2</v>
      </c>
      <c r="P9624" s="11">
        <v>0</v>
      </c>
      <c r="Q9624" s="11">
        <v>8.7719298245614002E-2</v>
      </c>
      <c r="R9624" s="12">
        <v>174.56</v>
      </c>
      <c r="S9624" t="s">
        <v>22</v>
      </c>
      <c r="T9624">
        <v>0</v>
      </c>
      <c r="U9624">
        <f t="shared" si="902"/>
        <v>5</v>
      </c>
      <c r="V9624">
        <f t="shared" si="903"/>
        <v>1</v>
      </c>
      <c r="W9624">
        <f t="shared" si="904"/>
        <v>3</v>
      </c>
      <c r="X9624" t="str">
        <f t="shared" si="905"/>
        <v>513</v>
      </c>
      <c r="Y9624" t="str">
        <f>IF(Table1[[#This Row],[RFM_Score]]="555","Champion", IF(AND(J9624&gt;=4,V9624&gt;=4),"Loyal", IF(U9624&lt;=2,"At Risk", IF(W9624&gt;=4,"Potential Loyalist","Others"))))</f>
        <v>Others</v>
      </c>
    </row>
    <row r="9625" spans="1:25">
      <c r="A9625" t="s">
        <v>10719</v>
      </c>
      <c r="B9625">
        <v>32</v>
      </c>
      <c r="C9625" t="s">
        <v>33</v>
      </c>
      <c r="D9625" t="s">
        <v>25</v>
      </c>
      <c r="E9625" s="6" t="s">
        <v>21695</v>
      </c>
      <c r="F9625" t="s">
        <v>21</v>
      </c>
      <c r="G9625">
        <v>1</v>
      </c>
      <c r="H9625">
        <v>0</v>
      </c>
      <c r="I9625">
        <v>41</v>
      </c>
      <c r="J9625">
        <v>3</v>
      </c>
      <c r="K9625">
        <v>174.56</v>
      </c>
      <c r="L9625" t="str">
        <f t="shared" si="900"/>
        <v/>
      </c>
      <c r="M9625">
        <v>1</v>
      </c>
      <c r="N9625" t="str">
        <f t="shared" si="901"/>
        <v/>
      </c>
      <c r="O9625">
        <v>1</v>
      </c>
      <c r="P9625" s="11">
        <v>0</v>
      </c>
      <c r="Q9625" s="11">
        <v>7.3170731707316999E-2</v>
      </c>
      <c r="R9625" s="12">
        <v>174.56</v>
      </c>
      <c r="S9625" t="s">
        <v>22</v>
      </c>
      <c r="T9625">
        <v>0</v>
      </c>
      <c r="U9625">
        <f t="shared" si="902"/>
        <v>5</v>
      </c>
      <c r="V9625">
        <f t="shared" si="903"/>
        <v>1</v>
      </c>
      <c r="W9625">
        <f t="shared" si="904"/>
        <v>3</v>
      </c>
      <c r="X9625" t="str">
        <f t="shared" si="905"/>
        <v>513</v>
      </c>
      <c r="Y9625" t="str">
        <f>IF(Table1[[#This Row],[RFM_Score]]="555","Champion", IF(AND(J9625&gt;=4,V9625&gt;=4),"Loyal", IF(U9625&lt;=2,"At Risk", IF(W9625&gt;=4,"Potential Loyalist","Others"))))</f>
        <v>Others</v>
      </c>
    </row>
    <row r="9626" spans="1:25">
      <c r="A9626" t="s">
        <v>7343</v>
      </c>
      <c r="B9626">
        <v>47</v>
      </c>
      <c r="C9626" t="s">
        <v>19</v>
      </c>
      <c r="D9626" t="s">
        <v>20</v>
      </c>
      <c r="E9626" s="6" t="s">
        <v>21696</v>
      </c>
      <c r="F9626" t="s">
        <v>37</v>
      </c>
      <c r="G9626">
        <v>4</v>
      </c>
      <c r="H9626">
        <v>2</v>
      </c>
      <c r="I9626">
        <v>50</v>
      </c>
      <c r="J9626">
        <v>2</v>
      </c>
      <c r="K9626">
        <v>174.35</v>
      </c>
      <c r="L9626" t="str">
        <f t="shared" si="900"/>
        <v/>
      </c>
      <c r="M9626">
        <v>1</v>
      </c>
      <c r="N9626" t="str">
        <f t="shared" si="901"/>
        <v/>
      </c>
      <c r="O9626">
        <v>33</v>
      </c>
      <c r="P9626" s="11">
        <v>0.5</v>
      </c>
      <c r="Q9626" s="11">
        <v>0.04</v>
      </c>
      <c r="R9626" s="12">
        <v>174.35</v>
      </c>
      <c r="S9626" t="s">
        <v>22</v>
      </c>
      <c r="T9626">
        <v>0</v>
      </c>
      <c r="U9626">
        <f t="shared" si="902"/>
        <v>4</v>
      </c>
      <c r="V9626">
        <f t="shared" si="903"/>
        <v>1</v>
      </c>
      <c r="W9626">
        <f t="shared" si="904"/>
        <v>3</v>
      </c>
      <c r="X9626" t="str">
        <f t="shared" si="905"/>
        <v>413</v>
      </c>
      <c r="Y9626" t="str">
        <f>IF(Table1[[#This Row],[RFM_Score]]="555","Champion", IF(AND(J9626&gt;=4,V9626&gt;=4),"Loyal", IF(U9626&lt;=2,"At Risk", IF(W9626&gt;=4,"Potential Loyalist","Others"))))</f>
        <v>Others</v>
      </c>
    </row>
    <row r="9627" spans="1:25">
      <c r="A9627" t="s">
        <v>9391</v>
      </c>
      <c r="B9627">
        <v>18</v>
      </c>
      <c r="C9627" t="s">
        <v>19</v>
      </c>
      <c r="D9627" t="s">
        <v>29</v>
      </c>
      <c r="E9627" s="6" t="s">
        <v>21697</v>
      </c>
      <c r="F9627" t="s">
        <v>30</v>
      </c>
      <c r="G9627">
        <v>5</v>
      </c>
      <c r="H9627">
        <v>2</v>
      </c>
      <c r="I9627">
        <v>64</v>
      </c>
      <c r="J9627">
        <v>5</v>
      </c>
      <c r="K9627">
        <v>174.21</v>
      </c>
      <c r="L9627" t="str">
        <f t="shared" si="900"/>
        <v/>
      </c>
      <c r="M9627">
        <v>1</v>
      </c>
      <c r="N9627" t="str">
        <f t="shared" si="901"/>
        <v/>
      </c>
      <c r="O9627">
        <v>19</v>
      </c>
      <c r="P9627" s="11">
        <v>0.4</v>
      </c>
      <c r="Q9627" s="11">
        <v>7.8125E-2</v>
      </c>
      <c r="R9627" s="12">
        <v>174.21</v>
      </c>
      <c r="S9627" t="s">
        <v>22</v>
      </c>
      <c r="T9627">
        <v>0</v>
      </c>
      <c r="U9627">
        <f t="shared" si="902"/>
        <v>5</v>
      </c>
      <c r="V9627">
        <f t="shared" si="903"/>
        <v>1</v>
      </c>
      <c r="W9627">
        <f t="shared" si="904"/>
        <v>3</v>
      </c>
      <c r="X9627" t="str">
        <f t="shared" si="905"/>
        <v>513</v>
      </c>
      <c r="Y9627" t="str">
        <f>IF(Table1[[#This Row],[RFM_Score]]="555","Champion", IF(AND(J9627&gt;=4,V9627&gt;=4),"Loyal", IF(U9627&lt;=2,"At Risk", IF(W9627&gt;=4,"Potential Loyalist","Others"))))</f>
        <v>Others</v>
      </c>
    </row>
    <row r="9628" spans="1:25">
      <c r="A9628" t="s">
        <v>10056</v>
      </c>
      <c r="B9628">
        <v>56</v>
      </c>
      <c r="C9628" t="s">
        <v>24</v>
      </c>
      <c r="D9628" t="s">
        <v>35</v>
      </c>
      <c r="E9628" s="6" t="s">
        <v>21698</v>
      </c>
      <c r="F9628" t="s">
        <v>30</v>
      </c>
      <c r="G9628">
        <v>3</v>
      </c>
      <c r="H9628">
        <v>0</v>
      </c>
      <c r="I9628">
        <v>52</v>
      </c>
      <c r="J9628">
        <v>3</v>
      </c>
      <c r="K9628">
        <v>174.16</v>
      </c>
      <c r="L9628" t="str">
        <f t="shared" si="900"/>
        <v/>
      </c>
      <c r="M9628">
        <v>1</v>
      </c>
      <c r="N9628" t="str">
        <f t="shared" si="901"/>
        <v/>
      </c>
      <c r="O9628">
        <v>10</v>
      </c>
      <c r="P9628" s="11">
        <v>0</v>
      </c>
      <c r="Q9628" s="11">
        <v>5.7692307692307598E-2</v>
      </c>
      <c r="R9628" s="12">
        <v>174.16</v>
      </c>
      <c r="S9628" t="s">
        <v>22</v>
      </c>
      <c r="T9628">
        <v>0</v>
      </c>
      <c r="U9628">
        <f t="shared" si="902"/>
        <v>5</v>
      </c>
      <c r="V9628">
        <f t="shared" si="903"/>
        <v>1</v>
      </c>
      <c r="W9628">
        <f t="shared" si="904"/>
        <v>3</v>
      </c>
      <c r="X9628" t="str">
        <f t="shared" si="905"/>
        <v>513</v>
      </c>
      <c r="Y9628" t="str">
        <f>IF(Table1[[#This Row],[RFM_Score]]="555","Champion", IF(AND(J9628&gt;=4,V9628&gt;=4),"Loyal", IF(U9628&lt;=2,"At Risk", IF(W9628&gt;=4,"Potential Loyalist","Others"))))</f>
        <v>Others</v>
      </c>
    </row>
    <row r="9629" spans="1:25">
      <c r="A9629" t="s">
        <v>1793</v>
      </c>
      <c r="B9629">
        <v>33</v>
      </c>
      <c r="C9629" t="s">
        <v>24</v>
      </c>
      <c r="D9629" t="s">
        <v>25</v>
      </c>
      <c r="E9629" s="6" t="s">
        <v>21699</v>
      </c>
      <c r="F9629" t="s">
        <v>60</v>
      </c>
      <c r="G9629">
        <v>0</v>
      </c>
      <c r="H9629">
        <v>0</v>
      </c>
      <c r="I9629">
        <v>53</v>
      </c>
      <c r="J9629">
        <v>3</v>
      </c>
      <c r="K9629">
        <v>174.11</v>
      </c>
      <c r="L9629" t="str">
        <f t="shared" si="900"/>
        <v/>
      </c>
      <c r="M9629">
        <v>1</v>
      </c>
      <c r="N9629" t="str">
        <f t="shared" si="901"/>
        <v/>
      </c>
      <c r="O9629">
        <v>20</v>
      </c>
      <c r="P9629" s="11">
        <v>0</v>
      </c>
      <c r="Q9629" s="11">
        <v>5.6603773584905599E-2</v>
      </c>
      <c r="R9629" s="12">
        <v>174.11</v>
      </c>
      <c r="S9629" t="s">
        <v>22</v>
      </c>
      <c r="T9629">
        <v>0</v>
      </c>
      <c r="U9629">
        <f t="shared" si="902"/>
        <v>5</v>
      </c>
      <c r="V9629">
        <f t="shared" si="903"/>
        <v>1</v>
      </c>
      <c r="W9629">
        <f t="shared" si="904"/>
        <v>3</v>
      </c>
      <c r="X9629" t="str">
        <f t="shared" si="905"/>
        <v>513</v>
      </c>
      <c r="Y9629" t="str">
        <f>IF(Table1[[#This Row],[RFM_Score]]="555","Champion", IF(AND(J9629&gt;=4,V9629&gt;=4),"Loyal", IF(U9629&lt;=2,"At Risk", IF(W9629&gt;=4,"Potential Loyalist","Others"))))</f>
        <v>Others</v>
      </c>
    </row>
    <row r="9630" spans="1:25">
      <c r="A9630" t="s">
        <v>6150</v>
      </c>
      <c r="B9630">
        <v>24</v>
      </c>
      <c r="C9630" t="s">
        <v>24</v>
      </c>
      <c r="D9630" t="s">
        <v>41</v>
      </c>
      <c r="E9630" s="6" t="s">
        <v>21700</v>
      </c>
      <c r="F9630" t="s">
        <v>30</v>
      </c>
      <c r="G9630">
        <v>3</v>
      </c>
      <c r="H9630">
        <v>0</v>
      </c>
      <c r="I9630">
        <v>48</v>
      </c>
      <c r="J9630">
        <v>2</v>
      </c>
      <c r="K9630">
        <v>174.06</v>
      </c>
      <c r="L9630" t="str">
        <f t="shared" si="900"/>
        <v/>
      </c>
      <c r="M9630">
        <v>1</v>
      </c>
      <c r="N9630" t="str">
        <f t="shared" si="901"/>
        <v/>
      </c>
      <c r="O9630">
        <v>13</v>
      </c>
      <c r="P9630" s="11">
        <v>0</v>
      </c>
      <c r="Q9630" s="11">
        <v>4.1666666666666602E-2</v>
      </c>
      <c r="R9630" s="12">
        <v>174.06</v>
      </c>
      <c r="S9630" t="s">
        <v>22</v>
      </c>
      <c r="T9630">
        <v>0</v>
      </c>
      <c r="U9630">
        <f t="shared" si="902"/>
        <v>5</v>
      </c>
      <c r="V9630">
        <f t="shared" si="903"/>
        <v>1</v>
      </c>
      <c r="W9630">
        <f t="shared" si="904"/>
        <v>3</v>
      </c>
      <c r="X9630" t="str">
        <f t="shared" si="905"/>
        <v>513</v>
      </c>
      <c r="Y9630" t="str">
        <f>IF(Table1[[#This Row],[RFM_Score]]="555","Champion", IF(AND(J9630&gt;=4,V9630&gt;=4),"Loyal", IF(U9630&lt;=2,"At Risk", IF(W9630&gt;=4,"Potential Loyalist","Others"))))</f>
        <v>Others</v>
      </c>
    </row>
    <row r="9631" spans="1:25">
      <c r="A9631" t="s">
        <v>7612</v>
      </c>
      <c r="B9631">
        <v>18</v>
      </c>
      <c r="C9631" t="s">
        <v>19</v>
      </c>
      <c r="D9631" t="s">
        <v>25</v>
      </c>
      <c r="E9631" s="6" t="s">
        <v>21701</v>
      </c>
      <c r="F9631" t="s">
        <v>26</v>
      </c>
      <c r="G9631">
        <v>5</v>
      </c>
      <c r="H9631">
        <v>1</v>
      </c>
      <c r="I9631">
        <v>62</v>
      </c>
      <c r="J9631">
        <v>6</v>
      </c>
      <c r="K9631">
        <v>173.37</v>
      </c>
      <c r="L9631" t="str">
        <f t="shared" si="900"/>
        <v/>
      </c>
      <c r="M9631">
        <v>1</v>
      </c>
      <c r="N9631" t="str">
        <f t="shared" si="901"/>
        <v/>
      </c>
      <c r="O9631">
        <v>2</v>
      </c>
      <c r="P9631" s="11">
        <v>0.2</v>
      </c>
      <c r="Q9631" s="11">
        <v>9.6774193548387094E-2</v>
      </c>
      <c r="R9631" s="12">
        <v>173.37</v>
      </c>
      <c r="S9631" t="s">
        <v>22</v>
      </c>
      <c r="T9631">
        <v>1</v>
      </c>
      <c r="U9631">
        <f t="shared" si="902"/>
        <v>5</v>
      </c>
      <c r="V9631">
        <f t="shared" si="903"/>
        <v>1</v>
      </c>
      <c r="W9631">
        <f t="shared" si="904"/>
        <v>3</v>
      </c>
      <c r="X9631" t="str">
        <f t="shared" si="905"/>
        <v>513</v>
      </c>
      <c r="Y9631" t="str">
        <f>IF(Table1[[#This Row],[RFM_Score]]="555","Champion", IF(AND(J9631&gt;=4,V9631&gt;=4),"Loyal", IF(U9631&lt;=2,"At Risk", IF(W9631&gt;=4,"Potential Loyalist","Others"))))</f>
        <v>Others</v>
      </c>
    </row>
    <row r="9632" spans="1:25">
      <c r="A9632" t="s">
        <v>3487</v>
      </c>
      <c r="B9632">
        <v>29</v>
      </c>
      <c r="C9632" t="s">
        <v>24</v>
      </c>
      <c r="D9632" t="s">
        <v>20</v>
      </c>
      <c r="E9632" s="6" t="s">
        <v>21702</v>
      </c>
      <c r="F9632" t="s">
        <v>21</v>
      </c>
      <c r="G9632">
        <v>3</v>
      </c>
      <c r="H9632">
        <v>1</v>
      </c>
      <c r="I9632">
        <v>52</v>
      </c>
      <c r="J9632">
        <v>3</v>
      </c>
      <c r="K9632">
        <v>173.34</v>
      </c>
      <c r="L9632" t="str">
        <f t="shared" si="900"/>
        <v/>
      </c>
      <c r="M9632">
        <v>1</v>
      </c>
      <c r="N9632" t="str">
        <f t="shared" si="901"/>
        <v/>
      </c>
      <c r="O9632">
        <v>9</v>
      </c>
      <c r="P9632" s="11">
        <v>0.33333333333333298</v>
      </c>
      <c r="Q9632" s="11">
        <v>5.7692307692307598E-2</v>
      </c>
      <c r="R9632" s="12">
        <v>173.34</v>
      </c>
      <c r="S9632" t="s">
        <v>22</v>
      </c>
      <c r="T9632">
        <v>0</v>
      </c>
      <c r="U9632">
        <f t="shared" si="902"/>
        <v>5</v>
      </c>
      <c r="V9632">
        <f t="shared" si="903"/>
        <v>1</v>
      </c>
      <c r="W9632">
        <f t="shared" si="904"/>
        <v>3</v>
      </c>
      <c r="X9632" t="str">
        <f t="shared" si="905"/>
        <v>513</v>
      </c>
      <c r="Y9632" t="str">
        <f>IF(Table1[[#This Row],[RFM_Score]]="555","Champion", IF(AND(J9632&gt;=4,V9632&gt;=4),"Loyal", IF(U9632&lt;=2,"At Risk", IF(W9632&gt;=4,"Potential Loyalist","Others"))))</f>
        <v>Others</v>
      </c>
    </row>
    <row r="9633" spans="1:25">
      <c r="A9633" t="s">
        <v>3661</v>
      </c>
      <c r="B9633">
        <v>57</v>
      </c>
      <c r="C9633" t="s">
        <v>19</v>
      </c>
      <c r="D9633" t="s">
        <v>25</v>
      </c>
      <c r="E9633" s="6" t="s">
        <v>21703</v>
      </c>
      <c r="F9633" t="s">
        <v>21</v>
      </c>
      <c r="G9633">
        <v>4</v>
      </c>
      <c r="H9633">
        <v>0</v>
      </c>
      <c r="I9633">
        <v>44</v>
      </c>
      <c r="J9633">
        <v>5</v>
      </c>
      <c r="K9633">
        <v>173.19</v>
      </c>
      <c r="L9633" t="str">
        <f t="shared" si="900"/>
        <v/>
      </c>
      <c r="M9633">
        <v>1</v>
      </c>
      <c r="N9633" t="str">
        <f t="shared" si="901"/>
        <v/>
      </c>
      <c r="O9633">
        <v>15</v>
      </c>
      <c r="P9633" s="11">
        <v>0</v>
      </c>
      <c r="Q9633" s="11">
        <v>0.11363636363636299</v>
      </c>
      <c r="R9633" s="12">
        <v>173.19</v>
      </c>
      <c r="S9633" t="s">
        <v>22</v>
      </c>
      <c r="T9633">
        <v>0</v>
      </c>
      <c r="U9633">
        <f t="shared" si="902"/>
        <v>5</v>
      </c>
      <c r="V9633">
        <f t="shared" si="903"/>
        <v>1</v>
      </c>
      <c r="W9633">
        <f t="shared" si="904"/>
        <v>3</v>
      </c>
      <c r="X9633" t="str">
        <f t="shared" si="905"/>
        <v>513</v>
      </c>
      <c r="Y9633" t="str">
        <f>IF(Table1[[#This Row],[RFM_Score]]="555","Champion", IF(AND(J9633&gt;=4,V9633&gt;=4),"Loyal", IF(U9633&lt;=2,"At Risk", IF(W9633&gt;=4,"Potential Loyalist","Others"))))</f>
        <v>Others</v>
      </c>
    </row>
    <row r="9634" spans="1:25">
      <c r="A9634" t="s">
        <v>10330</v>
      </c>
      <c r="B9634">
        <v>32</v>
      </c>
      <c r="C9634" t="s">
        <v>24</v>
      </c>
      <c r="D9634" t="s">
        <v>25</v>
      </c>
      <c r="E9634" s="6" t="s">
        <v>21704</v>
      </c>
      <c r="F9634" t="s">
        <v>30</v>
      </c>
      <c r="G9634">
        <v>3</v>
      </c>
      <c r="H9634">
        <v>1</v>
      </c>
      <c r="I9634">
        <v>47</v>
      </c>
      <c r="J9634">
        <v>3</v>
      </c>
      <c r="K9634">
        <v>173.1</v>
      </c>
      <c r="L9634" t="str">
        <f t="shared" si="900"/>
        <v/>
      </c>
      <c r="M9634">
        <v>1</v>
      </c>
      <c r="N9634" t="str">
        <f t="shared" si="901"/>
        <v/>
      </c>
      <c r="O9634">
        <v>6</v>
      </c>
      <c r="P9634" s="11">
        <v>0.33333333333333298</v>
      </c>
      <c r="Q9634" s="11">
        <v>6.3829787234042507E-2</v>
      </c>
      <c r="R9634" s="12">
        <v>173.1</v>
      </c>
      <c r="S9634" t="s">
        <v>22</v>
      </c>
      <c r="T9634">
        <v>0</v>
      </c>
      <c r="U9634">
        <f t="shared" si="902"/>
        <v>5</v>
      </c>
      <c r="V9634">
        <f t="shared" si="903"/>
        <v>1</v>
      </c>
      <c r="W9634">
        <f t="shared" si="904"/>
        <v>3</v>
      </c>
      <c r="X9634" t="str">
        <f t="shared" si="905"/>
        <v>513</v>
      </c>
      <c r="Y9634" t="str">
        <f>IF(Table1[[#This Row],[RFM_Score]]="555","Champion", IF(AND(J9634&gt;=4,V9634&gt;=4),"Loyal", IF(U9634&lt;=2,"At Risk", IF(W9634&gt;=4,"Potential Loyalist","Others"))))</f>
        <v>Others</v>
      </c>
    </row>
    <row r="9635" spans="1:25">
      <c r="A9635" t="s">
        <v>2896</v>
      </c>
      <c r="B9635">
        <v>37</v>
      </c>
      <c r="C9635" t="s">
        <v>24</v>
      </c>
      <c r="D9635" t="s">
        <v>35</v>
      </c>
      <c r="E9635" s="6" t="s">
        <v>21705</v>
      </c>
      <c r="F9635" t="s">
        <v>21</v>
      </c>
      <c r="G9635">
        <v>2</v>
      </c>
      <c r="H9635">
        <v>1</v>
      </c>
      <c r="I9635">
        <v>50</v>
      </c>
      <c r="J9635">
        <v>2</v>
      </c>
      <c r="K9635">
        <v>172.92</v>
      </c>
      <c r="L9635" t="str">
        <f t="shared" si="900"/>
        <v/>
      </c>
      <c r="M9635">
        <v>1</v>
      </c>
      <c r="N9635" t="str">
        <f t="shared" si="901"/>
        <v/>
      </c>
      <c r="O9635">
        <v>47</v>
      </c>
      <c r="P9635" s="11">
        <v>0.5</v>
      </c>
      <c r="Q9635" s="11">
        <v>0.04</v>
      </c>
      <c r="R9635" s="12">
        <v>172.92</v>
      </c>
      <c r="S9635" t="s">
        <v>22</v>
      </c>
      <c r="T9635">
        <v>0</v>
      </c>
      <c r="U9635">
        <f t="shared" si="902"/>
        <v>3</v>
      </c>
      <c r="V9635">
        <f t="shared" si="903"/>
        <v>1</v>
      </c>
      <c r="W9635">
        <f t="shared" si="904"/>
        <v>3</v>
      </c>
      <c r="X9635" t="str">
        <f t="shared" si="905"/>
        <v>313</v>
      </c>
      <c r="Y9635" t="str">
        <f>IF(Table1[[#This Row],[RFM_Score]]="555","Champion", IF(AND(J9635&gt;=4,V9635&gt;=4),"Loyal", IF(U9635&lt;=2,"At Risk", IF(W9635&gt;=4,"Potential Loyalist","Others"))))</f>
        <v>Others</v>
      </c>
    </row>
    <row r="9636" spans="1:25">
      <c r="A9636" t="s">
        <v>4118</v>
      </c>
      <c r="B9636">
        <v>26</v>
      </c>
      <c r="C9636" t="s">
        <v>33</v>
      </c>
      <c r="D9636" t="s">
        <v>49</v>
      </c>
      <c r="E9636" s="6" t="s">
        <v>21706</v>
      </c>
      <c r="F9636" t="s">
        <v>26</v>
      </c>
      <c r="G9636">
        <v>5</v>
      </c>
      <c r="H9636">
        <v>2</v>
      </c>
      <c r="I9636">
        <v>41</v>
      </c>
      <c r="J9636">
        <v>5</v>
      </c>
      <c r="K9636">
        <v>172.52</v>
      </c>
      <c r="L9636" t="str">
        <f t="shared" si="900"/>
        <v/>
      </c>
      <c r="M9636">
        <v>1</v>
      </c>
      <c r="N9636" t="str">
        <f t="shared" si="901"/>
        <v/>
      </c>
      <c r="O9636">
        <v>13</v>
      </c>
      <c r="P9636" s="11">
        <v>0.4</v>
      </c>
      <c r="Q9636" s="11">
        <v>0.12195121951219499</v>
      </c>
      <c r="R9636" s="12">
        <v>172.52</v>
      </c>
      <c r="S9636" t="s">
        <v>22</v>
      </c>
      <c r="T9636">
        <v>0</v>
      </c>
      <c r="U9636">
        <f t="shared" si="902"/>
        <v>5</v>
      </c>
      <c r="V9636">
        <f t="shared" si="903"/>
        <v>1</v>
      </c>
      <c r="W9636">
        <f t="shared" si="904"/>
        <v>3</v>
      </c>
      <c r="X9636" t="str">
        <f t="shared" si="905"/>
        <v>513</v>
      </c>
      <c r="Y9636" t="str">
        <f>IF(Table1[[#This Row],[RFM_Score]]="555","Champion", IF(AND(J9636&gt;=4,V9636&gt;=4),"Loyal", IF(U9636&lt;=2,"At Risk", IF(W9636&gt;=4,"Potential Loyalist","Others"))))</f>
        <v>Others</v>
      </c>
    </row>
    <row r="9637" spans="1:25">
      <c r="A9637" t="s">
        <v>6302</v>
      </c>
      <c r="B9637">
        <v>36</v>
      </c>
      <c r="C9637" t="s">
        <v>19</v>
      </c>
      <c r="D9637" t="s">
        <v>41</v>
      </c>
      <c r="E9637" s="6" t="s">
        <v>21707</v>
      </c>
      <c r="F9637" t="s">
        <v>37</v>
      </c>
      <c r="G9637">
        <v>1</v>
      </c>
      <c r="H9637">
        <v>1</v>
      </c>
      <c r="I9637">
        <v>45</v>
      </c>
      <c r="J9637">
        <v>3</v>
      </c>
      <c r="K9637">
        <v>172.48</v>
      </c>
      <c r="L9637" t="str">
        <f t="shared" si="900"/>
        <v/>
      </c>
      <c r="M9637">
        <v>1</v>
      </c>
      <c r="N9637" t="str">
        <f t="shared" si="901"/>
        <v/>
      </c>
      <c r="O9637">
        <v>47</v>
      </c>
      <c r="P9637" s="11">
        <v>1</v>
      </c>
      <c r="Q9637" s="11">
        <v>6.6666666666666596E-2</v>
      </c>
      <c r="R9637" s="12">
        <v>172.48</v>
      </c>
      <c r="S9637" t="s">
        <v>22</v>
      </c>
      <c r="T9637">
        <v>0</v>
      </c>
      <c r="U9637">
        <f t="shared" si="902"/>
        <v>3</v>
      </c>
      <c r="V9637">
        <f t="shared" si="903"/>
        <v>1</v>
      </c>
      <c r="W9637">
        <f t="shared" si="904"/>
        <v>3</v>
      </c>
      <c r="X9637" t="str">
        <f t="shared" si="905"/>
        <v>313</v>
      </c>
      <c r="Y9637" t="str">
        <f>IF(Table1[[#This Row],[RFM_Score]]="555","Champion", IF(AND(J9637&gt;=4,V9637&gt;=4),"Loyal", IF(U9637&lt;=2,"At Risk", IF(W9637&gt;=4,"Potential Loyalist","Others"))))</f>
        <v>Others</v>
      </c>
    </row>
    <row r="9638" spans="1:25">
      <c r="A9638" t="s">
        <v>3603</v>
      </c>
      <c r="B9638">
        <v>37</v>
      </c>
      <c r="C9638" t="s">
        <v>19</v>
      </c>
      <c r="D9638" t="s">
        <v>25</v>
      </c>
      <c r="E9638" s="6" t="s">
        <v>21708</v>
      </c>
      <c r="F9638" t="s">
        <v>21</v>
      </c>
      <c r="G9638">
        <v>3</v>
      </c>
      <c r="H9638">
        <v>0</v>
      </c>
      <c r="I9638">
        <v>40</v>
      </c>
      <c r="J9638">
        <v>1</v>
      </c>
      <c r="K9638">
        <v>172.45</v>
      </c>
      <c r="L9638" t="str">
        <f t="shared" si="900"/>
        <v/>
      </c>
      <c r="M9638">
        <v>1</v>
      </c>
      <c r="N9638" t="str">
        <f t="shared" si="901"/>
        <v/>
      </c>
      <c r="O9638">
        <v>8</v>
      </c>
      <c r="P9638" s="11">
        <v>0</v>
      </c>
      <c r="Q9638" s="11">
        <v>2.5000000000000001E-2</v>
      </c>
      <c r="R9638" s="12">
        <v>172.45</v>
      </c>
      <c r="S9638" t="s">
        <v>22</v>
      </c>
      <c r="T9638">
        <v>0</v>
      </c>
      <c r="U9638">
        <f t="shared" si="902"/>
        <v>5</v>
      </c>
      <c r="V9638">
        <f t="shared" si="903"/>
        <v>1</v>
      </c>
      <c r="W9638">
        <f t="shared" si="904"/>
        <v>3</v>
      </c>
      <c r="X9638" t="str">
        <f t="shared" si="905"/>
        <v>513</v>
      </c>
      <c r="Y9638" t="str">
        <f>IF(Table1[[#This Row],[RFM_Score]]="555","Champion", IF(AND(J9638&gt;=4,V9638&gt;=4),"Loyal", IF(U9638&lt;=2,"At Risk", IF(W9638&gt;=4,"Potential Loyalist","Others"))))</f>
        <v>Others</v>
      </c>
    </row>
    <row r="9639" spans="1:25">
      <c r="A9639" t="s">
        <v>421</v>
      </c>
      <c r="B9639">
        <v>25</v>
      </c>
      <c r="C9639" t="s">
        <v>19</v>
      </c>
      <c r="D9639" t="s">
        <v>41</v>
      </c>
      <c r="E9639" s="6" t="s">
        <v>21709</v>
      </c>
      <c r="F9639" t="s">
        <v>30</v>
      </c>
      <c r="G9639">
        <v>3</v>
      </c>
      <c r="H9639">
        <v>2</v>
      </c>
      <c r="I9639">
        <v>55</v>
      </c>
      <c r="J9639">
        <v>3</v>
      </c>
      <c r="K9639">
        <v>172.12</v>
      </c>
      <c r="L9639" t="str">
        <f t="shared" si="900"/>
        <v/>
      </c>
      <c r="M9639">
        <v>1</v>
      </c>
      <c r="N9639" t="str">
        <f t="shared" si="901"/>
        <v/>
      </c>
      <c r="O9639">
        <v>20</v>
      </c>
      <c r="P9639" s="11">
        <v>0.66666666666666596</v>
      </c>
      <c r="Q9639" s="11">
        <v>5.4545454545454501E-2</v>
      </c>
      <c r="R9639" s="12">
        <v>172.12</v>
      </c>
      <c r="S9639" t="s">
        <v>22</v>
      </c>
      <c r="T9639">
        <v>0</v>
      </c>
      <c r="U9639">
        <f t="shared" si="902"/>
        <v>5</v>
      </c>
      <c r="V9639">
        <f t="shared" si="903"/>
        <v>1</v>
      </c>
      <c r="W9639">
        <f t="shared" si="904"/>
        <v>3</v>
      </c>
      <c r="X9639" t="str">
        <f t="shared" si="905"/>
        <v>513</v>
      </c>
      <c r="Y9639" t="str">
        <f>IF(Table1[[#This Row],[RFM_Score]]="555","Champion", IF(AND(J9639&gt;=4,V9639&gt;=4),"Loyal", IF(U9639&lt;=2,"At Risk", IF(W9639&gt;=4,"Potential Loyalist","Others"))))</f>
        <v>Others</v>
      </c>
    </row>
    <row r="9640" spans="1:25">
      <c r="A9640" t="s">
        <v>11800</v>
      </c>
      <c r="B9640">
        <v>36</v>
      </c>
      <c r="C9640" t="s">
        <v>19</v>
      </c>
      <c r="D9640" t="s">
        <v>46</v>
      </c>
      <c r="E9640" s="6" t="s">
        <v>21710</v>
      </c>
      <c r="F9640" t="s">
        <v>21</v>
      </c>
      <c r="G9640">
        <v>2</v>
      </c>
      <c r="H9640">
        <v>0</v>
      </c>
      <c r="I9640">
        <v>44</v>
      </c>
      <c r="J9640">
        <v>2</v>
      </c>
      <c r="K9640">
        <v>171.96</v>
      </c>
      <c r="L9640" t="str">
        <f t="shared" si="900"/>
        <v/>
      </c>
      <c r="M9640">
        <v>1</v>
      </c>
      <c r="N9640" t="str">
        <f t="shared" si="901"/>
        <v/>
      </c>
      <c r="O9640">
        <v>0</v>
      </c>
      <c r="P9640" s="11">
        <v>0</v>
      </c>
      <c r="Q9640" s="11">
        <v>4.54545454545454E-2</v>
      </c>
      <c r="R9640" s="12">
        <v>171.96</v>
      </c>
      <c r="S9640" t="s">
        <v>22</v>
      </c>
      <c r="T9640">
        <v>0</v>
      </c>
      <c r="U9640">
        <f t="shared" si="902"/>
        <v>5</v>
      </c>
      <c r="V9640">
        <f t="shared" si="903"/>
        <v>1</v>
      </c>
      <c r="W9640">
        <f t="shared" si="904"/>
        <v>3</v>
      </c>
      <c r="X9640" t="str">
        <f t="shared" si="905"/>
        <v>513</v>
      </c>
      <c r="Y9640" t="str">
        <f>IF(Table1[[#This Row],[RFM_Score]]="555","Champion", IF(AND(J9640&gt;=4,V9640&gt;=4),"Loyal", IF(U9640&lt;=2,"At Risk", IF(W9640&gt;=4,"Potential Loyalist","Others"))))</f>
        <v>Others</v>
      </c>
    </row>
    <row r="9641" spans="1:25">
      <c r="A9641" t="s">
        <v>2387</v>
      </c>
      <c r="B9641">
        <v>47</v>
      </c>
      <c r="C9641" t="s">
        <v>24</v>
      </c>
      <c r="D9641" t="s">
        <v>25</v>
      </c>
      <c r="E9641" s="6" t="s">
        <v>21711</v>
      </c>
      <c r="F9641" t="s">
        <v>30</v>
      </c>
      <c r="G9641">
        <v>4</v>
      </c>
      <c r="H9641">
        <v>3</v>
      </c>
      <c r="I9641">
        <v>51</v>
      </c>
      <c r="J9641">
        <v>4</v>
      </c>
      <c r="K9641">
        <v>171.65</v>
      </c>
      <c r="L9641" t="str">
        <f t="shared" si="900"/>
        <v/>
      </c>
      <c r="M9641">
        <v>1</v>
      </c>
      <c r="N9641" t="str">
        <f t="shared" si="901"/>
        <v/>
      </c>
      <c r="O9641">
        <v>72</v>
      </c>
      <c r="P9641" s="11">
        <v>0.75</v>
      </c>
      <c r="Q9641" s="11">
        <v>7.8431372549019607E-2</v>
      </c>
      <c r="R9641" s="12">
        <v>171.65</v>
      </c>
      <c r="S9641" t="s">
        <v>22</v>
      </c>
      <c r="T9641">
        <v>0</v>
      </c>
      <c r="U9641">
        <f t="shared" si="902"/>
        <v>2</v>
      </c>
      <c r="V9641">
        <f t="shared" si="903"/>
        <v>1</v>
      </c>
      <c r="W9641">
        <f t="shared" si="904"/>
        <v>3</v>
      </c>
      <c r="X9641" t="str">
        <f t="shared" si="905"/>
        <v>213</v>
      </c>
      <c r="Y9641" t="str">
        <f>IF(Table1[[#This Row],[RFM_Score]]="555","Champion", IF(AND(J9641&gt;=4,V9641&gt;=4),"Loyal", IF(U9641&lt;=2,"At Risk", IF(W9641&gt;=4,"Potential Loyalist","Others"))))</f>
        <v>At Risk</v>
      </c>
    </row>
    <row r="9642" spans="1:25">
      <c r="A9642" t="s">
        <v>1870</v>
      </c>
      <c r="B9642">
        <v>38</v>
      </c>
      <c r="C9642" t="s">
        <v>24</v>
      </c>
      <c r="D9642" t="s">
        <v>46</v>
      </c>
      <c r="E9642" s="6" t="s">
        <v>21712</v>
      </c>
      <c r="F9642" t="s">
        <v>60</v>
      </c>
      <c r="G9642">
        <v>4</v>
      </c>
      <c r="H9642">
        <v>0</v>
      </c>
      <c r="I9642">
        <v>52</v>
      </c>
      <c r="J9642">
        <v>3</v>
      </c>
      <c r="K9642">
        <v>170.97</v>
      </c>
      <c r="L9642" t="str">
        <f t="shared" si="900"/>
        <v/>
      </c>
      <c r="M9642">
        <v>1</v>
      </c>
      <c r="N9642" t="str">
        <f t="shared" si="901"/>
        <v/>
      </c>
      <c r="O9642">
        <v>42</v>
      </c>
      <c r="P9642" s="11">
        <v>0</v>
      </c>
      <c r="Q9642" s="11">
        <v>5.7692307692307598E-2</v>
      </c>
      <c r="R9642" s="12">
        <v>170.97</v>
      </c>
      <c r="S9642" t="s">
        <v>22</v>
      </c>
      <c r="T9642">
        <v>0</v>
      </c>
      <c r="U9642">
        <f t="shared" si="902"/>
        <v>3</v>
      </c>
      <c r="V9642">
        <f t="shared" si="903"/>
        <v>1</v>
      </c>
      <c r="W9642">
        <f t="shared" si="904"/>
        <v>3</v>
      </c>
      <c r="X9642" t="str">
        <f t="shared" si="905"/>
        <v>313</v>
      </c>
      <c r="Y9642" t="str">
        <f>IF(Table1[[#This Row],[RFM_Score]]="555","Champion", IF(AND(J9642&gt;=4,V9642&gt;=4),"Loyal", IF(U9642&lt;=2,"At Risk", IF(W9642&gt;=4,"Potential Loyalist","Others"))))</f>
        <v>Others</v>
      </c>
    </row>
    <row r="9643" spans="1:25">
      <c r="A9643" t="s">
        <v>5517</v>
      </c>
      <c r="B9643">
        <v>58</v>
      </c>
      <c r="C9643" t="s">
        <v>19</v>
      </c>
      <c r="D9643" t="s">
        <v>25</v>
      </c>
      <c r="E9643" s="6" t="s">
        <v>21713</v>
      </c>
      <c r="F9643" t="s">
        <v>21</v>
      </c>
      <c r="G9643">
        <v>2</v>
      </c>
      <c r="H9643">
        <v>1</v>
      </c>
      <c r="I9643">
        <v>57</v>
      </c>
      <c r="J9643">
        <v>6</v>
      </c>
      <c r="K9643">
        <v>170.86</v>
      </c>
      <c r="L9643" t="str">
        <f t="shared" si="900"/>
        <v/>
      </c>
      <c r="M9643">
        <v>1</v>
      </c>
      <c r="N9643" t="str">
        <f t="shared" si="901"/>
        <v/>
      </c>
      <c r="O9643">
        <v>7</v>
      </c>
      <c r="P9643" s="11">
        <v>0.5</v>
      </c>
      <c r="Q9643" s="11">
        <v>0.105263157894736</v>
      </c>
      <c r="R9643" s="12">
        <v>170.86</v>
      </c>
      <c r="S9643" t="s">
        <v>22</v>
      </c>
      <c r="T9643">
        <v>0</v>
      </c>
      <c r="U9643">
        <f t="shared" si="902"/>
        <v>5</v>
      </c>
      <c r="V9643">
        <f t="shared" si="903"/>
        <v>1</v>
      </c>
      <c r="W9643">
        <f t="shared" si="904"/>
        <v>3</v>
      </c>
      <c r="X9643" t="str">
        <f t="shared" si="905"/>
        <v>513</v>
      </c>
      <c r="Y9643" t="str">
        <f>IF(Table1[[#This Row],[RFM_Score]]="555","Champion", IF(AND(J9643&gt;=4,V9643&gt;=4),"Loyal", IF(U9643&lt;=2,"At Risk", IF(W9643&gt;=4,"Potential Loyalist","Others"))))</f>
        <v>Others</v>
      </c>
    </row>
    <row r="9644" spans="1:25">
      <c r="A9644" t="s">
        <v>5677</v>
      </c>
      <c r="B9644">
        <v>44</v>
      </c>
      <c r="C9644" t="s">
        <v>24</v>
      </c>
      <c r="D9644" t="s">
        <v>35</v>
      </c>
      <c r="E9644" s="6" t="s">
        <v>21714</v>
      </c>
      <c r="F9644" t="s">
        <v>62</v>
      </c>
      <c r="G9644">
        <v>3</v>
      </c>
      <c r="H9644">
        <v>1</v>
      </c>
      <c r="I9644">
        <v>51</v>
      </c>
      <c r="J9644">
        <v>1</v>
      </c>
      <c r="K9644">
        <v>170.74</v>
      </c>
      <c r="L9644" t="str">
        <f t="shared" si="900"/>
        <v/>
      </c>
      <c r="M9644">
        <v>1</v>
      </c>
      <c r="N9644" t="str">
        <f t="shared" si="901"/>
        <v/>
      </c>
      <c r="O9644">
        <v>8</v>
      </c>
      <c r="P9644" s="11">
        <v>0.33333333333333298</v>
      </c>
      <c r="Q9644" s="11">
        <v>1.9607843137254902E-2</v>
      </c>
      <c r="R9644" s="12">
        <v>170.74</v>
      </c>
      <c r="S9644" t="s">
        <v>22</v>
      </c>
      <c r="T9644">
        <v>0</v>
      </c>
      <c r="U9644">
        <f t="shared" si="902"/>
        <v>5</v>
      </c>
      <c r="V9644">
        <f t="shared" si="903"/>
        <v>1</v>
      </c>
      <c r="W9644">
        <f t="shared" si="904"/>
        <v>3</v>
      </c>
      <c r="X9644" t="str">
        <f t="shared" si="905"/>
        <v>513</v>
      </c>
      <c r="Y9644" t="str">
        <f>IF(Table1[[#This Row],[RFM_Score]]="555","Champion", IF(AND(J9644&gt;=4,V9644&gt;=4),"Loyal", IF(U9644&lt;=2,"At Risk", IF(W9644&gt;=4,"Potential Loyalist","Others"))))</f>
        <v>Others</v>
      </c>
    </row>
    <row r="9645" spans="1:25">
      <c r="A9645" t="s">
        <v>9456</v>
      </c>
      <c r="B9645">
        <v>32</v>
      </c>
      <c r="C9645" t="s">
        <v>19</v>
      </c>
      <c r="D9645" t="s">
        <v>29</v>
      </c>
      <c r="E9645" s="6" t="s">
        <v>21715</v>
      </c>
      <c r="F9645" t="s">
        <v>21</v>
      </c>
      <c r="G9645">
        <v>4</v>
      </c>
      <c r="H9645">
        <v>2</v>
      </c>
      <c r="I9645">
        <v>57</v>
      </c>
      <c r="J9645">
        <v>1</v>
      </c>
      <c r="K9645">
        <v>170.48</v>
      </c>
      <c r="L9645" t="str">
        <f t="shared" si="900"/>
        <v/>
      </c>
      <c r="M9645">
        <v>1</v>
      </c>
      <c r="N9645" t="str">
        <f t="shared" si="901"/>
        <v/>
      </c>
      <c r="O9645">
        <v>11</v>
      </c>
      <c r="P9645" s="11">
        <v>0.5</v>
      </c>
      <c r="Q9645" s="11">
        <v>1.7543859649122799E-2</v>
      </c>
      <c r="R9645" s="12">
        <v>170.48</v>
      </c>
      <c r="S9645" t="s">
        <v>22</v>
      </c>
      <c r="T9645">
        <v>0</v>
      </c>
      <c r="U9645">
        <f t="shared" si="902"/>
        <v>5</v>
      </c>
      <c r="V9645">
        <f t="shared" si="903"/>
        <v>1</v>
      </c>
      <c r="W9645">
        <f t="shared" si="904"/>
        <v>3</v>
      </c>
      <c r="X9645" t="str">
        <f t="shared" si="905"/>
        <v>513</v>
      </c>
      <c r="Y9645" t="str">
        <f>IF(Table1[[#This Row],[RFM_Score]]="555","Champion", IF(AND(J9645&gt;=4,V9645&gt;=4),"Loyal", IF(U9645&lt;=2,"At Risk", IF(W9645&gt;=4,"Potential Loyalist","Others"))))</f>
        <v>Others</v>
      </c>
    </row>
    <row r="9646" spans="1:25">
      <c r="A9646" t="s">
        <v>9701</v>
      </c>
      <c r="B9646">
        <v>27</v>
      </c>
      <c r="C9646" t="s">
        <v>24</v>
      </c>
      <c r="D9646" t="s">
        <v>35</v>
      </c>
      <c r="E9646" s="6" t="s">
        <v>21716</v>
      </c>
      <c r="F9646" t="s">
        <v>26</v>
      </c>
      <c r="G9646">
        <v>4</v>
      </c>
      <c r="H9646">
        <v>1</v>
      </c>
      <c r="I9646">
        <v>47</v>
      </c>
      <c r="J9646">
        <v>1</v>
      </c>
      <c r="K9646">
        <v>170.24</v>
      </c>
      <c r="L9646" t="str">
        <f t="shared" si="900"/>
        <v/>
      </c>
      <c r="M9646">
        <v>1</v>
      </c>
      <c r="N9646" t="str">
        <f t="shared" si="901"/>
        <v/>
      </c>
      <c r="O9646">
        <v>84</v>
      </c>
      <c r="P9646" s="11">
        <v>0.25</v>
      </c>
      <c r="Q9646" s="11">
        <v>2.1276595744680799E-2</v>
      </c>
      <c r="R9646" s="12">
        <v>170.24</v>
      </c>
      <c r="S9646" t="s">
        <v>22</v>
      </c>
      <c r="T9646">
        <v>0</v>
      </c>
      <c r="U9646">
        <f t="shared" si="902"/>
        <v>2</v>
      </c>
      <c r="V9646">
        <f t="shared" si="903"/>
        <v>1</v>
      </c>
      <c r="W9646">
        <f t="shared" si="904"/>
        <v>3</v>
      </c>
      <c r="X9646" t="str">
        <f t="shared" si="905"/>
        <v>213</v>
      </c>
      <c r="Y9646" t="str">
        <f>IF(Table1[[#This Row],[RFM_Score]]="555","Champion", IF(AND(J9646&gt;=4,V9646&gt;=4),"Loyal", IF(U9646&lt;=2,"At Risk", IF(W9646&gt;=4,"Potential Loyalist","Others"))))</f>
        <v>At Risk</v>
      </c>
    </row>
    <row r="9647" spans="1:25">
      <c r="A9647" t="s">
        <v>7916</v>
      </c>
      <c r="B9647">
        <v>39</v>
      </c>
      <c r="C9647" t="s">
        <v>19</v>
      </c>
      <c r="D9647" t="s">
        <v>25</v>
      </c>
      <c r="E9647" s="6" t="s">
        <v>21717</v>
      </c>
      <c r="F9647" t="s">
        <v>30</v>
      </c>
      <c r="G9647">
        <v>3</v>
      </c>
      <c r="H9647">
        <v>0</v>
      </c>
      <c r="I9647">
        <v>67</v>
      </c>
      <c r="J9647">
        <v>2</v>
      </c>
      <c r="K9647">
        <v>169.96</v>
      </c>
      <c r="L9647" t="str">
        <f t="shared" si="900"/>
        <v/>
      </c>
      <c r="M9647">
        <v>1</v>
      </c>
      <c r="N9647" t="str">
        <f t="shared" si="901"/>
        <v/>
      </c>
      <c r="O9647">
        <v>22</v>
      </c>
      <c r="P9647" s="11">
        <v>0</v>
      </c>
      <c r="Q9647" s="11">
        <v>2.9850746268656699E-2</v>
      </c>
      <c r="R9647" s="12">
        <v>169.96</v>
      </c>
      <c r="S9647" t="s">
        <v>22</v>
      </c>
      <c r="T9647">
        <v>0</v>
      </c>
      <c r="U9647">
        <f t="shared" si="902"/>
        <v>4</v>
      </c>
      <c r="V9647">
        <f t="shared" si="903"/>
        <v>1</v>
      </c>
      <c r="W9647">
        <f t="shared" si="904"/>
        <v>3</v>
      </c>
      <c r="X9647" t="str">
        <f t="shared" si="905"/>
        <v>413</v>
      </c>
      <c r="Y9647" t="str">
        <f>IF(Table1[[#This Row],[RFM_Score]]="555","Champion", IF(AND(J9647&gt;=4,V9647&gt;=4),"Loyal", IF(U9647&lt;=2,"At Risk", IF(W9647&gt;=4,"Potential Loyalist","Others"))))</f>
        <v>Others</v>
      </c>
    </row>
    <row r="9648" spans="1:25">
      <c r="A9648" t="s">
        <v>5903</v>
      </c>
      <c r="B9648">
        <v>27</v>
      </c>
      <c r="C9648" t="s">
        <v>19</v>
      </c>
      <c r="D9648" t="s">
        <v>41</v>
      </c>
      <c r="E9648" s="6" t="s">
        <v>21718</v>
      </c>
      <c r="F9648" t="s">
        <v>26</v>
      </c>
      <c r="G9648">
        <v>3</v>
      </c>
      <c r="H9648">
        <v>0</v>
      </c>
      <c r="I9648">
        <v>48</v>
      </c>
      <c r="J9648">
        <v>1</v>
      </c>
      <c r="K9648">
        <v>169.86</v>
      </c>
      <c r="L9648" t="str">
        <f t="shared" si="900"/>
        <v/>
      </c>
      <c r="M9648">
        <v>1</v>
      </c>
      <c r="N9648" t="str">
        <f t="shared" si="901"/>
        <v/>
      </c>
      <c r="O9648">
        <v>3</v>
      </c>
      <c r="P9648" s="11">
        <v>0</v>
      </c>
      <c r="Q9648" s="11">
        <v>2.0833333333333301E-2</v>
      </c>
      <c r="R9648" s="12">
        <v>169.86</v>
      </c>
      <c r="S9648" t="s">
        <v>22</v>
      </c>
      <c r="T9648">
        <v>0</v>
      </c>
      <c r="U9648">
        <f t="shared" si="902"/>
        <v>5</v>
      </c>
      <c r="V9648">
        <f t="shared" si="903"/>
        <v>1</v>
      </c>
      <c r="W9648">
        <f t="shared" si="904"/>
        <v>3</v>
      </c>
      <c r="X9648" t="str">
        <f t="shared" si="905"/>
        <v>513</v>
      </c>
      <c r="Y9648" t="str">
        <f>IF(Table1[[#This Row],[RFM_Score]]="555","Champion", IF(AND(J9648&gt;=4,V9648&gt;=4),"Loyal", IF(U9648&lt;=2,"At Risk", IF(W9648&gt;=4,"Potential Loyalist","Others"))))</f>
        <v>Others</v>
      </c>
    </row>
    <row r="9649" spans="1:25">
      <c r="A9649" t="s">
        <v>11098</v>
      </c>
      <c r="B9649">
        <v>27</v>
      </c>
      <c r="C9649" t="s">
        <v>19</v>
      </c>
      <c r="D9649" t="s">
        <v>29</v>
      </c>
      <c r="E9649" s="6" t="s">
        <v>21719</v>
      </c>
      <c r="F9649" t="s">
        <v>60</v>
      </c>
      <c r="G9649">
        <v>4</v>
      </c>
      <c r="H9649">
        <v>1</v>
      </c>
      <c r="I9649">
        <v>44</v>
      </c>
      <c r="J9649">
        <v>3</v>
      </c>
      <c r="K9649">
        <v>169.61</v>
      </c>
      <c r="L9649" t="str">
        <f t="shared" si="900"/>
        <v/>
      </c>
      <c r="M9649">
        <v>1</v>
      </c>
      <c r="N9649" t="str">
        <f t="shared" si="901"/>
        <v/>
      </c>
      <c r="O9649">
        <v>52</v>
      </c>
      <c r="P9649" s="11">
        <v>0.25</v>
      </c>
      <c r="Q9649" s="11">
        <v>6.8181818181818094E-2</v>
      </c>
      <c r="R9649" s="12">
        <v>169.61</v>
      </c>
      <c r="S9649" t="s">
        <v>22</v>
      </c>
      <c r="T9649">
        <v>1</v>
      </c>
      <c r="U9649">
        <f t="shared" si="902"/>
        <v>3</v>
      </c>
      <c r="V9649">
        <f t="shared" si="903"/>
        <v>1</v>
      </c>
      <c r="W9649">
        <f t="shared" si="904"/>
        <v>3</v>
      </c>
      <c r="X9649" t="str">
        <f t="shared" si="905"/>
        <v>313</v>
      </c>
      <c r="Y9649" t="str">
        <f>IF(Table1[[#This Row],[RFM_Score]]="555","Champion", IF(AND(J9649&gt;=4,V9649&gt;=4),"Loyal", IF(U9649&lt;=2,"At Risk", IF(W9649&gt;=4,"Potential Loyalist","Others"))))</f>
        <v>Others</v>
      </c>
    </row>
    <row r="9650" spans="1:25">
      <c r="A9650" t="s">
        <v>6401</v>
      </c>
      <c r="B9650">
        <v>51</v>
      </c>
      <c r="C9650" t="s">
        <v>24</v>
      </c>
      <c r="D9650" t="s">
        <v>20</v>
      </c>
      <c r="E9650" s="6" t="s">
        <v>21720</v>
      </c>
      <c r="F9650" t="s">
        <v>30</v>
      </c>
      <c r="G9650">
        <v>2</v>
      </c>
      <c r="H9650">
        <v>0</v>
      </c>
      <c r="I9650">
        <v>58</v>
      </c>
      <c r="J9650">
        <v>2</v>
      </c>
      <c r="K9650">
        <v>169.56</v>
      </c>
      <c r="L9650" t="str">
        <f t="shared" si="900"/>
        <v/>
      </c>
      <c r="M9650">
        <v>1</v>
      </c>
      <c r="N9650" t="str">
        <f t="shared" si="901"/>
        <v/>
      </c>
      <c r="O9650">
        <v>17</v>
      </c>
      <c r="P9650" s="11">
        <v>0</v>
      </c>
      <c r="Q9650" s="11">
        <v>3.4482758620689599E-2</v>
      </c>
      <c r="R9650" s="12">
        <v>169.56</v>
      </c>
      <c r="S9650" t="s">
        <v>22</v>
      </c>
      <c r="T9650">
        <v>0</v>
      </c>
      <c r="U9650">
        <f t="shared" si="902"/>
        <v>5</v>
      </c>
      <c r="V9650">
        <f t="shared" si="903"/>
        <v>1</v>
      </c>
      <c r="W9650">
        <f t="shared" si="904"/>
        <v>3</v>
      </c>
      <c r="X9650" t="str">
        <f t="shared" si="905"/>
        <v>513</v>
      </c>
      <c r="Y9650" t="str">
        <f>IF(Table1[[#This Row],[RFM_Score]]="555","Champion", IF(AND(J9650&gt;=4,V9650&gt;=4),"Loyal", IF(U9650&lt;=2,"At Risk", IF(W9650&gt;=4,"Potential Loyalist","Others"))))</f>
        <v>Others</v>
      </c>
    </row>
    <row r="9651" spans="1:25">
      <c r="A9651" t="s">
        <v>11360</v>
      </c>
      <c r="B9651">
        <v>54</v>
      </c>
      <c r="C9651" t="s">
        <v>24</v>
      </c>
      <c r="D9651" t="s">
        <v>49</v>
      </c>
      <c r="E9651" s="6" t="s">
        <v>21721</v>
      </c>
      <c r="F9651" t="s">
        <v>62</v>
      </c>
      <c r="G9651">
        <v>1</v>
      </c>
      <c r="H9651">
        <v>0</v>
      </c>
      <c r="I9651">
        <v>58</v>
      </c>
      <c r="J9651">
        <v>2</v>
      </c>
      <c r="K9651">
        <v>169.28</v>
      </c>
      <c r="L9651" t="str">
        <f t="shared" si="900"/>
        <v/>
      </c>
      <c r="M9651">
        <v>1</v>
      </c>
      <c r="N9651" t="str">
        <f t="shared" si="901"/>
        <v/>
      </c>
      <c r="O9651">
        <v>43</v>
      </c>
      <c r="P9651" s="11">
        <v>0</v>
      </c>
      <c r="Q9651" s="11">
        <v>3.4482758620689599E-2</v>
      </c>
      <c r="R9651" s="12">
        <v>169.28</v>
      </c>
      <c r="S9651" t="s">
        <v>22</v>
      </c>
      <c r="T9651">
        <v>0</v>
      </c>
      <c r="U9651">
        <f t="shared" si="902"/>
        <v>3</v>
      </c>
      <c r="V9651">
        <f t="shared" si="903"/>
        <v>1</v>
      </c>
      <c r="W9651">
        <f t="shared" si="904"/>
        <v>3</v>
      </c>
      <c r="X9651" t="str">
        <f t="shared" si="905"/>
        <v>313</v>
      </c>
      <c r="Y9651" t="str">
        <f>IF(Table1[[#This Row],[RFM_Score]]="555","Champion", IF(AND(J9651&gt;=4,V9651&gt;=4),"Loyal", IF(U9651&lt;=2,"At Risk", IF(W9651&gt;=4,"Potential Loyalist","Others"))))</f>
        <v>Others</v>
      </c>
    </row>
    <row r="9652" spans="1:25">
      <c r="A9652" t="s">
        <v>11308</v>
      </c>
      <c r="B9652">
        <v>29</v>
      </c>
      <c r="C9652" t="s">
        <v>19</v>
      </c>
      <c r="D9652" t="s">
        <v>20</v>
      </c>
      <c r="E9652" s="6" t="s">
        <v>21722</v>
      </c>
      <c r="F9652" t="s">
        <v>37</v>
      </c>
      <c r="G9652">
        <v>3</v>
      </c>
      <c r="H9652">
        <v>0</v>
      </c>
      <c r="I9652">
        <v>53</v>
      </c>
      <c r="J9652">
        <v>0</v>
      </c>
      <c r="K9652">
        <v>169.22</v>
      </c>
      <c r="L9652" t="str">
        <f t="shared" si="900"/>
        <v/>
      </c>
      <c r="M9652">
        <v>1</v>
      </c>
      <c r="N9652" t="str">
        <f t="shared" si="901"/>
        <v/>
      </c>
      <c r="O9652">
        <v>15</v>
      </c>
      <c r="P9652" s="11">
        <v>0</v>
      </c>
      <c r="Q9652" s="11">
        <v>0</v>
      </c>
      <c r="R9652" s="12">
        <v>169.22</v>
      </c>
      <c r="S9652" t="s">
        <v>22</v>
      </c>
      <c r="T9652">
        <v>1</v>
      </c>
      <c r="U9652">
        <f t="shared" si="902"/>
        <v>5</v>
      </c>
      <c r="V9652">
        <f t="shared" si="903"/>
        <v>1</v>
      </c>
      <c r="W9652">
        <f t="shared" si="904"/>
        <v>3</v>
      </c>
      <c r="X9652" t="str">
        <f t="shared" si="905"/>
        <v>513</v>
      </c>
      <c r="Y9652" t="str">
        <f>IF(Table1[[#This Row],[RFM_Score]]="555","Champion", IF(AND(J9652&gt;=4,V9652&gt;=4),"Loyal", IF(U9652&lt;=2,"At Risk", IF(W9652&gt;=4,"Potential Loyalist","Others"))))</f>
        <v>Others</v>
      </c>
    </row>
    <row r="9653" spans="1:25">
      <c r="A9653" t="s">
        <v>3406</v>
      </c>
      <c r="B9653">
        <v>36</v>
      </c>
      <c r="C9653" t="s">
        <v>24</v>
      </c>
      <c r="D9653" t="s">
        <v>41</v>
      </c>
      <c r="E9653" s="6" t="s">
        <v>21723</v>
      </c>
      <c r="F9653" t="s">
        <v>26</v>
      </c>
      <c r="G9653">
        <v>1</v>
      </c>
      <c r="H9653">
        <v>0</v>
      </c>
      <c r="I9653">
        <v>55</v>
      </c>
      <c r="J9653">
        <v>2</v>
      </c>
      <c r="K9653">
        <v>169.21</v>
      </c>
      <c r="L9653" t="str">
        <f t="shared" si="900"/>
        <v/>
      </c>
      <c r="M9653">
        <v>1</v>
      </c>
      <c r="N9653" t="str">
        <f t="shared" si="901"/>
        <v/>
      </c>
      <c r="O9653">
        <v>12</v>
      </c>
      <c r="P9653" s="11">
        <v>0</v>
      </c>
      <c r="Q9653" s="11">
        <v>3.6363636363636299E-2</v>
      </c>
      <c r="R9653" s="12">
        <v>169.21</v>
      </c>
      <c r="S9653" t="s">
        <v>22</v>
      </c>
      <c r="T9653">
        <v>0</v>
      </c>
      <c r="U9653">
        <f t="shared" si="902"/>
        <v>5</v>
      </c>
      <c r="V9653">
        <f t="shared" si="903"/>
        <v>1</v>
      </c>
      <c r="W9653">
        <f t="shared" si="904"/>
        <v>3</v>
      </c>
      <c r="X9653" t="str">
        <f t="shared" si="905"/>
        <v>513</v>
      </c>
      <c r="Y9653" t="str">
        <f>IF(Table1[[#This Row],[RFM_Score]]="555","Champion", IF(AND(J9653&gt;=4,V9653&gt;=4),"Loyal", IF(U9653&lt;=2,"At Risk", IF(W9653&gt;=4,"Potential Loyalist","Others"))))</f>
        <v>Others</v>
      </c>
    </row>
    <row r="9654" spans="1:25">
      <c r="A9654" t="s">
        <v>992</v>
      </c>
      <c r="B9654">
        <v>48</v>
      </c>
      <c r="C9654" t="s">
        <v>19</v>
      </c>
      <c r="D9654" t="s">
        <v>29</v>
      </c>
      <c r="E9654" s="6" t="s">
        <v>21724</v>
      </c>
      <c r="F9654" t="s">
        <v>26</v>
      </c>
      <c r="G9654">
        <v>3</v>
      </c>
      <c r="H9654">
        <v>1</v>
      </c>
      <c r="I9654">
        <v>67</v>
      </c>
      <c r="J9654">
        <v>5</v>
      </c>
      <c r="K9654">
        <v>168.99</v>
      </c>
      <c r="L9654" t="str">
        <f t="shared" si="900"/>
        <v/>
      </c>
      <c r="M9654">
        <v>1</v>
      </c>
      <c r="N9654" t="str">
        <f t="shared" si="901"/>
        <v/>
      </c>
      <c r="O9654">
        <v>33</v>
      </c>
      <c r="P9654" s="11">
        <v>0.33333333333333298</v>
      </c>
      <c r="Q9654" s="11">
        <v>7.4626865671641701E-2</v>
      </c>
      <c r="R9654" s="12">
        <v>168.99</v>
      </c>
      <c r="S9654" t="s">
        <v>22</v>
      </c>
      <c r="T9654">
        <v>0</v>
      </c>
      <c r="U9654">
        <f t="shared" si="902"/>
        <v>4</v>
      </c>
      <c r="V9654">
        <f t="shared" si="903"/>
        <v>1</v>
      </c>
      <c r="W9654">
        <f t="shared" si="904"/>
        <v>3</v>
      </c>
      <c r="X9654" t="str">
        <f t="shared" si="905"/>
        <v>413</v>
      </c>
      <c r="Y9654" t="str">
        <f>IF(Table1[[#This Row],[RFM_Score]]="555","Champion", IF(AND(J9654&gt;=4,V9654&gt;=4),"Loyal", IF(U9654&lt;=2,"At Risk", IF(W9654&gt;=4,"Potential Loyalist","Others"))))</f>
        <v>Others</v>
      </c>
    </row>
    <row r="9655" spans="1:25">
      <c r="A9655" t="s">
        <v>3752</v>
      </c>
      <c r="B9655">
        <v>33</v>
      </c>
      <c r="C9655" t="s">
        <v>19</v>
      </c>
      <c r="D9655" t="s">
        <v>25</v>
      </c>
      <c r="E9655" s="6" t="s">
        <v>21725</v>
      </c>
      <c r="F9655" t="s">
        <v>21</v>
      </c>
      <c r="G9655">
        <v>2</v>
      </c>
      <c r="H9655">
        <v>0</v>
      </c>
      <c r="I9655">
        <v>52</v>
      </c>
      <c r="J9655">
        <v>0</v>
      </c>
      <c r="K9655">
        <v>168.85</v>
      </c>
      <c r="L9655" t="str">
        <f t="shared" si="900"/>
        <v/>
      </c>
      <c r="M9655">
        <v>1</v>
      </c>
      <c r="N9655" t="str">
        <f t="shared" si="901"/>
        <v/>
      </c>
      <c r="O9655">
        <v>134</v>
      </c>
      <c r="P9655" s="11">
        <v>0</v>
      </c>
      <c r="Q9655" s="11">
        <v>0</v>
      </c>
      <c r="R9655" s="12">
        <v>168.85</v>
      </c>
      <c r="S9655" t="s">
        <v>22</v>
      </c>
      <c r="T9655">
        <v>1</v>
      </c>
      <c r="U9655">
        <f t="shared" si="902"/>
        <v>1</v>
      </c>
      <c r="V9655">
        <f t="shared" si="903"/>
        <v>1</v>
      </c>
      <c r="W9655">
        <f t="shared" si="904"/>
        <v>3</v>
      </c>
      <c r="X9655" t="str">
        <f t="shared" si="905"/>
        <v>113</v>
      </c>
      <c r="Y9655" t="str">
        <f>IF(Table1[[#This Row],[RFM_Score]]="555","Champion", IF(AND(J9655&gt;=4,V9655&gt;=4),"Loyal", IF(U9655&lt;=2,"At Risk", IF(W9655&gt;=4,"Potential Loyalist","Others"))))</f>
        <v>At Risk</v>
      </c>
    </row>
    <row r="9656" spans="1:25">
      <c r="A9656" t="s">
        <v>11644</v>
      </c>
      <c r="B9656">
        <v>37</v>
      </c>
      <c r="C9656" t="s">
        <v>19</v>
      </c>
      <c r="D9656" t="s">
        <v>25</v>
      </c>
      <c r="E9656" s="6" t="s">
        <v>21726</v>
      </c>
      <c r="F9656" t="s">
        <v>21</v>
      </c>
      <c r="G9656">
        <v>2</v>
      </c>
      <c r="H9656">
        <v>0</v>
      </c>
      <c r="I9656">
        <v>49</v>
      </c>
      <c r="J9656">
        <v>1</v>
      </c>
      <c r="K9656">
        <v>168.4</v>
      </c>
      <c r="L9656" t="str">
        <f t="shared" si="900"/>
        <v/>
      </c>
      <c r="M9656">
        <v>1</v>
      </c>
      <c r="N9656" t="str">
        <f t="shared" si="901"/>
        <v/>
      </c>
      <c r="O9656">
        <v>163</v>
      </c>
      <c r="P9656" s="11">
        <v>0</v>
      </c>
      <c r="Q9656" s="11">
        <v>2.04081632653061E-2</v>
      </c>
      <c r="R9656" s="12">
        <v>168.4</v>
      </c>
      <c r="S9656" t="s">
        <v>22</v>
      </c>
      <c r="T9656">
        <v>0</v>
      </c>
      <c r="U9656">
        <f t="shared" si="902"/>
        <v>1</v>
      </c>
      <c r="V9656">
        <f t="shared" si="903"/>
        <v>1</v>
      </c>
      <c r="W9656">
        <f t="shared" si="904"/>
        <v>3</v>
      </c>
      <c r="X9656" t="str">
        <f t="shared" si="905"/>
        <v>113</v>
      </c>
      <c r="Y9656" t="str">
        <f>IF(Table1[[#This Row],[RFM_Score]]="555","Champion", IF(AND(J9656&gt;=4,V9656&gt;=4),"Loyal", IF(U9656&lt;=2,"At Risk", IF(W9656&gt;=4,"Potential Loyalist","Others"))))</f>
        <v>At Risk</v>
      </c>
    </row>
    <row r="9657" spans="1:25">
      <c r="A9657" t="s">
        <v>5212</v>
      </c>
      <c r="B9657">
        <v>56</v>
      </c>
      <c r="C9657" t="s">
        <v>24</v>
      </c>
      <c r="D9657" t="s">
        <v>29</v>
      </c>
      <c r="E9657" s="6" t="s">
        <v>21727</v>
      </c>
      <c r="F9657" t="s">
        <v>26</v>
      </c>
      <c r="G9657">
        <v>2</v>
      </c>
      <c r="H9657">
        <v>1</v>
      </c>
      <c r="I9657">
        <v>44</v>
      </c>
      <c r="J9657">
        <v>3</v>
      </c>
      <c r="K9657">
        <v>168.07</v>
      </c>
      <c r="L9657" t="str">
        <f t="shared" si="900"/>
        <v/>
      </c>
      <c r="M9657">
        <v>1</v>
      </c>
      <c r="N9657" t="str">
        <f t="shared" si="901"/>
        <v/>
      </c>
      <c r="O9657">
        <v>9</v>
      </c>
      <c r="P9657" s="11">
        <v>0.5</v>
      </c>
      <c r="Q9657" s="11">
        <v>6.8181818181818094E-2</v>
      </c>
      <c r="R9657" s="12">
        <v>168.07</v>
      </c>
      <c r="S9657" t="s">
        <v>22</v>
      </c>
      <c r="T9657">
        <v>0</v>
      </c>
      <c r="U9657">
        <f t="shared" si="902"/>
        <v>5</v>
      </c>
      <c r="V9657">
        <f t="shared" si="903"/>
        <v>1</v>
      </c>
      <c r="W9657">
        <f t="shared" si="904"/>
        <v>3</v>
      </c>
      <c r="X9657" t="str">
        <f t="shared" si="905"/>
        <v>513</v>
      </c>
      <c r="Y9657" t="str">
        <f>IF(Table1[[#This Row],[RFM_Score]]="555","Champion", IF(AND(J9657&gt;=4,V9657&gt;=4),"Loyal", IF(U9657&lt;=2,"At Risk", IF(W9657&gt;=4,"Potential Loyalist","Others"))))</f>
        <v>Others</v>
      </c>
    </row>
    <row r="9658" spans="1:25">
      <c r="A9658" t="s">
        <v>3102</v>
      </c>
      <c r="B9658">
        <v>38</v>
      </c>
      <c r="C9658" t="s">
        <v>19</v>
      </c>
      <c r="D9658" t="s">
        <v>25</v>
      </c>
      <c r="E9658" s="6" t="s">
        <v>21728</v>
      </c>
      <c r="F9658" t="s">
        <v>37</v>
      </c>
      <c r="G9658">
        <v>2</v>
      </c>
      <c r="H9658">
        <v>0</v>
      </c>
      <c r="I9658">
        <v>52</v>
      </c>
      <c r="J9658">
        <v>2</v>
      </c>
      <c r="K9658">
        <v>168.05</v>
      </c>
      <c r="L9658" t="str">
        <f t="shared" si="900"/>
        <v/>
      </c>
      <c r="M9658">
        <v>1</v>
      </c>
      <c r="N9658" t="str">
        <f t="shared" si="901"/>
        <v/>
      </c>
      <c r="O9658">
        <v>96</v>
      </c>
      <c r="P9658" s="11">
        <v>0</v>
      </c>
      <c r="Q9658" s="11">
        <v>3.8461538461538401E-2</v>
      </c>
      <c r="R9658" s="12">
        <v>168.05</v>
      </c>
      <c r="S9658" t="s">
        <v>22</v>
      </c>
      <c r="T9658">
        <v>1</v>
      </c>
      <c r="U9658">
        <f t="shared" si="902"/>
        <v>2</v>
      </c>
      <c r="V9658">
        <f t="shared" si="903"/>
        <v>1</v>
      </c>
      <c r="W9658">
        <f t="shared" si="904"/>
        <v>3</v>
      </c>
      <c r="X9658" t="str">
        <f t="shared" si="905"/>
        <v>213</v>
      </c>
      <c r="Y9658" t="str">
        <f>IF(Table1[[#This Row],[RFM_Score]]="555","Champion", IF(AND(J9658&gt;=4,V9658&gt;=4),"Loyal", IF(U9658&lt;=2,"At Risk", IF(W9658&gt;=4,"Potential Loyalist","Others"))))</f>
        <v>At Risk</v>
      </c>
    </row>
    <row r="9659" spans="1:25">
      <c r="A9659" t="s">
        <v>5549</v>
      </c>
      <c r="B9659">
        <v>42</v>
      </c>
      <c r="C9659" t="s">
        <v>19</v>
      </c>
      <c r="D9659" t="s">
        <v>25</v>
      </c>
      <c r="E9659" s="6" t="s">
        <v>21729</v>
      </c>
      <c r="F9659" t="s">
        <v>21</v>
      </c>
      <c r="G9659">
        <v>1</v>
      </c>
      <c r="H9659">
        <v>1</v>
      </c>
      <c r="I9659">
        <v>39</v>
      </c>
      <c r="J9659">
        <v>1</v>
      </c>
      <c r="K9659">
        <v>167.95</v>
      </c>
      <c r="L9659" t="str">
        <f t="shared" si="900"/>
        <v/>
      </c>
      <c r="M9659">
        <v>1</v>
      </c>
      <c r="N9659" t="str">
        <f t="shared" si="901"/>
        <v/>
      </c>
      <c r="O9659">
        <v>3</v>
      </c>
      <c r="P9659" s="11">
        <v>1</v>
      </c>
      <c r="Q9659" s="11">
        <v>2.5641025641025599E-2</v>
      </c>
      <c r="R9659" s="12">
        <v>167.95</v>
      </c>
      <c r="S9659" t="s">
        <v>22</v>
      </c>
      <c r="T9659">
        <v>0</v>
      </c>
      <c r="U9659">
        <f t="shared" si="902"/>
        <v>5</v>
      </c>
      <c r="V9659">
        <f t="shared" si="903"/>
        <v>1</v>
      </c>
      <c r="W9659">
        <f t="shared" si="904"/>
        <v>3</v>
      </c>
      <c r="X9659" t="str">
        <f t="shared" si="905"/>
        <v>513</v>
      </c>
      <c r="Y9659" t="str">
        <f>IF(Table1[[#This Row],[RFM_Score]]="555","Champion", IF(AND(J9659&gt;=4,V9659&gt;=4),"Loyal", IF(U9659&lt;=2,"At Risk", IF(W9659&gt;=4,"Potential Loyalist","Others"))))</f>
        <v>Others</v>
      </c>
    </row>
    <row r="9660" spans="1:25">
      <c r="A9660" t="s">
        <v>2554</v>
      </c>
      <c r="B9660">
        <v>18</v>
      </c>
      <c r="C9660" t="s">
        <v>19</v>
      </c>
      <c r="D9660" t="s">
        <v>41</v>
      </c>
      <c r="E9660" s="6" t="s">
        <v>21730</v>
      </c>
      <c r="F9660" t="s">
        <v>21</v>
      </c>
      <c r="G9660">
        <v>5</v>
      </c>
      <c r="H9660">
        <v>0</v>
      </c>
      <c r="I9660">
        <v>53</v>
      </c>
      <c r="J9660">
        <v>1</v>
      </c>
      <c r="K9660">
        <v>167.87</v>
      </c>
      <c r="L9660" t="str">
        <f t="shared" si="900"/>
        <v/>
      </c>
      <c r="M9660">
        <v>1</v>
      </c>
      <c r="N9660" t="str">
        <f t="shared" si="901"/>
        <v/>
      </c>
      <c r="O9660">
        <v>3</v>
      </c>
      <c r="P9660" s="11">
        <v>0</v>
      </c>
      <c r="Q9660" s="11">
        <v>1.8867924528301799E-2</v>
      </c>
      <c r="R9660" s="12">
        <v>167.87</v>
      </c>
      <c r="S9660" t="s">
        <v>22</v>
      </c>
      <c r="T9660">
        <v>0</v>
      </c>
      <c r="U9660">
        <f t="shared" si="902"/>
        <v>5</v>
      </c>
      <c r="V9660">
        <f t="shared" si="903"/>
        <v>1</v>
      </c>
      <c r="W9660">
        <f t="shared" si="904"/>
        <v>3</v>
      </c>
      <c r="X9660" t="str">
        <f t="shared" si="905"/>
        <v>513</v>
      </c>
      <c r="Y9660" t="str">
        <f>IF(Table1[[#This Row],[RFM_Score]]="555","Champion", IF(AND(J9660&gt;=4,V9660&gt;=4),"Loyal", IF(U9660&lt;=2,"At Risk", IF(W9660&gt;=4,"Potential Loyalist","Others"))))</f>
        <v>Others</v>
      </c>
    </row>
    <row r="9661" spans="1:25">
      <c r="A9661" t="s">
        <v>1827</v>
      </c>
      <c r="B9661">
        <v>18</v>
      </c>
      <c r="C9661" t="s">
        <v>24</v>
      </c>
      <c r="D9661" t="s">
        <v>35</v>
      </c>
      <c r="E9661" s="6" t="s">
        <v>21731</v>
      </c>
      <c r="F9661" t="s">
        <v>21</v>
      </c>
      <c r="G9661">
        <v>1</v>
      </c>
      <c r="H9661">
        <v>0</v>
      </c>
      <c r="I9661">
        <v>53</v>
      </c>
      <c r="J9661">
        <v>2</v>
      </c>
      <c r="K9661">
        <v>167.58</v>
      </c>
      <c r="L9661" t="str">
        <f t="shared" si="900"/>
        <v/>
      </c>
      <c r="M9661">
        <v>1</v>
      </c>
      <c r="N9661" t="str">
        <f t="shared" si="901"/>
        <v/>
      </c>
      <c r="O9661">
        <v>85</v>
      </c>
      <c r="P9661" s="11">
        <v>0</v>
      </c>
      <c r="Q9661" s="11">
        <v>3.7735849056603703E-2</v>
      </c>
      <c r="R9661" s="12">
        <v>167.58</v>
      </c>
      <c r="S9661" t="s">
        <v>22</v>
      </c>
      <c r="T9661">
        <v>0</v>
      </c>
      <c r="U9661">
        <f t="shared" si="902"/>
        <v>2</v>
      </c>
      <c r="V9661">
        <f t="shared" si="903"/>
        <v>1</v>
      </c>
      <c r="W9661">
        <f t="shared" si="904"/>
        <v>3</v>
      </c>
      <c r="X9661" t="str">
        <f t="shared" si="905"/>
        <v>213</v>
      </c>
      <c r="Y9661" t="str">
        <f>IF(Table1[[#This Row],[RFM_Score]]="555","Champion", IF(AND(J9661&gt;=4,V9661&gt;=4),"Loyal", IF(U9661&lt;=2,"At Risk", IF(W9661&gt;=4,"Potential Loyalist","Others"))))</f>
        <v>At Risk</v>
      </c>
    </row>
    <row r="9662" spans="1:25">
      <c r="A9662" t="s">
        <v>5073</v>
      </c>
      <c r="B9662">
        <v>61</v>
      </c>
      <c r="C9662" t="s">
        <v>24</v>
      </c>
      <c r="D9662" t="s">
        <v>20</v>
      </c>
      <c r="E9662" s="6" t="s">
        <v>21732</v>
      </c>
      <c r="F9662" t="s">
        <v>62</v>
      </c>
      <c r="G9662">
        <v>2</v>
      </c>
      <c r="H9662">
        <v>0</v>
      </c>
      <c r="I9662">
        <v>41</v>
      </c>
      <c r="J9662">
        <v>3</v>
      </c>
      <c r="K9662">
        <v>167.49</v>
      </c>
      <c r="L9662" t="str">
        <f t="shared" si="900"/>
        <v/>
      </c>
      <c r="M9662">
        <v>1</v>
      </c>
      <c r="N9662" t="str">
        <f t="shared" si="901"/>
        <v/>
      </c>
      <c r="O9662">
        <v>12</v>
      </c>
      <c r="P9662" s="11">
        <v>0</v>
      </c>
      <c r="Q9662" s="11">
        <v>7.3170731707316999E-2</v>
      </c>
      <c r="R9662" s="12">
        <v>167.49</v>
      </c>
      <c r="S9662" t="s">
        <v>22</v>
      </c>
      <c r="T9662">
        <v>0</v>
      </c>
      <c r="U9662">
        <f t="shared" si="902"/>
        <v>5</v>
      </c>
      <c r="V9662">
        <f t="shared" si="903"/>
        <v>1</v>
      </c>
      <c r="W9662">
        <f t="shared" si="904"/>
        <v>3</v>
      </c>
      <c r="X9662" t="str">
        <f t="shared" si="905"/>
        <v>513</v>
      </c>
      <c r="Y9662" t="str">
        <f>IF(Table1[[#This Row],[RFM_Score]]="555","Champion", IF(AND(J9662&gt;=4,V9662&gt;=4),"Loyal", IF(U9662&lt;=2,"At Risk", IF(W9662&gt;=4,"Potential Loyalist","Others"))))</f>
        <v>Others</v>
      </c>
    </row>
    <row r="9663" spans="1:25">
      <c r="A9663" t="s">
        <v>8980</v>
      </c>
      <c r="B9663">
        <v>39</v>
      </c>
      <c r="C9663" t="s">
        <v>24</v>
      </c>
      <c r="D9663" t="s">
        <v>41</v>
      </c>
      <c r="E9663" s="6" t="s">
        <v>21733</v>
      </c>
      <c r="F9663" t="s">
        <v>26</v>
      </c>
      <c r="G9663">
        <v>3</v>
      </c>
      <c r="H9663">
        <v>1</v>
      </c>
      <c r="I9663">
        <v>42</v>
      </c>
      <c r="J9663">
        <v>3</v>
      </c>
      <c r="K9663">
        <v>167.48</v>
      </c>
      <c r="L9663" t="str">
        <f t="shared" si="900"/>
        <v/>
      </c>
      <c r="M9663">
        <v>1</v>
      </c>
      <c r="N9663" t="str">
        <f t="shared" si="901"/>
        <v/>
      </c>
      <c r="O9663">
        <v>44</v>
      </c>
      <c r="P9663" s="11">
        <v>0.33333333333333298</v>
      </c>
      <c r="Q9663" s="11">
        <v>7.1428571428571397E-2</v>
      </c>
      <c r="R9663" s="12">
        <v>167.48</v>
      </c>
      <c r="S9663" t="s">
        <v>22</v>
      </c>
      <c r="T9663">
        <v>0</v>
      </c>
      <c r="U9663">
        <f t="shared" si="902"/>
        <v>3</v>
      </c>
      <c r="V9663">
        <f t="shared" si="903"/>
        <v>1</v>
      </c>
      <c r="W9663">
        <f t="shared" si="904"/>
        <v>3</v>
      </c>
      <c r="X9663" t="str">
        <f t="shared" si="905"/>
        <v>313</v>
      </c>
      <c r="Y9663" t="str">
        <f>IF(Table1[[#This Row],[RFM_Score]]="555","Champion", IF(AND(J9663&gt;=4,V9663&gt;=4),"Loyal", IF(U9663&lt;=2,"At Risk", IF(W9663&gt;=4,"Potential Loyalist","Others"))))</f>
        <v>Others</v>
      </c>
    </row>
    <row r="9664" spans="1:25">
      <c r="A9664" t="s">
        <v>4863</v>
      </c>
      <c r="B9664">
        <v>36</v>
      </c>
      <c r="C9664" t="s">
        <v>24</v>
      </c>
      <c r="D9664" t="s">
        <v>41</v>
      </c>
      <c r="E9664" s="6" t="s">
        <v>21734</v>
      </c>
      <c r="F9664" t="s">
        <v>30</v>
      </c>
      <c r="G9664">
        <v>6</v>
      </c>
      <c r="H9664">
        <v>1</v>
      </c>
      <c r="I9664">
        <v>54</v>
      </c>
      <c r="J9664">
        <v>1</v>
      </c>
      <c r="K9664">
        <v>166.51</v>
      </c>
      <c r="L9664" t="str">
        <f t="shared" si="900"/>
        <v/>
      </c>
      <c r="M9664">
        <v>1</v>
      </c>
      <c r="N9664" t="str">
        <f t="shared" si="901"/>
        <v/>
      </c>
      <c r="O9664">
        <v>4</v>
      </c>
      <c r="P9664" s="11">
        <v>0.16666666666666599</v>
      </c>
      <c r="Q9664" s="11">
        <v>1.85185185185185E-2</v>
      </c>
      <c r="R9664" s="12">
        <v>166.51</v>
      </c>
      <c r="S9664" t="s">
        <v>22</v>
      </c>
      <c r="T9664">
        <v>1</v>
      </c>
      <c r="U9664">
        <f t="shared" si="902"/>
        <v>5</v>
      </c>
      <c r="V9664">
        <f t="shared" si="903"/>
        <v>1</v>
      </c>
      <c r="W9664">
        <f t="shared" si="904"/>
        <v>3</v>
      </c>
      <c r="X9664" t="str">
        <f t="shared" si="905"/>
        <v>513</v>
      </c>
      <c r="Y9664" t="str">
        <f>IF(Table1[[#This Row],[RFM_Score]]="555","Champion", IF(AND(J9664&gt;=4,V9664&gt;=4),"Loyal", IF(U9664&lt;=2,"At Risk", IF(W9664&gt;=4,"Potential Loyalist","Others"))))</f>
        <v>Others</v>
      </c>
    </row>
    <row r="9665" spans="1:25">
      <c r="A9665" t="s">
        <v>9326</v>
      </c>
      <c r="B9665">
        <v>45</v>
      </c>
      <c r="C9665" t="s">
        <v>24</v>
      </c>
      <c r="D9665" t="s">
        <v>41</v>
      </c>
      <c r="E9665" s="6" t="s">
        <v>21735</v>
      </c>
      <c r="F9665" t="s">
        <v>62</v>
      </c>
      <c r="G9665">
        <v>1</v>
      </c>
      <c r="H9665">
        <v>0</v>
      </c>
      <c r="I9665">
        <v>58</v>
      </c>
      <c r="J9665">
        <v>3</v>
      </c>
      <c r="K9665">
        <v>166.3</v>
      </c>
      <c r="L9665" t="str">
        <f t="shared" si="900"/>
        <v/>
      </c>
      <c r="M9665">
        <v>1</v>
      </c>
      <c r="N9665" t="str">
        <f t="shared" si="901"/>
        <v/>
      </c>
      <c r="O9665">
        <v>31</v>
      </c>
      <c r="P9665" s="11">
        <v>0</v>
      </c>
      <c r="Q9665" s="11">
        <v>5.1724137931034399E-2</v>
      </c>
      <c r="R9665" s="12">
        <v>166.3</v>
      </c>
      <c r="S9665" t="s">
        <v>22</v>
      </c>
      <c r="T9665">
        <v>0</v>
      </c>
      <c r="U9665">
        <f t="shared" si="902"/>
        <v>4</v>
      </c>
      <c r="V9665">
        <f t="shared" si="903"/>
        <v>1</v>
      </c>
      <c r="W9665">
        <f t="shared" si="904"/>
        <v>3</v>
      </c>
      <c r="X9665" t="str">
        <f t="shared" si="905"/>
        <v>413</v>
      </c>
      <c r="Y9665" t="str">
        <f>IF(Table1[[#This Row],[RFM_Score]]="555","Champion", IF(AND(J9665&gt;=4,V9665&gt;=4),"Loyal", IF(U9665&lt;=2,"At Risk", IF(W9665&gt;=4,"Potential Loyalist","Others"))))</f>
        <v>Others</v>
      </c>
    </row>
    <row r="9666" spans="1:25">
      <c r="A9666" t="s">
        <v>1606</v>
      </c>
      <c r="B9666">
        <v>28</v>
      </c>
      <c r="C9666" t="s">
        <v>24</v>
      </c>
      <c r="D9666" t="s">
        <v>25</v>
      </c>
      <c r="E9666" s="6" t="s">
        <v>21736</v>
      </c>
      <c r="F9666" t="s">
        <v>62</v>
      </c>
      <c r="G9666">
        <v>4</v>
      </c>
      <c r="H9666">
        <v>1</v>
      </c>
      <c r="I9666">
        <v>49</v>
      </c>
      <c r="J9666">
        <v>3</v>
      </c>
      <c r="K9666">
        <v>165.87</v>
      </c>
      <c r="L9666" t="str">
        <f t="shared" ref="L9666:L9729" si="906">IF(OR(K9666&lt;$AC$10, K9666&gt;$AC$11), "OUTLIER", "")</f>
        <v/>
      </c>
      <c r="M9666">
        <v>1</v>
      </c>
      <c r="N9666" t="str">
        <f t="shared" ref="N9666:N9729" si="907">IF(OR(M9666&lt;$AC$16, M9666&gt;$AC$17), "OUTLIER", "")</f>
        <v/>
      </c>
      <c r="O9666">
        <v>2</v>
      </c>
      <c r="P9666" s="11">
        <v>0.25</v>
      </c>
      <c r="Q9666" s="11">
        <v>6.1224489795918297E-2</v>
      </c>
      <c r="R9666" s="12">
        <v>165.87</v>
      </c>
      <c r="S9666" t="s">
        <v>22</v>
      </c>
      <c r="T9666">
        <v>0</v>
      </c>
      <c r="U9666">
        <f t="shared" ref="U9666:U9729" si="908">IF(O9666&lt;=20,5,IF(O9666&lt;=40,4,IF(O9666&lt;=70,3,IF(O9666&lt;=100,2,1))))</f>
        <v>5</v>
      </c>
      <c r="V9666">
        <f t="shared" ref="V9666:V9729" si="909">IF(M9666&gt;=11,5,IF(M9666&gt;=9,4,IF(M9666&gt;=7,3,IF(M9666&gt;=5,2,1))))</f>
        <v>1</v>
      </c>
      <c r="W9666">
        <f t="shared" ref="W9666:W9729" si="910">IF(K9666&gt;=500,5,IF(K9666&gt;=300,4,IF(K9666&gt;=150,3,IF(K9666&gt;=50,2,1))))</f>
        <v>3</v>
      </c>
      <c r="X9666" t="str">
        <f t="shared" ref="X9666:X9729" si="911">U9666 &amp; V9666 &amp; W9666</f>
        <v>513</v>
      </c>
      <c r="Y9666" t="str">
        <f>IF(Table1[[#This Row],[RFM_Score]]="555","Champion", IF(AND(J9666&gt;=4,V9666&gt;=4),"Loyal", IF(U9666&lt;=2,"At Risk", IF(W9666&gt;=4,"Potential Loyalist","Others"))))</f>
        <v>Others</v>
      </c>
    </row>
    <row r="9667" spans="1:25">
      <c r="A9667" t="s">
        <v>7662</v>
      </c>
      <c r="B9667">
        <v>45</v>
      </c>
      <c r="C9667" t="s">
        <v>19</v>
      </c>
      <c r="D9667" t="s">
        <v>20</v>
      </c>
      <c r="E9667" s="6" t="s">
        <v>21737</v>
      </c>
      <c r="F9667" t="s">
        <v>26</v>
      </c>
      <c r="G9667">
        <v>1</v>
      </c>
      <c r="H9667">
        <v>0</v>
      </c>
      <c r="I9667">
        <v>38</v>
      </c>
      <c r="J9667">
        <v>2</v>
      </c>
      <c r="K9667">
        <v>165.83</v>
      </c>
      <c r="L9667" t="str">
        <f t="shared" si="906"/>
        <v/>
      </c>
      <c r="M9667">
        <v>1</v>
      </c>
      <c r="N9667" t="str">
        <f t="shared" si="907"/>
        <v/>
      </c>
      <c r="O9667">
        <v>81</v>
      </c>
      <c r="P9667" s="11">
        <v>0</v>
      </c>
      <c r="Q9667" s="11">
        <v>5.2631578947368397E-2</v>
      </c>
      <c r="R9667" s="12">
        <v>165.83</v>
      </c>
      <c r="S9667" t="s">
        <v>22</v>
      </c>
      <c r="T9667">
        <v>0</v>
      </c>
      <c r="U9667">
        <f t="shared" si="908"/>
        <v>2</v>
      </c>
      <c r="V9667">
        <f t="shared" si="909"/>
        <v>1</v>
      </c>
      <c r="W9667">
        <f t="shared" si="910"/>
        <v>3</v>
      </c>
      <c r="X9667" t="str">
        <f t="shared" si="911"/>
        <v>213</v>
      </c>
      <c r="Y9667" t="str">
        <f>IF(Table1[[#This Row],[RFM_Score]]="555","Champion", IF(AND(J9667&gt;=4,V9667&gt;=4),"Loyal", IF(U9667&lt;=2,"At Risk", IF(W9667&gt;=4,"Potential Loyalist","Others"))))</f>
        <v>At Risk</v>
      </c>
    </row>
    <row r="9668" spans="1:25">
      <c r="A9668" t="s">
        <v>11546</v>
      </c>
      <c r="B9668">
        <v>47</v>
      </c>
      <c r="C9668" t="s">
        <v>24</v>
      </c>
      <c r="D9668" t="s">
        <v>25</v>
      </c>
      <c r="E9668" s="6" t="s">
        <v>21738</v>
      </c>
      <c r="F9668" t="s">
        <v>60</v>
      </c>
      <c r="G9668">
        <v>3</v>
      </c>
      <c r="H9668">
        <v>0</v>
      </c>
      <c r="I9668">
        <v>52</v>
      </c>
      <c r="J9668">
        <v>5</v>
      </c>
      <c r="K9668">
        <v>165.14</v>
      </c>
      <c r="L9668" t="str">
        <f t="shared" si="906"/>
        <v/>
      </c>
      <c r="M9668">
        <v>1</v>
      </c>
      <c r="N9668" t="str">
        <f t="shared" si="907"/>
        <v/>
      </c>
      <c r="O9668">
        <v>76</v>
      </c>
      <c r="P9668" s="11">
        <v>0</v>
      </c>
      <c r="Q9668" s="11">
        <v>9.6153846153846104E-2</v>
      </c>
      <c r="R9668" s="12">
        <v>165.14</v>
      </c>
      <c r="S9668" t="s">
        <v>22</v>
      </c>
      <c r="T9668">
        <v>0</v>
      </c>
      <c r="U9668">
        <f t="shared" si="908"/>
        <v>2</v>
      </c>
      <c r="V9668">
        <f t="shared" si="909"/>
        <v>1</v>
      </c>
      <c r="W9668">
        <f t="shared" si="910"/>
        <v>3</v>
      </c>
      <c r="X9668" t="str">
        <f t="shared" si="911"/>
        <v>213</v>
      </c>
      <c r="Y9668" t="str">
        <f>IF(Table1[[#This Row],[RFM_Score]]="555","Champion", IF(AND(J9668&gt;=4,V9668&gt;=4),"Loyal", IF(U9668&lt;=2,"At Risk", IF(W9668&gt;=4,"Potential Loyalist","Others"))))</f>
        <v>At Risk</v>
      </c>
    </row>
    <row r="9669" spans="1:25">
      <c r="A9669" t="s">
        <v>9414</v>
      </c>
      <c r="B9669">
        <v>49</v>
      </c>
      <c r="C9669" t="s">
        <v>24</v>
      </c>
      <c r="D9669" t="s">
        <v>25</v>
      </c>
      <c r="E9669" s="6" t="s">
        <v>21739</v>
      </c>
      <c r="F9669" t="s">
        <v>37</v>
      </c>
      <c r="G9669">
        <v>3</v>
      </c>
      <c r="H9669">
        <v>2</v>
      </c>
      <c r="I9669">
        <v>55</v>
      </c>
      <c r="J9669">
        <v>2</v>
      </c>
      <c r="K9669">
        <v>164.87</v>
      </c>
      <c r="L9669" t="str">
        <f t="shared" si="906"/>
        <v/>
      </c>
      <c r="M9669">
        <v>1</v>
      </c>
      <c r="N9669" t="str">
        <f t="shared" si="907"/>
        <v/>
      </c>
      <c r="O9669">
        <v>30</v>
      </c>
      <c r="P9669" s="11">
        <v>0.66666666666666596</v>
      </c>
      <c r="Q9669" s="11">
        <v>3.6363636363636299E-2</v>
      </c>
      <c r="R9669" s="12">
        <v>164.87</v>
      </c>
      <c r="S9669" t="s">
        <v>22</v>
      </c>
      <c r="T9669">
        <v>0</v>
      </c>
      <c r="U9669">
        <f t="shared" si="908"/>
        <v>4</v>
      </c>
      <c r="V9669">
        <f t="shared" si="909"/>
        <v>1</v>
      </c>
      <c r="W9669">
        <f t="shared" si="910"/>
        <v>3</v>
      </c>
      <c r="X9669" t="str">
        <f t="shared" si="911"/>
        <v>413</v>
      </c>
      <c r="Y9669" t="str">
        <f>IF(Table1[[#This Row],[RFM_Score]]="555","Champion", IF(AND(J9669&gt;=4,V9669&gt;=4),"Loyal", IF(U9669&lt;=2,"At Risk", IF(W9669&gt;=4,"Potential Loyalist","Others"))))</f>
        <v>Others</v>
      </c>
    </row>
    <row r="9670" spans="1:25">
      <c r="A9670" t="s">
        <v>7724</v>
      </c>
      <c r="B9670">
        <v>41</v>
      </c>
      <c r="C9670" t="s">
        <v>19</v>
      </c>
      <c r="D9670" t="s">
        <v>25</v>
      </c>
      <c r="E9670" s="6" t="s">
        <v>21740</v>
      </c>
      <c r="F9670" t="s">
        <v>30</v>
      </c>
      <c r="G9670">
        <v>3</v>
      </c>
      <c r="H9670">
        <v>2</v>
      </c>
      <c r="I9670">
        <v>52</v>
      </c>
      <c r="J9670">
        <v>7</v>
      </c>
      <c r="K9670">
        <v>164.62</v>
      </c>
      <c r="L9670" t="str">
        <f t="shared" si="906"/>
        <v/>
      </c>
      <c r="M9670">
        <v>1</v>
      </c>
      <c r="N9670" t="str">
        <f t="shared" si="907"/>
        <v/>
      </c>
      <c r="O9670">
        <v>21</v>
      </c>
      <c r="P9670" s="11">
        <v>0.66666666666666596</v>
      </c>
      <c r="Q9670" s="11">
        <v>0.134615384615384</v>
      </c>
      <c r="R9670" s="12">
        <v>164.62</v>
      </c>
      <c r="S9670" t="s">
        <v>22</v>
      </c>
      <c r="T9670">
        <v>0</v>
      </c>
      <c r="U9670">
        <f t="shared" si="908"/>
        <v>4</v>
      </c>
      <c r="V9670">
        <f t="shared" si="909"/>
        <v>1</v>
      </c>
      <c r="W9670">
        <f t="shared" si="910"/>
        <v>3</v>
      </c>
      <c r="X9670" t="str">
        <f t="shared" si="911"/>
        <v>413</v>
      </c>
      <c r="Y9670" t="str">
        <f>IF(Table1[[#This Row],[RFM_Score]]="555","Champion", IF(AND(J9670&gt;=4,V9670&gt;=4),"Loyal", IF(U9670&lt;=2,"At Risk", IF(W9670&gt;=4,"Potential Loyalist","Others"))))</f>
        <v>Others</v>
      </c>
    </row>
    <row r="9671" spans="1:25">
      <c r="A9671" t="s">
        <v>10429</v>
      </c>
      <c r="B9671">
        <v>48</v>
      </c>
      <c r="C9671" t="s">
        <v>24</v>
      </c>
      <c r="D9671" t="s">
        <v>25</v>
      </c>
      <c r="E9671" s="6" t="s">
        <v>21741</v>
      </c>
      <c r="F9671" t="s">
        <v>30</v>
      </c>
      <c r="G9671">
        <v>3</v>
      </c>
      <c r="H9671">
        <v>1</v>
      </c>
      <c r="I9671">
        <v>52</v>
      </c>
      <c r="J9671">
        <v>1</v>
      </c>
      <c r="K9671">
        <v>164.54</v>
      </c>
      <c r="L9671" t="str">
        <f t="shared" si="906"/>
        <v/>
      </c>
      <c r="M9671">
        <v>1</v>
      </c>
      <c r="N9671" t="str">
        <f t="shared" si="907"/>
        <v/>
      </c>
      <c r="O9671">
        <v>39</v>
      </c>
      <c r="P9671" s="11">
        <v>0.33333333333333298</v>
      </c>
      <c r="Q9671" s="11">
        <v>1.9230769230769201E-2</v>
      </c>
      <c r="R9671" s="12">
        <v>164.54</v>
      </c>
      <c r="S9671" t="s">
        <v>22</v>
      </c>
      <c r="T9671">
        <v>0</v>
      </c>
      <c r="U9671">
        <f t="shared" si="908"/>
        <v>4</v>
      </c>
      <c r="V9671">
        <f t="shared" si="909"/>
        <v>1</v>
      </c>
      <c r="W9671">
        <f t="shared" si="910"/>
        <v>3</v>
      </c>
      <c r="X9671" t="str">
        <f t="shared" si="911"/>
        <v>413</v>
      </c>
      <c r="Y9671" t="str">
        <f>IF(Table1[[#This Row],[RFM_Score]]="555","Champion", IF(AND(J9671&gt;=4,V9671&gt;=4),"Loyal", IF(U9671&lt;=2,"At Risk", IF(W9671&gt;=4,"Potential Loyalist","Others"))))</f>
        <v>Others</v>
      </c>
    </row>
    <row r="9672" spans="1:25">
      <c r="A9672" t="s">
        <v>4056</v>
      </c>
      <c r="B9672">
        <v>33</v>
      </c>
      <c r="C9672" t="s">
        <v>19</v>
      </c>
      <c r="D9672" t="s">
        <v>25</v>
      </c>
      <c r="E9672" s="6" t="s">
        <v>21742</v>
      </c>
      <c r="F9672" t="s">
        <v>62</v>
      </c>
      <c r="G9672">
        <v>2</v>
      </c>
      <c r="H9672">
        <v>0</v>
      </c>
      <c r="I9672">
        <v>55</v>
      </c>
      <c r="J9672">
        <v>0</v>
      </c>
      <c r="K9672">
        <v>164.41</v>
      </c>
      <c r="L9672" t="str">
        <f t="shared" si="906"/>
        <v/>
      </c>
      <c r="M9672">
        <v>1</v>
      </c>
      <c r="N9672" t="str">
        <f t="shared" si="907"/>
        <v/>
      </c>
      <c r="O9672">
        <v>23</v>
      </c>
      <c r="P9672" s="11">
        <v>0</v>
      </c>
      <c r="Q9672" s="11">
        <v>0</v>
      </c>
      <c r="R9672" s="12">
        <v>164.41</v>
      </c>
      <c r="S9672" t="s">
        <v>22</v>
      </c>
      <c r="T9672">
        <v>0</v>
      </c>
      <c r="U9672">
        <f t="shared" si="908"/>
        <v>4</v>
      </c>
      <c r="V9672">
        <f t="shared" si="909"/>
        <v>1</v>
      </c>
      <c r="W9672">
        <f t="shared" si="910"/>
        <v>3</v>
      </c>
      <c r="X9672" t="str">
        <f t="shared" si="911"/>
        <v>413</v>
      </c>
      <c r="Y9672" t="str">
        <f>IF(Table1[[#This Row],[RFM_Score]]="555","Champion", IF(AND(J9672&gt;=4,V9672&gt;=4),"Loyal", IF(U9672&lt;=2,"At Risk", IF(W9672&gt;=4,"Potential Loyalist","Others"))))</f>
        <v>Others</v>
      </c>
    </row>
    <row r="9673" spans="1:25">
      <c r="A9673" t="s">
        <v>5279</v>
      </c>
      <c r="B9673">
        <v>44</v>
      </c>
      <c r="C9673" t="s">
        <v>19</v>
      </c>
      <c r="D9673" t="s">
        <v>49</v>
      </c>
      <c r="E9673" s="6" t="s">
        <v>21743</v>
      </c>
      <c r="F9673" t="s">
        <v>37</v>
      </c>
      <c r="G9673">
        <v>2</v>
      </c>
      <c r="H9673">
        <v>1</v>
      </c>
      <c r="I9673">
        <v>49</v>
      </c>
      <c r="J9673">
        <v>5</v>
      </c>
      <c r="K9673">
        <v>163.77000000000001</v>
      </c>
      <c r="L9673" t="str">
        <f t="shared" si="906"/>
        <v/>
      </c>
      <c r="M9673">
        <v>1</v>
      </c>
      <c r="N9673" t="str">
        <f t="shared" si="907"/>
        <v/>
      </c>
      <c r="O9673">
        <v>19</v>
      </c>
      <c r="P9673" s="11">
        <v>0.5</v>
      </c>
      <c r="Q9673" s="11">
        <v>0.10204081632653</v>
      </c>
      <c r="R9673" s="12">
        <v>163.77000000000001</v>
      </c>
      <c r="S9673" t="s">
        <v>22</v>
      </c>
      <c r="T9673">
        <v>0</v>
      </c>
      <c r="U9673">
        <f t="shared" si="908"/>
        <v>5</v>
      </c>
      <c r="V9673">
        <f t="shared" si="909"/>
        <v>1</v>
      </c>
      <c r="W9673">
        <f t="shared" si="910"/>
        <v>3</v>
      </c>
      <c r="X9673" t="str">
        <f t="shared" si="911"/>
        <v>513</v>
      </c>
      <c r="Y9673" t="str">
        <f>IF(Table1[[#This Row],[RFM_Score]]="555","Champion", IF(AND(J9673&gt;=4,V9673&gt;=4),"Loyal", IF(U9673&lt;=2,"At Risk", IF(W9673&gt;=4,"Potential Loyalist","Others"))))</f>
        <v>Others</v>
      </c>
    </row>
    <row r="9674" spans="1:25">
      <c r="A9674" t="s">
        <v>1104</v>
      </c>
      <c r="B9674">
        <v>48</v>
      </c>
      <c r="C9674" t="s">
        <v>19</v>
      </c>
      <c r="D9674" t="s">
        <v>25</v>
      </c>
      <c r="E9674" s="6" t="s">
        <v>21744</v>
      </c>
      <c r="F9674" t="s">
        <v>30</v>
      </c>
      <c r="G9674">
        <v>0</v>
      </c>
      <c r="H9674">
        <v>0</v>
      </c>
      <c r="I9674">
        <v>56</v>
      </c>
      <c r="J9674">
        <v>2</v>
      </c>
      <c r="K9674">
        <v>163.63999999999999</v>
      </c>
      <c r="L9674" t="str">
        <f t="shared" si="906"/>
        <v/>
      </c>
      <c r="M9674">
        <v>1</v>
      </c>
      <c r="N9674" t="str">
        <f t="shared" si="907"/>
        <v/>
      </c>
      <c r="O9674">
        <v>23</v>
      </c>
      <c r="P9674" s="11">
        <v>0</v>
      </c>
      <c r="Q9674" s="11">
        <v>3.5714285714285698E-2</v>
      </c>
      <c r="R9674" s="12">
        <v>163.63999999999999</v>
      </c>
      <c r="S9674" t="s">
        <v>22</v>
      </c>
      <c r="T9674">
        <v>0</v>
      </c>
      <c r="U9674">
        <f t="shared" si="908"/>
        <v>4</v>
      </c>
      <c r="V9674">
        <f t="shared" si="909"/>
        <v>1</v>
      </c>
      <c r="W9674">
        <f t="shared" si="910"/>
        <v>3</v>
      </c>
      <c r="X9674" t="str">
        <f t="shared" si="911"/>
        <v>413</v>
      </c>
      <c r="Y9674" t="str">
        <f>IF(Table1[[#This Row],[RFM_Score]]="555","Champion", IF(AND(J9674&gt;=4,V9674&gt;=4),"Loyal", IF(U9674&lt;=2,"At Risk", IF(W9674&gt;=4,"Potential Loyalist","Others"))))</f>
        <v>Others</v>
      </c>
    </row>
    <row r="9675" spans="1:25">
      <c r="A9675" t="s">
        <v>8134</v>
      </c>
      <c r="B9675">
        <v>48</v>
      </c>
      <c r="C9675" t="s">
        <v>24</v>
      </c>
      <c r="D9675" t="s">
        <v>35</v>
      </c>
      <c r="E9675" s="6" t="s">
        <v>21745</v>
      </c>
      <c r="F9675" t="s">
        <v>30</v>
      </c>
      <c r="G9675">
        <v>6</v>
      </c>
      <c r="H9675">
        <v>1</v>
      </c>
      <c r="I9675">
        <v>47</v>
      </c>
      <c r="J9675">
        <v>2</v>
      </c>
      <c r="K9675">
        <v>163.55000000000001</v>
      </c>
      <c r="L9675" t="str">
        <f t="shared" si="906"/>
        <v/>
      </c>
      <c r="M9675">
        <v>1</v>
      </c>
      <c r="N9675" t="str">
        <f t="shared" si="907"/>
        <v/>
      </c>
      <c r="O9675">
        <v>7</v>
      </c>
      <c r="P9675" s="11">
        <v>0.16666666666666599</v>
      </c>
      <c r="Q9675" s="11">
        <v>4.2553191489361701E-2</v>
      </c>
      <c r="R9675" s="12">
        <v>163.55000000000001</v>
      </c>
      <c r="S9675" t="s">
        <v>22</v>
      </c>
      <c r="T9675">
        <v>0</v>
      </c>
      <c r="U9675">
        <f t="shared" si="908"/>
        <v>5</v>
      </c>
      <c r="V9675">
        <f t="shared" si="909"/>
        <v>1</v>
      </c>
      <c r="W9675">
        <f t="shared" si="910"/>
        <v>3</v>
      </c>
      <c r="X9675" t="str">
        <f t="shared" si="911"/>
        <v>513</v>
      </c>
      <c r="Y9675" t="str">
        <f>IF(Table1[[#This Row],[RFM_Score]]="555","Champion", IF(AND(J9675&gt;=4,V9675&gt;=4),"Loyal", IF(U9675&lt;=2,"At Risk", IF(W9675&gt;=4,"Potential Loyalist","Others"))))</f>
        <v>Others</v>
      </c>
    </row>
    <row r="9676" spans="1:25">
      <c r="A9676" t="s">
        <v>4752</v>
      </c>
      <c r="B9676">
        <v>34</v>
      </c>
      <c r="C9676" t="s">
        <v>24</v>
      </c>
      <c r="D9676" t="s">
        <v>25</v>
      </c>
      <c r="E9676" s="6" t="s">
        <v>21746</v>
      </c>
      <c r="F9676" t="s">
        <v>37</v>
      </c>
      <c r="G9676">
        <v>2</v>
      </c>
      <c r="H9676">
        <v>0</v>
      </c>
      <c r="I9676">
        <v>52</v>
      </c>
      <c r="J9676">
        <v>3</v>
      </c>
      <c r="K9676">
        <v>163.38999999999999</v>
      </c>
      <c r="L9676" t="str">
        <f t="shared" si="906"/>
        <v/>
      </c>
      <c r="M9676">
        <v>1</v>
      </c>
      <c r="N9676" t="str">
        <f t="shared" si="907"/>
        <v/>
      </c>
      <c r="O9676">
        <v>33</v>
      </c>
      <c r="P9676" s="11">
        <v>0</v>
      </c>
      <c r="Q9676" s="11">
        <v>5.7692307692307598E-2</v>
      </c>
      <c r="R9676" s="12">
        <v>163.38999999999999</v>
      </c>
      <c r="S9676" t="s">
        <v>22</v>
      </c>
      <c r="T9676">
        <v>0</v>
      </c>
      <c r="U9676">
        <f t="shared" si="908"/>
        <v>4</v>
      </c>
      <c r="V9676">
        <f t="shared" si="909"/>
        <v>1</v>
      </c>
      <c r="W9676">
        <f t="shared" si="910"/>
        <v>3</v>
      </c>
      <c r="X9676" t="str">
        <f t="shared" si="911"/>
        <v>413</v>
      </c>
      <c r="Y9676" t="str">
        <f>IF(Table1[[#This Row],[RFM_Score]]="555","Champion", IF(AND(J9676&gt;=4,V9676&gt;=4),"Loyal", IF(U9676&lt;=2,"At Risk", IF(W9676&gt;=4,"Potential Loyalist","Others"))))</f>
        <v>Others</v>
      </c>
    </row>
    <row r="9677" spans="1:25">
      <c r="A9677" t="s">
        <v>6854</v>
      </c>
      <c r="B9677">
        <v>18</v>
      </c>
      <c r="C9677" t="s">
        <v>24</v>
      </c>
      <c r="D9677" t="s">
        <v>20</v>
      </c>
      <c r="E9677" s="6" t="s">
        <v>21747</v>
      </c>
      <c r="F9677" t="s">
        <v>26</v>
      </c>
      <c r="G9677">
        <v>3</v>
      </c>
      <c r="H9677">
        <v>1</v>
      </c>
      <c r="I9677">
        <v>43</v>
      </c>
      <c r="J9677">
        <v>0</v>
      </c>
      <c r="K9677">
        <v>163.1</v>
      </c>
      <c r="L9677" t="str">
        <f t="shared" si="906"/>
        <v/>
      </c>
      <c r="M9677">
        <v>1</v>
      </c>
      <c r="N9677" t="str">
        <f t="shared" si="907"/>
        <v/>
      </c>
      <c r="O9677">
        <v>35</v>
      </c>
      <c r="P9677" s="11">
        <v>0.33333333333333298</v>
      </c>
      <c r="Q9677" s="11">
        <v>0</v>
      </c>
      <c r="R9677" s="12">
        <v>163.1</v>
      </c>
      <c r="S9677" t="s">
        <v>22</v>
      </c>
      <c r="T9677">
        <v>0</v>
      </c>
      <c r="U9677">
        <f t="shared" si="908"/>
        <v>4</v>
      </c>
      <c r="V9677">
        <f t="shared" si="909"/>
        <v>1</v>
      </c>
      <c r="W9677">
        <f t="shared" si="910"/>
        <v>3</v>
      </c>
      <c r="X9677" t="str">
        <f t="shared" si="911"/>
        <v>413</v>
      </c>
      <c r="Y9677" t="str">
        <f>IF(Table1[[#This Row],[RFM_Score]]="555","Champion", IF(AND(J9677&gt;=4,V9677&gt;=4),"Loyal", IF(U9677&lt;=2,"At Risk", IF(W9677&gt;=4,"Potential Loyalist","Others"))))</f>
        <v>Others</v>
      </c>
    </row>
    <row r="9678" spans="1:25">
      <c r="A9678" t="s">
        <v>6272</v>
      </c>
      <c r="B9678">
        <v>46</v>
      </c>
      <c r="C9678" t="s">
        <v>19</v>
      </c>
      <c r="D9678" t="s">
        <v>46</v>
      </c>
      <c r="E9678" s="6" t="s">
        <v>21748</v>
      </c>
      <c r="F9678" t="s">
        <v>60</v>
      </c>
      <c r="G9678">
        <v>3</v>
      </c>
      <c r="H9678">
        <v>2</v>
      </c>
      <c r="I9678">
        <v>51</v>
      </c>
      <c r="J9678">
        <v>1</v>
      </c>
      <c r="K9678">
        <v>163.09</v>
      </c>
      <c r="L9678" t="str">
        <f t="shared" si="906"/>
        <v/>
      </c>
      <c r="M9678">
        <v>1</v>
      </c>
      <c r="N9678" t="str">
        <f t="shared" si="907"/>
        <v/>
      </c>
      <c r="O9678">
        <v>8</v>
      </c>
      <c r="P9678" s="11">
        <v>0.66666666666666596</v>
      </c>
      <c r="Q9678" s="11">
        <v>1.9607843137254902E-2</v>
      </c>
      <c r="R9678" s="12">
        <v>163.09</v>
      </c>
      <c r="S9678" t="s">
        <v>22</v>
      </c>
      <c r="T9678">
        <v>0</v>
      </c>
      <c r="U9678">
        <f t="shared" si="908"/>
        <v>5</v>
      </c>
      <c r="V9678">
        <f t="shared" si="909"/>
        <v>1</v>
      </c>
      <c r="W9678">
        <f t="shared" si="910"/>
        <v>3</v>
      </c>
      <c r="X9678" t="str">
        <f t="shared" si="911"/>
        <v>513</v>
      </c>
      <c r="Y9678" t="str">
        <f>IF(Table1[[#This Row],[RFM_Score]]="555","Champion", IF(AND(J9678&gt;=4,V9678&gt;=4),"Loyal", IF(U9678&lt;=2,"At Risk", IF(W9678&gt;=4,"Potential Loyalist","Others"))))</f>
        <v>Others</v>
      </c>
    </row>
    <row r="9679" spans="1:25">
      <c r="A9679" t="s">
        <v>11646</v>
      </c>
      <c r="B9679">
        <v>26</v>
      </c>
      <c r="C9679" t="s">
        <v>19</v>
      </c>
      <c r="D9679" t="s">
        <v>25</v>
      </c>
      <c r="E9679" s="6" t="s">
        <v>21749</v>
      </c>
      <c r="F9679" t="s">
        <v>30</v>
      </c>
      <c r="G9679">
        <v>2</v>
      </c>
      <c r="H9679">
        <v>0</v>
      </c>
      <c r="I9679">
        <v>43</v>
      </c>
      <c r="J9679">
        <v>2</v>
      </c>
      <c r="K9679">
        <v>162.75</v>
      </c>
      <c r="L9679" t="str">
        <f t="shared" si="906"/>
        <v/>
      </c>
      <c r="M9679">
        <v>1</v>
      </c>
      <c r="N9679" t="str">
        <f t="shared" si="907"/>
        <v/>
      </c>
      <c r="O9679">
        <v>16</v>
      </c>
      <c r="P9679" s="11">
        <v>0</v>
      </c>
      <c r="Q9679" s="11">
        <v>4.6511627906976702E-2</v>
      </c>
      <c r="R9679" s="12">
        <v>162.75</v>
      </c>
      <c r="S9679" t="s">
        <v>22</v>
      </c>
      <c r="T9679">
        <v>0</v>
      </c>
      <c r="U9679">
        <f t="shared" si="908"/>
        <v>5</v>
      </c>
      <c r="V9679">
        <f t="shared" si="909"/>
        <v>1</v>
      </c>
      <c r="W9679">
        <f t="shared" si="910"/>
        <v>3</v>
      </c>
      <c r="X9679" t="str">
        <f t="shared" si="911"/>
        <v>513</v>
      </c>
      <c r="Y9679" t="str">
        <f>IF(Table1[[#This Row],[RFM_Score]]="555","Champion", IF(AND(J9679&gt;=4,V9679&gt;=4),"Loyal", IF(U9679&lt;=2,"At Risk", IF(W9679&gt;=4,"Potential Loyalist","Others"))))</f>
        <v>Others</v>
      </c>
    </row>
    <row r="9680" spans="1:25">
      <c r="A9680" t="s">
        <v>9262</v>
      </c>
      <c r="B9680">
        <v>37</v>
      </c>
      <c r="C9680" t="s">
        <v>24</v>
      </c>
      <c r="D9680" t="s">
        <v>25</v>
      </c>
      <c r="E9680" s="6" t="s">
        <v>21750</v>
      </c>
      <c r="F9680" t="s">
        <v>26</v>
      </c>
      <c r="G9680">
        <v>6</v>
      </c>
      <c r="H9680">
        <v>2</v>
      </c>
      <c r="I9680">
        <v>43</v>
      </c>
      <c r="J9680">
        <v>2</v>
      </c>
      <c r="K9680">
        <v>162.63999999999999</v>
      </c>
      <c r="L9680" t="str">
        <f t="shared" si="906"/>
        <v/>
      </c>
      <c r="M9680">
        <v>1</v>
      </c>
      <c r="N9680" t="str">
        <f t="shared" si="907"/>
        <v/>
      </c>
      <c r="O9680">
        <v>18</v>
      </c>
      <c r="P9680" s="11">
        <v>0.33333333333333298</v>
      </c>
      <c r="Q9680" s="11">
        <v>4.6511627906976702E-2</v>
      </c>
      <c r="R9680" s="12">
        <v>162.63999999999999</v>
      </c>
      <c r="S9680" t="s">
        <v>22</v>
      </c>
      <c r="T9680">
        <v>0</v>
      </c>
      <c r="U9680">
        <f t="shared" si="908"/>
        <v>5</v>
      </c>
      <c r="V9680">
        <f t="shared" si="909"/>
        <v>1</v>
      </c>
      <c r="W9680">
        <f t="shared" si="910"/>
        <v>3</v>
      </c>
      <c r="X9680" t="str">
        <f t="shared" si="911"/>
        <v>513</v>
      </c>
      <c r="Y9680" t="str">
        <f>IF(Table1[[#This Row],[RFM_Score]]="555","Champion", IF(AND(J9680&gt;=4,V9680&gt;=4),"Loyal", IF(U9680&lt;=2,"At Risk", IF(W9680&gt;=4,"Potential Loyalist","Others"))))</f>
        <v>Others</v>
      </c>
    </row>
    <row r="9681" spans="1:25">
      <c r="A9681" t="s">
        <v>8343</v>
      </c>
      <c r="B9681">
        <v>18</v>
      </c>
      <c r="C9681" t="s">
        <v>19</v>
      </c>
      <c r="D9681" t="s">
        <v>25</v>
      </c>
      <c r="E9681" s="6" t="s">
        <v>21751</v>
      </c>
      <c r="F9681" t="s">
        <v>30</v>
      </c>
      <c r="G9681">
        <v>2</v>
      </c>
      <c r="H9681">
        <v>2</v>
      </c>
      <c r="I9681">
        <v>57</v>
      </c>
      <c r="J9681">
        <v>4</v>
      </c>
      <c r="K9681">
        <v>162.6</v>
      </c>
      <c r="L9681" t="str">
        <f t="shared" si="906"/>
        <v/>
      </c>
      <c r="M9681">
        <v>1</v>
      </c>
      <c r="N9681" t="str">
        <f t="shared" si="907"/>
        <v/>
      </c>
      <c r="O9681">
        <v>106</v>
      </c>
      <c r="P9681" s="11">
        <v>1</v>
      </c>
      <c r="Q9681" s="11">
        <v>7.0175438596491196E-2</v>
      </c>
      <c r="R9681" s="12">
        <v>162.6</v>
      </c>
      <c r="S9681" t="s">
        <v>22</v>
      </c>
      <c r="T9681">
        <v>0</v>
      </c>
      <c r="U9681">
        <f t="shared" si="908"/>
        <v>1</v>
      </c>
      <c r="V9681">
        <f t="shared" si="909"/>
        <v>1</v>
      </c>
      <c r="W9681">
        <f t="shared" si="910"/>
        <v>3</v>
      </c>
      <c r="X9681" t="str">
        <f t="shared" si="911"/>
        <v>113</v>
      </c>
      <c r="Y9681" t="str">
        <f>IF(Table1[[#This Row],[RFM_Score]]="555","Champion", IF(AND(J9681&gt;=4,V9681&gt;=4),"Loyal", IF(U9681&lt;=2,"At Risk", IF(W9681&gt;=4,"Potential Loyalist","Others"))))</f>
        <v>At Risk</v>
      </c>
    </row>
    <row r="9682" spans="1:25">
      <c r="A9682" t="s">
        <v>1880</v>
      </c>
      <c r="B9682">
        <v>36</v>
      </c>
      <c r="C9682" t="s">
        <v>24</v>
      </c>
      <c r="D9682" t="s">
        <v>20</v>
      </c>
      <c r="E9682" s="6" t="s">
        <v>21752</v>
      </c>
      <c r="F9682" t="s">
        <v>60</v>
      </c>
      <c r="G9682">
        <v>2</v>
      </c>
      <c r="H9682">
        <v>1</v>
      </c>
      <c r="I9682">
        <v>47</v>
      </c>
      <c r="J9682">
        <v>3</v>
      </c>
      <c r="K9682">
        <v>161.79</v>
      </c>
      <c r="L9682" t="str">
        <f t="shared" si="906"/>
        <v/>
      </c>
      <c r="M9682">
        <v>1</v>
      </c>
      <c r="N9682" t="str">
        <f t="shared" si="907"/>
        <v/>
      </c>
      <c r="O9682">
        <v>10</v>
      </c>
      <c r="P9682" s="11">
        <v>0.5</v>
      </c>
      <c r="Q9682" s="11">
        <v>6.3829787234042507E-2</v>
      </c>
      <c r="R9682" s="12">
        <v>161.79</v>
      </c>
      <c r="S9682" t="s">
        <v>22</v>
      </c>
      <c r="T9682">
        <v>0</v>
      </c>
      <c r="U9682">
        <f t="shared" si="908"/>
        <v>5</v>
      </c>
      <c r="V9682">
        <f t="shared" si="909"/>
        <v>1</v>
      </c>
      <c r="W9682">
        <f t="shared" si="910"/>
        <v>3</v>
      </c>
      <c r="X9682" t="str">
        <f t="shared" si="911"/>
        <v>513</v>
      </c>
      <c r="Y9682" t="str">
        <f>IF(Table1[[#This Row],[RFM_Score]]="555","Champion", IF(AND(J9682&gt;=4,V9682&gt;=4),"Loyal", IF(U9682&lt;=2,"At Risk", IF(W9682&gt;=4,"Potential Loyalist","Others"))))</f>
        <v>Others</v>
      </c>
    </row>
    <row r="9683" spans="1:25">
      <c r="A9683" t="s">
        <v>2856</v>
      </c>
      <c r="B9683">
        <v>18</v>
      </c>
      <c r="C9683" t="s">
        <v>24</v>
      </c>
      <c r="D9683" t="s">
        <v>49</v>
      </c>
      <c r="E9683" s="6" t="s">
        <v>21753</v>
      </c>
      <c r="F9683" t="s">
        <v>26</v>
      </c>
      <c r="G9683">
        <v>3</v>
      </c>
      <c r="H9683">
        <v>3</v>
      </c>
      <c r="I9683">
        <v>42</v>
      </c>
      <c r="J9683">
        <v>2</v>
      </c>
      <c r="K9683">
        <v>161.78</v>
      </c>
      <c r="L9683" t="str">
        <f t="shared" si="906"/>
        <v/>
      </c>
      <c r="M9683">
        <v>1</v>
      </c>
      <c r="N9683" t="str">
        <f t="shared" si="907"/>
        <v/>
      </c>
      <c r="O9683">
        <v>56</v>
      </c>
      <c r="P9683" s="11">
        <v>1</v>
      </c>
      <c r="Q9683" s="11">
        <v>4.7619047619047603E-2</v>
      </c>
      <c r="R9683" s="12">
        <v>161.78</v>
      </c>
      <c r="S9683" t="s">
        <v>22</v>
      </c>
      <c r="T9683">
        <v>0</v>
      </c>
      <c r="U9683">
        <f t="shared" si="908"/>
        <v>3</v>
      </c>
      <c r="V9683">
        <f t="shared" si="909"/>
        <v>1</v>
      </c>
      <c r="W9683">
        <f t="shared" si="910"/>
        <v>3</v>
      </c>
      <c r="X9683" t="str">
        <f t="shared" si="911"/>
        <v>313</v>
      </c>
      <c r="Y9683" t="str">
        <f>IF(Table1[[#This Row],[RFM_Score]]="555","Champion", IF(AND(J9683&gt;=4,V9683&gt;=4),"Loyal", IF(U9683&lt;=2,"At Risk", IF(W9683&gt;=4,"Potential Loyalist","Others"))))</f>
        <v>Others</v>
      </c>
    </row>
    <row r="9684" spans="1:25">
      <c r="A9684" t="s">
        <v>4039</v>
      </c>
      <c r="B9684">
        <v>35</v>
      </c>
      <c r="C9684" t="s">
        <v>24</v>
      </c>
      <c r="D9684" t="s">
        <v>25</v>
      </c>
      <c r="E9684" s="6" t="s">
        <v>21754</v>
      </c>
      <c r="F9684" t="s">
        <v>21</v>
      </c>
      <c r="G9684">
        <v>4</v>
      </c>
      <c r="H9684">
        <v>0</v>
      </c>
      <c r="I9684">
        <v>41</v>
      </c>
      <c r="J9684">
        <v>1</v>
      </c>
      <c r="K9684">
        <v>161.69999999999999</v>
      </c>
      <c r="L9684" t="str">
        <f t="shared" si="906"/>
        <v/>
      </c>
      <c r="M9684">
        <v>1</v>
      </c>
      <c r="N9684" t="str">
        <f t="shared" si="907"/>
        <v/>
      </c>
      <c r="O9684">
        <v>39</v>
      </c>
      <c r="P9684" s="11">
        <v>0</v>
      </c>
      <c r="Q9684" s="11">
        <v>2.4390243902439001E-2</v>
      </c>
      <c r="R9684" s="12">
        <v>161.69999999999999</v>
      </c>
      <c r="S9684" t="s">
        <v>22</v>
      </c>
      <c r="T9684">
        <v>0</v>
      </c>
      <c r="U9684">
        <f t="shared" si="908"/>
        <v>4</v>
      </c>
      <c r="V9684">
        <f t="shared" si="909"/>
        <v>1</v>
      </c>
      <c r="W9684">
        <f t="shared" si="910"/>
        <v>3</v>
      </c>
      <c r="X9684" t="str">
        <f t="shared" si="911"/>
        <v>413</v>
      </c>
      <c r="Y9684" t="str">
        <f>IF(Table1[[#This Row],[RFM_Score]]="555","Champion", IF(AND(J9684&gt;=4,V9684&gt;=4),"Loyal", IF(U9684&lt;=2,"At Risk", IF(W9684&gt;=4,"Potential Loyalist","Others"))))</f>
        <v>Others</v>
      </c>
    </row>
    <row r="9685" spans="1:25">
      <c r="A9685" t="s">
        <v>1502</v>
      </c>
      <c r="B9685">
        <v>42</v>
      </c>
      <c r="C9685" t="s">
        <v>19</v>
      </c>
      <c r="D9685" t="s">
        <v>25</v>
      </c>
      <c r="E9685" s="6" t="s">
        <v>21755</v>
      </c>
      <c r="F9685" t="s">
        <v>37</v>
      </c>
      <c r="G9685">
        <v>4</v>
      </c>
      <c r="H9685">
        <v>1</v>
      </c>
      <c r="I9685">
        <v>56</v>
      </c>
      <c r="J9685">
        <v>1</v>
      </c>
      <c r="K9685">
        <v>161.63999999999999</v>
      </c>
      <c r="L9685" t="str">
        <f t="shared" si="906"/>
        <v/>
      </c>
      <c r="M9685">
        <v>1</v>
      </c>
      <c r="N9685" t="str">
        <f t="shared" si="907"/>
        <v/>
      </c>
      <c r="O9685">
        <v>9</v>
      </c>
      <c r="P9685" s="11">
        <v>0.25</v>
      </c>
      <c r="Q9685" s="11">
        <v>1.7857142857142801E-2</v>
      </c>
      <c r="R9685" s="12">
        <v>161.63999999999999</v>
      </c>
      <c r="S9685" t="s">
        <v>22</v>
      </c>
      <c r="T9685">
        <v>0</v>
      </c>
      <c r="U9685">
        <f t="shared" si="908"/>
        <v>5</v>
      </c>
      <c r="V9685">
        <f t="shared" si="909"/>
        <v>1</v>
      </c>
      <c r="W9685">
        <f t="shared" si="910"/>
        <v>3</v>
      </c>
      <c r="X9685" t="str">
        <f t="shared" si="911"/>
        <v>513</v>
      </c>
      <c r="Y9685" t="str">
        <f>IF(Table1[[#This Row],[RFM_Score]]="555","Champion", IF(AND(J9685&gt;=4,V9685&gt;=4),"Loyal", IF(U9685&lt;=2,"At Risk", IF(W9685&gt;=4,"Potential Loyalist","Others"))))</f>
        <v>Others</v>
      </c>
    </row>
    <row r="9686" spans="1:25">
      <c r="A9686" t="s">
        <v>942</v>
      </c>
      <c r="B9686">
        <v>35</v>
      </c>
      <c r="C9686" t="s">
        <v>19</v>
      </c>
      <c r="D9686" t="s">
        <v>29</v>
      </c>
      <c r="E9686" s="6" t="s">
        <v>21756</v>
      </c>
      <c r="F9686" t="s">
        <v>60</v>
      </c>
      <c r="G9686">
        <v>1</v>
      </c>
      <c r="H9686">
        <v>0</v>
      </c>
      <c r="I9686">
        <v>56</v>
      </c>
      <c r="J9686">
        <v>5</v>
      </c>
      <c r="K9686">
        <v>161.16</v>
      </c>
      <c r="L9686" t="str">
        <f t="shared" si="906"/>
        <v/>
      </c>
      <c r="M9686">
        <v>1</v>
      </c>
      <c r="N9686" t="str">
        <f t="shared" si="907"/>
        <v/>
      </c>
      <c r="O9686">
        <v>8</v>
      </c>
      <c r="P9686" s="11">
        <v>0</v>
      </c>
      <c r="Q9686" s="11">
        <v>8.9285714285714204E-2</v>
      </c>
      <c r="R9686" s="12">
        <v>161.16</v>
      </c>
      <c r="S9686" t="s">
        <v>22</v>
      </c>
      <c r="T9686">
        <v>0</v>
      </c>
      <c r="U9686">
        <f t="shared" si="908"/>
        <v>5</v>
      </c>
      <c r="V9686">
        <f t="shared" si="909"/>
        <v>1</v>
      </c>
      <c r="W9686">
        <f t="shared" si="910"/>
        <v>3</v>
      </c>
      <c r="X9686" t="str">
        <f t="shared" si="911"/>
        <v>513</v>
      </c>
      <c r="Y9686" t="str">
        <f>IF(Table1[[#This Row],[RFM_Score]]="555","Champion", IF(AND(J9686&gt;=4,V9686&gt;=4),"Loyal", IF(U9686&lt;=2,"At Risk", IF(W9686&gt;=4,"Potential Loyalist","Others"))))</f>
        <v>Others</v>
      </c>
    </row>
    <row r="9687" spans="1:25">
      <c r="A9687" t="s">
        <v>5567</v>
      </c>
      <c r="B9687">
        <v>50</v>
      </c>
      <c r="C9687" t="s">
        <v>24</v>
      </c>
      <c r="D9687" t="s">
        <v>20</v>
      </c>
      <c r="E9687" s="6" t="s">
        <v>21757</v>
      </c>
      <c r="F9687" t="s">
        <v>26</v>
      </c>
      <c r="G9687">
        <v>2</v>
      </c>
      <c r="H9687">
        <v>1</v>
      </c>
      <c r="I9687">
        <v>53</v>
      </c>
      <c r="J9687">
        <v>1</v>
      </c>
      <c r="K9687">
        <v>161.13999999999999</v>
      </c>
      <c r="L9687" t="str">
        <f t="shared" si="906"/>
        <v/>
      </c>
      <c r="M9687">
        <v>1</v>
      </c>
      <c r="N9687" t="str">
        <f t="shared" si="907"/>
        <v/>
      </c>
      <c r="O9687">
        <v>4</v>
      </c>
      <c r="P9687" s="11">
        <v>0.5</v>
      </c>
      <c r="Q9687" s="11">
        <v>1.8867924528301799E-2</v>
      </c>
      <c r="R9687" s="12">
        <v>161.13999999999999</v>
      </c>
      <c r="S9687" t="s">
        <v>22</v>
      </c>
      <c r="T9687">
        <v>0</v>
      </c>
      <c r="U9687">
        <f t="shared" si="908"/>
        <v>5</v>
      </c>
      <c r="V9687">
        <f t="shared" si="909"/>
        <v>1</v>
      </c>
      <c r="W9687">
        <f t="shared" si="910"/>
        <v>3</v>
      </c>
      <c r="X9687" t="str">
        <f t="shared" si="911"/>
        <v>513</v>
      </c>
      <c r="Y9687" t="str">
        <f>IF(Table1[[#This Row],[RFM_Score]]="555","Champion", IF(AND(J9687&gt;=4,V9687&gt;=4),"Loyal", IF(U9687&lt;=2,"At Risk", IF(W9687&gt;=4,"Potential Loyalist","Others"))))</f>
        <v>Others</v>
      </c>
    </row>
    <row r="9688" spans="1:25">
      <c r="A9688" t="s">
        <v>1239</v>
      </c>
      <c r="B9688">
        <v>36</v>
      </c>
      <c r="C9688" t="s">
        <v>24</v>
      </c>
      <c r="D9688" t="s">
        <v>29</v>
      </c>
      <c r="E9688" s="6" t="s">
        <v>21758</v>
      </c>
      <c r="F9688" t="s">
        <v>60</v>
      </c>
      <c r="G9688">
        <v>6</v>
      </c>
      <c r="H9688">
        <v>1</v>
      </c>
      <c r="I9688">
        <v>43</v>
      </c>
      <c r="J9688">
        <v>2</v>
      </c>
      <c r="K9688">
        <v>161.01</v>
      </c>
      <c r="L9688" t="str">
        <f t="shared" si="906"/>
        <v/>
      </c>
      <c r="M9688">
        <v>1</v>
      </c>
      <c r="N9688" t="str">
        <f t="shared" si="907"/>
        <v/>
      </c>
      <c r="O9688">
        <v>3</v>
      </c>
      <c r="P9688" s="11">
        <v>0.16666666666666599</v>
      </c>
      <c r="Q9688" s="11">
        <v>4.6511627906976702E-2</v>
      </c>
      <c r="R9688" s="12">
        <v>161.01</v>
      </c>
      <c r="S9688" t="s">
        <v>22</v>
      </c>
      <c r="T9688">
        <v>0</v>
      </c>
      <c r="U9688">
        <f t="shared" si="908"/>
        <v>5</v>
      </c>
      <c r="V9688">
        <f t="shared" si="909"/>
        <v>1</v>
      </c>
      <c r="W9688">
        <f t="shared" si="910"/>
        <v>3</v>
      </c>
      <c r="X9688" t="str">
        <f t="shared" si="911"/>
        <v>513</v>
      </c>
      <c r="Y9688" t="str">
        <f>IF(Table1[[#This Row],[RFM_Score]]="555","Champion", IF(AND(J9688&gt;=4,V9688&gt;=4),"Loyal", IF(U9688&lt;=2,"At Risk", IF(W9688&gt;=4,"Potential Loyalist","Others"))))</f>
        <v>Others</v>
      </c>
    </row>
    <row r="9689" spans="1:25">
      <c r="A9689" t="s">
        <v>4158</v>
      </c>
      <c r="B9689">
        <v>33</v>
      </c>
      <c r="C9689" t="s">
        <v>24</v>
      </c>
      <c r="D9689" t="s">
        <v>25</v>
      </c>
      <c r="E9689" s="6" t="s">
        <v>21759</v>
      </c>
      <c r="F9689" t="s">
        <v>26</v>
      </c>
      <c r="G9689">
        <v>3</v>
      </c>
      <c r="H9689">
        <v>0</v>
      </c>
      <c r="I9689">
        <v>48</v>
      </c>
      <c r="J9689">
        <v>1</v>
      </c>
      <c r="K9689">
        <v>160.69</v>
      </c>
      <c r="L9689" t="str">
        <f t="shared" si="906"/>
        <v/>
      </c>
      <c r="M9689">
        <v>1</v>
      </c>
      <c r="N9689" t="str">
        <f t="shared" si="907"/>
        <v/>
      </c>
      <c r="O9689">
        <v>14</v>
      </c>
      <c r="P9689" s="11">
        <v>0</v>
      </c>
      <c r="Q9689" s="11">
        <v>2.0833333333333301E-2</v>
      </c>
      <c r="R9689" s="12">
        <v>160.69</v>
      </c>
      <c r="S9689" t="s">
        <v>22</v>
      </c>
      <c r="T9689">
        <v>0</v>
      </c>
      <c r="U9689">
        <f t="shared" si="908"/>
        <v>5</v>
      </c>
      <c r="V9689">
        <f t="shared" si="909"/>
        <v>1</v>
      </c>
      <c r="W9689">
        <f t="shared" si="910"/>
        <v>3</v>
      </c>
      <c r="X9689" t="str">
        <f t="shared" si="911"/>
        <v>513</v>
      </c>
      <c r="Y9689" t="str">
        <f>IF(Table1[[#This Row],[RFM_Score]]="555","Champion", IF(AND(J9689&gt;=4,V9689&gt;=4),"Loyal", IF(U9689&lt;=2,"At Risk", IF(W9689&gt;=4,"Potential Loyalist","Others"))))</f>
        <v>Others</v>
      </c>
    </row>
    <row r="9690" spans="1:25">
      <c r="A9690" t="s">
        <v>5336</v>
      </c>
      <c r="B9690">
        <v>38</v>
      </c>
      <c r="C9690" t="s">
        <v>24</v>
      </c>
      <c r="D9690" t="s">
        <v>29</v>
      </c>
      <c r="E9690" s="6" t="s">
        <v>21760</v>
      </c>
      <c r="F9690" t="s">
        <v>37</v>
      </c>
      <c r="G9690">
        <v>5</v>
      </c>
      <c r="H9690">
        <v>2</v>
      </c>
      <c r="I9690">
        <v>57</v>
      </c>
      <c r="J9690">
        <v>3</v>
      </c>
      <c r="K9690">
        <v>160.41999999999999</v>
      </c>
      <c r="L9690" t="str">
        <f t="shared" si="906"/>
        <v/>
      </c>
      <c r="M9690">
        <v>1</v>
      </c>
      <c r="N9690" t="str">
        <f t="shared" si="907"/>
        <v/>
      </c>
      <c r="O9690">
        <v>61</v>
      </c>
      <c r="P9690" s="11">
        <v>0.4</v>
      </c>
      <c r="Q9690" s="11">
        <v>5.2631578947368397E-2</v>
      </c>
      <c r="R9690" s="12">
        <v>160.41999999999999</v>
      </c>
      <c r="S9690" t="s">
        <v>22</v>
      </c>
      <c r="T9690">
        <v>0</v>
      </c>
      <c r="U9690">
        <f t="shared" si="908"/>
        <v>3</v>
      </c>
      <c r="V9690">
        <f t="shared" si="909"/>
        <v>1</v>
      </c>
      <c r="W9690">
        <f t="shared" si="910"/>
        <v>3</v>
      </c>
      <c r="X9690" t="str">
        <f t="shared" si="911"/>
        <v>313</v>
      </c>
      <c r="Y9690" t="str">
        <f>IF(Table1[[#This Row],[RFM_Score]]="555","Champion", IF(AND(J9690&gt;=4,V9690&gt;=4),"Loyal", IF(U9690&lt;=2,"At Risk", IF(W9690&gt;=4,"Potential Loyalist","Others"))))</f>
        <v>Others</v>
      </c>
    </row>
    <row r="9691" spans="1:25">
      <c r="A9691" t="s">
        <v>2360</v>
      </c>
      <c r="B9691">
        <v>55</v>
      </c>
      <c r="C9691" t="s">
        <v>24</v>
      </c>
      <c r="D9691" t="s">
        <v>25</v>
      </c>
      <c r="E9691" s="6" t="s">
        <v>21761</v>
      </c>
      <c r="F9691" t="s">
        <v>30</v>
      </c>
      <c r="G9691">
        <v>5</v>
      </c>
      <c r="H9691">
        <v>2</v>
      </c>
      <c r="I9691">
        <v>50</v>
      </c>
      <c r="J9691">
        <v>2</v>
      </c>
      <c r="K9691">
        <v>160.07</v>
      </c>
      <c r="L9691" t="str">
        <f t="shared" si="906"/>
        <v/>
      </c>
      <c r="M9691">
        <v>1</v>
      </c>
      <c r="N9691" t="str">
        <f t="shared" si="907"/>
        <v/>
      </c>
      <c r="O9691">
        <v>26</v>
      </c>
      <c r="P9691" s="11">
        <v>0.4</v>
      </c>
      <c r="Q9691" s="11">
        <v>0.04</v>
      </c>
      <c r="R9691" s="12">
        <v>160.07</v>
      </c>
      <c r="S9691" t="s">
        <v>22</v>
      </c>
      <c r="T9691">
        <v>0</v>
      </c>
      <c r="U9691">
        <f t="shared" si="908"/>
        <v>4</v>
      </c>
      <c r="V9691">
        <f t="shared" si="909"/>
        <v>1</v>
      </c>
      <c r="W9691">
        <f t="shared" si="910"/>
        <v>3</v>
      </c>
      <c r="X9691" t="str">
        <f t="shared" si="911"/>
        <v>413</v>
      </c>
      <c r="Y9691" t="str">
        <f>IF(Table1[[#This Row],[RFM_Score]]="555","Champion", IF(AND(J9691&gt;=4,V9691&gt;=4),"Loyal", IF(U9691&lt;=2,"At Risk", IF(W9691&gt;=4,"Potential Loyalist","Others"))))</f>
        <v>Others</v>
      </c>
    </row>
    <row r="9692" spans="1:25">
      <c r="A9692" t="s">
        <v>9888</v>
      </c>
      <c r="B9692">
        <v>33</v>
      </c>
      <c r="C9692" t="s">
        <v>24</v>
      </c>
      <c r="D9692" t="s">
        <v>25</v>
      </c>
      <c r="E9692" s="6" t="s">
        <v>21762</v>
      </c>
      <c r="F9692" t="s">
        <v>21</v>
      </c>
      <c r="G9692">
        <v>5</v>
      </c>
      <c r="H9692">
        <v>0</v>
      </c>
      <c r="I9692">
        <v>53</v>
      </c>
      <c r="J9692">
        <v>3</v>
      </c>
      <c r="K9692">
        <v>159.97</v>
      </c>
      <c r="L9692" t="str">
        <f t="shared" si="906"/>
        <v/>
      </c>
      <c r="M9692">
        <v>1</v>
      </c>
      <c r="N9692" t="str">
        <f t="shared" si="907"/>
        <v/>
      </c>
      <c r="O9692">
        <v>37</v>
      </c>
      <c r="P9692" s="11">
        <v>0</v>
      </c>
      <c r="Q9692" s="11">
        <v>5.6603773584905599E-2</v>
      </c>
      <c r="R9692" s="12">
        <v>159.97</v>
      </c>
      <c r="S9692" t="s">
        <v>22</v>
      </c>
      <c r="T9692">
        <v>0</v>
      </c>
      <c r="U9692">
        <f t="shared" si="908"/>
        <v>4</v>
      </c>
      <c r="V9692">
        <f t="shared" si="909"/>
        <v>1</v>
      </c>
      <c r="W9692">
        <f t="shared" si="910"/>
        <v>3</v>
      </c>
      <c r="X9692" t="str">
        <f t="shared" si="911"/>
        <v>413</v>
      </c>
      <c r="Y9692" t="str">
        <f>IF(Table1[[#This Row],[RFM_Score]]="555","Champion", IF(AND(J9692&gt;=4,V9692&gt;=4),"Loyal", IF(U9692&lt;=2,"At Risk", IF(W9692&gt;=4,"Potential Loyalist","Others"))))</f>
        <v>Others</v>
      </c>
    </row>
    <row r="9693" spans="1:25">
      <c r="A9693" t="s">
        <v>3937</v>
      </c>
      <c r="B9693">
        <v>28</v>
      </c>
      <c r="C9693" t="s">
        <v>19</v>
      </c>
      <c r="D9693" t="s">
        <v>25</v>
      </c>
      <c r="E9693" s="6" t="s">
        <v>21763</v>
      </c>
      <c r="F9693" t="s">
        <v>60</v>
      </c>
      <c r="G9693">
        <v>1</v>
      </c>
      <c r="H9693">
        <v>0</v>
      </c>
      <c r="I9693">
        <v>39</v>
      </c>
      <c r="J9693">
        <v>1</v>
      </c>
      <c r="K9693">
        <v>159.96</v>
      </c>
      <c r="L9693" t="str">
        <f t="shared" si="906"/>
        <v/>
      </c>
      <c r="M9693">
        <v>1</v>
      </c>
      <c r="N9693" t="str">
        <f t="shared" si="907"/>
        <v/>
      </c>
      <c r="O9693">
        <v>34</v>
      </c>
      <c r="P9693" s="11">
        <v>0</v>
      </c>
      <c r="Q9693" s="11">
        <v>2.5641025641025599E-2</v>
      </c>
      <c r="R9693" s="12">
        <v>159.96</v>
      </c>
      <c r="S9693" t="s">
        <v>22</v>
      </c>
      <c r="T9693">
        <v>1</v>
      </c>
      <c r="U9693">
        <f t="shared" si="908"/>
        <v>4</v>
      </c>
      <c r="V9693">
        <f t="shared" si="909"/>
        <v>1</v>
      </c>
      <c r="W9693">
        <f t="shared" si="910"/>
        <v>3</v>
      </c>
      <c r="X9693" t="str">
        <f t="shared" si="911"/>
        <v>413</v>
      </c>
      <c r="Y9693" t="str">
        <f>IF(Table1[[#This Row],[RFM_Score]]="555","Champion", IF(AND(J9693&gt;=4,V9693&gt;=4),"Loyal", IF(U9693&lt;=2,"At Risk", IF(W9693&gt;=4,"Potential Loyalist","Others"))))</f>
        <v>Others</v>
      </c>
    </row>
    <row r="9694" spans="1:25">
      <c r="A9694" t="s">
        <v>1844</v>
      </c>
      <c r="B9694">
        <v>41</v>
      </c>
      <c r="C9694" t="s">
        <v>24</v>
      </c>
      <c r="D9694" t="s">
        <v>20</v>
      </c>
      <c r="E9694" s="6" t="s">
        <v>21764</v>
      </c>
      <c r="F9694" t="s">
        <v>21</v>
      </c>
      <c r="G9694">
        <v>2</v>
      </c>
      <c r="H9694">
        <v>0</v>
      </c>
      <c r="I9694">
        <v>55</v>
      </c>
      <c r="J9694">
        <v>3</v>
      </c>
      <c r="K9694">
        <v>159.88</v>
      </c>
      <c r="L9694" t="str">
        <f t="shared" si="906"/>
        <v/>
      </c>
      <c r="M9694">
        <v>1</v>
      </c>
      <c r="N9694" t="str">
        <f t="shared" si="907"/>
        <v/>
      </c>
      <c r="O9694">
        <v>42</v>
      </c>
      <c r="P9694" s="11">
        <v>0</v>
      </c>
      <c r="Q9694" s="11">
        <v>5.4545454545454501E-2</v>
      </c>
      <c r="R9694" s="12">
        <v>159.88</v>
      </c>
      <c r="S9694" t="s">
        <v>22</v>
      </c>
      <c r="T9694">
        <v>0</v>
      </c>
      <c r="U9694">
        <f t="shared" si="908"/>
        <v>3</v>
      </c>
      <c r="V9694">
        <f t="shared" si="909"/>
        <v>1</v>
      </c>
      <c r="W9694">
        <f t="shared" si="910"/>
        <v>3</v>
      </c>
      <c r="X9694" t="str">
        <f t="shared" si="911"/>
        <v>313</v>
      </c>
      <c r="Y9694" t="str">
        <f>IF(Table1[[#This Row],[RFM_Score]]="555","Champion", IF(AND(J9694&gt;=4,V9694&gt;=4),"Loyal", IF(U9694&lt;=2,"At Risk", IF(W9694&gt;=4,"Potential Loyalist","Others"))))</f>
        <v>Others</v>
      </c>
    </row>
    <row r="9695" spans="1:25">
      <c r="A9695" t="s">
        <v>485</v>
      </c>
      <c r="B9695">
        <v>28</v>
      </c>
      <c r="C9695" t="s">
        <v>24</v>
      </c>
      <c r="D9695" t="s">
        <v>25</v>
      </c>
      <c r="E9695" s="6" t="s">
        <v>21765</v>
      </c>
      <c r="F9695" t="s">
        <v>30</v>
      </c>
      <c r="G9695">
        <v>2</v>
      </c>
      <c r="H9695">
        <v>0</v>
      </c>
      <c r="I9695">
        <v>41</v>
      </c>
      <c r="J9695">
        <v>0</v>
      </c>
      <c r="K9695">
        <v>159.63999999999999</v>
      </c>
      <c r="L9695" t="str">
        <f t="shared" si="906"/>
        <v/>
      </c>
      <c r="M9695">
        <v>1</v>
      </c>
      <c r="N9695" t="str">
        <f t="shared" si="907"/>
        <v/>
      </c>
      <c r="O9695">
        <v>1</v>
      </c>
      <c r="P9695" s="11">
        <v>0</v>
      </c>
      <c r="Q9695" s="11">
        <v>0</v>
      </c>
      <c r="R9695" s="12">
        <v>159.63999999999999</v>
      </c>
      <c r="S9695" t="s">
        <v>22</v>
      </c>
      <c r="T9695">
        <v>0</v>
      </c>
      <c r="U9695">
        <f t="shared" si="908"/>
        <v>5</v>
      </c>
      <c r="V9695">
        <f t="shared" si="909"/>
        <v>1</v>
      </c>
      <c r="W9695">
        <f t="shared" si="910"/>
        <v>3</v>
      </c>
      <c r="X9695" t="str">
        <f t="shared" si="911"/>
        <v>513</v>
      </c>
      <c r="Y9695" t="str">
        <f>IF(Table1[[#This Row],[RFM_Score]]="555","Champion", IF(AND(J9695&gt;=4,V9695&gt;=4),"Loyal", IF(U9695&lt;=2,"At Risk", IF(W9695&gt;=4,"Potential Loyalist","Others"))))</f>
        <v>Others</v>
      </c>
    </row>
    <row r="9696" spans="1:25">
      <c r="A9696" t="s">
        <v>9182</v>
      </c>
      <c r="B9696">
        <v>18</v>
      </c>
      <c r="C9696" t="s">
        <v>24</v>
      </c>
      <c r="D9696" t="s">
        <v>29</v>
      </c>
      <c r="E9696" s="6" t="s">
        <v>21766</v>
      </c>
      <c r="F9696" t="s">
        <v>60</v>
      </c>
      <c r="G9696">
        <v>5</v>
      </c>
      <c r="H9696">
        <v>2</v>
      </c>
      <c r="I9696">
        <v>50</v>
      </c>
      <c r="J9696">
        <v>1</v>
      </c>
      <c r="K9696">
        <v>159.4</v>
      </c>
      <c r="L9696" t="str">
        <f t="shared" si="906"/>
        <v/>
      </c>
      <c r="M9696">
        <v>1</v>
      </c>
      <c r="N9696" t="str">
        <f t="shared" si="907"/>
        <v/>
      </c>
      <c r="O9696">
        <v>47</v>
      </c>
      <c r="P9696" s="11">
        <v>0.4</v>
      </c>
      <c r="Q9696" s="11">
        <v>0.02</v>
      </c>
      <c r="R9696" s="12">
        <v>159.4</v>
      </c>
      <c r="S9696" t="s">
        <v>22</v>
      </c>
      <c r="T9696">
        <v>1</v>
      </c>
      <c r="U9696">
        <f t="shared" si="908"/>
        <v>3</v>
      </c>
      <c r="V9696">
        <f t="shared" si="909"/>
        <v>1</v>
      </c>
      <c r="W9696">
        <f t="shared" si="910"/>
        <v>3</v>
      </c>
      <c r="X9696" t="str">
        <f t="shared" si="911"/>
        <v>313</v>
      </c>
      <c r="Y9696" t="str">
        <f>IF(Table1[[#This Row],[RFM_Score]]="555","Champion", IF(AND(J9696&gt;=4,V9696&gt;=4),"Loyal", IF(U9696&lt;=2,"At Risk", IF(W9696&gt;=4,"Potential Loyalist","Others"))))</f>
        <v>Others</v>
      </c>
    </row>
    <row r="9697" spans="1:25">
      <c r="A9697" t="s">
        <v>6741</v>
      </c>
      <c r="B9697">
        <v>32</v>
      </c>
      <c r="C9697" t="s">
        <v>19</v>
      </c>
      <c r="D9697" t="s">
        <v>29</v>
      </c>
      <c r="E9697" s="6" t="s">
        <v>21767</v>
      </c>
      <c r="F9697" t="s">
        <v>26</v>
      </c>
      <c r="G9697">
        <v>2</v>
      </c>
      <c r="H9697">
        <v>0</v>
      </c>
      <c r="I9697">
        <v>47</v>
      </c>
      <c r="J9697">
        <v>3</v>
      </c>
      <c r="K9697">
        <v>159.28</v>
      </c>
      <c r="L9697" t="str">
        <f t="shared" si="906"/>
        <v/>
      </c>
      <c r="M9697">
        <v>1</v>
      </c>
      <c r="N9697" t="str">
        <f t="shared" si="907"/>
        <v/>
      </c>
      <c r="O9697">
        <v>34</v>
      </c>
      <c r="P9697" s="11">
        <v>0</v>
      </c>
      <c r="Q9697" s="11">
        <v>6.3829787234042507E-2</v>
      </c>
      <c r="R9697" s="12">
        <v>159.28</v>
      </c>
      <c r="S9697" t="s">
        <v>22</v>
      </c>
      <c r="T9697">
        <v>0</v>
      </c>
      <c r="U9697">
        <f t="shared" si="908"/>
        <v>4</v>
      </c>
      <c r="V9697">
        <f t="shared" si="909"/>
        <v>1</v>
      </c>
      <c r="W9697">
        <f t="shared" si="910"/>
        <v>3</v>
      </c>
      <c r="X9697" t="str">
        <f t="shared" si="911"/>
        <v>413</v>
      </c>
      <c r="Y9697" t="str">
        <f>IF(Table1[[#This Row],[RFM_Score]]="555","Champion", IF(AND(J9697&gt;=4,V9697&gt;=4),"Loyal", IF(U9697&lt;=2,"At Risk", IF(W9697&gt;=4,"Potential Loyalist","Others"))))</f>
        <v>Others</v>
      </c>
    </row>
    <row r="9698" spans="1:25">
      <c r="A9698" t="s">
        <v>1425</v>
      </c>
      <c r="B9698">
        <v>35</v>
      </c>
      <c r="C9698" t="s">
        <v>24</v>
      </c>
      <c r="D9698" t="s">
        <v>46</v>
      </c>
      <c r="E9698" s="6" t="s">
        <v>21768</v>
      </c>
      <c r="F9698" t="s">
        <v>21</v>
      </c>
      <c r="G9698">
        <v>1</v>
      </c>
      <c r="H9698">
        <v>0</v>
      </c>
      <c r="I9698">
        <v>55</v>
      </c>
      <c r="J9698">
        <v>4</v>
      </c>
      <c r="K9698">
        <v>159.1</v>
      </c>
      <c r="L9698" t="str">
        <f t="shared" si="906"/>
        <v/>
      </c>
      <c r="M9698">
        <v>1</v>
      </c>
      <c r="N9698" t="str">
        <f t="shared" si="907"/>
        <v/>
      </c>
      <c r="O9698">
        <v>54</v>
      </c>
      <c r="P9698" s="11">
        <v>0</v>
      </c>
      <c r="Q9698" s="11">
        <v>7.2727272727272696E-2</v>
      </c>
      <c r="R9698" s="12">
        <v>159.1</v>
      </c>
      <c r="S9698" t="s">
        <v>22</v>
      </c>
      <c r="T9698">
        <v>0</v>
      </c>
      <c r="U9698">
        <f t="shared" si="908"/>
        <v>3</v>
      </c>
      <c r="V9698">
        <f t="shared" si="909"/>
        <v>1</v>
      </c>
      <c r="W9698">
        <f t="shared" si="910"/>
        <v>3</v>
      </c>
      <c r="X9698" t="str">
        <f t="shared" si="911"/>
        <v>313</v>
      </c>
      <c r="Y9698" t="str">
        <f>IF(Table1[[#This Row],[RFM_Score]]="555","Champion", IF(AND(J9698&gt;=4,V9698&gt;=4),"Loyal", IF(U9698&lt;=2,"At Risk", IF(W9698&gt;=4,"Potential Loyalist","Others"))))</f>
        <v>Others</v>
      </c>
    </row>
    <row r="9699" spans="1:25">
      <c r="A9699" t="s">
        <v>10869</v>
      </c>
      <c r="B9699">
        <v>28</v>
      </c>
      <c r="C9699" t="s">
        <v>24</v>
      </c>
      <c r="D9699" t="s">
        <v>25</v>
      </c>
      <c r="E9699" s="6" t="s">
        <v>21769</v>
      </c>
      <c r="F9699" t="s">
        <v>21</v>
      </c>
      <c r="G9699">
        <v>3</v>
      </c>
      <c r="H9699">
        <v>1</v>
      </c>
      <c r="I9699">
        <v>37</v>
      </c>
      <c r="J9699">
        <v>3</v>
      </c>
      <c r="K9699">
        <v>158.97</v>
      </c>
      <c r="L9699" t="str">
        <f t="shared" si="906"/>
        <v/>
      </c>
      <c r="M9699">
        <v>1</v>
      </c>
      <c r="N9699" t="str">
        <f t="shared" si="907"/>
        <v/>
      </c>
      <c r="O9699">
        <v>26</v>
      </c>
      <c r="P9699" s="11">
        <v>0.33333333333333298</v>
      </c>
      <c r="Q9699" s="11">
        <v>8.1081081081081002E-2</v>
      </c>
      <c r="R9699" s="12">
        <v>158.97</v>
      </c>
      <c r="S9699" t="s">
        <v>22</v>
      </c>
      <c r="T9699">
        <v>0</v>
      </c>
      <c r="U9699">
        <f t="shared" si="908"/>
        <v>4</v>
      </c>
      <c r="V9699">
        <f t="shared" si="909"/>
        <v>1</v>
      </c>
      <c r="W9699">
        <f t="shared" si="910"/>
        <v>3</v>
      </c>
      <c r="X9699" t="str">
        <f t="shared" si="911"/>
        <v>413</v>
      </c>
      <c r="Y9699" t="str">
        <f>IF(Table1[[#This Row],[RFM_Score]]="555","Champion", IF(AND(J9699&gt;=4,V9699&gt;=4),"Loyal", IF(U9699&lt;=2,"At Risk", IF(W9699&gt;=4,"Potential Loyalist","Others"))))</f>
        <v>Others</v>
      </c>
    </row>
    <row r="9700" spans="1:25">
      <c r="A9700" t="s">
        <v>10361</v>
      </c>
      <c r="B9700">
        <v>37</v>
      </c>
      <c r="C9700" t="s">
        <v>24</v>
      </c>
      <c r="D9700" t="s">
        <v>25</v>
      </c>
      <c r="E9700" s="6" t="s">
        <v>21770</v>
      </c>
      <c r="F9700" t="s">
        <v>21</v>
      </c>
      <c r="G9700">
        <v>1</v>
      </c>
      <c r="H9700">
        <v>0</v>
      </c>
      <c r="I9700">
        <v>69</v>
      </c>
      <c r="J9700">
        <v>3</v>
      </c>
      <c r="K9700">
        <v>158.71</v>
      </c>
      <c r="L9700" t="str">
        <f t="shared" si="906"/>
        <v/>
      </c>
      <c r="M9700">
        <v>1</v>
      </c>
      <c r="N9700" t="str">
        <f t="shared" si="907"/>
        <v/>
      </c>
      <c r="O9700">
        <v>19</v>
      </c>
      <c r="P9700" s="11">
        <v>0</v>
      </c>
      <c r="Q9700" s="11">
        <v>4.3478260869565202E-2</v>
      </c>
      <c r="R9700" s="12">
        <v>158.71</v>
      </c>
      <c r="S9700" t="s">
        <v>22</v>
      </c>
      <c r="T9700">
        <v>0</v>
      </c>
      <c r="U9700">
        <f t="shared" si="908"/>
        <v>5</v>
      </c>
      <c r="V9700">
        <f t="shared" si="909"/>
        <v>1</v>
      </c>
      <c r="W9700">
        <f t="shared" si="910"/>
        <v>3</v>
      </c>
      <c r="X9700" t="str">
        <f t="shared" si="911"/>
        <v>513</v>
      </c>
      <c r="Y9700" t="str">
        <f>IF(Table1[[#This Row],[RFM_Score]]="555","Champion", IF(AND(J9700&gt;=4,V9700&gt;=4),"Loyal", IF(U9700&lt;=2,"At Risk", IF(W9700&gt;=4,"Potential Loyalist","Others"))))</f>
        <v>Others</v>
      </c>
    </row>
    <row r="9701" spans="1:25">
      <c r="A9701" t="s">
        <v>9820</v>
      </c>
      <c r="B9701">
        <v>38</v>
      </c>
      <c r="C9701" t="s">
        <v>24</v>
      </c>
      <c r="D9701" t="s">
        <v>29</v>
      </c>
      <c r="E9701" s="6" t="s">
        <v>21771</v>
      </c>
      <c r="F9701" t="s">
        <v>60</v>
      </c>
      <c r="G9701">
        <v>3</v>
      </c>
      <c r="H9701">
        <v>0</v>
      </c>
      <c r="I9701">
        <v>42</v>
      </c>
      <c r="J9701">
        <v>2</v>
      </c>
      <c r="K9701">
        <v>158.38999999999999</v>
      </c>
      <c r="L9701" t="str">
        <f t="shared" si="906"/>
        <v/>
      </c>
      <c r="M9701">
        <v>1</v>
      </c>
      <c r="N9701" t="str">
        <f t="shared" si="907"/>
        <v/>
      </c>
      <c r="O9701">
        <v>29</v>
      </c>
      <c r="P9701" s="11">
        <v>0</v>
      </c>
      <c r="Q9701" s="11">
        <v>4.7619047619047603E-2</v>
      </c>
      <c r="R9701" s="12">
        <v>158.38999999999999</v>
      </c>
      <c r="S9701" t="s">
        <v>22</v>
      </c>
      <c r="T9701">
        <v>0</v>
      </c>
      <c r="U9701">
        <f t="shared" si="908"/>
        <v>4</v>
      </c>
      <c r="V9701">
        <f t="shared" si="909"/>
        <v>1</v>
      </c>
      <c r="W9701">
        <f t="shared" si="910"/>
        <v>3</v>
      </c>
      <c r="X9701" t="str">
        <f t="shared" si="911"/>
        <v>413</v>
      </c>
      <c r="Y9701" t="str">
        <f>IF(Table1[[#This Row],[RFM_Score]]="555","Champion", IF(AND(J9701&gt;=4,V9701&gt;=4),"Loyal", IF(U9701&lt;=2,"At Risk", IF(W9701&gt;=4,"Potential Loyalist","Others"))))</f>
        <v>Others</v>
      </c>
    </row>
    <row r="9702" spans="1:25">
      <c r="A9702" t="s">
        <v>5089</v>
      </c>
      <c r="B9702">
        <v>39</v>
      </c>
      <c r="C9702" t="s">
        <v>19</v>
      </c>
      <c r="D9702" t="s">
        <v>29</v>
      </c>
      <c r="E9702" s="6" t="s">
        <v>21772</v>
      </c>
      <c r="F9702" t="s">
        <v>62</v>
      </c>
      <c r="G9702">
        <v>2</v>
      </c>
      <c r="H9702">
        <v>1</v>
      </c>
      <c r="I9702">
        <v>48</v>
      </c>
      <c r="J9702">
        <v>2</v>
      </c>
      <c r="K9702">
        <v>158.05000000000001</v>
      </c>
      <c r="L9702" t="str">
        <f t="shared" si="906"/>
        <v/>
      </c>
      <c r="M9702">
        <v>1</v>
      </c>
      <c r="N9702" t="str">
        <f t="shared" si="907"/>
        <v/>
      </c>
      <c r="O9702">
        <v>14</v>
      </c>
      <c r="P9702" s="11">
        <v>0.5</v>
      </c>
      <c r="Q9702" s="11">
        <v>4.1666666666666602E-2</v>
      </c>
      <c r="R9702" s="12">
        <v>158.05000000000001</v>
      </c>
      <c r="S9702" t="s">
        <v>22</v>
      </c>
      <c r="T9702">
        <v>0</v>
      </c>
      <c r="U9702">
        <f t="shared" si="908"/>
        <v>5</v>
      </c>
      <c r="V9702">
        <f t="shared" si="909"/>
        <v>1</v>
      </c>
      <c r="W9702">
        <f t="shared" si="910"/>
        <v>3</v>
      </c>
      <c r="X9702" t="str">
        <f t="shared" si="911"/>
        <v>513</v>
      </c>
      <c r="Y9702" t="str">
        <f>IF(Table1[[#This Row],[RFM_Score]]="555","Champion", IF(AND(J9702&gt;=4,V9702&gt;=4),"Loyal", IF(U9702&lt;=2,"At Risk", IF(W9702&gt;=4,"Potential Loyalist","Others"))))</f>
        <v>Others</v>
      </c>
    </row>
    <row r="9703" spans="1:25">
      <c r="A9703" t="s">
        <v>6024</v>
      </c>
      <c r="B9703">
        <v>35</v>
      </c>
      <c r="C9703" t="s">
        <v>24</v>
      </c>
      <c r="D9703" t="s">
        <v>25</v>
      </c>
      <c r="E9703" s="6" t="s">
        <v>21773</v>
      </c>
      <c r="F9703" t="s">
        <v>30</v>
      </c>
      <c r="G9703">
        <v>4</v>
      </c>
      <c r="H9703">
        <v>1</v>
      </c>
      <c r="I9703">
        <v>54</v>
      </c>
      <c r="J9703">
        <v>5</v>
      </c>
      <c r="K9703">
        <v>158.04</v>
      </c>
      <c r="L9703" t="str">
        <f t="shared" si="906"/>
        <v/>
      </c>
      <c r="M9703">
        <v>1</v>
      </c>
      <c r="N9703" t="str">
        <f t="shared" si="907"/>
        <v/>
      </c>
      <c r="O9703">
        <v>54</v>
      </c>
      <c r="P9703" s="11">
        <v>0.25</v>
      </c>
      <c r="Q9703" s="11">
        <v>9.2592592592592504E-2</v>
      </c>
      <c r="R9703" s="12">
        <v>158.04</v>
      </c>
      <c r="S9703" t="s">
        <v>22</v>
      </c>
      <c r="T9703">
        <v>0</v>
      </c>
      <c r="U9703">
        <f t="shared" si="908"/>
        <v>3</v>
      </c>
      <c r="V9703">
        <f t="shared" si="909"/>
        <v>1</v>
      </c>
      <c r="W9703">
        <f t="shared" si="910"/>
        <v>3</v>
      </c>
      <c r="X9703" t="str">
        <f t="shared" si="911"/>
        <v>313</v>
      </c>
      <c r="Y9703" t="str">
        <f>IF(Table1[[#This Row],[RFM_Score]]="555","Champion", IF(AND(J9703&gt;=4,V9703&gt;=4),"Loyal", IF(U9703&lt;=2,"At Risk", IF(W9703&gt;=4,"Potential Loyalist","Others"))))</f>
        <v>Others</v>
      </c>
    </row>
    <row r="9704" spans="1:25">
      <c r="A9704" t="s">
        <v>7142</v>
      </c>
      <c r="B9704">
        <v>30</v>
      </c>
      <c r="C9704" t="s">
        <v>19</v>
      </c>
      <c r="D9704" t="s">
        <v>41</v>
      </c>
      <c r="E9704" s="6" t="s">
        <v>21774</v>
      </c>
      <c r="F9704" t="s">
        <v>37</v>
      </c>
      <c r="G9704">
        <v>4</v>
      </c>
      <c r="H9704">
        <v>1</v>
      </c>
      <c r="I9704">
        <v>52</v>
      </c>
      <c r="J9704">
        <v>3</v>
      </c>
      <c r="K9704">
        <v>157.94</v>
      </c>
      <c r="L9704" t="str">
        <f t="shared" si="906"/>
        <v/>
      </c>
      <c r="M9704">
        <v>1</v>
      </c>
      <c r="N9704" t="str">
        <f t="shared" si="907"/>
        <v/>
      </c>
      <c r="O9704">
        <v>32</v>
      </c>
      <c r="P9704" s="11">
        <v>0.25</v>
      </c>
      <c r="Q9704" s="11">
        <v>5.7692307692307598E-2</v>
      </c>
      <c r="R9704" s="12">
        <v>157.94</v>
      </c>
      <c r="S9704" t="s">
        <v>22</v>
      </c>
      <c r="T9704">
        <v>0</v>
      </c>
      <c r="U9704">
        <f t="shared" si="908"/>
        <v>4</v>
      </c>
      <c r="V9704">
        <f t="shared" si="909"/>
        <v>1</v>
      </c>
      <c r="W9704">
        <f t="shared" si="910"/>
        <v>3</v>
      </c>
      <c r="X9704" t="str">
        <f t="shared" si="911"/>
        <v>413</v>
      </c>
      <c r="Y9704" t="str">
        <f>IF(Table1[[#This Row],[RFM_Score]]="555","Champion", IF(AND(J9704&gt;=4,V9704&gt;=4),"Loyal", IF(U9704&lt;=2,"At Risk", IF(W9704&gt;=4,"Potential Loyalist","Others"))))</f>
        <v>Others</v>
      </c>
    </row>
    <row r="9705" spans="1:25">
      <c r="A9705" t="s">
        <v>9103</v>
      </c>
      <c r="B9705">
        <v>24</v>
      </c>
      <c r="C9705" t="s">
        <v>24</v>
      </c>
      <c r="D9705" t="s">
        <v>25</v>
      </c>
      <c r="E9705" s="6" t="s">
        <v>21775</v>
      </c>
      <c r="F9705" t="s">
        <v>26</v>
      </c>
      <c r="G9705">
        <v>2</v>
      </c>
      <c r="H9705">
        <v>0</v>
      </c>
      <c r="I9705">
        <v>56</v>
      </c>
      <c r="J9705">
        <v>5</v>
      </c>
      <c r="K9705">
        <v>157.83000000000001</v>
      </c>
      <c r="L9705" t="str">
        <f t="shared" si="906"/>
        <v/>
      </c>
      <c r="M9705">
        <v>1</v>
      </c>
      <c r="N9705" t="str">
        <f t="shared" si="907"/>
        <v/>
      </c>
      <c r="O9705">
        <v>16</v>
      </c>
      <c r="P9705" s="11">
        <v>0</v>
      </c>
      <c r="Q9705" s="11">
        <v>8.9285714285714204E-2</v>
      </c>
      <c r="R9705" s="12">
        <v>157.83000000000001</v>
      </c>
      <c r="S9705" t="s">
        <v>22</v>
      </c>
      <c r="T9705">
        <v>0</v>
      </c>
      <c r="U9705">
        <f t="shared" si="908"/>
        <v>5</v>
      </c>
      <c r="V9705">
        <f t="shared" si="909"/>
        <v>1</v>
      </c>
      <c r="W9705">
        <f t="shared" si="910"/>
        <v>3</v>
      </c>
      <c r="X9705" t="str">
        <f t="shared" si="911"/>
        <v>513</v>
      </c>
      <c r="Y9705" t="str">
        <f>IF(Table1[[#This Row],[RFM_Score]]="555","Champion", IF(AND(J9705&gt;=4,V9705&gt;=4),"Loyal", IF(U9705&lt;=2,"At Risk", IF(W9705&gt;=4,"Potential Loyalist","Others"))))</f>
        <v>Others</v>
      </c>
    </row>
    <row r="9706" spans="1:25">
      <c r="A9706" t="s">
        <v>3452</v>
      </c>
      <c r="B9706">
        <v>33</v>
      </c>
      <c r="C9706" t="s">
        <v>19</v>
      </c>
      <c r="D9706" t="s">
        <v>41</v>
      </c>
      <c r="E9706" s="6" t="s">
        <v>21776</v>
      </c>
      <c r="F9706" t="s">
        <v>30</v>
      </c>
      <c r="G9706">
        <v>5</v>
      </c>
      <c r="H9706">
        <v>1</v>
      </c>
      <c r="I9706">
        <v>50</v>
      </c>
      <c r="J9706">
        <v>4</v>
      </c>
      <c r="K9706">
        <v>157.82</v>
      </c>
      <c r="L9706" t="str">
        <f t="shared" si="906"/>
        <v/>
      </c>
      <c r="M9706">
        <v>1</v>
      </c>
      <c r="N9706" t="str">
        <f t="shared" si="907"/>
        <v/>
      </c>
      <c r="O9706">
        <v>31</v>
      </c>
      <c r="P9706" s="11">
        <v>0.2</v>
      </c>
      <c r="Q9706" s="11">
        <v>0.08</v>
      </c>
      <c r="R9706" s="12">
        <v>157.82</v>
      </c>
      <c r="S9706" t="s">
        <v>22</v>
      </c>
      <c r="T9706">
        <v>0</v>
      </c>
      <c r="U9706">
        <f t="shared" si="908"/>
        <v>4</v>
      </c>
      <c r="V9706">
        <f t="shared" si="909"/>
        <v>1</v>
      </c>
      <c r="W9706">
        <f t="shared" si="910"/>
        <v>3</v>
      </c>
      <c r="X9706" t="str">
        <f t="shared" si="911"/>
        <v>413</v>
      </c>
      <c r="Y9706" t="str">
        <f>IF(Table1[[#This Row],[RFM_Score]]="555","Champion", IF(AND(J9706&gt;=4,V9706&gt;=4),"Loyal", IF(U9706&lt;=2,"At Risk", IF(W9706&gt;=4,"Potential Loyalist","Others"))))</f>
        <v>Others</v>
      </c>
    </row>
    <row r="9707" spans="1:25">
      <c r="A9707" t="s">
        <v>9242</v>
      </c>
      <c r="B9707">
        <v>18</v>
      </c>
      <c r="C9707" t="s">
        <v>19</v>
      </c>
      <c r="D9707" t="s">
        <v>25</v>
      </c>
      <c r="E9707" s="6" t="s">
        <v>21777</v>
      </c>
      <c r="F9707" t="s">
        <v>21</v>
      </c>
      <c r="G9707">
        <v>2</v>
      </c>
      <c r="H9707">
        <v>1</v>
      </c>
      <c r="I9707">
        <v>63</v>
      </c>
      <c r="J9707">
        <v>5</v>
      </c>
      <c r="K9707">
        <v>157.65</v>
      </c>
      <c r="L9707" t="str">
        <f t="shared" si="906"/>
        <v/>
      </c>
      <c r="M9707">
        <v>1</v>
      </c>
      <c r="N9707" t="str">
        <f t="shared" si="907"/>
        <v/>
      </c>
      <c r="O9707">
        <v>5</v>
      </c>
      <c r="P9707" s="11">
        <v>0.5</v>
      </c>
      <c r="Q9707" s="11">
        <v>7.9365079365079305E-2</v>
      </c>
      <c r="R9707" s="12">
        <v>157.65</v>
      </c>
      <c r="S9707" t="s">
        <v>22</v>
      </c>
      <c r="T9707">
        <v>0</v>
      </c>
      <c r="U9707">
        <f t="shared" si="908"/>
        <v>5</v>
      </c>
      <c r="V9707">
        <f t="shared" si="909"/>
        <v>1</v>
      </c>
      <c r="W9707">
        <f t="shared" si="910"/>
        <v>3</v>
      </c>
      <c r="X9707" t="str">
        <f t="shared" si="911"/>
        <v>513</v>
      </c>
      <c r="Y9707" t="str">
        <f>IF(Table1[[#This Row],[RFM_Score]]="555","Champion", IF(AND(J9707&gt;=4,V9707&gt;=4),"Loyal", IF(U9707&lt;=2,"At Risk", IF(W9707&gt;=4,"Potential Loyalist","Others"))))</f>
        <v>Others</v>
      </c>
    </row>
    <row r="9708" spans="1:25">
      <c r="A9708" t="s">
        <v>11645</v>
      </c>
      <c r="B9708">
        <v>19</v>
      </c>
      <c r="C9708" t="s">
        <v>24</v>
      </c>
      <c r="D9708" t="s">
        <v>25</v>
      </c>
      <c r="E9708" s="6" t="s">
        <v>21778</v>
      </c>
      <c r="F9708" t="s">
        <v>37</v>
      </c>
      <c r="G9708">
        <v>0</v>
      </c>
      <c r="H9708">
        <v>0</v>
      </c>
      <c r="I9708">
        <v>57</v>
      </c>
      <c r="J9708">
        <v>3</v>
      </c>
      <c r="K9708">
        <v>157.6</v>
      </c>
      <c r="L9708" t="str">
        <f t="shared" si="906"/>
        <v/>
      </c>
      <c r="M9708">
        <v>1</v>
      </c>
      <c r="N9708" t="str">
        <f t="shared" si="907"/>
        <v/>
      </c>
      <c r="O9708">
        <v>25</v>
      </c>
      <c r="P9708" s="11">
        <v>0</v>
      </c>
      <c r="Q9708" s="11">
        <v>5.2631578947368397E-2</v>
      </c>
      <c r="R9708" s="12">
        <v>157.6</v>
      </c>
      <c r="S9708" t="s">
        <v>22</v>
      </c>
      <c r="T9708">
        <v>0</v>
      </c>
      <c r="U9708">
        <f t="shared" si="908"/>
        <v>4</v>
      </c>
      <c r="V9708">
        <f t="shared" si="909"/>
        <v>1</v>
      </c>
      <c r="W9708">
        <f t="shared" si="910"/>
        <v>3</v>
      </c>
      <c r="X9708" t="str">
        <f t="shared" si="911"/>
        <v>413</v>
      </c>
      <c r="Y9708" t="str">
        <f>IF(Table1[[#This Row],[RFM_Score]]="555","Champion", IF(AND(J9708&gt;=4,V9708&gt;=4),"Loyal", IF(U9708&lt;=2,"At Risk", IF(W9708&gt;=4,"Potential Loyalist","Others"))))</f>
        <v>Others</v>
      </c>
    </row>
    <row r="9709" spans="1:25">
      <c r="A9709" t="s">
        <v>5076</v>
      </c>
      <c r="B9709">
        <v>39</v>
      </c>
      <c r="C9709" t="s">
        <v>19</v>
      </c>
      <c r="D9709" t="s">
        <v>25</v>
      </c>
      <c r="E9709" s="6" t="s">
        <v>21779</v>
      </c>
      <c r="F9709" t="s">
        <v>21</v>
      </c>
      <c r="G9709">
        <v>3</v>
      </c>
      <c r="H9709">
        <v>1</v>
      </c>
      <c r="I9709">
        <v>39</v>
      </c>
      <c r="J9709">
        <v>4</v>
      </c>
      <c r="K9709">
        <v>157.53</v>
      </c>
      <c r="L9709" t="str">
        <f t="shared" si="906"/>
        <v/>
      </c>
      <c r="M9709">
        <v>1</v>
      </c>
      <c r="N9709" t="str">
        <f t="shared" si="907"/>
        <v/>
      </c>
      <c r="O9709">
        <v>15</v>
      </c>
      <c r="P9709" s="11">
        <v>0.33333333333333298</v>
      </c>
      <c r="Q9709" s="11">
        <v>0.10256410256410201</v>
      </c>
      <c r="R9709" s="12">
        <v>157.53</v>
      </c>
      <c r="S9709" t="s">
        <v>22</v>
      </c>
      <c r="T9709">
        <v>0</v>
      </c>
      <c r="U9709">
        <f t="shared" si="908"/>
        <v>5</v>
      </c>
      <c r="V9709">
        <f t="shared" si="909"/>
        <v>1</v>
      </c>
      <c r="W9709">
        <f t="shared" si="910"/>
        <v>3</v>
      </c>
      <c r="X9709" t="str">
        <f t="shared" si="911"/>
        <v>513</v>
      </c>
      <c r="Y9709" t="str">
        <f>IF(Table1[[#This Row],[RFM_Score]]="555","Champion", IF(AND(J9709&gt;=4,V9709&gt;=4),"Loyal", IF(U9709&lt;=2,"At Risk", IF(W9709&gt;=4,"Potential Loyalist","Others"))))</f>
        <v>Others</v>
      </c>
    </row>
    <row r="9710" spans="1:25">
      <c r="A9710" t="s">
        <v>10846</v>
      </c>
      <c r="B9710">
        <v>41</v>
      </c>
      <c r="C9710" t="s">
        <v>24</v>
      </c>
      <c r="D9710" t="s">
        <v>29</v>
      </c>
      <c r="E9710" s="6" t="s">
        <v>21780</v>
      </c>
      <c r="F9710" t="s">
        <v>37</v>
      </c>
      <c r="G9710">
        <v>3</v>
      </c>
      <c r="H9710">
        <v>0</v>
      </c>
      <c r="I9710">
        <v>50</v>
      </c>
      <c r="J9710">
        <v>5</v>
      </c>
      <c r="K9710">
        <v>157.29</v>
      </c>
      <c r="L9710" t="str">
        <f t="shared" si="906"/>
        <v/>
      </c>
      <c r="M9710">
        <v>1</v>
      </c>
      <c r="N9710" t="str">
        <f t="shared" si="907"/>
        <v/>
      </c>
      <c r="O9710">
        <v>31</v>
      </c>
      <c r="P9710" s="11">
        <v>0</v>
      </c>
      <c r="Q9710" s="11">
        <v>0.1</v>
      </c>
      <c r="R9710" s="12">
        <v>157.29</v>
      </c>
      <c r="S9710" t="s">
        <v>22</v>
      </c>
      <c r="T9710">
        <v>0</v>
      </c>
      <c r="U9710">
        <f t="shared" si="908"/>
        <v>4</v>
      </c>
      <c r="V9710">
        <f t="shared" si="909"/>
        <v>1</v>
      </c>
      <c r="W9710">
        <f t="shared" si="910"/>
        <v>3</v>
      </c>
      <c r="X9710" t="str">
        <f t="shared" si="911"/>
        <v>413</v>
      </c>
      <c r="Y9710" t="str">
        <f>IF(Table1[[#This Row],[RFM_Score]]="555","Champion", IF(AND(J9710&gt;=4,V9710&gt;=4),"Loyal", IF(U9710&lt;=2,"At Risk", IF(W9710&gt;=4,"Potential Loyalist","Others"))))</f>
        <v>Others</v>
      </c>
    </row>
    <row r="9711" spans="1:25">
      <c r="A9711" t="s">
        <v>260</v>
      </c>
      <c r="B9711">
        <v>18</v>
      </c>
      <c r="C9711" t="s">
        <v>24</v>
      </c>
      <c r="D9711" t="s">
        <v>35</v>
      </c>
      <c r="E9711" s="6" t="s">
        <v>21781</v>
      </c>
      <c r="F9711" t="s">
        <v>62</v>
      </c>
      <c r="G9711">
        <v>1</v>
      </c>
      <c r="H9711">
        <v>0</v>
      </c>
      <c r="I9711">
        <v>44</v>
      </c>
      <c r="J9711">
        <v>3</v>
      </c>
      <c r="K9711">
        <v>157.24</v>
      </c>
      <c r="L9711" t="str">
        <f t="shared" si="906"/>
        <v/>
      </c>
      <c r="M9711">
        <v>1</v>
      </c>
      <c r="N9711" t="str">
        <f t="shared" si="907"/>
        <v/>
      </c>
      <c r="O9711">
        <v>69</v>
      </c>
      <c r="P9711" s="11">
        <v>0</v>
      </c>
      <c r="Q9711" s="11">
        <v>6.8181818181818094E-2</v>
      </c>
      <c r="R9711" s="12">
        <v>157.24</v>
      </c>
      <c r="S9711" t="s">
        <v>22</v>
      </c>
      <c r="T9711">
        <v>0</v>
      </c>
      <c r="U9711">
        <f t="shared" si="908"/>
        <v>3</v>
      </c>
      <c r="V9711">
        <f t="shared" si="909"/>
        <v>1</v>
      </c>
      <c r="W9711">
        <f t="shared" si="910"/>
        <v>3</v>
      </c>
      <c r="X9711" t="str">
        <f t="shared" si="911"/>
        <v>313</v>
      </c>
      <c r="Y9711" t="str">
        <f>IF(Table1[[#This Row],[RFM_Score]]="555","Champion", IF(AND(J9711&gt;=4,V9711&gt;=4),"Loyal", IF(U9711&lt;=2,"At Risk", IF(W9711&gt;=4,"Potential Loyalist","Others"))))</f>
        <v>Others</v>
      </c>
    </row>
    <row r="9712" spans="1:25">
      <c r="A9712" t="s">
        <v>7354</v>
      </c>
      <c r="B9712">
        <v>49</v>
      </c>
      <c r="C9712" t="s">
        <v>24</v>
      </c>
      <c r="D9712" t="s">
        <v>25</v>
      </c>
      <c r="E9712" s="6" t="s">
        <v>21782</v>
      </c>
      <c r="F9712" t="s">
        <v>21</v>
      </c>
      <c r="G9712">
        <v>1</v>
      </c>
      <c r="H9712">
        <v>0</v>
      </c>
      <c r="I9712">
        <v>50</v>
      </c>
      <c r="J9712">
        <v>3</v>
      </c>
      <c r="K9712">
        <v>156.97999999999999</v>
      </c>
      <c r="L9712" t="str">
        <f t="shared" si="906"/>
        <v/>
      </c>
      <c r="M9712">
        <v>1</v>
      </c>
      <c r="N9712" t="str">
        <f t="shared" si="907"/>
        <v/>
      </c>
      <c r="O9712">
        <v>14</v>
      </c>
      <c r="P9712" s="11">
        <v>0</v>
      </c>
      <c r="Q9712" s="11">
        <v>0.06</v>
      </c>
      <c r="R9712" s="12">
        <v>156.97999999999999</v>
      </c>
      <c r="S9712" t="s">
        <v>22</v>
      </c>
      <c r="T9712">
        <v>0</v>
      </c>
      <c r="U9712">
        <f t="shared" si="908"/>
        <v>5</v>
      </c>
      <c r="V9712">
        <f t="shared" si="909"/>
        <v>1</v>
      </c>
      <c r="W9712">
        <f t="shared" si="910"/>
        <v>3</v>
      </c>
      <c r="X9712" t="str">
        <f t="shared" si="911"/>
        <v>513</v>
      </c>
      <c r="Y9712" t="str">
        <f>IF(Table1[[#This Row],[RFM_Score]]="555","Champion", IF(AND(J9712&gt;=4,V9712&gt;=4),"Loyal", IF(U9712&lt;=2,"At Risk", IF(W9712&gt;=4,"Potential Loyalist","Others"))))</f>
        <v>Others</v>
      </c>
    </row>
    <row r="9713" spans="1:25">
      <c r="A9713" t="s">
        <v>10718</v>
      </c>
      <c r="B9713">
        <v>36</v>
      </c>
      <c r="C9713" t="s">
        <v>24</v>
      </c>
      <c r="D9713" t="s">
        <v>49</v>
      </c>
      <c r="E9713" s="6" t="s">
        <v>21783</v>
      </c>
      <c r="F9713" t="s">
        <v>62</v>
      </c>
      <c r="G9713">
        <v>5</v>
      </c>
      <c r="H9713">
        <v>3</v>
      </c>
      <c r="I9713">
        <v>63</v>
      </c>
      <c r="J9713">
        <v>2</v>
      </c>
      <c r="K9713">
        <v>156.81</v>
      </c>
      <c r="L9713" t="str">
        <f t="shared" si="906"/>
        <v/>
      </c>
      <c r="M9713">
        <v>1</v>
      </c>
      <c r="N9713" t="str">
        <f t="shared" si="907"/>
        <v/>
      </c>
      <c r="O9713">
        <v>9</v>
      </c>
      <c r="P9713" s="11">
        <v>0.6</v>
      </c>
      <c r="Q9713" s="11">
        <v>3.1746031746031703E-2</v>
      </c>
      <c r="R9713" s="12">
        <v>156.81</v>
      </c>
      <c r="S9713" t="s">
        <v>22</v>
      </c>
      <c r="T9713">
        <v>0</v>
      </c>
      <c r="U9713">
        <f t="shared" si="908"/>
        <v>5</v>
      </c>
      <c r="V9713">
        <f t="shared" si="909"/>
        <v>1</v>
      </c>
      <c r="W9713">
        <f t="shared" si="910"/>
        <v>3</v>
      </c>
      <c r="X9713" t="str">
        <f t="shared" si="911"/>
        <v>513</v>
      </c>
      <c r="Y9713" t="str">
        <f>IF(Table1[[#This Row],[RFM_Score]]="555","Champion", IF(AND(J9713&gt;=4,V9713&gt;=4),"Loyal", IF(U9713&lt;=2,"At Risk", IF(W9713&gt;=4,"Potential Loyalist","Others"))))</f>
        <v>Others</v>
      </c>
    </row>
    <row r="9714" spans="1:25">
      <c r="A9714" t="s">
        <v>132</v>
      </c>
      <c r="B9714">
        <v>18</v>
      </c>
      <c r="C9714" t="s">
        <v>24</v>
      </c>
      <c r="D9714" t="s">
        <v>29</v>
      </c>
      <c r="E9714" s="6" t="s">
        <v>21784</v>
      </c>
      <c r="F9714" t="s">
        <v>37</v>
      </c>
      <c r="G9714">
        <v>2</v>
      </c>
      <c r="H9714">
        <v>0</v>
      </c>
      <c r="I9714">
        <v>39</v>
      </c>
      <c r="J9714">
        <v>3</v>
      </c>
      <c r="K9714">
        <v>156.72</v>
      </c>
      <c r="L9714" t="str">
        <f t="shared" si="906"/>
        <v/>
      </c>
      <c r="M9714">
        <v>1</v>
      </c>
      <c r="N9714" t="str">
        <f t="shared" si="907"/>
        <v/>
      </c>
      <c r="O9714">
        <v>35</v>
      </c>
      <c r="P9714" s="11">
        <v>0</v>
      </c>
      <c r="Q9714" s="11">
        <v>7.69230769230769E-2</v>
      </c>
      <c r="R9714" s="12">
        <v>156.72</v>
      </c>
      <c r="S9714" t="s">
        <v>22</v>
      </c>
      <c r="T9714">
        <v>0</v>
      </c>
      <c r="U9714">
        <f t="shared" si="908"/>
        <v>4</v>
      </c>
      <c r="V9714">
        <f t="shared" si="909"/>
        <v>1</v>
      </c>
      <c r="W9714">
        <f t="shared" si="910"/>
        <v>3</v>
      </c>
      <c r="X9714" t="str">
        <f t="shared" si="911"/>
        <v>413</v>
      </c>
      <c r="Y9714" t="str">
        <f>IF(Table1[[#This Row],[RFM_Score]]="555","Champion", IF(AND(J9714&gt;=4,V9714&gt;=4),"Loyal", IF(U9714&lt;=2,"At Risk", IF(W9714&gt;=4,"Potential Loyalist","Others"))))</f>
        <v>Others</v>
      </c>
    </row>
    <row r="9715" spans="1:25">
      <c r="A9715" t="s">
        <v>2540</v>
      </c>
      <c r="B9715">
        <v>27</v>
      </c>
      <c r="C9715" t="s">
        <v>19</v>
      </c>
      <c r="D9715" t="s">
        <v>29</v>
      </c>
      <c r="E9715" s="6" t="s">
        <v>21785</v>
      </c>
      <c r="F9715" t="s">
        <v>62</v>
      </c>
      <c r="G9715">
        <v>3</v>
      </c>
      <c r="H9715">
        <v>0</v>
      </c>
      <c r="I9715">
        <v>59</v>
      </c>
      <c r="J9715">
        <v>2</v>
      </c>
      <c r="K9715">
        <v>156.46</v>
      </c>
      <c r="L9715" t="str">
        <f t="shared" si="906"/>
        <v/>
      </c>
      <c r="M9715">
        <v>1</v>
      </c>
      <c r="N9715" t="str">
        <f t="shared" si="907"/>
        <v/>
      </c>
      <c r="O9715">
        <v>28</v>
      </c>
      <c r="P9715" s="11">
        <v>0</v>
      </c>
      <c r="Q9715" s="11">
        <v>3.38983050847457E-2</v>
      </c>
      <c r="R9715" s="12">
        <v>156.46</v>
      </c>
      <c r="S9715" t="s">
        <v>22</v>
      </c>
      <c r="T9715">
        <v>0</v>
      </c>
      <c r="U9715">
        <f t="shared" si="908"/>
        <v>4</v>
      </c>
      <c r="V9715">
        <f t="shared" si="909"/>
        <v>1</v>
      </c>
      <c r="W9715">
        <f t="shared" si="910"/>
        <v>3</v>
      </c>
      <c r="X9715" t="str">
        <f t="shared" si="911"/>
        <v>413</v>
      </c>
      <c r="Y9715" t="str">
        <f>IF(Table1[[#This Row],[RFM_Score]]="555","Champion", IF(AND(J9715&gt;=4,V9715&gt;=4),"Loyal", IF(U9715&lt;=2,"At Risk", IF(W9715&gt;=4,"Potential Loyalist","Others"))))</f>
        <v>Others</v>
      </c>
    </row>
    <row r="9716" spans="1:25">
      <c r="A9716" t="s">
        <v>1995</v>
      </c>
      <c r="B9716">
        <v>47</v>
      </c>
      <c r="C9716" t="s">
        <v>19</v>
      </c>
      <c r="D9716" t="s">
        <v>25</v>
      </c>
      <c r="E9716" s="6" t="s">
        <v>21786</v>
      </c>
      <c r="F9716" t="s">
        <v>21</v>
      </c>
      <c r="G9716">
        <v>3</v>
      </c>
      <c r="H9716">
        <v>1</v>
      </c>
      <c r="I9716">
        <v>47</v>
      </c>
      <c r="J9716">
        <v>1</v>
      </c>
      <c r="K9716">
        <v>156.41999999999999</v>
      </c>
      <c r="L9716" t="str">
        <f t="shared" si="906"/>
        <v/>
      </c>
      <c r="M9716">
        <v>1</v>
      </c>
      <c r="N9716" t="str">
        <f t="shared" si="907"/>
        <v/>
      </c>
      <c r="O9716">
        <v>7</v>
      </c>
      <c r="P9716" s="11">
        <v>0.33333333333333298</v>
      </c>
      <c r="Q9716" s="11">
        <v>2.1276595744680799E-2</v>
      </c>
      <c r="R9716" s="12">
        <v>156.41999999999999</v>
      </c>
      <c r="S9716" t="s">
        <v>22</v>
      </c>
      <c r="T9716">
        <v>0</v>
      </c>
      <c r="U9716">
        <f t="shared" si="908"/>
        <v>5</v>
      </c>
      <c r="V9716">
        <f t="shared" si="909"/>
        <v>1</v>
      </c>
      <c r="W9716">
        <f t="shared" si="910"/>
        <v>3</v>
      </c>
      <c r="X9716" t="str">
        <f t="shared" si="911"/>
        <v>513</v>
      </c>
      <c r="Y9716" t="str">
        <f>IF(Table1[[#This Row],[RFM_Score]]="555","Champion", IF(AND(J9716&gt;=4,V9716&gt;=4),"Loyal", IF(U9716&lt;=2,"At Risk", IF(W9716&gt;=4,"Potential Loyalist","Others"))))</f>
        <v>Others</v>
      </c>
    </row>
    <row r="9717" spans="1:25">
      <c r="A9717" t="s">
        <v>8856</v>
      </c>
      <c r="B9717">
        <v>38</v>
      </c>
      <c r="C9717" t="s">
        <v>24</v>
      </c>
      <c r="D9717" t="s">
        <v>49</v>
      </c>
      <c r="E9717" s="6" t="s">
        <v>21787</v>
      </c>
      <c r="F9717" t="s">
        <v>26</v>
      </c>
      <c r="G9717">
        <v>6</v>
      </c>
      <c r="H9717">
        <v>2</v>
      </c>
      <c r="I9717">
        <v>56</v>
      </c>
      <c r="J9717">
        <v>0</v>
      </c>
      <c r="K9717">
        <v>156.38</v>
      </c>
      <c r="L9717" t="str">
        <f t="shared" si="906"/>
        <v/>
      </c>
      <c r="M9717">
        <v>1</v>
      </c>
      <c r="N9717" t="str">
        <f t="shared" si="907"/>
        <v/>
      </c>
      <c r="O9717">
        <v>5</v>
      </c>
      <c r="P9717" s="11">
        <v>0.33333333333333298</v>
      </c>
      <c r="Q9717" s="11">
        <v>0</v>
      </c>
      <c r="R9717" s="12">
        <v>156.38</v>
      </c>
      <c r="S9717" t="s">
        <v>22</v>
      </c>
      <c r="T9717">
        <v>0</v>
      </c>
      <c r="U9717">
        <f t="shared" si="908"/>
        <v>5</v>
      </c>
      <c r="V9717">
        <f t="shared" si="909"/>
        <v>1</v>
      </c>
      <c r="W9717">
        <f t="shared" si="910"/>
        <v>3</v>
      </c>
      <c r="X9717" t="str">
        <f t="shared" si="911"/>
        <v>513</v>
      </c>
      <c r="Y9717" t="str">
        <f>IF(Table1[[#This Row],[RFM_Score]]="555","Champion", IF(AND(J9717&gt;=4,V9717&gt;=4),"Loyal", IF(U9717&lt;=2,"At Risk", IF(W9717&gt;=4,"Potential Loyalist","Others"))))</f>
        <v>Others</v>
      </c>
    </row>
    <row r="9718" spans="1:25">
      <c r="A9718" t="s">
        <v>5466</v>
      </c>
      <c r="B9718">
        <v>18</v>
      </c>
      <c r="C9718" t="s">
        <v>24</v>
      </c>
      <c r="D9718" t="s">
        <v>49</v>
      </c>
      <c r="E9718" s="6" t="s">
        <v>21788</v>
      </c>
      <c r="F9718" t="s">
        <v>26</v>
      </c>
      <c r="G9718">
        <v>2</v>
      </c>
      <c r="H9718">
        <v>0</v>
      </c>
      <c r="I9718">
        <v>49</v>
      </c>
      <c r="J9718">
        <v>2</v>
      </c>
      <c r="K9718">
        <v>156.15</v>
      </c>
      <c r="L9718" t="str">
        <f t="shared" si="906"/>
        <v/>
      </c>
      <c r="M9718">
        <v>1</v>
      </c>
      <c r="N9718" t="str">
        <f t="shared" si="907"/>
        <v/>
      </c>
      <c r="O9718">
        <v>5</v>
      </c>
      <c r="P9718" s="11">
        <v>0</v>
      </c>
      <c r="Q9718" s="11">
        <v>4.08163265306122E-2</v>
      </c>
      <c r="R9718" s="12">
        <v>156.15</v>
      </c>
      <c r="S9718" t="s">
        <v>22</v>
      </c>
      <c r="T9718">
        <v>0</v>
      </c>
      <c r="U9718">
        <f t="shared" si="908"/>
        <v>5</v>
      </c>
      <c r="V9718">
        <f t="shared" si="909"/>
        <v>1</v>
      </c>
      <c r="W9718">
        <f t="shared" si="910"/>
        <v>3</v>
      </c>
      <c r="X9718" t="str">
        <f t="shared" si="911"/>
        <v>513</v>
      </c>
      <c r="Y9718" t="str">
        <f>IF(Table1[[#This Row],[RFM_Score]]="555","Champion", IF(AND(J9718&gt;=4,V9718&gt;=4),"Loyal", IF(U9718&lt;=2,"At Risk", IF(W9718&gt;=4,"Potential Loyalist","Others"))))</f>
        <v>Others</v>
      </c>
    </row>
    <row r="9719" spans="1:25">
      <c r="A9719" t="s">
        <v>3440</v>
      </c>
      <c r="B9719">
        <v>33</v>
      </c>
      <c r="C9719" t="s">
        <v>24</v>
      </c>
      <c r="D9719" t="s">
        <v>25</v>
      </c>
      <c r="E9719" s="6" t="s">
        <v>21789</v>
      </c>
      <c r="F9719" t="s">
        <v>21</v>
      </c>
      <c r="G9719">
        <v>5</v>
      </c>
      <c r="H9719">
        <v>2</v>
      </c>
      <c r="I9719">
        <v>57</v>
      </c>
      <c r="J9719">
        <v>4</v>
      </c>
      <c r="K9719">
        <v>155.97</v>
      </c>
      <c r="L9719" t="str">
        <f t="shared" si="906"/>
        <v/>
      </c>
      <c r="M9719">
        <v>1</v>
      </c>
      <c r="N9719" t="str">
        <f t="shared" si="907"/>
        <v/>
      </c>
      <c r="O9719">
        <v>5</v>
      </c>
      <c r="P9719" s="11">
        <v>0.4</v>
      </c>
      <c r="Q9719" s="11">
        <v>7.0175438596491196E-2</v>
      </c>
      <c r="R9719" s="12">
        <v>155.97</v>
      </c>
      <c r="S9719" t="s">
        <v>22</v>
      </c>
      <c r="T9719">
        <v>0</v>
      </c>
      <c r="U9719">
        <f t="shared" si="908"/>
        <v>5</v>
      </c>
      <c r="V9719">
        <f t="shared" si="909"/>
        <v>1</v>
      </c>
      <c r="W9719">
        <f t="shared" si="910"/>
        <v>3</v>
      </c>
      <c r="X9719" t="str">
        <f t="shared" si="911"/>
        <v>513</v>
      </c>
      <c r="Y9719" t="str">
        <f>IF(Table1[[#This Row],[RFM_Score]]="555","Champion", IF(AND(J9719&gt;=4,V9719&gt;=4),"Loyal", IF(U9719&lt;=2,"At Risk", IF(W9719&gt;=4,"Potential Loyalist","Others"))))</f>
        <v>Others</v>
      </c>
    </row>
    <row r="9720" spans="1:25">
      <c r="A9720" t="s">
        <v>1958</v>
      </c>
      <c r="B9720">
        <v>43</v>
      </c>
      <c r="C9720" t="s">
        <v>24</v>
      </c>
      <c r="D9720" t="s">
        <v>35</v>
      </c>
      <c r="E9720" s="6" t="s">
        <v>21790</v>
      </c>
      <c r="F9720" t="s">
        <v>21</v>
      </c>
      <c r="G9720">
        <v>1</v>
      </c>
      <c r="H9720">
        <v>0</v>
      </c>
      <c r="I9720">
        <v>52</v>
      </c>
      <c r="J9720">
        <v>3</v>
      </c>
      <c r="K9720">
        <v>155.88</v>
      </c>
      <c r="L9720" t="str">
        <f t="shared" si="906"/>
        <v/>
      </c>
      <c r="M9720">
        <v>1</v>
      </c>
      <c r="N9720" t="str">
        <f t="shared" si="907"/>
        <v/>
      </c>
      <c r="O9720">
        <v>20</v>
      </c>
      <c r="P9720" s="11">
        <v>0</v>
      </c>
      <c r="Q9720" s="11">
        <v>5.7692307692307598E-2</v>
      </c>
      <c r="R9720" s="12">
        <v>155.88</v>
      </c>
      <c r="S9720" t="s">
        <v>22</v>
      </c>
      <c r="T9720">
        <v>0</v>
      </c>
      <c r="U9720">
        <f t="shared" si="908"/>
        <v>5</v>
      </c>
      <c r="V9720">
        <f t="shared" si="909"/>
        <v>1</v>
      </c>
      <c r="W9720">
        <f t="shared" si="910"/>
        <v>3</v>
      </c>
      <c r="X9720" t="str">
        <f t="shared" si="911"/>
        <v>513</v>
      </c>
      <c r="Y9720" t="str">
        <f>IF(Table1[[#This Row],[RFM_Score]]="555","Champion", IF(AND(J9720&gt;=4,V9720&gt;=4),"Loyal", IF(U9720&lt;=2,"At Risk", IF(W9720&gt;=4,"Potential Loyalist","Others"))))</f>
        <v>Others</v>
      </c>
    </row>
    <row r="9721" spans="1:25">
      <c r="A9721" t="s">
        <v>11364</v>
      </c>
      <c r="B9721">
        <v>43</v>
      </c>
      <c r="C9721" t="s">
        <v>24</v>
      </c>
      <c r="D9721" t="s">
        <v>49</v>
      </c>
      <c r="E9721" s="6" t="s">
        <v>21791</v>
      </c>
      <c r="F9721" t="s">
        <v>21</v>
      </c>
      <c r="G9721">
        <v>2</v>
      </c>
      <c r="H9721">
        <v>1</v>
      </c>
      <c r="I9721">
        <v>50</v>
      </c>
      <c r="J9721">
        <v>1</v>
      </c>
      <c r="K9721">
        <v>155.84</v>
      </c>
      <c r="L9721" t="str">
        <f t="shared" si="906"/>
        <v/>
      </c>
      <c r="M9721">
        <v>1</v>
      </c>
      <c r="N9721" t="str">
        <f t="shared" si="907"/>
        <v/>
      </c>
      <c r="O9721">
        <v>15</v>
      </c>
      <c r="P9721" s="11">
        <v>0.5</v>
      </c>
      <c r="Q9721" s="11">
        <v>0.02</v>
      </c>
      <c r="R9721" s="12">
        <v>155.84</v>
      </c>
      <c r="S9721" t="s">
        <v>22</v>
      </c>
      <c r="T9721">
        <v>0</v>
      </c>
      <c r="U9721">
        <f t="shared" si="908"/>
        <v>5</v>
      </c>
      <c r="V9721">
        <f t="shared" si="909"/>
        <v>1</v>
      </c>
      <c r="W9721">
        <f t="shared" si="910"/>
        <v>3</v>
      </c>
      <c r="X9721" t="str">
        <f t="shared" si="911"/>
        <v>513</v>
      </c>
      <c r="Y9721" t="str">
        <f>IF(Table1[[#This Row],[RFM_Score]]="555","Champion", IF(AND(J9721&gt;=4,V9721&gt;=4),"Loyal", IF(U9721&lt;=2,"At Risk", IF(W9721&gt;=4,"Potential Loyalist","Others"))))</f>
        <v>Others</v>
      </c>
    </row>
    <row r="9722" spans="1:25">
      <c r="A9722" t="s">
        <v>1768</v>
      </c>
      <c r="B9722">
        <v>30</v>
      </c>
      <c r="C9722" t="s">
        <v>19</v>
      </c>
      <c r="D9722" t="s">
        <v>20</v>
      </c>
      <c r="E9722" s="6" t="s">
        <v>21792</v>
      </c>
      <c r="F9722" t="s">
        <v>37</v>
      </c>
      <c r="G9722">
        <v>2</v>
      </c>
      <c r="H9722">
        <v>1</v>
      </c>
      <c r="I9722">
        <v>50</v>
      </c>
      <c r="J9722">
        <v>1</v>
      </c>
      <c r="K9722">
        <v>155.75</v>
      </c>
      <c r="L9722" t="str">
        <f t="shared" si="906"/>
        <v/>
      </c>
      <c r="M9722">
        <v>1</v>
      </c>
      <c r="N9722" t="str">
        <f t="shared" si="907"/>
        <v/>
      </c>
      <c r="O9722">
        <v>51</v>
      </c>
      <c r="P9722" s="11">
        <v>0.5</v>
      </c>
      <c r="Q9722" s="11">
        <v>0.02</v>
      </c>
      <c r="R9722" s="12">
        <v>155.75</v>
      </c>
      <c r="S9722" t="s">
        <v>22</v>
      </c>
      <c r="T9722">
        <v>0</v>
      </c>
      <c r="U9722">
        <f t="shared" si="908"/>
        <v>3</v>
      </c>
      <c r="V9722">
        <f t="shared" si="909"/>
        <v>1</v>
      </c>
      <c r="W9722">
        <f t="shared" si="910"/>
        <v>3</v>
      </c>
      <c r="X9722" t="str">
        <f t="shared" si="911"/>
        <v>313</v>
      </c>
      <c r="Y9722" t="str">
        <f>IF(Table1[[#This Row],[RFM_Score]]="555","Champion", IF(AND(J9722&gt;=4,V9722&gt;=4),"Loyal", IF(U9722&lt;=2,"At Risk", IF(W9722&gt;=4,"Potential Loyalist","Others"))))</f>
        <v>Others</v>
      </c>
    </row>
    <row r="9723" spans="1:25">
      <c r="A9723" t="s">
        <v>565</v>
      </c>
      <c r="B9723">
        <v>38</v>
      </c>
      <c r="C9723" t="s">
        <v>19</v>
      </c>
      <c r="D9723" t="s">
        <v>46</v>
      </c>
      <c r="E9723" s="6" t="s">
        <v>21793</v>
      </c>
      <c r="F9723" t="s">
        <v>62</v>
      </c>
      <c r="G9723">
        <v>3</v>
      </c>
      <c r="H9723">
        <v>0</v>
      </c>
      <c r="I9723">
        <v>50</v>
      </c>
      <c r="J9723">
        <v>4</v>
      </c>
      <c r="K9723">
        <v>155.63999999999999</v>
      </c>
      <c r="L9723" t="str">
        <f t="shared" si="906"/>
        <v/>
      </c>
      <c r="M9723">
        <v>1</v>
      </c>
      <c r="N9723" t="str">
        <f t="shared" si="907"/>
        <v/>
      </c>
      <c r="O9723">
        <v>32</v>
      </c>
      <c r="P9723" s="11">
        <v>0</v>
      </c>
      <c r="Q9723" s="11">
        <v>0.08</v>
      </c>
      <c r="R9723" s="12">
        <v>155.63999999999999</v>
      </c>
      <c r="S9723" t="s">
        <v>22</v>
      </c>
      <c r="T9723">
        <v>0</v>
      </c>
      <c r="U9723">
        <f t="shared" si="908"/>
        <v>4</v>
      </c>
      <c r="V9723">
        <f t="shared" si="909"/>
        <v>1</v>
      </c>
      <c r="W9723">
        <f t="shared" si="910"/>
        <v>3</v>
      </c>
      <c r="X9723" t="str">
        <f t="shared" si="911"/>
        <v>413</v>
      </c>
      <c r="Y9723" t="str">
        <f>IF(Table1[[#This Row],[RFM_Score]]="555","Champion", IF(AND(J9723&gt;=4,V9723&gt;=4),"Loyal", IF(U9723&lt;=2,"At Risk", IF(W9723&gt;=4,"Potential Loyalist","Others"))))</f>
        <v>Others</v>
      </c>
    </row>
    <row r="9724" spans="1:25">
      <c r="A9724" t="s">
        <v>1142</v>
      </c>
      <c r="B9724">
        <v>22</v>
      </c>
      <c r="C9724" t="s">
        <v>24</v>
      </c>
      <c r="D9724" t="s">
        <v>41</v>
      </c>
      <c r="E9724" s="6" t="s">
        <v>21794</v>
      </c>
      <c r="F9724" t="s">
        <v>21</v>
      </c>
      <c r="G9724">
        <v>3</v>
      </c>
      <c r="H9724">
        <v>2</v>
      </c>
      <c r="I9724">
        <v>52</v>
      </c>
      <c r="J9724">
        <v>1</v>
      </c>
      <c r="K9724">
        <v>155.32</v>
      </c>
      <c r="L9724" t="str">
        <f t="shared" si="906"/>
        <v/>
      </c>
      <c r="M9724">
        <v>1</v>
      </c>
      <c r="N9724" t="str">
        <f t="shared" si="907"/>
        <v/>
      </c>
      <c r="O9724">
        <v>10</v>
      </c>
      <c r="P9724" s="11">
        <v>0.66666666666666596</v>
      </c>
      <c r="Q9724" s="11">
        <v>1.9230769230769201E-2</v>
      </c>
      <c r="R9724" s="12">
        <v>155.32</v>
      </c>
      <c r="S9724" t="s">
        <v>22</v>
      </c>
      <c r="T9724">
        <v>1</v>
      </c>
      <c r="U9724">
        <f t="shared" si="908"/>
        <v>5</v>
      </c>
      <c r="V9724">
        <f t="shared" si="909"/>
        <v>1</v>
      </c>
      <c r="W9724">
        <f t="shared" si="910"/>
        <v>3</v>
      </c>
      <c r="X9724" t="str">
        <f t="shared" si="911"/>
        <v>513</v>
      </c>
      <c r="Y9724" t="str">
        <f>IF(Table1[[#This Row],[RFM_Score]]="555","Champion", IF(AND(J9724&gt;=4,V9724&gt;=4),"Loyal", IF(U9724&lt;=2,"At Risk", IF(W9724&gt;=4,"Potential Loyalist","Others"))))</f>
        <v>Others</v>
      </c>
    </row>
    <row r="9725" spans="1:25">
      <c r="A9725" t="s">
        <v>9786</v>
      </c>
      <c r="B9725">
        <v>48</v>
      </c>
      <c r="C9725" t="s">
        <v>24</v>
      </c>
      <c r="D9725" t="s">
        <v>25</v>
      </c>
      <c r="E9725" s="6" t="s">
        <v>21795</v>
      </c>
      <c r="F9725" t="s">
        <v>62</v>
      </c>
      <c r="G9725">
        <v>3</v>
      </c>
      <c r="H9725">
        <v>1</v>
      </c>
      <c r="I9725">
        <v>46</v>
      </c>
      <c r="J9725">
        <v>3</v>
      </c>
      <c r="K9725">
        <v>155.09</v>
      </c>
      <c r="L9725" t="str">
        <f t="shared" si="906"/>
        <v/>
      </c>
      <c r="M9725">
        <v>1</v>
      </c>
      <c r="N9725" t="str">
        <f t="shared" si="907"/>
        <v/>
      </c>
      <c r="O9725">
        <v>23</v>
      </c>
      <c r="P9725" s="11">
        <v>0.33333333333333298</v>
      </c>
      <c r="Q9725" s="11">
        <v>6.5217391304347797E-2</v>
      </c>
      <c r="R9725" s="12">
        <v>155.09</v>
      </c>
      <c r="S9725" t="s">
        <v>22</v>
      </c>
      <c r="T9725">
        <v>0</v>
      </c>
      <c r="U9725">
        <f t="shared" si="908"/>
        <v>4</v>
      </c>
      <c r="V9725">
        <f t="shared" si="909"/>
        <v>1</v>
      </c>
      <c r="W9725">
        <f t="shared" si="910"/>
        <v>3</v>
      </c>
      <c r="X9725" t="str">
        <f t="shared" si="911"/>
        <v>413</v>
      </c>
      <c r="Y9725" t="str">
        <f>IF(Table1[[#This Row],[RFM_Score]]="555","Champion", IF(AND(J9725&gt;=4,V9725&gt;=4),"Loyal", IF(U9725&lt;=2,"At Risk", IF(W9725&gt;=4,"Potential Loyalist","Others"))))</f>
        <v>Others</v>
      </c>
    </row>
    <row r="9726" spans="1:25">
      <c r="A9726" t="s">
        <v>7079</v>
      </c>
      <c r="B9726">
        <v>40</v>
      </c>
      <c r="C9726" t="s">
        <v>24</v>
      </c>
      <c r="D9726" t="s">
        <v>41</v>
      </c>
      <c r="E9726" s="6" t="s">
        <v>21796</v>
      </c>
      <c r="F9726" t="s">
        <v>62</v>
      </c>
      <c r="G9726">
        <v>3</v>
      </c>
      <c r="H9726">
        <v>1</v>
      </c>
      <c r="I9726">
        <v>50</v>
      </c>
      <c r="J9726">
        <v>4</v>
      </c>
      <c r="K9726">
        <v>155.07</v>
      </c>
      <c r="L9726" t="str">
        <f t="shared" si="906"/>
        <v/>
      </c>
      <c r="M9726">
        <v>1</v>
      </c>
      <c r="N9726" t="str">
        <f t="shared" si="907"/>
        <v/>
      </c>
      <c r="O9726">
        <v>36</v>
      </c>
      <c r="P9726" s="11">
        <v>0.33333333333333298</v>
      </c>
      <c r="Q9726" s="11">
        <v>0.08</v>
      </c>
      <c r="R9726" s="12">
        <v>155.07</v>
      </c>
      <c r="S9726" t="s">
        <v>22</v>
      </c>
      <c r="T9726">
        <v>0</v>
      </c>
      <c r="U9726">
        <f t="shared" si="908"/>
        <v>4</v>
      </c>
      <c r="V9726">
        <f t="shared" si="909"/>
        <v>1</v>
      </c>
      <c r="W9726">
        <f t="shared" si="910"/>
        <v>3</v>
      </c>
      <c r="X9726" t="str">
        <f t="shared" si="911"/>
        <v>413</v>
      </c>
      <c r="Y9726" t="str">
        <f>IF(Table1[[#This Row],[RFM_Score]]="555","Champion", IF(AND(J9726&gt;=4,V9726&gt;=4),"Loyal", IF(U9726&lt;=2,"At Risk", IF(W9726&gt;=4,"Potential Loyalist","Others"))))</f>
        <v>Others</v>
      </c>
    </row>
    <row r="9727" spans="1:25">
      <c r="A9727" t="s">
        <v>2622</v>
      </c>
      <c r="B9727">
        <v>27</v>
      </c>
      <c r="C9727" t="s">
        <v>19</v>
      </c>
      <c r="D9727" t="s">
        <v>49</v>
      </c>
      <c r="E9727" s="6" t="s">
        <v>21797</v>
      </c>
      <c r="F9727" t="s">
        <v>21</v>
      </c>
      <c r="G9727">
        <v>6</v>
      </c>
      <c r="H9727">
        <v>2</v>
      </c>
      <c r="I9727">
        <v>51</v>
      </c>
      <c r="J9727">
        <v>3</v>
      </c>
      <c r="K9727">
        <v>154.83000000000001</v>
      </c>
      <c r="L9727" t="str">
        <f t="shared" si="906"/>
        <v/>
      </c>
      <c r="M9727">
        <v>1</v>
      </c>
      <c r="N9727" t="str">
        <f t="shared" si="907"/>
        <v/>
      </c>
      <c r="O9727">
        <v>79</v>
      </c>
      <c r="P9727" s="11">
        <v>0.33333333333333298</v>
      </c>
      <c r="Q9727" s="11">
        <v>5.8823529411764698E-2</v>
      </c>
      <c r="R9727" s="12">
        <v>154.83000000000001</v>
      </c>
      <c r="S9727" t="s">
        <v>22</v>
      </c>
      <c r="T9727">
        <v>0</v>
      </c>
      <c r="U9727">
        <f t="shared" si="908"/>
        <v>2</v>
      </c>
      <c r="V9727">
        <f t="shared" si="909"/>
        <v>1</v>
      </c>
      <c r="W9727">
        <f t="shared" si="910"/>
        <v>3</v>
      </c>
      <c r="X9727" t="str">
        <f t="shared" si="911"/>
        <v>213</v>
      </c>
      <c r="Y9727" t="str">
        <f>IF(Table1[[#This Row],[RFM_Score]]="555","Champion", IF(AND(J9727&gt;=4,V9727&gt;=4),"Loyal", IF(U9727&lt;=2,"At Risk", IF(W9727&gt;=4,"Potential Loyalist","Others"))))</f>
        <v>At Risk</v>
      </c>
    </row>
    <row r="9728" spans="1:25">
      <c r="A9728" t="s">
        <v>4445</v>
      </c>
      <c r="B9728">
        <v>41</v>
      </c>
      <c r="C9728" t="s">
        <v>24</v>
      </c>
      <c r="D9728" t="s">
        <v>25</v>
      </c>
      <c r="E9728" s="6" t="s">
        <v>21798</v>
      </c>
      <c r="F9728" t="s">
        <v>26</v>
      </c>
      <c r="G9728">
        <v>4</v>
      </c>
      <c r="H9728">
        <v>0</v>
      </c>
      <c r="I9728">
        <v>54</v>
      </c>
      <c r="J9728">
        <v>5</v>
      </c>
      <c r="K9728">
        <v>154.72</v>
      </c>
      <c r="L9728" t="str">
        <f t="shared" si="906"/>
        <v/>
      </c>
      <c r="M9728">
        <v>1</v>
      </c>
      <c r="N9728" t="str">
        <f t="shared" si="907"/>
        <v/>
      </c>
      <c r="O9728">
        <v>34</v>
      </c>
      <c r="P9728" s="11">
        <v>0</v>
      </c>
      <c r="Q9728" s="11">
        <v>9.2592592592592504E-2</v>
      </c>
      <c r="R9728" s="12">
        <v>154.72</v>
      </c>
      <c r="S9728" t="s">
        <v>22</v>
      </c>
      <c r="T9728">
        <v>0</v>
      </c>
      <c r="U9728">
        <f t="shared" si="908"/>
        <v>4</v>
      </c>
      <c r="V9728">
        <f t="shared" si="909"/>
        <v>1</v>
      </c>
      <c r="W9728">
        <f t="shared" si="910"/>
        <v>3</v>
      </c>
      <c r="X9728" t="str">
        <f t="shared" si="911"/>
        <v>413</v>
      </c>
      <c r="Y9728" t="str">
        <f>IF(Table1[[#This Row],[RFM_Score]]="555","Champion", IF(AND(J9728&gt;=4,V9728&gt;=4),"Loyal", IF(U9728&lt;=2,"At Risk", IF(W9728&gt;=4,"Potential Loyalist","Others"))))</f>
        <v>Others</v>
      </c>
    </row>
    <row r="9729" spans="1:25">
      <c r="A9729" t="s">
        <v>1623</v>
      </c>
      <c r="B9729">
        <v>37</v>
      </c>
      <c r="C9729" t="s">
        <v>19</v>
      </c>
      <c r="D9729" t="s">
        <v>25</v>
      </c>
      <c r="E9729" s="6" t="s">
        <v>21799</v>
      </c>
      <c r="F9729" t="s">
        <v>37</v>
      </c>
      <c r="G9729">
        <v>5</v>
      </c>
      <c r="H9729">
        <v>2</v>
      </c>
      <c r="I9729">
        <v>58</v>
      </c>
      <c r="J9729">
        <v>6</v>
      </c>
      <c r="K9729">
        <v>154.69999999999999</v>
      </c>
      <c r="L9729" t="str">
        <f t="shared" si="906"/>
        <v/>
      </c>
      <c r="M9729">
        <v>1</v>
      </c>
      <c r="N9729" t="str">
        <f t="shared" si="907"/>
        <v/>
      </c>
      <c r="O9729">
        <v>14</v>
      </c>
      <c r="P9729" s="11">
        <v>0.4</v>
      </c>
      <c r="Q9729" s="11">
        <v>0.10344827586206801</v>
      </c>
      <c r="R9729" s="12">
        <v>154.69999999999999</v>
      </c>
      <c r="S9729" t="s">
        <v>22</v>
      </c>
      <c r="T9729">
        <v>0</v>
      </c>
      <c r="U9729">
        <f t="shared" si="908"/>
        <v>5</v>
      </c>
      <c r="V9729">
        <f t="shared" si="909"/>
        <v>1</v>
      </c>
      <c r="W9729">
        <f t="shared" si="910"/>
        <v>3</v>
      </c>
      <c r="X9729" t="str">
        <f t="shared" si="911"/>
        <v>513</v>
      </c>
      <c r="Y9729" t="str">
        <f>IF(Table1[[#This Row],[RFM_Score]]="555","Champion", IF(AND(J9729&gt;=4,V9729&gt;=4),"Loyal", IF(U9729&lt;=2,"At Risk", IF(W9729&gt;=4,"Potential Loyalist","Others"))))</f>
        <v>Others</v>
      </c>
    </row>
    <row r="9730" spans="1:25">
      <c r="A9730" t="s">
        <v>593</v>
      </c>
      <c r="B9730">
        <v>29</v>
      </c>
      <c r="C9730" t="s">
        <v>19</v>
      </c>
      <c r="D9730" t="s">
        <v>25</v>
      </c>
      <c r="E9730" s="6" t="s">
        <v>21800</v>
      </c>
      <c r="F9730" t="s">
        <v>26</v>
      </c>
      <c r="G9730">
        <v>2</v>
      </c>
      <c r="H9730">
        <v>1</v>
      </c>
      <c r="I9730">
        <v>51</v>
      </c>
      <c r="J9730">
        <v>3</v>
      </c>
      <c r="K9730">
        <v>154.19999999999999</v>
      </c>
      <c r="L9730" t="str">
        <f t="shared" ref="L9730:L9793" si="912">IF(OR(K9730&lt;$AC$10, K9730&gt;$AC$11), "OUTLIER", "")</f>
        <v/>
      </c>
      <c r="M9730">
        <v>1</v>
      </c>
      <c r="N9730" t="str">
        <f t="shared" ref="N9730:N9793" si="913">IF(OR(M9730&lt;$AC$16, M9730&gt;$AC$17), "OUTLIER", "")</f>
        <v/>
      </c>
      <c r="O9730">
        <v>43</v>
      </c>
      <c r="P9730" s="11">
        <v>0.5</v>
      </c>
      <c r="Q9730" s="11">
        <v>5.8823529411764698E-2</v>
      </c>
      <c r="R9730" s="12">
        <v>154.19999999999999</v>
      </c>
      <c r="S9730" t="s">
        <v>22</v>
      </c>
      <c r="T9730">
        <v>0</v>
      </c>
      <c r="U9730">
        <f t="shared" ref="U9730:U9793" si="914">IF(O9730&lt;=20,5,IF(O9730&lt;=40,4,IF(O9730&lt;=70,3,IF(O9730&lt;=100,2,1))))</f>
        <v>3</v>
      </c>
      <c r="V9730">
        <f t="shared" ref="V9730:V9793" si="915">IF(M9730&gt;=11,5,IF(M9730&gt;=9,4,IF(M9730&gt;=7,3,IF(M9730&gt;=5,2,1))))</f>
        <v>1</v>
      </c>
      <c r="W9730">
        <f t="shared" ref="W9730:W9793" si="916">IF(K9730&gt;=500,5,IF(K9730&gt;=300,4,IF(K9730&gt;=150,3,IF(K9730&gt;=50,2,1))))</f>
        <v>3</v>
      </c>
      <c r="X9730" t="str">
        <f t="shared" ref="X9730:X9793" si="917">U9730 &amp; V9730 &amp; W9730</f>
        <v>313</v>
      </c>
      <c r="Y9730" t="str">
        <f>IF(Table1[[#This Row],[RFM_Score]]="555","Champion", IF(AND(J9730&gt;=4,V9730&gt;=4),"Loyal", IF(U9730&lt;=2,"At Risk", IF(W9730&gt;=4,"Potential Loyalist","Others"))))</f>
        <v>Others</v>
      </c>
    </row>
    <row r="9731" spans="1:25">
      <c r="A9731" t="s">
        <v>142</v>
      </c>
      <c r="B9731">
        <v>39</v>
      </c>
      <c r="C9731" t="s">
        <v>19</v>
      </c>
      <c r="D9731" t="s">
        <v>25</v>
      </c>
      <c r="E9731" s="6" t="s">
        <v>21801</v>
      </c>
      <c r="F9731" t="s">
        <v>30</v>
      </c>
      <c r="G9731">
        <v>6</v>
      </c>
      <c r="H9731">
        <v>2</v>
      </c>
      <c r="I9731">
        <v>51</v>
      </c>
      <c r="J9731">
        <v>6</v>
      </c>
      <c r="K9731">
        <v>154.13999999999999</v>
      </c>
      <c r="L9731" t="str">
        <f t="shared" si="912"/>
        <v/>
      </c>
      <c r="M9731">
        <v>1</v>
      </c>
      <c r="N9731" t="str">
        <f t="shared" si="913"/>
        <v/>
      </c>
      <c r="O9731">
        <v>54</v>
      </c>
      <c r="P9731" s="11">
        <v>0.33333333333333298</v>
      </c>
      <c r="Q9731" s="11">
        <v>0.11764705882352899</v>
      </c>
      <c r="R9731" s="12">
        <v>154.13999999999999</v>
      </c>
      <c r="S9731" t="s">
        <v>22</v>
      </c>
      <c r="T9731">
        <v>0</v>
      </c>
      <c r="U9731">
        <f t="shared" si="914"/>
        <v>3</v>
      </c>
      <c r="V9731">
        <f t="shared" si="915"/>
        <v>1</v>
      </c>
      <c r="W9731">
        <f t="shared" si="916"/>
        <v>3</v>
      </c>
      <c r="X9731" t="str">
        <f t="shared" si="917"/>
        <v>313</v>
      </c>
      <c r="Y9731" t="str">
        <f>IF(Table1[[#This Row],[RFM_Score]]="555","Champion", IF(AND(J9731&gt;=4,V9731&gt;=4),"Loyal", IF(U9731&lt;=2,"At Risk", IF(W9731&gt;=4,"Potential Loyalist","Others"))))</f>
        <v>Others</v>
      </c>
    </row>
    <row r="9732" spans="1:25">
      <c r="A9732" t="s">
        <v>7275</v>
      </c>
      <c r="B9732">
        <v>23</v>
      </c>
      <c r="C9732" t="s">
        <v>24</v>
      </c>
      <c r="D9732" t="s">
        <v>49</v>
      </c>
      <c r="E9732" s="6" t="s">
        <v>21802</v>
      </c>
      <c r="F9732" t="s">
        <v>37</v>
      </c>
      <c r="G9732">
        <v>2</v>
      </c>
      <c r="H9732">
        <v>1</v>
      </c>
      <c r="I9732">
        <v>51</v>
      </c>
      <c r="J9732">
        <v>0</v>
      </c>
      <c r="K9732">
        <v>153.19</v>
      </c>
      <c r="L9732" t="str">
        <f t="shared" si="912"/>
        <v/>
      </c>
      <c r="M9732">
        <v>1</v>
      </c>
      <c r="N9732" t="str">
        <f t="shared" si="913"/>
        <v/>
      </c>
      <c r="O9732">
        <v>26</v>
      </c>
      <c r="P9732" s="11">
        <v>0.5</v>
      </c>
      <c r="Q9732" s="11">
        <v>0</v>
      </c>
      <c r="R9732" s="12">
        <v>153.19</v>
      </c>
      <c r="S9732" t="s">
        <v>22</v>
      </c>
      <c r="T9732">
        <v>1</v>
      </c>
      <c r="U9732">
        <f t="shared" si="914"/>
        <v>4</v>
      </c>
      <c r="V9732">
        <f t="shared" si="915"/>
        <v>1</v>
      </c>
      <c r="W9732">
        <f t="shared" si="916"/>
        <v>3</v>
      </c>
      <c r="X9732" t="str">
        <f t="shared" si="917"/>
        <v>413</v>
      </c>
      <c r="Y9732" t="str">
        <f>IF(Table1[[#This Row],[RFM_Score]]="555","Champion", IF(AND(J9732&gt;=4,V9732&gt;=4),"Loyal", IF(U9732&lt;=2,"At Risk", IF(W9732&gt;=4,"Potential Loyalist","Others"))))</f>
        <v>Others</v>
      </c>
    </row>
    <row r="9733" spans="1:25">
      <c r="A9733" t="s">
        <v>2533</v>
      </c>
      <c r="B9733">
        <v>31</v>
      </c>
      <c r="C9733" t="s">
        <v>19</v>
      </c>
      <c r="D9733" t="s">
        <v>25</v>
      </c>
      <c r="E9733" s="6" t="s">
        <v>21803</v>
      </c>
      <c r="F9733" t="s">
        <v>26</v>
      </c>
      <c r="G9733">
        <v>4</v>
      </c>
      <c r="H9733">
        <v>0</v>
      </c>
      <c r="I9733">
        <v>65</v>
      </c>
      <c r="J9733">
        <v>3</v>
      </c>
      <c r="K9733">
        <v>153.04</v>
      </c>
      <c r="L9733" t="str">
        <f t="shared" si="912"/>
        <v/>
      </c>
      <c r="M9733">
        <v>1</v>
      </c>
      <c r="N9733" t="str">
        <f t="shared" si="913"/>
        <v/>
      </c>
      <c r="O9733">
        <v>11</v>
      </c>
      <c r="P9733" s="11">
        <v>0</v>
      </c>
      <c r="Q9733" s="11">
        <v>4.6153846153846101E-2</v>
      </c>
      <c r="R9733" s="12">
        <v>153.04</v>
      </c>
      <c r="S9733" t="s">
        <v>22</v>
      </c>
      <c r="T9733">
        <v>0</v>
      </c>
      <c r="U9733">
        <f t="shared" si="914"/>
        <v>5</v>
      </c>
      <c r="V9733">
        <f t="shared" si="915"/>
        <v>1</v>
      </c>
      <c r="W9733">
        <f t="shared" si="916"/>
        <v>3</v>
      </c>
      <c r="X9733" t="str">
        <f t="shared" si="917"/>
        <v>513</v>
      </c>
      <c r="Y9733" t="str">
        <f>IF(Table1[[#This Row],[RFM_Score]]="555","Champion", IF(AND(J9733&gt;=4,V9733&gt;=4),"Loyal", IF(U9733&lt;=2,"At Risk", IF(W9733&gt;=4,"Potential Loyalist","Others"))))</f>
        <v>Others</v>
      </c>
    </row>
    <row r="9734" spans="1:25">
      <c r="A9734" t="s">
        <v>1501</v>
      </c>
      <c r="B9734">
        <v>28</v>
      </c>
      <c r="C9734" t="s">
        <v>24</v>
      </c>
      <c r="D9734" t="s">
        <v>25</v>
      </c>
      <c r="E9734" s="6" t="s">
        <v>21804</v>
      </c>
      <c r="F9734" t="s">
        <v>62</v>
      </c>
      <c r="G9734">
        <v>4</v>
      </c>
      <c r="H9734">
        <v>1</v>
      </c>
      <c r="I9734">
        <v>52</v>
      </c>
      <c r="J9734">
        <v>2</v>
      </c>
      <c r="K9734">
        <v>152.94</v>
      </c>
      <c r="L9734" t="str">
        <f t="shared" si="912"/>
        <v/>
      </c>
      <c r="M9734">
        <v>1</v>
      </c>
      <c r="N9734" t="str">
        <f t="shared" si="913"/>
        <v/>
      </c>
      <c r="O9734">
        <v>41</v>
      </c>
      <c r="P9734" s="11">
        <v>0.25</v>
      </c>
      <c r="Q9734" s="11">
        <v>3.8461538461538401E-2</v>
      </c>
      <c r="R9734" s="12">
        <v>152.94</v>
      </c>
      <c r="S9734" t="s">
        <v>22</v>
      </c>
      <c r="T9734">
        <v>0</v>
      </c>
      <c r="U9734">
        <f t="shared" si="914"/>
        <v>3</v>
      </c>
      <c r="V9734">
        <f t="shared" si="915"/>
        <v>1</v>
      </c>
      <c r="W9734">
        <f t="shared" si="916"/>
        <v>3</v>
      </c>
      <c r="X9734" t="str">
        <f t="shared" si="917"/>
        <v>313</v>
      </c>
      <c r="Y9734" t="str">
        <f>IF(Table1[[#This Row],[RFM_Score]]="555","Champion", IF(AND(J9734&gt;=4,V9734&gt;=4),"Loyal", IF(U9734&lt;=2,"At Risk", IF(W9734&gt;=4,"Potential Loyalist","Others"))))</f>
        <v>Others</v>
      </c>
    </row>
    <row r="9735" spans="1:25">
      <c r="A9735" t="s">
        <v>11426</v>
      </c>
      <c r="B9735">
        <v>31</v>
      </c>
      <c r="C9735" t="s">
        <v>19</v>
      </c>
      <c r="D9735" t="s">
        <v>46</v>
      </c>
      <c r="E9735" s="6" t="s">
        <v>21805</v>
      </c>
      <c r="F9735" t="s">
        <v>26</v>
      </c>
      <c r="G9735">
        <v>3</v>
      </c>
      <c r="H9735">
        <v>2</v>
      </c>
      <c r="I9735">
        <v>50</v>
      </c>
      <c r="J9735">
        <v>2</v>
      </c>
      <c r="K9735">
        <v>152.82</v>
      </c>
      <c r="L9735" t="str">
        <f t="shared" si="912"/>
        <v/>
      </c>
      <c r="M9735">
        <v>1</v>
      </c>
      <c r="N9735" t="str">
        <f t="shared" si="913"/>
        <v/>
      </c>
      <c r="O9735">
        <v>51</v>
      </c>
      <c r="P9735" s="11">
        <v>0.66666666666666596</v>
      </c>
      <c r="Q9735" s="11">
        <v>0.04</v>
      </c>
      <c r="R9735" s="12">
        <v>152.82</v>
      </c>
      <c r="S9735" t="s">
        <v>22</v>
      </c>
      <c r="T9735">
        <v>0</v>
      </c>
      <c r="U9735">
        <f t="shared" si="914"/>
        <v>3</v>
      </c>
      <c r="V9735">
        <f t="shared" si="915"/>
        <v>1</v>
      </c>
      <c r="W9735">
        <f t="shared" si="916"/>
        <v>3</v>
      </c>
      <c r="X9735" t="str">
        <f t="shared" si="917"/>
        <v>313</v>
      </c>
      <c r="Y9735" t="str">
        <f>IF(Table1[[#This Row],[RFM_Score]]="555","Champion", IF(AND(J9735&gt;=4,V9735&gt;=4),"Loyal", IF(U9735&lt;=2,"At Risk", IF(W9735&gt;=4,"Potential Loyalist","Others"))))</f>
        <v>Others</v>
      </c>
    </row>
    <row r="9736" spans="1:25">
      <c r="A9736" t="s">
        <v>11298</v>
      </c>
      <c r="B9736">
        <v>28</v>
      </c>
      <c r="C9736" t="s">
        <v>19</v>
      </c>
      <c r="D9736" t="s">
        <v>49</v>
      </c>
      <c r="E9736" s="6" t="s">
        <v>21806</v>
      </c>
      <c r="F9736" t="s">
        <v>26</v>
      </c>
      <c r="G9736">
        <v>5</v>
      </c>
      <c r="H9736">
        <v>1</v>
      </c>
      <c r="I9736">
        <v>55</v>
      </c>
      <c r="J9736">
        <v>3</v>
      </c>
      <c r="K9736">
        <v>152.71</v>
      </c>
      <c r="L9736" t="str">
        <f t="shared" si="912"/>
        <v/>
      </c>
      <c r="M9736">
        <v>1</v>
      </c>
      <c r="N9736" t="str">
        <f t="shared" si="913"/>
        <v/>
      </c>
      <c r="O9736">
        <v>4</v>
      </c>
      <c r="P9736" s="11">
        <v>0.2</v>
      </c>
      <c r="Q9736" s="11">
        <v>5.4545454545454501E-2</v>
      </c>
      <c r="R9736" s="12">
        <v>152.71</v>
      </c>
      <c r="S9736" t="s">
        <v>22</v>
      </c>
      <c r="T9736">
        <v>0</v>
      </c>
      <c r="U9736">
        <f t="shared" si="914"/>
        <v>5</v>
      </c>
      <c r="V9736">
        <f t="shared" si="915"/>
        <v>1</v>
      </c>
      <c r="W9736">
        <f t="shared" si="916"/>
        <v>3</v>
      </c>
      <c r="X9736" t="str">
        <f t="shared" si="917"/>
        <v>513</v>
      </c>
      <c r="Y9736" t="str">
        <f>IF(Table1[[#This Row],[RFM_Score]]="555","Champion", IF(AND(J9736&gt;=4,V9736&gt;=4),"Loyal", IF(U9736&lt;=2,"At Risk", IF(W9736&gt;=4,"Potential Loyalist","Others"))))</f>
        <v>Others</v>
      </c>
    </row>
    <row r="9737" spans="1:25">
      <c r="A9737" t="s">
        <v>10427</v>
      </c>
      <c r="B9737">
        <v>18</v>
      </c>
      <c r="C9737" t="s">
        <v>24</v>
      </c>
      <c r="D9737" t="s">
        <v>25</v>
      </c>
      <c r="E9737" s="6" t="s">
        <v>21807</v>
      </c>
      <c r="F9737" t="s">
        <v>30</v>
      </c>
      <c r="G9737">
        <v>1</v>
      </c>
      <c r="H9737">
        <v>0</v>
      </c>
      <c r="I9737">
        <v>33</v>
      </c>
      <c r="J9737">
        <v>1</v>
      </c>
      <c r="K9737">
        <v>152.49</v>
      </c>
      <c r="L9737" t="str">
        <f t="shared" si="912"/>
        <v/>
      </c>
      <c r="M9737">
        <v>1</v>
      </c>
      <c r="N9737" t="str">
        <f t="shared" si="913"/>
        <v/>
      </c>
      <c r="O9737">
        <v>4</v>
      </c>
      <c r="P9737" s="11">
        <v>0</v>
      </c>
      <c r="Q9737" s="11">
        <v>3.03030303030303E-2</v>
      </c>
      <c r="R9737" s="12">
        <v>152.49</v>
      </c>
      <c r="S9737" t="s">
        <v>22</v>
      </c>
      <c r="T9737">
        <v>0</v>
      </c>
      <c r="U9737">
        <f t="shared" si="914"/>
        <v>5</v>
      </c>
      <c r="V9737">
        <f t="shared" si="915"/>
        <v>1</v>
      </c>
      <c r="W9737">
        <f t="shared" si="916"/>
        <v>3</v>
      </c>
      <c r="X9737" t="str">
        <f t="shared" si="917"/>
        <v>513</v>
      </c>
      <c r="Y9737" t="str">
        <f>IF(Table1[[#This Row],[RFM_Score]]="555","Champion", IF(AND(J9737&gt;=4,V9737&gt;=4),"Loyal", IF(U9737&lt;=2,"At Risk", IF(W9737&gt;=4,"Potential Loyalist","Others"))))</f>
        <v>Others</v>
      </c>
    </row>
    <row r="9738" spans="1:25">
      <c r="A9738" t="s">
        <v>11048</v>
      </c>
      <c r="B9738">
        <v>33</v>
      </c>
      <c r="C9738" t="s">
        <v>24</v>
      </c>
      <c r="D9738" t="s">
        <v>20</v>
      </c>
      <c r="E9738" s="6" t="s">
        <v>21808</v>
      </c>
      <c r="F9738" t="s">
        <v>30</v>
      </c>
      <c r="G9738">
        <v>7</v>
      </c>
      <c r="H9738">
        <v>2</v>
      </c>
      <c r="I9738">
        <v>65</v>
      </c>
      <c r="J9738">
        <v>4</v>
      </c>
      <c r="K9738">
        <v>152.32</v>
      </c>
      <c r="L9738" t="str">
        <f t="shared" si="912"/>
        <v/>
      </c>
      <c r="M9738">
        <v>1</v>
      </c>
      <c r="N9738" t="str">
        <f t="shared" si="913"/>
        <v/>
      </c>
      <c r="O9738">
        <v>17</v>
      </c>
      <c r="P9738" s="11">
        <v>0.28571428571428498</v>
      </c>
      <c r="Q9738" s="11">
        <v>6.15384615384615E-2</v>
      </c>
      <c r="R9738" s="12">
        <v>152.32</v>
      </c>
      <c r="S9738" t="s">
        <v>22</v>
      </c>
      <c r="T9738">
        <v>0</v>
      </c>
      <c r="U9738">
        <f t="shared" si="914"/>
        <v>5</v>
      </c>
      <c r="V9738">
        <f t="shared" si="915"/>
        <v>1</v>
      </c>
      <c r="W9738">
        <f t="shared" si="916"/>
        <v>3</v>
      </c>
      <c r="X9738" t="str">
        <f t="shared" si="917"/>
        <v>513</v>
      </c>
      <c r="Y9738" t="str">
        <f>IF(Table1[[#This Row],[RFM_Score]]="555","Champion", IF(AND(J9738&gt;=4,V9738&gt;=4),"Loyal", IF(U9738&lt;=2,"At Risk", IF(W9738&gt;=4,"Potential Loyalist","Others"))))</f>
        <v>Others</v>
      </c>
    </row>
    <row r="9739" spans="1:25">
      <c r="A9739" t="s">
        <v>9139</v>
      </c>
      <c r="B9739">
        <v>43</v>
      </c>
      <c r="C9739" t="s">
        <v>24</v>
      </c>
      <c r="D9739" t="s">
        <v>25</v>
      </c>
      <c r="E9739" s="6" t="s">
        <v>21809</v>
      </c>
      <c r="F9739" t="s">
        <v>21</v>
      </c>
      <c r="G9739">
        <v>5</v>
      </c>
      <c r="H9739">
        <v>3</v>
      </c>
      <c r="I9739">
        <v>50</v>
      </c>
      <c r="J9739">
        <v>1</v>
      </c>
      <c r="K9739">
        <v>151.97999999999999</v>
      </c>
      <c r="L9739" t="str">
        <f t="shared" si="912"/>
        <v/>
      </c>
      <c r="M9739">
        <v>1</v>
      </c>
      <c r="N9739" t="str">
        <f t="shared" si="913"/>
        <v/>
      </c>
      <c r="O9739">
        <v>4</v>
      </c>
      <c r="P9739" s="11">
        <v>0.6</v>
      </c>
      <c r="Q9739" s="11">
        <v>0.02</v>
      </c>
      <c r="R9739" s="12">
        <v>151.97999999999999</v>
      </c>
      <c r="S9739" t="s">
        <v>22</v>
      </c>
      <c r="T9739">
        <v>0</v>
      </c>
      <c r="U9739">
        <f t="shared" si="914"/>
        <v>5</v>
      </c>
      <c r="V9739">
        <f t="shared" si="915"/>
        <v>1</v>
      </c>
      <c r="W9739">
        <f t="shared" si="916"/>
        <v>3</v>
      </c>
      <c r="X9739" t="str">
        <f t="shared" si="917"/>
        <v>513</v>
      </c>
      <c r="Y9739" t="str">
        <f>IF(Table1[[#This Row],[RFM_Score]]="555","Champion", IF(AND(J9739&gt;=4,V9739&gt;=4),"Loyal", IF(U9739&lt;=2,"At Risk", IF(W9739&gt;=4,"Potential Loyalist","Others"))))</f>
        <v>Others</v>
      </c>
    </row>
    <row r="9740" spans="1:25">
      <c r="A9740" t="s">
        <v>462</v>
      </c>
      <c r="B9740">
        <v>51</v>
      </c>
      <c r="C9740" t="s">
        <v>19</v>
      </c>
      <c r="D9740" t="s">
        <v>49</v>
      </c>
      <c r="E9740" s="6" t="s">
        <v>21810</v>
      </c>
      <c r="F9740" t="s">
        <v>26</v>
      </c>
      <c r="G9740">
        <v>2</v>
      </c>
      <c r="H9740">
        <v>1</v>
      </c>
      <c r="I9740">
        <v>56</v>
      </c>
      <c r="J9740">
        <v>2</v>
      </c>
      <c r="K9740">
        <v>151.83000000000001</v>
      </c>
      <c r="L9740" t="str">
        <f t="shared" si="912"/>
        <v/>
      </c>
      <c r="M9740">
        <v>1</v>
      </c>
      <c r="N9740" t="str">
        <f t="shared" si="913"/>
        <v/>
      </c>
      <c r="O9740">
        <v>35</v>
      </c>
      <c r="P9740" s="11">
        <v>0.5</v>
      </c>
      <c r="Q9740" s="11">
        <v>3.5714285714285698E-2</v>
      </c>
      <c r="R9740" s="12">
        <v>151.83000000000001</v>
      </c>
      <c r="S9740" t="s">
        <v>22</v>
      </c>
      <c r="T9740">
        <v>0</v>
      </c>
      <c r="U9740">
        <f t="shared" si="914"/>
        <v>4</v>
      </c>
      <c r="V9740">
        <f t="shared" si="915"/>
        <v>1</v>
      </c>
      <c r="W9740">
        <f t="shared" si="916"/>
        <v>3</v>
      </c>
      <c r="X9740" t="str">
        <f t="shared" si="917"/>
        <v>413</v>
      </c>
      <c r="Y9740" t="str">
        <f>IF(Table1[[#This Row],[RFM_Score]]="555","Champion", IF(AND(J9740&gt;=4,V9740&gt;=4),"Loyal", IF(U9740&lt;=2,"At Risk", IF(W9740&gt;=4,"Potential Loyalist","Others"))))</f>
        <v>Others</v>
      </c>
    </row>
    <row r="9741" spans="1:25">
      <c r="A9741" t="s">
        <v>6667</v>
      </c>
      <c r="B9741">
        <v>18</v>
      </c>
      <c r="C9741" t="s">
        <v>24</v>
      </c>
      <c r="D9741" t="s">
        <v>25</v>
      </c>
      <c r="E9741" s="6" t="s">
        <v>21811</v>
      </c>
      <c r="F9741" t="s">
        <v>26</v>
      </c>
      <c r="G9741">
        <v>2</v>
      </c>
      <c r="H9741">
        <v>0</v>
      </c>
      <c r="I9741">
        <v>48</v>
      </c>
      <c r="J9741">
        <v>1</v>
      </c>
      <c r="K9741">
        <v>151.44999999999999</v>
      </c>
      <c r="L9741" t="str">
        <f t="shared" si="912"/>
        <v/>
      </c>
      <c r="M9741">
        <v>1</v>
      </c>
      <c r="N9741" t="str">
        <f t="shared" si="913"/>
        <v/>
      </c>
      <c r="O9741">
        <v>50</v>
      </c>
      <c r="P9741" s="11">
        <v>0</v>
      </c>
      <c r="Q9741" s="11">
        <v>2.0833333333333301E-2</v>
      </c>
      <c r="R9741" s="12">
        <v>151.44999999999999</v>
      </c>
      <c r="S9741" t="s">
        <v>22</v>
      </c>
      <c r="T9741">
        <v>0</v>
      </c>
      <c r="U9741">
        <f t="shared" si="914"/>
        <v>3</v>
      </c>
      <c r="V9741">
        <f t="shared" si="915"/>
        <v>1</v>
      </c>
      <c r="W9741">
        <f t="shared" si="916"/>
        <v>3</v>
      </c>
      <c r="X9741" t="str">
        <f t="shared" si="917"/>
        <v>313</v>
      </c>
      <c r="Y9741" t="str">
        <f>IF(Table1[[#This Row],[RFM_Score]]="555","Champion", IF(AND(J9741&gt;=4,V9741&gt;=4),"Loyal", IF(U9741&lt;=2,"At Risk", IF(W9741&gt;=4,"Potential Loyalist","Others"))))</f>
        <v>Others</v>
      </c>
    </row>
    <row r="9742" spans="1:25">
      <c r="A9742" t="s">
        <v>2581</v>
      </c>
      <c r="B9742">
        <v>64</v>
      </c>
      <c r="C9742" t="s">
        <v>19</v>
      </c>
      <c r="D9742" t="s">
        <v>41</v>
      </c>
      <c r="E9742" s="6" t="s">
        <v>21812</v>
      </c>
      <c r="F9742" t="s">
        <v>26</v>
      </c>
      <c r="G9742">
        <v>2</v>
      </c>
      <c r="H9742">
        <v>1</v>
      </c>
      <c r="I9742">
        <v>61</v>
      </c>
      <c r="J9742">
        <v>2</v>
      </c>
      <c r="K9742">
        <v>151.37</v>
      </c>
      <c r="L9742" t="str">
        <f t="shared" si="912"/>
        <v/>
      </c>
      <c r="M9742">
        <v>1</v>
      </c>
      <c r="N9742" t="str">
        <f t="shared" si="913"/>
        <v/>
      </c>
      <c r="O9742">
        <v>43</v>
      </c>
      <c r="P9742" s="11">
        <v>0.5</v>
      </c>
      <c r="Q9742" s="11">
        <v>3.2786885245901599E-2</v>
      </c>
      <c r="R9742" s="12">
        <v>151.37</v>
      </c>
      <c r="S9742" t="s">
        <v>22</v>
      </c>
      <c r="T9742">
        <v>0</v>
      </c>
      <c r="U9742">
        <f t="shared" si="914"/>
        <v>3</v>
      </c>
      <c r="V9742">
        <f t="shared" si="915"/>
        <v>1</v>
      </c>
      <c r="W9742">
        <f t="shared" si="916"/>
        <v>3</v>
      </c>
      <c r="X9742" t="str">
        <f t="shared" si="917"/>
        <v>313</v>
      </c>
      <c r="Y9742" t="str">
        <f>IF(Table1[[#This Row],[RFM_Score]]="555","Champion", IF(AND(J9742&gt;=4,V9742&gt;=4),"Loyal", IF(U9742&lt;=2,"At Risk", IF(W9742&gt;=4,"Potential Loyalist","Others"))))</f>
        <v>Others</v>
      </c>
    </row>
    <row r="9743" spans="1:25">
      <c r="A9743" t="s">
        <v>10282</v>
      </c>
      <c r="B9743">
        <v>28</v>
      </c>
      <c r="C9743" t="s">
        <v>19</v>
      </c>
      <c r="D9743" t="s">
        <v>49</v>
      </c>
      <c r="E9743" s="6" t="s">
        <v>21813</v>
      </c>
      <c r="F9743" t="s">
        <v>26</v>
      </c>
      <c r="G9743">
        <v>0</v>
      </c>
      <c r="H9743">
        <v>0</v>
      </c>
      <c r="I9743">
        <v>49</v>
      </c>
      <c r="J9743">
        <v>1</v>
      </c>
      <c r="K9743">
        <v>151.34</v>
      </c>
      <c r="L9743" t="str">
        <f t="shared" si="912"/>
        <v/>
      </c>
      <c r="M9743">
        <v>1</v>
      </c>
      <c r="N9743" t="str">
        <f t="shared" si="913"/>
        <v/>
      </c>
      <c r="O9743">
        <v>9</v>
      </c>
      <c r="P9743" s="11">
        <v>0</v>
      </c>
      <c r="Q9743" s="11">
        <v>2.04081632653061E-2</v>
      </c>
      <c r="R9743" s="12">
        <v>151.34</v>
      </c>
      <c r="S9743" t="s">
        <v>22</v>
      </c>
      <c r="T9743">
        <v>0</v>
      </c>
      <c r="U9743">
        <f t="shared" si="914"/>
        <v>5</v>
      </c>
      <c r="V9743">
        <f t="shared" si="915"/>
        <v>1</v>
      </c>
      <c r="W9743">
        <f t="shared" si="916"/>
        <v>3</v>
      </c>
      <c r="X9743" t="str">
        <f t="shared" si="917"/>
        <v>513</v>
      </c>
      <c r="Y9743" t="str">
        <f>IF(Table1[[#This Row],[RFM_Score]]="555","Champion", IF(AND(J9743&gt;=4,V9743&gt;=4),"Loyal", IF(U9743&lt;=2,"At Risk", IF(W9743&gt;=4,"Potential Loyalist","Others"))))</f>
        <v>Others</v>
      </c>
    </row>
    <row r="9744" spans="1:25">
      <c r="A9744" t="s">
        <v>5389</v>
      </c>
      <c r="B9744">
        <v>37</v>
      </c>
      <c r="C9744" t="s">
        <v>24</v>
      </c>
      <c r="D9744" t="s">
        <v>35</v>
      </c>
      <c r="E9744" s="6" t="s">
        <v>21814</v>
      </c>
      <c r="F9744" t="s">
        <v>21</v>
      </c>
      <c r="G9744">
        <v>4</v>
      </c>
      <c r="H9744">
        <v>3</v>
      </c>
      <c r="I9744">
        <v>62</v>
      </c>
      <c r="J9744">
        <v>2</v>
      </c>
      <c r="K9744">
        <v>151.25</v>
      </c>
      <c r="L9744" t="str">
        <f t="shared" si="912"/>
        <v/>
      </c>
      <c r="M9744">
        <v>1</v>
      </c>
      <c r="N9744" t="str">
        <f t="shared" si="913"/>
        <v/>
      </c>
      <c r="O9744">
        <v>8</v>
      </c>
      <c r="P9744" s="11">
        <v>0.75</v>
      </c>
      <c r="Q9744" s="11">
        <v>3.2258064516128997E-2</v>
      </c>
      <c r="R9744" s="12">
        <v>151.25</v>
      </c>
      <c r="S9744" t="s">
        <v>22</v>
      </c>
      <c r="T9744">
        <v>0</v>
      </c>
      <c r="U9744">
        <f t="shared" si="914"/>
        <v>5</v>
      </c>
      <c r="V9744">
        <f t="shared" si="915"/>
        <v>1</v>
      </c>
      <c r="W9744">
        <f t="shared" si="916"/>
        <v>3</v>
      </c>
      <c r="X9744" t="str">
        <f t="shared" si="917"/>
        <v>513</v>
      </c>
      <c r="Y9744" t="str">
        <f>IF(Table1[[#This Row],[RFM_Score]]="555","Champion", IF(AND(J9744&gt;=4,V9744&gt;=4),"Loyal", IF(U9744&lt;=2,"At Risk", IF(W9744&gt;=4,"Potential Loyalist","Others"))))</f>
        <v>Others</v>
      </c>
    </row>
    <row r="9745" spans="1:25">
      <c r="A9745" t="s">
        <v>8063</v>
      </c>
      <c r="B9745">
        <v>21</v>
      </c>
      <c r="C9745" t="s">
        <v>19</v>
      </c>
      <c r="D9745" t="s">
        <v>41</v>
      </c>
      <c r="E9745" s="6" t="s">
        <v>21815</v>
      </c>
      <c r="F9745" t="s">
        <v>60</v>
      </c>
      <c r="G9745">
        <v>3</v>
      </c>
      <c r="H9745">
        <v>1</v>
      </c>
      <c r="I9745">
        <v>45</v>
      </c>
      <c r="J9745">
        <v>5</v>
      </c>
      <c r="K9745">
        <v>151.05000000000001</v>
      </c>
      <c r="L9745" t="str">
        <f t="shared" si="912"/>
        <v/>
      </c>
      <c r="M9745">
        <v>1</v>
      </c>
      <c r="N9745" t="str">
        <f t="shared" si="913"/>
        <v/>
      </c>
      <c r="O9745">
        <v>30</v>
      </c>
      <c r="P9745" s="11">
        <v>0.33333333333333298</v>
      </c>
      <c r="Q9745" s="11">
        <v>0.11111111111111099</v>
      </c>
      <c r="R9745" s="12">
        <v>151.05000000000001</v>
      </c>
      <c r="S9745" t="s">
        <v>22</v>
      </c>
      <c r="T9745">
        <v>0</v>
      </c>
      <c r="U9745">
        <f t="shared" si="914"/>
        <v>4</v>
      </c>
      <c r="V9745">
        <f t="shared" si="915"/>
        <v>1</v>
      </c>
      <c r="W9745">
        <f t="shared" si="916"/>
        <v>3</v>
      </c>
      <c r="X9745" t="str">
        <f t="shared" si="917"/>
        <v>413</v>
      </c>
      <c r="Y9745" t="str">
        <f>IF(Table1[[#This Row],[RFM_Score]]="555","Champion", IF(AND(J9745&gt;=4,V9745&gt;=4),"Loyal", IF(U9745&lt;=2,"At Risk", IF(W9745&gt;=4,"Potential Loyalist","Others"))))</f>
        <v>Others</v>
      </c>
    </row>
    <row r="9746" spans="1:25">
      <c r="A9746" t="s">
        <v>2405</v>
      </c>
      <c r="B9746">
        <v>21</v>
      </c>
      <c r="C9746" t="s">
        <v>19</v>
      </c>
      <c r="D9746" t="s">
        <v>35</v>
      </c>
      <c r="E9746" s="6" t="s">
        <v>21816</v>
      </c>
      <c r="F9746" t="s">
        <v>37</v>
      </c>
      <c r="G9746">
        <v>3</v>
      </c>
      <c r="H9746">
        <v>0</v>
      </c>
      <c r="I9746">
        <v>38</v>
      </c>
      <c r="J9746">
        <v>2</v>
      </c>
      <c r="K9746">
        <v>151.02000000000001</v>
      </c>
      <c r="L9746" t="str">
        <f t="shared" si="912"/>
        <v/>
      </c>
      <c r="M9746">
        <v>1</v>
      </c>
      <c r="N9746" t="str">
        <f t="shared" si="913"/>
        <v/>
      </c>
      <c r="O9746">
        <v>33</v>
      </c>
      <c r="P9746" s="11">
        <v>0</v>
      </c>
      <c r="Q9746" s="11">
        <v>5.2631578947368397E-2</v>
      </c>
      <c r="R9746" s="12">
        <v>151.02000000000001</v>
      </c>
      <c r="S9746" t="s">
        <v>22</v>
      </c>
      <c r="T9746">
        <v>0</v>
      </c>
      <c r="U9746">
        <f t="shared" si="914"/>
        <v>4</v>
      </c>
      <c r="V9746">
        <f t="shared" si="915"/>
        <v>1</v>
      </c>
      <c r="W9746">
        <f t="shared" si="916"/>
        <v>3</v>
      </c>
      <c r="X9746" t="str">
        <f t="shared" si="917"/>
        <v>413</v>
      </c>
      <c r="Y9746" t="str">
        <f>IF(Table1[[#This Row],[RFM_Score]]="555","Champion", IF(AND(J9746&gt;=4,V9746&gt;=4),"Loyal", IF(U9746&lt;=2,"At Risk", IF(W9746&gt;=4,"Potential Loyalist","Others"))))</f>
        <v>Others</v>
      </c>
    </row>
    <row r="9747" spans="1:25">
      <c r="A9747" t="s">
        <v>334</v>
      </c>
      <c r="B9747">
        <v>38</v>
      </c>
      <c r="C9747" t="s">
        <v>19</v>
      </c>
      <c r="D9747" t="s">
        <v>25</v>
      </c>
      <c r="E9747" s="6" t="s">
        <v>21817</v>
      </c>
      <c r="F9747" t="s">
        <v>26</v>
      </c>
      <c r="G9747">
        <v>1</v>
      </c>
      <c r="H9747">
        <v>1</v>
      </c>
      <c r="I9747">
        <v>43</v>
      </c>
      <c r="J9747">
        <v>3</v>
      </c>
      <c r="K9747">
        <v>150.88</v>
      </c>
      <c r="L9747" t="str">
        <f t="shared" si="912"/>
        <v/>
      </c>
      <c r="M9747">
        <v>1</v>
      </c>
      <c r="N9747" t="str">
        <f t="shared" si="913"/>
        <v/>
      </c>
      <c r="O9747">
        <v>17</v>
      </c>
      <c r="P9747" s="11">
        <v>1</v>
      </c>
      <c r="Q9747" s="11">
        <v>6.9767441860465101E-2</v>
      </c>
      <c r="R9747" s="12">
        <v>150.88</v>
      </c>
      <c r="S9747" t="s">
        <v>22</v>
      </c>
      <c r="T9747">
        <v>0</v>
      </c>
      <c r="U9747">
        <f t="shared" si="914"/>
        <v>5</v>
      </c>
      <c r="V9747">
        <f t="shared" si="915"/>
        <v>1</v>
      </c>
      <c r="W9747">
        <f t="shared" si="916"/>
        <v>3</v>
      </c>
      <c r="X9747" t="str">
        <f t="shared" si="917"/>
        <v>513</v>
      </c>
      <c r="Y9747" t="str">
        <f>IF(Table1[[#This Row],[RFM_Score]]="555","Champion", IF(AND(J9747&gt;=4,V9747&gt;=4),"Loyal", IF(U9747&lt;=2,"At Risk", IF(W9747&gt;=4,"Potential Loyalist","Others"))))</f>
        <v>Others</v>
      </c>
    </row>
    <row r="9748" spans="1:25">
      <c r="A9748" t="s">
        <v>6195</v>
      </c>
      <c r="B9748">
        <v>36</v>
      </c>
      <c r="C9748" t="s">
        <v>24</v>
      </c>
      <c r="D9748" t="s">
        <v>25</v>
      </c>
      <c r="E9748" s="6" t="s">
        <v>21818</v>
      </c>
      <c r="F9748" t="s">
        <v>26</v>
      </c>
      <c r="G9748">
        <v>4</v>
      </c>
      <c r="H9748">
        <v>1</v>
      </c>
      <c r="I9748">
        <v>50</v>
      </c>
      <c r="J9748">
        <v>1</v>
      </c>
      <c r="K9748">
        <v>150.81</v>
      </c>
      <c r="L9748" t="str">
        <f t="shared" si="912"/>
        <v/>
      </c>
      <c r="M9748">
        <v>1</v>
      </c>
      <c r="N9748" t="str">
        <f t="shared" si="913"/>
        <v/>
      </c>
      <c r="O9748">
        <v>26</v>
      </c>
      <c r="P9748" s="11">
        <v>0.25</v>
      </c>
      <c r="Q9748" s="11">
        <v>0.02</v>
      </c>
      <c r="R9748" s="12">
        <v>150.81</v>
      </c>
      <c r="S9748" t="s">
        <v>22</v>
      </c>
      <c r="T9748">
        <v>0</v>
      </c>
      <c r="U9748">
        <f t="shared" si="914"/>
        <v>4</v>
      </c>
      <c r="V9748">
        <f t="shared" si="915"/>
        <v>1</v>
      </c>
      <c r="W9748">
        <f t="shared" si="916"/>
        <v>3</v>
      </c>
      <c r="X9748" t="str">
        <f t="shared" si="917"/>
        <v>413</v>
      </c>
      <c r="Y9748" t="str">
        <f>IF(Table1[[#This Row],[RFM_Score]]="555","Champion", IF(AND(J9748&gt;=4,V9748&gt;=4),"Loyal", IF(U9748&lt;=2,"At Risk", IF(W9748&gt;=4,"Potential Loyalist","Others"))))</f>
        <v>Others</v>
      </c>
    </row>
    <row r="9749" spans="1:25">
      <c r="A9749" t="s">
        <v>10772</v>
      </c>
      <c r="B9749">
        <v>18</v>
      </c>
      <c r="C9749" t="s">
        <v>24</v>
      </c>
      <c r="D9749" t="s">
        <v>25</v>
      </c>
      <c r="E9749" s="6" t="s">
        <v>21819</v>
      </c>
      <c r="F9749" t="s">
        <v>60</v>
      </c>
      <c r="G9749">
        <v>3</v>
      </c>
      <c r="H9749">
        <v>1</v>
      </c>
      <c r="I9749">
        <v>67</v>
      </c>
      <c r="J9749">
        <v>2</v>
      </c>
      <c r="K9749">
        <v>150.55000000000001</v>
      </c>
      <c r="L9749" t="str">
        <f t="shared" si="912"/>
        <v/>
      </c>
      <c r="M9749">
        <v>1</v>
      </c>
      <c r="N9749" t="str">
        <f t="shared" si="913"/>
        <v/>
      </c>
      <c r="O9749">
        <v>4</v>
      </c>
      <c r="P9749" s="11">
        <v>0.33333333333333298</v>
      </c>
      <c r="Q9749" s="11">
        <v>2.9850746268656699E-2</v>
      </c>
      <c r="R9749" s="12">
        <v>150.55000000000001</v>
      </c>
      <c r="S9749" t="s">
        <v>22</v>
      </c>
      <c r="T9749">
        <v>0</v>
      </c>
      <c r="U9749">
        <f t="shared" si="914"/>
        <v>5</v>
      </c>
      <c r="V9749">
        <f t="shared" si="915"/>
        <v>1</v>
      </c>
      <c r="W9749">
        <f t="shared" si="916"/>
        <v>3</v>
      </c>
      <c r="X9749" t="str">
        <f t="shared" si="917"/>
        <v>513</v>
      </c>
      <c r="Y9749" t="str">
        <f>IF(Table1[[#This Row],[RFM_Score]]="555","Champion", IF(AND(J9749&gt;=4,V9749&gt;=4),"Loyal", IF(U9749&lt;=2,"At Risk", IF(W9749&gt;=4,"Potential Loyalist","Others"))))</f>
        <v>Others</v>
      </c>
    </row>
    <row r="9750" spans="1:25">
      <c r="A9750" t="s">
        <v>10592</v>
      </c>
      <c r="B9750">
        <v>18</v>
      </c>
      <c r="C9750" t="s">
        <v>24</v>
      </c>
      <c r="D9750" t="s">
        <v>41</v>
      </c>
      <c r="E9750" s="6" t="s">
        <v>21820</v>
      </c>
      <c r="F9750" t="s">
        <v>62</v>
      </c>
      <c r="G9750">
        <v>0</v>
      </c>
      <c r="H9750">
        <v>0</v>
      </c>
      <c r="I9750">
        <v>53</v>
      </c>
      <c r="J9750">
        <v>2</v>
      </c>
      <c r="K9750">
        <v>150.41999999999999</v>
      </c>
      <c r="L9750" t="str">
        <f t="shared" si="912"/>
        <v/>
      </c>
      <c r="M9750">
        <v>1</v>
      </c>
      <c r="N9750" t="str">
        <f t="shared" si="913"/>
        <v/>
      </c>
      <c r="O9750">
        <v>27</v>
      </c>
      <c r="P9750" s="11">
        <v>0</v>
      </c>
      <c r="Q9750" s="11">
        <v>3.7735849056603703E-2</v>
      </c>
      <c r="R9750" s="12">
        <v>150.41999999999999</v>
      </c>
      <c r="S9750" t="s">
        <v>22</v>
      </c>
      <c r="T9750">
        <v>0</v>
      </c>
      <c r="U9750">
        <f t="shared" si="914"/>
        <v>4</v>
      </c>
      <c r="V9750">
        <f t="shared" si="915"/>
        <v>1</v>
      </c>
      <c r="W9750">
        <f t="shared" si="916"/>
        <v>3</v>
      </c>
      <c r="X9750" t="str">
        <f t="shared" si="917"/>
        <v>413</v>
      </c>
      <c r="Y9750" t="str">
        <f>IF(Table1[[#This Row],[RFM_Score]]="555","Champion", IF(AND(J9750&gt;=4,V9750&gt;=4),"Loyal", IF(U9750&lt;=2,"At Risk", IF(W9750&gt;=4,"Potential Loyalist","Others"))))</f>
        <v>Others</v>
      </c>
    </row>
    <row r="9751" spans="1:25">
      <c r="A9751" t="s">
        <v>5609</v>
      </c>
      <c r="B9751">
        <v>30</v>
      </c>
      <c r="C9751" t="s">
        <v>19</v>
      </c>
      <c r="D9751" t="s">
        <v>25</v>
      </c>
      <c r="E9751" s="6" t="s">
        <v>21821</v>
      </c>
      <c r="F9751" t="s">
        <v>62</v>
      </c>
      <c r="G9751">
        <v>6</v>
      </c>
      <c r="H9751">
        <v>0</v>
      </c>
      <c r="I9751">
        <v>46</v>
      </c>
      <c r="J9751">
        <v>5</v>
      </c>
      <c r="K9751">
        <v>150.4</v>
      </c>
      <c r="L9751" t="str">
        <f t="shared" si="912"/>
        <v/>
      </c>
      <c r="M9751">
        <v>1</v>
      </c>
      <c r="N9751" t="str">
        <f t="shared" si="913"/>
        <v/>
      </c>
      <c r="O9751">
        <v>19</v>
      </c>
      <c r="P9751" s="11">
        <v>0</v>
      </c>
      <c r="Q9751" s="11">
        <v>0.108695652173913</v>
      </c>
      <c r="R9751" s="12">
        <v>150.4</v>
      </c>
      <c r="S9751" t="s">
        <v>22</v>
      </c>
      <c r="T9751">
        <v>1</v>
      </c>
      <c r="U9751">
        <f t="shared" si="914"/>
        <v>5</v>
      </c>
      <c r="V9751">
        <f t="shared" si="915"/>
        <v>1</v>
      </c>
      <c r="W9751">
        <f t="shared" si="916"/>
        <v>3</v>
      </c>
      <c r="X9751" t="str">
        <f t="shared" si="917"/>
        <v>513</v>
      </c>
      <c r="Y9751" t="str">
        <f>IF(Table1[[#This Row],[RFM_Score]]="555","Champion", IF(AND(J9751&gt;=4,V9751&gt;=4),"Loyal", IF(U9751&lt;=2,"At Risk", IF(W9751&gt;=4,"Potential Loyalist","Others"))))</f>
        <v>Others</v>
      </c>
    </row>
    <row r="9752" spans="1:25">
      <c r="A9752" t="s">
        <v>10371</v>
      </c>
      <c r="B9752">
        <v>37</v>
      </c>
      <c r="C9752" t="s">
        <v>24</v>
      </c>
      <c r="D9752" t="s">
        <v>46</v>
      </c>
      <c r="E9752" s="6" t="s">
        <v>21822</v>
      </c>
      <c r="F9752" t="s">
        <v>30</v>
      </c>
      <c r="G9752">
        <v>2</v>
      </c>
      <c r="H9752">
        <v>0</v>
      </c>
      <c r="I9752">
        <v>57</v>
      </c>
      <c r="J9752">
        <v>2</v>
      </c>
      <c r="K9752">
        <v>150.32</v>
      </c>
      <c r="L9752" t="str">
        <f t="shared" si="912"/>
        <v/>
      </c>
      <c r="M9752">
        <v>1</v>
      </c>
      <c r="N9752" t="str">
        <f t="shared" si="913"/>
        <v/>
      </c>
      <c r="O9752">
        <v>38</v>
      </c>
      <c r="P9752" s="11">
        <v>0</v>
      </c>
      <c r="Q9752" s="11">
        <v>3.5087719298245598E-2</v>
      </c>
      <c r="R9752" s="12">
        <v>150.32</v>
      </c>
      <c r="S9752" t="s">
        <v>22</v>
      </c>
      <c r="T9752">
        <v>0</v>
      </c>
      <c r="U9752">
        <f t="shared" si="914"/>
        <v>4</v>
      </c>
      <c r="V9752">
        <f t="shared" si="915"/>
        <v>1</v>
      </c>
      <c r="W9752">
        <f t="shared" si="916"/>
        <v>3</v>
      </c>
      <c r="X9752" t="str">
        <f t="shared" si="917"/>
        <v>413</v>
      </c>
      <c r="Y9752" t="str">
        <f>IF(Table1[[#This Row],[RFM_Score]]="555","Champion", IF(AND(J9752&gt;=4,V9752&gt;=4),"Loyal", IF(U9752&lt;=2,"At Risk", IF(W9752&gt;=4,"Potential Loyalist","Others"))))</f>
        <v>Others</v>
      </c>
    </row>
    <row r="9753" spans="1:25">
      <c r="A9753" t="s">
        <v>8260</v>
      </c>
      <c r="B9753">
        <v>40</v>
      </c>
      <c r="C9753" t="s">
        <v>24</v>
      </c>
      <c r="D9753" t="s">
        <v>25</v>
      </c>
      <c r="E9753" s="6" t="s">
        <v>21823</v>
      </c>
      <c r="F9753" t="s">
        <v>62</v>
      </c>
      <c r="G9753">
        <v>2</v>
      </c>
      <c r="H9753">
        <v>0</v>
      </c>
      <c r="I9753">
        <v>53</v>
      </c>
      <c r="J9753">
        <v>3</v>
      </c>
      <c r="K9753">
        <v>150.19999999999999</v>
      </c>
      <c r="L9753" t="str">
        <f t="shared" si="912"/>
        <v/>
      </c>
      <c r="M9753">
        <v>1</v>
      </c>
      <c r="N9753" t="str">
        <f t="shared" si="913"/>
        <v/>
      </c>
      <c r="O9753">
        <v>33</v>
      </c>
      <c r="P9753" s="11">
        <v>0</v>
      </c>
      <c r="Q9753" s="11">
        <v>5.6603773584905599E-2</v>
      </c>
      <c r="R9753" s="12">
        <v>150.19999999999999</v>
      </c>
      <c r="S9753" t="s">
        <v>22</v>
      </c>
      <c r="T9753">
        <v>0</v>
      </c>
      <c r="U9753">
        <f t="shared" si="914"/>
        <v>4</v>
      </c>
      <c r="V9753">
        <f t="shared" si="915"/>
        <v>1</v>
      </c>
      <c r="W9753">
        <f t="shared" si="916"/>
        <v>3</v>
      </c>
      <c r="X9753" t="str">
        <f t="shared" si="917"/>
        <v>413</v>
      </c>
      <c r="Y9753" t="str">
        <f>IF(Table1[[#This Row],[RFM_Score]]="555","Champion", IF(AND(J9753&gt;=4,V9753&gt;=4),"Loyal", IF(U9753&lt;=2,"At Risk", IF(W9753&gt;=4,"Potential Loyalist","Others"))))</f>
        <v>Others</v>
      </c>
    </row>
    <row r="9754" spans="1:25">
      <c r="A9754" t="s">
        <v>4504</v>
      </c>
      <c r="B9754">
        <v>40</v>
      </c>
      <c r="C9754" t="s">
        <v>24</v>
      </c>
      <c r="D9754" t="s">
        <v>25</v>
      </c>
      <c r="E9754" s="6" t="s">
        <v>21824</v>
      </c>
      <c r="F9754" t="s">
        <v>30</v>
      </c>
      <c r="G9754">
        <v>2</v>
      </c>
      <c r="H9754">
        <v>1</v>
      </c>
      <c r="I9754">
        <v>46</v>
      </c>
      <c r="J9754">
        <v>1</v>
      </c>
      <c r="K9754">
        <v>150.04</v>
      </c>
      <c r="L9754" t="str">
        <f t="shared" si="912"/>
        <v/>
      </c>
      <c r="M9754">
        <v>1</v>
      </c>
      <c r="N9754" t="str">
        <f t="shared" si="913"/>
        <v/>
      </c>
      <c r="O9754">
        <v>19</v>
      </c>
      <c r="P9754" s="11">
        <v>0.5</v>
      </c>
      <c r="Q9754" s="11">
        <v>2.1739130434782601E-2</v>
      </c>
      <c r="R9754" s="12">
        <v>150.04</v>
      </c>
      <c r="S9754" t="s">
        <v>22</v>
      </c>
      <c r="T9754">
        <v>0</v>
      </c>
      <c r="U9754">
        <f t="shared" si="914"/>
        <v>5</v>
      </c>
      <c r="V9754">
        <f t="shared" si="915"/>
        <v>1</v>
      </c>
      <c r="W9754">
        <f t="shared" si="916"/>
        <v>3</v>
      </c>
      <c r="X9754" t="str">
        <f t="shared" si="917"/>
        <v>513</v>
      </c>
      <c r="Y9754" t="str">
        <f>IF(Table1[[#This Row],[RFM_Score]]="555","Champion", IF(AND(J9754&gt;=4,V9754&gt;=4),"Loyal", IF(U9754&lt;=2,"At Risk", IF(W9754&gt;=4,"Potential Loyalist","Others"))))</f>
        <v>Others</v>
      </c>
    </row>
    <row r="9755" spans="1:25">
      <c r="A9755" t="s">
        <v>7751</v>
      </c>
      <c r="B9755">
        <v>50</v>
      </c>
      <c r="C9755" t="s">
        <v>19</v>
      </c>
      <c r="D9755" t="s">
        <v>25</v>
      </c>
      <c r="E9755" s="6" t="s">
        <v>21825</v>
      </c>
      <c r="F9755" t="s">
        <v>26</v>
      </c>
      <c r="G9755">
        <v>4</v>
      </c>
      <c r="H9755">
        <v>2</v>
      </c>
      <c r="I9755">
        <v>51</v>
      </c>
      <c r="J9755">
        <v>2</v>
      </c>
      <c r="K9755">
        <v>149.91</v>
      </c>
      <c r="L9755" t="str">
        <f t="shared" si="912"/>
        <v/>
      </c>
      <c r="M9755">
        <v>1</v>
      </c>
      <c r="N9755" t="str">
        <f t="shared" si="913"/>
        <v/>
      </c>
      <c r="O9755">
        <v>63</v>
      </c>
      <c r="P9755" s="11">
        <v>0.5</v>
      </c>
      <c r="Q9755" s="11">
        <v>3.9215686274509803E-2</v>
      </c>
      <c r="R9755" s="12">
        <v>149.91</v>
      </c>
      <c r="S9755" t="s">
        <v>22</v>
      </c>
      <c r="T9755">
        <v>1</v>
      </c>
      <c r="U9755">
        <f t="shared" si="914"/>
        <v>3</v>
      </c>
      <c r="V9755">
        <f t="shared" si="915"/>
        <v>1</v>
      </c>
      <c r="W9755">
        <f t="shared" si="916"/>
        <v>2</v>
      </c>
      <c r="X9755" t="str">
        <f t="shared" si="917"/>
        <v>312</v>
      </c>
      <c r="Y9755" t="str">
        <f>IF(Table1[[#This Row],[RFM_Score]]="555","Champion", IF(AND(J9755&gt;=4,V9755&gt;=4),"Loyal", IF(U9755&lt;=2,"At Risk", IF(W9755&gt;=4,"Potential Loyalist","Others"))))</f>
        <v>Others</v>
      </c>
    </row>
    <row r="9756" spans="1:25">
      <c r="A9756" t="s">
        <v>6994</v>
      </c>
      <c r="B9756">
        <v>56</v>
      </c>
      <c r="C9756" t="s">
        <v>19</v>
      </c>
      <c r="D9756" t="s">
        <v>25</v>
      </c>
      <c r="E9756" s="6" t="s">
        <v>21826</v>
      </c>
      <c r="F9756" t="s">
        <v>26</v>
      </c>
      <c r="G9756">
        <v>5</v>
      </c>
      <c r="H9756">
        <v>2</v>
      </c>
      <c r="I9756">
        <v>53</v>
      </c>
      <c r="J9756">
        <v>3</v>
      </c>
      <c r="K9756">
        <v>149.86000000000001</v>
      </c>
      <c r="L9756" t="str">
        <f t="shared" si="912"/>
        <v/>
      </c>
      <c r="M9756">
        <v>1</v>
      </c>
      <c r="N9756" t="str">
        <f t="shared" si="913"/>
        <v/>
      </c>
      <c r="O9756">
        <v>41</v>
      </c>
      <c r="P9756" s="11">
        <v>0.4</v>
      </c>
      <c r="Q9756" s="11">
        <v>5.6603773584905599E-2</v>
      </c>
      <c r="R9756" s="12">
        <v>149.86000000000001</v>
      </c>
      <c r="S9756" t="s">
        <v>22</v>
      </c>
      <c r="T9756">
        <v>1</v>
      </c>
      <c r="U9756">
        <f t="shared" si="914"/>
        <v>3</v>
      </c>
      <c r="V9756">
        <f t="shared" si="915"/>
        <v>1</v>
      </c>
      <c r="W9756">
        <f t="shared" si="916"/>
        <v>2</v>
      </c>
      <c r="X9756" t="str">
        <f t="shared" si="917"/>
        <v>312</v>
      </c>
      <c r="Y9756" t="str">
        <f>IF(Table1[[#This Row],[RFM_Score]]="555","Champion", IF(AND(J9756&gt;=4,V9756&gt;=4),"Loyal", IF(U9756&lt;=2,"At Risk", IF(W9756&gt;=4,"Potential Loyalist","Others"))))</f>
        <v>Others</v>
      </c>
    </row>
    <row r="9757" spans="1:25">
      <c r="A9757" t="s">
        <v>5781</v>
      </c>
      <c r="B9757">
        <v>18</v>
      </c>
      <c r="C9757" t="s">
        <v>24</v>
      </c>
      <c r="D9757" t="s">
        <v>29</v>
      </c>
      <c r="E9757" s="6" t="s">
        <v>21827</v>
      </c>
      <c r="F9757" t="s">
        <v>30</v>
      </c>
      <c r="G9757">
        <v>1</v>
      </c>
      <c r="H9757">
        <v>0</v>
      </c>
      <c r="I9757">
        <v>50</v>
      </c>
      <c r="J9757">
        <v>3</v>
      </c>
      <c r="K9757">
        <v>149.76</v>
      </c>
      <c r="L9757" t="str">
        <f t="shared" si="912"/>
        <v/>
      </c>
      <c r="M9757">
        <v>1</v>
      </c>
      <c r="N9757" t="str">
        <f t="shared" si="913"/>
        <v/>
      </c>
      <c r="O9757">
        <v>15</v>
      </c>
      <c r="P9757" s="11">
        <v>0</v>
      </c>
      <c r="Q9757" s="11">
        <v>0.06</v>
      </c>
      <c r="R9757" s="12">
        <v>149.76</v>
      </c>
      <c r="S9757" t="s">
        <v>22</v>
      </c>
      <c r="T9757">
        <v>0</v>
      </c>
      <c r="U9757">
        <f t="shared" si="914"/>
        <v>5</v>
      </c>
      <c r="V9757">
        <f t="shared" si="915"/>
        <v>1</v>
      </c>
      <c r="W9757">
        <f t="shared" si="916"/>
        <v>2</v>
      </c>
      <c r="X9757" t="str">
        <f t="shared" si="917"/>
        <v>512</v>
      </c>
      <c r="Y9757" t="str">
        <f>IF(Table1[[#This Row],[RFM_Score]]="555","Champion", IF(AND(J9757&gt;=4,V9757&gt;=4),"Loyal", IF(U9757&lt;=2,"At Risk", IF(W9757&gt;=4,"Potential Loyalist","Others"))))</f>
        <v>Others</v>
      </c>
    </row>
    <row r="9758" spans="1:25">
      <c r="A9758" t="s">
        <v>7353</v>
      </c>
      <c r="B9758">
        <v>23</v>
      </c>
      <c r="C9758" t="s">
        <v>24</v>
      </c>
      <c r="D9758" t="s">
        <v>20</v>
      </c>
      <c r="E9758" s="6" t="s">
        <v>21828</v>
      </c>
      <c r="F9758" t="s">
        <v>26</v>
      </c>
      <c r="G9758">
        <v>2</v>
      </c>
      <c r="H9758">
        <v>2</v>
      </c>
      <c r="I9758">
        <v>52</v>
      </c>
      <c r="J9758">
        <v>5</v>
      </c>
      <c r="K9758">
        <v>149.74</v>
      </c>
      <c r="L9758" t="str">
        <f t="shared" si="912"/>
        <v/>
      </c>
      <c r="M9758">
        <v>1</v>
      </c>
      <c r="N9758" t="str">
        <f t="shared" si="913"/>
        <v/>
      </c>
      <c r="O9758">
        <v>4</v>
      </c>
      <c r="P9758" s="11">
        <v>1</v>
      </c>
      <c r="Q9758" s="11">
        <v>9.6153846153846104E-2</v>
      </c>
      <c r="R9758" s="12">
        <v>149.74</v>
      </c>
      <c r="S9758" t="s">
        <v>22</v>
      </c>
      <c r="T9758">
        <v>0</v>
      </c>
      <c r="U9758">
        <f t="shared" si="914"/>
        <v>5</v>
      </c>
      <c r="V9758">
        <f t="shared" si="915"/>
        <v>1</v>
      </c>
      <c r="W9758">
        <f t="shared" si="916"/>
        <v>2</v>
      </c>
      <c r="X9758" t="str">
        <f t="shared" si="917"/>
        <v>512</v>
      </c>
      <c r="Y9758" t="str">
        <f>IF(Table1[[#This Row],[RFM_Score]]="555","Champion", IF(AND(J9758&gt;=4,V9758&gt;=4),"Loyal", IF(U9758&lt;=2,"At Risk", IF(W9758&gt;=4,"Potential Loyalist","Others"))))</f>
        <v>Others</v>
      </c>
    </row>
    <row r="9759" spans="1:25">
      <c r="A9759" t="s">
        <v>539</v>
      </c>
      <c r="B9759">
        <v>18</v>
      </c>
      <c r="C9759" t="s">
        <v>19</v>
      </c>
      <c r="D9759" t="s">
        <v>29</v>
      </c>
      <c r="E9759" s="6" t="s">
        <v>21829</v>
      </c>
      <c r="F9759" t="s">
        <v>37</v>
      </c>
      <c r="G9759">
        <v>2</v>
      </c>
      <c r="H9759">
        <v>1</v>
      </c>
      <c r="I9759">
        <v>51</v>
      </c>
      <c r="J9759">
        <v>0</v>
      </c>
      <c r="K9759">
        <v>149.68</v>
      </c>
      <c r="L9759" t="str">
        <f t="shared" si="912"/>
        <v/>
      </c>
      <c r="M9759">
        <v>1</v>
      </c>
      <c r="N9759" t="str">
        <f t="shared" si="913"/>
        <v/>
      </c>
      <c r="O9759">
        <v>12</v>
      </c>
      <c r="P9759" s="11">
        <v>0.5</v>
      </c>
      <c r="Q9759" s="11">
        <v>0</v>
      </c>
      <c r="R9759" s="12">
        <v>149.68</v>
      </c>
      <c r="S9759" t="s">
        <v>22</v>
      </c>
      <c r="T9759">
        <v>0</v>
      </c>
      <c r="U9759">
        <f t="shared" si="914"/>
        <v>5</v>
      </c>
      <c r="V9759">
        <f t="shared" si="915"/>
        <v>1</v>
      </c>
      <c r="W9759">
        <f t="shared" si="916"/>
        <v>2</v>
      </c>
      <c r="X9759" t="str">
        <f t="shared" si="917"/>
        <v>512</v>
      </c>
      <c r="Y9759" t="str">
        <f>IF(Table1[[#This Row],[RFM_Score]]="555","Champion", IF(AND(J9759&gt;=4,V9759&gt;=4),"Loyal", IF(U9759&lt;=2,"At Risk", IF(W9759&gt;=4,"Potential Loyalist","Others"))))</f>
        <v>Others</v>
      </c>
    </row>
    <row r="9760" spans="1:25">
      <c r="A9760" t="s">
        <v>3737</v>
      </c>
      <c r="B9760">
        <v>47</v>
      </c>
      <c r="C9760" t="s">
        <v>24</v>
      </c>
      <c r="D9760" t="s">
        <v>25</v>
      </c>
      <c r="E9760" s="6" t="s">
        <v>21830</v>
      </c>
      <c r="F9760" t="s">
        <v>26</v>
      </c>
      <c r="G9760">
        <v>7</v>
      </c>
      <c r="H9760">
        <v>5</v>
      </c>
      <c r="I9760">
        <v>39</v>
      </c>
      <c r="J9760">
        <v>1</v>
      </c>
      <c r="K9760">
        <v>149.56</v>
      </c>
      <c r="L9760" t="str">
        <f t="shared" si="912"/>
        <v/>
      </c>
      <c r="M9760">
        <v>1</v>
      </c>
      <c r="N9760" t="str">
        <f t="shared" si="913"/>
        <v/>
      </c>
      <c r="O9760">
        <v>31</v>
      </c>
      <c r="P9760" s="11">
        <v>0.71428571428571397</v>
      </c>
      <c r="Q9760" s="11">
        <v>2.5641025641025599E-2</v>
      </c>
      <c r="R9760" s="12">
        <v>149.56</v>
      </c>
      <c r="S9760" t="s">
        <v>22</v>
      </c>
      <c r="T9760">
        <v>0</v>
      </c>
      <c r="U9760">
        <f t="shared" si="914"/>
        <v>4</v>
      </c>
      <c r="V9760">
        <f t="shared" si="915"/>
        <v>1</v>
      </c>
      <c r="W9760">
        <f t="shared" si="916"/>
        <v>2</v>
      </c>
      <c r="X9760" t="str">
        <f t="shared" si="917"/>
        <v>412</v>
      </c>
      <c r="Y9760" t="str">
        <f>IF(Table1[[#This Row],[RFM_Score]]="555","Champion", IF(AND(J9760&gt;=4,V9760&gt;=4),"Loyal", IF(U9760&lt;=2,"At Risk", IF(W9760&gt;=4,"Potential Loyalist","Others"))))</f>
        <v>Others</v>
      </c>
    </row>
    <row r="9761" spans="1:25">
      <c r="A9761" t="s">
        <v>3143</v>
      </c>
      <c r="B9761">
        <v>19</v>
      </c>
      <c r="C9761" t="s">
        <v>24</v>
      </c>
      <c r="D9761" t="s">
        <v>41</v>
      </c>
      <c r="E9761" s="6" t="s">
        <v>21831</v>
      </c>
      <c r="F9761" t="s">
        <v>60</v>
      </c>
      <c r="G9761">
        <v>2</v>
      </c>
      <c r="H9761">
        <v>1</v>
      </c>
      <c r="I9761">
        <v>48</v>
      </c>
      <c r="J9761">
        <v>1</v>
      </c>
      <c r="K9761">
        <v>149.22999999999999</v>
      </c>
      <c r="L9761" t="str">
        <f t="shared" si="912"/>
        <v/>
      </c>
      <c r="M9761">
        <v>1</v>
      </c>
      <c r="N9761" t="str">
        <f t="shared" si="913"/>
        <v/>
      </c>
      <c r="O9761">
        <v>7</v>
      </c>
      <c r="P9761" s="11">
        <v>0.5</v>
      </c>
      <c r="Q9761" s="11">
        <v>2.0833333333333301E-2</v>
      </c>
      <c r="R9761" s="12">
        <v>149.22999999999999</v>
      </c>
      <c r="S9761" t="s">
        <v>22</v>
      </c>
      <c r="T9761">
        <v>0</v>
      </c>
      <c r="U9761">
        <f t="shared" si="914"/>
        <v>5</v>
      </c>
      <c r="V9761">
        <f t="shared" si="915"/>
        <v>1</v>
      </c>
      <c r="W9761">
        <f t="shared" si="916"/>
        <v>2</v>
      </c>
      <c r="X9761" t="str">
        <f t="shared" si="917"/>
        <v>512</v>
      </c>
      <c r="Y9761" t="str">
        <f>IF(Table1[[#This Row],[RFM_Score]]="555","Champion", IF(AND(J9761&gt;=4,V9761&gt;=4),"Loyal", IF(U9761&lt;=2,"At Risk", IF(W9761&gt;=4,"Potential Loyalist","Others"))))</f>
        <v>Others</v>
      </c>
    </row>
    <row r="9762" spans="1:25">
      <c r="A9762" t="s">
        <v>11449</v>
      </c>
      <c r="B9762">
        <v>39</v>
      </c>
      <c r="C9762" t="s">
        <v>19</v>
      </c>
      <c r="D9762" t="s">
        <v>25</v>
      </c>
      <c r="E9762" s="6" t="s">
        <v>21832</v>
      </c>
      <c r="F9762" t="s">
        <v>21</v>
      </c>
      <c r="G9762">
        <v>5</v>
      </c>
      <c r="H9762">
        <v>0</v>
      </c>
      <c r="I9762">
        <v>50</v>
      </c>
      <c r="J9762">
        <v>4</v>
      </c>
      <c r="K9762">
        <v>149.19999999999999</v>
      </c>
      <c r="L9762" t="str">
        <f t="shared" si="912"/>
        <v/>
      </c>
      <c r="M9762">
        <v>1</v>
      </c>
      <c r="N9762" t="str">
        <f t="shared" si="913"/>
        <v/>
      </c>
      <c r="O9762">
        <v>50</v>
      </c>
      <c r="P9762" s="11">
        <v>0</v>
      </c>
      <c r="Q9762" s="11">
        <v>0.08</v>
      </c>
      <c r="R9762" s="12">
        <v>149.19999999999999</v>
      </c>
      <c r="S9762" t="s">
        <v>22</v>
      </c>
      <c r="T9762">
        <v>1</v>
      </c>
      <c r="U9762">
        <f t="shared" si="914"/>
        <v>3</v>
      </c>
      <c r="V9762">
        <f t="shared" si="915"/>
        <v>1</v>
      </c>
      <c r="W9762">
        <f t="shared" si="916"/>
        <v>2</v>
      </c>
      <c r="X9762" t="str">
        <f t="shared" si="917"/>
        <v>312</v>
      </c>
      <c r="Y9762" t="str">
        <f>IF(Table1[[#This Row],[RFM_Score]]="555","Champion", IF(AND(J9762&gt;=4,V9762&gt;=4),"Loyal", IF(U9762&lt;=2,"At Risk", IF(W9762&gt;=4,"Potential Loyalist","Others"))))</f>
        <v>Others</v>
      </c>
    </row>
    <row r="9763" spans="1:25">
      <c r="A9763" t="s">
        <v>9675</v>
      </c>
      <c r="B9763">
        <v>27</v>
      </c>
      <c r="C9763" t="s">
        <v>19</v>
      </c>
      <c r="D9763" t="s">
        <v>25</v>
      </c>
      <c r="E9763" s="6" t="s">
        <v>21833</v>
      </c>
      <c r="F9763" t="s">
        <v>30</v>
      </c>
      <c r="G9763">
        <v>3</v>
      </c>
      <c r="H9763">
        <v>2</v>
      </c>
      <c r="I9763">
        <v>45</v>
      </c>
      <c r="J9763">
        <v>5</v>
      </c>
      <c r="K9763">
        <v>149.15</v>
      </c>
      <c r="L9763" t="str">
        <f t="shared" si="912"/>
        <v/>
      </c>
      <c r="M9763">
        <v>1</v>
      </c>
      <c r="N9763" t="str">
        <f t="shared" si="913"/>
        <v/>
      </c>
      <c r="O9763">
        <v>12</v>
      </c>
      <c r="P9763" s="11">
        <v>0.66666666666666596</v>
      </c>
      <c r="Q9763" s="11">
        <v>0.11111111111111099</v>
      </c>
      <c r="R9763" s="12">
        <v>149.15</v>
      </c>
      <c r="S9763" t="s">
        <v>22</v>
      </c>
      <c r="T9763">
        <v>0</v>
      </c>
      <c r="U9763">
        <f t="shared" si="914"/>
        <v>5</v>
      </c>
      <c r="V9763">
        <f t="shared" si="915"/>
        <v>1</v>
      </c>
      <c r="W9763">
        <f t="shared" si="916"/>
        <v>2</v>
      </c>
      <c r="X9763" t="str">
        <f t="shared" si="917"/>
        <v>512</v>
      </c>
      <c r="Y9763" t="str">
        <f>IF(Table1[[#This Row],[RFM_Score]]="555","Champion", IF(AND(J9763&gt;=4,V9763&gt;=4),"Loyal", IF(U9763&lt;=2,"At Risk", IF(W9763&gt;=4,"Potential Loyalist","Others"))))</f>
        <v>Others</v>
      </c>
    </row>
    <row r="9764" spans="1:25">
      <c r="A9764" t="s">
        <v>11733</v>
      </c>
      <c r="B9764">
        <v>27</v>
      </c>
      <c r="C9764" t="s">
        <v>24</v>
      </c>
      <c r="D9764" t="s">
        <v>25</v>
      </c>
      <c r="E9764" s="6" t="s">
        <v>21834</v>
      </c>
      <c r="F9764" t="s">
        <v>37</v>
      </c>
      <c r="G9764">
        <v>3</v>
      </c>
      <c r="H9764">
        <v>1</v>
      </c>
      <c r="I9764">
        <v>47</v>
      </c>
      <c r="J9764">
        <v>4</v>
      </c>
      <c r="K9764">
        <v>149.08000000000001</v>
      </c>
      <c r="L9764" t="str">
        <f t="shared" si="912"/>
        <v/>
      </c>
      <c r="M9764">
        <v>1</v>
      </c>
      <c r="N9764" t="str">
        <f t="shared" si="913"/>
        <v/>
      </c>
      <c r="O9764">
        <v>62</v>
      </c>
      <c r="P9764" s="11">
        <v>0.33333333333333298</v>
      </c>
      <c r="Q9764" s="11">
        <v>8.5106382978723402E-2</v>
      </c>
      <c r="R9764" s="12">
        <v>149.08000000000001</v>
      </c>
      <c r="S9764" t="s">
        <v>22</v>
      </c>
      <c r="T9764">
        <v>0</v>
      </c>
      <c r="U9764">
        <f t="shared" si="914"/>
        <v>3</v>
      </c>
      <c r="V9764">
        <f t="shared" si="915"/>
        <v>1</v>
      </c>
      <c r="W9764">
        <f t="shared" si="916"/>
        <v>2</v>
      </c>
      <c r="X9764" t="str">
        <f t="shared" si="917"/>
        <v>312</v>
      </c>
      <c r="Y9764" t="str">
        <f>IF(Table1[[#This Row],[RFM_Score]]="555","Champion", IF(AND(J9764&gt;=4,V9764&gt;=4),"Loyal", IF(U9764&lt;=2,"At Risk", IF(W9764&gt;=4,"Potential Loyalist","Others"))))</f>
        <v>Others</v>
      </c>
    </row>
    <row r="9765" spans="1:25">
      <c r="A9765" t="s">
        <v>1692</v>
      </c>
      <c r="B9765">
        <v>31</v>
      </c>
      <c r="C9765" t="s">
        <v>24</v>
      </c>
      <c r="D9765" t="s">
        <v>49</v>
      </c>
      <c r="E9765" s="6" t="s">
        <v>21835</v>
      </c>
      <c r="F9765" t="s">
        <v>60</v>
      </c>
      <c r="G9765">
        <v>1</v>
      </c>
      <c r="H9765">
        <v>0</v>
      </c>
      <c r="I9765">
        <v>38</v>
      </c>
      <c r="J9765">
        <v>2</v>
      </c>
      <c r="K9765">
        <v>149.02000000000001</v>
      </c>
      <c r="L9765" t="str">
        <f t="shared" si="912"/>
        <v/>
      </c>
      <c r="M9765">
        <v>1</v>
      </c>
      <c r="N9765" t="str">
        <f t="shared" si="913"/>
        <v/>
      </c>
      <c r="O9765">
        <v>5</v>
      </c>
      <c r="P9765" s="11">
        <v>0</v>
      </c>
      <c r="Q9765" s="11">
        <v>5.2631578947368397E-2</v>
      </c>
      <c r="R9765" s="12">
        <v>149.02000000000001</v>
      </c>
      <c r="S9765" t="s">
        <v>22</v>
      </c>
      <c r="T9765">
        <v>1</v>
      </c>
      <c r="U9765">
        <f t="shared" si="914"/>
        <v>5</v>
      </c>
      <c r="V9765">
        <f t="shared" si="915"/>
        <v>1</v>
      </c>
      <c r="W9765">
        <f t="shared" si="916"/>
        <v>2</v>
      </c>
      <c r="X9765" t="str">
        <f t="shared" si="917"/>
        <v>512</v>
      </c>
      <c r="Y9765" t="str">
        <f>IF(Table1[[#This Row],[RFM_Score]]="555","Champion", IF(AND(J9765&gt;=4,V9765&gt;=4),"Loyal", IF(U9765&lt;=2,"At Risk", IF(W9765&gt;=4,"Potential Loyalist","Others"))))</f>
        <v>Others</v>
      </c>
    </row>
    <row r="9766" spans="1:25">
      <c r="A9766" t="s">
        <v>7620</v>
      </c>
      <c r="B9766">
        <v>51</v>
      </c>
      <c r="C9766" t="s">
        <v>24</v>
      </c>
      <c r="D9766" t="s">
        <v>25</v>
      </c>
      <c r="E9766" s="6" t="s">
        <v>21836</v>
      </c>
      <c r="F9766" t="s">
        <v>30</v>
      </c>
      <c r="G9766">
        <v>8</v>
      </c>
      <c r="H9766">
        <v>4</v>
      </c>
      <c r="I9766">
        <v>46</v>
      </c>
      <c r="J9766">
        <v>3</v>
      </c>
      <c r="K9766">
        <v>148.58000000000001</v>
      </c>
      <c r="L9766" t="str">
        <f t="shared" si="912"/>
        <v/>
      </c>
      <c r="M9766">
        <v>1</v>
      </c>
      <c r="N9766" t="str">
        <f t="shared" si="913"/>
        <v/>
      </c>
      <c r="O9766">
        <v>15</v>
      </c>
      <c r="P9766" s="11">
        <v>0.5</v>
      </c>
      <c r="Q9766" s="11">
        <v>6.5217391304347797E-2</v>
      </c>
      <c r="R9766" s="12">
        <v>148.58000000000001</v>
      </c>
      <c r="S9766" t="s">
        <v>22</v>
      </c>
      <c r="T9766">
        <v>0</v>
      </c>
      <c r="U9766">
        <f t="shared" si="914"/>
        <v>5</v>
      </c>
      <c r="V9766">
        <f t="shared" si="915"/>
        <v>1</v>
      </c>
      <c r="W9766">
        <f t="shared" si="916"/>
        <v>2</v>
      </c>
      <c r="X9766" t="str">
        <f t="shared" si="917"/>
        <v>512</v>
      </c>
      <c r="Y9766" t="str">
        <f>IF(Table1[[#This Row],[RFM_Score]]="555","Champion", IF(AND(J9766&gt;=4,V9766&gt;=4),"Loyal", IF(U9766&lt;=2,"At Risk", IF(W9766&gt;=4,"Potential Loyalist","Others"))))</f>
        <v>Others</v>
      </c>
    </row>
    <row r="9767" spans="1:25">
      <c r="A9767" t="s">
        <v>7242</v>
      </c>
      <c r="B9767">
        <v>36</v>
      </c>
      <c r="C9767" t="s">
        <v>19</v>
      </c>
      <c r="D9767" t="s">
        <v>41</v>
      </c>
      <c r="E9767" s="6" t="s">
        <v>21837</v>
      </c>
      <c r="F9767" t="s">
        <v>60</v>
      </c>
      <c r="G9767">
        <v>4</v>
      </c>
      <c r="H9767">
        <v>1</v>
      </c>
      <c r="I9767">
        <v>50</v>
      </c>
      <c r="J9767">
        <v>3</v>
      </c>
      <c r="K9767">
        <v>148.38999999999999</v>
      </c>
      <c r="L9767" t="str">
        <f t="shared" si="912"/>
        <v/>
      </c>
      <c r="M9767">
        <v>1</v>
      </c>
      <c r="N9767" t="str">
        <f t="shared" si="913"/>
        <v/>
      </c>
      <c r="O9767">
        <v>45</v>
      </c>
      <c r="P9767" s="11">
        <v>0.25</v>
      </c>
      <c r="Q9767" s="11">
        <v>0.06</v>
      </c>
      <c r="R9767" s="12">
        <v>148.38999999999999</v>
      </c>
      <c r="S9767" t="s">
        <v>22</v>
      </c>
      <c r="T9767">
        <v>0</v>
      </c>
      <c r="U9767">
        <f t="shared" si="914"/>
        <v>3</v>
      </c>
      <c r="V9767">
        <f t="shared" si="915"/>
        <v>1</v>
      </c>
      <c r="W9767">
        <f t="shared" si="916"/>
        <v>2</v>
      </c>
      <c r="X9767" t="str">
        <f t="shared" si="917"/>
        <v>312</v>
      </c>
      <c r="Y9767" t="str">
        <f>IF(Table1[[#This Row],[RFM_Score]]="555","Champion", IF(AND(J9767&gt;=4,V9767&gt;=4),"Loyal", IF(U9767&lt;=2,"At Risk", IF(W9767&gt;=4,"Potential Loyalist","Others"))))</f>
        <v>Others</v>
      </c>
    </row>
    <row r="9768" spans="1:25">
      <c r="A9768" t="s">
        <v>4560</v>
      </c>
      <c r="B9768">
        <v>59</v>
      </c>
      <c r="C9768" t="s">
        <v>19</v>
      </c>
      <c r="D9768" t="s">
        <v>35</v>
      </c>
      <c r="E9768" s="6" t="s">
        <v>21838</v>
      </c>
      <c r="F9768" t="s">
        <v>30</v>
      </c>
      <c r="G9768">
        <v>5</v>
      </c>
      <c r="H9768">
        <v>1</v>
      </c>
      <c r="I9768">
        <v>44</v>
      </c>
      <c r="J9768">
        <v>3</v>
      </c>
      <c r="K9768">
        <v>147.97</v>
      </c>
      <c r="L9768" t="str">
        <f t="shared" si="912"/>
        <v/>
      </c>
      <c r="M9768">
        <v>1</v>
      </c>
      <c r="N9768" t="str">
        <f t="shared" si="913"/>
        <v/>
      </c>
      <c r="O9768">
        <v>7</v>
      </c>
      <c r="P9768" s="11">
        <v>0.2</v>
      </c>
      <c r="Q9768" s="11">
        <v>6.8181818181818094E-2</v>
      </c>
      <c r="R9768" s="12">
        <v>147.97</v>
      </c>
      <c r="S9768" t="s">
        <v>22</v>
      </c>
      <c r="T9768">
        <v>0</v>
      </c>
      <c r="U9768">
        <f t="shared" si="914"/>
        <v>5</v>
      </c>
      <c r="V9768">
        <f t="shared" si="915"/>
        <v>1</v>
      </c>
      <c r="W9768">
        <f t="shared" si="916"/>
        <v>2</v>
      </c>
      <c r="X9768" t="str">
        <f t="shared" si="917"/>
        <v>512</v>
      </c>
      <c r="Y9768" t="str">
        <f>IF(Table1[[#This Row],[RFM_Score]]="555","Champion", IF(AND(J9768&gt;=4,V9768&gt;=4),"Loyal", IF(U9768&lt;=2,"At Risk", IF(W9768&gt;=4,"Potential Loyalist","Others"))))</f>
        <v>Others</v>
      </c>
    </row>
    <row r="9769" spans="1:25">
      <c r="A9769" t="s">
        <v>9631</v>
      </c>
      <c r="B9769">
        <v>36</v>
      </c>
      <c r="C9769" t="s">
        <v>19</v>
      </c>
      <c r="D9769" t="s">
        <v>41</v>
      </c>
      <c r="E9769" s="6" t="s">
        <v>21839</v>
      </c>
      <c r="F9769" t="s">
        <v>37</v>
      </c>
      <c r="G9769">
        <v>2</v>
      </c>
      <c r="H9769">
        <v>0</v>
      </c>
      <c r="I9769">
        <v>63</v>
      </c>
      <c r="J9769">
        <v>2</v>
      </c>
      <c r="K9769">
        <v>147.97</v>
      </c>
      <c r="L9769" t="str">
        <f t="shared" si="912"/>
        <v/>
      </c>
      <c r="M9769">
        <v>1</v>
      </c>
      <c r="N9769" t="str">
        <f t="shared" si="913"/>
        <v/>
      </c>
      <c r="O9769">
        <v>6</v>
      </c>
      <c r="P9769" s="11">
        <v>0</v>
      </c>
      <c r="Q9769" s="11">
        <v>3.1746031746031703E-2</v>
      </c>
      <c r="R9769" s="12">
        <v>147.97</v>
      </c>
      <c r="S9769" t="s">
        <v>22</v>
      </c>
      <c r="T9769">
        <v>0</v>
      </c>
      <c r="U9769">
        <f t="shared" si="914"/>
        <v>5</v>
      </c>
      <c r="V9769">
        <f t="shared" si="915"/>
        <v>1</v>
      </c>
      <c r="W9769">
        <f t="shared" si="916"/>
        <v>2</v>
      </c>
      <c r="X9769" t="str">
        <f t="shared" si="917"/>
        <v>512</v>
      </c>
      <c r="Y9769" t="str">
        <f>IF(Table1[[#This Row],[RFM_Score]]="555","Champion", IF(AND(J9769&gt;=4,V9769&gt;=4),"Loyal", IF(U9769&lt;=2,"At Risk", IF(W9769&gt;=4,"Potential Loyalist","Others"))))</f>
        <v>Others</v>
      </c>
    </row>
    <row r="9770" spans="1:25">
      <c r="A9770" t="s">
        <v>3980</v>
      </c>
      <c r="B9770">
        <v>18</v>
      </c>
      <c r="C9770" t="s">
        <v>24</v>
      </c>
      <c r="D9770" t="s">
        <v>49</v>
      </c>
      <c r="E9770" s="6" t="s">
        <v>21840</v>
      </c>
      <c r="F9770" t="s">
        <v>30</v>
      </c>
      <c r="G9770">
        <v>3</v>
      </c>
      <c r="H9770">
        <v>2</v>
      </c>
      <c r="I9770">
        <v>37</v>
      </c>
      <c r="J9770">
        <v>0</v>
      </c>
      <c r="K9770">
        <v>147.83000000000001</v>
      </c>
      <c r="L9770" t="str">
        <f t="shared" si="912"/>
        <v/>
      </c>
      <c r="M9770">
        <v>1</v>
      </c>
      <c r="N9770" t="str">
        <f t="shared" si="913"/>
        <v/>
      </c>
      <c r="O9770">
        <v>53</v>
      </c>
      <c r="P9770" s="11">
        <v>0.66666666666666596</v>
      </c>
      <c r="Q9770" s="11">
        <v>0</v>
      </c>
      <c r="R9770" s="12">
        <v>147.83000000000001</v>
      </c>
      <c r="S9770" t="s">
        <v>22</v>
      </c>
      <c r="T9770">
        <v>0</v>
      </c>
      <c r="U9770">
        <f t="shared" si="914"/>
        <v>3</v>
      </c>
      <c r="V9770">
        <f t="shared" si="915"/>
        <v>1</v>
      </c>
      <c r="W9770">
        <f t="shared" si="916"/>
        <v>2</v>
      </c>
      <c r="X9770" t="str">
        <f t="shared" si="917"/>
        <v>312</v>
      </c>
      <c r="Y9770" t="str">
        <f>IF(Table1[[#This Row],[RFM_Score]]="555","Champion", IF(AND(J9770&gt;=4,V9770&gt;=4),"Loyal", IF(U9770&lt;=2,"At Risk", IF(W9770&gt;=4,"Potential Loyalist","Others"))))</f>
        <v>Others</v>
      </c>
    </row>
    <row r="9771" spans="1:25">
      <c r="A9771" t="s">
        <v>6793</v>
      </c>
      <c r="B9771">
        <v>39</v>
      </c>
      <c r="C9771" t="s">
        <v>19</v>
      </c>
      <c r="D9771" t="s">
        <v>49</v>
      </c>
      <c r="E9771" s="6" t="s">
        <v>21841</v>
      </c>
      <c r="F9771" t="s">
        <v>30</v>
      </c>
      <c r="G9771">
        <v>4</v>
      </c>
      <c r="H9771">
        <v>1</v>
      </c>
      <c r="I9771">
        <v>56</v>
      </c>
      <c r="J9771">
        <v>2</v>
      </c>
      <c r="K9771">
        <v>147.55000000000001</v>
      </c>
      <c r="L9771" t="str">
        <f t="shared" si="912"/>
        <v/>
      </c>
      <c r="M9771">
        <v>1</v>
      </c>
      <c r="N9771" t="str">
        <f t="shared" si="913"/>
        <v/>
      </c>
      <c r="O9771">
        <v>36</v>
      </c>
      <c r="P9771" s="11">
        <v>0.25</v>
      </c>
      <c r="Q9771" s="11">
        <v>3.5714285714285698E-2</v>
      </c>
      <c r="R9771" s="12">
        <v>147.55000000000001</v>
      </c>
      <c r="S9771" t="s">
        <v>22</v>
      </c>
      <c r="T9771">
        <v>0</v>
      </c>
      <c r="U9771">
        <f t="shared" si="914"/>
        <v>4</v>
      </c>
      <c r="V9771">
        <f t="shared" si="915"/>
        <v>1</v>
      </c>
      <c r="W9771">
        <f t="shared" si="916"/>
        <v>2</v>
      </c>
      <c r="X9771" t="str">
        <f t="shared" si="917"/>
        <v>412</v>
      </c>
      <c r="Y9771" t="str">
        <f>IF(Table1[[#This Row],[RFM_Score]]="555","Champion", IF(AND(J9771&gt;=4,V9771&gt;=4),"Loyal", IF(U9771&lt;=2,"At Risk", IF(W9771&gt;=4,"Potential Loyalist","Others"))))</f>
        <v>Others</v>
      </c>
    </row>
    <row r="9772" spans="1:25">
      <c r="A9772" t="s">
        <v>10342</v>
      </c>
      <c r="B9772">
        <v>19</v>
      </c>
      <c r="C9772" t="s">
        <v>24</v>
      </c>
      <c r="D9772" t="s">
        <v>25</v>
      </c>
      <c r="E9772" s="6" t="s">
        <v>21842</v>
      </c>
      <c r="F9772" t="s">
        <v>37</v>
      </c>
      <c r="G9772">
        <v>2</v>
      </c>
      <c r="H9772">
        <v>0</v>
      </c>
      <c r="I9772">
        <v>46</v>
      </c>
      <c r="J9772">
        <v>0</v>
      </c>
      <c r="K9772">
        <v>147.44999999999999</v>
      </c>
      <c r="L9772" t="str">
        <f t="shared" si="912"/>
        <v/>
      </c>
      <c r="M9772">
        <v>1</v>
      </c>
      <c r="N9772" t="str">
        <f t="shared" si="913"/>
        <v/>
      </c>
      <c r="O9772">
        <v>5</v>
      </c>
      <c r="P9772" s="11">
        <v>0</v>
      </c>
      <c r="Q9772" s="11">
        <v>0</v>
      </c>
      <c r="R9772" s="12">
        <v>147.44999999999999</v>
      </c>
      <c r="S9772" t="s">
        <v>22</v>
      </c>
      <c r="T9772">
        <v>0</v>
      </c>
      <c r="U9772">
        <f t="shared" si="914"/>
        <v>5</v>
      </c>
      <c r="V9772">
        <f t="shared" si="915"/>
        <v>1</v>
      </c>
      <c r="W9772">
        <f t="shared" si="916"/>
        <v>2</v>
      </c>
      <c r="X9772" t="str">
        <f t="shared" si="917"/>
        <v>512</v>
      </c>
      <c r="Y9772" t="str">
        <f>IF(Table1[[#This Row],[RFM_Score]]="555","Champion", IF(AND(J9772&gt;=4,V9772&gt;=4),"Loyal", IF(U9772&lt;=2,"At Risk", IF(W9772&gt;=4,"Potential Loyalist","Others"))))</f>
        <v>Others</v>
      </c>
    </row>
    <row r="9773" spans="1:25">
      <c r="A9773" t="s">
        <v>340</v>
      </c>
      <c r="B9773">
        <v>42</v>
      </c>
      <c r="C9773" t="s">
        <v>24</v>
      </c>
      <c r="D9773" t="s">
        <v>29</v>
      </c>
      <c r="E9773" s="6" t="s">
        <v>21843</v>
      </c>
      <c r="F9773" t="s">
        <v>26</v>
      </c>
      <c r="G9773">
        <v>3</v>
      </c>
      <c r="H9773">
        <v>1</v>
      </c>
      <c r="I9773">
        <v>52</v>
      </c>
      <c r="J9773">
        <v>2</v>
      </c>
      <c r="K9773">
        <v>147.37</v>
      </c>
      <c r="L9773" t="str">
        <f t="shared" si="912"/>
        <v/>
      </c>
      <c r="M9773">
        <v>1</v>
      </c>
      <c r="N9773" t="str">
        <f t="shared" si="913"/>
        <v/>
      </c>
      <c r="O9773">
        <v>2</v>
      </c>
      <c r="P9773" s="11">
        <v>0.33333333333333298</v>
      </c>
      <c r="Q9773" s="11">
        <v>3.8461538461538401E-2</v>
      </c>
      <c r="R9773" s="12">
        <v>147.37</v>
      </c>
      <c r="S9773" t="s">
        <v>22</v>
      </c>
      <c r="T9773">
        <v>0</v>
      </c>
      <c r="U9773">
        <f t="shared" si="914"/>
        <v>5</v>
      </c>
      <c r="V9773">
        <f t="shared" si="915"/>
        <v>1</v>
      </c>
      <c r="W9773">
        <f t="shared" si="916"/>
        <v>2</v>
      </c>
      <c r="X9773" t="str">
        <f t="shared" si="917"/>
        <v>512</v>
      </c>
      <c r="Y9773" t="str">
        <f>IF(Table1[[#This Row],[RFM_Score]]="555","Champion", IF(AND(J9773&gt;=4,V9773&gt;=4),"Loyal", IF(U9773&lt;=2,"At Risk", IF(W9773&gt;=4,"Potential Loyalist","Others"))))</f>
        <v>Others</v>
      </c>
    </row>
    <row r="9774" spans="1:25">
      <c r="A9774" t="s">
        <v>11235</v>
      </c>
      <c r="B9774">
        <v>40</v>
      </c>
      <c r="C9774" t="s">
        <v>24</v>
      </c>
      <c r="D9774" t="s">
        <v>49</v>
      </c>
      <c r="E9774" s="6" t="s">
        <v>21844</v>
      </c>
      <c r="F9774" t="s">
        <v>26</v>
      </c>
      <c r="G9774">
        <v>4</v>
      </c>
      <c r="H9774">
        <v>0</v>
      </c>
      <c r="I9774">
        <v>57</v>
      </c>
      <c r="J9774">
        <v>5</v>
      </c>
      <c r="K9774">
        <v>147.30000000000001</v>
      </c>
      <c r="L9774" t="str">
        <f t="shared" si="912"/>
        <v/>
      </c>
      <c r="M9774">
        <v>1</v>
      </c>
      <c r="N9774" t="str">
        <f t="shared" si="913"/>
        <v/>
      </c>
      <c r="O9774">
        <v>30</v>
      </c>
      <c r="P9774" s="11">
        <v>0</v>
      </c>
      <c r="Q9774" s="11">
        <v>8.7719298245614002E-2</v>
      </c>
      <c r="R9774" s="12">
        <v>147.30000000000001</v>
      </c>
      <c r="S9774" t="s">
        <v>22</v>
      </c>
      <c r="T9774">
        <v>0</v>
      </c>
      <c r="U9774">
        <f t="shared" si="914"/>
        <v>4</v>
      </c>
      <c r="V9774">
        <f t="shared" si="915"/>
        <v>1</v>
      </c>
      <c r="W9774">
        <f t="shared" si="916"/>
        <v>2</v>
      </c>
      <c r="X9774" t="str">
        <f t="shared" si="917"/>
        <v>412</v>
      </c>
      <c r="Y9774" t="str">
        <f>IF(Table1[[#This Row],[RFM_Score]]="555","Champion", IF(AND(J9774&gt;=4,V9774&gt;=4),"Loyal", IF(U9774&lt;=2,"At Risk", IF(W9774&gt;=4,"Potential Loyalist","Others"))))</f>
        <v>Others</v>
      </c>
    </row>
    <row r="9775" spans="1:25">
      <c r="A9775" t="s">
        <v>2259</v>
      </c>
      <c r="B9775">
        <v>43</v>
      </c>
      <c r="C9775" t="s">
        <v>19</v>
      </c>
      <c r="D9775" t="s">
        <v>49</v>
      </c>
      <c r="E9775" s="6" t="s">
        <v>21845</v>
      </c>
      <c r="F9775" t="s">
        <v>62</v>
      </c>
      <c r="G9775">
        <v>3</v>
      </c>
      <c r="H9775">
        <v>0</v>
      </c>
      <c r="I9775">
        <v>50</v>
      </c>
      <c r="J9775">
        <v>2</v>
      </c>
      <c r="K9775">
        <v>147.09</v>
      </c>
      <c r="L9775" t="str">
        <f t="shared" si="912"/>
        <v/>
      </c>
      <c r="M9775">
        <v>1</v>
      </c>
      <c r="N9775" t="str">
        <f t="shared" si="913"/>
        <v/>
      </c>
      <c r="O9775">
        <v>34</v>
      </c>
      <c r="P9775" s="11">
        <v>0</v>
      </c>
      <c r="Q9775" s="11">
        <v>0.04</v>
      </c>
      <c r="R9775" s="12">
        <v>147.09</v>
      </c>
      <c r="S9775" t="s">
        <v>22</v>
      </c>
      <c r="T9775">
        <v>0</v>
      </c>
      <c r="U9775">
        <f t="shared" si="914"/>
        <v>4</v>
      </c>
      <c r="V9775">
        <f t="shared" si="915"/>
        <v>1</v>
      </c>
      <c r="W9775">
        <f t="shared" si="916"/>
        <v>2</v>
      </c>
      <c r="X9775" t="str">
        <f t="shared" si="917"/>
        <v>412</v>
      </c>
      <c r="Y9775" t="str">
        <f>IF(Table1[[#This Row],[RFM_Score]]="555","Champion", IF(AND(J9775&gt;=4,V9775&gt;=4),"Loyal", IF(U9775&lt;=2,"At Risk", IF(W9775&gt;=4,"Potential Loyalist","Others"))))</f>
        <v>Others</v>
      </c>
    </row>
    <row r="9776" spans="1:25">
      <c r="A9776" t="s">
        <v>11247</v>
      </c>
      <c r="B9776">
        <v>46</v>
      </c>
      <c r="C9776" t="s">
        <v>24</v>
      </c>
      <c r="D9776" t="s">
        <v>29</v>
      </c>
      <c r="E9776" s="6" t="s">
        <v>21846</v>
      </c>
      <c r="F9776" t="s">
        <v>21</v>
      </c>
      <c r="G9776">
        <v>4</v>
      </c>
      <c r="H9776">
        <v>2</v>
      </c>
      <c r="I9776">
        <v>56</v>
      </c>
      <c r="J9776">
        <v>3</v>
      </c>
      <c r="K9776">
        <v>147.02000000000001</v>
      </c>
      <c r="L9776" t="str">
        <f t="shared" si="912"/>
        <v/>
      </c>
      <c r="M9776">
        <v>1</v>
      </c>
      <c r="N9776" t="str">
        <f t="shared" si="913"/>
        <v/>
      </c>
      <c r="O9776">
        <v>35</v>
      </c>
      <c r="P9776" s="11">
        <v>0.5</v>
      </c>
      <c r="Q9776" s="11">
        <v>5.3571428571428499E-2</v>
      </c>
      <c r="R9776" s="12">
        <v>147.02000000000001</v>
      </c>
      <c r="S9776" t="s">
        <v>22</v>
      </c>
      <c r="T9776">
        <v>0</v>
      </c>
      <c r="U9776">
        <f t="shared" si="914"/>
        <v>4</v>
      </c>
      <c r="V9776">
        <f t="shared" si="915"/>
        <v>1</v>
      </c>
      <c r="W9776">
        <f t="shared" si="916"/>
        <v>2</v>
      </c>
      <c r="X9776" t="str">
        <f t="shared" si="917"/>
        <v>412</v>
      </c>
      <c r="Y9776" t="str">
        <f>IF(Table1[[#This Row],[RFM_Score]]="555","Champion", IF(AND(J9776&gt;=4,V9776&gt;=4),"Loyal", IF(U9776&lt;=2,"At Risk", IF(W9776&gt;=4,"Potential Loyalist","Others"))))</f>
        <v>Others</v>
      </c>
    </row>
    <row r="9777" spans="1:25">
      <c r="A9777" t="s">
        <v>1808</v>
      </c>
      <c r="B9777">
        <v>55</v>
      </c>
      <c r="C9777" t="s">
        <v>19</v>
      </c>
      <c r="D9777" t="s">
        <v>41</v>
      </c>
      <c r="E9777" s="6" t="s">
        <v>21847</v>
      </c>
      <c r="F9777" t="s">
        <v>30</v>
      </c>
      <c r="G9777">
        <v>4</v>
      </c>
      <c r="H9777">
        <v>0</v>
      </c>
      <c r="I9777">
        <v>46</v>
      </c>
      <c r="J9777">
        <v>2</v>
      </c>
      <c r="K9777">
        <v>146.78</v>
      </c>
      <c r="L9777" t="str">
        <f t="shared" si="912"/>
        <v/>
      </c>
      <c r="M9777">
        <v>1</v>
      </c>
      <c r="N9777" t="str">
        <f t="shared" si="913"/>
        <v/>
      </c>
      <c r="O9777">
        <v>20</v>
      </c>
      <c r="P9777" s="11">
        <v>0</v>
      </c>
      <c r="Q9777" s="11">
        <v>4.3478260869565202E-2</v>
      </c>
      <c r="R9777" s="12">
        <v>146.78</v>
      </c>
      <c r="S9777" t="s">
        <v>22</v>
      </c>
      <c r="T9777">
        <v>0</v>
      </c>
      <c r="U9777">
        <f t="shared" si="914"/>
        <v>5</v>
      </c>
      <c r="V9777">
        <f t="shared" si="915"/>
        <v>1</v>
      </c>
      <c r="W9777">
        <f t="shared" si="916"/>
        <v>2</v>
      </c>
      <c r="X9777" t="str">
        <f t="shared" si="917"/>
        <v>512</v>
      </c>
      <c r="Y9777" t="str">
        <f>IF(Table1[[#This Row],[RFM_Score]]="555","Champion", IF(AND(J9777&gt;=4,V9777&gt;=4),"Loyal", IF(U9777&lt;=2,"At Risk", IF(W9777&gt;=4,"Potential Loyalist","Others"))))</f>
        <v>Others</v>
      </c>
    </row>
    <row r="9778" spans="1:25">
      <c r="A9778" t="s">
        <v>2998</v>
      </c>
      <c r="B9778">
        <v>27</v>
      </c>
      <c r="C9778" t="s">
        <v>24</v>
      </c>
      <c r="D9778" t="s">
        <v>49</v>
      </c>
      <c r="E9778" s="6" t="s">
        <v>21848</v>
      </c>
      <c r="F9778" t="s">
        <v>26</v>
      </c>
      <c r="G9778">
        <v>4</v>
      </c>
      <c r="H9778">
        <v>4</v>
      </c>
      <c r="I9778">
        <v>63</v>
      </c>
      <c r="J9778">
        <v>1</v>
      </c>
      <c r="K9778">
        <v>146.36000000000001</v>
      </c>
      <c r="L9778" t="str">
        <f t="shared" si="912"/>
        <v/>
      </c>
      <c r="M9778">
        <v>1</v>
      </c>
      <c r="N9778" t="str">
        <f t="shared" si="913"/>
        <v/>
      </c>
      <c r="O9778">
        <v>17</v>
      </c>
      <c r="P9778" s="11">
        <v>1</v>
      </c>
      <c r="Q9778" s="11">
        <v>1.5873015873015799E-2</v>
      </c>
      <c r="R9778" s="12">
        <v>146.36000000000001</v>
      </c>
      <c r="S9778" t="s">
        <v>22</v>
      </c>
      <c r="T9778">
        <v>0</v>
      </c>
      <c r="U9778">
        <f t="shared" si="914"/>
        <v>5</v>
      </c>
      <c r="V9778">
        <f t="shared" si="915"/>
        <v>1</v>
      </c>
      <c r="W9778">
        <f t="shared" si="916"/>
        <v>2</v>
      </c>
      <c r="X9778" t="str">
        <f t="shared" si="917"/>
        <v>512</v>
      </c>
      <c r="Y9778" t="str">
        <f>IF(Table1[[#This Row],[RFM_Score]]="555","Champion", IF(AND(J9778&gt;=4,V9778&gt;=4),"Loyal", IF(U9778&lt;=2,"At Risk", IF(W9778&gt;=4,"Potential Loyalist","Others"))))</f>
        <v>Others</v>
      </c>
    </row>
    <row r="9779" spans="1:25">
      <c r="A9779" t="s">
        <v>4241</v>
      </c>
      <c r="B9779">
        <v>36</v>
      </c>
      <c r="C9779" t="s">
        <v>24</v>
      </c>
      <c r="D9779" t="s">
        <v>25</v>
      </c>
      <c r="E9779" s="6" t="s">
        <v>21849</v>
      </c>
      <c r="F9779" t="s">
        <v>37</v>
      </c>
      <c r="G9779">
        <v>1</v>
      </c>
      <c r="H9779">
        <v>0</v>
      </c>
      <c r="I9779">
        <v>47</v>
      </c>
      <c r="J9779">
        <v>2</v>
      </c>
      <c r="K9779">
        <v>146.19</v>
      </c>
      <c r="L9779" t="str">
        <f t="shared" si="912"/>
        <v/>
      </c>
      <c r="M9779">
        <v>1</v>
      </c>
      <c r="N9779" t="str">
        <f t="shared" si="913"/>
        <v/>
      </c>
      <c r="O9779">
        <v>46</v>
      </c>
      <c r="P9779" s="11">
        <v>0</v>
      </c>
      <c r="Q9779" s="11">
        <v>4.2553191489361701E-2</v>
      </c>
      <c r="R9779" s="12">
        <v>146.19</v>
      </c>
      <c r="S9779" t="s">
        <v>22</v>
      </c>
      <c r="T9779">
        <v>0</v>
      </c>
      <c r="U9779">
        <f t="shared" si="914"/>
        <v>3</v>
      </c>
      <c r="V9779">
        <f t="shared" si="915"/>
        <v>1</v>
      </c>
      <c r="W9779">
        <f t="shared" si="916"/>
        <v>2</v>
      </c>
      <c r="X9779" t="str">
        <f t="shared" si="917"/>
        <v>312</v>
      </c>
      <c r="Y9779" t="str">
        <f>IF(Table1[[#This Row],[RFM_Score]]="555","Champion", IF(AND(J9779&gt;=4,V9779&gt;=4),"Loyal", IF(U9779&lt;=2,"At Risk", IF(W9779&gt;=4,"Potential Loyalist","Others"))))</f>
        <v>Others</v>
      </c>
    </row>
    <row r="9780" spans="1:25">
      <c r="A9780" t="s">
        <v>10684</v>
      </c>
      <c r="B9780">
        <v>39</v>
      </c>
      <c r="C9780" t="s">
        <v>19</v>
      </c>
      <c r="D9780" t="s">
        <v>25</v>
      </c>
      <c r="E9780" s="6" t="s">
        <v>21850</v>
      </c>
      <c r="F9780" t="s">
        <v>26</v>
      </c>
      <c r="G9780">
        <v>3</v>
      </c>
      <c r="H9780">
        <v>1</v>
      </c>
      <c r="I9780">
        <v>55</v>
      </c>
      <c r="J9780">
        <v>2</v>
      </c>
      <c r="K9780">
        <v>146.03</v>
      </c>
      <c r="L9780" t="str">
        <f t="shared" si="912"/>
        <v/>
      </c>
      <c r="M9780">
        <v>1</v>
      </c>
      <c r="N9780" t="str">
        <f t="shared" si="913"/>
        <v/>
      </c>
      <c r="O9780">
        <v>6</v>
      </c>
      <c r="P9780" s="11">
        <v>0.33333333333333298</v>
      </c>
      <c r="Q9780" s="11">
        <v>3.6363636363636299E-2</v>
      </c>
      <c r="R9780" s="12">
        <v>146.03</v>
      </c>
      <c r="S9780" t="s">
        <v>22</v>
      </c>
      <c r="T9780">
        <v>0</v>
      </c>
      <c r="U9780">
        <f t="shared" si="914"/>
        <v>5</v>
      </c>
      <c r="V9780">
        <f t="shared" si="915"/>
        <v>1</v>
      </c>
      <c r="W9780">
        <f t="shared" si="916"/>
        <v>2</v>
      </c>
      <c r="X9780" t="str">
        <f t="shared" si="917"/>
        <v>512</v>
      </c>
      <c r="Y9780" t="str">
        <f>IF(Table1[[#This Row],[RFM_Score]]="555","Champion", IF(AND(J9780&gt;=4,V9780&gt;=4),"Loyal", IF(U9780&lt;=2,"At Risk", IF(W9780&gt;=4,"Potential Loyalist","Others"))))</f>
        <v>Others</v>
      </c>
    </row>
    <row r="9781" spans="1:25">
      <c r="A9781" t="s">
        <v>1231</v>
      </c>
      <c r="B9781">
        <v>18</v>
      </c>
      <c r="C9781" t="s">
        <v>19</v>
      </c>
      <c r="D9781" t="s">
        <v>25</v>
      </c>
      <c r="E9781" s="6" t="s">
        <v>21851</v>
      </c>
      <c r="F9781" t="s">
        <v>26</v>
      </c>
      <c r="G9781">
        <v>4</v>
      </c>
      <c r="H9781">
        <v>1</v>
      </c>
      <c r="I9781">
        <v>54</v>
      </c>
      <c r="J9781">
        <v>5</v>
      </c>
      <c r="K9781">
        <v>145.74</v>
      </c>
      <c r="L9781" t="str">
        <f t="shared" si="912"/>
        <v/>
      </c>
      <c r="M9781">
        <v>1</v>
      </c>
      <c r="N9781" t="str">
        <f t="shared" si="913"/>
        <v/>
      </c>
      <c r="O9781">
        <v>15</v>
      </c>
      <c r="P9781" s="11">
        <v>0.25</v>
      </c>
      <c r="Q9781" s="11">
        <v>9.2592592592592504E-2</v>
      </c>
      <c r="R9781" s="12">
        <v>145.74</v>
      </c>
      <c r="S9781" t="s">
        <v>22</v>
      </c>
      <c r="T9781">
        <v>0</v>
      </c>
      <c r="U9781">
        <f t="shared" si="914"/>
        <v>5</v>
      </c>
      <c r="V9781">
        <f t="shared" si="915"/>
        <v>1</v>
      </c>
      <c r="W9781">
        <f t="shared" si="916"/>
        <v>2</v>
      </c>
      <c r="X9781" t="str">
        <f t="shared" si="917"/>
        <v>512</v>
      </c>
      <c r="Y9781" t="str">
        <f>IF(Table1[[#This Row],[RFM_Score]]="555","Champion", IF(AND(J9781&gt;=4,V9781&gt;=4),"Loyal", IF(U9781&lt;=2,"At Risk", IF(W9781&gt;=4,"Potential Loyalist","Others"))))</f>
        <v>Others</v>
      </c>
    </row>
    <row r="9782" spans="1:25">
      <c r="A9782" t="s">
        <v>3725</v>
      </c>
      <c r="B9782">
        <v>50</v>
      </c>
      <c r="C9782" t="s">
        <v>19</v>
      </c>
      <c r="D9782" t="s">
        <v>49</v>
      </c>
      <c r="E9782" s="6" t="s">
        <v>21852</v>
      </c>
      <c r="F9782" t="s">
        <v>26</v>
      </c>
      <c r="G9782">
        <v>2</v>
      </c>
      <c r="H9782">
        <v>0</v>
      </c>
      <c r="I9782">
        <v>39</v>
      </c>
      <c r="J9782">
        <v>0</v>
      </c>
      <c r="K9782">
        <v>145.74</v>
      </c>
      <c r="L9782" t="str">
        <f t="shared" si="912"/>
        <v/>
      </c>
      <c r="M9782">
        <v>1</v>
      </c>
      <c r="N9782" t="str">
        <f t="shared" si="913"/>
        <v/>
      </c>
      <c r="O9782">
        <v>25</v>
      </c>
      <c r="P9782" s="11">
        <v>0</v>
      </c>
      <c r="Q9782" s="11">
        <v>0</v>
      </c>
      <c r="R9782" s="12">
        <v>145.74</v>
      </c>
      <c r="S9782" t="s">
        <v>22</v>
      </c>
      <c r="T9782">
        <v>0</v>
      </c>
      <c r="U9782">
        <f t="shared" si="914"/>
        <v>4</v>
      </c>
      <c r="V9782">
        <f t="shared" si="915"/>
        <v>1</v>
      </c>
      <c r="W9782">
        <f t="shared" si="916"/>
        <v>2</v>
      </c>
      <c r="X9782" t="str">
        <f t="shared" si="917"/>
        <v>412</v>
      </c>
      <c r="Y9782" t="str">
        <f>IF(Table1[[#This Row],[RFM_Score]]="555","Champion", IF(AND(J9782&gt;=4,V9782&gt;=4),"Loyal", IF(U9782&lt;=2,"At Risk", IF(W9782&gt;=4,"Potential Loyalist","Others"))))</f>
        <v>Others</v>
      </c>
    </row>
    <row r="9783" spans="1:25">
      <c r="A9783" t="s">
        <v>8355</v>
      </c>
      <c r="B9783">
        <v>25</v>
      </c>
      <c r="C9783" t="s">
        <v>19</v>
      </c>
      <c r="D9783" t="s">
        <v>25</v>
      </c>
      <c r="E9783" s="6" t="s">
        <v>21853</v>
      </c>
      <c r="F9783" t="s">
        <v>21</v>
      </c>
      <c r="G9783">
        <v>3</v>
      </c>
      <c r="H9783">
        <v>1</v>
      </c>
      <c r="I9783">
        <v>61</v>
      </c>
      <c r="J9783">
        <v>2</v>
      </c>
      <c r="K9783">
        <v>145.6</v>
      </c>
      <c r="L9783" t="str">
        <f t="shared" si="912"/>
        <v/>
      </c>
      <c r="M9783">
        <v>1</v>
      </c>
      <c r="N9783" t="str">
        <f t="shared" si="913"/>
        <v/>
      </c>
      <c r="O9783">
        <v>67</v>
      </c>
      <c r="P9783" s="11">
        <v>0.33333333333333298</v>
      </c>
      <c r="Q9783" s="11">
        <v>3.2786885245901599E-2</v>
      </c>
      <c r="R9783" s="12">
        <v>145.6</v>
      </c>
      <c r="S9783" t="s">
        <v>22</v>
      </c>
      <c r="T9783">
        <v>0</v>
      </c>
      <c r="U9783">
        <f t="shared" si="914"/>
        <v>3</v>
      </c>
      <c r="V9783">
        <f t="shared" si="915"/>
        <v>1</v>
      </c>
      <c r="W9783">
        <f t="shared" si="916"/>
        <v>2</v>
      </c>
      <c r="X9783" t="str">
        <f t="shared" si="917"/>
        <v>312</v>
      </c>
      <c r="Y9783" t="str">
        <f>IF(Table1[[#This Row],[RFM_Score]]="555","Champion", IF(AND(J9783&gt;=4,V9783&gt;=4),"Loyal", IF(U9783&lt;=2,"At Risk", IF(W9783&gt;=4,"Potential Loyalist","Others"))))</f>
        <v>Others</v>
      </c>
    </row>
    <row r="9784" spans="1:25">
      <c r="A9784" t="s">
        <v>2983</v>
      </c>
      <c r="B9784">
        <v>36</v>
      </c>
      <c r="C9784" t="s">
        <v>19</v>
      </c>
      <c r="D9784" t="s">
        <v>25</v>
      </c>
      <c r="E9784" s="6" t="s">
        <v>21854</v>
      </c>
      <c r="F9784" t="s">
        <v>30</v>
      </c>
      <c r="G9784">
        <v>3</v>
      </c>
      <c r="H9784">
        <v>1</v>
      </c>
      <c r="I9784">
        <v>49</v>
      </c>
      <c r="J9784">
        <v>0</v>
      </c>
      <c r="K9784">
        <v>145.49</v>
      </c>
      <c r="L9784" t="str">
        <f t="shared" si="912"/>
        <v/>
      </c>
      <c r="M9784">
        <v>1</v>
      </c>
      <c r="N9784" t="str">
        <f t="shared" si="913"/>
        <v/>
      </c>
      <c r="O9784">
        <v>1</v>
      </c>
      <c r="P9784" s="11">
        <v>0.33333333333333298</v>
      </c>
      <c r="Q9784" s="11">
        <v>0</v>
      </c>
      <c r="R9784" s="12">
        <v>145.49</v>
      </c>
      <c r="S9784" t="s">
        <v>22</v>
      </c>
      <c r="T9784">
        <v>0</v>
      </c>
      <c r="U9784">
        <f t="shared" si="914"/>
        <v>5</v>
      </c>
      <c r="V9784">
        <f t="shared" si="915"/>
        <v>1</v>
      </c>
      <c r="W9784">
        <f t="shared" si="916"/>
        <v>2</v>
      </c>
      <c r="X9784" t="str">
        <f t="shared" si="917"/>
        <v>512</v>
      </c>
      <c r="Y9784" t="str">
        <f>IF(Table1[[#This Row],[RFM_Score]]="555","Champion", IF(AND(J9784&gt;=4,V9784&gt;=4),"Loyal", IF(U9784&lt;=2,"At Risk", IF(W9784&gt;=4,"Potential Loyalist","Others"))))</f>
        <v>Others</v>
      </c>
    </row>
    <row r="9785" spans="1:25">
      <c r="A9785" t="s">
        <v>258</v>
      </c>
      <c r="B9785">
        <v>18</v>
      </c>
      <c r="C9785" t="s">
        <v>19</v>
      </c>
      <c r="D9785" t="s">
        <v>29</v>
      </c>
      <c r="E9785" s="6" t="s">
        <v>21855</v>
      </c>
      <c r="F9785" t="s">
        <v>21</v>
      </c>
      <c r="G9785">
        <v>4</v>
      </c>
      <c r="H9785">
        <v>2</v>
      </c>
      <c r="I9785">
        <v>48</v>
      </c>
      <c r="J9785">
        <v>1</v>
      </c>
      <c r="K9785">
        <v>145.33000000000001</v>
      </c>
      <c r="L9785" t="str">
        <f t="shared" si="912"/>
        <v/>
      </c>
      <c r="M9785">
        <v>1</v>
      </c>
      <c r="N9785" t="str">
        <f t="shared" si="913"/>
        <v/>
      </c>
      <c r="O9785">
        <v>21</v>
      </c>
      <c r="P9785" s="11">
        <v>0.5</v>
      </c>
      <c r="Q9785" s="11">
        <v>2.0833333333333301E-2</v>
      </c>
      <c r="R9785" s="12">
        <v>145.33000000000001</v>
      </c>
      <c r="S9785" t="s">
        <v>22</v>
      </c>
      <c r="T9785">
        <v>0</v>
      </c>
      <c r="U9785">
        <f t="shared" si="914"/>
        <v>4</v>
      </c>
      <c r="V9785">
        <f t="shared" si="915"/>
        <v>1</v>
      </c>
      <c r="W9785">
        <f t="shared" si="916"/>
        <v>2</v>
      </c>
      <c r="X9785" t="str">
        <f t="shared" si="917"/>
        <v>412</v>
      </c>
      <c r="Y9785" t="str">
        <f>IF(Table1[[#This Row],[RFM_Score]]="555","Champion", IF(AND(J9785&gt;=4,V9785&gt;=4),"Loyal", IF(U9785&lt;=2,"At Risk", IF(W9785&gt;=4,"Potential Loyalist","Others"))))</f>
        <v>Others</v>
      </c>
    </row>
    <row r="9786" spans="1:25">
      <c r="A9786" t="s">
        <v>2675</v>
      </c>
      <c r="B9786">
        <v>22</v>
      </c>
      <c r="C9786" t="s">
        <v>24</v>
      </c>
      <c r="D9786" t="s">
        <v>41</v>
      </c>
      <c r="E9786" s="6" t="s">
        <v>21856</v>
      </c>
      <c r="F9786" t="s">
        <v>26</v>
      </c>
      <c r="G9786">
        <v>5</v>
      </c>
      <c r="H9786">
        <v>2</v>
      </c>
      <c r="I9786">
        <v>51</v>
      </c>
      <c r="J9786">
        <v>1</v>
      </c>
      <c r="K9786">
        <v>145.27000000000001</v>
      </c>
      <c r="L9786" t="str">
        <f t="shared" si="912"/>
        <v/>
      </c>
      <c r="M9786">
        <v>1</v>
      </c>
      <c r="N9786" t="str">
        <f t="shared" si="913"/>
        <v/>
      </c>
      <c r="O9786">
        <v>1</v>
      </c>
      <c r="P9786" s="11">
        <v>0.4</v>
      </c>
      <c r="Q9786" s="11">
        <v>1.9607843137254902E-2</v>
      </c>
      <c r="R9786" s="12">
        <v>145.27000000000001</v>
      </c>
      <c r="S9786" t="s">
        <v>22</v>
      </c>
      <c r="T9786">
        <v>0</v>
      </c>
      <c r="U9786">
        <f t="shared" si="914"/>
        <v>5</v>
      </c>
      <c r="V9786">
        <f t="shared" si="915"/>
        <v>1</v>
      </c>
      <c r="W9786">
        <f t="shared" si="916"/>
        <v>2</v>
      </c>
      <c r="X9786" t="str">
        <f t="shared" si="917"/>
        <v>512</v>
      </c>
      <c r="Y9786" t="str">
        <f>IF(Table1[[#This Row],[RFM_Score]]="555","Champion", IF(AND(J9786&gt;=4,V9786&gt;=4),"Loyal", IF(U9786&lt;=2,"At Risk", IF(W9786&gt;=4,"Potential Loyalist","Others"))))</f>
        <v>Others</v>
      </c>
    </row>
    <row r="9787" spans="1:25">
      <c r="A9787" t="s">
        <v>774</v>
      </c>
      <c r="B9787">
        <v>46</v>
      </c>
      <c r="C9787" t="s">
        <v>24</v>
      </c>
      <c r="D9787" t="s">
        <v>35</v>
      </c>
      <c r="E9787" s="6" t="s">
        <v>21857</v>
      </c>
      <c r="F9787" t="s">
        <v>30</v>
      </c>
      <c r="G9787">
        <v>1</v>
      </c>
      <c r="H9787">
        <v>0</v>
      </c>
      <c r="I9787">
        <v>45</v>
      </c>
      <c r="J9787">
        <v>2</v>
      </c>
      <c r="K9787">
        <v>144.99</v>
      </c>
      <c r="L9787" t="str">
        <f t="shared" si="912"/>
        <v/>
      </c>
      <c r="M9787">
        <v>1</v>
      </c>
      <c r="N9787" t="str">
        <f t="shared" si="913"/>
        <v/>
      </c>
      <c r="O9787">
        <v>20</v>
      </c>
      <c r="P9787" s="11">
        <v>0</v>
      </c>
      <c r="Q9787" s="11">
        <v>4.4444444444444398E-2</v>
      </c>
      <c r="R9787" s="12">
        <v>144.99</v>
      </c>
      <c r="S9787" t="s">
        <v>22</v>
      </c>
      <c r="T9787">
        <v>1</v>
      </c>
      <c r="U9787">
        <f t="shared" si="914"/>
        <v>5</v>
      </c>
      <c r="V9787">
        <f t="shared" si="915"/>
        <v>1</v>
      </c>
      <c r="W9787">
        <f t="shared" si="916"/>
        <v>2</v>
      </c>
      <c r="X9787" t="str">
        <f t="shared" si="917"/>
        <v>512</v>
      </c>
      <c r="Y9787" t="str">
        <f>IF(Table1[[#This Row],[RFM_Score]]="555","Champion", IF(AND(J9787&gt;=4,V9787&gt;=4),"Loyal", IF(U9787&lt;=2,"At Risk", IF(W9787&gt;=4,"Potential Loyalist","Others"))))</f>
        <v>Others</v>
      </c>
    </row>
    <row r="9788" spans="1:25">
      <c r="A9788" t="s">
        <v>6995</v>
      </c>
      <c r="B9788">
        <v>67</v>
      </c>
      <c r="C9788" t="s">
        <v>19</v>
      </c>
      <c r="D9788" t="s">
        <v>25</v>
      </c>
      <c r="E9788" s="6" t="s">
        <v>21858</v>
      </c>
      <c r="F9788" t="s">
        <v>26</v>
      </c>
      <c r="G9788">
        <v>3</v>
      </c>
      <c r="H9788">
        <v>1</v>
      </c>
      <c r="I9788">
        <v>50</v>
      </c>
      <c r="J9788">
        <v>2</v>
      </c>
      <c r="K9788">
        <v>144.94</v>
      </c>
      <c r="L9788" t="str">
        <f t="shared" si="912"/>
        <v/>
      </c>
      <c r="M9788">
        <v>1</v>
      </c>
      <c r="N9788" t="str">
        <f t="shared" si="913"/>
        <v/>
      </c>
      <c r="O9788">
        <v>55</v>
      </c>
      <c r="P9788" s="11">
        <v>0.33333333333333298</v>
      </c>
      <c r="Q9788" s="11">
        <v>0.04</v>
      </c>
      <c r="R9788" s="12">
        <v>144.94</v>
      </c>
      <c r="S9788" t="s">
        <v>22</v>
      </c>
      <c r="T9788">
        <v>0</v>
      </c>
      <c r="U9788">
        <f t="shared" si="914"/>
        <v>3</v>
      </c>
      <c r="V9788">
        <f t="shared" si="915"/>
        <v>1</v>
      </c>
      <c r="W9788">
        <f t="shared" si="916"/>
        <v>2</v>
      </c>
      <c r="X9788" t="str">
        <f t="shared" si="917"/>
        <v>312</v>
      </c>
      <c r="Y9788" t="str">
        <f>IF(Table1[[#This Row],[RFM_Score]]="555","Champion", IF(AND(J9788&gt;=4,V9788&gt;=4),"Loyal", IF(U9788&lt;=2,"At Risk", IF(W9788&gt;=4,"Potential Loyalist","Others"))))</f>
        <v>Others</v>
      </c>
    </row>
    <row r="9789" spans="1:25">
      <c r="A9789" t="s">
        <v>6217</v>
      </c>
      <c r="B9789">
        <v>46</v>
      </c>
      <c r="C9789" t="s">
        <v>19</v>
      </c>
      <c r="D9789" t="s">
        <v>29</v>
      </c>
      <c r="E9789" s="6" t="s">
        <v>21859</v>
      </c>
      <c r="F9789" t="s">
        <v>21</v>
      </c>
      <c r="G9789">
        <v>1</v>
      </c>
      <c r="H9789">
        <v>1</v>
      </c>
      <c r="I9789">
        <v>48</v>
      </c>
      <c r="J9789">
        <v>6</v>
      </c>
      <c r="K9789">
        <v>144.78</v>
      </c>
      <c r="L9789" t="str">
        <f t="shared" si="912"/>
        <v/>
      </c>
      <c r="M9789">
        <v>1</v>
      </c>
      <c r="N9789" t="str">
        <f t="shared" si="913"/>
        <v/>
      </c>
      <c r="O9789">
        <v>40</v>
      </c>
      <c r="P9789" s="11">
        <v>1</v>
      </c>
      <c r="Q9789" s="11">
        <v>0.125</v>
      </c>
      <c r="R9789" s="12">
        <v>144.78</v>
      </c>
      <c r="S9789" t="s">
        <v>22</v>
      </c>
      <c r="T9789">
        <v>0</v>
      </c>
      <c r="U9789">
        <f t="shared" si="914"/>
        <v>4</v>
      </c>
      <c r="V9789">
        <f t="shared" si="915"/>
        <v>1</v>
      </c>
      <c r="W9789">
        <f t="shared" si="916"/>
        <v>2</v>
      </c>
      <c r="X9789" t="str">
        <f t="shared" si="917"/>
        <v>412</v>
      </c>
      <c r="Y9789" t="str">
        <f>IF(Table1[[#This Row],[RFM_Score]]="555","Champion", IF(AND(J9789&gt;=4,V9789&gt;=4),"Loyal", IF(U9789&lt;=2,"At Risk", IF(W9789&gt;=4,"Potential Loyalist","Others"))))</f>
        <v>Others</v>
      </c>
    </row>
    <row r="9790" spans="1:25">
      <c r="A9790" t="s">
        <v>7201</v>
      </c>
      <c r="B9790">
        <v>26</v>
      </c>
      <c r="C9790" t="s">
        <v>19</v>
      </c>
      <c r="D9790" t="s">
        <v>25</v>
      </c>
      <c r="E9790" s="6" t="s">
        <v>21860</v>
      </c>
      <c r="F9790" t="s">
        <v>37</v>
      </c>
      <c r="G9790">
        <v>3</v>
      </c>
      <c r="H9790">
        <v>0</v>
      </c>
      <c r="I9790">
        <v>52</v>
      </c>
      <c r="J9790">
        <v>3</v>
      </c>
      <c r="K9790">
        <v>144.78</v>
      </c>
      <c r="L9790" t="str">
        <f t="shared" si="912"/>
        <v/>
      </c>
      <c r="M9790">
        <v>1</v>
      </c>
      <c r="N9790" t="str">
        <f t="shared" si="913"/>
        <v/>
      </c>
      <c r="O9790">
        <v>46</v>
      </c>
      <c r="P9790" s="11">
        <v>0</v>
      </c>
      <c r="Q9790" s="11">
        <v>5.7692307692307598E-2</v>
      </c>
      <c r="R9790" s="12">
        <v>144.78</v>
      </c>
      <c r="S9790" t="s">
        <v>22</v>
      </c>
      <c r="T9790">
        <v>0</v>
      </c>
      <c r="U9790">
        <f t="shared" si="914"/>
        <v>3</v>
      </c>
      <c r="V9790">
        <f t="shared" si="915"/>
        <v>1</v>
      </c>
      <c r="W9790">
        <f t="shared" si="916"/>
        <v>2</v>
      </c>
      <c r="X9790" t="str">
        <f t="shared" si="917"/>
        <v>312</v>
      </c>
      <c r="Y9790" t="str">
        <f>IF(Table1[[#This Row],[RFM_Score]]="555","Champion", IF(AND(J9790&gt;=4,V9790&gt;=4),"Loyal", IF(U9790&lt;=2,"At Risk", IF(W9790&gt;=4,"Potential Loyalist","Others"))))</f>
        <v>Others</v>
      </c>
    </row>
    <row r="9791" spans="1:25">
      <c r="A9791" t="s">
        <v>11086</v>
      </c>
      <c r="B9791">
        <v>61</v>
      </c>
      <c r="C9791" t="s">
        <v>24</v>
      </c>
      <c r="D9791" t="s">
        <v>41</v>
      </c>
      <c r="E9791" s="6" t="s">
        <v>21861</v>
      </c>
      <c r="F9791" t="s">
        <v>60</v>
      </c>
      <c r="G9791">
        <v>1</v>
      </c>
      <c r="H9791">
        <v>0</v>
      </c>
      <c r="I9791">
        <v>36</v>
      </c>
      <c r="J9791">
        <v>0</v>
      </c>
      <c r="K9791">
        <v>144.66999999999999</v>
      </c>
      <c r="L9791" t="str">
        <f t="shared" si="912"/>
        <v/>
      </c>
      <c r="M9791">
        <v>1</v>
      </c>
      <c r="N9791" t="str">
        <f t="shared" si="913"/>
        <v/>
      </c>
      <c r="O9791">
        <v>6</v>
      </c>
      <c r="P9791" s="11">
        <v>0</v>
      </c>
      <c r="Q9791" s="11">
        <v>0</v>
      </c>
      <c r="R9791" s="12">
        <v>144.66999999999999</v>
      </c>
      <c r="S9791" t="s">
        <v>22</v>
      </c>
      <c r="T9791">
        <v>0</v>
      </c>
      <c r="U9791">
        <f t="shared" si="914"/>
        <v>5</v>
      </c>
      <c r="V9791">
        <f t="shared" si="915"/>
        <v>1</v>
      </c>
      <c r="W9791">
        <f t="shared" si="916"/>
        <v>2</v>
      </c>
      <c r="X9791" t="str">
        <f t="shared" si="917"/>
        <v>512</v>
      </c>
      <c r="Y9791" t="str">
        <f>IF(Table1[[#This Row],[RFM_Score]]="555","Champion", IF(AND(J9791&gt;=4,V9791&gt;=4),"Loyal", IF(U9791&lt;=2,"At Risk", IF(W9791&gt;=4,"Potential Loyalist","Others"))))</f>
        <v>Others</v>
      </c>
    </row>
    <row r="9792" spans="1:25">
      <c r="A9792" t="s">
        <v>646</v>
      </c>
      <c r="B9792">
        <v>52</v>
      </c>
      <c r="C9792" t="s">
        <v>24</v>
      </c>
      <c r="D9792" t="s">
        <v>49</v>
      </c>
      <c r="E9792" s="6" t="s">
        <v>21862</v>
      </c>
      <c r="F9792" t="s">
        <v>60</v>
      </c>
      <c r="G9792">
        <v>2</v>
      </c>
      <c r="H9792">
        <v>0</v>
      </c>
      <c r="I9792">
        <v>60</v>
      </c>
      <c r="J9792">
        <v>0</v>
      </c>
      <c r="K9792">
        <v>144.51</v>
      </c>
      <c r="L9792" t="str">
        <f t="shared" si="912"/>
        <v/>
      </c>
      <c r="M9792">
        <v>1</v>
      </c>
      <c r="N9792" t="str">
        <f t="shared" si="913"/>
        <v/>
      </c>
      <c r="O9792">
        <v>21</v>
      </c>
      <c r="P9792" s="11">
        <v>0</v>
      </c>
      <c r="Q9792" s="11">
        <v>0</v>
      </c>
      <c r="R9792" s="12">
        <v>144.51</v>
      </c>
      <c r="S9792" t="s">
        <v>22</v>
      </c>
      <c r="T9792">
        <v>0</v>
      </c>
      <c r="U9792">
        <f t="shared" si="914"/>
        <v>4</v>
      </c>
      <c r="V9792">
        <f t="shared" si="915"/>
        <v>1</v>
      </c>
      <c r="W9792">
        <f t="shared" si="916"/>
        <v>2</v>
      </c>
      <c r="X9792" t="str">
        <f t="shared" si="917"/>
        <v>412</v>
      </c>
      <c r="Y9792" t="str">
        <f>IF(Table1[[#This Row],[RFM_Score]]="555","Champion", IF(AND(J9792&gt;=4,V9792&gt;=4),"Loyal", IF(U9792&lt;=2,"At Risk", IF(W9792&gt;=4,"Potential Loyalist","Others"))))</f>
        <v>Others</v>
      </c>
    </row>
    <row r="9793" spans="1:25">
      <c r="A9793" t="s">
        <v>8226</v>
      </c>
      <c r="B9793">
        <v>46</v>
      </c>
      <c r="C9793" t="s">
        <v>24</v>
      </c>
      <c r="D9793" t="s">
        <v>49</v>
      </c>
      <c r="E9793" s="6" t="s">
        <v>21863</v>
      </c>
      <c r="F9793" t="s">
        <v>30</v>
      </c>
      <c r="G9793">
        <v>0</v>
      </c>
      <c r="H9793">
        <v>0</v>
      </c>
      <c r="I9793">
        <v>55</v>
      </c>
      <c r="J9793">
        <v>5</v>
      </c>
      <c r="K9793">
        <v>144.43</v>
      </c>
      <c r="L9793" t="str">
        <f t="shared" si="912"/>
        <v/>
      </c>
      <c r="M9793">
        <v>1</v>
      </c>
      <c r="N9793" t="str">
        <f t="shared" si="913"/>
        <v/>
      </c>
      <c r="O9793">
        <v>11</v>
      </c>
      <c r="P9793" s="11">
        <v>0</v>
      </c>
      <c r="Q9793" s="11">
        <v>9.0909090909090898E-2</v>
      </c>
      <c r="R9793" s="12">
        <v>144.43</v>
      </c>
      <c r="S9793" t="s">
        <v>22</v>
      </c>
      <c r="T9793">
        <v>0</v>
      </c>
      <c r="U9793">
        <f t="shared" si="914"/>
        <v>5</v>
      </c>
      <c r="V9793">
        <f t="shared" si="915"/>
        <v>1</v>
      </c>
      <c r="W9793">
        <f t="shared" si="916"/>
        <v>2</v>
      </c>
      <c r="X9793" t="str">
        <f t="shared" si="917"/>
        <v>512</v>
      </c>
      <c r="Y9793" t="str">
        <f>IF(Table1[[#This Row],[RFM_Score]]="555","Champion", IF(AND(J9793&gt;=4,V9793&gt;=4),"Loyal", IF(U9793&lt;=2,"At Risk", IF(W9793&gt;=4,"Potential Loyalist","Others"))))</f>
        <v>Others</v>
      </c>
    </row>
    <row r="9794" spans="1:25">
      <c r="A9794" t="s">
        <v>7014</v>
      </c>
      <c r="B9794">
        <v>47</v>
      </c>
      <c r="C9794" t="s">
        <v>24</v>
      </c>
      <c r="D9794" t="s">
        <v>20</v>
      </c>
      <c r="E9794" s="6" t="s">
        <v>21864</v>
      </c>
      <c r="F9794" t="s">
        <v>37</v>
      </c>
      <c r="G9794">
        <v>6</v>
      </c>
      <c r="H9794">
        <v>1</v>
      </c>
      <c r="I9794">
        <v>43</v>
      </c>
      <c r="J9794">
        <v>1</v>
      </c>
      <c r="K9794">
        <v>144.38</v>
      </c>
      <c r="L9794" t="str">
        <f t="shared" ref="L9794:L9857" si="918">IF(OR(K9794&lt;$AC$10, K9794&gt;$AC$11), "OUTLIER", "")</f>
        <v/>
      </c>
      <c r="M9794">
        <v>1</v>
      </c>
      <c r="N9794" t="str">
        <f t="shared" ref="N9794:N9857" si="919">IF(OR(M9794&lt;$AC$16, M9794&gt;$AC$17), "OUTLIER", "")</f>
        <v/>
      </c>
      <c r="O9794">
        <v>12</v>
      </c>
      <c r="P9794" s="11">
        <v>0.16666666666666599</v>
      </c>
      <c r="Q9794" s="11">
        <v>2.3255813953488299E-2</v>
      </c>
      <c r="R9794" s="12">
        <v>144.38</v>
      </c>
      <c r="S9794" t="s">
        <v>22</v>
      </c>
      <c r="T9794">
        <v>0</v>
      </c>
      <c r="U9794">
        <f t="shared" ref="U9794:U9857" si="920">IF(O9794&lt;=20,5,IF(O9794&lt;=40,4,IF(O9794&lt;=70,3,IF(O9794&lt;=100,2,1))))</f>
        <v>5</v>
      </c>
      <c r="V9794">
        <f t="shared" ref="V9794:V9857" si="921">IF(M9794&gt;=11,5,IF(M9794&gt;=9,4,IF(M9794&gt;=7,3,IF(M9794&gt;=5,2,1))))</f>
        <v>1</v>
      </c>
      <c r="W9794">
        <f t="shared" ref="W9794:W9857" si="922">IF(K9794&gt;=500,5,IF(K9794&gt;=300,4,IF(K9794&gt;=150,3,IF(K9794&gt;=50,2,1))))</f>
        <v>2</v>
      </c>
      <c r="X9794" t="str">
        <f t="shared" ref="X9794:X9857" si="923">U9794 &amp; V9794 &amp; W9794</f>
        <v>512</v>
      </c>
      <c r="Y9794" t="str">
        <f>IF(Table1[[#This Row],[RFM_Score]]="555","Champion", IF(AND(J9794&gt;=4,V9794&gt;=4),"Loyal", IF(U9794&lt;=2,"At Risk", IF(W9794&gt;=4,"Potential Loyalist","Others"))))</f>
        <v>Others</v>
      </c>
    </row>
    <row r="9795" spans="1:25">
      <c r="A9795" t="s">
        <v>393</v>
      </c>
      <c r="B9795">
        <v>34</v>
      </c>
      <c r="C9795" t="s">
        <v>24</v>
      </c>
      <c r="D9795" t="s">
        <v>25</v>
      </c>
      <c r="E9795" s="6" t="s">
        <v>21865</v>
      </c>
      <c r="F9795" t="s">
        <v>37</v>
      </c>
      <c r="G9795">
        <v>2</v>
      </c>
      <c r="H9795">
        <v>0</v>
      </c>
      <c r="I9795">
        <v>50</v>
      </c>
      <c r="J9795">
        <v>0</v>
      </c>
      <c r="K9795">
        <v>144.36000000000001</v>
      </c>
      <c r="L9795" t="str">
        <f t="shared" si="918"/>
        <v/>
      </c>
      <c r="M9795">
        <v>1</v>
      </c>
      <c r="N9795" t="str">
        <f t="shared" si="919"/>
        <v/>
      </c>
      <c r="O9795">
        <v>58</v>
      </c>
      <c r="P9795" s="11">
        <v>0</v>
      </c>
      <c r="Q9795" s="11">
        <v>0</v>
      </c>
      <c r="R9795" s="12">
        <v>144.36000000000001</v>
      </c>
      <c r="S9795" t="s">
        <v>22</v>
      </c>
      <c r="T9795">
        <v>0</v>
      </c>
      <c r="U9795">
        <f t="shared" si="920"/>
        <v>3</v>
      </c>
      <c r="V9795">
        <f t="shared" si="921"/>
        <v>1</v>
      </c>
      <c r="W9795">
        <f t="shared" si="922"/>
        <v>2</v>
      </c>
      <c r="X9795" t="str">
        <f t="shared" si="923"/>
        <v>312</v>
      </c>
      <c r="Y9795" t="str">
        <f>IF(Table1[[#This Row],[RFM_Score]]="555","Champion", IF(AND(J9795&gt;=4,V9795&gt;=4),"Loyal", IF(U9795&lt;=2,"At Risk", IF(W9795&gt;=4,"Potential Loyalist","Others"))))</f>
        <v>Others</v>
      </c>
    </row>
    <row r="9796" spans="1:25">
      <c r="A9796" t="s">
        <v>8233</v>
      </c>
      <c r="B9796">
        <v>42</v>
      </c>
      <c r="C9796" t="s">
        <v>24</v>
      </c>
      <c r="D9796" t="s">
        <v>35</v>
      </c>
      <c r="E9796" s="6" t="s">
        <v>21866</v>
      </c>
      <c r="F9796" t="s">
        <v>26</v>
      </c>
      <c r="G9796">
        <v>3</v>
      </c>
      <c r="H9796">
        <v>1</v>
      </c>
      <c r="I9796">
        <v>65</v>
      </c>
      <c r="J9796">
        <v>2</v>
      </c>
      <c r="K9796">
        <v>144.33000000000001</v>
      </c>
      <c r="L9796" t="str">
        <f t="shared" si="918"/>
        <v/>
      </c>
      <c r="M9796">
        <v>1</v>
      </c>
      <c r="N9796" t="str">
        <f t="shared" si="919"/>
        <v/>
      </c>
      <c r="O9796">
        <v>3</v>
      </c>
      <c r="P9796" s="11">
        <v>0.33333333333333298</v>
      </c>
      <c r="Q9796" s="11">
        <v>3.0769230769230702E-2</v>
      </c>
      <c r="R9796" s="12">
        <v>144.33000000000001</v>
      </c>
      <c r="S9796" t="s">
        <v>22</v>
      </c>
      <c r="T9796">
        <v>1</v>
      </c>
      <c r="U9796">
        <f t="shared" si="920"/>
        <v>5</v>
      </c>
      <c r="V9796">
        <f t="shared" si="921"/>
        <v>1</v>
      </c>
      <c r="W9796">
        <f t="shared" si="922"/>
        <v>2</v>
      </c>
      <c r="X9796" t="str">
        <f t="shared" si="923"/>
        <v>512</v>
      </c>
      <c r="Y9796" t="str">
        <f>IF(Table1[[#This Row],[RFM_Score]]="555","Champion", IF(AND(J9796&gt;=4,V9796&gt;=4),"Loyal", IF(U9796&lt;=2,"At Risk", IF(W9796&gt;=4,"Potential Loyalist","Others"))))</f>
        <v>Others</v>
      </c>
    </row>
    <row r="9797" spans="1:25">
      <c r="A9797" t="s">
        <v>1894</v>
      </c>
      <c r="B9797">
        <v>31</v>
      </c>
      <c r="C9797" t="s">
        <v>19</v>
      </c>
      <c r="D9797" t="s">
        <v>20</v>
      </c>
      <c r="E9797" s="6" t="s">
        <v>21867</v>
      </c>
      <c r="F9797" t="s">
        <v>21</v>
      </c>
      <c r="G9797">
        <v>3</v>
      </c>
      <c r="H9797">
        <v>1</v>
      </c>
      <c r="I9797">
        <v>52</v>
      </c>
      <c r="J9797">
        <v>1</v>
      </c>
      <c r="K9797">
        <v>144.12</v>
      </c>
      <c r="L9797" t="str">
        <f t="shared" si="918"/>
        <v/>
      </c>
      <c r="M9797">
        <v>1</v>
      </c>
      <c r="N9797" t="str">
        <f t="shared" si="919"/>
        <v/>
      </c>
      <c r="O9797">
        <v>6</v>
      </c>
      <c r="P9797" s="11">
        <v>0.33333333333333298</v>
      </c>
      <c r="Q9797" s="11">
        <v>1.9230769230769201E-2</v>
      </c>
      <c r="R9797" s="12">
        <v>144.12</v>
      </c>
      <c r="S9797" t="s">
        <v>22</v>
      </c>
      <c r="T9797">
        <v>1</v>
      </c>
      <c r="U9797">
        <f t="shared" si="920"/>
        <v>5</v>
      </c>
      <c r="V9797">
        <f t="shared" si="921"/>
        <v>1</v>
      </c>
      <c r="W9797">
        <f t="shared" si="922"/>
        <v>2</v>
      </c>
      <c r="X9797" t="str">
        <f t="shared" si="923"/>
        <v>512</v>
      </c>
      <c r="Y9797" t="str">
        <f>IF(Table1[[#This Row],[RFM_Score]]="555","Champion", IF(AND(J9797&gt;=4,V9797&gt;=4),"Loyal", IF(U9797&lt;=2,"At Risk", IF(W9797&gt;=4,"Potential Loyalist","Others"))))</f>
        <v>Others</v>
      </c>
    </row>
    <row r="9798" spans="1:25">
      <c r="A9798" t="s">
        <v>8568</v>
      </c>
      <c r="B9798">
        <v>18</v>
      </c>
      <c r="C9798" t="s">
        <v>19</v>
      </c>
      <c r="D9798" t="s">
        <v>25</v>
      </c>
      <c r="E9798" s="6" t="s">
        <v>21868</v>
      </c>
      <c r="F9798" t="s">
        <v>21</v>
      </c>
      <c r="G9798">
        <v>5</v>
      </c>
      <c r="H9798">
        <v>0</v>
      </c>
      <c r="I9798">
        <v>38</v>
      </c>
      <c r="J9798">
        <v>0</v>
      </c>
      <c r="K9798">
        <v>143.97999999999999</v>
      </c>
      <c r="L9798" t="str">
        <f t="shared" si="918"/>
        <v/>
      </c>
      <c r="M9798">
        <v>1</v>
      </c>
      <c r="N9798" t="str">
        <f t="shared" si="919"/>
        <v/>
      </c>
      <c r="O9798">
        <v>30</v>
      </c>
      <c r="P9798" s="11">
        <v>0</v>
      </c>
      <c r="Q9798" s="11">
        <v>0</v>
      </c>
      <c r="R9798" s="12">
        <v>143.97999999999999</v>
      </c>
      <c r="S9798" t="s">
        <v>22</v>
      </c>
      <c r="T9798">
        <v>0</v>
      </c>
      <c r="U9798">
        <f t="shared" si="920"/>
        <v>4</v>
      </c>
      <c r="V9798">
        <f t="shared" si="921"/>
        <v>1</v>
      </c>
      <c r="W9798">
        <f t="shared" si="922"/>
        <v>2</v>
      </c>
      <c r="X9798" t="str">
        <f t="shared" si="923"/>
        <v>412</v>
      </c>
      <c r="Y9798" t="str">
        <f>IF(Table1[[#This Row],[RFM_Score]]="555","Champion", IF(AND(J9798&gt;=4,V9798&gt;=4),"Loyal", IF(U9798&lt;=2,"At Risk", IF(W9798&gt;=4,"Potential Loyalist","Others"))))</f>
        <v>Others</v>
      </c>
    </row>
    <row r="9799" spans="1:25">
      <c r="A9799" t="s">
        <v>2731</v>
      </c>
      <c r="B9799">
        <v>39</v>
      </c>
      <c r="C9799" t="s">
        <v>24</v>
      </c>
      <c r="D9799" t="s">
        <v>25</v>
      </c>
      <c r="E9799" s="6" t="s">
        <v>21869</v>
      </c>
      <c r="F9799" t="s">
        <v>30</v>
      </c>
      <c r="G9799">
        <v>3</v>
      </c>
      <c r="H9799">
        <v>1</v>
      </c>
      <c r="I9799">
        <v>51</v>
      </c>
      <c r="J9799">
        <v>1</v>
      </c>
      <c r="K9799">
        <v>143.88999999999999</v>
      </c>
      <c r="L9799" t="str">
        <f t="shared" si="918"/>
        <v/>
      </c>
      <c r="M9799">
        <v>1</v>
      </c>
      <c r="N9799" t="str">
        <f t="shared" si="919"/>
        <v/>
      </c>
      <c r="O9799">
        <v>62</v>
      </c>
      <c r="P9799" s="11">
        <v>0.33333333333333298</v>
      </c>
      <c r="Q9799" s="11">
        <v>1.9607843137254902E-2</v>
      </c>
      <c r="R9799" s="12">
        <v>143.88999999999999</v>
      </c>
      <c r="S9799" t="s">
        <v>22</v>
      </c>
      <c r="T9799">
        <v>0</v>
      </c>
      <c r="U9799">
        <f t="shared" si="920"/>
        <v>3</v>
      </c>
      <c r="V9799">
        <f t="shared" si="921"/>
        <v>1</v>
      </c>
      <c r="W9799">
        <f t="shared" si="922"/>
        <v>2</v>
      </c>
      <c r="X9799" t="str">
        <f t="shared" si="923"/>
        <v>312</v>
      </c>
      <c r="Y9799" t="str">
        <f>IF(Table1[[#This Row],[RFM_Score]]="555","Champion", IF(AND(J9799&gt;=4,V9799&gt;=4),"Loyal", IF(U9799&lt;=2,"At Risk", IF(W9799&gt;=4,"Potential Loyalist","Others"))))</f>
        <v>Others</v>
      </c>
    </row>
    <row r="9800" spans="1:25">
      <c r="A9800" t="s">
        <v>4381</v>
      </c>
      <c r="B9800">
        <v>27</v>
      </c>
      <c r="C9800" t="s">
        <v>24</v>
      </c>
      <c r="D9800" t="s">
        <v>49</v>
      </c>
      <c r="E9800" s="6" t="s">
        <v>21870</v>
      </c>
      <c r="F9800" t="s">
        <v>60</v>
      </c>
      <c r="G9800">
        <v>5</v>
      </c>
      <c r="H9800">
        <v>1</v>
      </c>
      <c r="I9800">
        <v>53</v>
      </c>
      <c r="J9800">
        <v>3</v>
      </c>
      <c r="K9800">
        <v>143.78</v>
      </c>
      <c r="L9800" t="str">
        <f t="shared" si="918"/>
        <v/>
      </c>
      <c r="M9800">
        <v>1</v>
      </c>
      <c r="N9800" t="str">
        <f t="shared" si="919"/>
        <v/>
      </c>
      <c r="O9800">
        <v>0</v>
      </c>
      <c r="P9800" s="11">
        <v>0.2</v>
      </c>
      <c r="Q9800" s="11">
        <v>5.6603773584905599E-2</v>
      </c>
      <c r="R9800" s="12">
        <v>143.78</v>
      </c>
      <c r="S9800" t="s">
        <v>22</v>
      </c>
      <c r="T9800">
        <v>0</v>
      </c>
      <c r="U9800">
        <f t="shared" si="920"/>
        <v>5</v>
      </c>
      <c r="V9800">
        <f t="shared" si="921"/>
        <v>1</v>
      </c>
      <c r="W9800">
        <f t="shared" si="922"/>
        <v>2</v>
      </c>
      <c r="X9800" t="str">
        <f t="shared" si="923"/>
        <v>512</v>
      </c>
      <c r="Y9800" t="str">
        <f>IF(Table1[[#This Row],[RFM_Score]]="555","Champion", IF(AND(J9800&gt;=4,V9800&gt;=4),"Loyal", IF(U9800&lt;=2,"At Risk", IF(W9800&gt;=4,"Potential Loyalist","Others"))))</f>
        <v>Others</v>
      </c>
    </row>
    <row r="9801" spans="1:25">
      <c r="A9801" t="s">
        <v>1212</v>
      </c>
      <c r="B9801">
        <v>31</v>
      </c>
      <c r="C9801" t="s">
        <v>24</v>
      </c>
      <c r="D9801" t="s">
        <v>25</v>
      </c>
      <c r="E9801" s="6" t="s">
        <v>21871</v>
      </c>
      <c r="F9801" t="s">
        <v>21</v>
      </c>
      <c r="G9801">
        <v>4</v>
      </c>
      <c r="H9801">
        <v>1</v>
      </c>
      <c r="I9801">
        <v>54</v>
      </c>
      <c r="J9801">
        <v>4</v>
      </c>
      <c r="K9801">
        <v>143.69999999999999</v>
      </c>
      <c r="L9801" t="str">
        <f t="shared" si="918"/>
        <v/>
      </c>
      <c r="M9801">
        <v>1</v>
      </c>
      <c r="N9801" t="str">
        <f t="shared" si="919"/>
        <v/>
      </c>
      <c r="O9801">
        <v>24</v>
      </c>
      <c r="P9801" s="11">
        <v>0.25</v>
      </c>
      <c r="Q9801" s="11">
        <v>7.4074074074074001E-2</v>
      </c>
      <c r="R9801" s="12">
        <v>143.69999999999999</v>
      </c>
      <c r="S9801" t="s">
        <v>22</v>
      </c>
      <c r="T9801">
        <v>0</v>
      </c>
      <c r="U9801">
        <f t="shared" si="920"/>
        <v>4</v>
      </c>
      <c r="V9801">
        <f t="shared" si="921"/>
        <v>1</v>
      </c>
      <c r="W9801">
        <f t="shared" si="922"/>
        <v>2</v>
      </c>
      <c r="X9801" t="str">
        <f t="shared" si="923"/>
        <v>412</v>
      </c>
      <c r="Y9801" t="str">
        <f>IF(Table1[[#This Row],[RFM_Score]]="555","Champion", IF(AND(J9801&gt;=4,V9801&gt;=4),"Loyal", IF(U9801&lt;=2,"At Risk", IF(W9801&gt;=4,"Potential Loyalist","Others"))))</f>
        <v>Others</v>
      </c>
    </row>
    <row r="9802" spans="1:25">
      <c r="A9802" t="s">
        <v>3606</v>
      </c>
      <c r="B9802">
        <v>45</v>
      </c>
      <c r="C9802" t="s">
        <v>24</v>
      </c>
      <c r="D9802" t="s">
        <v>25</v>
      </c>
      <c r="E9802" s="6" t="s">
        <v>21872</v>
      </c>
      <c r="F9802" t="s">
        <v>37</v>
      </c>
      <c r="G9802">
        <v>2</v>
      </c>
      <c r="H9802">
        <v>0</v>
      </c>
      <c r="I9802">
        <v>42</v>
      </c>
      <c r="J9802">
        <v>3</v>
      </c>
      <c r="K9802">
        <v>143.55000000000001</v>
      </c>
      <c r="L9802" t="str">
        <f t="shared" si="918"/>
        <v/>
      </c>
      <c r="M9802">
        <v>1</v>
      </c>
      <c r="N9802" t="str">
        <f t="shared" si="919"/>
        <v/>
      </c>
      <c r="O9802">
        <v>54</v>
      </c>
      <c r="P9802" s="11">
        <v>0</v>
      </c>
      <c r="Q9802" s="11">
        <v>7.1428571428571397E-2</v>
      </c>
      <c r="R9802" s="12">
        <v>143.55000000000001</v>
      </c>
      <c r="S9802" t="s">
        <v>22</v>
      </c>
      <c r="T9802">
        <v>0</v>
      </c>
      <c r="U9802">
        <f t="shared" si="920"/>
        <v>3</v>
      </c>
      <c r="V9802">
        <f t="shared" si="921"/>
        <v>1</v>
      </c>
      <c r="W9802">
        <f t="shared" si="922"/>
        <v>2</v>
      </c>
      <c r="X9802" t="str">
        <f t="shared" si="923"/>
        <v>312</v>
      </c>
      <c r="Y9802" t="str">
        <f>IF(Table1[[#This Row],[RFM_Score]]="555","Champion", IF(AND(J9802&gt;=4,V9802&gt;=4),"Loyal", IF(U9802&lt;=2,"At Risk", IF(W9802&gt;=4,"Potential Loyalist","Others"))))</f>
        <v>Others</v>
      </c>
    </row>
    <row r="9803" spans="1:25">
      <c r="A9803" t="s">
        <v>11130</v>
      </c>
      <c r="B9803">
        <v>36</v>
      </c>
      <c r="C9803" t="s">
        <v>19</v>
      </c>
      <c r="D9803" t="s">
        <v>35</v>
      </c>
      <c r="E9803" s="6" t="s">
        <v>21873</v>
      </c>
      <c r="F9803" t="s">
        <v>21</v>
      </c>
      <c r="G9803">
        <v>2</v>
      </c>
      <c r="H9803">
        <v>0</v>
      </c>
      <c r="I9803">
        <v>38</v>
      </c>
      <c r="J9803">
        <v>3</v>
      </c>
      <c r="K9803">
        <v>143.49</v>
      </c>
      <c r="L9803" t="str">
        <f t="shared" si="918"/>
        <v/>
      </c>
      <c r="M9803">
        <v>1</v>
      </c>
      <c r="N9803" t="str">
        <f t="shared" si="919"/>
        <v/>
      </c>
      <c r="O9803">
        <v>40</v>
      </c>
      <c r="P9803" s="11">
        <v>0</v>
      </c>
      <c r="Q9803" s="11">
        <v>7.8947368421052599E-2</v>
      </c>
      <c r="R9803" s="12">
        <v>143.49</v>
      </c>
      <c r="S9803" t="s">
        <v>22</v>
      </c>
      <c r="T9803">
        <v>0</v>
      </c>
      <c r="U9803">
        <f t="shared" si="920"/>
        <v>4</v>
      </c>
      <c r="V9803">
        <f t="shared" si="921"/>
        <v>1</v>
      </c>
      <c r="W9803">
        <f t="shared" si="922"/>
        <v>2</v>
      </c>
      <c r="X9803" t="str">
        <f t="shared" si="923"/>
        <v>412</v>
      </c>
      <c r="Y9803" t="str">
        <f>IF(Table1[[#This Row],[RFM_Score]]="555","Champion", IF(AND(J9803&gt;=4,V9803&gt;=4),"Loyal", IF(U9803&lt;=2,"At Risk", IF(W9803&gt;=4,"Potential Loyalist","Others"))))</f>
        <v>Others</v>
      </c>
    </row>
    <row r="9804" spans="1:25">
      <c r="A9804" t="s">
        <v>4378</v>
      </c>
      <c r="B9804">
        <v>37</v>
      </c>
      <c r="C9804" t="s">
        <v>19</v>
      </c>
      <c r="D9804" t="s">
        <v>29</v>
      </c>
      <c r="E9804" s="6" t="s">
        <v>21874</v>
      </c>
      <c r="F9804" t="s">
        <v>30</v>
      </c>
      <c r="G9804">
        <v>3</v>
      </c>
      <c r="H9804">
        <v>1</v>
      </c>
      <c r="I9804">
        <v>47</v>
      </c>
      <c r="J9804">
        <v>4</v>
      </c>
      <c r="K9804">
        <v>143.44</v>
      </c>
      <c r="L9804" t="str">
        <f t="shared" si="918"/>
        <v/>
      </c>
      <c r="M9804">
        <v>1</v>
      </c>
      <c r="N9804" t="str">
        <f t="shared" si="919"/>
        <v/>
      </c>
      <c r="O9804">
        <v>18</v>
      </c>
      <c r="P9804" s="11">
        <v>0.33333333333333298</v>
      </c>
      <c r="Q9804" s="11">
        <v>8.5106382978723402E-2</v>
      </c>
      <c r="R9804" s="12">
        <v>143.44</v>
      </c>
      <c r="S9804" t="s">
        <v>22</v>
      </c>
      <c r="T9804">
        <v>0</v>
      </c>
      <c r="U9804">
        <f t="shared" si="920"/>
        <v>5</v>
      </c>
      <c r="V9804">
        <f t="shared" si="921"/>
        <v>1</v>
      </c>
      <c r="W9804">
        <f t="shared" si="922"/>
        <v>2</v>
      </c>
      <c r="X9804" t="str">
        <f t="shared" si="923"/>
        <v>512</v>
      </c>
      <c r="Y9804" t="str">
        <f>IF(Table1[[#This Row],[RFM_Score]]="555","Champion", IF(AND(J9804&gt;=4,V9804&gt;=4),"Loyal", IF(U9804&lt;=2,"At Risk", IF(W9804&gt;=4,"Potential Loyalist","Others"))))</f>
        <v>Others</v>
      </c>
    </row>
    <row r="9805" spans="1:25">
      <c r="A9805" t="s">
        <v>5026</v>
      </c>
      <c r="B9805">
        <v>63</v>
      </c>
      <c r="C9805" t="s">
        <v>19</v>
      </c>
      <c r="D9805" t="s">
        <v>29</v>
      </c>
      <c r="E9805" s="6" t="s">
        <v>21875</v>
      </c>
      <c r="F9805" t="s">
        <v>60</v>
      </c>
      <c r="G9805">
        <v>4</v>
      </c>
      <c r="H9805">
        <v>1</v>
      </c>
      <c r="I9805">
        <v>48</v>
      </c>
      <c r="J9805">
        <v>2</v>
      </c>
      <c r="K9805">
        <v>143.36000000000001</v>
      </c>
      <c r="L9805" t="str">
        <f t="shared" si="918"/>
        <v/>
      </c>
      <c r="M9805">
        <v>1</v>
      </c>
      <c r="N9805" t="str">
        <f t="shared" si="919"/>
        <v/>
      </c>
      <c r="O9805">
        <v>7</v>
      </c>
      <c r="P9805" s="11">
        <v>0.25</v>
      </c>
      <c r="Q9805" s="11">
        <v>4.1666666666666602E-2</v>
      </c>
      <c r="R9805" s="12">
        <v>143.36000000000001</v>
      </c>
      <c r="S9805" t="s">
        <v>22</v>
      </c>
      <c r="T9805">
        <v>0</v>
      </c>
      <c r="U9805">
        <f t="shared" si="920"/>
        <v>5</v>
      </c>
      <c r="V9805">
        <f t="shared" si="921"/>
        <v>1</v>
      </c>
      <c r="W9805">
        <f t="shared" si="922"/>
        <v>2</v>
      </c>
      <c r="X9805" t="str">
        <f t="shared" si="923"/>
        <v>512</v>
      </c>
      <c r="Y9805" t="str">
        <f>IF(Table1[[#This Row],[RFM_Score]]="555","Champion", IF(AND(J9805&gt;=4,V9805&gt;=4),"Loyal", IF(U9805&lt;=2,"At Risk", IF(W9805&gt;=4,"Potential Loyalist","Others"))))</f>
        <v>Others</v>
      </c>
    </row>
    <row r="9806" spans="1:25">
      <c r="A9806" t="s">
        <v>6303</v>
      </c>
      <c r="B9806">
        <v>35</v>
      </c>
      <c r="C9806" t="s">
        <v>24</v>
      </c>
      <c r="D9806" t="s">
        <v>49</v>
      </c>
      <c r="E9806" s="6" t="s">
        <v>21876</v>
      </c>
      <c r="F9806" t="s">
        <v>30</v>
      </c>
      <c r="G9806">
        <v>6</v>
      </c>
      <c r="H9806">
        <v>3</v>
      </c>
      <c r="I9806">
        <v>49</v>
      </c>
      <c r="J9806">
        <v>3</v>
      </c>
      <c r="K9806">
        <v>143.31</v>
      </c>
      <c r="L9806" t="str">
        <f t="shared" si="918"/>
        <v/>
      </c>
      <c r="M9806">
        <v>1</v>
      </c>
      <c r="N9806" t="str">
        <f t="shared" si="919"/>
        <v/>
      </c>
      <c r="O9806">
        <v>20</v>
      </c>
      <c r="P9806" s="11">
        <v>0.5</v>
      </c>
      <c r="Q9806" s="11">
        <v>6.1224489795918297E-2</v>
      </c>
      <c r="R9806" s="12">
        <v>143.31</v>
      </c>
      <c r="S9806" t="s">
        <v>22</v>
      </c>
      <c r="T9806">
        <v>0</v>
      </c>
      <c r="U9806">
        <f t="shared" si="920"/>
        <v>5</v>
      </c>
      <c r="V9806">
        <f t="shared" si="921"/>
        <v>1</v>
      </c>
      <c r="W9806">
        <f t="shared" si="922"/>
        <v>2</v>
      </c>
      <c r="X9806" t="str">
        <f t="shared" si="923"/>
        <v>512</v>
      </c>
      <c r="Y9806" t="str">
        <f>IF(Table1[[#This Row],[RFM_Score]]="555","Champion", IF(AND(J9806&gt;=4,V9806&gt;=4),"Loyal", IF(U9806&lt;=2,"At Risk", IF(W9806&gt;=4,"Potential Loyalist","Others"))))</f>
        <v>Others</v>
      </c>
    </row>
    <row r="9807" spans="1:25">
      <c r="A9807" t="s">
        <v>8582</v>
      </c>
      <c r="B9807">
        <v>58</v>
      </c>
      <c r="C9807" t="s">
        <v>19</v>
      </c>
      <c r="D9807" t="s">
        <v>29</v>
      </c>
      <c r="E9807" s="6" t="s">
        <v>21877</v>
      </c>
      <c r="F9807" t="s">
        <v>60</v>
      </c>
      <c r="G9807">
        <v>5</v>
      </c>
      <c r="H9807">
        <v>2</v>
      </c>
      <c r="I9807">
        <v>43</v>
      </c>
      <c r="J9807">
        <v>2</v>
      </c>
      <c r="K9807">
        <v>143.09</v>
      </c>
      <c r="L9807" t="str">
        <f t="shared" si="918"/>
        <v/>
      </c>
      <c r="M9807">
        <v>1</v>
      </c>
      <c r="N9807" t="str">
        <f t="shared" si="919"/>
        <v/>
      </c>
      <c r="O9807">
        <v>13</v>
      </c>
      <c r="P9807" s="11">
        <v>0.4</v>
      </c>
      <c r="Q9807" s="11">
        <v>4.6511627906976702E-2</v>
      </c>
      <c r="R9807" s="12">
        <v>143.09</v>
      </c>
      <c r="S9807" t="s">
        <v>22</v>
      </c>
      <c r="T9807">
        <v>0</v>
      </c>
      <c r="U9807">
        <f t="shared" si="920"/>
        <v>5</v>
      </c>
      <c r="V9807">
        <f t="shared" si="921"/>
        <v>1</v>
      </c>
      <c r="W9807">
        <f t="shared" si="922"/>
        <v>2</v>
      </c>
      <c r="X9807" t="str">
        <f t="shared" si="923"/>
        <v>512</v>
      </c>
      <c r="Y9807" t="str">
        <f>IF(Table1[[#This Row],[RFM_Score]]="555","Champion", IF(AND(J9807&gt;=4,V9807&gt;=4),"Loyal", IF(U9807&lt;=2,"At Risk", IF(W9807&gt;=4,"Potential Loyalist","Others"))))</f>
        <v>Others</v>
      </c>
    </row>
    <row r="9808" spans="1:25">
      <c r="A9808" t="s">
        <v>3394</v>
      </c>
      <c r="B9808">
        <v>18</v>
      </c>
      <c r="C9808" t="s">
        <v>24</v>
      </c>
      <c r="D9808" t="s">
        <v>46</v>
      </c>
      <c r="E9808" s="6" t="s">
        <v>21878</v>
      </c>
      <c r="F9808" t="s">
        <v>30</v>
      </c>
      <c r="G9808">
        <v>3</v>
      </c>
      <c r="H9808">
        <v>1</v>
      </c>
      <c r="I9808">
        <v>42</v>
      </c>
      <c r="J9808">
        <v>1</v>
      </c>
      <c r="K9808">
        <v>142.82</v>
      </c>
      <c r="L9808" t="str">
        <f t="shared" si="918"/>
        <v/>
      </c>
      <c r="M9808">
        <v>1</v>
      </c>
      <c r="N9808" t="str">
        <f t="shared" si="919"/>
        <v/>
      </c>
      <c r="O9808">
        <v>81</v>
      </c>
      <c r="P9808" s="11">
        <v>0.33333333333333298</v>
      </c>
      <c r="Q9808" s="11">
        <v>2.3809523809523801E-2</v>
      </c>
      <c r="R9808" s="12">
        <v>142.82</v>
      </c>
      <c r="S9808" t="s">
        <v>22</v>
      </c>
      <c r="T9808">
        <v>0</v>
      </c>
      <c r="U9808">
        <f t="shared" si="920"/>
        <v>2</v>
      </c>
      <c r="V9808">
        <f t="shared" si="921"/>
        <v>1</v>
      </c>
      <c r="W9808">
        <f t="shared" si="922"/>
        <v>2</v>
      </c>
      <c r="X9808" t="str">
        <f t="shared" si="923"/>
        <v>212</v>
      </c>
      <c r="Y9808" t="str">
        <f>IF(Table1[[#This Row],[RFM_Score]]="555","Champion", IF(AND(J9808&gt;=4,V9808&gt;=4),"Loyal", IF(U9808&lt;=2,"At Risk", IF(W9808&gt;=4,"Potential Loyalist","Others"))))</f>
        <v>At Risk</v>
      </c>
    </row>
    <row r="9809" spans="1:25">
      <c r="A9809" t="s">
        <v>1054</v>
      </c>
      <c r="B9809">
        <v>29</v>
      </c>
      <c r="C9809" t="s">
        <v>19</v>
      </c>
      <c r="D9809" t="s">
        <v>25</v>
      </c>
      <c r="E9809" s="6" t="s">
        <v>21879</v>
      </c>
      <c r="F9809" t="s">
        <v>30</v>
      </c>
      <c r="G9809">
        <v>3</v>
      </c>
      <c r="H9809">
        <v>0</v>
      </c>
      <c r="I9809">
        <v>62</v>
      </c>
      <c r="J9809">
        <v>4</v>
      </c>
      <c r="K9809">
        <v>142.81</v>
      </c>
      <c r="L9809" t="str">
        <f t="shared" si="918"/>
        <v/>
      </c>
      <c r="M9809">
        <v>1</v>
      </c>
      <c r="N9809" t="str">
        <f t="shared" si="919"/>
        <v/>
      </c>
      <c r="O9809">
        <v>28</v>
      </c>
      <c r="P9809" s="11">
        <v>0</v>
      </c>
      <c r="Q9809" s="11">
        <v>6.4516129032257993E-2</v>
      </c>
      <c r="R9809" s="12">
        <v>142.81</v>
      </c>
      <c r="S9809" t="s">
        <v>22</v>
      </c>
      <c r="T9809">
        <v>0</v>
      </c>
      <c r="U9809">
        <f t="shared" si="920"/>
        <v>4</v>
      </c>
      <c r="V9809">
        <f t="shared" si="921"/>
        <v>1</v>
      </c>
      <c r="W9809">
        <f t="shared" si="922"/>
        <v>2</v>
      </c>
      <c r="X9809" t="str">
        <f t="shared" si="923"/>
        <v>412</v>
      </c>
      <c r="Y9809" t="str">
        <f>IF(Table1[[#This Row],[RFM_Score]]="555","Champion", IF(AND(J9809&gt;=4,V9809&gt;=4),"Loyal", IF(U9809&lt;=2,"At Risk", IF(W9809&gt;=4,"Potential Loyalist","Others"))))</f>
        <v>Others</v>
      </c>
    </row>
    <row r="9810" spans="1:25">
      <c r="A9810" t="s">
        <v>9863</v>
      </c>
      <c r="B9810">
        <v>18</v>
      </c>
      <c r="C9810" t="s">
        <v>24</v>
      </c>
      <c r="D9810" t="s">
        <v>41</v>
      </c>
      <c r="E9810" s="6" t="s">
        <v>21880</v>
      </c>
      <c r="F9810" t="s">
        <v>62</v>
      </c>
      <c r="G9810">
        <v>3</v>
      </c>
      <c r="H9810">
        <v>1</v>
      </c>
      <c r="I9810">
        <v>46</v>
      </c>
      <c r="J9810">
        <v>0</v>
      </c>
      <c r="K9810">
        <v>142.79</v>
      </c>
      <c r="L9810" t="str">
        <f t="shared" si="918"/>
        <v/>
      </c>
      <c r="M9810">
        <v>1</v>
      </c>
      <c r="N9810" t="str">
        <f t="shared" si="919"/>
        <v/>
      </c>
      <c r="O9810">
        <v>97</v>
      </c>
      <c r="P9810" s="11">
        <v>0.33333333333333298</v>
      </c>
      <c r="Q9810" s="11">
        <v>0</v>
      </c>
      <c r="R9810" s="12">
        <v>142.79</v>
      </c>
      <c r="S9810" t="s">
        <v>22</v>
      </c>
      <c r="T9810">
        <v>0</v>
      </c>
      <c r="U9810">
        <f t="shared" si="920"/>
        <v>2</v>
      </c>
      <c r="V9810">
        <f t="shared" si="921"/>
        <v>1</v>
      </c>
      <c r="W9810">
        <f t="shared" si="922"/>
        <v>2</v>
      </c>
      <c r="X9810" t="str">
        <f t="shared" si="923"/>
        <v>212</v>
      </c>
      <c r="Y9810" t="str">
        <f>IF(Table1[[#This Row],[RFM_Score]]="555","Champion", IF(AND(J9810&gt;=4,V9810&gt;=4),"Loyal", IF(U9810&lt;=2,"At Risk", IF(W9810&gt;=4,"Potential Loyalist","Others"))))</f>
        <v>At Risk</v>
      </c>
    </row>
    <row r="9811" spans="1:25">
      <c r="A9811" t="s">
        <v>4091</v>
      </c>
      <c r="B9811">
        <v>22</v>
      </c>
      <c r="C9811" t="s">
        <v>24</v>
      </c>
      <c r="D9811" t="s">
        <v>29</v>
      </c>
      <c r="E9811" s="6" t="s">
        <v>21881</v>
      </c>
      <c r="F9811" t="s">
        <v>30</v>
      </c>
      <c r="G9811">
        <v>5</v>
      </c>
      <c r="H9811">
        <v>1</v>
      </c>
      <c r="I9811">
        <v>48</v>
      </c>
      <c r="J9811">
        <v>4</v>
      </c>
      <c r="K9811">
        <v>142.75</v>
      </c>
      <c r="L9811" t="str">
        <f t="shared" si="918"/>
        <v/>
      </c>
      <c r="M9811">
        <v>1</v>
      </c>
      <c r="N9811" t="str">
        <f t="shared" si="919"/>
        <v/>
      </c>
      <c r="O9811">
        <v>60</v>
      </c>
      <c r="P9811" s="11">
        <v>0.2</v>
      </c>
      <c r="Q9811" s="11">
        <v>8.3333333333333301E-2</v>
      </c>
      <c r="R9811" s="12">
        <v>142.75</v>
      </c>
      <c r="S9811" t="s">
        <v>22</v>
      </c>
      <c r="T9811">
        <v>0</v>
      </c>
      <c r="U9811">
        <f t="shared" si="920"/>
        <v>3</v>
      </c>
      <c r="V9811">
        <f t="shared" si="921"/>
        <v>1</v>
      </c>
      <c r="W9811">
        <f t="shared" si="922"/>
        <v>2</v>
      </c>
      <c r="X9811" t="str">
        <f t="shared" si="923"/>
        <v>312</v>
      </c>
      <c r="Y9811" t="str">
        <f>IF(Table1[[#This Row],[RFM_Score]]="555","Champion", IF(AND(J9811&gt;=4,V9811&gt;=4),"Loyal", IF(U9811&lt;=2,"At Risk", IF(W9811&gt;=4,"Potential Loyalist","Others"))))</f>
        <v>Others</v>
      </c>
    </row>
    <row r="9812" spans="1:25">
      <c r="A9812" t="s">
        <v>3392</v>
      </c>
      <c r="B9812">
        <v>33</v>
      </c>
      <c r="C9812" t="s">
        <v>19</v>
      </c>
      <c r="D9812" t="s">
        <v>25</v>
      </c>
      <c r="E9812" s="6" t="s">
        <v>21882</v>
      </c>
      <c r="F9812" t="s">
        <v>21</v>
      </c>
      <c r="G9812">
        <v>1</v>
      </c>
      <c r="H9812">
        <v>1</v>
      </c>
      <c r="I9812">
        <v>59</v>
      </c>
      <c r="J9812">
        <v>4</v>
      </c>
      <c r="K9812">
        <v>142.71</v>
      </c>
      <c r="L9812" t="str">
        <f t="shared" si="918"/>
        <v/>
      </c>
      <c r="M9812">
        <v>1</v>
      </c>
      <c r="N9812" t="str">
        <f t="shared" si="919"/>
        <v/>
      </c>
      <c r="O9812">
        <v>44</v>
      </c>
      <c r="P9812" s="11">
        <v>1</v>
      </c>
      <c r="Q9812" s="11">
        <v>6.7796610169491497E-2</v>
      </c>
      <c r="R9812" s="12">
        <v>142.71</v>
      </c>
      <c r="S9812" t="s">
        <v>22</v>
      </c>
      <c r="T9812">
        <v>0</v>
      </c>
      <c r="U9812">
        <f t="shared" si="920"/>
        <v>3</v>
      </c>
      <c r="V9812">
        <f t="shared" si="921"/>
        <v>1</v>
      </c>
      <c r="W9812">
        <f t="shared" si="922"/>
        <v>2</v>
      </c>
      <c r="X9812" t="str">
        <f t="shared" si="923"/>
        <v>312</v>
      </c>
      <c r="Y9812" t="str">
        <f>IF(Table1[[#This Row],[RFM_Score]]="555","Champion", IF(AND(J9812&gt;=4,V9812&gt;=4),"Loyal", IF(U9812&lt;=2,"At Risk", IF(W9812&gt;=4,"Potential Loyalist","Others"))))</f>
        <v>Others</v>
      </c>
    </row>
    <row r="9813" spans="1:25">
      <c r="A9813" t="s">
        <v>38</v>
      </c>
      <c r="B9813">
        <v>44</v>
      </c>
      <c r="C9813" t="s">
        <v>24</v>
      </c>
      <c r="D9813" t="s">
        <v>20</v>
      </c>
      <c r="E9813" s="6" t="s">
        <v>21883</v>
      </c>
      <c r="F9813" t="s">
        <v>30</v>
      </c>
      <c r="G9813">
        <v>2</v>
      </c>
      <c r="H9813">
        <v>0</v>
      </c>
      <c r="I9813">
        <v>47</v>
      </c>
      <c r="J9813">
        <v>4</v>
      </c>
      <c r="K9813">
        <v>142.54</v>
      </c>
      <c r="L9813" t="str">
        <f t="shared" si="918"/>
        <v/>
      </c>
      <c r="M9813">
        <v>1</v>
      </c>
      <c r="N9813" t="str">
        <f t="shared" si="919"/>
        <v/>
      </c>
      <c r="O9813">
        <v>47</v>
      </c>
      <c r="P9813" s="11">
        <v>0</v>
      </c>
      <c r="Q9813" s="11">
        <v>8.5106382978723402E-2</v>
      </c>
      <c r="R9813" s="12">
        <v>142.54</v>
      </c>
      <c r="S9813" t="s">
        <v>22</v>
      </c>
      <c r="T9813">
        <v>0</v>
      </c>
      <c r="U9813">
        <f t="shared" si="920"/>
        <v>3</v>
      </c>
      <c r="V9813">
        <f t="shared" si="921"/>
        <v>1</v>
      </c>
      <c r="W9813">
        <f t="shared" si="922"/>
        <v>2</v>
      </c>
      <c r="X9813" t="str">
        <f t="shared" si="923"/>
        <v>312</v>
      </c>
      <c r="Y9813" t="str">
        <f>IF(Table1[[#This Row],[RFM_Score]]="555","Champion", IF(AND(J9813&gt;=4,V9813&gt;=4),"Loyal", IF(U9813&lt;=2,"At Risk", IF(W9813&gt;=4,"Potential Loyalist","Others"))))</f>
        <v>Others</v>
      </c>
    </row>
    <row r="9814" spans="1:25">
      <c r="A9814" t="s">
        <v>3511</v>
      </c>
      <c r="B9814">
        <v>26</v>
      </c>
      <c r="C9814" t="s">
        <v>24</v>
      </c>
      <c r="D9814" t="s">
        <v>20</v>
      </c>
      <c r="E9814" s="6" t="s">
        <v>21884</v>
      </c>
      <c r="F9814" t="s">
        <v>30</v>
      </c>
      <c r="G9814">
        <v>1</v>
      </c>
      <c r="H9814">
        <v>0</v>
      </c>
      <c r="I9814">
        <v>65</v>
      </c>
      <c r="J9814">
        <v>4</v>
      </c>
      <c r="K9814">
        <v>142.41999999999999</v>
      </c>
      <c r="L9814" t="str">
        <f t="shared" si="918"/>
        <v/>
      </c>
      <c r="M9814">
        <v>1</v>
      </c>
      <c r="N9814" t="str">
        <f t="shared" si="919"/>
        <v/>
      </c>
      <c r="O9814">
        <v>38</v>
      </c>
      <c r="P9814" s="11">
        <v>0</v>
      </c>
      <c r="Q9814" s="11">
        <v>6.15384615384615E-2</v>
      </c>
      <c r="R9814" s="12">
        <v>142.41999999999999</v>
      </c>
      <c r="S9814" t="s">
        <v>22</v>
      </c>
      <c r="T9814">
        <v>0</v>
      </c>
      <c r="U9814">
        <f t="shared" si="920"/>
        <v>4</v>
      </c>
      <c r="V9814">
        <f t="shared" si="921"/>
        <v>1</v>
      </c>
      <c r="W9814">
        <f t="shared" si="922"/>
        <v>2</v>
      </c>
      <c r="X9814" t="str">
        <f t="shared" si="923"/>
        <v>412</v>
      </c>
      <c r="Y9814" t="str">
        <f>IF(Table1[[#This Row],[RFM_Score]]="555","Champion", IF(AND(J9814&gt;=4,V9814&gt;=4),"Loyal", IF(U9814&lt;=2,"At Risk", IF(W9814&gt;=4,"Potential Loyalist","Others"))))</f>
        <v>Others</v>
      </c>
    </row>
    <row r="9815" spans="1:25">
      <c r="A9815" t="s">
        <v>7391</v>
      </c>
      <c r="B9815">
        <v>50</v>
      </c>
      <c r="C9815" t="s">
        <v>24</v>
      </c>
      <c r="D9815" t="s">
        <v>25</v>
      </c>
      <c r="E9815" s="6" t="s">
        <v>21885</v>
      </c>
      <c r="F9815" t="s">
        <v>37</v>
      </c>
      <c r="G9815">
        <v>1</v>
      </c>
      <c r="H9815">
        <v>0</v>
      </c>
      <c r="I9815">
        <v>47</v>
      </c>
      <c r="J9815">
        <v>2</v>
      </c>
      <c r="K9815">
        <v>142.34</v>
      </c>
      <c r="L9815" t="str">
        <f t="shared" si="918"/>
        <v/>
      </c>
      <c r="M9815">
        <v>1</v>
      </c>
      <c r="N9815" t="str">
        <f t="shared" si="919"/>
        <v/>
      </c>
      <c r="O9815">
        <v>5</v>
      </c>
      <c r="P9815" s="11">
        <v>0</v>
      </c>
      <c r="Q9815" s="11">
        <v>4.2553191489361701E-2</v>
      </c>
      <c r="R9815" s="12">
        <v>142.34</v>
      </c>
      <c r="S9815" t="s">
        <v>22</v>
      </c>
      <c r="T9815">
        <v>0</v>
      </c>
      <c r="U9815">
        <f t="shared" si="920"/>
        <v>5</v>
      </c>
      <c r="V9815">
        <f t="shared" si="921"/>
        <v>1</v>
      </c>
      <c r="W9815">
        <f t="shared" si="922"/>
        <v>2</v>
      </c>
      <c r="X9815" t="str">
        <f t="shared" si="923"/>
        <v>512</v>
      </c>
      <c r="Y9815" t="str">
        <f>IF(Table1[[#This Row],[RFM_Score]]="555","Champion", IF(AND(J9815&gt;=4,V9815&gt;=4),"Loyal", IF(U9815&lt;=2,"At Risk", IF(W9815&gt;=4,"Potential Loyalist","Others"))))</f>
        <v>Others</v>
      </c>
    </row>
    <row r="9816" spans="1:25">
      <c r="A9816" t="s">
        <v>5405</v>
      </c>
      <c r="B9816">
        <v>29</v>
      </c>
      <c r="C9816" t="s">
        <v>19</v>
      </c>
      <c r="D9816" t="s">
        <v>35</v>
      </c>
      <c r="E9816" s="6" t="s">
        <v>21886</v>
      </c>
      <c r="F9816" t="s">
        <v>37</v>
      </c>
      <c r="G9816">
        <v>2</v>
      </c>
      <c r="H9816">
        <v>0</v>
      </c>
      <c r="I9816">
        <v>47</v>
      </c>
      <c r="J9816">
        <v>3</v>
      </c>
      <c r="K9816">
        <v>142.33000000000001</v>
      </c>
      <c r="L9816" t="str">
        <f t="shared" si="918"/>
        <v/>
      </c>
      <c r="M9816">
        <v>1</v>
      </c>
      <c r="N9816" t="str">
        <f t="shared" si="919"/>
        <v/>
      </c>
      <c r="O9816">
        <v>34</v>
      </c>
      <c r="P9816" s="11">
        <v>0</v>
      </c>
      <c r="Q9816" s="11">
        <v>6.3829787234042507E-2</v>
      </c>
      <c r="R9816" s="12">
        <v>142.33000000000001</v>
      </c>
      <c r="S9816" t="s">
        <v>22</v>
      </c>
      <c r="T9816">
        <v>0</v>
      </c>
      <c r="U9816">
        <f t="shared" si="920"/>
        <v>4</v>
      </c>
      <c r="V9816">
        <f t="shared" si="921"/>
        <v>1</v>
      </c>
      <c r="W9816">
        <f t="shared" si="922"/>
        <v>2</v>
      </c>
      <c r="X9816" t="str">
        <f t="shared" si="923"/>
        <v>412</v>
      </c>
      <c r="Y9816" t="str">
        <f>IF(Table1[[#This Row],[RFM_Score]]="555","Champion", IF(AND(J9816&gt;=4,V9816&gt;=4),"Loyal", IF(U9816&lt;=2,"At Risk", IF(W9816&gt;=4,"Potential Loyalist","Others"))))</f>
        <v>Others</v>
      </c>
    </row>
    <row r="9817" spans="1:25">
      <c r="A9817" t="s">
        <v>1291</v>
      </c>
      <c r="B9817">
        <v>49</v>
      </c>
      <c r="C9817" t="s">
        <v>19</v>
      </c>
      <c r="D9817" t="s">
        <v>35</v>
      </c>
      <c r="E9817" s="6" t="s">
        <v>21887</v>
      </c>
      <c r="F9817" t="s">
        <v>26</v>
      </c>
      <c r="G9817">
        <v>2</v>
      </c>
      <c r="H9817">
        <v>1</v>
      </c>
      <c r="I9817">
        <v>45</v>
      </c>
      <c r="J9817">
        <v>1</v>
      </c>
      <c r="K9817">
        <v>142.04</v>
      </c>
      <c r="L9817" t="str">
        <f t="shared" si="918"/>
        <v/>
      </c>
      <c r="M9817">
        <v>1</v>
      </c>
      <c r="N9817" t="str">
        <f t="shared" si="919"/>
        <v/>
      </c>
      <c r="O9817">
        <v>12</v>
      </c>
      <c r="P9817" s="11">
        <v>0.5</v>
      </c>
      <c r="Q9817" s="11">
        <v>2.2222222222222199E-2</v>
      </c>
      <c r="R9817" s="12">
        <v>142.04</v>
      </c>
      <c r="S9817" t="s">
        <v>22</v>
      </c>
      <c r="T9817">
        <v>0</v>
      </c>
      <c r="U9817">
        <f t="shared" si="920"/>
        <v>5</v>
      </c>
      <c r="V9817">
        <f t="shared" si="921"/>
        <v>1</v>
      </c>
      <c r="W9817">
        <f t="shared" si="922"/>
        <v>2</v>
      </c>
      <c r="X9817" t="str">
        <f t="shared" si="923"/>
        <v>512</v>
      </c>
      <c r="Y9817" t="str">
        <f>IF(Table1[[#This Row],[RFM_Score]]="555","Champion", IF(AND(J9817&gt;=4,V9817&gt;=4),"Loyal", IF(U9817&lt;=2,"At Risk", IF(W9817&gt;=4,"Potential Loyalist","Others"))))</f>
        <v>Others</v>
      </c>
    </row>
    <row r="9818" spans="1:25">
      <c r="A9818" t="s">
        <v>850</v>
      </c>
      <c r="B9818">
        <v>37</v>
      </c>
      <c r="C9818" t="s">
        <v>24</v>
      </c>
      <c r="D9818" t="s">
        <v>49</v>
      </c>
      <c r="E9818" s="6" t="s">
        <v>21888</v>
      </c>
      <c r="F9818" t="s">
        <v>21</v>
      </c>
      <c r="G9818">
        <v>5</v>
      </c>
      <c r="H9818">
        <v>0</v>
      </c>
      <c r="I9818">
        <v>43</v>
      </c>
      <c r="J9818">
        <v>4</v>
      </c>
      <c r="K9818">
        <v>141.74</v>
      </c>
      <c r="L9818" t="str">
        <f t="shared" si="918"/>
        <v/>
      </c>
      <c r="M9818">
        <v>1</v>
      </c>
      <c r="N9818" t="str">
        <f t="shared" si="919"/>
        <v/>
      </c>
      <c r="O9818">
        <v>11</v>
      </c>
      <c r="P9818" s="11">
        <v>0</v>
      </c>
      <c r="Q9818" s="11">
        <v>9.3023255813953404E-2</v>
      </c>
      <c r="R9818" s="12">
        <v>141.74</v>
      </c>
      <c r="S9818" t="s">
        <v>22</v>
      </c>
      <c r="T9818">
        <v>0</v>
      </c>
      <c r="U9818">
        <f t="shared" si="920"/>
        <v>5</v>
      </c>
      <c r="V9818">
        <f t="shared" si="921"/>
        <v>1</v>
      </c>
      <c r="W9818">
        <f t="shared" si="922"/>
        <v>2</v>
      </c>
      <c r="X9818" t="str">
        <f t="shared" si="923"/>
        <v>512</v>
      </c>
      <c r="Y9818" t="str">
        <f>IF(Table1[[#This Row],[RFM_Score]]="555","Champion", IF(AND(J9818&gt;=4,V9818&gt;=4),"Loyal", IF(U9818&lt;=2,"At Risk", IF(W9818&gt;=4,"Potential Loyalist","Others"))))</f>
        <v>Others</v>
      </c>
    </row>
    <row r="9819" spans="1:25">
      <c r="A9819" t="s">
        <v>1548</v>
      </c>
      <c r="B9819">
        <v>32</v>
      </c>
      <c r="C9819" t="s">
        <v>19</v>
      </c>
      <c r="D9819" t="s">
        <v>25</v>
      </c>
      <c r="E9819" s="6" t="s">
        <v>21889</v>
      </c>
      <c r="F9819" t="s">
        <v>26</v>
      </c>
      <c r="G9819">
        <v>1</v>
      </c>
      <c r="H9819">
        <v>0</v>
      </c>
      <c r="I9819">
        <v>56</v>
      </c>
      <c r="J9819">
        <v>3</v>
      </c>
      <c r="K9819">
        <v>141.46</v>
      </c>
      <c r="L9819" t="str">
        <f t="shared" si="918"/>
        <v/>
      </c>
      <c r="M9819">
        <v>1</v>
      </c>
      <c r="N9819" t="str">
        <f t="shared" si="919"/>
        <v/>
      </c>
      <c r="O9819">
        <v>64</v>
      </c>
      <c r="P9819" s="11">
        <v>0</v>
      </c>
      <c r="Q9819" s="11">
        <v>5.3571428571428499E-2</v>
      </c>
      <c r="R9819" s="12">
        <v>141.46</v>
      </c>
      <c r="S9819" t="s">
        <v>22</v>
      </c>
      <c r="T9819">
        <v>0</v>
      </c>
      <c r="U9819">
        <f t="shared" si="920"/>
        <v>3</v>
      </c>
      <c r="V9819">
        <f t="shared" si="921"/>
        <v>1</v>
      </c>
      <c r="W9819">
        <f t="shared" si="922"/>
        <v>2</v>
      </c>
      <c r="X9819" t="str">
        <f t="shared" si="923"/>
        <v>312</v>
      </c>
      <c r="Y9819" t="str">
        <f>IF(Table1[[#This Row],[RFM_Score]]="555","Champion", IF(AND(J9819&gt;=4,V9819&gt;=4),"Loyal", IF(U9819&lt;=2,"At Risk", IF(W9819&gt;=4,"Potential Loyalist","Others"))))</f>
        <v>Others</v>
      </c>
    </row>
    <row r="9820" spans="1:25">
      <c r="A9820" t="s">
        <v>9744</v>
      </c>
      <c r="B9820">
        <v>46</v>
      </c>
      <c r="C9820" t="s">
        <v>24</v>
      </c>
      <c r="D9820" t="s">
        <v>25</v>
      </c>
      <c r="E9820" s="6" t="s">
        <v>21890</v>
      </c>
      <c r="F9820" t="s">
        <v>30</v>
      </c>
      <c r="G9820">
        <v>4</v>
      </c>
      <c r="H9820">
        <v>0</v>
      </c>
      <c r="I9820">
        <v>50</v>
      </c>
      <c r="J9820">
        <v>2</v>
      </c>
      <c r="K9820">
        <v>141.18</v>
      </c>
      <c r="L9820" t="str">
        <f t="shared" si="918"/>
        <v/>
      </c>
      <c r="M9820">
        <v>1</v>
      </c>
      <c r="N9820" t="str">
        <f t="shared" si="919"/>
        <v/>
      </c>
      <c r="O9820">
        <v>52</v>
      </c>
      <c r="P9820" s="11">
        <v>0</v>
      </c>
      <c r="Q9820" s="11">
        <v>0.04</v>
      </c>
      <c r="R9820" s="12">
        <v>141.18</v>
      </c>
      <c r="S9820" t="s">
        <v>22</v>
      </c>
      <c r="T9820">
        <v>0</v>
      </c>
      <c r="U9820">
        <f t="shared" si="920"/>
        <v>3</v>
      </c>
      <c r="V9820">
        <f t="shared" si="921"/>
        <v>1</v>
      </c>
      <c r="W9820">
        <f t="shared" si="922"/>
        <v>2</v>
      </c>
      <c r="X9820" t="str">
        <f t="shared" si="923"/>
        <v>312</v>
      </c>
      <c r="Y9820" t="str">
        <f>IF(Table1[[#This Row],[RFM_Score]]="555","Champion", IF(AND(J9820&gt;=4,V9820&gt;=4),"Loyal", IF(U9820&lt;=2,"At Risk", IF(W9820&gt;=4,"Potential Loyalist","Others"))))</f>
        <v>Others</v>
      </c>
    </row>
    <row r="9821" spans="1:25">
      <c r="A9821" t="s">
        <v>9861</v>
      </c>
      <c r="B9821">
        <v>32</v>
      </c>
      <c r="C9821" t="s">
        <v>19</v>
      </c>
      <c r="D9821" t="s">
        <v>46</v>
      </c>
      <c r="E9821" s="6" t="s">
        <v>21891</v>
      </c>
      <c r="F9821" t="s">
        <v>30</v>
      </c>
      <c r="G9821">
        <v>2</v>
      </c>
      <c r="H9821">
        <v>1</v>
      </c>
      <c r="I9821">
        <v>51</v>
      </c>
      <c r="J9821">
        <v>2</v>
      </c>
      <c r="K9821">
        <v>141.12</v>
      </c>
      <c r="L9821" t="str">
        <f t="shared" si="918"/>
        <v/>
      </c>
      <c r="M9821">
        <v>1</v>
      </c>
      <c r="N9821" t="str">
        <f t="shared" si="919"/>
        <v/>
      </c>
      <c r="O9821">
        <v>73</v>
      </c>
      <c r="P9821" s="11">
        <v>0.5</v>
      </c>
      <c r="Q9821" s="11">
        <v>3.9215686274509803E-2</v>
      </c>
      <c r="R9821" s="12">
        <v>141.12</v>
      </c>
      <c r="S9821" t="s">
        <v>22</v>
      </c>
      <c r="T9821">
        <v>0</v>
      </c>
      <c r="U9821">
        <f t="shared" si="920"/>
        <v>2</v>
      </c>
      <c r="V9821">
        <f t="shared" si="921"/>
        <v>1</v>
      </c>
      <c r="W9821">
        <f t="shared" si="922"/>
        <v>2</v>
      </c>
      <c r="X9821" t="str">
        <f t="shared" si="923"/>
        <v>212</v>
      </c>
      <c r="Y9821" t="str">
        <f>IF(Table1[[#This Row],[RFM_Score]]="555","Champion", IF(AND(J9821&gt;=4,V9821&gt;=4),"Loyal", IF(U9821&lt;=2,"At Risk", IF(W9821&gt;=4,"Potential Loyalist","Others"))))</f>
        <v>At Risk</v>
      </c>
    </row>
    <row r="9822" spans="1:25">
      <c r="A9822" t="s">
        <v>11526</v>
      </c>
      <c r="B9822">
        <v>49</v>
      </c>
      <c r="C9822" t="s">
        <v>24</v>
      </c>
      <c r="D9822" t="s">
        <v>35</v>
      </c>
      <c r="E9822" s="6" t="s">
        <v>21892</v>
      </c>
      <c r="F9822" t="s">
        <v>30</v>
      </c>
      <c r="G9822">
        <v>4</v>
      </c>
      <c r="H9822">
        <v>1</v>
      </c>
      <c r="I9822">
        <v>42</v>
      </c>
      <c r="J9822">
        <v>1</v>
      </c>
      <c r="K9822">
        <v>141.06</v>
      </c>
      <c r="L9822" t="str">
        <f t="shared" si="918"/>
        <v/>
      </c>
      <c r="M9822">
        <v>1</v>
      </c>
      <c r="N9822" t="str">
        <f t="shared" si="919"/>
        <v/>
      </c>
      <c r="O9822">
        <v>50</v>
      </c>
      <c r="P9822" s="11">
        <v>0.25</v>
      </c>
      <c r="Q9822" s="11">
        <v>2.3809523809523801E-2</v>
      </c>
      <c r="R9822" s="12">
        <v>141.06</v>
      </c>
      <c r="S9822" t="s">
        <v>22</v>
      </c>
      <c r="T9822">
        <v>1</v>
      </c>
      <c r="U9822">
        <f t="shared" si="920"/>
        <v>3</v>
      </c>
      <c r="V9822">
        <f t="shared" si="921"/>
        <v>1</v>
      </c>
      <c r="W9822">
        <f t="shared" si="922"/>
        <v>2</v>
      </c>
      <c r="X9822" t="str">
        <f t="shared" si="923"/>
        <v>312</v>
      </c>
      <c r="Y9822" t="str">
        <f>IF(Table1[[#This Row],[RFM_Score]]="555","Champion", IF(AND(J9822&gt;=4,V9822&gt;=4),"Loyal", IF(U9822&lt;=2,"At Risk", IF(W9822&gt;=4,"Potential Loyalist","Others"))))</f>
        <v>Others</v>
      </c>
    </row>
    <row r="9823" spans="1:25">
      <c r="A9823" t="s">
        <v>11624</v>
      </c>
      <c r="B9823">
        <v>23</v>
      </c>
      <c r="C9823" t="s">
        <v>19</v>
      </c>
      <c r="D9823" t="s">
        <v>25</v>
      </c>
      <c r="E9823" s="6" t="s">
        <v>21893</v>
      </c>
      <c r="F9823" t="s">
        <v>37</v>
      </c>
      <c r="G9823">
        <v>6</v>
      </c>
      <c r="H9823">
        <v>3</v>
      </c>
      <c r="I9823">
        <v>37</v>
      </c>
      <c r="J9823">
        <v>2</v>
      </c>
      <c r="K9823">
        <v>140.96</v>
      </c>
      <c r="L9823" t="str">
        <f t="shared" si="918"/>
        <v/>
      </c>
      <c r="M9823">
        <v>1</v>
      </c>
      <c r="N9823" t="str">
        <f t="shared" si="919"/>
        <v/>
      </c>
      <c r="O9823">
        <v>1</v>
      </c>
      <c r="P9823" s="11">
        <v>0.5</v>
      </c>
      <c r="Q9823" s="11">
        <v>5.4054054054054002E-2</v>
      </c>
      <c r="R9823" s="12">
        <v>140.96</v>
      </c>
      <c r="S9823" t="s">
        <v>22</v>
      </c>
      <c r="T9823">
        <v>0</v>
      </c>
      <c r="U9823">
        <f t="shared" si="920"/>
        <v>5</v>
      </c>
      <c r="V9823">
        <f t="shared" si="921"/>
        <v>1</v>
      </c>
      <c r="W9823">
        <f t="shared" si="922"/>
        <v>2</v>
      </c>
      <c r="X9823" t="str">
        <f t="shared" si="923"/>
        <v>512</v>
      </c>
      <c r="Y9823" t="str">
        <f>IF(Table1[[#This Row],[RFM_Score]]="555","Champion", IF(AND(J9823&gt;=4,V9823&gt;=4),"Loyal", IF(U9823&lt;=2,"At Risk", IF(W9823&gt;=4,"Potential Loyalist","Others"))))</f>
        <v>Others</v>
      </c>
    </row>
    <row r="9824" spans="1:25">
      <c r="A9824" t="s">
        <v>7856</v>
      </c>
      <c r="B9824">
        <v>37</v>
      </c>
      <c r="C9824" t="s">
        <v>19</v>
      </c>
      <c r="D9824" t="s">
        <v>25</v>
      </c>
      <c r="E9824" s="6" t="s">
        <v>21894</v>
      </c>
      <c r="F9824" t="s">
        <v>21</v>
      </c>
      <c r="G9824">
        <v>1</v>
      </c>
      <c r="H9824">
        <v>1</v>
      </c>
      <c r="I9824">
        <v>60</v>
      </c>
      <c r="J9824">
        <v>2</v>
      </c>
      <c r="K9824">
        <v>140.49</v>
      </c>
      <c r="L9824" t="str">
        <f t="shared" si="918"/>
        <v/>
      </c>
      <c r="M9824">
        <v>1</v>
      </c>
      <c r="N9824" t="str">
        <f t="shared" si="919"/>
        <v/>
      </c>
      <c r="O9824">
        <v>9</v>
      </c>
      <c r="P9824" s="11">
        <v>1</v>
      </c>
      <c r="Q9824" s="11">
        <v>3.3333333333333298E-2</v>
      </c>
      <c r="R9824" s="12">
        <v>140.49</v>
      </c>
      <c r="S9824" t="s">
        <v>22</v>
      </c>
      <c r="T9824">
        <v>1</v>
      </c>
      <c r="U9824">
        <f t="shared" si="920"/>
        <v>5</v>
      </c>
      <c r="V9824">
        <f t="shared" si="921"/>
        <v>1</v>
      </c>
      <c r="W9824">
        <f t="shared" si="922"/>
        <v>2</v>
      </c>
      <c r="X9824" t="str">
        <f t="shared" si="923"/>
        <v>512</v>
      </c>
      <c r="Y9824" t="str">
        <f>IF(Table1[[#This Row],[RFM_Score]]="555","Champion", IF(AND(J9824&gt;=4,V9824&gt;=4),"Loyal", IF(U9824&lt;=2,"At Risk", IF(W9824&gt;=4,"Potential Loyalist","Others"))))</f>
        <v>Others</v>
      </c>
    </row>
    <row r="9825" spans="1:25">
      <c r="A9825" t="s">
        <v>8425</v>
      </c>
      <c r="B9825">
        <v>27</v>
      </c>
      <c r="C9825" t="s">
        <v>19</v>
      </c>
      <c r="D9825" t="s">
        <v>25</v>
      </c>
      <c r="E9825" s="6" t="s">
        <v>21895</v>
      </c>
      <c r="F9825" t="s">
        <v>21</v>
      </c>
      <c r="G9825">
        <v>4</v>
      </c>
      <c r="H9825">
        <v>1</v>
      </c>
      <c r="I9825">
        <v>42</v>
      </c>
      <c r="J9825">
        <v>3</v>
      </c>
      <c r="K9825">
        <v>140.19999999999999</v>
      </c>
      <c r="L9825" t="str">
        <f t="shared" si="918"/>
        <v/>
      </c>
      <c r="M9825">
        <v>1</v>
      </c>
      <c r="N9825" t="str">
        <f t="shared" si="919"/>
        <v/>
      </c>
      <c r="O9825">
        <v>4</v>
      </c>
      <c r="P9825" s="11">
        <v>0.25</v>
      </c>
      <c r="Q9825" s="11">
        <v>7.1428571428571397E-2</v>
      </c>
      <c r="R9825" s="12">
        <v>140.19999999999999</v>
      </c>
      <c r="S9825" t="s">
        <v>22</v>
      </c>
      <c r="T9825">
        <v>0</v>
      </c>
      <c r="U9825">
        <f t="shared" si="920"/>
        <v>5</v>
      </c>
      <c r="V9825">
        <f t="shared" si="921"/>
        <v>1</v>
      </c>
      <c r="W9825">
        <f t="shared" si="922"/>
        <v>2</v>
      </c>
      <c r="X9825" t="str">
        <f t="shared" si="923"/>
        <v>512</v>
      </c>
      <c r="Y9825" t="str">
        <f>IF(Table1[[#This Row],[RFM_Score]]="555","Champion", IF(AND(J9825&gt;=4,V9825&gt;=4),"Loyal", IF(U9825&lt;=2,"At Risk", IF(W9825&gt;=4,"Potential Loyalist","Others"))))</f>
        <v>Others</v>
      </c>
    </row>
    <row r="9826" spans="1:25">
      <c r="A9826" t="s">
        <v>4385</v>
      </c>
      <c r="B9826">
        <v>23</v>
      </c>
      <c r="C9826" t="s">
        <v>19</v>
      </c>
      <c r="D9826" t="s">
        <v>20</v>
      </c>
      <c r="E9826" s="6" t="s">
        <v>21896</v>
      </c>
      <c r="F9826" t="s">
        <v>21</v>
      </c>
      <c r="G9826">
        <v>4</v>
      </c>
      <c r="H9826">
        <v>2</v>
      </c>
      <c r="I9826">
        <v>54</v>
      </c>
      <c r="J9826">
        <v>3</v>
      </c>
      <c r="K9826">
        <v>139.85</v>
      </c>
      <c r="L9826" t="str">
        <f t="shared" si="918"/>
        <v/>
      </c>
      <c r="M9826">
        <v>1</v>
      </c>
      <c r="N9826" t="str">
        <f t="shared" si="919"/>
        <v/>
      </c>
      <c r="O9826">
        <v>5</v>
      </c>
      <c r="P9826" s="11">
        <v>0.5</v>
      </c>
      <c r="Q9826" s="11">
        <v>5.5555555555555497E-2</v>
      </c>
      <c r="R9826" s="12">
        <v>139.85</v>
      </c>
      <c r="S9826" t="s">
        <v>22</v>
      </c>
      <c r="T9826">
        <v>0</v>
      </c>
      <c r="U9826">
        <f t="shared" si="920"/>
        <v>5</v>
      </c>
      <c r="V9826">
        <f t="shared" si="921"/>
        <v>1</v>
      </c>
      <c r="W9826">
        <f t="shared" si="922"/>
        <v>2</v>
      </c>
      <c r="X9826" t="str">
        <f t="shared" si="923"/>
        <v>512</v>
      </c>
      <c r="Y9826" t="str">
        <f>IF(Table1[[#This Row],[RFM_Score]]="555","Champion", IF(AND(J9826&gt;=4,V9826&gt;=4),"Loyal", IF(U9826&lt;=2,"At Risk", IF(W9826&gt;=4,"Potential Loyalist","Others"))))</f>
        <v>Others</v>
      </c>
    </row>
    <row r="9827" spans="1:25">
      <c r="A9827" t="s">
        <v>8137</v>
      </c>
      <c r="B9827">
        <v>18</v>
      </c>
      <c r="C9827" t="s">
        <v>19</v>
      </c>
      <c r="D9827" t="s">
        <v>29</v>
      </c>
      <c r="E9827" s="6" t="s">
        <v>21897</v>
      </c>
      <c r="F9827" t="s">
        <v>62</v>
      </c>
      <c r="G9827">
        <v>6</v>
      </c>
      <c r="H9827">
        <v>1</v>
      </c>
      <c r="I9827">
        <v>55</v>
      </c>
      <c r="J9827">
        <v>1</v>
      </c>
      <c r="K9827">
        <v>139.78</v>
      </c>
      <c r="L9827" t="str">
        <f t="shared" si="918"/>
        <v/>
      </c>
      <c r="M9827">
        <v>1</v>
      </c>
      <c r="N9827" t="str">
        <f t="shared" si="919"/>
        <v/>
      </c>
      <c r="O9827">
        <v>2</v>
      </c>
      <c r="P9827" s="11">
        <v>0.16666666666666599</v>
      </c>
      <c r="Q9827" s="11">
        <v>1.8181818181818101E-2</v>
      </c>
      <c r="R9827" s="12">
        <v>139.78</v>
      </c>
      <c r="S9827" t="s">
        <v>22</v>
      </c>
      <c r="T9827">
        <v>0</v>
      </c>
      <c r="U9827">
        <f t="shared" si="920"/>
        <v>5</v>
      </c>
      <c r="V9827">
        <f t="shared" si="921"/>
        <v>1</v>
      </c>
      <c r="W9827">
        <f t="shared" si="922"/>
        <v>2</v>
      </c>
      <c r="X9827" t="str">
        <f t="shared" si="923"/>
        <v>512</v>
      </c>
      <c r="Y9827" t="str">
        <f>IF(Table1[[#This Row],[RFM_Score]]="555","Champion", IF(AND(J9827&gt;=4,V9827&gt;=4),"Loyal", IF(U9827&lt;=2,"At Risk", IF(W9827&gt;=4,"Potential Loyalist","Others"))))</f>
        <v>Others</v>
      </c>
    </row>
    <row r="9828" spans="1:25">
      <c r="A9828" t="s">
        <v>3514</v>
      </c>
      <c r="B9828">
        <v>18</v>
      </c>
      <c r="C9828" t="s">
        <v>24</v>
      </c>
      <c r="D9828" t="s">
        <v>25</v>
      </c>
      <c r="E9828" s="6" t="s">
        <v>21898</v>
      </c>
      <c r="F9828" t="s">
        <v>26</v>
      </c>
      <c r="G9828">
        <v>5</v>
      </c>
      <c r="H9828">
        <v>1</v>
      </c>
      <c r="I9828">
        <v>42</v>
      </c>
      <c r="J9828">
        <v>4</v>
      </c>
      <c r="K9828">
        <v>139.71</v>
      </c>
      <c r="L9828" t="str">
        <f t="shared" si="918"/>
        <v/>
      </c>
      <c r="M9828">
        <v>1</v>
      </c>
      <c r="N9828" t="str">
        <f t="shared" si="919"/>
        <v/>
      </c>
      <c r="O9828">
        <v>12</v>
      </c>
      <c r="P9828" s="11">
        <v>0.2</v>
      </c>
      <c r="Q9828" s="11">
        <v>9.5238095238095205E-2</v>
      </c>
      <c r="R9828" s="12">
        <v>139.71</v>
      </c>
      <c r="S9828" t="s">
        <v>22</v>
      </c>
      <c r="T9828">
        <v>0</v>
      </c>
      <c r="U9828">
        <f t="shared" si="920"/>
        <v>5</v>
      </c>
      <c r="V9828">
        <f t="shared" si="921"/>
        <v>1</v>
      </c>
      <c r="W9828">
        <f t="shared" si="922"/>
        <v>2</v>
      </c>
      <c r="X9828" t="str">
        <f t="shared" si="923"/>
        <v>512</v>
      </c>
      <c r="Y9828" t="str">
        <f>IF(Table1[[#This Row],[RFM_Score]]="555","Champion", IF(AND(J9828&gt;=4,V9828&gt;=4),"Loyal", IF(U9828&lt;=2,"At Risk", IF(W9828&gt;=4,"Potential Loyalist","Others"))))</f>
        <v>Others</v>
      </c>
    </row>
    <row r="9829" spans="1:25">
      <c r="A9829" t="s">
        <v>8730</v>
      </c>
      <c r="B9829">
        <v>33</v>
      </c>
      <c r="C9829" t="s">
        <v>24</v>
      </c>
      <c r="D9829" t="s">
        <v>25</v>
      </c>
      <c r="E9829" s="6" t="s">
        <v>21899</v>
      </c>
      <c r="F9829" t="s">
        <v>62</v>
      </c>
      <c r="G9829">
        <v>1</v>
      </c>
      <c r="H9829">
        <v>1</v>
      </c>
      <c r="I9829">
        <v>52</v>
      </c>
      <c r="J9829">
        <v>1</v>
      </c>
      <c r="K9829">
        <v>139.47999999999999</v>
      </c>
      <c r="L9829" t="str">
        <f t="shared" si="918"/>
        <v/>
      </c>
      <c r="M9829">
        <v>1</v>
      </c>
      <c r="N9829" t="str">
        <f t="shared" si="919"/>
        <v/>
      </c>
      <c r="O9829">
        <v>5</v>
      </c>
      <c r="P9829" s="11">
        <v>1</v>
      </c>
      <c r="Q9829" s="11">
        <v>1.9230769230769201E-2</v>
      </c>
      <c r="R9829" s="12">
        <v>139.47999999999999</v>
      </c>
      <c r="S9829" t="s">
        <v>22</v>
      </c>
      <c r="T9829">
        <v>0</v>
      </c>
      <c r="U9829">
        <f t="shared" si="920"/>
        <v>5</v>
      </c>
      <c r="V9829">
        <f t="shared" si="921"/>
        <v>1</v>
      </c>
      <c r="W9829">
        <f t="shared" si="922"/>
        <v>2</v>
      </c>
      <c r="X9829" t="str">
        <f t="shared" si="923"/>
        <v>512</v>
      </c>
      <c r="Y9829" t="str">
        <f>IF(Table1[[#This Row],[RFM_Score]]="555","Champion", IF(AND(J9829&gt;=4,V9829&gt;=4),"Loyal", IF(U9829&lt;=2,"At Risk", IF(W9829&gt;=4,"Potential Loyalist","Others"))))</f>
        <v>Others</v>
      </c>
    </row>
    <row r="9830" spans="1:25">
      <c r="A9830" t="s">
        <v>7507</v>
      </c>
      <c r="B9830">
        <v>46</v>
      </c>
      <c r="C9830" t="s">
        <v>24</v>
      </c>
      <c r="D9830" t="s">
        <v>25</v>
      </c>
      <c r="E9830" s="6" t="s">
        <v>21900</v>
      </c>
      <c r="F9830" t="s">
        <v>62</v>
      </c>
      <c r="G9830">
        <v>2</v>
      </c>
      <c r="H9830">
        <v>2</v>
      </c>
      <c r="I9830">
        <v>64</v>
      </c>
      <c r="J9830">
        <v>4</v>
      </c>
      <c r="K9830">
        <v>139.38</v>
      </c>
      <c r="L9830" t="str">
        <f t="shared" si="918"/>
        <v/>
      </c>
      <c r="M9830">
        <v>1</v>
      </c>
      <c r="N9830" t="str">
        <f t="shared" si="919"/>
        <v/>
      </c>
      <c r="O9830">
        <v>54</v>
      </c>
      <c r="P9830" s="11">
        <v>1</v>
      </c>
      <c r="Q9830" s="11">
        <v>6.25E-2</v>
      </c>
      <c r="R9830" s="12">
        <v>139.38</v>
      </c>
      <c r="S9830" t="s">
        <v>22</v>
      </c>
      <c r="T9830">
        <v>1</v>
      </c>
      <c r="U9830">
        <f t="shared" si="920"/>
        <v>3</v>
      </c>
      <c r="V9830">
        <f t="shared" si="921"/>
        <v>1</v>
      </c>
      <c r="W9830">
        <f t="shared" si="922"/>
        <v>2</v>
      </c>
      <c r="X9830" t="str">
        <f t="shared" si="923"/>
        <v>312</v>
      </c>
      <c r="Y9830" t="str">
        <f>IF(Table1[[#This Row],[RFM_Score]]="555","Champion", IF(AND(J9830&gt;=4,V9830&gt;=4),"Loyal", IF(U9830&lt;=2,"At Risk", IF(W9830&gt;=4,"Potential Loyalist","Others"))))</f>
        <v>Others</v>
      </c>
    </row>
    <row r="9831" spans="1:25">
      <c r="A9831" t="s">
        <v>9619</v>
      </c>
      <c r="B9831">
        <v>18</v>
      </c>
      <c r="C9831" t="s">
        <v>19</v>
      </c>
      <c r="D9831" t="s">
        <v>25</v>
      </c>
      <c r="E9831" s="6" t="s">
        <v>21901</v>
      </c>
      <c r="F9831" t="s">
        <v>62</v>
      </c>
      <c r="G9831">
        <v>2</v>
      </c>
      <c r="H9831">
        <v>1</v>
      </c>
      <c r="I9831">
        <v>45</v>
      </c>
      <c r="J9831">
        <v>2</v>
      </c>
      <c r="K9831">
        <v>139.09</v>
      </c>
      <c r="L9831" t="str">
        <f t="shared" si="918"/>
        <v/>
      </c>
      <c r="M9831">
        <v>1</v>
      </c>
      <c r="N9831" t="str">
        <f t="shared" si="919"/>
        <v/>
      </c>
      <c r="O9831">
        <v>42</v>
      </c>
      <c r="P9831" s="11">
        <v>0.5</v>
      </c>
      <c r="Q9831" s="11">
        <v>4.4444444444444398E-2</v>
      </c>
      <c r="R9831" s="12">
        <v>139.09</v>
      </c>
      <c r="S9831" t="s">
        <v>22</v>
      </c>
      <c r="T9831">
        <v>0</v>
      </c>
      <c r="U9831">
        <f t="shared" si="920"/>
        <v>3</v>
      </c>
      <c r="V9831">
        <f t="shared" si="921"/>
        <v>1</v>
      </c>
      <c r="W9831">
        <f t="shared" si="922"/>
        <v>2</v>
      </c>
      <c r="X9831" t="str">
        <f t="shared" si="923"/>
        <v>312</v>
      </c>
      <c r="Y9831" t="str">
        <f>IF(Table1[[#This Row],[RFM_Score]]="555","Champion", IF(AND(J9831&gt;=4,V9831&gt;=4),"Loyal", IF(U9831&lt;=2,"At Risk", IF(W9831&gt;=4,"Potential Loyalist","Others"))))</f>
        <v>Others</v>
      </c>
    </row>
    <row r="9832" spans="1:25">
      <c r="A9832" t="s">
        <v>1519</v>
      </c>
      <c r="B9832">
        <v>55</v>
      </c>
      <c r="C9832" t="s">
        <v>19</v>
      </c>
      <c r="D9832" t="s">
        <v>25</v>
      </c>
      <c r="E9832" s="6" t="s">
        <v>21902</v>
      </c>
      <c r="F9832" t="s">
        <v>37</v>
      </c>
      <c r="G9832">
        <v>1</v>
      </c>
      <c r="H9832">
        <v>0</v>
      </c>
      <c r="I9832">
        <v>35</v>
      </c>
      <c r="J9832">
        <v>1</v>
      </c>
      <c r="K9832">
        <v>139.03</v>
      </c>
      <c r="L9832" t="str">
        <f t="shared" si="918"/>
        <v/>
      </c>
      <c r="M9832">
        <v>1</v>
      </c>
      <c r="N9832" t="str">
        <f t="shared" si="919"/>
        <v/>
      </c>
      <c r="O9832">
        <v>2</v>
      </c>
      <c r="P9832" s="11">
        <v>0</v>
      </c>
      <c r="Q9832" s="11">
        <v>2.8571428571428501E-2</v>
      </c>
      <c r="R9832" s="12">
        <v>139.03</v>
      </c>
      <c r="S9832" t="s">
        <v>22</v>
      </c>
      <c r="T9832">
        <v>0</v>
      </c>
      <c r="U9832">
        <f t="shared" si="920"/>
        <v>5</v>
      </c>
      <c r="V9832">
        <f t="shared" si="921"/>
        <v>1</v>
      </c>
      <c r="W9832">
        <f t="shared" si="922"/>
        <v>2</v>
      </c>
      <c r="X9832" t="str">
        <f t="shared" si="923"/>
        <v>512</v>
      </c>
      <c r="Y9832" t="str">
        <f>IF(Table1[[#This Row],[RFM_Score]]="555","Champion", IF(AND(J9832&gt;=4,V9832&gt;=4),"Loyal", IF(U9832&lt;=2,"At Risk", IF(W9832&gt;=4,"Potential Loyalist","Others"))))</f>
        <v>Others</v>
      </c>
    </row>
    <row r="9833" spans="1:25">
      <c r="A9833" t="s">
        <v>1496</v>
      </c>
      <c r="B9833">
        <v>43</v>
      </c>
      <c r="C9833" t="s">
        <v>24</v>
      </c>
      <c r="D9833" t="s">
        <v>25</v>
      </c>
      <c r="E9833" s="6" t="s">
        <v>21903</v>
      </c>
      <c r="F9833" t="s">
        <v>21</v>
      </c>
      <c r="G9833">
        <v>3</v>
      </c>
      <c r="H9833">
        <v>0</v>
      </c>
      <c r="I9833">
        <v>44</v>
      </c>
      <c r="J9833">
        <v>2</v>
      </c>
      <c r="K9833">
        <v>138.74</v>
      </c>
      <c r="L9833" t="str">
        <f t="shared" si="918"/>
        <v/>
      </c>
      <c r="M9833">
        <v>1</v>
      </c>
      <c r="N9833" t="str">
        <f t="shared" si="919"/>
        <v/>
      </c>
      <c r="O9833">
        <v>9</v>
      </c>
      <c r="P9833" s="11">
        <v>0</v>
      </c>
      <c r="Q9833" s="11">
        <v>4.54545454545454E-2</v>
      </c>
      <c r="R9833" s="12">
        <v>138.74</v>
      </c>
      <c r="S9833" t="s">
        <v>22</v>
      </c>
      <c r="T9833">
        <v>0</v>
      </c>
      <c r="U9833">
        <f t="shared" si="920"/>
        <v>5</v>
      </c>
      <c r="V9833">
        <f t="shared" si="921"/>
        <v>1</v>
      </c>
      <c r="W9833">
        <f t="shared" si="922"/>
        <v>2</v>
      </c>
      <c r="X9833" t="str">
        <f t="shared" si="923"/>
        <v>512</v>
      </c>
      <c r="Y9833" t="str">
        <f>IF(Table1[[#This Row],[RFM_Score]]="555","Champion", IF(AND(J9833&gt;=4,V9833&gt;=4),"Loyal", IF(U9833&lt;=2,"At Risk", IF(W9833&gt;=4,"Potential Loyalist","Others"))))</f>
        <v>Others</v>
      </c>
    </row>
    <row r="9834" spans="1:25">
      <c r="A9834" t="s">
        <v>5238</v>
      </c>
      <c r="B9834">
        <v>28</v>
      </c>
      <c r="C9834" t="s">
        <v>24</v>
      </c>
      <c r="D9834" t="s">
        <v>20</v>
      </c>
      <c r="E9834" s="6" t="s">
        <v>21904</v>
      </c>
      <c r="F9834" t="s">
        <v>37</v>
      </c>
      <c r="G9834">
        <v>4</v>
      </c>
      <c r="H9834">
        <v>2</v>
      </c>
      <c r="I9834">
        <v>47</v>
      </c>
      <c r="J9834">
        <v>0</v>
      </c>
      <c r="K9834">
        <v>138.62</v>
      </c>
      <c r="L9834" t="str">
        <f t="shared" si="918"/>
        <v/>
      </c>
      <c r="M9834">
        <v>1</v>
      </c>
      <c r="N9834" t="str">
        <f t="shared" si="919"/>
        <v/>
      </c>
      <c r="O9834">
        <v>75</v>
      </c>
      <c r="P9834" s="11">
        <v>0.5</v>
      </c>
      <c r="Q9834" s="11">
        <v>0</v>
      </c>
      <c r="R9834" s="12">
        <v>138.62</v>
      </c>
      <c r="S9834" t="s">
        <v>22</v>
      </c>
      <c r="T9834">
        <v>0</v>
      </c>
      <c r="U9834">
        <f t="shared" si="920"/>
        <v>2</v>
      </c>
      <c r="V9834">
        <f t="shared" si="921"/>
        <v>1</v>
      </c>
      <c r="W9834">
        <f t="shared" si="922"/>
        <v>2</v>
      </c>
      <c r="X9834" t="str">
        <f t="shared" si="923"/>
        <v>212</v>
      </c>
      <c r="Y9834" t="str">
        <f>IF(Table1[[#This Row],[RFM_Score]]="555","Champion", IF(AND(J9834&gt;=4,V9834&gt;=4),"Loyal", IF(U9834&lt;=2,"At Risk", IF(W9834&gt;=4,"Potential Loyalist","Others"))))</f>
        <v>At Risk</v>
      </c>
    </row>
    <row r="9835" spans="1:25">
      <c r="A9835" t="s">
        <v>6831</v>
      </c>
      <c r="B9835">
        <v>32</v>
      </c>
      <c r="C9835" t="s">
        <v>19</v>
      </c>
      <c r="D9835" t="s">
        <v>25</v>
      </c>
      <c r="E9835" s="6" t="s">
        <v>21905</v>
      </c>
      <c r="F9835" t="s">
        <v>30</v>
      </c>
      <c r="G9835">
        <v>5</v>
      </c>
      <c r="H9835">
        <v>2</v>
      </c>
      <c r="I9835">
        <v>47</v>
      </c>
      <c r="J9835">
        <v>1</v>
      </c>
      <c r="K9835">
        <v>138.41999999999999</v>
      </c>
      <c r="L9835" t="str">
        <f t="shared" si="918"/>
        <v/>
      </c>
      <c r="M9835">
        <v>1</v>
      </c>
      <c r="N9835" t="str">
        <f t="shared" si="919"/>
        <v/>
      </c>
      <c r="O9835">
        <v>46</v>
      </c>
      <c r="P9835" s="11">
        <v>0.4</v>
      </c>
      <c r="Q9835" s="11">
        <v>2.1276595744680799E-2</v>
      </c>
      <c r="R9835" s="12">
        <v>138.41999999999999</v>
      </c>
      <c r="S9835" t="s">
        <v>22</v>
      </c>
      <c r="T9835">
        <v>0</v>
      </c>
      <c r="U9835">
        <f t="shared" si="920"/>
        <v>3</v>
      </c>
      <c r="V9835">
        <f t="shared" si="921"/>
        <v>1</v>
      </c>
      <c r="W9835">
        <f t="shared" si="922"/>
        <v>2</v>
      </c>
      <c r="X9835" t="str">
        <f t="shared" si="923"/>
        <v>312</v>
      </c>
      <c r="Y9835" t="str">
        <f>IF(Table1[[#This Row],[RFM_Score]]="555","Champion", IF(AND(J9835&gt;=4,V9835&gt;=4),"Loyal", IF(U9835&lt;=2,"At Risk", IF(W9835&gt;=4,"Potential Loyalist","Others"))))</f>
        <v>Others</v>
      </c>
    </row>
    <row r="9836" spans="1:25">
      <c r="A9836" t="s">
        <v>4306</v>
      </c>
      <c r="B9836">
        <v>46</v>
      </c>
      <c r="C9836" t="s">
        <v>19</v>
      </c>
      <c r="D9836" t="s">
        <v>46</v>
      </c>
      <c r="E9836" s="6" t="s">
        <v>21906</v>
      </c>
      <c r="F9836" t="s">
        <v>62</v>
      </c>
      <c r="G9836">
        <v>1</v>
      </c>
      <c r="H9836">
        <v>0</v>
      </c>
      <c r="I9836">
        <v>31</v>
      </c>
      <c r="J9836">
        <v>2</v>
      </c>
      <c r="K9836">
        <v>138.30000000000001</v>
      </c>
      <c r="L9836" t="str">
        <f t="shared" si="918"/>
        <v/>
      </c>
      <c r="M9836">
        <v>1</v>
      </c>
      <c r="N9836" t="str">
        <f t="shared" si="919"/>
        <v/>
      </c>
      <c r="O9836">
        <v>8</v>
      </c>
      <c r="P9836" s="11">
        <v>0</v>
      </c>
      <c r="Q9836" s="11">
        <v>6.4516129032257993E-2</v>
      </c>
      <c r="R9836" s="12">
        <v>138.30000000000001</v>
      </c>
      <c r="S9836" t="s">
        <v>22</v>
      </c>
      <c r="T9836">
        <v>0</v>
      </c>
      <c r="U9836">
        <f t="shared" si="920"/>
        <v>5</v>
      </c>
      <c r="V9836">
        <f t="shared" si="921"/>
        <v>1</v>
      </c>
      <c r="W9836">
        <f t="shared" si="922"/>
        <v>2</v>
      </c>
      <c r="X9836" t="str">
        <f t="shared" si="923"/>
        <v>512</v>
      </c>
      <c r="Y9836" t="str">
        <f>IF(Table1[[#This Row],[RFM_Score]]="555","Champion", IF(AND(J9836&gt;=4,V9836&gt;=4),"Loyal", IF(U9836&lt;=2,"At Risk", IF(W9836&gt;=4,"Potential Loyalist","Others"))))</f>
        <v>Others</v>
      </c>
    </row>
    <row r="9837" spans="1:25">
      <c r="A9837" t="s">
        <v>2080</v>
      </c>
      <c r="B9837">
        <v>36</v>
      </c>
      <c r="C9837" t="s">
        <v>19</v>
      </c>
      <c r="D9837" t="s">
        <v>41</v>
      </c>
      <c r="E9837" s="6" t="s">
        <v>21907</v>
      </c>
      <c r="F9837" t="s">
        <v>30</v>
      </c>
      <c r="G9837">
        <v>1</v>
      </c>
      <c r="H9837">
        <v>0</v>
      </c>
      <c r="I9837">
        <v>35</v>
      </c>
      <c r="J9837">
        <v>2</v>
      </c>
      <c r="K9837">
        <v>138.12</v>
      </c>
      <c r="L9837" t="str">
        <f t="shared" si="918"/>
        <v/>
      </c>
      <c r="M9837">
        <v>1</v>
      </c>
      <c r="N9837" t="str">
        <f t="shared" si="919"/>
        <v/>
      </c>
      <c r="O9837">
        <v>19</v>
      </c>
      <c r="P9837" s="11">
        <v>0</v>
      </c>
      <c r="Q9837" s="11">
        <v>5.7142857142857099E-2</v>
      </c>
      <c r="R9837" s="12">
        <v>138.12</v>
      </c>
      <c r="S9837" t="s">
        <v>22</v>
      </c>
      <c r="T9837">
        <v>0</v>
      </c>
      <c r="U9837">
        <f t="shared" si="920"/>
        <v>5</v>
      </c>
      <c r="V9837">
        <f t="shared" si="921"/>
        <v>1</v>
      </c>
      <c r="W9837">
        <f t="shared" si="922"/>
        <v>2</v>
      </c>
      <c r="X9837" t="str">
        <f t="shared" si="923"/>
        <v>512</v>
      </c>
      <c r="Y9837" t="str">
        <f>IF(Table1[[#This Row],[RFM_Score]]="555","Champion", IF(AND(J9837&gt;=4,V9837&gt;=4),"Loyal", IF(U9837&lt;=2,"At Risk", IF(W9837&gt;=4,"Potential Loyalist","Others"))))</f>
        <v>Others</v>
      </c>
    </row>
    <row r="9838" spans="1:25">
      <c r="A9838" t="s">
        <v>8764</v>
      </c>
      <c r="B9838">
        <v>45</v>
      </c>
      <c r="C9838" t="s">
        <v>19</v>
      </c>
      <c r="D9838" t="s">
        <v>25</v>
      </c>
      <c r="E9838" s="6" t="s">
        <v>21908</v>
      </c>
      <c r="F9838" t="s">
        <v>62</v>
      </c>
      <c r="G9838">
        <v>3</v>
      </c>
      <c r="H9838">
        <v>0</v>
      </c>
      <c r="I9838">
        <v>48</v>
      </c>
      <c r="J9838">
        <v>3</v>
      </c>
      <c r="K9838">
        <v>137.69999999999999</v>
      </c>
      <c r="L9838" t="str">
        <f t="shared" si="918"/>
        <v/>
      </c>
      <c r="M9838">
        <v>1</v>
      </c>
      <c r="N9838" t="str">
        <f t="shared" si="919"/>
        <v/>
      </c>
      <c r="O9838">
        <v>0</v>
      </c>
      <c r="P9838" s="11">
        <v>0</v>
      </c>
      <c r="Q9838" s="11">
        <v>6.25E-2</v>
      </c>
      <c r="R9838" s="12">
        <v>137.69999999999999</v>
      </c>
      <c r="S9838" t="s">
        <v>22</v>
      </c>
      <c r="T9838">
        <v>0</v>
      </c>
      <c r="U9838">
        <f t="shared" si="920"/>
        <v>5</v>
      </c>
      <c r="V9838">
        <f t="shared" si="921"/>
        <v>1</v>
      </c>
      <c r="W9838">
        <f t="shared" si="922"/>
        <v>2</v>
      </c>
      <c r="X9838" t="str">
        <f t="shared" si="923"/>
        <v>512</v>
      </c>
      <c r="Y9838" t="str">
        <f>IF(Table1[[#This Row],[RFM_Score]]="555","Champion", IF(AND(J9838&gt;=4,V9838&gt;=4),"Loyal", IF(U9838&lt;=2,"At Risk", IF(W9838&gt;=4,"Potential Loyalist","Others"))))</f>
        <v>Others</v>
      </c>
    </row>
    <row r="9839" spans="1:25">
      <c r="A9839" t="s">
        <v>3395</v>
      </c>
      <c r="B9839">
        <v>40</v>
      </c>
      <c r="C9839" t="s">
        <v>24</v>
      </c>
      <c r="D9839" t="s">
        <v>46</v>
      </c>
      <c r="E9839" s="6" t="s">
        <v>21909</v>
      </c>
      <c r="F9839" t="s">
        <v>37</v>
      </c>
      <c r="G9839">
        <v>7</v>
      </c>
      <c r="H9839">
        <v>3</v>
      </c>
      <c r="I9839">
        <v>44</v>
      </c>
      <c r="J9839">
        <v>1</v>
      </c>
      <c r="K9839">
        <v>137.61000000000001</v>
      </c>
      <c r="L9839" t="str">
        <f t="shared" si="918"/>
        <v/>
      </c>
      <c r="M9839">
        <v>1</v>
      </c>
      <c r="N9839" t="str">
        <f t="shared" si="919"/>
        <v/>
      </c>
      <c r="O9839">
        <v>4</v>
      </c>
      <c r="P9839" s="11">
        <v>0.42857142857142799</v>
      </c>
      <c r="Q9839" s="11">
        <v>2.27272727272727E-2</v>
      </c>
      <c r="R9839" s="12">
        <v>137.61000000000001</v>
      </c>
      <c r="S9839" t="s">
        <v>22</v>
      </c>
      <c r="T9839">
        <v>0</v>
      </c>
      <c r="U9839">
        <f t="shared" si="920"/>
        <v>5</v>
      </c>
      <c r="V9839">
        <f t="shared" si="921"/>
        <v>1</v>
      </c>
      <c r="W9839">
        <f t="shared" si="922"/>
        <v>2</v>
      </c>
      <c r="X9839" t="str">
        <f t="shared" si="923"/>
        <v>512</v>
      </c>
      <c r="Y9839" t="str">
        <f>IF(Table1[[#This Row],[RFM_Score]]="555","Champion", IF(AND(J9839&gt;=4,V9839&gt;=4),"Loyal", IF(U9839&lt;=2,"At Risk", IF(W9839&gt;=4,"Potential Loyalist","Others"))))</f>
        <v>Others</v>
      </c>
    </row>
    <row r="9840" spans="1:25">
      <c r="A9840" t="s">
        <v>4165</v>
      </c>
      <c r="B9840">
        <v>26</v>
      </c>
      <c r="C9840" t="s">
        <v>19</v>
      </c>
      <c r="D9840" t="s">
        <v>25</v>
      </c>
      <c r="E9840" s="6" t="s">
        <v>21910</v>
      </c>
      <c r="F9840" t="s">
        <v>30</v>
      </c>
      <c r="G9840">
        <v>3</v>
      </c>
      <c r="H9840">
        <v>1</v>
      </c>
      <c r="I9840">
        <v>51</v>
      </c>
      <c r="J9840">
        <v>5</v>
      </c>
      <c r="K9840">
        <v>137.5</v>
      </c>
      <c r="L9840" t="str">
        <f t="shared" si="918"/>
        <v/>
      </c>
      <c r="M9840">
        <v>1</v>
      </c>
      <c r="N9840" t="str">
        <f t="shared" si="919"/>
        <v/>
      </c>
      <c r="O9840">
        <v>118</v>
      </c>
      <c r="P9840" s="11">
        <v>0.33333333333333298</v>
      </c>
      <c r="Q9840" s="11">
        <v>9.8039215686274495E-2</v>
      </c>
      <c r="R9840" s="12">
        <v>137.5</v>
      </c>
      <c r="S9840" t="s">
        <v>22</v>
      </c>
      <c r="T9840">
        <v>0</v>
      </c>
      <c r="U9840">
        <f t="shared" si="920"/>
        <v>1</v>
      </c>
      <c r="V9840">
        <f t="shared" si="921"/>
        <v>1</v>
      </c>
      <c r="W9840">
        <f t="shared" si="922"/>
        <v>2</v>
      </c>
      <c r="X9840" t="str">
        <f t="shared" si="923"/>
        <v>112</v>
      </c>
      <c r="Y9840" t="str">
        <f>IF(Table1[[#This Row],[RFM_Score]]="555","Champion", IF(AND(J9840&gt;=4,V9840&gt;=4),"Loyal", IF(U9840&lt;=2,"At Risk", IF(W9840&gt;=4,"Potential Loyalist","Others"))))</f>
        <v>At Risk</v>
      </c>
    </row>
    <row r="9841" spans="1:25">
      <c r="A9841" t="s">
        <v>1988</v>
      </c>
      <c r="B9841">
        <v>50</v>
      </c>
      <c r="C9841" t="s">
        <v>33</v>
      </c>
      <c r="D9841" t="s">
        <v>41</v>
      </c>
      <c r="E9841" s="6" t="s">
        <v>21911</v>
      </c>
      <c r="F9841" t="s">
        <v>37</v>
      </c>
      <c r="G9841">
        <v>4</v>
      </c>
      <c r="H9841">
        <v>3</v>
      </c>
      <c r="I9841">
        <v>49</v>
      </c>
      <c r="J9841">
        <v>2</v>
      </c>
      <c r="K9841">
        <v>137.37</v>
      </c>
      <c r="L9841" t="str">
        <f t="shared" si="918"/>
        <v/>
      </c>
      <c r="M9841">
        <v>1</v>
      </c>
      <c r="N9841" t="str">
        <f t="shared" si="919"/>
        <v/>
      </c>
      <c r="O9841">
        <v>2</v>
      </c>
      <c r="P9841" s="11">
        <v>0.75</v>
      </c>
      <c r="Q9841" s="11">
        <v>4.08163265306122E-2</v>
      </c>
      <c r="R9841" s="12">
        <v>137.37</v>
      </c>
      <c r="S9841" t="s">
        <v>22</v>
      </c>
      <c r="T9841">
        <v>0</v>
      </c>
      <c r="U9841">
        <f t="shared" si="920"/>
        <v>5</v>
      </c>
      <c r="V9841">
        <f t="shared" si="921"/>
        <v>1</v>
      </c>
      <c r="W9841">
        <f t="shared" si="922"/>
        <v>2</v>
      </c>
      <c r="X9841" t="str">
        <f t="shared" si="923"/>
        <v>512</v>
      </c>
      <c r="Y9841" t="str">
        <f>IF(Table1[[#This Row],[RFM_Score]]="555","Champion", IF(AND(J9841&gt;=4,V9841&gt;=4),"Loyal", IF(U9841&lt;=2,"At Risk", IF(W9841&gt;=4,"Potential Loyalist","Others"))))</f>
        <v>Others</v>
      </c>
    </row>
    <row r="9842" spans="1:25">
      <c r="A9842" t="s">
        <v>10426</v>
      </c>
      <c r="B9842">
        <v>41</v>
      </c>
      <c r="C9842" t="s">
        <v>19</v>
      </c>
      <c r="D9842" t="s">
        <v>20</v>
      </c>
      <c r="E9842" s="6" t="s">
        <v>21912</v>
      </c>
      <c r="F9842" t="s">
        <v>37</v>
      </c>
      <c r="G9842">
        <v>4</v>
      </c>
      <c r="H9842">
        <v>1</v>
      </c>
      <c r="I9842">
        <v>55</v>
      </c>
      <c r="J9842">
        <v>2</v>
      </c>
      <c r="K9842">
        <v>137.29</v>
      </c>
      <c r="L9842" t="str">
        <f t="shared" si="918"/>
        <v/>
      </c>
      <c r="M9842">
        <v>1</v>
      </c>
      <c r="N9842" t="str">
        <f t="shared" si="919"/>
        <v/>
      </c>
      <c r="O9842">
        <v>47</v>
      </c>
      <c r="P9842" s="11">
        <v>0.25</v>
      </c>
      <c r="Q9842" s="11">
        <v>3.6363636363636299E-2</v>
      </c>
      <c r="R9842" s="12">
        <v>137.29</v>
      </c>
      <c r="S9842" t="s">
        <v>22</v>
      </c>
      <c r="T9842">
        <v>0</v>
      </c>
      <c r="U9842">
        <f t="shared" si="920"/>
        <v>3</v>
      </c>
      <c r="V9842">
        <f t="shared" si="921"/>
        <v>1</v>
      </c>
      <c r="W9842">
        <f t="shared" si="922"/>
        <v>2</v>
      </c>
      <c r="X9842" t="str">
        <f t="shared" si="923"/>
        <v>312</v>
      </c>
      <c r="Y9842" t="str">
        <f>IF(Table1[[#This Row],[RFM_Score]]="555","Champion", IF(AND(J9842&gt;=4,V9842&gt;=4),"Loyal", IF(U9842&lt;=2,"At Risk", IF(W9842&gt;=4,"Potential Loyalist","Others"))))</f>
        <v>Others</v>
      </c>
    </row>
    <row r="9843" spans="1:25">
      <c r="A9843" t="s">
        <v>8846</v>
      </c>
      <c r="B9843">
        <v>44</v>
      </c>
      <c r="C9843" t="s">
        <v>19</v>
      </c>
      <c r="D9843" t="s">
        <v>29</v>
      </c>
      <c r="E9843" s="6" t="s">
        <v>21913</v>
      </c>
      <c r="F9843" t="s">
        <v>26</v>
      </c>
      <c r="G9843">
        <v>5</v>
      </c>
      <c r="H9843">
        <v>0</v>
      </c>
      <c r="I9843">
        <v>47</v>
      </c>
      <c r="J9843">
        <v>2</v>
      </c>
      <c r="K9843">
        <v>137.22999999999999</v>
      </c>
      <c r="L9843" t="str">
        <f t="shared" si="918"/>
        <v/>
      </c>
      <c r="M9843">
        <v>1</v>
      </c>
      <c r="N9843" t="str">
        <f t="shared" si="919"/>
        <v/>
      </c>
      <c r="O9843">
        <v>23</v>
      </c>
      <c r="P9843" s="11">
        <v>0</v>
      </c>
      <c r="Q9843" s="11">
        <v>4.2553191489361701E-2</v>
      </c>
      <c r="R9843" s="12">
        <v>137.22999999999999</v>
      </c>
      <c r="S9843" t="s">
        <v>22</v>
      </c>
      <c r="T9843">
        <v>0</v>
      </c>
      <c r="U9843">
        <f t="shared" si="920"/>
        <v>4</v>
      </c>
      <c r="V9843">
        <f t="shared" si="921"/>
        <v>1</v>
      </c>
      <c r="W9843">
        <f t="shared" si="922"/>
        <v>2</v>
      </c>
      <c r="X9843" t="str">
        <f t="shared" si="923"/>
        <v>412</v>
      </c>
      <c r="Y9843" t="str">
        <f>IF(Table1[[#This Row],[RFM_Score]]="555","Champion", IF(AND(J9843&gt;=4,V9843&gt;=4),"Loyal", IF(U9843&lt;=2,"At Risk", IF(W9843&gt;=4,"Potential Loyalist","Others"))))</f>
        <v>Others</v>
      </c>
    </row>
    <row r="9844" spans="1:25">
      <c r="A9844" t="s">
        <v>3777</v>
      </c>
      <c r="B9844">
        <v>26</v>
      </c>
      <c r="C9844" t="s">
        <v>24</v>
      </c>
      <c r="D9844" t="s">
        <v>25</v>
      </c>
      <c r="E9844" s="6" t="s">
        <v>21914</v>
      </c>
      <c r="F9844" t="s">
        <v>30</v>
      </c>
      <c r="G9844">
        <v>3</v>
      </c>
      <c r="H9844">
        <v>1</v>
      </c>
      <c r="I9844">
        <v>45</v>
      </c>
      <c r="J9844">
        <v>2</v>
      </c>
      <c r="K9844">
        <v>137.16</v>
      </c>
      <c r="L9844" t="str">
        <f t="shared" si="918"/>
        <v/>
      </c>
      <c r="M9844">
        <v>1</v>
      </c>
      <c r="N9844" t="str">
        <f t="shared" si="919"/>
        <v/>
      </c>
      <c r="O9844">
        <v>53</v>
      </c>
      <c r="P9844" s="11">
        <v>0.33333333333333298</v>
      </c>
      <c r="Q9844" s="11">
        <v>4.4444444444444398E-2</v>
      </c>
      <c r="R9844" s="12">
        <v>137.16</v>
      </c>
      <c r="S9844" t="s">
        <v>22</v>
      </c>
      <c r="T9844">
        <v>0</v>
      </c>
      <c r="U9844">
        <f t="shared" si="920"/>
        <v>3</v>
      </c>
      <c r="V9844">
        <f t="shared" si="921"/>
        <v>1</v>
      </c>
      <c r="W9844">
        <f t="shared" si="922"/>
        <v>2</v>
      </c>
      <c r="X9844" t="str">
        <f t="shared" si="923"/>
        <v>312</v>
      </c>
      <c r="Y9844" t="str">
        <f>IF(Table1[[#This Row],[RFM_Score]]="555","Champion", IF(AND(J9844&gt;=4,V9844&gt;=4),"Loyal", IF(U9844&lt;=2,"At Risk", IF(W9844&gt;=4,"Potential Loyalist","Others"))))</f>
        <v>Others</v>
      </c>
    </row>
    <row r="9845" spans="1:25">
      <c r="A9845" t="s">
        <v>451</v>
      </c>
      <c r="B9845">
        <v>38</v>
      </c>
      <c r="C9845" t="s">
        <v>19</v>
      </c>
      <c r="D9845" t="s">
        <v>29</v>
      </c>
      <c r="E9845" s="6" t="s">
        <v>21915</v>
      </c>
      <c r="F9845" t="s">
        <v>60</v>
      </c>
      <c r="G9845">
        <v>3</v>
      </c>
      <c r="H9845">
        <v>1</v>
      </c>
      <c r="I9845">
        <v>35</v>
      </c>
      <c r="J9845">
        <v>2</v>
      </c>
      <c r="K9845">
        <v>137.04</v>
      </c>
      <c r="L9845" t="str">
        <f t="shared" si="918"/>
        <v/>
      </c>
      <c r="M9845">
        <v>1</v>
      </c>
      <c r="N9845" t="str">
        <f t="shared" si="919"/>
        <v/>
      </c>
      <c r="O9845">
        <v>47</v>
      </c>
      <c r="P9845" s="11">
        <v>0.33333333333333298</v>
      </c>
      <c r="Q9845" s="11">
        <v>5.7142857142857099E-2</v>
      </c>
      <c r="R9845" s="12">
        <v>137.04</v>
      </c>
      <c r="S9845" t="s">
        <v>22</v>
      </c>
      <c r="T9845">
        <v>0</v>
      </c>
      <c r="U9845">
        <f t="shared" si="920"/>
        <v>3</v>
      </c>
      <c r="V9845">
        <f t="shared" si="921"/>
        <v>1</v>
      </c>
      <c r="W9845">
        <f t="shared" si="922"/>
        <v>2</v>
      </c>
      <c r="X9845" t="str">
        <f t="shared" si="923"/>
        <v>312</v>
      </c>
      <c r="Y9845" t="str">
        <f>IF(Table1[[#This Row],[RFM_Score]]="555","Champion", IF(AND(J9845&gt;=4,V9845&gt;=4),"Loyal", IF(U9845&lt;=2,"At Risk", IF(W9845&gt;=4,"Potential Loyalist","Others"))))</f>
        <v>Others</v>
      </c>
    </row>
    <row r="9846" spans="1:25">
      <c r="A9846" t="s">
        <v>4556</v>
      </c>
      <c r="B9846">
        <v>24</v>
      </c>
      <c r="C9846" t="s">
        <v>19</v>
      </c>
      <c r="D9846" t="s">
        <v>25</v>
      </c>
      <c r="E9846" s="6" t="s">
        <v>21916</v>
      </c>
      <c r="F9846" t="s">
        <v>26</v>
      </c>
      <c r="G9846">
        <v>3</v>
      </c>
      <c r="H9846">
        <v>2</v>
      </c>
      <c r="I9846">
        <v>48</v>
      </c>
      <c r="J9846">
        <v>2</v>
      </c>
      <c r="K9846">
        <v>136.83000000000001</v>
      </c>
      <c r="L9846" t="str">
        <f t="shared" si="918"/>
        <v/>
      </c>
      <c r="M9846">
        <v>1</v>
      </c>
      <c r="N9846" t="str">
        <f t="shared" si="919"/>
        <v/>
      </c>
      <c r="O9846">
        <v>18</v>
      </c>
      <c r="P9846" s="11">
        <v>0.66666666666666596</v>
      </c>
      <c r="Q9846" s="11">
        <v>4.1666666666666602E-2</v>
      </c>
      <c r="R9846" s="12">
        <v>136.83000000000001</v>
      </c>
      <c r="S9846" t="s">
        <v>22</v>
      </c>
      <c r="T9846">
        <v>1</v>
      </c>
      <c r="U9846">
        <f t="shared" si="920"/>
        <v>5</v>
      </c>
      <c r="V9846">
        <f t="shared" si="921"/>
        <v>1</v>
      </c>
      <c r="W9846">
        <f t="shared" si="922"/>
        <v>2</v>
      </c>
      <c r="X9846" t="str">
        <f t="shared" si="923"/>
        <v>512</v>
      </c>
      <c r="Y9846" t="str">
        <f>IF(Table1[[#This Row],[RFM_Score]]="555","Champion", IF(AND(J9846&gt;=4,V9846&gt;=4),"Loyal", IF(U9846&lt;=2,"At Risk", IF(W9846&gt;=4,"Potential Loyalist","Others"))))</f>
        <v>Others</v>
      </c>
    </row>
    <row r="9847" spans="1:25">
      <c r="A9847" t="s">
        <v>1813</v>
      </c>
      <c r="B9847">
        <v>27</v>
      </c>
      <c r="C9847" t="s">
        <v>24</v>
      </c>
      <c r="D9847" t="s">
        <v>25</v>
      </c>
      <c r="E9847" s="6" t="s">
        <v>21917</v>
      </c>
      <c r="F9847" t="s">
        <v>37</v>
      </c>
      <c r="G9847">
        <v>5</v>
      </c>
      <c r="H9847">
        <v>1</v>
      </c>
      <c r="I9847">
        <v>57</v>
      </c>
      <c r="J9847">
        <v>1</v>
      </c>
      <c r="K9847">
        <v>136.57</v>
      </c>
      <c r="L9847" t="str">
        <f t="shared" si="918"/>
        <v/>
      </c>
      <c r="M9847">
        <v>1</v>
      </c>
      <c r="N9847" t="str">
        <f t="shared" si="919"/>
        <v/>
      </c>
      <c r="O9847">
        <v>17</v>
      </c>
      <c r="P9847" s="11">
        <v>0.2</v>
      </c>
      <c r="Q9847" s="11">
        <v>1.7543859649122799E-2</v>
      </c>
      <c r="R9847" s="12">
        <v>136.57</v>
      </c>
      <c r="S9847" t="s">
        <v>22</v>
      </c>
      <c r="T9847">
        <v>0</v>
      </c>
      <c r="U9847">
        <f t="shared" si="920"/>
        <v>5</v>
      </c>
      <c r="V9847">
        <f t="shared" si="921"/>
        <v>1</v>
      </c>
      <c r="W9847">
        <f t="shared" si="922"/>
        <v>2</v>
      </c>
      <c r="X9847" t="str">
        <f t="shared" si="923"/>
        <v>512</v>
      </c>
      <c r="Y9847" t="str">
        <f>IF(Table1[[#This Row],[RFM_Score]]="555","Champion", IF(AND(J9847&gt;=4,V9847&gt;=4),"Loyal", IF(U9847&lt;=2,"At Risk", IF(W9847&gt;=4,"Potential Loyalist","Others"))))</f>
        <v>Others</v>
      </c>
    </row>
    <row r="9848" spans="1:25">
      <c r="A9848" t="s">
        <v>2275</v>
      </c>
      <c r="B9848">
        <v>30</v>
      </c>
      <c r="C9848" t="s">
        <v>19</v>
      </c>
      <c r="D9848" t="s">
        <v>29</v>
      </c>
      <c r="E9848" s="6" t="s">
        <v>21918</v>
      </c>
      <c r="F9848" t="s">
        <v>62</v>
      </c>
      <c r="G9848">
        <v>2</v>
      </c>
      <c r="H9848">
        <v>0</v>
      </c>
      <c r="I9848">
        <v>56</v>
      </c>
      <c r="J9848">
        <v>6</v>
      </c>
      <c r="K9848">
        <v>136.55000000000001</v>
      </c>
      <c r="L9848" t="str">
        <f t="shared" si="918"/>
        <v/>
      </c>
      <c r="M9848">
        <v>1</v>
      </c>
      <c r="N9848" t="str">
        <f t="shared" si="919"/>
        <v/>
      </c>
      <c r="O9848">
        <v>11</v>
      </c>
      <c r="P9848" s="11">
        <v>0</v>
      </c>
      <c r="Q9848" s="11">
        <v>0.107142857142857</v>
      </c>
      <c r="R9848" s="12">
        <v>136.55000000000001</v>
      </c>
      <c r="S9848" t="s">
        <v>22</v>
      </c>
      <c r="T9848">
        <v>0</v>
      </c>
      <c r="U9848">
        <f t="shared" si="920"/>
        <v>5</v>
      </c>
      <c r="V9848">
        <f t="shared" si="921"/>
        <v>1</v>
      </c>
      <c r="W9848">
        <f t="shared" si="922"/>
        <v>2</v>
      </c>
      <c r="X9848" t="str">
        <f t="shared" si="923"/>
        <v>512</v>
      </c>
      <c r="Y9848" t="str">
        <f>IF(Table1[[#This Row],[RFM_Score]]="555","Champion", IF(AND(J9848&gt;=4,V9848&gt;=4),"Loyal", IF(U9848&lt;=2,"At Risk", IF(W9848&gt;=4,"Potential Loyalist","Others"))))</f>
        <v>Others</v>
      </c>
    </row>
    <row r="9849" spans="1:25">
      <c r="A9849" t="s">
        <v>7152</v>
      </c>
      <c r="B9849">
        <v>29</v>
      </c>
      <c r="C9849" t="s">
        <v>24</v>
      </c>
      <c r="D9849" t="s">
        <v>29</v>
      </c>
      <c r="E9849" s="6" t="s">
        <v>21919</v>
      </c>
      <c r="F9849" t="s">
        <v>26</v>
      </c>
      <c r="G9849">
        <v>1</v>
      </c>
      <c r="H9849">
        <v>0</v>
      </c>
      <c r="I9849">
        <v>57</v>
      </c>
      <c r="J9849">
        <v>2</v>
      </c>
      <c r="K9849">
        <v>136.27000000000001</v>
      </c>
      <c r="L9849" t="str">
        <f t="shared" si="918"/>
        <v/>
      </c>
      <c r="M9849">
        <v>1</v>
      </c>
      <c r="N9849" t="str">
        <f t="shared" si="919"/>
        <v/>
      </c>
      <c r="O9849">
        <v>16</v>
      </c>
      <c r="P9849" s="11">
        <v>0</v>
      </c>
      <c r="Q9849" s="11">
        <v>3.5087719298245598E-2</v>
      </c>
      <c r="R9849" s="12">
        <v>136.27000000000001</v>
      </c>
      <c r="S9849" t="s">
        <v>22</v>
      </c>
      <c r="T9849">
        <v>0</v>
      </c>
      <c r="U9849">
        <f t="shared" si="920"/>
        <v>5</v>
      </c>
      <c r="V9849">
        <f t="shared" si="921"/>
        <v>1</v>
      </c>
      <c r="W9849">
        <f t="shared" si="922"/>
        <v>2</v>
      </c>
      <c r="X9849" t="str">
        <f t="shared" si="923"/>
        <v>512</v>
      </c>
      <c r="Y9849" t="str">
        <f>IF(Table1[[#This Row],[RFM_Score]]="555","Champion", IF(AND(J9849&gt;=4,V9849&gt;=4),"Loyal", IF(U9849&lt;=2,"At Risk", IF(W9849&gt;=4,"Potential Loyalist","Others"))))</f>
        <v>Others</v>
      </c>
    </row>
    <row r="9850" spans="1:25">
      <c r="A9850" t="s">
        <v>2508</v>
      </c>
      <c r="B9850">
        <v>63</v>
      </c>
      <c r="C9850" t="s">
        <v>19</v>
      </c>
      <c r="D9850" t="s">
        <v>41</v>
      </c>
      <c r="E9850" s="6" t="s">
        <v>21920</v>
      </c>
      <c r="F9850" t="s">
        <v>30</v>
      </c>
      <c r="G9850">
        <v>2</v>
      </c>
      <c r="H9850">
        <v>1</v>
      </c>
      <c r="I9850">
        <v>39</v>
      </c>
      <c r="J9850">
        <v>1</v>
      </c>
      <c r="K9850">
        <v>136.11000000000001</v>
      </c>
      <c r="L9850" t="str">
        <f t="shared" si="918"/>
        <v/>
      </c>
      <c r="M9850">
        <v>1</v>
      </c>
      <c r="N9850" t="str">
        <f t="shared" si="919"/>
        <v/>
      </c>
      <c r="O9850">
        <v>0</v>
      </c>
      <c r="P9850" s="11">
        <v>0.5</v>
      </c>
      <c r="Q9850" s="11">
        <v>2.5641025641025599E-2</v>
      </c>
      <c r="R9850" s="12">
        <v>136.11000000000001</v>
      </c>
      <c r="S9850" t="s">
        <v>22</v>
      </c>
      <c r="T9850">
        <v>1</v>
      </c>
      <c r="U9850">
        <f t="shared" si="920"/>
        <v>5</v>
      </c>
      <c r="V9850">
        <f t="shared" si="921"/>
        <v>1</v>
      </c>
      <c r="W9850">
        <f t="shared" si="922"/>
        <v>2</v>
      </c>
      <c r="X9850" t="str">
        <f t="shared" si="923"/>
        <v>512</v>
      </c>
      <c r="Y9850" t="str">
        <f>IF(Table1[[#This Row],[RFM_Score]]="555","Champion", IF(AND(J9850&gt;=4,V9850&gt;=4),"Loyal", IF(U9850&lt;=2,"At Risk", IF(W9850&gt;=4,"Potential Loyalist","Others"))))</f>
        <v>Others</v>
      </c>
    </row>
    <row r="9851" spans="1:25">
      <c r="A9851" t="s">
        <v>580</v>
      </c>
      <c r="B9851">
        <v>52</v>
      </c>
      <c r="C9851" t="s">
        <v>33</v>
      </c>
      <c r="D9851" t="s">
        <v>25</v>
      </c>
      <c r="E9851" s="6" t="s">
        <v>21921</v>
      </c>
      <c r="F9851" t="s">
        <v>62</v>
      </c>
      <c r="G9851">
        <v>3</v>
      </c>
      <c r="H9851">
        <v>2</v>
      </c>
      <c r="I9851">
        <v>44</v>
      </c>
      <c r="J9851">
        <v>2</v>
      </c>
      <c r="K9851">
        <v>136.05000000000001</v>
      </c>
      <c r="L9851" t="str">
        <f t="shared" si="918"/>
        <v/>
      </c>
      <c r="M9851">
        <v>1</v>
      </c>
      <c r="N9851" t="str">
        <f t="shared" si="919"/>
        <v/>
      </c>
      <c r="O9851">
        <v>25</v>
      </c>
      <c r="P9851" s="11">
        <v>0.66666666666666596</v>
      </c>
      <c r="Q9851" s="11">
        <v>4.54545454545454E-2</v>
      </c>
      <c r="R9851" s="12">
        <v>136.05000000000001</v>
      </c>
      <c r="S9851" t="s">
        <v>22</v>
      </c>
      <c r="T9851">
        <v>0</v>
      </c>
      <c r="U9851">
        <f t="shared" si="920"/>
        <v>4</v>
      </c>
      <c r="V9851">
        <f t="shared" si="921"/>
        <v>1</v>
      </c>
      <c r="W9851">
        <f t="shared" si="922"/>
        <v>2</v>
      </c>
      <c r="X9851" t="str">
        <f t="shared" si="923"/>
        <v>412</v>
      </c>
      <c r="Y9851" t="str">
        <f>IF(Table1[[#This Row],[RFM_Score]]="555","Champion", IF(AND(J9851&gt;=4,V9851&gt;=4),"Loyal", IF(U9851&lt;=2,"At Risk", IF(W9851&gt;=4,"Potential Loyalist","Others"))))</f>
        <v>Others</v>
      </c>
    </row>
    <row r="9852" spans="1:25">
      <c r="A9852" t="s">
        <v>6088</v>
      </c>
      <c r="B9852">
        <v>47</v>
      </c>
      <c r="C9852" t="s">
        <v>19</v>
      </c>
      <c r="D9852" t="s">
        <v>25</v>
      </c>
      <c r="E9852" s="6" t="s">
        <v>21922</v>
      </c>
      <c r="F9852" t="s">
        <v>21</v>
      </c>
      <c r="G9852">
        <v>3</v>
      </c>
      <c r="H9852">
        <v>1</v>
      </c>
      <c r="I9852">
        <v>48</v>
      </c>
      <c r="J9852">
        <v>3</v>
      </c>
      <c r="K9852">
        <v>136</v>
      </c>
      <c r="L9852" t="str">
        <f t="shared" si="918"/>
        <v/>
      </c>
      <c r="M9852">
        <v>1</v>
      </c>
      <c r="N9852" t="str">
        <f t="shared" si="919"/>
        <v/>
      </c>
      <c r="O9852">
        <v>5</v>
      </c>
      <c r="P9852" s="11">
        <v>0.33333333333333298</v>
      </c>
      <c r="Q9852" s="11">
        <v>6.25E-2</v>
      </c>
      <c r="R9852" s="12">
        <v>136</v>
      </c>
      <c r="S9852" t="s">
        <v>22</v>
      </c>
      <c r="T9852">
        <v>1</v>
      </c>
      <c r="U9852">
        <f t="shared" si="920"/>
        <v>5</v>
      </c>
      <c r="V9852">
        <f t="shared" si="921"/>
        <v>1</v>
      </c>
      <c r="W9852">
        <f t="shared" si="922"/>
        <v>2</v>
      </c>
      <c r="X9852" t="str">
        <f t="shared" si="923"/>
        <v>512</v>
      </c>
      <c r="Y9852" t="str">
        <f>IF(Table1[[#This Row],[RFM_Score]]="555","Champion", IF(AND(J9852&gt;=4,V9852&gt;=4),"Loyal", IF(U9852&lt;=2,"At Risk", IF(W9852&gt;=4,"Potential Loyalist","Others"))))</f>
        <v>Others</v>
      </c>
    </row>
    <row r="9853" spans="1:25">
      <c r="A9853" t="s">
        <v>820</v>
      </c>
      <c r="B9853">
        <v>42</v>
      </c>
      <c r="C9853" t="s">
        <v>24</v>
      </c>
      <c r="D9853" t="s">
        <v>25</v>
      </c>
      <c r="E9853" s="6" t="s">
        <v>21923</v>
      </c>
      <c r="F9853" t="s">
        <v>62</v>
      </c>
      <c r="G9853">
        <v>4</v>
      </c>
      <c r="H9853">
        <v>0</v>
      </c>
      <c r="I9853">
        <v>51</v>
      </c>
      <c r="J9853">
        <v>6</v>
      </c>
      <c r="K9853">
        <v>135.97999999999999</v>
      </c>
      <c r="L9853" t="str">
        <f t="shared" si="918"/>
        <v/>
      </c>
      <c r="M9853">
        <v>1</v>
      </c>
      <c r="N9853" t="str">
        <f t="shared" si="919"/>
        <v/>
      </c>
      <c r="O9853">
        <v>61</v>
      </c>
      <c r="P9853" s="11">
        <v>0</v>
      </c>
      <c r="Q9853" s="11">
        <v>0.11764705882352899</v>
      </c>
      <c r="R9853" s="12">
        <v>135.97999999999999</v>
      </c>
      <c r="S9853" t="s">
        <v>22</v>
      </c>
      <c r="T9853">
        <v>0</v>
      </c>
      <c r="U9853">
        <f t="shared" si="920"/>
        <v>3</v>
      </c>
      <c r="V9853">
        <f t="shared" si="921"/>
        <v>1</v>
      </c>
      <c r="W9853">
        <f t="shared" si="922"/>
        <v>2</v>
      </c>
      <c r="X9853" t="str">
        <f t="shared" si="923"/>
        <v>312</v>
      </c>
      <c r="Y9853" t="str">
        <f>IF(Table1[[#This Row],[RFM_Score]]="555","Champion", IF(AND(J9853&gt;=4,V9853&gt;=4),"Loyal", IF(U9853&lt;=2,"At Risk", IF(W9853&gt;=4,"Potential Loyalist","Others"))))</f>
        <v>Others</v>
      </c>
    </row>
    <row r="9854" spans="1:25">
      <c r="A9854" t="s">
        <v>2662</v>
      </c>
      <c r="B9854">
        <v>24</v>
      </c>
      <c r="C9854" t="s">
        <v>19</v>
      </c>
      <c r="D9854" t="s">
        <v>25</v>
      </c>
      <c r="E9854" s="6" t="s">
        <v>21924</v>
      </c>
      <c r="F9854" t="s">
        <v>26</v>
      </c>
      <c r="G9854">
        <v>4</v>
      </c>
      <c r="H9854">
        <v>0</v>
      </c>
      <c r="I9854">
        <v>50</v>
      </c>
      <c r="J9854">
        <v>3</v>
      </c>
      <c r="K9854">
        <v>135.94999999999999</v>
      </c>
      <c r="L9854" t="str">
        <f t="shared" si="918"/>
        <v/>
      </c>
      <c r="M9854">
        <v>1</v>
      </c>
      <c r="N9854" t="str">
        <f t="shared" si="919"/>
        <v/>
      </c>
      <c r="O9854">
        <v>39</v>
      </c>
      <c r="P9854" s="11">
        <v>0</v>
      </c>
      <c r="Q9854" s="11">
        <v>0.06</v>
      </c>
      <c r="R9854" s="12">
        <v>135.94999999999999</v>
      </c>
      <c r="S9854" t="s">
        <v>22</v>
      </c>
      <c r="T9854">
        <v>0</v>
      </c>
      <c r="U9854">
        <f t="shared" si="920"/>
        <v>4</v>
      </c>
      <c r="V9854">
        <f t="shared" si="921"/>
        <v>1</v>
      </c>
      <c r="W9854">
        <f t="shared" si="922"/>
        <v>2</v>
      </c>
      <c r="X9854" t="str">
        <f t="shared" si="923"/>
        <v>412</v>
      </c>
      <c r="Y9854" t="str">
        <f>IF(Table1[[#This Row],[RFM_Score]]="555","Champion", IF(AND(J9854&gt;=4,V9854&gt;=4),"Loyal", IF(U9854&lt;=2,"At Risk", IF(W9854&gt;=4,"Potential Loyalist","Others"))))</f>
        <v>Others</v>
      </c>
    </row>
    <row r="9855" spans="1:25">
      <c r="A9855" t="s">
        <v>5778</v>
      </c>
      <c r="B9855">
        <v>23</v>
      </c>
      <c r="C9855" t="s">
        <v>24</v>
      </c>
      <c r="D9855" t="s">
        <v>35</v>
      </c>
      <c r="E9855" s="6" t="s">
        <v>21925</v>
      </c>
      <c r="F9855" t="s">
        <v>30</v>
      </c>
      <c r="G9855">
        <v>2</v>
      </c>
      <c r="H9855">
        <v>1</v>
      </c>
      <c r="I9855">
        <v>47</v>
      </c>
      <c r="J9855">
        <v>1</v>
      </c>
      <c r="K9855">
        <v>135.77000000000001</v>
      </c>
      <c r="L9855" t="str">
        <f t="shared" si="918"/>
        <v/>
      </c>
      <c r="M9855">
        <v>1</v>
      </c>
      <c r="N9855" t="str">
        <f t="shared" si="919"/>
        <v/>
      </c>
      <c r="O9855">
        <v>35</v>
      </c>
      <c r="P9855" s="11">
        <v>0.5</v>
      </c>
      <c r="Q9855" s="11">
        <v>2.1276595744680799E-2</v>
      </c>
      <c r="R9855" s="12">
        <v>135.77000000000001</v>
      </c>
      <c r="S9855" t="s">
        <v>22</v>
      </c>
      <c r="T9855">
        <v>0</v>
      </c>
      <c r="U9855">
        <f t="shared" si="920"/>
        <v>4</v>
      </c>
      <c r="V9855">
        <f t="shared" si="921"/>
        <v>1</v>
      </c>
      <c r="W9855">
        <f t="shared" si="922"/>
        <v>2</v>
      </c>
      <c r="X9855" t="str">
        <f t="shared" si="923"/>
        <v>412</v>
      </c>
      <c r="Y9855" t="str">
        <f>IF(Table1[[#This Row],[RFM_Score]]="555","Champion", IF(AND(J9855&gt;=4,V9855&gt;=4),"Loyal", IF(U9855&lt;=2,"At Risk", IF(W9855&gt;=4,"Potential Loyalist","Others"))))</f>
        <v>Others</v>
      </c>
    </row>
    <row r="9856" spans="1:25">
      <c r="A9856" t="s">
        <v>3423</v>
      </c>
      <c r="B9856">
        <v>25</v>
      </c>
      <c r="C9856" t="s">
        <v>19</v>
      </c>
      <c r="D9856" t="s">
        <v>35</v>
      </c>
      <c r="E9856" s="6" t="s">
        <v>21926</v>
      </c>
      <c r="F9856" t="s">
        <v>26</v>
      </c>
      <c r="G9856">
        <v>4</v>
      </c>
      <c r="H9856">
        <v>2</v>
      </c>
      <c r="I9856">
        <v>48</v>
      </c>
      <c r="J9856">
        <v>7</v>
      </c>
      <c r="K9856">
        <v>135.01</v>
      </c>
      <c r="L9856" t="str">
        <f t="shared" si="918"/>
        <v/>
      </c>
      <c r="M9856">
        <v>1</v>
      </c>
      <c r="N9856" t="str">
        <f t="shared" si="919"/>
        <v/>
      </c>
      <c r="O9856">
        <v>33</v>
      </c>
      <c r="P9856" s="11">
        <v>0.5</v>
      </c>
      <c r="Q9856" s="11">
        <v>0.14583333333333301</v>
      </c>
      <c r="R9856" s="12">
        <v>135.01</v>
      </c>
      <c r="S9856" t="s">
        <v>22</v>
      </c>
      <c r="T9856">
        <v>0</v>
      </c>
      <c r="U9856">
        <f t="shared" si="920"/>
        <v>4</v>
      </c>
      <c r="V9856">
        <f t="shared" si="921"/>
        <v>1</v>
      </c>
      <c r="W9856">
        <f t="shared" si="922"/>
        <v>2</v>
      </c>
      <c r="X9856" t="str">
        <f t="shared" si="923"/>
        <v>412</v>
      </c>
      <c r="Y9856" t="str">
        <f>IF(Table1[[#This Row],[RFM_Score]]="555","Champion", IF(AND(J9856&gt;=4,V9856&gt;=4),"Loyal", IF(U9856&lt;=2,"At Risk", IF(W9856&gt;=4,"Potential Loyalist","Others"))))</f>
        <v>Others</v>
      </c>
    </row>
    <row r="9857" spans="1:25">
      <c r="A9857" t="s">
        <v>5983</v>
      </c>
      <c r="B9857">
        <v>27</v>
      </c>
      <c r="C9857" t="s">
        <v>19</v>
      </c>
      <c r="D9857" t="s">
        <v>25</v>
      </c>
      <c r="E9857" s="6" t="s">
        <v>21927</v>
      </c>
      <c r="F9857" t="s">
        <v>21</v>
      </c>
      <c r="G9857">
        <v>8</v>
      </c>
      <c r="H9857">
        <v>1</v>
      </c>
      <c r="I9857">
        <v>46</v>
      </c>
      <c r="J9857">
        <v>3</v>
      </c>
      <c r="K9857">
        <v>134.97999999999999</v>
      </c>
      <c r="L9857" t="str">
        <f t="shared" si="918"/>
        <v/>
      </c>
      <c r="M9857">
        <v>1</v>
      </c>
      <c r="N9857" t="str">
        <f t="shared" si="919"/>
        <v/>
      </c>
      <c r="O9857">
        <v>54</v>
      </c>
      <c r="P9857" s="11">
        <v>0.125</v>
      </c>
      <c r="Q9857" s="11">
        <v>6.5217391304347797E-2</v>
      </c>
      <c r="R9857" s="12">
        <v>134.97999999999999</v>
      </c>
      <c r="S9857" t="s">
        <v>22</v>
      </c>
      <c r="T9857">
        <v>0</v>
      </c>
      <c r="U9857">
        <f t="shared" si="920"/>
        <v>3</v>
      </c>
      <c r="V9857">
        <f t="shared" si="921"/>
        <v>1</v>
      </c>
      <c r="W9857">
        <f t="shared" si="922"/>
        <v>2</v>
      </c>
      <c r="X9857" t="str">
        <f t="shared" si="923"/>
        <v>312</v>
      </c>
      <c r="Y9857" t="str">
        <f>IF(Table1[[#This Row],[RFM_Score]]="555","Champion", IF(AND(J9857&gt;=4,V9857&gt;=4),"Loyal", IF(U9857&lt;=2,"At Risk", IF(W9857&gt;=4,"Potential Loyalist","Others"))))</f>
        <v>Others</v>
      </c>
    </row>
    <row r="9858" spans="1:25">
      <c r="A9858" t="s">
        <v>11511</v>
      </c>
      <c r="B9858">
        <v>29</v>
      </c>
      <c r="C9858" t="s">
        <v>24</v>
      </c>
      <c r="D9858" t="s">
        <v>25</v>
      </c>
      <c r="E9858" s="6" t="s">
        <v>21928</v>
      </c>
      <c r="F9858" t="s">
        <v>26</v>
      </c>
      <c r="G9858">
        <v>1</v>
      </c>
      <c r="H9858">
        <v>1</v>
      </c>
      <c r="I9858">
        <v>58</v>
      </c>
      <c r="J9858">
        <v>2</v>
      </c>
      <c r="K9858">
        <v>134.97</v>
      </c>
      <c r="L9858" t="str">
        <f t="shared" ref="L9858:L9921" si="924">IF(OR(K9858&lt;$AC$10, K9858&gt;$AC$11), "OUTLIER", "")</f>
        <v/>
      </c>
      <c r="M9858">
        <v>1</v>
      </c>
      <c r="N9858" t="str">
        <f t="shared" ref="N9858:N9921" si="925">IF(OR(M9858&lt;$AC$16, M9858&gt;$AC$17), "OUTLIER", "")</f>
        <v/>
      </c>
      <c r="O9858">
        <v>22</v>
      </c>
      <c r="P9858" s="11">
        <v>1</v>
      </c>
      <c r="Q9858" s="11">
        <v>3.4482758620689599E-2</v>
      </c>
      <c r="R9858" s="12">
        <v>134.97</v>
      </c>
      <c r="S9858" t="s">
        <v>22</v>
      </c>
      <c r="T9858">
        <v>0</v>
      </c>
      <c r="U9858">
        <f t="shared" ref="U9858:U9921" si="926">IF(O9858&lt;=20,5,IF(O9858&lt;=40,4,IF(O9858&lt;=70,3,IF(O9858&lt;=100,2,1))))</f>
        <v>4</v>
      </c>
      <c r="V9858">
        <f t="shared" ref="V9858:V9921" si="927">IF(M9858&gt;=11,5,IF(M9858&gt;=9,4,IF(M9858&gt;=7,3,IF(M9858&gt;=5,2,1))))</f>
        <v>1</v>
      </c>
      <c r="W9858">
        <f t="shared" ref="W9858:W9921" si="928">IF(K9858&gt;=500,5,IF(K9858&gt;=300,4,IF(K9858&gt;=150,3,IF(K9858&gt;=50,2,1))))</f>
        <v>2</v>
      </c>
      <c r="X9858" t="str">
        <f t="shared" ref="X9858:X9921" si="929">U9858 &amp; V9858 &amp; W9858</f>
        <v>412</v>
      </c>
      <c r="Y9858" t="str">
        <f>IF(Table1[[#This Row],[RFM_Score]]="555","Champion", IF(AND(J9858&gt;=4,V9858&gt;=4),"Loyal", IF(U9858&lt;=2,"At Risk", IF(W9858&gt;=4,"Potential Loyalist","Others"))))</f>
        <v>Others</v>
      </c>
    </row>
    <row r="9859" spans="1:25">
      <c r="A9859" t="s">
        <v>11592</v>
      </c>
      <c r="B9859">
        <v>41</v>
      </c>
      <c r="C9859" t="s">
        <v>24</v>
      </c>
      <c r="D9859" t="s">
        <v>25</v>
      </c>
      <c r="E9859" s="6" t="s">
        <v>21929</v>
      </c>
      <c r="F9859" t="s">
        <v>21</v>
      </c>
      <c r="G9859">
        <v>5</v>
      </c>
      <c r="H9859">
        <v>1</v>
      </c>
      <c r="I9859">
        <v>54</v>
      </c>
      <c r="J9859">
        <v>0</v>
      </c>
      <c r="K9859">
        <v>134.78</v>
      </c>
      <c r="L9859" t="str">
        <f t="shared" si="924"/>
        <v/>
      </c>
      <c r="M9859">
        <v>1</v>
      </c>
      <c r="N9859" t="str">
        <f t="shared" si="925"/>
        <v/>
      </c>
      <c r="O9859">
        <v>33</v>
      </c>
      <c r="P9859" s="11">
        <v>0.2</v>
      </c>
      <c r="Q9859" s="11">
        <v>0</v>
      </c>
      <c r="R9859" s="12">
        <v>134.78</v>
      </c>
      <c r="S9859" t="s">
        <v>22</v>
      </c>
      <c r="T9859">
        <v>0</v>
      </c>
      <c r="U9859">
        <f t="shared" si="926"/>
        <v>4</v>
      </c>
      <c r="V9859">
        <f t="shared" si="927"/>
        <v>1</v>
      </c>
      <c r="W9859">
        <f t="shared" si="928"/>
        <v>2</v>
      </c>
      <c r="X9859" t="str">
        <f t="shared" si="929"/>
        <v>412</v>
      </c>
      <c r="Y9859" t="str">
        <f>IF(Table1[[#This Row],[RFM_Score]]="555","Champion", IF(AND(J9859&gt;=4,V9859&gt;=4),"Loyal", IF(U9859&lt;=2,"At Risk", IF(W9859&gt;=4,"Potential Loyalist","Others"))))</f>
        <v>Others</v>
      </c>
    </row>
    <row r="9860" spans="1:25">
      <c r="A9860" t="s">
        <v>7922</v>
      </c>
      <c r="B9860">
        <v>40</v>
      </c>
      <c r="C9860" t="s">
        <v>19</v>
      </c>
      <c r="D9860" t="s">
        <v>29</v>
      </c>
      <c r="E9860" s="6" t="s">
        <v>21930</v>
      </c>
      <c r="F9860" t="s">
        <v>62</v>
      </c>
      <c r="G9860">
        <v>1</v>
      </c>
      <c r="H9860">
        <v>0</v>
      </c>
      <c r="I9860">
        <v>50</v>
      </c>
      <c r="J9860">
        <v>4</v>
      </c>
      <c r="K9860">
        <v>134.76</v>
      </c>
      <c r="L9860" t="str">
        <f t="shared" si="924"/>
        <v/>
      </c>
      <c r="M9860">
        <v>1</v>
      </c>
      <c r="N9860" t="str">
        <f t="shared" si="925"/>
        <v/>
      </c>
      <c r="O9860">
        <v>2</v>
      </c>
      <c r="P9860" s="11">
        <v>0</v>
      </c>
      <c r="Q9860" s="11">
        <v>0.08</v>
      </c>
      <c r="R9860" s="12">
        <v>134.76</v>
      </c>
      <c r="S9860" t="s">
        <v>22</v>
      </c>
      <c r="T9860">
        <v>0</v>
      </c>
      <c r="U9860">
        <f t="shared" si="926"/>
        <v>5</v>
      </c>
      <c r="V9860">
        <f t="shared" si="927"/>
        <v>1</v>
      </c>
      <c r="W9860">
        <f t="shared" si="928"/>
        <v>2</v>
      </c>
      <c r="X9860" t="str">
        <f t="shared" si="929"/>
        <v>512</v>
      </c>
      <c r="Y9860" t="str">
        <f>IF(Table1[[#This Row],[RFM_Score]]="555","Champion", IF(AND(J9860&gt;=4,V9860&gt;=4),"Loyal", IF(U9860&lt;=2,"At Risk", IF(W9860&gt;=4,"Potential Loyalist","Others"))))</f>
        <v>Others</v>
      </c>
    </row>
    <row r="9861" spans="1:25">
      <c r="A9861" t="s">
        <v>10013</v>
      </c>
      <c r="B9861">
        <v>55</v>
      </c>
      <c r="C9861" t="s">
        <v>19</v>
      </c>
      <c r="D9861" t="s">
        <v>25</v>
      </c>
      <c r="E9861" s="6" t="s">
        <v>21931</v>
      </c>
      <c r="F9861" t="s">
        <v>37</v>
      </c>
      <c r="G9861">
        <v>2</v>
      </c>
      <c r="H9861">
        <v>0</v>
      </c>
      <c r="I9861">
        <v>49</v>
      </c>
      <c r="J9861">
        <v>4</v>
      </c>
      <c r="K9861">
        <v>134.43</v>
      </c>
      <c r="L9861" t="str">
        <f t="shared" si="924"/>
        <v/>
      </c>
      <c r="M9861">
        <v>1</v>
      </c>
      <c r="N9861" t="str">
        <f t="shared" si="925"/>
        <v/>
      </c>
      <c r="O9861">
        <v>26</v>
      </c>
      <c r="P9861" s="11">
        <v>0</v>
      </c>
      <c r="Q9861" s="11">
        <v>8.16326530612244E-2</v>
      </c>
      <c r="R9861" s="12">
        <v>134.43</v>
      </c>
      <c r="S9861" t="s">
        <v>22</v>
      </c>
      <c r="T9861">
        <v>0</v>
      </c>
      <c r="U9861">
        <f t="shared" si="926"/>
        <v>4</v>
      </c>
      <c r="V9861">
        <f t="shared" si="927"/>
        <v>1</v>
      </c>
      <c r="W9861">
        <f t="shared" si="928"/>
        <v>2</v>
      </c>
      <c r="X9861" t="str">
        <f t="shared" si="929"/>
        <v>412</v>
      </c>
      <c r="Y9861" t="str">
        <f>IF(Table1[[#This Row],[RFM_Score]]="555","Champion", IF(AND(J9861&gt;=4,V9861&gt;=4),"Loyal", IF(U9861&lt;=2,"At Risk", IF(W9861&gt;=4,"Potential Loyalist","Others"))))</f>
        <v>Others</v>
      </c>
    </row>
    <row r="9862" spans="1:25">
      <c r="A9862" t="s">
        <v>5165</v>
      </c>
      <c r="B9862">
        <v>36</v>
      </c>
      <c r="C9862" t="s">
        <v>19</v>
      </c>
      <c r="D9862" t="s">
        <v>25</v>
      </c>
      <c r="E9862" s="6" t="s">
        <v>21932</v>
      </c>
      <c r="F9862" t="s">
        <v>60</v>
      </c>
      <c r="G9862">
        <v>1</v>
      </c>
      <c r="H9862">
        <v>1</v>
      </c>
      <c r="I9862">
        <v>52</v>
      </c>
      <c r="J9862">
        <v>1</v>
      </c>
      <c r="K9862">
        <v>134.27000000000001</v>
      </c>
      <c r="L9862" t="str">
        <f t="shared" si="924"/>
        <v/>
      </c>
      <c r="M9862">
        <v>1</v>
      </c>
      <c r="N9862" t="str">
        <f t="shared" si="925"/>
        <v/>
      </c>
      <c r="O9862">
        <v>12</v>
      </c>
      <c r="P9862" s="11">
        <v>1</v>
      </c>
      <c r="Q9862" s="11">
        <v>1.9230769230769201E-2</v>
      </c>
      <c r="R9862" s="12">
        <v>134.27000000000001</v>
      </c>
      <c r="S9862" t="s">
        <v>22</v>
      </c>
      <c r="T9862">
        <v>0</v>
      </c>
      <c r="U9862">
        <f t="shared" si="926"/>
        <v>5</v>
      </c>
      <c r="V9862">
        <f t="shared" si="927"/>
        <v>1</v>
      </c>
      <c r="W9862">
        <f t="shared" si="928"/>
        <v>2</v>
      </c>
      <c r="X9862" t="str">
        <f t="shared" si="929"/>
        <v>512</v>
      </c>
      <c r="Y9862" t="str">
        <f>IF(Table1[[#This Row],[RFM_Score]]="555","Champion", IF(AND(J9862&gt;=4,V9862&gt;=4),"Loyal", IF(U9862&lt;=2,"At Risk", IF(W9862&gt;=4,"Potential Loyalist","Others"))))</f>
        <v>Others</v>
      </c>
    </row>
    <row r="9863" spans="1:25">
      <c r="A9863" t="s">
        <v>7493</v>
      </c>
      <c r="B9863">
        <v>24</v>
      </c>
      <c r="C9863" t="s">
        <v>24</v>
      </c>
      <c r="D9863" t="s">
        <v>25</v>
      </c>
      <c r="E9863" s="6" t="s">
        <v>21933</v>
      </c>
      <c r="F9863" t="s">
        <v>30</v>
      </c>
      <c r="G9863">
        <v>1</v>
      </c>
      <c r="H9863">
        <v>1</v>
      </c>
      <c r="I9863">
        <v>62</v>
      </c>
      <c r="J9863">
        <v>6</v>
      </c>
      <c r="K9863">
        <v>133.9</v>
      </c>
      <c r="L9863" t="str">
        <f t="shared" si="924"/>
        <v/>
      </c>
      <c r="M9863">
        <v>1</v>
      </c>
      <c r="N9863" t="str">
        <f t="shared" si="925"/>
        <v/>
      </c>
      <c r="O9863">
        <v>5</v>
      </c>
      <c r="P9863" s="11">
        <v>1</v>
      </c>
      <c r="Q9863" s="11">
        <v>9.6774193548387094E-2</v>
      </c>
      <c r="R9863" s="12">
        <v>133.9</v>
      </c>
      <c r="S9863" t="s">
        <v>22</v>
      </c>
      <c r="T9863">
        <v>0</v>
      </c>
      <c r="U9863">
        <f t="shared" si="926"/>
        <v>5</v>
      </c>
      <c r="V9863">
        <f t="shared" si="927"/>
        <v>1</v>
      </c>
      <c r="W9863">
        <f t="shared" si="928"/>
        <v>2</v>
      </c>
      <c r="X9863" t="str">
        <f t="shared" si="929"/>
        <v>512</v>
      </c>
      <c r="Y9863" t="str">
        <f>IF(Table1[[#This Row],[RFM_Score]]="555","Champion", IF(AND(J9863&gt;=4,V9863&gt;=4),"Loyal", IF(U9863&lt;=2,"At Risk", IF(W9863&gt;=4,"Potential Loyalist","Others"))))</f>
        <v>Others</v>
      </c>
    </row>
    <row r="9864" spans="1:25">
      <c r="A9864" t="s">
        <v>3781</v>
      </c>
      <c r="B9864">
        <v>23</v>
      </c>
      <c r="C9864" t="s">
        <v>24</v>
      </c>
      <c r="D9864" t="s">
        <v>49</v>
      </c>
      <c r="E9864" s="6" t="s">
        <v>21934</v>
      </c>
      <c r="F9864" t="s">
        <v>37</v>
      </c>
      <c r="G9864">
        <v>2</v>
      </c>
      <c r="H9864">
        <v>1</v>
      </c>
      <c r="I9864">
        <v>50</v>
      </c>
      <c r="J9864">
        <v>3</v>
      </c>
      <c r="K9864">
        <v>133.82</v>
      </c>
      <c r="L9864" t="str">
        <f t="shared" si="924"/>
        <v/>
      </c>
      <c r="M9864">
        <v>1</v>
      </c>
      <c r="N9864" t="str">
        <f t="shared" si="925"/>
        <v/>
      </c>
      <c r="O9864">
        <v>89</v>
      </c>
      <c r="P9864" s="11">
        <v>0.5</v>
      </c>
      <c r="Q9864" s="11">
        <v>0.06</v>
      </c>
      <c r="R9864" s="12">
        <v>133.82</v>
      </c>
      <c r="S9864" t="s">
        <v>22</v>
      </c>
      <c r="T9864">
        <v>0</v>
      </c>
      <c r="U9864">
        <f t="shared" si="926"/>
        <v>2</v>
      </c>
      <c r="V9864">
        <f t="shared" si="927"/>
        <v>1</v>
      </c>
      <c r="W9864">
        <f t="shared" si="928"/>
        <v>2</v>
      </c>
      <c r="X9864" t="str">
        <f t="shared" si="929"/>
        <v>212</v>
      </c>
      <c r="Y9864" t="str">
        <f>IF(Table1[[#This Row],[RFM_Score]]="555","Champion", IF(AND(J9864&gt;=4,V9864&gt;=4),"Loyal", IF(U9864&lt;=2,"At Risk", IF(W9864&gt;=4,"Potential Loyalist","Others"))))</f>
        <v>At Risk</v>
      </c>
    </row>
    <row r="9865" spans="1:25">
      <c r="A9865" t="s">
        <v>8721</v>
      </c>
      <c r="B9865">
        <v>45</v>
      </c>
      <c r="C9865" t="s">
        <v>24</v>
      </c>
      <c r="D9865" t="s">
        <v>25</v>
      </c>
      <c r="E9865" s="6" t="s">
        <v>21935</v>
      </c>
      <c r="F9865" t="s">
        <v>26</v>
      </c>
      <c r="G9865">
        <v>5</v>
      </c>
      <c r="H9865">
        <v>2</v>
      </c>
      <c r="I9865">
        <v>56</v>
      </c>
      <c r="J9865">
        <v>3</v>
      </c>
      <c r="K9865">
        <v>133.68</v>
      </c>
      <c r="L9865" t="str">
        <f t="shared" si="924"/>
        <v/>
      </c>
      <c r="M9865">
        <v>1</v>
      </c>
      <c r="N9865" t="str">
        <f t="shared" si="925"/>
        <v/>
      </c>
      <c r="O9865">
        <v>105</v>
      </c>
      <c r="P9865" s="11">
        <v>0.4</v>
      </c>
      <c r="Q9865" s="11">
        <v>5.3571428571428499E-2</v>
      </c>
      <c r="R9865" s="12">
        <v>133.68</v>
      </c>
      <c r="S9865" t="s">
        <v>22</v>
      </c>
      <c r="T9865">
        <v>0</v>
      </c>
      <c r="U9865">
        <f t="shared" si="926"/>
        <v>1</v>
      </c>
      <c r="V9865">
        <f t="shared" si="927"/>
        <v>1</v>
      </c>
      <c r="W9865">
        <f t="shared" si="928"/>
        <v>2</v>
      </c>
      <c r="X9865" t="str">
        <f t="shared" si="929"/>
        <v>112</v>
      </c>
      <c r="Y9865" t="str">
        <f>IF(Table1[[#This Row],[RFM_Score]]="555","Champion", IF(AND(J9865&gt;=4,V9865&gt;=4),"Loyal", IF(U9865&lt;=2,"At Risk", IF(W9865&gt;=4,"Potential Loyalist","Others"))))</f>
        <v>At Risk</v>
      </c>
    </row>
    <row r="9866" spans="1:25">
      <c r="A9866" t="s">
        <v>8432</v>
      </c>
      <c r="B9866">
        <v>45</v>
      </c>
      <c r="C9866" t="s">
        <v>19</v>
      </c>
      <c r="D9866" t="s">
        <v>25</v>
      </c>
      <c r="E9866" s="6" t="s">
        <v>21936</v>
      </c>
      <c r="F9866" t="s">
        <v>62</v>
      </c>
      <c r="G9866">
        <v>1</v>
      </c>
      <c r="H9866">
        <v>0</v>
      </c>
      <c r="I9866">
        <v>59</v>
      </c>
      <c r="J9866">
        <v>3</v>
      </c>
      <c r="K9866">
        <v>133.6</v>
      </c>
      <c r="L9866" t="str">
        <f t="shared" si="924"/>
        <v/>
      </c>
      <c r="M9866">
        <v>1</v>
      </c>
      <c r="N9866" t="str">
        <f t="shared" si="925"/>
        <v/>
      </c>
      <c r="O9866">
        <v>55</v>
      </c>
      <c r="P9866" s="11">
        <v>0</v>
      </c>
      <c r="Q9866" s="11">
        <v>5.0847457627118599E-2</v>
      </c>
      <c r="R9866" s="12">
        <v>133.6</v>
      </c>
      <c r="S9866" t="s">
        <v>22</v>
      </c>
      <c r="T9866">
        <v>0</v>
      </c>
      <c r="U9866">
        <f t="shared" si="926"/>
        <v>3</v>
      </c>
      <c r="V9866">
        <f t="shared" si="927"/>
        <v>1</v>
      </c>
      <c r="W9866">
        <f t="shared" si="928"/>
        <v>2</v>
      </c>
      <c r="X9866" t="str">
        <f t="shared" si="929"/>
        <v>312</v>
      </c>
      <c r="Y9866" t="str">
        <f>IF(Table1[[#This Row],[RFM_Score]]="555","Champion", IF(AND(J9866&gt;=4,V9866&gt;=4),"Loyal", IF(U9866&lt;=2,"At Risk", IF(W9866&gt;=4,"Potential Loyalist","Others"))))</f>
        <v>Others</v>
      </c>
    </row>
    <row r="9867" spans="1:25">
      <c r="A9867" t="s">
        <v>4127</v>
      </c>
      <c r="B9867">
        <v>21</v>
      </c>
      <c r="C9867" t="s">
        <v>19</v>
      </c>
      <c r="D9867" t="s">
        <v>25</v>
      </c>
      <c r="E9867" s="6" t="s">
        <v>21937</v>
      </c>
      <c r="F9867" t="s">
        <v>37</v>
      </c>
      <c r="G9867">
        <v>3</v>
      </c>
      <c r="H9867">
        <v>0</v>
      </c>
      <c r="I9867">
        <v>45</v>
      </c>
      <c r="J9867">
        <v>5</v>
      </c>
      <c r="K9867">
        <v>133.47999999999999</v>
      </c>
      <c r="L9867" t="str">
        <f t="shared" si="924"/>
        <v/>
      </c>
      <c r="M9867">
        <v>1</v>
      </c>
      <c r="N9867" t="str">
        <f t="shared" si="925"/>
        <v/>
      </c>
      <c r="O9867">
        <v>20</v>
      </c>
      <c r="P9867" s="11">
        <v>0</v>
      </c>
      <c r="Q9867" s="11">
        <v>0.11111111111111099</v>
      </c>
      <c r="R9867" s="12">
        <v>133.47999999999999</v>
      </c>
      <c r="S9867" t="s">
        <v>22</v>
      </c>
      <c r="T9867">
        <v>1</v>
      </c>
      <c r="U9867">
        <f t="shared" si="926"/>
        <v>5</v>
      </c>
      <c r="V9867">
        <f t="shared" si="927"/>
        <v>1</v>
      </c>
      <c r="W9867">
        <f t="shared" si="928"/>
        <v>2</v>
      </c>
      <c r="X9867" t="str">
        <f t="shared" si="929"/>
        <v>512</v>
      </c>
      <c r="Y9867" t="str">
        <f>IF(Table1[[#This Row],[RFM_Score]]="555","Champion", IF(AND(J9867&gt;=4,V9867&gt;=4),"Loyal", IF(U9867&lt;=2,"At Risk", IF(W9867&gt;=4,"Potential Loyalist","Others"))))</f>
        <v>Others</v>
      </c>
    </row>
    <row r="9868" spans="1:25">
      <c r="A9868" t="s">
        <v>2205</v>
      </c>
      <c r="B9868">
        <v>32</v>
      </c>
      <c r="C9868" t="s">
        <v>24</v>
      </c>
      <c r="D9868" t="s">
        <v>29</v>
      </c>
      <c r="E9868" s="6" t="s">
        <v>21938</v>
      </c>
      <c r="F9868" t="s">
        <v>30</v>
      </c>
      <c r="G9868">
        <v>2</v>
      </c>
      <c r="H9868">
        <v>0</v>
      </c>
      <c r="I9868">
        <v>48</v>
      </c>
      <c r="J9868">
        <v>1</v>
      </c>
      <c r="K9868">
        <v>133.44</v>
      </c>
      <c r="L9868" t="str">
        <f t="shared" si="924"/>
        <v/>
      </c>
      <c r="M9868">
        <v>1</v>
      </c>
      <c r="N9868" t="str">
        <f t="shared" si="925"/>
        <v/>
      </c>
      <c r="O9868">
        <v>43</v>
      </c>
      <c r="P9868" s="11">
        <v>0</v>
      </c>
      <c r="Q9868" s="11">
        <v>2.0833333333333301E-2</v>
      </c>
      <c r="R9868" s="12">
        <v>133.44</v>
      </c>
      <c r="S9868" t="s">
        <v>22</v>
      </c>
      <c r="T9868">
        <v>1</v>
      </c>
      <c r="U9868">
        <f t="shared" si="926"/>
        <v>3</v>
      </c>
      <c r="V9868">
        <f t="shared" si="927"/>
        <v>1</v>
      </c>
      <c r="W9868">
        <f t="shared" si="928"/>
        <v>2</v>
      </c>
      <c r="X9868" t="str">
        <f t="shared" si="929"/>
        <v>312</v>
      </c>
      <c r="Y9868" t="str">
        <f>IF(Table1[[#This Row],[RFM_Score]]="555","Champion", IF(AND(J9868&gt;=4,V9868&gt;=4),"Loyal", IF(U9868&lt;=2,"At Risk", IF(W9868&gt;=4,"Potential Loyalist","Others"))))</f>
        <v>Others</v>
      </c>
    </row>
    <row r="9869" spans="1:25">
      <c r="A9869" t="s">
        <v>143</v>
      </c>
      <c r="B9869">
        <v>57</v>
      </c>
      <c r="C9869" t="s">
        <v>19</v>
      </c>
      <c r="D9869" t="s">
        <v>29</v>
      </c>
      <c r="E9869" s="6" t="s">
        <v>21939</v>
      </c>
      <c r="F9869" t="s">
        <v>30</v>
      </c>
      <c r="G9869">
        <v>6</v>
      </c>
      <c r="H9869">
        <v>2</v>
      </c>
      <c r="I9869">
        <v>58</v>
      </c>
      <c r="J9869">
        <v>3</v>
      </c>
      <c r="K9869">
        <v>133.24</v>
      </c>
      <c r="L9869" t="str">
        <f t="shared" si="924"/>
        <v/>
      </c>
      <c r="M9869">
        <v>1</v>
      </c>
      <c r="N9869" t="str">
        <f t="shared" si="925"/>
        <v/>
      </c>
      <c r="O9869">
        <v>38</v>
      </c>
      <c r="P9869" s="11">
        <v>0.33333333333333298</v>
      </c>
      <c r="Q9869" s="11">
        <v>5.1724137931034399E-2</v>
      </c>
      <c r="R9869" s="12">
        <v>133.24</v>
      </c>
      <c r="S9869" t="s">
        <v>22</v>
      </c>
      <c r="T9869">
        <v>0</v>
      </c>
      <c r="U9869">
        <f t="shared" si="926"/>
        <v>4</v>
      </c>
      <c r="V9869">
        <f t="shared" si="927"/>
        <v>1</v>
      </c>
      <c r="W9869">
        <f t="shared" si="928"/>
        <v>2</v>
      </c>
      <c r="X9869" t="str">
        <f t="shared" si="929"/>
        <v>412</v>
      </c>
      <c r="Y9869" t="str">
        <f>IF(Table1[[#This Row],[RFM_Score]]="555","Champion", IF(AND(J9869&gt;=4,V9869&gt;=4),"Loyal", IF(U9869&lt;=2,"At Risk", IF(W9869&gt;=4,"Potential Loyalist","Others"))))</f>
        <v>Others</v>
      </c>
    </row>
    <row r="9870" spans="1:25">
      <c r="A9870" t="s">
        <v>3555</v>
      </c>
      <c r="B9870">
        <v>50</v>
      </c>
      <c r="C9870" t="s">
        <v>24</v>
      </c>
      <c r="D9870" t="s">
        <v>29</v>
      </c>
      <c r="E9870" s="6" t="s">
        <v>21940</v>
      </c>
      <c r="F9870" t="s">
        <v>26</v>
      </c>
      <c r="G9870">
        <v>2</v>
      </c>
      <c r="H9870">
        <v>1</v>
      </c>
      <c r="I9870">
        <v>60</v>
      </c>
      <c r="J9870">
        <v>1</v>
      </c>
      <c r="K9870">
        <v>133.04</v>
      </c>
      <c r="L9870" t="str">
        <f t="shared" si="924"/>
        <v/>
      </c>
      <c r="M9870">
        <v>1</v>
      </c>
      <c r="N9870" t="str">
        <f t="shared" si="925"/>
        <v/>
      </c>
      <c r="O9870">
        <v>28</v>
      </c>
      <c r="P9870" s="11">
        <v>0.5</v>
      </c>
      <c r="Q9870" s="11">
        <v>1.6666666666666601E-2</v>
      </c>
      <c r="R9870" s="12">
        <v>133.04</v>
      </c>
      <c r="S9870" t="s">
        <v>22</v>
      </c>
      <c r="T9870">
        <v>0</v>
      </c>
      <c r="U9870">
        <f t="shared" si="926"/>
        <v>4</v>
      </c>
      <c r="V9870">
        <f t="shared" si="927"/>
        <v>1</v>
      </c>
      <c r="W9870">
        <f t="shared" si="928"/>
        <v>2</v>
      </c>
      <c r="X9870" t="str">
        <f t="shared" si="929"/>
        <v>412</v>
      </c>
      <c r="Y9870" t="str">
        <f>IF(Table1[[#This Row],[RFM_Score]]="555","Champion", IF(AND(J9870&gt;=4,V9870&gt;=4),"Loyal", IF(U9870&lt;=2,"At Risk", IF(W9870&gt;=4,"Potential Loyalist","Others"))))</f>
        <v>Others</v>
      </c>
    </row>
    <row r="9871" spans="1:25">
      <c r="A9871" t="s">
        <v>12011</v>
      </c>
      <c r="B9871">
        <v>27</v>
      </c>
      <c r="C9871" t="s">
        <v>19</v>
      </c>
      <c r="D9871" t="s">
        <v>49</v>
      </c>
      <c r="E9871" s="6" t="s">
        <v>21941</v>
      </c>
      <c r="F9871" t="s">
        <v>26</v>
      </c>
      <c r="G9871">
        <v>1</v>
      </c>
      <c r="H9871">
        <v>0</v>
      </c>
      <c r="I9871">
        <v>38</v>
      </c>
      <c r="J9871">
        <v>2</v>
      </c>
      <c r="K9871">
        <v>132.65</v>
      </c>
      <c r="L9871" t="str">
        <f t="shared" si="924"/>
        <v/>
      </c>
      <c r="M9871">
        <v>1</v>
      </c>
      <c r="N9871" t="str">
        <f t="shared" si="925"/>
        <v/>
      </c>
      <c r="O9871">
        <v>9</v>
      </c>
      <c r="P9871" s="11">
        <v>0</v>
      </c>
      <c r="Q9871" s="11">
        <v>5.2631578947368397E-2</v>
      </c>
      <c r="R9871" s="12">
        <v>132.65</v>
      </c>
      <c r="S9871" t="s">
        <v>22</v>
      </c>
      <c r="T9871">
        <v>0</v>
      </c>
      <c r="U9871">
        <f t="shared" si="926"/>
        <v>5</v>
      </c>
      <c r="V9871">
        <f t="shared" si="927"/>
        <v>1</v>
      </c>
      <c r="W9871">
        <f t="shared" si="928"/>
        <v>2</v>
      </c>
      <c r="X9871" t="str">
        <f t="shared" si="929"/>
        <v>512</v>
      </c>
      <c r="Y9871" t="str">
        <f>IF(Table1[[#This Row],[RFM_Score]]="555","Champion", IF(AND(J9871&gt;=4,V9871&gt;=4),"Loyal", IF(U9871&lt;=2,"At Risk", IF(W9871&gt;=4,"Potential Loyalist","Others"))))</f>
        <v>Others</v>
      </c>
    </row>
    <row r="9872" spans="1:25">
      <c r="A9872" t="s">
        <v>9760</v>
      </c>
      <c r="B9872">
        <v>35</v>
      </c>
      <c r="C9872" t="s">
        <v>24</v>
      </c>
      <c r="D9872" t="s">
        <v>49</v>
      </c>
      <c r="E9872" s="6" t="s">
        <v>21942</v>
      </c>
      <c r="F9872" t="s">
        <v>30</v>
      </c>
      <c r="G9872">
        <v>1</v>
      </c>
      <c r="H9872">
        <v>0</v>
      </c>
      <c r="I9872">
        <v>55</v>
      </c>
      <c r="J9872">
        <v>2</v>
      </c>
      <c r="K9872">
        <v>132.53</v>
      </c>
      <c r="L9872" t="str">
        <f t="shared" si="924"/>
        <v/>
      </c>
      <c r="M9872">
        <v>1</v>
      </c>
      <c r="N9872" t="str">
        <f t="shared" si="925"/>
        <v/>
      </c>
      <c r="O9872">
        <v>2</v>
      </c>
      <c r="P9872" s="11">
        <v>0</v>
      </c>
      <c r="Q9872" s="11">
        <v>3.6363636363636299E-2</v>
      </c>
      <c r="R9872" s="12">
        <v>132.53</v>
      </c>
      <c r="S9872" t="s">
        <v>22</v>
      </c>
      <c r="T9872">
        <v>0</v>
      </c>
      <c r="U9872">
        <f t="shared" si="926"/>
        <v>5</v>
      </c>
      <c r="V9872">
        <f t="shared" si="927"/>
        <v>1</v>
      </c>
      <c r="W9872">
        <f t="shared" si="928"/>
        <v>2</v>
      </c>
      <c r="X9872" t="str">
        <f t="shared" si="929"/>
        <v>512</v>
      </c>
      <c r="Y9872" t="str">
        <f>IF(Table1[[#This Row],[RFM_Score]]="555","Champion", IF(AND(J9872&gt;=4,V9872&gt;=4),"Loyal", IF(U9872&lt;=2,"At Risk", IF(W9872&gt;=4,"Potential Loyalist","Others"))))</f>
        <v>Others</v>
      </c>
    </row>
    <row r="9873" spans="1:25">
      <c r="A9873" t="s">
        <v>7088</v>
      </c>
      <c r="B9873">
        <v>39</v>
      </c>
      <c r="C9873" t="s">
        <v>24</v>
      </c>
      <c r="D9873" t="s">
        <v>25</v>
      </c>
      <c r="E9873" s="6" t="s">
        <v>21943</v>
      </c>
      <c r="F9873" t="s">
        <v>21</v>
      </c>
      <c r="G9873">
        <v>3</v>
      </c>
      <c r="H9873">
        <v>0</v>
      </c>
      <c r="I9873">
        <v>34</v>
      </c>
      <c r="J9873">
        <v>2</v>
      </c>
      <c r="K9873">
        <v>132.47999999999999</v>
      </c>
      <c r="L9873" t="str">
        <f t="shared" si="924"/>
        <v/>
      </c>
      <c r="M9873">
        <v>1</v>
      </c>
      <c r="N9873" t="str">
        <f t="shared" si="925"/>
        <v/>
      </c>
      <c r="O9873">
        <v>1</v>
      </c>
      <c r="P9873" s="11">
        <v>0</v>
      </c>
      <c r="Q9873" s="11">
        <v>5.8823529411764698E-2</v>
      </c>
      <c r="R9873" s="12">
        <v>132.47999999999999</v>
      </c>
      <c r="S9873" t="s">
        <v>22</v>
      </c>
      <c r="T9873">
        <v>0</v>
      </c>
      <c r="U9873">
        <f t="shared" si="926"/>
        <v>5</v>
      </c>
      <c r="V9873">
        <f t="shared" si="927"/>
        <v>1</v>
      </c>
      <c r="W9873">
        <f t="shared" si="928"/>
        <v>2</v>
      </c>
      <c r="X9873" t="str">
        <f t="shared" si="929"/>
        <v>512</v>
      </c>
      <c r="Y9873" t="str">
        <f>IF(Table1[[#This Row],[RFM_Score]]="555","Champion", IF(AND(J9873&gt;=4,V9873&gt;=4),"Loyal", IF(U9873&lt;=2,"At Risk", IF(W9873&gt;=4,"Potential Loyalist","Others"))))</f>
        <v>Others</v>
      </c>
    </row>
    <row r="9874" spans="1:25">
      <c r="A9874" t="s">
        <v>3519</v>
      </c>
      <c r="B9874">
        <v>30</v>
      </c>
      <c r="C9874" t="s">
        <v>19</v>
      </c>
      <c r="D9874" t="s">
        <v>20</v>
      </c>
      <c r="E9874" s="6" t="s">
        <v>21944</v>
      </c>
      <c r="F9874" t="s">
        <v>30</v>
      </c>
      <c r="G9874">
        <v>6</v>
      </c>
      <c r="H9874">
        <v>1</v>
      </c>
      <c r="I9874">
        <v>50</v>
      </c>
      <c r="J9874">
        <v>3</v>
      </c>
      <c r="K9874">
        <v>132.04</v>
      </c>
      <c r="L9874" t="str">
        <f t="shared" si="924"/>
        <v/>
      </c>
      <c r="M9874">
        <v>1</v>
      </c>
      <c r="N9874" t="str">
        <f t="shared" si="925"/>
        <v/>
      </c>
      <c r="O9874">
        <v>18</v>
      </c>
      <c r="P9874" s="11">
        <v>0.16666666666666599</v>
      </c>
      <c r="Q9874" s="11">
        <v>0.06</v>
      </c>
      <c r="R9874" s="12">
        <v>132.04</v>
      </c>
      <c r="S9874" t="s">
        <v>22</v>
      </c>
      <c r="T9874">
        <v>0</v>
      </c>
      <c r="U9874">
        <f t="shared" si="926"/>
        <v>5</v>
      </c>
      <c r="V9874">
        <f t="shared" si="927"/>
        <v>1</v>
      </c>
      <c r="W9874">
        <f t="shared" si="928"/>
        <v>2</v>
      </c>
      <c r="X9874" t="str">
        <f t="shared" si="929"/>
        <v>512</v>
      </c>
      <c r="Y9874" t="str">
        <f>IF(Table1[[#This Row],[RFM_Score]]="555","Champion", IF(AND(J9874&gt;=4,V9874&gt;=4),"Loyal", IF(U9874&lt;=2,"At Risk", IF(W9874&gt;=4,"Potential Loyalist","Others"))))</f>
        <v>Others</v>
      </c>
    </row>
    <row r="9875" spans="1:25">
      <c r="A9875" t="s">
        <v>4413</v>
      </c>
      <c r="B9875">
        <v>18</v>
      </c>
      <c r="C9875" t="s">
        <v>19</v>
      </c>
      <c r="D9875" t="s">
        <v>25</v>
      </c>
      <c r="E9875" s="6" t="s">
        <v>21945</v>
      </c>
      <c r="F9875" t="s">
        <v>30</v>
      </c>
      <c r="G9875">
        <v>6</v>
      </c>
      <c r="H9875">
        <v>2</v>
      </c>
      <c r="I9875">
        <v>47</v>
      </c>
      <c r="J9875">
        <v>3</v>
      </c>
      <c r="K9875">
        <v>131.79</v>
      </c>
      <c r="L9875" t="str">
        <f t="shared" si="924"/>
        <v/>
      </c>
      <c r="M9875">
        <v>1</v>
      </c>
      <c r="N9875" t="str">
        <f t="shared" si="925"/>
        <v/>
      </c>
      <c r="O9875">
        <v>5</v>
      </c>
      <c r="P9875" s="11">
        <v>0.33333333333333298</v>
      </c>
      <c r="Q9875" s="11">
        <v>6.3829787234042507E-2</v>
      </c>
      <c r="R9875" s="12">
        <v>131.79</v>
      </c>
      <c r="S9875" t="s">
        <v>22</v>
      </c>
      <c r="T9875">
        <v>0</v>
      </c>
      <c r="U9875">
        <f t="shared" si="926"/>
        <v>5</v>
      </c>
      <c r="V9875">
        <f t="shared" si="927"/>
        <v>1</v>
      </c>
      <c r="W9875">
        <f t="shared" si="928"/>
        <v>2</v>
      </c>
      <c r="X9875" t="str">
        <f t="shared" si="929"/>
        <v>512</v>
      </c>
      <c r="Y9875" t="str">
        <f>IF(Table1[[#This Row],[RFM_Score]]="555","Champion", IF(AND(J9875&gt;=4,V9875&gt;=4),"Loyal", IF(U9875&lt;=2,"At Risk", IF(W9875&gt;=4,"Potential Loyalist","Others"))))</f>
        <v>Others</v>
      </c>
    </row>
    <row r="9876" spans="1:25">
      <c r="A9876" t="s">
        <v>5024</v>
      </c>
      <c r="B9876">
        <v>35</v>
      </c>
      <c r="C9876" t="s">
        <v>24</v>
      </c>
      <c r="D9876" t="s">
        <v>25</v>
      </c>
      <c r="E9876" s="6" t="s">
        <v>21946</v>
      </c>
      <c r="F9876" t="s">
        <v>26</v>
      </c>
      <c r="G9876">
        <v>4</v>
      </c>
      <c r="H9876">
        <v>1</v>
      </c>
      <c r="I9876">
        <v>49</v>
      </c>
      <c r="J9876">
        <v>1</v>
      </c>
      <c r="K9876">
        <v>131.77000000000001</v>
      </c>
      <c r="L9876" t="str">
        <f t="shared" si="924"/>
        <v/>
      </c>
      <c r="M9876">
        <v>1</v>
      </c>
      <c r="N9876" t="str">
        <f t="shared" si="925"/>
        <v/>
      </c>
      <c r="O9876">
        <v>80</v>
      </c>
      <c r="P9876" s="11">
        <v>0.25</v>
      </c>
      <c r="Q9876" s="11">
        <v>2.04081632653061E-2</v>
      </c>
      <c r="R9876" s="12">
        <v>131.77000000000001</v>
      </c>
      <c r="S9876" t="s">
        <v>22</v>
      </c>
      <c r="T9876">
        <v>0</v>
      </c>
      <c r="U9876">
        <f t="shared" si="926"/>
        <v>2</v>
      </c>
      <c r="V9876">
        <f t="shared" si="927"/>
        <v>1</v>
      </c>
      <c r="W9876">
        <f t="shared" si="928"/>
        <v>2</v>
      </c>
      <c r="X9876" t="str">
        <f t="shared" si="929"/>
        <v>212</v>
      </c>
      <c r="Y9876" t="str">
        <f>IF(Table1[[#This Row],[RFM_Score]]="555","Champion", IF(AND(J9876&gt;=4,V9876&gt;=4),"Loyal", IF(U9876&lt;=2,"At Risk", IF(W9876&gt;=4,"Potential Loyalist","Others"))))</f>
        <v>At Risk</v>
      </c>
    </row>
    <row r="9877" spans="1:25">
      <c r="A9877" t="s">
        <v>1785</v>
      </c>
      <c r="B9877">
        <v>37</v>
      </c>
      <c r="C9877" t="s">
        <v>19</v>
      </c>
      <c r="D9877" t="s">
        <v>46</v>
      </c>
      <c r="E9877" s="6" t="s">
        <v>21947</v>
      </c>
      <c r="F9877" t="s">
        <v>26</v>
      </c>
      <c r="G9877">
        <v>2</v>
      </c>
      <c r="H9877">
        <v>0</v>
      </c>
      <c r="I9877">
        <v>49</v>
      </c>
      <c r="J9877">
        <v>2</v>
      </c>
      <c r="K9877">
        <v>131.63</v>
      </c>
      <c r="L9877" t="str">
        <f t="shared" si="924"/>
        <v/>
      </c>
      <c r="M9877">
        <v>1</v>
      </c>
      <c r="N9877" t="str">
        <f t="shared" si="925"/>
        <v/>
      </c>
      <c r="O9877">
        <v>7</v>
      </c>
      <c r="P9877" s="11">
        <v>0</v>
      </c>
      <c r="Q9877" s="11">
        <v>4.08163265306122E-2</v>
      </c>
      <c r="R9877" s="12">
        <v>131.63</v>
      </c>
      <c r="S9877" t="s">
        <v>22</v>
      </c>
      <c r="T9877">
        <v>0</v>
      </c>
      <c r="U9877">
        <f t="shared" si="926"/>
        <v>5</v>
      </c>
      <c r="V9877">
        <f t="shared" si="927"/>
        <v>1</v>
      </c>
      <c r="W9877">
        <f t="shared" si="928"/>
        <v>2</v>
      </c>
      <c r="X9877" t="str">
        <f t="shared" si="929"/>
        <v>512</v>
      </c>
      <c r="Y9877" t="str">
        <f>IF(Table1[[#This Row],[RFM_Score]]="555","Champion", IF(AND(J9877&gt;=4,V9877&gt;=4),"Loyal", IF(U9877&lt;=2,"At Risk", IF(W9877&gt;=4,"Potential Loyalist","Others"))))</f>
        <v>Others</v>
      </c>
    </row>
    <row r="9878" spans="1:25">
      <c r="A9878" t="s">
        <v>9571</v>
      </c>
      <c r="B9878">
        <v>44</v>
      </c>
      <c r="C9878" t="s">
        <v>19</v>
      </c>
      <c r="D9878" t="s">
        <v>46</v>
      </c>
      <c r="E9878" s="6" t="s">
        <v>21948</v>
      </c>
      <c r="F9878" t="s">
        <v>26</v>
      </c>
      <c r="G9878">
        <v>3</v>
      </c>
      <c r="H9878">
        <v>0</v>
      </c>
      <c r="I9878">
        <v>49</v>
      </c>
      <c r="J9878">
        <v>0</v>
      </c>
      <c r="K9878">
        <v>131.46</v>
      </c>
      <c r="L9878" t="str">
        <f t="shared" si="924"/>
        <v/>
      </c>
      <c r="M9878">
        <v>1</v>
      </c>
      <c r="N9878" t="str">
        <f t="shared" si="925"/>
        <v/>
      </c>
      <c r="O9878">
        <v>25</v>
      </c>
      <c r="P9878" s="11">
        <v>0</v>
      </c>
      <c r="Q9878" s="11">
        <v>0</v>
      </c>
      <c r="R9878" s="12">
        <v>131.46</v>
      </c>
      <c r="S9878" t="s">
        <v>22</v>
      </c>
      <c r="T9878">
        <v>0</v>
      </c>
      <c r="U9878">
        <f t="shared" si="926"/>
        <v>4</v>
      </c>
      <c r="V9878">
        <f t="shared" si="927"/>
        <v>1</v>
      </c>
      <c r="W9878">
        <f t="shared" si="928"/>
        <v>2</v>
      </c>
      <c r="X9878" t="str">
        <f t="shared" si="929"/>
        <v>412</v>
      </c>
      <c r="Y9878" t="str">
        <f>IF(Table1[[#This Row],[RFM_Score]]="555","Champion", IF(AND(J9878&gt;=4,V9878&gt;=4),"Loyal", IF(U9878&lt;=2,"At Risk", IF(W9878&gt;=4,"Potential Loyalist","Others"))))</f>
        <v>Others</v>
      </c>
    </row>
    <row r="9879" spans="1:25">
      <c r="A9879" t="s">
        <v>7793</v>
      </c>
      <c r="B9879">
        <v>23</v>
      </c>
      <c r="C9879" t="s">
        <v>19</v>
      </c>
      <c r="D9879" t="s">
        <v>25</v>
      </c>
      <c r="E9879" s="6" t="s">
        <v>21949</v>
      </c>
      <c r="F9879" t="s">
        <v>62</v>
      </c>
      <c r="G9879">
        <v>0</v>
      </c>
      <c r="H9879">
        <v>0</v>
      </c>
      <c r="I9879">
        <v>34</v>
      </c>
      <c r="J9879">
        <v>0</v>
      </c>
      <c r="K9879">
        <v>131.1</v>
      </c>
      <c r="L9879" t="str">
        <f t="shared" si="924"/>
        <v/>
      </c>
      <c r="M9879">
        <v>1</v>
      </c>
      <c r="N9879" t="str">
        <f t="shared" si="925"/>
        <v/>
      </c>
      <c r="O9879">
        <v>15</v>
      </c>
      <c r="P9879" s="11">
        <v>0</v>
      </c>
      <c r="Q9879" s="11">
        <v>0</v>
      </c>
      <c r="R9879" s="12">
        <v>131.1</v>
      </c>
      <c r="S9879" t="s">
        <v>22</v>
      </c>
      <c r="T9879">
        <v>0</v>
      </c>
      <c r="U9879">
        <f t="shared" si="926"/>
        <v>5</v>
      </c>
      <c r="V9879">
        <f t="shared" si="927"/>
        <v>1</v>
      </c>
      <c r="W9879">
        <f t="shared" si="928"/>
        <v>2</v>
      </c>
      <c r="X9879" t="str">
        <f t="shared" si="929"/>
        <v>512</v>
      </c>
      <c r="Y9879" t="str">
        <f>IF(Table1[[#This Row],[RFM_Score]]="555","Champion", IF(AND(J9879&gt;=4,V9879&gt;=4),"Loyal", IF(U9879&lt;=2,"At Risk", IF(W9879&gt;=4,"Potential Loyalist","Others"))))</f>
        <v>Others</v>
      </c>
    </row>
    <row r="9880" spans="1:25">
      <c r="A9880" t="s">
        <v>3278</v>
      </c>
      <c r="B9880">
        <v>69</v>
      </c>
      <c r="C9880" t="s">
        <v>19</v>
      </c>
      <c r="D9880" t="s">
        <v>29</v>
      </c>
      <c r="E9880" s="6" t="s">
        <v>21950</v>
      </c>
      <c r="F9880" t="s">
        <v>21</v>
      </c>
      <c r="G9880">
        <v>3</v>
      </c>
      <c r="H9880">
        <v>0</v>
      </c>
      <c r="I9880">
        <v>58</v>
      </c>
      <c r="J9880">
        <v>2</v>
      </c>
      <c r="K9880">
        <v>131.09</v>
      </c>
      <c r="L9880" t="str">
        <f t="shared" si="924"/>
        <v/>
      </c>
      <c r="M9880">
        <v>1</v>
      </c>
      <c r="N9880" t="str">
        <f t="shared" si="925"/>
        <v/>
      </c>
      <c r="O9880">
        <v>58</v>
      </c>
      <c r="P9880" s="11">
        <v>0</v>
      </c>
      <c r="Q9880" s="11">
        <v>3.4482758620689599E-2</v>
      </c>
      <c r="R9880" s="12">
        <v>131.09</v>
      </c>
      <c r="S9880" t="s">
        <v>22</v>
      </c>
      <c r="T9880">
        <v>0</v>
      </c>
      <c r="U9880">
        <f t="shared" si="926"/>
        <v>3</v>
      </c>
      <c r="V9880">
        <f t="shared" si="927"/>
        <v>1</v>
      </c>
      <c r="W9880">
        <f t="shared" si="928"/>
        <v>2</v>
      </c>
      <c r="X9880" t="str">
        <f t="shared" si="929"/>
        <v>312</v>
      </c>
      <c r="Y9880" t="str">
        <f>IF(Table1[[#This Row],[RFM_Score]]="555","Champion", IF(AND(J9880&gt;=4,V9880&gt;=4),"Loyal", IF(U9880&lt;=2,"At Risk", IF(W9880&gt;=4,"Potential Loyalist","Others"))))</f>
        <v>Others</v>
      </c>
    </row>
    <row r="9881" spans="1:25">
      <c r="A9881" t="s">
        <v>4353</v>
      </c>
      <c r="B9881">
        <v>21</v>
      </c>
      <c r="C9881" t="s">
        <v>24</v>
      </c>
      <c r="D9881" t="s">
        <v>25</v>
      </c>
      <c r="E9881" s="6" t="s">
        <v>21951</v>
      </c>
      <c r="F9881" t="s">
        <v>26</v>
      </c>
      <c r="G9881">
        <v>1</v>
      </c>
      <c r="H9881">
        <v>1</v>
      </c>
      <c r="I9881">
        <v>51</v>
      </c>
      <c r="J9881">
        <v>1</v>
      </c>
      <c r="K9881">
        <v>131.02000000000001</v>
      </c>
      <c r="L9881" t="str">
        <f t="shared" si="924"/>
        <v/>
      </c>
      <c r="M9881">
        <v>1</v>
      </c>
      <c r="N9881" t="str">
        <f t="shared" si="925"/>
        <v/>
      </c>
      <c r="O9881">
        <v>9</v>
      </c>
      <c r="P9881" s="11">
        <v>1</v>
      </c>
      <c r="Q9881" s="11">
        <v>1.9607843137254902E-2</v>
      </c>
      <c r="R9881" s="12">
        <v>131.02000000000001</v>
      </c>
      <c r="S9881" t="s">
        <v>22</v>
      </c>
      <c r="T9881">
        <v>0</v>
      </c>
      <c r="U9881">
        <f t="shared" si="926"/>
        <v>5</v>
      </c>
      <c r="V9881">
        <f t="shared" si="927"/>
        <v>1</v>
      </c>
      <c r="W9881">
        <f t="shared" si="928"/>
        <v>2</v>
      </c>
      <c r="X9881" t="str">
        <f t="shared" si="929"/>
        <v>512</v>
      </c>
      <c r="Y9881" t="str">
        <f>IF(Table1[[#This Row],[RFM_Score]]="555","Champion", IF(AND(J9881&gt;=4,V9881&gt;=4),"Loyal", IF(U9881&lt;=2,"At Risk", IF(W9881&gt;=4,"Potential Loyalist","Others"))))</f>
        <v>Others</v>
      </c>
    </row>
    <row r="9882" spans="1:25">
      <c r="A9882" t="s">
        <v>4837</v>
      </c>
      <c r="B9882">
        <v>41</v>
      </c>
      <c r="C9882" t="s">
        <v>24</v>
      </c>
      <c r="D9882" t="s">
        <v>25</v>
      </c>
      <c r="E9882" s="6" t="s">
        <v>21952</v>
      </c>
      <c r="F9882" t="s">
        <v>21</v>
      </c>
      <c r="G9882">
        <v>2</v>
      </c>
      <c r="H9882">
        <v>2</v>
      </c>
      <c r="I9882">
        <v>57</v>
      </c>
      <c r="J9882">
        <v>1</v>
      </c>
      <c r="K9882">
        <v>130.97</v>
      </c>
      <c r="L9882" t="str">
        <f t="shared" si="924"/>
        <v/>
      </c>
      <c r="M9882">
        <v>1</v>
      </c>
      <c r="N9882" t="str">
        <f t="shared" si="925"/>
        <v/>
      </c>
      <c r="O9882">
        <v>45</v>
      </c>
      <c r="P9882" s="11">
        <v>1</v>
      </c>
      <c r="Q9882" s="11">
        <v>1.7543859649122799E-2</v>
      </c>
      <c r="R9882" s="12">
        <v>130.97</v>
      </c>
      <c r="S9882" t="s">
        <v>22</v>
      </c>
      <c r="T9882">
        <v>0</v>
      </c>
      <c r="U9882">
        <f t="shared" si="926"/>
        <v>3</v>
      </c>
      <c r="V9882">
        <f t="shared" si="927"/>
        <v>1</v>
      </c>
      <c r="W9882">
        <f t="shared" si="928"/>
        <v>2</v>
      </c>
      <c r="X9882" t="str">
        <f t="shared" si="929"/>
        <v>312</v>
      </c>
      <c r="Y9882" t="str">
        <f>IF(Table1[[#This Row],[RFM_Score]]="555","Champion", IF(AND(J9882&gt;=4,V9882&gt;=4),"Loyal", IF(U9882&lt;=2,"At Risk", IF(W9882&gt;=4,"Potential Loyalist","Others"))))</f>
        <v>Others</v>
      </c>
    </row>
    <row r="9883" spans="1:25">
      <c r="A9883" t="s">
        <v>7481</v>
      </c>
      <c r="B9883">
        <v>18</v>
      </c>
      <c r="C9883" t="s">
        <v>24</v>
      </c>
      <c r="D9883" t="s">
        <v>25</v>
      </c>
      <c r="E9883" s="6" t="s">
        <v>21953</v>
      </c>
      <c r="F9883" t="s">
        <v>37</v>
      </c>
      <c r="G9883">
        <v>5</v>
      </c>
      <c r="H9883">
        <v>1</v>
      </c>
      <c r="I9883">
        <v>51</v>
      </c>
      <c r="J9883">
        <v>1</v>
      </c>
      <c r="K9883">
        <v>130.96</v>
      </c>
      <c r="L9883" t="str">
        <f t="shared" si="924"/>
        <v/>
      </c>
      <c r="M9883">
        <v>1</v>
      </c>
      <c r="N9883" t="str">
        <f t="shared" si="925"/>
        <v/>
      </c>
      <c r="O9883">
        <v>43</v>
      </c>
      <c r="P9883" s="11">
        <v>0.2</v>
      </c>
      <c r="Q9883" s="11">
        <v>1.9607843137254902E-2</v>
      </c>
      <c r="R9883" s="12">
        <v>130.96</v>
      </c>
      <c r="S9883" t="s">
        <v>22</v>
      </c>
      <c r="T9883">
        <v>0</v>
      </c>
      <c r="U9883">
        <f t="shared" si="926"/>
        <v>3</v>
      </c>
      <c r="V9883">
        <f t="shared" si="927"/>
        <v>1</v>
      </c>
      <c r="W9883">
        <f t="shared" si="928"/>
        <v>2</v>
      </c>
      <c r="X9883" t="str">
        <f t="shared" si="929"/>
        <v>312</v>
      </c>
      <c r="Y9883" t="str">
        <f>IF(Table1[[#This Row],[RFM_Score]]="555","Champion", IF(AND(J9883&gt;=4,V9883&gt;=4),"Loyal", IF(U9883&lt;=2,"At Risk", IF(W9883&gt;=4,"Potential Loyalist","Others"))))</f>
        <v>Others</v>
      </c>
    </row>
    <row r="9884" spans="1:25">
      <c r="A9884" t="s">
        <v>7251</v>
      </c>
      <c r="B9884">
        <v>35</v>
      </c>
      <c r="C9884" t="s">
        <v>19</v>
      </c>
      <c r="D9884" t="s">
        <v>35</v>
      </c>
      <c r="E9884" s="6" t="s">
        <v>21954</v>
      </c>
      <c r="F9884" t="s">
        <v>21</v>
      </c>
      <c r="G9884">
        <v>7</v>
      </c>
      <c r="H9884">
        <v>3</v>
      </c>
      <c r="I9884">
        <v>53</v>
      </c>
      <c r="J9884">
        <v>5</v>
      </c>
      <c r="K9884">
        <v>130.93</v>
      </c>
      <c r="L9884" t="str">
        <f t="shared" si="924"/>
        <v/>
      </c>
      <c r="M9884">
        <v>1</v>
      </c>
      <c r="N9884" t="str">
        <f t="shared" si="925"/>
        <v/>
      </c>
      <c r="O9884">
        <v>13</v>
      </c>
      <c r="P9884" s="11">
        <v>0.42857142857142799</v>
      </c>
      <c r="Q9884" s="11">
        <v>9.4339622641509399E-2</v>
      </c>
      <c r="R9884" s="12">
        <v>130.93</v>
      </c>
      <c r="S9884" t="s">
        <v>22</v>
      </c>
      <c r="T9884">
        <v>0</v>
      </c>
      <c r="U9884">
        <f t="shared" si="926"/>
        <v>5</v>
      </c>
      <c r="V9884">
        <f t="shared" si="927"/>
        <v>1</v>
      </c>
      <c r="W9884">
        <f t="shared" si="928"/>
        <v>2</v>
      </c>
      <c r="X9884" t="str">
        <f t="shared" si="929"/>
        <v>512</v>
      </c>
      <c r="Y9884" t="str">
        <f>IF(Table1[[#This Row],[RFM_Score]]="555","Champion", IF(AND(J9884&gt;=4,V9884&gt;=4),"Loyal", IF(U9884&lt;=2,"At Risk", IF(W9884&gt;=4,"Potential Loyalist","Others"))))</f>
        <v>Others</v>
      </c>
    </row>
    <row r="9885" spans="1:25">
      <c r="A9885" t="s">
        <v>3280</v>
      </c>
      <c r="B9885">
        <v>47</v>
      </c>
      <c r="C9885" t="s">
        <v>24</v>
      </c>
      <c r="D9885" t="s">
        <v>49</v>
      </c>
      <c r="E9885" s="6" t="s">
        <v>21955</v>
      </c>
      <c r="F9885" t="s">
        <v>21</v>
      </c>
      <c r="G9885">
        <v>1</v>
      </c>
      <c r="H9885">
        <v>0</v>
      </c>
      <c r="I9885">
        <v>46</v>
      </c>
      <c r="J9885">
        <v>2</v>
      </c>
      <c r="K9885">
        <v>130.77000000000001</v>
      </c>
      <c r="L9885" t="str">
        <f t="shared" si="924"/>
        <v/>
      </c>
      <c r="M9885">
        <v>1</v>
      </c>
      <c r="N9885" t="str">
        <f t="shared" si="925"/>
        <v/>
      </c>
      <c r="O9885">
        <v>18</v>
      </c>
      <c r="P9885" s="11">
        <v>0</v>
      </c>
      <c r="Q9885" s="11">
        <v>4.3478260869565202E-2</v>
      </c>
      <c r="R9885" s="12">
        <v>130.77000000000001</v>
      </c>
      <c r="S9885" t="s">
        <v>22</v>
      </c>
      <c r="T9885">
        <v>0</v>
      </c>
      <c r="U9885">
        <f t="shared" si="926"/>
        <v>5</v>
      </c>
      <c r="V9885">
        <f t="shared" si="927"/>
        <v>1</v>
      </c>
      <c r="W9885">
        <f t="shared" si="928"/>
        <v>2</v>
      </c>
      <c r="X9885" t="str">
        <f t="shared" si="929"/>
        <v>512</v>
      </c>
      <c r="Y9885" t="str">
        <f>IF(Table1[[#This Row],[RFM_Score]]="555","Champion", IF(AND(J9885&gt;=4,V9885&gt;=4),"Loyal", IF(U9885&lt;=2,"At Risk", IF(W9885&gt;=4,"Potential Loyalist","Others"))))</f>
        <v>Others</v>
      </c>
    </row>
    <row r="9886" spans="1:25">
      <c r="A9886" t="s">
        <v>10866</v>
      </c>
      <c r="B9886">
        <v>27</v>
      </c>
      <c r="C9886" t="s">
        <v>24</v>
      </c>
      <c r="D9886" t="s">
        <v>25</v>
      </c>
      <c r="E9886" s="6" t="s">
        <v>21956</v>
      </c>
      <c r="F9886" t="s">
        <v>26</v>
      </c>
      <c r="G9886">
        <v>0</v>
      </c>
      <c r="H9886">
        <v>0</v>
      </c>
      <c r="I9886">
        <v>56</v>
      </c>
      <c r="J9886">
        <v>5</v>
      </c>
      <c r="K9886">
        <v>130.66999999999999</v>
      </c>
      <c r="L9886" t="str">
        <f t="shared" si="924"/>
        <v/>
      </c>
      <c r="M9886">
        <v>1</v>
      </c>
      <c r="N9886" t="str">
        <f t="shared" si="925"/>
        <v/>
      </c>
      <c r="O9886">
        <v>7</v>
      </c>
      <c r="P9886" s="11">
        <v>0</v>
      </c>
      <c r="Q9886" s="11">
        <v>8.9285714285714204E-2</v>
      </c>
      <c r="R9886" s="12">
        <v>130.66999999999999</v>
      </c>
      <c r="S9886" t="s">
        <v>22</v>
      </c>
      <c r="T9886">
        <v>0</v>
      </c>
      <c r="U9886">
        <f t="shared" si="926"/>
        <v>5</v>
      </c>
      <c r="V9886">
        <f t="shared" si="927"/>
        <v>1</v>
      </c>
      <c r="W9886">
        <f t="shared" si="928"/>
        <v>2</v>
      </c>
      <c r="X9886" t="str">
        <f t="shared" si="929"/>
        <v>512</v>
      </c>
      <c r="Y9886" t="str">
        <f>IF(Table1[[#This Row],[RFM_Score]]="555","Champion", IF(AND(J9886&gt;=4,V9886&gt;=4),"Loyal", IF(U9886&lt;=2,"At Risk", IF(W9886&gt;=4,"Potential Loyalist","Others"))))</f>
        <v>Others</v>
      </c>
    </row>
    <row r="9887" spans="1:25">
      <c r="A9887" t="s">
        <v>10504</v>
      </c>
      <c r="B9887">
        <v>48</v>
      </c>
      <c r="C9887" t="s">
        <v>24</v>
      </c>
      <c r="D9887" t="s">
        <v>46</v>
      </c>
      <c r="E9887" s="6" t="s">
        <v>21957</v>
      </c>
      <c r="F9887" t="s">
        <v>26</v>
      </c>
      <c r="G9887">
        <v>3</v>
      </c>
      <c r="H9887">
        <v>1</v>
      </c>
      <c r="I9887">
        <v>59</v>
      </c>
      <c r="J9887">
        <v>5</v>
      </c>
      <c r="K9887">
        <v>130.5</v>
      </c>
      <c r="L9887" t="str">
        <f t="shared" si="924"/>
        <v/>
      </c>
      <c r="M9887">
        <v>1</v>
      </c>
      <c r="N9887" t="str">
        <f t="shared" si="925"/>
        <v/>
      </c>
      <c r="O9887">
        <v>25</v>
      </c>
      <c r="P9887" s="11">
        <v>0.33333333333333298</v>
      </c>
      <c r="Q9887" s="11">
        <v>8.4745762711864403E-2</v>
      </c>
      <c r="R9887" s="12">
        <v>130.5</v>
      </c>
      <c r="S9887" t="s">
        <v>22</v>
      </c>
      <c r="T9887">
        <v>0</v>
      </c>
      <c r="U9887">
        <f t="shared" si="926"/>
        <v>4</v>
      </c>
      <c r="V9887">
        <f t="shared" si="927"/>
        <v>1</v>
      </c>
      <c r="W9887">
        <f t="shared" si="928"/>
        <v>2</v>
      </c>
      <c r="X9887" t="str">
        <f t="shared" si="929"/>
        <v>412</v>
      </c>
      <c r="Y9887" t="str">
        <f>IF(Table1[[#This Row],[RFM_Score]]="555","Champion", IF(AND(J9887&gt;=4,V9887&gt;=4),"Loyal", IF(U9887&lt;=2,"At Risk", IF(W9887&gt;=4,"Potential Loyalist","Others"))))</f>
        <v>Others</v>
      </c>
    </row>
    <row r="9888" spans="1:25">
      <c r="A9888" t="s">
        <v>5047</v>
      </c>
      <c r="B9888">
        <v>54</v>
      </c>
      <c r="C9888" t="s">
        <v>24</v>
      </c>
      <c r="D9888" t="s">
        <v>35</v>
      </c>
      <c r="E9888" s="6" t="s">
        <v>21958</v>
      </c>
      <c r="F9888" t="s">
        <v>21</v>
      </c>
      <c r="G9888">
        <v>4</v>
      </c>
      <c r="H9888">
        <v>0</v>
      </c>
      <c r="I9888">
        <v>61</v>
      </c>
      <c r="J9888">
        <v>2</v>
      </c>
      <c r="K9888">
        <v>130.22</v>
      </c>
      <c r="L9888" t="str">
        <f t="shared" si="924"/>
        <v/>
      </c>
      <c r="M9888">
        <v>1</v>
      </c>
      <c r="N9888" t="str">
        <f t="shared" si="925"/>
        <v/>
      </c>
      <c r="O9888">
        <v>20</v>
      </c>
      <c r="P9888" s="11">
        <v>0</v>
      </c>
      <c r="Q9888" s="11">
        <v>3.2786885245901599E-2</v>
      </c>
      <c r="R9888" s="12">
        <v>130.22</v>
      </c>
      <c r="S9888" t="s">
        <v>22</v>
      </c>
      <c r="T9888">
        <v>0</v>
      </c>
      <c r="U9888">
        <f t="shared" si="926"/>
        <v>5</v>
      </c>
      <c r="V9888">
        <f t="shared" si="927"/>
        <v>1</v>
      </c>
      <c r="W9888">
        <f t="shared" si="928"/>
        <v>2</v>
      </c>
      <c r="X9888" t="str">
        <f t="shared" si="929"/>
        <v>512</v>
      </c>
      <c r="Y9888" t="str">
        <f>IF(Table1[[#This Row],[RFM_Score]]="555","Champion", IF(AND(J9888&gt;=4,V9888&gt;=4),"Loyal", IF(U9888&lt;=2,"At Risk", IF(W9888&gt;=4,"Potential Loyalist","Others"))))</f>
        <v>Others</v>
      </c>
    </row>
    <row r="9889" spans="1:25">
      <c r="A9889" t="s">
        <v>5796</v>
      </c>
      <c r="B9889">
        <v>45</v>
      </c>
      <c r="C9889" t="s">
        <v>19</v>
      </c>
      <c r="D9889" t="s">
        <v>41</v>
      </c>
      <c r="E9889" s="6" t="s">
        <v>21959</v>
      </c>
      <c r="F9889" t="s">
        <v>26</v>
      </c>
      <c r="G9889">
        <v>1</v>
      </c>
      <c r="H9889">
        <v>1</v>
      </c>
      <c r="I9889">
        <v>43</v>
      </c>
      <c r="J9889">
        <v>4</v>
      </c>
      <c r="K9889">
        <v>129.99</v>
      </c>
      <c r="L9889" t="str">
        <f t="shared" si="924"/>
        <v/>
      </c>
      <c r="M9889">
        <v>1</v>
      </c>
      <c r="N9889" t="str">
        <f t="shared" si="925"/>
        <v/>
      </c>
      <c r="O9889">
        <v>8</v>
      </c>
      <c r="P9889" s="11">
        <v>1</v>
      </c>
      <c r="Q9889" s="11">
        <v>9.3023255813953404E-2</v>
      </c>
      <c r="R9889" s="12">
        <v>129.99</v>
      </c>
      <c r="S9889" t="s">
        <v>22</v>
      </c>
      <c r="T9889">
        <v>0</v>
      </c>
      <c r="U9889">
        <f t="shared" si="926"/>
        <v>5</v>
      </c>
      <c r="V9889">
        <f t="shared" si="927"/>
        <v>1</v>
      </c>
      <c r="W9889">
        <f t="shared" si="928"/>
        <v>2</v>
      </c>
      <c r="X9889" t="str">
        <f t="shared" si="929"/>
        <v>512</v>
      </c>
      <c r="Y9889" t="str">
        <f>IF(Table1[[#This Row],[RFM_Score]]="555","Champion", IF(AND(J9889&gt;=4,V9889&gt;=4),"Loyal", IF(U9889&lt;=2,"At Risk", IF(W9889&gt;=4,"Potential Loyalist","Others"))))</f>
        <v>Others</v>
      </c>
    </row>
    <row r="9890" spans="1:25">
      <c r="A9890" t="s">
        <v>7884</v>
      </c>
      <c r="B9890">
        <v>35</v>
      </c>
      <c r="C9890" t="s">
        <v>19</v>
      </c>
      <c r="D9890" t="s">
        <v>46</v>
      </c>
      <c r="E9890" s="6" t="s">
        <v>21960</v>
      </c>
      <c r="F9890" t="s">
        <v>60</v>
      </c>
      <c r="G9890">
        <v>4</v>
      </c>
      <c r="H9890">
        <v>0</v>
      </c>
      <c r="I9890">
        <v>45</v>
      </c>
      <c r="J9890">
        <v>2</v>
      </c>
      <c r="K9890">
        <v>129.97999999999999</v>
      </c>
      <c r="L9890" t="str">
        <f t="shared" si="924"/>
        <v/>
      </c>
      <c r="M9890">
        <v>1</v>
      </c>
      <c r="N9890" t="str">
        <f t="shared" si="925"/>
        <v/>
      </c>
      <c r="O9890">
        <v>1</v>
      </c>
      <c r="P9890" s="11">
        <v>0</v>
      </c>
      <c r="Q9890" s="11">
        <v>4.4444444444444398E-2</v>
      </c>
      <c r="R9890" s="12">
        <v>129.97999999999999</v>
      </c>
      <c r="S9890" t="s">
        <v>22</v>
      </c>
      <c r="T9890">
        <v>0</v>
      </c>
      <c r="U9890">
        <f t="shared" si="926"/>
        <v>5</v>
      </c>
      <c r="V9890">
        <f t="shared" si="927"/>
        <v>1</v>
      </c>
      <c r="W9890">
        <f t="shared" si="928"/>
        <v>2</v>
      </c>
      <c r="X9890" t="str">
        <f t="shared" si="929"/>
        <v>512</v>
      </c>
      <c r="Y9890" t="str">
        <f>IF(Table1[[#This Row],[RFM_Score]]="555","Champion", IF(AND(J9890&gt;=4,V9890&gt;=4),"Loyal", IF(U9890&lt;=2,"At Risk", IF(W9890&gt;=4,"Potential Loyalist","Others"))))</f>
        <v>Others</v>
      </c>
    </row>
    <row r="9891" spans="1:25">
      <c r="A9891" t="s">
        <v>5938</v>
      </c>
      <c r="B9891">
        <v>18</v>
      </c>
      <c r="C9891" t="s">
        <v>24</v>
      </c>
      <c r="D9891" t="s">
        <v>41</v>
      </c>
      <c r="E9891" s="6" t="s">
        <v>21961</v>
      </c>
      <c r="F9891" t="s">
        <v>21</v>
      </c>
      <c r="G9891">
        <v>4</v>
      </c>
      <c r="H9891">
        <v>1</v>
      </c>
      <c r="I9891">
        <v>45</v>
      </c>
      <c r="J9891">
        <v>2</v>
      </c>
      <c r="K9891">
        <v>129.57</v>
      </c>
      <c r="L9891" t="str">
        <f t="shared" si="924"/>
        <v/>
      </c>
      <c r="M9891">
        <v>1</v>
      </c>
      <c r="N9891" t="str">
        <f t="shared" si="925"/>
        <v/>
      </c>
      <c r="O9891">
        <v>37</v>
      </c>
      <c r="P9891" s="11">
        <v>0.25</v>
      </c>
      <c r="Q9891" s="11">
        <v>4.4444444444444398E-2</v>
      </c>
      <c r="R9891" s="12">
        <v>129.57</v>
      </c>
      <c r="S9891" t="s">
        <v>22</v>
      </c>
      <c r="T9891">
        <v>0</v>
      </c>
      <c r="U9891">
        <f t="shared" si="926"/>
        <v>4</v>
      </c>
      <c r="V9891">
        <f t="shared" si="927"/>
        <v>1</v>
      </c>
      <c r="W9891">
        <f t="shared" si="928"/>
        <v>2</v>
      </c>
      <c r="X9891" t="str">
        <f t="shared" si="929"/>
        <v>412</v>
      </c>
      <c r="Y9891" t="str">
        <f>IF(Table1[[#This Row],[RFM_Score]]="555","Champion", IF(AND(J9891&gt;=4,V9891&gt;=4),"Loyal", IF(U9891&lt;=2,"At Risk", IF(W9891&gt;=4,"Potential Loyalist","Others"))))</f>
        <v>Others</v>
      </c>
    </row>
    <row r="9892" spans="1:25">
      <c r="A9892" t="s">
        <v>10467</v>
      </c>
      <c r="B9892">
        <v>29</v>
      </c>
      <c r="C9892" t="s">
        <v>19</v>
      </c>
      <c r="D9892" t="s">
        <v>25</v>
      </c>
      <c r="E9892" s="6" t="s">
        <v>21962</v>
      </c>
      <c r="F9892" t="s">
        <v>26</v>
      </c>
      <c r="G9892">
        <v>4</v>
      </c>
      <c r="H9892">
        <v>2</v>
      </c>
      <c r="I9892">
        <v>51</v>
      </c>
      <c r="J9892">
        <v>0</v>
      </c>
      <c r="K9892">
        <v>129.56</v>
      </c>
      <c r="L9892" t="str">
        <f t="shared" si="924"/>
        <v/>
      </c>
      <c r="M9892">
        <v>1</v>
      </c>
      <c r="N9892" t="str">
        <f t="shared" si="925"/>
        <v/>
      </c>
      <c r="O9892">
        <v>23</v>
      </c>
      <c r="P9892" s="11">
        <v>0.5</v>
      </c>
      <c r="Q9892" s="11">
        <v>0</v>
      </c>
      <c r="R9892" s="12">
        <v>129.56</v>
      </c>
      <c r="S9892" t="s">
        <v>22</v>
      </c>
      <c r="T9892">
        <v>0</v>
      </c>
      <c r="U9892">
        <f t="shared" si="926"/>
        <v>4</v>
      </c>
      <c r="V9892">
        <f t="shared" si="927"/>
        <v>1</v>
      </c>
      <c r="W9892">
        <f t="shared" si="928"/>
        <v>2</v>
      </c>
      <c r="X9892" t="str">
        <f t="shared" si="929"/>
        <v>412</v>
      </c>
      <c r="Y9892" t="str">
        <f>IF(Table1[[#This Row],[RFM_Score]]="555","Champion", IF(AND(J9892&gt;=4,V9892&gt;=4),"Loyal", IF(U9892&lt;=2,"At Risk", IF(W9892&gt;=4,"Potential Loyalist","Others"))))</f>
        <v>Others</v>
      </c>
    </row>
    <row r="9893" spans="1:25">
      <c r="A9893" t="s">
        <v>10034</v>
      </c>
      <c r="B9893">
        <v>26</v>
      </c>
      <c r="C9893" t="s">
        <v>19</v>
      </c>
      <c r="D9893" t="s">
        <v>20</v>
      </c>
      <c r="E9893" s="6" t="s">
        <v>21963</v>
      </c>
      <c r="F9893" t="s">
        <v>37</v>
      </c>
      <c r="G9893">
        <v>4</v>
      </c>
      <c r="H9893">
        <v>1</v>
      </c>
      <c r="I9893">
        <v>43</v>
      </c>
      <c r="J9893">
        <v>1</v>
      </c>
      <c r="K9893">
        <v>129.51</v>
      </c>
      <c r="L9893" t="str">
        <f t="shared" si="924"/>
        <v/>
      </c>
      <c r="M9893">
        <v>1</v>
      </c>
      <c r="N9893" t="str">
        <f t="shared" si="925"/>
        <v/>
      </c>
      <c r="O9893">
        <v>88</v>
      </c>
      <c r="P9893" s="11">
        <v>0.25</v>
      </c>
      <c r="Q9893" s="11">
        <v>2.3255813953488299E-2</v>
      </c>
      <c r="R9893" s="12">
        <v>129.51</v>
      </c>
      <c r="S9893" t="s">
        <v>22</v>
      </c>
      <c r="T9893">
        <v>0</v>
      </c>
      <c r="U9893">
        <f t="shared" si="926"/>
        <v>2</v>
      </c>
      <c r="V9893">
        <f t="shared" si="927"/>
        <v>1</v>
      </c>
      <c r="W9893">
        <f t="shared" si="928"/>
        <v>2</v>
      </c>
      <c r="X9893" t="str">
        <f t="shared" si="929"/>
        <v>212</v>
      </c>
      <c r="Y9893" t="str">
        <f>IF(Table1[[#This Row],[RFM_Score]]="555","Champion", IF(AND(J9893&gt;=4,V9893&gt;=4),"Loyal", IF(U9893&lt;=2,"At Risk", IF(W9893&gt;=4,"Potential Loyalist","Others"))))</f>
        <v>At Risk</v>
      </c>
    </row>
    <row r="9894" spans="1:25">
      <c r="A9894" t="s">
        <v>9944</v>
      </c>
      <c r="B9894">
        <v>62</v>
      </c>
      <c r="C9894" t="s">
        <v>24</v>
      </c>
      <c r="D9894" t="s">
        <v>35</v>
      </c>
      <c r="E9894" s="6" t="s">
        <v>21964</v>
      </c>
      <c r="F9894" t="s">
        <v>30</v>
      </c>
      <c r="G9894">
        <v>3</v>
      </c>
      <c r="H9894">
        <v>0</v>
      </c>
      <c r="I9894">
        <v>41</v>
      </c>
      <c r="J9894">
        <v>2</v>
      </c>
      <c r="K9894">
        <v>129.28</v>
      </c>
      <c r="L9894" t="str">
        <f t="shared" si="924"/>
        <v/>
      </c>
      <c r="M9894">
        <v>1</v>
      </c>
      <c r="N9894" t="str">
        <f t="shared" si="925"/>
        <v/>
      </c>
      <c r="O9894">
        <v>52</v>
      </c>
      <c r="P9894" s="11">
        <v>0</v>
      </c>
      <c r="Q9894" s="11">
        <v>4.8780487804878002E-2</v>
      </c>
      <c r="R9894" s="12">
        <v>129.28</v>
      </c>
      <c r="S9894" t="s">
        <v>22</v>
      </c>
      <c r="T9894">
        <v>0</v>
      </c>
      <c r="U9894">
        <f t="shared" si="926"/>
        <v>3</v>
      </c>
      <c r="V9894">
        <f t="shared" si="927"/>
        <v>1</v>
      </c>
      <c r="W9894">
        <f t="shared" si="928"/>
        <v>2</v>
      </c>
      <c r="X9894" t="str">
        <f t="shared" si="929"/>
        <v>312</v>
      </c>
      <c r="Y9894" t="str">
        <f>IF(Table1[[#This Row],[RFM_Score]]="555","Champion", IF(AND(J9894&gt;=4,V9894&gt;=4),"Loyal", IF(U9894&lt;=2,"At Risk", IF(W9894&gt;=4,"Potential Loyalist","Others"))))</f>
        <v>Others</v>
      </c>
    </row>
    <row r="9895" spans="1:25">
      <c r="A9895" t="s">
        <v>4125</v>
      </c>
      <c r="B9895">
        <v>48</v>
      </c>
      <c r="C9895" t="s">
        <v>19</v>
      </c>
      <c r="D9895" t="s">
        <v>35</v>
      </c>
      <c r="E9895" s="6" t="s">
        <v>21965</v>
      </c>
      <c r="F9895" t="s">
        <v>21</v>
      </c>
      <c r="G9895">
        <v>2</v>
      </c>
      <c r="H9895">
        <v>0</v>
      </c>
      <c r="I9895">
        <v>54</v>
      </c>
      <c r="J9895">
        <v>1</v>
      </c>
      <c r="K9895">
        <v>129.08000000000001</v>
      </c>
      <c r="L9895" t="str">
        <f t="shared" si="924"/>
        <v/>
      </c>
      <c r="M9895">
        <v>1</v>
      </c>
      <c r="N9895" t="str">
        <f t="shared" si="925"/>
        <v/>
      </c>
      <c r="O9895">
        <v>0</v>
      </c>
      <c r="P9895" s="11">
        <v>0</v>
      </c>
      <c r="Q9895" s="11">
        <v>1.85185185185185E-2</v>
      </c>
      <c r="R9895" s="12">
        <v>129.08000000000001</v>
      </c>
      <c r="S9895" t="s">
        <v>22</v>
      </c>
      <c r="T9895">
        <v>1</v>
      </c>
      <c r="U9895">
        <f t="shared" si="926"/>
        <v>5</v>
      </c>
      <c r="V9895">
        <f t="shared" si="927"/>
        <v>1</v>
      </c>
      <c r="W9895">
        <f t="shared" si="928"/>
        <v>2</v>
      </c>
      <c r="X9895" t="str">
        <f t="shared" si="929"/>
        <v>512</v>
      </c>
      <c r="Y9895" t="str">
        <f>IF(Table1[[#This Row],[RFM_Score]]="555","Champion", IF(AND(J9895&gt;=4,V9895&gt;=4),"Loyal", IF(U9895&lt;=2,"At Risk", IF(W9895&gt;=4,"Potential Loyalist","Others"))))</f>
        <v>Others</v>
      </c>
    </row>
    <row r="9896" spans="1:25">
      <c r="A9896" t="s">
        <v>1118</v>
      </c>
      <c r="B9896">
        <v>30</v>
      </c>
      <c r="C9896" t="s">
        <v>24</v>
      </c>
      <c r="D9896" t="s">
        <v>29</v>
      </c>
      <c r="E9896" s="6" t="s">
        <v>21966</v>
      </c>
      <c r="F9896" t="s">
        <v>21</v>
      </c>
      <c r="G9896">
        <v>3</v>
      </c>
      <c r="H9896">
        <v>2</v>
      </c>
      <c r="I9896">
        <v>49</v>
      </c>
      <c r="J9896">
        <v>1</v>
      </c>
      <c r="K9896">
        <v>129.05000000000001</v>
      </c>
      <c r="L9896" t="str">
        <f t="shared" si="924"/>
        <v/>
      </c>
      <c r="M9896">
        <v>1</v>
      </c>
      <c r="N9896" t="str">
        <f t="shared" si="925"/>
        <v/>
      </c>
      <c r="O9896">
        <v>22</v>
      </c>
      <c r="P9896" s="11">
        <v>0.66666666666666596</v>
      </c>
      <c r="Q9896" s="11">
        <v>2.04081632653061E-2</v>
      </c>
      <c r="R9896" s="12">
        <v>129.05000000000001</v>
      </c>
      <c r="S9896" t="s">
        <v>22</v>
      </c>
      <c r="T9896">
        <v>1</v>
      </c>
      <c r="U9896">
        <f t="shared" si="926"/>
        <v>4</v>
      </c>
      <c r="V9896">
        <f t="shared" si="927"/>
        <v>1</v>
      </c>
      <c r="W9896">
        <f t="shared" si="928"/>
        <v>2</v>
      </c>
      <c r="X9896" t="str">
        <f t="shared" si="929"/>
        <v>412</v>
      </c>
      <c r="Y9896" t="str">
        <f>IF(Table1[[#This Row],[RFM_Score]]="555","Champion", IF(AND(J9896&gt;=4,V9896&gt;=4),"Loyal", IF(U9896&lt;=2,"At Risk", IF(W9896&gt;=4,"Potential Loyalist","Others"))))</f>
        <v>Others</v>
      </c>
    </row>
    <row r="9897" spans="1:25">
      <c r="A9897" t="s">
        <v>4615</v>
      </c>
      <c r="B9897">
        <v>28</v>
      </c>
      <c r="C9897" t="s">
        <v>24</v>
      </c>
      <c r="D9897" t="s">
        <v>46</v>
      </c>
      <c r="E9897" s="6" t="s">
        <v>21967</v>
      </c>
      <c r="F9897" t="s">
        <v>30</v>
      </c>
      <c r="G9897">
        <v>3</v>
      </c>
      <c r="H9897">
        <v>0</v>
      </c>
      <c r="I9897">
        <v>45</v>
      </c>
      <c r="J9897">
        <v>2</v>
      </c>
      <c r="K9897">
        <v>128.97999999999999</v>
      </c>
      <c r="L9897" t="str">
        <f t="shared" si="924"/>
        <v/>
      </c>
      <c r="M9897">
        <v>1</v>
      </c>
      <c r="N9897" t="str">
        <f t="shared" si="925"/>
        <v/>
      </c>
      <c r="O9897">
        <v>5</v>
      </c>
      <c r="P9897" s="11">
        <v>0</v>
      </c>
      <c r="Q9897" s="11">
        <v>4.4444444444444398E-2</v>
      </c>
      <c r="R9897" s="12">
        <v>128.97999999999999</v>
      </c>
      <c r="S9897" t="s">
        <v>22</v>
      </c>
      <c r="T9897">
        <v>0</v>
      </c>
      <c r="U9897">
        <f t="shared" si="926"/>
        <v>5</v>
      </c>
      <c r="V9897">
        <f t="shared" si="927"/>
        <v>1</v>
      </c>
      <c r="W9897">
        <f t="shared" si="928"/>
        <v>2</v>
      </c>
      <c r="X9897" t="str">
        <f t="shared" si="929"/>
        <v>512</v>
      </c>
      <c r="Y9897" t="str">
        <f>IF(Table1[[#This Row],[RFM_Score]]="555","Champion", IF(AND(J9897&gt;=4,V9897&gt;=4),"Loyal", IF(U9897&lt;=2,"At Risk", IF(W9897&gt;=4,"Potential Loyalist","Others"))))</f>
        <v>Others</v>
      </c>
    </row>
    <row r="9898" spans="1:25">
      <c r="A9898" t="s">
        <v>3809</v>
      </c>
      <c r="B9898">
        <v>25</v>
      </c>
      <c r="C9898" t="s">
        <v>19</v>
      </c>
      <c r="D9898" t="s">
        <v>35</v>
      </c>
      <c r="E9898" s="6" t="s">
        <v>21968</v>
      </c>
      <c r="F9898" t="s">
        <v>30</v>
      </c>
      <c r="G9898">
        <v>1</v>
      </c>
      <c r="H9898">
        <v>0</v>
      </c>
      <c r="I9898">
        <v>42</v>
      </c>
      <c r="J9898">
        <v>2</v>
      </c>
      <c r="K9898">
        <v>128.88999999999999</v>
      </c>
      <c r="L9898" t="str">
        <f t="shared" si="924"/>
        <v/>
      </c>
      <c r="M9898">
        <v>1</v>
      </c>
      <c r="N9898" t="str">
        <f t="shared" si="925"/>
        <v/>
      </c>
      <c r="O9898">
        <v>15</v>
      </c>
      <c r="P9898" s="11">
        <v>0</v>
      </c>
      <c r="Q9898" s="11">
        <v>4.7619047619047603E-2</v>
      </c>
      <c r="R9898" s="12">
        <v>128.88999999999999</v>
      </c>
      <c r="S9898" t="s">
        <v>22</v>
      </c>
      <c r="T9898">
        <v>0</v>
      </c>
      <c r="U9898">
        <f t="shared" si="926"/>
        <v>5</v>
      </c>
      <c r="V9898">
        <f t="shared" si="927"/>
        <v>1</v>
      </c>
      <c r="W9898">
        <f t="shared" si="928"/>
        <v>2</v>
      </c>
      <c r="X9898" t="str">
        <f t="shared" si="929"/>
        <v>512</v>
      </c>
      <c r="Y9898" t="str">
        <f>IF(Table1[[#This Row],[RFM_Score]]="555","Champion", IF(AND(J9898&gt;=4,V9898&gt;=4),"Loyal", IF(U9898&lt;=2,"At Risk", IF(W9898&gt;=4,"Potential Loyalist","Others"))))</f>
        <v>Others</v>
      </c>
    </row>
    <row r="9899" spans="1:25">
      <c r="A9899" t="s">
        <v>9758</v>
      </c>
      <c r="B9899">
        <v>37</v>
      </c>
      <c r="C9899" t="s">
        <v>24</v>
      </c>
      <c r="D9899" t="s">
        <v>25</v>
      </c>
      <c r="E9899" s="6" t="s">
        <v>21969</v>
      </c>
      <c r="F9899" t="s">
        <v>21</v>
      </c>
      <c r="G9899">
        <v>3</v>
      </c>
      <c r="H9899">
        <v>0</v>
      </c>
      <c r="I9899">
        <v>52</v>
      </c>
      <c r="J9899">
        <v>1</v>
      </c>
      <c r="K9899">
        <v>128.83000000000001</v>
      </c>
      <c r="L9899" t="str">
        <f t="shared" si="924"/>
        <v/>
      </c>
      <c r="M9899">
        <v>1</v>
      </c>
      <c r="N9899" t="str">
        <f t="shared" si="925"/>
        <v/>
      </c>
      <c r="O9899">
        <v>22</v>
      </c>
      <c r="P9899" s="11">
        <v>0</v>
      </c>
      <c r="Q9899" s="11">
        <v>1.9230769230769201E-2</v>
      </c>
      <c r="R9899" s="12">
        <v>128.83000000000001</v>
      </c>
      <c r="S9899" t="s">
        <v>22</v>
      </c>
      <c r="T9899">
        <v>0</v>
      </c>
      <c r="U9899">
        <f t="shared" si="926"/>
        <v>4</v>
      </c>
      <c r="V9899">
        <f t="shared" si="927"/>
        <v>1</v>
      </c>
      <c r="W9899">
        <f t="shared" si="928"/>
        <v>2</v>
      </c>
      <c r="X9899" t="str">
        <f t="shared" si="929"/>
        <v>412</v>
      </c>
      <c r="Y9899" t="str">
        <f>IF(Table1[[#This Row],[RFM_Score]]="555","Champion", IF(AND(J9899&gt;=4,V9899&gt;=4),"Loyal", IF(U9899&lt;=2,"At Risk", IF(W9899&gt;=4,"Potential Loyalist","Others"))))</f>
        <v>Others</v>
      </c>
    </row>
    <row r="9900" spans="1:25">
      <c r="A9900" t="s">
        <v>432</v>
      </c>
      <c r="B9900">
        <v>29</v>
      </c>
      <c r="C9900" t="s">
        <v>19</v>
      </c>
      <c r="D9900" t="s">
        <v>25</v>
      </c>
      <c r="E9900" s="6" t="s">
        <v>21970</v>
      </c>
      <c r="F9900" t="s">
        <v>21</v>
      </c>
      <c r="G9900">
        <v>2</v>
      </c>
      <c r="H9900">
        <v>0</v>
      </c>
      <c r="I9900">
        <v>45</v>
      </c>
      <c r="J9900">
        <v>1</v>
      </c>
      <c r="K9900">
        <v>128.72999999999999</v>
      </c>
      <c r="L9900" t="str">
        <f t="shared" si="924"/>
        <v/>
      </c>
      <c r="M9900">
        <v>1</v>
      </c>
      <c r="N9900" t="str">
        <f t="shared" si="925"/>
        <v/>
      </c>
      <c r="O9900">
        <v>136</v>
      </c>
      <c r="P9900" s="11">
        <v>0</v>
      </c>
      <c r="Q9900" s="11">
        <v>2.2222222222222199E-2</v>
      </c>
      <c r="R9900" s="12">
        <v>128.72999999999999</v>
      </c>
      <c r="S9900" t="s">
        <v>22</v>
      </c>
      <c r="T9900">
        <v>0</v>
      </c>
      <c r="U9900">
        <f t="shared" si="926"/>
        <v>1</v>
      </c>
      <c r="V9900">
        <f t="shared" si="927"/>
        <v>1</v>
      </c>
      <c r="W9900">
        <f t="shared" si="928"/>
        <v>2</v>
      </c>
      <c r="X9900" t="str">
        <f t="shared" si="929"/>
        <v>112</v>
      </c>
      <c r="Y9900" t="str">
        <f>IF(Table1[[#This Row],[RFM_Score]]="555","Champion", IF(AND(J9900&gt;=4,V9900&gt;=4),"Loyal", IF(U9900&lt;=2,"At Risk", IF(W9900&gt;=4,"Potential Loyalist","Others"))))</f>
        <v>At Risk</v>
      </c>
    </row>
    <row r="9901" spans="1:25">
      <c r="A9901" t="s">
        <v>4455</v>
      </c>
      <c r="B9901">
        <v>30</v>
      </c>
      <c r="C9901" t="s">
        <v>24</v>
      </c>
      <c r="D9901" t="s">
        <v>41</v>
      </c>
      <c r="E9901" s="6" t="s">
        <v>21971</v>
      </c>
      <c r="F9901" t="s">
        <v>37</v>
      </c>
      <c r="G9901">
        <v>1</v>
      </c>
      <c r="H9901">
        <v>0</v>
      </c>
      <c r="I9901">
        <v>43</v>
      </c>
      <c r="J9901">
        <v>3</v>
      </c>
      <c r="K9901">
        <v>128.66</v>
      </c>
      <c r="L9901" t="str">
        <f t="shared" si="924"/>
        <v/>
      </c>
      <c r="M9901">
        <v>1</v>
      </c>
      <c r="N9901" t="str">
        <f t="shared" si="925"/>
        <v/>
      </c>
      <c r="O9901">
        <v>6</v>
      </c>
      <c r="P9901" s="11">
        <v>0</v>
      </c>
      <c r="Q9901" s="11">
        <v>6.9767441860465101E-2</v>
      </c>
      <c r="R9901" s="12">
        <v>128.66</v>
      </c>
      <c r="S9901" t="s">
        <v>22</v>
      </c>
      <c r="T9901">
        <v>0</v>
      </c>
      <c r="U9901">
        <f t="shared" si="926"/>
        <v>5</v>
      </c>
      <c r="V9901">
        <f t="shared" si="927"/>
        <v>1</v>
      </c>
      <c r="W9901">
        <f t="shared" si="928"/>
        <v>2</v>
      </c>
      <c r="X9901" t="str">
        <f t="shared" si="929"/>
        <v>512</v>
      </c>
      <c r="Y9901" t="str">
        <f>IF(Table1[[#This Row],[RFM_Score]]="555","Champion", IF(AND(J9901&gt;=4,V9901&gt;=4),"Loyal", IF(U9901&lt;=2,"At Risk", IF(W9901&gt;=4,"Potential Loyalist","Others"))))</f>
        <v>Others</v>
      </c>
    </row>
    <row r="9902" spans="1:25">
      <c r="A9902" t="s">
        <v>10489</v>
      </c>
      <c r="B9902">
        <v>45</v>
      </c>
      <c r="C9902" t="s">
        <v>19</v>
      </c>
      <c r="D9902" t="s">
        <v>49</v>
      </c>
      <c r="E9902" s="6" t="s">
        <v>21972</v>
      </c>
      <c r="F9902" t="s">
        <v>26</v>
      </c>
      <c r="G9902">
        <v>4</v>
      </c>
      <c r="H9902">
        <v>2</v>
      </c>
      <c r="I9902">
        <v>46</v>
      </c>
      <c r="J9902">
        <v>4</v>
      </c>
      <c r="K9902">
        <v>128.61000000000001</v>
      </c>
      <c r="L9902" t="str">
        <f t="shared" si="924"/>
        <v/>
      </c>
      <c r="M9902">
        <v>1</v>
      </c>
      <c r="N9902" t="str">
        <f t="shared" si="925"/>
        <v/>
      </c>
      <c r="O9902">
        <v>133</v>
      </c>
      <c r="P9902" s="11">
        <v>0.5</v>
      </c>
      <c r="Q9902" s="11">
        <v>8.6956521739130405E-2</v>
      </c>
      <c r="R9902" s="12">
        <v>128.61000000000001</v>
      </c>
      <c r="S9902" t="s">
        <v>22</v>
      </c>
      <c r="T9902">
        <v>1</v>
      </c>
      <c r="U9902">
        <f t="shared" si="926"/>
        <v>1</v>
      </c>
      <c r="V9902">
        <f t="shared" si="927"/>
        <v>1</v>
      </c>
      <c r="W9902">
        <f t="shared" si="928"/>
        <v>2</v>
      </c>
      <c r="X9902" t="str">
        <f t="shared" si="929"/>
        <v>112</v>
      </c>
      <c r="Y9902" t="str">
        <f>IF(Table1[[#This Row],[RFM_Score]]="555","Champion", IF(AND(J9902&gt;=4,V9902&gt;=4),"Loyal", IF(U9902&lt;=2,"At Risk", IF(W9902&gt;=4,"Potential Loyalist","Others"))))</f>
        <v>At Risk</v>
      </c>
    </row>
    <row r="9903" spans="1:25">
      <c r="A9903" t="s">
        <v>3857</v>
      </c>
      <c r="B9903">
        <v>30</v>
      </c>
      <c r="C9903" t="s">
        <v>24</v>
      </c>
      <c r="D9903" t="s">
        <v>25</v>
      </c>
      <c r="E9903" s="6" t="s">
        <v>21973</v>
      </c>
      <c r="F9903" t="s">
        <v>30</v>
      </c>
      <c r="G9903">
        <v>5</v>
      </c>
      <c r="H9903">
        <v>2</v>
      </c>
      <c r="I9903">
        <v>51</v>
      </c>
      <c r="J9903">
        <v>6</v>
      </c>
      <c r="K9903">
        <v>128.57</v>
      </c>
      <c r="L9903" t="str">
        <f t="shared" si="924"/>
        <v/>
      </c>
      <c r="M9903">
        <v>1</v>
      </c>
      <c r="N9903" t="str">
        <f t="shared" si="925"/>
        <v/>
      </c>
      <c r="O9903">
        <v>52</v>
      </c>
      <c r="P9903" s="11">
        <v>0.4</v>
      </c>
      <c r="Q9903" s="11">
        <v>0.11764705882352899</v>
      </c>
      <c r="R9903" s="12">
        <v>128.57</v>
      </c>
      <c r="S9903" t="s">
        <v>22</v>
      </c>
      <c r="T9903">
        <v>0</v>
      </c>
      <c r="U9903">
        <f t="shared" si="926"/>
        <v>3</v>
      </c>
      <c r="V9903">
        <f t="shared" si="927"/>
        <v>1</v>
      </c>
      <c r="W9903">
        <f t="shared" si="928"/>
        <v>2</v>
      </c>
      <c r="X9903" t="str">
        <f t="shared" si="929"/>
        <v>312</v>
      </c>
      <c r="Y9903" t="str">
        <f>IF(Table1[[#This Row],[RFM_Score]]="555","Champion", IF(AND(J9903&gt;=4,V9903&gt;=4),"Loyal", IF(U9903&lt;=2,"At Risk", IF(W9903&gt;=4,"Potential Loyalist","Others"))))</f>
        <v>Others</v>
      </c>
    </row>
    <row r="9904" spans="1:25">
      <c r="A9904" t="s">
        <v>6016</v>
      </c>
      <c r="B9904">
        <v>40</v>
      </c>
      <c r="C9904" t="s">
        <v>19</v>
      </c>
      <c r="D9904" t="s">
        <v>35</v>
      </c>
      <c r="E9904" s="6" t="s">
        <v>21974</v>
      </c>
      <c r="F9904" t="s">
        <v>60</v>
      </c>
      <c r="G9904">
        <v>1</v>
      </c>
      <c r="H9904">
        <v>0</v>
      </c>
      <c r="I9904">
        <v>54</v>
      </c>
      <c r="J9904">
        <v>2</v>
      </c>
      <c r="K9904">
        <v>128.34</v>
      </c>
      <c r="L9904" t="str">
        <f t="shared" si="924"/>
        <v/>
      </c>
      <c r="M9904">
        <v>1</v>
      </c>
      <c r="N9904" t="str">
        <f t="shared" si="925"/>
        <v/>
      </c>
      <c r="O9904">
        <v>71</v>
      </c>
      <c r="P9904" s="11">
        <v>0</v>
      </c>
      <c r="Q9904" s="11">
        <v>3.7037037037037E-2</v>
      </c>
      <c r="R9904" s="12">
        <v>128.34</v>
      </c>
      <c r="S9904" t="s">
        <v>22</v>
      </c>
      <c r="T9904">
        <v>0</v>
      </c>
      <c r="U9904">
        <f t="shared" si="926"/>
        <v>2</v>
      </c>
      <c r="V9904">
        <f t="shared" si="927"/>
        <v>1</v>
      </c>
      <c r="W9904">
        <f t="shared" si="928"/>
        <v>2</v>
      </c>
      <c r="X9904" t="str">
        <f t="shared" si="929"/>
        <v>212</v>
      </c>
      <c r="Y9904" t="str">
        <f>IF(Table1[[#This Row],[RFM_Score]]="555","Champion", IF(AND(J9904&gt;=4,V9904&gt;=4),"Loyal", IF(U9904&lt;=2,"At Risk", IF(W9904&gt;=4,"Potential Loyalist","Others"))))</f>
        <v>At Risk</v>
      </c>
    </row>
    <row r="9905" spans="1:25">
      <c r="A9905" t="s">
        <v>3923</v>
      </c>
      <c r="B9905">
        <v>18</v>
      </c>
      <c r="C9905" t="s">
        <v>19</v>
      </c>
      <c r="D9905" t="s">
        <v>20</v>
      </c>
      <c r="E9905" s="6" t="s">
        <v>21975</v>
      </c>
      <c r="F9905" t="s">
        <v>21</v>
      </c>
      <c r="G9905">
        <v>2</v>
      </c>
      <c r="H9905">
        <v>0</v>
      </c>
      <c r="I9905">
        <v>47</v>
      </c>
      <c r="J9905">
        <v>1</v>
      </c>
      <c r="K9905">
        <v>128.22999999999999</v>
      </c>
      <c r="L9905" t="str">
        <f t="shared" si="924"/>
        <v/>
      </c>
      <c r="M9905">
        <v>1</v>
      </c>
      <c r="N9905" t="str">
        <f t="shared" si="925"/>
        <v/>
      </c>
      <c r="O9905">
        <v>81</v>
      </c>
      <c r="P9905" s="11">
        <v>0</v>
      </c>
      <c r="Q9905" s="11">
        <v>2.1276595744680799E-2</v>
      </c>
      <c r="R9905" s="12">
        <v>128.22999999999999</v>
      </c>
      <c r="S9905" t="s">
        <v>22</v>
      </c>
      <c r="T9905">
        <v>0</v>
      </c>
      <c r="U9905">
        <f t="shared" si="926"/>
        <v>2</v>
      </c>
      <c r="V9905">
        <f t="shared" si="927"/>
        <v>1</v>
      </c>
      <c r="W9905">
        <f t="shared" si="928"/>
        <v>2</v>
      </c>
      <c r="X9905" t="str">
        <f t="shared" si="929"/>
        <v>212</v>
      </c>
      <c r="Y9905" t="str">
        <f>IF(Table1[[#This Row],[RFM_Score]]="555","Champion", IF(AND(J9905&gt;=4,V9905&gt;=4),"Loyal", IF(U9905&lt;=2,"At Risk", IF(W9905&gt;=4,"Potential Loyalist","Others"))))</f>
        <v>At Risk</v>
      </c>
    </row>
    <row r="9906" spans="1:25">
      <c r="A9906" t="s">
        <v>9933</v>
      </c>
      <c r="B9906">
        <v>29</v>
      </c>
      <c r="C9906" t="s">
        <v>24</v>
      </c>
      <c r="D9906" t="s">
        <v>41</v>
      </c>
      <c r="E9906" s="6" t="s">
        <v>21976</v>
      </c>
      <c r="F9906" t="s">
        <v>21</v>
      </c>
      <c r="G9906">
        <v>2</v>
      </c>
      <c r="H9906">
        <v>2</v>
      </c>
      <c r="I9906">
        <v>41</v>
      </c>
      <c r="J9906">
        <v>3</v>
      </c>
      <c r="K9906">
        <v>127.85</v>
      </c>
      <c r="L9906" t="str">
        <f t="shared" si="924"/>
        <v/>
      </c>
      <c r="M9906">
        <v>1</v>
      </c>
      <c r="N9906" t="str">
        <f t="shared" si="925"/>
        <v/>
      </c>
      <c r="O9906">
        <v>34</v>
      </c>
      <c r="P9906" s="11">
        <v>1</v>
      </c>
      <c r="Q9906" s="11">
        <v>7.3170731707316999E-2</v>
      </c>
      <c r="R9906" s="12">
        <v>127.85</v>
      </c>
      <c r="S9906" t="s">
        <v>22</v>
      </c>
      <c r="T9906">
        <v>0</v>
      </c>
      <c r="U9906">
        <f t="shared" si="926"/>
        <v>4</v>
      </c>
      <c r="V9906">
        <f t="shared" si="927"/>
        <v>1</v>
      </c>
      <c r="W9906">
        <f t="shared" si="928"/>
        <v>2</v>
      </c>
      <c r="X9906" t="str">
        <f t="shared" si="929"/>
        <v>412</v>
      </c>
      <c r="Y9906" t="str">
        <f>IF(Table1[[#This Row],[RFM_Score]]="555","Champion", IF(AND(J9906&gt;=4,V9906&gt;=4),"Loyal", IF(U9906&lt;=2,"At Risk", IF(W9906&gt;=4,"Potential Loyalist","Others"))))</f>
        <v>Others</v>
      </c>
    </row>
    <row r="9907" spans="1:25">
      <c r="A9907" t="s">
        <v>1147</v>
      </c>
      <c r="B9907">
        <v>32</v>
      </c>
      <c r="C9907" t="s">
        <v>19</v>
      </c>
      <c r="D9907" t="s">
        <v>25</v>
      </c>
      <c r="E9907" s="6" t="s">
        <v>21977</v>
      </c>
      <c r="F9907" t="s">
        <v>60</v>
      </c>
      <c r="G9907">
        <v>4</v>
      </c>
      <c r="H9907">
        <v>2</v>
      </c>
      <c r="I9907">
        <v>49</v>
      </c>
      <c r="J9907">
        <v>1</v>
      </c>
      <c r="K9907">
        <v>127.84</v>
      </c>
      <c r="L9907" t="str">
        <f t="shared" si="924"/>
        <v/>
      </c>
      <c r="M9907">
        <v>1</v>
      </c>
      <c r="N9907" t="str">
        <f t="shared" si="925"/>
        <v/>
      </c>
      <c r="O9907">
        <v>10</v>
      </c>
      <c r="P9907" s="11">
        <v>0.5</v>
      </c>
      <c r="Q9907" s="11">
        <v>2.04081632653061E-2</v>
      </c>
      <c r="R9907" s="12">
        <v>127.84</v>
      </c>
      <c r="S9907" t="s">
        <v>22</v>
      </c>
      <c r="T9907">
        <v>0</v>
      </c>
      <c r="U9907">
        <f t="shared" si="926"/>
        <v>5</v>
      </c>
      <c r="V9907">
        <f t="shared" si="927"/>
        <v>1</v>
      </c>
      <c r="W9907">
        <f t="shared" si="928"/>
        <v>2</v>
      </c>
      <c r="X9907" t="str">
        <f t="shared" si="929"/>
        <v>512</v>
      </c>
      <c r="Y9907" t="str">
        <f>IF(Table1[[#This Row],[RFM_Score]]="555","Champion", IF(AND(J9907&gt;=4,V9907&gt;=4),"Loyal", IF(U9907&lt;=2,"At Risk", IF(W9907&gt;=4,"Potential Loyalist","Others"))))</f>
        <v>Others</v>
      </c>
    </row>
    <row r="9908" spans="1:25">
      <c r="A9908" t="s">
        <v>9236</v>
      </c>
      <c r="B9908">
        <v>29</v>
      </c>
      <c r="C9908" t="s">
        <v>19</v>
      </c>
      <c r="D9908" t="s">
        <v>49</v>
      </c>
      <c r="E9908" s="6" t="s">
        <v>21978</v>
      </c>
      <c r="F9908" t="s">
        <v>62</v>
      </c>
      <c r="G9908">
        <v>3</v>
      </c>
      <c r="H9908">
        <v>1</v>
      </c>
      <c r="I9908">
        <v>43</v>
      </c>
      <c r="J9908">
        <v>2</v>
      </c>
      <c r="K9908">
        <v>127.77</v>
      </c>
      <c r="L9908" t="str">
        <f t="shared" si="924"/>
        <v/>
      </c>
      <c r="M9908">
        <v>1</v>
      </c>
      <c r="N9908" t="str">
        <f t="shared" si="925"/>
        <v/>
      </c>
      <c r="O9908">
        <v>19</v>
      </c>
      <c r="P9908" s="11">
        <v>0.33333333333333298</v>
      </c>
      <c r="Q9908" s="11">
        <v>4.6511627906976702E-2</v>
      </c>
      <c r="R9908" s="12">
        <v>127.77</v>
      </c>
      <c r="S9908" t="s">
        <v>22</v>
      </c>
      <c r="T9908">
        <v>1</v>
      </c>
      <c r="U9908">
        <f t="shared" si="926"/>
        <v>5</v>
      </c>
      <c r="V9908">
        <f t="shared" si="927"/>
        <v>1</v>
      </c>
      <c r="W9908">
        <f t="shared" si="928"/>
        <v>2</v>
      </c>
      <c r="X9908" t="str">
        <f t="shared" si="929"/>
        <v>512</v>
      </c>
      <c r="Y9908" t="str">
        <f>IF(Table1[[#This Row],[RFM_Score]]="555","Champion", IF(AND(J9908&gt;=4,V9908&gt;=4),"Loyal", IF(U9908&lt;=2,"At Risk", IF(W9908&gt;=4,"Potential Loyalist","Others"))))</f>
        <v>Others</v>
      </c>
    </row>
    <row r="9909" spans="1:25">
      <c r="A9909" t="s">
        <v>7359</v>
      </c>
      <c r="B9909">
        <v>29</v>
      </c>
      <c r="C9909" t="s">
        <v>19</v>
      </c>
      <c r="D9909" t="s">
        <v>49</v>
      </c>
      <c r="E9909" s="6" t="s">
        <v>21979</v>
      </c>
      <c r="F9909" t="s">
        <v>60</v>
      </c>
      <c r="G9909">
        <v>1</v>
      </c>
      <c r="H9909">
        <v>0</v>
      </c>
      <c r="I9909">
        <v>58</v>
      </c>
      <c r="J9909">
        <v>3</v>
      </c>
      <c r="K9909">
        <v>127.69</v>
      </c>
      <c r="L9909" t="str">
        <f t="shared" si="924"/>
        <v/>
      </c>
      <c r="M9909">
        <v>1</v>
      </c>
      <c r="N9909" t="str">
        <f t="shared" si="925"/>
        <v/>
      </c>
      <c r="O9909">
        <v>62</v>
      </c>
      <c r="P9909" s="11">
        <v>0</v>
      </c>
      <c r="Q9909" s="11">
        <v>5.1724137931034399E-2</v>
      </c>
      <c r="R9909" s="12">
        <v>127.69</v>
      </c>
      <c r="S9909" t="s">
        <v>22</v>
      </c>
      <c r="T9909">
        <v>0</v>
      </c>
      <c r="U9909">
        <f t="shared" si="926"/>
        <v>3</v>
      </c>
      <c r="V9909">
        <f t="shared" si="927"/>
        <v>1</v>
      </c>
      <c r="W9909">
        <f t="shared" si="928"/>
        <v>2</v>
      </c>
      <c r="X9909" t="str">
        <f t="shared" si="929"/>
        <v>312</v>
      </c>
      <c r="Y9909" t="str">
        <f>IF(Table1[[#This Row],[RFM_Score]]="555","Champion", IF(AND(J9909&gt;=4,V9909&gt;=4),"Loyal", IF(U9909&lt;=2,"At Risk", IF(W9909&gt;=4,"Potential Loyalist","Others"))))</f>
        <v>Others</v>
      </c>
    </row>
    <row r="9910" spans="1:25">
      <c r="A9910" t="s">
        <v>3375</v>
      </c>
      <c r="B9910">
        <v>41</v>
      </c>
      <c r="C9910" t="s">
        <v>19</v>
      </c>
      <c r="D9910" t="s">
        <v>29</v>
      </c>
      <c r="E9910" s="6" t="s">
        <v>21980</v>
      </c>
      <c r="F9910" t="s">
        <v>26</v>
      </c>
      <c r="G9910">
        <v>3</v>
      </c>
      <c r="H9910">
        <v>2</v>
      </c>
      <c r="I9910">
        <v>45</v>
      </c>
      <c r="J9910">
        <v>4</v>
      </c>
      <c r="K9910">
        <v>127.11</v>
      </c>
      <c r="L9910" t="str">
        <f t="shared" si="924"/>
        <v/>
      </c>
      <c r="M9910">
        <v>1</v>
      </c>
      <c r="N9910" t="str">
        <f t="shared" si="925"/>
        <v/>
      </c>
      <c r="O9910">
        <v>15</v>
      </c>
      <c r="P9910" s="11">
        <v>0.66666666666666596</v>
      </c>
      <c r="Q9910" s="11">
        <v>8.8888888888888795E-2</v>
      </c>
      <c r="R9910" s="12">
        <v>127.11</v>
      </c>
      <c r="S9910" t="s">
        <v>22</v>
      </c>
      <c r="T9910">
        <v>0</v>
      </c>
      <c r="U9910">
        <f t="shared" si="926"/>
        <v>5</v>
      </c>
      <c r="V9910">
        <f t="shared" si="927"/>
        <v>1</v>
      </c>
      <c r="W9910">
        <f t="shared" si="928"/>
        <v>2</v>
      </c>
      <c r="X9910" t="str">
        <f t="shared" si="929"/>
        <v>512</v>
      </c>
      <c r="Y9910" t="str">
        <f>IF(Table1[[#This Row],[RFM_Score]]="555","Champion", IF(AND(J9910&gt;=4,V9910&gt;=4),"Loyal", IF(U9910&lt;=2,"At Risk", IF(W9910&gt;=4,"Potential Loyalist","Others"))))</f>
        <v>Others</v>
      </c>
    </row>
    <row r="9911" spans="1:25">
      <c r="A9911" t="s">
        <v>10469</v>
      </c>
      <c r="B9911">
        <v>38</v>
      </c>
      <c r="C9911" t="s">
        <v>19</v>
      </c>
      <c r="D9911" t="s">
        <v>41</v>
      </c>
      <c r="E9911" s="6" t="s">
        <v>21981</v>
      </c>
      <c r="F9911" t="s">
        <v>26</v>
      </c>
      <c r="G9911">
        <v>4</v>
      </c>
      <c r="H9911">
        <v>2</v>
      </c>
      <c r="I9911">
        <v>50</v>
      </c>
      <c r="J9911">
        <v>3</v>
      </c>
      <c r="K9911">
        <v>126.38</v>
      </c>
      <c r="L9911" t="str">
        <f t="shared" si="924"/>
        <v/>
      </c>
      <c r="M9911">
        <v>1</v>
      </c>
      <c r="N9911" t="str">
        <f t="shared" si="925"/>
        <v/>
      </c>
      <c r="O9911">
        <v>131</v>
      </c>
      <c r="P9911" s="11">
        <v>0.5</v>
      </c>
      <c r="Q9911" s="11">
        <v>0.06</v>
      </c>
      <c r="R9911" s="12">
        <v>126.38</v>
      </c>
      <c r="S9911" t="s">
        <v>22</v>
      </c>
      <c r="T9911">
        <v>0</v>
      </c>
      <c r="U9911">
        <f t="shared" si="926"/>
        <v>1</v>
      </c>
      <c r="V9911">
        <f t="shared" si="927"/>
        <v>1</v>
      </c>
      <c r="W9911">
        <f t="shared" si="928"/>
        <v>2</v>
      </c>
      <c r="X9911" t="str">
        <f t="shared" si="929"/>
        <v>112</v>
      </c>
      <c r="Y9911" t="str">
        <f>IF(Table1[[#This Row],[RFM_Score]]="555","Champion", IF(AND(J9911&gt;=4,V9911&gt;=4),"Loyal", IF(U9911&lt;=2,"At Risk", IF(W9911&gt;=4,"Potential Loyalist","Others"))))</f>
        <v>At Risk</v>
      </c>
    </row>
    <row r="9912" spans="1:25">
      <c r="A9912" t="s">
        <v>11212</v>
      </c>
      <c r="B9912">
        <v>41</v>
      </c>
      <c r="C9912" t="s">
        <v>19</v>
      </c>
      <c r="D9912" t="s">
        <v>25</v>
      </c>
      <c r="E9912" s="6" t="s">
        <v>21982</v>
      </c>
      <c r="F9912" t="s">
        <v>37</v>
      </c>
      <c r="G9912">
        <v>1</v>
      </c>
      <c r="H9912">
        <v>0</v>
      </c>
      <c r="I9912">
        <v>53</v>
      </c>
      <c r="J9912">
        <v>1</v>
      </c>
      <c r="K9912">
        <v>126.19</v>
      </c>
      <c r="L9912" t="str">
        <f t="shared" si="924"/>
        <v/>
      </c>
      <c r="M9912">
        <v>1</v>
      </c>
      <c r="N9912" t="str">
        <f t="shared" si="925"/>
        <v/>
      </c>
      <c r="O9912">
        <v>24</v>
      </c>
      <c r="P9912" s="11">
        <v>0</v>
      </c>
      <c r="Q9912" s="11">
        <v>1.8867924528301799E-2</v>
      </c>
      <c r="R9912" s="12">
        <v>126.19</v>
      </c>
      <c r="S9912" t="s">
        <v>22</v>
      </c>
      <c r="T9912">
        <v>0</v>
      </c>
      <c r="U9912">
        <f t="shared" si="926"/>
        <v>4</v>
      </c>
      <c r="V9912">
        <f t="shared" si="927"/>
        <v>1</v>
      </c>
      <c r="W9912">
        <f t="shared" si="928"/>
        <v>2</v>
      </c>
      <c r="X9912" t="str">
        <f t="shared" si="929"/>
        <v>412</v>
      </c>
      <c r="Y9912" t="str">
        <f>IF(Table1[[#This Row],[RFM_Score]]="555","Champion", IF(AND(J9912&gt;=4,V9912&gt;=4),"Loyal", IF(U9912&lt;=2,"At Risk", IF(W9912&gt;=4,"Potential Loyalist","Others"))))</f>
        <v>Others</v>
      </c>
    </row>
    <row r="9913" spans="1:25">
      <c r="A9913" t="s">
        <v>5598</v>
      </c>
      <c r="B9913">
        <v>34</v>
      </c>
      <c r="C9913" t="s">
        <v>19</v>
      </c>
      <c r="D9913" t="s">
        <v>29</v>
      </c>
      <c r="E9913" s="6" t="s">
        <v>21983</v>
      </c>
      <c r="F9913" t="s">
        <v>30</v>
      </c>
      <c r="G9913">
        <v>6</v>
      </c>
      <c r="H9913">
        <v>1</v>
      </c>
      <c r="I9913">
        <v>49</v>
      </c>
      <c r="J9913">
        <v>0</v>
      </c>
      <c r="K9913">
        <v>126.17</v>
      </c>
      <c r="L9913" t="str">
        <f t="shared" si="924"/>
        <v/>
      </c>
      <c r="M9913">
        <v>1</v>
      </c>
      <c r="N9913" t="str">
        <f t="shared" si="925"/>
        <v/>
      </c>
      <c r="O9913">
        <v>38</v>
      </c>
      <c r="P9913" s="11">
        <v>0.16666666666666599</v>
      </c>
      <c r="Q9913" s="11">
        <v>0</v>
      </c>
      <c r="R9913" s="12">
        <v>126.17</v>
      </c>
      <c r="S9913" t="s">
        <v>22</v>
      </c>
      <c r="T9913">
        <v>0</v>
      </c>
      <c r="U9913">
        <f t="shared" si="926"/>
        <v>4</v>
      </c>
      <c r="V9913">
        <f t="shared" si="927"/>
        <v>1</v>
      </c>
      <c r="W9913">
        <f t="shared" si="928"/>
        <v>2</v>
      </c>
      <c r="X9913" t="str">
        <f t="shared" si="929"/>
        <v>412</v>
      </c>
      <c r="Y9913" t="str">
        <f>IF(Table1[[#This Row],[RFM_Score]]="555","Champion", IF(AND(J9913&gt;=4,V9913&gt;=4),"Loyal", IF(U9913&lt;=2,"At Risk", IF(W9913&gt;=4,"Potential Loyalist","Others"))))</f>
        <v>Others</v>
      </c>
    </row>
    <row r="9914" spans="1:25">
      <c r="A9914" t="s">
        <v>10102</v>
      </c>
      <c r="B9914">
        <v>34</v>
      </c>
      <c r="C9914" t="s">
        <v>19</v>
      </c>
      <c r="D9914" t="s">
        <v>25</v>
      </c>
      <c r="E9914" s="6" t="s">
        <v>21984</v>
      </c>
      <c r="F9914" t="s">
        <v>30</v>
      </c>
      <c r="G9914">
        <v>2</v>
      </c>
      <c r="H9914">
        <v>1</v>
      </c>
      <c r="I9914">
        <v>42</v>
      </c>
      <c r="J9914">
        <v>2</v>
      </c>
      <c r="K9914">
        <v>125.96</v>
      </c>
      <c r="L9914" t="str">
        <f t="shared" si="924"/>
        <v/>
      </c>
      <c r="M9914">
        <v>1</v>
      </c>
      <c r="N9914" t="str">
        <f t="shared" si="925"/>
        <v/>
      </c>
      <c r="O9914">
        <v>25</v>
      </c>
      <c r="P9914" s="11">
        <v>0.5</v>
      </c>
      <c r="Q9914" s="11">
        <v>4.7619047619047603E-2</v>
      </c>
      <c r="R9914" s="12">
        <v>125.96</v>
      </c>
      <c r="S9914" t="s">
        <v>22</v>
      </c>
      <c r="T9914">
        <v>0</v>
      </c>
      <c r="U9914">
        <f t="shared" si="926"/>
        <v>4</v>
      </c>
      <c r="V9914">
        <f t="shared" si="927"/>
        <v>1</v>
      </c>
      <c r="W9914">
        <f t="shared" si="928"/>
        <v>2</v>
      </c>
      <c r="X9914" t="str">
        <f t="shared" si="929"/>
        <v>412</v>
      </c>
      <c r="Y9914" t="str">
        <f>IF(Table1[[#This Row],[RFM_Score]]="555","Champion", IF(AND(J9914&gt;=4,V9914&gt;=4),"Loyal", IF(U9914&lt;=2,"At Risk", IF(W9914&gt;=4,"Potential Loyalist","Others"))))</f>
        <v>Others</v>
      </c>
    </row>
    <row r="9915" spans="1:25">
      <c r="A9915" t="s">
        <v>7115</v>
      </c>
      <c r="B9915">
        <v>41</v>
      </c>
      <c r="C9915" t="s">
        <v>33</v>
      </c>
      <c r="D9915" t="s">
        <v>49</v>
      </c>
      <c r="E9915" s="6" t="s">
        <v>21985</v>
      </c>
      <c r="F9915" t="s">
        <v>30</v>
      </c>
      <c r="G9915">
        <v>5</v>
      </c>
      <c r="H9915">
        <v>2</v>
      </c>
      <c r="I9915">
        <v>44</v>
      </c>
      <c r="J9915">
        <v>2</v>
      </c>
      <c r="K9915">
        <v>125.88</v>
      </c>
      <c r="L9915" t="str">
        <f t="shared" si="924"/>
        <v/>
      </c>
      <c r="M9915">
        <v>1</v>
      </c>
      <c r="N9915" t="str">
        <f t="shared" si="925"/>
        <v/>
      </c>
      <c r="O9915">
        <v>0</v>
      </c>
      <c r="P9915" s="11">
        <v>0.4</v>
      </c>
      <c r="Q9915" s="11">
        <v>4.54545454545454E-2</v>
      </c>
      <c r="R9915" s="12">
        <v>125.88</v>
      </c>
      <c r="S9915" t="s">
        <v>22</v>
      </c>
      <c r="T9915">
        <v>0</v>
      </c>
      <c r="U9915">
        <f t="shared" si="926"/>
        <v>5</v>
      </c>
      <c r="V9915">
        <f t="shared" si="927"/>
        <v>1</v>
      </c>
      <c r="W9915">
        <f t="shared" si="928"/>
        <v>2</v>
      </c>
      <c r="X9915" t="str">
        <f t="shared" si="929"/>
        <v>512</v>
      </c>
      <c r="Y9915" t="str">
        <f>IF(Table1[[#This Row],[RFM_Score]]="555","Champion", IF(AND(J9915&gt;=4,V9915&gt;=4),"Loyal", IF(U9915&lt;=2,"At Risk", IF(W9915&gt;=4,"Potential Loyalist","Others"))))</f>
        <v>Others</v>
      </c>
    </row>
    <row r="9916" spans="1:25">
      <c r="A9916" t="s">
        <v>4418</v>
      </c>
      <c r="B9916">
        <v>37</v>
      </c>
      <c r="C9916" t="s">
        <v>19</v>
      </c>
      <c r="D9916" t="s">
        <v>25</v>
      </c>
      <c r="E9916" s="6" t="s">
        <v>21986</v>
      </c>
      <c r="F9916" t="s">
        <v>21</v>
      </c>
      <c r="G9916">
        <v>3</v>
      </c>
      <c r="H9916">
        <v>0</v>
      </c>
      <c r="I9916">
        <v>53</v>
      </c>
      <c r="J9916">
        <v>2</v>
      </c>
      <c r="K9916">
        <v>125.84</v>
      </c>
      <c r="L9916" t="str">
        <f t="shared" si="924"/>
        <v/>
      </c>
      <c r="M9916">
        <v>1</v>
      </c>
      <c r="N9916" t="str">
        <f t="shared" si="925"/>
        <v/>
      </c>
      <c r="O9916">
        <v>30</v>
      </c>
      <c r="P9916" s="11">
        <v>0</v>
      </c>
      <c r="Q9916" s="11">
        <v>3.7735849056603703E-2</v>
      </c>
      <c r="R9916" s="12">
        <v>125.84</v>
      </c>
      <c r="S9916" t="s">
        <v>22</v>
      </c>
      <c r="T9916">
        <v>1</v>
      </c>
      <c r="U9916">
        <f t="shared" si="926"/>
        <v>4</v>
      </c>
      <c r="V9916">
        <f t="shared" si="927"/>
        <v>1</v>
      </c>
      <c r="W9916">
        <f t="shared" si="928"/>
        <v>2</v>
      </c>
      <c r="X9916" t="str">
        <f t="shared" si="929"/>
        <v>412</v>
      </c>
      <c r="Y9916" t="str">
        <f>IF(Table1[[#This Row],[RFM_Score]]="555","Champion", IF(AND(J9916&gt;=4,V9916&gt;=4),"Loyal", IF(U9916&lt;=2,"At Risk", IF(W9916&gt;=4,"Potential Loyalist","Others"))))</f>
        <v>Others</v>
      </c>
    </row>
    <row r="9917" spans="1:25">
      <c r="A9917" t="s">
        <v>8984</v>
      </c>
      <c r="B9917">
        <v>37</v>
      </c>
      <c r="C9917" t="s">
        <v>19</v>
      </c>
      <c r="D9917" t="s">
        <v>49</v>
      </c>
      <c r="E9917" s="6" t="s">
        <v>21987</v>
      </c>
      <c r="F9917" t="s">
        <v>37</v>
      </c>
      <c r="G9917">
        <v>6</v>
      </c>
      <c r="H9917">
        <v>1</v>
      </c>
      <c r="I9917">
        <v>48</v>
      </c>
      <c r="J9917">
        <v>4</v>
      </c>
      <c r="K9917">
        <v>125.66</v>
      </c>
      <c r="L9917" t="str">
        <f t="shared" si="924"/>
        <v/>
      </c>
      <c r="M9917">
        <v>1</v>
      </c>
      <c r="N9917" t="str">
        <f t="shared" si="925"/>
        <v/>
      </c>
      <c r="O9917">
        <v>17</v>
      </c>
      <c r="P9917" s="11">
        <v>0.16666666666666599</v>
      </c>
      <c r="Q9917" s="11">
        <v>8.3333333333333301E-2</v>
      </c>
      <c r="R9917" s="12">
        <v>125.66</v>
      </c>
      <c r="S9917" t="s">
        <v>22</v>
      </c>
      <c r="T9917">
        <v>1</v>
      </c>
      <c r="U9917">
        <f t="shared" si="926"/>
        <v>5</v>
      </c>
      <c r="V9917">
        <f t="shared" si="927"/>
        <v>1</v>
      </c>
      <c r="W9917">
        <f t="shared" si="928"/>
        <v>2</v>
      </c>
      <c r="X9917" t="str">
        <f t="shared" si="929"/>
        <v>512</v>
      </c>
      <c r="Y9917" t="str">
        <f>IF(Table1[[#This Row],[RFM_Score]]="555","Champion", IF(AND(J9917&gt;=4,V9917&gt;=4),"Loyal", IF(U9917&lt;=2,"At Risk", IF(W9917&gt;=4,"Potential Loyalist","Others"))))</f>
        <v>Others</v>
      </c>
    </row>
    <row r="9918" spans="1:25">
      <c r="A9918" t="s">
        <v>8666</v>
      </c>
      <c r="B9918">
        <v>26</v>
      </c>
      <c r="C9918" t="s">
        <v>19</v>
      </c>
      <c r="D9918" t="s">
        <v>25</v>
      </c>
      <c r="E9918" s="6" t="s">
        <v>21988</v>
      </c>
      <c r="F9918" t="s">
        <v>60</v>
      </c>
      <c r="G9918">
        <v>2</v>
      </c>
      <c r="H9918">
        <v>0</v>
      </c>
      <c r="I9918">
        <v>44</v>
      </c>
      <c r="J9918">
        <v>3</v>
      </c>
      <c r="K9918">
        <v>125.55</v>
      </c>
      <c r="L9918" t="str">
        <f t="shared" si="924"/>
        <v/>
      </c>
      <c r="M9918">
        <v>1</v>
      </c>
      <c r="N9918" t="str">
        <f t="shared" si="925"/>
        <v/>
      </c>
      <c r="O9918">
        <v>47</v>
      </c>
      <c r="P9918" s="11">
        <v>0</v>
      </c>
      <c r="Q9918" s="11">
        <v>6.8181818181818094E-2</v>
      </c>
      <c r="R9918" s="12">
        <v>125.55</v>
      </c>
      <c r="S9918" t="s">
        <v>22</v>
      </c>
      <c r="T9918">
        <v>0</v>
      </c>
      <c r="U9918">
        <f t="shared" si="926"/>
        <v>3</v>
      </c>
      <c r="V9918">
        <f t="shared" si="927"/>
        <v>1</v>
      </c>
      <c r="W9918">
        <f t="shared" si="928"/>
        <v>2</v>
      </c>
      <c r="X9918" t="str">
        <f t="shared" si="929"/>
        <v>312</v>
      </c>
      <c r="Y9918" t="str">
        <f>IF(Table1[[#This Row],[RFM_Score]]="555","Champion", IF(AND(J9918&gt;=4,V9918&gt;=4),"Loyal", IF(U9918&lt;=2,"At Risk", IF(W9918&gt;=4,"Potential Loyalist","Others"))))</f>
        <v>Others</v>
      </c>
    </row>
    <row r="9919" spans="1:25">
      <c r="A9919" t="s">
        <v>1585</v>
      </c>
      <c r="B9919">
        <v>44</v>
      </c>
      <c r="C9919" t="s">
        <v>24</v>
      </c>
      <c r="D9919" t="s">
        <v>25</v>
      </c>
      <c r="E9919" s="6" t="s">
        <v>21989</v>
      </c>
      <c r="F9919" t="s">
        <v>37</v>
      </c>
      <c r="G9919">
        <v>3</v>
      </c>
      <c r="H9919">
        <v>0</v>
      </c>
      <c r="I9919">
        <v>42</v>
      </c>
      <c r="J9919">
        <v>1</v>
      </c>
      <c r="K9919">
        <v>125.49</v>
      </c>
      <c r="L9919" t="str">
        <f t="shared" si="924"/>
        <v/>
      </c>
      <c r="M9919">
        <v>1</v>
      </c>
      <c r="N9919" t="str">
        <f t="shared" si="925"/>
        <v/>
      </c>
      <c r="O9919">
        <v>79</v>
      </c>
      <c r="P9919" s="11">
        <v>0</v>
      </c>
      <c r="Q9919" s="11">
        <v>2.3809523809523801E-2</v>
      </c>
      <c r="R9919" s="12">
        <v>125.49</v>
      </c>
      <c r="S9919" t="s">
        <v>22</v>
      </c>
      <c r="T9919">
        <v>0</v>
      </c>
      <c r="U9919">
        <f t="shared" si="926"/>
        <v>2</v>
      </c>
      <c r="V9919">
        <f t="shared" si="927"/>
        <v>1</v>
      </c>
      <c r="W9919">
        <f t="shared" si="928"/>
        <v>2</v>
      </c>
      <c r="X9919" t="str">
        <f t="shared" si="929"/>
        <v>212</v>
      </c>
      <c r="Y9919" t="str">
        <f>IF(Table1[[#This Row],[RFM_Score]]="555","Champion", IF(AND(J9919&gt;=4,V9919&gt;=4),"Loyal", IF(U9919&lt;=2,"At Risk", IF(W9919&gt;=4,"Potential Loyalist","Others"))))</f>
        <v>At Risk</v>
      </c>
    </row>
    <row r="9920" spans="1:25">
      <c r="A9920" t="s">
        <v>5922</v>
      </c>
      <c r="B9920">
        <v>55</v>
      </c>
      <c r="C9920" t="s">
        <v>19</v>
      </c>
      <c r="D9920" t="s">
        <v>20</v>
      </c>
      <c r="E9920" s="6" t="s">
        <v>21990</v>
      </c>
      <c r="F9920" t="s">
        <v>26</v>
      </c>
      <c r="G9920">
        <v>2</v>
      </c>
      <c r="H9920">
        <v>1</v>
      </c>
      <c r="I9920">
        <v>53</v>
      </c>
      <c r="J9920">
        <v>3</v>
      </c>
      <c r="K9920">
        <v>125.44</v>
      </c>
      <c r="L9920" t="str">
        <f t="shared" si="924"/>
        <v/>
      </c>
      <c r="M9920">
        <v>1</v>
      </c>
      <c r="N9920" t="str">
        <f t="shared" si="925"/>
        <v/>
      </c>
      <c r="O9920">
        <v>47</v>
      </c>
      <c r="P9920" s="11">
        <v>0.5</v>
      </c>
      <c r="Q9920" s="11">
        <v>5.6603773584905599E-2</v>
      </c>
      <c r="R9920" s="12">
        <v>125.44</v>
      </c>
      <c r="S9920" t="s">
        <v>22</v>
      </c>
      <c r="T9920">
        <v>0</v>
      </c>
      <c r="U9920">
        <f t="shared" si="926"/>
        <v>3</v>
      </c>
      <c r="V9920">
        <f t="shared" si="927"/>
        <v>1</v>
      </c>
      <c r="W9920">
        <f t="shared" si="928"/>
        <v>2</v>
      </c>
      <c r="X9920" t="str">
        <f t="shared" si="929"/>
        <v>312</v>
      </c>
      <c r="Y9920" t="str">
        <f>IF(Table1[[#This Row],[RFM_Score]]="555","Champion", IF(AND(J9920&gt;=4,V9920&gt;=4),"Loyal", IF(U9920&lt;=2,"At Risk", IF(W9920&gt;=4,"Potential Loyalist","Others"))))</f>
        <v>Others</v>
      </c>
    </row>
    <row r="9921" spans="1:25">
      <c r="A9921" t="s">
        <v>11149</v>
      </c>
      <c r="B9921">
        <v>35</v>
      </c>
      <c r="C9921" t="s">
        <v>24</v>
      </c>
      <c r="D9921" t="s">
        <v>29</v>
      </c>
      <c r="E9921" s="6" t="s">
        <v>21991</v>
      </c>
      <c r="F9921" t="s">
        <v>26</v>
      </c>
      <c r="G9921">
        <v>3</v>
      </c>
      <c r="H9921">
        <v>1</v>
      </c>
      <c r="I9921">
        <v>42</v>
      </c>
      <c r="J9921">
        <v>4</v>
      </c>
      <c r="K9921">
        <v>125.34</v>
      </c>
      <c r="L9921" t="str">
        <f t="shared" si="924"/>
        <v/>
      </c>
      <c r="M9921">
        <v>1</v>
      </c>
      <c r="N9921" t="str">
        <f t="shared" si="925"/>
        <v/>
      </c>
      <c r="O9921">
        <v>14</v>
      </c>
      <c r="P9921" s="11">
        <v>0.33333333333333298</v>
      </c>
      <c r="Q9921" s="11">
        <v>9.5238095238095205E-2</v>
      </c>
      <c r="R9921" s="12">
        <v>125.34</v>
      </c>
      <c r="S9921" t="s">
        <v>22</v>
      </c>
      <c r="T9921">
        <v>0</v>
      </c>
      <c r="U9921">
        <f t="shared" si="926"/>
        <v>5</v>
      </c>
      <c r="V9921">
        <f t="shared" si="927"/>
        <v>1</v>
      </c>
      <c r="W9921">
        <f t="shared" si="928"/>
        <v>2</v>
      </c>
      <c r="X9921" t="str">
        <f t="shared" si="929"/>
        <v>512</v>
      </c>
      <c r="Y9921" t="str">
        <f>IF(Table1[[#This Row],[RFM_Score]]="555","Champion", IF(AND(J9921&gt;=4,V9921&gt;=4),"Loyal", IF(U9921&lt;=2,"At Risk", IF(W9921&gt;=4,"Potential Loyalist","Others"))))</f>
        <v>Others</v>
      </c>
    </row>
    <row r="9922" spans="1:25">
      <c r="A9922" t="s">
        <v>282</v>
      </c>
      <c r="B9922">
        <v>30</v>
      </c>
      <c r="C9922" t="s">
        <v>19</v>
      </c>
      <c r="D9922" t="s">
        <v>25</v>
      </c>
      <c r="E9922" s="6" t="s">
        <v>21992</v>
      </c>
      <c r="F9922" t="s">
        <v>37</v>
      </c>
      <c r="G9922">
        <v>4</v>
      </c>
      <c r="H9922">
        <v>1</v>
      </c>
      <c r="I9922">
        <v>47</v>
      </c>
      <c r="J9922">
        <v>2</v>
      </c>
      <c r="K9922">
        <v>125.18</v>
      </c>
      <c r="L9922" t="str">
        <f t="shared" ref="L9922:L9985" si="930">IF(OR(K9922&lt;$AC$10, K9922&gt;$AC$11), "OUTLIER", "")</f>
        <v/>
      </c>
      <c r="M9922">
        <v>1</v>
      </c>
      <c r="N9922" t="str">
        <f t="shared" ref="N9922:N9985" si="931">IF(OR(M9922&lt;$AC$16, M9922&gt;$AC$17), "OUTLIER", "")</f>
        <v/>
      </c>
      <c r="O9922">
        <v>19</v>
      </c>
      <c r="P9922" s="11">
        <v>0.25</v>
      </c>
      <c r="Q9922" s="11">
        <v>4.2553191489361701E-2</v>
      </c>
      <c r="R9922" s="12">
        <v>125.18</v>
      </c>
      <c r="S9922" t="s">
        <v>22</v>
      </c>
      <c r="T9922">
        <v>0</v>
      </c>
      <c r="U9922">
        <f t="shared" ref="U9922:U9985" si="932">IF(O9922&lt;=20,5,IF(O9922&lt;=40,4,IF(O9922&lt;=70,3,IF(O9922&lt;=100,2,1))))</f>
        <v>5</v>
      </c>
      <c r="V9922">
        <f t="shared" ref="V9922:V9985" si="933">IF(M9922&gt;=11,5,IF(M9922&gt;=9,4,IF(M9922&gt;=7,3,IF(M9922&gt;=5,2,1))))</f>
        <v>1</v>
      </c>
      <c r="W9922">
        <f t="shared" ref="W9922:W9985" si="934">IF(K9922&gt;=500,5,IF(K9922&gt;=300,4,IF(K9922&gt;=150,3,IF(K9922&gt;=50,2,1))))</f>
        <v>2</v>
      </c>
      <c r="X9922" t="str">
        <f t="shared" ref="X9922:X9985" si="935">U9922 &amp; V9922 &amp; W9922</f>
        <v>512</v>
      </c>
      <c r="Y9922" t="str">
        <f>IF(Table1[[#This Row],[RFM_Score]]="555","Champion", IF(AND(J9922&gt;=4,V9922&gt;=4),"Loyal", IF(U9922&lt;=2,"At Risk", IF(W9922&gt;=4,"Potential Loyalist","Others"))))</f>
        <v>Others</v>
      </c>
    </row>
    <row r="9923" spans="1:25">
      <c r="A9923" t="s">
        <v>7041</v>
      </c>
      <c r="B9923">
        <v>43</v>
      </c>
      <c r="C9923" t="s">
        <v>24</v>
      </c>
      <c r="D9923" t="s">
        <v>25</v>
      </c>
      <c r="E9923" s="6" t="s">
        <v>21993</v>
      </c>
      <c r="F9923" t="s">
        <v>21</v>
      </c>
      <c r="G9923">
        <v>4</v>
      </c>
      <c r="H9923">
        <v>2</v>
      </c>
      <c r="I9923">
        <v>48</v>
      </c>
      <c r="J9923">
        <v>2</v>
      </c>
      <c r="K9923">
        <v>124.85</v>
      </c>
      <c r="L9923" t="str">
        <f t="shared" si="930"/>
        <v/>
      </c>
      <c r="M9923">
        <v>1</v>
      </c>
      <c r="N9923" t="str">
        <f t="shared" si="931"/>
        <v/>
      </c>
      <c r="O9923">
        <v>3</v>
      </c>
      <c r="P9923" s="11">
        <v>0.5</v>
      </c>
      <c r="Q9923" s="11">
        <v>4.1666666666666602E-2</v>
      </c>
      <c r="R9923" s="12">
        <v>124.85</v>
      </c>
      <c r="S9923" t="s">
        <v>22</v>
      </c>
      <c r="T9923">
        <v>0</v>
      </c>
      <c r="U9923">
        <f t="shared" si="932"/>
        <v>5</v>
      </c>
      <c r="V9923">
        <f t="shared" si="933"/>
        <v>1</v>
      </c>
      <c r="W9923">
        <f t="shared" si="934"/>
        <v>2</v>
      </c>
      <c r="X9923" t="str">
        <f t="shared" si="935"/>
        <v>512</v>
      </c>
      <c r="Y9923" t="str">
        <f>IF(Table1[[#This Row],[RFM_Score]]="555","Champion", IF(AND(J9923&gt;=4,V9923&gt;=4),"Loyal", IF(U9923&lt;=2,"At Risk", IF(W9923&gt;=4,"Potential Loyalist","Others"))))</f>
        <v>Others</v>
      </c>
    </row>
    <row r="9924" spans="1:25">
      <c r="A9924" t="s">
        <v>11072</v>
      </c>
      <c r="B9924">
        <v>23</v>
      </c>
      <c r="C9924" t="s">
        <v>19</v>
      </c>
      <c r="D9924" t="s">
        <v>20</v>
      </c>
      <c r="E9924" s="6" t="s">
        <v>21994</v>
      </c>
      <c r="F9924" t="s">
        <v>60</v>
      </c>
      <c r="G9924">
        <v>2</v>
      </c>
      <c r="H9924">
        <v>1</v>
      </c>
      <c r="I9924">
        <v>46</v>
      </c>
      <c r="J9924">
        <v>2</v>
      </c>
      <c r="K9924">
        <v>124.35</v>
      </c>
      <c r="L9924" t="str">
        <f t="shared" si="930"/>
        <v/>
      </c>
      <c r="M9924">
        <v>1</v>
      </c>
      <c r="N9924" t="str">
        <f t="shared" si="931"/>
        <v/>
      </c>
      <c r="O9924">
        <v>4</v>
      </c>
      <c r="P9924" s="11">
        <v>0.5</v>
      </c>
      <c r="Q9924" s="11">
        <v>4.3478260869565202E-2</v>
      </c>
      <c r="R9924" s="12">
        <v>124.35</v>
      </c>
      <c r="S9924" t="s">
        <v>22</v>
      </c>
      <c r="T9924">
        <v>0</v>
      </c>
      <c r="U9924">
        <f t="shared" si="932"/>
        <v>5</v>
      </c>
      <c r="V9924">
        <f t="shared" si="933"/>
        <v>1</v>
      </c>
      <c r="W9924">
        <f t="shared" si="934"/>
        <v>2</v>
      </c>
      <c r="X9924" t="str">
        <f t="shared" si="935"/>
        <v>512</v>
      </c>
      <c r="Y9924" t="str">
        <f>IF(Table1[[#This Row],[RFM_Score]]="555","Champion", IF(AND(J9924&gt;=4,V9924&gt;=4),"Loyal", IF(U9924&lt;=2,"At Risk", IF(W9924&gt;=4,"Potential Loyalist","Others"))))</f>
        <v>Others</v>
      </c>
    </row>
    <row r="9925" spans="1:25">
      <c r="A9925" t="s">
        <v>9291</v>
      </c>
      <c r="B9925">
        <v>37</v>
      </c>
      <c r="C9925" t="s">
        <v>24</v>
      </c>
      <c r="D9925" t="s">
        <v>25</v>
      </c>
      <c r="E9925" s="6" t="s">
        <v>21995</v>
      </c>
      <c r="F9925" t="s">
        <v>21</v>
      </c>
      <c r="G9925">
        <v>1</v>
      </c>
      <c r="H9925">
        <v>1</v>
      </c>
      <c r="I9925">
        <v>45</v>
      </c>
      <c r="J9925">
        <v>3</v>
      </c>
      <c r="K9925">
        <v>124.22</v>
      </c>
      <c r="L9925" t="str">
        <f t="shared" si="930"/>
        <v/>
      </c>
      <c r="M9925">
        <v>1</v>
      </c>
      <c r="N9925" t="str">
        <f t="shared" si="931"/>
        <v/>
      </c>
      <c r="O9925">
        <v>40</v>
      </c>
      <c r="P9925" s="11">
        <v>1</v>
      </c>
      <c r="Q9925" s="11">
        <v>6.6666666666666596E-2</v>
      </c>
      <c r="R9925" s="12">
        <v>124.22</v>
      </c>
      <c r="S9925" t="s">
        <v>22</v>
      </c>
      <c r="T9925">
        <v>0</v>
      </c>
      <c r="U9925">
        <f t="shared" si="932"/>
        <v>4</v>
      </c>
      <c r="V9925">
        <f t="shared" si="933"/>
        <v>1</v>
      </c>
      <c r="W9925">
        <f t="shared" si="934"/>
        <v>2</v>
      </c>
      <c r="X9925" t="str">
        <f t="shared" si="935"/>
        <v>412</v>
      </c>
      <c r="Y9925" t="str">
        <f>IF(Table1[[#This Row],[RFM_Score]]="555","Champion", IF(AND(J9925&gt;=4,V9925&gt;=4),"Loyal", IF(U9925&lt;=2,"At Risk", IF(W9925&gt;=4,"Potential Loyalist","Others"))))</f>
        <v>Others</v>
      </c>
    </row>
    <row r="9926" spans="1:25">
      <c r="A9926" t="s">
        <v>10354</v>
      </c>
      <c r="B9926">
        <v>18</v>
      </c>
      <c r="C9926" t="s">
        <v>24</v>
      </c>
      <c r="D9926" t="s">
        <v>49</v>
      </c>
      <c r="E9926" s="6" t="s">
        <v>21996</v>
      </c>
      <c r="F9926" t="s">
        <v>30</v>
      </c>
      <c r="G9926">
        <v>3</v>
      </c>
      <c r="H9926">
        <v>0</v>
      </c>
      <c r="I9926">
        <v>42</v>
      </c>
      <c r="J9926">
        <v>1</v>
      </c>
      <c r="K9926">
        <v>124.06</v>
      </c>
      <c r="L9926" t="str">
        <f t="shared" si="930"/>
        <v/>
      </c>
      <c r="M9926">
        <v>1</v>
      </c>
      <c r="N9926" t="str">
        <f t="shared" si="931"/>
        <v/>
      </c>
      <c r="O9926">
        <v>57</v>
      </c>
      <c r="P9926" s="11">
        <v>0</v>
      </c>
      <c r="Q9926" s="11">
        <v>2.3809523809523801E-2</v>
      </c>
      <c r="R9926" s="12">
        <v>124.06</v>
      </c>
      <c r="S9926" t="s">
        <v>22</v>
      </c>
      <c r="T9926">
        <v>0</v>
      </c>
      <c r="U9926">
        <f t="shared" si="932"/>
        <v>3</v>
      </c>
      <c r="V9926">
        <f t="shared" si="933"/>
        <v>1</v>
      </c>
      <c r="W9926">
        <f t="shared" si="934"/>
        <v>2</v>
      </c>
      <c r="X9926" t="str">
        <f t="shared" si="935"/>
        <v>312</v>
      </c>
      <c r="Y9926" t="str">
        <f>IF(Table1[[#This Row],[RFM_Score]]="555","Champion", IF(AND(J9926&gt;=4,V9926&gt;=4),"Loyal", IF(U9926&lt;=2,"At Risk", IF(W9926&gt;=4,"Potential Loyalist","Others"))))</f>
        <v>Others</v>
      </c>
    </row>
    <row r="9927" spans="1:25">
      <c r="A9927" t="s">
        <v>1861</v>
      </c>
      <c r="B9927">
        <v>37</v>
      </c>
      <c r="C9927" t="s">
        <v>19</v>
      </c>
      <c r="D9927" t="s">
        <v>29</v>
      </c>
      <c r="E9927" s="6" t="s">
        <v>21997</v>
      </c>
      <c r="F9927" t="s">
        <v>26</v>
      </c>
      <c r="G9927">
        <v>5</v>
      </c>
      <c r="H9927">
        <v>2</v>
      </c>
      <c r="I9927">
        <v>57</v>
      </c>
      <c r="J9927">
        <v>5</v>
      </c>
      <c r="K9927">
        <v>123.72</v>
      </c>
      <c r="L9927" t="str">
        <f t="shared" si="930"/>
        <v/>
      </c>
      <c r="M9927">
        <v>1</v>
      </c>
      <c r="N9927" t="str">
        <f t="shared" si="931"/>
        <v/>
      </c>
      <c r="O9927">
        <v>92</v>
      </c>
      <c r="P9927" s="11">
        <v>0.4</v>
      </c>
      <c r="Q9927" s="11">
        <v>8.7719298245614002E-2</v>
      </c>
      <c r="R9927" s="12">
        <v>123.72</v>
      </c>
      <c r="S9927" t="s">
        <v>22</v>
      </c>
      <c r="T9927">
        <v>1</v>
      </c>
      <c r="U9927">
        <f t="shared" si="932"/>
        <v>2</v>
      </c>
      <c r="V9927">
        <f t="shared" si="933"/>
        <v>1</v>
      </c>
      <c r="W9927">
        <f t="shared" si="934"/>
        <v>2</v>
      </c>
      <c r="X9927" t="str">
        <f t="shared" si="935"/>
        <v>212</v>
      </c>
      <c r="Y9927" t="str">
        <f>IF(Table1[[#This Row],[RFM_Score]]="555","Champion", IF(AND(J9927&gt;=4,V9927&gt;=4),"Loyal", IF(U9927&lt;=2,"At Risk", IF(W9927&gt;=4,"Potential Loyalist","Others"))))</f>
        <v>At Risk</v>
      </c>
    </row>
    <row r="9928" spans="1:25">
      <c r="A9928" t="s">
        <v>7772</v>
      </c>
      <c r="B9928">
        <v>18</v>
      </c>
      <c r="C9928" t="s">
        <v>24</v>
      </c>
      <c r="D9928" t="s">
        <v>29</v>
      </c>
      <c r="E9928" s="6" t="s">
        <v>21998</v>
      </c>
      <c r="F9928" t="s">
        <v>37</v>
      </c>
      <c r="G9928">
        <v>2</v>
      </c>
      <c r="H9928">
        <v>1</v>
      </c>
      <c r="I9928">
        <v>57</v>
      </c>
      <c r="J9928">
        <v>3</v>
      </c>
      <c r="K9928">
        <v>123.01</v>
      </c>
      <c r="L9928" t="str">
        <f t="shared" si="930"/>
        <v/>
      </c>
      <c r="M9928">
        <v>1</v>
      </c>
      <c r="N9928" t="str">
        <f t="shared" si="931"/>
        <v/>
      </c>
      <c r="O9928">
        <v>31</v>
      </c>
      <c r="P9928" s="11">
        <v>0.5</v>
      </c>
      <c r="Q9928" s="11">
        <v>5.2631578947368397E-2</v>
      </c>
      <c r="R9928" s="12">
        <v>123.01</v>
      </c>
      <c r="S9928" t="s">
        <v>22</v>
      </c>
      <c r="T9928">
        <v>0</v>
      </c>
      <c r="U9928">
        <f t="shared" si="932"/>
        <v>4</v>
      </c>
      <c r="V9928">
        <f t="shared" si="933"/>
        <v>1</v>
      </c>
      <c r="W9928">
        <f t="shared" si="934"/>
        <v>2</v>
      </c>
      <c r="X9928" t="str">
        <f t="shared" si="935"/>
        <v>412</v>
      </c>
      <c r="Y9928" t="str">
        <f>IF(Table1[[#This Row],[RFM_Score]]="555","Champion", IF(AND(J9928&gt;=4,V9928&gt;=4),"Loyal", IF(U9928&lt;=2,"At Risk", IF(W9928&gt;=4,"Potential Loyalist","Others"))))</f>
        <v>Others</v>
      </c>
    </row>
    <row r="9929" spans="1:25">
      <c r="A9929" t="s">
        <v>11013</v>
      </c>
      <c r="B9929">
        <v>44</v>
      </c>
      <c r="C9929" t="s">
        <v>19</v>
      </c>
      <c r="D9929" t="s">
        <v>41</v>
      </c>
      <c r="E9929" s="6" t="s">
        <v>21999</v>
      </c>
      <c r="F9929" t="s">
        <v>26</v>
      </c>
      <c r="G9929">
        <v>4</v>
      </c>
      <c r="H9929">
        <v>3</v>
      </c>
      <c r="I9929">
        <v>39</v>
      </c>
      <c r="J9929">
        <v>1</v>
      </c>
      <c r="K9929">
        <v>122.95</v>
      </c>
      <c r="L9929" t="str">
        <f t="shared" si="930"/>
        <v/>
      </c>
      <c r="M9929">
        <v>1</v>
      </c>
      <c r="N9929" t="str">
        <f t="shared" si="931"/>
        <v/>
      </c>
      <c r="O9929">
        <v>58</v>
      </c>
      <c r="P9929" s="11">
        <v>0.75</v>
      </c>
      <c r="Q9929" s="11">
        <v>2.5641025641025599E-2</v>
      </c>
      <c r="R9929" s="12">
        <v>122.95</v>
      </c>
      <c r="S9929" t="s">
        <v>22</v>
      </c>
      <c r="T9929">
        <v>0</v>
      </c>
      <c r="U9929">
        <f t="shared" si="932"/>
        <v>3</v>
      </c>
      <c r="V9929">
        <f t="shared" si="933"/>
        <v>1</v>
      </c>
      <c r="W9929">
        <f t="shared" si="934"/>
        <v>2</v>
      </c>
      <c r="X9929" t="str">
        <f t="shared" si="935"/>
        <v>312</v>
      </c>
      <c r="Y9929" t="str">
        <f>IF(Table1[[#This Row],[RFM_Score]]="555","Champion", IF(AND(J9929&gt;=4,V9929&gt;=4),"Loyal", IF(U9929&lt;=2,"At Risk", IF(W9929&gt;=4,"Potential Loyalist","Others"))))</f>
        <v>Others</v>
      </c>
    </row>
    <row r="9930" spans="1:25">
      <c r="A9930" t="s">
        <v>10279</v>
      </c>
      <c r="B9930">
        <v>29</v>
      </c>
      <c r="C9930" t="s">
        <v>19</v>
      </c>
      <c r="D9930" t="s">
        <v>29</v>
      </c>
      <c r="E9930" s="6" t="s">
        <v>22000</v>
      </c>
      <c r="F9930" t="s">
        <v>30</v>
      </c>
      <c r="G9930">
        <v>1</v>
      </c>
      <c r="H9930">
        <v>1</v>
      </c>
      <c r="I9930">
        <v>39</v>
      </c>
      <c r="J9930">
        <v>0</v>
      </c>
      <c r="K9930">
        <v>122.94</v>
      </c>
      <c r="L9930" t="str">
        <f t="shared" si="930"/>
        <v/>
      </c>
      <c r="M9930">
        <v>1</v>
      </c>
      <c r="N9930" t="str">
        <f t="shared" si="931"/>
        <v/>
      </c>
      <c r="O9930">
        <v>16</v>
      </c>
      <c r="P9930" s="11">
        <v>1</v>
      </c>
      <c r="Q9930" s="11">
        <v>0</v>
      </c>
      <c r="R9930" s="12">
        <v>122.94</v>
      </c>
      <c r="S9930" t="s">
        <v>22</v>
      </c>
      <c r="T9930">
        <v>0</v>
      </c>
      <c r="U9930">
        <f t="shared" si="932"/>
        <v>5</v>
      </c>
      <c r="V9930">
        <f t="shared" si="933"/>
        <v>1</v>
      </c>
      <c r="W9930">
        <f t="shared" si="934"/>
        <v>2</v>
      </c>
      <c r="X9930" t="str">
        <f t="shared" si="935"/>
        <v>512</v>
      </c>
      <c r="Y9930" t="str">
        <f>IF(Table1[[#This Row],[RFM_Score]]="555","Champion", IF(AND(J9930&gt;=4,V9930&gt;=4),"Loyal", IF(U9930&lt;=2,"At Risk", IF(W9930&gt;=4,"Potential Loyalist","Others"))))</f>
        <v>Others</v>
      </c>
    </row>
    <row r="9931" spans="1:25">
      <c r="A9931" t="s">
        <v>7043</v>
      </c>
      <c r="B9931">
        <v>54</v>
      </c>
      <c r="C9931" t="s">
        <v>24</v>
      </c>
      <c r="D9931" t="s">
        <v>25</v>
      </c>
      <c r="E9931" s="6" t="s">
        <v>22001</v>
      </c>
      <c r="F9931" t="s">
        <v>26</v>
      </c>
      <c r="G9931">
        <v>3</v>
      </c>
      <c r="H9931">
        <v>1</v>
      </c>
      <c r="I9931">
        <v>51</v>
      </c>
      <c r="J9931">
        <v>0</v>
      </c>
      <c r="K9931">
        <v>122.92</v>
      </c>
      <c r="L9931" t="str">
        <f t="shared" si="930"/>
        <v/>
      </c>
      <c r="M9931">
        <v>1</v>
      </c>
      <c r="N9931" t="str">
        <f t="shared" si="931"/>
        <v/>
      </c>
      <c r="O9931">
        <v>84</v>
      </c>
      <c r="P9931" s="11">
        <v>0.33333333333333298</v>
      </c>
      <c r="Q9931" s="11">
        <v>0</v>
      </c>
      <c r="R9931" s="12">
        <v>122.92</v>
      </c>
      <c r="S9931" t="s">
        <v>22</v>
      </c>
      <c r="T9931">
        <v>0</v>
      </c>
      <c r="U9931">
        <f t="shared" si="932"/>
        <v>2</v>
      </c>
      <c r="V9931">
        <f t="shared" si="933"/>
        <v>1</v>
      </c>
      <c r="W9931">
        <f t="shared" si="934"/>
        <v>2</v>
      </c>
      <c r="X9931" t="str">
        <f t="shared" si="935"/>
        <v>212</v>
      </c>
      <c r="Y9931" t="str">
        <f>IF(Table1[[#This Row],[RFM_Score]]="555","Champion", IF(AND(J9931&gt;=4,V9931&gt;=4),"Loyal", IF(U9931&lt;=2,"At Risk", IF(W9931&gt;=4,"Potential Loyalist","Others"))))</f>
        <v>At Risk</v>
      </c>
    </row>
    <row r="9932" spans="1:25">
      <c r="A9932" t="s">
        <v>7077</v>
      </c>
      <c r="B9932">
        <v>44</v>
      </c>
      <c r="C9932" t="s">
        <v>19</v>
      </c>
      <c r="D9932" t="s">
        <v>29</v>
      </c>
      <c r="E9932" s="6" t="s">
        <v>22002</v>
      </c>
      <c r="F9932" t="s">
        <v>30</v>
      </c>
      <c r="G9932">
        <v>0</v>
      </c>
      <c r="H9932">
        <v>0</v>
      </c>
      <c r="I9932">
        <v>59</v>
      </c>
      <c r="J9932">
        <v>4</v>
      </c>
      <c r="K9932">
        <v>122.74</v>
      </c>
      <c r="L9932" t="str">
        <f t="shared" si="930"/>
        <v/>
      </c>
      <c r="M9932">
        <v>1</v>
      </c>
      <c r="N9932" t="str">
        <f t="shared" si="931"/>
        <v/>
      </c>
      <c r="O9932">
        <v>26</v>
      </c>
      <c r="P9932" s="11">
        <v>0</v>
      </c>
      <c r="Q9932" s="11">
        <v>6.7796610169491497E-2</v>
      </c>
      <c r="R9932" s="12">
        <v>122.74</v>
      </c>
      <c r="S9932" t="s">
        <v>22</v>
      </c>
      <c r="T9932">
        <v>0</v>
      </c>
      <c r="U9932">
        <f t="shared" si="932"/>
        <v>4</v>
      </c>
      <c r="V9932">
        <f t="shared" si="933"/>
        <v>1</v>
      </c>
      <c r="W9932">
        <f t="shared" si="934"/>
        <v>2</v>
      </c>
      <c r="X9932" t="str">
        <f t="shared" si="935"/>
        <v>412</v>
      </c>
      <c r="Y9932" t="str">
        <f>IF(Table1[[#This Row],[RFM_Score]]="555","Champion", IF(AND(J9932&gt;=4,V9932&gt;=4),"Loyal", IF(U9932&lt;=2,"At Risk", IF(W9932&gt;=4,"Potential Loyalist","Others"))))</f>
        <v>Others</v>
      </c>
    </row>
    <row r="9933" spans="1:25">
      <c r="A9933" t="s">
        <v>7033</v>
      </c>
      <c r="B9933">
        <v>44</v>
      </c>
      <c r="C9933" t="s">
        <v>19</v>
      </c>
      <c r="D9933" t="s">
        <v>29</v>
      </c>
      <c r="E9933" s="6" t="s">
        <v>22003</v>
      </c>
      <c r="F9933" t="s">
        <v>62</v>
      </c>
      <c r="G9933">
        <v>2</v>
      </c>
      <c r="H9933">
        <v>0</v>
      </c>
      <c r="I9933">
        <v>48</v>
      </c>
      <c r="J9933">
        <v>3</v>
      </c>
      <c r="K9933">
        <v>122.64</v>
      </c>
      <c r="L9933" t="str">
        <f t="shared" si="930"/>
        <v/>
      </c>
      <c r="M9933">
        <v>1</v>
      </c>
      <c r="N9933" t="str">
        <f t="shared" si="931"/>
        <v/>
      </c>
      <c r="O9933">
        <v>42</v>
      </c>
      <c r="P9933" s="11">
        <v>0</v>
      </c>
      <c r="Q9933" s="11">
        <v>6.25E-2</v>
      </c>
      <c r="R9933" s="12">
        <v>122.64</v>
      </c>
      <c r="S9933" t="s">
        <v>22</v>
      </c>
      <c r="T9933">
        <v>0</v>
      </c>
      <c r="U9933">
        <f t="shared" si="932"/>
        <v>3</v>
      </c>
      <c r="V9933">
        <f t="shared" si="933"/>
        <v>1</v>
      </c>
      <c r="W9933">
        <f t="shared" si="934"/>
        <v>2</v>
      </c>
      <c r="X9933" t="str">
        <f t="shared" si="935"/>
        <v>312</v>
      </c>
      <c r="Y9933" t="str">
        <f>IF(Table1[[#This Row],[RFM_Score]]="555","Champion", IF(AND(J9933&gt;=4,V9933&gt;=4),"Loyal", IF(U9933&lt;=2,"At Risk", IF(W9933&gt;=4,"Potential Loyalist","Others"))))</f>
        <v>Others</v>
      </c>
    </row>
    <row r="9934" spans="1:25">
      <c r="A9934" t="s">
        <v>1980</v>
      </c>
      <c r="B9934">
        <v>30</v>
      </c>
      <c r="C9934" t="s">
        <v>24</v>
      </c>
      <c r="D9934" t="s">
        <v>25</v>
      </c>
      <c r="E9934" s="6" t="s">
        <v>22004</v>
      </c>
      <c r="F9934" t="s">
        <v>30</v>
      </c>
      <c r="G9934">
        <v>2</v>
      </c>
      <c r="H9934">
        <v>1</v>
      </c>
      <c r="I9934">
        <v>41</v>
      </c>
      <c r="J9934">
        <v>2</v>
      </c>
      <c r="K9934">
        <v>122.62</v>
      </c>
      <c r="L9934" t="str">
        <f t="shared" si="930"/>
        <v/>
      </c>
      <c r="M9934">
        <v>1</v>
      </c>
      <c r="N9934" t="str">
        <f t="shared" si="931"/>
        <v/>
      </c>
      <c r="O9934">
        <v>0</v>
      </c>
      <c r="P9934" s="11">
        <v>0.5</v>
      </c>
      <c r="Q9934" s="11">
        <v>4.8780487804878002E-2</v>
      </c>
      <c r="R9934" s="12">
        <v>122.62</v>
      </c>
      <c r="S9934" t="s">
        <v>22</v>
      </c>
      <c r="T9934">
        <v>0</v>
      </c>
      <c r="U9934">
        <f t="shared" si="932"/>
        <v>5</v>
      </c>
      <c r="V9934">
        <f t="shared" si="933"/>
        <v>1</v>
      </c>
      <c r="W9934">
        <f t="shared" si="934"/>
        <v>2</v>
      </c>
      <c r="X9934" t="str">
        <f t="shared" si="935"/>
        <v>512</v>
      </c>
      <c r="Y9934" t="str">
        <f>IF(Table1[[#This Row],[RFM_Score]]="555","Champion", IF(AND(J9934&gt;=4,V9934&gt;=4),"Loyal", IF(U9934&lt;=2,"At Risk", IF(W9934&gt;=4,"Potential Loyalist","Others"))))</f>
        <v>Others</v>
      </c>
    </row>
    <row r="9935" spans="1:25">
      <c r="A9935" t="s">
        <v>8238</v>
      </c>
      <c r="B9935">
        <v>49</v>
      </c>
      <c r="C9935" t="s">
        <v>19</v>
      </c>
      <c r="D9935" t="s">
        <v>41</v>
      </c>
      <c r="E9935" s="6" t="s">
        <v>22005</v>
      </c>
      <c r="F9935" t="s">
        <v>21</v>
      </c>
      <c r="G9935">
        <v>7</v>
      </c>
      <c r="H9935">
        <v>4</v>
      </c>
      <c r="I9935">
        <v>47</v>
      </c>
      <c r="J9935">
        <v>2</v>
      </c>
      <c r="K9935">
        <v>122.55</v>
      </c>
      <c r="L9935" t="str">
        <f t="shared" si="930"/>
        <v/>
      </c>
      <c r="M9935">
        <v>1</v>
      </c>
      <c r="N9935" t="str">
        <f t="shared" si="931"/>
        <v/>
      </c>
      <c r="O9935">
        <v>5</v>
      </c>
      <c r="P9935" s="11">
        <v>0.57142857142857095</v>
      </c>
      <c r="Q9935" s="11">
        <v>4.2553191489361701E-2</v>
      </c>
      <c r="R9935" s="12">
        <v>122.55</v>
      </c>
      <c r="S9935" t="s">
        <v>22</v>
      </c>
      <c r="T9935">
        <v>0</v>
      </c>
      <c r="U9935">
        <f t="shared" si="932"/>
        <v>5</v>
      </c>
      <c r="V9935">
        <f t="shared" si="933"/>
        <v>1</v>
      </c>
      <c r="W9935">
        <f t="shared" si="934"/>
        <v>2</v>
      </c>
      <c r="X9935" t="str">
        <f t="shared" si="935"/>
        <v>512</v>
      </c>
      <c r="Y9935" t="str">
        <f>IF(Table1[[#This Row],[RFM_Score]]="555","Champion", IF(AND(J9935&gt;=4,V9935&gt;=4),"Loyal", IF(U9935&lt;=2,"At Risk", IF(W9935&gt;=4,"Potential Loyalist","Others"))))</f>
        <v>Others</v>
      </c>
    </row>
    <row r="9936" spans="1:25">
      <c r="A9936" t="s">
        <v>4384</v>
      </c>
      <c r="B9936">
        <v>18</v>
      </c>
      <c r="C9936" t="s">
        <v>24</v>
      </c>
      <c r="D9936" t="s">
        <v>46</v>
      </c>
      <c r="E9936" s="6" t="s">
        <v>22006</v>
      </c>
      <c r="F9936" t="s">
        <v>26</v>
      </c>
      <c r="G9936">
        <v>5</v>
      </c>
      <c r="H9936">
        <v>2</v>
      </c>
      <c r="I9936">
        <v>57</v>
      </c>
      <c r="J9936">
        <v>0</v>
      </c>
      <c r="K9936">
        <v>122.21</v>
      </c>
      <c r="L9936" t="str">
        <f t="shared" si="930"/>
        <v/>
      </c>
      <c r="M9936">
        <v>1</v>
      </c>
      <c r="N9936" t="str">
        <f t="shared" si="931"/>
        <v/>
      </c>
      <c r="O9936">
        <v>25</v>
      </c>
      <c r="P9936" s="11">
        <v>0.4</v>
      </c>
      <c r="Q9936" s="11">
        <v>0</v>
      </c>
      <c r="R9936" s="12">
        <v>122.21</v>
      </c>
      <c r="S9936" t="s">
        <v>22</v>
      </c>
      <c r="T9936">
        <v>0</v>
      </c>
      <c r="U9936">
        <f t="shared" si="932"/>
        <v>4</v>
      </c>
      <c r="V9936">
        <f t="shared" si="933"/>
        <v>1</v>
      </c>
      <c r="W9936">
        <f t="shared" si="934"/>
        <v>2</v>
      </c>
      <c r="X9936" t="str">
        <f t="shared" si="935"/>
        <v>412</v>
      </c>
      <c r="Y9936" t="str">
        <f>IF(Table1[[#This Row],[RFM_Score]]="555","Champion", IF(AND(J9936&gt;=4,V9936&gt;=4),"Loyal", IF(U9936&lt;=2,"At Risk", IF(W9936&gt;=4,"Potential Loyalist","Others"))))</f>
        <v>Others</v>
      </c>
    </row>
    <row r="9937" spans="1:25">
      <c r="A9937" t="s">
        <v>7224</v>
      </c>
      <c r="B9937">
        <v>60</v>
      </c>
      <c r="C9937" t="s">
        <v>19</v>
      </c>
      <c r="D9937" t="s">
        <v>49</v>
      </c>
      <c r="E9937" s="6" t="s">
        <v>22007</v>
      </c>
      <c r="F9937" t="s">
        <v>60</v>
      </c>
      <c r="G9937">
        <v>2</v>
      </c>
      <c r="H9937">
        <v>1</v>
      </c>
      <c r="I9937">
        <v>36</v>
      </c>
      <c r="J9937">
        <v>2</v>
      </c>
      <c r="K9937">
        <v>121.95</v>
      </c>
      <c r="L9937" t="str">
        <f t="shared" si="930"/>
        <v/>
      </c>
      <c r="M9937">
        <v>1</v>
      </c>
      <c r="N9937" t="str">
        <f t="shared" si="931"/>
        <v/>
      </c>
      <c r="O9937">
        <v>36</v>
      </c>
      <c r="P9937" s="11">
        <v>0.5</v>
      </c>
      <c r="Q9937" s="11">
        <v>5.5555555555555497E-2</v>
      </c>
      <c r="R9937" s="12">
        <v>121.95</v>
      </c>
      <c r="S9937" t="s">
        <v>22</v>
      </c>
      <c r="T9937">
        <v>0</v>
      </c>
      <c r="U9937">
        <f t="shared" si="932"/>
        <v>4</v>
      </c>
      <c r="V9937">
        <f t="shared" si="933"/>
        <v>1</v>
      </c>
      <c r="W9937">
        <f t="shared" si="934"/>
        <v>2</v>
      </c>
      <c r="X9937" t="str">
        <f t="shared" si="935"/>
        <v>412</v>
      </c>
      <c r="Y9937" t="str">
        <f>IF(Table1[[#This Row],[RFM_Score]]="555","Champion", IF(AND(J9937&gt;=4,V9937&gt;=4),"Loyal", IF(U9937&lt;=2,"At Risk", IF(W9937&gt;=4,"Potential Loyalist","Others"))))</f>
        <v>Others</v>
      </c>
    </row>
    <row r="9938" spans="1:25">
      <c r="A9938" t="s">
        <v>7243</v>
      </c>
      <c r="B9938">
        <v>38</v>
      </c>
      <c r="C9938" t="s">
        <v>19</v>
      </c>
      <c r="D9938" t="s">
        <v>41</v>
      </c>
      <c r="E9938" s="6" t="s">
        <v>22008</v>
      </c>
      <c r="F9938" t="s">
        <v>26</v>
      </c>
      <c r="G9938">
        <v>5</v>
      </c>
      <c r="H9938">
        <v>2</v>
      </c>
      <c r="I9938">
        <v>61</v>
      </c>
      <c r="J9938">
        <v>3</v>
      </c>
      <c r="K9938">
        <v>121.87</v>
      </c>
      <c r="L9938" t="str">
        <f t="shared" si="930"/>
        <v/>
      </c>
      <c r="M9938">
        <v>1</v>
      </c>
      <c r="N9938" t="str">
        <f t="shared" si="931"/>
        <v/>
      </c>
      <c r="O9938">
        <v>17</v>
      </c>
      <c r="P9938" s="11">
        <v>0.4</v>
      </c>
      <c r="Q9938" s="11">
        <v>4.9180327868852403E-2</v>
      </c>
      <c r="R9938" s="12">
        <v>121.87</v>
      </c>
      <c r="S9938" t="s">
        <v>22</v>
      </c>
      <c r="T9938">
        <v>0</v>
      </c>
      <c r="U9938">
        <f t="shared" si="932"/>
        <v>5</v>
      </c>
      <c r="V9938">
        <f t="shared" si="933"/>
        <v>1</v>
      </c>
      <c r="W9938">
        <f t="shared" si="934"/>
        <v>2</v>
      </c>
      <c r="X9938" t="str">
        <f t="shared" si="935"/>
        <v>512</v>
      </c>
      <c r="Y9938" t="str">
        <f>IF(Table1[[#This Row],[RFM_Score]]="555","Champion", IF(AND(J9938&gt;=4,V9938&gt;=4),"Loyal", IF(U9938&lt;=2,"At Risk", IF(W9938&gt;=4,"Potential Loyalist","Others"))))</f>
        <v>Others</v>
      </c>
    </row>
    <row r="9939" spans="1:25">
      <c r="A9939" t="s">
        <v>5999</v>
      </c>
      <c r="B9939">
        <v>35</v>
      </c>
      <c r="C9939" t="s">
        <v>24</v>
      </c>
      <c r="D9939" t="s">
        <v>41</v>
      </c>
      <c r="E9939" s="6" t="s">
        <v>22009</v>
      </c>
      <c r="F9939" t="s">
        <v>30</v>
      </c>
      <c r="G9939">
        <v>7</v>
      </c>
      <c r="H9939">
        <v>2</v>
      </c>
      <c r="I9939">
        <v>44</v>
      </c>
      <c r="J9939">
        <v>0</v>
      </c>
      <c r="K9939">
        <v>121.35</v>
      </c>
      <c r="L9939" t="str">
        <f t="shared" si="930"/>
        <v/>
      </c>
      <c r="M9939">
        <v>1</v>
      </c>
      <c r="N9939" t="str">
        <f t="shared" si="931"/>
        <v/>
      </c>
      <c r="O9939">
        <v>11</v>
      </c>
      <c r="P9939" s="11">
        <v>0.28571428571428498</v>
      </c>
      <c r="Q9939" s="11">
        <v>0</v>
      </c>
      <c r="R9939" s="12">
        <v>121.35</v>
      </c>
      <c r="S9939" t="s">
        <v>22</v>
      </c>
      <c r="T9939">
        <v>0</v>
      </c>
      <c r="U9939">
        <f t="shared" si="932"/>
        <v>5</v>
      </c>
      <c r="V9939">
        <f t="shared" si="933"/>
        <v>1</v>
      </c>
      <c r="W9939">
        <f t="shared" si="934"/>
        <v>2</v>
      </c>
      <c r="X9939" t="str">
        <f t="shared" si="935"/>
        <v>512</v>
      </c>
      <c r="Y9939" t="str">
        <f>IF(Table1[[#This Row],[RFM_Score]]="555","Champion", IF(AND(J9939&gt;=4,V9939&gt;=4),"Loyal", IF(U9939&lt;=2,"At Risk", IF(W9939&gt;=4,"Potential Loyalist","Others"))))</f>
        <v>Others</v>
      </c>
    </row>
    <row r="9940" spans="1:25">
      <c r="A9940" t="s">
        <v>8706</v>
      </c>
      <c r="B9940">
        <v>44</v>
      </c>
      <c r="C9940" t="s">
        <v>19</v>
      </c>
      <c r="D9940" t="s">
        <v>25</v>
      </c>
      <c r="E9940" s="6" t="s">
        <v>22010</v>
      </c>
      <c r="F9940" t="s">
        <v>21</v>
      </c>
      <c r="G9940">
        <v>3</v>
      </c>
      <c r="H9940">
        <v>2</v>
      </c>
      <c r="I9940">
        <v>62</v>
      </c>
      <c r="J9940">
        <v>6</v>
      </c>
      <c r="K9940">
        <v>121.33</v>
      </c>
      <c r="L9940" t="str">
        <f t="shared" si="930"/>
        <v/>
      </c>
      <c r="M9940">
        <v>1</v>
      </c>
      <c r="N9940" t="str">
        <f t="shared" si="931"/>
        <v/>
      </c>
      <c r="O9940">
        <v>11</v>
      </c>
      <c r="P9940" s="11">
        <v>0.66666666666666596</v>
      </c>
      <c r="Q9940" s="11">
        <v>9.6774193548387094E-2</v>
      </c>
      <c r="R9940" s="12">
        <v>121.33</v>
      </c>
      <c r="S9940" t="s">
        <v>22</v>
      </c>
      <c r="T9940">
        <v>0</v>
      </c>
      <c r="U9940">
        <f t="shared" si="932"/>
        <v>5</v>
      </c>
      <c r="V9940">
        <f t="shared" si="933"/>
        <v>1</v>
      </c>
      <c r="W9940">
        <f t="shared" si="934"/>
        <v>2</v>
      </c>
      <c r="X9940" t="str">
        <f t="shared" si="935"/>
        <v>512</v>
      </c>
      <c r="Y9940" t="str">
        <f>IF(Table1[[#This Row],[RFM_Score]]="555","Champion", IF(AND(J9940&gt;=4,V9940&gt;=4),"Loyal", IF(U9940&lt;=2,"At Risk", IF(W9940&gt;=4,"Potential Loyalist","Others"))))</f>
        <v>Others</v>
      </c>
    </row>
    <row r="9941" spans="1:25">
      <c r="A9941" t="s">
        <v>2875</v>
      </c>
      <c r="B9941">
        <v>61</v>
      </c>
      <c r="C9941" t="s">
        <v>19</v>
      </c>
      <c r="D9941" t="s">
        <v>29</v>
      </c>
      <c r="E9941" s="6" t="s">
        <v>22011</v>
      </c>
      <c r="F9941" t="s">
        <v>26</v>
      </c>
      <c r="G9941">
        <v>1</v>
      </c>
      <c r="H9941">
        <v>0</v>
      </c>
      <c r="I9941">
        <v>46</v>
      </c>
      <c r="J9941">
        <v>3</v>
      </c>
      <c r="K9941">
        <v>121.14</v>
      </c>
      <c r="L9941" t="str">
        <f t="shared" si="930"/>
        <v/>
      </c>
      <c r="M9941">
        <v>1</v>
      </c>
      <c r="N9941" t="str">
        <f t="shared" si="931"/>
        <v/>
      </c>
      <c r="O9941">
        <v>14</v>
      </c>
      <c r="P9941" s="11">
        <v>0</v>
      </c>
      <c r="Q9941" s="11">
        <v>6.5217391304347797E-2</v>
      </c>
      <c r="R9941" s="12">
        <v>121.14</v>
      </c>
      <c r="S9941" t="s">
        <v>22</v>
      </c>
      <c r="T9941">
        <v>0</v>
      </c>
      <c r="U9941">
        <f t="shared" si="932"/>
        <v>5</v>
      </c>
      <c r="V9941">
        <f t="shared" si="933"/>
        <v>1</v>
      </c>
      <c r="W9941">
        <f t="shared" si="934"/>
        <v>2</v>
      </c>
      <c r="X9941" t="str">
        <f t="shared" si="935"/>
        <v>512</v>
      </c>
      <c r="Y9941" t="str">
        <f>IF(Table1[[#This Row],[RFM_Score]]="555","Champion", IF(AND(J9941&gt;=4,V9941&gt;=4),"Loyal", IF(U9941&lt;=2,"At Risk", IF(W9941&gt;=4,"Potential Loyalist","Others"))))</f>
        <v>Others</v>
      </c>
    </row>
    <row r="9942" spans="1:25">
      <c r="A9942" t="s">
        <v>6972</v>
      </c>
      <c r="B9942">
        <v>40</v>
      </c>
      <c r="C9942" t="s">
        <v>24</v>
      </c>
      <c r="D9942" t="s">
        <v>29</v>
      </c>
      <c r="E9942" s="6" t="s">
        <v>22012</v>
      </c>
      <c r="F9942" t="s">
        <v>37</v>
      </c>
      <c r="G9942">
        <v>3</v>
      </c>
      <c r="H9942">
        <v>0</v>
      </c>
      <c r="I9942">
        <v>52</v>
      </c>
      <c r="J9942">
        <v>4</v>
      </c>
      <c r="K9942">
        <v>120.83</v>
      </c>
      <c r="L9942" t="str">
        <f t="shared" si="930"/>
        <v/>
      </c>
      <c r="M9942">
        <v>1</v>
      </c>
      <c r="N9942" t="str">
        <f t="shared" si="931"/>
        <v/>
      </c>
      <c r="O9942">
        <v>25</v>
      </c>
      <c r="P9942" s="11">
        <v>0</v>
      </c>
      <c r="Q9942" s="11">
        <v>7.69230769230769E-2</v>
      </c>
      <c r="R9942" s="12">
        <v>120.83</v>
      </c>
      <c r="S9942" t="s">
        <v>22</v>
      </c>
      <c r="T9942">
        <v>0</v>
      </c>
      <c r="U9942">
        <f t="shared" si="932"/>
        <v>4</v>
      </c>
      <c r="V9942">
        <f t="shared" si="933"/>
        <v>1</v>
      </c>
      <c r="W9942">
        <f t="shared" si="934"/>
        <v>2</v>
      </c>
      <c r="X9942" t="str">
        <f t="shared" si="935"/>
        <v>412</v>
      </c>
      <c r="Y9942" t="str">
        <f>IF(Table1[[#This Row],[RFM_Score]]="555","Champion", IF(AND(J9942&gt;=4,V9942&gt;=4),"Loyal", IF(U9942&lt;=2,"At Risk", IF(W9942&gt;=4,"Potential Loyalist","Others"))))</f>
        <v>Others</v>
      </c>
    </row>
    <row r="9943" spans="1:25">
      <c r="A9943" t="s">
        <v>4569</v>
      </c>
      <c r="B9943">
        <v>41</v>
      </c>
      <c r="C9943" t="s">
        <v>24</v>
      </c>
      <c r="D9943" t="s">
        <v>49</v>
      </c>
      <c r="E9943" s="6" t="s">
        <v>22013</v>
      </c>
      <c r="F9943" t="s">
        <v>26</v>
      </c>
      <c r="G9943">
        <v>2</v>
      </c>
      <c r="H9943">
        <v>1</v>
      </c>
      <c r="I9943">
        <v>48</v>
      </c>
      <c r="J9943">
        <v>5</v>
      </c>
      <c r="K9943">
        <v>120.76</v>
      </c>
      <c r="L9943" t="str">
        <f t="shared" si="930"/>
        <v/>
      </c>
      <c r="M9943">
        <v>1</v>
      </c>
      <c r="N9943" t="str">
        <f t="shared" si="931"/>
        <v/>
      </c>
      <c r="O9943">
        <v>33</v>
      </c>
      <c r="P9943" s="11">
        <v>0.5</v>
      </c>
      <c r="Q9943" s="11">
        <v>0.10416666666666601</v>
      </c>
      <c r="R9943" s="12">
        <v>120.76</v>
      </c>
      <c r="S9943" t="s">
        <v>22</v>
      </c>
      <c r="T9943">
        <v>0</v>
      </c>
      <c r="U9943">
        <f t="shared" si="932"/>
        <v>4</v>
      </c>
      <c r="V9943">
        <f t="shared" si="933"/>
        <v>1</v>
      </c>
      <c r="W9943">
        <f t="shared" si="934"/>
        <v>2</v>
      </c>
      <c r="X9943" t="str">
        <f t="shared" si="935"/>
        <v>412</v>
      </c>
      <c r="Y9943" t="str">
        <f>IF(Table1[[#This Row],[RFM_Score]]="555","Champion", IF(AND(J9943&gt;=4,V9943&gt;=4),"Loyal", IF(U9943&lt;=2,"At Risk", IF(W9943&gt;=4,"Potential Loyalist","Others"))))</f>
        <v>Others</v>
      </c>
    </row>
    <row r="9944" spans="1:25">
      <c r="A9944" t="s">
        <v>5760</v>
      </c>
      <c r="B9944">
        <v>27</v>
      </c>
      <c r="C9944" t="s">
        <v>19</v>
      </c>
      <c r="D9944" t="s">
        <v>49</v>
      </c>
      <c r="E9944" s="6" t="s">
        <v>22014</v>
      </c>
      <c r="F9944" t="s">
        <v>62</v>
      </c>
      <c r="G9944">
        <v>1</v>
      </c>
      <c r="H9944">
        <v>1</v>
      </c>
      <c r="I9944">
        <v>51</v>
      </c>
      <c r="J9944">
        <v>1</v>
      </c>
      <c r="K9944">
        <v>120.41</v>
      </c>
      <c r="L9944" t="str">
        <f t="shared" si="930"/>
        <v/>
      </c>
      <c r="M9944">
        <v>1</v>
      </c>
      <c r="N9944" t="str">
        <f t="shared" si="931"/>
        <v/>
      </c>
      <c r="O9944">
        <v>9</v>
      </c>
      <c r="P9944" s="11">
        <v>1</v>
      </c>
      <c r="Q9944" s="11">
        <v>1.9607843137254902E-2</v>
      </c>
      <c r="R9944" s="12">
        <v>120.41</v>
      </c>
      <c r="S9944" t="s">
        <v>22</v>
      </c>
      <c r="T9944">
        <v>0</v>
      </c>
      <c r="U9944">
        <f t="shared" si="932"/>
        <v>5</v>
      </c>
      <c r="V9944">
        <f t="shared" si="933"/>
        <v>1</v>
      </c>
      <c r="W9944">
        <f t="shared" si="934"/>
        <v>2</v>
      </c>
      <c r="X9944" t="str">
        <f t="shared" si="935"/>
        <v>512</v>
      </c>
      <c r="Y9944" t="str">
        <f>IF(Table1[[#This Row],[RFM_Score]]="555","Champion", IF(AND(J9944&gt;=4,V9944&gt;=4),"Loyal", IF(U9944&lt;=2,"At Risk", IF(W9944&gt;=4,"Potential Loyalist","Others"))))</f>
        <v>Others</v>
      </c>
    </row>
    <row r="9945" spans="1:25">
      <c r="A9945" t="s">
        <v>5508</v>
      </c>
      <c r="B9945">
        <v>39</v>
      </c>
      <c r="C9945" t="s">
        <v>19</v>
      </c>
      <c r="D9945" t="s">
        <v>46</v>
      </c>
      <c r="E9945" s="6" t="s">
        <v>22015</v>
      </c>
      <c r="F9945" t="s">
        <v>26</v>
      </c>
      <c r="G9945">
        <v>5</v>
      </c>
      <c r="H9945">
        <v>2</v>
      </c>
      <c r="I9945">
        <v>44</v>
      </c>
      <c r="J9945">
        <v>2</v>
      </c>
      <c r="K9945">
        <v>120.33</v>
      </c>
      <c r="L9945" t="str">
        <f t="shared" si="930"/>
        <v/>
      </c>
      <c r="M9945">
        <v>1</v>
      </c>
      <c r="N9945" t="str">
        <f t="shared" si="931"/>
        <v/>
      </c>
      <c r="O9945">
        <v>20</v>
      </c>
      <c r="P9945" s="11">
        <v>0.4</v>
      </c>
      <c r="Q9945" s="11">
        <v>4.54545454545454E-2</v>
      </c>
      <c r="R9945" s="12">
        <v>120.33</v>
      </c>
      <c r="S9945" t="s">
        <v>22</v>
      </c>
      <c r="T9945">
        <v>0</v>
      </c>
      <c r="U9945">
        <f t="shared" si="932"/>
        <v>5</v>
      </c>
      <c r="V9945">
        <f t="shared" si="933"/>
        <v>1</v>
      </c>
      <c r="W9945">
        <f t="shared" si="934"/>
        <v>2</v>
      </c>
      <c r="X9945" t="str">
        <f t="shared" si="935"/>
        <v>512</v>
      </c>
      <c r="Y9945" t="str">
        <f>IF(Table1[[#This Row],[RFM_Score]]="555","Champion", IF(AND(J9945&gt;=4,V9945&gt;=4),"Loyal", IF(U9945&lt;=2,"At Risk", IF(W9945&gt;=4,"Potential Loyalist","Others"))))</f>
        <v>Others</v>
      </c>
    </row>
    <row r="9946" spans="1:25">
      <c r="A9946" t="s">
        <v>10428</v>
      </c>
      <c r="B9946">
        <v>49</v>
      </c>
      <c r="C9946" t="s">
        <v>19</v>
      </c>
      <c r="D9946" t="s">
        <v>25</v>
      </c>
      <c r="E9946" s="6" t="s">
        <v>22016</v>
      </c>
      <c r="F9946" t="s">
        <v>26</v>
      </c>
      <c r="G9946">
        <v>5</v>
      </c>
      <c r="H9946">
        <v>2</v>
      </c>
      <c r="I9946">
        <v>40</v>
      </c>
      <c r="J9946">
        <v>1</v>
      </c>
      <c r="K9946">
        <v>120.18</v>
      </c>
      <c r="L9946" t="str">
        <f t="shared" si="930"/>
        <v/>
      </c>
      <c r="M9946">
        <v>1</v>
      </c>
      <c r="N9946" t="str">
        <f t="shared" si="931"/>
        <v/>
      </c>
      <c r="O9946">
        <v>8</v>
      </c>
      <c r="P9946" s="11">
        <v>0.4</v>
      </c>
      <c r="Q9946" s="11">
        <v>2.5000000000000001E-2</v>
      </c>
      <c r="R9946" s="12">
        <v>120.18</v>
      </c>
      <c r="S9946" t="s">
        <v>22</v>
      </c>
      <c r="T9946">
        <v>1</v>
      </c>
      <c r="U9946">
        <f t="shared" si="932"/>
        <v>5</v>
      </c>
      <c r="V9946">
        <f t="shared" si="933"/>
        <v>1</v>
      </c>
      <c r="W9946">
        <f t="shared" si="934"/>
        <v>2</v>
      </c>
      <c r="X9946" t="str">
        <f t="shared" si="935"/>
        <v>512</v>
      </c>
      <c r="Y9946" t="str">
        <f>IF(Table1[[#This Row],[RFM_Score]]="555","Champion", IF(AND(J9946&gt;=4,V9946&gt;=4),"Loyal", IF(U9946&lt;=2,"At Risk", IF(W9946&gt;=4,"Potential Loyalist","Others"))))</f>
        <v>Others</v>
      </c>
    </row>
    <row r="9947" spans="1:25">
      <c r="A9947" t="s">
        <v>5361</v>
      </c>
      <c r="B9947">
        <v>37</v>
      </c>
      <c r="C9947" t="s">
        <v>19</v>
      </c>
      <c r="D9947" t="s">
        <v>25</v>
      </c>
      <c r="E9947" s="6" t="s">
        <v>22017</v>
      </c>
      <c r="F9947" t="s">
        <v>60</v>
      </c>
      <c r="G9947">
        <v>6</v>
      </c>
      <c r="H9947">
        <v>2</v>
      </c>
      <c r="I9947">
        <v>50</v>
      </c>
      <c r="J9947">
        <v>1</v>
      </c>
      <c r="K9947">
        <v>119.98</v>
      </c>
      <c r="L9947" t="str">
        <f t="shared" si="930"/>
        <v/>
      </c>
      <c r="M9947">
        <v>1</v>
      </c>
      <c r="N9947" t="str">
        <f t="shared" si="931"/>
        <v/>
      </c>
      <c r="O9947">
        <v>13</v>
      </c>
      <c r="P9947" s="11">
        <v>0.33333333333333298</v>
      </c>
      <c r="Q9947" s="11">
        <v>0.02</v>
      </c>
      <c r="R9947" s="12">
        <v>119.98</v>
      </c>
      <c r="S9947" t="s">
        <v>22</v>
      </c>
      <c r="T9947">
        <v>0</v>
      </c>
      <c r="U9947">
        <f t="shared" si="932"/>
        <v>5</v>
      </c>
      <c r="V9947">
        <f t="shared" si="933"/>
        <v>1</v>
      </c>
      <c r="W9947">
        <f t="shared" si="934"/>
        <v>2</v>
      </c>
      <c r="X9947" t="str">
        <f t="shared" si="935"/>
        <v>512</v>
      </c>
      <c r="Y9947" t="str">
        <f>IF(Table1[[#This Row],[RFM_Score]]="555","Champion", IF(AND(J9947&gt;=4,V9947&gt;=4),"Loyal", IF(U9947&lt;=2,"At Risk", IF(W9947&gt;=4,"Potential Loyalist","Others"))))</f>
        <v>Others</v>
      </c>
    </row>
    <row r="9948" spans="1:25">
      <c r="A9948" t="s">
        <v>7303</v>
      </c>
      <c r="B9948">
        <v>45</v>
      </c>
      <c r="C9948" t="s">
        <v>19</v>
      </c>
      <c r="D9948" t="s">
        <v>41</v>
      </c>
      <c r="E9948" s="6" t="s">
        <v>22018</v>
      </c>
      <c r="F9948" t="s">
        <v>21</v>
      </c>
      <c r="G9948">
        <v>3</v>
      </c>
      <c r="H9948">
        <v>0</v>
      </c>
      <c r="I9948">
        <v>45</v>
      </c>
      <c r="J9948">
        <v>2</v>
      </c>
      <c r="K9948">
        <v>119.9</v>
      </c>
      <c r="L9948" t="str">
        <f t="shared" si="930"/>
        <v/>
      </c>
      <c r="M9948">
        <v>1</v>
      </c>
      <c r="N9948" t="str">
        <f t="shared" si="931"/>
        <v/>
      </c>
      <c r="O9948">
        <v>30</v>
      </c>
      <c r="P9948" s="11">
        <v>0</v>
      </c>
      <c r="Q9948" s="11">
        <v>4.4444444444444398E-2</v>
      </c>
      <c r="R9948" s="12">
        <v>119.9</v>
      </c>
      <c r="S9948" t="s">
        <v>22</v>
      </c>
      <c r="T9948">
        <v>0</v>
      </c>
      <c r="U9948">
        <f t="shared" si="932"/>
        <v>4</v>
      </c>
      <c r="V9948">
        <f t="shared" si="933"/>
        <v>1</v>
      </c>
      <c r="W9948">
        <f t="shared" si="934"/>
        <v>2</v>
      </c>
      <c r="X9948" t="str">
        <f t="shared" si="935"/>
        <v>412</v>
      </c>
      <c r="Y9948" t="str">
        <f>IF(Table1[[#This Row],[RFM_Score]]="555","Champion", IF(AND(J9948&gt;=4,V9948&gt;=4),"Loyal", IF(U9948&lt;=2,"At Risk", IF(W9948&gt;=4,"Potential Loyalist","Others"))))</f>
        <v>Others</v>
      </c>
    </row>
    <row r="9949" spans="1:25">
      <c r="A9949" t="s">
        <v>11587</v>
      </c>
      <c r="B9949">
        <v>50</v>
      </c>
      <c r="C9949" t="s">
        <v>19</v>
      </c>
      <c r="D9949" t="s">
        <v>35</v>
      </c>
      <c r="E9949" s="6" t="s">
        <v>22019</v>
      </c>
      <c r="F9949" t="s">
        <v>21</v>
      </c>
      <c r="G9949">
        <v>2</v>
      </c>
      <c r="H9949">
        <v>0</v>
      </c>
      <c r="I9949">
        <v>45</v>
      </c>
      <c r="J9949">
        <v>1</v>
      </c>
      <c r="K9949">
        <v>119.87</v>
      </c>
      <c r="L9949" t="str">
        <f t="shared" si="930"/>
        <v/>
      </c>
      <c r="M9949">
        <v>1</v>
      </c>
      <c r="N9949" t="str">
        <f t="shared" si="931"/>
        <v/>
      </c>
      <c r="O9949">
        <v>45</v>
      </c>
      <c r="P9949" s="11">
        <v>0</v>
      </c>
      <c r="Q9949" s="11">
        <v>2.2222222222222199E-2</v>
      </c>
      <c r="R9949" s="12">
        <v>119.87</v>
      </c>
      <c r="S9949" t="s">
        <v>22</v>
      </c>
      <c r="T9949">
        <v>0</v>
      </c>
      <c r="U9949">
        <f t="shared" si="932"/>
        <v>3</v>
      </c>
      <c r="V9949">
        <f t="shared" si="933"/>
        <v>1</v>
      </c>
      <c r="W9949">
        <f t="shared" si="934"/>
        <v>2</v>
      </c>
      <c r="X9949" t="str">
        <f t="shared" si="935"/>
        <v>312</v>
      </c>
      <c r="Y9949" t="str">
        <f>IF(Table1[[#This Row],[RFM_Score]]="555","Champion", IF(AND(J9949&gt;=4,V9949&gt;=4),"Loyal", IF(U9949&lt;=2,"At Risk", IF(W9949&gt;=4,"Potential Loyalist","Others"))))</f>
        <v>Others</v>
      </c>
    </row>
    <row r="9950" spans="1:25">
      <c r="A9950" t="s">
        <v>7341</v>
      </c>
      <c r="B9950">
        <v>40</v>
      </c>
      <c r="C9950" t="s">
        <v>24</v>
      </c>
      <c r="D9950" t="s">
        <v>41</v>
      </c>
      <c r="E9950" s="6" t="s">
        <v>22020</v>
      </c>
      <c r="F9950" t="s">
        <v>26</v>
      </c>
      <c r="G9950">
        <v>0</v>
      </c>
      <c r="H9950">
        <v>0</v>
      </c>
      <c r="I9950">
        <v>48</v>
      </c>
      <c r="J9950">
        <v>2</v>
      </c>
      <c r="K9950">
        <v>119.86</v>
      </c>
      <c r="L9950" t="str">
        <f t="shared" si="930"/>
        <v/>
      </c>
      <c r="M9950">
        <v>1</v>
      </c>
      <c r="N9950" t="str">
        <f t="shared" si="931"/>
        <v/>
      </c>
      <c r="O9950">
        <v>7</v>
      </c>
      <c r="P9950" s="11">
        <v>0</v>
      </c>
      <c r="Q9950" s="11">
        <v>4.1666666666666602E-2</v>
      </c>
      <c r="R9950" s="12">
        <v>119.86</v>
      </c>
      <c r="S9950" t="s">
        <v>22</v>
      </c>
      <c r="T9950">
        <v>0</v>
      </c>
      <c r="U9950">
        <f t="shared" si="932"/>
        <v>5</v>
      </c>
      <c r="V9950">
        <f t="shared" si="933"/>
        <v>1</v>
      </c>
      <c r="W9950">
        <f t="shared" si="934"/>
        <v>2</v>
      </c>
      <c r="X9950" t="str">
        <f t="shared" si="935"/>
        <v>512</v>
      </c>
      <c r="Y9950" t="str">
        <f>IF(Table1[[#This Row],[RFM_Score]]="555","Champion", IF(AND(J9950&gt;=4,V9950&gt;=4),"Loyal", IF(U9950&lt;=2,"At Risk", IF(W9950&gt;=4,"Potential Loyalist","Others"))))</f>
        <v>Others</v>
      </c>
    </row>
    <row r="9951" spans="1:25">
      <c r="A9951" t="s">
        <v>1463</v>
      </c>
      <c r="B9951">
        <v>59</v>
      </c>
      <c r="C9951" t="s">
        <v>24</v>
      </c>
      <c r="D9951" t="s">
        <v>46</v>
      </c>
      <c r="E9951" s="6" t="s">
        <v>22021</v>
      </c>
      <c r="F9951" t="s">
        <v>26</v>
      </c>
      <c r="G9951">
        <v>3</v>
      </c>
      <c r="H9951">
        <v>0</v>
      </c>
      <c r="I9951">
        <v>53</v>
      </c>
      <c r="J9951">
        <v>7</v>
      </c>
      <c r="K9951">
        <v>119.81</v>
      </c>
      <c r="L9951" t="str">
        <f t="shared" si="930"/>
        <v/>
      </c>
      <c r="M9951">
        <v>1</v>
      </c>
      <c r="N9951" t="str">
        <f t="shared" si="931"/>
        <v/>
      </c>
      <c r="O9951">
        <v>25</v>
      </c>
      <c r="P9951" s="11">
        <v>0</v>
      </c>
      <c r="Q9951" s="11">
        <v>0.13207547169811301</v>
      </c>
      <c r="R9951" s="12">
        <v>119.81</v>
      </c>
      <c r="S9951" t="s">
        <v>22</v>
      </c>
      <c r="T9951">
        <v>0</v>
      </c>
      <c r="U9951">
        <f t="shared" si="932"/>
        <v>4</v>
      </c>
      <c r="V9951">
        <f t="shared" si="933"/>
        <v>1</v>
      </c>
      <c r="W9951">
        <f t="shared" si="934"/>
        <v>2</v>
      </c>
      <c r="X9951" t="str">
        <f t="shared" si="935"/>
        <v>412</v>
      </c>
      <c r="Y9951" t="str">
        <f>IF(Table1[[#This Row],[RFM_Score]]="555","Champion", IF(AND(J9951&gt;=4,V9951&gt;=4),"Loyal", IF(U9951&lt;=2,"At Risk", IF(W9951&gt;=4,"Potential Loyalist","Others"))))</f>
        <v>Others</v>
      </c>
    </row>
    <row r="9952" spans="1:25">
      <c r="A9952" t="s">
        <v>9213</v>
      </c>
      <c r="B9952">
        <v>50</v>
      </c>
      <c r="C9952" t="s">
        <v>24</v>
      </c>
      <c r="D9952" t="s">
        <v>25</v>
      </c>
      <c r="E9952" s="6" t="s">
        <v>22022</v>
      </c>
      <c r="F9952" t="s">
        <v>30</v>
      </c>
      <c r="G9952">
        <v>2</v>
      </c>
      <c r="H9952">
        <v>2</v>
      </c>
      <c r="I9952">
        <v>55</v>
      </c>
      <c r="J9952">
        <v>3</v>
      </c>
      <c r="K9952">
        <v>119.7</v>
      </c>
      <c r="L9952" t="str">
        <f t="shared" si="930"/>
        <v/>
      </c>
      <c r="M9952">
        <v>1</v>
      </c>
      <c r="N9952" t="str">
        <f t="shared" si="931"/>
        <v/>
      </c>
      <c r="O9952">
        <v>44</v>
      </c>
      <c r="P9952" s="11">
        <v>1</v>
      </c>
      <c r="Q9952" s="11">
        <v>5.4545454545454501E-2</v>
      </c>
      <c r="R9952" s="12">
        <v>119.7</v>
      </c>
      <c r="S9952" t="s">
        <v>22</v>
      </c>
      <c r="T9952">
        <v>0</v>
      </c>
      <c r="U9952">
        <f t="shared" si="932"/>
        <v>3</v>
      </c>
      <c r="V9952">
        <f t="shared" si="933"/>
        <v>1</v>
      </c>
      <c r="W9952">
        <f t="shared" si="934"/>
        <v>2</v>
      </c>
      <c r="X9952" t="str">
        <f t="shared" si="935"/>
        <v>312</v>
      </c>
      <c r="Y9952" t="str">
        <f>IF(Table1[[#This Row],[RFM_Score]]="555","Champion", IF(AND(J9952&gt;=4,V9952&gt;=4),"Loyal", IF(U9952&lt;=2,"At Risk", IF(W9952&gt;=4,"Potential Loyalist","Others"))))</f>
        <v>Others</v>
      </c>
    </row>
    <row r="9953" spans="1:25">
      <c r="A9953" t="s">
        <v>7281</v>
      </c>
      <c r="B9953">
        <v>43</v>
      </c>
      <c r="C9953" t="s">
        <v>24</v>
      </c>
      <c r="D9953" t="s">
        <v>25</v>
      </c>
      <c r="E9953" s="6" t="s">
        <v>22023</v>
      </c>
      <c r="F9953" t="s">
        <v>21</v>
      </c>
      <c r="G9953">
        <v>1</v>
      </c>
      <c r="H9953">
        <v>0</v>
      </c>
      <c r="I9953">
        <v>61</v>
      </c>
      <c r="J9953">
        <v>4</v>
      </c>
      <c r="K9953">
        <v>119.47</v>
      </c>
      <c r="L9953" t="str">
        <f t="shared" si="930"/>
        <v/>
      </c>
      <c r="M9953">
        <v>1</v>
      </c>
      <c r="N9953" t="str">
        <f t="shared" si="931"/>
        <v/>
      </c>
      <c r="O9953">
        <v>16</v>
      </c>
      <c r="P9953" s="11">
        <v>0</v>
      </c>
      <c r="Q9953" s="11">
        <v>6.5573770491803199E-2</v>
      </c>
      <c r="R9953" s="12">
        <v>119.47</v>
      </c>
      <c r="S9953" t="s">
        <v>22</v>
      </c>
      <c r="T9953">
        <v>0</v>
      </c>
      <c r="U9953">
        <f t="shared" si="932"/>
        <v>5</v>
      </c>
      <c r="V9953">
        <f t="shared" si="933"/>
        <v>1</v>
      </c>
      <c r="W9953">
        <f t="shared" si="934"/>
        <v>2</v>
      </c>
      <c r="X9953" t="str">
        <f t="shared" si="935"/>
        <v>512</v>
      </c>
      <c r="Y9953" t="str">
        <f>IF(Table1[[#This Row],[RFM_Score]]="555","Champion", IF(AND(J9953&gt;=4,V9953&gt;=4),"Loyal", IF(U9953&lt;=2,"At Risk", IF(W9953&gt;=4,"Potential Loyalist","Others"))))</f>
        <v>Others</v>
      </c>
    </row>
    <row r="9954" spans="1:25">
      <c r="A9954" t="s">
        <v>4498</v>
      </c>
      <c r="B9954">
        <v>57</v>
      </c>
      <c r="C9954" t="s">
        <v>24</v>
      </c>
      <c r="D9954" t="s">
        <v>35</v>
      </c>
      <c r="E9954" s="6" t="s">
        <v>22024</v>
      </c>
      <c r="F9954" t="s">
        <v>21</v>
      </c>
      <c r="G9954">
        <v>2</v>
      </c>
      <c r="H9954">
        <v>1</v>
      </c>
      <c r="I9954">
        <v>57</v>
      </c>
      <c r="J9954">
        <v>1</v>
      </c>
      <c r="K9954">
        <v>119.44</v>
      </c>
      <c r="L9954" t="str">
        <f t="shared" si="930"/>
        <v/>
      </c>
      <c r="M9954">
        <v>1</v>
      </c>
      <c r="N9954" t="str">
        <f t="shared" si="931"/>
        <v/>
      </c>
      <c r="O9954">
        <v>25</v>
      </c>
      <c r="P9954" s="11">
        <v>0.5</v>
      </c>
      <c r="Q9954" s="11">
        <v>1.7543859649122799E-2</v>
      </c>
      <c r="R9954" s="12">
        <v>119.44</v>
      </c>
      <c r="S9954" t="s">
        <v>22</v>
      </c>
      <c r="T9954">
        <v>0</v>
      </c>
      <c r="U9954">
        <f t="shared" si="932"/>
        <v>4</v>
      </c>
      <c r="V9954">
        <f t="shared" si="933"/>
        <v>1</v>
      </c>
      <c r="W9954">
        <f t="shared" si="934"/>
        <v>2</v>
      </c>
      <c r="X9954" t="str">
        <f t="shared" si="935"/>
        <v>412</v>
      </c>
      <c r="Y9954" t="str">
        <f>IF(Table1[[#This Row],[RFM_Score]]="555","Champion", IF(AND(J9954&gt;=4,V9954&gt;=4),"Loyal", IF(U9954&lt;=2,"At Risk", IF(W9954&gt;=4,"Potential Loyalist","Others"))))</f>
        <v>Others</v>
      </c>
    </row>
    <row r="9955" spans="1:25">
      <c r="A9955" t="s">
        <v>1256</v>
      </c>
      <c r="B9955">
        <v>60</v>
      </c>
      <c r="C9955" t="s">
        <v>33</v>
      </c>
      <c r="D9955" t="s">
        <v>35</v>
      </c>
      <c r="E9955" s="6" t="s">
        <v>22025</v>
      </c>
      <c r="F9955" t="s">
        <v>21</v>
      </c>
      <c r="G9955">
        <v>7</v>
      </c>
      <c r="H9955">
        <v>4</v>
      </c>
      <c r="I9955">
        <v>57</v>
      </c>
      <c r="J9955">
        <v>3</v>
      </c>
      <c r="K9955">
        <v>119.07</v>
      </c>
      <c r="L9955" t="str">
        <f t="shared" si="930"/>
        <v/>
      </c>
      <c r="M9955">
        <v>1</v>
      </c>
      <c r="N9955" t="str">
        <f t="shared" si="931"/>
        <v/>
      </c>
      <c r="O9955">
        <v>17</v>
      </c>
      <c r="P9955" s="11">
        <v>0.57142857142857095</v>
      </c>
      <c r="Q9955" s="11">
        <v>5.2631578947368397E-2</v>
      </c>
      <c r="R9955" s="12">
        <v>119.07</v>
      </c>
      <c r="S9955" t="s">
        <v>22</v>
      </c>
      <c r="T9955">
        <v>0</v>
      </c>
      <c r="U9955">
        <f t="shared" si="932"/>
        <v>5</v>
      </c>
      <c r="V9955">
        <f t="shared" si="933"/>
        <v>1</v>
      </c>
      <c r="W9955">
        <f t="shared" si="934"/>
        <v>2</v>
      </c>
      <c r="X9955" t="str">
        <f t="shared" si="935"/>
        <v>512</v>
      </c>
      <c r="Y9955" t="str">
        <f>IF(Table1[[#This Row],[RFM_Score]]="555","Champion", IF(AND(J9955&gt;=4,V9955&gt;=4),"Loyal", IF(U9955&lt;=2,"At Risk", IF(W9955&gt;=4,"Potential Loyalist","Others"))))</f>
        <v>Others</v>
      </c>
    </row>
    <row r="9956" spans="1:25">
      <c r="A9956" t="s">
        <v>2555</v>
      </c>
      <c r="B9956">
        <v>32</v>
      </c>
      <c r="C9956" t="s">
        <v>19</v>
      </c>
      <c r="D9956" t="s">
        <v>46</v>
      </c>
      <c r="E9956" s="6" t="s">
        <v>22026</v>
      </c>
      <c r="F9956" t="s">
        <v>26</v>
      </c>
      <c r="G9956">
        <v>1</v>
      </c>
      <c r="H9956">
        <v>1</v>
      </c>
      <c r="I9956">
        <v>56</v>
      </c>
      <c r="J9956">
        <v>1</v>
      </c>
      <c r="K9956">
        <v>119.07</v>
      </c>
      <c r="L9956" t="str">
        <f t="shared" si="930"/>
        <v/>
      </c>
      <c r="M9956">
        <v>1</v>
      </c>
      <c r="N9956" t="str">
        <f t="shared" si="931"/>
        <v/>
      </c>
      <c r="O9956">
        <v>9</v>
      </c>
      <c r="P9956" s="11">
        <v>1</v>
      </c>
      <c r="Q9956" s="11">
        <v>1.7857142857142801E-2</v>
      </c>
      <c r="R9956" s="12">
        <v>119.07</v>
      </c>
      <c r="S9956" t="s">
        <v>22</v>
      </c>
      <c r="T9956">
        <v>0</v>
      </c>
      <c r="U9956">
        <f t="shared" si="932"/>
        <v>5</v>
      </c>
      <c r="V9956">
        <f t="shared" si="933"/>
        <v>1</v>
      </c>
      <c r="W9956">
        <f t="shared" si="934"/>
        <v>2</v>
      </c>
      <c r="X9956" t="str">
        <f t="shared" si="935"/>
        <v>512</v>
      </c>
      <c r="Y9956" t="str">
        <f>IF(Table1[[#This Row],[RFM_Score]]="555","Champion", IF(AND(J9956&gt;=4,V9956&gt;=4),"Loyal", IF(U9956&lt;=2,"At Risk", IF(W9956&gt;=4,"Potential Loyalist","Others"))))</f>
        <v>Others</v>
      </c>
    </row>
    <row r="9957" spans="1:25">
      <c r="A9957" t="s">
        <v>9819</v>
      </c>
      <c r="B9957">
        <v>21</v>
      </c>
      <c r="C9957" t="s">
        <v>24</v>
      </c>
      <c r="D9957" t="s">
        <v>41</v>
      </c>
      <c r="E9957" s="6" t="s">
        <v>22027</v>
      </c>
      <c r="F9957" t="s">
        <v>37</v>
      </c>
      <c r="G9957">
        <v>1</v>
      </c>
      <c r="H9957">
        <v>0</v>
      </c>
      <c r="I9957">
        <v>53</v>
      </c>
      <c r="J9957">
        <v>2</v>
      </c>
      <c r="K9957">
        <v>118.94</v>
      </c>
      <c r="L9957" t="str">
        <f t="shared" si="930"/>
        <v/>
      </c>
      <c r="M9957">
        <v>1</v>
      </c>
      <c r="N9957" t="str">
        <f t="shared" si="931"/>
        <v/>
      </c>
      <c r="O9957">
        <v>29</v>
      </c>
      <c r="P9957" s="11">
        <v>0</v>
      </c>
      <c r="Q9957" s="11">
        <v>3.7735849056603703E-2</v>
      </c>
      <c r="R9957" s="12">
        <v>118.94</v>
      </c>
      <c r="S9957" t="s">
        <v>22</v>
      </c>
      <c r="T9957">
        <v>0</v>
      </c>
      <c r="U9957">
        <f t="shared" si="932"/>
        <v>4</v>
      </c>
      <c r="V9957">
        <f t="shared" si="933"/>
        <v>1</v>
      </c>
      <c r="W9957">
        <f t="shared" si="934"/>
        <v>2</v>
      </c>
      <c r="X9957" t="str">
        <f t="shared" si="935"/>
        <v>412</v>
      </c>
      <c r="Y9957" t="str">
        <f>IF(Table1[[#This Row],[RFM_Score]]="555","Champion", IF(AND(J9957&gt;=4,V9957&gt;=4),"Loyal", IF(U9957&lt;=2,"At Risk", IF(W9957&gt;=4,"Potential Loyalist","Others"))))</f>
        <v>Others</v>
      </c>
    </row>
    <row r="9958" spans="1:25">
      <c r="A9958" t="s">
        <v>1377</v>
      </c>
      <c r="B9958">
        <v>36</v>
      </c>
      <c r="C9958" t="s">
        <v>24</v>
      </c>
      <c r="D9958" t="s">
        <v>25</v>
      </c>
      <c r="E9958" s="6" t="s">
        <v>22028</v>
      </c>
      <c r="F9958" t="s">
        <v>30</v>
      </c>
      <c r="G9958">
        <v>6</v>
      </c>
      <c r="H9958">
        <v>3</v>
      </c>
      <c r="I9958">
        <v>47</v>
      </c>
      <c r="J9958">
        <v>3</v>
      </c>
      <c r="K9958">
        <v>118.87</v>
      </c>
      <c r="L9958" t="str">
        <f t="shared" si="930"/>
        <v/>
      </c>
      <c r="M9958">
        <v>1</v>
      </c>
      <c r="N9958" t="str">
        <f t="shared" si="931"/>
        <v/>
      </c>
      <c r="O9958">
        <v>52</v>
      </c>
      <c r="P9958" s="11">
        <v>0.5</v>
      </c>
      <c r="Q9958" s="11">
        <v>6.3829787234042507E-2</v>
      </c>
      <c r="R9958" s="12">
        <v>118.87</v>
      </c>
      <c r="S9958" t="s">
        <v>22</v>
      </c>
      <c r="T9958">
        <v>0</v>
      </c>
      <c r="U9958">
        <f t="shared" si="932"/>
        <v>3</v>
      </c>
      <c r="V9958">
        <f t="shared" si="933"/>
        <v>1</v>
      </c>
      <c r="W9958">
        <f t="shared" si="934"/>
        <v>2</v>
      </c>
      <c r="X9958" t="str">
        <f t="shared" si="935"/>
        <v>312</v>
      </c>
      <c r="Y9958" t="str">
        <f>IF(Table1[[#This Row],[RFM_Score]]="555","Champion", IF(AND(J9958&gt;=4,V9958&gt;=4),"Loyal", IF(U9958&lt;=2,"At Risk", IF(W9958&gt;=4,"Potential Loyalist","Others"))))</f>
        <v>Others</v>
      </c>
    </row>
    <row r="9959" spans="1:25">
      <c r="A9959" t="s">
        <v>7436</v>
      </c>
      <c r="B9959">
        <v>51</v>
      </c>
      <c r="C9959" t="s">
        <v>19</v>
      </c>
      <c r="D9959" t="s">
        <v>46</v>
      </c>
      <c r="E9959" s="6" t="s">
        <v>22029</v>
      </c>
      <c r="F9959" t="s">
        <v>30</v>
      </c>
      <c r="G9959">
        <v>1</v>
      </c>
      <c r="H9959">
        <v>0</v>
      </c>
      <c r="I9959">
        <v>53</v>
      </c>
      <c r="J9959">
        <v>2</v>
      </c>
      <c r="K9959">
        <v>118.83</v>
      </c>
      <c r="L9959" t="str">
        <f t="shared" si="930"/>
        <v/>
      </c>
      <c r="M9959">
        <v>1</v>
      </c>
      <c r="N9959" t="str">
        <f t="shared" si="931"/>
        <v/>
      </c>
      <c r="O9959">
        <v>16</v>
      </c>
      <c r="P9959" s="11">
        <v>0</v>
      </c>
      <c r="Q9959" s="11">
        <v>3.7735849056603703E-2</v>
      </c>
      <c r="R9959" s="12">
        <v>118.83</v>
      </c>
      <c r="S9959" t="s">
        <v>22</v>
      </c>
      <c r="T9959">
        <v>0</v>
      </c>
      <c r="U9959">
        <f t="shared" si="932"/>
        <v>5</v>
      </c>
      <c r="V9959">
        <f t="shared" si="933"/>
        <v>1</v>
      </c>
      <c r="W9959">
        <f t="shared" si="934"/>
        <v>2</v>
      </c>
      <c r="X9959" t="str">
        <f t="shared" si="935"/>
        <v>512</v>
      </c>
      <c r="Y9959" t="str">
        <f>IF(Table1[[#This Row],[RFM_Score]]="555","Champion", IF(AND(J9959&gt;=4,V9959&gt;=4),"Loyal", IF(U9959&lt;=2,"At Risk", IF(W9959&gt;=4,"Potential Loyalist","Others"))))</f>
        <v>Others</v>
      </c>
    </row>
    <row r="9960" spans="1:25">
      <c r="A9960" t="s">
        <v>7701</v>
      </c>
      <c r="B9960">
        <v>45</v>
      </c>
      <c r="C9960" t="s">
        <v>19</v>
      </c>
      <c r="D9960" t="s">
        <v>20</v>
      </c>
      <c r="E9960" s="6" t="s">
        <v>22030</v>
      </c>
      <c r="F9960" t="s">
        <v>26</v>
      </c>
      <c r="G9960">
        <v>2</v>
      </c>
      <c r="H9960">
        <v>0</v>
      </c>
      <c r="I9960">
        <v>39</v>
      </c>
      <c r="J9960">
        <v>0</v>
      </c>
      <c r="K9960">
        <v>118.31</v>
      </c>
      <c r="L9960" t="str">
        <f t="shared" si="930"/>
        <v/>
      </c>
      <c r="M9960">
        <v>1</v>
      </c>
      <c r="N9960" t="str">
        <f t="shared" si="931"/>
        <v/>
      </c>
      <c r="O9960">
        <v>4</v>
      </c>
      <c r="P9960" s="11">
        <v>0</v>
      </c>
      <c r="Q9960" s="11">
        <v>0</v>
      </c>
      <c r="R9960" s="12">
        <v>118.31</v>
      </c>
      <c r="S9960" t="s">
        <v>22</v>
      </c>
      <c r="T9960">
        <v>0</v>
      </c>
      <c r="U9960">
        <f t="shared" si="932"/>
        <v>5</v>
      </c>
      <c r="V9960">
        <f t="shared" si="933"/>
        <v>1</v>
      </c>
      <c r="W9960">
        <f t="shared" si="934"/>
        <v>2</v>
      </c>
      <c r="X9960" t="str">
        <f t="shared" si="935"/>
        <v>512</v>
      </c>
      <c r="Y9960" t="str">
        <f>IF(Table1[[#This Row],[RFM_Score]]="555","Champion", IF(AND(J9960&gt;=4,V9960&gt;=4),"Loyal", IF(U9960&lt;=2,"At Risk", IF(W9960&gt;=4,"Potential Loyalist","Others"))))</f>
        <v>Others</v>
      </c>
    </row>
    <row r="9961" spans="1:25">
      <c r="A9961" t="s">
        <v>11693</v>
      </c>
      <c r="B9961">
        <v>52</v>
      </c>
      <c r="C9961" t="s">
        <v>19</v>
      </c>
      <c r="D9961" t="s">
        <v>25</v>
      </c>
      <c r="E9961" s="6" t="s">
        <v>22031</v>
      </c>
      <c r="F9961" t="s">
        <v>30</v>
      </c>
      <c r="G9961">
        <v>3</v>
      </c>
      <c r="H9961">
        <v>2</v>
      </c>
      <c r="I9961">
        <v>44</v>
      </c>
      <c r="J9961">
        <v>0</v>
      </c>
      <c r="K9961">
        <v>118.05</v>
      </c>
      <c r="L9961" t="str">
        <f t="shared" si="930"/>
        <v/>
      </c>
      <c r="M9961">
        <v>1</v>
      </c>
      <c r="N9961" t="str">
        <f t="shared" si="931"/>
        <v/>
      </c>
      <c r="O9961">
        <v>4</v>
      </c>
      <c r="P9961" s="11">
        <v>0.66666666666666596</v>
      </c>
      <c r="Q9961" s="11">
        <v>0</v>
      </c>
      <c r="R9961" s="12">
        <v>118.05</v>
      </c>
      <c r="S9961" t="s">
        <v>22</v>
      </c>
      <c r="T9961">
        <v>0</v>
      </c>
      <c r="U9961">
        <f t="shared" si="932"/>
        <v>5</v>
      </c>
      <c r="V9961">
        <f t="shared" si="933"/>
        <v>1</v>
      </c>
      <c r="W9961">
        <f t="shared" si="934"/>
        <v>2</v>
      </c>
      <c r="X9961" t="str">
        <f t="shared" si="935"/>
        <v>512</v>
      </c>
      <c r="Y9961" t="str">
        <f>IF(Table1[[#This Row],[RFM_Score]]="555","Champion", IF(AND(J9961&gt;=4,V9961&gt;=4),"Loyal", IF(U9961&lt;=2,"At Risk", IF(W9961&gt;=4,"Potential Loyalist","Others"))))</f>
        <v>Others</v>
      </c>
    </row>
    <row r="9962" spans="1:25">
      <c r="A9962" t="s">
        <v>2836</v>
      </c>
      <c r="B9962">
        <v>38</v>
      </c>
      <c r="C9962" t="s">
        <v>24</v>
      </c>
      <c r="D9962" t="s">
        <v>25</v>
      </c>
      <c r="E9962" s="6" t="s">
        <v>22032</v>
      </c>
      <c r="F9962" t="s">
        <v>60</v>
      </c>
      <c r="G9962">
        <v>3</v>
      </c>
      <c r="H9962">
        <v>2</v>
      </c>
      <c r="I9962">
        <v>52</v>
      </c>
      <c r="J9962">
        <v>3</v>
      </c>
      <c r="K9962">
        <v>117.89</v>
      </c>
      <c r="L9962" t="str">
        <f t="shared" si="930"/>
        <v/>
      </c>
      <c r="M9962">
        <v>1</v>
      </c>
      <c r="N9962" t="str">
        <f t="shared" si="931"/>
        <v/>
      </c>
      <c r="O9962">
        <v>20</v>
      </c>
      <c r="P9962" s="11">
        <v>0.66666666666666596</v>
      </c>
      <c r="Q9962" s="11">
        <v>5.7692307692307598E-2</v>
      </c>
      <c r="R9962" s="12">
        <v>117.89</v>
      </c>
      <c r="S9962" t="s">
        <v>22</v>
      </c>
      <c r="T9962">
        <v>0</v>
      </c>
      <c r="U9962">
        <f t="shared" si="932"/>
        <v>5</v>
      </c>
      <c r="V9962">
        <f t="shared" si="933"/>
        <v>1</v>
      </c>
      <c r="W9962">
        <f t="shared" si="934"/>
        <v>2</v>
      </c>
      <c r="X9962" t="str">
        <f t="shared" si="935"/>
        <v>512</v>
      </c>
      <c r="Y9962" t="str">
        <f>IF(Table1[[#This Row],[RFM_Score]]="555","Champion", IF(AND(J9962&gt;=4,V9962&gt;=4),"Loyal", IF(U9962&lt;=2,"At Risk", IF(W9962&gt;=4,"Potential Loyalist","Others"))))</f>
        <v>Others</v>
      </c>
    </row>
    <row r="9963" spans="1:25">
      <c r="A9963" t="s">
        <v>11961</v>
      </c>
      <c r="B9963">
        <v>29</v>
      </c>
      <c r="C9963" t="s">
        <v>19</v>
      </c>
      <c r="D9963" t="s">
        <v>25</v>
      </c>
      <c r="E9963" s="6" t="s">
        <v>22033</v>
      </c>
      <c r="F9963" t="s">
        <v>30</v>
      </c>
      <c r="G9963">
        <v>3</v>
      </c>
      <c r="H9963">
        <v>0</v>
      </c>
      <c r="I9963">
        <v>48</v>
      </c>
      <c r="J9963">
        <v>1</v>
      </c>
      <c r="K9963">
        <v>117.54</v>
      </c>
      <c r="L9963" t="str">
        <f t="shared" si="930"/>
        <v/>
      </c>
      <c r="M9963">
        <v>1</v>
      </c>
      <c r="N9963" t="str">
        <f t="shared" si="931"/>
        <v/>
      </c>
      <c r="O9963">
        <v>67</v>
      </c>
      <c r="P9963" s="11">
        <v>0</v>
      </c>
      <c r="Q9963" s="11">
        <v>2.0833333333333301E-2</v>
      </c>
      <c r="R9963" s="12">
        <v>117.54</v>
      </c>
      <c r="S9963" t="s">
        <v>22</v>
      </c>
      <c r="T9963">
        <v>0</v>
      </c>
      <c r="U9963">
        <f t="shared" si="932"/>
        <v>3</v>
      </c>
      <c r="V9963">
        <f t="shared" si="933"/>
        <v>1</v>
      </c>
      <c r="W9963">
        <f t="shared" si="934"/>
        <v>2</v>
      </c>
      <c r="X9963" t="str">
        <f t="shared" si="935"/>
        <v>312</v>
      </c>
      <c r="Y9963" t="str">
        <f>IF(Table1[[#This Row],[RFM_Score]]="555","Champion", IF(AND(J9963&gt;=4,V9963&gt;=4),"Loyal", IF(U9963&lt;=2,"At Risk", IF(W9963&gt;=4,"Potential Loyalist","Others"))))</f>
        <v>Others</v>
      </c>
    </row>
    <row r="9964" spans="1:25">
      <c r="A9964" t="s">
        <v>12030</v>
      </c>
      <c r="B9964">
        <v>23</v>
      </c>
      <c r="C9964" t="s">
        <v>33</v>
      </c>
      <c r="D9964" t="s">
        <v>25</v>
      </c>
      <c r="E9964" s="6" t="s">
        <v>22034</v>
      </c>
      <c r="F9964" t="s">
        <v>26</v>
      </c>
      <c r="G9964">
        <v>0</v>
      </c>
      <c r="H9964">
        <v>0</v>
      </c>
      <c r="I9964">
        <v>51</v>
      </c>
      <c r="J9964">
        <v>3</v>
      </c>
      <c r="K9964">
        <v>117.54</v>
      </c>
      <c r="L9964" t="str">
        <f t="shared" si="930"/>
        <v/>
      </c>
      <c r="M9964">
        <v>1</v>
      </c>
      <c r="N9964" t="str">
        <f t="shared" si="931"/>
        <v/>
      </c>
      <c r="O9964">
        <v>127</v>
      </c>
      <c r="P9964" s="11">
        <v>0</v>
      </c>
      <c r="Q9964" s="11">
        <v>5.8823529411764698E-2</v>
      </c>
      <c r="R9964" s="12">
        <v>117.54</v>
      </c>
      <c r="S9964" t="s">
        <v>22</v>
      </c>
      <c r="T9964">
        <v>0</v>
      </c>
      <c r="U9964">
        <f t="shared" si="932"/>
        <v>1</v>
      </c>
      <c r="V9964">
        <f t="shared" si="933"/>
        <v>1</v>
      </c>
      <c r="W9964">
        <f t="shared" si="934"/>
        <v>2</v>
      </c>
      <c r="X9964" t="str">
        <f t="shared" si="935"/>
        <v>112</v>
      </c>
      <c r="Y9964" t="str">
        <f>IF(Table1[[#This Row],[RFM_Score]]="555","Champion", IF(AND(J9964&gt;=4,V9964&gt;=4),"Loyal", IF(U9964&lt;=2,"At Risk", IF(W9964&gt;=4,"Potential Loyalist","Others"))))</f>
        <v>At Risk</v>
      </c>
    </row>
    <row r="9965" spans="1:25">
      <c r="A9965" t="s">
        <v>7581</v>
      </c>
      <c r="B9965">
        <v>47</v>
      </c>
      <c r="C9965" t="s">
        <v>19</v>
      </c>
      <c r="D9965" t="s">
        <v>25</v>
      </c>
      <c r="E9965" s="6" t="s">
        <v>22035</v>
      </c>
      <c r="F9965" t="s">
        <v>37</v>
      </c>
      <c r="G9965">
        <v>4</v>
      </c>
      <c r="H9965">
        <v>0</v>
      </c>
      <c r="I9965">
        <v>46</v>
      </c>
      <c r="J9965">
        <v>1</v>
      </c>
      <c r="K9965">
        <v>117.39</v>
      </c>
      <c r="L9965" t="str">
        <f t="shared" si="930"/>
        <v/>
      </c>
      <c r="M9965">
        <v>1</v>
      </c>
      <c r="N9965" t="str">
        <f t="shared" si="931"/>
        <v/>
      </c>
      <c r="O9965">
        <v>14</v>
      </c>
      <c r="P9965" s="11">
        <v>0</v>
      </c>
      <c r="Q9965" s="11">
        <v>2.1739130434782601E-2</v>
      </c>
      <c r="R9965" s="12">
        <v>117.39</v>
      </c>
      <c r="S9965" t="s">
        <v>22</v>
      </c>
      <c r="T9965">
        <v>1</v>
      </c>
      <c r="U9965">
        <f t="shared" si="932"/>
        <v>5</v>
      </c>
      <c r="V9965">
        <f t="shared" si="933"/>
        <v>1</v>
      </c>
      <c r="W9965">
        <f t="shared" si="934"/>
        <v>2</v>
      </c>
      <c r="X9965" t="str">
        <f t="shared" si="935"/>
        <v>512</v>
      </c>
      <c r="Y9965" t="str">
        <f>IF(Table1[[#This Row],[RFM_Score]]="555","Champion", IF(AND(J9965&gt;=4,V9965&gt;=4),"Loyal", IF(U9965&lt;=2,"At Risk", IF(W9965&gt;=4,"Potential Loyalist","Others"))))</f>
        <v>Others</v>
      </c>
    </row>
    <row r="9966" spans="1:25">
      <c r="A9966" t="s">
        <v>2833</v>
      </c>
      <c r="B9966">
        <v>41</v>
      </c>
      <c r="C9966" t="s">
        <v>24</v>
      </c>
      <c r="D9966" t="s">
        <v>20</v>
      </c>
      <c r="E9966" s="6" t="s">
        <v>22036</v>
      </c>
      <c r="F9966" t="s">
        <v>21</v>
      </c>
      <c r="G9966">
        <v>7</v>
      </c>
      <c r="H9966">
        <v>3</v>
      </c>
      <c r="I9966">
        <v>42</v>
      </c>
      <c r="J9966">
        <v>1</v>
      </c>
      <c r="K9966">
        <v>117.3</v>
      </c>
      <c r="L9966" t="str">
        <f t="shared" si="930"/>
        <v/>
      </c>
      <c r="M9966">
        <v>1</v>
      </c>
      <c r="N9966" t="str">
        <f t="shared" si="931"/>
        <v/>
      </c>
      <c r="O9966">
        <v>42</v>
      </c>
      <c r="P9966" s="11">
        <v>0.42857142857142799</v>
      </c>
      <c r="Q9966" s="11">
        <v>2.3809523809523801E-2</v>
      </c>
      <c r="R9966" s="12">
        <v>117.3</v>
      </c>
      <c r="S9966" t="s">
        <v>22</v>
      </c>
      <c r="T9966">
        <v>1</v>
      </c>
      <c r="U9966">
        <f t="shared" si="932"/>
        <v>3</v>
      </c>
      <c r="V9966">
        <f t="shared" si="933"/>
        <v>1</v>
      </c>
      <c r="W9966">
        <f t="shared" si="934"/>
        <v>2</v>
      </c>
      <c r="X9966" t="str">
        <f t="shared" si="935"/>
        <v>312</v>
      </c>
      <c r="Y9966" t="str">
        <f>IF(Table1[[#This Row],[RFM_Score]]="555","Champion", IF(AND(J9966&gt;=4,V9966&gt;=4),"Loyal", IF(U9966&lt;=2,"At Risk", IF(W9966&gt;=4,"Potential Loyalist","Others"))))</f>
        <v>Others</v>
      </c>
    </row>
    <row r="9967" spans="1:25">
      <c r="A9967" t="s">
        <v>9078</v>
      </c>
      <c r="B9967">
        <v>38</v>
      </c>
      <c r="C9967" t="s">
        <v>19</v>
      </c>
      <c r="D9967" t="s">
        <v>25</v>
      </c>
      <c r="E9967" s="6" t="s">
        <v>22037</v>
      </c>
      <c r="F9967" t="s">
        <v>21</v>
      </c>
      <c r="G9967">
        <v>1</v>
      </c>
      <c r="H9967">
        <v>1</v>
      </c>
      <c r="I9967">
        <v>45</v>
      </c>
      <c r="J9967">
        <v>3</v>
      </c>
      <c r="K9967">
        <v>117.22</v>
      </c>
      <c r="L9967" t="str">
        <f t="shared" si="930"/>
        <v/>
      </c>
      <c r="M9967">
        <v>1</v>
      </c>
      <c r="N9967" t="str">
        <f t="shared" si="931"/>
        <v/>
      </c>
      <c r="O9967">
        <v>4</v>
      </c>
      <c r="P9967" s="11">
        <v>1</v>
      </c>
      <c r="Q9967" s="11">
        <v>6.6666666666666596E-2</v>
      </c>
      <c r="R9967" s="12">
        <v>117.22</v>
      </c>
      <c r="S9967" t="s">
        <v>22</v>
      </c>
      <c r="T9967">
        <v>0</v>
      </c>
      <c r="U9967">
        <f t="shared" si="932"/>
        <v>5</v>
      </c>
      <c r="V9967">
        <f t="shared" si="933"/>
        <v>1</v>
      </c>
      <c r="W9967">
        <f t="shared" si="934"/>
        <v>2</v>
      </c>
      <c r="X9967" t="str">
        <f t="shared" si="935"/>
        <v>512</v>
      </c>
      <c r="Y9967" t="str">
        <f>IF(Table1[[#This Row],[RFM_Score]]="555","Champion", IF(AND(J9967&gt;=4,V9967&gt;=4),"Loyal", IF(U9967&lt;=2,"At Risk", IF(W9967&gt;=4,"Potential Loyalist","Others"))))</f>
        <v>Others</v>
      </c>
    </row>
    <row r="9968" spans="1:25">
      <c r="A9968" t="s">
        <v>3984</v>
      </c>
      <c r="B9968">
        <v>40</v>
      </c>
      <c r="C9968" t="s">
        <v>33</v>
      </c>
      <c r="D9968" t="s">
        <v>25</v>
      </c>
      <c r="E9968" s="6" t="s">
        <v>22038</v>
      </c>
      <c r="F9968" t="s">
        <v>30</v>
      </c>
      <c r="G9968">
        <v>5</v>
      </c>
      <c r="H9968">
        <v>0</v>
      </c>
      <c r="I9968">
        <v>56</v>
      </c>
      <c r="J9968">
        <v>4</v>
      </c>
      <c r="K9968">
        <v>117</v>
      </c>
      <c r="L9968" t="str">
        <f t="shared" si="930"/>
        <v/>
      </c>
      <c r="M9968">
        <v>1</v>
      </c>
      <c r="N9968" t="str">
        <f t="shared" si="931"/>
        <v/>
      </c>
      <c r="O9968">
        <v>31</v>
      </c>
      <c r="P9968" s="11">
        <v>0</v>
      </c>
      <c r="Q9968" s="11">
        <v>7.1428571428571397E-2</v>
      </c>
      <c r="R9968" s="12">
        <v>117</v>
      </c>
      <c r="S9968" t="s">
        <v>22</v>
      </c>
      <c r="T9968">
        <v>0</v>
      </c>
      <c r="U9968">
        <f t="shared" si="932"/>
        <v>4</v>
      </c>
      <c r="V9968">
        <f t="shared" si="933"/>
        <v>1</v>
      </c>
      <c r="W9968">
        <f t="shared" si="934"/>
        <v>2</v>
      </c>
      <c r="X9968" t="str">
        <f t="shared" si="935"/>
        <v>412</v>
      </c>
      <c r="Y9968" t="str">
        <f>IF(Table1[[#This Row],[RFM_Score]]="555","Champion", IF(AND(J9968&gt;=4,V9968&gt;=4),"Loyal", IF(U9968&lt;=2,"At Risk", IF(W9968&gt;=4,"Potential Loyalist","Others"))))</f>
        <v>Others</v>
      </c>
    </row>
    <row r="9969" spans="1:25">
      <c r="A9969" t="s">
        <v>10284</v>
      </c>
      <c r="B9969">
        <v>42</v>
      </c>
      <c r="C9969" t="s">
        <v>24</v>
      </c>
      <c r="D9969" t="s">
        <v>49</v>
      </c>
      <c r="E9969" s="6" t="s">
        <v>22039</v>
      </c>
      <c r="F9969" t="s">
        <v>37</v>
      </c>
      <c r="G9969">
        <v>5</v>
      </c>
      <c r="H9969">
        <v>1</v>
      </c>
      <c r="I9969">
        <v>52</v>
      </c>
      <c r="J9969">
        <v>1</v>
      </c>
      <c r="K9969">
        <v>116.76</v>
      </c>
      <c r="L9969" t="str">
        <f t="shared" si="930"/>
        <v/>
      </c>
      <c r="M9969">
        <v>1</v>
      </c>
      <c r="N9969" t="str">
        <f t="shared" si="931"/>
        <v/>
      </c>
      <c r="O9969">
        <v>11</v>
      </c>
      <c r="P9969" s="11">
        <v>0.2</v>
      </c>
      <c r="Q9969" s="11">
        <v>1.9230769230769201E-2</v>
      </c>
      <c r="R9969" s="12">
        <v>116.76</v>
      </c>
      <c r="S9969" t="s">
        <v>22</v>
      </c>
      <c r="T9969">
        <v>0</v>
      </c>
      <c r="U9969">
        <f t="shared" si="932"/>
        <v>5</v>
      </c>
      <c r="V9969">
        <f t="shared" si="933"/>
        <v>1</v>
      </c>
      <c r="W9969">
        <f t="shared" si="934"/>
        <v>2</v>
      </c>
      <c r="X9969" t="str">
        <f t="shared" si="935"/>
        <v>512</v>
      </c>
      <c r="Y9969" t="str">
        <f>IF(Table1[[#This Row],[RFM_Score]]="555","Champion", IF(AND(J9969&gt;=4,V9969&gt;=4),"Loyal", IF(U9969&lt;=2,"At Risk", IF(W9969&gt;=4,"Potential Loyalist","Others"))))</f>
        <v>Others</v>
      </c>
    </row>
    <row r="9970" spans="1:25">
      <c r="A9970" t="s">
        <v>1264</v>
      </c>
      <c r="B9970">
        <v>33</v>
      </c>
      <c r="C9970" t="s">
        <v>24</v>
      </c>
      <c r="D9970" t="s">
        <v>25</v>
      </c>
      <c r="E9970" s="6" t="s">
        <v>22040</v>
      </c>
      <c r="F9970" t="s">
        <v>62</v>
      </c>
      <c r="G9970">
        <v>2</v>
      </c>
      <c r="H9970">
        <v>0</v>
      </c>
      <c r="I9970">
        <v>54</v>
      </c>
      <c r="J9970">
        <v>2</v>
      </c>
      <c r="K9970">
        <v>116.55</v>
      </c>
      <c r="L9970" t="str">
        <f t="shared" si="930"/>
        <v/>
      </c>
      <c r="M9970">
        <v>1</v>
      </c>
      <c r="N9970" t="str">
        <f t="shared" si="931"/>
        <v/>
      </c>
      <c r="O9970">
        <v>81</v>
      </c>
      <c r="P9970" s="11">
        <v>0</v>
      </c>
      <c r="Q9970" s="11">
        <v>3.7037037037037E-2</v>
      </c>
      <c r="R9970" s="12">
        <v>116.55</v>
      </c>
      <c r="S9970" t="s">
        <v>22</v>
      </c>
      <c r="T9970">
        <v>0</v>
      </c>
      <c r="U9970">
        <f t="shared" si="932"/>
        <v>2</v>
      </c>
      <c r="V9970">
        <f t="shared" si="933"/>
        <v>1</v>
      </c>
      <c r="W9970">
        <f t="shared" si="934"/>
        <v>2</v>
      </c>
      <c r="X9970" t="str">
        <f t="shared" si="935"/>
        <v>212</v>
      </c>
      <c r="Y9970" t="str">
        <f>IF(Table1[[#This Row],[RFM_Score]]="555","Champion", IF(AND(J9970&gt;=4,V9970&gt;=4),"Loyal", IF(U9970&lt;=2,"At Risk", IF(W9970&gt;=4,"Potential Loyalist","Others"))))</f>
        <v>At Risk</v>
      </c>
    </row>
    <row r="9971" spans="1:25">
      <c r="A9971" t="s">
        <v>3994</v>
      </c>
      <c r="B9971">
        <v>32</v>
      </c>
      <c r="C9971" t="s">
        <v>19</v>
      </c>
      <c r="D9971" t="s">
        <v>46</v>
      </c>
      <c r="E9971" s="6" t="s">
        <v>22041</v>
      </c>
      <c r="F9971" t="s">
        <v>26</v>
      </c>
      <c r="G9971">
        <v>2</v>
      </c>
      <c r="H9971">
        <v>1</v>
      </c>
      <c r="I9971">
        <v>42</v>
      </c>
      <c r="J9971">
        <v>2</v>
      </c>
      <c r="K9971">
        <v>116.39</v>
      </c>
      <c r="L9971" t="str">
        <f t="shared" si="930"/>
        <v/>
      </c>
      <c r="M9971">
        <v>1</v>
      </c>
      <c r="N9971" t="str">
        <f t="shared" si="931"/>
        <v/>
      </c>
      <c r="O9971">
        <v>28</v>
      </c>
      <c r="P9971" s="11">
        <v>0.5</v>
      </c>
      <c r="Q9971" s="11">
        <v>4.7619047619047603E-2</v>
      </c>
      <c r="R9971" s="12">
        <v>116.39</v>
      </c>
      <c r="S9971" t="s">
        <v>22</v>
      </c>
      <c r="T9971">
        <v>0</v>
      </c>
      <c r="U9971">
        <f t="shared" si="932"/>
        <v>4</v>
      </c>
      <c r="V9971">
        <f t="shared" si="933"/>
        <v>1</v>
      </c>
      <c r="W9971">
        <f t="shared" si="934"/>
        <v>2</v>
      </c>
      <c r="X9971" t="str">
        <f t="shared" si="935"/>
        <v>412</v>
      </c>
      <c r="Y9971" t="str">
        <f>IF(Table1[[#This Row],[RFM_Score]]="555","Champion", IF(AND(J9971&gt;=4,V9971&gt;=4),"Loyal", IF(U9971&lt;=2,"At Risk", IF(W9971&gt;=4,"Potential Loyalist","Others"))))</f>
        <v>Others</v>
      </c>
    </row>
    <row r="9972" spans="1:25">
      <c r="A9972" t="s">
        <v>7483</v>
      </c>
      <c r="B9972">
        <v>44</v>
      </c>
      <c r="C9972" t="s">
        <v>24</v>
      </c>
      <c r="D9972" t="s">
        <v>29</v>
      </c>
      <c r="E9972" s="6" t="s">
        <v>22042</v>
      </c>
      <c r="F9972" t="s">
        <v>30</v>
      </c>
      <c r="G9972">
        <v>6</v>
      </c>
      <c r="H9972">
        <v>2</v>
      </c>
      <c r="I9972">
        <v>48</v>
      </c>
      <c r="J9972">
        <v>1</v>
      </c>
      <c r="K9972">
        <v>115.82</v>
      </c>
      <c r="L9972" t="str">
        <f t="shared" si="930"/>
        <v/>
      </c>
      <c r="M9972">
        <v>1</v>
      </c>
      <c r="N9972" t="str">
        <f t="shared" si="931"/>
        <v/>
      </c>
      <c r="O9972">
        <v>72</v>
      </c>
      <c r="P9972" s="11">
        <v>0.33333333333333298</v>
      </c>
      <c r="Q9972" s="11">
        <v>2.0833333333333301E-2</v>
      </c>
      <c r="R9972" s="12">
        <v>115.82</v>
      </c>
      <c r="S9972" t="s">
        <v>22</v>
      </c>
      <c r="T9972">
        <v>0</v>
      </c>
      <c r="U9972">
        <f t="shared" si="932"/>
        <v>2</v>
      </c>
      <c r="V9972">
        <f t="shared" si="933"/>
        <v>1</v>
      </c>
      <c r="W9972">
        <f t="shared" si="934"/>
        <v>2</v>
      </c>
      <c r="X9972" t="str">
        <f t="shared" si="935"/>
        <v>212</v>
      </c>
      <c r="Y9972" t="str">
        <f>IF(Table1[[#This Row],[RFM_Score]]="555","Champion", IF(AND(J9972&gt;=4,V9972&gt;=4),"Loyal", IF(U9972&lt;=2,"At Risk", IF(W9972&gt;=4,"Potential Loyalist","Others"))))</f>
        <v>At Risk</v>
      </c>
    </row>
    <row r="9973" spans="1:25">
      <c r="A9973" t="s">
        <v>3240</v>
      </c>
      <c r="B9973">
        <v>50</v>
      </c>
      <c r="C9973" t="s">
        <v>24</v>
      </c>
      <c r="D9973" t="s">
        <v>25</v>
      </c>
      <c r="E9973" s="6" t="s">
        <v>22043</v>
      </c>
      <c r="F9973" t="s">
        <v>26</v>
      </c>
      <c r="G9973">
        <v>5</v>
      </c>
      <c r="H9973">
        <v>2</v>
      </c>
      <c r="I9973">
        <v>45</v>
      </c>
      <c r="J9973">
        <v>3</v>
      </c>
      <c r="K9973">
        <v>115.8</v>
      </c>
      <c r="L9973" t="str">
        <f t="shared" si="930"/>
        <v/>
      </c>
      <c r="M9973">
        <v>1</v>
      </c>
      <c r="N9973" t="str">
        <f t="shared" si="931"/>
        <v/>
      </c>
      <c r="O9973">
        <v>2</v>
      </c>
      <c r="P9973" s="11">
        <v>0.4</v>
      </c>
      <c r="Q9973" s="11">
        <v>6.6666666666666596E-2</v>
      </c>
      <c r="R9973" s="12">
        <v>115.8</v>
      </c>
      <c r="S9973" t="s">
        <v>22</v>
      </c>
      <c r="T9973">
        <v>0</v>
      </c>
      <c r="U9973">
        <f t="shared" si="932"/>
        <v>5</v>
      </c>
      <c r="V9973">
        <f t="shared" si="933"/>
        <v>1</v>
      </c>
      <c r="W9973">
        <f t="shared" si="934"/>
        <v>2</v>
      </c>
      <c r="X9973" t="str">
        <f t="shared" si="935"/>
        <v>512</v>
      </c>
      <c r="Y9973" t="str">
        <f>IF(Table1[[#This Row],[RFM_Score]]="555","Champion", IF(AND(J9973&gt;=4,V9973&gt;=4),"Loyal", IF(U9973&lt;=2,"At Risk", IF(W9973&gt;=4,"Potential Loyalist","Others"))))</f>
        <v>Others</v>
      </c>
    </row>
    <row r="9974" spans="1:25">
      <c r="A9974" t="s">
        <v>10620</v>
      </c>
      <c r="B9974">
        <v>18</v>
      </c>
      <c r="C9974" t="s">
        <v>24</v>
      </c>
      <c r="D9974" t="s">
        <v>29</v>
      </c>
      <c r="E9974" s="6" t="s">
        <v>22044</v>
      </c>
      <c r="F9974" t="s">
        <v>26</v>
      </c>
      <c r="G9974">
        <v>6</v>
      </c>
      <c r="H9974">
        <v>2</v>
      </c>
      <c r="I9974">
        <v>48</v>
      </c>
      <c r="J9974">
        <v>3</v>
      </c>
      <c r="K9974">
        <v>115.35</v>
      </c>
      <c r="L9974" t="str">
        <f t="shared" si="930"/>
        <v/>
      </c>
      <c r="M9974">
        <v>1</v>
      </c>
      <c r="N9974" t="str">
        <f t="shared" si="931"/>
        <v/>
      </c>
      <c r="O9974">
        <v>32</v>
      </c>
      <c r="P9974" s="11">
        <v>0.33333333333333298</v>
      </c>
      <c r="Q9974" s="11">
        <v>6.25E-2</v>
      </c>
      <c r="R9974" s="12">
        <v>115.35</v>
      </c>
      <c r="S9974" t="s">
        <v>22</v>
      </c>
      <c r="T9974">
        <v>0</v>
      </c>
      <c r="U9974">
        <f t="shared" si="932"/>
        <v>4</v>
      </c>
      <c r="V9974">
        <f t="shared" si="933"/>
        <v>1</v>
      </c>
      <c r="W9974">
        <f t="shared" si="934"/>
        <v>2</v>
      </c>
      <c r="X9974" t="str">
        <f t="shared" si="935"/>
        <v>412</v>
      </c>
      <c r="Y9974" t="str">
        <f>IF(Table1[[#This Row],[RFM_Score]]="555","Champion", IF(AND(J9974&gt;=4,V9974&gt;=4),"Loyal", IF(U9974&lt;=2,"At Risk", IF(W9974&gt;=4,"Potential Loyalist","Others"))))</f>
        <v>Others</v>
      </c>
    </row>
    <row r="9975" spans="1:25">
      <c r="A9975" t="s">
        <v>1947</v>
      </c>
      <c r="B9975">
        <v>55</v>
      </c>
      <c r="C9975" t="s">
        <v>24</v>
      </c>
      <c r="D9975" t="s">
        <v>25</v>
      </c>
      <c r="E9975" s="6" t="s">
        <v>22045</v>
      </c>
      <c r="F9975" t="s">
        <v>37</v>
      </c>
      <c r="G9975">
        <v>2</v>
      </c>
      <c r="H9975">
        <v>2</v>
      </c>
      <c r="I9975">
        <v>49</v>
      </c>
      <c r="J9975">
        <v>5</v>
      </c>
      <c r="K9975">
        <v>115</v>
      </c>
      <c r="L9975" t="str">
        <f t="shared" si="930"/>
        <v/>
      </c>
      <c r="M9975">
        <v>1</v>
      </c>
      <c r="N9975" t="str">
        <f t="shared" si="931"/>
        <v/>
      </c>
      <c r="O9975">
        <v>51</v>
      </c>
      <c r="P9975" s="11">
        <v>1</v>
      </c>
      <c r="Q9975" s="11">
        <v>0.10204081632653</v>
      </c>
      <c r="R9975" s="12">
        <v>115</v>
      </c>
      <c r="S9975" t="s">
        <v>22</v>
      </c>
      <c r="T9975">
        <v>0</v>
      </c>
      <c r="U9975">
        <f t="shared" si="932"/>
        <v>3</v>
      </c>
      <c r="V9975">
        <f t="shared" si="933"/>
        <v>1</v>
      </c>
      <c r="W9975">
        <f t="shared" si="934"/>
        <v>2</v>
      </c>
      <c r="X9975" t="str">
        <f t="shared" si="935"/>
        <v>312</v>
      </c>
      <c r="Y9975" t="str">
        <f>IF(Table1[[#This Row],[RFM_Score]]="555","Champion", IF(AND(J9975&gt;=4,V9975&gt;=4),"Loyal", IF(U9975&lt;=2,"At Risk", IF(W9975&gt;=4,"Potential Loyalist","Others"))))</f>
        <v>Others</v>
      </c>
    </row>
    <row r="9976" spans="1:25">
      <c r="A9976" t="s">
        <v>5793</v>
      </c>
      <c r="B9976">
        <v>41</v>
      </c>
      <c r="C9976" t="s">
        <v>24</v>
      </c>
      <c r="D9976" t="s">
        <v>29</v>
      </c>
      <c r="E9976" s="6" t="s">
        <v>22046</v>
      </c>
      <c r="F9976" t="s">
        <v>60</v>
      </c>
      <c r="G9976">
        <v>3</v>
      </c>
      <c r="H9976">
        <v>2</v>
      </c>
      <c r="I9976">
        <v>48</v>
      </c>
      <c r="J9976">
        <v>3</v>
      </c>
      <c r="K9976">
        <v>114.73</v>
      </c>
      <c r="L9976" t="str">
        <f t="shared" si="930"/>
        <v/>
      </c>
      <c r="M9976">
        <v>1</v>
      </c>
      <c r="N9976" t="str">
        <f t="shared" si="931"/>
        <v/>
      </c>
      <c r="O9976">
        <v>79</v>
      </c>
      <c r="P9976" s="11">
        <v>0.66666666666666596</v>
      </c>
      <c r="Q9976" s="11">
        <v>6.25E-2</v>
      </c>
      <c r="R9976" s="12">
        <v>114.73</v>
      </c>
      <c r="S9976" t="s">
        <v>22</v>
      </c>
      <c r="T9976">
        <v>0</v>
      </c>
      <c r="U9976">
        <f t="shared" si="932"/>
        <v>2</v>
      </c>
      <c r="V9976">
        <f t="shared" si="933"/>
        <v>1</v>
      </c>
      <c r="W9976">
        <f t="shared" si="934"/>
        <v>2</v>
      </c>
      <c r="X9976" t="str">
        <f t="shared" si="935"/>
        <v>212</v>
      </c>
      <c r="Y9976" t="str">
        <f>IF(Table1[[#This Row],[RFM_Score]]="555","Champion", IF(AND(J9976&gt;=4,V9976&gt;=4),"Loyal", IF(U9976&lt;=2,"At Risk", IF(W9976&gt;=4,"Potential Loyalist","Others"))))</f>
        <v>At Risk</v>
      </c>
    </row>
    <row r="9977" spans="1:25">
      <c r="A9977" t="s">
        <v>9083</v>
      </c>
      <c r="B9977">
        <v>50</v>
      </c>
      <c r="C9977" t="s">
        <v>24</v>
      </c>
      <c r="D9977" t="s">
        <v>25</v>
      </c>
      <c r="E9977" s="6" t="s">
        <v>22047</v>
      </c>
      <c r="F9977" t="s">
        <v>21</v>
      </c>
      <c r="G9977">
        <v>1</v>
      </c>
      <c r="H9977">
        <v>0</v>
      </c>
      <c r="I9977">
        <v>38</v>
      </c>
      <c r="J9977">
        <v>1</v>
      </c>
      <c r="K9977">
        <v>114.69</v>
      </c>
      <c r="L9977" t="str">
        <f t="shared" si="930"/>
        <v/>
      </c>
      <c r="M9977">
        <v>1</v>
      </c>
      <c r="N9977" t="str">
        <f t="shared" si="931"/>
        <v/>
      </c>
      <c r="O9977">
        <v>25</v>
      </c>
      <c r="P9977" s="11">
        <v>0</v>
      </c>
      <c r="Q9977" s="11">
        <v>2.6315789473684199E-2</v>
      </c>
      <c r="R9977" s="12">
        <v>114.69</v>
      </c>
      <c r="S9977" t="s">
        <v>22</v>
      </c>
      <c r="T9977">
        <v>0</v>
      </c>
      <c r="U9977">
        <f t="shared" si="932"/>
        <v>4</v>
      </c>
      <c r="V9977">
        <f t="shared" si="933"/>
        <v>1</v>
      </c>
      <c r="W9977">
        <f t="shared" si="934"/>
        <v>2</v>
      </c>
      <c r="X9977" t="str">
        <f t="shared" si="935"/>
        <v>412</v>
      </c>
      <c r="Y9977" t="str">
        <f>IF(Table1[[#This Row],[RFM_Score]]="555","Champion", IF(AND(J9977&gt;=4,V9977&gt;=4),"Loyal", IF(U9977&lt;=2,"At Risk", IF(W9977&gt;=4,"Potential Loyalist","Others"))))</f>
        <v>Others</v>
      </c>
    </row>
    <row r="9978" spans="1:25">
      <c r="A9978" t="s">
        <v>9895</v>
      </c>
      <c r="B9978">
        <v>41</v>
      </c>
      <c r="C9978" t="s">
        <v>19</v>
      </c>
      <c r="D9978" t="s">
        <v>41</v>
      </c>
      <c r="E9978" s="6" t="s">
        <v>22048</v>
      </c>
      <c r="F9978" t="s">
        <v>37</v>
      </c>
      <c r="G9978">
        <v>5</v>
      </c>
      <c r="H9978">
        <v>1</v>
      </c>
      <c r="I9978">
        <v>43</v>
      </c>
      <c r="J9978">
        <v>0</v>
      </c>
      <c r="K9978">
        <v>114.48</v>
      </c>
      <c r="L9978" t="str">
        <f t="shared" si="930"/>
        <v/>
      </c>
      <c r="M9978">
        <v>1</v>
      </c>
      <c r="N9978" t="str">
        <f t="shared" si="931"/>
        <v/>
      </c>
      <c r="O9978">
        <v>26</v>
      </c>
      <c r="P9978" s="11">
        <v>0.2</v>
      </c>
      <c r="Q9978" s="11">
        <v>0</v>
      </c>
      <c r="R9978" s="12">
        <v>114.48</v>
      </c>
      <c r="S9978" t="s">
        <v>22</v>
      </c>
      <c r="T9978">
        <v>0</v>
      </c>
      <c r="U9978">
        <f t="shared" si="932"/>
        <v>4</v>
      </c>
      <c r="V9978">
        <f t="shared" si="933"/>
        <v>1</v>
      </c>
      <c r="W9978">
        <f t="shared" si="934"/>
        <v>2</v>
      </c>
      <c r="X9978" t="str">
        <f t="shared" si="935"/>
        <v>412</v>
      </c>
      <c r="Y9978" t="str">
        <f>IF(Table1[[#This Row],[RFM_Score]]="555","Champion", IF(AND(J9978&gt;=4,V9978&gt;=4),"Loyal", IF(U9978&lt;=2,"At Risk", IF(W9978&gt;=4,"Potential Loyalist","Others"))))</f>
        <v>Others</v>
      </c>
    </row>
    <row r="9979" spans="1:25">
      <c r="A9979" t="s">
        <v>6095</v>
      </c>
      <c r="B9979">
        <v>66</v>
      </c>
      <c r="C9979" t="s">
        <v>24</v>
      </c>
      <c r="D9979" t="s">
        <v>20</v>
      </c>
      <c r="E9979" s="6" t="s">
        <v>22049</v>
      </c>
      <c r="F9979" t="s">
        <v>60</v>
      </c>
      <c r="G9979">
        <v>1</v>
      </c>
      <c r="H9979">
        <v>0</v>
      </c>
      <c r="I9979">
        <v>59</v>
      </c>
      <c r="J9979">
        <v>1</v>
      </c>
      <c r="K9979">
        <v>114.13</v>
      </c>
      <c r="L9979" t="str">
        <f t="shared" si="930"/>
        <v/>
      </c>
      <c r="M9979">
        <v>1</v>
      </c>
      <c r="N9979" t="str">
        <f t="shared" si="931"/>
        <v/>
      </c>
      <c r="O9979">
        <v>12</v>
      </c>
      <c r="P9979" s="11">
        <v>0</v>
      </c>
      <c r="Q9979" s="11">
        <v>1.6949152542372801E-2</v>
      </c>
      <c r="R9979" s="12">
        <v>114.13</v>
      </c>
      <c r="S9979" t="s">
        <v>22</v>
      </c>
      <c r="T9979">
        <v>0</v>
      </c>
      <c r="U9979">
        <f t="shared" si="932"/>
        <v>5</v>
      </c>
      <c r="V9979">
        <f t="shared" si="933"/>
        <v>1</v>
      </c>
      <c r="W9979">
        <f t="shared" si="934"/>
        <v>2</v>
      </c>
      <c r="X9979" t="str">
        <f t="shared" si="935"/>
        <v>512</v>
      </c>
      <c r="Y9979" t="str">
        <f>IF(Table1[[#This Row],[RFM_Score]]="555","Champion", IF(AND(J9979&gt;=4,V9979&gt;=4),"Loyal", IF(U9979&lt;=2,"At Risk", IF(W9979&gt;=4,"Potential Loyalist","Others"))))</f>
        <v>Others</v>
      </c>
    </row>
    <row r="9980" spans="1:25">
      <c r="A9980" t="s">
        <v>11340</v>
      </c>
      <c r="B9980">
        <v>18</v>
      </c>
      <c r="C9980" t="s">
        <v>19</v>
      </c>
      <c r="D9980" t="s">
        <v>49</v>
      </c>
      <c r="E9980" s="6" t="s">
        <v>22050</v>
      </c>
      <c r="F9980" t="s">
        <v>37</v>
      </c>
      <c r="G9980">
        <v>3</v>
      </c>
      <c r="H9980">
        <v>0</v>
      </c>
      <c r="I9980">
        <v>45</v>
      </c>
      <c r="J9980">
        <v>1</v>
      </c>
      <c r="K9980">
        <v>114.03</v>
      </c>
      <c r="L9980" t="str">
        <f t="shared" si="930"/>
        <v/>
      </c>
      <c r="M9980">
        <v>1</v>
      </c>
      <c r="N9980" t="str">
        <f t="shared" si="931"/>
        <v/>
      </c>
      <c r="O9980">
        <v>1</v>
      </c>
      <c r="P9980" s="11">
        <v>0</v>
      </c>
      <c r="Q9980" s="11">
        <v>2.2222222222222199E-2</v>
      </c>
      <c r="R9980" s="12">
        <v>114.03</v>
      </c>
      <c r="S9980" t="s">
        <v>22</v>
      </c>
      <c r="T9980">
        <v>1</v>
      </c>
      <c r="U9980">
        <f t="shared" si="932"/>
        <v>5</v>
      </c>
      <c r="V9980">
        <f t="shared" si="933"/>
        <v>1</v>
      </c>
      <c r="W9980">
        <f t="shared" si="934"/>
        <v>2</v>
      </c>
      <c r="X9980" t="str">
        <f t="shared" si="935"/>
        <v>512</v>
      </c>
      <c r="Y9980" t="str">
        <f>IF(Table1[[#This Row],[RFM_Score]]="555","Champion", IF(AND(J9980&gt;=4,V9980&gt;=4),"Loyal", IF(U9980&lt;=2,"At Risk", IF(W9980&gt;=4,"Potential Loyalist","Others"))))</f>
        <v>Others</v>
      </c>
    </row>
    <row r="9981" spans="1:25">
      <c r="A9981" t="s">
        <v>3127</v>
      </c>
      <c r="B9981">
        <v>18</v>
      </c>
      <c r="C9981" t="s">
        <v>24</v>
      </c>
      <c r="D9981" t="s">
        <v>41</v>
      </c>
      <c r="E9981" s="6" t="s">
        <v>22051</v>
      </c>
      <c r="F9981" t="s">
        <v>21</v>
      </c>
      <c r="G9981">
        <v>2</v>
      </c>
      <c r="H9981">
        <v>1</v>
      </c>
      <c r="I9981">
        <v>54</v>
      </c>
      <c r="J9981">
        <v>1</v>
      </c>
      <c r="K9981">
        <v>113.77</v>
      </c>
      <c r="L9981" t="str">
        <f t="shared" si="930"/>
        <v/>
      </c>
      <c r="M9981">
        <v>1</v>
      </c>
      <c r="N9981" t="str">
        <f t="shared" si="931"/>
        <v/>
      </c>
      <c r="O9981">
        <v>99</v>
      </c>
      <c r="P9981" s="11">
        <v>0.5</v>
      </c>
      <c r="Q9981" s="11">
        <v>1.85185185185185E-2</v>
      </c>
      <c r="R9981" s="12">
        <v>113.77</v>
      </c>
      <c r="S9981" t="s">
        <v>22</v>
      </c>
      <c r="T9981">
        <v>0</v>
      </c>
      <c r="U9981">
        <f t="shared" si="932"/>
        <v>2</v>
      </c>
      <c r="V9981">
        <f t="shared" si="933"/>
        <v>1</v>
      </c>
      <c r="W9981">
        <f t="shared" si="934"/>
        <v>2</v>
      </c>
      <c r="X9981" t="str">
        <f t="shared" si="935"/>
        <v>212</v>
      </c>
      <c r="Y9981" t="str">
        <f>IF(Table1[[#This Row],[RFM_Score]]="555","Champion", IF(AND(J9981&gt;=4,V9981&gt;=4),"Loyal", IF(U9981&lt;=2,"At Risk", IF(W9981&gt;=4,"Potential Loyalist","Others"))))</f>
        <v>At Risk</v>
      </c>
    </row>
    <row r="9982" spans="1:25">
      <c r="A9982" t="s">
        <v>5118</v>
      </c>
      <c r="B9982">
        <v>36</v>
      </c>
      <c r="C9982" t="s">
        <v>24</v>
      </c>
      <c r="D9982" t="s">
        <v>29</v>
      </c>
      <c r="E9982" s="6" t="s">
        <v>22052</v>
      </c>
      <c r="F9982" t="s">
        <v>30</v>
      </c>
      <c r="G9982">
        <v>2</v>
      </c>
      <c r="H9982">
        <v>0</v>
      </c>
      <c r="I9982">
        <v>37</v>
      </c>
      <c r="J9982">
        <v>2</v>
      </c>
      <c r="K9982">
        <v>113.63</v>
      </c>
      <c r="L9982" t="str">
        <f t="shared" si="930"/>
        <v/>
      </c>
      <c r="M9982">
        <v>1</v>
      </c>
      <c r="N9982" t="str">
        <f t="shared" si="931"/>
        <v/>
      </c>
      <c r="O9982">
        <v>0</v>
      </c>
      <c r="P9982" s="11">
        <v>0</v>
      </c>
      <c r="Q9982" s="11">
        <v>5.4054054054054002E-2</v>
      </c>
      <c r="R9982" s="12">
        <v>113.63</v>
      </c>
      <c r="S9982" t="s">
        <v>22</v>
      </c>
      <c r="T9982">
        <v>0</v>
      </c>
      <c r="U9982">
        <f t="shared" si="932"/>
        <v>5</v>
      </c>
      <c r="V9982">
        <f t="shared" si="933"/>
        <v>1</v>
      </c>
      <c r="W9982">
        <f t="shared" si="934"/>
        <v>2</v>
      </c>
      <c r="X9982" t="str">
        <f t="shared" si="935"/>
        <v>512</v>
      </c>
      <c r="Y9982" t="str">
        <f>IF(Table1[[#This Row],[RFM_Score]]="555","Champion", IF(AND(J9982&gt;=4,V9982&gt;=4),"Loyal", IF(U9982&lt;=2,"At Risk", IF(W9982&gt;=4,"Potential Loyalist","Others"))))</f>
        <v>Others</v>
      </c>
    </row>
    <row r="9983" spans="1:25">
      <c r="A9983" t="s">
        <v>6524</v>
      </c>
      <c r="B9983">
        <v>18</v>
      </c>
      <c r="C9983" t="s">
        <v>24</v>
      </c>
      <c r="D9983" t="s">
        <v>49</v>
      </c>
      <c r="E9983" s="6" t="s">
        <v>22053</v>
      </c>
      <c r="F9983" t="s">
        <v>21</v>
      </c>
      <c r="G9983">
        <v>3</v>
      </c>
      <c r="H9983">
        <v>0</v>
      </c>
      <c r="I9983">
        <v>61</v>
      </c>
      <c r="J9983">
        <v>7</v>
      </c>
      <c r="K9983">
        <v>113.36</v>
      </c>
      <c r="L9983" t="str">
        <f t="shared" si="930"/>
        <v/>
      </c>
      <c r="M9983">
        <v>1</v>
      </c>
      <c r="N9983" t="str">
        <f t="shared" si="931"/>
        <v/>
      </c>
      <c r="O9983">
        <v>29</v>
      </c>
      <c r="P9983" s="11">
        <v>0</v>
      </c>
      <c r="Q9983" s="11">
        <v>0.114754098360655</v>
      </c>
      <c r="R9983" s="12">
        <v>113.36</v>
      </c>
      <c r="S9983" t="s">
        <v>22</v>
      </c>
      <c r="T9983">
        <v>0</v>
      </c>
      <c r="U9983">
        <f t="shared" si="932"/>
        <v>4</v>
      </c>
      <c r="V9983">
        <f t="shared" si="933"/>
        <v>1</v>
      </c>
      <c r="W9983">
        <f t="shared" si="934"/>
        <v>2</v>
      </c>
      <c r="X9983" t="str">
        <f t="shared" si="935"/>
        <v>412</v>
      </c>
      <c r="Y9983" t="str">
        <f>IF(Table1[[#This Row],[RFM_Score]]="555","Champion", IF(AND(J9983&gt;=4,V9983&gt;=4),"Loyal", IF(U9983&lt;=2,"At Risk", IF(W9983&gt;=4,"Potential Loyalist","Others"))))</f>
        <v>Others</v>
      </c>
    </row>
    <row r="9984" spans="1:25">
      <c r="A9984" t="s">
        <v>8195</v>
      </c>
      <c r="B9984">
        <v>40</v>
      </c>
      <c r="C9984" t="s">
        <v>24</v>
      </c>
      <c r="D9984" t="s">
        <v>49</v>
      </c>
      <c r="E9984" s="6" t="s">
        <v>22054</v>
      </c>
      <c r="F9984" t="s">
        <v>26</v>
      </c>
      <c r="G9984">
        <v>3</v>
      </c>
      <c r="H9984">
        <v>0</v>
      </c>
      <c r="I9984">
        <v>51</v>
      </c>
      <c r="J9984">
        <v>0</v>
      </c>
      <c r="K9984">
        <v>113.14</v>
      </c>
      <c r="L9984" t="str">
        <f t="shared" si="930"/>
        <v/>
      </c>
      <c r="M9984">
        <v>1</v>
      </c>
      <c r="N9984" t="str">
        <f t="shared" si="931"/>
        <v/>
      </c>
      <c r="O9984">
        <v>17</v>
      </c>
      <c r="P9984" s="11">
        <v>0</v>
      </c>
      <c r="Q9984" s="11">
        <v>0</v>
      </c>
      <c r="R9984" s="12">
        <v>113.14</v>
      </c>
      <c r="S9984" t="s">
        <v>22</v>
      </c>
      <c r="T9984">
        <v>0</v>
      </c>
      <c r="U9984">
        <f t="shared" si="932"/>
        <v>5</v>
      </c>
      <c r="V9984">
        <f t="shared" si="933"/>
        <v>1</v>
      </c>
      <c r="W9984">
        <f t="shared" si="934"/>
        <v>2</v>
      </c>
      <c r="X9984" t="str">
        <f t="shared" si="935"/>
        <v>512</v>
      </c>
      <c r="Y9984" t="str">
        <f>IF(Table1[[#This Row],[RFM_Score]]="555","Champion", IF(AND(J9984&gt;=4,V9984&gt;=4),"Loyal", IF(U9984&lt;=2,"At Risk", IF(W9984&gt;=4,"Potential Loyalist","Others"))))</f>
        <v>Others</v>
      </c>
    </row>
    <row r="9985" spans="1:25">
      <c r="A9985" t="s">
        <v>8810</v>
      </c>
      <c r="B9985">
        <v>42</v>
      </c>
      <c r="C9985" t="s">
        <v>19</v>
      </c>
      <c r="D9985" t="s">
        <v>25</v>
      </c>
      <c r="E9985" s="6" t="s">
        <v>22055</v>
      </c>
      <c r="F9985" t="s">
        <v>26</v>
      </c>
      <c r="G9985">
        <v>1</v>
      </c>
      <c r="H9985">
        <v>0</v>
      </c>
      <c r="I9985">
        <v>51</v>
      </c>
      <c r="J9985">
        <v>5</v>
      </c>
      <c r="K9985">
        <v>113.09</v>
      </c>
      <c r="L9985" t="str">
        <f t="shared" si="930"/>
        <v/>
      </c>
      <c r="M9985">
        <v>1</v>
      </c>
      <c r="N9985" t="str">
        <f t="shared" si="931"/>
        <v/>
      </c>
      <c r="O9985">
        <v>5</v>
      </c>
      <c r="P9985" s="11">
        <v>0</v>
      </c>
      <c r="Q9985" s="11">
        <v>9.8039215686274495E-2</v>
      </c>
      <c r="R9985" s="12">
        <v>113.09</v>
      </c>
      <c r="S9985" t="s">
        <v>22</v>
      </c>
      <c r="T9985">
        <v>1</v>
      </c>
      <c r="U9985">
        <f t="shared" si="932"/>
        <v>5</v>
      </c>
      <c r="V9985">
        <f t="shared" si="933"/>
        <v>1</v>
      </c>
      <c r="W9985">
        <f t="shared" si="934"/>
        <v>2</v>
      </c>
      <c r="X9985" t="str">
        <f t="shared" si="935"/>
        <v>512</v>
      </c>
      <c r="Y9985" t="str">
        <f>IF(Table1[[#This Row],[RFM_Score]]="555","Champion", IF(AND(J9985&gt;=4,V9985&gt;=4),"Loyal", IF(U9985&lt;=2,"At Risk", IF(W9985&gt;=4,"Potential Loyalist","Others"))))</f>
        <v>Others</v>
      </c>
    </row>
    <row r="9986" spans="1:25">
      <c r="A9986" t="s">
        <v>8020</v>
      </c>
      <c r="B9986">
        <v>57</v>
      </c>
      <c r="C9986" t="s">
        <v>24</v>
      </c>
      <c r="D9986" t="s">
        <v>41</v>
      </c>
      <c r="E9986" s="6" t="s">
        <v>22056</v>
      </c>
      <c r="F9986" t="s">
        <v>37</v>
      </c>
      <c r="G9986">
        <v>1</v>
      </c>
      <c r="H9986">
        <v>0</v>
      </c>
      <c r="I9986">
        <v>50</v>
      </c>
      <c r="J9986">
        <v>3</v>
      </c>
      <c r="K9986">
        <v>112.82</v>
      </c>
      <c r="L9986" t="str">
        <f t="shared" ref="L9986:L10049" si="936">IF(OR(K9986&lt;$AC$10, K9986&gt;$AC$11), "OUTLIER", "")</f>
        <v/>
      </c>
      <c r="M9986">
        <v>1</v>
      </c>
      <c r="N9986" t="str">
        <f t="shared" ref="N9986:N10049" si="937">IF(OR(M9986&lt;$AC$16, M9986&gt;$AC$17), "OUTLIER", "")</f>
        <v/>
      </c>
      <c r="O9986">
        <v>61</v>
      </c>
      <c r="P9986" s="11">
        <v>0</v>
      </c>
      <c r="Q9986" s="11">
        <v>0.06</v>
      </c>
      <c r="R9986" s="12">
        <v>112.82</v>
      </c>
      <c r="S9986" t="s">
        <v>22</v>
      </c>
      <c r="T9986">
        <v>0</v>
      </c>
      <c r="U9986">
        <f t="shared" ref="U9986:U10049" si="938">IF(O9986&lt;=20,5,IF(O9986&lt;=40,4,IF(O9986&lt;=70,3,IF(O9986&lt;=100,2,1))))</f>
        <v>3</v>
      </c>
      <c r="V9986">
        <f t="shared" ref="V9986:V10049" si="939">IF(M9986&gt;=11,5,IF(M9986&gt;=9,4,IF(M9986&gt;=7,3,IF(M9986&gt;=5,2,1))))</f>
        <v>1</v>
      </c>
      <c r="W9986">
        <f t="shared" ref="W9986:W10049" si="940">IF(K9986&gt;=500,5,IF(K9986&gt;=300,4,IF(K9986&gt;=150,3,IF(K9986&gt;=50,2,1))))</f>
        <v>2</v>
      </c>
      <c r="X9986" t="str">
        <f t="shared" ref="X9986:X10049" si="941">U9986 &amp; V9986 &amp; W9986</f>
        <v>312</v>
      </c>
      <c r="Y9986" t="str">
        <f>IF(Table1[[#This Row],[RFM_Score]]="555","Champion", IF(AND(J9986&gt;=4,V9986&gt;=4),"Loyal", IF(U9986&lt;=2,"At Risk", IF(W9986&gt;=4,"Potential Loyalist","Others"))))</f>
        <v>Others</v>
      </c>
    </row>
    <row r="9987" spans="1:25">
      <c r="A9987" t="s">
        <v>9320</v>
      </c>
      <c r="B9987">
        <v>43</v>
      </c>
      <c r="C9987" t="s">
        <v>24</v>
      </c>
      <c r="D9987" t="s">
        <v>25</v>
      </c>
      <c r="E9987" s="6" t="s">
        <v>22057</v>
      </c>
      <c r="F9987" t="s">
        <v>62</v>
      </c>
      <c r="G9987">
        <v>2</v>
      </c>
      <c r="H9987">
        <v>0</v>
      </c>
      <c r="I9987">
        <v>54</v>
      </c>
      <c r="J9987">
        <v>1</v>
      </c>
      <c r="K9987">
        <v>112.65</v>
      </c>
      <c r="L9987" t="str">
        <f t="shared" si="936"/>
        <v/>
      </c>
      <c r="M9987">
        <v>1</v>
      </c>
      <c r="N9987" t="str">
        <f t="shared" si="937"/>
        <v/>
      </c>
      <c r="O9987">
        <v>0</v>
      </c>
      <c r="P9987" s="11">
        <v>0</v>
      </c>
      <c r="Q9987" s="11">
        <v>1.85185185185185E-2</v>
      </c>
      <c r="R9987" s="12">
        <v>112.65</v>
      </c>
      <c r="S9987" t="s">
        <v>22</v>
      </c>
      <c r="T9987">
        <v>0</v>
      </c>
      <c r="U9987">
        <f t="shared" si="938"/>
        <v>5</v>
      </c>
      <c r="V9987">
        <f t="shared" si="939"/>
        <v>1</v>
      </c>
      <c r="W9987">
        <f t="shared" si="940"/>
        <v>2</v>
      </c>
      <c r="X9987" t="str">
        <f t="shared" si="941"/>
        <v>512</v>
      </c>
      <c r="Y9987" t="str">
        <f>IF(Table1[[#This Row],[RFM_Score]]="555","Champion", IF(AND(J9987&gt;=4,V9987&gt;=4),"Loyal", IF(U9987&lt;=2,"At Risk", IF(W9987&gt;=4,"Potential Loyalist","Others"))))</f>
        <v>Others</v>
      </c>
    </row>
    <row r="9988" spans="1:25">
      <c r="A9988" t="s">
        <v>3082</v>
      </c>
      <c r="B9988">
        <v>18</v>
      </c>
      <c r="C9988" t="s">
        <v>19</v>
      </c>
      <c r="D9988" t="s">
        <v>41</v>
      </c>
      <c r="E9988" s="6" t="s">
        <v>22058</v>
      </c>
      <c r="F9988" t="s">
        <v>30</v>
      </c>
      <c r="G9988">
        <v>2</v>
      </c>
      <c r="H9988">
        <v>1</v>
      </c>
      <c r="I9988">
        <v>56</v>
      </c>
      <c r="J9988">
        <v>3</v>
      </c>
      <c r="K9988">
        <v>112.55</v>
      </c>
      <c r="L9988" t="str">
        <f t="shared" si="936"/>
        <v/>
      </c>
      <c r="M9988">
        <v>1</v>
      </c>
      <c r="N9988" t="str">
        <f t="shared" si="937"/>
        <v/>
      </c>
      <c r="O9988">
        <v>15</v>
      </c>
      <c r="P9988" s="11">
        <v>0.5</v>
      </c>
      <c r="Q9988" s="11">
        <v>5.3571428571428499E-2</v>
      </c>
      <c r="R9988" s="12">
        <v>112.55</v>
      </c>
      <c r="S9988" t="s">
        <v>22</v>
      </c>
      <c r="T9988">
        <v>0</v>
      </c>
      <c r="U9988">
        <f t="shared" si="938"/>
        <v>5</v>
      </c>
      <c r="V9988">
        <f t="shared" si="939"/>
        <v>1</v>
      </c>
      <c r="W9988">
        <f t="shared" si="940"/>
        <v>2</v>
      </c>
      <c r="X9988" t="str">
        <f t="shared" si="941"/>
        <v>512</v>
      </c>
      <c r="Y9988" t="str">
        <f>IF(Table1[[#This Row],[RFM_Score]]="555","Champion", IF(AND(J9988&gt;=4,V9988&gt;=4),"Loyal", IF(U9988&lt;=2,"At Risk", IF(W9988&gt;=4,"Potential Loyalist","Others"))))</f>
        <v>Others</v>
      </c>
    </row>
    <row r="9989" spans="1:25">
      <c r="A9989" t="s">
        <v>5098</v>
      </c>
      <c r="B9989">
        <v>47</v>
      </c>
      <c r="C9989" t="s">
        <v>24</v>
      </c>
      <c r="D9989" t="s">
        <v>29</v>
      </c>
      <c r="E9989" s="6" t="s">
        <v>22059</v>
      </c>
      <c r="F9989" t="s">
        <v>21</v>
      </c>
      <c r="G9989">
        <v>2</v>
      </c>
      <c r="H9989">
        <v>0</v>
      </c>
      <c r="I9989">
        <v>44</v>
      </c>
      <c r="J9989">
        <v>1</v>
      </c>
      <c r="K9989">
        <v>112.4</v>
      </c>
      <c r="L9989" t="str">
        <f t="shared" si="936"/>
        <v/>
      </c>
      <c r="M9989">
        <v>1</v>
      </c>
      <c r="N9989" t="str">
        <f t="shared" si="937"/>
        <v/>
      </c>
      <c r="O9989">
        <v>78</v>
      </c>
      <c r="P9989" s="11">
        <v>0</v>
      </c>
      <c r="Q9989" s="11">
        <v>2.27272727272727E-2</v>
      </c>
      <c r="R9989" s="12">
        <v>112.4</v>
      </c>
      <c r="S9989" t="s">
        <v>22</v>
      </c>
      <c r="T9989">
        <v>1</v>
      </c>
      <c r="U9989">
        <f t="shared" si="938"/>
        <v>2</v>
      </c>
      <c r="V9989">
        <f t="shared" si="939"/>
        <v>1</v>
      </c>
      <c r="W9989">
        <f t="shared" si="940"/>
        <v>2</v>
      </c>
      <c r="X9989" t="str">
        <f t="shared" si="941"/>
        <v>212</v>
      </c>
      <c r="Y9989" t="str">
        <f>IF(Table1[[#This Row],[RFM_Score]]="555","Champion", IF(AND(J9989&gt;=4,V9989&gt;=4),"Loyal", IF(U9989&lt;=2,"At Risk", IF(W9989&gt;=4,"Potential Loyalist","Others"))))</f>
        <v>At Risk</v>
      </c>
    </row>
    <row r="9990" spans="1:25">
      <c r="A9990" t="s">
        <v>9659</v>
      </c>
      <c r="B9990">
        <v>37</v>
      </c>
      <c r="C9990" t="s">
        <v>24</v>
      </c>
      <c r="D9990" t="s">
        <v>25</v>
      </c>
      <c r="E9990" s="6" t="s">
        <v>22060</v>
      </c>
      <c r="F9990" t="s">
        <v>30</v>
      </c>
      <c r="G9990">
        <v>5</v>
      </c>
      <c r="H9990">
        <v>2</v>
      </c>
      <c r="I9990">
        <v>61</v>
      </c>
      <c r="J9990">
        <v>4</v>
      </c>
      <c r="K9990">
        <v>112.38</v>
      </c>
      <c r="L9990" t="str">
        <f t="shared" si="936"/>
        <v/>
      </c>
      <c r="M9990">
        <v>1</v>
      </c>
      <c r="N9990" t="str">
        <f t="shared" si="937"/>
        <v/>
      </c>
      <c r="O9990">
        <v>9</v>
      </c>
      <c r="P9990" s="11">
        <v>0.4</v>
      </c>
      <c r="Q9990" s="11">
        <v>6.5573770491803199E-2</v>
      </c>
      <c r="R9990" s="12">
        <v>112.38</v>
      </c>
      <c r="S9990" t="s">
        <v>22</v>
      </c>
      <c r="T9990">
        <v>0</v>
      </c>
      <c r="U9990">
        <f t="shared" si="938"/>
        <v>5</v>
      </c>
      <c r="V9990">
        <f t="shared" si="939"/>
        <v>1</v>
      </c>
      <c r="W9990">
        <f t="shared" si="940"/>
        <v>2</v>
      </c>
      <c r="X9990" t="str">
        <f t="shared" si="941"/>
        <v>512</v>
      </c>
      <c r="Y9990" t="str">
        <f>IF(Table1[[#This Row],[RFM_Score]]="555","Champion", IF(AND(J9990&gt;=4,V9990&gt;=4),"Loyal", IF(U9990&lt;=2,"At Risk", IF(W9990&gt;=4,"Potential Loyalist","Others"))))</f>
        <v>Others</v>
      </c>
    </row>
    <row r="9991" spans="1:25">
      <c r="A9991" t="s">
        <v>1163</v>
      </c>
      <c r="B9991">
        <v>38</v>
      </c>
      <c r="C9991" t="s">
        <v>24</v>
      </c>
      <c r="D9991" t="s">
        <v>20</v>
      </c>
      <c r="E9991" s="6" t="s">
        <v>22061</v>
      </c>
      <c r="F9991" t="s">
        <v>21</v>
      </c>
      <c r="G9991">
        <v>3</v>
      </c>
      <c r="H9991">
        <v>1</v>
      </c>
      <c r="I9991">
        <v>52</v>
      </c>
      <c r="J9991">
        <v>4</v>
      </c>
      <c r="K9991">
        <v>111.66</v>
      </c>
      <c r="L9991" t="str">
        <f t="shared" si="936"/>
        <v/>
      </c>
      <c r="M9991">
        <v>1</v>
      </c>
      <c r="N9991" t="str">
        <f t="shared" si="937"/>
        <v/>
      </c>
      <c r="O9991">
        <v>28</v>
      </c>
      <c r="P9991" s="11">
        <v>0.33333333333333298</v>
      </c>
      <c r="Q9991" s="11">
        <v>7.69230769230769E-2</v>
      </c>
      <c r="R9991" s="12">
        <v>111.66</v>
      </c>
      <c r="S9991" t="s">
        <v>22</v>
      </c>
      <c r="T9991">
        <v>1</v>
      </c>
      <c r="U9991">
        <f t="shared" si="938"/>
        <v>4</v>
      </c>
      <c r="V9991">
        <f t="shared" si="939"/>
        <v>1</v>
      </c>
      <c r="W9991">
        <f t="shared" si="940"/>
        <v>2</v>
      </c>
      <c r="X9991" t="str">
        <f t="shared" si="941"/>
        <v>412</v>
      </c>
      <c r="Y9991" t="str">
        <f>IF(Table1[[#This Row],[RFM_Score]]="555","Champion", IF(AND(J9991&gt;=4,V9991&gt;=4),"Loyal", IF(U9991&lt;=2,"At Risk", IF(W9991&gt;=4,"Potential Loyalist","Others"))))</f>
        <v>Others</v>
      </c>
    </row>
    <row r="9992" spans="1:25">
      <c r="A9992" t="s">
        <v>286</v>
      </c>
      <c r="B9992">
        <v>39</v>
      </c>
      <c r="C9992" t="s">
        <v>24</v>
      </c>
      <c r="D9992" t="s">
        <v>29</v>
      </c>
      <c r="E9992" s="6" t="s">
        <v>22062</v>
      </c>
      <c r="F9992" t="s">
        <v>60</v>
      </c>
      <c r="G9992">
        <v>0</v>
      </c>
      <c r="H9992">
        <v>0</v>
      </c>
      <c r="I9992">
        <v>52</v>
      </c>
      <c r="J9992">
        <v>5</v>
      </c>
      <c r="K9992">
        <v>111.29</v>
      </c>
      <c r="L9992" t="str">
        <f t="shared" si="936"/>
        <v/>
      </c>
      <c r="M9992">
        <v>1</v>
      </c>
      <c r="N9992" t="str">
        <f t="shared" si="937"/>
        <v/>
      </c>
      <c r="O9992">
        <v>8</v>
      </c>
      <c r="P9992" s="11">
        <v>0</v>
      </c>
      <c r="Q9992" s="11">
        <v>9.6153846153846104E-2</v>
      </c>
      <c r="R9992" s="12">
        <v>111.29</v>
      </c>
      <c r="S9992" t="s">
        <v>22</v>
      </c>
      <c r="T9992">
        <v>0</v>
      </c>
      <c r="U9992">
        <f t="shared" si="938"/>
        <v>5</v>
      </c>
      <c r="V9992">
        <f t="shared" si="939"/>
        <v>1</v>
      </c>
      <c r="W9992">
        <f t="shared" si="940"/>
        <v>2</v>
      </c>
      <c r="X9992" t="str">
        <f t="shared" si="941"/>
        <v>512</v>
      </c>
      <c r="Y9992" t="str">
        <f>IF(Table1[[#This Row],[RFM_Score]]="555","Champion", IF(AND(J9992&gt;=4,V9992&gt;=4),"Loyal", IF(U9992&lt;=2,"At Risk", IF(W9992&gt;=4,"Potential Loyalist","Others"))))</f>
        <v>Others</v>
      </c>
    </row>
    <row r="9993" spans="1:25">
      <c r="A9993" t="s">
        <v>8112</v>
      </c>
      <c r="B9993">
        <v>36</v>
      </c>
      <c r="C9993" t="s">
        <v>24</v>
      </c>
      <c r="D9993" t="s">
        <v>25</v>
      </c>
      <c r="E9993" s="6" t="s">
        <v>22063</v>
      </c>
      <c r="F9993" t="s">
        <v>37</v>
      </c>
      <c r="G9993">
        <v>7</v>
      </c>
      <c r="H9993">
        <v>2</v>
      </c>
      <c r="I9993">
        <v>44</v>
      </c>
      <c r="J9993">
        <v>2</v>
      </c>
      <c r="K9993">
        <v>111.12</v>
      </c>
      <c r="L9993" t="str">
        <f t="shared" si="936"/>
        <v/>
      </c>
      <c r="M9993">
        <v>1</v>
      </c>
      <c r="N9993" t="str">
        <f t="shared" si="937"/>
        <v/>
      </c>
      <c r="O9993">
        <v>28</v>
      </c>
      <c r="P9993" s="11">
        <v>0.28571428571428498</v>
      </c>
      <c r="Q9993" s="11">
        <v>4.54545454545454E-2</v>
      </c>
      <c r="R9993" s="12">
        <v>111.12</v>
      </c>
      <c r="S9993" t="s">
        <v>22</v>
      </c>
      <c r="T9993">
        <v>0</v>
      </c>
      <c r="U9993">
        <f t="shared" si="938"/>
        <v>4</v>
      </c>
      <c r="V9993">
        <f t="shared" si="939"/>
        <v>1</v>
      </c>
      <c r="W9993">
        <f t="shared" si="940"/>
        <v>2</v>
      </c>
      <c r="X9993" t="str">
        <f t="shared" si="941"/>
        <v>412</v>
      </c>
      <c r="Y9993" t="str">
        <f>IF(Table1[[#This Row],[RFM_Score]]="555","Champion", IF(AND(J9993&gt;=4,V9993&gt;=4),"Loyal", IF(U9993&lt;=2,"At Risk", IF(W9993&gt;=4,"Potential Loyalist","Others"))))</f>
        <v>Others</v>
      </c>
    </row>
    <row r="9994" spans="1:25">
      <c r="A9994" t="s">
        <v>6235</v>
      </c>
      <c r="B9994">
        <v>31</v>
      </c>
      <c r="C9994" t="s">
        <v>19</v>
      </c>
      <c r="D9994" t="s">
        <v>49</v>
      </c>
      <c r="E9994" s="6" t="s">
        <v>22064</v>
      </c>
      <c r="F9994" t="s">
        <v>30</v>
      </c>
      <c r="G9994">
        <v>0</v>
      </c>
      <c r="H9994">
        <v>0</v>
      </c>
      <c r="I9994">
        <v>48</v>
      </c>
      <c r="J9994">
        <v>0</v>
      </c>
      <c r="K9994">
        <v>111.11</v>
      </c>
      <c r="L9994" t="str">
        <f t="shared" si="936"/>
        <v/>
      </c>
      <c r="M9994">
        <v>1</v>
      </c>
      <c r="N9994" t="str">
        <f t="shared" si="937"/>
        <v/>
      </c>
      <c r="O9994">
        <v>7</v>
      </c>
      <c r="P9994" s="11">
        <v>0</v>
      </c>
      <c r="Q9994" s="11">
        <v>0</v>
      </c>
      <c r="R9994" s="12">
        <v>111.11</v>
      </c>
      <c r="S9994" t="s">
        <v>22</v>
      </c>
      <c r="T9994">
        <v>0</v>
      </c>
      <c r="U9994">
        <f t="shared" si="938"/>
        <v>5</v>
      </c>
      <c r="V9994">
        <f t="shared" si="939"/>
        <v>1</v>
      </c>
      <c r="W9994">
        <f t="shared" si="940"/>
        <v>2</v>
      </c>
      <c r="X9994" t="str">
        <f t="shared" si="941"/>
        <v>512</v>
      </c>
      <c r="Y9994" t="str">
        <f>IF(Table1[[#This Row],[RFM_Score]]="555","Champion", IF(AND(J9994&gt;=4,V9994&gt;=4),"Loyal", IF(U9994&lt;=2,"At Risk", IF(W9994&gt;=4,"Potential Loyalist","Others"))))</f>
        <v>Others</v>
      </c>
    </row>
    <row r="9995" spans="1:25">
      <c r="A9995" t="s">
        <v>6863</v>
      </c>
      <c r="B9995">
        <v>18</v>
      </c>
      <c r="C9995" t="s">
        <v>19</v>
      </c>
      <c r="D9995" t="s">
        <v>41</v>
      </c>
      <c r="E9995" s="6" t="s">
        <v>22065</v>
      </c>
      <c r="F9995" t="s">
        <v>26</v>
      </c>
      <c r="G9995">
        <v>3</v>
      </c>
      <c r="H9995">
        <v>1</v>
      </c>
      <c r="I9995">
        <v>41</v>
      </c>
      <c r="J9995">
        <v>2</v>
      </c>
      <c r="K9995">
        <v>111</v>
      </c>
      <c r="L9995" t="str">
        <f t="shared" si="936"/>
        <v/>
      </c>
      <c r="M9995">
        <v>1</v>
      </c>
      <c r="N9995" t="str">
        <f t="shared" si="937"/>
        <v/>
      </c>
      <c r="O9995">
        <v>12</v>
      </c>
      <c r="P9995" s="11">
        <v>0.33333333333333298</v>
      </c>
      <c r="Q9995" s="11">
        <v>4.8780487804878002E-2</v>
      </c>
      <c r="R9995" s="12">
        <v>111</v>
      </c>
      <c r="S9995" t="s">
        <v>22</v>
      </c>
      <c r="T9995">
        <v>0</v>
      </c>
      <c r="U9995">
        <f t="shared" si="938"/>
        <v>5</v>
      </c>
      <c r="V9995">
        <f t="shared" si="939"/>
        <v>1</v>
      </c>
      <c r="W9995">
        <f t="shared" si="940"/>
        <v>2</v>
      </c>
      <c r="X9995" t="str">
        <f t="shared" si="941"/>
        <v>512</v>
      </c>
      <c r="Y9995" t="str">
        <f>IF(Table1[[#This Row],[RFM_Score]]="555","Champion", IF(AND(J9995&gt;=4,V9995&gt;=4),"Loyal", IF(U9995&lt;=2,"At Risk", IF(W9995&gt;=4,"Potential Loyalist","Others"))))</f>
        <v>Others</v>
      </c>
    </row>
    <row r="9996" spans="1:25">
      <c r="A9996" t="s">
        <v>3061</v>
      </c>
      <c r="B9996">
        <v>18</v>
      </c>
      <c r="C9996" t="s">
        <v>19</v>
      </c>
      <c r="D9996" t="s">
        <v>25</v>
      </c>
      <c r="E9996" s="6" t="s">
        <v>22066</v>
      </c>
      <c r="F9996" t="s">
        <v>26</v>
      </c>
      <c r="G9996">
        <v>4</v>
      </c>
      <c r="H9996">
        <v>1</v>
      </c>
      <c r="I9996">
        <v>49</v>
      </c>
      <c r="J9996">
        <v>1</v>
      </c>
      <c r="K9996">
        <v>110.95</v>
      </c>
      <c r="L9996" t="str">
        <f t="shared" si="936"/>
        <v/>
      </c>
      <c r="M9996">
        <v>1</v>
      </c>
      <c r="N9996" t="str">
        <f t="shared" si="937"/>
        <v/>
      </c>
      <c r="O9996">
        <v>21</v>
      </c>
      <c r="P9996" s="11">
        <v>0.25</v>
      </c>
      <c r="Q9996" s="11">
        <v>2.04081632653061E-2</v>
      </c>
      <c r="R9996" s="12">
        <v>110.95</v>
      </c>
      <c r="S9996" t="s">
        <v>22</v>
      </c>
      <c r="T9996">
        <v>0</v>
      </c>
      <c r="U9996">
        <f t="shared" si="938"/>
        <v>4</v>
      </c>
      <c r="V9996">
        <f t="shared" si="939"/>
        <v>1</v>
      </c>
      <c r="W9996">
        <f t="shared" si="940"/>
        <v>2</v>
      </c>
      <c r="X9996" t="str">
        <f t="shared" si="941"/>
        <v>412</v>
      </c>
      <c r="Y9996" t="str">
        <f>IF(Table1[[#This Row],[RFM_Score]]="555","Champion", IF(AND(J9996&gt;=4,V9996&gt;=4),"Loyal", IF(U9996&lt;=2,"At Risk", IF(W9996&gt;=4,"Potential Loyalist","Others"))))</f>
        <v>Others</v>
      </c>
    </row>
    <row r="9997" spans="1:25">
      <c r="A9997" t="s">
        <v>6905</v>
      </c>
      <c r="B9997">
        <v>28</v>
      </c>
      <c r="C9997" t="s">
        <v>19</v>
      </c>
      <c r="D9997" t="s">
        <v>25</v>
      </c>
      <c r="E9997" s="6" t="s">
        <v>22067</v>
      </c>
      <c r="F9997" t="s">
        <v>26</v>
      </c>
      <c r="G9997">
        <v>3</v>
      </c>
      <c r="H9997">
        <v>1</v>
      </c>
      <c r="I9997">
        <v>53</v>
      </c>
      <c r="J9997">
        <v>8</v>
      </c>
      <c r="K9997">
        <v>110.93</v>
      </c>
      <c r="L9997" t="str">
        <f t="shared" si="936"/>
        <v/>
      </c>
      <c r="M9997">
        <v>1</v>
      </c>
      <c r="N9997" t="str">
        <f t="shared" si="937"/>
        <v/>
      </c>
      <c r="O9997">
        <v>8</v>
      </c>
      <c r="P9997" s="11">
        <v>0.33333333333333298</v>
      </c>
      <c r="Q9997" s="11">
        <v>0.15094339622641501</v>
      </c>
      <c r="R9997" s="12">
        <v>110.93</v>
      </c>
      <c r="S9997" t="s">
        <v>22</v>
      </c>
      <c r="T9997">
        <v>0</v>
      </c>
      <c r="U9997">
        <f t="shared" si="938"/>
        <v>5</v>
      </c>
      <c r="V9997">
        <f t="shared" si="939"/>
        <v>1</v>
      </c>
      <c r="W9997">
        <f t="shared" si="940"/>
        <v>2</v>
      </c>
      <c r="X9997" t="str">
        <f t="shared" si="941"/>
        <v>512</v>
      </c>
      <c r="Y9997" t="str">
        <f>IF(Table1[[#This Row],[RFM_Score]]="555","Champion", IF(AND(J9997&gt;=4,V9997&gt;=4),"Loyal", IF(U9997&lt;=2,"At Risk", IF(W9997&gt;=4,"Potential Loyalist","Others"))))</f>
        <v>Others</v>
      </c>
    </row>
    <row r="9998" spans="1:25">
      <c r="A9998" t="s">
        <v>1717</v>
      </c>
      <c r="B9998">
        <v>39</v>
      </c>
      <c r="C9998" t="s">
        <v>19</v>
      </c>
      <c r="D9998" t="s">
        <v>25</v>
      </c>
      <c r="E9998" s="6" t="s">
        <v>22068</v>
      </c>
      <c r="F9998" t="s">
        <v>62</v>
      </c>
      <c r="G9998">
        <v>1</v>
      </c>
      <c r="H9998">
        <v>1</v>
      </c>
      <c r="I9998">
        <v>48</v>
      </c>
      <c r="J9998">
        <v>5</v>
      </c>
      <c r="K9998">
        <v>110.89</v>
      </c>
      <c r="L9998" t="str">
        <f t="shared" si="936"/>
        <v/>
      </c>
      <c r="M9998">
        <v>1</v>
      </c>
      <c r="N9998" t="str">
        <f t="shared" si="937"/>
        <v/>
      </c>
      <c r="O9998">
        <v>1</v>
      </c>
      <c r="P9998" s="11">
        <v>1</v>
      </c>
      <c r="Q9998" s="11">
        <v>0.10416666666666601</v>
      </c>
      <c r="R9998" s="12">
        <v>110.89</v>
      </c>
      <c r="S9998" t="s">
        <v>22</v>
      </c>
      <c r="T9998">
        <v>0</v>
      </c>
      <c r="U9998">
        <f t="shared" si="938"/>
        <v>5</v>
      </c>
      <c r="V9998">
        <f t="shared" si="939"/>
        <v>1</v>
      </c>
      <c r="W9998">
        <f t="shared" si="940"/>
        <v>2</v>
      </c>
      <c r="X9998" t="str">
        <f t="shared" si="941"/>
        <v>512</v>
      </c>
      <c r="Y9998" t="str">
        <f>IF(Table1[[#This Row],[RFM_Score]]="555","Champion", IF(AND(J9998&gt;=4,V9998&gt;=4),"Loyal", IF(U9998&lt;=2,"At Risk", IF(W9998&gt;=4,"Potential Loyalist","Others"))))</f>
        <v>Others</v>
      </c>
    </row>
    <row r="9999" spans="1:25">
      <c r="A9999" t="s">
        <v>10159</v>
      </c>
      <c r="B9999">
        <v>43</v>
      </c>
      <c r="C9999" t="s">
        <v>19</v>
      </c>
      <c r="D9999" t="s">
        <v>25</v>
      </c>
      <c r="E9999" s="6" t="s">
        <v>22069</v>
      </c>
      <c r="F9999" t="s">
        <v>37</v>
      </c>
      <c r="G9999">
        <v>3</v>
      </c>
      <c r="H9999">
        <v>2</v>
      </c>
      <c r="I9999">
        <v>60</v>
      </c>
      <c r="J9999">
        <v>3</v>
      </c>
      <c r="K9999">
        <v>110.67</v>
      </c>
      <c r="L9999" t="str">
        <f t="shared" si="936"/>
        <v/>
      </c>
      <c r="M9999">
        <v>1</v>
      </c>
      <c r="N9999" t="str">
        <f t="shared" si="937"/>
        <v/>
      </c>
      <c r="O9999">
        <v>37</v>
      </c>
      <c r="P9999" s="11">
        <v>0.66666666666666596</v>
      </c>
      <c r="Q9999" s="11">
        <v>0.05</v>
      </c>
      <c r="R9999" s="12">
        <v>110.67</v>
      </c>
      <c r="S9999" t="s">
        <v>22</v>
      </c>
      <c r="T9999">
        <v>0</v>
      </c>
      <c r="U9999">
        <f t="shared" si="938"/>
        <v>4</v>
      </c>
      <c r="V9999">
        <f t="shared" si="939"/>
        <v>1</v>
      </c>
      <c r="W9999">
        <f t="shared" si="940"/>
        <v>2</v>
      </c>
      <c r="X9999" t="str">
        <f t="shared" si="941"/>
        <v>412</v>
      </c>
      <c r="Y9999" t="str">
        <f>IF(Table1[[#This Row],[RFM_Score]]="555","Champion", IF(AND(J9999&gt;=4,V9999&gt;=4),"Loyal", IF(U9999&lt;=2,"At Risk", IF(W9999&gt;=4,"Potential Loyalist","Others"))))</f>
        <v>Others</v>
      </c>
    </row>
    <row r="10000" spans="1:25">
      <c r="A10000" t="s">
        <v>1071</v>
      </c>
      <c r="B10000">
        <v>29</v>
      </c>
      <c r="C10000" t="s">
        <v>19</v>
      </c>
      <c r="D10000" t="s">
        <v>25</v>
      </c>
      <c r="E10000" s="6" t="s">
        <v>22070</v>
      </c>
      <c r="F10000" t="s">
        <v>26</v>
      </c>
      <c r="G10000">
        <v>5</v>
      </c>
      <c r="H10000">
        <v>2</v>
      </c>
      <c r="I10000">
        <v>53</v>
      </c>
      <c r="J10000">
        <v>4</v>
      </c>
      <c r="K10000">
        <v>110.52</v>
      </c>
      <c r="L10000" t="str">
        <f t="shared" si="936"/>
        <v/>
      </c>
      <c r="M10000">
        <v>1</v>
      </c>
      <c r="N10000" t="str">
        <f t="shared" si="937"/>
        <v/>
      </c>
      <c r="O10000">
        <v>2</v>
      </c>
      <c r="P10000" s="11">
        <v>0.4</v>
      </c>
      <c r="Q10000" s="11">
        <v>7.5471698113207503E-2</v>
      </c>
      <c r="R10000" s="12">
        <v>110.52</v>
      </c>
      <c r="S10000" t="s">
        <v>22</v>
      </c>
      <c r="T10000">
        <v>0</v>
      </c>
      <c r="U10000">
        <f t="shared" si="938"/>
        <v>5</v>
      </c>
      <c r="V10000">
        <f t="shared" si="939"/>
        <v>1</v>
      </c>
      <c r="W10000">
        <f t="shared" si="940"/>
        <v>2</v>
      </c>
      <c r="X10000" t="str">
        <f t="shared" si="941"/>
        <v>512</v>
      </c>
      <c r="Y10000" t="str">
        <f>IF(Table1[[#This Row],[RFM_Score]]="555","Champion", IF(AND(J10000&gt;=4,V10000&gt;=4),"Loyal", IF(U10000&lt;=2,"At Risk", IF(W10000&gt;=4,"Potential Loyalist","Others"))))</f>
        <v>Others</v>
      </c>
    </row>
    <row r="10001" spans="1:25">
      <c r="A10001" t="s">
        <v>3709</v>
      </c>
      <c r="B10001">
        <v>21</v>
      </c>
      <c r="C10001" t="s">
        <v>24</v>
      </c>
      <c r="D10001" t="s">
        <v>25</v>
      </c>
      <c r="E10001" s="6" t="s">
        <v>22071</v>
      </c>
      <c r="F10001" t="s">
        <v>26</v>
      </c>
      <c r="G10001">
        <v>2</v>
      </c>
      <c r="H10001">
        <v>1</v>
      </c>
      <c r="I10001">
        <v>45</v>
      </c>
      <c r="J10001">
        <v>5</v>
      </c>
      <c r="K10001">
        <v>110.5</v>
      </c>
      <c r="L10001" t="str">
        <f t="shared" si="936"/>
        <v/>
      </c>
      <c r="M10001">
        <v>1</v>
      </c>
      <c r="N10001" t="str">
        <f t="shared" si="937"/>
        <v/>
      </c>
      <c r="O10001">
        <v>29</v>
      </c>
      <c r="P10001" s="11">
        <v>0.5</v>
      </c>
      <c r="Q10001" s="11">
        <v>0.11111111111111099</v>
      </c>
      <c r="R10001" s="12">
        <v>110.5</v>
      </c>
      <c r="S10001" t="s">
        <v>22</v>
      </c>
      <c r="T10001">
        <v>0</v>
      </c>
      <c r="U10001">
        <f t="shared" si="938"/>
        <v>4</v>
      </c>
      <c r="V10001">
        <f t="shared" si="939"/>
        <v>1</v>
      </c>
      <c r="W10001">
        <f t="shared" si="940"/>
        <v>2</v>
      </c>
      <c r="X10001" t="str">
        <f t="shared" si="941"/>
        <v>412</v>
      </c>
      <c r="Y10001" t="str">
        <f>IF(Table1[[#This Row],[RFM_Score]]="555","Champion", IF(AND(J10001&gt;=4,V10001&gt;=4),"Loyal", IF(U10001&lt;=2,"At Risk", IF(W10001&gt;=4,"Potential Loyalist","Others"))))</f>
        <v>Others</v>
      </c>
    </row>
    <row r="10002" spans="1:25">
      <c r="A10002" t="s">
        <v>7428</v>
      </c>
      <c r="B10002">
        <v>35</v>
      </c>
      <c r="C10002" t="s">
        <v>19</v>
      </c>
      <c r="D10002" t="s">
        <v>41</v>
      </c>
      <c r="E10002" s="6" t="s">
        <v>22072</v>
      </c>
      <c r="F10002" t="s">
        <v>60</v>
      </c>
      <c r="G10002">
        <v>4</v>
      </c>
      <c r="H10002">
        <v>3</v>
      </c>
      <c r="I10002">
        <v>60</v>
      </c>
      <c r="J10002">
        <v>2</v>
      </c>
      <c r="K10002">
        <v>110.48</v>
      </c>
      <c r="L10002" t="str">
        <f t="shared" si="936"/>
        <v/>
      </c>
      <c r="M10002">
        <v>1</v>
      </c>
      <c r="N10002" t="str">
        <f t="shared" si="937"/>
        <v/>
      </c>
      <c r="O10002">
        <v>20</v>
      </c>
      <c r="P10002" s="11">
        <v>0.75</v>
      </c>
      <c r="Q10002" s="11">
        <v>3.3333333333333298E-2</v>
      </c>
      <c r="R10002" s="12">
        <v>110.48</v>
      </c>
      <c r="S10002" t="s">
        <v>22</v>
      </c>
      <c r="T10002">
        <v>0</v>
      </c>
      <c r="U10002">
        <f t="shared" si="938"/>
        <v>5</v>
      </c>
      <c r="V10002">
        <f t="shared" si="939"/>
        <v>1</v>
      </c>
      <c r="W10002">
        <f t="shared" si="940"/>
        <v>2</v>
      </c>
      <c r="X10002" t="str">
        <f t="shared" si="941"/>
        <v>512</v>
      </c>
      <c r="Y10002" t="str">
        <f>IF(Table1[[#This Row],[RFM_Score]]="555","Champion", IF(AND(J10002&gt;=4,V10002&gt;=4),"Loyal", IF(U10002&lt;=2,"At Risk", IF(W10002&gt;=4,"Potential Loyalist","Others"))))</f>
        <v>Others</v>
      </c>
    </row>
    <row r="10003" spans="1:25">
      <c r="A10003" t="s">
        <v>5860</v>
      </c>
      <c r="B10003">
        <v>49</v>
      </c>
      <c r="C10003" t="s">
        <v>19</v>
      </c>
      <c r="D10003" t="s">
        <v>29</v>
      </c>
      <c r="E10003" s="6" t="s">
        <v>22073</v>
      </c>
      <c r="F10003" t="s">
        <v>62</v>
      </c>
      <c r="G10003">
        <v>3</v>
      </c>
      <c r="H10003">
        <v>2</v>
      </c>
      <c r="I10003">
        <v>46</v>
      </c>
      <c r="J10003">
        <v>2</v>
      </c>
      <c r="K10003">
        <v>110.26</v>
      </c>
      <c r="L10003" t="str">
        <f t="shared" si="936"/>
        <v/>
      </c>
      <c r="M10003">
        <v>1</v>
      </c>
      <c r="N10003" t="str">
        <f t="shared" si="937"/>
        <v/>
      </c>
      <c r="O10003">
        <v>22</v>
      </c>
      <c r="P10003" s="11">
        <v>0.66666666666666596</v>
      </c>
      <c r="Q10003" s="11">
        <v>4.3478260869565202E-2</v>
      </c>
      <c r="R10003" s="12">
        <v>110.26</v>
      </c>
      <c r="S10003" t="s">
        <v>22</v>
      </c>
      <c r="T10003">
        <v>0</v>
      </c>
      <c r="U10003">
        <f t="shared" si="938"/>
        <v>4</v>
      </c>
      <c r="V10003">
        <f t="shared" si="939"/>
        <v>1</v>
      </c>
      <c r="W10003">
        <f t="shared" si="940"/>
        <v>2</v>
      </c>
      <c r="X10003" t="str">
        <f t="shared" si="941"/>
        <v>412</v>
      </c>
      <c r="Y10003" t="str">
        <f>IF(Table1[[#This Row],[RFM_Score]]="555","Champion", IF(AND(J10003&gt;=4,V10003&gt;=4),"Loyal", IF(U10003&lt;=2,"At Risk", IF(W10003&gt;=4,"Potential Loyalist","Others"))))</f>
        <v>Others</v>
      </c>
    </row>
    <row r="10004" spans="1:25">
      <c r="A10004" t="s">
        <v>2593</v>
      </c>
      <c r="B10004">
        <v>18</v>
      </c>
      <c r="C10004" t="s">
        <v>19</v>
      </c>
      <c r="D10004" t="s">
        <v>49</v>
      </c>
      <c r="E10004" s="6" t="s">
        <v>22074</v>
      </c>
      <c r="F10004" t="s">
        <v>26</v>
      </c>
      <c r="G10004">
        <v>2</v>
      </c>
      <c r="H10004">
        <v>1</v>
      </c>
      <c r="I10004">
        <v>56</v>
      </c>
      <c r="J10004">
        <v>1</v>
      </c>
      <c r="K10004">
        <v>110.17</v>
      </c>
      <c r="L10004" t="str">
        <f t="shared" si="936"/>
        <v/>
      </c>
      <c r="M10004">
        <v>1</v>
      </c>
      <c r="N10004" t="str">
        <f t="shared" si="937"/>
        <v/>
      </c>
      <c r="O10004">
        <v>12</v>
      </c>
      <c r="P10004" s="11">
        <v>0.5</v>
      </c>
      <c r="Q10004" s="11">
        <v>1.7857142857142801E-2</v>
      </c>
      <c r="R10004" s="12">
        <v>110.17</v>
      </c>
      <c r="S10004" t="s">
        <v>22</v>
      </c>
      <c r="T10004">
        <v>0</v>
      </c>
      <c r="U10004">
        <f t="shared" si="938"/>
        <v>5</v>
      </c>
      <c r="V10004">
        <f t="shared" si="939"/>
        <v>1</v>
      </c>
      <c r="W10004">
        <f t="shared" si="940"/>
        <v>2</v>
      </c>
      <c r="X10004" t="str">
        <f t="shared" si="941"/>
        <v>512</v>
      </c>
      <c r="Y10004" t="str">
        <f>IF(Table1[[#This Row],[RFM_Score]]="555","Champion", IF(AND(J10004&gt;=4,V10004&gt;=4),"Loyal", IF(U10004&lt;=2,"At Risk", IF(W10004&gt;=4,"Potential Loyalist","Others"))))</f>
        <v>Others</v>
      </c>
    </row>
    <row r="10005" spans="1:25">
      <c r="A10005" t="s">
        <v>4850</v>
      </c>
      <c r="B10005">
        <v>25</v>
      </c>
      <c r="C10005" t="s">
        <v>24</v>
      </c>
      <c r="D10005" t="s">
        <v>29</v>
      </c>
      <c r="E10005" s="6" t="s">
        <v>22075</v>
      </c>
      <c r="F10005" t="s">
        <v>26</v>
      </c>
      <c r="G10005">
        <v>1</v>
      </c>
      <c r="H10005">
        <v>1</v>
      </c>
      <c r="I10005">
        <v>39</v>
      </c>
      <c r="J10005">
        <v>2</v>
      </c>
      <c r="K10005">
        <v>109.71</v>
      </c>
      <c r="L10005" t="str">
        <f t="shared" si="936"/>
        <v/>
      </c>
      <c r="M10005">
        <v>1</v>
      </c>
      <c r="N10005" t="str">
        <f t="shared" si="937"/>
        <v/>
      </c>
      <c r="O10005">
        <v>64</v>
      </c>
      <c r="P10005" s="11">
        <v>1</v>
      </c>
      <c r="Q10005" s="11">
        <v>5.1282051282051197E-2</v>
      </c>
      <c r="R10005" s="12">
        <v>109.71</v>
      </c>
      <c r="S10005" t="s">
        <v>22</v>
      </c>
      <c r="T10005">
        <v>0</v>
      </c>
      <c r="U10005">
        <f t="shared" si="938"/>
        <v>3</v>
      </c>
      <c r="V10005">
        <f t="shared" si="939"/>
        <v>1</v>
      </c>
      <c r="W10005">
        <f t="shared" si="940"/>
        <v>2</v>
      </c>
      <c r="X10005" t="str">
        <f t="shared" si="941"/>
        <v>312</v>
      </c>
      <c r="Y10005" t="str">
        <f>IF(Table1[[#This Row],[RFM_Score]]="555","Champion", IF(AND(J10005&gt;=4,V10005&gt;=4),"Loyal", IF(U10005&lt;=2,"At Risk", IF(W10005&gt;=4,"Potential Loyalist","Others"))))</f>
        <v>Others</v>
      </c>
    </row>
    <row r="10006" spans="1:25">
      <c r="A10006" t="s">
        <v>8757</v>
      </c>
      <c r="B10006">
        <v>31</v>
      </c>
      <c r="C10006" t="s">
        <v>24</v>
      </c>
      <c r="D10006" t="s">
        <v>25</v>
      </c>
      <c r="E10006" s="6" t="s">
        <v>22076</v>
      </c>
      <c r="F10006" t="s">
        <v>30</v>
      </c>
      <c r="G10006">
        <v>1</v>
      </c>
      <c r="H10006">
        <v>1</v>
      </c>
      <c r="I10006">
        <v>62</v>
      </c>
      <c r="J10006">
        <v>6</v>
      </c>
      <c r="K10006">
        <v>109.02</v>
      </c>
      <c r="L10006" t="str">
        <f t="shared" si="936"/>
        <v/>
      </c>
      <c r="M10006">
        <v>1</v>
      </c>
      <c r="N10006" t="str">
        <f t="shared" si="937"/>
        <v/>
      </c>
      <c r="O10006">
        <v>5</v>
      </c>
      <c r="P10006" s="11">
        <v>1</v>
      </c>
      <c r="Q10006" s="11">
        <v>9.6774193548387094E-2</v>
      </c>
      <c r="R10006" s="12">
        <v>109.02</v>
      </c>
      <c r="S10006" t="s">
        <v>22</v>
      </c>
      <c r="T10006">
        <v>0</v>
      </c>
      <c r="U10006">
        <f t="shared" si="938"/>
        <v>5</v>
      </c>
      <c r="V10006">
        <f t="shared" si="939"/>
        <v>1</v>
      </c>
      <c r="W10006">
        <f t="shared" si="940"/>
        <v>2</v>
      </c>
      <c r="X10006" t="str">
        <f t="shared" si="941"/>
        <v>512</v>
      </c>
      <c r="Y10006" t="str">
        <f>IF(Table1[[#This Row],[RFM_Score]]="555","Champion", IF(AND(J10006&gt;=4,V10006&gt;=4),"Loyal", IF(U10006&lt;=2,"At Risk", IF(W10006&gt;=4,"Potential Loyalist","Others"))))</f>
        <v>Others</v>
      </c>
    </row>
    <row r="10007" spans="1:25">
      <c r="A10007" t="s">
        <v>9551</v>
      </c>
      <c r="B10007">
        <v>37</v>
      </c>
      <c r="C10007" t="s">
        <v>24</v>
      </c>
      <c r="D10007" t="s">
        <v>25</v>
      </c>
      <c r="E10007" s="6" t="s">
        <v>22077</v>
      </c>
      <c r="F10007" t="s">
        <v>30</v>
      </c>
      <c r="G10007">
        <v>6</v>
      </c>
      <c r="H10007">
        <v>1</v>
      </c>
      <c r="I10007">
        <v>42</v>
      </c>
      <c r="J10007">
        <v>0</v>
      </c>
      <c r="K10007">
        <v>108.91</v>
      </c>
      <c r="L10007" t="str">
        <f t="shared" si="936"/>
        <v/>
      </c>
      <c r="M10007">
        <v>1</v>
      </c>
      <c r="N10007" t="str">
        <f t="shared" si="937"/>
        <v/>
      </c>
      <c r="O10007">
        <v>23</v>
      </c>
      <c r="P10007" s="11">
        <v>0.16666666666666599</v>
      </c>
      <c r="Q10007" s="11">
        <v>0</v>
      </c>
      <c r="R10007" s="12">
        <v>108.91</v>
      </c>
      <c r="S10007" t="s">
        <v>22</v>
      </c>
      <c r="T10007">
        <v>0</v>
      </c>
      <c r="U10007">
        <f t="shared" si="938"/>
        <v>4</v>
      </c>
      <c r="V10007">
        <f t="shared" si="939"/>
        <v>1</v>
      </c>
      <c r="W10007">
        <f t="shared" si="940"/>
        <v>2</v>
      </c>
      <c r="X10007" t="str">
        <f t="shared" si="941"/>
        <v>412</v>
      </c>
      <c r="Y10007" t="str">
        <f>IF(Table1[[#This Row],[RFM_Score]]="555","Champion", IF(AND(J10007&gt;=4,V10007&gt;=4),"Loyal", IF(U10007&lt;=2,"At Risk", IF(W10007&gt;=4,"Potential Loyalist","Others"))))</f>
        <v>Others</v>
      </c>
    </row>
    <row r="10008" spans="1:25">
      <c r="A10008" t="s">
        <v>9757</v>
      </c>
      <c r="B10008">
        <v>31</v>
      </c>
      <c r="C10008" t="s">
        <v>24</v>
      </c>
      <c r="D10008" t="s">
        <v>41</v>
      </c>
      <c r="E10008" s="6" t="s">
        <v>22078</v>
      </c>
      <c r="F10008" t="s">
        <v>26</v>
      </c>
      <c r="G10008">
        <v>0</v>
      </c>
      <c r="H10008">
        <v>0</v>
      </c>
      <c r="I10008">
        <v>41</v>
      </c>
      <c r="J10008">
        <v>2</v>
      </c>
      <c r="K10008">
        <v>108.82</v>
      </c>
      <c r="L10008" t="str">
        <f t="shared" si="936"/>
        <v/>
      </c>
      <c r="M10008">
        <v>1</v>
      </c>
      <c r="N10008" t="str">
        <f t="shared" si="937"/>
        <v/>
      </c>
      <c r="O10008">
        <v>15</v>
      </c>
      <c r="P10008" s="11">
        <v>0</v>
      </c>
      <c r="Q10008" s="11">
        <v>4.8780487804878002E-2</v>
      </c>
      <c r="R10008" s="12">
        <v>108.82</v>
      </c>
      <c r="S10008" t="s">
        <v>22</v>
      </c>
      <c r="T10008">
        <v>0</v>
      </c>
      <c r="U10008">
        <f t="shared" si="938"/>
        <v>5</v>
      </c>
      <c r="V10008">
        <f t="shared" si="939"/>
        <v>1</v>
      </c>
      <c r="W10008">
        <f t="shared" si="940"/>
        <v>2</v>
      </c>
      <c r="X10008" t="str">
        <f t="shared" si="941"/>
        <v>512</v>
      </c>
      <c r="Y10008" t="str">
        <f>IF(Table1[[#This Row],[RFM_Score]]="555","Champion", IF(AND(J10008&gt;=4,V10008&gt;=4),"Loyal", IF(U10008&lt;=2,"At Risk", IF(W10008&gt;=4,"Potential Loyalist","Others"))))</f>
        <v>Others</v>
      </c>
    </row>
    <row r="10009" spans="1:25">
      <c r="A10009" t="s">
        <v>9043</v>
      </c>
      <c r="B10009">
        <v>32</v>
      </c>
      <c r="C10009" t="s">
        <v>19</v>
      </c>
      <c r="D10009" t="s">
        <v>35</v>
      </c>
      <c r="E10009" s="6" t="s">
        <v>22079</v>
      </c>
      <c r="F10009" t="s">
        <v>26</v>
      </c>
      <c r="G10009">
        <v>1</v>
      </c>
      <c r="H10009">
        <v>1</v>
      </c>
      <c r="I10009">
        <v>50</v>
      </c>
      <c r="J10009">
        <v>3</v>
      </c>
      <c r="K10009">
        <v>108.8</v>
      </c>
      <c r="L10009" t="str">
        <f t="shared" si="936"/>
        <v/>
      </c>
      <c r="M10009">
        <v>1</v>
      </c>
      <c r="N10009" t="str">
        <f t="shared" si="937"/>
        <v/>
      </c>
      <c r="O10009">
        <v>52</v>
      </c>
      <c r="P10009" s="11">
        <v>1</v>
      </c>
      <c r="Q10009" s="11">
        <v>0.06</v>
      </c>
      <c r="R10009" s="12">
        <v>108.8</v>
      </c>
      <c r="S10009" t="s">
        <v>22</v>
      </c>
      <c r="T10009">
        <v>0</v>
      </c>
      <c r="U10009">
        <f t="shared" si="938"/>
        <v>3</v>
      </c>
      <c r="V10009">
        <f t="shared" si="939"/>
        <v>1</v>
      </c>
      <c r="W10009">
        <f t="shared" si="940"/>
        <v>2</v>
      </c>
      <c r="X10009" t="str">
        <f t="shared" si="941"/>
        <v>312</v>
      </c>
      <c r="Y10009" t="str">
        <f>IF(Table1[[#This Row],[RFM_Score]]="555","Champion", IF(AND(J10009&gt;=4,V10009&gt;=4),"Loyal", IF(U10009&lt;=2,"At Risk", IF(W10009&gt;=4,"Potential Loyalist","Others"))))</f>
        <v>Others</v>
      </c>
    </row>
    <row r="10010" spans="1:25">
      <c r="A10010" t="s">
        <v>10960</v>
      </c>
      <c r="B10010">
        <v>31</v>
      </c>
      <c r="C10010" t="s">
        <v>24</v>
      </c>
      <c r="D10010" t="s">
        <v>35</v>
      </c>
      <c r="E10010" s="6" t="s">
        <v>22080</v>
      </c>
      <c r="F10010" t="s">
        <v>26</v>
      </c>
      <c r="G10010">
        <v>3</v>
      </c>
      <c r="H10010">
        <v>2</v>
      </c>
      <c r="I10010">
        <v>43</v>
      </c>
      <c r="J10010">
        <v>1</v>
      </c>
      <c r="K10010">
        <v>108.47</v>
      </c>
      <c r="L10010" t="str">
        <f t="shared" si="936"/>
        <v/>
      </c>
      <c r="M10010">
        <v>1</v>
      </c>
      <c r="N10010" t="str">
        <f t="shared" si="937"/>
        <v/>
      </c>
      <c r="O10010">
        <v>19</v>
      </c>
      <c r="P10010" s="11">
        <v>0.66666666666666596</v>
      </c>
      <c r="Q10010" s="11">
        <v>2.3255813953488299E-2</v>
      </c>
      <c r="R10010" s="12">
        <v>108.47</v>
      </c>
      <c r="S10010" t="s">
        <v>22</v>
      </c>
      <c r="T10010">
        <v>0</v>
      </c>
      <c r="U10010">
        <f t="shared" si="938"/>
        <v>5</v>
      </c>
      <c r="V10010">
        <f t="shared" si="939"/>
        <v>1</v>
      </c>
      <c r="W10010">
        <f t="shared" si="940"/>
        <v>2</v>
      </c>
      <c r="X10010" t="str">
        <f t="shared" si="941"/>
        <v>512</v>
      </c>
      <c r="Y10010" t="str">
        <f>IF(Table1[[#This Row],[RFM_Score]]="555","Champion", IF(AND(J10010&gt;=4,V10010&gt;=4),"Loyal", IF(U10010&lt;=2,"At Risk", IF(W10010&gt;=4,"Potential Loyalist","Others"))))</f>
        <v>Others</v>
      </c>
    </row>
    <row r="10011" spans="1:25">
      <c r="A10011" t="s">
        <v>10669</v>
      </c>
      <c r="B10011">
        <v>31</v>
      </c>
      <c r="C10011" t="s">
        <v>24</v>
      </c>
      <c r="D10011" t="s">
        <v>29</v>
      </c>
      <c r="E10011" s="6" t="s">
        <v>22081</v>
      </c>
      <c r="F10011" t="s">
        <v>30</v>
      </c>
      <c r="G10011">
        <v>3</v>
      </c>
      <c r="H10011">
        <v>2</v>
      </c>
      <c r="I10011">
        <v>59</v>
      </c>
      <c r="J10011">
        <v>4</v>
      </c>
      <c r="K10011">
        <v>108.39</v>
      </c>
      <c r="L10011" t="str">
        <f t="shared" si="936"/>
        <v/>
      </c>
      <c r="M10011">
        <v>1</v>
      </c>
      <c r="N10011" t="str">
        <f t="shared" si="937"/>
        <v/>
      </c>
      <c r="O10011">
        <v>51</v>
      </c>
      <c r="P10011" s="11">
        <v>0.66666666666666596</v>
      </c>
      <c r="Q10011" s="11">
        <v>6.7796610169491497E-2</v>
      </c>
      <c r="R10011" s="12">
        <v>108.39</v>
      </c>
      <c r="S10011" t="s">
        <v>22</v>
      </c>
      <c r="T10011">
        <v>0</v>
      </c>
      <c r="U10011">
        <f t="shared" si="938"/>
        <v>3</v>
      </c>
      <c r="V10011">
        <f t="shared" si="939"/>
        <v>1</v>
      </c>
      <c r="W10011">
        <f t="shared" si="940"/>
        <v>2</v>
      </c>
      <c r="X10011" t="str">
        <f t="shared" si="941"/>
        <v>312</v>
      </c>
      <c r="Y10011" t="str">
        <f>IF(Table1[[#This Row],[RFM_Score]]="555","Champion", IF(AND(J10011&gt;=4,V10011&gt;=4),"Loyal", IF(U10011&lt;=2,"At Risk", IF(W10011&gt;=4,"Potential Loyalist","Others"))))</f>
        <v>Others</v>
      </c>
    </row>
    <row r="10012" spans="1:25">
      <c r="A10012" t="s">
        <v>4620</v>
      </c>
      <c r="B10012">
        <v>44</v>
      </c>
      <c r="C10012" t="s">
        <v>24</v>
      </c>
      <c r="D10012" t="s">
        <v>25</v>
      </c>
      <c r="E10012" s="6" t="s">
        <v>22082</v>
      </c>
      <c r="F10012" t="s">
        <v>21</v>
      </c>
      <c r="G10012">
        <v>2</v>
      </c>
      <c r="H10012">
        <v>0</v>
      </c>
      <c r="I10012">
        <v>48</v>
      </c>
      <c r="J10012">
        <v>1</v>
      </c>
      <c r="K10012">
        <v>107.81</v>
      </c>
      <c r="L10012" t="str">
        <f t="shared" si="936"/>
        <v/>
      </c>
      <c r="M10012">
        <v>1</v>
      </c>
      <c r="N10012" t="str">
        <f t="shared" si="937"/>
        <v/>
      </c>
      <c r="O10012">
        <v>69</v>
      </c>
      <c r="P10012" s="11">
        <v>0</v>
      </c>
      <c r="Q10012" s="11">
        <v>2.0833333333333301E-2</v>
      </c>
      <c r="R10012" s="12">
        <v>107.81</v>
      </c>
      <c r="S10012" t="s">
        <v>22</v>
      </c>
      <c r="T10012">
        <v>0</v>
      </c>
      <c r="U10012">
        <f t="shared" si="938"/>
        <v>3</v>
      </c>
      <c r="V10012">
        <f t="shared" si="939"/>
        <v>1</v>
      </c>
      <c r="W10012">
        <f t="shared" si="940"/>
        <v>2</v>
      </c>
      <c r="X10012" t="str">
        <f t="shared" si="941"/>
        <v>312</v>
      </c>
      <c r="Y10012" t="str">
        <f>IF(Table1[[#This Row],[RFM_Score]]="555","Champion", IF(AND(J10012&gt;=4,V10012&gt;=4),"Loyal", IF(U10012&lt;=2,"At Risk", IF(W10012&gt;=4,"Potential Loyalist","Others"))))</f>
        <v>Others</v>
      </c>
    </row>
    <row r="10013" spans="1:25">
      <c r="A10013" t="s">
        <v>10145</v>
      </c>
      <c r="B10013">
        <v>34</v>
      </c>
      <c r="C10013" t="s">
        <v>19</v>
      </c>
      <c r="D10013" t="s">
        <v>35</v>
      </c>
      <c r="E10013" s="6" t="s">
        <v>22083</v>
      </c>
      <c r="F10013" t="s">
        <v>30</v>
      </c>
      <c r="G10013">
        <v>5</v>
      </c>
      <c r="H10013">
        <v>1</v>
      </c>
      <c r="I10013">
        <v>41</v>
      </c>
      <c r="J10013">
        <v>3</v>
      </c>
      <c r="K10013">
        <v>107.61</v>
      </c>
      <c r="L10013" t="str">
        <f t="shared" si="936"/>
        <v/>
      </c>
      <c r="M10013">
        <v>1</v>
      </c>
      <c r="N10013" t="str">
        <f t="shared" si="937"/>
        <v/>
      </c>
      <c r="O10013">
        <v>6</v>
      </c>
      <c r="P10013" s="11">
        <v>0.2</v>
      </c>
      <c r="Q10013" s="11">
        <v>7.3170731707316999E-2</v>
      </c>
      <c r="R10013" s="12">
        <v>107.61</v>
      </c>
      <c r="S10013" t="s">
        <v>22</v>
      </c>
      <c r="T10013">
        <v>0</v>
      </c>
      <c r="U10013">
        <f t="shared" si="938"/>
        <v>5</v>
      </c>
      <c r="V10013">
        <f t="shared" si="939"/>
        <v>1</v>
      </c>
      <c r="W10013">
        <f t="shared" si="940"/>
        <v>2</v>
      </c>
      <c r="X10013" t="str">
        <f t="shared" si="941"/>
        <v>512</v>
      </c>
      <c r="Y10013" t="str">
        <f>IF(Table1[[#This Row],[RFM_Score]]="555","Champion", IF(AND(J10013&gt;=4,V10013&gt;=4),"Loyal", IF(U10013&lt;=2,"At Risk", IF(W10013&gt;=4,"Potential Loyalist","Others"))))</f>
        <v>Others</v>
      </c>
    </row>
    <row r="10014" spans="1:25">
      <c r="A10014" t="s">
        <v>10503</v>
      </c>
      <c r="B10014">
        <v>25</v>
      </c>
      <c r="C10014" t="s">
        <v>24</v>
      </c>
      <c r="D10014" t="s">
        <v>46</v>
      </c>
      <c r="E10014" s="6" t="s">
        <v>22084</v>
      </c>
      <c r="F10014" t="s">
        <v>26</v>
      </c>
      <c r="G10014">
        <v>2</v>
      </c>
      <c r="H10014">
        <v>1</v>
      </c>
      <c r="I10014">
        <v>50</v>
      </c>
      <c r="J10014">
        <v>3</v>
      </c>
      <c r="K10014">
        <v>107.3</v>
      </c>
      <c r="L10014" t="str">
        <f t="shared" si="936"/>
        <v/>
      </c>
      <c r="M10014">
        <v>1</v>
      </c>
      <c r="N10014" t="str">
        <f t="shared" si="937"/>
        <v/>
      </c>
      <c r="O10014">
        <v>5</v>
      </c>
      <c r="P10014" s="11">
        <v>0.5</v>
      </c>
      <c r="Q10014" s="11">
        <v>0.06</v>
      </c>
      <c r="R10014" s="12">
        <v>107.3</v>
      </c>
      <c r="S10014" t="s">
        <v>22</v>
      </c>
      <c r="T10014">
        <v>0</v>
      </c>
      <c r="U10014">
        <f t="shared" si="938"/>
        <v>5</v>
      </c>
      <c r="V10014">
        <f t="shared" si="939"/>
        <v>1</v>
      </c>
      <c r="W10014">
        <f t="shared" si="940"/>
        <v>2</v>
      </c>
      <c r="X10014" t="str">
        <f t="shared" si="941"/>
        <v>512</v>
      </c>
      <c r="Y10014" t="str">
        <f>IF(Table1[[#This Row],[RFM_Score]]="555","Champion", IF(AND(J10014&gt;=4,V10014&gt;=4),"Loyal", IF(U10014&lt;=2,"At Risk", IF(W10014&gt;=4,"Potential Loyalist","Others"))))</f>
        <v>Others</v>
      </c>
    </row>
    <row r="10015" spans="1:25">
      <c r="A10015" t="s">
        <v>6081</v>
      </c>
      <c r="B10015">
        <v>36</v>
      </c>
      <c r="C10015" t="s">
        <v>19</v>
      </c>
      <c r="D10015" t="s">
        <v>29</v>
      </c>
      <c r="E10015" s="6" t="s">
        <v>22085</v>
      </c>
      <c r="F10015" t="s">
        <v>30</v>
      </c>
      <c r="G10015">
        <v>3</v>
      </c>
      <c r="H10015">
        <v>1</v>
      </c>
      <c r="I10015">
        <v>57</v>
      </c>
      <c r="J10015">
        <v>4</v>
      </c>
      <c r="K10015">
        <v>107.15</v>
      </c>
      <c r="L10015" t="str">
        <f t="shared" si="936"/>
        <v/>
      </c>
      <c r="M10015">
        <v>1</v>
      </c>
      <c r="N10015" t="str">
        <f t="shared" si="937"/>
        <v/>
      </c>
      <c r="O10015">
        <v>12</v>
      </c>
      <c r="P10015" s="11">
        <v>0.33333333333333298</v>
      </c>
      <c r="Q10015" s="11">
        <v>7.0175438596491196E-2</v>
      </c>
      <c r="R10015" s="12">
        <v>107.15</v>
      </c>
      <c r="S10015" t="s">
        <v>22</v>
      </c>
      <c r="T10015">
        <v>0</v>
      </c>
      <c r="U10015">
        <f t="shared" si="938"/>
        <v>5</v>
      </c>
      <c r="V10015">
        <f t="shared" si="939"/>
        <v>1</v>
      </c>
      <c r="W10015">
        <f t="shared" si="940"/>
        <v>2</v>
      </c>
      <c r="X10015" t="str">
        <f t="shared" si="941"/>
        <v>512</v>
      </c>
      <c r="Y10015" t="str">
        <f>IF(Table1[[#This Row],[RFM_Score]]="555","Champion", IF(AND(J10015&gt;=4,V10015&gt;=4),"Loyal", IF(U10015&lt;=2,"At Risk", IF(W10015&gt;=4,"Potential Loyalist","Others"))))</f>
        <v>Others</v>
      </c>
    </row>
    <row r="10016" spans="1:25">
      <c r="A10016" t="s">
        <v>10376</v>
      </c>
      <c r="B10016">
        <v>21</v>
      </c>
      <c r="C10016" t="s">
        <v>19</v>
      </c>
      <c r="D10016" t="s">
        <v>46</v>
      </c>
      <c r="E10016" s="6" t="s">
        <v>22086</v>
      </c>
      <c r="F10016" t="s">
        <v>60</v>
      </c>
      <c r="G10016">
        <v>5</v>
      </c>
      <c r="H10016">
        <v>0</v>
      </c>
      <c r="I10016">
        <v>47</v>
      </c>
      <c r="J10016">
        <v>2</v>
      </c>
      <c r="K10016">
        <v>107</v>
      </c>
      <c r="L10016" t="str">
        <f t="shared" si="936"/>
        <v/>
      </c>
      <c r="M10016">
        <v>1</v>
      </c>
      <c r="N10016" t="str">
        <f t="shared" si="937"/>
        <v/>
      </c>
      <c r="O10016">
        <v>12</v>
      </c>
      <c r="P10016" s="11">
        <v>0</v>
      </c>
      <c r="Q10016" s="11">
        <v>4.2553191489361701E-2</v>
      </c>
      <c r="R10016" s="12">
        <v>107</v>
      </c>
      <c r="S10016" t="s">
        <v>22</v>
      </c>
      <c r="T10016">
        <v>0</v>
      </c>
      <c r="U10016">
        <f t="shared" si="938"/>
        <v>5</v>
      </c>
      <c r="V10016">
        <f t="shared" si="939"/>
        <v>1</v>
      </c>
      <c r="W10016">
        <f t="shared" si="940"/>
        <v>2</v>
      </c>
      <c r="X10016" t="str">
        <f t="shared" si="941"/>
        <v>512</v>
      </c>
      <c r="Y10016" t="str">
        <f>IF(Table1[[#This Row],[RFM_Score]]="555","Champion", IF(AND(J10016&gt;=4,V10016&gt;=4),"Loyal", IF(U10016&lt;=2,"At Risk", IF(W10016&gt;=4,"Potential Loyalist","Others"))))</f>
        <v>Others</v>
      </c>
    </row>
    <row r="10017" spans="1:25">
      <c r="A10017" t="s">
        <v>496</v>
      </c>
      <c r="B10017">
        <v>20</v>
      </c>
      <c r="C10017" t="s">
        <v>24</v>
      </c>
      <c r="D10017" t="s">
        <v>25</v>
      </c>
      <c r="E10017" s="6" t="s">
        <v>22087</v>
      </c>
      <c r="F10017" t="s">
        <v>37</v>
      </c>
      <c r="G10017">
        <v>2</v>
      </c>
      <c r="H10017">
        <v>0</v>
      </c>
      <c r="I10017">
        <v>61</v>
      </c>
      <c r="J10017">
        <v>1</v>
      </c>
      <c r="K10017">
        <v>106.93</v>
      </c>
      <c r="L10017" t="str">
        <f t="shared" si="936"/>
        <v/>
      </c>
      <c r="M10017">
        <v>1</v>
      </c>
      <c r="N10017" t="str">
        <f t="shared" si="937"/>
        <v/>
      </c>
      <c r="O10017">
        <v>4</v>
      </c>
      <c r="P10017" s="11">
        <v>0</v>
      </c>
      <c r="Q10017" s="11">
        <v>1.63934426229508E-2</v>
      </c>
      <c r="R10017" s="12">
        <v>106.93</v>
      </c>
      <c r="S10017" t="s">
        <v>22</v>
      </c>
      <c r="T10017">
        <v>0</v>
      </c>
      <c r="U10017">
        <f t="shared" si="938"/>
        <v>5</v>
      </c>
      <c r="V10017">
        <f t="shared" si="939"/>
        <v>1</v>
      </c>
      <c r="W10017">
        <f t="shared" si="940"/>
        <v>2</v>
      </c>
      <c r="X10017" t="str">
        <f t="shared" si="941"/>
        <v>512</v>
      </c>
      <c r="Y10017" t="str">
        <f>IF(Table1[[#This Row],[RFM_Score]]="555","Champion", IF(AND(J10017&gt;=4,V10017&gt;=4),"Loyal", IF(U10017&lt;=2,"At Risk", IF(W10017&gt;=4,"Potential Loyalist","Others"))))</f>
        <v>Others</v>
      </c>
    </row>
    <row r="10018" spans="1:25">
      <c r="A10018" t="s">
        <v>2158</v>
      </c>
      <c r="B10018">
        <v>44</v>
      </c>
      <c r="C10018" t="s">
        <v>19</v>
      </c>
      <c r="D10018" t="s">
        <v>25</v>
      </c>
      <c r="E10018" s="6" t="s">
        <v>22088</v>
      </c>
      <c r="F10018" t="s">
        <v>21</v>
      </c>
      <c r="G10018">
        <v>5</v>
      </c>
      <c r="H10018">
        <v>1</v>
      </c>
      <c r="I10018">
        <v>38</v>
      </c>
      <c r="J10018">
        <v>1</v>
      </c>
      <c r="K10018">
        <v>106.9</v>
      </c>
      <c r="L10018" t="str">
        <f t="shared" si="936"/>
        <v/>
      </c>
      <c r="M10018">
        <v>1</v>
      </c>
      <c r="N10018" t="str">
        <f t="shared" si="937"/>
        <v/>
      </c>
      <c r="O10018">
        <v>17</v>
      </c>
      <c r="P10018" s="11">
        <v>0.2</v>
      </c>
      <c r="Q10018" s="11">
        <v>2.6315789473684199E-2</v>
      </c>
      <c r="R10018" s="12">
        <v>106.9</v>
      </c>
      <c r="S10018" t="s">
        <v>22</v>
      </c>
      <c r="T10018">
        <v>0</v>
      </c>
      <c r="U10018">
        <f t="shared" si="938"/>
        <v>5</v>
      </c>
      <c r="V10018">
        <f t="shared" si="939"/>
        <v>1</v>
      </c>
      <c r="W10018">
        <f t="shared" si="940"/>
        <v>2</v>
      </c>
      <c r="X10018" t="str">
        <f t="shared" si="941"/>
        <v>512</v>
      </c>
      <c r="Y10018" t="str">
        <f>IF(Table1[[#This Row],[RFM_Score]]="555","Champion", IF(AND(J10018&gt;=4,V10018&gt;=4),"Loyal", IF(U10018&lt;=2,"At Risk", IF(W10018&gt;=4,"Potential Loyalist","Others"))))</f>
        <v>Others</v>
      </c>
    </row>
    <row r="10019" spans="1:25">
      <c r="A10019" t="s">
        <v>1108</v>
      </c>
      <c r="B10019">
        <v>40</v>
      </c>
      <c r="C10019" t="s">
        <v>19</v>
      </c>
      <c r="D10019" t="s">
        <v>25</v>
      </c>
      <c r="E10019" s="6" t="s">
        <v>22089</v>
      </c>
      <c r="F10019" t="s">
        <v>37</v>
      </c>
      <c r="G10019">
        <v>3</v>
      </c>
      <c r="H10019">
        <v>1</v>
      </c>
      <c r="I10019">
        <v>41</v>
      </c>
      <c r="J10019">
        <v>5</v>
      </c>
      <c r="K10019">
        <v>106.74</v>
      </c>
      <c r="L10019" t="str">
        <f t="shared" si="936"/>
        <v/>
      </c>
      <c r="M10019">
        <v>1</v>
      </c>
      <c r="N10019" t="str">
        <f t="shared" si="937"/>
        <v/>
      </c>
      <c r="O10019">
        <v>58</v>
      </c>
      <c r="P10019" s="11">
        <v>0.33333333333333298</v>
      </c>
      <c r="Q10019" s="11">
        <v>0.12195121951219499</v>
      </c>
      <c r="R10019" s="12">
        <v>106.74</v>
      </c>
      <c r="S10019" t="s">
        <v>22</v>
      </c>
      <c r="T10019">
        <v>0</v>
      </c>
      <c r="U10019">
        <f t="shared" si="938"/>
        <v>3</v>
      </c>
      <c r="V10019">
        <f t="shared" si="939"/>
        <v>1</v>
      </c>
      <c r="W10019">
        <f t="shared" si="940"/>
        <v>2</v>
      </c>
      <c r="X10019" t="str">
        <f t="shared" si="941"/>
        <v>312</v>
      </c>
      <c r="Y10019" t="str">
        <f>IF(Table1[[#This Row],[RFM_Score]]="555","Champion", IF(AND(J10019&gt;=4,V10019&gt;=4),"Loyal", IF(U10019&lt;=2,"At Risk", IF(W10019&gt;=4,"Potential Loyalist","Others"))))</f>
        <v>Others</v>
      </c>
    </row>
    <row r="10020" spans="1:25">
      <c r="A10020" t="s">
        <v>9472</v>
      </c>
      <c r="B10020">
        <v>18</v>
      </c>
      <c r="C10020" t="s">
        <v>19</v>
      </c>
      <c r="D10020" t="s">
        <v>41</v>
      </c>
      <c r="E10020" s="6" t="s">
        <v>22090</v>
      </c>
      <c r="F10020" t="s">
        <v>62</v>
      </c>
      <c r="G10020">
        <v>6</v>
      </c>
      <c r="H10020">
        <v>1</v>
      </c>
      <c r="I10020">
        <v>48</v>
      </c>
      <c r="J10020">
        <v>4</v>
      </c>
      <c r="K10020">
        <v>106.53</v>
      </c>
      <c r="L10020" t="str">
        <f t="shared" si="936"/>
        <v/>
      </c>
      <c r="M10020">
        <v>1</v>
      </c>
      <c r="N10020" t="str">
        <f t="shared" si="937"/>
        <v/>
      </c>
      <c r="O10020">
        <v>7</v>
      </c>
      <c r="P10020" s="11">
        <v>0.16666666666666599</v>
      </c>
      <c r="Q10020" s="11">
        <v>8.3333333333333301E-2</v>
      </c>
      <c r="R10020" s="12">
        <v>106.53</v>
      </c>
      <c r="S10020" t="s">
        <v>22</v>
      </c>
      <c r="T10020">
        <v>0</v>
      </c>
      <c r="U10020">
        <f t="shared" si="938"/>
        <v>5</v>
      </c>
      <c r="V10020">
        <f t="shared" si="939"/>
        <v>1</v>
      </c>
      <c r="W10020">
        <f t="shared" si="940"/>
        <v>2</v>
      </c>
      <c r="X10020" t="str">
        <f t="shared" si="941"/>
        <v>512</v>
      </c>
      <c r="Y10020" t="str">
        <f>IF(Table1[[#This Row],[RFM_Score]]="555","Champion", IF(AND(J10020&gt;=4,V10020&gt;=4),"Loyal", IF(U10020&lt;=2,"At Risk", IF(W10020&gt;=4,"Potential Loyalist","Others"))))</f>
        <v>Others</v>
      </c>
    </row>
    <row r="10021" spans="1:25">
      <c r="A10021" t="s">
        <v>11915</v>
      </c>
      <c r="B10021">
        <v>38</v>
      </c>
      <c r="C10021" t="s">
        <v>24</v>
      </c>
      <c r="D10021" t="s">
        <v>41</v>
      </c>
      <c r="E10021" s="6" t="s">
        <v>22091</v>
      </c>
      <c r="F10021" t="s">
        <v>26</v>
      </c>
      <c r="G10021">
        <v>2</v>
      </c>
      <c r="H10021">
        <v>0</v>
      </c>
      <c r="I10021">
        <v>48</v>
      </c>
      <c r="J10021">
        <v>2</v>
      </c>
      <c r="K10021">
        <v>106.51</v>
      </c>
      <c r="L10021" t="str">
        <f t="shared" si="936"/>
        <v/>
      </c>
      <c r="M10021">
        <v>1</v>
      </c>
      <c r="N10021" t="str">
        <f t="shared" si="937"/>
        <v/>
      </c>
      <c r="O10021">
        <v>74</v>
      </c>
      <c r="P10021" s="11">
        <v>0</v>
      </c>
      <c r="Q10021" s="11">
        <v>4.1666666666666602E-2</v>
      </c>
      <c r="R10021" s="12">
        <v>106.51</v>
      </c>
      <c r="S10021" t="s">
        <v>22</v>
      </c>
      <c r="T10021">
        <v>0</v>
      </c>
      <c r="U10021">
        <f t="shared" si="938"/>
        <v>2</v>
      </c>
      <c r="V10021">
        <f t="shared" si="939"/>
        <v>1</v>
      </c>
      <c r="W10021">
        <f t="shared" si="940"/>
        <v>2</v>
      </c>
      <c r="X10021" t="str">
        <f t="shared" si="941"/>
        <v>212</v>
      </c>
      <c r="Y10021" t="str">
        <f>IF(Table1[[#This Row],[RFM_Score]]="555","Champion", IF(AND(J10021&gt;=4,V10021&gt;=4),"Loyal", IF(U10021&lt;=2,"At Risk", IF(W10021&gt;=4,"Potential Loyalist","Others"))))</f>
        <v>At Risk</v>
      </c>
    </row>
    <row r="10022" spans="1:25">
      <c r="A10022" t="s">
        <v>2474</v>
      </c>
      <c r="B10022">
        <v>44</v>
      </c>
      <c r="C10022" t="s">
        <v>19</v>
      </c>
      <c r="D10022" t="s">
        <v>46</v>
      </c>
      <c r="E10022" s="6" t="s">
        <v>22092</v>
      </c>
      <c r="F10022" t="s">
        <v>30</v>
      </c>
      <c r="G10022">
        <v>2</v>
      </c>
      <c r="H10022">
        <v>0</v>
      </c>
      <c r="I10022">
        <v>44</v>
      </c>
      <c r="J10022">
        <v>2</v>
      </c>
      <c r="K10022">
        <v>106.38</v>
      </c>
      <c r="L10022" t="str">
        <f t="shared" si="936"/>
        <v/>
      </c>
      <c r="M10022">
        <v>1</v>
      </c>
      <c r="N10022" t="str">
        <f t="shared" si="937"/>
        <v/>
      </c>
      <c r="O10022">
        <v>24</v>
      </c>
      <c r="P10022" s="11">
        <v>0</v>
      </c>
      <c r="Q10022" s="11">
        <v>4.54545454545454E-2</v>
      </c>
      <c r="R10022" s="12">
        <v>106.38</v>
      </c>
      <c r="S10022" t="s">
        <v>22</v>
      </c>
      <c r="T10022">
        <v>0</v>
      </c>
      <c r="U10022">
        <f t="shared" si="938"/>
        <v>4</v>
      </c>
      <c r="V10022">
        <f t="shared" si="939"/>
        <v>1</v>
      </c>
      <c r="W10022">
        <f t="shared" si="940"/>
        <v>2</v>
      </c>
      <c r="X10022" t="str">
        <f t="shared" si="941"/>
        <v>412</v>
      </c>
      <c r="Y10022" t="str">
        <f>IF(Table1[[#This Row],[RFM_Score]]="555","Champion", IF(AND(J10022&gt;=4,V10022&gt;=4),"Loyal", IF(U10022&lt;=2,"At Risk", IF(W10022&gt;=4,"Potential Loyalist","Others"))))</f>
        <v>Others</v>
      </c>
    </row>
    <row r="10023" spans="1:25">
      <c r="A10023" t="s">
        <v>5145</v>
      </c>
      <c r="B10023">
        <v>22</v>
      </c>
      <c r="C10023" t="s">
        <v>24</v>
      </c>
      <c r="D10023" t="s">
        <v>49</v>
      </c>
      <c r="E10023" s="6" t="s">
        <v>22093</v>
      </c>
      <c r="F10023" t="s">
        <v>26</v>
      </c>
      <c r="G10023">
        <v>4</v>
      </c>
      <c r="H10023">
        <v>0</v>
      </c>
      <c r="I10023">
        <v>50</v>
      </c>
      <c r="J10023">
        <v>2</v>
      </c>
      <c r="K10023">
        <v>106.31</v>
      </c>
      <c r="L10023" t="str">
        <f t="shared" si="936"/>
        <v/>
      </c>
      <c r="M10023">
        <v>1</v>
      </c>
      <c r="N10023" t="str">
        <f t="shared" si="937"/>
        <v/>
      </c>
      <c r="O10023">
        <v>6</v>
      </c>
      <c r="P10023" s="11">
        <v>0</v>
      </c>
      <c r="Q10023" s="11">
        <v>0.04</v>
      </c>
      <c r="R10023" s="12">
        <v>106.31</v>
      </c>
      <c r="S10023" t="s">
        <v>22</v>
      </c>
      <c r="T10023">
        <v>0</v>
      </c>
      <c r="U10023">
        <f t="shared" si="938"/>
        <v>5</v>
      </c>
      <c r="V10023">
        <f t="shared" si="939"/>
        <v>1</v>
      </c>
      <c r="W10023">
        <f t="shared" si="940"/>
        <v>2</v>
      </c>
      <c r="X10023" t="str">
        <f t="shared" si="941"/>
        <v>512</v>
      </c>
      <c r="Y10023" t="str">
        <f>IF(Table1[[#This Row],[RFM_Score]]="555","Champion", IF(AND(J10023&gt;=4,V10023&gt;=4),"Loyal", IF(U10023&lt;=2,"At Risk", IF(W10023&gt;=4,"Potential Loyalist","Others"))))</f>
        <v>Others</v>
      </c>
    </row>
    <row r="10024" spans="1:25">
      <c r="A10024" t="s">
        <v>1978</v>
      </c>
      <c r="B10024">
        <v>30</v>
      </c>
      <c r="C10024" t="s">
        <v>19</v>
      </c>
      <c r="D10024" t="s">
        <v>25</v>
      </c>
      <c r="E10024" s="6" t="s">
        <v>22094</v>
      </c>
      <c r="F10024" t="s">
        <v>62</v>
      </c>
      <c r="G10024">
        <v>4</v>
      </c>
      <c r="H10024">
        <v>1</v>
      </c>
      <c r="I10024">
        <v>55</v>
      </c>
      <c r="J10024">
        <v>5</v>
      </c>
      <c r="K10024">
        <v>105.98</v>
      </c>
      <c r="L10024" t="str">
        <f t="shared" si="936"/>
        <v/>
      </c>
      <c r="M10024">
        <v>1</v>
      </c>
      <c r="N10024" t="str">
        <f t="shared" si="937"/>
        <v/>
      </c>
      <c r="O10024">
        <v>66</v>
      </c>
      <c r="P10024" s="11">
        <v>0.25</v>
      </c>
      <c r="Q10024" s="11">
        <v>9.0909090909090898E-2</v>
      </c>
      <c r="R10024" s="12">
        <v>105.98</v>
      </c>
      <c r="S10024" t="s">
        <v>22</v>
      </c>
      <c r="T10024">
        <v>0</v>
      </c>
      <c r="U10024">
        <f t="shared" si="938"/>
        <v>3</v>
      </c>
      <c r="V10024">
        <f t="shared" si="939"/>
        <v>1</v>
      </c>
      <c r="W10024">
        <f t="shared" si="940"/>
        <v>2</v>
      </c>
      <c r="X10024" t="str">
        <f t="shared" si="941"/>
        <v>312</v>
      </c>
      <c r="Y10024" t="str">
        <f>IF(Table1[[#This Row],[RFM_Score]]="555","Champion", IF(AND(J10024&gt;=4,V10024&gt;=4),"Loyal", IF(U10024&lt;=2,"At Risk", IF(W10024&gt;=4,"Potential Loyalist","Others"))))</f>
        <v>Others</v>
      </c>
    </row>
    <row r="10025" spans="1:25">
      <c r="A10025" t="s">
        <v>8691</v>
      </c>
      <c r="B10025">
        <v>44</v>
      </c>
      <c r="C10025" t="s">
        <v>24</v>
      </c>
      <c r="D10025" t="s">
        <v>29</v>
      </c>
      <c r="E10025" s="6" t="s">
        <v>22095</v>
      </c>
      <c r="F10025" t="s">
        <v>21</v>
      </c>
      <c r="G10025">
        <v>5</v>
      </c>
      <c r="H10025">
        <v>1</v>
      </c>
      <c r="I10025">
        <v>52</v>
      </c>
      <c r="J10025">
        <v>1</v>
      </c>
      <c r="K10025">
        <v>105.92</v>
      </c>
      <c r="L10025" t="str">
        <f t="shared" si="936"/>
        <v/>
      </c>
      <c r="M10025">
        <v>1</v>
      </c>
      <c r="N10025" t="str">
        <f t="shared" si="937"/>
        <v/>
      </c>
      <c r="O10025">
        <v>13</v>
      </c>
      <c r="P10025" s="11">
        <v>0.2</v>
      </c>
      <c r="Q10025" s="11">
        <v>1.9230769230769201E-2</v>
      </c>
      <c r="R10025" s="12">
        <v>105.92</v>
      </c>
      <c r="S10025" t="s">
        <v>22</v>
      </c>
      <c r="T10025">
        <v>0</v>
      </c>
      <c r="U10025">
        <f t="shared" si="938"/>
        <v>5</v>
      </c>
      <c r="V10025">
        <f t="shared" si="939"/>
        <v>1</v>
      </c>
      <c r="W10025">
        <f t="shared" si="940"/>
        <v>2</v>
      </c>
      <c r="X10025" t="str">
        <f t="shared" si="941"/>
        <v>512</v>
      </c>
      <c r="Y10025" t="str">
        <f>IF(Table1[[#This Row],[RFM_Score]]="555","Champion", IF(AND(J10025&gt;=4,V10025&gt;=4),"Loyal", IF(U10025&lt;=2,"At Risk", IF(W10025&gt;=4,"Potential Loyalist","Others"))))</f>
        <v>Others</v>
      </c>
    </row>
    <row r="10026" spans="1:25">
      <c r="A10026" t="s">
        <v>8794</v>
      </c>
      <c r="B10026">
        <v>38</v>
      </c>
      <c r="C10026" t="s">
        <v>24</v>
      </c>
      <c r="D10026" t="s">
        <v>41</v>
      </c>
      <c r="E10026" s="6" t="s">
        <v>22096</v>
      </c>
      <c r="F10026" t="s">
        <v>21</v>
      </c>
      <c r="G10026">
        <v>2</v>
      </c>
      <c r="H10026">
        <v>1</v>
      </c>
      <c r="I10026">
        <v>45</v>
      </c>
      <c r="J10026">
        <v>2</v>
      </c>
      <c r="K10026">
        <v>105.91</v>
      </c>
      <c r="L10026" t="str">
        <f t="shared" si="936"/>
        <v/>
      </c>
      <c r="M10026">
        <v>1</v>
      </c>
      <c r="N10026" t="str">
        <f t="shared" si="937"/>
        <v/>
      </c>
      <c r="O10026">
        <v>8</v>
      </c>
      <c r="P10026" s="11">
        <v>0.5</v>
      </c>
      <c r="Q10026" s="11">
        <v>4.4444444444444398E-2</v>
      </c>
      <c r="R10026" s="12">
        <v>105.91</v>
      </c>
      <c r="S10026" t="s">
        <v>22</v>
      </c>
      <c r="T10026">
        <v>0</v>
      </c>
      <c r="U10026">
        <f t="shared" si="938"/>
        <v>5</v>
      </c>
      <c r="V10026">
        <f t="shared" si="939"/>
        <v>1</v>
      </c>
      <c r="W10026">
        <f t="shared" si="940"/>
        <v>2</v>
      </c>
      <c r="X10026" t="str">
        <f t="shared" si="941"/>
        <v>512</v>
      </c>
      <c r="Y10026" t="str">
        <f>IF(Table1[[#This Row],[RFM_Score]]="555","Champion", IF(AND(J10026&gt;=4,V10026&gt;=4),"Loyal", IF(U10026&lt;=2,"At Risk", IF(W10026&gt;=4,"Potential Loyalist","Others"))))</f>
        <v>Others</v>
      </c>
    </row>
    <row r="10027" spans="1:25">
      <c r="A10027" t="s">
        <v>489</v>
      </c>
      <c r="B10027">
        <v>23</v>
      </c>
      <c r="C10027" t="s">
        <v>19</v>
      </c>
      <c r="D10027" t="s">
        <v>25</v>
      </c>
      <c r="E10027" s="6" t="s">
        <v>22097</v>
      </c>
      <c r="F10027" t="s">
        <v>37</v>
      </c>
      <c r="G10027">
        <v>4</v>
      </c>
      <c r="H10027">
        <v>0</v>
      </c>
      <c r="I10027">
        <v>48</v>
      </c>
      <c r="J10027">
        <v>3</v>
      </c>
      <c r="K10027">
        <v>105.87</v>
      </c>
      <c r="L10027" t="str">
        <f t="shared" si="936"/>
        <v/>
      </c>
      <c r="M10027">
        <v>1</v>
      </c>
      <c r="N10027" t="str">
        <f t="shared" si="937"/>
        <v/>
      </c>
      <c r="O10027">
        <v>60</v>
      </c>
      <c r="P10027" s="11">
        <v>0</v>
      </c>
      <c r="Q10027" s="11">
        <v>6.25E-2</v>
      </c>
      <c r="R10027" s="12">
        <v>105.87</v>
      </c>
      <c r="S10027" t="s">
        <v>22</v>
      </c>
      <c r="T10027">
        <v>0</v>
      </c>
      <c r="U10027">
        <f t="shared" si="938"/>
        <v>3</v>
      </c>
      <c r="V10027">
        <f t="shared" si="939"/>
        <v>1</v>
      </c>
      <c r="W10027">
        <f t="shared" si="940"/>
        <v>2</v>
      </c>
      <c r="X10027" t="str">
        <f t="shared" si="941"/>
        <v>312</v>
      </c>
      <c r="Y10027" t="str">
        <f>IF(Table1[[#This Row],[RFM_Score]]="555","Champion", IF(AND(J10027&gt;=4,V10027&gt;=4),"Loyal", IF(U10027&lt;=2,"At Risk", IF(W10027&gt;=4,"Potential Loyalist","Others"))))</f>
        <v>Others</v>
      </c>
    </row>
    <row r="10028" spans="1:25">
      <c r="A10028" t="s">
        <v>10998</v>
      </c>
      <c r="B10028">
        <v>19</v>
      </c>
      <c r="C10028" t="s">
        <v>24</v>
      </c>
      <c r="D10028" t="s">
        <v>25</v>
      </c>
      <c r="E10028" s="6" t="s">
        <v>22098</v>
      </c>
      <c r="F10028" t="s">
        <v>21</v>
      </c>
      <c r="G10028">
        <v>3</v>
      </c>
      <c r="H10028">
        <v>0</v>
      </c>
      <c r="I10028">
        <v>42</v>
      </c>
      <c r="J10028">
        <v>4</v>
      </c>
      <c r="K10028">
        <v>105.87</v>
      </c>
      <c r="L10028" t="str">
        <f t="shared" si="936"/>
        <v/>
      </c>
      <c r="M10028">
        <v>1</v>
      </c>
      <c r="N10028" t="str">
        <f t="shared" si="937"/>
        <v/>
      </c>
      <c r="O10028">
        <v>90</v>
      </c>
      <c r="P10028" s="11">
        <v>0</v>
      </c>
      <c r="Q10028" s="11">
        <v>9.5238095238095205E-2</v>
      </c>
      <c r="R10028" s="12">
        <v>105.87</v>
      </c>
      <c r="S10028" t="s">
        <v>22</v>
      </c>
      <c r="T10028">
        <v>0</v>
      </c>
      <c r="U10028">
        <f t="shared" si="938"/>
        <v>2</v>
      </c>
      <c r="V10028">
        <f t="shared" si="939"/>
        <v>1</v>
      </c>
      <c r="W10028">
        <f t="shared" si="940"/>
        <v>2</v>
      </c>
      <c r="X10028" t="str">
        <f t="shared" si="941"/>
        <v>212</v>
      </c>
      <c r="Y10028" t="str">
        <f>IF(Table1[[#This Row],[RFM_Score]]="555","Champion", IF(AND(J10028&gt;=4,V10028&gt;=4),"Loyal", IF(U10028&lt;=2,"At Risk", IF(W10028&gt;=4,"Potential Loyalist","Others"))))</f>
        <v>At Risk</v>
      </c>
    </row>
    <row r="10029" spans="1:25">
      <c r="A10029" t="s">
        <v>540</v>
      </c>
      <c r="B10029">
        <v>41</v>
      </c>
      <c r="C10029" t="s">
        <v>19</v>
      </c>
      <c r="D10029" t="s">
        <v>25</v>
      </c>
      <c r="E10029" s="6" t="s">
        <v>22099</v>
      </c>
      <c r="F10029" t="s">
        <v>62</v>
      </c>
      <c r="G10029">
        <v>4</v>
      </c>
      <c r="H10029">
        <v>2</v>
      </c>
      <c r="I10029">
        <v>66</v>
      </c>
      <c r="J10029">
        <v>3</v>
      </c>
      <c r="K10029">
        <v>105.71</v>
      </c>
      <c r="L10029" t="str">
        <f t="shared" si="936"/>
        <v/>
      </c>
      <c r="M10029">
        <v>1</v>
      </c>
      <c r="N10029" t="str">
        <f t="shared" si="937"/>
        <v/>
      </c>
      <c r="O10029">
        <v>8</v>
      </c>
      <c r="P10029" s="11">
        <v>0.5</v>
      </c>
      <c r="Q10029" s="11">
        <v>4.54545454545454E-2</v>
      </c>
      <c r="R10029" s="12">
        <v>105.71</v>
      </c>
      <c r="S10029" t="s">
        <v>22</v>
      </c>
      <c r="T10029">
        <v>0</v>
      </c>
      <c r="U10029">
        <f t="shared" si="938"/>
        <v>5</v>
      </c>
      <c r="V10029">
        <f t="shared" si="939"/>
        <v>1</v>
      </c>
      <c r="W10029">
        <f t="shared" si="940"/>
        <v>2</v>
      </c>
      <c r="X10029" t="str">
        <f t="shared" si="941"/>
        <v>512</v>
      </c>
      <c r="Y10029" t="str">
        <f>IF(Table1[[#This Row],[RFM_Score]]="555","Champion", IF(AND(J10029&gt;=4,V10029&gt;=4),"Loyal", IF(U10029&lt;=2,"At Risk", IF(W10029&gt;=4,"Potential Loyalist","Others"))))</f>
        <v>Others</v>
      </c>
    </row>
    <row r="10030" spans="1:25">
      <c r="A10030" t="s">
        <v>4759</v>
      </c>
      <c r="B10030">
        <v>35</v>
      </c>
      <c r="C10030" t="s">
        <v>19</v>
      </c>
      <c r="D10030" t="s">
        <v>41</v>
      </c>
      <c r="E10030" s="6" t="s">
        <v>22100</v>
      </c>
      <c r="F10030" t="s">
        <v>60</v>
      </c>
      <c r="G10030">
        <v>0</v>
      </c>
      <c r="H10030">
        <v>0</v>
      </c>
      <c r="I10030">
        <v>51</v>
      </c>
      <c r="J10030">
        <v>3</v>
      </c>
      <c r="K10030">
        <v>105.69</v>
      </c>
      <c r="L10030" t="str">
        <f t="shared" si="936"/>
        <v/>
      </c>
      <c r="M10030">
        <v>1</v>
      </c>
      <c r="N10030" t="str">
        <f t="shared" si="937"/>
        <v/>
      </c>
      <c r="O10030">
        <v>21</v>
      </c>
      <c r="P10030" s="11">
        <v>0</v>
      </c>
      <c r="Q10030" s="11">
        <v>5.8823529411764698E-2</v>
      </c>
      <c r="R10030" s="12">
        <v>105.69</v>
      </c>
      <c r="S10030" t="s">
        <v>22</v>
      </c>
      <c r="T10030">
        <v>0</v>
      </c>
      <c r="U10030">
        <f t="shared" si="938"/>
        <v>4</v>
      </c>
      <c r="V10030">
        <f t="shared" si="939"/>
        <v>1</v>
      </c>
      <c r="W10030">
        <f t="shared" si="940"/>
        <v>2</v>
      </c>
      <c r="X10030" t="str">
        <f t="shared" si="941"/>
        <v>412</v>
      </c>
      <c r="Y10030" t="str">
        <f>IF(Table1[[#This Row],[RFM_Score]]="555","Champion", IF(AND(J10030&gt;=4,V10030&gt;=4),"Loyal", IF(U10030&lt;=2,"At Risk", IF(W10030&gt;=4,"Potential Loyalist","Others"))))</f>
        <v>Others</v>
      </c>
    </row>
    <row r="10031" spans="1:25">
      <c r="A10031" t="s">
        <v>10370</v>
      </c>
      <c r="B10031">
        <v>33</v>
      </c>
      <c r="C10031" t="s">
        <v>24</v>
      </c>
      <c r="D10031" t="s">
        <v>35</v>
      </c>
      <c r="E10031" s="6" t="s">
        <v>22101</v>
      </c>
      <c r="F10031" t="s">
        <v>26</v>
      </c>
      <c r="G10031">
        <v>2</v>
      </c>
      <c r="H10031">
        <v>0</v>
      </c>
      <c r="I10031">
        <v>59</v>
      </c>
      <c r="J10031">
        <v>1</v>
      </c>
      <c r="K10031">
        <v>105.69</v>
      </c>
      <c r="L10031" t="str">
        <f t="shared" si="936"/>
        <v/>
      </c>
      <c r="M10031">
        <v>1</v>
      </c>
      <c r="N10031" t="str">
        <f t="shared" si="937"/>
        <v/>
      </c>
      <c r="O10031">
        <v>11</v>
      </c>
      <c r="P10031" s="11">
        <v>0</v>
      </c>
      <c r="Q10031" s="11">
        <v>1.6949152542372801E-2</v>
      </c>
      <c r="R10031" s="12">
        <v>105.69</v>
      </c>
      <c r="S10031" t="s">
        <v>22</v>
      </c>
      <c r="T10031">
        <v>0</v>
      </c>
      <c r="U10031">
        <f t="shared" si="938"/>
        <v>5</v>
      </c>
      <c r="V10031">
        <f t="shared" si="939"/>
        <v>1</v>
      </c>
      <c r="W10031">
        <f t="shared" si="940"/>
        <v>2</v>
      </c>
      <c r="X10031" t="str">
        <f t="shared" si="941"/>
        <v>512</v>
      </c>
      <c r="Y10031" t="str">
        <f>IF(Table1[[#This Row],[RFM_Score]]="555","Champion", IF(AND(J10031&gt;=4,V10031&gt;=4),"Loyal", IF(U10031&lt;=2,"At Risk", IF(W10031&gt;=4,"Potential Loyalist","Others"))))</f>
        <v>Others</v>
      </c>
    </row>
    <row r="10032" spans="1:25">
      <c r="A10032" t="s">
        <v>9712</v>
      </c>
      <c r="B10032">
        <v>52</v>
      </c>
      <c r="C10032" t="s">
        <v>19</v>
      </c>
      <c r="D10032" t="s">
        <v>35</v>
      </c>
      <c r="E10032" s="6" t="s">
        <v>22102</v>
      </c>
      <c r="F10032" t="s">
        <v>26</v>
      </c>
      <c r="G10032">
        <v>5</v>
      </c>
      <c r="H10032">
        <v>4</v>
      </c>
      <c r="I10032">
        <v>52</v>
      </c>
      <c r="J10032">
        <v>1</v>
      </c>
      <c r="K10032">
        <v>105.55</v>
      </c>
      <c r="L10032" t="str">
        <f t="shared" si="936"/>
        <v/>
      </c>
      <c r="M10032">
        <v>1</v>
      </c>
      <c r="N10032" t="str">
        <f t="shared" si="937"/>
        <v/>
      </c>
      <c r="O10032">
        <v>37</v>
      </c>
      <c r="P10032" s="11">
        <v>0.8</v>
      </c>
      <c r="Q10032" s="11">
        <v>1.9230769230769201E-2</v>
      </c>
      <c r="R10032" s="12">
        <v>105.55</v>
      </c>
      <c r="S10032" t="s">
        <v>22</v>
      </c>
      <c r="T10032">
        <v>0</v>
      </c>
      <c r="U10032">
        <f t="shared" si="938"/>
        <v>4</v>
      </c>
      <c r="V10032">
        <f t="shared" si="939"/>
        <v>1</v>
      </c>
      <c r="W10032">
        <f t="shared" si="940"/>
        <v>2</v>
      </c>
      <c r="X10032" t="str">
        <f t="shared" si="941"/>
        <v>412</v>
      </c>
      <c r="Y10032" t="str">
        <f>IF(Table1[[#This Row],[RFM_Score]]="555","Champion", IF(AND(J10032&gt;=4,V10032&gt;=4),"Loyal", IF(U10032&lt;=2,"At Risk", IF(W10032&gt;=4,"Potential Loyalist","Others"))))</f>
        <v>Others</v>
      </c>
    </row>
    <row r="10033" spans="1:25">
      <c r="A10033" t="s">
        <v>3916</v>
      </c>
      <c r="B10033">
        <v>32</v>
      </c>
      <c r="C10033" t="s">
        <v>19</v>
      </c>
      <c r="D10033" t="s">
        <v>49</v>
      </c>
      <c r="E10033" s="6" t="s">
        <v>22103</v>
      </c>
      <c r="F10033" t="s">
        <v>26</v>
      </c>
      <c r="G10033">
        <v>3</v>
      </c>
      <c r="H10033">
        <v>3</v>
      </c>
      <c r="I10033">
        <v>40</v>
      </c>
      <c r="J10033">
        <v>1</v>
      </c>
      <c r="K10033">
        <v>105.34</v>
      </c>
      <c r="L10033" t="str">
        <f t="shared" si="936"/>
        <v/>
      </c>
      <c r="M10033">
        <v>1</v>
      </c>
      <c r="N10033" t="str">
        <f t="shared" si="937"/>
        <v/>
      </c>
      <c r="O10033">
        <v>59</v>
      </c>
      <c r="P10033" s="11">
        <v>1</v>
      </c>
      <c r="Q10033" s="11">
        <v>2.5000000000000001E-2</v>
      </c>
      <c r="R10033" s="12">
        <v>105.34</v>
      </c>
      <c r="S10033" t="s">
        <v>22</v>
      </c>
      <c r="T10033">
        <v>0</v>
      </c>
      <c r="U10033">
        <f t="shared" si="938"/>
        <v>3</v>
      </c>
      <c r="V10033">
        <f t="shared" si="939"/>
        <v>1</v>
      </c>
      <c r="W10033">
        <f t="shared" si="940"/>
        <v>2</v>
      </c>
      <c r="X10033" t="str">
        <f t="shared" si="941"/>
        <v>312</v>
      </c>
      <c r="Y10033" t="str">
        <f>IF(Table1[[#This Row],[RFM_Score]]="555","Champion", IF(AND(J10033&gt;=4,V10033&gt;=4),"Loyal", IF(U10033&lt;=2,"At Risk", IF(W10033&gt;=4,"Potential Loyalist","Others"))))</f>
        <v>Others</v>
      </c>
    </row>
    <row r="10034" spans="1:25">
      <c r="A10034" t="s">
        <v>7726</v>
      </c>
      <c r="B10034">
        <v>32</v>
      </c>
      <c r="C10034" t="s">
        <v>19</v>
      </c>
      <c r="D10034" t="s">
        <v>46</v>
      </c>
      <c r="E10034" s="6" t="s">
        <v>22104</v>
      </c>
      <c r="F10034" t="s">
        <v>21</v>
      </c>
      <c r="G10034">
        <v>3</v>
      </c>
      <c r="H10034">
        <v>1</v>
      </c>
      <c r="I10034">
        <v>54</v>
      </c>
      <c r="J10034">
        <v>4</v>
      </c>
      <c r="K10034">
        <v>105.32</v>
      </c>
      <c r="L10034" t="str">
        <f t="shared" si="936"/>
        <v/>
      </c>
      <c r="M10034">
        <v>1</v>
      </c>
      <c r="N10034" t="str">
        <f t="shared" si="937"/>
        <v/>
      </c>
      <c r="O10034">
        <v>2</v>
      </c>
      <c r="P10034" s="11">
        <v>0.33333333333333298</v>
      </c>
      <c r="Q10034" s="11">
        <v>7.4074074074074001E-2</v>
      </c>
      <c r="R10034" s="12">
        <v>105.32</v>
      </c>
      <c r="S10034" t="s">
        <v>22</v>
      </c>
      <c r="T10034">
        <v>0</v>
      </c>
      <c r="U10034">
        <f t="shared" si="938"/>
        <v>5</v>
      </c>
      <c r="V10034">
        <f t="shared" si="939"/>
        <v>1</v>
      </c>
      <c r="W10034">
        <f t="shared" si="940"/>
        <v>2</v>
      </c>
      <c r="X10034" t="str">
        <f t="shared" si="941"/>
        <v>512</v>
      </c>
      <c r="Y10034" t="str">
        <f>IF(Table1[[#This Row],[RFM_Score]]="555","Champion", IF(AND(J10034&gt;=4,V10034&gt;=4),"Loyal", IF(U10034&lt;=2,"At Risk", IF(W10034&gt;=4,"Potential Loyalist","Others"))))</f>
        <v>Others</v>
      </c>
    </row>
    <row r="10035" spans="1:25">
      <c r="A10035" t="s">
        <v>8325</v>
      </c>
      <c r="B10035">
        <v>27</v>
      </c>
      <c r="C10035" t="s">
        <v>19</v>
      </c>
      <c r="D10035" t="s">
        <v>41</v>
      </c>
      <c r="E10035" s="6" t="s">
        <v>22105</v>
      </c>
      <c r="F10035" t="s">
        <v>60</v>
      </c>
      <c r="G10035">
        <v>1</v>
      </c>
      <c r="H10035">
        <v>1</v>
      </c>
      <c r="I10035">
        <v>59</v>
      </c>
      <c r="J10035">
        <v>6</v>
      </c>
      <c r="K10035">
        <v>105.21</v>
      </c>
      <c r="L10035" t="str">
        <f t="shared" si="936"/>
        <v/>
      </c>
      <c r="M10035">
        <v>1</v>
      </c>
      <c r="N10035" t="str">
        <f t="shared" si="937"/>
        <v/>
      </c>
      <c r="O10035">
        <v>12</v>
      </c>
      <c r="P10035" s="11">
        <v>1</v>
      </c>
      <c r="Q10035" s="11">
        <v>0.101694915254237</v>
      </c>
      <c r="R10035" s="12">
        <v>105.21</v>
      </c>
      <c r="S10035" t="s">
        <v>22</v>
      </c>
      <c r="T10035">
        <v>0</v>
      </c>
      <c r="U10035">
        <f t="shared" si="938"/>
        <v>5</v>
      </c>
      <c r="V10035">
        <f t="shared" si="939"/>
        <v>1</v>
      </c>
      <c r="W10035">
        <f t="shared" si="940"/>
        <v>2</v>
      </c>
      <c r="X10035" t="str">
        <f t="shared" si="941"/>
        <v>512</v>
      </c>
      <c r="Y10035" t="str">
        <f>IF(Table1[[#This Row],[RFM_Score]]="555","Champion", IF(AND(J10035&gt;=4,V10035&gt;=4),"Loyal", IF(U10035&lt;=2,"At Risk", IF(W10035&gt;=4,"Potential Loyalist","Others"))))</f>
        <v>Others</v>
      </c>
    </row>
    <row r="10036" spans="1:25">
      <c r="A10036" t="s">
        <v>1445</v>
      </c>
      <c r="B10036">
        <v>31</v>
      </c>
      <c r="C10036" t="s">
        <v>24</v>
      </c>
      <c r="D10036" t="s">
        <v>49</v>
      </c>
      <c r="E10036" s="6" t="s">
        <v>22106</v>
      </c>
      <c r="F10036" t="s">
        <v>37</v>
      </c>
      <c r="G10036">
        <v>2</v>
      </c>
      <c r="H10036">
        <v>1</v>
      </c>
      <c r="I10036">
        <v>62</v>
      </c>
      <c r="J10036">
        <v>1</v>
      </c>
      <c r="K10036">
        <v>104.86</v>
      </c>
      <c r="L10036" t="str">
        <f t="shared" si="936"/>
        <v/>
      </c>
      <c r="M10036">
        <v>1</v>
      </c>
      <c r="N10036" t="str">
        <f t="shared" si="937"/>
        <v/>
      </c>
      <c r="O10036">
        <v>7</v>
      </c>
      <c r="P10036" s="11">
        <v>0.5</v>
      </c>
      <c r="Q10036" s="11">
        <v>1.6129032258064498E-2</v>
      </c>
      <c r="R10036" s="12">
        <v>104.86</v>
      </c>
      <c r="S10036" t="s">
        <v>22</v>
      </c>
      <c r="T10036">
        <v>0</v>
      </c>
      <c r="U10036">
        <f t="shared" si="938"/>
        <v>5</v>
      </c>
      <c r="V10036">
        <f t="shared" si="939"/>
        <v>1</v>
      </c>
      <c r="W10036">
        <f t="shared" si="940"/>
        <v>2</v>
      </c>
      <c r="X10036" t="str">
        <f t="shared" si="941"/>
        <v>512</v>
      </c>
      <c r="Y10036" t="str">
        <f>IF(Table1[[#This Row],[RFM_Score]]="555","Champion", IF(AND(J10036&gt;=4,V10036&gt;=4),"Loyal", IF(U10036&lt;=2,"At Risk", IF(W10036&gt;=4,"Potential Loyalist","Others"))))</f>
        <v>Others</v>
      </c>
    </row>
    <row r="10037" spans="1:25">
      <c r="A10037" t="s">
        <v>4912</v>
      </c>
      <c r="B10037">
        <v>22</v>
      </c>
      <c r="C10037" t="s">
        <v>24</v>
      </c>
      <c r="D10037" t="s">
        <v>41</v>
      </c>
      <c r="E10037" s="6" t="s">
        <v>22107</v>
      </c>
      <c r="F10037" t="s">
        <v>37</v>
      </c>
      <c r="G10037">
        <v>0</v>
      </c>
      <c r="H10037">
        <v>0</v>
      </c>
      <c r="I10037">
        <v>27</v>
      </c>
      <c r="J10037">
        <v>2</v>
      </c>
      <c r="K10037">
        <v>104.67</v>
      </c>
      <c r="L10037" t="str">
        <f t="shared" si="936"/>
        <v/>
      </c>
      <c r="M10037">
        <v>1</v>
      </c>
      <c r="N10037" t="str">
        <f t="shared" si="937"/>
        <v/>
      </c>
      <c r="O10037">
        <v>92</v>
      </c>
      <c r="P10037" s="11">
        <v>0</v>
      </c>
      <c r="Q10037" s="11">
        <v>7.4074074074074001E-2</v>
      </c>
      <c r="R10037" s="12">
        <v>104.67</v>
      </c>
      <c r="S10037" t="s">
        <v>22</v>
      </c>
      <c r="T10037">
        <v>0</v>
      </c>
      <c r="U10037">
        <f t="shared" si="938"/>
        <v>2</v>
      </c>
      <c r="V10037">
        <f t="shared" si="939"/>
        <v>1</v>
      </c>
      <c r="W10037">
        <f t="shared" si="940"/>
        <v>2</v>
      </c>
      <c r="X10037" t="str">
        <f t="shared" si="941"/>
        <v>212</v>
      </c>
      <c r="Y10037" t="str">
        <f>IF(Table1[[#This Row],[RFM_Score]]="555","Champion", IF(AND(J10037&gt;=4,V10037&gt;=4),"Loyal", IF(U10037&lt;=2,"At Risk", IF(W10037&gt;=4,"Potential Loyalist","Others"))))</f>
        <v>At Risk</v>
      </c>
    </row>
    <row r="10038" spans="1:25">
      <c r="A10038" t="s">
        <v>5801</v>
      </c>
      <c r="B10038">
        <v>36</v>
      </c>
      <c r="C10038" t="s">
        <v>24</v>
      </c>
      <c r="D10038" t="s">
        <v>29</v>
      </c>
      <c r="E10038" s="6" t="s">
        <v>22108</v>
      </c>
      <c r="F10038" t="s">
        <v>21</v>
      </c>
      <c r="G10038">
        <v>5</v>
      </c>
      <c r="H10038">
        <v>0</v>
      </c>
      <c r="I10038">
        <v>50</v>
      </c>
      <c r="J10038">
        <v>1</v>
      </c>
      <c r="K10038">
        <v>104.65</v>
      </c>
      <c r="L10038" t="str">
        <f t="shared" si="936"/>
        <v/>
      </c>
      <c r="M10038">
        <v>1</v>
      </c>
      <c r="N10038" t="str">
        <f t="shared" si="937"/>
        <v/>
      </c>
      <c r="O10038">
        <v>134</v>
      </c>
      <c r="P10038" s="11">
        <v>0</v>
      </c>
      <c r="Q10038" s="11">
        <v>0.02</v>
      </c>
      <c r="R10038" s="12">
        <v>104.65</v>
      </c>
      <c r="S10038" t="s">
        <v>22</v>
      </c>
      <c r="T10038">
        <v>1</v>
      </c>
      <c r="U10038">
        <f t="shared" si="938"/>
        <v>1</v>
      </c>
      <c r="V10038">
        <f t="shared" si="939"/>
        <v>1</v>
      </c>
      <c r="W10038">
        <f t="shared" si="940"/>
        <v>2</v>
      </c>
      <c r="X10038" t="str">
        <f t="shared" si="941"/>
        <v>112</v>
      </c>
      <c r="Y10038" t="str">
        <f>IF(Table1[[#This Row],[RFM_Score]]="555","Champion", IF(AND(J10038&gt;=4,V10038&gt;=4),"Loyal", IF(U10038&lt;=2,"At Risk", IF(W10038&gt;=4,"Potential Loyalist","Others"))))</f>
        <v>At Risk</v>
      </c>
    </row>
    <row r="10039" spans="1:25">
      <c r="A10039" t="s">
        <v>5630</v>
      </c>
      <c r="B10039">
        <v>39</v>
      </c>
      <c r="C10039" t="s">
        <v>33</v>
      </c>
      <c r="D10039" t="s">
        <v>41</v>
      </c>
      <c r="E10039" s="6" t="s">
        <v>22109</v>
      </c>
      <c r="F10039" t="s">
        <v>21</v>
      </c>
      <c r="G10039">
        <v>1</v>
      </c>
      <c r="H10039">
        <v>0</v>
      </c>
      <c r="I10039">
        <v>67</v>
      </c>
      <c r="J10039">
        <v>1</v>
      </c>
      <c r="K10039">
        <v>104.51</v>
      </c>
      <c r="L10039" t="str">
        <f t="shared" si="936"/>
        <v/>
      </c>
      <c r="M10039">
        <v>1</v>
      </c>
      <c r="N10039" t="str">
        <f t="shared" si="937"/>
        <v/>
      </c>
      <c r="O10039">
        <v>30</v>
      </c>
      <c r="P10039" s="11">
        <v>0</v>
      </c>
      <c r="Q10039" s="11">
        <v>1.4925373134328301E-2</v>
      </c>
      <c r="R10039" s="12">
        <v>104.51</v>
      </c>
      <c r="S10039" t="s">
        <v>22</v>
      </c>
      <c r="T10039">
        <v>0</v>
      </c>
      <c r="U10039">
        <f t="shared" si="938"/>
        <v>4</v>
      </c>
      <c r="V10039">
        <f t="shared" si="939"/>
        <v>1</v>
      </c>
      <c r="W10039">
        <f t="shared" si="940"/>
        <v>2</v>
      </c>
      <c r="X10039" t="str">
        <f t="shared" si="941"/>
        <v>412</v>
      </c>
      <c r="Y10039" t="str">
        <f>IF(Table1[[#This Row],[RFM_Score]]="555","Champion", IF(AND(J10039&gt;=4,V10039&gt;=4),"Loyal", IF(U10039&lt;=2,"At Risk", IF(W10039&gt;=4,"Potential Loyalist","Others"))))</f>
        <v>Others</v>
      </c>
    </row>
    <row r="10040" spans="1:25">
      <c r="A10040" t="s">
        <v>3461</v>
      </c>
      <c r="B10040">
        <v>18</v>
      </c>
      <c r="C10040" t="s">
        <v>19</v>
      </c>
      <c r="D10040" t="s">
        <v>20</v>
      </c>
      <c r="E10040" s="6" t="s">
        <v>22110</v>
      </c>
      <c r="F10040" t="s">
        <v>21</v>
      </c>
      <c r="G10040">
        <v>3</v>
      </c>
      <c r="H10040">
        <v>3</v>
      </c>
      <c r="I10040">
        <v>52</v>
      </c>
      <c r="J10040">
        <v>4</v>
      </c>
      <c r="K10040">
        <v>104.46</v>
      </c>
      <c r="L10040" t="str">
        <f t="shared" si="936"/>
        <v/>
      </c>
      <c r="M10040">
        <v>1</v>
      </c>
      <c r="N10040" t="str">
        <f t="shared" si="937"/>
        <v/>
      </c>
      <c r="O10040">
        <v>34</v>
      </c>
      <c r="P10040" s="11">
        <v>1</v>
      </c>
      <c r="Q10040" s="11">
        <v>7.69230769230769E-2</v>
      </c>
      <c r="R10040" s="12">
        <v>104.46</v>
      </c>
      <c r="S10040" t="s">
        <v>22</v>
      </c>
      <c r="T10040">
        <v>0</v>
      </c>
      <c r="U10040">
        <f t="shared" si="938"/>
        <v>4</v>
      </c>
      <c r="V10040">
        <f t="shared" si="939"/>
        <v>1</v>
      </c>
      <c r="W10040">
        <f t="shared" si="940"/>
        <v>2</v>
      </c>
      <c r="X10040" t="str">
        <f t="shared" si="941"/>
        <v>412</v>
      </c>
      <c r="Y10040" t="str">
        <f>IF(Table1[[#This Row],[RFM_Score]]="555","Champion", IF(AND(J10040&gt;=4,V10040&gt;=4),"Loyal", IF(U10040&lt;=2,"At Risk", IF(W10040&gt;=4,"Potential Loyalist","Others"))))</f>
        <v>Others</v>
      </c>
    </row>
    <row r="10041" spans="1:25">
      <c r="A10041" t="s">
        <v>8428</v>
      </c>
      <c r="B10041">
        <v>33</v>
      </c>
      <c r="C10041" t="s">
        <v>24</v>
      </c>
      <c r="D10041" t="s">
        <v>25</v>
      </c>
      <c r="E10041" s="6" t="s">
        <v>22111</v>
      </c>
      <c r="F10041" t="s">
        <v>26</v>
      </c>
      <c r="G10041">
        <v>3</v>
      </c>
      <c r="H10041">
        <v>0</v>
      </c>
      <c r="I10041">
        <v>51</v>
      </c>
      <c r="J10041">
        <v>4</v>
      </c>
      <c r="K10041">
        <v>104.46</v>
      </c>
      <c r="L10041" t="str">
        <f t="shared" si="936"/>
        <v/>
      </c>
      <c r="M10041">
        <v>1</v>
      </c>
      <c r="N10041" t="str">
        <f t="shared" si="937"/>
        <v/>
      </c>
      <c r="O10041">
        <v>1</v>
      </c>
      <c r="P10041" s="11">
        <v>0</v>
      </c>
      <c r="Q10041" s="11">
        <v>7.8431372549019607E-2</v>
      </c>
      <c r="R10041" s="12">
        <v>104.46</v>
      </c>
      <c r="S10041" t="s">
        <v>22</v>
      </c>
      <c r="T10041">
        <v>0</v>
      </c>
      <c r="U10041">
        <f t="shared" si="938"/>
        <v>5</v>
      </c>
      <c r="V10041">
        <f t="shared" si="939"/>
        <v>1</v>
      </c>
      <c r="W10041">
        <f t="shared" si="940"/>
        <v>2</v>
      </c>
      <c r="X10041" t="str">
        <f t="shared" si="941"/>
        <v>512</v>
      </c>
      <c r="Y10041" t="str">
        <f>IF(Table1[[#This Row],[RFM_Score]]="555","Champion", IF(AND(J10041&gt;=4,V10041&gt;=4),"Loyal", IF(U10041&lt;=2,"At Risk", IF(W10041&gt;=4,"Potential Loyalist","Others"))))</f>
        <v>Others</v>
      </c>
    </row>
    <row r="10042" spans="1:25">
      <c r="A10042" t="s">
        <v>874</v>
      </c>
      <c r="B10042">
        <v>23</v>
      </c>
      <c r="C10042" t="s">
        <v>24</v>
      </c>
      <c r="D10042" t="s">
        <v>29</v>
      </c>
      <c r="E10042" s="6" t="s">
        <v>22112</v>
      </c>
      <c r="F10042" t="s">
        <v>62</v>
      </c>
      <c r="G10042">
        <v>2</v>
      </c>
      <c r="H10042">
        <v>1</v>
      </c>
      <c r="I10042">
        <v>62</v>
      </c>
      <c r="J10042">
        <v>1</v>
      </c>
      <c r="K10042">
        <v>104.16</v>
      </c>
      <c r="L10042" t="str">
        <f t="shared" si="936"/>
        <v/>
      </c>
      <c r="M10042">
        <v>1</v>
      </c>
      <c r="N10042" t="str">
        <f t="shared" si="937"/>
        <v/>
      </c>
      <c r="O10042">
        <v>2</v>
      </c>
      <c r="P10042" s="11">
        <v>0.5</v>
      </c>
      <c r="Q10042" s="11">
        <v>1.6129032258064498E-2</v>
      </c>
      <c r="R10042" s="12">
        <v>104.16</v>
      </c>
      <c r="S10042" t="s">
        <v>22</v>
      </c>
      <c r="T10042">
        <v>1</v>
      </c>
      <c r="U10042">
        <f t="shared" si="938"/>
        <v>5</v>
      </c>
      <c r="V10042">
        <f t="shared" si="939"/>
        <v>1</v>
      </c>
      <c r="W10042">
        <f t="shared" si="940"/>
        <v>2</v>
      </c>
      <c r="X10042" t="str">
        <f t="shared" si="941"/>
        <v>512</v>
      </c>
      <c r="Y10042" t="str">
        <f>IF(Table1[[#This Row],[RFM_Score]]="555","Champion", IF(AND(J10042&gt;=4,V10042&gt;=4),"Loyal", IF(U10042&lt;=2,"At Risk", IF(W10042&gt;=4,"Potential Loyalist","Others"))))</f>
        <v>Others</v>
      </c>
    </row>
    <row r="10043" spans="1:25">
      <c r="A10043" t="s">
        <v>5251</v>
      </c>
      <c r="B10043">
        <v>39</v>
      </c>
      <c r="C10043" t="s">
        <v>24</v>
      </c>
      <c r="D10043" t="s">
        <v>41</v>
      </c>
      <c r="E10043" s="6" t="s">
        <v>22113</v>
      </c>
      <c r="F10043" t="s">
        <v>21</v>
      </c>
      <c r="G10043">
        <v>4</v>
      </c>
      <c r="H10043">
        <v>1</v>
      </c>
      <c r="I10043">
        <v>41</v>
      </c>
      <c r="J10043">
        <v>1</v>
      </c>
      <c r="K10043">
        <v>104.14</v>
      </c>
      <c r="L10043" t="str">
        <f t="shared" si="936"/>
        <v/>
      </c>
      <c r="M10043">
        <v>1</v>
      </c>
      <c r="N10043" t="str">
        <f t="shared" si="937"/>
        <v/>
      </c>
      <c r="O10043">
        <v>3</v>
      </c>
      <c r="P10043" s="11">
        <v>0.25</v>
      </c>
      <c r="Q10043" s="11">
        <v>2.4390243902439001E-2</v>
      </c>
      <c r="R10043" s="12">
        <v>104.14</v>
      </c>
      <c r="S10043" t="s">
        <v>22</v>
      </c>
      <c r="T10043">
        <v>0</v>
      </c>
      <c r="U10043">
        <f t="shared" si="938"/>
        <v>5</v>
      </c>
      <c r="V10043">
        <f t="shared" si="939"/>
        <v>1</v>
      </c>
      <c r="W10043">
        <f t="shared" si="940"/>
        <v>2</v>
      </c>
      <c r="X10043" t="str">
        <f t="shared" si="941"/>
        <v>512</v>
      </c>
      <c r="Y10043" t="str">
        <f>IF(Table1[[#This Row],[RFM_Score]]="555","Champion", IF(AND(J10043&gt;=4,V10043&gt;=4),"Loyal", IF(U10043&lt;=2,"At Risk", IF(W10043&gt;=4,"Potential Loyalist","Others"))))</f>
        <v>Others</v>
      </c>
    </row>
    <row r="10044" spans="1:25">
      <c r="A10044" t="s">
        <v>7087</v>
      </c>
      <c r="B10044">
        <v>46</v>
      </c>
      <c r="C10044" t="s">
        <v>24</v>
      </c>
      <c r="D10044" t="s">
        <v>41</v>
      </c>
      <c r="E10044" s="6" t="s">
        <v>22114</v>
      </c>
      <c r="F10044" t="s">
        <v>60</v>
      </c>
      <c r="G10044">
        <v>4</v>
      </c>
      <c r="H10044">
        <v>0</v>
      </c>
      <c r="I10044">
        <v>52</v>
      </c>
      <c r="J10044">
        <v>1</v>
      </c>
      <c r="K10044">
        <v>104.14</v>
      </c>
      <c r="L10044" t="str">
        <f t="shared" si="936"/>
        <v/>
      </c>
      <c r="M10044">
        <v>1</v>
      </c>
      <c r="N10044" t="str">
        <f t="shared" si="937"/>
        <v/>
      </c>
      <c r="O10044">
        <v>60</v>
      </c>
      <c r="P10044" s="11">
        <v>0</v>
      </c>
      <c r="Q10044" s="11">
        <v>1.9230769230769201E-2</v>
      </c>
      <c r="R10044" s="12">
        <v>104.14</v>
      </c>
      <c r="S10044" t="s">
        <v>22</v>
      </c>
      <c r="T10044">
        <v>0</v>
      </c>
      <c r="U10044">
        <f t="shared" si="938"/>
        <v>3</v>
      </c>
      <c r="V10044">
        <f t="shared" si="939"/>
        <v>1</v>
      </c>
      <c r="W10044">
        <f t="shared" si="940"/>
        <v>2</v>
      </c>
      <c r="X10044" t="str">
        <f t="shared" si="941"/>
        <v>312</v>
      </c>
      <c r="Y10044" t="str">
        <f>IF(Table1[[#This Row],[RFM_Score]]="555","Champion", IF(AND(J10044&gt;=4,V10044&gt;=4),"Loyal", IF(U10044&lt;=2,"At Risk", IF(W10044&gt;=4,"Potential Loyalist","Others"))))</f>
        <v>Others</v>
      </c>
    </row>
    <row r="10045" spans="1:25">
      <c r="A10045" t="s">
        <v>3545</v>
      </c>
      <c r="B10045">
        <v>41</v>
      </c>
      <c r="C10045" t="s">
        <v>19</v>
      </c>
      <c r="D10045" t="s">
        <v>41</v>
      </c>
      <c r="E10045" s="6" t="s">
        <v>22115</v>
      </c>
      <c r="F10045" t="s">
        <v>21</v>
      </c>
      <c r="G10045">
        <v>3</v>
      </c>
      <c r="H10045">
        <v>3</v>
      </c>
      <c r="I10045">
        <v>52</v>
      </c>
      <c r="J10045">
        <v>1</v>
      </c>
      <c r="K10045">
        <v>104.07</v>
      </c>
      <c r="L10045" t="str">
        <f t="shared" si="936"/>
        <v/>
      </c>
      <c r="M10045">
        <v>1</v>
      </c>
      <c r="N10045" t="str">
        <f t="shared" si="937"/>
        <v/>
      </c>
      <c r="O10045">
        <v>8</v>
      </c>
      <c r="P10045" s="11">
        <v>1</v>
      </c>
      <c r="Q10045" s="11">
        <v>1.9230769230769201E-2</v>
      </c>
      <c r="R10045" s="12">
        <v>104.07</v>
      </c>
      <c r="S10045" t="s">
        <v>22</v>
      </c>
      <c r="T10045">
        <v>0</v>
      </c>
      <c r="U10045">
        <f t="shared" si="938"/>
        <v>5</v>
      </c>
      <c r="V10045">
        <f t="shared" si="939"/>
        <v>1</v>
      </c>
      <c r="W10045">
        <f t="shared" si="940"/>
        <v>2</v>
      </c>
      <c r="X10045" t="str">
        <f t="shared" si="941"/>
        <v>512</v>
      </c>
      <c r="Y10045" t="str">
        <f>IF(Table1[[#This Row],[RFM_Score]]="555","Champion", IF(AND(J10045&gt;=4,V10045&gt;=4),"Loyal", IF(U10045&lt;=2,"At Risk", IF(W10045&gt;=4,"Potential Loyalist","Others"))))</f>
        <v>Others</v>
      </c>
    </row>
    <row r="10046" spans="1:25">
      <c r="A10046" t="s">
        <v>10100</v>
      </c>
      <c r="B10046">
        <v>56</v>
      </c>
      <c r="C10046" t="s">
        <v>24</v>
      </c>
      <c r="D10046" t="s">
        <v>29</v>
      </c>
      <c r="E10046" s="6" t="s">
        <v>22116</v>
      </c>
      <c r="F10046" t="s">
        <v>26</v>
      </c>
      <c r="G10046">
        <v>1</v>
      </c>
      <c r="H10046">
        <v>0</v>
      </c>
      <c r="I10046">
        <v>61</v>
      </c>
      <c r="J10046">
        <v>5</v>
      </c>
      <c r="K10046">
        <v>104.02</v>
      </c>
      <c r="L10046" t="str">
        <f t="shared" si="936"/>
        <v/>
      </c>
      <c r="M10046">
        <v>1</v>
      </c>
      <c r="N10046" t="str">
        <f t="shared" si="937"/>
        <v/>
      </c>
      <c r="O10046">
        <v>13</v>
      </c>
      <c r="P10046" s="11">
        <v>0</v>
      </c>
      <c r="Q10046" s="11">
        <v>8.1967213114753995E-2</v>
      </c>
      <c r="R10046" s="12">
        <v>104.02</v>
      </c>
      <c r="S10046" t="s">
        <v>22</v>
      </c>
      <c r="T10046">
        <v>0</v>
      </c>
      <c r="U10046">
        <f t="shared" si="938"/>
        <v>5</v>
      </c>
      <c r="V10046">
        <f t="shared" si="939"/>
        <v>1</v>
      </c>
      <c r="W10046">
        <f t="shared" si="940"/>
        <v>2</v>
      </c>
      <c r="X10046" t="str">
        <f t="shared" si="941"/>
        <v>512</v>
      </c>
      <c r="Y10046" t="str">
        <f>IF(Table1[[#This Row],[RFM_Score]]="555","Champion", IF(AND(J10046&gt;=4,V10046&gt;=4),"Loyal", IF(U10046&lt;=2,"At Risk", IF(W10046&gt;=4,"Potential Loyalist","Others"))))</f>
        <v>Others</v>
      </c>
    </row>
    <row r="10047" spans="1:25">
      <c r="A10047" t="s">
        <v>5732</v>
      </c>
      <c r="B10047">
        <v>41</v>
      </c>
      <c r="C10047" t="s">
        <v>24</v>
      </c>
      <c r="D10047" t="s">
        <v>29</v>
      </c>
      <c r="E10047" s="6" t="s">
        <v>22117</v>
      </c>
      <c r="F10047" t="s">
        <v>37</v>
      </c>
      <c r="G10047">
        <v>5</v>
      </c>
      <c r="H10047">
        <v>0</v>
      </c>
      <c r="I10047">
        <v>50</v>
      </c>
      <c r="J10047">
        <v>3</v>
      </c>
      <c r="K10047">
        <v>103.95</v>
      </c>
      <c r="L10047" t="str">
        <f t="shared" si="936"/>
        <v/>
      </c>
      <c r="M10047">
        <v>1</v>
      </c>
      <c r="N10047" t="str">
        <f t="shared" si="937"/>
        <v/>
      </c>
      <c r="O10047">
        <v>56</v>
      </c>
      <c r="P10047" s="11">
        <v>0</v>
      </c>
      <c r="Q10047" s="11">
        <v>0.06</v>
      </c>
      <c r="R10047" s="12">
        <v>103.95</v>
      </c>
      <c r="S10047" t="s">
        <v>22</v>
      </c>
      <c r="T10047">
        <v>0</v>
      </c>
      <c r="U10047">
        <f t="shared" si="938"/>
        <v>3</v>
      </c>
      <c r="V10047">
        <f t="shared" si="939"/>
        <v>1</v>
      </c>
      <c r="W10047">
        <f t="shared" si="940"/>
        <v>2</v>
      </c>
      <c r="X10047" t="str">
        <f t="shared" si="941"/>
        <v>312</v>
      </c>
      <c r="Y10047" t="str">
        <f>IF(Table1[[#This Row],[RFM_Score]]="555","Champion", IF(AND(J10047&gt;=4,V10047&gt;=4),"Loyal", IF(U10047&lt;=2,"At Risk", IF(W10047&gt;=4,"Potential Loyalist","Others"))))</f>
        <v>Others</v>
      </c>
    </row>
    <row r="10048" spans="1:25">
      <c r="A10048" t="s">
        <v>7933</v>
      </c>
      <c r="B10048">
        <v>50</v>
      </c>
      <c r="C10048" t="s">
        <v>19</v>
      </c>
      <c r="D10048" t="s">
        <v>41</v>
      </c>
      <c r="E10048" s="6" t="s">
        <v>22118</v>
      </c>
      <c r="F10048" t="s">
        <v>62</v>
      </c>
      <c r="G10048">
        <v>1</v>
      </c>
      <c r="H10048">
        <v>1</v>
      </c>
      <c r="I10048">
        <v>43</v>
      </c>
      <c r="J10048">
        <v>3</v>
      </c>
      <c r="K10048">
        <v>103.7</v>
      </c>
      <c r="L10048" t="str">
        <f t="shared" si="936"/>
        <v/>
      </c>
      <c r="M10048">
        <v>1</v>
      </c>
      <c r="N10048" t="str">
        <f t="shared" si="937"/>
        <v/>
      </c>
      <c r="O10048">
        <v>57</v>
      </c>
      <c r="P10048" s="11">
        <v>1</v>
      </c>
      <c r="Q10048" s="11">
        <v>6.9767441860465101E-2</v>
      </c>
      <c r="R10048" s="12">
        <v>103.7</v>
      </c>
      <c r="S10048" t="s">
        <v>22</v>
      </c>
      <c r="T10048">
        <v>0</v>
      </c>
      <c r="U10048">
        <f t="shared" si="938"/>
        <v>3</v>
      </c>
      <c r="V10048">
        <f t="shared" si="939"/>
        <v>1</v>
      </c>
      <c r="W10048">
        <f t="shared" si="940"/>
        <v>2</v>
      </c>
      <c r="X10048" t="str">
        <f t="shared" si="941"/>
        <v>312</v>
      </c>
      <c r="Y10048" t="str">
        <f>IF(Table1[[#This Row],[RFM_Score]]="555","Champion", IF(AND(J10048&gt;=4,V10048&gt;=4),"Loyal", IF(U10048&lt;=2,"At Risk", IF(W10048&gt;=4,"Potential Loyalist","Others"))))</f>
        <v>Others</v>
      </c>
    </row>
    <row r="10049" spans="1:25">
      <c r="A10049" t="s">
        <v>3874</v>
      </c>
      <c r="B10049">
        <v>39</v>
      </c>
      <c r="C10049" t="s">
        <v>19</v>
      </c>
      <c r="D10049" t="s">
        <v>41</v>
      </c>
      <c r="E10049" s="6" t="s">
        <v>22119</v>
      </c>
      <c r="F10049" t="s">
        <v>37</v>
      </c>
      <c r="G10049">
        <v>2</v>
      </c>
      <c r="H10049">
        <v>1</v>
      </c>
      <c r="I10049">
        <v>49</v>
      </c>
      <c r="J10049">
        <v>4</v>
      </c>
      <c r="K10049">
        <v>103.34</v>
      </c>
      <c r="L10049" t="str">
        <f t="shared" si="936"/>
        <v/>
      </c>
      <c r="M10049">
        <v>1</v>
      </c>
      <c r="N10049" t="str">
        <f t="shared" si="937"/>
        <v/>
      </c>
      <c r="O10049">
        <v>41</v>
      </c>
      <c r="P10049" s="11">
        <v>0.5</v>
      </c>
      <c r="Q10049" s="11">
        <v>8.16326530612244E-2</v>
      </c>
      <c r="R10049" s="12">
        <v>103.34</v>
      </c>
      <c r="S10049" t="s">
        <v>22</v>
      </c>
      <c r="T10049">
        <v>0</v>
      </c>
      <c r="U10049">
        <f t="shared" si="938"/>
        <v>3</v>
      </c>
      <c r="V10049">
        <f t="shared" si="939"/>
        <v>1</v>
      </c>
      <c r="W10049">
        <f t="shared" si="940"/>
        <v>2</v>
      </c>
      <c r="X10049" t="str">
        <f t="shared" si="941"/>
        <v>312</v>
      </c>
      <c r="Y10049" t="str">
        <f>IF(Table1[[#This Row],[RFM_Score]]="555","Champion", IF(AND(J10049&gt;=4,V10049&gt;=4),"Loyal", IF(U10049&lt;=2,"At Risk", IF(W10049&gt;=4,"Potential Loyalist","Others"))))</f>
        <v>Others</v>
      </c>
    </row>
    <row r="10050" spans="1:25">
      <c r="A10050" t="s">
        <v>9171</v>
      </c>
      <c r="B10050">
        <v>18</v>
      </c>
      <c r="C10050" t="s">
        <v>24</v>
      </c>
      <c r="D10050" t="s">
        <v>25</v>
      </c>
      <c r="E10050" s="6" t="s">
        <v>22120</v>
      </c>
      <c r="F10050" t="s">
        <v>26</v>
      </c>
      <c r="G10050">
        <v>2</v>
      </c>
      <c r="H10050">
        <v>0</v>
      </c>
      <c r="I10050">
        <v>37</v>
      </c>
      <c r="J10050">
        <v>1</v>
      </c>
      <c r="K10050">
        <v>103.16</v>
      </c>
      <c r="L10050" t="str">
        <f t="shared" ref="L10050:L10113" si="942">IF(OR(K10050&lt;$AC$10, K10050&gt;$AC$11), "OUTLIER", "")</f>
        <v/>
      </c>
      <c r="M10050">
        <v>1</v>
      </c>
      <c r="N10050" t="str">
        <f t="shared" ref="N10050:N10113" si="943">IF(OR(M10050&lt;$AC$16, M10050&gt;$AC$17), "OUTLIER", "")</f>
        <v/>
      </c>
      <c r="O10050">
        <v>24</v>
      </c>
      <c r="P10050" s="11">
        <v>0</v>
      </c>
      <c r="Q10050" s="11">
        <v>2.7027027027027001E-2</v>
      </c>
      <c r="R10050" s="12">
        <v>103.16</v>
      </c>
      <c r="S10050" t="s">
        <v>22</v>
      </c>
      <c r="T10050">
        <v>0</v>
      </c>
      <c r="U10050">
        <f t="shared" ref="U10050:U10113" si="944">IF(O10050&lt;=20,5,IF(O10050&lt;=40,4,IF(O10050&lt;=70,3,IF(O10050&lt;=100,2,1))))</f>
        <v>4</v>
      </c>
      <c r="V10050">
        <f t="shared" ref="V10050:V10113" si="945">IF(M10050&gt;=11,5,IF(M10050&gt;=9,4,IF(M10050&gt;=7,3,IF(M10050&gt;=5,2,1))))</f>
        <v>1</v>
      </c>
      <c r="W10050">
        <f t="shared" ref="W10050:W10113" si="946">IF(K10050&gt;=500,5,IF(K10050&gt;=300,4,IF(K10050&gt;=150,3,IF(K10050&gt;=50,2,1))))</f>
        <v>2</v>
      </c>
      <c r="X10050" t="str">
        <f t="shared" ref="X10050:X10113" si="947">U10050 &amp; V10050 &amp; W10050</f>
        <v>412</v>
      </c>
      <c r="Y10050" t="str">
        <f>IF(Table1[[#This Row],[RFM_Score]]="555","Champion", IF(AND(J10050&gt;=4,V10050&gt;=4),"Loyal", IF(U10050&lt;=2,"At Risk", IF(W10050&gt;=4,"Potential Loyalist","Others"))))</f>
        <v>Others</v>
      </c>
    </row>
    <row r="10051" spans="1:25">
      <c r="A10051" t="s">
        <v>8229</v>
      </c>
      <c r="B10051">
        <v>34</v>
      </c>
      <c r="C10051" t="s">
        <v>19</v>
      </c>
      <c r="D10051" t="s">
        <v>25</v>
      </c>
      <c r="E10051" s="6" t="s">
        <v>22121</v>
      </c>
      <c r="F10051" t="s">
        <v>26</v>
      </c>
      <c r="G10051">
        <v>3</v>
      </c>
      <c r="H10051">
        <v>1</v>
      </c>
      <c r="I10051">
        <v>43</v>
      </c>
      <c r="J10051">
        <v>1</v>
      </c>
      <c r="K10051">
        <v>102.23</v>
      </c>
      <c r="L10051" t="str">
        <f t="shared" si="942"/>
        <v/>
      </c>
      <c r="M10051">
        <v>1</v>
      </c>
      <c r="N10051" t="str">
        <f t="shared" si="943"/>
        <v/>
      </c>
      <c r="O10051">
        <v>9</v>
      </c>
      <c r="P10051" s="11">
        <v>0.33333333333333298</v>
      </c>
      <c r="Q10051" s="11">
        <v>2.3255813953488299E-2</v>
      </c>
      <c r="R10051" s="12">
        <v>102.23</v>
      </c>
      <c r="S10051" t="s">
        <v>22</v>
      </c>
      <c r="T10051">
        <v>0</v>
      </c>
      <c r="U10051">
        <f t="shared" si="944"/>
        <v>5</v>
      </c>
      <c r="V10051">
        <f t="shared" si="945"/>
        <v>1</v>
      </c>
      <c r="W10051">
        <f t="shared" si="946"/>
        <v>2</v>
      </c>
      <c r="X10051" t="str">
        <f t="shared" si="947"/>
        <v>512</v>
      </c>
      <c r="Y10051" t="str">
        <f>IF(Table1[[#This Row],[RFM_Score]]="555","Champion", IF(AND(J10051&gt;=4,V10051&gt;=4),"Loyal", IF(U10051&lt;=2,"At Risk", IF(W10051&gt;=4,"Potential Loyalist","Others"))))</f>
        <v>Others</v>
      </c>
    </row>
    <row r="10052" spans="1:25">
      <c r="A10052" t="s">
        <v>4829</v>
      </c>
      <c r="B10052">
        <v>33</v>
      </c>
      <c r="C10052" t="s">
        <v>19</v>
      </c>
      <c r="D10052" t="s">
        <v>46</v>
      </c>
      <c r="E10052" s="6" t="s">
        <v>22122</v>
      </c>
      <c r="F10052" t="s">
        <v>30</v>
      </c>
      <c r="G10052">
        <v>2</v>
      </c>
      <c r="H10052">
        <v>1</v>
      </c>
      <c r="I10052">
        <v>58</v>
      </c>
      <c r="J10052">
        <v>3</v>
      </c>
      <c r="K10052">
        <v>102.22</v>
      </c>
      <c r="L10052" t="str">
        <f t="shared" si="942"/>
        <v/>
      </c>
      <c r="M10052">
        <v>1</v>
      </c>
      <c r="N10052" t="str">
        <f t="shared" si="943"/>
        <v/>
      </c>
      <c r="O10052">
        <v>34</v>
      </c>
      <c r="P10052" s="11">
        <v>0.5</v>
      </c>
      <c r="Q10052" s="11">
        <v>5.1724137931034399E-2</v>
      </c>
      <c r="R10052" s="12">
        <v>102.22</v>
      </c>
      <c r="S10052" t="s">
        <v>22</v>
      </c>
      <c r="T10052">
        <v>0</v>
      </c>
      <c r="U10052">
        <f t="shared" si="944"/>
        <v>4</v>
      </c>
      <c r="V10052">
        <f t="shared" si="945"/>
        <v>1</v>
      </c>
      <c r="W10052">
        <f t="shared" si="946"/>
        <v>2</v>
      </c>
      <c r="X10052" t="str">
        <f t="shared" si="947"/>
        <v>412</v>
      </c>
      <c r="Y10052" t="str">
        <f>IF(Table1[[#This Row],[RFM_Score]]="555","Champion", IF(AND(J10052&gt;=4,V10052&gt;=4),"Loyal", IF(U10052&lt;=2,"At Risk", IF(W10052&gt;=4,"Potential Loyalist","Others"))))</f>
        <v>Others</v>
      </c>
    </row>
    <row r="10053" spans="1:25">
      <c r="A10053" t="s">
        <v>10243</v>
      </c>
      <c r="B10053">
        <v>53</v>
      </c>
      <c r="C10053" t="s">
        <v>19</v>
      </c>
      <c r="D10053" t="s">
        <v>25</v>
      </c>
      <c r="E10053" s="6" t="s">
        <v>22123</v>
      </c>
      <c r="F10053" t="s">
        <v>30</v>
      </c>
      <c r="G10053">
        <v>8</v>
      </c>
      <c r="H10053">
        <v>2</v>
      </c>
      <c r="I10053">
        <v>45</v>
      </c>
      <c r="J10053">
        <v>4</v>
      </c>
      <c r="K10053">
        <v>102.21</v>
      </c>
      <c r="L10053" t="str">
        <f t="shared" si="942"/>
        <v/>
      </c>
      <c r="M10053">
        <v>1</v>
      </c>
      <c r="N10053" t="str">
        <f t="shared" si="943"/>
        <v/>
      </c>
      <c r="O10053">
        <v>39</v>
      </c>
      <c r="P10053" s="11">
        <v>0.25</v>
      </c>
      <c r="Q10053" s="11">
        <v>8.8888888888888795E-2</v>
      </c>
      <c r="R10053" s="12">
        <v>102.21</v>
      </c>
      <c r="S10053" t="s">
        <v>22</v>
      </c>
      <c r="T10053">
        <v>0</v>
      </c>
      <c r="U10053">
        <f t="shared" si="944"/>
        <v>4</v>
      </c>
      <c r="V10053">
        <f t="shared" si="945"/>
        <v>1</v>
      </c>
      <c r="W10053">
        <f t="shared" si="946"/>
        <v>2</v>
      </c>
      <c r="X10053" t="str">
        <f t="shared" si="947"/>
        <v>412</v>
      </c>
      <c r="Y10053" t="str">
        <f>IF(Table1[[#This Row],[RFM_Score]]="555","Champion", IF(AND(J10053&gt;=4,V10053&gt;=4),"Loyal", IF(U10053&lt;=2,"At Risk", IF(W10053&gt;=4,"Potential Loyalist","Others"))))</f>
        <v>Others</v>
      </c>
    </row>
    <row r="10054" spans="1:25">
      <c r="A10054" t="s">
        <v>9849</v>
      </c>
      <c r="B10054">
        <v>39</v>
      </c>
      <c r="C10054" t="s">
        <v>19</v>
      </c>
      <c r="D10054" t="s">
        <v>49</v>
      </c>
      <c r="E10054" s="6" t="s">
        <v>22124</v>
      </c>
      <c r="F10054" t="s">
        <v>26</v>
      </c>
      <c r="G10054">
        <v>4</v>
      </c>
      <c r="H10054">
        <v>1</v>
      </c>
      <c r="I10054">
        <v>61</v>
      </c>
      <c r="J10054">
        <v>4</v>
      </c>
      <c r="K10054">
        <v>102.18</v>
      </c>
      <c r="L10054" t="str">
        <f t="shared" si="942"/>
        <v/>
      </c>
      <c r="M10054">
        <v>1</v>
      </c>
      <c r="N10054" t="str">
        <f t="shared" si="943"/>
        <v/>
      </c>
      <c r="O10054">
        <v>9</v>
      </c>
      <c r="P10054" s="11">
        <v>0.25</v>
      </c>
      <c r="Q10054" s="11">
        <v>6.5573770491803199E-2</v>
      </c>
      <c r="R10054" s="12">
        <v>102.18</v>
      </c>
      <c r="S10054" t="s">
        <v>22</v>
      </c>
      <c r="T10054">
        <v>0</v>
      </c>
      <c r="U10054">
        <f t="shared" si="944"/>
        <v>5</v>
      </c>
      <c r="V10054">
        <f t="shared" si="945"/>
        <v>1</v>
      </c>
      <c r="W10054">
        <f t="shared" si="946"/>
        <v>2</v>
      </c>
      <c r="X10054" t="str">
        <f t="shared" si="947"/>
        <v>512</v>
      </c>
      <c r="Y10054" t="str">
        <f>IF(Table1[[#This Row],[RFM_Score]]="555","Champion", IF(AND(J10054&gt;=4,V10054&gt;=4),"Loyal", IF(U10054&lt;=2,"At Risk", IF(W10054&gt;=4,"Potential Loyalist","Others"))))</f>
        <v>Others</v>
      </c>
    </row>
    <row r="10055" spans="1:25">
      <c r="A10055" t="s">
        <v>8158</v>
      </c>
      <c r="B10055">
        <v>20</v>
      </c>
      <c r="C10055" t="s">
        <v>19</v>
      </c>
      <c r="D10055" t="s">
        <v>20</v>
      </c>
      <c r="E10055" s="6" t="s">
        <v>22125</v>
      </c>
      <c r="F10055" t="s">
        <v>60</v>
      </c>
      <c r="G10055">
        <v>4</v>
      </c>
      <c r="H10055">
        <v>1</v>
      </c>
      <c r="I10055">
        <v>47</v>
      </c>
      <c r="J10055">
        <v>3</v>
      </c>
      <c r="K10055">
        <v>102.05</v>
      </c>
      <c r="L10055" t="str">
        <f t="shared" si="942"/>
        <v/>
      </c>
      <c r="M10055">
        <v>1</v>
      </c>
      <c r="N10055" t="str">
        <f t="shared" si="943"/>
        <v/>
      </c>
      <c r="O10055">
        <v>5</v>
      </c>
      <c r="P10055" s="11">
        <v>0.25</v>
      </c>
      <c r="Q10055" s="11">
        <v>6.3829787234042507E-2</v>
      </c>
      <c r="R10055" s="12">
        <v>102.05</v>
      </c>
      <c r="S10055" t="s">
        <v>22</v>
      </c>
      <c r="T10055">
        <v>0</v>
      </c>
      <c r="U10055">
        <f t="shared" si="944"/>
        <v>5</v>
      </c>
      <c r="V10055">
        <f t="shared" si="945"/>
        <v>1</v>
      </c>
      <c r="W10055">
        <f t="shared" si="946"/>
        <v>2</v>
      </c>
      <c r="X10055" t="str">
        <f t="shared" si="947"/>
        <v>512</v>
      </c>
      <c r="Y10055" t="str">
        <f>IF(Table1[[#This Row],[RFM_Score]]="555","Champion", IF(AND(J10055&gt;=4,V10055&gt;=4),"Loyal", IF(U10055&lt;=2,"At Risk", IF(W10055&gt;=4,"Potential Loyalist","Others"))))</f>
        <v>Others</v>
      </c>
    </row>
    <row r="10056" spans="1:25">
      <c r="A10056" t="s">
        <v>10219</v>
      </c>
      <c r="B10056">
        <v>43</v>
      </c>
      <c r="C10056" t="s">
        <v>24</v>
      </c>
      <c r="D10056" t="s">
        <v>29</v>
      </c>
      <c r="E10056" s="6" t="s">
        <v>22126</v>
      </c>
      <c r="F10056" t="s">
        <v>62</v>
      </c>
      <c r="G10056">
        <v>5</v>
      </c>
      <c r="H10056">
        <v>1</v>
      </c>
      <c r="I10056">
        <v>48</v>
      </c>
      <c r="J10056">
        <v>1</v>
      </c>
      <c r="K10056">
        <v>101.95</v>
      </c>
      <c r="L10056" t="str">
        <f t="shared" si="942"/>
        <v/>
      </c>
      <c r="M10056">
        <v>1</v>
      </c>
      <c r="N10056" t="str">
        <f t="shared" si="943"/>
        <v/>
      </c>
      <c r="O10056">
        <v>61</v>
      </c>
      <c r="P10056" s="11">
        <v>0.2</v>
      </c>
      <c r="Q10056" s="11">
        <v>2.0833333333333301E-2</v>
      </c>
      <c r="R10056" s="12">
        <v>101.95</v>
      </c>
      <c r="S10056" t="s">
        <v>22</v>
      </c>
      <c r="T10056">
        <v>0</v>
      </c>
      <c r="U10056">
        <f t="shared" si="944"/>
        <v>3</v>
      </c>
      <c r="V10056">
        <f t="shared" si="945"/>
        <v>1</v>
      </c>
      <c r="W10056">
        <f t="shared" si="946"/>
        <v>2</v>
      </c>
      <c r="X10056" t="str">
        <f t="shared" si="947"/>
        <v>312</v>
      </c>
      <c r="Y10056" t="str">
        <f>IF(Table1[[#This Row],[RFM_Score]]="555","Champion", IF(AND(J10056&gt;=4,V10056&gt;=4),"Loyal", IF(U10056&lt;=2,"At Risk", IF(W10056&gt;=4,"Potential Loyalist","Others"))))</f>
        <v>Others</v>
      </c>
    </row>
    <row r="10057" spans="1:25">
      <c r="A10057" t="s">
        <v>11499</v>
      </c>
      <c r="B10057">
        <v>28</v>
      </c>
      <c r="C10057" t="s">
        <v>19</v>
      </c>
      <c r="D10057" t="s">
        <v>41</v>
      </c>
      <c r="E10057" s="6" t="s">
        <v>22127</v>
      </c>
      <c r="F10057" t="s">
        <v>26</v>
      </c>
      <c r="G10057">
        <v>2</v>
      </c>
      <c r="H10057">
        <v>0</v>
      </c>
      <c r="I10057">
        <v>52</v>
      </c>
      <c r="J10057">
        <v>3</v>
      </c>
      <c r="K10057">
        <v>101.94</v>
      </c>
      <c r="L10057" t="str">
        <f t="shared" si="942"/>
        <v/>
      </c>
      <c r="M10057">
        <v>1</v>
      </c>
      <c r="N10057" t="str">
        <f t="shared" si="943"/>
        <v/>
      </c>
      <c r="O10057">
        <v>12</v>
      </c>
      <c r="P10057" s="11">
        <v>0</v>
      </c>
      <c r="Q10057" s="11">
        <v>5.7692307692307598E-2</v>
      </c>
      <c r="R10057" s="12">
        <v>101.94</v>
      </c>
      <c r="S10057" t="s">
        <v>22</v>
      </c>
      <c r="T10057">
        <v>0</v>
      </c>
      <c r="U10057">
        <f t="shared" si="944"/>
        <v>5</v>
      </c>
      <c r="V10057">
        <f t="shared" si="945"/>
        <v>1</v>
      </c>
      <c r="W10057">
        <f t="shared" si="946"/>
        <v>2</v>
      </c>
      <c r="X10057" t="str">
        <f t="shared" si="947"/>
        <v>512</v>
      </c>
      <c r="Y10057" t="str">
        <f>IF(Table1[[#This Row],[RFM_Score]]="555","Champion", IF(AND(J10057&gt;=4,V10057&gt;=4),"Loyal", IF(U10057&lt;=2,"At Risk", IF(W10057&gt;=4,"Potential Loyalist","Others"))))</f>
        <v>Others</v>
      </c>
    </row>
    <row r="10058" spans="1:25">
      <c r="A10058" t="s">
        <v>1753</v>
      </c>
      <c r="B10058">
        <v>38</v>
      </c>
      <c r="C10058" t="s">
        <v>24</v>
      </c>
      <c r="D10058" t="s">
        <v>29</v>
      </c>
      <c r="E10058" s="6" t="s">
        <v>22128</v>
      </c>
      <c r="F10058" t="s">
        <v>30</v>
      </c>
      <c r="G10058">
        <v>0</v>
      </c>
      <c r="H10058">
        <v>0</v>
      </c>
      <c r="I10058">
        <v>57</v>
      </c>
      <c r="J10058">
        <v>0</v>
      </c>
      <c r="K10058">
        <v>101.85</v>
      </c>
      <c r="L10058" t="str">
        <f t="shared" si="942"/>
        <v/>
      </c>
      <c r="M10058">
        <v>1</v>
      </c>
      <c r="N10058" t="str">
        <f t="shared" si="943"/>
        <v/>
      </c>
      <c r="O10058">
        <v>2</v>
      </c>
      <c r="P10058" s="11">
        <v>0</v>
      </c>
      <c r="Q10058" s="11">
        <v>0</v>
      </c>
      <c r="R10058" s="12">
        <v>101.85</v>
      </c>
      <c r="S10058" t="s">
        <v>22</v>
      </c>
      <c r="T10058">
        <v>0</v>
      </c>
      <c r="U10058">
        <f t="shared" si="944"/>
        <v>5</v>
      </c>
      <c r="V10058">
        <f t="shared" si="945"/>
        <v>1</v>
      </c>
      <c r="W10058">
        <f t="shared" si="946"/>
        <v>2</v>
      </c>
      <c r="X10058" t="str">
        <f t="shared" si="947"/>
        <v>512</v>
      </c>
      <c r="Y10058" t="str">
        <f>IF(Table1[[#This Row],[RFM_Score]]="555","Champion", IF(AND(J10058&gt;=4,V10058&gt;=4),"Loyal", IF(U10058&lt;=2,"At Risk", IF(W10058&gt;=4,"Potential Loyalist","Others"))))</f>
        <v>Others</v>
      </c>
    </row>
    <row r="10059" spans="1:25">
      <c r="A10059" t="s">
        <v>1341</v>
      </c>
      <c r="B10059">
        <v>41</v>
      </c>
      <c r="C10059" t="s">
        <v>19</v>
      </c>
      <c r="D10059" t="s">
        <v>25</v>
      </c>
      <c r="E10059" s="6" t="s">
        <v>22129</v>
      </c>
      <c r="F10059" t="s">
        <v>37</v>
      </c>
      <c r="G10059">
        <v>2</v>
      </c>
      <c r="H10059">
        <v>1</v>
      </c>
      <c r="I10059">
        <v>43</v>
      </c>
      <c r="J10059">
        <v>3</v>
      </c>
      <c r="K10059">
        <v>101.77</v>
      </c>
      <c r="L10059" t="str">
        <f t="shared" si="942"/>
        <v/>
      </c>
      <c r="M10059">
        <v>1</v>
      </c>
      <c r="N10059" t="str">
        <f t="shared" si="943"/>
        <v/>
      </c>
      <c r="O10059">
        <v>21</v>
      </c>
      <c r="P10059" s="11">
        <v>0.5</v>
      </c>
      <c r="Q10059" s="11">
        <v>6.9767441860465101E-2</v>
      </c>
      <c r="R10059" s="12">
        <v>101.77</v>
      </c>
      <c r="S10059" t="s">
        <v>22</v>
      </c>
      <c r="T10059">
        <v>1</v>
      </c>
      <c r="U10059">
        <f t="shared" si="944"/>
        <v>4</v>
      </c>
      <c r="V10059">
        <f t="shared" si="945"/>
        <v>1</v>
      </c>
      <c r="W10059">
        <f t="shared" si="946"/>
        <v>2</v>
      </c>
      <c r="X10059" t="str">
        <f t="shared" si="947"/>
        <v>412</v>
      </c>
      <c r="Y10059" t="str">
        <f>IF(Table1[[#This Row],[RFM_Score]]="555","Champion", IF(AND(J10059&gt;=4,V10059&gt;=4),"Loyal", IF(U10059&lt;=2,"At Risk", IF(W10059&gt;=4,"Potential Loyalist","Others"))))</f>
        <v>Others</v>
      </c>
    </row>
    <row r="10060" spans="1:25">
      <c r="A10060" t="s">
        <v>230</v>
      </c>
      <c r="B10060">
        <v>20</v>
      </c>
      <c r="C10060" t="s">
        <v>19</v>
      </c>
      <c r="D10060" t="s">
        <v>25</v>
      </c>
      <c r="E10060" s="6" t="s">
        <v>22130</v>
      </c>
      <c r="F10060" t="s">
        <v>26</v>
      </c>
      <c r="G10060">
        <v>1</v>
      </c>
      <c r="H10060">
        <v>1</v>
      </c>
      <c r="I10060">
        <v>52</v>
      </c>
      <c r="J10060">
        <v>5</v>
      </c>
      <c r="K10060">
        <v>101.64</v>
      </c>
      <c r="L10060" t="str">
        <f t="shared" si="942"/>
        <v/>
      </c>
      <c r="M10060">
        <v>1</v>
      </c>
      <c r="N10060" t="str">
        <f t="shared" si="943"/>
        <v/>
      </c>
      <c r="O10060">
        <v>20</v>
      </c>
      <c r="P10060" s="11">
        <v>1</v>
      </c>
      <c r="Q10060" s="11">
        <v>9.6153846153846104E-2</v>
      </c>
      <c r="R10060" s="12">
        <v>101.64</v>
      </c>
      <c r="S10060" t="s">
        <v>22</v>
      </c>
      <c r="T10060">
        <v>0</v>
      </c>
      <c r="U10060">
        <f t="shared" si="944"/>
        <v>5</v>
      </c>
      <c r="V10060">
        <f t="shared" si="945"/>
        <v>1</v>
      </c>
      <c r="W10060">
        <f t="shared" si="946"/>
        <v>2</v>
      </c>
      <c r="X10060" t="str">
        <f t="shared" si="947"/>
        <v>512</v>
      </c>
      <c r="Y10060" t="str">
        <f>IF(Table1[[#This Row],[RFM_Score]]="555","Champion", IF(AND(J10060&gt;=4,V10060&gt;=4),"Loyal", IF(U10060&lt;=2,"At Risk", IF(W10060&gt;=4,"Potential Loyalist","Others"))))</f>
        <v>Others</v>
      </c>
    </row>
    <row r="10061" spans="1:25">
      <c r="A10061" t="s">
        <v>1173</v>
      </c>
      <c r="B10061">
        <v>49</v>
      </c>
      <c r="C10061" t="s">
        <v>19</v>
      </c>
      <c r="D10061" t="s">
        <v>25</v>
      </c>
      <c r="E10061" s="6" t="s">
        <v>22131</v>
      </c>
      <c r="F10061" t="s">
        <v>21</v>
      </c>
      <c r="G10061">
        <v>2</v>
      </c>
      <c r="H10061">
        <v>1</v>
      </c>
      <c r="I10061">
        <v>51</v>
      </c>
      <c r="J10061">
        <v>2</v>
      </c>
      <c r="K10061">
        <v>101.44</v>
      </c>
      <c r="L10061" t="str">
        <f t="shared" si="942"/>
        <v/>
      </c>
      <c r="M10061">
        <v>1</v>
      </c>
      <c r="N10061" t="str">
        <f t="shared" si="943"/>
        <v/>
      </c>
      <c r="O10061">
        <v>64</v>
      </c>
      <c r="P10061" s="11">
        <v>0.5</v>
      </c>
      <c r="Q10061" s="11">
        <v>3.9215686274509803E-2</v>
      </c>
      <c r="R10061" s="12">
        <v>101.44</v>
      </c>
      <c r="S10061" t="s">
        <v>22</v>
      </c>
      <c r="T10061">
        <v>0</v>
      </c>
      <c r="U10061">
        <f t="shared" si="944"/>
        <v>3</v>
      </c>
      <c r="V10061">
        <f t="shared" si="945"/>
        <v>1</v>
      </c>
      <c r="W10061">
        <f t="shared" si="946"/>
        <v>2</v>
      </c>
      <c r="X10061" t="str">
        <f t="shared" si="947"/>
        <v>312</v>
      </c>
      <c r="Y10061" t="str">
        <f>IF(Table1[[#This Row],[RFM_Score]]="555","Champion", IF(AND(J10061&gt;=4,V10061&gt;=4),"Loyal", IF(U10061&lt;=2,"At Risk", IF(W10061&gt;=4,"Potential Loyalist","Others"))))</f>
        <v>Others</v>
      </c>
    </row>
    <row r="10062" spans="1:25">
      <c r="A10062" t="s">
        <v>752</v>
      </c>
      <c r="B10062">
        <v>48</v>
      </c>
      <c r="C10062" t="s">
        <v>19</v>
      </c>
      <c r="D10062" t="s">
        <v>29</v>
      </c>
      <c r="E10062" s="6" t="s">
        <v>22132</v>
      </c>
      <c r="F10062" t="s">
        <v>30</v>
      </c>
      <c r="G10062">
        <v>4</v>
      </c>
      <c r="H10062">
        <v>1</v>
      </c>
      <c r="I10062">
        <v>58</v>
      </c>
      <c r="J10062">
        <v>0</v>
      </c>
      <c r="K10062">
        <v>101.15</v>
      </c>
      <c r="L10062" t="str">
        <f t="shared" si="942"/>
        <v/>
      </c>
      <c r="M10062">
        <v>1</v>
      </c>
      <c r="N10062" t="str">
        <f t="shared" si="943"/>
        <v/>
      </c>
      <c r="O10062">
        <v>85</v>
      </c>
      <c r="P10062" s="11">
        <v>0.25</v>
      </c>
      <c r="Q10062" s="11">
        <v>0</v>
      </c>
      <c r="R10062" s="12">
        <v>101.15</v>
      </c>
      <c r="S10062" t="s">
        <v>22</v>
      </c>
      <c r="T10062">
        <v>1</v>
      </c>
      <c r="U10062">
        <f t="shared" si="944"/>
        <v>2</v>
      </c>
      <c r="V10062">
        <f t="shared" si="945"/>
        <v>1</v>
      </c>
      <c r="W10062">
        <f t="shared" si="946"/>
        <v>2</v>
      </c>
      <c r="X10062" t="str">
        <f t="shared" si="947"/>
        <v>212</v>
      </c>
      <c r="Y10062" t="str">
        <f>IF(Table1[[#This Row],[RFM_Score]]="555","Champion", IF(AND(J10062&gt;=4,V10062&gt;=4),"Loyal", IF(U10062&lt;=2,"At Risk", IF(W10062&gt;=4,"Potential Loyalist","Others"))))</f>
        <v>At Risk</v>
      </c>
    </row>
    <row r="10063" spans="1:25">
      <c r="A10063" t="s">
        <v>2777</v>
      </c>
      <c r="B10063">
        <v>39</v>
      </c>
      <c r="C10063" t="s">
        <v>24</v>
      </c>
      <c r="D10063" t="s">
        <v>25</v>
      </c>
      <c r="E10063" s="6" t="s">
        <v>22133</v>
      </c>
      <c r="F10063" t="s">
        <v>26</v>
      </c>
      <c r="G10063">
        <v>2</v>
      </c>
      <c r="H10063">
        <v>1</v>
      </c>
      <c r="I10063">
        <v>61</v>
      </c>
      <c r="J10063">
        <v>5</v>
      </c>
      <c r="K10063">
        <v>100.75</v>
      </c>
      <c r="L10063" t="str">
        <f t="shared" si="942"/>
        <v/>
      </c>
      <c r="M10063">
        <v>1</v>
      </c>
      <c r="N10063" t="str">
        <f t="shared" si="943"/>
        <v/>
      </c>
      <c r="O10063">
        <v>21</v>
      </c>
      <c r="P10063" s="11">
        <v>0.5</v>
      </c>
      <c r="Q10063" s="11">
        <v>8.1967213114753995E-2</v>
      </c>
      <c r="R10063" s="12">
        <v>100.75</v>
      </c>
      <c r="S10063" t="s">
        <v>22</v>
      </c>
      <c r="T10063">
        <v>0</v>
      </c>
      <c r="U10063">
        <f t="shared" si="944"/>
        <v>4</v>
      </c>
      <c r="V10063">
        <f t="shared" si="945"/>
        <v>1</v>
      </c>
      <c r="W10063">
        <f t="shared" si="946"/>
        <v>2</v>
      </c>
      <c r="X10063" t="str">
        <f t="shared" si="947"/>
        <v>412</v>
      </c>
      <c r="Y10063" t="str">
        <f>IF(Table1[[#This Row],[RFM_Score]]="555","Champion", IF(AND(J10063&gt;=4,V10063&gt;=4),"Loyal", IF(U10063&lt;=2,"At Risk", IF(W10063&gt;=4,"Potential Loyalist","Others"))))</f>
        <v>Others</v>
      </c>
    </row>
    <row r="10064" spans="1:25">
      <c r="A10064" t="s">
        <v>5465</v>
      </c>
      <c r="B10064">
        <v>25</v>
      </c>
      <c r="C10064" t="s">
        <v>24</v>
      </c>
      <c r="D10064" t="s">
        <v>41</v>
      </c>
      <c r="E10064" s="6" t="s">
        <v>22134</v>
      </c>
      <c r="F10064" t="s">
        <v>60</v>
      </c>
      <c r="G10064">
        <v>4</v>
      </c>
      <c r="H10064">
        <v>1</v>
      </c>
      <c r="I10064">
        <v>45</v>
      </c>
      <c r="J10064">
        <v>5</v>
      </c>
      <c r="K10064">
        <v>100.75</v>
      </c>
      <c r="L10064" t="str">
        <f t="shared" si="942"/>
        <v/>
      </c>
      <c r="M10064">
        <v>1</v>
      </c>
      <c r="N10064" t="str">
        <f t="shared" si="943"/>
        <v/>
      </c>
      <c r="O10064">
        <v>5</v>
      </c>
      <c r="P10064" s="11">
        <v>0.25</v>
      </c>
      <c r="Q10064" s="11">
        <v>0.11111111111111099</v>
      </c>
      <c r="R10064" s="12">
        <v>100.75</v>
      </c>
      <c r="S10064" t="s">
        <v>22</v>
      </c>
      <c r="T10064">
        <v>1</v>
      </c>
      <c r="U10064">
        <f t="shared" si="944"/>
        <v>5</v>
      </c>
      <c r="V10064">
        <f t="shared" si="945"/>
        <v>1</v>
      </c>
      <c r="W10064">
        <f t="shared" si="946"/>
        <v>2</v>
      </c>
      <c r="X10064" t="str">
        <f t="shared" si="947"/>
        <v>512</v>
      </c>
      <c r="Y10064" t="str">
        <f>IF(Table1[[#This Row],[RFM_Score]]="555","Champion", IF(AND(J10064&gt;=4,V10064&gt;=4),"Loyal", IF(U10064&lt;=2,"At Risk", IF(W10064&gt;=4,"Potential Loyalist","Others"))))</f>
        <v>Others</v>
      </c>
    </row>
    <row r="10065" spans="1:25">
      <c r="A10065" t="s">
        <v>3821</v>
      </c>
      <c r="B10065">
        <v>40</v>
      </c>
      <c r="C10065" t="s">
        <v>19</v>
      </c>
      <c r="D10065" t="s">
        <v>25</v>
      </c>
      <c r="E10065" s="6" t="s">
        <v>22135</v>
      </c>
      <c r="F10065" t="s">
        <v>26</v>
      </c>
      <c r="G10065">
        <v>2</v>
      </c>
      <c r="H10065">
        <v>0</v>
      </c>
      <c r="I10065">
        <v>60</v>
      </c>
      <c r="J10065">
        <v>6</v>
      </c>
      <c r="K10065">
        <v>100.64</v>
      </c>
      <c r="L10065" t="str">
        <f t="shared" si="942"/>
        <v/>
      </c>
      <c r="M10065">
        <v>1</v>
      </c>
      <c r="N10065" t="str">
        <f t="shared" si="943"/>
        <v/>
      </c>
      <c r="O10065">
        <v>29</v>
      </c>
      <c r="P10065" s="11">
        <v>0</v>
      </c>
      <c r="Q10065" s="11">
        <v>0.1</v>
      </c>
      <c r="R10065" s="12">
        <v>100.64</v>
      </c>
      <c r="S10065" t="s">
        <v>22</v>
      </c>
      <c r="T10065">
        <v>0</v>
      </c>
      <c r="U10065">
        <f t="shared" si="944"/>
        <v>4</v>
      </c>
      <c r="V10065">
        <f t="shared" si="945"/>
        <v>1</v>
      </c>
      <c r="W10065">
        <f t="shared" si="946"/>
        <v>2</v>
      </c>
      <c r="X10065" t="str">
        <f t="shared" si="947"/>
        <v>412</v>
      </c>
      <c r="Y10065" t="str">
        <f>IF(Table1[[#This Row],[RFM_Score]]="555","Champion", IF(AND(J10065&gt;=4,V10065&gt;=4),"Loyal", IF(U10065&lt;=2,"At Risk", IF(W10065&gt;=4,"Potential Loyalist","Others"))))</f>
        <v>Others</v>
      </c>
    </row>
    <row r="10066" spans="1:25">
      <c r="A10066" t="s">
        <v>5913</v>
      </c>
      <c r="B10066">
        <v>18</v>
      </c>
      <c r="C10066" t="s">
        <v>24</v>
      </c>
      <c r="D10066" t="s">
        <v>29</v>
      </c>
      <c r="E10066" s="6" t="s">
        <v>22136</v>
      </c>
      <c r="F10066" t="s">
        <v>26</v>
      </c>
      <c r="G10066">
        <v>4</v>
      </c>
      <c r="H10066">
        <v>2</v>
      </c>
      <c r="I10066">
        <v>48</v>
      </c>
      <c r="J10066">
        <v>3</v>
      </c>
      <c r="K10066">
        <v>100.63</v>
      </c>
      <c r="L10066" t="str">
        <f t="shared" si="942"/>
        <v/>
      </c>
      <c r="M10066">
        <v>1</v>
      </c>
      <c r="N10066" t="str">
        <f t="shared" si="943"/>
        <v/>
      </c>
      <c r="O10066">
        <v>9</v>
      </c>
      <c r="P10066" s="11">
        <v>0.5</v>
      </c>
      <c r="Q10066" s="11">
        <v>6.25E-2</v>
      </c>
      <c r="R10066" s="12">
        <v>100.63</v>
      </c>
      <c r="S10066" t="s">
        <v>22</v>
      </c>
      <c r="T10066">
        <v>0</v>
      </c>
      <c r="U10066">
        <f t="shared" si="944"/>
        <v>5</v>
      </c>
      <c r="V10066">
        <f t="shared" si="945"/>
        <v>1</v>
      </c>
      <c r="W10066">
        <f t="shared" si="946"/>
        <v>2</v>
      </c>
      <c r="X10066" t="str">
        <f t="shared" si="947"/>
        <v>512</v>
      </c>
      <c r="Y10066" t="str">
        <f>IF(Table1[[#This Row],[RFM_Score]]="555","Champion", IF(AND(J10066&gt;=4,V10066&gt;=4),"Loyal", IF(U10066&lt;=2,"At Risk", IF(W10066&gt;=4,"Potential Loyalist","Others"))))</f>
        <v>Others</v>
      </c>
    </row>
    <row r="10067" spans="1:25">
      <c r="A10067" t="s">
        <v>7151</v>
      </c>
      <c r="B10067">
        <v>47</v>
      </c>
      <c r="C10067" t="s">
        <v>19</v>
      </c>
      <c r="D10067" t="s">
        <v>29</v>
      </c>
      <c r="E10067" s="6" t="s">
        <v>22137</v>
      </c>
      <c r="F10067" t="s">
        <v>26</v>
      </c>
      <c r="G10067">
        <v>2</v>
      </c>
      <c r="H10067">
        <v>0</v>
      </c>
      <c r="I10067">
        <v>58</v>
      </c>
      <c r="J10067">
        <v>3</v>
      </c>
      <c r="K10067">
        <v>100.6</v>
      </c>
      <c r="L10067" t="str">
        <f t="shared" si="942"/>
        <v/>
      </c>
      <c r="M10067">
        <v>1</v>
      </c>
      <c r="N10067" t="str">
        <f t="shared" si="943"/>
        <v/>
      </c>
      <c r="O10067">
        <v>22</v>
      </c>
      <c r="P10067" s="11">
        <v>0</v>
      </c>
      <c r="Q10067" s="11">
        <v>5.1724137931034399E-2</v>
      </c>
      <c r="R10067" s="12">
        <v>100.6</v>
      </c>
      <c r="S10067" t="s">
        <v>22</v>
      </c>
      <c r="T10067">
        <v>0</v>
      </c>
      <c r="U10067">
        <f t="shared" si="944"/>
        <v>4</v>
      </c>
      <c r="V10067">
        <f t="shared" si="945"/>
        <v>1</v>
      </c>
      <c r="W10067">
        <f t="shared" si="946"/>
        <v>2</v>
      </c>
      <c r="X10067" t="str">
        <f t="shared" si="947"/>
        <v>412</v>
      </c>
      <c r="Y10067" t="str">
        <f>IF(Table1[[#This Row],[RFM_Score]]="555","Champion", IF(AND(J10067&gt;=4,V10067&gt;=4),"Loyal", IF(U10067&lt;=2,"At Risk", IF(W10067&gt;=4,"Potential Loyalist","Others"))))</f>
        <v>Others</v>
      </c>
    </row>
    <row r="10068" spans="1:25">
      <c r="A10068" t="s">
        <v>10547</v>
      </c>
      <c r="B10068">
        <v>23</v>
      </c>
      <c r="C10068" t="s">
        <v>19</v>
      </c>
      <c r="D10068" t="s">
        <v>29</v>
      </c>
      <c r="E10068" s="6" t="s">
        <v>22138</v>
      </c>
      <c r="F10068" t="s">
        <v>21</v>
      </c>
      <c r="G10068">
        <v>4</v>
      </c>
      <c r="H10068">
        <v>2</v>
      </c>
      <c r="I10068">
        <v>56</v>
      </c>
      <c r="J10068">
        <v>2</v>
      </c>
      <c r="K10068">
        <v>100.57</v>
      </c>
      <c r="L10068" t="str">
        <f t="shared" si="942"/>
        <v/>
      </c>
      <c r="M10068">
        <v>1</v>
      </c>
      <c r="N10068" t="str">
        <f t="shared" si="943"/>
        <v/>
      </c>
      <c r="O10068">
        <v>25</v>
      </c>
      <c r="P10068" s="11">
        <v>0.5</v>
      </c>
      <c r="Q10068" s="11">
        <v>3.5714285714285698E-2</v>
      </c>
      <c r="R10068" s="12">
        <v>100.57</v>
      </c>
      <c r="S10068" t="s">
        <v>22</v>
      </c>
      <c r="T10068">
        <v>0</v>
      </c>
      <c r="U10068">
        <f t="shared" si="944"/>
        <v>4</v>
      </c>
      <c r="V10068">
        <f t="shared" si="945"/>
        <v>1</v>
      </c>
      <c r="W10068">
        <f t="shared" si="946"/>
        <v>2</v>
      </c>
      <c r="X10068" t="str">
        <f t="shared" si="947"/>
        <v>412</v>
      </c>
      <c r="Y10068" t="str">
        <f>IF(Table1[[#This Row],[RFM_Score]]="555","Champion", IF(AND(J10068&gt;=4,V10068&gt;=4),"Loyal", IF(U10068&lt;=2,"At Risk", IF(W10068&gt;=4,"Potential Loyalist","Others"))))</f>
        <v>Others</v>
      </c>
    </row>
    <row r="10069" spans="1:25">
      <c r="A10069" t="s">
        <v>10349</v>
      </c>
      <c r="B10069">
        <v>28</v>
      </c>
      <c r="C10069" t="s">
        <v>24</v>
      </c>
      <c r="D10069" t="s">
        <v>20</v>
      </c>
      <c r="E10069" s="6" t="s">
        <v>22139</v>
      </c>
      <c r="F10069" t="s">
        <v>37</v>
      </c>
      <c r="G10069">
        <v>3</v>
      </c>
      <c r="H10069">
        <v>1</v>
      </c>
      <c r="I10069">
        <v>62</v>
      </c>
      <c r="J10069">
        <v>0</v>
      </c>
      <c r="K10069">
        <v>100.53</v>
      </c>
      <c r="L10069" t="str">
        <f t="shared" si="942"/>
        <v/>
      </c>
      <c r="M10069">
        <v>1</v>
      </c>
      <c r="N10069" t="str">
        <f t="shared" si="943"/>
        <v/>
      </c>
      <c r="O10069">
        <v>5</v>
      </c>
      <c r="P10069" s="11">
        <v>0.33333333333333298</v>
      </c>
      <c r="Q10069" s="11">
        <v>0</v>
      </c>
      <c r="R10069" s="12">
        <v>100.53</v>
      </c>
      <c r="S10069" t="s">
        <v>22</v>
      </c>
      <c r="T10069">
        <v>0</v>
      </c>
      <c r="U10069">
        <f t="shared" si="944"/>
        <v>5</v>
      </c>
      <c r="V10069">
        <f t="shared" si="945"/>
        <v>1</v>
      </c>
      <c r="W10069">
        <f t="shared" si="946"/>
        <v>2</v>
      </c>
      <c r="X10069" t="str">
        <f t="shared" si="947"/>
        <v>512</v>
      </c>
      <c r="Y10069" t="str">
        <f>IF(Table1[[#This Row],[RFM_Score]]="555","Champion", IF(AND(J10069&gt;=4,V10069&gt;=4),"Loyal", IF(U10069&lt;=2,"At Risk", IF(W10069&gt;=4,"Potential Loyalist","Others"))))</f>
        <v>Others</v>
      </c>
    </row>
    <row r="10070" spans="1:25">
      <c r="A10070" t="s">
        <v>1742</v>
      </c>
      <c r="B10070">
        <v>32</v>
      </c>
      <c r="C10070" t="s">
        <v>19</v>
      </c>
      <c r="D10070" t="s">
        <v>25</v>
      </c>
      <c r="E10070" s="6" t="s">
        <v>22140</v>
      </c>
      <c r="F10070" t="s">
        <v>21</v>
      </c>
      <c r="G10070">
        <v>6</v>
      </c>
      <c r="H10070">
        <v>3</v>
      </c>
      <c r="I10070">
        <v>49</v>
      </c>
      <c r="J10070">
        <v>4</v>
      </c>
      <c r="K10070">
        <v>100.52</v>
      </c>
      <c r="L10070" t="str">
        <f t="shared" si="942"/>
        <v/>
      </c>
      <c r="M10070">
        <v>1</v>
      </c>
      <c r="N10070" t="str">
        <f t="shared" si="943"/>
        <v/>
      </c>
      <c r="O10070">
        <v>30</v>
      </c>
      <c r="P10070" s="11">
        <v>0.5</v>
      </c>
      <c r="Q10070" s="11">
        <v>8.16326530612244E-2</v>
      </c>
      <c r="R10070" s="12">
        <v>100.52</v>
      </c>
      <c r="S10070" t="s">
        <v>22</v>
      </c>
      <c r="T10070">
        <v>0</v>
      </c>
      <c r="U10070">
        <f t="shared" si="944"/>
        <v>4</v>
      </c>
      <c r="V10070">
        <f t="shared" si="945"/>
        <v>1</v>
      </c>
      <c r="W10070">
        <f t="shared" si="946"/>
        <v>2</v>
      </c>
      <c r="X10070" t="str">
        <f t="shared" si="947"/>
        <v>412</v>
      </c>
      <c r="Y10070" t="str">
        <f>IF(Table1[[#This Row],[RFM_Score]]="555","Champion", IF(AND(J10070&gt;=4,V10070&gt;=4),"Loyal", IF(U10070&lt;=2,"At Risk", IF(W10070&gt;=4,"Potential Loyalist","Others"))))</f>
        <v>Others</v>
      </c>
    </row>
    <row r="10071" spans="1:25">
      <c r="A10071" t="s">
        <v>8945</v>
      </c>
      <c r="B10071">
        <v>41</v>
      </c>
      <c r="C10071" t="s">
        <v>19</v>
      </c>
      <c r="D10071" t="s">
        <v>29</v>
      </c>
      <c r="E10071" s="6" t="s">
        <v>22141</v>
      </c>
      <c r="F10071" t="s">
        <v>26</v>
      </c>
      <c r="G10071">
        <v>5</v>
      </c>
      <c r="H10071">
        <v>3</v>
      </c>
      <c r="I10071">
        <v>50</v>
      </c>
      <c r="J10071">
        <v>2</v>
      </c>
      <c r="K10071">
        <v>100.49</v>
      </c>
      <c r="L10071" t="str">
        <f t="shared" si="942"/>
        <v/>
      </c>
      <c r="M10071">
        <v>1</v>
      </c>
      <c r="N10071" t="str">
        <f t="shared" si="943"/>
        <v/>
      </c>
      <c r="O10071">
        <v>47</v>
      </c>
      <c r="P10071" s="11">
        <v>0.6</v>
      </c>
      <c r="Q10071" s="11">
        <v>0.04</v>
      </c>
      <c r="R10071" s="12">
        <v>100.49</v>
      </c>
      <c r="S10071" t="s">
        <v>22</v>
      </c>
      <c r="T10071">
        <v>1</v>
      </c>
      <c r="U10071">
        <f t="shared" si="944"/>
        <v>3</v>
      </c>
      <c r="V10071">
        <f t="shared" si="945"/>
        <v>1</v>
      </c>
      <c r="W10071">
        <f t="shared" si="946"/>
        <v>2</v>
      </c>
      <c r="X10071" t="str">
        <f t="shared" si="947"/>
        <v>312</v>
      </c>
      <c r="Y10071" t="str">
        <f>IF(Table1[[#This Row],[RFM_Score]]="555","Champion", IF(AND(J10071&gt;=4,V10071&gt;=4),"Loyal", IF(U10071&lt;=2,"At Risk", IF(W10071&gt;=4,"Potential Loyalist","Others"))))</f>
        <v>Others</v>
      </c>
    </row>
    <row r="10072" spans="1:25">
      <c r="A10072" t="s">
        <v>4271</v>
      </c>
      <c r="B10072">
        <v>18</v>
      </c>
      <c r="C10072" t="s">
        <v>19</v>
      </c>
      <c r="D10072" t="s">
        <v>41</v>
      </c>
      <c r="E10072" s="6" t="s">
        <v>22142</v>
      </c>
      <c r="F10072" t="s">
        <v>26</v>
      </c>
      <c r="G10072">
        <v>3</v>
      </c>
      <c r="H10072">
        <v>0</v>
      </c>
      <c r="I10072">
        <v>45</v>
      </c>
      <c r="J10072">
        <v>2</v>
      </c>
      <c r="K10072">
        <v>100.22</v>
      </c>
      <c r="L10072" t="str">
        <f t="shared" si="942"/>
        <v/>
      </c>
      <c r="M10072">
        <v>1</v>
      </c>
      <c r="N10072" t="str">
        <f t="shared" si="943"/>
        <v/>
      </c>
      <c r="O10072">
        <v>31</v>
      </c>
      <c r="P10072" s="11">
        <v>0</v>
      </c>
      <c r="Q10072" s="11">
        <v>4.4444444444444398E-2</v>
      </c>
      <c r="R10072" s="12">
        <v>100.22</v>
      </c>
      <c r="S10072" t="s">
        <v>22</v>
      </c>
      <c r="T10072">
        <v>0</v>
      </c>
      <c r="U10072">
        <f t="shared" si="944"/>
        <v>4</v>
      </c>
      <c r="V10072">
        <f t="shared" si="945"/>
        <v>1</v>
      </c>
      <c r="W10072">
        <f t="shared" si="946"/>
        <v>2</v>
      </c>
      <c r="X10072" t="str">
        <f t="shared" si="947"/>
        <v>412</v>
      </c>
      <c r="Y10072" t="str">
        <f>IF(Table1[[#This Row],[RFM_Score]]="555","Champion", IF(AND(J10072&gt;=4,V10072&gt;=4),"Loyal", IF(U10072&lt;=2,"At Risk", IF(W10072&gt;=4,"Potential Loyalist","Others"))))</f>
        <v>Others</v>
      </c>
    </row>
    <row r="10073" spans="1:25">
      <c r="A10073" t="s">
        <v>490</v>
      </c>
      <c r="B10073">
        <v>41</v>
      </c>
      <c r="C10073" t="s">
        <v>24</v>
      </c>
      <c r="D10073" t="s">
        <v>25</v>
      </c>
      <c r="E10073" s="6" t="s">
        <v>22143</v>
      </c>
      <c r="F10073" t="s">
        <v>37</v>
      </c>
      <c r="G10073">
        <v>3</v>
      </c>
      <c r="H10073">
        <v>1</v>
      </c>
      <c r="I10073">
        <v>45</v>
      </c>
      <c r="J10073">
        <v>0</v>
      </c>
      <c r="K10073">
        <v>100.12</v>
      </c>
      <c r="L10073" t="str">
        <f t="shared" si="942"/>
        <v/>
      </c>
      <c r="M10073">
        <v>1</v>
      </c>
      <c r="N10073" t="str">
        <f t="shared" si="943"/>
        <v/>
      </c>
      <c r="O10073">
        <v>20</v>
      </c>
      <c r="P10073" s="11">
        <v>0.33333333333333298</v>
      </c>
      <c r="Q10073" s="11">
        <v>0</v>
      </c>
      <c r="R10073" s="12">
        <v>100.12</v>
      </c>
      <c r="S10073" t="s">
        <v>22</v>
      </c>
      <c r="T10073">
        <v>0</v>
      </c>
      <c r="U10073">
        <f t="shared" si="944"/>
        <v>5</v>
      </c>
      <c r="V10073">
        <f t="shared" si="945"/>
        <v>1</v>
      </c>
      <c r="W10073">
        <f t="shared" si="946"/>
        <v>2</v>
      </c>
      <c r="X10073" t="str">
        <f t="shared" si="947"/>
        <v>512</v>
      </c>
      <c r="Y10073" t="str">
        <f>IF(Table1[[#This Row],[RFM_Score]]="555","Champion", IF(AND(J10073&gt;=4,V10073&gt;=4),"Loyal", IF(U10073&lt;=2,"At Risk", IF(W10073&gt;=4,"Potential Loyalist","Others"))))</f>
        <v>Others</v>
      </c>
    </row>
    <row r="10074" spans="1:25">
      <c r="A10074" t="s">
        <v>4508</v>
      </c>
      <c r="B10074">
        <v>50</v>
      </c>
      <c r="C10074" t="s">
        <v>19</v>
      </c>
      <c r="D10074" t="s">
        <v>29</v>
      </c>
      <c r="E10074" s="6" t="s">
        <v>22144</v>
      </c>
      <c r="F10074" t="s">
        <v>21</v>
      </c>
      <c r="G10074">
        <v>2</v>
      </c>
      <c r="H10074">
        <v>0</v>
      </c>
      <c r="I10074">
        <v>54</v>
      </c>
      <c r="J10074">
        <v>2</v>
      </c>
      <c r="K10074">
        <v>100.07</v>
      </c>
      <c r="L10074" t="str">
        <f t="shared" si="942"/>
        <v/>
      </c>
      <c r="M10074">
        <v>1</v>
      </c>
      <c r="N10074" t="str">
        <f t="shared" si="943"/>
        <v/>
      </c>
      <c r="O10074">
        <v>27</v>
      </c>
      <c r="P10074" s="11">
        <v>0</v>
      </c>
      <c r="Q10074" s="11">
        <v>3.7037037037037E-2</v>
      </c>
      <c r="R10074" s="12">
        <v>100.07</v>
      </c>
      <c r="S10074" t="s">
        <v>22</v>
      </c>
      <c r="T10074">
        <v>0</v>
      </c>
      <c r="U10074">
        <f t="shared" si="944"/>
        <v>4</v>
      </c>
      <c r="V10074">
        <f t="shared" si="945"/>
        <v>1</v>
      </c>
      <c r="W10074">
        <f t="shared" si="946"/>
        <v>2</v>
      </c>
      <c r="X10074" t="str">
        <f t="shared" si="947"/>
        <v>412</v>
      </c>
      <c r="Y10074" t="str">
        <f>IF(Table1[[#This Row],[RFM_Score]]="555","Champion", IF(AND(J10074&gt;=4,V10074&gt;=4),"Loyal", IF(U10074&lt;=2,"At Risk", IF(W10074&gt;=4,"Potential Loyalist","Others"))))</f>
        <v>Others</v>
      </c>
    </row>
    <row r="10075" spans="1:25">
      <c r="A10075" t="s">
        <v>11269</v>
      </c>
      <c r="B10075">
        <v>37</v>
      </c>
      <c r="C10075" t="s">
        <v>19</v>
      </c>
      <c r="D10075" t="s">
        <v>20</v>
      </c>
      <c r="E10075" s="6" t="s">
        <v>22145</v>
      </c>
      <c r="F10075" t="s">
        <v>60</v>
      </c>
      <c r="G10075">
        <v>1</v>
      </c>
      <c r="H10075">
        <v>1</v>
      </c>
      <c r="I10075">
        <v>51</v>
      </c>
      <c r="J10075">
        <v>1</v>
      </c>
      <c r="K10075">
        <v>99.91</v>
      </c>
      <c r="L10075" t="str">
        <f t="shared" si="942"/>
        <v/>
      </c>
      <c r="M10075">
        <v>1</v>
      </c>
      <c r="N10075" t="str">
        <f t="shared" si="943"/>
        <v/>
      </c>
      <c r="O10075">
        <v>4</v>
      </c>
      <c r="P10075" s="11">
        <v>1</v>
      </c>
      <c r="Q10075" s="11">
        <v>1.9607843137254902E-2</v>
      </c>
      <c r="R10075" s="12">
        <v>99.91</v>
      </c>
      <c r="S10075" t="s">
        <v>27</v>
      </c>
      <c r="T10075">
        <v>0</v>
      </c>
      <c r="U10075">
        <f t="shared" si="944"/>
        <v>5</v>
      </c>
      <c r="V10075">
        <f t="shared" si="945"/>
        <v>1</v>
      </c>
      <c r="W10075">
        <f t="shared" si="946"/>
        <v>2</v>
      </c>
      <c r="X10075" t="str">
        <f t="shared" si="947"/>
        <v>512</v>
      </c>
      <c r="Y10075" t="str">
        <f>IF(Table1[[#This Row],[RFM_Score]]="555","Champion", IF(AND(J10075&gt;=4,V10075&gt;=4),"Loyal", IF(U10075&lt;=2,"At Risk", IF(W10075&gt;=4,"Potential Loyalist","Others"))))</f>
        <v>Others</v>
      </c>
    </row>
    <row r="10076" spans="1:25">
      <c r="A10076" t="s">
        <v>10972</v>
      </c>
      <c r="B10076">
        <v>22</v>
      </c>
      <c r="C10076" t="s">
        <v>19</v>
      </c>
      <c r="D10076" t="s">
        <v>25</v>
      </c>
      <c r="E10076" s="6" t="s">
        <v>22146</v>
      </c>
      <c r="F10076" t="s">
        <v>26</v>
      </c>
      <c r="G10076">
        <v>3</v>
      </c>
      <c r="H10076">
        <v>0</v>
      </c>
      <c r="I10076">
        <v>47</v>
      </c>
      <c r="J10076">
        <v>2</v>
      </c>
      <c r="K10076">
        <v>99.71</v>
      </c>
      <c r="L10076" t="str">
        <f t="shared" si="942"/>
        <v/>
      </c>
      <c r="M10076">
        <v>1</v>
      </c>
      <c r="N10076" t="str">
        <f t="shared" si="943"/>
        <v/>
      </c>
      <c r="O10076">
        <v>1</v>
      </c>
      <c r="P10076" s="11">
        <v>0</v>
      </c>
      <c r="Q10076" s="11">
        <v>4.2553191489361701E-2</v>
      </c>
      <c r="R10076" s="12">
        <v>99.71</v>
      </c>
      <c r="S10076" t="s">
        <v>27</v>
      </c>
      <c r="T10076">
        <v>0</v>
      </c>
      <c r="U10076">
        <f t="shared" si="944"/>
        <v>5</v>
      </c>
      <c r="V10076">
        <f t="shared" si="945"/>
        <v>1</v>
      </c>
      <c r="W10076">
        <f t="shared" si="946"/>
        <v>2</v>
      </c>
      <c r="X10076" t="str">
        <f t="shared" si="947"/>
        <v>512</v>
      </c>
      <c r="Y10076" t="str">
        <f>IF(Table1[[#This Row],[RFM_Score]]="555","Champion", IF(AND(J10076&gt;=4,V10076&gt;=4),"Loyal", IF(U10076&lt;=2,"At Risk", IF(W10076&gt;=4,"Potential Loyalist","Others"))))</f>
        <v>Others</v>
      </c>
    </row>
    <row r="10077" spans="1:25">
      <c r="A10077" t="s">
        <v>1645</v>
      </c>
      <c r="B10077">
        <v>38</v>
      </c>
      <c r="C10077" t="s">
        <v>24</v>
      </c>
      <c r="D10077" t="s">
        <v>49</v>
      </c>
      <c r="E10077" s="6" t="s">
        <v>22147</v>
      </c>
      <c r="F10077" t="s">
        <v>21</v>
      </c>
      <c r="G10077">
        <v>1</v>
      </c>
      <c r="H10077">
        <v>0</v>
      </c>
      <c r="I10077">
        <v>48</v>
      </c>
      <c r="J10077">
        <v>4</v>
      </c>
      <c r="K10077">
        <v>99.67</v>
      </c>
      <c r="L10077" t="str">
        <f t="shared" si="942"/>
        <v/>
      </c>
      <c r="M10077">
        <v>1</v>
      </c>
      <c r="N10077" t="str">
        <f t="shared" si="943"/>
        <v/>
      </c>
      <c r="O10077">
        <v>47</v>
      </c>
      <c r="P10077" s="11">
        <v>0</v>
      </c>
      <c r="Q10077" s="11">
        <v>8.3333333333333301E-2</v>
      </c>
      <c r="R10077" s="12">
        <v>99.67</v>
      </c>
      <c r="S10077" t="s">
        <v>27</v>
      </c>
      <c r="T10077">
        <v>0</v>
      </c>
      <c r="U10077">
        <f t="shared" si="944"/>
        <v>3</v>
      </c>
      <c r="V10077">
        <f t="shared" si="945"/>
        <v>1</v>
      </c>
      <c r="W10077">
        <f t="shared" si="946"/>
        <v>2</v>
      </c>
      <c r="X10077" t="str">
        <f t="shared" si="947"/>
        <v>312</v>
      </c>
      <c r="Y10077" t="str">
        <f>IF(Table1[[#This Row],[RFM_Score]]="555","Champion", IF(AND(J10077&gt;=4,V10077&gt;=4),"Loyal", IF(U10077&lt;=2,"At Risk", IF(W10077&gt;=4,"Potential Loyalist","Others"))))</f>
        <v>Others</v>
      </c>
    </row>
    <row r="10078" spans="1:25">
      <c r="A10078" t="s">
        <v>3034</v>
      </c>
      <c r="B10078">
        <v>20</v>
      </c>
      <c r="C10078" t="s">
        <v>19</v>
      </c>
      <c r="D10078" t="s">
        <v>29</v>
      </c>
      <c r="E10078" s="6" t="s">
        <v>22148</v>
      </c>
      <c r="F10078" t="s">
        <v>37</v>
      </c>
      <c r="G10078">
        <v>5</v>
      </c>
      <c r="H10078">
        <v>2</v>
      </c>
      <c r="I10078">
        <v>70</v>
      </c>
      <c r="J10078">
        <v>2</v>
      </c>
      <c r="K10078">
        <v>99.56</v>
      </c>
      <c r="L10078" t="str">
        <f t="shared" si="942"/>
        <v/>
      </c>
      <c r="M10078">
        <v>1</v>
      </c>
      <c r="N10078" t="str">
        <f t="shared" si="943"/>
        <v/>
      </c>
      <c r="O10078">
        <v>19</v>
      </c>
      <c r="P10078" s="11">
        <v>0.4</v>
      </c>
      <c r="Q10078" s="11">
        <v>2.8571428571428501E-2</v>
      </c>
      <c r="R10078" s="12">
        <v>99.56</v>
      </c>
      <c r="S10078" t="s">
        <v>27</v>
      </c>
      <c r="T10078">
        <v>0</v>
      </c>
      <c r="U10078">
        <f t="shared" si="944"/>
        <v>5</v>
      </c>
      <c r="V10078">
        <f t="shared" si="945"/>
        <v>1</v>
      </c>
      <c r="W10078">
        <f t="shared" si="946"/>
        <v>2</v>
      </c>
      <c r="X10078" t="str">
        <f t="shared" si="947"/>
        <v>512</v>
      </c>
      <c r="Y10078" t="str">
        <f>IF(Table1[[#This Row],[RFM_Score]]="555","Champion", IF(AND(J10078&gt;=4,V10078&gt;=4),"Loyal", IF(U10078&lt;=2,"At Risk", IF(W10078&gt;=4,"Potential Loyalist","Others"))))</f>
        <v>Others</v>
      </c>
    </row>
    <row r="10079" spans="1:25">
      <c r="A10079" t="s">
        <v>11306</v>
      </c>
      <c r="B10079">
        <v>49</v>
      </c>
      <c r="C10079" t="s">
        <v>19</v>
      </c>
      <c r="D10079" t="s">
        <v>41</v>
      </c>
      <c r="E10079" s="6" t="s">
        <v>22149</v>
      </c>
      <c r="F10079" t="s">
        <v>60</v>
      </c>
      <c r="G10079">
        <v>4</v>
      </c>
      <c r="H10079">
        <v>0</v>
      </c>
      <c r="I10079">
        <v>53</v>
      </c>
      <c r="J10079">
        <v>2</v>
      </c>
      <c r="K10079">
        <v>99.52</v>
      </c>
      <c r="L10079" t="str">
        <f t="shared" si="942"/>
        <v/>
      </c>
      <c r="M10079">
        <v>1</v>
      </c>
      <c r="N10079" t="str">
        <f t="shared" si="943"/>
        <v/>
      </c>
      <c r="O10079">
        <v>3</v>
      </c>
      <c r="P10079" s="11">
        <v>0</v>
      </c>
      <c r="Q10079" s="11">
        <v>3.7735849056603703E-2</v>
      </c>
      <c r="R10079" s="12">
        <v>99.52</v>
      </c>
      <c r="S10079" t="s">
        <v>27</v>
      </c>
      <c r="T10079">
        <v>0</v>
      </c>
      <c r="U10079">
        <f t="shared" si="944"/>
        <v>5</v>
      </c>
      <c r="V10079">
        <f t="shared" si="945"/>
        <v>1</v>
      </c>
      <c r="W10079">
        <f t="shared" si="946"/>
        <v>2</v>
      </c>
      <c r="X10079" t="str">
        <f t="shared" si="947"/>
        <v>512</v>
      </c>
      <c r="Y10079" t="str">
        <f>IF(Table1[[#This Row],[RFM_Score]]="555","Champion", IF(AND(J10079&gt;=4,V10079&gt;=4),"Loyal", IF(U10079&lt;=2,"At Risk", IF(W10079&gt;=4,"Potential Loyalist","Others"))))</f>
        <v>Others</v>
      </c>
    </row>
    <row r="10080" spans="1:25">
      <c r="A10080" t="s">
        <v>9603</v>
      </c>
      <c r="B10080">
        <v>23</v>
      </c>
      <c r="C10080" t="s">
        <v>24</v>
      </c>
      <c r="D10080" t="s">
        <v>29</v>
      </c>
      <c r="E10080" s="6" t="s">
        <v>22150</v>
      </c>
      <c r="F10080" t="s">
        <v>21</v>
      </c>
      <c r="G10080">
        <v>1</v>
      </c>
      <c r="H10080">
        <v>0</v>
      </c>
      <c r="I10080">
        <v>40</v>
      </c>
      <c r="J10080">
        <v>2</v>
      </c>
      <c r="K10080">
        <v>99.41</v>
      </c>
      <c r="L10080" t="str">
        <f t="shared" si="942"/>
        <v/>
      </c>
      <c r="M10080">
        <v>1</v>
      </c>
      <c r="N10080" t="str">
        <f t="shared" si="943"/>
        <v/>
      </c>
      <c r="O10080">
        <v>6</v>
      </c>
      <c r="P10080" s="11">
        <v>0</v>
      </c>
      <c r="Q10080" s="11">
        <v>0.05</v>
      </c>
      <c r="R10080" s="12">
        <v>99.41</v>
      </c>
      <c r="S10080" t="s">
        <v>27</v>
      </c>
      <c r="T10080">
        <v>0</v>
      </c>
      <c r="U10080">
        <f t="shared" si="944"/>
        <v>5</v>
      </c>
      <c r="V10080">
        <f t="shared" si="945"/>
        <v>1</v>
      </c>
      <c r="W10080">
        <f t="shared" si="946"/>
        <v>2</v>
      </c>
      <c r="X10080" t="str">
        <f t="shared" si="947"/>
        <v>512</v>
      </c>
      <c r="Y10080" t="str">
        <f>IF(Table1[[#This Row],[RFM_Score]]="555","Champion", IF(AND(J10080&gt;=4,V10080&gt;=4),"Loyal", IF(U10080&lt;=2,"At Risk", IF(W10080&gt;=4,"Potential Loyalist","Others"))))</f>
        <v>Others</v>
      </c>
    </row>
    <row r="10081" spans="1:25">
      <c r="A10081" t="s">
        <v>11194</v>
      </c>
      <c r="B10081">
        <v>32</v>
      </c>
      <c r="C10081" t="s">
        <v>24</v>
      </c>
      <c r="D10081" t="s">
        <v>25</v>
      </c>
      <c r="E10081" s="6" t="s">
        <v>22151</v>
      </c>
      <c r="F10081" t="s">
        <v>37</v>
      </c>
      <c r="G10081">
        <v>2</v>
      </c>
      <c r="H10081">
        <v>1</v>
      </c>
      <c r="I10081">
        <v>47</v>
      </c>
      <c r="J10081">
        <v>0</v>
      </c>
      <c r="K10081">
        <v>99.13</v>
      </c>
      <c r="L10081" t="str">
        <f t="shared" si="942"/>
        <v/>
      </c>
      <c r="M10081">
        <v>1</v>
      </c>
      <c r="N10081" t="str">
        <f t="shared" si="943"/>
        <v/>
      </c>
      <c r="O10081">
        <v>55</v>
      </c>
      <c r="P10081" s="11">
        <v>0.5</v>
      </c>
      <c r="Q10081" s="11">
        <v>0</v>
      </c>
      <c r="R10081" s="12">
        <v>99.13</v>
      </c>
      <c r="S10081" t="s">
        <v>27</v>
      </c>
      <c r="T10081">
        <v>0</v>
      </c>
      <c r="U10081">
        <f t="shared" si="944"/>
        <v>3</v>
      </c>
      <c r="V10081">
        <f t="shared" si="945"/>
        <v>1</v>
      </c>
      <c r="W10081">
        <f t="shared" si="946"/>
        <v>2</v>
      </c>
      <c r="X10081" t="str">
        <f t="shared" si="947"/>
        <v>312</v>
      </c>
      <c r="Y10081" t="str">
        <f>IF(Table1[[#This Row],[RFM_Score]]="555","Champion", IF(AND(J10081&gt;=4,V10081&gt;=4),"Loyal", IF(U10081&lt;=2,"At Risk", IF(W10081&gt;=4,"Potential Loyalist","Others"))))</f>
        <v>Others</v>
      </c>
    </row>
    <row r="10082" spans="1:25">
      <c r="A10082" t="s">
        <v>8036</v>
      </c>
      <c r="B10082">
        <v>59</v>
      </c>
      <c r="C10082" t="s">
        <v>19</v>
      </c>
      <c r="D10082" t="s">
        <v>29</v>
      </c>
      <c r="E10082" s="6" t="s">
        <v>22152</v>
      </c>
      <c r="F10082" t="s">
        <v>21</v>
      </c>
      <c r="G10082">
        <v>4</v>
      </c>
      <c r="H10082">
        <v>1</v>
      </c>
      <c r="I10082">
        <v>51</v>
      </c>
      <c r="J10082">
        <v>2</v>
      </c>
      <c r="K10082">
        <v>98.48</v>
      </c>
      <c r="L10082" t="str">
        <f t="shared" si="942"/>
        <v/>
      </c>
      <c r="M10082">
        <v>1</v>
      </c>
      <c r="N10082" t="str">
        <f t="shared" si="943"/>
        <v/>
      </c>
      <c r="O10082">
        <v>55</v>
      </c>
      <c r="P10082" s="11">
        <v>0.25</v>
      </c>
      <c r="Q10082" s="11">
        <v>3.9215686274509803E-2</v>
      </c>
      <c r="R10082" s="12">
        <v>98.48</v>
      </c>
      <c r="S10082" t="s">
        <v>27</v>
      </c>
      <c r="T10082">
        <v>0</v>
      </c>
      <c r="U10082">
        <f t="shared" si="944"/>
        <v>3</v>
      </c>
      <c r="V10082">
        <f t="shared" si="945"/>
        <v>1</v>
      </c>
      <c r="W10082">
        <f t="shared" si="946"/>
        <v>2</v>
      </c>
      <c r="X10082" t="str">
        <f t="shared" si="947"/>
        <v>312</v>
      </c>
      <c r="Y10082" t="str">
        <f>IF(Table1[[#This Row],[RFM_Score]]="555","Champion", IF(AND(J10082&gt;=4,V10082&gt;=4),"Loyal", IF(U10082&lt;=2,"At Risk", IF(W10082&gt;=4,"Potential Loyalist","Others"))))</f>
        <v>Others</v>
      </c>
    </row>
    <row r="10083" spans="1:25">
      <c r="A10083" t="s">
        <v>5812</v>
      </c>
      <c r="B10083">
        <v>19</v>
      </c>
      <c r="C10083" t="s">
        <v>19</v>
      </c>
      <c r="D10083" t="s">
        <v>35</v>
      </c>
      <c r="E10083" s="6" t="s">
        <v>22153</v>
      </c>
      <c r="F10083" t="s">
        <v>30</v>
      </c>
      <c r="G10083">
        <v>4</v>
      </c>
      <c r="H10083">
        <v>1</v>
      </c>
      <c r="I10083">
        <v>58</v>
      </c>
      <c r="J10083">
        <v>3</v>
      </c>
      <c r="K10083">
        <v>98.41</v>
      </c>
      <c r="L10083" t="str">
        <f t="shared" si="942"/>
        <v/>
      </c>
      <c r="M10083">
        <v>1</v>
      </c>
      <c r="N10083" t="str">
        <f t="shared" si="943"/>
        <v/>
      </c>
      <c r="O10083">
        <v>50</v>
      </c>
      <c r="P10083" s="11">
        <v>0.25</v>
      </c>
      <c r="Q10083" s="11">
        <v>5.1724137931034399E-2</v>
      </c>
      <c r="R10083" s="12">
        <v>98.41</v>
      </c>
      <c r="S10083" t="s">
        <v>27</v>
      </c>
      <c r="T10083">
        <v>0</v>
      </c>
      <c r="U10083">
        <f t="shared" si="944"/>
        <v>3</v>
      </c>
      <c r="V10083">
        <f t="shared" si="945"/>
        <v>1</v>
      </c>
      <c r="W10083">
        <f t="shared" si="946"/>
        <v>2</v>
      </c>
      <c r="X10083" t="str">
        <f t="shared" si="947"/>
        <v>312</v>
      </c>
      <c r="Y10083" t="str">
        <f>IF(Table1[[#This Row],[RFM_Score]]="555","Champion", IF(AND(J10083&gt;=4,V10083&gt;=4),"Loyal", IF(U10083&lt;=2,"At Risk", IF(W10083&gt;=4,"Potential Loyalist","Others"))))</f>
        <v>Others</v>
      </c>
    </row>
    <row r="10084" spans="1:25">
      <c r="A10084" t="s">
        <v>11537</v>
      </c>
      <c r="B10084">
        <v>41</v>
      </c>
      <c r="C10084" t="s">
        <v>24</v>
      </c>
      <c r="D10084" t="s">
        <v>25</v>
      </c>
      <c r="E10084" s="6" t="s">
        <v>22154</v>
      </c>
      <c r="F10084" t="s">
        <v>60</v>
      </c>
      <c r="G10084">
        <v>4</v>
      </c>
      <c r="H10084">
        <v>2</v>
      </c>
      <c r="I10084">
        <v>56</v>
      </c>
      <c r="J10084">
        <v>3</v>
      </c>
      <c r="K10084">
        <v>98.27</v>
      </c>
      <c r="L10084" t="str">
        <f t="shared" si="942"/>
        <v/>
      </c>
      <c r="M10084">
        <v>1</v>
      </c>
      <c r="N10084" t="str">
        <f t="shared" si="943"/>
        <v/>
      </c>
      <c r="O10084">
        <v>30</v>
      </c>
      <c r="P10084" s="11">
        <v>0.5</v>
      </c>
      <c r="Q10084" s="11">
        <v>5.3571428571428499E-2</v>
      </c>
      <c r="R10084" s="12">
        <v>98.27</v>
      </c>
      <c r="S10084" t="s">
        <v>27</v>
      </c>
      <c r="T10084">
        <v>0</v>
      </c>
      <c r="U10084">
        <f t="shared" si="944"/>
        <v>4</v>
      </c>
      <c r="V10084">
        <f t="shared" si="945"/>
        <v>1</v>
      </c>
      <c r="W10084">
        <f t="shared" si="946"/>
        <v>2</v>
      </c>
      <c r="X10084" t="str">
        <f t="shared" si="947"/>
        <v>412</v>
      </c>
      <c r="Y10084" t="str">
        <f>IF(Table1[[#This Row],[RFM_Score]]="555","Champion", IF(AND(J10084&gt;=4,V10084&gt;=4),"Loyal", IF(U10084&lt;=2,"At Risk", IF(W10084&gt;=4,"Potential Loyalist","Others"))))</f>
        <v>Others</v>
      </c>
    </row>
    <row r="10085" spans="1:25">
      <c r="A10085" t="s">
        <v>4159</v>
      </c>
      <c r="B10085">
        <v>46</v>
      </c>
      <c r="C10085" t="s">
        <v>19</v>
      </c>
      <c r="D10085" t="s">
        <v>49</v>
      </c>
      <c r="E10085" s="6" t="s">
        <v>22155</v>
      </c>
      <c r="F10085" t="s">
        <v>30</v>
      </c>
      <c r="G10085">
        <v>2</v>
      </c>
      <c r="H10085">
        <v>0</v>
      </c>
      <c r="I10085">
        <v>44</v>
      </c>
      <c r="J10085">
        <v>3</v>
      </c>
      <c r="K10085">
        <v>98.26</v>
      </c>
      <c r="L10085" t="str">
        <f t="shared" si="942"/>
        <v/>
      </c>
      <c r="M10085">
        <v>1</v>
      </c>
      <c r="N10085" t="str">
        <f t="shared" si="943"/>
        <v/>
      </c>
      <c r="O10085">
        <v>4</v>
      </c>
      <c r="P10085" s="11">
        <v>0</v>
      </c>
      <c r="Q10085" s="11">
        <v>6.8181818181818094E-2</v>
      </c>
      <c r="R10085" s="12">
        <v>98.26</v>
      </c>
      <c r="S10085" t="s">
        <v>27</v>
      </c>
      <c r="T10085">
        <v>0</v>
      </c>
      <c r="U10085">
        <f t="shared" si="944"/>
        <v>5</v>
      </c>
      <c r="V10085">
        <f t="shared" si="945"/>
        <v>1</v>
      </c>
      <c r="W10085">
        <f t="shared" si="946"/>
        <v>2</v>
      </c>
      <c r="X10085" t="str">
        <f t="shared" si="947"/>
        <v>512</v>
      </c>
      <c r="Y10085" t="str">
        <f>IF(Table1[[#This Row],[RFM_Score]]="555","Champion", IF(AND(J10085&gt;=4,V10085&gt;=4),"Loyal", IF(U10085&lt;=2,"At Risk", IF(W10085&gt;=4,"Potential Loyalist","Others"))))</f>
        <v>Others</v>
      </c>
    </row>
    <row r="10086" spans="1:25">
      <c r="A10086" t="s">
        <v>11192</v>
      </c>
      <c r="B10086">
        <v>48</v>
      </c>
      <c r="C10086" t="s">
        <v>24</v>
      </c>
      <c r="D10086" t="s">
        <v>25</v>
      </c>
      <c r="E10086" s="6" t="s">
        <v>22156</v>
      </c>
      <c r="F10086" t="s">
        <v>30</v>
      </c>
      <c r="G10086">
        <v>5</v>
      </c>
      <c r="H10086">
        <v>1</v>
      </c>
      <c r="I10086">
        <v>59</v>
      </c>
      <c r="J10086">
        <v>3</v>
      </c>
      <c r="K10086">
        <v>98.22</v>
      </c>
      <c r="L10086" t="str">
        <f t="shared" si="942"/>
        <v/>
      </c>
      <c r="M10086">
        <v>1</v>
      </c>
      <c r="N10086" t="str">
        <f t="shared" si="943"/>
        <v/>
      </c>
      <c r="O10086">
        <v>1</v>
      </c>
      <c r="P10086" s="11">
        <v>0.2</v>
      </c>
      <c r="Q10086" s="11">
        <v>5.0847457627118599E-2</v>
      </c>
      <c r="R10086" s="12">
        <v>98.22</v>
      </c>
      <c r="S10086" t="s">
        <v>27</v>
      </c>
      <c r="T10086">
        <v>0</v>
      </c>
      <c r="U10086">
        <f t="shared" si="944"/>
        <v>5</v>
      </c>
      <c r="V10086">
        <f t="shared" si="945"/>
        <v>1</v>
      </c>
      <c r="W10086">
        <f t="shared" si="946"/>
        <v>2</v>
      </c>
      <c r="X10086" t="str">
        <f t="shared" si="947"/>
        <v>512</v>
      </c>
      <c r="Y10086" t="str">
        <f>IF(Table1[[#This Row],[RFM_Score]]="555","Champion", IF(AND(J10086&gt;=4,V10086&gt;=4),"Loyal", IF(U10086&lt;=2,"At Risk", IF(W10086&gt;=4,"Potential Loyalist","Others"))))</f>
        <v>Others</v>
      </c>
    </row>
    <row r="10087" spans="1:25">
      <c r="A10087" t="s">
        <v>7715</v>
      </c>
      <c r="B10087">
        <v>26</v>
      </c>
      <c r="C10087" t="s">
        <v>24</v>
      </c>
      <c r="D10087" t="s">
        <v>41</v>
      </c>
      <c r="E10087" s="6" t="s">
        <v>22157</v>
      </c>
      <c r="F10087" t="s">
        <v>60</v>
      </c>
      <c r="G10087">
        <v>1</v>
      </c>
      <c r="H10087">
        <v>0</v>
      </c>
      <c r="I10087">
        <v>51</v>
      </c>
      <c r="J10087">
        <v>5</v>
      </c>
      <c r="K10087">
        <v>97.96</v>
      </c>
      <c r="L10087" t="str">
        <f t="shared" si="942"/>
        <v/>
      </c>
      <c r="M10087">
        <v>1</v>
      </c>
      <c r="N10087" t="str">
        <f t="shared" si="943"/>
        <v/>
      </c>
      <c r="O10087">
        <v>31</v>
      </c>
      <c r="P10087" s="11">
        <v>0</v>
      </c>
      <c r="Q10087" s="11">
        <v>9.8039215686274495E-2</v>
      </c>
      <c r="R10087" s="12">
        <v>97.96</v>
      </c>
      <c r="S10087" t="s">
        <v>27</v>
      </c>
      <c r="T10087">
        <v>0</v>
      </c>
      <c r="U10087">
        <f t="shared" si="944"/>
        <v>4</v>
      </c>
      <c r="V10087">
        <f t="shared" si="945"/>
        <v>1</v>
      </c>
      <c r="W10087">
        <f t="shared" si="946"/>
        <v>2</v>
      </c>
      <c r="X10087" t="str">
        <f t="shared" si="947"/>
        <v>412</v>
      </c>
      <c r="Y10087" t="str">
        <f>IF(Table1[[#This Row],[RFM_Score]]="555","Champion", IF(AND(J10087&gt;=4,V10087&gt;=4),"Loyal", IF(U10087&lt;=2,"At Risk", IF(W10087&gt;=4,"Potential Loyalist","Others"))))</f>
        <v>Others</v>
      </c>
    </row>
    <row r="10088" spans="1:25">
      <c r="A10088" t="s">
        <v>8591</v>
      </c>
      <c r="B10088">
        <v>46</v>
      </c>
      <c r="C10088" t="s">
        <v>19</v>
      </c>
      <c r="D10088" t="s">
        <v>29</v>
      </c>
      <c r="E10088" s="6" t="s">
        <v>22158</v>
      </c>
      <c r="F10088" t="s">
        <v>37</v>
      </c>
      <c r="G10088">
        <v>3</v>
      </c>
      <c r="H10088">
        <v>2</v>
      </c>
      <c r="I10088">
        <v>58</v>
      </c>
      <c r="J10088">
        <v>5</v>
      </c>
      <c r="K10088">
        <v>97.92</v>
      </c>
      <c r="L10088" t="str">
        <f t="shared" si="942"/>
        <v/>
      </c>
      <c r="M10088">
        <v>1</v>
      </c>
      <c r="N10088" t="str">
        <f t="shared" si="943"/>
        <v/>
      </c>
      <c r="O10088">
        <v>24</v>
      </c>
      <c r="P10088" s="11">
        <v>0.66666666666666596</v>
      </c>
      <c r="Q10088" s="11">
        <v>8.6206896551724102E-2</v>
      </c>
      <c r="R10088" s="12">
        <v>97.92</v>
      </c>
      <c r="S10088" t="s">
        <v>27</v>
      </c>
      <c r="T10088">
        <v>0</v>
      </c>
      <c r="U10088">
        <f t="shared" si="944"/>
        <v>4</v>
      </c>
      <c r="V10088">
        <f t="shared" si="945"/>
        <v>1</v>
      </c>
      <c r="W10088">
        <f t="shared" si="946"/>
        <v>2</v>
      </c>
      <c r="X10088" t="str">
        <f t="shared" si="947"/>
        <v>412</v>
      </c>
      <c r="Y10088" t="str">
        <f>IF(Table1[[#This Row],[RFM_Score]]="555","Champion", IF(AND(J10088&gt;=4,V10088&gt;=4),"Loyal", IF(U10088&lt;=2,"At Risk", IF(W10088&gt;=4,"Potential Loyalist","Others"))))</f>
        <v>Others</v>
      </c>
    </row>
    <row r="10089" spans="1:25">
      <c r="A10089" t="s">
        <v>10856</v>
      </c>
      <c r="B10089">
        <v>55</v>
      </c>
      <c r="C10089" t="s">
        <v>19</v>
      </c>
      <c r="D10089" t="s">
        <v>25</v>
      </c>
      <c r="E10089" s="6" t="s">
        <v>22159</v>
      </c>
      <c r="F10089" t="s">
        <v>30</v>
      </c>
      <c r="G10089">
        <v>2</v>
      </c>
      <c r="H10089">
        <v>0</v>
      </c>
      <c r="I10089">
        <v>55</v>
      </c>
      <c r="J10089">
        <v>5</v>
      </c>
      <c r="K10089">
        <v>97.83</v>
      </c>
      <c r="L10089" t="str">
        <f t="shared" si="942"/>
        <v/>
      </c>
      <c r="M10089">
        <v>1</v>
      </c>
      <c r="N10089" t="str">
        <f t="shared" si="943"/>
        <v/>
      </c>
      <c r="O10089">
        <v>2</v>
      </c>
      <c r="P10089" s="11">
        <v>0</v>
      </c>
      <c r="Q10089" s="11">
        <v>9.0909090909090898E-2</v>
      </c>
      <c r="R10089" s="12">
        <v>97.83</v>
      </c>
      <c r="S10089" t="s">
        <v>27</v>
      </c>
      <c r="T10089">
        <v>0</v>
      </c>
      <c r="U10089">
        <f t="shared" si="944"/>
        <v>5</v>
      </c>
      <c r="V10089">
        <f t="shared" si="945"/>
        <v>1</v>
      </c>
      <c r="W10089">
        <f t="shared" si="946"/>
        <v>2</v>
      </c>
      <c r="X10089" t="str">
        <f t="shared" si="947"/>
        <v>512</v>
      </c>
      <c r="Y10089" t="str">
        <f>IF(Table1[[#This Row],[RFM_Score]]="555","Champion", IF(AND(J10089&gt;=4,V10089&gt;=4),"Loyal", IF(U10089&lt;=2,"At Risk", IF(W10089&gt;=4,"Potential Loyalist","Others"))))</f>
        <v>Others</v>
      </c>
    </row>
    <row r="10090" spans="1:25">
      <c r="A10090" t="s">
        <v>2322</v>
      </c>
      <c r="B10090">
        <v>40</v>
      </c>
      <c r="C10090" t="s">
        <v>24</v>
      </c>
      <c r="D10090" t="s">
        <v>41</v>
      </c>
      <c r="E10090" s="6" t="s">
        <v>22160</v>
      </c>
      <c r="F10090" t="s">
        <v>30</v>
      </c>
      <c r="G10090">
        <v>4</v>
      </c>
      <c r="H10090">
        <v>0</v>
      </c>
      <c r="I10090">
        <v>57</v>
      </c>
      <c r="J10090">
        <v>2</v>
      </c>
      <c r="K10090">
        <v>97.78</v>
      </c>
      <c r="L10090" t="str">
        <f t="shared" si="942"/>
        <v/>
      </c>
      <c r="M10090">
        <v>1</v>
      </c>
      <c r="N10090" t="str">
        <f t="shared" si="943"/>
        <v/>
      </c>
      <c r="O10090">
        <v>15</v>
      </c>
      <c r="P10090" s="11">
        <v>0</v>
      </c>
      <c r="Q10090" s="11">
        <v>3.5087719298245598E-2</v>
      </c>
      <c r="R10090" s="12">
        <v>97.78</v>
      </c>
      <c r="S10090" t="s">
        <v>27</v>
      </c>
      <c r="T10090">
        <v>0</v>
      </c>
      <c r="U10090">
        <f t="shared" si="944"/>
        <v>5</v>
      </c>
      <c r="V10090">
        <f t="shared" si="945"/>
        <v>1</v>
      </c>
      <c r="W10090">
        <f t="shared" si="946"/>
        <v>2</v>
      </c>
      <c r="X10090" t="str">
        <f t="shared" si="947"/>
        <v>512</v>
      </c>
      <c r="Y10090" t="str">
        <f>IF(Table1[[#This Row],[RFM_Score]]="555","Champion", IF(AND(J10090&gt;=4,V10090&gt;=4),"Loyal", IF(U10090&lt;=2,"At Risk", IF(W10090&gt;=4,"Potential Loyalist","Others"))))</f>
        <v>Others</v>
      </c>
    </row>
    <row r="10091" spans="1:25">
      <c r="A10091" t="s">
        <v>9922</v>
      </c>
      <c r="B10091">
        <v>21</v>
      </c>
      <c r="C10091" t="s">
        <v>24</v>
      </c>
      <c r="D10091" t="s">
        <v>49</v>
      </c>
      <c r="E10091" s="6" t="s">
        <v>22161</v>
      </c>
      <c r="F10091" t="s">
        <v>30</v>
      </c>
      <c r="G10091">
        <v>2</v>
      </c>
      <c r="H10091">
        <v>1</v>
      </c>
      <c r="I10091">
        <v>43</v>
      </c>
      <c r="J10091">
        <v>0</v>
      </c>
      <c r="K10091">
        <v>97.64</v>
      </c>
      <c r="L10091" t="str">
        <f t="shared" si="942"/>
        <v/>
      </c>
      <c r="M10091">
        <v>1</v>
      </c>
      <c r="N10091" t="str">
        <f t="shared" si="943"/>
        <v/>
      </c>
      <c r="O10091">
        <v>54</v>
      </c>
      <c r="P10091" s="11">
        <v>0.5</v>
      </c>
      <c r="Q10091" s="11">
        <v>0</v>
      </c>
      <c r="R10091" s="12">
        <v>97.64</v>
      </c>
      <c r="S10091" t="s">
        <v>27</v>
      </c>
      <c r="T10091">
        <v>1</v>
      </c>
      <c r="U10091">
        <f t="shared" si="944"/>
        <v>3</v>
      </c>
      <c r="V10091">
        <f t="shared" si="945"/>
        <v>1</v>
      </c>
      <c r="W10091">
        <f t="shared" si="946"/>
        <v>2</v>
      </c>
      <c r="X10091" t="str">
        <f t="shared" si="947"/>
        <v>312</v>
      </c>
      <c r="Y10091" t="str">
        <f>IF(Table1[[#This Row],[RFM_Score]]="555","Champion", IF(AND(J10091&gt;=4,V10091&gt;=4),"Loyal", IF(U10091&lt;=2,"At Risk", IF(W10091&gt;=4,"Potential Loyalist","Others"))))</f>
        <v>Others</v>
      </c>
    </row>
    <row r="10092" spans="1:25">
      <c r="A10092" t="s">
        <v>9052</v>
      </c>
      <c r="B10092">
        <v>23</v>
      </c>
      <c r="C10092" t="s">
        <v>24</v>
      </c>
      <c r="D10092" t="s">
        <v>46</v>
      </c>
      <c r="E10092" s="6" t="s">
        <v>22162</v>
      </c>
      <c r="F10092" t="s">
        <v>30</v>
      </c>
      <c r="G10092">
        <v>5</v>
      </c>
      <c r="H10092">
        <v>2</v>
      </c>
      <c r="I10092">
        <v>56</v>
      </c>
      <c r="J10092">
        <v>4</v>
      </c>
      <c r="K10092">
        <v>97.51</v>
      </c>
      <c r="L10092" t="str">
        <f t="shared" si="942"/>
        <v/>
      </c>
      <c r="M10092">
        <v>1</v>
      </c>
      <c r="N10092" t="str">
        <f t="shared" si="943"/>
        <v/>
      </c>
      <c r="O10092">
        <v>83</v>
      </c>
      <c r="P10092" s="11">
        <v>0.4</v>
      </c>
      <c r="Q10092" s="11">
        <v>7.1428571428571397E-2</v>
      </c>
      <c r="R10092" s="12">
        <v>97.51</v>
      </c>
      <c r="S10092" t="s">
        <v>27</v>
      </c>
      <c r="T10092">
        <v>0</v>
      </c>
      <c r="U10092">
        <f t="shared" si="944"/>
        <v>2</v>
      </c>
      <c r="V10092">
        <f t="shared" si="945"/>
        <v>1</v>
      </c>
      <c r="W10092">
        <f t="shared" si="946"/>
        <v>2</v>
      </c>
      <c r="X10092" t="str">
        <f t="shared" si="947"/>
        <v>212</v>
      </c>
      <c r="Y10092" t="str">
        <f>IF(Table1[[#This Row],[RFM_Score]]="555","Champion", IF(AND(J10092&gt;=4,V10092&gt;=4),"Loyal", IF(U10092&lt;=2,"At Risk", IF(W10092&gt;=4,"Potential Loyalist","Others"))))</f>
        <v>At Risk</v>
      </c>
    </row>
    <row r="10093" spans="1:25">
      <c r="A10093" t="s">
        <v>9917</v>
      </c>
      <c r="B10093">
        <v>35</v>
      </c>
      <c r="C10093" t="s">
        <v>19</v>
      </c>
      <c r="D10093" t="s">
        <v>35</v>
      </c>
      <c r="E10093" s="6" t="s">
        <v>22163</v>
      </c>
      <c r="F10093" t="s">
        <v>62</v>
      </c>
      <c r="G10093">
        <v>3</v>
      </c>
      <c r="H10093">
        <v>1</v>
      </c>
      <c r="I10093">
        <v>41</v>
      </c>
      <c r="J10093">
        <v>4</v>
      </c>
      <c r="K10093">
        <v>97.49</v>
      </c>
      <c r="L10093" t="str">
        <f t="shared" si="942"/>
        <v/>
      </c>
      <c r="M10093">
        <v>1</v>
      </c>
      <c r="N10093" t="str">
        <f t="shared" si="943"/>
        <v/>
      </c>
      <c r="O10093">
        <v>4</v>
      </c>
      <c r="P10093" s="11">
        <v>0.33333333333333298</v>
      </c>
      <c r="Q10093" s="11">
        <v>9.7560975609756101E-2</v>
      </c>
      <c r="R10093" s="12">
        <v>97.49</v>
      </c>
      <c r="S10093" t="s">
        <v>27</v>
      </c>
      <c r="T10093">
        <v>0</v>
      </c>
      <c r="U10093">
        <f t="shared" si="944"/>
        <v>5</v>
      </c>
      <c r="V10093">
        <f t="shared" si="945"/>
        <v>1</v>
      </c>
      <c r="W10093">
        <f t="shared" si="946"/>
        <v>2</v>
      </c>
      <c r="X10093" t="str">
        <f t="shared" si="947"/>
        <v>512</v>
      </c>
      <c r="Y10093" t="str">
        <f>IF(Table1[[#This Row],[RFM_Score]]="555","Champion", IF(AND(J10093&gt;=4,V10093&gt;=4),"Loyal", IF(U10093&lt;=2,"At Risk", IF(W10093&gt;=4,"Potential Loyalist","Others"))))</f>
        <v>Others</v>
      </c>
    </row>
    <row r="10094" spans="1:25">
      <c r="A10094" t="s">
        <v>2904</v>
      </c>
      <c r="B10094">
        <v>24</v>
      </c>
      <c r="C10094" t="s">
        <v>19</v>
      </c>
      <c r="D10094" t="s">
        <v>25</v>
      </c>
      <c r="E10094" s="6" t="s">
        <v>22164</v>
      </c>
      <c r="F10094" t="s">
        <v>37</v>
      </c>
      <c r="G10094">
        <v>1</v>
      </c>
      <c r="H10094">
        <v>0</v>
      </c>
      <c r="I10094">
        <v>48</v>
      </c>
      <c r="J10094">
        <v>2</v>
      </c>
      <c r="K10094">
        <v>97.23</v>
      </c>
      <c r="L10094" t="str">
        <f t="shared" si="942"/>
        <v/>
      </c>
      <c r="M10094">
        <v>1</v>
      </c>
      <c r="N10094" t="str">
        <f t="shared" si="943"/>
        <v/>
      </c>
      <c r="O10094">
        <v>25</v>
      </c>
      <c r="P10094" s="11">
        <v>0</v>
      </c>
      <c r="Q10094" s="11">
        <v>4.1666666666666602E-2</v>
      </c>
      <c r="R10094" s="12">
        <v>97.23</v>
      </c>
      <c r="S10094" t="s">
        <v>27</v>
      </c>
      <c r="T10094">
        <v>0</v>
      </c>
      <c r="U10094">
        <f t="shared" si="944"/>
        <v>4</v>
      </c>
      <c r="V10094">
        <f t="shared" si="945"/>
        <v>1</v>
      </c>
      <c r="W10094">
        <f t="shared" si="946"/>
        <v>2</v>
      </c>
      <c r="X10094" t="str">
        <f t="shared" si="947"/>
        <v>412</v>
      </c>
      <c r="Y10094" t="str">
        <f>IF(Table1[[#This Row],[RFM_Score]]="555","Champion", IF(AND(J10094&gt;=4,V10094&gt;=4),"Loyal", IF(U10094&lt;=2,"At Risk", IF(W10094&gt;=4,"Potential Loyalist","Others"))))</f>
        <v>Others</v>
      </c>
    </row>
    <row r="10095" spans="1:25">
      <c r="A10095" t="s">
        <v>1675</v>
      </c>
      <c r="B10095">
        <v>59</v>
      </c>
      <c r="C10095" t="s">
        <v>24</v>
      </c>
      <c r="D10095" t="s">
        <v>49</v>
      </c>
      <c r="E10095" s="6" t="s">
        <v>22165</v>
      </c>
      <c r="F10095" t="s">
        <v>60</v>
      </c>
      <c r="G10095">
        <v>3</v>
      </c>
      <c r="H10095">
        <v>1</v>
      </c>
      <c r="I10095">
        <v>37</v>
      </c>
      <c r="J10095">
        <v>3</v>
      </c>
      <c r="K10095">
        <v>96.53</v>
      </c>
      <c r="L10095" t="str">
        <f t="shared" si="942"/>
        <v/>
      </c>
      <c r="M10095">
        <v>1</v>
      </c>
      <c r="N10095" t="str">
        <f t="shared" si="943"/>
        <v/>
      </c>
      <c r="O10095">
        <v>31</v>
      </c>
      <c r="P10095" s="11">
        <v>0.33333333333333298</v>
      </c>
      <c r="Q10095" s="11">
        <v>8.1081081081081002E-2</v>
      </c>
      <c r="R10095" s="12">
        <v>96.53</v>
      </c>
      <c r="S10095" t="s">
        <v>27</v>
      </c>
      <c r="T10095">
        <v>0</v>
      </c>
      <c r="U10095">
        <f t="shared" si="944"/>
        <v>4</v>
      </c>
      <c r="V10095">
        <f t="shared" si="945"/>
        <v>1</v>
      </c>
      <c r="W10095">
        <f t="shared" si="946"/>
        <v>2</v>
      </c>
      <c r="X10095" t="str">
        <f t="shared" si="947"/>
        <v>412</v>
      </c>
      <c r="Y10095" t="str">
        <f>IF(Table1[[#This Row],[RFM_Score]]="555","Champion", IF(AND(J10095&gt;=4,V10095&gt;=4),"Loyal", IF(U10095&lt;=2,"At Risk", IF(W10095&gt;=4,"Potential Loyalist","Others"))))</f>
        <v>Others</v>
      </c>
    </row>
    <row r="10096" spans="1:25">
      <c r="A10096" t="s">
        <v>3383</v>
      </c>
      <c r="B10096">
        <v>31</v>
      </c>
      <c r="C10096" t="s">
        <v>19</v>
      </c>
      <c r="D10096" t="s">
        <v>49</v>
      </c>
      <c r="E10096" s="6" t="s">
        <v>22166</v>
      </c>
      <c r="F10096" t="s">
        <v>60</v>
      </c>
      <c r="G10096">
        <v>5</v>
      </c>
      <c r="H10096">
        <v>1</v>
      </c>
      <c r="I10096">
        <v>53</v>
      </c>
      <c r="J10096">
        <v>5</v>
      </c>
      <c r="K10096">
        <v>96.35</v>
      </c>
      <c r="L10096" t="str">
        <f t="shared" si="942"/>
        <v/>
      </c>
      <c r="M10096">
        <v>1</v>
      </c>
      <c r="N10096" t="str">
        <f t="shared" si="943"/>
        <v/>
      </c>
      <c r="O10096">
        <v>60</v>
      </c>
      <c r="P10096" s="11">
        <v>0.2</v>
      </c>
      <c r="Q10096" s="11">
        <v>9.4339622641509399E-2</v>
      </c>
      <c r="R10096" s="12">
        <v>96.35</v>
      </c>
      <c r="S10096" t="s">
        <v>27</v>
      </c>
      <c r="T10096">
        <v>0</v>
      </c>
      <c r="U10096">
        <f t="shared" si="944"/>
        <v>3</v>
      </c>
      <c r="V10096">
        <f t="shared" si="945"/>
        <v>1</v>
      </c>
      <c r="W10096">
        <f t="shared" si="946"/>
        <v>2</v>
      </c>
      <c r="X10096" t="str">
        <f t="shared" si="947"/>
        <v>312</v>
      </c>
      <c r="Y10096" t="str">
        <f>IF(Table1[[#This Row],[RFM_Score]]="555","Champion", IF(AND(J10096&gt;=4,V10096&gt;=4),"Loyal", IF(U10096&lt;=2,"At Risk", IF(W10096&gt;=4,"Potential Loyalist","Others"))))</f>
        <v>Others</v>
      </c>
    </row>
    <row r="10097" spans="1:25">
      <c r="A10097" t="s">
        <v>8056</v>
      </c>
      <c r="B10097">
        <v>46</v>
      </c>
      <c r="C10097" t="s">
        <v>24</v>
      </c>
      <c r="D10097" t="s">
        <v>41</v>
      </c>
      <c r="E10097" s="6" t="s">
        <v>22167</v>
      </c>
      <c r="F10097" t="s">
        <v>26</v>
      </c>
      <c r="G10097">
        <v>5</v>
      </c>
      <c r="H10097">
        <v>1</v>
      </c>
      <c r="I10097">
        <v>50</v>
      </c>
      <c r="J10097">
        <v>2</v>
      </c>
      <c r="K10097">
        <v>96.3</v>
      </c>
      <c r="L10097" t="str">
        <f t="shared" si="942"/>
        <v/>
      </c>
      <c r="M10097">
        <v>1</v>
      </c>
      <c r="N10097" t="str">
        <f t="shared" si="943"/>
        <v/>
      </c>
      <c r="O10097">
        <v>70</v>
      </c>
      <c r="P10097" s="11">
        <v>0.2</v>
      </c>
      <c r="Q10097" s="11">
        <v>0.04</v>
      </c>
      <c r="R10097" s="12">
        <v>96.3</v>
      </c>
      <c r="S10097" t="s">
        <v>27</v>
      </c>
      <c r="T10097">
        <v>0</v>
      </c>
      <c r="U10097">
        <f t="shared" si="944"/>
        <v>3</v>
      </c>
      <c r="V10097">
        <f t="shared" si="945"/>
        <v>1</v>
      </c>
      <c r="W10097">
        <f t="shared" si="946"/>
        <v>2</v>
      </c>
      <c r="X10097" t="str">
        <f t="shared" si="947"/>
        <v>312</v>
      </c>
      <c r="Y10097" t="str">
        <f>IF(Table1[[#This Row],[RFM_Score]]="555","Champion", IF(AND(J10097&gt;=4,V10097&gt;=4),"Loyal", IF(U10097&lt;=2,"At Risk", IF(W10097&gt;=4,"Potential Loyalist","Others"))))</f>
        <v>Others</v>
      </c>
    </row>
    <row r="10098" spans="1:25">
      <c r="A10098" t="s">
        <v>12032</v>
      </c>
      <c r="B10098">
        <v>20</v>
      </c>
      <c r="C10098" t="s">
        <v>19</v>
      </c>
      <c r="D10098" t="s">
        <v>49</v>
      </c>
      <c r="E10098" s="6" t="s">
        <v>22168</v>
      </c>
      <c r="F10098" t="s">
        <v>30</v>
      </c>
      <c r="G10098">
        <v>5</v>
      </c>
      <c r="H10098">
        <v>0</v>
      </c>
      <c r="I10098">
        <v>61</v>
      </c>
      <c r="J10098">
        <v>8</v>
      </c>
      <c r="K10098">
        <v>96.3</v>
      </c>
      <c r="L10098" t="str">
        <f t="shared" si="942"/>
        <v/>
      </c>
      <c r="M10098">
        <v>1</v>
      </c>
      <c r="N10098" t="str">
        <f t="shared" si="943"/>
        <v/>
      </c>
      <c r="O10098">
        <v>12</v>
      </c>
      <c r="P10098" s="11">
        <v>0</v>
      </c>
      <c r="Q10098" s="11">
        <v>0.13114754098360601</v>
      </c>
      <c r="R10098" s="12">
        <v>96.3</v>
      </c>
      <c r="S10098" t="s">
        <v>27</v>
      </c>
      <c r="T10098">
        <v>0</v>
      </c>
      <c r="U10098">
        <f t="shared" si="944"/>
        <v>5</v>
      </c>
      <c r="V10098">
        <f t="shared" si="945"/>
        <v>1</v>
      </c>
      <c r="W10098">
        <f t="shared" si="946"/>
        <v>2</v>
      </c>
      <c r="X10098" t="str">
        <f t="shared" si="947"/>
        <v>512</v>
      </c>
      <c r="Y10098" t="str">
        <f>IF(Table1[[#This Row],[RFM_Score]]="555","Champion", IF(AND(J10098&gt;=4,V10098&gt;=4),"Loyal", IF(U10098&lt;=2,"At Risk", IF(W10098&gt;=4,"Potential Loyalist","Others"))))</f>
        <v>Others</v>
      </c>
    </row>
    <row r="10099" spans="1:25">
      <c r="A10099" t="s">
        <v>6099</v>
      </c>
      <c r="B10099">
        <v>30</v>
      </c>
      <c r="C10099" t="s">
        <v>19</v>
      </c>
      <c r="D10099" t="s">
        <v>20</v>
      </c>
      <c r="E10099" s="6" t="s">
        <v>22169</v>
      </c>
      <c r="F10099" t="s">
        <v>21</v>
      </c>
      <c r="G10099">
        <v>0</v>
      </c>
      <c r="H10099">
        <v>0</v>
      </c>
      <c r="I10099">
        <v>60</v>
      </c>
      <c r="J10099">
        <v>4</v>
      </c>
      <c r="K10099">
        <v>95.98</v>
      </c>
      <c r="L10099" t="str">
        <f t="shared" si="942"/>
        <v/>
      </c>
      <c r="M10099">
        <v>1</v>
      </c>
      <c r="N10099" t="str">
        <f t="shared" si="943"/>
        <v/>
      </c>
      <c r="O10099">
        <v>12</v>
      </c>
      <c r="P10099" s="11">
        <v>0</v>
      </c>
      <c r="Q10099" s="11">
        <v>6.6666666666666596E-2</v>
      </c>
      <c r="R10099" s="12">
        <v>95.98</v>
      </c>
      <c r="S10099" t="s">
        <v>27</v>
      </c>
      <c r="T10099">
        <v>0</v>
      </c>
      <c r="U10099">
        <f t="shared" si="944"/>
        <v>5</v>
      </c>
      <c r="V10099">
        <f t="shared" si="945"/>
        <v>1</v>
      </c>
      <c r="W10099">
        <f t="shared" si="946"/>
        <v>2</v>
      </c>
      <c r="X10099" t="str">
        <f t="shared" si="947"/>
        <v>512</v>
      </c>
      <c r="Y10099" t="str">
        <f>IF(Table1[[#This Row],[RFM_Score]]="555","Champion", IF(AND(J10099&gt;=4,V10099&gt;=4),"Loyal", IF(U10099&lt;=2,"At Risk", IF(W10099&gt;=4,"Potential Loyalist","Others"))))</f>
        <v>Others</v>
      </c>
    </row>
    <row r="10100" spans="1:25">
      <c r="A10100" t="s">
        <v>251</v>
      </c>
      <c r="B10100">
        <v>31</v>
      </c>
      <c r="C10100" t="s">
        <v>24</v>
      </c>
      <c r="D10100" t="s">
        <v>25</v>
      </c>
      <c r="E10100" s="6" t="s">
        <v>22170</v>
      </c>
      <c r="F10100" t="s">
        <v>26</v>
      </c>
      <c r="G10100">
        <v>2</v>
      </c>
      <c r="H10100">
        <v>1</v>
      </c>
      <c r="I10100">
        <v>49</v>
      </c>
      <c r="J10100">
        <v>5</v>
      </c>
      <c r="K10100">
        <v>95.96</v>
      </c>
      <c r="L10100" t="str">
        <f t="shared" si="942"/>
        <v/>
      </c>
      <c r="M10100">
        <v>1</v>
      </c>
      <c r="N10100" t="str">
        <f t="shared" si="943"/>
        <v/>
      </c>
      <c r="O10100">
        <v>37</v>
      </c>
      <c r="P10100" s="11">
        <v>0.5</v>
      </c>
      <c r="Q10100" s="11">
        <v>0.10204081632653</v>
      </c>
      <c r="R10100" s="12">
        <v>95.96</v>
      </c>
      <c r="S10100" t="s">
        <v>27</v>
      </c>
      <c r="T10100">
        <v>0</v>
      </c>
      <c r="U10100">
        <f t="shared" si="944"/>
        <v>4</v>
      </c>
      <c r="V10100">
        <f t="shared" si="945"/>
        <v>1</v>
      </c>
      <c r="W10100">
        <f t="shared" si="946"/>
        <v>2</v>
      </c>
      <c r="X10100" t="str">
        <f t="shared" si="947"/>
        <v>412</v>
      </c>
      <c r="Y10100" t="str">
        <f>IF(Table1[[#This Row],[RFM_Score]]="555","Champion", IF(AND(J10100&gt;=4,V10100&gt;=4),"Loyal", IF(U10100&lt;=2,"At Risk", IF(W10100&gt;=4,"Potential Loyalist","Others"))))</f>
        <v>Others</v>
      </c>
    </row>
    <row r="10101" spans="1:25">
      <c r="A10101" t="s">
        <v>5211</v>
      </c>
      <c r="B10101">
        <v>41</v>
      </c>
      <c r="C10101" t="s">
        <v>19</v>
      </c>
      <c r="D10101" t="s">
        <v>20</v>
      </c>
      <c r="E10101" s="6" t="s">
        <v>22171</v>
      </c>
      <c r="F10101" t="s">
        <v>26</v>
      </c>
      <c r="G10101">
        <v>3</v>
      </c>
      <c r="H10101">
        <v>1</v>
      </c>
      <c r="I10101">
        <v>61</v>
      </c>
      <c r="J10101">
        <v>1</v>
      </c>
      <c r="K10101">
        <v>95.68</v>
      </c>
      <c r="L10101" t="str">
        <f t="shared" si="942"/>
        <v/>
      </c>
      <c r="M10101">
        <v>1</v>
      </c>
      <c r="N10101" t="str">
        <f t="shared" si="943"/>
        <v/>
      </c>
      <c r="O10101">
        <v>51</v>
      </c>
      <c r="P10101" s="11">
        <v>0.33333333333333298</v>
      </c>
      <c r="Q10101" s="11">
        <v>1.63934426229508E-2</v>
      </c>
      <c r="R10101" s="12">
        <v>95.68</v>
      </c>
      <c r="S10101" t="s">
        <v>27</v>
      </c>
      <c r="T10101">
        <v>0</v>
      </c>
      <c r="U10101">
        <f t="shared" si="944"/>
        <v>3</v>
      </c>
      <c r="V10101">
        <f t="shared" si="945"/>
        <v>1</v>
      </c>
      <c r="W10101">
        <f t="shared" si="946"/>
        <v>2</v>
      </c>
      <c r="X10101" t="str">
        <f t="shared" si="947"/>
        <v>312</v>
      </c>
      <c r="Y10101" t="str">
        <f>IF(Table1[[#This Row],[RFM_Score]]="555","Champion", IF(AND(J10101&gt;=4,V10101&gt;=4),"Loyal", IF(U10101&lt;=2,"At Risk", IF(W10101&gt;=4,"Potential Loyalist","Others"))))</f>
        <v>Others</v>
      </c>
    </row>
    <row r="10102" spans="1:25">
      <c r="A10102" t="s">
        <v>4628</v>
      </c>
      <c r="B10102">
        <v>37</v>
      </c>
      <c r="C10102" t="s">
        <v>19</v>
      </c>
      <c r="D10102" t="s">
        <v>25</v>
      </c>
      <c r="E10102" s="6" t="s">
        <v>22172</v>
      </c>
      <c r="F10102" t="s">
        <v>62</v>
      </c>
      <c r="G10102">
        <v>4</v>
      </c>
      <c r="H10102">
        <v>0</v>
      </c>
      <c r="I10102">
        <v>55</v>
      </c>
      <c r="J10102">
        <v>2</v>
      </c>
      <c r="K10102">
        <v>95.39</v>
      </c>
      <c r="L10102" t="str">
        <f t="shared" si="942"/>
        <v/>
      </c>
      <c r="M10102">
        <v>1</v>
      </c>
      <c r="N10102" t="str">
        <f t="shared" si="943"/>
        <v/>
      </c>
      <c r="O10102">
        <v>21</v>
      </c>
      <c r="P10102" s="11">
        <v>0</v>
      </c>
      <c r="Q10102" s="11">
        <v>3.6363636363636299E-2</v>
      </c>
      <c r="R10102" s="12">
        <v>95.39</v>
      </c>
      <c r="S10102" t="s">
        <v>27</v>
      </c>
      <c r="T10102">
        <v>0</v>
      </c>
      <c r="U10102">
        <f t="shared" si="944"/>
        <v>4</v>
      </c>
      <c r="V10102">
        <f t="shared" si="945"/>
        <v>1</v>
      </c>
      <c r="W10102">
        <f t="shared" si="946"/>
        <v>2</v>
      </c>
      <c r="X10102" t="str">
        <f t="shared" si="947"/>
        <v>412</v>
      </c>
      <c r="Y10102" t="str">
        <f>IF(Table1[[#This Row],[RFM_Score]]="555","Champion", IF(AND(J10102&gt;=4,V10102&gt;=4),"Loyal", IF(U10102&lt;=2,"At Risk", IF(W10102&gt;=4,"Potential Loyalist","Others"))))</f>
        <v>Others</v>
      </c>
    </row>
    <row r="10103" spans="1:25">
      <c r="A10103" t="s">
        <v>6071</v>
      </c>
      <c r="B10103">
        <v>18</v>
      </c>
      <c r="C10103" t="s">
        <v>24</v>
      </c>
      <c r="D10103" t="s">
        <v>29</v>
      </c>
      <c r="E10103" s="6" t="s">
        <v>22173</v>
      </c>
      <c r="F10103" t="s">
        <v>60</v>
      </c>
      <c r="G10103">
        <v>0</v>
      </c>
      <c r="H10103">
        <v>0</v>
      </c>
      <c r="I10103">
        <v>46</v>
      </c>
      <c r="J10103">
        <v>5</v>
      </c>
      <c r="K10103">
        <v>95.35</v>
      </c>
      <c r="L10103" t="str">
        <f t="shared" si="942"/>
        <v/>
      </c>
      <c r="M10103">
        <v>1</v>
      </c>
      <c r="N10103" t="str">
        <f t="shared" si="943"/>
        <v/>
      </c>
      <c r="O10103">
        <v>12</v>
      </c>
      <c r="P10103" s="11">
        <v>0</v>
      </c>
      <c r="Q10103" s="11">
        <v>0.108695652173913</v>
      </c>
      <c r="R10103" s="12">
        <v>95.35</v>
      </c>
      <c r="S10103" t="s">
        <v>27</v>
      </c>
      <c r="T10103">
        <v>0</v>
      </c>
      <c r="U10103">
        <f t="shared" si="944"/>
        <v>5</v>
      </c>
      <c r="V10103">
        <f t="shared" si="945"/>
        <v>1</v>
      </c>
      <c r="W10103">
        <f t="shared" si="946"/>
        <v>2</v>
      </c>
      <c r="X10103" t="str">
        <f t="shared" si="947"/>
        <v>512</v>
      </c>
      <c r="Y10103" t="str">
        <f>IF(Table1[[#This Row],[RFM_Score]]="555","Champion", IF(AND(J10103&gt;=4,V10103&gt;=4),"Loyal", IF(U10103&lt;=2,"At Risk", IF(W10103&gt;=4,"Potential Loyalist","Others"))))</f>
        <v>Others</v>
      </c>
    </row>
    <row r="10104" spans="1:25">
      <c r="A10104" t="s">
        <v>7032</v>
      </c>
      <c r="B10104">
        <v>31</v>
      </c>
      <c r="C10104" t="s">
        <v>19</v>
      </c>
      <c r="D10104" t="s">
        <v>41</v>
      </c>
      <c r="E10104" s="6" t="s">
        <v>22174</v>
      </c>
      <c r="F10104" t="s">
        <v>62</v>
      </c>
      <c r="G10104">
        <v>2</v>
      </c>
      <c r="H10104">
        <v>1</v>
      </c>
      <c r="I10104">
        <v>48</v>
      </c>
      <c r="J10104">
        <v>2</v>
      </c>
      <c r="K10104">
        <v>95.07</v>
      </c>
      <c r="L10104" t="str">
        <f t="shared" si="942"/>
        <v/>
      </c>
      <c r="M10104">
        <v>1</v>
      </c>
      <c r="N10104" t="str">
        <f t="shared" si="943"/>
        <v/>
      </c>
      <c r="O10104">
        <v>0</v>
      </c>
      <c r="P10104" s="11">
        <v>0.5</v>
      </c>
      <c r="Q10104" s="11">
        <v>4.1666666666666602E-2</v>
      </c>
      <c r="R10104" s="12">
        <v>95.07</v>
      </c>
      <c r="S10104" t="s">
        <v>27</v>
      </c>
      <c r="T10104">
        <v>0</v>
      </c>
      <c r="U10104">
        <f t="shared" si="944"/>
        <v>5</v>
      </c>
      <c r="V10104">
        <f t="shared" si="945"/>
        <v>1</v>
      </c>
      <c r="W10104">
        <f t="shared" si="946"/>
        <v>2</v>
      </c>
      <c r="X10104" t="str">
        <f t="shared" si="947"/>
        <v>512</v>
      </c>
      <c r="Y10104" t="str">
        <f>IF(Table1[[#This Row],[RFM_Score]]="555","Champion", IF(AND(J10104&gt;=4,V10104&gt;=4),"Loyal", IF(U10104&lt;=2,"At Risk", IF(W10104&gt;=4,"Potential Loyalist","Others"))))</f>
        <v>Others</v>
      </c>
    </row>
    <row r="10105" spans="1:25">
      <c r="A10105" t="s">
        <v>1944</v>
      </c>
      <c r="B10105">
        <v>21</v>
      </c>
      <c r="C10105" t="s">
        <v>24</v>
      </c>
      <c r="D10105" t="s">
        <v>29</v>
      </c>
      <c r="E10105" s="6" t="s">
        <v>22175</v>
      </c>
      <c r="F10105" t="s">
        <v>37</v>
      </c>
      <c r="G10105">
        <v>3</v>
      </c>
      <c r="H10105">
        <v>1</v>
      </c>
      <c r="I10105">
        <v>40</v>
      </c>
      <c r="J10105">
        <v>2</v>
      </c>
      <c r="K10105">
        <v>95.02</v>
      </c>
      <c r="L10105" t="str">
        <f t="shared" si="942"/>
        <v/>
      </c>
      <c r="M10105">
        <v>1</v>
      </c>
      <c r="N10105" t="str">
        <f t="shared" si="943"/>
        <v/>
      </c>
      <c r="O10105">
        <v>3</v>
      </c>
      <c r="P10105" s="11">
        <v>0.33333333333333298</v>
      </c>
      <c r="Q10105" s="11">
        <v>0.05</v>
      </c>
      <c r="R10105" s="12">
        <v>95.02</v>
      </c>
      <c r="S10105" t="s">
        <v>27</v>
      </c>
      <c r="T10105">
        <v>0</v>
      </c>
      <c r="U10105">
        <f t="shared" si="944"/>
        <v>5</v>
      </c>
      <c r="V10105">
        <f t="shared" si="945"/>
        <v>1</v>
      </c>
      <c r="W10105">
        <f t="shared" si="946"/>
        <v>2</v>
      </c>
      <c r="X10105" t="str">
        <f t="shared" si="947"/>
        <v>512</v>
      </c>
      <c r="Y10105" t="str">
        <f>IF(Table1[[#This Row],[RFM_Score]]="555","Champion", IF(AND(J10105&gt;=4,V10105&gt;=4),"Loyal", IF(U10105&lt;=2,"At Risk", IF(W10105&gt;=4,"Potential Loyalist","Others"))))</f>
        <v>Others</v>
      </c>
    </row>
    <row r="10106" spans="1:25">
      <c r="A10106" t="s">
        <v>7387</v>
      </c>
      <c r="B10106">
        <v>24</v>
      </c>
      <c r="C10106" t="s">
        <v>19</v>
      </c>
      <c r="D10106" t="s">
        <v>25</v>
      </c>
      <c r="E10106" s="6" t="s">
        <v>22176</v>
      </c>
      <c r="F10106" t="s">
        <v>60</v>
      </c>
      <c r="G10106">
        <v>4</v>
      </c>
      <c r="H10106">
        <v>1</v>
      </c>
      <c r="I10106">
        <v>44</v>
      </c>
      <c r="J10106">
        <v>3</v>
      </c>
      <c r="K10106">
        <v>94.98</v>
      </c>
      <c r="L10106" t="str">
        <f t="shared" si="942"/>
        <v/>
      </c>
      <c r="M10106">
        <v>1</v>
      </c>
      <c r="N10106" t="str">
        <f t="shared" si="943"/>
        <v/>
      </c>
      <c r="O10106">
        <v>3</v>
      </c>
      <c r="P10106" s="11">
        <v>0.25</v>
      </c>
      <c r="Q10106" s="11">
        <v>6.8181818181818094E-2</v>
      </c>
      <c r="R10106" s="12">
        <v>94.98</v>
      </c>
      <c r="S10106" t="s">
        <v>27</v>
      </c>
      <c r="T10106">
        <v>0</v>
      </c>
      <c r="U10106">
        <f t="shared" si="944"/>
        <v>5</v>
      </c>
      <c r="V10106">
        <f t="shared" si="945"/>
        <v>1</v>
      </c>
      <c r="W10106">
        <f t="shared" si="946"/>
        <v>2</v>
      </c>
      <c r="X10106" t="str">
        <f t="shared" si="947"/>
        <v>512</v>
      </c>
      <c r="Y10106" t="str">
        <f>IF(Table1[[#This Row],[RFM_Score]]="555","Champion", IF(AND(J10106&gt;=4,V10106&gt;=4),"Loyal", IF(U10106&lt;=2,"At Risk", IF(W10106&gt;=4,"Potential Loyalist","Others"))))</f>
        <v>Others</v>
      </c>
    </row>
    <row r="10107" spans="1:25">
      <c r="A10107" t="s">
        <v>8581</v>
      </c>
      <c r="B10107">
        <v>35</v>
      </c>
      <c r="C10107" t="s">
        <v>24</v>
      </c>
      <c r="D10107" t="s">
        <v>49</v>
      </c>
      <c r="E10107" s="6" t="s">
        <v>22177</v>
      </c>
      <c r="F10107" t="s">
        <v>62</v>
      </c>
      <c r="G10107">
        <v>3</v>
      </c>
      <c r="H10107">
        <v>0</v>
      </c>
      <c r="I10107">
        <v>44</v>
      </c>
      <c r="J10107">
        <v>4</v>
      </c>
      <c r="K10107">
        <v>94.94</v>
      </c>
      <c r="L10107" t="str">
        <f t="shared" si="942"/>
        <v/>
      </c>
      <c r="M10107">
        <v>1</v>
      </c>
      <c r="N10107" t="str">
        <f t="shared" si="943"/>
        <v/>
      </c>
      <c r="O10107">
        <v>40</v>
      </c>
      <c r="P10107" s="11">
        <v>0</v>
      </c>
      <c r="Q10107" s="11">
        <v>9.0909090909090898E-2</v>
      </c>
      <c r="R10107" s="12">
        <v>94.94</v>
      </c>
      <c r="S10107" t="s">
        <v>27</v>
      </c>
      <c r="T10107">
        <v>0</v>
      </c>
      <c r="U10107">
        <f t="shared" si="944"/>
        <v>4</v>
      </c>
      <c r="V10107">
        <f t="shared" si="945"/>
        <v>1</v>
      </c>
      <c r="W10107">
        <f t="shared" si="946"/>
        <v>2</v>
      </c>
      <c r="X10107" t="str">
        <f t="shared" si="947"/>
        <v>412</v>
      </c>
      <c r="Y10107" t="str">
        <f>IF(Table1[[#This Row],[RFM_Score]]="555","Champion", IF(AND(J10107&gt;=4,V10107&gt;=4),"Loyal", IF(U10107&lt;=2,"At Risk", IF(W10107&gt;=4,"Potential Loyalist","Others"))))</f>
        <v>Others</v>
      </c>
    </row>
    <row r="10108" spans="1:25">
      <c r="A10108" t="s">
        <v>2680</v>
      </c>
      <c r="B10108">
        <v>27</v>
      </c>
      <c r="C10108" t="s">
        <v>19</v>
      </c>
      <c r="D10108" t="s">
        <v>25</v>
      </c>
      <c r="E10108" s="6" t="s">
        <v>22178</v>
      </c>
      <c r="F10108" t="s">
        <v>37</v>
      </c>
      <c r="G10108">
        <v>2</v>
      </c>
      <c r="H10108">
        <v>1</v>
      </c>
      <c r="I10108">
        <v>50</v>
      </c>
      <c r="J10108">
        <v>0</v>
      </c>
      <c r="K10108">
        <v>94.9</v>
      </c>
      <c r="L10108" t="str">
        <f t="shared" si="942"/>
        <v/>
      </c>
      <c r="M10108">
        <v>1</v>
      </c>
      <c r="N10108" t="str">
        <f t="shared" si="943"/>
        <v/>
      </c>
      <c r="O10108">
        <v>0</v>
      </c>
      <c r="P10108" s="11">
        <v>0.5</v>
      </c>
      <c r="Q10108" s="11">
        <v>0</v>
      </c>
      <c r="R10108" s="12">
        <v>94.9</v>
      </c>
      <c r="S10108" t="s">
        <v>27</v>
      </c>
      <c r="T10108">
        <v>1</v>
      </c>
      <c r="U10108">
        <f t="shared" si="944"/>
        <v>5</v>
      </c>
      <c r="V10108">
        <f t="shared" si="945"/>
        <v>1</v>
      </c>
      <c r="W10108">
        <f t="shared" si="946"/>
        <v>2</v>
      </c>
      <c r="X10108" t="str">
        <f t="shared" si="947"/>
        <v>512</v>
      </c>
      <c r="Y10108" t="str">
        <f>IF(Table1[[#This Row],[RFM_Score]]="555","Champion", IF(AND(J10108&gt;=4,V10108&gt;=4),"Loyal", IF(U10108&lt;=2,"At Risk", IF(W10108&gt;=4,"Potential Loyalist","Others"))))</f>
        <v>Others</v>
      </c>
    </row>
    <row r="10109" spans="1:25">
      <c r="A10109" t="s">
        <v>602</v>
      </c>
      <c r="B10109">
        <v>30</v>
      </c>
      <c r="C10109" t="s">
        <v>19</v>
      </c>
      <c r="D10109" t="s">
        <v>49</v>
      </c>
      <c r="E10109" s="6" t="s">
        <v>22179</v>
      </c>
      <c r="F10109" t="s">
        <v>30</v>
      </c>
      <c r="G10109">
        <v>1</v>
      </c>
      <c r="H10109">
        <v>0</v>
      </c>
      <c r="I10109">
        <v>58</v>
      </c>
      <c r="J10109">
        <v>3</v>
      </c>
      <c r="K10109">
        <v>94.76</v>
      </c>
      <c r="L10109" t="str">
        <f t="shared" si="942"/>
        <v/>
      </c>
      <c r="M10109">
        <v>1</v>
      </c>
      <c r="N10109" t="str">
        <f t="shared" si="943"/>
        <v/>
      </c>
      <c r="O10109">
        <v>5</v>
      </c>
      <c r="P10109" s="11">
        <v>0</v>
      </c>
      <c r="Q10109" s="11">
        <v>5.1724137931034399E-2</v>
      </c>
      <c r="R10109" s="12">
        <v>94.76</v>
      </c>
      <c r="S10109" t="s">
        <v>27</v>
      </c>
      <c r="T10109">
        <v>0</v>
      </c>
      <c r="U10109">
        <f t="shared" si="944"/>
        <v>5</v>
      </c>
      <c r="V10109">
        <f t="shared" si="945"/>
        <v>1</v>
      </c>
      <c r="W10109">
        <f t="shared" si="946"/>
        <v>2</v>
      </c>
      <c r="X10109" t="str">
        <f t="shared" si="947"/>
        <v>512</v>
      </c>
      <c r="Y10109" t="str">
        <f>IF(Table1[[#This Row],[RFM_Score]]="555","Champion", IF(AND(J10109&gt;=4,V10109&gt;=4),"Loyal", IF(U10109&lt;=2,"At Risk", IF(W10109&gt;=4,"Potential Loyalist","Others"))))</f>
        <v>Others</v>
      </c>
    </row>
    <row r="10110" spans="1:25">
      <c r="A10110" t="s">
        <v>6664</v>
      </c>
      <c r="B10110">
        <v>52</v>
      </c>
      <c r="C10110" t="s">
        <v>24</v>
      </c>
      <c r="D10110" t="s">
        <v>46</v>
      </c>
      <c r="E10110" s="6" t="s">
        <v>22180</v>
      </c>
      <c r="F10110" t="s">
        <v>37</v>
      </c>
      <c r="G10110">
        <v>1</v>
      </c>
      <c r="H10110">
        <v>1</v>
      </c>
      <c r="I10110">
        <v>43</v>
      </c>
      <c r="J10110">
        <v>4</v>
      </c>
      <c r="K10110">
        <v>94.76</v>
      </c>
      <c r="L10110" t="str">
        <f t="shared" si="942"/>
        <v/>
      </c>
      <c r="M10110">
        <v>1</v>
      </c>
      <c r="N10110" t="str">
        <f t="shared" si="943"/>
        <v/>
      </c>
      <c r="O10110">
        <v>19</v>
      </c>
      <c r="P10110" s="11">
        <v>1</v>
      </c>
      <c r="Q10110" s="11">
        <v>9.3023255813953404E-2</v>
      </c>
      <c r="R10110" s="12">
        <v>94.76</v>
      </c>
      <c r="S10110" t="s">
        <v>27</v>
      </c>
      <c r="T10110">
        <v>0</v>
      </c>
      <c r="U10110">
        <f t="shared" si="944"/>
        <v>5</v>
      </c>
      <c r="V10110">
        <f t="shared" si="945"/>
        <v>1</v>
      </c>
      <c r="W10110">
        <f t="shared" si="946"/>
        <v>2</v>
      </c>
      <c r="X10110" t="str">
        <f t="shared" si="947"/>
        <v>512</v>
      </c>
      <c r="Y10110" t="str">
        <f>IF(Table1[[#This Row],[RFM_Score]]="555","Champion", IF(AND(J10110&gt;=4,V10110&gt;=4),"Loyal", IF(U10110&lt;=2,"At Risk", IF(W10110&gt;=4,"Potential Loyalist","Others"))))</f>
        <v>Others</v>
      </c>
    </row>
    <row r="10111" spans="1:25">
      <c r="A10111" t="s">
        <v>10523</v>
      </c>
      <c r="B10111">
        <v>32</v>
      </c>
      <c r="C10111" t="s">
        <v>19</v>
      </c>
      <c r="D10111" t="s">
        <v>25</v>
      </c>
      <c r="E10111" s="6" t="s">
        <v>22181</v>
      </c>
      <c r="F10111" t="s">
        <v>62</v>
      </c>
      <c r="G10111">
        <v>2</v>
      </c>
      <c r="H10111">
        <v>0</v>
      </c>
      <c r="I10111">
        <v>58</v>
      </c>
      <c r="J10111">
        <v>1</v>
      </c>
      <c r="K10111">
        <v>94.58</v>
      </c>
      <c r="L10111" t="str">
        <f t="shared" si="942"/>
        <v/>
      </c>
      <c r="M10111">
        <v>1</v>
      </c>
      <c r="N10111" t="str">
        <f t="shared" si="943"/>
        <v/>
      </c>
      <c r="O10111">
        <v>9</v>
      </c>
      <c r="P10111" s="11">
        <v>0</v>
      </c>
      <c r="Q10111" s="11">
        <v>1.72413793103448E-2</v>
      </c>
      <c r="R10111" s="12">
        <v>94.58</v>
      </c>
      <c r="S10111" t="s">
        <v>27</v>
      </c>
      <c r="T10111">
        <v>0</v>
      </c>
      <c r="U10111">
        <f t="shared" si="944"/>
        <v>5</v>
      </c>
      <c r="V10111">
        <f t="shared" si="945"/>
        <v>1</v>
      </c>
      <c r="W10111">
        <f t="shared" si="946"/>
        <v>2</v>
      </c>
      <c r="X10111" t="str">
        <f t="shared" si="947"/>
        <v>512</v>
      </c>
      <c r="Y10111" t="str">
        <f>IF(Table1[[#This Row],[RFM_Score]]="555","Champion", IF(AND(J10111&gt;=4,V10111&gt;=4),"Loyal", IF(U10111&lt;=2,"At Risk", IF(W10111&gt;=4,"Potential Loyalist","Others"))))</f>
        <v>Others</v>
      </c>
    </row>
    <row r="10112" spans="1:25">
      <c r="A10112" t="s">
        <v>10916</v>
      </c>
      <c r="B10112">
        <v>24</v>
      </c>
      <c r="C10112" t="s">
        <v>19</v>
      </c>
      <c r="D10112" t="s">
        <v>25</v>
      </c>
      <c r="E10112" s="6" t="s">
        <v>22182</v>
      </c>
      <c r="F10112" t="s">
        <v>21</v>
      </c>
      <c r="G10112">
        <v>7</v>
      </c>
      <c r="H10112">
        <v>4</v>
      </c>
      <c r="I10112">
        <v>39</v>
      </c>
      <c r="J10112">
        <v>1</v>
      </c>
      <c r="K10112">
        <v>94.58</v>
      </c>
      <c r="L10112" t="str">
        <f t="shared" si="942"/>
        <v/>
      </c>
      <c r="M10112">
        <v>1</v>
      </c>
      <c r="N10112" t="str">
        <f t="shared" si="943"/>
        <v/>
      </c>
      <c r="O10112">
        <v>0</v>
      </c>
      <c r="P10112" s="11">
        <v>0.57142857142857095</v>
      </c>
      <c r="Q10112" s="11">
        <v>2.5641025641025599E-2</v>
      </c>
      <c r="R10112" s="12">
        <v>94.58</v>
      </c>
      <c r="S10112" t="s">
        <v>27</v>
      </c>
      <c r="T10112">
        <v>0</v>
      </c>
      <c r="U10112">
        <f t="shared" si="944"/>
        <v>5</v>
      </c>
      <c r="V10112">
        <f t="shared" si="945"/>
        <v>1</v>
      </c>
      <c r="W10112">
        <f t="shared" si="946"/>
        <v>2</v>
      </c>
      <c r="X10112" t="str">
        <f t="shared" si="947"/>
        <v>512</v>
      </c>
      <c r="Y10112" t="str">
        <f>IF(Table1[[#This Row],[RFM_Score]]="555","Champion", IF(AND(J10112&gt;=4,V10112&gt;=4),"Loyal", IF(U10112&lt;=2,"At Risk", IF(W10112&gt;=4,"Potential Loyalist","Others"))))</f>
        <v>Others</v>
      </c>
    </row>
    <row r="10113" spans="1:25">
      <c r="A10113" t="s">
        <v>4921</v>
      </c>
      <c r="B10113">
        <v>42</v>
      </c>
      <c r="C10113" t="s">
        <v>24</v>
      </c>
      <c r="D10113" t="s">
        <v>46</v>
      </c>
      <c r="E10113" s="6" t="s">
        <v>22183</v>
      </c>
      <c r="F10113" t="s">
        <v>21</v>
      </c>
      <c r="G10113">
        <v>3</v>
      </c>
      <c r="H10113">
        <v>1</v>
      </c>
      <c r="I10113">
        <v>40</v>
      </c>
      <c r="J10113">
        <v>3</v>
      </c>
      <c r="K10113">
        <v>94.56</v>
      </c>
      <c r="L10113" t="str">
        <f t="shared" si="942"/>
        <v/>
      </c>
      <c r="M10113">
        <v>1</v>
      </c>
      <c r="N10113" t="str">
        <f t="shared" si="943"/>
        <v/>
      </c>
      <c r="O10113">
        <v>29</v>
      </c>
      <c r="P10113" s="11">
        <v>0.33333333333333298</v>
      </c>
      <c r="Q10113" s="11">
        <v>7.4999999999999997E-2</v>
      </c>
      <c r="R10113" s="12">
        <v>94.56</v>
      </c>
      <c r="S10113" t="s">
        <v>27</v>
      </c>
      <c r="T10113">
        <v>0</v>
      </c>
      <c r="U10113">
        <f t="shared" si="944"/>
        <v>4</v>
      </c>
      <c r="V10113">
        <f t="shared" si="945"/>
        <v>1</v>
      </c>
      <c r="W10113">
        <f t="shared" si="946"/>
        <v>2</v>
      </c>
      <c r="X10113" t="str">
        <f t="shared" si="947"/>
        <v>412</v>
      </c>
      <c r="Y10113" t="str">
        <f>IF(Table1[[#This Row],[RFM_Score]]="555","Champion", IF(AND(J10113&gt;=4,V10113&gt;=4),"Loyal", IF(U10113&lt;=2,"At Risk", IF(W10113&gt;=4,"Potential Loyalist","Others"))))</f>
        <v>Others</v>
      </c>
    </row>
    <row r="10114" spans="1:25">
      <c r="A10114" t="s">
        <v>2703</v>
      </c>
      <c r="B10114">
        <v>45</v>
      </c>
      <c r="C10114" t="s">
        <v>24</v>
      </c>
      <c r="D10114" t="s">
        <v>46</v>
      </c>
      <c r="E10114" s="6" t="s">
        <v>22184</v>
      </c>
      <c r="F10114" t="s">
        <v>37</v>
      </c>
      <c r="G10114">
        <v>1</v>
      </c>
      <c r="H10114">
        <v>1</v>
      </c>
      <c r="I10114">
        <v>52</v>
      </c>
      <c r="J10114">
        <v>2</v>
      </c>
      <c r="K10114">
        <v>94.49</v>
      </c>
      <c r="L10114" t="str">
        <f t="shared" ref="L10114:L10177" si="948">IF(OR(K10114&lt;$AC$10, K10114&gt;$AC$11), "OUTLIER", "")</f>
        <v/>
      </c>
      <c r="M10114">
        <v>1</v>
      </c>
      <c r="N10114" t="str">
        <f t="shared" ref="N10114:N10177" si="949">IF(OR(M10114&lt;$AC$16, M10114&gt;$AC$17), "OUTLIER", "")</f>
        <v/>
      </c>
      <c r="O10114">
        <v>5</v>
      </c>
      <c r="P10114" s="11">
        <v>1</v>
      </c>
      <c r="Q10114" s="11">
        <v>3.8461538461538401E-2</v>
      </c>
      <c r="R10114" s="12">
        <v>94.49</v>
      </c>
      <c r="S10114" t="s">
        <v>27</v>
      </c>
      <c r="T10114">
        <v>0</v>
      </c>
      <c r="U10114">
        <f t="shared" ref="U10114:U10177" si="950">IF(O10114&lt;=20,5,IF(O10114&lt;=40,4,IF(O10114&lt;=70,3,IF(O10114&lt;=100,2,1))))</f>
        <v>5</v>
      </c>
      <c r="V10114">
        <f t="shared" ref="V10114:V10177" si="951">IF(M10114&gt;=11,5,IF(M10114&gt;=9,4,IF(M10114&gt;=7,3,IF(M10114&gt;=5,2,1))))</f>
        <v>1</v>
      </c>
      <c r="W10114">
        <f t="shared" ref="W10114:W10177" si="952">IF(K10114&gt;=500,5,IF(K10114&gt;=300,4,IF(K10114&gt;=150,3,IF(K10114&gt;=50,2,1))))</f>
        <v>2</v>
      </c>
      <c r="X10114" t="str">
        <f t="shared" ref="X10114:X10177" si="953">U10114 &amp; V10114 &amp; W10114</f>
        <v>512</v>
      </c>
      <c r="Y10114" t="str">
        <f>IF(Table1[[#This Row],[RFM_Score]]="555","Champion", IF(AND(J10114&gt;=4,V10114&gt;=4),"Loyal", IF(U10114&lt;=2,"At Risk", IF(W10114&gt;=4,"Potential Loyalist","Others"))))</f>
        <v>Others</v>
      </c>
    </row>
    <row r="10115" spans="1:25">
      <c r="A10115" t="s">
        <v>11412</v>
      </c>
      <c r="B10115">
        <v>18</v>
      </c>
      <c r="C10115" t="s">
        <v>19</v>
      </c>
      <c r="D10115" t="s">
        <v>25</v>
      </c>
      <c r="E10115" s="6" t="s">
        <v>22185</v>
      </c>
      <c r="F10115" t="s">
        <v>21</v>
      </c>
      <c r="G10115">
        <v>2</v>
      </c>
      <c r="H10115">
        <v>2</v>
      </c>
      <c r="I10115">
        <v>42</v>
      </c>
      <c r="J10115">
        <v>1</v>
      </c>
      <c r="K10115">
        <v>94.47</v>
      </c>
      <c r="L10115" t="str">
        <f t="shared" si="948"/>
        <v/>
      </c>
      <c r="M10115">
        <v>1</v>
      </c>
      <c r="N10115" t="str">
        <f t="shared" si="949"/>
        <v/>
      </c>
      <c r="O10115">
        <v>73</v>
      </c>
      <c r="P10115" s="11">
        <v>1</v>
      </c>
      <c r="Q10115" s="11">
        <v>2.3809523809523801E-2</v>
      </c>
      <c r="R10115" s="12">
        <v>94.47</v>
      </c>
      <c r="S10115" t="s">
        <v>27</v>
      </c>
      <c r="T10115">
        <v>0</v>
      </c>
      <c r="U10115">
        <f t="shared" si="950"/>
        <v>2</v>
      </c>
      <c r="V10115">
        <f t="shared" si="951"/>
        <v>1</v>
      </c>
      <c r="W10115">
        <f t="shared" si="952"/>
        <v>2</v>
      </c>
      <c r="X10115" t="str">
        <f t="shared" si="953"/>
        <v>212</v>
      </c>
      <c r="Y10115" t="str">
        <f>IF(Table1[[#This Row],[RFM_Score]]="555","Champion", IF(AND(J10115&gt;=4,V10115&gt;=4),"Loyal", IF(U10115&lt;=2,"At Risk", IF(W10115&gt;=4,"Potential Loyalist","Others"))))</f>
        <v>At Risk</v>
      </c>
    </row>
    <row r="10116" spans="1:25">
      <c r="A10116" t="s">
        <v>10095</v>
      </c>
      <c r="B10116">
        <v>40</v>
      </c>
      <c r="C10116" t="s">
        <v>19</v>
      </c>
      <c r="D10116" t="s">
        <v>35</v>
      </c>
      <c r="E10116" s="6" t="s">
        <v>22186</v>
      </c>
      <c r="F10116" t="s">
        <v>30</v>
      </c>
      <c r="G10116">
        <v>1</v>
      </c>
      <c r="H10116">
        <v>1</v>
      </c>
      <c r="I10116">
        <v>41</v>
      </c>
      <c r="J10116">
        <v>1</v>
      </c>
      <c r="K10116">
        <v>94.43</v>
      </c>
      <c r="L10116" t="str">
        <f t="shared" si="948"/>
        <v/>
      </c>
      <c r="M10116">
        <v>1</v>
      </c>
      <c r="N10116" t="str">
        <f t="shared" si="949"/>
        <v/>
      </c>
      <c r="O10116">
        <v>1</v>
      </c>
      <c r="P10116" s="11">
        <v>1</v>
      </c>
      <c r="Q10116" s="11">
        <v>2.4390243902439001E-2</v>
      </c>
      <c r="R10116" s="12">
        <v>94.43</v>
      </c>
      <c r="S10116" t="s">
        <v>27</v>
      </c>
      <c r="T10116">
        <v>0</v>
      </c>
      <c r="U10116">
        <f t="shared" si="950"/>
        <v>5</v>
      </c>
      <c r="V10116">
        <f t="shared" si="951"/>
        <v>1</v>
      </c>
      <c r="W10116">
        <f t="shared" si="952"/>
        <v>2</v>
      </c>
      <c r="X10116" t="str">
        <f t="shared" si="953"/>
        <v>512</v>
      </c>
      <c r="Y10116" t="str">
        <f>IF(Table1[[#This Row],[RFM_Score]]="555","Champion", IF(AND(J10116&gt;=4,V10116&gt;=4),"Loyal", IF(U10116&lt;=2,"At Risk", IF(W10116&gt;=4,"Potential Loyalist","Others"))))</f>
        <v>Others</v>
      </c>
    </row>
    <row r="10117" spans="1:25">
      <c r="A10117" t="s">
        <v>9282</v>
      </c>
      <c r="B10117">
        <v>25</v>
      </c>
      <c r="C10117" t="s">
        <v>19</v>
      </c>
      <c r="D10117" t="s">
        <v>25</v>
      </c>
      <c r="E10117" s="6" t="s">
        <v>22187</v>
      </c>
      <c r="F10117" t="s">
        <v>62</v>
      </c>
      <c r="G10117">
        <v>4</v>
      </c>
      <c r="H10117">
        <v>2</v>
      </c>
      <c r="I10117">
        <v>62</v>
      </c>
      <c r="J10117">
        <v>4</v>
      </c>
      <c r="K10117">
        <v>94.37</v>
      </c>
      <c r="L10117" t="str">
        <f t="shared" si="948"/>
        <v/>
      </c>
      <c r="M10117">
        <v>1</v>
      </c>
      <c r="N10117" t="str">
        <f t="shared" si="949"/>
        <v/>
      </c>
      <c r="O10117">
        <v>9</v>
      </c>
      <c r="P10117" s="11">
        <v>0.5</v>
      </c>
      <c r="Q10117" s="11">
        <v>6.4516129032257993E-2</v>
      </c>
      <c r="R10117" s="12">
        <v>94.37</v>
      </c>
      <c r="S10117" t="s">
        <v>27</v>
      </c>
      <c r="T10117">
        <v>0</v>
      </c>
      <c r="U10117">
        <f t="shared" si="950"/>
        <v>5</v>
      </c>
      <c r="V10117">
        <f t="shared" si="951"/>
        <v>1</v>
      </c>
      <c r="W10117">
        <f t="shared" si="952"/>
        <v>2</v>
      </c>
      <c r="X10117" t="str">
        <f t="shared" si="953"/>
        <v>512</v>
      </c>
      <c r="Y10117" t="str">
        <f>IF(Table1[[#This Row],[RFM_Score]]="555","Champion", IF(AND(J10117&gt;=4,V10117&gt;=4),"Loyal", IF(U10117&lt;=2,"At Risk", IF(W10117&gt;=4,"Potential Loyalist","Others"))))</f>
        <v>Others</v>
      </c>
    </row>
    <row r="10118" spans="1:25">
      <c r="A10118" t="s">
        <v>408</v>
      </c>
      <c r="B10118">
        <v>40</v>
      </c>
      <c r="C10118" t="s">
        <v>24</v>
      </c>
      <c r="D10118" t="s">
        <v>49</v>
      </c>
      <c r="E10118" s="6" t="s">
        <v>22188</v>
      </c>
      <c r="F10118" t="s">
        <v>60</v>
      </c>
      <c r="G10118">
        <v>5</v>
      </c>
      <c r="H10118">
        <v>2</v>
      </c>
      <c r="I10118">
        <v>39</v>
      </c>
      <c r="J10118">
        <v>3</v>
      </c>
      <c r="K10118">
        <v>94.28</v>
      </c>
      <c r="L10118" t="str">
        <f t="shared" si="948"/>
        <v/>
      </c>
      <c r="M10118">
        <v>1</v>
      </c>
      <c r="N10118" t="str">
        <f t="shared" si="949"/>
        <v/>
      </c>
      <c r="O10118">
        <v>23</v>
      </c>
      <c r="P10118" s="11">
        <v>0.4</v>
      </c>
      <c r="Q10118" s="11">
        <v>7.69230769230769E-2</v>
      </c>
      <c r="R10118" s="12">
        <v>94.28</v>
      </c>
      <c r="S10118" t="s">
        <v>27</v>
      </c>
      <c r="T10118">
        <v>0</v>
      </c>
      <c r="U10118">
        <f t="shared" si="950"/>
        <v>4</v>
      </c>
      <c r="V10118">
        <f t="shared" si="951"/>
        <v>1</v>
      </c>
      <c r="W10118">
        <f t="shared" si="952"/>
        <v>2</v>
      </c>
      <c r="X10118" t="str">
        <f t="shared" si="953"/>
        <v>412</v>
      </c>
      <c r="Y10118" t="str">
        <f>IF(Table1[[#This Row],[RFM_Score]]="555","Champion", IF(AND(J10118&gt;=4,V10118&gt;=4),"Loyal", IF(U10118&lt;=2,"At Risk", IF(W10118&gt;=4,"Potential Loyalist","Others"))))</f>
        <v>Others</v>
      </c>
    </row>
    <row r="10119" spans="1:25">
      <c r="A10119" t="s">
        <v>7472</v>
      </c>
      <c r="B10119">
        <v>38</v>
      </c>
      <c r="C10119" t="s">
        <v>24</v>
      </c>
      <c r="D10119" t="s">
        <v>25</v>
      </c>
      <c r="E10119" s="6" t="s">
        <v>22189</v>
      </c>
      <c r="F10119" t="s">
        <v>26</v>
      </c>
      <c r="G10119">
        <v>1</v>
      </c>
      <c r="H10119">
        <v>0</v>
      </c>
      <c r="I10119">
        <v>62</v>
      </c>
      <c r="J10119">
        <v>0</v>
      </c>
      <c r="K10119">
        <v>94.2</v>
      </c>
      <c r="L10119" t="str">
        <f t="shared" si="948"/>
        <v/>
      </c>
      <c r="M10119">
        <v>1</v>
      </c>
      <c r="N10119" t="str">
        <f t="shared" si="949"/>
        <v/>
      </c>
      <c r="O10119">
        <v>28</v>
      </c>
      <c r="P10119" s="11">
        <v>0</v>
      </c>
      <c r="Q10119" s="11">
        <v>0</v>
      </c>
      <c r="R10119" s="12">
        <v>94.2</v>
      </c>
      <c r="S10119" t="s">
        <v>27</v>
      </c>
      <c r="T10119">
        <v>0</v>
      </c>
      <c r="U10119">
        <f t="shared" si="950"/>
        <v>4</v>
      </c>
      <c r="V10119">
        <f t="shared" si="951"/>
        <v>1</v>
      </c>
      <c r="W10119">
        <f t="shared" si="952"/>
        <v>2</v>
      </c>
      <c r="X10119" t="str">
        <f t="shared" si="953"/>
        <v>412</v>
      </c>
      <c r="Y10119" t="str">
        <f>IF(Table1[[#This Row],[RFM_Score]]="555","Champion", IF(AND(J10119&gt;=4,V10119&gt;=4),"Loyal", IF(U10119&lt;=2,"At Risk", IF(W10119&gt;=4,"Potential Loyalist","Others"))))</f>
        <v>Others</v>
      </c>
    </row>
    <row r="10120" spans="1:25">
      <c r="A10120" t="s">
        <v>11718</v>
      </c>
      <c r="B10120">
        <v>31</v>
      </c>
      <c r="C10120" t="s">
        <v>19</v>
      </c>
      <c r="D10120" t="s">
        <v>25</v>
      </c>
      <c r="E10120" s="6" t="s">
        <v>22190</v>
      </c>
      <c r="F10120" t="s">
        <v>30</v>
      </c>
      <c r="G10120">
        <v>3</v>
      </c>
      <c r="H10120">
        <v>0</v>
      </c>
      <c r="I10120">
        <v>47</v>
      </c>
      <c r="J10120">
        <v>2</v>
      </c>
      <c r="K10120">
        <v>94.11</v>
      </c>
      <c r="L10120" t="str">
        <f t="shared" si="948"/>
        <v/>
      </c>
      <c r="M10120">
        <v>1</v>
      </c>
      <c r="N10120" t="str">
        <f t="shared" si="949"/>
        <v/>
      </c>
      <c r="O10120">
        <v>1</v>
      </c>
      <c r="P10120" s="11">
        <v>0</v>
      </c>
      <c r="Q10120" s="11">
        <v>4.2553191489361701E-2</v>
      </c>
      <c r="R10120" s="12">
        <v>94.11</v>
      </c>
      <c r="S10120" t="s">
        <v>27</v>
      </c>
      <c r="T10120">
        <v>0</v>
      </c>
      <c r="U10120">
        <f t="shared" si="950"/>
        <v>5</v>
      </c>
      <c r="V10120">
        <f t="shared" si="951"/>
        <v>1</v>
      </c>
      <c r="W10120">
        <f t="shared" si="952"/>
        <v>2</v>
      </c>
      <c r="X10120" t="str">
        <f t="shared" si="953"/>
        <v>512</v>
      </c>
      <c r="Y10120" t="str">
        <f>IF(Table1[[#This Row],[RFM_Score]]="555","Champion", IF(AND(J10120&gt;=4,V10120&gt;=4),"Loyal", IF(U10120&lt;=2,"At Risk", IF(W10120&gt;=4,"Potential Loyalist","Others"))))</f>
        <v>Others</v>
      </c>
    </row>
    <row r="10121" spans="1:25">
      <c r="A10121" t="s">
        <v>4459</v>
      </c>
      <c r="B10121">
        <v>50</v>
      </c>
      <c r="C10121" t="s">
        <v>24</v>
      </c>
      <c r="D10121" t="s">
        <v>25</v>
      </c>
      <c r="E10121" s="6" t="s">
        <v>22191</v>
      </c>
      <c r="F10121" t="s">
        <v>26</v>
      </c>
      <c r="G10121">
        <v>1</v>
      </c>
      <c r="H10121">
        <v>0</v>
      </c>
      <c r="I10121">
        <v>62</v>
      </c>
      <c r="J10121">
        <v>3</v>
      </c>
      <c r="K10121">
        <v>93.5</v>
      </c>
      <c r="L10121" t="str">
        <f t="shared" si="948"/>
        <v/>
      </c>
      <c r="M10121">
        <v>1</v>
      </c>
      <c r="N10121" t="str">
        <f t="shared" si="949"/>
        <v/>
      </c>
      <c r="O10121">
        <v>37</v>
      </c>
      <c r="P10121" s="11">
        <v>0</v>
      </c>
      <c r="Q10121" s="11">
        <v>4.8387096774193498E-2</v>
      </c>
      <c r="R10121" s="12">
        <v>93.5</v>
      </c>
      <c r="S10121" t="s">
        <v>27</v>
      </c>
      <c r="T10121">
        <v>0</v>
      </c>
      <c r="U10121">
        <f t="shared" si="950"/>
        <v>4</v>
      </c>
      <c r="V10121">
        <f t="shared" si="951"/>
        <v>1</v>
      </c>
      <c r="W10121">
        <f t="shared" si="952"/>
        <v>2</v>
      </c>
      <c r="X10121" t="str">
        <f t="shared" si="953"/>
        <v>412</v>
      </c>
      <c r="Y10121" t="str">
        <f>IF(Table1[[#This Row],[RFM_Score]]="555","Champion", IF(AND(J10121&gt;=4,V10121&gt;=4),"Loyal", IF(U10121&lt;=2,"At Risk", IF(W10121&gt;=4,"Potential Loyalist","Others"))))</f>
        <v>Others</v>
      </c>
    </row>
    <row r="10122" spans="1:25">
      <c r="A10122" t="s">
        <v>990</v>
      </c>
      <c r="B10122">
        <v>52</v>
      </c>
      <c r="C10122" t="s">
        <v>24</v>
      </c>
      <c r="D10122" t="s">
        <v>41</v>
      </c>
      <c r="E10122" s="6" t="s">
        <v>22192</v>
      </c>
      <c r="F10122" t="s">
        <v>62</v>
      </c>
      <c r="G10122">
        <v>2</v>
      </c>
      <c r="H10122">
        <v>1</v>
      </c>
      <c r="I10122">
        <v>36</v>
      </c>
      <c r="J10122">
        <v>4</v>
      </c>
      <c r="K10122">
        <v>93.49</v>
      </c>
      <c r="L10122" t="str">
        <f t="shared" si="948"/>
        <v/>
      </c>
      <c r="M10122">
        <v>1</v>
      </c>
      <c r="N10122" t="str">
        <f t="shared" si="949"/>
        <v/>
      </c>
      <c r="O10122">
        <v>12</v>
      </c>
      <c r="P10122" s="11">
        <v>0.5</v>
      </c>
      <c r="Q10122" s="11">
        <v>0.11111111111111099</v>
      </c>
      <c r="R10122" s="12">
        <v>93.49</v>
      </c>
      <c r="S10122" t="s">
        <v>27</v>
      </c>
      <c r="T10122">
        <v>0</v>
      </c>
      <c r="U10122">
        <f t="shared" si="950"/>
        <v>5</v>
      </c>
      <c r="V10122">
        <f t="shared" si="951"/>
        <v>1</v>
      </c>
      <c r="W10122">
        <f t="shared" si="952"/>
        <v>2</v>
      </c>
      <c r="X10122" t="str">
        <f t="shared" si="953"/>
        <v>512</v>
      </c>
      <c r="Y10122" t="str">
        <f>IF(Table1[[#This Row],[RFM_Score]]="555","Champion", IF(AND(J10122&gt;=4,V10122&gt;=4),"Loyal", IF(U10122&lt;=2,"At Risk", IF(W10122&gt;=4,"Potential Loyalist","Others"))))</f>
        <v>Others</v>
      </c>
    </row>
    <row r="10123" spans="1:25">
      <c r="A10123" t="s">
        <v>893</v>
      </c>
      <c r="B10123">
        <v>25</v>
      </c>
      <c r="C10123" t="s">
        <v>24</v>
      </c>
      <c r="D10123" t="s">
        <v>35</v>
      </c>
      <c r="E10123" s="6" t="s">
        <v>22193</v>
      </c>
      <c r="F10123" t="s">
        <v>26</v>
      </c>
      <c r="G10123">
        <v>5</v>
      </c>
      <c r="H10123">
        <v>3</v>
      </c>
      <c r="I10123">
        <v>52</v>
      </c>
      <c r="J10123">
        <v>1</v>
      </c>
      <c r="K10123">
        <v>93.48</v>
      </c>
      <c r="L10123" t="str">
        <f t="shared" si="948"/>
        <v/>
      </c>
      <c r="M10123">
        <v>1</v>
      </c>
      <c r="N10123" t="str">
        <f t="shared" si="949"/>
        <v/>
      </c>
      <c r="O10123">
        <v>98</v>
      </c>
      <c r="P10123" s="11">
        <v>0.6</v>
      </c>
      <c r="Q10123" s="11">
        <v>1.9230769230769201E-2</v>
      </c>
      <c r="R10123" s="12">
        <v>93.48</v>
      </c>
      <c r="S10123" t="s">
        <v>27</v>
      </c>
      <c r="T10123">
        <v>0</v>
      </c>
      <c r="U10123">
        <f t="shared" si="950"/>
        <v>2</v>
      </c>
      <c r="V10123">
        <f t="shared" si="951"/>
        <v>1</v>
      </c>
      <c r="W10123">
        <f t="shared" si="952"/>
        <v>2</v>
      </c>
      <c r="X10123" t="str">
        <f t="shared" si="953"/>
        <v>212</v>
      </c>
      <c r="Y10123" t="str">
        <f>IF(Table1[[#This Row],[RFM_Score]]="555","Champion", IF(AND(J10123&gt;=4,V10123&gt;=4),"Loyal", IF(U10123&lt;=2,"At Risk", IF(W10123&gt;=4,"Potential Loyalist","Others"))))</f>
        <v>At Risk</v>
      </c>
    </row>
    <row r="10124" spans="1:25">
      <c r="A10124" t="s">
        <v>11454</v>
      </c>
      <c r="B10124">
        <v>28</v>
      </c>
      <c r="C10124" t="s">
        <v>24</v>
      </c>
      <c r="D10124" t="s">
        <v>20</v>
      </c>
      <c r="E10124" s="6" t="s">
        <v>22194</v>
      </c>
      <c r="F10124" t="s">
        <v>26</v>
      </c>
      <c r="G10124">
        <v>6</v>
      </c>
      <c r="H10124">
        <v>1</v>
      </c>
      <c r="I10124">
        <v>49</v>
      </c>
      <c r="J10124">
        <v>5</v>
      </c>
      <c r="K10124">
        <v>93.34</v>
      </c>
      <c r="L10124" t="str">
        <f t="shared" si="948"/>
        <v/>
      </c>
      <c r="M10124">
        <v>1</v>
      </c>
      <c r="N10124" t="str">
        <f t="shared" si="949"/>
        <v/>
      </c>
      <c r="O10124">
        <v>78</v>
      </c>
      <c r="P10124" s="11">
        <v>0.16666666666666599</v>
      </c>
      <c r="Q10124" s="11">
        <v>0.10204081632653</v>
      </c>
      <c r="R10124" s="12">
        <v>93.34</v>
      </c>
      <c r="S10124" t="s">
        <v>27</v>
      </c>
      <c r="T10124">
        <v>0</v>
      </c>
      <c r="U10124">
        <f t="shared" si="950"/>
        <v>2</v>
      </c>
      <c r="V10124">
        <f t="shared" si="951"/>
        <v>1</v>
      </c>
      <c r="W10124">
        <f t="shared" si="952"/>
        <v>2</v>
      </c>
      <c r="X10124" t="str">
        <f t="shared" si="953"/>
        <v>212</v>
      </c>
      <c r="Y10124" t="str">
        <f>IF(Table1[[#This Row],[RFM_Score]]="555","Champion", IF(AND(J10124&gt;=4,V10124&gt;=4),"Loyal", IF(U10124&lt;=2,"At Risk", IF(W10124&gt;=4,"Potential Loyalist","Others"))))</f>
        <v>At Risk</v>
      </c>
    </row>
    <row r="10125" spans="1:25">
      <c r="A10125" t="s">
        <v>1722</v>
      </c>
      <c r="B10125">
        <v>49</v>
      </c>
      <c r="C10125" t="s">
        <v>19</v>
      </c>
      <c r="D10125" t="s">
        <v>41</v>
      </c>
      <c r="E10125" s="6" t="s">
        <v>22195</v>
      </c>
      <c r="F10125" t="s">
        <v>30</v>
      </c>
      <c r="G10125">
        <v>3</v>
      </c>
      <c r="H10125">
        <v>0</v>
      </c>
      <c r="I10125">
        <v>42</v>
      </c>
      <c r="J10125">
        <v>3</v>
      </c>
      <c r="K10125">
        <v>93.24</v>
      </c>
      <c r="L10125" t="str">
        <f t="shared" si="948"/>
        <v/>
      </c>
      <c r="M10125">
        <v>1</v>
      </c>
      <c r="N10125" t="str">
        <f t="shared" si="949"/>
        <v/>
      </c>
      <c r="O10125">
        <v>8</v>
      </c>
      <c r="P10125" s="11">
        <v>0</v>
      </c>
      <c r="Q10125" s="11">
        <v>7.1428571428571397E-2</v>
      </c>
      <c r="R10125" s="12">
        <v>93.24</v>
      </c>
      <c r="S10125" t="s">
        <v>27</v>
      </c>
      <c r="T10125">
        <v>1</v>
      </c>
      <c r="U10125">
        <f t="shared" si="950"/>
        <v>5</v>
      </c>
      <c r="V10125">
        <f t="shared" si="951"/>
        <v>1</v>
      </c>
      <c r="W10125">
        <f t="shared" si="952"/>
        <v>2</v>
      </c>
      <c r="X10125" t="str">
        <f t="shared" si="953"/>
        <v>512</v>
      </c>
      <c r="Y10125" t="str">
        <f>IF(Table1[[#This Row],[RFM_Score]]="555","Champion", IF(AND(J10125&gt;=4,V10125&gt;=4),"Loyal", IF(U10125&lt;=2,"At Risk", IF(W10125&gt;=4,"Potential Loyalist","Others"))))</f>
        <v>Others</v>
      </c>
    </row>
    <row r="10126" spans="1:25">
      <c r="A10126" t="s">
        <v>9686</v>
      </c>
      <c r="B10126">
        <v>37</v>
      </c>
      <c r="C10126" t="s">
        <v>19</v>
      </c>
      <c r="D10126" t="s">
        <v>35</v>
      </c>
      <c r="E10126" s="6" t="s">
        <v>22196</v>
      </c>
      <c r="F10126" t="s">
        <v>21</v>
      </c>
      <c r="G10126">
        <v>4</v>
      </c>
      <c r="H10126">
        <v>0</v>
      </c>
      <c r="I10126">
        <v>60</v>
      </c>
      <c r="J10126">
        <v>2</v>
      </c>
      <c r="K10126">
        <v>93.23</v>
      </c>
      <c r="L10126" t="str">
        <f t="shared" si="948"/>
        <v/>
      </c>
      <c r="M10126">
        <v>1</v>
      </c>
      <c r="N10126" t="str">
        <f t="shared" si="949"/>
        <v/>
      </c>
      <c r="O10126">
        <v>116</v>
      </c>
      <c r="P10126" s="11">
        <v>0</v>
      </c>
      <c r="Q10126" s="11">
        <v>3.3333333333333298E-2</v>
      </c>
      <c r="R10126" s="12">
        <v>93.23</v>
      </c>
      <c r="S10126" t="s">
        <v>27</v>
      </c>
      <c r="T10126">
        <v>0</v>
      </c>
      <c r="U10126">
        <f t="shared" si="950"/>
        <v>1</v>
      </c>
      <c r="V10126">
        <f t="shared" si="951"/>
        <v>1</v>
      </c>
      <c r="W10126">
        <f t="shared" si="952"/>
        <v>2</v>
      </c>
      <c r="X10126" t="str">
        <f t="shared" si="953"/>
        <v>112</v>
      </c>
      <c r="Y10126" t="str">
        <f>IF(Table1[[#This Row],[RFM_Score]]="555","Champion", IF(AND(J10126&gt;=4,V10126&gt;=4),"Loyal", IF(U10126&lt;=2,"At Risk", IF(W10126&gt;=4,"Potential Loyalist","Others"))))</f>
        <v>At Risk</v>
      </c>
    </row>
    <row r="10127" spans="1:25">
      <c r="A10127" t="s">
        <v>5339</v>
      </c>
      <c r="B10127">
        <v>45</v>
      </c>
      <c r="C10127" t="s">
        <v>19</v>
      </c>
      <c r="D10127" t="s">
        <v>20</v>
      </c>
      <c r="E10127" s="6" t="s">
        <v>22197</v>
      </c>
      <c r="F10127" t="s">
        <v>21</v>
      </c>
      <c r="G10127">
        <v>3</v>
      </c>
      <c r="H10127">
        <v>1</v>
      </c>
      <c r="I10127">
        <v>62</v>
      </c>
      <c r="J10127">
        <v>2</v>
      </c>
      <c r="K10127">
        <v>93.16</v>
      </c>
      <c r="L10127" t="str">
        <f t="shared" si="948"/>
        <v/>
      </c>
      <c r="M10127">
        <v>1</v>
      </c>
      <c r="N10127" t="str">
        <f t="shared" si="949"/>
        <v/>
      </c>
      <c r="O10127">
        <v>63</v>
      </c>
      <c r="P10127" s="11">
        <v>0.33333333333333298</v>
      </c>
      <c r="Q10127" s="11">
        <v>3.2258064516128997E-2</v>
      </c>
      <c r="R10127" s="12">
        <v>93.16</v>
      </c>
      <c r="S10127" t="s">
        <v>27</v>
      </c>
      <c r="T10127">
        <v>0</v>
      </c>
      <c r="U10127">
        <f t="shared" si="950"/>
        <v>3</v>
      </c>
      <c r="V10127">
        <f t="shared" si="951"/>
        <v>1</v>
      </c>
      <c r="W10127">
        <f t="shared" si="952"/>
        <v>2</v>
      </c>
      <c r="X10127" t="str">
        <f t="shared" si="953"/>
        <v>312</v>
      </c>
      <c r="Y10127" t="str">
        <f>IF(Table1[[#This Row],[RFM_Score]]="555","Champion", IF(AND(J10127&gt;=4,V10127&gt;=4),"Loyal", IF(U10127&lt;=2,"At Risk", IF(W10127&gt;=4,"Potential Loyalist","Others"))))</f>
        <v>Others</v>
      </c>
    </row>
    <row r="10128" spans="1:25">
      <c r="A10128" t="s">
        <v>3564</v>
      </c>
      <c r="B10128">
        <v>59</v>
      </c>
      <c r="C10128" t="s">
        <v>19</v>
      </c>
      <c r="D10128" t="s">
        <v>25</v>
      </c>
      <c r="E10128" s="6" t="s">
        <v>22198</v>
      </c>
      <c r="F10128" t="s">
        <v>30</v>
      </c>
      <c r="G10128">
        <v>3</v>
      </c>
      <c r="H10128">
        <v>1</v>
      </c>
      <c r="I10128">
        <v>61</v>
      </c>
      <c r="J10128">
        <v>6</v>
      </c>
      <c r="K10128">
        <v>93.11</v>
      </c>
      <c r="L10128" t="str">
        <f t="shared" si="948"/>
        <v/>
      </c>
      <c r="M10128">
        <v>1</v>
      </c>
      <c r="N10128" t="str">
        <f t="shared" si="949"/>
        <v/>
      </c>
      <c r="O10128">
        <v>100</v>
      </c>
      <c r="P10128" s="11">
        <v>0.33333333333333298</v>
      </c>
      <c r="Q10128" s="11">
        <v>9.8360655737704902E-2</v>
      </c>
      <c r="R10128" s="12">
        <v>93.11</v>
      </c>
      <c r="S10128" t="s">
        <v>27</v>
      </c>
      <c r="T10128">
        <v>1</v>
      </c>
      <c r="U10128">
        <f t="shared" si="950"/>
        <v>2</v>
      </c>
      <c r="V10128">
        <f t="shared" si="951"/>
        <v>1</v>
      </c>
      <c r="W10128">
        <f t="shared" si="952"/>
        <v>2</v>
      </c>
      <c r="X10128" t="str">
        <f t="shared" si="953"/>
        <v>212</v>
      </c>
      <c r="Y10128" t="str">
        <f>IF(Table1[[#This Row],[RFM_Score]]="555","Champion", IF(AND(J10128&gt;=4,V10128&gt;=4),"Loyal", IF(U10128&lt;=2,"At Risk", IF(W10128&gt;=4,"Potential Loyalist","Others"))))</f>
        <v>At Risk</v>
      </c>
    </row>
    <row r="10129" spans="1:25">
      <c r="A10129" t="s">
        <v>8422</v>
      </c>
      <c r="B10129">
        <v>18</v>
      </c>
      <c r="C10129" t="s">
        <v>24</v>
      </c>
      <c r="D10129" t="s">
        <v>35</v>
      </c>
      <c r="E10129" s="6" t="s">
        <v>22199</v>
      </c>
      <c r="F10129" t="s">
        <v>37</v>
      </c>
      <c r="G10129">
        <v>3</v>
      </c>
      <c r="H10129">
        <v>2</v>
      </c>
      <c r="I10129">
        <v>62</v>
      </c>
      <c r="J10129">
        <v>2</v>
      </c>
      <c r="K10129">
        <v>93.08</v>
      </c>
      <c r="L10129" t="str">
        <f t="shared" si="948"/>
        <v/>
      </c>
      <c r="M10129">
        <v>1</v>
      </c>
      <c r="N10129" t="str">
        <f t="shared" si="949"/>
        <v/>
      </c>
      <c r="O10129">
        <v>76</v>
      </c>
      <c r="P10129" s="11">
        <v>0.66666666666666596</v>
      </c>
      <c r="Q10129" s="11">
        <v>3.2258064516128997E-2</v>
      </c>
      <c r="R10129" s="12">
        <v>93.08</v>
      </c>
      <c r="S10129" t="s">
        <v>27</v>
      </c>
      <c r="T10129">
        <v>0</v>
      </c>
      <c r="U10129">
        <f t="shared" si="950"/>
        <v>2</v>
      </c>
      <c r="V10129">
        <f t="shared" si="951"/>
        <v>1</v>
      </c>
      <c r="W10129">
        <f t="shared" si="952"/>
        <v>2</v>
      </c>
      <c r="X10129" t="str">
        <f t="shared" si="953"/>
        <v>212</v>
      </c>
      <c r="Y10129" t="str">
        <f>IF(Table1[[#This Row],[RFM_Score]]="555","Champion", IF(AND(J10129&gt;=4,V10129&gt;=4),"Loyal", IF(U10129&lt;=2,"At Risk", IF(W10129&gt;=4,"Potential Loyalist","Others"))))</f>
        <v>At Risk</v>
      </c>
    </row>
    <row r="10130" spans="1:25">
      <c r="A10130" t="s">
        <v>9113</v>
      </c>
      <c r="B10130">
        <v>30</v>
      </c>
      <c r="C10130" t="s">
        <v>19</v>
      </c>
      <c r="D10130" t="s">
        <v>49</v>
      </c>
      <c r="E10130" s="6" t="s">
        <v>22200</v>
      </c>
      <c r="F10130" t="s">
        <v>26</v>
      </c>
      <c r="G10130">
        <v>1</v>
      </c>
      <c r="H10130">
        <v>0</v>
      </c>
      <c r="I10130">
        <v>39</v>
      </c>
      <c r="J10130">
        <v>2</v>
      </c>
      <c r="K10130">
        <v>92.93</v>
      </c>
      <c r="L10130" t="str">
        <f t="shared" si="948"/>
        <v/>
      </c>
      <c r="M10130">
        <v>1</v>
      </c>
      <c r="N10130" t="str">
        <f t="shared" si="949"/>
        <v/>
      </c>
      <c r="O10130">
        <v>89</v>
      </c>
      <c r="P10130" s="11">
        <v>0</v>
      </c>
      <c r="Q10130" s="11">
        <v>5.1282051282051197E-2</v>
      </c>
      <c r="R10130" s="12">
        <v>92.93</v>
      </c>
      <c r="S10130" t="s">
        <v>27</v>
      </c>
      <c r="T10130">
        <v>0</v>
      </c>
      <c r="U10130">
        <f t="shared" si="950"/>
        <v>2</v>
      </c>
      <c r="V10130">
        <f t="shared" si="951"/>
        <v>1</v>
      </c>
      <c r="W10130">
        <f t="shared" si="952"/>
        <v>2</v>
      </c>
      <c r="X10130" t="str">
        <f t="shared" si="953"/>
        <v>212</v>
      </c>
      <c r="Y10130" t="str">
        <f>IF(Table1[[#This Row],[RFM_Score]]="555","Champion", IF(AND(J10130&gt;=4,V10130&gt;=4),"Loyal", IF(U10130&lt;=2,"At Risk", IF(W10130&gt;=4,"Potential Loyalist","Others"))))</f>
        <v>At Risk</v>
      </c>
    </row>
    <row r="10131" spans="1:25">
      <c r="A10131" t="s">
        <v>2505</v>
      </c>
      <c r="B10131">
        <v>43</v>
      </c>
      <c r="C10131" t="s">
        <v>19</v>
      </c>
      <c r="D10131" t="s">
        <v>29</v>
      </c>
      <c r="E10131" s="6" t="s">
        <v>22201</v>
      </c>
      <c r="F10131" t="s">
        <v>26</v>
      </c>
      <c r="G10131">
        <v>1</v>
      </c>
      <c r="H10131">
        <v>1</v>
      </c>
      <c r="I10131">
        <v>46</v>
      </c>
      <c r="J10131">
        <v>1</v>
      </c>
      <c r="K10131">
        <v>92.81</v>
      </c>
      <c r="L10131" t="str">
        <f t="shared" si="948"/>
        <v/>
      </c>
      <c r="M10131">
        <v>1</v>
      </c>
      <c r="N10131" t="str">
        <f t="shared" si="949"/>
        <v/>
      </c>
      <c r="O10131">
        <v>8</v>
      </c>
      <c r="P10131" s="11">
        <v>1</v>
      </c>
      <c r="Q10131" s="11">
        <v>2.1739130434782601E-2</v>
      </c>
      <c r="R10131" s="12">
        <v>92.81</v>
      </c>
      <c r="S10131" t="s">
        <v>27</v>
      </c>
      <c r="T10131">
        <v>0</v>
      </c>
      <c r="U10131">
        <f t="shared" si="950"/>
        <v>5</v>
      </c>
      <c r="V10131">
        <f t="shared" si="951"/>
        <v>1</v>
      </c>
      <c r="W10131">
        <f t="shared" si="952"/>
        <v>2</v>
      </c>
      <c r="X10131" t="str">
        <f t="shared" si="953"/>
        <v>512</v>
      </c>
      <c r="Y10131" t="str">
        <f>IF(Table1[[#This Row],[RFM_Score]]="555","Champion", IF(AND(J10131&gt;=4,V10131&gt;=4),"Loyal", IF(U10131&lt;=2,"At Risk", IF(W10131&gt;=4,"Potential Loyalist","Others"))))</f>
        <v>Others</v>
      </c>
    </row>
    <row r="10132" spans="1:25">
      <c r="A10132" t="s">
        <v>11969</v>
      </c>
      <c r="B10132">
        <v>30</v>
      </c>
      <c r="C10132" t="s">
        <v>19</v>
      </c>
      <c r="D10132" t="s">
        <v>46</v>
      </c>
      <c r="E10132" s="6" t="s">
        <v>22202</v>
      </c>
      <c r="F10132" t="s">
        <v>37</v>
      </c>
      <c r="G10132">
        <v>2</v>
      </c>
      <c r="H10132">
        <v>1</v>
      </c>
      <c r="I10132">
        <v>34</v>
      </c>
      <c r="J10132">
        <v>1</v>
      </c>
      <c r="K10132">
        <v>92.63</v>
      </c>
      <c r="L10132" t="str">
        <f t="shared" si="948"/>
        <v/>
      </c>
      <c r="M10132">
        <v>1</v>
      </c>
      <c r="N10132" t="str">
        <f t="shared" si="949"/>
        <v/>
      </c>
      <c r="O10132">
        <v>23</v>
      </c>
      <c r="P10132" s="11">
        <v>0.5</v>
      </c>
      <c r="Q10132" s="11">
        <v>2.94117647058823E-2</v>
      </c>
      <c r="R10132" s="12">
        <v>92.63</v>
      </c>
      <c r="S10132" t="s">
        <v>27</v>
      </c>
      <c r="T10132">
        <v>0</v>
      </c>
      <c r="U10132">
        <f t="shared" si="950"/>
        <v>4</v>
      </c>
      <c r="V10132">
        <f t="shared" si="951"/>
        <v>1</v>
      </c>
      <c r="W10132">
        <f t="shared" si="952"/>
        <v>2</v>
      </c>
      <c r="X10132" t="str">
        <f t="shared" si="953"/>
        <v>412</v>
      </c>
      <c r="Y10132" t="str">
        <f>IF(Table1[[#This Row],[RFM_Score]]="555","Champion", IF(AND(J10132&gt;=4,V10132&gt;=4),"Loyal", IF(U10132&lt;=2,"At Risk", IF(W10132&gt;=4,"Potential Loyalist","Others"))))</f>
        <v>Others</v>
      </c>
    </row>
    <row r="10133" spans="1:25">
      <c r="A10133" t="s">
        <v>10449</v>
      </c>
      <c r="B10133">
        <v>22</v>
      </c>
      <c r="C10133" t="s">
        <v>24</v>
      </c>
      <c r="D10133" t="s">
        <v>29</v>
      </c>
      <c r="E10133" s="6" t="s">
        <v>22203</v>
      </c>
      <c r="F10133" t="s">
        <v>26</v>
      </c>
      <c r="G10133">
        <v>5</v>
      </c>
      <c r="H10133">
        <v>1</v>
      </c>
      <c r="I10133">
        <v>50</v>
      </c>
      <c r="J10133">
        <v>2</v>
      </c>
      <c r="K10133">
        <v>92.62</v>
      </c>
      <c r="L10133" t="str">
        <f t="shared" si="948"/>
        <v/>
      </c>
      <c r="M10133">
        <v>1</v>
      </c>
      <c r="N10133" t="str">
        <f t="shared" si="949"/>
        <v/>
      </c>
      <c r="O10133">
        <v>19</v>
      </c>
      <c r="P10133" s="11">
        <v>0.2</v>
      </c>
      <c r="Q10133" s="11">
        <v>0.04</v>
      </c>
      <c r="R10133" s="12">
        <v>92.62</v>
      </c>
      <c r="S10133" t="s">
        <v>27</v>
      </c>
      <c r="T10133">
        <v>0</v>
      </c>
      <c r="U10133">
        <f t="shared" si="950"/>
        <v>5</v>
      </c>
      <c r="V10133">
        <f t="shared" si="951"/>
        <v>1</v>
      </c>
      <c r="W10133">
        <f t="shared" si="952"/>
        <v>2</v>
      </c>
      <c r="X10133" t="str">
        <f t="shared" si="953"/>
        <v>512</v>
      </c>
      <c r="Y10133" t="str">
        <f>IF(Table1[[#This Row],[RFM_Score]]="555","Champion", IF(AND(J10133&gt;=4,V10133&gt;=4),"Loyal", IF(U10133&lt;=2,"At Risk", IF(W10133&gt;=4,"Potential Loyalist","Others"))))</f>
        <v>Others</v>
      </c>
    </row>
    <row r="10134" spans="1:25">
      <c r="A10134" t="s">
        <v>4465</v>
      </c>
      <c r="B10134">
        <v>36</v>
      </c>
      <c r="C10134" t="s">
        <v>24</v>
      </c>
      <c r="D10134" t="s">
        <v>35</v>
      </c>
      <c r="E10134" s="6" t="s">
        <v>22204</v>
      </c>
      <c r="F10134" t="s">
        <v>37</v>
      </c>
      <c r="G10134">
        <v>1</v>
      </c>
      <c r="H10134">
        <v>1</v>
      </c>
      <c r="I10134">
        <v>45</v>
      </c>
      <c r="J10134">
        <v>0</v>
      </c>
      <c r="K10134">
        <v>92.56</v>
      </c>
      <c r="L10134" t="str">
        <f t="shared" si="948"/>
        <v/>
      </c>
      <c r="M10134">
        <v>1</v>
      </c>
      <c r="N10134" t="str">
        <f t="shared" si="949"/>
        <v/>
      </c>
      <c r="O10134">
        <v>0</v>
      </c>
      <c r="P10134" s="11">
        <v>1</v>
      </c>
      <c r="Q10134" s="11">
        <v>0</v>
      </c>
      <c r="R10134" s="12">
        <v>92.56</v>
      </c>
      <c r="S10134" t="s">
        <v>27</v>
      </c>
      <c r="T10134">
        <v>0</v>
      </c>
      <c r="U10134">
        <f t="shared" si="950"/>
        <v>5</v>
      </c>
      <c r="V10134">
        <f t="shared" si="951"/>
        <v>1</v>
      </c>
      <c r="W10134">
        <f t="shared" si="952"/>
        <v>2</v>
      </c>
      <c r="X10134" t="str">
        <f t="shared" si="953"/>
        <v>512</v>
      </c>
      <c r="Y10134" t="str">
        <f>IF(Table1[[#This Row],[RFM_Score]]="555","Champion", IF(AND(J10134&gt;=4,V10134&gt;=4),"Loyal", IF(U10134&lt;=2,"At Risk", IF(W10134&gt;=4,"Potential Loyalist","Others"))))</f>
        <v>Others</v>
      </c>
    </row>
    <row r="10135" spans="1:25">
      <c r="A10135" t="s">
        <v>7397</v>
      </c>
      <c r="B10135">
        <v>25</v>
      </c>
      <c r="C10135" t="s">
        <v>24</v>
      </c>
      <c r="D10135" t="s">
        <v>35</v>
      </c>
      <c r="E10135" s="6" t="s">
        <v>22205</v>
      </c>
      <c r="F10135" t="s">
        <v>26</v>
      </c>
      <c r="G10135">
        <v>1</v>
      </c>
      <c r="H10135">
        <v>0</v>
      </c>
      <c r="I10135">
        <v>50</v>
      </c>
      <c r="J10135">
        <v>2</v>
      </c>
      <c r="K10135">
        <v>92</v>
      </c>
      <c r="L10135" t="str">
        <f t="shared" si="948"/>
        <v/>
      </c>
      <c r="M10135">
        <v>1</v>
      </c>
      <c r="N10135" t="str">
        <f t="shared" si="949"/>
        <v/>
      </c>
      <c r="O10135">
        <v>8</v>
      </c>
      <c r="P10135" s="11">
        <v>0</v>
      </c>
      <c r="Q10135" s="11">
        <v>0.04</v>
      </c>
      <c r="R10135" s="12">
        <v>92</v>
      </c>
      <c r="S10135" t="s">
        <v>27</v>
      </c>
      <c r="T10135">
        <v>0</v>
      </c>
      <c r="U10135">
        <f t="shared" si="950"/>
        <v>5</v>
      </c>
      <c r="V10135">
        <f t="shared" si="951"/>
        <v>1</v>
      </c>
      <c r="W10135">
        <f t="shared" si="952"/>
        <v>2</v>
      </c>
      <c r="X10135" t="str">
        <f t="shared" si="953"/>
        <v>512</v>
      </c>
      <c r="Y10135" t="str">
        <f>IF(Table1[[#This Row],[RFM_Score]]="555","Champion", IF(AND(J10135&gt;=4,V10135&gt;=4),"Loyal", IF(U10135&lt;=2,"At Risk", IF(W10135&gt;=4,"Potential Loyalist","Others"))))</f>
        <v>Others</v>
      </c>
    </row>
    <row r="10136" spans="1:25">
      <c r="A10136" t="s">
        <v>6487</v>
      </c>
      <c r="B10136">
        <v>31</v>
      </c>
      <c r="C10136" t="s">
        <v>19</v>
      </c>
      <c r="D10136" t="s">
        <v>25</v>
      </c>
      <c r="E10136" s="6" t="s">
        <v>22206</v>
      </c>
      <c r="F10136" t="s">
        <v>21</v>
      </c>
      <c r="G10136">
        <v>4</v>
      </c>
      <c r="H10136">
        <v>2</v>
      </c>
      <c r="I10136">
        <v>53</v>
      </c>
      <c r="J10136">
        <v>0</v>
      </c>
      <c r="K10136">
        <v>91.91</v>
      </c>
      <c r="L10136" t="str">
        <f t="shared" si="948"/>
        <v/>
      </c>
      <c r="M10136">
        <v>1</v>
      </c>
      <c r="N10136" t="str">
        <f t="shared" si="949"/>
        <v/>
      </c>
      <c r="O10136">
        <v>3</v>
      </c>
      <c r="P10136" s="11">
        <v>0.5</v>
      </c>
      <c r="Q10136" s="11">
        <v>0</v>
      </c>
      <c r="R10136" s="12">
        <v>91.91</v>
      </c>
      <c r="S10136" t="s">
        <v>27</v>
      </c>
      <c r="T10136">
        <v>0</v>
      </c>
      <c r="U10136">
        <f t="shared" si="950"/>
        <v>5</v>
      </c>
      <c r="V10136">
        <f t="shared" si="951"/>
        <v>1</v>
      </c>
      <c r="W10136">
        <f t="shared" si="952"/>
        <v>2</v>
      </c>
      <c r="X10136" t="str">
        <f t="shared" si="953"/>
        <v>512</v>
      </c>
      <c r="Y10136" t="str">
        <f>IF(Table1[[#This Row],[RFM_Score]]="555","Champion", IF(AND(J10136&gt;=4,V10136&gt;=4),"Loyal", IF(U10136&lt;=2,"At Risk", IF(W10136&gt;=4,"Potential Loyalist","Others"))))</f>
        <v>Others</v>
      </c>
    </row>
    <row r="10137" spans="1:25">
      <c r="A10137" t="s">
        <v>1401</v>
      </c>
      <c r="B10137">
        <v>49</v>
      </c>
      <c r="C10137" t="s">
        <v>19</v>
      </c>
      <c r="D10137" t="s">
        <v>41</v>
      </c>
      <c r="E10137" s="6" t="s">
        <v>22207</v>
      </c>
      <c r="F10137" t="s">
        <v>37</v>
      </c>
      <c r="G10137">
        <v>6</v>
      </c>
      <c r="H10137">
        <v>5</v>
      </c>
      <c r="I10137">
        <v>51</v>
      </c>
      <c r="J10137">
        <v>8</v>
      </c>
      <c r="K10137">
        <v>91.71</v>
      </c>
      <c r="L10137" t="str">
        <f t="shared" si="948"/>
        <v/>
      </c>
      <c r="M10137">
        <v>1</v>
      </c>
      <c r="N10137" t="str">
        <f t="shared" si="949"/>
        <v/>
      </c>
      <c r="O10137">
        <v>59</v>
      </c>
      <c r="P10137" s="11">
        <v>0.83333333333333304</v>
      </c>
      <c r="Q10137" s="11">
        <v>0.15686274509803899</v>
      </c>
      <c r="R10137" s="12">
        <v>91.71</v>
      </c>
      <c r="S10137" t="s">
        <v>27</v>
      </c>
      <c r="T10137">
        <v>0</v>
      </c>
      <c r="U10137">
        <f t="shared" si="950"/>
        <v>3</v>
      </c>
      <c r="V10137">
        <f t="shared" si="951"/>
        <v>1</v>
      </c>
      <c r="W10137">
        <f t="shared" si="952"/>
        <v>2</v>
      </c>
      <c r="X10137" t="str">
        <f t="shared" si="953"/>
        <v>312</v>
      </c>
      <c r="Y10137" t="str">
        <f>IF(Table1[[#This Row],[RFM_Score]]="555","Champion", IF(AND(J10137&gt;=4,V10137&gt;=4),"Loyal", IF(U10137&lt;=2,"At Risk", IF(W10137&gt;=4,"Potential Loyalist","Others"))))</f>
        <v>Others</v>
      </c>
    </row>
    <row r="10138" spans="1:25">
      <c r="A10138" t="s">
        <v>6858</v>
      </c>
      <c r="B10138">
        <v>57</v>
      </c>
      <c r="C10138" t="s">
        <v>24</v>
      </c>
      <c r="D10138" t="s">
        <v>25</v>
      </c>
      <c r="E10138" s="6" t="s">
        <v>22208</v>
      </c>
      <c r="F10138" t="s">
        <v>30</v>
      </c>
      <c r="G10138">
        <v>0</v>
      </c>
      <c r="H10138">
        <v>0</v>
      </c>
      <c r="I10138">
        <v>40</v>
      </c>
      <c r="J10138">
        <v>1</v>
      </c>
      <c r="K10138">
        <v>91.65</v>
      </c>
      <c r="L10138" t="str">
        <f t="shared" si="948"/>
        <v/>
      </c>
      <c r="M10138">
        <v>1</v>
      </c>
      <c r="N10138" t="str">
        <f t="shared" si="949"/>
        <v/>
      </c>
      <c r="O10138">
        <v>16</v>
      </c>
      <c r="P10138" s="11">
        <v>0</v>
      </c>
      <c r="Q10138" s="11">
        <v>2.5000000000000001E-2</v>
      </c>
      <c r="R10138" s="12">
        <v>91.65</v>
      </c>
      <c r="S10138" t="s">
        <v>27</v>
      </c>
      <c r="T10138">
        <v>0</v>
      </c>
      <c r="U10138">
        <f t="shared" si="950"/>
        <v>5</v>
      </c>
      <c r="V10138">
        <f t="shared" si="951"/>
        <v>1</v>
      </c>
      <c r="W10138">
        <f t="shared" si="952"/>
        <v>2</v>
      </c>
      <c r="X10138" t="str">
        <f t="shared" si="953"/>
        <v>512</v>
      </c>
      <c r="Y10138" t="str">
        <f>IF(Table1[[#This Row],[RFM_Score]]="555","Champion", IF(AND(J10138&gt;=4,V10138&gt;=4),"Loyal", IF(U10138&lt;=2,"At Risk", IF(W10138&gt;=4,"Potential Loyalist","Others"))))</f>
        <v>Others</v>
      </c>
    </row>
    <row r="10139" spans="1:25">
      <c r="A10139" t="s">
        <v>10674</v>
      </c>
      <c r="B10139">
        <v>20</v>
      </c>
      <c r="C10139" t="s">
        <v>24</v>
      </c>
      <c r="D10139" t="s">
        <v>41</v>
      </c>
      <c r="E10139" s="6" t="s">
        <v>22209</v>
      </c>
      <c r="F10139" t="s">
        <v>37</v>
      </c>
      <c r="G10139">
        <v>3</v>
      </c>
      <c r="H10139">
        <v>1</v>
      </c>
      <c r="I10139">
        <v>58</v>
      </c>
      <c r="J10139">
        <v>2</v>
      </c>
      <c r="K10139">
        <v>91.37</v>
      </c>
      <c r="L10139" t="str">
        <f t="shared" si="948"/>
        <v/>
      </c>
      <c r="M10139">
        <v>1</v>
      </c>
      <c r="N10139" t="str">
        <f t="shared" si="949"/>
        <v/>
      </c>
      <c r="O10139">
        <v>46</v>
      </c>
      <c r="P10139" s="11">
        <v>0.33333333333333298</v>
      </c>
      <c r="Q10139" s="11">
        <v>3.4482758620689599E-2</v>
      </c>
      <c r="R10139" s="12">
        <v>91.37</v>
      </c>
      <c r="S10139" t="s">
        <v>27</v>
      </c>
      <c r="T10139">
        <v>0</v>
      </c>
      <c r="U10139">
        <f t="shared" si="950"/>
        <v>3</v>
      </c>
      <c r="V10139">
        <f t="shared" si="951"/>
        <v>1</v>
      </c>
      <c r="W10139">
        <f t="shared" si="952"/>
        <v>2</v>
      </c>
      <c r="X10139" t="str">
        <f t="shared" si="953"/>
        <v>312</v>
      </c>
      <c r="Y10139" t="str">
        <f>IF(Table1[[#This Row],[RFM_Score]]="555","Champion", IF(AND(J10139&gt;=4,V10139&gt;=4),"Loyal", IF(U10139&lt;=2,"At Risk", IF(W10139&gt;=4,"Potential Loyalist","Others"))))</f>
        <v>Others</v>
      </c>
    </row>
    <row r="10140" spans="1:25">
      <c r="A10140" t="s">
        <v>2139</v>
      </c>
      <c r="B10140">
        <v>24</v>
      </c>
      <c r="C10140" t="s">
        <v>19</v>
      </c>
      <c r="D10140" t="s">
        <v>35</v>
      </c>
      <c r="E10140" s="6" t="s">
        <v>22210</v>
      </c>
      <c r="F10140" t="s">
        <v>62</v>
      </c>
      <c r="G10140">
        <v>3</v>
      </c>
      <c r="H10140">
        <v>1</v>
      </c>
      <c r="I10140">
        <v>52</v>
      </c>
      <c r="J10140">
        <v>2</v>
      </c>
      <c r="K10140">
        <v>91.33</v>
      </c>
      <c r="L10140" t="str">
        <f t="shared" si="948"/>
        <v/>
      </c>
      <c r="M10140">
        <v>1</v>
      </c>
      <c r="N10140" t="str">
        <f t="shared" si="949"/>
        <v/>
      </c>
      <c r="O10140">
        <v>49</v>
      </c>
      <c r="P10140" s="11">
        <v>0.33333333333333298</v>
      </c>
      <c r="Q10140" s="11">
        <v>3.8461538461538401E-2</v>
      </c>
      <c r="R10140" s="12">
        <v>91.33</v>
      </c>
      <c r="S10140" t="s">
        <v>27</v>
      </c>
      <c r="T10140">
        <v>0</v>
      </c>
      <c r="U10140">
        <f t="shared" si="950"/>
        <v>3</v>
      </c>
      <c r="V10140">
        <f t="shared" si="951"/>
        <v>1</v>
      </c>
      <c r="W10140">
        <f t="shared" si="952"/>
        <v>2</v>
      </c>
      <c r="X10140" t="str">
        <f t="shared" si="953"/>
        <v>312</v>
      </c>
      <c r="Y10140" t="str">
        <f>IF(Table1[[#This Row],[RFM_Score]]="555","Champion", IF(AND(J10140&gt;=4,V10140&gt;=4),"Loyal", IF(U10140&lt;=2,"At Risk", IF(W10140&gt;=4,"Potential Loyalist","Others"))))</f>
        <v>Others</v>
      </c>
    </row>
    <row r="10141" spans="1:25">
      <c r="A10141" t="s">
        <v>4672</v>
      </c>
      <c r="B10141">
        <v>18</v>
      </c>
      <c r="C10141" t="s">
        <v>19</v>
      </c>
      <c r="D10141" t="s">
        <v>46</v>
      </c>
      <c r="E10141" s="6" t="s">
        <v>22211</v>
      </c>
      <c r="F10141" t="s">
        <v>21</v>
      </c>
      <c r="G10141">
        <v>4</v>
      </c>
      <c r="H10141">
        <v>0</v>
      </c>
      <c r="I10141">
        <v>42</v>
      </c>
      <c r="J10141">
        <v>4</v>
      </c>
      <c r="K10141">
        <v>91.03</v>
      </c>
      <c r="L10141" t="str">
        <f t="shared" si="948"/>
        <v/>
      </c>
      <c r="M10141">
        <v>1</v>
      </c>
      <c r="N10141" t="str">
        <f t="shared" si="949"/>
        <v/>
      </c>
      <c r="O10141">
        <v>5</v>
      </c>
      <c r="P10141" s="11">
        <v>0</v>
      </c>
      <c r="Q10141" s="11">
        <v>9.5238095238095205E-2</v>
      </c>
      <c r="R10141" s="12">
        <v>91.03</v>
      </c>
      <c r="S10141" t="s">
        <v>27</v>
      </c>
      <c r="T10141">
        <v>0</v>
      </c>
      <c r="U10141">
        <f t="shared" si="950"/>
        <v>5</v>
      </c>
      <c r="V10141">
        <f t="shared" si="951"/>
        <v>1</v>
      </c>
      <c r="W10141">
        <f t="shared" si="952"/>
        <v>2</v>
      </c>
      <c r="X10141" t="str">
        <f t="shared" si="953"/>
        <v>512</v>
      </c>
      <c r="Y10141" t="str">
        <f>IF(Table1[[#This Row],[RFM_Score]]="555","Champion", IF(AND(J10141&gt;=4,V10141&gt;=4),"Loyal", IF(U10141&lt;=2,"At Risk", IF(W10141&gt;=4,"Potential Loyalist","Others"))))</f>
        <v>Others</v>
      </c>
    </row>
    <row r="10142" spans="1:25">
      <c r="A10142" t="s">
        <v>2765</v>
      </c>
      <c r="B10142">
        <v>26</v>
      </c>
      <c r="C10142" t="s">
        <v>24</v>
      </c>
      <c r="D10142" t="s">
        <v>41</v>
      </c>
      <c r="E10142" s="6" t="s">
        <v>22212</v>
      </c>
      <c r="F10142" t="s">
        <v>62</v>
      </c>
      <c r="G10142">
        <v>7</v>
      </c>
      <c r="H10142">
        <v>0</v>
      </c>
      <c r="I10142">
        <v>38</v>
      </c>
      <c r="J10142">
        <v>4</v>
      </c>
      <c r="K10142">
        <v>91</v>
      </c>
      <c r="L10142" t="str">
        <f t="shared" si="948"/>
        <v/>
      </c>
      <c r="M10142">
        <v>1</v>
      </c>
      <c r="N10142" t="str">
        <f t="shared" si="949"/>
        <v/>
      </c>
      <c r="O10142">
        <v>28</v>
      </c>
      <c r="P10142" s="11">
        <v>0</v>
      </c>
      <c r="Q10142" s="11">
        <v>0.105263157894736</v>
      </c>
      <c r="R10142" s="12">
        <v>91</v>
      </c>
      <c r="S10142" t="s">
        <v>27</v>
      </c>
      <c r="T10142">
        <v>0</v>
      </c>
      <c r="U10142">
        <f t="shared" si="950"/>
        <v>4</v>
      </c>
      <c r="V10142">
        <f t="shared" si="951"/>
        <v>1</v>
      </c>
      <c r="W10142">
        <f t="shared" si="952"/>
        <v>2</v>
      </c>
      <c r="X10142" t="str">
        <f t="shared" si="953"/>
        <v>412</v>
      </c>
      <c r="Y10142" t="str">
        <f>IF(Table1[[#This Row],[RFM_Score]]="555","Champion", IF(AND(J10142&gt;=4,V10142&gt;=4),"Loyal", IF(U10142&lt;=2,"At Risk", IF(W10142&gt;=4,"Potential Loyalist","Others"))))</f>
        <v>Others</v>
      </c>
    </row>
    <row r="10143" spans="1:25">
      <c r="A10143" t="s">
        <v>9935</v>
      </c>
      <c r="B10143">
        <v>54</v>
      </c>
      <c r="C10143" t="s">
        <v>19</v>
      </c>
      <c r="D10143" t="s">
        <v>25</v>
      </c>
      <c r="E10143" s="6" t="s">
        <v>22213</v>
      </c>
      <c r="F10143" t="s">
        <v>30</v>
      </c>
      <c r="G10143">
        <v>3</v>
      </c>
      <c r="H10143">
        <v>1</v>
      </c>
      <c r="I10143">
        <v>47</v>
      </c>
      <c r="J10143">
        <v>2</v>
      </c>
      <c r="K10143">
        <v>90.89</v>
      </c>
      <c r="L10143" t="str">
        <f t="shared" si="948"/>
        <v/>
      </c>
      <c r="M10143">
        <v>1</v>
      </c>
      <c r="N10143" t="str">
        <f t="shared" si="949"/>
        <v/>
      </c>
      <c r="O10143">
        <v>63</v>
      </c>
      <c r="P10143" s="11">
        <v>0.33333333333333298</v>
      </c>
      <c r="Q10143" s="11">
        <v>4.2553191489361701E-2</v>
      </c>
      <c r="R10143" s="12">
        <v>90.89</v>
      </c>
      <c r="S10143" t="s">
        <v>27</v>
      </c>
      <c r="T10143">
        <v>0</v>
      </c>
      <c r="U10143">
        <f t="shared" si="950"/>
        <v>3</v>
      </c>
      <c r="V10143">
        <f t="shared" si="951"/>
        <v>1</v>
      </c>
      <c r="W10143">
        <f t="shared" si="952"/>
        <v>2</v>
      </c>
      <c r="X10143" t="str">
        <f t="shared" si="953"/>
        <v>312</v>
      </c>
      <c r="Y10143" t="str">
        <f>IF(Table1[[#This Row],[RFM_Score]]="555","Champion", IF(AND(J10143&gt;=4,V10143&gt;=4),"Loyal", IF(U10143&lt;=2,"At Risk", IF(W10143&gt;=4,"Potential Loyalist","Others"))))</f>
        <v>Others</v>
      </c>
    </row>
    <row r="10144" spans="1:25">
      <c r="A10144" t="s">
        <v>9856</v>
      </c>
      <c r="B10144">
        <v>48</v>
      </c>
      <c r="C10144" t="s">
        <v>19</v>
      </c>
      <c r="D10144" t="s">
        <v>41</v>
      </c>
      <c r="E10144" s="6" t="s">
        <v>22214</v>
      </c>
      <c r="F10144" t="s">
        <v>21</v>
      </c>
      <c r="G10144">
        <v>1</v>
      </c>
      <c r="H10144">
        <v>1</v>
      </c>
      <c r="I10144">
        <v>52</v>
      </c>
      <c r="J10144">
        <v>1</v>
      </c>
      <c r="K10144">
        <v>90.84</v>
      </c>
      <c r="L10144" t="str">
        <f t="shared" si="948"/>
        <v/>
      </c>
      <c r="M10144">
        <v>1</v>
      </c>
      <c r="N10144" t="str">
        <f t="shared" si="949"/>
        <v/>
      </c>
      <c r="O10144">
        <v>30</v>
      </c>
      <c r="P10144" s="11">
        <v>1</v>
      </c>
      <c r="Q10144" s="11">
        <v>1.9230769230769201E-2</v>
      </c>
      <c r="R10144" s="12">
        <v>90.84</v>
      </c>
      <c r="S10144" t="s">
        <v>27</v>
      </c>
      <c r="T10144">
        <v>0</v>
      </c>
      <c r="U10144">
        <f t="shared" si="950"/>
        <v>4</v>
      </c>
      <c r="V10144">
        <f t="shared" si="951"/>
        <v>1</v>
      </c>
      <c r="W10144">
        <f t="shared" si="952"/>
        <v>2</v>
      </c>
      <c r="X10144" t="str">
        <f t="shared" si="953"/>
        <v>412</v>
      </c>
      <c r="Y10144" t="str">
        <f>IF(Table1[[#This Row],[RFM_Score]]="555","Champion", IF(AND(J10144&gt;=4,V10144&gt;=4),"Loyal", IF(U10144&lt;=2,"At Risk", IF(W10144&gt;=4,"Potential Loyalist","Others"))))</f>
        <v>Others</v>
      </c>
    </row>
    <row r="10145" spans="1:25">
      <c r="A10145" t="s">
        <v>2317</v>
      </c>
      <c r="B10145">
        <v>18</v>
      </c>
      <c r="C10145" t="s">
        <v>24</v>
      </c>
      <c r="D10145" t="s">
        <v>29</v>
      </c>
      <c r="E10145" s="6" t="s">
        <v>22215</v>
      </c>
      <c r="F10145" t="s">
        <v>37</v>
      </c>
      <c r="G10145">
        <v>3</v>
      </c>
      <c r="H10145">
        <v>0</v>
      </c>
      <c r="I10145">
        <v>55</v>
      </c>
      <c r="J10145">
        <v>1</v>
      </c>
      <c r="K10145">
        <v>90.81</v>
      </c>
      <c r="L10145" t="str">
        <f t="shared" si="948"/>
        <v/>
      </c>
      <c r="M10145">
        <v>1</v>
      </c>
      <c r="N10145" t="str">
        <f t="shared" si="949"/>
        <v/>
      </c>
      <c r="O10145">
        <v>23</v>
      </c>
      <c r="P10145" s="11">
        <v>0</v>
      </c>
      <c r="Q10145" s="11">
        <v>1.8181818181818101E-2</v>
      </c>
      <c r="R10145" s="12">
        <v>90.81</v>
      </c>
      <c r="S10145" t="s">
        <v>27</v>
      </c>
      <c r="T10145">
        <v>0</v>
      </c>
      <c r="U10145">
        <f t="shared" si="950"/>
        <v>4</v>
      </c>
      <c r="V10145">
        <f t="shared" si="951"/>
        <v>1</v>
      </c>
      <c r="W10145">
        <f t="shared" si="952"/>
        <v>2</v>
      </c>
      <c r="X10145" t="str">
        <f t="shared" si="953"/>
        <v>412</v>
      </c>
      <c r="Y10145" t="str">
        <f>IF(Table1[[#This Row],[RFM_Score]]="555","Champion", IF(AND(J10145&gt;=4,V10145&gt;=4),"Loyal", IF(U10145&lt;=2,"At Risk", IF(W10145&gt;=4,"Potential Loyalist","Others"))))</f>
        <v>Others</v>
      </c>
    </row>
    <row r="10146" spans="1:25">
      <c r="A10146" t="s">
        <v>10052</v>
      </c>
      <c r="B10146">
        <v>35</v>
      </c>
      <c r="C10146" t="s">
        <v>24</v>
      </c>
      <c r="D10146" t="s">
        <v>35</v>
      </c>
      <c r="E10146" s="6" t="s">
        <v>22216</v>
      </c>
      <c r="F10146" t="s">
        <v>21</v>
      </c>
      <c r="G10146">
        <v>1</v>
      </c>
      <c r="H10146">
        <v>1</v>
      </c>
      <c r="I10146">
        <v>35</v>
      </c>
      <c r="J10146">
        <v>2</v>
      </c>
      <c r="K10146">
        <v>90.68</v>
      </c>
      <c r="L10146" t="str">
        <f t="shared" si="948"/>
        <v/>
      </c>
      <c r="M10146">
        <v>1</v>
      </c>
      <c r="N10146" t="str">
        <f t="shared" si="949"/>
        <v/>
      </c>
      <c r="O10146">
        <v>9</v>
      </c>
      <c r="P10146" s="11">
        <v>1</v>
      </c>
      <c r="Q10146" s="11">
        <v>5.7142857142857099E-2</v>
      </c>
      <c r="R10146" s="12">
        <v>90.68</v>
      </c>
      <c r="S10146" t="s">
        <v>27</v>
      </c>
      <c r="T10146">
        <v>0</v>
      </c>
      <c r="U10146">
        <f t="shared" si="950"/>
        <v>5</v>
      </c>
      <c r="V10146">
        <f t="shared" si="951"/>
        <v>1</v>
      </c>
      <c r="W10146">
        <f t="shared" si="952"/>
        <v>2</v>
      </c>
      <c r="X10146" t="str">
        <f t="shared" si="953"/>
        <v>512</v>
      </c>
      <c r="Y10146" t="str">
        <f>IF(Table1[[#This Row],[RFM_Score]]="555","Champion", IF(AND(J10146&gt;=4,V10146&gt;=4),"Loyal", IF(U10146&lt;=2,"At Risk", IF(W10146&gt;=4,"Potential Loyalist","Others"))))</f>
        <v>Others</v>
      </c>
    </row>
    <row r="10147" spans="1:25">
      <c r="A10147" t="s">
        <v>5668</v>
      </c>
      <c r="B10147">
        <v>45</v>
      </c>
      <c r="C10147" t="s">
        <v>24</v>
      </c>
      <c r="D10147" t="s">
        <v>35</v>
      </c>
      <c r="E10147" s="6" t="s">
        <v>22217</v>
      </c>
      <c r="F10147" t="s">
        <v>21</v>
      </c>
      <c r="G10147">
        <v>2</v>
      </c>
      <c r="H10147">
        <v>0</v>
      </c>
      <c r="I10147">
        <v>48</v>
      </c>
      <c r="J10147">
        <v>2</v>
      </c>
      <c r="K10147">
        <v>90.57</v>
      </c>
      <c r="L10147" t="str">
        <f t="shared" si="948"/>
        <v/>
      </c>
      <c r="M10147">
        <v>1</v>
      </c>
      <c r="N10147" t="str">
        <f t="shared" si="949"/>
        <v/>
      </c>
      <c r="O10147">
        <v>12</v>
      </c>
      <c r="P10147" s="11">
        <v>0</v>
      </c>
      <c r="Q10147" s="11">
        <v>4.1666666666666602E-2</v>
      </c>
      <c r="R10147" s="12">
        <v>90.57</v>
      </c>
      <c r="S10147" t="s">
        <v>27</v>
      </c>
      <c r="T10147">
        <v>0</v>
      </c>
      <c r="U10147">
        <f t="shared" si="950"/>
        <v>5</v>
      </c>
      <c r="V10147">
        <f t="shared" si="951"/>
        <v>1</v>
      </c>
      <c r="W10147">
        <f t="shared" si="952"/>
        <v>2</v>
      </c>
      <c r="X10147" t="str">
        <f t="shared" si="953"/>
        <v>512</v>
      </c>
      <c r="Y10147" t="str">
        <f>IF(Table1[[#This Row],[RFM_Score]]="555","Champion", IF(AND(J10147&gt;=4,V10147&gt;=4),"Loyal", IF(U10147&lt;=2,"At Risk", IF(W10147&gt;=4,"Potential Loyalist","Others"))))</f>
        <v>Others</v>
      </c>
    </row>
    <row r="10148" spans="1:25">
      <c r="A10148" t="s">
        <v>5737</v>
      </c>
      <c r="B10148">
        <v>34</v>
      </c>
      <c r="C10148" t="s">
        <v>19</v>
      </c>
      <c r="D10148" t="s">
        <v>29</v>
      </c>
      <c r="E10148" s="6" t="s">
        <v>22218</v>
      </c>
      <c r="F10148" t="s">
        <v>37</v>
      </c>
      <c r="G10148">
        <v>4</v>
      </c>
      <c r="H10148">
        <v>0</v>
      </c>
      <c r="I10148">
        <v>68</v>
      </c>
      <c r="J10148">
        <v>6</v>
      </c>
      <c r="K10148">
        <v>90.3</v>
      </c>
      <c r="L10148" t="str">
        <f t="shared" si="948"/>
        <v/>
      </c>
      <c r="M10148">
        <v>1</v>
      </c>
      <c r="N10148" t="str">
        <f t="shared" si="949"/>
        <v/>
      </c>
      <c r="O10148">
        <v>50</v>
      </c>
      <c r="P10148" s="11">
        <v>0</v>
      </c>
      <c r="Q10148" s="11">
        <v>8.8235294117646995E-2</v>
      </c>
      <c r="R10148" s="12">
        <v>90.3</v>
      </c>
      <c r="S10148" t="s">
        <v>27</v>
      </c>
      <c r="T10148">
        <v>0</v>
      </c>
      <c r="U10148">
        <f t="shared" si="950"/>
        <v>3</v>
      </c>
      <c r="V10148">
        <f t="shared" si="951"/>
        <v>1</v>
      </c>
      <c r="W10148">
        <f t="shared" si="952"/>
        <v>2</v>
      </c>
      <c r="X10148" t="str">
        <f t="shared" si="953"/>
        <v>312</v>
      </c>
      <c r="Y10148" t="str">
        <f>IF(Table1[[#This Row],[RFM_Score]]="555","Champion", IF(AND(J10148&gt;=4,V10148&gt;=4),"Loyal", IF(U10148&lt;=2,"At Risk", IF(W10148&gt;=4,"Potential Loyalist","Others"))))</f>
        <v>Others</v>
      </c>
    </row>
    <row r="10149" spans="1:25">
      <c r="A10149" t="s">
        <v>1367</v>
      </c>
      <c r="B10149">
        <v>53</v>
      </c>
      <c r="C10149" t="s">
        <v>24</v>
      </c>
      <c r="D10149" t="s">
        <v>46</v>
      </c>
      <c r="E10149" s="6" t="s">
        <v>22219</v>
      </c>
      <c r="F10149" t="s">
        <v>21</v>
      </c>
      <c r="G10149">
        <v>4</v>
      </c>
      <c r="H10149">
        <v>1</v>
      </c>
      <c r="I10149">
        <v>43</v>
      </c>
      <c r="J10149">
        <v>2</v>
      </c>
      <c r="K10149">
        <v>90.06</v>
      </c>
      <c r="L10149" t="str">
        <f t="shared" si="948"/>
        <v/>
      </c>
      <c r="M10149">
        <v>1</v>
      </c>
      <c r="N10149" t="str">
        <f t="shared" si="949"/>
        <v/>
      </c>
      <c r="O10149">
        <v>1</v>
      </c>
      <c r="P10149" s="11">
        <v>0.25</v>
      </c>
      <c r="Q10149" s="11">
        <v>4.6511627906976702E-2</v>
      </c>
      <c r="R10149" s="12">
        <v>90.06</v>
      </c>
      <c r="S10149" t="s">
        <v>27</v>
      </c>
      <c r="T10149">
        <v>1</v>
      </c>
      <c r="U10149">
        <f t="shared" si="950"/>
        <v>5</v>
      </c>
      <c r="V10149">
        <f t="shared" si="951"/>
        <v>1</v>
      </c>
      <c r="W10149">
        <f t="shared" si="952"/>
        <v>2</v>
      </c>
      <c r="X10149" t="str">
        <f t="shared" si="953"/>
        <v>512</v>
      </c>
      <c r="Y10149" t="str">
        <f>IF(Table1[[#This Row],[RFM_Score]]="555","Champion", IF(AND(J10149&gt;=4,V10149&gt;=4),"Loyal", IF(U10149&lt;=2,"At Risk", IF(W10149&gt;=4,"Potential Loyalist","Others"))))</f>
        <v>Others</v>
      </c>
    </row>
    <row r="10150" spans="1:25">
      <c r="A10150" t="s">
        <v>11532</v>
      </c>
      <c r="B10150">
        <v>34</v>
      </c>
      <c r="C10150" t="s">
        <v>19</v>
      </c>
      <c r="D10150" t="s">
        <v>29</v>
      </c>
      <c r="E10150" s="6" t="s">
        <v>22220</v>
      </c>
      <c r="F10150" t="s">
        <v>62</v>
      </c>
      <c r="G10150">
        <v>2</v>
      </c>
      <c r="H10150">
        <v>2</v>
      </c>
      <c r="I10150">
        <v>57</v>
      </c>
      <c r="J10150">
        <v>4</v>
      </c>
      <c r="K10150">
        <v>89.77</v>
      </c>
      <c r="L10150" t="str">
        <f t="shared" si="948"/>
        <v/>
      </c>
      <c r="M10150">
        <v>1</v>
      </c>
      <c r="N10150" t="str">
        <f t="shared" si="949"/>
        <v/>
      </c>
      <c r="O10150">
        <v>2</v>
      </c>
      <c r="P10150" s="11">
        <v>1</v>
      </c>
      <c r="Q10150" s="11">
        <v>7.0175438596491196E-2</v>
      </c>
      <c r="R10150" s="12">
        <v>89.77</v>
      </c>
      <c r="S10150" t="s">
        <v>27</v>
      </c>
      <c r="T10150">
        <v>0</v>
      </c>
      <c r="U10150">
        <f t="shared" si="950"/>
        <v>5</v>
      </c>
      <c r="V10150">
        <f t="shared" si="951"/>
        <v>1</v>
      </c>
      <c r="W10150">
        <f t="shared" si="952"/>
        <v>2</v>
      </c>
      <c r="X10150" t="str">
        <f t="shared" si="953"/>
        <v>512</v>
      </c>
      <c r="Y10150" t="str">
        <f>IF(Table1[[#This Row],[RFM_Score]]="555","Champion", IF(AND(J10150&gt;=4,V10150&gt;=4),"Loyal", IF(U10150&lt;=2,"At Risk", IF(W10150&gt;=4,"Potential Loyalist","Others"))))</f>
        <v>Others</v>
      </c>
    </row>
    <row r="10151" spans="1:25">
      <c r="A10151" t="s">
        <v>8189</v>
      </c>
      <c r="B10151">
        <v>28</v>
      </c>
      <c r="C10151" t="s">
        <v>24</v>
      </c>
      <c r="D10151" t="s">
        <v>41</v>
      </c>
      <c r="E10151" s="6" t="s">
        <v>22221</v>
      </c>
      <c r="F10151" t="s">
        <v>30</v>
      </c>
      <c r="G10151">
        <v>2</v>
      </c>
      <c r="H10151">
        <v>1</v>
      </c>
      <c r="I10151">
        <v>55</v>
      </c>
      <c r="J10151">
        <v>3</v>
      </c>
      <c r="K10151">
        <v>89.74</v>
      </c>
      <c r="L10151" t="str">
        <f t="shared" si="948"/>
        <v/>
      </c>
      <c r="M10151">
        <v>1</v>
      </c>
      <c r="N10151" t="str">
        <f t="shared" si="949"/>
        <v/>
      </c>
      <c r="O10151">
        <v>61</v>
      </c>
      <c r="P10151" s="11">
        <v>0.5</v>
      </c>
      <c r="Q10151" s="11">
        <v>5.4545454545454501E-2</v>
      </c>
      <c r="R10151" s="12">
        <v>89.74</v>
      </c>
      <c r="S10151" t="s">
        <v>27</v>
      </c>
      <c r="T10151">
        <v>1</v>
      </c>
      <c r="U10151">
        <f t="shared" si="950"/>
        <v>3</v>
      </c>
      <c r="V10151">
        <f t="shared" si="951"/>
        <v>1</v>
      </c>
      <c r="W10151">
        <f t="shared" si="952"/>
        <v>2</v>
      </c>
      <c r="X10151" t="str">
        <f t="shared" si="953"/>
        <v>312</v>
      </c>
      <c r="Y10151" t="str">
        <f>IF(Table1[[#This Row],[RFM_Score]]="555","Champion", IF(AND(J10151&gt;=4,V10151&gt;=4),"Loyal", IF(U10151&lt;=2,"At Risk", IF(W10151&gt;=4,"Potential Loyalist","Others"))))</f>
        <v>Others</v>
      </c>
    </row>
    <row r="10152" spans="1:25">
      <c r="A10152" t="s">
        <v>7241</v>
      </c>
      <c r="B10152">
        <v>18</v>
      </c>
      <c r="C10152" t="s">
        <v>24</v>
      </c>
      <c r="D10152" t="s">
        <v>25</v>
      </c>
      <c r="E10152" s="6" t="s">
        <v>22222</v>
      </c>
      <c r="F10152" t="s">
        <v>21</v>
      </c>
      <c r="G10152">
        <v>2</v>
      </c>
      <c r="H10152">
        <v>0</v>
      </c>
      <c r="I10152">
        <v>45</v>
      </c>
      <c r="J10152">
        <v>0</v>
      </c>
      <c r="K10152">
        <v>89.73</v>
      </c>
      <c r="L10152" t="str">
        <f t="shared" si="948"/>
        <v/>
      </c>
      <c r="M10152">
        <v>1</v>
      </c>
      <c r="N10152" t="str">
        <f t="shared" si="949"/>
        <v/>
      </c>
      <c r="O10152">
        <v>2</v>
      </c>
      <c r="P10152" s="11">
        <v>0</v>
      </c>
      <c r="Q10152" s="11">
        <v>0</v>
      </c>
      <c r="R10152" s="12">
        <v>89.73</v>
      </c>
      <c r="S10152" t="s">
        <v>27</v>
      </c>
      <c r="T10152">
        <v>1</v>
      </c>
      <c r="U10152">
        <f t="shared" si="950"/>
        <v>5</v>
      </c>
      <c r="V10152">
        <f t="shared" si="951"/>
        <v>1</v>
      </c>
      <c r="W10152">
        <f t="shared" si="952"/>
        <v>2</v>
      </c>
      <c r="X10152" t="str">
        <f t="shared" si="953"/>
        <v>512</v>
      </c>
      <c r="Y10152" t="str">
        <f>IF(Table1[[#This Row],[RFM_Score]]="555","Champion", IF(AND(J10152&gt;=4,V10152&gt;=4),"Loyal", IF(U10152&lt;=2,"At Risk", IF(W10152&gt;=4,"Potential Loyalist","Others"))))</f>
        <v>Others</v>
      </c>
    </row>
    <row r="10153" spans="1:25">
      <c r="A10153" t="s">
        <v>8044</v>
      </c>
      <c r="B10153">
        <v>52</v>
      </c>
      <c r="C10153" t="s">
        <v>24</v>
      </c>
      <c r="D10153" t="s">
        <v>41</v>
      </c>
      <c r="E10153" s="6" t="s">
        <v>22223</v>
      </c>
      <c r="F10153" t="s">
        <v>37</v>
      </c>
      <c r="G10153">
        <v>2</v>
      </c>
      <c r="H10153">
        <v>0</v>
      </c>
      <c r="I10153">
        <v>57</v>
      </c>
      <c r="J10153">
        <v>4</v>
      </c>
      <c r="K10153">
        <v>89.71</v>
      </c>
      <c r="L10153" t="str">
        <f t="shared" si="948"/>
        <v/>
      </c>
      <c r="M10153">
        <v>1</v>
      </c>
      <c r="N10153" t="str">
        <f t="shared" si="949"/>
        <v/>
      </c>
      <c r="O10153">
        <v>52</v>
      </c>
      <c r="P10153" s="11">
        <v>0</v>
      </c>
      <c r="Q10153" s="11">
        <v>7.0175438596491196E-2</v>
      </c>
      <c r="R10153" s="12">
        <v>89.71</v>
      </c>
      <c r="S10153" t="s">
        <v>27</v>
      </c>
      <c r="T10153">
        <v>1</v>
      </c>
      <c r="U10153">
        <f t="shared" si="950"/>
        <v>3</v>
      </c>
      <c r="V10153">
        <f t="shared" si="951"/>
        <v>1</v>
      </c>
      <c r="W10153">
        <f t="shared" si="952"/>
        <v>2</v>
      </c>
      <c r="X10153" t="str">
        <f t="shared" si="953"/>
        <v>312</v>
      </c>
      <c r="Y10153" t="str">
        <f>IF(Table1[[#This Row],[RFM_Score]]="555","Champion", IF(AND(J10153&gt;=4,V10153&gt;=4),"Loyal", IF(U10153&lt;=2,"At Risk", IF(W10153&gt;=4,"Potential Loyalist","Others"))))</f>
        <v>Others</v>
      </c>
    </row>
    <row r="10154" spans="1:25">
      <c r="A10154" t="s">
        <v>6485</v>
      </c>
      <c r="B10154">
        <v>18</v>
      </c>
      <c r="C10154" t="s">
        <v>19</v>
      </c>
      <c r="D10154" t="s">
        <v>49</v>
      </c>
      <c r="E10154" s="6" t="s">
        <v>22224</v>
      </c>
      <c r="F10154" t="s">
        <v>30</v>
      </c>
      <c r="G10154">
        <v>2</v>
      </c>
      <c r="H10154">
        <v>0</v>
      </c>
      <c r="I10154">
        <v>49</v>
      </c>
      <c r="J10154">
        <v>1</v>
      </c>
      <c r="K10154">
        <v>89.67</v>
      </c>
      <c r="L10154" t="str">
        <f t="shared" si="948"/>
        <v/>
      </c>
      <c r="M10154">
        <v>1</v>
      </c>
      <c r="N10154" t="str">
        <f t="shared" si="949"/>
        <v/>
      </c>
      <c r="O10154">
        <v>4</v>
      </c>
      <c r="P10154" s="11">
        <v>0</v>
      </c>
      <c r="Q10154" s="11">
        <v>2.04081632653061E-2</v>
      </c>
      <c r="R10154" s="12">
        <v>89.67</v>
      </c>
      <c r="S10154" t="s">
        <v>27</v>
      </c>
      <c r="T10154">
        <v>0</v>
      </c>
      <c r="U10154">
        <f t="shared" si="950"/>
        <v>5</v>
      </c>
      <c r="V10154">
        <f t="shared" si="951"/>
        <v>1</v>
      </c>
      <c r="W10154">
        <f t="shared" si="952"/>
        <v>2</v>
      </c>
      <c r="X10154" t="str">
        <f t="shared" si="953"/>
        <v>512</v>
      </c>
      <c r="Y10154" t="str">
        <f>IF(Table1[[#This Row],[RFM_Score]]="555","Champion", IF(AND(J10154&gt;=4,V10154&gt;=4),"Loyal", IF(U10154&lt;=2,"At Risk", IF(W10154&gt;=4,"Potential Loyalist","Others"))))</f>
        <v>Others</v>
      </c>
    </row>
    <row r="10155" spans="1:25">
      <c r="A10155" t="s">
        <v>649</v>
      </c>
      <c r="B10155">
        <v>38</v>
      </c>
      <c r="C10155" t="s">
        <v>19</v>
      </c>
      <c r="D10155" t="s">
        <v>49</v>
      </c>
      <c r="E10155" s="6" t="s">
        <v>22225</v>
      </c>
      <c r="F10155" t="s">
        <v>30</v>
      </c>
      <c r="G10155">
        <v>1</v>
      </c>
      <c r="H10155">
        <v>1</v>
      </c>
      <c r="I10155">
        <v>33</v>
      </c>
      <c r="J10155">
        <v>3</v>
      </c>
      <c r="K10155">
        <v>89.66</v>
      </c>
      <c r="L10155" t="str">
        <f t="shared" si="948"/>
        <v/>
      </c>
      <c r="M10155">
        <v>1</v>
      </c>
      <c r="N10155" t="str">
        <f t="shared" si="949"/>
        <v/>
      </c>
      <c r="O10155">
        <v>1</v>
      </c>
      <c r="P10155" s="11">
        <v>1</v>
      </c>
      <c r="Q10155" s="11">
        <v>9.0909090909090898E-2</v>
      </c>
      <c r="R10155" s="12">
        <v>89.66</v>
      </c>
      <c r="S10155" t="s">
        <v>27</v>
      </c>
      <c r="T10155">
        <v>0</v>
      </c>
      <c r="U10155">
        <f t="shared" si="950"/>
        <v>5</v>
      </c>
      <c r="V10155">
        <f t="shared" si="951"/>
        <v>1</v>
      </c>
      <c r="W10155">
        <f t="shared" si="952"/>
        <v>2</v>
      </c>
      <c r="X10155" t="str">
        <f t="shared" si="953"/>
        <v>512</v>
      </c>
      <c r="Y10155" t="str">
        <f>IF(Table1[[#This Row],[RFM_Score]]="555","Champion", IF(AND(J10155&gt;=4,V10155&gt;=4),"Loyal", IF(U10155&lt;=2,"At Risk", IF(W10155&gt;=4,"Potential Loyalist","Others"))))</f>
        <v>Others</v>
      </c>
    </row>
    <row r="10156" spans="1:25">
      <c r="A10156" t="s">
        <v>7703</v>
      </c>
      <c r="B10156">
        <v>22</v>
      </c>
      <c r="C10156" t="s">
        <v>24</v>
      </c>
      <c r="D10156" t="s">
        <v>41</v>
      </c>
      <c r="E10156" s="6" t="s">
        <v>22226</v>
      </c>
      <c r="F10156" t="s">
        <v>62</v>
      </c>
      <c r="G10156">
        <v>3</v>
      </c>
      <c r="H10156">
        <v>0</v>
      </c>
      <c r="I10156">
        <v>47</v>
      </c>
      <c r="J10156">
        <v>4</v>
      </c>
      <c r="K10156">
        <v>89.65</v>
      </c>
      <c r="L10156" t="str">
        <f t="shared" si="948"/>
        <v/>
      </c>
      <c r="M10156">
        <v>1</v>
      </c>
      <c r="N10156" t="str">
        <f t="shared" si="949"/>
        <v/>
      </c>
      <c r="O10156">
        <v>37</v>
      </c>
      <c r="P10156" s="11">
        <v>0</v>
      </c>
      <c r="Q10156" s="11">
        <v>8.5106382978723402E-2</v>
      </c>
      <c r="R10156" s="12">
        <v>89.65</v>
      </c>
      <c r="S10156" t="s">
        <v>27</v>
      </c>
      <c r="T10156">
        <v>0</v>
      </c>
      <c r="U10156">
        <f t="shared" si="950"/>
        <v>4</v>
      </c>
      <c r="V10156">
        <f t="shared" si="951"/>
        <v>1</v>
      </c>
      <c r="W10156">
        <f t="shared" si="952"/>
        <v>2</v>
      </c>
      <c r="X10156" t="str">
        <f t="shared" si="953"/>
        <v>412</v>
      </c>
      <c r="Y10156" t="str">
        <f>IF(Table1[[#This Row],[RFM_Score]]="555","Champion", IF(AND(J10156&gt;=4,V10156&gt;=4),"Loyal", IF(U10156&lt;=2,"At Risk", IF(W10156&gt;=4,"Potential Loyalist","Others"))))</f>
        <v>Others</v>
      </c>
    </row>
    <row r="10157" spans="1:25">
      <c r="A10157" t="s">
        <v>885</v>
      </c>
      <c r="B10157">
        <v>27</v>
      </c>
      <c r="C10157" t="s">
        <v>24</v>
      </c>
      <c r="D10157" t="s">
        <v>25</v>
      </c>
      <c r="E10157" s="6" t="s">
        <v>22227</v>
      </c>
      <c r="F10157" t="s">
        <v>62</v>
      </c>
      <c r="G10157">
        <v>3</v>
      </c>
      <c r="H10157">
        <v>1</v>
      </c>
      <c r="I10157">
        <v>39</v>
      </c>
      <c r="J10157">
        <v>2</v>
      </c>
      <c r="K10157">
        <v>89.53</v>
      </c>
      <c r="L10157" t="str">
        <f t="shared" si="948"/>
        <v/>
      </c>
      <c r="M10157">
        <v>1</v>
      </c>
      <c r="N10157" t="str">
        <f t="shared" si="949"/>
        <v/>
      </c>
      <c r="O10157">
        <v>25</v>
      </c>
      <c r="P10157" s="11">
        <v>0.33333333333333298</v>
      </c>
      <c r="Q10157" s="11">
        <v>5.1282051282051197E-2</v>
      </c>
      <c r="R10157" s="12">
        <v>89.53</v>
      </c>
      <c r="S10157" t="s">
        <v>27</v>
      </c>
      <c r="T10157">
        <v>0</v>
      </c>
      <c r="U10157">
        <f t="shared" si="950"/>
        <v>4</v>
      </c>
      <c r="V10157">
        <f t="shared" si="951"/>
        <v>1</v>
      </c>
      <c r="W10157">
        <f t="shared" si="952"/>
        <v>2</v>
      </c>
      <c r="X10157" t="str">
        <f t="shared" si="953"/>
        <v>412</v>
      </c>
      <c r="Y10157" t="str">
        <f>IF(Table1[[#This Row],[RFM_Score]]="555","Champion", IF(AND(J10157&gt;=4,V10157&gt;=4),"Loyal", IF(U10157&lt;=2,"At Risk", IF(W10157&gt;=4,"Potential Loyalist","Others"))))</f>
        <v>Others</v>
      </c>
    </row>
    <row r="10158" spans="1:25">
      <c r="A10158" t="s">
        <v>5870</v>
      </c>
      <c r="B10158">
        <v>44</v>
      </c>
      <c r="C10158" t="s">
        <v>24</v>
      </c>
      <c r="D10158" t="s">
        <v>29</v>
      </c>
      <c r="E10158" s="6" t="s">
        <v>22228</v>
      </c>
      <c r="F10158" t="s">
        <v>26</v>
      </c>
      <c r="G10158">
        <v>5</v>
      </c>
      <c r="H10158">
        <v>4</v>
      </c>
      <c r="I10158">
        <v>45</v>
      </c>
      <c r="J10158">
        <v>4</v>
      </c>
      <c r="K10158">
        <v>89.23</v>
      </c>
      <c r="L10158" t="str">
        <f t="shared" si="948"/>
        <v/>
      </c>
      <c r="M10158">
        <v>1</v>
      </c>
      <c r="N10158" t="str">
        <f t="shared" si="949"/>
        <v/>
      </c>
      <c r="O10158">
        <v>24</v>
      </c>
      <c r="P10158" s="11">
        <v>0.8</v>
      </c>
      <c r="Q10158" s="11">
        <v>8.8888888888888795E-2</v>
      </c>
      <c r="R10158" s="12">
        <v>89.23</v>
      </c>
      <c r="S10158" t="s">
        <v>27</v>
      </c>
      <c r="T10158">
        <v>0</v>
      </c>
      <c r="U10158">
        <f t="shared" si="950"/>
        <v>4</v>
      </c>
      <c r="V10158">
        <f t="shared" si="951"/>
        <v>1</v>
      </c>
      <c r="W10158">
        <f t="shared" si="952"/>
        <v>2</v>
      </c>
      <c r="X10158" t="str">
        <f t="shared" si="953"/>
        <v>412</v>
      </c>
      <c r="Y10158" t="str">
        <f>IF(Table1[[#This Row],[RFM_Score]]="555","Champion", IF(AND(J10158&gt;=4,V10158&gt;=4),"Loyal", IF(U10158&lt;=2,"At Risk", IF(W10158&gt;=4,"Potential Loyalist","Others"))))</f>
        <v>Others</v>
      </c>
    </row>
    <row r="10159" spans="1:25">
      <c r="A10159" t="s">
        <v>9942</v>
      </c>
      <c r="B10159">
        <v>19</v>
      </c>
      <c r="C10159" t="s">
        <v>24</v>
      </c>
      <c r="D10159" t="s">
        <v>41</v>
      </c>
      <c r="E10159" s="6" t="s">
        <v>22229</v>
      </c>
      <c r="F10159" t="s">
        <v>26</v>
      </c>
      <c r="G10159">
        <v>1</v>
      </c>
      <c r="H10159">
        <v>0</v>
      </c>
      <c r="I10159">
        <v>40</v>
      </c>
      <c r="J10159">
        <v>0</v>
      </c>
      <c r="K10159">
        <v>89.18</v>
      </c>
      <c r="L10159" t="str">
        <f t="shared" si="948"/>
        <v/>
      </c>
      <c r="M10159">
        <v>1</v>
      </c>
      <c r="N10159" t="str">
        <f t="shared" si="949"/>
        <v/>
      </c>
      <c r="O10159">
        <v>11</v>
      </c>
      <c r="P10159" s="11">
        <v>0</v>
      </c>
      <c r="Q10159" s="11">
        <v>0</v>
      </c>
      <c r="R10159" s="12">
        <v>89.18</v>
      </c>
      <c r="S10159" t="s">
        <v>27</v>
      </c>
      <c r="T10159">
        <v>0</v>
      </c>
      <c r="U10159">
        <f t="shared" si="950"/>
        <v>5</v>
      </c>
      <c r="V10159">
        <f t="shared" si="951"/>
        <v>1</v>
      </c>
      <c r="W10159">
        <f t="shared" si="952"/>
        <v>2</v>
      </c>
      <c r="X10159" t="str">
        <f t="shared" si="953"/>
        <v>512</v>
      </c>
      <c r="Y10159" t="str">
        <f>IF(Table1[[#This Row],[RFM_Score]]="555","Champion", IF(AND(J10159&gt;=4,V10159&gt;=4),"Loyal", IF(U10159&lt;=2,"At Risk", IF(W10159&gt;=4,"Potential Loyalist","Others"))))</f>
        <v>Others</v>
      </c>
    </row>
    <row r="10160" spans="1:25">
      <c r="A10160" t="s">
        <v>3068</v>
      </c>
      <c r="B10160">
        <v>27</v>
      </c>
      <c r="C10160" t="s">
        <v>24</v>
      </c>
      <c r="D10160" t="s">
        <v>25</v>
      </c>
      <c r="E10160" s="6" t="s">
        <v>22230</v>
      </c>
      <c r="F10160" t="s">
        <v>30</v>
      </c>
      <c r="G10160">
        <v>4</v>
      </c>
      <c r="H10160">
        <v>2</v>
      </c>
      <c r="I10160">
        <v>52</v>
      </c>
      <c r="J10160">
        <v>1</v>
      </c>
      <c r="K10160">
        <v>89.11</v>
      </c>
      <c r="L10160" t="str">
        <f t="shared" si="948"/>
        <v/>
      </c>
      <c r="M10160">
        <v>1</v>
      </c>
      <c r="N10160" t="str">
        <f t="shared" si="949"/>
        <v/>
      </c>
      <c r="O10160">
        <v>19</v>
      </c>
      <c r="P10160" s="11">
        <v>0.5</v>
      </c>
      <c r="Q10160" s="11">
        <v>1.9230769230769201E-2</v>
      </c>
      <c r="R10160" s="12">
        <v>89.11</v>
      </c>
      <c r="S10160" t="s">
        <v>27</v>
      </c>
      <c r="T10160">
        <v>0</v>
      </c>
      <c r="U10160">
        <f t="shared" si="950"/>
        <v>5</v>
      </c>
      <c r="V10160">
        <f t="shared" si="951"/>
        <v>1</v>
      </c>
      <c r="W10160">
        <f t="shared" si="952"/>
        <v>2</v>
      </c>
      <c r="X10160" t="str">
        <f t="shared" si="953"/>
        <v>512</v>
      </c>
      <c r="Y10160" t="str">
        <f>IF(Table1[[#This Row],[RFM_Score]]="555","Champion", IF(AND(J10160&gt;=4,V10160&gt;=4),"Loyal", IF(U10160&lt;=2,"At Risk", IF(W10160&gt;=4,"Potential Loyalist","Others"))))</f>
        <v>Others</v>
      </c>
    </row>
    <row r="10161" spans="1:25">
      <c r="A10161" t="s">
        <v>3773</v>
      </c>
      <c r="B10161">
        <v>29</v>
      </c>
      <c r="C10161" t="s">
        <v>24</v>
      </c>
      <c r="D10161" t="s">
        <v>29</v>
      </c>
      <c r="E10161" s="6" t="s">
        <v>22231</v>
      </c>
      <c r="F10161" t="s">
        <v>26</v>
      </c>
      <c r="G10161">
        <v>3</v>
      </c>
      <c r="H10161">
        <v>1</v>
      </c>
      <c r="I10161">
        <v>46</v>
      </c>
      <c r="J10161">
        <v>3</v>
      </c>
      <c r="K10161">
        <v>89.05</v>
      </c>
      <c r="L10161" t="str">
        <f t="shared" si="948"/>
        <v/>
      </c>
      <c r="M10161">
        <v>1</v>
      </c>
      <c r="N10161" t="str">
        <f t="shared" si="949"/>
        <v/>
      </c>
      <c r="O10161">
        <v>26</v>
      </c>
      <c r="P10161" s="11">
        <v>0.33333333333333298</v>
      </c>
      <c r="Q10161" s="11">
        <v>6.5217391304347797E-2</v>
      </c>
      <c r="R10161" s="12">
        <v>89.05</v>
      </c>
      <c r="S10161" t="s">
        <v>27</v>
      </c>
      <c r="T10161">
        <v>0</v>
      </c>
      <c r="U10161">
        <f t="shared" si="950"/>
        <v>4</v>
      </c>
      <c r="V10161">
        <f t="shared" si="951"/>
        <v>1</v>
      </c>
      <c r="W10161">
        <f t="shared" si="952"/>
        <v>2</v>
      </c>
      <c r="X10161" t="str">
        <f t="shared" si="953"/>
        <v>412</v>
      </c>
      <c r="Y10161" t="str">
        <f>IF(Table1[[#This Row],[RFM_Score]]="555","Champion", IF(AND(J10161&gt;=4,V10161&gt;=4),"Loyal", IF(U10161&lt;=2,"At Risk", IF(W10161&gt;=4,"Potential Loyalist","Others"))))</f>
        <v>Others</v>
      </c>
    </row>
    <row r="10162" spans="1:25">
      <c r="A10162" t="s">
        <v>7425</v>
      </c>
      <c r="B10162">
        <v>40</v>
      </c>
      <c r="C10162" t="s">
        <v>19</v>
      </c>
      <c r="D10162" t="s">
        <v>29</v>
      </c>
      <c r="E10162" s="6" t="s">
        <v>22232</v>
      </c>
      <c r="F10162" t="s">
        <v>62</v>
      </c>
      <c r="G10162">
        <v>1</v>
      </c>
      <c r="H10162">
        <v>1</v>
      </c>
      <c r="I10162">
        <v>44</v>
      </c>
      <c r="J10162">
        <v>2</v>
      </c>
      <c r="K10162">
        <v>89</v>
      </c>
      <c r="L10162" t="str">
        <f t="shared" si="948"/>
        <v/>
      </c>
      <c r="M10162">
        <v>1</v>
      </c>
      <c r="N10162" t="str">
        <f t="shared" si="949"/>
        <v/>
      </c>
      <c r="O10162">
        <v>45</v>
      </c>
      <c r="P10162" s="11">
        <v>1</v>
      </c>
      <c r="Q10162" s="11">
        <v>4.54545454545454E-2</v>
      </c>
      <c r="R10162" s="12">
        <v>89</v>
      </c>
      <c r="S10162" t="s">
        <v>27</v>
      </c>
      <c r="T10162">
        <v>0</v>
      </c>
      <c r="U10162">
        <f t="shared" si="950"/>
        <v>3</v>
      </c>
      <c r="V10162">
        <f t="shared" si="951"/>
        <v>1</v>
      </c>
      <c r="W10162">
        <f t="shared" si="952"/>
        <v>2</v>
      </c>
      <c r="X10162" t="str">
        <f t="shared" si="953"/>
        <v>312</v>
      </c>
      <c r="Y10162" t="str">
        <f>IF(Table1[[#This Row],[RFM_Score]]="555","Champion", IF(AND(J10162&gt;=4,V10162&gt;=4),"Loyal", IF(U10162&lt;=2,"At Risk", IF(W10162&gt;=4,"Potential Loyalist","Others"))))</f>
        <v>Others</v>
      </c>
    </row>
    <row r="10163" spans="1:25">
      <c r="A10163" t="s">
        <v>5395</v>
      </c>
      <c r="B10163">
        <v>18</v>
      </c>
      <c r="C10163" t="s">
        <v>19</v>
      </c>
      <c r="D10163" t="s">
        <v>25</v>
      </c>
      <c r="E10163" s="6" t="s">
        <v>22233</v>
      </c>
      <c r="F10163" t="s">
        <v>60</v>
      </c>
      <c r="G10163">
        <v>1</v>
      </c>
      <c r="H10163">
        <v>1</v>
      </c>
      <c r="I10163">
        <v>52</v>
      </c>
      <c r="J10163">
        <v>5</v>
      </c>
      <c r="K10163">
        <v>88.99</v>
      </c>
      <c r="L10163" t="str">
        <f t="shared" si="948"/>
        <v/>
      </c>
      <c r="M10163">
        <v>1</v>
      </c>
      <c r="N10163" t="str">
        <f t="shared" si="949"/>
        <v/>
      </c>
      <c r="O10163">
        <v>30</v>
      </c>
      <c r="P10163" s="11">
        <v>1</v>
      </c>
      <c r="Q10163" s="11">
        <v>9.6153846153846104E-2</v>
      </c>
      <c r="R10163" s="12">
        <v>88.99</v>
      </c>
      <c r="S10163" t="s">
        <v>27</v>
      </c>
      <c r="T10163">
        <v>0</v>
      </c>
      <c r="U10163">
        <f t="shared" si="950"/>
        <v>4</v>
      </c>
      <c r="V10163">
        <f t="shared" si="951"/>
        <v>1</v>
      </c>
      <c r="W10163">
        <f t="shared" si="952"/>
        <v>2</v>
      </c>
      <c r="X10163" t="str">
        <f t="shared" si="953"/>
        <v>412</v>
      </c>
      <c r="Y10163" t="str">
        <f>IF(Table1[[#This Row],[RFM_Score]]="555","Champion", IF(AND(J10163&gt;=4,V10163&gt;=4),"Loyal", IF(U10163&lt;=2,"At Risk", IF(W10163&gt;=4,"Potential Loyalist","Others"))))</f>
        <v>Others</v>
      </c>
    </row>
    <row r="10164" spans="1:25">
      <c r="A10164" t="s">
        <v>44</v>
      </c>
      <c r="B10164">
        <v>37</v>
      </c>
      <c r="C10164" t="s">
        <v>24</v>
      </c>
      <c r="D10164" t="s">
        <v>29</v>
      </c>
      <c r="E10164" s="6" t="s">
        <v>22234</v>
      </c>
      <c r="F10164" t="s">
        <v>21</v>
      </c>
      <c r="G10164">
        <v>4</v>
      </c>
      <c r="H10164">
        <v>1</v>
      </c>
      <c r="I10164">
        <v>60</v>
      </c>
      <c r="J10164">
        <v>2</v>
      </c>
      <c r="K10164">
        <v>88.74</v>
      </c>
      <c r="L10164" t="str">
        <f t="shared" si="948"/>
        <v/>
      </c>
      <c r="M10164">
        <v>1</v>
      </c>
      <c r="N10164" t="str">
        <f t="shared" si="949"/>
        <v/>
      </c>
      <c r="O10164">
        <v>90</v>
      </c>
      <c r="P10164" s="11">
        <v>0.25</v>
      </c>
      <c r="Q10164" s="11">
        <v>3.3333333333333298E-2</v>
      </c>
      <c r="R10164" s="12">
        <v>88.74</v>
      </c>
      <c r="S10164" t="s">
        <v>27</v>
      </c>
      <c r="T10164">
        <v>0</v>
      </c>
      <c r="U10164">
        <f t="shared" si="950"/>
        <v>2</v>
      </c>
      <c r="V10164">
        <f t="shared" si="951"/>
        <v>1</v>
      </c>
      <c r="W10164">
        <f t="shared" si="952"/>
        <v>2</v>
      </c>
      <c r="X10164" t="str">
        <f t="shared" si="953"/>
        <v>212</v>
      </c>
      <c r="Y10164" t="str">
        <f>IF(Table1[[#This Row],[RFM_Score]]="555","Champion", IF(AND(J10164&gt;=4,V10164&gt;=4),"Loyal", IF(U10164&lt;=2,"At Risk", IF(W10164&gt;=4,"Potential Loyalist","Others"))))</f>
        <v>At Risk</v>
      </c>
    </row>
    <row r="10165" spans="1:25">
      <c r="A10165" t="s">
        <v>10567</v>
      </c>
      <c r="B10165">
        <v>53</v>
      </c>
      <c r="C10165" t="s">
        <v>19</v>
      </c>
      <c r="D10165" t="s">
        <v>20</v>
      </c>
      <c r="E10165" s="6" t="s">
        <v>22235</v>
      </c>
      <c r="F10165" t="s">
        <v>30</v>
      </c>
      <c r="G10165">
        <v>1</v>
      </c>
      <c r="H10165">
        <v>0</v>
      </c>
      <c r="I10165">
        <v>43</v>
      </c>
      <c r="J10165">
        <v>3</v>
      </c>
      <c r="K10165">
        <v>88.67</v>
      </c>
      <c r="L10165" t="str">
        <f t="shared" si="948"/>
        <v/>
      </c>
      <c r="M10165">
        <v>1</v>
      </c>
      <c r="N10165" t="str">
        <f t="shared" si="949"/>
        <v/>
      </c>
      <c r="O10165">
        <v>38</v>
      </c>
      <c r="P10165" s="11">
        <v>0</v>
      </c>
      <c r="Q10165" s="11">
        <v>6.9767441860465101E-2</v>
      </c>
      <c r="R10165" s="12">
        <v>88.67</v>
      </c>
      <c r="S10165" t="s">
        <v>27</v>
      </c>
      <c r="T10165">
        <v>0</v>
      </c>
      <c r="U10165">
        <f t="shared" si="950"/>
        <v>4</v>
      </c>
      <c r="V10165">
        <f t="shared" si="951"/>
        <v>1</v>
      </c>
      <c r="W10165">
        <f t="shared" si="952"/>
        <v>2</v>
      </c>
      <c r="X10165" t="str">
        <f t="shared" si="953"/>
        <v>412</v>
      </c>
      <c r="Y10165" t="str">
        <f>IF(Table1[[#This Row],[RFM_Score]]="555","Champion", IF(AND(J10165&gt;=4,V10165&gt;=4),"Loyal", IF(U10165&lt;=2,"At Risk", IF(W10165&gt;=4,"Potential Loyalist","Others"))))</f>
        <v>Others</v>
      </c>
    </row>
    <row r="10166" spans="1:25">
      <c r="A10166" t="s">
        <v>10065</v>
      </c>
      <c r="B10166">
        <v>18</v>
      </c>
      <c r="C10166" t="s">
        <v>24</v>
      </c>
      <c r="D10166" t="s">
        <v>25</v>
      </c>
      <c r="E10166" s="6" t="s">
        <v>22236</v>
      </c>
      <c r="F10166" t="s">
        <v>37</v>
      </c>
      <c r="G10166">
        <v>3</v>
      </c>
      <c r="H10166">
        <v>1</v>
      </c>
      <c r="I10166">
        <v>43</v>
      </c>
      <c r="J10166">
        <v>2</v>
      </c>
      <c r="K10166">
        <v>88.56</v>
      </c>
      <c r="L10166" t="str">
        <f t="shared" si="948"/>
        <v/>
      </c>
      <c r="M10166">
        <v>1</v>
      </c>
      <c r="N10166" t="str">
        <f t="shared" si="949"/>
        <v/>
      </c>
      <c r="O10166">
        <v>47</v>
      </c>
      <c r="P10166" s="11">
        <v>0.33333333333333298</v>
      </c>
      <c r="Q10166" s="11">
        <v>4.6511627906976702E-2</v>
      </c>
      <c r="R10166" s="12">
        <v>88.56</v>
      </c>
      <c r="S10166" t="s">
        <v>27</v>
      </c>
      <c r="T10166">
        <v>0</v>
      </c>
      <c r="U10166">
        <f t="shared" si="950"/>
        <v>3</v>
      </c>
      <c r="V10166">
        <f t="shared" si="951"/>
        <v>1</v>
      </c>
      <c r="W10166">
        <f t="shared" si="952"/>
        <v>2</v>
      </c>
      <c r="X10166" t="str">
        <f t="shared" si="953"/>
        <v>312</v>
      </c>
      <c r="Y10166" t="str">
        <f>IF(Table1[[#This Row],[RFM_Score]]="555","Champion", IF(AND(J10166&gt;=4,V10166&gt;=4),"Loyal", IF(U10166&lt;=2,"At Risk", IF(W10166&gt;=4,"Potential Loyalist","Others"))))</f>
        <v>Others</v>
      </c>
    </row>
    <row r="10167" spans="1:25">
      <c r="A10167" t="s">
        <v>11967</v>
      </c>
      <c r="B10167">
        <v>29</v>
      </c>
      <c r="C10167" t="s">
        <v>24</v>
      </c>
      <c r="D10167" t="s">
        <v>25</v>
      </c>
      <c r="E10167" s="6" t="s">
        <v>22237</v>
      </c>
      <c r="F10167" t="s">
        <v>60</v>
      </c>
      <c r="G10167">
        <v>1</v>
      </c>
      <c r="H10167">
        <v>0</v>
      </c>
      <c r="I10167">
        <v>47</v>
      </c>
      <c r="J10167">
        <v>4</v>
      </c>
      <c r="K10167">
        <v>88.42</v>
      </c>
      <c r="L10167" t="str">
        <f t="shared" si="948"/>
        <v/>
      </c>
      <c r="M10167">
        <v>1</v>
      </c>
      <c r="N10167" t="str">
        <f t="shared" si="949"/>
        <v/>
      </c>
      <c r="O10167">
        <v>32</v>
      </c>
      <c r="P10167" s="11">
        <v>0</v>
      </c>
      <c r="Q10167" s="11">
        <v>8.5106382978723402E-2</v>
      </c>
      <c r="R10167" s="12">
        <v>88.42</v>
      </c>
      <c r="S10167" t="s">
        <v>27</v>
      </c>
      <c r="T10167">
        <v>0</v>
      </c>
      <c r="U10167">
        <f t="shared" si="950"/>
        <v>4</v>
      </c>
      <c r="V10167">
        <f t="shared" si="951"/>
        <v>1</v>
      </c>
      <c r="W10167">
        <f t="shared" si="952"/>
        <v>2</v>
      </c>
      <c r="X10167" t="str">
        <f t="shared" si="953"/>
        <v>412</v>
      </c>
      <c r="Y10167" t="str">
        <f>IF(Table1[[#This Row],[RFM_Score]]="555","Champion", IF(AND(J10167&gt;=4,V10167&gt;=4),"Loyal", IF(U10167&lt;=2,"At Risk", IF(W10167&gt;=4,"Potential Loyalist","Others"))))</f>
        <v>Others</v>
      </c>
    </row>
    <row r="10168" spans="1:25">
      <c r="A10168" t="s">
        <v>1816</v>
      </c>
      <c r="B10168">
        <v>26</v>
      </c>
      <c r="C10168" t="s">
        <v>24</v>
      </c>
      <c r="D10168" t="s">
        <v>25</v>
      </c>
      <c r="E10168" s="6" t="s">
        <v>22238</v>
      </c>
      <c r="F10168" t="s">
        <v>26</v>
      </c>
      <c r="G10168">
        <v>4</v>
      </c>
      <c r="H10168">
        <v>0</v>
      </c>
      <c r="I10168">
        <v>48</v>
      </c>
      <c r="J10168">
        <v>3</v>
      </c>
      <c r="K10168">
        <v>88.39</v>
      </c>
      <c r="L10168" t="str">
        <f t="shared" si="948"/>
        <v/>
      </c>
      <c r="M10168">
        <v>1</v>
      </c>
      <c r="N10168" t="str">
        <f t="shared" si="949"/>
        <v/>
      </c>
      <c r="O10168">
        <v>10</v>
      </c>
      <c r="P10168" s="11">
        <v>0</v>
      </c>
      <c r="Q10168" s="11">
        <v>6.25E-2</v>
      </c>
      <c r="R10168" s="12">
        <v>88.39</v>
      </c>
      <c r="S10168" t="s">
        <v>27</v>
      </c>
      <c r="T10168">
        <v>0</v>
      </c>
      <c r="U10168">
        <f t="shared" si="950"/>
        <v>5</v>
      </c>
      <c r="V10168">
        <f t="shared" si="951"/>
        <v>1</v>
      </c>
      <c r="W10168">
        <f t="shared" si="952"/>
        <v>2</v>
      </c>
      <c r="X10168" t="str">
        <f t="shared" si="953"/>
        <v>512</v>
      </c>
      <c r="Y10168" t="str">
        <f>IF(Table1[[#This Row],[RFM_Score]]="555","Champion", IF(AND(J10168&gt;=4,V10168&gt;=4),"Loyal", IF(U10168&lt;=2,"At Risk", IF(W10168&gt;=4,"Potential Loyalist","Others"))))</f>
        <v>Others</v>
      </c>
    </row>
    <row r="10169" spans="1:25">
      <c r="A10169" t="s">
        <v>8579</v>
      </c>
      <c r="B10169">
        <v>26</v>
      </c>
      <c r="C10169" t="s">
        <v>19</v>
      </c>
      <c r="D10169" t="s">
        <v>49</v>
      </c>
      <c r="E10169" s="6" t="s">
        <v>22239</v>
      </c>
      <c r="F10169" t="s">
        <v>21</v>
      </c>
      <c r="G10169">
        <v>4</v>
      </c>
      <c r="H10169">
        <v>0</v>
      </c>
      <c r="I10169">
        <v>45</v>
      </c>
      <c r="J10169">
        <v>4</v>
      </c>
      <c r="K10169">
        <v>88.38</v>
      </c>
      <c r="L10169" t="str">
        <f t="shared" si="948"/>
        <v/>
      </c>
      <c r="M10169">
        <v>1</v>
      </c>
      <c r="N10169" t="str">
        <f t="shared" si="949"/>
        <v/>
      </c>
      <c r="O10169">
        <v>2</v>
      </c>
      <c r="P10169" s="11">
        <v>0</v>
      </c>
      <c r="Q10169" s="11">
        <v>8.8888888888888795E-2</v>
      </c>
      <c r="R10169" s="12">
        <v>88.38</v>
      </c>
      <c r="S10169" t="s">
        <v>27</v>
      </c>
      <c r="T10169">
        <v>1</v>
      </c>
      <c r="U10169">
        <f t="shared" si="950"/>
        <v>5</v>
      </c>
      <c r="V10169">
        <f t="shared" si="951"/>
        <v>1</v>
      </c>
      <c r="W10169">
        <f t="shared" si="952"/>
        <v>2</v>
      </c>
      <c r="X10169" t="str">
        <f t="shared" si="953"/>
        <v>512</v>
      </c>
      <c r="Y10169" t="str">
        <f>IF(Table1[[#This Row],[RFM_Score]]="555","Champion", IF(AND(J10169&gt;=4,V10169&gt;=4),"Loyal", IF(U10169&lt;=2,"At Risk", IF(W10169&gt;=4,"Potential Loyalist","Others"))))</f>
        <v>Others</v>
      </c>
    </row>
    <row r="10170" spans="1:25">
      <c r="A10170" t="s">
        <v>4838</v>
      </c>
      <c r="B10170">
        <v>34</v>
      </c>
      <c r="C10170" t="s">
        <v>19</v>
      </c>
      <c r="D10170" t="s">
        <v>41</v>
      </c>
      <c r="E10170" s="6" t="s">
        <v>22240</v>
      </c>
      <c r="F10170" t="s">
        <v>21</v>
      </c>
      <c r="G10170">
        <v>4</v>
      </c>
      <c r="H10170">
        <v>1</v>
      </c>
      <c r="I10170">
        <v>47</v>
      </c>
      <c r="J10170">
        <v>0</v>
      </c>
      <c r="K10170">
        <v>88.3</v>
      </c>
      <c r="L10170" t="str">
        <f t="shared" si="948"/>
        <v/>
      </c>
      <c r="M10170">
        <v>1</v>
      </c>
      <c r="N10170" t="str">
        <f t="shared" si="949"/>
        <v/>
      </c>
      <c r="O10170">
        <v>42</v>
      </c>
      <c r="P10170" s="11">
        <v>0.25</v>
      </c>
      <c r="Q10170" s="11">
        <v>0</v>
      </c>
      <c r="R10170" s="12">
        <v>88.3</v>
      </c>
      <c r="S10170" t="s">
        <v>27</v>
      </c>
      <c r="T10170">
        <v>0</v>
      </c>
      <c r="U10170">
        <f t="shared" si="950"/>
        <v>3</v>
      </c>
      <c r="V10170">
        <f t="shared" si="951"/>
        <v>1</v>
      </c>
      <c r="W10170">
        <f t="shared" si="952"/>
        <v>2</v>
      </c>
      <c r="X10170" t="str">
        <f t="shared" si="953"/>
        <v>312</v>
      </c>
      <c r="Y10170" t="str">
        <f>IF(Table1[[#This Row],[RFM_Score]]="555","Champion", IF(AND(J10170&gt;=4,V10170&gt;=4),"Loyal", IF(U10170&lt;=2,"At Risk", IF(W10170&gt;=4,"Potential Loyalist","Others"))))</f>
        <v>Others</v>
      </c>
    </row>
    <row r="10171" spans="1:25">
      <c r="A10171" t="s">
        <v>9036</v>
      </c>
      <c r="B10171">
        <v>44</v>
      </c>
      <c r="C10171" t="s">
        <v>24</v>
      </c>
      <c r="D10171" t="s">
        <v>49</v>
      </c>
      <c r="E10171" s="6" t="s">
        <v>22241</v>
      </c>
      <c r="F10171" t="s">
        <v>62</v>
      </c>
      <c r="G10171">
        <v>3</v>
      </c>
      <c r="H10171">
        <v>0</v>
      </c>
      <c r="I10171">
        <v>60</v>
      </c>
      <c r="J10171">
        <v>1</v>
      </c>
      <c r="K10171">
        <v>88.17</v>
      </c>
      <c r="L10171" t="str">
        <f t="shared" si="948"/>
        <v/>
      </c>
      <c r="M10171">
        <v>1</v>
      </c>
      <c r="N10171" t="str">
        <f t="shared" si="949"/>
        <v/>
      </c>
      <c r="O10171">
        <v>18</v>
      </c>
      <c r="P10171" s="11">
        <v>0</v>
      </c>
      <c r="Q10171" s="11">
        <v>1.6666666666666601E-2</v>
      </c>
      <c r="R10171" s="12">
        <v>88.17</v>
      </c>
      <c r="S10171" t="s">
        <v>27</v>
      </c>
      <c r="T10171">
        <v>0</v>
      </c>
      <c r="U10171">
        <f t="shared" si="950"/>
        <v>5</v>
      </c>
      <c r="V10171">
        <f t="shared" si="951"/>
        <v>1</v>
      </c>
      <c r="W10171">
        <f t="shared" si="952"/>
        <v>2</v>
      </c>
      <c r="X10171" t="str">
        <f t="shared" si="953"/>
        <v>512</v>
      </c>
      <c r="Y10171" t="str">
        <f>IF(Table1[[#This Row],[RFM_Score]]="555","Champion", IF(AND(J10171&gt;=4,V10171&gt;=4),"Loyal", IF(U10171&lt;=2,"At Risk", IF(W10171&gt;=4,"Potential Loyalist","Others"))))</f>
        <v>Others</v>
      </c>
    </row>
    <row r="10172" spans="1:25">
      <c r="A10172" t="s">
        <v>8888</v>
      </c>
      <c r="B10172">
        <v>25</v>
      </c>
      <c r="C10172" t="s">
        <v>24</v>
      </c>
      <c r="D10172" t="s">
        <v>25</v>
      </c>
      <c r="E10172" s="6" t="s">
        <v>22242</v>
      </c>
      <c r="F10172" t="s">
        <v>26</v>
      </c>
      <c r="G10172">
        <v>2</v>
      </c>
      <c r="H10172">
        <v>0</v>
      </c>
      <c r="I10172">
        <v>48</v>
      </c>
      <c r="J10172">
        <v>1</v>
      </c>
      <c r="K10172">
        <v>88.1</v>
      </c>
      <c r="L10172" t="str">
        <f t="shared" si="948"/>
        <v/>
      </c>
      <c r="M10172">
        <v>1</v>
      </c>
      <c r="N10172" t="str">
        <f t="shared" si="949"/>
        <v/>
      </c>
      <c r="O10172">
        <v>36</v>
      </c>
      <c r="P10172" s="11">
        <v>0</v>
      </c>
      <c r="Q10172" s="11">
        <v>2.0833333333333301E-2</v>
      </c>
      <c r="R10172" s="12">
        <v>88.1</v>
      </c>
      <c r="S10172" t="s">
        <v>27</v>
      </c>
      <c r="T10172">
        <v>1</v>
      </c>
      <c r="U10172">
        <f t="shared" si="950"/>
        <v>4</v>
      </c>
      <c r="V10172">
        <f t="shared" si="951"/>
        <v>1</v>
      </c>
      <c r="W10172">
        <f t="shared" si="952"/>
        <v>2</v>
      </c>
      <c r="X10172" t="str">
        <f t="shared" si="953"/>
        <v>412</v>
      </c>
      <c r="Y10172" t="str">
        <f>IF(Table1[[#This Row],[RFM_Score]]="555","Champion", IF(AND(J10172&gt;=4,V10172&gt;=4),"Loyal", IF(U10172&lt;=2,"At Risk", IF(W10172&gt;=4,"Potential Loyalist","Others"))))</f>
        <v>Others</v>
      </c>
    </row>
    <row r="10173" spans="1:25">
      <c r="A10173" t="s">
        <v>8446</v>
      </c>
      <c r="B10173">
        <v>34</v>
      </c>
      <c r="C10173" t="s">
        <v>24</v>
      </c>
      <c r="D10173" t="s">
        <v>25</v>
      </c>
      <c r="E10173" s="6" t="s">
        <v>22243</v>
      </c>
      <c r="F10173" t="s">
        <v>37</v>
      </c>
      <c r="G10173">
        <v>2</v>
      </c>
      <c r="H10173">
        <v>0</v>
      </c>
      <c r="I10173">
        <v>61</v>
      </c>
      <c r="J10173">
        <v>3</v>
      </c>
      <c r="K10173">
        <v>87.75</v>
      </c>
      <c r="L10173" t="str">
        <f t="shared" si="948"/>
        <v/>
      </c>
      <c r="M10173">
        <v>1</v>
      </c>
      <c r="N10173" t="str">
        <f t="shared" si="949"/>
        <v/>
      </c>
      <c r="O10173">
        <v>1</v>
      </c>
      <c r="P10173" s="11">
        <v>0</v>
      </c>
      <c r="Q10173" s="11">
        <v>4.9180327868852403E-2</v>
      </c>
      <c r="R10173" s="12">
        <v>87.75</v>
      </c>
      <c r="S10173" t="s">
        <v>27</v>
      </c>
      <c r="T10173">
        <v>0</v>
      </c>
      <c r="U10173">
        <f t="shared" si="950"/>
        <v>5</v>
      </c>
      <c r="V10173">
        <f t="shared" si="951"/>
        <v>1</v>
      </c>
      <c r="W10173">
        <f t="shared" si="952"/>
        <v>2</v>
      </c>
      <c r="X10173" t="str">
        <f t="shared" si="953"/>
        <v>512</v>
      </c>
      <c r="Y10173" t="str">
        <f>IF(Table1[[#This Row],[RFM_Score]]="555","Champion", IF(AND(J10173&gt;=4,V10173&gt;=4),"Loyal", IF(U10173&lt;=2,"At Risk", IF(W10173&gt;=4,"Potential Loyalist","Others"))))</f>
        <v>Others</v>
      </c>
    </row>
    <row r="10174" spans="1:25">
      <c r="A10174" t="s">
        <v>388</v>
      </c>
      <c r="B10174">
        <v>52</v>
      </c>
      <c r="C10174" t="s">
        <v>19</v>
      </c>
      <c r="D10174" t="s">
        <v>49</v>
      </c>
      <c r="E10174" s="6" t="s">
        <v>22244</v>
      </c>
      <c r="F10174" t="s">
        <v>30</v>
      </c>
      <c r="G10174">
        <v>0</v>
      </c>
      <c r="H10174">
        <v>0</v>
      </c>
      <c r="I10174">
        <v>47</v>
      </c>
      <c r="J10174">
        <v>2</v>
      </c>
      <c r="K10174">
        <v>87.67</v>
      </c>
      <c r="L10174" t="str">
        <f t="shared" si="948"/>
        <v/>
      </c>
      <c r="M10174">
        <v>1</v>
      </c>
      <c r="N10174" t="str">
        <f t="shared" si="949"/>
        <v/>
      </c>
      <c r="O10174">
        <v>100</v>
      </c>
      <c r="P10174" s="11">
        <v>0</v>
      </c>
      <c r="Q10174" s="11">
        <v>4.2553191489361701E-2</v>
      </c>
      <c r="R10174" s="12">
        <v>87.67</v>
      </c>
      <c r="S10174" t="s">
        <v>27</v>
      </c>
      <c r="T10174">
        <v>1</v>
      </c>
      <c r="U10174">
        <f t="shared" si="950"/>
        <v>2</v>
      </c>
      <c r="V10174">
        <f t="shared" si="951"/>
        <v>1</v>
      </c>
      <c r="W10174">
        <f t="shared" si="952"/>
        <v>2</v>
      </c>
      <c r="X10174" t="str">
        <f t="shared" si="953"/>
        <v>212</v>
      </c>
      <c r="Y10174" t="str">
        <f>IF(Table1[[#This Row],[RFM_Score]]="555","Champion", IF(AND(J10174&gt;=4,V10174&gt;=4),"Loyal", IF(U10174&lt;=2,"At Risk", IF(W10174&gt;=4,"Potential Loyalist","Others"))))</f>
        <v>At Risk</v>
      </c>
    </row>
    <row r="10175" spans="1:25">
      <c r="A10175" t="s">
        <v>477</v>
      </c>
      <c r="B10175">
        <v>39</v>
      </c>
      <c r="C10175" t="s">
        <v>19</v>
      </c>
      <c r="D10175" t="s">
        <v>25</v>
      </c>
      <c r="E10175" s="6" t="s">
        <v>22245</v>
      </c>
      <c r="F10175" t="s">
        <v>21</v>
      </c>
      <c r="G10175">
        <v>3</v>
      </c>
      <c r="H10175">
        <v>1</v>
      </c>
      <c r="I10175">
        <v>47</v>
      </c>
      <c r="J10175">
        <v>5</v>
      </c>
      <c r="K10175">
        <v>87.51</v>
      </c>
      <c r="L10175" t="str">
        <f t="shared" si="948"/>
        <v/>
      </c>
      <c r="M10175">
        <v>1</v>
      </c>
      <c r="N10175" t="str">
        <f t="shared" si="949"/>
        <v/>
      </c>
      <c r="O10175">
        <v>61</v>
      </c>
      <c r="P10175" s="11">
        <v>0.33333333333333298</v>
      </c>
      <c r="Q10175" s="11">
        <v>0.10638297872340401</v>
      </c>
      <c r="R10175" s="12">
        <v>87.51</v>
      </c>
      <c r="S10175" t="s">
        <v>27</v>
      </c>
      <c r="T10175">
        <v>0</v>
      </c>
      <c r="U10175">
        <f t="shared" si="950"/>
        <v>3</v>
      </c>
      <c r="V10175">
        <f t="shared" si="951"/>
        <v>1</v>
      </c>
      <c r="W10175">
        <f t="shared" si="952"/>
        <v>2</v>
      </c>
      <c r="X10175" t="str">
        <f t="shared" si="953"/>
        <v>312</v>
      </c>
      <c r="Y10175" t="str">
        <f>IF(Table1[[#This Row],[RFM_Score]]="555","Champion", IF(AND(J10175&gt;=4,V10175&gt;=4),"Loyal", IF(U10175&lt;=2,"At Risk", IF(W10175&gt;=4,"Potential Loyalist","Others"))))</f>
        <v>Others</v>
      </c>
    </row>
    <row r="10176" spans="1:25">
      <c r="A10176" t="s">
        <v>7792</v>
      </c>
      <c r="B10176">
        <v>36</v>
      </c>
      <c r="C10176" t="s">
        <v>24</v>
      </c>
      <c r="D10176" t="s">
        <v>49</v>
      </c>
      <c r="E10176" s="6" t="s">
        <v>22246</v>
      </c>
      <c r="F10176" t="s">
        <v>21</v>
      </c>
      <c r="G10176">
        <v>5</v>
      </c>
      <c r="H10176">
        <v>1</v>
      </c>
      <c r="I10176">
        <v>43</v>
      </c>
      <c r="J10176">
        <v>1</v>
      </c>
      <c r="K10176">
        <v>87.51</v>
      </c>
      <c r="L10176" t="str">
        <f t="shared" si="948"/>
        <v/>
      </c>
      <c r="M10176">
        <v>1</v>
      </c>
      <c r="N10176" t="str">
        <f t="shared" si="949"/>
        <v/>
      </c>
      <c r="O10176">
        <v>4</v>
      </c>
      <c r="P10176" s="11">
        <v>0.2</v>
      </c>
      <c r="Q10176" s="11">
        <v>2.3255813953488299E-2</v>
      </c>
      <c r="R10176" s="12">
        <v>87.51</v>
      </c>
      <c r="S10176" t="s">
        <v>27</v>
      </c>
      <c r="T10176">
        <v>0</v>
      </c>
      <c r="U10176">
        <f t="shared" si="950"/>
        <v>5</v>
      </c>
      <c r="V10176">
        <f t="shared" si="951"/>
        <v>1</v>
      </c>
      <c r="W10176">
        <f t="shared" si="952"/>
        <v>2</v>
      </c>
      <c r="X10176" t="str">
        <f t="shared" si="953"/>
        <v>512</v>
      </c>
      <c r="Y10176" t="str">
        <f>IF(Table1[[#This Row],[RFM_Score]]="555","Champion", IF(AND(J10176&gt;=4,V10176&gt;=4),"Loyal", IF(U10176&lt;=2,"At Risk", IF(W10176&gt;=4,"Potential Loyalist","Others"))))</f>
        <v>Others</v>
      </c>
    </row>
    <row r="10177" spans="1:25">
      <c r="A10177" t="s">
        <v>547</v>
      </c>
      <c r="B10177">
        <v>38</v>
      </c>
      <c r="C10177" t="s">
        <v>24</v>
      </c>
      <c r="D10177" t="s">
        <v>25</v>
      </c>
      <c r="E10177" s="6" t="s">
        <v>22247</v>
      </c>
      <c r="F10177" t="s">
        <v>62</v>
      </c>
      <c r="G10177">
        <v>6</v>
      </c>
      <c r="H10177">
        <v>3</v>
      </c>
      <c r="I10177">
        <v>48</v>
      </c>
      <c r="J10177">
        <v>0</v>
      </c>
      <c r="K10177">
        <v>87.42</v>
      </c>
      <c r="L10177" t="str">
        <f t="shared" si="948"/>
        <v/>
      </c>
      <c r="M10177">
        <v>1</v>
      </c>
      <c r="N10177" t="str">
        <f t="shared" si="949"/>
        <v/>
      </c>
      <c r="O10177">
        <v>1</v>
      </c>
      <c r="P10177" s="11">
        <v>0.5</v>
      </c>
      <c r="Q10177" s="11">
        <v>0</v>
      </c>
      <c r="R10177" s="12">
        <v>87.42</v>
      </c>
      <c r="S10177" t="s">
        <v>27</v>
      </c>
      <c r="T10177">
        <v>0</v>
      </c>
      <c r="U10177">
        <f t="shared" si="950"/>
        <v>5</v>
      </c>
      <c r="V10177">
        <f t="shared" si="951"/>
        <v>1</v>
      </c>
      <c r="W10177">
        <f t="shared" si="952"/>
        <v>2</v>
      </c>
      <c r="X10177" t="str">
        <f t="shared" si="953"/>
        <v>512</v>
      </c>
      <c r="Y10177" t="str">
        <f>IF(Table1[[#This Row],[RFM_Score]]="555","Champion", IF(AND(J10177&gt;=4,V10177&gt;=4),"Loyal", IF(U10177&lt;=2,"At Risk", IF(W10177&gt;=4,"Potential Loyalist","Others"))))</f>
        <v>Others</v>
      </c>
    </row>
    <row r="10178" spans="1:25">
      <c r="A10178" t="s">
        <v>482</v>
      </c>
      <c r="B10178">
        <v>43</v>
      </c>
      <c r="C10178" t="s">
        <v>19</v>
      </c>
      <c r="D10178" t="s">
        <v>25</v>
      </c>
      <c r="E10178" s="6" t="s">
        <v>22248</v>
      </c>
      <c r="F10178" t="s">
        <v>26</v>
      </c>
      <c r="G10178">
        <v>1</v>
      </c>
      <c r="H10178">
        <v>0</v>
      </c>
      <c r="I10178">
        <v>46</v>
      </c>
      <c r="J10178">
        <v>2</v>
      </c>
      <c r="K10178">
        <v>87.41</v>
      </c>
      <c r="L10178" t="str">
        <f t="shared" ref="L10178:L10241" si="954">IF(OR(K10178&lt;$AC$10, K10178&gt;$AC$11), "OUTLIER", "")</f>
        <v/>
      </c>
      <c r="M10178">
        <v>1</v>
      </c>
      <c r="N10178" t="str">
        <f t="shared" ref="N10178:N10241" si="955">IF(OR(M10178&lt;$AC$16, M10178&gt;$AC$17), "OUTLIER", "")</f>
        <v/>
      </c>
      <c r="O10178">
        <v>79</v>
      </c>
      <c r="P10178" s="11">
        <v>0</v>
      </c>
      <c r="Q10178" s="11">
        <v>4.3478260869565202E-2</v>
      </c>
      <c r="R10178" s="12">
        <v>87.41</v>
      </c>
      <c r="S10178" t="s">
        <v>27</v>
      </c>
      <c r="T10178">
        <v>0</v>
      </c>
      <c r="U10178">
        <f t="shared" ref="U10178:U10241" si="956">IF(O10178&lt;=20,5,IF(O10178&lt;=40,4,IF(O10178&lt;=70,3,IF(O10178&lt;=100,2,1))))</f>
        <v>2</v>
      </c>
      <c r="V10178">
        <f t="shared" ref="V10178:V10241" si="957">IF(M10178&gt;=11,5,IF(M10178&gt;=9,4,IF(M10178&gt;=7,3,IF(M10178&gt;=5,2,1))))</f>
        <v>1</v>
      </c>
      <c r="W10178">
        <f t="shared" ref="W10178:W10241" si="958">IF(K10178&gt;=500,5,IF(K10178&gt;=300,4,IF(K10178&gt;=150,3,IF(K10178&gt;=50,2,1))))</f>
        <v>2</v>
      </c>
      <c r="X10178" t="str">
        <f t="shared" ref="X10178:X10241" si="959">U10178 &amp; V10178 &amp; W10178</f>
        <v>212</v>
      </c>
      <c r="Y10178" t="str">
        <f>IF(Table1[[#This Row],[RFM_Score]]="555","Champion", IF(AND(J10178&gt;=4,V10178&gt;=4),"Loyal", IF(U10178&lt;=2,"At Risk", IF(W10178&gt;=4,"Potential Loyalist","Others"))))</f>
        <v>At Risk</v>
      </c>
    </row>
    <row r="10179" spans="1:25">
      <c r="A10179" t="s">
        <v>3544</v>
      </c>
      <c r="B10179">
        <v>34</v>
      </c>
      <c r="C10179" t="s">
        <v>33</v>
      </c>
      <c r="D10179" t="s">
        <v>25</v>
      </c>
      <c r="E10179" s="6" t="s">
        <v>22249</v>
      </c>
      <c r="F10179" t="s">
        <v>21</v>
      </c>
      <c r="G10179">
        <v>2</v>
      </c>
      <c r="H10179">
        <v>2</v>
      </c>
      <c r="I10179">
        <v>54</v>
      </c>
      <c r="J10179">
        <v>2</v>
      </c>
      <c r="K10179">
        <v>87.37</v>
      </c>
      <c r="L10179" t="str">
        <f t="shared" si="954"/>
        <v/>
      </c>
      <c r="M10179">
        <v>1</v>
      </c>
      <c r="N10179" t="str">
        <f t="shared" si="955"/>
        <v/>
      </c>
      <c r="O10179">
        <v>2</v>
      </c>
      <c r="P10179" s="11">
        <v>1</v>
      </c>
      <c r="Q10179" s="11">
        <v>3.7037037037037E-2</v>
      </c>
      <c r="R10179" s="12">
        <v>87.37</v>
      </c>
      <c r="S10179" t="s">
        <v>27</v>
      </c>
      <c r="T10179">
        <v>0</v>
      </c>
      <c r="U10179">
        <f t="shared" si="956"/>
        <v>5</v>
      </c>
      <c r="V10179">
        <f t="shared" si="957"/>
        <v>1</v>
      </c>
      <c r="W10179">
        <f t="shared" si="958"/>
        <v>2</v>
      </c>
      <c r="X10179" t="str">
        <f t="shared" si="959"/>
        <v>512</v>
      </c>
      <c r="Y10179" t="str">
        <f>IF(Table1[[#This Row],[RFM_Score]]="555","Champion", IF(AND(J10179&gt;=4,V10179&gt;=4),"Loyal", IF(U10179&lt;=2,"At Risk", IF(W10179&gt;=4,"Potential Loyalist","Others"))))</f>
        <v>Others</v>
      </c>
    </row>
    <row r="10180" spans="1:25">
      <c r="A10180" t="s">
        <v>10130</v>
      </c>
      <c r="B10180">
        <v>23</v>
      </c>
      <c r="C10180" t="s">
        <v>19</v>
      </c>
      <c r="D10180" t="s">
        <v>49</v>
      </c>
      <c r="E10180" s="6" t="s">
        <v>22250</v>
      </c>
      <c r="F10180" t="s">
        <v>26</v>
      </c>
      <c r="G10180">
        <v>3</v>
      </c>
      <c r="H10180">
        <v>0</v>
      </c>
      <c r="I10180">
        <v>71</v>
      </c>
      <c r="J10180">
        <v>3</v>
      </c>
      <c r="K10180">
        <v>87.35</v>
      </c>
      <c r="L10180" t="str">
        <f t="shared" si="954"/>
        <v/>
      </c>
      <c r="M10180">
        <v>1</v>
      </c>
      <c r="N10180" t="str">
        <f t="shared" si="955"/>
        <v/>
      </c>
      <c r="O10180">
        <v>19</v>
      </c>
      <c r="P10180" s="11">
        <v>0</v>
      </c>
      <c r="Q10180" s="11">
        <v>4.22535211267605E-2</v>
      </c>
      <c r="R10180" s="12">
        <v>87.35</v>
      </c>
      <c r="S10180" t="s">
        <v>27</v>
      </c>
      <c r="T10180">
        <v>0</v>
      </c>
      <c r="U10180">
        <f t="shared" si="956"/>
        <v>5</v>
      </c>
      <c r="V10180">
        <f t="shared" si="957"/>
        <v>1</v>
      </c>
      <c r="W10180">
        <f t="shared" si="958"/>
        <v>2</v>
      </c>
      <c r="X10180" t="str">
        <f t="shared" si="959"/>
        <v>512</v>
      </c>
      <c r="Y10180" t="str">
        <f>IF(Table1[[#This Row],[RFM_Score]]="555","Champion", IF(AND(J10180&gt;=4,V10180&gt;=4),"Loyal", IF(U10180&lt;=2,"At Risk", IF(W10180&gt;=4,"Potential Loyalist","Others"))))</f>
        <v>Others</v>
      </c>
    </row>
    <row r="10181" spans="1:25">
      <c r="A10181" t="s">
        <v>11825</v>
      </c>
      <c r="B10181">
        <v>54</v>
      </c>
      <c r="C10181" t="s">
        <v>19</v>
      </c>
      <c r="D10181" t="s">
        <v>25</v>
      </c>
      <c r="E10181" s="6" t="s">
        <v>22251</v>
      </c>
      <c r="F10181" t="s">
        <v>30</v>
      </c>
      <c r="G10181">
        <v>5</v>
      </c>
      <c r="H10181">
        <v>2</v>
      </c>
      <c r="I10181">
        <v>44</v>
      </c>
      <c r="J10181">
        <v>4</v>
      </c>
      <c r="K10181">
        <v>87.21</v>
      </c>
      <c r="L10181" t="str">
        <f t="shared" si="954"/>
        <v/>
      </c>
      <c r="M10181">
        <v>1</v>
      </c>
      <c r="N10181" t="str">
        <f t="shared" si="955"/>
        <v/>
      </c>
      <c r="O10181">
        <v>36</v>
      </c>
      <c r="P10181" s="11">
        <v>0.4</v>
      </c>
      <c r="Q10181" s="11">
        <v>9.0909090909090898E-2</v>
      </c>
      <c r="R10181" s="12">
        <v>87.21</v>
      </c>
      <c r="S10181" t="s">
        <v>27</v>
      </c>
      <c r="T10181">
        <v>0</v>
      </c>
      <c r="U10181">
        <f t="shared" si="956"/>
        <v>4</v>
      </c>
      <c r="V10181">
        <f t="shared" si="957"/>
        <v>1</v>
      </c>
      <c r="W10181">
        <f t="shared" si="958"/>
        <v>2</v>
      </c>
      <c r="X10181" t="str">
        <f t="shared" si="959"/>
        <v>412</v>
      </c>
      <c r="Y10181" t="str">
        <f>IF(Table1[[#This Row],[RFM_Score]]="555","Champion", IF(AND(J10181&gt;=4,V10181&gt;=4),"Loyal", IF(U10181&lt;=2,"At Risk", IF(W10181&gt;=4,"Potential Loyalist","Others"))))</f>
        <v>Others</v>
      </c>
    </row>
    <row r="10182" spans="1:25">
      <c r="A10182" t="s">
        <v>11545</v>
      </c>
      <c r="B10182">
        <v>49</v>
      </c>
      <c r="C10182" t="s">
        <v>24</v>
      </c>
      <c r="D10182" t="s">
        <v>25</v>
      </c>
      <c r="E10182" s="6" t="s">
        <v>22252</v>
      </c>
      <c r="F10182" t="s">
        <v>37</v>
      </c>
      <c r="G10182">
        <v>3</v>
      </c>
      <c r="H10182">
        <v>0</v>
      </c>
      <c r="I10182">
        <v>38</v>
      </c>
      <c r="J10182">
        <v>0</v>
      </c>
      <c r="K10182">
        <v>86.91</v>
      </c>
      <c r="L10182" t="str">
        <f t="shared" si="954"/>
        <v/>
      </c>
      <c r="M10182">
        <v>1</v>
      </c>
      <c r="N10182" t="str">
        <f t="shared" si="955"/>
        <v/>
      </c>
      <c r="O10182">
        <v>94</v>
      </c>
      <c r="P10182" s="11">
        <v>0</v>
      </c>
      <c r="Q10182" s="11">
        <v>0</v>
      </c>
      <c r="R10182" s="12">
        <v>86.91</v>
      </c>
      <c r="S10182" t="s">
        <v>27</v>
      </c>
      <c r="T10182">
        <v>1</v>
      </c>
      <c r="U10182">
        <f t="shared" si="956"/>
        <v>2</v>
      </c>
      <c r="V10182">
        <f t="shared" si="957"/>
        <v>1</v>
      </c>
      <c r="W10182">
        <f t="shared" si="958"/>
        <v>2</v>
      </c>
      <c r="X10182" t="str">
        <f t="shared" si="959"/>
        <v>212</v>
      </c>
      <c r="Y10182" t="str">
        <f>IF(Table1[[#This Row],[RFM_Score]]="555","Champion", IF(AND(J10182&gt;=4,V10182&gt;=4),"Loyal", IF(U10182&lt;=2,"At Risk", IF(W10182&gt;=4,"Potential Loyalist","Others"))))</f>
        <v>At Risk</v>
      </c>
    </row>
    <row r="10183" spans="1:25">
      <c r="A10183" t="s">
        <v>166</v>
      </c>
      <c r="B10183">
        <v>28</v>
      </c>
      <c r="C10183" t="s">
        <v>19</v>
      </c>
      <c r="D10183" t="s">
        <v>49</v>
      </c>
      <c r="E10183" s="6" t="s">
        <v>22253</v>
      </c>
      <c r="F10183" t="s">
        <v>37</v>
      </c>
      <c r="G10183">
        <v>1</v>
      </c>
      <c r="H10183">
        <v>1</v>
      </c>
      <c r="I10183">
        <v>50</v>
      </c>
      <c r="J10183">
        <v>3</v>
      </c>
      <c r="K10183">
        <v>86.77</v>
      </c>
      <c r="L10183" t="str">
        <f t="shared" si="954"/>
        <v/>
      </c>
      <c r="M10183">
        <v>1</v>
      </c>
      <c r="N10183" t="str">
        <f t="shared" si="955"/>
        <v/>
      </c>
      <c r="O10183">
        <v>34</v>
      </c>
      <c r="P10183" s="11">
        <v>1</v>
      </c>
      <c r="Q10183" s="11">
        <v>0.06</v>
      </c>
      <c r="R10183" s="12">
        <v>86.77</v>
      </c>
      <c r="S10183" t="s">
        <v>27</v>
      </c>
      <c r="T10183">
        <v>0</v>
      </c>
      <c r="U10183">
        <f t="shared" si="956"/>
        <v>4</v>
      </c>
      <c r="V10183">
        <f t="shared" si="957"/>
        <v>1</v>
      </c>
      <c r="W10183">
        <f t="shared" si="958"/>
        <v>2</v>
      </c>
      <c r="X10183" t="str">
        <f t="shared" si="959"/>
        <v>412</v>
      </c>
      <c r="Y10183" t="str">
        <f>IF(Table1[[#This Row],[RFM_Score]]="555","Champion", IF(AND(J10183&gt;=4,V10183&gt;=4),"Loyal", IF(U10183&lt;=2,"At Risk", IF(W10183&gt;=4,"Potential Loyalist","Others"))))</f>
        <v>Others</v>
      </c>
    </row>
    <row r="10184" spans="1:25">
      <c r="A10184" t="s">
        <v>7783</v>
      </c>
      <c r="B10184">
        <v>52</v>
      </c>
      <c r="C10184" t="s">
        <v>24</v>
      </c>
      <c r="D10184" t="s">
        <v>49</v>
      </c>
      <c r="E10184" s="6" t="s">
        <v>22254</v>
      </c>
      <c r="F10184" t="s">
        <v>21</v>
      </c>
      <c r="G10184">
        <v>3</v>
      </c>
      <c r="H10184">
        <v>1</v>
      </c>
      <c r="I10184">
        <v>52</v>
      </c>
      <c r="J10184">
        <v>2</v>
      </c>
      <c r="K10184">
        <v>86.74</v>
      </c>
      <c r="L10184" t="str">
        <f t="shared" si="954"/>
        <v/>
      </c>
      <c r="M10184">
        <v>1</v>
      </c>
      <c r="N10184" t="str">
        <f t="shared" si="955"/>
        <v/>
      </c>
      <c r="O10184">
        <v>77</v>
      </c>
      <c r="P10184" s="11">
        <v>0.33333333333333298</v>
      </c>
      <c r="Q10184" s="11">
        <v>3.8461538461538401E-2</v>
      </c>
      <c r="R10184" s="12">
        <v>86.74</v>
      </c>
      <c r="S10184" t="s">
        <v>27</v>
      </c>
      <c r="T10184">
        <v>0</v>
      </c>
      <c r="U10184">
        <f t="shared" si="956"/>
        <v>2</v>
      </c>
      <c r="V10184">
        <f t="shared" si="957"/>
        <v>1</v>
      </c>
      <c r="W10184">
        <f t="shared" si="958"/>
        <v>2</v>
      </c>
      <c r="X10184" t="str">
        <f t="shared" si="959"/>
        <v>212</v>
      </c>
      <c r="Y10184" t="str">
        <f>IF(Table1[[#This Row],[RFM_Score]]="555","Champion", IF(AND(J10184&gt;=4,V10184&gt;=4),"Loyal", IF(U10184&lt;=2,"At Risk", IF(W10184&gt;=4,"Potential Loyalist","Others"))))</f>
        <v>At Risk</v>
      </c>
    </row>
    <row r="10185" spans="1:25">
      <c r="A10185" t="s">
        <v>4045</v>
      </c>
      <c r="B10185">
        <v>29</v>
      </c>
      <c r="C10185" t="s">
        <v>33</v>
      </c>
      <c r="D10185" t="s">
        <v>25</v>
      </c>
      <c r="E10185" s="6" t="s">
        <v>22255</v>
      </c>
      <c r="F10185" t="s">
        <v>26</v>
      </c>
      <c r="G10185">
        <v>3</v>
      </c>
      <c r="H10185">
        <v>1</v>
      </c>
      <c r="I10185">
        <v>57</v>
      </c>
      <c r="J10185">
        <v>4</v>
      </c>
      <c r="K10185">
        <v>86.64</v>
      </c>
      <c r="L10185" t="str">
        <f t="shared" si="954"/>
        <v/>
      </c>
      <c r="M10185">
        <v>1</v>
      </c>
      <c r="N10185" t="str">
        <f t="shared" si="955"/>
        <v/>
      </c>
      <c r="O10185">
        <v>96</v>
      </c>
      <c r="P10185" s="11">
        <v>0.33333333333333298</v>
      </c>
      <c r="Q10185" s="11">
        <v>7.0175438596491196E-2</v>
      </c>
      <c r="R10185" s="12">
        <v>86.64</v>
      </c>
      <c r="S10185" t="s">
        <v>27</v>
      </c>
      <c r="T10185">
        <v>1</v>
      </c>
      <c r="U10185">
        <f t="shared" si="956"/>
        <v>2</v>
      </c>
      <c r="V10185">
        <f t="shared" si="957"/>
        <v>1</v>
      </c>
      <c r="W10185">
        <f t="shared" si="958"/>
        <v>2</v>
      </c>
      <c r="X10185" t="str">
        <f t="shared" si="959"/>
        <v>212</v>
      </c>
      <c r="Y10185" t="str">
        <f>IF(Table1[[#This Row],[RFM_Score]]="555","Champion", IF(AND(J10185&gt;=4,V10185&gt;=4),"Loyal", IF(U10185&lt;=2,"At Risk", IF(W10185&gt;=4,"Potential Loyalist","Others"))))</f>
        <v>At Risk</v>
      </c>
    </row>
    <row r="10186" spans="1:25">
      <c r="A10186" t="s">
        <v>528</v>
      </c>
      <c r="B10186">
        <v>52</v>
      </c>
      <c r="C10186" t="s">
        <v>24</v>
      </c>
      <c r="D10186" t="s">
        <v>25</v>
      </c>
      <c r="E10186" s="6" t="s">
        <v>22256</v>
      </c>
      <c r="F10186" t="s">
        <v>26</v>
      </c>
      <c r="G10186">
        <v>1</v>
      </c>
      <c r="H10186">
        <v>0</v>
      </c>
      <c r="I10186">
        <v>31</v>
      </c>
      <c r="J10186">
        <v>3</v>
      </c>
      <c r="K10186">
        <v>86.62</v>
      </c>
      <c r="L10186" t="str">
        <f t="shared" si="954"/>
        <v/>
      </c>
      <c r="M10186">
        <v>1</v>
      </c>
      <c r="N10186" t="str">
        <f t="shared" si="955"/>
        <v/>
      </c>
      <c r="O10186">
        <v>27</v>
      </c>
      <c r="P10186" s="11">
        <v>0</v>
      </c>
      <c r="Q10186" s="11">
        <v>9.6774193548387094E-2</v>
      </c>
      <c r="R10186" s="12">
        <v>86.62</v>
      </c>
      <c r="S10186" t="s">
        <v>27</v>
      </c>
      <c r="T10186">
        <v>0</v>
      </c>
      <c r="U10186">
        <f t="shared" si="956"/>
        <v>4</v>
      </c>
      <c r="V10186">
        <f t="shared" si="957"/>
        <v>1</v>
      </c>
      <c r="W10186">
        <f t="shared" si="958"/>
        <v>2</v>
      </c>
      <c r="X10186" t="str">
        <f t="shared" si="959"/>
        <v>412</v>
      </c>
      <c r="Y10186" t="str">
        <f>IF(Table1[[#This Row],[RFM_Score]]="555","Champion", IF(AND(J10186&gt;=4,V10186&gt;=4),"Loyal", IF(U10186&lt;=2,"At Risk", IF(W10186&gt;=4,"Potential Loyalist","Others"))))</f>
        <v>Others</v>
      </c>
    </row>
    <row r="10187" spans="1:25">
      <c r="A10187" t="s">
        <v>5130</v>
      </c>
      <c r="B10187">
        <v>55</v>
      </c>
      <c r="C10187" t="s">
        <v>24</v>
      </c>
      <c r="D10187" t="s">
        <v>41</v>
      </c>
      <c r="E10187" s="6" t="s">
        <v>22257</v>
      </c>
      <c r="F10187" t="s">
        <v>37</v>
      </c>
      <c r="G10187">
        <v>2</v>
      </c>
      <c r="H10187">
        <v>0</v>
      </c>
      <c r="I10187">
        <v>53</v>
      </c>
      <c r="J10187">
        <v>2</v>
      </c>
      <c r="K10187">
        <v>86.61</v>
      </c>
      <c r="L10187" t="str">
        <f t="shared" si="954"/>
        <v/>
      </c>
      <c r="M10187">
        <v>1</v>
      </c>
      <c r="N10187" t="str">
        <f t="shared" si="955"/>
        <v/>
      </c>
      <c r="O10187">
        <v>41</v>
      </c>
      <c r="P10187" s="11">
        <v>0</v>
      </c>
      <c r="Q10187" s="11">
        <v>3.7735849056603703E-2</v>
      </c>
      <c r="R10187" s="12">
        <v>86.61</v>
      </c>
      <c r="S10187" t="s">
        <v>27</v>
      </c>
      <c r="T10187">
        <v>0</v>
      </c>
      <c r="U10187">
        <f t="shared" si="956"/>
        <v>3</v>
      </c>
      <c r="V10187">
        <f t="shared" si="957"/>
        <v>1</v>
      </c>
      <c r="W10187">
        <f t="shared" si="958"/>
        <v>2</v>
      </c>
      <c r="X10187" t="str">
        <f t="shared" si="959"/>
        <v>312</v>
      </c>
      <c r="Y10187" t="str">
        <f>IF(Table1[[#This Row],[RFM_Score]]="555","Champion", IF(AND(J10187&gt;=4,V10187&gt;=4),"Loyal", IF(U10187&lt;=2,"At Risk", IF(W10187&gt;=4,"Potential Loyalist","Others"))))</f>
        <v>Others</v>
      </c>
    </row>
    <row r="10188" spans="1:25">
      <c r="A10188" t="s">
        <v>5821</v>
      </c>
      <c r="B10188">
        <v>33</v>
      </c>
      <c r="C10188" t="s">
        <v>19</v>
      </c>
      <c r="D10188" t="s">
        <v>35</v>
      </c>
      <c r="E10188" s="6" t="s">
        <v>22258</v>
      </c>
      <c r="F10188" t="s">
        <v>60</v>
      </c>
      <c r="G10188">
        <v>3</v>
      </c>
      <c r="H10188">
        <v>2</v>
      </c>
      <c r="I10188">
        <v>47</v>
      </c>
      <c r="J10188">
        <v>0</v>
      </c>
      <c r="K10188">
        <v>86.6</v>
      </c>
      <c r="L10188" t="str">
        <f t="shared" si="954"/>
        <v/>
      </c>
      <c r="M10188">
        <v>1</v>
      </c>
      <c r="N10188" t="str">
        <f t="shared" si="955"/>
        <v/>
      </c>
      <c r="O10188">
        <v>81</v>
      </c>
      <c r="P10188" s="11">
        <v>0.66666666666666596</v>
      </c>
      <c r="Q10188" s="11">
        <v>0</v>
      </c>
      <c r="R10188" s="12">
        <v>86.6</v>
      </c>
      <c r="S10188" t="s">
        <v>27</v>
      </c>
      <c r="T10188">
        <v>0</v>
      </c>
      <c r="U10188">
        <f t="shared" si="956"/>
        <v>2</v>
      </c>
      <c r="V10188">
        <f t="shared" si="957"/>
        <v>1</v>
      </c>
      <c r="W10188">
        <f t="shared" si="958"/>
        <v>2</v>
      </c>
      <c r="X10188" t="str">
        <f t="shared" si="959"/>
        <v>212</v>
      </c>
      <c r="Y10188" t="str">
        <f>IF(Table1[[#This Row],[RFM_Score]]="555","Champion", IF(AND(J10188&gt;=4,V10188&gt;=4),"Loyal", IF(U10188&lt;=2,"At Risk", IF(W10188&gt;=4,"Potential Loyalist","Others"))))</f>
        <v>At Risk</v>
      </c>
    </row>
    <row r="10189" spans="1:25">
      <c r="A10189" t="s">
        <v>3053</v>
      </c>
      <c r="B10189">
        <v>18</v>
      </c>
      <c r="C10189" t="s">
        <v>24</v>
      </c>
      <c r="D10189" t="s">
        <v>49</v>
      </c>
      <c r="E10189" s="6" t="s">
        <v>22259</v>
      </c>
      <c r="F10189" t="s">
        <v>37</v>
      </c>
      <c r="G10189">
        <v>2</v>
      </c>
      <c r="H10189">
        <v>1</v>
      </c>
      <c r="I10189">
        <v>36</v>
      </c>
      <c r="J10189">
        <v>1</v>
      </c>
      <c r="K10189">
        <v>86.29</v>
      </c>
      <c r="L10189" t="str">
        <f t="shared" si="954"/>
        <v/>
      </c>
      <c r="M10189">
        <v>1</v>
      </c>
      <c r="N10189" t="str">
        <f t="shared" si="955"/>
        <v/>
      </c>
      <c r="O10189">
        <v>69</v>
      </c>
      <c r="P10189" s="11">
        <v>0.5</v>
      </c>
      <c r="Q10189" s="11">
        <v>2.77777777777777E-2</v>
      </c>
      <c r="R10189" s="12">
        <v>86.29</v>
      </c>
      <c r="S10189" t="s">
        <v>27</v>
      </c>
      <c r="T10189">
        <v>0</v>
      </c>
      <c r="U10189">
        <f t="shared" si="956"/>
        <v>3</v>
      </c>
      <c r="V10189">
        <f t="shared" si="957"/>
        <v>1</v>
      </c>
      <c r="W10189">
        <f t="shared" si="958"/>
        <v>2</v>
      </c>
      <c r="X10189" t="str">
        <f t="shared" si="959"/>
        <v>312</v>
      </c>
      <c r="Y10189" t="str">
        <f>IF(Table1[[#This Row],[RFM_Score]]="555","Champion", IF(AND(J10189&gt;=4,V10189&gt;=4),"Loyal", IF(U10189&lt;=2,"At Risk", IF(W10189&gt;=4,"Potential Loyalist","Others"))))</f>
        <v>Others</v>
      </c>
    </row>
    <row r="10190" spans="1:25">
      <c r="A10190" t="s">
        <v>5560</v>
      </c>
      <c r="B10190">
        <v>27</v>
      </c>
      <c r="C10190" t="s">
        <v>24</v>
      </c>
      <c r="D10190" t="s">
        <v>49</v>
      </c>
      <c r="E10190" s="6" t="s">
        <v>22260</v>
      </c>
      <c r="F10190" t="s">
        <v>30</v>
      </c>
      <c r="G10190">
        <v>1</v>
      </c>
      <c r="H10190">
        <v>1</v>
      </c>
      <c r="I10190">
        <v>48</v>
      </c>
      <c r="J10190">
        <v>1</v>
      </c>
      <c r="K10190">
        <v>86.25</v>
      </c>
      <c r="L10190" t="str">
        <f t="shared" si="954"/>
        <v/>
      </c>
      <c r="M10190">
        <v>1</v>
      </c>
      <c r="N10190" t="str">
        <f t="shared" si="955"/>
        <v/>
      </c>
      <c r="O10190">
        <v>9</v>
      </c>
      <c r="P10190" s="11">
        <v>1</v>
      </c>
      <c r="Q10190" s="11">
        <v>2.0833333333333301E-2</v>
      </c>
      <c r="R10190" s="12">
        <v>86.25</v>
      </c>
      <c r="S10190" t="s">
        <v>27</v>
      </c>
      <c r="T10190">
        <v>0</v>
      </c>
      <c r="U10190">
        <f t="shared" si="956"/>
        <v>5</v>
      </c>
      <c r="V10190">
        <f t="shared" si="957"/>
        <v>1</v>
      </c>
      <c r="W10190">
        <f t="shared" si="958"/>
        <v>2</v>
      </c>
      <c r="X10190" t="str">
        <f t="shared" si="959"/>
        <v>512</v>
      </c>
      <c r="Y10190" t="str">
        <f>IF(Table1[[#This Row],[RFM_Score]]="555","Champion", IF(AND(J10190&gt;=4,V10190&gt;=4),"Loyal", IF(U10190&lt;=2,"At Risk", IF(W10190&gt;=4,"Potential Loyalist","Others"))))</f>
        <v>Others</v>
      </c>
    </row>
    <row r="10191" spans="1:25">
      <c r="A10191" t="s">
        <v>2491</v>
      </c>
      <c r="B10191">
        <v>43</v>
      </c>
      <c r="C10191" t="s">
        <v>19</v>
      </c>
      <c r="D10191" t="s">
        <v>35</v>
      </c>
      <c r="E10191" s="6" t="s">
        <v>22261</v>
      </c>
      <c r="F10191" t="s">
        <v>26</v>
      </c>
      <c r="G10191">
        <v>5</v>
      </c>
      <c r="H10191">
        <v>1</v>
      </c>
      <c r="I10191">
        <v>58</v>
      </c>
      <c r="J10191">
        <v>5</v>
      </c>
      <c r="K10191">
        <v>85.94</v>
      </c>
      <c r="L10191" t="str">
        <f t="shared" si="954"/>
        <v/>
      </c>
      <c r="M10191">
        <v>1</v>
      </c>
      <c r="N10191" t="str">
        <f t="shared" si="955"/>
        <v/>
      </c>
      <c r="O10191">
        <v>1</v>
      </c>
      <c r="P10191" s="11">
        <v>0.2</v>
      </c>
      <c r="Q10191" s="11">
        <v>8.6206896551724102E-2</v>
      </c>
      <c r="R10191" s="12">
        <v>85.94</v>
      </c>
      <c r="S10191" t="s">
        <v>27</v>
      </c>
      <c r="T10191">
        <v>0</v>
      </c>
      <c r="U10191">
        <f t="shared" si="956"/>
        <v>5</v>
      </c>
      <c r="V10191">
        <f t="shared" si="957"/>
        <v>1</v>
      </c>
      <c r="W10191">
        <f t="shared" si="958"/>
        <v>2</v>
      </c>
      <c r="X10191" t="str">
        <f t="shared" si="959"/>
        <v>512</v>
      </c>
      <c r="Y10191" t="str">
        <f>IF(Table1[[#This Row],[RFM_Score]]="555","Champion", IF(AND(J10191&gt;=4,V10191&gt;=4),"Loyal", IF(U10191&lt;=2,"At Risk", IF(W10191&gt;=4,"Potential Loyalist","Others"))))</f>
        <v>Others</v>
      </c>
    </row>
    <row r="10192" spans="1:25">
      <c r="A10192" t="s">
        <v>7758</v>
      </c>
      <c r="B10192">
        <v>52</v>
      </c>
      <c r="C10192" t="s">
        <v>19</v>
      </c>
      <c r="D10192" t="s">
        <v>25</v>
      </c>
      <c r="E10192" s="6" t="s">
        <v>22262</v>
      </c>
      <c r="F10192" t="s">
        <v>37</v>
      </c>
      <c r="G10192">
        <v>0</v>
      </c>
      <c r="H10192">
        <v>0</v>
      </c>
      <c r="I10192">
        <v>45</v>
      </c>
      <c r="J10192">
        <v>1</v>
      </c>
      <c r="K10192">
        <v>85.57</v>
      </c>
      <c r="L10192" t="str">
        <f t="shared" si="954"/>
        <v/>
      </c>
      <c r="M10192">
        <v>1</v>
      </c>
      <c r="N10192" t="str">
        <f t="shared" si="955"/>
        <v/>
      </c>
      <c r="O10192">
        <v>26</v>
      </c>
      <c r="P10192" s="11">
        <v>0</v>
      </c>
      <c r="Q10192" s="11">
        <v>2.2222222222222199E-2</v>
      </c>
      <c r="R10192" s="12">
        <v>85.57</v>
      </c>
      <c r="S10192" t="s">
        <v>27</v>
      </c>
      <c r="T10192">
        <v>0</v>
      </c>
      <c r="U10192">
        <f t="shared" si="956"/>
        <v>4</v>
      </c>
      <c r="V10192">
        <f t="shared" si="957"/>
        <v>1</v>
      </c>
      <c r="W10192">
        <f t="shared" si="958"/>
        <v>2</v>
      </c>
      <c r="X10192" t="str">
        <f t="shared" si="959"/>
        <v>412</v>
      </c>
      <c r="Y10192" t="str">
        <f>IF(Table1[[#This Row],[RFM_Score]]="555","Champion", IF(AND(J10192&gt;=4,V10192&gt;=4),"Loyal", IF(U10192&lt;=2,"At Risk", IF(W10192&gt;=4,"Potential Loyalist","Others"))))</f>
        <v>Others</v>
      </c>
    </row>
    <row r="10193" spans="1:25">
      <c r="A10193" t="s">
        <v>8052</v>
      </c>
      <c r="B10193">
        <v>51</v>
      </c>
      <c r="C10193" t="s">
        <v>19</v>
      </c>
      <c r="D10193" t="s">
        <v>25</v>
      </c>
      <c r="E10193" s="6" t="s">
        <v>22263</v>
      </c>
      <c r="F10193" t="s">
        <v>21</v>
      </c>
      <c r="G10193">
        <v>1</v>
      </c>
      <c r="H10193">
        <v>0</v>
      </c>
      <c r="I10193">
        <v>41</v>
      </c>
      <c r="J10193">
        <v>3</v>
      </c>
      <c r="K10193">
        <v>85.55</v>
      </c>
      <c r="L10193" t="str">
        <f t="shared" si="954"/>
        <v/>
      </c>
      <c r="M10193">
        <v>1</v>
      </c>
      <c r="N10193" t="str">
        <f t="shared" si="955"/>
        <v/>
      </c>
      <c r="O10193">
        <v>61</v>
      </c>
      <c r="P10193" s="11">
        <v>0</v>
      </c>
      <c r="Q10193" s="11">
        <v>7.3170731707316999E-2</v>
      </c>
      <c r="R10193" s="12">
        <v>85.55</v>
      </c>
      <c r="S10193" t="s">
        <v>27</v>
      </c>
      <c r="T10193">
        <v>0</v>
      </c>
      <c r="U10193">
        <f t="shared" si="956"/>
        <v>3</v>
      </c>
      <c r="V10193">
        <f t="shared" si="957"/>
        <v>1</v>
      </c>
      <c r="W10193">
        <f t="shared" si="958"/>
        <v>2</v>
      </c>
      <c r="X10193" t="str">
        <f t="shared" si="959"/>
        <v>312</v>
      </c>
      <c r="Y10193" t="str">
        <f>IF(Table1[[#This Row],[RFM_Score]]="555","Champion", IF(AND(J10193&gt;=4,V10193&gt;=4),"Loyal", IF(U10193&lt;=2,"At Risk", IF(W10193&gt;=4,"Potential Loyalist","Others"))))</f>
        <v>Others</v>
      </c>
    </row>
    <row r="10194" spans="1:25">
      <c r="A10194" t="s">
        <v>5936</v>
      </c>
      <c r="B10194">
        <v>48</v>
      </c>
      <c r="C10194" t="s">
        <v>19</v>
      </c>
      <c r="D10194" t="s">
        <v>20</v>
      </c>
      <c r="E10194" s="6" t="s">
        <v>22264</v>
      </c>
      <c r="F10194" t="s">
        <v>26</v>
      </c>
      <c r="G10194">
        <v>5</v>
      </c>
      <c r="H10194">
        <v>1</v>
      </c>
      <c r="I10194">
        <v>60</v>
      </c>
      <c r="J10194">
        <v>5</v>
      </c>
      <c r="K10194">
        <v>85.42</v>
      </c>
      <c r="L10194" t="str">
        <f t="shared" si="954"/>
        <v/>
      </c>
      <c r="M10194">
        <v>1</v>
      </c>
      <c r="N10194" t="str">
        <f t="shared" si="955"/>
        <v/>
      </c>
      <c r="O10194">
        <v>8</v>
      </c>
      <c r="P10194" s="11">
        <v>0.2</v>
      </c>
      <c r="Q10194" s="11">
        <v>8.3333333333333301E-2</v>
      </c>
      <c r="R10194" s="12">
        <v>85.42</v>
      </c>
      <c r="S10194" t="s">
        <v>27</v>
      </c>
      <c r="T10194">
        <v>0</v>
      </c>
      <c r="U10194">
        <f t="shared" si="956"/>
        <v>5</v>
      </c>
      <c r="V10194">
        <f t="shared" si="957"/>
        <v>1</v>
      </c>
      <c r="W10194">
        <f t="shared" si="958"/>
        <v>2</v>
      </c>
      <c r="X10194" t="str">
        <f t="shared" si="959"/>
        <v>512</v>
      </c>
      <c r="Y10194" t="str">
        <f>IF(Table1[[#This Row],[RFM_Score]]="555","Champion", IF(AND(J10194&gt;=4,V10194&gt;=4),"Loyal", IF(U10194&lt;=2,"At Risk", IF(W10194&gt;=4,"Potential Loyalist","Others"))))</f>
        <v>Others</v>
      </c>
    </row>
    <row r="10195" spans="1:25">
      <c r="A10195" t="s">
        <v>5867</v>
      </c>
      <c r="B10195">
        <v>32</v>
      </c>
      <c r="C10195" t="s">
        <v>24</v>
      </c>
      <c r="D10195" t="s">
        <v>41</v>
      </c>
      <c r="E10195" s="6" t="s">
        <v>22265</v>
      </c>
      <c r="F10195" t="s">
        <v>62</v>
      </c>
      <c r="G10195">
        <v>2</v>
      </c>
      <c r="H10195">
        <v>0</v>
      </c>
      <c r="I10195">
        <v>61</v>
      </c>
      <c r="J10195">
        <v>5</v>
      </c>
      <c r="K10195">
        <v>85.33</v>
      </c>
      <c r="L10195" t="str">
        <f t="shared" si="954"/>
        <v/>
      </c>
      <c r="M10195">
        <v>1</v>
      </c>
      <c r="N10195" t="str">
        <f t="shared" si="955"/>
        <v/>
      </c>
      <c r="O10195">
        <v>5</v>
      </c>
      <c r="P10195" s="11">
        <v>0</v>
      </c>
      <c r="Q10195" s="11">
        <v>8.1967213114753995E-2</v>
      </c>
      <c r="R10195" s="12">
        <v>85.33</v>
      </c>
      <c r="S10195" t="s">
        <v>27</v>
      </c>
      <c r="T10195">
        <v>0</v>
      </c>
      <c r="U10195">
        <f t="shared" si="956"/>
        <v>5</v>
      </c>
      <c r="V10195">
        <f t="shared" si="957"/>
        <v>1</v>
      </c>
      <c r="W10195">
        <f t="shared" si="958"/>
        <v>2</v>
      </c>
      <c r="X10195" t="str">
        <f t="shared" si="959"/>
        <v>512</v>
      </c>
      <c r="Y10195" t="str">
        <f>IF(Table1[[#This Row],[RFM_Score]]="555","Champion", IF(AND(J10195&gt;=4,V10195&gt;=4),"Loyal", IF(U10195&lt;=2,"At Risk", IF(W10195&gt;=4,"Potential Loyalist","Others"))))</f>
        <v>Others</v>
      </c>
    </row>
    <row r="10196" spans="1:25">
      <c r="A10196" t="s">
        <v>8600</v>
      </c>
      <c r="B10196">
        <v>37</v>
      </c>
      <c r="C10196" t="s">
        <v>24</v>
      </c>
      <c r="D10196" t="s">
        <v>25</v>
      </c>
      <c r="E10196" s="6" t="s">
        <v>22266</v>
      </c>
      <c r="F10196" t="s">
        <v>21</v>
      </c>
      <c r="G10196">
        <v>6</v>
      </c>
      <c r="H10196">
        <v>2</v>
      </c>
      <c r="I10196">
        <v>50</v>
      </c>
      <c r="J10196">
        <v>2</v>
      </c>
      <c r="K10196">
        <v>85.28</v>
      </c>
      <c r="L10196" t="str">
        <f t="shared" si="954"/>
        <v/>
      </c>
      <c r="M10196">
        <v>1</v>
      </c>
      <c r="N10196" t="str">
        <f t="shared" si="955"/>
        <v/>
      </c>
      <c r="O10196">
        <v>7</v>
      </c>
      <c r="P10196" s="11">
        <v>0.33333333333333298</v>
      </c>
      <c r="Q10196" s="11">
        <v>0.04</v>
      </c>
      <c r="R10196" s="12">
        <v>85.28</v>
      </c>
      <c r="S10196" t="s">
        <v>27</v>
      </c>
      <c r="T10196">
        <v>0</v>
      </c>
      <c r="U10196">
        <f t="shared" si="956"/>
        <v>5</v>
      </c>
      <c r="V10196">
        <f t="shared" si="957"/>
        <v>1</v>
      </c>
      <c r="W10196">
        <f t="shared" si="958"/>
        <v>2</v>
      </c>
      <c r="X10196" t="str">
        <f t="shared" si="959"/>
        <v>512</v>
      </c>
      <c r="Y10196" t="str">
        <f>IF(Table1[[#This Row],[RFM_Score]]="555","Champion", IF(AND(J10196&gt;=4,V10196&gt;=4),"Loyal", IF(U10196&lt;=2,"At Risk", IF(W10196&gt;=4,"Potential Loyalist","Others"))))</f>
        <v>Others</v>
      </c>
    </row>
    <row r="10197" spans="1:25">
      <c r="A10197" t="s">
        <v>6449</v>
      </c>
      <c r="B10197">
        <v>18</v>
      </c>
      <c r="C10197" t="s">
        <v>24</v>
      </c>
      <c r="D10197" t="s">
        <v>46</v>
      </c>
      <c r="E10197" s="6" t="s">
        <v>22267</v>
      </c>
      <c r="F10197" t="s">
        <v>21</v>
      </c>
      <c r="G10197">
        <v>4</v>
      </c>
      <c r="H10197">
        <v>1</v>
      </c>
      <c r="I10197">
        <v>50</v>
      </c>
      <c r="J10197">
        <v>2</v>
      </c>
      <c r="K10197">
        <v>85.23</v>
      </c>
      <c r="L10197" t="str">
        <f t="shared" si="954"/>
        <v/>
      </c>
      <c r="M10197">
        <v>1</v>
      </c>
      <c r="N10197" t="str">
        <f t="shared" si="955"/>
        <v/>
      </c>
      <c r="O10197">
        <v>6</v>
      </c>
      <c r="P10197" s="11">
        <v>0.25</v>
      </c>
      <c r="Q10197" s="11">
        <v>0.04</v>
      </c>
      <c r="R10197" s="12">
        <v>85.23</v>
      </c>
      <c r="S10197" t="s">
        <v>27</v>
      </c>
      <c r="T10197">
        <v>0</v>
      </c>
      <c r="U10197">
        <f t="shared" si="956"/>
        <v>5</v>
      </c>
      <c r="V10197">
        <f t="shared" si="957"/>
        <v>1</v>
      </c>
      <c r="W10197">
        <f t="shared" si="958"/>
        <v>2</v>
      </c>
      <c r="X10197" t="str">
        <f t="shared" si="959"/>
        <v>512</v>
      </c>
      <c r="Y10197" t="str">
        <f>IF(Table1[[#This Row],[RFM_Score]]="555","Champion", IF(AND(J10197&gt;=4,V10197&gt;=4),"Loyal", IF(U10197&lt;=2,"At Risk", IF(W10197&gt;=4,"Potential Loyalist","Others"))))</f>
        <v>Others</v>
      </c>
    </row>
    <row r="10198" spans="1:25">
      <c r="A10198" t="s">
        <v>6012</v>
      </c>
      <c r="B10198">
        <v>27</v>
      </c>
      <c r="C10198" t="s">
        <v>24</v>
      </c>
      <c r="D10198" t="s">
        <v>29</v>
      </c>
      <c r="E10198" s="6" t="s">
        <v>22268</v>
      </c>
      <c r="F10198" t="s">
        <v>37</v>
      </c>
      <c r="G10198">
        <v>2</v>
      </c>
      <c r="H10198">
        <v>0</v>
      </c>
      <c r="I10198">
        <v>45</v>
      </c>
      <c r="J10198">
        <v>2</v>
      </c>
      <c r="K10198">
        <v>85.16</v>
      </c>
      <c r="L10198" t="str">
        <f t="shared" si="954"/>
        <v/>
      </c>
      <c r="M10198">
        <v>1</v>
      </c>
      <c r="N10198" t="str">
        <f t="shared" si="955"/>
        <v/>
      </c>
      <c r="O10198">
        <v>40</v>
      </c>
      <c r="P10198" s="11">
        <v>0</v>
      </c>
      <c r="Q10198" s="11">
        <v>4.4444444444444398E-2</v>
      </c>
      <c r="R10198" s="12">
        <v>85.16</v>
      </c>
      <c r="S10198" t="s">
        <v>27</v>
      </c>
      <c r="T10198">
        <v>0</v>
      </c>
      <c r="U10198">
        <f t="shared" si="956"/>
        <v>4</v>
      </c>
      <c r="V10198">
        <f t="shared" si="957"/>
        <v>1</v>
      </c>
      <c r="W10198">
        <f t="shared" si="958"/>
        <v>2</v>
      </c>
      <c r="X10198" t="str">
        <f t="shared" si="959"/>
        <v>412</v>
      </c>
      <c r="Y10198" t="str">
        <f>IF(Table1[[#This Row],[RFM_Score]]="555","Champion", IF(AND(J10198&gt;=4,V10198&gt;=4),"Loyal", IF(U10198&lt;=2,"At Risk", IF(W10198&gt;=4,"Potential Loyalist","Others"))))</f>
        <v>Others</v>
      </c>
    </row>
    <row r="10199" spans="1:25">
      <c r="A10199" t="s">
        <v>10281</v>
      </c>
      <c r="B10199">
        <v>54</v>
      </c>
      <c r="C10199" t="s">
        <v>19</v>
      </c>
      <c r="D10199" t="s">
        <v>41</v>
      </c>
      <c r="E10199" s="6" t="s">
        <v>22269</v>
      </c>
      <c r="F10199" t="s">
        <v>62</v>
      </c>
      <c r="G10199">
        <v>7</v>
      </c>
      <c r="H10199">
        <v>2</v>
      </c>
      <c r="I10199">
        <v>51</v>
      </c>
      <c r="J10199">
        <v>4</v>
      </c>
      <c r="K10199">
        <v>85.15</v>
      </c>
      <c r="L10199" t="str">
        <f t="shared" si="954"/>
        <v/>
      </c>
      <c r="M10199">
        <v>1</v>
      </c>
      <c r="N10199" t="str">
        <f t="shared" si="955"/>
        <v/>
      </c>
      <c r="O10199">
        <v>79</v>
      </c>
      <c r="P10199" s="11">
        <v>0.28571428571428498</v>
      </c>
      <c r="Q10199" s="11">
        <v>7.8431372549019607E-2</v>
      </c>
      <c r="R10199" s="12">
        <v>85.15</v>
      </c>
      <c r="S10199" t="s">
        <v>27</v>
      </c>
      <c r="T10199">
        <v>0</v>
      </c>
      <c r="U10199">
        <f t="shared" si="956"/>
        <v>2</v>
      </c>
      <c r="V10199">
        <f t="shared" si="957"/>
        <v>1</v>
      </c>
      <c r="W10199">
        <f t="shared" si="958"/>
        <v>2</v>
      </c>
      <c r="X10199" t="str">
        <f t="shared" si="959"/>
        <v>212</v>
      </c>
      <c r="Y10199" t="str">
        <f>IF(Table1[[#This Row],[RFM_Score]]="555","Champion", IF(AND(J10199&gt;=4,V10199&gt;=4),"Loyal", IF(U10199&lt;=2,"At Risk", IF(W10199&gt;=4,"Potential Loyalist","Others"))))</f>
        <v>At Risk</v>
      </c>
    </row>
    <row r="10200" spans="1:25">
      <c r="A10200" t="s">
        <v>2770</v>
      </c>
      <c r="B10200">
        <v>24</v>
      </c>
      <c r="C10200" t="s">
        <v>19</v>
      </c>
      <c r="D10200" t="s">
        <v>25</v>
      </c>
      <c r="E10200" s="6" t="s">
        <v>22270</v>
      </c>
      <c r="F10200" t="s">
        <v>21</v>
      </c>
      <c r="G10200">
        <v>2</v>
      </c>
      <c r="H10200">
        <v>0</v>
      </c>
      <c r="I10200">
        <v>50</v>
      </c>
      <c r="J10200">
        <v>2</v>
      </c>
      <c r="K10200">
        <v>85.12</v>
      </c>
      <c r="L10200" t="str">
        <f t="shared" si="954"/>
        <v/>
      </c>
      <c r="M10200">
        <v>1</v>
      </c>
      <c r="N10200" t="str">
        <f t="shared" si="955"/>
        <v/>
      </c>
      <c r="O10200">
        <v>37</v>
      </c>
      <c r="P10200" s="11">
        <v>0</v>
      </c>
      <c r="Q10200" s="11">
        <v>0.04</v>
      </c>
      <c r="R10200" s="12">
        <v>85.12</v>
      </c>
      <c r="S10200" t="s">
        <v>27</v>
      </c>
      <c r="T10200">
        <v>0</v>
      </c>
      <c r="U10200">
        <f t="shared" si="956"/>
        <v>4</v>
      </c>
      <c r="V10200">
        <f t="shared" si="957"/>
        <v>1</v>
      </c>
      <c r="W10200">
        <f t="shared" si="958"/>
        <v>2</v>
      </c>
      <c r="X10200" t="str">
        <f t="shared" si="959"/>
        <v>412</v>
      </c>
      <c r="Y10200" t="str">
        <f>IF(Table1[[#This Row],[RFM_Score]]="555","Champion", IF(AND(J10200&gt;=4,V10200&gt;=4),"Loyal", IF(U10200&lt;=2,"At Risk", IF(W10200&gt;=4,"Potential Loyalist","Others"))))</f>
        <v>Others</v>
      </c>
    </row>
    <row r="10201" spans="1:25">
      <c r="A10201" t="s">
        <v>4659</v>
      </c>
      <c r="B10201">
        <v>24</v>
      </c>
      <c r="C10201" t="s">
        <v>24</v>
      </c>
      <c r="D10201" t="s">
        <v>25</v>
      </c>
      <c r="E10201" s="6" t="s">
        <v>22271</v>
      </c>
      <c r="F10201" t="s">
        <v>37</v>
      </c>
      <c r="G10201">
        <v>6</v>
      </c>
      <c r="H10201">
        <v>3</v>
      </c>
      <c r="I10201">
        <v>57</v>
      </c>
      <c r="J10201">
        <v>4</v>
      </c>
      <c r="K10201">
        <v>85.06</v>
      </c>
      <c r="L10201" t="str">
        <f t="shared" si="954"/>
        <v/>
      </c>
      <c r="M10201">
        <v>1</v>
      </c>
      <c r="N10201" t="str">
        <f t="shared" si="955"/>
        <v/>
      </c>
      <c r="O10201">
        <v>141</v>
      </c>
      <c r="P10201" s="11">
        <v>0.5</v>
      </c>
      <c r="Q10201" s="11">
        <v>7.0175438596491196E-2</v>
      </c>
      <c r="R10201" s="12">
        <v>85.06</v>
      </c>
      <c r="S10201" t="s">
        <v>27</v>
      </c>
      <c r="T10201">
        <v>0</v>
      </c>
      <c r="U10201">
        <f t="shared" si="956"/>
        <v>1</v>
      </c>
      <c r="V10201">
        <f t="shared" si="957"/>
        <v>1</v>
      </c>
      <c r="W10201">
        <f t="shared" si="958"/>
        <v>2</v>
      </c>
      <c r="X10201" t="str">
        <f t="shared" si="959"/>
        <v>112</v>
      </c>
      <c r="Y10201" t="str">
        <f>IF(Table1[[#This Row],[RFM_Score]]="555","Champion", IF(AND(J10201&gt;=4,V10201&gt;=4),"Loyal", IF(U10201&lt;=2,"At Risk", IF(W10201&gt;=4,"Potential Loyalist","Others"))))</f>
        <v>At Risk</v>
      </c>
    </row>
    <row r="10202" spans="1:25">
      <c r="A10202" t="s">
        <v>6257</v>
      </c>
      <c r="B10202">
        <v>49</v>
      </c>
      <c r="C10202" t="s">
        <v>19</v>
      </c>
      <c r="D10202" t="s">
        <v>25</v>
      </c>
      <c r="E10202" s="6" t="s">
        <v>22272</v>
      </c>
      <c r="F10202" t="s">
        <v>21</v>
      </c>
      <c r="G10202">
        <v>2</v>
      </c>
      <c r="H10202">
        <v>0</v>
      </c>
      <c r="I10202">
        <v>53</v>
      </c>
      <c r="J10202">
        <v>2</v>
      </c>
      <c r="K10202">
        <v>84.86</v>
      </c>
      <c r="L10202" t="str">
        <f t="shared" si="954"/>
        <v/>
      </c>
      <c r="M10202">
        <v>1</v>
      </c>
      <c r="N10202" t="str">
        <f t="shared" si="955"/>
        <v/>
      </c>
      <c r="O10202">
        <v>54</v>
      </c>
      <c r="P10202" s="11">
        <v>0</v>
      </c>
      <c r="Q10202" s="11">
        <v>3.7735849056603703E-2</v>
      </c>
      <c r="R10202" s="12">
        <v>84.86</v>
      </c>
      <c r="S10202" t="s">
        <v>27</v>
      </c>
      <c r="T10202">
        <v>0</v>
      </c>
      <c r="U10202">
        <f t="shared" si="956"/>
        <v>3</v>
      </c>
      <c r="V10202">
        <f t="shared" si="957"/>
        <v>1</v>
      </c>
      <c r="W10202">
        <f t="shared" si="958"/>
        <v>2</v>
      </c>
      <c r="X10202" t="str">
        <f t="shared" si="959"/>
        <v>312</v>
      </c>
      <c r="Y10202" t="str">
        <f>IF(Table1[[#This Row],[RFM_Score]]="555","Champion", IF(AND(J10202&gt;=4,V10202&gt;=4),"Loyal", IF(U10202&lt;=2,"At Risk", IF(W10202&gt;=4,"Potential Loyalist","Others"))))</f>
        <v>Others</v>
      </c>
    </row>
    <row r="10203" spans="1:25">
      <c r="A10203" t="s">
        <v>792</v>
      </c>
      <c r="B10203">
        <v>66</v>
      </c>
      <c r="C10203" t="s">
        <v>19</v>
      </c>
      <c r="D10203" t="s">
        <v>41</v>
      </c>
      <c r="E10203" s="6" t="s">
        <v>22273</v>
      </c>
      <c r="F10203" t="s">
        <v>37</v>
      </c>
      <c r="G10203">
        <v>2</v>
      </c>
      <c r="H10203">
        <v>0</v>
      </c>
      <c r="I10203">
        <v>57</v>
      </c>
      <c r="J10203">
        <v>3</v>
      </c>
      <c r="K10203">
        <v>84.8</v>
      </c>
      <c r="L10203" t="str">
        <f t="shared" si="954"/>
        <v/>
      </c>
      <c r="M10203">
        <v>1</v>
      </c>
      <c r="N10203" t="str">
        <f t="shared" si="955"/>
        <v/>
      </c>
      <c r="O10203">
        <v>8</v>
      </c>
      <c r="P10203" s="11">
        <v>0</v>
      </c>
      <c r="Q10203" s="11">
        <v>5.2631578947368397E-2</v>
      </c>
      <c r="R10203" s="12">
        <v>84.8</v>
      </c>
      <c r="S10203" t="s">
        <v>27</v>
      </c>
      <c r="T10203">
        <v>0</v>
      </c>
      <c r="U10203">
        <f t="shared" si="956"/>
        <v>5</v>
      </c>
      <c r="V10203">
        <f t="shared" si="957"/>
        <v>1</v>
      </c>
      <c r="W10203">
        <f t="shared" si="958"/>
        <v>2</v>
      </c>
      <c r="X10203" t="str">
        <f t="shared" si="959"/>
        <v>512</v>
      </c>
      <c r="Y10203" t="str">
        <f>IF(Table1[[#This Row],[RFM_Score]]="555","Champion", IF(AND(J10203&gt;=4,V10203&gt;=4),"Loyal", IF(U10203&lt;=2,"At Risk", IF(W10203&gt;=4,"Potential Loyalist","Others"))))</f>
        <v>Others</v>
      </c>
    </row>
    <row r="10204" spans="1:25">
      <c r="A10204" t="s">
        <v>8375</v>
      </c>
      <c r="B10204">
        <v>36</v>
      </c>
      <c r="C10204" t="s">
        <v>24</v>
      </c>
      <c r="D10204" t="s">
        <v>25</v>
      </c>
      <c r="E10204" s="6" t="s">
        <v>22274</v>
      </c>
      <c r="F10204" t="s">
        <v>37</v>
      </c>
      <c r="G10204">
        <v>1</v>
      </c>
      <c r="H10204">
        <v>1</v>
      </c>
      <c r="I10204">
        <v>47</v>
      </c>
      <c r="J10204">
        <v>4</v>
      </c>
      <c r="K10204">
        <v>84.64</v>
      </c>
      <c r="L10204" t="str">
        <f t="shared" si="954"/>
        <v/>
      </c>
      <c r="M10204">
        <v>1</v>
      </c>
      <c r="N10204" t="str">
        <f t="shared" si="955"/>
        <v/>
      </c>
      <c r="O10204">
        <v>30</v>
      </c>
      <c r="P10204" s="11">
        <v>1</v>
      </c>
      <c r="Q10204" s="11">
        <v>8.5106382978723402E-2</v>
      </c>
      <c r="R10204" s="12">
        <v>84.64</v>
      </c>
      <c r="S10204" t="s">
        <v>27</v>
      </c>
      <c r="T10204">
        <v>0</v>
      </c>
      <c r="U10204">
        <f t="shared" si="956"/>
        <v>4</v>
      </c>
      <c r="V10204">
        <f t="shared" si="957"/>
        <v>1</v>
      </c>
      <c r="W10204">
        <f t="shared" si="958"/>
        <v>2</v>
      </c>
      <c r="X10204" t="str">
        <f t="shared" si="959"/>
        <v>412</v>
      </c>
      <c r="Y10204" t="str">
        <f>IF(Table1[[#This Row],[RFM_Score]]="555","Champion", IF(AND(J10204&gt;=4,V10204&gt;=4),"Loyal", IF(U10204&lt;=2,"At Risk", IF(W10204&gt;=4,"Potential Loyalist","Others"))))</f>
        <v>Others</v>
      </c>
    </row>
    <row r="10205" spans="1:25">
      <c r="A10205" t="s">
        <v>10907</v>
      </c>
      <c r="B10205">
        <v>50</v>
      </c>
      <c r="C10205" t="s">
        <v>19</v>
      </c>
      <c r="D10205" t="s">
        <v>46</v>
      </c>
      <c r="E10205" s="6" t="s">
        <v>22275</v>
      </c>
      <c r="F10205" t="s">
        <v>21</v>
      </c>
      <c r="G10205">
        <v>5</v>
      </c>
      <c r="H10205">
        <v>2</v>
      </c>
      <c r="I10205">
        <v>52</v>
      </c>
      <c r="J10205">
        <v>1</v>
      </c>
      <c r="K10205">
        <v>84.64</v>
      </c>
      <c r="L10205" t="str">
        <f t="shared" si="954"/>
        <v/>
      </c>
      <c r="M10205">
        <v>1</v>
      </c>
      <c r="N10205" t="str">
        <f t="shared" si="955"/>
        <v/>
      </c>
      <c r="O10205">
        <v>4</v>
      </c>
      <c r="P10205" s="11">
        <v>0.4</v>
      </c>
      <c r="Q10205" s="11">
        <v>1.9230769230769201E-2</v>
      </c>
      <c r="R10205" s="12">
        <v>84.64</v>
      </c>
      <c r="S10205" t="s">
        <v>27</v>
      </c>
      <c r="T10205">
        <v>0</v>
      </c>
      <c r="U10205">
        <f t="shared" si="956"/>
        <v>5</v>
      </c>
      <c r="V10205">
        <f t="shared" si="957"/>
        <v>1</v>
      </c>
      <c r="W10205">
        <f t="shared" si="958"/>
        <v>2</v>
      </c>
      <c r="X10205" t="str">
        <f t="shared" si="959"/>
        <v>512</v>
      </c>
      <c r="Y10205" t="str">
        <f>IF(Table1[[#This Row],[RFM_Score]]="555","Champion", IF(AND(J10205&gt;=4,V10205&gt;=4),"Loyal", IF(U10205&lt;=2,"At Risk", IF(W10205&gt;=4,"Potential Loyalist","Others"))))</f>
        <v>Others</v>
      </c>
    </row>
    <row r="10206" spans="1:25">
      <c r="A10206" t="s">
        <v>8658</v>
      </c>
      <c r="B10206">
        <v>43</v>
      </c>
      <c r="C10206" t="s">
        <v>24</v>
      </c>
      <c r="D10206" t="s">
        <v>25</v>
      </c>
      <c r="E10206" s="6" t="s">
        <v>22276</v>
      </c>
      <c r="F10206" t="s">
        <v>30</v>
      </c>
      <c r="G10206">
        <v>1</v>
      </c>
      <c r="H10206">
        <v>0</v>
      </c>
      <c r="I10206">
        <v>49</v>
      </c>
      <c r="J10206">
        <v>4</v>
      </c>
      <c r="K10206">
        <v>84.55</v>
      </c>
      <c r="L10206" t="str">
        <f t="shared" si="954"/>
        <v/>
      </c>
      <c r="M10206">
        <v>1</v>
      </c>
      <c r="N10206" t="str">
        <f t="shared" si="955"/>
        <v/>
      </c>
      <c r="O10206">
        <v>14</v>
      </c>
      <c r="P10206" s="11">
        <v>0</v>
      </c>
      <c r="Q10206" s="11">
        <v>8.16326530612244E-2</v>
      </c>
      <c r="R10206" s="12">
        <v>84.55</v>
      </c>
      <c r="S10206" t="s">
        <v>27</v>
      </c>
      <c r="T10206">
        <v>0</v>
      </c>
      <c r="U10206">
        <f t="shared" si="956"/>
        <v>5</v>
      </c>
      <c r="V10206">
        <f t="shared" si="957"/>
        <v>1</v>
      </c>
      <c r="W10206">
        <f t="shared" si="958"/>
        <v>2</v>
      </c>
      <c r="X10206" t="str">
        <f t="shared" si="959"/>
        <v>512</v>
      </c>
      <c r="Y10206" t="str">
        <f>IF(Table1[[#This Row],[RFM_Score]]="555","Champion", IF(AND(J10206&gt;=4,V10206&gt;=4),"Loyal", IF(U10206&lt;=2,"At Risk", IF(W10206&gt;=4,"Potential Loyalist","Others"))))</f>
        <v>Others</v>
      </c>
    </row>
    <row r="10207" spans="1:25">
      <c r="A10207" t="s">
        <v>11987</v>
      </c>
      <c r="B10207">
        <v>50</v>
      </c>
      <c r="C10207" t="s">
        <v>19</v>
      </c>
      <c r="D10207" t="s">
        <v>25</v>
      </c>
      <c r="E10207" s="6" t="s">
        <v>22277</v>
      </c>
      <c r="F10207" t="s">
        <v>60</v>
      </c>
      <c r="G10207">
        <v>4</v>
      </c>
      <c r="H10207">
        <v>1</v>
      </c>
      <c r="I10207">
        <v>46</v>
      </c>
      <c r="J10207">
        <v>2</v>
      </c>
      <c r="K10207">
        <v>84.5</v>
      </c>
      <c r="L10207" t="str">
        <f t="shared" si="954"/>
        <v/>
      </c>
      <c r="M10207">
        <v>1</v>
      </c>
      <c r="N10207" t="str">
        <f t="shared" si="955"/>
        <v/>
      </c>
      <c r="O10207">
        <v>8</v>
      </c>
      <c r="P10207" s="11">
        <v>0.25</v>
      </c>
      <c r="Q10207" s="11">
        <v>4.3478260869565202E-2</v>
      </c>
      <c r="R10207" s="12">
        <v>84.5</v>
      </c>
      <c r="S10207" t="s">
        <v>27</v>
      </c>
      <c r="T10207">
        <v>0</v>
      </c>
      <c r="U10207">
        <f t="shared" si="956"/>
        <v>5</v>
      </c>
      <c r="V10207">
        <f t="shared" si="957"/>
        <v>1</v>
      </c>
      <c r="W10207">
        <f t="shared" si="958"/>
        <v>2</v>
      </c>
      <c r="X10207" t="str">
        <f t="shared" si="959"/>
        <v>512</v>
      </c>
      <c r="Y10207" t="str">
        <f>IF(Table1[[#This Row],[RFM_Score]]="555","Champion", IF(AND(J10207&gt;=4,V10207&gt;=4),"Loyal", IF(U10207&lt;=2,"At Risk", IF(W10207&gt;=4,"Potential Loyalist","Others"))))</f>
        <v>Others</v>
      </c>
    </row>
    <row r="10208" spans="1:25">
      <c r="A10208" t="s">
        <v>1942</v>
      </c>
      <c r="B10208">
        <v>40</v>
      </c>
      <c r="C10208" t="s">
        <v>24</v>
      </c>
      <c r="D10208" t="s">
        <v>41</v>
      </c>
      <c r="E10208" s="6" t="s">
        <v>22278</v>
      </c>
      <c r="F10208" t="s">
        <v>62</v>
      </c>
      <c r="G10208">
        <v>2</v>
      </c>
      <c r="H10208">
        <v>0</v>
      </c>
      <c r="I10208">
        <v>48</v>
      </c>
      <c r="J10208">
        <v>5</v>
      </c>
      <c r="K10208">
        <v>84.49</v>
      </c>
      <c r="L10208" t="str">
        <f t="shared" si="954"/>
        <v/>
      </c>
      <c r="M10208">
        <v>1</v>
      </c>
      <c r="N10208" t="str">
        <f t="shared" si="955"/>
        <v/>
      </c>
      <c r="O10208">
        <v>11</v>
      </c>
      <c r="P10208" s="11">
        <v>0</v>
      </c>
      <c r="Q10208" s="11">
        <v>0.10416666666666601</v>
      </c>
      <c r="R10208" s="12">
        <v>84.49</v>
      </c>
      <c r="S10208" t="s">
        <v>27</v>
      </c>
      <c r="T10208">
        <v>0</v>
      </c>
      <c r="U10208">
        <f t="shared" si="956"/>
        <v>5</v>
      </c>
      <c r="V10208">
        <f t="shared" si="957"/>
        <v>1</v>
      </c>
      <c r="W10208">
        <f t="shared" si="958"/>
        <v>2</v>
      </c>
      <c r="X10208" t="str">
        <f t="shared" si="959"/>
        <v>512</v>
      </c>
      <c r="Y10208" t="str">
        <f>IF(Table1[[#This Row],[RFM_Score]]="555","Champion", IF(AND(J10208&gt;=4,V10208&gt;=4),"Loyal", IF(U10208&lt;=2,"At Risk", IF(W10208&gt;=4,"Potential Loyalist","Others"))))</f>
        <v>Others</v>
      </c>
    </row>
    <row r="10209" spans="1:25">
      <c r="A10209" t="s">
        <v>5610</v>
      </c>
      <c r="B10209">
        <v>30</v>
      </c>
      <c r="C10209" t="s">
        <v>24</v>
      </c>
      <c r="D10209" t="s">
        <v>25</v>
      </c>
      <c r="E10209" s="6" t="s">
        <v>22279</v>
      </c>
      <c r="F10209" t="s">
        <v>62</v>
      </c>
      <c r="G10209">
        <v>3</v>
      </c>
      <c r="H10209">
        <v>1</v>
      </c>
      <c r="I10209">
        <v>41</v>
      </c>
      <c r="J10209">
        <v>2</v>
      </c>
      <c r="K10209">
        <v>84.48</v>
      </c>
      <c r="L10209" t="str">
        <f t="shared" si="954"/>
        <v/>
      </c>
      <c r="M10209">
        <v>1</v>
      </c>
      <c r="N10209" t="str">
        <f t="shared" si="955"/>
        <v/>
      </c>
      <c r="O10209">
        <v>64</v>
      </c>
      <c r="P10209" s="11">
        <v>0.33333333333333298</v>
      </c>
      <c r="Q10209" s="11">
        <v>4.8780487804878002E-2</v>
      </c>
      <c r="R10209" s="12">
        <v>84.48</v>
      </c>
      <c r="S10209" t="s">
        <v>27</v>
      </c>
      <c r="T10209">
        <v>0</v>
      </c>
      <c r="U10209">
        <f t="shared" si="956"/>
        <v>3</v>
      </c>
      <c r="V10209">
        <f t="shared" si="957"/>
        <v>1</v>
      </c>
      <c r="W10209">
        <f t="shared" si="958"/>
        <v>2</v>
      </c>
      <c r="X10209" t="str">
        <f t="shared" si="959"/>
        <v>312</v>
      </c>
      <c r="Y10209" t="str">
        <f>IF(Table1[[#This Row],[RFM_Score]]="555","Champion", IF(AND(J10209&gt;=4,V10209&gt;=4),"Loyal", IF(U10209&lt;=2,"At Risk", IF(W10209&gt;=4,"Potential Loyalist","Others"))))</f>
        <v>Others</v>
      </c>
    </row>
    <row r="10210" spans="1:25">
      <c r="A10210" t="s">
        <v>9521</v>
      </c>
      <c r="B10210">
        <v>18</v>
      </c>
      <c r="C10210" t="s">
        <v>19</v>
      </c>
      <c r="D10210" t="s">
        <v>49</v>
      </c>
      <c r="E10210" s="6" t="s">
        <v>22280</v>
      </c>
      <c r="F10210" t="s">
        <v>26</v>
      </c>
      <c r="G10210">
        <v>6</v>
      </c>
      <c r="H10210">
        <v>1</v>
      </c>
      <c r="I10210">
        <v>68</v>
      </c>
      <c r="J10210">
        <v>4</v>
      </c>
      <c r="K10210">
        <v>84.47</v>
      </c>
      <c r="L10210" t="str">
        <f t="shared" si="954"/>
        <v/>
      </c>
      <c r="M10210">
        <v>1</v>
      </c>
      <c r="N10210" t="str">
        <f t="shared" si="955"/>
        <v/>
      </c>
      <c r="O10210">
        <v>117</v>
      </c>
      <c r="P10210" s="11">
        <v>0.16666666666666599</v>
      </c>
      <c r="Q10210" s="11">
        <v>5.8823529411764698E-2</v>
      </c>
      <c r="R10210" s="12">
        <v>84.47</v>
      </c>
      <c r="S10210" t="s">
        <v>27</v>
      </c>
      <c r="T10210">
        <v>0</v>
      </c>
      <c r="U10210">
        <f t="shared" si="956"/>
        <v>1</v>
      </c>
      <c r="V10210">
        <f t="shared" si="957"/>
        <v>1</v>
      </c>
      <c r="W10210">
        <f t="shared" si="958"/>
        <v>2</v>
      </c>
      <c r="X10210" t="str">
        <f t="shared" si="959"/>
        <v>112</v>
      </c>
      <c r="Y10210" t="str">
        <f>IF(Table1[[#This Row],[RFM_Score]]="555","Champion", IF(AND(J10210&gt;=4,V10210&gt;=4),"Loyal", IF(U10210&lt;=2,"At Risk", IF(W10210&gt;=4,"Potential Loyalist","Others"))))</f>
        <v>At Risk</v>
      </c>
    </row>
    <row r="10211" spans="1:25">
      <c r="A10211" t="s">
        <v>9029</v>
      </c>
      <c r="B10211">
        <v>33</v>
      </c>
      <c r="C10211" t="s">
        <v>19</v>
      </c>
      <c r="D10211" t="s">
        <v>49</v>
      </c>
      <c r="E10211" s="6" t="s">
        <v>22281</v>
      </c>
      <c r="F10211" t="s">
        <v>21</v>
      </c>
      <c r="G10211">
        <v>6</v>
      </c>
      <c r="H10211">
        <v>2</v>
      </c>
      <c r="I10211">
        <v>46</v>
      </c>
      <c r="J10211">
        <v>3</v>
      </c>
      <c r="K10211">
        <v>84.34</v>
      </c>
      <c r="L10211" t="str">
        <f t="shared" si="954"/>
        <v/>
      </c>
      <c r="M10211">
        <v>1</v>
      </c>
      <c r="N10211" t="str">
        <f t="shared" si="955"/>
        <v/>
      </c>
      <c r="O10211">
        <v>17</v>
      </c>
      <c r="P10211" s="11">
        <v>0.33333333333333298</v>
      </c>
      <c r="Q10211" s="11">
        <v>6.5217391304347797E-2</v>
      </c>
      <c r="R10211" s="12">
        <v>84.34</v>
      </c>
      <c r="S10211" t="s">
        <v>27</v>
      </c>
      <c r="T10211">
        <v>0</v>
      </c>
      <c r="U10211">
        <f t="shared" si="956"/>
        <v>5</v>
      </c>
      <c r="V10211">
        <f t="shared" si="957"/>
        <v>1</v>
      </c>
      <c r="W10211">
        <f t="shared" si="958"/>
        <v>2</v>
      </c>
      <c r="X10211" t="str">
        <f t="shared" si="959"/>
        <v>512</v>
      </c>
      <c r="Y10211" t="str">
        <f>IF(Table1[[#This Row],[RFM_Score]]="555","Champion", IF(AND(J10211&gt;=4,V10211&gt;=4),"Loyal", IF(U10211&lt;=2,"At Risk", IF(W10211&gt;=4,"Potential Loyalist","Others"))))</f>
        <v>Others</v>
      </c>
    </row>
    <row r="10212" spans="1:25">
      <c r="A10212" t="s">
        <v>11265</v>
      </c>
      <c r="B10212">
        <v>31</v>
      </c>
      <c r="C10212" t="s">
        <v>19</v>
      </c>
      <c r="D10212" t="s">
        <v>25</v>
      </c>
      <c r="E10212" s="6" t="s">
        <v>22282</v>
      </c>
      <c r="F10212" t="s">
        <v>21</v>
      </c>
      <c r="G10212">
        <v>2</v>
      </c>
      <c r="H10212">
        <v>1</v>
      </c>
      <c r="I10212">
        <v>54</v>
      </c>
      <c r="J10212">
        <v>1</v>
      </c>
      <c r="K10212">
        <v>84.26</v>
      </c>
      <c r="L10212" t="str">
        <f t="shared" si="954"/>
        <v/>
      </c>
      <c r="M10212">
        <v>1</v>
      </c>
      <c r="N10212" t="str">
        <f t="shared" si="955"/>
        <v/>
      </c>
      <c r="O10212">
        <v>4</v>
      </c>
      <c r="P10212" s="11">
        <v>0.5</v>
      </c>
      <c r="Q10212" s="11">
        <v>1.85185185185185E-2</v>
      </c>
      <c r="R10212" s="12">
        <v>84.26</v>
      </c>
      <c r="S10212" t="s">
        <v>27</v>
      </c>
      <c r="T10212">
        <v>0</v>
      </c>
      <c r="U10212">
        <f t="shared" si="956"/>
        <v>5</v>
      </c>
      <c r="V10212">
        <f t="shared" si="957"/>
        <v>1</v>
      </c>
      <c r="W10212">
        <f t="shared" si="958"/>
        <v>2</v>
      </c>
      <c r="X10212" t="str">
        <f t="shared" si="959"/>
        <v>512</v>
      </c>
      <c r="Y10212" t="str">
        <f>IF(Table1[[#This Row],[RFM_Score]]="555","Champion", IF(AND(J10212&gt;=4,V10212&gt;=4),"Loyal", IF(U10212&lt;=2,"At Risk", IF(W10212&gt;=4,"Potential Loyalist","Others"))))</f>
        <v>Others</v>
      </c>
    </row>
    <row r="10213" spans="1:25">
      <c r="A10213" t="s">
        <v>4979</v>
      </c>
      <c r="B10213">
        <v>35</v>
      </c>
      <c r="C10213" t="s">
        <v>19</v>
      </c>
      <c r="D10213" t="s">
        <v>25</v>
      </c>
      <c r="E10213" s="6" t="s">
        <v>22283</v>
      </c>
      <c r="F10213" t="s">
        <v>26</v>
      </c>
      <c r="G10213">
        <v>3</v>
      </c>
      <c r="H10213">
        <v>1</v>
      </c>
      <c r="I10213">
        <v>38</v>
      </c>
      <c r="J10213">
        <v>2</v>
      </c>
      <c r="K10213">
        <v>84.22</v>
      </c>
      <c r="L10213" t="str">
        <f t="shared" si="954"/>
        <v/>
      </c>
      <c r="M10213">
        <v>1</v>
      </c>
      <c r="N10213" t="str">
        <f t="shared" si="955"/>
        <v/>
      </c>
      <c r="O10213">
        <v>36</v>
      </c>
      <c r="P10213" s="11">
        <v>0.33333333333333298</v>
      </c>
      <c r="Q10213" s="11">
        <v>5.2631578947368397E-2</v>
      </c>
      <c r="R10213" s="12">
        <v>84.22</v>
      </c>
      <c r="S10213" t="s">
        <v>27</v>
      </c>
      <c r="T10213">
        <v>0</v>
      </c>
      <c r="U10213">
        <f t="shared" si="956"/>
        <v>4</v>
      </c>
      <c r="V10213">
        <f t="shared" si="957"/>
        <v>1</v>
      </c>
      <c r="W10213">
        <f t="shared" si="958"/>
        <v>2</v>
      </c>
      <c r="X10213" t="str">
        <f t="shared" si="959"/>
        <v>412</v>
      </c>
      <c r="Y10213" t="str">
        <f>IF(Table1[[#This Row],[RFM_Score]]="555","Champion", IF(AND(J10213&gt;=4,V10213&gt;=4),"Loyal", IF(U10213&lt;=2,"At Risk", IF(W10213&gt;=4,"Potential Loyalist","Others"))))</f>
        <v>Others</v>
      </c>
    </row>
    <row r="10214" spans="1:25">
      <c r="A10214" t="s">
        <v>9562</v>
      </c>
      <c r="B10214">
        <v>25</v>
      </c>
      <c r="C10214" t="s">
        <v>19</v>
      </c>
      <c r="D10214" t="s">
        <v>25</v>
      </c>
      <c r="E10214" s="6" t="s">
        <v>22284</v>
      </c>
      <c r="F10214" t="s">
        <v>21</v>
      </c>
      <c r="G10214">
        <v>5</v>
      </c>
      <c r="H10214">
        <v>2</v>
      </c>
      <c r="I10214">
        <v>44</v>
      </c>
      <c r="J10214">
        <v>2</v>
      </c>
      <c r="K10214">
        <v>84.14</v>
      </c>
      <c r="L10214" t="str">
        <f t="shared" si="954"/>
        <v/>
      </c>
      <c r="M10214">
        <v>1</v>
      </c>
      <c r="N10214" t="str">
        <f t="shared" si="955"/>
        <v/>
      </c>
      <c r="O10214">
        <v>29</v>
      </c>
      <c r="P10214" s="11">
        <v>0.4</v>
      </c>
      <c r="Q10214" s="11">
        <v>4.54545454545454E-2</v>
      </c>
      <c r="R10214" s="12">
        <v>84.14</v>
      </c>
      <c r="S10214" t="s">
        <v>27</v>
      </c>
      <c r="T10214">
        <v>0</v>
      </c>
      <c r="U10214">
        <f t="shared" si="956"/>
        <v>4</v>
      </c>
      <c r="V10214">
        <f t="shared" si="957"/>
        <v>1</v>
      </c>
      <c r="W10214">
        <f t="shared" si="958"/>
        <v>2</v>
      </c>
      <c r="X10214" t="str">
        <f t="shared" si="959"/>
        <v>412</v>
      </c>
      <c r="Y10214" t="str">
        <f>IF(Table1[[#This Row],[RFM_Score]]="555","Champion", IF(AND(J10214&gt;=4,V10214&gt;=4),"Loyal", IF(U10214&lt;=2,"At Risk", IF(W10214&gt;=4,"Potential Loyalist","Others"))))</f>
        <v>Others</v>
      </c>
    </row>
    <row r="10215" spans="1:25">
      <c r="A10215" t="s">
        <v>8667</v>
      </c>
      <c r="B10215">
        <v>19</v>
      </c>
      <c r="C10215" t="s">
        <v>19</v>
      </c>
      <c r="D10215" t="s">
        <v>49</v>
      </c>
      <c r="E10215" s="6" t="s">
        <v>22285</v>
      </c>
      <c r="F10215" t="s">
        <v>21</v>
      </c>
      <c r="G10215">
        <v>1</v>
      </c>
      <c r="H10215">
        <v>1</v>
      </c>
      <c r="I10215">
        <v>48</v>
      </c>
      <c r="J10215">
        <v>1</v>
      </c>
      <c r="K10215">
        <v>84.07</v>
      </c>
      <c r="L10215" t="str">
        <f t="shared" si="954"/>
        <v/>
      </c>
      <c r="M10215">
        <v>1</v>
      </c>
      <c r="N10215" t="str">
        <f t="shared" si="955"/>
        <v/>
      </c>
      <c r="O10215">
        <v>66</v>
      </c>
      <c r="P10215" s="11">
        <v>1</v>
      </c>
      <c r="Q10215" s="11">
        <v>2.0833333333333301E-2</v>
      </c>
      <c r="R10215" s="12">
        <v>84.07</v>
      </c>
      <c r="S10215" t="s">
        <v>27</v>
      </c>
      <c r="T10215">
        <v>0</v>
      </c>
      <c r="U10215">
        <f t="shared" si="956"/>
        <v>3</v>
      </c>
      <c r="V10215">
        <f t="shared" si="957"/>
        <v>1</v>
      </c>
      <c r="W10215">
        <f t="shared" si="958"/>
        <v>2</v>
      </c>
      <c r="X10215" t="str">
        <f t="shared" si="959"/>
        <v>312</v>
      </c>
      <c r="Y10215" t="str">
        <f>IF(Table1[[#This Row],[RFM_Score]]="555","Champion", IF(AND(J10215&gt;=4,V10215&gt;=4),"Loyal", IF(U10215&lt;=2,"At Risk", IF(W10215&gt;=4,"Potential Loyalist","Others"))))</f>
        <v>Others</v>
      </c>
    </row>
    <row r="10216" spans="1:25">
      <c r="A10216" t="s">
        <v>4595</v>
      </c>
      <c r="B10216">
        <v>28</v>
      </c>
      <c r="C10216" t="s">
        <v>24</v>
      </c>
      <c r="D10216" t="s">
        <v>25</v>
      </c>
      <c r="E10216" s="6" t="s">
        <v>22286</v>
      </c>
      <c r="F10216" t="s">
        <v>21</v>
      </c>
      <c r="G10216">
        <v>1</v>
      </c>
      <c r="H10216">
        <v>0</v>
      </c>
      <c r="I10216">
        <v>42</v>
      </c>
      <c r="J10216">
        <v>2</v>
      </c>
      <c r="K10216">
        <v>83.72</v>
      </c>
      <c r="L10216" t="str">
        <f t="shared" si="954"/>
        <v/>
      </c>
      <c r="M10216">
        <v>1</v>
      </c>
      <c r="N10216" t="str">
        <f t="shared" si="955"/>
        <v/>
      </c>
      <c r="O10216">
        <v>2</v>
      </c>
      <c r="P10216" s="11">
        <v>0</v>
      </c>
      <c r="Q10216" s="11">
        <v>4.7619047619047603E-2</v>
      </c>
      <c r="R10216" s="12">
        <v>83.72</v>
      </c>
      <c r="S10216" t="s">
        <v>27</v>
      </c>
      <c r="T10216">
        <v>0</v>
      </c>
      <c r="U10216">
        <f t="shared" si="956"/>
        <v>5</v>
      </c>
      <c r="V10216">
        <f t="shared" si="957"/>
        <v>1</v>
      </c>
      <c r="W10216">
        <f t="shared" si="958"/>
        <v>2</v>
      </c>
      <c r="X10216" t="str">
        <f t="shared" si="959"/>
        <v>512</v>
      </c>
      <c r="Y10216" t="str">
        <f>IF(Table1[[#This Row],[RFM_Score]]="555","Champion", IF(AND(J10216&gt;=4,V10216&gt;=4),"Loyal", IF(U10216&lt;=2,"At Risk", IF(W10216&gt;=4,"Potential Loyalist","Others"))))</f>
        <v>Others</v>
      </c>
    </row>
    <row r="10217" spans="1:25">
      <c r="A10217" t="s">
        <v>1287</v>
      </c>
      <c r="B10217">
        <v>38</v>
      </c>
      <c r="C10217" t="s">
        <v>24</v>
      </c>
      <c r="D10217" t="s">
        <v>25</v>
      </c>
      <c r="E10217" s="6" t="s">
        <v>22287</v>
      </c>
      <c r="F10217" t="s">
        <v>26</v>
      </c>
      <c r="G10217">
        <v>3</v>
      </c>
      <c r="H10217">
        <v>2</v>
      </c>
      <c r="I10217">
        <v>57</v>
      </c>
      <c r="J10217">
        <v>2</v>
      </c>
      <c r="K10217">
        <v>83.65</v>
      </c>
      <c r="L10217" t="str">
        <f t="shared" si="954"/>
        <v/>
      </c>
      <c r="M10217">
        <v>1</v>
      </c>
      <c r="N10217" t="str">
        <f t="shared" si="955"/>
        <v/>
      </c>
      <c r="O10217">
        <v>5</v>
      </c>
      <c r="P10217" s="11">
        <v>0.66666666666666596</v>
      </c>
      <c r="Q10217" s="11">
        <v>3.5087719298245598E-2</v>
      </c>
      <c r="R10217" s="12">
        <v>83.65</v>
      </c>
      <c r="S10217" t="s">
        <v>27</v>
      </c>
      <c r="T10217">
        <v>0</v>
      </c>
      <c r="U10217">
        <f t="shared" si="956"/>
        <v>5</v>
      </c>
      <c r="V10217">
        <f t="shared" si="957"/>
        <v>1</v>
      </c>
      <c r="W10217">
        <f t="shared" si="958"/>
        <v>2</v>
      </c>
      <c r="X10217" t="str">
        <f t="shared" si="959"/>
        <v>512</v>
      </c>
      <c r="Y10217" t="str">
        <f>IF(Table1[[#This Row],[RFM_Score]]="555","Champion", IF(AND(J10217&gt;=4,V10217&gt;=4),"Loyal", IF(U10217&lt;=2,"At Risk", IF(W10217&gt;=4,"Potential Loyalist","Others"))))</f>
        <v>Others</v>
      </c>
    </row>
    <row r="10218" spans="1:25">
      <c r="A10218" t="s">
        <v>2195</v>
      </c>
      <c r="B10218">
        <v>50</v>
      </c>
      <c r="C10218" t="s">
        <v>19</v>
      </c>
      <c r="D10218" t="s">
        <v>25</v>
      </c>
      <c r="E10218" s="6" t="s">
        <v>22288</v>
      </c>
      <c r="F10218" t="s">
        <v>26</v>
      </c>
      <c r="G10218">
        <v>2</v>
      </c>
      <c r="H10218">
        <v>0</v>
      </c>
      <c r="I10218">
        <v>46</v>
      </c>
      <c r="J10218">
        <v>2</v>
      </c>
      <c r="K10218">
        <v>83.59</v>
      </c>
      <c r="L10218" t="str">
        <f t="shared" si="954"/>
        <v/>
      </c>
      <c r="M10218">
        <v>1</v>
      </c>
      <c r="N10218" t="str">
        <f t="shared" si="955"/>
        <v/>
      </c>
      <c r="O10218">
        <v>48</v>
      </c>
      <c r="P10218" s="11">
        <v>0</v>
      </c>
      <c r="Q10218" s="11">
        <v>4.3478260869565202E-2</v>
      </c>
      <c r="R10218" s="12">
        <v>83.59</v>
      </c>
      <c r="S10218" t="s">
        <v>27</v>
      </c>
      <c r="T10218">
        <v>0</v>
      </c>
      <c r="U10218">
        <f t="shared" si="956"/>
        <v>3</v>
      </c>
      <c r="V10218">
        <f t="shared" si="957"/>
        <v>1</v>
      </c>
      <c r="W10218">
        <f t="shared" si="958"/>
        <v>2</v>
      </c>
      <c r="X10218" t="str">
        <f t="shared" si="959"/>
        <v>312</v>
      </c>
      <c r="Y10218" t="str">
        <f>IF(Table1[[#This Row],[RFM_Score]]="555","Champion", IF(AND(J10218&gt;=4,V10218&gt;=4),"Loyal", IF(U10218&lt;=2,"At Risk", IF(W10218&gt;=4,"Potential Loyalist","Others"))))</f>
        <v>Others</v>
      </c>
    </row>
    <row r="10219" spans="1:25">
      <c r="A10219" t="s">
        <v>6511</v>
      </c>
      <c r="B10219">
        <v>18</v>
      </c>
      <c r="C10219" t="s">
        <v>24</v>
      </c>
      <c r="D10219" t="s">
        <v>35</v>
      </c>
      <c r="E10219" s="6" t="s">
        <v>22289</v>
      </c>
      <c r="F10219" t="s">
        <v>30</v>
      </c>
      <c r="G10219">
        <v>2</v>
      </c>
      <c r="H10219">
        <v>1</v>
      </c>
      <c r="I10219">
        <v>49</v>
      </c>
      <c r="J10219">
        <v>3</v>
      </c>
      <c r="K10219">
        <v>83.59</v>
      </c>
      <c r="L10219" t="str">
        <f t="shared" si="954"/>
        <v/>
      </c>
      <c r="M10219">
        <v>1</v>
      </c>
      <c r="N10219" t="str">
        <f t="shared" si="955"/>
        <v/>
      </c>
      <c r="O10219">
        <v>106</v>
      </c>
      <c r="P10219" s="11">
        <v>0.5</v>
      </c>
      <c r="Q10219" s="11">
        <v>6.1224489795918297E-2</v>
      </c>
      <c r="R10219" s="12">
        <v>83.59</v>
      </c>
      <c r="S10219" t="s">
        <v>27</v>
      </c>
      <c r="T10219">
        <v>0</v>
      </c>
      <c r="U10219">
        <f t="shared" si="956"/>
        <v>1</v>
      </c>
      <c r="V10219">
        <f t="shared" si="957"/>
        <v>1</v>
      </c>
      <c r="W10219">
        <f t="shared" si="958"/>
        <v>2</v>
      </c>
      <c r="X10219" t="str">
        <f t="shared" si="959"/>
        <v>112</v>
      </c>
      <c r="Y10219" t="str">
        <f>IF(Table1[[#This Row],[RFM_Score]]="555","Champion", IF(AND(J10219&gt;=4,V10219&gt;=4),"Loyal", IF(U10219&lt;=2,"At Risk", IF(W10219&gt;=4,"Potential Loyalist","Others"))))</f>
        <v>At Risk</v>
      </c>
    </row>
    <row r="10220" spans="1:25">
      <c r="A10220" t="s">
        <v>7131</v>
      </c>
      <c r="B10220">
        <v>43</v>
      </c>
      <c r="C10220" t="s">
        <v>24</v>
      </c>
      <c r="D10220" t="s">
        <v>35</v>
      </c>
      <c r="E10220" s="6" t="s">
        <v>22290</v>
      </c>
      <c r="F10220" t="s">
        <v>21</v>
      </c>
      <c r="G10220">
        <v>5</v>
      </c>
      <c r="H10220">
        <v>2</v>
      </c>
      <c r="I10220">
        <v>54</v>
      </c>
      <c r="J10220">
        <v>6</v>
      </c>
      <c r="K10220">
        <v>83.51</v>
      </c>
      <c r="L10220" t="str">
        <f t="shared" si="954"/>
        <v/>
      </c>
      <c r="M10220">
        <v>1</v>
      </c>
      <c r="N10220" t="str">
        <f t="shared" si="955"/>
        <v/>
      </c>
      <c r="O10220">
        <v>101</v>
      </c>
      <c r="P10220" s="11">
        <v>0.4</v>
      </c>
      <c r="Q10220" s="11">
        <v>0.11111111111111099</v>
      </c>
      <c r="R10220" s="12">
        <v>83.51</v>
      </c>
      <c r="S10220" t="s">
        <v>27</v>
      </c>
      <c r="T10220">
        <v>1</v>
      </c>
      <c r="U10220">
        <f t="shared" si="956"/>
        <v>1</v>
      </c>
      <c r="V10220">
        <f t="shared" si="957"/>
        <v>1</v>
      </c>
      <c r="W10220">
        <f t="shared" si="958"/>
        <v>2</v>
      </c>
      <c r="X10220" t="str">
        <f t="shared" si="959"/>
        <v>112</v>
      </c>
      <c r="Y10220" t="str">
        <f>IF(Table1[[#This Row],[RFM_Score]]="555","Champion", IF(AND(J10220&gt;=4,V10220&gt;=4),"Loyal", IF(U10220&lt;=2,"At Risk", IF(W10220&gt;=4,"Potential Loyalist","Others"))))</f>
        <v>At Risk</v>
      </c>
    </row>
    <row r="10221" spans="1:25">
      <c r="A10221" t="s">
        <v>8074</v>
      </c>
      <c r="B10221">
        <v>18</v>
      </c>
      <c r="C10221" t="s">
        <v>24</v>
      </c>
      <c r="D10221" t="s">
        <v>29</v>
      </c>
      <c r="E10221" s="6" t="s">
        <v>22291</v>
      </c>
      <c r="F10221" t="s">
        <v>60</v>
      </c>
      <c r="G10221">
        <v>5</v>
      </c>
      <c r="H10221">
        <v>2</v>
      </c>
      <c r="I10221">
        <v>52</v>
      </c>
      <c r="J10221">
        <v>1</v>
      </c>
      <c r="K10221">
        <v>83.49</v>
      </c>
      <c r="L10221" t="str">
        <f t="shared" si="954"/>
        <v/>
      </c>
      <c r="M10221">
        <v>1</v>
      </c>
      <c r="N10221" t="str">
        <f t="shared" si="955"/>
        <v/>
      </c>
      <c r="O10221">
        <v>17</v>
      </c>
      <c r="P10221" s="11">
        <v>0.4</v>
      </c>
      <c r="Q10221" s="11">
        <v>1.9230769230769201E-2</v>
      </c>
      <c r="R10221" s="12">
        <v>83.49</v>
      </c>
      <c r="S10221" t="s">
        <v>27</v>
      </c>
      <c r="T10221">
        <v>0</v>
      </c>
      <c r="U10221">
        <f t="shared" si="956"/>
        <v>5</v>
      </c>
      <c r="V10221">
        <f t="shared" si="957"/>
        <v>1</v>
      </c>
      <c r="W10221">
        <f t="shared" si="958"/>
        <v>2</v>
      </c>
      <c r="X10221" t="str">
        <f t="shared" si="959"/>
        <v>512</v>
      </c>
      <c r="Y10221" t="str">
        <f>IF(Table1[[#This Row],[RFM_Score]]="555","Champion", IF(AND(J10221&gt;=4,V10221&gt;=4),"Loyal", IF(U10221&lt;=2,"At Risk", IF(W10221&gt;=4,"Potential Loyalist","Others"))))</f>
        <v>Others</v>
      </c>
    </row>
    <row r="10222" spans="1:25">
      <c r="A10222" t="s">
        <v>11475</v>
      </c>
      <c r="B10222">
        <v>39</v>
      </c>
      <c r="C10222" t="s">
        <v>24</v>
      </c>
      <c r="D10222" t="s">
        <v>25</v>
      </c>
      <c r="E10222" s="6" t="s">
        <v>22292</v>
      </c>
      <c r="F10222" t="s">
        <v>26</v>
      </c>
      <c r="G10222">
        <v>5</v>
      </c>
      <c r="H10222">
        <v>0</v>
      </c>
      <c r="I10222">
        <v>54</v>
      </c>
      <c r="J10222">
        <v>2</v>
      </c>
      <c r="K10222">
        <v>83.28</v>
      </c>
      <c r="L10222" t="str">
        <f t="shared" si="954"/>
        <v/>
      </c>
      <c r="M10222">
        <v>1</v>
      </c>
      <c r="N10222" t="str">
        <f t="shared" si="955"/>
        <v/>
      </c>
      <c r="O10222">
        <v>53</v>
      </c>
      <c r="P10222" s="11">
        <v>0</v>
      </c>
      <c r="Q10222" s="11">
        <v>3.7037037037037E-2</v>
      </c>
      <c r="R10222" s="12">
        <v>83.28</v>
      </c>
      <c r="S10222" t="s">
        <v>27</v>
      </c>
      <c r="T10222">
        <v>0</v>
      </c>
      <c r="U10222">
        <f t="shared" si="956"/>
        <v>3</v>
      </c>
      <c r="V10222">
        <f t="shared" si="957"/>
        <v>1</v>
      </c>
      <c r="W10222">
        <f t="shared" si="958"/>
        <v>2</v>
      </c>
      <c r="X10222" t="str">
        <f t="shared" si="959"/>
        <v>312</v>
      </c>
      <c r="Y10222" t="str">
        <f>IF(Table1[[#This Row],[RFM_Score]]="555","Champion", IF(AND(J10222&gt;=4,V10222&gt;=4),"Loyal", IF(U10222&lt;=2,"At Risk", IF(W10222&gt;=4,"Potential Loyalist","Others"))))</f>
        <v>Others</v>
      </c>
    </row>
    <row r="10223" spans="1:25">
      <c r="A10223" t="s">
        <v>5613</v>
      </c>
      <c r="B10223">
        <v>26</v>
      </c>
      <c r="C10223" t="s">
        <v>19</v>
      </c>
      <c r="D10223" t="s">
        <v>41</v>
      </c>
      <c r="E10223" s="6" t="s">
        <v>22293</v>
      </c>
      <c r="F10223" t="s">
        <v>26</v>
      </c>
      <c r="G10223">
        <v>4</v>
      </c>
      <c r="H10223">
        <v>1</v>
      </c>
      <c r="I10223">
        <v>54</v>
      </c>
      <c r="J10223">
        <v>0</v>
      </c>
      <c r="K10223">
        <v>83.23</v>
      </c>
      <c r="L10223" t="str">
        <f t="shared" si="954"/>
        <v/>
      </c>
      <c r="M10223">
        <v>1</v>
      </c>
      <c r="N10223" t="str">
        <f t="shared" si="955"/>
        <v/>
      </c>
      <c r="O10223">
        <v>9</v>
      </c>
      <c r="P10223" s="11">
        <v>0.25</v>
      </c>
      <c r="Q10223" s="11">
        <v>0</v>
      </c>
      <c r="R10223" s="12">
        <v>83.23</v>
      </c>
      <c r="S10223" t="s">
        <v>27</v>
      </c>
      <c r="T10223">
        <v>0</v>
      </c>
      <c r="U10223">
        <f t="shared" si="956"/>
        <v>5</v>
      </c>
      <c r="V10223">
        <f t="shared" si="957"/>
        <v>1</v>
      </c>
      <c r="W10223">
        <f t="shared" si="958"/>
        <v>2</v>
      </c>
      <c r="X10223" t="str">
        <f t="shared" si="959"/>
        <v>512</v>
      </c>
      <c r="Y10223" t="str">
        <f>IF(Table1[[#This Row],[RFM_Score]]="555","Champion", IF(AND(J10223&gt;=4,V10223&gt;=4),"Loyal", IF(U10223&lt;=2,"At Risk", IF(W10223&gt;=4,"Potential Loyalist","Others"))))</f>
        <v>Others</v>
      </c>
    </row>
    <row r="10224" spans="1:25">
      <c r="A10224" t="s">
        <v>4642</v>
      </c>
      <c r="B10224">
        <v>31</v>
      </c>
      <c r="C10224" t="s">
        <v>24</v>
      </c>
      <c r="D10224" t="s">
        <v>41</v>
      </c>
      <c r="E10224" s="6" t="s">
        <v>22294</v>
      </c>
      <c r="F10224" t="s">
        <v>30</v>
      </c>
      <c r="G10224">
        <v>4</v>
      </c>
      <c r="H10224">
        <v>0</v>
      </c>
      <c r="I10224">
        <v>57</v>
      </c>
      <c r="J10224">
        <v>2</v>
      </c>
      <c r="K10224">
        <v>83.09</v>
      </c>
      <c r="L10224" t="str">
        <f t="shared" si="954"/>
        <v/>
      </c>
      <c r="M10224">
        <v>1</v>
      </c>
      <c r="N10224" t="str">
        <f t="shared" si="955"/>
        <v/>
      </c>
      <c r="O10224">
        <v>58</v>
      </c>
      <c r="P10224" s="11">
        <v>0</v>
      </c>
      <c r="Q10224" s="11">
        <v>3.5087719298245598E-2</v>
      </c>
      <c r="R10224" s="12">
        <v>83.09</v>
      </c>
      <c r="S10224" t="s">
        <v>27</v>
      </c>
      <c r="T10224">
        <v>0</v>
      </c>
      <c r="U10224">
        <f t="shared" si="956"/>
        <v>3</v>
      </c>
      <c r="V10224">
        <f t="shared" si="957"/>
        <v>1</v>
      </c>
      <c r="W10224">
        <f t="shared" si="958"/>
        <v>2</v>
      </c>
      <c r="X10224" t="str">
        <f t="shared" si="959"/>
        <v>312</v>
      </c>
      <c r="Y10224" t="str">
        <f>IF(Table1[[#This Row],[RFM_Score]]="555","Champion", IF(AND(J10224&gt;=4,V10224&gt;=4),"Loyal", IF(U10224&lt;=2,"At Risk", IF(W10224&gt;=4,"Potential Loyalist","Others"))))</f>
        <v>Others</v>
      </c>
    </row>
    <row r="10225" spans="1:25">
      <c r="A10225" t="s">
        <v>817</v>
      </c>
      <c r="B10225">
        <v>37</v>
      </c>
      <c r="C10225" t="s">
        <v>33</v>
      </c>
      <c r="D10225" t="s">
        <v>29</v>
      </c>
      <c r="E10225" s="6" t="s">
        <v>22295</v>
      </c>
      <c r="F10225" t="s">
        <v>21</v>
      </c>
      <c r="G10225">
        <v>1</v>
      </c>
      <c r="H10225">
        <v>0</v>
      </c>
      <c r="I10225">
        <v>45</v>
      </c>
      <c r="J10225">
        <v>3</v>
      </c>
      <c r="K10225">
        <v>82.95</v>
      </c>
      <c r="L10225" t="str">
        <f t="shared" si="954"/>
        <v/>
      </c>
      <c r="M10225">
        <v>1</v>
      </c>
      <c r="N10225" t="str">
        <f t="shared" si="955"/>
        <v/>
      </c>
      <c r="O10225">
        <v>3</v>
      </c>
      <c r="P10225" s="11">
        <v>0</v>
      </c>
      <c r="Q10225" s="11">
        <v>6.6666666666666596E-2</v>
      </c>
      <c r="R10225" s="12">
        <v>82.95</v>
      </c>
      <c r="S10225" t="s">
        <v>27</v>
      </c>
      <c r="T10225">
        <v>0</v>
      </c>
      <c r="U10225">
        <f t="shared" si="956"/>
        <v>5</v>
      </c>
      <c r="V10225">
        <f t="shared" si="957"/>
        <v>1</v>
      </c>
      <c r="W10225">
        <f t="shared" si="958"/>
        <v>2</v>
      </c>
      <c r="X10225" t="str">
        <f t="shared" si="959"/>
        <v>512</v>
      </c>
      <c r="Y10225" t="str">
        <f>IF(Table1[[#This Row],[RFM_Score]]="555","Champion", IF(AND(J10225&gt;=4,V10225&gt;=4),"Loyal", IF(U10225&lt;=2,"At Risk", IF(W10225&gt;=4,"Potential Loyalist","Others"))))</f>
        <v>Others</v>
      </c>
    </row>
    <row r="10226" spans="1:25">
      <c r="A10226" t="s">
        <v>7725</v>
      </c>
      <c r="B10226">
        <v>32</v>
      </c>
      <c r="C10226" t="s">
        <v>19</v>
      </c>
      <c r="D10226" t="s">
        <v>25</v>
      </c>
      <c r="E10226" s="6" t="s">
        <v>22296</v>
      </c>
      <c r="F10226" t="s">
        <v>37</v>
      </c>
      <c r="G10226">
        <v>4</v>
      </c>
      <c r="H10226">
        <v>2</v>
      </c>
      <c r="I10226">
        <v>50</v>
      </c>
      <c r="J10226">
        <v>1</v>
      </c>
      <c r="K10226">
        <v>82.8</v>
      </c>
      <c r="L10226" t="str">
        <f t="shared" si="954"/>
        <v/>
      </c>
      <c r="M10226">
        <v>1</v>
      </c>
      <c r="N10226" t="str">
        <f t="shared" si="955"/>
        <v/>
      </c>
      <c r="O10226">
        <v>29</v>
      </c>
      <c r="P10226" s="11">
        <v>0.5</v>
      </c>
      <c r="Q10226" s="11">
        <v>0.02</v>
      </c>
      <c r="R10226" s="12">
        <v>82.8</v>
      </c>
      <c r="S10226" t="s">
        <v>27</v>
      </c>
      <c r="T10226">
        <v>0</v>
      </c>
      <c r="U10226">
        <f t="shared" si="956"/>
        <v>4</v>
      </c>
      <c r="V10226">
        <f t="shared" si="957"/>
        <v>1</v>
      </c>
      <c r="W10226">
        <f t="shared" si="958"/>
        <v>2</v>
      </c>
      <c r="X10226" t="str">
        <f t="shared" si="959"/>
        <v>412</v>
      </c>
      <c r="Y10226" t="str">
        <f>IF(Table1[[#This Row],[RFM_Score]]="555","Champion", IF(AND(J10226&gt;=4,V10226&gt;=4),"Loyal", IF(U10226&lt;=2,"At Risk", IF(W10226&gt;=4,"Potential Loyalist","Others"))))</f>
        <v>Others</v>
      </c>
    </row>
    <row r="10227" spans="1:25">
      <c r="A10227" t="s">
        <v>7198</v>
      </c>
      <c r="B10227">
        <v>34</v>
      </c>
      <c r="C10227" t="s">
        <v>19</v>
      </c>
      <c r="D10227" t="s">
        <v>46</v>
      </c>
      <c r="E10227" s="6" t="s">
        <v>22297</v>
      </c>
      <c r="F10227" t="s">
        <v>30</v>
      </c>
      <c r="G10227">
        <v>2</v>
      </c>
      <c r="H10227">
        <v>1</v>
      </c>
      <c r="I10227">
        <v>39</v>
      </c>
      <c r="J10227">
        <v>1</v>
      </c>
      <c r="K10227">
        <v>82.75</v>
      </c>
      <c r="L10227" t="str">
        <f t="shared" si="954"/>
        <v/>
      </c>
      <c r="M10227">
        <v>1</v>
      </c>
      <c r="N10227" t="str">
        <f t="shared" si="955"/>
        <v/>
      </c>
      <c r="O10227">
        <v>96</v>
      </c>
      <c r="P10227" s="11">
        <v>0.5</v>
      </c>
      <c r="Q10227" s="11">
        <v>2.5641025641025599E-2</v>
      </c>
      <c r="R10227" s="12">
        <v>82.75</v>
      </c>
      <c r="S10227" t="s">
        <v>27</v>
      </c>
      <c r="T10227">
        <v>1</v>
      </c>
      <c r="U10227">
        <f t="shared" si="956"/>
        <v>2</v>
      </c>
      <c r="V10227">
        <f t="shared" si="957"/>
        <v>1</v>
      </c>
      <c r="W10227">
        <f t="shared" si="958"/>
        <v>2</v>
      </c>
      <c r="X10227" t="str">
        <f t="shared" si="959"/>
        <v>212</v>
      </c>
      <c r="Y10227" t="str">
        <f>IF(Table1[[#This Row],[RFM_Score]]="555","Champion", IF(AND(J10227&gt;=4,V10227&gt;=4),"Loyal", IF(U10227&lt;=2,"At Risk", IF(W10227&gt;=4,"Potential Loyalist","Others"))))</f>
        <v>At Risk</v>
      </c>
    </row>
    <row r="10228" spans="1:25">
      <c r="A10228" t="s">
        <v>7879</v>
      </c>
      <c r="B10228">
        <v>42</v>
      </c>
      <c r="C10228" t="s">
        <v>24</v>
      </c>
      <c r="D10228" t="s">
        <v>29</v>
      </c>
      <c r="E10228" s="6" t="s">
        <v>22298</v>
      </c>
      <c r="F10228" t="s">
        <v>60</v>
      </c>
      <c r="G10228">
        <v>2</v>
      </c>
      <c r="H10228">
        <v>0</v>
      </c>
      <c r="I10228">
        <v>59</v>
      </c>
      <c r="J10228">
        <v>2</v>
      </c>
      <c r="K10228">
        <v>82.67</v>
      </c>
      <c r="L10228" t="str">
        <f t="shared" si="954"/>
        <v/>
      </c>
      <c r="M10228">
        <v>1</v>
      </c>
      <c r="N10228" t="str">
        <f t="shared" si="955"/>
        <v/>
      </c>
      <c r="O10228">
        <v>4</v>
      </c>
      <c r="P10228" s="11">
        <v>0</v>
      </c>
      <c r="Q10228" s="11">
        <v>3.38983050847457E-2</v>
      </c>
      <c r="R10228" s="12">
        <v>82.67</v>
      </c>
      <c r="S10228" t="s">
        <v>27</v>
      </c>
      <c r="T10228">
        <v>0</v>
      </c>
      <c r="U10228">
        <f t="shared" si="956"/>
        <v>5</v>
      </c>
      <c r="V10228">
        <f t="shared" si="957"/>
        <v>1</v>
      </c>
      <c r="W10228">
        <f t="shared" si="958"/>
        <v>2</v>
      </c>
      <c r="X10228" t="str">
        <f t="shared" si="959"/>
        <v>512</v>
      </c>
      <c r="Y10228" t="str">
        <f>IF(Table1[[#This Row],[RFM_Score]]="555","Champion", IF(AND(J10228&gt;=4,V10228&gt;=4),"Loyal", IF(U10228&lt;=2,"At Risk", IF(W10228&gt;=4,"Potential Loyalist","Others"))))</f>
        <v>Others</v>
      </c>
    </row>
    <row r="10229" spans="1:25">
      <c r="A10229" t="s">
        <v>4541</v>
      </c>
      <c r="B10229">
        <v>32</v>
      </c>
      <c r="C10229" t="s">
        <v>19</v>
      </c>
      <c r="D10229" t="s">
        <v>25</v>
      </c>
      <c r="E10229" s="6" t="s">
        <v>22299</v>
      </c>
      <c r="F10229" t="s">
        <v>21</v>
      </c>
      <c r="G10229">
        <v>4</v>
      </c>
      <c r="H10229">
        <v>1</v>
      </c>
      <c r="I10229">
        <v>52</v>
      </c>
      <c r="J10229">
        <v>3</v>
      </c>
      <c r="K10229">
        <v>82.65</v>
      </c>
      <c r="L10229" t="str">
        <f t="shared" si="954"/>
        <v/>
      </c>
      <c r="M10229">
        <v>1</v>
      </c>
      <c r="N10229" t="str">
        <f t="shared" si="955"/>
        <v/>
      </c>
      <c r="O10229">
        <v>22</v>
      </c>
      <c r="P10229" s="11">
        <v>0.25</v>
      </c>
      <c r="Q10229" s="11">
        <v>5.7692307692307598E-2</v>
      </c>
      <c r="R10229" s="12">
        <v>82.65</v>
      </c>
      <c r="S10229" t="s">
        <v>27</v>
      </c>
      <c r="T10229">
        <v>0</v>
      </c>
      <c r="U10229">
        <f t="shared" si="956"/>
        <v>4</v>
      </c>
      <c r="V10229">
        <f t="shared" si="957"/>
        <v>1</v>
      </c>
      <c r="W10229">
        <f t="shared" si="958"/>
        <v>2</v>
      </c>
      <c r="X10229" t="str">
        <f t="shared" si="959"/>
        <v>412</v>
      </c>
      <c r="Y10229" t="str">
        <f>IF(Table1[[#This Row],[RFM_Score]]="555","Champion", IF(AND(J10229&gt;=4,V10229&gt;=4),"Loyal", IF(U10229&lt;=2,"At Risk", IF(W10229&gt;=4,"Potential Loyalist","Others"))))</f>
        <v>Others</v>
      </c>
    </row>
    <row r="10230" spans="1:25">
      <c r="A10230" t="s">
        <v>9047</v>
      </c>
      <c r="B10230">
        <v>39</v>
      </c>
      <c r="C10230" t="s">
        <v>24</v>
      </c>
      <c r="D10230" t="s">
        <v>41</v>
      </c>
      <c r="E10230" s="6" t="s">
        <v>22300</v>
      </c>
      <c r="F10230" t="s">
        <v>37</v>
      </c>
      <c r="G10230">
        <v>3</v>
      </c>
      <c r="H10230">
        <v>0</v>
      </c>
      <c r="I10230">
        <v>63</v>
      </c>
      <c r="J10230">
        <v>5</v>
      </c>
      <c r="K10230">
        <v>82.61</v>
      </c>
      <c r="L10230" t="str">
        <f t="shared" si="954"/>
        <v/>
      </c>
      <c r="M10230">
        <v>1</v>
      </c>
      <c r="N10230" t="str">
        <f t="shared" si="955"/>
        <v/>
      </c>
      <c r="O10230">
        <v>5</v>
      </c>
      <c r="P10230" s="11">
        <v>0</v>
      </c>
      <c r="Q10230" s="11">
        <v>7.9365079365079305E-2</v>
      </c>
      <c r="R10230" s="12">
        <v>82.61</v>
      </c>
      <c r="S10230" t="s">
        <v>27</v>
      </c>
      <c r="T10230">
        <v>0</v>
      </c>
      <c r="U10230">
        <f t="shared" si="956"/>
        <v>5</v>
      </c>
      <c r="V10230">
        <f t="shared" si="957"/>
        <v>1</v>
      </c>
      <c r="W10230">
        <f t="shared" si="958"/>
        <v>2</v>
      </c>
      <c r="X10230" t="str">
        <f t="shared" si="959"/>
        <v>512</v>
      </c>
      <c r="Y10230" t="str">
        <f>IF(Table1[[#This Row],[RFM_Score]]="555","Champion", IF(AND(J10230&gt;=4,V10230&gt;=4),"Loyal", IF(U10230&lt;=2,"At Risk", IF(W10230&gt;=4,"Potential Loyalist","Others"))))</f>
        <v>Others</v>
      </c>
    </row>
    <row r="10231" spans="1:25">
      <c r="A10231" t="s">
        <v>1534</v>
      </c>
      <c r="B10231">
        <v>49</v>
      </c>
      <c r="C10231" t="s">
        <v>24</v>
      </c>
      <c r="D10231" t="s">
        <v>25</v>
      </c>
      <c r="E10231" s="6" t="s">
        <v>22301</v>
      </c>
      <c r="F10231" t="s">
        <v>26</v>
      </c>
      <c r="G10231">
        <v>2</v>
      </c>
      <c r="H10231">
        <v>0</v>
      </c>
      <c r="I10231">
        <v>47</v>
      </c>
      <c r="J10231">
        <v>6</v>
      </c>
      <c r="K10231">
        <v>82.56</v>
      </c>
      <c r="L10231" t="str">
        <f t="shared" si="954"/>
        <v/>
      </c>
      <c r="M10231">
        <v>1</v>
      </c>
      <c r="N10231" t="str">
        <f t="shared" si="955"/>
        <v/>
      </c>
      <c r="O10231">
        <v>0</v>
      </c>
      <c r="P10231" s="11">
        <v>0</v>
      </c>
      <c r="Q10231" s="11">
        <v>0.12765957446808501</v>
      </c>
      <c r="R10231" s="12">
        <v>82.56</v>
      </c>
      <c r="S10231" t="s">
        <v>27</v>
      </c>
      <c r="T10231">
        <v>0</v>
      </c>
      <c r="U10231">
        <f t="shared" si="956"/>
        <v>5</v>
      </c>
      <c r="V10231">
        <f t="shared" si="957"/>
        <v>1</v>
      </c>
      <c r="W10231">
        <f t="shared" si="958"/>
        <v>2</v>
      </c>
      <c r="X10231" t="str">
        <f t="shared" si="959"/>
        <v>512</v>
      </c>
      <c r="Y10231" t="str">
        <f>IF(Table1[[#This Row],[RFM_Score]]="555","Champion", IF(AND(J10231&gt;=4,V10231&gt;=4),"Loyal", IF(U10231&lt;=2,"At Risk", IF(W10231&gt;=4,"Potential Loyalist","Others"))))</f>
        <v>Others</v>
      </c>
    </row>
    <row r="10232" spans="1:25">
      <c r="A10232" t="s">
        <v>9300</v>
      </c>
      <c r="B10232">
        <v>25</v>
      </c>
      <c r="C10232" t="s">
        <v>24</v>
      </c>
      <c r="D10232" t="s">
        <v>20</v>
      </c>
      <c r="E10232" s="6" t="s">
        <v>22302</v>
      </c>
      <c r="F10232" t="s">
        <v>26</v>
      </c>
      <c r="G10232">
        <v>4</v>
      </c>
      <c r="H10232">
        <v>2</v>
      </c>
      <c r="I10232">
        <v>46</v>
      </c>
      <c r="J10232">
        <v>2</v>
      </c>
      <c r="K10232">
        <v>82.24</v>
      </c>
      <c r="L10232" t="str">
        <f t="shared" si="954"/>
        <v/>
      </c>
      <c r="M10232">
        <v>1</v>
      </c>
      <c r="N10232" t="str">
        <f t="shared" si="955"/>
        <v/>
      </c>
      <c r="O10232">
        <v>5</v>
      </c>
      <c r="P10232" s="11">
        <v>0.5</v>
      </c>
      <c r="Q10232" s="11">
        <v>4.3478260869565202E-2</v>
      </c>
      <c r="R10232" s="12">
        <v>82.24</v>
      </c>
      <c r="S10232" t="s">
        <v>27</v>
      </c>
      <c r="T10232">
        <v>0</v>
      </c>
      <c r="U10232">
        <f t="shared" si="956"/>
        <v>5</v>
      </c>
      <c r="V10232">
        <f t="shared" si="957"/>
        <v>1</v>
      </c>
      <c r="W10232">
        <f t="shared" si="958"/>
        <v>2</v>
      </c>
      <c r="X10232" t="str">
        <f t="shared" si="959"/>
        <v>512</v>
      </c>
      <c r="Y10232" t="str">
        <f>IF(Table1[[#This Row],[RFM_Score]]="555","Champion", IF(AND(J10232&gt;=4,V10232&gt;=4),"Loyal", IF(U10232&lt;=2,"At Risk", IF(W10232&gt;=4,"Potential Loyalist","Others"))))</f>
        <v>Others</v>
      </c>
    </row>
    <row r="10233" spans="1:25">
      <c r="A10233" t="s">
        <v>8951</v>
      </c>
      <c r="B10233">
        <v>33</v>
      </c>
      <c r="C10233" t="s">
        <v>24</v>
      </c>
      <c r="D10233" t="s">
        <v>46</v>
      </c>
      <c r="E10233" s="6" t="s">
        <v>22303</v>
      </c>
      <c r="F10233" t="s">
        <v>37</v>
      </c>
      <c r="G10233">
        <v>3</v>
      </c>
      <c r="H10233">
        <v>1</v>
      </c>
      <c r="I10233">
        <v>49</v>
      </c>
      <c r="J10233">
        <v>1</v>
      </c>
      <c r="K10233">
        <v>82.1</v>
      </c>
      <c r="L10233" t="str">
        <f t="shared" si="954"/>
        <v/>
      </c>
      <c r="M10233">
        <v>1</v>
      </c>
      <c r="N10233" t="str">
        <f t="shared" si="955"/>
        <v/>
      </c>
      <c r="O10233">
        <v>53</v>
      </c>
      <c r="P10233" s="11">
        <v>0.33333333333333298</v>
      </c>
      <c r="Q10233" s="11">
        <v>2.04081632653061E-2</v>
      </c>
      <c r="R10233" s="12">
        <v>82.1</v>
      </c>
      <c r="S10233" t="s">
        <v>27</v>
      </c>
      <c r="T10233">
        <v>0</v>
      </c>
      <c r="U10233">
        <f t="shared" si="956"/>
        <v>3</v>
      </c>
      <c r="V10233">
        <f t="shared" si="957"/>
        <v>1</v>
      </c>
      <c r="W10233">
        <f t="shared" si="958"/>
        <v>2</v>
      </c>
      <c r="X10233" t="str">
        <f t="shared" si="959"/>
        <v>312</v>
      </c>
      <c r="Y10233" t="str">
        <f>IF(Table1[[#This Row],[RFM_Score]]="555","Champion", IF(AND(J10233&gt;=4,V10233&gt;=4),"Loyal", IF(U10233&lt;=2,"At Risk", IF(W10233&gt;=4,"Potential Loyalist","Others"))))</f>
        <v>Others</v>
      </c>
    </row>
    <row r="10234" spans="1:25">
      <c r="A10234" t="s">
        <v>6390</v>
      </c>
      <c r="B10234">
        <v>43</v>
      </c>
      <c r="C10234" t="s">
        <v>19</v>
      </c>
      <c r="D10234" t="s">
        <v>25</v>
      </c>
      <c r="E10234" s="6" t="s">
        <v>22304</v>
      </c>
      <c r="F10234" t="s">
        <v>30</v>
      </c>
      <c r="G10234">
        <v>5</v>
      </c>
      <c r="H10234">
        <v>3</v>
      </c>
      <c r="I10234">
        <v>37</v>
      </c>
      <c r="J10234">
        <v>1</v>
      </c>
      <c r="K10234">
        <v>81.78</v>
      </c>
      <c r="L10234" t="str">
        <f t="shared" si="954"/>
        <v/>
      </c>
      <c r="M10234">
        <v>1</v>
      </c>
      <c r="N10234" t="str">
        <f t="shared" si="955"/>
        <v/>
      </c>
      <c r="O10234">
        <v>45</v>
      </c>
      <c r="P10234" s="11">
        <v>0.6</v>
      </c>
      <c r="Q10234" s="11">
        <v>2.7027027027027001E-2</v>
      </c>
      <c r="R10234" s="12">
        <v>81.78</v>
      </c>
      <c r="S10234" t="s">
        <v>27</v>
      </c>
      <c r="T10234">
        <v>0</v>
      </c>
      <c r="U10234">
        <f t="shared" si="956"/>
        <v>3</v>
      </c>
      <c r="V10234">
        <f t="shared" si="957"/>
        <v>1</v>
      </c>
      <c r="W10234">
        <f t="shared" si="958"/>
        <v>2</v>
      </c>
      <c r="X10234" t="str">
        <f t="shared" si="959"/>
        <v>312</v>
      </c>
      <c r="Y10234" t="str">
        <f>IF(Table1[[#This Row],[RFM_Score]]="555","Champion", IF(AND(J10234&gt;=4,V10234&gt;=4),"Loyal", IF(U10234&lt;=2,"At Risk", IF(W10234&gt;=4,"Potential Loyalist","Others"))))</f>
        <v>Others</v>
      </c>
    </row>
    <row r="10235" spans="1:25">
      <c r="A10235" t="s">
        <v>3381</v>
      </c>
      <c r="B10235">
        <v>23</v>
      </c>
      <c r="C10235" t="s">
        <v>19</v>
      </c>
      <c r="D10235" t="s">
        <v>29</v>
      </c>
      <c r="E10235" s="6" t="s">
        <v>22305</v>
      </c>
      <c r="F10235" t="s">
        <v>30</v>
      </c>
      <c r="G10235">
        <v>4</v>
      </c>
      <c r="H10235">
        <v>1</v>
      </c>
      <c r="I10235">
        <v>48</v>
      </c>
      <c r="J10235">
        <v>1</v>
      </c>
      <c r="K10235">
        <v>81.64</v>
      </c>
      <c r="L10235" t="str">
        <f t="shared" si="954"/>
        <v/>
      </c>
      <c r="M10235">
        <v>1</v>
      </c>
      <c r="N10235" t="str">
        <f t="shared" si="955"/>
        <v/>
      </c>
      <c r="O10235">
        <v>4</v>
      </c>
      <c r="P10235" s="11">
        <v>0.25</v>
      </c>
      <c r="Q10235" s="11">
        <v>2.0833333333333301E-2</v>
      </c>
      <c r="R10235" s="12">
        <v>81.64</v>
      </c>
      <c r="S10235" t="s">
        <v>27</v>
      </c>
      <c r="T10235">
        <v>0</v>
      </c>
      <c r="U10235">
        <f t="shared" si="956"/>
        <v>5</v>
      </c>
      <c r="V10235">
        <f t="shared" si="957"/>
        <v>1</v>
      </c>
      <c r="W10235">
        <f t="shared" si="958"/>
        <v>2</v>
      </c>
      <c r="X10235" t="str">
        <f t="shared" si="959"/>
        <v>512</v>
      </c>
      <c r="Y10235" t="str">
        <f>IF(Table1[[#This Row],[RFM_Score]]="555","Champion", IF(AND(J10235&gt;=4,V10235&gt;=4),"Loyal", IF(U10235&lt;=2,"At Risk", IF(W10235&gt;=4,"Potential Loyalist","Others"))))</f>
        <v>Others</v>
      </c>
    </row>
    <row r="10236" spans="1:25">
      <c r="A10236" t="s">
        <v>10751</v>
      </c>
      <c r="B10236">
        <v>32</v>
      </c>
      <c r="C10236" t="s">
        <v>24</v>
      </c>
      <c r="D10236" t="s">
        <v>25</v>
      </c>
      <c r="E10236" s="6" t="s">
        <v>22306</v>
      </c>
      <c r="F10236" t="s">
        <v>21</v>
      </c>
      <c r="G10236">
        <v>4</v>
      </c>
      <c r="H10236">
        <v>2</v>
      </c>
      <c r="I10236">
        <v>41</v>
      </c>
      <c r="J10236">
        <v>4</v>
      </c>
      <c r="K10236">
        <v>81.59</v>
      </c>
      <c r="L10236" t="str">
        <f t="shared" si="954"/>
        <v/>
      </c>
      <c r="M10236">
        <v>1</v>
      </c>
      <c r="N10236" t="str">
        <f t="shared" si="955"/>
        <v/>
      </c>
      <c r="O10236">
        <v>34</v>
      </c>
      <c r="P10236" s="11">
        <v>0.5</v>
      </c>
      <c r="Q10236" s="11">
        <v>9.7560975609756101E-2</v>
      </c>
      <c r="R10236" s="12">
        <v>81.59</v>
      </c>
      <c r="S10236" t="s">
        <v>27</v>
      </c>
      <c r="T10236">
        <v>0</v>
      </c>
      <c r="U10236">
        <f t="shared" si="956"/>
        <v>4</v>
      </c>
      <c r="V10236">
        <f t="shared" si="957"/>
        <v>1</v>
      </c>
      <c r="W10236">
        <f t="shared" si="958"/>
        <v>2</v>
      </c>
      <c r="X10236" t="str">
        <f t="shared" si="959"/>
        <v>412</v>
      </c>
      <c r="Y10236" t="str">
        <f>IF(Table1[[#This Row],[RFM_Score]]="555","Champion", IF(AND(J10236&gt;=4,V10236&gt;=4),"Loyal", IF(U10236&lt;=2,"At Risk", IF(W10236&gt;=4,"Potential Loyalist","Others"))))</f>
        <v>Others</v>
      </c>
    </row>
    <row r="10237" spans="1:25">
      <c r="A10237" t="s">
        <v>8603</v>
      </c>
      <c r="B10237">
        <v>49</v>
      </c>
      <c r="C10237" t="s">
        <v>19</v>
      </c>
      <c r="D10237" t="s">
        <v>25</v>
      </c>
      <c r="E10237" s="6" t="s">
        <v>22307</v>
      </c>
      <c r="F10237" t="s">
        <v>60</v>
      </c>
      <c r="G10237">
        <v>3</v>
      </c>
      <c r="H10237">
        <v>1</v>
      </c>
      <c r="I10237">
        <v>47</v>
      </c>
      <c r="J10237">
        <v>3</v>
      </c>
      <c r="K10237">
        <v>81.540000000000006</v>
      </c>
      <c r="L10237" t="str">
        <f t="shared" si="954"/>
        <v/>
      </c>
      <c r="M10237">
        <v>1</v>
      </c>
      <c r="N10237" t="str">
        <f t="shared" si="955"/>
        <v/>
      </c>
      <c r="O10237">
        <v>23</v>
      </c>
      <c r="P10237" s="11">
        <v>0.33333333333333298</v>
      </c>
      <c r="Q10237" s="11">
        <v>6.3829787234042507E-2</v>
      </c>
      <c r="R10237" s="12">
        <v>81.540000000000006</v>
      </c>
      <c r="S10237" t="s">
        <v>27</v>
      </c>
      <c r="T10237">
        <v>1</v>
      </c>
      <c r="U10237">
        <f t="shared" si="956"/>
        <v>4</v>
      </c>
      <c r="V10237">
        <f t="shared" si="957"/>
        <v>1</v>
      </c>
      <c r="W10237">
        <f t="shared" si="958"/>
        <v>2</v>
      </c>
      <c r="X10237" t="str">
        <f t="shared" si="959"/>
        <v>412</v>
      </c>
      <c r="Y10237" t="str">
        <f>IF(Table1[[#This Row],[RFM_Score]]="555","Champion", IF(AND(J10237&gt;=4,V10237&gt;=4),"Loyal", IF(U10237&lt;=2,"At Risk", IF(W10237&gt;=4,"Potential Loyalist","Others"))))</f>
        <v>Others</v>
      </c>
    </row>
    <row r="10238" spans="1:25">
      <c r="A10238" t="s">
        <v>6622</v>
      </c>
      <c r="B10238">
        <v>36</v>
      </c>
      <c r="C10238" t="s">
        <v>24</v>
      </c>
      <c r="D10238" t="s">
        <v>41</v>
      </c>
      <c r="E10238" s="6" t="s">
        <v>22308</v>
      </c>
      <c r="F10238" t="s">
        <v>60</v>
      </c>
      <c r="G10238">
        <v>3</v>
      </c>
      <c r="H10238">
        <v>0</v>
      </c>
      <c r="I10238">
        <v>39</v>
      </c>
      <c r="J10238">
        <v>2</v>
      </c>
      <c r="K10238">
        <v>81.349999999999994</v>
      </c>
      <c r="L10238" t="str">
        <f t="shared" si="954"/>
        <v/>
      </c>
      <c r="M10238">
        <v>1</v>
      </c>
      <c r="N10238" t="str">
        <f t="shared" si="955"/>
        <v/>
      </c>
      <c r="O10238">
        <v>14</v>
      </c>
      <c r="P10238" s="11">
        <v>0</v>
      </c>
      <c r="Q10238" s="11">
        <v>5.1282051282051197E-2</v>
      </c>
      <c r="R10238" s="12">
        <v>81.349999999999994</v>
      </c>
      <c r="S10238" t="s">
        <v>27</v>
      </c>
      <c r="T10238">
        <v>0</v>
      </c>
      <c r="U10238">
        <f t="shared" si="956"/>
        <v>5</v>
      </c>
      <c r="V10238">
        <f t="shared" si="957"/>
        <v>1</v>
      </c>
      <c r="W10238">
        <f t="shared" si="958"/>
        <v>2</v>
      </c>
      <c r="X10238" t="str">
        <f t="shared" si="959"/>
        <v>512</v>
      </c>
      <c r="Y10238" t="str">
        <f>IF(Table1[[#This Row],[RFM_Score]]="555","Champion", IF(AND(J10238&gt;=4,V10238&gt;=4),"Loyal", IF(U10238&lt;=2,"At Risk", IF(W10238&gt;=4,"Potential Loyalist","Others"))))</f>
        <v>Others</v>
      </c>
    </row>
    <row r="10239" spans="1:25">
      <c r="A10239" t="s">
        <v>3604</v>
      </c>
      <c r="B10239">
        <v>47</v>
      </c>
      <c r="C10239" t="s">
        <v>19</v>
      </c>
      <c r="D10239" t="s">
        <v>29</v>
      </c>
      <c r="E10239" s="6" t="s">
        <v>22309</v>
      </c>
      <c r="F10239" t="s">
        <v>26</v>
      </c>
      <c r="G10239">
        <v>3</v>
      </c>
      <c r="H10239">
        <v>2</v>
      </c>
      <c r="I10239">
        <v>52</v>
      </c>
      <c r="J10239">
        <v>3</v>
      </c>
      <c r="K10239">
        <v>81.23</v>
      </c>
      <c r="L10239" t="str">
        <f t="shared" si="954"/>
        <v/>
      </c>
      <c r="M10239">
        <v>1</v>
      </c>
      <c r="N10239" t="str">
        <f t="shared" si="955"/>
        <v/>
      </c>
      <c r="O10239">
        <v>56</v>
      </c>
      <c r="P10239" s="11">
        <v>0.66666666666666596</v>
      </c>
      <c r="Q10239" s="11">
        <v>5.7692307692307598E-2</v>
      </c>
      <c r="R10239" s="12">
        <v>81.23</v>
      </c>
      <c r="S10239" t="s">
        <v>27</v>
      </c>
      <c r="T10239">
        <v>0</v>
      </c>
      <c r="U10239">
        <f t="shared" si="956"/>
        <v>3</v>
      </c>
      <c r="V10239">
        <f t="shared" si="957"/>
        <v>1</v>
      </c>
      <c r="W10239">
        <f t="shared" si="958"/>
        <v>2</v>
      </c>
      <c r="X10239" t="str">
        <f t="shared" si="959"/>
        <v>312</v>
      </c>
      <c r="Y10239" t="str">
        <f>IF(Table1[[#This Row],[RFM_Score]]="555","Champion", IF(AND(J10239&gt;=4,V10239&gt;=4),"Loyal", IF(U10239&lt;=2,"At Risk", IF(W10239&gt;=4,"Potential Loyalist","Others"))))</f>
        <v>Others</v>
      </c>
    </row>
    <row r="10240" spans="1:25">
      <c r="A10240" t="s">
        <v>6579</v>
      </c>
      <c r="B10240">
        <v>18</v>
      </c>
      <c r="C10240" t="s">
        <v>19</v>
      </c>
      <c r="D10240" t="s">
        <v>25</v>
      </c>
      <c r="E10240" s="6" t="s">
        <v>22310</v>
      </c>
      <c r="F10240" t="s">
        <v>21</v>
      </c>
      <c r="G10240">
        <v>4</v>
      </c>
      <c r="H10240">
        <v>2</v>
      </c>
      <c r="I10240">
        <v>48</v>
      </c>
      <c r="J10240">
        <v>7</v>
      </c>
      <c r="K10240">
        <v>81.2</v>
      </c>
      <c r="L10240" t="str">
        <f t="shared" si="954"/>
        <v/>
      </c>
      <c r="M10240">
        <v>1</v>
      </c>
      <c r="N10240" t="str">
        <f t="shared" si="955"/>
        <v/>
      </c>
      <c r="O10240">
        <v>60</v>
      </c>
      <c r="P10240" s="11">
        <v>0.5</v>
      </c>
      <c r="Q10240" s="11">
        <v>0.14583333333333301</v>
      </c>
      <c r="R10240" s="12">
        <v>81.2</v>
      </c>
      <c r="S10240" t="s">
        <v>27</v>
      </c>
      <c r="T10240">
        <v>0</v>
      </c>
      <c r="U10240">
        <f t="shared" si="956"/>
        <v>3</v>
      </c>
      <c r="V10240">
        <f t="shared" si="957"/>
        <v>1</v>
      </c>
      <c r="W10240">
        <f t="shared" si="958"/>
        <v>2</v>
      </c>
      <c r="X10240" t="str">
        <f t="shared" si="959"/>
        <v>312</v>
      </c>
      <c r="Y10240" t="str">
        <f>IF(Table1[[#This Row],[RFM_Score]]="555","Champion", IF(AND(J10240&gt;=4,V10240&gt;=4),"Loyal", IF(U10240&lt;=2,"At Risk", IF(W10240&gt;=4,"Potential Loyalist","Others"))))</f>
        <v>Others</v>
      </c>
    </row>
    <row r="10241" spans="1:25">
      <c r="A10241" t="s">
        <v>9476</v>
      </c>
      <c r="B10241">
        <v>33</v>
      </c>
      <c r="C10241" t="s">
        <v>19</v>
      </c>
      <c r="D10241" t="s">
        <v>25</v>
      </c>
      <c r="E10241" s="6" t="s">
        <v>22311</v>
      </c>
      <c r="F10241" t="s">
        <v>26</v>
      </c>
      <c r="G10241">
        <v>5</v>
      </c>
      <c r="H10241">
        <v>4</v>
      </c>
      <c r="I10241">
        <v>54</v>
      </c>
      <c r="J10241">
        <v>2</v>
      </c>
      <c r="K10241">
        <v>81.099999999999994</v>
      </c>
      <c r="L10241" t="str">
        <f t="shared" si="954"/>
        <v/>
      </c>
      <c r="M10241">
        <v>1</v>
      </c>
      <c r="N10241" t="str">
        <f t="shared" si="955"/>
        <v/>
      </c>
      <c r="O10241">
        <v>46</v>
      </c>
      <c r="P10241" s="11">
        <v>0.8</v>
      </c>
      <c r="Q10241" s="11">
        <v>3.7037037037037E-2</v>
      </c>
      <c r="R10241" s="12">
        <v>81.099999999999994</v>
      </c>
      <c r="S10241" t="s">
        <v>27</v>
      </c>
      <c r="T10241">
        <v>0</v>
      </c>
      <c r="U10241">
        <f t="shared" si="956"/>
        <v>3</v>
      </c>
      <c r="V10241">
        <f t="shared" si="957"/>
        <v>1</v>
      </c>
      <c r="W10241">
        <f t="shared" si="958"/>
        <v>2</v>
      </c>
      <c r="X10241" t="str">
        <f t="shared" si="959"/>
        <v>312</v>
      </c>
      <c r="Y10241" t="str">
        <f>IF(Table1[[#This Row],[RFM_Score]]="555","Champion", IF(AND(J10241&gt;=4,V10241&gt;=4),"Loyal", IF(U10241&lt;=2,"At Risk", IF(W10241&gt;=4,"Potential Loyalist","Others"))))</f>
        <v>Others</v>
      </c>
    </row>
    <row r="10242" spans="1:25">
      <c r="A10242" t="s">
        <v>2659</v>
      </c>
      <c r="B10242">
        <v>36</v>
      </c>
      <c r="C10242" t="s">
        <v>19</v>
      </c>
      <c r="D10242" t="s">
        <v>49</v>
      </c>
      <c r="E10242" s="6" t="s">
        <v>22312</v>
      </c>
      <c r="F10242" t="s">
        <v>21</v>
      </c>
      <c r="G10242">
        <v>2</v>
      </c>
      <c r="H10242">
        <v>2</v>
      </c>
      <c r="I10242">
        <v>49</v>
      </c>
      <c r="J10242">
        <v>1</v>
      </c>
      <c r="K10242">
        <v>80.430000000000007</v>
      </c>
      <c r="L10242" t="str">
        <f t="shared" ref="L10242:L10305" si="960">IF(OR(K10242&lt;$AC$10, K10242&gt;$AC$11), "OUTLIER", "")</f>
        <v/>
      </c>
      <c r="M10242">
        <v>1</v>
      </c>
      <c r="N10242" t="str">
        <f t="shared" ref="N10242:N10305" si="961">IF(OR(M10242&lt;$AC$16, M10242&gt;$AC$17), "OUTLIER", "")</f>
        <v/>
      </c>
      <c r="O10242">
        <v>41</v>
      </c>
      <c r="P10242" s="11">
        <v>1</v>
      </c>
      <c r="Q10242" s="11">
        <v>2.04081632653061E-2</v>
      </c>
      <c r="R10242" s="12">
        <v>80.430000000000007</v>
      </c>
      <c r="S10242" t="s">
        <v>27</v>
      </c>
      <c r="T10242">
        <v>0</v>
      </c>
      <c r="U10242">
        <f t="shared" ref="U10242:U10305" si="962">IF(O10242&lt;=20,5,IF(O10242&lt;=40,4,IF(O10242&lt;=70,3,IF(O10242&lt;=100,2,1))))</f>
        <v>3</v>
      </c>
      <c r="V10242">
        <f t="shared" ref="V10242:V10305" si="963">IF(M10242&gt;=11,5,IF(M10242&gt;=9,4,IF(M10242&gt;=7,3,IF(M10242&gt;=5,2,1))))</f>
        <v>1</v>
      </c>
      <c r="W10242">
        <f t="shared" ref="W10242:W10305" si="964">IF(K10242&gt;=500,5,IF(K10242&gt;=300,4,IF(K10242&gt;=150,3,IF(K10242&gt;=50,2,1))))</f>
        <v>2</v>
      </c>
      <c r="X10242" t="str">
        <f t="shared" ref="X10242:X10305" si="965">U10242 &amp; V10242 &amp; W10242</f>
        <v>312</v>
      </c>
      <c r="Y10242" t="str">
        <f>IF(Table1[[#This Row],[RFM_Score]]="555","Champion", IF(AND(J10242&gt;=4,V10242&gt;=4),"Loyal", IF(U10242&lt;=2,"At Risk", IF(W10242&gt;=4,"Potential Loyalist","Others"))))</f>
        <v>Others</v>
      </c>
    </row>
    <row r="10243" spans="1:25">
      <c r="A10243" t="s">
        <v>5231</v>
      </c>
      <c r="B10243">
        <v>18</v>
      </c>
      <c r="C10243" t="s">
        <v>24</v>
      </c>
      <c r="D10243" t="s">
        <v>41</v>
      </c>
      <c r="E10243" s="6" t="s">
        <v>22313</v>
      </c>
      <c r="F10243" t="s">
        <v>26</v>
      </c>
      <c r="G10243">
        <v>2</v>
      </c>
      <c r="H10243">
        <v>0</v>
      </c>
      <c r="I10243">
        <v>63</v>
      </c>
      <c r="J10243">
        <v>3</v>
      </c>
      <c r="K10243">
        <v>80.27</v>
      </c>
      <c r="L10243" t="str">
        <f t="shared" si="960"/>
        <v/>
      </c>
      <c r="M10243">
        <v>1</v>
      </c>
      <c r="N10243" t="str">
        <f t="shared" si="961"/>
        <v/>
      </c>
      <c r="O10243">
        <v>15</v>
      </c>
      <c r="P10243" s="11">
        <v>0</v>
      </c>
      <c r="Q10243" s="11">
        <v>4.7619047619047603E-2</v>
      </c>
      <c r="R10243" s="12">
        <v>80.27</v>
      </c>
      <c r="S10243" t="s">
        <v>27</v>
      </c>
      <c r="T10243">
        <v>1</v>
      </c>
      <c r="U10243">
        <f t="shared" si="962"/>
        <v>5</v>
      </c>
      <c r="V10243">
        <f t="shared" si="963"/>
        <v>1</v>
      </c>
      <c r="W10243">
        <f t="shared" si="964"/>
        <v>2</v>
      </c>
      <c r="X10243" t="str">
        <f t="shared" si="965"/>
        <v>512</v>
      </c>
      <c r="Y10243" t="str">
        <f>IF(Table1[[#This Row],[RFM_Score]]="555","Champion", IF(AND(J10243&gt;=4,V10243&gt;=4),"Loyal", IF(U10243&lt;=2,"At Risk", IF(W10243&gt;=4,"Potential Loyalist","Others"))))</f>
        <v>Others</v>
      </c>
    </row>
    <row r="10244" spans="1:25">
      <c r="A10244" t="s">
        <v>9431</v>
      </c>
      <c r="B10244">
        <v>37</v>
      </c>
      <c r="C10244" t="s">
        <v>19</v>
      </c>
      <c r="D10244" t="s">
        <v>25</v>
      </c>
      <c r="E10244" s="6" t="s">
        <v>22314</v>
      </c>
      <c r="F10244" t="s">
        <v>26</v>
      </c>
      <c r="G10244">
        <v>3</v>
      </c>
      <c r="H10244">
        <v>0</v>
      </c>
      <c r="I10244">
        <v>52</v>
      </c>
      <c r="J10244">
        <v>4</v>
      </c>
      <c r="K10244">
        <v>80.13</v>
      </c>
      <c r="L10244" t="str">
        <f t="shared" si="960"/>
        <v/>
      </c>
      <c r="M10244">
        <v>1</v>
      </c>
      <c r="N10244" t="str">
        <f t="shared" si="961"/>
        <v/>
      </c>
      <c r="O10244">
        <v>104</v>
      </c>
      <c r="P10244" s="11">
        <v>0</v>
      </c>
      <c r="Q10244" s="11">
        <v>7.69230769230769E-2</v>
      </c>
      <c r="R10244" s="12">
        <v>80.13</v>
      </c>
      <c r="S10244" t="s">
        <v>27</v>
      </c>
      <c r="T10244">
        <v>1</v>
      </c>
      <c r="U10244">
        <f t="shared" si="962"/>
        <v>1</v>
      </c>
      <c r="V10244">
        <f t="shared" si="963"/>
        <v>1</v>
      </c>
      <c r="W10244">
        <f t="shared" si="964"/>
        <v>2</v>
      </c>
      <c r="X10244" t="str">
        <f t="shared" si="965"/>
        <v>112</v>
      </c>
      <c r="Y10244" t="str">
        <f>IF(Table1[[#This Row],[RFM_Score]]="555","Champion", IF(AND(J10244&gt;=4,V10244&gt;=4),"Loyal", IF(U10244&lt;=2,"At Risk", IF(W10244&gt;=4,"Potential Loyalist","Others"))))</f>
        <v>At Risk</v>
      </c>
    </row>
    <row r="10245" spans="1:25">
      <c r="A10245" t="s">
        <v>841</v>
      </c>
      <c r="B10245">
        <v>29</v>
      </c>
      <c r="C10245" t="s">
        <v>19</v>
      </c>
      <c r="D10245" t="s">
        <v>25</v>
      </c>
      <c r="E10245" s="6" t="s">
        <v>22315</v>
      </c>
      <c r="F10245" t="s">
        <v>37</v>
      </c>
      <c r="G10245">
        <v>6</v>
      </c>
      <c r="H10245">
        <v>1</v>
      </c>
      <c r="I10245">
        <v>54</v>
      </c>
      <c r="J10245">
        <v>2</v>
      </c>
      <c r="K10245">
        <v>80.08</v>
      </c>
      <c r="L10245" t="str">
        <f t="shared" si="960"/>
        <v/>
      </c>
      <c r="M10245">
        <v>1</v>
      </c>
      <c r="N10245" t="str">
        <f t="shared" si="961"/>
        <v/>
      </c>
      <c r="O10245">
        <v>33</v>
      </c>
      <c r="P10245" s="11">
        <v>0.16666666666666599</v>
      </c>
      <c r="Q10245" s="11">
        <v>3.7037037037037E-2</v>
      </c>
      <c r="R10245" s="12">
        <v>80.08</v>
      </c>
      <c r="S10245" t="s">
        <v>27</v>
      </c>
      <c r="T10245">
        <v>0</v>
      </c>
      <c r="U10245">
        <f t="shared" si="962"/>
        <v>4</v>
      </c>
      <c r="V10245">
        <f t="shared" si="963"/>
        <v>1</v>
      </c>
      <c r="W10245">
        <f t="shared" si="964"/>
        <v>2</v>
      </c>
      <c r="X10245" t="str">
        <f t="shared" si="965"/>
        <v>412</v>
      </c>
      <c r="Y10245" t="str">
        <f>IF(Table1[[#This Row],[RFM_Score]]="555","Champion", IF(AND(J10245&gt;=4,V10245&gt;=4),"Loyal", IF(U10245&lt;=2,"At Risk", IF(W10245&gt;=4,"Potential Loyalist","Others"))))</f>
        <v>Others</v>
      </c>
    </row>
    <row r="10246" spans="1:25">
      <c r="A10246" t="s">
        <v>7985</v>
      </c>
      <c r="B10246">
        <v>46</v>
      </c>
      <c r="C10246" t="s">
        <v>19</v>
      </c>
      <c r="D10246" t="s">
        <v>49</v>
      </c>
      <c r="E10246" s="6" t="s">
        <v>22316</v>
      </c>
      <c r="F10246" t="s">
        <v>26</v>
      </c>
      <c r="G10246">
        <v>5</v>
      </c>
      <c r="H10246">
        <v>2</v>
      </c>
      <c r="I10246">
        <v>59</v>
      </c>
      <c r="J10246">
        <v>5</v>
      </c>
      <c r="K10246">
        <v>79.84</v>
      </c>
      <c r="L10246" t="str">
        <f t="shared" si="960"/>
        <v/>
      </c>
      <c r="M10246">
        <v>1</v>
      </c>
      <c r="N10246" t="str">
        <f t="shared" si="961"/>
        <v/>
      </c>
      <c r="O10246">
        <v>11</v>
      </c>
      <c r="P10246" s="11">
        <v>0.4</v>
      </c>
      <c r="Q10246" s="11">
        <v>8.4745762711864403E-2</v>
      </c>
      <c r="R10246" s="12">
        <v>79.84</v>
      </c>
      <c r="S10246" t="s">
        <v>27</v>
      </c>
      <c r="T10246">
        <v>0</v>
      </c>
      <c r="U10246">
        <f t="shared" si="962"/>
        <v>5</v>
      </c>
      <c r="V10246">
        <f t="shared" si="963"/>
        <v>1</v>
      </c>
      <c r="W10246">
        <f t="shared" si="964"/>
        <v>2</v>
      </c>
      <c r="X10246" t="str">
        <f t="shared" si="965"/>
        <v>512</v>
      </c>
      <c r="Y10246" t="str">
        <f>IF(Table1[[#This Row],[RFM_Score]]="555","Champion", IF(AND(J10246&gt;=4,V10246&gt;=4),"Loyal", IF(U10246&lt;=2,"At Risk", IF(W10246&gt;=4,"Potential Loyalist","Others"))))</f>
        <v>Others</v>
      </c>
    </row>
    <row r="10247" spans="1:25">
      <c r="A10247" t="s">
        <v>5756</v>
      </c>
      <c r="B10247">
        <v>18</v>
      </c>
      <c r="C10247" t="s">
        <v>24</v>
      </c>
      <c r="D10247" t="s">
        <v>46</v>
      </c>
      <c r="E10247" s="6" t="s">
        <v>22317</v>
      </c>
      <c r="F10247" t="s">
        <v>26</v>
      </c>
      <c r="G10247">
        <v>1</v>
      </c>
      <c r="H10247">
        <v>1</v>
      </c>
      <c r="I10247">
        <v>56</v>
      </c>
      <c r="J10247">
        <v>2</v>
      </c>
      <c r="K10247">
        <v>79.83</v>
      </c>
      <c r="L10247" t="str">
        <f t="shared" si="960"/>
        <v/>
      </c>
      <c r="M10247">
        <v>1</v>
      </c>
      <c r="N10247" t="str">
        <f t="shared" si="961"/>
        <v/>
      </c>
      <c r="O10247">
        <v>48</v>
      </c>
      <c r="P10247" s="11">
        <v>1</v>
      </c>
      <c r="Q10247" s="11">
        <v>3.5714285714285698E-2</v>
      </c>
      <c r="R10247" s="12">
        <v>79.83</v>
      </c>
      <c r="S10247" t="s">
        <v>27</v>
      </c>
      <c r="T10247">
        <v>1</v>
      </c>
      <c r="U10247">
        <f t="shared" si="962"/>
        <v>3</v>
      </c>
      <c r="V10247">
        <f t="shared" si="963"/>
        <v>1</v>
      </c>
      <c r="W10247">
        <f t="shared" si="964"/>
        <v>2</v>
      </c>
      <c r="X10247" t="str">
        <f t="shared" si="965"/>
        <v>312</v>
      </c>
      <c r="Y10247" t="str">
        <f>IF(Table1[[#This Row],[RFM_Score]]="555","Champion", IF(AND(J10247&gt;=4,V10247&gt;=4),"Loyal", IF(U10247&lt;=2,"At Risk", IF(W10247&gt;=4,"Potential Loyalist","Others"))))</f>
        <v>Others</v>
      </c>
    </row>
    <row r="10248" spans="1:25">
      <c r="A10248" t="s">
        <v>8388</v>
      </c>
      <c r="B10248">
        <v>28</v>
      </c>
      <c r="C10248" t="s">
        <v>24</v>
      </c>
      <c r="D10248" t="s">
        <v>29</v>
      </c>
      <c r="E10248" s="6" t="s">
        <v>22318</v>
      </c>
      <c r="F10248" t="s">
        <v>26</v>
      </c>
      <c r="G10248">
        <v>2</v>
      </c>
      <c r="H10248">
        <v>1</v>
      </c>
      <c r="I10248">
        <v>48</v>
      </c>
      <c r="J10248">
        <v>2</v>
      </c>
      <c r="K10248">
        <v>79.53</v>
      </c>
      <c r="L10248" t="str">
        <f t="shared" si="960"/>
        <v/>
      </c>
      <c r="M10248">
        <v>1</v>
      </c>
      <c r="N10248" t="str">
        <f t="shared" si="961"/>
        <v/>
      </c>
      <c r="O10248">
        <v>0</v>
      </c>
      <c r="P10248" s="11">
        <v>0.5</v>
      </c>
      <c r="Q10248" s="11">
        <v>4.1666666666666602E-2</v>
      </c>
      <c r="R10248" s="12">
        <v>79.53</v>
      </c>
      <c r="S10248" t="s">
        <v>27</v>
      </c>
      <c r="T10248">
        <v>1</v>
      </c>
      <c r="U10248">
        <f t="shared" si="962"/>
        <v>5</v>
      </c>
      <c r="V10248">
        <f t="shared" si="963"/>
        <v>1</v>
      </c>
      <c r="W10248">
        <f t="shared" si="964"/>
        <v>2</v>
      </c>
      <c r="X10248" t="str">
        <f t="shared" si="965"/>
        <v>512</v>
      </c>
      <c r="Y10248" t="str">
        <f>IF(Table1[[#This Row],[RFM_Score]]="555","Champion", IF(AND(J10248&gt;=4,V10248&gt;=4),"Loyal", IF(U10248&lt;=2,"At Risk", IF(W10248&gt;=4,"Potential Loyalist","Others"))))</f>
        <v>Others</v>
      </c>
    </row>
    <row r="10249" spans="1:25">
      <c r="A10249" t="s">
        <v>5832</v>
      </c>
      <c r="B10249">
        <v>33</v>
      </c>
      <c r="C10249" t="s">
        <v>24</v>
      </c>
      <c r="D10249" t="s">
        <v>49</v>
      </c>
      <c r="E10249" s="6" t="s">
        <v>22319</v>
      </c>
      <c r="F10249" t="s">
        <v>60</v>
      </c>
      <c r="G10249">
        <v>3</v>
      </c>
      <c r="H10249">
        <v>1</v>
      </c>
      <c r="I10249">
        <v>40</v>
      </c>
      <c r="J10249">
        <v>2</v>
      </c>
      <c r="K10249">
        <v>79.5</v>
      </c>
      <c r="L10249" t="str">
        <f t="shared" si="960"/>
        <v/>
      </c>
      <c r="M10249">
        <v>1</v>
      </c>
      <c r="N10249" t="str">
        <f t="shared" si="961"/>
        <v/>
      </c>
      <c r="O10249">
        <v>66</v>
      </c>
      <c r="P10249" s="11">
        <v>0.33333333333333298</v>
      </c>
      <c r="Q10249" s="11">
        <v>0.05</v>
      </c>
      <c r="R10249" s="12">
        <v>79.5</v>
      </c>
      <c r="S10249" t="s">
        <v>27</v>
      </c>
      <c r="T10249">
        <v>0</v>
      </c>
      <c r="U10249">
        <f t="shared" si="962"/>
        <v>3</v>
      </c>
      <c r="V10249">
        <f t="shared" si="963"/>
        <v>1</v>
      </c>
      <c r="W10249">
        <f t="shared" si="964"/>
        <v>2</v>
      </c>
      <c r="X10249" t="str">
        <f t="shared" si="965"/>
        <v>312</v>
      </c>
      <c r="Y10249" t="str">
        <f>IF(Table1[[#This Row],[RFM_Score]]="555","Champion", IF(AND(J10249&gt;=4,V10249&gt;=4),"Loyal", IF(U10249&lt;=2,"At Risk", IF(W10249&gt;=4,"Potential Loyalist","Others"))))</f>
        <v>Others</v>
      </c>
    </row>
    <row r="10250" spans="1:25">
      <c r="A10250" t="s">
        <v>4082</v>
      </c>
      <c r="B10250">
        <v>30</v>
      </c>
      <c r="C10250" t="s">
        <v>24</v>
      </c>
      <c r="D10250" t="s">
        <v>49</v>
      </c>
      <c r="E10250" s="6" t="s">
        <v>22320</v>
      </c>
      <c r="F10250" t="s">
        <v>62</v>
      </c>
      <c r="G10250">
        <v>2</v>
      </c>
      <c r="H10250">
        <v>1</v>
      </c>
      <c r="I10250">
        <v>42</v>
      </c>
      <c r="J10250">
        <v>2</v>
      </c>
      <c r="K10250">
        <v>79.459999999999994</v>
      </c>
      <c r="L10250" t="str">
        <f t="shared" si="960"/>
        <v/>
      </c>
      <c r="M10250">
        <v>1</v>
      </c>
      <c r="N10250" t="str">
        <f t="shared" si="961"/>
        <v/>
      </c>
      <c r="O10250">
        <v>20</v>
      </c>
      <c r="P10250" s="11">
        <v>0.5</v>
      </c>
      <c r="Q10250" s="11">
        <v>4.7619047619047603E-2</v>
      </c>
      <c r="R10250" s="12">
        <v>79.459999999999994</v>
      </c>
      <c r="S10250" t="s">
        <v>27</v>
      </c>
      <c r="T10250">
        <v>0</v>
      </c>
      <c r="U10250">
        <f t="shared" si="962"/>
        <v>5</v>
      </c>
      <c r="V10250">
        <f t="shared" si="963"/>
        <v>1</v>
      </c>
      <c r="W10250">
        <f t="shared" si="964"/>
        <v>2</v>
      </c>
      <c r="X10250" t="str">
        <f t="shared" si="965"/>
        <v>512</v>
      </c>
      <c r="Y10250" t="str">
        <f>IF(Table1[[#This Row],[RFM_Score]]="555","Champion", IF(AND(J10250&gt;=4,V10250&gt;=4),"Loyal", IF(U10250&lt;=2,"At Risk", IF(W10250&gt;=4,"Potential Loyalist","Others"))))</f>
        <v>Others</v>
      </c>
    </row>
    <row r="10251" spans="1:25">
      <c r="A10251" t="s">
        <v>11683</v>
      </c>
      <c r="B10251">
        <v>48</v>
      </c>
      <c r="C10251" t="s">
        <v>24</v>
      </c>
      <c r="D10251" t="s">
        <v>46</v>
      </c>
      <c r="E10251" s="6" t="s">
        <v>22321</v>
      </c>
      <c r="F10251" t="s">
        <v>60</v>
      </c>
      <c r="G10251">
        <v>4</v>
      </c>
      <c r="H10251">
        <v>2</v>
      </c>
      <c r="I10251">
        <v>56</v>
      </c>
      <c r="J10251">
        <v>6</v>
      </c>
      <c r="K10251">
        <v>79.41</v>
      </c>
      <c r="L10251" t="str">
        <f t="shared" si="960"/>
        <v/>
      </c>
      <c r="M10251">
        <v>1</v>
      </c>
      <c r="N10251" t="str">
        <f t="shared" si="961"/>
        <v/>
      </c>
      <c r="O10251">
        <v>43</v>
      </c>
      <c r="P10251" s="11">
        <v>0.5</v>
      </c>
      <c r="Q10251" s="11">
        <v>0.107142857142857</v>
      </c>
      <c r="R10251" s="12">
        <v>79.41</v>
      </c>
      <c r="S10251" t="s">
        <v>27</v>
      </c>
      <c r="T10251">
        <v>0</v>
      </c>
      <c r="U10251">
        <f t="shared" si="962"/>
        <v>3</v>
      </c>
      <c r="V10251">
        <f t="shared" si="963"/>
        <v>1</v>
      </c>
      <c r="W10251">
        <f t="shared" si="964"/>
        <v>2</v>
      </c>
      <c r="X10251" t="str">
        <f t="shared" si="965"/>
        <v>312</v>
      </c>
      <c r="Y10251" t="str">
        <f>IF(Table1[[#This Row],[RFM_Score]]="555","Champion", IF(AND(J10251&gt;=4,V10251&gt;=4),"Loyal", IF(U10251&lt;=2,"At Risk", IF(W10251&gt;=4,"Potential Loyalist","Others"))))</f>
        <v>Others</v>
      </c>
    </row>
    <row r="10252" spans="1:25">
      <c r="A10252" t="s">
        <v>3363</v>
      </c>
      <c r="B10252">
        <v>34</v>
      </c>
      <c r="C10252" t="s">
        <v>19</v>
      </c>
      <c r="D10252" t="s">
        <v>29</v>
      </c>
      <c r="E10252" s="6" t="s">
        <v>22322</v>
      </c>
      <c r="F10252" t="s">
        <v>26</v>
      </c>
      <c r="G10252">
        <v>5</v>
      </c>
      <c r="H10252">
        <v>0</v>
      </c>
      <c r="I10252">
        <v>46</v>
      </c>
      <c r="J10252">
        <v>5</v>
      </c>
      <c r="K10252">
        <v>79.3</v>
      </c>
      <c r="L10252" t="str">
        <f t="shared" si="960"/>
        <v/>
      </c>
      <c r="M10252">
        <v>1</v>
      </c>
      <c r="N10252" t="str">
        <f t="shared" si="961"/>
        <v/>
      </c>
      <c r="O10252">
        <v>23</v>
      </c>
      <c r="P10252" s="11">
        <v>0</v>
      </c>
      <c r="Q10252" s="11">
        <v>0.108695652173913</v>
      </c>
      <c r="R10252" s="12">
        <v>79.3</v>
      </c>
      <c r="S10252" t="s">
        <v>27</v>
      </c>
      <c r="T10252">
        <v>0</v>
      </c>
      <c r="U10252">
        <f t="shared" si="962"/>
        <v>4</v>
      </c>
      <c r="V10252">
        <f t="shared" si="963"/>
        <v>1</v>
      </c>
      <c r="W10252">
        <f t="shared" si="964"/>
        <v>2</v>
      </c>
      <c r="X10252" t="str">
        <f t="shared" si="965"/>
        <v>412</v>
      </c>
      <c r="Y10252" t="str">
        <f>IF(Table1[[#This Row],[RFM_Score]]="555","Champion", IF(AND(J10252&gt;=4,V10252&gt;=4),"Loyal", IF(U10252&lt;=2,"At Risk", IF(W10252&gt;=4,"Potential Loyalist","Others"))))</f>
        <v>Others</v>
      </c>
    </row>
    <row r="10253" spans="1:25">
      <c r="A10253" t="s">
        <v>3149</v>
      </c>
      <c r="B10253">
        <v>31</v>
      </c>
      <c r="C10253" t="s">
        <v>24</v>
      </c>
      <c r="D10253" t="s">
        <v>29</v>
      </c>
      <c r="E10253" s="6" t="s">
        <v>22323</v>
      </c>
      <c r="F10253" t="s">
        <v>37</v>
      </c>
      <c r="G10253">
        <v>3</v>
      </c>
      <c r="H10253">
        <v>1</v>
      </c>
      <c r="I10253">
        <v>48</v>
      </c>
      <c r="J10253">
        <v>1</v>
      </c>
      <c r="K10253">
        <v>79.22</v>
      </c>
      <c r="L10253" t="str">
        <f t="shared" si="960"/>
        <v/>
      </c>
      <c r="M10253">
        <v>1</v>
      </c>
      <c r="N10253" t="str">
        <f t="shared" si="961"/>
        <v/>
      </c>
      <c r="O10253">
        <v>16</v>
      </c>
      <c r="P10253" s="11">
        <v>0.33333333333333298</v>
      </c>
      <c r="Q10253" s="11">
        <v>2.0833333333333301E-2</v>
      </c>
      <c r="R10253" s="12">
        <v>79.22</v>
      </c>
      <c r="S10253" t="s">
        <v>27</v>
      </c>
      <c r="T10253">
        <v>0</v>
      </c>
      <c r="U10253">
        <f t="shared" si="962"/>
        <v>5</v>
      </c>
      <c r="V10253">
        <f t="shared" si="963"/>
        <v>1</v>
      </c>
      <c r="W10253">
        <f t="shared" si="964"/>
        <v>2</v>
      </c>
      <c r="X10253" t="str">
        <f t="shared" si="965"/>
        <v>512</v>
      </c>
      <c r="Y10253" t="str">
        <f>IF(Table1[[#This Row],[RFM_Score]]="555","Champion", IF(AND(J10253&gt;=4,V10253&gt;=4),"Loyal", IF(U10253&lt;=2,"At Risk", IF(W10253&gt;=4,"Potential Loyalist","Others"))))</f>
        <v>Others</v>
      </c>
    </row>
    <row r="10254" spans="1:25">
      <c r="A10254" t="s">
        <v>1733</v>
      </c>
      <c r="B10254">
        <v>22</v>
      </c>
      <c r="C10254" t="s">
        <v>19</v>
      </c>
      <c r="D10254" t="s">
        <v>41</v>
      </c>
      <c r="E10254" s="6" t="s">
        <v>22324</v>
      </c>
      <c r="F10254" t="s">
        <v>62</v>
      </c>
      <c r="G10254">
        <v>1</v>
      </c>
      <c r="H10254">
        <v>1</v>
      </c>
      <c r="I10254">
        <v>42</v>
      </c>
      <c r="J10254">
        <v>2</v>
      </c>
      <c r="K10254">
        <v>79.14</v>
      </c>
      <c r="L10254" t="str">
        <f t="shared" si="960"/>
        <v/>
      </c>
      <c r="M10254">
        <v>1</v>
      </c>
      <c r="N10254" t="str">
        <f t="shared" si="961"/>
        <v/>
      </c>
      <c r="O10254">
        <v>18</v>
      </c>
      <c r="P10254" s="11">
        <v>1</v>
      </c>
      <c r="Q10254" s="11">
        <v>4.7619047619047603E-2</v>
      </c>
      <c r="R10254" s="12">
        <v>79.14</v>
      </c>
      <c r="S10254" t="s">
        <v>27</v>
      </c>
      <c r="T10254">
        <v>0</v>
      </c>
      <c r="U10254">
        <f t="shared" si="962"/>
        <v>5</v>
      </c>
      <c r="V10254">
        <f t="shared" si="963"/>
        <v>1</v>
      </c>
      <c r="W10254">
        <f t="shared" si="964"/>
        <v>2</v>
      </c>
      <c r="X10254" t="str">
        <f t="shared" si="965"/>
        <v>512</v>
      </c>
      <c r="Y10254" t="str">
        <f>IF(Table1[[#This Row],[RFM_Score]]="555","Champion", IF(AND(J10254&gt;=4,V10254&gt;=4),"Loyal", IF(U10254&lt;=2,"At Risk", IF(W10254&gt;=4,"Potential Loyalist","Others"))))</f>
        <v>Others</v>
      </c>
    </row>
    <row r="10255" spans="1:25">
      <c r="A10255" t="s">
        <v>1195</v>
      </c>
      <c r="B10255">
        <v>46</v>
      </c>
      <c r="C10255" t="s">
        <v>19</v>
      </c>
      <c r="D10255" t="s">
        <v>25</v>
      </c>
      <c r="E10255" s="6" t="s">
        <v>22325</v>
      </c>
      <c r="F10255" t="s">
        <v>62</v>
      </c>
      <c r="G10255">
        <v>3</v>
      </c>
      <c r="H10255">
        <v>0</v>
      </c>
      <c r="I10255">
        <v>45</v>
      </c>
      <c r="J10255">
        <v>2</v>
      </c>
      <c r="K10255">
        <v>79.08</v>
      </c>
      <c r="L10255" t="str">
        <f t="shared" si="960"/>
        <v/>
      </c>
      <c r="M10255">
        <v>1</v>
      </c>
      <c r="N10255" t="str">
        <f t="shared" si="961"/>
        <v/>
      </c>
      <c r="O10255">
        <v>60</v>
      </c>
      <c r="P10255" s="11">
        <v>0</v>
      </c>
      <c r="Q10255" s="11">
        <v>4.4444444444444398E-2</v>
      </c>
      <c r="R10255" s="12">
        <v>79.08</v>
      </c>
      <c r="S10255" t="s">
        <v>27</v>
      </c>
      <c r="T10255">
        <v>0</v>
      </c>
      <c r="U10255">
        <f t="shared" si="962"/>
        <v>3</v>
      </c>
      <c r="V10255">
        <f t="shared" si="963"/>
        <v>1</v>
      </c>
      <c r="W10255">
        <f t="shared" si="964"/>
        <v>2</v>
      </c>
      <c r="X10255" t="str">
        <f t="shared" si="965"/>
        <v>312</v>
      </c>
      <c r="Y10255" t="str">
        <f>IF(Table1[[#This Row],[RFM_Score]]="555","Champion", IF(AND(J10255&gt;=4,V10255&gt;=4),"Loyal", IF(U10255&lt;=2,"At Risk", IF(W10255&gt;=4,"Potential Loyalist","Others"))))</f>
        <v>Others</v>
      </c>
    </row>
    <row r="10256" spans="1:25">
      <c r="A10256" t="s">
        <v>9902</v>
      </c>
      <c r="B10256">
        <v>34</v>
      </c>
      <c r="C10256" t="s">
        <v>24</v>
      </c>
      <c r="D10256" t="s">
        <v>25</v>
      </c>
      <c r="E10256" s="6" t="s">
        <v>22326</v>
      </c>
      <c r="F10256" t="s">
        <v>30</v>
      </c>
      <c r="G10256">
        <v>7</v>
      </c>
      <c r="H10256">
        <v>2</v>
      </c>
      <c r="I10256">
        <v>37</v>
      </c>
      <c r="J10256">
        <v>1</v>
      </c>
      <c r="K10256">
        <v>78.900000000000006</v>
      </c>
      <c r="L10256" t="str">
        <f t="shared" si="960"/>
        <v/>
      </c>
      <c r="M10256">
        <v>1</v>
      </c>
      <c r="N10256" t="str">
        <f t="shared" si="961"/>
        <v/>
      </c>
      <c r="O10256">
        <v>27</v>
      </c>
      <c r="P10256" s="11">
        <v>0.28571428571428498</v>
      </c>
      <c r="Q10256" s="11">
        <v>2.7027027027027001E-2</v>
      </c>
      <c r="R10256" s="12">
        <v>78.900000000000006</v>
      </c>
      <c r="S10256" t="s">
        <v>27</v>
      </c>
      <c r="T10256">
        <v>0</v>
      </c>
      <c r="U10256">
        <f t="shared" si="962"/>
        <v>4</v>
      </c>
      <c r="V10256">
        <f t="shared" si="963"/>
        <v>1</v>
      </c>
      <c r="W10256">
        <f t="shared" si="964"/>
        <v>2</v>
      </c>
      <c r="X10256" t="str">
        <f t="shared" si="965"/>
        <v>412</v>
      </c>
      <c r="Y10256" t="str">
        <f>IF(Table1[[#This Row],[RFM_Score]]="555","Champion", IF(AND(J10256&gt;=4,V10256&gt;=4),"Loyal", IF(U10256&lt;=2,"At Risk", IF(W10256&gt;=4,"Potential Loyalist","Others"))))</f>
        <v>Others</v>
      </c>
    </row>
    <row r="10257" spans="1:25">
      <c r="A10257" t="s">
        <v>7923</v>
      </c>
      <c r="B10257">
        <v>49</v>
      </c>
      <c r="C10257" t="s">
        <v>19</v>
      </c>
      <c r="D10257" t="s">
        <v>41</v>
      </c>
      <c r="E10257" s="6" t="s">
        <v>22327</v>
      </c>
      <c r="F10257" t="s">
        <v>21</v>
      </c>
      <c r="G10257">
        <v>3</v>
      </c>
      <c r="H10257">
        <v>1</v>
      </c>
      <c r="I10257">
        <v>56</v>
      </c>
      <c r="J10257">
        <v>2</v>
      </c>
      <c r="K10257">
        <v>78.87</v>
      </c>
      <c r="L10257" t="str">
        <f t="shared" si="960"/>
        <v/>
      </c>
      <c r="M10257">
        <v>1</v>
      </c>
      <c r="N10257" t="str">
        <f t="shared" si="961"/>
        <v/>
      </c>
      <c r="O10257">
        <v>2</v>
      </c>
      <c r="P10257" s="11">
        <v>0.33333333333333298</v>
      </c>
      <c r="Q10257" s="11">
        <v>3.5714285714285698E-2</v>
      </c>
      <c r="R10257" s="12">
        <v>78.87</v>
      </c>
      <c r="S10257" t="s">
        <v>27</v>
      </c>
      <c r="T10257">
        <v>0</v>
      </c>
      <c r="U10257">
        <f t="shared" si="962"/>
        <v>5</v>
      </c>
      <c r="V10257">
        <f t="shared" si="963"/>
        <v>1</v>
      </c>
      <c r="W10257">
        <f t="shared" si="964"/>
        <v>2</v>
      </c>
      <c r="X10257" t="str">
        <f t="shared" si="965"/>
        <v>512</v>
      </c>
      <c r="Y10257" t="str">
        <f>IF(Table1[[#This Row],[RFM_Score]]="555","Champion", IF(AND(J10257&gt;=4,V10257&gt;=4),"Loyal", IF(U10257&lt;=2,"At Risk", IF(W10257&gt;=4,"Potential Loyalist","Others"))))</f>
        <v>Others</v>
      </c>
    </row>
    <row r="10258" spans="1:25">
      <c r="A10258" t="s">
        <v>5664</v>
      </c>
      <c r="B10258">
        <v>46</v>
      </c>
      <c r="C10258" t="s">
        <v>24</v>
      </c>
      <c r="D10258" t="s">
        <v>25</v>
      </c>
      <c r="E10258" s="6" t="s">
        <v>22328</v>
      </c>
      <c r="F10258" t="s">
        <v>21</v>
      </c>
      <c r="G10258">
        <v>2</v>
      </c>
      <c r="H10258">
        <v>1</v>
      </c>
      <c r="I10258">
        <v>44</v>
      </c>
      <c r="J10258">
        <v>2</v>
      </c>
      <c r="K10258">
        <v>78.81</v>
      </c>
      <c r="L10258" t="str">
        <f t="shared" si="960"/>
        <v/>
      </c>
      <c r="M10258">
        <v>1</v>
      </c>
      <c r="N10258" t="str">
        <f t="shared" si="961"/>
        <v/>
      </c>
      <c r="O10258">
        <v>75</v>
      </c>
      <c r="P10258" s="11">
        <v>0.5</v>
      </c>
      <c r="Q10258" s="11">
        <v>4.54545454545454E-2</v>
      </c>
      <c r="R10258" s="12">
        <v>78.81</v>
      </c>
      <c r="S10258" t="s">
        <v>27</v>
      </c>
      <c r="T10258">
        <v>0</v>
      </c>
      <c r="U10258">
        <f t="shared" si="962"/>
        <v>2</v>
      </c>
      <c r="V10258">
        <f t="shared" si="963"/>
        <v>1</v>
      </c>
      <c r="W10258">
        <f t="shared" si="964"/>
        <v>2</v>
      </c>
      <c r="X10258" t="str">
        <f t="shared" si="965"/>
        <v>212</v>
      </c>
      <c r="Y10258" t="str">
        <f>IF(Table1[[#This Row],[RFM_Score]]="555","Champion", IF(AND(J10258&gt;=4,V10258&gt;=4),"Loyal", IF(U10258&lt;=2,"At Risk", IF(W10258&gt;=4,"Potential Loyalist","Others"))))</f>
        <v>At Risk</v>
      </c>
    </row>
    <row r="10259" spans="1:25">
      <c r="A10259" t="s">
        <v>8521</v>
      </c>
      <c r="B10259">
        <v>58</v>
      </c>
      <c r="C10259" t="s">
        <v>24</v>
      </c>
      <c r="D10259" t="s">
        <v>25</v>
      </c>
      <c r="E10259" s="6" t="s">
        <v>22329</v>
      </c>
      <c r="F10259" t="s">
        <v>30</v>
      </c>
      <c r="G10259">
        <v>4</v>
      </c>
      <c r="H10259">
        <v>1</v>
      </c>
      <c r="I10259">
        <v>36</v>
      </c>
      <c r="J10259">
        <v>2</v>
      </c>
      <c r="K10259">
        <v>78.78</v>
      </c>
      <c r="L10259" t="str">
        <f t="shared" si="960"/>
        <v/>
      </c>
      <c r="M10259">
        <v>1</v>
      </c>
      <c r="N10259" t="str">
        <f t="shared" si="961"/>
        <v/>
      </c>
      <c r="O10259">
        <v>16</v>
      </c>
      <c r="P10259" s="11">
        <v>0.25</v>
      </c>
      <c r="Q10259" s="11">
        <v>5.5555555555555497E-2</v>
      </c>
      <c r="R10259" s="12">
        <v>78.78</v>
      </c>
      <c r="S10259" t="s">
        <v>27</v>
      </c>
      <c r="T10259">
        <v>1</v>
      </c>
      <c r="U10259">
        <f t="shared" si="962"/>
        <v>5</v>
      </c>
      <c r="V10259">
        <f t="shared" si="963"/>
        <v>1</v>
      </c>
      <c r="W10259">
        <f t="shared" si="964"/>
        <v>2</v>
      </c>
      <c r="X10259" t="str">
        <f t="shared" si="965"/>
        <v>512</v>
      </c>
      <c r="Y10259" t="str">
        <f>IF(Table1[[#This Row],[RFM_Score]]="555","Champion", IF(AND(J10259&gt;=4,V10259&gt;=4),"Loyal", IF(U10259&lt;=2,"At Risk", IF(W10259&gt;=4,"Potential Loyalist","Others"))))</f>
        <v>Others</v>
      </c>
    </row>
    <row r="10260" spans="1:25">
      <c r="A10260" t="s">
        <v>11350</v>
      </c>
      <c r="B10260">
        <v>19</v>
      </c>
      <c r="C10260" t="s">
        <v>19</v>
      </c>
      <c r="D10260" t="s">
        <v>29</v>
      </c>
      <c r="E10260" s="6" t="s">
        <v>22330</v>
      </c>
      <c r="F10260" t="s">
        <v>62</v>
      </c>
      <c r="G10260">
        <v>2</v>
      </c>
      <c r="H10260">
        <v>1</v>
      </c>
      <c r="I10260">
        <v>49</v>
      </c>
      <c r="J10260">
        <v>3</v>
      </c>
      <c r="K10260">
        <v>78.59</v>
      </c>
      <c r="L10260" t="str">
        <f t="shared" si="960"/>
        <v/>
      </c>
      <c r="M10260">
        <v>1</v>
      </c>
      <c r="N10260" t="str">
        <f t="shared" si="961"/>
        <v/>
      </c>
      <c r="O10260">
        <v>7</v>
      </c>
      <c r="P10260" s="11">
        <v>0.5</v>
      </c>
      <c r="Q10260" s="11">
        <v>6.1224489795918297E-2</v>
      </c>
      <c r="R10260" s="12">
        <v>78.59</v>
      </c>
      <c r="S10260" t="s">
        <v>27</v>
      </c>
      <c r="T10260">
        <v>0</v>
      </c>
      <c r="U10260">
        <f t="shared" si="962"/>
        <v>5</v>
      </c>
      <c r="V10260">
        <f t="shared" si="963"/>
        <v>1</v>
      </c>
      <c r="W10260">
        <f t="shared" si="964"/>
        <v>2</v>
      </c>
      <c r="X10260" t="str">
        <f t="shared" si="965"/>
        <v>512</v>
      </c>
      <c r="Y10260" t="str">
        <f>IF(Table1[[#This Row],[RFM_Score]]="555","Champion", IF(AND(J10260&gt;=4,V10260&gt;=4),"Loyal", IF(U10260&lt;=2,"At Risk", IF(W10260&gt;=4,"Potential Loyalist","Others"))))</f>
        <v>Others</v>
      </c>
    </row>
    <row r="10261" spans="1:25">
      <c r="A10261" t="s">
        <v>8362</v>
      </c>
      <c r="B10261">
        <v>54</v>
      </c>
      <c r="C10261" t="s">
        <v>24</v>
      </c>
      <c r="D10261" t="s">
        <v>25</v>
      </c>
      <c r="E10261" s="6" t="s">
        <v>22331</v>
      </c>
      <c r="F10261" t="s">
        <v>30</v>
      </c>
      <c r="G10261">
        <v>3</v>
      </c>
      <c r="H10261">
        <v>0</v>
      </c>
      <c r="I10261">
        <v>51</v>
      </c>
      <c r="J10261">
        <v>5</v>
      </c>
      <c r="K10261">
        <v>78.56</v>
      </c>
      <c r="L10261" t="str">
        <f t="shared" si="960"/>
        <v/>
      </c>
      <c r="M10261">
        <v>1</v>
      </c>
      <c r="N10261" t="str">
        <f t="shared" si="961"/>
        <v/>
      </c>
      <c r="O10261">
        <v>49</v>
      </c>
      <c r="P10261" s="11">
        <v>0</v>
      </c>
      <c r="Q10261" s="11">
        <v>9.8039215686274495E-2</v>
      </c>
      <c r="R10261" s="12">
        <v>78.56</v>
      </c>
      <c r="S10261" t="s">
        <v>27</v>
      </c>
      <c r="T10261">
        <v>0</v>
      </c>
      <c r="U10261">
        <f t="shared" si="962"/>
        <v>3</v>
      </c>
      <c r="V10261">
        <f t="shared" si="963"/>
        <v>1</v>
      </c>
      <c r="W10261">
        <f t="shared" si="964"/>
        <v>2</v>
      </c>
      <c r="X10261" t="str">
        <f t="shared" si="965"/>
        <v>312</v>
      </c>
      <c r="Y10261" t="str">
        <f>IF(Table1[[#This Row],[RFM_Score]]="555","Champion", IF(AND(J10261&gt;=4,V10261&gt;=4),"Loyal", IF(U10261&lt;=2,"At Risk", IF(W10261&gt;=4,"Potential Loyalist","Others"))))</f>
        <v>Others</v>
      </c>
    </row>
    <row r="10262" spans="1:25">
      <c r="A10262" t="s">
        <v>234</v>
      </c>
      <c r="B10262">
        <v>36</v>
      </c>
      <c r="C10262" t="s">
        <v>24</v>
      </c>
      <c r="D10262" t="s">
        <v>49</v>
      </c>
      <c r="E10262" s="6" t="s">
        <v>22332</v>
      </c>
      <c r="F10262" t="s">
        <v>21</v>
      </c>
      <c r="G10262">
        <v>2</v>
      </c>
      <c r="H10262">
        <v>1</v>
      </c>
      <c r="I10262">
        <v>48</v>
      </c>
      <c r="J10262">
        <v>4</v>
      </c>
      <c r="K10262">
        <v>78.55</v>
      </c>
      <c r="L10262" t="str">
        <f t="shared" si="960"/>
        <v/>
      </c>
      <c r="M10262">
        <v>1</v>
      </c>
      <c r="N10262" t="str">
        <f t="shared" si="961"/>
        <v/>
      </c>
      <c r="O10262">
        <v>8</v>
      </c>
      <c r="P10262" s="11">
        <v>0.5</v>
      </c>
      <c r="Q10262" s="11">
        <v>8.3333333333333301E-2</v>
      </c>
      <c r="R10262" s="12">
        <v>78.55</v>
      </c>
      <c r="S10262" t="s">
        <v>27</v>
      </c>
      <c r="T10262">
        <v>0</v>
      </c>
      <c r="U10262">
        <f t="shared" si="962"/>
        <v>5</v>
      </c>
      <c r="V10262">
        <f t="shared" si="963"/>
        <v>1</v>
      </c>
      <c r="W10262">
        <f t="shared" si="964"/>
        <v>2</v>
      </c>
      <c r="X10262" t="str">
        <f t="shared" si="965"/>
        <v>512</v>
      </c>
      <c r="Y10262" t="str">
        <f>IF(Table1[[#This Row],[RFM_Score]]="555","Champion", IF(AND(J10262&gt;=4,V10262&gt;=4),"Loyal", IF(U10262&lt;=2,"At Risk", IF(W10262&gt;=4,"Potential Loyalist","Others"))))</f>
        <v>Others</v>
      </c>
    </row>
    <row r="10263" spans="1:25">
      <c r="A10263" t="s">
        <v>3850</v>
      </c>
      <c r="B10263">
        <v>36</v>
      </c>
      <c r="C10263" t="s">
        <v>19</v>
      </c>
      <c r="D10263" t="s">
        <v>41</v>
      </c>
      <c r="E10263" s="6" t="s">
        <v>22333</v>
      </c>
      <c r="F10263" t="s">
        <v>21</v>
      </c>
      <c r="G10263">
        <v>3</v>
      </c>
      <c r="H10263">
        <v>1</v>
      </c>
      <c r="I10263">
        <v>45</v>
      </c>
      <c r="J10263">
        <v>0</v>
      </c>
      <c r="K10263">
        <v>78.349999999999994</v>
      </c>
      <c r="L10263" t="str">
        <f t="shared" si="960"/>
        <v/>
      </c>
      <c r="M10263">
        <v>1</v>
      </c>
      <c r="N10263" t="str">
        <f t="shared" si="961"/>
        <v/>
      </c>
      <c r="O10263">
        <v>7</v>
      </c>
      <c r="P10263" s="11">
        <v>0.33333333333333298</v>
      </c>
      <c r="Q10263" s="11">
        <v>0</v>
      </c>
      <c r="R10263" s="12">
        <v>78.349999999999994</v>
      </c>
      <c r="S10263" t="s">
        <v>27</v>
      </c>
      <c r="T10263">
        <v>0</v>
      </c>
      <c r="U10263">
        <f t="shared" si="962"/>
        <v>5</v>
      </c>
      <c r="V10263">
        <f t="shared" si="963"/>
        <v>1</v>
      </c>
      <c r="W10263">
        <f t="shared" si="964"/>
        <v>2</v>
      </c>
      <c r="X10263" t="str">
        <f t="shared" si="965"/>
        <v>512</v>
      </c>
      <c r="Y10263" t="str">
        <f>IF(Table1[[#This Row],[RFM_Score]]="555","Champion", IF(AND(J10263&gt;=4,V10263&gt;=4),"Loyal", IF(U10263&lt;=2,"At Risk", IF(W10263&gt;=4,"Potential Loyalist","Others"))))</f>
        <v>Others</v>
      </c>
    </row>
    <row r="10264" spans="1:25">
      <c r="A10264" t="s">
        <v>8018</v>
      </c>
      <c r="B10264">
        <v>28</v>
      </c>
      <c r="C10264" t="s">
        <v>24</v>
      </c>
      <c r="D10264" t="s">
        <v>29</v>
      </c>
      <c r="E10264" s="6" t="s">
        <v>22334</v>
      </c>
      <c r="F10264" t="s">
        <v>62</v>
      </c>
      <c r="G10264">
        <v>6</v>
      </c>
      <c r="H10264">
        <v>1</v>
      </c>
      <c r="I10264">
        <v>48</v>
      </c>
      <c r="J10264">
        <v>2</v>
      </c>
      <c r="K10264">
        <v>78.319999999999993</v>
      </c>
      <c r="L10264" t="str">
        <f t="shared" si="960"/>
        <v/>
      </c>
      <c r="M10264">
        <v>1</v>
      </c>
      <c r="N10264" t="str">
        <f t="shared" si="961"/>
        <v/>
      </c>
      <c r="O10264">
        <v>10</v>
      </c>
      <c r="P10264" s="11">
        <v>0.16666666666666599</v>
      </c>
      <c r="Q10264" s="11">
        <v>4.1666666666666602E-2</v>
      </c>
      <c r="R10264" s="12">
        <v>78.319999999999993</v>
      </c>
      <c r="S10264" t="s">
        <v>27</v>
      </c>
      <c r="T10264">
        <v>0</v>
      </c>
      <c r="U10264">
        <f t="shared" si="962"/>
        <v>5</v>
      </c>
      <c r="V10264">
        <f t="shared" si="963"/>
        <v>1</v>
      </c>
      <c r="W10264">
        <f t="shared" si="964"/>
        <v>2</v>
      </c>
      <c r="X10264" t="str">
        <f t="shared" si="965"/>
        <v>512</v>
      </c>
      <c r="Y10264" t="str">
        <f>IF(Table1[[#This Row],[RFM_Score]]="555","Champion", IF(AND(J10264&gt;=4,V10264&gt;=4),"Loyal", IF(U10264&lt;=2,"At Risk", IF(W10264&gt;=4,"Potential Loyalist","Others"))))</f>
        <v>Others</v>
      </c>
    </row>
    <row r="10265" spans="1:25">
      <c r="A10265" t="s">
        <v>10069</v>
      </c>
      <c r="B10265">
        <v>41</v>
      </c>
      <c r="C10265" t="s">
        <v>19</v>
      </c>
      <c r="D10265" t="s">
        <v>25</v>
      </c>
      <c r="E10265" s="6" t="s">
        <v>22335</v>
      </c>
      <c r="F10265" t="s">
        <v>30</v>
      </c>
      <c r="G10265">
        <v>4</v>
      </c>
      <c r="H10265">
        <v>1</v>
      </c>
      <c r="I10265">
        <v>44</v>
      </c>
      <c r="J10265">
        <v>1</v>
      </c>
      <c r="K10265">
        <v>78.31</v>
      </c>
      <c r="L10265" t="str">
        <f t="shared" si="960"/>
        <v/>
      </c>
      <c r="M10265">
        <v>1</v>
      </c>
      <c r="N10265" t="str">
        <f t="shared" si="961"/>
        <v/>
      </c>
      <c r="O10265">
        <v>11</v>
      </c>
      <c r="P10265" s="11">
        <v>0.25</v>
      </c>
      <c r="Q10265" s="11">
        <v>2.27272727272727E-2</v>
      </c>
      <c r="R10265" s="12">
        <v>78.31</v>
      </c>
      <c r="S10265" t="s">
        <v>27</v>
      </c>
      <c r="T10265">
        <v>0</v>
      </c>
      <c r="U10265">
        <f t="shared" si="962"/>
        <v>5</v>
      </c>
      <c r="V10265">
        <f t="shared" si="963"/>
        <v>1</v>
      </c>
      <c r="W10265">
        <f t="shared" si="964"/>
        <v>2</v>
      </c>
      <c r="X10265" t="str">
        <f t="shared" si="965"/>
        <v>512</v>
      </c>
      <c r="Y10265" t="str">
        <f>IF(Table1[[#This Row],[RFM_Score]]="555","Champion", IF(AND(J10265&gt;=4,V10265&gt;=4),"Loyal", IF(U10265&lt;=2,"At Risk", IF(W10265&gt;=4,"Potential Loyalist","Others"))))</f>
        <v>Others</v>
      </c>
    </row>
    <row r="10266" spans="1:25">
      <c r="A10266" t="s">
        <v>5475</v>
      </c>
      <c r="B10266">
        <v>39</v>
      </c>
      <c r="C10266" t="s">
        <v>24</v>
      </c>
      <c r="D10266" t="s">
        <v>25</v>
      </c>
      <c r="E10266" s="6" t="s">
        <v>22336</v>
      </c>
      <c r="F10266" t="s">
        <v>30</v>
      </c>
      <c r="G10266">
        <v>2</v>
      </c>
      <c r="H10266">
        <v>0</v>
      </c>
      <c r="I10266">
        <v>43</v>
      </c>
      <c r="J10266">
        <v>3</v>
      </c>
      <c r="K10266">
        <v>78.290000000000006</v>
      </c>
      <c r="L10266" t="str">
        <f t="shared" si="960"/>
        <v/>
      </c>
      <c r="M10266">
        <v>1</v>
      </c>
      <c r="N10266" t="str">
        <f t="shared" si="961"/>
        <v/>
      </c>
      <c r="O10266">
        <v>6</v>
      </c>
      <c r="P10266" s="11">
        <v>0</v>
      </c>
      <c r="Q10266" s="11">
        <v>6.9767441860465101E-2</v>
      </c>
      <c r="R10266" s="12">
        <v>78.290000000000006</v>
      </c>
      <c r="S10266" t="s">
        <v>27</v>
      </c>
      <c r="T10266">
        <v>0</v>
      </c>
      <c r="U10266">
        <f t="shared" si="962"/>
        <v>5</v>
      </c>
      <c r="V10266">
        <f t="shared" si="963"/>
        <v>1</v>
      </c>
      <c r="W10266">
        <f t="shared" si="964"/>
        <v>2</v>
      </c>
      <c r="X10266" t="str">
        <f t="shared" si="965"/>
        <v>512</v>
      </c>
      <c r="Y10266" t="str">
        <f>IF(Table1[[#This Row],[RFM_Score]]="555","Champion", IF(AND(J10266&gt;=4,V10266&gt;=4),"Loyal", IF(U10266&lt;=2,"At Risk", IF(W10266&gt;=4,"Potential Loyalist","Others"))))</f>
        <v>Others</v>
      </c>
    </row>
    <row r="10267" spans="1:25">
      <c r="A10267" t="s">
        <v>4220</v>
      </c>
      <c r="B10267">
        <v>27</v>
      </c>
      <c r="C10267" t="s">
        <v>24</v>
      </c>
      <c r="D10267" t="s">
        <v>25</v>
      </c>
      <c r="E10267" s="6" t="s">
        <v>22337</v>
      </c>
      <c r="F10267" t="s">
        <v>21</v>
      </c>
      <c r="G10267">
        <v>0</v>
      </c>
      <c r="H10267">
        <v>0</v>
      </c>
      <c r="I10267">
        <v>56</v>
      </c>
      <c r="J10267">
        <v>1</v>
      </c>
      <c r="K10267">
        <v>78.180000000000007</v>
      </c>
      <c r="L10267" t="str">
        <f t="shared" si="960"/>
        <v/>
      </c>
      <c r="M10267">
        <v>1</v>
      </c>
      <c r="N10267" t="str">
        <f t="shared" si="961"/>
        <v/>
      </c>
      <c r="O10267">
        <v>26</v>
      </c>
      <c r="P10267" s="11">
        <v>0</v>
      </c>
      <c r="Q10267" s="11">
        <v>1.7857142857142801E-2</v>
      </c>
      <c r="R10267" s="12">
        <v>78.180000000000007</v>
      </c>
      <c r="S10267" t="s">
        <v>27</v>
      </c>
      <c r="T10267">
        <v>0</v>
      </c>
      <c r="U10267">
        <f t="shared" si="962"/>
        <v>4</v>
      </c>
      <c r="V10267">
        <f t="shared" si="963"/>
        <v>1</v>
      </c>
      <c r="W10267">
        <f t="shared" si="964"/>
        <v>2</v>
      </c>
      <c r="X10267" t="str">
        <f t="shared" si="965"/>
        <v>412</v>
      </c>
      <c r="Y10267" t="str">
        <f>IF(Table1[[#This Row],[RFM_Score]]="555","Champion", IF(AND(J10267&gt;=4,V10267&gt;=4),"Loyal", IF(U10267&lt;=2,"At Risk", IF(W10267&gt;=4,"Potential Loyalist","Others"))))</f>
        <v>Others</v>
      </c>
    </row>
    <row r="10268" spans="1:25">
      <c r="A10268" t="s">
        <v>1133</v>
      </c>
      <c r="B10268">
        <v>35</v>
      </c>
      <c r="C10268" t="s">
        <v>24</v>
      </c>
      <c r="D10268" t="s">
        <v>29</v>
      </c>
      <c r="E10268" s="6" t="s">
        <v>22338</v>
      </c>
      <c r="F10268" t="s">
        <v>60</v>
      </c>
      <c r="G10268">
        <v>5</v>
      </c>
      <c r="H10268">
        <v>3</v>
      </c>
      <c r="I10268">
        <v>48</v>
      </c>
      <c r="J10268">
        <v>2</v>
      </c>
      <c r="K10268">
        <v>78.16</v>
      </c>
      <c r="L10268" t="str">
        <f t="shared" si="960"/>
        <v/>
      </c>
      <c r="M10268">
        <v>1</v>
      </c>
      <c r="N10268" t="str">
        <f t="shared" si="961"/>
        <v/>
      </c>
      <c r="O10268">
        <v>8</v>
      </c>
      <c r="P10268" s="11">
        <v>0.6</v>
      </c>
      <c r="Q10268" s="11">
        <v>4.1666666666666602E-2</v>
      </c>
      <c r="R10268" s="12">
        <v>78.16</v>
      </c>
      <c r="S10268" t="s">
        <v>27</v>
      </c>
      <c r="T10268">
        <v>0</v>
      </c>
      <c r="U10268">
        <f t="shared" si="962"/>
        <v>5</v>
      </c>
      <c r="V10268">
        <f t="shared" si="963"/>
        <v>1</v>
      </c>
      <c r="W10268">
        <f t="shared" si="964"/>
        <v>2</v>
      </c>
      <c r="X10268" t="str">
        <f t="shared" si="965"/>
        <v>512</v>
      </c>
      <c r="Y10268" t="str">
        <f>IF(Table1[[#This Row],[RFM_Score]]="555","Champion", IF(AND(J10268&gt;=4,V10268&gt;=4),"Loyal", IF(U10268&lt;=2,"At Risk", IF(W10268&gt;=4,"Potential Loyalist","Others"))))</f>
        <v>Others</v>
      </c>
    </row>
    <row r="10269" spans="1:25">
      <c r="A10269" t="s">
        <v>2629</v>
      </c>
      <c r="B10269">
        <v>34</v>
      </c>
      <c r="C10269" t="s">
        <v>19</v>
      </c>
      <c r="D10269" t="s">
        <v>49</v>
      </c>
      <c r="E10269" s="6" t="s">
        <v>22339</v>
      </c>
      <c r="F10269" t="s">
        <v>37</v>
      </c>
      <c r="G10269">
        <v>3</v>
      </c>
      <c r="H10269">
        <v>0</v>
      </c>
      <c r="I10269">
        <v>50</v>
      </c>
      <c r="J10269">
        <v>2</v>
      </c>
      <c r="K10269">
        <v>78.11</v>
      </c>
      <c r="L10269" t="str">
        <f t="shared" si="960"/>
        <v/>
      </c>
      <c r="M10269">
        <v>1</v>
      </c>
      <c r="N10269" t="str">
        <f t="shared" si="961"/>
        <v/>
      </c>
      <c r="O10269">
        <v>3</v>
      </c>
      <c r="P10269" s="11">
        <v>0</v>
      </c>
      <c r="Q10269" s="11">
        <v>0.04</v>
      </c>
      <c r="R10269" s="12">
        <v>78.11</v>
      </c>
      <c r="S10269" t="s">
        <v>27</v>
      </c>
      <c r="T10269">
        <v>0</v>
      </c>
      <c r="U10269">
        <f t="shared" si="962"/>
        <v>5</v>
      </c>
      <c r="V10269">
        <f t="shared" si="963"/>
        <v>1</v>
      </c>
      <c r="W10269">
        <f t="shared" si="964"/>
        <v>2</v>
      </c>
      <c r="X10269" t="str">
        <f t="shared" si="965"/>
        <v>512</v>
      </c>
      <c r="Y10269" t="str">
        <f>IF(Table1[[#This Row],[RFM_Score]]="555","Champion", IF(AND(J10269&gt;=4,V10269&gt;=4),"Loyal", IF(U10269&lt;=2,"At Risk", IF(W10269&gt;=4,"Potential Loyalist","Others"))))</f>
        <v>Others</v>
      </c>
    </row>
    <row r="10270" spans="1:25">
      <c r="A10270" t="s">
        <v>8014</v>
      </c>
      <c r="B10270">
        <v>43</v>
      </c>
      <c r="C10270" t="s">
        <v>19</v>
      </c>
      <c r="D10270" t="s">
        <v>25</v>
      </c>
      <c r="E10270" s="6" t="s">
        <v>22340</v>
      </c>
      <c r="F10270" t="s">
        <v>30</v>
      </c>
      <c r="G10270">
        <v>4</v>
      </c>
      <c r="H10270">
        <v>2</v>
      </c>
      <c r="I10270">
        <v>63</v>
      </c>
      <c r="J10270">
        <v>1</v>
      </c>
      <c r="K10270">
        <v>78.11</v>
      </c>
      <c r="L10270" t="str">
        <f t="shared" si="960"/>
        <v/>
      </c>
      <c r="M10270">
        <v>1</v>
      </c>
      <c r="N10270" t="str">
        <f t="shared" si="961"/>
        <v/>
      </c>
      <c r="O10270">
        <v>60</v>
      </c>
      <c r="P10270" s="11">
        <v>0.5</v>
      </c>
      <c r="Q10270" s="11">
        <v>1.5873015873015799E-2</v>
      </c>
      <c r="R10270" s="12">
        <v>78.11</v>
      </c>
      <c r="S10270" t="s">
        <v>27</v>
      </c>
      <c r="T10270">
        <v>0</v>
      </c>
      <c r="U10270">
        <f t="shared" si="962"/>
        <v>3</v>
      </c>
      <c r="V10270">
        <f t="shared" si="963"/>
        <v>1</v>
      </c>
      <c r="W10270">
        <f t="shared" si="964"/>
        <v>2</v>
      </c>
      <c r="X10270" t="str">
        <f t="shared" si="965"/>
        <v>312</v>
      </c>
      <c r="Y10270" t="str">
        <f>IF(Table1[[#This Row],[RFM_Score]]="555","Champion", IF(AND(J10270&gt;=4,V10270&gt;=4),"Loyal", IF(U10270&lt;=2,"At Risk", IF(W10270&gt;=4,"Potential Loyalist","Others"))))</f>
        <v>Others</v>
      </c>
    </row>
    <row r="10271" spans="1:25">
      <c r="A10271" t="s">
        <v>6434</v>
      </c>
      <c r="B10271">
        <v>19</v>
      </c>
      <c r="C10271" t="s">
        <v>19</v>
      </c>
      <c r="D10271" t="s">
        <v>46</v>
      </c>
      <c r="E10271" s="6" t="s">
        <v>22341</v>
      </c>
      <c r="F10271" t="s">
        <v>37</v>
      </c>
      <c r="G10271">
        <v>2</v>
      </c>
      <c r="H10271">
        <v>1</v>
      </c>
      <c r="I10271">
        <v>53</v>
      </c>
      <c r="J10271">
        <v>3</v>
      </c>
      <c r="K10271">
        <v>78.05</v>
      </c>
      <c r="L10271" t="str">
        <f t="shared" si="960"/>
        <v/>
      </c>
      <c r="M10271">
        <v>1</v>
      </c>
      <c r="N10271" t="str">
        <f t="shared" si="961"/>
        <v/>
      </c>
      <c r="O10271">
        <v>6</v>
      </c>
      <c r="P10271" s="11">
        <v>0.5</v>
      </c>
      <c r="Q10271" s="11">
        <v>5.6603773584905599E-2</v>
      </c>
      <c r="R10271" s="12">
        <v>78.05</v>
      </c>
      <c r="S10271" t="s">
        <v>27</v>
      </c>
      <c r="T10271">
        <v>1</v>
      </c>
      <c r="U10271">
        <f t="shared" si="962"/>
        <v>5</v>
      </c>
      <c r="V10271">
        <f t="shared" si="963"/>
        <v>1</v>
      </c>
      <c r="W10271">
        <f t="shared" si="964"/>
        <v>2</v>
      </c>
      <c r="X10271" t="str">
        <f t="shared" si="965"/>
        <v>512</v>
      </c>
      <c r="Y10271" t="str">
        <f>IF(Table1[[#This Row],[RFM_Score]]="555","Champion", IF(AND(J10271&gt;=4,V10271&gt;=4),"Loyal", IF(U10271&lt;=2,"At Risk", IF(W10271&gt;=4,"Potential Loyalist","Others"))))</f>
        <v>Others</v>
      </c>
    </row>
    <row r="10272" spans="1:25">
      <c r="A10272" t="s">
        <v>7860</v>
      </c>
      <c r="B10272">
        <v>38</v>
      </c>
      <c r="C10272" t="s">
        <v>19</v>
      </c>
      <c r="D10272" t="s">
        <v>41</v>
      </c>
      <c r="E10272" s="6" t="s">
        <v>22342</v>
      </c>
      <c r="F10272" t="s">
        <v>37</v>
      </c>
      <c r="G10272">
        <v>3</v>
      </c>
      <c r="H10272">
        <v>1</v>
      </c>
      <c r="I10272">
        <v>41</v>
      </c>
      <c r="J10272">
        <v>2</v>
      </c>
      <c r="K10272">
        <v>78.02</v>
      </c>
      <c r="L10272" t="str">
        <f t="shared" si="960"/>
        <v/>
      </c>
      <c r="M10272">
        <v>1</v>
      </c>
      <c r="N10272" t="str">
        <f t="shared" si="961"/>
        <v/>
      </c>
      <c r="O10272">
        <v>7</v>
      </c>
      <c r="P10272" s="11">
        <v>0.33333333333333298</v>
      </c>
      <c r="Q10272" s="11">
        <v>4.8780487804878002E-2</v>
      </c>
      <c r="R10272" s="12">
        <v>78.02</v>
      </c>
      <c r="S10272" t="s">
        <v>27</v>
      </c>
      <c r="T10272">
        <v>0</v>
      </c>
      <c r="U10272">
        <f t="shared" si="962"/>
        <v>5</v>
      </c>
      <c r="V10272">
        <f t="shared" si="963"/>
        <v>1</v>
      </c>
      <c r="W10272">
        <f t="shared" si="964"/>
        <v>2</v>
      </c>
      <c r="X10272" t="str">
        <f t="shared" si="965"/>
        <v>512</v>
      </c>
      <c r="Y10272" t="str">
        <f>IF(Table1[[#This Row],[RFM_Score]]="555","Champion", IF(AND(J10272&gt;=4,V10272&gt;=4),"Loyal", IF(U10272&lt;=2,"At Risk", IF(W10272&gt;=4,"Potential Loyalist","Others"))))</f>
        <v>Others</v>
      </c>
    </row>
    <row r="10273" spans="1:25">
      <c r="A10273" t="s">
        <v>6201</v>
      </c>
      <c r="B10273">
        <v>53</v>
      </c>
      <c r="C10273" t="s">
        <v>24</v>
      </c>
      <c r="D10273" t="s">
        <v>25</v>
      </c>
      <c r="E10273" s="6" t="s">
        <v>22343</v>
      </c>
      <c r="F10273" t="s">
        <v>26</v>
      </c>
      <c r="G10273">
        <v>1</v>
      </c>
      <c r="H10273">
        <v>0</v>
      </c>
      <c r="I10273">
        <v>49</v>
      </c>
      <c r="J10273">
        <v>2</v>
      </c>
      <c r="K10273">
        <v>77.92</v>
      </c>
      <c r="L10273" t="str">
        <f t="shared" si="960"/>
        <v/>
      </c>
      <c r="M10273">
        <v>1</v>
      </c>
      <c r="N10273" t="str">
        <f t="shared" si="961"/>
        <v/>
      </c>
      <c r="O10273">
        <v>25</v>
      </c>
      <c r="P10273" s="11">
        <v>0</v>
      </c>
      <c r="Q10273" s="11">
        <v>4.08163265306122E-2</v>
      </c>
      <c r="R10273" s="12">
        <v>77.92</v>
      </c>
      <c r="S10273" t="s">
        <v>27</v>
      </c>
      <c r="T10273">
        <v>0</v>
      </c>
      <c r="U10273">
        <f t="shared" si="962"/>
        <v>4</v>
      </c>
      <c r="V10273">
        <f t="shared" si="963"/>
        <v>1</v>
      </c>
      <c r="W10273">
        <f t="shared" si="964"/>
        <v>2</v>
      </c>
      <c r="X10273" t="str">
        <f t="shared" si="965"/>
        <v>412</v>
      </c>
      <c r="Y10273" t="str">
        <f>IF(Table1[[#This Row],[RFM_Score]]="555","Champion", IF(AND(J10273&gt;=4,V10273&gt;=4),"Loyal", IF(U10273&lt;=2,"At Risk", IF(W10273&gt;=4,"Potential Loyalist","Others"))))</f>
        <v>Others</v>
      </c>
    </row>
    <row r="10274" spans="1:25">
      <c r="A10274" t="s">
        <v>2083</v>
      </c>
      <c r="B10274">
        <v>35</v>
      </c>
      <c r="C10274" t="s">
        <v>19</v>
      </c>
      <c r="D10274" t="s">
        <v>35</v>
      </c>
      <c r="E10274" s="6" t="s">
        <v>22344</v>
      </c>
      <c r="F10274" t="s">
        <v>26</v>
      </c>
      <c r="G10274">
        <v>1</v>
      </c>
      <c r="H10274">
        <v>0</v>
      </c>
      <c r="I10274">
        <v>49</v>
      </c>
      <c r="J10274">
        <v>4</v>
      </c>
      <c r="K10274">
        <v>77.89</v>
      </c>
      <c r="L10274" t="str">
        <f t="shared" si="960"/>
        <v/>
      </c>
      <c r="M10274">
        <v>1</v>
      </c>
      <c r="N10274" t="str">
        <f t="shared" si="961"/>
        <v/>
      </c>
      <c r="O10274">
        <v>20</v>
      </c>
      <c r="P10274" s="11">
        <v>0</v>
      </c>
      <c r="Q10274" s="11">
        <v>8.16326530612244E-2</v>
      </c>
      <c r="R10274" s="12">
        <v>77.89</v>
      </c>
      <c r="S10274" t="s">
        <v>27</v>
      </c>
      <c r="T10274">
        <v>0</v>
      </c>
      <c r="U10274">
        <f t="shared" si="962"/>
        <v>5</v>
      </c>
      <c r="V10274">
        <f t="shared" si="963"/>
        <v>1</v>
      </c>
      <c r="W10274">
        <f t="shared" si="964"/>
        <v>2</v>
      </c>
      <c r="X10274" t="str">
        <f t="shared" si="965"/>
        <v>512</v>
      </c>
      <c r="Y10274" t="str">
        <f>IF(Table1[[#This Row],[RFM_Score]]="555","Champion", IF(AND(J10274&gt;=4,V10274&gt;=4),"Loyal", IF(U10274&lt;=2,"At Risk", IF(W10274&gt;=4,"Potential Loyalist","Others"))))</f>
        <v>Others</v>
      </c>
    </row>
    <row r="10275" spans="1:25">
      <c r="A10275" t="s">
        <v>11707</v>
      </c>
      <c r="B10275">
        <v>18</v>
      </c>
      <c r="C10275" t="s">
        <v>19</v>
      </c>
      <c r="D10275" t="s">
        <v>41</v>
      </c>
      <c r="E10275" s="6" t="s">
        <v>22345</v>
      </c>
      <c r="F10275" t="s">
        <v>21</v>
      </c>
      <c r="G10275">
        <v>2</v>
      </c>
      <c r="H10275">
        <v>1</v>
      </c>
      <c r="I10275">
        <v>45</v>
      </c>
      <c r="J10275">
        <v>3</v>
      </c>
      <c r="K10275">
        <v>77.81</v>
      </c>
      <c r="L10275" t="str">
        <f t="shared" si="960"/>
        <v/>
      </c>
      <c r="M10275">
        <v>1</v>
      </c>
      <c r="N10275" t="str">
        <f t="shared" si="961"/>
        <v/>
      </c>
      <c r="O10275">
        <v>11</v>
      </c>
      <c r="P10275" s="11">
        <v>0.5</v>
      </c>
      <c r="Q10275" s="11">
        <v>6.6666666666666596E-2</v>
      </c>
      <c r="R10275" s="12">
        <v>77.81</v>
      </c>
      <c r="S10275" t="s">
        <v>27</v>
      </c>
      <c r="T10275">
        <v>0</v>
      </c>
      <c r="U10275">
        <f t="shared" si="962"/>
        <v>5</v>
      </c>
      <c r="V10275">
        <f t="shared" si="963"/>
        <v>1</v>
      </c>
      <c r="W10275">
        <f t="shared" si="964"/>
        <v>2</v>
      </c>
      <c r="X10275" t="str">
        <f t="shared" si="965"/>
        <v>512</v>
      </c>
      <c r="Y10275" t="str">
        <f>IF(Table1[[#This Row],[RFM_Score]]="555","Champion", IF(AND(J10275&gt;=4,V10275&gt;=4),"Loyal", IF(U10275&lt;=2,"At Risk", IF(W10275&gt;=4,"Potential Loyalist","Others"))))</f>
        <v>Others</v>
      </c>
    </row>
    <row r="10276" spans="1:25">
      <c r="A10276" t="s">
        <v>2219</v>
      </c>
      <c r="B10276">
        <v>32</v>
      </c>
      <c r="C10276" t="s">
        <v>24</v>
      </c>
      <c r="D10276" t="s">
        <v>25</v>
      </c>
      <c r="E10276" s="6" t="s">
        <v>22346</v>
      </c>
      <c r="F10276" t="s">
        <v>26</v>
      </c>
      <c r="G10276">
        <v>4</v>
      </c>
      <c r="H10276">
        <v>1</v>
      </c>
      <c r="I10276">
        <v>50</v>
      </c>
      <c r="J10276">
        <v>2</v>
      </c>
      <c r="K10276">
        <v>77.739999999999995</v>
      </c>
      <c r="L10276" t="str">
        <f t="shared" si="960"/>
        <v/>
      </c>
      <c r="M10276">
        <v>1</v>
      </c>
      <c r="N10276" t="str">
        <f t="shared" si="961"/>
        <v/>
      </c>
      <c r="O10276">
        <v>12</v>
      </c>
      <c r="P10276" s="11">
        <v>0.25</v>
      </c>
      <c r="Q10276" s="11">
        <v>0.04</v>
      </c>
      <c r="R10276" s="12">
        <v>77.739999999999995</v>
      </c>
      <c r="S10276" t="s">
        <v>27</v>
      </c>
      <c r="T10276">
        <v>0</v>
      </c>
      <c r="U10276">
        <f t="shared" si="962"/>
        <v>5</v>
      </c>
      <c r="V10276">
        <f t="shared" si="963"/>
        <v>1</v>
      </c>
      <c r="W10276">
        <f t="shared" si="964"/>
        <v>2</v>
      </c>
      <c r="X10276" t="str">
        <f t="shared" si="965"/>
        <v>512</v>
      </c>
      <c r="Y10276" t="str">
        <f>IF(Table1[[#This Row],[RFM_Score]]="555","Champion", IF(AND(J10276&gt;=4,V10276&gt;=4),"Loyal", IF(U10276&lt;=2,"At Risk", IF(W10276&gt;=4,"Potential Loyalist","Others"))))</f>
        <v>Others</v>
      </c>
    </row>
    <row r="10277" spans="1:25">
      <c r="A10277" t="s">
        <v>4424</v>
      </c>
      <c r="B10277">
        <v>18</v>
      </c>
      <c r="C10277" t="s">
        <v>24</v>
      </c>
      <c r="D10277" t="s">
        <v>41</v>
      </c>
      <c r="E10277" s="6" t="s">
        <v>22347</v>
      </c>
      <c r="F10277" t="s">
        <v>21</v>
      </c>
      <c r="G10277">
        <v>3</v>
      </c>
      <c r="H10277">
        <v>1</v>
      </c>
      <c r="I10277">
        <v>37</v>
      </c>
      <c r="J10277">
        <v>0</v>
      </c>
      <c r="K10277">
        <v>77.62</v>
      </c>
      <c r="L10277" t="str">
        <f t="shared" si="960"/>
        <v/>
      </c>
      <c r="M10277">
        <v>1</v>
      </c>
      <c r="N10277" t="str">
        <f t="shared" si="961"/>
        <v/>
      </c>
      <c r="O10277">
        <v>12</v>
      </c>
      <c r="P10277" s="11">
        <v>0.33333333333333298</v>
      </c>
      <c r="Q10277" s="11">
        <v>0</v>
      </c>
      <c r="R10277" s="12">
        <v>77.62</v>
      </c>
      <c r="S10277" t="s">
        <v>27</v>
      </c>
      <c r="T10277">
        <v>0</v>
      </c>
      <c r="U10277">
        <f t="shared" si="962"/>
        <v>5</v>
      </c>
      <c r="V10277">
        <f t="shared" si="963"/>
        <v>1</v>
      </c>
      <c r="W10277">
        <f t="shared" si="964"/>
        <v>2</v>
      </c>
      <c r="X10277" t="str">
        <f t="shared" si="965"/>
        <v>512</v>
      </c>
      <c r="Y10277" t="str">
        <f>IF(Table1[[#This Row],[RFM_Score]]="555","Champion", IF(AND(J10277&gt;=4,V10277&gt;=4),"Loyal", IF(U10277&lt;=2,"At Risk", IF(W10277&gt;=4,"Potential Loyalist","Others"))))</f>
        <v>Others</v>
      </c>
    </row>
    <row r="10278" spans="1:25">
      <c r="A10278" t="s">
        <v>6976</v>
      </c>
      <c r="B10278">
        <v>19</v>
      </c>
      <c r="C10278" t="s">
        <v>24</v>
      </c>
      <c r="D10278" t="s">
        <v>29</v>
      </c>
      <c r="E10278" s="6" t="s">
        <v>22348</v>
      </c>
      <c r="F10278" t="s">
        <v>60</v>
      </c>
      <c r="G10278">
        <v>3</v>
      </c>
      <c r="H10278">
        <v>1</v>
      </c>
      <c r="I10278">
        <v>57</v>
      </c>
      <c r="J10278">
        <v>3</v>
      </c>
      <c r="K10278">
        <v>77.599999999999994</v>
      </c>
      <c r="L10278" t="str">
        <f t="shared" si="960"/>
        <v/>
      </c>
      <c r="M10278">
        <v>1</v>
      </c>
      <c r="N10278" t="str">
        <f t="shared" si="961"/>
        <v/>
      </c>
      <c r="O10278">
        <v>5</v>
      </c>
      <c r="P10278" s="11">
        <v>0.33333333333333298</v>
      </c>
      <c r="Q10278" s="11">
        <v>5.2631578947368397E-2</v>
      </c>
      <c r="R10278" s="12">
        <v>77.599999999999994</v>
      </c>
      <c r="S10278" t="s">
        <v>27</v>
      </c>
      <c r="T10278">
        <v>0</v>
      </c>
      <c r="U10278">
        <f t="shared" si="962"/>
        <v>5</v>
      </c>
      <c r="V10278">
        <f t="shared" si="963"/>
        <v>1</v>
      </c>
      <c r="W10278">
        <f t="shared" si="964"/>
        <v>2</v>
      </c>
      <c r="X10278" t="str">
        <f t="shared" si="965"/>
        <v>512</v>
      </c>
      <c r="Y10278" t="str">
        <f>IF(Table1[[#This Row],[RFM_Score]]="555","Champion", IF(AND(J10278&gt;=4,V10278&gt;=4),"Loyal", IF(U10278&lt;=2,"At Risk", IF(W10278&gt;=4,"Potential Loyalist","Others"))))</f>
        <v>Others</v>
      </c>
    </row>
    <row r="10279" spans="1:25">
      <c r="A10279" t="s">
        <v>2935</v>
      </c>
      <c r="B10279">
        <v>31</v>
      </c>
      <c r="C10279" t="s">
        <v>19</v>
      </c>
      <c r="D10279" t="s">
        <v>35</v>
      </c>
      <c r="E10279" s="6" t="s">
        <v>22349</v>
      </c>
      <c r="F10279" t="s">
        <v>30</v>
      </c>
      <c r="G10279">
        <v>2</v>
      </c>
      <c r="H10279">
        <v>0</v>
      </c>
      <c r="I10279">
        <v>59</v>
      </c>
      <c r="J10279">
        <v>6</v>
      </c>
      <c r="K10279">
        <v>77.349999999999994</v>
      </c>
      <c r="L10279" t="str">
        <f t="shared" si="960"/>
        <v/>
      </c>
      <c r="M10279">
        <v>1</v>
      </c>
      <c r="N10279" t="str">
        <f t="shared" si="961"/>
        <v/>
      </c>
      <c r="O10279">
        <v>45</v>
      </c>
      <c r="P10279" s="11">
        <v>0</v>
      </c>
      <c r="Q10279" s="11">
        <v>0.101694915254237</v>
      </c>
      <c r="R10279" s="12">
        <v>77.349999999999994</v>
      </c>
      <c r="S10279" t="s">
        <v>27</v>
      </c>
      <c r="T10279">
        <v>0</v>
      </c>
      <c r="U10279">
        <f t="shared" si="962"/>
        <v>3</v>
      </c>
      <c r="V10279">
        <f t="shared" si="963"/>
        <v>1</v>
      </c>
      <c r="W10279">
        <f t="shared" si="964"/>
        <v>2</v>
      </c>
      <c r="X10279" t="str">
        <f t="shared" si="965"/>
        <v>312</v>
      </c>
      <c r="Y10279" t="str">
        <f>IF(Table1[[#This Row],[RFM_Score]]="555","Champion", IF(AND(J10279&gt;=4,V10279&gt;=4),"Loyal", IF(U10279&lt;=2,"At Risk", IF(W10279&gt;=4,"Potential Loyalist","Others"))))</f>
        <v>Others</v>
      </c>
    </row>
    <row r="10280" spans="1:25">
      <c r="A10280" t="s">
        <v>4272</v>
      </c>
      <c r="B10280">
        <v>20</v>
      </c>
      <c r="C10280" t="s">
        <v>24</v>
      </c>
      <c r="D10280" t="s">
        <v>49</v>
      </c>
      <c r="E10280" s="6" t="s">
        <v>22350</v>
      </c>
      <c r="F10280" t="s">
        <v>21</v>
      </c>
      <c r="G10280">
        <v>2</v>
      </c>
      <c r="H10280">
        <v>1</v>
      </c>
      <c r="I10280">
        <v>49</v>
      </c>
      <c r="J10280">
        <v>2</v>
      </c>
      <c r="K10280">
        <v>77.319999999999993</v>
      </c>
      <c r="L10280" t="str">
        <f t="shared" si="960"/>
        <v/>
      </c>
      <c r="M10280">
        <v>1</v>
      </c>
      <c r="N10280" t="str">
        <f t="shared" si="961"/>
        <v/>
      </c>
      <c r="O10280">
        <v>46</v>
      </c>
      <c r="P10280" s="11">
        <v>0.5</v>
      </c>
      <c r="Q10280" s="11">
        <v>4.08163265306122E-2</v>
      </c>
      <c r="R10280" s="12">
        <v>77.319999999999993</v>
      </c>
      <c r="S10280" t="s">
        <v>27</v>
      </c>
      <c r="T10280">
        <v>0</v>
      </c>
      <c r="U10280">
        <f t="shared" si="962"/>
        <v>3</v>
      </c>
      <c r="V10280">
        <f t="shared" si="963"/>
        <v>1</v>
      </c>
      <c r="W10280">
        <f t="shared" si="964"/>
        <v>2</v>
      </c>
      <c r="X10280" t="str">
        <f t="shared" si="965"/>
        <v>312</v>
      </c>
      <c r="Y10280" t="str">
        <f>IF(Table1[[#This Row],[RFM_Score]]="555","Champion", IF(AND(J10280&gt;=4,V10280&gt;=4),"Loyal", IF(U10280&lt;=2,"At Risk", IF(W10280&gt;=4,"Potential Loyalist","Others"))))</f>
        <v>Others</v>
      </c>
    </row>
    <row r="10281" spans="1:25">
      <c r="A10281" t="s">
        <v>2240</v>
      </c>
      <c r="B10281">
        <v>19</v>
      </c>
      <c r="C10281" t="s">
        <v>24</v>
      </c>
      <c r="D10281" t="s">
        <v>25</v>
      </c>
      <c r="E10281" s="6" t="s">
        <v>22351</v>
      </c>
      <c r="F10281" t="s">
        <v>21</v>
      </c>
      <c r="G10281">
        <v>3</v>
      </c>
      <c r="H10281">
        <v>1</v>
      </c>
      <c r="I10281">
        <v>62</v>
      </c>
      <c r="J10281">
        <v>4</v>
      </c>
      <c r="K10281">
        <v>76.94</v>
      </c>
      <c r="L10281" t="str">
        <f t="shared" si="960"/>
        <v/>
      </c>
      <c r="M10281">
        <v>1</v>
      </c>
      <c r="N10281" t="str">
        <f t="shared" si="961"/>
        <v/>
      </c>
      <c r="O10281">
        <v>52</v>
      </c>
      <c r="P10281" s="11">
        <v>0.33333333333333298</v>
      </c>
      <c r="Q10281" s="11">
        <v>6.4516129032257993E-2</v>
      </c>
      <c r="R10281" s="12">
        <v>76.94</v>
      </c>
      <c r="S10281" t="s">
        <v>27</v>
      </c>
      <c r="T10281">
        <v>0</v>
      </c>
      <c r="U10281">
        <f t="shared" si="962"/>
        <v>3</v>
      </c>
      <c r="V10281">
        <f t="shared" si="963"/>
        <v>1</v>
      </c>
      <c r="W10281">
        <f t="shared" si="964"/>
        <v>2</v>
      </c>
      <c r="X10281" t="str">
        <f t="shared" si="965"/>
        <v>312</v>
      </c>
      <c r="Y10281" t="str">
        <f>IF(Table1[[#This Row],[RFM_Score]]="555","Champion", IF(AND(J10281&gt;=4,V10281&gt;=4),"Loyal", IF(U10281&lt;=2,"At Risk", IF(W10281&gt;=4,"Potential Loyalist","Others"))))</f>
        <v>Others</v>
      </c>
    </row>
    <row r="10282" spans="1:25">
      <c r="A10282" t="s">
        <v>3549</v>
      </c>
      <c r="B10282">
        <v>55</v>
      </c>
      <c r="C10282" t="s">
        <v>19</v>
      </c>
      <c r="D10282" t="s">
        <v>46</v>
      </c>
      <c r="E10282" s="6" t="s">
        <v>22352</v>
      </c>
      <c r="F10282" t="s">
        <v>37</v>
      </c>
      <c r="G10282">
        <v>1</v>
      </c>
      <c r="H10282">
        <v>0</v>
      </c>
      <c r="I10282">
        <v>50</v>
      </c>
      <c r="J10282">
        <v>3</v>
      </c>
      <c r="K10282">
        <v>76.84</v>
      </c>
      <c r="L10282" t="str">
        <f t="shared" si="960"/>
        <v/>
      </c>
      <c r="M10282">
        <v>1</v>
      </c>
      <c r="N10282" t="str">
        <f t="shared" si="961"/>
        <v/>
      </c>
      <c r="O10282">
        <v>28</v>
      </c>
      <c r="P10282" s="11">
        <v>0</v>
      </c>
      <c r="Q10282" s="11">
        <v>0.06</v>
      </c>
      <c r="R10282" s="12">
        <v>76.84</v>
      </c>
      <c r="S10282" t="s">
        <v>27</v>
      </c>
      <c r="T10282">
        <v>0</v>
      </c>
      <c r="U10282">
        <f t="shared" si="962"/>
        <v>4</v>
      </c>
      <c r="V10282">
        <f t="shared" si="963"/>
        <v>1</v>
      </c>
      <c r="W10282">
        <f t="shared" si="964"/>
        <v>2</v>
      </c>
      <c r="X10282" t="str">
        <f t="shared" si="965"/>
        <v>412</v>
      </c>
      <c r="Y10282" t="str">
        <f>IF(Table1[[#This Row],[RFM_Score]]="555","Champion", IF(AND(J10282&gt;=4,V10282&gt;=4),"Loyal", IF(U10282&lt;=2,"At Risk", IF(W10282&gt;=4,"Potential Loyalist","Others"))))</f>
        <v>Others</v>
      </c>
    </row>
    <row r="10283" spans="1:25">
      <c r="A10283" t="s">
        <v>6430</v>
      </c>
      <c r="B10283">
        <v>27</v>
      </c>
      <c r="C10283" t="s">
        <v>24</v>
      </c>
      <c r="D10283" t="s">
        <v>25</v>
      </c>
      <c r="E10283" s="6" t="s">
        <v>22353</v>
      </c>
      <c r="F10283" t="s">
        <v>21</v>
      </c>
      <c r="G10283">
        <v>3</v>
      </c>
      <c r="H10283">
        <v>0</v>
      </c>
      <c r="I10283">
        <v>48</v>
      </c>
      <c r="J10283">
        <v>2</v>
      </c>
      <c r="K10283">
        <v>76.77</v>
      </c>
      <c r="L10283" t="str">
        <f t="shared" si="960"/>
        <v/>
      </c>
      <c r="M10283">
        <v>1</v>
      </c>
      <c r="N10283" t="str">
        <f t="shared" si="961"/>
        <v/>
      </c>
      <c r="O10283">
        <v>0</v>
      </c>
      <c r="P10283" s="11">
        <v>0</v>
      </c>
      <c r="Q10283" s="11">
        <v>4.1666666666666602E-2</v>
      </c>
      <c r="R10283" s="12">
        <v>76.77</v>
      </c>
      <c r="S10283" t="s">
        <v>27</v>
      </c>
      <c r="T10283">
        <v>0</v>
      </c>
      <c r="U10283">
        <f t="shared" si="962"/>
        <v>5</v>
      </c>
      <c r="V10283">
        <f t="shared" si="963"/>
        <v>1</v>
      </c>
      <c r="W10283">
        <f t="shared" si="964"/>
        <v>2</v>
      </c>
      <c r="X10283" t="str">
        <f t="shared" si="965"/>
        <v>512</v>
      </c>
      <c r="Y10283" t="str">
        <f>IF(Table1[[#This Row],[RFM_Score]]="555","Champion", IF(AND(J10283&gt;=4,V10283&gt;=4),"Loyal", IF(U10283&lt;=2,"At Risk", IF(W10283&gt;=4,"Potential Loyalist","Others"))))</f>
        <v>Others</v>
      </c>
    </row>
    <row r="10284" spans="1:25">
      <c r="A10284" t="s">
        <v>2109</v>
      </c>
      <c r="B10284">
        <v>36</v>
      </c>
      <c r="C10284" t="s">
        <v>19</v>
      </c>
      <c r="D10284" t="s">
        <v>35</v>
      </c>
      <c r="E10284" s="6" t="s">
        <v>22354</v>
      </c>
      <c r="F10284" t="s">
        <v>30</v>
      </c>
      <c r="G10284">
        <v>1</v>
      </c>
      <c r="H10284">
        <v>0</v>
      </c>
      <c r="I10284">
        <v>50</v>
      </c>
      <c r="J10284">
        <v>4</v>
      </c>
      <c r="K10284">
        <v>76.64</v>
      </c>
      <c r="L10284" t="str">
        <f t="shared" si="960"/>
        <v/>
      </c>
      <c r="M10284">
        <v>1</v>
      </c>
      <c r="N10284" t="str">
        <f t="shared" si="961"/>
        <v/>
      </c>
      <c r="O10284">
        <v>14</v>
      </c>
      <c r="P10284" s="11">
        <v>0</v>
      </c>
      <c r="Q10284" s="11">
        <v>0.08</v>
      </c>
      <c r="R10284" s="12">
        <v>76.64</v>
      </c>
      <c r="S10284" t="s">
        <v>27</v>
      </c>
      <c r="T10284">
        <v>0</v>
      </c>
      <c r="U10284">
        <f t="shared" si="962"/>
        <v>5</v>
      </c>
      <c r="V10284">
        <f t="shared" si="963"/>
        <v>1</v>
      </c>
      <c r="W10284">
        <f t="shared" si="964"/>
        <v>2</v>
      </c>
      <c r="X10284" t="str">
        <f t="shared" si="965"/>
        <v>512</v>
      </c>
      <c r="Y10284" t="str">
        <f>IF(Table1[[#This Row],[RFM_Score]]="555","Champion", IF(AND(J10284&gt;=4,V10284&gt;=4),"Loyal", IF(U10284&lt;=2,"At Risk", IF(W10284&gt;=4,"Potential Loyalist","Others"))))</f>
        <v>Others</v>
      </c>
    </row>
    <row r="10285" spans="1:25">
      <c r="A10285" t="s">
        <v>5841</v>
      </c>
      <c r="B10285">
        <v>49</v>
      </c>
      <c r="C10285" t="s">
        <v>24</v>
      </c>
      <c r="D10285" t="s">
        <v>35</v>
      </c>
      <c r="E10285" s="6" t="s">
        <v>22355</v>
      </c>
      <c r="F10285" t="s">
        <v>62</v>
      </c>
      <c r="G10285">
        <v>2</v>
      </c>
      <c r="H10285">
        <v>0</v>
      </c>
      <c r="I10285">
        <v>50</v>
      </c>
      <c r="J10285">
        <v>4</v>
      </c>
      <c r="K10285">
        <v>76.47</v>
      </c>
      <c r="L10285" t="str">
        <f t="shared" si="960"/>
        <v/>
      </c>
      <c r="M10285">
        <v>1</v>
      </c>
      <c r="N10285" t="str">
        <f t="shared" si="961"/>
        <v/>
      </c>
      <c r="O10285">
        <v>2</v>
      </c>
      <c r="P10285" s="11">
        <v>0</v>
      </c>
      <c r="Q10285" s="11">
        <v>0.08</v>
      </c>
      <c r="R10285" s="12">
        <v>76.47</v>
      </c>
      <c r="S10285" t="s">
        <v>27</v>
      </c>
      <c r="T10285">
        <v>1</v>
      </c>
      <c r="U10285">
        <f t="shared" si="962"/>
        <v>5</v>
      </c>
      <c r="V10285">
        <f t="shared" si="963"/>
        <v>1</v>
      </c>
      <c r="W10285">
        <f t="shared" si="964"/>
        <v>2</v>
      </c>
      <c r="X10285" t="str">
        <f t="shared" si="965"/>
        <v>512</v>
      </c>
      <c r="Y10285" t="str">
        <f>IF(Table1[[#This Row],[RFM_Score]]="555","Champion", IF(AND(J10285&gt;=4,V10285&gt;=4),"Loyal", IF(U10285&lt;=2,"At Risk", IF(W10285&gt;=4,"Potential Loyalist","Others"))))</f>
        <v>Others</v>
      </c>
    </row>
    <row r="10286" spans="1:25">
      <c r="A10286" t="s">
        <v>748</v>
      </c>
      <c r="B10286">
        <v>33</v>
      </c>
      <c r="C10286" t="s">
        <v>24</v>
      </c>
      <c r="D10286" t="s">
        <v>25</v>
      </c>
      <c r="E10286" s="6" t="s">
        <v>22356</v>
      </c>
      <c r="F10286" t="s">
        <v>30</v>
      </c>
      <c r="G10286">
        <v>7</v>
      </c>
      <c r="H10286">
        <v>2</v>
      </c>
      <c r="I10286">
        <v>52</v>
      </c>
      <c r="J10286">
        <v>2</v>
      </c>
      <c r="K10286">
        <v>76.44</v>
      </c>
      <c r="L10286" t="str">
        <f t="shared" si="960"/>
        <v/>
      </c>
      <c r="M10286">
        <v>1</v>
      </c>
      <c r="N10286" t="str">
        <f t="shared" si="961"/>
        <v/>
      </c>
      <c r="O10286">
        <v>36</v>
      </c>
      <c r="P10286" s="11">
        <v>0.28571428571428498</v>
      </c>
      <c r="Q10286" s="11">
        <v>3.8461538461538401E-2</v>
      </c>
      <c r="R10286" s="12">
        <v>76.44</v>
      </c>
      <c r="S10286" t="s">
        <v>27</v>
      </c>
      <c r="T10286">
        <v>1</v>
      </c>
      <c r="U10286">
        <f t="shared" si="962"/>
        <v>4</v>
      </c>
      <c r="V10286">
        <f t="shared" si="963"/>
        <v>1</v>
      </c>
      <c r="W10286">
        <f t="shared" si="964"/>
        <v>2</v>
      </c>
      <c r="X10286" t="str">
        <f t="shared" si="965"/>
        <v>412</v>
      </c>
      <c r="Y10286" t="str">
        <f>IF(Table1[[#This Row],[RFM_Score]]="555","Champion", IF(AND(J10286&gt;=4,V10286&gt;=4),"Loyal", IF(U10286&lt;=2,"At Risk", IF(W10286&gt;=4,"Potential Loyalist","Others"))))</f>
        <v>Others</v>
      </c>
    </row>
    <row r="10287" spans="1:25">
      <c r="A10287" t="s">
        <v>9281</v>
      </c>
      <c r="B10287">
        <v>31</v>
      </c>
      <c r="C10287" t="s">
        <v>24</v>
      </c>
      <c r="D10287" t="s">
        <v>20</v>
      </c>
      <c r="E10287" s="6" t="s">
        <v>22357</v>
      </c>
      <c r="F10287" t="s">
        <v>30</v>
      </c>
      <c r="G10287">
        <v>1</v>
      </c>
      <c r="H10287">
        <v>0</v>
      </c>
      <c r="I10287">
        <v>66</v>
      </c>
      <c r="J10287">
        <v>2</v>
      </c>
      <c r="K10287">
        <v>76.31</v>
      </c>
      <c r="L10287" t="str">
        <f t="shared" si="960"/>
        <v/>
      </c>
      <c r="M10287">
        <v>1</v>
      </c>
      <c r="N10287" t="str">
        <f t="shared" si="961"/>
        <v/>
      </c>
      <c r="O10287">
        <v>5</v>
      </c>
      <c r="P10287" s="11">
        <v>0</v>
      </c>
      <c r="Q10287" s="11">
        <v>3.03030303030303E-2</v>
      </c>
      <c r="R10287" s="12">
        <v>76.31</v>
      </c>
      <c r="S10287" t="s">
        <v>27</v>
      </c>
      <c r="T10287">
        <v>0</v>
      </c>
      <c r="U10287">
        <f t="shared" si="962"/>
        <v>5</v>
      </c>
      <c r="V10287">
        <f t="shared" si="963"/>
        <v>1</v>
      </c>
      <c r="W10287">
        <f t="shared" si="964"/>
        <v>2</v>
      </c>
      <c r="X10287" t="str">
        <f t="shared" si="965"/>
        <v>512</v>
      </c>
      <c r="Y10287" t="str">
        <f>IF(Table1[[#This Row],[RFM_Score]]="555","Champion", IF(AND(J10287&gt;=4,V10287&gt;=4),"Loyal", IF(U10287&lt;=2,"At Risk", IF(W10287&gt;=4,"Potential Loyalist","Others"))))</f>
        <v>Others</v>
      </c>
    </row>
    <row r="10288" spans="1:25">
      <c r="A10288" t="s">
        <v>4299</v>
      </c>
      <c r="B10288">
        <v>44</v>
      </c>
      <c r="C10288" t="s">
        <v>19</v>
      </c>
      <c r="D10288" t="s">
        <v>29</v>
      </c>
      <c r="E10288" s="6" t="s">
        <v>22358</v>
      </c>
      <c r="F10288" t="s">
        <v>30</v>
      </c>
      <c r="G10288">
        <v>1</v>
      </c>
      <c r="H10288">
        <v>0</v>
      </c>
      <c r="I10288">
        <v>52</v>
      </c>
      <c r="J10288">
        <v>2</v>
      </c>
      <c r="K10288">
        <v>76.3</v>
      </c>
      <c r="L10288" t="str">
        <f t="shared" si="960"/>
        <v/>
      </c>
      <c r="M10288">
        <v>1</v>
      </c>
      <c r="N10288" t="str">
        <f t="shared" si="961"/>
        <v/>
      </c>
      <c r="O10288">
        <v>52</v>
      </c>
      <c r="P10288" s="11">
        <v>0</v>
      </c>
      <c r="Q10288" s="11">
        <v>3.8461538461538401E-2</v>
      </c>
      <c r="R10288" s="12">
        <v>76.3</v>
      </c>
      <c r="S10288" t="s">
        <v>27</v>
      </c>
      <c r="T10288">
        <v>0</v>
      </c>
      <c r="U10288">
        <f t="shared" si="962"/>
        <v>3</v>
      </c>
      <c r="V10288">
        <f t="shared" si="963"/>
        <v>1</v>
      </c>
      <c r="W10288">
        <f t="shared" si="964"/>
        <v>2</v>
      </c>
      <c r="X10288" t="str">
        <f t="shared" si="965"/>
        <v>312</v>
      </c>
      <c r="Y10288" t="str">
        <f>IF(Table1[[#This Row],[RFM_Score]]="555","Champion", IF(AND(J10288&gt;=4,V10288&gt;=4),"Loyal", IF(U10288&lt;=2,"At Risk", IF(W10288&gt;=4,"Potential Loyalist","Others"))))</f>
        <v>Others</v>
      </c>
    </row>
    <row r="10289" spans="1:25">
      <c r="A10289" t="s">
        <v>9953</v>
      </c>
      <c r="B10289">
        <v>50</v>
      </c>
      <c r="C10289" t="s">
        <v>24</v>
      </c>
      <c r="D10289" t="s">
        <v>46</v>
      </c>
      <c r="E10289" s="6" t="s">
        <v>22359</v>
      </c>
      <c r="F10289" t="s">
        <v>30</v>
      </c>
      <c r="G10289">
        <v>2</v>
      </c>
      <c r="H10289">
        <v>0</v>
      </c>
      <c r="I10289">
        <v>42</v>
      </c>
      <c r="J10289">
        <v>4</v>
      </c>
      <c r="K10289">
        <v>76.3</v>
      </c>
      <c r="L10289" t="str">
        <f t="shared" si="960"/>
        <v/>
      </c>
      <c r="M10289">
        <v>1</v>
      </c>
      <c r="N10289" t="str">
        <f t="shared" si="961"/>
        <v/>
      </c>
      <c r="O10289">
        <v>9</v>
      </c>
      <c r="P10289" s="11">
        <v>0</v>
      </c>
      <c r="Q10289" s="11">
        <v>9.5238095238095205E-2</v>
      </c>
      <c r="R10289" s="12">
        <v>76.3</v>
      </c>
      <c r="S10289" t="s">
        <v>27</v>
      </c>
      <c r="T10289">
        <v>0</v>
      </c>
      <c r="U10289">
        <f t="shared" si="962"/>
        <v>5</v>
      </c>
      <c r="V10289">
        <f t="shared" si="963"/>
        <v>1</v>
      </c>
      <c r="W10289">
        <f t="shared" si="964"/>
        <v>2</v>
      </c>
      <c r="X10289" t="str">
        <f t="shared" si="965"/>
        <v>512</v>
      </c>
      <c r="Y10289" t="str">
        <f>IF(Table1[[#This Row],[RFM_Score]]="555","Champion", IF(AND(J10289&gt;=4,V10289&gt;=4),"Loyal", IF(U10289&lt;=2,"At Risk", IF(W10289&gt;=4,"Potential Loyalist","Others"))))</f>
        <v>Others</v>
      </c>
    </row>
    <row r="10290" spans="1:25">
      <c r="A10290" t="s">
        <v>4855</v>
      </c>
      <c r="B10290">
        <v>42</v>
      </c>
      <c r="C10290" t="s">
        <v>24</v>
      </c>
      <c r="D10290" t="s">
        <v>29</v>
      </c>
      <c r="E10290" s="6" t="s">
        <v>22360</v>
      </c>
      <c r="F10290" t="s">
        <v>30</v>
      </c>
      <c r="G10290">
        <v>6</v>
      </c>
      <c r="H10290">
        <v>1</v>
      </c>
      <c r="I10290">
        <v>58</v>
      </c>
      <c r="J10290">
        <v>0</v>
      </c>
      <c r="K10290">
        <v>76.209999999999994</v>
      </c>
      <c r="L10290" t="str">
        <f t="shared" si="960"/>
        <v/>
      </c>
      <c r="M10290">
        <v>1</v>
      </c>
      <c r="N10290" t="str">
        <f t="shared" si="961"/>
        <v/>
      </c>
      <c r="O10290">
        <v>51</v>
      </c>
      <c r="P10290" s="11">
        <v>0.16666666666666599</v>
      </c>
      <c r="Q10290" s="11">
        <v>0</v>
      </c>
      <c r="R10290" s="12">
        <v>76.209999999999994</v>
      </c>
      <c r="S10290" t="s">
        <v>27</v>
      </c>
      <c r="T10290">
        <v>0</v>
      </c>
      <c r="U10290">
        <f t="shared" si="962"/>
        <v>3</v>
      </c>
      <c r="V10290">
        <f t="shared" si="963"/>
        <v>1</v>
      </c>
      <c r="W10290">
        <f t="shared" si="964"/>
        <v>2</v>
      </c>
      <c r="X10290" t="str">
        <f t="shared" si="965"/>
        <v>312</v>
      </c>
      <c r="Y10290" t="str">
        <f>IF(Table1[[#This Row],[RFM_Score]]="555","Champion", IF(AND(J10290&gt;=4,V10290&gt;=4),"Loyal", IF(U10290&lt;=2,"At Risk", IF(W10290&gt;=4,"Potential Loyalist","Others"))))</f>
        <v>Others</v>
      </c>
    </row>
    <row r="10291" spans="1:25">
      <c r="A10291" t="s">
        <v>3166</v>
      </c>
      <c r="B10291">
        <v>30</v>
      </c>
      <c r="C10291" t="s">
        <v>19</v>
      </c>
      <c r="D10291" t="s">
        <v>25</v>
      </c>
      <c r="E10291" s="6" t="s">
        <v>22361</v>
      </c>
      <c r="F10291" t="s">
        <v>26</v>
      </c>
      <c r="G10291">
        <v>1</v>
      </c>
      <c r="H10291">
        <v>0</v>
      </c>
      <c r="I10291">
        <v>38</v>
      </c>
      <c r="J10291">
        <v>2</v>
      </c>
      <c r="K10291">
        <v>76.19</v>
      </c>
      <c r="L10291" t="str">
        <f t="shared" si="960"/>
        <v/>
      </c>
      <c r="M10291">
        <v>1</v>
      </c>
      <c r="N10291" t="str">
        <f t="shared" si="961"/>
        <v/>
      </c>
      <c r="O10291">
        <v>74</v>
      </c>
      <c r="P10291" s="11">
        <v>0</v>
      </c>
      <c r="Q10291" s="11">
        <v>5.2631578947368397E-2</v>
      </c>
      <c r="R10291" s="12">
        <v>76.19</v>
      </c>
      <c r="S10291" t="s">
        <v>27</v>
      </c>
      <c r="T10291">
        <v>0</v>
      </c>
      <c r="U10291">
        <f t="shared" si="962"/>
        <v>2</v>
      </c>
      <c r="V10291">
        <f t="shared" si="963"/>
        <v>1</v>
      </c>
      <c r="W10291">
        <f t="shared" si="964"/>
        <v>2</v>
      </c>
      <c r="X10291" t="str">
        <f t="shared" si="965"/>
        <v>212</v>
      </c>
      <c r="Y10291" t="str">
        <f>IF(Table1[[#This Row],[RFM_Score]]="555","Champion", IF(AND(J10291&gt;=4,V10291&gt;=4),"Loyal", IF(U10291&lt;=2,"At Risk", IF(W10291&gt;=4,"Potential Loyalist","Others"))))</f>
        <v>At Risk</v>
      </c>
    </row>
    <row r="10292" spans="1:25">
      <c r="A10292" t="s">
        <v>4777</v>
      </c>
      <c r="B10292">
        <v>41</v>
      </c>
      <c r="C10292" t="s">
        <v>19</v>
      </c>
      <c r="D10292" t="s">
        <v>29</v>
      </c>
      <c r="E10292" s="6" t="s">
        <v>22362</v>
      </c>
      <c r="F10292" t="s">
        <v>30</v>
      </c>
      <c r="G10292">
        <v>1</v>
      </c>
      <c r="H10292">
        <v>1</v>
      </c>
      <c r="I10292">
        <v>45</v>
      </c>
      <c r="J10292">
        <v>4</v>
      </c>
      <c r="K10292">
        <v>75.41</v>
      </c>
      <c r="L10292" t="str">
        <f t="shared" si="960"/>
        <v/>
      </c>
      <c r="M10292">
        <v>1</v>
      </c>
      <c r="N10292" t="str">
        <f t="shared" si="961"/>
        <v/>
      </c>
      <c r="O10292">
        <v>134</v>
      </c>
      <c r="P10292" s="11">
        <v>1</v>
      </c>
      <c r="Q10292" s="11">
        <v>8.8888888888888795E-2</v>
      </c>
      <c r="R10292" s="12">
        <v>75.41</v>
      </c>
      <c r="S10292" t="s">
        <v>27</v>
      </c>
      <c r="T10292">
        <v>0</v>
      </c>
      <c r="U10292">
        <f t="shared" si="962"/>
        <v>1</v>
      </c>
      <c r="V10292">
        <f t="shared" si="963"/>
        <v>1</v>
      </c>
      <c r="W10292">
        <f t="shared" si="964"/>
        <v>2</v>
      </c>
      <c r="X10292" t="str">
        <f t="shared" si="965"/>
        <v>112</v>
      </c>
      <c r="Y10292" t="str">
        <f>IF(Table1[[#This Row],[RFM_Score]]="555","Champion", IF(AND(J10292&gt;=4,V10292&gt;=4),"Loyal", IF(U10292&lt;=2,"At Risk", IF(W10292&gt;=4,"Potential Loyalist","Others"))))</f>
        <v>At Risk</v>
      </c>
    </row>
    <row r="10293" spans="1:25">
      <c r="A10293" t="s">
        <v>5521</v>
      </c>
      <c r="B10293">
        <v>18</v>
      </c>
      <c r="C10293" t="s">
        <v>24</v>
      </c>
      <c r="D10293" t="s">
        <v>29</v>
      </c>
      <c r="E10293" s="6" t="s">
        <v>22363</v>
      </c>
      <c r="F10293" t="s">
        <v>30</v>
      </c>
      <c r="G10293">
        <v>3</v>
      </c>
      <c r="H10293">
        <v>1</v>
      </c>
      <c r="I10293">
        <v>46</v>
      </c>
      <c r="J10293">
        <v>2</v>
      </c>
      <c r="K10293">
        <v>75.260000000000005</v>
      </c>
      <c r="L10293" t="str">
        <f t="shared" si="960"/>
        <v/>
      </c>
      <c r="M10293">
        <v>1</v>
      </c>
      <c r="N10293" t="str">
        <f t="shared" si="961"/>
        <v/>
      </c>
      <c r="O10293">
        <v>49</v>
      </c>
      <c r="P10293" s="11">
        <v>0.33333333333333298</v>
      </c>
      <c r="Q10293" s="11">
        <v>4.3478260869565202E-2</v>
      </c>
      <c r="R10293" s="12">
        <v>75.260000000000005</v>
      </c>
      <c r="S10293" t="s">
        <v>27</v>
      </c>
      <c r="T10293">
        <v>0</v>
      </c>
      <c r="U10293">
        <f t="shared" si="962"/>
        <v>3</v>
      </c>
      <c r="V10293">
        <f t="shared" si="963"/>
        <v>1</v>
      </c>
      <c r="W10293">
        <f t="shared" si="964"/>
        <v>2</v>
      </c>
      <c r="X10293" t="str">
        <f t="shared" si="965"/>
        <v>312</v>
      </c>
      <c r="Y10293" t="str">
        <f>IF(Table1[[#This Row],[RFM_Score]]="555","Champion", IF(AND(J10293&gt;=4,V10293&gt;=4),"Loyal", IF(U10293&lt;=2,"At Risk", IF(W10293&gt;=4,"Potential Loyalist","Others"))))</f>
        <v>Others</v>
      </c>
    </row>
    <row r="10294" spans="1:25">
      <c r="A10294" t="s">
        <v>280</v>
      </c>
      <c r="B10294">
        <v>45</v>
      </c>
      <c r="C10294" t="s">
        <v>19</v>
      </c>
      <c r="D10294" t="s">
        <v>46</v>
      </c>
      <c r="E10294" s="6" t="s">
        <v>22364</v>
      </c>
      <c r="F10294" t="s">
        <v>60</v>
      </c>
      <c r="G10294">
        <v>6</v>
      </c>
      <c r="H10294">
        <v>1</v>
      </c>
      <c r="I10294">
        <v>41</v>
      </c>
      <c r="J10294">
        <v>1</v>
      </c>
      <c r="K10294">
        <v>74.97</v>
      </c>
      <c r="L10294" t="str">
        <f t="shared" si="960"/>
        <v/>
      </c>
      <c r="M10294">
        <v>1</v>
      </c>
      <c r="N10294" t="str">
        <f t="shared" si="961"/>
        <v/>
      </c>
      <c r="O10294">
        <v>12</v>
      </c>
      <c r="P10294" s="11">
        <v>0.16666666666666599</v>
      </c>
      <c r="Q10294" s="11">
        <v>2.4390243902439001E-2</v>
      </c>
      <c r="R10294" s="12">
        <v>74.97</v>
      </c>
      <c r="S10294" t="s">
        <v>27</v>
      </c>
      <c r="T10294">
        <v>0</v>
      </c>
      <c r="U10294">
        <f t="shared" si="962"/>
        <v>5</v>
      </c>
      <c r="V10294">
        <f t="shared" si="963"/>
        <v>1</v>
      </c>
      <c r="W10294">
        <f t="shared" si="964"/>
        <v>2</v>
      </c>
      <c r="X10294" t="str">
        <f t="shared" si="965"/>
        <v>512</v>
      </c>
      <c r="Y10294" t="str">
        <f>IF(Table1[[#This Row],[RFM_Score]]="555","Champion", IF(AND(J10294&gt;=4,V10294&gt;=4),"Loyal", IF(U10294&lt;=2,"At Risk", IF(W10294&gt;=4,"Potential Loyalist","Others"))))</f>
        <v>Others</v>
      </c>
    </row>
    <row r="10295" spans="1:25">
      <c r="A10295" t="s">
        <v>8832</v>
      </c>
      <c r="B10295">
        <v>18</v>
      </c>
      <c r="C10295" t="s">
        <v>19</v>
      </c>
      <c r="D10295" t="s">
        <v>41</v>
      </c>
      <c r="E10295" s="6" t="s">
        <v>22365</v>
      </c>
      <c r="F10295" t="s">
        <v>21</v>
      </c>
      <c r="G10295">
        <v>2</v>
      </c>
      <c r="H10295">
        <v>1</v>
      </c>
      <c r="I10295">
        <v>64</v>
      </c>
      <c r="J10295">
        <v>2</v>
      </c>
      <c r="K10295">
        <v>74.92</v>
      </c>
      <c r="L10295" t="str">
        <f t="shared" si="960"/>
        <v/>
      </c>
      <c r="M10295">
        <v>1</v>
      </c>
      <c r="N10295" t="str">
        <f t="shared" si="961"/>
        <v/>
      </c>
      <c r="O10295">
        <v>0</v>
      </c>
      <c r="P10295" s="11">
        <v>0.5</v>
      </c>
      <c r="Q10295" s="11">
        <v>3.125E-2</v>
      </c>
      <c r="R10295" s="12">
        <v>74.92</v>
      </c>
      <c r="S10295" t="s">
        <v>27</v>
      </c>
      <c r="T10295">
        <v>0</v>
      </c>
      <c r="U10295">
        <f t="shared" si="962"/>
        <v>5</v>
      </c>
      <c r="V10295">
        <f t="shared" si="963"/>
        <v>1</v>
      </c>
      <c r="W10295">
        <f t="shared" si="964"/>
        <v>2</v>
      </c>
      <c r="X10295" t="str">
        <f t="shared" si="965"/>
        <v>512</v>
      </c>
      <c r="Y10295" t="str">
        <f>IF(Table1[[#This Row],[RFM_Score]]="555","Champion", IF(AND(J10295&gt;=4,V10295&gt;=4),"Loyal", IF(U10295&lt;=2,"At Risk", IF(W10295&gt;=4,"Potential Loyalist","Others"))))</f>
        <v>Others</v>
      </c>
    </row>
    <row r="10296" spans="1:25">
      <c r="A10296" t="s">
        <v>10671</v>
      </c>
      <c r="B10296">
        <v>38</v>
      </c>
      <c r="C10296" t="s">
        <v>19</v>
      </c>
      <c r="D10296" t="s">
        <v>35</v>
      </c>
      <c r="E10296" s="6" t="s">
        <v>22366</v>
      </c>
      <c r="F10296" t="s">
        <v>21</v>
      </c>
      <c r="G10296">
        <v>2</v>
      </c>
      <c r="H10296">
        <v>0</v>
      </c>
      <c r="I10296">
        <v>46</v>
      </c>
      <c r="J10296">
        <v>0</v>
      </c>
      <c r="K10296">
        <v>74.87</v>
      </c>
      <c r="L10296" t="str">
        <f t="shared" si="960"/>
        <v/>
      </c>
      <c r="M10296">
        <v>1</v>
      </c>
      <c r="N10296" t="str">
        <f t="shared" si="961"/>
        <v/>
      </c>
      <c r="O10296">
        <v>3</v>
      </c>
      <c r="P10296" s="11">
        <v>0</v>
      </c>
      <c r="Q10296" s="11">
        <v>0</v>
      </c>
      <c r="R10296" s="12">
        <v>74.87</v>
      </c>
      <c r="S10296" t="s">
        <v>27</v>
      </c>
      <c r="T10296">
        <v>0</v>
      </c>
      <c r="U10296">
        <f t="shared" si="962"/>
        <v>5</v>
      </c>
      <c r="V10296">
        <f t="shared" si="963"/>
        <v>1</v>
      </c>
      <c r="W10296">
        <f t="shared" si="964"/>
        <v>2</v>
      </c>
      <c r="X10296" t="str">
        <f t="shared" si="965"/>
        <v>512</v>
      </c>
      <c r="Y10296" t="str">
        <f>IF(Table1[[#This Row],[RFM_Score]]="555","Champion", IF(AND(J10296&gt;=4,V10296&gt;=4),"Loyal", IF(U10296&lt;=2,"At Risk", IF(W10296&gt;=4,"Potential Loyalist","Others"))))</f>
        <v>Others</v>
      </c>
    </row>
    <row r="10297" spans="1:25">
      <c r="A10297" t="s">
        <v>1537</v>
      </c>
      <c r="B10297">
        <v>44</v>
      </c>
      <c r="C10297" t="s">
        <v>24</v>
      </c>
      <c r="D10297" t="s">
        <v>41</v>
      </c>
      <c r="E10297" s="6" t="s">
        <v>22367</v>
      </c>
      <c r="F10297" t="s">
        <v>21</v>
      </c>
      <c r="G10297">
        <v>6</v>
      </c>
      <c r="H10297">
        <v>3</v>
      </c>
      <c r="I10297">
        <v>54</v>
      </c>
      <c r="J10297">
        <v>3</v>
      </c>
      <c r="K10297">
        <v>74.819999999999993</v>
      </c>
      <c r="L10297" t="str">
        <f t="shared" si="960"/>
        <v/>
      </c>
      <c r="M10297">
        <v>1</v>
      </c>
      <c r="N10297" t="str">
        <f t="shared" si="961"/>
        <v/>
      </c>
      <c r="O10297">
        <v>23</v>
      </c>
      <c r="P10297" s="11">
        <v>0.5</v>
      </c>
      <c r="Q10297" s="11">
        <v>5.5555555555555497E-2</v>
      </c>
      <c r="R10297" s="12">
        <v>74.819999999999993</v>
      </c>
      <c r="S10297" t="s">
        <v>27</v>
      </c>
      <c r="T10297">
        <v>0</v>
      </c>
      <c r="U10297">
        <f t="shared" si="962"/>
        <v>4</v>
      </c>
      <c r="V10297">
        <f t="shared" si="963"/>
        <v>1</v>
      </c>
      <c r="W10297">
        <f t="shared" si="964"/>
        <v>2</v>
      </c>
      <c r="X10297" t="str">
        <f t="shared" si="965"/>
        <v>412</v>
      </c>
      <c r="Y10297" t="str">
        <f>IF(Table1[[#This Row],[RFM_Score]]="555","Champion", IF(AND(J10297&gt;=4,V10297&gt;=4),"Loyal", IF(U10297&lt;=2,"At Risk", IF(W10297&gt;=4,"Potential Loyalist","Others"))))</f>
        <v>Others</v>
      </c>
    </row>
    <row r="10298" spans="1:25">
      <c r="A10298" t="s">
        <v>8156</v>
      </c>
      <c r="B10298">
        <v>35</v>
      </c>
      <c r="C10298" t="s">
        <v>24</v>
      </c>
      <c r="D10298" t="s">
        <v>25</v>
      </c>
      <c r="E10298" s="6" t="s">
        <v>22368</v>
      </c>
      <c r="F10298" t="s">
        <v>21</v>
      </c>
      <c r="G10298">
        <v>4</v>
      </c>
      <c r="H10298">
        <v>2</v>
      </c>
      <c r="I10298">
        <v>37</v>
      </c>
      <c r="J10298">
        <v>0</v>
      </c>
      <c r="K10298">
        <v>74.239999999999995</v>
      </c>
      <c r="L10298" t="str">
        <f t="shared" si="960"/>
        <v/>
      </c>
      <c r="M10298">
        <v>1</v>
      </c>
      <c r="N10298" t="str">
        <f t="shared" si="961"/>
        <v/>
      </c>
      <c r="O10298">
        <v>17</v>
      </c>
      <c r="P10298" s="11">
        <v>0.5</v>
      </c>
      <c r="Q10298" s="11">
        <v>0</v>
      </c>
      <c r="R10298" s="12">
        <v>74.239999999999995</v>
      </c>
      <c r="S10298" t="s">
        <v>27</v>
      </c>
      <c r="T10298">
        <v>0</v>
      </c>
      <c r="U10298">
        <f t="shared" si="962"/>
        <v>5</v>
      </c>
      <c r="V10298">
        <f t="shared" si="963"/>
        <v>1</v>
      </c>
      <c r="W10298">
        <f t="shared" si="964"/>
        <v>2</v>
      </c>
      <c r="X10298" t="str">
        <f t="shared" si="965"/>
        <v>512</v>
      </c>
      <c r="Y10298" t="str">
        <f>IF(Table1[[#This Row],[RFM_Score]]="555","Champion", IF(AND(J10298&gt;=4,V10298&gt;=4),"Loyal", IF(U10298&lt;=2,"At Risk", IF(W10298&gt;=4,"Potential Loyalist","Others"))))</f>
        <v>Others</v>
      </c>
    </row>
    <row r="10299" spans="1:25">
      <c r="A10299" t="s">
        <v>9335</v>
      </c>
      <c r="B10299">
        <v>36</v>
      </c>
      <c r="C10299" t="s">
        <v>19</v>
      </c>
      <c r="D10299" t="s">
        <v>29</v>
      </c>
      <c r="E10299" s="6" t="s">
        <v>22369</v>
      </c>
      <c r="F10299" t="s">
        <v>60</v>
      </c>
      <c r="G10299">
        <v>2</v>
      </c>
      <c r="H10299">
        <v>1</v>
      </c>
      <c r="I10299">
        <v>60</v>
      </c>
      <c r="J10299">
        <v>3</v>
      </c>
      <c r="K10299">
        <v>74.14</v>
      </c>
      <c r="L10299" t="str">
        <f t="shared" si="960"/>
        <v/>
      </c>
      <c r="M10299">
        <v>1</v>
      </c>
      <c r="N10299" t="str">
        <f t="shared" si="961"/>
        <v/>
      </c>
      <c r="O10299">
        <v>46</v>
      </c>
      <c r="P10299" s="11">
        <v>0.5</v>
      </c>
      <c r="Q10299" s="11">
        <v>0.05</v>
      </c>
      <c r="R10299" s="12">
        <v>74.14</v>
      </c>
      <c r="S10299" t="s">
        <v>27</v>
      </c>
      <c r="T10299">
        <v>1</v>
      </c>
      <c r="U10299">
        <f t="shared" si="962"/>
        <v>3</v>
      </c>
      <c r="V10299">
        <f t="shared" si="963"/>
        <v>1</v>
      </c>
      <c r="W10299">
        <f t="shared" si="964"/>
        <v>2</v>
      </c>
      <c r="X10299" t="str">
        <f t="shared" si="965"/>
        <v>312</v>
      </c>
      <c r="Y10299" t="str">
        <f>IF(Table1[[#This Row],[RFM_Score]]="555","Champion", IF(AND(J10299&gt;=4,V10299&gt;=4),"Loyal", IF(U10299&lt;=2,"At Risk", IF(W10299&gt;=4,"Potential Loyalist","Others"))))</f>
        <v>Others</v>
      </c>
    </row>
    <row r="10300" spans="1:25">
      <c r="A10300" t="s">
        <v>4995</v>
      </c>
      <c r="B10300">
        <v>34</v>
      </c>
      <c r="C10300" t="s">
        <v>19</v>
      </c>
      <c r="D10300" t="s">
        <v>29</v>
      </c>
      <c r="E10300" s="6" t="s">
        <v>22370</v>
      </c>
      <c r="F10300" t="s">
        <v>30</v>
      </c>
      <c r="G10300">
        <v>2</v>
      </c>
      <c r="H10300">
        <v>0</v>
      </c>
      <c r="I10300">
        <v>55</v>
      </c>
      <c r="J10300">
        <v>3</v>
      </c>
      <c r="K10300">
        <v>74.08</v>
      </c>
      <c r="L10300" t="str">
        <f t="shared" si="960"/>
        <v/>
      </c>
      <c r="M10300">
        <v>1</v>
      </c>
      <c r="N10300" t="str">
        <f t="shared" si="961"/>
        <v/>
      </c>
      <c r="O10300">
        <v>24</v>
      </c>
      <c r="P10300" s="11">
        <v>0</v>
      </c>
      <c r="Q10300" s="11">
        <v>5.4545454545454501E-2</v>
      </c>
      <c r="R10300" s="12">
        <v>74.08</v>
      </c>
      <c r="S10300" t="s">
        <v>27</v>
      </c>
      <c r="T10300">
        <v>0</v>
      </c>
      <c r="U10300">
        <f t="shared" si="962"/>
        <v>4</v>
      </c>
      <c r="V10300">
        <f t="shared" si="963"/>
        <v>1</v>
      </c>
      <c r="W10300">
        <f t="shared" si="964"/>
        <v>2</v>
      </c>
      <c r="X10300" t="str">
        <f t="shared" si="965"/>
        <v>412</v>
      </c>
      <c r="Y10300" t="str">
        <f>IF(Table1[[#This Row],[RFM_Score]]="555","Champion", IF(AND(J10300&gt;=4,V10300&gt;=4),"Loyal", IF(U10300&lt;=2,"At Risk", IF(W10300&gt;=4,"Potential Loyalist","Others"))))</f>
        <v>Others</v>
      </c>
    </row>
    <row r="10301" spans="1:25">
      <c r="A10301" t="s">
        <v>1486</v>
      </c>
      <c r="B10301">
        <v>35</v>
      </c>
      <c r="C10301" t="s">
        <v>19</v>
      </c>
      <c r="D10301" t="s">
        <v>25</v>
      </c>
      <c r="E10301" s="6" t="s">
        <v>22371</v>
      </c>
      <c r="F10301" t="s">
        <v>21</v>
      </c>
      <c r="G10301">
        <v>1</v>
      </c>
      <c r="H10301">
        <v>0</v>
      </c>
      <c r="I10301">
        <v>36</v>
      </c>
      <c r="J10301">
        <v>2</v>
      </c>
      <c r="K10301">
        <v>73.680000000000007</v>
      </c>
      <c r="L10301" t="str">
        <f t="shared" si="960"/>
        <v/>
      </c>
      <c r="M10301">
        <v>1</v>
      </c>
      <c r="N10301" t="str">
        <f t="shared" si="961"/>
        <v/>
      </c>
      <c r="O10301">
        <v>33</v>
      </c>
      <c r="P10301" s="11">
        <v>0</v>
      </c>
      <c r="Q10301" s="11">
        <v>5.5555555555555497E-2</v>
      </c>
      <c r="R10301" s="12">
        <v>73.680000000000007</v>
      </c>
      <c r="S10301" t="s">
        <v>27</v>
      </c>
      <c r="T10301">
        <v>0</v>
      </c>
      <c r="U10301">
        <f t="shared" si="962"/>
        <v>4</v>
      </c>
      <c r="V10301">
        <f t="shared" si="963"/>
        <v>1</v>
      </c>
      <c r="W10301">
        <f t="shared" si="964"/>
        <v>2</v>
      </c>
      <c r="X10301" t="str">
        <f t="shared" si="965"/>
        <v>412</v>
      </c>
      <c r="Y10301" t="str">
        <f>IF(Table1[[#This Row],[RFM_Score]]="555","Champion", IF(AND(J10301&gt;=4,V10301&gt;=4),"Loyal", IF(U10301&lt;=2,"At Risk", IF(W10301&gt;=4,"Potential Loyalist","Others"))))</f>
        <v>Others</v>
      </c>
    </row>
    <row r="10302" spans="1:25">
      <c r="A10302" t="s">
        <v>10983</v>
      </c>
      <c r="B10302">
        <v>27</v>
      </c>
      <c r="C10302" t="s">
        <v>24</v>
      </c>
      <c r="D10302" t="s">
        <v>49</v>
      </c>
      <c r="E10302" s="6" t="s">
        <v>22372</v>
      </c>
      <c r="F10302" t="s">
        <v>62</v>
      </c>
      <c r="G10302">
        <v>1</v>
      </c>
      <c r="H10302">
        <v>0</v>
      </c>
      <c r="I10302">
        <v>47</v>
      </c>
      <c r="J10302">
        <v>3</v>
      </c>
      <c r="K10302">
        <v>73.650000000000006</v>
      </c>
      <c r="L10302" t="str">
        <f t="shared" si="960"/>
        <v/>
      </c>
      <c r="M10302">
        <v>1</v>
      </c>
      <c r="N10302" t="str">
        <f t="shared" si="961"/>
        <v/>
      </c>
      <c r="O10302">
        <v>104</v>
      </c>
      <c r="P10302" s="11">
        <v>0</v>
      </c>
      <c r="Q10302" s="11">
        <v>6.3829787234042507E-2</v>
      </c>
      <c r="R10302" s="12">
        <v>73.650000000000006</v>
      </c>
      <c r="S10302" t="s">
        <v>27</v>
      </c>
      <c r="T10302">
        <v>1</v>
      </c>
      <c r="U10302">
        <f t="shared" si="962"/>
        <v>1</v>
      </c>
      <c r="V10302">
        <f t="shared" si="963"/>
        <v>1</v>
      </c>
      <c r="W10302">
        <f t="shared" si="964"/>
        <v>2</v>
      </c>
      <c r="X10302" t="str">
        <f t="shared" si="965"/>
        <v>112</v>
      </c>
      <c r="Y10302" t="str">
        <f>IF(Table1[[#This Row],[RFM_Score]]="555","Champion", IF(AND(J10302&gt;=4,V10302&gt;=4),"Loyal", IF(U10302&lt;=2,"At Risk", IF(W10302&gt;=4,"Potential Loyalist","Others"))))</f>
        <v>At Risk</v>
      </c>
    </row>
    <row r="10303" spans="1:25">
      <c r="A10303" t="s">
        <v>1115</v>
      </c>
      <c r="B10303">
        <v>53</v>
      </c>
      <c r="C10303" t="s">
        <v>19</v>
      </c>
      <c r="D10303" t="s">
        <v>49</v>
      </c>
      <c r="E10303" s="6" t="s">
        <v>22373</v>
      </c>
      <c r="F10303" t="s">
        <v>21</v>
      </c>
      <c r="G10303">
        <v>5</v>
      </c>
      <c r="H10303">
        <v>4</v>
      </c>
      <c r="I10303">
        <v>34</v>
      </c>
      <c r="J10303">
        <v>3</v>
      </c>
      <c r="K10303">
        <v>73.38</v>
      </c>
      <c r="L10303" t="str">
        <f t="shared" si="960"/>
        <v/>
      </c>
      <c r="M10303">
        <v>1</v>
      </c>
      <c r="N10303" t="str">
        <f t="shared" si="961"/>
        <v/>
      </c>
      <c r="O10303">
        <v>91</v>
      </c>
      <c r="P10303" s="11">
        <v>0.8</v>
      </c>
      <c r="Q10303" s="11">
        <v>8.8235294117646995E-2</v>
      </c>
      <c r="R10303" s="12">
        <v>73.38</v>
      </c>
      <c r="S10303" t="s">
        <v>27</v>
      </c>
      <c r="T10303">
        <v>0</v>
      </c>
      <c r="U10303">
        <f t="shared" si="962"/>
        <v>2</v>
      </c>
      <c r="V10303">
        <f t="shared" si="963"/>
        <v>1</v>
      </c>
      <c r="W10303">
        <f t="shared" si="964"/>
        <v>2</v>
      </c>
      <c r="X10303" t="str">
        <f t="shared" si="965"/>
        <v>212</v>
      </c>
      <c r="Y10303" t="str">
        <f>IF(Table1[[#This Row],[RFM_Score]]="555","Champion", IF(AND(J10303&gt;=4,V10303&gt;=4),"Loyal", IF(U10303&lt;=2,"At Risk", IF(W10303&gt;=4,"Potential Loyalist","Others"))))</f>
        <v>At Risk</v>
      </c>
    </row>
    <row r="10304" spans="1:25">
      <c r="A10304" t="s">
        <v>918</v>
      </c>
      <c r="B10304">
        <v>28</v>
      </c>
      <c r="C10304" t="s">
        <v>19</v>
      </c>
      <c r="D10304" t="s">
        <v>20</v>
      </c>
      <c r="E10304" s="6" t="s">
        <v>22374</v>
      </c>
      <c r="F10304" t="s">
        <v>60</v>
      </c>
      <c r="G10304">
        <v>1</v>
      </c>
      <c r="H10304">
        <v>0</v>
      </c>
      <c r="I10304">
        <v>51</v>
      </c>
      <c r="J10304">
        <v>7</v>
      </c>
      <c r="K10304">
        <v>73.11</v>
      </c>
      <c r="L10304" t="str">
        <f t="shared" si="960"/>
        <v/>
      </c>
      <c r="M10304">
        <v>1</v>
      </c>
      <c r="N10304" t="str">
        <f t="shared" si="961"/>
        <v/>
      </c>
      <c r="O10304">
        <v>39</v>
      </c>
      <c r="P10304" s="11">
        <v>0</v>
      </c>
      <c r="Q10304" s="11">
        <v>0.13725490196078399</v>
      </c>
      <c r="R10304" s="12">
        <v>73.11</v>
      </c>
      <c r="S10304" t="s">
        <v>27</v>
      </c>
      <c r="T10304">
        <v>0</v>
      </c>
      <c r="U10304">
        <f t="shared" si="962"/>
        <v>4</v>
      </c>
      <c r="V10304">
        <f t="shared" si="963"/>
        <v>1</v>
      </c>
      <c r="W10304">
        <f t="shared" si="964"/>
        <v>2</v>
      </c>
      <c r="X10304" t="str">
        <f t="shared" si="965"/>
        <v>412</v>
      </c>
      <c r="Y10304" t="str">
        <f>IF(Table1[[#This Row],[RFM_Score]]="555","Champion", IF(AND(J10304&gt;=4,V10304&gt;=4),"Loyal", IF(U10304&lt;=2,"At Risk", IF(W10304&gt;=4,"Potential Loyalist","Others"))))</f>
        <v>Others</v>
      </c>
    </row>
    <row r="10305" spans="1:25">
      <c r="A10305" t="s">
        <v>5723</v>
      </c>
      <c r="B10305">
        <v>50</v>
      </c>
      <c r="C10305" t="s">
        <v>19</v>
      </c>
      <c r="D10305" t="s">
        <v>29</v>
      </c>
      <c r="E10305" s="6" t="s">
        <v>22375</v>
      </c>
      <c r="F10305" t="s">
        <v>26</v>
      </c>
      <c r="G10305">
        <v>2</v>
      </c>
      <c r="H10305">
        <v>0</v>
      </c>
      <c r="I10305">
        <v>54</v>
      </c>
      <c r="J10305">
        <v>1</v>
      </c>
      <c r="K10305">
        <v>73</v>
      </c>
      <c r="L10305" t="str">
        <f t="shared" si="960"/>
        <v/>
      </c>
      <c r="M10305">
        <v>1</v>
      </c>
      <c r="N10305" t="str">
        <f t="shared" si="961"/>
        <v/>
      </c>
      <c r="O10305">
        <v>55</v>
      </c>
      <c r="P10305" s="11">
        <v>0</v>
      </c>
      <c r="Q10305" s="11">
        <v>1.85185185185185E-2</v>
      </c>
      <c r="R10305" s="12">
        <v>73</v>
      </c>
      <c r="S10305" t="s">
        <v>27</v>
      </c>
      <c r="T10305">
        <v>0</v>
      </c>
      <c r="U10305">
        <f t="shared" si="962"/>
        <v>3</v>
      </c>
      <c r="V10305">
        <f t="shared" si="963"/>
        <v>1</v>
      </c>
      <c r="W10305">
        <f t="shared" si="964"/>
        <v>2</v>
      </c>
      <c r="X10305" t="str">
        <f t="shared" si="965"/>
        <v>312</v>
      </c>
      <c r="Y10305" t="str">
        <f>IF(Table1[[#This Row],[RFM_Score]]="555","Champion", IF(AND(J10305&gt;=4,V10305&gt;=4),"Loyal", IF(U10305&lt;=2,"At Risk", IF(W10305&gt;=4,"Potential Loyalist","Others"))))</f>
        <v>Others</v>
      </c>
    </row>
    <row r="10306" spans="1:25">
      <c r="A10306" t="s">
        <v>6475</v>
      </c>
      <c r="B10306">
        <v>41</v>
      </c>
      <c r="C10306" t="s">
        <v>19</v>
      </c>
      <c r="D10306" t="s">
        <v>29</v>
      </c>
      <c r="E10306" s="6" t="s">
        <v>22376</v>
      </c>
      <c r="F10306" t="s">
        <v>60</v>
      </c>
      <c r="G10306">
        <v>6</v>
      </c>
      <c r="H10306">
        <v>1</v>
      </c>
      <c r="I10306">
        <v>54</v>
      </c>
      <c r="J10306">
        <v>3</v>
      </c>
      <c r="K10306">
        <v>72.989999999999995</v>
      </c>
      <c r="L10306" t="str">
        <f t="shared" ref="L10306:L10369" si="966">IF(OR(K10306&lt;$AC$10, K10306&gt;$AC$11), "OUTLIER", "")</f>
        <v/>
      </c>
      <c r="M10306">
        <v>1</v>
      </c>
      <c r="N10306" t="str">
        <f t="shared" ref="N10306:N10369" si="967">IF(OR(M10306&lt;$AC$16, M10306&gt;$AC$17), "OUTLIER", "")</f>
        <v/>
      </c>
      <c r="O10306">
        <v>93</v>
      </c>
      <c r="P10306" s="11">
        <v>0.16666666666666599</v>
      </c>
      <c r="Q10306" s="11">
        <v>5.5555555555555497E-2</v>
      </c>
      <c r="R10306" s="12">
        <v>72.989999999999995</v>
      </c>
      <c r="S10306" t="s">
        <v>27</v>
      </c>
      <c r="T10306">
        <v>1</v>
      </c>
      <c r="U10306">
        <f t="shared" ref="U10306:U10369" si="968">IF(O10306&lt;=20,5,IF(O10306&lt;=40,4,IF(O10306&lt;=70,3,IF(O10306&lt;=100,2,1))))</f>
        <v>2</v>
      </c>
      <c r="V10306">
        <f t="shared" ref="V10306:V10369" si="969">IF(M10306&gt;=11,5,IF(M10306&gt;=9,4,IF(M10306&gt;=7,3,IF(M10306&gt;=5,2,1))))</f>
        <v>1</v>
      </c>
      <c r="W10306">
        <f t="shared" ref="W10306:W10369" si="970">IF(K10306&gt;=500,5,IF(K10306&gt;=300,4,IF(K10306&gt;=150,3,IF(K10306&gt;=50,2,1))))</f>
        <v>2</v>
      </c>
      <c r="X10306" t="str">
        <f t="shared" ref="X10306:X10369" si="971">U10306 &amp; V10306 &amp; W10306</f>
        <v>212</v>
      </c>
      <c r="Y10306" t="str">
        <f>IF(Table1[[#This Row],[RFM_Score]]="555","Champion", IF(AND(J10306&gt;=4,V10306&gt;=4),"Loyal", IF(U10306&lt;=2,"At Risk", IF(W10306&gt;=4,"Potential Loyalist","Others"))))</f>
        <v>At Risk</v>
      </c>
    </row>
    <row r="10307" spans="1:25">
      <c r="A10307" t="s">
        <v>948</v>
      </c>
      <c r="B10307">
        <v>37</v>
      </c>
      <c r="C10307" t="s">
        <v>24</v>
      </c>
      <c r="D10307" t="s">
        <v>41</v>
      </c>
      <c r="E10307" s="6" t="s">
        <v>22377</v>
      </c>
      <c r="F10307" t="s">
        <v>62</v>
      </c>
      <c r="G10307">
        <v>5</v>
      </c>
      <c r="H10307">
        <v>0</v>
      </c>
      <c r="I10307">
        <v>45</v>
      </c>
      <c r="J10307">
        <v>2</v>
      </c>
      <c r="K10307">
        <v>72.959999999999994</v>
      </c>
      <c r="L10307" t="str">
        <f t="shared" si="966"/>
        <v/>
      </c>
      <c r="M10307">
        <v>1</v>
      </c>
      <c r="N10307" t="str">
        <f t="shared" si="967"/>
        <v/>
      </c>
      <c r="O10307">
        <v>19</v>
      </c>
      <c r="P10307" s="11">
        <v>0</v>
      </c>
      <c r="Q10307" s="11">
        <v>4.4444444444444398E-2</v>
      </c>
      <c r="R10307" s="12">
        <v>72.959999999999994</v>
      </c>
      <c r="S10307" t="s">
        <v>27</v>
      </c>
      <c r="T10307">
        <v>1</v>
      </c>
      <c r="U10307">
        <f t="shared" si="968"/>
        <v>5</v>
      </c>
      <c r="V10307">
        <f t="shared" si="969"/>
        <v>1</v>
      </c>
      <c r="W10307">
        <f t="shared" si="970"/>
        <v>2</v>
      </c>
      <c r="X10307" t="str">
        <f t="shared" si="971"/>
        <v>512</v>
      </c>
      <c r="Y10307" t="str">
        <f>IF(Table1[[#This Row],[RFM_Score]]="555","Champion", IF(AND(J10307&gt;=4,V10307&gt;=4),"Loyal", IF(U10307&lt;=2,"At Risk", IF(W10307&gt;=4,"Potential Loyalist","Others"))))</f>
        <v>Others</v>
      </c>
    </row>
    <row r="10308" spans="1:25">
      <c r="A10308" t="s">
        <v>7843</v>
      </c>
      <c r="B10308">
        <v>40</v>
      </c>
      <c r="C10308" t="s">
        <v>24</v>
      </c>
      <c r="D10308" t="s">
        <v>29</v>
      </c>
      <c r="E10308" s="6" t="s">
        <v>22378</v>
      </c>
      <c r="F10308" t="s">
        <v>30</v>
      </c>
      <c r="G10308">
        <v>3</v>
      </c>
      <c r="H10308">
        <v>1</v>
      </c>
      <c r="I10308">
        <v>54</v>
      </c>
      <c r="J10308">
        <v>5</v>
      </c>
      <c r="K10308">
        <v>72.94</v>
      </c>
      <c r="L10308" t="str">
        <f t="shared" si="966"/>
        <v/>
      </c>
      <c r="M10308">
        <v>1</v>
      </c>
      <c r="N10308" t="str">
        <f t="shared" si="967"/>
        <v/>
      </c>
      <c r="O10308">
        <v>11</v>
      </c>
      <c r="P10308" s="11">
        <v>0.33333333333333298</v>
      </c>
      <c r="Q10308" s="11">
        <v>9.2592592592592504E-2</v>
      </c>
      <c r="R10308" s="12">
        <v>72.94</v>
      </c>
      <c r="S10308" t="s">
        <v>27</v>
      </c>
      <c r="T10308">
        <v>0</v>
      </c>
      <c r="U10308">
        <f t="shared" si="968"/>
        <v>5</v>
      </c>
      <c r="V10308">
        <f t="shared" si="969"/>
        <v>1</v>
      </c>
      <c r="W10308">
        <f t="shared" si="970"/>
        <v>2</v>
      </c>
      <c r="X10308" t="str">
        <f t="shared" si="971"/>
        <v>512</v>
      </c>
      <c r="Y10308" t="str">
        <f>IF(Table1[[#This Row],[RFM_Score]]="555","Champion", IF(AND(J10308&gt;=4,V10308&gt;=4),"Loyal", IF(U10308&lt;=2,"At Risk", IF(W10308&gt;=4,"Potential Loyalist","Others"))))</f>
        <v>Others</v>
      </c>
    </row>
    <row r="10309" spans="1:25">
      <c r="A10309" t="s">
        <v>1366</v>
      </c>
      <c r="B10309">
        <v>42</v>
      </c>
      <c r="C10309" t="s">
        <v>24</v>
      </c>
      <c r="D10309" t="s">
        <v>20</v>
      </c>
      <c r="E10309" s="6" t="s">
        <v>22379</v>
      </c>
      <c r="F10309" t="s">
        <v>37</v>
      </c>
      <c r="G10309">
        <v>4</v>
      </c>
      <c r="H10309">
        <v>1</v>
      </c>
      <c r="I10309">
        <v>49</v>
      </c>
      <c r="J10309">
        <v>0</v>
      </c>
      <c r="K10309">
        <v>72.87</v>
      </c>
      <c r="L10309" t="str">
        <f t="shared" si="966"/>
        <v/>
      </c>
      <c r="M10309">
        <v>1</v>
      </c>
      <c r="N10309" t="str">
        <f t="shared" si="967"/>
        <v/>
      </c>
      <c r="O10309">
        <v>40</v>
      </c>
      <c r="P10309" s="11">
        <v>0.25</v>
      </c>
      <c r="Q10309" s="11">
        <v>0</v>
      </c>
      <c r="R10309" s="12">
        <v>72.87</v>
      </c>
      <c r="S10309" t="s">
        <v>27</v>
      </c>
      <c r="T10309">
        <v>0</v>
      </c>
      <c r="U10309">
        <f t="shared" si="968"/>
        <v>4</v>
      </c>
      <c r="V10309">
        <f t="shared" si="969"/>
        <v>1</v>
      </c>
      <c r="W10309">
        <f t="shared" si="970"/>
        <v>2</v>
      </c>
      <c r="X10309" t="str">
        <f t="shared" si="971"/>
        <v>412</v>
      </c>
      <c r="Y10309" t="str">
        <f>IF(Table1[[#This Row],[RFM_Score]]="555","Champion", IF(AND(J10309&gt;=4,V10309&gt;=4),"Loyal", IF(U10309&lt;=2,"At Risk", IF(W10309&gt;=4,"Potential Loyalist","Others"))))</f>
        <v>Others</v>
      </c>
    </row>
    <row r="10310" spans="1:25">
      <c r="A10310" t="s">
        <v>2689</v>
      </c>
      <c r="B10310">
        <v>41</v>
      </c>
      <c r="C10310" t="s">
        <v>24</v>
      </c>
      <c r="D10310" t="s">
        <v>46</v>
      </c>
      <c r="E10310" s="6" t="s">
        <v>22380</v>
      </c>
      <c r="F10310" t="s">
        <v>26</v>
      </c>
      <c r="G10310">
        <v>2</v>
      </c>
      <c r="H10310">
        <v>0</v>
      </c>
      <c r="I10310">
        <v>60</v>
      </c>
      <c r="J10310">
        <v>3</v>
      </c>
      <c r="K10310">
        <v>72.78</v>
      </c>
      <c r="L10310" t="str">
        <f t="shared" si="966"/>
        <v/>
      </c>
      <c r="M10310">
        <v>1</v>
      </c>
      <c r="N10310" t="str">
        <f t="shared" si="967"/>
        <v/>
      </c>
      <c r="O10310">
        <v>13</v>
      </c>
      <c r="P10310" s="11">
        <v>0</v>
      </c>
      <c r="Q10310" s="11">
        <v>0.05</v>
      </c>
      <c r="R10310" s="12">
        <v>72.78</v>
      </c>
      <c r="S10310" t="s">
        <v>27</v>
      </c>
      <c r="T10310">
        <v>0</v>
      </c>
      <c r="U10310">
        <f t="shared" si="968"/>
        <v>5</v>
      </c>
      <c r="V10310">
        <f t="shared" si="969"/>
        <v>1</v>
      </c>
      <c r="W10310">
        <f t="shared" si="970"/>
        <v>2</v>
      </c>
      <c r="X10310" t="str">
        <f t="shared" si="971"/>
        <v>512</v>
      </c>
      <c r="Y10310" t="str">
        <f>IF(Table1[[#This Row],[RFM_Score]]="555","Champion", IF(AND(J10310&gt;=4,V10310&gt;=4),"Loyal", IF(U10310&lt;=2,"At Risk", IF(W10310&gt;=4,"Potential Loyalist","Others"))))</f>
        <v>Others</v>
      </c>
    </row>
    <row r="10311" spans="1:25">
      <c r="A10311" t="s">
        <v>5689</v>
      </c>
      <c r="B10311">
        <v>33</v>
      </c>
      <c r="C10311" t="s">
        <v>24</v>
      </c>
      <c r="D10311" t="s">
        <v>41</v>
      </c>
      <c r="E10311" s="6" t="s">
        <v>22381</v>
      </c>
      <c r="F10311" t="s">
        <v>37</v>
      </c>
      <c r="G10311">
        <v>1</v>
      </c>
      <c r="H10311">
        <v>1</v>
      </c>
      <c r="I10311">
        <v>57</v>
      </c>
      <c r="J10311">
        <v>0</v>
      </c>
      <c r="K10311">
        <v>72.78</v>
      </c>
      <c r="L10311" t="str">
        <f t="shared" si="966"/>
        <v/>
      </c>
      <c r="M10311">
        <v>1</v>
      </c>
      <c r="N10311" t="str">
        <f t="shared" si="967"/>
        <v/>
      </c>
      <c r="O10311">
        <v>24</v>
      </c>
      <c r="P10311" s="11">
        <v>1</v>
      </c>
      <c r="Q10311" s="11">
        <v>0</v>
      </c>
      <c r="R10311" s="12">
        <v>72.78</v>
      </c>
      <c r="S10311" t="s">
        <v>27</v>
      </c>
      <c r="T10311">
        <v>0</v>
      </c>
      <c r="U10311">
        <f t="shared" si="968"/>
        <v>4</v>
      </c>
      <c r="V10311">
        <f t="shared" si="969"/>
        <v>1</v>
      </c>
      <c r="W10311">
        <f t="shared" si="970"/>
        <v>2</v>
      </c>
      <c r="X10311" t="str">
        <f t="shared" si="971"/>
        <v>412</v>
      </c>
      <c r="Y10311" t="str">
        <f>IF(Table1[[#This Row],[RFM_Score]]="555","Champion", IF(AND(J10311&gt;=4,V10311&gt;=4),"Loyal", IF(U10311&lt;=2,"At Risk", IF(W10311&gt;=4,"Potential Loyalist","Others"))))</f>
        <v>Others</v>
      </c>
    </row>
    <row r="10312" spans="1:25">
      <c r="A10312" t="s">
        <v>7515</v>
      </c>
      <c r="B10312">
        <v>58</v>
      </c>
      <c r="C10312" t="s">
        <v>19</v>
      </c>
      <c r="D10312" t="s">
        <v>25</v>
      </c>
      <c r="E10312" s="6" t="s">
        <v>22382</v>
      </c>
      <c r="F10312" t="s">
        <v>62</v>
      </c>
      <c r="G10312">
        <v>5</v>
      </c>
      <c r="H10312">
        <v>1</v>
      </c>
      <c r="I10312">
        <v>54</v>
      </c>
      <c r="J10312">
        <v>3</v>
      </c>
      <c r="K10312">
        <v>72.78</v>
      </c>
      <c r="L10312" t="str">
        <f t="shared" si="966"/>
        <v/>
      </c>
      <c r="M10312">
        <v>1</v>
      </c>
      <c r="N10312" t="str">
        <f t="shared" si="967"/>
        <v/>
      </c>
      <c r="O10312">
        <v>19</v>
      </c>
      <c r="P10312" s="11">
        <v>0.2</v>
      </c>
      <c r="Q10312" s="11">
        <v>5.5555555555555497E-2</v>
      </c>
      <c r="R10312" s="12">
        <v>72.78</v>
      </c>
      <c r="S10312" t="s">
        <v>27</v>
      </c>
      <c r="T10312">
        <v>0</v>
      </c>
      <c r="U10312">
        <f t="shared" si="968"/>
        <v>5</v>
      </c>
      <c r="V10312">
        <f t="shared" si="969"/>
        <v>1</v>
      </c>
      <c r="W10312">
        <f t="shared" si="970"/>
        <v>2</v>
      </c>
      <c r="X10312" t="str">
        <f t="shared" si="971"/>
        <v>512</v>
      </c>
      <c r="Y10312" t="str">
        <f>IF(Table1[[#This Row],[RFM_Score]]="555","Champion", IF(AND(J10312&gt;=4,V10312&gt;=4),"Loyal", IF(U10312&lt;=2,"At Risk", IF(W10312&gt;=4,"Potential Loyalist","Others"))))</f>
        <v>Others</v>
      </c>
    </row>
    <row r="10313" spans="1:25">
      <c r="A10313" t="s">
        <v>3467</v>
      </c>
      <c r="B10313">
        <v>40</v>
      </c>
      <c r="C10313" t="s">
        <v>24</v>
      </c>
      <c r="D10313" t="s">
        <v>25</v>
      </c>
      <c r="E10313" s="6" t="s">
        <v>22383</v>
      </c>
      <c r="F10313" t="s">
        <v>26</v>
      </c>
      <c r="G10313">
        <v>3</v>
      </c>
      <c r="H10313">
        <v>0</v>
      </c>
      <c r="I10313">
        <v>53</v>
      </c>
      <c r="J10313">
        <v>3</v>
      </c>
      <c r="K10313">
        <v>72.33</v>
      </c>
      <c r="L10313" t="str">
        <f t="shared" si="966"/>
        <v/>
      </c>
      <c r="M10313">
        <v>1</v>
      </c>
      <c r="N10313" t="str">
        <f t="shared" si="967"/>
        <v/>
      </c>
      <c r="O10313">
        <v>25</v>
      </c>
      <c r="P10313" s="11">
        <v>0</v>
      </c>
      <c r="Q10313" s="11">
        <v>5.6603773584905599E-2</v>
      </c>
      <c r="R10313" s="12">
        <v>72.33</v>
      </c>
      <c r="S10313" t="s">
        <v>27</v>
      </c>
      <c r="T10313">
        <v>0</v>
      </c>
      <c r="U10313">
        <f t="shared" si="968"/>
        <v>4</v>
      </c>
      <c r="V10313">
        <f t="shared" si="969"/>
        <v>1</v>
      </c>
      <c r="W10313">
        <f t="shared" si="970"/>
        <v>2</v>
      </c>
      <c r="X10313" t="str">
        <f t="shared" si="971"/>
        <v>412</v>
      </c>
      <c r="Y10313" t="str">
        <f>IF(Table1[[#This Row],[RFM_Score]]="555","Champion", IF(AND(J10313&gt;=4,V10313&gt;=4),"Loyal", IF(U10313&lt;=2,"At Risk", IF(W10313&gt;=4,"Potential Loyalist","Others"))))</f>
        <v>Others</v>
      </c>
    </row>
    <row r="10314" spans="1:25">
      <c r="A10314" t="s">
        <v>3151</v>
      </c>
      <c r="B10314">
        <v>39</v>
      </c>
      <c r="C10314" t="s">
        <v>19</v>
      </c>
      <c r="D10314" t="s">
        <v>25</v>
      </c>
      <c r="E10314" s="6" t="s">
        <v>22384</v>
      </c>
      <c r="F10314" t="s">
        <v>26</v>
      </c>
      <c r="G10314">
        <v>2</v>
      </c>
      <c r="H10314">
        <v>0</v>
      </c>
      <c r="I10314">
        <v>46</v>
      </c>
      <c r="J10314">
        <v>7</v>
      </c>
      <c r="K10314">
        <v>72.14</v>
      </c>
      <c r="L10314" t="str">
        <f t="shared" si="966"/>
        <v/>
      </c>
      <c r="M10314">
        <v>1</v>
      </c>
      <c r="N10314" t="str">
        <f t="shared" si="967"/>
        <v/>
      </c>
      <c r="O10314">
        <v>18</v>
      </c>
      <c r="P10314" s="11">
        <v>0</v>
      </c>
      <c r="Q10314" s="11">
        <v>0.15217391304347799</v>
      </c>
      <c r="R10314" s="12">
        <v>72.14</v>
      </c>
      <c r="S10314" t="s">
        <v>27</v>
      </c>
      <c r="T10314">
        <v>0</v>
      </c>
      <c r="U10314">
        <f t="shared" si="968"/>
        <v>5</v>
      </c>
      <c r="V10314">
        <f t="shared" si="969"/>
        <v>1</v>
      </c>
      <c r="W10314">
        <f t="shared" si="970"/>
        <v>2</v>
      </c>
      <c r="X10314" t="str">
        <f t="shared" si="971"/>
        <v>512</v>
      </c>
      <c r="Y10314" t="str">
        <f>IF(Table1[[#This Row],[RFM_Score]]="555","Champion", IF(AND(J10314&gt;=4,V10314&gt;=4),"Loyal", IF(U10314&lt;=2,"At Risk", IF(W10314&gt;=4,"Potential Loyalist","Others"))))</f>
        <v>Others</v>
      </c>
    </row>
    <row r="10315" spans="1:25">
      <c r="A10315" t="s">
        <v>10368</v>
      </c>
      <c r="B10315">
        <v>28</v>
      </c>
      <c r="C10315" t="s">
        <v>19</v>
      </c>
      <c r="D10315" t="s">
        <v>41</v>
      </c>
      <c r="E10315" s="6" t="s">
        <v>22385</v>
      </c>
      <c r="F10315" t="s">
        <v>21</v>
      </c>
      <c r="G10315">
        <v>5</v>
      </c>
      <c r="H10315">
        <v>0</v>
      </c>
      <c r="I10315">
        <v>33</v>
      </c>
      <c r="J10315">
        <v>5</v>
      </c>
      <c r="K10315">
        <v>72.08</v>
      </c>
      <c r="L10315" t="str">
        <f t="shared" si="966"/>
        <v/>
      </c>
      <c r="M10315">
        <v>1</v>
      </c>
      <c r="N10315" t="str">
        <f t="shared" si="967"/>
        <v/>
      </c>
      <c r="O10315">
        <v>109</v>
      </c>
      <c r="P10315" s="11">
        <v>0</v>
      </c>
      <c r="Q10315" s="11">
        <v>0.15151515151515099</v>
      </c>
      <c r="R10315" s="12">
        <v>72.08</v>
      </c>
      <c r="S10315" t="s">
        <v>27</v>
      </c>
      <c r="T10315">
        <v>0</v>
      </c>
      <c r="U10315">
        <f t="shared" si="968"/>
        <v>1</v>
      </c>
      <c r="V10315">
        <f t="shared" si="969"/>
        <v>1</v>
      </c>
      <c r="W10315">
        <f t="shared" si="970"/>
        <v>2</v>
      </c>
      <c r="X10315" t="str">
        <f t="shared" si="971"/>
        <v>112</v>
      </c>
      <c r="Y10315" t="str">
        <f>IF(Table1[[#This Row],[RFM_Score]]="555","Champion", IF(AND(J10315&gt;=4,V10315&gt;=4),"Loyal", IF(U10315&lt;=2,"At Risk", IF(W10315&gt;=4,"Potential Loyalist","Others"))))</f>
        <v>At Risk</v>
      </c>
    </row>
    <row r="10316" spans="1:25">
      <c r="A10316" t="s">
        <v>1189</v>
      </c>
      <c r="B10316">
        <v>27</v>
      </c>
      <c r="C10316" t="s">
        <v>19</v>
      </c>
      <c r="D10316" t="s">
        <v>25</v>
      </c>
      <c r="E10316" s="6" t="s">
        <v>22386</v>
      </c>
      <c r="F10316" t="s">
        <v>30</v>
      </c>
      <c r="G10316">
        <v>1</v>
      </c>
      <c r="H10316">
        <v>0</v>
      </c>
      <c r="I10316">
        <v>44</v>
      </c>
      <c r="J10316">
        <v>1</v>
      </c>
      <c r="K10316">
        <v>72.06</v>
      </c>
      <c r="L10316" t="str">
        <f t="shared" si="966"/>
        <v/>
      </c>
      <c r="M10316">
        <v>1</v>
      </c>
      <c r="N10316" t="str">
        <f t="shared" si="967"/>
        <v/>
      </c>
      <c r="O10316">
        <v>54</v>
      </c>
      <c r="P10316" s="11">
        <v>0</v>
      </c>
      <c r="Q10316" s="11">
        <v>2.27272727272727E-2</v>
      </c>
      <c r="R10316" s="12">
        <v>72.06</v>
      </c>
      <c r="S10316" t="s">
        <v>27</v>
      </c>
      <c r="T10316">
        <v>0</v>
      </c>
      <c r="U10316">
        <f t="shared" si="968"/>
        <v>3</v>
      </c>
      <c r="V10316">
        <f t="shared" si="969"/>
        <v>1</v>
      </c>
      <c r="W10316">
        <f t="shared" si="970"/>
        <v>2</v>
      </c>
      <c r="X10316" t="str">
        <f t="shared" si="971"/>
        <v>312</v>
      </c>
      <c r="Y10316" t="str">
        <f>IF(Table1[[#This Row],[RFM_Score]]="555","Champion", IF(AND(J10316&gt;=4,V10316&gt;=4),"Loyal", IF(U10316&lt;=2,"At Risk", IF(W10316&gt;=4,"Potential Loyalist","Others"))))</f>
        <v>Others</v>
      </c>
    </row>
    <row r="10317" spans="1:25">
      <c r="A10317" t="s">
        <v>12034</v>
      </c>
      <c r="B10317">
        <v>45</v>
      </c>
      <c r="C10317" t="s">
        <v>19</v>
      </c>
      <c r="D10317" t="s">
        <v>25</v>
      </c>
      <c r="E10317" s="6" t="s">
        <v>22387</v>
      </c>
      <c r="F10317" t="s">
        <v>30</v>
      </c>
      <c r="G10317">
        <v>3</v>
      </c>
      <c r="H10317">
        <v>0</v>
      </c>
      <c r="I10317">
        <v>59</v>
      </c>
      <c r="J10317">
        <v>4</v>
      </c>
      <c r="K10317">
        <v>72.02</v>
      </c>
      <c r="L10317" t="str">
        <f t="shared" si="966"/>
        <v/>
      </c>
      <c r="M10317">
        <v>1</v>
      </c>
      <c r="N10317" t="str">
        <f t="shared" si="967"/>
        <v/>
      </c>
      <c r="O10317">
        <v>12</v>
      </c>
      <c r="P10317" s="11">
        <v>0</v>
      </c>
      <c r="Q10317" s="11">
        <v>6.7796610169491497E-2</v>
      </c>
      <c r="R10317" s="12">
        <v>72.02</v>
      </c>
      <c r="S10317" t="s">
        <v>27</v>
      </c>
      <c r="T10317">
        <v>0</v>
      </c>
      <c r="U10317">
        <f t="shared" si="968"/>
        <v>5</v>
      </c>
      <c r="V10317">
        <f t="shared" si="969"/>
        <v>1</v>
      </c>
      <c r="W10317">
        <f t="shared" si="970"/>
        <v>2</v>
      </c>
      <c r="X10317" t="str">
        <f t="shared" si="971"/>
        <v>512</v>
      </c>
      <c r="Y10317" t="str">
        <f>IF(Table1[[#This Row],[RFM_Score]]="555","Champion", IF(AND(J10317&gt;=4,V10317&gt;=4),"Loyal", IF(U10317&lt;=2,"At Risk", IF(W10317&gt;=4,"Potential Loyalist","Others"))))</f>
        <v>Others</v>
      </c>
    </row>
    <row r="10318" spans="1:25">
      <c r="A10318" t="s">
        <v>174</v>
      </c>
      <c r="B10318">
        <v>31</v>
      </c>
      <c r="C10318" t="s">
        <v>24</v>
      </c>
      <c r="D10318" t="s">
        <v>29</v>
      </c>
      <c r="E10318" s="6" t="s">
        <v>22388</v>
      </c>
      <c r="F10318" t="s">
        <v>21</v>
      </c>
      <c r="G10318">
        <v>3</v>
      </c>
      <c r="H10318">
        <v>2</v>
      </c>
      <c r="I10318">
        <v>52</v>
      </c>
      <c r="J10318">
        <v>1</v>
      </c>
      <c r="K10318">
        <v>71.94</v>
      </c>
      <c r="L10318" t="str">
        <f t="shared" si="966"/>
        <v/>
      </c>
      <c r="M10318">
        <v>1</v>
      </c>
      <c r="N10318" t="str">
        <f t="shared" si="967"/>
        <v/>
      </c>
      <c r="O10318">
        <v>3</v>
      </c>
      <c r="P10318" s="11">
        <v>0.66666666666666596</v>
      </c>
      <c r="Q10318" s="11">
        <v>1.9230769230769201E-2</v>
      </c>
      <c r="R10318" s="12">
        <v>71.94</v>
      </c>
      <c r="S10318" t="s">
        <v>27</v>
      </c>
      <c r="T10318">
        <v>0</v>
      </c>
      <c r="U10318">
        <f t="shared" si="968"/>
        <v>5</v>
      </c>
      <c r="V10318">
        <f t="shared" si="969"/>
        <v>1</v>
      </c>
      <c r="W10318">
        <f t="shared" si="970"/>
        <v>2</v>
      </c>
      <c r="X10318" t="str">
        <f t="shared" si="971"/>
        <v>512</v>
      </c>
      <c r="Y10318" t="str">
        <f>IF(Table1[[#This Row],[RFM_Score]]="555","Champion", IF(AND(J10318&gt;=4,V10318&gt;=4),"Loyal", IF(U10318&lt;=2,"At Risk", IF(W10318&gt;=4,"Potential Loyalist","Others"))))</f>
        <v>Others</v>
      </c>
    </row>
    <row r="10319" spans="1:25">
      <c r="A10319" t="s">
        <v>8880</v>
      </c>
      <c r="B10319">
        <v>31</v>
      </c>
      <c r="C10319" t="s">
        <v>19</v>
      </c>
      <c r="D10319" t="s">
        <v>25</v>
      </c>
      <c r="E10319" s="6" t="s">
        <v>22389</v>
      </c>
      <c r="F10319" t="s">
        <v>26</v>
      </c>
      <c r="G10319">
        <v>3</v>
      </c>
      <c r="H10319">
        <v>0</v>
      </c>
      <c r="I10319">
        <v>54</v>
      </c>
      <c r="J10319">
        <v>2</v>
      </c>
      <c r="K10319">
        <v>71.91</v>
      </c>
      <c r="L10319" t="str">
        <f t="shared" si="966"/>
        <v/>
      </c>
      <c r="M10319">
        <v>1</v>
      </c>
      <c r="N10319" t="str">
        <f t="shared" si="967"/>
        <v/>
      </c>
      <c r="O10319">
        <v>29</v>
      </c>
      <c r="P10319" s="11">
        <v>0</v>
      </c>
      <c r="Q10319" s="11">
        <v>3.7037037037037E-2</v>
      </c>
      <c r="R10319" s="12">
        <v>71.91</v>
      </c>
      <c r="S10319" t="s">
        <v>27</v>
      </c>
      <c r="T10319">
        <v>0</v>
      </c>
      <c r="U10319">
        <f t="shared" si="968"/>
        <v>4</v>
      </c>
      <c r="V10319">
        <f t="shared" si="969"/>
        <v>1</v>
      </c>
      <c r="W10319">
        <f t="shared" si="970"/>
        <v>2</v>
      </c>
      <c r="X10319" t="str">
        <f t="shared" si="971"/>
        <v>412</v>
      </c>
      <c r="Y10319" t="str">
        <f>IF(Table1[[#This Row],[RFM_Score]]="555","Champion", IF(AND(J10319&gt;=4,V10319&gt;=4),"Loyal", IF(U10319&lt;=2,"At Risk", IF(W10319&gt;=4,"Potential Loyalist","Others"))))</f>
        <v>Others</v>
      </c>
    </row>
    <row r="10320" spans="1:25">
      <c r="A10320" t="s">
        <v>6357</v>
      </c>
      <c r="B10320">
        <v>49</v>
      </c>
      <c r="C10320" t="s">
        <v>19</v>
      </c>
      <c r="D10320" t="s">
        <v>29</v>
      </c>
      <c r="E10320" s="6" t="s">
        <v>22390</v>
      </c>
      <c r="F10320" t="s">
        <v>62</v>
      </c>
      <c r="G10320">
        <v>0</v>
      </c>
      <c r="H10320">
        <v>0</v>
      </c>
      <c r="I10320">
        <v>55</v>
      </c>
      <c r="J10320">
        <v>1</v>
      </c>
      <c r="K10320">
        <v>71.78</v>
      </c>
      <c r="L10320" t="str">
        <f t="shared" si="966"/>
        <v/>
      </c>
      <c r="M10320">
        <v>1</v>
      </c>
      <c r="N10320" t="str">
        <f t="shared" si="967"/>
        <v/>
      </c>
      <c r="O10320">
        <v>0</v>
      </c>
      <c r="P10320" s="11">
        <v>0</v>
      </c>
      <c r="Q10320" s="11">
        <v>1.8181818181818101E-2</v>
      </c>
      <c r="R10320" s="12">
        <v>71.78</v>
      </c>
      <c r="S10320" t="s">
        <v>27</v>
      </c>
      <c r="T10320">
        <v>0</v>
      </c>
      <c r="U10320">
        <f t="shared" si="968"/>
        <v>5</v>
      </c>
      <c r="V10320">
        <f t="shared" si="969"/>
        <v>1</v>
      </c>
      <c r="W10320">
        <f t="shared" si="970"/>
        <v>2</v>
      </c>
      <c r="X10320" t="str">
        <f t="shared" si="971"/>
        <v>512</v>
      </c>
      <c r="Y10320" t="str">
        <f>IF(Table1[[#This Row],[RFM_Score]]="555","Champion", IF(AND(J10320&gt;=4,V10320&gt;=4),"Loyal", IF(U10320&lt;=2,"At Risk", IF(W10320&gt;=4,"Potential Loyalist","Others"))))</f>
        <v>Others</v>
      </c>
    </row>
    <row r="10321" spans="1:25">
      <c r="A10321" t="s">
        <v>6186</v>
      </c>
      <c r="B10321">
        <v>38</v>
      </c>
      <c r="C10321" t="s">
        <v>19</v>
      </c>
      <c r="D10321" t="s">
        <v>25</v>
      </c>
      <c r="E10321" s="6" t="s">
        <v>22391</v>
      </c>
      <c r="F10321" t="s">
        <v>26</v>
      </c>
      <c r="G10321">
        <v>5</v>
      </c>
      <c r="H10321">
        <v>2</v>
      </c>
      <c r="I10321">
        <v>45</v>
      </c>
      <c r="J10321">
        <v>3</v>
      </c>
      <c r="K10321">
        <v>71.760000000000005</v>
      </c>
      <c r="L10321" t="str">
        <f t="shared" si="966"/>
        <v/>
      </c>
      <c r="M10321">
        <v>1</v>
      </c>
      <c r="N10321" t="str">
        <f t="shared" si="967"/>
        <v/>
      </c>
      <c r="O10321">
        <v>15</v>
      </c>
      <c r="P10321" s="11">
        <v>0.4</v>
      </c>
      <c r="Q10321" s="11">
        <v>6.6666666666666596E-2</v>
      </c>
      <c r="R10321" s="12">
        <v>71.760000000000005</v>
      </c>
      <c r="S10321" t="s">
        <v>27</v>
      </c>
      <c r="T10321">
        <v>0</v>
      </c>
      <c r="U10321">
        <f t="shared" si="968"/>
        <v>5</v>
      </c>
      <c r="V10321">
        <f t="shared" si="969"/>
        <v>1</v>
      </c>
      <c r="W10321">
        <f t="shared" si="970"/>
        <v>2</v>
      </c>
      <c r="X10321" t="str">
        <f t="shared" si="971"/>
        <v>512</v>
      </c>
      <c r="Y10321" t="str">
        <f>IF(Table1[[#This Row],[RFM_Score]]="555","Champion", IF(AND(J10321&gt;=4,V10321&gt;=4),"Loyal", IF(U10321&lt;=2,"At Risk", IF(W10321&gt;=4,"Potential Loyalist","Others"))))</f>
        <v>Others</v>
      </c>
    </row>
    <row r="10322" spans="1:25">
      <c r="A10322" t="s">
        <v>5232</v>
      </c>
      <c r="B10322">
        <v>29</v>
      </c>
      <c r="C10322" t="s">
        <v>19</v>
      </c>
      <c r="D10322" t="s">
        <v>41</v>
      </c>
      <c r="E10322" s="6" t="s">
        <v>22392</v>
      </c>
      <c r="F10322" t="s">
        <v>26</v>
      </c>
      <c r="G10322">
        <v>3</v>
      </c>
      <c r="H10322">
        <v>0</v>
      </c>
      <c r="I10322">
        <v>53</v>
      </c>
      <c r="J10322">
        <v>4</v>
      </c>
      <c r="K10322">
        <v>71.62</v>
      </c>
      <c r="L10322" t="str">
        <f t="shared" si="966"/>
        <v/>
      </c>
      <c r="M10322">
        <v>1</v>
      </c>
      <c r="N10322" t="str">
        <f t="shared" si="967"/>
        <v/>
      </c>
      <c r="O10322">
        <v>68</v>
      </c>
      <c r="P10322" s="11">
        <v>0</v>
      </c>
      <c r="Q10322" s="11">
        <v>7.5471698113207503E-2</v>
      </c>
      <c r="R10322" s="12">
        <v>71.62</v>
      </c>
      <c r="S10322" t="s">
        <v>27</v>
      </c>
      <c r="T10322">
        <v>0</v>
      </c>
      <c r="U10322">
        <f t="shared" si="968"/>
        <v>3</v>
      </c>
      <c r="V10322">
        <f t="shared" si="969"/>
        <v>1</v>
      </c>
      <c r="W10322">
        <f t="shared" si="970"/>
        <v>2</v>
      </c>
      <c r="X10322" t="str">
        <f t="shared" si="971"/>
        <v>312</v>
      </c>
      <c r="Y10322" t="str">
        <f>IF(Table1[[#This Row],[RFM_Score]]="555","Champion", IF(AND(J10322&gt;=4,V10322&gt;=4),"Loyal", IF(U10322&lt;=2,"At Risk", IF(W10322&gt;=4,"Potential Loyalist","Others"))))</f>
        <v>Others</v>
      </c>
    </row>
    <row r="10323" spans="1:25">
      <c r="A10323" t="s">
        <v>8453</v>
      </c>
      <c r="B10323">
        <v>34</v>
      </c>
      <c r="C10323" t="s">
        <v>19</v>
      </c>
      <c r="D10323" t="s">
        <v>29</v>
      </c>
      <c r="E10323" s="6" t="s">
        <v>22393</v>
      </c>
      <c r="F10323" t="s">
        <v>30</v>
      </c>
      <c r="G10323">
        <v>2</v>
      </c>
      <c r="H10323">
        <v>0</v>
      </c>
      <c r="I10323">
        <v>56</v>
      </c>
      <c r="J10323">
        <v>5</v>
      </c>
      <c r="K10323">
        <v>71.5</v>
      </c>
      <c r="L10323" t="str">
        <f t="shared" si="966"/>
        <v/>
      </c>
      <c r="M10323">
        <v>1</v>
      </c>
      <c r="N10323" t="str">
        <f t="shared" si="967"/>
        <v/>
      </c>
      <c r="O10323">
        <v>10</v>
      </c>
      <c r="P10323" s="11">
        <v>0</v>
      </c>
      <c r="Q10323" s="11">
        <v>8.9285714285714204E-2</v>
      </c>
      <c r="R10323" s="12">
        <v>71.5</v>
      </c>
      <c r="S10323" t="s">
        <v>27</v>
      </c>
      <c r="T10323">
        <v>1</v>
      </c>
      <c r="U10323">
        <f t="shared" si="968"/>
        <v>5</v>
      </c>
      <c r="V10323">
        <f t="shared" si="969"/>
        <v>1</v>
      </c>
      <c r="W10323">
        <f t="shared" si="970"/>
        <v>2</v>
      </c>
      <c r="X10323" t="str">
        <f t="shared" si="971"/>
        <v>512</v>
      </c>
      <c r="Y10323" t="str">
        <f>IF(Table1[[#This Row],[RFM_Score]]="555","Champion", IF(AND(J10323&gt;=4,V10323&gt;=4),"Loyal", IF(U10323&lt;=2,"At Risk", IF(W10323&gt;=4,"Potential Loyalist","Others"))))</f>
        <v>Others</v>
      </c>
    </row>
    <row r="10324" spans="1:25">
      <c r="A10324" t="s">
        <v>7696</v>
      </c>
      <c r="B10324">
        <v>24</v>
      </c>
      <c r="C10324" t="s">
        <v>19</v>
      </c>
      <c r="D10324" t="s">
        <v>25</v>
      </c>
      <c r="E10324" s="6" t="s">
        <v>22394</v>
      </c>
      <c r="F10324" t="s">
        <v>30</v>
      </c>
      <c r="G10324">
        <v>4</v>
      </c>
      <c r="H10324">
        <v>2</v>
      </c>
      <c r="I10324">
        <v>59</v>
      </c>
      <c r="J10324">
        <v>3</v>
      </c>
      <c r="K10324">
        <v>71.31</v>
      </c>
      <c r="L10324" t="str">
        <f t="shared" si="966"/>
        <v/>
      </c>
      <c r="M10324">
        <v>1</v>
      </c>
      <c r="N10324" t="str">
        <f t="shared" si="967"/>
        <v/>
      </c>
      <c r="O10324">
        <v>22</v>
      </c>
      <c r="P10324" s="11">
        <v>0.5</v>
      </c>
      <c r="Q10324" s="11">
        <v>5.0847457627118599E-2</v>
      </c>
      <c r="R10324" s="12">
        <v>71.31</v>
      </c>
      <c r="S10324" t="s">
        <v>27</v>
      </c>
      <c r="T10324">
        <v>0</v>
      </c>
      <c r="U10324">
        <f t="shared" si="968"/>
        <v>4</v>
      </c>
      <c r="V10324">
        <f t="shared" si="969"/>
        <v>1</v>
      </c>
      <c r="W10324">
        <f t="shared" si="970"/>
        <v>2</v>
      </c>
      <c r="X10324" t="str">
        <f t="shared" si="971"/>
        <v>412</v>
      </c>
      <c r="Y10324" t="str">
        <f>IF(Table1[[#This Row],[RFM_Score]]="555","Champion", IF(AND(J10324&gt;=4,V10324&gt;=4),"Loyal", IF(U10324&lt;=2,"At Risk", IF(W10324&gt;=4,"Potential Loyalist","Others"))))</f>
        <v>Others</v>
      </c>
    </row>
    <row r="10325" spans="1:25">
      <c r="A10325" t="s">
        <v>2598</v>
      </c>
      <c r="B10325">
        <v>36</v>
      </c>
      <c r="C10325" t="s">
        <v>24</v>
      </c>
      <c r="D10325" t="s">
        <v>25</v>
      </c>
      <c r="E10325" s="6" t="s">
        <v>22395</v>
      </c>
      <c r="F10325" t="s">
        <v>62</v>
      </c>
      <c r="G10325">
        <v>4</v>
      </c>
      <c r="H10325">
        <v>1</v>
      </c>
      <c r="I10325">
        <v>44</v>
      </c>
      <c r="J10325">
        <v>5</v>
      </c>
      <c r="K10325">
        <v>71.17</v>
      </c>
      <c r="L10325" t="str">
        <f t="shared" si="966"/>
        <v/>
      </c>
      <c r="M10325">
        <v>1</v>
      </c>
      <c r="N10325" t="str">
        <f t="shared" si="967"/>
        <v/>
      </c>
      <c r="O10325">
        <v>1</v>
      </c>
      <c r="P10325" s="11">
        <v>0.25</v>
      </c>
      <c r="Q10325" s="11">
        <v>0.11363636363636299</v>
      </c>
      <c r="R10325" s="12">
        <v>71.17</v>
      </c>
      <c r="S10325" t="s">
        <v>27</v>
      </c>
      <c r="T10325">
        <v>0</v>
      </c>
      <c r="U10325">
        <f t="shared" si="968"/>
        <v>5</v>
      </c>
      <c r="V10325">
        <f t="shared" si="969"/>
        <v>1</v>
      </c>
      <c r="W10325">
        <f t="shared" si="970"/>
        <v>2</v>
      </c>
      <c r="X10325" t="str">
        <f t="shared" si="971"/>
        <v>512</v>
      </c>
      <c r="Y10325" t="str">
        <f>IF(Table1[[#This Row],[RFM_Score]]="555","Champion", IF(AND(J10325&gt;=4,V10325&gt;=4),"Loyal", IF(U10325&lt;=2,"At Risk", IF(W10325&gt;=4,"Potential Loyalist","Others"))))</f>
        <v>Others</v>
      </c>
    </row>
    <row r="10326" spans="1:25">
      <c r="A10326" t="s">
        <v>4889</v>
      </c>
      <c r="B10326">
        <v>41</v>
      </c>
      <c r="C10326" t="s">
        <v>24</v>
      </c>
      <c r="D10326" t="s">
        <v>46</v>
      </c>
      <c r="E10326" s="6" t="s">
        <v>22396</v>
      </c>
      <c r="F10326" t="s">
        <v>37</v>
      </c>
      <c r="G10326">
        <v>4</v>
      </c>
      <c r="H10326">
        <v>1</v>
      </c>
      <c r="I10326">
        <v>42</v>
      </c>
      <c r="J10326">
        <v>3</v>
      </c>
      <c r="K10326">
        <v>71.05</v>
      </c>
      <c r="L10326" t="str">
        <f t="shared" si="966"/>
        <v/>
      </c>
      <c r="M10326">
        <v>1</v>
      </c>
      <c r="N10326" t="str">
        <f t="shared" si="967"/>
        <v/>
      </c>
      <c r="O10326">
        <v>16</v>
      </c>
      <c r="P10326" s="11">
        <v>0.25</v>
      </c>
      <c r="Q10326" s="11">
        <v>7.1428571428571397E-2</v>
      </c>
      <c r="R10326" s="12">
        <v>71.05</v>
      </c>
      <c r="S10326" t="s">
        <v>27</v>
      </c>
      <c r="T10326">
        <v>0</v>
      </c>
      <c r="U10326">
        <f t="shared" si="968"/>
        <v>5</v>
      </c>
      <c r="V10326">
        <f t="shared" si="969"/>
        <v>1</v>
      </c>
      <c r="W10326">
        <f t="shared" si="970"/>
        <v>2</v>
      </c>
      <c r="X10326" t="str">
        <f t="shared" si="971"/>
        <v>512</v>
      </c>
      <c r="Y10326" t="str">
        <f>IF(Table1[[#This Row],[RFM_Score]]="555","Champion", IF(AND(J10326&gt;=4,V10326&gt;=4),"Loyal", IF(U10326&lt;=2,"At Risk", IF(W10326&gt;=4,"Potential Loyalist","Others"))))</f>
        <v>Others</v>
      </c>
    </row>
    <row r="10327" spans="1:25">
      <c r="A10327" t="s">
        <v>279</v>
      </c>
      <c r="B10327">
        <v>41</v>
      </c>
      <c r="C10327" t="s">
        <v>24</v>
      </c>
      <c r="D10327" t="s">
        <v>49</v>
      </c>
      <c r="E10327" s="6" t="s">
        <v>22397</v>
      </c>
      <c r="F10327" t="s">
        <v>30</v>
      </c>
      <c r="G10327">
        <v>2</v>
      </c>
      <c r="H10327">
        <v>1</v>
      </c>
      <c r="I10327">
        <v>44</v>
      </c>
      <c r="J10327">
        <v>0</v>
      </c>
      <c r="K10327">
        <v>70.94</v>
      </c>
      <c r="L10327" t="str">
        <f t="shared" si="966"/>
        <v/>
      </c>
      <c r="M10327">
        <v>1</v>
      </c>
      <c r="N10327" t="str">
        <f t="shared" si="967"/>
        <v/>
      </c>
      <c r="O10327">
        <v>3</v>
      </c>
      <c r="P10327" s="11">
        <v>0.5</v>
      </c>
      <c r="Q10327" s="11">
        <v>0</v>
      </c>
      <c r="R10327" s="12">
        <v>70.94</v>
      </c>
      <c r="S10327" t="s">
        <v>27</v>
      </c>
      <c r="T10327">
        <v>0</v>
      </c>
      <c r="U10327">
        <f t="shared" si="968"/>
        <v>5</v>
      </c>
      <c r="V10327">
        <f t="shared" si="969"/>
        <v>1</v>
      </c>
      <c r="W10327">
        <f t="shared" si="970"/>
        <v>2</v>
      </c>
      <c r="X10327" t="str">
        <f t="shared" si="971"/>
        <v>512</v>
      </c>
      <c r="Y10327" t="str">
        <f>IF(Table1[[#This Row],[RFM_Score]]="555","Champion", IF(AND(J10327&gt;=4,V10327&gt;=4),"Loyal", IF(U10327&lt;=2,"At Risk", IF(W10327&gt;=4,"Potential Loyalist","Others"))))</f>
        <v>Others</v>
      </c>
    </row>
    <row r="10328" spans="1:25">
      <c r="A10328" t="s">
        <v>8389</v>
      </c>
      <c r="B10328">
        <v>40</v>
      </c>
      <c r="C10328" t="s">
        <v>24</v>
      </c>
      <c r="D10328" t="s">
        <v>49</v>
      </c>
      <c r="E10328" s="6" t="s">
        <v>22398</v>
      </c>
      <c r="F10328" t="s">
        <v>26</v>
      </c>
      <c r="G10328">
        <v>5</v>
      </c>
      <c r="H10328">
        <v>2</v>
      </c>
      <c r="I10328">
        <v>43</v>
      </c>
      <c r="J10328">
        <v>4</v>
      </c>
      <c r="K10328">
        <v>70.290000000000006</v>
      </c>
      <c r="L10328" t="str">
        <f t="shared" si="966"/>
        <v/>
      </c>
      <c r="M10328">
        <v>1</v>
      </c>
      <c r="N10328" t="str">
        <f t="shared" si="967"/>
        <v/>
      </c>
      <c r="O10328">
        <v>20</v>
      </c>
      <c r="P10328" s="11">
        <v>0.4</v>
      </c>
      <c r="Q10328" s="11">
        <v>9.3023255813953404E-2</v>
      </c>
      <c r="R10328" s="12">
        <v>70.290000000000006</v>
      </c>
      <c r="S10328" t="s">
        <v>27</v>
      </c>
      <c r="T10328">
        <v>1</v>
      </c>
      <c r="U10328">
        <f t="shared" si="968"/>
        <v>5</v>
      </c>
      <c r="V10328">
        <f t="shared" si="969"/>
        <v>1</v>
      </c>
      <c r="W10328">
        <f t="shared" si="970"/>
        <v>2</v>
      </c>
      <c r="X10328" t="str">
        <f t="shared" si="971"/>
        <v>512</v>
      </c>
      <c r="Y10328" t="str">
        <f>IF(Table1[[#This Row],[RFM_Score]]="555","Champion", IF(AND(J10328&gt;=4,V10328&gt;=4),"Loyal", IF(U10328&lt;=2,"At Risk", IF(W10328&gt;=4,"Potential Loyalist","Others"))))</f>
        <v>Others</v>
      </c>
    </row>
    <row r="10329" spans="1:25">
      <c r="A10329" t="s">
        <v>5556</v>
      </c>
      <c r="B10329">
        <v>18</v>
      </c>
      <c r="C10329" t="s">
        <v>19</v>
      </c>
      <c r="D10329" t="s">
        <v>25</v>
      </c>
      <c r="E10329" s="6" t="s">
        <v>22399</v>
      </c>
      <c r="F10329" t="s">
        <v>30</v>
      </c>
      <c r="G10329">
        <v>3</v>
      </c>
      <c r="H10329">
        <v>0</v>
      </c>
      <c r="I10329">
        <v>34</v>
      </c>
      <c r="J10329">
        <v>2</v>
      </c>
      <c r="K10329">
        <v>70.27</v>
      </c>
      <c r="L10329" t="str">
        <f t="shared" si="966"/>
        <v/>
      </c>
      <c r="M10329">
        <v>1</v>
      </c>
      <c r="N10329" t="str">
        <f t="shared" si="967"/>
        <v/>
      </c>
      <c r="O10329">
        <v>145</v>
      </c>
      <c r="P10329" s="11">
        <v>0</v>
      </c>
      <c r="Q10329" s="11">
        <v>5.8823529411764698E-2</v>
      </c>
      <c r="R10329" s="12">
        <v>70.27</v>
      </c>
      <c r="S10329" t="s">
        <v>27</v>
      </c>
      <c r="T10329">
        <v>1</v>
      </c>
      <c r="U10329">
        <f t="shared" si="968"/>
        <v>1</v>
      </c>
      <c r="V10329">
        <f t="shared" si="969"/>
        <v>1</v>
      </c>
      <c r="W10329">
        <f t="shared" si="970"/>
        <v>2</v>
      </c>
      <c r="X10329" t="str">
        <f t="shared" si="971"/>
        <v>112</v>
      </c>
      <c r="Y10329" t="str">
        <f>IF(Table1[[#This Row],[RFM_Score]]="555","Champion", IF(AND(J10329&gt;=4,V10329&gt;=4),"Loyal", IF(U10329&lt;=2,"At Risk", IF(W10329&gt;=4,"Potential Loyalist","Others"))))</f>
        <v>At Risk</v>
      </c>
    </row>
    <row r="10330" spans="1:25">
      <c r="A10330" t="s">
        <v>2534</v>
      </c>
      <c r="B10330">
        <v>31</v>
      </c>
      <c r="C10330" t="s">
        <v>19</v>
      </c>
      <c r="D10330" t="s">
        <v>25</v>
      </c>
      <c r="E10330" s="6" t="s">
        <v>22400</v>
      </c>
      <c r="F10330" t="s">
        <v>21</v>
      </c>
      <c r="G10330">
        <v>5</v>
      </c>
      <c r="H10330">
        <v>1</v>
      </c>
      <c r="I10330">
        <v>55</v>
      </c>
      <c r="J10330">
        <v>4</v>
      </c>
      <c r="K10330">
        <v>69.81</v>
      </c>
      <c r="L10330" t="str">
        <f t="shared" si="966"/>
        <v/>
      </c>
      <c r="M10330">
        <v>1</v>
      </c>
      <c r="N10330" t="str">
        <f t="shared" si="967"/>
        <v/>
      </c>
      <c r="O10330">
        <v>0</v>
      </c>
      <c r="P10330" s="11">
        <v>0.2</v>
      </c>
      <c r="Q10330" s="11">
        <v>7.2727272727272696E-2</v>
      </c>
      <c r="R10330" s="12">
        <v>69.81</v>
      </c>
      <c r="S10330" t="s">
        <v>27</v>
      </c>
      <c r="T10330">
        <v>0</v>
      </c>
      <c r="U10330">
        <f t="shared" si="968"/>
        <v>5</v>
      </c>
      <c r="V10330">
        <f t="shared" si="969"/>
        <v>1</v>
      </c>
      <c r="W10330">
        <f t="shared" si="970"/>
        <v>2</v>
      </c>
      <c r="X10330" t="str">
        <f t="shared" si="971"/>
        <v>512</v>
      </c>
      <c r="Y10330" t="str">
        <f>IF(Table1[[#This Row],[RFM_Score]]="555","Champion", IF(AND(J10330&gt;=4,V10330&gt;=4),"Loyal", IF(U10330&lt;=2,"At Risk", IF(W10330&gt;=4,"Potential Loyalist","Others"))))</f>
        <v>Others</v>
      </c>
    </row>
    <row r="10331" spans="1:25">
      <c r="A10331" t="s">
        <v>3585</v>
      </c>
      <c r="B10331">
        <v>21</v>
      </c>
      <c r="C10331" t="s">
        <v>24</v>
      </c>
      <c r="D10331" t="s">
        <v>41</v>
      </c>
      <c r="E10331" s="6" t="s">
        <v>22401</v>
      </c>
      <c r="F10331" t="s">
        <v>21</v>
      </c>
      <c r="G10331">
        <v>3</v>
      </c>
      <c r="H10331">
        <v>1</v>
      </c>
      <c r="I10331">
        <v>52</v>
      </c>
      <c r="J10331">
        <v>3</v>
      </c>
      <c r="K10331">
        <v>69.37</v>
      </c>
      <c r="L10331" t="str">
        <f t="shared" si="966"/>
        <v/>
      </c>
      <c r="M10331">
        <v>1</v>
      </c>
      <c r="N10331" t="str">
        <f t="shared" si="967"/>
        <v/>
      </c>
      <c r="O10331">
        <v>22</v>
      </c>
      <c r="P10331" s="11">
        <v>0.33333333333333298</v>
      </c>
      <c r="Q10331" s="11">
        <v>5.7692307692307598E-2</v>
      </c>
      <c r="R10331" s="12">
        <v>69.37</v>
      </c>
      <c r="S10331" t="s">
        <v>27</v>
      </c>
      <c r="T10331">
        <v>0</v>
      </c>
      <c r="U10331">
        <f t="shared" si="968"/>
        <v>4</v>
      </c>
      <c r="V10331">
        <f t="shared" si="969"/>
        <v>1</v>
      </c>
      <c r="W10331">
        <f t="shared" si="970"/>
        <v>2</v>
      </c>
      <c r="X10331" t="str">
        <f t="shared" si="971"/>
        <v>412</v>
      </c>
      <c r="Y10331" t="str">
        <f>IF(Table1[[#This Row],[RFM_Score]]="555","Champion", IF(AND(J10331&gt;=4,V10331&gt;=4),"Loyal", IF(U10331&lt;=2,"At Risk", IF(W10331&gt;=4,"Potential Loyalist","Others"))))</f>
        <v>Others</v>
      </c>
    </row>
    <row r="10332" spans="1:25">
      <c r="A10332" t="s">
        <v>6576</v>
      </c>
      <c r="B10332">
        <v>22</v>
      </c>
      <c r="C10332" t="s">
        <v>24</v>
      </c>
      <c r="D10332" t="s">
        <v>25</v>
      </c>
      <c r="E10332" s="6" t="s">
        <v>22402</v>
      </c>
      <c r="F10332" t="s">
        <v>62</v>
      </c>
      <c r="G10332">
        <v>5</v>
      </c>
      <c r="H10332">
        <v>1</v>
      </c>
      <c r="I10332">
        <v>46</v>
      </c>
      <c r="J10332">
        <v>2</v>
      </c>
      <c r="K10332">
        <v>69.319999999999993</v>
      </c>
      <c r="L10332" t="str">
        <f t="shared" si="966"/>
        <v/>
      </c>
      <c r="M10332">
        <v>1</v>
      </c>
      <c r="N10332" t="str">
        <f t="shared" si="967"/>
        <v/>
      </c>
      <c r="O10332">
        <v>1</v>
      </c>
      <c r="P10332" s="11">
        <v>0.2</v>
      </c>
      <c r="Q10332" s="11">
        <v>4.3478260869565202E-2</v>
      </c>
      <c r="R10332" s="12">
        <v>69.319999999999993</v>
      </c>
      <c r="S10332" t="s">
        <v>27</v>
      </c>
      <c r="T10332">
        <v>0</v>
      </c>
      <c r="U10332">
        <f t="shared" si="968"/>
        <v>5</v>
      </c>
      <c r="V10332">
        <f t="shared" si="969"/>
        <v>1</v>
      </c>
      <c r="W10332">
        <f t="shared" si="970"/>
        <v>2</v>
      </c>
      <c r="X10332" t="str">
        <f t="shared" si="971"/>
        <v>512</v>
      </c>
      <c r="Y10332" t="str">
        <f>IF(Table1[[#This Row],[RFM_Score]]="555","Champion", IF(AND(J10332&gt;=4,V10332&gt;=4),"Loyal", IF(U10332&lt;=2,"At Risk", IF(W10332&gt;=4,"Potential Loyalist","Others"))))</f>
        <v>Others</v>
      </c>
    </row>
    <row r="10333" spans="1:25">
      <c r="A10333" t="s">
        <v>9955</v>
      </c>
      <c r="B10333">
        <v>32</v>
      </c>
      <c r="C10333" t="s">
        <v>24</v>
      </c>
      <c r="D10333" t="s">
        <v>29</v>
      </c>
      <c r="E10333" s="6" t="s">
        <v>22403</v>
      </c>
      <c r="F10333" t="s">
        <v>37</v>
      </c>
      <c r="G10333">
        <v>4</v>
      </c>
      <c r="H10333">
        <v>1</v>
      </c>
      <c r="I10333">
        <v>55</v>
      </c>
      <c r="J10333">
        <v>2</v>
      </c>
      <c r="K10333">
        <v>69.040000000000006</v>
      </c>
      <c r="L10333" t="str">
        <f t="shared" si="966"/>
        <v/>
      </c>
      <c r="M10333">
        <v>1</v>
      </c>
      <c r="N10333" t="str">
        <f t="shared" si="967"/>
        <v/>
      </c>
      <c r="O10333">
        <v>40</v>
      </c>
      <c r="P10333" s="11">
        <v>0.25</v>
      </c>
      <c r="Q10333" s="11">
        <v>3.6363636363636299E-2</v>
      </c>
      <c r="R10333" s="12">
        <v>69.040000000000006</v>
      </c>
      <c r="S10333" t="s">
        <v>27</v>
      </c>
      <c r="T10333">
        <v>0</v>
      </c>
      <c r="U10333">
        <f t="shared" si="968"/>
        <v>4</v>
      </c>
      <c r="V10333">
        <f t="shared" si="969"/>
        <v>1</v>
      </c>
      <c r="W10333">
        <f t="shared" si="970"/>
        <v>2</v>
      </c>
      <c r="X10333" t="str">
        <f t="shared" si="971"/>
        <v>412</v>
      </c>
      <c r="Y10333" t="str">
        <f>IF(Table1[[#This Row],[RFM_Score]]="555","Champion", IF(AND(J10333&gt;=4,V10333&gt;=4),"Loyal", IF(U10333&lt;=2,"At Risk", IF(W10333&gt;=4,"Potential Loyalist","Others"))))</f>
        <v>Others</v>
      </c>
    </row>
    <row r="10334" spans="1:25">
      <c r="A10334" t="s">
        <v>11957</v>
      </c>
      <c r="B10334">
        <v>43</v>
      </c>
      <c r="C10334" t="s">
        <v>24</v>
      </c>
      <c r="D10334" t="s">
        <v>25</v>
      </c>
      <c r="E10334" s="6" t="s">
        <v>22404</v>
      </c>
      <c r="F10334" t="s">
        <v>30</v>
      </c>
      <c r="G10334">
        <v>3</v>
      </c>
      <c r="H10334">
        <v>1</v>
      </c>
      <c r="I10334">
        <v>47</v>
      </c>
      <c r="J10334">
        <v>5</v>
      </c>
      <c r="K10334">
        <v>68.989999999999995</v>
      </c>
      <c r="L10334" t="str">
        <f t="shared" si="966"/>
        <v/>
      </c>
      <c r="M10334">
        <v>1</v>
      </c>
      <c r="N10334" t="str">
        <f t="shared" si="967"/>
        <v/>
      </c>
      <c r="O10334">
        <v>16</v>
      </c>
      <c r="P10334" s="11">
        <v>0.33333333333333298</v>
      </c>
      <c r="Q10334" s="11">
        <v>0.10638297872340401</v>
      </c>
      <c r="R10334" s="12">
        <v>68.989999999999995</v>
      </c>
      <c r="S10334" t="s">
        <v>27</v>
      </c>
      <c r="T10334">
        <v>0</v>
      </c>
      <c r="U10334">
        <f t="shared" si="968"/>
        <v>5</v>
      </c>
      <c r="V10334">
        <f t="shared" si="969"/>
        <v>1</v>
      </c>
      <c r="W10334">
        <f t="shared" si="970"/>
        <v>2</v>
      </c>
      <c r="X10334" t="str">
        <f t="shared" si="971"/>
        <v>512</v>
      </c>
      <c r="Y10334" t="str">
        <f>IF(Table1[[#This Row],[RFM_Score]]="555","Champion", IF(AND(J10334&gt;=4,V10334&gt;=4),"Loyal", IF(U10334&lt;=2,"At Risk", IF(W10334&gt;=4,"Potential Loyalist","Others"))))</f>
        <v>Others</v>
      </c>
    </row>
    <row r="10335" spans="1:25">
      <c r="A10335" t="s">
        <v>2956</v>
      </c>
      <c r="B10335">
        <v>50</v>
      </c>
      <c r="C10335" t="s">
        <v>19</v>
      </c>
      <c r="D10335" t="s">
        <v>46</v>
      </c>
      <c r="E10335" s="6" t="s">
        <v>22405</v>
      </c>
      <c r="F10335" t="s">
        <v>30</v>
      </c>
      <c r="G10335">
        <v>3</v>
      </c>
      <c r="H10335">
        <v>1</v>
      </c>
      <c r="I10335">
        <v>65</v>
      </c>
      <c r="J10335">
        <v>5</v>
      </c>
      <c r="K10335">
        <v>68.92</v>
      </c>
      <c r="L10335" t="str">
        <f t="shared" si="966"/>
        <v/>
      </c>
      <c r="M10335">
        <v>1</v>
      </c>
      <c r="N10335" t="str">
        <f t="shared" si="967"/>
        <v/>
      </c>
      <c r="O10335">
        <v>46</v>
      </c>
      <c r="P10335" s="11">
        <v>0.33333333333333298</v>
      </c>
      <c r="Q10335" s="11">
        <v>7.69230769230769E-2</v>
      </c>
      <c r="R10335" s="12">
        <v>68.92</v>
      </c>
      <c r="S10335" t="s">
        <v>27</v>
      </c>
      <c r="T10335">
        <v>0</v>
      </c>
      <c r="U10335">
        <f t="shared" si="968"/>
        <v>3</v>
      </c>
      <c r="V10335">
        <f t="shared" si="969"/>
        <v>1</v>
      </c>
      <c r="W10335">
        <f t="shared" si="970"/>
        <v>2</v>
      </c>
      <c r="X10335" t="str">
        <f t="shared" si="971"/>
        <v>312</v>
      </c>
      <c r="Y10335" t="str">
        <f>IF(Table1[[#This Row],[RFM_Score]]="555","Champion", IF(AND(J10335&gt;=4,V10335&gt;=4),"Loyal", IF(U10335&lt;=2,"At Risk", IF(W10335&gt;=4,"Potential Loyalist","Others"))))</f>
        <v>Others</v>
      </c>
    </row>
    <row r="10336" spans="1:25">
      <c r="A10336" t="s">
        <v>2816</v>
      </c>
      <c r="B10336">
        <v>40</v>
      </c>
      <c r="C10336" t="s">
        <v>24</v>
      </c>
      <c r="D10336" t="s">
        <v>46</v>
      </c>
      <c r="E10336" s="6" t="s">
        <v>22406</v>
      </c>
      <c r="F10336" t="s">
        <v>26</v>
      </c>
      <c r="G10336">
        <v>5</v>
      </c>
      <c r="H10336">
        <v>3</v>
      </c>
      <c r="I10336">
        <v>47</v>
      </c>
      <c r="J10336">
        <v>2</v>
      </c>
      <c r="K10336">
        <v>68.38</v>
      </c>
      <c r="L10336" t="str">
        <f t="shared" si="966"/>
        <v/>
      </c>
      <c r="M10336">
        <v>1</v>
      </c>
      <c r="N10336" t="str">
        <f t="shared" si="967"/>
        <v/>
      </c>
      <c r="O10336">
        <v>2</v>
      </c>
      <c r="P10336" s="11">
        <v>0.6</v>
      </c>
      <c r="Q10336" s="11">
        <v>4.2553191489361701E-2</v>
      </c>
      <c r="R10336" s="12">
        <v>68.38</v>
      </c>
      <c r="S10336" t="s">
        <v>27</v>
      </c>
      <c r="T10336">
        <v>0</v>
      </c>
      <c r="U10336">
        <f t="shared" si="968"/>
        <v>5</v>
      </c>
      <c r="V10336">
        <f t="shared" si="969"/>
        <v>1</v>
      </c>
      <c r="W10336">
        <f t="shared" si="970"/>
        <v>2</v>
      </c>
      <c r="X10336" t="str">
        <f t="shared" si="971"/>
        <v>512</v>
      </c>
      <c r="Y10336" t="str">
        <f>IF(Table1[[#This Row],[RFM_Score]]="555","Champion", IF(AND(J10336&gt;=4,V10336&gt;=4),"Loyal", IF(U10336&lt;=2,"At Risk", IF(W10336&gt;=4,"Potential Loyalist","Others"))))</f>
        <v>Others</v>
      </c>
    </row>
    <row r="10337" spans="1:25">
      <c r="A10337" t="s">
        <v>9350</v>
      </c>
      <c r="B10337">
        <v>33</v>
      </c>
      <c r="C10337" t="s">
        <v>19</v>
      </c>
      <c r="D10337" t="s">
        <v>41</v>
      </c>
      <c r="E10337" s="6" t="s">
        <v>22407</v>
      </c>
      <c r="F10337" t="s">
        <v>21</v>
      </c>
      <c r="G10337">
        <v>1</v>
      </c>
      <c r="H10337">
        <v>0</v>
      </c>
      <c r="I10337">
        <v>54</v>
      </c>
      <c r="J10337">
        <v>3</v>
      </c>
      <c r="K10337">
        <v>68.36</v>
      </c>
      <c r="L10337" t="str">
        <f t="shared" si="966"/>
        <v/>
      </c>
      <c r="M10337">
        <v>1</v>
      </c>
      <c r="N10337" t="str">
        <f t="shared" si="967"/>
        <v/>
      </c>
      <c r="O10337">
        <v>22</v>
      </c>
      <c r="P10337" s="11">
        <v>0</v>
      </c>
      <c r="Q10337" s="11">
        <v>5.5555555555555497E-2</v>
      </c>
      <c r="R10337" s="12">
        <v>68.36</v>
      </c>
      <c r="S10337" t="s">
        <v>27</v>
      </c>
      <c r="T10337">
        <v>0</v>
      </c>
      <c r="U10337">
        <f t="shared" si="968"/>
        <v>4</v>
      </c>
      <c r="V10337">
        <f t="shared" si="969"/>
        <v>1</v>
      </c>
      <c r="W10337">
        <f t="shared" si="970"/>
        <v>2</v>
      </c>
      <c r="X10337" t="str">
        <f t="shared" si="971"/>
        <v>412</v>
      </c>
      <c r="Y10337" t="str">
        <f>IF(Table1[[#This Row],[RFM_Score]]="555","Champion", IF(AND(J10337&gt;=4,V10337&gt;=4),"Loyal", IF(U10337&lt;=2,"At Risk", IF(W10337&gt;=4,"Potential Loyalist","Others"))))</f>
        <v>Others</v>
      </c>
    </row>
    <row r="10338" spans="1:25">
      <c r="A10338" t="s">
        <v>8634</v>
      </c>
      <c r="B10338">
        <v>47</v>
      </c>
      <c r="C10338" t="s">
        <v>19</v>
      </c>
      <c r="D10338" t="s">
        <v>25</v>
      </c>
      <c r="E10338" s="6" t="s">
        <v>22408</v>
      </c>
      <c r="F10338" t="s">
        <v>21</v>
      </c>
      <c r="G10338">
        <v>1</v>
      </c>
      <c r="H10338">
        <v>1</v>
      </c>
      <c r="I10338">
        <v>47</v>
      </c>
      <c r="J10338">
        <v>2</v>
      </c>
      <c r="K10338">
        <v>68.28</v>
      </c>
      <c r="L10338" t="str">
        <f t="shared" si="966"/>
        <v/>
      </c>
      <c r="M10338">
        <v>1</v>
      </c>
      <c r="N10338" t="str">
        <f t="shared" si="967"/>
        <v/>
      </c>
      <c r="O10338">
        <v>62</v>
      </c>
      <c r="P10338" s="11">
        <v>1</v>
      </c>
      <c r="Q10338" s="11">
        <v>4.2553191489361701E-2</v>
      </c>
      <c r="R10338" s="12">
        <v>68.28</v>
      </c>
      <c r="S10338" t="s">
        <v>27</v>
      </c>
      <c r="T10338">
        <v>0</v>
      </c>
      <c r="U10338">
        <f t="shared" si="968"/>
        <v>3</v>
      </c>
      <c r="V10338">
        <f t="shared" si="969"/>
        <v>1</v>
      </c>
      <c r="W10338">
        <f t="shared" si="970"/>
        <v>2</v>
      </c>
      <c r="X10338" t="str">
        <f t="shared" si="971"/>
        <v>312</v>
      </c>
      <c r="Y10338" t="str">
        <f>IF(Table1[[#This Row],[RFM_Score]]="555","Champion", IF(AND(J10338&gt;=4,V10338&gt;=4),"Loyal", IF(U10338&lt;=2,"At Risk", IF(W10338&gt;=4,"Potential Loyalist","Others"))))</f>
        <v>Others</v>
      </c>
    </row>
    <row r="10339" spans="1:25">
      <c r="A10339" t="s">
        <v>6699</v>
      </c>
      <c r="B10339">
        <v>45</v>
      </c>
      <c r="C10339" t="s">
        <v>19</v>
      </c>
      <c r="D10339" t="s">
        <v>49</v>
      </c>
      <c r="E10339" s="6" t="s">
        <v>22409</v>
      </c>
      <c r="F10339" t="s">
        <v>60</v>
      </c>
      <c r="G10339">
        <v>3</v>
      </c>
      <c r="H10339">
        <v>0</v>
      </c>
      <c r="I10339">
        <v>57</v>
      </c>
      <c r="J10339">
        <v>5</v>
      </c>
      <c r="K10339">
        <v>68.2</v>
      </c>
      <c r="L10339" t="str">
        <f t="shared" si="966"/>
        <v/>
      </c>
      <c r="M10339">
        <v>1</v>
      </c>
      <c r="N10339" t="str">
        <f t="shared" si="967"/>
        <v/>
      </c>
      <c r="O10339">
        <v>12</v>
      </c>
      <c r="P10339" s="11">
        <v>0</v>
      </c>
      <c r="Q10339" s="11">
        <v>8.7719298245614002E-2</v>
      </c>
      <c r="R10339" s="12">
        <v>68.2</v>
      </c>
      <c r="S10339" t="s">
        <v>27</v>
      </c>
      <c r="T10339">
        <v>1</v>
      </c>
      <c r="U10339">
        <f t="shared" si="968"/>
        <v>5</v>
      </c>
      <c r="V10339">
        <f t="shared" si="969"/>
        <v>1</v>
      </c>
      <c r="W10339">
        <f t="shared" si="970"/>
        <v>2</v>
      </c>
      <c r="X10339" t="str">
        <f t="shared" si="971"/>
        <v>512</v>
      </c>
      <c r="Y10339" t="str">
        <f>IF(Table1[[#This Row],[RFM_Score]]="555","Champion", IF(AND(J10339&gt;=4,V10339&gt;=4),"Loyal", IF(U10339&lt;=2,"At Risk", IF(W10339&gt;=4,"Potential Loyalist","Others"))))</f>
        <v>Others</v>
      </c>
    </row>
    <row r="10340" spans="1:25">
      <c r="A10340" t="s">
        <v>1439</v>
      </c>
      <c r="B10340">
        <v>49</v>
      </c>
      <c r="C10340" t="s">
        <v>19</v>
      </c>
      <c r="D10340" t="s">
        <v>46</v>
      </c>
      <c r="E10340" s="6" t="s">
        <v>22410</v>
      </c>
      <c r="F10340" t="s">
        <v>26</v>
      </c>
      <c r="G10340">
        <v>2</v>
      </c>
      <c r="H10340">
        <v>0</v>
      </c>
      <c r="I10340">
        <v>52</v>
      </c>
      <c r="J10340">
        <v>1</v>
      </c>
      <c r="K10340">
        <v>68.180000000000007</v>
      </c>
      <c r="L10340" t="str">
        <f t="shared" si="966"/>
        <v/>
      </c>
      <c r="M10340">
        <v>1</v>
      </c>
      <c r="N10340" t="str">
        <f t="shared" si="967"/>
        <v/>
      </c>
      <c r="O10340">
        <v>39</v>
      </c>
      <c r="P10340" s="11">
        <v>0</v>
      </c>
      <c r="Q10340" s="11">
        <v>1.9230769230769201E-2</v>
      </c>
      <c r="R10340" s="12">
        <v>68.180000000000007</v>
      </c>
      <c r="S10340" t="s">
        <v>27</v>
      </c>
      <c r="T10340">
        <v>0</v>
      </c>
      <c r="U10340">
        <f t="shared" si="968"/>
        <v>4</v>
      </c>
      <c r="V10340">
        <f t="shared" si="969"/>
        <v>1</v>
      </c>
      <c r="W10340">
        <f t="shared" si="970"/>
        <v>2</v>
      </c>
      <c r="X10340" t="str">
        <f t="shared" si="971"/>
        <v>412</v>
      </c>
      <c r="Y10340" t="str">
        <f>IF(Table1[[#This Row],[RFM_Score]]="555","Champion", IF(AND(J10340&gt;=4,V10340&gt;=4),"Loyal", IF(U10340&lt;=2,"At Risk", IF(W10340&gt;=4,"Potential Loyalist","Others"))))</f>
        <v>Others</v>
      </c>
    </row>
    <row r="10341" spans="1:25">
      <c r="A10341" t="s">
        <v>116</v>
      </c>
      <c r="B10341">
        <v>18</v>
      </c>
      <c r="C10341" t="s">
        <v>24</v>
      </c>
      <c r="D10341" t="s">
        <v>25</v>
      </c>
      <c r="E10341" s="6" t="s">
        <v>22411</v>
      </c>
      <c r="F10341" t="s">
        <v>30</v>
      </c>
      <c r="G10341">
        <v>5</v>
      </c>
      <c r="H10341">
        <v>1</v>
      </c>
      <c r="I10341">
        <v>54</v>
      </c>
      <c r="J10341">
        <v>5</v>
      </c>
      <c r="K10341">
        <v>68.16</v>
      </c>
      <c r="L10341" t="str">
        <f t="shared" si="966"/>
        <v/>
      </c>
      <c r="M10341">
        <v>1</v>
      </c>
      <c r="N10341" t="str">
        <f t="shared" si="967"/>
        <v/>
      </c>
      <c r="O10341">
        <v>18</v>
      </c>
      <c r="P10341" s="11">
        <v>0.2</v>
      </c>
      <c r="Q10341" s="11">
        <v>9.2592592592592504E-2</v>
      </c>
      <c r="R10341" s="12">
        <v>68.16</v>
      </c>
      <c r="S10341" t="s">
        <v>27</v>
      </c>
      <c r="T10341">
        <v>0</v>
      </c>
      <c r="U10341">
        <f t="shared" si="968"/>
        <v>5</v>
      </c>
      <c r="V10341">
        <f t="shared" si="969"/>
        <v>1</v>
      </c>
      <c r="W10341">
        <f t="shared" si="970"/>
        <v>2</v>
      </c>
      <c r="X10341" t="str">
        <f t="shared" si="971"/>
        <v>512</v>
      </c>
      <c r="Y10341" t="str">
        <f>IF(Table1[[#This Row],[RFM_Score]]="555","Champion", IF(AND(J10341&gt;=4,V10341&gt;=4),"Loyal", IF(U10341&lt;=2,"At Risk", IF(W10341&gt;=4,"Potential Loyalist","Others"))))</f>
        <v>Others</v>
      </c>
    </row>
    <row r="10342" spans="1:25">
      <c r="A10342" t="s">
        <v>2688</v>
      </c>
      <c r="B10342">
        <v>53</v>
      </c>
      <c r="C10342" t="s">
        <v>24</v>
      </c>
      <c r="D10342" t="s">
        <v>29</v>
      </c>
      <c r="E10342" s="6" t="s">
        <v>22412</v>
      </c>
      <c r="F10342" t="s">
        <v>30</v>
      </c>
      <c r="G10342">
        <v>1</v>
      </c>
      <c r="H10342">
        <v>0</v>
      </c>
      <c r="I10342">
        <v>48</v>
      </c>
      <c r="J10342">
        <v>5</v>
      </c>
      <c r="K10342">
        <v>68.12</v>
      </c>
      <c r="L10342" t="str">
        <f t="shared" si="966"/>
        <v/>
      </c>
      <c r="M10342">
        <v>1</v>
      </c>
      <c r="N10342" t="str">
        <f t="shared" si="967"/>
        <v/>
      </c>
      <c r="O10342">
        <v>23</v>
      </c>
      <c r="P10342" s="11">
        <v>0</v>
      </c>
      <c r="Q10342" s="11">
        <v>0.10416666666666601</v>
      </c>
      <c r="R10342" s="12">
        <v>68.12</v>
      </c>
      <c r="S10342" t="s">
        <v>27</v>
      </c>
      <c r="T10342">
        <v>0</v>
      </c>
      <c r="U10342">
        <f t="shared" si="968"/>
        <v>4</v>
      </c>
      <c r="V10342">
        <f t="shared" si="969"/>
        <v>1</v>
      </c>
      <c r="W10342">
        <f t="shared" si="970"/>
        <v>2</v>
      </c>
      <c r="X10342" t="str">
        <f t="shared" si="971"/>
        <v>412</v>
      </c>
      <c r="Y10342" t="str">
        <f>IF(Table1[[#This Row],[RFM_Score]]="555","Champion", IF(AND(J10342&gt;=4,V10342&gt;=4),"Loyal", IF(U10342&lt;=2,"At Risk", IF(W10342&gt;=4,"Potential Loyalist","Others"))))</f>
        <v>Others</v>
      </c>
    </row>
    <row r="10343" spans="1:25">
      <c r="A10343" t="s">
        <v>6659</v>
      </c>
      <c r="B10343">
        <v>39</v>
      </c>
      <c r="C10343" t="s">
        <v>24</v>
      </c>
      <c r="D10343" t="s">
        <v>25</v>
      </c>
      <c r="E10343" s="6" t="s">
        <v>22413</v>
      </c>
      <c r="F10343" t="s">
        <v>21</v>
      </c>
      <c r="G10343">
        <v>1</v>
      </c>
      <c r="H10343">
        <v>1</v>
      </c>
      <c r="I10343">
        <v>48</v>
      </c>
      <c r="J10343">
        <v>0</v>
      </c>
      <c r="K10343">
        <v>68.08</v>
      </c>
      <c r="L10343" t="str">
        <f t="shared" si="966"/>
        <v/>
      </c>
      <c r="M10343">
        <v>1</v>
      </c>
      <c r="N10343" t="str">
        <f t="shared" si="967"/>
        <v/>
      </c>
      <c r="O10343">
        <v>41</v>
      </c>
      <c r="P10343" s="11">
        <v>1</v>
      </c>
      <c r="Q10343" s="11">
        <v>0</v>
      </c>
      <c r="R10343" s="12">
        <v>68.08</v>
      </c>
      <c r="S10343" t="s">
        <v>27</v>
      </c>
      <c r="T10343">
        <v>0</v>
      </c>
      <c r="U10343">
        <f t="shared" si="968"/>
        <v>3</v>
      </c>
      <c r="V10343">
        <f t="shared" si="969"/>
        <v>1</v>
      </c>
      <c r="W10343">
        <f t="shared" si="970"/>
        <v>2</v>
      </c>
      <c r="X10343" t="str">
        <f t="shared" si="971"/>
        <v>312</v>
      </c>
      <c r="Y10343" t="str">
        <f>IF(Table1[[#This Row],[RFM_Score]]="555","Champion", IF(AND(J10343&gt;=4,V10343&gt;=4),"Loyal", IF(U10343&lt;=2,"At Risk", IF(W10343&gt;=4,"Potential Loyalist","Others"))))</f>
        <v>Others</v>
      </c>
    </row>
    <row r="10344" spans="1:25">
      <c r="A10344" t="s">
        <v>3050</v>
      </c>
      <c r="B10344">
        <v>18</v>
      </c>
      <c r="C10344" t="s">
        <v>19</v>
      </c>
      <c r="D10344" t="s">
        <v>41</v>
      </c>
      <c r="E10344" s="6" t="s">
        <v>22414</v>
      </c>
      <c r="F10344" t="s">
        <v>30</v>
      </c>
      <c r="G10344">
        <v>0</v>
      </c>
      <c r="H10344">
        <v>0</v>
      </c>
      <c r="I10344">
        <v>48</v>
      </c>
      <c r="J10344">
        <v>3</v>
      </c>
      <c r="K10344">
        <v>68.040000000000006</v>
      </c>
      <c r="L10344" t="str">
        <f t="shared" si="966"/>
        <v/>
      </c>
      <c r="M10344">
        <v>1</v>
      </c>
      <c r="N10344" t="str">
        <f t="shared" si="967"/>
        <v/>
      </c>
      <c r="O10344">
        <v>14</v>
      </c>
      <c r="P10344" s="11">
        <v>0</v>
      </c>
      <c r="Q10344" s="11">
        <v>6.25E-2</v>
      </c>
      <c r="R10344" s="12">
        <v>68.040000000000006</v>
      </c>
      <c r="S10344" t="s">
        <v>27</v>
      </c>
      <c r="T10344">
        <v>0</v>
      </c>
      <c r="U10344">
        <f t="shared" si="968"/>
        <v>5</v>
      </c>
      <c r="V10344">
        <f t="shared" si="969"/>
        <v>1</v>
      </c>
      <c r="W10344">
        <f t="shared" si="970"/>
        <v>2</v>
      </c>
      <c r="X10344" t="str">
        <f t="shared" si="971"/>
        <v>512</v>
      </c>
      <c r="Y10344" t="str">
        <f>IF(Table1[[#This Row],[RFM_Score]]="555","Champion", IF(AND(J10344&gt;=4,V10344&gt;=4),"Loyal", IF(U10344&lt;=2,"At Risk", IF(W10344&gt;=4,"Potential Loyalist","Others"))))</f>
        <v>Others</v>
      </c>
    </row>
    <row r="10345" spans="1:25">
      <c r="A10345" t="s">
        <v>7780</v>
      </c>
      <c r="B10345">
        <v>42</v>
      </c>
      <c r="C10345" t="s">
        <v>24</v>
      </c>
      <c r="D10345" t="s">
        <v>20</v>
      </c>
      <c r="E10345" s="6" t="s">
        <v>22415</v>
      </c>
      <c r="F10345" t="s">
        <v>26</v>
      </c>
      <c r="G10345">
        <v>3</v>
      </c>
      <c r="H10345">
        <v>3</v>
      </c>
      <c r="I10345">
        <v>50</v>
      </c>
      <c r="J10345">
        <v>2</v>
      </c>
      <c r="K10345">
        <v>68.040000000000006</v>
      </c>
      <c r="L10345" t="str">
        <f t="shared" si="966"/>
        <v/>
      </c>
      <c r="M10345">
        <v>1</v>
      </c>
      <c r="N10345" t="str">
        <f t="shared" si="967"/>
        <v/>
      </c>
      <c r="O10345">
        <v>10</v>
      </c>
      <c r="P10345" s="11">
        <v>1</v>
      </c>
      <c r="Q10345" s="11">
        <v>0.04</v>
      </c>
      <c r="R10345" s="12">
        <v>68.040000000000006</v>
      </c>
      <c r="S10345" t="s">
        <v>27</v>
      </c>
      <c r="T10345">
        <v>1</v>
      </c>
      <c r="U10345">
        <f t="shared" si="968"/>
        <v>5</v>
      </c>
      <c r="V10345">
        <f t="shared" si="969"/>
        <v>1</v>
      </c>
      <c r="W10345">
        <f t="shared" si="970"/>
        <v>2</v>
      </c>
      <c r="X10345" t="str">
        <f t="shared" si="971"/>
        <v>512</v>
      </c>
      <c r="Y10345" t="str">
        <f>IF(Table1[[#This Row],[RFM_Score]]="555","Champion", IF(AND(J10345&gt;=4,V10345&gt;=4),"Loyal", IF(U10345&lt;=2,"At Risk", IF(W10345&gt;=4,"Potential Loyalist","Others"))))</f>
        <v>Others</v>
      </c>
    </row>
    <row r="10346" spans="1:25">
      <c r="A10346" t="s">
        <v>3822</v>
      </c>
      <c r="B10346">
        <v>28</v>
      </c>
      <c r="C10346" t="s">
        <v>24</v>
      </c>
      <c r="D10346" t="s">
        <v>25</v>
      </c>
      <c r="E10346" s="6" t="s">
        <v>22416</v>
      </c>
      <c r="F10346" t="s">
        <v>26</v>
      </c>
      <c r="G10346">
        <v>4</v>
      </c>
      <c r="H10346">
        <v>1</v>
      </c>
      <c r="I10346">
        <v>45</v>
      </c>
      <c r="J10346">
        <v>6</v>
      </c>
      <c r="K10346">
        <v>68.010000000000005</v>
      </c>
      <c r="L10346" t="str">
        <f t="shared" si="966"/>
        <v/>
      </c>
      <c r="M10346">
        <v>1</v>
      </c>
      <c r="N10346" t="str">
        <f t="shared" si="967"/>
        <v/>
      </c>
      <c r="O10346">
        <v>3</v>
      </c>
      <c r="P10346" s="11">
        <v>0.25</v>
      </c>
      <c r="Q10346" s="11">
        <v>0.133333333333333</v>
      </c>
      <c r="R10346" s="12">
        <v>68.010000000000005</v>
      </c>
      <c r="S10346" t="s">
        <v>27</v>
      </c>
      <c r="T10346">
        <v>0</v>
      </c>
      <c r="U10346">
        <f t="shared" si="968"/>
        <v>5</v>
      </c>
      <c r="V10346">
        <f t="shared" si="969"/>
        <v>1</v>
      </c>
      <c r="W10346">
        <f t="shared" si="970"/>
        <v>2</v>
      </c>
      <c r="X10346" t="str">
        <f t="shared" si="971"/>
        <v>512</v>
      </c>
      <c r="Y10346" t="str">
        <f>IF(Table1[[#This Row],[RFM_Score]]="555","Champion", IF(AND(J10346&gt;=4,V10346&gt;=4),"Loyal", IF(U10346&lt;=2,"At Risk", IF(W10346&gt;=4,"Potential Loyalist","Others"))))</f>
        <v>Others</v>
      </c>
    </row>
    <row r="10347" spans="1:25">
      <c r="A10347" t="s">
        <v>11956</v>
      </c>
      <c r="B10347">
        <v>29</v>
      </c>
      <c r="C10347" t="s">
        <v>24</v>
      </c>
      <c r="D10347" t="s">
        <v>49</v>
      </c>
      <c r="E10347" s="6" t="s">
        <v>22417</v>
      </c>
      <c r="F10347" t="s">
        <v>30</v>
      </c>
      <c r="G10347">
        <v>3</v>
      </c>
      <c r="H10347">
        <v>1</v>
      </c>
      <c r="I10347">
        <v>41</v>
      </c>
      <c r="J10347">
        <v>3</v>
      </c>
      <c r="K10347">
        <v>67.760000000000005</v>
      </c>
      <c r="L10347" t="str">
        <f t="shared" si="966"/>
        <v/>
      </c>
      <c r="M10347">
        <v>1</v>
      </c>
      <c r="N10347" t="str">
        <f t="shared" si="967"/>
        <v/>
      </c>
      <c r="O10347">
        <v>13</v>
      </c>
      <c r="P10347" s="11">
        <v>0.33333333333333298</v>
      </c>
      <c r="Q10347" s="11">
        <v>7.3170731707316999E-2</v>
      </c>
      <c r="R10347" s="12">
        <v>67.760000000000005</v>
      </c>
      <c r="S10347" t="s">
        <v>27</v>
      </c>
      <c r="T10347">
        <v>0</v>
      </c>
      <c r="U10347">
        <f t="shared" si="968"/>
        <v>5</v>
      </c>
      <c r="V10347">
        <f t="shared" si="969"/>
        <v>1</v>
      </c>
      <c r="W10347">
        <f t="shared" si="970"/>
        <v>2</v>
      </c>
      <c r="X10347" t="str">
        <f t="shared" si="971"/>
        <v>512</v>
      </c>
      <c r="Y10347" t="str">
        <f>IF(Table1[[#This Row],[RFM_Score]]="555","Champion", IF(AND(J10347&gt;=4,V10347&gt;=4),"Loyal", IF(U10347&lt;=2,"At Risk", IF(W10347&gt;=4,"Potential Loyalist","Others"))))</f>
        <v>Others</v>
      </c>
    </row>
    <row r="10348" spans="1:25">
      <c r="A10348" t="s">
        <v>10502</v>
      </c>
      <c r="B10348">
        <v>26</v>
      </c>
      <c r="C10348" t="s">
        <v>19</v>
      </c>
      <c r="D10348" t="s">
        <v>29</v>
      </c>
      <c r="E10348" s="6" t="s">
        <v>22418</v>
      </c>
      <c r="F10348" t="s">
        <v>21</v>
      </c>
      <c r="G10348">
        <v>4</v>
      </c>
      <c r="H10348">
        <v>0</v>
      </c>
      <c r="I10348">
        <v>41</v>
      </c>
      <c r="J10348">
        <v>3</v>
      </c>
      <c r="K10348">
        <v>67.62</v>
      </c>
      <c r="L10348" t="str">
        <f t="shared" si="966"/>
        <v/>
      </c>
      <c r="M10348">
        <v>1</v>
      </c>
      <c r="N10348" t="str">
        <f t="shared" si="967"/>
        <v/>
      </c>
      <c r="O10348">
        <v>8</v>
      </c>
      <c r="P10348" s="11">
        <v>0</v>
      </c>
      <c r="Q10348" s="11">
        <v>7.3170731707316999E-2</v>
      </c>
      <c r="R10348" s="12">
        <v>67.62</v>
      </c>
      <c r="S10348" t="s">
        <v>27</v>
      </c>
      <c r="T10348">
        <v>0</v>
      </c>
      <c r="U10348">
        <f t="shared" si="968"/>
        <v>5</v>
      </c>
      <c r="V10348">
        <f t="shared" si="969"/>
        <v>1</v>
      </c>
      <c r="W10348">
        <f t="shared" si="970"/>
        <v>2</v>
      </c>
      <c r="X10348" t="str">
        <f t="shared" si="971"/>
        <v>512</v>
      </c>
      <c r="Y10348" t="str">
        <f>IF(Table1[[#This Row],[RFM_Score]]="555","Champion", IF(AND(J10348&gt;=4,V10348&gt;=4),"Loyal", IF(U10348&lt;=2,"At Risk", IF(W10348&gt;=4,"Potential Loyalist","Others"))))</f>
        <v>Others</v>
      </c>
    </row>
    <row r="10349" spans="1:25">
      <c r="A10349" t="s">
        <v>6746</v>
      </c>
      <c r="B10349">
        <v>31</v>
      </c>
      <c r="C10349" t="s">
        <v>19</v>
      </c>
      <c r="D10349" t="s">
        <v>29</v>
      </c>
      <c r="E10349" s="6" t="s">
        <v>22419</v>
      </c>
      <c r="F10349" t="s">
        <v>21</v>
      </c>
      <c r="G10349">
        <v>3</v>
      </c>
      <c r="H10349">
        <v>0</v>
      </c>
      <c r="I10349">
        <v>43</v>
      </c>
      <c r="J10349">
        <v>4</v>
      </c>
      <c r="K10349">
        <v>67.5</v>
      </c>
      <c r="L10349" t="str">
        <f t="shared" si="966"/>
        <v/>
      </c>
      <c r="M10349">
        <v>1</v>
      </c>
      <c r="N10349" t="str">
        <f t="shared" si="967"/>
        <v/>
      </c>
      <c r="O10349">
        <v>10</v>
      </c>
      <c r="P10349" s="11">
        <v>0</v>
      </c>
      <c r="Q10349" s="11">
        <v>9.3023255813953404E-2</v>
      </c>
      <c r="R10349" s="12">
        <v>67.5</v>
      </c>
      <c r="S10349" t="s">
        <v>27</v>
      </c>
      <c r="T10349">
        <v>0</v>
      </c>
      <c r="U10349">
        <f t="shared" si="968"/>
        <v>5</v>
      </c>
      <c r="V10349">
        <f t="shared" si="969"/>
        <v>1</v>
      </c>
      <c r="W10349">
        <f t="shared" si="970"/>
        <v>2</v>
      </c>
      <c r="X10349" t="str">
        <f t="shared" si="971"/>
        <v>512</v>
      </c>
      <c r="Y10349" t="str">
        <f>IF(Table1[[#This Row],[RFM_Score]]="555","Champion", IF(AND(J10349&gt;=4,V10349&gt;=4),"Loyal", IF(U10349&lt;=2,"At Risk", IF(W10349&gt;=4,"Potential Loyalist","Others"))))</f>
        <v>Others</v>
      </c>
    </row>
    <row r="10350" spans="1:25">
      <c r="A10350" t="s">
        <v>3097</v>
      </c>
      <c r="B10350">
        <v>38</v>
      </c>
      <c r="C10350" t="s">
        <v>19</v>
      </c>
      <c r="D10350" t="s">
        <v>29</v>
      </c>
      <c r="E10350" s="6" t="s">
        <v>22420</v>
      </c>
      <c r="F10350" t="s">
        <v>30</v>
      </c>
      <c r="G10350">
        <v>3</v>
      </c>
      <c r="H10350">
        <v>1</v>
      </c>
      <c r="I10350">
        <v>56</v>
      </c>
      <c r="J10350">
        <v>4</v>
      </c>
      <c r="K10350">
        <v>67.42</v>
      </c>
      <c r="L10350" t="str">
        <f t="shared" si="966"/>
        <v/>
      </c>
      <c r="M10350">
        <v>1</v>
      </c>
      <c r="N10350" t="str">
        <f t="shared" si="967"/>
        <v/>
      </c>
      <c r="O10350">
        <v>14</v>
      </c>
      <c r="P10350" s="11">
        <v>0.33333333333333298</v>
      </c>
      <c r="Q10350" s="11">
        <v>7.1428571428571397E-2</v>
      </c>
      <c r="R10350" s="12">
        <v>67.42</v>
      </c>
      <c r="S10350" t="s">
        <v>27</v>
      </c>
      <c r="T10350">
        <v>0</v>
      </c>
      <c r="U10350">
        <f t="shared" si="968"/>
        <v>5</v>
      </c>
      <c r="V10350">
        <f t="shared" si="969"/>
        <v>1</v>
      </c>
      <c r="W10350">
        <f t="shared" si="970"/>
        <v>2</v>
      </c>
      <c r="X10350" t="str">
        <f t="shared" si="971"/>
        <v>512</v>
      </c>
      <c r="Y10350" t="str">
        <f>IF(Table1[[#This Row],[RFM_Score]]="555","Champion", IF(AND(J10350&gt;=4,V10350&gt;=4),"Loyal", IF(U10350&lt;=2,"At Risk", IF(W10350&gt;=4,"Potential Loyalist","Others"))))</f>
        <v>Others</v>
      </c>
    </row>
    <row r="10351" spans="1:25">
      <c r="A10351" t="s">
        <v>6246</v>
      </c>
      <c r="B10351">
        <v>27</v>
      </c>
      <c r="C10351" t="s">
        <v>19</v>
      </c>
      <c r="D10351" t="s">
        <v>46</v>
      </c>
      <c r="E10351" s="6" t="s">
        <v>22421</v>
      </c>
      <c r="F10351" t="s">
        <v>60</v>
      </c>
      <c r="G10351">
        <v>2</v>
      </c>
      <c r="H10351">
        <v>1</v>
      </c>
      <c r="I10351">
        <v>46</v>
      </c>
      <c r="J10351">
        <v>3</v>
      </c>
      <c r="K10351">
        <v>67.41</v>
      </c>
      <c r="L10351" t="str">
        <f t="shared" si="966"/>
        <v/>
      </c>
      <c r="M10351">
        <v>1</v>
      </c>
      <c r="N10351" t="str">
        <f t="shared" si="967"/>
        <v/>
      </c>
      <c r="O10351">
        <v>110</v>
      </c>
      <c r="P10351" s="11">
        <v>0.5</v>
      </c>
      <c r="Q10351" s="11">
        <v>6.5217391304347797E-2</v>
      </c>
      <c r="R10351" s="12">
        <v>67.41</v>
      </c>
      <c r="S10351" t="s">
        <v>27</v>
      </c>
      <c r="T10351">
        <v>1</v>
      </c>
      <c r="U10351">
        <f t="shared" si="968"/>
        <v>1</v>
      </c>
      <c r="V10351">
        <f t="shared" si="969"/>
        <v>1</v>
      </c>
      <c r="W10351">
        <f t="shared" si="970"/>
        <v>2</v>
      </c>
      <c r="X10351" t="str">
        <f t="shared" si="971"/>
        <v>112</v>
      </c>
      <c r="Y10351" t="str">
        <f>IF(Table1[[#This Row],[RFM_Score]]="555","Champion", IF(AND(J10351&gt;=4,V10351&gt;=4),"Loyal", IF(U10351&lt;=2,"At Risk", IF(W10351&gt;=4,"Potential Loyalist","Others"))))</f>
        <v>At Risk</v>
      </c>
    </row>
    <row r="10352" spans="1:25">
      <c r="A10352" t="s">
        <v>8473</v>
      </c>
      <c r="B10352">
        <v>36</v>
      </c>
      <c r="C10352" t="s">
        <v>24</v>
      </c>
      <c r="D10352" t="s">
        <v>49</v>
      </c>
      <c r="E10352" s="6" t="s">
        <v>22422</v>
      </c>
      <c r="F10352" t="s">
        <v>62</v>
      </c>
      <c r="G10352">
        <v>2</v>
      </c>
      <c r="H10352">
        <v>1</v>
      </c>
      <c r="I10352">
        <v>50</v>
      </c>
      <c r="J10352">
        <v>2</v>
      </c>
      <c r="K10352">
        <v>67.400000000000006</v>
      </c>
      <c r="L10352" t="str">
        <f t="shared" si="966"/>
        <v/>
      </c>
      <c r="M10352">
        <v>1</v>
      </c>
      <c r="N10352" t="str">
        <f t="shared" si="967"/>
        <v/>
      </c>
      <c r="O10352">
        <v>3</v>
      </c>
      <c r="P10352" s="11">
        <v>0.5</v>
      </c>
      <c r="Q10352" s="11">
        <v>0.04</v>
      </c>
      <c r="R10352" s="12">
        <v>67.400000000000006</v>
      </c>
      <c r="S10352" t="s">
        <v>27</v>
      </c>
      <c r="T10352">
        <v>0</v>
      </c>
      <c r="U10352">
        <f t="shared" si="968"/>
        <v>5</v>
      </c>
      <c r="V10352">
        <f t="shared" si="969"/>
        <v>1</v>
      </c>
      <c r="W10352">
        <f t="shared" si="970"/>
        <v>2</v>
      </c>
      <c r="X10352" t="str">
        <f t="shared" si="971"/>
        <v>512</v>
      </c>
      <c r="Y10352" t="str">
        <f>IF(Table1[[#This Row],[RFM_Score]]="555","Champion", IF(AND(J10352&gt;=4,V10352&gt;=4),"Loyal", IF(U10352&lt;=2,"At Risk", IF(W10352&gt;=4,"Potential Loyalist","Others"))))</f>
        <v>Others</v>
      </c>
    </row>
    <row r="10353" spans="1:25">
      <c r="A10353" t="s">
        <v>7874</v>
      </c>
      <c r="B10353">
        <v>34</v>
      </c>
      <c r="C10353" t="s">
        <v>24</v>
      </c>
      <c r="D10353" t="s">
        <v>49</v>
      </c>
      <c r="E10353" s="6" t="s">
        <v>22423</v>
      </c>
      <c r="F10353" t="s">
        <v>26</v>
      </c>
      <c r="G10353">
        <v>3</v>
      </c>
      <c r="H10353">
        <v>2</v>
      </c>
      <c r="I10353">
        <v>45</v>
      </c>
      <c r="J10353">
        <v>3</v>
      </c>
      <c r="K10353">
        <v>67.040000000000006</v>
      </c>
      <c r="L10353" t="str">
        <f t="shared" si="966"/>
        <v/>
      </c>
      <c r="M10353">
        <v>1</v>
      </c>
      <c r="N10353" t="str">
        <f t="shared" si="967"/>
        <v/>
      </c>
      <c r="O10353">
        <v>1</v>
      </c>
      <c r="P10353" s="11">
        <v>0.66666666666666596</v>
      </c>
      <c r="Q10353" s="11">
        <v>6.6666666666666596E-2</v>
      </c>
      <c r="R10353" s="12">
        <v>67.040000000000006</v>
      </c>
      <c r="S10353" t="s">
        <v>27</v>
      </c>
      <c r="T10353">
        <v>0</v>
      </c>
      <c r="U10353">
        <f t="shared" si="968"/>
        <v>5</v>
      </c>
      <c r="V10353">
        <f t="shared" si="969"/>
        <v>1</v>
      </c>
      <c r="W10353">
        <f t="shared" si="970"/>
        <v>2</v>
      </c>
      <c r="X10353" t="str">
        <f t="shared" si="971"/>
        <v>512</v>
      </c>
      <c r="Y10353" t="str">
        <f>IF(Table1[[#This Row],[RFM_Score]]="555","Champion", IF(AND(J10353&gt;=4,V10353&gt;=4),"Loyal", IF(U10353&lt;=2,"At Risk", IF(W10353&gt;=4,"Potential Loyalist","Others"))))</f>
        <v>Others</v>
      </c>
    </row>
    <row r="10354" spans="1:25">
      <c r="A10354" t="s">
        <v>519</v>
      </c>
      <c r="B10354">
        <v>18</v>
      </c>
      <c r="C10354" t="s">
        <v>19</v>
      </c>
      <c r="D10354" t="s">
        <v>25</v>
      </c>
      <c r="E10354" s="6" t="s">
        <v>22424</v>
      </c>
      <c r="F10354" t="s">
        <v>37</v>
      </c>
      <c r="G10354">
        <v>5</v>
      </c>
      <c r="H10354">
        <v>0</v>
      </c>
      <c r="I10354">
        <v>36</v>
      </c>
      <c r="J10354">
        <v>3</v>
      </c>
      <c r="K10354">
        <v>67</v>
      </c>
      <c r="L10354" t="str">
        <f t="shared" si="966"/>
        <v/>
      </c>
      <c r="M10354">
        <v>1</v>
      </c>
      <c r="N10354" t="str">
        <f t="shared" si="967"/>
        <v/>
      </c>
      <c r="O10354">
        <v>11</v>
      </c>
      <c r="P10354" s="11">
        <v>0</v>
      </c>
      <c r="Q10354" s="11">
        <v>8.3333333333333301E-2</v>
      </c>
      <c r="R10354" s="12">
        <v>67</v>
      </c>
      <c r="S10354" t="s">
        <v>27</v>
      </c>
      <c r="T10354">
        <v>0</v>
      </c>
      <c r="U10354">
        <f t="shared" si="968"/>
        <v>5</v>
      </c>
      <c r="V10354">
        <f t="shared" si="969"/>
        <v>1</v>
      </c>
      <c r="W10354">
        <f t="shared" si="970"/>
        <v>2</v>
      </c>
      <c r="X10354" t="str">
        <f t="shared" si="971"/>
        <v>512</v>
      </c>
      <c r="Y10354" t="str">
        <f>IF(Table1[[#This Row],[RFM_Score]]="555","Champion", IF(AND(J10354&gt;=4,V10354&gt;=4),"Loyal", IF(U10354&lt;=2,"At Risk", IF(W10354&gt;=4,"Potential Loyalist","Others"))))</f>
        <v>Others</v>
      </c>
    </row>
    <row r="10355" spans="1:25">
      <c r="A10355" t="s">
        <v>2251</v>
      </c>
      <c r="B10355">
        <v>29</v>
      </c>
      <c r="C10355" t="s">
        <v>33</v>
      </c>
      <c r="D10355" t="s">
        <v>29</v>
      </c>
      <c r="E10355" s="6" t="s">
        <v>22425</v>
      </c>
      <c r="F10355" t="s">
        <v>21</v>
      </c>
      <c r="G10355">
        <v>5</v>
      </c>
      <c r="H10355">
        <v>1</v>
      </c>
      <c r="I10355">
        <v>62</v>
      </c>
      <c r="J10355">
        <v>0</v>
      </c>
      <c r="K10355">
        <v>66.87</v>
      </c>
      <c r="L10355" t="str">
        <f t="shared" si="966"/>
        <v/>
      </c>
      <c r="M10355">
        <v>1</v>
      </c>
      <c r="N10355" t="str">
        <f t="shared" si="967"/>
        <v/>
      </c>
      <c r="O10355">
        <v>15</v>
      </c>
      <c r="P10355" s="11">
        <v>0.2</v>
      </c>
      <c r="Q10355" s="11">
        <v>0</v>
      </c>
      <c r="R10355" s="12">
        <v>66.87</v>
      </c>
      <c r="S10355" t="s">
        <v>27</v>
      </c>
      <c r="T10355">
        <v>0</v>
      </c>
      <c r="U10355">
        <f t="shared" si="968"/>
        <v>5</v>
      </c>
      <c r="V10355">
        <f t="shared" si="969"/>
        <v>1</v>
      </c>
      <c r="W10355">
        <f t="shared" si="970"/>
        <v>2</v>
      </c>
      <c r="X10355" t="str">
        <f t="shared" si="971"/>
        <v>512</v>
      </c>
      <c r="Y10355" t="str">
        <f>IF(Table1[[#This Row],[RFM_Score]]="555","Champion", IF(AND(J10355&gt;=4,V10355&gt;=4),"Loyal", IF(U10355&lt;=2,"At Risk", IF(W10355&gt;=4,"Potential Loyalist","Others"))))</f>
        <v>Others</v>
      </c>
    </row>
    <row r="10356" spans="1:25">
      <c r="A10356" t="s">
        <v>6851</v>
      </c>
      <c r="B10356">
        <v>18</v>
      </c>
      <c r="C10356" t="s">
        <v>24</v>
      </c>
      <c r="D10356" t="s">
        <v>41</v>
      </c>
      <c r="E10356" s="6" t="s">
        <v>22426</v>
      </c>
      <c r="F10356" t="s">
        <v>21</v>
      </c>
      <c r="G10356">
        <v>3</v>
      </c>
      <c r="H10356">
        <v>1</v>
      </c>
      <c r="I10356">
        <v>53</v>
      </c>
      <c r="J10356">
        <v>3</v>
      </c>
      <c r="K10356">
        <v>66.8</v>
      </c>
      <c r="L10356" t="str">
        <f t="shared" si="966"/>
        <v/>
      </c>
      <c r="M10356">
        <v>1</v>
      </c>
      <c r="N10356" t="str">
        <f t="shared" si="967"/>
        <v/>
      </c>
      <c r="O10356">
        <v>28</v>
      </c>
      <c r="P10356" s="11">
        <v>0.33333333333333298</v>
      </c>
      <c r="Q10356" s="11">
        <v>5.6603773584905599E-2</v>
      </c>
      <c r="R10356" s="12">
        <v>66.8</v>
      </c>
      <c r="S10356" t="s">
        <v>27</v>
      </c>
      <c r="T10356">
        <v>0</v>
      </c>
      <c r="U10356">
        <f t="shared" si="968"/>
        <v>4</v>
      </c>
      <c r="V10356">
        <f t="shared" si="969"/>
        <v>1</v>
      </c>
      <c r="W10356">
        <f t="shared" si="970"/>
        <v>2</v>
      </c>
      <c r="X10356" t="str">
        <f t="shared" si="971"/>
        <v>412</v>
      </c>
      <c r="Y10356" t="str">
        <f>IF(Table1[[#This Row],[RFM_Score]]="555","Champion", IF(AND(J10356&gt;=4,V10356&gt;=4),"Loyal", IF(U10356&lt;=2,"At Risk", IF(W10356&gt;=4,"Potential Loyalist","Others"))))</f>
        <v>Others</v>
      </c>
    </row>
    <row r="10357" spans="1:25">
      <c r="A10357" t="s">
        <v>11734</v>
      </c>
      <c r="B10357">
        <v>20</v>
      </c>
      <c r="C10357" t="s">
        <v>19</v>
      </c>
      <c r="D10357" t="s">
        <v>41</v>
      </c>
      <c r="E10357" s="6" t="s">
        <v>22427</v>
      </c>
      <c r="F10357" t="s">
        <v>26</v>
      </c>
      <c r="G10357">
        <v>3</v>
      </c>
      <c r="H10357">
        <v>2</v>
      </c>
      <c r="I10357">
        <v>43</v>
      </c>
      <c r="J10357">
        <v>5</v>
      </c>
      <c r="K10357">
        <v>66.790000000000006</v>
      </c>
      <c r="L10357" t="str">
        <f t="shared" si="966"/>
        <v/>
      </c>
      <c r="M10357">
        <v>1</v>
      </c>
      <c r="N10357" t="str">
        <f t="shared" si="967"/>
        <v/>
      </c>
      <c r="O10357">
        <v>43</v>
      </c>
      <c r="P10357" s="11">
        <v>0.66666666666666596</v>
      </c>
      <c r="Q10357" s="11">
        <v>0.116279069767441</v>
      </c>
      <c r="R10357" s="12">
        <v>66.790000000000006</v>
      </c>
      <c r="S10357" t="s">
        <v>27</v>
      </c>
      <c r="T10357">
        <v>0</v>
      </c>
      <c r="U10357">
        <f t="shared" si="968"/>
        <v>3</v>
      </c>
      <c r="V10357">
        <f t="shared" si="969"/>
        <v>1</v>
      </c>
      <c r="W10357">
        <f t="shared" si="970"/>
        <v>2</v>
      </c>
      <c r="X10357" t="str">
        <f t="shared" si="971"/>
        <v>312</v>
      </c>
      <c r="Y10357" t="str">
        <f>IF(Table1[[#This Row],[RFM_Score]]="555","Champion", IF(AND(J10357&gt;=4,V10357&gt;=4),"Loyal", IF(U10357&lt;=2,"At Risk", IF(W10357&gt;=4,"Potential Loyalist","Others"))))</f>
        <v>Others</v>
      </c>
    </row>
    <row r="10358" spans="1:25">
      <c r="A10358" t="s">
        <v>1686</v>
      </c>
      <c r="B10358">
        <v>66</v>
      </c>
      <c r="C10358" t="s">
        <v>19</v>
      </c>
      <c r="D10358" t="s">
        <v>25</v>
      </c>
      <c r="E10358" s="6" t="s">
        <v>22428</v>
      </c>
      <c r="F10358" t="s">
        <v>26</v>
      </c>
      <c r="G10358">
        <v>2</v>
      </c>
      <c r="H10358">
        <v>1</v>
      </c>
      <c r="I10358">
        <v>48</v>
      </c>
      <c r="J10358">
        <v>2</v>
      </c>
      <c r="K10358">
        <v>66.61</v>
      </c>
      <c r="L10358" t="str">
        <f t="shared" si="966"/>
        <v/>
      </c>
      <c r="M10358">
        <v>1</v>
      </c>
      <c r="N10358" t="str">
        <f t="shared" si="967"/>
        <v/>
      </c>
      <c r="O10358">
        <v>2</v>
      </c>
      <c r="P10358" s="11">
        <v>0.5</v>
      </c>
      <c r="Q10358" s="11">
        <v>4.1666666666666602E-2</v>
      </c>
      <c r="R10358" s="12">
        <v>66.61</v>
      </c>
      <c r="S10358" t="s">
        <v>27</v>
      </c>
      <c r="T10358">
        <v>0</v>
      </c>
      <c r="U10358">
        <f t="shared" si="968"/>
        <v>5</v>
      </c>
      <c r="V10358">
        <f t="shared" si="969"/>
        <v>1</v>
      </c>
      <c r="W10358">
        <f t="shared" si="970"/>
        <v>2</v>
      </c>
      <c r="X10358" t="str">
        <f t="shared" si="971"/>
        <v>512</v>
      </c>
      <c r="Y10358" t="str">
        <f>IF(Table1[[#This Row],[RFM_Score]]="555","Champion", IF(AND(J10358&gt;=4,V10358&gt;=4),"Loyal", IF(U10358&lt;=2,"At Risk", IF(W10358&gt;=4,"Potential Loyalist","Others"))))</f>
        <v>Others</v>
      </c>
    </row>
    <row r="10359" spans="1:25">
      <c r="A10359" t="s">
        <v>11629</v>
      </c>
      <c r="B10359">
        <v>62</v>
      </c>
      <c r="C10359" t="s">
        <v>33</v>
      </c>
      <c r="D10359" t="s">
        <v>25</v>
      </c>
      <c r="E10359" s="6" t="s">
        <v>22429</v>
      </c>
      <c r="F10359" t="s">
        <v>62</v>
      </c>
      <c r="G10359">
        <v>1</v>
      </c>
      <c r="H10359">
        <v>0</v>
      </c>
      <c r="I10359">
        <v>56</v>
      </c>
      <c r="J10359">
        <v>5</v>
      </c>
      <c r="K10359">
        <v>66.11</v>
      </c>
      <c r="L10359" t="str">
        <f t="shared" si="966"/>
        <v/>
      </c>
      <c r="M10359">
        <v>1</v>
      </c>
      <c r="N10359" t="str">
        <f t="shared" si="967"/>
        <v/>
      </c>
      <c r="O10359">
        <v>3</v>
      </c>
      <c r="P10359" s="11">
        <v>0</v>
      </c>
      <c r="Q10359" s="11">
        <v>8.9285714285714204E-2</v>
      </c>
      <c r="R10359" s="12">
        <v>66.11</v>
      </c>
      <c r="S10359" t="s">
        <v>27</v>
      </c>
      <c r="T10359">
        <v>0</v>
      </c>
      <c r="U10359">
        <f t="shared" si="968"/>
        <v>5</v>
      </c>
      <c r="V10359">
        <f t="shared" si="969"/>
        <v>1</v>
      </c>
      <c r="W10359">
        <f t="shared" si="970"/>
        <v>2</v>
      </c>
      <c r="X10359" t="str">
        <f t="shared" si="971"/>
        <v>512</v>
      </c>
      <c r="Y10359" t="str">
        <f>IF(Table1[[#This Row],[RFM_Score]]="555","Champion", IF(AND(J10359&gt;=4,V10359&gt;=4),"Loyal", IF(U10359&lt;=2,"At Risk", IF(W10359&gt;=4,"Potential Loyalist","Others"))))</f>
        <v>Others</v>
      </c>
    </row>
    <row r="10360" spans="1:25">
      <c r="A10360" t="s">
        <v>7394</v>
      </c>
      <c r="B10360">
        <v>32</v>
      </c>
      <c r="C10360" t="s">
        <v>19</v>
      </c>
      <c r="D10360" t="s">
        <v>49</v>
      </c>
      <c r="E10360" s="6" t="s">
        <v>22430</v>
      </c>
      <c r="F10360" t="s">
        <v>26</v>
      </c>
      <c r="G10360">
        <v>6</v>
      </c>
      <c r="H10360">
        <v>2</v>
      </c>
      <c r="I10360">
        <v>58</v>
      </c>
      <c r="J10360">
        <v>1</v>
      </c>
      <c r="K10360">
        <v>65.81</v>
      </c>
      <c r="L10360" t="str">
        <f t="shared" si="966"/>
        <v/>
      </c>
      <c r="M10360">
        <v>1</v>
      </c>
      <c r="N10360" t="str">
        <f t="shared" si="967"/>
        <v/>
      </c>
      <c r="O10360">
        <v>42</v>
      </c>
      <c r="P10360" s="11">
        <v>0.33333333333333298</v>
      </c>
      <c r="Q10360" s="11">
        <v>1.72413793103448E-2</v>
      </c>
      <c r="R10360" s="12">
        <v>65.81</v>
      </c>
      <c r="S10360" t="s">
        <v>27</v>
      </c>
      <c r="T10360">
        <v>0</v>
      </c>
      <c r="U10360">
        <f t="shared" si="968"/>
        <v>3</v>
      </c>
      <c r="V10360">
        <f t="shared" si="969"/>
        <v>1</v>
      </c>
      <c r="W10360">
        <f t="shared" si="970"/>
        <v>2</v>
      </c>
      <c r="X10360" t="str">
        <f t="shared" si="971"/>
        <v>312</v>
      </c>
      <c r="Y10360" t="str">
        <f>IF(Table1[[#This Row],[RFM_Score]]="555","Champion", IF(AND(J10360&gt;=4,V10360&gt;=4),"Loyal", IF(U10360&lt;=2,"At Risk", IF(W10360&gt;=4,"Potential Loyalist","Others"))))</f>
        <v>Others</v>
      </c>
    </row>
    <row r="10361" spans="1:25">
      <c r="A10361" t="s">
        <v>10962</v>
      </c>
      <c r="B10361">
        <v>21</v>
      </c>
      <c r="C10361" t="s">
        <v>19</v>
      </c>
      <c r="D10361" t="s">
        <v>25</v>
      </c>
      <c r="E10361" s="6" t="s">
        <v>22431</v>
      </c>
      <c r="F10361" t="s">
        <v>26</v>
      </c>
      <c r="G10361">
        <v>4</v>
      </c>
      <c r="H10361">
        <v>2</v>
      </c>
      <c r="I10361">
        <v>47</v>
      </c>
      <c r="J10361">
        <v>2</v>
      </c>
      <c r="K10361">
        <v>65.72</v>
      </c>
      <c r="L10361" t="str">
        <f t="shared" si="966"/>
        <v/>
      </c>
      <c r="M10361">
        <v>1</v>
      </c>
      <c r="N10361" t="str">
        <f t="shared" si="967"/>
        <v/>
      </c>
      <c r="O10361">
        <v>48</v>
      </c>
      <c r="P10361" s="11">
        <v>0.5</v>
      </c>
      <c r="Q10361" s="11">
        <v>4.2553191489361701E-2</v>
      </c>
      <c r="R10361" s="12">
        <v>65.72</v>
      </c>
      <c r="S10361" t="s">
        <v>27</v>
      </c>
      <c r="T10361">
        <v>1</v>
      </c>
      <c r="U10361">
        <f t="shared" si="968"/>
        <v>3</v>
      </c>
      <c r="V10361">
        <f t="shared" si="969"/>
        <v>1</v>
      </c>
      <c r="W10361">
        <f t="shared" si="970"/>
        <v>2</v>
      </c>
      <c r="X10361" t="str">
        <f t="shared" si="971"/>
        <v>312</v>
      </c>
      <c r="Y10361" t="str">
        <f>IF(Table1[[#This Row],[RFM_Score]]="555","Champion", IF(AND(J10361&gt;=4,V10361&gt;=4),"Loyal", IF(U10361&lt;=2,"At Risk", IF(W10361&gt;=4,"Potential Loyalist","Others"))))</f>
        <v>Others</v>
      </c>
    </row>
    <row r="10362" spans="1:25">
      <c r="A10362" t="s">
        <v>9887</v>
      </c>
      <c r="B10362">
        <v>27</v>
      </c>
      <c r="C10362" t="s">
        <v>24</v>
      </c>
      <c r="D10362" t="s">
        <v>25</v>
      </c>
      <c r="E10362" s="6" t="s">
        <v>22432</v>
      </c>
      <c r="F10362" t="s">
        <v>62</v>
      </c>
      <c r="G10362">
        <v>3</v>
      </c>
      <c r="H10362">
        <v>2</v>
      </c>
      <c r="I10362">
        <v>61</v>
      </c>
      <c r="J10362">
        <v>1</v>
      </c>
      <c r="K10362">
        <v>65.680000000000007</v>
      </c>
      <c r="L10362" t="str">
        <f t="shared" si="966"/>
        <v/>
      </c>
      <c r="M10362">
        <v>1</v>
      </c>
      <c r="N10362" t="str">
        <f t="shared" si="967"/>
        <v/>
      </c>
      <c r="O10362">
        <v>37</v>
      </c>
      <c r="P10362" s="11">
        <v>0.66666666666666596</v>
      </c>
      <c r="Q10362" s="11">
        <v>1.63934426229508E-2</v>
      </c>
      <c r="R10362" s="12">
        <v>65.680000000000007</v>
      </c>
      <c r="S10362" t="s">
        <v>27</v>
      </c>
      <c r="T10362">
        <v>1</v>
      </c>
      <c r="U10362">
        <f t="shared" si="968"/>
        <v>4</v>
      </c>
      <c r="V10362">
        <f t="shared" si="969"/>
        <v>1</v>
      </c>
      <c r="W10362">
        <f t="shared" si="970"/>
        <v>2</v>
      </c>
      <c r="X10362" t="str">
        <f t="shared" si="971"/>
        <v>412</v>
      </c>
      <c r="Y10362" t="str">
        <f>IF(Table1[[#This Row],[RFM_Score]]="555","Champion", IF(AND(J10362&gt;=4,V10362&gt;=4),"Loyal", IF(U10362&lt;=2,"At Risk", IF(W10362&gt;=4,"Potential Loyalist","Others"))))</f>
        <v>Others</v>
      </c>
    </row>
    <row r="10363" spans="1:25">
      <c r="A10363" t="s">
        <v>9473</v>
      </c>
      <c r="B10363">
        <v>36</v>
      </c>
      <c r="C10363" t="s">
        <v>24</v>
      </c>
      <c r="D10363" t="s">
        <v>25</v>
      </c>
      <c r="E10363" s="6" t="s">
        <v>22433</v>
      </c>
      <c r="F10363" t="s">
        <v>30</v>
      </c>
      <c r="G10363">
        <v>5</v>
      </c>
      <c r="H10363">
        <v>3</v>
      </c>
      <c r="I10363">
        <v>45</v>
      </c>
      <c r="J10363">
        <v>3</v>
      </c>
      <c r="K10363">
        <v>65.62</v>
      </c>
      <c r="L10363" t="str">
        <f t="shared" si="966"/>
        <v/>
      </c>
      <c r="M10363">
        <v>1</v>
      </c>
      <c r="N10363" t="str">
        <f t="shared" si="967"/>
        <v/>
      </c>
      <c r="O10363">
        <v>22</v>
      </c>
      <c r="P10363" s="11">
        <v>0.6</v>
      </c>
      <c r="Q10363" s="11">
        <v>6.6666666666666596E-2</v>
      </c>
      <c r="R10363" s="12">
        <v>65.62</v>
      </c>
      <c r="S10363" t="s">
        <v>27</v>
      </c>
      <c r="T10363">
        <v>0</v>
      </c>
      <c r="U10363">
        <f t="shared" si="968"/>
        <v>4</v>
      </c>
      <c r="V10363">
        <f t="shared" si="969"/>
        <v>1</v>
      </c>
      <c r="W10363">
        <f t="shared" si="970"/>
        <v>2</v>
      </c>
      <c r="X10363" t="str">
        <f t="shared" si="971"/>
        <v>412</v>
      </c>
      <c r="Y10363" t="str">
        <f>IF(Table1[[#This Row],[RFM_Score]]="555","Champion", IF(AND(J10363&gt;=4,V10363&gt;=4),"Loyal", IF(U10363&lt;=2,"At Risk", IF(W10363&gt;=4,"Potential Loyalist","Others"))))</f>
        <v>Others</v>
      </c>
    </row>
    <row r="10364" spans="1:25">
      <c r="A10364" t="s">
        <v>10201</v>
      </c>
      <c r="B10364">
        <v>18</v>
      </c>
      <c r="C10364" t="s">
        <v>24</v>
      </c>
      <c r="D10364" t="s">
        <v>25</v>
      </c>
      <c r="E10364" s="6" t="s">
        <v>22434</v>
      </c>
      <c r="F10364" t="s">
        <v>37</v>
      </c>
      <c r="G10364">
        <v>5</v>
      </c>
      <c r="H10364">
        <v>1</v>
      </c>
      <c r="I10364">
        <v>57</v>
      </c>
      <c r="J10364">
        <v>3</v>
      </c>
      <c r="K10364">
        <v>65.52</v>
      </c>
      <c r="L10364" t="str">
        <f t="shared" si="966"/>
        <v/>
      </c>
      <c r="M10364">
        <v>1</v>
      </c>
      <c r="N10364" t="str">
        <f t="shared" si="967"/>
        <v/>
      </c>
      <c r="O10364">
        <v>0</v>
      </c>
      <c r="P10364" s="11">
        <v>0.2</v>
      </c>
      <c r="Q10364" s="11">
        <v>5.2631578947368397E-2</v>
      </c>
      <c r="R10364" s="12">
        <v>65.52</v>
      </c>
      <c r="S10364" t="s">
        <v>27</v>
      </c>
      <c r="T10364">
        <v>0</v>
      </c>
      <c r="U10364">
        <f t="shared" si="968"/>
        <v>5</v>
      </c>
      <c r="V10364">
        <f t="shared" si="969"/>
        <v>1</v>
      </c>
      <c r="W10364">
        <f t="shared" si="970"/>
        <v>2</v>
      </c>
      <c r="X10364" t="str">
        <f t="shared" si="971"/>
        <v>512</v>
      </c>
      <c r="Y10364" t="str">
        <f>IF(Table1[[#This Row],[RFM_Score]]="555","Champion", IF(AND(J10364&gt;=4,V10364&gt;=4),"Loyal", IF(U10364&lt;=2,"At Risk", IF(W10364&gt;=4,"Potential Loyalist","Others"))))</f>
        <v>Others</v>
      </c>
    </row>
    <row r="10365" spans="1:25">
      <c r="A10365" t="s">
        <v>5338</v>
      </c>
      <c r="B10365">
        <v>31</v>
      </c>
      <c r="C10365" t="s">
        <v>19</v>
      </c>
      <c r="D10365" t="s">
        <v>25</v>
      </c>
      <c r="E10365" s="6" t="s">
        <v>22435</v>
      </c>
      <c r="F10365" t="s">
        <v>30</v>
      </c>
      <c r="G10365">
        <v>1</v>
      </c>
      <c r="H10365">
        <v>0</v>
      </c>
      <c r="I10365">
        <v>45</v>
      </c>
      <c r="J10365">
        <v>0</v>
      </c>
      <c r="K10365">
        <v>65.39</v>
      </c>
      <c r="L10365" t="str">
        <f t="shared" si="966"/>
        <v/>
      </c>
      <c r="M10365">
        <v>1</v>
      </c>
      <c r="N10365" t="str">
        <f t="shared" si="967"/>
        <v/>
      </c>
      <c r="O10365">
        <v>0</v>
      </c>
      <c r="P10365" s="11">
        <v>0</v>
      </c>
      <c r="Q10365" s="11">
        <v>0</v>
      </c>
      <c r="R10365" s="12">
        <v>65.39</v>
      </c>
      <c r="S10365" t="s">
        <v>27</v>
      </c>
      <c r="T10365">
        <v>1</v>
      </c>
      <c r="U10365">
        <f t="shared" si="968"/>
        <v>5</v>
      </c>
      <c r="V10365">
        <f t="shared" si="969"/>
        <v>1</v>
      </c>
      <c r="W10365">
        <f t="shared" si="970"/>
        <v>2</v>
      </c>
      <c r="X10365" t="str">
        <f t="shared" si="971"/>
        <v>512</v>
      </c>
      <c r="Y10365" t="str">
        <f>IF(Table1[[#This Row],[RFM_Score]]="555","Champion", IF(AND(J10365&gt;=4,V10365&gt;=4),"Loyal", IF(U10365&lt;=2,"At Risk", IF(W10365&gt;=4,"Potential Loyalist","Others"))))</f>
        <v>Others</v>
      </c>
    </row>
    <row r="10366" spans="1:25">
      <c r="A10366" t="s">
        <v>546</v>
      </c>
      <c r="B10366">
        <v>25</v>
      </c>
      <c r="C10366" t="s">
        <v>24</v>
      </c>
      <c r="D10366" t="s">
        <v>25</v>
      </c>
      <c r="E10366" s="6" t="s">
        <v>22436</v>
      </c>
      <c r="F10366" t="s">
        <v>26</v>
      </c>
      <c r="G10366">
        <v>2</v>
      </c>
      <c r="H10366">
        <v>0</v>
      </c>
      <c r="I10366">
        <v>43</v>
      </c>
      <c r="J10366">
        <v>0</v>
      </c>
      <c r="K10366">
        <v>65.37</v>
      </c>
      <c r="L10366" t="str">
        <f t="shared" si="966"/>
        <v/>
      </c>
      <c r="M10366">
        <v>1</v>
      </c>
      <c r="N10366" t="str">
        <f t="shared" si="967"/>
        <v/>
      </c>
      <c r="O10366">
        <v>25</v>
      </c>
      <c r="P10366" s="11">
        <v>0</v>
      </c>
      <c r="Q10366" s="11">
        <v>0</v>
      </c>
      <c r="R10366" s="12">
        <v>65.37</v>
      </c>
      <c r="S10366" t="s">
        <v>27</v>
      </c>
      <c r="T10366">
        <v>0</v>
      </c>
      <c r="U10366">
        <f t="shared" si="968"/>
        <v>4</v>
      </c>
      <c r="V10366">
        <f t="shared" si="969"/>
        <v>1</v>
      </c>
      <c r="W10366">
        <f t="shared" si="970"/>
        <v>2</v>
      </c>
      <c r="X10366" t="str">
        <f t="shared" si="971"/>
        <v>412</v>
      </c>
      <c r="Y10366" t="str">
        <f>IF(Table1[[#This Row],[RFM_Score]]="555","Champion", IF(AND(J10366&gt;=4,V10366&gt;=4),"Loyal", IF(U10366&lt;=2,"At Risk", IF(W10366&gt;=4,"Potential Loyalist","Others"))))</f>
        <v>Others</v>
      </c>
    </row>
    <row r="10367" spans="1:25">
      <c r="A10367" t="s">
        <v>387</v>
      </c>
      <c r="B10367">
        <v>38</v>
      </c>
      <c r="C10367" t="s">
        <v>19</v>
      </c>
      <c r="D10367" t="s">
        <v>46</v>
      </c>
      <c r="E10367" s="6" t="s">
        <v>22437</v>
      </c>
      <c r="F10367" t="s">
        <v>37</v>
      </c>
      <c r="G10367">
        <v>2</v>
      </c>
      <c r="H10367">
        <v>0</v>
      </c>
      <c r="I10367">
        <v>43</v>
      </c>
      <c r="J10367">
        <v>1</v>
      </c>
      <c r="K10367">
        <v>65.28</v>
      </c>
      <c r="L10367" t="str">
        <f t="shared" si="966"/>
        <v/>
      </c>
      <c r="M10367">
        <v>1</v>
      </c>
      <c r="N10367" t="str">
        <f t="shared" si="967"/>
        <v/>
      </c>
      <c r="O10367">
        <v>14</v>
      </c>
      <c r="P10367" s="11">
        <v>0</v>
      </c>
      <c r="Q10367" s="11">
        <v>2.3255813953488299E-2</v>
      </c>
      <c r="R10367" s="12">
        <v>65.28</v>
      </c>
      <c r="S10367" t="s">
        <v>27</v>
      </c>
      <c r="T10367">
        <v>0</v>
      </c>
      <c r="U10367">
        <f t="shared" si="968"/>
        <v>5</v>
      </c>
      <c r="V10367">
        <f t="shared" si="969"/>
        <v>1</v>
      </c>
      <c r="W10367">
        <f t="shared" si="970"/>
        <v>2</v>
      </c>
      <c r="X10367" t="str">
        <f t="shared" si="971"/>
        <v>512</v>
      </c>
      <c r="Y10367" t="str">
        <f>IF(Table1[[#This Row],[RFM_Score]]="555","Champion", IF(AND(J10367&gt;=4,V10367&gt;=4),"Loyal", IF(U10367&lt;=2,"At Risk", IF(W10367&gt;=4,"Potential Loyalist","Others"))))</f>
        <v>Others</v>
      </c>
    </row>
    <row r="10368" spans="1:25">
      <c r="A10368" t="s">
        <v>5977</v>
      </c>
      <c r="B10368">
        <v>19</v>
      </c>
      <c r="C10368" t="s">
        <v>19</v>
      </c>
      <c r="D10368" t="s">
        <v>49</v>
      </c>
      <c r="E10368" s="6" t="s">
        <v>22438</v>
      </c>
      <c r="F10368" t="s">
        <v>26</v>
      </c>
      <c r="G10368">
        <v>3</v>
      </c>
      <c r="H10368">
        <v>2</v>
      </c>
      <c r="I10368">
        <v>40</v>
      </c>
      <c r="J10368">
        <v>1</v>
      </c>
      <c r="K10368">
        <v>65.28</v>
      </c>
      <c r="L10368" t="str">
        <f t="shared" si="966"/>
        <v/>
      </c>
      <c r="M10368">
        <v>1</v>
      </c>
      <c r="N10368" t="str">
        <f t="shared" si="967"/>
        <v/>
      </c>
      <c r="O10368">
        <v>14</v>
      </c>
      <c r="P10368" s="11">
        <v>0.66666666666666596</v>
      </c>
      <c r="Q10368" s="11">
        <v>2.5000000000000001E-2</v>
      </c>
      <c r="R10368" s="12">
        <v>65.28</v>
      </c>
      <c r="S10368" t="s">
        <v>27</v>
      </c>
      <c r="T10368">
        <v>0</v>
      </c>
      <c r="U10368">
        <f t="shared" si="968"/>
        <v>5</v>
      </c>
      <c r="V10368">
        <f t="shared" si="969"/>
        <v>1</v>
      </c>
      <c r="W10368">
        <f t="shared" si="970"/>
        <v>2</v>
      </c>
      <c r="X10368" t="str">
        <f t="shared" si="971"/>
        <v>512</v>
      </c>
      <c r="Y10368" t="str">
        <f>IF(Table1[[#This Row],[RFM_Score]]="555","Champion", IF(AND(J10368&gt;=4,V10368&gt;=4),"Loyal", IF(U10368&lt;=2,"At Risk", IF(W10368&gt;=4,"Potential Loyalist","Others"))))</f>
        <v>Others</v>
      </c>
    </row>
    <row r="10369" spans="1:25">
      <c r="A10369" t="s">
        <v>9304</v>
      </c>
      <c r="B10369">
        <v>18</v>
      </c>
      <c r="C10369" t="s">
        <v>24</v>
      </c>
      <c r="D10369" t="s">
        <v>25</v>
      </c>
      <c r="E10369" s="6" t="s">
        <v>22439</v>
      </c>
      <c r="F10369" t="s">
        <v>30</v>
      </c>
      <c r="G10369">
        <v>1</v>
      </c>
      <c r="H10369">
        <v>1</v>
      </c>
      <c r="I10369">
        <v>50</v>
      </c>
      <c r="J10369">
        <v>1</v>
      </c>
      <c r="K10369">
        <v>65.25</v>
      </c>
      <c r="L10369" t="str">
        <f t="shared" si="966"/>
        <v/>
      </c>
      <c r="M10369">
        <v>1</v>
      </c>
      <c r="N10369" t="str">
        <f t="shared" si="967"/>
        <v/>
      </c>
      <c r="O10369">
        <v>70</v>
      </c>
      <c r="P10369" s="11">
        <v>1</v>
      </c>
      <c r="Q10369" s="11">
        <v>0.02</v>
      </c>
      <c r="R10369" s="12">
        <v>65.25</v>
      </c>
      <c r="S10369" t="s">
        <v>27</v>
      </c>
      <c r="T10369">
        <v>0</v>
      </c>
      <c r="U10369">
        <f t="shared" si="968"/>
        <v>3</v>
      </c>
      <c r="V10369">
        <f t="shared" si="969"/>
        <v>1</v>
      </c>
      <c r="W10369">
        <f t="shared" si="970"/>
        <v>2</v>
      </c>
      <c r="X10369" t="str">
        <f t="shared" si="971"/>
        <v>312</v>
      </c>
      <c r="Y10369" t="str">
        <f>IF(Table1[[#This Row],[RFM_Score]]="555","Champion", IF(AND(J10369&gt;=4,V10369&gt;=4),"Loyal", IF(U10369&lt;=2,"At Risk", IF(W10369&gt;=4,"Potential Loyalist","Others"))))</f>
        <v>Others</v>
      </c>
    </row>
    <row r="10370" spans="1:25">
      <c r="A10370" t="s">
        <v>7527</v>
      </c>
      <c r="B10370">
        <v>31</v>
      </c>
      <c r="C10370" t="s">
        <v>19</v>
      </c>
      <c r="D10370" t="s">
        <v>25</v>
      </c>
      <c r="E10370" s="6" t="s">
        <v>22440</v>
      </c>
      <c r="F10370" t="s">
        <v>37</v>
      </c>
      <c r="G10370">
        <v>4</v>
      </c>
      <c r="H10370">
        <v>2</v>
      </c>
      <c r="I10370">
        <v>44</v>
      </c>
      <c r="J10370">
        <v>1</v>
      </c>
      <c r="K10370">
        <v>65.06</v>
      </c>
      <c r="L10370" t="str">
        <f t="shared" ref="L10370:L10433" si="972">IF(OR(K10370&lt;$AC$10, K10370&gt;$AC$11), "OUTLIER", "")</f>
        <v/>
      </c>
      <c r="M10370">
        <v>1</v>
      </c>
      <c r="N10370" t="str">
        <f t="shared" ref="N10370:N10433" si="973">IF(OR(M10370&lt;$AC$16, M10370&gt;$AC$17), "OUTLIER", "")</f>
        <v/>
      </c>
      <c r="O10370">
        <v>0</v>
      </c>
      <c r="P10370" s="11">
        <v>0.5</v>
      </c>
      <c r="Q10370" s="11">
        <v>2.27272727272727E-2</v>
      </c>
      <c r="R10370" s="12">
        <v>65.06</v>
      </c>
      <c r="S10370" t="s">
        <v>27</v>
      </c>
      <c r="T10370">
        <v>0</v>
      </c>
      <c r="U10370">
        <f t="shared" ref="U10370:U10433" si="974">IF(O10370&lt;=20,5,IF(O10370&lt;=40,4,IF(O10370&lt;=70,3,IF(O10370&lt;=100,2,1))))</f>
        <v>5</v>
      </c>
      <c r="V10370">
        <f t="shared" ref="V10370:V10433" si="975">IF(M10370&gt;=11,5,IF(M10370&gt;=9,4,IF(M10370&gt;=7,3,IF(M10370&gt;=5,2,1))))</f>
        <v>1</v>
      </c>
      <c r="W10370">
        <f t="shared" ref="W10370:W10433" si="976">IF(K10370&gt;=500,5,IF(K10370&gt;=300,4,IF(K10370&gt;=150,3,IF(K10370&gt;=50,2,1))))</f>
        <v>2</v>
      </c>
      <c r="X10370" t="str">
        <f t="shared" ref="X10370:X10433" si="977">U10370 &amp; V10370 &amp; W10370</f>
        <v>512</v>
      </c>
      <c r="Y10370" t="str">
        <f>IF(Table1[[#This Row],[RFM_Score]]="555","Champion", IF(AND(J10370&gt;=4,V10370&gt;=4),"Loyal", IF(U10370&lt;=2,"At Risk", IF(W10370&gt;=4,"Potential Loyalist","Others"))))</f>
        <v>Others</v>
      </c>
    </row>
    <row r="10371" spans="1:25">
      <c r="A10371" t="s">
        <v>12015</v>
      </c>
      <c r="B10371">
        <v>39</v>
      </c>
      <c r="C10371" t="s">
        <v>19</v>
      </c>
      <c r="D10371" t="s">
        <v>25</v>
      </c>
      <c r="E10371" s="6" t="s">
        <v>22441</v>
      </c>
      <c r="F10371" t="s">
        <v>21</v>
      </c>
      <c r="G10371">
        <v>5</v>
      </c>
      <c r="H10371">
        <v>1</v>
      </c>
      <c r="I10371">
        <v>38</v>
      </c>
      <c r="J10371">
        <v>0</v>
      </c>
      <c r="K10371">
        <v>65.03</v>
      </c>
      <c r="L10371" t="str">
        <f t="shared" si="972"/>
        <v/>
      </c>
      <c r="M10371">
        <v>1</v>
      </c>
      <c r="N10371" t="str">
        <f t="shared" si="973"/>
        <v/>
      </c>
      <c r="O10371">
        <v>4</v>
      </c>
      <c r="P10371" s="11">
        <v>0.2</v>
      </c>
      <c r="Q10371" s="11">
        <v>0</v>
      </c>
      <c r="R10371" s="12">
        <v>65.03</v>
      </c>
      <c r="S10371" t="s">
        <v>27</v>
      </c>
      <c r="T10371">
        <v>0</v>
      </c>
      <c r="U10371">
        <f t="shared" si="974"/>
        <v>5</v>
      </c>
      <c r="V10371">
        <f t="shared" si="975"/>
        <v>1</v>
      </c>
      <c r="W10371">
        <f t="shared" si="976"/>
        <v>2</v>
      </c>
      <c r="X10371" t="str">
        <f t="shared" si="977"/>
        <v>512</v>
      </c>
      <c r="Y10371" t="str">
        <f>IF(Table1[[#This Row],[RFM_Score]]="555","Champion", IF(AND(J10371&gt;=4,V10371&gt;=4),"Loyal", IF(U10371&lt;=2,"At Risk", IF(W10371&gt;=4,"Potential Loyalist","Others"))))</f>
        <v>Others</v>
      </c>
    </row>
    <row r="10372" spans="1:25">
      <c r="A10372" t="s">
        <v>6633</v>
      </c>
      <c r="B10372">
        <v>28</v>
      </c>
      <c r="C10372" t="s">
        <v>19</v>
      </c>
      <c r="D10372" t="s">
        <v>29</v>
      </c>
      <c r="E10372" s="6" t="s">
        <v>22442</v>
      </c>
      <c r="F10372" t="s">
        <v>30</v>
      </c>
      <c r="G10372">
        <v>2</v>
      </c>
      <c r="H10372">
        <v>0</v>
      </c>
      <c r="I10372">
        <v>48</v>
      </c>
      <c r="J10372">
        <v>5</v>
      </c>
      <c r="K10372">
        <v>64.95</v>
      </c>
      <c r="L10372" t="str">
        <f t="shared" si="972"/>
        <v/>
      </c>
      <c r="M10372">
        <v>1</v>
      </c>
      <c r="N10372" t="str">
        <f t="shared" si="973"/>
        <v/>
      </c>
      <c r="O10372">
        <v>13</v>
      </c>
      <c r="P10372" s="11">
        <v>0</v>
      </c>
      <c r="Q10372" s="11">
        <v>0.10416666666666601</v>
      </c>
      <c r="R10372" s="12">
        <v>64.95</v>
      </c>
      <c r="S10372" t="s">
        <v>27</v>
      </c>
      <c r="T10372">
        <v>0</v>
      </c>
      <c r="U10372">
        <f t="shared" si="974"/>
        <v>5</v>
      </c>
      <c r="V10372">
        <f t="shared" si="975"/>
        <v>1</v>
      </c>
      <c r="W10372">
        <f t="shared" si="976"/>
        <v>2</v>
      </c>
      <c r="X10372" t="str">
        <f t="shared" si="977"/>
        <v>512</v>
      </c>
      <c r="Y10372" t="str">
        <f>IF(Table1[[#This Row],[RFM_Score]]="555","Champion", IF(AND(J10372&gt;=4,V10372&gt;=4),"Loyal", IF(U10372&lt;=2,"At Risk", IF(W10372&gt;=4,"Potential Loyalist","Others"))))</f>
        <v>Others</v>
      </c>
    </row>
    <row r="10373" spans="1:25">
      <c r="A10373" t="s">
        <v>4935</v>
      </c>
      <c r="B10373">
        <v>43</v>
      </c>
      <c r="C10373" t="s">
        <v>19</v>
      </c>
      <c r="D10373" t="s">
        <v>25</v>
      </c>
      <c r="E10373" s="6" t="s">
        <v>22443</v>
      </c>
      <c r="F10373" t="s">
        <v>21</v>
      </c>
      <c r="G10373">
        <v>6</v>
      </c>
      <c r="H10373">
        <v>3</v>
      </c>
      <c r="I10373">
        <v>51</v>
      </c>
      <c r="J10373">
        <v>5</v>
      </c>
      <c r="K10373">
        <v>64.91</v>
      </c>
      <c r="L10373" t="str">
        <f t="shared" si="972"/>
        <v/>
      </c>
      <c r="M10373">
        <v>1</v>
      </c>
      <c r="N10373" t="str">
        <f t="shared" si="973"/>
        <v/>
      </c>
      <c r="O10373">
        <v>9</v>
      </c>
      <c r="P10373" s="11">
        <v>0.5</v>
      </c>
      <c r="Q10373" s="11">
        <v>9.8039215686274495E-2</v>
      </c>
      <c r="R10373" s="12">
        <v>64.91</v>
      </c>
      <c r="S10373" t="s">
        <v>27</v>
      </c>
      <c r="T10373">
        <v>0</v>
      </c>
      <c r="U10373">
        <f t="shared" si="974"/>
        <v>5</v>
      </c>
      <c r="V10373">
        <f t="shared" si="975"/>
        <v>1</v>
      </c>
      <c r="W10373">
        <f t="shared" si="976"/>
        <v>2</v>
      </c>
      <c r="X10373" t="str">
        <f t="shared" si="977"/>
        <v>512</v>
      </c>
      <c r="Y10373" t="str">
        <f>IF(Table1[[#This Row],[RFM_Score]]="555","Champion", IF(AND(J10373&gt;=4,V10373&gt;=4),"Loyal", IF(U10373&lt;=2,"At Risk", IF(W10373&gt;=4,"Potential Loyalist","Others"))))</f>
        <v>Others</v>
      </c>
    </row>
    <row r="10374" spans="1:25">
      <c r="A10374" t="s">
        <v>3054</v>
      </c>
      <c r="B10374">
        <v>18</v>
      </c>
      <c r="C10374" t="s">
        <v>19</v>
      </c>
      <c r="D10374" t="s">
        <v>41</v>
      </c>
      <c r="E10374" s="6" t="s">
        <v>22444</v>
      </c>
      <c r="F10374" t="s">
        <v>30</v>
      </c>
      <c r="G10374">
        <v>5</v>
      </c>
      <c r="H10374">
        <v>1</v>
      </c>
      <c r="I10374">
        <v>38</v>
      </c>
      <c r="J10374">
        <v>0</v>
      </c>
      <c r="K10374">
        <v>64.510000000000005</v>
      </c>
      <c r="L10374" t="str">
        <f t="shared" si="972"/>
        <v/>
      </c>
      <c r="M10374">
        <v>1</v>
      </c>
      <c r="N10374" t="str">
        <f t="shared" si="973"/>
        <v/>
      </c>
      <c r="O10374">
        <v>90</v>
      </c>
      <c r="P10374" s="11">
        <v>0.2</v>
      </c>
      <c r="Q10374" s="11">
        <v>0</v>
      </c>
      <c r="R10374" s="12">
        <v>64.510000000000005</v>
      </c>
      <c r="S10374" t="s">
        <v>27</v>
      </c>
      <c r="T10374">
        <v>0</v>
      </c>
      <c r="U10374">
        <f t="shared" si="974"/>
        <v>2</v>
      </c>
      <c r="V10374">
        <f t="shared" si="975"/>
        <v>1</v>
      </c>
      <c r="W10374">
        <f t="shared" si="976"/>
        <v>2</v>
      </c>
      <c r="X10374" t="str">
        <f t="shared" si="977"/>
        <v>212</v>
      </c>
      <c r="Y10374" t="str">
        <f>IF(Table1[[#This Row],[RFM_Score]]="555","Champion", IF(AND(J10374&gt;=4,V10374&gt;=4),"Loyal", IF(U10374&lt;=2,"At Risk", IF(W10374&gt;=4,"Potential Loyalist","Others"))))</f>
        <v>At Risk</v>
      </c>
    </row>
    <row r="10375" spans="1:25">
      <c r="A10375" t="s">
        <v>8486</v>
      </c>
      <c r="B10375">
        <v>38</v>
      </c>
      <c r="C10375" t="s">
        <v>19</v>
      </c>
      <c r="D10375" t="s">
        <v>25</v>
      </c>
      <c r="E10375" s="6" t="s">
        <v>22445</v>
      </c>
      <c r="F10375" t="s">
        <v>30</v>
      </c>
      <c r="G10375">
        <v>1</v>
      </c>
      <c r="H10375">
        <v>0</v>
      </c>
      <c r="I10375">
        <v>47</v>
      </c>
      <c r="J10375">
        <v>2</v>
      </c>
      <c r="K10375">
        <v>64.430000000000007</v>
      </c>
      <c r="L10375" t="str">
        <f t="shared" si="972"/>
        <v/>
      </c>
      <c r="M10375">
        <v>1</v>
      </c>
      <c r="N10375" t="str">
        <f t="shared" si="973"/>
        <v/>
      </c>
      <c r="O10375">
        <v>12</v>
      </c>
      <c r="P10375" s="11">
        <v>0</v>
      </c>
      <c r="Q10375" s="11">
        <v>4.2553191489361701E-2</v>
      </c>
      <c r="R10375" s="12">
        <v>64.430000000000007</v>
      </c>
      <c r="S10375" t="s">
        <v>27</v>
      </c>
      <c r="T10375">
        <v>1</v>
      </c>
      <c r="U10375">
        <f t="shared" si="974"/>
        <v>5</v>
      </c>
      <c r="V10375">
        <f t="shared" si="975"/>
        <v>1</v>
      </c>
      <c r="W10375">
        <f t="shared" si="976"/>
        <v>2</v>
      </c>
      <c r="X10375" t="str">
        <f t="shared" si="977"/>
        <v>512</v>
      </c>
      <c r="Y10375" t="str">
        <f>IF(Table1[[#This Row],[RFM_Score]]="555","Champion", IF(AND(J10375&gt;=4,V10375&gt;=4),"Loyal", IF(U10375&lt;=2,"At Risk", IF(W10375&gt;=4,"Potential Loyalist","Others"))))</f>
        <v>Others</v>
      </c>
    </row>
    <row r="10376" spans="1:25">
      <c r="A10376" t="s">
        <v>6163</v>
      </c>
      <c r="B10376">
        <v>49</v>
      </c>
      <c r="C10376" t="s">
        <v>19</v>
      </c>
      <c r="D10376" t="s">
        <v>41</v>
      </c>
      <c r="E10376" s="6" t="s">
        <v>22446</v>
      </c>
      <c r="F10376" t="s">
        <v>30</v>
      </c>
      <c r="G10376">
        <v>2</v>
      </c>
      <c r="H10376">
        <v>0</v>
      </c>
      <c r="I10376">
        <v>46</v>
      </c>
      <c r="J10376">
        <v>2</v>
      </c>
      <c r="K10376">
        <v>64.28</v>
      </c>
      <c r="L10376" t="str">
        <f t="shared" si="972"/>
        <v/>
      </c>
      <c r="M10376">
        <v>1</v>
      </c>
      <c r="N10376" t="str">
        <f t="shared" si="973"/>
        <v/>
      </c>
      <c r="O10376">
        <v>17</v>
      </c>
      <c r="P10376" s="11">
        <v>0</v>
      </c>
      <c r="Q10376" s="11">
        <v>4.3478260869565202E-2</v>
      </c>
      <c r="R10376" s="12">
        <v>64.28</v>
      </c>
      <c r="S10376" t="s">
        <v>27</v>
      </c>
      <c r="T10376">
        <v>0</v>
      </c>
      <c r="U10376">
        <f t="shared" si="974"/>
        <v>5</v>
      </c>
      <c r="V10376">
        <f t="shared" si="975"/>
        <v>1</v>
      </c>
      <c r="W10376">
        <f t="shared" si="976"/>
        <v>2</v>
      </c>
      <c r="X10376" t="str">
        <f t="shared" si="977"/>
        <v>512</v>
      </c>
      <c r="Y10376" t="str">
        <f>IF(Table1[[#This Row],[RFM_Score]]="555","Champion", IF(AND(J10376&gt;=4,V10376&gt;=4),"Loyal", IF(U10376&lt;=2,"At Risk", IF(W10376&gt;=4,"Potential Loyalist","Others"))))</f>
        <v>Others</v>
      </c>
    </row>
    <row r="10377" spans="1:25">
      <c r="A10377" t="s">
        <v>5095</v>
      </c>
      <c r="B10377">
        <v>33</v>
      </c>
      <c r="C10377" t="s">
        <v>19</v>
      </c>
      <c r="D10377" t="s">
        <v>25</v>
      </c>
      <c r="E10377" s="6" t="s">
        <v>22447</v>
      </c>
      <c r="F10377" t="s">
        <v>37</v>
      </c>
      <c r="G10377">
        <v>5</v>
      </c>
      <c r="H10377">
        <v>1</v>
      </c>
      <c r="I10377">
        <v>63</v>
      </c>
      <c r="J10377">
        <v>4</v>
      </c>
      <c r="K10377">
        <v>64.099999999999994</v>
      </c>
      <c r="L10377" t="str">
        <f t="shared" si="972"/>
        <v/>
      </c>
      <c r="M10377">
        <v>1</v>
      </c>
      <c r="N10377" t="str">
        <f t="shared" si="973"/>
        <v/>
      </c>
      <c r="O10377">
        <v>65</v>
      </c>
      <c r="P10377" s="11">
        <v>0.2</v>
      </c>
      <c r="Q10377" s="11">
        <v>6.3492063492063405E-2</v>
      </c>
      <c r="R10377" s="12">
        <v>64.099999999999994</v>
      </c>
      <c r="S10377" t="s">
        <v>27</v>
      </c>
      <c r="T10377">
        <v>0</v>
      </c>
      <c r="U10377">
        <f t="shared" si="974"/>
        <v>3</v>
      </c>
      <c r="V10377">
        <f t="shared" si="975"/>
        <v>1</v>
      </c>
      <c r="W10377">
        <f t="shared" si="976"/>
        <v>2</v>
      </c>
      <c r="X10377" t="str">
        <f t="shared" si="977"/>
        <v>312</v>
      </c>
      <c r="Y10377" t="str">
        <f>IF(Table1[[#This Row],[RFM_Score]]="555","Champion", IF(AND(J10377&gt;=4,V10377&gt;=4),"Loyal", IF(U10377&lt;=2,"At Risk", IF(W10377&gt;=4,"Potential Loyalist","Others"))))</f>
        <v>Others</v>
      </c>
    </row>
    <row r="10378" spans="1:25">
      <c r="A10378" t="s">
        <v>6115</v>
      </c>
      <c r="B10378">
        <v>18</v>
      </c>
      <c r="C10378" t="s">
        <v>24</v>
      </c>
      <c r="D10378" t="s">
        <v>25</v>
      </c>
      <c r="E10378" s="6" t="s">
        <v>22448</v>
      </c>
      <c r="F10378" t="s">
        <v>60</v>
      </c>
      <c r="G10378">
        <v>10</v>
      </c>
      <c r="H10378">
        <v>2</v>
      </c>
      <c r="I10378">
        <v>39</v>
      </c>
      <c r="J10378">
        <v>3</v>
      </c>
      <c r="K10378">
        <v>63.99</v>
      </c>
      <c r="L10378" t="str">
        <f t="shared" si="972"/>
        <v/>
      </c>
      <c r="M10378">
        <v>1</v>
      </c>
      <c r="N10378" t="str">
        <f t="shared" si="973"/>
        <v/>
      </c>
      <c r="O10378">
        <v>51</v>
      </c>
      <c r="P10378" s="11">
        <v>0.2</v>
      </c>
      <c r="Q10378" s="11">
        <v>7.69230769230769E-2</v>
      </c>
      <c r="R10378" s="12">
        <v>63.99</v>
      </c>
      <c r="S10378" t="s">
        <v>27</v>
      </c>
      <c r="T10378">
        <v>0</v>
      </c>
      <c r="U10378">
        <f t="shared" si="974"/>
        <v>3</v>
      </c>
      <c r="V10378">
        <f t="shared" si="975"/>
        <v>1</v>
      </c>
      <c r="W10378">
        <f t="shared" si="976"/>
        <v>2</v>
      </c>
      <c r="X10378" t="str">
        <f t="shared" si="977"/>
        <v>312</v>
      </c>
      <c r="Y10378" t="str">
        <f>IF(Table1[[#This Row],[RFM_Score]]="555","Champion", IF(AND(J10378&gt;=4,V10378&gt;=4),"Loyal", IF(U10378&lt;=2,"At Risk", IF(W10378&gt;=4,"Potential Loyalist","Others"))))</f>
        <v>Others</v>
      </c>
    </row>
    <row r="10379" spans="1:25">
      <c r="A10379" t="s">
        <v>2398</v>
      </c>
      <c r="B10379">
        <v>18</v>
      </c>
      <c r="C10379" t="s">
        <v>19</v>
      </c>
      <c r="D10379" t="s">
        <v>25</v>
      </c>
      <c r="E10379" s="6" t="s">
        <v>22449</v>
      </c>
      <c r="F10379" t="s">
        <v>60</v>
      </c>
      <c r="G10379">
        <v>2</v>
      </c>
      <c r="H10379">
        <v>1</v>
      </c>
      <c r="I10379">
        <v>45</v>
      </c>
      <c r="J10379">
        <v>2</v>
      </c>
      <c r="K10379">
        <v>63.93</v>
      </c>
      <c r="L10379" t="str">
        <f t="shared" si="972"/>
        <v/>
      </c>
      <c r="M10379">
        <v>1</v>
      </c>
      <c r="N10379" t="str">
        <f t="shared" si="973"/>
        <v/>
      </c>
      <c r="O10379">
        <v>22</v>
      </c>
      <c r="P10379" s="11">
        <v>0.5</v>
      </c>
      <c r="Q10379" s="11">
        <v>4.4444444444444398E-2</v>
      </c>
      <c r="R10379" s="12">
        <v>63.93</v>
      </c>
      <c r="S10379" t="s">
        <v>27</v>
      </c>
      <c r="T10379">
        <v>0</v>
      </c>
      <c r="U10379">
        <f t="shared" si="974"/>
        <v>4</v>
      </c>
      <c r="V10379">
        <f t="shared" si="975"/>
        <v>1</v>
      </c>
      <c r="W10379">
        <f t="shared" si="976"/>
        <v>2</v>
      </c>
      <c r="X10379" t="str">
        <f t="shared" si="977"/>
        <v>412</v>
      </c>
      <c r="Y10379" t="str">
        <f>IF(Table1[[#This Row],[RFM_Score]]="555","Champion", IF(AND(J10379&gt;=4,V10379&gt;=4),"Loyal", IF(U10379&lt;=2,"At Risk", IF(W10379&gt;=4,"Potential Loyalist","Others"))))</f>
        <v>Others</v>
      </c>
    </row>
    <row r="10380" spans="1:25">
      <c r="A10380" t="s">
        <v>2047</v>
      </c>
      <c r="B10380">
        <v>18</v>
      </c>
      <c r="C10380" t="s">
        <v>19</v>
      </c>
      <c r="D10380" t="s">
        <v>41</v>
      </c>
      <c r="E10380" s="6" t="s">
        <v>22450</v>
      </c>
      <c r="F10380" t="s">
        <v>26</v>
      </c>
      <c r="G10380">
        <v>3</v>
      </c>
      <c r="H10380">
        <v>1</v>
      </c>
      <c r="I10380">
        <v>52</v>
      </c>
      <c r="J10380">
        <v>4</v>
      </c>
      <c r="K10380">
        <v>63.9</v>
      </c>
      <c r="L10380" t="str">
        <f t="shared" si="972"/>
        <v/>
      </c>
      <c r="M10380">
        <v>1</v>
      </c>
      <c r="N10380" t="str">
        <f t="shared" si="973"/>
        <v/>
      </c>
      <c r="O10380">
        <v>93</v>
      </c>
      <c r="P10380" s="11">
        <v>0.33333333333333298</v>
      </c>
      <c r="Q10380" s="11">
        <v>7.69230769230769E-2</v>
      </c>
      <c r="R10380" s="12">
        <v>63.9</v>
      </c>
      <c r="S10380" t="s">
        <v>27</v>
      </c>
      <c r="T10380">
        <v>1</v>
      </c>
      <c r="U10380">
        <f t="shared" si="974"/>
        <v>2</v>
      </c>
      <c r="V10380">
        <f t="shared" si="975"/>
        <v>1</v>
      </c>
      <c r="W10380">
        <f t="shared" si="976"/>
        <v>2</v>
      </c>
      <c r="X10380" t="str">
        <f t="shared" si="977"/>
        <v>212</v>
      </c>
      <c r="Y10380" t="str">
        <f>IF(Table1[[#This Row],[RFM_Score]]="555","Champion", IF(AND(J10380&gt;=4,V10380&gt;=4),"Loyal", IF(U10380&lt;=2,"At Risk", IF(W10380&gt;=4,"Potential Loyalist","Others"))))</f>
        <v>At Risk</v>
      </c>
    </row>
    <row r="10381" spans="1:25">
      <c r="A10381" t="s">
        <v>10456</v>
      </c>
      <c r="B10381">
        <v>35</v>
      </c>
      <c r="C10381" t="s">
        <v>24</v>
      </c>
      <c r="D10381" t="s">
        <v>20</v>
      </c>
      <c r="E10381" s="6" t="s">
        <v>22451</v>
      </c>
      <c r="F10381" t="s">
        <v>21</v>
      </c>
      <c r="G10381">
        <v>3</v>
      </c>
      <c r="H10381">
        <v>0</v>
      </c>
      <c r="I10381">
        <v>63</v>
      </c>
      <c r="J10381">
        <v>5</v>
      </c>
      <c r="K10381">
        <v>63.56</v>
      </c>
      <c r="L10381" t="str">
        <f t="shared" si="972"/>
        <v/>
      </c>
      <c r="M10381">
        <v>1</v>
      </c>
      <c r="N10381" t="str">
        <f t="shared" si="973"/>
        <v/>
      </c>
      <c r="O10381">
        <v>42</v>
      </c>
      <c r="P10381" s="11">
        <v>0</v>
      </c>
      <c r="Q10381" s="11">
        <v>7.9365079365079305E-2</v>
      </c>
      <c r="R10381" s="12">
        <v>63.56</v>
      </c>
      <c r="S10381" t="s">
        <v>27</v>
      </c>
      <c r="T10381">
        <v>0</v>
      </c>
      <c r="U10381">
        <f t="shared" si="974"/>
        <v>3</v>
      </c>
      <c r="V10381">
        <f t="shared" si="975"/>
        <v>1</v>
      </c>
      <c r="W10381">
        <f t="shared" si="976"/>
        <v>2</v>
      </c>
      <c r="X10381" t="str">
        <f t="shared" si="977"/>
        <v>312</v>
      </c>
      <c r="Y10381" t="str">
        <f>IF(Table1[[#This Row],[RFM_Score]]="555","Champion", IF(AND(J10381&gt;=4,V10381&gt;=4),"Loyal", IF(U10381&lt;=2,"At Risk", IF(W10381&gt;=4,"Potential Loyalist","Others"))))</f>
        <v>Others</v>
      </c>
    </row>
    <row r="10382" spans="1:25">
      <c r="A10382" t="s">
        <v>10386</v>
      </c>
      <c r="B10382">
        <v>32</v>
      </c>
      <c r="C10382" t="s">
        <v>24</v>
      </c>
      <c r="D10382" t="s">
        <v>29</v>
      </c>
      <c r="E10382" s="6" t="s">
        <v>22452</v>
      </c>
      <c r="F10382" t="s">
        <v>62</v>
      </c>
      <c r="G10382">
        <v>4</v>
      </c>
      <c r="H10382">
        <v>0</v>
      </c>
      <c r="I10382">
        <v>52</v>
      </c>
      <c r="J10382">
        <v>1</v>
      </c>
      <c r="K10382">
        <v>63.4</v>
      </c>
      <c r="L10382" t="str">
        <f t="shared" si="972"/>
        <v/>
      </c>
      <c r="M10382">
        <v>1</v>
      </c>
      <c r="N10382" t="str">
        <f t="shared" si="973"/>
        <v/>
      </c>
      <c r="O10382">
        <v>33</v>
      </c>
      <c r="P10382" s="11">
        <v>0</v>
      </c>
      <c r="Q10382" s="11">
        <v>1.9230769230769201E-2</v>
      </c>
      <c r="R10382" s="12">
        <v>63.4</v>
      </c>
      <c r="S10382" t="s">
        <v>27</v>
      </c>
      <c r="T10382">
        <v>0</v>
      </c>
      <c r="U10382">
        <f t="shared" si="974"/>
        <v>4</v>
      </c>
      <c r="V10382">
        <f t="shared" si="975"/>
        <v>1</v>
      </c>
      <c r="W10382">
        <f t="shared" si="976"/>
        <v>2</v>
      </c>
      <c r="X10382" t="str">
        <f t="shared" si="977"/>
        <v>412</v>
      </c>
      <c r="Y10382" t="str">
        <f>IF(Table1[[#This Row],[RFM_Score]]="555","Champion", IF(AND(J10382&gt;=4,V10382&gt;=4),"Loyal", IF(U10382&lt;=2,"At Risk", IF(W10382&gt;=4,"Potential Loyalist","Others"))))</f>
        <v>Others</v>
      </c>
    </row>
    <row r="10383" spans="1:25">
      <c r="A10383" t="s">
        <v>2515</v>
      </c>
      <c r="B10383">
        <v>18</v>
      </c>
      <c r="C10383" t="s">
        <v>19</v>
      </c>
      <c r="D10383" t="s">
        <v>20</v>
      </c>
      <c r="E10383" s="6" t="s">
        <v>22453</v>
      </c>
      <c r="F10383" t="s">
        <v>26</v>
      </c>
      <c r="G10383">
        <v>6</v>
      </c>
      <c r="H10383">
        <v>2</v>
      </c>
      <c r="I10383">
        <v>50</v>
      </c>
      <c r="J10383">
        <v>1</v>
      </c>
      <c r="K10383">
        <v>63.23</v>
      </c>
      <c r="L10383" t="str">
        <f t="shared" si="972"/>
        <v/>
      </c>
      <c r="M10383">
        <v>1</v>
      </c>
      <c r="N10383" t="str">
        <f t="shared" si="973"/>
        <v/>
      </c>
      <c r="O10383">
        <v>17</v>
      </c>
      <c r="P10383" s="11">
        <v>0.33333333333333298</v>
      </c>
      <c r="Q10383" s="11">
        <v>0.02</v>
      </c>
      <c r="R10383" s="12">
        <v>63.23</v>
      </c>
      <c r="S10383" t="s">
        <v>27</v>
      </c>
      <c r="T10383">
        <v>0</v>
      </c>
      <c r="U10383">
        <f t="shared" si="974"/>
        <v>5</v>
      </c>
      <c r="V10383">
        <f t="shared" si="975"/>
        <v>1</v>
      </c>
      <c r="W10383">
        <f t="shared" si="976"/>
        <v>2</v>
      </c>
      <c r="X10383" t="str">
        <f t="shared" si="977"/>
        <v>512</v>
      </c>
      <c r="Y10383" t="str">
        <f>IF(Table1[[#This Row],[RFM_Score]]="555","Champion", IF(AND(J10383&gt;=4,V10383&gt;=4),"Loyal", IF(U10383&lt;=2,"At Risk", IF(W10383&gt;=4,"Potential Loyalist","Others"))))</f>
        <v>Others</v>
      </c>
    </row>
    <row r="10384" spans="1:25">
      <c r="A10384" t="s">
        <v>9765</v>
      </c>
      <c r="B10384">
        <v>29</v>
      </c>
      <c r="C10384" t="s">
        <v>19</v>
      </c>
      <c r="D10384" t="s">
        <v>46</v>
      </c>
      <c r="E10384" s="6" t="s">
        <v>22454</v>
      </c>
      <c r="F10384" t="s">
        <v>26</v>
      </c>
      <c r="G10384">
        <v>1</v>
      </c>
      <c r="H10384">
        <v>1</v>
      </c>
      <c r="I10384">
        <v>54</v>
      </c>
      <c r="J10384">
        <v>3</v>
      </c>
      <c r="K10384">
        <v>63.15</v>
      </c>
      <c r="L10384" t="str">
        <f t="shared" si="972"/>
        <v/>
      </c>
      <c r="M10384">
        <v>1</v>
      </c>
      <c r="N10384" t="str">
        <f t="shared" si="973"/>
        <v/>
      </c>
      <c r="O10384">
        <v>14</v>
      </c>
      <c r="P10384" s="11">
        <v>1</v>
      </c>
      <c r="Q10384" s="11">
        <v>5.5555555555555497E-2</v>
      </c>
      <c r="R10384" s="12">
        <v>63.15</v>
      </c>
      <c r="S10384" t="s">
        <v>27</v>
      </c>
      <c r="T10384">
        <v>1</v>
      </c>
      <c r="U10384">
        <f t="shared" si="974"/>
        <v>5</v>
      </c>
      <c r="V10384">
        <f t="shared" si="975"/>
        <v>1</v>
      </c>
      <c r="W10384">
        <f t="shared" si="976"/>
        <v>2</v>
      </c>
      <c r="X10384" t="str">
        <f t="shared" si="977"/>
        <v>512</v>
      </c>
      <c r="Y10384" t="str">
        <f>IF(Table1[[#This Row],[RFM_Score]]="555","Champion", IF(AND(J10384&gt;=4,V10384&gt;=4),"Loyal", IF(U10384&lt;=2,"At Risk", IF(W10384&gt;=4,"Potential Loyalist","Others"))))</f>
        <v>Others</v>
      </c>
    </row>
    <row r="10385" spans="1:25">
      <c r="A10385" t="s">
        <v>9382</v>
      </c>
      <c r="B10385">
        <v>33</v>
      </c>
      <c r="C10385" t="s">
        <v>19</v>
      </c>
      <c r="D10385" t="s">
        <v>29</v>
      </c>
      <c r="E10385" s="6" t="s">
        <v>22455</v>
      </c>
      <c r="F10385" t="s">
        <v>26</v>
      </c>
      <c r="G10385">
        <v>2</v>
      </c>
      <c r="H10385">
        <v>1</v>
      </c>
      <c r="I10385">
        <v>48</v>
      </c>
      <c r="J10385">
        <v>3</v>
      </c>
      <c r="K10385">
        <v>63.06</v>
      </c>
      <c r="L10385" t="str">
        <f t="shared" si="972"/>
        <v/>
      </c>
      <c r="M10385">
        <v>1</v>
      </c>
      <c r="N10385" t="str">
        <f t="shared" si="973"/>
        <v/>
      </c>
      <c r="O10385">
        <v>42</v>
      </c>
      <c r="P10385" s="11">
        <v>0.5</v>
      </c>
      <c r="Q10385" s="11">
        <v>6.25E-2</v>
      </c>
      <c r="R10385" s="12">
        <v>63.06</v>
      </c>
      <c r="S10385" t="s">
        <v>27</v>
      </c>
      <c r="T10385">
        <v>0</v>
      </c>
      <c r="U10385">
        <f t="shared" si="974"/>
        <v>3</v>
      </c>
      <c r="V10385">
        <f t="shared" si="975"/>
        <v>1</v>
      </c>
      <c r="W10385">
        <f t="shared" si="976"/>
        <v>2</v>
      </c>
      <c r="X10385" t="str">
        <f t="shared" si="977"/>
        <v>312</v>
      </c>
      <c r="Y10385" t="str">
        <f>IF(Table1[[#This Row],[RFM_Score]]="555","Champion", IF(AND(J10385&gt;=4,V10385&gt;=4),"Loyal", IF(U10385&lt;=2,"At Risk", IF(W10385&gt;=4,"Potential Loyalist","Others"))))</f>
        <v>Others</v>
      </c>
    </row>
    <row r="10386" spans="1:25">
      <c r="A10386" t="s">
        <v>1696</v>
      </c>
      <c r="B10386">
        <v>48</v>
      </c>
      <c r="C10386" t="s">
        <v>24</v>
      </c>
      <c r="D10386" t="s">
        <v>29</v>
      </c>
      <c r="E10386" s="6" t="s">
        <v>22456</v>
      </c>
      <c r="F10386" t="s">
        <v>30</v>
      </c>
      <c r="G10386">
        <v>2</v>
      </c>
      <c r="H10386">
        <v>0</v>
      </c>
      <c r="I10386">
        <v>50</v>
      </c>
      <c r="J10386">
        <v>1</v>
      </c>
      <c r="K10386">
        <v>62.98</v>
      </c>
      <c r="L10386" t="str">
        <f t="shared" si="972"/>
        <v/>
      </c>
      <c r="M10386">
        <v>1</v>
      </c>
      <c r="N10386" t="str">
        <f t="shared" si="973"/>
        <v/>
      </c>
      <c r="O10386">
        <v>0</v>
      </c>
      <c r="P10386" s="11">
        <v>0</v>
      </c>
      <c r="Q10386" s="11">
        <v>0.02</v>
      </c>
      <c r="R10386" s="12">
        <v>62.98</v>
      </c>
      <c r="S10386" t="s">
        <v>27</v>
      </c>
      <c r="T10386">
        <v>0</v>
      </c>
      <c r="U10386">
        <f t="shared" si="974"/>
        <v>5</v>
      </c>
      <c r="V10386">
        <f t="shared" si="975"/>
        <v>1</v>
      </c>
      <c r="W10386">
        <f t="shared" si="976"/>
        <v>2</v>
      </c>
      <c r="X10386" t="str">
        <f t="shared" si="977"/>
        <v>512</v>
      </c>
      <c r="Y10386" t="str">
        <f>IF(Table1[[#This Row],[RFM_Score]]="555","Champion", IF(AND(J10386&gt;=4,V10386&gt;=4),"Loyal", IF(U10386&lt;=2,"At Risk", IF(W10386&gt;=4,"Potential Loyalist","Others"))))</f>
        <v>Others</v>
      </c>
    </row>
    <row r="10387" spans="1:25">
      <c r="A10387" t="s">
        <v>3763</v>
      </c>
      <c r="B10387">
        <v>40</v>
      </c>
      <c r="C10387" t="s">
        <v>24</v>
      </c>
      <c r="D10387" t="s">
        <v>49</v>
      </c>
      <c r="E10387" s="6" t="s">
        <v>22457</v>
      </c>
      <c r="F10387" t="s">
        <v>62</v>
      </c>
      <c r="G10387">
        <v>3</v>
      </c>
      <c r="H10387">
        <v>1</v>
      </c>
      <c r="I10387">
        <v>46</v>
      </c>
      <c r="J10387">
        <v>0</v>
      </c>
      <c r="K10387">
        <v>62.94</v>
      </c>
      <c r="L10387" t="str">
        <f t="shared" si="972"/>
        <v/>
      </c>
      <c r="M10387">
        <v>1</v>
      </c>
      <c r="N10387" t="str">
        <f t="shared" si="973"/>
        <v/>
      </c>
      <c r="O10387">
        <v>9</v>
      </c>
      <c r="P10387" s="11">
        <v>0.33333333333333298</v>
      </c>
      <c r="Q10387" s="11">
        <v>0</v>
      </c>
      <c r="R10387" s="12">
        <v>62.94</v>
      </c>
      <c r="S10387" t="s">
        <v>27</v>
      </c>
      <c r="T10387">
        <v>0</v>
      </c>
      <c r="U10387">
        <f t="shared" si="974"/>
        <v>5</v>
      </c>
      <c r="V10387">
        <f t="shared" si="975"/>
        <v>1</v>
      </c>
      <c r="W10387">
        <f t="shared" si="976"/>
        <v>2</v>
      </c>
      <c r="X10387" t="str">
        <f t="shared" si="977"/>
        <v>512</v>
      </c>
      <c r="Y10387" t="str">
        <f>IF(Table1[[#This Row],[RFM_Score]]="555","Champion", IF(AND(J10387&gt;=4,V10387&gt;=4),"Loyal", IF(U10387&lt;=2,"At Risk", IF(W10387&gt;=4,"Potential Loyalist","Others"))))</f>
        <v>Others</v>
      </c>
    </row>
    <row r="10388" spans="1:25">
      <c r="A10388" t="s">
        <v>653</v>
      </c>
      <c r="B10388">
        <v>36</v>
      </c>
      <c r="C10388" t="s">
        <v>19</v>
      </c>
      <c r="D10388" t="s">
        <v>49</v>
      </c>
      <c r="E10388" s="6" t="s">
        <v>22458</v>
      </c>
      <c r="F10388" t="s">
        <v>62</v>
      </c>
      <c r="G10388">
        <v>2</v>
      </c>
      <c r="H10388">
        <v>0</v>
      </c>
      <c r="I10388">
        <v>56</v>
      </c>
      <c r="J10388">
        <v>4</v>
      </c>
      <c r="K10388">
        <v>62.75</v>
      </c>
      <c r="L10388" t="str">
        <f t="shared" si="972"/>
        <v/>
      </c>
      <c r="M10388">
        <v>1</v>
      </c>
      <c r="N10388" t="str">
        <f t="shared" si="973"/>
        <v/>
      </c>
      <c r="O10388">
        <v>7</v>
      </c>
      <c r="P10388" s="11">
        <v>0</v>
      </c>
      <c r="Q10388" s="11">
        <v>7.1428571428571397E-2</v>
      </c>
      <c r="R10388" s="12">
        <v>62.75</v>
      </c>
      <c r="S10388" t="s">
        <v>27</v>
      </c>
      <c r="T10388">
        <v>1</v>
      </c>
      <c r="U10388">
        <f t="shared" si="974"/>
        <v>5</v>
      </c>
      <c r="V10388">
        <f t="shared" si="975"/>
        <v>1</v>
      </c>
      <c r="W10388">
        <f t="shared" si="976"/>
        <v>2</v>
      </c>
      <c r="X10388" t="str">
        <f t="shared" si="977"/>
        <v>512</v>
      </c>
      <c r="Y10388" t="str">
        <f>IF(Table1[[#This Row],[RFM_Score]]="555","Champion", IF(AND(J10388&gt;=4,V10388&gt;=4),"Loyal", IF(U10388&lt;=2,"At Risk", IF(W10388&gt;=4,"Potential Loyalist","Others"))))</f>
        <v>Others</v>
      </c>
    </row>
    <row r="10389" spans="1:25">
      <c r="A10389" t="s">
        <v>3033</v>
      </c>
      <c r="B10389">
        <v>38</v>
      </c>
      <c r="C10389" t="s">
        <v>24</v>
      </c>
      <c r="D10389" t="s">
        <v>46</v>
      </c>
      <c r="E10389" s="6" t="s">
        <v>22459</v>
      </c>
      <c r="F10389" t="s">
        <v>21</v>
      </c>
      <c r="G10389">
        <v>2</v>
      </c>
      <c r="H10389">
        <v>0</v>
      </c>
      <c r="I10389">
        <v>55</v>
      </c>
      <c r="J10389">
        <v>1</v>
      </c>
      <c r="K10389">
        <v>62.64</v>
      </c>
      <c r="L10389" t="str">
        <f t="shared" si="972"/>
        <v/>
      </c>
      <c r="M10389">
        <v>1</v>
      </c>
      <c r="N10389" t="str">
        <f t="shared" si="973"/>
        <v/>
      </c>
      <c r="O10389">
        <v>47</v>
      </c>
      <c r="P10389" s="11">
        <v>0</v>
      </c>
      <c r="Q10389" s="11">
        <v>1.8181818181818101E-2</v>
      </c>
      <c r="R10389" s="12">
        <v>62.64</v>
      </c>
      <c r="S10389" t="s">
        <v>27</v>
      </c>
      <c r="T10389">
        <v>0</v>
      </c>
      <c r="U10389">
        <f t="shared" si="974"/>
        <v>3</v>
      </c>
      <c r="V10389">
        <f t="shared" si="975"/>
        <v>1</v>
      </c>
      <c r="W10389">
        <f t="shared" si="976"/>
        <v>2</v>
      </c>
      <c r="X10389" t="str">
        <f t="shared" si="977"/>
        <v>312</v>
      </c>
      <c r="Y10389" t="str">
        <f>IF(Table1[[#This Row],[RFM_Score]]="555","Champion", IF(AND(J10389&gt;=4,V10389&gt;=4),"Loyal", IF(U10389&lt;=2,"At Risk", IF(W10389&gt;=4,"Potential Loyalist","Others"))))</f>
        <v>Others</v>
      </c>
    </row>
    <row r="10390" spans="1:25">
      <c r="A10390" t="s">
        <v>10859</v>
      </c>
      <c r="B10390">
        <v>18</v>
      </c>
      <c r="C10390" t="s">
        <v>24</v>
      </c>
      <c r="D10390" t="s">
        <v>20</v>
      </c>
      <c r="E10390" s="6" t="s">
        <v>22460</v>
      </c>
      <c r="F10390" t="s">
        <v>21</v>
      </c>
      <c r="G10390">
        <v>3</v>
      </c>
      <c r="H10390">
        <v>3</v>
      </c>
      <c r="I10390">
        <v>54</v>
      </c>
      <c r="J10390">
        <v>3</v>
      </c>
      <c r="K10390">
        <v>62.45</v>
      </c>
      <c r="L10390" t="str">
        <f t="shared" si="972"/>
        <v/>
      </c>
      <c r="M10390">
        <v>1</v>
      </c>
      <c r="N10390" t="str">
        <f t="shared" si="973"/>
        <v/>
      </c>
      <c r="O10390">
        <v>39</v>
      </c>
      <c r="P10390" s="11">
        <v>1</v>
      </c>
      <c r="Q10390" s="11">
        <v>5.5555555555555497E-2</v>
      </c>
      <c r="R10390" s="12">
        <v>62.45</v>
      </c>
      <c r="S10390" t="s">
        <v>27</v>
      </c>
      <c r="T10390">
        <v>0</v>
      </c>
      <c r="U10390">
        <f t="shared" si="974"/>
        <v>4</v>
      </c>
      <c r="V10390">
        <f t="shared" si="975"/>
        <v>1</v>
      </c>
      <c r="W10390">
        <f t="shared" si="976"/>
        <v>2</v>
      </c>
      <c r="X10390" t="str">
        <f t="shared" si="977"/>
        <v>412</v>
      </c>
      <c r="Y10390" t="str">
        <f>IF(Table1[[#This Row],[RFM_Score]]="555","Champion", IF(AND(J10390&gt;=4,V10390&gt;=4),"Loyal", IF(U10390&lt;=2,"At Risk", IF(W10390&gt;=4,"Potential Loyalist","Others"))))</f>
        <v>Others</v>
      </c>
    </row>
    <row r="10391" spans="1:25">
      <c r="A10391" t="s">
        <v>4258</v>
      </c>
      <c r="B10391">
        <v>45</v>
      </c>
      <c r="C10391" t="s">
        <v>19</v>
      </c>
      <c r="D10391" t="s">
        <v>29</v>
      </c>
      <c r="E10391" s="6" t="s">
        <v>22461</v>
      </c>
      <c r="F10391" t="s">
        <v>37</v>
      </c>
      <c r="G10391">
        <v>3</v>
      </c>
      <c r="H10391">
        <v>0</v>
      </c>
      <c r="I10391">
        <v>45</v>
      </c>
      <c r="J10391">
        <v>2</v>
      </c>
      <c r="K10391">
        <v>61.96</v>
      </c>
      <c r="L10391" t="str">
        <f t="shared" si="972"/>
        <v/>
      </c>
      <c r="M10391">
        <v>1</v>
      </c>
      <c r="N10391" t="str">
        <f t="shared" si="973"/>
        <v/>
      </c>
      <c r="O10391">
        <v>12</v>
      </c>
      <c r="P10391" s="11">
        <v>0</v>
      </c>
      <c r="Q10391" s="11">
        <v>4.4444444444444398E-2</v>
      </c>
      <c r="R10391" s="12">
        <v>61.96</v>
      </c>
      <c r="S10391" t="s">
        <v>27</v>
      </c>
      <c r="T10391">
        <v>0</v>
      </c>
      <c r="U10391">
        <f t="shared" si="974"/>
        <v>5</v>
      </c>
      <c r="V10391">
        <f t="shared" si="975"/>
        <v>1</v>
      </c>
      <c r="W10391">
        <f t="shared" si="976"/>
        <v>2</v>
      </c>
      <c r="X10391" t="str">
        <f t="shared" si="977"/>
        <v>512</v>
      </c>
      <c r="Y10391" t="str">
        <f>IF(Table1[[#This Row],[RFM_Score]]="555","Champion", IF(AND(J10391&gt;=4,V10391&gt;=4),"Loyal", IF(U10391&lt;=2,"At Risk", IF(W10391&gt;=4,"Potential Loyalist","Others"))))</f>
        <v>Others</v>
      </c>
    </row>
    <row r="10392" spans="1:25">
      <c r="A10392" t="s">
        <v>4108</v>
      </c>
      <c r="B10392">
        <v>26</v>
      </c>
      <c r="C10392" t="s">
        <v>19</v>
      </c>
      <c r="D10392" t="s">
        <v>29</v>
      </c>
      <c r="E10392" s="6" t="s">
        <v>22462</v>
      </c>
      <c r="F10392" t="s">
        <v>26</v>
      </c>
      <c r="G10392">
        <v>3</v>
      </c>
      <c r="H10392">
        <v>1</v>
      </c>
      <c r="I10392">
        <v>58</v>
      </c>
      <c r="J10392">
        <v>5</v>
      </c>
      <c r="K10392">
        <v>61.92</v>
      </c>
      <c r="L10392" t="str">
        <f t="shared" si="972"/>
        <v/>
      </c>
      <c r="M10392">
        <v>1</v>
      </c>
      <c r="N10392" t="str">
        <f t="shared" si="973"/>
        <v/>
      </c>
      <c r="O10392">
        <v>28</v>
      </c>
      <c r="P10392" s="11">
        <v>0.33333333333333298</v>
      </c>
      <c r="Q10392" s="11">
        <v>8.6206896551724102E-2</v>
      </c>
      <c r="R10392" s="12">
        <v>61.92</v>
      </c>
      <c r="S10392" t="s">
        <v>27</v>
      </c>
      <c r="T10392">
        <v>0</v>
      </c>
      <c r="U10392">
        <f t="shared" si="974"/>
        <v>4</v>
      </c>
      <c r="V10392">
        <f t="shared" si="975"/>
        <v>1</v>
      </c>
      <c r="W10392">
        <f t="shared" si="976"/>
        <v>2</v>
      </c>
      <c r="X10392" t="str">
        <f t="shared" si="977"/>
        <v>412</v>
      </c>
      <c r="Y10392" t="str">
        <f>IF(Table1[[#This Row],[RFM_Score]]="555","Champion", IF(AND(J10392&gt;=4,V10392&gt;=4),"Loyal", IF(U10392&lt;=2,"At Risk", IF(W10392&gt;=4,"Potential Loyalist","Others"))))</f>
        <v>Others</v>
      </c>
    </row>
    <row r="10393" spans="1:25">
      <c r="A10393" t="s">
        <v>8321</v>
      </c>
      <c r="B10393">
        <v>22</v>
      </c>
      <c r="C10393" t="s">
        <v>19</v>
      </c>
      <c r="D10393" t="s">
        <v>29</v>
      </c>
      <c r="E10393" s="6" t="s">
        <v>22463</v>
      </c>
      <c r="F10393" t="s">
        <v>60</v>
      </c>
      <c r="G10393">
        <v>3</v>
      </c>
      <c r="H10393">
        <v>1</v>
      </c>
      <c r="I10393">
        <v>51</v>
      </c>
      <c r="J10393">
        <v>2</v>
      </c>
      <c r="K10393">
        <v>61.75</v>
      </c>
      <c r="L10393" t="str">
        <f t="shared" si="972"/>
        <v/>
      </c>
      <c r="M10393">
        <v>1</v>
      </c>
      <c r="N10393" t="str">
        <f t="shared" si="973"/>
        <v/>
      </c>
      <c r="O10393">
        <v>8</v>
      </c>
      <c r="P10393" s="11">
        <v>0.33333333333333298</v>
      </c>
      <c r="Q10393" s="11">
        <v>3.9215686274509803E-2</v>
      </c>
      <c r="R10393" s="12">
        <v>61.75</v>
      </c>
      <c r="S10393" t="s">
        <v>27</v>
      </c>
      <c r="T10393">
        <v>0</v>
      </c>
      <c r="U10393">
        <f t="shared" si="974"/>
        <v>5</v>
      </c>
      <c r="V10393">
        <f t="shared" si="975"/>
        <v>1</v>
      </c>
      <c r="W10393">
        <f t="shared" si="976"/>
        <v>2</v>
      </c>
      <c r="X10393" t="str">
        <f t="shared" si="977"/>
        <v>512</v>
      </c>
      <c r="Y10393" t="str">
        <f>IF(Table1[[#This Row],[RFM_Score]]="555","Champion", IF(AND(J10393&gt;=4,V10393&gt;=4),"Loyal", IF(U10393&lt;=2,"At Risk", IF(W10393&gt;=4,"Potential Loyalist","Others"))))</f>
        <v>Others</v>
      </c>
    </row>
    <row r="10394" spans="1:25">
      <c r="A10394" t="s">
        <v>3608</v>
      </c>
      <c r="B10394">
        <v>50</v>
      </c>
      <c r="C10394" t="s">
        <v>19</v>
      </c>
      <c r="D10394" t="s">
        <v>25</v>
      </c>
      <c r="E10394" s="6" t="s">
        <v>22464</v>
      </c>
      <c r="F10394" t="s">
        <v>37</v>
      </c>
      <c r="G10394">
        <v>6</v>
      </c>
      <c r="H10394">
        <v>3</v>
      </c>
      <c r="I10394">
        <v>60</v>
      </c>
      <c r="J10394">
        <v>1</v>
      </c>
      <c r="K10394">
        <v>61.68</v>
      </c>
      <c r="L10394" t="str">
        <f t="shared" si="972"/>
        <v/>
      </c>
      <c r="M10394">
        <v>1</v>
      </c>
      <c r="N10394" t="str">
        <f t="shared" si="973"/>
        <v/>
      </c>
      <c r="O10394">
        <v>6</v>
      </c>
      <c r="P10394" s="11">
        <v>0.5</v>
      </c>
      <c r="Q10394" s="11">
        <v>1.6666666666666601E-2</v>
      </c>
      <c r="R10394" s="12">
        <v>61.68</v>
      </c>
      <c r="S10394" t="s">
        <v>27</v>
      </c>
      <c r="T10394">
        <v>0</v>
      </c>
      <c r="U10394">
        <f t="shared" si="974"/>
        <v>5</v>
      </c>
      <c r="V10394">
        <f t="shared" si="975"/>
        <v>1</v>
      </c>
      <c r="W10394">
        <f t="shared" si="976"/>
        <v>2</v>
      </c>
      <c r="X10394" t="str">
        <f t="shared" si="977"/>
        <v>512</v>
      </c>
      <c r="Y10394" t="str">
        <f>IF(Table1[[#This Row],[RFM_Score]]="555","Champion", IF(AND(J10394&gt;=4,V10394&gt;=4),"Loyal", IF(U10394&lt;=2,"At Risk", IF(W10394&gt;=4,"Potential Loyalist","Others"))))</f>
        <v>Others</v>
      </c>
    </row>
    <row r="10395" spans="1:25">
      <c r="A10395" t="s">
        <v>11985</v>
      </c>
      <c r="B10395">
        <v>25</v>
      </c>
      <c r="C10395" t="s">
        <v>19</v>
      </c>
      <c r="D10395" t="s">
        <v>25</v>
      </c>
      <c r="E10395" s="6" t="s">
        <v>22465</v>
      </c>
      <c r="F10395" t="s">
        <v>21</v>
      </c>
      <c r="G10395">
        <v>4</v>
      </c>
      <c r="H10395">
        <v>2</v>
      </c>
      <c r="I10395">
        <v>38</v>
      </c>
      <c r="J10395">
        <v>1</v>
      </c>
      <c r="K10395">
        <v>61.41</v>
      </c>
      <c r="L10395" t="str">
        <f t="shared" si="972"/>
        <v/>
      </c>
      <c r="M10395">
        <v>1</v>
      </c>
      <c r="N10395" t="str">
        <f t="shared" si="973"/>
        <v/>
      </c>
      <c r="O10395">
        <v>50</v>
      </c>
      <c r="P10395" s="11">
        <v>0.5</v>
      </c>
      <c r="Q10395" s="11">
        <v>2.6315789473684199E-2</v>
      </c>
      <c r="R10395" s="12">
        <v>61.41</v>
      </c>
      <c r="S10395" t="s">
        <v>27</v>
      </c>
      <c r="T10395">
        <v>0</v>
      </c>
      <c r="U10395">
        <f t="shared" si="974"/>
        <v>3</v>
      </c>
      <c r="V10395">
        <f t="shared" si="975"/>
        <v>1</v>
      </c>
      <c r="W10395">
        <f t="shared" si="976"/>
        <v>2</v>
      </c>
      <c r="X10395" t="str">
        <f t="shared" si="977"/>
        <v>312</v>
      </c>
      <c r="Y10395" t="str">
        <f>IF(Table1[[#This Row],[RFM_Score]]="555","Champion", IF(AND(J10395&gt;=4,V10395&gt;=4),"Loyal", IF(U10395&lt;=2,"At Risk", IF(W10395&gt;=4,"Potential Loyalist","Others"))))</f>
        <v>Others</v>
      </c>
    </row>
    <row r="10396" spans="1:25">
      <c r="A10396" t="s">
        <v>9234</v>
      </c>
      <c r="B10396">
        <v>51</v>
      </c>
      <c r="C10396" t="s">
        <v>24</v>
      </c>
      <c r="D10396" t="s">
        <v>35</v>
      </c>
      <c r="E10396" s="6" t="s">
        <v>22466</v>
      </c>
      <c r="F10396" t="s">
        <v>37</v>
      </c>
      <c r="G10396">
        <v>1</v>
      </c>
      <c r="H10396">
        <v>0</v>
      </c>
      <c r="I10396">
        <v>52</v>
      </c>
      <c r="J10396">
        <v>4</v>
      </c>
      <c r="K10396">
        <v>61.35</v>
      </c>
      <c r="L10396" t="str">
        <f t="shared" si="972"/>
        <v/>
      </c>
      <c r="M10396">
        <v>1</v>
      </c>
      <c r="N10396" t="str">
        <f t="shared" si="973"/>
        <v/>
      </c>
      <c r="O10396">
        <v>61</v>
      </c>
      <c r="P10396" s="11">
        <v>0</v>
      </c>
      <c r="Q10396" s="11">
        <v>7.69230769230769E-2</v>
      </c>
      <c r="R10396" s="12">
        <v>61.35</v>
      </c>
      <c r="S10396" t="s">
        <v>27</v>
      </c>
      <c r="T10396">
        <v>0</v>
      </c>
      <c r="U10396">
        <f t="shared" si="974"/>
        <v>3</v>
      </c>
      <c r="V10396">
        <f t="shared" si="975"/>
        <v>1</v>
      </c>
      <c r="W10396">
        <f t="shared" si="976"/>
        <v>2</v>
      </c>
      <c r="X10396" t="str">
        <f t="shared" si="977"/>
        <v>312</v>
      </c>
      <c r="Y10396" t="str">
        <f>IF(Table1[[#This Row],[RFM_Score]]="555","Champion", IF(AND(J10396&gt;=4,V10396&gt;=4),"Loyal", IF(U10396&lt;=2,"At Risk", IF(W10396&gt;=4,"Potential Loyalist","Others"))))</f>
        <v>Others</v>
      </c>
    </row>
    <row r="10397" spans="1:25">
      <c r="A10397" t="s">
        <v>2171</v>
      </c>
      <c r="B10397">
        <v>30</v>
      </c>
      <c r="C10397" t="s">
        <v>19</v>
      </c>
      <c r="D10397" t="s">
        <v>35</v>
      </c>
      <c r="E10397" s="6" t="s">
        <v>22467</v>
      </c>
      <c r="F10397" t="s">
        <v>21</v>
      </c>
      <c r="G10397">
        <v>1</v>
      </c>
      <c r="H10397">
        <v>0</v>
      </c>
      <c r="I10397">
        <v>54</v>
      </c>
      <c r="J10397">
        <v>1</v>
      </c>
      <c r="K10397">
        <v>61.15</v>
      </c>
      <c r="L10397" t="str">
        <f t="shared" si="972"/>
        <v/>
      </c>
      <c r="M10397">
        <v>1</v>
      </c>
      <c r="N10397" t="str">
        <f t="shared" si="973"/>
        <v/>
      </c>
      <c r="O10397">
        <v>53</v>
      </c>
      <c r="P10397" s="11">
        <v>0</v>
      </c>
      <c r="Q10397" s="11">
        <v>1.85185185185185E-2</v>
      </c>
      <c r="R10397" s="12">
        <v>61.15</v>
      </c>
      <c r="S10397" t="s">
        <v>27</v>
      </c>
      <c r="T10397">
        <v>0</v>
      </c>
      <c r="U10397">
        <f t="shared" si="974"/>
        <v>3</v>
      </c>
      <c r="V10397">
        <f t="shared" si="975"/>
        <v>1</v>
      </c>
      <c r="W10397">
        <f t="shared" si="976"/>
        <v>2</v>
      </c>
      <c r="X10397" t="str">
        <f t="shared" si="977"/>
        <v>312</v>
      </c>
      <c r="Y10397" t="str">
        <f>IF(Table1[[#This Row],[RFM_Score]]="555","Champion", IF(AND(J10397&gt;=4,V10397&gt;=4),"Loyal", IF(U10397&lt;=2,"At Risk", IF(W10397&gt;=4,"Potential Loyalist","Others"))))</f>
        <v>Others</v>
      </c>
    </row>
    <row r="10398" spans="1:25">
      <c r="A10398" t="s">
        <v>2949</v>
      </c>
      <c r="B10398">
        <v>26</v>
      </c>
      <c r="C10398" t="s">
        <v>24</v>
      </c>
      <c r="D10398" t="s">
        <v>29</v>
      </c>
      <c r="E10398" s="6" t="s">
        <v>22468</v>
      </c>
      <c r="F10398" t="s">
        <v>26</v>
      </c>
      <c r="G10398">
        <v>1</v>
      </c>
      <c r="H10398">
        <v>1</v>
      </c>
      <c r="I10398">
        <v>54</v>
      </c>
      <c r="J10398">
        <v>4</v>
      </c>
      <c r="K10398">
        <v>61.12</v>
      </c>
      <c r="L10398" t="str">
        <f t="shared" si="972"/>
        <v/>
      </c>
      <c r="M10398">
        <v>1</v>
      </c>
      <c r="N10398" t="str">
        <f t="shared" si="973"/>
        <v/>
      </c>
      <c r="O10398">
        <v>66</v>
      </c>
      <c r="P10398" s="11">
        <v>1</v>
      </c>
      <c r="Q10398" s="11">
        <v>7.4074074074074001E-2</v>
      </c>
      <c r="R10398" s="12">
        <v>61.12</v>
      </c>
      <c r="S10398" t="s">
        <v>27</v>
      </c>
      <c r="T10398">
        <v>0</v>
      </c>
      <c r="U10398">
        <f t="shared" si="974"/>
        <v>3</v>
      </c>
      <c r="V10398">
        <f t="shared" si="975"/>
        <v>1</v>
      </c>
      <c r="W10398">
        <f t="shared" si="976"/>
        <v>2</v>
      </c>
      <c r="X10398" t="str">
        <f t="shared" si="977"/>
        <v>312</v>
      </c>
      <c r="Y10398" t="str">
        <f>IF(Table1[[#This Row],[RFM_Score]]="555","Champion", IF(AND(J10398&gt;=4,V10398&gt;=4),"Loyal", IF(U10398&lt;=2,"At Risk", IF(W10398&gt;=4,"Potential Loyalist","Others"))))</f>
        <v>Others</v>
      </c>
    </row>
    <row r="10399" spans="1:25">
      <c r="A10399" t="s">
        <v>5452</v>
      </c>
      <c r="B10399">
        <v>42</v>
      </c>
      <c r="C10399" t="s">
        <v>24</v>
      </c>
      <c r="D10399" t="s">
        <v>29</v>
      </c>
      <c r="E10399" s="6" t="s">
        <v>22469</v>
      </c>
      <c r="F10399" t="s">
        <v>30</v>
      </c>
      <c r="G10399">
        <v>2</v>
      </c>
      <c r="H10399">
        <v>2</v>
      </c>
      <c r="I10399">
        <v>44</v>
      </c>
      <c r="J10399">
        <v>2</v>
      </c>
      <c r="K10399">
        <v>61.05</v>
      </c>
      <c r="L10399" t="str">
        <f t="shared" si="972"/>
        <v/>
      </c>
      <c r="M10399">
        <v>1</v>
      </c>
      <c r="N10399" t="str">
        <f t="shared" si="973"/>
        <v/>
      </c>
      <c r="O10399">
        <v>36</v>
      </c>
      <c r="P10399" s="11">
        <v>1</v>
      </c>
      <c r="Q10399" s="11">
        <v>4.54545454545454E-2</v>
      </c>
      <c r="R10399" s="12">
        <v>61.05</v>
      </c>
      <c r="S10399" t="s">
        <v>27</v>
      </c>
      <c r="T10399">
        <v>0</v>
      </c>
      <c r="U10399">
        <f t="shared" si="974"/>
        <v>4</v>
      </c>
      <c r="V10399">
        <f t="shared" si="975"/>
        <v>1</v>
      </c>
      <c r="W10399">
        <f t="shared" si="976"/>
        <v>2</v>
      </c>
      <c r="X10399" t="str">
        <f t="shared" si="977"/>
        <v>412</v>
      </c>
      <c r="Y10399" t="str">
        <f>IF(Table1[[#This Row],[RFM_Score]]="555","Champion", IF(AND(J10399&gt;=4,V10399&gt;=4),"Loyal", IF(U10399&lt;=2,"At Risk", IF(W10399&gt;=4,"Potential Loyalist","Others"))))</f>
        <v>Others</v>
      </c>
    </row>
    <row r="10400" spans="1:25">
      <c r="A10400" t="s">
        <v>9165</v>
      </c>
      <c r="B10400">
        <v>41</v>
      </c>
      <c r="C10400" t="s">
        <v>24</v>
      </c>
      <c r="D10400" t="s">
        <v>25</v>
      </c>
      <c r="E10400" s="6" t="s">
        <v>22470</v>
      </c>
      <c r="F10400" t="s">
        <v>60</v>
      </c>
      <c r="G10400">
        <v>3</v>
      </c>
      <c r="H10400">
        <v>0</v>
      </c>
      <c r="I10400">
        <v>51</v>
      </c>
      <c r="J10400">
        <v>2</v>
      </c>
      <c r="K10400">
        <v>60.97</v>
      </c>
      <c r="L10400" t="str">
        <f t="shared" si="972"/>
        <v/>
      </c>
      <c r="M10400">
        <v>1</v>
      </c>
      <c r="N10400" t="str">
        <f t="shared" si="973"/>
        <v/>
      </c>
      <c r="O10400">
        <v>5</v>
      </c>
      <c r="P10400" s="11">
        <v>0</v>
      </c>
      <c r="Q10400" s="11">
        <v>3.9215686274509803E-2</v>
      </c>
      <c r="R10400" s="12">
        <v>60.97</v>
      </c>
      <c r="S10400" t="s">
        <v>27</v>
      </c>
      <c r="T10400">
        <v>0</v>
      </c>
      <c r="U10400">
        <f t="shared" si="974"/>
        <v>5</v>
      </c>
      <c r="V10400">
        <f t="shared" si="975"/>
        <v>1</v>
      </c>
      <c r="W10400">
        <f t="shared" si="976"/>
        <v>2</v>
      </c>
      <c r="X10400" t="str">
        <f t="shared" si="977"/>
        <v>512</v>
      </c>
      <c r="Y10400" t="str">
        <f>IF(Table1[[#This Row],[RFM_Score]]="555","Champion", IF(AND(J10400&gt;=4,V10400&gt;=4),"Loyal", IF(U10400&lt;=2,"At Risk", IF(W10400&gt;=4,"Potential Loyalist","Others"))))</f>
        <v>Others</v>
      </c>
    </row>
    <row r="10401" spans="1:25">
      <c r="A10401" t="s">
        <v>5675</v>
      </c>
      <c r="B10401">
        <v>30</v>
      </c>
      <c r="C10401" t="s">
        <v>19</v>
      </c>
      <c r="D10401" t="s">
        <v>25</v>
      </c>
      <c r="E10401" s="6" t="s">
        <v>22471</v>
      </c>
      <c r="F10401" t="s">
        <v>26</v>
      </c>
      <c r="G10401">
        <v>4</v>
      </c>
      <c r="H10401">
        <v>1</v>
      </c>
      <c r="I10401">
        <v>50</v>
      </c>
      <c r="J10401">
        <v>1</v>
      </c>
      <c r="K10401">
        <v>60.94</v>
      </c>
      <c r="L10401" t="str">
        <f t="shared" si="972"/>
        <v/>
      </c>
      <c r="M10401">
        <v>1</v>
      </c>
      <c r="N10401" t="str">
        <f t="shared" si="973"/>
        <v/>
      </c>
      <c r="O10401">
        <v>13</v>
      </c>
      <c r="P10401" s="11">
        <v>0.25</v>
      </c>
      <c r="Q10401" s="11">
        <v>0.02</v>
      </c>
      <c r="R10401" s="12">
        <v>60.94</v>
      </c>
      <c r="S10401" t="s">
        <v>27</v>
      </c>
      <c r="T10401">
        <v>0</v>
      </c>
      <c r="U10401">
        <f t="shared" si="974"/>
        <v>5</v>
      </c>
      <c r="V10401">
        <f t="shared" si="975"/>
        <v>1</v>
      </c>
      <c r="W10401">
        <f t="shared" si="976"/>
        <v>2</v>
      </c>
      <c r="X10401" t="str">
        <f t="shared" si="977"/>
        <v>512</v>
      </c>
      <c r="Y10401" t="str">
        <f>IF(Table1[[#This Row],[RFM_Score]]="555","Champion", IF(AND(J10401&gt;=4,V10401&gt;=4),"Loyal", IF(U10401&lt;=2,"At Risk", IF(W10401&gt;=4,"Potential Loyalist","Others"))))</f>
        <v>Others</v>
      </c>
    </row>
    <row r="10402" spans="1:25">
      <c r="A10402" t="s">
        <v>10355</v>
      </c>
      <c r="B10402">
        <v>48</v>
      </c>
      <c r="C10402" t="s">
        <v>19</v>
      </c>
      <c r="D10402" t="s">
        <v>25</v>
      </c>
      <c r="E10402" s="6" t="s">
        <v>22472</v>
      </c>
      <c r="F10402" t="s">
        <v>37</v>
      </c>
      <c r="G10402">
        <v>3</v>
      </c>
      <c r="H10402">
        <v>2</v>
      </c>
      <c r="I10402">
        <v>61</v>
      </c>
      <c r="J10402">
        <v>2</v>
      </c>
      <c r="K10402">
        <v>60.9</v>
      </c>
      <c r="L10402" t="str">
        <f t="shared" si="972"/>
        <v/>
      </c>
      <c r="M10402">
        <v>1</v>
      </c>
      <c r="N10402" t="str">
        <f t="shared" si="973"/>
        <v/>
      </c>
      <c r="O10402">
        <v>6</v>
      </c>
      <c r="P10402" s="11">
        <v>0.66666666666666596</v>
      </c>
      <c r="Q10402" s="11">
        <v>3.2786885245901599E-2</v>
      </c>
      <c r="R10402" s="12">
        <v>60.9</v>
      </c>
      <c r="S10402" t="s">
        <v>27</v>
      </c>
      <c r="T10402">
        <v>0</v>
      </c>
      <c r="U10402">
        <f t="shared" si="974"/>
        <v>5</v>
      </c>
      <c r="V10402">
        <f t="shared" si="975"/>
        <v>1</v>
      </c>
      <c r="W10402">
        <f t="shared" si="976"/>
        <v>2</v>
      </c>
      <c r="X10402" t="str">
        <f t="shared" si="977"/>
        <v>512</v>
      </c>
      <c r="Y10402" t="str">
        <f>IF(Table1[[#This Row],[RFM_Score]]="555","Champion", IF(AND(J10402&gt;=4,V10402&gt;=4),"Loyal", IF(U10402&lt;=2,"At Risk", IF(W10402&gt;=4,"Potential Loyalist","Others"))))</f>
        <v>Others</v>
      </c>
    </row>
    <row r="10403" spans="1:25">
      <c r="A10403" t="s">
        <v>10329</v>
      </c>
      <c r="B10403">
        <v>24</v>
      </c>
      <c r="C10403" t="s">
        <v>19</v>
      </c>
      <c r="D10403" t="s">
        <v>25</v>
      </c>
      <c r="E10403" s="6" t="s">
        <v>22473</v>
      </c>
      <c r="F10403" t="s">
        <v>21</v>
      </c>
      <c r="G10403">
        <v>4</v>
      </c>
      <c r="H10403">
        <v>1</v>
      </c>
      <c r="I10403">
        <v>48</v>
      </c>
      <c r="J10403">
        <v>0</v>
      </c>
      <c r="K10403">
        <v>60.84</v>
      </c>
      <c r="L10403" t="str">
        <f t="shared" si="972"/>
        <v/>
      </c>
      <c r="M10403">
        <v>1</v>
      </c>
      <c r="N10403" t="str">
        <f t="shared" si="973"/>
        <v/>
      </c>
      <c r="O10403">
        <v>120</v>
      </c>
      <c r="P10403" s="11">
        <v>0.25</v>
      </c>
      <c r="Q10403" s="11">
        <v>0</v>
      </c>
      <c r="R10403" s="12">
        <v>60.84</v>
      </c>
      <c r="S10403" t="s">
        <v>27</v>
      </c>
      <c r="T10403">
        <v>1</v>
      </c>
      <c r="U10403">
        <f t="shared" si="974"/>
        <v>1</v>
      </c>
      <c r="V10403">
        <f t="shared" si="975"/>
        <v>1</v>
      </c>
      <c r="W10403">
        <f t="shared" si="976"/>
        <v>2</v>
      </c>
      <c r="X10403" t="str">
        <f t="shared" si="977"/>
        <v>112</v>
      </c>
      <c r="Y10403" t="str">
        <f>IF(Table1[[#This Row],[RFM_Score]]="555","Champion", IF(AND(J10403&gt;=4,V10403&gt;=4),"Loyal", IF(U10403&lt;=2,"At Risk", IF(W10403&gt;=4,"Potential Loyalist","Others"))))</f>
        <v>At Risk</v>
      </c>
    </row>
    <row r="10404" spans="1:25">
      <c r="A10404" t="s">
        <v>9488</v>
      </c>
      <c r="B10404">
        <v>39</v>
      </c>
      <c r="C10404" t="s">
        <v>24</v>
      </c>
      <c r="D10404" t="s">
        <v>49</v>
      </c>
      <c r="E10404" s="6" t="s">
        <v>22474</v>
      </c>
      <c r="F10404" t="s">
        <v>26</v>
      </c>
      <c r="G10404">
        <v>3</v>
      </c>
      <c r="H10404">
        <v>1</v>
      </c>
      <c r="I10404">
        <v>41</v>
      </c>
      <c r="J10404">
        <v>1</v>
      </c>
      <c r="K10404">
        <v>60.72</v>
      </c>
      <c r="L10404" t="str">
        <f t="shared" si="972"/>
        <v/>
      </c>
      <c r="M10404">
        <v>1</v>
      </c>
      <c r="N10404" t="str">
        <f t="shared" si="973"/>
        <v/>
      </c>
      <c r="O10404">
        <v>56</v>
      </c>
      <c r="P10404" s="11">
        <v>0.33333333333333298</v>
      </c>
      <c r="Q10404" s="11">
        <v>2.4390243902439001E-2</v>
      </c>
      <c r="R10404" s="12">
        <v>60.72</v>
      </c>
      <c r="S10404" t="s">
        <v>27</v>
      </c>
      <c r="T10404">
        <v>1</v>
      </c>
      <c r="U10404">
        <f t="shared" si="974"/>
        <v>3</v>
      </c>
      <c r="V10404">
        <f t="shared" si="975"/>
        <v>1</v>
      </c>
      <c r="W10404">
        <f t="shared" si="976"/>
        <v>2</v>
      </c>
      <c r="X10404" t="str">
        <f t="shared" si="977"/>
        <v>312</v>
      </c>
      <c r="Y10404" t="str">
        <f>IF(Table1[[#This Row],[RFM_Score]]="555","Champion", IF(AND(J10404&gt;=4,V10404&gt;=4),"Loyal", IF(U10404&lt;=2,"At Risk", IF(W10404&gt;=4,"Potential Loyalist","Others"))))</f>
        <v>Others</v>
      </c>
    </row>
    <row r="10405" spans="1:25">
      <c r="A10405" t="s">
        <v>6018</v>
      </c>
      <c r="B10405">
        <v>54</v>
      </c>
      <c r="C10405" t="s">
        <v>33</v>
      </c>
      <c r="D10405" t="s">
        <v>25</v>
      </c>
      <c r="E10405" s="6" t="s">
        <v>22475</v>
      </c>
      <c r="F10405" t="s">
        <v>30</v>
      </c>
      <c r="G10405">
        <v>1</v>
      </c>
      <c r="H10405">
        <v>0</v>
      </c>
      <c r="I10405">
        <v>51</v>
      </c>
      <c r="J10405">
        <v>1</v>
      </c>
      <c r="K10405">
        <v>60.68</v>
      </c>
      <c r="L10405" t="str">
        <f t="shared" si="972"/>
        <v/>
      </c>
      <c r="M10405">
        <v>1</v>
      </c>
      <c r="N10405" t="str">
        <f t="shared" si="973"/>
        <v/>
      </c>
      <c r="O10405">
        <v>29</v>
      </c>
      <c r="P10405" s="11">
        <v>0</v>
      </c>
      <c r="Q10405" s="11">
        <v>1.9607843137254902E-2</v>
      </c>
      <c r="R10405" s="12">
        <v>60.68</v>
      </c>
      <c r="S10405" t="s">
        <v>27</v>
      </c>
      <c r="T10405">
        <v>0</v>
      </c>
      <c r="U10405">
        <f t="shared" si="974"/>
        <v>4</v>
      </c>
      <c r="V10405">
        <f t="shared" si="975"/>
        <v>1</v>
      </c>
      <c r="W10405">
        <f t="shared" si="976"/>
        <v>2</v>
      </c>
      <c r="X10405" t="str">
        <f t="shared" si="977"/>
        <v>412</v>
      </c>
      <c r="Y10405" t="str">
        <f>IF(Table1[[#This Row],[RFM_Score]]="555","Champion", IF(AND(J10405&gt;=4,V10405&gt;=4),"Loyal", IF(U10405&lt;=2,"At Risk", IF(W10405&gt;=4,"Potential Loyalist","Others"))))</f>
        <v>Others</v>
      </c>
    </row>
    <row r="10406" spans="1:25">
      <c r="A10406" t="s">
        <v>11786</v>
      </c>
      <c r="B10406">
        <v>18</v>
      </c>
      <c r="C10406" t="s">
        <v>24</v>
      </c>
      <c r="D10406" t="s">
        <v>20</v>
      </c>
      <c r="E10406" s="6" t="s">
        <v>22476</v>
      </c>
      <c r="F10406" t="s">
        <v>21</v>
      </c>
      <c r="G10406">
        <v>1</v>
      </c>
      <c r="H10406">
        <v>1</v>
      </c>
      <c r="I10406">
        <v>54</v>
      </c>
      <c r="J10406">
        <v>5</v>
      </c>
      <c r="K10406">
        <v>60.63</v>
      </c>
      <c r="L10406" t="str">
        <f t="shared" si="972"/>
        <v/>
      </c>
      <c r="M10406">
        <v>1</v>
      </c>
      <c r="N10406" t="str">
        <f t="shared" si="973"/>
        <v/>
      </c>
      <c r="O10406">
        <v>16</v>
      </c>
      <c r="P10406" s="11">
        <v>1</v>
      </c>
      <c r="Q10406" s="11">
        <v>9.2592592592592504E-2</v>
      </c>
      <c r="R10406" s="12">
        <v>60.63</v>
      </c>
      <c r="S10406" t="s">
        <v>27</v>
      </c>
      <c r="T10406">
        <v>0</v>
      </c>
      <c r="U10406">
        <f t="shared" si="974"/>
        <v>5</v>
      </c>
      <c r="V10406">
        <f t="shared" si="975"/>
        <v>1</v>
      </c>
      <c r="W10406">
        <f t="shared" si="976"/>
        <v>2</v>
      </c>
      <c r="X10406" t="str">
        <f t="shared" si="977"/>
        <v>512</v>
      </c>
      <c r="Y10406" t="str">
        <f>IF(Table1[[#This Row],[RFM_Score]]="555","Champion", IF(AND(J10406&gt;=4,V10406&gt;=4),"Loyal", IF(U10406&lt;=2,"At Risk", IF(W10406&gt;=4,"Potential Loyalist","Others"))))</f>
        <v>Others</v>
      </c>
    </row>
    <row r="10407" spans="1:25">
      <c r="A10407" t="s">
        <v>9574</v>
      </c>
      <c r="B10407">
        <v>47</v>
      </c>
      <c r="C10407" t="s">
        <v>19</v>
      </c>
      <c r="D10407" t="s">
        <v>25</v>
      </c>
      <c r="E10407" s="6" t="s">
        <v>22477</v>
      </c>
      <c r="F10407" t="s">
        <v>62</v>
      </c>
      <c r="G10407">
        <v>4</v>
      </c>
      <c r="H10407">
        <v>1</v>
      </c>
      <c r="I10407">
        <v>56</v>
      </c>
      <c r="J10407">
        <v>3</v>
      </c>
      <c r="K10407">
        <v>60.39</v>
      </c>
      <c r="L10407" t="str">
        <f t="shared" si="972"/>
        <v/>
      </c>
      <c r="M10407">
        <v>1</v>
      </c>
      <c r="N10407" t="str">
        <f t="shared" si="973"/>
        <v/>
      </c>
      <c r="O10407">
        <v>16</v>
      </c>
      <c r="P10407" s="11">
        <v>0.25</v>
      </c>
      <c r="Q10407" s="11">
        <v>5.3571428571428499E-2</v>
      </c>
      <c r="R10407" s="12">
        <v>60.39</v>
      </c>
      <c r="S10407" t="s">
        <v>27</v>
      </c>
      <c r="T10407">
        <v>0</v>
      </c>
      <c r="U10407">
        <f t="shared" si="974"/>
        <v>5</v>
      </c>
      <c r="V10407">
        <f t="shared" si="975"/>
        <v>1</v>
      </c>
      <c r="W10407">
        <f t="shared" si="976"/>
        <v>2</v>
      </c>
      <c r="X10407" t="str">
        <f t="shared" si="977"/>
        <v>512</v>
      </c>
      <c r="Y10407" t="str">
        <f>IF(Table1[[#This Row],[RFM_Score]]="555","Champion", IF(AND(J10407&gt;=4,V10407&gt;=4),"Loyal", IF(U10407&lt;=2,"At Risk", IF(W10407&gt;=4,"Potential Loyalist","Others"))))</f>
        <v>Others</v>
      </c>
    </row>
    <row r="10408" spans="1:25">
      <c r="A10408" t="s">
        <v>1006</v>
      </c>
      <c r="B10408">
        <v>18</v>
      </c>
      <c r="C10408" t="s">
        <v>19</v>
      </c>
      <c r="D10408" t="s">
        <v>46</v>
      </c>
      <c r="E10408" s="6" t="s">
        <v>22478</v>
      </c>
      <c r="F10408" t="s">
        <v>26</v>
      </c>
      <c r="G10408">
        <v>4</v>
      </c>
      <c r="H10408">
        <v>0</v>
      </c>
      <c r="I10408">
        <v>70</v>
      </c>
      <c r="J10408">
        <v>1</v>
      </c>
      <c r="K10408">
        <v>60.29</v>
      </c>
      <c r="L10408" t="str">
        <f t="shared" si="972"/>
        <v/>
      </c>
      <c r="M10408">
        <v>1</v>
      </c>
      <c r="N10408" t="str">
        <f t="shared" si="973"/>
        <v/>
      </c>
      <c r="O10408">
        <v>14</v>
      </c>
      <c r="P10408" s="11">
        <v>0</v>
      </c>
      <c r="Q10408" s="11">
        <v>1.42857142857142E-2</v>
      </c>
      <c r="R10408" s="12">
        <v>60.29</v>
      </c>
      <c r="S10408" t="s">
        <v>27</v>
      </c>
      <c r="T10408">
        <v>0</v>
      </c>
      <c r="U10408">
        <f t="shared" si="974"/>
        <v>5</v>
      </c>
      <c r="V10408">
        <f t="shared" si="975"/>
        <v>1</v>
      </c>
      <c r="W10408">
        <f t="shared" si="976"/>
        <v>2</v>
      </c>
      <c r="X10408" t="str">
        <f t="shared" si="977"/>
        <v>512</v>
      </c>
      <c r="Y10408" t="str">
        <f>IF(Table1[[#This Row],[RFM_Score]]="555","Champion", IF(AND(J10408&gt;=4,V10408&gt;=4),"Loyal", IF(U10408&lt;=2,"At Risk", IF(W10408&gt;=4,"Potential Loyalist","Others"))))</f>
        <v>Others</v>
      </c>
    </row>
    <row r="10409" spans="1:25">
      <c r="A10409" t="s">
        <v>1933</v>
      </c>
      <c r="B10409">
        <v>31</v>
      </c>
      <c r="C10409" t="s">
        <v>24</v>
      </c>
      <c r="D10409" t="s">
        <v>20</v>
      </c>
      <c r="E10409" s="6" t="s">
        <v>22479</v>
      </c>
      <c r="F10409" t="s">
        <v>37</v>
      </c>
      <c r="G10409">
        <v>5</v>
      </c>
      <c r="H10409">
        <v>2</v>
      </c>
      <c r="I10409">
        <v>57</v>
      </c>
      <c r="J10409">
        <v>4</v>
      </c>
      <c r="K10409">
        <v>60.22</v>
      </c>
      <c r="L10409" t="str">
        <f t="shared" si="972"/>
        <v/>
      </c>
      <c r="M10409">
        <v>1</v>
      </c>
      <c r="N10409" t="str">
        <f t="shared" si="973"/>
        <v/>
      </c>
      <c r="O10409">
        <v>61</v>
      </c>
      <c r="P10409" s="11">
        <v>0.4</v>
      </c>
      <c r="Q10409" s="11">
        <v>7.0175438596491196E-2</v>
      </c>
      <c r="R10409" s="12">
        <v>60.22</v>
      </c>
      <c r="S10409" t="s">
        <v>27</v>
      </c>
      <c r="T10409">
        <v>1</v>
      </c>
      <c r="U10409">
        <f t="shared" si="974"/>
        <v>3</v>
      </c>
      <c r="V10409">
        <f t="shared" si="975"/>
        <v>1</v>
      </c>
      <c r="W10409">
        <f t="shared" si="976"/>
        <v>2</v>
      </c>
      <c r="X10409" t="str">
        <f t="shared" si="977"/>
        <v>312</v>
      </c>
      <c r="Y10409" t="str">
        <f>IF(Table1[[#This Row],[RFM_Score]]="555","Champion", IF(AND(J10409&gt;=4,V10409&gt;=4),"Loyal", IF(U10409&lt;=2,"At Risk", IF(W10409&gt;=4,"Potential Loyalist","Others"))))</f>
        <v>Others</v>
      </c>
    </row>
    <row r="10410" spans="1:25">
      <c r="A10410" t="s">
        <v>8169</v>
      </c>
      <c r="B10410">
        <v>38</v>
      </c>
      <c r="C10410" t="s">
        <v>19</v>
      </c>
      <c r="D10410" t="s">
        <v>25</v>
      </c>
      <c r="E10410" s="6" t="s">
        <v>22480</v>
      </c>
      <c r="F10410" t="s">
        <v>21</v>
      </c>
      <c r="G10410">
        <v>2</v>
      </c>
      <c r="H10410">
        <v>2</v>
      </c>
      <c r="I10410">
        <v>41</v>
      </c>
      <c r="J10410">
        <v>0</v>
      </c>
      <c r="K10410">
        <v>60.03</v>
      </c>
      <c r="L10410" t="str">
        <f t="shared" si="972"/>
        <v/>
      </c>
      <c r="M10410">
        <v>1</v>
      </c>
      <c r="N10410" t="str">
        <f t="shared" si="973"/>
        <v/>
      </c>
      <c r="O10410">
        <v>36</v>
      </c>
      <c r="P10410" s="11">
        <v>1</v>
      </c>
      <c r="Q10410" s="11">
        <v>0</v>
      </c>
      <c r="R10410" s="12">
        <v>60.03</v>
      </c>
      <c r="S10410" t="s">
        <v>27</v>
      </c>
      <c r="T10410">
        <v>0</v>
      </c>
      <c r="U10410">
        <f t="shared" si="974"/>
        <v>4</v>
      </c>
      <c r="V10410">
        <f t="shared" si="975"/>
        <v>1</v>
      </c>
      <c r="W10410">
        <f t="shared" si="976"/>
        <v>2</v>
      </c>
      <c r="X10410" t="str">
        <f t="shared" si="977"/>
        <v>412</v>
      </c>
      <c r="Y10410" t="str">
        <f>IF(Table1[[#This Row],[RFM_Score]]="555","Champion", IF(AND(J10410&gt;=4,V10410&gt;=4),"Loyal", IF(U10410&lt;=2,"At Risk", IF(W10410&gt;=4,"Potential Loyalist","Others"))))</f>
        <v>Others</v>
      </c>
    </row>
    <row r="10411" spans="1:25">
      <c r="A10411" t="s">
        <v>5461</v>
      </c>
      <c r="B10411">
        <v>32</v>
      </c>
      <c r="C10411" t="s">
        <v>24</v>
      </c>
      <c r="D10411" t="s">
        <v>49</v>
      </c>
      <c r="E10411" s="6" t="s">
        <v>22481</v>
      </c>
      <c r="F10411" t="s">
        <v>26</v>
      </c>
      <c r="G10411">
        <v>4</v>
      </c>
      <c r="H10411">
        <v>2</v>
      </c>
      <c r="I10411">
        <v>44</v>
      </c>
      <c r="J10411">
        <v>2</v>
      </c>
      <c r="K10411">
        <v>59.85</v>
      </c>
      <c r="L10411" t="str">
        <f t="shared" si="972"/>
        <v/>
      </c>
      <c r="M10411">
        <v>1</v>
      </c>
      <c r="N10411" t="str">
        <f t="shared" si="973"/>
        <v/>
      </c>
      <c r="O10411">
        <v>0</v>
      </c>
      <c r="P10411" s="11">
        <v>0.5</v>
      </c>
      <c r="Q10411" s="11">
        <v>4.54545454545454E-2</v>
      </c>
      <c r="R10411" s="12">
        <v>59.85</v>
      </c>
      <c r="S10411" t="s">
        <v>27</v>
      </c>
      <c r="T10411">
        <v>0</v>
      </c>
      <c r="U10411">
        <f t="shared" si="974"/>
        <v>5</v>
      </c>
      <c r="V10411">
        <f t="shared" si="975"/>
        <v>1</v>
      </c>
      <c r="W10411">
        <f t="shared" si="976"/>
        <v>2</v>
      </c>
      <c r="X10411" t="str">
        <f t="shared" si="977"/>
        <v>512</v>
      </c>
      <c r="Y10411" t="str">
        <f>IF(Table1[[#This Row],[RFM_Score]]="555","Champion", IF(AND(J10411&gt;=4,V10411&gt;=4),"Loyal", IF(U10411&lt;=2,"At Risk", IF(W10411&gt;=4,"Potential Loyalist","Others"))))</f>
        <v>Others</v>
      </c>
    </row>
    <row r="10412" spans="1:25">
      <c r="A10412" t="s">
        <v>4596</v>
      </c>
      <c r="B10412">
        <v>42</v>
      </c>
      <c r="C10412" t="s">
        <v>24</v>
      </c>
      <c r="D10412" t="s">
        <v>35</v>
      </c>
      <c r="E10412" s="6" t="s">
        <v>22482</v>
      </c>
      <c r="F10412" t="s">
        <v>21</v>
      </c>
      <c r="G10412">
        <v>2</v>
      </c>
      <c r="H10412">
        <v>0</v>
      </c>
      <c r="I10412">
        <v>43</v>
      </c>
      <c r="J10412">
        <v>3</v>
      </c>
      <c r="K10412">
        <v>59.74</v>
      </c>
      <c r="L10412" t="str">
        <f t="shared" si="972"/>
        <v/>
      </c>
      <c r="M10412">
        <v>1</v>
      </c>
      <c r="N10412" t="str">
        <f t="shared" si="973"/>
        <v/>
      </c>
      <c r="O10412">
        <v>14</v>
      </c>
      <c r="P10412" s="11">
        <v>0</v>
      </c>
      <c r="Q10412" s="11">
        <v>6.9767441860465101E-2</v>
      </c>
      <c r="R10412" s="12">
        <v>59.74</v>
      </c>
      <c r="S10412" t="s">
        <v>27</v>
      </c>
      <c r="T10412">
        <v>0</v>
      </c>
      <c r="U10412">
        <f t="shared" si="974"/>
        <v>5</v>
      </c>
      <c r="V10412">
        <f t="shared" si="975"/>
        <v>1</v>
      </c>
      <c r="W10412">
        <f t="shared" si="976"/>
        <v>2</v>
      </c>
      <c r="X10412" t="str">
        <f t="shared" si="977"/>
        <v>512</v>
      </c>
      <c r="Y10412" t="str">
        <f>IF(Table1[[#This Row],[RFM_Score]]="555","Champion", IF(AND(J10412&gt;=4,V10412&gt;=4),"Loyal", IF(U10412&lt;=2,"At Risk", IF(W10412&gt;=4,"Potential Loyalist","Others"))))</f>
        <v>Others</v>
      </c>
    </row>
    <row r="10413" spans="1:25">
      <c r="A10413" t="s">
        <v>1917</v>
      </c>
      <c r="B10413">
        <v>46</v>
      </c>
      <c r="C10413" t="s">
        <v>19</v>
      </c>
      <c r="D10413" t="s">
        <v>49</v>
      </c>
      <c r="E10413" s="6" t="s">
        <v>22483</v>
      </c>
      <c r="F10413" t="s">
        <v>26</v>
      </c>
      <c r="G10413">
        <v>4</v>
      </c>
      <c r="H10413">
        <v>1</v>
      </c>
      <c r="I10413">
        <v>36</v>
      </c>
      <c r="J10413">
        <v>0</v>
      </c>
      <c r="K10413">
        <v>59.67</v>
      </c>
      <c r="L10413" t="str">
        <f t="shared" si="972"/>
        <v/>
      </c>
      <c r="M10413">
        <v>1</v>
      </c>
      <c r="N10413" t="str">
        <f t="shared" si="973"/>
        <v/>
      </c>
      <c r="O10413">
        <v>33</v>
      </c>
      <c r="P10413" s="11">
        <v>0.25</v>
      </c>
      <c r="Q10413" s="11">
        <v>0</v>
      </c>
      <c r="R10413" s="12">
        <v>59.67</v>
      </c>
      <c r="S10413" t="s">
        <v>27</v>
      </c>
      <c r="T10413">
        <v>0</v>
      </c>
      <c r="U10413">
        <f t="shared" si="974"/>
        <v>4</v>
      </c>
      <c r="V10413">
        <f t="shared" si="975"/>
        <v>1</v>
      </c>
      <c r="W10413">
        <f t="shared" si="976"/>
        <v>2</v>
      </c>
      <c r="X10413" t="str">
        <f t="shared" si="977"/>
        <v>412</v>
      </c>
      <c r="Y10413" t="str">
        <f>IF(Table1[[#This Row],[RFM_Score]]="555","Champion", IF(AND(J10413&gt;=4,V10413&gt;=4),"Loyal", IF(U10413&lt;=2,"At Risk", IF(W10413&gt;=4,"Potential Loyalist","Others"))))</f>
        <v>Others</v>
      </c>
    </row>
    <row r="10414" spans="1:25">
      <c r="A10414" t="s">
        <v>2252</v>
      </c>
      <c r="B10414">
        <v>38</v>
      </c>
      <c r="C10414" t="s">
        <v>19</v>
      </c>
      <c r="D10414" t="s">
        <v>41</v>
      </c>
      <c r="E10414" s="6" t="s">
        <v>22484</v>
      </c>
      <c r="F10414" t="s">
        <v>30</v>
      </c>
      <c r="G10414">
        <v>6</v>
      </c>
      <c r="H10414">
        <v>3</v>
      </c>
      <c r="I10414">
        <v>50</v>
      </c>
      <c r="J10414">
        <v>4</v>
      </c>
      <c r="K10414">
        <v>59.66</v>
      </c>
      <c r="L10414" t="str">
        <f t="shared" si="972"/>
        <v/>
      </c>
      <c r="M10414">
        <v>1</v>
      </c>
      <c r="N10414" t="str">
        <f t="shared" si="973"/>
        <v/>
      </c>
      <c r="O10414">
        <v>29</v>
      </c>
      <c r="P10414" s="11">
        <v>0.5</v>
      </c>
      <c r="Q10414" s="11">
        <v>0.08</v>
      </c>
      <c r="R10414" s="12">
        <v>59.66</v>
      </c>
      <c r="S10414" t="s">
        <v>27</v>
      </c>
      <c r="T10414">
        <v>0</v>
      </c>
      <c r="U10414">
        <f t="shared" si="974"/>
        <v>4</v>
      </c>
      <c r="V10414">
        <f t="shared" si="975"/>
        <v>1</v>
      </c>
      <c r="W10414">
        <f t="shared" si="976"/>
        <v>2</v>
      </c>
      <c r="X10414" t="str">
        <f t="shared" si="977"/>
        <v>412</v>
      </c>
      <c r="Y10414" t="str">
        <f>IF(Table1[[#This Row],[RFM_Score]]="555","Champion", IF(AND(J10414&gt;=4,V10414&gt;=4),"Loyal", IF(U10414&lt;=2,"At Risk", IF(W10414&gt;=4,"Potential Loyalist","Others"))))</f>
        <v>Others</v>
      </c>
    </row>
    <row r="10415" spans="1:25">
      <c r="A10415" t="s">
        <v>10241</v>
      </c>
      <c r="B10415">
        <v>34</v>
      </c>
      <c r="C10415" t="s">
        <v>19</v>
      </c>
      <c r="D10415" t="s">
        <v>25</v>
      </c>
      <c r="E10415" s="6" t="s">
        <v>22485</v>
      </c>
      <c r="F10415" t="s">
        <v>37</v>
      </c>
      <c r="G10415">
        <v>4</v>
      </c>
      <c r="H10415">
        <v>1</v>
      </c>
      <c r="I10415">
        <v>47</v>
      </c>
      <c r="J10415">
        <v>4</v>
      </c>
      <c r="K10415">
        <v>59.61</v>
      </c>
      <c r="L10415" t="str">
        <f t="shared" si="972"/>
        <v/>
      </c>
      <c r="M10415">
        <v>1</v>
      </c>
      <c r="N10415" t="str">
        <f t="shared" si="973"/>
        <v/>
      </c>
      <c r="O10415">
        <v>26</v>
      </c>
      <c r="P10415" s="11">
        <v>0.25</v>
      </c>
      <c r="Q10415" s="11">
        <v>8.5106382978723402E-2</v>
      </c>
      <c r="R10415" s="12">
        <v>59.61</v>
      </c>
      <c r="S10415" t="s">
        <v>27</v>
      </c>
      <c r="T10415">
        <v>0</v>
      </c>
      <c r="U10415">
        <f t="shared" si="974"/>
        <v>4</v>
      </c>
      <c r="V10415">
        <f t="shared" si="975"/>
        <v>1</v>
      </c>
      <c r="W10415">
        <f t="shared" si="976"/>
        <v>2</v>
      </c>
      <c r="X10415" t="str">
        <f t="shared" si="977"/>
        <v>412</v>
      </c>
      <c r="Y10415" t="str">
        <f>IF(Table1[[#This Row],[RFM_Score]]="555","Champion", IF(AND(J10415&gt;=4,V10415&gt;=4),"Loyal", IF(U10415&lt;=2,"At Risk", IF(W10415&gt;=4,"Potential Loyalist","Others"))))</f>
        <v>Others</v>
      </c>
    </row>
    <row r="10416" spans="1:25">
      <c r="A10416" t="s">
        <v>9794</v>
      </c>
      <c r="B10416">
        <v>29</v>
      </c>
      <c r="C10416" t="s">
        <v>19</v>
      </c>
      <c r="D10416" t="s">
        <v>25</v>
      </c>
      <c r="E10416" s="6" t="s">
        <v>22486</v>
      </c>
      <c r="F10416" t="s">
        <v>62</v>
      </c>
      <c r="G10416">
        <v>2</v>
      </c>
      <c r="H10416">
        <v>1</v>
      </c>
      <c r="I10416">
        <v>56</v>
      </c>
      <c r="J10416">
        <v>2</v>
      </c>
      <c r="K10416">
        <v>59.57</v>
      </c>
      <c r="L10416" t="str">
        <f t="shared" si="972"/>
        <v/>
      </c>
      <c r="M10416">
        <v>1</v>
      </c>
      <c r="N10416" t="str">
        <f t="shared" si="973"/>
        <v/>
      </c>
      <c r="O10416">
        <v>114</v>
      </c>
      <c r="P10416" s="11">
        <v>0.5</v>
      </c>
      <c r="Q10416" s="11">
        <v>3.5714285714285698E-2</v>
      </c>
      <c r="R10416" s="12">
        <v>59.57</v>
      </c>
      <c r="S10416" t="s">
        <v>27</v>
      </c>
      <c r="T10416">
        <v>1</v>
      </c>
      <c r="U10416">
        <f t="shared" si="974"/>
        <v>1</v>
      </c>
      <c r="V10416">
        <f t="shared" si="975"/>
        <v>1</v>
      </c>
      <c r="W10416">
        <f t="shared" si="976"/>
        <v>2</v>
      </c>
      <c r="X10416" t="str">
        <f t="shared" si="977"/>
        <v>112</v>
      </c>
      <c r="Y10416" t="str">
        <f>IF(Table1[[#This Row],[RFM_Score]]="555","Champion", IF(AND(J10416&gt;=4,V10416&gt;=4),"Loyal", IF(U10416&lt;=2,"At Risk", IF(W10416&gt;=4,"Potential Loyalist","Others"))))</f>
        <v>At Risk</v>
      </c>
    </row>
    <row r="10417" spans="1:25">
      <c r="A10417" t="s">
        <v>4613</v>
      </c>
      <c r="B10417">
        <v>20</v>
      </c>
      <c r="C10417" t="s">
        <v>24</v>
      </c>
      <c r="D10417" t="s">
        <v>25</v>
      </c>
      <c r="E10417" s="6" t="s">
        <v>22487</v>
      </c>
      <c r="F10417" t="s">
        <v>21</v>
      </c>
      <c r="G10417">
        <v>5</v>
      </c>
      <c r="H10417">
        <v>0</v>
      </c>
      <c r="I10417">
        <v>58</v>
      </c>
      <c r="J10417">
        <v>3</v>
      </c>
      <c r="K10417">
        <v>59.49</v>
      </c>
      <c r="L10417" t="str">
        <f t="shared" si="972"/>
        <v/>
      </c>
      <c r="M10417">
        <v>1</v>
      </c>
      <c r="N10417" t="str">
        <f t="shared" si="973"/>
        <v/>
      </c>
      <c r="O10417">
        <v>71</v>
      </c>
      <c r="P10417" s="11">
        <v>0</v>
      </c>
      <c r="Q10417" s="11">
        <v>5.1724137931034399E-2</v>
      </c>
      <c r="R10417" s="12">
        <v>59.49</v>
      </c>
      <c r="S10417" t="s">
        <v>27</v>
      </c>
      <c r="T10417">
        <v>0</v>
      </c>
      <c r="U10417">
        <f t="shared" si="974"/>
        <v>2</v>
      </c>
      <c r="V10417">
        <f t="shared" si="975"/>
        <v>1</v>
      </c>
      <c r="W10417">
        <f t="shared" si="976"/>
        <v>2</v>
      </c>
      <c r="X10417" t="str">
        <f t="shared" si="977"/>
        <v>212</v>
      </c>
      <c r="Y10417" t="str">
        <f>IF(Table1[[#This Row],[RFM_Score]]="555","Champion", IF(AND(J10417&gt;=4,V10417&gt;=4),"Loyal", IF(U10417&lt;=2,"At Risk", IF(W10417&gt;=4,"Potential Loyalist","Others"))))</f>
        <v>At Risk</v>
      </c>
    </row>
    <row r="10418" spans="1:25">
      <c r="A10418" t="s">
        <v>2071</v>
      </c>
      <c r="B10418">
        <v>47</v>
      </c>
      <c r="C10418" t="s">
        <v>24</v>
      </c>
      <c r="D10418" t="s">
        <v>29</v>
      </c>
      <c r="E10418" s="6" t="s">
        <v>22488</v>
      </c>
      <c r="F10418" t="s">
        <v>26</v>
      </c>
      <c r="G10418">
        <v>3</v>
      </c>
      <c r="H10418">
        <v>1</v>
      </c>
      <c r="I10418">
        <v>48</v>
      </c>
      <c r="J10418">
        <v>4</v>
      </c>
      <c r="K10418">
        <v>59.44</v>
      </c>
      <c r="L10418" t="str">
        <f t="shared" si="972"/>
        <v/>
      </c>
      <c r="M10418">
        <v>1</v>
      </c>
      <c r="N10418" t="str">
        <f t="shared" si="973"/>
        <v/>
      </c>
      <c r="O10418">
        <v>4</v>
      </c>
      <c r="P10418" s="11">
        <v>0.33333333333333298</v>
      </c>
      <c r="Q10418" s="11">
        <v>8.3333333333333301E-2</v>
      </c>
      <c r="R10418" s="12">
        <v>59.44</v>
      </c>
      <c r="S10418" t="s">
        <v>27</v>
      </c>
      <c r="T10418">
        <v>0</v>
      </c>
      <c r="U10418">
        <f t="shared" si="974"/>
        <v>5</v>
      </c>
      <c r="V10418">
        <f t="shared" si="975"/>
        <v>1</v>
      </c>
      <c r="W10418">
        <f t="shared" si="976"/>
        <v>2</v>
      </c>
      <c r="X10418" t="str">
        <f t="shared" si="977"/>
        <v>512</v>
      </c>
      <c r="Y10418" t="str">
        <f>IF(Table1[[#This Row],[RFM_Score]]="555","Champion", IF(AND(J10418&gt;=4,V10418&gt;=4),"Loyal", IF(U10418&lt;=2,"At Risk", IF(W10418&gt;=4,"Potential Loyalist","Others"))))</f>
        <v>Others</v>
      </c>
    </row>
    <row r="10419" spans="1:25">
      <c r="A10419" t="s">
        <v>3629</v>
      </c>
      <c r="B10419">
        <v>62</v>
      </c>
      <c r="C10419" t="s">
        <v>24</v>
      </c>
      <c r="D10419" t="s">
        <v>29</v>
      </c>
      <c r="E10419" s="6" t="s">
        <v>22489</v>
      </c>
      <c r="F10419" t="s">
        <v>37</v>
      </c>
      <c r="G10419">
        <v>0</v>
      </c>
      <c r="H10419">
        <v>0</v>
      </c>
      <c r="I10419">
        <v>58</v>
      </c>
      <c r="J10419">
        <v>3</v>
      </c>
      <c r="K10419">
        <v>59.3</v>
      </c>
      <c r="L10419" t="str">
        <f t="shared" si="972"/>
        <v/>
      </c>
      <c r="M10419">
        <v>1</v>
      </c>
      <c r="N10419" t="str">
        <f t="shared" si="973"/>
        <v/>
      </c>
      <c r="O10419">
        <v>7</v>
      </c>
      <c r="P10419" s="11">
        <v>0</v>
      </c>
      <c r="Q10419" s="11">
        <v>5.1724137931034399E-2</v>
      </c>
      <c r="R10419" s="12">
        <v>59.3</v>
      </c>
      <c r="S10419" t="s">
        <v>27</v>
      </c>
      <c r="T10419">
        <v>0</v>
      </c>
      <c r="U10419">
        <f t="shared" si="974"/>
        <v>5</v>
      </c>
      <c r="V10419">
        <f t="shared" si="975"/>
        <v>1</v>
      </c>
      <c r="W10419">
        <f t="shared" si="976"/>
        <v>2</v>
      </c>
      <c r="X10419" t="str">
        <f t="shared" si="977"/>
        <v>512</v>
      </c>
      <c r="Y10419" t="str">
        <f>IF(Table1[[#This Row],[RFM_Score]]="555","Champion", IF(AND(J10419&gt;=4,V10419&gt;=4),"Loyal", IF(U10419&lt;=2,"At Risk", IF(W10419&gt;=4,"Potential Loyalist","Others"))))</f>
        <v>Others</v>
      </c>
    </row>
    <row r="10420" spans="1:25">
      <c r="A10420" t="s">
        <v>8255</v>
      </c>
      <c r="B10420">
        <v>32</v>
      </c>
      <c r="C10420" t="s">
        <v>24</v>
      </c>
      <c r="D10420" t="s">
        <v>25</v>
      </c>
      <c r="E10420" s="6" t="s">
        <v>22490</v>
      </c>
      <c r="F10420" t="s">
        <v>26</v>
      </c>
      <c r="G10420">
        <v>6</v>
      </c>
      <c r="H10420">
        <v>2</v>
      </c>
      <c r="I10420">
        <v>63</v>
      </c>
      <c r="J10420">
        <v>3</v>
      </c>
      <c r="K10420">
        <v>59.05</v>
      </c>
      <c r="L10420" t="str">
        <f t="shared" si="972"/>
        <v/>
      </c>
      <c r="M10420">
        <v>1</v>
      </c>
      <c r="N10420" t="str">
        <f t="shared" si="973"/>
        <v/>
      </c>
      <c r="O10420">
        <v>40</v>
      </c>
      <c r="P10420" s="11">
        <v>0.33333333333333298</v>
      </c>
      <c r="Q10420" s="11">
        <v>4.7619047619047603E-2</v>
      </c>
      <c r="R10420" s="12">
        <v>59.05</v>
      </c>
      <c r="S10420" t="s">
        <v>27</v>
      </c>
      <c r="T10420">
        <v>0</v>
      </c>
      <c r="U10420">
        <f t="shared" si="974"/>
        <v>4</v>
      </c>
      <c r="V10420">
        <f t="shared" si="975"/>
        <v>1</v>
      </c>
      <c r="W10420">
        <f t="shared" si="976"/>
        <v>2</v>
      </c>
      <c r="X10420" t="str">
        <f t="shared" si="977"/>
        <v>412</v>
      </c>
      <c r="Y10420" t="str">
        <f>IF(Table1[[#This Row],[RFM_Score]]="555","Champion", IF(AND(J10420&gt;=4,V10420&gt;=4),"Loyal", IF(U10420&lt;=2,"At Risk", IF(W10420&gt;=4,"Potential Loyalist","Others"))))</f>
        <v>Others</v>
      </c>
    </row>
    <row r="10421" spans="1:25">
      <c r="A10421" t="s">
        <v>1105</v>
      </c>
      <c r="B10421">
        <v>29</v>
      </c>
      <c r="C10421" t="s">
        <v>24</v>
      </c>
      <c r="D10421" t="s">
        <v>46</v>
      </c>
      <c r="E10421" s="6" t="s">
        <v>22491</v>
      </c>
      <c r="F10421" t="s">
        <v>21</v>
      </c>
      <c r="G10421">
        <v>6</v>
      </c>
      <c r="H10421">
        <v>2</v>
      </c>
      <c r="I10421">
        <v>52</v>
      </c>
      <c r="J10421">
        <v>1</v>
      </c>
      <c r="K10421">
        <v>59.02</v>
      </c>
      <c r="L10421" t="str">
        <f t="shared" si="972"/>
        <v/>
      </c>
      <c r="M10421">
        <v>1</v>
      </c>
      <c r="N10421" t="str">
        <f t="shared" si="973"/>
        <v/>
      </c>
      <c r="O10421">
        <v>18</v>
      </c>
      <c r="P10421" s="11">
        <v>0.33333333333333298</v>
      </c>
      <c r="Q10421" s="11">
        <v>1.9230769230769201E-2</v>
      </c>
      <c r="R10421" s="12">
        <v>59.02</v>
      </c>
      <c r="S10421" t="s">
        <v>27</v>
      </c>
      <c r="T10421">
        <v>0</v>
      </c>
      <c r="U10421">
        <f t="shared" si="974"/>
        <v>5</v>
      </c>
      <c r="V10421">
        <f t="shared" si="975"/>
        <v>1</v>
      </c>
      <c r="W10421">
        <f t="shared" si="976"/>
        <v>2</v>
      </c>
      <c r="X10421" t="str">
        <f t="shared" si="977"/>
        <v>512</v>
      </c>
      <c r="Y10421" t="str">
        <f>IF(Table1[[#This Row],[RFM_Score]]="555","Champion", IF(AND(J10421&gt;=4,V10421&gt;=4),"Loyal", IF(U10421&lt;=2,"At Risk", IF(W10421&gt;=4,"Potential Loyalist","Others"))))</f>
        <v>Others</v>
      </c>
    </row>
    <row r="10422" spans="1:25">
      <c r="A10422" t="s">
        <v>3855</v>
      </c>
      <c r="B10422">
        <v>30</v>
      </c>
      <c r="C10422" t="s">
        <v>24</v>
      </c>
      <c r="D10422" t="s">
        <v>25</v>
      </c>
      <c r="E10422" s="6" t="s">
        <v>22492</v>
      </c>
      <c r="F10422" t="s">
        <v>30</v>
      </c>
      <c r="G10422">
        <v>4</v>
      </c>
      <c r="H10422">
        <v>3</v>
      </c>
      <c r="I10422">
        <v>46</v>
      </c>
      <c r="J10422">
        <v>1</v>
      </c>
      <c r="K10422">
        <v>58.92</v>
      </c>
      <c r="L10422" t="str">
        <f t="shared" si="972"/>
        <v/>
      </c>
      <c r="M10422">
        <v>1</v>
      </c>
      <c r="N10422" t="str">
        <f t="shared" si="973"/>
        <v/>
      </c>
      <c r="O10422">
        <v>53</v>
      </c>
      <c r="P10422" s="11">
        <v>0.75</v>
      </c>
      <c r="Q10422" s="11">
        <v>2.1739130434782601E-2</v>
      </c>
      <c r="R10422" s="12">
        <v>58.92</v>
      </c>
      <c r="S10422" t="s">
        <v>27</v>
      </c>
      <c r="T10422">
        <v>0</v>
      </c>
      <c r="U10422">
        <f t="shared" si="974"/>
        <v>3</v>
      </c>
      <c r="V10422">
        <f t="shared" si="975"/>
        <v>1</v>
      </c>
      <c r="W10422">
        <f t="shared" si="976"/>
        <v>2</v>
      </c>
      <c r="X10422" t="str">
        <f t="shared" si="977"/>
        <v>312</v>
      </c>
      <c r="Y10422" t="str">
        <f>IF(Table1[[#This Row],[RFM_Score]]="555","Champion", IF(AND(J10422&gt;=4,V10422&gt;=4),"Loyal", IF(U10422&lt;=2,"At Risk", IF(W10422&gt;=4,"Potential Loyalist","Others"))))</f>
        <v>Others</v>
      </c>
    </row>
    <row r="10423" spans="1:25">
      <c r="A10423" t="s">
        <v>8718</v>
      </c>
      <c r="B10423">
        <v>36</v>
      </c>
      <c r="C10423" t="s">
        <v>24</v>
      </c>
      <c r="D10423" t="s">
        <v>25</v>
      </c>
      <c r="E10423" s="6" t="s">
        <v>22493</v>
      </c>
      <c r="F10423" t="s">
        <v>60</v>
      </c>
      <c r="G10423">
        <v>3</v>
      </c>
      <c r="H10423">
        <v>1</v>
      </c>
      <c r="I10423">
        <v>50</v>
      </c>
      <c r="J10423">
        <v>0</v>
      </c>
      <c r="K10423">
        <v>58.87</v>
      </c>
      <c r="L10423" t="str">
        <f t="shared" si="972"/>
        <v/>
      </c>
      <c r="M10423">
        <v>1</v>
      </c>
      <c r="N10423" t="str">
        <f t="shared" si="973"/>
        <v/>
      </c>
      <c r="O10423">
        <v>63</v>
      </c>
      <c r="P10423" s="11">
        <v>0.33333333333333298</v>
      </c>
      <c r="Q10423" s="11">
        <v>0</v>
      </c>
      <c r="R10423" s="12">
        <v>58.87</v>
      </c>
      <c r="S10423" t="s">
        <v>27</v>
      </c>
      <c r="T10423">
        <v>0</v>
      </c>
      <c r="U10423">
        <f t="shared" si="974"/>
        <v>3</v>
      </c>
      <c r="V10423">
        <f t="shared" si="975"/>
        <v>1</v>
      </c>
      <c r="W10423">
        <f t="shared" si="976"/>
        <v>2</v>
      </c>
      <c r="X10423" t="str">
        <f t="shared" si="977"/>
        <v>312</v>
      </c>
      <c r="Y10423" t="str">
        <f>IF(Table1[[#This Row],[RFM_Score]]="555","Champion", IF(AND(J10423&gt;=4,V10423&gt;=4),"Loyal", IF(U10423&lt;=2,"At Risk", IF(W10423&gt;=4,"Potential Loyalist","Others"))))</f>
        <v>Others</v>
      </c>
    </row>
    <row r="10424" spans="1:25">
      <c r="A10424" t="s">
        <v>5857</v>
      </c>
      <c r="B10424">
        <v>35</v>
      </c>
      <c r="C10424" t="s">
        <v>24</v>
      </c>
      <c r="D10424" t="s">
        <v>25</v>
      </c>
      <c r="E10424" s="6" t="s">
        <v>22494</v>
      </c>
      <c r="F10424" t="s">
        <v>26</v>
      </c>
      <c r="G10424">
        <v>4</v>
      </c>
      <c r="H10424">
        <v>2</v>
      </c>
      <c r="I10424">
        <v>47</v>
      </c>
      <c r="J10424">
        <v>1</v>
      </c>
      <c r="K10424">
        <v>58.81</v>
      </c>
      <c r="L10424" t="str">
        <f t="shared" si="972"/>
        <v/>
      </c>
      <c r="M10424">
        <v>1</v>
      </c>
      <c r="N10424" t="str">
        <f t="shared" si="973"/>
        <v/>
      </c>
      <c r="O10424">
        <v>31</v>
      </c>
      <c r="P10424" s="11">
        <v>0.5</v>
      </c>
      <c r="Q10424" s="11">
        <v>2.1276595744680799E-2</v>
      </c>
      <c r="R10424" s="12">
        <v>58.81</v>
      </c>
      <c r="S10424" t="s">
        <v>27</v>
      </c>
      <c r="T10424">
        <v>0</v>
      </c>
      <c r="U10424">
        <f t="shared" si="974"/>
        <v>4</v>
      </c>
      <c r="V10424">
        <f t="shared" si="975"/>
        <v>1</v>
      </c>
      <c r="W10424">
        <f t="shared" si="976"/>
        <v>2</v>
      </c>
      <c r="X10424" t="str">
        <f t="shared" si="977"/>
        <v>412</v>
      </c>
      <c r="Y10424" t="str">
        <f>IF(Table1[[#This Row],[RFM_Score]]="555","Champion", IF(AND(J10424&gt;=4,V10424&gt;=4),"Loyal", IF(U10424&lt;=2,"At Risk", IF(W10424&gt;=4,"Potential Loyalist","Others"))))</f>
        <v>Others</v>
      </c>
    </row>
    <row r="10425" spans="1:25">
      <c r="A10425" t="s">
        <v>8641</v>
      </c>
      <c r="B10425">
        <v>42</v>
      </c>
      <c r="C10425" t="s">
        <v>24</v>
      </c>
      <c r="D10425" t="s">
        <v>25</v>
      </c>
      <c r="E10425" s="6" t="s">
        <v>22495</v>
      </c>
      <c r="F10425" t="s">
        <v>60</v>
      </c>
      <c r="G10425">
        <v>4</v>
      </c>
      <c r="H10425">
        <v>2</v>
      </c>
      <c r="I10425">
        <v>47</v>
      </c>
      <c r="J10425">
        <v>0</v>
      </c>
      <c r="K10425">
        <v>58.65</v>
      </c>
      <c r="L10425" t="str">
        <f t="shared" si="972"/>
        <v/>
      </c>
      <c r="M10425">
        <v>1</v>
      </c>
      <c r="N10425" t="str">
        <f t="shared" si="973"/>
        <v/>
      </c>
      <c r="O10425">
        <v>9</v>
      </c>
      <c r="P10425" s="11">
        <v>0.5</v>
      </c>
      <c r="Q10425" s="11">
        <v>0</v>
      </c>
      <c r="R10425" s="12">
        <v>58.65</v>
      </c>
      <c r="S10425" t="s">
        <v>27</v>
      </c>
      <c r="T10425">
        <v>0</v>
      </c>
      <c r="U10425">
        <f t="shared" si="974"/>
        <v>5</v>
      </c>
      <c r="V10425">
        <f t="shared" si="975"/>
        <v>1</v>
      </c>
      <c r="W10425">
        <f t="shared" si="976"/>
        <v>2</v>
      </c>
      <c r="X10425" t="str">
        <f t="shared" si="977"/>
        <v>512</v>
      </c>
      <c r="Y10425" t="str">
        <f>IF(Table1[[#This Row],[RFM_Score]]="555","Champion", IF(AND(J10425&gt;=4,V10425&gt;=4),"Loyal", IF(U10425&lt;=2,"At Risk", IF(W10425&gt;=4,"Potential Loyalist","Others"))))</f>
        <v>Others</v>
      </c>
    </row>
    <row r="10426" spans="1:25">
      <c r="A10426" t="s">
        <v>7702</v>
      </c>
      <c r="B10426">
        <v>42</v>
      </c>
      <c r="C10426" t="s">
        <v>24</v>
      </c>
      <c r="D10426" t="s">
        <v>49</v>
      </c>
      <c r="E10426" s="6" t="s">
        <v>22496</v>
      </c>
      <c r="F10426" t="s">
        <v>60</v>
      </c>
      <c r="G10426">
        <v>5</v>
      </c>
      <c r="H10426">
        <v>2</v>
      </c>
      <c r="I10426">
        <v>41</v>
      </c>
      <c r="J10426">
        <v>2</v>
      </c>
      <c r="K10426">
        <v>58.61</v>
      </c>
      <c r="L10426" t="str">
        <f t="shared" si="972"/>
        <v/>
      </c>
      <c r="M10426">
        <v>1</v>
      </c>
      <c r="N10426" t="str">
        <f t="shared" si="973"/>
        <v/>
      </c>
      <c r="O10426">
        <v>11</v>
      </c>
      <c r="P10426" s="11">
        <v>0.4</v>
      </c>
      <c r="Q10426" s="11">
        <v>4.8780487804878002E-2</v>
      </c>
      <c r="R10426" s="12">
        <v>58.61</v>
      </c>
      <c r="S10426" t="s">
        <v>27</v>
      </c>
      <c r="T10426">
        <v>0</v>
      </c>
      <c r="U10426">
        <f t="shared" si="974"/>
        <v>5</v>
      </c>
      <c r="V10426">
        <f t="shared" si="975"/>
        <v>1</v>
      </c>
      <c r="W10426">
        <f t="shared" si="976"/>
        <v>2</v>
      </c>
      <c r="X10426" t="str">
        <f t="shared" si="977"/>
        <v>512</v>
      </c>
      <c r="Y10426" t="str">
        <f>IF(Table1[[#This Row],[RFM_Score]]="555","Champion", IF(AND(J10426&gt;=4,V10426&gt;=4),"Loyal", IF(U10426&lt;=2,"At Risk", IF(W10426&gt;=4,"Potential Loyalist","Others"))))</f>
        <v>Others</v>
      </c>
    </row>
    <row r="10427" spans="1:25">
      <c r="A10427" t="s">
        <v>326</v>
      </c>
      <c r="B10427">
        <v>27</v>
      </c>
      <c r="C10427" t="s">
        <v>19</v>
      </c>
      <c r="D10427" t="s">
        <v>20</v>
      </c>
      <c r="E10427" s="6" t="s">
        <v>22497</v>
      </c>
      <c r="F10427" t="s">
        <v>26</v>
      </c>
      <c r="G10427">
        <v>7</v>
      </c>
      <c r="H10427">
        <v>3</v>
      </c>
      <c r="I10427">
        <v>30</v>
      </c>
      <c r="J10427">
        <v>2</v>
      </c>
      <c r="K10427">
        <v>58.35</v>
      </c>
      <c r="L10427" t="str">
        <f t="shared" si="972"/>
        <v/>
      </c>
      <c r="M10427">
        <v>1</v>
      </c>
      <c r="N10427" t="str">
        <f t="shared" si="973"/>
        <v/>
      </c>
      <c r="O10427">
        <v>4</v>
      </c>
      <c r="P10427" s="11">
        <v>0.42857142857142799</v>
      </c>
      <c r="Q10427" s="11">
        <v>6.6666666666666596E-2</v>
      </c>
      <c r="R10427" s="12">
        <v>58.35</v>
      </c>
      <c r="S10427" t="s">
        <v>27</v>
      </c>
      <c r="T10427">
        <v>0</v>
      </c>
      <c r="U10427">
        <f t="shared" si="974"/>
        <v>5</v>
      </c>
      <c r="V10427">
        <f t="shared" si="975"/>
        <v>1</v>
      </c>
      <c r="W10427">
        <f t="shared" si="976"/>
        <v>2</v>
      </c>
      <c r="X10427" t="str">
        <f t="shared" si="977"/>
        <v>512</v>
      </c>
      <c r="Y10427" t="str">
        <f>IF(Table1[[#This Row],[RFM_Score]]="555","Champion", IF(AND(J10427&gt;=4,V10427&gt;=4),"Loyal", IF(U10427&lt;=2,"At Risk", IF(W10427&gt;=4,"Potential Loyalist","Others"))))</f>
        <v>Others</v>
      </c>
    </row>
    <row r="10428" spans="1:25">
      <c r="A10428" t="s">
        <v>2500</v>
      </c>
      <c r="B10428">
        <v>20</v>
      </c>
      <c r="C10428" t="s">
        <v>24</v>
      </c>
      <c r="D10428" t="s">
        <v>41</v>
      </c>
      <c r="E10428" s="6" t="s">
        <v>22498</v>
      </c>
      <c r="F10428" t="s">
        <v>26</v>
      </c>
      <c r="G10428">
        <v>4</v>
      </c>
      <c r="H10428">
        <v>0</v>
      </c>
      <c r="I10428">
        <v>60</v>
      </c>
      <c r="J10428">
        <v>3</v>
      </c>
      <c r="K10428">
        <v>58.34</v>
      </c>
      <c r="L10428" t="str">
        <f t="shared" si="972"/>
        <v/>
      </c>
      <c r="M10428">
        <v>1</v>
      </c>
      <c r="N10428" t="str">
        <f t="shared" si="973"/>
        <v/>
      </c>
      <c r="O10428">
        <v>4</v>
      </c>
      <c r="P10428" s="11">
        <v>0</v>
      </c>
      <c r="Q10428" s="11">
        <v>0.05</v>
      </c>
      <c r="R10428" s="12">
        <v>58.34</v>
      </c>
      <c r="S10428" t="s">
        <v>27</v>
      </c>
      <c r="T10428">
        <v>0</v>
      </c>
      <c r="U10428">
        <f t="shared" si="974"/>
        <v>5</v>
      </c>
      <c r="V10428">
        <f t="shared" si="975"/>
        <v>1</v>
      </c>
      <c r="W10428">
        <f t="shared" si="976"/>
        <v>2</v>
      </c>
      <c r="X10428" t="str">
        <f t="shared" si="977"/>
        <v>512</v>
      </c>
      <c r="Y10428" t="str">
        <f>IF(Table1[[#This Row],[RFM_Score]]="555","Champion", IF(AND(J10428&gt;=4,V10428&gt;=4),"Loyal", IF(U10428&lt;=2,"At Risk", IF(W10428&gt;=4,"Potential Loyalist","Others"))))</f>
        <v>Others</v>
      </c>
    </row>
    <row r="10429" spans="1:25">
      <c r="A10429" t="s">
        <v>11816</v>
      </c>
      <c r="B10429">
        <v>24</v>
      </c>
      <c r="C10429" t="s">
        <v>19</v>
      </c>
      <c r="D10429" t="s">
        <v>29</v>
      </c>
      <c r="E10429" s="6" t="s">
        <v>22499</v>
      </c>
      <c r="F10429" t="s">
        <v>30</v>
      </c>
      <c r="G10429">
        <v>5</v>
      </c>
      <c r="H10429">
        <v>1</v>
      </c>
      <c r="I10429">
        <v>63</v>
      </c>
      <c r="J10429">
        <v>1</v>
      </c>
      <c r="K10429">
        <v>58.28</v>
      </c>
      <c r="L10429" t="str">
        <f t="shared" si="972"/>
        <v/>
      </c>
      <c r="M10429">
        <v>1</v>
      </c>
      <c r="N10429" t="str">
        <f t="shared" si="973"/>
        <v/>
      </c>
      <c r="O10429">
        <v>26</v>
      </c>
      <c r="P10429" s="11">
        <v>0.2</v>
      </c>
      <c r="Q10429" s="11">
        <v>1.5873015873015799E-2</v>
      </c>
      <c r="R10429" s="12">
        <v>58.28</v>
      </c>
      <c r="S10429" t="s">
        <v>27</v>
      </c>
      <c r="T10429">
        <v>0</v>
      </c>
      <c r="U10429">
        <f t="shared" si="974"/>
        <v>4</v>
      </c>
      <c r="V10429">
        <f t="shared" si="975"/>
        <v>1</v>
      </c>
      <c r="W10429">
        <f t="shared" si="976"/>
        <v>2</v>
      </c>
      <c r="X10429" t="str">
        <f t="shared" si="977"/>
        <v>412</v>
      </c>
      <c r="Y10429" t="str">
        <f>IF(Table1[[#This Row],[RFM_Score]]="555","Champion", IF(AND(J10429&gt;=4,V10429&gt;=4),"Loyal", IF(U10429&lt;=2,"At Risk", IF(W10429&gt;=4,"Potential Loyalist","Others"))))</f>
        <v>Others</v>
      </c>
    </row>
    <row r="10430" spans="1:25">
      <c r="A10430" t="s">
        <v>11039</v>
      </c>
      <c r="B10430">
        <v>48</v>
      </c>
      <c r="C10430" t="s">
        <v>19</v>
      </c>
      <c r="D10430" t="s">
        <v>41</v>
      </c>
      <c r="E10430" s="6" t="s">
        <v>22500</v>
      </c>
      <c r="F10430" t="s">
        <v>62</v>
      </c>
      <c r="G10430">
        <v>3</v>
      </c>
      <c r="H10430">
        <v>1</v>
      </c>
      <c r="I10430">
        <v>46</v>
      </c>
      <c r="J10430">
        <v>1</v>
      </c>
      <c r="K10430">
        <v>58.2</v>
      </c>
      <c r="L10430" t="str">
        <f t="shared" si="972"/>
        <v/>
      </c>
      <c r="M10430">
        <v>1</v>
      </c>
      <c r="N10430" t="str">
        <f t="shared" si="973"/>
        <v/>
      </c>
      <c r="O10430">
        <v>16</v>
      </c>
      <c r="P10430" s="11">
        <v>0.33333333333333298</v>
      </c>
      <c r="Q10430" s="11">
        <v>2.1739130434782601E-2</v>
      </c>
      <c r="R10430" s="12">
        <v>58.2</v>
      </c>
      <c r="S10430" t="s">
        <v>27</v>
      </c>
      <c r="T10430">
        <v>0</v>
      </c>
      <c r="U10430">
        <f t="shared" si="974"/>
        <v>5</v>
      </c>
      <c r="V10430">
        <f t="shared" si="975"/>
        <v>1</v>
      </c>
      <c r="W10430">
        <f t="shared" si="976"/>
        <v>2</v>
      </c>
      <c r="X10430" t="str">
        <f t="shared" si="977"/>
        <v>512</v>
      </c>
      <c r="Y10430" t="str">
        <f>IF(Table1[[#This Row],[RFM_Score]]="555","Champion", IF(AND(J10430&gt;=4,V10430&gt;=4),"Loyal", IF(U10430&lt;=2,"At Risk", IF(W10430&gt;=4,"Potential Loyalist","Others"))))</f>
        <v>Others</v>
      </c>
    </row>
    <row r="10431" spans="1:25">
      <c r="A10431" t="s">
        <v>9893</v>
      </c>
      <c r="B10431">
        <v>24</v>
      </c>
      <c r="C10431" t="s">
        <v>19</v>
      </c>
      <c r="D10431" t="s">
        <v>25</v>
      </c>
      <c r="E10431" s="6" t="s">
        <v>22501</v>
      </c>
      <c r="F10431" t="s">
        <v>26</v>
      </c>
      <c r="G10431">
        <v>2</v>
      </c>
      <c r="H10431">
        <v>0</v>
      </c>
      <c r="I10431">
        <v>59</v>
      </c>
      <c r="J10431">
        <v>4</v>
      </c>
      <c r="K10431">
        <v>57.96</v>
      </c>
      <c r="L10431" t="str">
        <f t="shared" si="972"/>
        <v/>
      </c>
      <c r="M10431">
        <v>1</v>
      </c>
      <c r="N10431" t="str">
        <f t="shared" si="973"/>
        <v/>
      </c>
      <c r="O10431">
        <v>1</v>
      </c>
      <c r="P10431" s="11">
        <v>0</v>
      </c>
      <c r="Q10431" s="11">
        <v>6.7796610169491497E-2</v>
      </c>
      <c r="R10431" s="12">
        <v>57.96</v>
      </c>
      <c r="S10431" t="s">
        <v>27</v>
      </c>
      <c r="T10431">
        <v>0</v>
      </c>
      <c r="U10431">
        <f t="shared" si="974"/>
        <v>5</v>
      </c>
      <c r="V10431">
        <f t="shared" si="975"/>
        <v>1</v>
      </c>
      <c r="W10431">
        <f t="shared" si="976"/>
        <v>2</v>
      </c>
      <c r="X10431" t="str">
        <f t="shared" si="977"/>
        <v>512</v>
      </c>
      <c r="Y10431" t="str">
        <f>IF(Table1[[#This Row],[RFM_Score]]="555","Champion", IF(AND(J10431&gt;=4,V10431&gt;=4),"Loyal", IF(U10431&lt;=2,"At Risk", IF(W10431&gt;=4,"Potential Loyalist","Others"))))</f>
        <v>Others</v>
      </c>
    </row>
    <row r="10432" spans="1:25">
      <c r="A10432" t="s">
        <v>10077</v>
      </c>
      <c r="B10432">
        <v>36</v>
      </c>
      <c r="C10432" t="s">
        <v>19</v>
      </c>
      <c r="D10432" t="s">
        <v>20</v>
      </c>
      <c r="E10432" s="6" t="s">
        <v>22502</v>
      </c>
      <c r="F10432" t="s">
        <v>21</v>
      </c>
      <c r="G10432">
        <v>1</v>
      </c>
      <c r="H10432">
        <v>0</v>
      </c>
      <c r="I10432">
        <v>40</v>
      </c>
      <c r="J10432">
        <v>1</v>
      </c>
      <c r="K10432">
        <v>57.94</v>
      </c>
      <c r="L10432" t="str">
        <f t="shared" si="972"/>
        <v/>
      </c>
      <c r="M10432">
        <v>1</v>
      </c>
      <c r="N10432" t="str">
        <f t="shared" si="973"/>
        <v/>
      </c>
      <c r="O10432">
        <v>20</v>
      </c>
      <c r="P10432" s="11">
        <v>0</v>
      </c>
      <c r="Q10432" s="11">
        <v>2.5000000000000001E-2</v>
      </c>
      <c r="R10432" s="12">
        <v>57.94</v>
      </c>
      <c r="S10432" t="s">
        <v>27</v>
      </c>
      <c r="T10432">
        <v>1</v>
      </c>
      <c r="U10432">
        <f t="shared" si="974"/>
        <v>5</v>
      </c>
      <c r="V10432">
        <f t="shared" si="975"/>
        <v>1</v>
      </c>
      <c r="W10432">
        <f t="shared" si="976"/>
        <v>2</v>
      </c>
      <c r="X10432" t="str">
        <f t="shared" si="977"/>
        <v>512</v>
      </c>
      <c r="Y10432" t="str">
        <f>IF(Table1[[#This Row],[RFM_Score]]="555","Champion", IF(AND(J10432&gt;=4,V10432&gt;=4),"Loyal", IF(U10432&lt;=2,"At Risk", IF(W10432&gt;=4,"Potential Loyalist","Others"))))</f>
        <v>Others</v>
      </c>
    </row>
    <row r="10433" spans="1:25">
      <c r="A10433" t="s">
        <v>1363</v>
      </c>
      <c r="B10433">
        <v>23</v>
      </c>
      <c r="C10433" t="s">
        <v>24</v>
      </c>
      <c r="D10433" t="s">
        <v>25</v>
      </c>
      <c r="E10433" s="6" t="s">
        <v>22503</v>
      </c>
      <c r="F10433" t="s">
        <v>21</v>
      </c>
      <c r="G10433">
        <v>5</v>
      </c>
      <c r="H10433">
        <v>2</v>
      </c>
      <c r="I10433">
        <v>42</v>
      </c>
      <c r="J10433">
        <v>0</v>
      </c>
      <c r="K10433">
        <v>57.79</v>
      </c>
      <c r="L10433" t="str">
        <f t="shared" si="972"/>
        <v/>
      </c>
      <c r="M10433">
        <v>1</v>
      </c>
      <c r="N10433" t="str">
        <f t="shared" si="973"/>
        <v/>
      </c>
      <c r="O10433">
        <v>12</v>
      </c>
      <c r="P10433" s="11">
        <v>0.4</v>
      </c>
      <c r="Q10433" s="11">
        <v>0</v>
      </c>
      <c r="R10433" s="12">
        <v>57.79</v>
      </c>
      <c r="S10433" t="s">
        <v>27</v>
      </c>
      <c r="T10433">
        <v>0</v>
      </c>
      <c r="U10433">
        <f t="shared" si="974"/>
        <v>5</v>
      </c>
      <c r="V10433">
        <f t="shared" si="975"/>
        <v>1</v>
      </c>
      <c r="W10433">
        <f t="shared" si="976"/>
        <v>2</v>
      </c>
      <c r="X10433" t="str">
        <f t="shared" si="977"/>
        <v>512</v>
      </c>
      <c r="Y10433" t="str">
        <f>IF(Table1[[#This Row],[RFM_Score]]="555","Champion", IF(AND(J10433&gt;=4,V10433&gt;=4),"Loyal", IF(U10433&lt;=2,"At Risk", IF(W10433&gt;=4,"Potential Loyalist","Others"))))</f>
        <v>Others</v>
      </c>
    </row>
    <row r="10434" spans="1:25">
      <c r="A10434" t="s">
        <v>7863</v>
      </c>
      <c r="B10434">
        <v>34</v>
      </c>
      <c r="C10434" t="s">
        <v>19</v>
      </c>
      <c r="D10434" t="s">
        <v>46</v>
      </c>
      <c r="E10434" s="6" t="s">
        <v>22504</v>
      </c>
      <c r="F10434" t="s">
        <v>26</v>
      </c>
      <c r="G10434">
        <v>2</v>
      </c>
      <c r="H10434">
        <v>0</v>
      </c>
      <c r="I10434">
        <v>58</v>
      </c>
      <c r="J10434">
        <v>2</v>
      </c>
      <c r="K10434">
        <v>57.54</v>
      </c>
      <c r="L10434" t="str">
        <f t="shared" ref="L10434:L10497" si="978">IF(OR(K10434&lt;$AC$10, K10434&gt;$AC$11), "OUTLIER", "")</f>
        <v/>
      </c>
      <c r="M10434">
        <v>1</v>
      </c>
      <c r="N10434" t="str">
        <f t="shared" ref="N10434:N10497" si="979">IF(OR(M10434&lt;$AC$16, M10434&gt;$AC$17), "OUTLIER", "")</f>
        <v/>
      </c>
      <c r="O10434">
        <v>36</v>
      </c>
      <c r="P10434" s="11">
        <v>0</v>
      </c>
      <c r="Q10434" s="11">
        <v>3.4482758620689599E-2</v>
      </c>
      <c r="R10434" s="12">
        <v>57.54</v>
      </c>
      <c r="S10434" t="s">
        <v>27</v>
      </c>
      <c r="T10434">
        <v>0</v>
      </c>
      <c r="U10434">
        <f t="shared" ref="U10434:U10497" si="980">IF(O10434&lt;=20,5,IF(O10434&lt;=40,4,IF(O10434&lt;=70,3,IF(O10434&lt;=100,2,1))))</f>
        <v>4</v>
      </c>
      <c r="V10434">
        <f t="shared" ref="V10434:V10497" si="981">IF(M10434&gt;=11,5,IF(M10434&gt;=9,4,IF(M10434&gt;=7,3,IF(M10434&gt;=5,2,1))))</f>
        <v>1</v>
      </c>
      <c r="W10434">
        <f t="shared" ref="W10434:W10497" si="982">IF(K10434&gt;=500,5,IF(K10434&gt;=300,4,IF(K10434&gt;=150,3,IF(K10434&gt;=50,2,1))))</f>
        <v>2</v>
      </c>
      <c r="X10434" t="str">
        <f t="shared" ref="X10434:X10497" si="983">U10434 &amp; V10434 &amp; W10434</f>
        <v>412</v>
      </c>
      <c r="Y10434" t="str">
        <f>IF(Table1[[#This Row],[RFM_Score]]="555","Champion", IF(AND(J10434&gt;=4,V10434&gt;=4),"Loyal", IF(U10434&lt;=2,"At Risk", IF(W10434&gt;=4,"Potential Loyalist","Others"))))</f>
        <v>Others</v>
      </c>
    </row>
    <row r="10435" spans="1:25">
      <c r="A10435" t="s">
        <v>9705</v>
      </c>
      <c r="B10435">
        <v>23</v>
      </c>
      <c r="C10435" t="s">
        <v>24</v>
      </c>
      <c r="D10435" t="s">
        <v>20</v>
      </c>
      <c r="E10435" s="6" t="s">
        <v>22505</v>
      </c>
      <c r="F10435" t="s">
        <v>30</v>
      </c>
      <c r="G10435">
        <v>2</v>
      </c>
      <c r="H10435">
        <v>0</v>
      </c>
      <c r="I10435">
        <v>40</v>
      </c>
      <c r="J10435">
        <v>3</v>
      </c>
      <c r="K10435">
        <v>57.43</v>
      </c>
      <c r="L10435" t="str">
        <f t="shared" si="978"/>
        <v/>
      </c>
      <c r="M10435">
        <v>1</v>
      </c>
      <c r="N10435" t="str">
        <f t="shared" si="979"/>
        <v/>
      </c>
      <c r="O10435">
        <v>27</v>
      </c>
      <c r="P10435" s="11">
        <v>0</v>
      </c>
      <c r="Q10435" s="11">
        <v>7.4999999999999997E-2</v>
      </c>
      <c r="R10435" s="12">
        <v>57.43</v>
      </c>
      <c r="S10435" t="s">
        <v>27</v>
      </c>
      <c r="T10435">
        <v>0</v>
      </c>
      <c r="U10435">
        <f t="shared" si="980"/>
        <v>4</v>
      </c>
      <c r="V10435">
        <f t="shared" si="981"/>
        <v>1</v>
      </c>
      <c r="W10435">
        <f t="shared" si="982"/>
        <v>2</v>
      </c>
      <c r="X10435" t="str">
        <f t="shared" si="983"/>
        <v>412</v>
      </c>
      <c r="Y10435" t="str">
        <f>IF(Table1[[#This Row],[RFM_Score]]="555","Champion", IF(AND(J10435&gt;=4,V10435&gt;=4),"Loyal", IF(U10435&lt;=2,"At Risk", IF(W10435&gt;=4,"Potential Loyalist","Others"))))</f>
        <v>Others</v>
      </c>
    </row>
    <row r="10436" spans="1:25">
      <c r="A10436" t="s">
        <v>7535</v>
      </c>
      <c r="B10436">
        <v>18</v>
      </c>
      <c r="C10436" t="s">
        <v>24</v>
      </c>
      <c r="D10436" t="s">
        <v>41</v>
      </c>
      <c r="E10436" s="6" t="s">
        <v>22506</v>
      </c>
      <c r="F10436" t="s">
        <v>26</v>
      </c>
      <c r="G10436">
        <v>1</v>
      </c>
      <c r="H10436">
        <v>0</v>
      </c>
      <c r="I10436">
        <v>47</v>
      </c>
      <c r="J10436">
        <v>1</v>
      </c>
      <c r="K10436">
        <v>57.4</v>
      </c>
      <c r="L10436" t="str">
        <f t="shared" si="978"/>
        <v/>
      </c>
      <c r="M10436">
        <v>1</v>
      </c>
      <c r="N10436" t="str">
        <f t="shared" si="979"/>
        <v/>
      </c>
      <c r="O10436">
        <v>3</v>
      </c>
      <c r="P10436" s="11">
        <v>0</v>
      </c>
      <c r="Q10436" s="11">
        <v>2.1276595744680799E-2</v>
      </c>
      <c r="R10436" s="12">
        <v>57.4</v>
      </c>
      <c r="S10436" t="s">
        <v>27</v>
      </c>
      <c r="T10436">
        <v>0</v>
      </c>
      <c r="U10436">
        <f t="shared" si="980"/>
        <v>5</v>
      </c>
      <c r="V10436">
        <f t="shared" si="981"/>
        <v>1</v>
      </c>
      <c r="W10436">
        <f t="shared" si="982"/>
        <v>2</v>
      </c>
      <c r="X10436" t="str">
        <f t="shared" si="983"/>
        <v>512</v>
      </c>
      <c r="Y10436" t="str">
        <f>IF(Table1[[#This Row],[RFM_Score]]="555","Champion", IF(AND(J10436&gt;=4,V10436&gt;=4),"Loyal", IF(U10436&lt;=2,"At Risk", IF(W10436&gt;=4,"Potential Loyalist","Others"))))</f>
        <v>Others</v>
      </c>
    </row>
    <row r="10437" spans="1:25">
      <c r="A10437" t="s">
        <v>7761</v>
      </c>
      <c r="B10437">
        <v>54</v>
      </c>
      <c r="C10437" t="s">
        <v>19</v>
      </c>
      <c r="D10437" t="s">
        <v>25</v>
      </c>
      <c r="E10437" s="6" t="s">
        <v>22507</v>
      </c>
      <c r="F10437" t="s">
        <v>26</v>
      </c>
      <c r="G10437">
        <v>4</v>
      </c>
      <c r="H10437">
        <v>0</v>
      </c>
      <c r="I10437">
        <v>68</v>
      </c>
      <c r="J10437">
        <v>1</v>
      </c>
      <c r="K10437">
        <v>57.38</v>
      </c>
      <c r="L10437" t="str">
        <f t="shared" si="978"/>
        <v/>
      </c>
      <c r="M10437">
        <v>1</v>
      </c>
      <c r="N10437" t="str">
        <f t="shared" si="979"/>
        <v/>
      </c>
      <c r="O10437">
        <v>22</v>
      </c>
      <c r="P10437" s="11">
        <v>0</v>
      </c>
      <c r="Q10437" s="11">
        <v>1.47058823529411E-2</v>
      </c>
      <c r="R10437" s="12">
        <v>57.38</v>
      </c>
      <c r="S10437" t="s">
        <v>27</v>
      </c>
      <c r="T10437">
        <v>0</v>
      </c>
      <c r="U10437">
        <f t="shared" si="980"/>
        <v>4</v>
      </c>
      <c r="V10437">
        <f t="shared" si="981"/>
        <v>1</v>
      </c>
      <c r="W10437">
        <f t="shared" si="982"/>
        <v>2</v>
      </c>
      <c r="X10437" t="str">
        <f t="shared" si="983"/>
        <v>412</v>
      </c>
      <c r="Y10437" t="str">
        <f>IF(Table1[[#This Row],[RFM_Score]]="555","Champion", IF(AND(J10437&gt;=4,V10437&gt;=4),"Loyal", IF(U10437&lt;=2,"At Risk", IF(W10437&gt;=4,"Potential Loyalist","Others"))))</f>
        <v>Others</v>
      </c>
    </row>
    <row r="10438" spans="1:25">
      <c r="A10438" t="s">
        <v>8942</v>
      </c>
      <c r="B10438">
        <v>25</v>
      </c>
      <c r="C10438" t="s">
        <v>24</v>
      </c>
      <c r="D10438" t="s">
        <v>29</v>
      </c>
      <c r="E10438" s="6" t="s">
        <v>22508</v>
      </c>
      <c r="F10438" t="s">
        <v>26</v>
      </c>
      <c r="G10438">
        <v>3</v>
      </c>
      <c r="H10438">
        <v>0</v>
      </c>
      <c r="I10438">
        <v>42</v>
      </c>
      <c r="J10438">
        <v>2</v>
      </c>
      <c r="K10438">
        <v>57.26</v>
      </c>
      <c r="L10438" t="str">
        <f t="shared" si="978"/>
        <v/>
      </c>
      <c r="M10438">
        <v>1</v>
      </c>
      <c r="N10438" t="str">
        <f t="shared" si="979"/>
        <v/>
      </c>
      <c r="O10438">
        <v>11</v>
      </c>
      <c r="P10438" s="11">
        <v>0</v>
      </c>
      <c r="Q10438" s="11">
        <v>4.7619047619047603E-2</v>
      </c>
      <c r="R10438" s="12">
        <v>57.26</v>
      </c>
      <c r="S10438" t="s">
        <v>27</v>
      </c>
      <c r="T10438">
        <v>0</v>
      </c>
      <c r="U10438">
        <f t="shared" si="980"/>
        <v>5</v>
      </c>
      <c r="V10438">
        <f t="shared" si="981"/>
        <v>1</v>
      </c>
      <c r="W10438">
        <f t="shared" si="982"/>
        <v>2</v>
      </c>
      <c r="X10438" t="str">
        <f t="shared" si="983"/>
        <v>512</v>
      </c>
      <c r="Y10438" t="str">
        <f>IF(Table1[[#This Row],[RFM_Score]]="555","Champion", IF(AND(J10438&gt;=4,V10438&gt;=4),"Loyal", IF(U10438&lt;=2,"At Risk", IF(W10438&gt;=4,"Potential Loyalist","Others"))))</f>
        <v>Others</v>
      </c>
    </row>
    <row r="10439" spans="1:25">
      <c r="A10439" t="s">
        <v>2372</v>
      </c>
      <c r="B10439">
        <v>41</v>
      </c>
      <c r="C10439" t="s">
        <v>33</v>
      </c>
      <c r="D10439" t="s">
        <v>20</v>
      </c>
      <c r="E10439" s="6" t="s">
        <v>22509</v>
      </c>
      <c r="F10439" t="s">
        <v>30</v>
      </c>
      <c r="G10439">
        <v>6</v>
      </c>
      <c r="H10439">
        <v>3</v>
      </c>
      <c r="I10439">
        <v>46</v>
      </c>
      <c r="J10439">
        <v>1</v>
      </c>
      <c r="K10439">
        <v>57.25</v>
      </c>
      <c r="L10439" t="str">
        <f t="shared" si="978"/>
        <v/>
      </c>
      <c r="M10439">
        <v>1</v>
      </c>
      <c r="N10439" t="str">
        <f t="shared" si="979"/>
        <v/>
      </c>
      <c r="O10439">
        <v>14</v>
      </c>
      <c r="P10439" s="11">
        <v>0.5</v>
      </c>
      <c r="Q10439" s="11">
        <v>2.1739130434782601E-2</v>
      </c>
      <c r="R10439" s="12">
        <v>57.25</v>
      </c>
      <c r="S10439" t="s">
        <v>27</v>
      </c>
      <c r="T10439">
        <v>0</v>
      </c>
      <c r="U10439">
        <f t="shared" si="980"/>
        <v>5</v>
      </c>
      <c r="V10439">
        <f t="shared" si="981"/>
        <v>1</v>
      </c>
      <c r="W10439">
        <f t="shared" si="982"/>
        <v>2</v>
      </c>
      <c r="X10439" t="str">
        <f t="shared" si="983"/>
        <v>512</v>
      </c>
      <c r="Y10439" t="str">
        <f>IF(Table1[[#This Row],[RFM_Score]]="555","Champion", IF(AND(J10439&gt;=4,V10439&gt;=4),"Loyal", IF(U10439&lt;=2,"At Risk", IF(W10439&gt;=4,"Potential Loyalist","Others"))))</f>
        <v>Others</v>
      </c>
    </row>
    <row r="10440" spans="1:25">
      <c r="A10440" t="s">
        <v>7285</v>
      </c>
      <c r="B10440">
        <v>18</v>
      </c>
      <c r="C10440" t="s">
        <v>24</v>
      </c>
      <c r="D10440" t="s">
        <v>29</v>
      </c>
      <c r="E10440" s="6" t="s">
        <v>22510</v>
      </c>
      <c r="F10440" t="s">
        <v>26</v>
      </c>
      <c r="G10440">
        <v>4</v>
      </c>
      <c r="H10440">
        <v>1</v>
      </c>
      <c r="I10440">
        <v>54</v>
      </c>
      <c r="J10440">
        <v>3</v>
      </c>
      <c r="K10440">
        <v>56.97</v>
      </c>
      <c r="L10440" t="str">
        <f t="shared" si="978"/>
        <v/>
      </c>
      <c r="M10440">
        <v>1</v>
      </c>
      <c r="N10440" t="str">
        <f t="shared" si="979"/>
        <v/>
      </c>
      <c r="O10440">
        <v>45</v>
      </c>
      <c r="P10440" s="11">
        <v>0.25</v>
      </c>
      <c r="Q10440" s="11">
        <v>5.5555555555555497E-2</v>
      </c>
      <c r="R10440" s="12">
        <v>56.97</v>
      </c>
      <c r="S10440" t="s">
        <v>27</v>
      </c>
      <c r="T10440">
        <v>0</v>
      </c>
      <c r="U10440">
        <f t="shared" si="980"/>
        <v>3</v>
      </c>
      <c r="V10440">
        <f t="shared" si="981"/>
        <v>1</v>
      </c>
      <c r="W10440">
        <f t="shared" si="982"/>
        <v>2</v>
      </c>
      <c r="X10440" t="str">
        <f t="shared" si="983"/>
        <v>312</v>
      </c>
      <c r="Y10440" t="str">
        <f>IF(Table1[[#This Row],[RFM_Score]]="555","Champion", IF(AND(J10440&gt;=4,V10440&gt;=4),"Loyal", IF(U10440&lt;=2,"At Risk", IF(W10440&gt;=4,"Potential Loyalist","Others"))))</f>
        <v>Others</v>
      </c>
    </row>
    <row r="10441" spans="1:25">
      <c r="A10441" t="s">
        <v>1506</v>
      </c>
      <c r="B10441">
        <v>40</v>
      </c>
      <c r="C10441" t="s">
        <v>19</v>
      </c>
      <c r="D10441" t="s">
        <v>29</v>
      </c>
      <c r="E10441" s="6" t="s">
        <v>22511</v>
      </c>
      <c r="F10441" t="s">
        <v>37</v>
      </c>
      <c r="G10441">
        <v>5</v>
      </c>
      <c r="H10441">
        <v>1</v>
      </c>
      <c r="I10441">
        <v>53</v>
      </c>
      <c r="J10441">
        <v>1</v>
      </c>
      <c r="K10441">
        <v>56.64</v>
      </c>
      <c r="L10441" t="str">
        <f t="shared" si="978"/>
        <v/>
      </c>
      <c r="M10441">
        <v>1</v>
      </c>
      <c r="N10441" t="str">
        <f t="shared" si="979"/>
        <v/>
      </c>
      <c r="O10441">
        <v>20</v>
      </c>
      <c r="P10441" s="11">
        <v>0.2</v>
      </c>
      <c r="Q10441" s="11">
        <v>1.8867924528301799E-2</v>
      </c>
      <c r="R10441" s="12">
        <v>56.64</v>
      </c>
      <c r="S10441" t="s">
        <v>27</v>
      </c>
      <c r="T10441">
        <v>0</v>
      </c>
      <c r="U10441">
        <f t="shared" si="980"/>
        <v>5</v>
      </c>
      <c r="V10441">
        <f t="shared" si="981"/>
        <v>1</v>
      </c>
      <c r="W10441">
        <f t="shared" si="982"/>
        <v>2</v>
      </c>
      <c r="X10441" t="str">
        <f t="shared" si="983"/>
        <v>512</v>
      </c>
      <c r="Y10441" t="str">
        <f>IF(Table1[[#This Row],[RFM_Score]]="555","Champion", IF(AND(J10441&gt;=4,V10441&gt;=4),"Loyal", IF(U10441&lt;=2,"At Risk", IF(W10441&gt;=4,"Potential Loyalist","Others"))))</f>
        <v>Others</v>
      </c>
    </row>
    <row r="10442" spans="1:25">
      <c r="A10442" t="s">
        <v>9421</v>
      </c>
      <c r="B10442">
        <v>26</v>
      </c>
      <c r="C10442" t="s">
        <v>19</v>
      </c>
      <c r="D10442" t="s">
        <v>25</v>
      </c>
      <c r="E10442" s="6" t="s">
        <v>22512</v>
      </c>
      <c r="F10442" t="s">
        <v>26</v>
      </c>
      <c r="G10442">
        <v>0</v>
      </c>
      <c r="H10442">
        <v>0</v>
      </c>
      <c r="I10442">
        <v>68</v>
      </c>
      <c r="J10442">
        <v>4</v>
      </c>
      <c r="K10442">
        <v>56.37</v>
      </c>
      <c r="L10442" t="str">
        <f t="shared" si="978"/>
        <v/>
      </c>
      <c r="M10442">
        <v>1</v>
      </c>
      <c r="N10442" t="str">
        <f t="shared" si="979"/>
        <v/>
      </c>
      <c r="O10442">
        <v>42</v>
      </c>
      <c r="P10442" s="11">
        <v>0</v>
      </c>
      <c r="Q10442" s="11">
        <v>5.8823529411764698E-2</v>
      </c>
      <c r="R10442" s="12">
        <v>56.37</v>
      </c>
      <c r="S10442" t="s">
        <v>27</v>
      </c>
      <c r="T10442">
        <v>0</v>
      </c>
      <c r="U10442">
        <f t="shared" si="980"/>
        <v>3</v>
      </c>
      <c r="V10442">
        <f t="shared" si="981"/>
        <v>1</v>
      </c>
      <c r="W10442">
        <f t="shared" si="982"/>
        <v>2</v>
      </c>
      <c r="X10442" t="str">
        <f t="shared" si="983"/>
        <v>312</v>
      </c>
      <c r="Y10442" t="str">
        <f>IF(Table1[[#This Row],[RFM_Score]]="555","Champion", IF(AND(J10442&gt;=4,V10442&gt;=4),"Loyal", IF(U10442&lt;=2,"At Risk", IF(W10442&gt;=4,"Potential Loyalist","Others"))))</f>
        <v>Others</v>
      </c>
    </row>
    <row r="10443" spans="1:25">
      <c r="A10443" t="s">
        <v>11784</v>
      </c>
      <c r="B10443">
        <v>18</v>
      </c>
      <c r="C10443" t="s">
        <v>24</v>
      </c>
      <c r="D10443" t="s">
        <v>25</v>
      </c>
      <c r="E10443" s="6" t="s">
        <v>22513</v>
      </c>
      <c r="F10443" t="s">
        <v>21</v>
      </c>
      <c r="G10443">
        <v>1</v>
      </c>
      <c r="H10443">
        <v>1</v>
      </c>
      <c r="I10443">
        <v>53</v>
      </c>
      <c r="J10443">
        <v>1</v>
      </c>
      <c r="K10443">
        <v>56.1</v>
      </c>
      <c r="L10443" t="str">
        <f t="shared" si="978"/>
        <v/>
      </c>
      <c r="M10443">
        <v>1</v>
      </c>
      <c r="N10443" t="str">
        <f t="shared" si="979"/>
        <v/>
      </c>
      <c r="O10443">
        <v>1</v>
      </c>
      <c r="P10443" s="11">
        <v>1</v>
      </c>
      <c r="Q10443" s="11">
        <v>1.8867924528301799E-2</v>
      </c>
      <c r="R10443" s="12">
        <v>56.1</v>
      </c>
      <c r="S10443" t="s">
        <v>27</v>
      </c>
      <c r="T10443">
        <v>0</v>
      </c>
      <c r="U10443">
        <f t="shared" si="980"/>
        <v>5</v>
      </c>
      <c r="V10443">
        <f t="shared" si="981"/>
        <v>1</v>
      </c>
      <c r="W10443">
        <f t="shared" si="982"/>
        <v>2</v>
      </c>
      <c r="X10443" t="str">
        <f t="shared" si="983"/>
        <v>512</v>
      </c>
      <c r="Y10443" t="str">
        <f>IF(Table1[[#This Row],[RFM_Score]]="555","Champion", IF(AND(J10443&gt;=4,V10443&gt;=4),"Loyal", IF(U10443&lt;=2,"At Risk", IF(W10443&gt;=4,"Potential Loyalist","Others"))))</f>
        <v>Others</v>
      </c>
    </row>
    <row r="10444" spans="1:25">
      <c r="A10444" t="s">
        <v>5207</v>
      </c>
      <c r="B10444">
        <v>38</v>
      </c>
      <c r="C10444" t="s">
        <v>24</v>
      </c>
      <c r="D10444" t="s">
        <v>41</v>
      </c>
      <c r="E10444" s="6" t="s">
        <v>22514</v>
      </c>
      <c r="F10444" t="s">
        <v>37</v>
      </c>
      <c r="G10444">
        <v>4</v>
      </c>
      <c r="H10444">
        <v>0</v>
      </c>
      <c r="I10444">
        <v>51</v>
      </c>
      <c r="J10444">
        <v>4</v>
      </c>
      <c r="K10444">
        <v>56.09</v>
      </c>
      <c r="L10444" t="str">
        <f t="shared" si="978"/>
        <v/>
      </c>
      <c r="M10444">
        <v>1</v>
      </c>
      <c r="N10444" t="str">
        <f t="shared" si="979"/>
        <v/>
      </c>
      <c r="O10444">
        <v>4</v>
      </c>
      <c r="P10444" s="11">
        <v>0</v>
      </c>
      <c r="Q10444" s="11">
        <v>7.8431372549019607E-2</v>
      </c>
      <c r="R10444" s="12">
        <v>56.09</v>
      </c>
      <c r="S10444" t="s">
        <v>27</v>
      </c>
      <c r="T10444">
        <v>0</v>
      </c>
      <c r="U10444">
        <f t="shared" si="980"/>
        <v>5</v>
      </c>
      <c r="V10444">
        <f t="shared" si="981"/>
        <v>1</v>
      </c>
      <c r="W10444">
        <f t="shared" si="982"/>
        <v>2</v>
      </c>
      <c r="X10444" t="str">
        <f t="shared" si="983"/>
        <v>512</v>
      </c>
      <c r="Y10444" t="str">
        <f>IF(Table1[[#This Row],[RFM_Score]]="555","Champion", IF(AND(J10444&gt;=4,V10444&gt;=4),"Loyal", IF(U10444&lt;=2,"At Risk", IF(W10444&gt;=4,"Potential Loyalist","Others"))))</f>
        <v>Others</v>
      </c>
    </row>
    <row r="10445" spans="1:25">
      <c r="A10445" t="s">
        <v>8765</v>
      </c>
      <c r="B10445">
        <v>39</v>
      </c>
      <c r="C10445" t="s">
        <v>24</v>
      </c>
      <c r="D10445" t="s">
        <v>49</v>
      </c>
      <c r="E10445" s="6" t="s">
        <v>22515</v>
      </c>
      <c r="F10445" t="s">
        <v>62</v>
      </c>
      <c r="G10445">
        <v>3</v>
      </c>
      <c r="H10445">
        <v>0</v>
      </c>
      <c r="I10445">
        <v>52</v>
      </c>
      <c r="J10445">
        <v>5</v>
      </c>
      <c r="K10445">
        <v>55.92</v>
      </c>
      <c r="L10445" t="str">
        <f t="shared" si="978"/>
        <v/>
      </c>
      <c r="M10445">
        <v>1</v>
      </c>
      <c r="N10445" t="str">
        <f t="shared" si="979"/>
        <v/>
      </c>
      <c r="O10445">
        <v>62</v>
      </c>
      <c r="P10445" s="11">
        <v>0</v>
      </c>
      <c r="Q10445" s="11">
        <v>9.6153846153846104E-2</v>
      </c>
      <c r="R10445" s="12">
        <v>55.92</v>
      </c>
      <c r="S10445" t="s">
        <v>27</v>
      </c>
      <c r="T10445">
        <v>0</v>
      </c>
      <c r="U10445">
        <f t="shared" si="980"/>
        <v>3</v>
      </c>
      <c r="V10445">
        <f t="shared" si="981"/>
        <v>1</v>
      </c>
      <c r="W10445">
        <f t="shared" si="982"/>
        <v>2</v>
      </c>
      <c r="X10445" t="str">
        <f t="shared" si="983"/>
        <v>312</v>
      </c>
      <c r="Y10445" t="str">
        <f>IF(Table1[[#This Row],[RFM_Score]]="555","Champion", IF(AND(J10445&gt;=4,V10445&gt;=4),"Loyal", IF(U10445&lt;=2,"At Risk", IF(W10445&gt;=4,"Potential Loyalist","Others"))))</f>
        <v>Others</v>
      </c>
    </row>
    <row r="10446" spans="1:25">
      <c r="A10446" t="s">
        <v>9007</v>
      </c>
      <c r="B10446">
        <v>30</v>
      </c>
      <c r="C10446" t="s">
        <v>19</v>
      </c>
      <c r="D10446" t="s">
        <v>25</v>
      </c>
      <c r="E10446" s="6" t="s">
        <v>22516</v>
      </c>
      <c r="F10446" t="s">
        <v>62</v>
      </c>
      <c r="G10446">
        <v>5</v>
      </c>
      <c r="H10446">
        <v>3</v>
      </c>
      <c r="I10446">
        <v>51</v>
      </c>
      <c r="J10446">
        <v>6</v>
      </c>
      <c r="K10446">
        <v>55.8</v>
      </c>
      <c r="L10446" t="str">
        <f t="shared" si="978"/>
        <v/>
      </c>
      <c r="M10446">
        <v>1</v>
      </c>
      <c r="N10446" t="str">
        <f t="shared" si="979"/>
        <v/>
      </c>
      <c r="O10446">
        <v>20</v>
      </c>
      <c r="P10446" s="11">
        <v>0.6</v>
      </c>
      <c r="Q10446" s="11">
        <v>0.11764705882352899</v>
      </c>
      <c r="R10446" s="12">
        <v>55.8</v>
      </c>
      <c r="S10446" t="s">
        <v>27</v>
      </c>
      <c r="T10446">
        <v>0</v>
      </c>
      <c r="U10446">
        <f t="shared" si="980"/>
        <v>5</v>
      </c>
      <c r="V10446">
        <f t="shared" si="981"/>
        <v>1</v>
      </c>
      <c r="W10446">
        <f t="shared" si="982"/>
        <v>2</v>
      </c>
      <c r="X10446" t="str">
        <f t="shared" si="983"/>
        <v>512</v>
      </c>
      <c r="Y10446" t="str">
        <f>IF(Table1[[#This Row],[RFM_Score]]="555","Champion", IF(AND(J10446&gt;=4,V10446&gt;=4),"Loyal", IF(U10446&lt;=2,"At Risk", IF(W10446&gt;=4,"Potential Loyalist","Others"))))</f>
        <v>Others</v>
      </c>
    </row>
    <row r="10447" spans="1:25">
      <c r="A10447" t="s">
        <v>456</v>
      </c>
      <c r="B10447">
        <v>35</v>
      </c>
      <c r="C10447" t="s">
        <v>19</v>
      </c>
      <c r="D10447" t="s">
        <v>25</v>
      </c>
      <c r="E10447" s="6" t="s">
        <v>22517</v>
      </c>
      <c r="F10447" t="s">
        <v>26</v>
      </c>
      <c r="G10447">
        <v>3</v>
      </c>
      <c r="H10447">
        <v>0</v>
      </c>
      <c r="I10447">
        <v>39</v>
      </c>
      <c r="J10447">
        <v>2</v>
      </c>
      <c r="K10447">
        <v>55.75</v>
      </c>
      <c r="L10447" t="str">
        <f t="shared" si="978"/>
        <v/>
      </c>
      <c r="M10447">
        <v>1</v>
      </c>
      <c r="N10447" t="str">
        <f t="shared" si="979"/>
        <v/>
      </c>
      <c r="O10447">
        <v>1</v>
      </c>
      <c r="P10447" s="11">
        <v>0</v>
      </c>
      <c r="Q10447" s="11">
        <v>5.1282051282051197E-2</v>
      </c>
      <c r="R10447" s="12">
        <v>55.75</v>
      </c>
      <c r="S10447" t="s">
        <v>27</v>
      </c>
      <c r="T10447">
        <v>0</v>
      </c>
      <c r="U10447">
        <f t="shared" si="980"/>
        <v>5</v>
      </c>
      <c r="V10447">
        <f t="shared" si="981"/>
        <v>1</v>
      </c>
      <c r="W10447">
        <f t="shared" si="982"/>
        <v>2</v>
      </c>
      <c r="X10447" t="str">
        <f t="shared" si="983"/>
        <v>512</v>
      </c>
      <c r="Y10447" t="str">
        <f>IF(Table1[[#This Row],[RFM_Score]]="555","Champion", IF(AND(J10447&gt;=4,V10447&gt;=4),"Loyal", IF(U10447&lt;=2,"At Risk", IF(W10447&gt;=4,"Potential Loyalist","Others"))))</f>
        <v>Others</v>
      </c>
    </row>
    <row r="10448" spans="1:25">
      <c r="A10448" t="s">
        <v>7465</v>
      </c>
      <c r="B10448">
        <v>37</v>
      </c>
      <c r="C10448" t="s">
        <v>24</v>
      </c>
      <c r="D10448" t="s">
        <v>25</v>
      </c>
      <c r="E10448" s="6" t="s">
        <v>22518</v>
      </c>
      <c r="F10448" t="s">
        <v>30</v>
      </c>
      <c r="G10448">
        <v>7</v>
      </c>
      <c r="H10448">
        <v>2</v>
      </c>
      <c r="I10448">
        <v>55</v>
      </c>
      <c r="J10448">
        <v>4</v>
      </c>
      <c r="K10448">
        <v>55.29</v>
      </c>
      <c r="L10448" t="str">
        <f t="shared" si="978"/>
        <v/>
      </c>
      <c r="M10448">
        <v>1</v>
      </c>
      <c r="N10448" t="str">
        <f t="shared" si="979"/>
        <v/>
      </c>
      <c r="O10448">
        <v>27</v>
      </c>
      <c r="P10448" s="11">
        <v>0.28571428571428498</v>
      </c>
      <c r="Q10448" s="11">
        <v>7.2727272727272696E-2</v>
      </c>
      <c r="R10448" s="12">
        <v>55.29</v>
      </c>
      <c r="S10448" t="s">
        <v>27</v>
      </c>
      <c r="T10448">
        <v>0</v>
      </c>
      <c r="U10448">
        <f t="shared" si="980"/>
        <v>4</v>
      </c>
      <c r="V10448">
        <f t="shared" si="981"/>
        <v>1</v>
      </c>
      <c r="W10448">
        <f t="shared" si="982"/>
        <v>2</v>
      </c>
      <c r="X10448" t="str">
        <f t="shared" si="983"/>
        <v>412</v>
      </c>
      <c r="Y10448" t="str">
        <f>IF(Table1[[#This Row],[RFM_Score]]="555","Champion", IF(AND(J10448&gt;=4,V10448&gt;=4),"Loyal", IF(U10448&lt;=2,"At Risk", IF(W10448&gt;=4,"Potential Loyalist","Others"))))</f>
        <v>Others</v>
      </c>
    </row>
    <row r="10449" spans="1:25">
      <c r="A10449" t="s">
        <v>5002</v>
      </c>
      <c r="B10449">
        <v>32</v>
      </c>
      <c r="C10449" t="s">
        <v>19</v>
      </c>
      <c r="D10449" t="s">
        <v>29</v>
      </c>
      <c r="E10449" s="6" t="s">
        <v>22519</v>
      </c>
      <c r="F10449" t="s">
        <v>62</v>
      </c>
      <c r="G10449">
        <v>3</v>
      </c>
      <c r="H10449">
        <v>0</v>
      </c>
      <c r="I10449">
        <v>44</v>
      </c>
      <c r="J10449">
        <v>2</v>
      </c>
      <c r="K10449">
        <v>55.27</v>
      </c>
      <c r="L10449" t="str">
        <f t="shared" si="978"/>
        <v/>
      </c>
      <c r="M10449">
        <v>1</v>
      </c>
      <c r="N10449" t="str">
        <f t="shared" si="979"/>
        <v/>
      </c>
      <c r="O10449">
        <v>35</v>
      </c>
      <c r="P10449" s="11">
        <v>0</v>
      </c>
      <c r="Q10449" s="11">
        <v>4.54545454545454E-2</v>
      </c>
      <c r="R10449" s="12">
        <v>55.27</v>
      </c>
      <c r="S10449" t="s">
        <v>27</v>
      </c>
      <c r="T10449">
        <v>0</v>
      </c>
      <c r="U10449">
        <f t="shared" si="980"/>
        <v>4</v>
      </c>
      <c r="V10449">
        <f t="shared" si="981"/>
        <v>1</v>
      </c>
      <c r="W10449">
        <f t="shared" si="982"/>
        <v>2</v>
      </c>
      <c r="X10449" t="str">
        <f t="shared" si="983"/>
        <v>412</v>
      </c>
      <c r="Y10449" t="str">
        <f>IF(Table1[[#This Row],[RFM_Score]]="555","Champion", IF(AND(J10449&gt;=4,V10449&gt;=4),"Loyal", IF(U10449&lt;=2,"At Risk", IF(W10449&gt;=4,"Potential Loyalist","Others"))))</f>
        <v>Others</v>
      </c>
    </row>
    <row r="10450" spans="1:25">
      <c r="A10450" t="s">
        <v>839</v>
      </c>
      <c r="B10450">
        <v>36</v>
      </c>
      <c r="C10450" t="s">
        <v>24</v>
      </c>
      <c r="D10450" t="s">
        <v>29</v>
      </c>
      <c r="E10450" s="6" t="s">
        <v>22520</v>
      </c>
      <c r="F10450" t="s">
        <v>37</v>
      </c>
      <c r="G10450">
        <v>3</v>
      </c>
      <c r="H10450">
        <v>2</v>
      </c>
      <c r="I10450">
        <v>45</v>
      </c>
      <c r="J10450">
        <v>3</v>
      </c>
      <c r="K10450">
        <v>55.16</v>
      </c>
      <c r="L10450" t="str">
        <f t="shared" si="978"/>
        <v/>
      </c>
      <c r="M10450">
        <v>1</v>
      </c>
      <c r="N10450" t="str">
        <f t="shared" si="979"/>
        <v/>
      </c>
      <c r="O10450">
        <v>1</v>
      </c>
      <c r="P10450" s="11">
        <v>0.66666666666666596</v>
      </c>
      <c r="Q10450" s="11">
        <v>6.6666666666666596E-2</v>
      </c>
      <c r="R10450" s="12">
        <v>55.16</v>
      </c>
      <c r="S10450" t="s">
        <v>27</v>
      </c>
      <c r="T10450">
        <v>0</v>
      </c>
      <c r="U10450">
        <f t="shared" si="980"/>
        <v>5</v>
      </c>
      <c r="V10450">
        <f t="shared" si="981"/>
        <v>1</v>
      </c>
      <c r="W10450">
        <f t="shared" si="982"/>
        <v>2</v>
      </c>
      <c r="X10450" t="str">
        <f t="shared" si="983"/>
        <v>512</v>
      </c>
      <c r="Y10450" t="str">
        <f>IF(Table1[[#This Row],[RFM_Score]]="555","Champion", IF(AND(J10450&gt;=4,V10450&gt;=4),"Loyal", IF(U10450&lt;=2,"At Risk", IF(W10450&gt;=4,"Potential Loyalist","Others"))))</f>
        <v>Others</v>
      </c>
    </row>
    <row r="10451" spans="1:25">
      <c r="A10451" t="s">
        <v>9145</v>
      </c>
      <c r="B10451">
        <v>53</v>
      </c>
      <c r="C10451" t="s">
        <v>24</v>
      </c>
      <c r="D10451" t="s">
        <v>25</v>
      </c>
      <c r="E10451" s="6" t="s">
        <v>22521</v>
      </c>
      <c r="F10451" t="s">
        <v>30</v>
      </c>
      <c r="G10451">
        <v>4</v>
      </c>
      <c r="H10451">
        <v>3</v>
      </c>
      <c r="I10451">
        <v>53</v>
      </c>
      <c r="J10451">
        <v>2</v>
      </c>
      <c r="K10451">
        <v>54.95</v>
      </c>
      <c r="L10451" t="str">
        <f t="shared" si="978"/>
        <v/>
      </c>
      <c r="M10451">
        <v>1</v>
      </c>
      <c r="N10451" t="str">
        <f t="shared" si="979"/>
        <v/>
      </c>
      <c r="O10451">
        <v>35</v>
      </c>
      <c r="P10451" s="11">
        <v>0.75</v>
      </c>
      <c r="Q10451" s="11">
        <v>3.7735849056603703E-2</v>
      </c>
      <c r="R10451" s="12">
        <v>54.95</v>
      </c>
      <c r="S10451" t="s">
        <v>27</v>
      </c>
      <c r="T10451">
        <v>0</v>
      </c>
      <c r="U10451">
        <f t="shared" si="980"/>
        <v>4</v>
      </c>
      <c r="V10451">
        <f t="shared" si="981"/>
        <v>1</v>
      </c>
      <c r="W10451">
        <f t="shared" si="982"/>
        <v>2</v>
      </c>
      <c r="X10451" t="str">
        <f t="shared" si="983"/>
        <v>412</v>
      </c>
      <c r="Y10451" t="str">
        <f>IF(Table1[[#This Row],[RFM_Score]]="555","Champion", IF(AND(J10451&gt;=4,V10451&gt;=4),"Loyal", IF(U10451&lt;=2,"At Risk", IF(W10451&gt;=4,"Potential Loyalist","Others"))))</f>
        <v>Others</v>
      </c>
    </row>
    <row r="10452" spans="1:25">
      <c r="A10452" t="s">
        <v>4303</v>
      </c>
      <c r="B10452">
        <v>38</v>
      </c>
      <c r="C10452" t="s">
        <v>24</v>
      </c>
      <c r="D10452" t="s">
        <v>25</v>
      </c>
      <c r="E10452" s="6" t="s">
        <v>22522</v>
      </c>
      <c r="F10452" t="s">
        <v>37</v>
      </c>
      <c r="G10452">
        <v>6</v>
      </c>
      <c r="H10452">
        <v>2</v>
      </c>
      <c r="I10452">
        <v>44</v>
      </c>
      <c r="J10452">
        <v>3</v>
      </c>
      <c r="K10452">
        <v>54.76</v>
      </c>
      <c r="L10452" t="str">
        <f t="shared" si="978"/>
        <v/>
      </c>
      <c r="M10452">
        <v>1</v>
      </c>
      <c r="N10452" t="str">
        <f t="shared" si="979"/>
        <v/>
      </c>
      <c r="O10452">
        <v>18</v>
      </c>
      <c r="P10452" s="11">
        <v>0.33333333333333298</v>
      </c>
      <c r="Q10452" s="11">
        <v>6.8181818181818094E-2</v>
      </c>
      <c r="R10452" s="12">
        <v>54.76</v>
      </c>
      <c r="S10452" t="s">
        <v>27</v>
      </c>
      <c r="T10452">
        <v>0</v>
      </c>
      <c r="U10452">
        <f t="shared" si="980"/>
        <v>5</v>
      </c>
      <c r="V10452">
        <f t="shared" si="981"/>
        <v>1</v>
      </c>
      <c r="W10452">
        <f t="shared" si="982"/>
        <v>2</v>
      </c>
      <c r="X10452" t="str">
        <f t="shared" si="983"/>
        <v>512</v>
      </c>
      <c r="Y10452" t="str">
        <f>IF(Table1[[#This Row],[RFM_Score]]="555","Champion", IF(AND(J10452&gt;=4,V10452&gt;=4),"Loyal", IF(U10452&lt;=2,"At Risk", IF(W10452&gt;=4,"Potential Loyalist","Others"))))</f>
        <v>Others</v>
      </c>
    </row>
    <row r="10453" spans="1:25">
      <c r="A10453" t="s">
        <v>11476</v>
      </c>
      <c r="B10453">
        <v>35</v>
      </c>
      <c r="C10453" t="s">
        <v>19</v>
      </c>
      <c r="D10453" t="s">
        <v>25</v>
      </c>
      <c r="E10453" s="6" t="s">
        <v>22523</v>
      </c>
      <c r="F10453" t="s">
        <v>30</v>
      </c>
      <c r="G10453">
        <v>2</v>
      </c>
      <c r="H10453">
        <v>0</v>
      </c>
      <c r="I10453">
        <v>54</v>
      </c>
      <c r="J10453">
        <v>1</v>
      </c>
      <c r="K10453">
        <v>54.7</v>
      </c>
      <c r="L10453" t="str">
        <f t="shared" si="978"/>
        <v/>
      </c>
      <c r="M10453">
        <v>1</v>
      </c>
      <c r="N10453" t="str">
        <f t="shared" si="979"/>
        <v/>
      </c>
      <c r="O10453">
        <v>3</v>
      </c>
      <c r="P10453" s="11">
        <v>0</v>
      </c>
      <c r="Q10453" s="11">
        <v>1.85185185185185E-2</v>
      </c>
      <c r="R10453" s="12">
        <v>54.7</v>
      </c>
      <c r="S10453" t="s">
        <v>27</v>
      </c>
      <c r="T10453">
        <v>0</v>
      </c>
      <c r="U10453">
        <f t="shared" si="980"/>
        <v>5</v>
      </c>
      <c r="V10453">
        <f t="shared" si="981"/>
        <v>1</v>
      </c>
      <c r="W10453">
        <f t="shared" si="982"/>
        <v>2</v>
      </c>
      <c r="X10453" t="str">
        <f t="shared" si="983"/>
        <v>512</v>
      </c>
      <c r="Y10453" t="str">
        <f>IF(Table1[[#This Row],[RFM_Score]]="555","Champion", IF(AND(J10453&gt;=4,V10453&gt;=4),"Loyal", IF(U10453&lt;=2,"At Risk", IF(W10453&gt;=4,"Potential Loyalist","Others"))))</f>
        <v>Others</v>
      </c>
    </row>
    <row r="10454" spans="1:25">
      <c r="A10454" t="s">
        <v>10984</v>
      </c>
      <c r="B10454">
        <v>44</v>
      </c>
      <c r="C10454" t="s">
        <v>19</v>
      </c>
      <c r="D10454" t="s">
        <v>25</v>
      </c>
      <c r="E10454" s="6" t="s">
        <v>22524</v>
      </c>
      <c r="F10454" t="s">
        <v>26</v>
      </c>
      <c r="G10454">
        <v>2</v>
      </c>
      <c r="H10454">
        <v>1</v>
      </c>
      <c r="I10454">
        <v>51</v>
      </c>
      <c r="J10454">
        <v>3</v>
      </c>
      <c r="K10454">
        <v>54.58</v>
      </c>
      <c r="L10454" t="str">
        <f t="shared" si="978"/>
        <v/>
      </c>
      <c r="M10454">
        <v>1</v>
      </c>
      <c r="N10454" t="str">
        <f t="shared" si="979"/>
        <v/>
      </c>
      <c r="O10454">
        <v>17</v>
      </c>
      <c r="P10454" s="11">
        <v>0.5</v>
      </c>
      <c r="Q10454" s="11">
        <v>5.8823529411764698E-2</v>
      </c>
      <c r="R10454" s="12">
        <v>54.58</v>
      </c>
      <c r="S10454" t="s">
        <v>27</v>
      </c>
      <c r="T10454">
        <v>0</v>
      </c>
      <c r="U10454">
        <f t="shared" si="980"/>
        <v>5</v>
      </c>
      <c r="V10454">
        <f t="shared" si="981"/>
        <v>1</v>
      </c>
      <c r="W10454">
        <f t="shared" si="982"/>
        <v>2</v>
      </c>
      <c r="X10454" t="str">
        <f t="shared" si="983"/>
        <v>512</v>
      </c>
      <c r="Y10454" t="str">
        <f>IF(Table1[[#This Row],[RFM_Score]]="555","Champion", IF(AND(J10454&gt;=4,V10454&gt;=4),"Loyal", IF(U10454&lt;=2,"At Risk", IF(W10454&gt;=4,"Potential Loyalist","Others"))))</f>
        <v>Others</v>
      </c>
    </row>
    <row r="10455" spans="1:25">
      <c r="A10455" t="s">
        <v>3723</v>
      </c>
      <c r="B10455">
        <v>64</v>
      </c>
      <c r="C10455" t="s">
        <v>24</v>
      </c>
      <c r="D10455" t="s">
        <v>29</v>
      </c>
      <c r="E10455" s="6" t="s">
        <v>22525</v>
      </c>
      <c r="F10455" t="s">
        <v>30</v>
      </c>
      <c r="G10455">
        <v>3</v>
      </c>
      <c r="H10455">
        <v>0</v>
      </c>
      <c r="I10455">
        <v>49</v>
      </c>
      <c r="J10455">
        <v>2</v>
      </c>
      <c r="K10455">
        <v>54.56</v>
      </c>
      <c r="L10455" t="str">
        <f t="shared" si="978"/>
        <v/>
      </c>
      <c r="M10455">
        <v>1</v>
      </c>
      <c r="N10455" t="str">
        <f t="shared" si="979"/>
        <v/>
      </c>
      <c r="O10455">
        <v>20</v>
      </c>
      <c r="P10455" s="11">
        <v>0</v>
      </c>
      <c r="Q10455" s="11">
        <v>4.08163265306122E-2</v>
      </c>
      <c r="R10455" s="12">
        <v>54.56</v>
      </c>
      <c r="S10455" t="s">
        <v>27</v>
      </c>
      <c r="T10455">
        <v>0</v>
      </c>
      <c r="U10455">
        <f t="shared" si="980"/>
        <v>5</v>
      </c>
      <c r="V10455">
        <f t="shared" si="981"/>
        <v>1</v>
      </c>
      <c r="W10455">
        <f t="shared" si="982"/>
        <v>2</v>
      </c>
      <c r="X10455" t="str">
        <f t="shared" si="983"/>
        <v>512</v>
      </c>
      <c r="Y10455" t="str">
        <f>IF(Table1[[#This Row],[RFM_Score]]="555","Champion", IF(AND(J10455&gt;=4,V10455&gt;=4),"Loyal", IF(U10455&lt;=2,"At Risk", IF(W10455&gt;=4,"Potential Loyalist","Others"))))</f>
        <v>Others</v>
      </c>
    </row>
    <row r="10456" spans="1:25">
      <c r="A10456" t="s">
        <v>3716</v>
      </c>
      <c r="B10456">
        <v>33</v>
      </c>
      <c r="C10456" t="s">
        <v>24</v>
      </c>
      <c r="D10456" t="s">
        <v>25</v>
      </c>
      <c r="E10456" s="6" t="s">
        <v>22526</v>
      </c>
      <c r="F10456" t="s">
        <v>30</v>
      </c>
      <c r="G10456">
        <v>2</v>
      </c>
      <c r="H10456">
        <v>0</v>
      </c>
      <c r="I10456">
        <v>68</v>
      </c>
      <c r="J10456">
        <v>5</v>
      </c>
      <c r="K10456">
        <v>54.52</v>
      </c>
      <c r="L10456" t="str">
        <f t="shared" si="978"/>
        <v/>
      </c>
      <c r="M10456">
        <v>1</v>
      </c>
      <c r="N10456" t="str">
        <f t="shared" si="979"/>
        <v/>
      </c>
      <c r="O10456">
        <v>5</v>
      </c>
      <c r="P10456" s="11">
        <v>0</v>
      </c>
      <c r="Q10456" s="11">
        <v>7.3529411764705802E-2</v>
      </c>
      <c r="R10456" s="12">
        <v>54.52</v>
      </c>
      <c r="S10456" t="s">
        <v>27</v>
      </c>
      <c r="T10456">
        <v>0</v>
      </c>
      <c r="U10456">
        <f t="shared" si="980"/>
        <v>5</v>
      </c>
      <c r="V10456">
        <f t="shared" si="981"/>
        <v>1</v>
      </c>
      <c r="W10456">
        <f t="shared" si="982"/>
        <v>2</v>
      </c>
      <c r="X10456" t="str">
        <f t="shared" si="983"/>
        <v>512</v>
      </c>
      <c r="Y10456" t="str">
        <f>IF(Table1[[#This Row],[RFM_Score]]="555","Champion", IF(AND(J10456&gt;=4,V10456&gt;=4),"Loyal", IF(U10456&lt;=2,"At Risk", IF(W10456&gt;=4,"Potential Loyalist","Others"))))</f>
        <v>Others</v>
      </c>
    </row>
    <row r="10457" spans="1:25">
      <c r="A10457" t="s">
        <v>1357</v>
      </c>
      <c r="B10457">
        <v>35</v>
      </c>
      <c r="C10457" t="s">
        <v>24</v>
      </c>
      <c r="D10457" t="s">
        <v>41</v>
      </c>
      <c r="E10457" s="6" t="s">
        <v>22527</v>
      </c>
      <c r="F10457" t="s">
        <v>26</v>
      </c>
      <c r="G10457">
        <v>2</v>
      </c>
      <c r="H10457">
        <v>0</v>
      </c>
      <c r="I10457">
        <v>50</v>
      </c>
      <c r="J10457">
        <v>2</v>
      </c>
      <c r="K10457">
        <v>54.44</v>
      </c>
      <c r="L10457" t="str">
        <f t="shared" si="978"/>
        <v/>
      </c>
      <c r="M10457">
        <v>1</v>
      </c>
      <c r="N10457" t="str">
        <f t="shared" si="979"/>
        <v/>
      </c>
      <c r="O10457">
        <v>3</v>
      </c>
      <c r="P10457" s="11">
        <v>0</v>
      </c>
      <c r="Q10457" s="11">
        <v>0.04</v>
      </c>
      <c r="R10457" s="12">
        <v>54.44</v>
      </c>
      <c r="S10457" t="s">
        <v>27</v>
      </c>
      <c r="T10457">
        <v>0</v>
      </c>
      <c r="U10457">
        <f t="shared" si="980"/>
        <v>5</v>
      </c>
      <c r="V10457">
        <f t="shared" si="981"/>
        <v>1</v>
      </c>
      <c r="W10457">
        <f t="shared" si="982"/>
        <v>2</v>
      </c>
      <c r="X10457" t="str">
        <f t="shared" si="983"/>
        <v>512</v>
      </c>
      <c r="Y10457" t="str">
        <f>IF(Table1[[#This Row],[RFM_Score]]="555","Champion", IF(AND(J10457&gt;=4,V10457&gt;=4),"Loyal", IF(U10457&lt;=2,"At Risk", IF(W10457&gt;=4,"Potential Loyalist","Others"))))</f>
        <v>Others</v>
      </c>
    </row>
    <row r="10458" spans="1:25">
      <c r="A10458" t="s">
        <v>2608</v>
      </c>
      <c r="B10458">
        <v>18</v>
      </c>
      <c r="C10458" t="s">
        <v>24</v>
      </c>
      <c r="D10458" t="s">
        <v>25</v>
      </c>
      <c r="E10458" s="6" t="s">
        <v>22528</v>
      </c>
      <c r="F10458" t="s">
        <v>21</v>
      </c>
      <c r="G10458">
        <v>0</v>
      </c>
      <c r="H10458">
        <v>0</v>
      </c>
      <c r="I10458">
        <v>51</v>
      </c>
      <c r="J10458">
        <v>1</v>
      </c>
      <c r="K10458">
        <v>54.19</v>
      </c>
      <c r="L10458" t="str">
        <f t="shared" si="978"/>
        <v/>
      </c>
      <c r="M10458">
        <v>1</v>
      </c>
      <c r="N10458" t="str">
        <f t="shared" si="979"/>
        <v/>
      </c>
      <c r="O10458">
        <v>45</v>
      </c>
      <c r="P10458" s="11">
        <v>0</v>
      </c>
      <c r="Q10458" s="11">
        <v>1.9607843137254902E-2</v>
      </c>
      <c r="R10458" s="12">
        <v>54.19</v>
      </c>
      <c r="S10458" t="s">
        <v>27</v>
      </c>
      <c r="T10458">
        <v>0</v>
      </c>
      <c r="U10458">
        <f t="shared" si="980"/>
        <v>3</v>
      </c>
      <c r="V10458">
        <f t="shared" si="981"/>
        <v>1</v>
      </c>
      <c r="W10458">
        <f t="shared" si="982"/>
        <v>2</v>
      </c>
      <c r="X10458" t="str">
        <f t="shared" si="983"/>
        <v>312</v>
      </c>
      <c r="Y10458" t="str">
        <f>IF(Table1[[#This Row],[RFM_Score]]="555","Champion", IF(AND(J10458&gt;=4,V10458&gt;=4),"Loyal", IF(U10458&lt;=2,"At Risk", IF(W10458&gt;=4,"Potential Loyalist","Others"))))</f>
        <v>Others</v>
      </c>
    </row>
    <row r="10459" spans="1:25">
      <c r="A10459" t="s">
        <v>10624</v>
      </c>
      <c r="B10459">
        <v>38</v>
      </c>
      <c r="C10459" t="s">
        <v>19</v>
      </c>
      <c r="D10459" t="s">
        <v>41</v>
      </c>
      <c r="E10459" s="6" t="s">
        <v>22529</v>
      </c>
      <c r="F10459" t="s">
        <v>21</v>
      </c>
      <c r="G10459">
        <v>1</v>
      </c>
      <c r="H10459">
        <v>0</v>
      </c>
      <c r="I10459">
        <v>48</v>
      </c>
      <c r="J10459">
        <v>3</v>
      </c>
      <c r="K10459">
        <v>54.19</v>
      </c>
      <c r="L10459" t="str">
        <f t="shared" si="978"/>
        <v/>
      </c>
      <c r="M10459">
        <v>1</v>
      </c>
      <c r="N10459" t="str">
        <f t="shared" si="979"/>
        <v/>
      </c>
      <c r="O10459">
        <v>61</v>
      </c>
      <c r="P10459" s="11">
        <v>0</v>
      </c>
      <c r="Q10459" s="11">
        <v>6.25E-2</v>
      </c>
      <c r="R10459" s="12">
        <v>54.19</v>
      </c>
      <c r="S10459" t="s">
        <v>27</v>
      </c>
      <c r="T10459">
        <v>0</v>
      </c>
      <c r="U10459">
        <f t="shared" si="980"/>
        <v>3</v>
      </c>
      <c r="V10459">
        <f t="shared" si="981"/>
        <v>1</v>
      </c>
      <c r="W10459">
        <f t="shared" si="982"/>
        <v>2</v>
      </c>
      <c r="X10459" t="str">
        <f t="shared" si="983"/>
        <v>312</v>
      </c>
      <c r="Y10459" t="str">
        <f>IF(Table1[[#This Row],[RFM_Score]]="555","Champion", IF(AND(J10459&gt;=4,V10459&gt;=4),"Loyal", IF(U10459&lt;=2,"At Risk", IF(W10459&gt;=4,"Potential Loyalist","Others"))))</f>
        <v>Others</v>
      </c>
    </row>
    <row r="10460" spans="1:25">
      <c r="A10460" t="s">
        <v>9464</v>
      </c>
      <c r="B10460">
        <v>27</v>
      </c>
      <c r="C10460" t="s">
        <v>24</v>
      </c>
      <c r="D10460" t="s">
        <v>41</v>
      </c>
      <c r="E10460" s="6" t="s">
        <v>22530</v>
      </c>
      <c r="F10460" t="s">
        <v>26</v>
      </c>
      <c r="G10460">
        <v>1</v>
      </c>
      <c r="H10460">
        <v>0</v>
      </c>
      <c r="I10460">
        <v>52</v>
      </c>
      <c r="J10460">
        <v>1</v>
      </c>
      <c r="K10460">
        <v>54</v>
      </c>
      <c r="L10460" t="str">
        <f t="shared" si="978"/>
        <v/>
      </c>
      <c r="M10460">
        <v>1</v>
      </c>
      <c r="N10460" t="str">
        <f t="shared" si="979"/>
        <v/>
      </c>
      <c r="O10460">
        <v>2</v>
      </c>
      <c r="P10460" s="11">
        <v>0</v>
      </c>
      <c r="Q10460" s="11">
        <v>1.9230769230769201E-2</v>
      </c>
      <c r="R10460" s="12">
        <v>54</v>
      </c>
      <c r="S10460" t="s">
        <v>27</v>
      </c>
      <c r="T10460">
        <v>0</v>
      </c>
      <c r="U10460">
        <f t="shared" si="980"/>
        <v>5</v>
      </c>
      <c r="V10460">
        <f t="shared" si="981"/>
        <v>1</v>
      </c>
      <c r="W10460">
        <f t="shared" si="982"/>
        <v>2</v>
      </c>
      <c r="X10460" t="str">
        <f t="shared" si="983"/>
        <v>512</v>
      </c>
      <c r="Y10460" t="str">
        <f>IF(Table1[[#This Row],[RFM_Score]]="555","Champion", IF(AND(J10460&gt;=4,V10460&gt;=4),"Loyal", IF(U10460&lt;=2,"At Risk", IF(W10460&gt;=4,"Potential Loyalist","Others"))))</f>
        <v>Others</v>
      </c>
    </row>
    <row r="10461" spans="1:25">
      <c r="A10461" t="s">
        <v>2055</v>
      </c>
      <c r="B10461">
        <v>42</v>
      </c>
      <c r="C10461" t="s">
        <v>24</v>
      </c>
      <c r="D10461" t="s">
        <v>20</v>
      </c>
      <c r="E10461" s="6" t="s">
        <v>22531</v>
      </c>
      <c r="F10461" t="s">
        <v>30</v>
      </c>
      <c r="G10461">
        <v>4</v>
      </c>
      <c r="H10461">
        <v>1</v>
      </c>
      <c r="I10461">
        <v>50</v>
      </c>
      <c r="J10461">
        <v>3</v>
      </c>
      <c r="K10461">
        <v>53.96</v>
      </c>
      <c r="L10461" t="str">
        <f t="shared" si="978"/>
        <v/>
      </c>
      <c r="M10461">
        <v>1</v>
      </c>
      <c r="N10461" t="str">
        <f t="shared" si="979"/>
        <v/>
      </c>
      <c r="O10461">
        <v>39</v>
      </c>
      <c r="P10461" s="11">
        <v>0.25</v>
      </c>
      <c r="Q10461" s="11">
        <v>0.06</v>
      </c>
      <c r="R10461" s="12">
        <v>53.96</v>
      </c>
      <c r="S10461" t="s">
        <v>27</v>
      </c>
      <c r="T10461">
        <v>0</v>
      </c>
      <c r="U10461">
        <f t="shared" si="980"/>
        <v>4</v>
      </c>
      <c r="V10461">
        <f t="shared" si="981"/>
        <v>1</v>
      </c>
      <c r="W10461">
        <f t="shared" si="982"/>
        <v>2</v>
      </c>
      <c r="X10461" t="str">
        <f t="shared" si="983"/>
        <v>412</v>
      </c>
      <c r="Y10461" t="str">
        <f>IF(Table1[[#This Row],[RFM_Score]]="555","Champion", IF(AND(J10461&gt;=4,V10461&gt;=4),"Loyal", IF(U10461&lt;=2,"At Risk", IF(W10461&gt;=4,"Potential Loyalist","Others"))))</f>
        <v>Others</v>
      </c>
    </row>
    <row r="10462" spans="1:25">
      <c r="A10462" t="s">
        <v>8574</v>
      </c>
      <c r="B10462">
        <v>55</v>
      </c>
      <c r="C10462" t="s">
        <v>19</v>
      </c>
      <c r="D10462" t="s">
        <v>25</v>
      </c>
      <c r="E10462" s="6" t="s">
        <v>22532</v>
      </c>
      <c r="F10462" t="s">
        <v>37</v>
      </c>
      <c r="G10462">
        <v>2</v>
      </c>
      <c r="H10462">
        <v>0</v>
      </c>
      <c r="I10462">
        <v>53</v>
      </c>
      <c r="J10462">
        <v>0</v>
      </c>
      <c r="K10462">
        <v>53.59</v>
      </c>
      <c r="L10462" t="str">
        <f t="shared" si="978"/>
        <v/>
      </c>
      <c r="M10462">
        <v>1</v>
      </c>
      <c r="N10462" t="str">
        <f t="shared" si="979"/>
        <v/>
      </c>
      <c r="O10462">
        <v>23</v>
      </c>
      <c r="P10462" s="11">
        <v>0</v>
      </c>
      <c r="Q10462" s="11">
        <v>0</v>
      </c>
      <c r="R10462" s="12">
        <v>53.59</v>
      </c>
      <c r="S10462" t="s">
        <v>27</v>
      </c>
      <c r="T10462">
        <v>1</v>
      </c>
      <c r="U10462">
        <f t="shared" si="980"/>
        <v>4</v>
      </c>
      <c r="V10462">
        <f t="shared" si="981"/>
        <v>1</v>
      </c>
      <c r="W10462">
        <f t="shared" si="982"/>
        <v>2</v>
      </c>
      <c r="X10462" t="str">
        <f t="shared" si="983"/>
        <v>412</v>
      </c>
      <c r="Y10462" t="str">
        <f>IF(Table1[[#This Row],[RFM_Score]]="555","Champion", IF(AND(J10462&gt;=4,V10462&gt;=4),"Loyal", IF(U10462&lt;=2,"At Risk", IF(W10462&gt;=4,"Potential Loyalist","Others"))))</f>
        <v>Others</v>
      </c>
    </row>
    <row r="10463" spans="1:25">
      <c r="A10463" t="s">
        <v>7637</v>
      </c>
      <c r="B10463">
        <v>33</v>
      </c>
      <c r="C10463" t="s">
        <v>19</v>
      </c>
      <c r="D10463" t="s">
        <v>29</v>
      </c>
      <c r="E10463" s="6" t="s">
        <v>22533</v>
      </c>
      <c r="F10463" t="s">
        <v>26</v>
      </c>
      <c r="G10463">
        <v>3</v>
      </c>
      <c r="H10463">
        <v>1</v>
      </c>
      <c r="I10463">
        <v>47</v>
      </c>
      <c r="J10463">
        <v>1</v>
      </c>
      <c r="K10463">
        <v>53.53</v>
      </c>
      <c r="L10463" t="str">
        <f t="shared" si="978"/>
        <v/>
      </c>
      <c r="M10463">
        <v>1</v>
      </c>
      <c r="N10463" t="str">
        <f t="shared" si="979"/>
        <v/>
      </c>
      <c r="O10463">
        <v>44</v>
      </c>
      <c r="P10463" s="11">
        <v>0.33333333333333298</v>
      </c>
      <c r="Q10463" s="11">
        <v>2.1276595744680799E-2</v>
      </c>
      <c r="R10463" s="12">
        <v>53.53</v>
      </c>
      <c r="S10463" t="s">
        <v>27</v>
      </c>
      <c r="T10463">
        <v>0</v>
      </c>
      <c r="U10463">
        <f t="shared" si="980"/>
        <v>3</v>
      </c>
      <c r="V10463">
        <f t="shared" si="981"/>
        <v>1</v>
      </c>
      <c r="W10463">
        <f t="shared" si="982"/>
        <v>2</v>
      </c>
      <c r="X10463" t="str">
        <f t="shared" si="983"/>
        <v>312</v>
      </c>
      <c r="Y10463" t="str">
        <f>IF(Table1[[#This Row],[RFM_Score]]="555","Champion", IF(AND(J10463&gt;=4,V10463&gt;=4),"Loyal", IF(U10463&lt;=2,"At Risk", IF(W10463&gt;=4,"Potential Loyalist","Others"))))</f>
        <v>Others</v>
      </c>
    </row>
    <row r="10464" spans="1:25">
      <c r="A10464" t="s">
        <v>9386</v>
      </c>
      <c r="B10464">
        <v>31</v>
      </c>
      <c r="C10464" t="s">
        <v>24</v>
      </c>
      <c r="D10464" t="s">
        <v>25</v>
      </c>
      <c r="E10464" s="6" t="s">
        <v>22534</v>
      </c>
      <c r="F10464" t="s">
        <v>62</v>
      </c>
      <c r="G10464">
        <v>2</v>
      </c>
      <c r="H10464">
        <v>0</v>
      </c>
      <c r="I10464">
        <v>69</v>
      </c>
      <c r="J10464">
        <v>2</v>
      </c>
      <c r="K10464">
        <v>53.47</v>
      </c>
      <c r="L10464" t="str">
        <f t="shared" si="978"/>
        <v/>
      </c>
      <c r="M10464">
        <v>1</v>
      </c>
      <c r="N10464" t="str">
        <f t="shared" si="979"/>
        <v/>
      </c>
      <c r="O10464">
        <v>11</v>
      </c>
      <c r="P10464" s="11">
        <v>0</v>
      </c>
      <c r="Q10464" s="11">
        <v>2.8985507246376802E-2</v>
      </c>
      <c r="R10464" s="12">
        <v>53.47</v>
      </c>
      <c r="S10464" t="s">
        <v>27</v>
      </c>
      <c r="T10464">
        <v>0</v>
      </c>
      <c r="U10464">
        <f t="shared" si="980"/>
        <v>5</v>
      </c>
      <c r="V10464">
        <f t="shared" si="981"/>
        <v>1</v>
      </c>
      <c r="W10464">
        <f t="shared" si="982"/>
        <v>2</v>
      </c>
      <c r="X10464" t="str">
        <f t="shared" si="983"/>
        <v>512</v>
      </c>
      <c r="Y10464" t="str">
        <f>IF(Table1[[#This Row],[RFM_Score]]="555","Champion", IF(AND(J10464&gt;=4,V10464&gt;=4),"Loyal", IF(U10464&lt;=2,"At Risk", IF(W10464&gt;=4,"Potential Loyalist","Others"))))</f>
        <v>Others</v>
      </c>
    </row>
    <row r="10465" spans="1:25">
      <c r="A10465" t="s">
        <v>6209</v>
      </c>
      <c r="B10465">
        <v>30</v>
      </c>
      <c r="C10465" t="s">
        <v>24</v>
      </c>
      <c r="D10465" t="s">
        <v>20</v>
      </c>
      <c r="E10465" s="6" t="s">
        <v>22535</v>
      </c>
      <c r="F10465" t="s">
        <v>26</v>
      </c>
      <c r="G10465">
        <v>7</v>
      </c>
      <c r="H10465">
        <v>3</v>
      </c>
      <c r="I10465">
        <v>48</v>
      </c>
      <c r="J10465">
        <v>3</v>
      </c>
      <c r="K10465">
        <v>53.43</v>
      </c>
      <c r="L10465" t="str">
        <f t="shared" si="978"/>
        <v/>
      </c>
      <c r="M10465">
        <v>1</v>
      </c>
      <c r="N10465" t="str">
        <f t="shared" si="979"/>
        <v/>
      </c>
      <c r="O10465">
        <v>28</v>
      </c>
      <c r="P10465" s="11">
        <v>0.42857142857142799</v>
      </c>
      <c r="Q10465" s="11">
        <v>6.25E-2</v>
      </c>
      <c r="R10465" s="12">
        <v>53.43</v>
      </c>
      <c r="S10465" t="s">
        <v>27</v>
      </c>
      <c r="T10465">
        <v>0</v>
      </c>
      <c r="U10465">
        <f t="shared" si="980"/>
        <v>4</v>
      </c>
      <c r="V10465">
        <f t="shared" si="981"/>
        <v>1</v>
      </c>
      <c r="W10465">
        <f t="shared" si="982"/>
        <v>2</v>
      </c>
      <c r="X10465" t="str">
        <f t="shared" si="983"/>
        <v>412</v>
      </c>
      <c r="Y10465" t="str">
        <f>IF(Table1[[#This Row],[RFM_Score]]="555","Champion", IF(AND(J10465&gt;=4,V10465&gt;=4),"Loyal", IF(U10465&lt;=2,"At Risk", IF(W10465&gt;=4,"Potential Loyalist","Others"))))</f>
        <v>Others</v>
      </c>
    </row>
    <row r="10466" spans="1:25">
      <c r="A10466" t="s">
        <v>11828</v>
      </c>
      <c r="B10466">
        <v>53</v>
      </c>
      <c r="C10466" t="s">
        <v>19</v>
      </c>
      <c r="D10466" t="s">
        <v>25</v>
      </c>
      <c r="E10466" s="6" t="s">
        <v>22536</v>
      </c>
      <c r="F10466" t="s">
        <v>21</v>
      </c>
      <c r="G10466">
        <v>3</v>
      </c>
      <c r="H10466">
        <v>0</v>
      </c>
      <c r="I10466">
        <v>59</v>
      </c>
      <c r="J10466">
        <v>5</v>
      </c>
      <c r="K10466">
        <v>53.29</v>
      </c>
      <c r="L10466" t="str">
        <f t="shared" si="978"/>
        <v/>
      </c>
      <c r="M10466">
        <v>1</v>
      </c>
      <c r="N10466" t="str">
        <f t="shared" si="979"/>
        <v/>
      </c>
      <c r="O10466">
        <v>43</v>
      </c>
      <c r="P10466" s="11">
        <v>0</v>
      </c>
      <c r="Q10466" s="11">
        <v>8.4745762711864403E-2</v>
      </c>
      <c r="R10466" s="12">
        <v>53.29</v>
      </c>
      <c r="S10466" t="s">
        <v>27</v>
      </c>
      <c r="T10466">
        <v>0</v>
      </c>
      <c r="U10466">
        <f t="shared" si="980"/>
        <v>3</v>
      </c>
      <c r="V10466">
        <f t="shared" si="981"/>
        <v>1</v>
      </c>
      <c r="W10466">
        <f t="shared" si="982"/>
        <v>2</v>
      </c>
      <c r="X10466" t="str">
        <f t="shared" si="983"/>
        <v>312</v>
      </c>
      <c r="Y10466" t="str">
        <f>IF(Table1[[#This Row],[RFM_Score]]="555","Champion", IF(AND(J10466&gt;=4,V10466&gt;=4),"Loyal", IF(U10466&lt;=2,"At Risk", IF(W10466&gt;=4,"Potential Loyalist","Others"))))</f>
        <v>Others</v>
      </c>
    </row>
    <row r="10467" spans="1:25">
      <c r="A10467" t="s">
        <v>10658</v>
      </c>
      <c r="B10467">
        <v>40</v>
      </c>
      <c r="C10467" t="s">
        <v>19</v>
      </c>
      <c r="D10467" t="s">
        <v>49</v>
      </c>
      <c r="E10467" s="6" t="s">
        <v>22537</v>
      </c>
      <c r="F10467" t="s">
        <v>21</v>
      </c>
      <c r="G10467">
        <v>5</v>
      </c>
      <c r="H10467">
        <v>2</v>
      </c>
      <c r="I10467">
        <v>55</v>
      </c>
      <c r="J10467">
        <v>2</v>
      </c>
      <c r="K10467">
        <v>53.21</v>
      </c>
      <c r="L10467" t="str">
        <f t="shared" si="978"/>
        <v/>
      </c>
      <c r="M10467">
        <v>1</v>
      </c>
      <c r="N10467" t="str">
        <f t="shared" si="979"/>
        <v/>
      </c>
      <c r="O10467">
        <v>74</v>
      </c>
      <c r="P10467" s="11">
        <v>0.4</v>
      </c>
      <c r="Q10467" s="11">
        <v>3.6363636363636299E-2</v>
      </c>
      <c r="R10467" s="12">
        <v>53.21</v>
      </c>
      <c r="S10467" t="s">
        <v>27</v>
      </c>
      <c r="T10467">
        <v>0</v>
      </c>
      <c r="U10467">
        <f t="shared" si="980"/>
        <v>2</v>
      </c>
      <c r="V10467">
        <f t="shared" si="981"/>
        <v>1</v>
      </c>
      <c r="W10467">
        <f t="shared" si="982"/>
        <v>2</v>
      </c>
      <c r="X10467" t="str">
        <f t="shared" si="983"/>
        <v>212</v>
      </c>
      <c r="Y10467" t="str">
        <f>IF(Table1[[#This Row],[RFM_Score]]="555","Champion", IF(AND(J10467&gt;=4,V10467&gt;=4),"Loyal", IF(U10467&lt;=2,"At Risk", IF(W10467&gt;=4,"Potential Loyalist","Others"))))</f>
        <v>At Risk</v>
      </c>
    </row>
    <row r="10468" spans="1:25">
      <c r="A10468" t="s">
        <v>2135</v>
      </c>
      <c r="B10468">
        <v>18</v>
      </c>
      <c r="C10468" t="s">
        <v>19</v>
      </c>
      <c r="D10468" t="s">
        <v>49</v>
      </c>
      <c r="E10468" s="6" t="s">
        <v>22538</v>
      </c>
      <c r="F10468" t="s">
        <v>60</v>
      </c>
      <c r="G10468">
        <v>3</v>
      </c>
      <c r="H10468">
        <v>0</v>
      </c>
      <c r="I10468">
        <v>53</v>
      </c>
      <c r="J10468">
        <v>3</v>
      </c>
      <c r="K10468">
        <v>53.15</v>
      </c>
      <c r="L10468" t="str">
        <f t="shared" si="978"/>
        <v/>
      </c>
      <c r="M10468">
        <v>1</v>
      </c>
      <c r="N10468" t="str">
        <f t="shared" si="979"/>
        <v/>
      </c>
      <c r="O10468">
        <v>0</v>
      </c>
      <c r="P10468" s="11">
        <v>0</v>
      </c>
      <c r="Q10468" s="11">
        <v>5.6603773584905599E-2</v>
      </c>
      <c r="R10468" s="12">
        <v>53.15</v>
      </c>
      <c r="S10468" t="s">
        <v>27</v>
      </c>
      <c r="T10468">
        <v>0</v>
      </c>
      <c r="U10468">
        <f t="shared" si="980"/>
        <v>5</v>
      </c>
      <c r="V10468">
        <f t="shared" si="981"/>
        <v>1</v>
      </c>
      <c r="W10468">
        <f t="shared" si="982"/>
        <v>2</v>
      </c>
      <c r="X10468" t="str">
        <f t="shared" si="983"/>
        <v>512</v>
      </c>
      <c r="Y10468" t="str">
        <f>IF(Table1[[#This Row],[RFM_Score]]="555","Champion", IF(AND(J10468&gt;=4,V10468&gt;=4),"Loyal", IF(U10468&lt;=2,"At Risk", IF(W10468&gt;=4,"Potential Loyalist","Others"))))</f>
        <v>Others</v>
      </c>
    </row>
    <row r="10469" spans="1:25">
      <c r="A10469" t="s">
        <v>32</v>
      </c>
      <c r="B10469">
        <v>32</v>
      </c>
      <c r="C10469" t="s">
        <v>33</v>
      </c>
      <c r="D10469" t="s">
        <v>25</v>
      </c>
      <c r="E10469" s="6" t="s">
        <v>22539</v>
      </c>
      <c r="F10469" t="s">
        <v>26</v>
      </c>
      <c r="G10469">
        <v>6</v>
      </c>
      <c r="H10469">
        <v>1</v>
      </c>
      <c r="I10469">
        <v>57</v>
      </c>
      <c r="J10469">
        <v>2</v>
      </c>
      <c r="K10469">
        <v>53.13</v>
      </c>
      <c r="L10469" t="str">
        <f t="shared" si="978"/>
        <v/>
      </c>
      <c r="M10469">
        <v>1</v>
      </c>
      <c r="N10469" t="str">
        <f t="shared" si="979"/>
        <v/>
      </c>
      <c r="O10469">
        <v>22</v>
      </c>
      <c r="P10469" s="11">
        <v>0.16666666666666599</v>
      </c>
      <c r="Q10469" s="11">
        <v>3.5087719298245598E-2</v>
      </c>
      <c r="R10469" s="12">
        <v>53.13</v>
      </c>
      <c r="S10469" t="s">
        <v>27</v>
      </c>
      <c r="T10469">
        <v>1</v>
      </c>
      <c r="U10469">
        <f t="shared" si="980"/>
        <v>4</v>
      </c>
      <c r="V10469">
        <f t="shared" si="981"/>
        <v>1</v>
      </c>
      <c r="W10469">
        <f t="shared" si="982"/>
        <v>2</v>
      </c>
      <c r="X10469" t="str">
        <f t="shared" si="983"/>
        <v>412</v>
      </c>
      <c r="Y10469" t="str">
        <f>IF(Table1[[#This Row],[RFM_Score]]="555","Champion", IF(AND(J10469&gt;=4,V10469&gt;=4),"Loyal", IF(U10469&lt;=2,"At Risk", IF(W10469&gt;=4,"Potential Loyalist","Others"))))</f>
        <v>Others</v>
      </c>
    </row>
    <row r="10470" spans="1:25">
      <c r="A10470" t="s">
        <v>4861</v>
      </c>
      <c r="B10470">
        <v>34</v>
      </c>
      <c r="C10470" t="s">
        <v>19</v>
      </c>
      <c r="D10470" t="s">
        <v>25</v>
      </c>
      <c r="E10470" s="6" t="s">
        <v>22540</v>
      </c>
      <c r="F10470" t="s">
        <v>37</v>
      </c>
      <c r="G10470">
        <v>1</v>
      </c>
      <c r="H10470">
        <v>1</v>
      </c>
      <c r="I10470">
        <v>58</v>
      </c>
      <c r="J10470">
        <v>2</v>
      </c>
      <c r="K10470">
        <v>53.05</v>
      </c>
      <c r="L10470" t="str">
        <f t="shared" si="978"/>
        <v/>
      </c>
      <c r="M10470">
        <v>1</v>
      </c>
      <c r="N10470" t="str">
        <f t="shared" si="979"/>
        <v/>
      </c>
      <c r="O10470">
        <v>2</v>
      </c>
      <c r="P10470" s="11">
        <v>1</v>
      </c>
      <c r="Q10470" s="11">
        <v>3.4482758620689599E-2</v>
      </c>
      <c r="R10470" s="12">
        <v>53.05</v>
      </c>
      <c r="S10470" t="s">
        <v>27</v>
      </c>
      <c r="T10470">
        <v>0</v>
      </c>
      <c r="U10470">
        <f t="shared" si="980"/>
        <v>5</v>
      </c>
      <c r="V10470">
        <f t="shared" si="981"/>
        <v>1</v>
      </c>
      <c r="W10470">
        <f t="shared" si="982"/>
        <v>2</v>
      </c>
      <c r="X10470" t="str">
        <f t="shared" si="983"/>
        <v>512</v>
      </c>
      <c r="Y10470" t="str">
        <f>IF(Table1[[#This Row],[RFM_Score]]="555","Champion", IF(AND(J10470&gt;=4,V10470&gt;=4),"Loyal", IF(U10470&lt;=2,"At Risk", IF(W10470&gt;=4,"Potential Loyalist","Others"))))</f>
        <v>Others</v>
      </c>
    </row>
    <row r="10471" spans="1:25">
      <c r="A10471" t="s">
        <v>10974</v>
      </c>
      <c r="B10471">
        <v>30</v>
      </c>
      <c r="C10471" t="s">
        <v>24</v>
      </c>
      <c r="D10471" t="s">
        <v>25</v>
      </c>
      <c r="E10471" s="6" t="s">
        <v>22541</v>
      </c>
      <c r="F10471" t="s">
        <v>26</v>
      </c>
      <c r="G10471">
        <v>4</v>
      </c>
      <c r="H10471">
        <v>2</v>
      </c>
      <c r="I10471">
        <v>69</v>
      </c>
      <c r="J10471">
        <v>2</v>
      </c>
      <c r="K10471">
        <v>52.81</v>
      </c>
      <c r="L10471" t="str">
        <f t="shared" si="978"/>
        <v/>
      </c>
      <c r="M10471">
        <v>1</v>
      </c>
      <c r="N10471" t="str">
        <f t="shared" si="979"/>
        <v/>
      </c>
      <c r="O10471">
        <v>61</v>
      </c>
      <c r="P10471" s="11">
        <v>0.5</v>
      </c>
      <c r="Q10471" s="11">
        <v>2.8985507246376802E-2</v>
      </c>
      <c r="R10471" s="12">
        <v>52.81</v>
      </c>
      <c r="S10471" t="s">
        <v>27</v>
      </c>
      <c r="T10471">
        <v>1</v>
      </c>
      <c r="U10471">
        <f t="shared" si="980"/>
        <v>3</v>
      </c>
      <c r="V10471">
        <f t="shared" si="981"/>
        <v>1</v>
      </c>
      <c r="W10471">
        <f t="shared" si="982"/>
        <v>2</v>
      </c>
      <c r="X10471" t="str">
        <f t="shared" si="983"/>
        <v>312</v>
      </c>
      <c r="Y10471" t="str">
        <f>IF(Table1[[#This Row],[RFM_Score]]="555","Champion", IF(AND(J10471&gt;=4,V10471&gt;=4),"Loyal", IF(U10471&lt;=2,"At Risk", IF(W10471&gt;=4,"Potential Loyalist","Others"))))</f>
        <v>Others</v>
      </c>
    </row>
    <row r="10472" spans="1:25">
      <c r="A10472" t="s">
        <v>1580</v>
      </c>
      <c r="B10472">
        <v>29</v>
      </c>
      <c r="C10472" t="s">
        <v>19</v>
      </c>
      <c r="D10472" t="s">
        <v>46</v>
      </c>
      <c r="E10472" s="6" t="s">
        <v>22542</v>
      </c>
      <c r="F10472" t="s">
        <v>26</v>
      </c>
      <c r="G10472">
        <v>1</v>
      </c>
      <c r="H10472">
        <v>1</v>
      </c>
      <c r="I10472">
        <v>47</v>
      </c>
      <c r="J10472">
        <v>1</v>
      </c>
      <c r="K10472">
        <v>52.59</v>
      </c>
      <c r="L10472" t="str">
        <f t="shared" si="978"/>
        <v/>
      </c>
      <c r="M10472">
        <v>1</v>
      </c>
      <c r="N10472" t="str">
        <f t="shared" si="979"/>
        <v/>
      </c>
      <c r="O10472">
        <v>38</v>
      </c>
      <c r="P10472" s="11">
        <v>1</v>
      </c>
      <c r="Q10472" s="11">
        <v>2.1276595744680799E-2</v>
      </c>
      <c r="R10472" s="12">
        <v>52.59</v>
      </c>
      <c r="S10472" t="s">
        <v>27</v>
      </c>
      <c r="T10472">
        <v>0</v>
      </c>
      <c r="U10472">
        <f t="shared" si="980"/>
        <v>4</v>
      </c>
      <c r="V10472">
        <f t="shared" si="981"/>
        <v>1</v>
      </c>
      <c r="W10472">
        <f t="shared" si="982"/>
        <v>2</v>
      </c>
      <c r="X10472" t="str">
        <f t="shared" si="983"/>
        <v>412</v>
      </c>
      <c r="Y10472" t="str">
        <f>IF(Table1[[#This Row],[RFM_Score]]="555","Champion", IF(AND(J10472&gt;=4,V10472&gt;=4),"Loyal", IF(U10472&lt;=2,"At Risk", IF(W10472&gt;=4,"Potential Loyalist","Others"))))</f>
        <v>Others</v>
      </c>
    </row>
    <row r="10473" spans="1:25">
      <c r="A10473" t="s">
        <v>289</v>
      </c>
      <c r="B10473">
        <v>60</v>
      </c>
      <c r="C10473" t="s">
        <v>19</v>
      </c>
      <c r="D10473" t="s">
        <v>29</v>
      </c>
      <c r="E10473" s="6" t="s">
        <v>22543</v>
      </c>
      <c r="F10473" t="s">
        <v>30</v>
      </c>
      <c r="G10473">
        <v>2</v>
      </c>
      <c r="H10473">
        <v>0</v>
      </c>
      <c r="I10473">
        <v>39</v>
      </c>
      <c r="J10473">
        <v>0</v>
      </c>
      <c r="K10473">
        <v>52.49</v>
      </c>
      <c r="L10473" t="str">
        <f t="shared" si="978"/>
        <v/>
      </c>
      <c r="M10473">
        <v>1</v>
      </c>
      <c r="N10473" t="str">
        <f t="shared" si="979"/>
        <v/>
      </c>
      <c r="O10473">
        <v>52</v>
      </c>
      <c r="P10473" s="11">
        <v>0</v>
      </c>
      <c r="Q10473" s="11">
        <v>0</v>
      </c>
      <c r="R10473" s="12">
        <v>52.49</v>
      </c>
      <c r="S10473" t="s">
        <v>27</v>
      </c>
      <c r="T10473">
        <v>0</v>
      </c>
      <c r="U10473">
        <f t="shared" si="980"/>
        <v>3</v>
      </c>
      <c r="V10473">
        <f t="shared" si="981"/>
        <v>1</v>
      </c>
      <c r="W10473">
        <f t="shared" si="982"/>
        <v>2</v>
      </c>
      <c r="X10473" t="str">
        <f t="shared" si="983"/>
        <v>312</v>
      </c>
      <c r="Y10473" t="str">
        <f>IF(Table1[[#This Row],[RFM_Score]]="555","Champion", IF(AND(J10473&gt;=4,V10473&gt;=4),"Loyal", IF(U10473&lt;=2,"At Risk", IF(W10473&gt;=4,"Potential Loyalist","Others"))))</f>
        <v>Others</v>
      </c>
    </row>
    <row r="10474" spans="1:25">
      <c r="A10474" t="s">
        <v>4729</v>
      </c>
      <c r="B10474">
        <v>46</v>
      </c>
      <c r="C10474" t="s">
        <v>24</v>
      </c>
      <c r="D10474" t="s">
        <v>49</v>
      </c>
      <c r="E10474" s="6" t="s">
        <v>22544</v>
      </c>
      <c r="F10474" t="s">
        <v>26</v>
      </c>
      <c r="G10474">
        <v>0</v>
      </c>
      <c r="H10474">
        <v>0</v>
      </c>
      <c r="I10474">
        <v>55</v>
      </c>
      <c r="J10474">
        <v>2</v>
      </c>
      <c r="K10474">
        <v>52.41</v>
      </c>
      <c r="L10474" t="str">
        <f t="shared" si="978"/>
        <v/>
      </c>
      <c r="M10474">
        <v>1</v>
      </c>
      <c r="N10474" t="str">
        <f t="shared" si="979"/>
        <v/>
      </c>
      <c r="O10474">
        <v>61</v>
      </c>
      <c r="P10474" s="11">
        <v>0</v>
      </c>
      <c r="Q10474" s="11">
        <v>3.6363636363636299E-2</v>
      </c>
      <c r="R10474" s="12">
        <v>52.41</v>
      </c>
      <c r="S10474" t="s">
        <v>27</v>
      </c>
      <c r="T10474">
        <v>0</v>
      </c>
      <c r="U10474">
        <f t="shared" si="980"/>
        <v>3</v>
      </c>
      <c r="V10474">
        <f t="shared" si="981"/>
        <v>1</v>
      </c>
      <c r="W10474">
        <f t="shared" si="982"/>
        <v>2</v>
      </c>
      <c r="X10474" t="str">
        <f t="shared" si="983"/>
        <v>312</v>
      </c>
      <c r="Y10474" t="str">
        <f>IF(Table1[[#This Row],[RFM_Score]]="555","Champion", IF(AND(J10474&gt;=4,V10474&gt;=4),"Loyal", IF(U10474&lt;=2,"At Risk", IF(W10474&gt;=4,"Potential Loyalist","Others"))))</f>
        <v>Others</v>
      </c>
    </row>
    <row r="10475" spans="1:25">
      <c r="A10475" t="s">
        <v>9722</v>
      </c>
      <c r="B10475">
        <v>46</v>
      </c>
      <c r="C10475" t="s">
        <v>19</v>
      </c>
      <c r="D10475" t="s">
        <v>46</v>
      </c>
      <c r="E10475" s="6" t="s">
        <v>22545</v>
      </c>
      <c r="F10475" t="s">
        <v>21</v>
      </c>
      <c r="G10475">
        <v>5</v>
      </c>
      <c r="H10475">
        <v>0</v>
      </c>
      <c r="I10475">
        <v>42</v>
      </c>
      <c r="J10475">
        <v>3</v>
      </c>
      <c r="K10475">
        <v>52.27</v>
      </c>
      <c r="L10475" t="str">
        <f t="shared" si="978"/>
        <v/>
      </c>
      <c r="M10475">
        <v>1</v>
      </c>
      <c r="N10475" t="str">
        <f t="shared" si="979"/>
        <v/>
      </c>
      <c r="O10475">
        <v>14</v>
      </c>
      <c r="P10475" s="11">
        <v>0</v>
      </c>
      <c r="Q10475" s="11">
        <v>7.1428571428571397E-2</v>
      </c>
      <c r="R10475" s="12">
        <v>52.27</v>
      </c>
      <c r="S10475" t="s">
        <v>27</v>
      </c>
      <c r="T10475">
        <v>0</v>
      </c>
      <c r="U10475">
        <f t="shared" si="980"/>
        <v>5</v>
      </c>
      <c r="V10475">
        <f t="shared" si="981"/>
        <v>1</v>
      </c>
      <c r="W10475">
        <f t="shared" si="982"/>
        <v>2</v>
      </c>
      <c r="X10475" t="str">
        <f t="shared" si="983"/>
        <v>512</v>
      </c>
      <c r="Y10475" t="str">
        <f>IF(Table1[[#This Row],[RFM_Score]]="555","Champion", IF(AND(J10475&gt;=4,V10475&gt;=4),"Loyal", IF(U10475&lt;=2,"At Risk", IF(W10475&gt;=4,"Potential Loyalist","Others"))))</f>
        <v>Others</v>
      </c>
    </row>
    <row r="10476" spans="1:25">
      <c r="A10476" t="s">
        <v>6490</v>
      </c>
      <c r="B10476">
        <v>27</v>
      </c>
      <c r="C10476" t="s">
        <v>19</v>
      </c>
      <c r="D10476" t="s">
        <v>49</v>
      </c>
      <c r="E10476" s="6" t="s">
        <v>22546</v>
      </c>
      <c r="F10476" t="s">
        <v>21</v>
      </c>
      <c r="G10476">
        <v>2</v>
      </c>
      <c r="H10476">
        <v>1</v>
      </c>
      <c r="I10476">
        <v>45</v>
      </c>
      <c r="J10476">
        <v>2</v>
      </c>
      <c r="K10476">
        <v>52.25</v>
      </c>
      <c r="L10476" t="str">
        <f t="shared" si="978"/>
        <v/>
      </c>
      <c r="M10476">
        <v>1</v>
      </c>
      <c r="N10476" t="str">
        <f t="shared" si="979"/>
        <v/>
      </c>
      <c r="O10476">
        <v>8</v>
      </c>
      <c r="P10476" s="11">
        <v>0.5</v>
      </c>
      <c r="Q10476" s="11">
        <v>4.4444444444444398E-2</v>
      </c>
      <c r="R10476" s="12">
        <v>52.25</v>
      </c>
      <c r="S10476" t="s">
        <v>27</v>
      </c>
      <c r="T10476">
        <v>0</v>
      </c>
      <c r="U10476">
        <f t="shared" si="980"/>
        <v>5</v>
      </c>
      <c r="V10476">
        <f t="shared" si="981"/>
        <v>1</v>
      </c>
      <c r="W10476">
        <f t="shared" si="982"/>
        <v>2</v>
      </c>
      <c r="X10476" t="str">
        <f t="shared" si="983"/>
        <v>512</v>
      </c>
      <c r="Y10476" t="str">
        <f>IF(Table1[[#This Row],[RFM_Score]]="555","Champion", IF(AND(J10476&gt;=4,V10476&gt;=4),"Loyal", IF(U10476&lt;=2,"At Risk", IF(W10476&gt;=4,"Potential Loyalist","Others"))))</f>
        <v>Others</v>
      </c>
    </row>
    <row r="10477" spans="1:25">
      <c r="A10477" t="s">
        <v>1797</v>
      </c>
      <c r="B10477">
        <v>54</v>
      </c>
      <c r="C10477" t="s">
        <v>24</v>
      </c>
      <c r="D10477" t="s">
        <v>25</v>
      </c>
      <c r="E10477" s="6" t="s">
        <v>22547</v>
      </c>
      <c r="F10477" t="s">
        <v>26</v>
      </c>
      <c r="G10477">
        <v>3</v>
      </c>
      <c r="H10477">
        <v>2</v>
      </c>
      <c r="I10477">
        <v>43</v>
      </c>
      <c r="J10477">
        <v>3</v>
      </c>
      <c r="K10477">
        <v>52.13</v>
      </c>
      <c r="L10477" t="str">
        <f t="shared" si="978"/>
        <v/>
      </c>
      <c r="M10477">
        <v>1</v>
      </c>
      <c r="N10477" t="str">
        <f t="shared" si="979"/>
        <v/>
      </c>
      <c r="O10477">
        <v>18</v>
      </c>
      <c r="P10477" s="11">
        <v>0.66666666666666596</v>
      </c>
      <c r="Q10477" s="11">
        <v>6.9767441860465101E-2</v>
      </c>
      <c r="R10477" s="12">
        <v>52.13</v>
      </c>
      <c r="S10477" t="s">
        <v>27</v>
      </c>
      <c r="T10477">
        <v>0</v>
      </c>
      <c r="U10477">
        <f t="shared" si="980"/>
        <v>5</v>
      </c>
      <c r="V10477">
        <f t="shared" si="981"/>
        <v>1</v>
      </c>
      <c r="W10477">
        <f t="shared" si="982"/>
        <v>2</v>
      </c>
      <c r="X10477" t="str">
        <f t="shared" si="983"/>
        <v>512</v>
      </c>
      <c r="Y10477" t="str">
        <f>IF(Table1[[#This Row],[RFM_Score]]="555","Champion", IF(AND(J10477&gt;=4,V10477&gt;=4),"Loyal", IF(U10477&lt;=2,"At Risk", IF(W10477&gt;=4,"Potential Loyalist","Others"))))</f>
        <v>Others</v>
      </c>
    </row>
    <row r="10478" spans="1:25">
      <c r="A10478" t="s">
        <v>8489</v>
      </c>
      <c r="B10478">
        <v>24</v>
      </c>
      <c r="C10478" t="s">
        <v>19</v>
      </c>
      <c r="D10478" t="s">
        <v>41</v>
      </c>
      <c r="E10478" s="6" t="s">
        <v>22548</v>
      </c>
      <c r="F10478" t="s">
        <v>26</v>
      </c>
      <c r="G10478">
        <v>3</v>
      </c>
      <c r="H10478">
        <v>0</v>
      </c>
      <c r="I10478">
        <v>46</v>
      </c>
      <c r="J10478">
        <v>1</v>
      </c>
      <c r="K10478">
        <v>51.98</v>
      </c>
      <c r="L10478" t="str">
        <f t="shared" si="978"/>
        <v/>
      </c>
      <c r="M10478">
        <v>1</v>
      </c>
      <c r="N10478" t="str">
        <f t="shared" si="979"/>
        <v/>
      </c>
      <c r="O10478">
        <v>71</v>
      </c>
      <c r="P10478" s="11">
        <v>0</v>
      </c>
      <c r="Q10478" s="11">
        <v>2.1739130434782601E-2</v>
      </c>
      <c r="R10478" s="12">
        <v>51.98</v>
      </c>
      <c r="S10478" t="s">
        <v>27</v>
      </c>
      <c r="T10478">
        <v>1</v>
      </c>
      <c r="U10478">
        <f t="shared" si="980"/>
        <v>2</v>
      </c>
      <c r="V10478">
        <f t="shared" si="981"/>
        <v>1</v>
      </c>
      <c r="W10478">
        <f t="shared" si="982"/>
        <v>2</v>
      </c>
      <c r="X10478" t="str">
        <f t="shared" si="983"/>
        <v>212</v>
      </c>
      <c r="Y10478" t="str">
        <f>IF(Table1[[#This Row],[RFM_Score]]="555","Champion", IF(AND(J10478&gt;=4,V10478&gt;=4),"Loyal", IF(U10478&lt;=2,"At Risk", IF(W10478&gt;=4,"Potential Loyalist","Others"))))</f>
        <v>At Risk</v>
      </c>
    </row>
    <row r="10479" spans="1:25">
      <c r="A10479" t="s">
        <v>10717</v>
      </c>
      <c r="B10479">
        <v>25</v>
      </c>
      <c r="C10479" t="s">
        <v>24</v>
      </c>
      <c r="D10479" t="s">
        <v>25</v>
      </c>
      <c r="E10479" s="6" t="s">
        <v>22549</v>
      </c>
      <c r="F10479" t="s">
        <v>30</v>
      </c>
      <c r="G10479">
        <v>1</v>
      </c>
      <c r="H10479">
        <v>0</v>
      </c>
      <c r="I10479">
        <v>33</v>
      </c>
      <c r="J10479">
        <v>0</v>
      </c>
      <c r="K10479">
        <v>51.77</v>
      </c>
      <c r="L10479" t="str">
        <f t="shared" si="978"/>
        <v/>
      </c>
      <c r="M10479">
        <v>1</v>
      </c>
      <c r="N10479" t="str">
        <f t="shared" si="979"/>
        <v/>
      </c>
      <c r="O10479">
        <v>0</v>
      </c>
      <c r="P10479" s="11">
        <v>0</v>
      </c>
      <c r="Q10479" s="11">
        <v>0</v>
      </c>
      <c r="R10479" s="12">
        <v>51.77</v>
      </c>
      <c r="S10479" t="s">
        <v>27</v>
      </c>
      <c r="T10479">
        <v>1</v>
      </c>
      <c r="U10479">
        <f t="shared" si="980"/>
        <v>5</v>
      </c>
      <c r="V10479">
        <f t="shared" si="981"/>
        <v>1</v>
      </c>
      <c r="W10479">
        <f t="shared" si="982"/>
        <v>2</v>
      </c>
      <c r="X10479" t="str">
        <f t="shared" si="983"/>
        <v>512</v>
      </c>
      <c r="Y10479" t="str">
        <f>IF(Table1[[#This Row],[RFM_Score]]="555","Champion", IF(AND(J10479&gt;=4,V10479&gt;=4),"Loyal", IF(U10479&lt;=2,"At Risk", IF(W10479&gt;=4,"Potential Loyalist","Others"))))</f>
        <v>Others</v>
      </c>
    </row>
    <row r="10480" spans="1:25">
      <c r="A10480" t="s">
        <v>4643</v>
      </c>
      <c r="B10480">
        <v>30</v>
      </c>
      <c r="C10480" t="s">
        <v>24</v>
      </c>
      <c r="D10480" t="s">
        <v>35</v>
      </c>
      <c r="E10480" s="6" t="s">
        <v>22550</v>
      </c>
      <c r="F10480" t="s">
        <v>37</v>
      </c>
      <c r="G10480">
        <v>5</v>
      </c>
      <c r="H10480">
        <v>3</v>
      </c>
      <c r="I10480">
        <v>59</v>
      </c>
      <c r="J10480">
        <v>1</v>
      </c>
      <c r="K10480">
        <v>51.74</v>
      </c>
      <c r="L10480" t="str">
        <f t="shared" si="978"/>
        <v/>
      </c>
      <c r="M10480">
        <v>1</v>
      </c>
      <c r="N10480" t="str">
        <f t="shared" si="979"/>
        <v/>
      </c>
      <c r="O10480">
        <v>22</v>
      </c>
      <c r="P10480" s="11">
        <v>0.6</v>
      </c>
      <c r="Q10480" s="11">
        <v>1.6949152542372801E-2</v>
      </c>
      <c r="R10480" s="12">
        <v>51.74</v>
      </c>
      <c r="S10480" t="s">
        <v>27</v>
      </c>
      <c r="T10480">
        <v>1</v>
      </c>
      <c r="U10480">
        <f t="shared" si="980"/>
        <v>4</v>
      </c>
      <c r="V10480">
        <f t="shared" si="981"/>
        <v>1</v>
      </c>
      <c r="W10480">
        <f t="shared" si="982"/>
        <v>2</v>
      </c>
      <c r="X10480" t="str">
        <f t="shared" si="983"/>
        <v>412</v>
      </c>
      <c r="Y10480" t="str">
        <f>IF(Table1[[#This Row],[RFM_Score]]="555","Champion", IF(AND(J10480&gt;=4,V10480&gt;=4),"Loyal", IF(U10480&lt;=2,"At Risk", IF(W10480&gt;=4,"Potential Loyalist","Others"))))</f>
        <v>Others</v>
      </c>
    </row>
    <row r="10481" spans="1:25">
      <c r="A10481" t="s">
        <v>1197</v>
      </c>
      <c r="B10481">
        <v>18</v>
      </c>
      <c r="C10481" t="s">
        <v>19</v>
      </c>
      <c r="D10481" t="s">
        <v>41</v>
      </c>
      <c r="E10481" s="6" t="s">
        <v>22551</v>
      </c>
      <c r="F10481" t="s">
        <v>21</v>
      </c>
      <c r="G10481">
        <v>2</v>
      </c>
      <c r="H10481">
        <v>0</v>
      </c>
      <c r="I10481">
        <v>50</v>
      </c>
      <c r="J10481">
        <v>2</v>
      </c>
      <c r="K10481">
        <v>51.55</v>
      </c>
      <c r="L10481" t="str">
        <f t="shared" si="978"/>
        <v/>
      </c>
      <c r="M10481">
        <v>1</v>
      </c>
      <c r="N10481" t="str">
        <f t="shared" si="979"/>
        <v/>
      </c>
      <c r="O10481">
        <v>5</v>
      </c>
      <c r="P10481" s="11">
        <v>0</v>
      </c>
      <c r="Q10481" s="11">
        <v>0.04</v>
      </c>
      <c r="R10481" s="12">
        <v>51.55</v>
      </c>
      <c r="S10481" t="s">
        <v>27</v>
      </c>
      <c r="T10481">
        <v>0</v>
      </c>
      <c r="U10481">
        <f t="shared" si="980"/>
        <v>5</v>
      </c>
      <c r="V10481">
        <f t="shared" si="981"/>
        <v>1</v>
      </c>
      <c r="W10481">
        <f t="shared" si="982"/>
        <v>2</v>
      </c>
      <c r="X10481" t="str">
        <f t="shared" si="983"/>
        <v>512</v>
      </c>
      <c r="Y10481" t="str">
        <f>IF(Table1[[#This Row],[RFM_Score]]="555","Champion", IF(AND(J10481&gt;=4,V10481&gt;=4),"Loyal", IF(U10481&lt;=2,"At Risk", IF(W10481&gt;=4,"Potential Loyalist","Others"))))</f>
        <v>Others</v>
      </c>
    </row>
    <row r="10482" spans="1:25">
      <c r="A10482" t="s">
        <v>4581</v>
      </c>
      <c r="B10482">
        <v>39</v>
      </c>
      <c r="C10482" t="s">
        <v>19</v>
      </c>
      <c r="D10482" t="s">
        <v>49</v>
      </c>
      <c r="E10482" s="6" t="s">
        <v>22552</v>
      </c>
      <c r="F10482" t="s">
        <v>30</v>
      </c>
      <c r="G10482">
        <v>3</v>
      </c>
      <c r="H10482">
        <v>1</v>
      </c>
      <c r="I10482">
        <v>51</v>
      </c>
      <c r="J10482">
        <v>4</v>
      </c>
      <c r="K10482">
        <v>51.42</v>
      </c>
      <c r="L10482" t="str">
        <f t="shared" si="978"/>
        <v/>
      </c>
      <c r="M10482">
        <v>1</v>
      </c>
      <c r="N10482" t="str">
        <f t="shared" si="979"/>
        <v/>
      </c>
      <c r="O10482">
        <v>58</v>
      </c>
      <c r="P10482" s="11">
        <v>0.33333333333333298</v>
      </c>
      <c r="Q10482" s="11">
        <v>7.8431372549019607E-2</v>
      </c>
      <c r="R10482" s="12">
        <v>51.42</v>
      </c>
      <c r="S10482" t="s">
        <v>27</v>
      </c>
      <c r="T10482">
        <v>0</v>
      </c>
      <c r="U10482">
        <f t="shared" si="980"/>
        <v>3</v>
      </c>
      <c r="V10482">
        <f t="shared" si="981"/>
        <v>1</v>
      </c>
      <c r="W10482">
        <f t="shared" si="982"/>
        <v>2</v>
      </c>
      <c r="X10482" t="str">
        <f t="shared" si="983"/>
        <v>312</v>
      </c>
      <c r="Y10482" t="str">
        <f>IF(Table1[[#This Row],[RFM_Score]]="555","Champion", IF(AND(J10482&gt;=4,V10482&gt;=4),"Loyal", IF(U10482&lt;=2,"At Risk", IF(W10482&gt;=4,"Potential Loyalist","Others"))))</f>
        <v>Others</v>
      </c>
    </row>
    <row r="10483" spans="1:25">
      <c r="A10483" t="s">
        <v>5512</v>
      </c>
      <c r="B10483">
        <v>54</v>
      </c>
      <c r="C10483" t="s">
        <v>19</v>
      </c>
      <c r="D10483" t="s">
        <v>25</v>
      </c>
      <c r="E10483" s="6" t="s">
        <v>22553</v>
      </c>
      <c r="F10483" t="s">
        <v>21</v>
      </c>
      <c r="G10483">
        <v>1</v>
      </c>
      <c r="H10483">
        <v>1</v>
      </c>
      <c r="I10483">
        <v>55</v>
      </c>
      <c r="J10483">
        <v>6</v>
      </c>
      <c r="K10483">
        <v>51.41</v>
      </c>
      <c r="L10483" t="str">
        <f t="shared" si="978"/>
        <v/>
      </c>
      <c r="M10483">
        <v>1</v>
      </c>
      <c r="N10483" t="str">
        <f t="shared" si="979"/>
        <v/>
      </c>
      <c r="O10483">
        <v>10</v>
      </c>
      <c r="P10483" s="11">
        <v>1</v>
      </c>
      <c r="Q10483" s="11">
        <v>0.109090909090909</v>
      </c>
      <c r="R10483" s="12">
        <v>51.41</v>
      </c>
      <c r="S10483" t="s">
        <v>27</v>
      </c>
      <c r="T10483">
        <v>0</v>
      </c>
      <c r="U10483">
        <f t="shared" si="980"/>
        <v>5</v>
      </c>
      <c r="V10483">
        <f t="shared" si="981"/>
        <v>1</v>
      </c>
      <c r="W10483">
        <f t="shared" si="982"/>
        <v>2</v>
      </c>
      <c r="X10483" t="str">
        <f t="shared" si="983"/>
        <v>512</v>
      </c>
      <c r="Y10483" t="str">
        <f>IF(Table1[[#This Row],[RFM_Score]]="555","Champion", IF(AND(J10483&gt;=4,V10483&gt;=4),"Loyal", IF(U10483&lt;=2,"At Risk", IF(W10483&gt;=4,"Potential Loyalist","Others"))))</f>
        <v>Others</v>
      </c>
    </row>
    <row r="10484" spans="1:25">
      <c r="A10484" t="s">
        <v>5773</v>
      </c>
      <c r="B10484">
        <v>41</v>
      </c>
      <c r="C10484" t="s">
        <v>19</v>
      </c>
      <c r="D10484" t="s">
        <v>25</v>
      </c>
      <c r="E10484" s="6" t="s">
        <v>22554</v>
      </c>
      <c r="F10484" t="s">
        <v>21</v>
      </c>
      <c r="G10484">
        <v>4</v>
      </c>
      <c r="H10484">
        <v>1</v>
      </c>
      <c r="I10484">
        <v>43</v>
      </c>
      <c r="J10484">
        <v>0</v>
      </c>
      <c r="K10484">
        <v>51.07</v>
      </c>
      <c r="L10484" t="str">
        <f t="shared" si="978"/>
        <v/>
      </c>
      <c r="M10484">
        <v>1</v>
      </c>
      <c r="N10484" t="str">
        <f t="shared" si="979"/>
        <v/>
      </c>
      <c r="O10484">
        <v>19</v>
      </c>
      <c r="P10484" s="11">
        <v>0.25</v>
      </c>
      <c r="Q10484" s="11">
        <v>0</v>
      </c>
      <c r="R10484" s="12">
        <v>51.07</v>
      </c>
      <c r="S10484" t="s">
        <v>27</v>
      </c>
      <c r="T10484">
        <v>0</v>
      </c>
      <c r="U10484">
        <f t="shared" si="980"/>
        <v>5</v>
      </c>
      <c r="V10484">
        <f t="shared" si="981"/>
        <v>1</v>
      </c>
      <c r="W10484">
        <f t="shared" si="982"/>
        <v>2</v>
      </c>
      <c r="X10484" t="str">
        <f t="shared" si="983"/>
        <v>512</v>
      </c>
      <c r="Y10484" t="str">
        <f>IF(Table1[[#This Row],[RFM_Score]]="555","Champion", IF(AND(J10484&gt;=4,V10484&gt;=4),"Loyal", IF(U10484&lt;=2,"At Risk", IF(W10484&gt;=4,"Potential Loyalist","Others"))))</f>
        <v>Others</v>
      </c>
    </row>
    <row r="10485" spans="1:25">
      <c r="A10485" t="s">
        <v>581</v>
      </c>
      <c r="B10485">
        <v>18</v>
      </c>
      <c r="C10485" t="s">
        <v>19</v>
      </c>
      <c r="D10485" t="s">
        <v>41</v>
      </c>
      <c r="E10485" s="6" t="s">
        <v>22555</v>
      </c>
      <c r="F10485" t="s">
        <v>26</v>
      </c>
      <c r="G10485">
        <v>2</v>
      </c>
      <c r="H10485">
        <v>1</v>
      </c>
      <c r="I10485">
        <v>62</v>
      </c>
      <c r="J10485">
        <v>2</v>
      </c>
      <c r="K10485">
        <v>50.9</v>
      </c>
      <c r="L10485" t="str">
        <f t="shared" si="978"/>
        <v/>
      </c>
      <c r="M10485">
        <v>1</v>
      </c>
      <c r="N10485" t="str">
        <f t="shared" si="979"/>
        <v/>
      </c>
      <c r="O10485">
        <v>3</v>
      </c>
      <c r="P10485" s="11">
        <v>0.5</v>
      </c>
      <c r="Q10485" s="11">
        <v>3.2258064516128997E-2</v>
      </c>
      <c r="R10485" s="12">
        <v>50.9</v>
      </c>
      <c r="S10485" t="s">
        <v>27</v>
      </c>
      <c r="T10485">
        <v>0</v>
      </c>
      <c r="U10485">
        <f t="shared" si="980"/>
        <v>5</v>
      </c>
      <c r="V10485">
        <f t="shared" si="981"/>
        <v>1</v>
      </c>
      <c r="W10485">
        <f t="shared" si="982"/>
        <v>2</v>
      </c>
      <c r="X10485" t="str">
        <f t="shared" si="983"/>
        <v>512</v>
      </c>
      <c r="Y10485" t="str">
        <f>IF(Table1[[#This Row],[RFM_Score]]="555","Champion", IF(AND(J10485&gt;=4,V10485&gt;=4),"Loyal", IF(U10485&lt;=2,"At Risk", IF(W10485&gt;=4,"Potential Loyalist","Others"))))</f>
        <v>Others</v>
      </c>
    </row>
    <row r="10486" spans="1:25">
      <c r="A10486" t="s">
        <v>6772</v>
      </c>
      <c r="B10486">
        <v>41</v>
      </c>
      <c r="C10486" t="s">
        <v>24</v>
      </c>
      <c r="D10486" t="s">
        <v>25</v>
      </c>
      <c r="E10486" s="6" t="s">
        <v>22556</v>
      </c>
      <c r="F10486" t="s">
        <v>30</v>
      </c>
      <c r="G10486">
        <v>4</v>
      </c>
      <c r="H10486">
        <v>1</v>
      </c>
      <c r="I10486">
        <v>51</v>
      </c>
      <c r="J10486">
        <v>3</v>
      </c>
      <c r="K10486">
        <v>50.82</v>
      </c>
      <c r="L10486" t="str">
        <f t="shared" si="978"/>
        <v/>
      </c>
      <c r="M10486">
        <v>1</v>
      </c>
      <c r="N10486" t="str">
        <f t="shared" si="979"/>
        <v/>
      </c>
      <c r="O10486">
        <v>1</v>
      </c>
      <c r="P10486" s="11">
        <v>0.25</v>
      </c>
      <c r="Q10486" s="11">
        <v>5.8823529411764698E-2</v>
      </c>
      <c r="R10486" s="12">
        <v>50.82</v>
      </c>
      <c r="S10486" t="s">
        <v>27</v>
      </c>
      <c r="T10486">
        <v>0</v>
      </c>
      <c r="U10486">
        <f t="shared" si="980"/>
        <v>5</v>
      </c>
      <c r="V10486">
        <f t="shared" si="981"/>
        <v>1</v>
      </c>
      <c r="W10486">
        <f t="shared" si="982"/>
        <v>2</v>
      </c>
      <c r="X10486" t="str">
        <f t="shared" si="983"/>
        <v>512</v>
      </c>
      <c r="Y10486" t="str">
        <f>IF(Table1[[#This Row],[RFM_Score]]="555","Champion", IF(AND(J10486&gt;=4,V10486&gt;=4),"Loyal", IF(U10486&lt;=2,"At Risk", IF(W10486&gt;=4,"Potential Loyalist","Others"))))</f>
        <v>Others</v>
      </c>
    </row>
    <row r="10487" spans="1:25">
      <c r="A10487" t="s">
        <v>6945</v>
      </c>
      <c r="B10487">
        <v>24</v>
      </c>
      <c r="C10487" t="s">
        <v>24</v>
      </c>
      <c r="D10487" t="s">
        <v>41</v>
      </c>
      <c r="E10487" s="6" t="s">
        <v>22557</v>
      </c>
      <c r="F10487" t="s">
        <v>26</v>
      </c>
      <c r="G10487">
        <v>1</v>
      </c>
      <c r="H10487">
        <v>0</v>
      </c>
      <c r="I10487">
        <v>47</v>
      </c>
      <c r="J10487">
        <v>5</v>
      </c>
      <c r="K10487">
        <v>50.62</v>
      </c>
      <c r="L10487" t="str">
        <f t="shared" si="978"/>
        <v/>
      </c>
      <c r="M10487">
        <v>1</v>
      </c>
      <c r="N10487" t="str">
        <f t="shared" si="979"/>
        <v/>
      </c>
      <c r="O10487">
        <v>13</v>
      </c>
      <c r="P10487" s="11">
        <v>0</v>
      </c>
      <c r="Q10487" s="11">
        <v>0.10638297872340401</v>
      </c>
      <c r="R10487" s="12">
        <v>50.62</v>
      </c>
      <c r="S10487" t="s">
        <v>27</v>
      </c>
      <c r="T10487">
        <v>0</v>
      </c>
      <c r="U10487">
        <f t="shared" si="980"/>
        <v>5</v>
      </c>
      <c r="V10487">
        <f t="shared" si="981"/>
        <v>1</v>
      </c>
      <c r="W10487">
        <f t="shared" si="982"/>
        <v>2</v>
      </c>
      <c r="X10487" t="str">
        <f t="shared" si="983"/>
        <v>512</v>
      </c>
      <c r="Y10487" t="str">
        <f>IF(Table1[[#This Row],[RFM_Score]]="555","Champion", IF(AND(J10487&gt;=4,V10487&gt;=4),"Loyal", IF(U10487&lt;=2,"At Risk", IF(W10487&gt;=4,"Potential Loyalist","Others"))))</f>
        <v>Others</v>
      </c>
    </row>
    <row r="10488" spans="1:25">
      <c r="A10488" t="s">
        <v>6738</v>
      </c>
      <c r="B10488">
        <v>33</v>
      </c>
      <c r="C10488" t="s">
        <v>19</v>
      </c>
      <c r="D10488" t="s">
        <v>35</v>
      </c>
      <c r="E10488" s="6" t="s">
        <v>22558</v>
      </c>
      <c r="F10488" t="s">
        <v>30</v>
      </c>
      <c r="G10488">
        <v>3</v>
      </c>
      <c r="H10488">
        <v>1</v>
      </c>
      <c r="I10488">
        <v>50</v>
      </c>
      <c r="J10488">
        <v>2</v>
      </c>
      <c r="K10488">
        <v>50.53</v>
      </c>
      <c r="L10488" t="str">
        <f t="shared" si="978"/>
        <v/>
      </c>
      <c r="M10488">
        <v>1</v>
      </c>
      <c r="N10488" t="str">
        <f t="shared" si="979"/>
        <v/>
      </c>
      <c r="O10488">
        <v>7</v>
      </c>
      <c r="P10488" s="11">
        <v>0.33333333333333298</v>
      </c>
      <c r="Q10488" s="11">
        <v>0.04</v>
      </c>
      <c r="R10488" s="12">
        <v>50.53</v>
      </c>
      <c r="S10488" t="s">
        <v>27</v>
      </c>
      <c r="T10488">
        <v>0</v>
      </c>
      <c r="U10488">
        <f t="shared" si="980"/>
        <v>5</v>
      </c>
      <c r="V10488">
        <f t="shared" si="981"/>
        <v>1</v>
      </c>
      <c r="W10488">
        <f t="shared" si="982"/>
        <v>2</v>
      </c>
      <c r="X10488" t="str">
        <f t="shared" si="983"/>
        <v>512</v>
      </c>
      <c r="Y10488" t="str">
        <f>IF(Table1[[#This Row],[RFM_Score]]="555","Champion", IF(AND(J10488&gt;=4,V10488&gt;=4),"Loyal", IF(U10488&lt;=2,"At Risk", IF(W10488&gt;=4,"Potential Loyalist","Others"))))</f>
        <v>Others</v>
      </c>
    </row>
    <row r="10489" spans="1:25">
      <c r="A10489" t="s">
        <v>3219</v>
      </c>
      <c r="B10489">
        <v>21</v>
      </c>
      <c r="C10489" t="s">
        <v>24</v>
      </c>
      <c r="D10489" t="s">
        <v>46</v>
      </c>
      <c r="E10489" s="6" t="s">
        <v>22559</v>
      </c>
      <c r="F10489" t="s">
        <v>26</v>
      </c>
      <c r="G10489">
        <v>3</v>
      </c>
      <c r="H10489">
        <v>0</v>
      </c>
      <c r="I10489">
        <v>47</v>
      </c>
      <c r="J10489">
        <v>1</v>
      </c>
      <c r="K10489">
        <v>50.51</v>
      </c>
      <c r="L10489" t="str">
        <f t="shared" si="978"/>
        <v/>
      </c>
      <c r="M10489">
        <v>1</v>
      </c>
      <c r="N10489" t="str">
        <f t="shared" si="979"/>
        <v/>
      </c>
      <c r="O10489">
        <v>42</v>
      </c>
      <c r="P10489" s="11">
        <v>0</v>
      </c>
      <c r="Q10489" s="11">
        <v>2.1276595744680799E-2</v>
      </c>
      <c r="R10489" s="12">
        <v>50.51</v>
      </c>
      <c r="S10489" t="s">
        <v>27</v>
      </c>
      <c r="T10489">
        <v>0</v>
      </c>
      <c r="U10489">
        <f t="shared" si="980"/>
        <v>3</v>
      </c>
      <c r="V10489">
        <f t="shared" si="981"/>
        <v>1</v>
      </c>
      <c r="W10489">
        <f t="shared" si="982"/>
        <v>2</v>
      </c>
      <c r="X10489" t="str">
        <f t="shared" si="983"/>
        <v>312</v>
      </c>
      <c r="Y10489" t="str">
        <f>IF(Table1[[#This Row],[RFM_Score]]="555","Champion", IF(AND(J10489&gt;=4,V10489&gt;=4),"Loyal", IF(U10489&lt;=2,"At Risk", IF(W10489&gt;=4,"Potential Loyalist","Others"))))</f>
        <v>Others</v>
      </c>
    </row>
    <row r="10490" spans="1:25">
      <c r="A10490" t="s">
        <v>115</v>
      </c>
      <c r="B10490">
        <v>36</v>
      </c>
      <c r="C10490" t="s">
        <v>19</v>
      </c>
      <c r="D10490" t="s">
        <v>25</v>
      </c>
      <c r="E10490" s="6" t="s">
        <v>22560</v>
      </c>
      <c r="F10490" t="s">
        <v>26</v>
      </c>
      <c r="G10490">
        <v>4</v>
      </c>
      <c r="H10490">
        <v>1</v>
      </c>
      <c r="I10490">
        <v>41</v>
      </c>
      <c r="J10490">
        <v>2</v>
      </c>
      <c r="K10490">
        <v>50.29</v>
      </c>
      <c r="L10490" t="str">
        <f t="shared" si="978"/>
        <v/>
      </c>
      <c r="M10490">
        <v>1</v>
      </c>
      <c r="N10490" t="str">
        <f t="shared" si="979"/>
        <v/>
      </c>
      <c r="O10490">
        <v>37</v>
      </c>
      <c r="P10490" s="11">
        <v>0.25</v>
      </c>
      <c r="Q10490" s="11">
        <v>4.8780487804878002E-2</v>
      </c>
      <c r="R10490" s="12">
        <v>50.29</v>
      </c>
      <c r="S10490" t="s">
        <v>27</v>
      </c>
      <c r="T10490">
        <v>0</v>
      </c>
      <c r="U10490">
        <f t="shared" si="980"/>
        <v>4</v>
      </c>
      <c r="V10490">
        <f t="shared" si="981"/>
        <v>1</v>
      </c>
      <c r="W10490">
        <f t="shared" si="982"/>
        <v>2</v>
      </c>
      <c r="X10490" t="str">
        <f t="shared" si="983"/>
        <v>412</v>
      </c>
      <c r="Y10490" t="str">
        <f>IF(Table1[[#This Row],[RFM_Score]]="555","Champion", IF(AND(J10490&gt;=4,V10490&gt;=4),"Loyal", IF(U10490&lt;=2,"At Risk", IF(W10490&gt;=4,"Potential Loyalist","Others"))))</f>
        <v>Others</v>
      </c>
    </row>
    <row r="10491" spans="1:25">
      <c r="A10491" t="s">
        <v>8427</v>
      </c>
      <c r="B10491">
        <v>39</v>
      </c>
      <c r="C10491" t="s">
        <v>24</v>
      </c>
      <c r="D10491" t="s">
        <v>25</v>
      </c>
      <c r="E10491" s="6" t="s">
        <v>22561</v>
      </c>
      <c r="F10491" t="s">
        <v>26</v>
      </c>
      <c r="G10491">
        <v>2</v>
      </c>
      <c r="H10491">
        <v>0</v>
      </c>
      <c r="I10491">
        <v>61</v>
      </c>
      <c r="J10491">
        <v>2</v>
      </c>
      <c r="K10491">
        <v>50.24</v>
      </c>
      <c r="L10491" t="str">
        <f t="shared" si="978"/>
        <v/>
      </c>
      <c r="M10491">
        <v>1</v>
      </c>
      <c r="N10491" t="str">
        <f t="shared" si="979"/>
        <v/>
      </c>
      <c r="O10491">
        <v>6</v>
      </c>
      <c r="P10491" s="11">
        <v>0</v>
      </c>
      <c r="Q10491" s="11">
        <v>3.2786885245901599E-2</v>
      </c>
      <c r="R10491" s="12">
        <v>50.24</v>
      </c>
      <c r="S10491" t="s">
        <v>27</v>
      </c>
      <c r="T10491">
        <v>1</v>
      </c>
      <c r="U10491">
        <f t="shared" si="980"/>
        <v>5</v>
      </c>
      <c r="V10491">
        <f t="shared" si="981"/>
        <v>1</v>
      </c>
      <c r="W10491">
        <f t="shared" si="982"/>
        <v>2</v>
      </c>
      <c r="X10491" t="str">
        <f t="shared" si="983"/>
        <v>512</v>
      </c>
      <c r="Y10491" t="str">
        <f>IF(Table1[[#This Row],[RFM_Score]]="555","Champion", IF(AND(J10491&gt;=4,V10491&gt;=4),"Loyal", IF(U10491&lt;=2,"At Risk", IF(W10491&gt;=4,"Potential Loyalist","Others"))))</f>
        <v>Others</v>
      </c>
    </row>
    <row r="10492" spans="1:25">
      <c r="A10492" t="s">
        <v>11318</v>
      </c>
      <c r="B10492">
        <v>30</v>
      </c>
      <c r="C10492" t="s">
        <v>24</v>
      </c>
      <c r="D10492" t="s">
        <v>25</v>
      </c>
      <c r="E10492" s="6" t="s">
        <v>22562</v>
      </c>
      <c r="F10492" t="s">
        <v>37</v>
      </c>
      <c r="G10492">
        <v>2</v>
      </c>
      <c r="H10492">
        <v>0</v>
      </c>
      <c r="I10492">
        <v>44</v>
      </c>
      <c r="J10492">
        <v>2</v>
      </c>
      <c r="K10492">
        <v>50.22</v>
      </c>
      <c r="L10492" t="str">
        <f t="shared" si="978"/>
        <v/>
      </c>
      <c r="M10492">
        <v>1</v>
      </c>
      <c r="N10492" t="str">
        <f t="shared" si="979"/>
        <v/>
      </c>
      <c r="O10492">
        <v>8</v>
      </c>
      <c r="P10492" s="11">
        <v>0</v>
      </c>
      <c r="Q10492" s="11">
        <v>4.54545454545454E-2</v>
      </c>
      <c r="R10492" s="12">
        <v>50.22</v>
      </c>
      <c r="S10492" t="s">
        <v>27</v>
      </c>
      <c r="T10492">
        <v>0</v>
      </c>
      <c r="U10492">
        <f t="shared" si="980"/>
        <v>5</v>
      </c>
      <c r="V10492">
        <f t="shared" si="981"/>
        <v>1</v>
      </c>
      <c r="W10492">
        <f t="shared" si="982"/>
        <v>2</v>
      </c>
      <c r="X10492" t="str">
        <f t="shared" si="983"/>
        <v>512</v>
      </c>
      <c r="Y10492" t="str">
        <f>IF(Table1[[#This Row],[RFM_Score]]="555","Champion", IF(AND(J10492&gt;=4,V10492&gt;=4),"Loyal", IF(U10492&lt;=2,"At Risk", IF(W10492&gt;=4,"Potential Loyalist","Others"))))</f>
        <v>Others</v>
      </c>
    </row>
    <row r="10493" spans="1:25">
      <c r="A10493" t="s">
        <v>853</v>
      </c>
      <c r="B10493">
        <v>38</v>
      </c>
      <c r="C10493" t="s">
        <v>24</v>
      </c>
      <c r="D10493" t="s">
        <v>25</v>
      </c>
      <c r="E10493" s="6" t="s">
        <v>22563</v>
      </c>
      <c r="F10493" t="s">
        <v>60</v>
      </c>
      <c r="G10493">
        <v>3</v>
      </c>
      <c r="H10493">
        <v>0</v>
      </c>
      <c r="I10493">
        <v>47</v>
      </c>
      <c r="J10493">
        <v>1</v>
      </c>
      <c r="K10493">
        <v>50.11</v>
      </c>
      <c r="L10493" t="str">
        <f t="shared" si="978"/>
        <v/>
      </c>
      <c r="M10493">
        <v>1</v>
      </c>
      <c r="N10493" t="str">
        <f t="shared" si="979"/>
        <v/>
      </c>
      <c r="O10493">
        <v>26</v>
      </c>
      <c r="P10493" s="11">
        <v>0</v>
      </c>
      <c r="Q10493" s="11">
        <v>2.1276595744680799E-2</v>
      </c>
      <c r="R10493" s="12">
        <v>50.11</v>
      </c>
      <c r="S10493" t="s">
        <v>27</v>
      </c>
      <c r="T10493">
        <v>0</v>
      </c>
      <c r="U10493">
        <f t="shared" si="980"/>
        <v>4</v>
      </c>
      <c r="V10493">
        <f t="shared" si="981"/>
        <v>1</v>
      </c>
      <c r="W10493">
        <f t="shared" si="982"/>
        <v>2</v>
      </c>
      <c r="X10493" t="str">
        <f t="shared" si="983"/>
        <v>412</v>
      </c>
      <c r="Y10493" t="str">
        <f>IF(Table1[[#This Row],[RFM_Score]]="555","Champion", IF(AND(J10493&gt;=4,V10493&gt;=4),"Loyal", IF(U10493&lt;=2,"At Risk", IF(W10493&gt;=4,"Potential Loyalist","Others"))))</f>
        <v>Others</v>
      </c>
    </row>
    <row r="10494" spans="1:25">
      <c r="A10494" t="s">
        <v>1125</v>
      </c>
      <c r="B10494">
        <v>31</v>
      </c>
      <c r="C10494" t="s">
        <v>24</v>
      </c>
      <c r="D10494" t="s">
        <v>20</v>
      </c>
      <c r="E10494" s="6" t="s">
        <v>22564</v>
      </c>
      <c r="F10494" t="s">
        <v>30</v>
      </c>
      <c r="G10494">
        <v>8</v>
      </c>
      <c r="H10494">
        <v>2</v>
      </c>
      <c r="I10494">
        <v>63</v>
      </c>
      <c r="J10494">
        <v>7</v>
      </c>
      <c r="K10494">
        <v>49.84</v>
      </c>
      <c r="L10494" t="str">
        <f t="shared" si="978"/>
        <v/>
      </c>
      <c r="M10494">
        <v>1</v>
      </c>
      <c r="N10494" t="str">
        <f t="shared" si="979"/>
        <v/>
      </c>
      <c r="O10494">
        <v>78</v>
      </c>
      <c r="P10494" s="11">
        <v>0.25</v>
      </c>
      <c r="Q10494" s="11">
        <v>0.11111111111111099</v>
      </c>
      <c r="R10494" s="12">
        <v>49.84</v>
      </c>
      <c r="S10494" t="s">
        <v>27</v>
      </c>
      <c r="T10494">
        <v>0</v>
      </c>
      <c r="U10494">
        <f t="shared" si="980"/>
        <v>2</v>
      </c>
      <c r="V10494">
        <f t="shared" si="981"/>
        <v>1</v>
      </c>
      <c r="W10494">
        <f t="shared" si="982"/>
        <v>1</v>
      </c>
      <c r="X10494" t="str">
        <f t="shared" si="983"/>
        <v>211</v>
      </c>
      <c r="Y10494" t="str">
        <f>IF(Table1[[#This Row],[RFM_Score]]="555","Champion", IF(AND(J10494&gt;=4,V10494&gt;=4),"Loyal", IF(U10494&lt;=2,"At Risk", IF(W10494&gt;=4,"Potential Loyalist","Others"))))</f>
        <v>At Risk</v>
      </c>
    </row>
    <row r="10495" spans="1:25">
      <c r="A10495" t="s">
        <v>1269</v>
      </c>
      <c r="B10495">
        <v>33</v>
      </c>
      <c r="C10495" t="s">
        <v>24</v>
      </c>
      <c r="D10495" t="s">
        <v>46</v>
      </c>
      <c r="E10495" s="6" t="s">
        <v>22565</v>
      </c>
      <c r="F10495" t="s">
        <v>30</v>
      </c>
      <c r="G10495">
        <v>1</v>
      </c>
      <c r="H10495">
        <v>0</v>
      </c>
      <c r="I10495">
        <v>52</v>
      </c>
      <c r="J10495">
        <v>2</v>
      </c>
      <c r="K10495">
        <v>49.82</v>
      </c>
      <c r="L10495" t="str">
        <f t="shared" si="978"/>
        <v/>
      </c>
      <c r="M10495">
        <v>1</v>
      </c>
      <c r="N10495" t="str">
        <f t="shared" si="979"/>
        <v/>
      </c>
      <c r="O10495">
        <v>58</v>
      </c>
      <c r="P10495" s="11">
        <v>0</v>
      </c>
      <c r="Q10495" s="11">
        <v>3.8461538461538401E-2</v>
      </c>
      <c r="R10495" s="12">
        <v>49.82</v>
      </c>
      <c r="S10495" t="s">
        <v>27</v>
      </c>
      <c r="T10495">
        <v>0</v>
      </c>
      <c r="U10495">
        <f t="shared" si="980"/>
        <v>3</v>
      </c>
      <c r="V10495">
        <f t="shared" si="981"/>
        <v>1</v>
      </c>
      <c r="W10495">
        <f t="shared" si="982"/>
        <v>1</v>
      </c>
      <c r="X10495" t="str">
        <f t="shared" si="983"/>
        <v>311</v>
      </c>
      <c r="Y10495" t="str">
        <f>IF(Table1[[#This Row],[RFM_Score]]="555","Champion", IF(AND(J10495&gt;=4,V10495&gt;=4),"Loyal", IF(U10495&lt;=2,"At Risk", IF(W10495&gt;=4,"Potential Loyalist","Others"))))</f>
        <v>Others</v>
      </c>
    </row>
    <row r="10496" spans="1:25">
      <c r="A10496" t="s">
        <v>7712</v>
      </c>
      <c r="B10496">
        <v>26</v>
      </c>
      <c r="C10496" t="s">
        <v>19</v>
      </c>
      <c r="D10496" t="s">
        <v>29</v>
      </c>
      <c r="E10496" s="6" t="s">
        <v>22566</v>
      </c>
      <c r="F10496" t="s">
        <v>21</v>
      </c>
      <c r="G10496">
        <v>1</v>
      </c>
      <c r="H10496">
        <v>1</v>
      </c>
      <c r="I10496">
        <v>36</v>
      </c>
      <c r="J10496">
        <v>2</v>
      </c>
      <c r="K10496">
        <v>49.72</v>
      </c>
      <c r="L10496" t="str">
        <f t="shared" si="978"/>
        <v/>
      </c>
      <c r="M10496">
        <v>1</v>
      </c>
      <c r="N10496" t="str">
        <f t="shared" si="979"/>
        <v/>
      </c>
      <c r="O10496">
        <v>62</v>
      </c>
      <c r="P10496" s="11">
        <v>1</v>
      </c>
      <c r="Q10496" s="11">
        <v>5.5555555555555497E-2</v>
      </c>
      <c r="R10496" s="12">
        <v>49.72</v>
      </c>
      <c r="S10496" t="s">
        <v>27</v>
      </c>
      <c r="T10496">
        <v>0</v>
      </c>
      <c r="U10496">
        <f t="shared" si="980"/>
        <v>3</v>
      </c>
      <c r="V10496">
        <f t="shared" si="981"/>
        <v>1</v>
      </c>
      <c r="W10496">
        <f t="shared" si="982"/>
        <v>1</v>
      </c>
      <c r="X10496" t="str">
        <f t="shared" si="983"/>
        <v>311</v>
      </c>
      <c r="Y10496" t="str">
        <f>IF(Table1[[#This Row],[RFM_Score]]="555","Champion", IF(AND(J10496&gt;=4,V10496&gt;=4),"Loyal", IF(U10496&lt;=2,"At Risk", IF(W10496&gt;=4,"Potential Loyalist","Others"))))</f>
        <v>Others</v>
      </c>
    </row>
    <row r="10497" spans="1:25">
      <c r="A10497" t="s">
        <v>3429</v>
      </c>
      <c r="B10497">
        <v>34</v>
      </c>
      <c r="C10497" t="s">
        <v>24</v>
      </c>
      <c r="D10497" t="s">
        <v>35</v>
      </c>
      <c r="E10497" s="6" t="s">
        <v>22567</v>
      </c>
      <c r="F10497" t="s">
        <v>60</v>
      </c>
      <c r="G10497">
        <v>4</v>
      </c>
      <c r="H10497">
        <v>3</v>
      </c>
      <c r="I10497">
        <v>46</v>
      </c>
      <c r="J10497">
        <v>6</v>
      </c>
      <c r="K10497">
        <v>49.62</v>
      </c>
      <c r="L10497" t="str">
        <f t="shared" si="978"/>
        <v/>
      </c>
      <c r="M10497">
        <v>1</v>
      </c>
      <c r="N10497" t="str">
        <f t="shared" si="979"/>
        <v/>
      </c>
      <c r="O10497">
        <v>31</v>
      </c>
      <c r="P10497" s="11">
        <v>0.75</v>
      </c>
      <c r="Q10497" s="11">
        <v>0.13043478260869501</v>
      </c>
      <c r="R10497" s="12">
        <v>49.62</v>
      </c>
      <c r="S10497" t="s">
        <v>27</v>
      </c>
      <c r="T10497">
        <v>1</v>
      </c>
      <c r="U10497">
        <f t="shared" si="980"/>
        <v>4</v>
      </c>
      <c r="V10497">
        <f t="shared" si="981"/>
        <v>1</v>
      </c>
      <c r="W10497">
        <f t="shared" si="982"/>
        <v>1</v>
      </c>
      <c r="X10497" t="str">
        <f t="shared" si="983"/>
        <v>411</v>
      </c>
      <c r="Y10497" t="str">
        <f>IF(Table1[[#This Row],[RFM_Score]]="555","Champion", IF(AND(J10497&gt;=4,V10497&gt;=4),"Loyal", IF(U10497&lt;=2,"At Risk", IF(W10497&gt;=4,"Potential Loyalist","Others"))))</f>
        <v>Others</v>
      </c>
    </row>
    <row r="10498" spans="1:25">
      <c r="A10498" t="s">
        <v>3115</v>
      </c>
      <c r="B10498">
        <v>37</v>
      </c>
      <c r="C10498" t="s">
        <v>24</v>
      </c>
      <c r="D10498" t="s">
        <v>25</v>
      </c>
      <c r="E10498" s="6" t="s">
        <v>22568</v>
      </c>
      <c r="F10498" t="s">
        <v>37</v>
      </c>
      <c r="G10498">
        <v>2</v>
      </c>
      <c r="H10498">
        <v>0</v>
      </c>
      <c r="I10498">
        <v>40</v>
      </c>
      <c r="J10498">
        <v>5</v>
      </c>
      <c r="K10498">
        <v>49.57</v>
      </c>
      <c r="L10498" t="str">
        <f t="shared" ref="L10498:L10561" si="984">IF(OR(K10498&lt;$AC$10, K10498&gt;$AC$11), "OUTLIER", "")</f>
        <v/>
      </c>
      <c r="M10498">
        <v>1</v>
      </c>
      <c r="N10498" t="str">
        <f t="shared" ref="N10498:N10561" si="985">IF(OR(M10498&lt;$AC$16, M10498&gt;$AC$17), "OUTLIER", "")</f>
        <v/>
      </c>
      <c r="O10498">
        <v>6</v>
      </c>
      <c r="P10498" s="11">
        <v>0</v>
      </c>
      <c r="Q10498" s="11">
        <v>0.125</v>
      </c>
      <c r="R10498" s="12">
        <v>49.57</v>
      </c>
      <c r="S10498" t="s">
        <v>27</v>
      </c>
      <c r="T10498">
        <v>0</v>
      </c>
      <c r="U10498">
        <f t="shared" ref="U10498:U10561" si="986">IF(O10498&lt;=20,5,IF(O10498&lt;=40,4,IF(O10498&lt;=70,3,IF(O10498&lt;=100,2,1))))</f>
        <v>5</v>
      </c>
      <c r="V10498">
        <f t="shared" ref="V10498:V10561" si="987">IF(M10498&gt;=11,5,IF(M10498&gt;=9,4,IF(M10498&gt;=7,3,IF(M10498&gt;=5,2,1))))</f>
        <v>1</v>
      </c>
      <c r="W10498">
        <f t="shared" ref="W10498:W10561" si="988">IF(K10498&gt;=500,5,IF(K10498&gt;=300,4,IF(K10498&gt;=150,3,IF(K10498&gt;=50,2,1))))</f>
        <v>1</v>
      </c>
      <c r="X10498" t="str">
        <f t="shared" ref="X10498:X10561" si="989">U10498 &amp; V10498 &amp; W10498</f>
        <v>511</v>
      </c>
      <c r="Y10498" t="str">
        <f>IF(Table1[[#This Row],[RFM_Score]]="555","Champion", IF(AND(J10498&gt;=4,V10498&gt;=4),"Loyal", IF(U10498&lt;=2,"At Risk", IF(W10498&gt;=4,"Potential Loyalist","Others"))))</f>
        <v>Others</v>
      </c>
    </row>
    <row r="10499" spans="1:25">
      <c r="A10499" t="s">
        <v>8805</v>
      </c>
      <c r="B10499">
        <v>35</v>
      </c>
      <c r="C10499" t="s">
        <v>33</v>
      </c>
      <c r="D10499" t="s">
        <v>46</v>
      </c>
      <c r="E10499" s="6" t="s">
        <v>22569</v>
      </c>
      <c r="F10499" t="s">
        <v>30</v>
      </c>
      <c r="G10499">
        <v>4</v>
      </c>
      <c r="H10499">
        <v>2</v>
      </c>
      <c r="I10499">
        <v>58</v>
      </c>
      <c r="J10499">
        <v>2</v>
      </c>
      <c r="K10499">
        <v>49.57</v>
      </c>
      <c r="L10499" t="str">
        <f t="shared" si="984"/>
        <v/>
      </c>
      <c r="M10499">
        <v>1</v>
      </c>
      <c r="N10499" t="str">
        <f t="shared" si="985"/>
        <v/>
      </c>
      <c r="O10499">
        <v>4</v>
      </c>
      <c r="P10499" s="11">
        <v>0.5</v>
      </c>
      <c r="Q10499" s="11">
        <v>3.4482758620689599E-2</v>
      </c>
      <c r="R10499" s="12">
        <v>49.57</v>
      </c>
      <c r="S10499" t="s">
        <v>27</v>
      </c>
      <c r="T10499">
        <v>0</v>
      </c>
      <c r="U10499">
        <f t="shared" si="986"/>
        <v>5</v>
      </c>
      <c r="V10499">
        <f t="shared" si="987"/>
        <v>1</v>
      </c>
      <c r="W10499">
        <f t="shared" si="988"/>
        <v>1</v>
      </c>
      <c r="X10499" t="str">
        <f t="shared" si="989"/>
        <v>511</v>
      </c>
      <c r="Y10499" t="str">
        <f>IF(Table1[[#This Row],[RFM_Score]]="555","Champion", IF(AND(J10499&gt;=4,V10499&gt;=4),"Loyal", IF(U10499&lt;=2,"At Risk", IF(W10499&gt;=4,"Potential Loyalist","Others"))))</f>
        <v>Others</v>
      </c>
    </row>
    <row r="10500" spans="1:25">
      <c r="A10500" t="s">
        <v>5272</v>
      </c>
      <c r="B10500">
        <v>59</v>
      </c>
      <c r="C10500" t="s">
        <v>19</v>
      </c>
      <c r="D10500" t="s">
        <v>25</v>
      </c>
      <c r="E10500" s="6" t="s">
        <v>22570</v>
      </c>
      <c r="F10500" t="s">
        <v>30</v>
      </c>
      <c r="G10500">
        <v>2</v>
      </c>
      <c r="H10500">
        <v>0</v>
      </c>
      <c r="I10500">
        <v>61</v>
      </c>
      <c r="J10500">
        <v>1</v>
      </c>
      <c r="K10500">
        <v>49.48</v>
      </c>
      <c r="L10500" t="str">
        <f t="shared" si="984"/>
        <v/>
      </c>
      <c r="M10500">
        <v>1</v>
      </c>
      <c r="N10500" t="str">
        <f t="shared" si="985"/>
        <v/>
      </c>
      <c r="O10500">
        <v>23</v>
      </c>
      <c r="P10500" s="11">
        <v>0</v>
      </c>
      <c r="Q10500" s="11">
        <v>1.63934426229508E-2</v>
      </c>
      <c r="R10500" s="12">
        <v>49.48</v>
      </c>
      <c r="S10500" t="s">
        <v>27</v>
      </c>
      <c r="T10500">
        <v>0</v>
      </c>
      <c r="U10500">
        <f t="shared" si="986"/>
        <v>4</v>
      </c>
      <c r="V10500">
        <f t="shared" si="987"/>
        <v>1</v>
      </c>
      <c r="W10500">
        <f t="shared" si="988"/>
        <v>1</v>
      </c>
      <c r="X10500" t="str">
        <f t="shared" si="989"/>
        <v>411</v>
      </c>
      <c r="Y10500" t="str">
        <f>IF(Table1[[#This Row],[RFM_Score]]="555","Champion", IF(AND(J10500&gt;=4,V10500&gt;=4),"Loyal", IF(U10500&lt;=2,"At Risk", IF(W10500&gt;=4,"Potential Loyalist","Others"))))</f>
        <v>Others</v>
      </c>
    </row>
    <row r="10501" spans="1:25">
      <c r="A10501" t="s">
        <v>9022</v>
      </c>
      <c r="B10501">
        <v>54</v>
      </c>
      <c r="C10501" t="s">
        <v>24</v>
      </c>
      <c r="D10501" t="s">
        <v>35</v>
      </c>
      <c r="E10501" s="6" t="s">
        <v>22571</v>
      </c>
      <c r="F10501" t="s">
        <v>26</v>
      </c>
      <c r="G10501">
        <v>2</v>
      </c>
      <c r="H10501">
        <v>0</v>
      </c>
      <c r="I10501">
        <v>56</v>
      </c>
      <c r="J10501">
        <v>2</v>
      </c>
      <c r="K10501">
        <v>49.43</v>
      </c>
      <c r="L10501" t="str">
        <f t="shared" si="984"/>
        <v/>
      </c>
      <c r="M10501">
        <v>1</v>
      </c>
      <c r="N10501" t="str">
        <f t="shared" si="985"/>
        <v/>
      </c>
      <c r="O10501">
        <v>38</v>
      </c>
      <c r="P10501" s="11">
        <v>0</v>
      </c>
      <c r="Q10501" s="11">
        <v>3.5714285714285698E-2</v>
      </c>
      <c r="R10501" s="12">
        <v>49.43</v>
      </c>
      <c r="S10501" t="s">
        <v>27</v>
      </c>
      <c r="T10501">
        <v>1</v>
      </c>
      <c r="U10501">
        <f t="shared" si="986"/>
        <v>4</v>
      </c>
      <c r="V10501">
        <f t="shared" si="987"/>
        <v>1</v>
      </c>
      <c r="W10501">
        <f t="shared" si="988"/>
        <v>1</v>
      </c>
      <c r="X10501" t="str">
        <f t="shared" si="989"/>
        <v>411</v>
      </c>
      <c r="Y10501" t="str">
        <f>IF(Table1[[#This Row],[RFM_Score]]="555","Champion", IF(AND(J10501&gt;=4,V10501&gt;=4),"Loyal", IF(U10501&lt;=2,"At Risk", IF(W10501&gt;=4,"Potential Loyalist","Others"))))</f>
        <v>Others</v>
      </c>
    </row>
    <row r="10502" spans="1:25">
      <c r="A10502" t="s">
        <v>6791</v>
      </c>
      <c r="B10502">
        <v>18</v>
      </c>
      <c r="C10502" t="s">
        <v>24</v>
      </c>
      <c r="D10502" t="s">
        <v>25</v>
      </c>
      <c r="E10502" s="6" t="s">
        <v>22572</v>
      </c>
      <c r="F10502" t="s">
        <v>37</v>
      </c>
      <c r="G10502">
        <v>0</v>
      </c>
      <c r="H10502">
        <v>0</v>
      </c>
      <c r="I10502">
        <v>61</v>
      </c>
      <c r="J10502">
        <v>1</v>
      </c>
      <c r="K10502">
        <v>49.34</v>
      </c>
      <c r="L10502" t="str">
        <f t="shared" si="984"/>
        <v/>
      </c>
      <c r="M10502">
        <v>1</v>
      </c>
      <c r="N10502" t="str">
        <f t="shared" si="985"/>
        <v/>
      </c>
      <c r="O10502">
        <v>3</v>
      </c>
      <c r="P10502" s="11">
        <v>0</v>
      </c>
      <c r="Q10502" s="11">
        <v>1.63934426229508E-2</v>
      </c>
      <c r="R10502" s="12">
        <v>49.34</v>
      </c>
      <c r="S10502" t="s">
        <v>27</v>
      </c>
      <c r="T10502">
        <v>0</v>
      </c>
      <c r="U10502">
        <f t="shared" si="986"/>
        <v>5</v>
      </c>
      <c r="V10502">
        <f t="shared" si="987"/>
        <v>1</v>
      </c>
      <c r="W10502">
        <f t="shared" si="988"/>
        <v>1</v>
      </c>
      <c r="X10502" t="str">
        <f t="shared" si="989"/>
        <v>511</v>
      </c>
      <c r="Y10502" t="str">
        <f>IF(Table1[[#This Row],[RFM_Score]]="555","Champion", IF(AND(J10502&gt;=4,V10502&gt;=4),"Loyal", IF(U10502&lt;=2,"At Risk", IF(W10502&gt;=4,"Potential Loyalist","Others"))))</f>
        <v>Others</v>
      </c>
    </row>
    <row r="10503" spans="1:25">
      <c r="A10503" t="s">
        <v>2576</v>
      </c>
      <c r="B10503">
        <v>35</v>
      </c>
      <c r="C10503" t="s">
        <v>24</v>
      </c>
      <c r="D10503" t="s">
        <v>20</v>
      </c>
      <c r="E10503" s="6" t="s">
        <v>22573</v>
      </c>
      <c r="F10503" t="s">
        <v>30</v>
      </c>
      <c r="G10503">
        <v>4</v>
      </c>
      <c r="H10503">
        <v>1</v>
      </c>
      <c r="I10503">
        <v>49</v>
      </c>
      <c r="J10503">
        <v>2</v>
      </c>
      <c r="K10503">
        <v>49.2</v>
      </c>
      <c r="L10503" t="str">
        <f t="shared" si="984"/>
        <v/>
      </c>
      <c r="M10503">
        <v>1</v>
      </c>
      <c r="N10503" t="str">
        <f t="shared" si="985"/>
        <v/>
      </c>
      <c r="O10503">
        <v>2</v>
      </c>
      <c r="P10503" s="11">
        <v>0.25</v>
      </c>
      <c r="Q10503" s="11">
        <v>4.08163265306122E-2</v>
      </c>
      <c r="R10503" s="12">
        <v>49.2</v>
      </c>
      <c r="S10503" t="s">
        <v>27</v>
      </c>
      <c r="T10503">
        <v>0</v>
      </c>
      <c r="U10503">
        <f t="shared" si="986"/>
        <v>5</v>
      </c>
      <c r="V10503">
        <f t="shared" si="987"/>
        <v>1</v>
      </c>
      <c r="W10503">
        <f t="shared" si="988"/>
        <v>1</v>
      </c>
      <c r="X10503" t="str">
        <f t="shared" si="989"/>
        <v>511</v>
      </c>
      <c r="Y10503" t="str">
        <f>IF(Table1[[#This Row],[RFM_Score]]="555","Champion", IF(AND(J10503&gt;=4,V10503&gt;=4),"Loyal", IF(U10503&lt;=2,"At Risk", IF(W10503&gt;=4,"Potential Loyalist","Others"))))</f>
        <v>Others</v>
      </c>
    </row>
    <row r="10504" spans="1:25">
      <c r="A10504" t="s">
        <v>1683</v>
      </c>
      <c r="B10504">
        <v>32</v>
      </c>
      <c r="C10504" t="s">
        <v>24</v>
      </c>
      <c r="D10504" t="s">
        <v>35</v>
      </c>
      <c r="E10504" s="6" t="s">
        <v>22574</v>
      </c>
      <c r="F10504" t="s">
        <v>21</v>
      </c>
      <c r="G10504">
        <v>3</v>
      </c>
      <c r="H10504">
        <v>0</v>
      </c>
      <c r="I10504">
        <v>35</v>
      </c>
      <c r="J10504">
        <v>1</v>
      </c>
      <c r="K10504">
        <v>49.11</v>
      </c>
      <c r="L10504" t="str">
        <f t="shared" si="984"/>
        <v/>
      </c>
      <c r="M10504">
        <v>1</v>
      </c>
      <c r="N10504" t="str">
        <f t="shared" si="985"/>
        <v/>
      </c>
      <c r="O10504">
        <v>90</v>
      </c>
      <c r="P10504" s="11">
        <v>0</v>
      </c>
      <c r="Q10504" s="11">
        <v>2.8571428571428501E-2</v>
      </c>
      <c r="R10504" s="12">
        <v>49.11</v>
      </c>
      <c r="S10504" t="s">
        <v>27</v>
      </c>
      <c r="T10504">
        <v>0</v>
      </c>
      <c r="U10504">
        <f t="shared" si="986"/>
        <v>2</v>
      </c>
      <c r="V10504">
        <f t="shared" si="987"/>
        <v>1</v>
      </c>
      <c r="W10504">
        <f t="shared" si="988"/>
        <v>1</v>
      </c>
      <c r="X10504" t="str">
        <f t="shared" si="989"/>
        <v>211</v>
      </c>
      <c r="Y10504" t="str">
        <f>IF(Table1[[#This Row],[RFM_Score]]="555","Champion", IF(AND(J10504&gt;=4,V10504&gt;=4),"Loyal", IF(U10504&lt;=2,"At Risk", IF(W10504&gt;=4,"Potential Loyalist","Others"))))</f>
        <v>At Risk</v>
      </c>
    </row>
    <row r="10505" spans="1:25">
      <c r="A10505" t="s">
        <v>4289</v>
      </c>
      <c r="B10505">
        <v>37</v>
      </c>
      <c r="C10505" t="s">
        <v>24</v>
      </c>
      <c r="D10505" t="s">
        <v>20</v>
      </c>
      <c r="E10505" s="6" t="s">
        <v>22575</v>
      </c>
      <c r="F10505" t="s">
        <v>30</v>
      </c>
      <c r="G10505">
        <v>3</v>
      </c>
      <c r="H10505">
        <v>0</v>
      </c>
      <c r="I10505">
        <v>45</v>
      </c>
      <c r="J10505">
        <v>1</v>
      </c>
      <c r="K10505">
        <v>48.99</v>
      </c>
      <c r="L10505" t="str">
        <f t="shared" si="984"/>
        <v/>
      </c>
      <c r="M10505">
        <v>1</v>
      </c>
      <c r="N10505" t="str">
        <f t="shared" si="985"/>
        <v/>
      </c>
      <c r="O10505">
        <v>22</v>
      </c>
      <c r="P10505" s="11">
        <v>0</v>
      </c>
      <c r="Q10505" s="11">
        <v>2.2222222222222199E-2</v>
      </c>
      <c r="R10505" s="12">
        <v>48.99</v>
      </c>
      <c r="S10505" t="s">
        <v>27</v>
      </c>
      <c r="T10505">
        <v>0</v>
      </c>
      <c r="U10505">
        <f t="shared" si="986"/>
        <v>4</v>
      </c>
      <c r="V10505">
        <f t="shared" si="987"/>
        <v>1</v>
      </c>
      <c r="W10505">
        <f t="shared" si="988"/>
        <v>1</v>
      </c>
      <c r="X10505" t="str">
        <f t="shared" si="989"/>
        <v>411</v>
      </c>
      <c r="Y10505" t="str">
        <f>IF(Table1[[#This Row],[RFM_Score]]="555","Champion", IF(AND(J10505&gt;=4,V10505&gt;=4),"Loyal", IF(U10505&lt;=2,"At Risk", IF(W10505&gt;=4,"Potential Loyalist","Others"))))</f>
        <v>Others</v>
      </c>
    </row>
    <row r="10506" spans="1:25">
      <c r="A10506" t="s">
        <v>9565</v>
      </c>
      <c r="B10506">
        <v>37</v>
      </c>
      <c r="C10506" t="s">
        <v>24</v>
      </c>
      <c r="D10506" t="s">
        <v>35</v>
      </c>
      <c r="E10506" s="6" t="s">
        <v>22576</v>
      </c>
      <c r="F10506" t="s">
        <v>62</v>
      </c>
      <c r="G10506">
        <v>2</v>
      </c>
      <c r="H10506">
        <v>0</v>
      </c>
      <c r="I10506">
        <v>52</v>
      </c>
      <c r="J10506">
        <v>3</v>
      </c>
      <c r="K10506">
        <v>48.98</v>
      </c>
      <c r="L10506" t="str">
        <f t="shared" si="984"/>
        <v/>
      </c>
      <c r="M10506">
        <v>1</v>
      </c>
      <c r="N10506" t="str">
        <f t="shared" si="985"/>
        <v/>
      </c>
      <c r="O10506">
        <v>21</v>
      </c>
      <c r="P10506" s="11">
        <v>0</v>
      </c>
      <c r="Q10506" s="11">
        <v>5.7692307692307598E-2</v>
      </c>
      <c r="R10506" s="12">
        <v>48.98</v>
      </c>
      <c r="S10506" t="s">
        <v>27</v>
      </c>
      <c r="T10506">
        <v>0</v>
      </c>
      <c r="U10506">
        <f t="shared" si="986"/>
        <v>4</v>
      </c>
      <c r="V10506">
        <f t="shared" si="987"/>
        <v>1</v>
      </c>
      <c r="W10506">
        <f t="shared" si="988"/>
        <v>1</v>
      </c>
      <c r="X10506" t="str">
        <f t="shared" si="989"/>
        <v>411</v>
      </c>
      <c r="Y10506" t="str">
        <f>IF(Table1[[#This Row],[RFM_Score]]="555","Champion", IF(AND(J10506&gt;=4,V10506&gt;=4),"Loyal", IF(U10506&lt;=2,"At Risk", IF(W10506&gt;=4,"Potential Loyalist","Others"))))</f>
        <v>Others</v>
      </c>
    </row>
    <row r="10507" spans="1:25">
      <c r="A10507" t="s">
        <v>8174</v>
      </c>
      <c r="B10507">
        <v>42</v>
      </c>
      <c r="C10507" t="s">
        <v>24</v>
      </c>
      <c r="D10507" t="s">
        <v>25</v>
      </c>
      <c r="E10507" s="6" t="s">
        <v>22577</v>
      </c>
      <c r="F10507" t="s">
        <v>26</v>
      </c>
      <c r="G10507">
        <v>6</v>
      </c>
      <c r="H10507">
        <v>1</v>
      </c>
      <c r="I10507">
        <v>53</v>
      </c>
      <c r="J10507">
        <v>2</v>
      </c>
      <c r="K10507">
        <v>48.86</v>
      </c>
      <c r="L10507" t="str">
        <f t="shared" si="984"/>
        <v/>
      </c>
      <c r="M10507">
        <v>1</v>
      </c>
      <c r="N10507" t="str">
        <f t="shared" si="985"/>
        <v/>
      </c>
      <c r="O10507">
        <v>14</v>
      </c>
      <c r="P10507" s="11">
        <v>0.16666666666666599</v>
      </c>
      <c r="Q10507" s="11">
        <v>3.7735849056603703E-2</v>
      </c>
      <c r="R10507" s="12">
        <v>48.86</v>
      </c>
      <c r="S10507" t="s">
        <v>27</v>
      </c>
      <c r="T10507">
        <v>0</v>
      </c>
      <c r="U10507">
        <f t="shared" si="986"/>
        <v>5</v>
      </c>
      <c r="V10507">
        <f t="shared" si="987"/>
        <v>1</v>
      </c>
      <c r="W10507">
        <f t="shared" si="988"/>
        <v>1</v>
      </c>
      <c r="X10507" t="str">
        <f t="shared" si="989"/>
        <v>511</v>
      </c>
      <c r="Y10507" t="str">
        <f>IF(Table1[[#This Row],[RFM_Score]]="555","Champion", IF(AND(J10507&gt;=4,V10507&gt;=4),"Loyal", IF(U10507&lt;=2,"At Risk", IF(W10507&gt;=4,"Potential Loyalist","Others"))))</f>
        <v>Others</v>
      </c>
    </row>
    <row r="10508" spans="1:25">
      <c r="A10508" t="s">
        <v>3597</v>
      </c>
      <c r="B10508">
        <v>37</v>
      </c>
      <c r="C10508" t="s">
        <v>24</v>
      </c>
      <c r="D10508" t="s">
        <v>25</v>
      </c>
      <c r="E10508" s="6" t="s">
        <v>22578</v>
      </c>
      <c r="F10508" t="s">
        <v>60</v>
      </c>
      <c r="G10508">
        <v>3</v>
      </c>
      <c r="H10508">
        <v>0</v>
      </c>
      <c r="I10508">
        <v>59</v>
      </c>
      <c r="J10508">
        <v>4</v>
      </c>
      <c r="K10508">
        <v>48.85</v>
      </c>
      <c r="L10508" t="str">
        <f t="shared" si="984"/>
        <v/>
      </c>
      <c r="M10508">
        <v>1</v>
      </c>
      <c r="N10508" t="str">
        <f t="shared" si="985"/>
        <v/>
      </c>
      <c r="O10508">
        <v>9</v>
      </c>
      <c r="P10508" s="11">
        <v>0</v>
      </c>
      <c r="Q10508" s="11">
        <v>6.7796610169491497E-2</v>
      </c>
      <c r="R10508" s="12">
        <v>48.85</v>
      </c>
      <c r="S10508" t="s">
        <v>27</v>
      </c>
      <c r="T10508">
        <v>0</v>
      </c>
      <c r="U10508">
        <f t="shared" si="986"/>
        <v>5</v>
      </c>
      <c r="V10508">
        <f t="shared" si="987"/>
        <v>1</v>
      </c>
      <c r="W10508">
        <f t="shared" si="988"/>
        <v>1</v>
      </c>
      <c r="X10508" t="str">
        <f t="shared" si="989"/>
        <v>511</v>
      </c>
      <c r="Y10508" t="str">
        <f>IF(Table1[[#This Row],[RFM_Score]]="555","Champion", IF(AND(J10508&gt;=4,V10508&gt;=4),"Loyal", IF(U10508&lt;=2,"At Risk", IF(W10508&gt;=4,"Potential Loyalist","Others"))))</f>
        <v>Others</v>
      </c>
    </row>
    <row r="10509" spans="1:25">
      <c r="A10509" t="s">
        <v>6629</v>
      </c>
      <c r="B10509">
        <v>52</v>
      </c>
      <c r="C10509" t="s">
        <v>24</v>
      </c>
      <c r="D10509" t="s">
        <v>49</v>
      </c>
      <c r="E10509" s="6" t="s">
        <v>22579</v>
      </c>
      <c r="F10509" t="s">
        <v>26</v>
      </c>
      <c r="G10509">
        <v>2</v>
      </c>
      <c r="H10509">
        <v>0</v>
      </c>
      <c r="I10509">
        <v>64</v>
      </c>
      <c r="J10509">
        <v>4</v>
      </c>
      <c r="K10509">
        <v>48.68</v>
      </c>
      <c r="L10509" t="str">
        <f t="shared" si="984"/>
        <v/>
      </c>
      <c r="M10509">
        <v>1</v>
      </c>
      <c r="N10509" t="str">
        <f t="shared" si="985"/>
        <v/>
      </c>
      <c r="O10509">
        <v>62</v>
      </c>
      <c r="P10509" s="11">
        <v>0</v>
      </c>
      <c r="Q10509" s="11">
        <v>6.25E-2</v>
      </c>
      <c r="R10509" s="12">
        <v>48.68</v>
      </c>
      <c r="S10509" t="s">
        <v>27</v>
      </c>
      <c r="T10509">
        <v>0</v>
      </c>
      <c r="U10509">
        <f t="shared" si="986"/>
        <v>3</v>
      </c>
      <c r="V10509">
        <f t="shared" si="987"/>
        <v>1</v>
      </c>
      <c r="W10509">
        <f t="shared" si="988"/>
        <v>1</v>
      </c>
      <c r="X10509" t="str">
        <f t="shared" si="989"/>
        <v>311</v>
      </c>
      <c r="Y10509" t="str">
        <f>IF(Table1[[#This Row],[RFM_Score]]="555","Champion", IF(AND(J10509&gt;=4,V10509&gt;=4),"Loyal", IF(U10509&lt;=2,"At Risk", IF(W10509&gt;=4,"Potential Loyalist","Others"))))</f>
        <v>Others</v>
      </c>
    </row>
    <row r="10510" spans="1:25">
      <c r="A10510" t="s">
        <v>11382</v>
      </c>
      <c r="B10510">
        <v>29</v>
      </c>
      <c r="C10510" t="s">
        <v>19</v>
      </c>
      <c r="D10510" t="s">
        <v>29</v>
      </c>
      <c r="E10510" s="6" t="s">
        <v>22580</v>
      </c>
      <c r="F10510" t="s">
        <v>30</v>
      </c>
      <c r="G10510">
        <v>4</v>
      </c>
      <c r="H10510">
        <v>2</v>
      </c>
      <c r="I10510">
        <v>47</v>
      </c>
      <c r="J10510">
        <v>2</v>
      </c>
      <c r="K10510">
        <v>48.61</v>
      </c>
      <c r="L10510" t="str">
        <f t="shared" si="984"/>
        <v/>
      </c>
      <c r="M10510">
        <v>1</v>
      </c>
      <c r="N10510" t="str">
        <f t="shared" si="985"/>
        <v/>
      </c>
      <c r="O10510">
        <v>4</v>
      </c>
      <c r="P10510" s="11">
        <v>0.5</v>
      </c>
      <c r="Q10510" s="11">
        <v>4.2553191489361701E-2</v>
      </c>
      <c r="R10510" s="12">
        <v>48.61</v>
      </c>
      <c r="S10510" t="s">
        <v>27</v>
      </c>
      <c r="T10510">
        <v>0</v>
      </c>
      <c r="U10510">
        <f t="shared" si="986"/>
        <v>5</v>
      </c>
      <c r="V10510">
        <f t="shared" si="987"/>
        <v>1</v>
      </c>
      <c r="W10510">
        <f t="shared" si="988"/>
        <v>1</v>
      </c>
      <c r="X10510" t="str">
        <f t="shared" si="989"/>
        <v>511</v>
      </c>
      <c r="Y10510" t="str">
        <f>IF(Table1[[#This Row],[RFM_Score]]="555","Champion", IF(AND(J10510&gt;=4,V10510&gt;=4),"Loyal", IF(U10510&lt;=2,"At Risk", IF(W10510&gt;=4,"Potential Loyalist","Others"))))</f>
        <v>Others</v>
      </c>
    </row>
    <row r="10511" spans="1:25">
      <c r="A10511" t="s">
        <v>179</v>
      </c>
      <c r="B10511">
        <v>18</v>
      </c>
      <c r="C10511" t="s">
        <v>24</v>
      </c>
      <c r="D10511" t="s">
        <v>46</v>
      </c>
      <c r="E10511" s="6" t="s">
        <v>22581</v>
      </c>
      <c r="F10511" t="s">
        <v>21</v>
      </c>
      <c r="G10511">
        <v>2</v>
      </c>
      <c r="H10511">
        <v>0</v>
      </c>
      <c r="I10511">
        <v>48</v>
      </c>
      <c r="J10511">
        <v>4</v>
      </c>
      <c r="K10511">
        <v>48.55</v>
      </c>
      <c r="L10511" t="str">
        <f t="shared" si="984"/>
        <v/>
      </c>
      <c r="M10511">
        <v>1</v>
      </c>
      <c r="N10511" t="str">
        <f t="shared" si="985"/>
        <v/>
      </c>
      <c r="O10511">
        <v>59</v>
      </c>
      <c r="P10511" s="11">
        <v>0</v>
      </c>
      <c r="Q10511" s="11">
        <v>8.3333333333333301E-2</v>
      </c>
      <c r="R10511" s="12">
        <v>48.55</v>
      </c>
      <c r="S10511" t="s">
        <v>27</v>
      </c>
      <c r="T10511">
        <v>1</v>
      </c>
      <c r="U10511">
        <f t="shared" si="986"/>
        <v>3</v>
      </c>
      <c r="V10511">
        <f t="shared" si="987"/>
        <v>1</v>
      </c>
      <c r="W10511">
        <f t="shared" si="988"/>
        <v>1</v>
      </c>
      <c r="X10511" t="str">
        <f t="shared" si="989"/>
        <v>311</v>
      </c>
      <c r="Y10511" t="str">
        <f>IF(Table1[[#This Row],[RFM_Score]]="555","Champion", IF(AND(J10511&gt;=4,V10511&gt;=4),"Loyal", IF(U10511&lt;=2,"At Risk", IF(W10511&gt;=4,"Potential Loyalist","Others"))))</f>
        <v>Others</v>
      </c>
    </row>
    <row r="10512" spans="1:25">
      <c r="A10512" t="s">
        <v>5460</v>
      </c>
      <c r="B10512">
        <v>33</v>
      </c>
      <c r="C10512" t="s">
        <v>19</v>
      </c>
      <c r="D10512" t="s">
        <v>25</v>
      </c>
      <c r="E10512" s="6" t="s">
        <v>22582</v>
      </c>
      <c r="F10512" t="s">
        <v>37</v>
      </c>
      <c r="G10512">
        <v>2</v>
      </c>
      <c r="H10512">
        <v>0</v>
      </c>
      <c r="I10512">
        <v>34</v>
      </c>
      <c r="J10512">
        <v>3</v>
      </c>
      <c r="K10512">
        <v>48.55</v>
      </c>
      <c r="L10512" t="str">
        <f t="shared" si="984"/>
        <v/>
      </c>
      <c r="M10512">
        <v>1</v>
      </c>
      <c r="N10512" t="str">
        <f t="shared" si="985"/>
        <v/>
      </c>
      <c r="O10512">
        <v>64</v>
      </c>
      <c r="P10512" s="11">
        <v>0</v>
      </c>
      <c r="Q10512" s="11">
        <v>8.8235294117646995E-2</v>
      </c>
      <c r="R10512" s="12">
        <v>48.55</v>
      </c>
      <c r="S10512" t="s">
        <v>27</v>
      </c>
      <c r="T10512">
        <v>0</v>
      </c>
      <c r="U10512">
        <f t="shared" si="986"/>
        <v>3</v>
      </c>
      <c r="V10512">
        <f t="shared" si="987"/>
        <v>1</v>
      </c>
      <c r="W10512">
        <f t="shared" si="988"/>
        <v>1</v>
      </c>
      <c r="X10512" t="str">
        <f t="shared" si="989"/>
        <v>311</v>
      </c>
      <c r="Y10512" t="str">
        <f>IF(Table1[[#This Row],[RFM_Score]]="555","Champion", IF(AND(J10512&gt;=4,V10512&gt;=4),"Loyal", IF(U10512&lt;=2,"At Risk", IF(W10512&gt;=4,"Potential Loyalist","Others"))))</f>
        <v>Others</v>
      </c>
    </row>
    <row r="10513" spans="1:25">
      <c r="A10513" t="s">
        <v>1779</v>
      </c>
      <c r="B10513">
        <v>35</v>
      </c>
      <c r="C10513" t="s">
        <v>19</v>
      </c>
      <c r="D10513" t="s">
        <v>41</v>
      </c>
      <c r="E10513" s="6" t="s">
        <v>22583</v>
      </c>
      <c r="F10513" t="s">
        <v>26</v>
      </c>
      <c r="G10513">
        <v>4</v>
      </c>
      <c r="H10513">
        <v>0</v>
      </c>
      <c r="I10513">
        <v>57</v>
      </c>
      <c r="J10513">
        <v>2</v>
      </c>
      <c r="K10513">
        <v>48.37</v>
      </c>
      <c r="L10513" t="str">
        <f t="shared" si="984"/>
        <v/>
      </c>
      <c r="M10513">
        <v>1</v>
      </c>
      <c r="N10513" t="str">
        <f t="shared" si="985"/>
        <v/>
      </c>
      <c r="O10513">
        <v>10</v>
      </c>
      <c r="P10513" s="11">
        <v>0</v>
      </c>
      <c r="Q10513" s="11">
        <v>3.5087719298245598E-2</v>
      </c>
      <c r="R10513" s="12">
        <v>48.37</v>
      </c>
      <c r="S10513" t="s">
        <v>27</v>
      </c>
      <c r="T10513">
        <v>0</v>
      </c>
      <c r="U10513">
        <f t="shared" si="986"/>
        <v>5</v>
      </c>
      <c r="V10513">
        <f t="shared" si="987"/>
        <v>1</v>
      </c>
      <c r="W10513">
        <f t="shared" si="988"/>
        <v>1</v>
      </c>
      <c r="X10513" t="str">
        <f t="shared" si="989"/>
        <v>511</v>
      </c>
      <c r="Y10513" t="str">
        <f>IF(Table1[[#This Row],[RFM_Score]]="555","Champion", IF(AND(J10513&gt;=4,V10513&gt;=4),"Loyal", IF(U10513&lt;=2,"At Risk", IF(W10513&gt;=4,"Potential Loyalist","Others"))))</f>
        <v>Others</v>
      </c>
    </row>
    <row r="10514" spans="1:25">
      <c r="A10514" t="s">
        <v>10304</v>
      </c>
      <c r="B10514">
        <v>33</v>
      </c>
      <c r="C10514" t="s">
        <v>19</v>
      </c>
      <c r="D10514" t="s">
        <v>29</v>
      </c>
      <c r="E10514" s="6" t="s">
        <v>22584</v>
      </c>
      <c r="F10514" t="s">
        <v>30</v>
      </c>
      <c r="G10514">
        <v>4</v>
      </c>
      <c r="H10514">
        <v>1</v>
      </c>
      <c r="I10514">
        <v>54</v>
      </c>
      <c r="J10514">
        <v>4</v>
      </c>
      <c r="K10514">
        <v>48.35</v>
      </c>
      <c r="L10514" t="str">
        <f t="shared" si="984"/>
        <v/>
      </c>
      <c r="M10514">
        <v>1</v>
      </c>
      <c r="N10514" t="str">
        <f t="shared" si="985"/>
        <v/>
      </c>
      <c r="O10514">
        <v>51</v>
      </c>
      <c r="P10514" s="11">
        <v>0.25</v>
      </c>
      <c r="Q10514" s="11">
        <v>7.4074074074074001E-2</v>
      </c>
      <c r="R10514" s="12">
        <v>48.35</v>
      </c>
      <c r="S10514" t="s">
        <v>27</v>
      </c>
      <c r="T10514">
        <v>0</v>
      </c>
      <c r="U10514">
        <f t="shared" si="986"/>
        <v>3</v>
      </c>
      <c r="V10514">
        <f t="shared" si="987"/>
        <v>1</v>
      </c>
      <c r="W10514">
        <f t="shared" si="988"/>
        <v>1</v>
      </c>
      <c r="X10514" t="str">
        <f t="shared" si="989"/>
        <v>311</v>
      </c>
      <c r="Y10514" t="str">
        <f>IF(Table1[[#This Row],[RFM_Score]]="555","Champion", IF(AND(J10514&gt;=4,V10514&gt;=4),"Loyal", IF(U10514&lt;=2,"At Risk", IF(W10514&gt;=4,"Potential Loyalist","Others"))))</f>
        <v>Others</v>
      </c>
    </row>
    <row r="10515" spans="1:25">
      <c r="A10515" t="s">
        <v>10229</v>
      </c>
      <c r="B10515">
        <v>47</v>
      </c>
      <c r="C10515" t="s">
        <v>19</v>
      </c>
      <c r="D10515" t="s">
        <v>25</v>
      </c>
      <c r="E10515" s="6" t="s">
        <v>22585</v>
      </c>
      <c r="F10515" t="s">
        <v>30</v>
      </c>
      <c r="G10515">
        <v>2</v>
      </c>
      <c r="H10515">
        <v>2</v>
      </c>
      <c r="I10515">
        <v>42</v>
      </c>
      <c r="J10515">
        <v>3</v>
      </c>
      <c r="K10515">
        <v>48.33</v>
      </c>
      <c r="L10515" t="str">
        <f t="shared" si="984"/>
        <v/>
      </c>
      <c r="M10515">
        <v>1</v>
      </c>
      <c r="N10515" t="str">
        <f t="shared" si="985"/>
        <v/>
      </c>
      <c r="O10515">
        <v>0</v>
      </c>
      <c r="P10515" s="11">
        <v>1</v>
      </c>
      <c r="Q10515" s="11">
        <v>7.1428571428571397E-2</v>
      </c>
      <c r="R10515" s="12">
        <v>48.33</v>
      </c>
      <c r="S10515" t="s">
        <v>27</v>
      </c>
      <c r="T10515">
        <v>0</v>
      </c>
      <c r="U10515">
        <f t="shared" si="986"/>
        <v>5</v>
      </c>
      <c r="V10515">
        <f t="shared" si="987"/>
        <v>1</v>
      </c>
      <c r="W10515">
        <f t="shared" si="988"/>
        <v>1</v>
      </c>
      <c r="X10515" t="str">
        <f t="shared" si="989"/>
        <v>511</v>
      </c>
      <c r="Y10515" t="str">
        <f>IF(Table1[[#This Row],[RFM_Score]]="555","Champion", IF(AND(J10515&gt;=4,V10515&gt;=4),"Loyal", IF(U10515&lt;=2,"At Risk", IF(W10515&gt;=4,"Potential Loyalist","Others"))))</f>
        <v>Others</v>
      </c>
    </row>
    <row r="10516" spans="1:25">
      <c r="A10516" t="s">
        <v>3029</v>
      </c>
      <c r="B10516">
        <v>35</v>
      </c>
      <c r="C10516" t="s">
        <v>24</v>
      </c>
      <c r="D10516" t="s">
        <v>35</v>
      </c>
      <c r="E10516" s="6" t="s">
        <v>22586</v>
      </c>
      <c r="F10516" t="s">
        <v>60</v>
      </c>
      <c r="G10516">
        <v>0</v>
      </c>
      <c r="H10516">
        <v>0</v>
      </c>
      <c r="I10516">
        <v>47</v>
      </c>
      <c r="J10516">
        <v>3</v>
      </c>
      <c r="K10516">
        <v>48.27</v>
      </c>
      <c r="L10516" t="str">
        <f t="shared" si="984"/>
        <v/>
      </c>
      <c r="M10516">
        <v>1</v>
      </c>
      <c r="N10516" t="str">
        <f t="shared" si="985"/>
        <v/>
      </c>
      <c r="O10516">
        <v>57</v>
      </c>
      <c r="P10516" s="11">
        <v>0</v>
      </c>
      <c r="Q10516" s="11">
        <v>6.3829787234042507E-2</v>
      </c>
      <c r="R10516" s="12">
        <v>48.27</v>
      </c>
      <c r="S10516" t="s">
        <v>27</v>
      </c>
      <c r="T10516">
        <v>0</v>
      </c>
      <c r="U10516">
        <f t="shared" si="986"/>
        <v>3</v>
      </c>
      <c r="V10516">
        <f t="shared" si="987"/>
        <v>1</v>
      </c>
      <c r="W10516">
        <f t="shared" si="988"/>
        <v>1</v>
      </c>
      <c r="X10516" t="str">
        <f t="shared" si="989"/>
        <v>311</v>
      </c>
      <c r="Y10516" t="str">
        <f>IF(Table1[[#This Row],[RFM_Score]]="555","Champion", IF(AND(J10516&gt;=4,V10516&gt;=4),"Loyal", IF(U10516&lt;=2,"At Risk", IF(W10516&gt;=4,"Potential Loyalist","Others"))))</f>
        <v>Others</v>
      </c>
    </row>
    <row r="10517" spans="1:25">
      <c r="A10517" t="s">
        <v>9741</v>
      </c>
      <c r="B10517">
        <v>41</v>
      </c>
      <c r="C10517" t="s">
        <v>19</v>
      </c>
      <c r="D10517" t="s">
        <v>25</v>
      </c>
      <c r="E10517" s="6" t="s">
        <v>22587</v>
      </c>
      <c r="F10517" t="s">
        <v>30</v>
      </c>
      <c r="G10517">
        <v>3</v>
      </c>
      <c r="H10517">
        <v>1</v>
      </c>
      <c r="I10517">
        <v>52</v>
      </c>
      <c r="J10517">
        <v>1</v>
      </c>
      <c r="K10517">
        <v>48.14</v>
      </c>
      <c r="L10517" t="str">
        <f t="shared" si="984"/>
        <v/>
      </c>
      <c r="M10517">
        <v>1</v>
      </c>
      <c r="N10517" t="str">
        <f t="shared" si="985"/>
        <v/>
      </c>
      <c r="O10517">
        <v>28</v>
      </c>
      <c r="P10517" s="11">
        <v>0.33333333333333298</v>
      </c>
      <c r="Q10517" s="11">
        <v>1.9230769230769201E-2</v>
      </c>
      <c r="R10517" s="12">
        <v>48.14</v>
      </c>
      <c r="S10517" t="s">
        <v>27</v>
      </c>
      <c r="T10517">
        <v>0</v>
      </c>
      <c r="U10517">
        <f t="shared" si="986"/>
        <v>4</v>
      </c>
      <c r="V10517">
        <f t="shared" si="987"/>
        <v>1</v>
      </c>
      <c r="W10517">
        <f t="shared" si="988"/>
        <v>1</v>
      </c>
      <c r="X10517" t="str">
        <f t="shared" si="989"/>
        <v>411</v>
      </c>
      <c r="Y10517" t="str">
        <f>IF(Table1[[#This Row],[RFM_Score]]="555","Champion", IF(AND(J10517&gt;=4,V10517&gt;=4),"Loyal", IF(U10517&lt;=2,"At Risk", IF(W10517&gt;=4,"Potential Loyalist","Others"))))</f>
        <v>Others</v>
      </c>
    </row>
    <row r="10518" spans="1:25">
      <c r="A10518" t="s">
        <v>2573</v>
      </c>
      <c r="B10518">
        <v>46</v>
      </c>
      <c r="C10518" t="s">
        <v>19</v>
      </c>
      <c r="D10518" t="s">
        <v>25</v>
      </c>
      <c r="E10518" s="6" t="s">
        <v>22588</v>
      </c>
      <c r="F10518" t="s">
        <v>37</v>
      </c>
      <c r="G10518">
        <v>5</v>
      </c>
      <c r="H10518">
        <v>2</v>
      </c>
      <c r="I10518">
        <v>51</v>
      </c>
      <c r="J10518">
        <v>4</v>
      </c>
      <c r="K10518">
        <v>48.08</v>
      </c>
      <c r="L10518" t="str">
        <f t="shared" si="984"/>
        <v/>
      </c>
      <c r="M10518">
        <v>1</v>
      </c>
      <c r="N10518" t="str">
        <f t="shared" si="985"/>
        <v/>
      </c>
      <c r="O10518">
        <v>29</v>
      </c>
      <c r="P10518" s="11">
        <v>0.4</v>
      </c>
      <c r="Q10518" s="11">
        <v>7.8431372549019607E-2</v>
      </c>
      <c r="R10518" s="12">
        <v>48.08</v>
      </c>
      <c r="S10518" t="s">
        <v>27</v>
      </c>
      <c r="T10518">
        <v>0</v>
      </c>
      <c r="U10518">
        <f t="shared" si="986"/>
        <v>4</v>
      </c>
      <c r="V10518">
        <f t="shared" si="987"/>
        <v>1</v>
      </c>
      <c r="W10518">
        <f t="shared" si="988"/>
        <v>1</v>
      </c>
      <c r="X10518" t="str">
        <f t="shared" si="989"/>
        <v>411</v>
      </c>
      <c r="Y10518" t="str">
        <f>IF(Table1[[#This Row],[RFM_Score]]="555","Champion", IF(AND(J10518&gt;=4,V10518&gt;=4),"Loyal", IF(U10518&lt;=2,"At Risk", IF(W10518&gt;=4,"Potential Loyalist","Others"))))</f>
        <v>Others</v>
      </c>
    </row>
    <row r="10519" spans="1:25">
      <c r="A10519" t="s">
        <v>9677</v>
      </c>
      <c r="B10519">
        <v>18</v>
      </c>
      <c r="C10519" t="s">
        <v>33</v>
      </c>
      <c r="D10519" t="s">
        <v>29</v>
      </c>
      <c r="E10519" s="6" t="s">
        <v>22589</v>
      </c>
      <c r="F10519" t="s">
        <v>60</v>
      </c>
      <c r="G10519">
        <v>4</v>
      </c>
      <c r="H10519">
        <v>1</v>
      </c>
      <c r="I10519">
        <v>54</v>
      </c>
      <c r="J10519">
        <v>2</v>
      </c>
      <c r="K10519">
        <v>48.05</v>
      </c>
      <c r="L10519" t="str">
        <f t="shared" si="984"/>
        <v/>
      </c>
      <c r="M10519">
        <v>1</v>
      </c>
      <c r="N10519" t="str">
        <f t="shared" si="985"/>
        <v/>
      </c>
      <c r="O10519">
        <v>13</v>
      </c>
      <c r="P10519" s="11">
        <v>0.25</v>
      </c>
      <c r="Q10519" s="11">
        <v>3.7037037037037E-2</v>
      </c>
      <c r="R10519" s="12">
        <v>48.05</v>
      </c>
      <c r="S10519" t="s">
        <v>27</v>
      </c>
      <c r="T10519">
        <v>0</v>
      </c>
      <c r="U10519">
        <f t="shared" si="986"/>
        <v>5</v>
      </c>
      <c r="V10519">
        <f t="shared" si="987"/>
        <v>1</v>
      </c>
      <c r="W10519">
        <f t="shared" si="988"/>
        <v>1</v>
      </c>
      <c r="X10519" t="str">
        <f t="shared" si="989"/>
        <v>511</v>
      </c>
      <c r="Y10519" t="str">
        <f>IF(Table1[[#This Row],[RFM_Score]]="555","Champion", IF(AND(J10519&gt;=4,V10519&gt;=4),"Loyal", IF(U10519&lt;=2,"At Risk", IF(W10519&gt;=4,"Potential Loyalist","Others"))))</f>
        <v>Others</v>
      </c>
    </row>
    <row r="10520" spans="1:25">
      <c r="A10520" t="s">
        <v>3674</v>
      </c>
      <c r="B10520">
        <v>39</v>
      </c>
      <c r="C10520" t="s">
        <v>19</v>
      </c>
      <c r="D10520" t="s">
        <v>49</v>
      </c>
      <c r="E10520" s="6" t="s">
        <v>22590</v>
      </c>
      <c r="F10520" t="s">
        <v>60</v>
      </c>
      <c r="G10520">
        <v>1</v>
      </c>
      <c r="H10520">
        <v>0</v>
      </c>
      <c r="I10520">
        <v>61</v>
      </c>
      <c r="J10520">
        <v>7</v>
      </c>
      <c r="K10520">
        <v>48.02</v>
      </c>
      <c r="L10520" t="str">
        <f t="shared" si="984"/>
        <v/>
      </c>
      <c r="M10520">
        <v>1</v>
      </c>
      <c r="N10520" t="str">
        <f t="shared" si="985"/>
        <v/>
      </c>
      <c r="O10520">
        <v>4</v>
      </c>
      <c r="P10520" s="11">
        <v>0</v>
      </c>
      <c r="Q10520" s="11">
        <v>0.114754098360655</v>
      </c>
      <c r="R10520" s="12">
        <v>48.02</v>
      </c>
      <c r="S10520" t="s">
        <v>27</v>
      </c>
      <c r="T10520">
        <v>0</v>
      </c>
      <c r="U10520">
        <f t="shared" si="986"/>
        <v>5</v>
      </c>
      <c r="V10520">
        <f t="shared" si="987"/>
        <v>1</v>
      </c>
      <c r="W10520">
        <f t="shared" si="988"/>
        <v>1</v>
      </c>
      <c r="X10520" t="str">
        <f t="shared" si="989"/>
        <v>511</v>
      </c>
      <c r="Y10520" t="str">
        <f>IF(Table1[[#This Row],[RFM_Score]]="555","Champion", IF(AND(J10520&gt;=4,V10520&gt;=4),"Loyal", IF(U10520&lt;=2,"At Risk", IF(W10520&gt;=4,"Potential Loyalist","Others"))))</f>
        <v>Others</v>
      </c>
    </row>
    <row r="10521" spans="1:25">
      <c r="A10521" t="s">
        <v>11897</v>
      </c>
      <c r="B10521">
        <v>40</v>
      </c>
      <c r="C10521" t="s">
        <v>19</v>
      </c>
      <c r="D10521" t="s">
        <v>20</v>
      </c>
      <c r="E10521" s="6" t="s">
        <v>22591</v>
      </c>
      <c r="F10521" t="s">
        <v>30</v>
      </c>
      <c r="G10521">
        <v>2</v>
      </c>
      <c r="H10521">
        <v>2</v>
      </c>
      <c r="I10521">
        <v>54</v>
      </c>
      <c r="J10521">
        <v>4</v>
      </c>
      <c r="K10521">
        <v>47.79</v>
      </c>
      <c r="L10521" t="str">
        <f t="shared" si="984"/>
        <v/>
      </c>
      <c r="M10521">
        <v>1</v>
      </c>
      <c r="N10521" t="str">
        <f t="shared" si="985"/>
        <v/>
      </c>
      <c r="O10521">
        <v>5</v>
      </c>
      <c r="P10521" s="11">
        <v>1</v>
      </c>
      <c r="Q10521" s="11">
        <v>7.4074074074074001E-2</v>
      </c>
      <c r="R10521" s="12">
        <v>47.79</v>
      </c>
      <c r="S10521" t="s">
        <v>27</v>
      </c>
      <c r="T10521">
        <v>0</v>
      </c>
      <c r="U10521">
        <f t="shared" si="986"/>
        <v>5</v>
      </c>
      <c r="V10521">
        <f t="shared" si="987"/>
        <v>1</v>
      </c>
      <c r="W10521">
        <f t="shared" si="988"/>
        <v>1</v>
      </c>
      <c r="X10521" t="str">
        <f t="shared" si="989"/>
        <v>511</v>
      </c>
      <c r="Y10521" t="str">
        <f>IF(Table1[[#This Row],[RFM_Score]]="555","Champion", IF(AND(J10521&gt;=4,V10521&gt;=4),"Loyal", IF(U10521&lt;=2,"At Risk", IF(W10521&gt;=4,"Potential Loyalist","Others"))))</f>
        <v>Others</v>
      </c>
    </row>
    <row r="10522" spans="1:25">
      <c r="A10522" t="s">
        <v>9528</v>
      </c>
      <c r="B10522">
        <v>34</v>
      </c>
      <c r="C10522" t="s">
        <v>24</v>
      </c>
      <c r="D10522" t="s">
        <v>41</v>
      </c>
      <c r="E10522" s="6" t="s">
        <v>22592</v>
      </c>
      <c r="F10522" t="s">
        <v>26</v>
      </c>
      <c r="G10522">
        <v>0</v>
      </c>
      <c r="H10522">
        <v>0</v>
      </c>
      <c r="I10522">
        <v>38</v>
      </c>
      <c r="J10522">
        <v>2</v>
      </c>
      <c r="K10522">
        <v>47.73</v>
      </c>
      <c r="L10522" t="str">
        <f t="shared" si="984"/>
        <v/>
      </c>
      <c r="M10522">
        <v>1</v>
      </c>
      <c r="N10522" t="str">
        <f t="shared" si="985"/>
        <v/>
      </c>
      <c r="O10522">
        <v>35</v>
      </c>
      <c r="P10522" s="11">
        <v>0</v>
      </c>
      <c r="Q10522" s="11">
        <v>5.2631578947368397E-2</v>
      </c>
      <c r="R10522" s="12">
        <v>47.73</v>
      </c>
      <c r="S10522" t="s">
        <v>27</v>
      </c>
      <c r="T10522">
        <v>0</v>
      </c>
      <c r="U10522">
        <f t="shared" si="986"/>
        <v>4</v>
      </c>
      <c r="V10522">
        <f t="shared" si="987"/>
        <v>1</v>
      </c>
      <c r="W10522">
        <f t="shared" si="988"/>
        <v>1</v>
      </c>
      <c r="X10522" t="str">
        <f t="shared" si="989"/>
        <v>411</v>
      </c>
      <c r="Y10522" t="str">
        <f>IF(Table1[[#This Row],[RFM_Score]]="555","Champion", IF(AND(J10522&gt;=4,V10522&gt;=4),"Loyal", IF(U10522&lt;=2,"At Risk", IF(W10522&gt;=4,"Potential Loyalist","Others"))))</f>
        <v>Others</v>
      </c>
    </row>
    <row r="10523" spans="1:25">
      <c r="A10523" t="s">
        <v>10422</v>
      </c>
      <c r="B10523">
        <v>33</v>
      </c>
      <c r="C10523" t="s">
        <v>24</v>
      </c>
      <c r="D10523" t="s">
        <v>49</v>
      </c>
      <c r="E10523" s="6" t="s">
        <v>22593</v>
      </c>
      <c r="F10523" t="s">
        <v>62</v>
      </c>
      <c r="G10523">
        <v>6</v>
      </c>
      <c r="H10523">
        <v>1</v>
      </c>
      <c r="I10523">
        <v>42</v>
      </c>
      <c r="J10523">
        <v>1</v>
      </c>
      <c r="K10523">
        <v>47.71</v>
      </c>
      <c r="L10523" t="str">
        <f t="shared" si="984"/>
        <v/>
      </c>
      <c r="M10523">
        <v>1</v>
      </c>
      <c r="N10523" t="str">
        <f t="shared" si="985"/>
        <v/>
      </c>
      <c r="O10523">
        <v>9</v>
      </c>
      <c r="P10523" s="11">
        <v>0.16666666666666599</v>
      </c>
      <c r="Q10523" s="11">
        <v>2.3809523809523801E-2</v>
      </c>
      <c r="R10523" s="12">
        <v>47.71</v>
      </c>
      <c r="S10523" t="s">
        <v>27</v>
      </c>
      <c r="T10523">
        <v>0</v>
      </c>
      <c r="U10523">
        <f t="shared" si="986"/>
        <v>5</v>
      </c>
      <c r="V10523">
        <f t="shared" si="987"/>
        <v>1</v>
      </c>
      <c r="W10523">
        <f t="shared" si="988"/>
        <v>1</v>
      </c>
      <c r="X10523" t="str">
        <f t="shared" si="989"/>
        <v>511</v>
      </c>
      <c r="Y10523" t="str">
        <f>IF(Table1[[#This Row],[RFM_Score]]="555","Champion", IF(AND(J10523&gt;=4,V10523&gt;=4),"Loyal", IF(U10523&lt;=2,"At Risk", IF(W10523&gt;=4,"Potential Loyalist","Others"))))</f>
        <v>Others</v>
      </c>
    </row>
    <row r="10524" spans="1:25">
      <c r="A10524" t="s">
        <v>9974</v>
      </c>
      <c r="B10524">
        <v>45</v>
      </c>
      <c r="C10524" t="s">
        <v>19</v>
      </c>
      <c r="D10524" t="s">
        <v>49</v>
      </c>
      <c r="E10524" s="6" t="s">
        <v>22594</v>
      </c>
      <c r="F10524" t="s">
        <v>21</v>
      </c>
      <c r="G10524">
        <v>3</v>
      </c>
      <c r="H10524">
        <v>1</v>
      </c>
      <c r="I10524">
        <v>56</v>
      </c>
      <c r="J10524">
        <v>4</v>
      </c>
      <c r="K10524">
        <v>47.69</v>
      </c>
      <c r="L10524" t="str">
        <f t="shared" si="984"/>
        <v/>
      </c>
      <c r="M10524">
        <v>1</v>
      </c>
      <c r="N10524" t="str">
        <f t="shared" si="985"/>
        <v/>
      </c>
      <c r="O10524">
        <v>70</v>
      </c>
      <c r="P10524" s="11">
        <v>0.33333333333333298</v>
      </c>
      <c r="Q10524" s="11">
        <v>7.1428571428571397E-2</v>
      </c>
      <c r="R10524" s="12">
        <v>47.69</v>
      </c>
      <c r="S10524" t="s">
        <v>27</v>
      </c>
      <c r="T10524">
        <v>0</v>
      </c>
      <c r="U10524">
        <f t="shared" si="986"/>
        <v>3</v>
      </c>
      <c r="V10524">
        <f t="shared" si="987"/>
        <v>1</v>
      </c>
      <c r="W10524">
        <f t="shared" si="988"/>
        <v>1</v>
      </c>
      <c r="X10524" t="str">
        <f t="shared" si="989"/>
        <v>311</v>
      </c>
      <c r="Y10524" t="str">
        <f>IF(Table1[[#This Row],[RFM_Score]]="555","Champion", IF(AND(J10524&gt;=4,V10524&gt;=4),"Loyal", IF(U10524&lt;=2,"At Risk", IF(W10524&gt;=4,"Potential Loyalist","Others"))))</f>
        <v>Others</v>
      </c>
    </row>
    <row r="10525" spans="1:25">
      <c r="A10525" t="s">
        <v>3859</v>
      </c>
      <c r="B10525">
        <v>34</v>
      </c>
      <c r="C10525" t="s">
        <v>19</v>
      </c>
      <c r="D10525" t="s">
        <v>25</v>
      </c>
      <c r="E10525" s="6" t="s">
        <v>22595</v>
      </c>
      <c r="F10525" t="s">
        <v>21</v>
      </c>
      <c r="G10525">
        <v>4</v>
      </c>
      <c r="H10525">
        <v>1</v>
      </c>
      <c r="I10525">
        <v>45</v>
      </c>
      <c r="J10525">
        <v>1</v>
      </c>
      <c r="K10525">
        <v>47.66</v>
      </c>
      <c r="L10525" t="str">
        <f t="shared" si="984"/>
        <v/>
      </c>
      <c r="M10525">
        <v>1</v>
      </c>
      <c r="N10525" t="str">
        <f t="shared" si="985"/>
        <v/>
      </c>
      <c r="O10525">
        <v>2</v>
      </c>
      <c r="P10525" s="11">
        <v>0.25</v>
      </c>
      <c r="Q10525" s="11">
        <v>2.2222222222222199E-2</v>
      </c>
      <c r="R10525" s="12">
        <v>47.66</v>
      </c>
      <c r="S10525" t="s">
        <v>27</v>
      </c>
      <c r="T10525">
        <v>0</v>
      </c>
      <c r="U10525">
        <f t="shared" si="986"/>
        <v>5</v>
      </c>
      <c r="V10525">
        <f t="shared" si="987"/>
        <v>1</v>
      </c>
      <c r="W10525">
        <f t="shared" si="988"/>
        <v>1</v>
      </c>
      <c r="X10525" t="str">
        <f t="shared" si="989"/>
        <v>511</v>
      </c>
      <c r="Y10525" t="str">
        <f>IF(Table1[[#This Row],[RFM_Score]]="555","Champion", IF(AND(J10525&gt;=4,V10525&gt;=4),"Loyal", IF(U10525&lt;=2,"At Risk", IF(W10525&gt;=4,"Potential Loyalist","Others"))))</f>
        <v>Others</v>
      </c>
    </row>
    <row r="10526" spans="1:25">
      <c r="A10526" t="s">
        <v>145</v>
      </c>
      <c r="B10526">
        <v>38</v>
      </c>
      <c r="C10526" t="s">
        <v>24</v>
      </c>
      <c r="D10526" t="s">
        <v>41</v>
      </c>
      <c r="E10526" s="6" t="s">
        <v>22596</v>
      </c>
      <c r="F10526" t="s">
        <v>26</v>
      </c>
      <c r="G10526">
        <v>4</v>
      </c>
      <c r="H10526">
        <v>1</v>
      </c>
      <c r="I10526">
        <v>41</v>
      </c>
      <c r="J10526">
        <v>1</v>
      </c>
      <c r="K10526">
        <v>47.63</v>
      </c>
      <c r="L10526" t="str">
        <f t="shared" si="984"/>
        <v/>
      </c>
      <c r="M10526">
        <v>1</v>
      </c>
      <c r="N10526" t="str">
        <f t="shared" si="985"/>
        <v/>
      </c>
      <c r="O10526">
        <v>9</v>
      </c>
      <c r="P10526" s="11">
        <v>0.25</v>
      </c>
      <c r="Q10526" s="11">
        <v>2.4390243902439001E-2</v>
      </c>
      <c r="R10526" s="12">
        <v>47.63</v>
      </c>
      <c r="S10526" t="s">
        <v>27</v>
      </c>
      <c r="T10526">
        <v>1</v>
      </c>
      <c r="U10526">
        <f t="shared" si="986"/>
        <v>5</v>
      </c>
      <c r="V10526">
        <f t="shared" si="987"/>
        <v>1</v>
      </c>
      <c r="W10526">
        <f t="shared" si="988"/>
        <v>1</v>
      </c>
      <c r="X10526" t="str">
        <f t="shared" si="989"/>
        <v>511</v>
      </c>
      <c r="Y10526" t="str">
        <f>IF(Table1[[#This Row],[RFM_Score]]="555","Champion", IF(AND(J10526&gt;=4,V10526&gt;=4),"Loyal", IF(U10526&lt;=2,"At Risk", IF(W10526&gt;=4,"Potential Loyalist","Others"))))</f>
        <v>Others</v>
      </c>
    </row>
    <row r="10527" spans="1:25">
      <c r="A10527" t="s">
        <v>4781</v>
      </c>
      <c r="B10527">
        <v>54</v>
      </c>
      <c r="C10527" t="s">
        <v>24</v>
      </c>
      <c r="D10527" t="s">
        <v>49</v>
      </c>
      <c r="E10527" s="6" t="s">
        <v>22597</v>
      </c>
      <c r="F10527" t="s">
        <v>30</v>
      </c>
      <c r="G10527">
        <v>7</v>
      </c>
      <c r="H10527">
        <v>3</v>
      </c>
      <c r="I10527">
        <v>49</v>
      </c>
      <c r="J10527">
        <v>0</v>
      </c>
      <c r="K10527">
        <v>47.52</v>
      </c>
      <c r="L10527" t="str">
        <f t="shared" si="984"/>
        <v/>
      </c>
      <c r="M10527">
        <v>1</v>
      </c>
      <c r="N10527" t="str">
        <f t="shared" si="985"/>
        <v/>
      </c>
      <c r="O10527">
        <v>1</v>
      </c>
      <c r="P10527" s="11">
        <v>0.42857142857142799</v>
      </c>
      <c r="Q10527" s="11">
        <v>0</v>
      </c>
      <c r="R10527" s="12">
        <v>47.52</v>
      </c>
      <c r="S10527" t="s">
        <v>27</v>
      </c>
      <c r="T10527">
        <v>0</v>
      </c>
      <c r="U10527">
        <f t="shared" si="986"/>
        <v>5</v>
      </c>
      <c r="V10527">
        <f t="shared" si="987"/>
        <v>1</v>
      </c>
      <c r="W10527">
        <f t="shared" si="988"/>
        <v>1</v>
      </c>
      <c r="X10527" t="str">
        <f t="shared" si="989"/>
        <v>511</v>
      </c>
      <c r="Y10527" t="str">
        <f>IF(Table1[[#This Row],[RFM_Score]]="555","Champion", IF(AND(J10527&gt;=4,V10527&gt;=4),"Loyal", IF(U10527&lt;=2,"At Risk", IF(W10527&gt;=4,"Potential Loyalist","Others"))))</f>
        <v>Others</v>
      </c>
    </row>
    <row r="10528" spans="1:25">
      <c r="A10528" t="s">
        <v>4361</v>
      </c>
      <c r="B10528">
        <v>25</v>
      </c>
      <c r="C10528" t="s">
        <v>19</v>
      </c>
      <c r="D10528" t="s">
        <v>25</v>
      </c>
      <c r="E10528" s="6" t="s">
        <v>22598</v>
      </c>
      <c r="F10528" t="s">
        <v>21</v>
      </c>
      <c r="G10528">
        <v>6</v>
      </c>
      <c r="H10528">
        <v>0</v>
      </c>
      <c r="I10528">
        <v>44</v>
      </c>
      <c r="J10528">
        <v>3</v>
      </c>
      <c r="K10528">
        <v>47.51</v>
      </c>
      <c r="L10528" t="str">
        <f t="shared" si="984"/>
        <v/>
      </c>
      <c r="M10528">
        <v>1</v>
      </c>
      <c r="N10528" t="str">
        <f t="shared" si="985"/>
        <v/>
      </c>
      <c r="O10528">
        <v>48</v>
      </c>
      <c r="P10528" s="11">
        <v>0</v>
      </c>
      <c r="Q10528" s="11">
        <v>6.8181818181818094E-2</v>
      </c>
      <c r="R10528" s="12">
        <v>47.51</v>
      </c>
      <c r="S10528" t="s">
        <v>27</v>
      </c>
      <c r="T10528">
        <v>0</v>
      </c>
      <c r="U10528">
        <f t="shared" si="986"/>
        <v>3</v>
      </c>
      <c r="V10528">
        <f t="shared" si="987"/>
        <v>1</v>
      </c>
      <c r="W10528">
        <f t="shared" si="988"/>
        <v>1</v>
      </c>
      <c r="X10528" t="str">
        <f t="shared" si="989"/>
        <v>311</v>
      </c>
      <c r="Y10528" t="str">
        <f>IF(Table1[[#This Row],[RFM_Score]]="555","Champion", IF(AND(J10528&gt;=4,V10528&gt;=4),"Loyal", IF(U10528&lt;=2,"At Risk", IF(W10528&gt;=4,"Potential Loyalist","Others"))))</f>
        <v>Others</v>
      </c>
    </row>
    <row r="10529" spans="1:25">
      <c r="A10529" t="s">
        <v>9740</v>
      </c>
      <c r="B10529">
        <v>35</v>
      </c>
      <c r="C10529" t="s">
        <v>19</v>
      </c>
      <c r="D10529" t="s">
        <v>25</v>
      </c>
      <c r="E10529" s="6" t="s">
        <v>22599</v>
      </c>
      <c r="F10529" t="s">
        <v>21</v>
      </c>
      <c r="G10529">
        <v>4</v>
      </c>
      <c r="H10529">
        <v>0</v>
      </c>
      <c r="I10529">
        <v>47</v>
      </c>
      <c r="J10529">
        <v>3</v>
      </c>
      <c r="K10529">
        <v>47.42</v>
      </c>
      <c r="L10529" t="str">
        <f t="shared" si="984"/>
        <v/>
      </c>
      <c r="M10529">
        <v>1</v>
      </c>
      <c r="N10529" t="str">
        <f t="shared" si="985"/>
        <v/>
      </c>
      <c r="O10529">
        <v>14</v>
      </c>
      <c r="P10529" s="11">
        <v>0</v>
      </c>
      <c r="Q10529" s="11">
        <v>6.3829787234042507E-2</v>
      </c>
      <c r="R10529" s="12">
        <v>47.42</v>
      </c>
      <c r="S10529" t="s">
        <v>27</v>
      </c>
      <c r="T10529">
        <v>0</v>
      </c>
      <c r="U10529">
        <f t="shared" si="986"/>
        <v>5</v>
      </c>
      <c r="V10529">
        <f t="shared" si="987"/>
        <v>1</v>
      </c>
      <c r="W10529">
        <f t="shared" si="988"/>
        <v>1</v>
      </c>
      <c r="X10529" t="str">
        <f t="shared" si="989"/>
        <v>511</v>
      </c>
      <c r="Y10529" t="str">
        <f>IF(Table1[[#This Row],[RFM_Score]]="555","Champion", IF(AND(J10529&gt;=4,V10529&gt;=4),"Loyal", IF(U10529&lt;=2,"At Risk", IF(W10529&gt;=4,"Potential Loyalist","Others"))))</f>
        <v>Others</v>
      </c>
    </row>
    <row r="10530" spans="1:25">
      <c r="A10530" t="s">
        <v>1360</v>
      </c>
      <c r="B10530">
        <v>40</v>
      </c>
      <c r="C10530" t="s">
        <v>24</v>
      </c>
      <c r="D10530" t="s">
        <v>25</v>
      </c>
      <c r="E10530" s="6" t="s">
        <v>22600</v>
      </c>
      <c r="F10530" t="s">
        <v>26</v>
      </c>
      <c r="G10530">
        <v>3</v>
      </c>
      <c r="H10530">
        <v>0</v>
      </c>
      <c r="I10530">
        <v>60</v>
      </c>
      <c r="J10530">
        <v>2</v>
      </c>
      <c r="K10530">
        <v>47.25</v>
      </c>
      <c r="L10530" t="str">
        <f t="shared" si="984"/>
        <v/>
      </c>
      <c r="M10530">
        <v>1</v>
      </c>
      <c r="N10530" t="str">
        <f t="shared" si="985"/>
        <v/>
      </c>
      <c r="O10530">
        <v>10</v>
      </c>
      <c r="P10530" s="11">
        <v>0</v>
      </c>
      <c r="Q10530" s="11">
        <v>3.3333333333333298E-2</v>
      </c>
      <c r="R10530" s="12">
        <v>47.25</v>
      </c>
      <c r="S10530" t="s">
        <v>27</v>
      </c>
      <c r="T10530">
        <v>0</v>
      </c>
      <c r="U10530">
        <f t="shared" si="986"/>
        <v>5</v>
      </c>
      <c r="V10530">
        <f t="shared" si="987"/>
        <v>1</v>
      </c>
      <c r="W10530">
        <f t="shared" si="988"/>
        <v>1</v>
      </c>
      <c r="X10530" t="str">
        <f t="shared" si="989"/>
        <v>511</v>
      </c>
      <c r="Y10530" t="str">
        <f>IF(Table1[[#This Row],[RFM_Score]]="555","Champion", IF(AND(J10530&gt;=4,V10530&gt;=4),"Loyal", IF(U10530&lt;=2,"At Risk", IF(W10530&gt;=4,"Potential Loyalist","Others"))))</f>
        <v>Others</v>
      </c>
    </row>
    <row r="10531" spans="1:25">
      <c r="A10531" t="s">
        <v>6780</v>
      </c>
      <c r="B10531">
        <v>18</v>
      </c>
      <c r="C10531" t="s">
        <v>19</v>
      </c>
      <c r="D10531" t="s">
        <v>35</v>
      </c>
      <c r="E10531" s="6" t="s">
        <v>22601</v>
      </c>
      <c r="F10531" t="s">
        <v>37</v>
      </c>
      <c r="G10531">
        <v>6</v>
      </c>
      <c r="H10531">
        <v>0</v>
      </c>
      <c r="I10531">
        <v>39</v>
      </c>
      <c r="J10531">
        <v>3</v>
      </c>
      <c r="K10531">
        <v>47.19</v>
      </c>
      <c r="L10531" t="str">
        <f t="shared" si="984"/>
        <v/>
      </c>
      <c r="M10531">
        <v>1</v>
      </c>
      <c r="N10531" t="str">
        <f t="shared" si="985"/>
        <v/>
      </c>
      <c r="O10531">
        <v>18</v>
      </c>
      <c r="P10531" s="11">
        <v>0</v>
      </c>
      <c r="Q10531" s="11">
        <v>7.69230769230769E-2</v>
      </c>
      <c r="R10531" s="12">
        <v>47.19</v>
      </c>
      <c r="S10531" t="s">
        <v>27</v>
      </c>
      <c r="T10531">
        <v>0</v>
      </c>
      <c r="U10531">
        <f t="shared" si="986"/>
        <v>5</v>
      </c>
      <c r="V10531">
        <f t="shared" si="987"/>
        <v>1</v>
      </c>
      <c r="W10531">
        <f t="shared" si="988"/>
        <v>1</v>
      </c>
      <c r="X10531" t="str">
        <f t="shared" si="989"/>
        <v>511</v>
      </c>
      <c r="Y10531" t="str">
        <f>IF(Table1[[#This Row],[RFM_Score]]="555","Champion", IF(AND(J10531&gt;=4,V10531&gt;=4),"Loyal", IF(U10531&lt;=2,"At Risk", IF(W10531&gt;=4,"Potential Loyalist","Others"))))</f>
        <v>Others</v>
      </c>
    </row>
    <row r="10532" spans="1:25">
      <c r="A10532" t="s">
        <v>5083</v>
      </c>
      <c r="B10532">
        <v>18</v>
      </c>
      <c r="C10532" t="s">
        <v>24</v>
      </c>
      <c r="D10532" t="s">
        <v>20</v>
      </c>
      <c r="E10532" s="6" t="s">
        <v>22602</v>
      </c>
      <c r="F10532" t="s">
        <v>26</v>
      </c>
      <c r="G10532">
        <v>2</v>
      </c>
      <c r="H10532">
        <v>1</v>
      </c>
      <c r="I10532">
        <v>38</v>
      </c>
      <c r="J10532">
        <v>2</v>
      </c>
      <c r="K10532">
        <v>47.15</v>
      </c>
      <c r="L10532" t="str">
        <f t="shared" si="984"/>
        <v/>
      </c>
      <c r="M10532">
        <v>1</v>
      </c>
      <c r="N10532" t="str">
        <f t="shared" si="985"/>
        <v/>
      </c>
      <c r="O10532">
        <v>35</v>
      </c>
      <c r="P10532" s="11">
        <v>0.5</v>
      </c>
      <c r="Q10532" s="11">
        <v>5.2631578947368397E-2</v>
      </c>
      <c r="R10532" s="12">
        <v>47.15</v>
      </c>
      <c r="S10532" t="s">
        <v>27</v>
      </c>
      <c r="T10532">
        <v>0</v>
      </c>
      <c r="U10532">
        <f t="shared" si="986"/>
        <v>4</v>
      </c>
      <c r="V10532">
        <f t="shared" si="987"/>
        <v>1</v>
      </c>
      <c r="W10532">
        <f t="shared" si="988"/>
        <v>1</v>
      </c>
      <c r="X10532" t="str">
        <f t="shared" si="989"/>
        <v>411</v>
      </c>
      <c r="Y10532" t="str">
        <f>IF(Table1[[#This Row],[RFM_Score]]="555","Champion", IF(AND(J10532&gt;=4,V10532&gt;=4),"Loyal", IF(U10532&lt;=2,"At Risk", IF(W10532&gt;=4,"Potential Loyalist","Others"))))</f>
        <v>Others</v>
      </c>
    </row>
    <row r="10533" spans="1:25">
      <c r="A10533" t="s">
        <v>1539</v>
      </c>
      <c r="B10533">
        <v>25</v>
      </c>
      <c r="C10533" t="s">
        <v>24</v>
      </c>
      <c r="D10533" t="s">
        <v>25</v>
      </c>
      <c r="E10533" s="6" t="s">
        <v>22603</v>
      </c>
      <c r="F10533" t="s">
        <v>26</v>
      </c>
      <c r="G10533">
        <v>2</v>
      </c>
      <c r="H10533">
        <v>1</v>
      </c>
      <c r="I10533">
        <v>51</v>
      </c>
      <c r="J10533">
        <v>2</v>
      </c>
      <c r="K10533">
        <v>47.14</v>
      </c>
      <c r="L10533" t="str">
        <f t="shared" si="984"/>
        <v/>
      </c>
      <c r="M10533">
        <v>1</v>
      </c>
      <c r="N10533" t="str">
        <f t="shared" si="985"/>
        <v/>
      </c>
      <c r="O10533">
        <v>57</v>
      </c>
      <c r="P10533" s="11">
        <v>0.5</v>
      </c>
      <c r="Q10533" s="11">
        <v>3.9215686274509803E-2</v>
      </c>
      <c r="R10533" s="12">
        <v>47.14</v>
      </c>
      <c r="S10533" t="s">
        <v>27</v>
      </c>
      <c r="T10533">
        <v>0</v>
      </c>
      <c r="U10533">
        <f t="shared" si="986"/>
        <v>3</v>
      </c>
      <c r="V10533">
        <f t="shared" si="987"/>
        <v>1</v>
      </c>
      <c r="W10533">
        <f t="shared" si="988"/>
        <v>1</v>
      </c>
      <c r="X10533" t="str">
        <f t="shared" si="989"/>
        <v>311</v>
      </c>
      <c r="Y10533" t="str">
        <f>IF(Table1[[#This Row],[RFM_Score]]="555","Champion", IF(AND(J10533&gt;=4,V10533&gt;=4),"Loyal", IF(U10533&lt;=2,"At Risk", IF(W10533&gt;=4,"Potential Loyalist","Others"))))</f>
        <v>Others</v>
      </c>
    </row>
    <row r="10534" spans="1:25">
      <c r="A10534" t="s">
        <v>8431</v>
      </c>
      <c r="B10534">
        <v>24</v>
      </c>
      <c r="C10534" t="s">
        <v>24</v>
      </c>
      <c r="D10534" t="s">
        <v>29</v>
      </c>
      <c r="E10534" s="6" t="s">
        <v>22604</v>
      </c>
      <c r="F10534" t="s">
        <v>60</v>
      </c>
      <c r="G10534">
        <v>1</v>
      </c>
      <c r="H10534">
        <v>1</v>
      </c>
      <c r="I10534">
        <v>48</v>
      </c>
      <c r="J10534">
        <v>2</v>
      </c>
      <c r="K10534">
        <v>47.09</v>
      </c>
      <c r="L10534" t="str">
        <f t="shared" si="984"/>
        <v/>
      </c>
      <c r="M10534">
        <v>1</v>
      </c>
      <c r="N10534" t="str">
        <f t="shared" si="985"/>
        <v/>
      </c>
      <c r="O10534">
        <v>17</v>
      </c>
      <c r="P10534" s="11">
        <v>1</v>
      </c>
      <c r="Q10534" s="11">
        <v>4.1666666666666602E-2</v>
      </c>
      <c r="R10534" s="12">
        <v>47.09</v>
      </c>
      <c r="S10534" t="s">
        <v>27</v>
      </c>
      <c r="T10534">
        <v>0</v>
      </c>
      <c r="U10534">
        <f t="shared" si="986"/>
        <v>5</v>
      </c>
      <c r="V10534">
        <f t="shared" si="987"/>
        <v>1</v>
      </c>
      <c r="W10534">
        <f t="shared" si="988"/>
        <v>1</v>
      </c>
      <c r="X10534" t="str">
        <f t="shared" si="989"/>
        <v>511</v>
      </c>
      <c r="Y10534" t="str">
        <f>IF(Table1[[#This Row],[RFM_Score]]="555","Champion", IF(AND(J10534&gt;=4,V10534&gt;=4),"Loyal", IF(U10534&lt;=2,"At Risk", IF(W10534&gt;=4,"Potential Loyalist","Others"))))</f>
        <v>Others</v>
      </c>
    </row>
    <row r="10535" spans="1:25">
      <c r="A10535" t="s">
        <v>4377</v>
      </c>
      <c r="B10535">
        <v>46</v>
      </c>
      <c r="C10535" t="s">
        <v>24</v>
      </c>
      <c r="D10535" t="s">
        <v>20</v>
      </c>
      <c r="E10535" s="6" t="s">
        <v>22605</v>
      </c>
      <c r="F10535" t="s">
        <v>30</v>
      </c>
      <c r="G10535">
        <v>3</v>
      </c>
      <c r="H10535">
        <v>0</v>
      </c>
      <c r="I10535">
        <v>39</v>
      </c>
      <c r="J10535">
        <v>4</v>
      </c>
      <c r="K10535">
        <v>47.06</v>
      </c>
      <c r="L10535" t="str">
        <f t="shared" si="984"/>
        <v/>
      </c>
      <c r="M10535">
        <v>1</v>
      </c>
      <c r="N10535" t="str">
        <f t="shared" si="985"/>
        <v/>
      </c>
      <c r="O10535">
        <v>126</v>
      </c>
      <c r="P10535" s="11">
        <v>0</v>
      </c>
      <c r="Q10535" s="11">
        <v>0.10256410256410201</v>
      </c>
      <c r="R10535" s="12">
        <v>47.06</v>
      </c>
      <c r="S10535" t="s">
        <v>27</v>
      </c>
      <c r="T10535">
        <v>0</v>
      </c>
      <c r="U10535">
        <f t="shared" si="986"/>
        <v>1</v>
      </c>
      <c r="V10535">
        <f t="shared" si="987"/>
        <v>1</v>
      </c>
      <c r="W10535">
        <f t="shared" si="988"/>
        <v>1</v>
      </c>
      <c r="X10535" t="str">
        <f t="shared" si="989"/>
        <v>111</v>
      </c>
      <c r="Y10535" t="str">
        <f>IF(Table1[[#This Row],[RFM_Score]]="555","Champion", IF(AND(J10535&gt;=4,V10535&gt;=4),"Loyal", IF(U10535&lt;=2,"At Risk", IF(W10535&gt;=4,"Potential Loyalist","Others"))))</f>
        <v>At Risk</v>
      </c>
    </row>
    <row r="10536" spans="1:25">
      <c r="A10536" t="s">
        <v>11601</v>
      </c>
      <c r="B10536">
        <v>47</v>
      </c>
      <c r="C10536" t="s">
        <v>24</v>
      </c>
      <c r="D10536" t="s">
        <v>35</v>
      </c>
      <c r="E10536" s="6" t="s">
        <v>22606</v>
      </c>
      <c r="F10536" t="s">
        <v>37</v>
      </c>
      <c r="G10536">
        <v>2</v>
      </c>
      <c r="H10536">
        <v>0</v>
      </c>
      <c r="I10536">
        <v>45</v>
      </c>
      <c r="J10536">
        <v>4</v>
      </c>
      <c r="K10536">
        <v>47.04</v>
      </c>
      <c r="L10536" t="str">
        <f t="shared" si="984"/>
        <v/>
      </c>
      <c r="M10536">
        <v>1</v>
      </c>
      <c r="N10536" t="str">
        <f t="shared" si="985"/>
        <v/>
      </c>
      <c r="O10536">
        <v>37</v>
      </c>
      <c r="P10536" s="11">
        <v>0</v>
      </c>
      <c r="Q10536" s="11">
        <v>8.8888888888888795E-2</v>
      </c>
      <c r="R10536" s="12">
        <v>47.04</v>
      </c>
      <c r="S10536" t="s">
        <v>27</v>
      </c>
      <c r="T10536">
        <v>0</v>
      </c>
      <c r="U10536">
        <f t="shared" si="986"/>
        <v>4</v>
      </c>
      <c r="V10536">
        <f t="shared" si="987"/>
        <v>1</v>
      </c>
      <c r="W10536">
        <f t="shared" si="988"/>
        <v>1</v>
      </c>
      <c r="X10536" t="str">
        <f t="shared" si="989"/>
        <v>411</v>
      </c>
      <c r="Y10536" t="str">
        <f>IF(Table1[[#This Row],[RFM_Score]]="555","Champion", IF(AND(J10536&gt;=4,V10536&gt;=4),"Loyal", IF(U10536&lt;=2,"At Risk", IF(W10536&gt;=4,"Potential Loyalist","Others"))))</f>
        <v>Others</v>
      </c>
    </row>
    <row r="10537" spans="1:25">
      <c r="A10537" t="s">
        <v>4019</v>
      </c>
      <c r="B10537">
        <v>70</v>
      </c>
      <c r="C10537" t="s">
        <v>24</v>
      </c>
      <c r="D10537" t="s">
        <v>25</v>
      </c>
      <c r="E10537" s="6" t="s">
        <v>22607</v>
      </c>
      <c r="F10537" t="s">
        <v>30</v>
      </c>
      <c r="G10537">
        <v>5</v>
      </c>
      <c r="H10537">
        <v>3</v>
      </c>
      <c r="I10537">
        <v>48</v>
      </c>
      <c r="J10537">
        <v>2</v>
      </c>
      <c r="K10537">
        <v>47.03</v>
      </c>
      <c r="L10537" t="str">
        <f t="shared" si="984"/>
        <v/>
      </c>
      <c r="M10537">
        <v>1</v>
      </c>
      <c r="N10537" t="str">
        <f t="shared" si="985"/>
        <v/>
      </c>
      <c r="O10537">
        <v>34</v>
      </c>
      <c r="P10537" s="11">
        <v>0.6</v>
      </c>
      <c r="Q10537" s="11">
        <v>4.1666666666666602E-2</v>
      </c>
      <c r="R10537" s="12">
        <v>47.03</v>
      </c>
      <c r="S10537" t="s">
        <v>27</v>
      </c>
      <c r="T10537">
        <v>0</v>
      </c>
      <c r="U10537">
        <f t="shared" si="986"/>
        <v>4</v>
      </c>
      <c r="V10537">
        <f t="shared" si="987"/>
        <v>1</v>
      </c>
      <c r="W10537">
        <f t="shared" si="988"/>
        <v>1</v>
      </c>
      <c r="X10537" t="str">
        <f t="shared" si="989"/>
        <v>411</v>
      </c>
      <c r="Y10537" t="str">
        <f>IF(Table1[[#This Row],[RFM_Score]]="555","Champion", IF(AND(J10537&gt;=4,V10537&gt;=4),"Loyal", IF(U10537&lt;=2,"At Risk", IF(W10537&gt;=4,"Potential Loyalist","Others"))))</f>
        <v>Others</v>
      </c>
    </row>
    <row r="10538" spans="1:25">
      <c r="A10538" t="s">
        <v>11019</v>
      </c>
      <c r="B10538">
        <v>30</v>
      </c>
      <c r="C10538" t="s">
        <v>24</v>
      </c>
      <c r="D10538" t="s">
        <v>46</v>
      </c>
      <c r="E10538" s="6" t="s">
        <v>22608</v>
      </c>
      <c r="F10538" t="s">
        <v>26</v>
      </c>
      <c r="G10538">
        <v>5</v>
      </c>
      <c r="H10538">
        <v>2</v>
      </c>
      <c r="I10538">
        <v>41</v>
      </c>
      <c r="J10538">
        <v>2</v>
      </c>
      <c r="K10538">
        <v>46.6</v>
      </c>
      <c r="L10538" t="str">
        <f t="shared" si="984"/>
        <v/>
      </c>
      <c r="M10538">
        <v>1</v>
      </c>
      <c r="N10538" t="str">
        <f t="shared" si="985"/>
        <v/>
      </c>
      <c r="O10538">
        <v>17</v>
      </c>
      <c r="P10538" s="11">
        <v>0.4</v>
      </c>
      <c r="Q10538" s="11">
        <v>4.8780487804878002E-2</v>
      </c>
      <c r="R10538" s="12">
        <v>46.6</v>
      </c>
      <c r="S10538" t="s">
        <v>27</v>
      </c>
      <c r="T10538">
        <v>0</v>
      </c>
      <c r="U10538">
        <f t="shared" si="986"/>
        <v>5</v>
      </c>
      <c r="V10538">
        <f t="shared" si="987"/>
        <v>1</v>
      </c>
      <c r="W10538">
        <f t="shared" si="988"/>
        <v>1</v>
      </c>
      <c r="X10538" t="str">
        <f t="shared" si="989"/>
        <v>511</v>
      </c>
      <c r="Y10538" t="str">
        <f>IF(Table1[[#This Row],[RFM_Score]]="555","Champion", IF(AND(J10538&gt;=4,V10538&gt;=4),"Loyal", IF(U10538&lt;=2,"At Risk", IF(W10538&gt;=4,"Potential Loyalist","Others"))))</f>
        <v>Others</v>
      </c>
    </row>
    <row r="10539" spans="1:25">
      <c r="A10539" t="s">
        <v>6982</v>
      </c>
      <c r="B10539">
        <v>47</v>
      </c>
      <c r="C10539" t="s">
        <v>19</v>
      </c>
      <c r="D10539" t="s">
        <v>41</v>
      </c>
      <c r="E10539" s="6" t="s">
        <v>22609</v>
      </c>
      <c r="F10539" t="s">
        <v>21</v>
      </c>
      <c r="G10539">
        <v>9</v>
      </c>
      <c r="H10539">
        <v>4</v>
      </c>
      <c r="I10539">
        <v>56</v>
      </c>
      <c r="J10539">
        <v>0</v>
      </c>
      <c r="K10539">
        <v>46.33</v>
      </c>
      <c r="L10539" t="str">
        <f t="shared" si="984"/>
        <v/>
      </c>
      <c r="M10539">
        <v>1</v>
      </c>
      <c r="N10539" t="str">
        <f t="shared" si="985"/>
        <v/>
      </c>
      <c r="O10539">
        <v>85</v>
      </c>
      <c r="P10539" s="11">
        <v>0.44444444444444398</v>
      </c>
      <c r="Q10539" s="11">
        <v>0</v>
      </c>
      <c r="R10539" s="12">
        <v>46.33</v>
      </c>
      <c r="S10539" t="s">
        <v>27</v>
      </c>
      <c r="T10539">
        <v>0</v>
      </c>
      <c r="U10539">
        <f t="shared" si="986"/>
        <v>2</v>
      </c>
      <c r="V10539">
        <f t="shared" si="987"/>
        <v>1</v>
      </c>
      <c r="W10539">
        <f t="shared" si="988"/>
        <v>1</v>
      </c>
      <c r="X10539" t="str">
        <f t="shared" si="989"/>
        <v>211</v>
      </c>
      <c r="Y10539" t="str">
        <f>IF(Table1[[#This Row],[RFM_Score]]="555","Champion", IF(AND(J10539&gt;=4,V10539&gt;=4),"Loyal", IF(U10539&lt;=2,"At Risk", IF(W10539&gt;=4,"Potential Loyalist","Others"))))</f>
        <v>At Risk</v>
      </c>
    </row>
    <row r="10540" spans="1:25">
      <c r="A10540" t="s">
        <v>8364</v>
      </c>
      <c r="B10540">
        <v>32</v>
      </c>
      <c r="C10540" t="s">
        <v>24</v>
      </c>
      <c r="D10540" t="s">
        <v>20</v>
      </c>
      <c r="E10540" s="6" t="s">
        <v>22610</v>
      </c>
      <c r="F10540" t="s">
        <v>30</v>
      </c>
      <c r="G10540">
        <v>2</v>
      </c>
      <c r="H10540">
        <v>1</v>
      </c>
      <c r="I10540">
        <v>48</v>
      </c>
      <c r="J10540">
        <v>1</v>
      </c>
      <c r="K10540">
        <v>45.98</v>
      </c>
      <c r="L10540" t="str">
        <f t="shared" si="984"/>
        <v/>
      </c>
      <c r="M10540">
        <v>1</v>
      </c>
      <c r="N10540" t="str">
        <f t="shared" si="985"/>
        <v/>
      </c>
      <c r="O10540">
        <v>66</v>
      </c>
      <c r="P10540" s="11">
        <v>0.5</v>
      </c>
      <c r="Q10540" s="11">
        <v>2.0833333333333301E-2</v>
      </c>
      <c r="R10540" s="12">
        <v>45.98</v>
      </c>
      <c r="S10540" t="s">
        <v>27</v>
      </c>
      <c r="T10540">
        <v>0</v>
      </c>
      <c r="U10540">
        <f t="shared" si="986"/>
        <v>3</v>
      </c>
      <c r="V10540">
        <f t="shared" si="987"/>
        <v>1</v>
      </c>
      <c r="W10540">
        <f t="shared" si="988"/>
        <v>1</v>
      </c>
      <c r="X10540" t="str">
        <f t="shared" si="989"/>
        <v>311</v>
      </c>
      <c r="Y10540" t="str">
        <f>IF(Table1[[#This Row],[RFM_Score]]="555","Champion", IF(AND(J10540&gt;=4,V10540&gt;=4),"Loyal", IF(U10540&lt;=2,"At Risk", IF(W10540&gt;=4,"Potential Loyalist","Others"))))</f>
        <v>Others</v>
      </c>
    </row>
    <row r="10541" spans="1:25">
      <c r="A10541" t="s">
        <v>1756</v>
      </c>
      <c r="B10541">
        <v>29</v>
      </c>
      <c r="C10541" t="s">
        <v>19</v>
      </c>
      <c r="D10541" t="s">
        <v>25</v>
      </c>
      <c r="E10541" s="6" t="s">
        <v>22611</v>
      </c>
      <c r="F10541" t="s">
        <v>26</v>
      </c>
      <c r="G10541">
        <v>3</v>
      </c>
      <c r="H10541">
        <v>2</v>
      </c>
      <c r="I10541">
        <v>45</v>
      </c>
      <c r="J10541">
        <v>4</v>
      </c>
      <c r="K10541">
        <v>45.88</v>
      </c>
      <c r="L10541" t="str">
        <f t="shared" si="984"/>
        <v/>
      </c>
      <c r="M10541">
        <v>1</v>
      </c>
      <c r="N10541" t="str">
        <f t="shared" si="985"/>
        <v/>
      </c>
      <c r="O10541">
        <v>132</v>
      </c>
      <c r="P10541" s="11">
        <v>0.66666666666666596</v>
      </c>
      <c r="Q10541" s="11">
        <v>8.8888888888888795E-2</v>
      </c>
      <c r="R10541" s="12">
        <v>45.88</v>
      </c>
      <c r="S10541" t="s">
        <v>27</v>
      </c>
      <c r="T10541">
        <v>0</v>
      </c>
      <c r="U10541">
        <f t="shared" si="986"/>
        <v>1</v>
      </c>
      <c r="V10541">
        <f t="shared" si="987"/>
        <v>1</v>
      </c>
      <c r="W10541">
        <f t="shared" si="988"/>
        <v>1</v>
      </c>
      <c r="X10541" t="str">
        <f t="shared" si="989"/>
        <v>111</v>
      </c>
      <c r="Y10541" t="str">
        <f>IF(Table1[[#This Row],[RFM_Score]]="555","Champion", IF(AND(J10541&gt;=4,V10541&gt;=4),"Loyal", IF(U10541&lt;=2,"At Risk", IF(W10541&gt;=4,"Potential Loyalist","Others"))))</f>
        <v>At Risk</v>
      </c>
    </row>
    <row r="10542" spans="1:25">
      <c r="A10542" t="s">
        <v>9896</v>
      </c>
      <c r="B10542">
        <v>59</v>
      </c>
      <c r="C10542" t="s">
        <v>19</v>
      </c>
      <c r="D10542" t="s">
        <v>41</v>
      </c>
      <c r="E10542" s="6" t="s">
        <v>22612</v>
      </c>
      <c r="F10542" t="s">
        <v>30</v>
      </c>
      <c r="G10542">
        <v>1</v>
      </c>
      <c r="H10542">
        <v>0</v>
      </c>
      <c r="I10542">
        <v>60</v>
      </c>
      <c r="J10542">
        <v>1</v>
      </c>
      <c r="K10542">
        <v>45.81</v>
      </c>
      <c r="L10542" t="str">
        <f t="shared" si="984"/>
        <v/>
      </c>
      <c r="M10542">
        <v>1</v>
      </c>
      <c r="N10542" t="str">
        <f t="shared" si="985"/>
        <v/>
      </c>
      <c r="O10542">
        <v>3</v>
      </c>
      <c r="P10542" s="11">
        <v>0</v>
      </c>
      <c r="Q10542" s="11">
        <v>1.6666666666666601E-2</v>
      </c>
      <c r="R10542" s="12">
        <v>45.81</v>
      </c>
      <c r="S10542" t="s">
        <v>27</v>
      </c>
      <c r="T10542">
        <v>0</v>
      </c>
      <c r="U10542">
        <f t="shared" si="986"/>
        <v>5</v>
      </c>
      <c r="V10542">
        <f t="shared" si="987"/>
        <v>1</v>
      </c>
      <c r="W10542">
        <f t="shared" si="988"/>
        <v>1</v>
      </c>
      <c r="X10542" t="str">
        <f t="shared" si="989"/>
        <v>511</v>
      </c>
      <c r="Y10542" t="str">
        <f>IF(Table1[[#This Row],[RFM_Score]]="555","Champion", IF(AND(J10542&gt;=4,V10542&gt;=4),"Loyal", IF(U10542&lt;=2,"At Risk", IF(W10542&gt;=4,"Potential Loyalist","Others"))))</f>
        <v>Others</v>
      </c>
    </row>
    <row r="10543" spans="1:25">
      <c r="A10543" t="s">
        <v>3309</v>
      </c>
      <c r="B10543">
        <v>45</v>
      </c>
      <c r="C10543" t="s">
        <v>19</v>
      </c>
      <c r="D10543" t="s">
        <v>41</v>
      </c>
      <c r="E10543" s="6" t="s">
        <v>22613</v>
      </c>
      <c r="F10543" t="s">
        <v>37</v>
      </c>
      <c r="G10543">
        <v>5</v>
      </c>
      <c r="H10543">
        <v>2</v>
      </c>
      <c r="I10543">
        <v>55</v>
      </c>
      <c r="J10543">
        <v>3</v>
      </c>
      <c r="K10543">
        <v>45.77</v>
      </c>
      <c r="L10543" t="str">
        <f t="shared" si="984"/>
        <v/>
      </c>
      <c r="M10543">
        <v>1</v>
      </c>
      <c r="N10543" t="str">
        <f t="shared" si="985"/>
        <v/>
      </c>
      <c r="O10543">
        <v>1</v>
      </c>
      <c r="P10543" s="11">
        <v>0.4</v>
      </c>
      <c r="Q10543" s="11">
        <v>5.4545454545454501E-2</v>
      </c>
      <c r="R10543" s="12">
        <v>45.77</v>
      </c>
      <c r="S10543" t="s">
        <v>27</v>
      </c>
      <c r="T10543">
        <v>0</v>
      </c>
      <c r="U10543">
        <f t="shared" si="986"/>
        <v>5</v>
      </c>
      <c r="V10543">
        <f t="shared" si="987"/>
        <v>1</v>
      </c>
      <c r="W10543">
        <f t="shared" si="988"/>
        <v>1</v>
      </c>
      <c r="X10543" t="str">
        <f t="shared" si="989"/>
        <v>511</v>
      </c>
      <c r="Y10543" t="str">
        <f>IF(Table1[[#This Row],[RFM_Score]]="555","Champion", IF(AND(J10543&gt;=4,V10543&gt;=4),"Loyal", IF(U10543&lt;=2,"At Risk", IF(W10543&gt;=4,"Potential Loyalist","Others"))))</f>
        <v>Others</v>
      </c>
    </row>
    <row r="10544" spans="1:25">
      <c r="A10544" t="s">
        <v>8989</v>
      </c>
      <c r="B10544">
        <v>23</v>
      </c>
      <c r="C10544" t="s">
        <v>24</v>
      </c>
      <c r="D10544" t="s">
        <v>46</v>
      </c>
      <c r="E10544" s="6" t="s">
        <v>22614</v>
      </c>
      <c r="F10544" t="s">
        <v>62</v>
      </c>
      <c r="G10544">
        <v>0</v>
      </c>
      <c r="H10544">
        <v>0</v>
      </c>
      <c r="I10544">
        <v>43</v>
      </c>
      <c r="J10544">
        <v>4</v>
      </c>
      <c r="K10544">
        <v>45.72</v>
      </c>
      <c r="L10544" t="str">
        <f t="shared" si="984"/>
        <v/>
      </c>
      <c r="M10544">
        <v>1</v>
      </c>
      <c r="N10544" t="str">
        <f t="shared" si="985"/>
        <v/>
      </c>
      <c r="O10544">
        <v>54</v>
      </c>
      <c r="P10544" s="11">
        <v>0</v>
      </c>
      <c r="Q10544" s="11">
        <v>9.3023255813953404E-2</v>
      </c>
      <c r="R10544" s="12">
        <v>45.72</v>
      </c>
      <c r="S10544" t="s">
        <v>27</v>
      </c>
      <c r="T10544">
        <v>1</v>
      </c>
      <c r="U10544">
        <f t="shared" si="986"/>
        <v>3</v>
      </c>
      <c r="V10544">
        <f t="shared" si="987"/>
        <v>1</v>
      </c>
      <c r="W10544">
        <f t="shared" si="988"/>
        <v>1</v>
      </c>
      <c r="X10544" t="str">
        <f t="shared" si="989"/>
        <v>311</v>
      </c>
      <c r="Y10544" t="str">
        <f>IF(Table1[[#This Row],[RFM_Score]]="555","Champion", IF(AND(J10544&gt;=4,V10544&gt;=4),"Loyal", IF(U10544&lt;=2,"At Risk", IF(W10544&gt;=4,"Potential Loyalist","Others"))))</f>
        <v>Others</v>
      </c>
    </row>
    <row r="10545" spans="1:25">
      <c r="A10545" t="s">
        <v>8988</v>
      </c>
      <c r="B10545">
        <v>20</v>
      </c>
      <c r="C10545" t="s">
        <v>24</v>
      </c>
      <c r="D10545" t="s">
        <v>46</v>
      </c>
      <c r="E10545" s="6" t="s">
        <v>22615</v>
      </c>
      <c r="F10545" t="s">
        <v>21</v>
      </c>
      <c r="G10545">
        <v>2</v>
      </c>
      <c r="H10545">
        <v>0</v>
      </c>
      <c r="I10545">
        <v>41</v>
      </c>
      <c r="J10545">
        <v>1</v>
      </c>
      <c r="K10545">
        <v>45.65</v>
      </c>
      <c r="L10545" t="str">
        <f t="shared" si="984"/>
        <v/>
      </c>
      <c r="M10545">
        <v>1</v>
      </c>
      <c r="N10545" t="str">
        <f t="shared" si="985"/>
        <v/>
      </c>
      <c r="O10545">
        <v>55</v>
      </c>
      <c r="P10545" s="11">
        <v>0</v>
      </c>
      <c r="Q10545" s="11">
        <v>2.4390243902439001E-2</v>
      </c>
      <c r="R10545" s="12">
        <v>45.65</v>
      </c>
      <c r="S10545" t="s">
        <v>27</v>
      </c>
      <c r="T10545">
        <v>0</v>
      </c>
      <c r="U10545">
        <f t="shared" si="986"/>
        <v>3</v>
      </c>
      <c r="V10545">
        <f t="shared" si="987"/>
        <v>1</v>
      </c>
      <c r="W10545">
        <f t="shared" si="988"/>
        <v>1</v>
      </c>
      <c r="X10545" t="str">
        <f t="shared" si="989"/>
        <v>311</v>
      </c>
      <c r="Y10545" t="str">
        <f>IF(Table1[[#This Row],[RFM_Score]]="555","Champion", IF(AND(J10545&gt;=4,V10545&gt;=4),"Loyal", IF(U10545&lt;=2,"At Risk", IF(W10545&gt;=4,"Potential Loyalist","Others"))))</f>
        <v>Others</v>
      </c>
    </row>
    <row r="10546" spans="1:25">
      <c r="A10546" t="s">
        <v>11327</v>
      </c>
      <c r="B10546">
        <v>43</v>
      </c>
      <c r="C10546" t="s">
        <v>24</v>
      </c>
      <c r="D10546" t="s">
        <v>29</v>
      </c>
      <c r="E10546" s="6" t="s">
        <v>22616</v>
      </c>
      <c r="F10546" t="s">
        <v>60</v>
      </c>
      <c r="G10546">
        <v>1</v>
      </c>
      <c r="H10546">
        <v>1</v>
      </c>
      <c r="I10546">
        <v>47</v>
      </c>
      <c r="J10546">
        <v>2</v>
      </c>
      <c r="K10546">
        <v>45.58</v>
      </c>
      <c r="L10546" t="str">
        <f t="shared" si="984"/>
        <v/>
      </c>
      <c r="M10546">
        <v>1</v>
      </c>
      <c r="N10546" t="str">
        <f t="shared" si="985"/>
        <v/>
      </c>
      <c r="O10546">
        <v>15</v>
      </c>
      <c r="P10546" s="11">
        <v>1</v>
      </c>
      <c r="Q10546" s="11">
        <v>4.2553191489361701E-2</v>
      </c>
      <c r="R10546" s="12">
        <v>45.58</v>
      </c>
      <c r="S10546" t="s">
        <v>27</v>
      </c>
      <c r="T10546">
        <v>0</v>
      </c>
      <c r="U10546">
        <f t="shared" si="986"/>
        <v>5</v>
      </c>
      <c r="V10546">
        <f t="shared" si="987"/>
        <v>1</v>
      </c>
      <c r="W10546">
        <f t="shared" si="988"/>
        <v>1</v>
      </c>
      <c r="X10546" t="str">
        <f t="shared" si="989"/>
        <v>511</v>
      </c>
      <c r="Y10546" t="str">
        <f>IF(Table1[[#This Row],[RFM_Score]]="555","Champion", IF(AND(J10546&gt;=4,V10546&gt;=4),"Loyal", IF(U10546&lt;=2,"At Risk", IF(W10546&gt;=4,"Potential Loyalist","Others"))))</f>
        <v>Others</v>
      </c>
    </row>
    <row r="10547" spans="1:25">
      <c r="A10547" t="s">
        <v>4886</v>
      </c>
      <c r="B10547">
        <v>40</v>
      </c>
      <c r="C10547" t="s">
        <v>24</v>
      </c>
      <c r="D10547" t="s">
        <v>25</v>
      </c>
      <c r="E10547" s="6" t="s">
        <v>22617</v>
      </c>
      <c r="F10547" t="s">
        <v>21</v>
      </c>
      <c r="G10547">
        <v>6</v>
      </c>
      <c r="H10547">
        <v>1</v>
      </c>
      <c r="I10547">
        <v>58</v>
      </c>
      <c r="J10547">
        <v>3</v>
      </c>
      <c r="K10547">
        <v>45.13</v>
      </c>
      <c r="L10547" t="str">
        <f t="shared" si="984"/>
        <v/>
      </c>
      <c r="M10547">
        <v>1</v>
      </c>
      <c r="N10547" t="str">
        <f t="shared" si="985"/>
        <v/>
      </c>
      <c r="O10547">
        <v>84</v>
      </c>
      <c r="P10547" s="11">
        <v>0.16666666666666599</v>
      </c>
      <c r="Q10547" s="11">
        <v>5.1724137931034399E-2</v>
      </c>
      <c r="R10547" s="12">
        <v>45.13</v>
      </c>
      <c r="S10547" t="s">
        <v>27</v>
      </c>
      <c r="T10547">
        <v>0</v>
      </c>
      <c r="U10547">
        <f t="shared" si="986"/>
        <v>2</v>
      </c>
      <c r="V10547">
        <f t="shared" si="987"/>
        <v>1</v>
      </c>
      <c r="W10547">
        <f t="shared" si="988"/>
        <v>1</v>
      </c>
      <c r="X10547" t="str">
        <f t="shared" si="989"/>
        <v>211</v>
      </c>
      <c r="Y10547" t="str">
        <f>IF(Table1[[#This Row],[RFM_Score]]="555","Champion", IF(AND(J10547&gt;=4,V10547&gt;=4),"Loyal", IF(U10547&lt;=2,"At Risk", IF(W10547&gt;=4,"Potential Loyalist","Others"))))</f>
        <v>At Risk</v>
      </c>
    </row>
    <row r="10548" spans="1:25">
      <c r="A10548" t="s">
        <v>5847</v>
      </c>
      <c r="B10548">
        <v>48</v>
      </c>
      <c r="C10548" t="s">
        <v>19</v>
      </c>
      <c r="D10548" t="s">
        <v>49</v>
      </c>
      <c r="E10548" s="6" t="s">
        <v>22618</v>
      </c>
      <c r="F10548" t="s">
        <v>30</v>
      </c>
      <c r="G10548">
        <v>1</v>
      </c>
      <c r="H10548">
        <v>0</v>
      </c>
      <c r="I10548">
        <v>47</v>
      </c>
      <c r="J10548">
        <v>3</v>
      </c>
      <c r="K10548">
        <v>45.05</v>
      </c>
      <c r="L10548" t="str">
        <f t="shared" si="984"/>
        <v/>
      </c>
      <c r="M10548">
        <v>1</v>
      </c>
      <c r="N10548" t="str">
        <f t="shared" si="985"/>
        <v/>
      </c>
      <c r="O10548">
        <v>38</v>
      </c>
      <c r="P10548" s="11">
        <v>0</v>
      </c>
      <c r="Q10548" s="11">
        <v>6.3829787234042507E-2</v>
      </c>
      <c r="R10548" s="12">
        <v>45.05</v>
      </c>
      <c r="S10548" t="s">
        <v>27</v>
      </c>
      <c r="T10548">
        <v>0</v>
      </c>
      <c r="U10548">
        <f t="shared" si="986"/>
        <v>4</v>
      </c>
      <c r="V10548">
        <f t="shared" si="987"/>
        <v>1</v>
      </c>
      <c r="W10548">
        <f t="shared" si="988"/>
        <v>1</v>
      </c>
      <c r="X10548" t="str">
        <f t="shared" si="989"/>
        <v>411</v>
      </c>
      <c r="Y10548" t="str">
        <f>IF(Table1[[#This Row],[RFM_Score]]="555","Champion", IF(AND(J10548&gt;=4,V10548&gt;=4),"Loyal", IF(U10548&lt;=2,"At Risk", IF(W10548&gt;=4,"Potential Loyalist","Others"))))</f>
        <v>Others</v>
      </c>
    </row>
    <row r="10549" spans="1:25">
      <c r="A10549" t="s">
        <v>10206</v>
      </c>
      <c r="B10549">
        <v>28</v>
      </c>
      <c r="C10549" t="s">
        <v>19</v>
      </c>
      <c r="D10549" t="s">
        <v>41</v>
      </c>
      <c r="E10549" s="6" t="s">
        <v>22619</v>
      </c>
      <c r="F10549" t="s">
        <v>26</v>
      </c>
      <c r="G10549">
        <v>2</v>
      </c>
      <c r="H10549">
        <v>1</v>
      </c>
      <c r="I10549">
        <v>51</v>
      </c>
      <c r="J10549">
        <v>0</v>
      </c>
      <c r="K10549">
        <v>45.02</v>
      </c>
      <c r="L10549" t="str">
        <f t="shared" si="984"/>
        <v/>
      </c>
      <c r="M10549">
        <v>1</v>
      </c>
      <c r="N10549" t="str">
        <f t="shared" si="985"/>
        <v/>
      </c>
      <c r="O10549">
        <v>44</v>
      </c>
      <c r="P10549" s="11">
        <v>0.5</v>
      </c>
      <c r="Q10549" s="11">
        <v>0</v>
      </c>
      <c r="R10549" s="12">
        <v>45.02</v>
      </c>
      <c r="S10549" t="s">
        <v>27</v>
      </c>
      <c r="T10549">
        <v>0</v>
      </c>
      <c r="U10549">
        <f t="shared" si="986"/>
        <v>3</v>
      </c>
      <c r="V10549">
        <f t="shared" si="987"/>
        <v>1</v>
      </c>
      <c r="W10549">
        <f t="shared" si="988"/>
        <v>1</v>
      </c>
      <c r="X10549" t="str">
        <f t="shared" si="989"/>
        <v>311</v>
      </c>
      <c r="Y10549" t="str">
        <f>IF(Table1[[#This Row],[RFM_Score]]="555","Champion", IF(AND(J10549&gt;=4,V10549&gt;=4),"Loyal", IF(U10549&lt;=2,"At Risk", IF(W10549&gt;=4,"Potential Loyalist","Others"))))</f>
        <v>Others</v>
      </c>
    </row>
    <row r="10550" spans="1:25">
      <c r="A10550" t="s">
        <v>4447</v>
      </c>
      <c r="B10550">
        <v>26</v>
      </c>
      <c r="C10550" t="s">
        <v>19</v>
      </c>
      <c r="D10550" t="s">
        <v>29</v>
      </c>
      <c r="E10550" s="6" t="s">
        <v>22620</v>
      </c>
      <c r="F10550" t="s">
        <v>37</v>
      </c>
      <c r="G10550">
        <v>3</v>
      </c>
      <c r="H10550">
        <v>2</v>
      </c>
      <c r="I10550">
        <v>44</v>
      </c>
      <c r="J10550">
        <v>2</v>
      </c>
      <c r="K10550">
        <v>44.68</v>
      </c>
      <c r="L10550" t="str">
        <f t="shared" si="984"/>
        <v/>
      </c>
      <c r="M10550">
        <v>1</v>
      </c>
      <c r="N10550" t="str">
        <f t="shared" si="985"/>
        <v/>
      </c>
      <c r="O10550">
        <v>15</v>
      </c>
      <c r="P10550" s="11">
        <v>0.66666666666666596</v>
      </c>
      <c r="Q10550" s="11">
        <v>4.54545454545454E-2</v>
      </c>
      <c r="R10550" s="12">
        <v>44.68</v>
      </c>
      <c r="S10550" t="s">
        <v>27</v>
      </c>
      <c r="T10550">
        <v>0</v>
      </c>
      <c r="U10550">
        <f t="shared" si="986"/>
        <v>5</v>
      </c>
      <c r="V10550">
        <f t="shared" si="987"/>
        <v>1</v>
      </c>
      <c r="W10550">
        <f t="shared" si="988"/>
        <v>1</v>
      </c>
      <c r="X10550" t="str">
        <f t="shared" si="989"/>
        <v>511</v>
      </c>
      <c r="Y10550" t="str">
        <f>IF(Table1[[#This Row],[RFM_Score]]="555","Champion", IF(AND(J10550&gt;=4,V10550&gt;=4),"Loyal", IF(U10550&lt;=2,"At Risk", IF(W10550&gt;=4,"Potential Loyalist","Others"))))</f>
        <v>Others</v>
      </c>
    </row>
    <row r="10551" spans="1:25">
      <c r="A10551" t="s">
        <v>1823</v>
      </c>
      <c r="B10551">
        <v>31</v>
      </c>
      <c r="C10551" t="s">
        <v>19</v>
      </c>
      <c r="D10551" t="s">
        <v>25</v>
      </c>
      <c r="E10551" s="6" t="s">
        <v>22621</v>
      </c>
      <c r="F10551" t="s">
        <v>30</v>
      </c>
      <c r="G10551">
        <v>4</v>
      </c>
      <c r="H10551">
        <v>2</v>
      </c>
      <c r="I10551">
        <v>48</v>
      </c>
      <c r="J10551">
        <v>0</v>
      </c>
      <c r="K10551">
        <v>44.36</v>
      </c>
      <c r="L10551" t="str">
        <f t="shared" si="984"/>
        <v/>
      </c>
      <c r="M10551">
        <v>1</v>
      </c>
      <c r="N10551" t="str">
        <f t="shared" si="985"/>
        <v/>
      </c>
      <c r="O10551">
        <v>7</v>
      </c>
      <c r="P10551" s="11">
        <v>0.5</v>
      </c>
      <c r="Q10551" s="11">
        <v>0</v>
      </c>
      <c r="R10551" s="12">
        <v>44.36</v>
      </c>
      <c r="S10551" t="s">
        <v>27</v>
      </c>
      <c r="T10551">
        <v>0</v>
      </c>
      <c r="U10551">
        <f t="shared" si="986"/>
        <v>5</v>
      </c>
      <c r="V10551">
        <f t="shared" si="987"/>
        <v>1</v>
      </c>
      <c r="W10551">
        <f t="shared" si="988"/>
        <v>1</v>
      </c>
      <c r="X10551" t="str">
        <f t="shared" si="989"/>
        <v>511</v>
      </c>
      <c r="Y10551" t="str">
        <f>IF(Table1[[#This Row],[RFM_Score]]="555","Champion", IF(AND(J10551&gt;=4,V10551&gt;=4),"Loyal", IF(U10551&lt;=2,"At Risk", IF(W10551&gt;=4,"Potential Loyalist","Others"))))</f>
        <v>Others</v>
      </c>
    </row>
    <row r="10552" spans="1:25">
      <c r="A10552" t="s">
        <v>6348</v>
      </c>
      <c r="B10552">
        <v>49</v>
      </c>
      <c r="C10552" t="s">
        <v>24</v>
      </c>
      <c r="D10552" t="s">
        <v>29</v>
      </c>
      <c r="E10552" s="6" t="s">
        <v>22622</v>
      </c>
      <c r="F10552" t="s">
        <v>60</v>
      </c>
      <c r="G10552">
        <v>2</v>
      </c>
      <c r="H10552">
        <v>1</v>
      </c>
      <c r="I10552">
        <v>60</v>
      </c>
      <c r="J10552">
        <v>0</v>
      </c>
      <c r="K10552">
        <v>44.36</v>
      </c>
      <c r="L10552" t="str">
        <f t="shared" si="984"/>
        <v/>
      </c>
      <c r="M10552">
        <v>1</v>
      </c>
      <c r="N10552" t="str">
        <f t="shared" si="985"/>
        <v/>
      </c>
      <c r="O10552">
        <v>48</v>
      </c>
      <c r="P10552" s="11">
        <v>0.5</v>
      </c>
      <c r="Q10552" s="11">
        <v>0</v>
      </c>
      <c r="R10552" s="12">
        <v>44.36</v>
      </c>
      <c r="S10552" t="s">
        <v>27</v>
      </c>
      <c r="T10552">
        <v>0</v>
      </c>
      <c r="U10552">
        <f t="shared" si="986"/>
        <v>3</v>
      </c>
      <c r="V10552">
        <f t="shared" si="987"/>
        <v>1</v>
      </c>
      <c r="W10552">
        <f t="shared" si="988"/>
        <v>1</v>
      </c>
      <c r="X10552" t="str">
        <f t="shared" si="989"/>
        <v>311</v>
      </c>
      <c r="Y10552" t="str">
        <f>IF(Table1[[#This Row],[RFM_Score]]="555","Champion", IF(AND(J10552&gt;=4,V10552&gt;=4),"Loyal", IF(U10552&lt;=2,"At Risk", IF(W10552&gt;=4,"Potential Loyalist","Others"))))</f>
        <v>Others</v>
      </c>
    </row>
    <row r="10553" spans="1:25">
      <c r="A10553" t="s">
        <v>11270</v>
      </c>
      <c r="B10553">
        <v>33</v>
      </c>
      <c r="C10553" t="s">
        <v>19</v>
      </c>
      <c r="D10553" t="s">
        <v>41</v>
      </c>
      <c r="E10553" s="6" t="s">
        <v>22623</v>
      </c>
      <c r="F10553" t="s">
        <v>37</v>
      </c>
      <c r="G10553">
        <v>4</v>
      </c>
      <c r="H10553">
        <v>1</v>
      </c>
      <c r="I10553">
        <v>44</v>
      </c>
      <c r="J10553">
        <v>3</v>
      </c>
      <c r="K10553">
        <v>44.24</v>
      </c>
      <c r="L10553" t="str">
        <f t="shared" si="984"/>
        <v/>
      </c>
      <c r="M10553">
        <v>1</v>
      </c>
      <c r="N10553" t="str">
        <f t="shared" si="985"/>
        <v/>
      </c>
      <c r="O10553">
        <v>38</v>
      </c>
      <c r="P10553" s="11">
        <v>0.25</v>
      </c>
      <c r="Q10553" s="11">
        <v>6.8181818181818094E-2</v>
      </c>
      <c r="R10553" s="12">
        <v>44.24</v>
      </c>
      <c r="S10553" t="s">
        <v>27</v>
      </c>
      <c r="T10553">
        <v>0</v>
      </c>
      <c r="U10553">
        <f t="shared" si="986"/>
        <v>4</v>
      </c>
      <c r="V10553">
        <f t="shared" si="987"/>
        <v>1</v>
      </c>
      <c r="W10553">
        <f t="shared" si="988"/>
        <v>1</v>
      </c>
      <c r="X10553" t="str">
        <f t="shared" si="989"/>
        <v>411</v>
      </c>
      <c r="Y10553" t="str">
        <f>IF(Table1[[#This Row],[RFM_Score]]="555","Champion", IF(AND(J10553&gt;=4,V10553&gt;=4),"Loyal", IF(U10553&lt;=2,"At Risk", IF(W10553&gt;=4,"Potential Loyalist","Others"))))</f>
        <v>Others</v>
      </c>
    </row>
    <row r="10554" spans="1:25">
      <c r="A10554" t="s">
        <v>3873</v>
      </c>
      <c r="B10554">
        <v>49</v>
      </c>
      <c r="C10554" t="s">
        <v>19</v>
      </c>
      <c r="D10554" t="s">
        <v>25</v>
      </c>
      <c r="E10554" s="6" t="s">
        <v>22624</v>
      </c>
      <c r="F10554" t="s">
        <v>30</v>
      </c>
      <c r="G10554">
        <v>1</v>
      </c>
      <c r="H10554">
        <v>0</v>
      </c>
      <c r="I10554">
        <v>55</v>
      </c>
      <c r="J10554">
        <v>4</v>
      </c>
      <c r="K10554">
        <v>44.2</v>
      </c>
      <c r="L10554" t="str">
        <f t="shared" si="984"/>
        <v/>
      </c>
      <c r="M10554">
        <v>1</v>
      </c>
      <c r="N10554" t="str">
        <f t="shared" si="985"/>
        <v/>
      </c>
      <c r="O10554">
        <v>46</v>
      </c>
      <c r="P10554" s="11">
        <v>0</v>
      </c>
      <c r="Q10554" s="11">
        <v>7.2727272727272696E-2</v>
      </c>
      <c r="R10554" s="12">
        <v>44.2</v>
      </c>
      <c r="S10554" t="s">
        <v>27</v>
      </c>
      <c r="T10554">
        <v>0</v>
      </c>
      <c r="U10554">
        <f t="shared" si="986"/>
        <v>3</v>
      </c>
      <c r="V10554">
        <f t="shared" si="987"/>
        <v>1</v>
      </c>
      <c r="W10554">
        <f t="shared" si="988"/>
        <v>1</v>
      </c>
      <c r="X10554" t="str">
        <f t="shared" si="989"/>
        <v>311</v>
      </c>
      <c r="Y10554" t="str">
        <f>IF(Table1[[#This Row],[RFM_Score]]="555","Champion", IF(AND(J10554&gt;=4,V10554&gt;=4),"Loyal", IF(U10554&lt;=2,"At Risk", IF(W10554&gt;=4,"Potential Loyalist","Others"))))</f>
        <v>Others</v>
      </c>
    </row>
    <row r="10555" spans="1:25">
      <c r="A10555" t="s">
        <v>6871</v>
      </c>
      <c r="B10555">
        <v>39</v>
      </c>
      <c r="C10555" t="s">
        <v>19</v>
      </c>
      <c r="D10555" t="s">
        <v>20</v>
      </c>
      <c r="E10555" s="6" t="s">
        <v>22625</v>
      </c>
      <c r="F10555" t="s">
        <v>26</v>
      </c>
      <c r="G10555">
        <v>4</v>
      </c>
      <c r="H10555">
        <v>4</v>
      </c>
      <c r="I10555">
        <v>51</v>
      </c>
      <c r="J10555">
        <v>1</v>
      </c>
      <c r="K10555">
        <v>44.18</v>
      </c>
      <c r="L10555" t="str">
        <f t="shared" si="984"/>
        <v/>
      </c>
      <c r="M10555">
        <v>1</v>
      </c>
      <c r="N10555" t="str">
        <f t="shared" si="985"/>
        <v/>
      </c>
      <c r="O10555">
        <v>8</v>
      </c>
      <c r="P10555" s="11">
        <v>1</v>
      </c>
      <c r="Q10555" s="11">
        <v>1.9607843137254902E-2</v>
      </c>
      <c r="R10555" s="12">
        <v>44.18</v>
      </c>
      <c r="S10555" t="s">
        <v>27</v>
      </c>
      <c r="T10555">
        <v>1</v>
      </c>
      <c r="U10555">
        <f t="shared" si="986"/>
        <v>5</v>
      </c>
      <c r="V10555">
        <f t="shared" si="987"/>
        <v>1</v>
      </c>
      <c r="W10555">
        <f t="shared" si="988"/>
        <v>1</v>
      </c>
      <c r="X10555" t="str">
        <f t="shared" si="989"/>
        <v>511</v>
      </c>
      <c r="Y10555" t="str">
        <f>IF(Table1[[#This Row],[RFM_Score]]="555","Champion", IF(AND(J10555&gt;=4,V10555&gt;=4),"Loyal", IF(U10555&lt;=2,"At Risk", IF(W10555&gt;=4,"Potential Loyalist","Others"))))</f>
        <v>Others</v>
      </c>
    </row>
    <row r="10556" spans="1:25">
      <c r="A10556" t="s">
        <v>7621</v>
      </c>
      <c r="B10556">
        <v>42</v>
      </c>
      <c r="C10556" t="s">
        <v>19</v>
      </c>
      <c r="D10556" t="s">
        <v>25</v>
      </c>
      <c r="E10556" s="6" t="s">
        <v>22626</v>
      </c>
      <c r="F10556" t="s">
        <v>60</v>
      </c>
      <c r="G10556">
        <v>3</v>
      </c>
      <c r="H10556">
        <v>0</v>
      </c>
      <c r="I10556">
        <v>37</v>
      </c>
      <c r="J10556">
        <v>1</v>
      </c>
      <c r="K10556">
        <v>43.78</v>
      </c>
      <c r="L10556" t="str">
        <f t="shared" si="984"/>
        <v/>
      </c>
      <c r="M10556">
        <v>1</v>
      </c>
      <c r="N10556" t="str">
        <f t="shared" si="985"/>
        <v/>
      </c>
      <c r="O10556">
        <v>2</v>
      </c>
      <c r="P10556" s="11">
        <v>0</v>
      </c>
      <c r="Q10556" s="11">
        <v>2.7027027027027001E-2</v>
      </c>
      <c r="R10556" s="12">
        <v>43.78</v>
      </c>
      <c r="S10556" t="s">
        <v>27</v>
      </c>
      <c r="T10556">
        <v>0</v>
      </c>
      <c r="U10556">
        <f t="shared" si="986"/>
        <v>5</v>
      </c>
      <c r="V10556">
        <f t="shared" si="987"/>
        <v>1</v>
      </c>
      <c r="W10556">
        <f t="shared" si="988"/>
        <v>1</v>
      </c>
      <c r="X10556" t="str">
        <f t="shared" si="989"/>
        <v>511</v>
      </c>
      <c r="Y10556" t="str">
        <f>IF(Table1[[#This Row],[RFM_Score]]="555","Champion", IF(AND(J10556&gt;=4,V10556&gt;=4),"Loyal", IF(U10556&lt;=2,"At Risk", IF(W10556&gt;=4,"Potential Loyalist","Others"))))</f>
        <v>Others</v>
      </c>
    </row>
    <row r="10557" spans="1:25">
      <c r="A10557" t="s">
        <v>11747</v>
      </c>
      <c r="B10557">
        <v>59</v>
      </c>
      <c r="C10557" t="s">
        <v>24</v>
      </c>
      <c r="D10557" t="s">
        <v>25</v>
      </c>
      <c r="E10557" s="6" t="s">
        <v>22627</v>
      </c>
      <c r="F10557" t="s">
        <v>26</v>
      </c>
      <c r="G10557">
        <v>2</v>
      </c>
      <c r="H10557">
        <v>1</v>
      </c>
      <c r="I10557">
        <v>54</v>
      </c>
      <c r="J10557">
        <v>3</v>
      </c>
      <c r="K10557">
        <v>43.53</v>
      </c>
      <c r="L10557" t="str">
        <f t="shared" si="984"/>
        <v/>
      </c>
      <c r="M10557">
        <v>1</v>
      </c>
      <c r="N10557" t="str">
        <f t="shared" si="985"/>
        <v/>
      </c>
      <c r="O10557">
        <v>4</v>
      </c>
      <c r="P10557" s="11">
        <v>0.5</v>
      </c>
      <c r="Q10557" s="11">
        <v>5.5555555555555497E-2</v>
      </c>
      <c r="R10557" s="12">
        <v>43.53</v>
      </c>
      <c r="S10557" t="s">
        <v>27</v>
      </c>
      <c r="T10557">
        <v>0</v>
      </c>
      <c r="U10557">
        <f t="shared" si="986"/>
        <v>5</v>
      </c>
      <c r="V10557">
        <f t="shared" si="987"/>
        <v>1</v>
      </c>
      <c r="W10557">
        <f t="shared" si="988"/>
        <v>1</v>
      </c>
      <c r="X10557" t="str">
        <f t="shared" si="989"/>
        <v>511</v>
      </c>
      <c r="Y10557" t="str">
        <f>IF(Table1[[#This Row],[RFM_Score]]="555","Champion", IF(AND(J10557&gt;=4,V10557&gt;=4),"Loyal", IF(U10557&lt;=2,"At Risk", IF(W10557&gt;=4,"Potential Loyalist","Others"))))</f>
        <v>Others</v>
      </c>
    </row>
    <row r="10558" spans="1:25">
      <c r="A10558" t="s">
        <v>7196</v>
      </c>
      <c r="B10558">
        <v>30</v>
      </c>
      <c r="C10558" t="s">
        <v>19</v>
      </c>
      <c r="D10558" t="s">
        <v>49</v>
      </c>
      <c r="E10558" s="6" t="s">
        <v>22628</v>
      </c>
      <c r="F10558" t="s">
        <v>30</v>
      </c>
      <c r="G10558">
        <v>1</v>
      </c>
      <c r="H10558">
        <v>1</v>
      </c>
      <c r="I10558">
        <v>44</v>
      </c>
      <c r="J10558">
        <v>1</v>
      </c>
      <c r="K10558">
        <v>43.34</v>
      </c>
      <c r="L10558" t="str">
        <f t="shared" si="984"/>
        <v/>
      </c>
      <c r="M10558">
        <v>1</v>
      </c>
      <c r="N10558" t="str">
        <f t="shared" si="985"/>
        <v/>
      </c>
      <c r="O10558">
        <v>45</v>
      </c>
      <c r="P10558" s="11">
        <v>1</v>
      </c>
      <c r="Q10558" s="11">
        <v>2.27272727272727E-2</v>
      </c>
      <c r="R10558" s="12">
        <v>43.34</v>
      </c>
      <c r="S10558" t="s">
        <v>27</v>
      </c>
      <c r="T10558">
        <v>0</v>
      </c>
      <c r="U10558">
        <f t="shared" si="986"/>
        <v>3</v>
      </c>
      <c r="V10558">
        <f t="shared" si="987"/>
        <v>1</v>
      </c>
      <c r="W10558">
        <f t="shared" si="988"/>
        <v>1</v>
      </c>
      <c r="X10558" t="str">
        <f t="shared" si="989"/>
        <v>311</v>
      </c>
      <c r="Y10558" t="str">
        <f>IF(Table1[[#This Row],[RFM_Score]]="555","Champion", IF(AND(J10558&gt;=4,V10558&gt;=4),"Loyal", IF(U10558&lt;=2,"At Risk", IF(W10558&gt;=4,"Potential Loyalist","Others"))))</f>
        <v>Others</v>
      </c>
    </row>
    <row r="10559" spans="1:25">
      <c r="A10559" t="s">
        <v>2168</v>
      </c>
      <c r="B10559">
        <v>35</v>
      </c>
      <c r="C10559" t="s">
        <v>33</v>
      </c>
      <c r="D10559" t="s">
        <v>29</v>
      </c>
      <c r="E10559" s="6" t="s">
        <v>22629</v>
      </c>
      <c r="F10559" t="s">
        <v>21</v>
      </c>
      <c r="G10559">
        <v>3</v>
      </c>
      <c r="H10559">
        <v>0</v>
      </c>
      <c r="I10559">
        <v>59</v>
      </c>
      <c r="J10559">
        <v>6</v>
      </c>
      <c r="K10559">
        <v>43.26</v>
      </c>
      <c r="L10559" t="str">
        <f t="shared" si="984"/>
        <v/>
      </c>
      <c r="M10559">
        <v>1</v>
      </c>
      <c r="N10559" t="str">
        <f t="shared" si="985"/>
        <v/>
      </c>
      <c r="O10559">
        <v>10</v>
      </c>
      <c r="P10559" s="11">
        <v>0</v>
      </c>
      <c r="Q10559" s="11">
        <v>0.101694915254237</v>
      </c>
      <c r="R10559" s="12">
        <v>43.26</v>
      </c>
      <c r="S10559" t="s">
        <v>27</v>
      </c>
      <c r="T10559">
        <v>0</v>
      </c>
      <c r="U10559">
        <f t="shared" si="986"/>
        <v>5</v>
      </c>
      <c r="V10559">
        <f t="shared" si="987"/>
        <v>1</v>
      </c>
      <c r="W10559">
        <f t="shared" si="988"/>
        <v>1</v>
      </c>
      <c r="X10559" t="str">
        <f t="shared" si="989"/>
        <v>511</v>
      </c>
      <c r="Y10559" t="str">
        <f>IF(Table1[[#This Row],[RFM_Score]]="555","Champion", IF(AND(J10559&gt;=4,V10559&gt;=4),"Loyal", IF(U10559&lt;=2,"At Risk", IF(W10559&gt;=4,"Potential Loyalist","Others"))))</f>
        <v>Others</v>
      </c>
    </row>
    <row r="10560" spans="1:25">
      <c r="A10560" t="s">
        <v>8113</v>
      </c>
      <c r="B10560">
        <v>34</v>
      </c>
      <c r="C10560" t="s">
        <v>19</v>
      </c>
      <c r="D10560" t="s">
        <v>25</v>
      </c>
      <c r="E10560" s="6" t="s">
        <v>22630</v>
      </c>
      <c r="F10560" t="s">
        <v>30</v>
      </c>
      <c r="G10560">
        <v>5</v>
      </c>
      <c r="H10560">
        <v>0</v>
      </c>
      <c r="I10560">
        <v>49</v>
      </c>
      <c r="J10560">
        <v>0</v>
      </c>
      <c r="K10560">
        <v>43.18</v>
      </c>
      <c r="L10560" t="str">
        <f t="shared" si="984"/>
        <v/>
      </c>
      <c r="M10560">
        <v>1</v>
      </c>
      <c r="N10560" t="str">
        <f t="shared" si="985"/>
        <v/>
      </c>
      <c r="O10560">
        <v>47</v>
      </c>
      <c r="P10560" s="11">
        <v>0</v>
      </c>
      <c r="Q10560" s="11">
        <v>0</v>
      </c>
      <c r="R10560" s="12">
        <v>43.18</v>
      </c>
      <c r="S10560" t="s">
        <v>27</v>
      </c>
      <c r="T10560">
        <v>0</v>
      </c>
      <c r="U10560">
        <f t="shared" si="986"/>
        <v>3</v>
      </c>
      <c r="V10560">
        <f t="shared" si="987"/>
        <v>1</v>
      </c>
      <c r="W10560">
        <f t="shared" si="988"/>
        <v>1</v>
      </c>
      <c r="X10560" t="str">
        <f t="shared" si="989"/>
        <v>311</v>
      </c>
      <c r="Y10560" t="str">
        <f>IF(Table1[[#This Row],[RFM_Score]]="555","Champion", IF(AND(J10560&gt;=4,V10560&gt;=4),"Loyal", IF(U10560&lt;=2,"At Risk", IF(W10560&gt;=4,"Potential Loyalist","Others"))))</f>
        <v>Others</v>
      </c>
    </row>
    <row r="10561" spans="1:25">
      <c r="A10561" t="s">
        <v>6926</v>
      </c>
      <c r="B10561">
        <v>33</v>
      </c>
      <c r="C10561" t="s">
        <v>19</v>
      </c>
      <c r="D10561" t="s">
        <v>29</v>
      </c>
      <c r="E10561" s="6" t="s">
        <v>22631</v>
      </c>
      <c r="F10561" t="s">
        <v>21</v>
      </c>
      <c r="G10561">
        <v>1</v>
      </c>
      <c r="H10561">
        <v>0</v>
      </c>
      <c r="I10561">
        <v>59</v>
      </c>
      <c r="J10561">
        <v>5</v>
      </c>
      <c r="K10561">
        <v>43.16</v>
      </c>
      <c r="L10561" t="str">
        <f t="shared" si="984"/>
        <v/>
      </c>
      <c r="M10561">
        <v>1</v>
      </c>
      <c r="N10561" t="str">
        <f t="shared" si="985"/>
        <v/>
      </c>
      <c r="O10561">
        <v>14</v>
      </c>
      <c r="P10561" s="11">
        <v>0</v>
      </c>
      <c r="Q10561" s="11">
        <v>8.4745762711864403E-2</v>
      </c>
      <c r="R10561" s="12">
        <v>43.16</v>
      </c>
      <c r="S10561" t="s">
        <v>27</v>
      </c>
      <c r="T10561">
        <v>0</v>
      </c>
      <c r="U10561">
        <f t="shared" si="986"/>
        <v>5</v>
      </c>
      <c r="V10561">
        <f t="shared" si="987"/>
        <v>1</v>
      </c>
      <c r="W10561">
        <f t="shared" si="988"/>
        <v>1</v>
      </c>
      <c r="X10561" t="str">
        <f t="shared" si="989"/>
        <v>511</v>
      </c>
      <c r="Y10561" t="str">
        <f>IF(Table1[[#This Row],[RFM_Score]]="555","Champion", IF(AND(J10561&gt;=4,V10561&gt;=4),"Loyal", IF(U10561&lt;=2,"At Risk", IF(W10561&gt;=4,"Potential Loyalist","Others"))))</f>
        <v>Others</v>
      </c>
    </row>
    <row r="10562" spans="1:25">
      <c r="A10562" t="s">
        <v>4211</v>
      </c>
      <c r="B10562">
        <v>32</v>
      </c>
      <c r="C10562" t="s">
        <v>24</v>
      </c>
      <c r="D10562" t="s">
        <v>46</v>
      </c>
      <c r="E10562" s="6" t="s">
        <v>22632</v>
      </c>
      <c r="F10562" t="s">
        <v>26</v>
      </c>
      <c r="G10562">
        <v>8</v>
      </c>
      <c r="H10562">
        <v>2</v>
      </c>
      <c r="I10562">
        <v>42</v>
      </c>
      <c r="J10562">
        <v>2</v>
      </c>
      <c r="K10562">
        <v>43.13</v>
      </c>
      <c r="L10562" t="str">
        <f t="shared" ref="L10562:L10625" si="990">IF(OR(K10562&lt;$AC$10, K10562&gt;$AC$11), "OUTLIER", "")</f>
        <v/>
      </c>
      <c r="M10562">
        <v>1</v>
      </c>
      <c r="N10562" t="str">
        <f t="shared" ref="N10562:N10625" si="991">IF(OR(M10562&lt;$AC$16, M10562&gt;$AC$17), "OUTLIER", "")</f>
        <v/>
      </c>
      <c r="O10562">
        <v>34</v>
      </c>
      <c r="P10562" s="11">
        <v>0.25</v>
      </c>
      <c r="Q10562" s="11">
        <v>4.7619047619047603E-2</v>
      </c>
      <c r="R10562" s="12">
        <v>43.13</v>
      </c>
      <c r="S10562" t="s">
        <v>27</v>
      </c>
      <c r="T10562">
        <v>0</v>
      </c>
      <c r="U10562">
        <f t="shared" ref="U10562:U10625" si="992">IF(O10562&lt;=20,5,IF(O10562&lt;=40,4,IF(O10562&lt;=70,3,IF(O10562&lt;=100,2,1))))</f>
        <v>4</v>
      </c>
      <c r="V10562">
        <f t="shared" ref="V10562:V10625" si="993">IF(M10562&gt;=11,5,IF(M10562&gt;=9,4,IF(M10562&gt;=7,3,IF(M10562&gt;=5,2,1))))</f>
        <v>1</v>
      </c>
      <c r="W10562">
        <f t="shared" ref="W10562:W10625" si="994">IF(K10562&gt;=500,5,IF(K10562&gt;=300,4,IF(K10562&gt;=150,3,IF(K10562&gt;=50,2,1))))</f>
        <v>1</v>
      </c>
      <c r="X10562" t="str">
        <f t="shared" ref="X10562:X10625" si="995">U10562 &amp; V10562 &amp; W10562</f>
        <v>411</v>
      </c>
      <c r="Y10562" t="str">
        <f>IF(Table1[[#This Row],[RFM_Score]]="555","Champion", IF(AND(J10562&gt;=4,V10562&gt;=4),"Loyal", IF(U10562&lt;=2,"At Risk", IF(W10562&gt;=4,"Potential Loyalist","Others"))))</f>
        <v>Others</v>
      </c>
    </row>
    <row r="10563" spans="1:25">
      <c r="A10563" t="s">
        <v>8198</v>
      </c>
      <c r="B10563">
        <v>45</v>
      </c>
      <c r="C10563" t="s">
        <v>19</v>
      </c>
      <c r="D10563" t="s">
        <v>46</v>
      </c>
      <c r="E10563" s="6" t="s">
        <v>22633</v>
      </c>
      <c r="F10563" t="s">
        <v>37</v>
      </c>
      <c r="G10563">
        <v>3</v>
      </c>
      <c r="H10563">
        <v>0</v>
      </c>
      <c r="I10563">
        <v>56</v>
      </c>
      <c r="J10563">
        <v>3</v>
      </c>
      <c r="K10563">
        <v>43.11</v>
      </c>
      <c r="L10563" t="str">
        <f t="shared" si="990"/>
        <v/>
      </c>
      <c r="M10563">
        <v>1</v>
      </c>
      <c r="N10563" t="str">
        <f t="shared" si="991"/>
        <v/>
      </c>
      <c r="O10563">
        <v>40</v>
      </c>
      <c r="P10563" s="11">
        <v>0</v>
      </c>
      <c r="Q10563" s="11">
        <v>5.3571428571428499E-2</v>
      </c>
      <c r="R10563" s="12">
        <v>43.11</v>
      </c>
      <c r="S10563" t="s">
        <v>27</v>
      </c>
      <c r="T10563">
        <v>1</v>
      </c>
      <c r="U10563">
        <f t="shared" si="992"/>
        <v>4</v>
      </c>
      <c r="V10563">
        <f t="shared" si="993"/>
        <v>1</v>
      </c>
      <c r="W10563">
        <f t="shared" si="994"/>
        <v>1</v>
      </c>
      <c r="X10563" t="str">
        <f t="shared" si="995"/>
        <v>411</v>
      </c>
      <c r="Y10563" t="str">
        <f>IF(Table1[[#This Row],[RFM_Score]]="555","Champion", IF(AND(J10563&gt;=4,V10563&gt;=4),"Loyal", IF(U10563&lt;=2,"At Risk", IF(W10563&gt;=4,"Potential Loyalist","Others"))))</f>
        <v>Others</v>
      </c>
    </row>
    <row r="10564" spans="1:25">
      <c r="A10564" t="s">
        <v>11135</v>
      </c>
      <c r="B10564">
        <v>41</v>
      </c>
      <c r="C10564" t="s">
        <v>24</v>
      </c>
      <c r="D10564" t="s">
        <v>49</v>
      </c>
      <c r="E10564" s="6" t="s">
        <v>22634</v>
      </c>
      <c r="F10564" t="s">
        <v>26</v>
      </c>
      <c r="G10564">
        <v>3</v>
      </c>
      <c r="H10564">
        <v>2</v>
      </c>
      <c r="I10564">
        <v>50</v>
      </c>
      <c r="J10564">
        <v>3</v>
      </c>
      <c r="K10564">
        <v>43</v>
      </c>
      <c r="L10564" t="str">
        <f t="shared" si="990"/>
        <v/>
      </c>
      <c r="M10564">
        <v>1</v>
      </c>
      <c r="N10564" t="str">
        <f t="shared" si="991"/>
        <v/>
      </c>
      <c r="O10564">
        <v>2</v>
      </c>
      <c r="P10564" s="11">
        <v>0.66666666666666596</v>
      </c>
      <c r="Q10564" s="11">
        <v>0.06</v>
      </c>
      <c r="R10564" s="12">
        <v>43</v>
      </c>
      <c r="S10564" t="s">
        <v>27</v>
      </c>
      <c r="T10564">
        <v>1</v>
      </c>
      <c r="U10564">
        <f t="shared" si="992"/>
        <v>5</v>
      </c>
      <c r="V10564">
        <f t="shared" si="993"/>
        <v>1</v>
      </c>
      <c r="W10564">
        <f t="shared" si="994"/>
        <v>1</v>
      </c>
      <c r="X10564" t="str">
        <f t="shared" si="995"/>
        <v>511</v>
      </c>
      <c r="Y10564" t="str">
        <f>IF(Table1[[#This Row],[RFM_Score]]="555","Champion", IF(AND(J10564&gt;=4,V10564&gt;=4),"Loyal", IF(U10564&lt;=2,"At Risk", IF(W10564&gt;=4,"Potential Loyalist","Others"))))</f>
        <v>Others</v>
      </c>
    </row>
    <row r="10565" spans="1:25">
      <c r="A10565" t="s">
        <v>4617</v>
      </c>
      <c r="B10565">
        <v>37</v>
      </c>
      <c r="C10565" t="s">
        <v>24</v>
      </c>
      <c r="D10565" t="s">
        <v>41</v>
      </c>
      <c r="E10565" s="6" t="s">
        <v>22635</v>
      </c>
      <c r="F10565" t="s">
        <v>37</v>
      </c>
      <c r="G10565">
        <v>4</v>
      </c>
      <c r="H10565">
        <v>2</v>
      </c>
      <c r="I10565">
        <v>60</v>
      </c>
      <c r="J10565">
        <v>2</v>
      </c>
      <c r="K10565">
        <v>42.85</v>
      </c>
      <c r="L10565" t="str">
        <f t="shared" si="990"/>
        <v/>
      </c>
      <c r="M10565">
        <v>1</v>
      </c>
      <c r="N10565" t="str">
        <f t="shared" si="991"/>
        <v/>
      </c>
      <c r="O10565">
        <v>34</v>
      </c>
      <c r="P10565" s="11">
        <v>0.5</v>
      </c>
      <c r="Q10565" s="11">
        <v>3.3333333333333298E-2</v>
      </c>
      <c r="R10565" s="12">
        <v>42.85</v>
      </c>
      <c r="S10565" t="s">
        <v>27</v>
      </c>
      <c r="T10565">
        <v>0</v>
      </c>
      <c r="U10565">
        <f t="shared" si="992"/>
        <v>4</v>
      </c>
      <c r="V10565">
        <f t="shared" si="993"/>
        <v>1</v>
      </c>
      <c r="W10565">
        <f t="shared" si="994"/>
        <v>1</v>
      </c>
      <c r="X10565" t="str">
        <f t="shared" si="995"/>
        <v>411</v>
      </c>
      <c r="Y10565" t="str">
        <f>IF(Table1[[#This Row],[RFM_Score]]="555","Champion", IF(AND(J10565&gt;=4,V10565&gt;=4),"Loyal", IF(U10565&lt;=2,"At Risk", IF(W10565&gt;=4,"Potential Loyalist","Others"))))</f>
        <v>Others</v>
      </c>
    </row>
    <row r="10566" spans="1:25">
      <c r="A10566" t="s">
        <v>7059</v>
      </c>
      <c r="B10566">
        <v>28</v>
      </c>
      <c r="C10566" t="s">
        <v>19</v>
      </c>
      <c r="D10566" t="s">
        <v>29</v>
      </c>
      <c r="E10566" s="6" t="s">
        <v>22636</v>
      </c>
      <c r="F10566" t="s">
        <v>21</v>
      </c>
      <c r="G10566">
        <v>1</v>
      </c>
      <c r="H10566">
        <v>1</v>
      </c>
      <c r="I10566">
        <v>37</v>
      </c>
      <c r="J10566">
        <v>5</v>
      </c>
      <c r="K10566">
        <v>42.85</v>
      </c>
      <c r="L10566" t="str">
        <f t="shared" si="990"/>
        <v/>
      </c>
      <c r="M10566">
        <v>1</v>
      </c>
      <c r="N10566" t="str">
        <f t="shared" si="991"/>
        <v/>
      </c>
      <c r="O10566">
        <v>45</v>
      </c>
      <c r="P10566" s="11">
        <v>1</v>
      </c>
      <c r="Q10566" s="11">
        <v>0.135135135135135</v>
      </c>
      <c r="R10566" s="12">
        <v>42.85</v>
      </c>
      <c r="S10566" t="s">
        <v>27</v>
      </c>
      <c r="T10566">
        <v>0</v>
      </c>
      <c r="U10566">
        <f t="shared" si="992"/>
        <v>3</v>
      </c>
      <c r="V10566">
        <f t="shared" si="993"/>
        <v>1</v>
      </c>
      <c r="W10566">
        <f t="shared" si="994"/>
        <v>1</v>
      </c>
      <c r="X10566" t="str">
        <f t="shared" si="995"/>
        <v>311</v>
      </c>
      <c r="Y10566" t="str">
        <f>IF(Table1[[#This Row],[RFM_Score]]="555","Champion", IF(AND(J10566&gt;=4,V10566&gt;=4),"Loyal", IF(U10566&lt;=2,"At Risk", IF(W10566&gt;=4,"Potential Loyalist","Others"))))</f>
        <v>Others</v>
      </c>
    </row>
    <row r="10567" spans="1:25">
      <c r="A10567" t="s">
        <v>2129</v>
      </c>
      <c r="B10567">
        <v>42</v>
      </c>
      <c r="C10567" t="s">
        <v>24</v>
      </c>
      <c r="D10567" t="s">
        <v>35</v>
      </c>
      <c r="E10567" s="6" t="s">
        <v>22637</v>
      </c>
      <c r="F10567" t="s">
        <v>37</v>
      </c>
      <c r="G10567">
        <v>3</v>
      </c>
      <c r="H10567">
        <v>2</v>
      </c>
      <c r="I10567">
        <v>42</v>
      </c>
      <c r="J10567">
        <v>2</v>
      </c>
      <c r="K10567">
        <v>42.84</v>
      </c>
      <c r="L10567" t="str">
        <f t="shared" si="990"/>
        <v/>
      </c>
      <c r="M10567">
        <v>1</v>
      </c>
      <c r="N10567" t="str">
        <f t="shared" si="991"/>
        <v/>
      </c>
      <c r="O10567">
        <v>69</v>
      </c>
      <c r="P10567" s="11">
        <v>0.66666666666666596</v>
      </c>
      <c r="Q10567" s="11">
        <v>4.7619047619047603E-2</v>
      </c>
      <c r="R10567" s="12">
        <v>42.84</v>
      </c>
      <c r="S10567" t="s">
        <v>27</v>
      </c>
      <c r="T10567">
        <v>0</v>
      </c>
      <c r="U10567">
        <f t="shared" si="992"/>
        <v>3</v>
      </c>
      <c r="V10567">
        <f t="shared" si="993"/>
        <v>1</v>
      </c>
      <c r="W10567">
        <f t="shared" si="994"/>
        <v>1</v>
      </c>
      <c r="X10567" t="str">
        <f t="shared" si="995"/>
        <v>311</v>
      </c>
      <c r="Y10567" t="str">
        <f>IF(Table1[[#This Row],[RFM_Score]]="555","Champion", IF(AND(J10567&gt;=4,V10567&gt;=4),"Loyal", IF(U10567&lt;=2,"At Risk", IF(W10567&gt;=4,"Potential Loyalist","Others"))))</f>
        <v>Others</v>
      </c>
    </row>
    <row r="10568" spans="1:25">
      <c r="A10568" t="s">
        <v>9616</v>
      </c>
      <c r="B10568">
        <v>30</v>
      </c>
      <c r="C10568" t="s">
        <v>24</v>
      </c>
      <c r="D10568" t="s">
        <v>25</v>
      </c>
      <c r="E10568" s="6" t="s">
        <v>22638</v>
      </c>
      <c r="F10568" t="s">
        <v>62</v>
      </c>
      <c r="G10568">
        <v>2</v>
      </c>
      <c r="H10568">
        <v>0</v>
      </c>
      <c r="I10568">
        <v>49</v>
      </c>
      <c r="J10568">
        <v>1</v>
      </c>
      <c r="K10568">
        <v>42.51</v>
      </c>
      <c r="L10568" t="str">
        <f t="shared" si="990"/>
        <v/>
      </c>
      <c r="M10568">
        <v>1</v>
      </c>
      <c r="N10568" t="str">
        <f t="shared" si="991"/>
        <v/>
      </c>
      <c r="O10568">
        <v>1</v>
      </c>
      <c r="P10568" s="11">
        <v>0</v>
      </c>
      <c r="Q10568" s="11">
        <v>2.04081632653061E-2</v>
      </c>
      <c r="R10568" s="12">
        <v>42.51</v>
      </c>
      <c r="S10568" t="s">
        <v>27</v>
      </c>
      <c r="T10568">
        <v>0</v>
      </c>
      <c r="U10568">
        <f t="shared" si="992"/>
        <v>5</v>
      </c>
      <c r="V10568">
        <f t="shared" si="993"/>
        <v>1</v>
      </c>
      <c r="W10568">
        <f t="shared" si="994"/>
        <v>1</v>
      </c>
      <c r="X10568" t="str">
        <f t="shared" si="995"/>
        <v>511</v>
      </c>
      <c r="Y10568" t="str">
        <f>IF(Table1[[#This Row],[RFM_Score]]="555","Champion", IF(AND(J10568&gt;=4,V10568&gt;=4),"Loyal", IF(U10568&lt;=2,"At Risk", IF(W10568&gt;=4,"Potential Loyalist","Others"))))</f>
        <v>Others</v>
      </c>
    </row>
    <row r="10569" spans="1:25">
      <c r="A10569" t="s">
        <v>2477</v>
      </c>
      <c r="B10569">
        <v>55</v>
      </c>
      <c r="C10569" t="s">
        <v>24</v>
      </c>
      <c r="D10569" t="s">
        <v>25</v>
      </c>
      <c r="E10569" s="6" t="s">
        <v>22639</v>
      </c>
      <c r="F10569" t="s">
        <v>62</v>
      </c>
      <c r="G10569">
        <v>4</v>
      </c>
      <c r="H10569">
        <v>1</v>
      </c>
      <c r="I10569">
        <v>55</v>
      </c>
      <c r="J10569">
        <v>2</v>
      </c>
      <c r="K10569">
        <v>42.42</v>
      </c>
      <c r="L10569" t="str">
        <f t="shared" si="990"/>
        <v/>
      </c>
      <c r="M10569">
        <v>1</v>
      </c>
      <c r="N10569" t="str">
        <f t="shared" si="991"/>
        <v/>
      </c>
      <c r="O10569">
        <v>117</v>
      </c>
      <c r="P10569" s="11">
        <v>0.25</v>
      </c>
      <c r="Q10569" s="11">
        <v>3.6363636363636299E-2</v>
      </c>
      <c r="R10569" s="12">
        <v>42.42</v>
      </c>
      <c r="S10569" t="s">
        <v>27</v>
      </c>
      <c r="T10569">
        <v>1</v>
      </c>
      <c r="U10569">
        <f t="shared" si="992"/>
        <v>1</v>
      </c>
      <c r="V10569">
        <f t="shared" si="993"/>
        <v>1</v>
      </c>
      <c r="W10569">
        <f t="shared" si="994"/>
        <v>1</v>
      </c>
      <c r="X10569" t="str">
        <f t="shared" si="995"/>
        <v>111</v>
      </c>
      <c r="Y10569" t="str">
        <f>IF(Table1[[#This Row],[RFM_Score]]="555","Champion", IF(AND(J10569&gt;=4,V10569&gt;=4),"Loyal", IF(U10569&lt;=2,"At Risk", IF(W10569&gt;=4,"Potential Loyalist","Others"))))</f>
        <v>At Risk</v>
      </c>
    </row>
    <row r="10570" spans="1:25">
      <c r="A10570" t="s">
        <v>10660</v>
      </c>
      <c r="B10570">
        <v>51</v>
      </c>
      <c r="C10570" t="s">
        <v>24</v>
      </c>
      <c r="D10570" t="s">
        <v>25</v>
      </c>
      <c r="E10570" s="6" t="s">
        <v>22640</v>
      </c>
      <c r="F10570" t="s">
        <v>37</v>
      </c>
      <c r="G10570">
        <v>3</v>
      </c>
      <c r="H10570">
        <v>0</v>
      </c>
      <c r="I10570">
        <v>53</v>
      </c>
      <c r="J10570">
        <v>4</v>
      </c>
      <c r="K10570">
        <v>42.37</v>
      </c>
      <c r="L10570" t="str">
        <f t="shared" si="990"/>
        <v/>
      </c>
      <c r="M10570">
        <v>1</v>
      </c>
      <c r="N10570" t="str">
        <f t="shared" si="991"/>
        <v/>
      </c>
      <c r="O10570">
        <v>29</v>
      </c>
      <c r="P10570" s="11">
        <v>0</v>
      </c>
      <c r="Q10570" s="11">
        <v>7.5471698113207503E-2</v>
      </c>
      <c r="R10570" s="12">
        <v>42.37</v>
      </c>
      <c r="S10570" t="s">
        <v>27</v>
      </c>
      <c r="T10570">
        <v>0</v>
      </c>
      <c r="U10570">
        <f t="shared" si="992"/>
        <v>4</v>
      </c>
      <c r="V10570">
        <f t="shared" si="993"/>
        <v>1</v>
      </c>
      <c r="W10570">
        <f t="shared" si="994"/>
        <v>1</v>
      </c>
      <c r="X10570" t="str">
        <f t="shared" si="995"/>
        <v>411</v>
      </c>
      <c r="Y10570" t="str">
        <f>IF(Table1[[#This Row],[RFM_Score]]="555","Champion", IF(AND(J10570&gt;=4,V10570&gt;=4),"Loyal", IF(U10570&lt;=2,"At Risk", IF(W10570&gt;=4,"Potential Loyalist","Others"))))</f>
        <v>Others</v>
      </c>
    </row>
    <row r="10571" spans="1:25">
      <c r="A10571" t="s">
        <v>6334</v>
      </c>
      <c r="B10571">
        <v>21</v>
      </c>
      <c r="C10571" t="s">
        <v>24</v>
      </c>
      <c r="D10571" t="s">
        <v>25</v>
      </c>
      <c r="E10571" s="6" t="s">
        <v>22641</v>
      </c>
      <c r="F10571" t="s">
        <v>30</v>
      </c>
      <c r="G10571">
        <v>3</v>
      </c>
      <c r="H10571">
        <v>0</v>
      </c>
      <c r="I10571">
        <v>43</v>
      </c>
      <c r="J10571">
        <v>1</v>
      </c>
      <c r="K10571">
        <v>42.32</v>
      </c>
      <c r="L10571" t="str">
        <f t="shared" si="990"/>
        <v/>
      </c>
      <c r="M10571">
        <v>1</v>
      </c>
      <c r="N10571" t="str">
        <f t="shared" si="991"/>
        <v/>
      </c>
      <c r="O10571">
        <v>24</v>
      </c>
      <c r="P10571" s="11">
        <v>0</v>
      </c>
      <c r="Q10571" s="11">
        <v>2.3255813953488299E-2</v>
      </c>
      <c r="R10571" s="12">
        <v>42.32</v>
      </c>
      <c r="S10571" t="s">
        <v>27</v>
      </c>
      <c r="T10571">
        <v>0</v>
      </c>
      <c r="U10571">
        <f t="shared" si="992"/>
        <v>4</v>
      </c>
      <c r="V10571">
        <f t="shared" si="993"/>
        <v>1</v>
      </c>
      <c r="W10571">
        <f t="shared" si="994"/>
        <v>1</v>
      </c>
      <c r="X10571" t="str">
        <f t="shared" si="995"/>
        <v>411</v>
      </c>
      <c r="Y10571" t="str">
        <f>IF(Table1[[#This Row],[RFM_Score]]="555","Champion", IF(AND(J10571&gt;=4,V10571&gt;=4),"Loyal", IF(U10571&lt;=2,"At Risk", IF(W10571&gt;=4,"Potential Loyalist","Others"))))</f>
        <v>Others</v>
      </c>
    </row>
    <row r="10572" spans="1:25">
      <c r="A10572" t="s">
        <v>4015</v>
      </c>
      <c r="B10572">
        <v>41</v>
      </c>
      <c r="C10572" t="s">
        <v>24</v>
      </c>
      <c r="D10572" t="s">
        <v>25</v>
      </c>
      <c r="E10572" s="6" t="s">
        <v>22642</v>
      </c>
      <c r="F10572" t="s">
        <v>21</v>
      </c>
      <c r="G10572">
        <v>4</v>
      </c>
      <c r="H10572">
        <v>1</v>
      </c>
      <c r="I10572">
        <v>44</v>
      </c>
      <c r="J10572">
        <v>1</v>
      </c>
      <c r="K10572">
        <v>42.13</v>
      </c>
      <c r="L10572" t="str">
        <f t="shared" si="990"/>
        <v/>
      </c>
      <c r="M10572">
        <v>1</v>
      </c>
      <c r="N10572" t="str">
        <f t="shared" si="991"/>
        <v/>
      </c>
      <c r="O10572">
        <v>22</v>
      </c>
      <c r="P10572" s="11">
        <v>0.25</v>
      </c>
      <c r="Q10572" s="11">
        <v>2.27272727272727E-2</v>
      </c>
      <c r="R10572" s="12">
        <v>42.13</v>
      </c>
      <c r="S10572" t="s">
        <v>27</v>
      </c>
      <c r="T10572">
        <v>0</v>
      </c>
      <c r="U10572">
        <f t="shared" si="992"/>
        <v>4</v>
      </c>
      <c r="V10572">
        <f t="shared" si="993"/>
        <v>1</v>
      </c>
      <c r="W10572">
        <f t="shared" si="994"/>
        <v>1</v>
      </c>
      <c r="X10572" t="str">
        <f t="shared" si="995"/>
        <v>411</v>
      </c>
      <c r="Y10572" t="str">
        <f>IF(Table1[[#This Row],[RFM_Score]]="555","Champion", IF(AND(J10572&gt;=4,V10572&gt;=4),"Loyal", IF(U10572&lt;=2,"At Risk", IF(W10572&gt;=4,"Potential Loyalist","Others"))))</f>
        <v>Others</v>
      </c>
    </row>
    <row r="10573" spans="1:25">
      <c r="A10573" t="s">
        <v>2709</v>
      </c>
      <c r="B10573">
        <v>38</v>
      </c>
      <c r="C10573" t="s">
        <v>24</v>
      </c>
      <c r="D10573" t="s">
        <v>25</v>
      </c>
      <c r="E10573" s="6" t="s">
        <v>22643</v>
      </c>
      <c r="F10573" t="s">
        <v>21</v>
      </c>
      <c r="G10573">
        <v>3</v>
      </c>
      <c r="H10573">
        <v>1</v>
      </c>
      <c r="I10573">
        <v>53</v>
      </c>
      <c r="J10573">
        <v>3</v>
      </c>
      <c r="K10573">
        <v>41.76</v>
      </c>
      <c r="L10573" t="str">
        <f t="shared" si="990"/>
        <v/>
      </c>
      <c r="M10573">
        <v>1</v>
      </c>
      <c r="N10573" t="str">
        <f t="shared" si="991"/>
        <v/>
      </c>
      <c r="O10573">
        <v>41</v>
      </c>
      <c r="P10573" s="11">
        <v>0.33333333333333298</v>
      </c>
      <c r="Q10573" s="11">
        <v>5.6603773584905599E-2</v>
      </c>
      <c r="R10573" s="12">
        <v>41.76</v>
      </c>
      <c r="S10573" t="s">
        <v>27</v>
      </c>
      <c r="T10573">
        <v>0</v>
      </c>
      <c r="U10573">
        <f t="shared" si="992"/>
        <v>3</v>
      </c>
      <c r="V10573">
        <f t="shared" si="993"/>
        <v>1</v>
      </c>
      <c r="W10573">
        <f t="shared" si="994"/>
        <v>1</v>
      </c>
      <c r="X10573" t="str">
        <f t="shared" si="995"/>
        <v>311</v>
      </c>
      <c r="Y10573" t="str">
        <f>IF(Table1[[#This Row],[RFM_Score]]="555","Champion", IF(AND(J10573&gt;=4,V10573&gt;=4),"Loyal", IF(U10573&lt;=2,"At Risk", IF(W10573&gt;=4,"Potential Loyalist","Others"))))</f>
        <v>Others</v>
      </c>
    </row>
    <row r="10574" spans="1:25">
      <c r="A10574" t="s">
        <v>11368</v>
      </c>
      <c r="B10574">
        <v>39</v>
      </c>
      <c r="C10574" t="s">
        <v>19</v>
      </c>
      <c r="D10574" t="s">
        <v>25</v>
      </c>
      <c r="E10574" s="6" t="s">
        <v>22644</v>
      </c>
      <c r="F10574" t="s">
        <v>60</v>
      </c>
      <c r="G10574">
        <v>1</v>
      </c>
      <c r="H10574">
        <v>1</v>
      </c>
      <c r="I10574">
        <v>56</v>
      </c>
      <c r="J10574">
        <v>5</v>
      </c>
      <c r="K10574">
        <v>41.72</v>
      </c>
      <c r="L10574" t="str">
        <f t="shared" si="990"/>
        <v/>
      </c>
      <c r="M10574">
        <v>1</v>
      </c>
      <c r="N10574" t="str">
        <f t="shared" si="991"/>
        <v/>
      </c>
      <c r="O10574">
        <v>14</v>
      </c>
      <c r="P10574" s="11">
        <v>1</v>
      </c>
      <c r="Q10574" s="11">
        <v>8.9285714285714204E-2</v>
      </c>
      <c r="R10574" s="12">
        <v>41.72</v>
      </c>
      <c r="S10574" t="s">
        <v>27</v>
      </c>
      <c r="T10574">
        <v>0</v>
      </c>
      <c r="U10574">
        <f t="shared" si="992"/>
        <v>5</v>
      </c>
      <c r="V10574">
        <f t="shared" si="993"/>
        <v>1</v>
      </c>
      <c r="W10574">
        <f t="shared" si="994"/>
        <v>1</v>
      </c>
      <c r="X10574" t="str">
        <f t="shared" si="995"/>
        <v>511</v>
      </c>
      <c r="Y10574" t="str">
        <f>IF(Table1[[#This Row],[RFM_Score]]="555","Champion", IF(AND(J10574&gt;=4,V10574&gt;=4),"Loyal", IF(U10574&lt;=2,"At Risk", IF(W10574&gt;=4,"Potential Loyalist","Others"))))</f>
        <v>Others</v>
      </c>
    </row>
    <row r="10575" spans="1:25">
      <c r="A10575" t="s">
        <v>3959</v>
      </c>
      <c r="B10575">
        <v>30</v>
      </c>
      <c r="C10575" t="s">
        <v>19</v>
      </c>
      <c r="D10575" t="s">
        <v>41</v>
      </c>
      <c r="E10575" s="6" t="s">
        <v>22645</v>
      </c>
      <c r="F10575" t="s">
        <v>30</v>
      </c>
      <c r="G10575">
        <v>0</v>
      </c>
      <c r="H10575">
        <v>0</v>
      </c>
      <c r="I10575">
        <v>54</v>
      </c>
      <c r="J10575">
        <v>1</v>
      </c>
      <c r="K10575">
        <v>41.71</v>
      </c>
      <c r="L10575" t="str">
        <f t="shared" si="990"/>
        <v/>
      </c>
      <c r="M10575">
        <v>1</v>
      </c>
      <c r="N10575" t="str">
        <f t="shared" si="991"/>
        <v/>
      </c>
      <c r="O10575">
        <v>25</v>
      </c>
      <c r="P10575" s="11">
        <v>0</v>
      </c>
      <c r="Q10575" s="11">
        <v>1.85185185185185E-2</v>
      </c>
      <c r="R10575" s="12">
        <v>41.71</v>
      </c>
      <c r="S10575" t="s">
        <v>27</v>
      </c>
      <c r="T10575">
        <v>0</v>
      </c>
      <c r="U10575">
        <f t="shared" si="992"/>
        <v>4</v>
      </c>
      <c r="V10575">
        <f t="shared" si="993"/>
        <v>1</v>
      </c>
      <c r="W10575">
        <f t="shared" si="994"/>
        <v>1</v>
      </c>
      <c r="X10575" t="str">
        <f t="shared" si="995"/>
        <v>411</v>
      </c>
      <c r="Y10575" t="str">
        <f>IF(Table1[[#This Row],[RFM_Score]]="555","Champion", IF(AND(J10575&gt;=4,V10575&gt;=4),"Loyal", IF(U10575&lt;=2,"At Risk", IF(W10575&gt;=4,"Potential Loyalist","Others"))))</f>
        <v>Others</v>
      </c>
    </row>
    <row r="10576" spans="1:25">
      <c r="A10576" t="s">
        <v>4267</v>
      </c>
      <c r="B10576">
        <v>18</v>
      </c>
      <c r="C10576" t="s">
        <v>24</v>
      </c>
      <c r="D10576" t="s">
        <v>20</v>
      </c>
      <c r="E10576" s="6" t="s">
        <v>22646</v>
      </c>
      <c r="F10576" t="s">
        <v>60</v>
      </c>
      <c r="G10576">
        <v>3</v>
      </c>
      <c r="H10576">
        <v>0</v>
      </c>
      <c r="I10576">
        <v>38</v>
      </c>
      <c r="J10576">
        <v>4</v>
      </c>
      <c r="K10576">
        <v>41.67</v>
      </c>
      <c r="L10576" t="str">
        <f t="shared" si="990"/>
        <v/>
      </c>
      <c r="M10576">
        <v>1</v>
      </c>
      <c r="N10576" t="str">
        <f t="shared" si="991"/>
        <v/>
      </c>
      <c r="O10576">
        <v>1</v>
      </c>
      <c r="P10576" s="11">
        <v>0</v>
      </c>
      <c r="Q10576" s="11">
        <v>0.105263157894736</v>
      </c>
      <c r="R10576" s="12">
        <v>41.67</v>
      </c>
      <c r="S10576" t="s">
        <v>27</v>
      </c>
      <c r="T10576">
        <v>0</v>
      </c>
      <c r="U10576">
        <f t="shared" si="992"/>
        <v>5</v>
      </c>
      <c r="V10576">
        <f t="shared" si="993"/>
        <v>1</v>
      </c>
      <c r="W10576">
        <f t="shared" si="994"/>
        <v>1</v>
      </c>
      <c r="X10576" t="str">
        <f t="shared" si="995"/>
        <v>511</v>
      </c>
      <c r="Y10576" t="str">
        <f>IF(Table1[[#This Row],[RFM_Score]]="555","Champion", IF(AND(J10576&gt;=4,V10576&gt;=4),"Loyal", IF(U10576&lt;=2,"At Risk", IF(W10576&gt;=4,"Potential Loyalist","Others"))))</f>
        <v>Others</v>
      </c>
    </row>
    <row r="10577" spans="1:25">
      <c r="A10577" t="s">
        <v>5985</v>
      </c>
      <c r="B10577">
        <v>18</v>
      </c>
      <c r="C10577" t="s">
        <v>19</v>
      </c>
      <c r="D10577" t="s">
        <v>25</v>
      </c>
      <c r="E10577" s="6" t="s">
        <v>22647</v>
      </c>
      <c r="F10577" t="s">
        <v>30</v>
      </c>
      <c r="G10577">
        <v>4</v>
      </c>
      <c r="H10577">
        <v>2</v>
      </c>
      <c r="I10577">
        <v>54</v>
      </c>
      <c r="J10577">
        <v>2</v>
      </c>
      <c r="K10577">
        <v>41.66</v>
      </c>
      <c r="L10577" t="str">
        <f t="shared" si="990"/>
        <v/>
      </c>
      <c r="M10577">
        <v>1</v>
      </c>
      <c r="N10577" t="str">
        <f t="shared" si="991"/>
        <v/>
      </c>
      <c r="O10577">
        <v>36</v>
      </c>
      <c r="P10577" s="11">
        <v>0.5</v>
      </c>
      <c r="Q10577" s="11">
        <v>3.7037037037037E-2</v>
      </c>
      <c r="R10577" s="12">
        <v>41.66</v>
      </c>
      <c r="S10577" t="s">
        <v>27</v>
      </c>
      <c r="T10577">
        <v>0</v>
      </c>
      <c r="U10577">
        <f t="shared" si="992"/>
        <v>4</v>
      </c>
      <c r="V10577">
        <f t="shared" si="993"/>
        <v>1</v>
      </c>
      <c r="W10577">
        <f t="shared" si="994"/>
        <v>1</v>
      </c>
      <c r="X10577" t="str">
        <f t="shared" si="995"/>
        <v>411</v>
      </c>
      <c r="Y10577" t="str">
        <f>IF(Table1[[#This Row],[RFM_Score]]="555","Champion", IF(AND(J10577&gt;=4,V10577&gt;=4),"Loyal", IF(U10577&lt;=2,"At Risk", IF(W10577&gt;=4,"Potential Loyalist","Others"))))</f>
        <v>Others</v>
      </c>
    </row>
    <row r="10578" spans="1:25">
      <c r="A10578" t="s">
        <v>6033</v>
      </c>
      <c r="B10578">
        <v>48</v>
      </c>
      <c r="C10578" t="s">
        <v>24</v>
      </c>
      <c r="D10578" t="s">
        <v>25</v>
      </c>
      <c r="E10578" s="6" t="s">
        <v>22648</v>
      </c>
      <c r="F10578" t="s">
        <v>21</v>
      </c>
      <c r="G10578">
        <v>1</v>
      </c>
      <c r="H10578">
        <v>0</v>
      </c>
      <c r="I10578">
        <v>65</v>
      </c>
      <c r="J10578">
        <v>0</v>
      </c>
      <c r="K10578">
        <v>41.55</v>
      </c>
      <c r="L10578" t="str">
        <f t="shared" si="990"/>
        <v/>
      </c>
      <c r="M10578">
        <v>1</v>
      </c>
      <c r="N10578" t="str">
        <f t="shared" si="991"/>
        <v/>
      </c>
      <c r="O10578">
        <v>22</v>
      </c>
      <c r="P10578" s="11">
        <v>0</v>
      </c>
      <c r="Q10578" s="11">
        <v>0</v>
      </c>
      <c r="R10578" s="12">
        <v>41.55</v>
      </c>
      <c r="S10578" t="s">
        <v>27</v>
      </c>
      <c r="T10578">
        <v>0</v>
      </c>
      <c r="U10578">
        <f t="shared" si="992"/>
        <v>4</v>
      </c>
      <c r="V10578">
        <f t="shared" si="993"/>
        <v>1</v>
      </c>
      <c r="W10578">
        <f t="shared" si="994"/>
        <v>1</v>
      </c>
      <c r="X10578" t="str">
        <f t="shared" si="995"/>
        <v>411</v>
      </c>
      <c r="Y10578" t="str">
        <f>IF(Table1[[#This Row],[RFM_Score]]="555","Champion", IF(AND(J10578&gt;=4,V10578&gt;=4),"Loyal", IF(U10578&lt;=2,"At Risk", IF(W10578&gt;=4,"Potential Loyalist","Others"))))</f>
        <v>Others</v>
      </c>
    </row>
    <row r="10579" spans="1:25">
      <c r="A10579" t="s">
        <v>889</v>
      </c>
      <c r="B10579">
        <v>27</v>
      </c>
      <c r="C10579" t="s">
        <v>24</v>
      </c>
      <c r="D10579" t="s">
        <v>46</v>
      </c>
      <c r="E10579" s="6" t="s">
        <v>22649</v>
      </c>
      <c r="F10579" t="s">
        <v>37</v>
      </c>
      <c r="G10579">
        <v>4</v>
      </c>
      <c r="H10579">
        <v>2</v>
      </c>
      <c r="I10579">
        <v>62</v>
      </c>
      <c r="J10579">
        <v>6</v>
      </c>
      <c r="K10579">
        <v>41.54</v>
      </c>
      <c r="L10579" t="str">
        <f t="shared" si="990"/>
        <v/>
      </c>
      <c r="M10579">
        <v>1</v>
      </c>
      <c r="N10579" t="str">
        <f t="shared" si="991"/>
        <v/>
      </c>
      <c r="O10579">
        <v>17</v>
      </c>
      <c r="P10579" s="11">
        <v>0.5</v>
      </c>
      <c r="Q10579" s="11">
        <v>9.6774193548387094E-2</v>
      </c>
      <c r="R10579" s="12">
        <v>41.54</v>
      </c>
      <c r="S10579" t="s">
        <v>27</v>
      </c>
      <c r="T10579">
        <v>0</v>
      </c>
      <c r="U10579">
        <f t="shared" si="992"/>
        <v>5</v>
      </c>
      <c r="V10579">
        <f t="shared" si="993"/>
        <v>1</v>
      </c>
      <c r="W10579">
        <f t="shared" si="994"/>
        <v>1</v>
      </c>
      <c r="X10579" t="str">
        <f t="shared" si="995"/>
        <v>511</v>
      </c>
      <c r="Y10579" t="str">
        <f>IF(Table1[[#This Row],[RFM_Score]]="555","Champion", IF(AND(J10579&gt;=4,V10579&gt;=4),"Loyal", IF(U10579&lt;=2,"At Risk", IF(W10579&gt;=4,"Potential Loyalist","Others"))))</f>
        <v>Others</v>
      </c>
    </row>
    <row r="10580" spans="1:25">
      <c r="A10580" t="s">
        <v>619</v>
      </c>
      <c r="B10580">
        <v>42</v>
      </c>
      <c r="C10580" t="s">
        <v>19</v>
      </c>
      <c r="D10580" t="s">
        <v>49</v>
      </c>
      <c r="E10580" s="6" t="s">
        <v>22650</v>
      </c>
      <c r="F10580" t="s">
        <v>26</v>
      </c>
      <c r="G10580">
        <v>2</v>
      </c>
      <c r="H10580">
        <v>1</v>
      </c>
      <c r="I10580">
        <v>55</v>
      </c>
      <c r="J10580">
        <v>4</v>
      </c>
      <c r="K10580">
        <v>41.52</v>
      </c>
      <c r="L10580" t="str">
        <f t="shared" si="990"/>
        <v/>
      </c>
      <c r="M10580">
        <v>1</v>
      </c>
      <c r="N10580" t="str">
        <f t="shared" si="991"/>
        <v/>
      </c>
      <c r="O10580">
        <v>22</v>
      </c>
      <c r="P10580" s="11">
        <v>0.5</v>
      </c>
      <c r="Q10580" s="11">
        <v>7.2727272727272696E-2</v>
      </c>
      <c r="R10580" s="12">
        <v>41.52</v>
      </c>
      <c r="S10580" t="s">
        <v>27</v>
      </c>
      <c r="T10580">
        <v>0</v>
      </c>
      <c r="U10580">
        <f t="shared" si="992"/>
        <v>4</v>
      </c>
      <c r="V10580">
        <f t="shared" si="993"/>
        <v>1</v>
      </c>
      <c r="W10580">
        <f t="shared" si="994"/>
        <v>1</v>
      </c>
      <c r="X10580" t="str">
        <f t="shared" si="995"/>
        <v>411</v>
      </c>
      <c r="Y10580" t="str">
        <f>IF(Table1[[#This Row],[RFM_Score]]="555","Champion", IF(AND(J10580&gt;=4,V10580&gt;=4),"Loyal", IF(U10580&lt;=2,"At Risk", IF(W10580&gt;=4,"Potential Loyalist","Others"))))</f>
        <v>Others</v>
      </c>
    </row>
    <row r="10581" spans="1:25">
      <c r="A10581" t="s">
        <v>10438</v>
      </c>
      <c r="B10581">
        <v>34</v>
      </c>
      <c r="C10581" t="s">
        <v>24</v>
      </c>
      <c r="D10581" t="s">
        <v>29</v>
      </c>
      <c r="E10581" s="6" t="s">
        <v>22651</v>
      </c>
      <c r="F10581" t="s">
        <v>21</v>
      </c>
      <c r="G10581">
        <v>1</v>
      </c>
      <c r="H10581">
        <v>1</v>
      </c>
      <c r="I10581">
        <v>44</v>
      </c>
      <c r="J10581">
        <v>1</v>
      </c>
      <c r="K10581">
        <v>41.5</v>
      </c>
      <c r="L10581" t="str">
        <f t="shared" si="990"/>
        <v/>
      </c>
      <c r="M10581">
        <v>1</v>
      </c>
      <c r="N10581" t="str">
        <f t="shared" si="991"/>
        <v/>
      </c>
      <c r="O10581">
        <v>22</v>
      </c>
      <c r="P10581" s="11">
        <v>1</v>
      </c>
      <c r="Q10581" s="11">
        <v>2.27272727272727E-2</v>
      </c>
      <c r="R10581" s="12">
        <v>41.5</v>
      </c>
      <c r="S10581" t="s">
        <v>27</v>
      </c>
      <c r="T10581">
        <v>0</v>
      </c>
      <c r="U10581">
        <f t="shared" si="992"/>
        <v>4</v>
      </c>
      <c r="V10581">
        <f t="shared" si="993"/>
        <v>1</v>
      </c>
      <c r="W10581">
        <f t="shared" si="994"/>
        <v>1</v>
      </c>
      <c r="X10581" t="str">
        <f t="shared" si="995"/>
        <v>411</v>
      </c>
      <c r="Y10581" t="str">
        <f>IF(Table1[[#This Row],[RFM_Score]]="555","Champion", IF(AND(J10581&gt;=4,V10581&gt;=4),"Loyal", IF(U10581&lt;=2,"At Risk", IF(W10581&gt;=4,"Potential Loyalist","Others"))))</f>
        <v>Others</v>
      </c>
    </row>
    <row r="10582" spans="1:25">
      <c r="A10582" t="s">
        <v>3018</v>
      </c>
      <c r="B10582">
        <v>50</v>
      </c>
      <c r="C10582" t="s">
        <v>19</v>
      </c>
      <c r="D10582" t="s">
        <v>25</v>
      </c>
      <c r="E10582" s="6" t="s">
        <v>22652</v>
      </c>
      <c r="F10582" t="s">
        <v>30</v>
      </c>
      <c r="G10582">
        <v>1</v>
      </c>
      <c r="H10582">
        <v>0</v>
      </c>
      <c r="I10582">
        <v>55</v>
      </c>
      <c r="J10582">
        <v>2</v>
      </c>
      <c r="K10582">
        <v>41.47</v>
      </c>
      <c r="L10582" t="str">
        <f t="shared" si="990"/>
        <v/>
      </c>
      <c r="M10582">
        <v>1</v>
      </c>
      <c r="N10582" t="str">
        <f t="shared" si="991"/>
        <v/>
      </c>
      <c r="O10582">
        <v>55</v>
      </c>
      <c r="P10582" s="11">
        <v>0</v>
      </c>
      <c r="Q10582" s="11">
        <v>3.6363636363636299E-2</v>
      </c>
      <c r="R10582" s="12">
        <v>41.47</v>
      </c>
      <c r="S10582" t="s">
        <v>27</v>
      </c>
      <c r="T10582">
        <v>0</v>
      </c>
      <c r="U10582">
        <f t="shared" si="992"/>
        <v>3</v>
      </c>
      <c r="V10582">
        <f t="shared" si="993"/>
        <v>1</v>
      </c>
      <c r="W10582">
        <f t="shared" si="994"/>
        <v>1</v>
      </c>
      <c r="X10582" t="str">
        <f t="shared" si="995"/>
        <v>311</v>
      </c>
      <c r="Y10582" t="str">
        <f>IF(Table1[[#This Row],[RFM_Score]]="555","Champion", IF(AND(J10582&gt;=4,V10582&gt;=4),"Loyal", IF(U10582&lt;=2,"At Risk", IF(W10582&gt;=4,"Potential Loyalist","Others"))))</f>
        <v>Others</v>
      </c>
    </row>
    <row r="10583" spans="1:25">
      <c r="A10583" t="s">
        <v>5039</v>
      </c>
      <c r="B10583">
        <v>18</v>
      </c>
      <c r="C10583" t="s">
        <v>24</v>
      </c>
      <c r="D10583" t="s">
        <v>41</v>
      </c>
      <c r="E10583" s="6" t="s">
        <v>22653</v>
      </c>
      <c r="F10583" t="s">
        <v>30</v>
      </c>
      <c r="G10583">
        <v>0</v>
      </c>
      <c r="H10583">
        <v>0</v>
      </c>
      <c r="I10583">
        <v>44</v>
      </c>
      <c r="J10583">
        <v>3</v>
      </c>
      <c r="K10583">
        <v>41.47</v>
      </c>
      <c r="L10583" t="str">
        <f t="shared" si="990"/>
        <v/>
      </c>
      <c r="M10583">
        <v>1</v>
      </c>
      <c r="N10583" t="str">
        <f t="shared" si="991"/>
        <v/>
      </c>
      <c r="O10583">
        <v>78</v>
      </c>
      <c r="P10583" s="11">
        <v>0</v>
      </c>
      <c r="Q10583" s="11">
        <v>6.8181818181818094E-2</v>
      </c>
      <c r="R10583" s="12">
        <v>41.47</v>
      </c>
      <c r="S10583" t="s">
        <v>27</v>
      </c>
      <c r="T10583">
        <v>0</v>
      </c>
      <c r="U10583">
        <f t="shared" si="992"/>
        <v>2</v>
      </c>
      <c r="V10583">
        <f t="shared" si="993"/>
        <v>1</v>
      </c>
      <c r="W10583">
        <f t="shared" si="994"/>
        <v>1</v>
      </c>
      <c r="X10583" t="str">
        <f t="shared" si="995"/>
        <v>211</v>
      </c>
      <c r="Y10583" t="str">
        <f>IF(Table1[[#This Row],[RFM_Score]]="555","Champion", IF(AND(J10583&gt;=4,V10583&gt;=4),"Loyal", IF(U10583&lt;=2,"At Risk", IF(W10583&gt;=4,"Potential Loyalist","Others"))))</f>
        <v>At Risk</v>
      </c>
    </row>
    <row r="10584" spans="1:25">
      <c r="A10584" t="s">
        <v>7865</v>
      </c>
      <c r="B10584">
        <v>37</v>
      </c>
      <c r="C10584" t="s">
        <v>19</v>
      </c>
      <c r="D10584" t="s">
        <v>25</v>
      </c>
      <c r="E10584" s="6" t="s">
        <v>22654</v>
      </c>
      <c r="F10584" t="s">
        <v>30</v>
      </c>
      <c r="G10584">
        <v>1</v>
      </c>
      <c r="H10584">
        <v>0</v>
      </c>
      <c r="I10584">
        <v>44</v>
      </c>
      <c r="J10584">
        <v>2</v>
      </c>
      <c r="K10584">
        <v>41.45</v>
      </c>
      <c r="L10584" t="str">
        <f t="shared" si="990"/>
        <v/>
      </c>
      <c r="M10584">
        <v>1</v>
      </c>
      <c r="N10584" t="str">
        <f t="shared" si="991"/>
        <v/>
      </c>
      <c r="O10584">
        <v>24</v>
      </c>
      <c r="P10584" s="11">
        <v>0</v>
      </c>
      <c r="Q10584" s="11">
        <v>4.54545454545454E-2</v>
      </c>
      <c r="R10584" s="12">
        <v>41.45</v>
      </c>
      <c r="S10584" t="s">
        <v>27</v>
      </c>
      <c r="T10584">
        <v>0</v>
      </c>
      <c r="U10584">
        <f t="shared" si="992"/>
        <v>4</v>
      </c>
      <c r="V10584">
        <f t="shared" si="993"/>
        <v>1</v>
      </c>
      <c r="W10584">
        <f t="shared" si="994"/>
        <v>1</v>
      </c>
      <c r="X10584" t="str">
        <f t="shared" si="995"/>
        <v>411</v>
      </c>
      <c r="Y10584" t="str">
        <f>IF(Table1[[#This Row],[RFM_Score]]="555","Champion", IF(AND(J10584&gt;=4,V10584&gt;=4),"Loyal", IF(U10584&lt;=2,"At Risk", IF(W10584&gt;=4,"Potential Loyalist","Others"))))</f>
        <v>Others</v>
      </c>
    </row>
    <row r="10585" spans="1:25">
      <c r="A10585" t="s">
        <v>402</v>
      </c>
      <c r="B10585">
        <v>30</v>
      </c>
      <c r="C10585" t="s">
        <v>24</v>
      </c>
      <c r="D10585" t="s">
        <v>25</v>
      </c>
      <c r="E10585" s="6" t="s">
        <v>22655</v>
      </c>
      <c r="F10585" t="s">
        <v>21</v>
      </c>
      <c r="G10585">
        <v>5</v>
      </c>
      <c r="H10585">
        <v>1</v>
      </c>
      <c r="I10585">
        <v>56</v>
      </c>
      <c r="J10585">
        <v>3</v>
      </c>
      <c r="K10585">
        <v>41.38</v>
      </c>
      <c r="L10585" t="str">
        <f t="shared" si="990"/>
        <v/>
      </c>
      <c r="M10585">
        <v>1</v>
      </c>
      <c r="N10585" t="str">
        <f t="shared" si="991"/>
        <v/>
      </c>
      <c r="O10585">
        <v>24</v>
      </c>
      <c r="P10585" s="11">
        <v>0.2</v>
      </c>
      <c r="Q10585" s="11">
        <v>5.3571428571428499E-2</v>
      </c>
      <c r="R10585" s="12">
        <v>41.38</v>
      </c>
      <c r="S10585" t="s">
        <v>27</v>
      </c>
      <c r="T10585">
        <v>1</v>
      </c>
      <c r="U10585">
        <f t="shared" si="992"/>
        <v>4</v>
      </c>
      <c r="V10585">
        <f t="shared" si="993"/>
        <v>1</v>
      </c>
      <c r="W10585">
        <f t="shared" si="994"/>
        <v>1</v>
      </c>
      <c r="X10585" t="str">
        <f t="shared" si="995"/>
        <v>411</v>
      </c>
      <c r="Y10585" t="str">
        <f>IF(Table1[[#This Row],[RFM_Score]]="555","Champion", IF(AND(J10585&gt;=4,V10585&gt;=4),"Loyal", IF(U10585&lt;=2,"At Risk", IF(W10585&gt;=4,"Potential Loyalist","Others"))))</f>
        <v>Others</v>
      </c>
    </row>
    <row r="10586" spans="1:25">
      <c r="A10586" t="s">
        <v>8000</v>
      </c>
      <c r="B10586">
        <v>43</v>
      </c>
      <c r="C10586" t="s">
        <v>19</v>
      </c>
      <c r="D10586" t="s">
        <v>41</v>
      </c>
      <c r="E10586" s="6" t="s">
        <v>22656</v>
      </c>
      <c r="F10586" t="s">
        <v>37</v>
      </c>
      <c r="G10586">
        <v>7</v>
      </c>
      <c r="H10586">
        <v>1</v>
      </c>
      <c r="I10586">
        <v>48</v>
      </c>
      <c r="J10586">
        <v>2</v>
      </c>
      <c r="K10586">
        <v>41.34</v>
      </c>
      <c r="L10586" t="str">
        <f t="shared" si="990"/>
        <v/>
      </c>
      <c r="M10586">
        <v>1</v>
      </c>
      <c r="N10586" t="str">
        <f t="shared" si="991"/>
        <v/>
      </c>
      <c r="O10586">
        <v>15</v>
      </c>
      <c r="P10586" s="11">
        <v>0.14285714285714199</v>
      </c>
      <c r="Q10586" s="11">
        <v>4.1666666666666602E-2</v>
      </c>
      <c r="R10586" s="12">
        <v>41.34</v>
      </c>
      <c r="S10586" t="s">
        <v>27</v>
      </c>
      <c r="T10586">
        <v>1</v>
      </c>
      <c r="U10586">
        <f t="shared" si="992"/>
        <v>5</v>
      </c>
      <c r="V10586">
        <f t="shared" si="993"/>
        <v>1</v>
      </c>
      <c r="W10586">
        <f t="shared" si="994"/>
        <v>1</v>
      </c>
      <c r="X10586" t="str">
        <f t="shared" si="995"/>
        <v>511</v>
      </c>
      <c r="Y10586" t="str">
        <f>IF(Table1[[#This Row],[RFM_Score]]="555","Champion", IF(AND(J10586&gt;=4,V10586&gt;=4),"Loyal", IF(U10586&lt;=2,"At Risk", IF(W10586&gt;=4,"Potential Loyalist","Others"))))</f>
        <v>Others</v>
      </c>
    </row>
    <row r="10587" spans="1:25">
      <c r="A10587" t="s">
        <v>11460</v>
      </c>
      <c r="B10587">
        <v>30</v>
      </c>
      <c r="C10587" t="s">
        <v>19</v>
      </c>
      <c r="D10587" t="s">
        <v>25</v>
      </c>
      <c r="E10587" s="6" t="s">
        <v>22657</v>
      </c>
      <c r="F10587" t="s">
        <v>26</v>
      </c>
      <c r="G10587">
        <v>3</v>
      </c>
      <c r="H10587">
        <v>0</v>
      </c>
      <c r="I10587">
        <v>57</v>
      </c>
      <c r="J10587">
        <v>5</v>
      </c>
      <c r="K10587">
        <v>41.27</v>
      </c>
      <c r="L10587" t="str">
        <f t="shared" si="990"/>
        <v/>
      </c>
      <c r="M10587">
        <v>1</v>
      </c>
      <c r="N10587" t="str">
        <f t="shared" si="991"/>
        <v/>
      </c>
      <c r="O10587">
        <v>9</v>
      </c>
      <c r="P10587" s="11">
        <v>0</v>
      </c>
      <c r="Q10587" s="11">
        <v>8.7719298245614002E-2</v>
      </c>
      <c r="R10587" s="12">
        <v>41.27</v>
      </c>
      <c r="S10587" t="s">
        <v>27</v>
      </c>
      <c r="T10587">
        <v>0</v>
      </c>
      <c r="U10587">
        <f t="shared" si="992"/>
        <v>5</v>
      </c>
      <c r="V10587">
        <f t="shared" si="993"/>
        <v>1</v>
      </c>
      <c r="W10587">
        <f t="shared" si="994"/>
        <v>1</v>
      </c>
      <c r="X10587" t="str">
        <f t="shared" si="995"/>
        <v>511</v>
      </c>
      <c r="Y10587" t="str">
        <f>IF(Table1[[#This Row],[RFM_Score]]="555","Champion", IF(AND(J10587&gt;=4,V10587&gt;=4),"Loyal", IF(U10587&lt;=2,"At Risk", IF(W10587&gt;=4,"Potential Loyalist","Others"))))</f>
        <v>Others</v>
      </c>
    </row>
    <row r="10588" spans="1:25">
      <c r="A10588" t="s">
        <v>7982</v>
      </c>
      <c r="B10588">
        <v>23</v>
      </c>
      <c r="C10588" t="s">
        <v>19</v>
      </c>
      <c r="D10588" t="s">
        <v>25</v>
      </c>
      <c r="E10588" s="6" t="s">
        <v>22658</v>
      </c>
      <c r="F10588" t="s">
        <v>30</v>
      </c>
      <c r="G10588">
        <v>2</v>
      </c>
      <c r="H10588">
        <v>2</v>
      </c>
      <c r="I10588">
        <v>49</v>
      </c>
      <c r="J10588">
        <v>7</v>
      </c>
      <c r="K10588">
        <v>41.22</v>
      </c>
      <c r="L10588" t="str">
        <f t="shared" si="990"/>
        <v/>
      </c>
      <c r="M10588">
        <v>1</v>
      </c>
      <c r="N10588" t="str">
        <f t="shared" si="991"/>
        <v/>
      </c>
      <c r="O10588">
        <v>2</v>
      </c>
      <c r="P10588" s="11">
        <v>1</v>
      </c>
      <c r="Q10588" s="11">
        <v>0.14285714285714199</v>
      </c>
      <c r="R10588" s="12">
        <v>41.22</v>
      </c>
      <c r="S10588" t="s">
        <v>27</v>
      </c>
      <c r="T10588">
        <v>0</v>
      </c>
      <c r="U10588">
        <f t="shared" si="992"/>
        <v>5</v>
      </c>
      <c r="V10588">
        <f t="shared" si="993"/>
        <v>1</v>
      </c>
      <c r="W10588">
        <f t="shared" si="994"/>
        <v>1</v>
      </c>
      <c r="X10588" t="str">
        <f t="shared" si="995"/>
        <v>511</v>
      </c>
      <c r="Y10588" t="str">
        <f>IF(Table1[[#This Row],[RFM_Score]]="555","Champion", IF(AND(J10588&gt;=4,V10588&gt;=4),"Loyal", IF(U10588&lt;=2,"At Risk", IF(W10588&gt;=4,"Potential Loyalist","Others"))))</f>
        <v>Others</v>
      </c>
    </row>
    <row r="10589" spans="1:25">
      <c r="A10589" t="s">
        <v>2345</v>
      </c>
      <c r="B10589">
        <v>41</v>
      </c>
      <c r="C10589" t="s">
        <v>19</v>
      </c>
      <c r="D10589" t="s">
        <v>25</v>
      </c>
      <c r="E10589" s="6" t="s">
        <v>22659</v>
      </c>
      <c r="F10589" t="s">
        <v>26</v>
      </c>
      <c r="G10589">
        <v>1</v>
      </c>
      <c r="H10589">
        <v>0</v>
      </c>
      <c r="I10589">
        <v>35</v>
      </c>
      <c r="J10589">
        <v>3</v>
      </c>
      <c r="K10589">
        <v>41.09</v>
      </c>
      <c r="L10589" t="str">
        <f t="shared" si="990"/>
        <v/>
      </c>
      <c r="M10589">
        <v>1</v>
      </c>
      <c r="N10589" t="str">
        <f t="shared" si="991"/>
        <v/>
      </c>
      <c r="O10589">
        <v>57</v>
      </c>
      <c r="P10589" s="11">
        <v>0</v>
      </c>
      <c r="Q10589" s="11">
        <v>8.5714285714285701E-2</v>
      </c>
      <c r="R10589" s="12">
        <v>41.09</v>
      </c>
      <c r="S10589" t="s">
        <v>27</v>
      </c>
      <c r="T10589">
        <v>0</v>
      </c>
      <c r="U10589">
        <f t="shared" si="992"/>
        <v>3</v>
      </c>
      <c r="V10589">
        <f t="shared" si="993"/>
        <v>1</v>
      </c>
      <c r="W10589">
        <f t="shared" si="994"/>
        <v>1</v>
      </c>
      <c r="X10589" t="str">
        <f t="shared" si="995"/>
        <v>311</v>
      </c>
      <c r="Y10589" t="str">
        <f>IF(Table1[[#This Row],[RFM_Score]]="555","Champion", IF(AND(J10589&gt;=4,V10589&gt;=4),"Loyal", IF(U10589&lt;=2,"At Risk", IF(W10589&gt;=4,"Potential Loyalist","Others"))))</f>
        <v>Others</v>
      </c>
    </row>
    <row r="10590" spans="1:25">
      <c r="A10590" t="s">
        <v>11095</v>
      </c>
      <c r="B10590">
        <v>28</v>
      </c>
      <c r="C10590" t="s">
        <v>24</v>
      </c>
      <c r="D10590" t="s">
        <v>25</v>
      </c>
      <c r="E10590" s="6" t="s">
        <v>22660</v>
      </c>
      <c r="F10590" t="s">
        <v>62</v>
      </c>
      <c r="G10590">
        <v>3</v>
      </c>
      <c r="H10590">
        <v>2</v>
      </c>
      <c r="I10590">
        <v>54</v>
      </c>
      <c r="J10590">
        <v>5</v>
      </c>
      <c r="K10590">
        <v>41.07</v>
      </c>
      <c r="L10590" t="str">
        <f t="shared" si="990"/>
        <v/>
      </c>
      <c r="M10590">
        <v>1</v>
      </c>
      <c r="N10590" t="str">
        <f t="shared" si="991"/>
        <v/>
      </c>
      <c r="O10590">
        <v>16</v>
      </c>
      <c r="P10590" s="11">
        <v>0.66666666666666596</v>
      </c>
      <c r="Q10590" s="11">
        <v>9.2592592592592504E-2</v>
      </c>
      <c r="R10590" s="12">
        <v>41.07</v>
      </c>
      <c r="S10590" t="s">
        <v>27</v>
      </c>
      <c r="T10590">
        <v>0</v>
      </c>
      <c r="U10590">
        <f t="shared" si="992"/>
        <v>5</v>
      </c>
      <c r="V10590">
        <f t="shared" si="993"/>
        <v>1</v>
      </c>
      <c r="W10590">
        <f t="shared" si="994"/>
        <v>1</v>
      </c>
      <c r="X10590" t="str">
        <f t="shared" si="995"/>
        <v>511</v>
      </c>
      <c r="Y10590" t="str">
        <f>IF(Table1[[#This Row],[RFM_Score]]="555","Champion", IF(AND(J10590&gt;=4,V10590&gt;=4),"Loyal", IF(U10590&lt;=2,"At Risk", IF(W10590&gt;=4,"Potential Loyalist","Others"))))</f>
        <v>Others</v>
      </c>
    </row>
    <row r="10591" spans="1:25">
      <c r="A10591" t="s">
        <v>3685</v>
      </c>
      <c r="B10591">
        <v>44</v>
      </c>
      <c r="C10591" t="s">
        <v>24</v>
      </c>
      <c r="D10591" t="s">
        <v>25</v>
      </c>
      <c r="E10591" s="6" t="s">
        <v>22661</v>
      </c>
      <c r="F10591" t="s">
        <v>26</v>
      </c>
      <c r="G10591">
        <v>0</v>
      </c>
      <c r="H10591">
        <v>0</v>
      </c>
      <c r="I10591">
        <v>46</v>
      </c>
      <c r="J10591">
        <v>3</v>
      </c>
      <c r="K10591">
        <v>41.06</v>
      </c>
      <c r="L10591" t="str">
        <f t="shared" si="990"/>
        <v/>
      </c>
      <c r="M10591">
        <v>1</v>
      </c>
      <c r="N10591" t="str">
        <f t="shared" si="991"/>
        <v/>
      </c>
      <c r="O10591">
        <v>143</v>
      </c>
      <c r="P10591" s="11">
        <v>0</v>
      </c>
      <c r="Q10591" s="11">
        <v>6.5217391304347797E-2</v>
      </c>
      <c r="R10591" s="12">
        <v>41.06</v>
      </c>
      <c r="S10591" t="s">
        <v>27</v>
      </c>
      <c r="T10591">
        <v>1</v>
      </c>
      <c r="U10591">
        <f t="shared" si="992"/>
        <v>1</v>
      </c>
      <c r="V10591">
        <f t="shared" si="993"/>
        <v>1</v>
      </c>
      <c r="W10591">
        <f t="shared" si="994"/>
        <v>1</v>
      </c>
      <c r="X10591" t="str">
        <f t="shared" si="995"/>
        <v>111</v>
      </c>
      <c r="Y10591" t="str">
        <f>IF(Table1[[#This Row],[RFM_Score]]="555","Champion", IF(AND(J10591&gt;=4,V10591&gt;=4),"Loyal", IF(U10591&lt;=2,"At Risk", IF(W10591&gt;=4,"Potential Loyalist","Others"))))</f>
        <v>At Risk</v>
      </c>
    </row>
    <row r="10592" spans="1:25">
      <c r="A10592" t="s">
        <v>9803</v>
      </c>
      <c r="B10592">
        <v>46</v>
      </c>
      <c r="C10592" t="s">
        <v>24</v>
      </c>
      <c r="D10592" t="s">
        <v>41</v>
      </c>
      <c r="E10592" s="6" t="s">
        <v>22662</v>
      </c>
      <c r="F10592" t="s">
        <v>21</v>
      </c>
      <c r="G10592">
        <v>4</v>
      </c>
      <c r="H10592">
        <v>2</v>
      </c>
      <c r="I10592">
        <v>51</v>
      </c>
      <c r="J10592">
        <v>2</v>
      </c>
      <c r="K10592">
        <v>41.03</v>
      </c>
      <c r="L10592" t="str">
        <f t="shared" si="990"/>
        <v/>
      </c>
      <c r="M10592">
        <v>1</v>
      </c>
      <c r="N10592" t="str">
        <f t="shared" si="991"/>
        <v/>
      </c>
      <c r="O10592">
        <v>8</v>
      </c>
      <c r="P10592" s="11">
        <v>0.5</v>
      </c>
      <c r="Q10592" s="11">
        <v>3.9215686274509803E-2</v>
      </c>
      <c r="R10592" s="12">
        <v>41.03</v>
      </c>
      <c r="S10592" t="s">
        <v>27</v>
      </c>
      <c r="T10592">
        <v>1</v>
      </c>
      <c r="U10592">
        <f t="shared" si="992"/>
        <v>5</v>
      </c>
      <c r="V10592">
        <f t="shared" si="993"/>
        <v>1</v>
      </c>
      <c r="W10592">
        <f t="shared" si="994"/>
        <v>1</v>
      </c>
      <c r="X10592" t="str">
        <f t="shared" si="995"/>
        <v>511</v>
      </c>
      <c r="Y10592" t="str">
        <f>IF(Table1[[#This Row],[RFM_Score]]="555","Champion", IF(AND(J10592&gt;=4,V10592&gt;=4),"Loyal", IF(U10592&lt;=2,"At Risk", IF(W10592&gt;=4,"Potential Loyalist","Others"))))</f>
        <v>Others</v>
      </c>
    </row>
    <row r="10593" spans="1:25">
      <c r="A10593" t="s">
        <v>10785</v>
      </c>
      <c r="B10593">
        <v>18</v>
      </c>
      <c r="C10593" t="s">
        <v>24</v>
      </c>
      <c r="D10593" t="s">
        <v>25</v>
      </c>
      <c r="E10593" s="6" t="s">
        <v>22663</v>
      </c>
      <c r="F10593" t="s">
        <v>37</v>
      </c>
      <c r="G10593">
        <v>5</v>
      </c>
      <c r="H10593">
        <v>2</v>
      </c>
      <c r="I10593">
        <v>55</v>
      </c>
      <c r="J10593">
        <v>4</v>
      </c>
      <c r="K10593">
        <v>40.96</v>
      </c>
      <c r="L10593" t="str">
        <f t="shared" si="990"/>
        <v/>
      </c>
      <c r="M10593">
        <v>1</v>
      </c>
      <c r="N10593" t="str">
        <f t="shared" si="991"/>
        <v/>
      </c>
      <c r="O10593">
        <v>37</v>
      </c>
      <c r="P10593" s="11">
        <v>0.4</v>
      </c>
      <c r="Q10593" s="11">
        <v>7.2727272727272696E-2</v>
      </c>
      <c r="R10593" s="12">
        <v>40.96</v>
      </c>
      <c r="S10593" t="s">
        <v>27</v>
      </c>
      <c r="T10593">
        <v>0</v>
      </c>
      <c r="U10593">
        <f t="shared" si="992"/>
        <v>4</v>
      </c>
      <c r="V10593">
        <f t="shared" si="993"/>
        <v>1</v>
      </c>
      <c r="W10593">
        <f t="shared" si="994"/>
        <v>1</v>
      </c>
      <c r="X10593" t="str">
        <f t="shared" si="995"/>
        <v>411</v>
      </c>
      <c r="Y10593" t="str">
        <f>IF(Table1[[#This Row],[RFM_Score]]="555","Champion", IF(AND(J10593&gt;=4,V10593&gt;=4),"Loyal", IF(U10593&lt;=2,"At Risk", IF(W10593&gt;=4,"Potential Loyalist","Others"))))</f>
        <v>Others</v>
      </c>
    </row>
    <row r="10594" spans="1:25">
      <c r="A10594" t="s">
        <v>6973</v>
      </c>
      <c r="B10594">
        <v>52</v>
      </c>
      <c r="C10594" t="s">
        <v>19</v>
      </c>
      <c r="D10594" t="s">
        <v>25</v>
      </c>
      <c r="E10594" s="6" t="s">
        <v>22664</v>
      </c>
      <c r="F10594" t="s">
        <v>21</v>
      </c>
      <c r="G10594">
        <v>0</v>
      </c>
      <c r="H10594">
        <v>0</v>
      </c>
      <c r="I10594">
        <v>51</v>
      </c>
      <c r="J10594">
        <v>6</v>
      </c>
      <c r="K10594">
        <v>40.86</v>
      </c>
      <c r="L10594" t="str">
        <f t="shared" si="990"/>
        <v/>
      </c>
      <c r="M10594">
        <v>1</v>
      </c>
      <c r="N10594" t="str">
        <f t="shared" si="991"/>
        <v/>
      </c>
      <c r="O10594">
        <v>23</v>
      </c>
      <c r="P10594" s="11">
        <v>0</v>
      </c>
      <c r="Q10594" s="11">
        <v>0.11764705882352899</v>
      </c>
      <c r="R10594" s="12">
        <v>40.86</v>
      </c>
      <c r="S10594" t="s">
        <v>27</v>
      </c>
      <c r="T10594">
        <v>0</v>
      </c>
      <c r="U10594">
        <f t="shared" si="992"/>
        <v>4</v>
      </c>
      <c r="V10594">
        <f t="shared" si="993"/>
        <v>1</v>
      </c>
      <c r="W10594">
        <f t="shared" si="994"/>
        <v>1</v>
      </c>
      <c r="X10594" t="str">
        <f t="shared" si="995"/>
        <v>411</v>
      </c>
      <c r="Y10594" t="str">
        <f>IF(Table1[[#This Row],[RFM_Score]]="555","Champion", IF(AND(J10594&gt;=4,V10594&gt;=4),"Loyal", IF(U10594&lt;=2,"At Risk", IF(W10594&gt;=4,"Potential Loyalist","Others"))))</f>
        <v>Others</v>
      </c>
    </row>
    <row r="10595" spans="1:25">
      <c r="A10595" t="s">
        <v>8931</v>
      </c>
      <c r="B10595">
        <v>21</v>
      </c>
      <c r="C10595" t="s">
        <v>19</v>
      </c>
      <c r="D10595" t="s">
        <v>35</v>
      </c>
      <c r="E10595" s="6" t="s">
        <v>22665</v>
      </c>
      <c r="F10595" t="s">
        <v>21</v>
      </c>
      <c r="G10595">
        <v>0</v>
      </c>
      <c r="H10595">
        <v>0</v>
      </c>
      <c r="I10595">
        <v>57</v>
      </c>
      <c r="J10595">
        <v>3</v>
      </c>
      <c r="K10595">
        <v>40.74</v>
      </c>
      <c r="L10595" t="str">
        <f t="shared" si="990"/>
        <v/>
      </c>
      <c r="M10595">
        <v>1</v>
      </c>
      <c r="N10595" t="str">
        <f t="shared" si="991"/>
        <v/>
      </c>
      <c r="O10595">
        <v>20</v>
      </c>
      <c r="P10595" s="11">
        <v>0</v>
      </c>
      <c r="Q10595" s="11">
        <v>5.2631578947368397E-2</v>
      </c>
      <c r="R10595" s="12">
        <v>40.74</v>
      </c>
      <c r="S10595" t="s">
        <v>27</v>
      </c>
      <c r="T10595">
        <v>0</v>
      </c>
      <c r="U10595">
        <f t="shared" si="992"/>
        <v>5</v>
      </c>
      <c r="V10595">
        <f t="shared" si="993"/>
        <v>1</v>
      </c>
      <c r="W10595">
        <f t="shared" si="994"/>
        <v>1</v>
      </c>
      <c r="X10595" t="str">
        <f t="shared" si="995"/>
        <v>511</v>
      </c>
      <c r="Y10595" t="str">
        <f>IF(Table1[[#This Row],[RFM_Score]]="555","Champion", IF(AND(J10595&gt;=4,V10595&gt;=4),"Loyal", IF(U10595&lt;=2,"At Risk", IF(W10595&gt;=4,"Potential Loyalist","Others"))))</f>
        <v>Others</v>
      </c>
    </row>
    <row r="10596" spans="1:25">
      <c r="A10596" t="s">
        <v>2996</v>
      </c>
      <c r="B10596">
        <v>21</v>
      </c>
      <c r="C10596" t="s">
        <v>24</v>
      </c>
      <c r="D10596" t="s">
        <v>46</v>
      </c>
      <c r="E10596" s="6" t="s">
        <v>22666</v>
      </c>
      <c r="F10596" t="s">
        <v>30</v>
      </c>
      <c r="G10596">
        <v>2</v>
      </c>
      <c r="H10596">
        <v>0</v>
      </c>
      <c r="I10596">
        <v>56</v>
      </c>
      <c r="J10596">
        <v>2</v>
      </c>
      <c r="K10596">
        <v>40.64</v>
      </c>
      <c r="L10596" t="str">
        <f t="shared" si="990"/>
        <v/>
      </c>
      <c r="M10596">
        <v>1</v>
      </c>
      <c r="N10596" t="str">
        <f t="shared" si="991"/>
        <v/>
      </c>
      <c r="O10596">
        <v>0</v>
      </c>
      <c r="P10596" s="11">
        <v>0</v>
      </c>
      <c r="Q10596" s="11">
        <v>3.5714285714285698E-2</v>
      </c>
      <c r="R10596" s="12">
        <v>40.64</v>
      </c>
      <c r="S10596" t="s">
        <v>27</v>
      </c>
      <c r="T10596">
        <v>0</v>
      </c>
      <c r="U10596">
        <f t="shared" si="992"/>
        <v>5</v>
      </c>
      <c r="V10596">
        <f t="shared" si="993"/>
        <v>1</v>
      </c>
      <c r="W10596">
        <f t="shared" si="994"/>
        <v>1</v>
      </c>
      <c r="X10596" t="str">
        <f t="shared" si="995"/>
        <v>511</v>
      </c>
      <c r="Y10596" t="str">
        <f>IF(Table1[[#This Row],[RFM_Score]]="555","Champion", IF(AND(J10596&gt;=4,V10596&gt;=4),"Loyal", IF(U10596&lt;=2,"At Risk", IF(W10596&gt;=4,"Potential Loyalist","Others"))))</f>
        <v>Others</v>
      </c>
    </row>
    <row r="10597" spans="1:25">
      <c r="A10597" t="s">
        <v>3496</v>
      </c>
      <c r="B10597">
        <v>20</v>
      </c>
      <c r="C10597" t="s">
        <v>19</v>
      </c>
      <c r="D10597" t="s">
        <v>25</v>
      </c>
      <c r="E10597" s="6" t="s">
        <v>22667</v>
      </c>
      <c r="F10597" t="s">
        <v>21</v>
      </c>
      <c r="G10597">
        <v>2</v>
      </c>
      <c r="H10597">
        <v>0</v>
      </c>
      <c r="I10597">
        <v>58</v>
      </c>
      <c r="J10597">
        <v>1</v>
      </c>
      <c r="K10597">
        <v>40.51</v>
      </c>
      <c r="L10597" t="str">
        <f t="shared" si="990"/>
        <v/>
      </c>
      <c r="M10597">
        <v>1</v>
      </c>
      <c r="N10597" t="str">
        <f t="shared" si="991"/>
        <v/>
      </c>
      <c r="O10597">
        <v>51</v>
      </c>
      <c r="P10597" s="11">
        <v>0</v>
      </c>
      <c r="Q10597" s="11">
        <v>1.72413793103448E-2</v>
      </c>
      <c r="R10597" s="12">
        <v>40.51</v>
      </c>
      <c r="S10597" t="s">
        <v>27</v>
      </c>
      <c r="T10597">
        <v>0</v>
      </c>
      <c r="U10597">
        <f t="shared" si="992"/>
        <v>3</v>
      </c>
      <c r="V10597">
        <f t="shared" si="993"/>
        <v>1</v>
      </c>
      <c r="W10597">
        <f t="shared" si="994"/>
        <v>1</v>
      </c>
      <c r="X10597" t="str">
        <f t="shared" si="995"/>
        <v>311</v>
      </c>
      <c r="Y10597" t="str">
        <f>IF(Table1[[#This Row],[RFM_Score]]="555","Champion", IF(AND(J10597&gt;=4,V10597&gt;=4),"Loyal", IF(U10597&lt;=2,"At Risk", IF(W10597&gt;=4,"Potential Loyalist","Others"))))</f>
        <v>Others</v>
      </c>
    </row>
    <row r="10598" spans="1:25">
      <c r="A10598" t="s">
        <v>2439</v>
      </c>
      <c r="B10598">
        <v>28</v>
      </c>
      <c r="C10598" t="s">
        <v>24</v>
      </c>
      <c r="D10598" t="s">
        <v>25</v>
      </c>
      <c r="E10598" s="6" t="s">
        <v>22668</v>
      </c>
      <c r="F10598" t="s">
        <v>30</v>
      </c>
      <c r="G10598">
        <v>3</v>
      </c>
      <c r="H10598">
        <v>0</v>
      </c>
      <c r="I10598">
        <v>53</v>
      </c>
      <c r="J10598">
        <v>4</v>
      </c>
      <c r="K10598">
        <v>40.49</v>
      </c>
      <c r="L10598" t="str">
        <f t="shared" si="990"/>
        <v/>
      </c>
      <c r="M10598">
        <v>1</v>
      </c>
      <c r="N10598" t="str">
        <f t="shared" si="991"/>
        <v/>
      </c>
      <c r="O10598">
        <v>4</v>
      </c>
      <c r="P10598" s="11">
        <v>0</v>
      </c>
      <c r="Q10598" s="11">
        <v>7.5471698113207503E-2</v>
      </c>
      <c r="R10598" s="12">
        <v>40.49</v>
      </c>
      <c r="S10598" t="s">
        <v>27</v>
      </c>
      <c r="T10598">
        <v>0</v>
      </c>
      <c r="U10598">
        <f t="shared" si="992"/>
        <v>5</v>
      </c>
      <c r="V10598">
        <f t="shared" si="993"/>
        <v>1</v>
      </c>
      <c r="W10598">
        <f t="shared" si="994"/>
        <v>1</v>
      </c>
      <c r="X10598" t="str">
        <f t="shared" si="995"/>
        <v>511</v>
      </c>
      <c r="Y10598" t="str">
        <f>IF(Table1[[#This Row],[RFM_Score]]="555","Champion", IF(AND(J10598&gt;=4,V10598&gt;=4),"Loyal", IF(U10598&lt;=2,"At Risk", IF(W10598&gt;=4,"Potential Loyalist","Others"))))</f>
        <v>Others</v>
      </c>
    </row>
    <row r="10599" spans="1:25">
      <c r="A10599" t="s">
        <v>1700</v>
      </c>
      <c r="B10599">
        <v>27</v>
      </c>
      <c r="C10599" t="s">
        <v>24</v>
      </c>
      <c r="D10599" t="s">
        <v>49</v>
      </c>
      <c r="E10599" s="6" t="s">
        <v>22669</v>
      </c>
      <c r="F10599" t="s">
        <v>21</v>
      </c>
      <c r="G10599">
        <v>4</v>
      </c>
      <c r="H10599">
        <v>1</v>
      </c>
      <c r="I10599">
        <v>49</v>
      </c>
      <c r="J10599">
        <v>2</v>
      </c>
      <c r="K10599">
        <v>40.4</v>
      </c>
      <c r="L10599" t="str">
        <f t="shared" si="990"/>
        <v/>
      </c>
      <c r="M10599">
        <v>1</v>
      </c>
      <c r="N10599" t="str">
        <f t="shared" si="991"/>
        <v/>
      </c>
      <c r="O10599">
        <v>64</v>
      </c>
      <c r="P10599" s="11">
        <v>0.25</v>
      </c>
      <c r="Q10599" s="11">
        <v>4.08163265306122E-2</v>
      </c>
      <c r="R10599" s="12">
        <v>40.4</v>
      </c>
      <c r="S10599" t="s">
        <v>27</v>
      </c>
      <c r="T10599">
        <v>0</v>
      </c>
      <c r="U10599">
        <f t="shared" si="992"/>
        <v>3</v>
      </c>
      <c r="V10599">
        <f t="shared" si="993"/>
        <v>1</v>
      </c>
      <c r="W10599">
        <f t="shared" si="994"/>
        <v>1</v>
      </c>
      <c r="X10599" t="str">
        <f t="shared" si="995"/>
        <v>311</v>
      </c>
      <c r="Y10599" t="str">
        <f>IF(Table1[[#This Row],[RFM_Score]]="555","Champion", IF(AND(J10599&gt;=4,V10599&gt;=4),"Loyal", IF(U10599&lt;=2,"At Risk", IF(W10599&gt;=4,"Potential Loyalist","Others"))))</f>
        <v>Others</v>
      </c>
    </row>
    <row r="10600" spans="1:25">
      <c r="A10600" t="s">
        <v>10291</v>
      </c>
      <c r="B10600">
        <v>35</v>
      </c>
      <c r="C10600" t="s">
        <v>19</v>
      </c>
      <c r="D10600" t="s">
        <v>46</v>
      </c>
      <c r="E10600" s="6" t="s">
        <v>22670</v>
      </c>
      <c r="F10600" t="s">
        <v>30</v>
      </c>
      <c r="G10600">
        <v>2</v>
      </c>
      <c r="H10600">
        <v>2</v>
      </c>
      <c r="I10600">
        <v>48</v>
      </c>
      <c r="J10600">
        <v>2</v>
      </c>
      <c r="K10600">
        <v>40.11</v>
      </c>
      <c r="L10600" t="str">
        <f t="shared" si="990"/>
        <v/>
      </c>
      <c r="M10600">
        <v>1</v>
      </c>
      <c r="N10600" t="str">
        <f t="shared" si="991"/>
        <v/>
      </c>
      <c r="O10600">
        <v>2</v>
      </c>
      <c r="P10600" s="11">
        <v>1</v>
      </c>
      <c r="Q10600" s="11">
        <v>4.1666666666666602E-2</v>
      </c>
      <c r="R10600" s="12">
        <v>40.11</v>
      </c>
      <c r="S10600" t="s">
        <v>27</v>
      </c>
      <c r="T10600">
        <v>0</v>
      </c>
      <c r="U10600">
        <f t="shared" si="992"/>
        <v>5</v>
      </c>
      <c r="V10600">
        <f t="shared" si="993"/>
        <v>1</v>
      </c>
      <c r="W10600">
        <f t="shared" si="994"/>
        <v>1</v>
      </c>
      <c r="X10600" t="str">
        <f t="shared" si="995"/>
        <v>511</v>
      </c>
      <c r="Y10600" t="str">
        <f>IF(Table1[[#This Row],[RFM_Score]]="555","Champion", IF(AND(J10600&gt;=4,V10600&gt;=4),"Loyal", IF(U10600&lt;=2,"At Risk", IF(W10600&gt;=4,"Potential Loyalist","Others"))))</f>
        <v>Others</v>
      </c>
    </row>
    <row r="10601" spans="1:25">
      <c r="A10601" t="s">
        <v>7185</v>
      </c>
      <c r="B10601">
        <v>51</v>
      </c>
      <c r="C10601" t="s">
        <v>19</v>
      </c>
      <c r="D10601" t="s">
        <v>25</v>
      </c>
      <c r="E10601" s="6" t="s">
        <v>22671</v>
      </c>
      <c r="F10601" t="s">
        <v>62</v>
      </c>
      <c r="G10601">
        <v>2</v>
      </c>
      <c r="H10601">
        <v>0</v>
      </c>
      <c r="I10601">
        <v>62</v>
      </c>
      <c r="J10601">
        <v>2</v>
      </c>
      <c r="K10601">
        <v>40.1</v>
      </c>
      <c r="L10601" t="str">
        <f t="shared" si="990"/>
        <v/>
      </c>
      <c r="M10601">
        <v>1</v>
      </c>
      <c r="N10601" t="str">
        <f t="shared" si="991"/>
        <v/>
      </c>
      <c r="O10601">
        <v>30</v>
      </c>
      <c r="P10601" s="11">
        <v>0</v>
      </c>
      <c r="Q10601" s="11">
        <v>3.2258064516128997E-2</v>
      </c>
      <c r="R10601" s="12">
        <v>40.1</v>
      </c>
      <c r="S10601" t="s">
        <v>27</v>
      </c>
      <c r="T10601">
        <v>0</v>
      </c>
      <c r="U10601">
        <f t="shared" si="992"/>
        <v>4</v>
      </c>
      <c r="V10601">
        <f t="shared" si="993"/>
        <v>1</v>
      </c>
      <c r="W10601">
        <f t="shared" si="994"/>
        <v>1</v>
      </c>
      <c r="X10601" t="str">
        <f t="shared" si="995"/>
        <v>411</v>
      </c>
      <c r="Y10601" t="str">
        <f>IF(Table1[[#This Row],[RFM_Score]]="555","Champion", IF(AND(J10601&gt;=4,V10601&gt;=4),"Loyal", IF(U10601&lt;=2,"At Risk", IF(W10601&gt;=4,"Potential Loyalist","Others"))))</f>
        <v>Others</v>
      </c>
    </row>
    <row r="10602" spans="1:25">
      <c r="A10602" t="s">
        <v>2984</v>
      </c>
      <c r="B10602">
        <v>18</v>
      </c>
      <c r="C10602" t="s">
        <v>19</v>
      </c>
      <c r="D10602" t="s">
        <v>25</v>
      </c>
      <c r="E10602" s="6" t="s">
        <v>22672</v>
      </c>
      <c r="F10602" t="s">
        <v>26</v>
      </c>
      <c r="G10602">
        <v>3</v>
      </c>
      <c r="H10602">
        <v>1</v>
      </c>
      <c r="I10602">
        <v>57</v>
      </c>
      <c r="J10602">
        <v>1</v>
      </c>
      <c r="K10602">
        <v>40.07</v>
      </c>
      <c r="L10602" t="str">
        <f t="shared" si="990"/>
        <v/>
      </c>
      <c r="M10602">
        <v>1</v>
      </c>
      <c r="N10602" t="str">
        <f t="shared" si="991"/>
        <v/>
      </c>
      <c r="O10602">
        <v>4</v>
      </c>
      <c r="P10602" s="11">
        <v>0.33333333333333298</v>
      </c>
      <c r="Q10602" s="11">
        <v>1.7543859649122799E-2</v>
      </c>
      <c r="R10602" s="12">
        <v>40.07</v>
      </c>
      <c r="S10602" t="s">
        <v>27</v>
      </c>
      <c r="T10602">
        <v>0</v>
      </c>
      <c r="U10602">
        <f t="shared" si="992"/>
        <v>5</v>
      </c>
      <c r="V10602">
        <f t="shared" si="993"/>
        <v>1</v>
      </c>
      <c r="W10602">
        <f t="shared" si="994"/>
        <v>1</v>
      </c>
      <c r="X10602" t="str">
        <f t="shared" si="995"/>
        <v>511</v>
      </c>
      <c r="Y10602" t="str">
        <f>IF(Table1[[#This Row],[RFM_Score]]="555","Champion", IF(AND(J10602&gt;=4,V10602&gt;=4),"Loyal", IF(U10602&lt;=2,"At Risk", IF(W10602&gt;=4,"Potential Loyalist","Others"))))</f>
        <v>Others</v>
      </c>
    </row>
    <row r="10603" spans="1:25">
      <c r="A10603" t="s">
        <v>6398</v>
      </c>
      <c r="B10603">
        <v>48</v>
      </c>
      <c r="C10603" t="s">
        <v>33</v>
      </c>
      <c r="D10603" t="s">
        <v>25</v>
      </c>
      <c r="E10603" s="6" t="s">
        <v>22673</v>
      </c>
      <c r="F10603" t="s">
        <v>37</v>
      </c>
      <c r="G10603">
        <v>2</v>
      </c>
      <c r="H10603">
        <v>0</v>
      </c>
      <c r="I10603">
        <v>55</v>
      </c>
      <c r="J10603">
        <v>0</v>
      </c>
      <c r="K10603">
        <v>39.630000000000003</v>
      </c>
      <c r="L10603" t="str">
        <f t="shared" si="990"/>
        <v/>
      </c>
      <c r="M10603">
        <v>1</v>
      </c>
      <c r="N10603" t="str">
        <f t="shared" si="991"/>
        <v/>
      </c>
      <c r="O10603">
        <v>23</v>
      </c>
      <c r="P10603" s="11">
        <v>0</v>
      </c>
      <c r="Q10603" s="11">
        <v>0</v>
      </c>
      <c r="R10603" s="12">
        <v>39.630000000000003</v>
      </c>
      <c r="S10603" t="s">
        <v>27</v>
      </c>
      <c r="T10603">
        <v>0</v>
      </c>
      <c r="U10603">
        <f t="shared" si="992"/>
        <v>4</v>
      </c>
      <c r="V10603">
        <f t="shared" si="993"/>
        <v>1</v>
      </c>
      <c r="W10603">
        <f t="shared" si="994"/>
        <v>1</v>
      </c>
      <c r="X10603" t="str">
        <f t="shared" si="995"/>
        <v>411</v>
      </c>
      <c r="Y10603" t="str">
        <f>IF(Table1[[#This Row],[RFM_Score]]="555","Champion", IF(AND(J10603&gt;=4,V10603&gt;=4),"Loyal", IF(U10603&lt;=2,"At Risk", IF(W10603&gt;=4,"Potential Loyalist","Others"))))</f>
        <v>Others</v>
      </c>
    </row>
    <row r="10604" spans="1:25">
      <c r="A10604" t="s">
        <v>1396</v>
      </c>
      <c r="B10604">
        <v>37</v>
      </c>
      <c r="C10604" t="s">
        <v>19</v>
      </c>
      <c r="D10604" t="s">
        <v>25</v>
      </c>
      <c r="E10604" s="6" t="s">
        <v>22674</v>
      </c>
      <c r="F10604" t="s">
        <v>26</v>
      </c>
      <c r="G10604">
        <v>4</v>
      </c>
      <c r="H10604">
        <v>1</v>
      </c>
      <c r="I10604">
        <v>49</v>
      </c>
      <c r="J10604">
        <v>2</v>
      </c>
      <c r="K10604">
        <v>39.6</v>
      </c>
      <c r="L10604" t="str">
        <f t="shared" si="990"/>
        <v/>
      </c>
      <c r="M10604">
        <v>1</v>
      </c>
      <c r="N10604" t="str">
        <f t="shared" si="991"/>
        <v/>
      </c>
      <c r="O10604">
        <v>35</v>
      </c>
      <c r="P10604" s="11">
        <v>0.25</v>
      </c>
      <c r="Q10604" s="11">
        <v>4.08163265306122E-2</v>
      </c>
      <c r="R10604" s="12">
        <v>39.6</v>
      </c>
      <c r="S10604" t="s">
        <v>27</v>
      </c>
      <c r="T10604">
        <v>0</v>
      </c>
      <c r="U10604">
        <f t="shared" si="992"/>
        <v>4</v>
      </c>
      <c r="V10604">
        <f t="shared" si="993"/>
        <v>1</v>
      </c>
      <c r="W10604">
        <f t="shared" si="994"/>
        <v>1</v>
      </c>
      <c r="X10604" t="str">
        <f t="shared" si="995"/>
        <v>411</v>
      </c>
      <c r="Y10604" t="str">
        <f>IF(Table1[[#This Row],[RFM_Score]]="555","Champion", IF(AND(J10604&gt;=4,V10604&gt;=4),"Loyal", IF(U10604&lt;=2,"At Risk", IF(W10604&gt;=4,"Potential Loyalist","Others"))))</f>
        <v>Others</v>
      </c>
    </row>
    <row r="10605" spans="1:25">
      <c r="A10605" t="s">
        <v>11621</v>
      </c>
      <c r="B10605">
        <v>41</v>
      </c>
      <c r="C10605" t="s">
        <v>19</v>
      </c>
      <c r="D10605" t="s">
        <v>49</v>
      </c>
      <c r="E10605" s="6" t="s">
        <v>22675</v>
      </c>
      <c r="F10605" t="s">
        <v>30</v>
      </c>
      <c r="G10605">
        <v>3</v>
      </c>
      <c r="H10605">
        <v>1</v>
      </c>
      <c r="I10605">
        <v>45</v>
      </c>
      <c r="J10605">
        <v>0</v>
      </c>
      <c r="K10605">
        <v>39.36</v>
      </c>
      <c r="L10605" t="str">
        <f t="shared" si="990"/>
        <v/>
      </c>
      <c r="M10605">
        <v>1</v>
      </c>
      <c r="N10605" t="str">
        <f t="shared" si="991"/>
        <v/>
      </c>
      <c r="O10605">
        <v>19</v>
      </c>
      <c r="P10605" s="11">
        <v>0.33333333333333298</v>
      </c>
      <c r="Q10605" s="11">
        <v>0</v>
      </c>
      <c r="R10605" s="12">
        <v>39.36</v>
      </c>
      <c r="S10605" t="s">
        <v>27</v>
      </c>
      <c r="T10605">
        <v>0</v>
      </c>
      <c r="U10605">
        <f t="shared" si="992"/>
        <v>5</v>
      </c>
      <c r="V10605">
        <f t="shared" si="993"/>
        <v>1</v>
      </c>
      <c r="W10605">
        <f t="shared" si="994"/>
        <v>1</v>
      </c>
      <c r="X10605" t="str">
        <f t="shared" si="995"/>
        <v>511</v>
      </c>
      <c r="Y10605" t="str">
        <f>IF(Table1[[#This Row],[RFM_Score]]="555","Champion", IF(AND(J10605&gt;=4,V10605&gt;=4),"Loyal", IF(U10605&lt;=2,"At Risk", IF(W10605&gt;=4,"Potential Loyalist","Others"))))</f>
        <v>Others</v>
      </c>
    </row>
    <row r="10606" spans="1:25">
      <c r="A10606" t="s">
        <v>5072</v>
      </c>
      <c r="B10606">
        <v>63</v>
      </c>
      <c r="C10606" t="s">
        <v>24</v>
      </c>
      <c r="D10606" t="s">
        <v>41</v>
      </c>
      <c r="E10606" s="6" t="s">
        <v>22676</v>
      </c>
      <c r="F10606" t="s">
        <v>60</v>
      </c>
      <c r="G10606">
        <v>3</v>
      </c>
      <c r="H10606">
        <v>0</v>
      </c>
      <c r="I10606">
        <v>58</v>
      </c>
      <c r="J10606">
        <v>1</v>
      </c>
      <c r="K10606">
        <v>39.229999999999997</v>
      </c>
      <c r="L10606" t="str">
        <f t="shared" si="990"/>
        <v/>
      </c>
      <c r="M10606">
        <v>1</v>
      </c>
      <c r="N10606" t="str">
        <f t="shared" si="991"/>
        <v/>
      </c>
      <c r="O10606">
        <v>3</v>
      </c>
      <c r="P10606" s="11">
        <v>0</v>
      </c>
      <c r="Q10606" s="11">
        <v>1.72413793103448E-2</v>
      </c>
      <c r="R10606" s="12">
        <v>39.229999999999997</v>
      </c>
      <c r="S10606" t="s">
        <v>27</v>
      </c>
      <c r="T10606">
        <v>0</v>
      </c>
      <c r="U10606">
        <f t="shared" si="992"/>
        <v>5</v>
      </c>
      <c r="V10606">
        <f t="shared" si="993"/>
        <v>1</v>
      </c>
      <c r="W10606">
        <f t="shared" si="994"/>
        <v>1</v>
      </c>
      <c r="X10606" t="str">
        <f t="shared" si="995"/>
        <v>511</v>
      </c>
      <c r="Y10606" t="str">
        <f>IF(Table1[[#This Row],[RFM_Score]]="555","Champion", IF(AND(J10606&gt;=4,V10606&gt;=4),"Loyal", IF(U10606&lt;=2,"At Risk", IF(W10606&gt;=4,"Potential Loyalist","Others"))))</f>
        <v>Others</v>
      </c>
    </row>
    <row r="10607" spans="1:25">
      <c r="A10607" t="s">
        <v>6611</v>
      </c>
      <c r="B10607">
        <v>36</v>
      </c>
      <c r="C10607" t="s">
        <v>19</v>
      </c>
      <c r="D10607" t="s">
        <v>46</v>
      </c>
      <c r="E10607" s="6" t="s">
        <v>22677</v>
      </c>
      <c r="F10607" t="s">
        <v>30</v>
      </c>
      <c r="G10607">
        <v>4</v>
      </c>
      <c r="H10607">
        <v>0</v>
      </c>
      <c r="I10607">
        <v>42</v>
      </c>
      <c r="J10607">
        <v>2</v>
      </c>
      <c r="K10607">
        <v>39.1</v>
      </c>
      <c r="L10607" t="str">
        <f t="shared" si="990"/>
        <v/>
      </c>
      <c r="M10607">
        <v>1</v>
      </c>
      <c r="N10607" t="str">
        <f t="shared" si="991"/>
        <v/>
      </c>
      <c r="O10607">
        <v>23</v>
      </c>
      <c r="P10607" s="11">
        <v>0</v>
      </c>
      <c r="Q10607" s="11">
        <v>4.7619047619047603E-2</v>
      </c>
      <c r="R10607" s="12">
        <v>39.1</v>
      </c>
      <c r="S10607" t="s">
        <v>27</v>
      </c>
      <c r="T10607">
        <v>0</v>
      </c>
      <c r="U10607">
        <f t="shared" si="992"/>
        <v>4</v>
      </c>
      <c r="V10607">
        <f t="shared" si="993"/>
        <v>1</v>
      </c>
      <c r="W10607">
        <f t="shared" si="994"/>
        <v>1</v>
      </c>
      <c r="X10607" t="str">
        <f t="shared" si="995"/>
        <v>411</v>
      </c>
      <c r="Y10607" t="str">
        <f>IF(Table1[[#This Row],[RFM_Score]]="555","Champion", IF(AND(J10607&gt;=4,V10607&gt;=4),"Loyal", IF(U10607&lt;=2,"At Risk", IF(W10607&gt;=4,"Potential Loyalist","Others"))))</f>
        <v>Others</v>
      </c>
    </row>
    <row r="10608" spans="1:25">
      <c r="A10608" t="s">
        <v>10246</v>
      </c>
      <c r="B10608">
        <v>26</v>
      </c>
      <c r="C10608" t="s">
        <v>19</v>
      </c>
      <c r="D10608" t="s">
        <v>29</v>
      </c>
      <c r="E10608" s="6" t="s">
        <v>22678</v>
      </c>
      <c r="F10608" t="s">
        <v>62</v>
      </c>
      <c r="G10608">
        <v>5</v>
      </c>
      <c r="H10608">
        <v>2</v>
      </c>
      <c r="I10608">
        <v>55</v>
      </c>
      <c r="J10608">
        <v>2</v>
      </c>
      <c r="K10608">
        <v>39.020000000000003</v>
      </c>
      <c r="L10608" t="str">
        <f t="shared" si="990"/>
        <v/>
      </c>
      <c r="M10608">
        <v>1</v>
      </c>
      <c r="N10608" t="str">
        <f t="shared" si="991"/>
        <v/>
      </c>
      <c r="O10608">
        <v>14</v>
      </c>
      <c r="P10608" s="11">
        <v>0.4</v>
      </c>
      <c r="Q10608" s="11">
        <v>3.6363636363636299E-2</v>
      </c>
      <c r="R10608" s="12">
        <v>39.020000000000003</v>
      </c>
      <c r="S10608" t="s">
        <v>27</v>
      </c>
      <c r="T10608">
        <v>0</v>
      </c>
      <c r="U10608">
        <f t="shared" si="992"/>
        <v>5</v>
      </c>
      <c r="V10608">
        <f t="shared" si="993"/>
        <v>1</v>
      </c>
      <c r="W10608">
        <f t="shared" si="994"/>
        <v>1</v>
      </c>
      <c r="X10608" t="str">
        <f t="shared" si="995"/>
        <v>511</v>
      </c>
      <c r="Y10608" t="str">
        <f>IF(Table1[[#This Row],[RFM_Score]]="555","Champion", IF(AND(J10608&gt;=4,V10608&gt;=4),"Loyal", IF(U10608&lt;=2,"At Risk", IF(W10608&gt;=4,"Potential Loyalist","Others"))))</f>
        <v>Others</v>
      </c>
    </row>
    <row r="10609" spans="1:25">
      <c r="A10609" t="s">
        <v>10316</v>
      </c>
      <c r="B10609">
        <v>49</v>
      </c>
      <c r="C10609" t="s">
        <v>19</v>
      </c>
      <c r="D10609" t="s">
        <v>25</v>
      </c>
      <c r="E10609" s="6" t="s">
        <v>22679</v>
      </c>
      <c r="F10609" t="s">
        <v>21</v>
      </c>
      <c r="G10609">
        <v>3</v>
      </c>
      <c r="H10609">
        <v>1</v>
      </c>
      <c r="I10609">
        <v>42</v>
      </c>
      <c r="J10609">
        <v>2</v>
      </c>
      <c r="K10609">
        <v>39</v>
      </c>
      <c r="L10609" t="str">
        <f t="shared" si="990"/>
        <v/>
      </c>
      <c r="M10609">
        <v>1</v>
      </c>
      <c r="N10609" t="str">
        <f t="shared" si="991"/>
        <v/>
      </c>
      <c r="O10609">
        <v>4</v>
      </c>
      <c r="P10609" s="11">
        <v>0.33333333333333298</v>
      </c>
      <c r="Q10609" s="11">
        <v>4.7619047619047603E-2</v>
      </c>
      <c r="R10609" s="12">
        <v>39</v>
      </c>
      <c r="S10609" t="s">
        <v>27</v>
      </c>
      <c r="T10609">
        <v>0</v>
      </c>
      <c r="U10609">
        <f t="shared" si="992"/>
        <v>5</v>
      </c>
      <c r="V10609">
        <f t="shared" si="993"/>
        <v>1</v>
      </c>
      <c r="W10609">
        <f t="shared" si="994"/>
        <v>1</v>
      </c>
      <c r="X10609" t="str">
        <f t="shared" si="995"/>
        <v>511</v>
      </c>
      <c r="Y10609" t="str">
        <f>IF(Table1[[#This Row],[RFM_Score]]="555","Champion", IF(AND(J10609&gt;=4,V10609&gt;=4),"Loyal", IF(U10609&lt;=2,"At Risk", IF(W10609&gt;=4,"Potential Loyalist","Others"))))</f>
        <v>Others</v>
      </c>
    </row>
    <row r="10610" spans="1:25">
      <c r="A10610" t="s">
        <v>7235</v>
      </c>
      <c r="B10610">
        <v>56</v>
      </c>
      <c r="C10610" t="s">
        <v>19</v>
      </c>
      <c r="D10610" t="s">
        <v>29</v>
      </c>
      <c r="E10610" s="6" t="s">
        <v>22680</v>
      </c>
      <c r="F10610" t="s">
        <v>60</v>
      </c>
      <c r="G10610">
        <v>0</v>
      </c>
      <c r="H10610">
        <v>0</v>
      </c>
      <c r="I10610">
        <v>52</v>
      </c>
      <c r="J10610">
        <v>2</v>
      </c>
      <c r="K10610">
        <v>38.92</v>
      </c>
      <c r="L10610" t="str">
        <f t="shared" si="990"/>
        <v/>
      </c>
      <c r="M10610">
        <v>1</v>
      </c>
      <c r="N10610" t="str">
        <f t="shared" si="991"/>
        <v/>
      </c>
      <c r="O10610">
        <v>9</v>
      </c>
      <c r="P10610" s="11">
        <v>0</v>
      </c>
      <c r="Q10610" s="11">
        <v>3.8461538461538401E-2</v>
      </c>
      <c r="R10610" s="12">
        <v>38.92</v>
      </c>
      <c r="S10610" t="s">
        <v>27</v>
      </c>
      <c r="T10610">
        <v>0</v>
      </c>
      <c r="U10610">
        <f t="shared" si="992"/>
        <v>5</v>
      </c>
      <c r="V10610">
        <f t="shared" si="993"/>
        <v>1</v>
      </c>
      <c r="W10610">
        <f t="shared" si="994"/>
        <v>1</v>
      </c>
      <c r="X10610" t="str">
        <f t="shared" si="995"/>
        <v>511</v>
      </c>
      <c r="Y10610" t="str">
        <f>IF(Table1[[#This Row],[RFM_Score]]="555","Champion", IF(AND(J10610&gt;=4,V10610&gt;=4),"Loyal", IF(U10610&lt;=2,"At Risk", IF(W10610&gt;=4,"Potential Loyalist","Others"))))</f>
        <v>Others</v>
      </c>
    </row>
    <row r="10611" spans="1:25">
      <c r="A10611" t="s">
        <v>5656</v>
      </c>
      <c r="B10611">
        <v>33</v>
      </c>
      <c r="C10611" t="s">
        <v>19</v>
      </c>
      <c r="D10611" t="s">
        <v>20</v>
      </c>
      <c r="E10611" s="6" t="s">
        <v>22681</v>
      </c>
      <c r="F10611" t="s">
        <v>60</v>
      </c>
      <c r="G10611">
        <v>1</v>
      </c>
      <c r="H10611">
        <v>1</v>
      </c>
      <c r="I10611">
        <v>53</v>
      </c>
      <c r="J10611">
        <v>2</v>
      </c>
      <c r="K10611">
        <v>38.909999999999997</v>
      </c>
      <c r="L10611" t="str">
        <f t="shared" si="990"/>
        <v/>
      </c>
      <c r="M10611">
        <v>1</v>
      </c>
      <c r="N10611" t="str">
        <f t="shared" si="991"/>
        <v/>
      </c>
      <c r="O10611">
        <v>15</v>
      </c>
      <c r="P10611" s="11">
        <v>1</v>
      </c>
      <c r="Q10611" s="11">
        <v>3.7735849056603703E-2</v>
      </c>
      <c r="R10611" s="12">
        <v>38.909999999999997</v>
      </c>
      <c r="S10611" t="s">
        <v>27</v>
      </c>
      <c r="T10611">
        <v>0</v>
      </c>
      <c r="U10611">
        <f t="shared" si="992"/>
        <v>5</v>
      </c>
      <c r="V10611">
        <f t="shared" si="993"/>
        <v>1</v>
      </c>
      <c r="W10611">
        <f t="shared" si="994"/>
        <v>1</v>
      </c>
      <c r="X10611" t="str">
        <f t="shared" si="995"/>
        <v>511</v>
      </c>
      <c r="Y10611" t="str">
        <f>IF(Table1[[#This Row],[RFM_Score]]="555","Champion", IF(AND(J10611&gt;=4,V10611&gt;=4),"Loyal", IF(U10611&lt;=2,"At Risk", IF(W10611&gt;=4,"Potential Loyalist","Others"))))</f>
        <v>Others</v>
      </c>
    </row>
    <row r="10612" spans="1:25">
      <c r="A10612" t="s">
        <v>11854</v>
      </c>
      <c r="B10612">
        <v>40</v>
      </c>
      <c r="C10612" t="s">
        <v>19</v>
      </c>
      <c r="D10612" t="s">
        <v>49</v>
      </c>
      <c r="E10612" s="6" t="s">
        <v>22682</v>
      </c>
      <c r="F10612" t="s">
        <v>30</v>
      </c>
      <c r="G10612">
        <v>5</v>
      </c>
      <c r="H10612">
        <v>1</v>
      </c>
      <c r="I10612">
        <v>47</v>
      </c>
      <c r="J10612">
        <v>1</v>
      </c>
      <c r="K10612">
        <v>38.89</v>
      </c>
      <c r="L10612" t="str">
        <f t="shared" si="990"/>
        <v/>
      </c>
      <c r="M10612">
        <v>1</v>
      </c>
      <c r="N10612" t="str">
        <f t="shared" si="991"/>
        <v/>
      </c>
      <c r="O10612">
        <v>75</v>
      </c>
      <c r="P10612" s="11">
        <v>0.2</v>
      </c>
      <c r="Q10612" s="11">
        <v>2.1276595744680799E-2</v>
      </c>
      <c r="R10612" s="12">
        <v>38.89</v>
      </c>
      <c r="S10612" t="s">
        <v>27</v>
      </c>
      <c r="T10612">
        <v>0</v>
      </c>
      <c r="U10612">
        <f t="shared" si="992"/>
        <v>2</v>
      </c>
      <c r="V10612">
        <f t="shared" si="993"/>
        <v>1</v>
      </c>
      <c r="W10612">
        <f t="shared" si="994"/>
        <v>1</v>
      </c>
      <c r="X10612" t="str">
        <f t="shared" si="995"/>
        <v>211</v>
      </c>
      <c r="Y10612" t="str">
        <f>IF(Table1[[#This Row],[RFM_Score]]="555","Champion", IF(AND(J10612&gt;=4,V10612&gt;=4),"Loyal", IF(U10612&lt;=2,"At Risk", IF(W10612&gt;=4,"Potential Loyalist","Others"))))</f>
        <v>At Risk</v>
      </c>
    </row>
    <row r="10613" spans="1:25">
      <c r="A10613" t="s">
        <v>4251</v>
      </c>
      <c r="B10613">
        <v>35</v>
      </c>
      <c r="C10613" t="s">
        <v>19</v>
      </c>
      <c r="D10613" t="s">
        <v>25</v>
      </c>
      <c r="E10613" s="6" t="s">
        <v>22683</v>
      </c>
      <c r="F10613" t="s">
        <v>21</v>
      </c>
      <c r="G10613">
        <v>2</v>
      </c>
      <c r="H10613">
        <v>1</v>
      </c>
      <c r="I10613">
        <v>54</v>
      </c>
      <c r="J10613">
        <v>5</v>
      </c>
      <c r="K10613">
        <v>38.880000000000003</v>
      </c>
      <c r="L10613" t="str">
        <f t="shared" si="990"/>
        <v/>
      </c>
      <c r="M10613">
        <v>1</v>
      </c>
      <c r="N10613" t="str">
        <f t="shared" si="991"/>
        <v/>
      </c>
      <c r="O10613">
        <v>46</v>
      </c>
      <c r="P10613" s="11">
        <v>0.5</v>
      </c>
      <c r="Q10613" s="11">
        <v>9.2592592592592504E-2</v>
      </c>
      <c r="R10613" s="12">
        <v>38.880000000000003</v>
      </c>
      <c r="S10613" t="s">
        <v>27</v>
      </c>
      <c r="T10613">
        <v>0</v>
      </c>
      <c r="U10613">
        <f t="shared" si="992"/>
        <v>3</v>
      </c>
      <c r="V10613">
        <f t="shared" si="993"/>
        <v>1</v>
      </c>
      <c r="W10613">
        <f t="shared" si="994"/>
        <v>1</v>
      </c>
      <c r="X10613" t="str">
        <f t="shared" si="995"/>
        <v>311</v>
      </c>
      <c r="Y10613" t="str">
        <f>IF(Table1[[#This Row],[RFM_Score]]="555","Champion", IF(AND(J10613&gt;=4,V10613&gt;=4),"Loyal", IF(U10613&lt;=2,"At Risk", IF(W10613&gt;=4,"Potential Loyalist","Others"))))</f>
        <v>Others</v>
      </c>
    </row>
    <row r="10614" spans="1:25">
      <c r="A10614" t="s">
        <v>6749</v>
      </c>
      <c r="B10614">
        <v>52</v>
      </c>
      <c r="C10614" t="s">
        <v>24</v>
      </c>
      <c r="D10614" t="s">
        <v>25</v>
      </c>
      <c r="E10614" s="6" t="s">
        <v>22684</v>
      </c>
      <c r="F10614" t="s">
        <v>30</v>
      </c>
      <c r="G10614">
        <v>1</v>
      </c>
      <c r="H10614">
        <v>1</v>
      </c>
      <c r="I10614">
        <v>54</v>
      </c>
      <c r="J10614">
        <v>3</v>
      </c>
      <c r="K10614">
        <v>38.83</v>
      </c>
      <c r="L10614" t="str">
        <f t="shared" si="990"/>
        <v/>
      </c>
      <c r="M10614">
        <v>1</v>
      </c>
      <c r="N10614" t="str">
        <f t="shared" si="991"/>
        <v/>
      </c>
      <c r="O10614">
        <v>113</v>
      </c>
      <c r="P10614" s="11">
        <v>1</v>
      </c>
      <c r="Q10614" s="11">
        <v>5.5555555555555497E-2</v>
      </c>
      <c r="R10614" s="12">
        <v>38.83</v>
      </c>
      <c r="S10614" t="s">
        <v>27</v>
      </c>
      <c r="T10614">
        <v>1</v>
      </c>
      <c r="U10614">
        <f t="shared" si="992"/>
        <v>1</v>
      </c>
      <c r="V10614">
        <f t="shared" si="993"/>
        <v>1</v>
      </c>
      <c r="W10614">
        <f t="shared" si="994"/>
        <v>1</v>
      </c>
      <c r="X10614" t="str">
        <f t="shared" si="995"/>
        <v>111</v>
      </c>
      <c r="Y10614" t="str">
        <f>IF(Table1[[#This Row],[RFM_Score]]="555","Champion", IF(AND(J10614&gt;=4,V10614&gt;=4),"Loyal", IF(U10614&lt;=2,"At Risk", IF(W10614&gt;=4,"Potential Loyalist","Others"))))</f>
        <v>At Risk</v>
      </c>
    </row>
    <row r="10615" spans="1:25">
      <c r="A10615" t="s">
        <v>8146</v>
      </c>
      <c r="B10615">
        <v>39</v>
      </c>
      <c r="C10615" t="s">
        <v>19</v>
      </c>
      <c r="D10615" t="s">
        <v>46</v>
      </c>
      <c r="E10615" s="6" t="s">
        <v>22685</v>
      </c>
      <c r="F10615" t="s">
        <v>30</v>
      </c>
      <c r="G10615">
        <v>5</v>
      </c>
      <c r="H10615">
        <v>1</v>
      </c>
      <c r="I10615">
        <v>49</v>
      </c>
      <c r="J10615">
        <v>2</v>
      </c>
      <c r="K10615">
        <v>38.619999999999997</v>
      </c>
      <c r="L10615" t="str">
        <f t="shared" si="990"/>
        <v/>
      </c>
      <c r="M10615">
        <v>1</v>
      </c>
      <c r="N10615" t="str">
        <f t="shared" si="991"/>
        <v/>
      </c>
      <c r="O10615">
        <v>0</v>
      </c>
      <c r="P10615" s="11">
        <v>0.2</v>
      </c>
      <c r="Q10615" s="11">
        <v>4.08163265306122E-2</v>
      </c>
      <c r="R10615" s="12">
        <v>38.619999999999997</v>
      </c>
      <c r="S10615" t="s">
        <v>27</v>
      </c>
      <c r="T10615">
        <v>0</v>
      </c>
      <c r="U10615">
        <f t="shared" si="992"/>
        <v>5</v>
      </c>
      <c r="V10615">
        <f t="shared" si="993"/>
        <v>1</v>
      </c>
      <c r="W10615">
        <f t="shared" si="994"/>
        <v>1</v>
      </c>
      <c r="X10615" t="str">
        <f t="shared" si="995"/>
        <v>511</v>
      </c>
      <c r="Y10615" t="str">
        <f>IF(Table1[[#This Row],[RFM_Score]]="555","Champion", IF(AND(J10615&gt;=4,V10615&gt;=4),"Loyal", IF(U10615&lt;=2,"At Risk", IF(W10615&gt;=4,"Potential Loyalist","Others"))))</f>
        <v>Others</v>
      </c>
    </row>
    <row r="10616" spans="1:25">
      <c r="A10616" t="s">
        <v>11570</v>
      </c>
      <c r="B10616">
        <v>18</v>
      </c>
      <c r="C10616" t="s">
        <v>24</v>
      </c>
      <c r="D10616" t="s">
        <v>35</v>
      </c>
      <c r="E10616" s="6" t="s">
        <v>22686</v>
      </c>
      <c r="F10616" t="s">
        <v>21</v>
      </c>
      <c r="G10616">
        <v>2</v>
      </c>
      <c r="H10616">
        <v>1</v>
      </c>
      <c r="I10616">
        <v>53</v>
      </c>
      <c r="J10616">
        <v>3</v>
      </c>
      <c r="K10616">
        <v>38.18</v>
      </c>
      <c r="L10616" t="str">
        <f t="shared" si="990"/>
        <v/>
      </c>
      <c r="M10616">
        <v>1</v>
      </c>
      <c r="N10616" t="str">
        <f t="shared" si="991"/>
        <v/>
      </c>
      <c r="O10616">
        <v>27</v>
      </c>
      <c r="P10616" s="11">
        <v>0.5</v>
      </c>
      <c r="Q10616" s="11">
        <v>5.6603773584905599E-2</v>
      </c>
      <c r="R10616" s="12">
        <v>38.18</v>
      </c>
      <c r="S10616" t="s">
        <v>27</v>
      </c>
      <c r="T10616">
        <v>0</v>
      </c>
      <c r="U10616">
        <f t="shared" si="992"/>
        <v>4</v>
      </c>
      <c r="V10616">
        <f t="shared" si="993"/>
        <v>1</v>
      </c>
      <c r="W10616">
        <f t="shared" si="994"/>
        <v>1</v>
      </c>
      <c r="X10616" t="str">
        <f t="shared" si="995"/>
        <v>411</v>
      </c>
      <c r="Y10616" t="str">
        <f>IF(Table1[[#This Row],[RFM_Score]]="555","Champion", IF(AND(J10616&gt;=4,V10616&gt;=4),"Loyal", IF(U10616&lt;=2,"At Risk", IF(W10616&gt;=4,"Potential Loyalist","Others"))))</f>
        <v>Others</v>
      </c>
    </row>
    <row r="10617" spans="1:25">
      <c r="A10617" t="s">
        <v>3442</v>
      </c>
      <c r="B10617">
        <v>18</v>
      </c>
      <c r="C10617" t="s">
        <v>24</v>
      </c>
      <c r="D10617" t="s">
        <v>25</v>
      </c>
      <c r="E10617" s="6" t="s">
        <v>22687</v>
      </c>
      <c r="F10617" t="s">
        <v>37</v>
      </c>
      <c r="G10617">
        <v>2</v>
      </c>
      <c r="H10617">
        <v>1</v>
      </c>
      <c r="I10617">
        <v>52</v>
      </c>
      <c r="J10617">
        <v>1</v>
      </c>
      <c r="K10617">
        <v>38.159999999999997</v>
      </c>
      <c r="L10617" t="str">
        <f t="shared" si="990"/>
        <v/>
      </c>
      <c r="M10617">
        <v>1</v>
      </c>
      <c r="N10617" t="str">
        <f t="shared" si="991"/>
        <v/>
      </c>
      <c r="O10617">
        <v>26</v>
      </c>
      <c r="P10617" s="11">
        <v>0.5</v>
      </c>
      <c r="Q10617" s="11">
        <v>1.9230769230769201E-2</v>
      </c>
      <c r="R10617" s="12">
        <v>38.159999999999997</v>
      </c>
      <c r="S10617" t="s">
        <v>27</v>
      </c>
      <c r="T10617">
        <v>0</v>
      </c>
      <c r="U10617">
        <f t="shared" si="992"/>
        <v>4</v>
      </c>
      <c r="V10617">
        <f t="shared" si="993"/>
        <v>1</v>
      </c>
      <c r="W10617">
        <f t="shared" si="994"/>
        <v>1</v>
      </c>
      <c r="X10617" t="str">
        <f t="shared" si="995"/>
        <v>411</v>
      </c>
      <c r="Y10617" t="str">
        <f>IF(Table1[[#This Row],[RFM_Score]]="555","Champion", IF(AND(J10617&gt;=4,V10617&gt;=4),"Loyal", IF(U10617&lt;=2,"At Risk", IF(W10617&gt;=4,"Potential Loyalist","Others"))))</f>
        <v>Others</v>
      </c>
    </row>
    <row r="10618" spans="1:25">
      <c r="A10618" t="s">
        <v>2624</v>
      </c>
      <c r="B10618">
        <v>32</v>
      </c>
      <c r="C10618" t="s">
        <v>19</v>
      </c>
      <c r="D10618" t="s">
        <v>25</v>
      </c>
      <c r="E10618" s="6" t="s">
        <v>22688</v>
      </c>
      <c r="F10618" t="s">
        <v>62</v>
      </c>
      <c r="G10618">
        <v>0</v>
      </c>
      <c r="H10618">
        <v>0</v>
      </c>
      <c r="I10618">
        <v>44</v>
      </c>
      <c r="J10618">
        <v>4</v>
      </c>
      <c r="K10618">
        <v>38.11</v>
      </c>
      <c r="L10618" t="str">
        <f t="shared" si="990"/>
        <v/>
      </c>
      <c r="M10618">
        <v>1</v>
      </c>
      <c r="N10618" t="str">
        <f t="shared" si="991"/>
        <v/>
      </c>
      <c r="O10618">
        <v>4</v>
      </c>
      <c r="P10618" s="11">
        <v>0</v>
      </c>
      <c r="Q10618" s="11">
        <v>9.0909090909090898E-2</v>
      </c>
      <c r="R10618" s="12">
        <v>38.11</v>
      </c>
      <c r="S10618" t="s">
        <v>27</v>
      </c>
      <c r="T10618">
        <v>0</v>
      </c>
      <c r="U10618">
        <f t="shared" si="992"/>
        <v>5</v>
      </c>
      <c r="V10618">
        <f t="shared" si="993"/>
        <v>1</v>
      </c>
      <c r="W10618">
        <f t="shared" si="994"/>
        <v>1</v>
      </c>
      <c r="X10618" t="str">
        <f t="shared" si="995"/>
        <v>511</v>
      </c>
      <c r="Y10618" t="str">
        <f>IF(Table1[[#This Row],[RFM_Score]]="555","Champion", IF(AND(J10618&gt;=4,V10618&gt;=4),"Loyal", IF(U10618&lt;=2,"At Risk", IF(W10618&gt;=4,"Potential Loyalist","Others"))))</f>
        <v>Others</v>
      </c>
    </row>
    <row r="10619" spans="1:25">
      <c r="A10619" t="s">
        <v>867</v>
      </c>
      <c r="B10619">
        <v>18</v>
      </c>
      <c r="C10619" t="s">
        <v>19</v>
      </c>
      <c r="D10619" t="s">
        <v>25</v>
      </c>
      <c r="E10619" s="6" t="s">
        <v>22689</v>
      </c>
      <c r="F10619" t="s">
        <v>30</v>
      </c>
      <c r="G10619">
        <v>1</v>
      </c>
      <c r="H10619">
        <v>1</v>
      </c>
      <c r="I10619">
        <v>44</v>
      </c>
      <c r="J10619">
        <v>2</v>
      </c>
      <c r="K10619">
        <v>38.08</v>
      </c>
      <c r="L10619" t="str">
        <f t="shared" si="990"/>
        <v/>
      </c>
      <c r="M10619">
        <v>1</v>
      </c>
      <c r="N10619" t="str">
        <f t="shared" si="991"/>
        <v/>
      </c>
      <c r="O10619">
        <v>100</v>
      </c>
      <c r="P10619" s="11">
        <v>1</v>
      </c>
      <c r="Q10619" s="11">
        <v>4.54545454545454E-2</v>
      </c>
      <c r="R10619" s="12">
        <v>38.08</v>
      </c>
      <c r="S10619" t="s">
        <v>27</v>
      </c>
      <c r="T10619">
        <v>1</v>
      </c>
      <c r="U10619">
        <f t="shared" si="992"/>
        <v>2</v>
      </c>
      <c r="V10619">
        <f t="shared" si="993"/>
        <v>1</v>
      </c>
      <c r="W10619">
        <f t="shared" si="994"/>
        <v>1</v>
      </c>
      <c r="X10619" t="str">
        <f t="shared" si="995"/>
        <v>211</v>
      </c>
      <c r="Y10619" t="str">
        <f>IF(Table1[[#This Row],[RFM_Score]]="555","Champion", IF(AND(J10619&gt;=4,V10619&gt;=4),"Loyal", IF(U10619&lt;=2,"At Risk", IF(W10619&gt;=4,"Potential Loyalist","Others"))))</f>
        <v>At Risk</v>
      </c>
    </row>
    <row r="10620" spans="1:25">
      <c r="A10620" t="s">
        <v>10601</v>
      </c>
      <c r="B10620">
        <v>62</v>
      </c>
      <c r="C10620" t="s">
        <v>24</v>
      </c>
      <c r="D10620" t="s">
        <v>25</v>
      </c>
      <c r="E10620" s="6" t="s">
        <v>22690</v>
      </c>
      <c r="F10620" t="s">
        <v>37</v>
      </c>
      <c r="G10620">
        <v>1</v>
      </c>
      <c r="H10620">
        <v>1</v>
      </c>
      <c r="I10620">
        <v>44</v>
      </c>
      <c r="J10620">
        <v>0</v>
      </c>
      <c r="K10620">
        <v>37.619999999999997</v>
      </c>
      <c r="L10620" t="str">
        <f t="shared" si="990"/>
        <v/>
      </c>
      <c r="M10620">
        <v>1</v>
      </c>
      <c r="N10620" t="str">
        <f t="shared" si="991"/>
        <v/>
      </c>
      <c r="O10620">
        <v>1</v>
      </c>
      <c r="P10620" s="11">
        <v>1</v>
      </c>
      <c r="Q10620" s="11">
        <v>0</v>
      </c>
      <c r="R10620" s="12">
        <v>37.619999999999997</v>
      </c>
      <c r="S10620" t="s">
        <v>27</v>
      </c>
      <c r="T10620">
        <v>0</v>
      </c>
      <c r="U10620">
        <f t="shared" si="992"/>
        <v>5</v>
      </c>
      <c r="V10620">
        <f t="shared" si="993"/>
        <v>1</v>
      </c>
      <c r="W10620">
        <f t="shared" si="994"/>
        <v>1</v>
      </c>
      <c r="X10620" t="str">
        <f t="shared" si="995"/>
        <v>511</v>
      </c>
      <c r="Y10620" t="str">
        <f>IF(Table1[[#This Row],[RFM_Score]]="555","Champion", IF(AND(J10620&gt;=4,V10620&gt;=4),"Loyal", IF(U10620&lt;=2,"At Risk", IF(W10620&gt;=4,"Potential Loyalist","Others"))))</f>
        <v>Others</v>
      </c>
    </row>
    <row r="10621" spans="1:25">
      <c r="A10621" t="s">
        <v>11952</v>
      </c>
      <c r="B10621">
        <v>38</v>
      </c>
      <c r="C10621" t="s">
        <v>19</v>
      </c>
      <c r="D10621" t="s">
        <v>41</v>
      </c>
      <c r="E10621" s="6" t="s">
        <v>22691</v>
      </c>
      <c r="F10621" t="s">
        <v>30</v>
      </c>
      <c r="G10621">
        <v>4</v>
      </c>
      <c r="H10621">
        <v>0</v>
      </c>
      <c r="I10621">
        <v>57</v>
      </c>
      <c r="J10621">
        <v>5</v>
      </c>
      <c r="K10621">
        <v>37.54</v>
      </c>
      <c r="L10621" t="str">
        <f t="shared" si="990"/>
        <v/>
      </c>
      <c r="M10621">
        <v>1</v>
      </c>
      <c r="N10621" t="str">
        <f t="shared" si="991"/>
        <v/>
      </c>
      <c r="O10621">
        <v>21</v>
      </c>
      <c r="P10621" s="11">
        <v>0</v>
      </c>
      <c r="Q10621" s="11">
        <v>8.7719298245614002E-2</v>
      </c>
      <c r="R10621" s="12">
        <v>37.54</v>
      </c>
      <c r="S10621" t="s">
        <v>27</v>
      </c>
      <c r="T10621">
        <v>0</v>
      </c>
      <c r="U10621">
        <f t="shared" si="992"/>
        <v>4</v>
      </c>
      <c r="V10621">
        <f t="shared" si="993"/>
        <v>1</v>
      </c>
      <c r="W10621">
        <f t="shared" si="994"/>
        <v>1</v>
      </c>
      <c r="X10621" t="str">
        <f t="shared" si="995"/>
        <v>411</v>
      </c>
      <c r="Y10621" t="str">
        <f>IF(Table1[[#This Row],[RFM_Score]]="555","Champion", IF(AND(J10621&gt;=4,V10621&gt;=4),"Loyal", IF(U10621&lt;=2,"At Risk", IF(W10621&gt;=4,"Potential Loyalist","Others"))))</f>
        <v>Others</v>
      </c>
    </row>
    <row r="10622" spans="1:25">
      <c r="A10622" t="s">
        <v>5747</v>
      </c>
      <c r="B10622">
        <v>36</v>
      </c>
      <c r="C10622" t="s">
        <v>33</v>
      </c>
      <c r="D10622" t="s">
        <v>46</v>
      </c>
      <c r="E10622" s="6" t="s">
        <v>22692</v>
      </c>
      <c r="F10622" t="s">
        <v>21</v>
      </c>
      <c r="G10622">
        <v>8</v>
      </c>
      <c r="H10622">
        <v>3</v>
      </c>
      <c r="I10622">
        <v>40</v>
      </c>
      <c r="J10622">
        <v>3</v>
      </c>
      <c r="K10622">
        <v>37.49</v>
      </c>
      <c r="L10622" t="str">
        <f t="shared" si="990"/>
        <v/>
      </c>
      <c r="M10622">
        <v>1</v>
      </c>
      <c r="N10622" t="str">
        <f t="shared" si="991"/>
        <v/>
      </c>
      <c r="O10622">
        <v>36</v>
      </c>
      <c r="P10622" s="11">
        <v>0.375</v>
      </c>
      <c r="Q10622" s="11">
        <v>7.4999999999999997E-2</v>
      </c>
      <c r="R10622" s="12">
        <v>37.49</v>
      </c>
      <c r="S10622" t="s">
        <v>27</v>
      </c>
      <c r="T10622">
        <v>0</v>
      </c>
      <c r="U10622">
        <f t="shared" si="992"/>
        <v>4</v>
      </c>
      <c r="V10622">
        <f t="shared" si="993"/>
        <v>1</v>
      </c>
      <c r="W10622">
        <f t="shared" si="994"/>
        <v>1</v>
      </c>
      <c r="X10622" t="str">
        <f t="shared" si="995"/>
        <v>411</v>
      </c>
      <c r="Y10622" t="str">
        <f>IF(Table1[[#This Row],[RFM_Score]]="555","Champion", IF(AND(J10622&gt;=4,V10622&gt;=4),"Loyal", IF(U10622&lt;=2,"At Risk", IF(W10622&gt;=4,"Potential Loyalist","Others"))))</f>
        <v>Others</v>
      </c>
    </row>
    <row r="10623" spans="1:25">
      <c r="A10623" t="s">
        <v>8277</v>
      </c>
      <c r="B10623">
        <v>37</v>
      </c>
      <c r="C10623" t="s">
        <v>19</v>
      </c>
      <c r="D10623" t="s">
        <v>25</v>
      </c>
      <c r="E10623" s="6" t="s">
        <v>22693</v>
      </c>
      <c r="F10623" t="s">
        <v>30</v>
      </c>
      <c r="G10623">
        <v>7</v>
      </c>
      <c r="H10623">
        <v>2</v>
      </c>
      <c r="I10623">
        <v>46</v>
      </c>
      <c r="J10623">
        <v>5</v>
      </c>
      <c r="K10623">
        <v>37.47</v>
      </c>
      <c r="L10623" t="str">
        <f t="shared" si="990"/>
        <v/>
      </c>
      <c r="M10623">
        <v>1</v>
      </c>
      <c r="N10623" t="str">
        <f t="shared" si="991"/>
        <v/>
      </c>
      <c r="O10623">
        <v>24</v>
      </c>
      <c r="P10623" s="11">
        <v>0.28571428571428498</v>
      </c>
      <c r="Q10623" s="11">
        <v>0.108695652173913</v>
      </c>
      <c r="R10623" s="12">
        <v>37.47</v>
      </c>
      <c r="S10623" t="s">
        <v>27</v>
      </c>
      <c r="T10623">
        <v>0</v>
      </c>
      <c r="U10623">
        <f t="shared" si="992"/>
        <v>4</v>
      </c>
      <c r="V10623">
        <f t="shared" si="993"/>
        <v>1</v>
      </c>
      <c r="W10623">
        <f t="shared" si="994"/>
        <v>1</v>
      </c>
      <c r="X10623" t="str">
        <f t="shared" si="995"/>
        <v>411</v>
      </c>
      <c r="Y10623" t="str">
        <f>IF(Table1[[#This Row],[RFM_Score]]="555","Champion", IF(AND(J10623&gt;=4,V10623&gt;=4),"Loyal", IF(U10623&lt;=2,"At Risk", IF(W10623&gt;=4,"Potential Loyalist","Others"))))</f>
        <v>Others</v>
      </c>
    </row>
    <row r="10624" spans="1:25">
      <c r="A10624" t="s">
        <v>8520</v>
      </c>
      <c r="B10624">
        <v>19</v>
      </c>
      <c r="C10624" t="s">
        <v>19</v>
      </c>
      <c r="D10624" t="s">
        <v>29</v>
      </c>
      <c r="E10624" s="6" t="s">
        <v>22694</v>
      </c>
      <c r="F10624" t="s">
        <v>60</v>
      </c>
      <c r="G10624">
        <v>7</v>
      </c>
      <c r="H10624">
        <v>2</v>
      </c>
      <c r="I10624">
        <v>51</v>
      </c>
      <c r="J10624">
        <v>4</v>
      </c>
      <c r="K10624">
        <v>37.29</v>
      </c>
      <c r="L10624" t="str">
        <f t="shared" si="990"/>
        <v/>
      </c>
      <c r="M10624">
        <v>1</v>
      </c>
      <c r="N10624" t="str">
        <f t="shared" si="991"/>
        <v/>
      </c>
      <c r="O10624">
        <v>23</v>
      </c>
      <c r="P10624" s="11">
        <v>0.28571428571428498</v>
      </c>
      <c r="Q10624" s="11">
        <v>7.8431372549019607E-2</v>
      </c>
      <c r="R10624" s="12">
        <v>37.29</v>
      </c>
      <c r="S10624" t="s">
        <v>27</v>
      </c>
      <c r="T10624">
        <v>0</v>
      </c>
      <c r="U10624">
        <f t="shared" si="992"/>
        <v>4</v>
      </c>
      <c r="V10624">
        <f t="shared" si="993"/>
        <v>1</v>
      </c>
      <c r="W10624">
        <f t="shared" si="994"/>
        <v>1</v>
      </c>
      <c r="X10624" t="str">
        <f t="shared" si="995"/>
        <v>411</v>
      </c>
      <c r="Y10624" t="str">
        <f>IF(Table1[[#This Row],[RFM_Score]]="555","Champion", IF(AND(J10624&gt;=4,V10624&gt;=4),"Loyal", IF(U10624&lt;=2,"At Risk", IF(W10624&gt;=4,"Potential Loyalist","Others"))))</f>
        <v>Others</v>
      </c>
    </row>
    <row r="10625" spans="1:25">
      <c r="A10625" t="s">
        <v>9252</v>
      </c>
      <c r="B10625">
        <v>49</v>
      </c>
      <c r="C10625" t="s">
        <v>19</v>
      </c>
      <c r="D10625" t="s">
        <v>46</v>
      </c>
      <c r="E10625" s="6" t="s">
        <v>22695</v>
      </c>
      <c r="F10625" t="s">
        <v>21</v>
      </c>
      <c r="G10625">
        <v>1</v>
      </c>
      <c r="H10625">
        <v>1</v>
      </c>
      <c r="I10625">
        <v>60</v>
      </c>
      <c r="J10625">
        <v>1</v>
      </c>
      <c r="K10625">
        <v>37.29</v>
      </c>
      <c r="L10625" t="str">
        <f t="shared" si="990"/>
        <v/>
      </c>
      <c r="M10625">
        <v>1</v>
      </c>
      <c r="N10625" t="str">
        <f t="shared" si="991"/>
        <v/>
      </c>
      <c r="O10625">
        <v>10</v>
      </c>
      <c r="P10625" s="11">
        <v>1</v>
      </c>
      <c r="Q10625" s="11">
        <v>1.6666666666666601E-2</v>
      </c>
      <c r="R10625" s="12">
        <v>37.29</v>
      </c>
      <c r="S10625" t="s">
        <v>27</v>
      </c>
      <c r="T10625">
        <v>0</v>
      </c>
      <c r="U10625">
        <f t="shared" si="992"/>
        <v>5</v>
      </c>
      <c r="V10625">
        <f t="shared" si="993"/>
        <v>1</v>
      </c>
      <c r="W10625">
        <f t="shared" si="994"/>
        <v>1</v>
      </c>
      <c r="X10625" t="str">
        <f t="shared" si="995"/>
        <v>511</v>
      </c>
      <c r="Y10625" t="str">
        <f>IF(Table1[[#This Row],[RFM_Score]]="555","Champion", IF(AND(J10625&gt;=4,V10625&gt;=4),"Loyal", IF(U10625&lt;=2,"At Risk", IF(W10625&gt;=4,"Potential Loyalist","Others"))))</f>
        <v>Others</v>
      </c>
    </row>
    <row r="10626" spans="1:25">
      <c r="A10626" t="s">
        <v>10038</v>
      </c>
      <c r="B10626">
        <v>31</v>
      </c>
      <c r="C10626" t="s">
        <v>24</v>
      </c>
      <c r="D10626" t="s">
        <v>46</v>
      </c>
      <c r="E10626" s="6" t="s">
        <v>22696</v>
      </c>
      <c r="F10626" t="s">
        <v>62</v>
      </c>
      <c r="G10626">
        <v>3</v>
      </c>
      <c r="H10626">
        <v>1</v>
      </c>
      <c r="I10626">
        <v>70</v>
      </c>
      <c r="J10626">
        <v>6</v>
      </c>
      <c r="K10626">
        <v>37.24</v>
      </c>
      <c r="L10626" t="str">
        <f t="shared" ref="L10626:L10689" si="996">IF(OR(K10626&lt;$AC$10, K10626&gt;$AC$11), "OUTLIER", "")</f>
        <v/>
      </c>
      <c r="M10626">
        <v>1</v>
      </c>
      <c r="N10626" t="str">
        <f t="shared" ref="N10626:N10689" si="997">IF(OR(M10626&lt;$AC$16, M10626&gt;$AC$17), "OUTLIER", "")</f>
        <v/>
      </c>
      <c r="O10626">
        <v>15</v>
      </c>
      <c r="P10626" s="11">
        <v>0.33333333333333298</v>
      </c>
      <c r="Q10626" s="11">
        <v>8.5714285714285701E-2</v>
      </c>
      <c r="R10626" s="12">
        <v>37.24</v>
      </c>
      <c r="S10626" t="s">
        <v>27</v>
      </c>
      <c r="T10626">
        <v>0</v>
      </c>
      <c r="U10626">
        <f t="shared" ref="U10626:U10689" si="998">IF(O10626&lt;=20,5,IF(O10626&lt;=40,4,IF(O10626&lt;=70,3,IF(O10626&lt;=100,2,1))))</f>
        <v>5</v>
      </c>
      <c r="V10626">
        <f t="shared" ref="V10626:V10689" si="999">IF(M10626&gt;=11,5,IF(M10626&gt;=9,4,IF(M10626&gt;=7,3,IF(M10626&gt;=5,2,1))))</f>
        <v>1</v>
      </c>
      <c r="W10626">
        <f t="shared" ref="W10626:W10689" si="1000">IF(K10626&gt;=500,5,IF(K10626&gt;=300,4,IF(K10626&gt;=150,3,IF(K10626&gt;=50,2,1))))</f>
        <v>1</v>
      </c>
      <c r="X10626" t="str">
        <f t="shared" ref="X10626:X10689" si="1001">U10626 &amp; V10626 &amp; W10626</f>
        <v>511</v>
      </c>
      <c r="Y10626" t="str">
        <f>IF(Table1[[#This Row],[RFM_Score]]="555","Champion", IF(AND(J10626&gt;=4,V10626&gt;=4),"Loyal", IF(U10626&lt;=2,"At Risk", IF(W10626&gt;=4,"Potential Loyalist","Others"))))</f>
        <v>Others</v>
      </c>
    </row>
    <row r="10627" spans="1:25">
      <c r="A10627" t="s">
        <v>8834</v>
      </c>
      <c r="B10627">
        <v>45</v>
      </c>
      <c r="C10627" t="s">
        <v>19</v>
      </c>
      <c r="D10627" t="s">
        <v>20</v>
      </c>
      <c r="E10627" s="6" t="s">
        <v>22697</v>
      </c>
      <c r="F10627" t="s">
        <v>60</v>
      </c>
      <c r="G10627">
        <v>3</v>
      </c>
      <c r="H10627">
        <v>1</v>
      </c>
      <c r="I10627">
        <v>52</v>
      </c>
      <c r="J10627">
        <v>1</v>
      </c>
      <c r="K10627">
        <v>37.14</v>
      </c>
      <c r="L10627" t="str">
        <f t="shared" si="996"/>
        <v/>
      </c>
      <c r="M10627">
        <v>1</v>
      </c>
      <c r="N10627" t="str">
        <f t="shared" si="997"/>
        <v/>
      </c>
      <c r="O10627">
        <v>107</v>
      </c>
      <c r="P10627" s="11">
        <v>0.33333333333333298</v>
      </c>
      <c r="Q10627" s="11">
        <v>1.9230769230769201E-2</v>
      </c>
      <c r="R10627" s="12">
        <v>37.14</v>
      </c>
      <c r="S10627" t="s">
        <v>27</v>
      </c>
      <c r="T10627">
        <v>0</v>
      </c>
      <c r="U10627">
        <f t="shared" si="998"/>
        <v>1</v>
      </c>
      <c r="V10627">
        <f t="shared" si="999"/>
        <v>1</v>
      </c>
      <c r="W10627">
        <f t="shared" si="1000"/>
        <v>1</v>
      </c>
      <c r="X10627" t="str">
        <f t="shared" si="1001"/>
        <v>111</v>
      </c>
      <c r="Y10627" t="str">
        <f>IF(Table1[[#This Row],[RFM_Score]]="555","Champion", IF(AND(J10627&gt;=4,V10627&gt;=4),"Loyal", IF(U10627&lt;=2,"At Risk", IF(W10627&gt;=4,"Potential Loyalist","Others"))))</f>
        <v>At Risk</v>
      </c>
    </row>
    <row r="10628" spans="1:25">
      <c r="A10628" t="s">
        <v>8842</v>
      </c>
      <c r="B10628">
        <v>18</v>
      </c>
      <c r="C10628" t="s">
        <v>19</v>
      </c>
      <c r="D10628" t="s">
        <v>29</v>
      </c>
      <c r="E10628" s="6" t="s">
        <v>22698</v>
      </c>
      <c r="F10628" t="s">
        <v>26</v>
      </c>
      <c r="G10628">
        <v>3</v>
      </c>
      <c r="H10628">
        <v>1</v>
      </c>
      <c r="I10628">
        <v>54</v>
      </c>
      <c r="J10628">
        <v>2</v>
      </c>
      <c r="K10628">
        <v>37.07</v>
      </c>
      <c r="L10628" t="str">
        <f t="shared" si="996"/>
        <v/>
      </c>
      <c r="M10628">
        <v>1</v>
      </c>
      <c r="N10628" t="str">
        <f t="shared" si="997"/>
        <v/>
      </c>
      <c r="O10628">
        <v>13</v>
      </c>
      <c r="P10628" s="11">
        <v>0.33333333333333298</v>
      </c>
      <c r="Q10628" s="11">
        <v>3.7037037037037E-2</v>
      </c>
      <c r="R10628" s="12">
        <v>37.07</v>
      </c>
      <c r="S10628" t="s">
        <v>27</v>
      </c>
      <c r="T10628">
        <v>0</v>
      </c>
      <c r="U10628">
        <f t="shared" si="998"/>
        <v>5</v>
      </c>
      <c r="V10628">
        <f t="shared" si="999"/>
        <v>1</v>
      </c>
      <c r="W10628">
        <f t="shared" si="1000"/>
        <v>1</v>
      </c>
      <c r="X10628" t="str">
        <f t="shared" si="1001"/>
        <v>511</v>
      </c>
      <c r="Y10628" t="str">
        <f>IF(Table1[[#This Row],[RFM_Score]]="555","Champion", IF(AND(J10628&gt;=4,V10628&gt;=4),"Loyal", IF(U10628&lt;=2,"At Risk", IF(W10628&gt;=4,"Potential Loyalist","Others"))))</f>
        <v>Others</v>
      </c>
    </row>
    <row r="10629" spans="1:25">
      <c r="A10629" t="s">
        <v>1811</v>
      </c>
      <c r="B10629">
        <v>26</v>
      </c>
      <c r="C10629" t="s">
        <v>24</v>
      </c>
      <c r="D10629" t="s">
        <v>20</v>
      </c>
      <c r="E10629" s="6" t="s">
        <v>22699</v>
      </c>
      <c r="F10629" t="s">
        <v>30</v>
      </c>
      <c r="G10629">
        <v>7</v>
      </c>
      <c r="H10629">
        <v>3</v>
      </c>
      <c r="I10629">
        <v>47</v>
      </c>
      <c r="J10629">
        <v>2</v>
      </c>
      <c r="K10629">
        <v>37.020000000000003</v>
      </c>
      <c r="L10629" t="str">
        <f t="shared" si="996"/>
        <v/>
      </c>
      <c r="M10629">
        <v>1</v>
      </c>
      <c r="N10629" t="str">
        <f t="shared" si="997"/>
        <v/>
      </c>
      <c r="O10629">
        <v>1</v>
      </c>
      <c r="P10629" s="11">
        <v>0.42857142857142799</v>
      </c>
      <c r="Q10629" s="11">
        <v>4.2553191489361701E-2</v>
      </c>
      <c r="R10629" s="12">
        <v>37.020000000000003</v>
      </c>
      <c r="S10629" t="s">
        <v>27</v>
      </c>
      <c r="T10629">
        <v>0</v>
      </c>
      <c r="U10629">
        <f t="shared" si="998"/>
        <v>5</v>
      </c>
      <c r="V10629">
        <f t="shared" si="999"/>
        <v>1</v>
      </c>
      <c r="W10629">
        <f t="shared" si="1000"/>
        <v>1</v>
      </c>
      <c r="X10629" t="str">
        <f t="shared" si="1001"/>
        <v>511</v>
      </c>
      <c r="Y10629" t="str">
        <f>IF(Table1[[#This Row],[RFM_Score]]="555","Champion", IF(AND(J10629&gt;=4,V10629&gt;=4),"Loyal", IF(U10629&lt;=2,"At Risk", IF(W10629&gt;=4,"Potential Loyalist","Others"))))</f>
        <v>Others</v>
      </c>
    </row>
    <row r="10630" spans="1:25">
      <c r="A10630" t="s">
        <v>1828</v>
      </c>
      <c r="B10630">
        <v>36</v>
      </c>
      <c r="C10630" t="s">
        <v>24</v>
      </c>
      <c r="D10630" t="s">
        <v>49</v>
      </c>
      <c r="E10630" s="6" t="s">
        <v>22700</v>
      </c>
      <c r="F10630" t="s">
        <v>37</v>
      </c>
      <c r="G10630">
        <v>2</v>
      </c>
      <c r="H10630">
        <v>0</v>
      </c>
      <c r="I10630">
        <v>36</v>
      </c>
      <c r="J10630">
        <v>3</v>
      </c>
      <c r="K10630">
        <v>37</v>
      </c>
      <c r="L10630" t="str">
        <f t="shared" si="996"/>
        <v/>
      </c>
      <c r="M10630">
        <v>1</v>
      </c>
      <c r="N10630" t="str">
        <f t="shared" si="997"/>
        <v/>
      </c>
      <c r="O10630">
        <v>61</v>
      </c>
      <c r="P10630" s="11">
        <v>0</v>
      </c>
      <c r="Q10630" s="11">
        <v>8.3333333333333301E-2</v>
      </c>
      <c r="R10630" s="12">
        <v>37</v>
      </c>
      <c r="S10630" t="s">
        <v>27</v>
      </c>
      <c r="T10630">
        <v>0</v>
      </c>
      <c r="U10630">
        <f t="shared" si="998"/>
        <v>3</v>
      </c>
      <c r="V10630">
        <f t="shared" si="999"/>
        <v>1</v>
      </c>
      <c r="W10630">
        <f t="shared" si="1000"/>
        <v>1</v>
      </c>
      <c r="X10630" t="str">
        <f t="shared" si="1001"/>
        <v>311</v>
      </c>
      <c r="Y10630" t="str">
        <f>IF(Table1[[#This Row],[RFM_Score]]="555","Champion", IF(AND(J10630&gt;=4,V10630&gt;=4),"Loyal", IF(U10630&lt;=2,"At Risk", IF(W10630&gt;=4,"Potential Loyalist","Others"))))</f>
        <v>Others</v>
      </c>
    </row>
    <row r="10631" spans="1:25">
      <c r="A10631" t="s">
        <v>5616</v>
      </c>
      <c r="B10631">
        <v>35</v>
      </c>
      <c r="C10631" t="s">
        <v>24</v>
      </c>
      <c r="D10631" t="s">
        <v>25</v>
      </c>
      <c r="E10631" s="6" t="s">
        <v>22701</v>
      </c>
      <c r="F10631" t="s">
        <v>30</v>
      </c>
      <c r="G10631">
        <v>1</v>
      </c>
      <c r="H10631">
        <v>0</v>
      </c>
      <c r="I10631">
        <v>50</v>
      </c>
      <c r="J10631">
        <v>2</v>
      </c>
      <c r="K10631">
        <v>36.78</v>
      </c>
      <c r="L10631" t="str">
        <f t="shared" si="996"/>
        <v/>
      </c>
      <c r="M10631">
        <v>1</v>
      </c>
      <c r="N10631" t="str">
        <f t="shared" si="997"/>
        <v/>
      </c>
      <c r="O10631">
        <v>1</v>
      </c>
      <c r="P10631" s="11">
        <v>0</v>
      </c>
      <c r="Q10631" s="11">
        <v>0.04</v>
      </c>
      <c r="R10631" s="12">
        <v>36.78</v>
      </c>
      <c r="S10631" t="s">
        <v>27</v>
      </c>
      <c r="T10631">
        <v>0</v>
      </c>
      <c r="U10631">
        <f t="shared" si="998"/>
        <v>5</v>
      </c>
      <c r="V10631">
        <f t="shared" si="999"/>
        <v>1</v>
      </c>
      <c r="W10631">
        <f t="shared" si="1000"/>
        <v>1</v>
      </c>
      <c r="X10631" t="str">
        <f t="shared" si="1001"/>
        <v>511</v>
      </c>
      <c r="Y10631" t="str">
        <f>IF(Table1[[#This Row],[RFM_Score]]="555","Champion", IF(AND(J10631&gt;=4,V10631&gt;=4),"Loyal", IF(U10631&lt;=2,"At Risk", IF(W10631&gt;=4,"Potential Loyalist","Others"))))</f>
        <v>Others</v>
      </c>
    </row>
    <row r="10632" spans="1:25">
      <c r="A10632" t="s">
        <v>5102</v>
      </c>
      <c r="B10632">
        <v>32</v>
      </c>
      <c r="C10632" t="s">
        <v>19</v>
      </c>
      <c r="D10632" t="s">
        <v>25</v>
      </c>
      <c r="E10632" s="6" t="s">
        <v>22702</v>
      </c>
      <c r="F10632" t="s">
        <v>26</v>
      </c>
      <c r="G10632">
        <v>6</v>
      </c>
      <c r="H10632">
        <v>2</v>
      </c>
      <c r="I10632">
        <v>44</v>
      </c>
      <c r="J10632">
        <v>5</v>
      </c>
      <c r="K10632">
        <v>36.76</v>
      </c>
      <c r="L10632" t="str">
        <f t="shared" si="996"/>
        <v/>
      </c>
      <c r="M10632">
        <v>1</v>
      </c>
      <c r="N10632" t="str">
        <f t="shared" si="997"/>
        <v/>
      </c>
      <c r="O10632">
        <v>35</v>
      </c>
      <c r="P10632" s="11">
        <v>0.33333333333333298</v>
      </c>
      <c r="Q10632" s="11">
        <v>0.11363636363636299</v>
      </c>
      <c r="R10632" s="12">
        <v>36.76</v>
      </c>
      <c r="S10632" t="s">
        <v>27</v>
      </c>
      <c r="T10632">
        <v>0</v>
      </c>
      <c r="U10632">
        <f t="shared" si="998"/>
        <v>4</v>
      </c>
      <c r="V10632">
        <f t="shared" si="999"/>
        <v>1</v>
      </c>
      <c r="W10632">
        <f t="shared" si="1000"/>
        <v>1</v>
      </c>
      <c r="X10632" t="str">
        <f t="shared" si="1001"/>
        <v>411</v>
      </c>
      <c r="Y10632" t="str">
        <f>IF(Table1[[#This Row],[RFM_Score]]="555","Champion", IF(AND(J10632&gt;=4,V10632&gt;=4),"Loyal", IF(U10632&lt;=2,"At Risk", IF(W10632&gt;=4,"Potential Loyalist","Others"))))</f>
        <v>Others</v>
      </c>
    </row>
    <row r="10633" spans="1:25">
      <c r="A10633" t="s">
        <v>8295</v>
      </c>
      <c r="B10633">
        <v>31</v>
      </c>
      <c r="C10633" t="s">
        <v>33</v>
      </c>
      <c r="D10633" t="s">
        <v>29</v>
      </c>
      <c r="E10633" s="6" t="s">
        <v>22703</v>
      </c>
      <c r="F10633" t="s">
        <v>62</v>
      </c>
      <c r="G10633">
        <v>1</v>
      </c>
      <c r="H10633">
        <v>0</v>
      </c>
      <c r="I10633">
        <v>56</v>
      </c>
      <c r="J10633">
        <v>2</v>
      </c>
      <c r="K10633">
        <v>36.69</v>
      </c>
      <c r="L10633" t="str">
        <f t="shared" si="996"/>
        <v/>
      </c>
      <c r="M10633">
        <v>1</v>
      </c>
      <c r="N10633" t="str">
        <f t="shared" si="997"/>
        <v/>
      </c>
      <c r="O10633">
        <v>7</v>
      </c>
      <c r="P10633" s="11">
        <v>0</v>
      </c>
      <c r="Q10633" s="11">
        <v>3.5714285714285698E-2</v>
      </c>
      <c r="R10633" s="12">
        <v>36.69</v>
      </c>
      <c r="S10633" t="s">
        <v>27</v>
      </c>
      <c r="T10633">
        <v>0</v>
      </c>
      <c r="U10633">
        <f t="shared" si="998"/>
        <v>5</v>
      </c>
      <c r="V10633">
        <f t="shared" si="999"/>
        <v>1</v>
      </c>
      <c r="W10633">
        <f t="shared" si="1000"/>
        <v>1</v>
      </c>
      <c r="X10633" t="str">
        <f t="shared" si="1001"/>
        <v>511</v>
      </c>
      <c r="Y10633" t="str">
        <f>IF(Table1[[#This Row],[RFM_Score]]="555","Champion", IF(AND(J10633&gt;=4,V10633&gt;=4),"Loyal", IF(U10633&lt;=2,"At Risk", IF(W10633&gt;=4,"Potential Loyalist","Others"))))</f>
        <v>Others</v>
      </c>
    </row>
    <row r="10634" spans="1:25">
      <c r="A10634" t="s">
        <v>5378</v>
      </c>
      <c r="B10634">
        <v>40</v>
      </c>
      <c r="C10634" t="s">
        <v>24</v>
      </c>
      <c r="D10634" t="s">
        <v>29</v>
      </c>
      <c r="E10634" s="6" t="s">
        <v>22704</v>
      </c>
      <c r="F10634" t="s">
        <v>21</v>
      </c>
      <c r="G10634">
        <v>4</v>
      </c>
      <c r="H10634">
        <v>1</v>
      </c>
      <c r="I10634">
        <v>42</v>
      </c>
      <c r="J10634">
        <v>4</v>
      </c>
      <c r="K10634">
        <v>36.61</v>
      </c>
      <c r="L10634" t="str">
        <f t="shared" si="996"/>
        <v/>
      </c>
      <c r="M10634">
        <v>1</v>
      </c>
      <c r="N10634" t="str">
        <f t="shared" si="997"/>
        <v/>
      </c>
      <c r="O10634">
        <v>1</v>
      </c>
      <c r="P10634" s="11">
        <v>0.25</v>
      </c>
      <c r="Q10634" s="11">
        <v>9.5238095238095205E-2</v>
      </c>
      <c r="R10634" s="12">
        <v>36.61</v>
      </c>
      <c r="S10634" t="s">
        <v>27</v>
      </c>
      <c r="T10634">
        <v>0</v>
      </c>
      <c r="U10634">
        <f t="shared" si="998"/>
        <v>5</v>
      </c>
      <c r="V10634">
        <f t="shared" si="999"/>
        <v>1</v>
      </c>
      <c r="W10634">
        <f t="shared" si="1000"/>
        <v>1</v>
      </c>
      <c r="X10634" t="str">
        <f t="shared" si="1001"/>
        <v>511</v>
      </c>
      <c r="Y10634" t="str">
        <f>IF(Table1[[#This Row],[RFM_Score]]="555","Champion", IF(AND(J10634&gt;=4,V10634&gt;=4),"Loyal", IF(U10634&lt;=2,"At Risk", IF(W10634&gt;=4,"Potential Loyalist","Others"))))</f>
        <v>Others</v>
      </c>
    </row>
    <row r="10635" spans="1:25">
      <c r="A10635" t="s">
        <v>9423</v>
      </c>
      <c r="B10635">
        <v>25</v>
      </c>
      <c r="C10635" t="s">
        <v>19</v>
      </c>
      <c r="D10635" t="s">
        <v>41</v>
      </c>
      <c r="E10635" s="6" t="s">
        <v>22705</v>
      </c>
      <c r="F10635" t="s">
        <v>60</v>
      </c>
      <c r="G10635">
        <v>2</v>
      </c>
      <c r="H10635">
        <v>0</v>
      </c>
      <c r="I10635">
        <v>45</v>
      </c>
      <c r="J10635">
        <v>2</v>
      </c>
      <c r="K10635">
        <v>36.58</v>
      </c>
      <c r="L10635" t="str">
        <f t="shared" si="996"/>
        <v/>
      </c>
      <c r="M10635">
        <v>1</v>
      </c>
      <c r="N10635" t="str">
        <f t="shared" si="997"/>
        <v/>
      </c>
      <c r="O10635">
        <v>23</v>
      </c>
      <c r="P10635" s="11">
        <v>0</v>
      </c>
      <c r="Q10635" s="11">
        <v>4.4444444444444398E-2</v>
      </c>
      <c r="R10635" s="12">
        <v>36.58</v>
      </c>
      <c r="S10635" t="s">
        <v>27</v>
      </c>
      <c r="T10635">
        <v>0</v>
      </c>
      <c r="U10635">
        <f t="shared" si="998"/>
        <v>4</v>
      </c>
      <c r="V10635">
        <f t="shared" si="999"/>
        <v>1</v>
      </c>
      <c r="W10635">
        <f t="shared" si="1000"/>
        <v>1</v>
      </c>
      <c r="X10635" t="str">
        <f t="shared" si="1001"/>
        <v>411</v>
      </c>
      <c r="Y10635" t="str">
        <f>IF(Table1[[#This Row],[RFM_Score]]="555","Champion", IF(AND(J10635&gt;=4,V10635&gt;=4),"Loyal", IF(U10635&lt;=2,"At Risk", IF(W10635&gt;=4,"Potential Loyalist","Others"))))</f>
        <v>Others</v>
      </c>
    </row>
    <row r="10636" spans="1:25">
      <c r="A10636" t="s">
        <v>10110</v>
      </c>
      <c r="B10636">
        <v>40</v>
      </c>
      <c r="C10636" t="s">
        <v>24</v>
      </c>
      <c r="D10636" t="s">
        <v>49</v>
      </c>
      <c r="E10636" s="6" t="s">
        <v>22706</v>
      </c>
      <c r="F10636" t="s">
        <v>26</v>
      </c>
      <c r="G10636">
        <v>2</v>
      </c>
      <c r="H10636">
        <v>0</v>
      </c>
      <c r="I10636">
        <v>45</v>
      </c>
      <c r="J10636">
        <v>2</v>
      </c>
      <c r="K10636">
        <v>36.49</v>
      </c>
      <c r="L10636" t="str">
        <f t="shared" si="996"/>
        <v/>
      </c>
      <c r="M10636">
        <v>1</v>
      </c>
      <c r="N10636" t="str">
        <f t="shared" si="997"/>
        <v/>
      </c>
      <c r="O10636">
        <v>64</v>
      </c>
      <c r="P10636" s="11">
        <v>0</v>
      </c>
      <c r="Q10636" s="11">
        <v>4.4444444444444398E-2</v>
      </c>
      <c r="R10636" s="12">
        <v>36.49</v>
      </c>
      <c r="S10636" t="s">
        <v>27</v>
      </c>
      <c r="T10636">
        <v>1</v>
      </c>
      <c r="U10636">
        <f t="shared" si="998"/>
        <v>3</v>
      </c>
      <c r="V10636">
        <f t="shared" si="999"/>
        <v>1</v>
      </c>
      <c r="W10636">
        <f t="shared" si="1000"/>
        <v>1</v>
      </c>
      <c r="X10636" t="str">
        <f t="shared" si="1001"/>
        <v>311</v>
      </c>
      <c r="Y10636" t="str">
        <f>IF(Table1[[#This Row],[RFM_Score]]="555","Champion", IF(AND(J10636&gt;=4,V10636&gt;=4),"Loyal", IF(U10636&lt;=2,"At Risk", IF(W10636&gt;=4,"Potential Loyalist","Others"))))</f>
        <v>Others</v>
      </c>
    </row>
    <row r="10637" spans="1:25">
      <c r="A10637" t="s">
        <v>11769</v>
      </c>
      <c r="B10637">
        <v>46</v>
      </c>
      <c r="C10637" t="s">
        <v>19</v>
      </c>
      <c r="D10637" t="s">
        <v>25</v>
      </c>
      <c r="E10637" s="6" t="s">
        <v>22707</v>
      </c>
      <c r="F10637" t="s">
        <v>30</v>
      </c>
      <c r="G10637">
        <v>6</v>
      </c>
      <c r="H10637">
        <v>0</v>
      </c>
      <c r="I10637">
        <v>46</v>
      </c>
      <c r="J10637">
        <v>4</v>
      </c>
      <c r="K10637">
        <v>36.4</v>
      </c>
      <c r="L10637" t="str">
        <f t="shared" si="996"/>
        <v/>
      </c>
      <c r="M10637">
        <v>1</v>
      </c>
      <c r="N10637" t="str">
        <f t="shared" si="997"/>
        <v/>
      </c>
      <c r="O10637">
        <v>5</v>
      </c>
      <c r="P10637" s="11">
        <v>0</v>
      </c>
      <c r="Q10637" s="11">
        <v>8.6956521739130405E-2</v>
      </c>
      <c r="R10637" s="12">
        <v>36.4</v>
      </c>
      <c r="S10637" t="s">
        <v>27</v>
      </c>
      <c r="T10637">
        <v>0</v>
      </c>
      <c r="U10637">
        <f t="shared" si="998"/>
        <v>5</v>
      </c>
      <c r="V10637">
        <f t="shared" si="999"/>
        <v>1</v>
      </c>
      <c r="W10637">
        <f t="shared" si="1000"/>
        <v>1</v>
      </c>
      <c r="X10637" t="str">
        <f t="shared" si="1001"/>
        <v>511</v>
      </c>
      <c r="Y10637" t="str">
        <f>IF(Table1[[#This Row],[RFM_Score]]="555","Champion", IF(AND(J10637&gt;=4,V10637&gt;=4),"Loyal", IF(U10637&lt;=2,"At Risk", IF(W10637&gt;=4,"Potential Loyalist","Others"))))</f>
        <v>Others</v>
      </c>
    </row>
    <row r="10638" spans="1:25">
      <c r="A10638" t="s">
        <v>8806</v>
      </c>
      <c r="B10638">
        <v>44</v>
      </c>
      <c r="C10638" t="s">
        <v>19</v>
      </c>
      <c r="D10638" t="s">
        <v>29</v>
      </c>
      <c r="E10638" s="6" t="s">
        <v>22708</v>
      </c>
      <c r="F10638" t="s">
        <v>21</v>
      </c>
      <c r="G10638">
        <v>5</v>
      </c>
      <c r="H10638">
        <v>1</v>
      </c>
      <c r="I10638">
        <v>46</v>
      </c>
      <c r="J10638">
        <v>4</v>
      </c>
      <c r="K10638">
        <v>36.22</v>
      </c>
      <c r="L10638" t="str">
        <f t="shared" si="996"/>
        <v/>
      </c>
      <c r="M10638">
        <v>1</v>
      </c>
      <c r="N10638" t="str">
        <f t="shared" si="997"/>
        <v/>
      </c>
      <c r="O10638">
        <v>5</v>
      </c>
      <c r="P10638" s="11">
        <v>0.2</v>
      </c>
      <c r="Q10638" s="11">
        <v>8.6956521739130405E-2</v>
      </c>
      <c r="R10638" s="12">
        <v>36.22</v>
      </c>
      <c r="S10638" t="s">
        <v>27</v>
      </c>
      <c r="T10638">
        <v>0</v>
      </c>
      <c r="U10638">
        <f t="shared" si="998"/>
        <v>5</v>
      </c>
      <c r="V10638">
        <f t="shared" si="999"/>
        <v>1</v>
      </c>
      <c r="W10638">
        <f t="shared" si="1000"/>
        <v>1</v>
      </c>
      <c r="X10638" t="str">
        <f t="shared" si="1001"/>
        <v>511</v>
      </c>
      <c r="Y10638" t="str">
        <f>IF(Table1[[#This Row],[RFM_Score]]="555","Champion", IF(AND(J10638&gt;=4,V10638&gt;=4),"Loyal", IF(U10638&lt;=2,"At Risk", IF(W10638&gt;=4,"Potential Loyalist","Others"))))</f>
        <v>Others</v>
      </c>
    </row>
    <row r="10639" spans="1:25">
      <c r="A10639" t="s">
        <v>1602</v>
      </c>
      <c r="B10639">
        <v>31</v>
      </c>
      <c r="C10639" t="s">
        <v>24</v>
      </c>
      <c r="D10639" t="s">
        <v>25</v>
      </c>
      <c r="E10639" s="6" t="s">
        <v>22709</v>
      </c>
      <c r="F10639" t="s">
        <v>26</v>
      </c>
      <c r="G10639">
        <v>2</v>
      </c>
      <c r="H10639">
        <v>0</v>
      </c>
      <c r="I10639">
        <v>46</v>
      </c>
      <c r="J10639">
        <v>3</v>
      </c>
      <c r="K10639">
        <v>36.1</v>
      </c>
      <c r="L10639" t="str">
        <f t="shared" si="996"/>
        <v/>
      </c>
      <c r="M10639">
        <v>1</v>
      </c>
      <c r="N10639" t="str">
        <f t="shared" si="997"/>
        <v/>
      </c>
      <c r="O10639">
        <v>47</v>
      </c>
      <c r="P10639" s="11">
        <v>0</v>
      </c>
      <c r="Q10639" s="11">
        <v>6.5217391304347797E-2</v>
      </c>
      <c r="R10639" s="12">
        <v>36.1</v>
      </c>
      <c r="S10639" t="s">
        <v>27</v>
      </c>
      <c r="T10639">
        <v>0</v>
      </c>
      <c r="U10639">
        <f t="shared" si="998"/>
        <v>3</v>
      </c>
      <c r="V10639">
        <f t="shared" si="999"/>
        <v>1</v>
      </c>
      <c r="W10639">
        <f t="shared" si="1000"/>
        <v>1</v>
      </c>
      <c r="X10639" t="str">
        <f t="shared" si="1001"/>
        <v>311</v>
      </c>
      <c r="Y10639" t="str">
        <f>IF(Table1[[#This Row],[RFM_Score]]="555","Champion", IF(AND(J10639&gt;=4,V10639&gt;=4),"Loyal", IF(U10639&lt;=2,"At Risk", IF(W10639&gt;=4,"Potential Loyalist","Others"))))</f>
        <v>Others</v>
      </c>
    </row>
    <row r="10640" spans="1:25">
      <c r="A10640" t="s">
        <v>9372</v>
      </c>
      <c r="B10640">
        <v>32</v>
      </c>
      <c r="C10640" t="s">
        <v>19</v>
      </c>
      <c r="D10640" t="s">
        <v>25</v>
      </c>
      <c r="E10640" s="6" t="s">
        <v>22710</v>
      </c>
      <c r="F10640" t="s">
        <v>26</v>
      </c>
      <c r="G10640">
        <v>3</v>
      </c>
      <c r="H10640">
        <v>1</v>
      </c>
      <c r="I10640">
        <v>64</v>
      </c>
      <c r="J10640">
        <v>2</v>
      </c>
      <c r="K10640">
        <v>36.1</v>
      </c>
      <c r="L10640" t="str">
        <f t="shared" si="996"/>
        <v/>
      </c>
      <c r="M10640">
        <v>1</v>
      </c>
      <c r="N10640" t="str">
        <f t="shared" si="997"/>
        <v/>
      </c>
      <c r="O10640">
        <v>4</v>
      </c>
      <c r="P10640" s="11">
        <v>0.33333333333333298</v>
      </c>
      <c r="Q10640" s="11">
        <v>3.125E-2</v>
      </c>
      <c r="R10640" s="12">
        <v>36.1</v>
      </c>
      <c r="S10640" t="s">
        <v>27</v>
      </c>
      <c r="T10640">
        <v>0</v>
      </c>
      <c r="U10640">
        <f t="shared" si="998"/>
        <v>5</v>
      </c>
      <c r="V10640">
        <f t="shared" si="999"/>
        <v>1</v>
      </c>
      <c r="W10640">
        <f t="shared" si="1000"/>
        <v>1</v>
      </c>
      <c r="X10640" t="str">
        <f t="shared" si="1001"/>
        <v>511</v>
      </c>
      <c r="Y10640" t="str">
        <f>IF(Table1[[#This Row],[RFM_Score]]="555","Champion", IF(AND(J10640&gt;=4,V10640&gt;=4),"Loyal", IF(U10640&lt;=2,"At Risk", IF(W10640&gt;=4,"Potential Loyalist","Others"))))</f>
        <v>Others</v>
      </c>
    </row>
    <row r="10641" spans="1:25">
      <c r="A10641" t="s">
        <v>9104</v>
      </c>
      <c r="B10641">
        <v>41</v>
      </c>
      <c r="C10641" t="s">
        <v>19</v>
      </c>
      <c r="D10641" t="s">
        <v>49</v>
      </c>
      <c r="E10641" s="6" t="s">
        <v>22711</v>
      </c>
      <c r="F10641" t="s">
        <v>21</v>
      </c>
      <c r="G10641">
        <v>2</v>
      </c>
      <c r="H10641">
        <v>2</v>
      </c>
      <c r="I10641">
        <v>53</v>
      </c>
      <c r="J10641">
        <v>2</v>
      </c>
      <c r="K10641">
        <v>36.07</v>
      </c>
      <c r="L10641" t="str">
        <f t="shared" si="996"/>
        <v/>
      </c>
      <c r="M10641">
        <v>1</v>
      </c>
      <c r="N10641" t="str">
        <f t="shared" si="997"/>
        <v/>
      </c>
      <c r="O10641">
        <v>7</v>
      </c>
      <c r="P10641" s="11">
        <v>1</v>
      </c>
      <c r="Q10641" s="11">
        <v>3.7735849056603703E-2</v>
      </c>
      <c r="R10641" s="12">
        <v>36.07</v>
      </c>
      <c r="S10641" t="s">
        <v>27</v>
      </c>
      <c r="T10641">
        <v>0</v>
      </c>
      <c r="U10641">
        <f t="shared" si="998"/>
        <v>5</v>
      </c>
      <c r="V10641">
        <f t="shared" si="999"/>
        <v>1</v>
      </c>
      <c r="W10641">
        <f t="shared" si="1000"/>
        <v>1</v>
      </c>
      <c r="X10641" t="str">
        <f t="shared" si="1001"/>
        <v>511</v>
      </c>
      <c r="Y10641" t="str">
        <f>IF(Table1[[#This Row],[RFM_Score]]="555","Champion", IF(AND(J10641&gt;=4,V10641&gt;=4),"Loyal", IF(U10641&lt;=2,"At Risk", IF(W10641&gt;=4,"Potential Loyalist","Others"))))</f>
        <v>Others</v>
      </c>
    </row>
    <row r="10642" spans="1:25">
      <c r="A10642" t="s">
        <v>3632</v>
      </c>
      <c r="B10642">
        <v>48</v>
      </c>
      <c r="C10642" t="s">
        <v>24</v>
      </c>
      <c r="D10642" t="s">
        <v>41</v>
      </c>
      <c r="E10642" s="6" t="s">
        <v>22712</v>
      </c>
      <c r="F10642" t="s">
        <v>21</v>
      </c>
      <c r="G10642">
        <v>2</v>
      </c>
      <c r="H10642">
        <v>0</v>
      </c>
      <c r="I10642">
        <v>58</v>
      </c>
      <c r="J10642">
        <v>2</v>
      </c>
      <c r="K10642">
        <v>35.85</v>
      </c>
      <c r="L10642" t="str">
        <f t="shared" si="996"/>
        <v/>
      </c>
      <c r="M10642">
        <v>1</v>
      </c>
      <c r="N10642" t="str">
        <f t="shared" si="997"/>
        <v/>
      </c>
      <c r="O10642">
        <v>23</v>
      </c>
      <c r="P10642" s="11">
        <v>0</v>
      </c>
      <c r="Q10642" s="11">
        <v>3.4482758620689599E-2</v>
      </c>
      <c r="R10642" s="12">
        <v>35.85</v>
      </c>
      <c r="S10642" t="s">
        <v>27</v>
      </c>
      <c r="T10642">
        <v>1</v>
      </c>
      <c r="U10642">
        <f t="shared" si="998"/>
        <v>4</v>
      </c>
      <c r="V10642">
        <f t="shared" si="999"/>
        <v>1</v>
      </c>
      <c r="W10642">
        <f t="shared" si="1000"/>
        <v>1</v>
      </c>
      <c r="X10642" t="str">
        <f t="shared" si="1001"/>
        <v>411</v>
      </c>
      <c r="Y10642" t="str">
        <f>IF(Table1[[#This Row],[RFM_Score]]="555","Champion", IF(AND(J10642&gt;=4,V10642&gt;=4),"Loyal", IF(U10642&lt;=2,"At Risk", IF(W10642&gt;=4,"Potential Loyalist","Others"))))</f>
        <v>Others</v>
      </c>
    </row>
    <row r="10643" spans="1:25">
      <c r="A10643" t="s">
        <v>560</v>
      </c>
      <c r="B10643">
        <v>41</v>
      </c>
      <c r="C10643" t="s">
        <v>19</v>
      </c>
      <c r="D10643" t="s">
        <v>29</v>
      </c>
      <c r="E10643" s="6" t="s">
        <v>22713</v>
      </c>
      <c r="F10643" t="s">
        <v>26</v>
      </c>
      <c r="G10643">
        <v>5</v>
      </c>
      <c r="H10643">
        <v>2</v>
      </c>
      <c r="I10643">
        <v>59</v>
      </c>
      <c r="J10643">
        <v>1</v>
      </c>
      <c r="K10643">
        <v>35.74</v>
      </c>
      <c r="L10643" t="str">
        <f t="shared" si="996"/>
        <v/>
      </c>
      <c r="M10643">
        <v>1</v>
      </c>
      <c r="N10643" t="str">
        <f t="shared" si="997"/>
        <v/>
      </c>
      <c r="O10643">
        <v>1</v>
      </c>
      <c r="P10643" s="11">
        <v>0.4</v>
      </c>
      <c r="Q10643" s="11">
        <v>1.6949152542372801E-2</v>
      </c>
      <c r="R10643" s="12">
        <v>35.74</v>
      </c>
      <c r="S10643" t="s">
        <v>27</v>
      </c>
      <c r="T10643">
        <v>0</v>
      </c>
      <c r="U10643">
        <f t="shared" si="998"/>
        <v>5</v>
      </c>
      <c r="V10643">
        <f t="shared" si="999"/>
        <v>1</v>
      </c>
      <c r="W10643">
        <f t="shared" si="1000"/>
        <v>1</v>
      </c>
      <c r="X10643" t="str">
        <f t="shared" si="1001"/>
        <v>511</v>
      </c>
      <c r="Y10643" t="str">
        <f>IF(Table1[[#This Row],[RFM_Score]]="555","Champion", IF(AND(J10643&gt;=4,V10643&gt;=4),"Loyal", IF(U10643&lt;=2,"At Risk", IF(W10643&gt;=4,"Potential Loyalist","Others"))))</f>
        <v>Others</v>
      </c>
    </row>
    <row r="10644" spans="1:25">
      <c r="A10644" t="s">
        <v>638</v>
      </c>
      <c r="B10644">
        <v>23</v>
      </c>
      <c r="C10644" t="s">
        <v>24</v>
      </c>
      <c r="D10644" t="s">
        <v>25</v>
      </c>
      <c r="E10644" s="6" t="s">
        <v>22714</v>
      </c>
      <c r="F10644" t="s">
        <v>26</v>
      </c>
      <c r="G10644">
        <v>0</v>
      </c>
      <c r="H10644">
        <v>0</v>
      </c>
      <c r="I10644">
        <v>44</v>
      </c>
      <c r="J10644">
        <v>0</v>
      </c>
      <c r="K10644">
        <v>35.729999999999997</v>
      </c>
      <c r="L10644" t="str">
        <f t="shared" si="996"/>
        <v/>
      </c>
      <c r="M10644">
        <v>1</v>
      </c>
      <c r="N10644" t="str">
        <f t="shared" si="997"/>
        <v/>
      </c>
      <c r="O10644">
        <v>4</v>
      </c>
      <c r="P10644" s="11">
        <v>0</v>
      </c>
      <c r="Q10644" s="11">
        <v>0</v>
      </c>
      <c r="R10644" s="12">
        <v>35.729999999999997</v>
      </c>
      <c r="S10644" t="s">
        <v>27</v>
      </c>
      <c r="T10644">
        <v>0</v>
      </c>
      <c r="U10644">
        <f t="shared" si="998"/>
        <v>5</v>
      </c>
      <c r="V10644">
        <f t="shared" si="999"/>
        <v>1</v>
      </c>
      <c r="W10644">
        <f t="shared" si="1000"/>
        <v>1</v>
      </c>
      <c r="X10644" t="str">
        <f t="shared" si="1001"/>
        <v>511</v>
      </c>
      <c r="Y10644" t="str">
        <f>IF(Table1[[#This Row],[RFM_Score]]="555","Champion", IF(AND(J10644&gt;=4,V10644&gt;=4),"Loyal", IF(U10644&lt;=2,"At Risk", IF(W10644&gt;=4,"Potential Loyalist","Others"))))</f>
        <v>Others</v>
      </c>
    </row>
    <row r="10645" spans="1:25">
      <c r="A10645" t="s">
        <v>10831</v>
      </c>
      <c r="B10645">
        <v>45</v>
      </c>
      <c r="C10645" t="s">
        <v>24</v>
      </c>
      <c r="D10645" t="s">
        <v>49</v>
      </c>
      <c r="E10645" s="6" t="s">
        <v>22715</v>
      </c>
      <c r="F10645" t="s">
        <v>30</v>
      </c>
      <c r="G10645">
        <v>1</v>
      </c>
      <c r="H10645">
        <v>0</v>
      </c>
      <c r="I10645">
        <v>50</v>
      </c>
      <c r="J10645">
        <v>4</v>
      </c>
      <c r="K10645">
        <v>35.65</v>
      </c>
      <c r="L10645" t="str">
        <f t="shared" si="996"/>
        <v/>
      </c>
      <c r="M10645">
        <v>1</v>
      </c>
      <c r="N10645" t="str">
        <f t="shared" si="997"/>
        <v/>
      </c>
      <c r="O10645">
        <v>91</v>
      </c>
      <c r="P10645" s="11">
        <v>0</v>
      </c>
      <c r="Q10645" s="11">
        <v>0.08</v>
      </c>
      <c r="R10645" s="12">
        <v>35.65</v>
      </c>
      <c r="S10645" t="s">
        <v>27</v>
      </c>
      <c r="T10645">
        <v>0</v>
      </c>
      <c r="U10645">
        <f t="shared" si="998"/>
        <v>2</v>
      </c>
      <c r="V10645">
        <f t="shared" si="999"/>
        <v>1</v>
      </c>
      <c r="W10645">
        <f t="shared" si="1000"/>
        <v>1</v>
      </c>
      <c r="X10645" t="str">
        <f t="shared" si="1001"/>
        <v>211</v>
      </c>
      <c r="Y10645" t="str">
        <f>IF(Table1[[#This Row],[RFM_Score]]="555","Champion", IF(AND(J10645&gt;=4,V10645&gt;=4),"Loyal", IF(U10645&lt;=2,"At Risk", IF(W10645&gt;=4,"Potential Loyalist","Others"))))</f>
        <v>At Risk</v>
      </c>
    </row>
    <row r="10646" spans="1:25">
      <c r="A10646" t="s">
        <v>8719</v>
      </c>
      <c r="B10646">
        <v>18</v>
      </c>
      <c r="C10646" t="s">
        <v>19</v>
      </c>
      <c r="D10646" t="s">
        <v>41</v>
      </c>
      <c r="E10646" s="6" t="s">
        <v>22716</v>
      </c>
      <c r="F10646" t="s">
        <v>30</v>
      </c>
      <c r="G10646">
        <v>1</v>
      </c>
      <c r="H10646">
        <v>0</v>
      </c>
      <c r="I10646">
        <v>52</v>
      </c>
      <c r="J10646">
        <v>4</v>
      </c>
      <c r="K10646">
        <v>35.619999999999997</v>
      </c>
      <c r="L10646" t="str">
        <f t="shared" si="996"/>
        <v/>
      </c>
      <c r="M10646">
        <v>1</v>
      </c>
      <c r="N10646" t="str">
        <f t="shared" si="997"/>
        <v/>
      </c>
      <c r="O10646">
        <v>32</v>
      </c>
      <c r="P10646" s="11">
        <v>0</v>
      </c>
      <c r="Q10646" s="11">
        <v>7.69230769230769E-2</v>
      </c>
      <c r="R10646" s="12">
        <v>35.619999999999997</v>
      </c>
      <c r="S10646" t="s">
        <v>27</v>
      </c>
      <c r="T10646">
        <v>0</v>
      </c>
      <c r="U10646">
        <f t="shared" si="998"/>
        <v>4</v>
      </c>
      <c r="V10646">
        <f t="shared" si="999"/>
        <v>1</v>
      </c>
      <c r="W10646">
        <f t="shared" si="1000"/>
        <v>1</v>
      </c>
      <c r="X10646" t="str">
        <f t="shared" si="1001"/>
        <v>411</v>
      </c>
      <c r="Y10646" t="str">
        <f>IF(Table1[[#This Row],[RFM_Score]]="555","Champion", IF(AND(J10646&gt;=4,V10646&gt;=4),"Loyal", IF(U10646&lt;=2,"At Risk", IF(W10646&gt;=4,"Potential Loyalist","Others"))))</f>
        <v>Others</v>
      </c>
    </row>
    <row r="10647" spans="1:25">
      <c r="A10647" t="s">
        <v>284</v>
      </c>
      <c r="B10647">
        <v>27</v>
      </c>
      <c r="C10647" t="s">
        <v>24</v>
      </c>
      <c r="D10647" t="s">
        <v>41</v>
      </c>
      <c r="E10647" s="6" t="s">
        <v>22717</v>
      </c>
      <c r="F10647" t="s">
        <v>26</v>
      </c>
      <c r="G10647">
        <v>3</v>
      </c>
      <c r="H10647">
        <v>1</v>
      </c>
      <c r="I10647">
        <v>65</v>
      </c>
      <c r="J10647">
        <v>2</v>
      </c>
      <c r="K10647">
        <v>35.56</v>
      </c>
      <c r="L10647" t="str">
        <f t="shared" si="996"/>
        <v/>
      </c>
      <c r="M10647">
        <v>1</v>
      </c>
      <c r="N10647" t="str">
        <f t="shared" si="997"/>
        <v/>
      </c>
      <c r="O10647">
        <v>21</v>
      </c>
      <c r="P10647" s="11">
        <v>0.33333333333333298</v>
      </c>
      <c r="Q10647" s="11">
        <v>3.0769230769230702E-2</v>
      </c>
      <c r="R10647" s="12">
        <v>35.56</v>
      </c>
      <c r="S10647" t="s">
        <v>27</v>
      </c>
      <c r="T10647">
        <v>0</v>
      </c>
      <c r="U10647">
        <f t="shared" si="998"/>
        <v>4</v>
      </c>
      <c r="V10647">
        <f t="shared" si="999"/>
        <v>1</v>
      </c>
      <c r="W10647">
        <f t="shared" si="1000"/>
        <v>1</v>
      </c>
      <c r="X10647" t="str">
        <f t="shared" si="1001"/>
        <v>411</v>
      </c>
      <c r="Y10647" t="str">
        <f>IF(Table1[[#This Row],[RFM_Score]]="555","Champion", IF(AND(J10647&gt;=4,V10647&gt;=4),"Loyal", IF(U10647&lt;=2,"At Risk", IF(W10647&gt;=4,"Potential Loyalist","Others"))))</f>
        <v>Others</v>
      </c>
    </row>
    <row r="10648" spans="1:25">
      <c r="A10648" t="s">
        <v>11139</v>
      </c>
      <c r="B10648">
        <v>23</v>
      </c>
      <c r="C10648" t="s">
        <v>24</v>
      </c>
      <c r="D10648" t="s">
        <v>25</v>
      </c>
      <c r="E10648" s="6" t="s">
        <v>22718</v>
      </c>
      <c r="F10648" t="s">
        <v>21</v>
      </c>
      <c r="G10648">
        <v>3</v>
      </c>
      <c r="H10648">
        <v>2</v>
      </c>
      <c r="I10648">
        <v>57</v>
      </c>
      <c r="J10648">
        <v>3</v>
      </c>
      <c r="K10648">
        <v>35.54</v>
      </c>
      <c r="L10648" t="str">
        <f t="shared" si="996"/>
        <v/>
      </c>
      <c r="M10648">
        <v>1</v>
      </c>
      <c r="N10648" t="str">
        <f t="shared" si="997"/>
        <v/>
      </c>
      <c r="O10648">
        <v>24</v>
      </c>
      <c r="P10648" s="11">
        <v>0.66666666666666596</v>
      </c>
      <c r="Q10648" s="11">
        <v>5.2631578947368397E-2</v>
      </c>
      <c r="R10648" s="12">
        <v>35.54</v>
      </c>
      <c r="S10648" t="s">
        <v>27</v>
      </c>
      <c r="T10648">
        <v>0</v>
      </c>
      <c r="U10648">
        <f t="shared" si="998"/>
        <v>4</v>
      </c>
      <c r="V10648">
        <f t="shared" si="999"/>
        <v>1</v>
      </c>
      <c r="W10648">
        <f t="shared" si="1000"/>
        <v>1</v>
      </c>
      <c r="X10648" t="str">
        <f t="shared" si="1001"/>
        <v>411</v>
      </c>
      <c r="Y10648" t="str">
        <f>IF(Table1[[#This Row],[RFM_Score]]="555","Champion", IF(AND(J10648&gt;=4,V10648&gt;=4),"Loyal", IF(U10648&lt;=2,"At Risk", IF(W10648&gt;=4,"Potential Loyalist","Others"))))</f>
        <v>Others</v>
      </c>
    </row>
    <row r="10649" spans="1:25">
      <c r="A10649" t="s">
        <v>7539</v>
      </c>
      <c r="B10649">
        <v>44</v>
      </c>
      <c r="C10649" t="s">
        <v>19</v>
      </c>
      <c r="D10649" t="s">
        <v>41</v>
      </c>
      <c r="E10649" s="6" t="s">
        <v>22719</v>
      </c>
      <c r="F10649" t="s">
        <v>26</v>
      </c>
      <c r="G10649">
        <v>3</v>
      </c>
      <c r="H10649">
        <v>0</v>
      </c>
      <c r="I10649">
        <v>45</v>
      </c>
      <c r="J10649">
        <v>5</v>
      </c>
      <c r="K10649">
        <v>35.4</v>
      </c>
      <c r="L10649" t="str">
        <f t="shared" si="996"/>
        <v/>
      </c>
      <c r="M10649">
        <v>1</v>
      </c>
      <c r="N10649" t="str">
        <f t="shared" si="997"/>
        <v/>
      </c>
      <c r="O10649">
        <v>67</v>
      </c>
      <c r="P10649" s="11">
        <v>0</v>
      </c>
      <c r="Q10649" s="11">
        <v>0.11111111111111099</v>
      </c>
      <c r="R10649" s="12">
        <v>35.4</v>
      </c>
      <c r="S10649" t="s">
        <v>27</v>
      </c>
      <c r="T10649">
        <v>0</v>
      </c>
      <c r="U10649">
        <f t="shared" si="998"/>
        <v>3</v>
      </c>
      <c r="V10649">
        <f t="shared" si="999"/>
        <v>1</v>
      </c>
      <c r="W10649">
        <f t="shared" si="1000"/>
        <v>1</v>
      </c>
      <c r="X10649" t="str">
        <f t="shared" si="1001"/>
        <v>311</v>
      </c>
      <c r="Y10649" t="str">
        <f>IF(Table1[[#This Row],[RFM_Score]]="555","Champion", IF(AND(J10649&gt;=4,V10649&gt;=4),"Loyal", IF(U10649&lt;=2,"At Risk", IF(W10649&gt;=4,"Potential Loyalist","Others"))))</f>
        <v>Others</v>
      </c>
    </row>
    <row r="10650" spans="1:25">
      <c r="A10650" t="s">
        <v>8986</v>
      </c>
      <c r="B10650">
        <v>41</v>
      </c>
      <c r="C10650" t="s">
        <v>33</v>
      </c>
      <c r="D10650" t="s">
        <v>41</v>
      </c>
      <c r="E10650" s="6" t="s">
        <v>22720</v>
      </c>
      <c r="F10650" t="s">
        <v>26</v>
      </c>
      <c r="G10650">
        <v>2</v>
      </c>
      <c r="H10650">
        <v>2</v>
      </c>
      <c r="I10650">
        <v>61</v>
      </c>
      <c r="J10650">
        <v>2</v>
      </c>
      <c r="K10650">
        <v>35.19</v>
      </c>
      <c r="L10650" t="str">
        <f t="shared" si="996"/>
        <v/>
      </c>
      <c r="M10650">
        <v>1</v>
      </c>
      <c r="N10650" t="str">
        <f t="shared" si="997"/>
        <v/>
      </c>
      <c r="O10650">
        <v>2</v>
      </c>
      <c r="P10650" s="11">
        <v>1</v>
      </c>
      <c r="Q10650" s="11">
        <v>3.2786885245901599E-2</v>
      </c>
      <c r="R10650" s="12">
        <v>35.19</v>
      </c>
      <c r="S10650" t="s">
        <v>27</v>
      </c>
      <c r="T10650">
        <v>0</v>
      </c>
      <c r="U10650">
        <f t="shared" si="998"/>
        <v>5</v>
      </c>
      <c r="V10650">
        <f t="shared" si="999"/>
        <v>1</v>
      </c>
      <c r="W10650">
        <f t="shared" si="1000"/>
        <v>1</v>
      </c>
      <c r="X10650" t="str">
        <f t="shared" si="1001"/>
        <v>511</v>
      </c>
      <c r="Y10650" t="str">
        <f>IF(Table1[[#This Row],[RFM_Score]]="555","Champion", IF(AND(J10650&gt;=4,V10650&gt;=4),"Loyal", IF(U10650&lt;=2,"At Risk", IF(W10650&gt;=4,"Potential Loyalist","Others"))))</f>
        <v>Others</v>
      </c>
    </row>
    <row r="10651" spans="1:25">
      <c r="A10651" t="s">
        <v>5864</v>
      </c>
      <c r="B10651">
        <v>35</v>
      </c>
      <c r="C10651" t="s">
        <v>19</v>
      </c>
      <c r="D10651" t="s">
        <v>29</v>
      </c>
      <c r="E10651" s="6" t="s">
        <v>22721</v>
      </c>
      <c r="F10651" t="s">
        <v>26</v>
      </c>
      <c r="G10651">
        <v>1</v>
      </c>
      <c r="H10651">
        <v>1</v>
      </c>
      <c r="I10651">
        <v>52</v>
      </c>
      <c r="J10651">
        <v>2</v>
      </c>
      <c r="K10651">
        <v>35.18</v>
      </c>
      <c r="L10651" t="str">
        <f t="shared" si="996"/>
        <v/>
      </c>
      <c r="M10651">
        <v>1</v>
      </c>
      <c r="N10651" t="str">
        <f t="shared" si="997"/>
        <v/>
      </c>
      <c r="O10651">
        <v>11</v>
      </c>
      <c r="P10651" s="11">
        <v>1</v>
      </c>
      <c r="Q10651" s="11">
        <v>3.8461538461538401E-2</v>
      </c>
      <c r="R10651" s="12">
        <v>35.18</v>
      </c>
      <c r="S10651" t="s">
        <v>27</v>
      </c>
      <c r="T10651">
        <v>0</v>
      </c>
      <c r="U10651">
        <f t="shared" si="998"/>
        <v>5</v>
      </c>
      <c r="V10651">
        <f t="shared" si="999"/>
        <v>1</v>
      </c>
      <c r="W10651">
        <f t="shared" si="1000"/>
        <v>1</v>
      </c>
      <c r="X10651" t="str">
        <f t="shared" si="1001"/>
        <v>511</v>
      </c>
      <c r="Y10651" t="str">
        <f>IF(Table1[[#This Row],[RFM_Score]]="555","Champion", IF(AND(J10651&gt;=4,V10651&gt;=4),"Loyal", IF(U10651&lt;=2,"At Risk", IF(W10651&gt;=4,"Potential Loyalist","Others"))))</f>
        <v>Others</v>
      </c>
    </row>
    <row r="10652" spans="1:25">
      <c r="A10652" t="s">
        <v>10296</v>
      </c>
      <c r="B10652">
        <v>34</v>
      </c>
      <c r="C10652" t="s">
        <v>24</v>
      </c>
      <c r="D10652" t="s">
        <v>41</v>
      </c>
      <c r="E10652" s="6" t="s">
        <v>22722</v>
      </c>
      <c r="F10652" t="s">
        <v>30</v>
      </c>
      <c r="G10652">
        <v>1</v>
      </c>
      <c r="H10652">
        <v>0</v>
      </c>
      <c r="I10652">
        <v>49</v>
      </c>
      <c r="J10652">
        <v>1</v>
      </c>
      <c r="K10652">
        <v>35.159999999999997</v>
      </c>
      <c r="L10652" t="str">
        <f t="shared" si="996"/>
        <v/>
      </c>
      <c r="M10652">
        <v>1</v>
      </c>
      <c r="N10652" t="str">
        <f t="shared" si="997"/>
        <v/>
      </c>
      <c r="O10652">
        <v>18</v>
      </c>
      <c r="P10652" s="11">
        <v>0</v>
      </c>
      <c r="Q10652" s="11">
        <v>2.04081632653061E-2</v>
      </c>
      <c r="R10652" s="12">
        <v>35.159999999999997</v>
      </c>
      <c r="S10652" t="s">
        <v>27</v>
      </c>
      <c r="T10652">
        <v>0</v>
      </c>
      <c r="U10652">
        <f t="shared" si="998"/>
        <v>5</v>
      </c>
      <c r="V10652">
        <f t="shared" si="999"/>
        <v>1</v>
      </c>
      <c r="W10652">
        <f t="shared" si="1000"/>
        <v>1</v>
      </c>
      <c r="X10652" t="str">
        <f t="shared" si="1001"/>
        <v>511</v>
      </c>
      <c r="Y10652" t="str">
        <f>IF(Table1[[#This Row],[RFM_Score]]="555","Champion", IF(AND(J10652&gt;=4,V10652&gt;=4),"Loyal", IF(U10652&lt;=2,"At Risk", IF(W10652&gt;=4,"Potential Loyalist","Others"))))</f>
        <v>Others</v>
      </c>
    </row>
    <row r="10653" spans="1:25">
      <c r="A10653" t="s">
        <v>3522</v>
      </c>
      <c r="B10653">
        <v>28</v>
      </c>
      <c r="C10653" t="s">
        <v>24</v>
      </c>
      <c r="D10653" t="s">
        <v>25</v>
      </c>
      <c r="E10653" s="6" t="s">
        <v>22723</v>
      </c>
      <c r="F10653" t="s">
        <v>62</v>
      </c>
      <c r="G10653">
        <v>1</v>
      </c>
      <c r="H10653">
        <v>0</v>
      </c>
      <c r="I10653">
        <v>33</v>
      </c>
      <c r="J10653">
        <v>3</v>
      </c>
      <c r="K10653">
        <v>35.1</v>
      </c>
      <c r="L10653" t="str">
        <f t="shared" si="996"/>
        <v/>
      </c>
      <c r="M10653">
        <v>1</v>
      </c>
      <c r="N10653" t="str">
        <f t="shared" si="997"/>
        <v/>
      </c>
      <c r="O10653">
        <v>5</v>
      </c>
      <c r="P10653" s="11">
        <v>0</v>
      </c>
      <c r="Q10653" s="11">
        <v>9.0909090909090898E-2</v>
      </c>
      <c r="R10653" s="12">
        <v>35.1</v>
      </c>
      <c r="S10653" t="s">
        <v>27</v>
      </c>
      <c r="T10653">
        <v>0</v>
      </c>
      <c r="U10653">
        <f t="shared" si="998"/>
        <v>5</v>
      </c>
      <c r="V10653">
        <f t="shared" si="999"/>
        <v>1</v>
      </c>
      <c r="W10653">
        <f t="shared" si="1000"/>
        <v>1</v>
      </c>
      <c r="X10653" t="str">
        <f t="shared" si="1001"/>
        <v>511</v>
      </c>
      <c r="Y10653" t="str">
        <f>IF(Table1[[#This Row],[RFM_Score]]="555","Champion", IF(AND(J10653&gt;=4,V10653&gt;=4),"Loyal", IF(U10653&lt;=2,"At Risk", IF(W10653&gt;=4,"Potential Loyalist","Others"))))</f>
        <v>Others</v>
      </c>
    </row>
    <row r="10654" spans="1:25">
      <c r="A10654" t="s">
        <v>6685</v>
      </c>
      <c r="B10654">
        <v>48</v>
      </c>
      <c r="C10654" t="s">
        <v>19</v>
      </c>
      <c r="D10654" t="s">
        <v>41</v>
      </c>
      <c r="E10654" s="6" t="s">
        <v>22724</v>
      </c>
      <c r="F10654" t="s">
        <v>26</v>
      </c>
      <c r="G10654">
        <v>3</v>
      </c>
      <c r="H10654">
        <v>0</v>
      </c>
      <c r="I10654">
        <v>52</v>
      </c>
      <c r="J10654">
        <v>2</v>
      </c>
      <c r="K10654">
        <v>35.1</v>
      </c>
      <c r="L10654" t="str">
        <f t="shared" si="996"/>
        <v/>
      </c>
      <c r="M10654">
        <v>1</v>
      </c>
      <c r="N10654" t="str">
        <f t="shared" si="997"/>
        <v/>
      </c>
      <c r="O10654">
        <v>19</v>
      </c>
      <c r="P10654" s="11">
        <v>0</v>
      </c>
      <c r="Q10654" s="11">
        <v>3.8461538461538401E-2</v>
      </c>
      <c r="R10654" s="12">
        <v>35.1</v>
      </c>
      <c r="S10654" t="s">
        <v>27</v>
      </c>
      <c r="T10654">
        <v>0</v>
      </c>
      <c r="U10654">
        <f t="shared" si="998"/>
        <v>5</v>
      </c>
      <c r="V10654">
        <f t="shared" si="999"/>
        <v>1</v>
      </c>
      <c r="W10654">
        <f t="shared" si="1000"/>
        <v>1</v>
      </c>
      <c r="X10654" t="str">
        <f t="shared" si="1001"/>
        <v>511</v>
      </c>
      <c r="Y10654" t="str">
        <f>IF(Table1[[#This Row],[RFM_Score]]="555","Champion", IF(AND(J10654&gt;=4,V10654&gt;=4),"Loyal", IF(U10654&lt;=2,"At Risk", IF(W10654&gt;=4,"Potential Loyalist","Others"))))</f>
        <v>Others</v>
      </c>
    </row>
    <row r="10655" spans="1:25">
      <c r="A10655" t="s">
        <v>8347</v>
      </c>
      <c r="B10655">
        <v>24</v>
      </c>
      <c r="C10655" t="s">
        <v>24</v>
      </c>
      <c r="D10655" t="s">
        <v>20</v>
      </c>
      <c r="E10655" s="6" t="s">
        <v>22725</v>
      </c>
      <c r="F10655" t="s">
        <v>21</v>
      </c>
      <c r="G10655">
        <v>6</v>
      </c>
      <c r="H10655">
        <v>1</v>
      </c>
      <c r="I10655">
        <v>60</v>
      </c>
      <c r="J10655">
        <v>5</v>
      </c>
      <c r="K10655">
        <v>35.04</v>
      </c>
      <c r="L10655" t="str">
        <f t="shared" si="996"/>
        <v/>
      </c>
      <c r="M10655">
        <v>1</v>
      </c>
      <c r="N10655" t="str">
        <f t="shared" si="997"/>
        <v/>
      </c>
      <c r="O10655">
        <v>11</v>
      </c>
      <c r="P10655" s="11">
        <v>0.16666666666666599</v>
      </c>
      <c r="Q10655" s="11">
        <v>8.3333333333333301E-2</v>
      </c>
      <c r="R10655" s="12">
        <v>35.04</v>
      </c>
      <c r="S10655" t="s">
        <v>27</v>
      </c>
      <c r="T10655">
        <v>1</v>
      </c>
      <c r="U10655">
        <f t="shared" si="998"/>
        <v>5</v>
      </c>
      <c r="V10655">
        <f t="shared" si="999"/>
        <v>1</v>
      </c>
      <c r="W10655">
        <f t="shared" si="1000"/>
        <v>1</v>
      </c>
      <c r="X10655" t="str">
        <f t="shared" si="1001"/>
        <v>511</v>
      </c>
      <c r="Y10655" t="str">
        <f>IF(Table1[[#This Row],[RFM_Score]]="555","Champion", IF(AND(J10655&gt;=4,V10655&gt;=4),"Loyal", IF(U10655&lt;=2,"At Risk", IF(W10655&gt;=4,"Potential Loyalist","Others"))))</f>
        <v>Others</v>
      </c>
    </row>
    <row r="10656" spans="1:25">
      <c r="A10656" t="s">
        <v>10632</v>
      </c>
      <c r="B10656">
        <v>41</v>
      </c>
      <c r="C10656" t="s">
        <v>24</v>
      </c>
      <c r="D10656" t="s">
        <v>25</v>
      </c>
      <c r="E10656" s="6" t="s">
        <v>22726</v>
      </c>
      <c r="F10656" t="s">
        <v>37</v>
      </c>
      <c r="G10656">
        <v>4</v>
      </c>
      <c r="H10656">
        <v>1</v>
      </c>
      <c r="I10656">
        <v>44</v>
      </c>
      <c r="J10656">
        <v>2</v>
      </c>
      <c r="K10656">
        <v>34.94</v>
      </c>
      <c r="L10656" t="str">
        <f t="shared" si="996"/>
        <v/>
      </c>
      <c r="M10656">
        <v>1</v>
      </c>
      <c r="N10656" t="str">
        <f t="shared" si="997"/>
        <v/>
      </c>
      <c r="O10656">
        <v>14</v>
      </c>
      <c r="P10656" s="11">
        <v>0.25</v>
      </c>
      <c r="Q10656" s="11">
        <v>4.54545454545454E-2</v>
      </c>
      <c r="R10656" s="12">
        <v>34.94</v>
      </c>
      <c r="S10656" t="s">
        <v>27</v>
      </c>
      <c r="T10656">
        <v>0</v>
      </c>
      <c r="U10656">
        <f t="shared" si="998"/>
        <v>5</v>
      </c>
      <c r="V10656">
        <f t="shared" si="999"/>
        <v>1</v>
      </c>
      <c r="W10656">
        <f t="shared" si="1000"/>
        <v>1</v>
      </c>
      <c r="X10656" t="str">
        <f t="shared" si="1001"/>
        <v>511</v>
      </c>
      <c r="Y10656" t="str">
        <f>IF(Table1[[#This Row],[RFM_Score]]="555","Champion", IF(AND(J10656&gt;=4,V10656&gt;=4),"Loyal", IF(U10656&lt;=2,"At Risk", IF(W10656&gt;=4,"Potential Loyalist","Others"))))</f>
        <v>Others</v>
      </c>
    </row>
    <row r="10657" spans="1:25">
      <c r="A10657" t="s">
        <v>9949</v>
      </c>
      <c r="B10657">
        <v>26</v>
      </c>
      <c r="C10657" t="s">
        <v>19</v>
      </c>
      <c r="D10657" t="s">
        <v>35</v>
      </c>
      <c r="E10657" s="6" t="s">
        <v>22727</v>
      </c>
      <c r="F10657" t="s">
        <v>37</v>
      </c>
      <c r="G10657">
        <v>4</v>
      </c>
      <c r="H10657">
        <v>0</v>
      </c>
      <c r="I10657">
        <v>47</v>
      </c>
      <c r="J10657">
        <v>4</v>
      </c>
      <c r="K10657">
        <v>34.93</v>
      </c>
      <c r="L10657" t="str">
        <f t="shared" si="996"/>
        <v/>
      </c>
      <c r="M10657">
        <v>1</v>
      </c>
      <c r="N10657" t="str">
        <f t="shared" si="997"/>
        <v/>
      </c>
      <c r="O10657">
        <v>37</v>
      </c>
      <c r="P10657" s="11">
        <v>0</v>
      </c>
      <c r="Q10657" s="11">
        <v>8.5106382978723402E-2</v>
      </c>
      <c r="R10657" s="12">
        <v>34.93</v>
      </c>
      <c r="S10657" t="s">
        <v>27</v>
      </c>
      <c r="T10657">
        <v>0</v>
      </c>
      <c r="U10657">
        <f t="shared" si="998"/>
        <v>4</v>
      </c>
      <c r="V10657">
        <f t="shared" si="999"/>
        <v>1</v>
      </c>
      <c r="W10657">
        <f t="shared" si="1000"/>
        <v>1</v>
      </c>
      <c r="X10657" t="str">
        <f t="shared" si="1001"/>
        <v>411</v>
      </c>
      <c r="Y10657" t="str">
        <f>IF(Table1[[#This Row],[RFM_Score]]="555","Champion", IF(AND(J10657&gt;=4,V10657&gt;=4),"Loyal", IF(U10657&lt;=2,"At Risk", IF(W10657&gt;=4,"Potential Loyalist","Others"))))</f>
        <v>Others</v>
      </c>
    </row>
    <row r="10658" spans="1:25">
      <c r="A10658" t="s">
        <v>6250</v>
      </c>
      <c r="B10658">
        <v>19</v>
      </c>
      <c r="C10658" t="s">
        <v>19</v>
      </c>
      <c r="D10658" t="s">
        <v>20</v>
      </c>
      <c r="E10658" s="6" t="s">
        <v>22728</v>
      </c>
      <c r="F10658" t="s">
        <v>26</v>
      </c>
      <c r="G10658">
        <v>3</v>
      </c>
      <c r="H10658">
        <v>1</v>
      </c>
      <c r="I10658">
        <v>45</v>
      </c>
      <c r="J10658">
        <v>3</v>
      </c>
      <c r="K10658">
        <v>34.869999999999997</v>
      </c>
      <c r="L10658" t="str">
        <f t="shared" si="996"/>
        <v/>
      </c>
      <c r="M10658">
        <v>1</v>
      </c>
      <c r="N10658" t="str">
        <f t="shared" si="997"/>
        <v/>
      </c>
      <c r="O10658">
        <v>8</v>
      </c>
      <c r="P10658" s="11">
        <v>0.33333333333333298</v>
      </c>
      <c r="Q10658" s="11">
        <v>6.6666666666666596E-2</v>
      </c>
      <c r="R10658" s="12">
        <v>34.869999999999997</v>
      </c>
      <c r="S10658" t="s">
        <v>27</v>
      </c>
      <c r="T10658">
        <v>0</v>
      </c>
      <c r="U10658">
        <f t="shared" si="998"/>
        <v>5</v>
      </c>
      <c r="V10658">
        <f t="shared" si="999"/>
        <v>1</v>
      </c>
      <c r="W10658">
        <f t="shared" si="1000"/>
        <v>1</v>
      </c>
      <c r="X10658" t="str">
        <f t="shared" si="1001"/>
        <v>511</v>
      </c>
      <c r="Y10658" t="str">
        <f>IF(Table1[[#This Row],[RFM_Score]]="555","Champion", IF(AND(J10658&gt;=4,V10658&gt;=4),"Loyal", IF(U10658&lt;=2,"At Risk", IF(W10658&gt;=4,"Potential Loyalist","Others"))))</f>
        <v>Others</v>
      </c>
    </row>
    <row r="10659" spans="1:25">
      <c r="A10659" t="s">
        <v>1333</v>
      </c>
      <c r="B10659">
        <v>46</v>
      </c>
      <c r="C10659" t="s">
        <v>19</v>
      </c>
      <c r="D10659" t="s">
        <v>20</v>
      </c>
      <c r="E10659" s="6" t="s">
        <v>22729</v>
      </c>
      <c r="F10659" t="s">
        <v>26</v>
      </c>
      <c r="G10659">
        <v>3</v>
      </c>
      <c r="H10659">
        <v>0</v>
      </c>
      <c r="I10659">
        <v>46</v>
      </c>
      <c r="J10659">
        <v>2</v>
      </c>
      <c r="K10659">
        <v>34.86</v>
      </c>
      <c r="L10659" t="str">
        <f t="shared" si="996"/>
        <v/>
      </c>
      <c r="M10659">
        <v>1</v>
      </c>
      <c r="N10659" t="str">
        <f t="shared" si="997"/>
        <v/>
      </c>
      <c r="O10659">
        <v>22</v>
      </c>
      <c r="P10659" s="11">
        <v>0</v>
      </c>
      <c r="Q10659" s="11">
        <v>4.3478260869565202E-2</v>
      </c>
      <c r="R10659" s="12">
        <v>34.86</v>
      </c>
      <c r="S10659" t="s">
        <v>27</v>
      </c>
      <c r="T10659">
        <v>1</v>
      </c>
      <c r="U10659">
        <f t="shared" si="998"/>
        <v>4</v>
      </c>
      <c r="V10659">
        <f t="shared" si="999"/>
        <v>1</v>
      </c>
      <c r="W10659">
        <f t="shared" si="1000"/>
        <v>1</v>
      </c>
      <c r="X10659" t="str">
        <f t="shared" si="1001"/>
        <v>411</v>
      </c>
      <c r="Y10659" t="str">
        <f>IF(Table1[[#This Row],[RFM_Score]]="555","Champion", IF(AND(J10659&gt;=4,V10659&gt;=4),"Loyal", IF(U10659&lt;=2,"At Risk", IF(W10659&gt;=4,"Potential Loyalist","Others"))))</f>
        <v>Others</v>
      </c>
    </row>
    <row r="10660" spans="1:25">
      <c r="A10660" t="s">
        <v>8382</v>
      </c>
      <c r="B10660">
        <v>38</v>
      </c>
      <c r="C10660" t="s">
        <v>33</v>
      </c>
      <c r="D10660" t="s">
        <v>25</v>
      </c>
      <c r="E10660" s="6" t="s">
        <v>22730</v>
      </c>
      <c r="F10660" t="s">
        <v>26</v>
      </c>
      <c r="G10660">
        <v>3</v>
      </c>
      <c r="H10660">
        <v>0</v>
      </c>
      <c r="I10660">
        <v>63</v>
      </c>
      <c r="J10660">
        <v>2</v>
      </c>
      <c r="K10660">
        <v>34.799999999999997</v>
      </c>
      <c r="L10660" t="str">
        <f t="shared" si="996"/>
        <v/>
      </c>
      <c r="M10660">
        <v>1</v>
      </c>
      <c r="N10660" t="str">
        <f t="shared" si="997"/>
        <v/>
      </c>
      <c r="O10660">
        <v>65</v>
      </c>
      <c r="P10660" s="11">
        <v>0</v>
      </c>
      <c r="Q10660" s="11">
        <v>3.1746031746031703E-2</v>
      </c>
      <c r="R10660" s="12">
        <v>34.799999999999997</v>
      </c>
      <c r="S10660" t="s">
        <v>27</v>
      </c>
      <c r="T10660">
        <v>0</v>
      </c>
      <c r="U10660">
        <f t="shared" si="998"/>
        <v>3</v>
      </c>
      <c r="V10660">
        <f t="shared" si="999"/>
        <v>1</v>
      </c>
      <c r="W10660">
        <f t="shared" si="1000"/>
        <v>1</v>
      </c>
      <c r="X10660" t="str">
        <f t="shared" si="1001"/>
        <v>311</v>
      </c>
      <c r="Y10660" t="str">
        <f>IF(Table1[[#This Row],[RFM_Score]]="555","Champion", IF(AND(J10660&gt;=4,V10660&gt;=4),"Loyal", IF(U10660&lt;=2,"At Risk", IF(W10660&gt;=4,"Potential Loyalist","Others"))))</f>
        <v>Others</v>
      </c>
    </row>
    <row r="10661" spans="1:25">
      <c r="A10661" t="s">
        <v>11655</v>
      </c>
      <c r="B10661">
        <v>37</v>
      </c>
      <c r="C10661" t="s">
        <v>19</v>
      </c>
      <c r="D10661" t="s">
        <v>41</v>
      </c>
      <c r="E10661" s="6" t="s">
        <v>22731</v>
      </c>
      <c r="F10661" t="s">
        <v>21</v>
      </c>
      <c r="G10661">
        <v>4</v>
      </c>
      <c r="H10661">
        <v>0</v>
      </c>
      <c r="I10661">
        <v>45</v>
      </c>
      <c r="J10661">
        <v>2</v>
      </c>
      <c r="K10661">
        <v>34.58</v>
      </c>
      <c r="L10661" t="str">
        <f t="shared" si="996"/>
        <v/>
      </c>
      <c r="M10661">
        <v>1</v>
      </c>
      <c r="N10661" t="str">
        <f t="shared" si="997"/>
        <v/>
      </c>
      <c r="O10661">
        <v>76</v>
      </c>
      <c r="P10661" s="11">
        <v>0</v>
      </c>
      <c r="Q10661" s="11">
        <v>4.4444444444444398E-2</v>
      </c>
      <c r="R10661" s="12">
        <v>34.58</v>
      </c>
      <c r="S10661" t="s">
        <v>27</v>
      </c>
      <c r="T10661">
        <v>0</v>
      </c>
      <c r="U10661">
        <f t="shared" si="998"/>
        <v>2</v>
      </c>
      <c r="V10661">
        <f t="shared" si="999"/>
        <v>1</v>
      </c>
      <c r="W10661">
        <f t="shared" si="1000"/>
        <v>1</v>
      </c>
      <c r="X10661" t="str">
        <f t="shared" si="1001"/>
        <v>211</v>
      </c>
      <c r="Y10661" t="str">
        <f>IF(Table1[[#This Row],[RFM_Score]]="555","Champion", IF(AND(J10661&gt;=4,V10661&gt;=4),"Loyal", IF(U10661&lt;=2,"At Risk", IF(W10661&gt;=4,"Potential Loyalist","Others"))))</f>
        <v>At Risk</v>
      </c>
    </row>
    <row r="10662" spans="1:25">
      <c r="A10662" t="s">
        <v>396</v>
      </c>
      <c r="B10662">
        <v>25</v>
      </c>
      <c r="C10662" t="s">
        <v>19</v>
      </c>
      <c r="D10662" t="s">
        <v>29</v>
      </c>
      <c r="E10662" s="6" t="s">
        <v>22732</v>
      </c>
      <c r="F10662" t="s">
        <v>30</v>
      </c>
      <c r="G10662">
        <v>10</v>
      </c>
      <c r="H10662">
        <v>3</v>
      </c>
      <c r="I10662">
        <v>52</v>
      </c>
      <c r="J10662">
        <v>1</v>
      </c>
      <c r="K10662">
        <v>34.409999999999997</v>
      </c>
      <c r="L10662" t="str">
        <f t="shared" si="996"/>
        <v/>
      </c>
      <c r="M10662">
        <v>1</v>
      </c>
      <c r="N10662" t="str">
        <f t="shared" si="997"/>
        <v/>
      </c>
      <c r="O10662">
        <v>15</v>
      </c>
      <c r="P10662" s="11">
        <v>0.3</v>
      </c>
      <c r="Q10662" s="11">
        <v>1.9230769230769201E-2</v>
      </c>
      <c r="R10662" s="12">
        <v>34.409999999999997</v>
      </c>
      <c r="S10662" t="s">
        <v>27</v>
      </c>
      <c r="T10662">
        <v>0</v>
      </c>
      <c r="U10662">
        <f t="shared" si="998"/>
        <v>5</v>
      </c>
      <c r="V10662">
        <f t="shared" si="999"/>
        <v>1</v>
      </c>
      <c r="W10662">
        <f t="shared" si="1000"/>
        <v>1</v>
      </c>
      <c r="X10662" t="str">
        <f t="shared" si="1001"/>
        <v>511</v>
      </c>
      <c r="Y10662" t="str">
        <f>IF(Table1[[#This Row],[RFM_Score]]="555","Champion", IF(AND(J10662&gt;=4,V10662&gt;=4),"Loyal", IF(U10662&lt;=2,"At Risk", IF(W10662&gt;=4,"Potential Loyalist","Others"))))</f>
        <v>Others</v>
      </c>
    </row>
    <row r="10663" spans="1:25">
      <c r="A10663" t="s">
        <v>3509</v>
      </c>
      <c r="B10663">
        <v>35</v>
      </c>
      <c r="C10663" t="s">
        <v>24</v>
      </c>
      <c r="D10663" t="s">
        <v>41</v>
      </c>
      <c r="E10663" s="6" t="s">
        <v>22733</v>
      </c>
      <c r="F10663" t="s">
        <v>26</v>
      </c>
      <c r="G10663">
        <v>1</v>
      </c>
      <c r="H10663">
        <v>1</v>
      </c>
      <c r="I10663">
        <v>37</v>
      </c>
      <c r="J10663">
        <v>2</v>
      </c>
      <c r="K10663">
        <v>34.26</v>
      </c>
      <c r="L10663" t="str">
        <f t="shared" si="996"/>
        <v/>
      </c>
      <c r="M10663">
        <v>1</v>
      </c>
      <c r="N10663" t="str">
        <f t="shared" si="997"/>
        <v/>
      </c>
      <c r="O10663">
        <v>13</v>
      </c>
      <c r="P10663" s="11">
        <v>1</v>
      </c>
      <c r="Q10663" s="11">
        <v>5.4054054054054002E-2</v>
      </c>
      <c r="R10663" s="12">
        <v>34.26</v>
      </c>
      <c r="S10663" t="s">
        <v>27</v>
      </c>
      <c r="T10663">
        <v>0</v>
      </c>
      <c r="U10663">
        <f t="shared" si="998"/>
        <v>5</v>
      </c>
      <c r="V10663">
        <f t="shared" si="999"/>
        <v>1</v>
      </c>
      <c r="W10663">
        <f t="shared" si="1000"/>
        <v>1</v>
      </c>
      <c r="X10663" t="str">
        <f t="shared" si="1001"/>
        <v>511</v>
      </c>
      <c r="Y10663" t="str">
        <f>IF(Table1[[#This Row],[RFM_Score]]="555","Champion", IF(AND(J10663&gt;=4,V10663&gt;=4),"Loyal", IF(U10663&lt;=2,"At Risk", IF(W10663&gt;=4,"Potential Loyalist","Others"))))</f>
        <v>Others</v>
      </c>
    </row>
    <row r="10664" spans="1:25">
      <c r="A10664" t="s">
        <v>11110</v>
      </c>
      <c r="B10664">
        <v>35</v>
      </c>
      <c r="C10664" t="s">
        <v>24</v>
      </c>
      <c r="D10664" t="s">
        <v>29</v>
      </c>
      <c r="E10664" s="6" t="s">
        <v>22734</v>
      </c>
      <c r="F10664" t="s">
        <v>30</v>
      </c>
      <c r="G10664">
        <v>5</v>
      </c>
      <c r="H10664">
        <v>1</v>
      </c>
      <c r="I10664">
        <v>53</v>
      </c>
      <c r="J10664">
        <v>2</v>
      </c>
      <c r="K10664">
        <v>34.14</v>
      </c>
      <c r="L10664" t="str">
        <f t="shared" si="996"/>
        <v/>
      </c>
      <c r="M10664">
        <v>1</v>
      </c>
      <c r="N10664" t="str">
        <f t="shared" si="997"/>
        <v/>
      </c>
      <c r="O10664">
        <v>18</v>
      </c>
      <c r="P10664" s="11">
        <v>0.2</v>
      </c>
      <c r="Q10664" s="11">
        <v>3.7735849056603703E-2</v>
      </c>
      <c r="R10664" s="12">
        <v>34.14</v>
      </c>
      <c r="S10664" t="s">
        <v>27</v>
      </c>
      <c r="T10664">
        <v>0</v>
      </c>
      <c r="U10664">
        <f t="shared" si="998"/>
        <v>5</v>
      </c>
      <c r="V10664">
        <f t="shared" si="999"/>
        <v>1</v>
      </c>
      <c r="W10664">
        <f t="shared" si="1000"/>
        <v>1</v>
      </c>
      <c r="X10664" t="str">
        <f t="shared" si="1001"/>
        <v>511</v>
      </c>
      <c r="Y10664" t="str">
        <f>IF(Table1[[#This Row],[RFM_Score]]="555","Champion", IF(AND(J10664&gt;=4,V10664&gt;=4),"Loyal", IF(U10664&lt;=2,"At Risk", IF(W10664&gt;=4,"Potential Loyalist","Others"))))</f>
        <v>Others</v>
      </c>
    </row>
    <row r="10665" spans="1:25">
      <c r="A10665" t="s">
        <v>449</v>
      </c>
      <c r="B10665">
        <v>18</v>
      </c>
      <c r="C10665" t="s">
        <v>19</v>
      </c>
      <c r="D10665" t="s">
        <v>29</v>
      </c>
      <c r="E10665" s="6" t="s">
        <v>22735</v>
      </c>
      <c r="F10665" t="s">
        <v>37</v>
      </c>
      <c r="G10665">
        <v>0</v>
      </c>
      <c r="H10665">
        <v>0</v>
      </c>
      <c r="I10665">
        <v>47</v>
      </c>
      <c r="J10665">
        <v>4</v>
      </c>
      <c r="K10665">
        <v>34.119999999999997</v>
      </c>
      <c r="L10665" t="str">
        <f t="shared" si="996"/>
        <v/>
      </c>
      <c r="M10665">
        <v>1</v>
      </c>
      <c r="N10665" t="str">
        <f t="shared" si="997"/>
        <v/>
      </c>
      <c r="O10665">
        <v>24</v>
      </c>
      <c r="P10665" s="11">
        <v>0</v>
      </c>
      <c r="Q10665" s="11">
        <v>8.5106382978723402E-2</v>
      </c>
      <c r="R10665" s="12">
        <v>34.119999999999997</v>
      </c>
      <c r="S10665" t="s">
        <v>27</v>
      </c>
      <c r="T10665">
        <v>0</v>
      </c>
      <c r="U10665">
        <f t="shared" si="998"/>
        <v>4</v>
      </c>
      <c r="V10665">
        <f t="shared" si="999"/>
        <v>1</v>
      </c>
      <c r="W10665">
        <f t="shared" si="1000"/>
        <v>1</v>
      </c>
      <c r="X10665" t="str">
        <f t="shared" si="1001"/>
        <v>411</v>
      </c>
      <c r="Y10665" t="str">
        <f>IF(Table1[[#This Row],[RFM_Score]]="555","Champion", IF(AND(J10665&gt;=4,V10665&gt;=4),"Loyal", IF(U10665&lt;=2,"At Risk", IF(W10665&gt;=4,"Potential Loyalist","Others"))))</f>
        <v>Others</v>
      </c>
    </row>
    <row r="10666" spans="1:25">
      <c r="A10666" t="s">
        <v>5810</v>
      </c>
      <c r="B10666">
        <v>24</v>
      </c>
      <c r="C10666" t="s">
        <v>19</v>
      </c>
      <c r="D10666" t="s">
        <v>25</v>
      </c>
      <c r="E10666" s="6" t="s">
        <v>22736</v>
      </c>
      <c r="F10666" t="s">
        <v>30</v>
      </c>
      <c r="G10666">
        <v>6</v>
      </c>
      <c r="H10666">
        <v>1</v>
      </c>
      <c r="I10666">
        <v>34</v>
      </c>
      <c r="J10666">
        <v>2</v>
      </c>
      <c r="K10666">
        <v>34.020000000000003</v>
      </c>
      <c r="L10666" t="str">
        <f t="shared" si="996"/>
        <v/>
      </c>
      <c r="M10666">
        <v>1</v>
      </c>
      <c r="N10666" t="str">
        <f t="shared" si="997"/>
        <v/>
      </c>
      <c r="O10666">
        <v>2</v>
      </c>
      <c r="P10666" s="11">
        <v>0.16666666666666599</v>
      </c>
      <c r="Q10666" s="11">
        <v>5.8823529411764698E-2</v>
      </c>
      <c r="R10666" s="12">
        <v>34.020000000000003</v>
      </c>
      <c r="S10666" t="s">
        <v>27</v>
      </c>
      <c r="T10666">
        <v>0</v>
      </c>
      <c r="U10666">
        <f t="shared" si="998"/>
        <v>5</v>
      </c>
      <c r="V10666">
        <f t="shared" si="999"/>
        <v>1</v>
      </c>
      <c r="W10666">
        <f t="shared" si="1000"/>
        <v>1</v>
      </c>
      <c r="X10666" t="str">
        <f t="shared" si="1001"/>
        <v>511</v>
      </c>
      <c r="Y10666" t="str">
        <f>IF(Table1[[#This Row],[RFM_Score]]="555","Champion", IF(AND(J10666&gt;=4,V10666&gt;=4),"Loyal", IF(U10666&lt;=2,"At Risk", IF(W10666&gt;=4,"Potential Loyalist","Others"))))</f>
        <v>Others</v>
      </c>
    </row>
    <row r="10667" spans="1:25">
      <c r="A10667" t="s">
        <v>5757</v>
      </c>
      <c r="B10667">
        <v>29</v>
      </c>
      <c r="C10667" t="s">
        <v>24</v>
      </c>
      <c r="D10667" t="s">
        <v>49</v>
      </c>
      <c r="E10667" s="6" t="s">
        <v>22737</v>
      </c>
      <c r="F10667" t="s">
        <v>21</v>
      </c>
      <c r="G10667">
        <v>2</v>
      </c>
      <c r="H10667">
        <v>0</v>
      </c>
      <c r="I10667">
        <v>52</v>
      </c>
      <c r="J10667">
        <v>0</v>
      </c>
      <c r="K10667">
        <v>33.9</v>
      </c>
      <c r="L10667" t="str">
        <f t="shared" si="996"/>
        <v/>
      </c>
      <c r="M10667">
        <v>1</v>
      </c>
      <c r="N10667" t="str">
        <f t="shared" si="997"/>
        <v/>
      </c>
      <c r="O10667">
        <v>88</v>
      </c>
      <c r="P10667" s="11">
        <v>0</v>
      </c>
      <c r="Q10667" s="11">
        <v>0</v>
      </c>
      <c r="R10667" s="12">
        <v>33.9</v>
      </c>
      <c r="S10667" t="s">
        <v>27</v>
      </c>
      <c r="T10667">
        <v>0</v>
      </c>
      <c r="U10667">
        <f t="shared" si="998"/>
        <v>2</v>
      </c>
      <c r="V10667">
        <f t="shared" si="999"/>
        <v>1</v>
      </c>
      <c r="W10667">
        <f t="shared" si="1000"/>
        <v>1</v>
      </c>
      <c r="X10667" t="str">
        <f t="shared" si="1001"/>
        <v>211</v>
      </c>
      <c r="Y10667" t="str">
        <f>IF(Table1[[#This Row],[RFM_Score]]="555","Champion", IF(AND(J10667&gt;=4,V10667&gt;=4),"Loyal", IF(U10667&lt;=2,"At Risk", IF(W10667&gt;=4,"Potential Loyalist","Others"))))</f>
        <v>At Risk</v>
      </c>
    </row>
    <row r="10668" spans="1:25">
      <c r="A10668" t="s">
        <v>9542</v>
      </c>
      <c r="B10668">
        <v>46</v>
      </c>
      <c r="C10668" t="s">
        <v>19</v>
      </c>
      <c r="D10668" t="s">
        <v>35</v>
      </c>
      <c r="E10668" s="6" t="s">
        <v>22738</v>
      </c>
      <c r="F10668" t="s">
        <v>26</v>
      </c>
      <c r="G10668">
        <v>3</v>
      </c>
      <c r="H10668">
        <v>1</v>
      </c>
      <c r="I10668">
        <v>46</v>
      </c>
      <c r="J10668">
        <v>4</v>
      </c>
      <c r="K10668">
        <v>33.9</v>
      </c>
      <c r="L10668" t="str">
        <f t="shared" si="996"/>
        <v/>
      </c>
      <c r="M10668">
        <v>1</v>
      </c>
      <c r="N10668" t="str">
        <f t="shared" si="997"/>
        <v/>
      </c>
      <c r="O10668">
        <v>13</v>
      </c>
      <c r="P10668" s="11">
        <v>0.33333333333333298</v>
      </c>
      <c r="Q10668" s="11">
        <v>8.6956521739130405E-2</v>
      </c>
      <c r="R10668" s="12">
        <v>33.9</v>
      </c>
      <c r="S10668" t="s">
        <v>27</v>
      </c>
      <c r="T10668">
        <v>0</v>
      </c>
      <c r="U10668">
        <f t="shared" si="998"/>
        <v>5</v>
      </c>
      <c r="V10668">
        <f t="shared" si="999"/>
        <v>1</v>
      </c>
      <c r="W10668">
        <f t="shared" si="1000"/>
        <v>1</v>
      </c>
      <c r="X10668" t="str">
        <f t="shared" si="1001"/>
        <v>511</v>
      </c>
      <c r="Y10668" t="str">
        <f>IF(Table1[[#This Row],[RFM_Score]]="555","Champion", IF(AND(J10668&gt;=4,V10668&gt;=4),"Loyal", IF(U10668&lt;=2,"At Risk", IF(W10668&gt;=4,"Potential Loyalist","Others"))))</f>
        <v>Others</v>
      </c>
    </row>
    <row r="10669" spans="1:25">
      <c r="A10669" t="s">
        <v>8783</v>
      </c>
      <c r="B10669">
        <v>33</v>
      </c>
      <c r="C10669" t="s">
        <v>24</v>
      </c>
      <c r="D10669" t="s">
        <v>49</v>
      </c>
      <c r="E10669" s="6" t="s">
        <v>22739</v>
      </c>
      <c r="F10669" t="s">
        <v>26</v>
      </c>
      <c r="G10669">
        <v>4</v>
      </c>
      <c r="H10669">
        <v>0</v>
      </c>
      <c r="I10669">
        <v>48</v>
      </c>
      <c r="J10669">
        <v>0</v>
      </c>
      <c r="K10669">
        <v>33.869999999999997</v>
      </c>
      <c r="L10669" t="str">
        <f t="shared" si="996"/>
        <v/>
      </c>
      <c r="M10669">
        <v>1</v>
      </c>
      <c r="N10669" t="str">
        <f t="shared" si="997"/>
        <v/>
      </c>
      <c r="O10669">
        <v>68</v>
      </c>
      <c r="P10669" s="11">
        <v>0</v>
      </c>
      <c r="Q10669" s="11">
        <v>0</v>
      </c>
      <c r="R10669" s="12">
        <v>33.869999999999997</v>
      </c>
      <c r="S10669" t="s">
        <v>27</v>
      </c>
      <c r="T10669">
        <v>0</v>
      </c>
      <c r="U10669">
        <f t="shared" si="998"/>
        <v>3</v>
      </c>
      <c r="V10669">
        <f t="shared" si="999"/>
        <v>1</v>
      </c>
      <c r="W10669">
        <f t="shared" si="1000"/>
        <v>1</v>
      </c>
      <c r="X10669" t="str">
        <f t="shared" si="1001"/>
        <v>311</v>
      </c>
      <c r="Y10669" t="str">
        <f>IF(Table1[[#This Row],[RFM_Score]]="555","Champion", IF(AND(J10669&gt;=4,V10669&gt;=4),"Loyal", IF(U10669&lt;=2,"At Risk", IF(W10669&gt;=4,"Potential Loyalist","Others"))))</f>
        <v>Others</v>
      </c>
    </row>
    <row r="10670" spans="1:25">
      <c r="A10670" t="s">
        <v>2009</v>
      </c>
      <c r="B10670">
        <v>42</v>
      </c>
      <c r="C10670" t="s">
        <v>24</v>
      </c>
      <c r="D10670" t="s">
        <v>25</v>
      </c>
      <c r="E10670" s="6" t="s">
        <v>22740</v>
      </c>
      <c r="F10670" t="s">
        <v>37</v>
      </c>
      <c r="G10670">
        <v>4</v>
      </c>
      <c r="H10670">
        <v>3</v>
      </c>
      <c r="I10670">
        <v>44</v>
      </c>
      <c r="J10670">
        <v>1</v>
      </c>
      <c r="K10670">
        <v>33.86</v>
      </c>
      <c r="L10670" t="str">
        <f t="shared" si="996"/>
        <v/>
      </c>
      <c r="M10670">
        <v>1</v>
      </c>
      <c r="N10670" t="str">
        <f t="shared" si="997"/>
        <v/>
      </c>
      <c r="O10670">
        <v>22</v>
      </c>
      <c r="P10670" s="11">
        <v>0.75</v>
      </c>
      <c r="Q10670" s="11">
        <v>2.27272727272727E-2</v>
      </c>
      <c r="R10670" s="12">
        <v>33.86</v>
      </c>
      <c r="S10670" t="s">
        <v>27</v>
      </c>
      <c r="T10670">
        <v>0</v>
      </c>
      <c r="U10670">
        <f t="shared" si="998"/>
        <v>4</v>
      </c>
      <c r="V10670">
        <f t="shared" si="999"/>
        <v>1</v>
      </c>
      <c r="W10670">
        <f t="shared" si="1000"/>
        <v>1</v>
      </c>
      <c r="X10670" t="str">
        <f t="shared" si="1001"/>
        <v>411</v>
      </c>
      <c r="Y10670" t="str">
        <f>IF(Table1[[#This Row],[RFM_Score]]="555","Champion", IF(AND(J10670&gt;=4,V10670&gt;=4),"Loyal", IF(U10670&lt;=2,"At Risk", IF(W10670&gt;=4,"Potential Loyalist","Others"))))</f>
        <v>Others</v>
      </c>
    </row>
    <row r="10671" spans="1:25">
      <c r="A10671" t="s">
        <v>9680</v>
      </c>
      <c r="B10671">
        <v>35</v>
      </c>
      <c r="C10671" t="s">
        <v>19</v>
      </c>
      <c r="D10671" t="s">
        <v>20</v>
      </c>
      <c r="E10671" s="6" t="s">
        <v>22741</v>
      </c>
      <c r="F10671" t="s">
        <v>37</v>
      </c>
      <c r="G10671">
        <v>7</v>
      </c>
      <c r="H10671">
        <v>1</v>
      </c>
      <c r="I10671">
        <v>56</v>
      </c>
      <c r="J10671">
        <v>5</v>
      </c>
      <c r="K10671">
        <v>33.85</v>
      </c>
      <c r="L10671" t="str">
        <f t="shared" si="996"/>
        <v/>
      </c>
      <c r="M10671">
        <v>1</v>
      </c>
      <c r="N10671" t="str">
        <f t="shared" si="997"/>
        <v/>
      </c>
      <c r="O10671">
        <v>4</v>
      </c>
      <c r="P10671" s="11">
        <v>0.14285714285714199</v>
      </c>
      <c r="Q10671" s="11">
        <v>8.9285714285714204E-2</v>
      </c>
      <c r="R10671" s="12">
        <v>33.85</v>
      </c>
      <c r="S10671" t="s">
        <v>27</v>
      </c>
      <c r="T10671">
        <v>0</v>
      </c>
      <c r="U10671">
        <f t="shared" si="998"/>
        <v>5</v>
      </c>
      <c r="V10671">
        <f t="shared" si="999"/>
        <v>1</v>
      </c>
      <c r="W10671">
        <f t="shared" si="1000"/>
        <v>1</v>
      </c>
      <c r="X10671" t="str">
        <f t="shared" si="1001"/>
        <v>511</v>
      </c>
      <c r="Y10671" t="str">
        <f>IF(Table1[[#This Row],[RFM_Score]]="555","Champion", IF(AND(J10671&gt;=4,V10671&gt;=4),"Loyal", IF(U10671&lt;=2,"At Risk", IF(W10671&gt;=4,"Potential Loyalist","Others"))))</f>
        <v>Others</v>
      </c>
    </row>
    <row r="10672" spans="1:25">
      <c r="A10672" t="s">
        <v>4531</v>
      </c>
      <c r="B10672">
        <v>45</v>
      </c>
      <c r="C10672" t="s">
        <v>24</v>
      </c>
      <c r="D10672" t="s">
        <v>41</v>
      </c>
      <c r="E10672" s="6" t="s">
        <v>22742</v>
      </c>
      <c r="F10672" t="s">
        <v>30</v>
      </c>
      <c r="G10672">
        <v>1</v>
      </c>
      <c r="H10672">
        <v>1</v>
      </c>
      <c r="I10672">
        <v>50</v>
      </c>
      <c r="J10672">
        <v>3</v>
      </c>
      <c r="K10672">
        <v>33.51</v>
      </c>
      <c r="L10672" t="str">
        <f t="shared" si="996"/>
        <v/>
      </c>
      <c r="M10672">
        <v>1</v>
      </c>
      <c r="N10672" t="str">
        <f t="shared" si="997"/>
        <v/>
      </c>
      <c r="O10672">
        <v>75</v>
      </c>
      <c r="P10672" s="11">
        <v>1</v>
      </c>
      <c r="Q10672" s="11">
        <v>0.06</v>
      </c>
      <c r="R10672" s="12">
        <v>33.51</v>
      </c>
      <c r="S10672" t="s">
        <v>27</v>
      </c>
      <c r="T10672">
        <v>0</v>
      </c>
      <c r="U10672">
        <f t="shared" si="998"/>
        <v>2</v>
      </c>
      <c r="V10672">
        <f t="shared" si="999"/>
        <v>1</v>
      </c>
      <c r="W10672">
        <f t="shared" si="1000"/>
        <v>1</v>
      </c>
      <c r="X10672" t="str">
        <f t="shared" si="1001"/>
        <v>211</v>
      </c>
      <c r="Y10672" t="str">
        <f>IF(Table1[[#This Row],[RFM_Score]]="555","Champion", IF(AND(J10672&gt;=4,V10672&gt;=4),"Loyal", IF(U10672&lt;=2,"At Risk", IF(W10672&gt;=4,"Potential Loyalist","Others"))))</f>
        <v>At Risk</v>
      </c>
    </row>
    <row r="10673" spans="1:25">
      <c r="A10673" t="s">
        <v>8837</v>
      </c>
      <c r="B10673">
        <v>25</v>
      </c>
      <c r="C10673" t="s">
        <v>19</v>
      </c>
      <c r="D10673" t="s">
        <v>29</v>
      </c>
      <c r="E10673" s="6" t="s">
        <v>22743</v>
      </c>
      <c r="F10673" t="s">
        <v>26</v>
      </c>
      <c r="G10673">
        <v>2</v>
      </c>
      <c r="H10673">
        <v>0</v>
      </c>
      <c r="I10673">
        <v>52</v>
      </c>
      <c r="J10673">
        <v>5</v>
      </c>
      <c r="K10673">
        <v>33.479999999999997</v>
      </c>
      <c r="L10673" t="str">
        <f t="shared" si="996"/>
        <v/>
      </c>
      <c r="M10673">
        <v>1</v>
      </c>
      <c r="N10673" t="str">
        <f t="shared" si="997"/>
        <v/>
      </c>
      <c r="O10673">
        <v>90</v>
      </c>
      <c r="P10673" s="11">
        <v>0</v>
      </c>
      <c r="Q10673" s="11">
        <v>9.6153846153846104E-2</v>
      </c>
      <c r="R10673" s="12">
        <v>33.479999999999997</v>
      </c>
      <c r="S10673" t="s">
        <v>27</v>
      </c>
      <c r="T10673">
        <v>0</v>
      </c>
      <c r="U10673">
        <f t="shared" si="998"/>
        <v>2</v>
      </c>
      <c r="V10673">
        <f t="shared" si="999"/>
        <v>1</v>
      </c>
      <c r="W10673">
        <f t="shared" si="1000"/>
        <v>1</v>
      </c>
      <c r="X10673" t="str">
        <f t="shared" si="1001"/>
        <v>211</v>
      </c>
      <c r="Y10673" t="str">
        <f>IF(Table1[[#This Row],[RFM_Score]]="555","Champion", IF(AND(J10673&gt;=4,V10673&gt;=4),"Loyal", IF(U10673&lt;=2,"At Risk", IF(W10673&gt;=4,"Potential Loyalist","Others"))))</f>
        <v>At Risk</v>
      </c>
    </row>
    <row r="10674" spans="1:25">
      <c r="A10674" t="s">
        <v>1664</v>
      </c>
      <c r="B10674">
        <v>50</v>
      </c>
      <c r="C10674" t="s">
        <v>19</v>
      </c>
      <c r="D10674" t="s">
        <v>25</v>
      </c>
      <c r="E10674" s="6" t="s">
        <v>22744</v>
      </c>
      <c r="F10674" t="s">
        <v>26</v>
      </c>
      <c r="G10674">
        <v>4</v>
      </c>
      <c r="H10674">
        <v>1</v>
      </c>
      <c r="I10674">
        <v>48</v>
      </c>
      <c r="J10674">
        <v>2</v>
      </c>
      <c r="K10674">
        <v>33.409999999999997</v>
      </c>
      <c r="L10674" t="str">
        <f t="shared" si="996"/>
        <v/>
      </c>
      <c r="M10674">
        <v>1</v>
      </c>
      <c r="N10674" t="str">
        <f t="shared" si="997"/>
        <v/>
      </c>
      <c r="O10674">
        <v>40</v>
      </c>
      <c r="P10674" s="11">
        <v>0.25</v>
      </c>
      <c r="Q10674" s="11">
        <v>4.1666666666666602E-2</v>
      </c>
      <c r="R10674" s="12">
        <v>33.409999999999997</v>
      </c>
      <c r="S10674" t="s">
        <v>27</v>
      </c>
      <c r="T10674">
        <v>0</v>
      </c>
      <c r="U10674">
        <f t="shared" si="998"/>
        <v>4</v>
      </c>
      <c r="V10674">
        <f t="shared" si="999"/>
        <v>1</v>
      </c>
      <c r="W10674">
        <f t="shared" si="1000"/>
        <v>1</v>
      </c>
      <c r="X10674" t="str">
        <f t="shared" si="1001"/>
        <v>411</v>
      </c>
      <c r="Y10674" t="str">
        <f>IF(Table1[[#This Row],[RFM_Score]]="555","Champion", IF(AND(J10674&gt;=4,V10674&gt;=4),"Loyal", IF(U10674&lt;=2,"At Risk", IF(W10674&gt;=4,"Potential Loyalist","Others"))))</f>
        <v>Others</v>
      </c>
    </row>
    <row r="10675" spans="1:25">
      <c r="A10675" t="s">
        <v>7055</v>
      </c>
      <c r="B10675">
        <v>50</v>
      </c>
      <c r="C10675" t="s">
        <v>19</v>
      </c>
      <c r="D10675" t="s">
        <v>25</v>
      </c>
      <c r="E10675" s="6" t="s">
        <v>22745</v>
      </c>
      <c r="F10675" t="s">
        <v>26</v>
      </c>
      <c r="G10675">
        <v>2</v>
      </c>
      <c r="H10675">
        <v>1</v>
      </c>
      <c r="I10675">
        <v>62</v>
      </c>
      <c r="J10675">
        <v>3</v>
      </c>
      <c r="K10675">
        <v>33.340000000000003</v>
      </c>
      <c r="L10675" t="str">
        <f t="shared" si="996"/>
        <v/>
      </c>
      <c r="M10675">
        <v>1</v>
      </c>
      <c r="N10675" t="str">
        <f t="shared" si="997"/>
        <v/>
      </c>
      <c r="O10675">
        <v>28</v>
      </c>
      <c r="P10675" s="11">
        <v>0.5</v>
      </c>
      <c r="Q10675" s="11">
        <v>4.8387096774193498E-2</v>
      </c>
      <c r="R10675" s="12">
        <v>33.340000000000003</v>
      </c>
      <c r="S10675" t="s">
        <v>27</v>
      </c>
      <c r="T10675">
        <v>0</v>
      </c>
      <c r="U10675">
        <f t="shared" si="998"/>
        <v>4</v>
      </c>
      <c r="V10675">
        <f t="shared" si="999"/>
        <v>1</v>
      </c>
      <c r="W10675">
        <f t="shared" si="1000"/>
        <v>1</v>
      </c>
      <c r="X10675" t="str">
        <f t="shared" si="1001"/>
        <v>411</v>
      </c>
      <c r="Y10675" t="str">
        <f>IF(Table1[[#This Row],[RFM_Score]]="555","Champion", IF(AND(J10675&gt;=4,V10675&gt;=4),"Loyal", IF(U10675&lt;=2,"At Risk", IF(W10675&gt;=4,"Potential Loyalist","Others"))))</f>
        <v>Others</v>
      </c>
    </row>
    <row r="10676" spans="1:25">
      <c r="A10676" t="s">
        <v>1672</v>
      </c>
      <c r="B10676">
        <v>30</v>
      </c>
      <c r="C10676" t="s">
        <v>24</v>
      </c>
      <c r="D10676" t="s">
        <v>41</v>
      </c>
      <c r="E10676" s="6" t="s">
        <v>22746</v>
      </c>
      <c r="F10676" t="s">
        <v>37</v>
      </c>
      <c r="G10676">
        <v>4</v>
      </c>
      <c r="H10676">
        <v>1</v>
      </c>
      <c r="I10676">
        <v>48</v>
      </c>
      <c r="J10676">
        <v>4</v>
      </c>
      <c r="K10676">
        <v>33.270000000000003</v>
      </c>
      <c r="L10676" t="str">
        <f t="shared" si="996"/>
        <v/>
      </c>
      <c r="M10676">
        <v>1</v>
      </c>
      <c r="N10676" t="str">
        <f t="shared" si="997"/>
        <v/>
      </c>
      <c r="O10676">
        <v>15</v>
      </c>
      <c r="P10676" s="11">
        <v>0.25</v>
      </c>
      <c r="Q10676" s="11">
        <v>8.3333333333333301E-2</v>
      </c>
      <c r="R10676" s="12">
        <v>33.270000000000003</v>
      </c>
      <c r="S10676" t="s">
        <v>27</v>
      </c>
      <c r="T10676">
        <v>0</v>
      </c>
      <c r="U10676">
        <f t="shared" si="998"/>
        <v>5</v>
      </c>
      <c r="V10676">
        <f t="shared" si="999"/>
        <v>1</v>
      </c>
      <c r="W10676">
        <f t="shared" si="1000"/>
        <v>1</v>
      </c>
      <c r="X10676" t="str">
        <f t="shared" si="1001"/>
        <v>511</v>
      </c>
      <c r="Y10676" t="str">
        <f>IF(Table1[[#This Row],[RFM_Score]]="555","Champion", IF(AND(J10676&gt;=4,V10676&gt;=4),"Loyal", IF(U10676&lt;=2,"At Risk", IF(W10676&gt;=4,"Potential Loyalist","Others"))))</f>
        <v>Others</v>
      </c>
    </row>
    <row r="10677" spans="1:25">
      <c r="A10677" t="s">
        <v>4078</v>
      </c>
      <c r="B10677">
        <v>44</v>
      </c>
      <c r="C10677" t="s">
        <v>24</v>
      </c>
      <c r="D10677" t="s">
        <v>46</v>
      </c>
      <c r="E10677" s="6" t="s">
        <v>22747</v>
      </c>
      <c r="F10677" t="s">
        <v>21</v>
      </c>
      <c r="G10677">
        <v>1</v>
      </c>
      <c r="H10677">
        <v>0</v>
      </c>
      <c r="I10677">
        <v>47</v>
      </c>
      <c r="J10677">
        <v>2</v>
      </c>
      <c r="K10677">
        <v>33.270000000000003</v>
      </c>
      <c r="L10677" t="str">
        <f t="shared" si="996"/>
        <v/>
      </c>
      <c r="M10677">
        <v>1</v>
      </c>
      <c r="N10677" t="str">
        <f t="shared" si="997"/>
        <v/>
      </c>
      <c r="O10677">
        <v>10</v>
      </c>
      <c r="P10677" s="11">
        <v>0</v>
      </c>
      <c r="Q10677" s="11">
        <v>4.2553191489361701E-2</v>
      </c>
      <c r="R10677" s="12">
        <v>33.270000000000003</v>
      </c>
      <c r="S10677" t="s">
        <v>27</v>
      </c>
      <c r="T10677">
        <v>0</v>
      </c>
      <c r="U10677">
        <f t="shared" si="998"/>
        <v>5</v>
      </c>
      <c r="V10677">
        <f t="shared" si="999"/>
        <v>1</v>
      </c>
      <c r="W10677">
        <f t="shared" si="1000"/>
        <v>1</v>
      </c>
      <c r="X10677" t="str">
        <f t="shared" si="1001"/>
        <v>511</v>
      </c>
      <c r="Y10677" t="str">
        <f>IF(Table1[[#This Row],[RFM_Score]]="555","Champion", IF(AND(J10677&gt;=4,V10677&gt;=4),"Loyal", IF(U10677&lt;=2,"At Risk", IF(W10677&gt;=4,"Potential Loyalist","Others"))))</f>
        <v>Others</v>
      </c>
    </row>
    <row r="10678" spans="1:25">
      <c r="A10678" t="s">
        <v>3303</v>
      </c>
      <c r="B10678">
        <v>24</v>
      </c>
      <c r="C10678" t="s">
        <v>24</v>
      </c>
      <c r="D10678" t="s">
        <v>25</v>
      </c>
      <c r="E10678" s="6" t="s">
        <v>22748</v>
      </c>
      <c r="F10678" t="s">
        <v>60</v>
      </c>
      <c r="G10678">
        <v>2</v>
      </c>
      <c r="H10678">
        <v>0</v>
      </c>
      <c r="I10678">
        <v>49</v>
      </c>
      <c r="J10678">
        <v>2</v>
      </c>
      <c r="K10678">
        <v>33.159999999999997</v>
      </c>
      <c r="L10678" t="str">
        <f t="shared" si="996"/>
        <v/>
      </c>
      <c r="M10678">
        <v>1</v>
      </c>
      <c r="N10678" t="str">
        <f t="shared" si="997"/>
        <v/>
      </c>
      <c r="O10678">
        <v>12</v>
      </c>
      <c r="P10678" s="11">
        <v>0</v>
      </c>
      <c r="Q10678" s="11">
        <v>4.08163265306122E-2</v>
      </c>
      <c r="R10678" s="12">
        <v>33.159999999999997</v>
      </c>
      <c r="S10678" t="s">
        <v>27</v>
      </c>
      <c r="T10678">
        <v>0</v>
      </c>
      <c r="U10678">
        <f t="shared" si="998"/>
        <v>5</v>
      </c>
      <c r="V10678">
        <f t="shared" si="999"/>
        <v>1</v>
      </c>
      <c r="W10678">
        <f t="shared" si="1000"/>
        <v>1</v>
      </c>
      <c r="X10678" t="str">
        <f t="shared" si="1001"/>
        <v>511</v>
      </c>
      <c r="Y10678" t="str">
        <f>IF(Table1[[#This Row],[RFM_Score]]="555","Champion", IF(AND(J10678&gt;=4,V10678&gt;=4),"Loyal", IF(U10678&lt;=2,"At Risk", IF(W10678&gt;=4,"Potential Loyalist","Others"))))</f>
        <v>Others</v>
      </c>
    </row>
    <row r="10679" spans="1:25">
      <c r="A10679" t="s">
        <v>4417</v>
      </c>
      <c r="B10679">
        <v>36</v>
      </c>
      <c r="C10679" t="s">
        <v>24</v>
      </c>
      <c r="D10679" t="s">
        <v>29</v>
      </c>
      <c r="E10679" s="6" t="s">
        <v>22749</v>
      </c>
      <c r="F10679" t="s">
        <v>37</v>
      </c>
      <c r="G10679">
        <v>3</v>
      </c>
      <c r="H10679">
        <v>0</v>
      </c>
      <c r="I10679">
        <v>53</v>
      </c>
      <c r="J10679">
        <v>3</v>
      </c>
      <c r="K10679">
        <v>33.14</v>
      </c>
      <c r="L10679" t="str">
        <f t="shared" si="996"/>
        <v/>
      </c>
      <c r="M10679">
        <v>1</v>
      </c>
      <c r="N10679" t="str">
        <f t="shared" si="997"/>
        <v/>
      </c>
      <c r="O10679">
        <v>0</v>
      </c>
      <c r="P10679" s="11">
        <v>0</v>
      </c>
      <c r="Q10679" s="11">
        <v>5.6603773584905599E-2</v>
      </c>
      <c r="R10679" s="12">
        <v>33.14</v>
      </c>
      <c r="S10679" t="s">
        <v>27</v>
      </c>
      <c r="T10679">
        <v>0</v>
      </c>
      <c r="U10679">
        <f t="shared" si="998"/>
        <v>5</v>
      </c>
      <c r="V10679">
        <f t="shared" si="999"/>
        <v>1</v>
      </c>
      <c r="W10679">
        <f t="shared" si="1000"/>
        <v>1</v>
      </c>
      <c r="X10679" t="str">
        <f t="shared" si="1001"/>
        <v>511</v>
      </c>
      <c r="Y10679" t="str">
        <f>IF(Table1[[#This Row],[RFM_Score]]="555","Champion", IF(AND(J10679&gt;=4,V10679&gt;=4),"Loyal", IF(U10679&lt;=2,"At Risk", IF(W10679&gt;=4,"Potential Loyalist","Others"))))</f>
        <v>Others</v>
      </c>
    </row>
    <row r="10680" spans="1:25">
      <c r="A10680" t="s">
        <v>5848</v>
      </c>
      <c r="B10680">
        <v>52</v>
      </c>
      <c r="C10680" t="s">
        <v>24</v>
      </c>
      <c r="D10680" t="s">
        <v>25</v>
      </c>
      <c r="E10680" s="6" t="s">
        <v>22750</v>
      </c>
      <c r="F10680" t="s">
        <v>60</v>
      </c>
      <c r="G10680">
        <v>0</v>
      </c>
      <c r="H10680">
        <v>0</v>
      </c>
      <c r="I10680">
        <v>43</v>
      </c>
      <c r="J10680">
        <v>3</v>
      </c>
      <c r="K10680">
        <v>33.07</v>
      </c>
      <c r="L10680" t="str">
        <f t="shared" si="996"/>
        <v/>
      </c>
      <c r="M10680">
        <v>1</v>
      </c>
      <c r="N10680" t="str">
        <f t="shared" si="997"/>
        <v/>
      </c>
      <c r="O10680">
        <v>39</v>
      </c>
      <c r="P10680" s="11">
        <v>0</v>
      </c>
      <c r="Q10680" s="11">
        <v>6.9767441860465101E-2</v>
      </c>
      <c r="R10680" s="12">
        <v>33.07</v>
      </c>
      <c r="S10680" t="s">
        <v>27</v>
      </c>
      <c r="T10680">
        <v>0</v>
      </c>
      <c r="U10680">
        <f t="shared" si="998"/>
        <v>4</v>
      </c>
      <c r="V10680">
        <f t="shared" si="999"/>
        <v>1</v>
      </c>
      <c r="W10680">
        <f t="shared" si="1000"/>
        <v>1</v>
      </c>
      <c r="X10680" t="str">
        <f t="shared" si="1001"/>
        <v>411</v>
      </c>
      <c r="Y10680" t="str">
        <f>IF(Table1[[#This Row],[RFM_Score]]="555","Champion", IF(AND(J10680&gt;=4,V10680&gt;=4),"Loyal", IF(U10680&lt;=2,"At Risk", IF(W10680&gt;=4,"Potential Loyalist","Others"))))</f>
        <v>Others</v>
      </c>
    </row>
    <row r="10681" spans="1:25">
      <c r="A10681" t="s">
        <v>4709</v>
      </c>
      <c r="B10681">
        <v>40</v>
      </c>
      <c r="C10681" t="s">
        <v>24</v>
      </c>
      <c r="D10681" t="s">
        <v>29</v>
      </c>
      <c r="E10681" s="6" t="s">
        <v>22751</v>
      </c>
      <c r="F10681" t="s">
        <v>30</v>
      </c>
      <c r="G10681">
        <v>3</v>
      </c>
      <c r="H10681">
        <v>2</v>
      </c>
      <c r="I10681">
        <v>40</v>
      </c>
      <c r="J10681">
        <v>2</v>
      </c>
      <c r="K10681">
        <v>32.880000000000003</v>
      </c>
      <c r="L10681" t="str">
        <f t="shared" si="996"/>
        <v/>
      </c>
      <c r="M10681">
        <v>1</v>
      </c>
      <c r="N10681" t="str">
        <f t="shared" si="997"/>
        <v/>
      </c>
      <c r="O10681">
        <v>37</v>
      </c>
      <c r="P10681" s="11">
        <v>0.66666666666666596</v>
      </c>
      <c r="Q10681" s="11">
        <v>0.05</v>
      </c>
      <c r="R10681" s="12">
        <v>32.880000000000003</v>
      </c>
      <c r="S10681" t="s">
        <v>27</v>
      </c>
      <c r="T10681">
        <v>0</v>
      </c>
      <c r="U10681">
        <f t="shared" si="998"/>
        <v>4</v>
      </c>
      <c r="V10681">
        <f t="shared" si="999"/>
        <v>1</v>
      </c>
      <c r="W10681">
        <f t="shared" si="1000"/>
        <v>1</v>
      </c>
      <c r="X10681" t="str">
        <f t="shared" si="1001"/>
        <v>411</v>
      </c>
      <c r="Y10681" t="str">
        <f>IF(Table1[[#This Row],[RFM_Score]]="555","Champion", IF(AND(J10681&gt;=4,V10681&gt;=4),"Loyal", IF(U10681&lt;=2,"At Risk", IF(W10681&gt;=4,"Potential Loyalist","Others"))))</f>
        <v>Others</v>
      </c>
    </row>
    <row r="10682" spans="1:25">
      <c r="A10682" t="s">
        <v>6598</v>
      </c>
      <c r="B10682">
        <v>51</v>
      </c>
      <c r="C10682" t="s">
        <v>24</v>
      </c>
      <c r="D10682" t="s">
        <v>29</v>
      </c>
      <c r="E10682" s="6" t="s">
        <v>22752</v>
      </c>
      <c r="F10682" t="s">
        <v>62</v>
      </c>
      <c r="G10682">
        <v>5</v>
      </c>
      <c r="H10682">
        <v>1</v>
      </c>
      <c r="I10682">
        <v>45</v>
      </c>
      <c r="J10682">
        <v>1</v>
      </c>
      <c r="K10682">
        <v>32.869999999999997</v>
      </c>
      <c r="L10682" t="str">
        <f t="shared" si="996"/>
        <v/>
      </c>
      <c r="M10682">
        <v>1</v>
      </c>
      <c r="N10682" t="str">
        <f t="shared" si="997"/>
        <v/>
      </c>
      <c r="O10682">
        <v>29</v>
      </c>
      <c r="P10682" s="11">
        <v>0.2</v>
      </c>
      <c r="Q10682" s="11">
        <v>2.2222222222222199E-2</v>
      </c>
      <c r="R10682" s="12">
        <v>32.869999999999997</v>
      </c>
      <c r="S10682" t="s">
        <v>27</v>
      </c>
      <c r="T10682">
        <v>0</v>
      </c>
      <c r="U10682">
        <f t="shared" si="998"/>
        <v>4</v>
      </c>
      <c r="V10682">
        <f t="shared" si="999"/>
        <v>1</v>
      </c>
      <c r="W10682">
        <f t="shared" si="1000"/>
        <v>1</v>
      </c>
      <c r="X10682" t="str">
        <f t="shared" si="1001"/>
        <v>411</v>
      </c>
      <c r="Y10682" t="str">
        <f>IF(Table1[[#This Row],[RFM_Score]]="555","Champion", IF(AND(J10682&gt;=4,V10682&gt;=4),"Loyal", IF(U10682&lt;=2,"At Risk", IF(W10682&gt;=4,"Potential Loyalist","Others"))))</f>
        <v>Others</v>
      </c>
    </row>
    <row r="10683" spans="1:25">
      <c r="A10683" t="s">
        <v>1214</v>
      </c>
      <c r="B10683">
        <v>33</v>
      </c>
      <c r="C10683" t="s">
        <v>24</v>
      </c>
      <c r="D10683" t="s">
        <v>49</v>
      </c>
      <c r="E10683" s="6" t="s">
        <v>22753</v>
      </c>
      <c r="F10683" t="s">
        <v>60</v>
      </c>
      <c r="G10683">
        <v>2</v>
      </c>
      <c r="H10683">
        <v>1</v>
      </c>
      <c r="I10683">
        <v>62</v>
      </c>
      <c r="J10683">
        <v>1</v>
      </c>
      <c r="K10683">
        <v>32.840000000000003</v>
      </c>
      <c r="L10683" t="str">
        <f t="shared" si="996"/>
        <v/>
      </c>
      <c r="M10683">
        <v>1</v>
      </c>
      <c r="N10683" t="str">
        <f t="shared" si="997"/>
        <v/>
      </c>
      <c r="O10683">
        <v>0</v>
      </c>
      <c r="P10683" s="11">
        <v>0.5</v>
      </c>
      <c r="Q10683" s="11">
        <v>1.6129032258064498E-2</v>
      </c>
      <c r="R10683" s="12">
        <v>32.840000000000003</v>
      </c>
      <c r="S10683" t="s">
        <v>27</v>
      </c>
      <c r="T10683">
        <v>0</v>
      </c>
      <c r="U10683">
        <f t="shared" si="998"/>
        <v>5</v>
      </c>
      <c r="V10683">
        <f t="shared" si="999"/>
        <v>1</v>
      </c>
      <c r="W10683">
        <f t="shared" si="1000"/>
        <v>1</v>
      </c>
      <c r="X10683" t="str">
        <f t="shared" si="1001"/>
        <v>511</v>
      </c>
      <c r="Y10683" t="str">
        <f>IF(Table1[[#This Row],[RFM_Score]]="555","Champion", IF(AND(J10683&gt;=4,V10683&gt;=4),"Loyal", IF(U10683&lt;=2,"At Risk", IF(W10683&gt;=4,"Potential Loyalist","Others"))))</f>
        <v>Others</v>
      </c>
    </row>
    <row r="10684" spans="1:25">
      <c r="A10684" t="s">
        <v>7683</v>
      </c>
      <c r="B10684">
        <v>18</v>
      </c>
      <c r="C10684" t="s">
        <v>24</v>
      </c>
      <c r="D10684" t="s">
        <v>46</v>
      </c>
      <c r="E10684" s="6" t="s">
        <v>22754</v>
      </c>
      <c r="F10684" t="s">
        <v>21</v>
      </c>
      <c r="G10684">
        <v>2</v>
      </c>
      <c r="H10684">
        <v>1</v>
      </c>
      <c r="I10684">
        <v>45</v>
      </c>
      <c r="J10684">
        <v>6</v>
      </c>
      <c r="K10684">
        <v>32.67</v>
      </c>
      <c r="L10684" t="str">
        <f t="shared" si="996"/>
        <v/>
      </c>
      <c r="M10684">
        <v>1</v>
      </c>
      <c r="N10684" t="str">
        <f t="shared" si="997"/>
        <v/>
      </c>
      <c r="O10684">
        <v>46</v>
      </c>
      <c r="P10684" s="11">
        <v>0.5</v>
      </c>
      <c r="Q10684" s="11">
        <v>0.133333333333333</v>
      </c>
      <c r="R10684" s="12">
        <v>32.67</v>
      </c>
      <c r="S10684" t="s">
        <v>27</v>
      </c>
      <c r="T10684">
        <v>0</v>
      </c>
      <c r="U10684">
        <f t="shared" si="998"/>
        <v>3</v>
      </c>
      <c r="V10684">
        <f t="shared" si="999"/>
        <v>1</v>
      </c>
      <c r="W10684">
        <f t="shared" si="1000"/>
        <v>1</v>
      </c>
      <c r="X10684" t="str">
        <f t="shared" si="1001"/>
        <v>311</v>
      </c>
      <c r="Y10684" t="str">
        <f>IF(Table1[[#This Row],[RFM_Score]]="555","Champion", IF(AND(J10684&gt;=4,V10684&gt;=4),"Loyal", IF(U10684&lt;=2,"At Risk", IF(W10684&gt;=4,"Potential Loyalist","Others"))))</f>
        <v>Others</v>
      </c>
    </row>
    <row r="10685" spans="1:25">
      <c r="A10685" t="s">
        <v>8502</v>
      </c>
      <c r="B10685">
        <v>30</v>
      </c>
      <c r="C10685" t="s">
        <v>19</v>
      </c>
      <c r="D10685" t="s">
        <v>25</v>
      </c>
      <c r="E10685" s="6" t="s">
        <v>22755</v>
      </c>
      <c r="F10685" t="s">
        <v>62</v>
      </c>
      <c r="G10685">
        <v>0</v>
      </c>
      <c r="H10685">
        <v>0</v>
      </c>
      <c r="I10685">
        <v>45</v>
      </c>
      <c r="J10685">
        <v>3</v>
      </c>
      <c r="K10685">
        <v>32.67</v>
      </c>
      <c r="L10685" t="str">
        <f t="shared" si="996"/>
        <v/>
      </c>
      <c r="M10685">
        <v>1</v>
      </c>
      <c r="N10685" t="str">
        <f t="shared" si="997"/>
        <v/>
      </c>
      <c r="O10685">
        <v>3</v>
      </c>
      <c r="P10685" s="11">
        <v>0</v>
      </c>
      <c r="Q10685" s="11">
        <v>6.6666666666666596E-2</v>
      </c>
      <c r="R10685" s="12">
        <v>32.67</v>
      </c>
      <c r="S10685" t="s">
        <v>27</v>
      </c>
      <c r="T10685">
        <v>0</v>
      </c>
      <c r="U10685">
        <f t="shared" si="998"/>
        <v>5</v>
      </c>
      <c r="V10685">
        <f t="shared" si="999"/>
        <v>1</v>
      </c>
      <c r="W10685">
        <f t="shared" si="1000"/>
        <v>1</v>
      </c>
      <c r="X10685" t="str">
        <f t="shared" si="1001"/>
        <v>511</v>
      </c>
      <c r="Y10685" t="str">
        <f>IF(Table1[[#This Row],[RFM_Score]]="555","Champion", IF(AND(J10685&gt;=4,V10685&gt;=4),"Loyal", IF(U10685&lt;=2,"At Risk", IF(W10685&gt;=4,"Potential Loyalist","Others"))))</f>
        <v>Others</v>
      </c>
    </row>
    <row r="10686" spans="1:25">
      <c r="A10686" t="s">
        <v>9702</v>
      </c>
      <c r="B10686">
        <v>50</v>
      </c>
      <c r="C10686" t="s">
        <v>24</v>
      </c>
      <c r="D10686" t="s">
        <v>46</v>
      </c>
      <c r="E10686" s="6" t="s">
        <v>22756</v>
      </c>
      <c r="F10686" t="s">
        <v>30</v>
      </c>
      <c r="G10686">
        <v>1</v>
      </c>
      <c r="H10686">
        <v>1</v>
      </c>
      <c r="I10686">
        <v>35</v>
      </c>
      <c r="J10686">
        <v>0</v>
      </c>
      <c r="K10686">
        <v>32.64</v>
      </c>
      <c r="L10686" t="str">
        <f t="shared" si="996"/>
        <v/>
      </c>
      <c r="M10686">
        <v>1</v>
      </c>
      <c r="N10686" t="str">
        <f t="shared" si="997"/>
        <v/>
      </c>
      <c r="O10686">
        <v>0</v>
      </c>
      <c r="P10686" s="11">
        <v>1</v>
      </c>
      <c r="Q10686" s="11">
        <v>0</v>
      </c>
      <c r="R10686" s="12">
        <v>32.64</v>
      </c>
      <c r="S10686" t="s">
        <v>27</v>
      </c>
      <c r="T10686">
        <v>0</v>
      </c>
      <c r="U10686">
        <f t="shared" si="998"/>
        <v>5</v>
      </c>
      <c r="V10686">
        <f t="shared" si="999"/>
        <v>1</v>
      </c>
      <c r="W10686">
        <f t="shared" si="1000"/>
        <v>1</v>
      </c>
      <c r="X10686" t="str">
        <f t="shared" si="1001"/>
        <v>511</v>
      </c>
      <c r="Y10686" t="str">
        <f>IF(Table1[[#This Row],[RFM_Score]]="555","Champion", IF(AND(J10686&gt;=4,V10686&gt;=4),"Loyal", IF(U10686&lt;=2,"At Risk", IF(W10686&gt;=4,"Potential Loyalist","Others"))))</f>
        <v>Others</v>
      </c>
    </row>
    <row r="10687" spans="1:25">
      <c r="A10687" t="s">
        <v>6623</v>
      </c>
      <c r="B10687">
        <v>52</v>
      </c>
      <c r="C10687" t="s">
        <v>19</v>
      </c>
      <c r="D10687" t="s">
        <v>49</v>
      </c>
      <c r="E10687" s="6" t="s">
        <v>22757</v>
      </c>
      <c r="F10687" t="s">
        <v>26</v>
      </c>
      <c r="G10687">
        <v>3</v>
      </c>
      <c r="H10687">
        <v>2</v>
      </c>
      <c r="I10687">
        <v>46</v>
      </c>
      <c r="J10687">
        <v>5</v>
      </c>
      <c r="K10687">
        <v>32.47</v>
      </c>
      <c r="L10687" t="str">
        <f t="shared" si="996"/>
        <v/>
      </c>
      <c r="M10687">
        <v>1</v>
      </c>
      <c r="N10687" t="str">
        <f t="shared" si="997"/>
        <v/>
      </c>
      <c r="O10687">
        <v>24</v>
      </c>
      <c r="P10687" s="11">
        <v>0.66666666666666596</v>
      </c>
      <c r="Q10687" s="11">
        <v>0.108695652173913</v>
      </c>
      <c r="R10687" s="12">
        <v>32.47</v>
      </c>
      <c r="S10687" t="s">
        <v>27</v>
      </c>
      <c r="T10687">
        <v>0</v>
      </c>
      <c r="U10687">
        <f t="shared" si="998"/>
        <v>4</v>
      </c>
      <c r="V10687">
        <f t="shared" si="999"/>
        <v>1</v>
      </c>
      <c r="W10687">
        <f t="shared" si="1000"/>
        <v>1</v>
      </c>
      <c r="X10687" t="str">
        <f t="shared" si="1001"/>
        <v>411</v>
      </c>
      <c r="Y10687" t="str">
        <f>IF(Table1[[#This Row],[RFM_Score]]="555","Champion", IF(AND(J10687&gt;=4,V10687&gt;=4),"Loyal", IF(U10687&lt;=2,"At Risk", IF(W10687&gt;=4,"Potential Loyalist","Others"))))</f>
        <v>Others</v>
      </c>
    </row>
    <row r="10688" spans="1:25">
      <c r="A10688" t="s">
        <v>7460</v>
      </c>
      <c r="B10688">
        <v>47</v>
      </c>
      <c r="C10688" t="s">
        <v>19</v>
      </c>
      <c r="D10688" t="s">
        <v>41</v>
      </c>
      <c r="E10688" s="6" t="s">
        <v>22758</v>
      </c>
      <c r="F10688" t="s">
        <v>62</v>
      </c>
      <c r="G10688">
        <v>1</v>
      </c>
      <c r="H10688">
        <v>0</v>
      </c>
      <c r="I10688">
        <v>50</v>
      </c>
      <c r="J10688">
        <v>3</v>
      </c>
      <c r="K10688">
        <v>32.21</v>
      </c>
      <c r="L10688" t="str">
        <f t="shared" si="996"/>
        <v/>
      </c>
      <c r="M10688">
        <v>1</v>
      </c>
      <c r="N10688" t="str">
        <f t="shared" si="997"/>
        <v/>
      </c>
      <c r="O10688">
        <v>2</v>
      </c>
      <c r="P10688" s="11">
        <v>0</v>
      </c>
      <c r="Q10688" s="11">
        <v>0.06</v>
      </c>
      <c r="R10688" s="12">
        <v>32.21</v>
      </c>
      <c r="S10688" t="s">
        <v>27</v>
      </c>
      <c r="T10688">
        <v>0</v>
      </c>
      <c r="U10688">
        <f t="shared" si="998"/>
        <v>5</v>
      </c>
      <c r="V10688">
        <f t="shared" si="999"/>
        <v>1</v>
      </c>
      <c r="W10688">
        <f t="shared" si="1000"/>
        <v>1</v>
      </c>
      <c r="X10688" t="str">
        <f t="shared" si="1001"/>
        <v>511</v>
      </c>
      <c r="Y10688" t="str">
        <f>IF(Table1[[#This Row],[RFM_Score]]="555","Champion", IF(AND(J10688&gt;=4,V10688&gt;=4),"Loyal", IF(U10688&lt;=2,"At Risk", IF(W10688&gt;=4,"Potential Loyalist","Others"))))</f>
        <v>Others</v>
      </c>
    </row>
    <row r="10689" spans="1:25">
      <c r="A10689" t="s">
        <v>6388</v>
      </c>
      <c r="B10689">
        <v>22</v>
      </c>
      <c r="C10689" t="s">
        <v>24</v>
      </c>
      <c r="D10689" t="s">
        <v>20</v>
      </c>
      <c r="E10689" s="6" t="s">
        <v>22759</v>
      </c>
      <c r="F10689" t="s">
        <v>60</v>
      </c>
      <c r="G10689">
        <v>4</v>
      </c>
      <c r="H10689">
        <v>1</v>
      </c>
      <c r="I10689">
        <v>49</v>
      </c>
      <c r="J10689">
        <v>3</v>
      </c>
      <c r="K10689">
        <v>32.049999999999997</v>
      </c>
      <c r="L10689" t="str">
        <f t="shared" si="996"/>
        <v/>
      </c>
      <c r="M10689">
        <v>1</v>
      </c>
      <c r="N10689" t="str">
        <f t="shared" si="997"/>
        <v/>
      </c>
      <c r="O10689">
        <v>23</v>
      </c>
      <c r="P10689" s="11">
        <v>0.25</v>
      </c>
      <c r="Q10689" s="11">
        <v>6.1224489795918297E-2</v>
      </c>
      <c r="R10689" s="12">
        <v>32.049999999999997</v>
      </c>
      <c r="S10689" t="s">
        <v>27</v>
      </c>
      <c r="T10689">
        <v>1</v>
      </c>
      <c r="U10689">
        <f t="shared" si="998"/>
        <v>4</v>
      </c>
      <c r="V10689">
        <f t="shared" si="999"/>
        <v>1</v>
      </c>
      <c r="W10689">
        <f t="shared" si="1000"/>
        <v>1</v>
      </c>
      <c r="X10689" t="str">
        <f t="shared" si="1001"/>
        <v>411</v>
      </c>
      <c r="Y10689" t="str">
        <f>IF(Table1[[#This Row],[RFM_Score]]="555","Champion", IF(AND(J10689&gt;=4,V10689&gt;=4),"Loyal", IF(U10689&lt;=2,"At Risk", IF(W10689&gt;=4,"Potential Loyalist","Others"))))</f>
        <v>Others</v>
      </c>
    </row>
    <row r="10690" spans="1:25">
      <c r="A10690" t="s">
        <v>2352</v>
      </c>
      <c r="B10690">
        <v>40</v>
      </c>
      <c r="C10690" t="s">
        <v>19</v>
      </c>
      <c r="D10690" t="s">
        <v>41</v>
      </c>
      <c r="E10690" s="6" t="s">
        <v>22760</v>
      </c>
      <c r="F10690" t="s">
        <v>30</v>
      </c>
      <c r="G10690">
        <v>1</v>
      </c>
      <c r="H10690">
        <v>1</v>
      </c>
      <c r="I10690">
        <v>48</v>
      </c>
      <c r="J10690">
        <v>4</v>
      </c>
      <c r="K10690">
        <v>32</v>
      </c>
      <c r="L10690" t="str">
        <f t="shared" ref="L10690:L10753" si="1002">IF(OR(K10690&lt;$AC$10, K10690&gt;$AC$11), "OUTLIER", "")</f>
        <v/>
      </c>
      <c r="M10690">
        <v>1</v>
      </c>
      <c r="N10690" t="str">
        <f t="shared" ref="N10690:N10753" si="1003">IF(OR(M10690&lt;$AC$16, M10690&gt;$AC$17), "OUTLIER", "")</f>
        <v/>
      </c>
      <c r="O10690">
        <v>11</v>
      </c>
      <c r="P10690" s="11">
        <v>1</v>
      </c>
      <c r="Q10690" s="11">
        <v>8.3333333333333301E-2</v>
      </c>
      <c r="R10690" s="12">
        <v>32</v>
      </c>
      <c r="S10690" t="s">
        <v>27</v>
      </c>
      <c r="T10690">
        <v>0</v>
      </c>
      <c r="U10690">
        <f t="shared" ref="U10690:U10753" si="1004">IF(O10690&lt;=20,5,IF(O10690&lt;=40,4,IF(O10690&lt;=70,3,IF(O10690&lt;=100,2,1))))</f>
        <v>5</v>
      </c>
      <c r="V10690">
        <f t="shared" ref="V10690:V10753" si="1005">IF(M10690&gt;=11,5,IF(M10690&gt;=9,4,IF(M10690&gt;=7,3,IF(M10690&gt;=5,2,1))))</f>
        <v>1</v>
      </c>
      <c r="W10690">
        <f t="shared" ref="W10690:W10753" si="1006">IF(K10690&gt;=500,5,IF(K10690&gt;=300,4,IF(K10690&gt;=150,3,IF(K10690&gt;=50,2,1))))</f>
        <v>1</v>
      </c>
      <c r="X10690" t="str">
        <f t="shared" ref="X10690:X10753" si="1007">U10690 &amp; V10690 &amp; W10690</f>
        <v>511</v>
      </c>
      <c r="Y10690" t="str">
        <f>IF(Table1[[#This Row],[RFM_Score]]="555","Champion", IF(AND(J10690&gt;=4,V10690&gt;=4),"Loyal", IF(U10690&lt;=2,"At Risk", IF(W10690&gt;=4,"Potential Loyalist","Others"))))</f>
        <v>Others</v>
      </c>
    </row>
    <row r="10691" spans="1:25">
      <c r="A10691" t="s">
        <v>5882</v>
      </c>
      <c r="B10691">
        <v>28</v>
      </c>
      <c r="C10691" t="s">
        <v>24</v>
      </c>
      <c r="D10691" t="s">
        <v>20</v>
      </c>
      <c r="E10691" s="6" t="s">
        <v>22761</v>
      </c>
      <c r="F10691" t="s">
        <v>26</v>
      </c>
      <c r="G10691">
        <v>1</v>
      </c>
      <c r="H10691">
        <v>0</v>
      </c>
      <c r="I10691">
        <v>48</v>
      </c>
      <c r="J10691">
        <v>2</v>
      </c>
      <c r="K10691">
        <v>31.85</v>
      </c>
      <c r="L10691" t="str">
        <f t="shared" si="1002"/>
        <v/>
      </c>
      <c r="M10691">
        <v>1</v>
      </c>
      <c r="N10691" t="str">
        <f t="shared" si="1003"/>
        <v/>
      </c>
      <c r="O10691">
        <v>1</v>
      </c>
      <c r="P10691" s="11">
        <v>0</v>
      </c>
      <c r="Q10691" s="11">
        <v>4.1666666666666602E-2</v>
      </c>
      <c r="R10691" s="12">
        <v>31.85</v>
      </c>
      <c r="S10691" t="s">
        <v>27</v>
      </c>
      <c r="T10691">
        <v>0</v>
      </c>
      <c r="U10691">
        <f t="shared" si="1004"/>
        <v>5</v>
      </c>
      <c r="V10691">
        <f t="shared" si="1005"/>
        <v>1</v>
      </c>
      <c r="W10691">
        <f t="shared" si="1006"/>
        <v>1</v>
      </c>
      <c r="X10691" t="str">
        <f t="shared" si="1007"/>
        <v>511</v>
      </c>
      <c r="Y10691" t="str">
        <f>IF(Table1[[#This Row],[RFM_Score]]="555","Champion", IF(AND(J10691&gt;=4,V10691&gt;=4),"Loyal", IF(U10691&lt;=2,"At Risk", IF(W10691&gt;=4,"Potential Loyalist","Others"))))</f>
        <v>Others</v>
      </c>
    </row>
    <row r="10692" spans="1:25">
      <c r="A10692" t="s">
        <v>3941</v>
      </c>
      <c r="B10692">
        <v>54</v>
      </c>
      <c r="C10692" t="s">
        <v>24</v>
      </c>
      <c r="D10692" t="s">
        <v>25</v>
      </c>
      <c r="E10692" s="6" t="s">
        <v>22762</v>
      </c>
      <c r="F10692" t="s">
        <v>21</v>
      </c>
      <c r="G10692">
        <v>3</v>
      </c>
      <c r="H10692">
        <v>1</v>
      </c>
      <c r="I10692">
        <v>57</v>
      </c>
      <c r="J10692">
        <v>1</v>
      </c>
      <c r="K10692">
        <v>31.83</v>
      </c>
      <c r="L10692" t="str">
        <f t="shared" si="1002"/>
        <v/>
      </c>
      <c r="M10692">
        <v>1</v>
      </c>
      <c r="N10692" t="str">
        <f t="shared" si="1003"/>
        <v/>
      </c>
      <c r="O10692">
        <v>20</v>
      </c>
      <c r="P10692" s="11">
        <v>0.33333333333333298</v>
      </c>
      <c r="Q10692" s="11">
        <v>1.7543859649122799E-2</v>
      </c>
      <c r="R10692" s="12">
        <v>31.83</v>
      </c>
      <c r="S10692" t="s">
        <v>27</v>
      </c>
      <c r="T10692">
        <v>0</v>
      </c>
      <c r="U10692">
        <f t="shared" si="1004"/>
        <v>5</v>
      </c>
      <c r="V10692">
        <f t="shared" si="1005"/>
        <v>1</v>
      </c>
      <c r="W10692">
        <f t="shared" si="1006"/>
        <v>1</v>
      </c>
      <c r="X10692" t="str">
        <f t="shared" si="1007"/>
        <v>511</v>
      </c>
      <c r="Y10692" t="str">
        <f>IF(Table1[[#This Row],[RFM_Score]]="555","Champion", IF(AND(J10692&gt;=4,V10692&gt;=4),"Loyal", IF(U10692&lt;=2,"At Risk", IF(W10692&gt;=4,"Potential Loyalist","Others"))))</f>
        <v>Others</v>
      </c>
    </row>
    <row r="10693" spans="1:25">
      <c r="A10693" t="s">
        <v>9815</v>
      </c>
      <c r="B10693">
        <v>45</v>
      </c>
      <c r="C10693" t="s">
        <v>19</v>
      </c>
      <c r="D10693" t="s">
        <v>29</v>
      </c>
      <c r="E10693" s="6" t="s">
        <v>22763</v>
      </c>
      <c r="F10693" t="s">
        <v>26</v>
      </c>
      <c r="G10693">
        <v>2</v>
      </c>
      <c r="H10693">
        <v>0</v>
      </c>
      <c r="I10693">
        <v>57</v>
      </c>
      <c r="J10693">
        <v>3</v>
      </c>
      <c r="K10693">
        <v>31.79</v>
      </c>
      <c r="L10693" t="str">
        <f t="shared" si="1002"/>
        <v/>
      </c>
      <c r="M10693">
        <v>1</v>
      </c>
      <c r="N10693" t="str">
        <f t="shared" si="1003"/>
        <v/>
      </c>
      <c r="O10693">
        <v>14</v>
      </c>
      <c r="P10693" s="11">
        <v>0</v>
      </c>
      <c r="Q10693" s="11">
        <v>5.2631578947368397E-2</v>
      </c>
      <c r="R10693" s="12">
        <v>31.79</v>
      </c>
      <c r="S10693" t="s">
        <v>27</v>
      </c>
      <c r="T10693">
        <v>0</v>
      </c>
      <c r="U10693">
        <f t="shared" si="1004"/>
        <v>5</v>
      </c>
      <c r="V10693">
        <f t="shared" si="1005"/>
        <v>1</v>
      </c>
      <c r="W10693">
        <f t="shared" si="1006"/>
        <v>1</v>
      </c>
      <c r="X10693" t="str">
        <f t="shared" si="1007"/>
        <v>511</v>
      </c>
      <c r="Y10693" t="str">
        <f>IF(Table1[[#This Row],[RFM_Score]]="555","Champion", IF(AND(J10693&gt;=4,V10693&gt;=4),"Loyal", IF(U10693&lt;=2,"At Risk", IF(W10693&gt;=4,"Potential Loyalist","Others"))))</f>
        <v>Others</v>
      </c>
    </row>
    <row r="10694" spans="1:25">
      <c r="A10694" t="s">
        <v>11856</v>
      </c>
      <c r="B10694">
        <v>42</v>
      </c>
      <c r="C10694" t="s">
        <v>19</v>
      </c>
      <c r="D10694" t="s">
        <v>35</v>
      </c>
      <c r="E10694" s="6" t="s">
        <v>22764</v>
      </c>
      <c r="F10694" t="s">
        <v>62</v>
      </c>
      <c r="G10694">
        <v>2</v>
      </c>
      <c r="H10694">
        <v>0</v>
      </c>
      <c r="I10694">
        <v>49</v>
      </c>
      <c r="J10694">
        <v>3</v>
      </c>
      <c r="K10694">
        <v>31.77</v>
      </c>
      <c r="L10694" t="str">
        <f t="shared" si="1002"/>
        <v/>
      </c>
      <c r="M10694">
        <v>1</v>
      </c>
      <c r="N10694" t="str">
        <f t="shared" si="1003"/>
        <v/>
      </c>
      <c r="O10694">
        <v>11</v>
      </c>
      <c r="P10694" s="11">
        <v>0</v>
      </c>
      <c r="Q10694" s="11">
        <v>6.1224489795918297E-2</v>
      </c>
      <c r="R10694" s="12">
        <v>31.77</v>
      </c>
      <c r="S10694" t="s">
        <v>27</v>
      </c>
      <c r="T10694">
        <v>0</v>
      </c>
      <c r="U10694">
        <f t="shared" si="1004"/>
        <v>5</v>
      </c>
      <c r="V10694">
        <f t="shared" si="1005"/>
        <v>1</v>
      </c>
      <c r="W10694">
        <f t="shared" si="1006"/>
        <v>1</v>
      </c>
      <c r="X10694" t="str">
        <f t="shared" si="1007"/>
        <v>511</v>
      </c>
      <c r="Y10694" t="str">
        <f>IF(Table1[[#This Row],[RFM_Score]]="555","Champion", IF(AND(J10694&gt;=4,V10694&gt;=4),"Loyal", IF(U10694&lt;=2,"At Risk", IF(W10694&gt;=4,"Potential Loyalist","Others"))))</f>
        <v>Others</v>
      </c>
    </row>
    <row r="10695" spans="1:25">
      <c r="A10695" t="s">
        <v>2126</v>
      </c>
      <c r="B10695">
        <v>52</v>
      </c>
      <c r="C10695" t="s">
        <v>24</v>
      </c>
      <c r="D10695" t="s">
        <v>25</v>
      </c>
      <c r="E10695" s="6" t="s">
        <v>22765</v>
      </c>
      <c r="F10695" t="s">
        <v>60</v>
      </c>
      <c r="G10695">
        <v>2</v>
      </c>
      <c r="H10695">
        <v>1</v>
      </c>
      <c r="I10695">
        <v>47</v>
      </c>
      <c r="J10695">
        <v>1</v>
      </c>
      <c r="K10695">
        <v>31.76</v>
      </c>
      <c r="L10695" t="str">
        <f t="shared" si="1002"/>
        <v/>
      </c>
      <c r="M10695">
        <v>1</v>
      </c>
      <c r="N10695" t="str">
        <f t="shared" si="1003"/>
        <v/>
      </c>
      <c r="O10695">
        <v>27</v>
      </c>
      <c r="P10695" s="11">
        <v>0.5</v>
      </c>
      <c r="Q10695" s="11">
        <v>2.1276595744680799E-2</v>
      </c>
      <c r="R10695" s="12">
        <v>31.76</v>
      </c>
      <c r="S10695" t="s">
        <v>27</v>
      </c>
      <c r="T10695">
        <v>0</v>
      </c>
      <c r="U10695">
        <f t="shared" si="1004"/>
        <v>4</v>
      </c>
      <c r="V10695">
        <f t="shared" si="1005"/>
        <v>1</v>
      </c>
      <c r="W10695">
        <f t="shared" si="1006"/>
        <v>1</v>
      </c>
      <c r="X10695" t="str">
        <f t="shared" si="1007"/>
        <v>411</v>
      </c>
      <c r="Y10695" t="str">
        <f>IF(Table1[[#This Row],[RFM_Score]]="555","Champion", IF(AND(J10695&gt;=4,V10695&gt;=4),"Loyal", IF(U10695&lt;=2,"At Risk", IF(W10695&gt;=4,"Potential Loyalist","Others"))))</f>
        <v>Others</v>
      </c>
    </row>
    <row r="10696" spans="1:25">
      <c r="A10696" t="s">
        <v>11745</v>
      </c>
      <c r="B10696">
        <v>48</v>
      </c>
      <c r="C10696" t="s">
        <v>19</v>
      </c>
      <c r="D10696" t="s">
        <v>46</v>
      </c>
      <c r="E10696" s="6" t="s">
        <v>22766</v>
      </c>
      <c r="F10696" t="s">
        <v>21</v>
      </c>
      <c r="G10696">
        <v>2</v>
      </c>
      <c r="H10696">
        <v>1</v>
      </c>
      <c r="I10696">
        <v>43</v>
      </c>
      <c r="J10696">
        <v>1</v>
      </c>
      <c r="K10696">
        <v>31.64</v>
      </c>
      <c r="L10696" t="str">
        <f t="shared" si="1002"/>
        <v/>
      </c>
      <c r="M10696">
        <v>1</v>
      </c>
      <c r="N10696" t="str">
        <f t="shared" si="1003"/>
        <v/>
      </c>
      <c r="O10696">
        <v>1</v>
      </c>
      <c r="P10696" s="11">
        <v>0.5</v>
      </c>
      <c r="Q10696" s="11">
        <v>2.3255813953488299E-2</v>
      </c>
      <c r="R10696" s="12">
        <v>31.64</v>
      </c>
      <c r="S10696" t="s">
        <v>27</v>
      </c>
      <c r="T10696">
        <v>1</v>
      </c>
      <c r="U10696">
        <f t="shared" si="1004"/>
        <v>5</v>
      </c>
      <c r="V10696">
        <f t="shared" si="1005"/>
        <v>1</v>
      </c>
      <c r="W10696">
        <f t="shared" si="1006"/>
        <v>1</v>
      </c>
      <c r="X10696" t="str">
        <f t="shared" si="1007"/>
        <v>511</v>
      </c>
      <c r="Y10696" t="str">
        <f>IF(Table1[[#This Row],[RFM_Score]]="555","Champion", IF(AND(J10696&gt;=4,V10696&gt;=4),"Loyal", IF(U10696&lt;=2,"At Risk", IF(W10696&gt;=4,"Potential Loyalist","Others"))))</f>
        <v>Others</v>
      </c>
    </row>
    <row r="10697" spans="1:25">
      <c r="A10697" t="s">
        <v>10894</v>
      </c>
      <c r="B10697">
        <v>19</v>
      </c>
      <c r="C10697" t="s">
        <v>24</v>
      </c>
      <c r="D10697" t="s">
        <v>41</v>
      </c>
      <c r="E10697" s="6" t="s">
        <v>22767</v>
      </c>
      <c r="F10697" t="s">
        <v>30</v>
      </c>
      <c r="G10697">
        <v>1</v>
      </c>
      <c r="H10697">
        <v>0</v>
      </c>
      <c r="I10697">
        <v>49</v>
      </c>
      <c r="J10697">
        <v>2</v>
      </c>
      <c r="K10697">
        <v>31.27</v>
      </c>
      <c r="L10697" t="str">
        <f t="shared" si="1002"/>
        <v/>
      </c>
      <c r="M10697">
        <v>1</v>
      </c>
      <c r="N10697" t="str">
        <f t="shared" si="1003"/>
        <v/>
      </c>
      <c r="O10697">
        <v>8</v>
      </c>
      <c r="P10697" s="11">
        <v>0</v>
      </c>
      <c r="Q10697" s="11">
        <v>4.08163265306122E-2</v>
      </c>
      <c r="R10697" s="12">
        <v>31.27</v>
      </c>
      <c r="S10697" t="s">
        <v>27</v>
      </c>
      <c r="T10697">
        <v>0</v>
      </c>
      <c r="U10697">
        <f t="shared" si="1004"/>
        <v>5</v>
      </c>
      <c r="V10697">
        <f t="shared" si="1005"/>
        <v>1</v>
      </c>
      <c r="W10697">
        <f t="shared" si="1006"/>
        <v>1</v>
      </c>
      <c r="X10697" t="str">
        <f t="shared" si="1007"/>
        <v>511</v>
      </c>
      <c r="Y10697" t="str">
        <f>IF(Table1[[#This Row],[RFM_Score]]="555","Champion", IF(AND(J10697&gt;=4,V10697&gt;=4),"Loyal", IF(U10697&lt;=2,"At Risk", IF(W10697&gt;=4,"Potential Loyalist","Others"))))</f>
        <v>Others</v>
      </c>
    </row>
    <row r="10698" spans="1:25">
      <c r="A10698" t="s">
        <v>10979</v>
      </c>
      <c r="B10698">
        <v>43</v>
      </c>
      <c r="C10698" t="s">
        <v>24</v>
      </c>
      <c r="D10698" t="s">
        <v>20</v>
      </c>
      <c r="E10698" s="6" t="s">
        <v>22768</v>
      </c>
      <c r="F10698" t="s">
        <v>62</v>
      </c>
      <c r="G10698">
        <v>5</v>
      </c>
      <c r="H10698">
        <v>1</v>
      </c>
      <c r="I10698">
        <v>55</v>
      </c>
      <c r="J10698">
        <v>4</v>
      </c>
      <c r="K10698">
        <v>30.99</v>
      </c>
      <c r="L10698" t="str">
        <f t="shared" si="1002"/>
        <v/>
      </c>
      <c r="M10698">
        <v>1</v>
      </c>
      <c r="N10698" t="str">
        <f t="shared" si="1003"/>
        <v/>
      </c>
      <c r="O10698">
        <v>29</v>
      </c>
      <c r="P10698" s="11">
        <v>0.2</v>
      </c>
      <c r="Q10698" s="11">
        <v>7.2727272727272696E-2</v>
      </c>
      <c r="R10698" s="12">
        <v>30.99</v>
      </c>
      <c r="S10698" t="s">
        <v>27</v>
      </c>
      <c r="T10698">
        <v>0</v>
      </c>
      <c r="U10698">
        <f t="shared" si="1004"/>
        <v>4</v>
      </c>
      <c r="V10698">
        <f t="shared" si="1005"/>
        <v>1</v>
      </c>
      <c r="W10698">
        <f t="shared" si="1006"/>
        <v>1</v>
      </c>
      <c r="X10698" t="str">
        <f t="shared" si="1007"/>
        <v>411</v>
      </c>
      <c r="Y10698" t="str">
        <f>IF(Table1[[#This Row],[RFM_Score]]="555","Champion", IF(AND(J10698&gt;=4,V10698&gt;=4),"Loyal", IF(U10698&lt;=2,"At Risk", IF(W10698&gt;=4,"Potential Loyalist","Others"))))</f>
        <v>Others</v>
      </c>
    </row>
    <row r="10699" spans="1:25">
      <c r="A10699" t="s">
        <v>5328</v>
      </c>
      <c r="B10699">
        <v>40</v>
      </c>
      <c r="C10699" t="s">
        <v>33</v>
      </c>
      <c r="D10699" t="s">
        <v>29</v>
      </c>
      <c r="E10699" s="6" t="s">
        <v>22769</v>
      </c>
      <c r="F10699" t="s">
        <v>21</v>
      </c>
      <c r="G10699">
        <v>1</v>
      </c>
      <c r="H10699">
        <v>0</v>
      </c>
      <c r="I10699">
        <v>61</v>
      </c>
      <c r="J10699">
        <v>6</v>
      </c>
      <c r="K10699">
        <v>30.95</v>
      </c>
      <c r="L10699" t="str">
        <f t="shared" si="1002"/>
        <v/>
      </c>
      <c r="M10699">
        <v>1</v>
      </c>
      <c r="N10699" t="str">
        <f t="shared" si="1003"/>
        <v/>
      </c>
      <c r="O10699">
        <v>21</v>
      </c>
      <c r="P10699" s="11">
        <v>0</v>
      </c>
      <c r="Q10699" s="11">
        <v>9.8360655737704902E-2</v>
      </c>
      <c r="R10699" s="12">
        <v>30.95</v>
      </c>
      <c r="S10699" t="s">
        <v>27</v>
      </c>
      <c r="T10699">
        <v>0</v>
      </c>
      <c r="U10699">
        <f t="shared" si="1004"/>
        <v>4</v>
      </c>
      <c r="V10699">
        <f t="shared" si="1005"/>
        <v>1</v>
      </c>
      <c r="W10699">
        <f t="shared" si="1006"/>
        <v>1</v>
      </c>
      <c r="X10699" t="str">
        <f t="shared" si="1007"/>
        <v>411</v>
      </c>
      <c r="Y10699" t="str">
        <f>IF(Table1[[#This Row],[RFM_Score]]="555","Champion", IF(AND(J10699&gt;=4,V10699&gt;=4),"Loyal", IF(U10699&lt;=2,"At Risk", IF(W10699&gt;=4,"Potential Loyalist","Others"))))</f>
        <v>Others</v>
      </c>
    </row>
    <row r="10700" spans="1:25">
      <c r="A10700" t="s">
        <v>9983</v>
      </c>
      <c r="B10700">
        <v>18</v>
      </c>
      <c r="C10700" t="s">
        <v>24</v>
      </c>
      <c r="D10700" t="s">
        <v>20</v>
      </c>
      <c r="E10700" s="6" t="s">
        <v>22770</v>
      </c>
      <c r="F10700" t="s">
        <v>26</v>
      </c>
      <c r="G10700">
        <v>2</v>
      </c>
      <c r="H10700">
        <v>0</v>
      </c>
      <c r="I10700">
        <v>44</v>
      </c>
      <c r="J10700">
        <v>1</v>
      </c>
      <c r="K10700">
        <v>30.62</v>
      </c>
      <c r="L10700" t="str">
        <f t="shared" si="1002"/>
        <v/>
      </c>
      <c r="M10700">
        <v>1</v>
      </c>
      <c r="N10700" t="str">
        <f t="shared" si="1003"/>
        <v/>
      </c>
      <c r="O10700">
        <v>43</v>
      </c>
      <c r="P10700" s="11">
        <v>0</v>
      </c>
      <c r="Q10700" s="11">
        <v>2.27272727272727E-2</v>
      </c>
      <c r="R10700" s="12">
        <v>30.62</v>
      </c>
      <c r="S10700" t="s">
        <v>27</v>
      </c>
      <c r="T10700">
        <v>0</v>
      </c>
      <c r="U10700">
        <f t="shared" si="1004"/>
        <v>3</v>
      </c>
      <c r="V10700">
        <f t="shared" si="1005"/>
        <v>1</v>
      </c>
      <c r="W10700">
        <f t="shared" si="1006"/>
        <v>1</v>
      </c>
      <c r="X10700" t="str">
        <f t="shared" si="1007"/>
        <v>311</v>
      </c>
      <c r="Y10700" t="str">
        <f>IF(Table1[[#This Row],[RFM_Score]]="555","Champion", IF(AND(J10700&gt;=4,V10700&gt;=4),"Loyal", IF(U10700&lt;=2,"At Risk", IF(W10700&gt;=4,"Potential Loyalist","Others"))))</f>
        <v>Others</v>
      </c>
    </row>
    <row r="10701" spans="1:25">
      <c r="A10701" t="s">
        <v>1901</v>
      </c>
      <c r="B10701">
        <v>50</v>
      </c>
      <c r="C10701" t="s">
        <v>24</v>
      </c>
      <c r="D10701" t="s">
        <v>46</v>
      </c>
      <c r="E10701" s="6" t="s">
        <v>22771</v>
      </c>
      <c r="F10701" t="s">
        <v>62</v>
      </c>
      <c r="G10701">
        <v>3</v>
      </c>
      <c r="H10701">
        <v>1</v>
      </c>
      <c r="I10701">
        <v>48</v>
      </c>
      <c r="J10701">
        <v>4</v>
      </c>
      <c r="K10701">
        <v>30.46</v>
      </c>
      <c r="L10701" t="str">
        <f t="shared" si="1002"/>
        <v/>
      </c>
      <c r="M10701">
        <v>1</v>
      </c>
      <c r="N10701" t="str">
        <f t="shared" si="1003"/>
        <v/>
      </c>
      <c r="O10701">
        <v>36</v>
      </c>
      <c r="P10701" s="11">
        <v>0.33333333333333298</v>
      </c>
      <c r="Q10701" s="11">
        <v>8.3333333333333301E-2</v>
      </c>
      <c r="R10701" s="12">
        <v>30.46</v>
      </c>
      <c r="S10701" t="s">
        <v>27</v>
      </c>
      <c r="T10701">
        <v>0</v>
      </c>
      <c r="U10701">
        <f t="shared" si="1004"/>
        <v>4</v>
      </c>
      <c r="V10701">
        <f t="shared" si="1005"/>
        <v>1</v>
      </c>
      <c r="W10701">
        <f t="shared" si="1006"/>
        <v>1</v>
      </c>
      <c r="X10701" t="str">
        <f t="shared" si="1007"/>
        <v>411</v>
      </c>
      <c r="Y10701" t="str">
        <f>IF(Table1[[#This Row],[RFM_Score]]="555","Champion", IF(AND(J10701&gt;=4,V10701&gt;=4),"Loyal", IF(U10701&lt;=2,"At Risk", IF(W10701&gt;=4,"Potential Loyalist","Others"))))</f>
        <v>Others</v>
      </c>
    </row>
    <row r="10702" spans="1:25">
      <c r="A10702" t="s">
        <v>6998</v>
      </c>
      <c r="B10702">
        <v>37</v>
      </c>
      <c r="C10702" t="s">
        <v>19</v>
      </c>
      <c r="D10702" t="s">
        <v>35</v>
      </c>
      <c r="E10702" s="6" t="s">
        <v>22772</v>
      </c>
      <c r="F10702" t="s">
        <v>30</v>
      </c>
      <c r="G10702">
        <v>3</v>
      </c>
      <c r="H10702">
        <v>0</v>
      </c>
      <c r="I10702">
        <v>51</v>
      </c>
      <c r="J10702">
        <v>1</v>
      </c>
      <c r="K10702">
        <v>30.44</v>
      </c>
      <c r="L10702" t="str">
        <f t="shared" si="1002"/>
        <v/>
      </c>
      <c r="M10702">
        <v>1</v>
      </c>
      <c r="N10702" t="str">
        <f t="shared" si="1003"/>
        <v/>
      </c>
      <c r="O10702">
        <v>4</v>
      </c>
      <c r="P10702" s="11">
        <v>0</v>
      </c>
      <c r="Q10702" s="11">
        <v>1.9607843137254902E-2</v>
      </c>
      <c r="R10702" s="12">
        <v>30.44</v>
      </c>
      <c r="S10702" t="s">
        <v>27</v>
      </c>
      <c r="T10702">
        <v>1</v>
      </c>
      <c r="U10702">
        <f t="shared" si="1004"/>
        <v>5</v>
      </c>
      <c r="V10702">
        <f t="shared" si="1005"/>
        <v>1</v>
      </c>
      <c r="W10702">
        <f t="shared" si="1006"/>
        <v>1</v>
      </c>
      <c r="X10702" t="str">
        <f t="shared" si="1007"/>
        <v>511</v>
      </c>
      <c r="Y10702" t="str">
        <f>IF(Table1[[#This Row],[RFM_Score]]="555","Champion", IF(AND(J10702&gt;=4,V10702&gt;=4),"Loyal", IF(U10702&lt;=2,"At Risk", IF(W10702&gt;=4,"Potential Loyalist","Others"))))</f>
        <v>Others</v>
      </c>
    </row>
    <row r="10703" spans="1:25">
      <c r="A10703" t="s">
        <v>1238</v>
      </c>
      <c r="B10703">
        <v>29</v>
      </c>
      <c r="C10703" t="s">
        <v>24</v>
      </c>
      <c r="D10703" t="s">
        <v>29</v>
      </c>
      <c r="E10703" s="6" t="s">
        <v>22773</v>
      </c>
      <c r="F10703" t="s">
        <v>26</v>
      </c>
      <c r="G10703">
        <v>4</v>
      </c>
      <c r="H10703">
        <v>3</v>
      </c>
      <c r="I10703">
        <v>38</v>
      </c>
      <c r="J10703">
        <v>3</v>
      </c>
      <c r="K10703">
        <v>30.24</v>
      </c>
      <c r="L10703" t="str">
        <f t="shared" si="1002"/>
        <v/>
      </c>
      <c r="M10703">
        <v>1</v>
      </c>
      <c r="N10703" t="str">
        <f t="shared" si="1003"/>
        <v/>
      </c>
      <c r="O10703">
        <v>30</v>
      </c>
      <c r="P10703" s="11">
        <v>0.75</v>
      </c>
      <c r="Q10703" s="11">
        <v>7.8947368421052599E-2</v>
      </c>
      <c r="R10703" s="12">
        <v>30.24</v>
      </c>
      <c r="S10703" t="s">
        <v>27</v>
      </c>
      <c r="T10703">
        <v>1</v>
      </c>
      <c r="U10703">
        <f t="shared" si="1004"/>
        <v>4</v>
      </c>
      <c r="V10703">
        <f t="shared" si="1005"/>
        <v>1</v>
      </c>
      <c r="W10703">
        <f t="shared" si="1006"/>
        <v>1</v>
      </c>
      <c r="X10703" t="str">
        <f t="shared" si="1007"/>
        <v>411</v>
      </c>
      <c r="Y10703" t="str">
        <f>IF(Table1[[#This Row],[RFM_Score]]="555","Champion", IF(AND(J10703&gt;=4,V10703&gt;=4),"Loyal", IF(U10703&lt;=2,"At Risk", IF(W10703&gt;=4,"Potential Loyalist","Others"))))</f>
        <v>Others</v>
      </c>
    </row>
    <row r="10704" spans="1:25">
      <c r="A10704" t="s">
        <v>9791</v>
      </c>
      <c r="B10704">
        <v>29</v>
      </c>
      <c r="C10704" t="s">
        <v>24</v>
      </c>
      <c r="D10704" t="s">
        <v>49</v>
      </c>
      <c r="E10704" s="6" t="s">
        <v>22774</v>
      </c>
      <c r="F10704" t="s">
        <v>26</v>
      </c>
      <c r="G10704">
        <v>2</v>
      </c>
      <c r="H10704">
        <v>1</v>
      </c>
      <c r="I10704">
        <v>42</v>
      </c>
      <c r="J10704">
        <v>1</v>
      </c>
      <c r="K10704">
        <v>30.17</v>
      </c>
      <c r="L10704" t="str">
        <f t="shared" si="1002"/>
        <v/>
      </c>
      <c r="M10704">
        <v>1</v>
      </c>
      <c r="N10704" t="str">
        <f t="shared" si="1003"/>
        <v/>
      </c>
      <c r="O10704">
        <v>58</v>
      </c>
      <c r="P10704" s="11">
        <v>0.5</v>
      </c>
      <c r="Q10704" s="11">
        <v>2.3809523809523801E-2</v>
      </c>
      <c r="R10704" s="12">
        <v>30.17</v>
      </c>
      <c r="S10704" t="s">
        <v>27</v>
      </c>
      <c r="T10704">
        <v>0</v>
      </c>
      <c r="U10704">
        <f t="shared" si="1004"/>
        <v>3</v>
      </c>
      <c r="V10704">
        <f t="shared" si="1005"/>
        <v>1</v>
      </c>
      <c r="W10704">
        <f t="shared" si="1006"/>
        <v>1</v>
      </c>
      <c r="X10704" t="str">
        <f t="shared" si="1007"/>
        <v>311</v>
      </c>
      <c r="Y10704" t="str">
        <f>IF(Table1[[#This Row],[RFM_Score]]="555","Champion", IF(AND(J10704&gt;=4,V10704&gt;=4),"Loyal", IF(U10704&lt;=2,"At Risk", IF(W10704&gt;=4,"Potential Loyalist","Others"))))</f>
        <v>Others</v>
      </c>
    </row>
    <row r="10705" spans="1:25">
      <c r="A10705" t="s">
        <v>9324</v>
      </c>
      <c r="B10705">
        <v>39</v>
      </c>
      <c r="C10705" t="s">
        <v>24</v>
      </c>
      <c r="D10705" t="s">
        <v>29</v>
      </c>
      <c r="E10705" s="6" t="s">
        <v>22775</v>
      </c>
      <c r="F10705" t="s">
        <v>30</v>
      </c>
      <c r="G10705">
        <v>6</v>
      </c>
      <c r="H10705">
        <v>2</v>
      </c>
      <c r="I10705">
        <v>47</v>
      </c>
      <c r="J10705">
        <v>2</v>
      </c>
      <c r="K10705">
        <v>30.1</v>
      </c>
      <c r="L10705" t="str">
        <f t="shared" si="1002"/>
        <v/>
      </c>
      <c r="M10705">
        <v>1</v>
      </c>
      <c r="N10705" t="str">
        <f t="shared" si="1003"/>
        <v/>
      </c>
      <c r="O10705">
        <v>15</v>
      </c>
      <c r="P10705" s="11">
        <v>0.33333333333333298</v>
      </c>
      <c r="Q10705" s="11">
        <v>4.2553191489361701E-2</v>
      </c>
      <c r="R10705" s="12">
        <v>30.1</v>
      </c>
      <c r="S10705" t="s">
        <v>27</v>
      </c>
      <c r="T10705">
        <v>0</v>
      </c>
      <c r="U10705">
        <f t="shared" si="1004"/>
        <v>5</v>
      </c>
      <c r="V10705">
        <f t="shared" si="1005"/>
        <v>1</v>
      </c>
      <c r="W10705">
        <f t="shared" si="1006"/>
        <v>1</v>
      </c>
      <c r="X10705" t="str">
        <f t="shared" si="1007"/>
        <v>511</v>
      </c>
      <c r="Y10705" t="str">
        <f>IF(Table1[[#This Row],[RFM_Score]]="555","Champion", IF(AND(J10705&gt;=4,V10705&gt;=4),"Loyal", IF(U10705&lt;=2,"At Risk", IF(W10705&gt;=4,"Potential Loyalist","Others"))))</f>
        <v>Others</v>
      </c>
    </row>
    <row r="10706" spans="1:25">
      <c r="A10706" t="s">
        <v>10044</v>
      </c>
      <c r="B10706">
        <v>25</v>
      </c>
      <c r="C10706" t="s">
        <v>19</v>
      </c>
      <c r="D10706" t="s">
        <v>49</v>
      </c>
      <c r="E10706" s="6" t="s">
        <v>22776</v>
      </c>
      <c r="F10706" t="s">
        <v>21</v>
      </c>
      <c r="G10706">
        <v>6</v>
      </c>
      <c r="H10706">
        <v>1</v>
      </c>
      <c r="I10706">
        <v>54</v>
      </c>
      <c r="J10706">
        <v>1</v>
      </c>
      <c r="K10706">
        <v>30.08</v>
      </c>
      <c r="L10706" t="str">
        <f t="shared" si="1002"/>
        <v/>
      </c>
      <c r="M10706">
        <v>1</v>
      </c>
      <c r="N10706" t="str">
        <f t="shared" si="1003"/>
        <v/>
      </c>
      <c r="O10706">
        <v>65</v>
      </c>
      <c r="P10706" s="11">
        <v>0.16666666666666599</v>
      </c>
      <c r="Q10706" s="11">
        <v>1.85185185185185E-2</v>
      </c>
      <c r="R10706" s="12">
        <v>30.08</v>
      </c>
      <c r="S10706" t="s">
        <v>27</v>
      </c>
      <c r="T10706">
        <v>0</v>
      </c>
      <c r="U10706">
        <f t="shared" si="1004"/>
        <v>3</v>
      </c>
      <c r="V10706">
        <f t="shared" si="1005"/>
        <v>1</v>
      </c>
      <c r="W10706">
        <f t="shared" si="1006"/>
        <v>1</v>
      </c>
      <c r="X10706" t="str">
        <f t="shared" si="1007"/>
        <v>311</v>
      </c>
      <c r="Y10706" t="str">
        <f>IF(Table1[[#This Row],[RFM_Score]]="555","Champion", IF(AND(J10706&gt;=4,V10706&gt;=4),"Loyal", IF(U10706&lt;=2,"At Risk", IF(W10706&gt;=4,"Potential Loyalist","Others"))))</f>
        <v>Others</v>
      </c>
    </row>
    <row r="10707" spans="1:25">
      <c r="A10707" t="s">
        <v>2423</v>
      </c>
      <c r="B10707">
        <v>32</v>
      </c>
      <c r="C10707" t="s">
        <v>24</v>
      </c>
      <c r="D10707" t="s">
        <v>25</v>
      </c>
      <c r="E10707" s="6" t="s">
        <v>22777</v>
      </c>
      <c r="F10707" t="s">
        <v>21</v>
      </c>
      <c r="G10707">
        <v>5</v>
      </c>
      <c r="H10707">
        <v>2</v>
      </c>
      <c r="I10707">
        <v>53</v>
      </c>
      <c r="J10707">
        <v>2</v>
      </c>
      <c r="K10707">
        <v>29.93</v>
      </c>
      <c r="L10707" t="str">
        <f t="shared" si="1002"/>
        <v/>
      </c>
      <c r="M10707">
        <v>1</v>
      </c>
      <c r="N10707" t="str">
        <f t="shared" si="1003"/>
        <v/>
      </c>
      <c r="O10707">
        <v>14</v>
      </c>
      <c r="P10707" s="11">
        <v>0.4</v>
      </c>
      <c r="Q10707" s="11">
        <v>3.7735849056603703E-2</v>
      </c>
      <c r="R10707" s="12">
        <v>29.93</v>
      </c>
      <c r="S10707" t="s">
        <v>27</v>
      </c>
      <c r="T10707">
        <v>0</v>
      </c>
      <c r="U10707">
        <f t="shared" si="1004"/>
        <v>5</v>
      </c>
      <c r="V10707">
        <f t="shared" si="1005"/>
        <v>1</v>
      </c>
      <c r="W10707">
        <f t="shared" si="1006"/>
        <v>1</v>
      </c>
      <c r="X10707" t="str">
        <f t="shared" si="1007"/>
        <v>511</v>
      </c>
      <c r="Y10707" t="str">
        <f>IF(Table1[[#This Row],[RFM_Score]]="555","Champion", IF(AND(J10707&gt;=4,V10707&gt;=4),"Loyal", IF(U10707&lt;=2,"At Risk", IF(W10707&gt;=4,"Potential Loyalist","Others"))))</f>
        <v>Others</v>
      </c>
    </row>
    <row r="10708" spans="1:25">
      <c r="A10708" t="s">
        <v>7016</v>
      </c>
      <c r="B10708">
        <v>18</v>
      </c>
      <c r="C10708" t="s">
        <v>24</v>
      </c>
      <c r="D10708" t="s">
        <v>49</v>
      </c>
      <c r="E10708" s="6" t="s">
        <v>22778</v>
      </c>
      <c r="F10708" t="s">
        <v>26</v>
      </c>
      <c r="G10708">
        <v>4</v>
      </c>
      <c r="H10708">
        <v>1</v>
      </c>
      <c r="I10708">
        <v>50</v>
      </c>
      <c r="J10708">
        <v>2</v>
      </c>
      <c r="K10708">
        <v>29.82</v>
      </c>
      <c r="L10708" t="str">
        <f t="shared" si="1002"/>
        <v/>
      </c>
      <c r="M10708">
        <v>1</v>
      </c>
      <c r="N10708" t="str">
        <f t="shared" si="1003"/>
        <v/>
      </c>
      <c r="O10708">
        <v>6</v>
      </c>
      <c r="P10708" s="11">
        <v>0.25</v>
      </c>
      <c r="Q10708" s="11">
        <v>0.04</v>
      </c>
      <c r="R10708" s="12">
        <v>29.82</v>
      </c>
      <c r="S10708" t="s">
        <v>27</v>
      </c>
      <c r="T10708">
        <v>1</v>
      </c>
      <c r="U10708">
        <f t="shared" si="1004"/>
        <v>5</v>
      </c>
      <c r="V10708">
        <f t="shared" si="1005"/>
        <v>1</v>
      </c>
      <c r="W10708">
        <f t="shared" si="1006"/>
        <v>1</v>
      </c>
      <c r="X10708" t="str">
        <f t="shared" si="1007"/>
        <v>511</v>
      </c>
      <c r="Y10708" t="str">
        <f>IF(Table1[[#This Row],[RFM_Score]]="555","Champion", IF(AND(J10708&gt;=4,V10708&gt;=4),"Loyal", IF(U10708&lt;=2,"At Risk", IF(W10708&gt;=4,"Potential Loyalist","Others"))))</f>
        <v>Others</v>
      </c>
    </row>
    <row r="10709" spans="1:25">
      <c r="A10709" t="s">
        <v>2649</v>
      </c>
      <c r="B10709">
        <v>32</v>
      </c>
      <c r="C10709" t="s">
        <v>19</v>
      </c>
      <c r="D10709" t="s">
        <v>25</v>
      </c>
      <c r="E10709" s="6" t="s">
        <v>22779</v>
      </c>
      <c r="F10709" t="s">
        <v>62</v>
      </c>
      <c r="G10709">
        <v>4</v>
      </c>
      <c r="H10709">
        <v>0</v>
      </c>
      <c r="I10709">
        <v>47</v>
      </c>
      <c r="J10709">
        <v>1</v>
      </c>
      <c r="K10709">
        <v>29.76</v>
      </c>
      <c r="L10709" t="str">
        <f t="shared" si="1002"/>
        <v/>
      </c>
      <c r="M10709">
        <v>1</v>
      </c>
      <c r="N10709" t="str">
        <f t="shared" si="1003"/>
        <v/>
      </c>
      <c r="O10709">
        <v>47</v>
      </c>
      <c r="P10709" s="11">
        <v>0</v>
      </c>
      <c r="Q10709" s="11">
        <v>2.1276595744680799E-2</v>
      </c>
      <c r="R10709" s="12">
        <v>29.76</v>
      </c>
      <c r="S10709" t="s">
        <v>27</v>
      </c>
      <c r="T10709">
        <v>0</v>
      </c>
      <c r="U10709">
        <f t="shared" si="1004"/>
        <v>3</v>
      </c>
      <c r="V10709">
        <f t="shared" si="1005"/>
        <v>1</v>
      </c>
      <c r="W10709">
        <f t="shared" si="1006"/>
        <v>1</v>
      </c>
      <c r="X10709" t="str">
        <f t="shared" si="1007"/>
        <v>311</v>
      </c>
      <c r="Y10709" t="str">
        <f>IF(Table1[[#This Row],[RFM_Score]]="555","Champion", IF(AND(J10709&gt;=4,V10709&gt;=4),"Loyal", IF(U10709&lt;=2,"At Risk", IF(W10709&gt;=4,"Potential Loyalist","Others"))))</f>
        <v>Others</v>
      </c>
    </row>
    <row r="10710" spans="1:25">
      <c r="A10710" t="s">
        <v>7537</v>
      </c>
      <c r="B10710">
        <v>55</v>
      </c>
      <c r="C10710" t="s">
        <v>24</v>
      </c>
      <c r="D10710" t="s">
        <v>25</v>
      </c>
      <c r="E10710" s="6" t="s">
        <v>22780</v>
      </c>
      <c r="F10710" t="s">
        <v>26</v>
      </c>
      <c r="G10710">
        <v>7</v>
      </c>
      <c r="H10710">
        <v>2</v>
      </c>
      <c r="I10710">
        <v>51</v>
      </c>
      <c r="J10710">
        <v>7</v>
      </c>
      <c r="K10710">
        <v>29.66</v>
      </c>
      <c r="L10710" t="str">
        <f t="shared" si="1002"/>
        <v/>
      </c>
      <c r="M10710">
        <v>1</v>
      </c>
      <c r="N10710" t="str">
        <f t="shared" si="1003"/>
        <v/>
      </c>
      <c r="O10710">
        <v>9</v>
      </c>
      <c r="P10710" s="11">
        <v>0.28571428571428498</v>
      </c>
      <c r="Q10710" s="11">
        <v>0.13725490196078399</v>
      </c>
      <c r="R10710" s="12">
        <v>29.66</v>
      </c>
      <c r="S10710" t="s">
        <v>27</v>
      </c>
      <c r="T10710">
        <v>0</v>
      </c>
      <c r="U10710">
        <f t="shared" si="1004"/>
        <v>5</v>
      </c>
      <c r="V10710">
        <f t="shared" si="1005"/>
        <v>1</v>
      </c>
      <c r="W10710">
        <f t="shared" si="1006"/>
        <v>1</v>
      </c>
      <c r="X10710" t="str">
        <f t="shared" si="1007"/>
        <v>511</v>
      </c>
      <c r="Y10710" t="str">
        <f>IF(Table1[[#This Row],[RFM_Score]]="555","Champion", IF(AND(J10710&gt;=4,V10710&gt;=4),"Loyal", IF(U10710&lt;=2,"At Risk", IF(W10710&gt;=4,"Potential Loyalist","Others"))))</f>
        <v>Others</v>
      </c>
    </row>
    <row r="10711" spans="1:25">
      <c r="A10711" t="s">
        <v>1926</v>
      </c>
      <c r="B10711">
        <v>34</v>
      </c>
      <c r="C10711" t="s">
        <v>24</v>
      </c>
      <c r="D10711" t="s">
        <v>20</v>
      </c>
      <c r="E10711" s="6" t="s">
        <v>22781</v>
      </c>
      <c r="F10711" t="s">
        <v>30</v>
      </c>
      <c r="G10711">
        <v>6</v>
      </c>
      <c r="H10711">
        <v>3</v>
      </c>
      <c r="I10711">
        <v>41</v>
      </c>
      <c r="J10711">
        <v>2</v>
      </c>
      <c r="K10711">
        <v>29.6</v>
      </c>
      <c r="L10711" t="str">
        <f t="shared" si="1002"/>
        <v/>
      </c>
      <c r="M10711">
        <v>1</v>
      </c>
      <c r="N10711" t="str">
        <f t="shared" si="1003"/>
        <v/>
      </c>
      <c r="O10711">
        <v>21</v>
      </c>
      <c r="P10711" s="11">
        <v>0.5</v>
      </c>
      <c r="Q10711" s="11">
        <v>4.8780487804878002E-2</v>
      </c>
      <c r="R10711" s="12">
        <v>29.6</v>
      </c>
      <c r="S10711" t="s">
        <v>27</v>
      </c>
      <c r="T10711">
        <v>0</v>
      </c>
      <c r="U10711">
        <f t="shared" si="1004"/>
        <v>4</v>
      </c>
      <c r="V10711">
        <f t="shared" si="1005"/>
        <v>1</v>
      </c>
      <c r="W10711">
        <f t="shared" si="1006"/>
        <v>1</v>
      </c>
      <c r="X10711" t="str">
        <f t="shared" si="1007"/>
        <v>411</v>
      </c>
      <c r="Y10711" t="str">
        <f>IF(Table1[[#This Row],[RFM_Score]]="555","Champion", IF(AND(J10711&gt;=4,V10711&gt;=4),"Loyal", IF(U10711&lt;=2,"At Risk", IF(W10711&gt;=4,"Potential Loyalist","Others"))))</f>
        <v>Others</v>
      </c>
    </row>
    <row r="10712" spans="1:25">
      <c r="A10712" t="s">
        <v>7774</v>
      </c>
      <c r="B10712">
        <v>41</v>
      </c>
      <c r="C10712" t="s">
        <v>24</v>
      </c>
      <c r="D10712" t="s">
        <v>29</v>
      </c>
      <c r="E10712" s="6" t="s">
        <v>22782</v>
      </c>
      <c r="F10712" t="s">
        <v>37</v>
      </c>
      <c r="G10712">
        <v>3</v>
      </c>
      <c r="H10712">
        <v>1</v>
      </c>
      <c r="I10712">
        <v>58</v>
      </c>
      <c r="J10712">
        <v>4</v>
      </c>
      <c r="K10712">
        <v>29.52</v>
      </c>
      <c r="L10712" t="str">
        <f t="shared" si="1002"/>
        <v/>
      </c>
      <c r="M10712">
        <v>1</v>
      </c>
      <c r="N10712" t="str">
        <f t="shared" si="1003"/>
        <v/>
      </c>
      <c r="O10712">
        <v>8</v>
      </c>
      <c r="P10712" s="11">
        <v>0.33333333333333298</v>
      </c>
      <c r="Q10712" s="11">
        <v>6.8965517241379296E-2</v>
      </c>
      <c r="R10712" s="12">
        <v>29.52</v>
      </c>
      <c r="S10712" t="s">
        <v>27</v>
      </c>
      <c r="T10712">
        <v>0</v>
      </c>
      <c r="U10712">
        <f t="shared" si="1004"/>
        <v>5</v>
      </c>
      <c r="V10712">
        <f t="shared" si="1005"/>
        <v>1</v>
      </c>
      <c r="W10712">
        <f t="shared" si="1006"/>
        <v>1</v>
      </c>
      <c r="X10712" t="str">
        <f t="shared" si="1007"/>
        <v>511</v>
      </c>
      <c r="Y10712" t="str">
        <f>IF(Table1[[#This Row],[RFM_Score]]="555","Champion", IF(AND(J10712&gt;=4,V10712&gt;=4),"Loyal", IF(U10712&lt;=2,"At Risk", IF(W10712&gt;=4,"Potential Loyalist","Others"))))</f>
        <v>Others</v>
      </c>
    </row>
    <row r="10713" spans="1:25">
      <c r="A10713" t="s">
        <v>10339</v>
      </c>
      <c r="B10713">
        <v>57</v>
      </c>
      <c r="C10713" t="s">
        <v>24</v>
      </c>
      <c r="D10713" t="s">
        <v>25</v>
      </c>
      <c r="E10713" s="6" t="s">
        <v>22783</v>
      </c>
      <c r="F10713" t="s">
        <v>26</v>
      </c>
      <c r="G10713">
        <v>0</v>
      </c>
      <c r="H10713">
        <v>0</v>
      </c>
      <c r="I10713">
        <v>54</v>
      </c>
      <c r="J10713">
        <v>4</v>
      </c>
      <c r="K10713">
        <v>29.41</v>
      </c>
      <c r="L10713" t="str">
        <f t="shared" si="1002"/>
        <v/>
      </c>
      <c r="M10713">
        <v>1</v>
      </c>
      <c r="N10713" t="str">
        <f t="shared" si="1003"/>
        <v/>
      </c>
      <c r="O10713">
        <v>1</v>
      </c>
      <c r="P10713" s="11">
        <v>0</v>
      </c>
      <c r="Q10713" s="11">
        <v>7.4074074074074001E-2</v>
      </c>
      <c r="R10713" s="12">
        <v>29.41</v>
      </c>
      <c r="S10713" t="s">
        <v>27</v>
      </c>
      <c r="T10713">
        <v>0</v>
      </c>
      <c r="U10713">
        <f t="shared" si="1004"/>
        <v>5</v>
      </c>
      <c r="V10713">
        <f t="shared" si="1005"/>
        <v>1</v>
      </c>
      <c r="W10713">
        <f t="shared" si="1006"/>
        <v>1</v>
      </c>
      <c r="X10713" t="str">
        <f t="shared" si="1007"/>
        <v>511</v>
      </c>
      <c r="Y10713" t="str">
        <f>IF(Table1[[#This Row],[RFM_Score]]="555","Champion", IF(AND(J10713&gt;=4,V10713&gt;=4),"Loyal", IF(U10713&lt;=2,"At Risk", IF(W10713&gt;=4,"Potential Loyalist","Others"))))</f>
        <v>Others</v>
      </c>
    </row>
    <row r="10714" spans="1:25">
      <c r="A10714" t="s">
        <v>3013</v>
      </c>
      <c r="B10714">
        <v>50</v>
      </c>
      <c r="C10714" t="s">
        <v>19</v>
      </c>
      <c r="D10714" t="s">
        <v>29</v>
      </c>
      <c r="E10714" s="6" t="s">
        <v>22784</v>
      </c>
      <c r="F10714" t="s">
        <v>30</v>
      </c>
      <c r="G10714">
        <v>6</v>
      </c>
      <c r="H10714">
        <v>1</v>
      </c>
      <c r="I10714">
        <v>50</v>
      </c>
      <c r="J10714">
        <v>3</v>
      </c>
      <c r="K10714">
        <v>29.38</v>
      </c>
      <c r="L10714" t="str">
        <f t="shared" si="1002"/>
        <v/>
      </c>
      <c r="M10714">
        <v>1</v>
      </c>
      <c r="N10714" t="str">
        <f t="shared" si="1003"/>
        <v/>
      </c>
      <c r="O10714">
        <v>46</v>
      </c>
      <c r="P10714" s="11">
        <v>0.16666666666666599</v>
      </c>
      <c r="Q10714" s="11">
        <v>0.06</v>
      </c>
      <c r="R10714" s="12">
        <v>29.38</v>
      </c>
      <c r="S10714" t="s">
        <v>27</v>
      </c>
      <c r="T10714">
        <v>0</v>
      </c>
      <c r="U10714">
        <f t="shared" si="1004"/>
        <v>3</v>
      </c>
      <c r="V10714">
        <f t="shared" si="1005"/>
        <v>1</v>
      </c>
      <c r="W10714">
        <f t="shared" si="1006"/>
        <v>1</v>
      </c>
      <c r="X10714" t="str">
        <f t="shared" si="1007"/>
        <v>311</v>
      </c>
      <c r="Y10714" t="str">
        <f>IF(Table1[[#This Row],[RFM_Score]]="555","Champion", IF(AND(J10714&gt;=4,V10714&gt;=4),"Loyal", IF(U10714&lt;=2,"At Risk", IF(W10714&gt;=4,"Potential Loyalist","Others"))))</f>
        <v>Others</v>
      </c>
    </row>
    <row r="10715" spans="1:25">
      <c r="A10715" t="s">
        <v>4046</v>
      </c>
      <c r="B10715">
        <v>42</v>
      </c>
      <c r="C10715" t="s">
        <v>33</v>
      </c>
      <c r="D10715" t="s">
        <v>41</v>
      </c>
      <c r="E10715" s="6" t="s">
        <v>22785</v>
      </c>
      <c r="F10715" t="s">
        <v>62</v>
      </c>
      <c r="G10715">
        <v>3</v>
      </c>
      <c r="H10715">
        <v>2</v>
      </c>
      <c r="I10715">
        <v>64</v>
      </c>
      <c r="J10715">
        <v>3</v>
      </c>
      <c r="K10715">
        <v>29.38</v>
      </c>
      <c r="L10715" t="str">
        <f t="shared" si="1002"/>
        <v/>
      </c>
      <c r="M10715">
        <v>1</v>
      </c>
      <c r="N10715" t="str">
        <f t="shared" si="1003"/>
        <v/>
      </c>
      <c r="O10715">
        <v>34</v>
      </c>
      <c r="P10715" s="11">
        <v>0.66666666666666596</v>
      </c>
      <c r="Q10715" s="11">
        <v>4.6875E-2</v>
      </c>
      <c r="R10715" s="12">
        <v>29.38</v>
      </c>
      <c r="S10715" t="s">
        <v>27</v>
      </c>
      <c r="T10715">
        <v>0</v>
      </c>
      <c r="U10715">
        <f t="shared" si="1004"/>
        <v>4</v>
      </c>
      <c r="V10715">
        <f t="shared" si="1005"/>
        <v>1</v>
      </c>
      <c r="W10715">
        <f t="shared" si="1006"/>
        <v>1</v>
      </c>
      <c r="X10715" t="str">
        <f t="shared" si="1007"/>
        <v>411</v>
      </c>
      <c r="Y10715" t="str">
        <f>IF(Table1[[#This Row],[RFM_Score]]="555","Champion", IF(AND(J10715&gt;=4,V10715&gt;=4),"Loyal", IF(U10715&lt;=2,"At Risk", IF(W10715&gt;=4,"Potential Loyalist","Others"))))</f>
        <v>Others</v>
      </c>
    </row>
    <row r="10716" spans="1:25">
      <c r="A10716" t="s">
        <v>3840</v>
      </c>
      <c r="B10716">
        <v>36</v>
      </c>
      <c r="C10716" t="s">
        <v>19</v>
      </c>
      <c r="D10716" t="s">
        <v>41</v>
      </c>
      <c r="E10716" s="6" t="s">
        <v>22786</v>
      </c>
      <c r="F10716" t="s">
        <v>30</v>
      </c>
      <c r="G10716">
        <v>1</v>
      </c>
      <c r="H10716">
        <v>0</v>
      </c>
      <c r="I10716">
        <v>49</v>
      </c>
      <c r="J10716">
        <v>4</v>
      </c>
      <c r="K10716">
        <v>29.35</v>
      </c>
      <c r="L10716" t="str">
        <f t="shared" si="1002"/>
        <v/>
      </c>
      <c r="M10716">
        <v>1</v>
      </c>
      <c r="N10716" t="str">
        <f t="shared" si="1003"/>
        <v/>
      </c>
      <c r="O10716">
        <v>8</v>
      </c>
      <c r="P10716" s="11">
        <v>0</v>
      </c>
      <c r="Q10716" s="11">
        <v>8.16326530612244E-2</v>
      </c>
      <c r="R10716" s="12">
        <v>29.35</v>
      </c>
      <c r="S10716" t="s">
        <v>27</v>
      </c>
      <c r="T10716">
        <v>0</v>
      </c>
      <c r="U10716">
        <f t="shared" si="1004"/>
        <v>5</v>
      </c>
      <c r="V10716">
        <f t="shared" si="1005"/>
        <v>1</v>
      </c>
      <c r="W10716">
        <f t="shared" si="1006"/>
        <v>1</v>
      </c>
      <c r="X10716" t="str">
        <f t="shared" si="1007"/>
        <v>511</v>
      </c>
      <c r="Y10716" t="str">
        <f>IF(Table1[[#This Row],[RFM_Score]]="555","Champion", IF(AND(J10716&gt;=4,V10716&gt;=4),"Loyal", IF(U10716&lt;=2,"At Risk", IF(W10716&gt;=4,"Potential Loyalist","Others"))))</f>
        <v>Others</v>
      </c>
    </row>
    <row r="10717" spans="1:25">
      <c r="A10717" t="s">
        <v>5632</v>
      </c>
      <c r="B10717">
        <v>18</v>
      </c>
      <c r="C10717" t="s">
        <v>24</v>
      </c>
      <c r="D10717" t="s">
        <v>25</v>
      </c>
      <c r="E10717" s="6" t="s">
        <v>22787</v>
      </c>
      <c r="F10717" t="s">
        <v>26</v>
      </c>
      <c r="G10717">
        <v>1</v>
      </c>
      <c r="H10717">
        <v>0</v>
      </c>
      <c r="I10717">
        <v>58</v>
      </c>
      <c r="J10717">
        <v>3</v>
      </c>
      <c r="K10717">
        <v>29.13</v>
      </c>
      <c r="L10717" t="str">
        <f t="shared" si="1002"/>
        <v/>
      </c>
      <c r="M10717">
        <v>1</v>
      </c>
      <c r="N10717" t="str">
        <f t="shared" si="1003"/>
        <v/>
      </c>
      <c r="O10717">
        <v>22</v>
      </c>
      <c r="P10717" s="11">
        <v>0</v>
      </c>
      <c r="Q10717" s="11">
        <v>5.1724137931034399E-2</v>
      </c>
      <c r="R10717" s="12">
        <v>29.13</v>
      </c>
      <c r="S10717" t="s">
        <v>27</v>
      </c>
      <c r="T10717">
        <v>0</v>
      </c>
      <c r="U10717">
        <f t="shared" si="1004"/>
        <v>4</v>
      </c>
      <c r="V10717">
        <f t="shared" si="1005"/>
        <v>1</v>
      </c>
      <c r="W10717">
        <f t="shared" si="1006"/>
        <v>1</v>
      </c>
      <c r="X10717" t="str">
        <f t="shared" si="1007"/>
        <v>411</v>
      </c>
      <c r="Y10717" t="str">
        <f>IF(Table1[[#This Row],[RFM_Score]]="555","Champion", IF(AND(J10717&gt;=4,V10717&gt;=4),"Loyal", IF(U10717&lt;=2,"At Risk", IF(W10717&gt;=4,"Potential Loyalist","Others"))))</f>
        <v>Others</v>
      </c>
    </row>
    <row r="10718" spans="1:25">
      <c r="A10718" t="s">
        <v>8215</v>
      </c>
      <c r="B10718">
        <v>44</v>
      </c>
      <c r="C10718" t="s">
        <v>24</v>
      </c>
      <c r="D10718" t="s">
        <v>25</v>
      </c>
      <c r="E10718" s="6" t="s">
        <v>22788</v>
      </c>
      <c r="F10718" t="s">
        <v>21</v>
      </c>
      <c r="G10718">
        <v>2</v>
      </c>
      <c r="H10718">
        <v>1</v>
      </c>
      <c r="I10718">
        <v>61</v>
      </c>
      <c r="J10718">
        <v>6</v>
      </c>
      <c r="K10718">
        <v>28.58</v>
      </c>
      <c r="L10718" t="str">
        <f t="shared" si="1002"/>
        <v/>
      </c>
      <c r="M10718">
        <v>1</v>
      </c>
      <c r="N10718" t="str">
        <f t="shared" si="1003"/>
        <v/>
      </c>
      <c r="O10718">
        <v>50</v>
      </c>
      <c r="P10718" s="11">
        <v>0.5</v>
      </c>
      <c r="Q10718" s="11">
        <v>9.8360655737704902E-2</v>
      </c>
      <c r="R10718" s="12">
        <v>28.58</v>
      </c>
      <c r="S10718" t="s">
        <v>27</v>
      </c>
      <c r="T10718">
        <v>0</v>
      </c>
      <c r="U10718">
        <f t="shared" si="1004"/>
        <v>3</v>
      </c>
      <c r="V10718">
        <f t="shared" si="1005"/>
        <v>1</v>
      </c>
      <c r="W10718">
        <f t="shared" si="1006"/>
        <v>1</v>
      </c>
      <c r="X10718" t="str">
        <f t="shared" si="1007"/>
        <v>311</v>
      </c>
      <c r="Y10718" t="str">
        <f>IF(Table1[[#This Row],[RFM_Score]]="555","Champion", IF(AND(J10718&gt;=4,V10718&gt;=4),"Loyal", IF(U10718&lt;=2,"At Risk", IF(W10718&gt;=4,"Potential Loyalist","Others"))))</f>
        <v>Others</v>
      </c>
    </row>
    <row r="10719" spans="1:25">
      <c r="A10719" t="s">
        <v>842</v>
      </c>
      <c r="B10719">
        <v>31</v>
      </c>
      <c r="C10719" t="s">
        <v>24</v>
      </c>
      <c r="D10719" t="s">
        <v>49</v>
      </c>
      <c r="E10719" s="6" t="s">
        <v>22789</v>
      </c>
      <c r="F10719" t="s">
        <v>30</v>
      </c>
      <c r="G10719">
        <v>6</v>
      </c>
      <c r="H10719">
        <v>1</v>
      </c>
      <c r="I10719">
        <v>36</v>
      </c>
      <c r="J10719">
        <v>2</v>
      </c>
      <c r="K10719">
        <v>28.54</v>
      </c>
      <c r="L10719" t="str">
        <f t="shared" si="1002"/>
        <v/>
      </c>
      <c r="M10719">
        <v>1</v>
      </c>
      <c r="N10719" t="str">
        <f t="shared" si="1003"/>
        <v/>
      </c>
      <c r="O10719">
        <v>112</v>
      </c>
      <c r="P10719" s="11">
        <v>0.16666666666666599</v>
      </c>
      <c r="Q10719" s="11">
        <v>5.5555555555555497E-2</v>
      </c>
      <c r="R10719" s="12">
        <v>28.54</v>
      </c>
      <c r="S10719" t="s">
        <v>27</v>
      </c>
      <c r="T10719">
        <v>1</v>
      </c>
      <c r="U10719">
        <f t="shared" si="1004"/>
        <v>1</v>
      </c>
      <c r="V10719">
        <f t="shared" si="1005"/>
        <v>1</v>
      </c>
      <c r="W10719">
        <f t="shared" si="1006"/>
        <v>1</v>
      </c>
      <c r="X10719" t="str">
        <f t="shared" si="1007"/>
        <v>111</v>
      </c>
      <c r="Y10719" t="str">
        <f>IF(Table1[[#This Row],[RFM_Score]]="555","Champion", IF(AND(J10719&gt;=4,V10719&gt;=4),"Loyal", IF(U10719&lt;=2,"At Risk", IF(W10719&gt;=4,"Potential Loyalist","Others"))))</f>
        <v>At Risk</v>
      </c>
    </row>
    <row r="10720" spans="1:25">
      <c r="A10720" t="s">
        <v>87</v>
      </c>
      <c r="B10720">
        <v>38</v>
      </c>
      <c r="C10720" t="s">
        <v>24</v>
      </c>
      <c r="D10720" t="s">
        <v>25</v>
      </c>
      <c r="E10720" s="6" t="s">
        <v>22790</v>
      </c>
      <c r="F10720" t="s">
        <v>30</v>
      </c>
      <c r="G10720">
        <v>0</v>
      </c>
      <c r="H10720">
        <v>0</v>
      </c>
      <c r="I10720">
        <v>48</v>
      </c>
      <c r="J10720">
        <v>2</v>
      </c>
      <c r="K10720">
        <v>28.53</v>
      </c>
      <c r="L10720" t="str">
        <f t="shared" si="1002"/>
        <v/>
      </c>
      <c r="M10720">
        <v>1</v>
      </c>
      <c r="N10720" t="str">
        <f t="shared" si="1003"/>
        <v/>
      </c>
      <c r="O10720">
        <v>4</v>
      </c>
      <c r="P10720" s="11">
        <v>0</v>
      </c>
      <c r="Q10720" s="11">
        <v>4.1666666666666602E-2</v>
      </c>
      <c r="R10720" s="12">
        <v>28.53</v>
      </c>
      <c r="S10720" t="s">
        <v>27</v>
      </c>
      <c r="T10720">
        <v>0</v>
      </c>
      <c r="U10720">
        <f t="shared" si="1004"/>
        <v>5</v>
      </c>
      <c r="V10720">
        <f t="shared" si="1005"/>
        <v>1</v>
      </c>
      <c r="W10720">
        <f t="shared" si="1006"/>
        <v>1</v>
      </c>
      <c r="X10720" t="str">
        <f t="shared" si="1007"/>
        <v>511</v>
      </c>
      <c r="Y10720" t="str">
        <f>IF(Table1[[#This Row],[RFM_Score]]="555","Champion", IF(AND(J10720&gt;=4,V10720&gt;=4),"Loyal", IF(U10720&lt;=2,"At Risk", IF(W10720&gt;=4,"Potential Loyalist","Others"))))</f>
        <v>Others</v>
      </c>
    </row>
    <row r="10721" spans="1:25">
      <c r="A10721" t="s">
        <v>7765</v>
      </c>
      <c r="B10721">
        <v>39</v>
      </c>
      <c r="C10721" t="s">
        <v>19</v>
      </c>
      <c r="D10721" t="s">
        <v>20</v>
      </c>
      <c r="E10721" s="6" t="s">
        <v>22791</v>
      </c>
      <c r="F10721" t="s">
        <v>60</v>
      </c>
      <c r="G10721">
        <v>4</v>
      </c>
      <c r="H10721">
        <v>0</v>
      </c>
      <c r="I10721">
        <v>44</v>
      </c>
      <c r="J10721">
        <v>2</v>
      </c>
      <c r="K10721">
        <v>28.52</v>
      </c>
      <c r="L10721" t="str">
        <f t="shared" si="1002"/>
        <v/>
      </c>
      <c r="M10721">
        <v>1</v>
      </c>
      <c r="N10721" t="str">
        <f t="shared" si="1003"/>
        <v/>
      </c>
      <c r="O10721">
        <v>34</v>
      </c>
      <c r="P10721" s="11">
        <v>0</v>
      </c>
      <c r="Q10721" s="11">
        <v>4.54545454545454E-2</v>
      </c>
      <c r="R10721" s="12">
        <v>28.52</v>
      </c>
      <c r="S10721" t="s">
        <v>27</v>
      </c>
      <c r="T10721">
        <v>0</v>
      </c>
      <c r="U10721">
        <f t="shared" si="1004"/>
        <v>4</v>
      </c>
      <c r="V10721">
        <f t="shared" si="1005"/>
        <v>1</v>
      </c>
      <c r="W10721">
        <f t="shared" si="1006"/>
        <v>1</v>
      </c>
      <c r="X10721" t="str">
        <f t="shared" si="1007"/>
        <v>411</v>
      </c>
      <c r="Y10721" t="str">
        <f>IF(Table1[[#This Row],[RFM_Score]]="555","Champion", IF(AND(J10721&gt;=4,V10721&gt;=4),"Loyal", IF(U10721&lt;=2,"At Risk", IF(W10721&gt;=4,"Potential Loyalist","Others"))))</f>
        <v>Others</v>
      </c>
    </row>
    <row r="10722" spans="1:25">
      <c r="A10722" t="s">
        <v>9000</v>
      </c>
      <c r="B10722">
        <v>32</v>
      </c>
      <c r="C10722" t="s">
        <v>24</v>
      </c>
      <c r="D10722" t="s">
        <v>25</v>
      </c>
      <c r="E10722" s="6" t="s">
        <v>22792</v>
      </c>
      <c r="F10722" t="s">
        <v>30</v>
      </c>
      <c r="G10722">
        <v>2</v>
      </c>
      <c r="H10722">
        <v>1</v>
      </c>
      <c r="I10722">
        <v>46</v>
      </c>
      <c r="J10722">
        <v>2</v>
      </c>
      <c r="K10722">
        <v>28.52</v>
      </c>
      <c r="L10722" t="str">
        <f t="shared" si="1002"/>
        <v/>
      </c>
      <c r="M10722">
        <v>1</v>
      </c>
      <c r="N10722" t="str">
        <f t="shared" si="1003"/>
        <v/>
      </c>
      <c r="O10722">
        <v>82</v>
      </c>
      <c r="P10722" s="11">
        <v>0.5</v>
      </c>
      <c r="Q10722" s="11">
        <v>4.3478260869565202E-2</v>
      </c>
      <c r="R10722" s="12">
        <v>28.52</v>
      </c>
      <c r="S10722" t="s">
        <v>27</v>
      </c>
      <c r="T10722">
        <v>0</v>
      </c>
      <c r="U10722">
        <f t="shared" si="1004"/>
        <v>2</v>
      </c>
      <c r="V10722">
        <f t="shared" si="1005"/>
        <v>1</v>
      </c>
      <c r="W10722">
        <f t="shared" si="1006"/>
        <v>1</v>
      </c>
      <c r="X10722" t="str">
        <f t="shared" si="1007"/>
        <v>211</v>
      </c>
      <c r="Y10722" t="str">
        <f>IF(Table1[[#This Row],[RFM_Score]]="555","Champion", IF(AND(J10722&gt;=4,V10722&gt;=4),"Loyal", IF(U10722&lt;=2,"At Risk", IF(W10722&gt;=4,"Potential Loyalist","Others"))))</f>
        <v>At Risk</v>
      </c>
    </row>
    <row r="10723" spans="1:25">
      <c r="A10723" t="s">
        <v>4180</v>
      </c>
      <c r="B10723">
        <v>38</v>
      </c>
      <c r="C10723" t="s">
        <v>24</v>
      </c>
      <c r="D10723" t="s">
        <v>49</v>
      </c>
      <c r="E10723" s="6" t="s">
        <v>22793</v>
      </c>
      <c r="F10723" t="s">
        <v>26</v>
      </c>
      <c r="G10723">
        <v>2</v>
      </c>
      <c r="H10723">
        <v>2</v>
      </c>
      <c r="I10723">
        <v>54</v>
      </c>
      <c r="J10723">
        <v>2</v>
      </c>
      <c r="K10723">
        <v>28.49</v>
      </c>
      <c r="L10723" t="str">
        <f t="shared" si="1002"/>
        <v/>
      </c>
      <c r="M10723">
        <v>1</v>
      </c>
      <c r="N10723" t="str">
        <f t="shared" si="1003"/>
        <v/>
      </c>
      <c r="O10723">
        <v>7</v>
      </c>
      <c r="P10723" s="11">
        <v>1</v>
      </c>
      <c r="Q10723" s="11">
        <v>3.7037037037037E-2</v>
      </c>
      <c r="R10723" s="12">
        <v>28.49</v>
      </c>
      <c r="S10723" t="s">
        <v>27</v>
      </c>
      <c r="T10723">
        <v>0</v>
      </c>
      <c r="U10723">
        <f t="shared" si="1004"/>
        <v>5</v>
      </c>
      <c r="V10723">
        <f t="shared" si="1005"/>
        <v>1</v>
      </c>
      <c r="W10723">
        <f t="shared" si="1006"/>
        <v>1</v>
      </c>
      <c r="X10723" t="str">
        <f t="shared" si="1007"/>
        <v>511</v>
      </c>
      <c r="Y10723" t="str">
        <f>IF(Table1[[#This Row],[RFM_Score]]="555","Champion", IF(AND(J10723&gt;=4,V10723&gt;=4),"Loyal", IF(U10723&lt;=2,"At Risk", IF(W10723&gt;=4,"Potential Loyalist","Others"))))</f>
        <v>Others</v>
      </c>
    </row>
    <row r="10724" spans="1:25">
      <c r="A10724" t="s">
        <v>4538</v>
      </c>
      <c r="B10724">
        <v>18</v>
      </c>
      <c r="C10724" t="s">
        <v>24</v>
      </c>
      <c r="D10724" t="s">
        <v>29</v>
      </c>
      <c r="E10724" s="6" t="s">
        <v>22794</v>
      </c>
      <c r="F10724" t="s">
        <v>26</v>
      </c>
      <c r="G10724">
        <v>4</v>
      </c>
      <c r="H10724">
        <v>1</v>
      </c>
      <c r="I10724">
        <v>32</v>
      </c>
      <c r="J10724">
        <v>2</v>
      </c>
      <c r="K10724">
        <v>28.49</v>
      </c>
      <c r="L10724" t="str">
        <f t="shared" si="1002"/>
        <v/>
      </c>
      <c r="M10724">
        <v>1</v>
      </c>
      <c r="N10724" t="str">
        <f t="shared" si="1003"/>
        <v/>
      </c>
      <c r="O10724">
        <v>22</v>
      </c>
      <c r="P10724" s="11">
        <v>0.25</v>
      </c>
      <c r="Q10724" s="11">
        <v>6.25E-2</v>
      </c>
      <c r="R10724" s="12">
        <v>28.49</v>
      </c>
      <c r="S10724" t="s">
        <v>27</v>
      </c>
      <c r="T10724">
        <v>0</v>
      </c>
      <c r="U10724">
        <f t="shared" si="1004"/>
        <v>4</v>
      </c>
      <c r="V10724">
        <f t="shared" si="1005"/>
        <v>1</v>
      </c>
      <c r="W10724">
        <f t="shared" si="1006"/>
        <v>1</v>
      </c>
      <c r="X10724" t="str">
        <f t="shared" si="1007"/>
        <v>411</v>
      </c>
      <c r="Y10724" t="str">
        <f>IF(Table1[[#This Row],[RFM_Score]]="555","Champion", IF(AND(J10724&gt;=4,V10724&gt;=4),"Loyal", IF(U10724&lt;=2,"At Risk", IF(W10724&gt;=4,"Potential Loyalist","Others"))))</f>
        <v>Others</v>
      </c>
    </row>
    <row r="10725" spans="1:25">
      <c r="A10725" t="s">
        <v>4051</v>
      </c>
      <c r="B10725">
        <v>34</v>
      </c>
      <c r="C10725" t="s">
        <v>24</v>
      </c>
      <c r="D10725" t="s">
        <v>25</v>
      </c>
      <c r="E10725" s="6" t="s">
        <v>22795</v>
      </c>
      <c r="F10725" t="s">
        <v>60</v>
      </c>
      <c r="G10725">
        <v>4</v>
      </c>
      <c r="H10725">
        <v>1</v>
      </c>
      <c r="I10725">
        <v>44</v>
      </c>
      <c r="J10725">
        <v>4</v>
      </c>
      <c r="K10725">
        <v>28.23</v>
      </c>
      <c r="L10725" t="str">
        <f t="shared" si="1002"/>
        <v/>
      </c>
      <c r="M10725">
        <v>1</v>
      </c>
      <c r="N10725" t="str">
        <f t="shared" si="1003"/>
        <v/>
      </c>
      <c r="O10725">
        <v>12</v>
      </c>
      <c r="P10725" s="11">
        <v>0.25</v>
      </c>
      <c r="Q10725" s="11">
        <v>9.0909090909090898E-2</v>
      </c>
      <c r="R10725" s="12">
        <v>28.23</v>
      </c>
      <c r="S10725" t="s">
        <v>27</v>
      </c>
      <c r="T10725">
        <v>0</v>
      </c>
      <c r="U10725">
        <f t="shared" si="1004"/>
        <v>5</v>
      </c>
      <c r="V10725">
        <f t="shared" si="1005"/>
        <v>1</v>
      </c>
      <c r="W10725">
        <f t="shared" si="1006"/>
        <v>1</v>
      </c>
      <c r="X10725" t="str">
        <f t="shared" si="1007"/>
        <v>511</v>
      </c>
      <c r="Y10725" t="str">
        <f>IF(Table1[[#This Row],[RFM_Score]]="555","Champion", IF(AND(J10725&gt;=4,V10725&gt;=4),"Loyal", IF(U10725&lt;=2,"At Risk", IF(W10725&gt;=4,"Potential Loyalist","Others"))))</f>
        <v>Others</v>
      </c>
    </row>
    <row r="10726" spans="1:25">
      <c r="A10726" t="s">
        <v>2176</v>
      </c>
      <c r="B10726">
        <v>18</v>
      </c>
      <c r="C10726" t="s">
        <v>24</v>
      </c>
      <c r="D10726" t="s">
        <v>25</v>
      </c>
      <c r="E10726" s="6" t="s">
        <v>22796</v>
      </c>
      <c r="F10726" t="s">
        <v>37</v>
      </c>
      <c r="G10726">
        <v>2</v>
      </c>
      <c r="H10726">
        <v>0</v>
      </c>
      <c r="I10726">
        <v>42</v>
      </c>
      <c r="J10726">
        <v>1</v>
      </c>
      <c r="K10726">
        <v>28.19</v>
      </c>
      <c r="L10726" t="str">
        <f t="shared" si="1002"/>
        <v/>
      </c>
      <c r="M10726">
        <v>1</v>
      </c>
      <c r="N10726" t="str">
        <f t="shared" si="1003"/>
        <v/>
      </c>
      <c r="O10726">
        <v>21</v>
      </c>
      <c r="P10726" s="11">
        <v>0</v>
      </c>
      <c r="Q10726" s="11">
        <v>2.3809523809523801E-2</v>
      </c>
      <c r="R10726" s="12">
        <v>28.19</v>
      </c>
      <c r="S10726" t="s">
        <v>27</v>
      </c>
      <c r="T10726">
        <v>0</v>
      </c>
      <c r="U10726">
        <f t="shared" si="1004"/>
        <v>4</v>
      </c>
      <c r="V10726">
        <f t="shared" si="1005"/>
        <v>1</v>
      </c>
      <c r="W10726">
        <f t="shared" si="1006"/>
        <v>1</v>
      </c>
      <c r="X10726" t="str">
        <f t="shared" si="1007"/>
        <v>411</v>
      </c>
      <c r="Y10726" t="str">
        <f>IF(Table1[[#This Row],[RFM_Score]]="555","Champion", IF(AND(J10726&gt;=4,V10726&gt;=4),"Loyal", IF(U10726&lt;=2,"At Risk", IF(W10726&gt;=4,"Potential Loyalist","Others"))))</f>
        <v>Others</v>
      </c>
    </row>
    <row r="10727" spans="1:25">
      <c r="A10727" t="s">
        <v>6369</v>
      </c>
      <c r="B10727">
        <v>29</v>
      </c>
      <c r="C10727" t="s">
        <v>19</v>
      </c>
      <c r="D10727" t="s">
        <v>35</v>
      </c>
      <c r="E10727" s="6" t="s">
        <v>22797</v>
      </c>
      <c r="F10727" t="s">
        <v>62</v>
      </c>
      <c r="G10727">
        <v>3</v>
      </c>
      <c r="H10727">
        <v>1</v>
      </c>
      <c r="I10727">
        <v>56</v>
      </c>
      <c r="J10727">
        <v>2</v>
      </c>
      <c r="K10727">
        <v>28.08</v>
      </c>
      <c r="L10727" t="str">
        <f t="shared" si="1002"/>
        <v/>
      </c>
      <c r="M10727">
        <v>1</v>
      </c>
      <c r="N10727" t="str">
        <f t="shared" si="1003"/>
        <v/>
      </c>
      <c r="O10727">
        <v>22</v>
      </c>
      <c r="P10727" s="11">
        <v>0.33333333333333298</v>
      </c>
      <c r="Q10727" s="11">
        <v>3.5714285714285698E-2</v>
      </c>
      <c r="R10727" s="12">
        <v>28.08</v>
      </c>
      <c r="S10727" t="s">
        <v>27</v>
      </c>
      <c r="T10727">
        <v>1</v>
      </c>
      <c r="U10727">
        <f t="shared" si="1004"/>
        <v>4</v>
      </c>
      <c r="V10727">
        <f t="shared" si="1005"/>
        <v>1</v>
      </c>
      <c r="W10727">
        <f t="shared" si="1006"/>
        <v>1</v>
      </c>
      <c r="X10727" t="str">
        <f t="shared" si="1007"/>
        <v>411</v>
      </c>
      <c r="Y10727" t="str">
        <f>IF(Table1[[#This Row],[RFM_Score]]="555","Champion", IF(AND(J10727&gt;=4,V10727&gt;=4),"Loyal", IF(U10727&lt;=2,"At Risk", IF(W10727&gt;=4,"Potential Loyalist","Others"))))</f>
        <v>Others</v>
      </c>
    </row>
    <row r="10728" spans="1:25">
      <c r="A10728" t="s">
        <v>4031</v>
      </c>
      <c r="B10728">
        <v>18</v>
      </c>
      <c r="C10728" t="s">
        <v>19</v>
      </c>
      <c r="D10728" t="s">
        <v>49</v>
      </c>
      <c r="E10728" s="6" t="s">
        <v>22798</v>
      </c>
      <c r="F10728" t="s">
        <v>62</v>
      </c>
      <c r="G10728">
        <v>1</v>
      </c>
      <c r="H10728">
        <v>0</v>
      </c>
      <c r="I10728">
        <v>51</v>
      </c>
      <c r="J10728">
        <v>6</v>
      </c>
      <c r="K10728">
        <v>27.93</v>
      </c>
      <c r="L10728" t="str">
        <f t="shared" si="1002"/>
        <v/>
      </c>
      <c r="M10728">
        <v>1</v>
      </c>
      <c r="N10728" t="str">
        <f t="shared" si="1003"/>
        <v/>
      </c>
      <c r="O10728">
        <v>67</v>
      </c>
      <c r="P10728" s="11">
        <v>0</v>
      </c>
      <c r="Q10728" s="11">
        <v>0.11764705882352899</v>
      </c>
      <c r="R10728" s="12">
        <v>27.93</v>
      </c>
      <c r="S10728" t="s">
        <v>27</v>
      </c>
      <c r="T10728">
        <v>1</v>
      </c>
      <c r="U10728">
        <f t="shared" si="1004"/>
        <v>3</v>
      </c>
      <c r="V10728">
        <f t="shared" si="1005"/>
        <v>1</v>
      </c>
      <c r="W10728">
        <f t="shared" si="1006"/>
        <v>1</v>
      </c>
      <c r="X10728" t="str">
        <f t="shared" si="1007"/>
        <v>311</v>
      </c>
      <c r="Y10728" t="str">
        <f>IF(Table1[[#This Row],[RFM_Score]]="555","Champion", IF(AND(J10728&gt;=4,V10728&gt;=4),"Loyal", IF(U10728&lt;=2,"At Risk", IF(W10728&gt;=4,"Potential Loyalist","Others"))))</f>
        <v>Others</v>
      </c>
    </row>
    <row r="10729" spans="1:25">
      <c r="A10729" t="s">
        <v>9463</v>
      </c>
      <c r="B10729">
        <v>23</v>
      </c>
      <c r="C10729" t="s">
        <v>24</v>
      </c>
      <c r="D10729" t="s">
        <v>46</v>
      </c>
      <c r="E10729" s="6" t="s">
        <v>22799</v>
      </c>
      <c r="F10729" t="s">
        <v>30</v>
      </c>
      <c r="G10729">
        <v>2</v>
      </c>
      <c r="H10729">
        <v>1</v>
      </c>
      <c r="I10729">
        <v>52</v>
      </c>
      <c r="J10729">
        <v>2</v>
      </c>
      <c r="K10729">
        <v>27.9</v>
      </c>
      <c r="L10729" t="str">
        <f t="shared" si="1002"/>
        <v/>
      </c>
      <c r="M10729">
        <v>1</v>
      </c>
      <c r="N10729" t="str">
        <f t="shared" si="1003"/>
        <v/>
      </c>
      <c r="O10729">
        <v>39</v>
      </c>
      <c r="P10729" s="11">
        <v>0.5</v>
      </c>
      <c r="Q10729" s="11">
        <v>3.8461538461538401E-2</v>
      </c>
      <c r="R10729" s="12">
        <v>27.9</v>
      </c>
      <c r="S10729" t="s">
        <v>27</v>
      </c>
      <c r="T10729">
        <v>0</v>
      </c>
      <c r="U10729">
        <f t="shared" si="1004"/>
        <v>4</v>
      </c>
      <c r="V10729">
        <f t="shared" si="1005"/>
        <v>1</v>
      </c>
      <c r="W10729">
        <f t="shared" si="1006"/>
        <v>1</v>
      </c>
      <c r="X10729" t="str">
        <f t="shared" si="1007"/>
        <v>411</v>
      </c>
      <c r="Y10729" t="str">
        <f>IF(Table1[[#This Row],[RFM_Score]]="555","Champion", IF(AND(J10729&gt;=4,V10729&gt;=4),"Loyal", IF(U10729&lt;=2,"At Risk", IF(W10729&gt;=4,"Potential Loyalist","Others"))))</f>
        <v>Others</v>
      </c>
    </row>
    <row r="10730" spans="1:25">
      <c r="A10730" t="s">
        <v>3517</v>
      </c>
      <c r="B10730">
        <v>31</v>
      </c>
      <c r="C10730" t="s">
        <v>24</v>
      </c>
      <c r="D10730" t="s">
        <v>25</v>
      </c>
      <c r="E10730" s="6" t="s">
        <v>22800</v>
      </c>
      <c r="F10730" t="s">
        <v>37</v>
      </c>
      <c r="G10730">
        <v>2</v>
      </c>
      <c r="H10730">
        <v>1</v>
      </c>
      <c r="I10730">
        <v>52</v>
      </c>
      <c r="J10730">
        <v>1</v>
      </c>
      <c r="K10730">
        <v>27.86</v>
      </c>
      <c r="L10730" t="str">
        <f t="shared" si="1002"/>
        <v/>
      </c>
      <c r="M10730">
        <v>1</v>
      </c>
      <c r="N10730" t="str">
        <f t="shared" si="1003"/>
        <v/>
      </c>
      <c r="O10730">
        <v>62</v>
      </c>
      <c r="P10730" s="11">
        <v>0.5</v>
      </c>
      <c r="Q10730" s="11">
        <v>1.9230769230769201E-2</v>
      </c>
      <c r="R10730" s="12">
        <v>27.86</v>
      </c>
      <c r="S10730" t="s">
        <v>27</v>
      </c>
      <c r="T10730">
        <v>0</v>
      </c>
      <c r="U10730">
        <f t="shared" si="1004"/>
        <v>3</v>
      </c>
      <c r="V10730">
        <f t="shared" si="1005"/>
        <v>1</v>
      </c>
      <c r="W10730">
        <f t="shared" si="1006"/>
        <v>1</v>
      </c>
      <c r="X10730" t="str">
        <f t="shared" si="1007"/>
        <v>311</v>
      </c>
      <c r="Y10730" t="str">
        <f>IF(Table1[[#This Row],[RFM_Score]]="555","Champion", IF(AND(J10730&gt;=4,V10730&gt;=4),"Loyal", IF(U10730&lt;=2,"At Risk", IF(W10730&gt;=4,"Potential Loyalist","Others"))))</f>
        <v>Others</v>
      </c>
    </row>
    <row r="10731" spans="1:25">
      <c r="A10731" t="s">
        <v>5004</v>
      </c>
      <c r="B10731">
        <v>48</v>
      </c>
      <c r="C10731" t="s">
        <v>19</v>
      </c>
      <c r="D10731" t="s">
        <v>25</v>
      </c>
      <c r="E10731" s="6" t="s">
        <v>22801</v>
      </c>
      <c r="F10731" t="s">
        <v>30</v>
      </c>
      <c r="G10731">
        <v>2</v>
      </c>
      <c r="H10731">
        <v>0</v>
      </c>
      <c r="I10731">
        <v>57</v>
      </c>
      <c r="J10731">
        <v>3</v>
      </c>
      <c r="K10731">
        <v>27.73</v>
      </c>
      <c r="L10731" t="str">
        <f t="shared" si="1002"/>
        <v/>
      </c>
      <c r="M10731">
        <v>1</v>
      </c>
      <c r="N10731" t="str">
        <f t="shared" si="1003"/>
        <v/>
      </c>
      <c r="O10731">
        <v>11</v>
      </c>
      <c r="P10731" s="11">
        <v>0</v>
      </c>
      <c r="Q10731" s="11">
        <v>5.2631578947368397E-2</v>
      </c>
      <c r="R10731" s="12">
        <v>27.73</v>
      </c>
      <c r="S10731" t="s">
        <v>27</v>
      </c>
      <c r="T10731">
        <v>0</v>
      </c>
      <c r="U10731">
        <f t="shared" si="1004"/>
        <v>5</v>
      </c>
      <c r="V10731">
        <f t="shared" si="1005"/>
        <v>1</v>
      </c>
      <c r="W10731">
        <f t="shared" si="1006"/>
        <v>1</v>
      </c>
      <c r="X10731" t="str">
        <f t="shared" si="1007"/>
        <v>511</v>
      </c>
      <c r="Y10731" t="str">
        <f>IF(Table1[[#This Row],[RFM_Score]]="555","Champion", IF(AND(J10731&gt;=4,V10731&gt;=4),"Loyal", IF(U10731&lt;=2,"At Risk", IF(W10731&gt;=4,"Potential Loyalist","Others"))))</f>
        <v>Others</v>
      </c>
    </row>
    <row r="10732" spans="1:25">
      <c r="A10732" t="s">
        <v>10478</v>
      </c>
      <c r="B10732">
        <v>28</v>
      </c>
      <c r="C10732" t="s">
        <v>19</v>
      </c>
      <c r="D10732" t="s">
        <v>41</v>
      </c>
      <c r="E10732" s="6" t="s">
        <v>22802</v>
      </c>
      <c r="F10732" t="s">
        <v>21</v>
      </c>
      <c r="G10732">
        <v>2</v>
      </c>
      <c r="H10732">
        <v>0</v>
      </c>
      <c r="I10732">
        <v>54</v>
      </c>
      <c r="J10732">
        <v>3</v>
      </c>
      <c r="K10732">
        <v>27.63</v>
      </c>
      <c r="L10732" t="str">
        <f t="shared" si="1002"/>
        <v/>
      </c>
      <c r="M10732">
        <v>1</v>
      </c>
      <c r="N10732" t="str">
        <f t="shared" si="1003"/>
        <v/>
      </c>
      <c r="O10732">
        <v>48</v>
      </c>
      <c r="P10732" s="11">
        <v>0</v>
      </c>
      <c r="Q10732" s="11">
        <v>5.5555555555555497E-2</v>
      </c>
      <c r="R10732" s="12">
        <v>27.63</v>
      </c>
      <c r="S10732" t="s">
        <v>27</v>
      </c>
      <c r="T10732">
        <v>0</v>
      </c>
      <c r="U10732">
        <f t="shared" si="1004"/>
        <v>3</v>
      </c>
      <c r="V10732">
        <f t="shared" si="1005"/>
        <v>1</v>
      </c>
      <c r="W10732">
        <f t="shared" si="1006"/>
        <v>1</v>
      </c>
      <c r="X10732" t="str">
        <f t="shared" si="1007"/>
        <v>311</v>
      </c>
      <c r="Y10732" t="str">
        <f>IF(Table1[[#This Row],[RFM_Score]]="555","Champion", IF(AND(J10732&gt;=4,V10732&gt;=4),"Loyal", IF(U10732&lt;=2,"At Risk", IF(W10732&gt;=4,"Potential Loyalist","Others"))))</f>
        <v>Others</v>
      </c>
    </row>
    <row r="10733" spans="1:25">
      <c r="A10733" t="s">
        <v>2228</v>
      </c>
      <c r="B10733">
        <v>40</v>
      </c>
      <c r="C10733" t="s">
        <v>19</v>
      </c>
      <c r="D10733" t="s">
        <v>29</v>
      </c>
      <c r="E10733" s="6" t="s">
        <v>22803</v>
      </c>
      <c r="F10733" t="s">
        <v>26</v>
      </c>
      <c r="G10733">
        <v>4</v>
      </c>
      <c r="H10733">
        <v>0</v>
      </c>
      <c r="I10733">
        <v>45</v>
      </c>
      <c r="J10733">
        <v>1</v>
      </c>
      <c r="K10733">
        <v>27.59</v>
      </c>
      <c r="L10733" t="str">
        <f t="shared" si="1002"/>
        <v/>
      </c>
      <c r="M10733">
        <v>1</v>
      </c>
      <c r="N10733" t="str">
        <f t="shared" si="1003"/>
        <v/>
      </c>
      <c r="O10733">
        <v>160</v>
      </c>
      <c r="P10733" s="11">
        <v>0</v>
      </c>
      <c r="Q10733" s="11">
        <v>2.2222222222222199E-2</v>
      </c>
      <c r="R10733" s="12">
        <v>27.59</v>
      </c>
      <c r="S10733" t="s">
        <v>27</v>
      </c>
      <c r="T10733">
        <v>1</v>
      </c>
      <c r="U10733">
        <f t="shared" si="1004"/>
        <v>1</v>
      </c>
      <c r="V10733">
        <f t="shared" si="1005"/>
        <v>1</v>
      </c>
      <c r="W10733">
        <f t="shared" si="1006"/>
        <v>1</v>
      </c>
      <c r="X10733" t="str">
        <f t="shared" si="1007"/>
        <v>111</v>
      </c>
      <c r="Y10733" t="str">
        <f>IF(Table1[[#This Row],[RFM_Score]]="555","Champion", IF(AND(J10733&gt;=4,V10733&gt;=4),"Loyal", IF(U10733&lt;=2,"At Risk", IF(W10733&gt;=4,"Potential Loyalist","Others"))))</f>
        <v>At Risk</v>
      </c>
    </row>
    <row r="10734" spans="1:25">
      <c r="A10734" t="s">
        <v>962</v>
      </c>
      <c r="B10734">
        <v>18</v>
      </c>
      <c r="C10734" t="s">
        <v>24</v>
      </c>
      <c r="D10734" t="s">
        <v>46</v>
      </c>
      <c r="E10734" s="6" t="s">
        <v>22804</v>
      </c>
      <c r="F10734" t="s">
        <v>60</v>
      </c>
      <c r="G10734">
        <v>3</v>
      </c>
      <c r="H10734">
        <v>0</v>
      </c>
      <c r="I10734">
        <v>41</v>
      </c>
      <c r="J10734">
        <v>3</v>
      </c>
      <c r="K10734">
        <v>27.54</v>
      </c>
      <c r="L10734" t="str">
        <f t="shared" si="1002"/>
        <v/>
      </c>
      <c r="M10734">
        <v>1</v>
      </c>
      <c r="N10734" t="str">
        <f t="shared" si="1003"/>
        <v/>
      </c>
      <c r="O10734">
        <v>5</v>
      </c>
      <c r="P10734" s="11">
        <v>0</v>
      </c>
      <c r="Q10734" s="11">
        <v>7.3170731707316999E-2</v>
      </c>
      <c r="R10734" s="12">
        <v>27.54</v>
      </c>
      <c r="S10734" t="s">
        <v>27</v>
      </c>
      <c r="T10734">
        <v>0</v>
      </c>
      <c r="U10734">
        <f t="shared" si="1004"/>
        <v>5</v>
      </c>
      <c r="V10734">
        <f t="shared" si="1005"/>
        <v>1</v>
      </c>
      <c r="W10734">
        <f t="shared" si="1006"/>
        <v>1</v>
      </c>
      <c r="X10734" t="str">
        <f t="shared" si="1007"/>
        <v>511</v>
      </c>
      <c r="Y10734" t="str">
        <f>IF(Table1[[#This Row],[RFM_Score]]="555","Champion", IF(AND(J10734&gt;=4,V10734&gt;=4),"Loyal", IF(U10734&lt;=2,"At Risk", IF(W10734&gt;=4,"Potential Loyalist","Others"))))</f>
        <v>Others</v>
      </c>
    </row>
    <row r="10735" spans="1:25">
      <c r="A10735" t="s">
        <v>7021</v>
      </c>
      <c r="B10735">
        <v>19</v>
      </c>
      <c r="C10735" t="s">
        <v>19</v>
      </c>
      <c r="D10735" t="s">
        <v>49</v>
      </c>
      <c r="E10735" s="6" t="s">
        <v>22805</v>
      </c>
      <c r="F10735" t="s">
        <v>21</v>
      </c>
      <c r="G10735">
        <v>4</v>
      </c>
      <c r="H10735">
        <v>3</v>
      </c>
      <c r="I10735">
        <v>48</v>
      </c>
      <c r="J10735">
        <v>3</v>
      </c>
      <c r="K10735">
        <v>27.44</v>
      </c>
      <c r="L10735" t="str">
        <f t="shared" si="1002"/>
        <v/>
      </c>
      <c r="M10735">
        <v>1</v>
      </c>
      <c r="N10735" t="str">
        <f t="shared" si="1003"/>
        <v/>
      </c>
      <c r="O10735">
        <v>39</v>
      </c>
      <c r="P10735" s="11">
        <v>0.75</v>
      </c>
      <c r="Q10735" s="11">
        <v>6.25E-2</v>
      </c>
      <c r="R10735" s="12">
        <v>27.44</v>
      </c>
      <c r="S10735" t="s">
        <v>27</v>
      </c>
      <c r="T10735">
        <v>1</v>
      </c>
      <c r="U10735">
        <f t="shared" si="1004"/>
        <v>4</v>
      </c>
      <c r="V10735">
        <f t="shared" si="1005"/>
        <v>1</v>
      </c>
      <c r="W10735">
        <f t="shared" si="1006"/>
        <v>1</v>
      </c>
      <c r="X10735" t="str">
        <f t="shared" si="1007"/>
        <v>411</v>
      </c>
      <c r="Y10735" t="str">
        <f>IF(Table1[[#This Row],[RFM_Score]]="555","Champion", IF(AND(J10735&gt;=4,V10735&gt;=4),"Loyal", IF(U10735&lt;=2,"At Risk", IF(W10735&gt;=4,"Potential Loyalist","Others"))))</f>
        <v>Others</v>
      </c>
    </row>
    <row r="10736" spans="1:25">
      <c r="A10736" t="s">
        <v>10939</v>
      </c>
      <c r="B10736">
        <v>18</v>
      </c>
      <c r="C10736" t="s">
        <v>24</v>
      </c>
      <c r="D10736" t="s">
        <v>25</v>
      </c>
      <c r="E10736" s="6" t="s">
        <v>22806</v>
      </c>
      <c r="F10736" t="s">
        <v>30</v>
      </c>
      <c r="G10736">
        <v>1</v>
      </c>
      <c r="H10736">
        <v>0</v>
      </c>
      <c r="I10736">
        <v>57</v>
      </c>
      <c r="J10736">
        <v>0</v>
      </c>
      <c r="K10736">
        <v>27.33</v>
      </c>
      <c r="L10736" t="str">
        <f t="shared" si="1002"/>
        <v/>
      </c>
      <c r="M10736">
        <v>1</v>
      </c>
      <c r="N10736" t="str">
        <f t="shared" si="1003"/>
        <v/>
      </c>
      <c r="O10736">
        <v>0</v>
      </c>
      <c r="P10736" s="11">
        <v>0</v>
      </c>
      <c r="Q10736" s="11">
        <v>0</v>
      </c>
      <c r="R10736" s="12">
        <v>27.33</v>
      </c>
      <c r="S10736" t="s">
        <v>27</v>
      </c>
      <c r="T10736">
        <v>0</v>
      </c>
      <c r="U10736">
        <f t="shared" si="1004"/>
        <v>5</v>
      </c>
      <c r="V10736">
        <f t="shared" si="1005"/>
        <v>1</v>
      </c>
      <c r="W10736">
        <f t="shared" si="1006"/>
        <v>1</v>
      </c>
      <c r="X10736" t="str">
        <f t="shared" si="1007"/>
        <v>511</v>
      </c>
      <c r="Y10736" t="str">
        <f>IF(Table1[[#This Row],[RFM_Score]]="555","Champion", IF(AND(J10736&gt;=4,V10736&gt;=4),"Loyal", IF(U10736&lt;=2,"At Risk", IF(W10736&gt;=4,"Potential Loyalist","Others"))))</f>
        <v>Others</v>
      </c>
    </row>
    <row r="10737" spans="1:25">
      <c r="A10737" t="s">
        <v>10482</v>
      </c>
      <c r="B10737">
        <v>37</v>
      </c>
      <c r="C10737" t="s">
        <v>19</v>
      </c>
      <c r="D10737" t="s">
        <v>25</v>
      </c>
      <c r="E10737" s="6" t="s">
        <v>22807</v>
      </c>
      <c r="F10737" t="s">
        <v>21</v>
      </c>
      <c r="G10737">
        <v>4</v>
      </c>
      <c r="H10737">
        <v>2</v>
      </c>
      <c r="I10737">
        <v>52</v>
      </c>
      <c r="J10737">
        <v>2</v>
      </c>
      <c r="K10737">
        <v>27.25</v>
      </c>
      <c r="L10737" t="str">
        <f t="shared" si="1002"/>
        <v/>
      </c>
      <c r="M10737">
        <v>1</v>
      </c>
      <c r="N10737" t="str">
        <f t="shared" si="1003"/>
        <v/>
      </c>
      <c r="O10737">
        <v>24</v>
      </c>
      <c r="P10737" s="11">
        <v>0.5</v>
      </c>
      <c r="Q10737" s="11">
        <v>3.8461538461538401E-2</v>
      </c>
      <c r="R10737" s="12">
        <v>27.25</v>
      </c>
      <c r="S10737" t="s">
        <v>27</v>
      </c>
      <c r="T10737">
        <v>0</v>
      </c>
      <c r="U10737">
        <f t="shared" si="1004"/>
        <v>4</v>
      </c>
      <c r="V10737">
        <f t="shared" si="1005"/>
        <v>1</v>
      </c>
      <c r="W10737">
        <f t="shared" si="1006"/>
        <v>1</v>
      </c>
      <c r="X10737" t="str">
        <f t="shared" si="1007"/>
        <v>411</v>
      </c>
      <c r="Y10737" t="str">
        <f>IF(Table1[[#This Row],[RFM_Score]]="555","Champion", IF(AND(J10737&gt;=4,V10737&gt;=4),"Loyal", IF(U10737&lt;=2,"At Risk", IF(W10737&gt;=4,"Potential Loyalist","Others"))))</f>
        <v>Others</v>
      </c>
    </row>
    <row r="10738" spans="1:25">
      <c r="A10738" t="s">
        <v>4014</v>
      </c>
      <c r="B10738">
        <v>52</v>
      </c>
      <c r="C10738" t="s">
        <v>19</v>
      </c>
      <c r="D10738" t="s">
        <v>25</v>
      </c>
      <c r="E10738" s="6" t="s">
        <v>22808</v>
      </c>
      <c r="F10738" t="s">
        <v>30</v>
      </c>
      <c r="G10738">
        <v>3</v>
      </c>
      <c r="H10738">
        <v>0</v>
      </c>
      <c r="I10738">
        <v>55</v>
      </c>
      <c r="J10738">
        <v>3</v>
      </c>
      <c r="K10738">
        <v>27.14</v>
      </c>
      <c r="L10738" t="str">
        <f t="shared" si="1002"/>
        <v/>
      </c>
      <c r="M10738">
        <v>1</v>
      </c>
      <c r="N10738" t="str">
        <f t="shared" si="1003"/>
        <v/>
      </c>
      <c r="O10738">
        <v>39</v>
      </c>
      <c r="P10738" s="11">
        <v>0</v>
      </c>
      <c r="Q10738" s="11">
        <v>5.4545454545454501E-2</v>
      </c>
      <c r="R10738" s="12">
        <v>27.14</v>
      </c>
      <c r="S10738" t="s">
        <v>27</v>
      </c>
      <c r="T10738">
        <v>0</v>
      </c>
      <c r="U10738">
        <f t="shared" si="1004"/>
        <v>4</v>
      </c>
      <c r="V10738">
        <f t="shared" si="1005"/>
        <v>1</v>
      </c>
      <c r="W10738">
        <f t="shared" si="1006"/>
        <v>1</v>
      </c>
      <c r="X10738" t="str">
        <f t="shared" si="1007"/>
        <v>411</v>
      </c>
      <c r="Y10738" t="str">
        <f>IF(Table1[[#This Row],[RFM_Score]]="555","Champion", IF(AND(J10738&gt;=4,V10738&gt;=4),"Loyal", IF(U10738&lt;=2,"At Risk", IF(W10738&gt;=4,"Potential Loyalist","Others"))))</f>
        <v>Others</v>
      </c>
    </row>
    <row r="10739" spans="1:25">
      <c r="A10739" t="s">
        <v>1721</v>
      </c>
      <c r="B10739">
        <v>20</v>
      </c>
      <c r="C10739" t="s">
        <v>24</v>
      </c>
      <c r="D10739" t="s">
        <v>29</v>
      </c>
      <c r="E10739" s="6" t="s">
        <v>22809</v>
      </c>
      <c r="F10739" t="s">
        <v>26</v>
      </c>
      <c r="G10739">
        <v>8</v>
      </c>
      <c r="H10739">
        <v>0</v>
      </c>
      <c r="I10739">
        <v>43</v>
      </c>
      <c r="J10739">
        <v>0</v>
      </c>
      <c r="K10739">
        <v>27.03</v>
      </c>
      <c r="L10739" t="str">
        <f t="shared" si="1002"/>
        <v/>
      </c>
      <c r="M10739">
        <v>1</v>
      </c>
      <c r="N10739" t="str">
        <f t="shared" si="1003"/>
        <v/>
      </c>
      <c r="O10739">
        <v>28</v>
      </c>
      <c r="P10739" s="11">
        <v>0</v>
      </c>
      <c r="Q10739" s="11">
        <v>0</v>
      </c>
      <c r="R10739" s="12">
        <v>27.03</v>
      </c>
      <c r="S10739" t="s">
        <v>27</v>
      </c>
      <c r="T10739">
        <v>0</v>
      </c>
      <c r="U10739">
        <f t="shared" si="1004"/>
        <v>4</v>
      </c>
      <c r="V10739">
        <f t="shared" si="1005"/>
        <v>1</v>
      </c>
      <c r="W10739">
        <f t="shared" si="1006"/>
        <v>1</v>
      </c>
      <c r="X10739" t="str">
        <f t="shared" si="1007"/>
        <v>411</v>
      </c>
      <c r="Y10739" t="str">
        <f>IF(Table1[[#This Row],[RFM_Score]]="555","Champion", IF(AND(J10739&gt;=4,V10739&gt;=4),"Loyal", IF(U10739&lt;=2,"At Risk", IF(W10739&gt;=4,"Potential Loyalist","Others"))))</f>
        <v>Others</v>
      </c>
    </row>
    <row r="10740" spans="1:25">
      <c r="A10740" t="s">
        <v>3470</v>
      </c>
      <c r="B10740">
        <v>33</v>
      </c>
      <c r="C10740" t="s">
        <v>24</v>
      </c>
      <c r="D10740" t="s">
        <v>25</v>
      </c>
      <c r="E10740" s="6" t="s">
        <v>22810</v>
      </c>
      <c r="F10740" t="s">
        <v>30</v>
      </c>
      <c r="G10740">
        <v>2</v>
      </c>
      <c r="H10740">
        <v>0</v>
      </c>
      <c r="I10740">
        <v>44</v>
      </c>
      <c r="J10740">
        <v>1</v>
      </c>
      <c r="K10740">
        <v>26.98</v>
      </c>
      <c r="L10740" t="str">
        <f t="shared" si="1002"/>
        <v/>
      </c>
      <c r="M10740">
        <v>1</v>
      </c>
      <c r="N10740" t="str">
        <f t="shared" si="1003"/>
        <v/>
      </c>
      <c r="O10740">
        <v>14</v>
      </c>
      <c r="P10740" s="11">
        <v>0</v>
      </c>
      <c r="Q10740" s="11">
        <v>2.27272727272727E-2</v>
      </c>
      <c r="R10740" s="12">
        <v>26.98</v>
      </c>
      <c r="S10740" t="s">
        <v>27</v>
      </c>
      <c r="T10740">
        <v>0</v>
      </c>
      <c r="U10740">
        <f t="shared" si="1004"/>
        <v>5</v>
      </c>
      <c r="V10740">
        <f t="shared" si="1005"/>
        <v>1</v>
      </c>
      <c r="W10740">
        <f t="shared" si="1006"/>
        <v>1</v>
      </c>
      <c r="X10740" t="str">
        <f t="shared" si="1007"/>
        <v>511</v>
      </c>
      <c r="Y10740" t="str">
        <f>IF(Table1[[#This Row],[RFM_Score]]="555","Champion", IF(AND(J10740&gt;=4,V10740&gt;=4),"Loyal", IF(U10740&lt;=2,"At Risk", IF(W10740&gt;=4,"Potential Loyalist","Others"))))</f>
        <v>Others</v>
      </c>
    </row>
    <row r="10741" spans="1:25">
      <c r="A10741" t="s">
        <v>9030</v>
      </c>
      <c r="B10741">
        <v>18</v>
      </c>
      <c r="C10741" t="s">
        <v>19</v>
      </c>
      <c r="D10741" t="s">
        <v>25</v>
      </c>
      <c r="E10741" s="6" t="s">
        <v>22811</v>
      </c>
      <c r="F10741" t="s">
        <v>37</v>
      </c>
      <c r="G10741">
        <v>4</v>
      </c>
      <c r="H10741">
        <v>0</v>
      </c>
      <c r="I10741">
        <v>59</v>
      </c>
      <c r="J10741">
        <v>2</v>
      </c>
      <c r="K10741">
        <v>26.91</v>
      </c>
      <c r="L10741" t="str">
        <f t="shared" si="1002"/>
        <v/>
      </c>
      <c r="M10741">
        <v>1</v>
      </c>
      <c r="N10741" t="str">
        <f t="shared" si="1003"/>
        <v/>
      </c>
      <c r="O10741">
        <v>5</v>
      </c>
      <c r="P10741" s="11">
        <v>0</v>
      </c>
      <c r="Q10741" s="11">
        <v>3.38983050847457E-2</v>
      </c>
      <c r="R10741" s="12">
        <v>26.91</v>
      </c>
      <c r="S10741" t="s">
        <v>27</v>
      </c>
      <c r="T10741">
        <v>0</v>
      </c>
      <c r="U10741">
        <f t="shared" si="1004"/>
        <v>5</v>
      </c>
      <c r="V10741">
        <f t="shared" si="1005"/>
        <v>1</v>
      </c>
      <c r="W10741">
        <f t="shared" si="1006"/>
        <v>1</v>
      </c>
      <c r="X10741" t="str">
        <f t="shared" si="1007"/>
        <v>511</v>
      </c>
      <c r="Y10741" t="str">
        <f>IF(Table1[[#This Row],[RFM_Score]]="555","Champion", IF(AND(J10741&gt;=4,V10741&gt;=4),"Loyal", IF(U10741&lt;=2,"At Risk", IF(W10741&gt;=4,"Potential Loyalist","Others"))))</f>
        <v>Others</v>
      </c>
    </row>
    <row r="10742" spans="1:25">
      <c r="A10742" t="s">
        <v>11853</v>
      </c>
      <c r="B10742">
        <v>45</v>
      </c>
      <c r="C10742" t="s">
        <v>19</v>
      </c>
      <c r="D10742" t="s">
        <v>29</v>
      </c>
      <c r="E10742" s="6" t="s">
        <v>22812</v>
      </c>
      <c r="F10742" t="s">
        <v>60</v>
      </c>
      <c r="G10742">
        <v>6</v>
      </c>
      <c r="H10742">
        <v>4</v>
      </c>
      <c r="I10742">
        <v>55</v>
      </c>
      <c r="J10742">
        <v>3</v>
      </c>
      <c r="K10742">
        <v>26.84</v>
      </c>
      <c r="L10742" t="str">
        <f t="shared" si="1002"/>
        <v/>
      </c>
      <c r="M10742">
        <v>1</v>
      </c>
      <c r="N10742" t="str">
        <f t="shared" si="1003"/>
        <v/>
      </c>
      <c r="O10742">
        <v>53</v>
      </c>
      <c r="P10742" s="11">
        <v>0.66666666666666596</v>
      </c>
      <c r="Q10742" s="11">
        <v>5.4545454545454501E-2</v>
      </c>
      <c r="R10742" s="12">
        <v>26.84</v>
      </c>
      <c r="S10742" t="s">
        <v>27</v>
      </c>
      <c r="T10742">
        <v>0</v>
      </c>
      <c r="U10742">
        <f t="shared" si="1004"/>
        <v>3</v>
      </c>
      <c r="V10742">
        <f t="shared" si="1005"/>
        <v>1</v>
      </c>
      <c r="W10742">
        <f t="shared" si="1006"/>
        <v>1</v>
      </c>
      <c r="X10742" t="str">
        <f t="shared" si="1007"/>
        <v>311</v>
      </c>
      <c r="Y10742" t="str">
        <f>IF(Table1[[#This Row],[RFM_Score]]="555","Champion", IF(AND(J10742&gt;=4,V10742&gt;=4),"Loyal", IF(U10742&lt;=2,"At Risk", IF(W10742&gt;=4,"Potential Loyalist","Others"))))</f>
        <v>Others</v>
      </c>
    </row>
    <row r="10743" spans="1:25">
      <c r="A10743" t="s">
        <v>1801</v>
      </c>
      <c r="B10743">
        <v>32</v>
      </c>
      <c r="C10743" t="s">
        <v>24</v>
      </c>
      <c r="D10743" t="s">
        <v>25</v>
      </c>
      <c r="E10743" s="6" t="s">
        <v>22813</v>
      </c>
      <c r="F10743" t="s">
        <v>60</v>
      </c>
      <c r="G10743">
        <v>5</v>
      </c>
      <c r="H10743">
        <v>1</v>
      </c>
      <c r="I10743">
        <v>50</v>
      </c>
      <c r="J10743">
        <v>4</v>
      </c>
      <c r="K10743">
        <v>26.78</v>
      </c>
      <c r="L10743" t="str">
        <f t="shared" si="1002"/>
        <v/>
      </c>
      <c r="M10743">
        <v>1</v>
      </c>
      <c r="N10743" t="str">
        <f t="shared" si="1003"/>
        <v/>
      </c>
      <c r="O10743">
        <v>44</v>
      </c>
      <c r="P10743" s="11">
        <v>0.2</v>
      </c>
      <c r="Q10743" s="11">
        <v>0.08</v>
      </c>
      <c r="R10743" s="12">
        <v>26.78</v>
      </c>
      <c r="S10743" t="s">
        <v>27</v>
      </c>
      <c r="T10743">
        <v>0</v>
      </c>
      <c r="U10743">
        <f t="shared" si="1004"/>
        <v>3</v>
      </c>
      <c r="V10743">
        <f t="shared" si="1005"/>
        <v>1</v>
      </c>
      <c r="W10743">
        <f t="shared" si="1006"/>
        <v>1</v>
      </c>
      <c r="X10743" t="str">
        <f t="shared" si="1007"/>
        <v>311</v>
      </c>
      <c r="Y10743" t="str">
        <f>IF(Table1[[#This Row],[RFM_Score]]="555","Champion", IF(AND(J10743&gt;=4,V10743&gt;=4),"Loyal", IF(U10743&lt;=2,"At Risk", IF(W10743&gt;=4,"Potential Loyalist","Others"))))</f>
        <v>Others</v>
      </c>
    </row>
    <row r="10744" spans="1:25">
      <c r="A10744" t="s">
        <v>5142</v>
      </c>
      <c r="B10744">
        <v>37</v>
      </c>
      <c r="C10744" t="s">
        <v>19</v>
      </c>
      <c r="D10744" t="s">
        <v>49</v>
      </c>
      <c r="E10744" s="6" t="s">
        <v>22814</v>
      </c>
      <c r="F10744" t="s">
        <v>26</v>
      </c>
      <c r="G10744">
        <v>5</v>
      </c>
      <c r="H10744">
        <v>1</v>
      </c>
      <c r="I10744">
        <v>53</v>
      </c>
      <c r="J10744">
        <v>0</v>
      </c>
      <c r="K10744">
        <v>26.76</v>
      </c>
      <c r="L10744" t="str">
        <f t="shared" si="1002"/>
        <v/>
      </c>
      <c r="M10744">
        <v>1</v>
      </c>
      <c r="N10744" t="str">
        <f t="shared" si="1003"/>
        <v/>
      </c>
      <c r="O10744">
        <v>8</v>
      </c>
      <c r="P10744" s="11">
        <v>0.2</v>
      </c>
      <c r="Q10744" s="11">
        <v>0</v>
      </c>
      <c r="R10744" s="12">
        <v>26.76</v>
      </c>
      <c r="S10744" t="s">
        <v>27</v>
      </c>
      <c r="T10744">
        <v>0</v>
      </c>
      <c r="U10744">
        <f t="shared" si="1004"/>
        <v>5</v>
      </c>
      <c r="V10744">
        <f t="shared" si="1005"/>
        <v>1</v>
      </c>
      <c r="W10744">
        <f t="shared" si="1006"/>
        <v>1</v>
      </c>
      <c r="X10744" t="str">
        <f t="shared" si="1007"/>
        <v>511</v>
      </c>
      <c r="Y10744" t="str">
        <f>IF(Table1[[#This Row],[RFM_Score]]="555","Champion", IF(AND(J10744&gt;=4,V10744&gt;=4),"Loyal", IF(U10744&lt;=2,"At Risk", IF(W10744&gt;=4,"Potential Loyalist","Others"))))</f>
        <v>Others</v>
      </c>
    </row>
    <row r="10745" spans="1:25">
      <c r="A10745" t="s">
        <v>10216</v>
      </c>
      <c r="B10745">
        <v>48</v>
      </c>
      <c r="C10745" t="s">
        <v>19</v>
      </c>
      <c r="D10745" t="s">
        <v>25</v>
      </c>
      <c r="E10745" s="6" t="s">
        <v>22815</v>
      </c>
      <c r="F10745" t="s">
        <v>62</v>
      </c>
      <c r="G10745">
        <v>3</v>
      </c>
      <c r="H10745">
        <v>2</v>
      </c>
      <c r="I10745">
        <v>62</v>
      </c>
      <c r="J10745">
        <v>1</v>
      </c>
      <c r="K10745">
        <v>26.71</v>
      </c>
      <c r="L10745" t="str">
        <f t="shared" si="1002"/>
        <v/>
      </c>
      <c r="M10745">
        <v>1</v>
      </c>
      <c r="N10745" t="str">
        <f t="shared" si="1003"/>
        <v/>
      </c>
      <c r="O10745">
        <v>33</v>
      </c>
      <c r="P10745" s="11">
        <v>0.66666666666666596</v>
      </c>
      <c r="Q10745" s="11">
        <v>1.6129032258064498E-2</v>
      </c>
      <c r="R10745" s="12">
        <v>26.71</v>
      </c>
      <c r="S10745" t="s">
        <v>27</v>
      </c>
      <c r="T10745">
        <v>0</v>
      </c>
      <c r="U10745">
        <f t="shared" si="1004"/>
        <v>4</v>
      </c>
      <c r="V10745">
        <f t="shared" si="1005"/>
        <v>1</v>
      </c>
      <c r="W10745">
        <f t="shared" si="1006"/>
        <v>1</v>
      </c>
      <c r="X10745" t="str">
        <f t="shared" si="1007"/>
        <v>411</v>
      </c>
      <c r="Y10745" t="str">
        <f>IF(Table1[[#This Row],[RFM_Score]]="555","Champion", IF(AND(J10745&gt;=4,V10745&gt;=4),"Loyal", IF(U10745&lt;=2,"At Risk", IF(W10745&gt;=4,"Potential Loyalist","Others"))))</f>
        <v>Others</v>
      </c>
    </row>
    <row r="10746" spans="1:25">
      <c r="A10746" t="s">
        <v>1215</v>
      </c>
      <c r="B10746">
        <v>23</v>
      </c>
      <c r="C10746" t="s">
        <v>24</v>
      </c>
      <c r="D10746" t="s">
        <v>25</v>
      </c>
      <c r="E10746" s="6" t="s">
        <v>22816</v>
      </c>
      <c r="F10746" t="s">
        <v>37</v>
      </c>
      <c r="G10746">
        <v>4</v>
      </c>
      <c r="H10746">
        <v>2</v>
      </c>
      <c r="I10746">
        <v>50</v>
      </c>
      <c r="J10746">
        <v>1</v>
      </c>
      <c r="K10746">
        <v>26.57</v>
      </c>
      <c r="L10746" t="str">
        <f t="shared" si="1002"/>
        <v/>
      </c>
      <c r="M10746">
        <v>1</v>
      </c>
      <c r="N10746" t="str">
        <f t="shared" si="1003"/>
        <v/>
      </c>
      <c r="O10746">
        <v>4</v>
      </c>
      <c r="P10746" s="11">
        <v>0.5</v>
      </c>
      <c r="Q10746" s="11">
        <v>0.02</v>
      </c>
      <c r="R10746" s="12">
        <v>26.57</v>
      </c>
      <c r="S10746" t="s">
        <v>27</v>
      </c>
      <c r="T10746">
        <v>1</v>
      </c>
      <c r="U10746">
        <f t="shared" si="1004"/>
        <v>5</v>
      </c>
      <c r="V10746">
        <f t="shared" si="1005"/>
        <v>1</v>
      </c>
      <c r="W10746">
        <f t="shared" si="1006"/>
        <v>1</v>
      </c>
      <c r="X10746" t="str">
        <f t="shared" si="1007"/>
        <v>511</v>
      </c>
      <c r="Y10746" t="str">
        <f>IF(Table1[[#This Row],[RFM_Score]]="555","Champion", IF(AND(J10746&gt;=4,V10746&gt;=4),"Loyal", IF(U10746&lt;=2,"At Risk", IF(W10746&gt;=4,"Potential Loyalist","Others"))))</f>
        <v>Others</v>
      </c>
    </row>
    <row r="10747" spans="1:25">
      <c r="A10747" t="s">
        <v>9088</v>
      </c>
      <c r="B10747">
        <v>21</v>
      </c>
      <c r="C10747" t="s">
        <v>24</v>
      </c>
      <c r="D10747" t="s">
        <v>25</v>
      </c>
      <c r="E10747" s="6" t="s">
        <v>22817</v>
      </c>
      <c r="F10747" t="s">
        <v>60</v>
      </c>
      <c r="G10747">
        <v>0</v>
      </c>
      <c r="H10747">
        <v>0</v>
      </c>
      <c r="I10747">
        <v>40</v>
      </c>
      <c r="J10747">
        <v>2</v>
      </c>
      <c r="K10747">
        <v>26.49</v>
      </c>
      <c r="L10747" t="str">
        <f t="shared" si="1002"/>
        <v/>
      </c>
      <c r="M10747">
        <v>1</v>
      </c>
      <c r="N10747" t="str">
        <f t="shared" si="1003"/>
        <v/>
      </c>
      <c r="O10747">
        <v>19</v>
      </c>
      <c r="P10747" s="11">
        <v>0</v>
      </c>
      <c r="Q10747" s="11">
        <v>0.05</v>
      </c>
      <c r="R10747" s="12">
        <v>26.49</v>
      </c>
      <c r="S10747" t="s">
        <v>27</v>
      </c>
      <c r="T10747">
        <v>0</v>
      </c>
      <c r="U10747">
        <f t="shared" si="1004"/>
        <v>5</v>
      </c>
      <c r="V10747">
        <f t="shared" si="1005"/>
        <v>1</v>
      </c>
      <c r="W10747">
        <f t="shared" si="1006"/>
        <v>1</v>
      </c>
      <c r="X10747" t="str">
        <f t="shared" si="1007"/>
        <v>511</v>
      </c>
      <c r="Y10747" t="str">
        <f>IF(Table1[[#This Row],[RFM_Score]]="555","Champion", IF(AND(J10747&gt;=4,V10747&gt;=4),"Loyal", IF(U10747&lt;=2,"At Risk", IF(W10747&gt;=4,"Potential Loyalist","Others"))))</f>
        <v>Others</v>
      </c>
    </row>
    <row r="10748" spans="1:25">
      <c r="A10748" t="s">
        <v>7937</v>
      </c>
      <c r="B10748">
        <v>18</v>
      </c>
      <c r="C10748" t="s">
        <v>19</v>
      </c>
      <c r="D10748" t="s">
        <v>20</v>
      </c>
      <c r="E10748" s="6" t="s">
        <v>22818</v>
      </c>
      <c r="F10748" t="s">
        <v>21</v>
      </c>
      <c r="G10748">
        <v>2</v>
      </c>
      <c r="H10748">
        <v>1</v>
      </c>
      <c r="I10748">
        <v>50</v>
      </c>
      <c r="J10748">
        <v>2</v>
      </c>
      <c r="K10748">
        <v>26.42</v>
      </c>
      <c r="L10748" t="str">
        <f t="shared" si="1002"/>
        <v/>
      </c>
      <c r="M10748">
        <v>1</v>
      </c>
      <c r="N10748" t="str">
        <f t="shared" si="1003"/>
        <v/>
      </c>
      <c r="O10748">
        <v>0</v>
      </c>
      <c r="P10748" s="11">
        <v>0.5</v>
      </c>
      <c r="Q10748" s="11">
        <v>0.04</v>
      </c>
      <c r="R10748" s="12">
        <v>26.42</v>
      </c>
      <c r="S10748" t="s">
        <v>27</v>
      </c>
      <c r="T10748">
        <v>1</v>
      </c>
      <c r="U10748">
        <f t="shared" si="1004"/>
        <v>5</v>
      </c>
      <c r="V10748">
        <f t="shared" si="1005"/>
        <v>1</v>
      </c>
      <c r="W10748">
        <f t="shared" si="1006"/>
        <v>1</v>
      </c>
      <c r="X10748" t="str">
        <f t="shared" si="1007"/>
        <v>511</v>
      </c>
      <c r="Y10748" t="str">
        <f>IF(Table1[[#This Row],[RFM_Score]]="555","Champion", IF(AND(J10748&gt;=4,V10748&gt;=4),"Loyal", IF(U10748&lt;=2,"At Risk", IF(W10748&gt;=4,"Potential Loyalist","Others"))))</f>
        <v>Others</v>
      </c>
    </row>
    <row r="10749" spans="1:25">
      <c r="A10749" t="s">
        <v>11427</v>
      </c>
      <c r="B10749">
        <v>18</v>
      </c>
      <c r="C10749" t="s">
        <v>24</v>
      </c>
      <c r="D10749" t="s">
        <v>29</v>
      </c>
      <c r="E10749" s="6" t="s">
        <v>22819</v>
      </c>
      <c r="F10749" t="s">
        <v>21</v>
      </c>
      <c r="G10749">
        <v>3</v>
      </c>
      <c r="H10749">
        <v>2</v>
      </c>
      <c r="I10749">
        <v>58</v>
      </c>
      <c r="J10749">
        <v>5</v>
      </c>
      <c r="K10749">
        <v>26.25</v>
      </c>
      <c r="L10749" t="str">
        <f t="shared" si="1002"/>
        <v/>
      </c>
      <c r="M10749">
        <v>1</v>
      </c>
      <c r="N10749" t="str">
        <f t="shared" si="1003"/>
        <v/>
      </c>
      <c r="O10749">
        <v>25</v>
      </c>
      <c r="P10749" s="11">
        <v>0.66666666666666596</v>
      </c>
      <c r="Q10749" s="11">
        <v>8.6206896551724102E-2</v>
      </c>
      <c r="R10749" s="12">
        <v>26.25</v>
      </c>
      <c r="S10749" t="s">
        <v>27</v>
      </c>
      <c r="T10749">
        <v>0</v>
      </c>
      <c r="U10749">
        <f t="shared" si="1004"/>
        <v>4</v>
      </c>
      <c r="V10749">
        <f t="shared" si="1005"/>
        <v>1</v>
      </c>
      <c r="W10749">
        <f t="shared" si="1006"/>
        <v>1</v>
      </c>
      <c r="X10749" t="str">
        <f t="shared" si="1007"/>
        <v>411</v>
      </c>
      <c r="Y10749" t="str">
        <f>IF(Table1[[#This Row],[RFM_Score]]="555","Champion", IF(AND(J10749&gt;=4,V10749&gt;=4),"Loyal", IF(U10749&lt;=2,"At Risk", IF(W10749&gt;=4,"Potential Loyalist","Others"))))</f>
        <v>Others</v>
      </c>
    </row>
    <row r="10750" spans="1:25">
      <c r="A10750" t="s">
        <v>11295</v>
      </c>
      <c r="B10750">
        <v>29</v>
      </c>
      <c r="C10750" t="s">
        <v>24</v>
      </c>
      <c r="D10750" t="s">
        <v>46</v>
      </c>
      <c r="E10750" s="6" t="s">
        <v>22820</v>
      </c>
      <c r="F10750" t="s">
        <v>30</v>
      </c>
      <c r="G10750">
        <v>3</v>
      </c>
      <c r="H10750">
        <v>1</v>
      </c>
      <c r="I10750">
        <v>41</v>
      </c>
      <c r="J10750">
        <v>2</v>
      </c>
      <c r="K10750">
        <v>26.22</v>
      </c>
      <c r="L10750" t="str">
        <f t="shared" si="1002"/>
        <v/>
      </c>
      <c r="M10750">
        <v>1</v>
      </c>
      <c r="N10750" t="str">
        <f t="shared" si="1003"/>
        <v/>
      </c>
      <c r="O10750">
        <v>24</v>
      </c>
      <c r="P10750" s="11">
        <v>0.33333333333333298</v>
      </c>
      <c r="Q10750" s="11">
        <v>4.8780487804878002E-2</v>
      </c>
      <c r="R10750" s="12">
        <v>26.22</v>
      </c>
      <c r="S10750" t="s">
        <v>27</v>
      </c>
      <c r="T10750">
        <v>0</v>
      </c>
      <c r="U10750">
        <f t="shared" si="1004"/>
        <v>4</v>
      </c>
      <c r="V10750">
        <f t="shared" si="1005"/>
        <v>1</v>
      </c>
      <c r="W10750">
        <f t="shared" si="1006"/>
        <v>1</v>
      </c>
      <c r="X10750" t="str">
        <f t="shared" si="1007"/>
        <v>411</v>
      </c>
      <c r="Y10750" t="str">
        <f>IF(Table1[[#This Row],[RFM_Score]]="555","Champion", IF(AND(J10750&gt;=4,V10750&gt;=4),"Loyal", IF(U10750&lt;=2,"At Risk", IF(W10750&gt;=4,"Potential Loyalist","Others"))))</f>
        <v>Others</v>
      </c>
    </row>
    <row r="10751" spans="1:25">
      <c r="A10751" t="s">
        <v>7821</v>
      </c>
      <c r="B10751">
        <v>37</v>
      </c>
      <c r="C10751" t="s">
        <v>24</v>
      </c>
      <c r="D10751" t="s">
        <v>41</v>
      </c>
      <c r="E10751" s="6" t="s">
        <v>22821</v>
      </c>
      <c r="F10751" t="s">
        <v>26</v>
      </c>
      <c r="G10751">
        <v>2</v>
      </c>
      <c r="H10751">
        <v>1</v>
      </c>
      <c r="I10751">
        <v>52</v>
      </c>
      <c r="J10751">
        <v>2</v>
      </c>
      <c r="K10751">
        <v>26.15</v>
      </c>
      <c r="L10751" t="str">
        <f t="shared" si="1002"/>
        <v/>
      </c>
      <c r="M10751">
        <v>1</v>
      </c>
      <c r="N10751" t="str">
        <f t="shared" si="1003"/>
        <v/>
      </c>
      <c r="O10751">
        <v>50</v>
      </c>
      <c r="P10751" s="11">
        <v>0.5</v>
      </c>
      <c r="Q10751" s="11">
        <v>3.8461538461538401E-2</v>
      </c>
      <c r="R10751" s="12">
        <v>26.15</v>
      </c>
      <c r="S10751" t="s">
        <v>27</v>
      </c>
      <c r="T10751">
        <v>0</v>
      </c>
      <c r="U10751">
        <f t="shared" si="1004"/>
        <v>3</v>
      </c>
      <c r="V10751">
        <f t="shared" si="1005"/>
        <v>1</v>
      </c>
      <c r="W10751">
        <f t="shared" si="1006"/>
        <v>1</v>
      </c>
      <c r="X10751" t="str">
        <f t="shared" si="1007"/>
        <v>311</v>
      </c>
      <c r="Y10751" t="str">
        <f>IF(Table1[[#This Row],[RFM_Score]]="555","Champion", IF(AND(J10751&gt;=4,V10751&gt;=4),"Loyal", IF(U10751&lt;=2,"At Risk", IF(W10751&gt;=4,"Potential Loyalist","Others"))))</f>
        <v>Others</v>
      </c>
    </row>
    <row r="10752" spans="1:25">
      <c r="A10752" t="s">
        <v>11521</v>
      </c>
      <c r="B10752">
        <v>27</v>
      </c>
      <c r="C10752" t="s">
        <v>24</v>
      </c>
      <c r="D10752" t="s">
        <v>49</v>
      </c>
      <c r="E10752" s="6" t="s">
        <v>22822</v>
      </c>
      <c r="F10752" t="s">
        <v>30</v>
      </c>
      <c r="G10752">
        <v>4</v>
      </c>
      <c r="H10752">
        <v>2</v>
      </c>
      <c r="I10752">
        <v>52</v>
      </c>
      <c r="J10752">
        <v>3</v>
      </c>
      <c r="K10752">
        <v>26.11</v>
      </c>
      <c r="L10752" t="str">
        <f t="shared" si="1002"/>
        <v/>
      </c>
      <c r="M10752">
        <v>1</v>
      </c>
      <c r="N10752" t="str">
        <f t="shared" si="1003"/>
        <v/>
      </c>
      <c r="O10752">
        <v>13</v>
      </c>
      <c r="P10752" s="11">
        <v>0.5</v>
      </c>
      <c r="Q10752" s="11">
        <v>5.7692307692307598E-2</v>
      </c>
      <c r="R10752" s="12">
        <v>26.11</v>
      </c>
      <c r="S10752" t="s">
        <v>27</v>
      </c>
      <c r="T10752">
        <v>0</v>
      </c>
      <c r="U10752">
        <f t="shared" si="1004"/>
        <v>5</v>
      </c>
      <c r="V10752">
        <f t="shared" si="1005"/>
        <v>1</v>
      </c>
      <c r="W10752">
        <f t="shared" si="1006"/>
        <v>1</v>
      </c>
      <c r="X10752" t="str">
        <f t="shared" si="1007"/>
        <v>511</v>
      </c>
      <c r="Y10752" t="str">
        <f>IF(Table1[[#This Row],[RFM_Score]]="555","Champion", IF(AND(J10752&gt;=4,V10752&gt;=4),"Loyal", IF(U10752&lt;=2,"At Risk", IF(W10752&gt;=4,"Potential Loyalist","Others"))))</f>
        <v>Others</v>
      </c>
    </row>
    <row r="10753" spans="1:25">
      <c r="A10753" t="s">
        <v>9403</v>
      </c>
      <c r="B10753">
        <v>31</v>
      </c>
      <c r="C10753" t="s">
        <v>24</v>
      </c>
      <c r="D10753" t="s">
        <v>25</v>
      </c>
      <c r="E10753" s="6" t="s">
        <v>22823</v>
      </c>
      <c r="F10753" t="s">
        <v>62</v>
      </c>
      <c r="G10753">
        <v>8</v>
      </c>
      <c r="H10753">
        <v>3</v>
      </c>
      <c r="I10753">
        <v>44</v>
      </c>
      <c r="J10753">
        <v>5</v>
      </c>
      <c r="K10753">
        <v>26.06</v>
      </c>
      <c r="L10753" t="str">
        <f t="shared" si="1002"/>
        <v/>
      </c>
      <c r="M10753">
        <v>1</v>
      </c>
      <c r="N10753" t="str">
        <f t="shared" si="1003"/>
        <v/>
      </c>
      <c r="O10753">
        <v>38</v>
      </c>
      <c r="P10753" s="11">
        <v>0.375</v>
      </c>
      <c r="Q10753" s="11">
        <v>0.11363636363636299</v>
      </c>
      <c r="R10753" s="12">
        <v>26.06</v>
      </c>
      <c r="S10753" t="s">
        <v>27</v>
      </c>
      <c r="T10753">
        <v>0</v>
      </c>
      <c r="U10753">
        <f t="shared" si="1004"/>
        <v>4</v>
      </c>
      <c r="V10753">
        <f t="shared" si="1005"/>
        <v>1</v>
      </c>
      <c r="W10753">
        <f t="shared" si="1006"/>
        <v>1</v>
      </c>
      <c r="X10753" t="str">
        <f t="shared" si="1007"/>
        <v>411</v>
      </c>
      <c r="Y10753" t="str">
        <f>IF(Table1[[#This Row],[RFM_Score]]="555","Champion", IF(AND(J10753&gt;=4,V10753&gt;=4),"Loyal", IF(U10753&lt;=2,"At Risk", IF(W10753&gt;=4,"Potential Loyalist","Others"))))</f>
        <v>Others</v>
      </c>
    </row>
    <row r="10754" spans="1:25">
      <c r="A10754" t="s">
        <v>6008</v>
      </c>
      <c r="B10754">
        <v>35</v>
      </c>
      <c r="C10754" t="s">
        <v>24</v>
      </c>
      <c r="D10754" t="s">
        <v>35</v>
      </c>
      <c r="E10754" s="6" t="s">
        <v>22824</v>
      </c>
      <c r="F10754" t="s">
        <v>26</v>
      </c>
      <c r="G10754">
        <v>3</v>
      </c>
      <c r="H10754">
        <v>0</v>
      </c>
      <c r="I10754">
        <v>60</v>
      </c>
      <c r="J10754">
        <v>3</v>
      </c>
      <c r="K10754">
        <v>25.93</v>
      </c>
      <c r="L10754" t="str">
        <f t="shared" ref="L10754:L10817" si="1008">IF(OR(K10754&lt;$AC$10, K10754&gt;$AC$11), "OUTLIER", "")</f>
        <v/>
      </c>
      <c r="M10754">
        <v>1</v>
      </c>
      <c r="N10754" t="str">
        <f t="shared" ref="N10754:N10817" si="1009">IF(OR(M10754&lt;$AC$16, M10754&gt;$AC$17), "OUTLIER", "")</f>
        <v/>
      </c>
      <c r="O10754">
        <v>11</v>
      </c>
      <c r="P10754" s="11">
        <v>0</v>
      </c>
      <c r="Q10754" s="11">
        <v>0.05</v>
      </c>
      <c r="R10754" s="12">
        <v>25.93</v>
      </c>
      <c r="S10754" t="s">
        <v>27</v>
      </c>
      <c r="T10754">
        <v>0</v>
      </c>
      <c r="U10754">
        <f t="shared" ref="U10754:U10817" si="1010">IF(O10754&lt;=20,5,IF(O10754&lt;=40,4,IF(O10754&lt;=70,3,IF(O10754&lt;=100,2,1))))</f>
        <v>5</v>
      </c>
      <c r="V10754">
        <f t="shared" ref="V10754:V10817" si="1011">IF(M10754&gt;=11,5,IF(M10754&gt;=9,4,IF(M10754&gt;=7,3,IF(M10754&gt;=5,2,1))))</f>
        <v>1</v>
      </c>
      <c r="W10754">
        <f t="shared" ref="W10754:W10817" si="1012">IF(K10754&gt;=500,5,IF(K10754&gt;=300,4,IF(K10754&gt;=150,3,IF(K10754&gt;=50,2,1))))</f>
        <v>1</v>
      </c>
      <c r="X10754" t="str">
        <f t="shared" ref="X10754:X10817" si="1013">U10754 &amp; V10754 &amp; W10754</f>
        <v>511</v>
      </c>
      <c r="Y10754" t="str">
        <f>IF(Table1[[#This Row],[RFM_Score]]="555","Champion", IF(AND(J10754&gt;=4,V10754&gt;=4),"Loyal", IF(U10754&lt;=2,"At Risk", IF(W10754&gt;=4,"Potential Loyalist","Others"))))</f>
        <v>Others</v>
      </c>
    </row>
    <row r="10755" spans="1:25">
      <c r="A10755" t="s">
        <v>1061</v>
      </c>
      <c r="B10755">
        <v>55</v>
      </c>
      <c r="C10755" t="s">
        <v>19</v>
      </c>
      <c r="D10755" t="s">
        <v>25</v>
      </c>
      <c r="E10755" s="6" t="s">
        <v>22825</v>
      </c>
      <c r="F10755" t="s">
        <v>30</v>
      </c>
      <c r="G10755">
        <v>2</v>
      </c>
      <c r="H10755">
        <v>0</v>
      </c>
      <c r="I10755">
        <v>56</v>
      </c>
      <c r="J10755">
        <v>5</v>
      </c>
      <c r="K10755">
        <v>25.81</v>
      </c>
      <c r="L10755" t="str">
        <f t="shared" si="1008"/>
        <v/>
      </c>
      <c r="M10755">
        <v>1</v>
      </c>
      <c r="N10755" t="str">
        <f t="shared" si="1009"/>
        <v/>
      </c>
      <c r="O10755">
        <v>12</v>
      </c>
      <c r="P10755" s="11">
        <v>0</v>
      </c>
      <c r="Q10755" s="11">
        <v>8.9285714285714204E-2</v>
      </c>
      <c r="R10755" s="12">
        <v>25.81</v>
      </c>
      <c r="S10755" t="s">
        <v>27</v>
      </c>
      <c r="T10755">
        <v>0</v>
      </c>
      <c r="U10755">
        <f t="shared" si="1010"/>
        <v>5</v>
      </c>
      <c r="V10755">
        <f t="shared" si="1011"/>
        <v>1</v>
      </c>
      <c r="W10755">
        <f t="shared" si="1012"/>
        <v>1</v>
      </c>
      <c r="X10755" t="str">
        <f t="shared" si="1013"/>
        <v>511</v>
      </c>
      <c r="Y10755" t="str">
        <f>IF(Table1[[#This Row],[RFM_Score]]="555","Champion", IF(AND(J10755&gt;=4,V10755&gt;=4),"Loyal", IF(U10755&lt;=2,"At Risk", IF(W10755&gt;=4,"Potential Loyalist","Others"))))</f>
        <v>Others</v>
      </c>
    </row>
    <row r="10756" spans="1:25">
      <c r="A10756" t="s">
        <v>466</v>
      </c>
      <c r="B10756">
        <v>18</v>
      </c>
      <c r="C10756" t="s">
        <v>24</v>
      </c>
      <c r="D10756" t="s">
        <v>41</v>
      </c>
      <c r="E10756" s="6" t="s">
        <v>22826</v>
      </c>
      <c r="F10756" t="s">
        <v>60</v>
      </c>
      <c r="G10756">
        <v>3</v>
      </c>
      <c r="H10756">
        <v>2</v>
      </c>
      <c r="I10756">
        <v>55</v>
      </c>
      <c r="J10756">
        <v>2</v>
      </c>
      <c r="K10756">
        <v>25.44</v>
      </c>
      <c r="L10756" t="str">
        <f t="shared" si="1008"/>
        <v/>
      </c>
      <c r="M10756">
        <v>1</v>
      </c>
      <c r="N10756" t="str">
        <f t="shared" si="1009"/>
        <v/>
      </c>
      <c r="O10756">
        <v>6</v>
      </c>
      <c r="P10756" s="11">
        <v>0.66666666666666596</v>
      </c>
      <c r="Q10756" s="11">
        <v>3.6363636363636299E-2</v>
      </c>
      <c r="R10756" s="12">
        <v>25.44</v>
      </c>
      <c r="S10756" t="s">
        <v>27</v>
      </c>
      <c r="T10756">
        <v>0</v>
      </c>
      <c r="U10756">
        <f t="shared" si="1010"/>
        <v>5</v>
      </c>
      <c r="V10756">
        <f t="shared" si="1011"/>
        <v>1</v>
      </c>
      <c r="W10756">
        <f t="shared" si="1012"/>
        <v>1</v>
      </c>
      <c r="X10756" t="str">
        <f t="shared" si="1013"/>
        <v>511</v>
      </c>
      <c r="Y10756" t="str">
        <f>IF(Table1[[#This Row],[RFM_Score]]="555","Champion", IF(AND(J10756&gt;=4,V10756&gt;=4),"Loyal", IF(U10756&lt;=2,"At Risk", IF(W10756&gt;=4,"Potential Loyalist","Others"))))</f>
        <v>Others</v>
      </c>
    </row>
    <row r="10757" spans="1:25">
      <c r="A10757" t="s">
        <v>4243</v>
      </c>
      <c r="B10757">
        <v>40</v>
      </c>
      <c r="C10757" t="s">
        <v>19</v>
      </c>
      <c r="D10757" t="s">
        <v>49</v>
      </c>
      <c r="E10757" s="6" t="s">
        <v>22827</v>
      </c>
      <c r="F10757" t="s">
        <v>30</v>
      </c>
      <c r="G10757">
        <v>1</v>
      </c>
      <c r="H10757">
        <v>1</v>
      </c>
      <c r="I10757">
        <v>48</v>
      </c>
      <c r="J10757">
        <v>1</v>
      </c>
      <c r="K10757">
        <v>25.4</v>
      </c>
      <c r="L10757" t="str">
        <f t="shared" si="1008"/>
        <v/>
      </c>
      <c r="M10757">
        <v>1</v>
      </c>
      <c r="N10757" t="str">
        <f t="shared" si="1009"/>
        <v/>
      </c>
      <c r="O10757">
        <v>24</v>
      </c>
      <c r="P10757" s="11">
        <v>1</v>
      </c>
      <c r="Q10757" s="11">
        <v>2.0833333333333301E-2</v>
      </c>
      <c r="R10757" s="12">
        <v>25.4</v>
      </c>
      <c r="S10757" t="s">
        <v>27</v>
      </c>
      <c r="T10757">
        <v>0</v>
      </c>
      <c r="U10757">
        <f t="shared" si="1010"/>
        <v>4</v>
      </c>
      <c r="V10757">
        <f t="shared" si="1011"/>
        <v>1</v>
      </c>
      <c r="W10757">
        <f t="shared" si="1012"/>
        <v>1</v>
      </c>
      <c r="X10757" t="str">
        <f t="shared" si="1013"/>
        <v>411</v>
      </c>
      <c r="Y10757" t="str">
        <f>IF(Table1[[#This Row],[RFM_Score]]="555","Champion", IF(AND(J10757&gt;=4,V10757&gt;=4),"Loyal", IF(U10757&lt;=2,"At Risk", IF(W10757&gt;=4,"Potential Loyalist","Others"))))</f>
        <v>Others</v>
      </c>
    </row>
    <row r="10758" spans="1:25">
      <c r="A10758" t="s">
        <v>3832</v>
      </c>
      <c r="B10758">
        <v>31</v>
      </c>
      <c r="C10758" t="s">
        <v>24</v>
      </c>
      <c r="D10758" t="s">
        <v>35</v>
      </c>
      <c r="E10758" s="6" t="s">
        <v>22828</v>
      </c>
      <c r="F10758" t="s">
        <v>60</v>
      </c>
      <c r="G10758">
        <v>5</v>
      </c>
      <c r="H10758">
        <v>1</v>
      </c>
      <c r="I10758">
        <v>52</v>
      </c>
      <c r="J10758">
        <v>5</v>
      </c>
      <c r="K10758">
        <v>25.37</v>
      </c>
      <c r="L10758" t="str">
        <f t="shared" si="1008"/>
        <v/>
      </c>
      <c r="M10758">
        <v>1</v>
      </c>
      <c r="N10758" t="str">
        <f t="shared" si="1009"/>
        <v/>
      </c>
      <c r="O10758">
        <v>71</v>
      </c>
      <c r="P10758" s="11">
        <v>0.2</v>
      </c>
      <c r="Q10758" s="11">
        <v>9.6153846153846104E-2</v>
      </c>
      <c r="R10758" s="12">
        <v>25.37</v>
      </c>
      <c r="S10758" t="s">
        <v>27</v>
      </c>
      <c r="T10758">
        <v>0</v>
      </c>
      <c r="U10758">
        <f t="shared" si="1010"/>
        <v>2</v>
      </c>
      <c r="V10758">
        <f t="shared" si="1011"/>
        <v>1</v>
      </c>
      <c r="W10758">
        <f t="shared" si="1012"/>
        <v>1</v>
      </c>
      <c r="X10758" t="str">
        <f t="shared" si="1013"/>
        <v>211</v>
      </c>
      <c r="Y10758" t="str">
        <f>IF(Table1[[#This Row],[RFM_Score]]="555","Champion", IF(AND(J10758&gt;=4,V10758&gt;=4),"Loyal", IF(U10758&lt;=2,"At Risk", IF(W10758&gt;=4,"Potential Loyalist","Others"))))</f>
        <v>At Risk</v>
      </c>
    </row>
    <row r="10759" spans="1:25">
      <c r="A10759" t="s">
        <v>5509</v>
      </c>
      <c r="B10759">
        <v>30</v>
      </c>
      <c r="C10759" t="s">
        <v>24</v>
      </c>
      <c r="D10759" t="s">
        <v>25</v>
      </c>
      <c r="E10759" s="6" t="s">
        <v>22829</v>
      </c>
      <c r="F10759" t="s">
        <v>30</v>
      </c>
      <c r="G10759">
        <v>2</v>
      </c>
      <c r="H10759">
        <v>1</v>
      </c>
      <c r="I10759">
        <v>43</v>
      </c>
      <c r="J10759">
        <v>1</v>
      </c>
      <c r="K10759">
        <v>25.19</v>
      </c>
      <c r="L10759" t="str">
        <f t="shared" si="1008"/>
        <v/>
      </c>
      <c r="M10759">
        <v>1</v>
      </c>
      <c r="N10759" t="str">
        <f t="shared" si="1009"/>
        <v/>
      </c>
      <c r="O10759">
        <v>63</v>
      </c>
      <c r="P10759" s="11">
        <v>0.5</v>
      </c>
      <c r="Q10759" s="11">
        <v>2.3255813953488299E-2</v>
      </c>
      <c r="R10759" s="12">
        <v>25.19</v>
      </c>
      <c r="S10759" t="s">
        <v>27</v>
      </c>
      <c r="T10759">
        <v>0</v>
      </c>
      <c r="U10759">
        <f t="shared" si="1010"/>
        <v>3</v>
      </c>
      <c r="V10759">
        <f t="shared" si="1011"/>
        <v>1</v>
      </c>
      <c r="W10759">
        <f t="shared" si="1012"/>
        <v>1</v>
      </c>
      <c r="X10759" t="str">
        <f t="shared" si="1013"/>
        <v>311</v>
      </c>
      <c r="Y10759" t="str">
        <f>IF(Table1[[#This Row],[RFM_Score]]="555","Champion", IF(AND(J10759&gt;=4,V10759&gt;=4),"Loyal", IF(U10759&lt;=2,"At Risk", IF(W10759&gt;=4,"Potential Loyalist","Others"))))</f>
        <v>Others</v>
      </c>
    </row>
    <row r="10760" spans="1:25">
      <c r="A10760" t="s">
        <v>2562</v>
      </c>
      <c r="B10760">
        <v>40</v>
      </c>
      <c r="C10760" t="s">
        <v>24</v>
      </c>
      <c r="D10760" t="s">
        <v>29</v>
      </c>
      <c r="E10760" s="6" t="s">
        <v>22830</v>
      </c>
      <c r="F10760" t="s">
        <v>26</v>
      </c>
      <c r="G10760">
        <v>3</v>
      </c>
      <c r="H10760">
        <v>1</v>
      </c>
      <c r="I10760">
        <v>47</v>
      </c>
      <c r="J10760">
        <v>4</v>
      </c>
      <c r="K10760">
        <v>25.17</v>
      </c>
      <c r="L10760" t="str">
        <f t="shared" si="1008"/>
        <v/>
      </c>
      <c r="M10760">
        <v>1</v>
      </c>
      <c r="N10760" t="str">
        <f t="shared" si="1009"/>
        <v/>
      </c>
      <c r="O10760">
        <v>24</v>
      </c>
      <c r="P10760" s="11">
        <v>0.33333333333333298</v>
      </c>
      <c r="Q10760" s="11">
        <v>8.5106382978723402E-2</v>
      </c>
      <c r="R10760" s="12">
        <v>25.17</v>
      </c>
      <c r="S10760" t="s">
        <v>27</v>
      </c>
      <c r="T10760">
        <v>0</v>
      </c>
      <c r="U10760">
        <f t="shared" si="1010"/>
        <v>4</v>
      </c>
      <c r="V10760">
        <f t="shared" si="1011"/>
        <v>1</v>
      </c>
      <c r="W10760">
        <f t="shared" si="1012"/>
        <v>1</v>
      </c>
      <c r="X10760" t="str">
        <f t="shared" si="1013"/>
        <v>411</v>
      </c>
      <c r="Y10760" t="str">
        <f>IF(Table1[[#This Row],[RFM_Score]]="555","Champion", IF(AND(J10760&gt;=4,V10760&gt;=4),"Loyal", IF(U10760&lt;=2,"At Risk", IF(W10760&gt;=4,"Potential Loyalist","Others"))))</f>
        <v>Others</v>
      </c>
    </row>
    <row r="10761" spans="1:25">
      <c r="A10761" t="s">
        <v>9664</v>
      </c>
      <c r="B10761">
        <v>63</v>
      </c>
      <c r="C10761" t="s">
        <v>24</v>
      </c>
      <c r="D10761" t="s">
        <v>25</v>
      </c>
      <c r="E10761" s="6" t="s">
        <v>22831</v>
      </c>
      <c r="F10761" t="s">
        <v>21</v>
      </c>
      <c r="G10761">
        <v>1</v>
      </c>
      <c r="H10761">
        <v>0</v>
      </c>
      <c r="I10761">
        <v>52</v>
      </c>
      <c r="J10761">
        <v>5</v>
      </c>
      <c r="K10761">
        <v>25.06</v>
      </c>
      <c r="L10761" t="str">
        <f t="shared" si="1008"/>
        <v/>
      </c>
      <c r="M10761">
        <v>1</v>
      </c>
      <c r="N10761" t="str">
        <f t="shared" si="1009"/>
        <v/>
      </c>
      <c r="O10761">
        <v>4</v>
      </c>
      <c r="P10761" s="11">
        <v>0</v>
      </c>
      <c r="Q10761" s="11">
        <v>9.6153846153846104E-2</v>
      </c>
      <c r="R10761" s="12">
        <v>25.06</v>
      </c>
      <c r="S10761" t="s">
        <v>27</v>
      </c>
      <c r="T10761">
        <v>0</v>
      </c>
      <c r="U10761">
        <f t="shared" si="1010"/>
        <v>5</v>
      </c>
      <c r="V10761">
        <f t="shared" si="1011"/>
        <v>1</v>
      </c>
      <c r="W10761">
        <f t="shared" si="1012"/>
        <v>1</v>
      </c>
      <c r="X10761" t="str">
        <f t="shared" si="1013"/>
        <v>511</v>
      </c>
      <c r="Y10761" t="str">
        <f>IF(Table1[[#This Row],[RFM_Score]]="555","Champion", IF(AND(J10761&gt;=4,V10761&gt;=4),"Loyal", IF(U10761&lt;=2,"At Risk", IF(W10761&gt;=4,"Potential Loyalist","Others"))))</f>
        <v>Others</v>
      </c>
    </row>
    <row r="10762" spans="1:25">
      <c r="A10762" t="s">
        <v>1409</v>
      </c>
      <c r="B10762">
        <v>18</v>
      </c>
      <c r="C10762" t="s">
        <v>19</v>
      </c>
      <c r="D10762" t="s">
        <v>41</v>
      </c>
      <c r="E10762" s="6" t="s">
        <v>22832</v>
      </c>
      <c r="F10762" t="s">
        <v>26</v>
      </c>
      <c r="G10762">
        <v>4</v>
      </c>
      <c r="H10762">
        <v>2</v>
      </c>
      <c r="I10762">
        <v>39</v>
      </c>
      <c r="J10762">
        <v>1</v>
      </c>
      <c r="K10762">
        <v>24.91</v>
      </c>
      <c r="L10762" t="str">
        <f t="shared" si="1008"/>
        <v/>
      </c>
      <c r="M10762">
        <v>1</v>
      </c>
      <c r="N10762" t="str">
        <f t="shared" si="1009"/>
        <v/>
      </c>
      <c r="O10762">
        <v>14</v>
      </c>
      <c r="P10762" s="11">
        <v>0.5</v>
      </c>
      <c r="Q10762" s="11">
        <v>2.5641025641025599E-2</v>
      </c>
      <c r="R10762" s="12">
        <v>24.91</v>
      </c>
      <c r="S10762" t="s">
        <v>27</v>
      </c>
      <c r="T10762">
        <v>0</v>
      </c>
      <c r="U10762">
        <f t="shared" si="1010"/>
        <v>5</v>
      </c>
      <c r="V10762">
        <f t="shared" si="1011"/>
        <v>1</v>
      </c>
      <c r="W10762">
        <f t="shared" si="1012"/>
        <v>1</v>
      </c>
      <c r="X10762" t="str">
        <f t="shared" si="1013"/>
        <v>511</v>
      </c>
      <c r="Y10762" t="str">
        <f>IF(Table1[[#This Row],[RFM_Score]]="555","Champion", IF(AND(J10762&gt;=4,V10762&gt;=4),"Loyal", IF(U10762&lt;=2,"At Risk", IF(W10762&gt;=4,"Potential Loyalist","Others"))))</f>
        <v>Others</v>
      </c>
    </row>
    <row r="10763" spans="1:25">
      <c r="A10763" t="s">
        <v>5418</v>
      </c>
      <c r="B10763">
        <v>27</v>
      </c>
      <c r="C10763" t="s">
        <v>24</v>
      </c>
      <c r="D10763" t="s">
        <v>25</v>
      </c>
      <c r="E10763" s="6" t="s">
        <v>22833</v>
      </c>
      <c r="F10763" t="s">
        <v>26</v>
      </c>
      <c r="G10763">
        <v>4</v>
      </c>
      <c r="H10763">
        <v>1</v>
      </c>
      <c r="I10763">
        <v>49</v>
      </c>
      <c r="J10763">
        <v>3</v>
      </c>
      <c r="K10763">
        <v>24.82</v>
      </c>
      <c r="L10763" t="str">
        <f t="shared" si="1008"/>
        <v/>
      </c>
      <c r="M10763">
        <v>1</v>
      </c>
      <c r="N10763" t="str">
        <f t="shared" si="1009"/>
        <v/>
      </c>
      <c r="O10763">
        <v>3</v>
      </c>
      <c r="P10763" s="11">
        <v>0.25</v>
      </c>
      <c r="Q10763" s="11">
        <v>6.1224489795918297E-2</v>
      </c>
      <c r="R10763" s="12">
        <v>24.82</v>
      </c>
      <c r="S10763" t="s">
        <v>27</v>
      </c>
      <c r="T10763">
        <v>1</v>
      </c>
      <c r="U10763">
        <f t="shared" si="1010"/>
        <v>5</v>
      </c>
      <c r="V10763">
        <f t="shared" si="1011"/>
        <v>1</v>
      </c>
      <c r="W10763">
        <f t="shared" si="1012"/>
        <v>1</v>
      </c>
      <c r="X10763" t="str">
        <f t="shared" si="1013"/>
        <v>511</v>
      </c>
      <c r="Y10763" t="str">
        <f>IF(Table1[[#This Row],[RFM_Score]]="555","Champion", IF(AND(J10763&gt;=4,V10763&gt;=4),"Loyal", IF(U10763&lt;=2,"At Risk", IF(W10763&gt;=4,"Potential Loyalist","Others"))))</f>
        <v>Others</v>
      </c>
    </row>
    <row r="10764" spans="1:25">
      <c r="A10764" t="s">
        <v>8537</v>
      </c>
      <c r="B10764">
        <v>65</v>
      </c>
      <c r="C10764" t="s">
        <v>24</v>
      </c>
      <c r="D10764" t="s">
        <v>46</v>
      </c>
      <c r="E10764" s="6" t="s">
        <v>22834</v>
      </c>
      <c r="F10764" t="s">
        <v>62</v>
      </c>
      <c r="G10764">
        <v>3</v>
      </c>
      <c r="H10764">
        <v>1</v>
      </c>
      <c r="I10764">
        <v>51</v>
      </c>
      <c r="J10764">
        <v>4</v>
      </c>
      <c r="K10764">
        <v>24.7</v>
      </c>
      <c r="L10764" t="str">
        <f t="shared" si="1008"/>
        <v/>
      </c>
      <c r="M10764">
        <v>1</v>
      </c>
      <c r="N10764" t="str">
        <f t="shared" si="1009"/>
        <v/>
      </c>
      <c r="O10764">
        <v>5</v>
      </c>
      <c r="P10764" s="11">
        <v>0.33333333333333298</v>
      </c>
      <c r="Q10764" s="11">
        <v>7.8431372549019607E-2</v>
      </c>
      <c r="R10764" s="12">
        <v>24.7</v>
      </c>
      <c r="S10764" t="s">
        <v>27</v>
      </c>
      <c r="T10764">
        <v>0</v>
      </c>
      <c r="U10764">
        <f t="shared" si="1010"/>
        <v>5</v>
      </c>
      <c r="V10764">
        <f t="shared" si="1011"/>
        <v>1</v>
      </c>
      <c r="W10764">
        <f t="shared" si="1012"/>
        <v>1</v>
      </c>
      <c r="X10764" t="str">
        <f t="shared" si="1013"/>
        <v>511</v>
      </c>
      <c r="Y10764" t="str">
        <f>IF(Table1[[#This Row],[RFM_Score]]="555","Champion", IF(AND(J10764&gt;=4,V10764&gt;=4),"Loyal", IF(U10764&lt;=2,"At Risk", IF(W10764&gt;=4,"Potential Loyalist","Others"))))</f>
        <v>Others</v>
      </c>
    </row>
    <row r="10765" spans="1:25">
      <c r="A10765" t="s">
        <v>10066</v>
      </c>
      <c r="B10765">
        <v>34</v>
      </c>
      <c r="C10765" t="s">
        <v>19</v>
      </c>
      <c r="D10765" t="s">
        <v>25</v>
      </c>
      <c r="E10765" s="6" t="s">
        <v>22835</v>
      </c>
      <c r="F10765" t="s">
        <v>30</v>
      </c>
      <c r="G10765">
        <v>3</v>
      </c>
      <c r="H10765">
        <v>0</v>
      </c>
      <c r="I10765">
        <v>53</v>
      </c>
      <c r="J10765">
        <v>1</v>
      </c>
      <c r="K10765">
        <v>24.54</v>
      </c>
      <c r="L10765" t="str">
        <f t="shared" si="1008"/>
        <v/>
      </c>
      <c r="M10765">
        <v>1</v>
      </c>
      <c r="N10765" t="str">
        <f t="shared" si="1009"/>
        <v/>
      </c>
      <c r="O10765">
        <v>16</v>
      </c>
      <c r="P10765" s="11">
        <v>0</v>
      </c>
      <c r="Q10765" s="11">
        <v>1.8867924528301799E-2</v>
      </c>
      <c r="R10765" s="12">
        <v>24.54</v>
      </c>
      <c r="S10765" t="s">
        <v>27</v>
      </c>
      <c r="T10765">
        <v>0</v>
      </c>
      <c r="U10765">
        <f t="shared" si="1010"/>
        <v>5</v>
      </c>
      <c r="V10765">
        <f t="shared" si="1011"/>
        <v>1</v>
      </c>
      <c r="W10765">
        <f t="shared" si="1012"/>
        <v>1</v>
      </c>
      <c r="X10765" t="str">
        <f t="shared" si="1013"/>
        <v>511</v>
      </c>
      <c r="Y10765" t="str">
        <f>IF(Table1[[#This Row],[RFM_Score]]="555","Champion", IF(AND(J10765&gt;=4,V10765&gt;=4),"Loyal", IF(U10765&lt;=2,"At Risk", IF(W10765&gt;=4,"Potential Loyalist","Others"))))</f>
        <v>Others</v>
      </c>
    </row>
    <row r="10766" spans="1:25">
      <c r="A10766" t="s">
        <v>3731</v>
      </c>
      <c r="B10766">
        <v>45</v>
      </c>
      <c r="C10766" t="s">
        <v>19</v>
      </c>
      <c r="D10766" t="s">
        <v>25</v>
      </c>
      <c r="E10766" s="6" t="s">
        <v>22836</v>
      </c>
      <c r="F10766" t="s">
        <v>30</v>
      </c>
      <c r="G10766">
        <v>0</v>
      </c>
      <c r="H10766">
        <v>0</v>
      </c>
      <c r="I10766">
        <v>41</v>
      </c>
      <c r="J10766">
        <v>1</v>
      </c>
      <c r="K10766">
        <v>24.52</v>
      </c>
      <c r="L10766" t="str">
        <f t="shared" si="1008"/>
        <v/>
      </c>
      <c r="M10766">
        <v>1</v>
      </c>
      <c r="N10766" t="str">
        <f t="shared" si="1009"/>
        <v/>
      </c>
      <c r="O10766">
        <v>25</v>
      </c>
      <c r="P10766" s="11">
        <v>0</v>
      </c>
      <c r="Q10766" s="11">
        <v>2.4390243902439001E-2</v>
      </c>
      <c r="R10766" s="12">
        <v>24.52</v>
      </c>
      <c r="S10766" t="s">
        <v>27</v>
      </c>
      <c r="T10766">
        <v>1</v>
      </c>
      <c r="U10766">
        <f t="shared" si="1010"/>
        <v>4</v>
      </c>
      <c r="V10766">
        <f t="shared" si="1011"/>
        <v>1</v>
      </c>
      <c r="W10766">
        <f t="shared" si="1012"/>
        <v>1</v>
      </c>
      <c r="X10766" t="str">
        <f t="shared" si="1013"/>
        <v>411</v>
      </c>
      <c r="Y10766" t="str">
        <f>IF(Table1[[#This Row],[RFM_Score]]="555","Champion", IF(AND(J10766&gt;=4,V10766&gt;=4),"Loyal", IF(U10766&lt;=2,"At Risk", IF(W10766&gt;=4,"Potential Loyalist","Others"))))</f>
        <v>Others</v>
      </c>
    </row>
    <row r="10767" spans="1:25">
      <c r="A10767" t="s">
        <v>92</v>
      </c>
      <c r="B10767">
        <v>46</v>
      </c>
      <c r="C10767" t="s">
        <v>24</v>
      </c>
      <c r="D10767" t="s">
        <v>46</v>
      </c>
      <c r="E10767" s="6" t="s">
        <v>22837</v>
      </c>
      <c r="F10767" t="s">
        <v>21</v>
      </c>
      <c r="G10767">
        <v>2</v>
      </c>
      <c r="H10767">
        <v>0</v>
      </c>
      <c r="I10767">
        <v>62</v>
      </c>
      <c r="J10767">
        <v>2</v>
      </c>
      <c r="K10767">
        <v>24.4</v>
      </c>
      <c r="L10767" t="str">
        <f t="shared" si="1008"/>
        <v/>
      </c>
      <c r="M10767">
        <v>1</v>
      </c>
      <c r="N10767" t="str">
        <f t="shared" si="1009"/>
        <v/>
      </c>
      <c r="O10767">
        <v>27</v>
      </c>
      <c r="P10767" s="11">
        <v>0</v>
      </c>
      <c r="Q10767" s="11">
        <v>3.2258064516128997E-2</v>
      </c>
      <c r="R10767" s="12">
        <v>24.4</v>
      </c>
      <c r="S10767" t="s">
        <v>27</v>
      </c>
      <c r="T10767">
        <v>0</v>
      </c>
      <c r="U10767">
        <f t="shared" si="1010"/>
        <v>4</v>
      </c>
      <c r="V10767">
        <f t="shared" si="1011"/>
        <v>1</v>
      </c>
      <c r="W10767">
        <f t="shared" si="1012"/>
        <v>1</v>
      </c>
      <c r="X10767" t="str">
        <f t="shared" si="1013"/>
        <v>411</v>
      </c>
      <c r="Y10767" t="str">
        <f>IF(Table1[[#This Row],[RFM_Score]]="555","Champion", IF(AND(J10767&gt;=4,V10767&gt;=4),"Loyal", IF(U10767&lt;=2,"At Risk", IF(W10767&gt;=4,"Potential Loyalist","Others"))))</f>
        <v>Others</v>
      </c>
    </row>
    <row r="10768" spans="1:25">
      <c r="A10768" t="s">
        <v>10645</v>
      </c>
      <c r="B10768">
        <v>48</v>
      </c>
      <c r="C10768" t="s">
        <v>24</v>
      </c>
      <c r="D10768" t="s">
        <v>25</v>
      </c>
      <c r="E10768" s="6" t="s">
        <v>22838</v>
      </c>
      <c r="F10768" t="s">
        <v>60</v>
      </c>
      <c r="G10768">
        <v>1</v>
      </c>
      <c r="H10768">
        <v>1</v>
      </c>
      <c r="I10768">
        <v>47</v>
      </c>
      <c r="J10768">
        <v>0</v>
      </c>
      <c r="K10768">
        <v>24.37</v>
      </c>
      <c r="L10768" t="str">
        <f t="shared" si="1008"/>
        <v/>
      </c>
      <c r="M10768">
        <v>1</v>
      </c>
      <c r="N10768" t="str">
        <f t="shared" si="1009"/>
        <v/>
      </c>
      <c r="O10768">
        <v>2</v>
      </c>
      <c r="P10768" s="11">
        <v>1</v>
      </c>
      <c r="Q10768" s="11">
        <v>0</v>
      </c>
      <c r="R10768" s="12">
        <v>24.37</v>
      </c>
      <c r="S10768" t="s">
        <v>27</v>
      </c>
      <c r="T10768">
        <v>0</v>
      </c>
      <c r="U10768">
        <f t="shared" si="1010"/>
        <v>5</v>
      </c>
      <c r="V10768">
        <f t="shared" si="1011"/>
        <v>1</v>
      </c>
      <c r="W10768">
        <f t="shared" si="1012"/>
        <v>1</v>
      </c>
      <c r="X10768" t="str">
        <f t="shared" si="1013"/>
        <v>511</v>
      </c>
      <c r="Y10768" t="str">
        <f>IF(Table1[[#This Row],[RFM_Score]]="555","Champion", IF(AND(J10768&gt;=4,V10768&gt;=4),"Loyal", IF(U10768&lt;=2,"At Risk", IF(W10768&gt;=4,"Potential Loyalist","Others"))))</f>
        <v>Others</v>
      </c>
    </row>
    <row r="10769" spans="1:25">
      <c r="A10769" t="s">
        <v>10927</v>
      </c>
      <c r="B10769">
        <v>35</v>
      </c>
      <c r="C10769" t="s">
        <v>19</v>
      </c>
      <c r="D10769" t="s">
        <v>25</v>
      </c>
      <c r="E10769" s="6" t="s">
        <v>22839</v>
      </c>
      <c r="F10769" t="s">
        <v>21</v>
      </c>
      <c r="G10769">
        <v>2</v>
      </c>
      <c r="H10769">
        <v>0</v>
      </c>
      <c r="I10769">
        <v>50</v>
      </c>
      <c r="J10769">
        <v>2</v>
      </c>
      <c r="K10769">
        <v>24.36</v>
      </c>
      <c r="L10769" t="str">
        <f t="shared" si="1008"/>
        <v/>
      </c>
      <c r="M10769">
        <v>1</v>
      </c>
      <c r="N10769" t="str">
        <f t="shared" si="1009"/>
        <v/>
      </c>
      <c r="O10769">
        <v>4</v>
      </c>
      <c r="P10769" s="11">
        <v>0</v>
      </c>
      <c r="Q10769" s="11">
        <v>0.04</v>
      </c>
      <c r="R10769" s="12">
        <v>24.36</v>
      </c>
      <c r="S10769" t="s">
        <v>27</v>
      </c>
      <c r="T10769">
        <v>1</v>
      </c>
      <c r="U10769">
        <f t="shared" si="1010"/>
        <v>5</v>
      </c>
      <c r="V10769">
        <f t="shared" si="1011"/>
        <v>1</v>
      </c>
      <c r="W10769">
        <f t="shared" si="1012"/>
        <v>1</v>
      </c>
      <c r="X10769" t="str">
        <f t="shared" si="1013"/>
        <v>511</v>
      </c>
      <c r="Y10769" t="str">
        <f>IF(Table1[[#This Row],[RFM_Score]]="555","Champion", IF(AND(J10769&gt;=4,V10769&gt;=4),"Loyal", IF(U10769&lt;=2,"At Risk", IF(W10769&gt;=4,"Potential Loyalist","Others"))))</f>
        <v>Others</v>
      </c>
    </row>
    <row r="10770" spans="1:25">
      <c r="A10770" t="s">
        <v>8522</v>
      </c>
      <c r="B10770">
        <v>44</v>
      </c>
      <c r="C10770" t="s">
        <v>19</v>
      </c>
      <c r="D10770" t="s">
        <v>35</v>
      </c>
      <c r="E10770" s="6" t="s">
        <v>22840</v>
      </c>
      <c r="F10770" t="s">
        <v>60</v>
      </c>
      <c r="G10770">
        <v>1</v>
      </c>
      <c r="H10770">
        <v>0</v>
      </c>
      <c r="I10770">
        <v>53</v>
      </c>
      <c r="J10770">
        <v>3</v>
      </c>
      <c r="K10770">
        <v>23.97</v>
      </c>
      <c r="L10770" t="str">
        <f t="shared" si="1008"/>
        <v/>
      </c>
      <c r="M10770">
        <v>1</v>
      </c>
      <c r="N10770" t="str">
        <f t="shared" si="1009"/>
        <v/>
      </c>
      <c r="O10770">
        <v>69</v>
      </c>
      <c r="P10770" s="11">
        <v>0</v>
      </c>
      <c r="Q10770" s="11">
        <v>5.6603773584905599E-2</v>
      </c>
      <c r="R10770" s="12">
        <v>23.97</v>
      </c>
      <c r="S10770" t="s">
        <v>27</v>
      </c>
      <c r="T10770">
        <v>1</v>
      </c>
      <c r="U10770">
        <f t="shared" si="1010"/>
        <v>3</v>
      </c>
      <c r="V10770">
        <f t="shared" si="1011"/>
        <v>1</v>
      </c>
      <c r="W10770">
        <f t="shared" si="1012"/>
        <v>1</v>
      </c>
      <c r="X10770" t="str">
        <f t="shared" si="1013"/>
        <v>311</v>
      </c>
      <c r="Y10770" t="str">
        <f>IF(Table1[[#This Row],[RFM_Score]]="555","Champion", IF(AND(J10770&gt;=4,V10770&gt;=4),"Loyal", IF(U10770&lt;=2,"At Risk", IF(W10770&gt;=4,"Potential Loyalist","Others"))))</f>
        <v>Others</v>
      </c>
    </row>
    <row r="10771" spans="1:25">
      <c r="A10771" t="s">
        <v>11190</v>
      </c>
      <c r="B10771">
        <v>18</v>
      </c>
      <c r="C10771" t="s">
        <v>19</v>
      </c>
      <c r="D10771" t="s">
        <v>25</v>
      </c>
      <c r="E10771" s="6" t="s">
        <v>22841</v>
      </c>
      <c r="F10771" t="s">
        <v>37</v>
      </c>
      <c r="G10771">
        <v>4</v>
      </c>
      <c r="H10771">
        <v>2</v>
      </c>
      <c r="I10771">
        <v>52</v>
      </c>
      <c r="J10771">
        <v>4</v>
      </c>
      <c r="K10771">
        <v>23.86</v>
      </c>
      <c r="L10771" t="str">
        <f t="shared" si="1008"/>
        <v/>
      </c>
      <c r="M10771">
        <v>1</v>
      </c>
      <c r="N10771" t="str">
        <f t="shared" si="1009"/>
        <v/>
      </c>
      <c r="O10771">
        <v>13</v>
      </c>
      <c r="P10771" s="11">
        <v>0.5</v>
      </c>
      <c r="Q10771" s="11">
        <v>7.69230769230769E-2</v>
      </c>
      <c r="R10771" s="12">
        <v>23.86</v>
      </c>
      <c r="S10771" t="s">
        <v>27</v>
      </c>
      <c r="T10771">
        <v>0</v>
      </c>
      <c r="U10771">
        <f t="shared" si="1010"/>
        <v>5</v>
      </c>
      <c r="V10771">
        <f t="shared" si="1011"/>
        <v>1</v>
      </c>
      <c r="W10771">
        <f t="shared" si="1012"/>
        <v>1</v>
      </c>
      <c r="X10771" t="str">
        <f t="shared" si="1013"/>
        <v>511</v>
      </c>
      <c r="Y10771" t="str">
        <f>IF(Table1[[#This Row],[RFM_Score]]="555","Champion", IF(AND(J10771&gt;=4,V10771&gt;=4),"Loyal", IF(U10771&lt;=2,"At Risk", IF(W10771&gt;=4,"Potential Loyalist","Others"))))</f>
        <v>Others</v>
      </c>
    </row>
    <row r="10772" spans="1:25">
      <c r="A10772" t="s">
        <v>6949</v>
      </c>
      <c r="B10772">
        <v>26</v>
      </c>
      <c r="C10772" t="s">
        <v>24</v>
      </c>
      <c r="D10772" t="s">
        <v>20</v>
      </c>
      <c r="E10772" s="6" t="s">
        <v>22842</v>
      </c>
      <c r="F10772" t="s">
        <v>30</v>
      </c>
      <c r="G10772">
        <v>2</v>
      </c>
      <c r="H10772">
        <v>0</v>
      </c>
      <c r="I10772">
        <v>48</v>
      </c>
      <c r="J10772">
        <v>6</v>
      </c>
      <c r="K10772">
        <v>23.73</v>
      </c>
      <c r="L10772" t="str">
        <f t="shared" si="1008"/>
        <v/>
      </c>
      <c r="M10772">
        <v>1</v>
      </c>
      <c r="N10772" t="str">
        <f t="shared" si="1009"/>
        <v/>
      </c>
      <c r="O10772">
        <v>47</v>
      </c>
      <c r="P10772" s="11">
        <v>0</v>
      </c>
      <c r="Q10772" s="11">
        <v>0.125</v>
      </c>
      <c r="R10772" s="12">
        <v>23.73</v>
      </c>
      <c r="S10772" t="s">
        <v>27</v>
      </c>
      <c r="T10772">
        <v>0</v>
      </c>
      <c r="U10772">
        <f t="shared" si="1010"/>
        <v>3</v>
      </c>
      <c r="V10772">
        <f t="shared" si="1011"/>
        <v>1</v>
      </c>
      <c r="W10772">
        <f t="shared" si="1012"/>
        <v>1</v>
      </c>
      <c r="X10772" t="str">
        <f t="shared" si="1013"/>
        <v>311</v>
      </c>
      <c r="Y10772" t="str">
        <f>IF(Table1[[#This Row],[RFM_Score]]="555","Champion", IF(AND(J10772&gt;=4,V10772&gt;=4),"Loyal", IF(U10772&lt;=2,"At Risk", IF(W10772&gt;=4,"Potential Loyalist","Others"))))</f>
        <v>Others</v>
      </c>
    </row>
    <row r="10773" spans="1:25">
      <c r="A10773" t="s">
        <v>3417</v>
      </c>
      <c r="B10773">
        <v>60</v>
      </c>
      <c r="C10773" t="s">
        <v>24</v>
      </c>
      <c r="D10773" t="s">
        <v>41</v>
      </c>
      <c r="E10773" s="6" t="s">
        <v>22843</v>
      </c>
      <c r="F10773" t="s">
        <v>26</v>
      </c>
      <c r="G10773">
        <v>5</v>
      </c>
      <c r="H10773">
        <v>1</v>
      </c>
      <c r="I10773">
        <v>55</v>
      </c>
      <c r="J10773">
        <v>3</v>
      </c>
      <c r="K10773">
        <v>23.67</v>
      </c>
      <c r="L10773" t="str">
        <f t="shared" si="1008"/>
        <v/>
      </c>
      <c r="M10773">
        <v>1</v>
      </c>
      <c r="N10773" t="str">
        <f t="shared" si="1009"/>
        <v/>
      </c>
      <c r="O10773">
        <v>4</v>
      </c>
      <c r="P10773" s="11">
        <v>0.2</v>
      </c>
      <c r="Q10773" s="11">
        <v>5.4545454545454501E-2</v>
      </c>
      <c r="R10773" s="12">
        <v>23.67</v>
      </c>
      <c r="S10773" t="s">
        <v>27</v>
      </c>
      <c r="T10773">
        <v>0</v>
      </c>
      <c r="U10773">
        <f t="shared" si="1010"/>
        <v>5</v>
      </c>
      <c r="V10773">
        <f t="shared" si="1011"/>
        <v>1</v>
      </c>
      <c r="W10773">
        <f t="shared" si="1012"/>
        <v>1</v>
      </c>
      <c r="X10773" t="str">
        <f t="shared" si="1013"/>
        <v>511</v>
      </c>
      <c r="Y10773" t="str">
        <f>IF(Table1[[#This Row],[RFM_Score]]="555","Champion", IF(AND(J10773&gt;=4,V10773&gt;=4),"Loyal", IF(U10773&lt;=2,"At Risk", IF(W10773&gt;=4,"Potential Loyalist","Others"))))</f>
        <v>Others</v>
      </c>
    </row>
    <row r="10774" spans="1:25">
      <c r="A10774" t="s">
        <v>4499</v>
      </c>
      <c r="B10774">
        <v>45</v>
      </c>
      <c r="C10774" t="s">
        <v>19</v>
      </c>
      <c r="D10774" t="s">
        <v>25</v>
      </c>
      <c r="E10774" s="6" t="s">
        <v>22844</v>
      </c>
      <c r="F10774" t="s">
        <v>60</v>
      </c>
      <c r="G10774">
        <v>6</v>
      </c>
      <c r="H10774">
        <v>2</v>
      </c>
      <c r="I10774">
        <v>41</v>
      </c>
      <c r="J10774">
        <v>4</v>
      </c>
      <c r="K10774">
        <v>23.5</v>
      </c>
      <c r="L10774" t="str">
        <f t="shared" si="1008"/>
        <v/>
      </c>
      <c r="M10774">
        <v>1</v>
      </c>
      <c r="N10774" t="str">
        <f t="shared" si="1009"/>
        <v/>
      </c>
      <c r="O10774">
        <v>22</v>
      </c>
      <c r="P10774" s="11">
        <v>0.33333333333333298</v>
      </c>
      <c r="Q10774" s="11">
        <v>9.7560975609756101E-2</v>
      </c>
      <c r="R10774" s="12">
        <v>23.5</v>
      </c>
      <c r="S10774" t="s">
        <v>27</v>
      </c>
      <c r="T10774">
        <v>0</v>
      </c>
      <c r="U10774">
        <f t="shared" si="1010"/>
        <v>4</v>
      </c>
      <c r="V10774">
        <f t="shared" si="1011"/>
        <v>1</v>
      </c>
      <c r="W10774">
        <f t="shared" si="1012"/>
        <v>1</v>
      </c>
      <c r="X10774" t="str">
        <f t="shared" si="1013"/>
        <v>411</v>
      </c>
      <c r="Y10774" t="str">
        <f>IF(Table1[[#This Row],[RFM_Score]]="555","Champion", IF(AND(J10774&gt;=4,V10774&gt;=4),"Loyal", IF(U10774&lt;=2,"At Risk", IF(W10774&gt;=4,"Potential Loyalist","Others"))))</f>
        <v>Others</v>
      </c>
    </row>
    <row r="10775" spans="1:25">
      <c r="A10775" t="s">
        <v>4217</v>
      </c>
      <c r="B10775">
        <v>38</v>
      </c>
      <c r="C10775" t="s">
        <v>19</v>
      </c>
      <c r="D10775" t="s">
        <v>29</v>
      </c>
      <c r="E10775" s="6" t="s">
        <v>22845</v>
      </c>
      <c r="F10775" t="s">
        <v>37</v>
      </c>
      <c r="G10775">
        <v>2</v>
      </c>
      <c r="H10775">
        <v>1</v>
      </c>
      <c r="I10775">
        <v>49</v>
      </c>
      <c r="J10775">
        <v>2</v>
      </c>
      <c r="K10775">
        <v>23.4</v>
      </c>
      <c r="L10775" t="str">
        <f t="shared" si="1008"/>
        <v/>
      </c>
      <c r="M10775">
        <v>1</v>
      </c>
      <c r="N10775" t="str">
        <f t="shared" si="1009"/>
        <v/>
      </c>
      <c r="O10775">
        <v>13</v>
      </c>
      <c r="P10775" s="11">
        <v>0.5</v>
      </c>
      <c r="Q10775" s="11">
        <v>4.08163265306122E-2</v>
      </c>
      <c r="R10775" s="12">
        <v>23.4</v>
      </c>
      <c r="S10775" t="s">
        <v>27</v>
      </c>
      <c r="T10775">
        <v>0</v>
      </c>
      <c r="U10775">
        <f t="shared" si="1010"/>
        <v>5</v>
      </c>
      <c r="V10775">
        <f t="shared" si="1011"/>
        <v>1</v>
      </c>
      <c r="W10775">
        <f t="shared" si="1012"/>
        <v>1</v>
      </c>
      <c r="X10775" t="str">
        <f t="shared" si="1013"/>
        <v>511</v>
      </c>
      <c r="Y10775" t="str">
        <f>IF(Table1[[#This Row],[RFM_Score]]="555","Champion", IF(AND(J10775&gt;=4,V10775&gt;=4),"Loyal", IF(U10775&lt;=2,"At Risk", IF(W10775&gt;=4,"Potential Loyalist","Others"))))</f>
        <v>Others</v>
      </c>
    </row>
    <row r="10776" spans="1:25">
      <c r="A10776" t="s">
        <v>1236</v>
      </c>
      <c r="B10776">
        <v>51</v>
      </c>
      <c r="C10776" t="s">
        <v>24</v>
      </c>
      <c r="D10776" t="s">
        <v>20</v>
      </c>
      <c r="E10776" s="6" t="s">
        <v>22846</v>
      </c>
      <c r="F10776" t="s">
        <v>30</v>
      </c>
      <c r="G10776">
        <v>6</v>
      </c>
      <c r="H10776">
        <v>2</v>
      </c>
      <c r="I10776">
        <v>56</v>
      </c>
      <c r="J10776">
        <v>4</v>
      </c>
      <c r="K10776">
        <v>23.3</v>
      </c>
      <c r="L10776" t="str">
        <f t="shared" si="1008"/>
        <v/>
      </c>
      <c r="M10776">
        <v>1</v>
      </c>
      <c r="N10776" t="str">
        <f t="shared" si="1009"/>
        <v/>
      </c>
      <c r="O10776">
        <v>3</v>
      </c>
      <c r="P10776" s="11">
        <v>0.33333333333333298</v>
      </c>
      <c r="Q10776" s="11">
        <v>7.1428571428571397E-2</v>
      </c>
      <c r="R10776" s="12">
        <v>23.3</v>
      </c>
      <c r="S10776" t="s">
        <v>27</v>
      </c>
      <c r="T10776">
        <v>0</v>
      </c>
      <c r="U10776">
        <f t="shared" si="1010"/>
        <v>5</v>
      </c>
      <c r="V10776">
        <f t="shared" si="1011"/>
        <v>1</v>
      </c>
      <c r="W10776">
        <f t="shared" si="1012"/>
        <v>1</v>
      </c>
      <c r="X10776" t="str">
        <f t="shared" si="1013"/>
        <v>511</v>
      </c>
      <c r="Y10776" t="str">
        <f>IF(Table1[[#This Row],[RFM_Score]]="555","Champion", IF(AND(J10776&gt;=4,V10776&gt;=4),"Loyal", IF(U10776&lt;=2,"At Risk", IF(W10776&gt;=4,"Potential Loyalist","Others"))))</f>
        <v>Others</v>
      </c>
    </row>
    <row r="10777" spans="1:25">
      <c r="A10777" t="s">
        <v>3490</v>
      </c>
      <c r="B10777">
        <v>28</v>
      </c>
      <c r="C10777" t="s">
        <v>19</v>
      </c>
      <c r="D10777" t="s">
        <v>49</v>
      </c>
      <c r="E10777" s="6" t="s">
        <v>22847</v>
      </c>
      <c r="F10777" t="s">
        <v>21</v>
      </c>
      <c r="G10777">
        <v>3</v>
      </c>
      <c r="H10777">
        <v>0</v>
      </c>
      <c r="I10777">
        <v>63</v>
      </c>
      <c r="J10777">
        <v>2</v>
      </c>
      <c r="K10777">
        <v>23.25</v>
      </c>
      <c r="L10777" t="str">
        <f t="shared" si="1008"/>
        <v/>
      </c>
      <c r="M10777">
        <v>1</v>
      </c>
      <c r="N10777" t="str">
        <f t="shared" si="1009"/>
        <v/>
      </c>
      <c r="O10777">
        <v>12</v>
      </c>
      <c r="P10777" s="11">
        <v>0</v>
      </c>
      <c r="Q10777" s="11">
        <v>3.1746031746031703E-2</v>
      </c>
      <c r="R10777" s="12">
        <v>23.25</v>
      </c>
      <c r="S10777" t="s">
        <v>27</v>
      </c>
      <c r="T10777">
        <v>0</v>
      </c>
      <c r="U10777">
        <f t="shared" si="1010"/>
        <v>5</v>
      </c>
      <c r="V10777">
        <f t="shared" si="1011"/>
        <v>1</v>
      </c>
      <c r="W10777">
        <f t="shared" si="1012"/>
        <v>1</v>
      </c>
      <c r="X10777" t="str">
        <f t="shared" si="1013"/>
        <v>511</v>
      </c>
      <c r="Y10777" t="str">
        <f>IF(Table1[[#This Row],[RFM_Score]]="555","Champion", IF(AND(J10777&gt;=4,V10777&gt;=4),"Loyal", IF(U10777&lt;=2,"At Risk", IF(W10777&gt;=4,"Potential Loyalist","Others"))))</f>
        <v>Others</v>
      </c>
    </row>
    <row r="10778" spans="1:25">
      <c r="A10778" t="s">
        <v>5856</v>
      </c>
      <c r="B10778">
        <v>31</v>
      </c>
      <c r="C10778" t="s">
        <v>24</v>
      </c>
      <c r="D10778" t="s">
        <v>49</v>
      </c>
      <c r="E10778" s="6" t="s">
        <v>22848</v>
      </c>
      <c r="F10778" t="s">
        <v>26</v>
      </c>
      <c r="G10778">
        <v>3</v>
      </c>
      <c r="H10778">
        <v>2</v>
      </c>
      <c r="I10778">
        <v>55</v>
      </c>
      <c r="J10778">
        <v>6</v>
      </c>
      <c r="K10778">
        <v>23.2</v>
      </c>
      <c r="L10778" t="str">
        <f t="shared" si="1008"/>
        <v/>
      </c>
      <c r="M10778">
        <v>1</v>
      </c>
      <c r="N10778" t="str">
        <f t="shared" si="1009"/>
        <v/>
      </c>
      <c r="O10778">
        <v>23</v>
      </c>
      <c r="P10778" s="11">
        <v>0.66666666666666596</v>
      </c>
      <c r="Q10778" s="11">
        <v>0.109090909090909</v>
      </c>
      <c r="R10778" s="12">
        <v>23.2</v>
      </c>
      <c r="S10778" t="s">
        <v>27</v>
      </c>
      <c r="T10778">
        <v>0</v>
      </c>
      <c r="U10778">
        <f t="shared" si="1010"/>
        <v>4</v>
      </c>
      <c r="V10778">
        <f t="shared" si="1011"/>
        <v>1</v>
      </c>
      <c r="W10778">
        <f t="shared" si="1012"/>
        <v>1</v>
      </c>
      <c r="X10778" t="str">
        <f t="shared" si="1013"/>
        <v>411</v>
      </c>
      <c r="Y10778" t="str">
        <f>IF(Table1[[#This Row],[RFM_Score]]="555","Champion", IF(AND(J10778&gt;=4,V10778&gt;=4),"Loyal", IF(U10778&lt;=2,"At Risk", IF(W10778&gt;=4,"Potential Loyalist","Others"))))</f>
        <v>Others</v>
      </c>
    </row>
    <row r="10779" spans="1:25">
      <c r="A10779" t="s">
        <v>10733</v>
      </c>
      <c r="B10779">
        <v>51</v>
      </c>
      <c r="C10779" t="s">
        <v>19</v>
      </c>
      <c r="D10779" t="s">
        <v>35</v>
      </c>
      <c r="E10779" s="6" t="s">
        <v>22849</v>
      </c>
      <c r="F10779" t="s">
        <v>37</v>
      </c>
      <c r="G10779">
        <v>6</v>
      </c>
      <c r="H10779">
        <v>4</v>
      </c>
      <c r="I10779">
        <v>45</v>
      </c>
      <c r="J10779">
        <v>2</v>
      </c>
      <c r="K10779">
        <v>23.19</v>
      </c>
      <c r="L10779" t="str">
        <f t="shared" si="1008"/>
        <v/>
      </c>
      <c r="M10779">
        <v>1</v>
      </c>
      <c r="N10779" t="str">
        <f t="shared" si="1009"/>
        <v/>
      </c>
      <c r="O10779">
        <v>51</v>
      </c>
      <c r="P10779" s="11">
        <v>0.66666666666666596</v>
      </c>
      <c r="Q10779" s="11">
        <v>4.4444444444444398E-2</v>
      </c>
      <c r="R10779" s="12">
        <v>23.19</v>
      </c>
      <c r="S10779" t="s">
        <v>27</v>
      </c>
      <c r="T10779">
        <v>0</v>
      </c>
      <c r="U10779">
        <f t="shared" si="1010"/>
        <v>3</v>
      </c>
      <c r="V10779">
        <f t="shared" si="1011"/>
        <v>1</v>
      </c>
      <c r="W10779">
        <f t="shared" si="1012"/>
        <v>1</v>
      </c>
      <c r="X10779" t="str">
        <f t="shared" si="1013"/>
        <v>311</v>
      </c>
      <c r="Y10779" t="str">
        <f>IF(Table1[[#This Row],[RFM_Score]]="555","Champion", IF(AND(J10779&gt;=4,V10779&gt;=4),"Loyal", IF(U10779&lt;=2,"At Risk", IF(W10779&gt;=4,"Potential Loyalist","Others"))))</f>
        <v>Others</v>
      </c>
    </row>
    <row r="10780" spans="1:25">
      <c r="A10780" t="s">
        <v>70</v>
      </c>
      <c r="B10780">
        <v>22</v>
      </c>
      <c r="C10780" t="s">
        <v>19</v>
      </c>
      <c r="D10780" t="s">
        <v>25</v>
      </c>
      <c r="E10780" s="6" t="s">
        <v>22850</v>
      </c>
      <c r="F10780" t="s">
        <v>26</v>
      </c>
      <c r="G10780">
        <v>1</v>
      </c>
      <c r="H10780">
        <v>0</v>
      </c>
      <c r="I10780">
        <v>62</v>
      </c>
      <c r="J10780">
        <v>1</v>
      </c>
      <c r="K10780">
        <v>23.07</v>
      </c>
      <c r="L10780" t="str">
        <f t="shared" si="1008"/>
        <v/>
      </c>
      <c r="M10780">
        <v>1</v>
      </c>
      <c r="N10780" t="str">
        <f t="shared" si="1009"/>
        <v/>
      </c>
      <c r="O10780">
        <v>22</v>
      </c>
      <c r="P10780" s="11">
        <v>0</v>
      </c>
      <c r="Q10780" s="11">
        <v>1.6129032258064498E-2</v>
      </c>
      <c r="R10780" s="12">
        <v>23.07</v>
      </c>
      <c r="S10780" t="s">
        <v>27</v>
      </c>
      <c r="T10780">
        <v>0</v>
      </c>
      <c r="U10780">
        <f t="shared" si="1010"/>
        <v>4</v>
      </c>
      <c r="V10780">
        <f t="shared" si="1011"/>
        <v>1</v>
      </c>
      <c r="W10780">
        <f t="shared" si="1012"/>
        <v>1</v>
      </c>
      <c r="X10780" t="str">
        <f t="shared" si="1013"/>
        <v>411</v>
      </c>
      <c r="Y10780" t="str">
        <f>IF(Table1[[#This Row],[RFM_Score]]="555","Champion", IF(AND(J10780&gt;=4,V10780&gt;=4),"Loyal", IF(U10780&lt;=2,"At Risk", IF(W10780&gt;=4,"Potential Loyalist","Others"))))</f>
        <v>Others</v>
      </c>
    </row>
    <row r="10781" spans="1:25">
      <c r="A10781" t="s">
        <v>2193</v>
      </c>
      <c r="B10781">
        <v>30</v>
      </c>
      <c r="C10781" t="s">
        <v>24</v>
      </c>
      <c r="D10781" t="s">
        <v>25</v>
      </c>
      <c r="E10781" s="6" t="s">
        <v>22851</v>
      </c>
      <c r="F10781" t="s">
        <v>26</v>
      </c>
      <c r="G10781">
        <v>5</v>
      </c>
      <c r="H10781">
        <v>3</v>
      </c>
      <c r="I10781">
        <v>51</v>
      </c>
      <c r="J10781">
        <v>4</v>
      </c>
      <c r="K10781">
        <v>22.91</v>
      </c>
      <c r="L10781" t="str">
        <f t="shared" si="1008"/>
        <v/>
      </c>
      <c r="M10781">
        <v>1</v>
      </c>
      <c r="N10781" t="str">
        <f t="shared" si="1009"/>
        <v/>
      </c>
      <c r="O10781">
        <v>0</v>
      </c>
      <c r="P10781" s="11">
        <v>0.6</v>
      </c>
      <c r="Q10781" s="11">
        <v>7.8431372549019607E-2</v>
      </c>
      <c r="R10781" s="12">
        <v>22.91</v>
      </c>
      <c r="S10781" t="s">
        <v>27</v>
      </c>
      <c r="T10781">
        <v>0</v>
      </c>
      <c r="U10781">
        <f t="shared" si="1010"/>
        <v>5</v>
      </c>
      <c r="V10781">
        <f t="shared" si="1011"/>
        <v>1</v>
      </c>
      <c r="W10781">
        <f t="shared" si="1012"/>
        <v>1</v>
      </c>
      <c r="X10781" t="str">
        <f t="shared" si="1013"/>
        <v>511</v>
      </c>
      <c r="Y10781" t="str">
        <f>IF(Table1[[#This Row],[RFM_Score]]="555","Champion", IF(AND(J10781&gt;=4,V10781&gt;=4),"Loyal", IF(U10781&lt;=2,"At Risk", IF(W10781&gt;=4,"Potential Loyalist","Others"))))</f>
        <v>Others</v>
      </c>
    </row>
    <row r="10782" spans="1:25">
      <c r="A10782" t="s">
        <v>4914</v>
      </c>
      <c r="B10782">
        <v>40</v>
      </c>
      <c r="C10782" t="s">
        <v>24</v>
      </c>
      <c r="D10782" t="s">
        <v>25</v>
      </c>
      <c r="E10782" s="6" t="s">
        <v>22852</v>
      </c>
      <c r="F10782" t="s">
        <v>21</v>
      </c>
      <c r="G10782">
        <v>5</v>
      </c>
      <c r="H10782">
        <v>0</v>
      </c>
      <c r="I10782">
        <v>48</v>
      </c>
      <c r="J10782">
        <v>2</v>
      </c>
      <c r="K10782">
        <v>22.58</v>
      </c>
      <c r="L10782" t="str">
        <f t="shared" si="1008"/>
        <v/>
      </c>
      <c r="M10782">
        <v>1</v>
      </c>
      <c r="N10782" t="str">
        <f t="shared" si="1009"/>
        <v/>
      </c>
      <c r="O10782">
        <v>0</v>
      </c>
      <c r="P10782" s="11">
        <v>0</v>
      </c>
      <c r="Q10782" s="11">
        <v>4.1666666666666602E-2</v>
      </c>
      <c r="R10782" s="12">
        <v>22.58</v>
      </c>
      <c r="S10782" t="s">
        <v>27</v>
      </c>
      <c r="T10782">
        <v>0</v>
      </c>
      <c r="U10782">
        <f t="shared" si="1010"/>
        <v>5</v>
      </c>
      <c r="V10782">
        <f t="shared" si="1011"/>
        <v>1</v>
      </c>
      <c r="W10782">
        <f t="shared" si="1012"/>
        <v>1</v>
      </c>
      <c r="X10782" t="str">
        <f t="shared" si="1013"/>
        <v>511</v>
      </c>
      <c r="Y10782" t="str">
        <f>IF(Table1[[#This Row],[RFM_Score]]="555","Champion", IF(AND(J10782&gt;=4,V10782&gt;=4),"Loyal", IF(U10782&lt;=2,"At Risk", IF(W10782&gt;=4,"Potential Loyalist","Others"))))</f>
        <v>Others</v>
      </c>
    </row>
    <row r="10783" spans="1:25">
      <c r="A10783" t="s">
        <v>5078</v>
      </c>
      <c r="B10783">
        <v>18</v>
      </c>
      <c r="C10783" t="s">
        <v>19</v>
      </c>
      <c r="D10783" t="s">
        <v>29</v>
      </c>
      <c r="E10783" s="6" t="s">
        <v>22853</v>
      </c>
      <c r="F10783" t="s">
        <v>37</v>
      </c>
      <c r="G10783">
        <v>8</v>
      </c>
      <c r="H10783">
        <v>1</v>
      </c>
      <c r="I10783">
        <v>55</v>
      </c>
      <c r="J10783">
        <v>2</v>
      </c>
      <c r="K10783">
        <v>22.58</v>
      </c>
      <c r="L10783" t="str">
        <f t="shared" si="1008"/>
        <v/>
      </c>
      <c r="M10783">
        <v>1</v>
      </c>
      <c r="N10783" t="str">
        <f t="shared" si="1009"/>
        <v/>
      </c>
      <c r="O10783">
        <v>92</v>
      </c>
      <c r="P10783" s="11">
        <v>0.125</v>
      </c>
      <c r="Q10783" s="11">
        <v>3.6363636363636299E-2</v>
      </c>
      <c r="R10783" s="12">
        <v>22.58</v>
      </c>
      <c r="S10783" t="s">
        <v>27</v>
      </c>
      <c r="T10783">
        <v>1</v>
      </c>
      <c r="U10783">
        <f t="shared" si="1010"/>
        <v>2</v>
      </c>
      <c r="V10783">
        <f t="shared" si="1011"/>
        <v>1</v>
      </c>
      <c r="W10783">
        <f t="shared" si="1012"/>
        <v>1</v>
      </c>
      <c r="X10783" t="str">
        <f t="shared" si="1013"/>
        <v>211</v>
      </c>
      <c r="Y10783" t="str">
        <f>IF(Table1[[#This Row],[RFM_Score]]="555","Champion", IF(AND(J10783&gt;=4,V10783&gt;=4),"Loyal", IF(U10783&lt;=2,"At Risk", IF(W10783&gt;=4,"Potential Loyalist","Others"))))</f>
        <v>At Risk</v>
      </c>
    </row>
    <row r="10784" spans="1:25">
      <c r="A10784" t="s">
        <v>7567</v>
      </c>
      <c r="B10784">
        <v>50</v>
      </c>
      <c r="C10784" t="s">
        <v>19</v>
      </c>
      <c r="D10784" t="s">
        <v>25</v>
      </c>
      <c r="E10784" s="6" t="s">
        <v>22854</v>
      </c>
      <c r="F10784" t="s">
        <v>62</v>
      </c>
      <c r="G10784">
        <v>2</v>
      </c>
      <c r="H10784">
        <v>1</v>
      </c>
      <c r="I10784">
        <v>54</v>
      </c>
      <c r="J10784">
        <v>5</v>
      </c>
      <c r="K10784">
        <v>22.26</v>
      </c>
      <c r="L10784" t="str">
        <f t="shared" si="1008"/>
        <v/>
      </c>
      <c r="M10784">
        <v>1</v>
      </c>
      <c r="N10784" t="str">
        <f t="shared" si="1009"/>
        <v/>
      </c>
      <c r="O10784">
        <v>70</v>
      </c>
      <c r="P10784" s="11">
        <v>0.5</v>
      </c>
      <c r="Q10784" s="11">
        <v>9.2592592592592504E-2</v>
      </c>
      <c r="R10784" s="12">
        <v>22.26</v>
      </c>
      <c r="S10784" t="s">
        <v>27</v>
      </c>
      <c r="T10784">
        <v>1</v>
      </c>
      <c r="U10784">
        <f t="shared" si="1010"/>
        <v>3</v>
      </c>
      <c r="V10784">
        <f t="shared" si="1011"/>
        <v>1</v>
      </c>
      <c r="W10784">
        <f t="shared" si="1012"/>
        <v>1</v>
      </c>
      <c r="X10784" t="str">
        <f t="shared" si="1013"/>
        <v>311</v>
      </c>
      <c r="Y10784" t="str">
        <f>IF(Table1[[#This Row],[RFM_Score]]="555","Champion", IF(AND(J10784&gt;=4,V10784&gt;=4),"Loyal", IF(U10784&lt;=2,"At Risk", IF(W10784&gt;=4,"Potential Loyalist","Others"))))</f>
        <v>Others</v>
      </c>
    </row>
    <row r="10785" spans="1:25">
      <c r="A10785" t="s">
        <v>5317</v>
      </c>
      <c r="B10785">
        <v>27</v>
      </c>
      <c r="C10785" t="s">
        <v>19</v>
      </c>
      <c r="D10785" t="s">
        <v>41</v>
      </c>
      <c r="E10785" s="6" t="s">
        <v>22855</v>
      </c>
      <c r="F10785" t="s">
        <v>26</v>
      </c>
      <c r="G10785">
        <v>5</v>
      </c>
      <c r="H10785">
        <v>1</v>
      </c>
      <c r="I10785">
        <v>43</v>
      </c>
      <c r="J10785">
        <v>1</v>
      </c>
      <c r="K10785">
        <v>22.21</v>
      </c>
      <c r="L10785" t="str">
        <f t="shared" si="1008"/>
        <v/>
      </c>
      <c r="M10785">
        <v>1</v>
      </c>
      <c r="N10785" t="str">
        <f t="shared" si="1009"/>
        <v/>
      </c>
      <c r="O10785">
        <v>16</v>
      </c>
      <c r="P10785" s="11">
        <v>0.2</v>
      </c>
      <c r="Q10785" s="11">
        <v>2.3255813953488299E-2</v>
      </c>
      <c r="R10785" s="12">
        <v>22.21</v>
      </c>
      <c r="S10785" t="s">
        <v>27</v>
      </c>
      <c r="T10785">
        <v>1</v>
      </c>
      <c r="U10785">
        <f t="shared" si="1010"/>
        <v>5</v>
      </c>
      <c r="V10785">
        <f t="shared" si="1011"/>
        <v>1</v>
      </c>
      <c r="W10785">
        <f t="shared" si="1012"/>
        <v>1</v>
      </c>
      <c r="X10785" t="str">
        <f t="shared" si="1013"/>
        <v>511</v>
      </c>
      <c r="Y10785" t="str">
        <f>IF(Table1[[#This Row],[RFM_Score]]="555","Champion", IF(AND(J10785&gt;=4,V10785&gt;=4),"Loyal", IF(U10785&lt;=2,"At Risk", IF(W10785&gt;=4,"Potential Loyalist","Others"))))</f>
        <v>Others</v>
      </c>
    </row>
    <row r="10786" spans="1:25">
      <c r="A10786" t="s">
        <v>4947</v>
      </c>
      <c r="B10786">
        <v>28</v>
      </c>
      <c r="C10786" t="s">
        <v>24</v>
      </c>
      <c r="D10786" t="s">
        <v>20</v>
      </c>
      <c r="E10786" s="6" t="s">
        <v>22856</v>
      </c>
      <c r="F10786" t="s">
        <v>62</v>
      </c>
      <c r="G10786">
        <v>2</v>
      </c>
      <c r="H10786">
        <v>1</v>
      </c>
      <c r="I10786">
        <v>47</v>
      </c>
      <c r="J10786">
        <v>3</v>
      </c>
      <c r="K10786">
        <v>22.18</v>
      </c>
      <c r="L10786" t="str">
        <f t="shared" si="1008"/>
        <v/>
      </c>
      <c r="M10786">
        <v>1</v>
      </c>
      <c r="N10786" t="str">
        <f t="shared" si="1009"/>
        <v/>
      </c>
      <c r="O10786">
        <v>7</v>
      </c>
      <c r="P10786" s="11">
        <v>0.5</v>
      </c>
      <c r="Q10786" s="11">
        <v>6.3829787234042507E-2</v>
      </c>
      <c r="R10786" s="12">
        <v>22.18</v>
      </c>
      <c r="S10786" t="s">
        <v>27</v>
      </c>
      <c r="T10786">
        <v>0</v>
      </c>
      <c r="U10786">
        <f t="shared" si="1010"/>
        <v>5</v>
      </c>
      <c r="V10786">
        <f t="shared" si="1011"/>
        <v>1</v>
      </c>
      <c r="W10786">
        <f t="shared" si="1012"/>
        <v>1</v>
      </c>
      <c r="X10786" t="str">
        <f t="shared" si="1013"/>
        <v>511</v>
      </c>
      <c r="Y10786" t="str">
        <f>IF(Table1[[#This Row],[RFM_Score]]="555","Champion", IF(AND(J10786&gt;=4,V10786&gt;=4),"Loyal", IF(U10786&lt;=2,"At Risk", IF(W10786&gt;=4,"Potential Loyalist","Others"))))</f>
        <v>Others</v>
      </c>
    </row>
    <row r="10787" spans="1:25">
      <c r="A10787" t="s">
        <v>8558</v>
      </c>
      <c r="B10787">
        <v>37</v>
      </c>
      <c r="C10787" t="s">
        <v>19</v>
      </c>
      <c r="D10787" t="s">
        <v>49</v>
      </c>
      <c r="E10787" s="6" t="s">
        <v>22857</v>
      </c>
      <c r="F10787" t="s">
        <v>60</v>
      </c>
      <c r="G10787">
        <v>1</v>
      </c>
      <c r="H10787">
        <v>0</v>
      </c>
      <c r="I10787">
        <v>59</v>
      </c>
      <c r="J10787">
        <v>3</v>
      </c>
      <c r="K10787">
        <v>22</v>
      </c>
      <c r="L10787" t="str">
        <f t="shared" si="1008"/>
        <v/>
      </c>
      <c r="M10787">
        <v>1</v>
      </c>
      <c r="N10787" t="str">
        <f t="shared" si="1009"/>
        <v/>
      </c>
      <c r="O10787">
        <v>16</v>
      </c>
      <c r="P10787" s="11">
        <v>0</v>
      </c>
      <c r="Q10787" s="11">
        <v>5.0847457627118599E-2</v>
      </c>
      <c r="R10787" s="12">
        <v>22</v>
      </c>
      <c r="S10787" t="s">
        <v>27</v>
      </c>
      <c r="T10787">
        <v>0</v>
      </c>
      <c r="U10787">
        <f t="shared" si="1010"/>
        <v>5</v>
      </c>
      <c r="V10787">
        <f t="shared" si="1011"/>
        <v>1</v>
      </c>
      <c r="W10787">
        <f t="shared" si="1012"/>
        <v>1</v>
      </c>
      <c r="X10787" t="str">
        <f t="shared" si="1013"/>
        <v>511</v>
      </c>
      <c r="Y10787" t="str">
        <f>IF(Table1[[#This Row],[RFM_Score]]="555","Champion", IF(AND(J10787&gt;=4,V10787&gt;=4),"Loyal", IF(U10787&lt;=2,"At Risk", IF(W10787&gt;=4,"Potential Loyalist","Others"))))</f>
        <v>Others</v>
      </c>
    </row>
    <row r="10788" spans="1:25">
      <c r="A10788" t="s">
        <v>10272</v>
      </c>
      <c r="B10788">
        <v>36</v>
      </c>
      <c r="C10788" t="s">
        <v>24</v>
      </c>
      <c r="D10788" t="s">
        <v>20</v>
      </c>
      <c r="E10788" s="6" t="s">
        <v>22858</v>
      </c>
      <c r="F10788" t="s">
        <v>30</v>
      </c>
      <c r="G10788">
        <v>2</v>
      </c>
      <c r="H10788">
        <v>0</v>
      </c>
      <c r="I10788">
        <v>37</v>
      </c>
      <c r="J10788">
        <v>1</v>
      </c>
      <c r="K10788">
        <v>21.94</v>
      </c>
      <c r="L10788" t="str">
        <f t="shared" si="1008"/>
        <v/>
      </c>
      <c r="M10788">
        <v>1</v>
      </c>
      <c r="N10788" t="str">
        <f t="shared" si="1009"/>
        <v/>
      </c>
      <c r="O10788">
        <v>32</v>
      </c>
      <c r="P10788" s="11">
        <v>0</v>
      </c>
      <c r="Q10788" s="11">
        <v>2.7027027027027001E-2</v>
      </c>
      <c r="R10788" s="12">
        <v>21.94</v>
      </c>
      <c r="S10788" t="s">
        <v>27</v>
      </c>
      <c r="T10788">
        <v>0</v>
      </c>
      <c r="U10788">
        <f t="shared" si="1010"/>
        <v>4</v>
      </c>
      <c r="V10788">
        <f t="shared" si="1011"/>
        <v>1</v>
      </c>
      <c r="W10788">
        <f t="shared" si="1012"/>
        <v>1</v>
      </c>
      <c r="X10788" t="str">
        <f t="shared" si="1013"/>
        <v>411</v>
      </c>
      <c r="Y10788" t="str">
        <f>IF(Table1[[#This Row],[RFM_Score]]="555","Champion", IF(AND(J10788&gt;=4,V10788&gt;=4),"Loyal", IF(U10788&lt;=2,"At Risk", IF(W10788&gt;=4,"Potential Loyalist","Others"))))</f>
        <v>Others</v>
      </c>
    </row>
    <row r="10789" spans="1:25">
      <c r="A10789" t="s">
        <v>10164</v>
      </c>
      <c r="B10789">
        <v>18</v>
      </c>
      <c r="C10789" t="s">
        <v>24</v>
      </c>
      <c r="D10789" t="s">
        <v>25</v>
      </c>
      <c r="E10789" s="6" t="s">
        <v>22859</v>
      </c>
      <c r="F10789" t="s">
        <v>26</v>
      </c>
      <c r="G10789">
        <v>1</v>
      </c>
      <c r="H10789">
        <v>0</v>
      </c>
      <c r="I10789">
        <v>54</v>
      </c>
      <c r="J10789">
        <v>2</v>
      </c>
      <c r="K10789">
        <v>21.85</v>
      </c>
      <c r="L10789" t="str">
        <f t="shared" si="1008"/>
        <v/>
      </c>
      <c r="M10789">
        <v>1</v>
      </c>
      <c r="N10789" t="str">
        <f t="shared" si="1009"/>
        <v/>
      </c>
      <c r="O10789">
        <v>9</v>
      </c>
      <c r="P10789" s="11">
        <v>0</v>
      </c>
      <c r="Q10789" s="11">
        <v>3.7037037037037E-2</v>
      </c>
      <c r="R10789" s="12">
        <v>21.85</v>
      </c>
      <c r="S10789" t="s">
        <v>27</v>
      </c>
      <c r="T10789">
        <v>0</v>
      </c>
      <c r="U10789">
        <f t="shared" si="1010"/>
        <v>5</v>
      </c>
      <c r="V10789">
        <f t="shared" si="1011"/>
        <v>1</v>
      </c>
      <c r="W10789">
        <f t="shared" si="1012"/>
        <v>1</v>
      </c>
      <c r="X10789" t="str">
        <f t="shared" si="1013"/>
        <v>511</v>
      </c>
      <c r="Y10789" t="str">
        <f>IF(Table1[[#This Row],[RFM_Score]]="555","Champion", IF(AND(J10789&gt;=4,V10789&gt;=4),"Loyal", IF(U10789&lt;=2,"At Risk", IF(W10789&gt;=4,"Potential Loyalist","Others"))))</f>
        <v>Others</v>
      </c>
    </row>
    <row r="10790" spans="1:25">
      <c r="A10790" t="s">
        <v>8104</v>
      </c>
      <c r="B10790">
        <v>46</v>
      </c>
      <c r="C10790" t="s">
        <v>24</v>
      </c>
      <c r="D10790" t="s">
        <v>35</v>
      </c>
      <c r="E10790" s="6" t="s">
        <v>22860</v>
      </c>
      <c r="F10790" t="s">
        <v>60</v>
      </c>
      <c r="G10790">
        <v>1</v>
      </c>
      <c r="H10790">
        <v>0</v>
      </c>
      <c r="I10790">
        <v>47</v>
      </c>
      <c r="J10790">
        <v>0</v>
      </c>
      <c r="K10790">
        <v>21.8</v>
      </c>
      <c r="L10790" t="str">
        <f t="shared" si="1008"/>
        <v/>
      </c>
      <c r="M10790">
        <v>1</v>
      </c>
      <c r="N10790" t="str">
        <f t="shared" si="1009"/>
        <v/>
      </c>
      <c r="O10790">
        <v>68</v>
      </c>
      <c r="P10790" s="11">
        <v>0</v>
      </c>
      <c r="Q10790" s="11">
        <v>0</v>
      </c>
      <c r="R10790" s="12">
        <v>21.8</v>
      </c>
      <c r="S10790" t="s">
        <v>27</v>
      </c>
      <c r="T10790">
        <v>0</v>
      </c>
      <c r="U10790">
        <f t="shared" si="1010"/>
        <v>3</v>
      </c>
      <c r="V10790">
        <f t="shared" si="1011"/>
        <v>1</v>
      </c>
      <c r="W10790">
        <f t="shared" si="1012"/>
        <v>1</v>
      </c>
      <c r="X10790" t="str">
        <f t="shared" si="1013"/>
        <v>311</v>
      </c>
      <c r="Y10790" t="str">
        <f>IF(Table1[[#This Row],[RFM_Score]]="555","Champion", IF(AND(J10790&gt;=4,V10790&gt;=4),"Loyal", IF(U10790&lt;=2,"At Risk", IF(W10790&gt;=4,"Potential Loyalist","Others"))))</f>
        <v>Others</v>
      </c>
    </row>
    <row r="10791" spans="1:25">
      <c r="A10791" t="s">
        <v>3056</v>
      </c>
      <c r="B10791">
        <v>41</v>
      </c>
      <c r="C10791" t="s">
        <v>19</v>
      </c>
      <c r="D10791" t="s">
        <v>41</v>
      </c>
      <c r="E10791" s="6" t="s">
        <v>22861</v>
      </c>
      <c r="F10791" t="s">
        <v>30</v>
      </c>
      <c r="G10791">
        <v>3</v>
      </c>
      <c r="H10791">
        <v>0</v>
      </c>
      <c r="I10791">
        <v>46</v>
      </c>
      <c r="J10791">
        <v>3</v>
      </c>
      <c r="K10791">
        <v>21.49</v>
      </c>
      <c r="L10791" t="str">
        <f t="shared" si="1008"/>
        <v/>
      </c>
      <c r="M10791">
        <v>1</v>
      </c>
      <c r="N10791" t="str">
        <f t="shared" si="1009"/>
        <v/>
      </c>
      <c r="O10791">
        <v>5</v>
      </c>
      <c r="P10791" s="11">
        <v>0</v>
      </c>
      <c r="Q10791" s="11">
        <v>6.5217391304347797E-2</v>
      </c>
      <c r="R10791" s="12">
        <v>21.49</v>
      </c>
      <c r="S10791" t="s">
        <v>27</v>
      </c>
      <c r="T10791">
        <v>0</v>
      </c>
      <c r="U10791">
        <f t="shared" si="1010"/>
        <v>5</v>
      </c>
      <c r="V10791">
        <f t="shared" si="1011"/>
        <v>1</v>
      </c>
      <c r="W10791">
        <f t="shared" si="1012"/>
        <v>1</v>
      </c>
      <c r="X10791" t="str">
        <f t="shared" si="1013"/>
        <v>511</v>
      </c>
      <c r="Y10791" t="str">
        <f>IF(Table1[[#This Row],[RFM_Score]]="555","Champion", IF(AND(J10791&gt;=4,V10791&gt;=4),"Loyal", IF(U10791&lt;=2,"At Risk", IF(W10791&gt;=4,"Potential Loyalist","Others"))))</f>
        <v>Others</v>
      </c>
    </row>
    <row r="10792" spans="1:25">
      <c r="A10792" t="s">
        <v>6463</v>
      </c>
      <c r="B10792">
        <v>25</v>
      </c>
      <c r="C10792" t="s">
        <v>19</v>
      </c>
      <c r="D10792" t="s">
        <v>49</v>
      </c>
      <c r="E10792" s="6" t="s">
        <v>22862</v>
      </c>
      <c r="F10792" t="s">
        <v>21</v>
      </c>
      <c r="G10792">
        <v>3</v>
      </c>
      <c r="H10792">
        <v>1</v>
      </c>
      <c r="I10792">
        <v>33</v>
      </c>
      <c r="J10792">
        <v>0</v>
      </c>
      <c r="K10792">
        <v>21.27</v>
      </c>
      <c r="L10792" t="str">
        <f t="shared" si="1008"/>
        <v/>
      </c>
      <c r="M10792">
        <v>1</v>
      </c>
      <c r="N10792" t="str">
        <f t="shared" si="1009"/>
        <v/>
      </c>
      <c r="O10792">
        <v>10</v>
      </c>
      <c r="P10792" s="11">
        <v>0.33333333333333298</v>
      </c>
      <c r="Q10792" s="11">
        <v>0</v>
      </c>
      <c r="R10792" s="12">
        <v>21.27</v>
      </c>
      <c r="S10792" t="s">
        <v>27</v>
      </c>
      <c r="T10792">
        <v>0</v>
      </c>
      <c r="U10792">
        <f t="shared" si="1010"/>
        <v>5</v>
      </c>
      <c r="V10792">
        <f t="shared" si="1011"/>
        <v>1</v>
      </c>
      <c r="W10792">
        <f t="shared" si="1012"/>
        <v>1</v>
      </c>
      <c r="X10792" t="str">
        <f t="shared" si="1013"/>
        <v>511</v>
      </c>
      <c r="Y10792" t="str">
        <f>IF(Table1[[#This Row],[RFM_Score]]="555","Champion", IF(AND(J10792&gt;=4,V10792&gt;=4),"Loyal", IF(U10792&lt;=2,"At Risk", IF(W10792&gt;=4,"Potential Loyalist","Others"))))</f>
        <v>Others</v>
      </c>
    </row>
    <row r="10793" spans="1:25">
      <c r="A10793" t="s">
        <v>9360</v>
      </c>
      <c r="B10793">
        <v>18</v>
      </c>
      <c r="C10793" t="s">
        <v>19</v>
      </c>
      <c r="D10793" t="s">
        <v>49</v>
      </c>
      <c r="E10793" s="6" t="s">
        <v>22863</v>
      </c>
      <c r="F10793" t="s">
        <v>30</v>
      </c>
      <c r="G10793">
        <v>6</v>
      </c>
      <c r="H10793">
        <v>1</v>
      </c>
      <c r="I10793">
        <v>60</v>
      </c>
      <c r="J10793">
        <v>3</v>
      </c>
      <c r="K10793">
        <v>21.23</v>
      </c>
      <c r="L10793" t="str">
        <f t="shared" si="1008"/>
        <v/>
      </c>
      <c r="M10793">
        <v>1</v>
      </c>
      <c r="N10793" t="str">
        <f t="shared" si="1009"/>
        <v/>
      </c>
      <c r="O10793">
        <v>7</v>
      </c>
      <c r="P10793" s="11">
        <v>0.16666666666666599</v>
      </c>
      <c r="Q10793" s="11">
        <v>0.05</v>
      </c>
      <c r="R10793" s="12">
        <v>21.23</v>
      </c>
      <c r="S10793" t="s">
        <v>27</v>
      </c>
      <c r="T10793">
        <v>0</v>
      </c>
      <c r="U10793">
        <f t="shared" si="1010"/>
        <v>5</v>
      </c>
      <c r="V10793">
        <f t="shared" si="1011"/>
        <v>1</v>
      </c>
      <c r="W10793">
        <f t="shared" si="1012"/>
        <v>1</v>
      </c>
      <c r="X10793" t="str">
        <f t="shared" si="1013"/>
        <v>511</v>
      </c>
      <c r="Y10793" t="str">
        <f>IF(Table1[[#This Row],[RFM_Score]]="555","Champion", IF(AND(J10793&gt;=4,V10793&gt;=4),"Loyal", IF(U10793&lt;=2,"At Risk", IF(W10793&gt;=4,"Potential Loyalist","Others"))))</f>
        <v>Others</v>
      </c>
    </row>
    <row r="10794" spans="1:25">
      <c r="A10794" t="s">
        <v>3305</v>
      </c>
      <c r="B10794">
        <v>37</v>
      </c>
      <c r="C10794" t="s">
        <v>24</v>
      </c>
      <c r="D10794" t="s">
        <v>46</v>
      </c>
      <c r="E10794" s="6" t="s">
        <v>22864</v>
      </c>
      <c r="F10794" t="s">
        <v>26</v>
      </c>
      <c r="G10794">
        <v>9</v>
      </c>
      <c r="H10794">
        <v>4</v>
      </c>
      <c r="I10794">
        <v>52</v>
      </c>
      <c r="J10794">
        <v>3</v>
      </c>
      <c r="K10794">
        <v>21.17</v>
      </c>
      <c r="L10794" t="str">
        <f t="shared" si="1008"/>
        <v/>
      </c>
      <c r="M10794">
        <v>1</v>
      </c>
      <c r="N10794" t="str">
        <f t="shared" si="1009"/>
        <v/>
      </c>
      <c r="O10794">
        <v>21</v>
      </c>
      <c r="P10794" s="11">
        <v>0.44444444444444398</v>
      </c>
      <c r="Q10794" s="11">
        <v>5.7692307692307598E-2</v>
      </c>
      <c r="R10794" s="12">
        <v>21.17</v>
      </c>
      <c r="S10794" t="s">
        <v>27</v>
      </c>
      <c r="T10794">
        <v>0</v>
      </c>
      <c r="U10794">
        <f t="shared" si="1010"/>
        <v>4</v>
      </c>
      <c r="V10794">
        <f t="shared" si="1011"/>
        <v>1</v>
      </c>
      <c r="W10794">
        <f t="shared" si="1012"/>
        <v>1</v>
      </c>
      <c r="X10794" t="str">
        <f t="shared" si="1013"/>
        <v>411</v>
      </c>
      <c r="Y10794" t="str">
        <f>IF(Table1[[#This Row],[RFM_Score]]="555","Champion", IF(AND(J10794&gt;=4,V10794&gt;=4),"Loyal", IF(U10794&lt;=2,"At Risk", IF(W10794&gt;=4,"Potential Loyalist","Others"))))</f>
        <v>Others</v>
      </c>
    </row>
    <row r="10795" spans="1:25">
      <c r="A10795" t="s">
        <v>2801</v>
      </c>
      <c r="B10795">
        <v>38</v>
      </c>
      <c r="C10795" t="s">
        <v>24</v>
      </c>
      <c r="D10795" t="s">
        <v>41</v>
      </c>
      <c r="E10795" s="6" t="s">
        <v>22865</v>
      </c>
      <c r="F10795" t="s">
        <v>60</v>
      </c>
      <c r="G10795">
        <v>6</v>
      </c>
      <c r="H10795">
        <v>3</v>
      </c>
      <c r="I10795">
        <v>55</v>
      </c>
      <c r="J10795">
        <v>0</v>
      </c>
      <c r="K10795">
        <v>21.1</v>
      </c>
      <c r="L10795" t="str">
        <f t="shared" si="1008"/>
        <v/>
      </c>
      <c r="M10795">
        <v>1</v>
      </c>
      <c r="N10795" t="str">
        <f t="shared" si="1009"/>
        <v/>
      </c>
      <c r="O10795">
        <v>1</v>
      </c>
      <c r="P10795" s="11">
        <v>0.5</v>
      </c>
      <c r="Q10795" s="11">
        <v>0</v>
      </c>
      <c r="R10795" s="12">
        <v>21.1</v>
      </c>
      <c r="S10795" t="s">
        <v>27</v>
      </c>
      <c r="T10795">
        <v>0</v>
      </c>
      <c r="U10795">
        <f t="shared" si="1010"/>
        <v>5</v>
      </c>
      <c r="V10795">
        <f t="shared" si="1011"/>
        <v>1</v>
      </c>
      <c r="W10795">
        <f t="shared" si="1012"/>
        <v>1</v>
      </c>
      <c r="X10795" t="str">
        <f t="shared" si="1013"/>
        <v>511</v>
      </c>
      <c r="Y10795" t="str">
        <f>IF(Table1[[#This Row],[RFM_Score]]="555","Champion", IF(AND(J10795&gt;=4,V10795&gt;=4),"Loyal", IF(U10795&lt;=2,"At Risk", IF(W10795&gt;=4,"Potential Loyalist","Others"))))</f>
        <v>Others</v>
      </c>
    </row>
    <row r="10796" spans="1:25">
      <c r="A10796" t="s">
        <v>9091</v>
      </c>
      <c r="B10796">
        <v>18</v>
      </c>
      <c r="C10796" t="s">
        <v>24</v>
      </c>
      <c r="D10796" t="s">
        <v>25</v>
      </c>
      <c r="E10796" s="6" t="s">
        <v>22866</v>
      </c>
      <c r="F10796" t="s">
        <v>37</v>
      </c>
      <c r="G10796">
        <v>3</v>
      </c>
      <c r="H10796">
        <v>1</v>
      </c>
      <c r="I10796">
        <v>42</v>
      </c>
      <c r="J10796">
        <v>1</v>
      </c>
      <c r="K10796">
        <v>21.09</v>
      </c>
      <c r="L10796" t="str">
        <f t="shared" si="1008"/>
        <v/>
      </c>
      <c r="M10796">
        <v>1</v>
      </c>
      <c r="N10796" t="str">
        <f t="shared" si="1009"/>
        <v/>
      </c>
      <c r="O10796">
        <v>89</v>
      </c>
      <c r="P10796" s="11">
        <v>0.33333333333333298</v>
      </c>
      <c r="Q10796" s="11">
        <v>2.3809523809523801E-2</v>
      </c>
      <c r="R10796" s="12">
        <v>21.09</v>
      </c>
      <c r="S10796" t="s">
        <v>27</v>
      </c>
      <c r="T10796">
        <v>0</v>
      </c>
      <c r="U10796">
        <f t="shared" si="1010"/>
        <v>2</v>
      </c>
      <c r="V10796">
        <f t="shared" si="1011"/>
        <v>1</v>
      </c>
      <c r="W10796">
        <f t="shared" si="1012"/>
        <v>1</v>
      </c>
      <c r="X10796" t="str">
        <f t="shared" si="1013"/>
        <v>211</v>
      </c>
      <c r="Y10796" t="str">
        <f>IF(Table1[[#This Row],[RFM_Score]]="555","Champion", IF(AND(J10796&gt;=4,V10796&gt;=4),"Loyal", IF(U10796&lt;=2,"At Risk", IF(W10796&gt;=4,"Potential Loyalist","Others"))))</f>
        <v>At Risk</v>
      </c>
    </row>
    <row r="10797" spans="1:25">
      <c r="A10797" t="s">
        <v>10494</v>
      </c>
      <c r="B10797">
        <v>66</v>
      </c>
      <c r="C10797" t="s">
        <v>24</v>
      </c>
      <c r="D10797" t="s">
        <v>35</v>
      </c>
      <c r="E10797" s="6" t="s">
        <v>22867</v>
      </c>
      <c r="F10797" t="s">
        <v>26</v>
      </c>
      <c r="G10797">
        <v>3</v>
      </c>
      <c r="H10797">
        <v>0</v>
      </c>
      <c r="I10797">
        <v>48</v>
      </c>
      <c r="J10797">
        <v>2</v>
      </c>
      <c r="K10797">
        <v>20.93</v>
      </c>
      <c r="L10797" t="str">
        <f t="shared" si="1008"/>
        <v/>
      </c>
      <c r="M10797">
        <v>1</v>
      </c>
      <c r="N10797" t="str">
        <f t="shared" si="1009"/>
        <v/>
      </c>
      <c r="O10797">
        <v>17</v>
      </c>
      <c r="P10797" s="11">
        <v>0</v>
      </c>
      <c r="Q10797" s="11">
        <v>4.1666666666666602E-2</v>
      </c>
      <c r="R10797" s="12">
        <v>20.93</v>
      </c>
      <c r="S10797" t="s">
        <v>27</v>
      </c>
      <c r="T10797">
        <v>0</v>
      </c>
      <c r="U10797">
        <f t="shared" si="1010"/>
        <v>5</v>
      </c>
      <c r="V10797">
        <f t="shared" si="1011"/>
        <v>1</v>
      </c>
      <c r="W10797">
        <f t="shared" si="1012"/>
        <v>1</v>
      </c>
      <c r="X10797" t="str">
        <f t="shared" si="1013"/>
        <v>511</v>
      </c>
      <c r="Y10797" t="str">
        <f>IF(Table1[[#This Row],[RFM_Score]]="555","Champion", IF(AND(J10797&gt;=4,V10797&gt;=4),"Loyal", IF(U10797&lt;=2,"At Risk", IF(W10797&gt;=4,"Potential Loyalist","Others"))))</f>
        <v>Others</v>
      </c>
    </row>
    <row r="10798" spans="1:25">
      <c r="A10798" t="s">
        <v>5371</v>
      </c>
      <c r="B10798">
        <v>25</v>
      </c>
      <c r="C10798" t="s">
        <v>24</v>
      </c>
      <c r="D10798" t="s">
        <v>25</v>
      </c>
      <c r="E10798" s="6" t="s">
        <v>22868</v>
      </c>
      <c r="F10798" t="s">
        <v>60</v>
      </c>
      <c r="G10798">
        <v>2</v>
      </c>
      <c r="H10798">
        <v>2</v>
      </c>
      <c r="I10798">
        <v>57</v>
      </c>
      <c r="J10798">
        <v>5</v>
      </c>
      <c r="K10798">
        <v>20.78</v>
      </c>
      <c r="L10798" t="str">
        <f t="shared" si="1008"/>
        <v/>
      </c>
      <c r="M10798">
        <v>1</v>
      </c>
      <c r="N10798" t="str">
        <f t="shared" si="1009"/>
        <v/>
      </c>
      <c r="O10798">
        <v>4</v>
      </c>
      <c r="P10798" s="11">
        <v>1</v>
      </c>
      <c r="Q10798" s="11">
        <v>8.7719298245614002E-2</v>
      </c>
      <c r="R10798" s="12">
        <v>20.78</v>
      </c>
      <c r="S10798" t="s">
        <v>27</v>
      </c>
      <c r="T10798">
        <v>1</v>
      </c>
      <c r="U10798">
        <f t="shared" si="1010"/>
        <v>5</v>
      </c>
      <c r="V10798">
        <f t="shared" si="1011"/>
        <v>1</v>
      </c>
      <c r="W10798">
        <f t="shared" si="1012"/>
        <v>1</v>
      </c>
      <c r="X10798" t="str">
        <f t="shared" si="1013"/>
        <v>511</v>
      </c>
      <c r="Y10798" t="str">
        <f>IF(Table1[[#This Row],[RFM_Score]]="555","Champion", IF(AND(J10798&gt;=4,V10798&gt;=4),"Loyal", IF(U10798&lt;=2,"At Risk", IF(W10798&gt;=4,"Potential Loyalist","Others"))))</f>
        <v>Others</v>
      </c>
    </row>
    <row r="10799" spans="1:25">
      <c r="A10799" t="s">
        <v>11097</v>
      </c>
      <c r="B10799">
        <v>20</v>
      </c>
      <c r="C10799" t="s">
        <v>24</v>
      </c>
      <c r="D10799" t="s">
        <v>29</v>
      </c>
      <c r="E10799" s="6" t="s">
        <v>22869</v>
      </c>
      <c r="F10799" t="s">
        <v>37</v>
      </c>
      <c r="G10799">
        <v>4</v>
      </c>
      <c r="H10799">
        <v>3</v>
      </c>
      <c r="I10799">
        <v>61</v>
      </c>
      <c r="J10799">
        <v>2</v>
      </c>
      <c r="K10799">
        <v>20.72</v>
      </c>
      <c r="L10799" t="str">
        <f t="shared" si="1008"/>
        <v/>
      </c>
      <c r="M10799">
        <v>1</v>
      </c>
      <c r="N10799" t="str">
        <f t="shared" si="1009"/>
        <v/>
      </c>
      <c r="O10799">
        <v>24</v>
      </c>
      <c r="P10799" s="11">
        <v>0.75</v>
      </c>
      <c r="Q10799" s="11">
        <v>3.2786885245901599E-2</v>
      </c>
      <c r="R10799" s="12">
        <v>20.72</v>
      </c>
      <c r="S10799" t="s">
        <v>27</v>
      </c>
      <c r="T10799">
        <v>0</v>
      </c>
      <c r="U10799">
        <f t="shared" si="1010"/>
        <v>4</v>
      </c>
      <c r="V10799">
        <f t="shared" si="1011"/>
        <v>1</v>
      </c>
      <c r="W10799">
        <f t="shared" si="1012"/>
        <v>1</v>
      </c>
      <c r="X10799" t="str">
        <f t="shared" si="1013"/>
        <v>411</v>
      </c>
      <c r="Y10799" t="str">
        <f>IF(Table1[[#This Row],[RFM_Score]]="555","Champion", IF(AND(J10799&gt;=4,V10799&gt;=4),"Loyal", IF(U10799&lt;=2,"At Risk", IF(W10799&gt;=4,"Potential Loyalist","Others"))))</f>
        <v>Others</v>
      </c>
    </row>
    <row r="10800" spans="1:25">
      <c r="A10800" t="s">
        <v>9833</v>
      </c>
      <c r="B10800">
        <v>34</v>
      </c>
      <c r="C10800" t="s">
        <v>24</v>
      </c>
      <c r="D10800" t="s">
        <v>35</v>
      </c>
      <c r="E10800" s="6" t="s">
        <v>22870</v>
      </c>
      <c r="F10800" t="s">
        <v>37</v>
      </c>
      <c r="G10800">
        <v>0</v>
      </c>
      <c r="H10800">
        <v>0</v>
      </c>
      <c r="I10800">
        <v>42</v>
      </c>
      <c r="J10800">
        <v>3</v>
      </c>
      <c r="K10800">
        <v>20.68</v>
      </c>
      <c r="L10800" t="str">
        <f t="shared" si="1008"/>
        <v/>
      </c>
      <c r="M10800">
        <v>1</v>
      </c>
      <c r="N10800" t="str">
        <f t="shared" si="1009"/>
        <v/>
      </c>
      <c r="O10800">
        <v>147</v>
      </c>
      <c r="P10800" s="11">
        <v>0</v>
      </c>
      <c r="Q10800" s="11">
        <v>7.1428571428571397E-2</v>
      </c>
      <c r="R10800" s="12">
        <v>20.68</v>
      </c>
      <c r="S10800" t="s">
        <v>27</v>
      </c>
      <c r="T10800">
        <v>1</v>
      </c>
      <c r="U10800">
        <f t="shared" si="1010"/>
        <v>1</v>
      </c>
      <c r="V10800">
        <f t="shared" si="1011"/>
        <v>1</v>
      </c>
      <c r="W10800">
        <f t="shared" si="1012"/>
        <v>1</v>
      </c>
      <c r="X10800" t="str">
        <f t="shared" si="1013"/>
        <v>111</v>
      </c>
      <c r="Y10800" t="str">
        <f>IF(Table1[[#This Row],[RFM_Score]]="555","Champion", IF(AND(J10800&gt;=4,V10800&gt;=4),"Loyal", IF(U10800&lt;=2,"At Risk", IF(W10800&gt;=4,"Potential Loyalist","Others"))))</f>
        <v>At Risk</v>
      </c>
    </row>
    <row r="10801" spans="1:25">
      <c r="A10801" t="s">
        <v>4932</v>
      </c>
      <c r="B10801">
        <v>34</v>
      </c>
      <c r="C10801" t="s">
        <v>19</v>
      </c>
      <c r="D10801" t="s">
        <v>29</v>
      </c>
      <c r="E10801" s="6" t="s">
        <v>22871</v>
      </c>
      <c r="F10801" t="s">
        <v>30</v>
      </c>
      <c r="G10801">
        <v>4</v>
      </c>
      <c r="H10801">
        <v>2</v>
      </c>
      <c r="I10801">
        <v>48</v>
      </c>
      <c r="J10801">
        <v>1</v>
      </c>
      <c r="K10801">
        <v>20.58</v>
      </c>
      <c r="L10801" t="str">
        <f t="shared" si="1008"/>
        <v/>
      </c>
      <c r="M10801">
        <v>1</v>
      </c>
      <c r="N10801" t="str">
        <f t="shared" si="1009"/>
        <v/>
      </c>
      <c r="O10801">
        <v>103</v>
      </c>
      <c r="P10801" s="11">
        <v>0.5</v>
      </c>
      <c r="Q10801" s="11">
        <v>2.0833333333333301E-2</v>
      </c>
      <c r="R10801" s="12">
        <v>20.58</v>
      </c>
      <c r="S10801" t="s">
        <v>27</v>
      </c>
      <c r="T10801">
        <v>1</v>
      </c>
      <c r="U10801">
        <f t="shared" si="1010"/>
        <v>1</v>
      </c>
      <c r="V10801">
        <f t="shared" si="1011"/>
        <v>1</v>
      </c>
      <c r="W10801">
        <f t="shared" si="1012"/>
        <v>1</v>
      </c>
      <c r="X10801" t="str">
        <f t="shared" si="1013"/>
        <v>111</v>
      </c>
      <c r="Y10801" t="str">
        <f>IF(Table1[[#This Row],[RFM_Score]]="555","Champion", IF(AND(J10801&gt;=4,V10801&gt;=4),"Loyal", IF(U10801&lt;=2,"At Risk", IF(W10801&gt;=4,"Potential Loyalist","Others"))))</f>
        <v>At Risk</v>
      </c>
    </row>
    <row r="10802" spans="1:25">
      <c r="A10802" t="s">
        <v>4398</v>
      </c>
      <c r="B10802">
        <v>25</v>
      </c>
      <c r="C10802" t="s">
        <v>19</v>
      </c>
      <c r="D10802" t="s">
        <v>25</v>
      </c>
      <c r="E10802" s="6" t="s">
        <v>22872</v>
      </c>
      <c r="F10802" t="s">
        <v>62</v>
      </c>
      <c r="G10802">
        <v>5</v>
      </c>
      <c r="H10802">
        <v>0</v>
      </c>
      <c r="I10802">
        <v>37</v>
      </c>
      <c r="J10802">
        <v>0</v>
      </c>
      <c r="K10802">
        <v>20.260000000000002</v>
      </c>
      <c r="L10802" t="str">
        <f t="shared" si="1008"/>
        <v/>
      </c>
      <c r="M10802">
        <v>1</v>
      </c>
      <c r="N10802" t="str">
        <f t="shared" si="1009"/>
        <v/>
      </c>
      <c r="O10802">
        <v>4</v>
      </c>
      <c r="P10802" s="11">
        <v>0</v>
      </c>
      <c r="Q10802" s="11">
        <v>0</v>
      </c>
      <c r="R10802" s="12">
        <v>20.260000000000002</v>
      </c>
      <c r="S10802" t="s">
        <v>27</v>
      </c>
      <c r="T10802">
        <v>0</v>
      </c>
      <c r="U10802">
        <f t="shared" si="1010"/>
        <v>5</v>
      </c>
      <c r="V10802">
        <f t="shared" si="1011"/>
        <v>1</v>
      </c>
      <c r="W10802">
        <f t="shared" si="1012"/>
        <v>1</v>
      </c>
      <c r="X10802" t="str">
        <f t="shared" si="1013"/>
        <v>511</v>
      </c>
      <c r="Y10802" t="str">
        <f>IF(Table1[[#This Row],[RFM_Score]]="555","Champion", IF(AND(J10802&gt;=4,V10802&gt;=4),"Loyal", IF(U10802&lt;=2,"At Risk", IF(W10802&gt;=4,"Potential Loyalist","Others"))))</f>
        <v>Others</v>
      </c>
    </row>
    <row r="10803" spans="1:25">
      <c r="A10803" t="s">
        <v>7367</v>
      </c>
      <c r="B10803">
        <v>70</v>
      </c>
      <c r="C10803" t="s">
        <v>19</v>
      </c>
      <c r="D10803" t="s">
        <v>25</v>
      </c>
      <c r="E10803" s="6" t="s">
        <v>22873</v>
      </c>
      <c r="F10803" t="s">
        <v>37</v>
      </c>
      <c r="G10803">
        <v>6</v>
      </c>
      <c r="H10803">
        <v>2</v>
      </c>
      <c r="I10803">
        <v>50</v>
      </c>
      <c r="J10803">
        <v>3</v>
      </c>
      <c r="K10803">
        <v>19.95</v>
      </c>
      <c r="L10803" t="str">
        <f t="shared" si="1008"/>
        <v/>
      </c>
      <c r="M10803">
        <v>1</v>
      </c>
      <c r="N10803" t="str">
        <f t="shared" si="1009"/>
        <v/>
      </c>
      <c r="O10803">
        <v>5</v>
      </c>
      <c r="P10803" s="11">
        <v>0.33333333333333298</v>
      </c>
      <c r="Q10803" s="11">
        <v>0.06</v>
      </c>
      <c r="R10803" s="12">
        <v>19.95</v>
      </c>
      <c r="S10803" t="s">
        <v>27</v>
      </c>
      <c r="T10803">
        <v>0</v>
      </c>
      <c r="U10803">
        <f t="shared" si="1010"/>
        <v>5</v>
      </c>
      <c r="V10803">
        <f t="shared" si="1011"/>
        <v>1</v>
      </c>
      <c r="W10803">
        <f t="shared" si="1012"/>
        <v>1</v>
      </c>
      <c r="X10803" t="str">
        <f t="shared" si="1013"/>
        <v>511</v>
      </c>
      <c r="Y10803" t="str">
        <f>IF(Table1[[#This Row],[RFM_Score]]="555","Champion", IF(AND(J10803&gt;=4,V10803&gt;=4),"Loyal", IF(U10803&lt;=2,"At Risk", IF(W10803&gt;=4,"Potential Loyalist","Others"))))</f>
        <v>Others</v>
      </c>
    </row>
    <row r="10804" spans="1:25">
      <c r="A10804" t="s">
        <v>6344</v>
      </c>
      <c r="B10804">
        <v>45</v>
      </c>
      <c r="C10804" t="s">
        <v>19</v>
      </c>
      <c r="D10804" t="s">
        <v>25</v>
      </c>
      <c r="E10804" s="6" t="s">
        <v>22874</v>
      </c>
      <c r="F10804" t="s">
        <v>60</v>
      </c>
      <c r="G10804">
        <v>2</v>
      </c>
      <c r="H10804">
        <v>1</v>
      </c>
      <c r="I10804">
        <v>44</v>
      </c>
      <c r="J10804">
        <v>2</v>
      </c>
      <c r="K10804">
        <v>19.940000000000001</v>
      </c>
      <c r="L10804" t="str">
        <f t="shared" si="1008"/>
        <v/>
      </c>
      <c r="M10804">
        <v>1</v>
      </c>
      <c r="N10804" t="str">
        <f t="shared" si="1009"/>
        <v/>
      </c>
      <c r="O10804">
        <v>180</v>
      </c>
      <c r="P10804" s="11">
        <v>0.5</v>
      </c>
      <c r="Q10804" s="11">
        <v>4.54545454545454E-2</v>
      </c>
      <c r="R10804" s="12">
        <v>19.940000000000001</v>
      </c>
      <c r="S10804" t="s">
        <v>27</v>
      </c>
      <c r="T10804">
        <v>1</v>
      </c>
      <c r="U10804">
        <f t="shared" si="1010"/>
        <v>1</v>
      </c>
      <c r="V10804">
        <f t="shared" si="1011"/>
        <v>1</v>
      </c>
      <c r="W10804">
        <f t="shared" si="1012"/>
        <v>1</v>
      </c>
      <c r="X10804" t="str">
        <f t="shared" si="1013"/>
        <v>111</v>
      </c>
      <c r="Y10804" t="str">
        <f>IF(Table1[[#This Row],[RFM_Score]]="555","Champion", IF(AND(J10804&gt;=4,V10804&gt;=4),"Loyal", IF(U10804&lt;=2,"At Risk", IF(W10804&gt;=4,"Potential Loyalist","Others"))))</f>
        <v>At Risk</v>
      </c>
    </row>
    <row r="10805" spans="1:25">
      <c r="A10805" t="s">
        <v>1180</v>
      </c>
      <c r="B10805">
        <v>36</v>
      </c>
      <c r="C10805" t="s">
        <v>24</v>
      </c>
      <c r="D10805" t="s">
        <v>20</v>
      </c>
      <c r="E10805" s="6" t="s">
        <v>22875</v>
      </c>
      <c r="F10805" t="s">
        <v>21</v>
      </c>
      <c r="G10805">
        <v>1</v>
      </c>
      <c r="H10805">
        <v>0</v>
      </c>
      <c r="I10805">
        <v>43</v>
      </c>
      <c r="J10805">
        <v>2</v>
      </c>
      <c r="K10805">
        <v>19.84</v>
      </c>
      <c r="L10805" t="str">
        <f t="shared" si="1008"/>
        <v/>
      </c>
      <c r="M10805">
        <v>1</v>
      </c>
      <c r="N10805" t="str">
        <f t="shared" si="1009"/>
        <v/>
      </c>
      <c r="O10805">
        <v>18</v>
      </c>
      <c r="P10805" s="11">
        <v>0</v>
      </c>
      <c r="Q10805" s="11">
        <v>4.6511627906976702E-2</v>
      </c>
      <c r="R10805" s="12">
        <v>19.84</v>
      </c>
      <c r="S10805" t="s">
        <v>27</v>
      </c>
      <c r="T10805">
        <v>0</v>
      </c>
      <c r="U10805">
        <f t="shared" si="1010"/>
        <v>5</v>
      </c>
      <c r="V10805">
        <f t="shared" si="1011"/>
        <v>1</v>
      </c>
      <c r="W10805">
        <f t="shared" si="1012"/>
        <v>1</v>
      </c>
      <c r="X10805" t="str">
        <f t="shared" si="1013"/>
        <v>511</v>
      </c>
      <c r="Y10805" t="str">
        <f>IF(Table1[[#This Row],[RFM_Score]]="555","Champion", IF(AND(J10805&gt;=4,V10805&gt;=4),"Loyal", IF(U10805&lt;=2,"At Risk", IF(W10805&gt;=4,"Potential Loyalist","Others"))))</f>
        <v>Others</v>
      </c>
    </row>
    <row r="10806" spans="1:25">
      <c r="A10806" t="s">
        <v>10657</v>
      </c>
      <c r="B10806">
        <v>29</v>
      </c>
      <c r="C10806" t="s">
        <v>24</v>
      </c>
      <c r="D10806" t="s">
        <v>25</v>
      </c>
      <c r="E10806" s="6" t="s">
        <v>22876</v>
      </c>
      <c r="F10806" t="s">
        <v>26</v>
      </c>
      <c r="G10806">
        <v>1</v>
      </c>
      <c r="H10806">
        <v>1</v>
      </c>
      <c r="I10806">
        <v>61</v>
      </c>
      <c r="J10806">
        <v>2</v>
      </c>
      <c r="K10806">
        <v>19.77</v>
      </c>
      <c r="L10806" t="str">
        <f t="shared" si="1008"/>
        <v/>
      </c>
      <c r="M10806">
        <v>1</v>
      </c>
      <c r="N10806" t="str">
        <f t="shared" si="1009"/>
        <v/>
      </c>
      <c r="O10806">
        <v>9</v>
      </c>
      <c r="P10806" s="11">
        <v>1</v>
      </c>
      <c r="Q10806" s="11">
        <v>3.2786885245901599E-2</v>
      </c>
      <c r="R10806" s="12">
        <v>19.77</v>
      </c>
      <c r="S10806" t="s">
        <v>27</v>
      </c>
      <c r="T10806">
        <v>0</v>
      </c>
      <c r="U10806">
        <f t="shared" si="1010"/>
        <v>5</v>
      </c>
      <c r="V10806">
        <f t="shared" si="1011"/>
        <v>1</v>
      </c>
      <c r="W10806">
        <f t="shared" si="1012"/>
        <v>1</v>
      </c>
      <c r="X10806" t="str">
        <f t="shared" si="1013"/>
        <v>511</v>
      </c>
      <c r="Y10806" t="str">
        <f>IF(Table1[[#This Row],[RFM_Score]]="555","Champion", IF(AND(J10806&gt;=4,V10806&gt;=4),"Loyal", IF(U10806&lt;=2,"At Risk", IF(W10806&gt;=4,"Potential Loyalist","Others"))))</f>
        <v>Others</v>
      </c>
    </row>
    <row r="10807" spans="1:25">
      <c r="A10807" t="s">
        <v>11943</v>
      </c>
      <c r="B10807">
        <v>41</v>
      </c>
      <c r="C10807" t="s">
        <v>19</v>
      </c>
      <c r="D10807" t="s">
        <v>41</v>
      </c>
      <c r="E10807" s="6" t="s">
        <v>22877</v>
      </c>
      <c r="F10807" t="s">
        <v>60</v>
      </c>
      <c r="G10807">
        <v>1</v>
      </c>
      <c r="H10807">
        <v>1</v>
      </c>
      <c r="I10807">
        <v>42</v>
      </c>
      <c r="J10807">
        <v>1</v>
      </c>
      <c r="K10807">
        <v>19.75</v>
      </c>
      <c r="L10807" t="str">
        <f t="shared" si="1008"/>
        <v/>
      </c>
      <c r="M10807">
        <v>1</v>
      </c>
      <c r="N10807" t="str">
        <f t="shared" si="1009"/>
        <v/>
      </c>
      <c r="O10807">
        <v>17</v>
      </c>
      <c r="P10807" s="11">
        <v>1</v>
      </c>
      <c r="Q10807" s="11">
        <v>2.3809523809523801E-2</v>
      </c>
      <c r="R10807" s="12">
        <v>19.75</v>
      </c>
      <c r="S10807" t="s">
        <v>27</v>
      </c>
      <c r="T10807">
        <v>1</v>
      </c>
      <c r="U10807">
        <f t="shared" si="1010"/>
        <v>5</v>
      </c>
      <c r="V10807">
        <f t="shared" si="1011"/>
        <v>1</v>
      </c>
      <c r="W10807">
        <f t="shared" si="1012"/>
        <v>1</v>
      </c>
      <c r="X10807" t="str">
        <f t="shared" si="1013"/>
        <v>511</v>
      </c>
      <c r="Y10807" t="str">
        <f>IF(Table1[[#This Row],[RFM_Score]]="555","Champion", IF(AND(J10807&gt;=4,V10807&gt;=4),"Loyal", IF(U10807&lt;=2,"At Risk", IF(W10807&gt;=4,"Potential Loyalist","Others"))))</f>
        <v>Others</v>
      </c>
    </row>
    <row r="10808" spans="1:25">
      <c r="A10808" t="s">
        <v>6573</v>
      </c>
      <c r="B10808">
        <v>23</v>
      </c>
      <c r="C10808" t="s">
        <v>24</v>
      </c>
      <c r="D10808" t="s">
        <v>25</v>
      </c>
      <c r="E10808" s="6" t="s">
        <v>22878</v>
      </c>
      <c r="F10808" t="s">
        <v>26</v>
      </c>
      <c r="G10808">
        <v>2</v>
      </c>
      <c r="H10808">
        <v>1</v>
      </c>
      <c r="I10808">
        <v>46</v>
      </c>
      <c r="J10808">
        <v>1</v>
      </c>
      <c r="K10808">
        <v>19.7</v>
      </c>
      <c r="L10808" t="str">
        <f t="shared" si="1008"/>
        <v/>
      </c>
      <c r="M10808">
        <v>1</v>
      </c>
      <c r="N10808" t="str">
        <f t="shared" si="1009"/>
        <v/>
      </c>
      <c r="O10808">
        <v>37</v>
      </c>
      <c r="P10808" s="11">
        <v>0.5</v>
      </c>
      <c r="Q10808" s="11">
        <v>2.1739130434782601E-2</v>
      </c>
      <c r="R10808" s="12">
        <v>19.7</v>
      </c>
      <c r="S10808" t="s">
        <v>27</v>
      </c>
      <c r="T10808">
        <v>0</v>
      </c>
      <c r="U10808">
        <f t="shared" si="1010"/>
        <v>4</v>
      </c>
      <c r="V10808">
        <f t="shared" si="1011"/>
        <v>1</v>
      </c>
      <c r="W10808">
        <f t="shared" si="1012"/>
        <v>1</v>
      </c>
      <c r="X10808" t="str">
        <f t="shared" si="1013"/>
        <v>411</v>
      </c>
      <c r="Y10808" t="str">
        <f>IF(Table1[[#This Row],[RFM_Score]]="555","Champion", IF(AND(J10808&gt;=4,V10808&gt;=4),"Loyal", IF(U10808&lt;=2,"At Risk", IF(W10808&gt;=4,"Potential Loyalist","Others"))))</f>
        <v>Others</v>
      </c>
    </row>
    <row r="10809" spans="1:25">
      <c r="A10809" t="s">
        <v>8492</v>
      </c>
      <c r="B10809">
        <v>43</v>
      </c>
      <c r="C10809" t="s">
        <v>19</v>
      </c>
      <c r="D10809" t="s">
        <v>29</v>
      </c>
      <c r="E10809" s="6" t="s">
        <v>22879</v>
      </c>
      <c r="F10809" t="s">
        <v>30</v>
      </c>
      <c r="G10809">
        <v>2</v>
      </c>
      <c r="H10809">
        <v>2</v>
      </c>
      <c r="I10809">
        <v>41</v>
      </c>
      <c r="J10809">
        <v>3</v>
      </c>
      <c r="K10809">
        <v>19.64</v>
      </c>
      <c r="L10809" t="str">
        <f t="shared" si="1008"/>
        <v/>
      </c>
      <c r="M10809">
        <v>1</v>
      </c>
      <c r="N10809" t="str">
        <f t="shared" si="1009"/>
        <v/>
      </c>
      <c r="O10809">
        <v>21</v>
      </c>
      <c r="P10809" s="11">
        <v>1</v>
      </c>
      <c r="Q10809" s="11">
        <v>7.3170731707316999E-2</v>
      </c>
      <c r="R10809" s="12">
        <v>19.64</v>
      </c>
      <c r="S10809" t="s">
        <v>27</v>
      </c>
      <c r="T10809">
        <v>0</v>
      </c>
      <c r="U10809">
        <f t="shared" si="1010"/>
        <v>4</v>
      </c>
      <c r="V10809">
        <f t="shared" si="1011"/>
        <v>1</v>
      </c>
      <c r="W10809">
        <f t="shared" si="1012"/>
        <v>1</v>
      </c>
      <c r="X10809" t="str">
        <f t="shared" si="1013"/>
        <v>411</v>
      </c>
      <c r="Y10809" t="str">
        <f>IF(Table1[[#This Row],[RFM_Score]]="555","Champion", IF(AND(J10809&gt;=4,V10809&gt;=4),"Loyal", IF(U10809&lt;=2,"At Risk", IF(W10809&gt;=4,"Potential Loyalist","Others"))))</f>
        <v>Others</v>
      </c>
    </row>
    <row r="10810" spans="1:25">
      <c r="A10810" t="s">
        <v>5614</v>
      </c>
      <c r="B10810">
        <v>37</v>
      </c>
      <c r="C10810" t="s">
        <v>19</v>
      </c>
      <c r="D10810" t="s">
        <v>35</v>
      </c>
      <c r="E10810" s="6" t="s">
        <v>22880</v>
      </c>
      <c r="F10810" t="s">
        <v>30</v>
      </c>
      <c r="G10810">
        <v>2</v>
      </c>
      <c r="H10810">
        <v>1</v>
      </c>
      <c r="I10810">
        <v>47</v>
      </c>
      <c r="J10810">
        <v>2</v>
      </c>
      <c r="K10810">
        <v>19.37</v>
      </c>
      <c r="L10810" t="str">
        <f t="shared" si="1008"/>
        <v/>
      </c>
      <c r="M10810">
        <v>1</v>
      </c>
      <c r="N10810" t="str">
        <f t="shared" si="1009"/>
        <v/>
      </c>
      <c r="O10810">
        <v>8</v>
      </c>
      <c r="P10810" s="11">
        <v>0.5</v>
      </c>
      <c r="Q10810" s="11">
        <v>4.2553191489361701E-2</v>
      </c>
      <c r="R10810" s="12">
        <v>19.37</v>
      </c>
      <c r="S10810" t="s">
        <v>27</v>
      </c>
      <c r="T10810">
        <v>0</v>
      </c>
      <c r="U10810">
        <f t="shared" si="1010"/>
        <v>5</v>
      </c>
      <c r="V10810">
        <f t="shared" si="1011"/>
        <v>1</v>
      </c>
      <c r="W10810">
        <f t="shared" si="1012"/>
        <v>1</v>
      </c>
      <c r="X10810" t="str">
        <f t="shared" si="1013"/>
        <v>511</v>
      </c>
      <c r="Y10810" t="str">
        <f>IF(Table1[[#This Row],[RFM_Score]]="555","Champion", IF(AND(J10810&gt;=4,V10810&gt;=4),"Loyal", IF(U10810&lt;=2,"At Risk", IF(W10810&gt;=4,"Potential Loyalist","Others"))))</f>
        <v>Others</v>
      </c>
    </row>
    <row r="10811" spans="1:25">
      <c r="A10811" t="s">
        <v>1781</v>
      </c>
      <c r="B10811">
        <v>23</v>
      </c>
      <c r="C10811" t="s">
        <v>24</v>
      </c>
      <c r="D10811" t="s">
        <v>29</v>
      </c>
      <c r="E10811" s="6" t="s">
        <v>22881</v>
      </c>
      <c r="F10811" t="s">
        <v>26</v>
      </c>
      <c r="G10811">
        <v>2</v>
      </c>
      <c r="H10811">
        <v>1</v>
      </c>
      <c r="I10811">
        <v>41</v>
      </c>
      <c r="J10811">
        <v>2</v>
      </c>
      <c r="K10811">
        <v>19.23</v>
      </c>
      <c r="L10811" t="str">
        <f t="shared" si="1008"/>
        <v/>
      </c>
      <c r="M10811">
        <v>1</v>
      </c>
      <c r="N10811" t="str">
        <f t="shared" si="1009"/>
        <v/>
      </c>
      <c r="O10811">
        <v>22</v>
      </c>
      <c r="P10811" s="11">
        <v>0.5</v>
      </c>
      <c r="Q10811" s="11">
        <v>4.8780487804878002E-2</v>
      </c>
      <c r="R10811" s="12">
        <v>19.23</v>
      </c>
      <c r="S10811" t="s">
        <v>27</v>
      </c>
      <c r="T10811">
        <v>0</v>
      </c>
      <c r="U10811">
        <f t="shared" si="1010"/>
        <v>4</v>
      </c>
      <c r="V10811">
        <f t="shared" si="1011"/>
        <v>1</v>
      </c>
      <c r="W10811">
        <f t="shared" si="1012"/>
        <v>1</v>
      </c>
      <c r="X10811" t="str">
        <f t="shared" si="1013"/>
        <v>411</v>
      </c>
      <c r="Y10811" t="str">
        <f>IF(Table1[[#This Row],[RFM_Score]]="555","Champion", IF(AND(J10811&gt;=4,V10811&gt;=4),"Loyal", IF(U10811&lt;=2,"At Risk", IF(W10811&gt;=4,"Potential Loyalist","Others"))))</f>
        <v>Others</v>
      </c>
    </row>
    <row r="10812" spans="1:25">
      <c r="A10812" t="s">
        <v>5017</v>
      </c>
      <c r="B10812">
        <v>20</v>
      </c>
      <c r="C10812" t="s">
        <v>24</v>
      </c>
      <c r="D10812" t="s">
        <v>25</v>
      </c>
      <c r="E10812" s="6" t="s">
        <v>22882</v>
      </c>
      <c r="F10812" t="s">
        <v>37</v>
      </c>
      <c r="G10812">
        <v>5</v>
      </c>
      <c r="H10812">
        <v>3</v>
      </c>
      <c r="I10812">
        <v>50</v>
      </c>
      <c r="J10812">
        <v>4</v>
      </c>
      <c r="K10812">
        <v>19.11</v>
      </c>
      <c r="L10812" t="str">
        <f t="shared" si="1008"/>
        <v/>
      </c>
      <c r="M10812">
        <v>1</v>
      </c>
      <c r="N10812" t="str">
        <f t="shared" si="1009"/>
        <v/>
      </c>
      <c r="O10812">
        <v>41</v>
      </c>
      <c r="P10812" s="11">
        <v>0.6</v>
      </c>
      <c r="Q10812" s="11">
        <v>0.08</v>
      </c>
      <c r="R10812" s="12">
        <v>19.11</v>
      </c>
      <c r="S10812" t="s">
        <v>27</v>
      </c>
      <c r="T10812">
        <v>0</v>
      </c>
      <c r="U10812">
        <f t="shared" si="1010"/>
        <v>3</v>
      </c>
      <c r="V10812">
        <f t="shared" si="1011"/>
        <v>1</v>
      </c>
      <c r="W10812">
        <f t="shared" si="1012"/>
        <v>1</v>
      </c>
      <c r="X10812" t="str">
        <f t="shared" si="1013"/>
        <v>311</v>
      </c>
      <c r="Y10812" t="str">
        <f>IF(Table1[[#This Row],[RFM_Score]]="555","Champion", IF(AND(J10812&gt;=4,V10812&gt;=4),"Loyal", IF(U10812&lt;=2,"At Risk", IF(W10812&gt;=4,"Potential Loyalist","Others"))))</f>
        <v>Others</v>
      </c>
    </row>
    <row r="10813" spans="1:25">
      <c r="A10813" t="s">
        <v>10151</v>
      </c>
      <c r="B10813">
        <v>31</v>
      </c>
      <c r="C10813" t="s">
        <v>24</v>
      </c>
      <c r="D10813" t="s">
        <v>25</v>
      </c>
      <c r="E10813" s="6" t="s">
        <v>22883</v>
      </c>
      <c r="F10813" t="s">
        <v>26</v>
      </c>
      <c r="G10813">
        <v>3</v>
      </c>
      <c r="H10813">
        <v>1</v>
      </c>
      <c r="I10813">
        <v>51</v>
      </c>
      <c r="J10813">
        <v>1</v>
      </c>
      <c r="K10813">
        <v>19.11</v>
      </c>
      <c r="L10813" t="str">
        <f t="shared" si="1008"/>
        <v/>
      </c>
      <c r="M10813">
        <v>1</v>
      </c>
      <c r="N10813" t="str">
        <f t="shared" si="1009"/>
        <v/>
      </c>
      <c r="O10813">
        <v>45</v>
      </c>
      <c r="P10813" s="11">
        <v>0.33333333333333298</v>
      </c>
      <c r="Q10813" s="11">
        <v>1.9607843137254902E-2</v>
      </c>
      <c r="R10813" s="12">
        <v>19.11</v>
      </c>
      <c r="S10813" t="s">
        <v>27</v>
      </c>
      <c r="T10813">
        <v>0</v>
      </c>
      <c r="U10813">
        <f t="shared" si="1010"/>
        <v>3</v>
      </c>
      <c r="V10813">
        <f t="shared" si="1011"/>
        <v>1</v>
      </c>
      <c r="W10813">
        <f t="shared" si="1012"/>
        <v>1</v>
      </c>
      <c r="X10813" t="str">
        <f t="shared" si="1013"/>
        <v>311</v>
      </c>
      <c r="Y10813" t="str">
        <f>IF(Table1[[#This Row],[RFM_Score]]="555","Champion", IF(AND(J10813&gt;=4,V10813&gt;=4),"Loyal", IF(U10813&lt;=2,"At Risk", IF(W10813&gt;=4,"Potential Loyalist","Others"))))</f>
        <v>Others</v>
      </c>
    </row>
    <row r="10814" spans="1:25">
      <c r="A10814" t="s">
        <v>11108</v>
      </c>
      <c r="B10814">
        <v>18</v>
      </c>
      <c r="C10814" t="s">
        <v>33</v>
      </c>
      <c r="D10814" t="s">
        <v>41</v>
      </c>
      <c r="E10814" s="6" t="s">
        <v>22884</v>
      </c>
      <c r="F10814" t="s">
        <v>30</v>
      </c>
      <c r="G10814">
        <v>2</v>
      </c>
      <c r="H10814">
        <v>0</v>
      </c>
      <c r="I10814">
        <v>51</v>
      </c>
      <c r="J10814">
        <v>3</v>
      </c>
      <c r="K10814">
        <v>19.079999999999998</v>
      </c>
      <c r="L10814" t="str">
        <f t="shared" si="1008"/>
        <v/>
      </c>
      <c r="M10814">
        <v>1</v>
      </c>
      <c r="N10814" t="str">
        <f t="shared" si="1009"/>
        <v/>
      </c>
      <c r="O10814">
        <v>24</v>
      </c>
      <c r="P10814" s="11">
        <v>0</v>
      </c>
      <c r="Q10814" s="11">
        <v>5.8823529411764698E-2</v>
      </c>
      <c r="R10814" s="12">
        <v>19.079999999999998</v>
      </c>
      <c r="S10814" t="s">
        <v>27</v>
      </c>
      <c r="T10814">
        <v>0</v>
      </c>
      <c r="U10814">
        <f t="shared" si="1010"/>
        <v>4</v>
      </c>
      <c r="V10814">
        <f t="shared" si="1011"/>
        <v>1</v>
      </c>
      <c r="W10814">
        <f t="shared" si="1012"/>
        <v>1</v>
      </c>
      <c r="X10814" t="str">
        <f t="shared" si="1013"/>
        <v>411</v>
      </c>
      <c r="Y10814" t="str">
        <f>IF(Table1[[#This Row],[RFM_Score]]="555","Champion", IF(AND(J10814&gt;=4,V10814&gt;=4),"Loyal", IF(U10814&lt;=2,"At Risk", IF(W10814&gt;=4,"Potential Loyalist","Others"))))</f>
        <v>Others</v>
      </c>
    </row>
    <row r="10815" spans="1:25">
      <c r="A10815" t="s">
        <v>373</v>
      </c>
      <c r="B10815">
        <v>25</v>
      </c>
      <c r="C10815" t="s">
        <v>24</v>
      </c>
      <c r="D10815" t="s">
        <v>25</v>
      </c>
      <c r="E10815" s="6" t="s">
        <v>22885</v>
      </c>
      <c r="F10815" t="s">
        <v>60</v>
      </c>
      <c r="G10815">
        <v>3</v>
      </c>
      <c r="H10815">
        <v>0</v>
      </c>
      <c r="I10815">
        <v>45</v>
      </c>
      <c r="J10815">
        <v>2</v>
      </c>
      <c r="K10815">
        <v>19.07</v>
      </c>
      <c r="L10815" t="str">
        <f t="shared" si="1008"/>
        <v/>
      </c>
      <c r="M10815">
        <v>1</v>
      </c>
      <c r="N10815" t="str">
        <f t="shared" si="1009"/>
        <v/>
      </c>
      <c r="O10815">
        <v>26</v>
      </c>
      <c r="P10815" s="11">
        <v>0</v>
      </c>
      <c r="Q10815" s="11">
        <v>4.4444444444444398E-2</v>
      </c>
      <c r="R10815" s="12">
        <v>19.07</v>
      </c>
      <c r="S10815" t="s">
        <v>27</v>
      </c>
      <c r="T10815">
        <v>0</v>
      </c>
      <c r="U10815">
        <f t="shared" si="1010"/>
        <v>4</v>
      </c>
      <c r="V10815">
        <f t="shared" si="1011"/>
        <v>1</v>
      </c>
      <c r="W10815">
        <f t="shared" si="1012"/>
        <v>1</v>
      </c>
      <c r="X10815" t="str">
        <f t="shared" si="1013"/>
        <v>411</v>
      </c>
      <c r="Y10815" t="str">
        <f>IF(Table1[[#This Row],[RFM_Score]]="555","Champion", IF(AND(J10815&gt;=4,V10815&gt;=4),"Loyal", IF(U10815&lt;=2,"At Risk", IF(W10815&gt;=4,"Potential Loyalist","Others"))))</f>
        <v>Others</v>
      </c>
    </row>
    <row r="10816" spans="1:25">
      <c r="A10816" t="s">
        <v>4101</v>
      </c>
      <c r="B10816">
        <v>23</v>
      </c>
      <c r="C10816" t="s">
        <v>24</v>
      </c>
      <c r="D10816" t="s">
        <v>25</v>
      </c>
      <c r="E10816" s="6" t="s">
        <v>22886</v>
      </c>
      <c r="F10816" t="s">
        <v>37</v>
      </c>
      <c r="G10816">
        <v>2</v>
      </c>
      <c r="H10816">
        <v>0</v>
      </c>
      <c r="I10816">
        <v>62</v>
      </c>
      <c r="J10816">
        <v>6</v>
      </c>
      <c r="K10816">
        <v>19.05</v>
      </c>
      <c r="L10816" t="str">
        <f t="shared" si="1008"/>
        <v/>
      </c>
      <c r="M10816">
        <v>1</v>
      </c>
      <c r="N10816" t="str">
        <f t="shared" si="1009"/>
        <v/>
      </c>
      <c r="O10816">
        <v>59</v>
      </c>
      <c r="P10816" s="11">
        <v>0</v>
      </c>
      <c r="Q10816" s="11">
        <v>9.6774193548387094E-2</v>
      </c>
      <c r="R10816" s="12">
        <v>19.05</v>
      </c>
      <c r="S10816" t="s">
        <v>27</v>
      </c>
      <c r="T10816">
        <v>0</v>
      </c>
      <c r="U10816">
        <f t="shared" si="1010"/>
        <v>3</v>
      </c>
      <c r="V10816">
        <f t="shared" si="1011"/>
        <v>1</v>
      </c>
      <c r="W10816">
        <f t="shared" si="1012"/>
        <v>1</v>
      </c>
      <c r="X10816" t="str">
        <f t="shared" si="1013"/>
        <v>311</v>
      </c>
      <c r="Y10816" t="str">
        <f>IF(Table1[[#This Row],[RFM_Score]]="555","Champion", IF(AND(J10816&gt;=4,V10816&gt;=4),"Loyal", IF(U10816&lt;=2,"At Risk", IF(W10816&gt;=4,"Potential Loyalist","Others"))))</f>
        <v>Others</v>
      </c>
    </row>
    <row r="10817" spans="1:25">
      <c r="A10817" t="s">
        <v>9154</v>
      </c>
      <c r="B10817">
        <v>43</v>
      </c>
      <c r="C10817" t="s">
        <v>19</v>
      </c>
      <c r="D10817" t="s">
        <v>49</v>
      </c>
      <c r="E10817" s="6" t="s">
        <v>22887</v>
      </c>
      <c r="F10817" t="s">
        <v>21</v>
      </c>
      <c r="G10817">
        <v>5</v>
      </c>
      <c r="H10817">
        <v>3</v>
      </c>
      <c r="I10817">
        <v>54</v>
      </c>
      <c r="J10817">
        <v>2</v>
      </c>
      <c r="K10817">
        <v>19</v>
      </c>
      <c r="L10817" t="str">
        <f t="shared" si="1008"/>
        <v/>
      </c>
      <c r="M10817">
        <v>1</v>
      </c>
      <c r="N10817" t="str">
        <f t="shared" si="1009"/>
        <v/>
      </c>
      <c r="O10817">
        <v>5</v>
      </c>
      <c r="P10817" s="11">
        <v>0.6</v>
      </c>
      <c r="Q10817" s="11">
        <v>3.7037037037037E-2</v>
      </c>
      <c r="R10817" s="12">
        <v>19</v>
      </c>
      <c r="S10817" t="s">
        <v>27</v>
      </c>
      <c r="T10817">
        <v>0</v>
      </c>
      <c r="U10817">
        <f t="shared" si="1010"/>
        <v>5</v>
      </c>
      <c r="V10817">
        <f t="shared" si="1011"/>
        <v>1</v>
      </c>
      <c r="W10817">
        <f t="shared" si="1012"/>
        <v>1</v>
      </c>
      <c r="X10817" t="str">
        <f t="shared" si="1013"/>
        <v>511</v>
      </c>
      <c r="Y10817" t="str">
        <f>IF(Table1[[#This Row],[RFM_Score]]="555","Champion", IF(AND(J10817&gt;=4,V10817&gt;=4),"Loyal", IF(U10817&lt;=2,"At Risk", IF(W10817&gt;=4,"Potential Loyalist","Others"))))</f>
        <v>Others</v>
      </c>
    </row>
    <row r="10818" spans="1:25">
      <c r="A10818" t="s">
        <v>475</v>
      </c>
      <c r="B10818">
        <v>18</v>
      </c>
      <c r="C10818" t="s">
        <v>24</v>
      </c>
      <c r="D10818" t="s">
        <v>35</v>
      </c>
      <c r="E10818" s="6" t="s">
        <v>22888</v>
      </c>
      <c r="F10818" t="s">
        <v>26</v>
      </c>
      <c r="G10818">
        <v>1</v>
      </c>
      <c r="H10818">
        <v>1</v>
      </c>
      <c r="I10818">
        <v>43</v>
      </c>
      <c r="J10818">
        <v>2</v>
      </c>
      <c r="K10818">
        <v>18.96</v>
      </c>
      <c r="L10818" t="str">
        <f t="shared" ref="L10818:L10881" si="1014">IF(OR(K10818&lt;$AC$10, K10818&gt;$AC$11), "OUTLIER", "")</f>
        <v/>
      </c>
      <c r="M10818">
        <v>1</v>
      </c>
      <c r="N10818" t="str">
        <f t="shared" ref="N10818:N10881" si="1015">IF(OR(M10818&lt;$AC$16, M10818&gt;$AC$17), "OUTLIER", "")</f>
        <v/>
      </c>
      <c r="O10818">
        <v>125</v>
      </c>
      <c r="P10818" s="11">
        <v>1</v>
      </c>
      <c r="Q10818" s="11">
        <v>4.6511627906976702E-2</v>
      </c>
      <c r="R10818" s="12">
        <v>18.96</v>
      </c>
      <c r="S10818" t="s">
        <v>27</v>
      </c>
      <c r="T10818">
        <v>1</v>
      </c>
      <c r="U10818">
        <f t="shared" ref="U10818:U10881" si="1016">IF(O10818&lt;=20,5,IF(O10818&lt;=40,4,IF(O10818&lt;=70,3,IF(O10818&lt;=100,2,1))))</f>
        <v>1</v>
      </c>
      <c r="V10818">
        <f t="shared" ref="V10818:V10881" si="1017">IF(M10818&gt;=11,5,IF(M10818&gt;=9,4,IF(M10818&gt;=7,3,IF(M10818&gt;=5,2,1))))</f>
        <v>1</v>
      </c>
      <c r="W10818">
        <f t="shared" ref="W10818:W10881" si="1018">IF(K10818&gt;=500,5,IF(K10818&gt;=300,4,IF(K10818&gt;=150,3,IF(K10818&gt;=50,2,1))))</f>
        <v>1</v>
      </c>
      <c r="X10818" t="str">
        <f t="shared" ref="X10818:X10881" si="1019">U10818 &amp; V10818 &amp; W10818</f>
        <v>111</v>
      </c>
      <c r="Y10818" t="str">
        <f>IF(Table1[[#This Row],[RFM_Score]]="555","Champion", IF(AND(J10818&gt;=4,V10818&gt;=4),"Loyal", IF(U10818&lt;=2,"At Risk", IF(W10818&gt;=4,"Potential Loyalist","Others"))))</f>
        <v>At Risk</v>
      </c>
    </row>
    <row r="10819" spans="1:25">
      <c r="A10819" t="s">
        <v>7068</v>
      </c>
      <c r="B10819">
        <v>28</v>
      </c>
      <c r="C10819" t="s">
        <v>24</v>
      </c>
      <c r="D10819" t="s">
        <v>25</v>
      </c>
      <c r="E10819" s="6" t="s">
        <v>22889</v>
      </c>
      <c r="F10819" t="s">
        <v>30</v>
      </c>
      <c r="G10819">
        <v>4</v>
      </c>
      <c r="H10819">
        <v>0</v>
      </c>
      <c r="I10819">
        <v>45</v>
      </c>
      <c r="J10819">
        <v>2</v>
      </c>
      <c r="K10819">
        <v>18.72</v>
      </c>
      <c r="L10819" t="str">
        <f t="shared" si="1014"/>
        <v/>
      </c>
      <c r="M10819">
        <v>1</v>
      </c>
      <c r="N10819" t="str">
        <f t="shared" si="1015"/>
        <v/>
      </c>
      <c r="O10819">
        <v>29</v>
      </c>
      <c r="P10819" s="11">
        <v>0</v>
      </c>
      <c r="Q10819" s="11">
        <v>4.4444444444444398E-2</v>
      </c>
      <c r="R10819" s="12">
        <v>18.72</v>
      </c>
      <c r="S10819" t="s">
        <v>27</v>
      </c>
      <c r="T10819">
        <v>0</v>
      </c>
      <c r="U10819">
        <f t="shared" si="1016"/>
        <v>4</v>
      </c>
      <c r="V10819">
        <f t="shared" si="1017"/>
        <v>1</v>
      </c>
      <c r="W10819">
        <f t="shared" si="1018"/>
        <v>1</v>
      </c>
      <c r="X10819" t="str">
        <f t="shared" si="1019"/>
        <v>411</v>
      </c>
      <c r="Y10819" t="str">
        <f>IF(Table1[[#This Row],[RFM_Score]]="555","Champion", IF(AND(J10819&gt;=4,V10819&gt;=4),"Loyal", IF(U10819&lt;=2,"At Risk", IF(W10819&gt;=4,"Potential Loyalist","Others"))))</f>
        <v>Others</v>
      </c>
    </row>
    <row r="10820" spans="1:25">
      <c r="A10820" t="s">
        <v>6216</v>
      </c>
      <c r="B10820">
        <v>45</v>
      </c>
      <c r="C10820" t="s">
        <v>19</v>
      </c>
      <c r="D10820" t="s">
        <v>25</v>
      </c>
      <c r="E10820" s="6" t="s">
        <v>22890</v>
      </c>
      <c r="F10820" t="s">
        <v>21</v>
      </c>
      <c r="G10820">
        <v>5</v>
      </c>
      <c r="H10820">
        <v>3</v>
      </c>
      <c r="I10820">
        <v>48</v>
      </c>
      <c r="J10820">
        <v>3</v>
      </c>
      <c r="K10820">
        <v>18.63</v>
      </c>
      <c r="L10820" t="str">
        <f t="shared" si="1014"/>
        <v/>
      </c>
      <c r="M10820">
        <v>1</v>
      </c>
      <c r="N10820" t="str">
        <f t="shared" si="1015"/>
        <v/>
      </c>
      <c r="O10820">
        <v>2</v>
      </c>
      <c r="P10820" s="11">
        <v>0.6</v>
      </c>
      <c r="Q10820" s="11">
        <v>6.25E-2</v>
      </c>
      <c r="R10820" s="12">
        <v>18.63</v>
      </c>
      <c r="S10820" t="s">
        <v>27</v>
      </c>
      <c r="T10820">
        <v>0</v>
      </c>
      <c r="U10820">
        <f t="shared" si="1016"/>
        <v>5</v>
      </c>
      <c r="V10820">
        <f t="shared" si="1017"/>
        <v>1</v>
      </c>
      <c r="W10820">
        <f t="shared" si="1018"/>
        <v>1</v>
      </c>
      <c r="X10820" t="str">
        <f t="shared" si="1019"/>
        <v>511</v>
      </c>
      <c r="Y10820" t="str">
        <f>IF(Table1[[#This Row],[RFM_Score]]="555","Champion", IF(AND(J10820&gt;=4,V10820&gt;=4),"Loyal", IF(U10820&lt;=2,"At Risk", IF(W10820&gt;=4,"Potential Loyalist","Others"))))</f>
        <v>Others</v>
      </c>
    </row>
    <row r="10821" spans="1:25">
      <c r="A10821" t="s">
        <v>9108</v>
      </c>
      <c r="B10821">
        <v>28</v>
      </c>
      <c r="C10821" t="s">
        <v>24</v>
      </c>
      <c r="D10821" t="s">
        <v>25</v>
      </c>
      <c r="E10821" s="6" t="s">
        <v>22891</v>
      </c>
      <c r="F10821" t="s">
        <v>21</v>
      </c>
      <c r="G10821">
        <v>4</v>
      </c>
      <c r="H10821">
        <v>1</v>
      </c>
      <c r="I10821">
        <v>50</v>
      </c>
      <c r="J10821">
        <v>1</v>
      </c>
      <c r="K10821">
        <v>18.559999999999999</v>
      </c>
      <c r="L10821" t="str">
        <f t="shared" si="1014"/>
        <v/>
      </c>
      <c r="M10821">
        <v>1</v>
      </c>
      <c r="N10821" t="str">
        <f t="shared" si="1015"/>
        <v/>
      </c>
      <c r="O10821">
        <v>106</v>
      </c>
      <c r="P10821" s="11">
        <v>0.25</v>
      </c>
      <c r="Q10821" s="11">
        <v>0.02</v>
      </c>
      <c r="R10821" s="12">
        <v>18.559999999999999</v>
      </c>
      <c r="S10821" t="s">
        <v>27</v>
      </c>
      <c r="T10821">
        <v>0</v>
      </c>
      <c r="U10821">
        <f t="shared" si="1016"/>
        <v>1</v>
      </c>
      <c r="V10821">
        <f t="shared" si="1017"/>
        <v>1</v>
      </c>
      <c r="W10821">
        <f t="shared" si="1018"/>
        <v>1</v>
      </c>
      <c r="X10821" t="str">
        <f t="shared" si="1019"/>
        <v>111</v>
      </c>
      <c r="Y10821" t="str">
        <f>IF(Table1[[#This Row],[RFM_Score]]="555","Champion", IF(AND(J10821&gt;=4,V10821&gt;=4),"Loyal", IF(U10821&lt;=2,"At Risk", IF(W10821&gt;=4,"Potential Loyalist","Others"))))</f>
        <v>At Risk</v>
      </c>
    </row>
    <row r="10822" spans="1:25">
      <c r="A10822" t="s">
        <v>5694</v>
      </c>
      <c r="B10822">
        <v>34</v>
      </c>
      <c r="C10822" t="s">
        <v>24</v>
      </c>
      <c r="D10822" t="s">
        <v>49</v>
      </c>
      <c r="E10822" s="6" t="s">
        <v>22892</v>
      </c>
      <c r="F10822" t="s">
        <v>60</v>
      </c>
      <c r="G10822">
        <v>1</v>
      </c>
      <c r="H10822">
        <v>0</v>
      </c>
      <c r="I10822">
        <v>50</v>
      </c>
      <c r="J10822">
        <v>2</v>
      </c>
      <c r="K10822">
        <v>18.47</v>
      </c>
      <c r="L10822" t="str">
        <f t="shared" si="1014"/>
        <v/>
      </c>
      <c r="M10822">
        <v>1</v>
      </c>
      <c r="N10822" t="str">
        <f t="shared" si="1015"/>
        <v/>
      </c>
      <c r="O10822">
        <v>7</v>
      </c>
      <c r="P10822" s="11">
        <v>0</v>
      </c>
      <c r="Q10822" s="11">
        <v>0.04</v>
      </c>
      <c r="R10822" s="12">
        <v>18.47</v>
      </c>
      <c r="S10822" t="s">
        <v>27</v>
      </c>
      <c r="T10822">
        <v>0</v>
      </c>
      <c r="U10822">
        <f t="shared" si="1016"/>
        <v>5</v>
      </c>
      <c r="V10822">
        <f t="shared" si="1017"/>
        <v>1</v>
      </c>
      <c r="W10822">
        <f t="shared" si="1018"/>
        <v>1</v>
      </c>
      <c r="X10822" t="str">
        <f t="shared" si="1019"/>
        <v>511</v>
      </c>
      <c r="Y10822" t="str">
        <f>IF(Table1[[#This Row],[RFM_Score]]="555","Champion", IF(AND(J10822&gt;=4,V10822&gt;=4),"Loyal", IF(U10822&lt;=2,"At Risk", IF(W10822&gt;=4,"Potential Loyalist","Others"))))</f>
        <v>Others</v>
      </c>
    </row>
    <row r="10823" spans="1:25">
      <c r="A10823" t="s">
        <v>1766</v>
      </c>
      <c r="B10823">
        <v>57</v>
      </c>
      <c r="C10823" t="s">
        <v>24</v>
      </c>
      <c r="D10823" t="s">
        <v>41</v>
      </c>
      <c r="E10823" s="6" t="s">
        <v>22893</v>
      </c>
      <c r="F10823" t="s">
        <v>21</v>
      </c>
      <c r="G10823">
        <v>3</v>
      </c>
      <c r="H10823">
        <v>2</v>
      </c>
      <c r="I10823">
        <v>46</v>
      </c>
      <c r="J10823">
        <v>2</v>
      </c>
      <c r="K10823">
        <v>18.3</v>
      </c>
      <c r="L10823" t="str">
        <f t="shared" si="1014"/>
        <v/>
      </c>
      <c r="M10823">
        <v>1</v>
      </c>
      <c r="N10823" t="str">
        <f t="shared" si="1015"/>
        <v/>
      </c>
      <c r="O10823">
        <v>14</v>
      </c>
      <c r="P10823" s="11">
        <v>0.66666666666666596</v>
      </c>
      <c r="Q10823" s="11">
        <v>4.3478260869565202E-2</v>
      </c>
      <c r="R10823" s="12">
        <v>18.3</v>
      </c>
      <c r="S10823" t="s">
        <v>27</v>
      </c>
      <c r="T10823">
        <v>0</v>
      </c>
      <c r="U10823">
        <f t="shared" si="1016"/>
        <v>5</v>
      </c>
      <c r="V10823">
        <f t="shared" si="1017"/>
        <v>1</v>
      </c>
      <c r="W10823">
        <f t="shared" si="1018"/>
        <v>1</v>
      </c>
      <c r="X10823" t="str">
        <f t="shared" si="1019"/>
        <v>511</v>
      </c>
      <c r="Y10823" t="str">
        <f>IF(Table1[[#This Row],[RFM_Score]]="555","Champion", IF(AND(J10823&gt;=4,V10823&gt;=4),"Loyal", IF(U10823&lt;=2,"At Risk", IF(W10823&gt;=4,"Potential Loyalist","Others"))))</f>
        <v>Others</v>
      </c>
    </row>
    <row r="10824" spans="1:25">
      <c r="A10824" t="s">
        <v>11738</v>
      </c>
      <c r="B10824">
        <v>42</v>
      </c>
      <c r="C10824" t="s">
        <v>24</v>
      </c>
      <c r="D10824" t="s">
        <v>25</v>
      </c>
      <c r="E10824" s="6" t="s">
        <v>22894</v>
      </c>
      <c r="F10824" t="s">
        <v>62</v>
      </c>
      <c r="G10824">
        <v>5</v>
      </c>
      <c r="H10824">
        <v>1</v>
      </c>
      <c r="I10824">
        <v>57</v>
      </c>
      <c r="J10824">
        <v>9</v>
      </c>
      <c r="K10824">
        <v>18.100000000000001</v>
      </c>
      <c r="L10824" t="str">
        <f t="shared" si="1014"/>
        <v/>
      </c>
      <c r="M10824">
        <v>1</v>
      </c>
      <c r="N10824" t="str">
        <f t="shared" si="1015"/>
        <v/>
      </c>
      <c r="O10824">
        <v>2</v>
      </c>
      <c r="P10824" s="11">
        <v>0.2</v>
      </c>
      <c r="Q10824" s="11">
        <v>0.157894736842105</v>
      </c>
      <c r="R10824" s="12">
        <v>18.100000000000001</v>
      </c>
      <c r="S10824" t="s">
        <v>27</v>
      </c>
      <c r="T10824">
        <v>0</v>
      </c>
      <c r="U10824">
        <f t="shared" si="1016"/>
        <v>5</v>
      </c>
      <c r="V10824">
        <f t="shared" si="1017"/>
        <v>1</v>
      </c>
      <c r="W10824">
        <f t="shared" si="1018"/>
        <v>1</v>
      </c>
      <c r="X10824" t="str">
        <f t="shared" si="1019"/>
        <v>511</v>
      </c>
      <c r="Y10824" t="str">
        <f>IF(Table1[[#This Row],[RFM_Score]]="555","Champion", IF(AND(J10824&gt;=4,V10824&gt;=4),"Loyal", IF(U10824&lt;=2,"At Risk", IF(W10824&gt;=4,"Potential Loyalist","Others"))))</f>
        <v>Others</v>
      </c>
    </row>
    <row r="10825" spans="1:25">
      <c r="A10825" t="s">
        <v>7414</v>
      </c>
      <c r="B10825">
        <v>42</v>
      </c>
      <c r="C10825" t="s">
        <v>19</v>
      </c>
      <c r="D10825" t="s">
        <v>29</v>
      </c>
      <c r="E10825" s="6" t="s">
        <v>22895</v>
      </c>
      <c r="F10825" t="s">
        <v>30</v>
      </c>
      <c r="G10825">
        <v>2</v>
      </c>
      <c r="H10825">
        <v>0</v>
      </c>
      <c r="I10825">
        <v>50</v>
      </c>
      <c r="J10825">
        <v>5</v>
      </c>
      <c r="K10825">
        <v>18.07</v>
      </c>
      <c r="L10825" t="str">
        <f t="shared" si="1014"/>
        <v/>
      </c>
      <c r="M10825">
        <v>1</v>
      </c>
      <c r="N10825" t="str">
        <f t="shared" si="1015"/>
        <v/>
      </c>
      <c r="O10825">
        <v>5</v>
      </c>
      <c r="P10825" s="11">
        <v>0</v>
      </c>
      <c r="Q10825" s="11">
        <v>0.1</v>
      </c>
      <c r="R10825" s="12">
        <v>18.07</v>
      </c>
      <c r="S10825" t="s">
        <v>27</v>
      </c>
      <c r="T10825">
        <v>0</v>
      </c>
      <c r="U10825">
        <f t="shared" si="1016"/>
        <v>5</v>
      </c>
      <c r="V10825">
        <f t="shared" si="1017"/>
        <v>1</v>
      </c>
      <c r="W10825">
        <f t="shared" si="1018"/>
        <v>1</v>
      </c>
      <c r="X10825" t="str">
        <f t="shared" si="1019"/>
        <v>511</v>
      </c>
      <c r="Y10825" t="str">
        <f>IF(Table1[[#This Row],[RFM_Score]]="555","Champion", IF(AND(J10825&gt;=4,V10825&gt;=4),"Loyal", IF(U10825&lt;=2,"At Risk", IF(W10825&gt;=4,"Potential Loyalist","Others"))))</f>
        <v>Others</v>
      </c>
    </row>
    <row r="10826" spans="1:25">
      <c r="A10826" t="s">
        <v>5013</v>
      </c>
      <c r="B10826">
        <v>51</v>
      </c>
      <c r="C10826" t="s">
        <v>19</v>
      </c>
      <c r="D10826" t="s">
        <v>29</v>
      </c>
      <c r="E10826" s="6" t="s">
        <v>22896</v>
      </c>
      <c r="F10826" t="s">
        <v>26</v>
      </c>
      <c r="G10826">
        <v>8</v>
      </c>
      <c r="H10826">
        <v>5</v>
      </c>
      <c r="I10826">
        <v>51</v>
      </c>
      <c r="J10826">
        <v>1</v>
      </c>
      <c r="K10826">
        <v>17.98</v>
      </c>
      <c r="L10826" t="str">
        <f t="shared" si="1014"/>
        <v/>
      </c>
      <c r="M10826">
        <v>1</v>
      </c>
      <c r="N10826" t="str">
        <f t="shared" si="1015"/>
        <v/>
      </c>
      <c r="O10826">
        <v>22</v>
      </c>
      <c r="P10826" s="11">
        <v>0.625</v>
      </c>
      <c r="Q10826" s="11">
        <v>1.9607843137254902E-2</v>
      </c>
      <c r="R10826" s="12">
        <v>17.98</v>
      </c>
      <c r="S10826" t="s">
        <v>27</v>
      </c>
      <c r="T10826">
        <v>0</v>
      </c>
      <c r="U10826">
        <f t="shared" si="1016"/>
        <v>4</v>
      </c>
      <c r="V10826">
        <f t="shared" si="1017"/>
        <v>1</v>
      </c>
      <c r="W10826">
        <f t="shared" si="1018"/>
        <v>1</v>
      </c>
      <c r="X10826" t="str">
        <f t="shared" si="1019"/>
        <v>411</v>
      </c>
      <c r="Y10826" t="str">
        <f>IF(Table1[[#This Row],[RFM_Score]]="555","Champion", IF(AND(J10826&gt;=4,V10826&gt;=4),"Loyal", IF(U10826&lt;=2,"At Risk", IF(W10826&gt;=4,"Potential Loyalist","Others"))))</f>
        <v>Others</v>
      </c>
    </row>
    <row r="10827" spans="1:25">
      <c r="A10827" t="s">
        <v>6423</v>
      </c>
      <c r="B10827">
        <v>34</v>
      </c>
      <c r="C10827" t="s">
        <v>24</v>
      </c>
      <c r="D10827" t="s">
        <v>25</v>
      </c>
      <c r="E10827" s="6" t="s">
        <v>22897</v>
      </c>
      <c r="F10827" t="s">
        <v>30</v>
      </c>
      <c r="G10827">
        <v>4</v>
      </c>
      <c r="H10827">
        <v>2</v>
      </c>
      <c r="I10827">
        <v>50</v>
      </c>
      <c r="J10827">
        <v>2</v>
      </c>
      <c r="K10827">
        <v>17.97</v>
      </c>
      <c r="L10827" t="str">
        <f t="shared" si="1014"/>
        <v/>
      </c>
      <c r="M10827">
        <v>1</v>
      </c>
      <c r="N10827" t="str">
        <f t="shared" si="1015"/>
        <v/>
      </c>
      <c r="O10827">
        <v>48</v>
      </c>
      <c r="P10827" s="11">
        <v>0.5</v>
      </c>
      <c r="Q10827" s="11">
        <v>0.04</v>
      </c>
      <c r="R10827" s="12">
        <v>17.97</v>
      </c>
      <c r="S10827" t="s">
        <v>27</v>
      </c>
      <c r="T10827">
        <v>0</v>
      </c>
      <c r="U10827">
        <f t="shared" si="1016"/>
        <v>3</v>
      </c>
      <c r="V10827">
        <f t="shared" si="1017"/>
        <v>1</v>
      </c>
      <c r="W10827">
        <f t="shared" si="1018"/>
        <v>1</v>
      </c>
      <c r="X10827" t="str">
        <f t="shared" si="1019"/>
        <v>311</v>
      </c>
      <c r="Y10827" t="str">
        <f>IF(Table1[[#This Row],[RFM_Score]]="555","Champion", IF(AND(J10827&gt;=4,V10827&gt;=4),"Loyal", IF(U10827&lt;=2,"At Risk", IF(W10827&gt;=4,"Potential Loyalist","Others"))))</f>
        <v>Others</v>
      </c>
    </row>
    <row r="10828" spans="1:25">
      <c r="A10828" t="s">
        <v>198</v>
      </c>
      <c r="B10828">
        <v>44</v>
      </c>
      <c r="C10828" t="s">
        <v>24</v>
      </c>
      <c r="D10828" t="s">
        <v>20</v>
      </c>
      <c r="E10828" s="6" t="s">
        <v>22898</v>
      </c>
      <c r="F10828" t="s">
        <v>30</v>
      </c>
      <c r="G10828">
        <v>2</v>
      </c>
      <c r="H10828">
        <v>0</v>
      </c>
      <c r="I10828">
        <v>53</v>
      </c>
      <c r="J10828">
        <v>1</v>
      </c>
      <c r="K10828">
        <v>17.88</v>
      </c>
      <c r="L10828" t="str">
        <f t="shared" si="1014"/>
        <v/>
      </c>
      <c r="M10828">
        <v>1</v>
      </c>
      <c r="N10828" t="str">
        <f t="shared" si="1015"/>
        <v/>
      </c>
      <c r="O10828">
        <v>23</v>
      </c>
      <c r="P10828" s="11">
        <v>0</v>
      </c>
      <c r="Q10828" s="11">
        <v>1.8867924528301799E-2</v>
      </c>
      <c r="R10828" s="12">
        <v>17.88</v>
      </c>
      <c r="S10828" t="s">
        <v>27</v>
      </c>
      <c r="T10828">
        <v>0</v>
      </c>
      <c r="U10828">
        <f t="shared" si="1016"/>
        <v>4</v>
      </c>
      <c r="V10828">
        <f t="shared" si="1017"/>
        <v>1</v>
      </c>
      <c r="W10828">
        <f t="shared" si="1018"/>
        <v>1</v>
      </c>
      <c r="X10828" t="str">
        <f t="shared" si="1019"/>
        <v>411</v>
      </c>
      <c r="Y10828" t="str">
        <f>IF(Table1[[#This Row],[RFM_Score]]="555","Champion", IF(AND(J10828&gt;=4,V10828&gt;=4),"Loyal", IF(U10828&lt;=2,"At Risk", IF(W10828&gt;=4,"Potential Loyalist","Others"))))</f>
        <v>Others</v>
      </c>
    </row>
    <row r="10829" spans="1:25">
      <c r="A10829" t="s">
        <v>6872</v>
      </c>
      <c r="B10829">
        <v>20</v>
      </c>
      <c r="C10829" t="s">
        <v>24</v>
      </c>
      <c r="D10829" t="s">
        <v>29</v>
      </c>
      <c r="E10829" s="6" t="s">
        <v>22899</v>
      </c>
      <c r="F10829" t="s">
        <v>26</v>
      </c>
      <c r="G10829">
        <v>6</v>
      </c>
      <c r="H10829">
        <v>2</v>
      </c>
      <c r="I10829">
        <v>43</v>
      </c>
      <c r="J10829">
        <v>3</v>
      </c>
      <c r="K10829">
        <v>17.87</v>
      </c>
      <c r="L10829" t="str">
        <f t="shared" si="1014"/>
        <v/>
      </c>
      <c r="M10829">
        <v>1</v>
      </c>
      <c r="N10829" t="str">
        <f t="shared" si="1015"/>
        <v/>
      </c>
      <c r="O10829">
        <v>4</v>
      </c>
      <c r="P10829" s="11">
        <v>0.33333333333333298</v>
      </c>
      <c r="Q10829" s="11">
        <v>6.9767441860465101E-2</v>
      </c>
      <c r="R10829" s="12">
        <v>17.87</v>
      </c>
      <c r="S10829" t="s">
        <v>27</v>
      </c>
      <c r="T10829">
        <v>0</v>
      </c>
      <c r="U10829">
        <f t="shared" si="1016"/>
        <v>5</v>
      </c>
      <c r="V10829">
        <f t="shared" si="1017"/>
        <v>1</v>
      </c>
      <c r="W10829">
        <f t="shared" si="1018"/>
        <v>1</v>
      </c>
      <c r="X10829" t="str">
        <f t="shared" si="1019"/>
        <v>511</v>
      </c>
      <c r="Y10829" t="str">
        <f>IF(Table1[[#This Row],[RFM_Score]]="555","Champion", IF(AND(J10829&gt;=4,V10829&gt;=4),"Loyal", IF(U10829&lt;=2,"At Risk", IF(W10829&gt;=4,"Potential Loyalist","Others"))))</f>
        <v>Others</v>
      </c>
    </row>
    <row r="10830" spans="1:25">
      <c r="A10830" t="s">
        <v>8694</v>
      </c>
      <c r="B10830">
        <v>54</v>
      </c>
      <c r="C10830" t="s">
        <v>19</v>
      </c>
      <c r="D10830" t="s">
        <v>25</v>
      </c>
      <c r="E10830" s="6" t="s">
        <v>22900</v>
      </c>
      <c r="F10830" t="s">
        <v>30</v>
      </c>
      <c r="G10830">
        <v>1</v>
      </c>
      <c r="H10830">
        <v>0</v>
      </c>
      <c r="I10830">
        <v>50</v>
      </c>
      <c r="J10830">
        <v>5</v>
      </c>
      <c r="K10830">
        <v>17.78</v>
      </c>
      <c r="L10830" t="str">
        <f t="shared" si="1014"/>
        <v/>
      </c>
      <c r="M10830">
        <v>1</v>
      </c>
      <c r="N10830" t="str">
        <f t="shared" si="1015"/>
        <v/>
      </c>
      <c r="O10830">
        <v>13</v>
      </c>
      <c r="P10830" s="11">
        <v>0</v>
      </c>
      <c r="Q10830" s="11">
        <v>0.1</v>
      </c>
      <c r="R10830" s="12">
        <v>17.78</v>
      </c>
      <c r="S10830" t="s">
        <v>27</v>
      </c>
      <c r="T10830">
        <v>0</v>
      </c>
      <c r="U10830">
        <f t="shared" si="1016"/>
        <v>5</v>
      </c>
      <c r="V10830">
        <f t="shared" si="1017"/>
        <v>1</v>
      </c>
      <c r="W10830">
        <f t="shared" si="1018"/>
        <v>1</v>
      </c>
      <c r="X10830" t="str">
        <f t="shared" si="1019"/>
        <v>511</v>
      </c>
      <c r="Y10830" t="str">
        <f>IF(Table1[[#This Row],[RFM_Score]]="555","Champion", IF(AND(J10830&gt;=4,V10830&gt;=4),"Loyal", IF(U10830&lt;=2,"At Risk", IF(W10830&gt;=4,"Potential Loyalist","Others"))))</f>
        <v>Others</v>
      </c>
    </row>
    <row r="10831" spans="1:25">
      <c r="A10831" t="s">
        <v>433</v>
      </c>
      <c r="B10831">
        <v>18</v>
      </c>
      <c r="C10831" t="s">
        <v>24</v>
      </c>
      <c r="D10831" t="s">
        <v>20</v>
      </c>
      <c r="E10831" s="6" t="s">
        <v>22901</v>
      </c>
      <c r="F10831" t="s">
        <v>60</v>
      </c>
      <c r="G10831">
        <v>4</v>
      </c>
      <c r="H10831">
        <v>2</v>
      </c>
      <c r="I10831">
        <v>61</v>
      </c>
      <c r="J10831">
        <v>5</v>
      </c>
      <c r="K10831">
        <v>17.75</v>
      </c>
      <c r="L10831" t="str">
        <f t="shared" si="1014"/>
        <v/>
      </c>
      <c r="M10831">
        <v>1</v>
      </c>
      <c r="N10831" t="str">
        <f t="shared" si="1015"/>
        <v/>
      </c>
      <c r="O10831">
        <v>81</v>
      </c>
      <c r="P10831" s="11">
        <v>0.5</v>
      </c>
      <c r="Q10831" s="11">
        <v>8.1967213114753995E-2</v>
      </c>
      <c r="R10831" s="12">
        <v>17.75</v>
      </c>
      <c r="S10831" t="s">
        <v>27</v>
      </c>
      <c r="T10831">
        <v>0</v>
      </c>
      <c r="U10831">
        <f t="shared" si="1016"/>
        <v>2</v>
      </c>
      <c r="V10831">
        <f t="shared" si="1017"/>
        <v>1</v>
      </c>
      <c r="W10831">
        <f t="shared" si="1018"/>
        <v>1</v>
      </c>
      <c r="X10831" t="str">
        <f t="shared" si="1019"/>
        <v>211</v>
      </c>
      <c r="Y10831" t="str">
        <f>IF(Table1[[#This Row],[RFM_Score]]="555","Champion", IF(AND(J10831&gt;=4,V10831&gt;=4),"Loyal", IF(U10831&lt;=2,"At Risk", IF(W10831&gt;=4,"Potential Loyalist","Others"))))</f>
        <v>At Risk</v>
      </c>
    </row>
    <row r="10832" spans="1:25">
      <c r="A10832" t="s">
        <v>2710</v>
      </c>
      <c r="B10832">
        <v>28</v>
      </c>
      <c r="C10832" t="s">
        <v>19</v>
      </c>
      <c r="D10832" t="s">
        <v>25</v>
      </c>
      <c r="E10832" s="6" t="s">
        <v>22902</v>
      </c>
      <c r="F10832" t="s">
        <v>21</v>
      </c>
      <c r="G10832">
        <v>3</v>
      </c>
      <c r="H10832">
        <v>0</v>
      </c>
      <c r="I10832">
        <v>49</v>
      </c>
      <c r="J10832">
        <v>2</v>
      </c>
      <c r="K10832">
        <v>17.72</v>
      </c>
      <c r="L10832" t="str">
        <f t="shared" si="1014"/>
        <v/>
      </c>
      <c r="M10832">
        <v>1</v>
      </c>
      <c r="N10832" t="str">
        <f t="shared" si="1015"/>
        <v/>
      </c>
      <c r="O10832">
        <v>74</v>
      </c>
      <c r="P10832" s="11">
        <v>0</v>
      </c>
      <c r="Q10832" s="11">
        <v>4.08163265306122E-2</v>
      </c>
      <c r="R10832" s="12">
        <v>17.72</v>
      </c>
      <c r="S10832" t="s">
        <v>27</v>
      </c>
      <c r="T10832">
        <v>1</v>
      </c>
      <c r="U10832">
        <f t="shared" si="1016"/>
        <v>2</v>
      </c>
      <c r="V10832">
        <f t="shared" si="1017"/>
        <v>1</v>
      </c>
      <c r="W10832">
        <f t="shared" si="1018"/>
        <v>1</v>
      </c>
      <c r="X10832" t="str">
        <f t="shared" si="1019"/>
        <v>211</v>
      </c>
      <c r="Y10832" t="str">
        <f>IF(Table1[[#This Row],[RFM_Score]]="555","Champion", IF(AND(J10832&gt;=4,V10832&gt;=4),"Loyal", IF(U10832&lt;=2,"At Risk", IF(W10832&gt;=4,"Potential Loyalist","Others"))))</f>
        <v>At Risk</v>
      </c>
    </row>
    <row r="10833" spans="1:25">
      <c r="A10833" t="s">
        <v>11591</v>
      </c>
      <c r="B10833">
        <v>40</v>
      </c>
      <c r="C10833" t="s">
        <v>24</v>
      </c>
      <c r="D10833" t="s">
        <v>25</v>
      </c>
      <c r="E10833" s="6" t="s">
        <v>22903</v>
      </c>
      <c r="F10833" t="s">
        <v>26</v>
      </c>
      <c r="G10833">
        <v>2</v>
      </c>
      <c r="H10833">
        <v>1</v>
      </c>
      <c r="I10833">
        <v>43</v>
      </c>
      <c r="J10833">
        <v>2</v>
      </c>
      <c r="K10833">
        <v>17.670000000000002</v>
      </c>
      <c r="L10833" t="str">
        <f t="shared" si="1014"/>
        <v/>
      </c>
      <c r="M10833">
        <v>1</v>
      </c>
      <c r="N10833" t="str">
        <f t="shared" si="1015"/>
        <v/>
      </c>
      <c r="O10833">
        <v>16</v>
      </c>
      <c r="P10833" s="11">
        <v>0.5</v>
      </c>
      <c r="Q10833" s="11">
        <v>4.6511627906976702E-2</v>
      </c>
      <c r="R10833" s="12">
        <v>17.670000000000002</v>
      </c>
      <c r="S10833" t="s">
        <v>27</v>
      </c>
      <c r="T10833">
        <v>0</v>
      </c>
      <c r="U10833">
        <f t="shared" si="1016"/>
        <v>5</v>
      </c>
      <c r="V10833">
        <f t="shared" si="1017"/>
        <v>1</v>
      </c>
      <c r="W10833">
        <f t="shared" si="1018"/>
        <v>1</v>
      </c>
      <c r="X10833" t="str">
        <f t="shared" si="1019"/>
        <v>511</v>
      </c>
      <c r="Y10833" t="str">
        <f>IF(Table1[[#This Row],[RFM_Score]]="555","Champion", IF(AND(J10833&gt;=4,V10833&gt;=4),"Loyal", IF(U10833&lt;=2,"At Risk", IF(W10833&gt;=4,"Potential Loyalist","Others"))))</f>
        <v>Others</v>
      </c>
    </row>
    <row r="10834" spans="1:25">
      <c r="A10834" t="s">
        <v>3224</v>
      </c>
      <c r="B10834">
        <v>45</v>
      </c>
      <c r="C10834" t="s">
        <v>24</v>
      </c>
      <c r="D10834" t="s">
        <v>41</v>
      </c>
      <c r="E10834" s="6" t="s">
        <v>22904</v>
      </c>
      <c r="F10834" t="s">
        <v>21</v>
      </c>
      <c r="G10834">
        <v>2</v>
      </c>
      <c r="H10834">
        <v>0</v>
      </c>
      <c r="I10834">
        <v>55</v>
      </c>
      <c r="J10834">
        <v>3</v>
      </c>
      <c r="K10834">
        <v>17.63</v>
      </c>
      <c r="L10834" t="str">
        <f t="shared" si="1014"/>
        <v/>
      </c>
      <c r="M10834">
        <v>1</v>
      </c>
      <c r="N10834" t="str">
        <f t="shared" si="1015"/>
        <v/>
      </c>
      <c r="O10834">
        <v>15</v>
      </c>
      <c r="P10834" s="11">
        <v>0</v>
      </c>
      <c r="Q10834" s="11">
        <v>5.4545454545454501E-2</v>
      </c>
      <c r="R10834" s="12">
        <v>17.63</v>
      </c>
      <c r="S10834" t="s">
        <v>27</v>
      </c>
      <c r="T10834">
        <v>0</v>
      </c>
      <c r="U10834">
        <f t="shared" si="1016"/>
        <v>5</v>
      </c>
      <c r="V10834">
        <f t="shared" si="1017"/>
        <v>1</v>
      </c>
      <c r="W10834">
        <f t="shared" si="1018"/>
        <v>1</v>
      </c>
      <c r="X10834" t="str">
        <f t="shared" si="1019"/>
        <v>511</v>
      </c>
      <c r="Y10834" t="str">
        <f>IF(Table1[[#This Row],[RFM_Score]]="555","Champion", IF(AND(J10834&gt;=4,V10834&gt;=4),"Loyal", IF(U10834&lt;=2,"At Risk", IF(W10834&gt;=4,"Potential Loyalist","Others"))))</f>
        <v>Others</v>
      </c>
    </row>
    <row r="10835" spans="1:25">
      <c r="A10835" t="s">
        <v>3670</v>
      </c>
      <c r="B10835">
        <v>43</v>
      </c>
      <c r="C10835" t="s">
        <v>19</v>
      </c>
      <c r="D10835" t="s">
        <v>25</v>
      </c>
      <c r="E10835" s="6" t="s">
        <v>22905</v>
      </c>
      <c r="F10835" t="s">
        <v>37</v>
      </c>
      <c r="G10835">
        <v>7</v>
      </c>
      <c r="H10835">
        <v>2</v>
      </c>
      <c r="I10835">
        <v>48</v>
      </c>
      <c r="J10835">
        <v>3</v>
      </c>
      <c r="K10835">
        <v>17.48</v>
      </c>
      <c r="L10835" t="str">
        <f t="shared" si="1014"/>
        <v/>
      </c>
      <c r="M10835">
        <v>1</v>
      </c>
      <c r="N10835" t="str">
        <f t="shared" si="1015"/>
        <v/>
      </c>
      <c r="O10835">
        <v>12</v>
      </c>
      <c r="P10835" s="11">
        <v>0.28571428571428498</v>
      </c>
      <c r="Q10835" s="11">
        <v>6.25E-2</v>
      </c>
      <c r="R10835" s="12">
        <v>17.48</v>
      </c>
      <c r="S10835" t="s">
        <v>27</v>
      </c>
      <c r="T10835">
        <v>0</v>
      </c>
      <c r="U10835">
        <f t="shared" si="1016"/>
        <v>5</v>
      </c>
      <c r="V10835">
        <f t="shared" si="1017"/>
        <v>1</v>
      </c>
      <c r="W10835">
        <f t="shared" si="1018"/>
        <v>1</v>
      </c>
      <c r="X10835" t="str">
        <f t="shared" si="1019"/>
        <v>511</v>
      </c>
      <c r="Y10835" t="str">
        <f>IF(Table1[[#This Row],[RFM_Score]]="555","Champion", IF(AND(J10835&gt;=4,V10835&gt;=4),"Loyal", IF(U10835&lt;=2,"At Risk", IF(W10835&gt;=4,"Potential Loyalist","Others"))))</f>
        <v>Others</v>
      </c>
    </row>
    <row r="10836" spans="1:25">
      <c r="A10836" t="s">
        <v>4351</v>
      </c>
      <c r="B10836">
        <v>30</v>
      </c>
      <c r="C10836" t="s">
        <v>24</v>
      </c>
      <c r="D10836" t="s">
        <v>35</v>
      </c>
      <c r="E10836" s="6" t="s">
        <v>22906</v>
      </c>
      <c r="F10836" t="s">
        <v>26</v>
      </c>
      <c r="G10836">
        <v>2</v>
      </c>
      <c r="H10836">
        <v>0</v>
      </c>
      <c r="I10836">
        <v>55</v>
      </c>
      <c r="J10836">
        <v>2</v>
      </c>
      <c r="K10836">
        <v>17.309999999999999</v>
      </c>
      <c r="L10836" t="str">
        <f t="shared" si="1014"/>
        <v/>
      </c>
      <c r="M10836">
        <v>1</v>
      </c>
      <c r="N10836" t="str">
        <f t="shared" si="1015"/>
        <v/>
      </c>
      <c r="O10836">
        <v>21</v>
      </c>
      <c r="P10836" s="11">
        <v>0</v>
      </c>
      <c r="Q10836" s="11">
        <v>3.6363636363636299E-2</v>
      </c>
      <c r="R10836" s="12">
        <v>17.309999999999999</v>
      </c>
      <c r="S10836" t="s">
        <v>27</v>
      </c>
      <c r="T10836">
        <v>0</v>
      </c>
      <c r="U10836">
        <f t="shared" si="1016"/>
        <v>4</v>
      </c>
      <c r="V10836">
        <f t="shared" si="1017"/>
        <v>1</v>
      </c>
      <c r="W10836">
        <f t="shared" si="1018"/>
        <v>1</v>
      </c>
      <c r="X10836" t="str">
        <f t="shared" si="1019"/>
        <v>411</v>
      </c>
      <c r="Y10836" t="str">
        <f>IF(Table1[[#This Row],[RFM_Score]]="555","Champion", IF(AND(J10836&gt;=4,V10836&gt;=4),"Loyal", IF(U10836&lt;=2,"At Risk", IF(W10836&gt;=4,"Potential Loyalist","Others"))))</f>
        <v>Others</v>
      </c>
    </row>
    <row r="10837" spans="1:25">
      <c r="A10837" t="s">
        <v>7446</v>
      </c>
      <c r="B10837">
        <v>49</v>
      </c>
      <c r="C10837" t="s">
        <v>19</v>
      </c>
      <c r="D10837" t="s">
        <v>25</v>
      </c>
      <c r="E10837" s="6" t="s">
        <v>22907</v>
      </c>
      <c r="F10837" t="s">
        <v>26</v>
      </c>
      <c r="G10837">
        <v>3</v>
      </c>
      <c r="H10837">
        <v>1</v>
      </c>
      <c r="I10837">
        <v>44</v>
      </c>
      <c r="J10837">
        <v>3</v>
      </c>
      <c r="K10837">
        <v>17.3</v>
      </c>
      <c r="L10837" t="str">
        <f t="shared" si="1014"/>
        <v/>
      </c>
      <c r="M10837">
        <v>1</v>
      </c>
      <c r="N10837" t="str">
        <f t="shared" si="1015"/>
        <v/>
      </c>
      <c r="O10837">
        <v>68</v>
      </c>
      <c r="P10837" s="11">
        <v>0.33333333333333298</v>
      </c>
      <c r="Q10837" s="11">
        <v>6.8181818181818094E-2</v>
      </c>
      <c r="R10837" s="12">
        <v>17.3</v>
      </c>
      <c r="S10837" t="s">
        <v>27</v>
      </c>
      <c r="T10837">
        <v>0</v>
      </c>
      <c r="U10837">
        <f t="shared" si="1016"/>
        <v>3</v>
      </c>
      <c r="V10837">
        <f t="shared" si="1017"/>
        <v>1</v>
      </c>
      <c r="W10837">
        <f t="shared" si="1018"/>
        <v>1</v>
      </c>
      <c r="X10837" t="str">
        <f t="shared" si="1019"/>
        <v>311</v>
      </c>
      <c r="Y10837" t="str">
        <f>IF(Table1[[#This Row],[RFM_Score]]="555","Champion", IF(AND(J10837&gt;=4,V10837&gt;=4),"Loyal", IF(U10837&lt;=2,"At Risk", IF(W10837&gt;=4,"Potential Loyalist","Others"))))</f>
        <v>Others</v>
      </c>
    </row>
    <row r="10838" spans="1:25">
      <c r="A10838" t="s">
        <v>500</v>
      </c>
      <c r="B10838">
        <v>37</v>
      </c>
      <c r="C10838" t="s">
        <v>24</v>
      </c>
      <c r="D10838" t="s">
        <v>41</v>
      </c>
      <c r="E10838" s="6" t="s">
        <v>22908</v>
      </c>
      <c r="F10838" t="s">
        <v>30</v>
      </c>
      <c r="G10838">
        <v>2</v>
      </c>
      <c r="H10838">
        <v>0</v>
      </c>
      <c r="I10838">
        <v>53</v>
      </c>
      <c r="J10838">
        <v>3</v>
      </c>
      <c r="K10838">
        <v>17.23</v>
      </c>
      <c r="L10838" t="str">
        <f t="shared" si="1014"/>
        <v/>
      </c>
      <c r="M10838">
        <v>1</v>
      </c>
      <c r="N10838" t="str">
        <f t="shared" si="1015"/>
        <v/>
      </c>
      <c r="O10838">
        <v>9</v>
      </c>
      <c r="P10838" s="11">
        <v>0</v>
      </c>
      <c r="Q10838" s="11">
        <v>5.6603773584905599E-2</v>
      </c>
      <c r="R10838" s="12">
        <v>17.23</v>
      </c>
      <c r="S10838" t="s">
        <v>27</v>
      </c>
      <c r="T10838">
        <v>0</v>
      </c>
      <c r="U10838">
        <f t="shared" si="1016"/>
        <v>5</v>
      </c>
      <c r="V10838">
        <f t="shared" si="1017"/>
        <v>1</v>
      </c>
      <c r="W10838">
        <f t="shared" si="1018"/>
        <v>1</v>
      </c>
      <c r="X10838" t="str">
        <f t="shared" si="1019"/>
        <v>511</v>
      </c>
      <c r="Y10838" t="str">
        <f>IF(Table1[[#This Row],[RFM_Score]]="555","Champion", IF(AND(J10838&gt;=4,V10838&gt;=4),"Loyal", IF(U10838&lt;=2,"At Risk", IF(W10838&gt;=4,"Potential Loyalist","Others"))))</f>
        <v>Others</v>
      </c>
    </row>
    <row r="10839" spans="1:25">
      <c r="A10839" t="s">
        <v>1810</v>
      </c>
      <c r="B10839">
        <v>37</v>
      </c>
      <c r="C10839" t="s">
        <v>24</v>
      </c>
      <c r="D10839" t="s">
        <v>25</v>
      </c>
      <c r="E10839" s="6" t="s">
        <v>22909</v>
      </c>
      <c r="F10839" t="s">
        <v>30</v>
      </c>
      <c r="G10839">
        <v>3</v>
      </c>
      <c r="H10839">
        <v>1</v>
      </c>
      <c r="I10839">
        <v>49</v>
      </c>
      <c r="J10839">
        <v>3</v>
      </c>
      <c r="K10839">
        <v>17.190000000000001</v>
      </c>
      <c r="L10839" t="str">
        <f t="shared" si="1014"/>
        <v/>
      </c>
      <c r="M10839">
        <v>1</v>
      </c>
      <c r="N10839" t="str">
        <f t="shared" si="1015"/>
        <v/>
      </c>
      <c r="O10839">
        <v>44</v>
      </c>
      <c r="P10839" s="11">
        <v>0.33333333333333298</v>
      </c>
      <c r="Q10839" s="11">
        <v>6.1224489795918297E-2</v>
      </c>
      <c r="R10839" s="12">
        <v>17.190000000000001</v>
      </c>
      <c r="S10839" t="s">
        <v>27</v>
      </c>
      <c r="T10839">
        <v>0</v>
      </c>
      <c r="U10839">
        <f t="shared" si="1016"/>
        <v>3</v>
      </c>
      <c r="V10839">
        <f t="shared" si="1017"/>
        <v>1</v>
      </c>
      <c r="W10839">
        <f t="shared" si="1018"/>
        <v>1</v>
      </c>
      <c r="X10839" t="str">
        <f t="shared" si="1019"/>
        <v>311</v>
      </c>
      <c r="Y10839" t="str">
        <f>IF(Table1[[#This Row],[RFM_Score]]="555","Champion", IF(AND(J10839&gt;=4,V10839&gt;=4),"Loyal", IF(U10839&lt;=2,"At Risk", IF(W10839&gt;=4,"Potential Loyalist","Others"))))</f>
        <v>Others</v>
      </c>
    </row>
    <row r="10840" spans="1:25">
      <c r="A10840" t="s">
        <v>7755</v>
      </c>
      <c r="B10840">
        <v>31</v>
      </c>
      <c r="C10840" t="s">
        <v>19</v>
      </c>
      <c r="D10840" t="s">
        <v>49</v>
      </c>
      <c r="E10840" s="6" t="s">
        <v>22910</v>
      </c>
      <c r="F10840" t="s">
        <v>37</v>
      </c>
      <c r="G10840">
        <v>4</v>
      </c>
      <c r="H10840">
        <v>2</v>
      </c>
      <c r="I10840">
        <v>51</v>
      </c>
      <c r="J10840">
        <v>6</v>
      </c>
      <c r="K10840">
        <v>17.149999999999999</v>
      </c>
      <c r="L10840" t="str">
        <f t="shared" si="1014"/>
        <v/>
      </c>
      <c r="M10840">
        <v>1</v>
      </c>
      <c r="N10840" t="str">
        <f t="shared" si="1015"/>
        <v/>
      </c>
      <c r="O10840">
        <v>9</v>
      </c>
      <c r="P10840" s="11">
        <v>0.5</v>
      </c>
      <c r="Q10840" s="11">
        <v>0.11764705882352899</v>
      </c>
      <c r="R10840" s="12">
        <v>17.149999999999999</v>
      </c>
      <c r="S10840" t="s">
        <v>27</v>
      </c>
      <c r="T10840">
        <v>0</v>
      </c>
      <c r="U10840">
        <f t="shared" si="1016"/>
        <v>5</v>
      </c>
      <c r="V10840">
        <f t="shared" si="1017"/>
        <v>1</v>
      </c>
      <c r="W10840">
        <f t="shared" si="1018"/>
        <v>1</v>
      </c>
      <c r="X10840" t="str">
        <f t="shared" si="1019"/>
        <v>511</v>
      </c>
      <c r="Y10840" t="str">
        <f>IF(Table1[[#This Row],[RFM_Score]]="555","Champion", IF(AND(J10840&gt;=4,V10840&gt;=4),"Loyal", IF(U10840&lt;=2,"At Risk", IF(W10840&gt;=4,"Potential Loyalist","Others"))))</f>
        <v>Others</v>
      </c>
    </row>
    <row r="10841" spans="1:25">
      <c r="A10841" t="s">
        <v>1124</v>
      </c>
      <c r="B10841">
        <v>37</v>
      </c>
      <c r="C10841" t="s">
        <v>24</v>
      </c>
      <c r="D10841" t="s">
        <v>25</v>
      </c>
      <c r="E10841" s="6" t="s">
        <v>22911</v>
      </c>
      <c r="F10841" t="s">
        <v>62</v>
      </c>
      <c r="G10841">
        <v>2</v>
      </c>
      <c r="H10841">
        <v>0</v>
      </c>
      <c r="I10841">
        <v>59</v>
      </c>
      <c r="J10841">
        <v>6</v>
      </c>
      <c r="K10841">
        <v>17.14</v>
      </c>
      <c r="L10841" t="str">
        <f t="shared" si="1014"/>
        <v/>
      </c>
      <c r="M10841">
        <v>1</v>
      </c>
      <c r="N10841" t="str">
        <f t="shared" si="1015"/>
        <v/>
      </c>
      <c r="O10841">
        <v>53</v>
      </c>
      <c r="P10841" s="11">
        <v>0</v>
      </c>
      <c r="Q10841" s="11">
        <v>0.101694915254237</v>
      </c>
      <c r="R10841" s="12">
        <v>17.14</v>
      </c>
      <c r="S10841" t="s">
        <v>27</v>
      </c>
      <c r="T10841">
        <v>0</v>
      </c>
      <c r="U10841">
        <f t="shared" si="1016"/>
        <v>3</v>
      </c>
      <c r="V10841">
        <f t="shared" si="1017"/>
        <v>1</v>
      </c>
      <c r="W10841">
        <f t="shared" si="1018"/>
        <v>1</v>
      </c>
      <c r="X10841" t="str">
        <f t="shared" si="1019"/>
        <v>311</v>
      </c>
      <c r="Y10841" t="str">
        <f>IF(Table1[[#This Row],[RFM_Score]]="555","Champion", IF(AND(J10841&gt;=4,V10841&gt;=4),"Loyal", IF(U10841&lt;=2,"At Risk", IF(W10841&gt;=4,"Potential Loyalist","Others"))))</f>
        <v>Others</v>
      </c>
    </row>
    <row r="10842" spans="1:25">
      <c r="A10842" t="s">
        <v>10668</v>
      </c>
      <c r="B10842">
        <v>36</v>
      </c>
      <c r="C10842" t="s">
        <v>24</v>
      </c>
      <c r="D10842" t="s">
        <v>35</v>
      </c>
      <c r="E10842" s="6" t="s">
        <v>22912</v>
      </c>
      <c r="F10842" t="s">
        <v>37</v>
      </c>
      <c r="G10842">
        <v>4</v>
      </c>
      <c r="H10842">
        <v>1</v>
      </c>
      <c r="I10842">
        <v>45</v>
      </c>
      <c r="J10842">
        <v>3</v>
      </c>
      <c r="K10842">
        <v>17.079999999999998</v>
      </c>
      <c r="L10842" t="str">
        <f t="shared" si="1014"/>
        <v/>
      </c>
      <c r="M10842">
        <v>1</v>
      </c>
      <c r="N10842" t="str">
        <f t="shared" si="1015"/>
        <v/>
      </c>
      <c r="O10842">
        <v>2</v>
      </c>
      <c r="P10842" s="11">
        <v>0.25</v>
      </c>
      <c r="Q10842" s="11">
        <v>6.6666666666666596E-2</v>
      </c>
      <c r="R10842" s="12">
        <v>17.079999999999998</v>
      </c>
      <c r="S10842" t="s">
        <v>27</v>
      </c>
      <c r="T10842">
        <v>1</v>
      </c>
      <c r="U10842">
        <f t="shared" si="1016"/>
        <v>5</v>
      </c>
      <c r="V10842">
        <f t="shared" si="1017"/>
        <v>1</v>
      </c>
      <c r="W10842">
        <f t="shared" si="1018"/>
        <v>1</v>
      </c>
      <c r="X10842" t="str">
        <f t="shared" si="1019"/>
        <v>511</v>
      </c>
      <c r="Y10842" t="str">
        <f>IF(Table1[[#This Row],[RFM_Score]]="555","Champion", IF(AND(J10842&gt;=4,V10842&gt;=4),"Loyal", IF(U10842&lt;=2,"At Risk", IF(W10842&gt;=4,"Potential Loyalist","Others"))))</f>
        <v>Others</v>
      </c>
    </row>
    <row r="10843" spans="1:25">
      <c r="A10843" t="s">
        <v>3090</v>
      </c>
      <c r="B10843">
        <v>25</v>
      </c>
      <c r="C10843" t="s">
        <v>19</v>
      </c>
      <c r="D10843" t="s">
        <v>46</v>
      </c>
      <c r="E10843" s="6" t="s">
        <v>22913</v>
      </c>
      <c r="F10843" t="s">
        <v>30</v>
      </c>
      <c r="G10843">
        <v>4</v>
      </c>
      <c r="H10843">
        <v>0</v>
      </c>
      <c r="I10843">
        <v>55</v>
      </c>
      <c r="J10843">
        <v>5</v>
      </c>
      <c r="K10843">
        <v>17.05</v>
      </c>
      <c r="L10843" t="str">
        <f t="shared" si="1014"/>
        <v/>
      </c>
      <c r="M10843">
        <v>1</v>
      </c>
      <c r="N10843" t="str">
        <f t="shared" si="1015"/>
        <v/>
      </c>
      <c r="O10843">
        <v>18</v>
      </c>
      <c r="P10843" s="11">
        <v>0</v>
      </c>
      <c r="Q10843" s="11">
        <v>9.0909090909090898E-2</v>
      </c>
      <c r="R10843" s="12">
        <v>17.05</v>
      </c>
      <c r="S10843" t="s">
        <v>27</v>
      </c>
      <c r="T10843">
        <v>0</v>
      </c>
      <c r="U10843">
        <f t="shared" si="1016"/>
        <v>5</v>
      </c>
      <c r="V10843">
        <f t="shared" si="1017"/>
        <v>1</v>
      </c>
      <c r="W10843">
        <f t="shared" si="1018"/>
        <v>1</v>
      </c>
      <c r="X10843" t="str">
        <f t="shared" si="1019"/>
        <v>511</v>
      </c>
      <c r="Y10843" t="str">
        <f>IF(Table1[[#This Row],[RFM_Score]]="555","Champion", IF(AND(J10843&gt;=4,V10843&gt;=4),"Loyal", IF(U10843&lt;=2,"At Risk", IF(W10843&gt;=4,"Potential Loyalist","Others"))))</f>
        <v>Others</v>
      </c>
    </row>
    <row r="10844" spans="1:25">
      <c r="A10844" t="s">
        <v>9582</v>
      </c>
      <c r="B10844">
        <v>33</v>
      </c>
      <c r="C10844" t="s">
        <v>24</v>
      </c>
      <c r="D10844" t="s">
        <v>29</v>
      </c>
      <c r="E10844" s="6" t="s">
        <v>22914</v>
      </c>
      <c r="F10844" t="s">
        <v>62</v>
      </c>
      <c r="G10844">
        <v>2</v>
      </c>
      <c r="H10844">
        <v>0</v>
      </c>
      <c r="I10844">
        <v>52</v>
      </c>
      <c r="J10844">
        <v>3</v>
      </c>
      <c r="K10844">
        <v>17.03</v>
      </c>
      <c r="L10844" t="str">
        <f t="shared" si="1014"/>
        <v/>
      </c>
      <c r="M10844">
        <v>1</v>
      </c>
      <c r="N10844" t="str">
        <f t="shared" si="1015"/>
        <v/>
      </c>
      <c r="O10844">
        <v>117</v>
      </c>
      <c r="P10844" s="11">
        <v>0</v>
      </c>
      <c r="Q10844" s="11">
        <v>5.7692307692307598E-2</v>
      </c>
      <c r="R10844" s="12">
        <v>17.03</v>
      </c>
      <c r="S10844" t="s">
        <v>27</v>
      </c>
      <c r="T10844">
        <v>1</v>
      </c>
      <c r="U10844">
        <f t="shared" si="1016"/>
        <v>1</v>
      </c>
      <c r="V10844">
        <f t="shared" si="1017"/>
        <v>1</v>
      </c>
      <c r="W10844">
        <f t="shared" si="1018"/>
        <v>1</v>
      </c>
      <c r="X10844" t="str">
        <f t="shared" si="1019"/>
        <v>111</v>
      </c>
      <c r="Y10844" t="str">
        <f>IF(Table1[[#This Row],[RFM_Score]]="555","Champion", IF(AND(J10844&gt;=4,V10844&gt;=4),"Loyal", IF(U10844&lt;=2,"At Risk", IF(W10844&gt;=4,"Potential Loyalist","Others"))))</f>
        <v>At Risk</v>
      </c>
    </row>
    <row r="10845" spans="1:25">
      <c r="A10845" t="s">
        <v>2862</v>
      </c>
      <c r="B10845">
        <v>55</v>
      </c>
      <c r="C10845" t="s">
        <v>24</v>
      </c>
      <c r="D10845" t="s">
        <v>25</v>
      </c>
      <c r="E10845" s="6" t="s">
        <v>22915</v>
      </c>
      <c r="F10845" t="s">
        <v>37</v>
      </c>
      <c r="G10845">
        <v>2</v>
      </c>
      <c r="H10845">
        <v>0</v>
      </c>
      <c r="I10845">
        <v>53</v>
      </c>
      <c r="J10845">
        <v>0</v>
      </c>
      <c r="K10845">
        <v>16.989999999999998</v>
      </c>
      <c r="L10845" t="str">
        <f t="shared" si="1014"/>
        <v/>
      </c>
      <c r="M10845">
        <v>1</v>
      </c>
      <c r="N10845" t="str">
        <f t="shared" si="1015"/>
        <v/>
      </c>
      <c r="O10845">
        <v>28</v>
      </c>
      <c r="P10845" s="11">
        <v>0</v>
      </c>
      <c r="Q10845" s="11">
        <v>0</v>
      </c>
      <c r="R10845" s="12">
        <v>16.989999999999998</v>
      </c>
      <c r="S10845" t="s">
        <v>27</v>
      </c>
      <c r="T10845">
        <v>0</v>
      </c>
      <c r="U10845">
        <f t="shared" si="1016"/>
        <v>4</v>
      </c>
      <c r="V10845">
        <f t="shared" si="1017"/>
        <v>1</v>
      </c>
      <c r="W10845">
        <f t="shared" si="1018"/>
        <v>1</v>
      </c>
      <c r="X10845" t="str">
        <f t="shared" si="1019"/>
        <v>411</v>
      </c>
      <c r="Y10845" t="str">
        <f>IF(Table1[[#This Row],[RFM_Score]]="555","Champion", IF(AND(J10845&gt;=4,V10845&gt;=4),"Loyal", IF(U10845&lt;=2,"At Risk", IF(W10845&gt;=4,"Potential Loyalist","Others"))))</f>
        <v>Others</v>
      </c>
    </row>
    <row r="10846" spans="1:25">
      <c r="A10846" t="s">
        <v>9266</v>
      </c>
      <c r="B10846">
        <v>35</v>
      </c>
      <c r="C10846" t="s">
        <v>24</v>
      </c>
      <c r="D10846" t="s">
        <v>25</v>
      </c>
      <c r="E10846" s="6" t="s">
        <v>22916</v>
      </c>
      <c r="F10846" t="s">
        <v>21</v>
      </c>
      <c r="G10846">
        <v>2</v>
      </c>
      <c r="H10846">
        <v>1</v>
      </c>
      <c r="I10846">
        <v>43</v>
      </c>
      <c r="J10846">
        <v>0</v>
      </c>
      <c r="K10846">
        <v>16.93</v>
      </c>
      <c r="L10846" t="str">
        <f t="shared" si="1014"/>
        <v/>
      </c>
      <c r="M10846">
        <v>1</v>
      </c>
      <c r="N10846" t="str">
        <f t="shared" si="1015"/>
        <v/>
      </c>
      <c r="O10846">
        <v>46</v>
      </c>
      <c r="P10846" s="11">
        <v>0.5</v>
      </c>
      <c r="Q10846" s="11">
        <v>0</v>
      </c>
      <c r="R10846" s="12">
        <v>16.93</v>
      </c>
      <c r="S10846" t="s">
        <v>27</v>
      </c>
      <c r="T10846">
        <v>0</v>
      </c>
      <c r="U10846">
        <f t="shared" si="1016"/>
        <v>3</v>
      </c>
      <c r="V10846">
        <f t="shared" si="1017"/>
        <v>1</v>
      </c>
      <c r="W10846">
        <f t="shared" si="1018"/>
        <v>1</v>
      </c>
      <c r="X10846" t="str">
        <f t="shared" si="1019"/>
        <v>311</v>
      </c>
      <c r="Y10846" t="str">
        <f>IF(Table1[[#This Row],[RFM_Score]]="555","Champion", IF(AND(J10846&gt;=4,V10846&gt;=4),"Loyal", IF(U10846&lt;=2,"At Risk", IF(W10846&gt;=4,"Potential Loyalist","Others"))))</f>
        <v>Others</v>
      </c>
    </row>
    <row r="10847" spans="1:25">
      <c r="A10847" t="s">
        <v>3396</v>
      </c>
      <c r="B10847">
        <v>23</v>
      </c>
      <c r="C10847" t="s">
        <v>24</v>
      </c>
      <c r="D10847" t="s">
        <v>29</v>
      </c>
      <c r="E10847" s="6" t="s">
        <v>22917</v>
      </c>
      <c r="F10847" t="s">
        <v>30</v>
      </c>
      <c r="G10847">
        <v>3</v>
      </c>
      <c r="H10847">
        <v>1</v>
      </c>
      <c r="I10847">
        <v>58</v>
      </c>
      <c r="J10847">
        <v>3</v>
      </c>
      <c r="K10847">
        <v>16.91</v>
      </c>
      <c r="L10847" t="str">
        <f t="shared" si="1014"/>
        <v/>
      </c>
      <c r="M10847">
        <v>1</v>
      </c>
      <c r="N10847" t="str">
        <f t="shared" si="1015"/>
        <v/>
      </c>
      <c r="O10847">
        <v>28</v>
      </c>
      <c r="P10847" s="11">
        <v>0.33333333333333298</v>
      </c>
      <c r="Q10847" s="11">
        <v>5.1724137931034399E-2</v>
      </c>
      <c r="R10847" s="12">
        <v>16.91</v>
      </c>
      <c r="S10847" t="s">
        <v>27</v>
      </c>
      <c r="T10847">
        <v>1</v>
      </c>
      <c r="U10847">
        <f t="shared" si="1016"/>
        <v>4</v>
      </c>
      <c r="V10847">
        <f t="shared" si="1017"/>
        <v>1</v>
      </c>
      <c r="W10847">
        <f t="shared" si="1018"/>
        <v>1</v>
      </c>
      <c r="X10847" t="str">
        <f t="shared" si="1019"/>
        <v>411</v>
      </c>
      <c r="Y10847" t="str">
        <f>IF(Table1[[#This Row],[RFM_Score]]="555","Champion", IF(AND(J10847&gt;=4,V10847&gt;=4),"Loyal", IF(U10847&lt;=2,"At Risk", IF(W10847&gt;=4,"Potential Loyalist","Others"))))</f>
        <v>Others</v>
      </c>
    </row>
    <row r="10848" spans="1:25">
      <c r="A10848" t="s">
        <v>3276</v>
      </c>
      <c r="B10848">
        <v>46</v>
      </c>
      <c r="C10848" t="s">
        <v>24</v>
      </c>
      <c r="D10848" t="s">
        <v>46</v>
      </c>
      <c r="E10848" s="6" t="s">
        <v>22918</v>
      </c>
      <c r="F10848" t="s">
        <v>21</v>
      </c>
      <c r="G10848">
        <v>7</v>
      </c>
      <c r="H10848">
        <v>4</v>
      </c>
      <c r="I10848">
        <v>47</v>
      </c>
      <c r="J10848">
        <v>0</v>
      </c>
      <c r="K10848">
        <v>16.89</v>
      </c>
      <c r="L10848" t="str">
        <f t="shared" si="1014"/>
        <v/>
      </c>
      <c r="M10848">
        <v>1</v>
      </c>
      <c r="N10848" t="str">
        <f t="shared" si="1015"/>
        <v/>
      </c>
      <c r="O10848">
        <v>29</v>
      </c>
      <c r="P10848" s="11">
        <v>0.57142857142857095</v>
      </c>
      <c r="Q10848" s="11">
        <v>0</v>
      </c>
      <c r="R10848" s="12">
        <v>16.89</v>
      </c>
      <c r="S10848" t="s">
        <v>27</v>
      </c>
      <c r="T10848">
        <v>0</v>
      </c>
      <c r="U10848">
        <f t="shared" si="1016"/>
        <v>4</v>
      </c>
      <c r="V10848">
        <f t="shared" si="1017"/>
        <v>1</v>
      </c>
      <c r="W10848">
        <f t="shared" si="1018"/>
        <v>1</v>
      </c>
      <c r="X10848" t="str">
        <f t="shared" si="1019"/>
        <v>411</v>
      </c>
      <c r="Y10848" t="str">
        <f>IF(Table1[[#This Row],[RFM_Score]]="555","Champion", IF(AND(J10848&gt;=4,V10848&gt;=4),"Loyal", IF(U10848&lt;=2,"At Risk", IF(W10848&gt;=4,"Potential Loyalist","Others"))))</f>
        <v>Others</v>
      </c>
    </row>
    <row r="10849" spans="1:25">
      <c r="A10849" t="s">
        <v>9405</v>
      </c>
      <c r="B10849">
        <v>46</v>
      </c>
      <c r="C10849" t="s">
        <v>24</v>
      </c>
      <c r="D10849" t="s">
        <v>49</v>
      </c>
      <c r="E10849" s="6" t="s">
        <v>22919</v>
      </c>
      <c r="F10849" t="s">
        <v>30</v>
      </c>
      <c r="G10849">
        <v>5</v>
      </c>
      <c r="H10849">
        <v>3</v>
      </c>
      <c r="I10849">
        <v>54</v>
      </c>
      <c r="J10849">
        <v>6</v>
      </c>
      <c r="K10849">
        <v>16.86</v>
      </c>
      <c r="L10849" t="str">
        <f t="shared" si="1014"/>
        <v/>
      </c>
      <c r="M10849">
        <v>1</v>
      </c>
      <c r="N10849" t="str">
        <f t="shared" si="1015"/>
        <v/>
      </c>
      <c r="O10849">
        <v>10</v>
      </c>
      <c r="P10849" s="11">
        <v>0.6</v>
      </c>
      <c r="Q10849" s="11">
        <v>0.11111111111111099</v>
      </c>
      <c r="R10849" s="12">
        <v>16.86</v>
      </c>
      <c r="S10849" t="s">
        <v>27</v>
      </c>
      <c r="T10849">
        <v>0</v>
      </c>
      <c r="U10849">
        <f t="shared" si="1016"/>
        <v>5</v>
      </c>
      <c r="V10849">
        <f t="shared" si="1017"/>
        <v>1</v>
      </c>
      <c r="W10849">
        <f t="shared" si="1018"/>
        <v>1</v>
      </c>
      <c r="X10849" t="str">
        <f t="shared" si="1019"/>
        <v>511</v>
      </c>
      <c r="Y10849" t="str">
        <f>IF(Table1[[#This Row],[RFM_Score]]="555","Champion", IF(AND(J10849&gt;=4,V10849&gt;=4),"Loyal", IF(U10849&lt;=2,"At Risk", IF(W10849&gt;=4,"Potential Loyalist","Others"))))</f>
        <v>Others</v>
      </c>
    </row>
    <row r="10850" spans="1:25">
      <c r="A10850" t="s">
        <v>8030</v>
      </c>
      <c r="B10850">
        <v>45</v>
      </c>
      <c r="C10850" t="s">
        <v>19</v>
      </c>
      <c r="D10850" t="s">
        <v>49</v>
      </c>
      <c r="E10850" s="6" t="s">
        <v>22920</v>
      </c>
      <c r="F10850" t="s">
        <v>30</v>
      </c>
      <c r="G10850">
        <v>2</v>
      </c>
      <c r="H10850">
        <v>0</v>
      </c>
      <c r="I10850">
        <v>53</v>
      </c>
      <c r="J10850">
        <v>2</v>
      </c>
      <c r="K10850">
        <v>16.809999999999999</v>
      </c>
      <c r="L10850" t="str">
        <f t="shared" si="1014"/>
        <v/>
      </c>
      <c r="M10850">
        <v>1</v>
      </c>
      <c r="N10850" t="str">
        <f t="shared" si="1015"/>
        <v/>
      </c>
      <c r="O10850">
        <v>24</v>
      </c>
      <c r="P10850" s="11">
        <v>0</v>
      </c>
      <c r="Q10850" s="11">
        <v>3.7735849056603703E-2</v>
      </c>
      <c r="R10850" s="12">
        <v>16.809999999999999</v>
      </c>
      <c r="S10850" t="s">
        <v>27</v>
      </c>
      <c r="T10850">
        <v>0</v>
      </c>
      <c r="U10850">
        <f t="shared" si="1016"/>
        <v>4</v>
      </c>
      <c r="V10850">
        <f t="shared" si="1017"/>
        <v>1</v>
      </c>
      <c r="W10850">
        <f t="shared" si="1018"/>
        <v>1</v>
      </c>
      <c r="X10850" t="str">
        <f t="shared" si="1019"/>
        <v>411</v>
      </c>
      <c r="Y10850" t="str">
        <f>IF(Table1[[#This Row],[RFM_Score]]="555","Champion", IF(AND(J10850&gt;=4,V10850&gt;=4),"Loyal", IF(U10850&lt;=2,"At Risk", IF(W10850&gt;=4,"Potential Loyalist","Others"))))</f>
        <v>Others</v>
      </c>
    </row>
    <row r="10851" spans="1:25">
      <c r="A10851" t="s">
        <v>2995</v>
      </c>
      <c r="B10851">
        <v>48</v>
      </c>
      <c r="C10851" t="s">
        <v>24</v>
      </c>
      <c r="D10851" t="s">
        <v>41</v>
      </c>
      <c r="E10851" s="6" t="s">
        <v>22921</v>
      </c>
      <c r="F10851" t="s">
        <v>37</v>
      </c>
      <c r="G10851">
        <v>1</v>
      </c>
      <c r="H10851">
        <v>1</v>
      </c>
      <c r="I10851">
        <v>52</v>
      </c>
      <c r="J10851">
        <v>2</v>
      </c>
      <c r="K10851">
        <v>16.72</v>
      </c>
      <c r="L10851" t="str">
        <f t="shared" si="1014"/>
        <v/>
      </c>
      <c r="M10851">
        <v>1</v>
      </c>
      <c r="N10851" t="str">
        <f t="shared" si="1015"/>
        <v/>
      </c>
      <c r="O10851">
        <v>4</v>
      </c>
      <c r="P10851" s="11">
        <v>1</v>
      </c>
      <c r="Q10851" s="11">
        <v>3.8461538461538401E-2</v>
      </c>
      <c r="R10851" s="12">
        <v>16.72</v>
      </c>
      <c r="S10851" t="s">
        <v>27</v>
      </c>
      <c r="T10851">
        <v>0</v>
      </c>
      <c r="U10851">
        <f t="shared" si="1016"/>
        <v>5</v>
      </c>
      <c r="V10851">
        <f t="shared" si="1017"/>
        <v>1</v>
      </c>
      <c r="W10851">
        <f t="shared" si="1018"/>
        <v>1</v>
      </c>
      <c r="X10851" t="str">
        <f t="shared" si="1019"/>
        <v>511</v>
      </c>
      <c r="Y10851" t="str">
        <f>IF(Table1[[#This Row],[RFM_Score]]="555","Champion", IF(AND(J10851&gt;=4,V10851&gt;=4),"Loyal", IF(U10851&lt;=2,"At Risk", IF(W10851&gt;=4,"Potential Loyalist","Others"))))</f>
        <v>Others</v>
      </c>
    </row>
    <row r="10852" spans="1:25">
      <c r="A10852" t="s">
        <v>8404</v>
      </c>
      <c r="B10852">
        <v>39</v>
      </c>
      <c r="C10852" t="s">
        <v>24</v>
      </c>
      <c r="D10852" t="s">
        <v>20</v>
      </c>
      <c r="E10852" s="6" t="s">
        <v>22922</v>
      </c>
      <c r="F10852" t="s">
        <v>26</v>
      </c>
      <c r="G10852">
        <v>4</v>
      </c>
      <c r="H10852">
        <v>0</v>
      </c>
      <c r="I10852">
        <v>50</v>
      </c>
      <c r="J10852">
        <v>1</v>
      </c>
      <c r="K10852">
        <v>16.59</v>
      </c>
      <c r="L10852" t="str">
        <f t="shared" si="1014"/>
        <v/>
      </c>
      <c r="M10852">
        <v>1</v>
      </c>
      <c r="N10852" t="str">
        <f t="shared" si="1015"/>
        <v/>
      </c>
      <c r="O10852">
        <v>0</v>
      </c>
      <c r="P10852" s="11">
        <v>0</v>
      </c>
      <c r="Q10852" s="11">
        <v>0.02</v>
      </c>
      <c r="R10852" s="12">
        <v>16.59</v>
      </c>
      <c r="S10852" t="s">
        <v>27</v>
      </c>
      <c r="T10852">
        <v>0</v>
      </c>
      <c r="U10852">
        <f t="shared" si="1016"/>
        <v>5</v>
      </c>
      <c r="V10852">
        <f t="shared" si="1017"/>
        <v>1</v>
      </c>
      <c r="W10852">
        <f t="shared" si="1018"/>
        <v>1</v>
      </c>
      <c r="X10852" t="str">
        <f t="shared" si="1019"/>
        <v>511</v>
      </c>
      <c r="Y10852" t="str">
        <f>IF(Table1[[#This Row],[RFM_Score]]="555","Champion", IF(AND(J10852&gt;=4,V10852&gt;=4),"Loyal", IF(U10852&lt;=2,"At Risk", IF(W10852&gt;=4,"Potential Loyalist","Others"))))</f>
        <v>Others</v>
      </c>
    </row>
    <row r="10853" spans="1:25">
      <c r="A10853" t="s">
        <v>9239</v>
      </c>
      <c r="B10853">
        <v>29</v>
      </c>
      <c r="C10853" t="s">
        <v>19</v>
      </c>
      <c r="D10853" t="s">
        <v>25</v>
      </c>
      <c r="E10853" s="6" t="s">
        <v>22923</v>
      </c>
      <c r="F10853" t="s">
        <v>30</v>
      </c>
      <c r="G10853">
        <v>4</v>
      </c>
      <c r="H10853">
        <v>1</v>
      </c>
      <c r="I10853">
        <v>42</v>
      </c>
      <c r="J10853">
        <v>1</v>
      </c>
      <c r="K10853">
        <v>16.47</v>
      </c>
      <c r="L10853" t="str">
        <f t="shared" si="1014"/>
        <v/>
      </c>
      <c r="M10853">
        <v>1</v>
      </c>
      <c r="N10853" t="str">
        <f t="shared" si="1015"/>
        <v/>
      </c>
      <c r="O10853">
        <v>10</v>
      </c>
      <c r="P10853" s="11">
        <v>0.25</v>
      </c>
      <c r="Q10853" s="11">
        <v>2.3809523809523801E-2</v>
      </c>
      <c r="R10853" s="12">
        <v>16.47</v>
      </c>
      <c r="S10853" t="s">
        <v>27</v>
      </c>
      <c r="T10853">
        <v>0</v>
      </c>
      <c r="U10853">
        <f t="shared" si="1016"/>
        <v>5</v>
      </c>
      <c r="V10853">
        <f t="shared" si="1017"/>
        <v>1</v>
      </c>
      <c r="W10853">
        <f t="shared" si="1018"/>
        <v>1</v>
      </c>
      <c r="X10853" t="str">
        <f t="shared" si="1019"/>
        <v>511</v>
      </c>
      <c r="Y10853" t="str">
        <f>IF(Table1[[#This Row],[RFM_Score]]="555","Champion", IF(AND(J10853&gt;=4,V10853&gt;=4),"Loyal", IF(U10853&lt;=2,"At Risk", IF(W10853&gt;=4,"Potential Loyalist","Others"))))</f>
        <v>Others</v>
      </c>
    </row>
    <row r="10854" spans="1:25">
      <c r="A10854" t="s">
        <v>8140</v>
      </c>
      <c r="B10854">
        <v>18</v>
      </c>
      <c r="C10854" t="s">
        <v>24</v>
      </c>
      <c r="D10854" t="s">
        <v>41</v>
      </c>
      <c r="E10854" s="6" t="s">
        <v>22924</v>
      </c>
      <c r="F10854" t="s">
        <v>26</v>
      </c>
      <c r="G10854">
        <v>8</v>
      </c>
      <c r="H10854">
        <v>2</v>
      </c>
      <c r="I10854">
        <v>46</v>
      </c>
      <c r="J10854">
        <v>2</v>
      </c>
      <c r="K10854">
        <v>16.29</v>
      </c>
      <c r="L10854" t="str">
        <f t="shared" si="1014"/>
        <v/>
      </c>
      <c r="M10854">
        <v>1</v>
      </c>
      <c r="N10854" t="str">
        <f t="shared" si="1015"/>
        <v/>
      </c>
      <c r="O10854">
        <v>30</v>
      </c>
      <c r="P10854" s="11">
        <v>0.25</v>
      </c>
      <c r="Q10854" s="11">
        <v>4.3478260869565202E-2</v>
      </c>
      <c r="R10854" s="12">
        <v>16.29</v>
      </c>
      <c r="S10854" t="s">
        <v>27</v>
      </c>
      <c r="T10854">
        <v>0</v>
      </c>
      <c r="U10854">
        <f t="shared" si="1016"/>
        <v>4</v>
      </c>
      <c r="V10854">
        <f t="shared" si="1017"/>
        <v>1</v>
      </c>
      <c r="W10854">
        <f t="shared" si="1018"/>
        <v>1</v>
      </c>
      <c r="X10854" t="str">
        <f t="shared" si="1019"/>
        <v>411</v>
      </c>
      <c r="Y10854" t="str">
        <f>IF(Table1[[#This Row],[RFM_Score]]="555","Champion", IF(AND(J10854&gt;=4,V10854&gt;=4),"Loyal", IF(U10854&lt;=2,"At Risk", IF(W10854&gt;=4,"Potential Loyalist","Others"))))</f>
        <v>Others</v>
      </c>
    </row>
    <row r="10855" spans="1:25">
      <c r="A10855" t="s">
        <v>1032</v>
      </c>
      <c r="B10855">
        <v>31</v>
      </c>
      <c r="C10855" t="s">
        <v>19</v>
      </c>
      <c r="D10855" t="s">
        <v>29</v>
      </c>
      <c r="E10855" s="6" t="s">
        <v>22925</v>
      </c>
      <c r="F10855" t="s">
        <v>26</v>
      </c>
      <c r="G10855">
        <v>1</v>
      </c>
      <c r="H10855">
        <v>0</v>
      </c>
      <c r="I10855">
        <v>38</v>
      </c>
      <c r="J10855">
        <v>4</v>
      </c>
      <c r="K10855">
        <v>16.28</v>
      </c>
      <c r="L10855" t="str">
        <f t="shared" si="1014"/>
        <v/>
      </c>
      <c r="M10855">
        <v>1</v>
      </c>
      <c r="N10855" t="str">
        <f t="shared" si="1015"/>
        <v/>
      </c>
      <c r="O10855">
        <v>8</v>
      </c>
      <c r="P10855" s="11">
        <v>0</v>
      </c>
      <c r="Q10855" s="11">
        <v>0.105263157894736</v>
      </c>
      <c r="R10855" s="12">
        <v>16.28</v>
      </c>
      <c r="S10855" t="s">
        <v>27</v>
      </c>
      <c r="T10855">
        <v>0</v>
      </c>
      <c r="U10855">
        <f t="shared" si="1016"/>
        <v>5</v>
      </c>
      <c r="V10855">
        <f t="shared" si="1017"/>
        <v>1</v>
      </c>
      <c r="W10855">
        <f t="shared" si="1018"/>
        <v>1</v>
      </c>
      <c r="X10855" t="str">
        <f t="shared" si="1019"/>
        <v>511</v>
      </c>
      <c r="Y10855" t="str">
        <f>IF(Table1[[#This Row],[RFM_Score]]="555","Champion", IF(AND(J10855&gt;=4,V10855&gt;=4),"Loyal", IF(U10855&lt;=2,"At Risk", IF(W10855&gt;=4,"Potential Loyalist","Others"))))</f>
        <v>Others</v>
      </c>
    </row>
    <row r="10856" spans="1:25">
      <c r="A10856" t="s">
        <v>4877</v>
      </c>
      <c r="B10856">
        <v>25</v>
      </c>
      <c r="C10856" t="s">
        <v>19</v>
      </c>
      <c r="D10856" t="s">
        <v>25</v>
      </c>
      <c r="E10856" s="6" t="s">
        <v>22926</v>
      </c>
      <c r="F10856" t="s">
        <v>21</v>
      </c>
      <c r="G10856">
        <v>3</v>
      </c>
      <c r="H10856">
        <v>0</v>
      </c>
      <c r="I10856">
        <v>54</v>
      </c>
      <c r="J10856">
        <v>1</v>
      </c>
      <c r="K10856">
        <v>16.27</v>
      </c>
      <c r="L10856" t="str">
        <f t="shared" si="1014"/>
        <v/>
      </c>
      <c r="M10856">
        <v>1</v>
      </c>
      <c r="N10856" t="str">
        <f t="shared" si="1015"/>
        <v/>
      </c>
      <c r="O10856">
        <v>33</v>
      </c>
      <c r="P10856" s="11">
        <v>0</v>
      </c>
      <c r="Q10856" s="11">
        <v>1.85185185185185E-2</v>
      </c>
      <c r="R10856" s="12">
        <v>16.27</v>
      </c>
      <c r="S10856" t="s">
        <v>27</v>
      </c>
      <c r="T10856">
        <v>1</v>
      </c>
      <c r="U10856">
        <f t="shared" si="1016"/>
        <v>4</v>
      </c>
      <c r="V10856">
        <f t="shared" si="1017"/>
        <v>1</v>
      </c>
      <c r="W10856">
        <f t="shared" si="1018"/>
        <v>1</v>
      </c>
      <c r="X10856" t="str">
        <f t="shared" si="1019"/>
        <v>411</v>
      </c>
      <c r="Y10856" t="str">
        <f>IF(Table1[[#This Row],[RFM_Score]]="555","Champion", IF(AND(J10856&gt;=4,V10856&gt;=4),"Loyal", IF(U10856&lt;=2,"At Risk", IF(W10856&gt;=4,"Potential Loyalist","Others"))))</f>
        <v>Others</v>
      </c>
    </row>
    <row r="10857" spans="1:25">
      <c r="A10857" t="s">
        <v>7875</v>
      </c>
      <c r="B10857">
        <v>31</v>
      </c>
      <c r="C10857" t="s">
        <v>24</v>
      </c>
      <c r="D10857" t="s">
        <v>41</v>
      </c>
      <c r="E10857" s="6" t="s">
        <v>22927</v>
      </c>
      <c r="F10857" t="s">
        <v>37</v>
      </c>
      <c r="G10857">
        <v>4</v>
      </c>
      <c r="H10857">
        <v>1</v>
      </c>
      <c r="I10857">
        <v>49</v>
      </c>
      <c r="J10857">
        <v>3</v>
      </c>
      <c r="K10857">
        <v>15.8</v>
      </c>
      <c r="L10857" t="str">
        <f t="shared" si="1014"/>
        <v/>
      </c>
      <c r="M10857">
        <v>1</v>
      </c>
      <c r="N10857" t="str">
        <f t="shared" si="1015"/>
        <v/>
      </c>
      <c r="O10857">
        <v>6</v>
      </c>
      <c r="P10857" s="11">
        <v>0.25</v>
      </c>
      <c r="Q10857" s="11">
        <v>6.1224489795918297E-2</v>
      </c>
      <c r="R10857" s="12">
        <v>15.8</v>
      </c>
      <c r="S10857" t="s">
        <v>27</v>
      </c>
      <c r="T10857">
        <v>0</v>
      </c>
      <c r="U10857">
        <f t="shared" si="1016"/>
        <v>5</v>
      </c>
      <c r="V10857">
        <f t="shared" si="1017"/>
        <v>1</v>
      </c>
      <c r="W10857">
        <f t="shared" si="1018"/>
        <v>1</v>
      </c>
      <c r="X10857" t="str">
        <f t="shared" si="1019"/>
        <v>511</v>
      </c>
      <c r="Y10857" t="str">
        <f>IF(Table1[[#This Row],[RFM_Score]]="555","Champion", IF(AND(J10857&gt;=4,V10857&gt;=4),"Loyal", IF(U10857&lt;=2,"At Risk", IF(W10857&gt;=4,"Potential Loyalist","Others"))))</f>
        <v>Others</v>
      </c>
    </row>
    <row r="10858" spans="1:25">
      <c r="A10858" t="s">
        <v>2687</v>
      </c>
      <c r="B10858">
        <v>24</v>
      </c>
      <c r="C10858" t="s">
        <v>19</v>
      </c>
      <c r="D10858" t="s">
        <v>25</v>
      </c>
      <c r="E10858" s="6" t="s">
        <v>22928</v>
      </c>
      <c r="F10858" t="s">
        <v>37</v>
      </c>
      <c r="G10858">
        <v>1</v>
      </c>
      <c r="H10858">
        <v>1</v>
      </c>
      <c r="I10858">
        <v>37</v>
      </c>
      <c r="J10858">
        <v>2</v>
      </c>
      <c r="K10858">
        <v>15.57</v>
      </c>
      <c r="L10858" t="str">
        <f t="shared" si="1014"/>
        <v/>
      </c>
      <c r="M10858">
        <v>1</v>
      </c>
      <c r="N10858" t="str">
        <f t="shared" si="1015"/>
        <v/>
      </c>
      <c r="O10858">
        <v>7</v>
      </c>
      <c r="P10858" s="11">
        <v>1</v>
      </c>
      <c r="Q10858" s="11">
        <v>5.4054054054054002E-2</v>
      </c>
      <c r="R10858" s="12">
        <v>15.57</v>
      </c>
      <c r="S10858" t="s">
        <v>27</v>
      </c>
      <c r="T10858">
        <v>0</v>
      </c>
      <c r="U10858">
        <f t="shared" si="1016"/>
        <v>5</v>
      </c>
      <c r="V10858">
        <f t="shared" si="1017"/>
        <v>1</v>
      </c>
      <c r="W10858">
        <f t="shared" si="1018"/>
        <v>1</v>
      </c>
      <c r="X10858" t="str">
        <f t="shared" si="1019"/>
        <v>511</v>
      </c>
      <c r="Y10858" t="str">
        <f>IF(Table1[[#This Row],[RFM_Score]]="555","Champion", IF(AND(J10858&gt;=4,V10858&gt;=4),"Loyal", IF(U10858&lt;=2,"At Risk", IF(W10858&gt;=4,"Potential Loyalist","Others"))))</f>
        <v>Others</v>
      </c>
    </row>
    <row r="10859" spans="1:25">
      <c r="A10859" t="s">
        <v>1561</v>
      </c>
      <c r="B10859">
        <v>30</v>
      </c>
      <c r="C10859" t="s">
        <v>19</v>
      </c>
      <c r="D10859" t="s">
        <v>46</v>
      </c>
      <c r="E10859" s="6" t="s">
        <v>22929</v>
      </c>
      <c r="F10859" t="s">
        <v>37</v>
      </c>
      <c r="G10859">
        <v>4</v>
      </c>
      <c r="H10859">
        <v>1</v>
      </c>
      <c r="I10859">
        <v>55</v>
      </c>
      <c r="J10859">
        <v>1</v>
      </c>
      <c r="K10859">
        <v>15.54</v>
      </c>
      <c r="L10859" t="str">
        <f t="shared" si="1014"/>
        <v/>
      </c>
      <c r="M10859">
        <v>1</v>
      </c>
      <c r="N10859" t="str">
        <f t="shared" si="1015"/>
        <v/>
      </c>
      <c r="O10859">
        <v>3</v>
      </c>
      <c r="P10859" s="11">
        <v>0.25</v>
      </c>
      <c r="Q10859" s="11">
        <v>1.8181818181818101E-2</v>
      </c>
      <c r="R10859" s="12">
        <v>15.54</v>
      </c>
      <c r="S10859" t="s">
        <v>27</v>
      </c>
      <c r="T10859">
        <v>1</v>
      </c>
      <c r="U10859">
        <f t="shared" si="1016"/>
        <v>5</v>
      </c>
      <c r="V10859">
        <f t="shared" si="1017"/>
        <v>1</v>
      </c>
      <c r="W10859">
        <f t="shared" si="1018"/>
        <v>1</v>
      </c>
      <c r="X10859" t="str">
        <f t="shared" si="1019"/>
        <v>511</v>
      </c>
      <c r="Y10859" t="str">
        <f>IF(Table1[[#This Row],[RFM_Score]]="555","Champion", IF(AND(J10859&gt;=4,V10859&gt;=4),"Loyal", IF(U10859&lt;=2,"At Risk", IF(W10859&gt;=4,"Potential Loyalist","Others"))))</f>
        <v>Others</v>
      </c>
    </row>
    <row r="10860" spans="1:25">
      <c r="A10860" t="s">
        <v>10459</v>
      </c>
      <c r="B10860">
        <v>35</v>
      </c>
      <c r="C10860" t="s">
        <v>19</v>
      </c>
      <c r="D10860" t="s">
        <v>25</v>
      </c>
      <c r="E10860" s="6" t="s">
        <v>22930</v>
      </c>
      <c r="F10860" t="s">
        <v>21</v>
      </c>
      <c r="G10860">
        <v>6</v>
      </c>
      <c r="H10860">
        <v>1</v>
      </c>
      <c r="I10860">
        <v>51</v>
      </c>
      <c r="J10860">
        <v>1</v>
      </c>
      <c r="K10860">
        <v>15.51</v>
      </c>
      <c r="L10860" t="str">
        <f t="shared" si="1014"/>
        <v/>
      </c>
      <c r="M10860">
        <v>1</v>
      </c>
      <c r="N10860" t="str">
        <f t="shared" si="1015"/>
        <v/>
      </c>
      <c r="O10860">
        <v>9</v>
      </c>
      <c r="P10860" s="11">
        <v>0.16666666666666599</v>
      </c>
      <c r="Q10860" s="11">
        <v>1.9607843137254902E-2</v>
      </c>
      <c r="R10860" s="12">
        <v>15.51</v>
      </c>
      <c r="S10860" t="s">
        <v>27</v>
      </c>
      <c r="T10860">
        <v>0</v>
      </c>
      <c r="U10860">
        <f t="shared" si="1016"/>
        <v>5</v>
      </c>
      <c r="V10860">
        <f t="shared" si="1017"/>
        <v>1</v>
      </c>
      <c r="W10860">
        <f t="shared" si="1018"/>
        <v>1</v>
      </c>
      <c r="X10860" t="str">
        <f t="shared" si="1019"/>
        <v>511</v>
      </c>
      <c r="Y10860" t="str">
        <f>IF(Table1[[#This Row],[RFM_Score]]="555","Champion", IF(AND(J10860&gt;=4,V10860&gt;=4),"Loyal", IF(U10860&lt;=2,"At Risk", IF(W10860&gt;=4,"Potential Loyalist","Others"))))</f>
        <v>Others</v>
      </c>
    </row>
    <row r="10861" spans="1:25">
      <c r="A10861" t="s">
        <v>4073</v>
      </c>
      <c r="B10861">
        <v>41</v>
      </c>
      <c r="C10861" t="s">
        <v>19</v>
      </c>
      <c r="D10861" t="s">
        <v>29</v>
      </c>
      <c r="E10861" s="6" t="s">
        <v>22931</v>
      </c>
      <c r="F10861" t="s">
        <v>30</v>
      </c>
      <c r="G10861">
        <v>5</v>
      </c>
      <c r="H10861">
        <v>2</v>
      </c>
      <c r="I10861">
        <v>60</v>
      </c>
      <c r="J10861">
        <v>7</v>
      </c>
      <c r="K10861">
        <v>15.45</v>
      </c>
      <c r="L10861" t="str">
        <f t="shared" si="1014"/>
        <v/>
      </c>
      <c r="M10861">
        <v>1</v>
      </c>
      <c r="N10861" t="str">
        <f t="shared" si="1015"/>
        <v/>
      </c>
      <c r="O10861">
        <v>43</v>
      </c>
      <c r="P10861" s="11">
        <v>0.4</v>
      </c>
      <c r="Q10861" s="11">
        <v>0.116666666666666</v>
      </c>
      <c r="R10861" s="12">
        <v>15.45</v>
      </c>
      <c r="S10861" t="s">
        <v>27</v>
      </c>
      <c r="T10861">
        <v>0</v>
      </c>
      <c r="U10861">
        <f t="shared" si="1016"/>
        <v>3</v>
      </c>
      <c r="V10861">
        <f t="shared" si="1017"/>
        <v>1</v>
      </c>
      <c r="W10861">
        <f t="shared" si="1018"/>
        <v>1</v>
      </c>
      <c r="X10861" t="str">
        <f t="shared" si="1019"/>
        <v>311</v>
      </c>
      <c r="Y10861" t="str">
        <f>IF(Table1[[#This Row],[RFM_Score]]="555","Champion", IF(AND(J10861&gt;=4,V10861&gt;=4),"Loyal", IF(U10861&lt;=2,"At Risk", IF(W10861&gt;=4,"Potential Loyalist","Others"))))</f>
        <v>Others</v>
      </c>
    </row>
    <row r="10862" spans="1:25">
      <c r="A10862" t="s">
        <v>11148</v>
      </c>
      <c r="B10862">
        <v>46</v>
      </c>
      <c r="C10862" t="s">
        <v>24</v>
      </c>
      <c r="D10862" t="s">
        <v>29</v>
      </c>
      <c r="E10862" s="6" t="s">
        <v>22932</v>
      </c>
      <c r="F10862" t="s">
        <v>26</v>
      </c>
      <c r="G10862">
        <v>5</v>
      </c>
      <c r="H10862">
        <v>2</v>
      </c>
      <c r="I10862">
        <v>59</v>
      </c>
      <c r="J10862">
        <v>5</v>
      </c>
      <c r="K10862">
        <v>15.39</v>
      </c>
      <c r="L10862" t="str">
        <f t="shared" si="1014"/>
        <v/>
      </c>
      <c r="M10862">
        <v>1</v>
      </c>
      <c r="N10862" t="str">
        <f t="shared" si="1015"/>
        <v/>
      </c>
      <c r="O10862">
        <v>11</v>
      </c>
      <c r="P10862" s="11">
        <v>0.4</v>
      </c>
      <c r="Q10862" s="11">
        <v>8.4745762711864403E-2</v>
      </c>
      <c r="R10862" s="12">
        <v>15.39</v>
      </c>
      <c r="S10862" t="s">
        <v>27</v>
      </c>
      <c r="T10862">
        <v>0</v>
      </c>
      <c r="U10862">
        <f t="shared" si="1016"/>
        <v>5</v>
      </c>
      <c r="V10862">
        <f t="shared" si="1017"/>
        <v>1</v>
      </c>
      <c r="W10862">
        <f t="shared" si="1018"/>
        <v>1</v>
      </c>
      <c r="X10862" t="str">
        <f t="shared" si="1019"/>
        <v>511</v>
      </c>
      <c r="Y10862" t="str">
        <f>IF(Table1[[#This Row],[RFM_Score]]="555","Champion", IF(AND(J10862&gt;=4,V10862&gt;=4),"Loyal", IF(U10862&lt;=2,"At Risk", IF(W10862&gt;=4,"Potential Loyalist","Others"))))</f>
        <v>Others</v>
      </c>
    </row>
    <row r="10863" spans="1:25">
      <c r="A10863" t="s">
        <v>80</v>
      </c>
      <c r="B10863">
        <v>31</v>
      </c>
      <c r="C10863" t="s">
        <v>24</v>
      </c>
      <c r="D10863" t="s">
        <v>25</v>
      </c>
      <c r="E10863" s="6" t="s">
        <v>22933</v>
      </c>
      <c r="F10863" t="s">
        <v>62</v>
      </c>
      <c r="G10863">
        <v>7</v>
      </c>
      <c r="H10863">
        <v>2</v>
      </c>
      <c r="I10863">
        <v>55</v>
      </c>
      <c r="J10863">
        <v>1</v>
      </c>
      <c r="K10863">
        <v>15.31</v>
      </c>
      <c r="L10863" t="str">
        <f t="shared" si="1014"/>
        <v/>
      </c>
      <c r="M10863">
        <v>1</v>
      </c>
      <c r="N10863" t="str">
        <f t="shared" si="1015"/>
        <v/>
      </c>
      <c r="O10863">
        <v>19</v>
      </c>
      <c r="P10863" s="11">
        <v>0.28571428571428498</v>
      </c>
      <c r="Q10863" s="11">
        <v>1.8181818181818101E-2</v>
      </c>
      <c r="R10863" s="12">
        <v>15.31</v>
      </c>
      <c r="S10863" t="s">
        <v>27</v>
      </c>
      <c r="T10863">
        <v>0</v>
      </c>
      <c r="U10863">
        <f t="shared" si="1016"/>
        <v>5</v>
      </c>
      <c r="V10863">
        <f t="shared" si="1017"/>
        <v>1</v>
      </c>
      <c r="W10863">
        <f t="shared" si="1018"/>
        <v>1</v>
      </c>
      <c r="X10863" t="str">
        <f t="shared" si="1019"/>
        <v>511</v>
      </c>
      <c r="Y10863" t="str">
        <f>IF(Table1[[#This Row],[RFM_Score]]="555","Champion", IF(AND(J10863&gt;=4,V10863&gt;=4),"Loyal", IF(U10863&lt;=2,"At Risk", IF(W10863&gt;=4,"Potential Loyalist","Others"))))</f>
        <v>Others</v>
      </c>
    </row>
    <row r="10864" spans="1:25">
      <c r="A10864" t="s">
        <v>5144</v>
      </c>
      <c r="B10864">
        <v>35</v>
      </c>
      <c r="C10864" t="s">
        <v>19</v>
      </c>
      <c r="D10864" t="s">
        <v>25</v>
      </c>
      <c r="E10864" s="6" t="s">
        <v>22934</v>
      </c>
      <c r="F10864" t="s">
        <v>30</v>
      </c>
      <c r="G10864">
        <v>3</v>
      </c>
      <c r="H10864">
        <v>1</v>
      </c>
      <c r="I10864">
        <v>46</v>
      </c>
      <c r="J10864">
        <v>2</v>
      </c>
      <c r="K10864">
        <v>15.31</v>
      </c>
      <c r="L10864" t="str">
        <f t="shared" si="1014"/>
        <v/>
      </c>
      <c r="M10864">
        <v>1</v>
      </c>
      <c r="N10864" t="str">
        <f t="shared" si="1015"/>
        <v/>
      </c>
      <c r="O10864">
        <v>16</v>
      </c>
      <c r="P10864" s="11">
        <v>0.33333333333333298</v>
      </c>
      <c r="Q10864" s="11">
        <v>4.3478260869565202E-2</v>
      </c>
      <c r="R10864" s="12">
        <v>15.31</v>
      </c>
      <c r="S10864" t="s">
        <v>27</v>
      </c>
      <c r="T10864">
        <v>0</v>
      </c>
      <c r="U10864">
        <f t="shared" si="1016"/>
        <v>5</v>
      </c>
      <c r="V10864">
        <f t="shared" si="1017"/>
        <v>1</v>
      </c>
      <c r="W10864">
        <f t="shared" si="1018"/>
        <v>1</v>
      </c>
      <c r="X10864" t="str">
        <f t="shared" si="1019"/>
        <v>511</v>
      </c>
      <c r="Y10864" t="str">
        <f>IF(Table1[[#This Row],[RFM_Score]]="555","Champion", IF(AND(J10864&gt;=4,V10864&gt;=4),"Loyal", IF(U10864&lt;=2,"At Risk", IF(W10864&gt;=4,"Potential Loyalist","Others"))))</f>
        <v>Others</v>
      </c>
    </row>
    <row r="10865" spans="1:25">
      <c r="A10865" t="s">
        <v>5423</v>
      </c>
      <c r="B10865">
        <v>51</v>
      </c>
      <c r="C10865" t="s">
        <v>24</v>
      </c>
      <c r="D10865" t="s">
        <v>25</v>
      </c>
      <c r="E10865" s="6" t="s">
        <v>22935</v>
      </c>
      <c r="F10865" t="s">
        <v>37</v>
      </c>
      <c r="G10865">
        <v>5</v>
      </c>
      <c r="H10865">
        <v>2</v>
      </c>
      <c r="I10865">
        <v>42</v>
      </c>
      <c r="J10865">
        <v>1</v>
      </c>
      <c r="K10865">
        <v>15.13</v>
      </c>
      <c r="L10865" t="str">
        <f t="shared" si="1014"/>
        <v/>
      </c>
      <c r="M10865">
        <v>1</v>
      </c>
      <c r="N10865" t="str">
        <f t="shared" si="1015"/>
        <v/>
      </c>
      <c r="O10865">
        <v>114</v>
      </c>
      <c r="P10865" s="11">
        <v>0.4</v>
      </c>
      <c r="Q10865" s="11">
        <v>2.3809523809523801E-2</v>
      </c>
      <c r="R10865" s="12">
        <v>15.13</v>
      </c>
      <c r="S10865" t="s">
        <v>27</v>
      </c>
      <c r="T10865">
        <v>1</v>
      </c>
      <c r="U10865">
        <f t="shared" si="1016"/>
        <v>1</v>
      </c>
      <c r="V10865">
        <f t="shared" si="1017"/>
        <v>1</v>
      </c>
      <c r="W10865">
        <f t="shared" si="1018"/>
        <v>1</v>
      </c>
      <c r="X10865" t="str">
        <f t="shared" si="1019"/>
        <v>111</v>
      </c>
      <c r="Y10865" t="str">
        <f>IF(Table1[[#This Row],[RFM_Score]]="555","Champion", IF(AND(J10865&gt;=4,V10865&gt;=4),"Loyal", IF(U10865&lt;=2,"At Risk", IF(W10865&gt;=4,"Potential Loyalist","Others"))))</f>
        <v>At Risk</v>
      </c>
    </row>
    <row r="10866" spans="1:25">
      <c r="A10866" t="s">
        <v>4320</v>
      </c>
      <c r="B10866">
        <v>46</v>
      </c>
      <c r="C10866" t="s">
        <v>24</v>
      </c>
      <c r="D10866" t="s">
        <v>41</v>
      </c>
      <c r="E10866" s="6" t="s">
        <v>22936</v>
      </c>
      <c r="F10866" t="s">
        <v>21</v>
      </c>
      <c r="G10866">
        <v>1</v>
      </c>
      <c r="H10866">
        <v>0</v>
      </c>
      <c r="I10866">
        <v>54</v>
      </c>
      <c r="J10866">
        <v>6</v>
      </c>
      <c r="K10866">
        <v>15.05</v>
      </c>
      <c r="L10866" t="str">
        <f t="shared" si="1014"/>
        <v/>
      </c>
      <c r="M10866">
        <v>1</v>
      </c>
      <c r="N10866" t="str">
        <f t="shared" si="1015"/>
        <v/>
      </c>
      <c r="O10866">
        <v>12</v>
      </c>
      <c r="P10866" s="11">
        <v>0</v>
      </c>
      <c r="Q10866" s="11">
        <v>0.11111111111111099</v>
      </c>
      <c r="R10866" s="12">
        <v>15.05</v>
      </c>
      <c r="S10866" t="s">
        <v>27</v>
      </c>
      <c r="T10866">
        <v>0</v>
      </c>
      <c r="U10866">
        <f t="shared" si="1016"/>
        <v>5</v>
      </c>
      <c r="V10866">
        <f t="shared" si="1017"/>
        <v>1</v>
      </c>
      <c r="W10866">
        <f t="shared" si="1018"/>
        <v>1</v>
      </c>
      <c r="X10866" t="str">
        <f t="shared" si="1019"/>
        <v>511</v>
      </c>
      <c r="Y10866" t="str">
        <f>IF(Table1[[#This Row],[RFM_Score]]="555","Champion", IF(AND(J10866&gt;=4,V10866&gt;=4),"Loyal", IF(U10866&lt;=2,"At Risk", IF(W10866&gt;=4,"Potential Loyalist","Others"))))</f>
        <v>Others</v>
      </c>
    </row>
    <row r="10867" spans="1:25">
      <c r="A10867" t="s">
        <v>6899</v>
      </c>
      <c r="B10867">
        <v>58</v>
      </c>
      <c r="C10867" t="s">
        <v>24</v>
      </c>
      <c r="D10867" t="s">
        <v>46</v>
      </c>
      <c r="E10867" s="6" t="s">
        <v>22937</v>
      </c>
      <c r="F10867" t="s">
        <v>30</v>
      </c>
      <c r="G10867">
        <v>4</v>
      </c>
      <c r="H10867">
        <v>2</v>
      </c>
      <c r="I10867">
        <v>49</v>
      </c>
      <c r="J10867">
        <v>5</v>
      </c>
      <c r="K10867">
        <v>15.03</v>
      </c>
      <c r="L10867" t="str">
        <f t="shared" si="1014"/>
        <v/>
      </c>
      <c r="M10867">
        <v>1</v>
      </c>
      <c r="N10867" t="str">
        <f t="shared" si="1015"/>
        <v/>
      </c>
      <c r="O10867">
        <v>2</v>
      </c>
      <c r="P10867" s="11">
        <v>0.5</v>
      </c>
      <c r="Q10867" s="11">
        <v>0.10204081632653</v>
      </c>
      <c r="R10867" s="12">
        <v>15.03</v>
      </c>
      <c r="S10867" t="s">
        <v>27</v>
      </c>
      <c r="T10867">
        <v>0</v>
      </c>
      <c r="U10867">
        <f t="shared" si="1016"/>
        <v>5</v>
      </c>
      <c r="V10867">
        <f t="shared" si="1017"/>
        <v>1</v>
      </c>
      <c r="W10867">
        <f t="shared" si="1018"/>
        <v>1</v>
      </c>
      <c r="X10867" t="str">
        <f t="shared" si="1019"/>
        <v>511</v>
      </c>
      <c r="Y10867" t="str">
        <f>IF(Table1[[#This Row],[RFM_Score]]="555","Champion", IF(AND(J10867&gt;=4,V10867&gt;=4),"Loyal", IF(U10867&lt;=2,"At Risk", IF(W10867&gt;=4,"Potential Loyalist","Others"))))</f>
        <v>Others</v>
      </c>
    </row>
    <row r="10868" spans="1:25">
      <c r="A10868" t="s">
        <v>986</v>
      </c>
      <c r="B10868">
        <v>37</v>
      </c>
      <c r="C10868" t="s">
        <v>24</v>
      </c>
      <c r="D10868" t="s">
        <v>29</v>
      </c>
      <c r="E10868" s="6" t="s">
        <v>22938</v>
      </c>
      <c r="F10868" t="s">
        <v>60</v>
      </c>
      <c r="G10868">
        <v>2</v>
      </c>
      <c r="H10868">
        <v>0</v>
      </c>
      <c r="I10868">
        <v>54</v>
      </c>
      <c r="J10868">
        <v>3</v>
      </c>
      <c r="K10868">
        <v>15.01</v>
      </c>
      <c r="L10868" t="str">
        <f t="shared" si="1014"/>
        <v/>
      </c>
      <c r="M10868">
        <v>1</v>
      </c>
      <c r="N10868" t="str">
        <f t="shared" si="1015"/>
        <v/>
      </c>
      <c r="O10868">
        <v>36</v>
      </c>
      <c r="P10868" s="11">
        <v>0</v>
      </c>
      <c r="Q10868" s="11">
        <v>5.5555555555555497E-2</v>
      </c>
      <c r="R10868" s="12">
        <v>15.01</v>
      </c>
      <c r="S10868" t="s">
        <v>27</v>
      </c>
      <c r="T10868">
        <v>0</v>
      </c>
      <c r="U10868">
        <f t="shared" si="1016"/>
        <v>4</v>
      </c>
      <c r="V10868">
        <f t="shared" si="1017"/>
        <v>1</v>
      </c>
      <c r="W10868">
        <f t="shared" si="1018"/>
        <v>1</v>
      </c>
      <c r="X10868" t="str">
        <f t="shared" si="1019"/>
        <v>411</v>
      </c>
      <c r="Y10868" t="str">
        <f>IF(Table1[[#This Row],[RFM_Score]]="555","Champion", IF(AND(J10868&gt;=4,V10868&gt;=4),"Loyal", IF(U10868&lt;=2,"At Risk", IF(W10868&gt;=4,"Potential Loyalist","Others"))))</f>
        <v>Others</v>
      </c>
    </row>
    <row r="10869" spans="1:25">
      <c r="A10869" t="s">
        <v>3091</v>
      </c>
      <c r="B10869">
        <v>55</v>
      </c>
      <c r="C10869" t="s">
        <v>24</v>
      </c>
      <c r="D10869" t="s">
        <v>25</v>
      </c>
      <c r="E10869" s="6" t="s">
        <v>22939</v>
      </c>
      <c r="F10869" t="s">
        <v>26</v>
      </c>
      <c r="G10869">
        <v>3</v>
      </c>
      <c r="H10869">
        <v>1</v>
      </c>
      <c r="I10869">
        <v>46</v>
      </c>
      <c r="J10869">
        <v>2</v>
      </c>
      <c r="K10869">
        <v>14.89</v>
      </c>
      <c r="L10869" t="str">
        <f t="shared" si="1014"/>
        <v/>
      </c>
      <c r="M10869">
        <v>1</v>
      </c>
      <c r="N10869" t="str">
        <f t="shared" si="1015"/>
        <v/>
      </c>
      <c r="O10869">
        <v>46</v>
      </c>
      <c r="P10869" s="11">
        <v>0.33333333333333298</v>
      </c>
      <c r="Q10869" s="11">
        <v>4.3478260869565202E-2</v>
      </c>
      <c r="R10869" s="12">
        <v>14.89</v>
      </c>
      <c r="S10869" t="s">
        <v>27</v>
      </c>
      <c r="T10869">
        <v>0</v>
      </c>
      <c r="U10869">
        <f t="shared" si="1016"/>
        <v>3</v>
      </c>
      <c r="V10869">
        <f t="shared" si="1017"/>
        <v>1</v>
      </c>
      <c r="W10869">
        <f t="shared" si="1018"/>
        <v>1</v>
      </c>
      <c r="X10869" t="str">
        <f t="shared" si="1019"/>
        <v>311</v>
      </c>
      <c r="Y10869" t="str">
        <f>IF(Table1[[#This Row],[RFM_Score]]="555","Champion", IF(AND(J10869&gt;=4,V10869&gt;=4),"Loyal", IF(U10869&lt;=2,"At Risk", IF(W10869&gt;=4,"Potential Loyalist","Others"))))</f>
        <v>Others</v>
      </c>
    </row>
    <row r="10870" spans="1:25">
      <c r="A10870" t="s">
        <v>3818</v>
      </c>
      <c r="B10870">
        <v>31</v>
      </c>
      <c r="C10870" t="s">
        <v>19</v>
      </c>
      <c r="D10870" t="s">
        <v>29</v>
      </c>
      <c r="E10870" s="6" t="s">
        <v>22940</v>
      </c>
      <c r="F10870" t="s">
        <v>21</v>
      </c>
      <c r="G10870">
        <v>2</v>
      </c>
      <c r="H10870">
        <v>1</v>
      </c>
      <c r="I10870">
        <v>49</v>
      </c>
      <c r="J10870">
        <v>1</v>
      </c>
      <c r="K10870">
        <v>14.86</v>
      </c>
      <c r="L10870" t="str">
        <f t="shared" si="1014"/>
        <v/>
      </c>
      <c r="M10870">
        <v>1</v>
      </c>
      <c r="N10870" t="str">
        <f t="shared" si="1015"/>
        <v/>
      </c>
      <c r="O10870">
        <v>37</v>
      </c>
      <c r="P10870" s="11">
        <v>0.5</v>
      </c>
      <c r="Q10870" s="11">
        <v>2.04081632653061E-2</v>
      </c>
      <c r="R10870" s="12">
        <v>14.86</v>
      </c>
      <c r="S10870" t="s">
        <v>27</v>
      </c>
      <c r="T10870">
        <v>0</v>
      </c>
      <c r="U10870">
        <f t="shared" si="1016"/>
        <v>4</v>
      </c>
      <c r="V10870">
        <f t="shared" si="1017"/>
        <v>1</v>
      </c>
      <c r="W10870">
        <f t="shared" si="1018"/>
        <v>1</v>
      </c>
      <c r="X10870" t="str">
        <f t="shared" si="1019"/>
        <v>411</v>
      </c>
      <c r="Y10870" t="str">
        <f>IF(Table1[[#This Row],[RFM_Score]]="555","Champion", IF(AND(J10870&gt;=4,V10870&gt;=4),"Loyal", IF(U10870&lt;=2,"At Risk", IF(W10870&gt;=4,"Potential Loyalist","Others"))))</f>
        <v>Others</v>
      </c>
    </row>
    <row r="10871" spans="1:25">
      <c r="A10871" t="s">
        <v>9100</v>
      </c>
      <c r="B10871">
        <v>25</v>
      </c>
      <c r="C10871" t="s">
        <v>24</v>
      </c>
      <c r="D10871" t="s">
        <v>25</v>
      </c>
      <c r="E10871" s="6" t="s">
        <v>22941</v>
      </c>
      <c r="F10871" t="s">
        <v>37</v>
      </c>
      <c r="G10871">
        <v>2</v>
      </c>
      <c r="H10871">
        <v>1</v>
      </c>
      <c r="I10871">
        <v>58</v>
      </c>
      <c r="J10871">
        <v>4</v>
      </c>
      <c r="K10871">
        <v>14.86</v>
      </c>
      <c r="L10871" t="str">
        <f t="shared" si="1014"/>
        <v/>
      </c>
      <c r="M10871">
        <v>1</v>
      </c>
      <c r="N10871" t="str">
        <f t="shared" si="1015"/>
        <v/>
      </c>
      <c r="O10871">
        <v>26</v>
      </c>
      <c r="P10871" s="11">
        <v>0.5</v>
      </c>
      <c r="Q10871" s="11">
        <v>6.8965517241379296E-2</v>
      </c>
      <c r="R10871" s="12">
        <v>14.86</v>
      </c>
      <c r="S10871" t="s">
        <v>27</v>
      </c>
      <c r="T10871">
        <v>0</v>
      </c>
      <c r="U10871">
        <f t="shared" si="1016"/>
        <v>4</v>
      </c>
      <c r="V10871">
        <f t="shared" si="1017"/>
        <v>1</v>
      </c>
      <c r="W10871">
        <f t="shared" si="1018"/>
        <v>1</v>
      </c>
      <c r="X10871" t="str">
        <f t="shared" si="1019"/>
        <v>411</v>
      </c>
      <c r="Y10871" t="str">
        <f>IF(Table1[[#This Row],[RFM_Score]]="555","Champion", IF(AND(J10871&gt;=4,V10871&gt;=4),"Loyal", IF(U10871&lt;=2,"At Risk", IF(W10871&gt;=4,"Potential Loyalist","Others"))))</f>
        <v>Others</v>
      </c>
    </row>
    <row r="10872" spans="1:25">
      <c r="A10872" t="s">
        <v>10862</v>
      </c>
      <c r="B10872">
        <v>31</v>
      </c>
      <c r="C10872" t="s">
        <v>24</v>
      </c>
      <c r="D10872" t="s">
        <v>20</v>
      </c>
      <c r="E10872" s="6" t="s">
        <v>22942</v>
      </c>
      <c r="F10872" t="s">
        <v>26</v>
      </c>
      <c r="G10872">
        <v>0</v>
      </c>
      <c r="H10872">
        <v>0</v>
      </c>
      <c r="I10872">
        <v>56</v>
      </c>
      <c r="J10872">
        <v>5</v>
      </c>
      <c r="K10872">
        <v>14.85</v>
      </c>
      <c r="L10872" t="str">
        <f t="shared" si="1014"/>
        <v/>
      </c>
      <c r="M10872">
        <v>1</v>
      </c>
      <c r="N10872" t="str">
        <f t="shared" si="1015"/>
        <v/>
      </c>
      <c r="O10872">
        <v>91</v>
      </c>
      <c r="P10872" s="11">
        <v>0</v>
      </c>
      <c r="Q10872" s="11">
        <v>8.9285714285714204E-2</v>
      </c>
      <c r="R10872" s="12">
        <v>14.85</v>
      </c>
      <c r="S10872" t="s">
        <v>27</v>
      </c>
      <c r="T10872">
        <v>1</v>
      </c>
      <c r="U10872">
        <f t="shared" si="1016"/>
        <v>2</v>
      </c>
      <c r="V10872">
        <f t="shared" si="1017"/>
        <v>1</v>
      </c>
      <c r="W10872">
        <f t="shared" si="1018"/>
        <v>1</v>
      </c>
      <c r="X10872" t="str">
        <f t="shared" si="1019"/>
        <v>211</v>
      </c>
      <c r="Y10872" t="str">
        <f>IF(Table1[[#This Row],[RFM_Score]]="555","Champion", IF(AND(J10872&gt;=4,V10872&gt;=4),"Loyal", IF(U10872&lt;=2,"At Risk", IF(W10872&gt;=4,"Potential Loyalist","Others"))))</f>
        <v>At Risk</v>
      </c>
    </row>
    <row r="10873" spans="1:25">
      <c r="A10873" t="s">
        <v>2825</v>
      </c>
      <c r="B10873">
        <v>29</v>
      </c>
      <c r="C10873" t="s">
        <v>24</v>
      </c>
      <c r="D10873" t="s">
        <v>49</v>
      </c>
      <c r="E10873" s="6" t="s">
        <v>22943</v>
      </c>
      <c r="F10873" t="s">
        <v>30</v>
      </c>
      <c r="G10873">
        <v>1</v>
      </c>
      <c r="H10873">
        <v>0</v>
      </c>
      <c r="I10873">
        <v>59</v>
      </c>
      <c r="J10873">
        <v>1</v>
      </c>
      <c r="K10873">
        <v>14.69</v>
      </c>
      <c r="L10873" t="str">
        <f t="shared" si="1014"/>
        <v/>
      </c>
      <c r="M10873">
        <v>1</v>
      </c>
      <c r="N10873" t="str">
        <f t="shared" si="1015"/>
        <v/>
      </c>
      <c r="O10873">
        <v>21</v>
      </c>
      <c r="P10873" s="11">
        <v>0</v>
      </c>
      <c r="Q10873" s="11">
        <v>1.6949152542372801E-2</v>
      </c>
      <c r="R10873" s="12">
        <v>14.69</v>
      </c>
      <c r="S10873" t="s">
        <v>27</v>
      </c>
      <c r="T10873">
        <v>0</v>
      </c>
      <c r="U10873">
        <f t="shared" si="1016"/>
        <v>4</v>
      </c>
      <c r="V10873">
        <f t="shared" si="1017"/>
        <v>1</v>
      </c>
      <c r="W10873">
        <f t="shared" si="1018"/>
        <v>1</v>
      </c>
      <c r="X10873" t="str">
        <f t="shared" si="1019"/>
        <v>411</v>
      </c>
      <c r="Y10873" t="str">
        <f>IF(Table1[[#This Row],[RFM_Score]]="555","Champion", IF(AND(J10873&gt;=4,V10873&gt;=4),"Loyal", IF(U10873&lt;=2,"At Risk", IF(W10873&gt;=4,"Potential Loyalist","Others"))))</f>
        <v>Others</v>
      </c>
    </row>
    <row r="10874" spans="1:25">
      <c r="A10874" t="s">
        <v>2820</v>
      </c>
      <c r="B10874">
        <v>22</v>
      </c>
      <c r="C10874" t="s">
        <v>19</v>
      </c>
      <c r="D10874" t="s">
        <v>25</v>
      </c>
      <c r="E10874" s="6" t="s">
        <v>22944</v>
      </c>
      <c r="F10874" t="s">
        <v>26</v>
      </c>
      <c r="G10874">
        <v>1</v>
      </c>
      <c r="H10874">
        <v>0</v>
      </c>
      <c r="I10874">
        <v>46</v>
      </c>
      <c r="J10874">
        <v>5</v>
      </c>
      <c r="K10874">
        <v>14.66</v>
      </c>
      <c r="L10874" t="str">
        <f t="shared" si="1014"/>
        <v/>
      </c>
      <c r="M10874">
        <v>1</v>
      </c>
      <c r="N10874" t="str">
        <f t="shared" si="1015"/>
        <v/>
      </c>
      <c r="O10874">
        <v>16</v>
      </c>
      <c r="P10874" s="11">
        <v>0</v>
      </c>
      <c r="Q10874" s="11">
        <v>0.108695652173913</v>
      </c>
      <c r="R10874" s="12">
        <v>14.66</v>
      </c>
      <c r="S10874" t="s">
        <v>27</v>
      </c>
      <c r="T10874">
        <v>0</v>
      </c>
      <c r="U10874">
        <f t="shared" si="1016"/>
        <v>5</v>
      </c>
      <c r="V10874">
        <f t="shared" si="1017"/>
        <v>1</v>
      </c>
      <c r="W10874">
        <f t="shared" si="1018"/>
        <v>1</v>
      </c>
      <c r="X10874" t="str">
        <f t="shared" si="1019"/>
        <v>511</v>
      </c>
      <c r="Y10874" t="str">
        <f>IF(Table1[[#This Row],[RFM_Score]]="555","Champion", IF(AND(J10874&gt;=4,V10874&gt;=4),"Loyal", IF(U10874&lt;=2,"At Risk", IF(W10874&gt;=4,"Potential Loyalist","Others"))))</f>
        <v>Others</v>
      </c>
    </row>
    <row r="10875" spans="1:25">
      <c r="A10875" t="s">
        <v>10134</v>
      </c>
      <c r="B10875">
        <v>38</v>
      </c>
      <c r="C10875" t="s">
        <v>24</v>
      </c>
      <c r="D10875" t="s">
        <v>41</v>
      </c>
      <c r="E10875" s="6" t="s">
        <v>22945</v>
      </c>
      <c r="F10875" t="s">
        <v>26</v>
      </c>
      <c r="G10875">
        <v>3</v>
      </c>
      <c r="H10875">
        <v>2</v>
      </c>
      <c r="I10875">
        <v>70</v>
      </c>
      <c r="J10875">
        <v>8</v>
      </c>
      <c r="K10875">
        <v>14.58</v>
      </c>
      <c r="L10875" t="str">
        <f t="shared" si="1014"/>
        <v/>
      </c>
      <c r="M10875">
        <v>1</v>
      </c>
      <c r="N10875" t="str">
        <f t="shared" si="1015"/>
        <v/>
      </c>
      <c r="O10875">
        <v>15</v>
      </c>
      <c r="P10875" s="11">
        <v>0.66666666666666596</v>
      </c>
      <c r="Q10875" s="11">
        <v>0.114285714285714</v>
      </c>
      <c r="R10875" s="12">
        <v>14.58</v>
      </c>
      <c r="S10875" t="s">
        <v>27</v>
      </c>
      <c r="T10875">
        <v>0</v>
      </c>
      <c r="U10875">
        <f t="shared" si="1016"/>
        <v>5</v>
      </c>
      <c r="V10875">
        <f t="shared" si="1017"/>
        <v>1</v>
      </c>
      <c r="W10875">
        <f t="shared" si="1018"/>
        <v>1</v>
      </c>
      <c r="X10875" t="str">
        <f t="shared" si="1019"/>
        <v>511</v>
      </c>
      <c r="Y10875" t="str">
        <f>IF(Table1[[#This Row],[RFM_Score]]="555","Champion", IF(AND(J10875&gt;=4,V10875&gt;=4),"Loyal", IF(U10875&lt;=2,"At Risk", IF(W10875&gt;=4,"Potential Loyalist","Others"))))</f>
        <v>Others</v>
      </c>
    </row>
    <row r="10876" spans="1:25">
      <c r="A10876" t="s">
        <v>9762</v>
      </c>
      <c r="B10876">
        <v>31</v>
      </c>
      <c r="C10876" t="s">
        <v>24</v>
      </c>
      <c r="D10876" t="s">
        <v>41</v>
      </c>
      <c r="E10876" s="6" t="s">
        <v>22946</v>
      </c>
      <c r="F10876" t="s">
        <v>21</v>
      </c>
      <c r="G10876">
        <v>7</v>
      </c>
      <c r="H10876">
        <v>2</v>
      </c>
      <c r="I10876">
        <v>51</v>
      </c>
      <c r="J10876">
        <v>2</v>
      </c>
      <c r="K10876">
        <v>14.51</v>
      </c>
      <c r="L10876" t="str">
        <f t="shared" si="1014"/>
        <v/>
      </c>
      <c r="M10876">
        <v>1</v>
      </c>
      <c r="N10876" t="str">
        <f t="shared" si="1015"/>
        <v/>
      </c>
      <c r="O10876">
        <v>24</v>
      </c>
      <c r="P10876" s="11">
        <v>0.28571428571428498</v>
      </c>
      <c r="Q10876" s="11">
        <v>3.9215686274509803E-2</v>
      </c>
      <c r="R10876" s="12">
        <v>14.51</v>
      </c>
      <c r="S10876" t="s">
        <v>27</v>
      </c>
      <c r="T10876">
        <v>0</v>
      </c>
      <c r="U10876">
        <f t="shared" si="1016"/>
        <v>4</v>
      </c>
      <c r="V10876">
        <f t="shared" si="1017"/>
        <v>1</v>
      </c>
      <c r="W10876">
        <f t="shared" si="1018"/>
        <v>1</v>
      </c>
      <c r="X10876" t="str">
        <f t="shared" si="1019"/>
        <v>411</v>
      </c>
      <c r="Y10876" t="str">
        <f>IF(Table1[[#This Row],[RFM_Score]]="555","Champion", IF(AND(J10876&gt;=4,V10876&gt;=4),"Loyal", IF(U10876&lt;=2,"At Risk", IF(W10876&gt;=4,"Potential Loyalist","Others"))))</f>
        <v>Others</v>
      </c>
    </row>
    <row r="10877" spans="1:25">
      <c r="A10877" t="s">
        <v>5021</v>
      </c>
      <c r="B10877">
        <v>41</v>
      </c>
      <c r="C10877" t="s">
        <v>19</v>
      </c>
      <c r="D10877" t="s">
        <v>46</v>
      </c>
      <c r="E10877" s="6" t="s">
        <v>22947</v>
      </c>
      <c r="F10877" t="s">
        <v>30</v>
      </c>
      <c r="G10877">
        <v>5</v>
      </c>
      <c r="H10877">
        <v>1</v>
      </c>
      <c r="I10877">
        <v>42</v>
      </c>
      <c r="J10877">
        <v>0</v>
      </c>
      <c r="K10877">
        <v>14.44</v>
      </c>
      <c r="L10877" t="str">
        <f t="shared" si="1014"/>
        <v/>
      </c>
      <c r="M10877">
        <v>1</v>
      </c>
      <c r="N10877" t="str">
        <f t="shared" si="1015"/>
        <v/>
      </c>
      <c r="O10877">
        <v>35</v>
      </c>
      <c r="P10877" s="11">
        <v>0.2</v>
      </c>
      <c r="Q10877" s="11">
        <v>0</v>
      </c>
      <c r="R10877" s="12">
        <v>14.44</v>
      </c>
      <c r="S10877" t="s">
        <v>27</v>
      </c>
      <c r="T10877">
        <v>0</v>
      </c>
      <c r="U10877">
        <f t="shared" si="1016"/>
        <v>4</v>
      </c>
      <c r="V10877">
        <f t="shared" si="1017"/>
        <v>1</v>
      </c>
      <c r="W10877">
        <f t="shared" si="1018"/>
        <v>1</v>
      </c>
      <c r="X10877" t="str">
        <f t="shared" si="1019"/>
        <v>411</v>
      </c>
      <c r="Y10877" t="str">
        <f>IF(Table1[[#This Row],[RFM_Score]]="555","Champion", IF(AND(J10877&gt;=4,V10877&gt;=4),"Loyal", IF(U10877&lt;=2,"At Risk", IF(W10877&gt;=4,"Potential Loyalist","Others"))))</f>
        <v>Others</v>
      </c>
    </row>
    <row r="10878" spans="1:25">
      <c r="A10878" t="s">
        <v>8199</v>
      </c>
      <c r="B10878">
        <v>44</v>
      </c>
      <c r="C10878" t="s">
        <v>24</v>
      </c>
      <c r="D10878" t="s">
        <v>29</v>
      </c>
      <c r="E10878" s="6" t="s">
        <v>22948</v>
      </c>
      <c r="F10878" t="s">
        <v>26</v>
      </c>
      <c r="G10878">
        <v>3</v>
      </c>
      <c r="H10878">
        <v>0</v>
      </c>
      <c r="I10878">
        <v>50</v>
      </c>
      <c r="J10878">
        <v>2</v>
      </c>
      <c r="K10878">
        <v>14.37</v>
      </c>
      <c r="L10878" t="str">
        <f t="shared" si="1014"/>
        <v/>
      </c>
      <c r="M10878">
        <v>1</v>
      </c>
      <c r="N10878" t="str">
        <f t="shared" si="1015"/>
        <v/>
      </c>
      <c r="O10878">
        <v>9</v>
      </c>
      <c r="P10878" s="11">
        <v>0</v>
      </c>
      <c r="Q10878" s="11">
        <v>0.04</v>
      </c>
      <c r="R10878" s="12">
        <v>14.37</v>
      </c>
      <c r="S10878" t="s">
        <v>27</v>
      </c>
      <c r="T10878">
        <v>0</v>
      </c>
      <c r="U10878">
        <f t="shared" si="1016"/>
        <v>5</v>
      </c>
      <c r="V10878">
        <f t="shared" si="1017"/>
        <v>1</v>
      </c>
      <c r="W10878">
        <f t="shared" si="1018"/>
        <v>1</v>
      </c>
      <c r="X10878" t="str">
        <f t="shared" si="1019"/>
        <v>511</v>
      </c>
      <c r="Y10878" t="str">
        <f>IF(Table1[[#This Row],[RFM_Score]]="555","Champion", IF(AND(J10878&gt;=4,V10878&gt;=4),"Loyal", IF(U10878&lt;=2,"At Risk", IF(W10878&gt;=4,"Potential Loyalist","Others"))))</f>
        <v>Others</v>
      </c>
    </row>
    <row r="10879" spans="1:25">
      <c r="A10879" t="s">
        <v>8911</v>
      </c>
      <c r="B10879">
        <v>40</v>
      </c>
      <c r="C10879" t="s">
        <v>24</v>
      </c>
      <c r="D10879" t="s">
        <v>29</v>
      </c>
      <c r="E10879" s="6" t="s">
        <v>22949</v>
      </c>
      <c r="F10879" t="s">
        <v>62</v>
      </c>
      <c r="G10879">
        <v>0</v>
      </c>
      <c r="H10879">
        <v>0</v>
      </c>
      <c r="I10879">
        <v>52</v>
      </c>
      <c r="J10879">
        <v>3</v>
      </c>
      <c r="K10879">
        <v>14.19</v>
      </c>
      <c r="L10879" t="str">
        <f t="shared" si="1014"/>
        <v/>
      </c>
      <c r="M10879">
        <v>1</v>
      </c>
      <c r="N10879" t="str">
        <f t="shared" si="1015"/>
        <v/>
      </c>
      <c r="O10879">
        <v>16</v>
      </c>
      <c r="P10879" s="11">
        <v>0</v>
      </c>
      <c r="Q10879" s="11">
        <v>5.7692307692307598E-2</v>
      </c>
      <c r="R10879" s="12">
        <v>14.19</v>
      </c>
      <c r="S10879" t="s">
        <v>27</v>
      </c>
      <c r="T10879">
        <v>1</v>
      </c>
      <c r="U10879">
        <f t="shared" si="1016"/>
        <v>5</v>
      </c>
      <c r="V10879">
        <f t="shared" si="1017"/>
        <v>1</v>
      </c>
      <c r="W10879">
        <f t="shared" si="1018"/>
        <v>1</v>
      </c>
      <c r="X10879" t="str">
        <f t="shared" si="1019"/>
        <v>511</v>
      </c>
      <c r="Y10879" t="str">
        <f>IF(Table1[[#This Row],[RFM_Score]]="555","Champion", IF(AND(J10879&gt;=4,V10879&gt;=4),"Loyal", IF(U10879&lt;=2,"At Risk", IF(W10879&gt;=4,"Potential Loyalist","Others"))))</f>
        <v>Others</v>
      </c>
    </row>
    <row r="10880" spans="1:25">
      <c r="A10880" t="s">
        <v>10912</v>
      </c>
      <c r="B10880">
        <v>18</v>
      </c>
      <c r="C10880" t="s">
        <v>24</v>
      </c>
      <c r="D10880" t="s">
        <v>29</v>
      </c>
      <c r="E10880" s="6" t="s">
        <v>22950</v>
      </c>
      <c r="F10880" t="s">
        <v>26</v>
      </c>
      <c r="G10880">
        <v>2</v>
      </c>
      <c r="H10880">
        <v>0</v>
      </c>
      <c r="I10880">
        <v>58</v>
      </c>
      <c r="J10880">
        <v>1</v>
      </c>
      <c r="K10880">
        <v>14.18</v>
      </c>
      <c r="L10880" t="str">
        <f t="shared" si="1014"/>
        <v/>
      </c>
      <c r="M10880">
        <v>1</v>
      </c>
      <c r="N10880" t="str">
        <f t="shared" si="1015"/>
        <v/>
      </c>
      <c r="O10880">
        <v>6</v>
      </c>
      <c r="P10880" s="11">
        <v>0</v>
      </c>
      <c r="Q10880" s="11">
        <v>1.72413793103448E-2</v>
      </c>
      <c r="R10880" s="12">
        <v>14.18</v>
      </c>
      <c r="S10880" t="s">
        <v>27</v>
      </c>
      <c r="T10880">
        <v>0</v>
      </c>
      <c r="U10880">
        <f t="shared" si="1016"/>
        <v>5</v>
      </c>
      <c r="V10880">
        <f t="shared" si="1017"/>
        <v>1</v>
      </c>
      <c r="W10880">
        <f t="shared" si="1018"/>
        <v>1</v>
      </c>
      <c r="X10880" t="str">
        <f t="shared" si="1019"/>
        <v>511</v>
      </c>
      <c r="Y10880" t="str">
        <f>IF(Table1[[#This Row],[RFM_Score]]="555","Champion", IF(AND(J10880&gt;=4,V10880&gt;=4),"Loyal", IF(U10880&lt;=2,"At Risk", IF(W10880&gt;=4,"Potential Loyalist","Others"))))</f>
        <v>Others</v>
      </c>
    </row>
    <row r="10881" spans="1:25">
      <c r="A10881" t="s">
        <v>10631</v>
      </c>
      <c r="B10881">
        <v>39</v>
      </c>
      <c r="C10881" t="s">
        <v>19</v>
      </c>
      <c r="D10881" t="s">
        <v>46</v>
      </c>
      <c r="E10881" s="6" t="s">
        <v>22951</v>
      </c>
      <c r="F10881" t="s">
        <v>21</v>
      </c>
      <c r="G10881">
        <v>4</v>
      </c>
      <c r="H10881">
        <v>0</v>
      </c>
      <c r="I10881">
        <v>51</v>
      </c>
      <c r="J10881">
        <v>0</v>
      </c>
      <c r="K10881">
        <v>14.04</v>
      </c>
      <c r="L10881" t="str">
        <f t="shared" si="1014"/>
        <v/>
      </c>
      <c r="M10881">
        <v>1</v>
      </c>
      <c r="N10881" t="str">
        <f t="shared" si="1015"/>
        <v/>
      </c>
      <c r="O10881">
        <v>5</v>
      </c>
      <c r="P10881" s="11">
        <v>0</v>
      </c>
      <c r="Q10881" s="11">
        <v>0</v>
      </c>
      <c r="R10881" s="12">
        <v>14.04</v>
      </c>
      <c r="S10881" t="s">
        <v>27</v>
      </c>
      <c r="T10881">
        <v>0</v>
      </c>
      <c r="U10881">
        <f t="shared" si="1016"/>
        <v>5</v>
      </c>
      <c r="V10881">
        <f t="shared" si="1017"/>
        <v>1</v>
      </c>
      <c r="W10881">
        <f t="shared" si="1018"/>
        <v>1</v>
      </c>
      <c r="X10881" t="str">
        <f t="shared" si="1019"/>
        <v>511</v>
      </c>
      <c r="Y10881" t="str">
        <f>IF(Table1[[#This Row],[RFM_Score]]="555","Champion", IF(AND(J10881&gt;=4,V10881&gt;=4),"Loyal", IF(U10881&lt;=2,"At Risk", IF(W10881&gt;=4,"Potential Loyalist","Others"))))</f>
        <v>Others</v>
      </c>
    </row>
    <row r="10882" spans="1:25">
      <c r="A10882" t="s">
        <v>2463</v>
      </c>
      <c r="B10882">
        <v>41</v>
      </c>
      <c r="C10882" t="s">
        <v>24</v>
      </c>
      <c r="D10882" t="s">
        <v>46</v>
      </c>
      <c r="E10882" s="6" t="s">
        <v>22952</v>
      </c>
      <c r="F10882" t="s">
        <v>30</v>
      </c>
      <c r="G10882">
        <v>3</v>
      </c>
      <c r="H10882">
        <v>1</v>
      </c>
      <c r="I10882">
        <v>53</v>
      </c>
      <c r="J10882">
        <v>4</v>
      </c>
      <c r="K10882">
        <v>13.84</v>
      </c>
      <c r="L10882" t="str">
        <f t="shared" ref="L10882:L10945" si="1020">IF(OR(K10882&lt;$AC$10, K10882&gt;$AC$11), "OUTLIER", "")</f>
        <v/>
      </c>
      <c r="M10882">
        <v>1</v>
      </c>
      <c r="N10882" t="str">
        <f t="shared" ref="N10882:N10945" si="1021">IF(OR(M10882&lt;$AC$16, M10882&gt;$AC$17), "OUTLIER", "")</f>
        <v/>
      </c>
      <c r="O10882">
        <v>12</v>
      </c>
      <c r="P10882" s="11">
        <v>0.33333333333333298</v>
      </c>
      <c r="Q10882" s="11">
        <v>7.5471698113207503E-2</v>
      </c>
      <c r="R10882" s="12">
        <v>13.84</v>
      </c>
      <c r="S10882" t="s">
        <v>27</v>
      </c>
      <c r="T10882">
        <v>0</v>
      </c>
      <c r="U10882">
        <f t="shared" ref="U10882:U10945" si="1022">IF(O10882&lt;=20,5,IF(O10882&lt;=40,4,IF(O10882&lt;=70,3,IF(O10882&lt;=100,2,1))))</f>
        <v>5</v>
      </c>
      <c r="V10882">
        <f t="shared" ref="V10882:V10945" si="1023">IF(M10882&gt;=11,5,IF(M10882&gt;=9,4,IF(M10882&gt;=7,3,IF(M10882&gt;=5,2,1))))</f>
        <v>1</v>
      </c>
      <c r="W10882">
        <f t="shared" ref="W10882:W10945" si="1024">IF(K10882&gt;=500,5,IF(K10882&gt;=300,4,IF(K10882&gt;=150,3,IF(K10882&gt;=50,2,1))))</f>
        <v>1</v>
      </c>
      <c r="X10882" t="str">
        <f t="shared" ref="X10882:X10945" si="1025">U10882 &amp; V10882 &amp; W10882</f>
        <v>511</v>
      </c>
      <c r="Y10882" t="str">
        <f>IF(Table1[[#This Row],[RFM_Score]]="555","Champion", IF(AND(J10882&gt;=4,V10882&gt;=4),"Loyal", IF(U10882&lt;=2,"At Risk", IF(W10882&gt;=4,"Potential Loyalist","Others"))))</f>
        <v>Others</v>
      </c>
    </row>
    <row r="10883" spans="1:25">
      <c r="A10883" t="s">
        <v>11530</v>
      </c>
      <c r="B10883">
        <v>50</v>
      </c>
      <c r="C10883" t="s">
        <v>24</v>
      </c>
      <c r="D10883" t="s">
        <v>29</v>
      </c>
      <c r="E10883" s="6" t="s">
        <v>22953</v>
      </c>
      <c r="F10883" t="s">
        <v>26</v>
      </c>
      <c r="G10883">
        <v>3</v>
      </c>
      <c r="H10883">
        <v>0</v>
      </c>
      <c r="I10883">
        <v>63</v>
      </c>
      <c r="J10883">
        <v>1</v>
      </c>
      <c r="K10883">
        <v>13.79</v>
      </c>
      <c r="L10883" t="str">
        <f t="shared" si="1020"/>
        <v/>
      </c>
      <c r="M10883">
        <v>1</v>
      </c>
      <c r="N10883" t="str">
        <f t="shared" si="1021"/>
        <v/>
      </c>
      <c r="O10883">
        <v>32</v>
      </c>
      <c r="P10883" s="11">
        <v>0</v>
      </c>
      <c r="Q10883" s="11">
        <v>1.5873015873015799E-2</v>
      </c>
      <c r="R10883" s="12">
        <v>13.79</v>
      </c>
      <c r="S10883" t="s">
        <v>27</v>
      </c>
      <c r="T10883">
        <v>0</v>
      </c>
      <c r="U10883">
        <f t="shared" si="1022"/>
        <v>4</v>
      </c>
      <c r="V10883">
        <f t="shared" si="1023"/>
        <v>1</v>
      </c>
      <c r="W10883">
        <f t="shared" si="1024"/>
        <v>1</v>
      </c>
      <c r="X10883" t="str">
        <f t="shared" si="1025"/>
        <v>411</v>
      </c>
      <c r="Y10883" t="str">
        <f>IF(Table1[[#This Row],[RFM_Score]]="555","Champion", IF(AND(J10883&gt;=4,V10883&gt;=4),"Loyal", IF(U10883&lt;=2,"At Risk", IF(W10883&gt;=4,"Potential Loyalist","Others"))))</f>
        <v>Others</v>
      </c>
    </row>
    <row r="10884" spans="1:25">
      <c r="A10884" t="s">
        <v>6903</v>
      </c>
      <c r="B10884">
        <v>48</v>
      </c>
      <c r="C10884" t="s">
        <v>19</v>
      </c>
      <c r="D10884" t="s">
        <v>46</v>
      </c>
      <c r="E10884" s="6" t="s">
        <v>22954</v>
      </c>
      <c r="F10884" t="s">
        <v>60</v>
      </c>
      <c r="G10884">
        <v>3</v>
      </c>
      <c r="H10884">
        <v>1</v>
      </c>
      <c r="I10884">
        <v>61</v>
      </c>
      <c r="J10884">
        <v>2</v>
      </c>
      <c r="K10884">
        <v>13.74</v>
      </c>
      <c r="L10884" t="str">
        <f t="shared" si="1020"/>
        <v/>
      </c>
      <c r="M10884">
        <v>1</v>
      </c>
      <c r="N10884" t="str">
        <f t="shared" si="1021"/>
        <v/>
      </c>
      <c r="O10884">
        <v>1</v>
      </c>
      <c r="P10884" s="11">
        <v>0.33333333333333298</v>
      </c>
      <c r="Q10884" s="11">
        <v>3.2786885245901599E-2</v>
      </c>
      <c r="R10884" s="12">
        <v>13.74</v>
      </c>
      <c r="S10884" t="s">
        <v>27</v>
      </c>
      <c r="T10884">
        <v>0</v>
      </c>
      <c r="U10884">
        <f t="shared" si="1022"/>
        <v>5</v>
      </c>
      <c r="V10884">
        <f t="shared" si="1023"/>
        <v>1</v>
      </c>
      <c r="W10884">
        <f t="shared" si="1024"/>
        <v>1</v>
      </c>
      <c r="X10884" t="str">
        <f t="shared" si="1025"/>
        <v>511</v>
      </c>
      <c r="Y10884" t="str">
        <f>IF(Table1[[#This Row],[RFM_Score]]="555","Champion", IF(AND(J10884&gt;=4,V10884&gt;=4),"Loyal", IF(U10884&lt;=2,"At Risk", IF(W10884&gt;=4,"Potential Loyalist","Others"))))</f>
        <v>Others</v>
      </c>
    </row>
    <row r="10885" spans="1:25">
      <c r="A10885" t="s">
        <v>10317</v>
      </c>
      <c r="B10885">
        <v>39</v>
      </c>
      <c r="C10885" t="s">
        <v>24</v>
      </c>
      <c r="D10885" t="s">
        <v>25</v>
      </c>
      <c r="E10885" s="6" t="s">
        <v>22955</v>
      </c>
      <c r="F10885" t="s">
        <v>60</v>
      </c>
      <c r="G10885">
        <v>3</v>
      </c>
      <c r="H10885">
        <v>1</v>
      </c>
      <c r="I10885">
        <v>43</v>
      </c>
      <c r="J10885">
        <v>4</v>
      </c>
      <c r="K10885">
        <v>13.68</v>
      </c>
      <c r="L10885" t="str">
        <f t="shared" si="1020"/>
        <v/>
      </c>
      <c r="M10885">
        <v>1</v>
      </c>
      <c r="N10885" t="str">
        <f t="shared" si="1021"/>
        <v/>
      </c>
      <c r="O10885">
        <v>0</v>
      </c>
      <c r="P10885" s="11">
        <v>0.33333333333333298</v>
      </c>
      <c r="Q10885" s="11">
        <v>9.3023255813953404E-2</v>
      </c>
      <c r="R10885" s="12">
        <v>13.68</v>
      </c>
      <c r="S10885" t="s">
        <v>27</v>
      </c>
      <c r="T10885">
        <v>0</v>
      </c>
      <c r="U10885">
        <f t="shared" si="1022"/>
        <v>5</v>
      </c>
      <c r="V10885">
        <f t="shared" si="1023"/>
        <v>1</v>
      </c>
      <c r="W10885">
        <f t="shared" si="1024"/>
        <v>1</v>
      </c>
      <c r="X10885" t="str">
        <f t="shared" si="1025"/>
        <v>511</v>
      </c>
      <c r="Y10885" t="str">
        <f>IF(Table1[[#This Row],[RFM_Score]]="555","Champion", IF(AND(J10885&gt;=4,V10885&gt;=4),"Loyal", IF(U10885&lt;=2,"At Risk", IF(W10885&gt;=4,"Potential Loyalist","Others"))))</f>
        <v>Others</v>
      </c>
    </row>
    <row r="10886" spans="1:25">
      <c r="A10886" t="s">
        <v>11025</v>
      </c>
      <c r="B10886">
        <v>42</v>
      </c>
      <c r="C10886" t="s">
        <v>19</v>
      </c>
      <c r="D10886" t="s">
        <v>46</v>
      </c>
      <c r="E10886" s="6" t="s">
        <v>22956</v>
      </c>
      <c r="F10886" t="s">
        <v>30</v>
      </c>
      <c r="G10886">
        <v>1</v>
      </c>
      <c r="H10886">
        <v>0</v>
      </c>
      <c r="I10886">
        <v>67</v>
      </c>
      <c r="J10886">
        <v>3</v>
      </c>
      <c r="K10886">
        <v>13.61</v>
      </c>
      <c r="L10886" t="str">
        <f t="shared" si="1020"/>
        <v/>
      </c>
      <c r="M10886">
        <v>1</v>
      </c>
      <c r="N10886" t="str">
        <f t="shared" si="1021"/>
        <v/>
      </c>
      <c r="O10886">
        <v>38</v>
      </c>
      <c r="P10886" s="11">
        <v>0</v>
      </c>
      <c r="Q10886" s="11">
        <v>4.4776119402985003E-2</v>
      </c>
      <c r="R10886" s="12">
        <v>13.61</v>
      </c>
      <c r="S10886" t="s">
        <v>27</v>
      </c>
      <c r="T10886">
        <v>0</v>
      </c>
      <c r="U10886">
        <f t="shared" si="1022"/>
        <v>4</v>
      </c>
      <c r="V10886">
        <f t="shared" si="1023"/>
        <v>1</v>
      </c>
      <c r="W10886">
        <f t="shared" si="1024"/>
        <v>1</v>
      </c>
      <c r="X10886" t="str">
        <f t="shared" si="1025"/>
        <v>411</v>
      </c>
      <c r="Y10886" t="str">
        <f>IF(Table1[[#This Row],[RFM_Score]]="555","Champion", IF(AND(J10886&gt;=4,V10886&gt;=4),"Loyal", IF(U10886&lt;=2,"At Risk", IF(W10886&gt;=4,"Potential Loyalist","Others"))))</f>
        <v>Others</v>
      </c>
    </row>
    <row r="10887" spans="1:25">
      <c r="A10887" t="s">
        <v>929</v>
      </c>
      <c r="B10887">
        <v>47</v>
      </c>
      <c r="C10887" t="s">
        <v>24</v>
      </c>
      <c r="D10887" t="s">
        <v>25</v>
      </c>
      <c r="E10887" s="6" t="s">
        <v>22957</v>
      </c>
      <c r="F10887" t="s">
        <v>60</v>
      </c>
      <c r="G10887">
        <v>3</v>
      </c>
      <c r="H10887">
        <v>1</v>
      </c>
      <c r="I10887">
        <v>55</v>
      </c>
      <c r="J10887">
        <v>6</v>
      </c>
      <c r="K10887">
        <v>13.6</v>
      </c>
      <c r="L10887" t="str">
        <f t="shared" si="1020"/>
        <v/>
      </c>
      <c r="M10887">
        <v>1</v>
      </c>
      <c r="N10887" t="str">
        <f t="shared" si="1021"/>
        <v/>
      </c>
      <c r="O10887">
        <v>72</v>
      </c>
      <c r="P10887" s="11">
        <v>0.33333333333333298</v>
      </c>
      <c r="Q10887" s="11">
        <v>0.109090909090909</v>
      </c>
      <c r="R10887" s="12">
        <v>13.6</v>
      </c>
      <c r="S10887" t="s">
        <v>27</v>
      </c>
      <c r="T10887">
        <v>1</v>
      </c>
      <c r="U10887">
        <f t="shared" si="1022"/>
        <v>2</v>
      </c>
      <c r="V10887">
        <f t="shared" si="1023"/>
        <v>1</v>
      </c>
      <c r="W10887">
        <f t="shared" si="1024"/>
        <v>1</v>
      </c>
      <c r="X10887" t="str">
        <f t="shared" si="1025"/>
        <v>211</v>
      </c>
      <c r="Y10887" t="str">
        <f>IF(Table1[[#This Row],[RFM_Score]]="555","Champion", IF(AND(J10887&gt;=4,V10887&gt;=4),"Loyal", IF(U10887&lt;=2,"At Risk", IF(W10887&gt;=4,"Potential Loyalist","Others"))))</f>
        <v>At Risk</v>
      </c>
    </row>
    <row r="10888" spans="1:25">
      <c r="A10888" t="s">
        <v>5009</v>
      </c>
      <c r="B10888">
        <v>22</v>
      </c>
      <c r="C10888" t="s">
        <v>24</v>
      </c>
      <c r="D10888" t="s">
        <v>25</v>
      </c>
      <c r="E10888" s="6" t="s">
        <v>22958</v>
      </c>
      <c r="F10888" t="s">
        <v>37</v>
      </c>
      <c r="G10888">
        <v>2</v>
      </c>
      <c r="H10888">
        <v>2</v>
      </c>
      <c r="I10888">
        <v>52</v>
      </c>
      <c r="J10888">
        <v>4</v>
      </c>
      <c r="K10888">
        <v>13.49</v>
      </c>
      <c r="L10888" t="str">
        <f t="shared" si="1020"/>
        <v/>
      </c>
      <c r="M10888">
        <v>1</v>
      </c>
      <c r="N10888" t="str">
        <f t="shared" si="1021"/>
        <v/>
      </c>
      <c r="O10888">
        <v>13</v>
      </c>
      <c r="P10888" s="11">
        <v>1</v>
      </c>
      <c r="Q10888" s="11">
        <v>7.69230769230769E-2</v>
      </c>
      <c r="R10888" s="12">
        <v>13.49</v>
      </c>
      <c r="S10888" t="s">
        <v>27</v>
      </c>
      <c r="T10888">
        <v>0</v>
      </c>
      <c r="U10888">
        <f t="shared" si="1022"/>
        <v>5</v>
      </c>
      <c r="V10888">
        <f t="shared" si="1023"/>
        <v>1</v>
      </c>
      <c r="W10888">
        <f t="shared" si="1024"/>
        <v>1</v>
      </c>
      <c r="X10888" t="str">
        <f t="shared" si="1025"/>
        <v>511</v>
      </c>
      <c r="Y10888" t="str">
        <f>IF(Table1[[#This Row],[RFM_Score]]="555","Champion", IF(AND(J10888&gt;=4,V10888&gt;=4),"Loyal", IF(U10888&lt;=2,"At Risk", IF(W10888&gt;=4,"Potential Loyalist","Others"))))</f>
        <v>Others</v>
      </c>
    </row>
    <row r="10889" spans="1:25">
      <c r="A10889" t="s">
        <v>4022</v>
      </c>
      <c r="B10889">
        <v>18</v>
      </c>
      <c r="C10889" t="s">
        <v>33</v>
      </c>
      <c r="D10889" t="s">
        <v>29</v>
      </c>
      <c r="E10889" s="6" t="s">
        <v>22959</v>
      </c>
      <c r="F10889" t="s">
        <v>21</v>
      </c>
      <c r="G10889">
        <v>1</v>
      </c>
      <c r="H10889">
        <v>0</v>
      </c>
      <c r="I10889">
        <v>57</v>
      </c>
      <c r="J10889">
        <v>2</v>
      </c>
      <c r="K10889">
        <v>13.47</v>
      </c>
      <c r="L10889" t="str">
        <f t="shared" si="1020"/>
        <v/>
      </c>
      <c r="M10889">
        <v>1</v>
      </c>
      <c r="N10889" t="str">
        <f t="shared" si="1021"/>
        <v/>
      </c>
      <c r="O10889">
        <v>35</v>
      </c>
      <c r="P10889" s="11">
        <v>0</v>
      </c>
      <c r="Q10889" s="11">
        <v>3.5087719298245598E-2</v>
      </c>
      <c r="R10889" s="12">
        <v>13.47</v>
      </c>
      <c r="S10889" t="s">
        <v>27</v>
      </c>
      <c r="T10889">
        <v>0</v>
      </c>
      <c r="U10889">
        <f t="shared" si="1022"/>
        <v>4</v>
      </c>
      <c r="V10889">
        <f t="shared" si="1023"/>
        <v>1</v>
      </c>
      <c r="W10889">
        <f t="shared" si="1024"/>
        <v>1</v>
      </c>
      <c r="X10889" t="str">
        <f t="shared" si="1025"/>
        <v>411</v>
      </c>
      <c r="Y10889" t="str">
        <f>IF(Table1[[#This Row],[RFM_Score]]="555","Champion", IF(AND(J10889&gt;=4,V10889&gt;=4),"Loyal", IF(U10889&lt;=2,"At Risk", IF(W10889&gt;=4,"Potential Loyalist","Others"))))</f>
        <v>Others</v>
      </c>
    </row>
    <row r="10890" spans="1:25">
      <c r="A10890" t="s">
        <v>10676</v>
      </c>
      <c r="B10890">
        <v>34</v>
      </c>
      <c r="C10890" t="s">
        <v>19</v>
      </c>
      <c r="D10890" t="s">
        <v>25</v>
      </c>
      <c r="E10890" s="6" t="s">
        <v>22960</v>
      </c>
      <c r="F10890" t="s">
        <v>26</v>
      </c>
      <c r="G10890">
        <v>3</v>
      </c>
      <c r="H10890">
        <v>2</v>
      </c>
      <c r="I10890">
        <v>52</v>
      </c>
      <c r="J10890">
        <v>2</v>
      </c>
      <c r="K10890">
        <v>13.45</v>
      </c>
      <c r="L10890" t="str">
        <f t="shared" si="1020"/>
        <v/>
      </c>
      <c r="M10890">
        <v>1</v>
      </c>
      <c r="N10890" t="str">
        <f t="shared" si="1021"/>
        <v/>
      </c>
      <c r="O10890">
        <v>16</v>
      </c>
      <c r="P10890" s="11">
        <v>0.66666666666666596</v>
      </c>
      <c r="Q10890" s="11">
        <v>3.8461538461538401E-2</v>
      </c>
      <c r="R10890" s="12">
        <v>13.45</v>
      </c>
      <c r="S10890" t="s">
        <v>27</v>
      </c>
      <c r="T10890">
        <v>1</v>
      </c>
      <c r="U10890">
        <f t="shared" si="1022"/>
        <v>5</v>
      </c>
      <c r="V10890">
        <f t="shared" si="1023"/>
        <v>1</v>
      </c>
      <c r="W10890">
        <f t="shared" si="1024"/>
        <v>1</v>
      </c>
      <c r="X10890" t="str">
        <f t="shared" si="1025"/>
        <v>511</v>
      </c>
      <c r="Y10890" t="str">
        <f>IF(Table1[[#This Row],[RFM_Score]]="555","Champion", IF(AND(J10890&gt;=4,V10890&gt;=4),"Loyal", IF(U10890&lt;=2,"At Risk", IF(W10890&gt;=4,"Potential Loyalist","Others"))))</f>
        <v>Others</v>
      </c>
    </row>
    <row r="10891" spans="1:25">
      <c r="A10891" t="s">
        <v>10363</v>
      </c>
      <c r="B10891">
        <v>36</v>
      </c>
      <c r="C10891" t="s">
        <v>19</v>
      </c>
      <c r="D10891" t="s">
        <v>41</v>
      </c>
      <c r="E10891" s="6" t="s">
        <v>22961</v>
      </c>
      <c r="F10891" t="s">
        <v>62</v>
      </c>
      <c r="G10891">
        <v>3</v>
      </c>
      <c r="H10891">
        <v>0</v>
      </c>
      <c r="I10891">
        <v>45</v>
      </c>
      <c r="J10891">
        <v>2</v>
      </c>
      <c r="K10891">
        <v>13.41</v>
      </c>
      <c r="L10891" t="str">
        <f t="shared" si="1020"/>
        <v/>
      </c>
      <c r="M10891">
        <v>1</v>
      </c>
      <c r="N10891" t="str">
        <f t="shared" si="1021"/>
        <v/>
      </c>
      <c r="O10891">
        <v>10</v>
      </c>
      <c r="P10891" s="11">
        <v>0</v>
      </c>
      <c r="Q10891" s="11">
        <v>4.4444444444444398E-2</v>
      </c>
      <c r="R10891" s="12">
        <v>13.41</v>
      </c>
      <c r="S10891" t="s">
        <v>27</v>
      </c>
      <c r="T10891">
        <v>0</v>
      </c>
      <c r="U10891">
        <f t="shared" si="1022"/>
        <v>5</v>
      </c>
      <c r="V10891">
        <f t="shared" si="1023"/>
        <v>1</v>
      </c>
      <c r="W10891">
        <f t="shared" si="1024"/>
        <v>1</v>
      </c>
      <c r="X10891" t="str">
        <f t="shared" si="1025"/>
        <v>511</v>
      </c>
      <c r="Y10891" t="str">
        <f>IF(Table1[[#This Row],[RFM_Score]]="555","Champion", IF(AND(J10891&gt;=4,V10891&gt;=4),"Loyal", IF(U10891&lt;=2,"At Risk", IF(W10891&gt;=4,"Potential Loyalist","Others"))))</f>
        <v>Others</v>
      </c>
    </row>
    <row r="10892" spans="1:25">
      <c r="A10892" t="s">
        <v>6536</v>
      </c>
      <c r="B10892">
        <v>30</v>
      </c>
      <c r="C10892" t="s">
        <v>19</v>
      </c>
      <c r="D10892" t="s">
        <v>41</v>
      </c>
      <c r="E10892" s="6" t="s">
        <v>22962</v>
      </c>
      <c r="F10892" t="s">
        <v>26</v>
      </c>
      <c r="G10892">
        <v>1</v>
      </c>
      <c r="H10892">
        <v>0</v>
      </c>
      <c r="I10892">
        <v>39</v>
      </c>
      <c r="J10892">
        <v>3</v>
      </c>
      <c r="K10892">
        <v>13.4</v>
      </c>
      <c r="L10892" t="str">
        <f t="shared" si="1020"/>
        <v/>
      </c>
      <c r="M10892">
        <v>1</v>
      </c>
      <c r="N10892" t="str">
        <f t="shared" si="1021"/>
        <v/>
      </c>
      <c r="O10892">
        <v>2</v>
      </c>
      <c r="P10892" s="11">
        <v>0</v>
      </c>
      <c r="Q10892" s="11">
        <v>7.69230769230769E-2</v>
      </c>
      <c r="R10892" s="12">
        <v>13.4</v>
      </c>
      <c r="S10892" t="s">
        <v>27</v>
      </c>
      <c r="T10892">
        <v>0</v>
      </c>
      <c r="U10892">
        <f t="shared" si="1022"/>
        <v>5</v>
      </c>
      <c r="V10892">
        <f t="shared" si="1023"/>
        <v>1</v>
      </c>
      <c r="W10892">
        <f t="shared" si="1024"/>
        <v>1</v>
      </c>
      <c r="X10892" t="str">
        <f t="shared" si="1025"/>
        <v>511</v>
      </c>
      <c r="Y10892" t="str">
        <f>IF(Table1[[#This Row],[RFM_Score]]="555","Champion", IF(AND(J10892&gt;=4,V10892&gt;=4),"Loyal", IF(U10892&lt;=2,"At Risk", IF(W10892&gt;=4,"Potential Loyalist","Others"))))</f>
        <v>Others</v>
      </c>
    </row>
    <row r="10893" spans="1:25">
      <c r="A10893" t="s">
        <v>9333</v>
      </c>
      <c r="B10893">
        <v>25</v>
      </c>
      <c r="C10893" t="s">
        <v>19</v>
      </c>
      <c r="D10893" t="s">
        <v>25</v>
      </c>
      <c r="E10893" s="6" t="s">
        <v>22963</v>
      </c>
      <c r="F10893" t="s">
        <v>26</v>
      </c>
      <c r="G10893">
        <v>2</v>
      </c>
      <c r="H10893">
        <v>2</v>
      </c>
      <c r="I10893">
        <v>51</v>
      </c>
      <c r="J10893">
        <v>1</v>
      </c>
      <c r="K10893">
        <v>13.4</v>
      </c>
      <c r="L10893" t="str">
        <f t="shared" si="1020"/>
        <v/>
      </c>
      <c r="M10893">
        <v>1</v>
      </c>
      <c r="N10893" t="str">
        <f t="shared" si="1021"/>
        <v/>
      </c>
      <c r="O10893">
        <v>21</v>
      </c>
      <c r="P10893" s="11">
        <v>1</v>
      </c>
      <c r="Q10893" s="11">
        <v>1.9607843137254902E-2</v>
      </c>
      <c r="R10893" s="12">
        <v>13.4</v>
      </c>
      <c r="S10893" t="s">
        <v>27</v>
      </c>
      <c r="T10893">
        <v>0</v>
      </c>
      <c r="U10893">
        <f t="shared" si="1022"/>
        <v>4</v>
      </c>
      <c r="V10893">
        <f t="shared" si="1023"/>
        <v>1</v>
      </c>
      <c r="W10893">
        <f t="shared" si="1024"/>
        <v>1</v>
      </c>
      <c r="X10893" t="str">
        <f t="shared" si="1025"/>
        <v>411</v>
      </c>
      <c r="Y10893" t="str">
        <f>IF(Table1[[#This Row],[RFM_Score]]="555","Champion", IF(AND(J10893&gt;=4,V10893&gt;=4),"Loyal", IF(U10893&lt;=2,"At Risk", IF(W10893&gt;=4,"Potential Loyalist","Others"))))</f>
        <v>Others</v>
      </c>
    </row>
    <row r="10894" spans="1:25">
      <c r="A10894" t="s">
        <v>7054</v>
      </c>
      <c r="B10894">
        <v>24</v>
      </c>
      <c r="C10894" t="s">
        <v>24</v>
      </c>
      <c r="D10894" t="s">
        <v>25</v>
      </c>
      <c r="E10894" s="6" t="s">
        <v>22964</v>
      </c>
      <c r="F10894" t="s">
        <v>62</v>
      </c>
      <c r="G10894">
        <v>4</v>
      </c>
      <c r="H10894">
        <v>2</v>
      </c>
      <c r="I10894">
        <v>46</v>
      </c>
      <c r="J10894">
        <v>1</v>
      </c>
      <c r="K10894">
        <v>13.32</v>
      </c>
      <c r="L10894" t="str">
        <f t="shared" si="1020"/>
        <v/>
      </c>
      <c r="M10894">
        <v>1</v>
      </c>
      <c r="N10894" t="str">
        <f t="shared" si="1021"/>
        <v/>
      </c>
      <c r="O10894">
        <v>22</v>
      </c>
      <c r="P10894" s="11">
        <v>0.5</v>
      </c>
      <c r="Q10894" s="11">
        <v>2.1739130434782601E-2</v>
      </c>
      <c r="R10894" s="12">
        <v>13.32</v>
      </c>
      <c r="S10894" t="s">
        <v>27</v>
      </c>
      <c r="T10894">
        <v>1</v>
      </c>
      <c r="U10894">
        <f t="shared" si="1022"/>
        <v>4</v>
      </c>
      <c r="V10894">
        <f t="shared" si="1023"/>
        <v>1</v>
      </c>
      <c r="W10894">
        <f t="shared" si="1024"/>
        <v>1</v>
      </c>
      <c r="X10894" t="str">
        <f t="shared" si="1025"/>
        <v>411</v>
      </c>
      <c r="Y10894" t="str">
        <f>IF(Table1[[#This Row],[RFM_Score]]="555","Champion", IF(AND(J10894&gt;=4,V10894&gt;=4),"Loyal", IF(U10894&lt;=2,"At Risk", IF(W10894&gt;=4,"Potential Loyalist","Others"))))</f>
        <v>Others</v>
      </c>
    </row>
    <row r="10895" spans="1:25">
      <c r="A10895" t="s">
        <v>1536</v>
      </c>
      <c r="B10895">
        <v>42</v>
      </c>
      <c r="C10895" t="s">
        <v>24</v>
      </c>
      <c r="D10895" t="s">
        <v>25</v>
      </c>
      <c r="E10895" s="6" t="s">
        <v>22965</v>
      </c>
      <c r="F10895" t="s">
        <v>30</v>
      </c>
      <c r="G10895">
        <v>2</v>
      </c>
      <c r="H10895">
        <v>0</v>
      </c>
      <c r="I10895">
        <v>52</v>
      </c>
      <c r="J10895">
        <v>6</v>
      </c>
      <c r="K10895">
        <v>13.12</v>
      </c>
      <c r="L10895" t="str">
        <f t="shared" si="1020"/>
        <v/>
      </c>
      <c r="M10895">
        <v>1</v>
      </c>
      <c r="N10895" t="str">
        <f t="shared" si="1021"/>
        <v/>
      </c>
      <c r="O10895">
        <v>27</v>
      </c>
      <c r="P10895" s="11">
        <v>0</v>
      </c>
      <c r="Q10895" s="11">
        <v>0.115384615384615</v>
      </c>
      <c r="R10895" s="12">
        <v>13.12</v>
      </c>
      <c r="S10895" t="s">
        <v>27</v>
      </c>
      <c r="T10895">
        <v>0</v>
      </c>
      <c r="U10895">
        <f t="shared" si="1022"/>
        <v>4</v>
      </c>
      <c r="V10895">
        <f t="shared" si="1023"/>
        <v>1</v>
      </c>
      <c r="W10895">
        <f t="shared" si="1024"/>
        <v>1</v>
      </c>
      <c r="X10895" t="str">
        <f t="shared" si="1025"/>
        <v>411</v>
      </c>
      <c r="Y10895" t="str">
        <f>IF(Table1[[#This Row],[RFM_Score]]="555","Champion", IF(AND(J10895&gt;=4,V10895&gt;=4),"Loyal", IF(U10895&lt;=2,"At Risk", IF(W10895&gt;=4,"Potential Loyalist","Others"))))</f>
        <v>Others</v>
      </c>
    </row>
    <row r="10896" spans="1:25">
      <c r="A10896" t="s">
        <v>5539</v>
      </c>
      <c r="B10896">
        <v>36</v>
      </c>
      <c r="C10896" t="s">
        <v>19</v>
      </c>
      <c r="D10896" t="s">
        <v>46</v>
      </c>
      <c r="E10896" s="6" t="s">
        <v>22966</v>
      </c>
      <c r="F10896" t="s">
        <v>26</v>
      </c>
      <c r="G10896">
        <v>4</v>
      </c>
      <c r="H10896">
        <v>1</v>
      </c>
      <c r="I10896">
        <v>62</v>
      </c>
      <c r="J10896">
        <v>2</v>
      </c>
      <c r="K10896">
        <v>13.11</v>
      </c>
      <c r="L10896" t="str">
        <f t="shared" si="1020"/>
        <v/>
      </c>
      <c r="M10896">
        <v>1</v>
      </c>
      <c r="N10896" t="str">
        <f t="shared" si="1021"/>
        <v/>
      </c>
      <c r="O10896">
        <v>0</v>
      </c>
      <c r="P10896" s="11">
        <v>0.25</v>
      </c>
      <c r="Q10896" s="11">
        <v>3.2258064516128997E-2</v>
      </c>
      <c r="R10896" s="12">
        <v>13.11</v>
      </c>
      <c r="S10896" t="s">
        <v>27</v>
      </c>
      <c r="T10896">
        <v>0</v>
      </c>
      <c r="U10896">
        <f t="shared" si="1022"/>
        <v>5</v>
      </c>
      <c r="V10896">
        <f t="shared" si="1023"/>
        <v>1</v>
      </c>
      <c r="W10896">
        <f t="shared" si="1024"/>
        <v>1</v>
      </c>
      <c r="X10896" t="str">
        <f t="shared" si="1025"/>
        <v>511</v>
      </c>
      <c r="Y10896" t="str">
        <f>IF(Table1[[#This Row],[RFM_Score]]="555","Champion", IF(AND(J10896&gt;=4,V10896&gt;=4),"Loyal", IF(U10896&lt;=2,"At Risk", IF(W10896&gt;=4,"Potential Loyalist","Others"))))</f>
        <v>Others</v>
      </c>
    </row>
    <row r="10897" spans="1:25">
      <c r="A10897" t="s">
        <v>833</v>
      </c>
      <c r="B10897">
        <v>34</v>
      </c>
      <c r="C10897" t="s">
        <v>24</v>
      </c>
      <c r="D10897" t="s">
        <v>29</v>
      </c>
      <c r="E10897" s="6" t="s">
        <v>22967</v>
      </c>
      <c r="F10897" t="s">
        <v>26</v>
      </c>
      <c r="G10897">
        <v>5</v>
      </c>
      <c r="H10897">
        <v>1</v>
      </c>
      <c r="I10897">
        <v>49</v>
      </c>
      <c r="J10897">
        <v>1</v>
      </c>
      <c r="K10897">
        <v>13.03</v>
      </c>
      <c r="L10897" t="str">
        <f t="shared" si="1020"/>
        <v/>
      </c>
      <c r="M10897">
        <v>1</v>
      </c>
      <c r="N10897" t="str">
        <f t="shared" si="1021"/>
        <v/>
      </c>
      <c r="O10897">
        <v>69</v>
      </c>
      <c r="P10897" s="11">
        <v>0.2</v>
      </c>
      <c r="Q10897" s="11">
        <v>2.04081632653061E-2</v>
      </c>
      <c r="R10897" s="12">
        <v>13.03</v>
      </c>
      <c r="S10897" t="s">
        <v>27</v>
      </c>
      <c r="T10897">
        <v>0</v>
      </c>
      <c r="U10897">
        <f t="shared" si="1022"/>
        <v>3</v>
      </c>
      <c r="V10897">
        <f t="shared" si="1023"/>
        <v>1</v>
      </c>
      <c r="W10897">
        <f t="shared" si="1024"/>
        <v>1</v>
      </c>
      <c r="X10897" t="str">
        <f t="shared" si="1025"/>
        <v>311</v>
      </c>
      <c r="Y10897" t="str">
        <f>IF(Table1[[#This Row],[RFM_Score]]="555","Champion", IF(AND(J10897&gt;=4,V10897&gt;=4),"Loyal", IF(U10897&lt;=2,"At Risk", IF(W10897&gt;=4,"Potential Loyalist","Others"))))</f>
        <v>Others</v>
      </c>
    </row>
    <row r="10898" spans="1:25">
      <c r="A10898" t="s">
        <v>2057</v>
      </c>
      <c r="B10898">
        <v>35</v>
      </c>
      <c r="C10898" t="s">
        <v>19</v>
      </c>
      <c r="D10898" t="s">
        <v>25</v>
      </c>
      <c r="E10898" s="6" t="s">
        <v>22968</v>
      </c>
      <c r="F10898" t="s">
        <v>62</v>
      </c>
      <c r="G10898">
        <v>5</v>
      </c>
      <c r="H10898">
        <v>0</v>
      </c>
      <c r="I10898">
        <v>53</v>
      </c>
      <c r="J10898">
        <v>2</v>
      </c>
      <c r="K10898">
        <v>13</v>
      </c>
      <c r="L10898" t="str">
        <f t="shared" si="1020"/>
        <v/>
      </c>
      <c r="M10898">
        <v>1</v>
      </c>
      <c r="N10898" t="str">
        <f t="shared" si="1021"/>
        <v/>
      </c>
      <c r="O10898">
        <v>32</v>
      </c>
      <c r="P10898" s="11">
        <v>0</v>
      </c>
      <c r="Q10898" s="11">
        <v>3.7735849056603703E-2</v>
      </c>
      <c r="R10898" s="12">
        <v>13</v>
      </c>
      <c r="S10898" t="s">
        <v>27</v>
      </c>
      <c r="T10898">
        <v>0</v>
      </c>
      <c r="U10898">
        <f t="shared" si="1022"/>
        <v>4</v>
      </c>
      <c r="V10898">
        <f t="shared" si="1023"/>
        <v>1</v>
      </c>
      <c r="W10898">
        <f t="shared" si="1024"/>
        <v>1</v>
      </c>
      <c r="X10898" t="str">
        <f t="shared" si="1025"/>
        <v>411</v>
      </c>
      <c r="Y10898" t="str">
        <f>IF(Table1[[#This Row],[RFM_Score]]="555","Champion", IF(AND(J10898&gt;=4,V10898&gt;=4),"Loyal", IF(U10898&lt;=2,"At Risk", IF(W10898&gt;=4,"Potential Loyalist","Others"))))</f>
        <v>Others</v>
      </c>
    </row>
    <row r="10899" spans="1:25">
      <c r="A10899" t="s">
        <v>4112</v>
      </c>
      <c r="B10899">
        <v>36</v>
      </c>
      <c r="C10899" t="s">
        <v>24</v>
      </c>
      <c r="D10899" t="s">
        <v>35</v>
      </c>
      <c r="E10899" s="6" t="s">
        <v>22969</v>
      </c>
      <c r="F10899" t="s">
        <v>26</v>
      </c>
      <c r="G10899">
        <v>2</v>
      </c>
      <c r="H10899">
        <v>0</v>
      </c>
      <c r="I10899">
        <v>56</v>
      </c>
      <c r="J10899">
        <v>1</v>
      </c>
      <c r="K10899">
        <v>13</v>
      </c>
      <c r="L10899" t="str">
        <f t="shared" si="1020"/>
        <v/>
      </c>
      <c r="M10899">
        <v>1</v>
      </c>
      <c r="N10899" t="str">
        <f t="shared" si="1021"/>
        <v/>
      </c>
      <c r="O10899">
        <v>50</v>
      </c>
      <c r="P10899" s="11">
        <v>0</v>
      </c>
      <c r="Q10899" s="11">
        <v>1.7857142857142801E-2</v>
      </c>
      <c r="R10899" s="12">
        <v>13</v>
      </c>
      <c r="S10899" t="s">
        <v>27</v>
      </c>
      <c r="T10899">
        <v>1</v>
      </c>
      <c r="U10899">
        <f t="shared" si="1022"/>
        <v>3</v>
      </c>
      <c r="V10899">
        <f t="shared" si="1023"/>
        <v>1</v>
      </c>
      <c r="W10899">
        <f t="shared" si="1024"/>
        <v>1</v>
      </c>
      <c r="X10899" t="str">
        <f t="shared" si="1025"/>
        <v>311</v>
      </c>
      <c r="Y10899" t="str">
        <f>IF(Table1[[#This Row],[RFM_Score]]="555","Champion", IF(AND(J10899&gt;=4,V10899&gt;=4),"Loyal", IF(U10899&lt;=2,"At Risk", IF(W10899&gt;=4,"Potential Loyalist","Others"))))</f>
        <v>Others</v>
      </c>
    </row>
    <row r="10900" spans="1:25">
      <c r="A10900" t="s">
        <v>5060</v>
      </c>
      <c r="B10900">
        <v>18</v>
      </c>
      <c r="C10900" t="s">
        <v>24</v>
      </c>
      <c r="D10900" t="s">
        <v>41</v>
      </c>
      <c r="E10900" s="6" t="s">
        <v>22970</v>
      </c>
      <c r="F10900" t="s">
        <v>30</v>
      </c>
      <c r="G10900">
        <v>4</v>
      </c>
      <c r="H10900">
        <v>4</v>
      </c>
      <c r="I10900">
        <v>49</v>
      </c>
      <c r="J10900">
        <v>1</v>
      </c>
      <c r="K10900">
        <v>12.94</v>
      </c>
      <c r="L10900" t="str">
        <f t="shared" si="1020"/>
        <v/>
      </c>
      <c r="M10900">
        <v>1</v>
      </c>
      <c r="N10900" t="str">
        <f t="shared" si="1021"/>
        <v/>
      </c>
      <c r="O10900">
        <v>13</v>
      </c>
      <c r="P10900" s="11">
        <v>1</v>
      </c>
      <c r="Q10900" s="11">
        <v>2.04081632653061E-2</v>
      </c>
      <c r="R10900" s="12">
        <v>12.94</v>
      </c>
      <c r="S10900" t="s">
        <v>27</v>
      </c>
      <c r="T10900">
        <v>0</v>
      </c>
      <c r="U10900">
        <f t="shared" si="1022"/>
        <v>5</v>
      </c>
      <c r="V10900">
        <f t="shared" si="1023"/>
        <v>1</v>
      </c>
      <c r="W10900">
        <f t="shared" si="1024"/>
        <v>1</v>
      </c>
      <c r="X10900" t="str">
        <f t="shared" si="1025"/>
        <v>511</v>
      </c>
      <c r="Y10900" t="str">
        <f>IF(Table1[[#This Row],[RFM_Score]]="555","Champion", IF(AND(J10900&gt;=4,V10900&gt;=4),"Loyal", IF(U10900&lt;=2,"At Risk", IF(W10900&gt;=4,"Potential Loyalist","Others"))))</f>
        <v>Others</v>
      </c>
    </row>
    <row r="10901" spans="1:25">
      <c r="A10901" t="s">
        <v>7244</v>
      </c>
      <c r="B10901">
        <v>52</v>
      </c>
      <c r="C10901" t="s">
        <v>24</v>
      </c>
      <c r="D10901" t="s">
        <v>46</v>
      </c>
      <c r="E10901" s="6" t="s">
        <v>22971</v>
      </c>
      <c r="F10901" t="s">
        <v>26</v>
      </c>
      <c r="G10901">
        <v>2</v>
      </c>
      <c r="H10901">
        <v>0</v>
      </c>
      <c r="I10901">
        <v>68</v>
      </c>
      <c r="J10901">
        <v>5</v>
      </c>
      <c r="K10901">
        <v>12.89</v>
      </c>
      <c r="L10901" t="str">
        <f t="shared" si="1020"/>
        <v/>
      </c>
      <c r="M10901">
        <v>1</v>
      </c>
      <c r="N10901" t="str">
        <f t="shared" si="1021"/>
        <v/>
      </c>
      <c r="O10901">
        <v>3</v>
      </c>
      <c r="P10901" s="11">
        <v>0</v>
      </c>
      <c r="Q10901" s="11">
        <v>7.3529411764705802E-2</v>
      </c>
      <c r="R10901" s="12">
        <v>12.89</v>
      </c>
      <c r="S10901" t="s">
        <v>27</v>
      </c>
      <c r="T10901">
        <v>0</v>
      </c>
      <c r="U10901">
        <f t="shared" si="1022"/>
        <v>5</v>
      </c>
      <c r="V10901">
        <f t="shared" si="1023"/>
        <v>1</v>
      </c>
      <c r="W10901">
        <f t="shared" si="1024"/>
        <v>1</v>
      </c>
      <c r="X10901" t="str">
        <f t="shared" si="1025"/>
        <v>511</v>
      </c>
      <c r="Y10901" t="str">
        <f>IF(Table1[[#This Row],[RFM_Score]]="555","Champion", IF(AND(J10901&gt;=4,V10901&gt;=4),"Loyal", IF(U10901&lt;=2,"At Risk", IF(W10901&gt;=4,"Potential Loyalist","Others"))))</f>
        <v>Others</v>
      </c>
    </row>
    <row r="10902" spans="1:25">
      <c r="A10902" t="s">
        <v>8210</v>
      </c>
      <c r="B10902">
        <v>25</v>
      </c>
      <c r="C10902" t="s">
        <v>24</v>
      </c>
      <c r="D10902" t="s">
        <v>25</v>
      </c>
      <c r="E10902" s="6" t="s">
        <v>22972</v>
      </c>
      <c r="F10902" t="s">
        <v>37</v>
      </c>
      <c r="G10902">
        <v>5</v>
      </c>
      <c r="H10902">
        <v>1</v>
      </c>
      <c r="I10902">
        <v>52</v>
      </c>
      <c r="J10902">
        <v>3</v>
      </c>
      <c r="K10902">
        <v>12.85</v>
      </c>
      <c r="L10902" t="str">
        <f t="shared" si="1020"/>
        <v/>
      </c>
      <c r="M10902">
        <v>1</v>
      </c>
      <c r="N10902" t="str">
        <f t="shared" si="1021"/>
        <v/>
      </c>
      <c r="O10902">
        <v>7</v>
      </c>
      <c r="P10902" s="11">
        <v>0.2</v>
      </c>
      <c r="Q10902" s="11">
        <v>5.7692307692307598E-2</v>
      </c>
      <c r="R10902" s="12">
        <v>12.85</v>
      </c>
      <c r="S10902" t="s">
        <v>27</v>
      </c>
      <c r="T10902">
        <v>0</v>
      </c>
      <c r="U10902">
        <f t="shared" si="1022"/>
        <v>5</v>
      </c>
      <c r="V10902">
        <f t="shared" si="1023"/>
        <v>1</v>
      </c>
      <c r="W10902">
        <f t="shared" si="1024"/>
        <v>1</v>
      </c>
      <c r="X10902" t="str">
        <f t="shared" si="1025"/>
        <v>511</v>
      </c>
      <c r="Y10902" t="str">
        <f>IF(Table1[[#This Row],[RFM_Score]]="555","Champion", IF(AND(J10902&gt;=4,V10902&gt;=4),"Loyal", IF(U10902&lt;=2,"At Risk", IF(W10902&gt;=4,"Potential Loyalist","Others"))))</f>
        <v>Others</v>
      </c>
    </row>
    <row r="10903" spans="1:25">
      <c r="A10903" t="s">
        <v>2314</v>
      </c>
      <c r="B10903">
        <v>21</v>
      </c>
      <c r="C10903" t="s">
        <v>24</v>
      </c>
      <c r="D10903" t="s">
        <v>20</v>
      </c>
      <c r="E10903" s="6" t="s">
        <v>22973</v>
      </c>
      <c r="F10903" t="s">
        <v>30</v>
      </c>
      <c r="G10903">
        <v>4</v>
      </c>
      <c r="H10903">
        <v>1</v>
      </c>
      <c r="I10903">
        <v>37</v>
      </c>
      <c r="J10903">
        <v>3</v>
      </c>
      <c r="K10903">
        <v>12.81</v>
      </c>
      <c r="L10903" t="str">
        <f t="shared" si="1020"/>
        <v/>
      </c>
      <c r="M10903">
        <v>1</v>
      </c>
      <c r="N10903" t="str">
        <f t="shared" si="1021"/>
        <v/>
      </c>
      <c r="O10903">
        <v>32</v>
      </c>
      <c r="P10903" s="11">
        <v>0.25</v>
      </c>
      <c r="Q10903" s="11">
        <v>8.1081081081081002E-2</v>
      </c>
      <c r="R10903" s="12">
        <v>12.81</v>
      </c>
      <c r="S10903" t="s">
        <v>27</v>
      </c>
      <c r="T10903">
        <v>0</v>
      </c>
      <c r="U10903">
        <f t="shared" si="1022"/>
        <v>4</v>
      </c>
      <c r="V10903">
        <f t="shared" si="1023"/>
        <v>1</v>
      </c>
      <c r="W10903">
        <f t="shared" si="1024"/>
        <v>1</v>
      </c>
      <c r="X10903" t="str">
        <f t="shared" si="1025"/>
        <v>411</v>
      </c>
      <c r="Y10903" t="str">
        <f>IF(Table1[[#This Row],[RFM_Score]]="555","Champion", IF(AND(J10903&gt;=4,V10903&gt;=4),"Loyal", IF(U10903&lt;=2,"At Risk", IF(W10903&gt;=4,"Potential Loyalist","Others"))))</f>
        <v>Others</v>
      </c>
    </row>
    <row r="10904" spans="1:25">
      <c r="A10904" t="s">
        <v>527</v>
      </c>
      <c r="B10904">
        <v>34</v>
      </c>
      <c r="C10904" t="s">
        <v>19</v>
      </c>
      <c r="D10904" t="s">
        <v>25</v>
      </c>
      <c r="E10904" s="6" t="s">
        <v>22974</v>
      </c>
      <c r="F10904" t="s">
        <v>62</v>
      </c>
      <c r="G10904">
        <v>4</v>
      </c>
      <c r="H10904">
        <v>4</v>
      </c>
      <c r="I10904">
        <v>51</v>
      </c>
      <c r="J10904">
        <v>1</v>
      </c>
      <c r="K10904">
        <v>12.65</v>
      </c>
      <c r="L10904" t="str">
        <f t="shared" si="1020"/>
        <v/>
      </c>
      <c r="M10904">
        <v>1</v>
      </c>
      <c r="N10904" t="str">
        <f t="shared" si="1021"/>
        <v/>
      </c>
      <c r="O10904">
        <v>10</v>
      </c>
      <c r="P10904" s="11">
        <v>1</v>
      </c>
      <c r="Q10904" s="11">
        <v>1.9607843137254902E-2</v>
      </c>
      <c r="R10904" s="12">
        <v>12.65</v>
      </c>
      <c r="S10904" t="s">
        <v>27</v>
      </c>
      <c r="T10904">
        <v>0</v>
      </c>
      <c r="U10904">
        <f t="shared" si="1022"/>
        <v>5</v>
      </c>
      <c r="V10904">
        <f t="shared" si="1023"/>
        <v>1</v>
      </c>
      <c r="W10904">
        <f t="shared" si="1024"/>
        <v>1</v>
      </c>
      <c r="X10904" t="str">
        <f t="shared" si="1025"/>
        <v>511</v>
      </c>
      <c r="Y10904" t="str">
        <f>IF(Table1[[#This Row],[RFM_Score]]="555","Champion", IF(AND(J10904&gt;=4,V10904&gt;=4),"Loyal", IF(U10904&lt;=2,"At Risk", IF(W10904&gt;=4,"Potential Loyalist","Others"))))</f>
        <v>Others</v>
      </c>
    </row>
    <row r="10905" spans="1:25">
      <c r="A10905" t="s">
        <v>3379</v>
      </c>
      <c r="B10905">
        <v>22</v>
      </c>
      <c r="C10905" t="s">
        <v>19</v>
      </c>
      <c r="D10905" t="s">
        <v>46</v>
      </c>
      <c r="E10905" s="6" t="s">
        <v>22975</v>
      </c>
      <c r="F10905" t="s">
        <v>60</v>
      </c>
      <c r="G10905">
        <v>4</v>
      </c>
      <c r="H10905">
        <v>1</v>
      </c>
      <c r="I10905">
        <v>53</v>
      </c>
      <c r="J10905">
        <v>1</v>
      </c>
      <c r="K10905">
        <v>12.5</v>
      </c>
      <c r="L10905" t="str">
        <f t="shared" si="1020"/>
        <v/>
      </c>
      <c r="M10905">
        <v>1</v>
      </c>
      <c r="N10905" t="str">
        <f t="shared" si="1021"/>
        <v/>
      </c>
      <c r="O10905">
        <v>2</v>
      </c>
      <c r="P10905" s="11">
        <v>0.25</v>
      </c>
      <c r="Q10905" s="11">
        <v>1.8867924528301799E-2</v>
      </c>
      <c r="R10905" s="12">
        <v>12.5</v>
      </c>
      <c r="S10905" t="s">
        <v>27</v>
      </c>
      <c r="T10905">
        <v>0</v>
      </c>
      <c r="U10905">
        <f t="shared" si="1022"/>
        <v>5</v>
      </c>
      <c r="V10905">
        <f t="shared" si="1023"/>
        <v>1</v>
      </c>
      <c r="W10905">
        <f t="shared" si="1024"/>
        <v>1</v>
      </c>
      <c r="X10905" t="str">
        <f t="shared" si="1025"/>
        <v>511</v>
      </c>
      <c r="Y10905" t="str">
        <f>IF(Table1[[#This Row],[RFM_Score]]="555","Champion", IF(AND(J10905&gt;=4,V10905&gt;=4),"Loyal", IF(U10905&lt;=2,"At Risk", IF(W10905&gt;=4,"Potential Loyalist","Others"))))</f>
        <v>Others</v>
      </c>
    </row>
    <row r="10906" spans="1:25">
      <c r="A10906" t="s">
        <v>7012</v>
      </c>
      <c r="B10906">
        <v>35</v>
      </c>
      <c r="C10906" t="s">
        <v>19</v>
      </c>
      <c r="D10906" t="s">
        <v>25</v>
      </c>
      <c r="E10906" s="6" t="s">
        <v>22976</v>
      </c>
      <c r="F10906" t="s">
        <v>26</v>
      </c>
      <c r="G10906">
        <v>3</v>
      </c>
      <c r="H10906">
        <v>0</v>
      </c>
      <c r="I10906">
        <v>56</v>
      </c>
      <c r="J10906">
        <v>4</v>
      </c>
      <c r="K10906">
        <v>12.45</v>
      </c>
      <c r="L10906" t="str">
        <f t="shared" si="1020"/>
        <v/>
      </c>
      <c r="M10906">
        <v>1</v>
      </c>
      <c r="N10906" t="str">
        <f t="shared" si="1021"/>
        <v/>
      </c>
      <c r="O10906">
        <v>7</v>
      </c>
      <c r="P10906" s="11">
        <v>0</v>
      </c>
      <c r="Q10906" s="11">
        <v>7.1428571428571397E-2</v>
      </c>
      <c r="R10906" s="12">
        <v>12.45</v>
      </c>
      <c r="S10906" t="s">
        <v>27</v>
      </c>
      <c r="T10906">
        <v>0</v>
      </c>
      <c r="U10906">
        <f t="shared" si="1022"/>
        <v>5</v>
      </c>
      <c r="V10906">
        <f t="shared" si="1023"/>
        <v>1</v>
      </c>
      <c r="W10906">
        <f t="shared" si="1024"/>
        <v>1</v>
      </c>
      <c r="X10906" t="str">
        <f t="shared" si="1025"/>
        <v>511</v>
      </c>
      <c r="Y10906" t="str">
        <f>IF(Table1[[#This Row],[RFM_Score]]="555","Champion", IF(AND(J10906&gt;=4,V10906&gt;=4),"Loyal", IF(U10906&lt;=2,"At Risk", IF(W10906&gt;=4,"Potential Loyalist","Others"))))</f>
        <v>Others</v>
      </c>
    </row>
    <row r="10907" spans="1:25">
      <c r="A10907" t="s">
        <v>2823</v>
      </c>
      <c r="B10907">
        <v>25</v>
      </c>
      <c r="C10907" t="s">
        <v>24</v>
      </c>
      <c r="D10907" t="s">
        <v>29</v>
      </c>
      <c r="E10907" s="6" t="s">
        <v>22977</v>
      </c>
      <c r="F10907" t="s">
        <v>37</v>
      </c>
      <c r="G10907">
        <v>3</v>
      </c>
      <c r="H10907">
        <v>1</v>
      </c>
      <c r="I10907">
        <v>58</v>
      </c>
      <c r="J10907">
        <v>2</v>
      </c>
      <c r="K10907">
        <v>12.38</v>
      </c>
      <c r="L10907" t="str">
        <f t="shared" si="1020"/>
        <v/>
      </c>
      <c r="M10907">
        <v>1</v>
      </c>
      <c r="N10907" t="str">
        <f t="shared" si="1021"/>
        <v/>
      </c>
      <c r="O10907">
        <v>3</v>
      </c>
      <c r="P10907" s="11">
        <v>0.33333333333333298</v>
      </c>
      <c r="Q10907" s="11">
        <v>3.4482758620689599E-2</v>
      </c>
      <c r="R10907" s="12">
        <v>12.38</v>
      </c>
      <c r="S10907" t="s">
        <v>27</v>
      </c>
      <c r="T10907">
        <v>0</v>
      </c>
      <c r="U10907">
        <f t="shared" si="1022"/>
        <v>5</v>
      </c>
      <c r="V10907">
        <f t="shared" si="1023"/>
        <v>1</v>
      </c>
      <c r="W10907">
        <f t="shared" si="1024"/>
        <v>1</v>
      </c>
      <c r="X10907" t="str">
        <f t="shared" si="1025"/>
        <v>511</v>
      </c>
      <c r="Y10907" t="str">
        <f>IF(Table1[[#This Row],[RFM_Score]]="555","Champion", IF(AND(J10907&gt;=4,V10907&gt;=4),"Loyal", IF(U10907&lt;=2,"At Risk", IF(W10907&gt;=4,"Potential Loyalist","Others"))))</f>
        <v>Others</v>
      </c>
    </row>
    <row r="10908" spans="1:25">
      <c r="A10908" t="s">
        <v>8230</v>
      </c>
      <c r="B10908">
        <v>36</v>
      </c>
      <c r="C10908" t="s">
        <v>19</v>
      </c>
      <c r="D10908" t="s">
        <v>25</v>
      </c>
      <c r="E10908" s="6" t="s">
        <v>22978</v>
      </c>
      <c r="F10908" t="s">
        <v>37</v>
      </c>
      <c r="G10908">
        <v>3</v>
      </c>
      <c r="H10908">
        <v>1</v>
      </c>
      <c r="I10908">
        <v>50</v>
      </c>
      <c r="J10908">
        <v>4</v>
      </c>
      <c r="K10908">
        <v>12.38</v>
      </c>
      <c r="L10908" t="str">
        <f t="shared" si="1020"/>
        <v/>
      </c>
      <c r="M10908">
        <v>1</v>
      </c>
      <c r="N10908" t="str">
        <f t="shared" si="1021"/>
        <v/>
      </c>
      <c r="O10908">
        <v>99</v>
      </c>
      <c r="P10908" s="11">
        <v>0.33333333333333298</v>
      </c>
      <c r="Q10908" s="11">
        <v>0.08</v>
      </c>
      <c r="R10908" s="12">
        <v>12.38</v>
      </c>
      <c r="S10908" t="s">
        <v>27</v>
      </c>
      <c r="T10908">
        <v>1</v>
      </c>
      <c r="U10908">
        <f t="shared" si="1022"/>
        <v>2</v>
      </c>
      <c r="V10908">
        <f t="shared" si="1023"/>
        <v>1</v>
      </c>
      <c r="W10908">
        <f t="shared" si="1024"/>
        <v>1</v>
      </c>
      <c r="X10908" t="str">
        <f t="shared" si="1025"/>
        <v>211</v>
      </c>
      <c r="Y10908" t="str">
        <f>IF(Table1[[#This Row],[RFM_Score]]="555","Champion", IF(AND(J10908&gt;=4,V10908&gt;=4),"Loyal", IF(U10908&lt;=2,"At Risk", IF(W10908&gt;=4,"Potential Loyalist","Others"))))</f>
        <v>At Risk</v>
      </c>
    </row>
    <row r="10909" spans="1:25">
      <c r="A10909" t="s">
        <v>10803</v>
      </c>
      <c r="B10909">
        <v>18</v>
      </c>
      <c r="C10909" t="s">
        <v>24</v>
      </c>
      <c r="D10909" t="s">
        <v>25</v>
      </c>
      <c r="E10909" s="6" t="s">
        <v>22979</v>
      </c>
      <c r="F10909" t="s">
        <v>26</v>
      </c>
      <c r="G10909">
        <v>1</v>
      </c>
      <c r="H10909">
        <v>1</v>
      </c>
      <c r="I10909">
        <v>45</v>
      </c>
      <c r="J10909">
        <v>1</v>
      </c>
      <c r="K10909">
        <v>12.24</v>
      </c>
      <c r="L10909" t="str">
        <f t="shared" si="1020"/>
        <v/>
      </c>
      <c r="M10909">
        <v>1</v>
      </c>
      <c r="N10909" t="str">
        <f t="shared" si="1021"/>
        <v/>
      </c>
      <c r="O10909">
        <v>4</v>
      </c>
      <c r="P10909" s="11">
        <v>1</v>
      </c>
      <c r="Q10909" s="11">
        <v>2.2222222222222199E-2</v>
      </c>
      <c r="R10909" s="12">
        <v>12.24</v>
      </c>
      <c r="S10909" t="s">
        <v>27</v>
      </c>
      <c r="T10909">
        <v>1</v>
      </c>
      <c r="U10909">
        <f t="shared" si="1022"/>
        <v>5</v>
      </c>
      <c r="V10909">
        <f t="shared" si="1023"/>
        <v>1</v>
      </c>
      <c r="W10909">
        <f t="shared" si="1024"/>
        <v>1</v>
      </c>
      <c r="X10909" t="str">
        <f t="shared" si="1025"/>
        <v>511</v>
      </c>
      <c r="Y10909" t="str">
        <f>IF(Table1[[#This Row],[RFM_Score]]="555","Champion", IF(AND(J10909&gt;=4,V10909&gt;=4),"Loyal", IF(U10909&lt;=2,"At Risk", IF(W10909&gt;=4,"Potential Loyalist","Others"))))</f>
        <v>Others</v>
      </c>
    </row>
    <row r="10910" spans="1:25">
      <c r="A10910" t="s">
        <v>5482</v>
      </c>
      <c r="B10910">
        <v>32</v>
      </c>
      <c r="C10910" t="s">
        <v>19</v>
      </c>
      <c r="D10910" t="s">
        <v>46</v>
      </c>
      <c r="E10910" s="6" t="s">
        <v>22980</v>
      </c>
      <c r="F10910" t="s">
        <v>21</v>
      </c>
      <c r="G10910">
        <v>2</v>
      </c>
      <c r="H10910">
        <v>0</v>
      </c>
      <c r="I10910">
        <v>51</v>
      </c>
      <c r="J10910">
        <v>5</v>
      </c>
      <c r="K10910">
        <v>12.19</v>
      </c>
      <c r="L10910" t="str">
        <f t="shared" si="1020"/>
        <v/>
      </c>
      <c r="M10910">
        <v>1</v>
      </c>
      <c r="N10910" t="str">
        <f t="shared" si="1021"/>
        <v/>
      </c>
      <c r="O10910">
        <v>34</v>
      </c>
      <c r="P10910" s="11">
        <v>0</v>
      </c>
      <c r="Q10910" s="11">
        <v>9.8039215686274495E-2</v>
      </c>
      <c r="R10910" s="12">
        <v>12.19</v>
      </c>
      <c r="S10910" t="s">
        <v>27</v>
      </c>
      <c r="T10910">
        <v>0</v>
      </c>
      <c r="U10910">
        <f t="shared" si="1022"/>
        <v>4</v>
      </c>
      <c r="V10910">
        <f t="shared" si="1023"/>
        <v>1</v>
      </c>
      <c r="W10910">
        <f t="shared" si="1024"/>
        <v>1</v>
      </c>
      <c r="X10910" t="str">
        <f t="shared" si="1025"/>
        <v>411</v>
      </c>
      <c r="Y10910" t="str">
        <f>IF(Table1[[#This Row],[RFM_Score]]="555","Champion", IF(AND(J10910&gt;=4,V10910&gt;=4),"Loyal", IF(U10910&lt;=2,"At Risk", IF(W10910&gt;=4,"Potential Loyalist","Others"))))</f>
        <v>Others</v>
      </c>
    </row>
    <row r="10911" spans="1:25">
      <c r="A10911" t="s">
        <v>8468</v>
      </c>
      <c r="B10911">
        <v>34</v>
      </c>
      <c r="C10911" t="s">
        <v>19</v>
      </c>
      <c r="D10911" t="s">
        <v>25</v>
      </c>
      <c r="E10911" s="6" t="s">
        <v>22981</v>
      </c>
      <c r="F10911" t="s">
        <v>26</v>
      </c>
      <c r="G10911">
        <v>5</v>
      </c>
      <c r="H10911">
        <v>1</v>
      </c>
      <c r="I10911">
        <v>58</v>
      </c>
      <c r="J10911">
        <v>0</v>
      </c>
      <c r="K10911">
        <v>12.17</v>
      </c>
      <c r="L10911" t="str">
        <f t="shared" si="1020"/>
        <v/>
      </c>
      <c r="M10911">
        <v>1</v>
      </c>
      <c r="N10911" t="str">
        <f t="shared" si="1021"/>
        <v/>
      </c>
      <c r="O10911">
        <v>30</v>
      </c>
      <c r="P10911" s="11">
        <v>0.2</v>
      </c>
      <c r="Q10911" s="11">
        <v>0</v>
      </c>
      <c r="R10911" s="12">
        <v>12.17</v>
      </c>
      <c r="S10911" t="s">
        <v>27</v>
      </c>
      <c r="T10911">
        <v>0</v>
      </c>
      <c r="U10911">
        <f t="shared" si="1022"/>
        <v>4</v>
      </c>
      <c r="V10911">
        <f t="shared" si="1023"/>
        <v>1</v>
      </c>
      <c r="W10911">
        <f t="shared" si="1024"/>
        <v>1</v>
      </c>
      <c r="X10911" t="str">
        <f t="shared" si="1025"/>
        <v>411</v>
      </c>
      <c r="Y10911" t="str">
        <f>IF(Table1[[#This Row],[RFM_Score]]="555","Champion", IF(AND(J10911&gt;=4,V10911&gt;=4),"Loyal", IF(U10911&lt;=2,"At Risk", IF(W10911&gt;=4,"Potential Loyalist","Others"))))</f>
        <v>Others</v>
      </c>
    </row>
    <row r="10912" spans="1:25">
      <c r="A10912" t="s">
        <v>7444</v>
      </c>
      <c r="B10912">
        <v>43</v>
      </c>
      <c r="C10912" t="s">
        <v>19</v>
      </c>
      <c r="D10912" t="s">
        <v>46</v>
      </c>
      <c r="E10912" s="6" t="s">
        <v>22982</v>
      </c>
      <c r="F10912" t="s">
        <v>26</v>
      </c>
      <c r="G10912">
        <v>3</v>
      </c>
      <c r="H10912">
        <v>0</v>
      </c>
      <c r="I10912">
        <v>58</v>
      </c>
      <c r="J10912">
        <v>5</v>
      </c>
      <c r="K10912">
        <v>12.14</v>
      </c>
      <c r="L10912" t="str">
        <f t="shared" si="1020"/>
        <v/>
      </c>
      <c r="M10912">
        <v>1</v>
      </c>
      <c r="N10912" t="str">
        <f t="shared" si="1021"/>
        <v/>
      </c>
      <c r="O10912">
        <v>21</v>
      </c>
      <c r="P10912" s="11">
        <v>0</v>
      </c>
      <c r="Q10912" s="11">
        <v>8.6206896551724102E-2</v>
      </c>
      <c r="R10912" s="12">
        <v>12.14</v>
      </c>
      <c r="S10912" t="s">
        <v>27</v>
      </c>
      <c r="T10912">
        <v>0</v>
      </c>
      <c r="U10912">
        <f t="shared" si="1022"/>
        <v>4</v>
      </c>
      <c r="V10912">
        <f t="shared" si="1023"/>
        <v>1</v>
      </c>
      <c r="W10912">
        <f t="shared" si="1024"/>
        <v>1</v>
      </c>
      <c r="X10912" t="str">
        <f t="shared" si="1025"/>
        <v>411</v>
      </c>
      <c r="Y10912" t="str">
        <f>IF(Table1[[#This Row],[RFM_Score]]="555","Champion", IF(AND(J10912&gt;=4,V10912&gt;=4),"Loyal", IF(U10912&lt;=2,"At Risk", IF(W10912&gt;=4,"Potential Loyalist","Others"))))</f>
        <v>Others</v>
      </c>
    </row>
    <row r="10913" spans="1:25">
      <c r="A10913" t="s">
        <v>3319</v>
      </c>
      <c r="B10913">
        <v>18</v>
      </c>
      <c r="C10913" t="s">
        <v>19</v>
      </c>
      <c r="D10913" t="s">
        <v>25</v>
      </c>
      <c r="E10913" s="6" t="s">
        <v>22983</v>
      </c>
      <c r="F10913" t="s">
        <v>30</v>
      </c>
      <c r="G10913">
        <v>1</v>
      </c>
      <c r="H10913">
        <v>1</v>
      </c>
      <c r="I10913">
        <v>41</v>
      </c>
      <c r="J10913">
        <v>1</v>
      </c>
      <c r="K10913">
        <v>12.05</v>
      </c>
      <c r="L10913" t="str">
        <f t="shared" si="1020"/>
        <v/>
      </c>
      <c r="M10913">
        <v>1</v>
      </c>
      <c r="N10913" t="str">
        <f t="shared" si="1021"/>
        <v/>
      </c>
      <c r="O10913">
        <v>15</v>
      </c>
      <c r="P10913" s="11">
        <v>1</v>
      </c>
      <c r="Q10913" s="11">
        <v>2.4390243902439001E-2</v>
      </c>
      <c r="R10913" s="12">
        <v>12.05</v>
      </c>
      <c r="S10913" t="s">
        <v>27</v>
      </c>
      <c r="T10913">
        <v>0</v>
      </c>
      <c r="U10913">
        <f t="shared" si="1022"/>
        <v>5</v>
      </c>
      <c r="V10913">
        <f t="shared" si="1023"/>
        <v>1</v>
      </c>
      <c r="W10913">
        <f t="shared" si="1024"/>
        <v>1</v>
      </c>
      <c r="X10913" t="str">
        <f t="shared" si="1025"/>
        <v>511</v>
      </c>
      <c r="Y10913" t="str">
        <f>IF(Table1[[#This Row],[RFM_Score]]="555","Champion", IF(AND(J10913&gt;=4,V10913&gt;=4),"Loyal", IF(U10913&lt;=2,"At Risk", IF(W10913&gt;=4,"Potential Loyalist","Others"))))</f>
        <v>Others</v>
      </c>
    </row>
    <row r="10914" spans="1:25">
      <c r="A10914" t="s">
        <v>10943</v>
      </c>
      <c r="B10914">
        <v>24</v>
      </c>
      <c r="C10914" t="s">
        <v>24</v>
      </c>
      <c r="D10914" t="s">
        <v>46</v>
      </c>
      <c r="E10914" s="6" t="s">
        <v>22984</v>
      </c>
      <c r="F10914" t="s">
        <v>21</v>
      </c>
      <c r="G10914">
        <v>2</v>
      </c>
      <c r="H10914">
        <v>0</v>
      </c>
      <c r="I10914">
        <v>79</v>
      </c>
      <c r="J10914">
        <v>5</v>
      </c>
      <c r="K10914">
        <v>12.02</v>
      </c>
      <c r="L10914" t="str">
        <f t="shared" si="1020"/>
        <v/>
      </c>
      <c r="M10914">
        <v>1</v>
      </c>
      <c r="N10914" t="str">
        <f t="shared" si="1021"/>
        <v/>
      </c>
      <c r="O10914">
        <v>4</v>
      </c>
      <c r="P10914" s="11">
        <v>0</v>
      </c>
      <c r="Q10914" s="11">
        <v>6.3291139240506306E-2</v>
      </c>
      <c r="R10914" s="12">
        <v>12.02</v>
      </c>
      <c r="S10914" t="s">
        <v>27</v>
      </c>
      <c r="T10914">
        <v>0</v>
      </c>
      <c r="U10914">
        <f t="shared" si="1022"/>
        <v>5</v>
      </c>
      <c r="V10914">
        <f t="shared" si="1023"/>
        <v>1</v>
      </c>
      <c r="W10914">
        <f t="shared" si="1024"/>
        <v>1</v>
      </c>
      <c r="X10914" t="str">
        <f t="shared" si="1025"/>
        <v>511</v>
      </c>
      <c r="Y10914" t="str">
        <f>IF(Table1[[#This Row],[RFM_Score]]="555","Champion", IF(AND(J10914&gt;=4,V10914&gt;=4),"Loyal", IF(U10914&lt;=2,"At Risk", IF(W10914&gt;=4,"Potential Loyalist","Others"))))</f>
        <v>Others</v>
      </c>
    </row>
    <row r="10915" spans="1:25">
      <c r="A10915" t="s">
        <v>9544</v>
      </c>
      <c r="B10915">
        <v>43</v>
      </c>
      <c r="C10915" t="s">
        <v>24</v>
      </c>
      <c r="D10915" t="s">
        <v>25</v>
      </c>
      <c r="E10915" s="6" t="s">
        <v>22985</v>
      </c>
      <c r="F10915" t="s">
        <v>26</v>
      </c>
      <c r="G10915">
        <v>3</v>
      </c>
      <c r="H10915">
        <v>0</v>
      </c>
      <c r="I10915">
        <v>50</v>
      </c>
      <c r="J10915">
        <v>1</v>
      </c>
      <c r="K10915">
        <v>11.97</v>
      </c>
      <c r="L10915" t="str">
        <f t="shared" si="1020"/>
        <v/>
      </c>
      <c r="M10915">
        <v>1</v>
      </c>
      <c r="N10915" t="str">
        <f t="shared" si="1021"/>
        <v/>
      </c>
      <c r="O10915">
        <v>3</v>
      </c>
      <c r="P10915" s="11">
        <v>0</v>
      </c>
      <c r="Q10915" s="11">
        <v>0.02</v>
      </c>
      <c r="R10915" s="12">
        <v>11.97</v>
      </c>
      <c r="S10915" t="s">
        <v>27</v>
      </c>
      <c r="T10915">
        <v>0</v>
      </c>
      <c r="U10915">
        <f t="shared" si="1022"/>
        <v>5</v>
      </c>
      <c r="V10915">
        <f t="shared" si="1023"/>
        <v>1</v>
      </c>
      <c r="W10915">
        <f t="shared" si="1024"/>
        <v>1</v>
      </c>
      <c r="X10915" t="str">
        <f t="shared" si="1025"/>
        <v>511</v>
      </c>
      <c r="Y10915" t="str">
        <f>IF(Table1[[#This Row],[RFM_Score]]="555","Champion", IF(AND(J10915&gt;=4,V10915&gt;=4),"Loyal", IF(U10915&lt;=2,"At Risk", IF(W10915&gt;=4,"Potential Loyalist","Others"))))</f>
        <v>Others</v>
      </c>
    </row>
    <row r="10916" spans="1:25">
      <c r="A10916" t="s">
        <v>7413</v>
      </c>
      <c r="B10916">
        <v>40</v>
      </c>
      <c r="C10916" t="s">
        <v>24</v>
      </c>
      <c r="D10916" t="s">
        <v>49</v>
      </c>
      <c r="E10916" s="6" t="s">
        <v>22986</v>
      </c>
      <c r="F10916" t="s">
        <v>21</v>
      </c>
      <c r="G10916">
        <v>4</v>
      </c>
      <c r="H10916">
        <v>0</v>
      </c>
      <c r="I10916">
        <v>46</v>
      </c>
      <c r="J10916">
        <v>0</v>
      </c>
      <c r="K10916">
        <v>11.94</v>
      </c>
      <c r="L10916" t="str">
        <f t="shared" si="1020"/>
        <v/>
      </c>
      <c r="M10916">
        <v>1</v>
      </c>
      <c r="N10916" t="str">
        <f t="shared" si="1021"/>
        <v/>
      </c>
      <c r="O10916">
        <v>75</v>
      </c>
      <c r="P10916" s="11">
        <v>0</v>
      </c>
      <c r="Q10916" s="11">
        <v>0</v>
      </c>
      <c r="R10916" s="12">
        <v>11.94</v>
      </c>
      <c r="S10916" t="s">
        <v>27</v>
      </c>
      <c r="T10916">
        <v>0</v>
      </c>
      <c r="U10916">
        <f t="shared" si="1022"/>
        <v>2</v>
      </c>
      <c r="V10916">
        <f t="shared" si="1023"/>
        <v>1</v>
      </c>
      <c r="W10916">
        <f t="shared" si="1024"/>
        <v>1</v>
      </c>
      <c r="X10916" t="str">
        <f t="shared" si="1025"/>
        <v>211</v>
      </c>
      <c r="Y10916" t="str">
        <f>IF(Table1[[#This Row],[RFM_Score]]="555","Champion", IF(AND(J10916&gt;=4,V10916&gt;=4),"Loyal", IF(U10916&lt;=2,"At Risk", IF(W10916&gt;=4,"Potential Loyalist","Others"))))</f>
        <v>At Risk</v>
      </c>
    </row>
    <row r="10917" spans="1:25">
      <c r="A10917" t="s">
        <v>1761</v>
      </c>
      <c r="B10917">
        <v>23</v>
      </c>
      <c r="C10917" t="s">
        <v>24</v>
      </c>
      <c r="D10917" t="s">
        <v>49</v>
      </c>
      <c r="E10917" s="6" t="s">
        <v>22987</v>
      </c>
      <c r="F10917" t="s">
        <v>21</v>
      </c>
      <c r="G10917">
        <v>3</v>
      </c>
      <c r="H10917">
        <v>2</v>
      </c>
      <c r="I10917">
        <v>62</v>
      </c>
      <c r="J10917">
        <v>3</v>
      </c>
      <c r="K10917">
        <v>11.62</v>
      </c>
      <c r="L10917" t="str">
        <f t="shared" si="1020"/>
        <v/>
      </c>
      <c r="M10917">
        <v>1</v>
      </c>
      <c r="N10917" t="str">
        <f t="shared" si="1021"/>
        <v/>
      </c>
      <c r="O10917">
        <v>15</v>
      </c>
      <c r="P10917" s="11">
        <v>0.66666666666666596</v>
      </c>
      <c r="Q10917" s="11">
        <v>4.8387096774193498E-2</v>
      </c>
      <c r="R10917" s="12">
        <v>11.62</v>
      </c>
      <c r="S10917" t="s">
        <v>27</v>
      </c>
      <c r="T10917">
        <v>0</v>
      </c>
      <c r="U10917">
        <f t="shared" si="1022"/>
        <v>5</v>
      </c>
      <c r="V10917">
        <f t="shared" si="1023"/>
        <v>1</v>
      </c>
      <c r="W10917">
        <f t="shared" si="1024"/>
        <v>1</v>
      </c>
      <c r="X10917" t="str">
        <f t="shared" si="1025"/>
        <v>511</v>
      </c>
      <c r="Y10917" t="str">
        <f>IF(Table1[[#This Row],[RFM_Score]]="555","Champion", IF(AND(J10917&gt;=4,V10917&gt;=4),"Loyal", IF(U10917&lt;=2,"At Risk", IF(W10917&gt;=4,"Potential Loyalist","Others"))))</f>
        <v>Others</v>
      </c>
    </row>
    <row r="10918" spans="1:25">
      <c r="A10918" t="s">
        <v>6929</v>
      </c>
      <c r="B10918">
        <v>20</v>
      </c>
      <c r="C10918" t="s">
        <v>24</v>
      </c>
      <c r="D10918" t="s">
        <v>25</v>
      </c>
      <c r="E10918" s="6" t="s">
        <v>22988</v>
      </c>
      <c r="F10918" t="s">
        <v>30</v>
      </c>
      <c r="G10918">
        <v>1</v>
      </c>
      <c r="H10918">
        <v>1</v>
      </c>
      <c r="I10918">
        <v>48</v>
      </c>
      <c r="J10918">
        <v>5</v>
      </c>
      <c r="K10918">
        <v>11.55</v>
      </c>
      <c r="L10918" t="str">
        <f t="shared" si="1020"/>
        <v/>
      </c>
      <c r="M10918">
        <v>1</v>
      </c>
      <c r="N10918" t="str">
        <f t="shared" si="1021"/>
        <v/>
      </c>
      <c r="O10918">
        <v>10</v>
      </c>
      <c r="P10918" s="11">
        <v>1</v>
      </c>
      <c r="Q10918" s="11">
        <v>0.10416666666666601</v>
      </c>
      <c r="R10918" s="12">
        <v>11.55</v>
      </c>
      <c r="S10918" t="s">
        <v>27</v>
      </c>
      <c r="T10918">
        <v>0</v>
      </c>
      <c r="U10918">
        <f t="shared" si="1022"/>
        <v>5</v>
      </c>
      <c r="V10918">
        <f t="shared" si="1023"/>
        <v>1</v>
      </c>
      <c r="W10918">
        <f t="shared" si="1024"/>
        <v>1</v>
      </c>
      <c r="X10918" t="str">
        <f t="shared" si="1025"/>
        <v>511</v>
      </c>
      <c r="Y10918" t="str">
        <f>IF(Table1[[#This Row],[RFM_Score]]="555","Champion", IF(AND(J10918&gt;=4,V10918&gt;=4),"Loyal", IF(U10918&lt;=2,"At Risk", IF(W10918&gt;=4,"Potential Loyalist","Others"))))</f>
        <v>Others</v>
      </c>
    </row>
    <row r="10919" spans="1:25">
      <c r="A10919" t="s">
        <v>3815</v>
      </c>
      <c r="B10919">
        <v>18</v>
      </c>
      <c r="C10919" t="s">
        <v>19</v>
      </c>
      <c r="D10919" t="s">
        <v>25</v>
      </c>
      <c r="E10919" s="6" t="s">
        <v>22989</v>
      </c>
      <c r="F10919" t="s">
        <v>30</v>
      </c>
      <c r="G10919">
        <v>3</v>
      </c>
      <c r="H10919">
        <v>1</v>
      </c>
      <c r="I10919">
        <v>57</v>
      </c>
      <c r="J10919">
        <v>0</v>
      </c>
      <c r="K10919">
        <v>11.52</v>
      </c>
      <c r="L10919" t="str">
        <f t="shared" si="1020"/>
        <v/>
      </c>
      <c r="M10919">
        <v>1</v>
      </c>
      <c r="N10919" t="str">
        <f t="shared" si="1021"/>
        <v/>
      </c>
      <c r="O10919">
        <v>15</v>
      </c>
      <c r="P10919" s="11">
        <v>0.33333333333333298</v>
      </c>
      <c r="Q10919" s="11">
        <v>0</v>
      </c>
      <c r="R10919" s="12">
        <v>11.52</v>
      </c>
      <c r="S10919" t="s">
        <v>27</v>
      </c>
      <c r="T10919">
        <v>0</v>
      </c>
      <c r="U10919">
        <f t="shared" si="1022"/>
        <v>5</v>
      </c>
      <c r="V10919">
        <f t="shared" si="1023"/>
        <v>1</v>
      </c>
      <c r="W10919">
        <f t="shared" si="1024"/>
        <v>1</v>
      </c>
      <c r="X10919" t="str">
        <f t="shared" si="1025"/>
        <v>511</v>
      </c>
      <c r="Y10919" t="str">
        <f>IF(Table1[[#This Row],[RFM_Score]]="555","Champion", IF(AND(J10919&gt;=4,V10919&gt;=4),"Loyal", IF(U10919&lt;=2,"At Risk", IF(W10919&gt;=4,"Potential Loyalist","Others"))))</f>
        <v>Others</v>
      </c>
    </row>
    <row r="10920" spans="1:25">
      <c r="A10920" t="s">
        <v>8288</v>
      </c>
      <c r="B10920">
        <v>22</v>
      </c>
      <c r="C10920" t="s">
        <v>19</v>
      </c>
      <c r="D10920" t="s">
        <v>25</v>
      </c>
      <c r="E10920" s="6" t="s">
        <v>22990</v>
      </c>
      <c r="F10920" t="s">
        <v>26</v>
      </c>
      <c r="G10920">
        <v>3</v>
      </c>
      <c r="H10920">
        <v>0</v>
      </c>
      <c r="I10920">
        <v>52</v>
      </c>
      <c r="J10920">
        <v>1</v>
      </c>
      <c r="K10920">
        <v>11.52</v>
      </c>
      <c r="L10920" t="str">
        <f t="shared" si="1020"/>
        <v/>
      </c>
      <c r="M10920">
        <v>1</v>
      </c>
      <c r="N10920" t="str">
        <f t="shared" si="1021"/>
        <v/>
      </c>
      <c r="O10920">
        <v>26</v>
      </c>
      <c r="P10920" s="11">
        <v>0</v>
      </c>
      <c r="Q10920" s="11">
        <v>1.9230769230769201E-2</v>
      </c>
      <c r="R10920" s="12">
        <v>11.52</v>
      </c>
      <c r="S10920" t="s">
        <v>27</v>
      </c>
      <c r="T10920">
        <v>0</v>
      </c>
      <c r="U10920">
        <f t="shared" si="1022"/>
        <v>4</v>
      </c>
      <c r="V10920">
        <f t="shared" si="1023"/>
        <v>1</v>
      </c>
      <c r="W10920">
        <f t="shared" si="1024"/>
        <v>1</v>
      </c>
      <c r="X10920" t="str">
        <f t="shared" si="1025"/>
        <v>411</v>
      </c>
      <c r="Y10920" t="str">
        <f>IF(Table1[[#This Row],[RFM_Score]]="555","Champion", IF(AND(J10920&gt;=4,V10920&gt;=4),"Loyal", IF(U10920&lt;=2,"At Risk", IF(W10920&gt;=4,"Potential Loyalist","Others"))))</f>
        <v>Others</v>
      </c>
    </row>
    <row r="10921" spans="1:25">
      <c r="A10921" t="s">
        <v>9723</v>
      </c>
      <c r="B10921">
        <v>18</v>
      </c>
      <c r="C10921" t="s">
        <v>19</v>
      </c>
      <c r="D10921" t="s">
        <v>25</v>
      </c>
      <c r="E10921" s="6" t="s">
        <v>22991</v>
      </c>
      <c r="F10921" t="s">
        <v>30</v>
      </c>
      <c r="G10921">
        <v>3</v>
      </c>
      <c r="H10921">
        <v>3</v>
      </c>
      <c r="I10921">
        <v>49</v>
      </c>
      <c r="J10921">
        <v>1</v>
      </c>
      <c r="K10921">
        <v>11.44</v>
      </c>
      <c r="L10921" t="str">
        <f t="shared" si="1020"/>
        <v/>
      </c>
      <c r="M10921">
        <v>1</v>
      </c>
      <c r="N10921" t="str">
        <f t="shared" si="1021"/>
        <v/>
      </c>
      <c r="O10921">
        <v>19</v>
      </c>
      <c r="P10921" s="11">
        <v>1</v>
      </c>
      <c r="Q10921" s="11">
        <v>2.04081632653061E-2</v>
      </c>
      <c r="R10921" s="12">
        <v>11.44</v>
      </c>
      <c r="S10921" t="s">
        <v>27</v>
      </c>
      <c r="T10921">
        <v>0</v>
      </c>
      <c r="U10921">
        <f t="shared" si="1022"/>
        <v>5</v>
      </c>
      <c r="V10921">
        <f t="shared" si="1023"/>
        <v>1</v>
      </c>
      <c r="W10921">
        <f t="shared" si="1024"/>
        <v>1</v>
      </c>
      <c r="X10921" t="str">
        <f t="shared" si="1025"/>
        <v>511</v>
      </c>
      <c r="Y10921" t="str">
        <f>IF(Table1[[#This Row],[RFM_Score]]="555","Champion", IF(AND(J10921&gt;=4,V10921&gt;=4),"Loyal", IF(U10921&lt;=2,"At Risk", IF(W10921&gt;=4,"Potential Loyalist","Others"))))</f>
        <v>Others</v>
      </c>
    </row>
    <row r="10922" spans="1:25">
      <c r="A10922" t="s">
        <v>10170</v>
      </c>
      <c r="B10922">
        <v>31</v>
      </c>
      <c r="C10922" t="s">
        <v>24</v>
      </c>
      <c r="D10922" t="s">
        <v>49</v>
      </c>
      <c r="E10922" s="6" t="s">
        <v>22992</v>
      </c>
      <c r="F10922" t="s">
        <v>30</v>
      </c>
      <c r="G10922">
        <v>3</v>
      </c>
      <c r="H10922">
        <v>1</v>
      </c>
      <c r="I10922">
        <v>57</v>
      </c>
      <c r="J10922">
        <v>0</v>
      </c>
      <c r="K10922">
        <v>11.39</v>
      </c>
      <c r="L10922" t="str">
        <f t="shared" si="1020"/>
        <v/>
      </c>
      <c r="M10922">
        <v>1</v>
      </c>
      <c r="N10922" t="str">
        <f t="shared" si="1021"/>
        <v/>
      </c>
      <c r="O10922">
        <v>29</v>
      </c>
      <c r="P10922" s="11">
        <v>0.33333333333333298</v>
      </c>
      <c r="Q10922" s="11">
        <v>0</v>
      </c>
      <c r="R10922" s="12">
        <v>11.39</v>
      </c>
      <c r="S10922" t="s">
        <v>27</v>
      </c>
      <c r="T10922">
        <v>0</v>
      </c>
      <c r="U10922">
        <f t="shared" si="1022"/>
        <v>4</v>
      </c>
      <c r="V10922">
        <f t="shared" si="1023"/>
        <v>1</v>
      </c>
      <c r="W10922">
        <f t="shared" si="1024"/>
        <v>1</v>
      </c>
      <c r="X10922" t="str">
        <f t="shared" si="1025"/>
        <v>411</v>
      </c>
      <c r="Y10922" t="str">
        <f>IF(Table1[[#This Row],[RFM_Score]]="555","Champion", IF(AND(J10922&gt;=4,V10922&gt;=4),"Loyal", IF(U10922&lt;=2,"At Risk", IF(W10922&gt;=4,"Potential Loyalist","Others"))))</f>
        <v>Others</v>
      </c>
    </row>
    <row r="10923" spans="1:25">
      <c r="A10923" t="s">
        <v>1386</v>
      </c>
      <c r="B10923">
        <v>32</v>
      </c>
      <c r="C10923" t="s">
        <v>24</v>
      </c>
      <c r="D10923" t="s">
        <v>29</v>
      </c>
      <c r="E10923" s="6" t="s">
        <v>22993</v>
      </c>
      <c r="F10923" t="s">
        <v>26</v>
      </c>
      <c r="G10923">
        <v>1</v>
      </c>
      <c r="H10923">
        <v>0</v>
      </c>
      <c r="I10923">
        <v>48</v>
      </c>
      <c r="J10923">
        <v>1</v>
      </c>
      <c r="K10923">
        <v>11.38</v>
      </c>
      <c r="L10923" t="str">
        <f t="shared" si="1020"/>
        <v/>
      </c>
      <c r="M10923">
        <v>1</v>
      </c>
      <c r="N10923" t="str">
        <f t="shared" si="1021"/>
        <v/>
      </c>
      <c r="O10923">
        <v>7</v>
      </c>
      <c r="P10923" s="11">
        <v>0</v>
      </c>
      <c r="Q10923" s="11">
        <v>2.0833333333333301E-2</v>
      </c>
      <c r="R10923" s="12">
        <v>11.38</v>
      </c>
      <c r="S10923" t="s">
        <v>27</v>
      </c>
      <c r="T10923">
        <v>1</v>
      </c>
      <c r="U10923">
        <f t="shared" si="1022"/>
        <v>5</v>
      </c>
      <c r="V10923">
        <f t="shared" si="1023"/>
        <v>1</v>
      </c>
      <c r="W10923">
        <f t="shared" si="1024"/>
        <v>1</v>
      </c>
      <c r="X10923" t="str">
        <f t="shared" si="1025"/>
        <v>511</v>
      </c>
      <c r="Y10923" t="str">
        <f>IF(Table1[[#This Row],[RFM_Score]]="555","Champion", IF(AND(J10923&gt;=4,V10923&gt;=4),"Loyal", IF(U10923&lt;=2,"At Risk", IF(W10923&gt;=4,"Potential Loyalist","Others"))))</f>
        <v>Others</v>
      </c>
    </row>
    <row r="10924" spans="1:25">
      <c r="A10924" t="s">
        <v>10223</v>
      </c>
      <c r="B10924">
        <v>19</v>
      </c>
      <c r="C10924" t="s">
        <v>24</v>
      </c>
      <c r="D10924" t="s">
        <v>25</v>
      </c>
      <c r="E10924" s="6" t="s">
        <v>22994</v>
      </c>
      <c r="F10924" t="s">
        <v>26</v>
      </c>
      <c r="G10924">
        <v>2</v>
      </c>
      <c r="H10924">
        <v>1</v>
      </c>
      <c r="I10924">
        <v>48</v>
      </c>
      <c r="J10924">
        <v>2</v>
      </c>
      <c r="K10924">
        <v>11.36</v>
      </c>
      <c r="L10924" t="str">
        <f t="shared" si="1020"/>
        <v/>
      </c>
      <c r="M10924">
        <v>1</v>
      </c>
      <c r="N10924" t="str">
        <f t="shared" si="1021"/>
        <v/>
      </c>
      <c r="O10924">
        <v>67</v>
      </c>
      <c r="P10924" s="11">
        <v>0.5</v>
      </c>
      <c r="Q10924" s="11">
        <v>4.1666666666666602E-2</v>
      </c>
      <c r="R10924" s="12">
        <v>11.36</v>
      </c>
      <c r="S10924" t="s">
        <v>27</v>
      </c>
      <c r="T10924">
        <v>0</v>
      </c>
      <c r="U10924">
        <f t="shared" si="1022"/>
        <v>3</v>
      </c>
      <c r="V10924">
        <f t="shared" si="1023"/>
        <v>1</v>
      </c>
      <c r="W10924">
        <f t="shared" si="1024"/>
        <v>1</v>
      </c>
      <c r="X10924" t="str">
        <f t="shared" si="1025"/>
        <v>311</v>
      </c>
      <c r="Y10924" t="str">
        <f>IF(Table1[[#This Row],[RFM_Score]]="555","Champion", IF(AND(J10924&gt;=4,V10924&gt;=4),"Loyal", IF(U10924&lt;=2,"At Risk", IF(W10924&gt;=4,"Potential Loyalist","Others"))))</f>
        <v>Others</v>
      </c>
    </row>
    <row r="10925" spans="1:25">
      <c r="A10925" t="s">
        <v>4460</v>
      </c>
      <c r="B10925">
        <v>46</v>
      </c>
      <c r="C10925" t="s">
        <v>19</v>
      </c>
      <c r="D10925" t="s">
        <v>25</v>
      </c>
      <c r="E10925" s="6" t="s">
        <v>22995</v>
      </c>
      <c r="F10925" t="s">
        <v>21</v>
      </c>
      <c r="G10925">
        <v>1</v>
      </c>
      <c r="H10925">
        <v>1</v>
      </c>
      <c r="I10925">
        <v>43</v>
      </c>
      <c r="J10925">
        <v>7</v>
      </c>
      <c r="K10925">
        <v>11.3</v>
      </c>
      <c r="L10925" t="str">
        <f t="shared" si="1020"/>
        <v/>
      </c>
      <c r="M10925">
        <v>1</v>
      </c>
      <c r="N10925" t="str">
        <f t="shared" si="1021"/>
        <v/>
      </c>
      <c r="O10925">
        <v>17</v>
      </c>
      <c r="P10925" s="11">
        <v>1</v>
      </c>
      <c r="Q10925" s="11">
        <v>0.16279069767441801</v>
      </c>
      <c r="R10925" s="12">
        <v>11.3</v>
      </c>
      <c r="S10925" t="s">
        <v>27</v>
      </c>
      <c r="T10925">
        <v>0</v>
      </c>
      <c r="U10925">
        <f t="shared" si="1022"/>
        <v>5</v>
      </c>
      <c r="V10925">
        <f t="shared" si="1023"/>
        <v>1</v>
      </c>
      <c r="W10925">
        <f t="shared" si="1024"/>
        <v>1</v>
      </c>
      <c r="X10925" t="str">
        <f t="shared" si="1025"/>
        <v>511</v>
      </c>
      <c r="Y10925" t="str">
        <f>IF(Table1[[#This Row],[RFM_Score]]="555","Champion", IF(AND(J10925&gt;=4,V10925&gt;=4),"Loyal", IF(U10925&lt;=2,"At Risk", IF(W10925&gt;=4,"Potential Loyalist","Others"))))</f>
        <v>Others</v>
      </c>
    </row>
    <row r="10926" spans="1:25">
      <c r="A10926" t="s">
        <v>4664</v>
      </c>
      <c r="B10926">
        <v>26</v>
      </c>
      <c r="C10926" t="s">
        <v>33</v>
      </c>
      <c r="D10926" t="s">
        <v>25</v>
      </c>
      <c r="E10926" s="6" t="s">
        <v>22996</v>
      </c>
      <c r="F10926" t="s">
        <v>62</v>
      </c>
      <c r="G10926">
        <v>2</v>
      </c>
      <c r="H10926">
        <v>0</v>
      </c>
      <c r="I10926">
        <v>55</v>
      </c>
      <c r="J10926">
        <v>3</v>
      </c>
      <c r="K10926">
        <v>11.28</v>
      </c>
      <c r="L10926" t="str">
        <f t="shared" si="1020"/>
        <v/>
      </c>
      <c r="M10926">
        <v>1</v>
      </c>
      <c r="N10926" t="str">
        <f t="shared" si="1021"/>
        <v/>
      </c>
      <c r="O10926">
        <v>52</v>
      </c>
      <c r="P10926" s="11">
        <v>0</v>
      </c>
      <c r="Q10926" s="11">
        <v>5.4545454545454501E-2</v>
      </c>
      <c r="R10926" s="12">
        <v>11.28</v>
      </c>
      <c r="S10926" t="s">
        <v>27</v>
      </c>
      <c r="T10926">
        <v>1</v>
      </c>
      <c r="U10926">
        <f t="shared" si="1022"/>
        <v>3</v>
      </c>
      <c r="V10926">
        <f t="shared" si="1023"/>
        <v>1</v>
      </c>
      <c r="W10926">
        <f t="shared" si="1024"/>
        <v>1</v>
      </c>
      <c r="X10926" t="str">
        <f t="shared" si="1025"/>
        <v>311</v>
      </c>
      <c r="Y10926" t="str">
        <f>IF(Table1[[#This Row],[RFM_Score]]="555","Champion", IF(AND(J10926&gt;=4,V10926&gt;=4),"Loyal", IF(U10926&lt;=2,"At Risk", IF(W10926&gt;=4,"Potential Loyalist","Others"))))</f>
        <v>Others</v>
      </c>
    </row>
    <row r="10927" spans="1:25">
      <c r="A10927" t="s">
        <v>2004</v>
      </c>
      <c r="B10927">
        <v>33</v>
      </c>
      <c r="C10927" t="s">
        <v>19</v>
      </c>
      <c r="D10927" t="s">
        <v>25</v>
      </c>
      <c r="E10927" s="6" t="s">
        <v>22997</v>
      </c>
      <c r="F10927" t="s">
        <v>26</v>
      </c>
      <c r="G10927">
        <v>3</v>
      </c>
      <c r="H10927">
        <v>2</v>
      </c>
      <c r="I10927">
        <v>63</v>
      </c>
      <c r="J10927">
        <v>2</v>
      </c>
      <c r="K10927">
        <v>11.16</v>
      </c>
      <c r="L10927" t="str">
        <f t="shared" si="1020"/>
        <v/>
      </c>
      <c r="M10927">
        <v>1</v>
      </c>
      <c r="N10927" t="str">
        <f t="shared" si="1021"/>
        <v/>
      </c>
      <c r="O10927">
        <v>39</v>
      </c>
      <c r="P10927" s="11">
        <v>0.66666666666666596</v>
      </c>
      <c r="Q10927" s="11">
        <v>3.1746031746031703E-2</v>
      </c>
      <c r="R10927" s="12">
        <v>11.16</v>
      </c>
      <c r="S10927" t="s">
        <v>27</v>
      </c>
      <c r="T10927">
        <v>0</v>
      </c>
      <c r="U10927">
        <f t="shared" si="1022"/>
        <v>4</v>
      </c>
      <c r="V10927">
        <f t="shared" si="1023"/>
        <v>1</v>
      </c>
      <c r="W10927">
        <f t="shared" si="1024"/>
        <v>1</v>
      </c>
      <c r="X10927" t="str">
        <f t="shared" si="1025"/>
        <v>411</v>
      </c>
      <c r="Y10927" t="str">
        <f>IF(Table1[[#This Row],[RFM_Score]]="555","Champion", IF(AND(J10927&gt;=4,V10927&gt;=4),"Loyal", IF(U10927&lt;=2,"At Risk", IF(W10927&gt;=4,"Potential Loyalist","Others"))))</f>
        <v>Others</v>
      </c>
    </row>
    <row r="10928" spans="1:25">
      <c r="A10928" t="s">
        <v>2199</v>
      </c>
      <c r="B10928">
        <v>40</v>
      </c>
      <c r="C10928" t="s">
        <v>19</v>
      </c>
      <c r="D10928" t="s">
        <v>29</v>
      </c>
      <c r="E10928" s="6" t="s">
        <v>22998</v>
      </c>
      <c r="F10928" t="s">
        <v>26</v>
      </c>
      <c r="G10928">
        <v>0</v>
      </c>
      <c r="H10928">
        <v>0</v>
      </c>
      <c r="I10928">
        <v>40</v>
      </c>
      <c r="J10928">
        <v>2</v>
      </c>
      <c r="K10928">
        <v>11.12</v>
      </c>
      <c r="L10928" t="str">
        <f t="shared" si="1020"/>
        <v/>
      </c>
      <c r="M10928">
        <v>1</v>
      </c>
      <c r="N10928" t="str">
        <f t="shared" si="1021"/>
        <v/>
      </c>
      <c r="O10928">
        <v>24</v>
      </c>
      <c r="P10928" s="11">
        <v>0</v>
      </c>
      <c r="Q10928" s="11">
        <v>0.05</v>
      </c>
      <c r="R10928" s="12">
        <v>11.12</v>
      </c>
      <c r="S10928" t="s">
        <v>27</v>
      </c>
      <c r="T10928">
        <v>0</v>
      </c>
      <c r="U10928">
        <f t="shared" si="1022"/>
        <v>4</v>
      </c>
      <c r="V10928">
        <f t="shared" si="1023"/>
        <v>1</v>
      </c>
      <c r="W10928">
        <f t="shared" si="1024"/>
        <v>1</v>
      </c>
      <c r="X10928" t="str">
        <f t="shared" si="1025"/>
        <v>411</v>
      </c>
      <c r="Y10928" t="str">
        <f>IF(Table1[[#This Row],[RFM_Score]]="555","Champion", IF(AND(J10928&gt;=4,V10928&gt;=4),"Loyal", IF(U10928&lt;=2,"At Risk", IF(W10928&gt;=4,"Potential Loyalist","Others"))))</f>
        <v>Others</v>
      </c>
    </row>
    <row r="10929" spans="1:25">
      <c r="A10929" t="s">
        <v>4231</v>
      </c>
      <c r="B10929">
        <v>18</v>
      </c>
      <c r="C10929" t="s">
        <v>24</v>
      </c>
      <c r="D10929" t="s">
        <v>25</v>
      </c>
      <c r="E10929" s="6" t="s">
        <v>22999</v>
      </c>
      <c r="F10929" t="s">
        <v>30</v>
      </c>
      <c r="G10929">
        <v>2</v>
      </c>
      <c r="H10929">
        <v>1</v>
      </c>
      <c r="I10929">
        <v>51</v>
      </c>
      <c r="J10929">
        <v>2</v>
      </c>
      <c r="K10929">
        <v>11.07</v>
      </c>
      <c r="L10929" t="str">
        <f t="shared" si="1020"/>
        <v/>
      </c>
      <c r="M10929">
        <v>1</v>
      </c>
      <c r="N10929" t="str">
        <f t="shared" si="1021"/>
        <v/>
      </c>
      <c r="O10929">
        <v>19</v>
      </c>
      <c r="P10929" s="11">
        <v>0.5</v>
      </c>
      <c r="Q10929" s="11">
        <v>3.9215686274509803E-2</v>
      </c>
      <c r="R10929" s="12">
        <v>11.07</v>
      </c>
      <c r="S10929" t="s">
        <v>27</v>
      </c>
      <c r="T10929">
        <v>0</v>
      </c>
      <c r="U10929">
        <f t="shared" si="1022"/>
        <v>5</v>
      </c>
      <c r="V10929">
        <f t="shared" si="1023"/>
        <v>1</v>
      </c>
      <c r="W10929">
        <f t="shared" si="1024"/>
        <v>1</v>
      </c>
      <c r="X10929" t="str">
        <f t="shared" si="1025"/>
        <v>511</v>
      </c>
      <c r="Y10929" t="str">
        <f>IF(Table1[[#This Row],[RFM_Score]]="555","Champion", IF(AND(J10929&gt;=4,V10929&gt;=4),"Loyal", IF(U10929&lt;=2,"At Risk", IF(W10929&gt;=4,"Potential Loyalist","Others"))))</f>
        <v>Others</v>
      </c>
    </row>
    <row r="10930" spans="1:25">
      <c r="A10930" t="s">
        <v>2093</v>
      </c>
      <c r="B10930">
        <v>29</v>
      </c>
      <c r="C10930" t="s">
        <v>19</v>
      </c>
      <c r="D10930" t="s">
        <v>46</v>
      </c>
      <c r="E10930" s="6" t="s">
        <v>23000</v>
      </c>
      <c r="F10930" t="s">
        <v>21</v>
      </c>
      <c r="G10930">
        <v>4</v>
      </c>
      <c r="H10930">
        <v>2</v>
      </c>
      <c r="I10930">
        <v>55</v>
      </c>
      <c r="J10930">
        <v>2</v>
      </c>
      <c r="K10930">
        <v>11.06</v>
      </c>
      <c r="L10930" t="str">
        <f t="shared" si="1020"/>
        <v/>
      </c>
      <c r="M10930">
        <v>1</v>
      </c>
      <c r="N10930" t="str">
        <f t="shared" si="1021"/>
        <v/>
      </c>
      <c r="O10930">
        <v>13</v>
      </c>
      <c r="P10930" s="11">
        <v>0.5</v>
      </c>
      <c r="Q10930" s="11">
        <v>3.6363636363636299E-2</v>
      </c>
      <c r="R10930" s="12">
        <v>11.06</v>
      </c>
      <c r="S10930" t="s">
        <v>27</v>
      </c>
      <c r="T10930">
        <v>0</v>
      </c>
      <c r="U10930">
        <f t="shared" si="1022"/>
        <v>5</v>
      </c>
      <c r="V10930">
        <f t="shared" si="1023"/>
        <v>1</v>
      </c>
      <c r="W10930">
        <f t="shared" si="1024"/>
        <v>1</v>
      </c>
      <c r="X10930" t="str">
        <f t="shared" si="1025"/>
        <v>511</v>
      </c>
      <c r="Y10930" t="str">
        <f>IF(Table1[[#This Row],[RFM_Score]]="555","Champion", IF(AND(J10930&gt;=4,V10930&gt;=4),"Loyal", IF(U10930&lt;=2,"At Risk", IF(W10930&gt;=4,"Potential Loyalist","Others"))))</f>
        <v>Others</v>
      </c>
    </row>
    <row r="10931" spans="1:25">
      <c r="A10931" t="s">
        <v>11457</v>
      </c>
      <c r="B10931">
        <v>37</v>
      </c>
      <c r="C10931" t="s">
        <v>24</v>
      </c>
      <c r="D10931" t="s">
        <v>29</v>
      </c>
      <c r="E10931" s="6" t="s">
        <v>23001</v>
      </c>
      <c r="F10931" t="s">
        <v>62</v>
      </c>
      <c r="G10931">
        <v>1</v>
      </c>
      <c r="H10931">
        <v>1</v>
      </c>
      <c r="I10931">
        <v>38</v>
      </c>
      <c r="J10931">
        <v>2</v>
      </c>
      <c r="K10931">
        <v>10.98</v>
      </c>
      <c r="L10931" t="str">
        <f t="shared" si="1020"/>
        <v/>
      </c>
      <c r="M10931">
        <v>1</v>
      </c>
      <c r="N10931" t="str">
        <f t="shared" si="1021"/>
        <v/>
      </c>
      <c r="O10931">
        <v>21</v>
      </c>
      <c r="P10931" s="11">
        <v>1</v>
      </c>
      <c r="Q10931" s="11">
        <v>5.2631578947368397E-2</v>
      </c>
      <c r="R10931" s="12">
        <v>10.98</v>
      </c>
      <c r="S10931" t="s">
        <v>27</v>
      </c>
      <c r="T10931">
        <v>0</v>
      </c>
      <c r="U10931">
        <f t="shared" si="1022"/>
        <v>4</v>
      </c>
      <c r="V10931">
        <f t="shared" si="1023"/>
        <v>1</v>
      </c>
      <c r="W10931">
        <f t="shared" si="1024"/>
        <v>1</v>
      </c>
      <c r="X10931" t="str">
        <f t="shared" si="1025"/>
        <v>411</v>
      </c>
      <c r="Y10931" t="str">
        <f>IF(Table1[[#This Row],[RFM_Score]]="555","Champion", IF(AND(J10931&gt;=4,V10931&gt;=4),"Loyal", IF(U10931&lt;=2,"At Risk", IF(W10931&gt;=4,"Potential Loyalist","Others"))))</f>
        <v>Others</v>
      </c>
    </row>
    <row r="10932" spans="1:25">
      <c r="A10932" t="s">
        <v>10089</v>
      </c>
      <c r="B10932">
        <v>26</v>
      </c>
      <c r="C10932" t="s">
        <v>19</v>
      </c>
      <c r="D10932" t="s">
        <v>35</v>
      </c>
      <c r="E10932" s="6" t="s">
        <v>23002</v>
      </c>
      <c r="F10932" t="s">
        <v>26</v>
      </c>
      <c r="G10932">
        <v>2</v>
      </c>
      <c r="H10932">
        <v>0</v>
      </c>
      <c r="I10932">
        <v>45</v>
      </c>
      <c r="J10932">
        <v>1</v>
      </c>
      <c r="K10932">
        <v>10.92</v>
      </c>
      <c r="L10932" t="str">
        <f t="shared" si="1020"/>
        <v/>
      </c>
      <c r="M10932">
        <v>1</v>
      </c>
      <c r="N10932" t="str">
        <f t="shared" si="1021"/>
        <v/>
      </c>
      <c r="O10932">
        <v>28</v>
      </c>
      <c r="P10932" s="11">
        <v>0</v>
      </c>
      <c r="Q10932" s="11">
        <v>2.2222222222222199E-2</v>
      </c>
      <c r="R10932" s="12">
        <v>10.92</v>
      </c>
      <c r="S10932" t="s">
        <v>27</v>
      </c>
      <c r="T10932">
        <v>0</v>
      </c>
      <c r="U10932">
        <f t="shared" si="1022"/>
        <v>4</v>
      </c>
      <c r="V10932">
        <f t="shared" si="1023"/>
        <v>1</v>
      </c>
      <c r="W10932">
        <f t="shared" si="1024"/>
        <v>1</v>
      </c>
      <c r="X10932" t="str">
        <f t="shared" si="1025"/>
        <v>411</v>
      </c>
      <c r="Y10932" t="str">
        <f>IF(Table1[[#This Row],[RFM_Score]]="555","Champion", IF(AND(J10932&gt;=4,V10932&gt;=4),"Loyal", IF(U10932&lt;=2,"At Risk", IF(W10932&gt;=4,"Potential Loyalist","Others"))))</f>
        <v>Others</v>
      </c>
    </row>
    <row r="10933" spans="1:25">
      <c r="A10933" t="s">
        <v>8035</v>
      </c>
      <c r="B10933">
        <v>54</v>
      </c>
      <c r="C10933" t="s">
        <v>24</v>
      </c>
      <c r="D10933" t="s">
        <v>25</v>
      </c>
      <c r="E10933" s="6" t="s">
        <v>23003</v>
      </c>
      <c r="F10933" t="s">
        <v>30</v>
      </c>
      <c r="G10933">
        <v>3</v>
      </c>
      <c r="H10933">
        <v>1</v>
      </c>
      <c r="I10933">
        <v>61</v>
      </c>
      <c r="J10933">
        <v>6</v>
      </c>
      <c r="K10933">
        <v>10.84</v>
      </c>
      <c r="L10933" t="str">
        <f t="shared" si="1020"/>
        <v/>
      </c>
      <c r="M10933">
        <v>1</v>
      </c>
      <c r="N10933" t="str">
        <f t="shared" si="1021"/>
        <v/>
      </c>
      <c r="O10933">
        <v>12</v>
      </c>
      <c r="P10933" s="11">
        <v>0.33333333333333298</v>
      </c>
      <c r="Q10933" s="11">
        <v>9.8360655737704902E-2</v>
      </c>
      <c r="R10933" s="12">
        <v>10.84</v>
      </c>
      <c r="S10933" t="s">
        <v>27</v>
      </c>
      <c r="T10933">
        <v>0</v>
      </c>
      <c r="U10933">
        <f t="shared" si="1022"/>
        <v>5</v>
      </c>
      <c r="V10933">
        <f t="shared" si="1023"/>
        <v>1</v>
      </c>
      <c r="W10933">
        <f t="shared" si="1024"/>
        <v>1</v>
      </c>
      <c r="X10933" t="str">
        <f t="shared" si="1025"/>
        <v>511</v>
      </c>
      <c r="Y10933" t="str">
        <f>IF(Table1[[#This Row],[RFM_Score]]="555","Champion", IF(AND(J10933&gt;=4,V10933&gt;=4),"Loyal", IF(U10933&lt;=2,"At Risk", IF(W10933&gt;=4,"Potential Loyalist","Others"))))</f>
        <v>Others</v>
      </c>
    </row>
    <row r="10934" spans="1:25">
      <c r="A10934" t="s">
        <v>7022</v>
      </c>
      <c r="B10934">
        <v>28</v>
      </c>
      <c r="C10934" t="s">
        <v>24</v>
      </c>
      <c r="D10934" t="s">
        <v>46</v>
      </c>
      <c r="E10934" s="6" t="s">
        <v>23004</v>
      </c>
      <c r="F10934" t="s">
        <v>21</v>
      </c>
      <c r="G10934">
        <v>6</v>
      </c>
      <c r="H10934">
        <v>2</v>
      </c>
      <c r="I10934">
        <v>53</v>
      </c>
      <c r="J10934">
        <v>2</v>
      </c>
      <c r="K10934">
        <v>10.67</v>
      </c>
      <c r="L10934" t="str">
        <f t="shared" si="1020"/>
        <v/>
      </c>
      <c r="M10934">
        <v>1</v>
      </c>
      <c r="N10934" t="str">
        <f t="shared" si="1021"/>
        <v/>
      </c>
      <c r="O10934">
        <v>0</v>
      </c>
      <c r="P10934" s="11">
        <v>0.33333333333333298</v>
      </c>
      <c r="Q10934" s="11">
        <v>3.7735849056603703E-2</v>
      </c>
      <c r="R10934" s="12">
        <v>10.67</v>
      </c>
      <c r="S10934" t="s">
        <v>27</v>
      </c>
      <c r="T10934">
        <v>0</v>
      </c>
      <c r="U10934">
        <f t="shared" si="1022"/>
        <v>5</v>
      </c>
      <c r="V10934">
        <f t="shared" si="1023"/>
        <v>1</v>
      </c>
      <c r="W10934">
        <f t="shared" si="1024"/>
        <v>1</v>
      </c>
      <c r="X10934" t="str">
        <f t="shared" si="1025"/>
        <v>511</v>
      </c>
      <c r="Y10934" t="str">
        <f>IF(Table1[[#This Row],[RFM_Score]]="555","Champion", IF(AND(J10934&gt;=4,V10934&gt;=4),"Loyal", IF(U10934&lt;=2,"At Risk", IF(W10934&gt;=4,"Potential Loyalist","Others"))))</f>
        <v>Others</v>
      </c>
    </row>
    <row r="10935" spans="1:25">
      <c r="A10935" t="s">
        <v>5716</v>
      </c>
      <c r="B10935">
        <v>29</v>
      </c>
      <c r="C10935" t="s">
        <v>24</v>
      </c>
      <c r="D10935" t="s">
        <v>25</v>
      </c>
      <c r="E10935" s="6" t="s">
        <v>23005</v>
      </c>
      <c r="F10935" t="s">
        <v>26</v>
      </c>
      <c r="G10935">
        <v>3</v>
      </c>
      <c r="H10935">
        <v>1</v>
      </c>
      <c r="I10935">
        <v>54</v>
      </c>
      <c r="J10935">
        <v>2</v>
      </c>
      <c r="K10935">
        <v>10.5</v>
      </c>
      <c r="L10935" t="str">
        <f t="shared" si="1020"/>
        <v/>
      </c>
      <c r="M10935">
        <v>1</v>
      </c>
      <c r="N10935" t="str">
        <f t="shared" si="1021"/>
        <v/>
      </c>
      <c r="O10935">
        <v>64</v>
      </c>
      <c r="P10935" s="11">
        <v>0.33333333333333298</v>
      </c>
      <c r="Q10935" s="11">
        <v>3.7037037037037E-2</v>
      </c>
      <c r="R10935" s="12">
        <v>10.5</v>
      </c>
      <c r="S10935" t="s">
        <v>27</v>
      </c>
      <c r="T10935">
        <v>0</v>
      </c>
      <c r="U10935">
        <f t="shared" si="1022"/>
        <v>3</v>
      </c>
      <c r="V10935">
        <f t="shared" si="1023"/>
        <v>1</v>
      </c>
      <c r="W10935">
        <f t="shared" si="1024"/>
        <v>1</v>
      </c>
      <c r="X10935" t="str">
        <f t="shared" si="1025"/>
        <v>311</v>
      </c>
      <c r="Y10935" t="str">
        <f>IF(Table1[[#This Row],[RFM_Score]]="555","Champion", IF(AND(J10935&gt;=4,V10935&gt;=4),"Loyal", IF(U10935&lt;=2,"At Risk", IF(W10935&gt;=4,"Potential Loyalist","Others"))))</f>
        <v>Others</v>
      </c>
    </row>
    <row r="10936" spans="1:25">
      <c r="A10936" t="s">
        <v>5397</v>
      </c>
      <c r="B10936">
        <v>34</v>
      </c>
      <c r="C10936" t="s">
        <v>19</v>
      </c>
      <c r="D10936" t="s">
        <v>20</v>
      </c>
      <c r="E10936" s="6" t="s">
        <v>23006</v>
      </c>
      <c r="F10936" t="s">
        <v>26</v>
      </c>
      <c r="G10936">
        <v>5</v>
      </c>
      <c r="H10936">
        <v>2</v>
      </c>
      <c r="I10936">
        <v>41</v>
      </c>
      <c r="J10936">
        <v>1</v>
      </c>
      <c r="K10936">
        <v>10.44</v>
      </c>
      <c r="L10936" t="str">
        <f t="shared" si="1020"/>
        <v/>
      </c>
      <c r="M10936">
        <v>1</v>
      </c>
      <c r="N10936" t="str">
        <f t="shared" si="1021"/>
        <v/>
      </c>
      <c r="O10936">
        <v>0</v>
      </c>
      <c r="P10936" s="11">
        <v>0.4</v>
      </c>
      <c r="Q10936" s="11">
        <v>2.4390243902439001E-2</v>
      </c>
      <c r="R10936" s="12">
        <v>10.44</v>
      </c>
      <c r="S10936" t="s">
        <v>27</v>
      </c>
      <c r="T10936">
        <v>1</v>
      </c>
      <c r="U10936">
        <f t="shared" si="1022"/>
        <v>5</v>
      </c>
      <c r="V10936">
        <f t="shared" si="1023"/>
        <v>1</v>
      </c>
      <c r="W10936">
        <f t="shared" si="1024"/>
        <v>1</v>
      </c>
      <c r="X10936" t="str">
        <f t="shared" si="1025"/>
        <v>511</v>
      </c>
      <c r="Y10936" t="str">
        <f>IF(Table1[[#This Row],[RFM_Score]]="555","Champion", IF(AND(J10936&gt;=4,V10936&gt;=4),"Loyal", IF(U10936&lt;=2,"At Risk", IF(W10936&gt;=4,"Potential Loyalist","Others"))))</f>
        <v>Others</v>
      </c>
    </row>
    <row r="10937" spans="1:25">
      <c r="A10937" t="s">
        <v>11182</v>
      </c>
      <c r="B10937">
        <v>45</v>
      </c>
      <c r="C10937" t="s">
        <v>24</v>
      </c>
      <c r="D10937" t="s">
        <v>46</v>
      </c>
      <c r="E10937" s="6" t="s">
        <v>23007</v>
      </c>
      <c r="F10937" t="s">
        <v>62</v>
      </c>
      <c r="G10937">
        <v>1</v>
      </c>
      <c r="H10937">
        <v>1</v>
      </c>
      <c r="I10937">
        <v>46</v>
      </c>
      <c r="J10937">
        <v>5</v>
      </c>
      <c r="K10937">
        <v>10.18</v>
      </c>
      <c r="L10937" t="str">
        <f t="shared" si="1020"/>
        <v/>
      </c>
      <c r="M10937">
        <v>1</v>
      </c>
      <c r="N10937" t="str">
        <f t="shared" si="1021"/>
        <v/>
      </c>
      <c r="O10937">
        <v>35</v>
      </c>
      <c r="P10937" s="11">
        <v>1</v>
      </c>
      <c r="Q10937" s="11">
        <v>0.108695652173913</v>
      </c>
      <c r="R10937" s="12">
        <v>10.18</v>
      </c>
      <c r="S10937" t="s">
        <v>27</v>
      </c>
      <c r="T10937">
        <v>0</v>
      </c>
      <c r="U10937">
        <f t="shared" si="1022"/>
        <v>4</v>
      </c>
      <c r="V10937">
        <f t="shared" si="1023"/>
        <v>1</v>
      </c>
      <c r="W10937">
        <f t="shared" si="1024"/>
        <v>1</v>
      </c>
      <c r="X10937" t="str">
        <f t="shared" si="1025"/>
        <v>411</v>
      </c>
      <c r="Y10937" t="str">
        <f>IF(Table1[[#This Row],[RFM_Score]]="555","Champion", IF(AND(J10937&gt;=4,V10937&gt;=4),"Loyal", IF(U10937&lt;=2,"At Risk", IF(W10937&gt;=4,"Potential Loyalist","Others"))))</f>
        <v>Others</v>
      </c>
    </row>
    <row r="10938" spans="1:25">
      <c r="A10938" t="s">
        <v>11316</v>
      </c>
      <c r="B10938">
        <v>23</v>
      </c>
      <c r="C10938" t="s">
        <v>24</v>
      </c>
      <c r="D10938" t="s">
        <v>25</v>
      </c>
      <c r="E10938" s="6" t="s">
        <v>23008</v>
      </c>
      <c r="F10938" t="s">
        <v>21</v>
      </c>
      <c r="G10938">
        <v>5</v>
      </c>
      <c r="H10938">
        <v>2</v>
      </c>
      <c r="I10938">
        <v>47</v>
      </c>
      <c r="J10938">
        <v>0</v>
      </c>
      <c r="K10938">
        <v>10.14</v>
      </c>
      <c r="L10938" t="str">
        <f t="shared" si="1020"/>
        <v/>
      </c>
      <c r="M10938">
        <v>1</v>
      </c>
      <c r="N10938" t="str">
        <f t="shared" si="1021"/>
        <v/>
      </c>
      <c r="O10938">
        <v>39</v>
      </c>
      <c r="P10938" s="11">
        <v>0.4</v>
      </c>
      <c r="Q10938" s="11">
        <v>0</v>
      </c>
      <c r="R10938" s="12">
        <v>10.14</v>
      </c>
      <c r="S10938" t="s">
        <v>27</v>
      </c>
      <c r="T10938">
        <v>0</v>
      </c>
      <c r="U10938">
        <f t="shared" si="1022"/>
        <v>4</v>
      </c>
      <c r="V10938">
        <f t="shared" si="1023"/>
        <v>1</v>
      </c>
      <c r="W10938">
        <f t="shared" si="1024"/>
        <v>1</v>
      </c>
      <c r="X10938" t="str">
        <f t="shared" si="1025"/>
        <v>411</v>
      </c>
      <c r="Y10938" t="str">
        <f>IF(Table1[[#This Row],[RFM_Score]]="555","Champion", IF(AND(J10938&gt;=4,V10938&gt;=4),"Loyal", IF(U10938&lt;=2,"At Risk", IF(W10938&gt;=4,"Potential Loyalist","Others"))))</f>
        <v>Others</v>
      </c>
    </row>
    <row r="10939" spans="1:25">
      <c r="A10939" t="s">
        <v>3150</v>
      </c>
      <c r="B10939">
        <v>20</v>
      </c>
      <c r="C10939" t="s">
        <v>19</v>
      </c>
      <c r="D10939" t="s">
        <v>49</v>
      </c>
      <c r="E10939" s="6" t="s">
        <v>23009</v>
      </c>
      <c r="F10939" t="s">
        <v>26</v>
      </c>
      <c r="G10939">
        <v>4</v>
      </c>
      <c r="H10939">
        <v>2</v>
      </c>
      <c r="I10939">
        <v>52</v>
      </c>
      <c r="J10939">
        <v>2</v>
      </c>
      <c r="K10939">
        <v>9.9700000000000006</v>
      </c>
      <c r="L10939" t="str">
        <f t="shared" si="1020"/>
        <v/>
      </c>
      <c r="M10939">
        <v>1</v>
      </c>
      <c r="N10939" t="str">
        <f t="shared" si="1021"/>
        <v/>
      </c>
      <c r="O10939">
        <v>32</v>
      </c>
      <c r="P10939" s="11">
        <v>0.5</v>
      </c>
      <c r="Q10939" s="11">
        <v>3.8461538461538401E-2</v>
      </c>
      <c r="R10939" s="12">
        <v>9.9700000000000006</v>
      </c>
      <c r="S10939" t="s">
        <v>27</v>
      </c>
      <c r="T10939">
        <v>1</v>
      </c>
      <c r="U10939">
        <f t="shared" si="1022"/>
        <v>4</v>
      </c>
      <c r="V10939">
        <f t="shared" si="1023"/>
        <v>1</v>
      </c>
      <c r="W10939">
        <f t="shared" si="1024"/>
        <v>1</v>
      </c>
      <c r="X10939" t="str">
        <f t="shared" si="1025"/>
        <v>411</v>
      </c>
      <c r="Y10939" t="str">
        <f>IF(Table1[[#This Row],[RFM_Score]]="555","Champion", IF(AND(J10939&gt;=4,V10939&gt;=4),"Loyal", IF(U10939&lt;=2,"At Risk", IF(W10939&gt;=4,"Potential Loyalist","Others"))))</f>
        <v>Others</v>
      </c>
    </row>
    <row r="10940" spans="1:25">
      <c r="A10940" t="s">
        <v>4831</v>
      </c>
      <c r="B10940">
        <v>33</v>
      </c>
      <c r="C10940" t="s">
        <v>24</v>
      </c>
      <c r="D10940" t="s">
        <v>29</v>
      </c>
      <c r="E10940" s="6" t="s">
        <v>23010</v>
      </c>
      <c r="F10940" t="s">
        <v>62</v>
      </c>
      <c r="G10940">
        <v>3</v>
      </c>
      <c r="H10940">
        <v>1</v>
      </c>
      <c r="I10940">
        <v>51</v>
      </c>
      <c r="J10940">
        <v>4</v>
      </c>
      <c r="K10940">
        <v>9.92</v>
      </c>
      <c r="L10940" t="str">
        <f t="shared" si="1020"/>
        <v/>
      </c>
      <c r="M10940">
        <v>1</v>
      </c>
      <c r="N10940" t="str">
        <f t="shared" si="1021"/>
        <v/>
      </c>
      <c r="O10940">
        <v>5</v>
      </c>
      <c r="P10940" s="11">
        <v>0.33333333333333298</v>
      </c>
      <c r="Q10940" s="11">
        <v>7.8431372549019607E-2</v>
      </c>
      <c r="R10940" s="12">
        <v>9.92</v>
      </c>
      <c r="S10940" t="s">
        <v>27</v>
      </c>
      <c r="T10940">
        <v>0</v>
      </c>
      <c r="U10940">
        <f t="shared" si="1022"/>
        <v>5</v>
      </c>
      <c r="V10940">
        <f t="shared" si="1023"/>
        <v>1</v>
      </c>
      <c r="W10940">
        <f t="shared" si="1024"/>
        <v>1</v>
      </c>
      <c r="X10940" t="str">
        <f t="shared" si="1025"/>
        <v>511</v>
      </c>
      <c r="Y10940" t="str">
        <f>IF(Table1[[#This Row],[RFM_Score]]="555","Champion", IF(AND(J10940&gt;=4,V10940&gt;=4),"Loyal", IF(U10940&lt;=2,"At Risk", IF(W10940&gt;=4,"Potential Loyalist","Others"))))</f>
        <v>Others</v>
      </c>
    </row>
    <row r="10941" spans="1:25">
      <c r="A10941" t="s">
        <v>6165</v>
      </c>
      <c r="B10941">
        <v>25</v>
      </c>
      <c r="C10941" t="s">
        <v>19</v>
      </c>
      <c r="D10941" t="s">
        <v>49</v>
      </c>
      <c r="E10941" s="6" t="s">
        <v>23011</v>
      </c>
      <c r="F10941" t="s">
        <v>60</v>
      </c>
      <c r="G10941">
        <v>3</v>
      </c>
      <c r="H10941">
        <v>2</v>
      </c>
      <c r="I10941">
        <v>49</v>
      </c>
      <c r="J10941">
        <v>2</v>
      </c>
      <c r="K10941">
        <v>9.89</v>
      </c>
      <c r="L10941" t="str">
        <f t="shared" si="1020"/>
        <v/>
      </c>
      <c r="M10941">
        <v>1</v>
      </c>
      <c r="N10941" t="str">
        <f t="shared" si="1021"/>
        <v/>
      </c>
      <c r="O10941">
        <v>2</v>
      </c>
      <c r="P10941" s="11">
        <v>0.66666666666666596</v>
      </c>
      <c r="Q10941" s="11">
        <v>4.08163265306122E-2</v>
      </c>
      <c r="R10941" s="12">
        <v>9.89</v>
      </c>
      <c r="S10941" t="s">
        <v>27</v>
      </c>
      <c r="T10941">
        <v>0</v>
      </c>
      <c r="U10941">
        <f t="shared" si="1022"/>
        <v>5</v>
      </c>
      <c r="V10941">
        <f t="shared" si="1023"/>
        <v>1</v>
      </c>
      <c r="W10941">
        <f t="shared" si="1024"/>
        <v>1</v>
      </c>
      <c r="X10941" t="str">
        <f t="shared" si="1025"/>
        <v>511</v>
      </c>
      <c r="Y10941" t="str">
        <f>IF(Table1[[#This Row],[RFM_Score]]="555","Champion", IF(AND(J10941&gt;=4,V10941&gt;=4),"Loyal", IF(U10941&lt;=2,"At Risk", IF(W10941&gt;=4,"Potential Loyalist","Others"))))</f>
        <v>Others</v>
      </c>
    </row>
    <row r="10942" spans="1:25">
      <c r="A10942" t="s">
        <v>8318</v>
      </c>
      <c r="B10942">
        <v>51</v>
      </c>
      <c r="C10942" t="s">
        <v>19</v>
      </c>
      <c r="D10942" t="s">
        <v>35</v>
      </c>
      <c r="E10942" s="6" t="s">
        <v>23012</v>
      </c>
      <c r="F10942" t="s">
        <v>21</v>
      </c>
      <c r="G10942">
        <v>4</v>
      </c>
      <c r="H10942">
        <v>0</v>
      </c>
      <c r="I10942">
        <v>58</v>
      </c>
      <c r="J10942">
        <v>4</v>
      </c>
      <c r="K10942">
        <v>9.8800000000000008</v>
      </c>
      <c r="L10942" t="str">
        <f t="shared" si="1020"/>
        <v/>
      </c>
      <c r="M10942">
        <v>1</v>
      </c>
      <c r="N10942" t="str">
        <f t="shared" si="1021"/>
        <v/>
      </c>
      <c r="O10942">
        <v>8</v>
      </c>
      <c r="P10942" s="11">
        <v>0</v>
      </c>
      <c r="Q10942" s="11">
        <v>6.8965517241379296E-2</v>
      </c>
      <c r="R10942" s="12">
        <v>9.8800000000000008</v>
      </c>
      <c r="S10942" t="s">
        <v>27</v>
      </c>
      <c r="T10942">
        <v>0</v>
      </c>
      <c r="U10942">
        <f t="shared" si="1022"/>
        <v>5</v>
      </c>
      <c r="V10942">
        <f t="shared" si="1023"/>
        <v>1</v>
      </c>
      <c r="W10942">
        <f t="shared" si="1024"/>
        <v>1</v>
      </c>
      <c r="X10942" t="str">
        <f t="shared" si="1025"/>
        <v>511</v>
      </c>
      <c r="Y10942" t="str">
        <f>IF(Table1[[#This Row],[RFM_Score]]="555","Champion", IF(AND(J10942&gt;=4,V10942&gt;=4),"Loyal", IF(U10942&lt;=2,"At Risk", IF(W10942&gt;=4,"Potential Loyalist","Others"))))</f>
        <v>Others</v>
      </c>
    </row>
    <row r="10943" spans="1:25">
      <c r="A10943" t="s">
        <v>368</v>
      </c>
      <c r="B10943">
        <v>24</v>
      </c>
      <c r="C10943" t="s">
        <v>19</v>
      </c>
      <c r="D10943" t="s">
        <v>41</v>
      </c>
      <c r="E10943" s="6" t="s">
        <v>23013</v>
      </c>
      <c r="F10943" t="s">
        <v>21</v>
      </c>
      <c r="G10943">
        <v>1</v>
      </c>
      <c r="H10943">
        <v>1</v>
      </c>
      <c r="I10943">
        <v>52</v>
      </c>
      <c r="J10943">
        <v>4</v>
      </c>
      <c r="K10943">
        <v>9.85</v>
      </c>
      <c r="L10943" t="str">
        <f t="shared" si="1020"/>
        <v/>
      </c>
      <c r="M10943">
        <v>1</v>
      </c>
      <c r="N10943" t="str">
        <f t="shared" si="1021"/>
        <v/>
      </c>
      <c r="O10943">
        <v>14</v>
      </c>
      <c r="P10943" s="11">
        <v>1</v>
      </c>
      <c r="Q10943" s="11">
        <v>7.69230769230769E-2</v>
      </c>
      <c r="R10943" s="12">
        <v>9.85</v>
      </c>
      <c r="S10943" t="s">
        <v>27</v>
      </c>
      <c r="T10943">
        <v>0</v>
      </c>
      <c r="U10943">
        <f t="shared" si="1022"/>
        <v>5</v>
      </c>
      <c r="V10943">
        <f t="shared" si="1023"/>
        <v>1</v>
      </c>
      <c r="W10943">
        <f t="shared" si="1024"/>
        <v>1</v>
      </c>
      <c r="X10943" t="str">
        <f t="shared" si="1025"/>
        <v>511</v>
      </c>
      <c r="Y10943" t="str">
        <f>IF(Table1[[#This Row],[RFM_Score]]="555","Champion", IF(AND(J10943&gt;=4,V10943&gt;=4),"Loyal", IF(U10943&lt;=2,"At Risk", IF(W10943&gt;=4,"Potential Loyalist","Others"))))</f>
        <v>Others</v>
      </c>
    </row>
    <row r="10944" spans="1:25">
      <c r="A10944" t="s">
        <v>6726</v>
      </c>
      <c r="B10944">
        <v>26</v>
      </c>
      <c r="C10944" t="s">
        <v>19</v>
      </c>
      <c r="D10944" t="s">
        <v>49</v>
      </c>
      <c r="E10944" s="6" t="s">
        <v>23014</v>
      </c>
      <c r="F10944" t="s">
        <v>37</v>
      </c>
      <c r="G10944">
        <v>2</v>
      </c>
      <c r="H10944">
        <v>0</v>
      </c>
      <c r="I10944">
        <v>56</v>
      </c>
      <c r="J10944">
        <v>6</v>
      </c>
      <c r="K10944">
        <v>9.7799999999999994</v>
      </c>
      <c r="L10944" t="str">
        <f t="shared" si="1020"/>
        <v/>
      </c>
      <c r="M10944">
        <v>1</v>
      </c>
      <c r="N10944" t="str">
        <f t="shared" si="1021"/>
        <v/>
      </c>
      <c r="O10944">
        <v>1</v>
      </c>
      <c r="P10944" s="11">
        <v>0</v>
      </c>
      <c r="Q10944" s="11">
        <v>0.107142857142857</v>
      </c>
      <c r="R10944" s="12">
        <v>9.7799999999999994</v>
      </c>
      <c r="S10944" t="s">
        <v>27</v>
      </c>
      <c r="T10944">
        <v>0</v>
      </c>
      <c r="U10944">
        <f t="shared" si="1022"/>
        <v>5</v>
      </c>
      <c r="V10944">
        <f t="shared" si="1023"/>
        <v>1</v>
      </c>
      <c r="W10944">
        <f t="shared" si="1024"/>
        <v>1</v>
      </c>
      <c r="X10944" t="str">
        <f t="shared" si="1025"/>
        <v>511</v>
      </c>
      <c r="Y10944" t="str">
        <f>IF(Table1[[#This Row],[RFM_Score]]="555","Champion", IF(AND(J10944&gt;=4,V10944&gt;=4),"Loyal", IF(U10944&lt;=2,"At Risk", IF(W10944&gt;=4,"Potential Loyalist","Others"))))</f>
        <v>Others</v>
      </c>
    </row>
    <row r="10945" spans="1:25">
      <c r="A10945" t="s">
        <v>928</v>
      </c>
      <c r="B10945">
        <v>41</v>
      </c>
      <c r="C10945" t="s">
        <v>19</v>
      </c>
      <c r="D10945" t="s">
        <v>46</v>
      </c>
      <c r="E10945" s="6" t="s">
        <v>23015</v>
      </c>
      <c r="F10945" t="s">
        <v>37</v>
      </c>
      <c r="G10945">
        <v>3</v>
      </c>
      <c r="H10945">
        <v>1</v>
      </c>
      <c r="I10945">
        <v>42</v>
      </c>
      <c r="J10945">
        <v>1</v>
      </c>
      <c r="K10945">
        <v>9.75</v>
      </c>
      <c r="L10945" t="str">
        <f t="shared" si="1020"/>
        <v/>
      </c>
      <c r="M10945">
        <v>1</v>
      </c>
      <c r="N10945" t="str">
        <f t="shared" si="1021"/>
        <v/>
      </c>
      <c r="O10945">
        <v>13</v>
      </c>
      <c r="P10945" s="11">
        <v>0.33333333333333298</v>
      </c>
      <c r="Q10945" s="11">
        <v>2.3809523809523801E-2</v>
      </c>
      <c r="R10945" s="12">
        <v>9.75</v>
      </c>
      <c r="S10945" t="s">
        <v>27</v>
      </c>
      <c r="T10945">
        <v>0</v>
      </c>
      <c r="U10945">
        <f t="shared" si="1022"/>
        <v>5</v>
      </c>
      <c r="V10945">
        <f t="shared" si="1023"/>
        <v>1</v>
      </c>
      <c r="W10945">
        <f t="shared" si="1024"/>
        <v>1</v>
      </c>
      <c r="X10945" t="str">
        <f t="shared" si="1025"/>
        <v>511</v>
      </c>
      <c r="Y10945" t="str">
        <f>IF(Table1[[#This Row],[RFM_Score]]="555","Champion", IF(AND(J10945&gt;=4,V10945&gt;=4),"Loyal", IF(U10945&lt;=2,"At Risk", IF(W10945&gt;=4,"Potential Loyalist","Others"))))</f>
        <v>Others</v>
      </c>
    </row>
    <row r="10946" spans="1:25">
      <c r="A10946" t="s">
        <v>9507</v>
      </c>
      <c r="B10946">
        <v>39</v>
      </c>
      <c r="C10946" t="s">
        <v>24</v>
      </c>
      <c r="D10946" t="s">
        <v>29</v>
      </c>
      <c r="E10946" s="6" t="s">
        <v>23016</v>
      </c>
      <c r="F10946" t="s">
        <v>21</v>
      </c>
      <c r="G10946">
        <v>5</v>
      </c>
      <c r="H10946">
        <v>1</v>
      </c>
      <c r="I10946">
        <v>41</v>
      </c>
      <c r="J10946">
        <v>3</v>
      </c>
      <c r="K10946">
        <v>9.73</v>
      </c>
      <c r="L10946" t="str">
        <f t="shared" ref="L10946:L11009" si="1026">IF(OR(K10946&lt;$AC$10, K10946&gt;$AC$11), "OUTLIER", "")</f>
        <v/>
      </c>
      <c r="M10946">
        <v>1</v>
      </c>
      <c r="N10946" t="str">
        <f t="shared" ref="N10946:N11009" si="1027">IF(OR(M10946&lt;$AC$16, M10946&gt;$AC$17), "OUTLIER", "")</f>
        <v/>
      </c>
      <c r="O10946">
        <v>6</v>
      </c>
      <c r="P10946" s="11">
        <v>0.2</v>
      </c>
      <c r="Q10946" s="11">
        <v>7.3170731707316999E-2</v>
      </c>
      <c r="R10946" s="12">
        <v>9.73</v>
      </c>
      <c r="S10946" t="s">
        <v>27</v>
      </c>
      <c r="T10946">
        <v>0</v>
      </c>
      <c r="U10946">
        <f t="shared" ref="U10946:U11009" si="1028">IF(O10946&lt;=20,5,IF(O10946&lt;=40,4,IF(O10946&lt;=70,3,IF(O10946&lt;=100,2,1))))</f>
        <v>5</v>
      </c>
      <c r="V10946">
        <f t="shared" ref="V10946:V11009" si="1029">IF(M10946&gt;=11,5,IF(M10946&gt;=9,4,IF(M10946&gt;=7,3,IF(M10946&gt;=5,2,1))))</f>
        <v>1</v>
      </c>
      <c r="W10946">
        <f t="shared" ref="W10946:W11009" si="1030">IF(K10946&gt;=500,5,IF(K10946&gt;=300,4,IF(K10946&gt;=150,3,IF(K10946&gt;=50,2,1))))</f>
        <v>1</v>
      </c>
      <c r="X10946" t="str">
        <f t="shared" ref="X10946:X11009" si="1031">U10946 &amp; V10946 &amp; W10946</f>
        <v>511</v>
      </c>
      <c r="Y10946" t="str">
        <f>IF(Table1[[#This Row],[RFM_Score]]="555","Champion", IF(AND(J10946&gt;=4,V10946&gt;=4),"Loyal", IF(U10946&lt;=2,"At Risk", IF(W10946&gt;=4,"Potential Loyalist","Others"))))</f>
        <v>Others</v>
      </c>
    </row>
    <row r="10947" spans="1:25">
      <c r="A10947" t="s">
        <v>5993</v>
      </c>
      <c r="B10947">
        <v>33</v>
      </c>
      <c r="C10947" t="s">
        <v>19</v>
      </c>
      <c r="D10947" t="s">
        <v>25</v>
      </c>
      <c r="E10947" s="6" t="s">
        <v>23017</v>
      </c>
      <c r="F10947" t="s">
        <v>26</v>
      </c>
      <c r="G10947">
        <v>2</v>
      </c>
      <c r="H10947">
        <v>0</v>
      </c>
      <c r="I10947">
        <v>38</v>
      </c>
      <c r="J10947">
        <v>1</v>
      </c>
      <c r="K10947">
        <v>9.49</v>
      </c>
      <c r="L10947" t="str">
        <f t="shared" si="1026"/>
        <v/>
      </c>
      <c r="M10947">
        <v>1</v>
      </c>
      <c r="N10947" t="str">
        <f t="shared" si="1027"/>
        <v/>
      </c>
      <c r="O10947">
        <v>57</v>
      </c>
      <c r="P10947" s="11">
        <v>0</v>
      </c>
      <c r="Q10947" s="11">
        <v>2.6315789473684199E-2</v>
      </c>
      <c r="R10947" s="12">
        <v>9.49</v>
      </c>
      <c r="S10947" t="s">
        <v>27</v>
      </c>
      <c r="T10947">
        <v>0</v>
      </c>
      <c r="U10947">
        <f t="shared" si="1028"/>
        <v>3</v>
      </c>
      <c r="V10947">
        <f t="shared" si="1029"/>
        <v>1</v>
      </c>
      <c r="W10947">
        <f t="shared" si="1030"/>
        <v>1</v>
      </c>
      <c r="X10947" t="str">
        <f t="shared" si="1031"/>
        <v>311</v>
      </c>
      <c r="Y10947" t="str">
        <f>IF(Table1[[#This Row],[RFM_Score]]="555","Champion", IF(AND(J10947&gt;=4,V10947&gt;=4),"Loyal", IF(U10947&lt;=2,"At Risk", IF(W10947&gt;=4,"Potential Loyalist","Others"))))</f>
        <v>Others</v>
      </c>
    </row>
    <row r="10948" spans="1:25">
      <c r="A10948" t="s">
        <v>3677</v>
      </c>
      <c r="B10948">
        <v>29</v>
      </c>
      <c r="C10948" t="s">
        <v>19</v>
      </c>
      <c r="D10948" t="s">
        <v>29</v>
      </c>
      <c r="E10948" s="6" t="s">
        <v>23018</v>
      </c>
      <c r="F10948" t="s">
        <v>26</v>
      </c>
      <c r="G10948">
        <v>3</v>
      </c>
      <c r="H10948">
        <v>1</v>
      </c>
      <c r="I10948">
        <v>47</v>
      </c>
      <c r="J10948">
        <v>2</v>
      </c>
      <c r="K10948">
        <v>9.48</v>
      </c>
      <c r="L10948" t="str">
        <f t="shared" si="1026"/>
        <v/>
      </c>
      <c r="M10948">
        <v>1</v>
      </c>
      <c r="N10948" t="str">
        <f t="shared" si="1027"/>
        <v/>
      </c>
      <c r="O10948">
        <v>3</v>
      </c>
      <c r="P10948" s="11">
        <v>0.33333333333333298</v>
      </c>
      <c r="Q10948" s="11">
        <v>4.2553191489361701E-2</v>
      </c>
      <c r="R10948" s="12">
        <v>9.48</v>
      </c>
      <c r="S10948" t="s">
        <v>27</v>
      </c>
      <c r="T10948">
        <v>0</v>
      </c>
      <c r="U10948">
        <f t="shared" si="1028"/>
        <v>5</v>
      </c>
      <c r="V10948">
        <f t="shared" si="1029"/>
        <v>1</v>
      </c>
      <c r="W10948">
        <f t="shared" si="1030"/>
        <v>1</v>
      </c>
      <c r="X10948" t="str">
        <f t="shared" si="1031"/>
        <v>511</v>
      </c>
      <c r="Y10948" t="str">
        <f>IF(Table1[[#This Row],[RFM_Score]]="555","Champion", IF(AND(J10948&gt;=4,V10948&gt;=4),"Loyal", IF(U10948&lt;=2,"At Risk", IF(W10948&gt;=4,"Potential Loyalist","Others"))))</f>
        <v>Others</v>
      </c>
    </row>
    <row r="10949" spans="1:25">
      <c r="A10949" t="s">
        <v>311</v>
      </c>
      <c r="B10949">
        <v>23</v>
      </c>
      <c r="C10949" t="s">
        <v>19</v>
      </c>
      <c r="D10949" t="s">
        <v>25</v>
      </c>
      <c r="E10949" s="6" t="s">
        <v>23019</v>
      </c>
      <c r="F10949" t="s">
        <v>26</v>
      </c>
      <c r="G10949">
        <v>4</v>
      </c>
      <c r="H10949">
        <v>2</v>
      </c>
      <c r="I10949">
        <v>59</v>
      </c>
      <c r="J10949">
        <v>2</v>
      </c>
      <c r="K10949">
        <v>9.4499999999999993</v>
      </c>
      <c r="L10949" t="str">
        <f t="shared" si="1026"/>
        <v/>
      </c>
      <c r="M10949">
        <v>1</v>
      </c>
      <c r="N10949" t="str">
        <f t="shared" si="1027"/>
        <v/>
      </c>
      <c r="O10949">
        <v>87</v>
      </c>
      <c r="P10949" s="11">
        <v>0.5</v>
      </c>
      <c r="Q10949" s="11">
        <v>3.38983050847457E-2</v>
      </c>
      <c r="R10949" s="12">
        <v>9.4499999999999993</v>
      </c>
      <c r="S10949" t="s">
        <v>27</v>
      </c>
      <c r="T10949">
        <v>0</v>
      </c>
      <c r="U10949">
        <f t="shared" si="1028"/>
        <v>2</v>
      </c>
      <c r="V10949">
        <f t="shared" si="1029"/>
        <v>1</v>
      </c>
      <c r="W10949">
        <f t="shared" si="1030"/>
        <v>1</v>
      </c>
      <c r="X10949" t="str">
        <f t="shared" si="1031"/>
        <v>211</v>
      </c>
      <c r="Y10949" t="str">
        <f>IF(Table1[[#This Row],[RFM_Score]]="555","Champion", IF(AND(J10949&gt;=4,V10949&gt;=4),"Loyal", IF(U10949&lt;=2,"At Risk", IF(W10949&gt;=4,"Potential Loyalist","Others"))))</f>
        <v>At Risk</v>
      </c>
    </row>
    <row r="10950" spans="1:25">
      <c r="A10950" t="s">
        <v>1653</v>
      </c>
      <c r="B10950">
        <v>38</v>
      </c>
      <c r="C10950" t="s">
        <v>24</v>
      </c>
      <c r="D10950" t="s">
        <v>25</v>
      </c>
      <c r="E10950" s="6" t="s">
        <v>23020</v>
      </c>
      <c r="F10950" t="s">
        <v>37</v>
      </c>
      <c r="G10950">
        <v>0</v>
      </c>
      <c r="H10950">
        <v>0</v>
      </c>
      <c r="I10950">
        <v>44</v>
      </c>
      <c r="J10950">
        <v>2</v>
      </c>
      <c r="K10950">
        <v>9.39</v>
      </c>
      <c r="L10950" t="str">
        <f t="shared" si="1026"/>
        <v/>
      </c>
      <c r="M10950">
        <v>1</v>
      </c>
      <c r="N10950" t="str">
        <f t="shared" si="1027"/>
        <v/>
      </c>
      <c r="O10950">
        <v>104</v>
      </c>
      <c r="P10950" s="11">
        <v>0</v>
      </c>
      <c r="Q10950" s="11">
        <v>4.54545454545454E-2</v>
      </c>
      <c r="R10950" s="12">
        <v>9.39</v>
      </c>
      <c r="S10950" t="s">
        <v>27</v>
      </c>
      <c r="T10950">
        <v>1</v>
      </c>
      <c r="U10950">
        <f t="shared" si="1028"/>
        <v>1</v>
      </c>
      <c r="V10950">
        <f t="shared" si="1029"/>
        <v>1</v>
      </c>
      <c r="W10950">
        <f t="shared" si="1030"/>
        <v>1</v>
      </c>
      <c r="X10950" t="str">
        <f t="shared" si="1031"/>
        <v>111</v>
      </c>
      <c r="Y10950" t="str">
        <f>IF(Table1[[#This Row],[RFM_Score]]="555","Champion", IF(AND(J10950&gt;=4,V10950&gt;=4),"Loyal", IF(U10950&lt;=2,"At Risk", IF(W10950&gt;=4,"Potential Loyalist","Others"))))</f>
        <v>At Risk</v>
      </c>
    </row>
    <row r="10951" spans="1:25">
      <c r="A10951" t="s">
        <v>10885</v>
      </c>
      <c r="B10951">
        <v>31</v>
      </c>
      <c r="C10951" t="s">
        <v>24</v>
      </c>
      <c r="D10951" t="s">
        <v>20</v>
      </c>
      <c r="E10951" s="6" t="s">
        <v>23021</v>
      </c>
      <c r="F10951" t="s">
        <v>60</v>
      </c>
      <c r="G10951">
        <v>8</v>
      </c>
      <c r="H10951">
        <v>3</v>
      </c>
      <c r="I10951">
        <v>50</v>
      </c>
      <c r="J10951">
        <v>1</v>
      </c>
      <c r="K10951">
        <v>9.18</v>
      </c>
      <c r="L10951" t="str">
        <f t="shared" si="1026"/>
        <v/>
      </c>
      <c r="M10951">
        <v>1</v>
      </c>
      <c r="N10951" t="str">
        <f t="shared" si="1027"/>
        <v/>
      </c>
      <c r="O10951">
        <v>1</v>
      </c>
      <c r="P10951" s="11">
        <v>0.375</v>
      </c>
      <c r="Q10951" s="11">
        <v>0.02</v>
      </c>
      <c r="R10951" s="12">
        <v>9.18</v>
      </c>
      <c r="S10951" t="s">
        <v>27</v>
      </c>
      <c r="T10951">
        <v>0</v>
      </c>
      <c r="U10951">
        <f t="shared" si="1028"/>
        <v>5</v>
      </c>
      <c r="V10951">
        <f t="shared" si="1029"/>
        <v>1</v>
      </c>
      <c r="W10951">
        <f t="shared" si="1030"/>
        <v>1</v>
      </c>
      <c r="X10951" t="str">
        <f t="shared" si="1031"/>
        <v>511</v>
      </c>
      <c r="Y10951" t="str">
        <f>IF(Table1[[#This Row],[RFM_Score]]="555","Champion", IF(AND(J10951&gt;=4,V10951&gt;=4),"Loyal", IF(U10951&lt;=2,"At Risk", IF(W10951&gt;=4,"Potential Loyalist","Others"))))</f>
        <v>Others</v>
      </c>
    </row>
    <row r="10952" spans="1:25">
      <c r="A10952" t="s">
        <v>7400</v>
      </c>
      <c r="B10952">
        <v>28</v>
      </c>
      <c r="C10952" t="s">
        <v>24</v>
      </c>
      <c r="D10952" t="s">
        <v>35</v>
      </c>
      <c r="E10952" s="6" t="s">
        <v>23022</v>
      </c>
      <c r="F10952" t="s">
        <v>30</v>
      </c>
      <c r="G10952">
        <v>4</v>
      </c>
      <c r="H10952">
        <v>1</v>
      </c>
      <c r="I10952">
        <v>51</v>
      </c>
      <c r="J10952">
        <v>5</v>
      </c>
      <c r="K10952">
        <v>8.99</v>
      </c>
      <c r="L10952" t="str">
        <f t="shared" si="1026"/>
        <v/>
      </c>
      <c r="M10952">
        <v>1</v>
      </c>
      <c r="N10952" t="str">
        <f t="shared" si="1027"/>
        <v/>
      </c>
      <c r="O10952">
        <v>11</v>
      </c>
      <c r="P10952" s="11">
        <v>0.25</v>
      </c>
      <c r="Q10952" s="11">
        <v>9.8039215686274495E-2</v>
      </c>
      <c r="R10952" s="12">
        <v>8.99</v>
      </c>
      <c r="S10952" t="s">
        <v>27</v>
      </c>
      <c r="T10952">
        <v>0</v>
      </c>
      <c r="U10952">
        <f t="shared" si="1028"/>
        <v>5</v>
      </c>
      <c r="V10952">
        <f t="shared" si="1029"/>
        <v>1</v>
      </c>
      <c r="W10952">
        <f t="shared" si="1030"/>
        <v>1</v>
      </c>
      <c r="X10952" t="str">
        <f t="shared" si="1031"/>
        <v>511</v>
      </c>
      <c r="Y10952" t="str">
        <f>IF(Table1[[#This Row],[RFM_Score]]="555","Champion", IF(AND(J10952&gt;=4,V10952&gt;=4),"Loyal", IF(U10952&lt;=2,"At Risk", IF(W10952&gt;=4,"Potential Loyalist","Others"))))</f>
        <v>Others</v>
      </c>
    </row>
    <row r="10953" spans="1:25">
      <c r="A10953" t="s">
        <v>10778</v>
      </c>
      <c r="B10953">
        <v>36</v>
      </c>
      <c r="C10953" t="s">
        <v>24</v>
      </c>
      <c r="D10953" t="s">
        <v>41</v>
      </c>
      <c r="E10953" s="6" t="s">
        <v>23023</v>
      </c>
      <c r="F10953" t="s">
        <v>60</v>
      </c>
      <c r="G10953">
        <v>3</v>
      </c>
      <c r="H10953">
        <v>0</v>
      </c>
      <c r="I10953">
        <v>45</v>
      </c>
      <c r="J10953">
        <v>4</v>
      </c>
      <c r="K10953">
        <v>8.94</v>
      </c>
      <c r="L10953" t="str">
        <f t="shared" si="1026"/>
        <v/>
      </c>
      <c r="M10953">
        <v>1</v>
      </c>
      <c r="N10953" t="str">
        <f t="shared" si="1027"/>
        <v/>
      </c>
      <c r="O10953">
        <v>3</v>
      </c>
      <c r="P10953" s="11">
        <v>0</v>
      </c>
      <c r="Q10953" s="11">
        <v>8.8888888888888795E-2</v>
      </c>
      <c r="R10953" s="12">
        <v>8.94</v>
      </c>
      <c r="S10953" t="s">
        <v>27</v>
      </c>
      <c r="T10953">
        <v>0</v>
      </c>
      <c r="U10953">
        <f t="shared" si="1028"/>
        <v>5</v>
      </c>
      <c r="V10953">
        <f t="shared" si="1029"/>
        <v>1</v>
      </c>
      <c r="W10953">
        <f t="shared" si="1030"/>
        <v>1</v>
      </c>
      <c r="X10953" t="str">
        <f t="shared" si="1031"/>
        <v>511</v>
      </c>
      <c r="Y10953" t="str">
        <f>IF(Table1[[#This Row],[RFM_Score]]="555","Champion", IF(AND(J10953&gt;=4,V10953&gt;=4),"Loyal", IF(U10953&lt;=2,"At Risk", IF(W10953&gt;=4,"Potential Loyalist","Others"))))</f>
        <v>Others</v>
      </c>
    </row>
    <row r="10954" spans="1:25">
      <c r="A10954" t="s">
        <v>7919</v>
      </c>
      <c r="B10954">
        <v>50</v>
      </c>
      <c r="C10954" t="s">
        <v>24</v>
      </c>
      <c r="D10954" t="s">
        <v>29</v>
      </c>
      <c r="E10954" s="6" t="s">
        <v>23024</v>
      </c>
      <c r="F10954" t="s">
        <v>30</v>
      </c>
      <c r="G10954">
        <v>5</v>
      </c>
      <c r="H10954">
        <v>1</v>
      </c>
      <c r="I10954">
        <v>47</v>
      </c>
      <c r="J10954">
        <v>0</v>
      </c>
      <c r="K10954">
        <v>8.85</v>
      </c>
      <c r="L10954" t="str">
        <f t="shared" si="1026"/>
        <v/>
      </c>
      <c r="M10954">
        <v>1</v>
      </c>
      <c r="N10954" t="str">
        <f t="shared" si="1027"/>
        <v/>
      </c>
      <c r="O10954">
        <v>1</v>
      </c>
      <c r="P10954" s="11">
        <v>0.2</v>
      </c>
      <c r="Q10954" s="11">
        <v>0</v>
      </c>
      <c r="R10954" s="12">
        <v>8.85</v>
      </c>
      <c r="S10954" t="s">
        <v>27</v>
      </c>
      <c r="T10954">
        <v>0</v>
      </c>
      <c r="U10954">
        <f t="shared" si="1028"/>
        <v>5</v>
      </c>
      <c r="V10954">
        <f t="shared" si="1029"/>
        <v>1</v>
      </c>
      <c r="W10954">
        <f t="shared" si="1030"/>
        <v>1</v>
      </c>
      <c r="X10954" t="str">
        <f t="shared" si="1031"/>
        <v>511</v>
      </c>
      <c r="Y10954" t="str">
        <f>IF(Table1[[#This Row],[RFM_Score]]="555","Champion", IF(AND(J10954&gt;=4,V10954&gt;=4),"Loyal", IF(U10954&lt;=2,"At Risk", IF(W10954&gt;=4,"Potential Loyalist","Others"))))</f>
        <v>Others</v>
      </c>
    </row>
    <row r="10955" spans="1:25">
      <c r="A10955" t="s">
        <v>8952</v>
      </c>
      <c r="B10955">
        <v>40</v>
      </c>
      <c r="C10955" t="s">
        <v>19</v>
      </c>
      <c r="D10955" t="s">
        <v>25</v>
      </c>
      <c r="E10955" s="6" t="s">
        <v>23025</v>
      </c>
      <c r="F10955" t="s">
        <v>37</v>
      </c>
      <c r="G10955">
        <v>3</v>
      </c>
      <c r="H10955">
        <v>2</v>
      </c>
      <c r="I10955">
        <v>66</v>
      </c>
      <c r="J10955">
        <v>5</v>
      </c>
      <c r="K10955">
        <v>8.81</v>
      </c>
      <c r="L10955" t="str">
        <f t="shared" si="1026"/>
        <v/>
      </c>
      <c r="M10955">
        <v>1</v>
      </c>
      <c r="N10955" t="str">
        <f t="shared" si="1027"/>
        <v/>
      </c>
      <c r="O10955">
        <v>4</v>
      </c>
      <c r="P10955" s="11">
        <v>0.66666666666666596</v>
      </c>
      <c r="Q10955" s="11">
        <v>7.5757575757575704E-2</v>
      </c>
      <c r="R10955" s="12">
        <v>8.81</v>
      </c>
      <c r="S10955" t="s">
        <v>27</v>
      </c>
      <c r="T10955">
        <v>0</v>
      </c>
      <c r="U10955">
        <f t="shared" si="1028"/>
        <v>5</v>
      </c>
      <c r="V10955">
        <f t="shared" si="1029"/>
        <v>1</v>
      </c>
      <c r="W10955">
        <f t="shared" si="1030"/>
        <v>1</v>
      </c>
      <c r="X10955" t="str">
        <f t="shared" si="1031"/>
        <v>511</v>
      </c>
      <c r="Y10955" t="str">
        <f>IF(Table1[[#This Row],[RFM_Score]]="555","Champion", IF(AND(J10955&gt;=4,V10955&gt;=4),"Loyal", IF(U10955&lt;=2,"At Risk", IF(W10955&gt;=4,"Potential Loyalist","Others"))))</f>
        <v>Others</v>
      </c>
    </row>
    <row r="10956" spans="1:25">
      <c r="A10956" t="s">
        <v>8822</v>
      </c>
      <c r="B10956">
        <v>37</v>
      </c>
      <c r="C10956" t="s">
        <v>19</v>
      </c>
      <c r="D10956" t="s">
        <v>25</v>
      </c>
      <c r="E10956" s="6" t="s">
        <v>23026</v>
      </c>
      <c r="F10956" t="s">
        <v>60</v>
      </c>
      <c r="G10956">
        <v>2</v>
      </c>
      <c r="H10956">
        <v>2</v>
      </c>
      <c r="I10956">
        <v>48</v>
      </c>
      <c r="J10956">
        <v>1</v>
      </c>
      <c r="K10956">
        <v>8.7200000000000006</v>
      </c>
      <c r="L10956" t="str">
        <f t="shared" si="1026"/>
        <v/>
      </c>
      <c r="M10956">
        <v>1</v>
      </c>
      <c r="N10956" t="str">
        <f t="shared" si="1027"/>
        <v/>
      </c>
      <c r="O10956">
        <v>5</v>
      </c>
      <c r="P10956" s="11">
        <v>1</v>
      </c>
      <c r="Q10956" s="11">
        <v>2.0833333333333301E-2</v>
      </c>
      <c r="R10956" s="12">
        <v>8.7200000000000006</v>
      </c>
      <c r="S10956" t="s">
        <v>27</v>
      </c>
      <c r="T10956">
        <v>0</v>
      </c>
      <c r="U10956">
        <f t="shared" si="1028"/>
        <v>5</v>
      </c>
      <c r="V10956">
        <f t="shared" si="1029"/>
        <v>1</v>
      </c>
      <c r="W10956">
        <f t="shared" si="1030"/>
        <v>1</v>
      </c>
      <c r="X10956" t="str">
        <f t="shared" si="1031"/>
        <v>511</v>
      </c>
      <c r="Y10956" t="str">
        <f>IF(Table1[[#This Row],[RFM_Score]]="555","Champion", IF(AND(J10956&gt;=4,V10956&gt;=4),"Loyal", IF(U10956&lt;=2,"At Risk", IF(W10956&gt;=4,"Potential Loyalist","Others"))))</f>
        <v>Others</v>
      </c>
    </row>
    <row r="10957" spans="1:25">
      <c r="A10957" t="s">
        <v>10753</v>
      </c>
      <c r="B10957">
        <v>35</v>
      </c>
      <c r="C10957" t="s">
        <v>19</v>
      </c>
      <c r="D10957" t="s">
        <v>25</v>
      </c>
      <c r="E10957" s="6" t="s">
        <v>23027</v>
      </c>
      <c r="F10957" t="s">
        <v>21</v>
      </c>
      <c r="G10957">
        <v>2</v>
      </c>
      <c r="H10957">
        <v>0</v>
      </c>
      <c r="I10957">
        <v>44</v>
      </c>
      <c r="J10957">
        <v>3</v>
      </c>
      <c r="K10957">
        <v>8.6999999999999993</v>
      </c>
      <c r="L10957" t="str">
        <f t="shared" si="1026"/>
        <v/>
      </c>
      <c r="M10957">
        <v>1</v>
      </c>
      <c r="N10957" t="str">
        <f t="shared" si="1027"/>
        <v/>
      </c>
      <c r="O10957">
        <v>5</v>
      </c>
      <c r="P10957" s="11">
        <v>0</v>
      </c>
      <c r="Q10957" s="11">
        <v>6.8181818181818094E-2</v>
      </c>
      <c r="R10957" s="12">
        <v>8.6999999999999993</v>
      </c>
      <c r="S10957" t="s">
        <v>27</v>
      </c>
      <c r="T10957">
        <v>0</v>
      </c>
      <c r="U10957">
        <f t="shared" si="1028"/>
        <v>5</v>
      </c>
      <c r="V10957">
        <f t="shared" si="1029"/>
        <v>1</v>
      </c>
      <c r="W10957">
        <f t="shared" si="1030"/>
        <v>1</v>
      </c>
      <c r="X10957" t="str">
        <f t="shared" si="1031"/>
        <v>511</v>
      </c>
      <c r="Y10957" t="str">
        <f>IF(Table1[[#This Row],[RFM_Score]]="555","Champion", IF(AND(J10957&gt;=4,V10957&gt;=4),"Loyal", IF(U10957&lt;=2,"At Risk", IF(W10957&gt;=4,"Potential Loyalist","Others"))))</f>
        <v>Others</v>
      </c>
    </row>
    <row r="10958" spans="1:25">
      <c r="A10958" t="s">
        <v>3185</v>
      </c>
      <c r="B10958">
        <v>33</v>
      </c>
      <c r="C10958" t="s">
        <v>19</v>
      </c>
      <c r="D10958" t="s">
        <v>25</v>
      </c>
      <c r="E10958" s="6" t="s">
        <v>23028</v>
      </c>
      <c r="F10958" t="s">
        <v>21</v>
      </c>
      <c r="G10958">
        <v>2</v>
      </c>
      <c r="H10958">
        <v>2</v>
      </c>
      <c r="I10958">
        <v>52</v>
      </c>
      <c r="J10958">
        <v>5</v>
      </c>
      <c r="K10958">
        <v>8.68</v>
      </c>
      <c r="L10958" t="str">
        <f t="shared" si="1026"/>
        <v/>
      </c>
      <c r="M10958">
        <v>1</v>
      </c>
      <c r="N10958" t="str">
        <f t="shared" si="1027"/>
        <v/>
      </c>
      <c r="O10958">
        <v>69</v>
      </c>
      <c r="P10958" s="11">
        <v>1</v>
      </c>
      <c r="Q10958" s="11">
        <v>9.6153846153846104E-2</v>
      </c>
      <c r="R10958" s="12">
        <v>8.68</v>
      </c>
      <c r="S10958" t="s">
        <v>27</v>
      </c>
      <c r="T10958">
        <v>0</v>
      </c>
      <c r="U10958">
        <f t="shared" si="1028"/>
        <v>3</v>
      </c>
      <c r="V10958">
        <f t="shared" si="1029"/>
        <v>1</v>
      </c>
      <c r="W10958">
        <f t="shared" si="1030"/>
        <v>1</v>
      </c>
      <c r="X10958" t="str">
        <f t="shared" si="1031"/>
        <v>311</v>
      </c>
      <c r="Y10958" t="str">
        <f>IF(Table1[[#This Row],[RFM_Score]]="555","Champion", IF(AND(J10958&gt;=4,V10958&gt;=4),"Loyal", IF(U10958&lt;=2,"At Risk", IF(W10958&gt;=4,"Potential Loyalist","Others"))))</f>
        <v>Others</v>
      </c>
    </row>
    <row r="10959" spans="1:25">
      <c r="A10959" t="s">
        <v>12027</v>
      </c>
      <c r="B10959">
        <v>28</v>
      </c>
      <c r="C10959" t="s">
        <v>19</v>
      </c>
      <c r="D10959" t="s">
        <v>25</v>
      </c>
      <c r="E10959" s="6" t="s">
        <v>23029</v>
      </c>
      <c r="F10959" t="s">
        <v>21</v>
      </c>
      <c r="G10959">
        <v>3</v>
      </c>
      <c r="H10959">
        <v>0</v>
      </c>
      <c r="I10959">
        <v>37</v>
      </c>
      <c r="J10959">
        <v>3</v>
      </c>
      <c r="K10959">
        <v>8.57</v>
      </c>
      <c r="L10959" t="str">
        <f t="shared" si="1026"/>
        <v/>
      </c>
      <c r="M10959">
        <v>1</v>
      </c>
      <c r="N10959" t="str">
        <f t="shared" si="1027"/>
        <v/>
      </c>
      <c r="O10959">
        <v>29</v>
      </c>
      <c r="P10959" s="11">
        <v>0</v>
      </c>
      <c r="Q10959" s="11">
        <v>8.1081081081081002E-2</v>
      </c>
      <c r="R10959" s="12">
        <v>8.57</v>
      </c>
      <c r="S10959" t="s">
        <v>27</v>
      </c>
      <c r="T10959">
        <v>0</v>
      </c>
      <c r="U10959">
        <f t="shared" si="1028"/>
        <v>4</v>
      </c>
      <c r="V10959">
        <f t="shared" si="1029"/>
        <v>1</v>
      </c>
      <c r="W10959">
        <f t="shared" si="1030"/>
        <v>1</v>
      </c>
      <c r="X10959" t="str">
        <f t="shared" si="1031"/>
        <v>411</v>
      </c>
      <c r="Y10959" t="str">
        <f>IF(Table1[[#This Row],[RFM_Score]]="555","Champion", IF(AND(J10959&gt;=4,V10959&gt;=4),"Loyal", IF(U10959&lt;=2,"At Risk", IF(W10959&gt;=4,"Potential Loyalist","Others"))))</f>
        <v>Others</v>
      </c>
    </row>
    <row r="10960" spans="1:25">
      <c r="A10960" t="s">
        <v>4421</v>
      </c>
      <c r="B10960">
        <v>27</v>
      </c>
      <c r="C10960" t="s">
        <v>24</v>
      </c>
      <c r="D10960" t="s">
        <v>41</v>
      </c>
      <c r="E10960" s="6" t="s">
        <v>23030</v>
      </c>
      <c r="F10960" t="s">
        <v>37</v>
      </c>
      <c r="G10960">
        <v>2</v>
      </c>
      <c r="H10960">
        <v>0</v>
      </c>
      <c r="I10960">
        <v>45</v>
      </c>
      <c r="J10960">
        <v>2</v>
      </c>
      <c r="K10960">
        <v>8.52</v>
      </c>
      <c r="L10960" t="str">
        <f t="shared" si="1026"/>
        <v/>
      </c>
      <c r="M10960">
        <v>1</v>
      </c>
      <c r="N10960" t="str">
        <f t="shared" si="1027"/>
        <v/>
      </c>
      <c r="O10960">
        <v>56</v>
      </c>
      <c r="P10960" s="11">
        <v>0</v>
      </c>
      <c r="Q10960" s="11">
        <v>4.4444444444444398E-2</v>
      </c>
      <c r="R10960" s="12">
        <v>8.52</v>
      </c>
      <c r="S10960" t="s">
        <v>27</v>
      </c>
      <c r="T10960">
        <v>0</v>
      </c>
      <c r="U10960">
        <f t="shared" si="1028"/>
        <v>3</v>
      </c>
      <c r="V10960">
        <f t="shared" si="1029"/>
        <v>1</v>
      </c>
      <c r="W10960">
        <f t="shared" si="1030"/>
        <v>1</v>
      </c>
      <c r="X10960" t="str">
        <f t="shared" si="1031"/>
        <v>311</v>
      </c>
      <c r="Y10960" t="str">
        <f>IF(Table1[[#This Row],[RFM_Score]]="555","Champion", IF(AND(J10960&gt;=4,V10960&gt;=4),"Loyal", IF(U10960&lt;=2,"At Risk", IF(W10960&gt;=4,"Potential Loyalist","Others"))))</f>
        <v>Others</v>
      </c>
    </row>
    <row r="10961" spans="1:25">
      <c r="A10961" t="s">
        <v>2451</v>
      </c>
      <c r="B10961">
        <v>47</v>
      </c>
      <c r="C10961" t="s">
        <v>19</v>
      </c>
      <c r="D10961" t="s">
        <v>25</v>
      </c>
      <c r="E10961" s="6" t="s">
        <v>23031</v>
      </c>
      <c r="F10961" t="s">
        <v>37</v>
      </c>
      <c r="G10961">
        <v>5</v>
      </c>
      <c r="H10961">
        <v>1</v>
      </c>
      <c r="I10961">
        <v>37</v>
      </c>
      <c r="J10961">
        <v>1</v>
      </c>
      <c r="K10961">
        <v>8.48</v>
      </c>
      <c r="L10961" t="str">
        <f t="shared" si="1026"/>
        <v/>
      </c>
      <c r="M10961">
        <v>1</v>
      </c>
      <c r="N10961" t="str">
        <f t="shared" si="1027"/>
        <v/>
      </c>
      <c r="O10961">
        <v>11</v>
      </c>
      <c r="P10961" s="11">
        <v>0.2</v>
      </c>
      <c r="Q10961" s="11">
        <v>2.7027027027027001E-2</v>
      </c>
      <c r="R10961" s="12">
        <v>8.48</v>
      </c>
      <c r="S10961" t="s">
        <v>27</v>
      </c>
      <c r="T10961">
        <v>0</v>
      </c>
      <c r="U10961">
        <f t="shared" si="1028"/>
        <v>5</v>
      </c>
      <c r="V10961">
        <f t="shared" si="1029"/>
        <v>1</v>
      </c>
      <c r="W10961">
        <f t="shared" si="1030"/>
        <v>1</v>
      </c>
      <c r="X10961" t="str">
        <f t="shared" si="1031"/>
        <v>511</v>
      </c>
      <c r="Y10961" t="str">
        <f>IF(Table1[[#This Row],[RFM_Score]]="555","Champion", IF(AND(J10961&gt;=4,V10961&gt;=4),"Loyal", IF(U10961&lt;=2,"At Risk", IF(W10961&gt;=4,"Potential Loyalist","Others"))))</f>
        <v>Others</v>
      </c>
    </row>
    <row r="10962" spans="1:25">
      <c r="A10962" t="s">
        <v>420</v>
      </c>
      <c r="B10962">
        <v>28</v>
      </c>
      <c r="C10962" t="s">
        <v>19</v>
      </c>
      <c r="D10962" t="s">
        <v>25</v>
      </c>
      <c r="E10962" s="6" t="s">
        <v>23032</v>
      </c>
      <c r="F10962" t="s">
        <v>26</v>
      </c>
      <c r="G10962">
        <v>1</v>
      </c>
      <c r="H10962">
        <v>0</v>
      </c>
      <c r="I10962">
        <v>58</v>
      </c>
      <c r="J10962">
        <v>7</v>
      </c>
      <c r="K10962">
        <v>8.42</v>
      </c>
      <c r="L10962" t="str">
        <f t="shared" si="1026"/>
        <v/>
      </c>
      <c r="M10962">
        <v>1</v>
      </c>
      <c r="N10962" t="str">
        <f t="shared" si="1027"/>
        <v/>
      </c>
      <c r="O10962">
        <v>13</v>
      </c>
      <c r="P10962" s="11">
        <v>0</v>
      </c>
      <c r="Q10962" s="11">
        <v>0.12068965517241299</v>
      </c>
      <c r="R10962" s="12">
        <v>8.42</v>
      </c>
      <c r="S10962" t="s">
        <v>27</v>
      </c>
      <c r="T10962">
        <v>0</v>
      </c>
      <c r="U10962">
        <f t="shared" si="1028"/>
        <v>5</v>
      </c>
      <c r="V10962">
        <f t="shared" si="1029"/>
        <v>1</v>
      </c>
      <c r="W10962">
        <f t="shared" si="1030"/>
        <v>1</v>
      </c>
      <c r="X10962" t="str">
        <f t="shared" si="1031"/>
        <v>511</v>
      </c>
      <c r="Y10962" t="str">
        <f>IF(Table1[[#This Row],[RFM_Score]]="555","Champion", IF(AND(J10962&gt;=4,V10962&gt;=4),"Loyal", IF(U10962&lt;=2,"At Risk", IF(W10962&gt;=4,"Potential Loyalist","Others"))))</f>
        <v>Others</v>
      </c>
    </row>
    <row r="10963" spans="1:25">
      <c r="A10963" t="s">
        <v>11296</v>
      </c>
      <c r="B10963">
        <v>22</v>
      </c>
      <c r="C10963" t="s">
        <v>24</v>
      </c>
      <c r="D10963" t="s">
        <v>49</v>
      </c>
      <c r="E10963" s="6" t="s">
        <v>23033</v>
      </c>
      <c r="F10963" t="s">
        <v>21</v>
      </c>
      <c r="G10963">
        <v>1</v>
      </c>
      <c r="H10963">
        <v>0</v>
      </c>
      <c r="I10963">
        <v>54</v>
      </c>
      <c r="J10963">
        <v>2</v>
      </c>
      <c r="K10963">
        <v>8.4</v>
      </c>
      <c r="L10963" t="str">
        <f t="shared" si="1026"/>
        <v/>
      </c>
      <c r="M10963">
        <v>1</v>
      </c>
      <c r="N10963" t="str">
        <f t="shared" si="1027"/>
        <v/>
      </c>
      <c r="O10963">
        <v>8</v>
      </c>
      <c r="P10963" s="11">
        <v>0</v>
      </c>
      <c r="Q10963" s="11">
        <v>3.7037037037037E-2</v>
      </c>
      <c r="R10963" s="12">
        <v>8.4</v>
      </c>
      <c r="S10963" t="s">
        <v>27</v>
      </c>
      <c r="T10963">
        <v>1</v>
      </c>
      <c r="U10963">
        <f t="shared" si="1028"/>
        <v>5</v>
      </c>
      <c r="V10963">
        <f t="shared" si="1029"/>
        <v>1</v>
      </c>
      <c r="W10963">
        <f t="shared" si="1030"/>
        <v>1</v>
      </c>
      <c r="X10963" t="str">
        <f t="shared" si="1031"/>
        <v>511</v>
      </c>
      <c r="Y10963" t="str">
        <f>IF(Table1[[#This Row],[RFM_Score]]="555","Champion", IF(AND(J10963&gt;=4,V10963&gt;=4),"Loyal", IF(U10963&lt;=2,"At Risk", IF(W10963&gt;=4,"Potential Loyalist","Others"))))</f>
        <v>Others</v>
      </c>
    </row>
    <row r="10964" spans="1:25">
      <c r="A10964" t="s">
        <v>8899</v>
      </c>
      <c r="B10964">
        <v>29</v>
      </c>
      <c r="C10964" t="s">
        <v>19</v>
      </c>
      <c r="D10964" t="s">
        <v>25</v>
      </c>
      <c r="E10964" s="6" t="s">
        <v>23034</v>
      </c>
      <c r="F10964" t="s">
        <v>21</v>
      </c>
      <c r="G10964">
        <v>3</v>
      </c>
      <c r="H10964">
        <v>1</v>
      </c>
      <c r="I10964">
        <v>55</v>
      </c>
      <c r="J10964">
        <v>2</v>
      </c>
      <c r="K10964">
        <v>8.3699999999999992</v>
      </c>
      <c r="L10964" t="str">
        <f t="shared" si="1026"/>
        <v/>
      </c>
      <c r="M10964">
        <v>1</v>
      </c>
      <c r="N10964" t="str">
        <f t="shared" si="1027"/>
        <v/>
      </c>
      <c r="O10964">
        <v>3</v>
      </c>
      <c r="P10964" s="11">
        <v>0.33333333333333298</v>
      </c>
      <c r="Q10964" s="11">
        <v>3.6363636363636299E-2</v>
      </c>
      <c r="R10964" s="12">
        <v>8.3699999999999992</v>
      </c>
      <c r="S10964" t="s">
        <v>27</v>
      </c>
      <c r="T10964">
        <v>0</v>
      </c>
      <c r="U10964">
        <f t="shared" si="1028"/>
        <v>5</v>
      </c>
      <c r="V10964">
        <f t="shared" si="1029"/>
        <v>1</v>
      </c>
      <c r="W10964">
        <f t="shared" si="1030"/>
        <v>1</v>
      </c>
      <c r="X10964" t="str">
        <f t="shared" si="1031"/>
        <v>511</v>
      </c>
      <c r="Y10964" t="str">
        <f>IF(Table1[[#This Row],[RFM_Score]]="555","Champion", IF(AND(J10964&gt;=4,V10964&gt;=4),"Loyal", IF(U10964&lt;=2,"At Risk", IF(W10964&gt;=4,"Potential Loyalist","Others"))))</f>
        <v>Others</v>
      </c>
    </row>
    <row r="10965" spans="1:25">
      <c r="A10965" t="s">
        <v>5434</v>
      </c>
      <c r="B10965">
        <v>43</v>
      </c>
      <c r="C10965" t="s">
        <v>24</v>
      </c>
      <c r="D10965" t="s">
        <v>25</v>
      </c>
      <c r="E10965" s="6" t="s">
        <v>23035</v>
      </c>
      <c r="F10965" t="s">
        <v>21</v>
      </c>
      <c r="G10965">
        <v>3</v>
      </c>
      <c r="H10965">
        <v>0</v>
      </c>
      <c r="I10965">
        <v>63</v>
      </c>
      <c r="J10965">
        <v>5</v>
      </c>
      <c r="K10965">
        <v>8.3000000000000007</v>
      </c>
      <c r="L10965" t="str">
        <f t="shared" si="1026"/>
        <v/>
      </c>
      <c r="M10965">
        <v>1</v>
      </c>
      <c r="N10965" t="str">
        <f t="shared" si="1027"/>
        <v/>
      </c>
      <c r="O10965">
        <v>3</v>
      </c>
      <c r="P10965" s="11">
        <v>0</v>
      </c>
      <c r="Q10965" s="11">
        <v>7.9365079365079305E-2</v>
      </c>
      <c r="R10965" s="12">
        <v>8.3000000000000007</v>
      </c>
      <c r="S10965" t="s">
        <v>27</v>
      </c>
      <c r="T10965">
        <v>0</v>
      </c>
      <c r="U10965">
        <f t="shared" si="1028"/>
        <v>5</v>
      </c>
      <c r="V10965">
        <f t="shared" si="1029"/>
        <v>1</v>
      </c>
      <c r="W10965">
        <f t="shared" si="1030"/>
        <v>1</v>
      </c>
      <c r="X10965" t="str">
        <f t="shared" si="1031"/>
        <v>511</v>
      </c>
      <c r="Y10965" t="str">
        <f>IF(Table1[[#This Row],[RFM_Score]]="555","Champion", IF(AND(J10965&gt;=4,V10965&gt;=4),"Loyal", IF(U10965&lt;=2,"At Risk", IF(W10965&gt;=4,"Potential Loyalist","Others"))))</f>
        <v>Others</v>
      </c>
    </row>
    <row r="10966" spans="1:25">
      <c r="A10966" t="s">
        <v>3543</v>
      </c>
      <c r="B10966">
        <v>38</v>
      </c>
      <c r="C10966" t="s">
        <v>24</v>
      </c>
      <c r="D10966" t="s">
        <v>29</v>
      </c>
      <c r="E10966" s="6" t="s">
        <v>23036</v>
      </c>
      <c r="F10966" t="s">
        <v>21</v>
      </c>
      <c r="G10966">
        <v>2</v>
      </c>
      <c r="H10966">
        <v>0</v>
      </c>
      <c r="I10966">
        <v>57</v>
      </c>
      <c r="J10966">
        <v>3</v>
      </c>
      <c r="K10966">
        <v>8.2100000000000009</v>
      </c>
      <c r="L10966" t="str">
        <f t="shared" si="1026"/>
        <v/>
      </c>
      <c r="M10966">
        <v>1</v>
      </c>
      <c r="N10966" t="str">
        <f t="shared" si="1027"/>
        <v/>
      </c>
      <c r="O10966">
        <v>19</v>
      </c>
      <c r="P10966" s="11">
        <v>0</v>
      </c>
      <c r="Q10966" s="11">
        <v>5.2631578947368397E-2</v>
      </c>
      <c r="R10966" s="12">
        <v>8.2100000000000009</v>
      </c>
      <c r="S10966" t="s">
        <v>27</v>
      </c>
      <c r="T10966">
        <v>0</v>
      </c>
      <c r="U10966">
        <f t="shared" si="1028"/>
        <v>5</v>
      </c>
      <c r="V10966">
        <f t="shared" si="1029"/>
        <v>1</v>
      </c>
      <c r="W10966">
        <f t="shared" si="1030"/>
        <v>1</v>
      </c>
      <c r="X10966" t="str">
        <f t="shared" si="1031"/>
        <v>511</v>
      </c>
      <c r="Y10966" t="str">
        <f>IF(Table1[[#This Row],[RFM_Score]]="555","Champion", IF(AND(J10966&gt;=4,V10966&gt;=4),"Loyal", IF(U10966&lt;=2,"At Risk", IF(W10966&gt;=4,"Potential Loyalist","Others"))))</f>
        <v>Others</v>
      </c>
    </row>
    <row r="10967" spans="1:25">
      <c r="A10967" t="s">
        <v>9197</v>
      </c>
      <c r="B10967">
        <v>28</v>
      </c>
      <c r="C10967" t="s">
        <v>19</v>
      </c>
      <c r="D10967" t="s">
        <v>29</v>
      </c>
      <c r="E10967" s="6" t="s">
        <v>23037</v>
      </c>
      <c r="F10967" t="s">
        <v>62</v>
      </c>
      <c r="G10967">
        <v>2</v>
      </c>
      <c r="H10967">
        <v>0</v>
      </c>
      <c r="I10967">
        <v>50</v>
      </c>
      <c r="J10967">
        <v>4</v>
      </c>
      <c r="K10967">
        <v>8.11</v>
      </c>
      <c r="L10967" t="str">
        <f t="shared" si="1026"/>
        <v/>
      </c>
      <c r="M10967">
        <v>1</v>
      </c>
      <c r="N10967" t="str">
        <f t="shared" si="1027"/>
        <v/>
      </c>
      <c r="O10967">
        <v>1</v>
      </c>
      <c r="P10967" s="11">
        <v>0</v>
      </c>
      <c r="Q10967" s="11">
        <v>0.08</v>
      </c>
      <c r="R10967" s="12">
        <v>8.11</v>
      </c>
      <c r="S10967" t="s">
        <v>27</v>
      </c>
      <c r="T10967">
        <v>0</v>
      </c>
      <c r="U10967">
        <f t="shared" si="1028"/>
        <v>5</v>
      </c>
      <c r="V10967">
        <f t="shared" si="1029"/>
        <v>1</v>
      </c>
      <c r="W10967">
        <f t="shared" si="1030"/>
        <v>1</v>
      </c>
      <c r="X10967" t="str">
        <f t="shared" si="1031"/>
        <v>511</v>
      </c>
      <c r="Y10967" t="str">
        <f>IF(Table1[[#This Row],[RFM_Score]]="555","Champion", IF(AND(J10967&gt;=4,V10967&gt;=4),"Loyal", IF(U10967&lt;=2,"At Risk", IF(W10967&gt;=4,"Potential Loyalist","Others"))))</f>
        <v>Others</v>
      </c>
    </row>
    <row r="10968" spans="1:25">
      <c r="A10968" t="s">
        <v>5362</v>
      </c>
      <c r="B10968">
        <v>34</v>
      </c>
      <c r="C10968" t="s">
        <v>19</v>
      </c>
      <c r="D10968" t="s">
        <v>20</v>
      </c>
      <c r="E10968" s="6" t="s">
        <v>23038</v>
      </c>
      <c r="F10968" t="s">
        <v>30</v>
      </c>
      <c r="G10968">
        <v>2</v>
      </c>
      <c r="H10968">
        <v>0</v>
      </c>
      <c r="I10968">
        <v>40</v>
      </c>
      <c r="J10968">
        <v>2</v>
      </c>
      <c r="K10968">
        <v>8.0500000000000007</v>
      </c>
      <c r="L10968" t="str">
        <f t="shared" si="1026"/>
        <v/>
      </c>
      <c r="M10968">
        <v>1</v>
      </c>
      <c r="N10968" t="str">
        <f t="shared" si="1027"/>
        <v/>
      </c>
      <c r="O10968">
        <v>33</v>
      </c>
      <c r="P10968" s="11">
        <v>0</v>
      </c>
      <c r="Q10968" s="11">
        <v>0.05</v>
      </c>
      <c r="R10968" s="12">
        <v>8.0500000000000007</v>
      </c>
      <c r="S10968" t="s">
        <v>27</v>
      </c>
      <c r="T10968">
        <v>0</v>
      </c>
      <c r="U10968">
        <f t="shared" si="1028"/>
        <v>4</v>
      </c>
      <c r="V10968">
        <f t="shared" si="1029"/>
        <v>1</v>
      </c>
      <c r="W10968">
        <f t="shared" si="1030"/>
        <v>1</v>
      </c>
      <c r="X10968" t="str">
        <f t="shared" si="1031"/>
        <v>411</v>
      </c>
      <c r="Y10968" t="str">
        <f>IF(Table1[[#This Row],[RFM_Score]]="555","Champion", IF(AND(J10968&gt;=4,V10968&gt;=4),"Loyal", IF(U10968&lt;=2,"At Risk", IF(W10968&gt;=4,"Potential Loyalist","Others"))))</f>
        <v>Others</v>
      </c>
    </row>
    <row r="10969" spans="1:25">
      <c r="A10969" t="s">
        <v>5573</v>
      </c>
      <c r="B10969">
        <v>22</v>
      </c>
      <c r="C10969" t="s">
        <v>24</v>
      </c>
      <c r="D10969" t="s">
        <v>25</v>
      </c>
      <c r="E10969" s="6" t="s">
        <v>23039</v>
      </c>
      <c r="F10969" t="s">
        <v>60</v>
      </c>
      <c r="G10969">
        <v>2</v>
      </c>
      <c r="H10969">
        <v>0</v>
      </c>
      <c r="I10969">
        <v>56</v>
      </c>
      <c r="J10969">
        <v>1</v>
      </c>
      <c r="K10969">
        <v>7.83</v>
      </c>
      <c r="L10969" t="str">
        <f t="shared" si="1026"/>
        <v/>
      </c>
      <c r="M10969">
        <v>1</v>
      </c>
      <c r="N10969" t="str">
        <f t="shared" si="1027"/>
        <v/>
      </c>
      <c r="O10969">
        <v>16</v>
      </c>
      <c r="P10969" s="11">
        <v>0</v>
      </c>
      <c r="Q10969" s="11">
        <v>1.7857142857142801E-2</v>
      </c>
      <c r="R10969" s="12">
        <v>7.83</v>
      </c>
      <c r="S10969" t="s">
        <v>27</v>
      </c>
      <c r="T10969">
        <v>0</v>
      </c>
      <c r="U10969">
        <f t="shared" si="1028"/>
        <v>5</v>
      </c>
      <c r="V10969">
        <f t="shared" si="1029"/>
        <v>1</v>
      </c>
      <c r="W10969">
        <f t="shared" si="1030"/>
        <v>1</v>
      </c>
      <c r="X10969" t="str">
        <f t="shared" si="1031"/>
        <v>511</v>
      </c>
      <c r="Y10969" t="str">
        <f>IF(Table1[[#This Row],[RFM_Score]]="555","Champion", IF(AND(J10969&gt;=4,V10969&gt;=4),"Loyal", IF(U10969&lt;=2,"At Risk", IF(W10969&gt;=4,"Potential Loyalist","Others"))))</f>
        <v>Others</v>
      </c>
    </row>
    <row r="10970" spans="1:25">
      <c r="A10970" t="s">
        <v>7412</v>
      </c>
      <c r="B10970">
        <v>58</v>
      </c>
      <c r="C10970" t="s">
        <v>24</v>
      </c>
      <c r="D10970" t="s">
        <v>25</v>
      </c>
      <c r="E10970" s="6" t="s">
        <v>23040</v>
      </c>
      <c r="F10970" t="s">
        <v>30</v>
      </c>
      <c r="G10970">
        <v>3</v>
      </c>
      <c r="H10970">
        <v>0</v>
      </c>
      <c r="I10970">
        <v>30</v>
      </c>
      <c r="J10970">
        <v>2</v>
      </c>
      <c r="K10970">
        <v>7.82</v>
      </c>
      <c r="L10970" t="str">
        <f t="shared" si="1026"/>
        <v/>
      </c>
      <c r="M10970">
        <v>1</v>
      </c>
      <c r="N10970" t="str">
        <f t="shared" si="1027"/>
        <v/>
      </c>
      <c r="O10970">
        <v>25</v>
      </c>
      <c r="P10970" s="11">
        <v>0</v>
      </c>
      <c r="Q10970" s="11">
        <v>6.6666666666666596E-2</v>
      </c>
      <c r="R10970" s="12">
        <v>7.82</v>
      </c>
      <c r="S10970" t="s">
        <v>27</v>
      </c>
      <c r="T10970">
        <v>0</v>
      </c>
      <c r="U10970">
        <f t="shared" si="1028"/>
        <v>4</v>
      </c>
      <c r="V10970">
        <f t="shared" si="1029"/>
        <v>1</v>
      </c>
      <c r="W10970">
        <f t="shared" si="1030"/>
        <v>1</v>
      </c>
      <c r="X10970" t="str">
        <f t="shared" si="1031"/>
        <v>411</v>
      </c>
      <c r="Y10970" t="str">
        <f>IF(Table1[[#This Row],[RFM_Score]]="555","Champion", IF(AND(J10970&gt;=4,V10970&gt;=4),"Loyal", IF(U10970&lt;=2,"At Risk", IF(W10970&gt;=4,"Potential Loyalist","Others"))))</f>
        <v>Others</v>
      </c>
    </row>
    <row r="10971" spans="1:25">
      <c r="A10971" t="s">
        <v>8483</v>
      </c>
      <c r="B10971">
        <v>42</v>
      </c>
      <c r="C10971" t="s">
        <v>24</v>
      </c>
      <c r="D10971" t="s">
        <v>25</v>
      </c>
      <c r="E10971" s="6" t="s">
        <v>23041</v>
      </c>
      <c r="F10971" t="s">
        <v>26</v>
      </c>
      <c r="G10971">
        <v>3</v>
      </c>
      <c r="H10971">
        <v>0</v>
      </c>
      <c r="I10971">
        <v>56</v>
      </c>
      <c r="J10971">
        <v>0</v>
      </c>
      <c r="K10971">
        <v>7.78</v>
      </c>
      <c r="L10971" t="str">
        <f t="shared" si="1026"/>
        <v/>
      </c>
      <c r="M10971">
        <v>1</v>
      </c>
      <c r="N10971" t="str">
        <f t="shared" si="1027"/>
        <v/>
      </c>
      <c r="O10971">
        <v>9</v>
      </c>
      <c r="P10971" s="11">
        <v>0</v>
      </c>
      <c r="Q10971" s="11">
        <v>0</v>
      </c>
      <c r="R10971" s="12">
        <v>7.78</v>
      </c>
      <c r="S10971" t="s">
        <v>27</v>
      </c>
      <c r="T10971">
        <v>1</v>
      </c>
      <c r="U10971">
        <f t="shared" si="1028"/>
        <v>5</v>
      </c>
      <c r="V10971">
        <f t="shared" si="1029"/>
        <v>1</v>
      </c>
      <c r="W10971">
        <f t="shared" si="1030"/>
        <v>1</v>
      </c>
      <c r="X10971" t="str">
        <f t="shared" si="1031"/>
        <v>511</v>
      </c>
      <c r="Y10971" t="str">
        <f>IF(Table1[[#This Row],[RFM_Score]]="555","Champion", IF(AND(J10971&gt;=4,V10971&gt;=4),"Loyal", IF(U10971&lt;=2,"At Risk", IF(W10971&gt;=4,"Potential Loyalist","Others"))))</f>
        <v>Others</v>
      </c>
    </row>
    <row r="10972" spans="1:25">
      <c r="A10972" t="s">
        <v>4739</v>
      </c>
      <c r="B10972">
        <v>42</v>
      </c>
      <c r="C10972" t="s">
        <v>19</v>
      </c>
      <c r="D10972" t="s">
        <v>41</v>
      </c>
      <c r="E10972" s="6" t="s">
        <v>23042</v>
      </c>
      <c r="F10972" t="s">
        <v>30</v>
      </c>
      <c r="G10972">
        <v>2</v>
      </c>
      <c r="H10972">
        <v>2</v>
      </c>
      <c r="I10972">
        <v>58</v>
      </c>
      <c r="J10972">
        <v>6</v>
      </c>
      <c r="K10972">
        <v>7.76</v>
      </c>
      <c r="L10972" t="str">
        <f t="shared" si="1026"/>
        <v/>
      </c>
      <c r="M10972">
        <v>1</v>
      </c>
      <c r="N10972" t="str">
        <f t="shared" si="1027"/>
        <v/>
      </c>
      <c r="O10972">
        <v>58</v>
      </c>
      <c r="P10972" s="11">
        <v>1</v>
      </c>
      <c r="Q10972" s="11">
        <v>0.10344827586206801</v>
      </c>
      <c r="R10972" s="12">
        <v>7.76</v>
      </c>
      <c r="S10972" t="s">
        <v>27</v>
      </c>
      <c r="T10972">
        <v>0</v>
      </c>
      <c r="U10972">
        <f t="shared" si="1028"/>
        <v>3</v>
      </c>
      <c r="V10972">
        <f t="shared" si="1029"/>
        <v>1</v>
      </c>
      <c r="W10972">
        <f t="shared" si="1030"/>
        <v>1</v>
      </c>
      <c r="X10972" t="str">
        <f t="shared" si="1031"/>
        <v>311</v>
      </c>
      <c r="Y10972" t="str">
        <f>IF(Table1[[#This Row],[RFM_Score]]="555","Champion", IF(AND(J10972&gt;=4,V10972&gt;=4),"Loyal", IF(U10972&lt;=2,"At Risk", IF(W10972&gt;=4,"Potential Loyalist","Others"))))</f>
        <v>Others</v>
      </c>
    </row>
    <row r="10973" spans="1:25">
      <c r="A10973" t="s">
        <v>10290</v>
      </c>
      <c r="B10973">
        <v>25</v>
      </c>
      <c r="C10973" t="s">
        <v>24</v>
      </c>
      <c r="D10973" t="s">
        <v>20</v>
      </c>
      <c r="E10973" s="6" t="s">
        <v>23043</v>
      </c>
      <c r="F10973" t="s">
        <v>30</v>
      </c>
      <c r="G10973">
        <v>1</v>
      </c>
      <c r="H10973">
        <v>1</v>
      </c>
      <c r="I10973">
        <v>38</v>
      </c>
      <c r="J10973">
        <v>2</v>
      </c>
      <c r="K10973">
        <v>7.55</v>
      </c>
      <c r="L10973" t="str">
        <f t="shared" si="1026"/>
        <v/>
      </c>
      <c r="M10973">
        <v>1</v>
      </c>
      <c r="N10973" t="str">
        <f t="shared" si="1027"/>
        <v/>
      </c>
      <c r="O10973">
        <v>13</v>
      </c>
      <c r="P10973" s="11">
        <v>1</v>
      </c>
      <c r="Q10973" s="11">
        <v>5.2631578947368397E-2</v>
      </c>
      <c r="R10973" s="12">
        <v>7.55</v>
      </c>
      <c r="S10973" t="s">
        <v>27</v>
      </c>
      <c r="T10973">
        <v>0</v>
      </c>
      <c r="U10973">
        <f t="shared" si="1028"/>
        <v>5</v>
      </c>
      <c r="V10973">
        <f t="shared" si="1029"/>
        <v>1</v>
      </c>
      <c r="W10973">
        <f t="shared" si="1030"/>
        <v>1</v>
      </c>
      <c r="X10973" t="str">
        <f t="shared" si="1031"/>
        <v>511</v>
      </c>
      <c r="Y10973" t="str">
        <f>IF(Table1[[#This Row],[RFM_Score]]="555","Champion", IF(AND(J10973&gt;=4,V10973&gt;=4),"Loyal", IF(U10973&lt;=2,"At Risk", IF(W10973&gt;=4,"Potential Loyalist","Others"))))</f>
        <v>Others</v>
      </c>
    </row>
    <row r="10974" spans="1:25">
      <c r="A10974" t="s">
        <v>7972</v>
      </c>
      <c r="B10974">
        <v>45</v>
      </c>
      <c r="C10974" t="s">
        <v>19</v>
      </c>
      <c r="D10974" t="s">
        <v>25</v>
      </c>
      <c r="E10974" s="6" t="s">
        <v>23044</v>
      </c>
      <c r="F10974" t="s">
        <v>21</v>
      </c>
      <c r="G10974">
        <v>2</v>
      </c>
      <c r="H10974">
        <v>0</v>
      </c>
      <c r="I10974">
        <v>52</v>
      </c>
      <c r="J10974">
        <v>3</v>
      </c>
      <c r="K10974">
        <v>7.54</v>
      </c>
      <c r="L10974" t="str">
        <f t="shared" si="1026"/>
        <v/>
      </c>
      <c r="M10974">
        <v>1</v>
      </c>
      <c r="N10974" t="str">
        <f t="shared" si="1027"/>
        <v/>
      </c>
      <c r="O10974">
        <v>7</v>
      </c>
      <c r="P10974" s="11">
        <v>0</v>
      </c>
      <c r="Q10974" s="11">
        <v>5.7692307692307598E-2</v>
      </c>
      <c r="R10974" s="12">
        <v>7.54</v>
      </c>
      <c r="S10974" t="s">
        <v>27</v>
      </c>
      <c r="T10974">
        <v>0</v>
      </c>
      <c r="U10974">
        <f t="shared" si="1028"/>
        <v>5</v>
      </c>
      <c r="V10974">
        <f t="shared" si="1029"/>
        <v>1</v>
      </c>
      <c r="W10974">
        <f t="shared" si="1030"/>
        <v>1</v>
      </c>
      <c r="X10974" t="str">
        <f t="shared" si="1031"/>
        <v>511</v>
      </c>
      <c r="Y10974" t="str">
        <f>IF(Table1[[#This Row],[RFM_Score]]="555","Champion", IF(AND(J10974&gt;=4,V10974&gt;=4),"Loyal", IF(U10974&lt;=2,"At Risk", IF(W10974&gt;=4,"Potential Loyalist","Others"))))</f>
        <v>Others</v>
      </c>
    </row>
    <row r="10975" spans="1:25">
      <c r="A10975" t="s">
        <v>11188</v>
      </c>
      <c r="B10975">
        <v>30</v>
      </c>
      <c r="C10975" t="s">
        <v>19</v>
      </c>
      <c r="D10975" t="s">
        <v>20</v>
      </c>
      <c r="E10975" s="6" t="s">
        <v>23045</v>
      </c>
      <c r="F10975" t="s">
        <v>60</v>
      </c>
      <c r="G10975">
        <v>2</v>
      </c>
      <c r="H10975">
        <v>1</v>
      </c>
      <c r="I10975">
        <v>49</v>
      </c>
      <c r="J10975">
        <v>2</v>
      </c>
      <c r="K10975">
        <v>7.39</v>
      </c>
      <c r="L10975" t="str">
        <f t="shared" si="1026"/>
        <v/>
      </c>
      <c r="M10975">
        <v>1</v>
      </c>
      <c r="N10975" t="str">
        <f t="shared" si="1027"/>
        <v/>
      </c>
      <c r="O10975">
        <v>8</v>
      </c>
      <c r="P10975" s="11">
        <v>0.5</v>
      </c>
      <c r="Q10975" s="11">
        <v>4.08163265306122E-2</v>
      </c>
      <c r="R10975" s="12">
        <v>7.39</v>
      </c>
      <c r="S10975" t="s">
        <v>27</v>
      </c>
      <c r="T10975">
        <v>0</v>
      </c>
      <c r="U10975">
        <f t="shared" si="1028"/>
        <v>5</v>
      </c>
      <c r="V10975">
        <f t="shared" si="1029"/>
        <v>1</v>
      </c>
      <c r="W10975">
        <f t="shared" si="1030"/>
        <v>1</v>
      </c>
      <c r="X10975" t="str">
        <f t="shared" si="1031"/>
        <v>511</v>
      </c>
      <c r="Y10975" t="str">
        <f>IF(Table1[[#This Row],[RFM_Score]]="555","Champion", IF(AND(J10975&gt;=4,V10975&gt;=4),"Loyal", IF(U10975&lt;=2,"At Risk", IF(W10975&gt;=4,"Potential Loyalist","Others"))))</f>
        <v>Others</v>
      </c>
    </row>
    <row r="10976" spans="1:25">
      <c r="A10976" t="s">
        <v>1160</v>
      </c>
      <c r="B10976">
        <v>21</v>
      </c>
      <c r="C10976" t="s">
        <v>24</v>
      </c>
      <c r="D10976" t="s">
        <v>20</v>
      </c>
      <c r="E10976" s="6" t="s">
        <v>23046</v>
      </c>
      <c r="F10976" t="s">
        <v>26</v>
      </c>
      <c r="G10976">
        <v>5</v>
      </c>
      <c r="H10976">
        <v>3</v>
      </c>
      <c r="I10976">
        <v>65</v>
      </c>
      <c r="J10976">
        <v>5</v>
      </c>
      <c r="K10976">
        <v>7.37</v>
      </c>
      <c r="L10976" t="str">
        <f t="shared" si="1026"/>
        <v/>
      </c>
      <c r="M10976">
        <v>1</v>
      </c>
      <c r="N10976" t="str">
        <f t="shared" si="1027"/>
        <v/>
      </c>
      <c r="O10976">
        <v>15</v>
      </c>
      <c r="P10976" s="11">
        <v>0.6</v>
      </c>
      <c r="Q10976" s="11">
        <v>7.69230769230769E-2</v>
      </c>
      <c r="R10976" s="12">
        <v>7.37</v>
      </c>
      <c r="S10976" t="s">
        <v>27</v>
      </c>
      <c r="T10976">
        <v>0</v>
      </c>
      <c r="U10976">
        <f t="shared" si="1028"/>
        <v>5</v>
      </c>
      <c r="V10976">
        <f t="shared" si="1029"/>
        <v>1</v>
      </c>
      <c r="W10976">
        <f t="shared" si="1030"/>
        <v>1</v>
      </c>
      <c r="X10976" t="str">
        <f t="shared" si="1031"/>
        <v>511</v>
      </c>
      <c r="Y10976" t="str">
        <f>IF(Table1[[#This Row],[RFM_Score]]="555","Champion", IF(AND(J10976&gt;=4,V10976&gt;=4),"Loyal", IF(U10976&lt;=2,"At Risk", IF(W10976&gt;=4,"Potential Loyalist","Others"))))</f>
        <v>Others</v>
      </c>
    </row>
    <row r="10977" spans="1:25">
      <c r="A10977" t="s">
        <v>2860</v>
      </c>
      <c r="B10977">
        <v>18</v>
      </c>
      <c r="C10977" t="s">
        <v>19</v>
      </c>
      <c r="D10977" t="s">
        <v>46</v>
      </c>
      <c r="E10977" s="6" t="s">
        <v>23047</v>
      </c>
      <c r="F10977" t="s">
        <v>37</v>
      </c>
      <c r="G10977">
        <v>5</v>
      </c>
      <c r="H10977">
        <v>3</v>
      </c>
      <c r="I10977">
        <v>57</v>
      </c>
      <c r="J10977">
        <v>0</v>
      </c>
      <c r="K10977">
        <v>7.35</v>
      </c>
      <c r="L10977" t="str">
        <f t="shared" si="1026"/>
        <v/>
      </c>
      <c r="M10977">
        <v>1</v>
      </c>
      <c r="N10977" t="str">
        <f t="shared" si="1027"/>
        <v/>
      </c>
      <c r="O10977">
        <v>28</v>
      </c>
      <c r="P10977" s="11">
        <v>0.6</v>
      </c>
      <c r="Q10977" s="11">
        <v>0</v>
      </c>
      <c r="R10977" s="12">
        <v>7.35</v>
      </c>
      <c r="S10977" t="s">
        <v>27</v>
      </c>
      <c r="T10977">
        <v>1</v>
      </c>
      <c r="U10977">
        <f t="shared" si="1028"/>
        <v>4</v>
      </c>
      <c r="V10977">
        <f t="shared" si="1029"/>
        <v>1</v>
      </c>
      <c r="W10977">
        <f t="shared" si="1030"/>
        <v>1</v>
      </c>
      <c r="X10977" t="str">
        <f t="shared" si="1031"/>
        <v>411</v>
      </c>
      <c r="Y10977" t="str">
        <f>IF(Table1[[#This Row],[RFM_Score]]="555","Champion", IF(AND(J10977&gt;=4,V10977&gt;=4),"Loyal", IF(U10977&lt;=2,"At Risk", IF(W10977&gt;=4,"Potential Loyalist","Others"))))</f>
        <v>Others</v>
      </c>
    </row>
    <row r="10978" spans="1:25">
      <c r="A10978" t="s">
        <v>6844</v>
      </c>
      <c r="B10978">
        <v>43</v>
      </c>
      <c r="C10978" t="s">
        <v>19</v>
      </c>
      <c r="D10978" t="s">
        <v>29</v>
      </c>
      <c r="E10978" s="6" t="s">
        <v>23048</v>
      </c>
      <c r="F10978" t="s">
        <v>26</v>
      </c>
      <c r="G10978">
        <v>3</v>
      </c>
      <c r="H10978">
        <v>1</v>
      </c>
      <c r="I10978">
        <v>55</v>
      </c>
      <c r="J10978">
        <v>4</v>
      </c>
      <c r="K10978">
        <v>7.35</v>
      </c>
      <c r="L10978" t="str">
        <f t="shared" si="1026"/>
        <v/>
      </c>
      <c r="M10978">
        <v>1</v>
      </c>
      <c r="N10978" t="str">
        <f t="shared" si="1027"/>
        <v/>
      </c>
      <c r="O10978">
        <v>29</v>
      </c>
      <c r="P10978" s="11">
        <v>0.33333333333333298</v>
      </c>
      <c r="Q10978" s="11">
        <v>7.2727272727272696E-2</v>
      </c>
      <c r="R10978" s="12">
        <v>7.35</v>
      </c>
      <c r="S10978" t="s">
        <v>27</v>
      </c>
      <c r="T10978">
        <v>0</v>
      </c>
      <c r="U10978">
        <f t="shared" si="1028"/>
        <v>4</v>
      </c>
      <c r="V10978">
        <f t="shared" si="1029"/>
        <v>1</v>
      </c>
      <c r="W10978">
        <f t="shared" si="1030"/>
        <v>1</v>
      </c>
      <c r="X10978" t="str">
        <f t="shared" si="1031"/>
        <v>411</v>
      </c>
      <c r="Y10978" t="str">
        <f>IF(Table1[[#This Row],[RFM_Score]]="555","Champion", IF(AND(J10978&gt;=4,V10978&gt;=4),"Loyal", IF(U10978&lt;=2,"At Risk", IF(W10978&gt;=4,"Potential Loyalist","Others"))))</f>
        <v>Others</v>
      </c>
    </row>
    <row r="10979" spans="1:25">
      <c r="A10979" t="s">
        <v>5128</v>
      </c>
      <c r="B10979">
        <v>26</v>
      </c>
      <c r="C10979" t="s">
        <v>24</v>
      </c>
      <c r="D10979" t="s">
        <v>25</v>
      </c>
      <c r="E10979" s="6" t="s">
        <v>23049</v>
      </c>
      <c r="F10979" t="s">
        <v>21</v>
      </c>
      <c r="G10979">
        <v>4</v>
      </c>
      <c r="H10979">
        <v>0</v>
      </c>
      <c r="I10979">
        <v>47</v>
      </c>
      <c r="J10979">
        <v>5</v>
      </c>
      <c r="K10979">
        <v>7.32</v>
      </c>
      <c r="L10979" t="str">
        <f t="shared" si="1026"/>
        <v/>
      </c>
      <c r="M10979">
        <v>1</v>
      </c>
      <c r="N10979" t="str">
        <f t="shared" si="1027"/>
        <v/>
      </c>
      <c r="O10979">
        <v>58</v>
      </c>
      <c r="P10979" s="11">
        <v>0</v>
      </c>
      <c r="Q10979" s="11">
        <v>0.10638297872340401</v>
      </c>
      <c r="R10979" s="12">
        <v>7.32</v>
      </c>
      <c r="S10979" t="s">
        <v>27</v>
      </c>
      <c r="T10979">
        <v>0</v>
      </c>
      <c r="U10979">
        <f t="shared" si="1028"/>
        <v>3</v>
      </c>
      <c r="V10979">
        <f t="shared" si="1029"/>
        <v>1</v>
      </c>
      <c r="W10979">
        <f t="shared" si="1030"/>
        <v>1</v>
      </c>
      <c r="X10979" t="str">
        <f t="shared" si="1031"/>
        <v>311</v>
      </c>
      <c r="Y10979" t="str">
        <f>IF(Table1[[#This Row],[RFM_Score]]="555","Champion", IF(AND(J10979&gt;=4,V10979&gt;=4),"Loyal", IF(U10979&lt;=2,"At Risk", IF(W10979&gt;=4,"Potential Loyalist","Others"))))</f>
        <v>Others</v>
      </c>
    </row>
    <row r="10980" spans="1:25">
      <c r="A10980" t="s">
        <v>1026</v>
      </c>
      <c r="B10980">
        <v>35</v>
      </c>
      <c r="C10980" t="s">
        <v>24</v>
      </c>
      <c r="D10980" t="s">
        <v>41</v>
      </c>
      <c r="E10980" s="6" t="s">
        <v>23050</v>
      </c>
      <c r="F10980" t="s">
        <v>26</v>
      </c>
      <c r="G10980">
        <v>1</v>
      </c>
      <c r="H10980">
        <v>1</v>
      </c>
      <c r="I10980">
        <v>49</v>
      </c>
      <c r="J10980">
        <v>1</v>
      </c>
      <c r="K10980">
        <v>7.16</v>
      </c>
      <c r="L10980" t="str">
        <f t="shared" si="1026"/>
        <v/>
      </c>
      <c r="M10980">
        <v>1</v>
      </c>
      <c r="N10980" t="str">
        <f t="shared" si="1027"/>
        <v/>
      </c>
      <c r="O10980">
        <v>23</v>
      </c>
      <c r="P10980" s="11">
        <v>1</v>
      </c>
      <c r="Q10980" s="11">
        <v>2.04081632653061E-2</v>
      </c>
      <c r="R10980" s="12">
        <v>7.16</v>
      </c>
      <c r="S10980" t="s">
        <v>27</v>
      </c>
      <c r="T10980">
        <v>0</v>
      </c>
      <c r="U10980">
        <f t="shared" si="1028"/>
        <v>4</v>
      </c>
      <c r="V10980">
        <f t="shared" si="1029"/>
        <v>1</v>
      </c>
      <c r="W10980">
        <f t="shared" si="1030"/>
        <v>1</v>
      </c>
      <c r="X10980" t="str">
        <f t="shared" si="1031"/>
        <v>411</v>
      </c>
      <c r="Y10980" t="str">
        <f>IF(Table1[[#This Row],[RFM_Score]]="555","Champion", IF(AND(J10980&gt;=4,V10980&gt;=4),"Loyal", IF(U10980&lt;=2,"At Risk", IF(W10980&gt;=4,"Potential Loyalist","Others"))))</f>
        <v>Others</v>
      </c>
    </row>
    <row r="10981" spans="1:25">
      <c r="A10981" t="s">
        <v>5833</v>
      </c>
      <c r="B10981">
        <v>70</v>
      </c>
      <c r="C10981" t="s">
        <v>19</v>
      </c>
      <c r="D10981" t="s">
        <v>49</v>
      </c>
      <c r="E10981" s="6" t="s">
        <v>23051</v>
      </c>
      <c r="F10981" t="s">
        <v>26</v>
      </c>
      <c r="G10981">
        <v>4</v>
      </c>
      <c r="H10981">
        <v>1</v>
      </c>
      <c r="I10981">
        <v>40</v>
      </c>
      <c r="J10981">
        <v>1</v>
      </c>
      <c r="K10981">
        <v>6.93</v>
      </c>
      <c r="L10981" t="str">
        <f t="shared" si="1026"/>
        <v/>
      </c>
      <c r="M10981">
        <v>1</v>
      </c>
      <c r="N10981" t="str">
        <f t="shared" si="1027"/>
        <v/>
      </c>
      <c r="O10981">
        <v>6</v>
      </c>
      <c r="P10981" s="11">
        <v>0.25</v>
      </c>
      <c r="Q10981" s="11">
        <v>2.5000000000000001E-2</v>
      </c>
      <c r="R10981" s="12">
        <v>6.93</v>
      </c>
      <c r="S10981" t="s">
        <v>27</v>
      </c>
      <c r="T10981">
        <v>0</v>
      </c>
      <c r="U10981">
        <f t="shared" si="1028"/>
        <v>5</v>
      </c>
      <c r="V10981">
        <f t="shared" si="1029"/>
        <v>1</v>
      </c>
      <c r="W10981">
        <f t="shared" si="1030"/>
        <v>1</v>
      </c>
      <c r="X10981" t="str">
        <f t="shared" si="1031"/>
        <v>511</v>
      </c>
      <c r="Y10981" t="str">
        <f>IF(Table1[[#This Row],[RFM_Score]]="555","Champion", IF(AND(J10981&gt;=4,V10981&gt;=4),"Loyal", IF(U10981&lt;=2,"At Risk", IF(W10981&gt;=4,"Potential Loyalist","Others"))))</f>
        <v>Others</v>
      </c>
    </row>
    <row r="10982" spans="1:25">
      <c r="A10982" t="s">
        <v>4448</v>
      </c>
      <c r="B10982">
        <v>34</v>
      </c>
      <c r="C10982" t="s">
        <v>24</v>
      </c>
      <c r="D10982" t="s">
        <v>49</v>
      </c>
      <c r="E10982" s="6" t="s">
        <v>23052</v>
      </c>
      <c r="F10982" t="s">
        <v>30</v>
      </c>
      <c r="G10982">
        <v>0</v>
      </c>
      <c r="H10982">
        <v>0</v>
      </c>
      <c r="I10982">
        <v>49</v>
      </c>
      <c r="J10982">
        <v>2</v>
      </c>
      <c r="K10982">
        <v>6.86</v>
      </c>
      <c r="L10982" t="str">
        <f t="shared" si="1026"/>
        <v/>
      </c>
      <c r="M10982">
        <v>1</v>
      </c>
      <c r="N10982" t="str">
        <f t="shared" si="1027"/>
        <v/>
      </c>
      <c r="O10982">
        <v>7</v>
      </c>
      <c r="P10982" s="11">
        <v>0</v>
      </c>
      <c r="Q10982" s="11">
        <v>4.08163265306122E-2</v>
      </c>
      <c r="R10982" s="12">
        <v>6.86</v>
      </c>
      <c r="S10982" t="s">
        <v>27</v>
      </c>
      <c r="T10982">
        <v>0</v>
      </c>
      <c r="U10982">
        <f t="shared" si="1028"/>
        <v>5</v>
      </c>
      <c r="V10982">
        <f t="shared" si="1029"/>
        <v>1</v>
      </c>
      <c r="W10982">
        <f t="shared" si="1030"/>
        <v>1</v>
      </c>
      <c r="X10982" t="str">
        <f t="shared" si="1031"/>
        <v>511</v>
      </c>
      <c r="Y10982" t="str">
        <f>IF(Table1[[#This Row],[RFM_Score]]="555","Champion", IF(AND(J10982&gt;=4,V10982&gt;=4),"Loyal", IF(U10982&lt;=2,"At Risk", IF(W10982&gt;=4,"Potential Loyalist","Others"))))</f>
        <v>Others</v>
      </c>
    </row>
    <row r="10983" spans="1:25">
      <c r="A10983" t="s">
        <v>8654</v>
      </c>
      <c r="B10983">
        <v>43</v>
      </c>
      <c r="C10983" t="s">
        <v>33</v>
      </c>
      <c r="D10983" t="s">
        <v>20</v>
      </c>
      <c r="E10983" s="6" t="s">
        <v>23053</v>
      </c>
      <c r="F10983" t="s">
        <v>21</v>
      </c>
      <c r="G10983">
        <v>6</v>
      </c>
      <c r="H10983">
        <v>1</v>
      </c>
      <c r="I10983">
        <v>57</v>
      </c>
      <c r="J10983">
        <v>4</v>
      </c>
      <c r="K10983">
        <v>6.72</v>
      </c>
      <c r="L10983" t="str">
        <f t="shared" si="1026"/>
        <v/>
      </c>
      <c r="M10983">
        <v>1</v>
      </c>
      <c r="N10983" t="str">
        <f t="shared" si="1027"/>
        <v/>
      </c>
      <c r="O10983">
        <v>98</v>
      </c>
      <c r="P10983" s="11">
        <v>0.16666666666666599</v>
      </c>
      <c r="Q10983" s="11">
        <v>7.0175438596491196E-2</v>
      </c>
      <c r="R10983" s="12">
        <v>6.72</v>
      </c>
      <c r="S10983" t="s">
        <v>27</v>
      </c>
      <c r="T10983">
        <v>1</v>
      </c>
      <c r="U10983">
        <f t="shared" si="1028"/>
        <v>2</v>
      </c>
      <c r="V10983">
        <f t="shared" si="1029"/>
        <v>1</v>
      </c>
      <c r="W10983">
        <f t="shared" si="1030"/>
        <v>1</v>
      </c>
      <c r="X10983" t="str">
        <f t="shared" si="1031"/>
        <v>211</v>
      </c>
      <c r="Y10983" t="str">
        <f>IF(Table1[[#This Row],[RFM_Score]]="555","Champion", IF(AND(J10983&gt;=4,V10983&gt;=4),"Loyal", IF(U10983&lt;=2,"At Risk", IF(W10983&gt;=4,"Potential Loyalist","Others"))))</f>
        <v>At Risk</v>
      </c>
    </row>
    <row r="10984" spans="1:25">
      <c r="A10984" t="s">
        <v>8697</v>
      </c>
      <c r="B10984">
        <v>62</v>
      </c>
      <c r="C10984" t="s">
        <v>24</v>
      </c>
      <c r="D10984" t="s">
        <v>25</v>
      </c>
      <c r="E10984" s="6" t="s">
        <v>23054</v>
      </c>
      <c r="F10984" t="s">
        <v>30</v>
      </c>
      <c r="G10984">
        <v>2</v>
      </c>
      <c r="H10984">
        <v>0</v>
      </c>
      <c r="I10984">
        <v>53</v>
      </c>
      <c r="J10984">
        <v>3</v>
      </c>
      <c r="K10984">
        <v>6.68</v>
      </c>
      <c r="L10984" t="str">
        <f t="shared" si="1026"/>
        <v/>
      </c>
      <c r="M10984">
        <v>1</v>
      </c>
      <c r="N10984" t="str">
        <f t="shared" si="1027"/>
        <v/>
      </c>
      <c r="O10984">
        <v>5</v>
      </c>
      <c r="P10984" s="11">
        <v>0</v>
      </c>
      <c r="Q10984" s="11">
        <v>5.6603773584905599E-2</v>
      </c>
      <c r="R10984" s="12">
        <v>6.68</v>
      </c>
      <c r="S10984" t="s">
        <v>27</v>
      </c>
      <c r="T10984">
        <v>0</v>
      </c>
      <c r="U10984">
        <f t="shared" si="1028"/>
        <v>5</v>
      </c>
      <c r="V10984">
        <f t="shared" si="1029"/>
        <v>1</v>
      </c>
      <c r="W10984">
        <f t="shared" si="1030"/>
        <v>1</v>
      </c>
      <c r="X10984" t="str">
        <f t="shared" si="1031"/>
        <v>511</v>
      </c>
      <c r="Y10984" t="str">
        <f>IF(Table1[[#This Row],[RFM_Score]]="555","Champion", IF(AND(J10984&gt;=4,V10984&gt;=4),"Loyal", IF(U10984&lt;=2,"At Risk", IF(W10984&gt;=4,"Potential Loyalist","Others"))))</f>
        <v>Others</v>
      </c>
    </row>
    <row r="10985" spans="1:25">
      <c r="A10985" t="s">
        <v>5638</v>
      </c>
      <c r="B10985">
        <v>33</v>
      </c>
      <c r="C10985" t="s">
        <v>19</v>
      </c>
      <c r="D10985" t="s">
        <v>49</v>
      </c>
      <c r="E10985" s="6" t="s">
        <v>23055</v>
      </c>
      <c r="F10985" t="s">
        <v>21</v>
      </c>
      <c r="G10985">
        <v>0</v>
      </c>
      <c r="H10985">
        <v>0</v>
      </c>
      <c r="I10985">
        <v>51</v>
      </c>
      <c r="J10985">
        <v>0</v>
      </c>
      <c r="K10985">
        <v>6.66</v>
      </c>
      <c r="L10985" t="str">
        <f t="shared" si="1026"/>
        <v/>
      </c>
      <c r="M10985">
        <v>1</v>
      </c>
      <c r="N10985" t="str">
        <f t="shared" si="1027"/>
        <v/>
      </c>
      <c r="O10985">
        <v>42</v>
      </c>
      <c r="P10985" s="11">
        <v>0</v>
      </c>
      <c r="Q10985" s="11">
        <v>0</v>
      </c>
      <c r="R10985" s="12">
        <v>6.66</v>
      </c>
      <c r="S10985" t="s">
        <v>27</v>
      </c>
      <c r="T10985">
        <v>0</v>
      </c>
      <c r="U10985">
        <f t="shared" si="1028"/>
        <v>3</v>
      </c>
      <c r="V10985">
        <f t="shared" si="1029"/>
        <v>1</v>
      </c>
      <c r="W10985">
        <f t="shared" si="1030"/>
        <v>1</v>
      </c>
      <c r="X10985" t="str">
        <f t="shared" si="1031"/>
        <v>311</v>
      </c>
      <c r="Y10985" t="str">
        <f>IF(Table1[[#This Row],[RFM_Score]]="555","Champion", IF(AND(J10985&gt;=4,V10985&gt;=4),"Loyal", IF(U10985&lt;=2,"At Risk", IF(W10985&gt;=4,"Potential Loyalist","Others"))))</f>
        <v>Others</v>
      </c>
    </row>
    <row r="10986" spans="1:25">
      <c r="A10986" t="s">
        <v>9867</v>
      </c>
      <c r="B10986">
        <v>22</v>
      </c>
      <c r="C10986" t="s">
        <v>19</v>
      </c>
      <c r="D10986" t="s">
        <v>25</v>
      </c>
      <c r="E10986" s="6" t="s">
        <v>23056</v>
      </c>
      <c r="F10986" t="s">
        <v>62</v>
      </c>
      <c r="G10986">
        <v>4</v>
      </c>
      <c r="H10986">
        <v>3</v>
      </c>
      <c r="I10986">
        <v>51</v>
      </c>
      <c r="J10986">
        <v>5</v>
      </c>
      <c r="K10986">
        <v>6.39</v>
      </c>
      <c r="L10986" t="str">
        <f t="shared" si="1026"/>
        <v/>
      </c>
      <c r="M10986">
        <v>1</v>
      </c>
      <c r="N10986" t="str">
        <f t="shared" si="1027"/>
        <v/>
      </c>
      <c r="O10986">
        <v>2</v>
      </c>
      <c r="P10986" s="11">
        <v>0.75</v>
      </c>
      <c r="Q10986" s="11">
        <v>9.8039215686274495E-2</v>
      </c>
      <c r="R10986" s="12">
        <v>6.39</v>
      </c>
      <c r="S10986" t="s">
        <v>27</v>
      </c>
      <c r="T10986">
        <v>0</v>
      </c>
      <c r="U10986">
        <f t="shared" si="1028"/>
        <v>5</v>
      </c>
      <c r="V10986">
        <f t="shared" si="1029"/>
        <v>1</v>
      </c>
      <c r="W10986">
        <f t="shared" si="1030"/>
        <v>1</v>
      </c>
      <c r="X10986" t="str">
        <f t="shared" si="1031"/>
        <v>511</v>
      </c>
      <c r="Y10986" t="str">
        <f>IF(Table1[[#This Row],[RFM_Score]]="555","Champion", IF(AND(J10986&gt;=4,V10986&gt;=4),"Loyal", IF(U10986&lt;=2,"At Risk", IF(W10986&gt;=4,"Potential Loyalist","Others"))))</f>
        <v>Others</v>
      </c>
    </row>
    <row r="10987" spans="1:25">
      <c r="A10987" t="s">
        <v>10141</v>
      </c>
      <c r="B10987">
        <v>24</v>
      </c>
      <c r="C10987" t="s">
        <v>19</v>
      </c>
      <c r="D10987" t="s">
        <v>25</v>
      </c>
      <c r="E10987" s="6" t="s">
        <v>23057</v>
      </c>
      <c r="F10987" t="s">
        <v>37</v>
      </c>
      <c r="G10987">
        <v>3</v>
      </c>
      <c r="H10987">
        <v>1</v>
      </c>
      <c r="I10987">
        <v>40</v>
      </c>
      <c r="J10987">
        <v>1</v>
      </c>
      <c r="K10987">
        <v>6.31</v>
      </c>
      <c r="L10987" t="str">
        <f t="shared" si="1026"/>
        <v/>
      </c>
      <c r="M10987">
        <v>1</v>
      </c>
      <c r="N10987" t="str">
        <f t="shared" si="1027"/>
        <v/>
      </c>
      <c r="O10987">
        <v>22</v>
      </c>
      <c r="P10987" s="11">
        <v>0.33333333333333298</v>
      </c>
      <c r="Q10987" s="11">
        <v>2.5000000000000001E-2</v>
      </c>
      <c r="R10987" s="12">
        <v>6.31</v>
      </c>
      <c r="S10987" t="s">
        <v>27</v>
      </c>
      <c r="T10987">
        <v>1</v>
      </c>
      <c r="U10987">
        <f t="shared" si="1028"/>
        <v>4</v>
      </c>
      <c r="V10987">
        <f t="shared" si="1029"/>
        <v>1</v>
      </c>
      <c r="W10987">
        <f t="shared" si="1030"/>
        <v>1</v>
      </c>
      <c r="X10987" t="str">
        <f t="shared" si="1031"/>
        <v>411</v>
      </c>
      <c r="Y10987" t="str">
        <f>IF(Table1[[#This Row],[RFM_Score]]="555","Champion", IF(AND(J10987&gt;=4,V10987&gt;=4),"Loyal", IF(U10987&lt;=2,"At Risk", IF(W10987&gt;=4,"Potential Loyalist","Others"))))</f>
        <v>Others</v>
      </c>
    </row>
    <row r="10988" spans="1:25">
      <c r="A10988" t="s">
        <v>5115</v>
      </c>
      <c r="B10988">
        <v>39</v>
      </c>
      <c r="C10988" t="s">
        <v>19</v>
      </c>
      <c r="D10988" t="s">
        <v>25</v>
      </c>
      <c r="E10988" s="6" t="s">
        <v>23058</v>
      </c>
      <c r="F10988" t="s">
        <v>26</v>
      </c>
      <c r="G10988">
        <v>2</v>
      </c>
      <c r="H10988">
        <v>1</v>
      </c>
      <c r="I10988">
        <v>53</v>
      </c>
      <c r="J10988">
        <v>6</v>
      </c>
      <c r="K10988">
        <v>6.08</v>
      </c>
      <c r="L10988" t="str">
        <f t="shared" si="1026"/>
        <v/>
      </c>
      <c r="M10988">
        <v>1</v>
      </c>
      <c r="N10988" t="str">
        <f t="shared" si="1027"/>
        <v/>
      </c>
      <c r="O10988">
        <v>5</v>
      </c>
      <c r="P10988" s="11">
        <v>0.5</v>
      </c>
      <c r="Q10988" s="11">
        <v>0.113207547169811</v>
      </c>
      <c r="R10988" s="12">
        <v>6.08</v>
      </c>
      <c r="S10988" t="s">
        <v>27</v>
      </c>
      <c r="T10988">
        <v>1</v>
      </c>
      <c r="U10988">
        <f t="shared" si="1028"/>
        <v>5</v>
      </c>
      <c r="V10988">
        <f t="shared" si="1029"/>
        <v>1</v>
      </c>
      <c r="W10988">
        <f t="shared" si="1030"/>
        <v>1</v>
      </c>
      <c r="X10988" t="str">
        <f t="shared" si="1031"/>
        <v>511</v>
      </c>
      <c r="Y10988" t="str">
        <f>IF(Table1[[#This Row],[RFM_Score]]="555","Champion", IF(AND(J10988&gt;=4,V10988&gt;=4),"Loyal", IF(U10988&lt;=2,"At Risk", IF(W10988&gt;=4,"Potential Loyalist","Others"))))</f>
        <v>Others</v>
      </c>
    </row>
    <row r="10989" spans="1:25">
      <c r="A10989" t="s">
        <v>3803</v>
      </c>
      <c r="B10989">
        <v>23</v>
      </c>
      <c r="C10989" t="s">
        <v>19</v>
      </c>
      <c r="D10989" t="s">
        <v>49</v>
      </c>
      <c r="E10989" s="6" t="s">
        <v>23059</v>
      </c>
      <c r="F10989" t="s">
        <v>21</v>
      </c>
      <c r="G10989">
        <v>1</v>
      </c>
      <c r="H10989">
        <v>1</v>
      </c>
      <c r="I10989">
        <v>49</v>
      </c>
      <c r="J10989">
        <v>4</v>
      </c>
      <c r="K10989">
        <v>6.04</v>
      </c>
      <c r="L10989" t="str">
        <f t="shared" si="1026"/>
        <v/>
      </c>
      <c r="M10989">
        <v>1</v>
      </c>
      <c r="N10989" t="str">
        <f t="shared" si="1027"/>
        <v/>
      </c>
      <c r="O10989">
        <v>6</v>
      </c>
      <c r="P10989" s="11">
        <v>1</v>
      </c>
      <c r="Q10989" s="11">
        <v>8.16326530612244E-2</v>
      </c>
      <c r="R10989" s="12">
        <v>6.04</v>
      </c>
      <c r="S10989" t="s">
        <v>27</v>
      </c>
      <c r="T10989">
        <v>0</v>
      </c>
      <c r="U10989">
        <f t="shared" si="1028"/>
        <v>5</v>
      </c>
      <c r="V10989">
        <f t="shared" si="1029"/>
        <v>1</v>
      </c>
      <c r="W10989">
        <f t="shared" si="1030"/>
        <v>1</v>
      </c>
      <c r="X10989" t="str">
        <f t="shared" si="1031"/>
        <v>511</v>
      </c>
      <c r="Y10989" t="str">
        <f>IF(Table1[[#This Row],[RFM_Score]]="555","Champion", IF(AND(J10989&gt;=4,V10989&gt;=4),"Loyal", IF(U10989&lt;=2,"At Risk", IF(W10989&gt;=4,"Potential Loyalist","Others"))))</f>
        <v>Others</v>
      </c>
    </row>
    <row r="10990" spans="1:25">
      <c r="A10990" t="s">
        <v>1014</v>
      </c>
      <c r="B10990">
        <v>18</v>
      </c>
      <c r="C10990" t="s">
        <v>19</v>
      </c>
      <c r="D10990" t="s">
        <v>25</v>
      </c>
      <c r="E10990" s="6" t="s">
        <v>23060</v>
      </c>
      <c r="F10990" t="s">
        <v>26</v>
      </c>
      <c r="G10990">
        <v>5</v>
      </c>
      <c r="H10990">
        <v>1</v>
      </c>
      <c r="I10990">
        <v>45</v>
      </c>
      <c r="J10990">
        <v>3</v>
      </c>
      <c r="K10990">
        <v>5.96</v>
      </c>
      <c r="L10990" t="str">
        <f t="shared" si="1026"/>
        <v/>
      </c>
      <c r="M10990">
        <v>1</v>
      </c>
      <c r="N10990" t="str">
        <f t="shared" si="1027"/>
        <v/>
      </c>
      <c r="O10990">
        <v>12</v>
      </c>
      <c r="P10990" s="11">
        <v>0.2</v>
      </c>
      <c r="Q10990" s="11">
        <v>6.6666666666666596E-2</v>
      </c>
      <c r="R10990" s="12">
        <v>5.96</v>
      </c>
      <c r="S10990" t="s">
        <v>27</v>
      </c>
      <c r="T10990">
        <v>0</v>
      </c>
      <c r="U10990">
        <f t="shared" si="1028"/>
        <v>5</v>
      </c>
      <c r="V10990">
        <f t="shared" si="1029"/>
        <v>1</v>
      </c>
      <c r="W10990">
        <f t="shared" si="1030"/>
        <v>1</v>
      </c>
      <c r="X10990" t="str">
        <f t="shared" si="1031"/>
        <v>511</v>
      </c>
      <c r="Y10990" t="str">
        <f>IF(Table1[[#This Row],[RFM_Score]]="555","Champion", IF(AND(J10990&gt;=4,V10990&gt;=4),"Loyal", IF(U10990&lt;=2,"At Risk", IF(W10990&gt;=4,"Potential Loyalist","Others"))))</f>
        <v>Others</v>
      </c>
    </row>
    <row r="10991" spans="1:25">
      <c r="A10991" t="s">
        <v>2964</v>
      </c>
      <c r="B10991">
        <v>37</v>
      </c>
      <c r="C10991" t="s">
        <v>24</v>
      </c>
      <c r="D10991" t="s">
        <v>25</v>
      </c>
      <c r="E10991" s="6" t="s">
        <v>23061</v>
      </c>
      <c r="F10991" t="s">
        <v>26</v>
      </c>
      <c r="G10991">
        <v>2</v>
      </c>
      <c r="H10991">
        <v>1</v>
      </c>
      <c r="I10991">
        <v>40</v>
      </c>
      <c r="J10991">
        <v>1</v>
      </c>
      <c r="K10991">
        <v>5.92</v>
      </c>
      <c r="L10991" t="str">
        <f t="shared" si="1026"/>
        <v/>
      </c>
      <c r="M10991">
        <v>1</v>
      </c>
      <c r="N10991" t="str">
        <f t="shared" si="1027"/>
        <v/>
      </c>
      <c r="O10991">
        <v>79</v>
      </c>
      <c r="P10991" s="11">
        <v>0.5</v>
      </c>
      <c r="Q10991" s="11">
        <v>2.5000000000000001E-2</v>
      </c>
      <c r="R10991" s="12">
        <v>5.92</v>
      </c>
      <c r="S10991" t="s">
        <v>27</v>
      </c>
      <c r="T10991">
        <v>1</v>
      </c>
      <c r="U10991">
        <f t="shared" si="1028"/>
        <v>2</v>
      </c>
      <c r="V10991">
        <f t="shared" si="1029"/>
        <v>1</v>
      </c>
      <c r="W10991">
        <f t="shared" si="1030"/>
        <v>1</v>
      </c>
      <c r="X10991" t="str">
        <f t="shared" si="1031"/>
        <v>211</v>
      </c>
      <c r="Y10991" t="str">
        <f>IF(Table1[[#This Row],[RFM_Score]]="555","Champion", IF(AND(J10991&gt;=4,V10991&gt;=4),"Loyal", IF(U10991&lt;=2,"At Risk", IF(W10991&gt;=4,"Potential Loyalist","Others"))))</f>
        <v>At Risk</v>
      </c>
    </row>
    <row r="10992" spans="1:25">
      <c r="A10992" t="s">
        <v>2045</v>
      </c>
      <c r="B10992">
        <v>42</v>
      </c>
      <c r="C10992" t="s">
        <v>24</v>
      </c>
      <c r="D10992" t="s">
        <v>25</v>
      </c>
      <c r="E10992" s="6" t="s">
        <v>23062</v>
      </c>
      <c r="F10992" t="s">
        <v>30</v>
      </c>
      <c r="G10992">
        <v>0</v>
      </c>
      <c r="H10992">
        <v>0</v>
      </c>
      <c r="I10992">
        <v>44</v>
      </c>
      <c r="J10992">
        <v>2</v>
      </c>
      <c r="K10992">
        <v>5.91</v>
      </c>
      <c r="L10992" t="str">
        <f t="shared" si="1026"/>
        <v/>
      </c>
      <c r="M10992">
        <v>1</v>
      </c>
      <c r="N10992" t="str">
        <f t="shared" si="1027"/>
        <v/>
      </c>
      <c r="O10992">
        <v>1</v>
      </c>
      <c r="P10992" s="11">
        <v>0</v>
      </c>
      <c r="Q10992" s="11">
        <v>4.54545454545454E-2</v>
      </c>
      <c r="R10992" s="12">
        <v>5.91</v>
      </c>
      <c r="S10992" t="s">
        <v>27</v>
      </c>
      <c r="T10992">
        <v>0</v>
      </c>
      <c r="U10992">
        <f t="shared" si="1028"/>
        <v>5</v>
      </c>
      <c r="V10992">
        <f t="shared" si="1029"/>
        <v>1</v>
      </c>
      <c r="W10992">
        <f t="shared" si="1030"/>
        <v>1</v>
      </c>
      <c r="X10992" t="str">
        <f t="shared" si="1031"/>
        <v>511</v>
      </c>
      <c r="Y10992" t="str">
        <f>IF(Table1[[#This Row],[RFM_Score]]="555","Champion", IF(AND(J10992&gt;=4,V10992&gt;=4),"Loyal", IF(U10992&lt;=2,"At Risk", IF(W10992&gt;=4,"Potential Loyalist","Others"))))</f>
        <v>Others</v>
      </c>
    </row>
    <row r="10993" spans="1:25">
      <c r="A10993" t="s">
        <v>4782</v>
      </c>
      <c r="B10993">
        <v>31</v>
      </c>
      <c r="C10993" t="s">
        <v>19</v>
      </c>
      <c r="D10993" t="s">
        <v>25</v>
      </c>
      <c r="E10993" s="6" t="s">
        <v>23063</v>
      </c>
      <c r="F10993" t="s">
        <v>30</v>
      </c>
      <c r="G10993">
        <v>2</v>
      </c>
      <c r="H10993">
        <v>0</v>
      </c>
      <c r="I10993">
        <v>46</v>
      </c>
      <c r="J10993">
        <v>4</v>
      </c>
      <c r="K10993">
        <v>5.88</v>
      </c>
      <c r="L10993" t="str">
        <f t="shared" si="1026"/>
        <v/>
      </c>
      <c r="M10993">
        <v>1</v>
      </c>
      <c r="N10993" t="str">
        <f t="shared" si="1027"/>
        <v/>
      </c>
      <c r="O10993">
        <v>156</v>
      </c>
      <c r="P10993" s="11">
        <v>0</v>
      </c>
      <c r="Q10993" s="11">
        <v>8.6956521739130405E-2</v>
      </c>
      <c r="R10993" s="12">
        <v>5.88</v>
      </c>
      <c r="S10993" t="s">
        <v>27</v>
      </c>
      <c r="T10993">
        <v>0</v>
      </c>
      <c r="U10993">
        <f t="shared" si="1028"/>
        <v>1</v>
      </c>
      <c r="V10993">
        <f t="shared" si="1029"/>
        <v>1</v>
      </c>
      <c r="W10993">
        <f t="shared" si="1030"/>
        <v>1</v>
      </c>
      <c r="X10993" t="str">
        <f t="shared" si="1031"/>
        <v>111</v>
      </c>
      <c r="Y10993" t="str">
        <f>IF(Table1[[#This Row],[RFM_Score]]="555","Champion", IF(AND(J10993&gt;=4,V10993&gt;=4),"Loyal", IF(U10993&lt;=2,"At Risk", IF(W10993&gt;=4,"Potential Loyalist","Others"))))</f>
        <v>At Risk</v>
      </c>
    </row>
    <row r="10994" spans="1:25">
      <c r="A10994" t="s">
        <v>10213</v>
      </c>
      <c r="B10994">
        <v>34</v>
      </c>
      <c r="C10994" t="s">
        <v>24</v>
      </c>
      <c r="D10994" t="s">
        <v>20</v>
      </c>
      <c r="E10994" s="6" t="s">
        <v>23064</v>
      </c>
      <c r="F10994" t="s">
        <v>37</v>
      </c>
      <c r="G10994">
        <v>2</v>
      </c>
      <c r="H10994">
        <v>0</v>
      </c>
      <c r="I10994">
        <v>55</v>
      </c>
      <c r="J10994">
        <v>5</v>
      </c>
      <c r="K10994">
        <v>5.84</v>
      </c>
      <c r="L10994" t="str">
        <f t="shared" si="1026"/>
        <v/>
      </c>
      <c r="M10994">
        <v>1</v>
      </c>
      <c r="N10994" t="str">
        <f t="shared" si="1027"/>
        <v/>
      </c>
      <c r="O10994">
        <v>1</v>
      </c>
      <c r="P10994" s="11">
        <v>0</v>
      </c>
      <c r="Q10994" s="11">
        <v>9.0909090909090898E-2</v>
      </c>
      <c r="R10994" s="12">
        <v>5.84</v>
      </c>
      <c r="S10994" t="s">
        <v>27</v>
      </c>
      <c r="T10994">
        <v>0</v>
      </c>
      <c r="U10994">
        <f t="shared" si="1028"/>
        <v>5</v>
      </c>
      <c r="V10994">
        <f t="shared" si="1029"/>
        <v>1</v>
      </c>
      <c r="W10994">
        <f t="shared" si="1030"/>
        <v>1</v>
      </c>
      <c r="X10994" t="str">
        <f t="shared" si="1031"/>
        <v>511</v>
      </c>
      <c r="Y10994" t="str">
        <f>IF(Table1[[#This Row],[RFM_Score]]="555","Champion", IF(AND(J10994&gt;=4,V10994&gt;=4),"Loyal", IF(U10994&lt;=2,"At Risk", IF(W10994&gt;=4,"Potential Loyalist","Others"))))</f>
        <v>Others</v>
      </c>
    </row>
    <row r="10995" spans="1:25">
      <c r="A10995" t="s">
        <v>11528</v>
      </c>
      <c r="B10995">
        <v>37</v>
      </c>
      <c r="C10995" t="s">
        <v>24</v>
      </c>
      <c r="D10995" t="s">
        <v>25</v>
      </c>
      <c r="E10995" s="6" t="s">
        <v>23065</v>
      </c>
      <c r="F10995" t="s">
        <v>26</v>
      </c>
      <c r="G10995">
        <v>3</v>
      </c>
      <c r="H10995">
        <v>0</v>
      </c>
      <c r="I10995">
        <v>49</v>
      </c>
      <c r="J10995">
        <v>3</v>
      </c>
      <c r="K10995">
        <v>5.75</v>
      </c>
      <c r="L10995" t="str">
        <f t="shared" si="1026"/>
        <v/>
      </c>
      <c r="M10995">
        <v>1</v>
      </c>
      <c r="N10995" t="str">
        <f t="shared" si="1027"/>
        <v/>
      </c>
      <c r="O10995">
        <v>7</v>
      </c>
      <c r="P10995" s="11">
        <v>0</v>
      </c>
      <c r="Q10995" s="11">
        <v>6.1224489795918297E-2</v>
      </c>
      <c r="R10995" s="12">
        <v>5.75</v>
      </c>
      <c r="S10995" t="s">
        <v>27</v>
      </c>
      <c r="T10995">
        <v>0</v>
      </c>
      <c r="U10995">
        <f t="shared" si="1028"/>
        <v>5</v>
      </c>
      <c r="V10995">
        <f t="shared" si="1029"/>
        <v>1</v>
      </c>
      <c r="W10995">
        <f t="shared" si="1030"/>
        <v>1</v>
      </c>
      <c r="X10995" t="str">
        <f t="shared" si="1031"/>
        <v>511</v>
      </c>
      <c r="Y10995" t="str">
        <f>IF(Table1[[#This Row],[RFM_Score]]="555","Champion", IF(AND(J10995&gt;=4,V10995&gt;=4),"Loyal", IF(U10995&lt;=2,"At Risk", IF(W10995&gt;=4,"Potential Loyalist","Others"))))</f>
        <v>Others</v>
      </c>
    </row>
    <row r="10996" spans="1:25">
      <c r="A10996" t="s">
        <v>7886</v>
      </c>
      <c r="B10996">
        <v>31</v>
      </c>
      <c r="C10996" t="s">
        <v>19</v>
      </c>
      <c r="D10996" t="s">
        <v>41</v>
      </c>
      <c r="E10996" s="6" t="s">
        <v>23066</v>
      </c>
      <c r="F10996" t="s">
        <v>26</v>
      </c>
      <c r="G10996">
        <v>4</v>
      </c>
      <c r="H10996">
        <v>1</v>
      </c>
      <c r="I10996">
        <v>35</v>
      </c>
      <c r="J10996">
        <v>0</v>
      </c>
      <c r="K10996">
        <v>5.73</v>
      </c>
      <c r="L10996" t="str">
        <f t="shared" si="1026"/>
        <v/>
      </c>
      <c r="M10996">
        <v>1</v>
      </c>
      <c r="N10996" t="str">
        <f t="shared" si="1027"/>
        <v/>
      </c>
      <c r="O10996">
        <v>35</v>
      </c>
      <c r="P10996" s="11">
        <v>0.25</v>
      </c>
      <c r="Q10996" s="11">
        <v>0</v>
      </c>
      <c r="R10996" s="12">
        <v>5.73</v>
      </c>
      <c r="S10996" t="s">
        <v>27</v>
      </c>
      <c r="T10996">
        <v>0</v>
      </c>
      <c r="U10996">
        <f t="shared" si="1028"/>
        <v>4</v>
      </c>
      <c r="V10996">
        <f t="shared" si="1029"/>
        <v>1</v>
      </c>
      <c r="W10996">
        <f t="shared" si="1030"/>
        <v>1</v>
      </c>
      <c r="X10996" t="str">
        <f t="shared" si="1031"/>
        <v>411</v>
      </c>
      <c r="Y10996" t="str">
        <f>IF(Table1[[#This Row],[RFM_Score]]="555","Champion", IF(AND(J10996&gt;=4,V10996&gt;=4),"Loyal", IF(U10996&lt;=2,"At Risk", IF(W10996&gt;=4,"Potential Loyalist","Others"))))</f>
        <v>Others</v>
      </c>
    </row>
    <row r="10997" spans="1:25">
      <c r="A10997" t="s">
        <v>10918</v>
      </c>
      <c r="B10997">
        <v>26</v>
      </c>
      <c r="C10997" t="s">
        <v>19</v>
      </c>
      <c r="D10997" t="s">
        <v>41</v>
      </c>
      <c r="E10997" s="6" t="s">
        <v>23067</v>
      </c>
      <c r="F10997" t="s">
        <v>62</v>
      </c>
      <c r="G10997">
        <v>3</v>
      </c>
      <c r="H10997">
        <v>1</v>
      </c>
      <c r="I10997">
        <v>51</v>
      </c>
      <c r="J10997">
        <v>4</v>
      </c>
      <c r="K10997">
        <v>5.63</v>
      </c>
      <c r="L10997" t="str">
        <f t="shared" si="1026"/>
        <v/>
      </c>
      <c r="M10997">
        <v>1</v>
      </c>
      <c r="N10997" t="str">
        <f t="shared" si="1027"/>
        <v/>
      </c>
      <c r="O10997">
        <v>12</v>
      </c>
      <c r="P10997" s="11">
        <v>0.33333333333333298</v>
      </c>
      <c r="Q10997" s="11">
        <v>7.8431372549019607E-2</v>
      </c>
      <c r="R10997" s="12">
        <v>5.63</v>
      </c>
      <c r="S10997" t="s">
        <v>27</v>
      </c>
      <c r="T10997">
        <v>0</v>
      </c>
      <c r="U10997">
        <f t="shared" si="1028"/>
        <v>5</v>
      </c>
      <c r="V10997">
        <f t="shared" si="1029"/>
        <v>1</v>
      </c>
      <c r="W10997">
        <f t="shared" si="1030"/>
        <v>1</v>
      </c>
      <c r="X10997" t="str">
        <f t="shared" si="1031"/>
        <v>511</v>
      </c>
      <c r="Y10997" t="str">
        <f>IF(Table1[[#This Row],[RFM_Score]]="555","Champion", IF(AND(J10997&gt;=4,V10997&gt;=4),"Loyal", IF(U10997&lt;=2,"At Risk", IF(W10997&gt;=4,"Potential Loyalist","Others"))))</f>
        <v>Others</v>
      </c>
    </row>
    <row r="10998" spans="1:25">
      <c r="A10998" t="s">
        <v>1089</v>
      </c>
      <c r="B10998">
        <v>40</v>
      </c>
      <c r="C10998" t="s">
        <v>19</v>
      </c>
      <c r="D10998" t="s">
        <v>46</v>
      </c>
      <c r="E10998" s="6" t="s">
        <v>23068</v>
      </c>
      <c r="F10998" t="s">
        <v>37</v>
      </c>
      <c r="G10998">
        <v>2</v>
      </c>
      <c r="H10998">
        <v>0</v>
      </c>
      <c r="I10998">
        <v>51</v>
      </c>
      <c r="J10998">
        <v>4</v>
      </c>
      <c r="K10998">
        <v>5.59</v>
      </c>
      <c r="L10998" t="str">
        <f t="shared" si="1026"/>
        <v/>
      </c>
      <c r="M10998">
        <v>1</v>
      </c>
      <c r="N10998" t="str">
        <f t="shared" si="1027"/>
        <v/>
      </c>
      <c r="O10998">
        <v>26</v>
      </c>
      <c r="P10998" s="11">
        <v>0</v>
      </c>
      <c r="Q10998" s="11">
        <v>7.8431372549019607E-2</v>
      </c>
      <c r="R10998" s="12">
        <v>5.59</v>
      </c>
      <c r="S10998" t="s">
        <v>27</v>
      </c>
      <c r="T10998">
        <v>0</v>
      </c>
      <c r="U10998">
        <f t="shared" si="1028"/>
        <v>4</v>
      </c>
      <c r="V10998">
        <f t="shared" si="1029"/>
        <v>1</v>
      </c>
      <c r="W10998">
        <f t="shared" si="1030"/>
        <v>1</v>
      </c>
      <c r="X10998" t="str">
        <f t="shared" si="1031"/>
        <v>411</v>
      </c>
      <c r="Y10998" t="str">
        <f>IF(Table1[[#This Row],[RFM_Score]]="555","Champion", IF(AND(J10998&gt;=4,V10998&gt;=4),"Loyal", IF(U10998&lt;=2,"At Risk", IF(W10998&gt;=4,"Potential Loyalist","Others"))))</f>
        <v>Others</v>
      </c>
    </row>
    <row r="10999" spans="1:25">
      <c r="A10999" t="s">
        <v>7529</v>
      </c>
      <c r="B10999">
        <v>27</v>
      </c>
      <c r="C10999" t="s">
        <v>19</v>
      </c>
      <c r="D10999" t="s">
        <v>49</v>
      </c>
      <c r="E10999" s="6" t="s">
        <v>23069</v>
      </c>
      <c r="F10999" t="s">
        <v>60</v>
      </c>
      <c r="G10999">
        <v>4</v>
      </c>
      <c r="H10999">
        <v>1</v>
      </c>
      <c r="I10999">
        <v>67</v>
      </c>
      <c r="J10999">
        <v>4</v>
      </c>
      <c r="K10999">
        <v>5.59</v>
      </c>
      <c r="L10999" t="str">
        <f t="shared" si="1026"/>
        <v/>
      </c>
      <c r="M10999">
        <v>1</v>
      </c>
      <c r="N10999" t="str">
        <f t="shared" si="1027"/>
        <v/>
      </c>
      <c r="O10999">
        <v>9</v>
      </c>
      <c r="P10999" s="11">
        <v>0.25</v>
      </c>
      <c r="Q10999" s="11">
        <v>5.9701492537313397E-2</v>
      </c>
      <c r="R10999" s="12">
        <v>5.59</v>
      </c>
      <c r="S10999" t="s">
        <v>27</v>
      </c>
      <c r="T10999">
        <v>0</v>
      </c>
      <c r="U10999">
        <f t="shared" si="1028"/>
        <v>5</v>
      </c>
      <c r="V10999">
        <f t="shared" si="1029"/>
        <v>1</v>
      </c>
      <c r="W10999">
        <f t="shared" si="1030"/>
        <v>1</v>
      </c>
      <c r="X10999" t="str">
        <f t="shared" si="1031"/>
        <v>511</v>
      </c>
      <c r="Y10999" t="str">
        <f>IF(Table1[[#This Row],[RFM_Score]]="555","Champion", IF(AND(J10999&gt;=4,V10999&gt;=4),"Loyal", IF(U10999&lt;=2,"At Risk", IF(W10999&gt;=4,"Potential Loyalist","Others"))))</f>
        <v>Others</v>
      </c>
    </row>
    <row r="11000" spans="1:25">
      <c r="A11000" t="s">
        <v>7426</v>
      </c>
      <c r="B11000">
        <v>44</v>
      </c>
      <c r="C11000" t="s">
        <v>24</v>
      </c>
      <c r="D11000" t="s">
        <v>25</v>
      </c>
      <c r="E11000" s="6" t="s">
        <v>23070</v>
      </c>
      <c r="F11000" t="s">
        <v>26</v>
      </c>
      <c r="G11000">
        <v>2</v>
      </c>
      <c r="H11000">
        <v>0</v>
      </c>
      <c r="I11000">
        <v>44</v>
      </c>
      <c r="J11000">
        <v>1</v>
      </c>
      <c r="K11000">
        <v>5.58</v>
      </c>
      <c r="L11000" t="str">
        <f t="shared" si="1026"/>
        <v/>
      </c>
      <c r="M11000">
        <v>1</v>
      </c>
      <c r="N11000" t="str">
        <f t="shared" si="1027"/>
        <v/>
      </c>
      <c r="O11000">
        <v>21</v>
      </c>
      <c r="P11000" s="11">
        <v>0</v>
      </c>
      <c r="Q11000" s="11">
        <v>2.27272727272727E-2</v>
      </c>
      <c r="R11000" s="12">
        <v>5.58</v>
      </c>
      <c r="S11000" t="s">
        <v>27</v>
      </c>
      <c r="T11000">
        <v>0</v>
      </c>
      <c r="U11000">
        <f t="shared" si="1028"/>
        <v>4</v>
      </c>
      <c r="V11000">
        <f t="shared" si="1029"/>
        <v>1</v>
      </c>
      <c r="W11000">
        <f t="shared" si="1030"/>
        <v>1</v>
      </c>
      <c r="X11000" t="str">
        <f t="shared" si="1031"/>
        <v>411</v>
      </c>
      <c r="Y11000" t="str">
        <f>IF(Table1[[#This Row],[RFM_Score]]="555","Champion", IF(AND(J11000&gt;=4,V11000&gt;=4),"Loyal", IF(U11000&lt;=2,"At Risk", IF(W11000&gt;=4,"Potential Loyalist","Others"))))</f>
        <v>Others</v>
      </c>
    </row>
    <row r="11001" spans="1:25">
      <c r="A11001" t="s">
        <v>811</v>
      </c>
      <c r="B11001">
        <v>42</v>
      </c>
      <c r="C11001" t="s">
        <v>19</v>
      </c>
      <c r="D11001" t="s">
        <v>25</v>
      </c>
      <c r="E11001" s="6" t="s">
        <v>23071</v>
      </c>
      <c r="F11001" t="s">
        <v>60</v>
      </c>
      <c r="G11001">
        <v>3</v>
      </c>
      <c r="H11001">
        <v>2</v>
      </c>
      <c r="I11001">
        <v>57</v>
      </c>
      <c r="J11001">
        <v>2</v>
      </c>
      <c r="K11001">
        <v>5.56</v>
      </c>
      <c r="L11001" t="str">
        <f t="shared" si="1026"/>
        <v/>
      </c>
      <c r="M11001">
        <v>1</v>
      </c>
      <c r="N11001" t="str">
        <f t="shared" si="1027"/>
        <v/>
      </c>
      <c r="O11001">
        <v>25</v>
      </c>
      <c r="P11001" s="11">
        <v>0.66666666666666596</v>
      </c>
      <c r="Q11001" s="11">
        <v>3.5087719298245598E-2</v>
      </c>
      <c r="R11001" s="12">
        <v>5.56</v>
      </c>
      <c r="S11001" t="s">
        <v>27</v>
      </c>
      <c r="T11001">
        <v>0</v>
      </c>
      <c r="U11001">
        <f t="shared" si="1028"/>
        <v>4</v>
      </c>
      <c r="V11001">
        <f t="shared" si="1029"/>
        <v>1</v>
      </c>
      <c r="W11001">
        <f t="shared" si="1030"/>
        <v>1</v>
      </c>
      <c r="X11001" t="str">
        <f t="shared" si="1031"/>
        <v>411</v>
      </c>
      <c r="Y11001" t="str">
        <f>IF(Table1[[#This Row],[RFM_Score]]="555","Champion", IF(AND(J11001&gt;=4,V11001&gt;=4),"Loyal", IF(U11001&lt;=2,"At Risk", IF(W11001&gt;=4,"Potential Loyalist","Others"))))</f>
        <v>Others</v>
      </c>
    </row>
    <row r="11002" spans="1:25">
      <c r="A11002" t="s">
        <v>8745</v>
      </c>
      <c r="B11002">
        <v>51</v>
      </c>
      <c r="C11002" t="s">
        <v>19</v>
      </c>
      <c r="D11002" t="s">
        <v>41</v>
      </c>
      <c r="E11002" s="6" t="s">
        <v>23072</v>
      </c>
      <c r="F11002" t="s">
        <v>37</v>
      </c>
      <c r="G11002">
        <v>3</v>
      </c>
      <c r="H11002">
        <v>3</v>
      </c>
      <c r="I11002">
        <v>52</v>
      </c>
      <c r="J11002">
        <v>3</v>
      </c>
      <c r="K11002">
        <v>5.54</v>
      </c>
      <c r="L11002" t="str">
        <f t="shared" si="1026"/>
        <v/>
      </c>
      <c r="M11002">
        <v>1</v>
      </c>
      <c r="N11002" t="str">
        <f t="shared" si="1027"/>
        <v/>
      </c>
      <c r="O11002">
        <v>87</v>
      </c>
      <c r="P11002" s="11">
        <v>1</v>
      </c>
      <c r="Q11002" s="11">
        <v>5.7692307692307598E-2</v>
      </c>
      <c r="R11002" s="12">
        <v>5.54</v>
      </c>
      <c r="S11002" t="s">
        <v>27</v>
      </c>
      <c r="T11002">
        <v>0</v>
      </c>
      <c r="U11002">
        <f t="shared" si="1028"/>
        <v>2</v>
      </c>
      <c r="V11002">
        <f t="shared" si="1029"/>
        <v>1</v>
      </c>
      <c r="W11002">
        <f t="shared" si="1030"/>
        <v>1</v>
      </c>
      <c r="X11002" t="str">
        <f t="shared" si="1031"/>
        <v>211</v>
      </c>
      <c r="Y11002" t="str">
        <f>IF(Table1[[#This Row],[RFM_Score]]="555","Champion", IF(AND(J11002&gt;=4,V11002&gt;=4),"Loyal", IF(U11002&lt;=2,"At Risk", IF(W11002&gt;=4,"Potential Loyalist","Others"))))</f>
        <v>At Risk</v>
      </c>
    </row>
    <row r="11003" spans="1:25">
      <c r="A11003" t="s">
        <v>2930</v>
      </c>
      <c r="B11003">
        <v>37</v>
      </c>
      <c r="C11003" t="s">
        <v>24</v>
      </c>
      <c r="D11003" t="s">
        <v>25</v>
      </c>
      <c r="E11003" s="6" t="s">
        <v>23073</v>
      </c>
      <c r="F11003" t="s">
        <v>21</v>
      </c>
      <c r="G11003">
        <v>1</v>
      </c>
      <c r="H11003">
        <v>0</v>
      </c>
      <c r="I11003">
        <v>55</v>
      </c>
      <c r="J11003">
        <v>2</v>
      </c>
      <c r="K11003">
        <v>5.48</v>
      </c>
      <c r="L11003" t="str">
        <f t="shared" si="1026"/>
        <v/>
      </c>
      <c r="M11003">
        <v>1</v>
      </c>
      <c r="N11003" t="str">
        <f t="shared" si="1027"/>
        <v/>
      </c>
      <c r="O11003">
        <v>27</v>
      </c>
      <c r="P11003" s="11">
        <v>0</v>
      </c>
      <c r="Q11003" s="11">
        <v>3.6363636363636299E-2</v>
      </c>
      <c r="R11003" s="12">
        <v>5.48</v>
      </c>
      <c r="S11003" t="s">
        <v>27</v>
      </c>
      <c r="T11003">
        <v>0</v>
      </c>
      <c r="U11003">
        <f t="shared" si="1028"/>
        <v>4</v>
      </c>
      <c r="V11003">
        <f t="shared" si="1029"/>
        <v>1</v>
      </c>
      <c r="W11003">
        <f t="shared" si="1030"/>
        <v>1</v>
      </c>
      <c r="X11003" t="str">
        <f t="shared" si="1031"/>
        <v>411</v>
      </c>
      <c r="Y11003" t="str">
        <f>IF(Table1[[#This Row],[RFM_Score]]="555","Champion", IF(AND(J11003&gt;=4,V11003&gt;=4),"Loyal", IF(U11003&lt;=2,"At Risk", IF(W11003&gt;=4,"Potential Loyalist","Others"))))</f>
        <v>Others</v>
      </c>
    </row>
    <row r="11004" spans="1:25">
      <c r="A11004" t="s">
        <v>4035</v>
      </c>
      <c r="B11004">
        <v>54</v>
      </c>
      <c r="C11004" t="s">
        <v>24</v>
      </c>
      <c r="D11004" t="s">
        <v>25</v>
      </c>
      <c r="E11004" s="6" t="s">
        <v>23074</v>
      </c>
      <c r="F11004" t="s">
        <v>37</v>
      </c>
      <c r="G11004">
        <v>2</v>
      </c>
      <c r="H11004">
        <v>0</v>
      </c>
      <c r="I11004">
        <v>45</v>
      </c>
      <c r="J11004">
        <v>0</v>
      </c>
      <c r="K11004">
        <v>5.46</v>
      </c>
      <c r="L11004" t="str">
        <f t="shared" si="1026"/>
        <v/>
      </c>
      <c r="M11004">
        <v>1</v>
      </c>
      <c r="N11004" t="str">
        <f t="shared" si="1027"/>
        <v/>
      </c>
      <c r="O11004">
        <v>12</v>
      </c>
      <c r="P11004" s="11">
        <v>0</v>
      </c>
      <c r="Q11004" s="11">
        <v>0</v>
      </c>
      <c r="R11004" s="12">
        <v>5.46</v>
      </c>
      <c r="S11004" t="s">
        <v>27</v>
      </c>
      <c r="T11004">
        <v>1</v>
      </c>
      <c r="U11004">
        <f t="shared" si="1028"/>
        <v>5</v>
      </c>
      <c r="V11004">
        <f t="shared" si="1029"/>
        <v>1</v>
      </c>
      <c r="W11004">
        <f t="shared" si="1030"/>
        <v>1</v>
      </c>
      <c r="X11004" t="str">
        <f t="shared" si="1031"/>
        <v>511</v>
      </c>
      <c r="Y11004" t="str">
        <f>IF(Table1[[#This Row],[RFM_Score]]="555","Champion", IF(AND(J11004&gt;=4,V11004&gt;=4),"Loyal", IF(U11004&lt;=2,"At Risk", IF(W11004&gt;=4,"Potential Loyalist","Others"))))</f>
        <v>Others</v>
      </c>
    </row>
    <row r="11005" spans="1:25">
      <c r="A11005" t="s">
        <v>10380</v>
      </c>
      <c r="B11005">
        <v>23</v>
      </c>
      <c r="C11005" t="s">
        <v>33</v>
      </c>
      <c r="D11005" t="s">
        <v>29</v>
      </c>
      <c r="E11005" s="6" t="s">
        <v>23075</v>
      </c>
      <c r="F11005" t="s">
        <v>37</v>
      </c>
      <c r="G11005">
        <v>2</v>
      </c>
      <c r="H11005">
        <v>0</v>
      </c>
      <c r="I11005">
        <v>57</v>
      </c>
      <c r="J11005">
        <v>2</v>
      </c>
      <c r="K11005">
        <v>5.43</v>
      </c>
      <c r="L11005" t="str">
        <f t="shared" si="1026"/>
        <v/>
      </c>
      <c r="M11005">
        <v>1</v>
      </c>
      <c r="N11005" t="str">
        <f t="shared" si="1027"/>
        <v/>
      </c>
      <c r="O11005">
        <v>83</v>
      </c>
      <c r="P11005" s="11">
        <v>0</v>
      </c>
      <c r="Q11005" s="11">
        <v>3.5087719298245598E-2</v>
      </c>
      <c r="R11005" s="12">
        <v>5.43</v>
      </c>
      <c r="S11005" t="s">
        <v>27</v>
      </c>
      <c r="T11005">
        <v>0</v>
      </c>
      <c r="U11005">
        <f t="shared" si="1028"/>
        <v>2</v>
      </c>
      <c r="V11005">
        <f t="shared" si="1029"/>
        <v>1</v>
      </c>
      <c r="W11005">
        <f t="shared" si="1030"/>
        <v>1</v>
      </c>
      <c r="X11005" t="str">
        <f t="shared" si="1031"/>
        <v>211</v>
      </c>
      <c r="Y11005" t="str">
        <f>IF(Table1[[#This Row],[RFM_Score]]="555","Champion", IF(AND(J11005&gt;=4,V11005&gt;=4),"Loyal", IF(U11005&lt;=2,"At Risk", IF(W11005&gt;=4,"Potential Loyalist","Others"))))</f>
        <v>At Risk</v>
      </c>
    </row>
    <row r="11006" spans="1:25">
      <c r="A11006" t="s">
        <v>5960</v>
      </c>
      <c r="B11006">
        <v>35</v>
      </c>
      <c r="C11006" t="s">
        <v>19</v>
      </c>
      <c r="D11006" t="s">
        <v>35</v>
      </c>
      <c r="E11006" s="6" t="s">
        <v>23076</v>
      </c>
      <c r="F11006" t="s">
        <v>21</v>
      </c>
      <c r="G11006">
        <v>3</v>
      </c>
      <c r="H11006">
        <v>0</v>
      </c>
      <c r="I11006">
        <v>33</v>
      </c>
      <c r="J11006">
        <v>1</v>
      </c>
      <c r="K11006">
        <v>5.4</v>
      </c>
      <c r="L11006" t="str">
        <f t="shared" si="1026"/>
        <v/>
      </c>
      <c r="M11006">
        <v>1</v>
      </c>
      <c r="N11006" t="str">
        <f t="shared" si="1027"/>
        <v/>
      </c>
      <c r="O11006">
        <v>39</v>
      </c>
      <c r="P11006" s="11">
        <v>0</v>
      </c>
      <c r="Q11006" s="11">
        <v>3.03030303030303E-2</v>
      </c>
      <c r="R11006" s="12">
        <v>5.4</v>
      </c>
      <c r="S11006" t="s">
        <v>27</v>
      </c>
      <c r="T11006">
        <v>1</v>
      </c>
      <c r="U11006">
        <f t="shared" si="1028"/>
        <v>4</v>
      </c>
      <c r="V11006">
        <f t="shared" si="1029"/>
        <v>1</v>
      </c>
      <c r="W11006">
        <f t="shared" si="1030"/>
        <v>1</v>
      </c>
      <c r="X11006" t="str">
        <f t="shared" si="1031"/>
        <v>411</v>
      </c>
      <c r="Y11006" t="str">
        <f>IF(Table1[[#This Row],[RFM_Score]]="555","Champion", IF(AND(J11006&gt;=4,V11006&gt;=4),"Loyal", IF(U11006&lt;=2,"At Risk", IF(W11006&gt;=4,"Potential Loyalist","Others"))))</f>
        <v>Others</v>
      </c>
    </row>
    <row r="11007" spans="1:25">
      <c r="A11007" t="s">
        <v>9491</v>
      </c>
      <c r="B11007">
        <v>44</v>
      </c>
      <c r="C11007" t="s">
        <v>19</v>
      </c>
      <c r="D11007" t="s">
        <v>25</v>
      </c>
      <c r="E11007" s="6" t="s">
        <v>23077</v>
      </c>
      <c r="F11007" t="s">
        <v>21</v>
      </c>
      <c r="G11007">
        <v>5</v>
      </c>
      <c r="H11007">
        <v>1</v>
      </c>
      <c r="I11007">
        <v>41</v>
      </c>
      <c r="J11007">
        <v>4</v>
      </c>
      <c r="K11007">
        <v>5.37</v>
      </c>
      <c r="L11007" t="str">
        <f t="shared" si="1026"/>
        <v/>
      </c>
      <c r="M11007">
        <v>1</v>
      </c>
      <c r="N11007" t="str">
        <f t="shared" si="1027"/>
        <v/>
      </c>
      <c r="O11007">
        <v>20</v>
      </c>
      <c r="P11007" s="11">
        <v>0.2</v>
      </c>
      <c r="Q11007" s="11">
        <v>9.7560975609756101E-2</v>
      </c>
      <c r="R11007" s="12">
        <v>5.37</v>
      </c>
      <c r="S11007" t="s">
        <v>27</v>
      </c>
      <c r="T11007">
        <v>0</v>
      </c>
      <c r="U11007">
        <f t="shared" si="1028"/>
        <v>5</v>
      </c>
      <c r="V11007">
        <f t="shared" si="1029"/>
        <v>1</v>
      </c>
      <c r="W11007">
        <f t="shared" si="1030"/>
        <v>1</v>
      </c>
      <c r="X11007" t="str">
        <f t="shared" si="1031"/>
        <v>511</v>
      </c>
      <c r="Y11007" t="str">
        <f>IF(Table1[[#This Row],[RFM_Score]]="555","Champion", IF(AND(J11007&gt;=4,V11007&gt;=4),"Loyal", IF(U11007&lt;=2,"At Risk", IF(W11007&gt;=4,"Potential Loyalist","Others"))))</f>
        <v>Others</v>
      </c>
    </row>
    <row r="11008" spans="1:25">
      <c r="A11008" t="s">
        <v>6714</v>
      </c>
      <c r="B11008">
        <v>24</v>
      </c>
      <c r="C11008" t="s">
        <v>19</v>
      </c>
      <c r="D11008" t="s">
        <v>35</v>
      </c>
      <c r="E11008" s="6" t="s">
        <v>23078</v>
      </c>
      <c r="F11008" t="s">
        <v>26</v>
      </c>
      <c r="G11008">
        <v>4</v>
      </c>
      <c r="H11008">
        <v>0</v>
      </c>
      <c r="I11008">
        <v>50</v>
      </c>
      <c r="J11008">
        <v>4</v>
      </c>
      <c r="K11008">
        <v>5.29</v>
      </c>
      <c r="L11008" t="str">
        <f t="shared" si="1026"/>
        <v/>
      </c>
      <c r="M11008">
        <v>1</v>
      </c>
      <c r="N11008" t="str">
        <f t="shared" si="1027"/>
        <v/>
      </c>
      <c r="O11008">
        <v>28</v>
      </c>
      <c r="P11008" s="11">
        <v>0</v>
      </c>
      <c r="Q11008" s="11">
        <v>0.08</v>
      </c>
      <c r="R11008" s="12">
        <v>5.29</v>
      </c>
      <c r="S11008" t="s">
        <v>27</v>
      </c>
      <c r="T11008">
        <v>0</v>
      </c>
      <c r="U11008">
        <f t="shared" si="1028"/>
        <v>4</v>
      </c>
      <c r="V11008">
        <f t="shared" si="1029"/>
        <v>1</v>
      </c>
      <c r="W11008">
        <f t="shared" si="1030"/>
        <v>1</v>
      </c>
      <c r="X11008" t="str">
        <f t="shared" si="1031"/>
        <v>411</v>
      </c>
      <c r="Y11008" t="str">
        <f>IF(Table1[[#This Row],[RFM_Score]]="555","Champion", IF(AND(J11008&gt;=4,V11008&gt;=4),"Loyal", IF(U11008&lt;=2,"At Risk", IF(W11008&gt;=4,"Potential Loyalist","Others"))))</f>
        <v>Others</v>
      </c>
    </row>
    <row r="11009" spans="1:25">
      <c r="A11009" t="s">
        <v>11703</v>
      </c>
      <c r="B11009">
        <v>45</v>
      </c>
      <c r="C11009" t="s">
        <v>19</v>
      </c>
      <c r="D11009" t="s">
        <v>41</v>
      </c>
      <c r="E11009" s="6" t="s">
        <v>23079</v>
      </c>
      <c r="F11009" t="s">
        <v>30</v>
      </c>
      <c r="G11009">
        <v>3</v>
      </c>
      <c r="H11009">
        <v>0</v>
      </c>
      <c r="I11009">
        <v>50</v>
      </c>
      <c r="J11009">
        <v>3</v>
      </c>
      <c r="K11009">
        <v>5.28</v>
      </c>
      <c r="L11009" t="str">
        <f t="shared" si="1026"/>
        <v/>
      </c>
      <c r="M11009">
        <v>1</v>
      </c>
      <c r="N11009" t="str">
        <f t="shared" si="1027"/>
        <v/>
      </c>
      <c r="O11009">
        <v>43</v>
      </c>
      <c r="P11009" s="11">
        <v>0</v>
      </c>
      <c r="Q11009" s="11">
        <v>0.06</v>
      </c>
      <c r="R11009" s="12">
        <v>5.28</v>
      </c>
      <c r="S11009" t="s">
        <v>27</v>
      </c>
      <c r="T11009">
        <v>0</v>
      </c>
      <c r="U11009">
        <f t="shared" si="1028"/>
        <v>3</v>
      </c>
      <c r="V11009">
        <f t="shared" si="1029"/>
        <v>1</v>
      </c>
      <c r="W11009">
        <f t="shared" si="1030"/>
        <v>1</v>
      </c>
      <c r="X11009" t="str">
        <f t="shared" si="1031"/>
        <v>311</v>
      </c>
      <c r="Y11009" t="str">
        <f>IF(Table1[[#This Row],[RFM_Score]]="555","Champion", IF(AND(J11009&gt;=4,V11009&gt;=4),"Loyal", IF(U11009&lt;=2,"At Risk", IF(W11009&gt;=4,"Potential Loyalist","Others"))))</f>
        <v>Others</v>
      </c>
    </row>
    <row r="11010" spans="1:25">
      <c r="A11010" t="s">
        <v>2273</v>
      </c>
      <c r="B11010">
        <v>35</v>
      </c>
      <c r="C11010" t="s">
        <v>19</v>
      </c>
      <c r="D11010" t="s">
        <v>25</v>
      </c>
      <c r="E11010" s="6" t="s">
        <v>23080</v>
      </c>
      <c r="F11010" t="s">
        <v>37</v>
      </c>
      <c r="G11010">
        <v>3</v>
      </c>
      <c r="H11010">
        <v>2</v>
      </c>
      <c r="I11010">
        <v>49</v>
      </c>
      <c r="J11010">
        <v>1</v>
      </c>
      <c r="K11010">
        <v>5.22</v>
      </c>
      <c r="L11010" t="str">
        <f t="shared" ref="L11010:L11073" si="1032">IF(OR(K11010&lt;$AC$10, K11010&gt;$AC$11), "OUTLIER", "")</f>
        <v/>
      </c>
      <c r="M11010">
        <v>1</v>
      </c>
      <c r="N11010" t="str">
        <f t="shared" ref="N11010:N11073" si="1033">IF(OR(M11010&lt;$AC$16, M11010&gt;$AC$17), "OUTLIER", "")</f>
        <v/>
      </c>
      <c r="O11010">
        <v>40</v>
      </c>
      <c r="P11010" s="11">
        <v>0.66666666666666596</v>
      </c>
      <c r="Q11010" s="11">
        <v>2.04081632653061E-2</v>
      </c>
      <c r="R11010" s="12">
        <v>5.22</v>
      </c>
      <c r="S11010" t="s">
        <v>27</v>
      </c>
      <c r="T11010">
        <v>0</v>
      </c>
      <c r="U11010">
        <f t="shared" ref="U11010:U11073" si="1034">IF(O11010&lt;=20,5,IF(O11010&lt;=40,4,IF(O11010&lt;=70,3,IF(O11010&lt;=100,2,1))))</f>
        <v>4</v>
      </c>
      <c r="V11010">
        <f t="shared" ref="V11010:V11073" si="1035">IF(M11010&gt;=11,5,IF(M11010&gt;=9,4,IF(M11010&gt;=7,3,IF(M11010&gt;=5,2,1))))</f>
        <v>1</v>
      </c>
      <c r="W11010">
        <f t="shared" ref="W11010:W11073" si="1036">IF(K11010&gt;=500,5,IF(K11010&gt;=300,4,IF(K11010&gt;=150,3,IF(K11010&gt;=50,2,1))))</f>
        <v>1</v>
      </c>
      <c r="X11010" t="str">
        <f t="shared" ref="X11010:X11073" si="1037">U11010 &amp; V11010 &amp; W11010</f>
        <v>411</v>
      </c>
      <c r="Y11010" t="str">
        <f>IF(Table1[[#This Row],[RFM_Score]]="555","Champion", IF(AND(J11010&gt;=4,V11010&gt;=4),"Loyal", IF(U11010&lt;=2,"At Risk", IF(W11010&gt;=4,"Potential Loyalist","Others"))))</f>
        <v>Others</v>
      </c>
    </row>
    <row r="11011" spans="1:25">
      <c r="A11011" t="s">
        <v>10001</v>
      </c>
      <c r="B11011">
        <v>54</v>
      </c>
      <c r="C11011" t="s">
        <v>24</v>
      </c>
      <c r="D11011" t="s">
        <v>25</v>
      </c>
      <c r="E11011" s="6" t="s">
        <v>23081</v>
      </c>
      <c r="F11011" t="s">
        <v>37</v>
      </c>
      <c r="G11011">
        <v>0</v>
      </c>
      <c r="H11011">
        <v>0</v>
      </c>
      <c r="I11011">
        <v>49</v>
      </c>
      <c r="J11011">
        <v>6</v>
      </c>
      <c r="K11011">
        <v>5.16</v>
      </c>
      <c r="L11011" t="str">
        <f t="shared" si="1032"/>
        <v/>
      </c>
      <c r="M11011">
        <v>1</v>
      </c>
      <c r="N11011" t="str">
        <f t="shared" si="1033"/>
        <v/>
      </c>
      <c r="O11011">
        <v>11</v>
      </c>
      <c r="P11011" s="11">
        <v>0</v>
      </c>
      <c r="Q11011" s="11">
        <v>0.122448979591836</v>
      </c>
      <c r="R11011" s="12">
        <v>5.16</v>
      </c>
      <c r="S11011" t="s">
        <v>27</v>
      </c>
      <c r="T11011">
        <v>0</v>
      </c>
      <c r="U11011">
        <f t="shared" si="1034"/>
        <v>5</v>
      </c>
      <c r="V11011">
        <f t="shared" si="1035"/>
        <v>1</v>
      </c>
      <c r="W11011">
        <f t="shared" si="1036"/>
        <v>1</v>
      </c>
      <c r="X11011" t="str">
        <f t="shared" si="1037"/>
        <v>511</v>
      </c>
      <c r="Y11011" t="str">
        <f>IF(Table1[[#This Row],[RFM_Score]]="555","Champion", IF(AND(J11011&gt;=4,V11011&gt;=4),"Loyal", IF(U11011&lt;=2,"At Risk", IF(W11011&gt;=4,"Potential Loyalist","Others"))))</f>
        <v>Others</v>
      </c>
    </row>
    <row r="11012" spans="1:25">
      <c r="A11012" t="s">
        <v>4399</v>
      </c>
      <c r="B11012">
        <v>38</v>
      </c>
      <c r="C11012" t="s">
        <v>24</v>
      </c>
      <c r="D11012" t="s">
        <v>41</v>
      </c>
      <c r="E11012" s="6" t="s">
        <v>23082</v>
      </c>
      <c r="F11012" t="s">
        <v>26</v>
      </c>
      <c r="G11012">
        <v>4</v>
      </c>
      <c r="H11012">
        <v>2</v>
      </c>
      <c r="I11012">
        <v>63</v>
      </c>
      <c r="J11012">
        <v>0</v>
      </c>
      <c r="K11012">
        <v>5.12</v>
      </c>
      <c r="L11012" t="str">
        <f t="shared" si="1032"/>
        <v/>
      </c>
      <c r="M11012">
        <v>1</v>
      </c>
      <c r="N11012" t="str">
        <f t="shared" si="1033"/>
        <v/>
      </c>
      <c r="O11012">
        <v>35</v>
      </c>
      <c r="P11012" s="11">
        <v>0.5</v>
      </c>
      <c r="Q11012" s="11">
        <v>0</v>
      </c>
      <c r="R11012" s="12">
        <v>5.12</v>
      </c>
      <c r="S11012" t="s">
        <v>27</v>
      </c>
      <c r="T11012">
        <v>0</v>
      </c>
      <c r="U11012">
        <f t="shared" si="1034"/>
        <v>4</v>
      </c>
      <c r="V11012">
        <f t="shared" si="1035"/>
        <v>1</v>
      </c>
      <c r="W11012">
        <f t="shared" si="1036"/>
        <v>1</v>
      </c>
      <c r="X11012" t="str">
        <f t="shared" si="1037"/>
        <v>411</v>
      </c>
      <c r="Y11012" t="str">
        <f>IF(Table1[[#This Row],[RFM_Score]]="555","Champion", IF(AND(J11012&gt;=4,V11012&gt;=4),"Loyal", IF(U11012&lt;=2,"At Risk", IF(W11012&gt;=4,"Potential Loyalist","Others"))))</f>
        <v>Others</v>
      </c>
    </row>
    <row r="11013" spans="1:25">
      <c r="A11013" t="s">
        <v>1553</v>
      </c>
      <c r="B11013">
        <v>53</v>
      </c>
      <c r="C11013" t="s">
        <v>19</v>
      </c>
      <c r="D11013" t="s">
        <v>20</v>
      </c>
      <c r="E11013" s="6" t="s">
        <v>23083</v>
      </c>
      <c r="F11013" t="s">
        <v>21</v>
      </c>
      <c r="G11013">
        <v>2</v>
      </c>
      <c r="H11013">
        <v>0</v>
      </c>
      <c r="I11013">
        <v>52</v>
      </c>
      <c r="J11013">
        <v>4</v>
      </c>
      <c r="K11013">
        <v>5.0999999999999996</v>
      </c>
      <c r="L11013" t="str">
        <f t="shared" si="1032"/>
        <v/>
      </c>
      <c r="M11013">
        <v>1</v>
      </c>
      <c r="N11013" t="str">
        <f t="shared" si="1033"/>
        <v/>
      </c>
      <c r="O11013">
        <v>38</v>
      </c>
      <c r="P11013" s="11">
        <v>0</v>
      </c>
      <c r="Q11013" s="11">
        <v>7.69230769230769E-2</v>
      </c>
      <c r="R11013" s="12">
        <v>5.0999999999999996</v>
      </c>
      <c r="S11013" t="s">
        <v>27</v>
      </c>
      <c r="T11013">
        <v>1</v>
      </c>
      <c r="U11013">
        <f t="shared" si="1034"/>
        <v>4</v>
      </c>
      <c r="V11013">
        <f t="shared" si="1035"/>
        <v>1</v>
      </c>
      <c r="W11013">
        <f t="shared" si="1036"/>
        <v>1</v>
      </c>
      <c r="X11013" t="str">
        <f t="shared" si="1037"/>
        <v>411</v>
      </c>
      <c r="Y11013" t="str">
        <f>IF(Table1[[#This Row],[RFM_Score]]="555","Champion", IF(AND(J11013&gt;=4,V11013&gt;=4),"Loyal", IF(U11013&lt;=2,"At Risk", IF(W11013&gt;=4,"Potential Loyalist","Others"))))</f>
        <v>Others</v>
      </c>
    </row>
    <row r="11014" spans="1:25">
      <c r="A11014" t="s">
        <v>3925</v>
      </c>
      <c r="B11014">
        <v>36</v>
      </c>
      <c r="C11014" t="s">
        <v>24</v>
      </c>
      <c r="D11014" t="s">
        <v>41</v>
      </c>
      <c r="E11014" s="6" t="s">
        <v>23084</v>
      </c>
      <c r="F11014" t="s">
        <v>21</v>
      </c>
      <c r="G11014">
        <v>7</v>
      </c>
      <c r="H11014">
        <v>3</v>
      </c>
      <c r="I11014">
        <v>42</v>
      </c>
      <c r="J11014">
        <v>1</v>
      </c>
      <c r="K11014">
        <v>5.0599999999999996</v>
      </c>
      <c r="L11014" t="str">
        <f t="shared" si="1032"/>
        <v/>
      </c>
      <c r="M11014">
        <v>1</v>
      </c>
      <c r="N11014" t="str">
        <f t="shared" si="1033"/>
        <v/>
      </c>
      <c r="O11014">
        <v>7</v>
      </c>
      <c r="P11014" s="11">
        <v>0.42857142857142799</v>
      </c>
      <c r="Q11014" s="11">
        <v>2.3809523809523801E-2</v>
      </c>
      <c r="R11014" s="12">
        <v>5.0599999999999996</v>
      </c>
      <c r="S11014" t="s">
        <v>27</v>
      </c>
      <c r="T11014">
        <v>0</v>
      </c>
      <c r="U11014">
        <f t="shared" si="1034"/>
        <v>5</v>
      </c>
      <c r="V11014">
        <f t="shared" si="1035"/>
        <v>1</v>
      </c>
      <c r="W11014">
        <f t="shared" si="1036"/>
        <v>1</v>
      </c>
      <c r="X11014" t="str">
        <f t="shared" si="1037"/>
        <v>511</v>
      </c>
      <c r="Y11014" t="str">
        <f>IF(Table1[[#This Row],[RFM_Score]]="555","Champion", IF(AND(J11014&gt;=4,V11014&gt;=4),"Loyal", IF(U11014&lt;=2,"At Risk", IF(W11014&gt;=4,"Potential Loyalist","Others"))))</f>
        <v>Others</v>
      </c>
    </row>
    <row r="11015" spans="1:25">
      <c r="A11015" t="s">
        <v>9164</v>
      </c>
      <c r="B11015">
        <v>25</v>
      </c>
      <c r="C11015" t="s">
        <v>19</v>
      </c>
      <c r="D11015" t="s">
        <v>25</v>
      </c>
      <c r="E11015" s="6" t="s">
        <v>23085</v>
      </c>
      <c r="F11015" t="s">
        <v>21</v>
      </c>
      <c r="G11015">
        <v>2</v>
      </c>
      <c r="H11015">
        <v>2</v>
      </c>
      <c r="I11015">
        <v>51</v>
      </c>
      <c r="J11015">
        <v>2</v>
      </c>
      <c r="K11015">
        <v>4.97</v>
      </c>
      <c r="L11015" t="str">
        <f t="shared" si="1032"/>
        <v/>
      </c>
      <c r="M11015">
        <v>1</v>
      </c>
      <c r="N11015" t="str">
        <f t="shared" si="1033"/>
        <v/>
      </c>
      <c r="O11015">
        <v>38</v>
      </c>
      <c r="P11015" s="11">
        <v>1</v>
      </c>
      <c r="Q11015" s="11">
        <v>3.9215686274509803E-2</v>
      </c>
      <c r="R11015" s="12">
        <v>4.97</v>
      </c>
      <c r="S11015" t="s">
        <v>27</v>
      </c>
      <c r="T11015">
        <v>0</v>
      </c>
      <c r="U11015">
        <f t="shared" si="1034"/>
        <v>4</v>
      </c>
      <c r="V11015">
        <f t="shared" si="1035"/>
        <v>1</v>
      </c>
      <c r="W11015">
        <f t="shared" si="1036"/>
        <v>1</v>
      </c>
      <c r="X11015" t="str">
        <f t="shared" si="1037"/>
        <v>411</v>
      </c>
      <c r="Y11015" t="str">
        <f>IF(Table1[[#This Row],[RFM_Score]]="555","Champion", IF(AND(J11015&gt;=4,V11015&gt;=4),"Loyal", IF(U11015&lt;=2,"At Risk", IF(W11015&gt;=4,"Potential Loyalist","Others"))))</f>
        <v>Others</v>
      </c>
    </row>
    <row r="11016" spans="1:25">
      <c r="A11016" t="s">
        <v>1074</v>
      </c>
      <c r="B11016">
        <v>18</v>
      </c>
      <c r="C11016" t="s">
        <v>24</v>
      </c>
      <c r="D11016" t="s">
        <v>25</v>
      </c>
      <c r="E11016" s="6" t="s">
        <v>23086</v>
      </c>
      <c r="F11016" t="s">
        <v>30</v>
      </c>
      <c r="G11016">
        <v>1</v>
      </c>
      <c r="H11016">
        <v>0</v>
      </c>
      <c r="I11016">
        <v>49</v>
      </c>
      <c r="J11016">
        <v>1</v>
      </c>
      <c r="K11016">
        <v>4.83</v>
      </c>
      <c r="L11016" t="str">
        <f t="shared" si="1032"/>
        <v/>
      </c>
      <c r="M11016">
        <v>1</v>
      </c>
      <c r="N11016" t="str">
        <f t="shared" si="1033"/>
        <v/>
      </c>
      <c r="O11016">
        <v>61</v>
      </c>
      <c r="P11016" s="11">
        <v>0</v>
      </c>
      <c r="Q11016" s="11">
        <v>2.04081632653061E-2</v>
      </c>
      <c r="R11016" s="12">
        <v>4.83</v>
      </c>
      <c r="S11016" t="s">
        <v>27</v>
      </c>
      <c r="T11016">
        <v>0</v>
      </c>
      <c r="U11016">
        <f t="shared" si="1034"/>
        <v>3</v>
      </c>
      <c r="V11016">
        <f t="shared" si="1035"/>
        <v>1</v>
      </c>
      <c r="W11016">
        <f t="shared" si="1036"/>
        <v>1</v>
      </c>
      <c r="X11016" t="str">
        <f t="shared" si="1037"/>
        <v>311</v>
      </c>
      <c r="Y11016" t="str">
        <f>IF(Table1[[#This Row],[RFM_Score]]="555","Champion", IF(AND(J11016&gt;=4,V11016&gt;=4),"Loyal", IF(U11016&lt;=2,"At Risk", IF(W11016&gt;=4,"Potential Loyalist","Others"))))</f>
        <v>Others</v>
      </c>
    </row>
    <row r="11017" spans="1:25">
      <c r="A11017" t="s">
        <v>9059</v>
      </c>
      <c r="B11017">
        <v>22</v>
      </c>
      <c r="C11017" t="s">
        <v>24</v>
      </c>
      <c r="D11017" t="s">
        <v>41</v>
      </c>
      <c r="E11017" s="6" t="s">
        <v>23087</v>
      </c>
      <c r="F11017" t="s">
        <v>30</v>
      </c>
      <c r="G11017">
        <v>3</v>
      </c>
      <c r="H11017">
        <v>2</v>
      </c>
      <c r="I11017">
        <v>52</v>
      </c>
      <c r="J11017">
        <v>5</v>
      </c>
      <c r="K11017">
        <v>4.6900000000000004</v>
      </c>
      <c r="L11017" t="str">
        <f t="shared" si="1032"/>
        <v/>
      </c>
      <c r="M11017">
        <v>1</v>
      </c>
      <c r="N11017" t="str">
        <f t="shared" si="1033"/>
        <v/>
      </c>
      <c r="O11017">
        <v>6</v>
      </c>
      <c r="P11017" s="11">
        <v>0.66666666666666596</v>
      </c>
      <c r="Q11017" s="11">
        <v>9.6153846153846104E-2</v>
      </c>
      <c r="R11017" s="12">
        <v>4.6900000000000004</v>
      </c>
      <c r="S11017" t="s">
        <v>27</v>
      </c>
      <c r="T11017">
        <v>0</v>
      </c>
      <c r="U11017">
        <f t="shared" si="1034"/>
        <v>5</v>
      </c>
      <c r="V11017">
        <f t="shared" si="1035"/>
        <v>1</v>
      </c>
      <c r="W11017">
        <f t="shared" si="1036"/>
        <v>1</v>
      </c>
      <c r="X11017" t="str">
        <f t="shared" si="1037"/>
        <v>511</v>
      </c>
      <c r="Y11017" t="str">
        <f>IF(Table1[[#This Row],[RFM_Score]]="555","Champion", IF(AND(J11017&gt;=4,V11017&gt;=4),"Loyal", IF(U11017&lt;=2,"At Risk", IF(W11017&gt;=4,"Potential Loyalist","Others"))))</f>
        <v>Others</v>
      </c>
    </row>
    <row r="11018" spans="1:25">
      <c r="A11018" t="s">
        <v>1819</v>
      </c>
      <c r="B11018">
        <v>18</v>
      </c>
      <c r="C11018" t="s">
        <v>24</v>
      </c>
      <c r="D11018" t="s">
        <v>25</v>
      </c>
      <c r="E11018" s="6" t="s">
        <v>23088</v>
      </c>
      <c r="F11018" t="s">
        <v>37</v>
      </c>
      <c r="G11018">
        <v>5</v>
      </c>
      <c r="H11018">
        <v>1</v>
      </c>
      <c r="I11018">
        <v>45</v>
      </c>
      <c r="J11018">
        <v>1</v>
      </c>
      <c r="K11018">
        <v>4.3899999999999997</v>
      </c>
      <c r="L11018" t="str">
        <f t="shared" si="1032"/>
        <v/>
      </c>
      <c r="M11018">
        <v>1</v>
      </c>
      <c r="N11018" t="str">
        <f t="shared" si="1033"/>
        <v/>
      </c>
      <c r="O11018">
        <v>3</v>
      </c>
      <c r="P11018" s="11">
        <v>0.2</v>
      </c>
      <c r="Q11018" s="11">
        <v>2.2222222222222199E-2</v>
      </c>
      <c r="R11018" s="12">
        <v>4.3899999999999997</v>
      </c>
      <c r="S11018" t="s">
        <v>27</v>
      </c>
      <c r="T11018">
        <v>0</v>
      </c>
      <c r="U11018">
        <f t="shared" si="1034"/>
        <v>5</v>
      </c>
      <c r="V11018">
        <f t="shared" si="1035"/>
        <v>1</v>
      </c>
      <c r="W11018">
        <f t="shared" si="1036"/>
        <v>1</v>
      </c>
      <c r="X11018" t="str">
        <f t="shared" si="1037"/>
        <v>511</v>
      </c>
      <c r="Y11018" t="str">
        <f>IF(Table1[[#This Row],[RFM_Score]]="555","Champion", IF(AND(J11018&gt;=4,V11018&gt;=4),"Loyal", IF(U11018&lt;=2,"At Risk", IF(W11018&gt;=4,"Potential Loyalist","Others"))))</f>
        <v>Others</v>
      </c>
    </row>
    <row r="11019" spans="1:25">
      <c r="A11019" t="s">
        <v>8510</v>
      </c>
      <c r="B11019">
        <v>27</v>
      </c>
      <c r="C11019" t="s">
        <v>19</v>
      </c>
      <c r="D11019" t="s">
        <v>25</v>
      </c>
      <c r="E11019" s="6" t="s">
        <v>23089</v>
      </c>
      <c r="F11019" t="s">
        <v>62</v>
      </c>
      <c r="G11019">
        <v>4</v>
      </c>
      <c r="H11019">
        <v>1</v>
      </c>
      <c r="I11019">
        <v>63</v>
      </c>
      <c r="J11019">
        <v>2</v>
      </c>
      <c r="K11019">
        <v>4.29</v>
      </c>
      <c r="L11019" t="str">
        <f t="shared" si="1032"/>
        <v/>
      </c>
      <c r="M11019">
        <v>1</v>
      </c>
      <c r="N11019" t="str">
        <f t="shared" si="1033"/>
        <v/>
      </c>
      <c r="O11019">
        <v>18</v>
      </c>
      <c r="P11019" s="11">
        <v>0.25</v>
      </c>
      <c r="Q11019" s="11">
        <v>3.1746031746031703E-2</v>
      </c>
      <c r="R11019" s="12">
        <v>4.29</v>
      </c>
      <c r="S11019" t="s">
        <v>27</v>
      </c>
      <c r="T11019">
        <v>0</v>
      </c>
      <c r="U11019">
        <f t="shared" si="1034"/>
        <v>5</v>
      </c>
      <c r="V11019">
        <f t="shared" si="1035"/>
        <v>1</v>
      </c>
      <c r="W11019">
        <f t="shared" si="1036"/>
        <v>1</v>
      </c>
      <c r="X11019" t="str">
        <f t="shared" si="1037"/>
        <v>511</v>
      </c>
      <c r="Y11019" t="str">
        <f>IF(Table1[[#This Row],[RFM_Score]]="555","Champion", IF(AND(J11019&gt;=4,V11019&gt;=4),"Loyal", IF(U11019&lt;=2,"At Risk", IF(W11019&gt;=4,"Potential Loyalist","Others"))))</f>
        <v>Others</v>
      </c>
    </row>
    <row r="11020" spans="1:25">
      <c r="A11020" t="s">
        <v>3172</v>
      </c>
      <c r="B11020">
        <v>40</v>
      </c>
      <c r="C11020" t="s">
        <v>24</v>
      </c>
      <c r="D11020" t="s">
        <v>29</v>
      </c>
      <c r="E11020" s="6" t="s">
        <v>23090</v>
      </c>
      <c r="F11020" t="s">
        <v>21</v>
      </c>
      <c r="G11020">
        <v>3</v>
      </c>
      <c r="H11020">
        <v>0</v>
      </c>
      <c r="I11020">
        <v>48</v>
      </c>
      <c r="J11020">
        <v>2</v>
      </c>
      <c r="K11020">
        <v>4.2699999999999996</v>
      </c>
      <c r="L11020" t="str">
        <f t="shared" si="1032"/>
        <v/>
      </c>
      <c r="M11020">
        <v>1</v>
      </c>
      <c r="N11020" t="str">
        <f t="shared" si="1033"/>
        <v/>
      </c>
      <c r="O11020">
        <v>21</v>
      </c>
      <c r="P11020" s="11">
        <v>0</v>
      </c>
      <c r="Q11020" s="11">
        <v>4.1666666666666602E-2</v>
      </c>
      <c r="R11020" s="12">
        <v>4.2699999999999996</v>
      </c>
      <c r="S11020" t="s">
        <v>27</v>
      </c>
      <c r="T11020">
        <v>1</v>
      </c>
      <c r="U11020">
        <f t="shared" si="1034"/>
        <v>4</v>
      </c>
      <c r="V11020">
        <f t="shared" si="1035"/>
        <v>1</v>
      </c>
      <c r="W11020">
        <f t="shared" si="1036"/>
        <v>1</v>
      </c>
      <c r="X11020" t="str">
        <f t="shared" si="1037"/>
        <v>411</v>
      </c>
      <c r="Y11020" t="str">
        <f>IF(Table1[[#This Row],[RFM_Score]]="555","Champion", IF(AND(J11020&gt;=4,V11020&gt;=4),"Loyal", IF(U11020&lt;=2,"At Risk", IF(W11020&gt;=4,"Potential Loyalist","Others"))))</f>
        <v>Others</v>
      </c>
    </row>
    <row r="11021" spans="1:25">
      <c r="A11021" t="s">
        <v>10486</v>
      </c>
      <c r="B11021">
        <v>32</v>
      </c>
      <c r="C11021" t="s">
        <v>19</v>
      </c>
      <c r="D11021" t="s">
        <v>25</v>
      </c>
      <c r="E11021" s="6" t="s">
        <v>23091</v>
      </c>
      <c r="F11021" t="s">
        <v>30</v>
      </c>
      <c r="G11021">
        <v>2</v>
      </c>
      <c r="H11021">
        <v>1</v>
      </c>
      <c r="I11021">
        <v>51</v>
      </c>
      <c r="J11021">
        <v>2</v>
      </c>
      <c r="K11021">
        <v>4.08</v>
      </c>
      <c r="L11021" t="str">
        <f t="shared" si="1032"/>
        <v/>
      </c>
      <c r="M11021">
        <v>1</v>
      </c>
      <c r="N11021" t="str">
        <f t="shared" si="1033"/>
        <v/>
      </c>
      <c r="O11021">
        <v>11</v>
      </c>
      <c r="P11021" s="11">
        <v>0.5</v>
      </c>
      <c r="Q11021" s="11">
        <v>3.9215686274509803E-2</v>
      </c>
      <c r="R11021" s="12">
        <v>4.08</v>
      </c>
      <c r="S11021" t="s">
        <v>27</v>
      </c>
      <c r="T11021">
        <v>0</v>
      </c>
      <c r="U11021">
        <f t="shared" si="1034"/>
        <v>5</v>
      </c>
      <c r="V11021">
        <f t="shared" si="1035"/>
        <v>1</v>
      </c>
      <c r="W11021">
        <f t="shared" si="1036"/>
        <v>1</v>
      </c>
      <c r="X11021" t="str">
        <f t="shared" si="1037"/>
        <v>511</v>
      </c>
      <c r="Y11021" t="str">
        <f>IF(Table1[[#This Row],[RFM_Score]]="555","Champion", IF(AND(J11021&gt;=4,V11021&gt;=4),"Loyal", IF(U11021&lt;=2,"At Risk", IF(W11021&gt;=4,"Potential Loyalist","Others"))))</f>
        <v>Others</v>
      </c>
    </row>
    <row r="11022" spans="1:25">
      <c r="A11022" t="s">
        <v>8985</v>
      </c>
      <c r="B11022">
        <v>38</v>
      </c>
      <c r="C11022" t="s">
        <v>19</v>
      </c>
      <c r="D11022" t="s">
        <v>46</v>
      </c>
      <c r="E11022" s="6" t="s">
        <v>23092</v>
      </c>
      <c r="F11022" t="s">
        <v>21</v>
      </c>
      <c r="G11022">
        <v>2</v>
      </c>
      <c r="H11022">
        <v>1</v>
      </c>
      <c r="I11022">
        <v>54</v>
      </c>
      <c r="J11022">
        <v>3</v>
      </c>
      <c r="K11022">
        <v>3.87</v>
      </c>
      <c r="L11022" t="str">
        <f t="shared" si="1032"/>
        <v/>
      </c>
      <c r="M11022">
        <v>1</v>
      </c>
      <c r="N11022" t="str">
        <f t="shared" si="1033"/>
        <v/>
      </c>
      <c r="O11022">
        <v>35</v>
      </c>
      <c r="P11022" s="11">
        <v>0.5</v>
      </c>
      <c r="Q11022" s="11">
        <v>5.5555555555555497E-2</v>
      </c>
      <c r="R11022" s="12">
        <v>3.87</v>
      </c>
      <c r="S11022" t="s">
        <v>27</v>
      </c>
      <c r="T11022">
        <v>0</v>
      </c>
      <c r="U11022">
        <f t="shared" si="1034"/>
        <v>4</v>
      </c>
      <c r="V11022">
        <f t="shared" si="1035"/>
        <v>1</v>
      </c>
      <c r="W11022">
        <f t="shared" si="1036"/>
        <v>1</v>
      </c>
      <c r="X11022" t="str">
        <f t="shared" si="1037"/>
        <v>411</v>
      </c>
      <c r="Y11022" t="str">
        <f>IF(Table1[[#This Row],[RFM_Score]]="555","Champion", IF(AND(J11022&gt;=4,V11022&gt;=4),"Loyal", IF(U11022&lt;=2,"At Risk", IF(W11022&gt;=4,"Potential Loyalist","Others"))))</f>
        <v>Others</v>
      </c>
    </row>
    <row r="11023" spans="1:25">
      <c r="A11023" t="s">
        <v>10356</v>
      </c>
      <c r="B11023">
        <v>59</v>
      </c>
      <c r="C11023" t="s">
        <v>24</v>
      </c>
      <c r="D11023" t="s">
        <v>29</v>
      </c>
      <c r="E11023" s="6" t="s">
        <v>23093</v>
      </c>
      <c r="F11023" t="s">
        <v>26</v>
      </c>
      <c r="G11023">
        <v>1</v>
      </c>
      <c r="H11023">
        <v>0</v>
      </c>
      <c r="I11023">
        <v>47</v>
      </c>
      <c r="J11023">
        <v>2</v>
      </c>
      <c r="K11023">
        <v>3.86</v>
      </c>
      <c r="L11023" t="str">
        <f t="shared" si="1032"/>
        <v/>
      </c>
      <c r="M11023">
        <v>1</v>
      </c>
      <c r="N11023" t="str">
        <f t="shared" si="1033"/>
        <v/>
      </c>
      <c r="O11023">
        <v>8</v>
      </c>
      <c r="P11023" s="11">
        <v>0</v>
      </c>
      <c r="Q11023" s="11">
        <v>4.2553191489361701E-2</v>
      </c>
      <c r="R11023" s="12">
        <v>3.86</v>
      </c>
      <c r="S11023" t="s">
        <v>27</v>
      </c>
      <c r="T11023">
        <v>0</v>
      </c>
      <c r="U11023">
        <f t="shared" si="1034"/>
        <v>5</v>
      </c>
      <c r="V11023">
        <f t="shared" si="1035"/>
        <v>1</v>
      </c>
      <c r="W11023">
        <f t="shared" si="1036"/>
        <v>1</v>
      </c>
      <c r="X11023" t="str">
        <f t="shared" si="1037"/>
        <v>511</v>
      </c>
      <c r="Y11023" t="str">
        <f>IF(Table1[[#This Row],[RFM_Score]]="555","Champion", IF(AND(J11023&gt;=4,V11023&gt;=4),"Loyal", IF(U11023&lt;=2,"At Risk", IF(W11023&gt;=4,"Potential Loyalist","Others"))))</f>
        <v>Others</v>
      </c>
    </row>
    <row r="11024" spans="1:25">
      <c r="A11024" t="s">
        <v>6446</v>
      </c>
      <c r="B11024">
        <v>37</v>
      </c>
      <c r="C11024" t="s">
        <v>33</v>
      </c>
      <c r="D11024" t="s">
        <v>29</v>
      </c>
      <c r="E11024" s="6" t="s">
        <v>23094</v>
      </c>
      <c r="F11024" t="s">
        <v>37</v>
      </c>
      <c r="G11024">
        <v>3</v>
      </c>
      <c r="H11024">
        <v>2</v>
      </c>
      <c r="I11024">
        <v>50</v>
      </c>
      <c r="J11024">
        <v>1</v>
      </c>
      <c r="K11024">
        <v>3.81</v>
      </c>
      <c r="L11024" t="str">
        <f t="shared" si="1032"/>
        <v/>
      </c>
      <c r="M11024">
        <v>1</v>
      </c>
      <c r="N11024" t="str">
        <f t="shared" si="1033"/>
        <v/>
      </c>
      <c r="O11024">
        <v>64</v>
      </c>
      <c r="P11024" s="11">
        <v>0.66666666666666596</v>
      </c>
      <c r="Q11024" s="11">
        <v>0.02</v>
      </c>
      <c r="R11024" s="12">
        <v>3.81</v>
      </c>
      <c r="S11024" t="s">
        <v>27</v>
      </c>
      <c r="T11024">
        <v>0</v>
      </c>
      <c r="U11024">
        <f t="shared" si="1034"/>
        <v>3</v>
      </c>
      <c r="V11024">
        <f t="shared" si="1035"/>
        <v>1</v>
      </c>
      <c r="W11024">
        <f t="shared" si="1036"/>
        <v>1</v>
      </c>
      <c r="X11024" t="str">
        <f t="shared" si="1037"/>
        <v>311</v>
      </c>
      <c r="Y11024" t="str">
        <f>IF(Table1[[#This Row],[RFM_Score]]="555","Champion", IF(AND(J11024&gt;=4,V11024&gt;=4),"Loyal", IF(U11024&lt;=2,"At Risk", IF(W11024&gt;=4,"Potential Loyalist","Others"))))</f>
        <v>Others</v>
      </c>
    </row>
    <row r="11025" spans="1:25">
      <c r="A11025" t="s">
        <v>8689</v>
      </c>
      <c r="B11025">
        <v>41</v>
      </c>
      <c r="C11025" t="s">
        <v>24</v>
      </c>
      <c r="D11025" t="s">
        <v>29</v>
      </c>
      <c r="E11025" s="6" t="s">
        <v>23095</v>
      </c>
      <c r="F11025" t="s">
        <v>30</v>
      </c>
      <c r="G11025">
        <v>4</v>
      </c>
      <c r="H11025">
        <v>3</v>
      </c>
      <c r="I11025">
        <v>38</v>
      </c>
      <c r="J11025">
        <v>2</v>
      </c>
      <c r="K11025">
        <v>3.77</v>
      </c>
      <c r="L11025" t="str">
        <f t="shared" si="1032"/>
        <v/>
      </c>
      <c r="M11025">
        <v>1</v>
      </c>
      <c r="N11025" t="str">
        <f t="shared" si="1033"/>
        <v/>
      </c>
      <c r="O11025">
        <v>39</v>
      </c>
      <c r="P11025" s="11">
        <v>0.75</v>
      </c>
      <c r="Q11025" s="11">
        <v>5.2631578947368397E-2</v>
      </c>
      <c r="R11025" s="12">
        <v>3.77</v>
      </c>
      <c r="S11025" t="s">
        <v>27</v>
      </c>
      <c r="T11025">
        <v>1</v>
      </c>
      <c r="U11025">
        <f t="shared" si="1034"/>
        <v>4</v>
      </c>
      <c r="V11025">
        <f t="shared" si="1035"/>
        <v>1</v>
      </c>
      <c r="W11025">
        <f t="shared" si="1036"/>
        <v>1</v>
      </c>
      <c r="X11025" t="str">
        <f t="shared" si="1037"/>
        <v>411</v>
      </c>
      <c r="Y11025" t="str">
        <f>IF(Table1[[#This Row],[RFM_Score]]="555","Champion", IF(AND(J11025&gt;=4,V11025&gt;=4),"Loyal", IF(U11025&lt;=2,"At Risk", IF(W11025&gt;=4,"Potential Loyalist","Others"))))</f>
        <v>Others</v>
      </c>
    </row>
    <row r="11026" spans="1:25">
      <c r="A11026" t="s">
        <v>2626</v>
      </c>
      <c r="B11026">
        <v>34</v>
      </c>
      <c r="C11026" t="s">
        <v>24</v>
      </c>
      <c r="D11026" t="s">
        <v>25</v>
      </c>
      <c r="E11026" s="6" t="s">
        <v>23096</v>
      </c>
      <c r="F11026" t="s">
        <v>62</v>
      </c>
      <c r="G11026">
        <v>4</v>
      </c>
      <c r="H11026">
        <v>0</v>
      </c>
      <c r="I11026">
        <v>56</v>
      </c>
      <c r="J11026">
        <v>4</v>
      </c>
      <c r="K11026">
        <v>3.76</v>
      </c>
      <c r="L11026" t="str">
        <f t="shared" si="1032"/>
        <v/>
      </c>
      <c r="M11026">
        <v>1</v>
      </c>
      <c r="N11026" t="str">
        <f t="shared" si="1033"/>
        <v/>
      </c>
      <c r="O11026">
        <v>5</v>
      </c>
      <c r="P11026" s="11">
        <v>0</v>
      </c>
      <c r="Q11026" s="11">
        <v>7.1428571428571397E-2</v>
      </c>
      <c r="R11026" s="12">
        <v>3.76</v>
      </c>
      <c r="S11026" t="s">
        <v>27</v>
      </c>
      <c r="T11026">
        <v>1</v>
      </c>
      <c r="U11026">
        <f t="shared" si="1034"/>
        <v>5</v>
      </c>
      <c r="V11026">
        <f t="shared" si="1035"/>
        <v>1</v>
      </c>
      <c r="W11026">
        <f t="shared" si="1036"/>
        <v>1</v>
      </c>
      <c r="X11026" t="str">
        <f t="shared" si="1037"/>
        <v>511</v>
      </c>
      <c r="Y11026" t="str">
        <f>IF(Table1[[#This Row],[RFM_Score]]="555","Champion", IF(AND(J11026&gt;=4,V11026&gt;=4),"Loyal", IF(U11026&lt;=2,"At Risk", IF(W11026&gt;=4,"Potential Loyalist","Others"))))</f>
        <v>Others</v>
      </c>
    </row>
    <row r="11027" spans="1:25">
      <c r="A11027" t="s">
        <v>5492</v>
      </c>
      <c r="B11027">
        <v>51</v>
      </c>
      <c r="C11027" t="s">
        <v>24</v>
      </c>
      <c r="D11027" t="s">
        <v>35</v>
      </c>
      <c r="E11027" s="6" t="s">
        <v>23097</v>
      </c>
      <c r="F11027" t="s">
        <v>30</v>
      </c>
      <c r="G11027">
        <v>3</v>
      </c>
      <c r="H11027">
        <v>1</v>
      </c>
      <c r="I11027">
        <v>49</v>
      </c>
      <c r="J11027">
        <v>4</v>
      </c>
      <c r="K11027">
        <v>3.73</v>
      </c>
      <c r="L11027" t="str">
        <f t="shared" si="1032"/>
        <v/>
      </c>
      <c r="M11027">
        <v>1</v>
      </c>
      <c r="N11027" t="str">
        <f t="shared" si="1033"/>
        <v/>
      </c>
      <c r="O11027">
        <v>70</v>
      </c>
      <c r="P11027" s="11">
        <v>0.33333333333333298</v>
      </c>
      <c r="Q11027" s="11">
        <v>8.16326530612244E-2</v>
      </c>
      <c r="R11027" s="12">
        <v>3.73</v>
      </c>
      <c r="S11027" t="s">
        <v>27</v>
      </c>
      <c r="T11027">
        <v>0</v>
      </c>
      <c r="U11027">
        <f t="shared" si="1034"/>
        <v>3</v>
      </c>
      <c r="V11027">
        <f t="shared" si="1035"/>
        <v>1</v>
      </c>
      <c r="W11027">
        <f t="shared" si="1036"/>
        <v>1</v>
      </c>
      <c r="X11027" t="str">
        <f t="shared" si="1037"/>
        <v>311</v>
      </c>
      <c r="Y11027" t="str">
        <f>IF(Table1[[#This Row],[RFM_Score]]="555","Champion", IF(AND(J11027&gt;=4,V11027&gt;=4),"Loyal", IF(U11027&lt;=2,"At Risk", IF(W11027&gt;=4,"Potential Loyalist","Others"))))</f>
        <v>Others</v>
      </c>
    </row>
    <row r="11028" spans="1:25">
      <c r="A11028" t="s">
        <v>3057</v>
      </c>
      <c r="B11028">
        <v>49</v>
      </c>
      <c r="C11028" t="s">
        <v>19</v>
      </c>
      <c r="D11028" t="s">
        <v>41</v>
      </c>
      <c r="E11028" s="6" t="s">
        <v>23098</v>
      </c>
      <c r="F11028" t="s">
        <v>30</v>
      </c>
      <c r="G11028">
        <v>2</v>
      </c>
      <c r="H11028">
        <v>0</v>
      </c>
      <c r="I11028">
        <v>62</v>
      </c>
      <c r="J11028">
        <v>5</v>
      </c>
      <c r="K11028">
        <v>3.71</v>
      </c>
      <c r="L11028" t="str">
        <f t="shared" si="1032"/>
        <v/>
      </c>
      <c r="M11028">
        <v>1</v>
      </c>
      <c r="N11028" t="str">
        <f t="shared" si="1033"/>
        <v/>
      </c>
      <c r="O11028">
        <v>10</v>
      </c>
      <c r="P11028" s="11">
        <v>0</v>
      </c>
      <c r="Q11028" s="11">
        <v>8.0645161290322495E-2</v>
      </c>
      <c r="R11028" s="12">
        <v>3.71</v>
      </c>
      <c r="S11028" t="s">
        <v>27</v>
      </c>
      <c r="T11028">
        <v>1</v>
      </c>
      <c r="U11028">
        <f t="shared" si="1034"/>
        <v>5</v>
      </c>
      <c r="V11028">
        <f t="shared" si="1035"/>
        <v>1</v>
      </c>
      <c r="W11028">
        <f t="shared" si="1036"/>
        <v>1</v>
      </c>
      <c r="X11028" t="str">
        <f t="shared" si="1037"/>
        <v>511</v>
      </c>
      <c r="Y11028" t="str">
        <f>IF(Table1[[#This Row],[RFM_Score]]="555","Champion", IF(AND(J11028&gt;=4,V11028&gt;=4),"Loyal", IF(U11028&lt;=2,"At Risk", IF(W11028&gt;=4,"Potential Loyalist","Others"))))</f>
        <v>Others</v>
      </c>
    </row>
    <row r="11029" spans="1:25">
      <c r="A11029" t="s">
        <v>7634</v>
      </c>
      <c r="B11029">
        <v>22</v>
      </c>
      <c r="C11029" t="s">
        <v>24</v>
      </c>
      <c r="D11029" t="s">
        <v>41</v>
      </c>
      <c r="E11029" s="6" t="s">
        <v>23099</v>
      </c>
      <c r="F11029" t="s">
        <v>21</v>
      </c>
      <c r="G11029">
        <v>0</v>
      </c>
      <c r="H11029">
        <v>0</v>
      </c>
      <c r="I11029">
        <v>59</v>
      </c>
      <c r="J11029">
        <v>2</v>
      </c>
      <c r="K11029">
        <v>3.7</v>
      </c>
      <c r="L11029" t="str">
        <f t="shared" si="1032"/>
        <v/>
      </c>
      <c r="M11029">
        <v>1</v>
      </c>
      <c r="N11029" t="str">
        <f t="shared" si="1033"/>
        <v/>
      </c>
      <c r="O11029">
        <v>1</v>
      </c>
      <c r="P11029" s="11">
        <v>0</v>
      </c>
      <c r="Q11029" s="11">
        <v>3.38983050847457E-2</v>
      </c>
      <c r="R11029" s="12">
        <v>3.7</v>
      </c>
      <c r="S11029" t="s">
        <v>27</v>
      </c>
      <c r="T11029">
        <v>0</v>
      </c>
      <c r="U11029">
        <f t="shared" si="1034"/>
        <v>5</v>
      </c>
      <c r="V11029">
        <f t="shared" si="1035"/>
        <v>1</v>
      </c>
      <c r="W11029">
        <f t="shared" si="1036"/>
        <v>1</v>
      </c>
      <c r="X11029" t="str">
        <f t="shared" si="1037"/>
        <v>511</v>
      </c>
      <c r="Y11029" t="str">
        <f>IF(Table1[[#This Row],[RFM_Score]]="555","Champion", IF(AND(J11029&gt;=4,V11029&gt;=4),"Loyal", IF(U11029&lt;=2,"At Risk", IF(W11029&gt;=4,"Potential Loyalist","Others"))))</f>
        <v>Others</v>
      </c>
    </row>
    <row r="11030" spans="1:25">
      <c r="A11030" t="s">
        <v>11370</v>
      </c>
      <c r="B11030">
        <v>48</v>
      </c>
      <c r="C11030" t="s">
        <v>24</v>
      </c>
      <c r="D11030" t="s">
        <v>41</v>
      </c>
      <c r="E11030" s="6" t="s">
        <v>23100</v>
      </c>
      <c r="F11030" t="s">
        <v>30</v>
      </c>
      <c r="G11030">
        <v>4</v>
      </c>
      <c r="H11030">
        <v>2</v>
      </c>
      <c r="I11030">
        <v>63</v>
      </c>
      <c r="J11030">
        <v>3</v>
      </c>
      <c r="K11030">
        <v>3.64</v>
      </c>
      <c r="L11030" t="str">
        <f t="shared" si="1032"/>
        <v/>
      </c>
      <c r="M11030">
        <v>1</v>
      </c>
      <c r="N11030" t="str">
        <f t="shared" si="1033"/>
        <v/>
      </c>
      <c r="O11030">
        <v>1</v>
      </c>
      <c r="P11030" s="11">
        <v>0.5</v>
      </c>
      <c r="Q11030" s="11">
        <v>4.7619047619047603E-2</v>
      </c>
      <c r="R11030" s="12">
        <v>3.64</v>
      </c>
      <c r="S11030" t="s">
        <v>27</v>
      </c>
      <c r="T11030">
        <v>1</v>
      </c>
      <c r="U11030">
        <f t="shared" si="1034"/>
        <v>5</v>
      </c>
      <c r="V11030">
        <f t="shared" si="1035"/>
        <v>1</v>
      </c>
      <c r="W11030">
        <f t="shared" si="1036"/>
        <v>1</v>
      </c>
      <c r="X11030" t="str">
        <f t="shared" si="1037"/>
        <v>511</v>
      </c>
      <c r="Y11030" t="str">
        <f>IF(Table1[[#This Row],[RFM_Score]]="555","Champion", IF(AND(J11030&gt;=4,V11030&gt;=4),"Loyal", IF(U11030&lt;=2,"At Risk", IF(W11030&gt;=4,"Potential Loyalist","Others"))))</f>
        <v>Others</v>
      </c>
    </row>
    <row r="11031" spans="1:25">
      <c r="A11031" t="s">
        <v>6882</v>
      </c>
      <c r="B11031">
        <v>40</v>
      </c>
      <c r="C11031" t="s">
        <v>24</v>
      </c>
      <c r="D11031" t="s">
        <v>29</v>
      </c>
      <c r="E11031" s="6" t="s">
        <v>23101</v>
      </c>
      <c r="F11031" t="s">
        <v>60</v>
      </c>
      <c r="G11031">
        <v>2</v>
      </c>
      <c r="H11031">
        <v>0</v>
      </c>
      <c r="I11031">
        <v>50</v>
      </c>
      <c r="J11031">
        <v>2</v>
      </c>
      <c r="K11031">
        <v>3.61</v>
      </c>
      <c r="L11031" t="str">
        <f t="shared" si="1032"/>
        <v/>
      </c>
      <c r="M11031">
        <v>1</v>
      </c>
      <c r="N11031" t="str">
        <f t="shared" si="1033"/>
        <v/>
      </c>
      <c r="O11031">
        <v>51</v>
      </c>
      <c r="P11031" s="11">
        <v>0</v>
      </c>
      <c r="Q11031" s="11">
        <v>0.04</v>
      </c>
      <c r="R11031" s="12">
        <v>3.61</v>
      </c>
      <c r="S11031" t="s">
        <v>27</v>
      </c>
      <c r="T11031">
        <v>0</v>
      </c>
      <c r="U11031">
        <f t="shared" si="1034"/>
        <v>3</v>
      </c>
      <c r="V11031">
        <f t="shared" si="1035"/>
        <v>1</v>
      </c>
      <c r="W11031">
        <f t="shared" si="1036"/>
        <v>1</v>
      </c>
      <c r="X11031" t="str">
        <f t="shared" si="1037"/>
        <v>311</v>
      </c>
      <c r="Y11031" t="str">
        <f>IF(Table1[[#This Row],[RFM_Score]]="555","Champion", IF(AND(J11031&gt;=4,V11031&gt;=4),"Loyal", IF(U11031&lt;=2,"At Risk", IF(W11031&gt;=4,"Potential Loyalist","Others"))))</f>
        <v>Others</v>
      </c>
    </row>
    <row r="11032" spans="1:25">
      <c r="A11032" t="s">
        <v>8273</v>
      </c>
      <c r="B11032">
        <v>45</v>
      </c>
      <c r="C11032" t="s">
        <v>24</v>
      </c>
      <c r="D11032" t="s">
        <v>25</v>
      </c>
      <c r="E11032" s="6" t="s">
        <v>23102</v>
      </c>
      <c r="F11032" t="s">
        <v>21</v>
      </c>
      <c r="G11032">
        <v>3</v>
      </c>
      <c r="H11032">
        <v>2</v>
      </c>
      <c r="I11032">
        <v>64</v>
      </c>
      <c r="J11032">
        <v>3</v>
      </c>
      <c r="K11032">
        <v>3.5</v>
      </c>
      <c r="L11032" t="str">
        <f t="shared" si="1032"/>
        <v/>
      </c>
      <c r="M11032">
        <v>1</v>
      </c>
      <c r="N11032" t="str">
        <f t="shared" si="1033"/>
        <v/>
      </c>
      <c r="O11032">
        <v>36</v>
      </c>
      <c r="P11032" s="11">
        <v>0.66666666666666596</v>
      </c>
      <c r="Q11032" s="11">
        <v>4.6875E-2</v>
      </c>
      <c r="R11032" s="12">
        <v>3.5</v>
      </c>
      <c r="S11032" t="s">
        <v>27</v>
      </c>
      <c r="T11032">
        <v>0</v>
      </c>
      <c r="U11032">
        <f t="shared" si="1034"/>
        <v>4</v>
      </c>
      <c r="V11032">
        <f t="shared" si="1035"/>
        <v>1</v>
      </c>
      <c r="W11032">
        <f t="shared" si="1036"/>
        <v>1</v>
      </c>
      <c r="X11032" t="str">
        <f t="shared" si="1037"/>
        <v>411</v>
      </c>
      <c r="Y11032" t="str">
        <f>IF(Table1[[#This Row],[RFM_Score]]="555","Champion", IF(AND(J11032&gt;=4,V11032&gt;=4),"Loyal", IF(U11032&lt;=2,"At Risk", IF(W11032&gt;=4,"Potential Loyalist","Others"))))</f>
        <v>Others</v>
      </c>
    </row>
    <row r="11033" spans="1:25">
      <c r="A11033" t="s">
        <v>4530</v>
      </c>
      <c r="B11033">
        <v>29</v>
      </c>
      <c r="C11033" t="s">
        <v>24</v>
      </c>
      <c r="D11033" t="s">
        <v>25</v>
      </c>
      <c r="E11033" s="6" t="s">
        <v>23103</v>
      </c>
      <c r="F11033" t="s">
        <v>21</v>
      </c>
      <c r="G11033">
        <v>4</v>
      </c>
      <c r="H11033">
        <v>2</v>
      </c>
      <c r="I11033">
        <v>49</v>
      </c>
      <c r="J11033">
        <v>4</v>
      </c>
      <c r="K11033">
        <v>3.37</v>
      </c>
      <c r="L11033" t="str">
        <f t="shared" si="1032"/>
        <v/>
      </c>
      <c r="M11033">
        <v>1</v>
      </c>
      <c r="N11033" t="str">
        <f t="shared" si="1033"/>
        <v/>
      </c>
      <c r="O11033">
        <v>7</v>
      </c>
      <c r="P11033" s="11">
        <v>0.5</v>
      </c>
      <c r="Q11033" s="11">
        <v>8.16326530612244E-2</v>
      </c>
      <c r="R11033" s="12">
        <v>3.37</v>
      </c>
      <c r="S11033" t="s">
        <v>27</v>
      </c>
      <c r="T11033">
        <v>0</v>
      </c>
      <c r="U11033">
        <f t="shared" si="1034"/>
        <v>5</v>
      </c>
      <c r="V11033">
        <f t="shared" si="1035"/>
        <v>1</v>
      </c>
      <c r="W11033">
        <f t="shared" si="1036"/>
        <v>1</v>
      </c>
      <c r="X11033" t="str">
        <f t="shared" si="1037"/>
        <v>511</v>
      </c>
      <c r="Y11033" t="str">
        <f>IF(Table1[[#This Row],[RFM_Score]]="555","Champion", IF(AND(J11033&gt;=4,V11033&gt;=4),"Loyal", IF(U11033&lt;=2,"At Risk", IF(W11033&gt;=4,"Potential Loyalist","Others"))))</f>
        <v>Others</v>
      </c>
    </row>
    <row r="11034" spans="1:25">
      <c r="A11034" t="s">
        <v>329</v>
      </c>
      <c r="B11034">
        <v>27</v>
      </c>
      <c r="C11034" t="s">
        <v>24</v>
      </c>
      <c r="D11034" t="s">
        <v>29</v>
      </c>
      <c r="E11034" s="6" t="s">
        <v>23104</v>
      </c>
      <c r="F11034" t="s">
        <v>26</v>
      </c>
      <c r="G11034">
        <v>2</v>
      </c>
      <c r="H11034">
        <v>1</v>
      </c>
      <c r="I11034">
        <v>51</v>
      </c>
      <c r="J11034">
        <v>3</v>
      </c>
      <c r="K11034">
        <v>3.26</v>
      </c>
      <c r="L11034" t="str">
        <f t="shared" si="1032"/>
        <v/>
      </c>
      <c r="M11034">
        <v>1</v>
      </c>
      <c r="N11034" t="str">
        <f t="shared" si="1033"/>
        <v/>
      </c>
      <c r="O11034">
        <v>9</v>
      </c>
      <c r="P11034" s="11">
        <v>0.5</v>
      </c>
      <c r="Q11034" s="11">
        <v>5.8823529411764698E-2</v>
      </c>
      <c r="R11034" s="12">
        <v>3.26</v>
      </c>
      <c r="S11034" t="s">
        <v>27</v>
      </c>
      <c r="T11034">
        <v>0</v>
      </c>
      <c r="U11034">
        <f t="shared" si="1034"/>
        <v>5</v>
      </c>
      <c r="V11034">
        <f t="shared" si="1035"/>
        <v>1</v>
      </c>
      <c r="W11034">
        <f t="shared" si="1036"/>
        <v>1</v>
      </c>
      <c r="X11034" t="str">
        <f t="shared" si="1037"/>
        <v>511</v>
      </c>
      <c r="Y11034" t="str">
        <f>IF(Table1[[#This Row],[RFM_Score]]="555","Champion", IF(AND(J11034&gt;=4,V11034&gt;=4),"Loyal", IF(U11034&lt;=2,"At Risk", IF(W11034&gt;=4,"Potential Loyalist","Others"))))</f>
        <v>Others</v>
      </c>
    </row>
    <row r="11035" spans="1:25">
      <c r="A11035" t="s">
        <v>8784</v>
      </c>
      <c r="B11035">
        <v>31</v>
      </c>
      <c r="C11035" t="s">
        <v>24</v>
      </c>
      <c r="D11035" t="s">
        <v>25</v>
      </c>
      <c r="E11035" s="6" t="s">
        <v>23105</v>
      </c>
      <c r="F11035" t="s">
        <v>37</v>
      </c>
      <c r="G11035">
        <v>3</v>
      </c>
      <c r="H11035">
        <v>0</v>
      </c>
      <c r="I11035">
        <v>44</v>
      </c>
      <c r="J11035">
        <v>2</v>
      </c>
      <c r="K11035">
        <v>3.12</v>
      </c>
      <c r="L11035" t="str">
        <f t="shared" si="1032"/>
        <v/>
      </c>
      <c r="M11035">
        <v>1</v>
      </c>
      <c r="N11035" t="str">
        <f t="shared" si="1033"/>
        <v/>
      </c>
      <c r="O11035">
        <v>97</v>
      </c>
      <c r="P11035" s="11">
        <v>0</v>
      </c>
      <c r="Q11035" s="11">
        <v>4.54545454545454E-2</v>
      </c>
      <c r="R11035" s="12">
        <v>3.12</v>
      </c>
      <c r="S11035" t="s">
        <v>27</v>
      </c>
      <c r="T11035">
        <v>1</v>
      </c>
      <c r="U11035">
        <f t="shared" si="1034"/>
        <v>2</v>
      </c>
      <c r="V11035">
        <f t="shared" si="1035"/>
        <v>1</v>
      </c>
      <c r="W11035">
        <f t="shared" si="1036"/>
        <v>1</v>
      </c>
      <c r="X11035" t="str">
        <f t="shared" si="1037"/>
        <v>211</v>
      </c>
      <c r="Y11035" t="str">
        <f>IF(Table1[[#This Row],[RFM_Score]]="555","Champion", IF(AND(J11035&gt;=4,V11035&gt;=4),"Loyal", IF(U11035&lt;=2,"At Risk", IF(W11035&gt;=4,"Potential Loyalist","Others"))))</f>
        <v>At Risk</v>
      </c>
    </row>
    <row r="11036" spans="1:25">
      <c r="A11036" t="s">
        <v>954</v>
      </c>
      <c r="B11036">
        <v>37</v>
      </c>
      <c r="C11036" t="s">
        <v>19</v>
      </c>
      <c r="D11036" t="s">
        <v>49</v>
      </c>
      <c r="E11036" s="6" t="s">
        <v>23106</v>
      </c>
      <c r="F11036" t="s">
        <v>30</v>
      </c>
      <c r="G11036">
        <v>6</v>
      </c>
      <c r="H11036">
        <v>1</v>
      </c>
      <c r="I11036">
        <v>55</v>
      </c>
      <c r="J11036">
        <v>2</v>
      </c>
      <c r="K11036">
        <v>3.04</v>
      </c>
      <c r="L11036" t="str">
        <f t="shared" si="1032"/>
        <v/>
      </c>
      <c r="M11036">
        <v>1</v>
      </c>
      <c r="N11036" t="str">
        <f t="shared" si="1033"/>
        <v/>
      </c>
      <c r="O11036">
        <v>20</v>
      </c>
      <c r="P11036" s="11">
        <v>0.16666666666666599</v>
      </c>
      <c r="Q11036" s="11">
        <v>3.6363636363636299E-2</v>
      </c>
      <c r="R11036" s="12">
        <v>3.04</v>
      </c>
      <c r="S11036" t="s">
        <v>27</v>
      </c>
      <c r="T11036">
        <v>0</v>
      </c>
      <c r="U11036">
        <f t="shared" si="1034"/>
        <v>5</v>
      </c>
      <c r="V11036">
        <f t="shared" si="1035"/>
        <v>1</v>
      </c>
      <c r="W11036">
        <f t="shared" si="1036"/>
        <v>1</v>
      </c>
      <c r="X11036" t="str">
        <f t="shared" si="1037"/>
        <v>511</v>
      </c>
      <c r="Y11036" t="str">
        <f>IF(Table1[[#This Row],[RFM_Score]]="555","Champion", IF(AND(J11036&gt;=4,V11036&gt;=4),"Loyal", IF(U11036&lt;=2,"At Risk", IF(W11036&gt;=4,"Potential Loyalist","Others"))))</f>
        <v>Others</v>
      </c>
    </row>
    <row r="11037" spans="1:25">
      <c r="A11037" t="s">
        <v>4820</v>
      </c>
      <c r="B11037">
        <v>23</v>
      </c>
      <c r="C11037" t="s">
        <v>19</v>
      </c>
      <c r="D11037" t="s">
        <v>25</v>
      </c>
      <c r="E11037" s="6" t="s">
        <v>23107</v>
      </c>
      <c r="F11037" t="s">
        <v>26</v>
      </c>
      <c r="G11037">
        <v>3</v>
      </c>
      <c r="H11037">
        <v>1</v>
      </c>
      <c r="I11037">
        <v>50</v>
      </c>
      <c r="J11037">
        <v>1</v>
      </c>
      <c r="K11037">
        <v>3.03</v>
      </c>
      <c r="L11037" t="str">
        <f t="shared" si="1032"/>
        <v/>
      </c>
      <c r="M11037">
        <v>1</v>
      </c>
      <c r="N11037" t="str">
        <f t="shared" si="1033"/>
        <v/>
      </c>
      <c r="O11037">
        <v>15</v>
      </c>
      <c r="P11037" s="11">
        <v>0.33333333333333298</v>
      </c>
      <c r="Q11037" s="11">
        <v>0.02</v>
      </c>
      <c r="R11037" s="12">
        <v>3.03</v>
      </c>
      <c r="S11037" t="s">
        <v>27</v>
      </c>
      <c r="T11037">
        <v>0</v>
      </c>
      <c r="U11037">
        <f t="shared" si="1034"/>
        <v>5</v>
      </c>
      <c r="V11037">
        <f t="shared" si="1035"/>
        <v>1</v>
      </c>
      <c r="W11037">
        <f t="shared" si="1036"/>
        <v>1</v>
      </c>
      <c r="X11037" t="str">
        <f t="shared" si="1037"/>
        <v>511</v>
      </c>
      <c r="Y11037" t="str">
        <f>IF(Table1[[#This Row],[RFM_Score]]="555","Champion", IF(AND(J11037&gt;=4,V11037&gt;=4),"Loyal", IF(U11037&lt;=2,"At Risk", IF(W11037&gt;=4,"Potential Loyalist","Others"))))</f>
        <v>Others</v>
      </c>
    </row>
    <row r="11038" spans="1:25">
      <c r="A11038" t="s">
        <v>1713</v>
      </c>
      <c r="B11038">
        <v>49</v>
      </c>
      <c r="C11038" t="s">
        <v>24</v>
      </c>
      <c r="D11038" t="s">
        <v>25</v>
      </c>
      <c r="E11038" s="6" t="s">
        <v>23108</v>
      </c>
      <c r="F11038" t="s">
        <v>21</v>
      </c>
      <c r="G11038">
        <v>2</v>
      </c>
      <c r="H11038">
        <v>0</v>
      </c>
      <c r="I11038">
        <v>50</v>
      </c>
      <c r="J11038">
        <v>2</v>
      </c>
      <c r="K11038">
        <v>2.97</v>
      </c>
      <c r="L11038" t="str">
        <f t="shared" si="1032"/>
        <v/>
      </c>
      <c r="M11038">
        <v>1</v>
      </c>
      <c r="N11038" t="str">
        <f t="shared" si="1033"/>
        <v/>
      </c>
      <c r="O11038">
        <v>4</v>
      </c>
      <c r="P11038" s="11">
        <v>0</v>
      </c>
      <c r="Q11038" s="11">
        <v>0.04</v>
      </c>
      <c r="R11038" s="12">
        <v>2.97</v>
      </c>
      <c r="S11038" t="s">
        <v>27</v>
      </c>
      <c r="T11038">
        <v>0</v>
      </c>
      <c r="U11038">
        <f t="shared" si="1034"/>
        <v>5</v>
      </c>
      <c r="V11038">
        <f t="shared" si="1035"/>
        <v>1</v>
      </c>
      <c r="W11038">
        <f t="shared" si="1036"/>
        <v>1</v>
      </c>
      <c r="X11038" t="str">
        <f t="shared" si="1037"/>
        <v>511</v>
      </c>
      <c r="Y11038" t="str">
        <f>IF(Table1[[#This Row],[RFM_Score]]="555","Champion", IF(AND(J11038&gt;=4,V11038&gt;=4),"Loyal", IF(U11038&lt;=2,"At Risk", IF(W11038&gt;=4,"Potential Loyalist","Others"))))</f>
        <v>Others</v>
      </c>
    </row>
    <row r="11039" spans="1:25">
      <c r="A11039" t="s">
        <v>6149</v>
      </c>
      <c r="B11039">
        <v>40</v>
      </c>
      <c r="C11039" t="s">
        <v>24</v>
      </c>
      <c r="D11039" t="s">
        <v>29</v>
      </c>
      <c r="E11039" s="6" t="s">
        <v>23109</v>
      </c>
      <c r="F11039" t="s">
        <v>21</v>
      </c>
      <c r="G11039">
        <v>5</v>
      </c>
      <c r="H11039">
        <v>1</v>
      </c>
      <c r="I11039">
        <v>57</v>
      </c>
      <c r="J11039">
        <v>3</v>
      </c>
      <c r="K11039">
        <v>2.97</v>
      </c>
      <c r="L11039" t="str">
        <f t="shared" si="1032"/>
        <v/>
      </c>
      <c r="M11039">
        <v>1</v>
      </c>
      <c r="N11039" t="str">
        <f t="shared" si="1033"/>
        <v/>
      </c>
      <c r="O11039">
        <v>38</v>
      </c>
      <c r="P11039" s="11">
        <v>0.2</v>
      </c>
      <c r="Q11039" s="11">
        <v>5.2631578947368397E-2</v>
      </c>
      <c r="R11039" s="12">
        <v>2.97</v>
      </c>
      <c r="S11039" t="s">
        <v>27</v>
      </c>
      <c r="T11039">
        <v>0</v>
      </c>
      <c r="U11039">
        <f t="shared" si="1034"/>
        <v>4</v>
      </c>
      <c r="V11039">
        <f t="shared" si="1035"/>
        <v>1</v>
      </c>
      <c r="W11039">
        <f t="shared" si="1036"/>
        <v>1</v>
      </c>
      <c r="X11039" t="str">
        <f t="shared" si="1037"/>
        <v>411</v>
      </c>
      <c r="Y11039" t="str">
        <f>IF(Table1[[#This Row],[RFM_Score]]="555","Champion", IF(AND(J11039&gt;=4,V11039&gt;=4),"Loyal", IF(U11039&lt;=2,"At Risk", IF(W11039&gt;=4,"Potential Loyalist","Others"))))</f>
        <v>Others</v>
      </c>
    </row>
    <row r="11040" spans="1:25">
      <c r="A11040" t="s">
        <v>2721</v>
      </c>
      <c r="B11040">
        <v>39</v>
      </c>
      <c r="C11040" t="s">
        <v>19</v>
      </c>
      <c r="D11040" t="s">
        <v>29</v>
      </c>
      <c r="E11040" s="6" t="s">
        <v>23110</v>
      </c>
      <c r="F11040" t="s">
        <v>26</v>
      </c>
      <c r="G11040">
        <v>0</v>
      </c>
      <c r="H11040">
        <v>0</v>
      </c>
      <c r="I11040">
        <v>52</v>
      </c>
      <c r="J11040">
        <v>0</v>
      </c>
      <c r="K11040">
        <v>2.92</v>
      </c>
      <c r="L11040" t="str">
        <f t="shared" si="1032"/>
        <v/>
      </c>
      <c r="M11040">
        <v>1</v>
      </c>
      <c r="N11040" t="str">
        <f t="shared" si="1033"/>
        <v/>
      </c>
      <c r="O11040">
        <v>24</v>
      </c>
      <c r="P11040" s="11">
        <v>0</v>
      </c>
      <c r="Q11040" s="11">
        <v>0</v>
      </c>
      <c r="R11040" s="12">
        <v>2.92</v>
      </c>
      <c r="S11040" t="s">
        <v>27</v>
      </c>
      <c r="T11040">
        <v>0</v>
      </c>
      <c r="U11040">
        <f t="shared" si="1034"/>
        <v>4</v>
      </c>
      <c r="V11040">
        <f t="shared" si="1035"/>
        <v>1</v>
      </c>
      <c r="W11040">
        <f t="shared" si="1036"/>
        <v>1</v>
      </c>
      <c r="X11040" t="str">
        <f t="shared" si="1037"/>
        <v>411</v>
      </c>
      <c r="Y11040" t="str">
        <f>IF(Table1[[#This Row],[RFM_Score]]="555","Champion", IF(AND(J11040&gt;=4,V11040&gt;=4),"Loyal", IF(U11040&lt;=2,"At Risk", IF(W11040&gt;=4,"Potential Loyalist","Others"))))</f>
        <v>Others</v>
      </c>
    </row>
    <row r="11041" spans="1:25">
      <c r="A11041" t="s">
        <v>6619</v>
      </c>
      <c r="B11041">
        <v>31</v>
      </c>
      <c r="C11041" t="s">
        <v>33</v>
      </c>
      <c r="D11041" t="s">
        <v>25</v>
      </c>
      <c r="E11041" s="6" t="s">
        <v>23111</v>
      </c>
      <c r="F11041" t="s">
        <v>62</v>
      </c>
      <c r="G11041">
        <v>2</v>
      </c>
      <c r="H11041">
        <v>1</v>
      </c>
      <c r="I11041">
        <v>34</v>
      </c>
      <c r="J11041">
        <v>3</v>
      </c>
      <c r="K11041">
        <v>2.9</v>
      </c>
      <c r="L11041" t="str">
        <f t="shared" si="1032"/>
        <v/>
      </c>
      <c r="M11041">
        <v>1</v>
      </c>
      <c r="N11041" t="str">
        <f t="shared" si="1033"/>
        <v/>
      </c>
      <c r="O11041">
        <v>34</v>
      </c>
      <c r="P11041" s="11">
        <v>0.5</v>
      </c>
      <c r="Q11041" s="11">
        <v>8.8235294117646995E-2</v>
      </c>
      <c r="R11041" s="12">
        <v>2.9</v>
      </c>
      <c r="S11041" t="s">
        <v>27</v>
      </c>
      <c r="T11041">
        <v>0</v>
      </c>
      <c r="U11041">
        <f t="shared" si="1034"/>
        <v>4</v>
      </c>
      <c r="V11041">
        <f t="shared" si="1035"/>
        <v>1</v>
      </c>
      <c r="W11041">
        <f t="shared" si="1036"/>
        <v>1</v>
      </c>
      <c r="X11041" t="str">
        <f t="shared" si="1037"/>
        <v>411</v>
      </c>
      <c r="Y11041" t="str">
        <f>IF(Table1[[#This Row],[RFM_Score]]="555","Champion", IF(AND(J11041&gt;=4,V11041&gt;=4),"Loyal", IF(U11041&lt;=2,"At Risk", IF(W11041&gt;=4,"Potential Loyalist","Others"))))</f>
        <v>Others</v>
      </c>
    </row>
    <row r="11042" spans="1:25">
      <c r="A11042" t="s">
        <v>6530</v>
      </c>
      <c r="B11042">
        <v>42</v>
      </c>
      <c r="C11042" t="s">
        <v>19</v>
      </c>
      <c r="D11042" t="s">
        <v>25</v>
      </c>
      <c r="E11042" s="6" t="s">
        <v>23112</v>
      </c>
      <c r="F11042" t="s">
        <v>26</v>
      </c>
      <c r="G11042">
        <v>4</v>
      </c>
      <c r="H11042">
        <v>1</v>
      </c>
      <c r="I11042">
        <v>48</v>
      </c>
      <c r="J11042">
        <v>2</v>
      </c>
      <c r="K11042">
        <v>2.78</v>
      </c>
      <c r="L11042" t="str">
        <f t="shared" si="1032"/>
        <v/>
      </c>
      <c r="M11042">
        <v>1</v>
      </c>
      <c r="N11042" t="str">
        <f t="shared" si="1033"/>
        <v/>
      </c>
      <c r="O11042">
        <v>97</v>
      </c>
      <c r="P11042" s="11">
        <v>0.25</v>
      </c>
      <c r="Q11042" s="11">
        <v>4.1666666666666602E-2</v>
      </c>
      <c r="R11042" s="12">
        <v>2.78</v>
      </c>
      <c r="S11042" t="s">
        <v>27</v>
      </c>
      <c r="T11042">
        <v>1</v>
      </c>
      <c r="U11042">
        <f t="shared" si="1034"/>
        <v>2</v>
      </c>
      <c r="V11042">
        <f t="shared" si="1035"/>
        <v>1</v>
      </c>
      <c r="W11042">
        <f t="shared" si="1036"/>
        <v>1</v>
      </c>
      <c r="X11042" t="str">
        <f t="shared" si="1037"/>
        <v>211</v>
      </c>
      <c r="Y11042" t="str">
        <f>IF(Table1[[#This Row],[RFM_Score]]="555","Champion", IF(AND(J11042&gt;=4,V11042&gt;=4),"Loyal", IF(U11042&lt;=2,"At Risk", IF(W11042&gt;=4,"Potential Loyalist","Others"))))</f>
        <v>At Risk</v>
      </c>
    </row>
    <row r="11043" spans="1:25">
      <c r="A11043" t="s">
        <v>67</v>
      </c>
      <c r="B11043">
        <v>27</v>
      </c>
      <c r="C11043" t="s">
        <v>19</v>
      </c>
      <c r="D11043" t="s">
        <v>41</v>
      </c>
      <c r="E11043" s="6" t="s">
        <v>23113</v>
      </c>
      <c r="F11043" t="s">
        <v>37</v>
      </c>
      <c r="G11043">
        <v>3</v>
      </c>
      <c r="H11043">
        <v>0</v>
      </c>
      <c r="I11043">
        <v>50</v>
      </c>
      <c r="J11043">
        <v>2</v>
      </c>
      <c r="K11043">
        <v>2.68</v>
      </c>
      <c r="L11043" t="str">
        <f t="shared" si="1032"/>
        <v/>
      </c>
      <c r="M11043">
        <v>1</v>
      </c>
      <c r="N11043" t="str">
        <f t="shared" si="1033"/>
        <v/>
      </c>
      <c r="O11043">
        <v>6</v>
      </c>
      <c r="P11043" s="11">
        <v>0</v>
      </c>
      <c r="Q11043" s="11">
        <v>0.04</v>
      </c>
      <c r="R11043" s="12">
        <v>2.68</v>
      </c>
      <c r="S11043" t="s">
        <v>27</v>
      </c>
      <c r="T11043">
        <v>1</v>
      </c>
      <c r="U11043">
        <f t="shared" si="1034"/>
        <v>5</v>
      </c>
      <c r="V11043">
        <f t="shared" si="1035"/>
        <v>1</v>
      </c>
      <c r="W11043">
        <f t="shared" si="1036"/>
        <v>1</v>
      </c>
      <c r="X11043" t="str">
        <f t="shared" si="1037"/>
        <v>511</v>
      </c>
      <c r="Y11043" t="str">
        <f>IF(Table1[[#This Row],[RFM_Score]]="555","Champion", IF(AND(J11043&gt;=4,V11043&gt;=4),"Loyal", IF(U11043&lt;=2,"At Risk", IF(W11043&gt;=4,"Potential Loyalist","Others"))))</f>
        <v>Others</v>
      </c>
    </row>
    <row r="11044" spans="1:25">
      <c r="A11044" t="s">
        <v>4497</v>
      </c>
      <c r="B11044">
        <v>49</v>
      </c>
      <c r="C11044" t="s">
        <v>24</v>
      </c>
      <c r="D11044" t="s">
        <v>25</v>
      </c>
      <c r="E11044" s="6" t="s">
        <v>23114</v>
      </c>
      <c r="F11044" t="s">
        <v>26</v>
      </c>
      <c r="G11044">
        <v>2</v>
      </c>
      <c r="H11044">
        <v>2</v>
      </c>
      <c r="I11044">
        <v>56</v>
      </c>
      <c r="J11044">
        <v>2</v>
      </c>
      <c r="K11044">
        <v>2.36</v>
      </c>
      <c r="L11044" t="str">
        <f t="shared" si="1032"/>
        <v/>
      </c>
      <c r="M11044">
        <v>1</v>
      </c>
      <c r="N11044" t="str">
        <f t="shared" si="1033"/>
        <v/>
      </c>
      <c r="O11044">
        <v>22</v>
      </c>
      <c r="P11044" s="11">
        <v>1</v>
      </c>
      <c r="Q11044" s="11">
        <v>3.5714285714285698E-2</v>
      </c>
      <c r="R11044" s="12">
        <v>2.36</v>
      </c>
      <c r="S11044" t="s">
        <v>27</v>
      </c>
      <c r="T11044">
        <v>0</v>
      </c>
      <c r="U11044">
        <f t="shared" si="1034"/>
        <v>4</v>
      </c>
      <c r="V11044">
        <f t="shared" si="1035"/>
        <v>1</v>
      </c>
      <c r="W11044">
        <f t="shared" si="1036"/>
        <v>1</v>
      </c>
      <c r="X11044" t="str">
        <f t="shared" si="1037"/>
        <v>411</v>
      </c>
      <c r="Y11044" t="str">
        <f>IF(Table1[[#This Row],[RFM_Score]]="555","Champion", IF(AND(J11044&gt;=4,V11044&gt;=4),"Loyal", IF(U11044&lt;=2,"At Risk", IF(W11044&gt;=4,"Potential Loyalist","Others"))))</f>
        <v>Others</v>
      </c>
    </row>
    <row r="11045" spans="1:25">
      <c r="A11045" t="s">
        <v>9926</v>
      </c>
      <c r="B11045">
        <v>21</v>
      </c>
      <c r="C11045" t="s">
        <v>24</v>
      </c>
      <c r="D11045" t="s">
        <v>25</v>
      </c>
      <c r="E11045" s="6" t="s">
        <v>23115</v>
      </c>
      <c r="F11045" t="s">
        <v>26</v>
      </c>
      <c r="G11045">
        <v>2</v>
      </c>
      <c r="H11045">
        <v>1</v>
      </c>
      <c r="I11045">
        <v>53</v>
      </c>
      <c r="J11045">
        <v>2</v>
      </c>
      <c r="K11045">
        <v>2.2200000000000002</v>
      </c>
      <c r="L11045" t="str">
        <f t="shared" si="1032"/>
        <v/>
      </c>
      <c r="M11045">
        <v>1</v>
      </c>
      <c r="N11045" t="str">
        <f t="shared" si="1033"/>
        <v/>
      </c>
      <c r="O11045">
        <v>61</v>
      </c>
      <c r="P11045" s="11">
        <v>0.5</v>
      </c>
      <c r="Q11045" s="11">
        <v>3.7735849056603703E-2</v>
      </c>
      <c r="R11045" s="12">
        <v>2.2200000000000002</v>
      </c>
      <c r="S11045" t="s">
        <v>27</v>
      </c>
      <c r="T11045">
        <v>0</v>
      </c>
      <c r="U11045">
        <f t="shared" si="1034"/>
        <v>3</v>
      </c>
      <c r="V11045">
        <f t="shared" si="1035"/>
        <v>1</v>
      </c>
      <c r="W11045">
        <f t="shared" si="1036"/>
        <v>1</v>
      </c>
      <c r="X11045" t="str">
        <f t="shared" si="1037"/>
        <v>311</v>
      </c>
      <c r="Y11045" t="str">
        <f>IF(Table1[[#This Row],[RFM_Score]]="555","Champion", IF(AND(J11045&gt;=4,V11045&gt;=4),"Loyal", IF(U11045&lt;=2,"At Risk", IF(W11045&gt;=4,"Potential Loyalist","Others"))))</f>
        <v>Others</v>
      </c>
    </row>
    <row r="11046" spans="1:25">
      <c r="A11046" t="s">
        <v>1393</v>
      </c>
      <c r="B11046">
        <v>28</v>
      </c>
      <c r="C11046" t="s">
        <v>24</v>
      </c>
      <c r="D11046" t="s">
        <v>25</v>
      </c>
      <c r="E11046" s="6" t="s">
        <v>23116</v>
      </c>
      <c r="F11046" t="s">
        <v>21</v>
      </c>
      <c r="G11046">
        <v>3</v>
      </c>
      <c r="H11046">
        <v>1</v>
      </c>
      <c r="I11046">
        <v>48</v>
      </c>
      <c r="J11046">
        <v>1</v>
      </c>
      <c r="K11046">
        <v>2.13</v>
      </c>
      <c r="L11046" t="str">
        <f t="shared" si="1032"/>
        <v/>
      </c>
      <c r="M11046">
        <v>1</v>
      </c>
      <c r="N11046" t="str">
        <f t="shared" si="1033"/>
        <v/>
      </c>
      <c r="O11046">
        <v>39</v>
      </c>
      <c r="P11046" s="11">
        <v>0.33333333333333298</v>
      </c>
      <c r="Q11046" s="11">
        <v>2.0833333333333301E-2</v>
      </c>
      <c r="R11046" s="12">
        <v>2.13</v>
      </c>
      <c r="S11046" t="s">
        <v>27</v>
      </c>
      <c r="T11046">
        <v>0</v>
      </c>
      <c r="U11046">
        <f t="shared" si="1034"/>
        <v>4</v>
      </c>
      <c r="V11046">
        <f t="shared" si="1035"/>
        <v>1</v>
      </c>
      <c r="W11046">
        <f t="shared" si="1036"/>
        <v>1</v>
      </c>
      <c r="X11046" t="str">
        <f t="shared" si="1037"/>
        <v>411</v>
      </c>
      <c r="Y11046" t="str">
        <f>IF(Table1[[#This Row],[RFM_Score]]="555","Champion", IF(AND(J11046&gt;=4,V11046&gt;=4),"Loyal", IF(U11046&lt;=2,"At Risk", IF(W11046&gt;=4,"Potential Loyalist","Others"))))</f>
        <v>Others</v>
      </c>
    </row>
    <row r="11047" spans="1:25">
      <c r="A11047" t="s">
        <v>9851</v>
      </c>
      <c r="B11047">
        <v>33</v>
      </c>
      <c r="C11047" t="s">
        <v>24</v>
      </c>
      <c r="D11047" t="s">
        <v>25</v>
      </c>
      <c r="E11047" s="6" t="s">
        <v>23117</v>
      </c>
      <c r="F11047" t="s">
        <v>37</v>
      </c>
      <c r="G11047">
        <v>1</v>
      </c>
      <c r="H11047">
        <v>0</v>
      </c>
      <c r="I11047">
        <v>53</v>
      </c>
      <c r="J11047">
        <v>5</v>
      </c>
      <c r="K11047">
        <v>2.06</v>
      </c>
      <c r="L11047" t="str">
        <f t="shared" si="1032"/>
        <v/>
      </c>
      <c r="M11047">
        <v>1</v>
      </c>
      <c r="N11047" t="str">
        <f t="shared" si="1033"/>
        <v/>
      </c>
      <c r="O11047">
        <v>24</v>
      </c>
      <c r="P11047" s="11">
        <v>0</v>
      </c>
      <c r="Q11047" s="11">
        <v>9.4339622641509399E-2</v>
      </c>
      <c r="R11047" s="12">
        <v>2.06</v>
      </c>
      <c r="S11047" t="s">
        <v>27</v>
      </c>
      <c r="T11047">
        <v>0</v>
      </c>
      <c r="U11047">
        <f t="shared" si="1034"/>
        <v>4</v>
      </c>
      <c r="V11047">
        <f t="shared" si="1035"/>
        <v>1</v>
      </c>
      <c r="W11047">
        <f t="shared" si="1036"/>
        <v>1</v>
      </c>
      <c r="X11047" t="str">
        <f t="shared" si="1037"/>
        <v>411</v>
      </c>
      <c r="Y11047" t="str">
        <f>IF(Table1[[#This Row],[RFM_Score]]="555","Champion", IF(AND(J11047&gt;=4,V11047&gt;=4),"Loyal", IF(U11047&lt;=2,"At Risk", IF(W11047&gt;=4,"Potential Loyalist","Others"))))</f>
        <v>Others</v>
      </c>
    </row>
    <row r="11048" spans="1:25">
      <c r="A11048" t="s">
        <v>9838</v>
      </c>
      <c r="B11048">
        <v>41</v>
      </c>
      <c r="C11048" t="s">
        <v>19</v>
      </c>
      <c r="D11048" t="s">
        <v>46</v>
      </c>
      <c r="E11048" s="6" t="s">
        <v>23118</v>
      </c>
      <c r="F11048" t="s">
        <v>26</v>
      </c>
      <c r="G11048">
        <v>2</v>
      </c>
      <c r="H11048">
        <v>0</v>
      </c>
      <c r="I11048">
        <v>45</v>
      </c>
      <c r="J11048">
        <v>3</v>
      </c>
      <c r="K11048">
        <v>2.02</v>
      </c>
      <c r="L11048" t="str">
        <f t="shared" si="1032"/>
        <v/>
      </c>
      <c r="M11048">
        <v>1</v>
      </c>
      <c r="N11048" t="str">
        <f t="shared" si="1033"/>
        <v/>
      </c>
      <c r="O11048">
        <v>39</v>
      </c>
      <c r="P11048" s="11">
        <v>0</v>
      </c>
      <c r="Q11048" s="11">
        <v>6.6666666666666596E-2</v>
      </c>
      <c r="R11048" s="12">
        <v>2.02</v>
      </c>
      <c r="S11048" t="s">
        <v>27</v>
      </c>
      <c r="T11048">
        <v>0</v>
      </c>
      <c r="U11048">
        <f t="shared" si="1034"/>
        <v>4</v>
      </c>
      <c r="V11048">
        <f t="shared" si="1035"/>
        <v>1</v>
      </c>
      <c r="W11048">
        <f t="shared" si="1036"/>
        <v>1</v>
      </c>
      <c r="X11048" t="str">
        <f t="shared" si="1037"/>
        <v>411</v>
      </c>
      <c r="Y11048" t="str">
        <f>IF(Table1[[#This Row],[RFM_Score]]="555","Champion", IF(AND(J11048&gt;=4,V11048&gt;=4),"Loyal", IF(U11048&lt;=2,"At Risk", IF(W11048&gt;=4,"Potential Loyalist","Others"))))</f>
        <v>Others</v>
      </c>
    </row>
    <row r="11049" spans="1:25">
      <c r="A11049" t="s">
        <v>2288</v>
      </c>
      <c r="B11049">
        <v>53</v>
      </c>
      <c r="C11049" t="s">
        <v>24</v>
      </c>
      <c r="D11049" t="s">
        <v>35</v>
      </c>
      <c r="E11049" s="6" t="s">
        <v>23119</v>
      </c>
      <c r="F11049" t="s">
        <v>37</v>
      </c>
      <c r="G11049">
        <v>1</v>
      </c>
      <c r="H11049">
        <v>0</v>
      </c>
      <c r="I11049">
        <v>60</v>
      </c>
      <c r="J11049">
        <v>4</v>
      </c>
      <c r="K11049">
        <v>1.96</v>
      </c>
      <c r="L11049" t="str">
        <f t="shared" si="1032"/>
        <v/>
      </c>
      <c r="M11049">
        <v>1</v>
      </c>
      <c r="N11049" t="str">
        <f t="shared" si="1033"/>
        <v/>
      </c>
      <c r="O11049">
        <v>2</v>
      </c>
      <c r="P11049" s="11">
        <v>0</v>
      </c>
      <c r="Q11049" s="11">
        <v>6.6666666666666596E-2</v>
      </c>
      <c r="R11049" s="12">
        <v>1.96</v>
      </c>
      <c r="S11049" t="s">
        <v>27</v>
      </c>
      <c r="T11049">
        <v>0</v>
      </c>
      <c r="U11049">
        <f t="shared" si="1034"/>
        <v>5</v>
      </c>
      <c r="V11049">
        <f t="shared" si="1035"/>
        <v>1</v>
      </c>
      <c r="W11049">
        <f t="shared" si="1036"/>
        <v>1</v>
      </c>
      <c r="X11049" t="str">
        <f t="shared" si="1037"/>
        <v>511</v>
      </c>
      <c r="Y11049" t="str">
        <f>IF(Table1[[#This Row],[RFM_Score]]="555","Champion", IF(AND(J11049&gt;=4,V11049&gt;=4),"Loyal", IF(U11049&lt;=2,"At Risk", IF(W11049&gt;=4,"Potential Loyalist","Others"))))</f>
        <v>Others</v>
      </c>
    </row>
    <row r="11050" spans="1:25">
      <c r="A11050" t="s">
        <v>3550</v>
      </c>
      <c r="B11050">
        <v>18</v>
      </c>
      <c r="C11050" t="s">
        <v>24</v>
      </c>
      <c r="D11050" t="s">
        <v>25</v>
      </c>
      <c r="E11050" s="6" t="s">
        <v>23120</v>
      </c>
      <c r="F11050" t="s">
        <v>21</v>
      </c>
      <c r="G11050">
        <v>4</v>
      </c>
      <c r="H11050">
        <v>2</v>
      </c>
      <c r="I11050">
        <v>47</v>
      </c>
      <c r="J11050">
        <v>1</v>
      </c>
      <c r="K11050">
        <v>1.92</v>
      </c>
      <c r="L11050" t="str">
        <f t="shared" si="1032"/>
        <v/>
      </c>
      <c r="M11050">
        <v>1</v>
      </c>
      <c r="N11050" t="str">
        <f t="shared" si="1033"/>
        <v/>
      </c>
      <c r="O11050">
        <v>5</v>
      </c>
      <c r="P11050" s="11">
        <v>0.5</v>
      </c>
      <c r="Q11050" s="11">
        <v>2.1276595744680799E-2</v>
      </c>
      <c r="R11050" s="12">
        <v>1.92</v>
      </c>
      <c r="S11050" t="s">
        <v>27</v>
      </c>
      <c r="T11050">
        <v>1</v>
      </c>
      <c r="U11050">
        <f t="shared" si="1034"/>
        <v>5</v>
      </c>
      <c r="V11050">
        <f t="shared" si="1035"/>
        <v>1</v>
      </c>
      <c r="W11050">
        <f t="shared" si="1036"/>
        <v>1</v>
      </c>
      <c r="X11050" t="str">
        <f t="shared" si="1037"/>
        <v>511</v>
      </c>
      <c r="Y11050" t="str">
        <f>IF(Table1[[#This Row],[RFM_Score]]="555","Champion", IF(AND(J11050&gt;=4,V11050&gt;=4),"Loyal", IF(U11050&lt;=2,"At Risk", IF(W11050&gt;=4,"Potential Loyalist","Others"))))</f>
        <v>Others</v>
      </c>
    </row>
    <row r="11051" spans="1:25">
      <c r="A11051" t="s">
        <v>1774</v>
      </c>
      <c r="B11051">
        <v>22</v>
      </c>
      <c r="C11051" t="s">
        <v>24</v>
      </c>
      <c r="D11051" t="s">
        <v>46</v>
      </c>
      <c r="E11051" s="6" t="s">
        <v>23121</v>
      </c>
      <c r="F11051" t="s">
        <v>62</v>
      </c>
      <c r="G11051">
        <v>5</v>
      </c>
      <c r="H11051">
        <v>2</v>
      </c>
      <c r="I11051">
        <v>64</v>
      </c>
      <c r="J11051">
        <v>8</v>
      </c>
      <c r="K11051">
        <v>1.88</v>
      </c>
      <c r="L11051" t="str">
        <f t="shared" si="1032"/>
        <v/>
      </c>
      <c r="M11051">
        <v>1</v>
      </c>
      <c r="N11051" t="str">
        <f t="shared" si="1033"/>
        <v/>
      </c>
      <c r="O11051">
        <v>32</v>
      </c>
      <c r="P11051" s="11">
        <v>0.4</v>
      </c>
      <c r="Q11051" s="11">
        <v>0.125</v>
      </c>
      <c r="R11051" s="12">
        <v>1.88</v>
      </c>
      <c r="S11051" t="s">
        <v>27</v>
      </c>
      <c r="T11051">
        <v>0</v>
      </c>
      <c r="U11051">
        <f t="shared" si="1034"/>
        <v>4</v>
      </c>
      <c r="V11051">
        <f t="shared" si="1035"/>
        <v>1</v>
      </c>
      <c r="W11051">
        <f t="shared" si="1036"/>
        <v>1</v>
      </c>
      <c r="X11051" t="str">
        <f t="shared" si="1037"/>
        <v>411</v>
      </c>
      <c r="Y11051" t="str">
        <f>IF(Table1[[#This Row],[RFM_Score]]="555","Champion", IF(AND(J11051&gt;=4,V11051&gt;=4),"Loyal", IF(U11051&lt;=2,"At Risk", IF(W11051&gt;=4,"Potential Loyalist","Others"))))</f>
        <v>Others</v>
      </c>
    </row>
    <row r="11052" spans="1:25">
      <c r="A11052" t="s">
        <v>9061</v>
      </c>
      <c r="B11052">
        <v>35</v>
      </c>
      <c r="C11052" t="s">
        <v>24</v>
      </c>
      <c r="D11052" t="s">
        <v>25</v>
      </c>
      <c r="E11052" s="6" t="s">
        <v>23122</v>
      </c>
      <c r="F11052" t="s">
        <v>26</v>
      </c>
      <c r="G11052">
        <v>6</v>
      </c>
      <c r="H11052">
        <v>2</v>
      </c>
      <c r="I11052">
        <v>60</v>
      </c>
      <c r="J11052">
        <v>3</v>
      </c>
      <c r="K11052">
        <v>1.87</v>
      </c>
      <c r="L11052" t="str">
        <f t="shared" si="1032"/>
        <v/>
      </c>
      <c r="M11052">
        <v>1</v>
      </c>
      <c r="N11052" t="str">
        <f t="shared" si="1033"/>
        <v/>
      </c>
      <c r="O11052">
        <v>20</v>
      </c>
      <c r="P11052" s="11">
        <v>0.33333333333333298</v>
      </c>
      <c r="Q11052" s="11">
        <v>0.05</v>
      </c>
      <c r="R11052" s="12">
        <v>1.87</v>
      </c>
      <c r="S11052" t="s">
        <v>27</v>
      </c>
      <c r="T11052">
        <v>0</v>
      </c>
      <c r="U11052">
        <f t="shared" si="1034"/>
        <v>5</v>
      </c>
      <c r="V11052">
        <f t="shared" si="1035"/>
        <v>1</v>
      </c>
      <c r="W11052">
        <f t="shared" si="1036"/>
        <v>1</v>
      </c>
      <c r="X11052" t="str">
        <f t="shared" si="1037"/>
        <v>511</v>
      </c>
      <c r="Y11052" t="str">
        <f>IF(Table1[[#This Row],[RFM_Score]]="555","Champion", IF(AND(J11052&gt;=4,V11052&gt;=4),"Loyal", IF(U11052&lt;=2,"At Risk", IF(W11052&gt;=4,"Potential Loyalist","Others"))))</f>
        <v>Others</v>
      </c>
    </row>
    <row r="11053" spans="1:25">
      <c r="A11053" t="s">
        <v>295</v>
      </c>
      <c r="B11053">
        <v>40</v>
      </c>
      <c r="C11053" t="s">
        <v>19</v>
      </c>
      <c r="D11053" t="s">
        <v>25</v>
      </c>
      <c r="E11053" s="6" t="s">
        <v>23123</v>
      </c>
      <c r="F11053" t="s">
        <v>37</v>
      </c>
      <c r="G11053">
        <v>7</v>
      </c>
      <c r="H11053">
        <v>4</v>
      </c>
      <c r="I11053">
        <v>44</v>
      </c>
      <c r="J11053">
        <v>2</v>
      </c>
      <c r="K11053">
        <v>1.79</v>
      </c>
      <c r="L11053" t="str">
        <f t="shared" si="1032"/>
        <v/>
      </c>
      <c r="M11053">
        <v>1</v>
      </c>
      <c r="N11053" t="str">
        <f t="shared" si="1033"/>
        <v/>
      </c>
      <c r="O11053">
        <v>28</v>
      </c>
      <c r="P11053" s="11">
        <v>0.57142857142857095</v>
      </c>
      <c r="Q11053" s="11">
        <v>4.54545454545454E-2</v>
      </c>
      <c r="R11053" s="12">
        <v>1.79</v>
      </c>
      <c r="S11053" t="s">
        <v>27</v>
      </c>
      <c r="T11053">
        <v>0</v>
      </c>
      <c r="U11053">
        <f t="shared" si="1034"/>
        <v>4</v>
      </c>
      <c r="V11053">
        <f t="shared" si="1035"/>
        <v>1</v>
      </c>
      <c r="W11053">
        <f t="shared" si="1036"/>
        <v>1</v>
      </c>
      <c r="X11053" t="str">
        <f t="shared" si="1037"/>
        <v>411</v>
      </c>
      <c r="Y11053" t="str">
        <f>IF(Table1[[#This Row],[RFM_Score]]="555","Champion", IF(AND(J11053&gt;=4,V11053&gt;=4),"Loyal", IF(U11053&lt;=2,"At Risk", IF(W11053&gt;=4,"Potential Loyalist","Others"))))</f>
        <v>Others</v>
      </c>
    </row>
    <row r="11054" spans="1:25">
      <c r="A11054" t="s">
        <v>1787</v>
      </c>
      <c r="B11054">
        <v>18</v>
      </c>
      <c r="C11054" t="s">
        <v>19</v>
      </c>
      <c r="D11054" t="s">
        <v>20</v>
      </c>
      <c r="E11054" s="6" t="s">
        <v>23124</v>
      </c>
      <c r="F11054" t="s">
        <v>21</v>
      </c>
      <c r="G11054">
        <v>3</v>
      </c>
      <c r="H11054">
        <v>1</v>
      </c>
      <c r="I11054">
        <v>56</v>
      </c>
      <c r="J11054">
        <v>2</v>
      </c>
      <c r="K11054">
        <v>1.73</v>
      </c>
      <c r="L11054" t="str">
        <f t="shared" si="1032"/>
        <v/>
      </c>
      <c r="M11054">
        <v>1</v>
      </c>
      <c r="N11054" t="str">
        <f t="shared" si="1033"/>
        <v/>
      </c>
      <c r="O11054">
        <v>9</v>
      </c>
      <c r="P11054" s="11">
        <v>0.33333333333333298</v>
      </c>
      <c r="Q11054" s="11">
        <v>3.5714285714285698E-2</v>
      </c>
      <c r="R11054" s="12">
        <v>1.73</v>
      </c>
      <c r="S11054" t="s">
        <v>27</v>
      </c>
      <c r="T11054">
        <v>0</v>
      </c>
      <c r="U11054">
        <f t="shared" si="1034"/>
        <v>5</v>
      </c>
      <c r="V11054">
        <f t="shared" si="1035"/>
        <v>1</v>
      </c>
      <c r="W11054">
        <f t="shared" si="1036"/>
        <v>1</v>
      </c>
      <c r="X11054" t="str">
        <f t="shared" si="1037"/>
        <v>511</v>
      </c>
      <c r="Y11054" t="str">
        <f>IF(Table1[[#This Row],[RFM_Score]]="555","Champion", IF(AND(J11054&gt;=4,V11054&gt;=4),"Loyal", IF(U11054&lt;=2,"At Risk", IF(W11054&gt;=4,"Potential Loyalist","Others"))))</f>
        <v>Others</v>
      </c>
    </row>
    <row r="11055" spans="1:25">
      <c r="A11055" t="s">
        <v>5955</v>
      </c>
      <c r="B11055">
        <v>42</v>
      </c>
      <c r="C11055" t="s">
        <v>19</v>
      </c>
      <c r="D11055" t="s">
        <v>35</v>
      </c>
      <c r="E11055" s="6" t="s">
        <v>23125</v>
      </c>
      <c r="F11055" t="s">
        <v>21</v>
      </c>
      <c r="G11055">
        <v>0</v>
      </c>
      <c r="H11055">
        <v>0</v>
      </c>
      <c r="I11055">
        <v>41</v>
      </c>
      <c r="J11055">
        <v>3</v>
      </c>
      <c r="K11055">
        <v>1.69</v>
      </c>
      <c r="L11055" t="str">
        <f t="shared" si="1032"/>
        <v/>
      </c>
      <c r="M11055">
        <v>1</v>
      </c>
      <c r="N11055" t="str">
        <f t="shared" si="1033"/>
        <v/>
      </c>
      <c r="O11055">
        <v>11</v>
      </c>
      <c r="P11055" s="11">
        <v>0</v>
      </c>
      <c r="Q11055" s="11">
        <v>7.3170731707316999E-2</v>
      </c>
      <c r="R11055" s="12">
        <v>1.69</v>
      </c>
      <c r="S11055" t="s">
        <v>27</v>
      </c>
      <c r="T11055">
        <v>0</v>
      </c>
      <c r="U11055">
        <f t="shared" si="1034"/>
        <v>5</v>
      </c>
      <c r="V11055">
        <f t="shared" si="1035"/>
        <v>1</v>
      </c>
      <c r="W11055">
        <f t="shared" si="1036"/>
        <v>1</v>
      </c>
      <c r="X11055" t="str">
        <f t="shared" si="1037"/>
        <v>511</v>
      </c>
      <c r="Y11055" t="str">
        <f>IF(Table1[[#This Row],[RFM_Score]]="555","Champion", IF(AND(J11055&gt;=4,V11055&gt;=4),"Loyal", IF(U11055&lt;=2,"At Risk", IF(W11055&gt;=4,"Potential Loyalist","Others"))))</f>
        <v>Others</v>
      </c>
    </row>
    <row r="11056" spans="1:25">
      <c r="A11056" t="s">
        <v>11450</v>
      </c>
      <c r="B11056">
        <v>37</v>
      </c>
      <c r="C11056" t="s">
        <v>24</v>
      </c>
      <c r="D11056" t="s">
        <v>41</v>
      </c>
      <c r="E11056" s="6" t="s">
        <v>23126</v>
      </c>
      <c r="F11056" t="s">
        <v>30</v>
      </c>
      <c r="G11056">
        <v>6</v>
      </c>
      <c r="H11056">
        <v>1</v>
      </c>
      <c r="I11056">
        <v>37</v>
      </c>
      <c r="J11056">
        <v>3</v>
      </c>
      <c r="K11056">
        <v>1.6</v>
      </c>
      <c r="L11056" t="str">
        <f t="shared" si="1032"/>
        <v/>
      </c>
      <c r="M11056">
        <v>1</v>
      </c>
      <c r="N11056" t="str">
        <f t="shared" si="1033"/>
        <v/>
      </c>
      <c r="O11056">
        <v>2</v>
      </c>
      <c r="P11056" s="11">
        <v>0.16666666666666599</v>
      </c>
      <c r="Q11056" s="11">
        <v>8.1081081081081002E-2</v>
      </c>
      <c r="R11056" s="12">
        <v>1.6</v>
      </c>
      <c r="S11056" t="s">
        <v>27</v>
      </c>
      <c r="T11056">
        <v>0</v>
      </c>
      <c r="U11056">
        <f t="shared" si="1034"/>
        <v>5</v>
      </c>
      <c r="V11056">
        <f t="shared" si="1035"/>
        <v>1</v>
      </c>
      <c r="W11056">
        <f t="shared" si="1036"/>
        <v>1</v>
      </c>
      <c r="X11056" t="str">
        <f t="shared" si="1037"/>
        <v>511</v>
      </c>
      <c r="Y11056" t="str">
        <f>IF(Table1[[#This Row],[RFM_Score]]="555","Champion", IF(AND(J11056&gt;=4,V11056&gt;=4),"Loyal", IF(U11056&lt;=2,"At Risk", IF(W11056&gt;=4,"Potential Loyalist","Others"))))</f>
        <v>Others</v>
      </c>
    </row>
    <row r="11057" spans="1:25">
      <c r="A11057" t="s">
        <v>3978</v>
      </c>
      <c r="B11057">
        <v>49</v>
      </c>
      <c r="C11057" t="s">
        <v>19</v>
      </c>
      <c r="D11057" t="s">
        <v>29</v>
      </c>
      <c r="E11057" s="6" t="s">
        <v>23127</v>
      </c>
      <c r="F11057" t="s">
        <v>26</v>
      </c>
      <c r="G11057">
        <v>0</v>
      </c>
      <c r="H11057">
        <v>0</v>
      </c>
      <c r="I11057">
        <v>53</v>
      </c>
      <c r="J11057">
        <v>3</v>
      </c>
      <c r="K11057">
        <v>1.59</v>
      </c>
      <c r="L11057" t="str">
        <f t="shared" si="1032"/>
        <v/>
      </c>
      <c r="M11057">
        <v>1</v>
      </c>
      <c r="N11057" t="str">
        <f t="shared" si="1033"/>
        <v/>
      </c>
      <c r="O11057">
        <v>6</v>
      </c>
      <c r="P11057" s="11">
        <v>0</v>
      </c>
      <c r="Q11057" s="11">
        <v>5.6603773584905599E-2</v>
      </c>
      <c r="R11057" s="12">
        <v>1.59</v>
      </c>
      <c r="S11057" t="s">
        <v>27</v>
      </c>
      <c r="T11057">
        <v>0</v>
      </c>
      <c r="U11057">
        <f t="shared" si="1034"/>
        <v>5</v>
      </c>
      <c r="V11057">
        <f t="shared" si="1035"/>
        <v>1</v>
      </c>
      <c r="W11057">
        <f t="shared" si="1036"/>
        <v>1</v>
      </c>
      <c r="X11057" t="str">
        <f t="shared" si="1037"/>
        <v>511</v>
      </c>
      <c r="Y11057" t="str">
        <f>IF(Table1[[#This Row],[RFM_Score]]="555","Champion", IF(AND(J11057&gt;=4,V11057&gt;=4),"Loyal", IF(U11057&lt;=2,"At Risk", IF(W11057&gt;=4,"Potential Loyalist","Others"))))</f>
        <v>Others</v>
      </c>
    </row>
    <row r="11058" spans="1:25">
      <c r="A11058" t="s">
        <v>8085</v>
      </c>
      <c r="B11058">
        <v>19</v>
      </c>
      <c r="C11058" t="s">
        <v>24</v>
      </c>
      <c r="D11058" t="s">
        <v>35</v>
      </c>
      <c r="E11058" s="6" t="s">
        <v>23128</v>
      </c>
      <c r="F11058" t="s">
        <v>26</v>
      </c>
      <c r="G11058">
        <v>3</v>
      </c>
      <c r="H11058">
        <v>1</v>
      </c>
      <c r="I11058">
        <v>45</v>
      </c>
      <c r="J11058">
        <v>4</v>
      </c>
      <c r="K11058">
        <v>1.52</v>
      </c>
      <c r="L11058" t="str">
        <f t="shared" si="1032"/>
        <v/>
      </c>
      <c r="M11058">
        <v>1</v>
      </c>
      <c r="N11058" t="str">
        <f t="shared" si="1033"/>
        <v/>
      </c>
      <c r="O11058">
        <v>4</v>
      </c>
      <c r="P11058" s="11">
        <v>0.33333333333333298</v>
      </c>
      <c r="Q11058" s="11">
        <v>8.8888888888888795E-2</v>
      </c>
      <c r="R11058" s="12">
        <v>1.52</v>
      </c>
      <c r="S11058" t="s">
        <v>27</v>
      </c>
      <c r="T11058">
        <v>0</v>
      </c>
      <c r="U11058">
        <f t="shared" si="1034"/>
        <v>5</v>
      </c>
      <c r="V11058">
        <f t="shared" si="1035"/>
        <v>1</v>
      </c>
      <c r="W11058">
        <f t="shared" si="1036"/>
        <v>1</v>
      </c>
      <c r="X11058" t="str">
        <f t="shared" si="1037"/>
        <v>511</v>
      </c>
      <c r="Y11058" t="str">
        <f>IF(Table1[[#This Row],[RFM_Score]]="555","Champion", IF(AND(J11058&gt;=4,V11058&gt;=4),"Loyal", IF(U11058&lt;=2,"At Risk", IF(W11058&gt;=4,"Potential Loyalist","Others"))))</f>
        <v>Others</v>
      </c>
    </row>
    <row r="11059" spans="1:25">
      <c r="A11059" t="s">
        <v>11934</v>
      </c>
      <c r="B11059">
        <v>38</v>
      </c>
      <c r="C11059" t="s">
        <v>19</v>
      </c>
      <c r="D11059" t="s">
        <v>41</v>
      </c>
      <c r="E11059" s="6" t="s">
        <v>23129</v>
      </c>
      <c r="F11059" t="s">
        <v>21</v>
      </c>
      <c r="G11059">
        <v>5</v>
      </c>
      <c r="H11059">
        <v>2</v>
      </c>
      <c r="I11059">
        <v>42</v>
      </c>
      <c r="J11059">
        <v>2</v>
      </c>
      <c r="K11059">
        <v>1.48</v>
      </c>
      <c r="L11059" t="str">
        <f t="shared" si="1032"/>
        <v/>
      </c>
      <c r="M11059">
        <v>1</v>
      </c>
      <c r="N11059" t="str">
        <f t="shared" si="1033"/>
        <v/>
      </c>
      <c r="O11059">
        <v>39</v>
      </c>
      <c r="P11059" s="11">
        <v>0.4</v>
      </c>
      <c r="Q11059" s="11">
        <v>4.7619047619047603E-2</v>
      </c>
      <c r="R11059" s="12">
        <v>1.48</v>
      </c>
      <c r="S11059" t="s">
        <v>27</v>
      </c>
      <c r="T11059">
        <v>0</v>
      </c>
      <c r="U11059">
        <f t="shared" si="1034"/>
        <v>4</v>
      </c>
      <c r="V11059">
        <f t="shared" si="1035"/>
        <v>1</v>
      </c>
      <c r="W11059">
        <f t="shared" si="1036"/>
        <v>1</v>
      </c>
      <c r="X11059" t="str">
        <f t="shared" si="1037"/>
        <v>411</v>
      </c>
      <c r="Y11059" t="str">
        <f>IF(Table1[[#This Row],[RFM_Score]]="555","Champion", IF(AND(J11059&gt;=4,V11059&gt;=4),"Loyal", IF(U11059&lt;=2,"At Risk", IF(W11059&gt;=4,"Potential Loyalist","Others"))))</f>
        <v>Others</v>
      </c>
    </row>
    <row r="11060" spans="1:25">
      <c r="A11060" t="s">
        <v>8424</v>
      </c>
      <c r="B11060">
        <v>39</v>
      </c>
      <c r="C11060" t="s">
        <v>19</v>
      </c>
      <c r="D11060" t="s">
        <v>25</v>
      </c>
      <c r="E11060" s="6" t="s">
        <v>23130</v>
      </c>
      <c r="F11060" t="s">
        <v>21</v>
      </c>
      <c r="G11060">
        <v>3</v>
      </c>
      <c r="H11060">
        <v>1</v>
      </c>
      <c r="I11060">
        <v>39</v>
      </c>
      <c r="J11060">
        <v>1</v>
      </c>
      <c r="K11060">
        <v>1.47</v>
      </c>
      <c r="L11060" t="str">
        <f t="shared" si="1032"/>
        <v/>
      </c>
      <c r="M11060">
        <v>1</v>
      </c>
      <c r="N11060" t="str">
        <f t="shared" si="1033"/>
        <v/>
      </c>
      <c r="O11060">
        <v>31</v>
      </c>
      <c r="P11060" s="11">
        <v>0.33333333333333298</v>
      </c>
      <c r="Q11060" s="11">
        <v>2.5641025641025599E-2</v>
      </c>
      <c r="R11060" s="12">
        <v>1.47</v>
      </c>
      <c r="S11060" t="s">
        <v>27</v>
      </c>
      <c r="T11060">
        <v>0</v>
      </c>
      <c r="U11060">
        <f t="shared" si="1034"/>
        <v>4</v>
      </c>
      <c r="V11060">
        <f t="shared" si="1035"/>
        <v>1</v>
      </c>
      <c r="W11060">
        <f t="shared" si="1036"/>
        <v>1</v>
      </c>
      <c r="X11060" t="str">
        <f t="shared" si="1037"/>
        <v>411</v>
      </c>
      <c r="Y11060" t="str">
        <f>IF(Table1[[#This Row],[RFM_Score]]="555","Champion", IF(AND(J11060&gt;=4,V11060&gt;=4),"Loyal", IF(U11060&lt;=2,"At Risk", IF(W11060&gt;=4,"Potential Loyalist","Others"))))</f>
        <v>Others</v>
      </c>
    </row>
    <row r="11061" spans="1:25">
      <c r="A11061" t="s">
        <v>5203</v>
      </c>
      <c r="B11061">
        <v>28</v>
      </c>
      <c r="C11061" t="s">
        <v>24</v>
      </c>
      <c r="D11061" t="s">
        <v>25</v>
      </c>
      <c r="E11061" s="6" t="s">
        <v>23131</v>
      </c>
      <c r="F11061" t="s">
        <v>26</v>
      </c>
      <c r="G11061">
        <v>1</v>
      </c>
      <c r="H11061">
        <v>1</v>
      </c>
      <c r="I11061">
        <v>60</v>
      </c>
      <c r="J11061">
        <v>0</v>
      </c>
      <c r="K11061">
        <v>1.41</v>
      </c>
      <c r="L11061" t="str">
        <f t="shared" si="1032"/>
        <v/>
      </c>
      <c r="M11061">
        <v>1</v>
      </c>
      <c r="N11061" t="str">
        <f t="shared" si="1033"/>
        <v/>
      </c>
      <c r="O11061">
        <v>20</v>
      </c>
      <c r="P11061" s="11">
        <v>1</v>
      </c>
      <c r="Q11061" s="11">
        <v>0</v>
      </c>
      <c r="R11061" s="12">
        <v>1.41</v>
      </c>
      <c r="S11061" t="s">
        <v>27</v>
      </c>
      <c r="T11061">
        <v>1</v>
      </c>
      <c r="U11061">
        <f t="shared" si="1034"/>
        <v>5</v>
      </c>
      <c r="V11061">
        <f t="shared" si="1035"/>
        <v>1</v>
      </c>
      <c r="W11061">
        <f t="shared" si="1036"/>
        <v>1</v>
      </c>
      <c r="X11061" t="str">
        <f t="shared" si="1037"/>
        <v>511</v>
      </c>
      <c r="Y11061" t="str">
        <f>IF(Table1[[#This Row],[RFM_Score]]="555","Champion", IF(AND(J11061&gt;=4,V11061&gt;=4),"Loyal", IF(U11061&lt;=2,"At Risk", IF(W11061&gt;=4,"Potential Loyalist","Others"))))</f>
        <v>Others</v>
      </c>
    </row>
    <row r="11062" spans="1:25">
      <c r="A11062" t="s">
        <v>6873</v>
      </c>
      <c r="B11062">
        <v>46</v>
      </c>
      <c r="C11062" t="s">
        <v>19</v>
      </c>
      <c r="D11062" t="s">
        <v>25</v>
      </c>
      <c r="E11062" s="6" t="s">
        <v>23132</v>
      </c>
      <c r="F11062" t="s">
        <v>26</v>
      </c>
      <c r="G11062">
        <v>2</v>
      </c>
      <c r="H11062">
        <v>0</v>
      </c>
      <c r="I11062">
        <v>39</v>
      </c>
      <c r="J11062">
        <v>0</v>
      </c>
      <c r="K11062">
        <v>1.29</v>
      </c>
      <c r="L11062" t="str">
        <f t="shared" si="1032"/>
        <v/>
      </c>
      <c r="M11062">
        <v>1</v>
      </c>
      <c r="N11062" t="str">
        <f t="shared" si="1033"/>
        <v/>
      </c>
      <c r="O11062">
        <v>12</v>
      </c>
      <c r="P11062" s="11">
        <v>0</v>
      </c>
      <c r="Q11062" s="11">
        <v>0</v>
      </c>
      <c r="R11062" s="12">
        <v>1.29</v>
      </c>
      <c r="S11062" t="s">
        <v>27</v>
      </c>
      <c r="T11062">
        <v>0</v>
      </c>
      <c r="U11062">
        <f t="shared" si="1034"/>
        <v>5</v>
      </c>
      <c r="V11062">
        <f t="shared" si="1035"/>
        <v>1</v>
      </c>
      <c r="W11062">
        <f t="shared" si="1036"/>
        <v>1</v>
      </c>
      <c r="X11062" t="str">
        <f t="shared" si="1037"/>
        <v>511</v>
      </c>
      <c r="Y11062" t="str">
        <f>IF(Table1[[#This Row],[RFM_Score]]="555","Champion", IF(AND(J11062&gt;=4,V11062&gt;=4),"Loyal", IF(U11062&lt;=2,"At Risk", IF(W11062&gt;=4,"Potential Loyalist","Others"))))</f>
        <v>Others</v>
      </c>
    </row>
    <row r="11063" spans="1:25">
      <c r="A11063" t="s">
        <v>2014</v>
      </c>
      <c r="B11063">
        <v>46</v>
      </c>
      <c r="C11063" t="s">
        <v>19</v>
      </c>
      <c r="D11063" t="s">
        <v>20</v>
      </c>
      <c r="E11063" s="6" t="s">
        <v>23133</v>
      </c>
      <c r="F11063" t="s">
        <v>26</v>
      </c>
      <c r="G11063">
        <v>3</v>
      </c>
      <c r="H11063">
        <v>1</v>
      </c>
      <c r="I11063">
        <v>46</v>
      </c>
      <c r="J11063">
        <v>4</v>
      </c>
      <c r="K11063">
        <v>1.28</v>
      </c>
      <c r="L11063" t="str">
        <f t="shared" si="1032"/>
        <v/>
      </c>
      <c r="M11063">
        <v>1</v>
      </c>
      <c r="N11063" t="str">
        <f t="shared" si="1033"/>
        <v/>
      </c>
      <c r="O11063">
        <v>40</v>
      </c>
      <c r="P11063" s="11">
        <v>0.33333333333333298</v>
      </c>
      <c r="Q11063" s="11">
        <v>8.6956521739130405E-2</v>
      </c>
      <c r="R11063" s="12">
        <v>1.28</v>
      </c>
      <c r="S11063" t="s">
        <v>27</v>
      </c>
      <c r="T11063">
        <v>0</v>
      </c>
      <c r="U11063">
        <f t="shared" si="1034"/>
        <v>4</v>
      </c>
      <c r="V11063">
        <f t="shared" si="1035"/>
        <v>1</v>
      </c>
      <c r="W11063">
        <f t="shared" si="1036"/>
        <v>1</v>
      </c>
      <c r="X11063" t="str">
        <f t="shared" si="1037"/>
        <v>411</v>
      </c>
      <c r="Y11063" t="str">
        <f>IF(Table1[[#This Row],[RFM_Score]]="555","Champion", IF(AND(J11063&gt;=4,V11063&gt;=4),"Loyal", IF(U11063&lt;=2,"At Risk", IF(W11063&gt;=4,"Potential Loyalist","Others"))))</f>
        <v>Others</v>
      </c>
    </row>
    <row r="11064" spans="1:25">
      <c r="A11064" t="s">
        <v>6745</v>
      </c>
      <c r="B11064">
        <v>52</v>
      </c>
      <c r="C11064" t="s">
        <v>24</v>
      </c>
      <c r="D11064" t="s">
        <v>29</v>
      </c>
      <c r="E11064" s="6" t="s">
        <v>23134</v>
      </c>
      <c r="F11064" t="s">
        <v>60</v>
      </c>
      <c r="G11064">
        <v>6</v>
      </c>
      <c r="H11064">
        <v>1</v>
      </c>
      <c r="I11064">
        <v>54</v>
      </c>
      <c r="J11064">
        <v>0</v>
      </c>
      <c r="K11064">
        <v>1.1299999999999999</v>
      </c>
      <c r="L11064" t="str">
        <f t="shared" si="1032"/>
        <v/>
      </c>
      <c r="M11064">
        <v>1</v>
      </c>
      <c r="N11064" t="str">
        <f t="shared" si="1033"/>
        <v/>
      </c>
      <c r="O11064">
        <v>1</v>
      </c>
      <c r="P11064" s="11">
        <v>0.16666666666666599</v>
      </c>
      <c r="Q11064" s="11">
        <v>0</v>
      </c>
      <c r="R11064" s="12">
        <v>1.1299999999999999</v>
      </c>
      <c r="S11064" t="s">
        <v>27</v>
      </c>
      <c r="T11064">
        <v>0</v>
      </c>
      <c r="U11064">
        <f t="shared" si="1034"/>
        <v>5</v>
      </c>
      <c r="V11064">
        <f t="shared" si="1035"/>
        <v>1</v>
      </c>
      <c r="W11064">
        <f t="shared" si="1036"/>
        <v>1</v>
      </c>
      <c r="X11064" t="str">
        <f t="shared" si="1037"/>
        <v>511</v>
      </c>
      <c r="Y11064" t="str">
        <f>IF(Table1[[#This Row],[RFM_Score]]="555","Champion", IF(AND(J11064&gt;=4,V11064&gt;=4),"Loyal", IF(U11064&lt;=2,"At Risk", IF(W11064&gt;=4,"Potential Loyalist","Others"))))</f>
        <v>Others</v>
      </c>
    </row>
    <row r="11065" spans="1:25">
      <c r="A11065" t="s">
        <v>5972</v>
      </c>
      <c r="B11065">
        <v>40</v>
      </c>
      <c r="C11065" t="s">
        <v>24</v>
      </c>
      <c r="D11065" t="s">
        <v>41</v>
      </c>
      <c r="E11065" s="6" t="s">
        <v>23135</v>
      </c>
      <c r="F11065" t="s">
        <v>62</v>
      </c>
      <c r="G11065">
        <v>3</v>
      </c>
      <c r="H11065">
        <v>0</v>
      </c>
      <c r="I11065">
        <v>48</v>
      </c>
      <c r="J11065">
        <v>3</v>
      </c>
      <c r="K11065">
        <v>1.1200000000000001</v>
      </c>
      <c r="L11065" t="str">
        <f t="shared" si="1032"/>
        <v/>
      </c>
      <c r="M11065">
        <v>1</v>
      </c>
      <c r="N11065" t="str">
        <f t="shared" si="1033"/>
        <v/>
      </c>
      <c r="O11065">
        <v>0</v>
      </c>
      <c r="P11065" s="11">
        <v>0</v>
      </c>
      <c r="Q11065" s="11">
        <v>6.25E-2</v>
      </c>
      <c r="R11065" s="12">
        <v>1.1200000000000001</v>
      </c>
      <c r="S11065" t="s">
        <v>27</v>
      </c>
      <c r="T11065">
        <v>0</v>
      </c>
      <c r="U11065">
        <f t="shared" si="1034"/>
        <v>5</v>
      </c>
      <c r="V11065">
        <f t="shared" si="1035"/>
        <v>1</v>
      </c>
      <c r="W11065">
        <f t="shared" si="1036"/>
        <v>1</v>
      </c>
      <c r="X11065" t="str">
        <f t="shared" si="1037"/>
        <v>511</v>
      </c>
      <c r="Y11065" t="str">
        <f>IF(Table1[[#This Row],[RFM_Score]]="555","Champion", IF(AND(J11065&gt;=4,V11065&gt;=4),"Loyal", IF(U11065&lt;=2,"At Risk", IF(W11065&gt;=4,"Potential Loyalist","Others"))))</f>
        <v>Others</v>
      </c>
    </row>
    <row r="11066" spans="1:25">
      <c r="A11066" t="s">
        <v>2157</v>
      </c>
      <c r="B11066">
        <v>63</v>
      </c>
      <c r="C11066" t="s">
        <v>19</v>
      </c>
      <c r="D11066" t="s">
        <v>25</v>
      </c>
      <c r="E11066" s="6" t="s">
        <v>23136</v>
      </c>
      <c r="F11066" t="s">
        <v>21</v>
      </c>
      <c r="G11066">
        <v>3</v>
      </c>
      <c r="H11066">
        <v>0</v>
      </c>
      <c r="I11066">
        <v>38</v>
      </c>
      <c r="J11066">
        <v>1</v>
      </c>
      <c r="K11066">
        <v>1.03</v>
      </c>
      <c r="L11066" t="str">
        <f t="shared" si="1032"/>
        <v/>
      </c>
      <c r="M11066">
        <v>1</v>
      </c>
      <c r="N11066" t="str">
        <f t="shared" si="1033"/>
        <v/>
      </c>
      <c r="O11066">
        <v>40</v>
      </c>
      <c r="P11066" s="11">
        <v>0</v>
      </c>
      <c r="Q11066" s="11">
        <v>2.6315789473684199E-2</v>
      </c>
      <c r="R11066" s="12">
        <v>1.03</v>
      </c>
      <c r="S11066" t="s">
        <v>27</v>
      </c>
      <c r="T11066">
        <v>0</v>
      </c>
      <c r="U11066">
        <f t="shared" si="1034"/>
        <v>4</v>
      </c>
      <c r="V11066">
        <f t="shared" si="1035"/>
        <v>1</v>
      </c>
      <c r="W11066">
        <f t="shared" si="1036"/>
        <v>1</v>
      </c>
      <c r="X11066" t="str">
        <f t="shared" si="1037"/>
        <v>411</v>
      </c>
      <c r="Y11066" t="str">
        <f>IF(Table1[[#This Row],[RFM_Score]]="555","Champion", IF(AND(J11066&gt;=4,V11066&gt;=4),"Loyal", IF(U11066&lt;=2,"At Risk", IF(W11066&gt;=4,"Potential Loyalist","Others"))))</f>
        <v>Others</v>
      </c>
    </row>
    <row r="11067" spans="1:25">
      <c r="A11067" t="s">
        <v>6108</v>
      </c>
      <c r="B11067">
        <v>18</v>
      </c>
      <c r="C11067" t="s">
        <v>19</v>
      </c>
      <c r="D11067" t="s">
        <v>29</v>
      </c>
      <c r="E11067" s="6" t="s">
        <v>23137</v>
      </c>
      <c r="F11067" t="s">
        <v>62</v>
      </c>
      <c r="G11067">
        <v>7</v>
      </c>
      <c r="H11067">
        <v>2</v>
      </c>
      <c r="I11067">
        <v>55</v>
      </c>
      <c r="J11067">
        <v>5</v>
      </c>
      <c r="K11067">
        <v>0.99</v>
      </c>
      <c r="L11067" t="str">
        <f t="shared" si="1032"/>
        <v/>
      </c>
      <c r="M11067">
        <v>1</v>
      </c>
      <c r="N11067" t="str">
        <f t="shared" si="1033"/>
        <v/>
      </c>
      <c r="O11067">
        <v>4</v>
      </c>
      <c r="P11067" s="11">
        <v>0.28571428571428498</v>
      </c>
      <c r="Q11067" s="11">
        <v>9.0909090909090898E-2</v>
      </c>
      <c r="R11067" s="12">
        <v>0.99</v>
      </c>
      <c r="S11067" t="s">
        <v>27</v>
      </c>
      <c r="T11067">
        <v>0</v>
      </c>
      <c r="U11067">
        <f t="shared" si="1034"/>
        <v>5</v>
      </c>
      <c r="V11067">
        <f t="shared" si="1035"/>
        <v>1</v>
      </c>
      <c r="W11067">
        <f t="shared" si="1036"/>
        <v>1</v>
      </c>
      <c r="X11067" t="str">
        <f t="shared" si="1037"/>
        <v>511</v>
      </c>
      <c r="Y11067" t="str">
        <f>IF(Table1[[#This Row],[RFM_Score]]="555","Champion", IF(AND(J11067&gt;=4,V11067&gt;=4),"Loyal", IF(U11067&lt;=2,"At Risk", IF(W11067&gt;=4,"Potential Loyalist","Others"))))</f>
        <v>Others</v>
      </c>
    </row>
    <row r="11068" spans="1:25">
      <c r="A11068" t="s">
        <v>11749</v>
      </c>
      <c r="B11068">
        <v>48</v>
      </c>
      <c r="C11068" t="s">
        <v>19</v>
      </c>
      <c r="D11068" t="s">
        <v>25</v>
      </c>
      <c r="E11068" s="6" t="s">
        <v>23138</v>
      </c>
      <c r="F11068" t="s">
        <v>26</v>
      </c>
      <c r="G11068">
        <v>1</v>
      </c>
      <c r="H11068">
        <v>0</v>
      </c>
      <c r="I11068">
        <v>50</v>
      </c>
      <c r="J11068">
        <v>2</v>
      </c>
      <c r="K11068">
        <v>0.98</v>
      </c>
      <c r="L11068" t="str">
        <f t="shared" si="1032"/>
        <v/>
      </c>
      <c r="M11068">
        <v>1</v>
      </c>
      <c r="N11068" t="str">
        <f t="shared" si="1033"/>
        <v/>
      </c>
      <c r="O11068">
        <v>10</v>
      </c>
      <c r="P11068" s="11">
        <v>0</v>
      </c>
      <c r="Q11068" s="11">
        <v>0.04</v>
      </c>
      <c r="R11068" s="12">
        <v>0.98</v>
      </c>
      <c r="S11068" t="s">
        <v>27</v>
      </c>
      <c r="T11068">
        <v>0</v>
      </c>
      <c r="U11068">
        <f t="shared" si="1034"/>
        <v>5</v>
      </c>
      <c r="V11068">
        <f t="shared" si="1035"/>
        <v>1</v>
      </c>
      <c r="W11068">
        <f t="shared" si="1036"/>
        <v>1</v>
      </c>
      <c r="X11068" t="str">
        <f t="shared" si="1037"/>
        <v>511</v>
      </c>
      <c r="Y11068" t="str">
        <f>IF(Table1[[#This Row],[RFM_Score]]="555","Champion", IF(AND(J11068&gt;=4,V11068&gt;=4),"Loyal", IF(U11068&lt;=2,"At Risk", IF(W11068&gt;=4,"Potential Loyalist","Others"))))</f>
        <v>Others</v>
      </c>
    </row>
    <row r="11069" spans="1:25">
      <c r="A11069" t="s">
        <v>7819</v>
      </c>
      <c r="B11069">
        <v>36</v>
      </c>
      <c r="C11069" t="s">
        <v>19</v>
      </c>
      <c r="D11069" t="s">
        <v>41</v>
      </c>
      <c r="E11069" s="6" t="s">
        <v>23139</v>
      </c>
      <c r="F11069" t="s">
        <v>26</v>
      </c>
      <c r="G11069">
        <v>2</v>
      </c>
      <c r="H11069">
        <v>0</v>
      </c>
      <c r="I11069">
        <v>49</v>
      </c>
      <c r="J11069">
        <v>4</v>
      </c>
      <c r="K11069">
        <v>0.63</v>
      </c>
      <c r="L11069" t="str">
        <f t="shared" si="1032"/>
        <v/>
      </c>
      <c r="M11069">
        <v>1</v>
      </c>
      <c r="N11069" t="str">
        <f t="shared" si="1033"/>
        <v/>
      </c>
      <c r="O11069">
        <v>100</v>
      </c>
      <c r="P11069" s="11">
        <v>0</v>
      </c>
      <c r="Q11069" s="11">
        <v>8.16326530612244E-2</v>
      </c>
      <c r="R11069" s="12">
        <v>0.63</v>
      </c>
      <c r="S11069" t="s">
        <v>27</v>
      </c>
      <c r="T11069">
        <v>1</v>
      </c>
      <c r="U11069">
        <f t="shared" si="1034"/>
        <v>2</v>
      </c>
      <c r="V11069">
        <f t="shared" si="1035"/>
        <v>1</v>
      </c>
      <c r="W11069">
        <f t="shared" si="1036"/>
        <v>1</v>
      </c>
      <c r="X11069" t="str">
        <f t="shared" si="1037"/>
        <v>211</v>
      </c>
      <c r="Y11069" t="str">
        <f>IF(Table1[[#This Row],[RFM_Score]]="555","Champion", IF(AND(J11069&gt;=4,V11069&gt;=4),"Loyal", IF(U11069&lt;=2,"At Risk", IF(W11069&gt;=4,"Potential Loyalist","Others"))))</f>
        <v>At Risk</v>
      </c>
    </row>
    <row r="11070" spans="1:25">
      <c r="A11070" t="s">
        <v>7857</v>
      </c>
      <c r="B11070">
        <v>42</v>
      </c>
      <c r="C11070" t="s">
        <v>24</v>
      </c>
      <c r="D11070" t="s">
        <v>25</v>
      </c>
      <c r="E11070" s="6" t="s">
        <v>23140</v>
      </c>
      <c r="F11070" t="s">
        <v>21</v>
      </c>
      <c r="G11070">
        <v>3</v>
      </c>
      <c r="H11070">
        <v>0</v>
      </c>
      <c r="I11070">
        <v>44</v>
      </c>
      <c r="J11070">
        <v>1</v>
      </c>
      <c r="K11070">
        <v>0.6</v>
      </c>
      <c r="L11070" t="str">
        <f t="shared" si="1032"/>
        <v/>
      </c>
      <c r="M11070">
        <v>1</v>
      </c>
      <c r="N11070" t="str">
        <f t="shared" si="1033"/>
        <v/>
      </c>
      <c r="O11070">
        <v>6</v>
      </c>
      <c r="P11070" s="11">
        <v>0</v>
      </c>
      <c r="Q11070" s="11">
        <v>2.27272727272727E-2</v>
      </c>
      <c r="R11070" s="12">
        <v>0.6</v>
      </c>
      <c r="S11070" t="s">
        <v>27</v>
      </c>
      <c r="T11070">
        <v>1</v>
      </c>
      <c r="U11070">
        <f t="shared" si="1034"/>
        <v>5</v>
      </c>
      <c r="V11070">
        <f t="shared" si="1035"/>
        <v>1</v>
      </c>
      <c r="W11070">
        <f t="shared" si="1036"/>
        <v>1</v>
      </c>
      <c r="X11070" t="str">
        <f t="shared" si="1037"/>
        <v>511</v>
      </c>
      <c r="Y11070" t="str">
        <f>IF(Table1[[#This Row],[RFM_Score]]="555","Champion", IF(AND(J11070&gt;=4,V11070&gt;=4),"Loyal", IF(U11070&lt;=2,"At Risk", IF(W11070&gt;=4,"Potential Loyalist","Others"))))</f>
        <v>Others</v>
      </c>
    </row>
    <row r="11071" spans="1:25">
      <c r="A11071" t="s">
        <v>2717</v>
      </c>
      <c r="B11071">
        <v>43</v>
      </c>
      <c r="C11071" t="s">
        <v>19</v>
      </c>
      <c r="D11071" t="s">
        <v>49</v>
      </c>
      <c r="E11071" s="6" t="s">
        <v>23141</v>
      </c>
      <c r="F11071" t="s">
        <v>62</v>
      </c>
      <c r="G11071">
        <v>3</v>
      </c>
      <c r="H11071">
        <v>3</v>
      </c>
      <c r="I11071">
        <v>48</v>
      </c>
      <c r="J11071">
        <v>3</v>
      </c>
      <c r="K11071">
        <v>0.56999999999999995</v>
      </c>
      <c r="L11071" t="str">
        <f t="shared" si="1032"/>
        <v/>
      </c>
      <c r="M11071">
        <v>1</v>
      </c>
      <c r="N11071" t="str">
        <f t="shared" si="1033"/>
        <v/>
      </c>
      <c r="O11071">
        <v>29</v>
      </c>
      <c r="P11071" s="11">
        <v>1</v>
      </c>
      <c r="Q11071" s="11">
        <v>6.25E-2</v>
      </c>
      <c r="R11071" s="12">
        <v>0.56999999999999995</v>
      </c>
      <c r="S11071" t="s">
        <v>27</v>
      </c>
      <c r="T11071">
        <v>0</v>
      </c>
      <c r="U11071">
        <f t="shared" si="1034"/>
        <v>4</v>
      </c>
      <c r="V11071">
        <f t="shared" si="1035"/>
        <v>1</v>
      </c>
      <c r="W11071">
        <f t="shared" si="1036"/>
        <v>1</v>
      </c>
      <c r="X11071" t="str">
        <f t="shared" si="1037"/>
        <v>411</v>
      </c>
      <c r="Y11071" t="str">
        <f>IF(Table1[[#This Row],[RFM_Score]]="555","Champion", IF(AND(J11071&gt;=4,V11071&gt;=4),"Loyal", IF(U11071&lt;=2,"At Risk", IF(W11071&gt;=4,"Potential Loyalist","Others"))))</f>
        <v>Others</v>
      </c>
    </row>
    <row r="11072" spans="1:25">
      <c r="A11072" t="s">
        <v>5686</v>
      </c>
      <c r="B11072">
        <v>46</v>
      </c>
      <c r="C11072" t="s">
        <v>19</v>
      </c>
      <c r="D11072" t="s">
        <v>35</v>
      </c>
      <c r="E11072" s="6" t="s">
        <v>23142</v>
      </c>
      <c r="F11072" t="s">
        <v>37</v>
      </c>
      <c r="G11072">
        <v>5</v>
      </c>
      <c r="H11072">
        <v>2</v>
      </c>
      <c r="I11072">
        <v>53</v>
      </c>
      <c r="J11072">
        <v>0</v>
      </c>
      <c r="K11072">
        <v>0.54</v>
      </c>
      <c r="L11072" t="str">
        <f t="shared" si="1032"/>
        <v/>
      </c>
      <c r="M11072">
        <v>1</v>
      </c>
      <c r="N11072" t="str">
        <f t="shared" si="1033"/>
        <v/>
      </c>
      <c r="O11072">
        <v>29</v>
      </c>
      <c r="P11072" s="11">
        <v>0.4</v>
      </c>
      <c r="Q11072" s="11">
        <v>0</v>
      </c>
      <c r="R11072" s="12">
        <v>0.54</v>
      </c>
      <c r="S11072" t="s">
        <v>27</v>
      </c>
      <c r="T11072">
        <v>0</v>
      </c>
      <c r="U11072">
        <f t="shared" si="1034"/>
        <v>4</v>
      </c>
      <c r="V11072">
        <f t="shared" si="1035"/>
        <v>1</v>
      </c>
      <c r="W11072">
        <f t="shared" si="1036"/>
        <v>1</v>
      </c>
      <c r="X11072" t="str">
        <f t="shared" si="1037"/>
        <v>411</v>
      </c>
      <c r="Y11072" t="str">
        <f>IF(Table1[[#This Row],[RFM_Score]]="555","Champion", IF(AND(J11072&gt;=4,V11072&gt;=4),"Loyal", IF(U11072&lt;=2,"At Risk", IF(W11072&gt;=4,"Potential Loyalist","Others"))))</f>
        <v>Others</v>
      </c>
    </row>
    <row r="11073" spans="1:25">
      <c r="A11073" t="s">
        <v>1323</v>
      </c>
      <c r="B11073">
        <v>18</v>
      </c>
      <c r="C11073" t="s">
        <v>24</v>
      </c>
      <c r="D11073" t="s">
        <v>49</v>
      </c>
      <c r="E11073" s="6" t="s">
        <v>23143</v>
      </c>
      <c r="F11073" t="s">
        <v>30</v>
      </c>
      <c r="G11073">
        <v>3</v>
      </c>
      <c r="H11073">
        <v>1</v>
      </c>
      <c r="I11073">
        <v>43</v>
      </c>
      <c r="J11073">
        <v>2</v>
      </c>
      <c r="K11073">
        <v>0.32</v>
      </c>
      <c r="L11073" t="str">
        <f t="shared" si="1032"/>
        <v/>
      </c>
      <c r="M11073">
        <v>1</v>
      </c>
      <c r="N11073" t="str">
        <f t="shared" si="1033"/>
        <v/>
      </c>
      <c r="O11073">
        <v>18</v>
      </c>
      <c r="P11073" s="11">
        <v>0.33333333333333298</v>
      </c>
      <c r="Q11073" s="11">
        <v>4.6511627906976702E-2</v>
      </c>
      <c r="R11073" s="12">
        <v>0.32</v>
      </c>
      <c r="S11073" t="s">
        <v>27</v>
      </c>
      <c r="T11073">
        <v>0</v>
      </c>
      <c r="U11073">
        <f t="shared" si="1034"/>
        <v>5</v>
      </c>
      <c r="V11073">
        <f t="shared" si="1035"/>
        <v>1</v>
      </c>
      <c r="W11073">
        <f t="shared" si="1036"/>
        <v>1</v>
      </c>
      <c r="X11073" t="str">
        <f t="shared" si="1037"/>
        <v>511</v>
      </c>
      <c r="Y11073" t="str">
        <f>IF(Table1[[#This Row],[RFM_Score]]="555","Champion", IF(AND(J11073&gt;=4,V11073&gt;=4),"Loyal", IF(U11073&lt;=2,"At Risk", IF(W11073&gt;=4,"Potential Loyalist","Others"))))</f>
        <v>Others</v>
      </c>
    </row>
    <row r="11074" spans="1:25">
      <c r="A11074" t="s">
        <v>8050</v>
      </c>
      <c r="B11074">
        <v>34</v>
      </c>
      <c r="C11074" t="s">
        <v>19</v>
      </c>
      <c r="D11074" t="s">
        <v>41</v>
      </c>
      <c r="E11074" s="6" t="s">
        <v>23144</v>
      </c>
      <c r="F11074" t="s">
        <v>60</v>
      </c>
      <c r="G11074">
        <v>3</v>
      </c>
      <c r="H11074">
        <v>1</v>
      </c>
      <c r="I11074">
        <v>52</v>
      </c>
      <c r="J11074">
        <v>4</v>
      </c>
      <c r="K11074">
        <v>0.19</v>
      </c>
      <c r="L11074" t="str">
        <f t="shared" ref="L11074:L11137" si="1038">IF(OR(K11074&lt;$AC$10, K11074&gt;$AC$11), "OUTLIER", "")</f>
        <v/>
      </c>
      <c r="M11074">
        <v>1</v>
      </c>
      <c r="N11074" t="str">
        <f t="shared" ref="N11074:N11137" si="1039">IF(OR(M11074&lt;$AC$16, M11074&gt;$AC$17), "OUTLIER", "")</f>
        <v/>
      </c>
      <c r="O11074">
        <v>8</v>
      </c>
      <c r="P11074" s="11">
        <v>0.33333333333333298</v>
      </c>
      <c r="Q11074" s="11">
        <v>7.69230769230769E-2</v>
      </c>
      <c r="R11074" s="12">
        <v>0.19</v>
      </c>
      <c r="S11074" t="s">
        <v>27</v>
      </c>
      <c r="T11074">
        <v>0</v>
      </c>
      <c r="U11074">
        <f t="shared" ref="U11074:U11137" si="1040">IF(O11074&lt;=20,5,IF(O11074&lt;=40,4,IF(O11074&lt;=70,3,IF(O11074&lt;=100,2,1))))</f>
        <v>5</v>
      </c>
      <c r="V11074">
        <f t="shared" ref="V11074:V11137" si="1041">IF(M11074&gt;=11,5,IF(M11074&gt;=9,4,IF(M11074&gt;=7,3,IF(M11074&gt;=5,2,1))))</f>
        <v>1</v>
      </c>
      <c r="W11074">
        <f t="shared" ref="W11074:W11137" si="1042">IF(K11074&gt;=500,5,IF(K11074&gt;=300,4,IF(K11074&gt;=150,3,IF(K11074&gt;=50,2,1))))</f>
        <v>1</v>
      </c>
      <c r="X11074" t="str">
        <f t="shared" ref="X11074:X11137" si="1043">U11074 &amp; V11074 &amp; W11074</f>
        <v>511</v>
      </c>
      <c r="Y11074" t="str">
        <f>IF(Table1[[#This Row],[RFM_Score]]="555","Champion", IF(AND(J11074&gt;=4,V11074&gt;=4),"Loyal", IF(U11074&lt;=2,"At Risk", IF(W11074&gt;=4,"Potential Loyalist","Others"))))</f>
        <v>Others</v>
      </c>
    </row>
    <row r="11075" spans="1:25">
      <c r="A11075" t="s">
        <v>5758</v>
      </c>
      <c r="B11075">
        <v>55</v>
      </c>
      <c r="C11075" t="s">
        <v>24</v>
      </c>
      <c r="D11075" t="s">
        <v>41</v>
      </c>
      <c r="E11075" s="6" t="s">
        <v>23145</v>
      </c>
      <c r="F11075" t="s">
        <v>21</v>
      </c>
      <c r="G11075">
        <v>0</v>
      </c>
      <c r="H11075">
        <v>0</v>
      </c>
      <c r="I11075">
        <v>52</v>
      </c>
      <c r="J11075">
        <v>2</v>
      </c>
      <c r="K11075">
        <v>0.11</v>
      </c>
      <c r="L11075" t="str">
        <f t="shared" si="1038"/>
        <v/>
      </c>
      <c r="M11075">
        <v>1</v>
      </c>
      <c r="N11075" t="str">
        <f t="shared" si="1039"/>
        <v/>
      </c>
      <c r="O11075">
        <v>3</v>
      </c>
      <c r="P11075" s="11">
        <v>0</v>
      </c>
      <c r="Q11075" s="11">
        <v>3.8461538461538401E-2</v>
      </c>
      <c r="R11075" s="12">
        <v>0.11</v>
      </c>
      <c r="S11075" t="s">
        <v>27</v>
      </c>
      <c r="T11075">
        <v>0</v>
      </c>
      <c r="U11075">
        <f t="shared" si="1040"/>
        <v>5</v>
      </c>
      <c r="V11075">
        <f t="shared" si="1041"/>
        <v>1</v>
      </c>
      <c r="W11075">
        <f t="shared" si="1042"/>
        <v>1</v>
      </c>
      <c r="X11075" t="str">
        <f t="shared" si="1043"/>
        <v>511</v>
      </c>
      <c r="Y11075" t="str">
        <f>IF(Table1[[#This Row],[RFM_Score]]="555","Champion", IF(AND(J11075&gt;=4,V11075&gt;=4),"Loyal", IF(U11075&lt;=2,"At Risk", IF(W11075&gt;=4,"Potential Loyalist","Others"))))</f>
        <v>Others</v>
      </c>
    </row>
    <row r="11076" spans="1:25">
      <c r="A11076" t="s">
        <v>11287</v>
      </c>
      <c r="B11076">
        <v>50</v>
      </c>
      <c r="C11076" t="s">
        <v>24</v>
      </c>
      <c r="D11076" t="s">
        <v>25</v>
      </c>
      <c r="E11076" s="6" t="s">
        <v>23146</v>
      </c>
      <c r="F11076" t="s">
        <v>30</v>
      </c>
      <c r="G11076">
        <v>8</v>
      </c>
      <c r="H11076">
        <v>3</v>
      </c>
      <c r="I11076">
        <v>40</v>
      </c>
      <c r="J11076">
        <v>1</v>
      </c>
      <c r="K11076">
        <v>0.06</v>
      </c>
      <c r="L11076" t="str">
        <f t="shared" si="1038"/>
        <v/>
      </c>
      <c r="M11076">
        <v>1</v>
      </c>
      <c r="N11076" t="str">
        <f t="shared" si="1039"/>
        <v/>
      </c>
      <c r="O11076">
        <v>8</v>
      </c>
      <c r="P11076" s="11">
        <v>0.375</v>
      </c>
      <c r="Q11076" s="11">
        <v>2.5000000000000001E-2</v>
      </c>
      <c r="R11076" s="12">
        <v>0.06</v>
      </c>
      <c r="S11076" t="s">
        <v>27</v>
      </c>
      <c r="T11076">
        <v>0</v>
      </c>
      <c r="U11076">
        <f t="shared" si="1040"/>
        <v>5</v>
      </c>
      <c r="V11076">
        <f t="shared" si="1041"/>
        <v>1</v>
      </c>
      <c r="W11076">
        <f t="shared" si="1042"/>
        <v>1</v>
      </c>
      <c r="X11076" t="str">
        <f t="shared" si="1043"/>
        <v>511</v>
      </c>
      <c r="Y11076" t="str">
        <f>IF(Table1[[#This Row],[RFM_Score]]="555","Champion", IF(AND(J11076&gt;=4,V11076&gt;=4),"Loyal", IF(U11076&lt;=2,"At Risk", IF(W11076&gt;=4,"Potential Loyalist","Others"))))</f>
        <v>Others</v>
      </c>
    </row>
    <row r="11077" spans="1:25">
      <c r="A11077" t="s">
        <v>838</v>
      </c>
      <c r="B11077">
        <v>28</v>
      </c>
      <c r="C11077" t="s">
        <v>24</v>
      </c>
      <c r="D11077" t="s">
        <v>41</v>
      </c>
      <c r="E11077" s="6" t="s">
        <v>23147</v>
      </c>
      <c r="F11077" t="s">
        <v>60</v>
      </c>
      <c r="G11077">
        <v>4</v>
      </c>
      <c r="H11077">
        <v>1</v>
      </c>
      <c r="I11077">
        <v>45</v>
      </c>
      <c r="J11077">
        <v>3</v>
      </c>
      <c r="K11077">
        <v>0.02</v>
      </c>
      <c r="L11077" t="str">
        <f t="shared" si="1038"/>
        <v/>
      </c>
      <c r="M11077">
        <v>1</v>
      </c>
      <c r="N11077" t="str">
        <f t="shared" si="1039"/>
        <v/>
      </c>
      <c r="O11077">
        <v>9</v>
      </c>
      <c r="P11077" s="11">
        <v>0.25</v>
      </c>
      <c r="Q11077" s="11">
        <v>6.6666666666666596E-2</v>
      </c>
      <c r="R11077" s="12">
        <v>0.02</v>
      </c>
      <c r="S11077" t="s">
        <v>27</v>
      </c>
      <c r="T11077">
        <v>0</v>
      </c>
      <c r="U11077">
        <f t="shared" si="1040"/>
        <v>5</v>
      </c>
      <c r="V11077">
        <f t="shared" si="1041"/>
        <v>1</v>
      </c>
      <c r="W11077">
        <f t="shared" si="1042"/>
        <v>1</v>
      </c>
      <c r="X11077" t="str">
        <f t="shared" si="1043"/>
        <v>511</v>
      </c>
      <c r="Y11077" t="str">
        <f>IF(Table1[[#This Row],[RFM_Score]]="555","Champion", IF(AND(J11077&gt;=4,V11077&gt;=4),"Loyal", IF(U11077&lt;=2,"At Risk", IF(W11077&gt;=4,"Potential Loyalist","Others"))))</f>
        <v>Others</v>
      </c>
    </row>
    <row r="11078" spans="1:25">
      <c r="A11078" t="s">
        <v>5670</v>
      </c>
      <c r="B11078">
        <v>38</v>
      </c>
      <c r="C11078" t="s">
        <v>24</v>
      </c>
      <c r="D11078" t="s">
        <v>20</v>
      </c>
      <c r="E11078" s="6" t="s">
        <v>23148</v>
      </c>
      <c r="F11078" t="s">
        <v>21</v>
      </c>
      <c r="G11078">
        <v>1</v>
      </c>
      <c r="H11078">
        <v>0</v>
      </c>
      <c r="I11078">
        <v>48</v>
      </c>
      <c r="J11078">
        <v>2</v>
      </c>
      <c r="K11078">
        <v>1551.55</v>
      </c>
      <c r="L11078" t="str">
        <f t="shared" si="1038"/>
        <v>OUTLIER</v>
      </c>
      <c r="M11078">
        <v>0</v>
      </c>
      <c r="N11078" t="str">
        <f t="shared" si="1039"/>
        <v/>
      </c>
      <c r="O11078">
        <v>13</v>
      </c>
      <c r="P11078" s="11">
        <v>0</v>
      </c>
      <c r="Q11078" s="11">
        <v>4.1666666666666602E-2</v>
      </c>
      <c r="R11078" s="12">
        <v>0</v>
      </c>
      <c r="S11078" t="s">
        <v>27</v>
      </c>
      <c r="T11078">
        <v>0</v>
      </c>
      <c r="U11078">
        <f t="shared" si="1040"/>
        <v>5</v>
      </c>
      <c r="V11078">
        <f t="shared" si="1041"/>
        <v>1</v>
      </c>
      <c r="W11078">
        <f t="shared" si="1042"/>
        <v>5</v>
      </c>
      <c r="X11078" t="str">
        <f t="shared" si="1043"/>
        <v>515</v>
      </c>
      <c r="Y11078" t="str">
        <f>IF(Table1[[#This Row],[RFM_Score]]="555","Champion", IF(AND(J11078&gt;=4,V11078&gt;=4),"Loyal", IF(U11078&lt;=2,"At Risk", IF(W11078&gt;=4,"Potential Loyalist","Others"))))</f>
        <v>Potential Loyalist</v>
      </c>
    </row>
    <row r="11079" spans="1:25">
      <c r="A11079" t="s">
        <v>1457</v>
      </c>
      <c r="B11079">
        <v>41</v>
      </c>
      <c r="C11079" t="s">
        <v>24</v>
      </c>
      <c r="D11079" t="s">
        <v>25</v>
      </c>
      <c r="E11079" s="6" t="s">
        <v>23149</v>
      </c>
      <c r="F11079" t="s">
        <v>26</v>
      </c>
      <c r="G11079">
        <v>3</v>
      </c>
      <c r="H11079">
        <v>1</v>
      </c>
      <c r="I11079">
        <v>42</v>
      </c>
      <c r="J11079">
        <v>2</v>
      </c>
      <c r="K11079">
        <v>1401.4</v>
      </c>
      <c r="L11079" t="str">
        <f t="shared" si="1038"/>
        <v>OUTLIER</v>
      </c>
      <c r="M11079">
        <v>0</v>
      </c>
      <c r="N11079" t="str">
        <f t="shared" si="1039"/>
        <v/>
      </c>
      <c r="O11079">
        <v>78</v>
      </c>
      <c r="P11079" s="11">
        <v>0.33333333333333298</v>
      </c>
      <c r="Q11079" s="11">
        <v>4.7619047619047603E-2</v>
      </c>
      <c r="R11079" s="12">
        <v>0</v>
      </c>
      <c r="S11079" t="s">
        <v>27</v>
      </c>
      <c r="T11079">
        <v>0</v>
      </c>
      <c r="U11079">
        <f t="shared" si="1040"/>
        <v>2</v>
      </c>
      <c r="V11079">
        <f t="shared" si="1041"/>
        <v>1</v>
      </c>
      <c r="W11079">
        <f t="shared" si="1042"/>
        <v>5</v>
      </c>
      <c r="X11079" t="str">
        <f t="shared" si="1043"/>
        <v>215</v>
      </c>
      <c r="Y11079" t="str">
        <f>IF(Table1[[#This Row],[RFM_Score]]="555","Champion", IF(AND(J11079&gt;=4,V11079&gt;=4),"Loyal", IF(U11079&lt;=2,"At Risk", IF(W11079&gt;=4,"Potential Loyalist","Others"))))</f>
        <v>At Risk</v>
      </c>
    </row>
    <row r="11080" spans="1:25">
      <c r="A11080" t="s">
        <v>3871</v>
      </c>
      <c r="B11080">
        <v>23</v>
      </c>
      <c r="C11080" t="s">
        <v>19</v>
      </c>
      <c r="D11080" t="s">
        <v>25</v>
      </c>
      <c r="E11080" s="6" t="s">
        <v>23150</v>
      </c>
      <c r="F11080" t="s">
        <v>26</v>
      </c>
      <c r="G11080">
        <v>4</v>
      </c>
      <c r="H11080">
        <v>0</v>
      </c>
      <c r="I11080">
        <v>50</v>
      </c>
      <c r="J11080">
        <v>2</v>
      </c>
      <c r="K11080">
        <v>1229.3</v>
      </c>
      <c r="L11080" t="str">
        <f t="shared" si="1038"/>
        <v>OUTLIER</v>
      </c>
      <c r="M11080">
        <v>0</v>
      </c>
      <c r="N11080" t="str">
        <f t="shared" si="1039"/>
        <v/>
      </c>
      <c r="O11080">
        <v>0</v>
      </c>
      <c r="P11080" s="11">
        <v>0</v>
      </c>
      <c r="Q11080" s="11">
        <v>0.04</v>
      </c>
      <c r="R11080" s="12">
        <v>0</v>
      </c>
      <c r="S11080" t="s">
        <v>27</v>
      </c>
      <c r="T11080">
        <v>0</v>
      </c>
      <c r="U11080">
        <f t="shared" si="1040"/>
        <v>5</v>
      </c>
      <c r="V11080">
        <f t="shared" si="1041"/>
        <v>1</v>
      </c>
      <c r="W11080">
        <f t="shared" si="1042"/>
        <v>5</v>
      </c>
      <c r="X11080" t="str">
        <f t="shared" si="1043"/>
        <v>515</v>
      </c>
      <c r="Y11080" t="str">
        <f>IF(Table1[[#This Row],[RFM_Score]]="555","Champion", IF(AND(J11080&gt;=4,V11080&gt;=4),"Loyal", IF(U11080&lt;=2,"At Risk", IF(W11080&gt;=4,"Potential Loyalist","Others"))))</f>
        <v>Potential Loyalist</v>
      </c>
    </row>
    <row r="11081" spans="1:25">
      <c r="A11081" t="s">
        <v>2613</v>
      </c>
      <c r="B11081">
        <v>52</v>
      </c>
      <c r="C11081" t="s">
        <v>19</v>
      </c>
      <c r="D11081" t="s">
        <v>35</v>
      </c>
      <c r="E11081" s="6" t="s">
        <v>23151</v>
      </c>
      <c r="F11081" t="s">
        <v>21</v>
      </c>
      <c r="G11081">
        <v>4</v>
      </c>
      <c r="H11081">
        <v>1</v>
      </c>
      <c r="I11081">
        <v>48</v>
      </c>
      <c r="J11081">
        <v>0</v>
      </c>
      <c r="K11081">
        <v>1119.17</v>
      </c>
      <c r="L11081" t="str">
        <f t="shared" si="1038"/>
        <v>OUTLIER</v>
      </c>
      <c r="M11081">
        <v>0</v>
      </c>
      <c r="N11081" t="str">
        <f t="shared" si="1039"/>
        <v/>
      </c>
      <c r="O11081">
        <v>6</v>
      </c>
      <c r="P11081" s="11">
        <v>0.25</v>
      </c>
      <c r="Q11081" s="11">
        <v>0</v>
      </c>
      <c r="R11081" s="12">
        <v>0</v>
      </c>
      <c r="S11081" t="s">
        <v>27</v>
      </c>
      <c r="T11081">
        <v>0</v>
      </c>
      <c r="U11081">
        <f t="shared" si="1040"/>
        <v>5</v>
      </c>
      <c r="V11081">
        <f t="shared" si="1041"/>
        <v>1</v>
      </c>
      <c r="W11081">
        <f t="shared" si="1042"/>
        <v>5</v>
      </c>
      <c r="X11081" t="str">
        <f t="shared" si="1043"/>
        <v>515</v>
      </c>
      <c r="Y11081" t="str">
        <f>IF(Table1[[#This Row],[RFM_Score]]="555","Champion", IF(AND(J11081&gt;=4,V11081&gt;=4),"Loyal", IF(U11081&lt;=2,"At Risk", IF(W11081&gt;=4,"Potential Loyalist","Others"))))</f>
        <v>Potential Loyalist</v>
      </c>
    </row>
    <row r="11082" spans="1:25">
      <c r="A11082" t="s">
        <v>9439</v>
      </c>
      <c r="B11082">
        <v>18</v>
      </c>
      <c r="C11082" t="s">
        <v>24</v>
      </c>
      <c r="D11082" t="s">
        <v>35</v>
      </c>
      <c r="E11082" s="6" t="s">
        <v>23152</v>
      </c>
      <c r="F11082" t="s">
        <v>60</v>
      </c>
      <c r="G11082">
        <v>2</v>
      </c>
      <c r="H11082">
        <v>0</v>
      </c>
      <c r="I11082">
        <v>49</v>
      </c>
      <c r="J11082">
        <v>3</v>
      </c>
      <c r="K11082">
        <v>1072.42</v>
      </c>
      <c r="L11082" t="str">
        <f t="shared" si="1038"/>
        <v>OUTLIER</v>
      </c>
      <c r="M11082">
        <v>0</v>
      </c>
      <c r="N11082" t="str">
        <f t="shared" si="1039"/>
        <v/>
      </c>
      <c r="O11082">
        <v>64</v>
      </c>
      <c r="P11082" s="11">
        <v>0</v>
      </c>
      <c r="Q11082" s="11">
        <v>6.1224489795918297E-2</v>
      </c>
      <c r="R11082" s="12">
        <v>0</v>
      </c>
      <c r="S11082" t="s">
        <v>27</v>
      </c>
      <c r="T11082">
        <v>0</v>
      </c>
      <c r="U11082">
        <f t="shared" si="1040"/>
        <v>3</v>
      </c>
      <c r="V11082">
        <f t="shared" si="1041"/>
        <v>1</v>
      </c>
      <c r="W11082">
        <f t="shared" si="1042"/>
        <v>5</v>
      </c>
      <c r="X11082" t="str">
        <f t="shared" si="1043"/>
        <v>315</v>
      </c>
      <c r="Y11082" t="str">
        <f>IF(Table1[[#This Row],[RFM_Score]]="555","Champion", IF(AND(J11082&gt;=4,V11082&gt;=4),"Loyal", IF(U11082&lt;=2,"At Risk", IF(W11082&gt;=4,"Potential Loyalist","Others"))))</f>
        <v>Potential Loyalist</v>
      </c>
    </row>
    <row r="11083" spans="1:25">
      <c r="A11083" t="s">
        <v>689</v>
      </c>
      <c r="B11083">
        <v>31</v>
      </c>
      <c r="C11083" t="s">
        <v>24</v>
      </c>
      <c r="D11083" t="s">
        <v>25</v>
      </c>
      <c r="E11083" s="6" t="s">
        <v>23153</v>
      </c>
      <c r="F11083" t="s">
        <v>26</v>
      </c>
      <c r="G11083">
        <v>3</v>
      </c>
      <c r="H11083">
        <v>0</v>
      </c>
      <c r="I11083">
        <v>53</v>
      </c>
      <c r="J11083">
        <v>1</v>
      </c>
      <c r="K11083">
        <v>1063.3800000000001</v>
      </c>
      <c r="L11083" t="str">
        <f t="shared" si="1038"/>
        <v>OUTLIER</v>
      </c>
      <c r="M11083">
        <v>0</v>
      </c>
      <c r="N11083" t="str">
        <f t="shared" si="1039"/>
        <v/>
      </c>
      <c r="O11083">
        <v>41</v>
      </c>
      <c r="P11083" s="11">
        <v>0</v>
      </c>
      <c r="Q11083" s="11">
        <v>1.8867924528301799E-2</v>
      </c>
      <c r="R11083" s="12">
        <v>0</v>
      </c>
      <c r="S11083" t="s">
        <v>27</v>
      </c>
      <c r="T11083">
        <v>0</v>
      </c>
      <c r="U11083">
        <f t="shared" si="1040"/>
        <v>3</v>
      </c>
      <c r="V11083">
        <f t="shared" si="1041"/>
        <v>1</v>
      </c>
      <c r="W11083">
        <f t="shared" si="1042"/>
        <v>5</v>
      </c>
      <c r="X11083" t="str">
        <f t="shared" si="1043"/>
        <v>315</v>
      </c>
      <c r="Y11083" t="str">
        <f>IF(Table1[[#This Row],[RFM_Score]]="555","Champion", IF(AND(J11083&gt;=4,V11083&gt;=4),"Loyal", IF(U11083&lt;=2,"At Risk", IF(W11083&gt;=4,"Potential Loyalist","Others"))))</f>
        <v>Potential Loyalist</v>
      </c>
    </row>
    <row r="11084" spans="1:25">
      <c r="A11084" t="s">
        <v>591</v>
      </c>
      <c r="B11084">
        <v>39</v>
      </c>
      <c r="C11084" t="s">
        <v>24</v>
      </c>
      <c r="D11084" t="s">
        <v>41</v>
      </c>
      <c r="E11084" s="6" t="s">
        <v>23154</v>
      </c>
      <c r="F11084" t="s">
        <v>37</v>
      </c>
      <c r="G11084">
        <v>4</v>
      </c>
      <c r="H11084">
        <v>1</v>
      </c>
      <c r="I11084">
        <v>52</v>
      </c>
      <c r="J11084">
        <v>5</v>
      </c>
      <c r="K11084">
        <v>1056.8900000000001</v>
      </c>
      <c r="L11084" t="str">
        <f t="shared" si="1038"/>
        <v>OUTLIER</v>
      </c>
      <c r="M11084">
        <v>0</v>
      </c>
      <c r="N11084" t="str">
        <f t="shared" si="1039"/>
        <v/>
      </c>
      <c r="O11084">
        <v>23</v>
      </c>
      <c r="P11084" s="11">
        <v>0.25</v>
      </c>
      <c r="Q11084" s="11">
        <v>9.6153846153846104E-2</v>
      </c>
      <c r="R11084" s="12">
        <v>0</v>
      </c>
      <c r="S11084" t="s">
        <v>27</v>
      </c>
      <c r="T11084">
        <v>0</v>
      </c>
      <c r="U11084">
        <f t="shared" si="1040"/>
        <v>4</v>
      </c>
      <c r="V11084">
        <f t="shared" si="1041"/>
        <v>1</v>
      </c>
      <c r="W11084">
        <f t="shared" si="1042"/>
        <v>5</v>
      </c>
      <c r="X11084" t="str">
        <f t="shared" si="1043"/>
        <v>415</v>
      </c>
      <c r="Y11084" t="str">
        <f>IF(Table1[[#This Row],[RFM_Score]]="555","Champion", IF(AND(J11084&gt;=4,V11084&gt;=4),"Loyal", IF(U11084&lt;=2,"At Risk", IF(W11084&gt;=4,"Potential Loyalist","Others"))))</f>
        <v>Potential Loyalist</v>
      </c>
    </row>
    <row r="11085" spans="1:25">
      <c r="A11085" t="s">
        <v>1338</v>
      </c>
      <c r="B11085">
        <v>46</v>
      </c>
      <c r="C11085" t="s">
        <v>19</v>
      </c>
      <c r="D11085" t="s">
        <v>49</v>
      </c>
      <c r="E11085" s="6" t="s">
        <v>23155</v>
      </c>
      <c r="F11085" t="s">
        <v>26</v>
      </c>
      <c r="G11085">
        <v>5</v>
      </c>
      <c r="H11085">
        <v>2</v>
      </c>
      <c r="I11085">
        <v>44</v>
      </c>
      <c r="J11085">
        <v>3</v>
      </c>
      <c r="K11085">
        <v>1007.71</v>
      </c>
      <c r="L11085" t="str">
        <f t="shared" si="1038"/>
        <v>OUTLIER</v>
      </c>
      <c r="M11085">
        <v>0</v>
      </c>
      <c r="N11085" t="str">
        <f t="shared" si="1039"/>
        <v/>
      </c>
      <c r="O11085">
        <v>65</v>
      </c>
      <c r="P11085" s="11">
        <v>0.4</v>
      </c>
      <c r="Q11085" s="11">
        <v>6.8181818181818094E-2</v>
      </c>
      <c r="R11085" s="12">
        <v>0</v>
      </c>
      <c r="S11085" t="s">
        <v>27</v>
      </c>
      <c r="T11085">
        <v>0</v>
      </c>
      <c r="U11085">
        <f t="shared" si="1040"/>
        <v>3</v>
      </c>
      <c r="V11085">
        <f t="shared" si="1041"/>
        <v>1</v>
      </c>
      <c r="W11085">
        <f t="shared" si="1042"/>
        <v>5</v>
      </c>
      <c r="X11085" t="str">
        <f t="shared" si="1043"/>
        <v>315</v>
      </c>
      <c r="Y11085" t="str">
        <f>IF(Table1[[#This Row],[RFM_Score]]="555","Champion", IF(AND(J11085&gt;=4,V11085&gt;=4),"Loyal", IF(U11085&lt;=2,"At Risk", IF(W11085&gt;=4,"Potential Loyalist","Others"))))</f>
        <v>Potential Loyalist</v>
      </c>
    </row>
    <row r="11086" spans="1:25">
      <c r="A11086" t="s">
        <v>4666</v>
      </c>
      <c r="B11086">
        <v>40</v>
      </c>
      <c r="C11086" t="s">
        <v>24</v>
      </c>
      <c r="D11086" t="s">
        <v>29</v>
      </c>
      <c r="E11086" s="6" t="s">
        <v>23156</v>
      </c>
      <c r="F11086" t="s">
        <v>30</v>
      </c>
      <c r="G11086">
        <v>3</v>
      </c>
      <c r="H11086">
        <v>0</v>
      </c>
      <c r="I11086">
        <v>46</v>
      </c>
      <c r="J11086">
        <v>5</v>
      </c>
      <c r="K11086">
        <v>980.72</v>
      </c>
      <c r="L11086" t="str">
        <f t="shared" si="1038"/>
        <v>OUTLIER</v>
      </c>
      <c r="M11086">
        <v>0</v>
      </c>
      <c r="N11086" t="str">
        <f t="shared" si="1039"/>
        <v/>
      </c>
      <c r="O11086">
        <v>18</v>
      </c>
      <c r="P11086" s="11">
        <v>0</v>
      </c>
      <c r="Q11086" s="11">
        <v>0.108695652173913</v>
      </c>
      <c r="R11086" s="12">
        <v>0</v>
      </c>
      <c r="S11086" t="s">
        <v>27</v>
      </c>
      <c r="T11086">
        <v>1</v>
      </c>
      <c r="U11086">
        <f t="shared" si="1040"/>
        <v>5</v>
      </c>
      <c r="V11086">
        <f t="shared" si="1041"/>
        <v>1</v>
      </c>
      <c r="W11086">
        <f t="shared" si="1042"/>
        <v>5</v>
      </c>
      <c r="X11086" t="str">
        <f t="shared" si="1043"/>
        <v>515</v>
      </c>
      <c r="Y11086" t="str">
        <f>IF(Table1[[#This Row],[RFM_Score]]="555","Champion", IF(AND(J11086&gt;=4,V11086&gt;=4),"Loyal", IF(U11086&lt;=2,"At Risk", IF(W11086&gt;=4,"Potential Loyalist","Others"))))</f>
        <v>Potential Loyalist</v>
      </c>
    </row>
    <row r="11087" spans="1:25">
      <c r="A11087" t="s">
        <v>1567</v>
      </c>
      <c r="B11087">
        <v>36</v>
      </c>
      <c r="C11087" t="s">
        <v>24</v>
      </c>
      <c r="D11087" t="s">
        <v>25</v>
      </c>
      <c r="E11087" s="6" t="s">
        <v>23157</v>
      </c>
      <c r="F11087" t="s">
        <v>30</v>
      </c>
      <c r="G11087">
        <v>6</v>
      </c>
      <c r="H11087">
        <v>3</v>
      </c>
      <c r="I11087">
        <v>46</v>
      </c>
      <c r="J11087">
        <v>2</v>
      </c>
      <c r="K11087">
        <v>967.67</v>
      </c>
      <c r="L11087" t="str">
        <f t="shared" si="1038"/>
        <v>OUTLIER</v>
      </c>
      <c r="M11087">
        <v>0</v>
      </c>
      <c r="N11087" t="str">
        <f t="shared" si="1039"/>
        <v/>
      </c>
      <c r="O11087">
        <v>39</v>
      </c>
      <c r="P11087" s="11">
        <v>0.5</v>
      </c>
      <c r="Q11087" s="11">
        <v>4.3478260869565202E-2</v>
      </c>
      <c r="R11087" s="12">
        <v>0</v>
      </c>
      <c r="S11087" t="s">
        <v>27</v>
      </c>
      <c r="T11087">
        <v>0</v>
      </c>
      <c r="U11087">
        <f t="shared" si="1040"/>
        <v>4</v>
      </c>
      <c r="V11087">
        <f t="shared" si="1041"/>
        <v>1</v>
      </c>
      <c r="W11087">
        <f t="shared" si="1042"/>
        <v>5</v>
      </c>
      <c r="X11087" t="str">
        <f t="shared" si="1043"/>
        <v>415</v>
      </c>
      <c r="Y11087" t="str">
        <f>IF(Table1[[#This Row],[RFM_Score]]="555","Champion", IF(AND(J11087&gt;=4,V11087&gt;=4),"Loyal", IF(U11087&lt;=2,"At Risk", IF(W11087&gt;=4,"Potential Loyalist","Others"))))</f>
        <v>Potential Loyalist</v>
      </c>
    </row>
    <row r="11088" spans="1:25">
      <c r="A11088" t="s">
        <v>2036</v>
      </c>
      <c r="B11088">
        <v>26</v>
      </c>
      <c r="C11088" t="s">
        <v>24</v>
      </c>
      <c r="D11088" t="s">
        <v>25</v>
      </c>
      <c r="E11088" s="6" t="s">
        <v>23158</v>
      </c>
      <c r="F11088" t="s">
        <v>30</v>
      </c>
      <c r="G11088">
        <v>3</v>
      </c>
      <c r="H11088">
        <v>2</v>
      </c>
      <c r="I11088">
        <v>48</v>
      </c>
      <c r="J11088">
        <v>1</v>
      </c>
      <c r="K11088">
        <v>928.63</v>
      </c>
      <c r="L11088" t="str">
        <f t="shared" si="1038"/>
        <v>OUTLIER</v>
      </c>
      <c r="M11088">
        <v>0</v>
      </c>
      <c r="N11088" t="str">
        <f t="shared" si="1039"/>
        <v/>
      </c>
      <c r="O11088">
        <v>41</v>
      </c>
      <c r="P11088" s="11">
        <v>0.66666666666666596</v>
      </c>
      <c r="Q11088" s="11">
        <v>2.0833333333333301E-2</v>
      </c>
      <c r="R11088" s="12">
        <v>0</v>
      </c>
      <c r="S11088" t="s">
        <v>27</v>
      </c>
      <c r="T11088">
        <v>0</v>
      </c>
      <c r="U11088">
        <f t="shared" si="1040"/>
        <v>3</v>
      </c>
      <c r="V11088">
        <f t="shared" si="1041"/>
        <v>1</v>
      </c>
      <c r="W11088">
        <f t="shared" si="1042"/>
        <v>5</v>
      </c>
      <c r="X11088" t="str">
        <f t="shared" si="1043"/>
        <v>315</v>
      </c>
      <c r="Y11088" t="str">
        <f>IF(Table1[[#This Row],[RFM_Score]]="555","Champion", IF(AND(J11088&gt;=4,V11088&gt;=4),"Loyal", IF(U11088&lt;=2,"At Risk", IF(W11088&gt;=4,"Potential Loyalist","Others"))))</f>
        <v>Potential Loyalist</v>
      </c>
    </row>
    <row r="11089" spans="1:25">
      <c r="A11089" t="s">
        <v>7257</v>
      </c>
      <c r="B11089">
        <v>48</v>
      </c>
      <c r="C11089" t="s">
        <v>19</v>
      </c>
      <c r="D11089" t="s">
        <v>49</v>
      </c>
      <c r="E11089" s="6" t="s">
        <v>23159</v>
      </c>
      <c r="F11089" t="s">
        <v>21</v>
      </c>
      <c r="G11089">
        <v>4</v>
      </c>
      <c r="H11089">
        <v>2</v>
      </c>
      <c r="I11089">
        <v>47</v>
      </c>
      <c r="J11089">
        <v>2</v>
      </c>
      <c r="K11089">
        <v>918.36</v>
      </c>
      <c r="L11089" t="str">
        <f t="shared" si="1038"/>
        <v>OUTLIER</v>
      </c>
      <c r="M11089">
        <v>0</v>
      </c>
      <c r="N11089" t="str">
        <f t="shared" si="1039"/>
        <v/>
      </c>
      <c r="O11089">
        <v>30</v>
      </c>
      <c r="P11089" s="11">
        <v>0.5</v>
      </c>
      <c r="Q11089" s="11">
        <v>4.2553191489361701E-2</v>
      </c>
      <c r="R11089" s="12">
        <v>0</v>
      </c>
      <c r="S11089" t="s">
        <v>27</v>
      </c>
      <c r="T11089">
        <v>1</v>
      </c>
      <c r="U11089">
        <f t="shared" si="1040"/>
        <v>4</v>
      </c>
      <c r="V11089">
        <f t="shared" si="1041"/>
        <v>1</v>
      </c>
      <c r="W11089">
        <f t="shared" si="1042"/>
        <v>5</v>
      </c>
      <c r="X11089" t="str">
        <f t="shared" si="1043"/>
        <v>415</v>
      </c>
      <c r="Y11089" t="str">
        <f>IF(Table1[[#This Row],[RFM_Score]]="555","Champion", IF(AND(J11089&gt;=4,V11089&gt;=4),"Loyal", IF(U11089&lt;=2,"At Risk", IF(W11089&gt;=4,"Potential Loyalist","Others"))))</f>
        <v>Potential Loyalist</v>
      </c>
    </row>
    <row r="11090" spans="1:25">
      <c r="A11090" t="s">
        <v>11379</v>
      </c>
      <c r="B11090">
        <v>29</v>
      </c>
      <c r="C11090" t="s">
        <v>24</v>
      </c>
      <c r="D11090" t="s">
        <v>29</v>
      </c>
      <c r="E11090" s="6" t="s">
        <v>23160</v>
      </c>
      <c r="F11090" t="s">
        <v>62</v>
      </c>
      <c r="G11090">
        <v>2</v>
      </c>
      <c r="H11090">
        <v>0</v>
      </c>
      <c r="I11090">
        <v>44</v>
      </c>
      <c r="J11090">
        <v>2</v>
      </c>
      <c r="K11090">
        <v>894.4</v>
      </c>
      <c r="L11090" t="str">
        <f t="shared" si="1038"/>
        <v>OUTLIER</v>
      </c>
      <c r="M11090">
        <v>0</v>
      </c>
      <c r="N11090" t="str">
        <f t="shared" si="1039"/>
        <v/>
      </c>
      <c r="O11090">
        <v>75</v>
      </c>
      <c r="P11090" s="11">
        <v>0</v>
      </c>
      <c r="Q11090" s="11">
        <v>4.54545454545454E-2</v>
      </c>
      <c r="R11090" s="12">
        <v>0</v>
      </c>
      <c r="S11090" t="s">
        <v>27</v>
      </c>
      <c r="T11090">
        <v>1</v>
      </c>
      <c r="U11090">
        <f t="shared" si="1040"/>
        <v>2</v>
      </c>
      <c r="V11090">
        <f t="shared" si="1041"/>
        <v>1</v>
      </c>
      <c r="W11090">
        <f t="shared" si="1042"/>
        <v>5</v>
      </c>
      <c r="X11090" t="str">
        <f t="shared" si="1043"/>
        <v>215</v>
      </c>
      <c r="Y11090" t="str">
        <f>IF(Table1[[#This Row],[RFM_Score]]="555","Champion", IF(AND(J11090&gt;=4,V11090&gt;=4),"Loyal", IF(U11090&lt;=2,"At Risk", IF(W11090&gt;=4,"Potential Loyalist","Others"))))</f>
        <v>At Risk</v>
      </c>
    </row>
    <row r="11091" spans="1:25">
      <c r="A11091" t="s">
        <v>10540</v>
      </c>
      <c r="B11091">
        <v>35</v>
      </c>
      <c r="C11091" t="s">
        <v>24</v>
      </c>
      <c r="D11091" t="s">
        <v>20</v>
      </c>
      <c r="E11091" s="6" t="s">
        <v>23161</v>
      </c>
      <c r="F11091" t="s">
        <v>26</v>
      </c>
      <c r="G11091">
        <v>3</v>
      </c>
      <c r="H11091">
        <v>0</v>
      </c>
      <c r="I11091">
        <v>51</v>
      </c>
      <c r="J11091">
        <v>2</v>
      </c>
      <c r="K11091">
        <v>893.94</v>
      </c>
      <c r="L11091" t="str">
        <f t="shared" si="1038"/>
        <v>OUTLIER</v>
      </c>
      <c r="M11091">
        <v>0</v>
      </c>
      <c r="N11091" t="str">
        <f t="shared" si="1039"/>
        <v/>
      </c>
      <c r="O11091">
        <v>6</v>
      </c>
      <c r="P11091" s="11">
        <v>0</v>
      </c>
      <c r="Q11091" s="11">
        <v>3.9215686274509803E-2</v>
      </c>
      <c r="R11091" s="12">
        <v>0</v>
      </c>
      <c r="S11091" t="s">
        <v>27</v>
      </c>
      <c r="T11091">
        <v>0</v>
      </c>
      <c r="U11091">
        <f t="shared" si="1040"/>
        <v>5</v>
      </c>
      <c r="V11091">
        <f t="shared" si="1041"/>
        <v>1</v>
      </c>
      <c r="W11091">
        <f t="shared" si="1042"/>
        <v>5</v>
      </c>
      <c r="X11091" t="str">
        <f t="shared" si="1043"/>
        <v>515</v>
      </c>
      <c r="Y11091" t="str">
        <f>IF(Table1[[#This Row],[RFM_Score]]="555","Champion", IF(AND(J11091&gt;=4,V11091&gt;=4),"Loyal", IF(U11091&lt;=2,"At Risk", IF(W11091&gt;=4,"Potential Loyalist","Others"))))</f>
        <v>Potential Loyalist</v>
      </c>
    </row>
    <row r="11092" spans="1:25">
      <c r="A11092" t="s">
        <v>8813</v>
      </c>
      <c r="B11092">
        <v>30</v>
      </c>
      <c r="C11092" t="s">
        <v>19</v>
      </c>
      <c r="D11092" t="s">
        <v>25</v>
      </c>
      <c r="E11092" s="6" t="s">
        <v>23162</v>
      </c>
      <c r="F11092" t="s">
        <v>37</v>
      </c>
      <c r="G11092">
        <v>3</v>
      </c>
      <c r="H11092">
        <v>2</v>
      </c>
      <c r="I11092">
        <v>54</v>
      </c>
      <c r="J11092">
        <v>3</v>
      </c>
      <c r="K11092">
        <v>880.37</v>
      </c>
      <c r="L11092" t="str">
        <f t="shared" si="1038"/>
        <v>OUTLIER</v>
      </c>
      <c r="M11092">
        <v>0</v>
      </c>
      <c r="N11092" t="str">
        <f t="shared" si="1039"/>
        <v/>
      </c>
      <c r="O11092">
        <v>121</v>
      </c>
      <c r="P11092" s="11">
        <v>0.66666666666666596</v>
      </c>
      <c r="Q11092" s="11">
        <v>5.5555555555555497E-2</v>
      </c>
      <c r="R11092" s="12">
        <v>0</v>
      </c>
      <c r="S11092" t="s">
        <v>27</v>
      </c>
      <c r="T11092">
        <v>1</v>
      </c>
      <c r="U11092">
        <f t="shared" si="1040"/>
        <v>1</v>
      </c>
      <c r="V11092">
        <f t="shared" si="1041"/>
        <v>1</v>
      </c>
      <c r="W11092">
        <f t="shared" si="1042"/>
        <v>5</v>
      </c>
      <c r="X11092" t="str">
        <f t="shared" si="1043"/>
        <v>115</v>
      </c>
      <c r="Y11092" t="str">
        <f>IF(Table1[[#This Row],[RFM_Score]]="555","Champion", IF(AND(J11092&gt;=4,V11092&gt;=4),"Loyal", IF(U11092&lt;=2,"At Risk", IF(W11092&gt;=4,"Potential Loyalist","Others"))))</f>
        <v>At Risk</v>
      </c>
    </row>
    <row r="11093" spans="1:25">
      <c r="A11093" t="s">
        <v>10746</v>
      </c>
      <c r="B11093">
        <v>28</v>
      </c>
      <c r="C11093" t="s">
        <v>24</v>
      </c>
      <c r="D11093" t="s">
        <v>41</v>
      </c>
      <c r="E11093" s="6" t="s">
        <v>23163</v>
      </c>
      <c r="F11093" t="s">
        <v>26</v>
      </c>
      <c r="G11093">
        <v>5</v>
      </c>
      <c r="H11093">
        <v>1</v>
      </c>
      <c r="I11093">
        <v>49</v>
      </c>
      <c r="J11093">
        <v>0</v>
      </c>
      <c r="K11093">
        <v>845.31</v>
      </c>
      <c r="L11093" t="str">
        <f t="shared" si="1038"/>
        <v>OUTLIER</v>
      </c>
      <c r="M11093">
        <v>0</v>
      </c>
      <c r="N11093" t="str">
        <f t="shared" si="1039"/>
        <v/>
      </c>
      <c r="O11093">
        <v>31</v>
      </c>
      <c r="P11093" s="11">
        <v>0.2</v>
      </c>
      <c r="Q11093" s="11">
        <v>0</v>
      </c>
      <c r="R11093" s="12">
        <v>0</v>
      </c>
      <c r="S11093" t="s">
        <v>27</v>
      </c>
      <c r="T11093">
        <v>0</v>
      </c>
      <c r="U11093">
        <f t="shared" si="1040"/>
        <v>4</v>
      </c>
      <c r="V11093">
        <f t="shared" si="1041"/>
        <v>1</v>
      </c>
      <c r="W11093">
        <f t="shared" si="1042"/>
        <v>5</v>
      </c>
      <c r="X11093" t="str">
        <f t="shared" si="1043"/>
        <v>415</v>
      </c>
      <c r="Y11093" t="str">
        <f>IF(Table1[[#This Row],[RFM_Score]]="555","Champion", IF(AND(J11093&gt;=4,V11093&gt;=4),"Loyal", IF(U11093&lt;=2,"At Risk", IF(W11093&gt;=4,"Potential Loyalist","Others"))))</f>
        <v>Potential Loyalist</v>
      </c>
    </row>
    <row r="11094" spans="1:25">
      <c r="A11094" t="s">
        <v>9928</v>
      </c>
      <c r="B11094">
        <v>45</v>
      </c>
      <c r="C11094" t="s">
        <v>19</v>
      </c>
      <c r="D11094" t="s">
        <v>49</v>
      </c>
      <c r="E11094" s="6" t="s">
        <v>23164</v>
      </c>
      <c r="F11094" t="s">
        <v>37</v>
      </c>
      <c r="G11094">
        <v>4</v>
      </c>
      <c r="H11094">
        <v>0</v>
      </c>
      <c r="I11094">
        <v>50</v>
      </c>
      <c r="J11094">
        <v>1</v>
      </c>
      <c r="K11094">
        <v>821.85</v>
      </c>
      <c r="L11094" t="str">
        <f t="shared" si="1038"/>
        <v>OUTLIER</v>
      </c>
      <c r="M11094">
        <v>0</v>
      </c>
      <c r="N11094" t="str">
        <f t="shared" si="1039"/>
        <v/>
      </c>
      <c r="O11094">
        <v>79</v>
      </c>
      <c r="P11094" s="11">
        <v>0</v>
      </c>
      <c r="Q11094" s="11">
        <v>0.02</v>
      </c>
      <c r="R11094" s="12">
        <v>0</v>
      </c>
      <c r="S11094" t="s">
        <v>27</v>
      </c>
      <c r="T11094">
        <v>0</v>
      </c>
      <c r="U11094">
        <f t="shared" si="1040"/>
        <v>2</v>
      </c>
      <c r="V11094">
        <f t="shared" si="1041"/>
        <v>1</v>
      </c>
      <c r="W11094">
        <f t="shared" si="1042"/>
        <v>5</v>
      </c>
      <c r="X11094" t="str">
        <f t="shared" si="1043"/>
        <v>215</v>
      </c>
      <c r="Y11094" t="str">
        <f>IF(Table1[[#This Row],[RFM_Score]]="555","Champion", IF(AND(J11094&gt;=4,V11094&gt;=4),"Loyal", IF(U11094&lt;=2,"At Risk", IF(W11094&gt;=4,"Potential Loyalist","Others"))))</f>
        <v>At Risk</v>
      </c>
    </row>
    <row r="11095" spans="1:25">
      <c r="A11095" t="s">
        <v>8392</v>
      </c>
      <c r="B11095">
        <v>46</v>
      </c>
      <c r="C11095" t="s">
        <v>24</v>
      </c>
      <c r="D11095" t="s">
        <v>25</v>
      </c>
      <c r="E11095" s="6" t="s">
        <v>23165</v>
      </c>
      <c r="F11095" t="s">
        <v>26</v>
      </c>
      <c r="G11095">
        <v>4</v>
      </c>
      <c r="H11095">
        <v>3</v>
      </c>
      <c r="I11095">
        <v>48</v>
      </c>
      <c r="J11095">
        <v>2</v>
      </c>
      <c r="K11095">
        <v>812.28</v>
      </c>
      <c r="L11095" t="str">
        <f t="shared" si="1038"/>
        <v>OUTLIER</v>
      </c>
      <c r="M11095">
        <v>0</v>
      </c>
      <c r="N11095" t="str">
        <f t="shared" si="1039"/>
        <v/>
      </c>
      <c r="O11095">
        <v>27</v>
      </c>
      <c r="P11095" s="11">
        <v>0.75</v>
      </c>
      <c r="Q11095" s="11">
        <v>4.1666666666666602E-2</v>
      </c>
      <c r="R11095" s="12">
        <v>0</v>
      </c>
      <c r="S11095" t="s">
        <v>27</v>
      </c>
      <c r="T11095">
        <v>0</v>
      </c>
      <c r="U11095">
        <f t="shared" si="1040"/>
        <v>4</v>
      </c>
      <c r="V11095">
        <f t="shared" si="1041"/>
        <v>1</v>
      </c>
      <c r="W11095">
        <f t="shared" si="1042"/>
        <v>5</v>
      </c>
      <c r="X11095" t="str">
        <f t="shared" si="1043"/>
        <v>415</v>
      </c>
      <c r="Y11095" t="str">
        <f>IF(Table1[[#This Row],[RFM_Score]]="555","Champion", IF(AND(J11095&gt;=4,V11095&gt;=4),"Loyal", IF(U11095&lt;=2,"At Risk", IF(W11095&gt;=4,"Potential Loyalist","Others"))))</f>
        <v>Potential Loyalist</v>
      </c>
    </row>
    <row r="11096" spans="1:25">
      <c r="A11096" t="s">
        <v>9674</v>
      </c>
      <c r="B11096">
        <v>52</v>
      </c>
      <c r="C11096" t="s">
        <v>19</v>
      </c>
      <c r="D11096" t="s">
        <v>49</v>
      </c>
      <c r="E11096" s="6" t="s">
        <v>23166</v>
      </c>
      <c r="F11096" t="s">
        <v>26</v>
      </c>
      <c r="G11096">
        <v>1</v>
      </c>
      <c r="H11096">
        <v>1</v>
      </c>
      <c r="I11096">
        <v>45</v>
      </c>
      <c r="J11096">
        <v>3</v>
      </c>
      <c r="K11096">
        <v>789.45</v>
      </c>
      <c r="L11096" t="str">
        <f t="shared" si="1038"/>
        <v>OUTLIER</v>
      </c>
      <c r="M11096">
        <v>0</v>
      </c>
      <c r="N11096" t="str">
        <f t="shared" si="1039"/>
        <v/>
      </c>
      <c r="O11096">
        <v>106</v>
      </c>
      <c r="P11096" s="11">
        <v>1</v>
      </c>
      <c r="Q11096" s="11">
        <v>6.6666666666666596E-2</v>
      </c>
      <c r="R11096" s="12">
        <v>0</v>
      </c>
      <c r="S11096" t="s">
        <v>27</v>
      </c>
      <c r="T11096">
        <v>1</v>
      </c>
      <c r="U11096">
        <f t="shared" si="1040"/>
        <v>1</v>
      </c>
      <c r="V11096">
        <f t="shared" si="1041"/>
        <v>1</v>
      </c>
      <c r="W11096">
        <f t="shared" si="1042"/>
        <v>5</v>
      </c>
      <c r="X11096" t="str">
        <f t="shared" si="1043"/>
        <v>115</v>
      </c>
      <c r="Y11096" t="str">
        <f>IF(Table1[[#This Row],[RFM_Score]]="555","Champion", IF(AND(J11096&gt;=4,V11096&gt;=4),"Loyal", IF(U11096&lt;=2,"At Risk", IF(W11096&gt;=4,"Potential Loyalist","Others"))))</f>
        <v>At Risk</v>
      </c>
    </row>
    <row r="11097" spans="1:25">
      <c r="A11097" t="s">
        <v>348</v>
      </c>
      <c r="B11097">
        <v>48</v>
      </c>
      <c r="C11097" t="s">
        <v>19</v>
      </c>
      <c r="D11097" t="s">
        <v>41</v>
      </c>
      <c r="E11097" s="6" t="s">
        <v>23167</v>
      </c>
      <c r="F11097" t="s">
        <v>26</v>
      </c>
      <c r="G11097">
        <v>7</v>
      </c>
      <c r="H11097">
        <v>2</v>
      </c>
      <c r="I11097">
        <v>44</v>
      </c>
      <c r="J11097">
        <v>0</v>
      </c>
      <c r="K11097">
        <v>775.22</v>
      </c>
      <c r="L11097" t="str">
        <f t="shared" si="1038"/>
        <v>OUTLIER</v>
      </c>
      <c r="M11097">
        <v>0</v>
      </c>
      <c r="N11097" t="str">
        <f t="shared" si="1039"/>
        <v/>
      </c>
      <c r="O11097">
        <v>1</v>
      </c>
      <c r="P11097" s="11">
        <v>0.28571428571428498</v>
      </c>
      <c r="Q11097" s="11">
        <v>0</v>
      </c>
      <c r="R11097" s="12">
        <v>0</v>
      </c>
      <c r="S11097" t="s">
        <v>27</v>
      </c>
      <c r="T11097">
        <v>0</v>
      </c>
      <c r="U11097">
        <f t="shared" si="1040"/>
        <v>5</v>
      </c>
      <c r="V11097">
        <f t="shared" si="1041"/>
        <v>1</v>
      </c>
      <c r="W11097">
        <f t="shared" si="1042"/>
        <v>5</v>
      </c>
      <c r="X11097" t="str">
        <f t="shared" si="1043"/>
        <v>515</v>
      </c>
      <c r="Y11097" t="str">
        <f>IF(Table1[[#This Row],[RFM_Score]]="555","Champion", IF(AND(J11097&gt;=4,V11097&gt;=4),"Loyal", IF(U11097&lt;=2,"At Risk", IF(W11097&gt;=4,"Potential Loyalist","Others"))))</f>
        <v>Potential Loyalist</v>
      </c>
    </row>
    <row r="11098" spans="1:25">
      <c r="A11098" t="s">
        <v>10573</v>
      </c>
      <c r="B11098">
        <v>48</v>
      </c>
      <c r="C11098" t="s">
        <v>19</v>
      </c>
      <c r="D11098" t="s">
        <v>29</v>
      </c>
      <c r="E11098" s="6" t="s">
        <v>23168</v>
      </c>
      <c r="F11098" t="s">
        <v>30</v>
      </c>
      <c r="G11098">
        <v>1</v>
      </c>
      <c r="H11098">
        <v>0</v>
      </c>
      <c r="I11098">
        <v>52</v>
      </c>
      <c r="J11098">
        <v>2</v>
      </c>
      <c r="K11098">
        <v>769.26</v>
      </c>
      <c r="L11098" t="str">
        <f t="shared" si="1038"/>
        <v>OUTLIER</v>
      </c>
      <c r="M11098">
        <v>0</v>
      </c>
      <c r="N11098" t="str">
        <f t="shared" si="1039"/>
        <v/>
      </c>
      <c r="O11098">
        <v>55</v>
      </c>
      <c r="P11098" s="11">
        <v>0</v>
      </c>
      <c r="Q11098" s="11">
        <v>3.8461538461538401E-2</v>
      </c>
      <c r="R11098" s="12">
        <v>0</v>
      </c>
      <c r="S11098" t="s">
        <v>27</v>
      </c>
      <c r="T11098">
        <v>1</v>
      </c>
      <c r="U11098">
        <f t="shared" si="1040"/>
        <v>3</v>
      </c>
      <c r="V11098">
        <f t="shared" si="1041"/>
        <v>1</v>
      </c>
      <c r="W11098">
        <f t="shared" si="1042"/>
        <v>5</v>
      </c>
      <c r="X11098" t="str">
        <f t="shared" si="1043"/>
        <v>315</v>
      </c>
      <c r="Y11098" t="str">
        <f>IF(Table1[[#This Row],[RFM_Score]]="555","Champion", IF(AND(J11098&gt;=4,V11098&gt;=4),"Loyal", IF(U11098&lt;=2,"At Risk", IF(W11098&gt;=4,"Potential Loyalist","Others"))))</f>
        <v>Potential Loyalist</v>
      </c>
    </row>
    <row r="11099" spans="1:25">
      <c r="A11099" t="s">
        <v>3504</v>
      </c>
      <c r="B11099">
        <v>36</v>
      </c>
      <c r="C11099" t="s">
        <v>24</v>
      </c>
      <c r="D11099" t="s">
        <v>25</v>
      </c>
      <c r="E11099" s="6" t="s">
        <v>23169</v>
      </c>
      <c r="F11099" t="s">
        <v>37</v>
      </c>
      <c r="G11099">
        <v>1</v>
      </c>
      <c r="H11099">
        <v>0</v>
      </c>
      <c r="I11099">
        <v>62</v>
      </c>
      <c r="J11099">
        <v>3</v>
      </c>
      <c r="K11099">
        <v>751.71</v>
      </c>
      <c r="L11099" t="str">
        <f t="shared" si="1038"/>
        <v>OUTLIER</v>
      </c>
      <c r="M11099">
        <v>0</v>
      </c>
      <c r="N11099" t="str">
        <f t="shared" si="1039"/>
        <v/>
      </c>
      <c r="O11099">
        <v>36</v>
      </c>
      <c r="P11099" s="11">
        <v>0</v>
      </c>
      <c r="Q11099" s="11">
        <v>4.8387096774193498E-2</v>
      </c>
      <c r="R11099" s="12">
        <v>0</v>
      </c>
      <c r="S11099" t="s">
        <v>27</v>
      </c>
      <c r="T11099">
        <v>0</v>
      </c>
      <c r="U11099">
        <f t="shared" si="1040"/>
        <v>4</v>
      </c>
      <c r="V11099">
        <f t="shared" si="1041"/>
        <v>1</v>
      </c>
      <c r="W11099">
        <f t="shared" si="1042"/>
        <v>5</v>
      </c>
      <c r="X11099" t="str">
        <f t="shared" si="1043"/>
        <v>415</v>
      </c>
      <c r="Y11099" t="str">
        <f>IF(Table1[[#This Row],[RFM_Score]]="555","Champion", IF(AND(J11099&gt;=4,V11099&gt;=4),"Loyal", IF(U11099&lt;=2,"At Risk", IF(W11099&gt;=4,"Potential Loyalist","Others"))))</f>
        <v>Potential Loyalist</v>
      </c>
    </row>
    <row r="11100" spans="1:25">
      <c r="A11100" t="s">
        <v>8882</v>
      </c>
      <c r="B11100">
        <v>26</v>
      </c>
      <c r="C11100" t="s">
        <v>19</v>
      </c>
      <c r="D11100" t="s">
        <v>49</v>
      </c>
      <c r="E11100" s="6" t="s">
        <v>23170</v>
      </c>
      <c r="F11100" t="s">
        <v>37</v>
      </c>
      <c r="G11100">
        <v>1</v>
      </c>
      <c r="H11100">
        <v>0</v>
      </c>
      <c r="I11100">
        <v>46</v>
      </c>
      <c r="J11100">
        <v>4</v>
      </c>
      <c r="K11100">
        <v>748.46</v>
      </c>
      <c r="L11100" t="str">
        <f t="shared" si="1038"/>
        <v>OUTLIER</v>
      </c>
      <c r="M11100">
        <v>0</v>
      </c>
      <c r="N11100" t="str">
        <f t="shared" si="1039"/>
        <v/>
      </c>
      <c r="O11100">
        <v>30</v>
      </c>
      <c r="P11100" s="11">
        <v>0</v>
      </c>
      <c r="Q11100" s="11">
        <v>8.6956521739130405E-2</v>
      </c>
      <c r="R11100" s="12">
        <v>0</v>
      </c>
      <c r="S11100" t="s">
        <v>27</v>
      </c>
      <c r="T11100">
        <v>0</v>
      </c>
      <c r="U11100">
        <f t="shared" si="1040"/>
        <v>4</v>
      </c>
      <c r="V11100">
        <f t="shared" si="1041"/>
        <v>1</v>
      </c>
      <c r="W11100">
        <f t="shared" si="1042"/>
        <v>5</v>
      </c>
      <c r="X11100" t="str">
        <f t="shared" si="1043"/>
        <v>415</v>
      </c>
      <c r="Y11100" t="str">
        <f>IF(Table1[[#This Row],[RFM_Score]]="555","Champion", IF(AND(J11100&gt;=4,V11100&gt;=4),"Loyal", IF(U11100&lt;=2,"At Risk", IF(W11100&gt;=4,"Potential Loyalist","Others"))))</f>
        <v>Potential Loyalist</v>
      </c>
    </row>
    <row r="11101" spans="1:25">
      <c r="A11101" t="s">
        <v>8342</v>
      </c>
      <c r="B11101">
        <v>44</v>
      </c>
      <c r="C11101" t="s">
        <v>24</v>
      </c>
      <c r="D11101" t="s">
        <v>25</v>
      </c>
      <c r="E11101" s="6" t="s">
        <v>23171</v>
      </c>
      <c r="F11101" t="s">
        <v>21</v>
      </c>
      <c r="G11101">
        <v>8</v>
      </c>
      <c r="H11101">
        <v>0</v>
      </c>
      <c r="I11101">
        <v>49</v>
      </c>
      <c r="J11101">
        <v>1</v>
      </c>
      <c r="K11101">
        <v>738.35</v>
      </c>
      <c r="L11101" t="str">
        <f t="shared" si="1038"/>
        <v>OUTLIER</v>
      </c>
      <c r="M11101">
        <v>0</v>
      </c>
      <c r="N11101" t="str">
        <f t="shared" si="1039"/>
        <v/>
      </c>
      <c r="O11101">
        <v>41</v>
      </c>
      <c r="P11101" s="11">
        <v>0</v>
      </c>
      <c r="Q11101" s="11">
        <v>2.04081632653061E-2</v>
      </c>
      <c r="R11101" s="12">
        <v>0</v>
      </c>
      <c r="S11101" t="s">
        <v>27</v>
      </c>
      <c r="T11101">
        <v>0</v>
      </c>
      <c r="U11101">
        <f t="shared" si="1040"/>
        <v>3</v>
      </c>
      <c r="V11101">
        <f t="shared" si="1041"/>
        <v>1</v>
      </c>
      <c r="W11101">
        <f t="shared" si="1042"/>
        <v>5</v>
      </c>
      <c r="X11101" t="str">
        <f t="shared" si="1043"/>
        <v>315</v>
      </c>
      <c r="Y11101" t="str">
        <f>IF(Table1[[#This Row],[RFM_Score]]="555","Champion", IF(AND(J11101&gt;=4,V11101&gt;=4),"Loyal", IF(U11101&lt;=2,"At Risk", IF(W11101&gt;=4,"Potential Loyalist","Others"))))</f>
        <v>Potential Loyalist</v>
      </c>
    </row>
    <row r="11102" spans="1:25">
      <c r="A11102" t="s">
        <v>3700</v>
      </c>
      <c r="B11102">
        <v>38</v>
      </c>
      <c r="C11102" t="s">
        <v>19</v>
      </c>
      <c r="D11102" t="s">
        <v>35</v>
      </c>
      <c r="E11102" s="6" t="s">
        <v>23172</v>
      </c>
      <c r="F11102" t="s">
        <v>21</v>
      </c>
      <c r="G11102">
        <v>1</v>
      </c>
      <c r="H11102">
        <v>0</v>
      </c>
      <c r="I11102">
        <v>47</v>
      </c>
      <c r="J11102">
        <v>4</v>
      </c>
      <c r="K11102">
        <v>730.2</v>
      </c>
      <c r="L11102" t="str">
        <f t="shared" si="1038"/>
        <v>OUTLIER</v>
      </c>
      <c r="M11102">
        <v>0</v>
      </c>
      <c r="N11102" t="str">
        <f t="shared" si="1039"/>
        <v/>
      </c>
      <c r="O11102">
        <v>74</v>
      </c>
      <c r="P11102" s="11">
        <v>0</v>
      </c>
      <c r="Q11102" s="11">
        <v>8.5106382978723402E-2</v>
      </c>
      <c r="R11102" s="12">
        <v>0</v>
      </c>
      <c r="S11102" t="s">
        <v>27</v>
      </c>
      <c r="T11102">
        <v>0</v>
      </c>
      <c r="U11102">
        <f t="shared" si="1040"/>
        <v>2</v>
      </c>
      <c r="V11102">
        <f t="shared" si="1041"/>
        <v>1</v>
      </c>
      <c r="W11102">
        <f t="shared" si="1042"/>
        <v>5</v>
      </c>
      <c r="X11102" t="str">
        <f t="shared" si="1043"/>
        <v>215</v>
      </c>
      <c r="Y11102" t="str">
        <f>IF(Table1[[#This Row],[RFM_Score]]="555","Champion", IF(AND(J11102&gt;=4,V11102&gt;=4),"Loyal", IF(U11102&lt;=2,"At Risk", IF(W11102&gt;=4,"Potential Loyalist","Others"))))</f>
        <v>At Risk</v>
      </c>
    </row>
    <row r="11103" spans="1:25">
      <c r="A11103" t="s">
        <v>3355</v>
      </c>
      <c r="B11103">
        <v>48</v>
      </c>
      <c r="C11103" t="s">
        <v>19</v>
      </c>
      <c r="D11103" t="s">
        <v>25</v>
      </c>
      <c r="E11103" s="6" t="s">
        <v>23173</v>
      </c>
      <c r="F11103" t="s">
        <v>62</v>
      </c>
      <c r="G11103">
        <v>2</v>
      </c>
      <c r="H11103">
        <v>2</v>
      </c>
      <c r="I11103">
        <v>60</v>
      </c>
      <c r="J11103">
        <v>2</v>
      </c>
      <c r="K11103">
        <v>728.6</v>
      </c>
      <c r="L11103" t="str">
        <f t="shared" si="1038"/>
        <v>OUTLIER</v>
      </c>
      <c r="M11103">
        <v>0</v>
      </c>
      <c r="N11103" t="str">
        <f t="shared" si="1039"/>
        <v/>
      </c>
      <c r="O11103">
        <v>20</v>
      </c>
      <c r="P11103" s="11">
        <v>1</v>
      </c>
      <c r="Q11103" s="11">
        <v>3.3333333333333298E-2</v>
      </c>
      <c r="R11103" s="12">
        <v>0</v>
      </c>
      <c r="S11103" t="s">
        <v>27</v>
      </c>
      <c r="T11103">
        <v>0</v>
      </c>
      <c r="U11103">
        <f t="shared" si="1040"/>
        <v>5</v>
      </c>
      <c r="V11103">
        <f t="shared" si="1041"/>
        <v>1</v>
      </c>
      <c r="W11103">
        <f t="shared" si="1042"/>
        <v>5</v>
      </c>
      <c r="X11103" t="str">
        <f t="shared" si="1043"/>
        <v>515</v>
      </c>
      <c r="Y11103" t="str">
        <f>IF(Table1[[#This Row],[RFM_Score]]="555","Champion", IF(AND(J11103&gt;=4,V11103&gt;=4),"Loyal", IF(U11103&lt;=2,"At Risk", IF(W11103&gt;=4,"Potential Loyalist","Others"))))</f>
        <v>Potential Loyalist</v>
      </c>
    </row>
    <row r="11104" spans="1:25">
      <c r="A11104" t="s">
        <v>11387</v>
      </c>
      <c r="B11104">
        <v>18</v>
      </c>
      <c r="C11104" t="s">
        <v>24</v>
      </c>
      <c r="D11104" t="s">
        <v>25</v>
      </c>
      <c r="E11104" s="6" t="s">
        <v>23174</v>
      </c>
      <c r="F11104" t="s">
        <v>37</v>
      </c>
      <c r="G11104">
        <v>4</v>
      </c>
      <c r="H11104">
        <v>0</v>
      </c>
      <c r="I11104">
        <v>52</v>
      </c>
      <c r="J11104">
        <v>3</v>
      </c>
      <c r="K11104">
        <v>723.41</v>
      </c>
      <c r="L11104" t="str">
        <f t="shared" si="1038"/>
        <v>OUTLIER</v>
      </c>
      <c r="M11104">
        <v>0</v>
      </c>
      <c r="N11104" t="str">
        <f t="shared" si="1039"/>
        <v/>
      </c>
      <c r="O11104">
        <v>129</v>
      </c>
      <c r="P11104" s="11">
        <v>0</v>
      </c>
      <c r="Q11104" s="11">
        <v>5.7692307692307598E-2</v>
      </c>
      <c r="R11104" s="12">
        <v>0</v>
      </c>
      <c r="S11104" t="s">
        <v>27</v>
      </c>
      <c r="T11104">
        <v>0</v>
      </c>
      <c r="U11104">
        <f t="shared" si="1040"/>
        <v>1</v>
      </c>
      <c r="V11104">
        <f t="shared" si="1041"/>
        <v>1</v>
      </c>
      <c r="W11104">
        <f t="shared" si="1042"/>
        <v>5</v>
      </c>
      <c r="X11104" t="str">
        <f t="shared" si="1043"/>
        <v>115</v>
      </c>
      <c r="Y11104" t="str">
        <f>IF(Table1[[#This Row],[RFM_Score]]="555","Champion", IF(AND(J11104&gt;=4,V11104&gt;=4),"Loyal", IF(U11104&lt;=2,"At Risk", IF(W11104&gt;=4,"Potential Loyalist","Others"))))</f>
        <v>At Risk</v>
      </c>
    </row>
    <row r="11105" spans="1:25">
      <c r="A11105" t="s">
        <v>1465</v>
      </c>
      <c r="B11105">
        <v>32</v>
      </c>
      <c r="C11105" t="s">
        <v>19</v>
      </c>
      <c r="D11105" t="s">
        <v>29</v>
      </c>
      <c r="E11105" s="6" t="s">
        <v>23175</v>
      </c>
      <c r="F11105" t="s">
        <v>21</v>
      </c>
      <c r="G11105">
        <v>4</v>
      </c>
      <c r="H11105">
        <v>0</v>
      </c>
      <c r="I11105">
        <v>58</v>
      </c>
      <c r="J11105">
        <v>3</v>
      </c>
      <c r="K11105">
        <v>720.36</v>
      </c>
      <c r="L11105" t="str">
        <f t="shared" si="1038"/>
        <v>OUTLIER</v>
      </c>
      <c r="M11105">
        <v>0</v>
      </c>
      <c r="N11105" t="str">
        <f t="shared" si="1039"/>
        <v/>
      </c>
      <c r="O11105">
        <v>40</v>
      </c>
      <c r="P11105" s="11">
        <v>0</v>
      </c>
      <c r="Q11105" s="11">
        <v>5.1724137931034399E-2</v>
      </c>
      <c r="R11105" s="12">
        <v>0</v>
      </c>
      <c r="S11105" t="s">
        <v>27</v>
      </c>
      <c r="T11105">
        <v>0</v>
      </c>
      <c r="U11105">
        <f t="shared" si="1040"/>
        <v>4</v>
      </c>
      <c r="V11105">
        <f t="shared" si="1041"/>
        <v>1</v>
      </c>
      <c r="W11105">
        <f t="shared" si="1042"/>
        <v>5</v>
      </c>
      <c r="X11105" t="str">
        <f t="shared" si="1043"/>
        <v>415</v>
      </c>
      <c r="Y11105" t="str">
        <f>IF(Table1[[#This Row],[RFM_Score]]="555","Champion", IF(AND(J11105&gt;=4,V11105&gt;=4),"Loyal", IF(U11105&lt;=2,"At Risk", IF(W11105&gt;=4,"Potential Loyalist","Others"))))</f>
        <v>Potential Loyalist</v>
      </c>
    </row>
    <row r="11106" spans="1:25">
      <c r="A11106" t="s">
        <v>11446</v>
      </c>
      <c r="B11106">
        <v>53</v>
      </c>
      <c r="C11106" t="s">
        <v>19</v>
      </c>
      <c r="D11106" t="s">
        <v>49</v>
      </c>
      <c r="E11106" s="6" t="s">
        <v>23176</v>
      </c>
      <c r="F11106" t="s">
        <v>60</v>
      </c>
      <c r="G11106">
        <v>1</v>
      </c>
      <c r="H11106">
        <v>0</v>
      </c>
      <c r="I11106">
        <v>61</v>
      </c>
      <c r="J11106">
        <v>3</v>
      </c>
      <c r="K11106">
        <v>717.49</v>
      </c>
      <c r="L11106" t="str">
        <f t="shared" si="1038"/>
        <v>OUTLIER</v>
      </c>
      <c r="M11106">
        <v>0</v>
      </c>
      <c r="N11106" t="str">
        <f t="shared" si="1039"/>
        <v/>
      </c>
      <c r="O11106">
        <v>98</v>
      </c>
      <c r="P11106" s="11">
        <v>0</v>
      </c>
      <c r="Q11106" s="11">
        <v>4.9180327868852403E-2</v>
      </c>
      <c r="R11106" s="12">
        <v>0</v>
      </c>
      <c r="S11106" t="s">
        <v>27</v>
      </c>
      <c r="T11106">
        <v>0</v>
      </c>
      <c r="U11106">
        <f t="shared" si="1040"/>
        <v>2</v>
      </c>
      <c r="V11106">
        <f t="shared" si="1041"/>
        <v>1</v>
      </c>
      <c r="W11106">
        <f t="shared" si="1042"/>
        <v>5</v>
      </c>
      <c r="X11106" t="str">
        <f t="shared" si="1043"/>
        <v>215</v>
      </c>
      <c r="Y11106" t="str">
        <f>IF(Table1[[#This Row],[RFM_Score]]="555","Champion", IF(AND(J11106&gt;=4,V11106&gt;=4),"Loyal", IF(U11106&lt;=2,"At Risk", IF(W11106&gt;=4,"Potential Loyalist","Others"))))</f>
        <v>At Risk</v>
      </c>
    </row>
    <row r="11107" spans="1:25">
      <c r="A11107" t="s">
        <v>4675</v>
      </c>
      <c r="B11107">
        <v>18</v>
      </c>
      <c r="C11107" t="s">
        <v>19</v>
      </c>
      <c r="D11107" t="s">
        <v>25</v>
      </c>
      <c r="E11107" s="6" t="s">
        <v>23177</v>
      </c>
      <c r="F11107" t="s">
        <v>26</v>
      </c>
      <c r="G11107">
        <v>4</v>
      </c>
      <c r="H11107">
        <v>2</v>
      </c>
      <c r="I11107">
        <v>48</v>
      </c>
      <c r="J11107">
        <v>3</v>
      </c>
      <c r="K11107">
        <v>715.45</v>
      </c>
      <c r="L11107" t="str">
        <f t="shared" si="1038"/>
        <v>OUTLIER</v>
      </c>
      <c r="M11107">
        <v>0</v>
      </c>
      <c r="N11107" t="str">
        <f t="shared" si="1039"/>
        <v/>
      </c>
      <c r="O11107">
        <v>31</v>
      </c>
      <c r="P11107" s="11">
        <v>0.5</v>
      </c>
      <c r="Q11107" s="11">
        <v>6.25E-2</v>
      </c>
      <c r="R11107" s="12">
        <v>0</v>
      </c>
      <c r="S11107" t="s">
        <v>27</v>
      </c>
      <c r="T11107">
        <v>0</v>
      </c>
      <c r="U11107">
        <f t="shared" si="1040"/>
        <v>4</v>
      </c>
      <c r="V11107">
        <f t="shared" si="1041"/>
        <v>1</v>
      </c>
      <c r="W11107">
        <f t="shared" si="1042"/>
        <v>5</v>
      </c>
      <c r="X11107" t="str">
        <f t="shared" si="1043"/>
        <v>415</v>
      </c>
      <c r="Y11107" t="str">
        <f>IF(Table1[[#This Row],[RFM_Score]]="555","Champion", IF(AND(J11107&gt;=4,V11107&gt;=4),"Loyal", IF(U11107&lt;=2,"At Risk", IF(W11107&gt;=4,"Potential Loyalist","Others"))))</f>
        <v>Potential Loyalist</v>
      </c>
    </row>
    <row r="11108" spans="1:25">
      <c r="A11108" t="s">
        <v>3542</v>
      </c>
      <c r="B11108">
        <v>18</v>
      </c>
      <c r="C11108" t="s">
        <v>19</v>
      </c>
      <c r="D11108" t="s">
        <v>46</v>
      </c>
      <c r="E11108" s="6" t="s">
        <v>23178</v>
      </c>
      <c r="F11108" t="s">
        <v>21</v>
      </c>
      <c r="G11108">
        <v>3</v>
      </c>
      <c r="H11108">
        <v>2</v>
      </c>
      <c r="I11108">
        <v>57</v>
      </c>
      <c r="J11108">
        <v>3</v>
      </c>
      <c r="K11108">
        <v>705.82</v>
      </c>
      <c r="L11108" t="str">
        <f t="shared" si="1038"/>
        <v>OUTLIER</v>
      </c>
      <c r="M11108">
        <v>0</v>
      </c>
      <c r="N11108" t="str">
        <f t="shared" si="1039"/>
        <v/>
      </c>
      <c r="O11108">
        <v>22</v>
      </c>
      <c r="P11108" s="11">
        <v>0.66666666666666596</v>
      </c>
      <c r="Q11108" s="11">
        <v>5.2631578947368397E-2</v>
      </c>
      <c r="R11108" s="12">
        <v>0</v>
      </c>
      <c r="S11108" t="s">
        <v>27</v>
      </c>
      <c r="T11108">
        <v>0</v>
      </c>
      <c r="U11108">
        <f t="shared" si="1040"/>
        <v>4</v>
      </c>
      <c r="V11108">
        <f t="shared" si="1041"/>
        <v>1</v>
      </c>
      <c r="W11108">
        <f t="shared" si="1042"/>
        <v>5</v>
      </c>
      <c r="X11108" t="str">
        <f t="shared" si="1043"/>
        <v>415</v>
      </c>
      <c r="Y11108" t="str">
        <f>IF(Table1[[#This Row],[RFM_Score]]="555","Champion", IF(AND(J11108&gt;=4,V11108&gt;=4),"Loyal", IF(U11108&lt;=2,"At Risk", IF(W11108&gt;=4,"Potential Loyalist","Others"))))</f>
        <v>Potential Loyalist</v>
      </c>
    </row>
    <row r="11109" spans="1:25">
      <c r="A11109" t="s">
        <v>8123</v>
      </c>
      <c r="B11109">
        <v>18</v>
      </c>
      <c r="C11109" t="s">
        <v>19</v>
      </c>
      <c r="D11109" t="s">
        <v>41</v>
      </c>
      <c r="E11109" s="6" t="s">
        <v>23179</v>
      </c>
      <c r="F11109" t="s">
        <v>37</v>
      </c>
      <c r="G11109">
        <v>0</v>
      </c>
      <c r="H11109">
        <v>0</v>
      </c>
      <c r="I11109">
        <v>60</v>
      </c>
      <c r="J11109">
        <v>5</v>
      </c>
      <c r="K11109">
        <v>699.68</v>
      </c>
      <c r="L11109" t="str">
        <f t="shared" si="1038"/>
        <v>OUTLIER</v>
      </c>
      <c r="M11109">
        <v>0</v>
      </c>
      <c r="N11109" t="str">
        <f t="shared" si="1039"/>
        <v/>
      </c>
      <c r="O11109">
        <v>49</v>
      </c>
      <c r="P11109" s="11">
        <v>0</v>
      </c>
      <c r="Q11109" s="11">
        <v>8.3333333333333301E-2</v>
      </c>
      <c r="R11109" s="12">
        <v>0</v>
      </c>
      <c r="S11109" t="s">
        <v>27</v>
      </c>
      <c r="T11109">
        <v>1</v>
      </c>
      <c r="U11109">
        <f t="shared" si="1040"/>
        <v>3</v>
      </c>
      <c r="V11109">
        <f t="shared" si="1041"/>
        <v>1</v>
      </c>
      <c r="W11109">
        <f t="shared" si="1042"/>
        <v>5</v>
      </c>
      <c r="X11109" t="str">
        <f t="shared" si="1043"/>
        <v>315</v>
      </c>
      <c r="Y11109" t="str">
        <f>IF(Table1[[#This Row],[RFM_Score]]="555","Champion", IF(AND(J11109&gt;=4,V11109&gt;=4),"Loyal", IF(U11109&lt;=2,"At Risk", IF(W11109&gt;=4,"Potential Loyalist","Others"))))</f>
        <v>Potential Loyalist</v>
      </c>
    </row>
    <row r="11110" spans="1:25">
      <c r="A11110" t="s">
        <v>9426</v>
      </c>
      <c r="B11110">
        <v>44</v>
      </c>
      <c r="C11110" t="s">
        <v>19</v>
      </c>
      <c r="D11110" t="s">
        <v>25</v>
      </c>
      <c r="E11110" s="6" t="s">
        <v>23180</v>
      </c>
      <c r="F11110" t="s">
        <v>26</v>
      </c>
      <c r="G11110">
        <v>2</v>
      </c>
      <c r="H11110">
        <v>1</v>
      </c>
      <c r="I11110">
        <v>57</v>
      </c>
      <c r="J11110">
        <v>4</v>
      </c>
      <c r="K11110">
        <v>671.72</v>
      </c>
      <c r="L11110" t="str">
        <f t="shared" si="1038"/>
        <v>OUTLIER</v>
      </c>
      <c r="M11110">
        <v>0</v>
      </c>
      <c r="N11110" t="str">
        <f t="shared" si="1039"/>
        <v/>
      </c>
      <c r="O11110">
        <v>40</v>
      </c>
      <c r="P11110" s="11">
        <v>0.5</v>
      </c>
      <c r="Q11110" s="11">
        <v>7.0175438596491196E-2</v>
      </c>
      <c r="R11110" s="12">
        <v>0</v>
      </c>
      <c r="S11110" t="s">
        <v>27</v>
      </c>
      <c r="T11110">
        <v>0</v>
      </c>
      <c r="U11110">
        <f t="shared" si="1040"/>
        <v>4</v>
      </c>
      <c r="V11110">
        <f t="shared" si="1041"/>
        <v>1</v>
      </c>
      <c r="W11110">
        <f t="shared" si="1042"/>
        <v>5</v>
      </c>
      <c r="X11110" t="str">
        <f t="shared" si="1043"/>
        <v>415</v>
      </c>
      <c r="Y11110" t="str">
        <f>IF(Table1[[#This Row],[RFM_Score]]="555","Champion", IF(AND(J11110&gt;=4,V11110&gt;=4),"Loyal", IF(U11110&lt;=2,"At Risk", IF(W11110&gt;=4,"Potential Loyalist","Others"))))</f>
        <v>Potential Loyalist</v>
      </c>
    </row>
    <row r="11111" spans="1:25">
      <c r="A11111" t="s">
        <v>4773</v>
      </c>
      <c r="B11111">
        <v>25</v>
      </c>
      <c r="C11111" t="s">
        <v>24</v>
      </c>
      <c r="D11111" t="s">
        <v>25</v>
      </c>
      <c r="E11111" s="6" t="s">
        <v>23181</v>
      </c>
      <c r="F11111" t="s">
        <v>26</v>
      </c>
      <c r="G11111">
        <v>2</v>
      </c>
      <c r="H11111">
        <v>1</v>
      </c>
      <c r="I11111">
        <v>40</v>
      </c>
      <c r="J11111">
        <v>1</v>
      </c>
      <c r="K11111">
        <v>668.52</v>
      </c>
      <c r="L11111" t="str">
        <f t="shared" si="1038"/>
        <v>OUTLIER</v>
      </c>
      <c r="M11111">
        <v>0</v>
      </c>
      <c r="N11111" t="str">
        <f t="shared" si="1039"/>
        <v/>
      </c>
      <c r="O11111">
        <v>0</v>
      </c>
      <c r="P11111" s="11">
        <v>0.5</v>
      </c>
      <c r="Q11111" s="11">
        <v>2.5000000000000001E-2</v>
      </c>
      <c r="R11111" s="12">
        <v>0</v>
      </c>
      <c r="S11111" t="s">
        <v>27</v>
      </c>
      <c r="T11111">
        <v>0</v>
      </c>
      <c r="U11111">
        <f t="shared" si="1040"/>
        <v>5</v>
      </c>
      <c r="V11111">
        <f t="shared" si="1041"/>
        <v>1</v>
      </c>
      <c r="W11111">
        <f t="shared" si="1042"/>
        <v>5</v>
      </c>
      <c r="X11111" t="str">
        <f t="shared" si="1043"/>
        <v>515</v>
      </c>
      <c r="Y11111" t="str">
        <f>IF(Table1[[#This Row],[RFM_Score]]="555","Champion", IF(AND(J11111&gt;=4,V11111&gt;=4),"Loyal", IF(U11111&lt;=2,"At Risk", IF(W11111&gt;=4,"Potential Loyalist","Others"))))</f>
        <v>Potential Loyalist</v>
      </c>
    </row>
    <row r="11112" spans="1:25">
      <c r="A11112" t="s">
        <v>7135</v>
      </c>
      <c r="B11112">
        <v>24</v>
      </c>
      <c r="C11112" t="s">
        <v>33</v>
      </c>
      <c r="D11112" t="s">
        <v>29</v>
      </c>
      <c r="E11112" s="6" t="s">
        <v>23182</v>
      </c>
      <c r="F11112" t="s">
        <v>60</v>
      </c>
      <c r="G11112">
        <v>2</v>
      </c>
      <c r="H11112">
        <v>1</v>
      </c>
      <c r="I11112">
        <v>44</v>
      </c>
      <c r="J11112">
        <v>0</v>
      </c>
      <c r="K11112">
        <v>651.29999999999995</v>
      </c>
      <c r="L11112" t="str">
        <f t="shared" si="1038"/>
        <v>OUTLIER</v>
      </c>
      <c r="M11112">
        <v>0</v>
      </c>
      <c r="N11112" t="str">
        <f t="shared" si="1039"/>
        <v/>
      </c>
      <c r="O11112">
        <v>22</v>
      </c>
      <c r="P11112" s="11">
        <v>0.5</v>
      </c>
      <c r="Q11112" s="11">
        <v>0</v>
      </c>
      <c r="R11112" s="12">
        <v>0</v>
      </c>
      <c r="S11112" t="s">
        <v>27</v>
      </c>
      <c r="T11112">
        <v>0</v>
      </c>
      <c r="U11112">
        <f t="shared" si="1040"/>
        <v>4</v>
      </c>
      <c r="V11112">
        <f t="shared" si="1041"/>
        <v>1</v>
      </c>
      <c r="W11112">
        <f t="shared" si="1042"/>
        <v>5</v>
      </c>
      <c r="X11112" t="str">
        <f t="shared" si="1043"/>
        <v>415</v>
      </c>
      <c r="Y11112" t="str">
        <f>IF(Table1[[#This Row],[RFM_Score]]="555","Champion", IF(AND(J11112&gt;=4,V11112&gt;=4),"Loyal", IF(U11112&lt;=2,"At Risk", IF(W11112&gt;=4,"Potential Loyalist","Others"))))</f>
        <v>Potential Loyalist</v>
      </c>
    </row>
    <row r="11113" spans="1:25">
      <c r="A11113" t="s">
        <v>3575</v>
      </c>
      <c r="B11113">
        <v>34</v>
      </c>
      <c r="C11113" t="s">
        <v>19</v>
      </c>
      <c r="D11113" t="s">
        <v>29</v>
      </c>
      <c r="E11113" s="6" t="s">
        <v>23183</v>
      </c>
      <c r="F11113" t="s">
        <v>60</v>
      </c>
      <c r="G11113">
        <v>0</v>
      </c>
      <c r="H11113">
        <v>0</v>
      </c>
      <c r="I11113">
        <v>53</v>
      </c>
      <c r="J11113">
        <v>1</v>
      </c>
      <c r="K11113">
        <v>650.21</v>
      </c>
      <c r="L11113" t="str">
        <f t="shared" si="1038"/>
        <v>OUTLIER</v>
      </c>
      <c r="M11113">
        <v>0</v>
      </c>
      <c r="N11113" t="str">
        <f t="shared" si="1039"/>
        <v/>
      </c>
      <c r="O11113">
        <v>39</v>
      </c>
      <c r="P11113" s="11">
        <v>0</v>
      </c>
      <c r="Q11113" s="11">
        <v>1.8867924528301799E-2</v>
      </c>
      <c r="R11113" s="12">
        <v>0</v>
      </c>
      <c r="S11113" t="s">
        <v>27</v>
      </c>
      <c r="T11113">
        <v>1</v>
      </c>
      <c r="U11113">
        <f t="shared" si="1040"/>
        <v>4</v>
      </c>
      <c r="V11113">
        <f t="shared" si="1041"/>
        <v>1</v>
      </c>
      <c r="W11113">
        <f t="shared" si="1042"/>
        <v>5</v>
      </c>
      <c r="X11113" t="str">
        <f t="shared" si="1043"/>
        <v>415</v>
      </c>
      <c r="Y11113" t="str">
        <f>IF(Table1[[#This Row],[RFM_Score]]="555","Champion", IF(AND(J11113&gt;=4,V11113&gt;=4),"Loyal", IF(U11113&lt;=2,"At Risk", IF(W11113&gt;=4,"Potential Loyalist","Others"))))</f>
        <v>Potential Loyalist</v>
      </c>
    </row>
    <row r="11114" spans="1:25">
      <c r="A11114" t="s">
        <v>3811</v>
      </c>
      <c r="B11114">
        <v>18</v>
      </c>
      <c r="C11114" t="s">
        <v>24</v>
      </c>
      <c r="D11114" t="s">
        <v>46</v>
      </c>
      <c r="E11114" s="6" t="s">
        <v>23184</v>
      </c>
      <c r="F11114" t="s">
        <v>37</v>
      </c>
      <c r="G11114">
        <v>1</v>
      </c>
      <c r="H11114">
        <v>0</v>
      </c>
      <c r="I11114">
        <v>42</v>
      </c>
      <c r="J11114">
        <v>3</v>
      </c>
      <c r="K11114">
        <v>650.1</v>
      </c>
      <c r="L11114" t="str">
        <f t="shared" si="1038"/>
        <v>OUTLIER</v>
      </c>
      <c r="M11114">
        <v>0</v>
      </c>
      <c r="N11114" t="str">
        <f t="shared" si="1039"/>
        <v/>
      </c>
      <c r="O11114">
        <v>14</v>
      </c>
      <c r="P11114" s="11">
        <v>0</v>
      </c>
      <c r="Q11114" s="11">
        <v>7.1428571428571397E-2</v>
      </c>
      <c r="R11114" s="12">
        <v>0</v>
      </c>
      <c r="S11114" t="s">
        <v>27</v>
      </c>
      <c r="T11114">
        <v>0</v>
      </c>
      <c r="U11114">
        <f t="shared" si="1040"/>
        <v>5</v>
      </c>
      <c r="V11114">
        <f t="shared" si="1041"/>
        <v>1</v>
      </c>
      <c r="W11114">
        <f t="shared" si="1042"/>
        <v>5</v>
      </c>
      <c r="X11114" t="str">
        <f t="shared" si="1043"/>
        <v>515</v>
      </c>
      <c r="Y11114" t="str">
        <f>IF(Table1[[#This Row],[RFM_Score]]="555","Champion", IF(AND(J11114&gt;=4,V11114&gt;=4),"Loyal", IF(U11114&lt;=2,"At Risk", IF(W11114&gt;=4,"Potential Loyalist","Others"))))</f>
        <v>Potential Loyalist</v>
      </c>
    </row>
    <row r="11115" spans="1:25">
      <c r="A11115" t="s">
        <v>8858</v>
      </c>
      <c r="B11115">
        <v>51</v>
      </c>
      <c r="C11115" t="s">
        <v>19</v>
      </c>
      <c r="D11115" t="s">
        <v>29</v>
      </c>
      <c r="E11115" s="6" t="s">
        <v>23185</v>
      </c>
      <c r="F11115" t="s">
        <v>30</v>
      </c>
      <c r="G11115">
        <v>1</v>
      </c>
      <c r="H11115">
        <v>1</v>
      </c>
      <c r="I11115">
        <v>60</v>
      </c>
      <c r="J11115">
        <v>1</v>
      </c>
      <c r="K11115">
        <v>649.28</v>
      </c>
      <c r="L11115" t="str">
        <f t="shared" si="1038"/>
        <v>OUTLIER</v>
      </c>
      <c r="M11115">
        <v>0</v>
      </c>
      <c r="N11115" t="str">
        <f t="shared" si="1039"/>
        <v/>
      </c>
      <c r="O11115">
        <v>0</v>
      </c>
      <c r="P11115" s="11">
        <v>1</v>
      </c>
      <c r="Q11115" s="11">
        <v>1.6666666666666601E-2</v>
      </c>
      <c r="R11115" s="12">
        <v>0</v>
      </c>
      <c r="S11115" t="s">
        <v>27</v>
      </c>
      <c r="T11115">
        <v>0</v>
      </c>
      <c r="U11115">
        <f t="shared" si="1040"/>
        <v>5</v>
      </c>
      <c r="V11115">
        <f t="shared" si="1041"/>
        <v>1</v>
      </c>
      <c r="W11115">
        <f t="shared" si="1042"/>
        <v>5</v>
      </c>
      <c r="X11115" t="str">
        <f t="shared" si="1043"/>
        <v>515</v>
      </c>
      <c r="Y11115" t="str">
        <f>IF(Table1[[#This Row],[RFM_Score]]="555","Champion", IF(AND(J11115&gt;=4,V11115&gt;=4),"Loyal", IF(U11115&lt;=2,"At Risk", IF(W11115&gt;=4,"Potential Loyalist","Others"))))</f>
        <v>Potential Loyalist</v>
      </c>
    </row>
    <row r="11116" spans="1:25">
      <c r="A11116" t="s">
        <v>2609</v>
      </c>
      <c r="B11116">
        <v>31</v>
      </c>
      <c r="C11116" t="s">
        <v>19</v>
      </c>
      <c r="D11116" t="s">
        <v>20</v>
      </c>
      <c r="E11116" s="6" t="s">
        <v>23186</v>
      </c>
      <c r="F11116" t="s">
        <v>30</v>
      </c>
      <c r="G11116">
        <v>3</v>
      </c>
      <c r="H11116">
        <v>1</v>
      </c>
      <c r="I11116">
        <v>53</v>
      </c>
      <c r="J11116">
        <v>3</v>
      </c>
      <c r="K11116">
        <v>642.85</v>
      </c>
      <c r="L11116" t="str">
        <f t="shared" si="1038"/>
        <v>OUTLIER</v>
      </c>
      <c r="M11116">
        <v>0</v>
      </c>
      <c r="N11116" t="str">
        <f t="shared" si="1039"/>
        <v/>
      </c>
      <c r="O11116">
        <v>1</v>
      </c>
      <c r="P11116" s="11">
        <v>0.33333333333333298</v>
      </c>
      <c r="Q11116" s="11">
        <v>5.6603773584905599E-2</v>
      </c>
      <c r="R11116" s="12">
        <v>0</v>
      </c>
      <c r="S11116" t="s">
        <v>27</v>
      </c>
      <c r="T11116">
        <v>0</v>
      </c>
      <c r="U11116">
        <f t="shared" si="1040"/>
        <v>5</v>
      </c>
      <c r="V11116">
        <f t="shared" si="1041"/>
        <v>1</v>
      </c>
      <c r="W11116">
        <f t="shared" si="1042"/>
        <v>5</v>
      </c>
      <c r="X11116" t="str">
        <f t="shared" si="1043"/>
        <v>515</v>
      </c>
      <c r="Y11116" t="str">
        <f>IF(Table1[[#This Row],[RFM_Score]]="555","Champion", IF(AND(J11116&gt;=4,V11116&gt;=4),"Loyal", IF(U11116&lt;=2,"At Risk", IF(W11116&gt;=4,"Potential Loyalist","Others"))))</f>
        <v>Potential Loyalist</v>
      </c>
    </row>
    <row r="11117" spans="1:25">
      <c r="A11117" t="s">
        <v>8216</v>
      </c>
      <c r="B11117">
        <v>31</v>
      </c>
      <c r="C11117" t="s">
        <v>24</v>
      </c>
      <c r="D11117" t="s">
        <v>49</v>
      </c>
      <c r="E11117" s="6" t="s">
        <v>23187</v>
      </c>
      <c r="F11117" t="s">
        <v>21</v>
      </c>
      <c r="G11117">
        <v>1</v>
      </c>
      <c r="H11117">
        <v>1</v>
      </c>
      <c r="I11117">
        <v>54</v>
      </c>
      <c r="J11117">
        <v>3</v>
      </c>
      <c r="K11117">
        <v>641.08000000000004</v>
      </c>
      <c r="L11117" t="str">
        <f t="shared" si="1038"/>
        <v>OUTLIER</v>
      </c>
      <c r="M11117">
        <v>0</v>
      </c>
      <c r="N11117" t="str">
        <f t="shared" si="1039"/>
        <v/>
      </c>
      <c r="O11117">
        <v>1</v>
      </c>
      <c r="P11117" s="11">
        <v>1</v>
      </c>
      <c r="Q11117" s="11">
        <v>5.5555555555555497E-2</v>
      </c>
      <c r="R11117" s="12">
        <v>0</v>
      </c>
      <c r="S11117" t="s">
        <v>27</v>
      </c>
      <c r="T11117">
        <v>0</v>
      </c>
      <c r="U11117">
        <f t="shared" si="1040"/>
        <v>5</v>
      </c>
      <c r="V11117">
        <f t="shared" si="1041"/>
        <v>1</v>
      </c>
      <c r="W11117">
        <f t="shared" si="1042"/>
        <v>5</v>
      </c>
      <c r="X11117" t="str">
        <f t="shared" si="1043"/>
        <v>515</v>
      </c>
      <c r="Y11117" t="str">
        <f>IF(Table1[[#This Row],[RFM_Score]]="555","Champion", IF(AND(J11117&gt;=4,V11117&gt;=4),"Loyal", IF(U11117&lt;=2,"At Risk", IF(W11117&gt;=4,"Potential Loyalist","Others"))))</f>
        <v>Potential Loyalist</v>
      </c>
    </row>
    <row r="11118" spans="1:25">
      <c r="A11118" t="s">
        <v>1222</v>
      </c>
      <c r="B11118">
        <v>46</v>
      </c>
      <c r="C11118" t="s">
        <v>19</v>
      </c>
      <c r="D11118" t="s">
        <v>25</v>
      </c>
      <c r="E11118" s="6" t="s">
        <v>23188</v>
      </c>
      <c r="F11118" t="s">
        <v>21</v>
      </c>
      <c r="G11118">
        <v>3</v>
      </c>
      <c r="H11118">
        <v>1</v>
      </c>
      <c r="I11118">
        <v>56</v>
      </c>
      <c r="J11118">
        <v>1</v>
      </c>
      <c r="K11118">
        <v>631.02</v>
      </c>
      <c r="L11118" t="str">
        <f t="shared" si="1038"/>
        <v>OUTLIER</v>
      </c>
      <c r="M11118">
        <v>0</v>
      </c>
      <c r="N11118" t="str">
        <f t="shared" si="1039"/>
        <v/>
      </c>
      <c r="O11118">
        <v>49</v>
      </c>
      <c r="P11118" s="11">
        <v>0.33333333333333298</v>
      </c>
      <c r="Q11118" s="11">
        <v>1.7857142857142801E-2</v>
      </c>
      <c r="R11118" s="12">
        <v>0</v>
      </c>
      <c r="S11118" t="s">
        <v>27</v>
      </c>
      <c r="T11118">
        <v>0</v>
      </c>
      <c r="U11118">
        <f t="shared" si="1040"/>
        <v>3</v>
      </c>
      <c r="V11118">
        <f t="shared" si="1041"/>
        <v>1</v>
      </c>
      <c r="W11118">
        <f t="shared" si="1042"/>
        <v>5</v>
      </c>
      <c r="X11118" t="str">
        <f t="shared" si="1043"/>
        <v>315</v>
      </c>
      <c r="Y11118" t="str">
        <f>IF(Table1[[#This Row],[RFM_Score]]="555","Champion", IF(AND(J11118&gt;=4,V11118&gt;=4),"Loyal", IF(U11118&lt;=2,"At Risk", IF(W11118&gt;=4,"Potential Loyalist","Others"))))</f>
        <v>Potential Loyalist</v>
      </c>
    </row>
    <row r="11119" spans="1:25">
      <c r="A11119" t="s">
        <v>10576</v>
      </c>
      <c r="B11119">
        <v>57</v>
      </c>
      <c r="C11119" t="s">
        <v>19</v>
      </c>
      <c r="D11119" t="s">
        <v>35</v>
      </c>
      <c r="E11119" s="6" t="s">
        <v>23189</v>
      </c>
      <c r="F11119" t="s">
        <v>37</v>
      </c>
      <c r="G11119">
        <v>4</v>
      </c>
      <c r="H11119">
        <v>1</v>
      </c>
      <c r="I11119">
        <v>57</v>
      </c>
      <c r="J11119">
        <v>2</v>
      </c>
      <c r="K11119">
        <v>621.53</v>
      </c>
      <c r="L11119" t="str">
        <f t="shared" si="1038"/>
        <v>OUTLIER</v>
      </c>
      <c r="M11119">
        <v>0</v>
      </c>
      <c r="N11119" t="str">
        <f t="shared" si="1039"/>
        <v/>
      </c>
      <c r="O11119">
        <v>34</v>
      </c>
      <c r="P11119" s="11">
        <v>0.25</v>
      </c>
      <c r="Q11119" s="11">
        <v>3.5087719298245598E-2</v>
      </c>
      <c r="R11119" s="12">
        <v>0</v>
      </c>
      <c r="S11119" t="s">
        <v>27</v>
      </c>
      <c r="T11119">
        <v>0</v>
      </c>
      <c r="U11119">
        <f t="shared" si="1040"/>
        <v>4</v>
      </c>
      <c r="V11119">
        <f t="shared" si="1041"/>
        <v>1</v>
      </c>
      <c r="W11119">
        <f t="shared" si="1042"/>
        <v>5</v>
      </c>
      <c r="X11119" t="str">
        <f t="shared" si="1043"/>
        <v>415</v>
      </c>
      <c r="Y11119" t="str">
        <f>IF(Table1[[#This Row],[RFM_Score]]="555","Champion", IF(AND(J11119&gt;=4,V11119&gt;=4),"Loyal", IF(U11119&lt;=2,"At Risk", IF(W11119&gt;=4,"Potential Loyalist","Others"))))</f>
        <v>Potential Loyalist</v>
      </c>
    </row>
    <row r="11120" spans="1:25">
      <c r="A11120" t="s">
        <v>7603</v>
      </c>
      <c r="B11120">
        <v>30</v>
      </c>
      <c r="C11120" t="s">
        <v>24</v>
      </c>
      <c r="D11120" t="s">
        <v>25</v>
      </c>
      <c r="E11120" s="6" t="s">
        <v>23190</v>
      </c>
      <c r="F11120" t="s">
        <v>60</v>
      </c>
      <c r="G11120">
        <v>4</v>
      </c>
      <c r="H11120">
        <v>1</v>
      </c>
      <c r="I11120">
        <v>51</v>
      </c>
      <c r="J11120">
        <v>3</v>
      </c>
      <c r="K11120">
        <v>619.21</v>
      </c>
      <c r="L11120" t="str">
        <f t="shared" si="1038"/>
        <v>OUTLIER</v>
      </c>
      <c r="M11120">
        <v>0</v>
      </c>
      <c r="N11120" t="str">
        <f t="shared" si="1039"/>
        <v/>
      </c>
      <c r="O11120">
        <v>108</v>
      </c>
      <c r="P11120" s="11">
        <v>0.25</v>
      </c>
      <c r="Q11120" s="11">
        <v>5.8823529411764698E-2</v>
      </c>
      <c r="R11120" s="12">
        <v>0</v>
      </c>
      <c r="S11120" t="s">
        <v>27</v>
      </c>
      <c r="T11120">
        <v>1</v>
      </c>
      <c r="U11120">
        <f t="shared" si="1040"/>
        <v>1</v>
      </c>
      <c r="V11120">
        <f t="shared" si="1041"/>
        <v>1</v>
      </c>
      <c r="W11120">
        <f t="shared" si="1042"/>
        <v>5</v>
      </c>
      <c r="X11120" t="str">
        <f t="shared" si="1043"/>
        <v>115</v>
      </c>
      <c r="Y11120" t="str">
        <f>IF(Table1[[#This Row],[RFM_Score]]="555","Champion", IF(AND(J11120&gt;=4,V11120&gt;=4),"Loyal", IF(U11120&lt;=2,"At Risk", IF(W11120&gt;=4,"Potential Loyalist","Others"))))</f>
        <v>At Risk</v>
      </c>
    </row>
    <row r="11121" spans="1:25">
      <c r="A11121" t="s">
        <v>1979</v>
      </c>
      <c r="B11121">
        <v>38</v>
      </c>
      <c r="C11121" t="s">
        <v>24</v>
      </c>
      <c r="D11121" t="s">
        <v>41</v>
      </c>
      <c r="E11121" s="6" t="s">
        <v>23191</v>
      </c>
      <c r="F11121" t="s">
        <v>37</v>
      </c>
      <c r="G11121">
        <v>5</v>
      </c>
      <c r="H11121">
        <v>2</v>
      </c>
      <c r="I11121">
        <v>50</v>
      </c>
      <c r="J11121">
        <v>2</v>
      </c>
      <c r="K11121">
        <v>611.51</v>
      </c>
      <c r="L11121" t="str">
        <f t="shared" si="1038"/>
        <v>OUTLIER</v>
      </c>
      <c r="M11121">
        <v>0</v>
      </c>
      <c r="N11121" t="str">
        <f t="shared" si="1039"/>
        <v/>
      </c>
      <c r="O11121">
        <v>35</v>
      </c>
      <c r="P11121" s="11">
        <v>0.4</v>
      </c>
      <c r="Q11121" s="11">
        <v>0.04</v>
      </c>
      <c r="R11121" s="12">
        <v>0</v>
      </c>
      <c r="S11121" t="s">
        <v>27</v>
      </c>
      <c r="T11121">
        <v>0</v>
      </c>
      <c r="U11121">
        <f t="shared" si="1040"/>
        <v>4</v>
      </c>
      <c r="V11121">
        <f t="shared" si="1041"/>
        <v>1</v>
      </c>
      <c r="W11121">
        <f t="shared" si="1042"/>
        <v>5</v>
      </c>
      <c r="X11121" t="str">
        <f t="shared" si="1043"/>
        <v>415</v>
      </c>
      <c r="Y11121" t="str">
        <f>IF(Table1[[#This Row],[RFM_Score]]="555","Champion", IF(AND(J11121&gt;=4,V11121&gt;=4),"Loyal", IF(U11121&lt;=2,"At Risk", IF(W11121&gt;=4,"Potential Loyalist","Others"))))</f>
        <v>Potential Loyalist</v>
      </c>
    </row>
    <row r="11122" spans="1:25">
      <c r="A11122" t="s">
        <v>110</v>
      </c>
      <c r="B11122">
        <v>53</v>
      </c>
      <c r="C11122" t="s">
        <v>19</v>
      </c>
      <c r="D11122" t="s">
        <v>46</v>
      </c>
      <c r="E11122" s="6" t="s">
        <v>23192</v>
      </c>
      <c r="F11122" t="s">
        <v>21</v>
      </c>
      <c r="G11122">
        <v>2</v>
      </c>
      <c r="H11122">
        <v>1</v>
      </c>
      <c r="I11122">
        <v>47</v>
      </c>
      <c r="J11122">
        <v>0</v>
      </c>
      <c r="K11122">
        <v>601.19000000000005</v>
      </c>
      <c r="L11122" t="str">
        <f t="shared" si="1038"/>
        <v/>
      </c>
      <c r="M11122">
        <v>0</v>
      </c>
      <c r="N11122" t="str">
        <f t="shared" si="1039"/>
        <v/>
      </c>
      <c r="O11122">
        <v>3</v>
      </c>
      <c r="P11122" s="11">
        <v>0.5</v>
      </c>
      <c r="Q11122" s="11">
        <v>0</v>
      </c>
      <c r="R11122" s="12">
        <v>0</v>
      </c>
      <c r="S11122" t="s">
        <v>27</v>
      </c>
      <c r="T11122">
        <v>0</v>
      </c>
      <c r="U11122">
        <f t="shared" si="1040"/>
        <v>5</v>
      </c>
      <c r="V11122">
        <f t="shared" si="1041"/>
        <v>1</v>
      </c>
      <c r="W11122">
        <f t="shared" si="1042"/>
        <v>5</v>
      </c>
      <c r="X11122" t="str">
        <f t="shared" si="1043"/>
        <v>515</v>
      </c>
      <c r="Y11122" t="str">
        <f>IF(Table1[[#This Row],[RFM_Score]]="555","Champion", IF(AND(J11122&gt;=4,V11122&gt;=4),"Loyal", IF(U11122&lt;=2,"At Risk", IF(W11122&gt;=4,"Potential Loyalist","Others"))))</f>
        <v>Potential Loyalist</v>
      </c>
    </row>
    <row r="11123" spans="1:25">
      <c r="A11123" t="s">
        <v>11539</v>
      </c>
      <c r="B11123">
        <v>42</v>
      </c>
      <c r="C11123" t="s">
        <v>19</v>
      </c>
      <c r="D11123" t="s">
        <v>29</v>
      </c>
      <c r="E11123" s="6" t="s">
        <v>23193</v>
      </c>
      <c r="F11123" t="s">
        <v>21</v>
      </c>
      <c r="G11123">
        <v>2</v>
      </c>
      <c r="H11123">
        <v>0</v>
      </c>
      <c r="I11123">
        <v>45</v>
      </c>
      <c r="J11123">
        <v>3</v>
      </c>
      <c r="K11123">
        <v>599.19000000000005</v>
      </c>
      <c r="L11123" t="str">
        <f t="shared" si="1038"/>
        <v/>
      </c>
      <c r="M11123">
        <v>0</v>
      </c>
      <c r="N11123" t="str">
        <f t="shared" si="1039"/>
        <v/>
      </c>
      <c r="O11123">
        <v>2</v>
      </c>
      <c r="P11123" s="11">
        <v>0</v>
      </c>
      <c r="Q11123" s="11">
        <v>6.6666666666666596E-2</v>
      </c>
      <c r="R11123" s="12">
        <v>0</v>
      </c>
      <c r="S11123" t="s">
        <v>27</v>
      </c>
      <c r="T11123">
        <v>0</v>
      </c>
      <c r="U11123">
        <f t="shared" si="1040"/>
        <v>5</v>
      </c>
      <c r="V11123">
        <f t="shared" si="1041"/>
        <v>1</v>
      </c>
      <c r="W11123">
        <f t="shared" si="1042"/>
        <v>5</v>
      </c>
      <c r="X11123" t="str">
        <f t="shared" si="1043"/>
        <v>515</v>
      </c>
      <c r="Y11123" t="str">
        <f>IF(Table1[[#This Row],[RFM_Score]]="555","Champion", IF(AND(J11123&gt;=4,V11123&gt;=4),"Loyal", IF(U11123&lt;=2,"At Risk", IF(W11123&gt;=4,"Potential Loyalist","Others"))))</f>
        <v>Potential Loyalist</v>
      </c>
    </row>
    <row r="11124" spans="1:25">
      <c r="A11124" t="s">
        <v>10930</v>
      </c>
      <c r="B11124">
        <v>41</v>
      </c>
      <c r="C11124" t="s">
        <v>24</v>
      </c>
      <c r="D11124" t="s">
        <v>46</v>
      </c>
      <c r="E11124" s="6" t="s">
        <v>23194</v>
      </c>
      <c r="F11124" t="s">
        <v>37</v>
      </c>
      <c r="G11124">
        <v>4</v>
      </c>
      <c r="H11124">
        <v>1</v>
      </c>
      <c r="I11124">
        <v>59</v>
      </c>
      <c r="J11124">
        <v>2</v>
      </c>
      <c r="K11124">
        <v>586.86</v>
      </c>
      <c r="L11124" t="str">
        <f t="shared" si="1038"/>
        <v/>
      </c>
      <c r="M11124">
        <v>0</v>
      </c>
      <c r="N11124" t="str">
        <f t="shared" si="1039"/>
        <v/>
      </c>
      <c r="O11124">
        <v>7</v>
      </c>
      <c r="P11124" s="11">
        <v>0.25</v>
      </c>
      <c r="Q11124" s="11">
        <v>3.38983050847457E-2</v>
      </c>
      <c r="R11124" s="12">
        <v>0</v>
      </c>
      <c r="S11124" t="s">
        <v>27</v>
      </c>
      <c r="T11124">
        <v>0</v>
      </c>
      <c r="U11124">
        <f t="shared" si="1040"/>
        <v>5</v>
      </c>
      <c r="V11124">
        <f t="shared" si="1041"/>
        <v>1</v>
      </c>
      <c r="W11124">
        <f t="shared" si="1042"/>
        <v>5</v>
      </c>
      <c r="X11124" t="str">
        <f t="shared" si="1043"/>
        <v>515</v>
      </c>
      <c r="Y11124" t="str">
        <f>IF(Table1[[#This Row],[RFM_Score]]="555","Champion", IF(AND(J11124&gt;=4,V11124&gt;=4),"Loyal", IF(U11124&lt;=2,"At Risk", IF(W11124&gt;=4,"Potential Loyalist","Others"))))</f>
        <v>Potential Loyalist</v>
      </c>
    </row>
    <row r="11125" spans="1:25">
      <c r="A11125" t="s">
        <v>2359</v>
      </c>
      <c r="B11125">
        <v>40</v>
      </c>
      <c r="C11125" t="s">
        <v>24</v>
      </c>
      <c r="D11125" t="s">
        <v>46</v>
      </c>
      <c r="E11125" s="6" t="s">
        <v>23195</v>
      </c>
      <c r="F11125" t="s">
        <v>37</v>
      </c>
      <c r="G11125">
        <v>4</v>
      </c>
      <c r="H11125">
        <v>2</v>
      </c>
      <c r="I11125">
        <v>47</v>
      </c>
      <c r="J11125">
        <v>2</v>
      </c>
      <c r="K11125">
        <v>581.73</v>
      </c>
      <c r="L11125" t="str">
        <f t="shared" si="1038"/>
        <v/>
      </c>
      <c r="M11125">
        <v>0</v>
      </c>
      <c r="N11125" t="str">
        <f t="shared" si="1039"/>
        <v/>
      </c>
      <c r="O11125">
        <v>35</v>
      </c>
      <c r="P11125" s="11">
        <v>0.5</v>
      </c>
      <c r="Q11125" s="11">
        <v>4.2553191489361701E-2</v>
      </c>
      <c r="R11125" s="12">
        <v>0</v>
      </c>
      <c r="S11125" t="s">
        <v>27</v>
      </c>
      <c r="T11125">
        <v>0</v>
      </c>
      <c r="U11125">
        <f t="shared" si="1040"/>
        <v>4</v>
      </c>
      <c r="V11125">
        <f t="shared" si="1041"/>
        <v>1</v>
      </c>
      <c r="W11125">
        <f t="shared" si="1042"/>
        <v>5</v>
      </c>
      <c r="X11125" t="str">
        <f t="shared" si="1043"/>
        <v>415</v>
      </c>
      <c r="Y11125" t="str">
        <f>IF(Table1[[#This Row],[RFM_Score]]="555","Champion", IF(AND(J11125&gt;=4,V11125&gt;=4),"Loyal", IF(U11125&lt;=2,"At Risk", IF(W11125&gt;=4,"Potential Loyalist","Others"))))</f>
        <v>Potential Loyalist</v>
      </c>
    </row>
    <row r="11126" spans="1:25">
      <c r="A11126" t="s">
        <v>904</v>
      </c>
      <c r="B11126">
        <v>39</v>
      </c>
      <c r="C11126" t="s">
        <v>19</v>
      </c>
      <c r="D11126" t="s">
        <v>49</v>
      </c>
      <c r="E11126" s="6" t="s">
        <v>23196</v>
      </c>
      <c r="F11126" t="s">
        <v>30</v>
      </c>
      <c r="G11126">
        <v>4</v>
      </c>
      <c r="H11126">
        <v>0</v>
      </c>
      <c r="I11126">
        <v>39</v>
      </c>
      <c r="J11126">
        <v>2</v>
      </c>
      <c r="K11126">
        <v>578.83000000000004</v>
      </c>
      <c r="L11126" t="str">
        <f t="shared" si="1038"/>
        <v/>
      </c>
      <c r="M11126">
        <v>0</v>
      </c>
      <c r="N11126" t="str">
        <f t="shared" si="1039"/>
        <v/>
      </c>
      <c r="O11126">
        <v>7</v>
      </c>
      <c r="P11126" s="11">
        <v>0</v>
      </c>
      <c r="Q11126" s="11">
        <v>5.1282051282051197E-2</v>
      </c>
      <c r="R11126" s="12">
        <v>0</v>
      </c>
      <c r="S11126" t="s">
        <v>27</v>
      </c>
      <c r="T11126">
        <v>1</v>
      </c>
      <c r="U11126">
        <f t="shared" si="1040"/>
        <v>5</v>
      </c>
      <c r="V11126">
        <f t="shared" si="1041"/>
        <v>1</v>
      </c>
      <c r="W11126">
        <f t="shared" si="1042"/>
        <v>5</v>
      </c>
      <c r="X11126" t="str">
        <f t="shared" si="1043"/>
        <v>515</v>
      </c>
      <c r="Y11126" t="str">
        <f>IF(Table1[[#This Row],[RFM_Score]]="555","Champion", IF(AND(J11126&gt;=4,V11126&gt;=4),"Loyal", IF(U11126&lt;=2,"At Risk", IF(W11126&gt;=4,"Potential Loyalist","Others"))))</f>
        <v>Potential Loyalist</v>
      </c>
    </row>
    <row r="11127" spans="1:25">
      <c r="A11127" t="s">
        <v>3643</v>
      </c>
      <c r="B11127">
        <v>25</v>
      </c>
      <c r="C11127" t="s">
        <v>24</v>
      </c>
      <c r="D11127" t="s">
        <v>49</v>
      </c>
      <c r="E11127" s="6" t="s">
        <v>23197</v>
      </c>
      <c r="F11127" t="s">
        <v>30</v>
      </c>
      <c r="G11127">
        <v>5</v>
      </c>
      <c r="H11127">
        <v>2</v>
      </c>
      <c r="I11127">
        <v>44</v>
      </c>
      <c r="J11127">
        <v>4</v>
      </c>
      <c r="K11127">
        <v>575.80999999999995</v>
      </c>
      <c r="L11127" t="str">
        <f t="shared" si="1038"/>
        <v/>
      </c>
      <c r="M11127">
        <v>0</v>
      </c>
      <c r="N11127" t="str">
        <f t="shared" si="1039"/>
        <v/>
      </c>
      <c r="O11127">
        <v>48</v>
      </c>
      <c r="P11127" s="11">
        <v>0.4</v>
      </c>
      <c r="Q11127" s="11">
        <v>9.0909090909090898E-2</v>
      </c>
      <c r="R11127" s="12">
        <v>0</v>
      </c>
      <c r="S11127" t="s">
        <v>27</v>
      </c>
      <c r="T11127">
        <v>0</v>
      </c>
      <c r="U11127">
        <f t="shared" si="1040"/>
        <v>3</v>
      </c>
      <c r="V11127">
        <f t="shared" si="1041"/>
        <v>1</v>
      </c>
      <c r="W11127">
        <f t="shared" si="1042"/>
        <v>5</v>
      </c>
      <c r="X11127" t="str">
        <f t="shared" si="1043"/>
        <v>315</v>
      </c>
      <c r="Y11127" t="str">
        <f>IF(Table1[[#This Row],[RFM_Score]]="555","Champion", IF(AND(J11127&gt;=4,V11127&gt;=4),"Loyal", IF(U11127&lt;=2,"At Risk", IF(W11127&gt;=4,"Potential Loyalist","Others"))))</f>
        <v>Potential Loyalist</v>
      </c>
    </row>
    <row r="11128" spans="1:25">
      <c r="A11128" t="s">
        <v>9170</v>
      </c>
      <c r="B11128">
        <v>38</v>
      </c>
      <c r="C11128" t="s">
        <v>24</v>
      </c>
      <c r="D11128" t="s">
        <v>25</v>
      </c>
      <c r="E11128" s="6" t="s">
        <v>23198</v>
      </c>
      <c r="F11128" t="s">
        <v>37</v>
      </c>
      <c r="G11128">
        <v>3</v>
      </c>
      <c r="H11128">
        <v>0</v>
      </c>
      <c r="I11128">
        <v>49</v>
      </c>
      <c r="J11128">
        <v>1</v>
      </c>
      <c r="K11128">
        <v>575.19000000000005</v>
      </c>
      <c r="L11128" t="str">
        <f t="shared" si="1038"/>
        <v/>
      </c>
      <c r="M11128">
        <v>0</v>
      </c>
      <c r="N11128" t="str">
        <f t="shared" si="1039"/>
        <v/>
      </c>
      <c r="O11128">
        <v>63</v>
      </c>
      <c r="P11128" s="11">
        <v>0</v>
      </c>
      <c r="Q11128" s="11">
        <v>2.04081632653061E-2</v>
      </c>
      <c r="R11128" s="12">
        <v>0</v>
      </c>
      <c r="S11128" t="s">
        <v>27</v>
      </c>
      <c r="T11128">
        <v>0</v>
      </c>
      <c r="U11128">
        <f t="shared" si="1040"/>
        <v>3</v>
      </c>
      <c r="V11128">
        <f t="shared" si="1041"/>
        <v>1</v>
      </c>
      <c r="W11128">
        <f t="shared" si="1042"/>
        <v>5</v>
      </c>
      <c r="X11128" t="str">
        <f t="shared" si="1043"/>
        <v>315</v>
      </c>
      <c r="Y11128" t="str">
        <f>IF(Table1[[#This Row],[RFM_Score]]="555","Champion", IF(AND(J11128&gt;=4,V11128&gt;=4),"Loyal", IF(U11128&lt;=2,"At Risk", IF(W11128&gt;=4,"Potential Loyalist","Others"))))</f>
        <v>Potential Loyalist</v>
      </c>
    </row>
    <row r="11129" spans="1:25">
      <c r="A11129" t="s">
        <v>1140</v>
      </c>
      <c r="B11129">
        <v>33</v>
      </c>
      <c r="C11129" t="s">
        <v>19</v>
      </c>
      <c r="D11129" t="s">
        <v>29</v>
      </c>
      <c r="E11129" s="6" t="s">
        <v>23199</v>
      </c>
      <c r="F11129" t="s">
        <v>26</v>
      </c>
      <c r="G11129">
        <v>4</v>
      </c>
      <c r="H11129">
        <v>1</v>
      </c>
      <c r="I11129">
        <v>55</v>
      </c>
      <c r="J11129">
        <v>1</v>
      </c>
      <c r="K11129">
        <v>573.69000000000005</v>
      </c>
      <c r="L11129" t="str">
        <f t="shared" si="1038"/>
        <v/>
      </c>
      <c r="M11129">
        <v>0</v>
      </c>
      <c r="N11129" t="str">
        <f t="shared" si="1039"/>
        <v/>
      </c>
      <c r="O11129">
        <v>1</v>
      </c>
      <c r="P11129" s="11">
        <v>0.25</v>
      </c>
      <c r="Q11129" s="11">
        <v>1.8181818181818101E-2</v>
      </c>
      <c r="R11129" s="12">
        <v>0</v>
      </c>
      <c r="S11129" t="s">
        <v>27</v>
      </c>
      <c r="T11129">
        <v>1</v>
      </c>
      <c r="U11129">
        <f t="shared" si="1040"/>
        <v>5</v>
      </c>
      <c r="V11129">
        <f t="shared" si="1041"/>
        <v>1</v>
      </c>
      <c r="W11129">
        <f t="shared" si="1042"/>
        <v>5</v>
      </c>
      <c r="X11129" t="str">
        <f t="shared" si="1043"/>
        <v>515</v>
      </c>
      <c r="Y11129" t="str">
        <f>IF(Table1[[#This Row],[RFM_Score]]="555","Champion", IF(AND(J11129&gt;=4,V11129&gt;=4),"Loyal", IF(U11129&lt;=2,"At Risk", IF(W11129&gt;=4,"Potential Loyalist","Others"))))</f>
        <v>Potential Loyalist</v>
      </c>
    </row>
    <row r="11130" spans="1:25">
      <c r="A11130" t="s">
        <v>895</v>
      </c>
      <c r="B11130">
        <v>28</v>
      </c>
      <c r="C11130" t="s">
        <v>24</v>
      </c>
      <c r="D11130" t="s">
        <v>25</v>
      </c>
      <c r="E11130" s="6" t="s">
        <v>23200</v>
      </c>
      <c r="F11130" t="s">
        <v>26</v>
      </c>
      <c r="G11130">
        <v>2</v>
      </c>
      <c r="H11130">
        <v>0</v>
      </c>
      <c r="I11130">
        <v>49</v>
      </c>
      <c r="J11130">
        <v>2</v>
      </c>
      <c r="K11130">
        <v>571.24</v>
      </c>
      <c r="L11130" t="str">
        <f t="shared" si="1038"/>
        <v/>
      </c>
      <c r="M11130">
        <v>0</v>
      </c>
      <c r="N11130" t="str">
        <f t="shared" si="1039"/>
        <v/>
      </c>
      <c r="O11130">
        <v>103</v>
      </c>
      <c r="P11130" s="11">
        <v>0</v>
      </c>
      <c r="Q11130" s="11">
        <v>4.08163265306122E-2</v>
      </c>
      <c r="R11130" s="12">
        <v>0</v>
      </c>
      <c r="S11130" t="s">
        <v>27</v>
      </c>
      <c r="T11130">
        <v>0</v>
      </c>
      <c r="U11130">
        <f t="shared" si="1040"/>
        <v>1</v>
      </c>
      <c r="V11130">
        <f t="shared" si="1041"/>
        <v>1</v>
      </c>
      <c r="W11130">
        <f t="shared" si="1042"/>
        <v>5</v>
      </c>
      <c r="X11130" t="str">
        <f t="shared" si="1043"/>
        <v>115</v>
      </c>
      <c r="Y11130" t="str">
        <f>IF(Table1[[#This Row],[RFM_Score]]="555","Champion", IF(AND(J11130&gt;=4,V11130&gt;=4),"Loyal", IF(U11130&lt;=2,"At Risk", IF(W11130&gt;=4,"Potential Loyalist","Others"))))</f>
        <v>At Risk</v>
      </c>
    </row>
    <row r="11131" spans="1:25">
      <c r="A11131" t="s">
        <v>11964</v>
      </c>
      <c r="B11131">
        <v>38</v>
      </c>
      <c r="C11131" t="s">
        <v>19</v>
      </c>
      <c r="D11131" t="s">
        <v>25</v>
      </c>
      <c r="E11131" s="6" t="s">
        <v>23201</v>
      </c>
      <c r="F11131" t="s">
        <v>30</v>
      </c>
      <c r="G11131">
        <v>4</v>
      </c>
      <c r="H11131">
        <v>0</v>
      </c>
      <c r="I11131">
        <v>48</v>
      </c>
      <c r="J11131">
        <v>0</v>
      </c>
      <c r="K11131">
        <v>569.23</v>
      </c>
      <c r="L11131" t="str">
        <f t="shared" si="1038"/>
        <v/>
      </c>
      <c r="M11131">
        <v>0</v>
      </c>
      <c r="N11131" t="str">
        <f t="shared" si="1039"/>
        <v/>
      </c>
      <c r="O11131">
        <v>35</v>
      </c>
      <c r="P11131" s="11">
        <v>0</v>
      </c>
      <c r="Q11131" s="11">
        <v>0</v>
      </c>
      <c r="R11131" s="12">
        <v>0</v>
      </c>
      <c r="S11131" t="s">
        <v>27</v>
      </c>
      <c r="T11131">
        <v>0</v>
      </c>
      <c r="U11131">
        <f t="shared" si="1040"/>
        <v>4</v>
      </c>
      <c r="V11131">
        <f t="shared" si="1041"/>
        <v>1</v>
      </c>
      <c r="W11131">
        <f t="shared" si="1042"/>
        <v>5</v>
      </c>
      <c r="X11131" t="str">
        <f t="shared" si="1043"/>
        <v>415</v>
      </c>
      <c r="Y11131" t="str">
        <f>IF(Table1[[#This Row],[RFM_Score]]="555","Champion", IF(AND(J11131&gt;=4,V11131&gt;=4),"Loyal", IF(U11131&lt;=2,"At Risk", IF(W11131&gt;=4,"Potential Loyalist","Others"))))</f>
        <v>Potential Loyalist</v>
      </c>
    </row>
    <row r="11132" spans="1:25">
      <c r="A11132" t="s">
        <v>11685</v>
      </c>
      <c r="B11132">
        <v>37</v>
      </c>
      <c r="C11132" t="s">
        <v>24</v>
      </c>
      <c r="D11132" t="s">
        <v>25</v>
      </c>
      <c r="E11132" s="6" t="s">
        <v>23202</v>
      </c>
      <c r="F11132" t="s">
        <v>37</v>
      </c>
      <c r="G11132">
        <v>1</v>
      </c>
      <c r="H11132">
        <v>0</v>
      </c>
      <c r="I11132">
        <v>52</v>
      </c>
      <c r="J11132">
        <v>3</v>
      </c>
      <c r="K11132">
        <v>566.15</v>
      </c>
      <c r="L11132" t="str">
        <f t="shared" si="1038"/>
        <v/>
      </c>
      <c r="M11132">
        <v>0</v>
      </c>
      <c r="N11132" t="str">
        <f t="shared" si="1039"/>
        <v/>
      </c>
      <c r="O11132">
        <v>1</v>
      </c>
      <c r="P11132" s="11">
        <v>0</v>
      </c>
      <c r="Q11132" s="11">
        <v>5.7692307692307598E-2</v>
      </c>
      <c r="R11132" s="12">
        <v>0</v>
      </c>
      <c r="S11132" t="s">
        <v>27</v>
      </c>
      <c r="T11132">
        <v>0</v>
      </c>
      <c r="U11132">
        <f t="shared" si="1040"/>
        <v>5</v>
      </c>
      <c r="V11132">
        <f t="shared" si="1041"/>
        <v>1</v>
      </c>
      <c r="W11132">
        <f t="shared" si="1042"/>
        <v>5</v>
      </c>
      <c r="X11132" t="str">
        <f t="shared" si="1043"/>
        <v>515</v>
      </c>
      <c r="Y11132" t="str">
        <f>IF(Table1[[#This Row],[RFM_Score]]="555","Champion", IF(AND(J11132&gt;=4,V11132&gt;=4),"Loyal", IF(U11132&lt;=2,"At Risk", IF(W11132&gt;=4,"Potential Loyalist","Others"))))</f>
        <v>Potential Loyalist</v>
      </c>
    </row>
    <row r="11133" spans="1:25">
      <c r="A11133" t="s">
        <v>3656</v>
      </c>
      <c r="B11133">
        <v>45</v>
      </c>
      <c r="C11133" t="s">
        <v>24</v>
      </c>
      <c r="D11133" t="s">
        <v>29</v>
      </c>
      <c r="E11133" s="6" t="s">
        <v>23203</v>
      </c>
      <c r="F11133" t="s">
        <v>30</v>
      </c>
      <c r="G11133">
        <v>5</v>
      </c>
      <c r="H11133">
        <v>3</v>
      </c>
      <c r="I11133">
        <v>49</v>
      </c>
      <c r="J11133">
        <v>3</v>
      </c>
      <c r="K11133">
        <v>565.9</v>
      </c>
      <c r="L11133" t="str">
        <f t="shared" si="1038"/>
        <v/>
      </c>
      <c r="M11133">
        <v>0</v>
      </c>
      <c r="N11133" t="str">
        <f t="shared" si="1039"/>
        <v/>
      </c>
      <c r="O11133">
        <v>81</v>
      </c>
      <c r="P11133" s="11">
        <v>0.6</v>
      </c>
      <c r="Q11133" s="11">
        <v>6.1224489795918297E-2</v>
      </c>
      <c r="R11133" s="12">
        <v>0</v>
      </c>
      <c r="S11133" t="s">
        <v>27</v>
      </c>
      <c r="T11133">
        <v>0</v>
      </c>
      <c r="U11133">
        <f t="shared" si="1040"/>
        <v>2</v>
      </c>
      <c r="V11133">
        <f t="shared" si="1041"/>
        <v>1</v>
      </c>
      <c r="W11133">
        <f t="shared" si="1042"/>
        <v>5</v>
      </c>
      <c r="X11133" t="str">
        <f t="shared" si="1043"/>
        <v>215</v>
      </c>
      <c r="Y11133" t="str">
        <f>IF(Table1[[#This Row],[RFM_Score]]="555","Champion", IF(AND(J11133&gt;=4,V11133&gt;=4),"Loyal", IF(U11133&lt;=2,"At Risk", IF(W11133&gt;=4,"Potential Loyalist","Others"))))</f>
        <v>At Risk</v>
      </c>
    </row>
    <row r="11134" spans="1:25">
      <c r="A11134" t="s">
        <v>7409</v>
      </c>
      <c r="B11134">
        <v>30</v>
      </c>
      <c r="C11134" t="s">
        <v>24</v>
      </c>
      <c r="D11134" t="s">
        <v>35</v>
      </c>
      <c r="E11134" s="6" t="s">
        <v>23204</v>
      </c>
      <c r="F11134" t="s">
        <v>37</v>
      </c>
      <c r="G11134">
        <v>3</v>
      </c>
      <c r="H11134">
        <v>2</v>
      </c>
      <c r="I11134">
        <v>58</v>
      </c>
      <c r="J11134">
        <v>3</v>
      </c>
      <c r="K11134">
        <v>559.92999999999995</v>
      </c>
      <c r="L11134" t="str">
        <f t="shared" si="1038"/>
        <v/>
      </c>
      <c r="M11134">
        <v>0</v>
      </c>
      <c r="N11134" t="str">
        <f t="shared" si="1039"/>
        <v/>
      </c>
      <c r="O11134">
        <v>0</v>
      </c>
      <c r="P11134" s="11">
        <v>0.66666666666666596</v>
      </c>
      <c r="Q11134" s="11">
        <v>5.1724137931034399E-2</v>
      </c>
      <c r="R11134" s="12">
        <v>0</v>
      </c>
      <c r="S11134" t="s">
        <v>27</v>
      </c>
      <c r="T11134">
        <v>0</v>
      </c>
      <c r="U11134">
        <f t="shared" si="1040"/>
        <v>5</v>
      </c>
      <c r="V11134">
        <f t="shared" si="1041"/>
        <v>1</v>
      </c>
      <c r="W11134">
        <f t="shared" si="1042"/>
        <v>5</v>
      </c>
      <c r="X11134" t="str">
        <f t="shared" si="1043"/>
        <v>515</v>
      </c>
      <c r="Y11134" t="str">
        <f>IF(Table1[[#This Row],[RFM_Score]]="555","Champion", IF(AND(J11134&gt;=4,V11134&gt;=4),"Loyal", IF(U11134&lt;=2,"At Risk", IF(W11134&gt;=4,"Potential Loyalist","Others"))))</f>
        <v>Potential Loyalist</v>
      </c>
    </row>
    <row r="11135" spans="1:25">
      <c r="A11135" t="s">
        <v>8223</v>
      </c>
      <c r="B11135">
        <v>41</v>
      </c>
      <c r="C11135" t="s">
        <v>19</v>
      </c>
      <c r="D11135" t="s">
        <v>41</v>
      </c>
      <c r="E11135" s="6" t="s">
        <v>23205</v>
      </c>
      <c r="F11135" t="s">
        <v>60</v>
      </c>
      <c r="G11135">
        <v>3</v>
      </c>
      <c r="H11135">
        <v>2</v>
      </c>
      <c r="I11135">
        <v>42</v>
      </c>
      <c r="J11135">
        <v>0</v>
      </c>
      <c r="K11135">
        <v>559.41999999999996</v>
      </c>
      <c r="L11135" t="str">
        <f t="shared" si="1038"/>
        <v/>
      </c>
      <c r="M11135">
        <v>0</v>
      </c>
      <c r="N11135" t="str">
        <f t="shared" si="1039"/>
        <v/>
      </c>
      <c r="O11135">
        <v>7</v>
      </c>
      <c r="P11135" s="11">
        <v>0.66666666666666596</v>
      </c>
      <c r="Q11135" s="11">
        <v>0</v>
      </c>
      <c r="R11135" s="12">
        <v>0</v>
      </c>
      <c r="S11135" t="s">
        <v>27</v>
      </c>
      <c r="T11135">
        <v>0</v>
      </c>
      <c r="U11135">
        <f t="shared" si="1040"/>
        <v>5</v>
      </c>
      <c r="V11135">
        <f t="shared" si="1041"/>
        <v>1</v>
      </c>
      <c r="W11135">
        <f t="shared" si="1042"/>
        <v>5</v>
      </c>
      <c r="X11135" t="str">
        <f t="shared" si="1043"/>
        <v>515</v>
      </c>
      <c r="Y11135" t="str">
        <f>IF(Table1[[#This Row],[RFM_Score]]="555","Champion", IF(AND(J11135&gt;=4,V11135&gt;=4),"Loyal", IF(U11135&lt;=2,"At Risk", IF(W11135&gt;=4,"Potential Loyalist","Others"))))</f>
        <v>Potential Loyalist</v>
      </c>
    </row>
    <row r="11136" spans="1:25">
      <c r="A11136" t="s">
        <v>3133</v>
      </c>
      <c r="B11136">
        <v>47</v>
      </c>
      <c r="C11136" t="s">
        <v>19</v>
      </c>
      <c r="D11136" t="s">
        <v>25</v>
      </c>
      <c r="E11136" s="6" t="s">
        <v>23206</v>
      </c>
      <c r="F11136" t="s">
        <v>21</v>
      </c>
      <c r="G11136">
        <v>3</v>
      </c>
      <c r="H11136">
        <v>1</v>
      </c>
      <c r="I11136">
        <v>53</v>
      </c>
      <c r="J11136">
        <v>0</v>
      </c>
      <c r="K11136">
        <v>558.03</v>
      </c>
      <c r="L11136" t="str">
        <f t="shared" si="1038"/>
        <v/>
      </c>
      <c r="M11136">
        <v>0</v>
      </c>
      <c r="N11136" t="str">
        <f t="shared" si="1039"/>
        <v/>
      </c>
      <c r="O11136">
        <v>23</v>
      </c>
      <c r="P11136" s="11">
        <v>0.33333333333333298</v>
      </c>
      <c r="Q11136" s="11">
        <v>0</v>
      </c>
      <c r="R11136" s="12">
        <v>0</v>
      </c>
      <c r="S11136" t="s">
        <v>27</v>
      </c>
      <c r="T11136">
        <v>0</v>
      </c>
      <c r="U11136">
        <f t="shared" si="1040"/>
        <v>4</v>
      </c>
      <c r="V11136">
        <f t="shared" si="1041"/>
        <v>1</v>
      </c>
      <c r="W11136">
        <f t="shared" si="1042"/>
        <v>5</v>
      </c>
      <c r="X11136" t="str">
        <f t="shared" si="1043"/>
        <v>415</v>
      </c>
      <c r="Y11136" t="str">
        <f>IF(Table1[[#This Row],[RFM_Score]]="555","Champion", IF(AND(J11136&gt;=4,V11136&gt;=4),"Loyal", IF(U11136&lt;=2,"At Risk", IF(W11136&gt;=4,"Potential Loyalist","Others"))))</f>
        <v>Potential Loyalist</v>
      </c>
    </row>
    <row r="11137" spans="1:25">
      <c r="A11137" t="s">
        <v>6062</v>
      </c>
      <c r="B11137">
        <v>36</v>
      </c>
      <c r="C11137" t="s">
        <v>19</v>
      </c>
      <c r="D11137" t="s">
        <v>35</v>
      </c>
      <c r="E11137" s="6" t="s">
        <v>23207</v>
      </c>
      <c r="F11137" t="s">
        <v>26</v>
      </c>
      <c r="G11137">
        <v>3</v>
      </c>
      <c r="H11137">
        <v>3</v>
      </c>
      <c r="I11137">
        <v>51</v>
      </c>
      <c r="J11137">
        <v>2</v>
      </c>
      <c r="K11137">
        <v>548.63</v>
      </c>
      <c r="L11137" t="str">
        <f t="shared" si="1038"/>
        <v/>
      </c>
      <c r="M11137">
        <v>0</v>
      </c>
      <c r="N11137" t="str">
        <f t="shared" si="1039"/>
        <v/>
      </c>
      <c r="O11137">
        <v>5</v>
      </c>
      <c r="P11137" s="11">
        <v>1</v>
      </c>
      <c r="Q11137" s="11">
        <v>3.9215686274509803E-2</v>
      </c>
      <c r="R11137" s="12">
        <v>0</v>
      </c>
      <c r="S11137" t="s">
        <v>27</v>
      </c>
      <c r="T11137">
        <v>0</v>
      </c>
      <c r="U11137">
        <f t="shared" si="1040"/>
        <v>5</v>
      </c>
      <c r="V11137">
        <f t="shared" si="1041"/>
        <v>1</v>
      </c>
      <c r="W11137">
        <f t="shared" si="1042"/>
        <v>5</v>
      </c>
      <c r="X11137" t="str">
        <f t="shared" si="1043"/>
        <v>515</v>
      </c>
      <c r="Y11137" t="str">
        <f>IF(Table1[[#This Row],[RFM_Score]]="555","Champion", IF(AND(J11137&gt;=4,V11137&gt;=4),"Loyal", IF(U11137&lt;=2,"At Risk", IF(W11137&gt;=4,"Potential Loyalist","Others"))))</f>
        <v>Potential Loyalist</v>
      </c>
    </row>
    <row r="11138" spans="1:25">
      <c r="A11138" t="s">
        <v>8536</v>
      </c>
      <c r="B11138">
        <v>47</v>
      </c>
      <c r="C11138" t="s">
        <v>24</v>
      </c>
      <c r="D11138" t="s">
        <v>25</v>
      </c>
      <c r="E11138" s="6" t="s">
        <v>23208</v>
      </c>
      <c r="F11138" t="s">
        <v>26</v>
      </c>
      <c r="G11138">
        <v>2</v>
      </c>
      <c r="H11138">
        <v>1</v>
      </c>
      <c r="I11138">
        <v>52</v>
      </c>
      <c r="J11138">
        <v>6</v>
      </c>
      <c r="K11138">
        <v>543.98</v>
      </c>
      <c r="L11138" t="str">
        <f t="shared" ref="L11138:L11201" si="1044">IF(OR(K11138&lt;$AC$10, K11138&gt;$AC$11), "OUTLIER", "")</f>
        <v/>
      </c>
      <c r="M11138">
        <v>0</v>
      </c>
      <c r="N11138" t="str">
        <f t="shared" ref="N11138:N11201" si="1045">IF(OR(M11138&lt;$AC$16, M11138&gt;$AC$17), "OUTLIER", "")</f>
        <v/>
      </c>
      <c r="O11138">
        <v>11</v>
      </c>
      <c r="P11138" s="11">
        <v>0.5</v>
      </c>
      <c r="Q11138" s="11">
        <v>0.115384615384615</v>
      </c>
      <c r="R11138" s="12">
        <v>0</v>
      </c>
      <c r="S11138" t="s">
        <v>27</v>
      </c>
      <c r="T11138">
        <v>0</v>
      </c>
      <c r="U11138">
        <f t="shared" ref="U11138:U11201" si="1046">IF(O11138&lt;=20,5,IF(O11138&lt;=40,4,IF(O11138&lt;=70,3,IF(O11138&lt;=100,2,1))))</f>
        <v>5</v>
      </c>
      <c r="V11138">
        <f t="shared" ref="V11138:V11201" si="1047">IF(M11138&gt;=11,5,IF(M11138&gt;=9,4,IF(M11138&gt;=7,3,IF(M11138&gt;=5,2,1))))</f>
        <v>1</v>
      </c>
      <c r="W11138">
        <f t="shared" ref="W11138:W11201" si="1048">IF(K11138&gt;=500,5,IF(K11138&gt;=300,4,IF(K11138&gt;=150,3,IF(K11138&gt;=50,2,1))))</f>
        <v>5</v>
      </c>
      <c r="X11138" t="str">
        <f t="shared" ref="X11138:X11201" si="1049">U11138 &amp; V11138 &amp; W11138</f>
        <v>515</v>
      </c>
      <c r="Y11138" t="str">
        <f>IF(Table1[[#This Row],[RFM_Score]]="555","Champion", IF(AND(J11138&gt;=4,V11138&gt;=4),"Loyal", IF(U11138&lt;=2,"At Risk", IF(W11138&gt;=4,"Potential Loyalist","Others"))))</f>
        <v>Potential Loyalist</v>
      </c>
    </row>
    <row r="11139" spans="1:25">
      <c r="A11139" t="s">
        <v>11366</v>
      </c>
      <c r="B11139">
        <v>29</v>
      </c>
      <c r="C11139" t="s">
        <v>24</v>
      </c>
      <c r="D11139" t="s">
        <v>41</v>
      </c>
      <c r="E11139" s="6" t="s">
        <v>23209</v>
      </c>
      <c r="F11139" t="s">
        <v>62</v>
      </c>
      <c r="G11139">
        <v>6</v>
      </c>
      <c r="H11139">
        <v>3</v>
      </c>
      <c r="I11139">
        <v>39</v>
      </c>
      <c r="J11139">
        <v>2</v>
      </c>
      <c r="K11139">
        <v>535.01</v>
      </c>
      <c r="L11139" t="str">
        <f t="shared" si="1044"/>
        <v/>
      </c>
      <c r="M11139">
        <v>0</v>
      </c>
      <c r="N11139" t="str">
        <f t="shared" si="1045"/>
        <v/>
      </c>
      <c r="O11139">
        <v>12</v>
      </c>
      <c r="P11139" s="11">
        <v>0.5</v>
      </c>
      <c r="Q11139" s="11">
        <v>5.1282051282051197E-2</v>
      </c>
      <c r="R11139" s="12">
        <v>0</v>
      </c>
      <c r="S11139" t="s">
        <v>27</v>
      </c>
      <c r="T11139">
        <v>0</v>
      </c>
      <c r="U11139">
        <f t="shared" si="1046"/>
        <v>5</v>
      </c>
      <c r="V11139">
        <f t="shared" si="1047"/>
        <v>1</v>
      </c>
      <c r="W11139">
        <f t="shared" si="1048"/>
        <v>5</v>
      </c>
      <c r="X11139" t="str">
        <f t="shared" si="1049"/>
        <v>515</v>
      </c>
      <c r="Y11139" t="str">
        <f>IF(Table1[[#This Row],[RFM_Score]]="555","Champion", IF(AND(J11139&gt;=4,V11139&gt;=4),"Loyal", IF(U11139&lt;=2,"At Risk", IF(W11139&gt;=4,"Potential Loyalist","Others"))))</f>
        <v>Potential Loyalist</v>
      </c>
    </row>
    <row r="11140" spans="1:25">
      <c r="A11140" t="s">
        <v>6830</v>
      </c>
      <c r="B11140">
        <v>27</v>
      </c>
      <c r="C11140" t="s">
        <v>24</v>
      </c>
      <c r="D11140" t="s">
        <v>35</v>
      </c>
      <c r="E11140" s="6" t="s">
        <v>23210</v>
      </c>
      <c r="F11140" t="s">
        <v>30</v>
      </c>
      <c r="G11140">
        <v>3</v>
      </c>
      <c r="H11140">
        <v>2</v>
      </c>
      <c r="I11140">
        <v>44</v>
      </c>
      <c r="J11140">
        <v>2</v>
      </c>
      <c r="K11140">
        <v>533.47</v>
      </c>
      <c r="L11140" t="str">
        <f t="shared" si="1044"/>
        <v/>
      </c>
      <c r="M11140">
        <v>0</v>
      </c>
      <c r="N11140" t="str">
        <f t="shared" si="1045"/>
        <v/>
      </c>
      <c r="O11140">
        <v>8</v>
      </c>
      <c r="P11140" s="11">
        <v>0.66666666666666596</v>
      </c>
      <c r="Q11140" s="11">
        <v>4.54545454545454E-2</v>
      </c>
      <c r="R11140" s="12">
        <v>0</v>
      </c>
      <c r="S11140" t="s">
        <v>27</v>
      </c>
      <c r="T11140">
        <v>0</v>
      </c>
      <c r="U11140">
        <f t="shared" si="1046"/>
        <v>5</v>
      </c>
      <c r="V11140">
        <f t="shared" si="1047"/>
        <v>1</v>
      </c>
      <c r="W11140">
        <f t="shared" si="1048"/>
        <v>5</v>
      </c>
      <c r="X11140" t="str">
        <f t="shared" si="1049"/>
        <v>515</v>
      </c>
      <c r="Y11140" t="str">
        <f>IF(Table1[[#This Row],[RFM_Score]]="555","Champion", IF(AND(J11140&gt;=4,V11140&gt;=4),"Loyal", IF(U11140&lt;=2,"At Risk", IF(W11140&gt;=4,"Potential Loyalist","Others"))))</f>
        <v>Potential Loyalist</v>
      </c>
    </row>
    <row r="11141" spans="1:25">
      <c r="A11141" t="s">
        <v>10388</v>
      </c>
      <c r="B11141">
        <v>18</v>
      </c>
      <c r="C11141" t="s">
        <v>19</v>
      </c>
      <c r="D11141" t="s">
        <v>49</v>
      </c>
      <c r="E11141" s="6" t="s">
        <v>23211</v>
      </c>
      <c r="F11141" t="s">
        <v>30</v>
      </c>
      <c r="G11141">
        <v>4</v>
      </c>
      <c r="H11141">
        <v>1</v>
      </c>
      <c r="I11141">
        <v>53</v>
      </c>
      <c r="J11141">
        <v>1</v>
      </c>
      <c r="K11141">
        <v>532.82000000000005</v>
      </c>
      <c r="L11141" t="str">
        <f t="shared" si="1044"/>
        <v/>
      </c>
      <c r="M11141">
        <v>0</v>
      </c>
      <c r="N11141" t="str">
        <f t="shared" si="1045"/>
        <v/>
      </c>
      <c r="O11141">
        <v>2</v>
      </c>
      <c r="P11141" s="11">
        <v>0.25</v>
      </c>
      <c r="Q11141" s="11">
        <v>1.8867924528301799E-2</v>
      </c>
      <c r="R11141" s="12">
        <v>0</v>
      </c>
      <c r="S11141" t="s">
        <v>27</v>
      </c>
      <c r="T11141">
        <v>0</v>
      </c>
      <c r="U11141">
        <f t="shared" si="1046"/>
        <v>5</v>
      </c>
      <c r="V11141">
        <f t="shared" si="1047"/>
        <v>1</v>
      </c>
      <c r="W11141">
        <f t="shared" si="1048"/>
        <v>5</v>
      </c>
      <c r="X11141" t="str">
        <f t="shared" si="1049"/>
        <v>515</v>
      </c>
      <c r="Y11141" t="str">
        <f>IF(Table1[[#This Row],[RFM_Score]]="555","Champion", IF(AND(J11141&gt;=4,V11141&gt;=4),"Loyal", IF(U11141&lt;=2,"At Risk", IF(W11141&gt;=4,"Potential Loyalist","Others"))))</f>
        <v>Potential Loyalist</v>
      </c>
    </row>
    <row r="11142" spans="1:25">
      <c r="A11142" t="s">
        <v>1597</v>
      </c>
      <c r="B11142">
        <v>34</v>
      </c>
      <c r="C11142" t="s">
        <v>19</v>
      </c>
      <c r="D11142" t="s">
        <v>25</v>
      </c>
      <c r="E11142" s="6" t="s">
        <v>23212</v>
      </c>
      <c r="F11142" t="s">
        <v>26</v>
      </c>
      <c r="G11142">
        <v>3</v>
      </c>
      <c r="H11142">
        <v>2</v>
      </c>
      <c r="I11142">
        <v>49</v>
      </c>
      <c r="J11142">
        <v>2</v>
      </c>
      <c r="K11142">
        <v>532.23</v>
      </c>
      <c r="L11142" t="str">
        <f t="shared" si="1044"/>
        <v/>
      </c>
      <c r="M11142">
        <v>0</v>
      </c>
      <c r="N11142" t="str">
        <f t="shared" si="1045"/>
        <v/>
      </c>
      <c r="O11142">
        <v>35</v>
      </c>
      <c r="P11142" s="11">
        <v>0.66666666666666596</v>
      </c>
      <c r="Q11142" s="11">
        <v>4.08163265306122E-2</v>
      </c>
      <c r="R11142" s="12">
        <v>0</v>
      </c>
      <c r="S11142" t="s">
        <v>27</v>
      </c>
      <c r="T11142">
        <v>0</v>
      </c>
      <c r="U11142">
        <f t="shared" si="1046"/>
        <v>4</v>
      </c>
      <c r="V11142">
        <f t="shared" si="1047"/>
        <v>1</v>
      </c>
      <c r="W11142">
        <f t="shared" si="1048"/>
        <v>5</v>
      </c>
      <c r="X11142" t="str">
        <f t="shared" si="1049"/>
        <v>415</v>
      </c>
      <c r="Y11142" t="str">
        <f>IF(Table1[[#This Row],[RFM_Score]]="555","Champion", IF(AND(J11142&gt;=4,V11142&gt;=4),"Loyal", IF(U11142&lt;=2,"At Risk", IF(W11142&gt;=4,"Potential Loyalist","Others"))))</f>
        <v>Potential Loyalist</v>
      </c>
    </row>
    <row r="11143" spans="1:25">
      <c r="A11143" t="s">
        <v>9228</v>
      </c>
      <c r="B11143">
        <v>18</v>
      </c>
      <c r="C11143" t="s">
        <v>24</v>
      </c>
      <c r="D11143" t="s">
        <v>35</v>
      </c>
      <c r="E11143" s="6" t="s">
        <v>23213</v>
      </c>
      <c r="F11143" t="s">
        <v>60</v>
      </c>
      <c r="G11143">
        <v>3</v>
      </c>
      <c r="H11143">
        <v>1</v>
      </c>
      <c r="I11143">
        <v>59</v>
      </c>
      <c r="J11143">
        <v>1</v>
      </c>
      <c r="K11143">
        <v>530.98</v>
      </c>
      <c r="L11143" t="str">
        <f t="shared" si="1044"/>
        <v/>
      </c>
      <c r="M11143">
        <v>0</v>
      </c>
      <c r="N11143" t="str">
        <f t="shared" si="1045"/>
        <v/>
      </c>
      <c r="O11143">
        <v>5</v>
      </c>
      <c r="P11143" s="11">
        <v>0.33333333333333298</v>
      </c>
      <c r="Q11143" s="11">
        <v>1.6949152542372801E-2</v>
      </c>
      <c r="R11143" s="12">
        <v>0</v>
      </c>
      <c r="S11143" t="s">
        <v>27</v>
      </c>
      <c r="T11143">
        <v>1</v>
      </c>
      <c r="U11143">
        <f t="shared" si="1046"/>
        <v>5</v>
      </c>
      <c r="V11143">
        <f t="shared" si="1047"/>
        <v>1</v>
      </c>
      <c r="W11143">
        <f t="shared" si="1048"/>
        <v>5</v>
      </c>
      <c r="X11143" t="str">
        <f t="shared" si="1049"/>
        <v>515</v>
      </c>
      <c r="Y11143" t="str">
        <f>IF(Table1[[#This Row],[RFM_Score]]="555","Champion", IF(AND(J11143&gt;=4,V11143&gt;=4),"Loyal", IF(U11143&lt;=2,"At Risk", IF(W11143&gt;=4,"Potential Loyalist","Others"))))</f>
        <v>Potential Loyalist</v>
      </c>
    </row>
    <row r="11144" spans="1:25">
      <c r="A11144" t="s">
        <v>7492</v>
      </c>
      <c r="B11144">
        <v>22</v>
      </c>
      <c r="C11144" t="s">
        <v>33</v>
      </c>
      <c r="D11144" t="s">
        <v>25</v>
      </c>
      <c r="E11144" s="6" t="s">
        <v>23214</v>
      </c>
      <c r="F11144" t="s">
        <v>60</v>
      </c>
      <c r="G11144">
        <v>2</v>
      </c>
      <c r="H11144">
        <v>1</v>
      </c>
      <c r="I11144">
        <v>49</v>
      </c>
      <c r="J11144">
        <v>3</v>
      </c>
      <c r="K11144">
        <v>528.4</v>
      </c>
      <c r="L11144" t="str">
        <f t="shared" si="1044"/>
        <v/>
      </c>
      <c r="M11144">
        <v>0</v>
      </c>
      <c r="N11144" t="str">
        <f t="shared" si="1045"/>
        <v/>
      </c>
      <c r="O11144">
        <v>85</v>
      </c>
      <c r="P11144" s="11">
        <v>0.5</v>
      </c>
      <c r="Q11144" s="11">
        <v>6.1224489795918297E-2</v>
      </c>
      <c r="R11144" s="12">
        <v>0</v>
      </c>
      <c r="S11144" t="s">
        <v>27</v>
      </c>
      <c r="T11144">
        <v>0</v>
      </c>
      <c r="U11144">
        <f t="shared" si="1046"/>
        <v>2</v>
      </c>
      <c r="V11144">
        <f t="shared" si="1047"/>
        <v>1</v>
      </c>
      <c r="W11144">
        <f t="shared" si="1048"/>
        <v>5</v>
      </c>
      <c r="X11144" t="str">
        <f t="shared" si="1049"/>
        <v>215</v>
      </c>
      <c r="Y11144" t="str">
        <f>IF(Table1[[#This Row],[RFM_Score]]="555","Champion", IF(AND(J11144&gt;=4,V11144&gt;=4),"Loyal", IF(U11144&lt;=2,"At Risk", IF(W11144&gt;=4,"Potential Loyalist","Others"))))</f>
        <v>At Risk</v>
      </c>
    </row>
    <row r="11145" spans="1:25">
      <c r="A11145" t="s">
        <v>5715</v>
      </c>
      <c r="B11145">
        <v>39</v>
      </c>
      <c r="C11145" t="s">
        <v>24</v>
      </c>
      <c r="D11145" t="s">
        <v>25</v>
      </c>
      <c r="E11145" s="6" t="s">
        <v>23215</v>
      </c>
      <c r="F11145" t="s">
        <v>62</v>
      </c>
      <c r="G11145">
        <v>2</v>
      </c>
      <c r="H11145">
        <v>0</v>
      </c>
      <c r="I11145">
        <v>42</v>
      </c>
      <c r="J11145">
        <v>2</v>
      </c>
      <c r="K11145">
        <v>526.5</v>
      </c>
      <c r="L11145" t="str">
        <f t="shared" si="1044"/>
        <v/>
      </c>
      <c r="M11145">
        <v>0</v>
      </c>
      <c r="N11145" t="str">
        <f t="shared" si="1045"/>
        <v/>
      </c>
      <c r="O11145">
        <v>21</v>
      </c>
      <c r="P11145" s="11">
        <v>0</v>
      </c>
      <c r="Q11145" s="11">
        <v>4.7619047619047603E-2</v>
      </c>
      <c r="R11145" s="12">
        <v>0</v>
      </c>
      <c r="S11145" t="s">
        <v>27</v>
      </c>
      <c r="T11145">
        <v>0</v>
      </c>
      <c r="U11145">
        <f t="shared" si="1046"/>
        <v>4</v>
      </c>
      <c r="V11145">
        <f t="shared" si="1047"/>
        <v>1</v>
      </c>
      <c r="W11145">
        <f t="shared" si="1048"/>
        <v>5</v>
      </c>
      <c r="X11145" t="str">
        <f t="shared" si="1049"/>
        <v>415</v>
      </c>
      <c r="Y11145" t="str">
        <f>IF(Table1[[#This Row],[RFM_Score]]="555","Champion", IF(AND(J11145&gt;=4,V11145&gt;=4),"Loyal", IF(U11145&lt;=2,"At Risk", IF(W11145&gt;=4,"Potential Loyalist","Others"))))</f>
        <v>Potential Loyalist</v>
      </c>
    </row>
    <row r="11146" spans="1:25">
      <c r="A11146" t="s">
        <v>1304</v>
      </c>
      <c r="B11146">
        <v>24</v>
      </c>
      <c r="C11146" t="s">
        <v>19</v>
      </c>
      <c r="D11146" t="s">
        <v>35</v>
      </c>
      <c r="E11146" s="6" t="s">
        <v>23216</v>
      </c>
      <c r="F11146" t="s">
        <v>21</v>
      </c>
      <c r="G11146">
        <v>7</v>
      </c>
      <c r="H11146">
        <v>1</v>
      </c>
      <c r="I11146">
        <v>65</v>
      </c>
      <c r="J11146">
        <v>4</v>
      </c>
      <c r="K11146">
        <v>519.66</v>
      </c>
      <c r="L11146" t="str">
        <f t="shared" si="1044"/>
        <v/>
      </c>
      <c r="M11146">
        <v>0</v>
      </c>
      <c r="N11146" t="str">
        <f t="shared" si="1045"/>
        <v/>
      </c>
      <c r="O11146">
        <v>61</v>
      </c>
      <c r="P11146" s="11">
        <v>0.14285714285714199</v>
      </c>
      <c r="Q11146" s="11">
        <v>6.15384615384615E-2</v>
      </c>
      <c r="R11146" s="12">
        <v>0</v>
      </c>
      <c r="S11146" t="s">
        <v>27</v>
      </c>
      <c r="T11146">
        <v>0</v>
      </c>
      <c r="U11146">
        <f t="shared" si="1046"/>
        <v>3</v>
      </c>
      <c r="V11146">
        <f t="shared" si="1047"/>
        <v>1</v>
      </c>
      <c r="W11146">
        <f t="shared" si="1048"/>
        <v>5</v>
      </c>
      <c r="X11146" t="str">
        <f t="shared" si="1049"/>
        <v>315</v>
      </c>
      <c r="Y11146" t="str">
        <f>IF(Table1[[#This Row],[RFM_Score]]="555","Champion", IF(AND(J11146&gt;=4,V11146&gt;=4),"Loyal", IF(U11146&lt;=2,"At Risk", IF(W11146&gt;=4,"Potential Loyalist","Others"))))</f>
        <v>Potential Loyalist</v>
      </c>
    </row>
    <row r="11147" spans="1:25">
      <c r="A11147" t="s">
        <v>9829</v>
      </c>
      <c r="B11147">
        <v>37</v>
      </c>
      <c r="C11147" t="s">
        <v>19</v>
      </c>
      <c r="D11147" t="s">
        <v>20</v>
      </c>
      <c r="E11147" s="6" t="s">
        <v>23217</v>
      </c>
      <c r="F11147" t="s">
        <v>60</v>
      </c>
      <c r="G11147">
        <v>5</v>
      </c>
      <c r="H11147">
        <v>0</v>
      </c>
      <c r="I11147">
        <v>50</v>
      </c>
      <c r="J11147">
        <v>1</v>
      </c>
      <c r="K11147">
        <v>517.70000000000005</v>
      </c>
      <c r="L11147" t="str">
        <f t="shared" si="1044"/>
        <v/>
      </c>
      <c r="M11147">
        <v>0</v>
      </c>
      <c r="N11147" t="str">
        <f t="shared" si="1045"/>
        <v/>
      </c>
      <c r="O11147">
        <v>18</v>
      </c>
      <c r="P11147" s="11">
        <v>0</v>
      </c>
      <c r="Q11147" s="11">
        <v>0.02</v>
      </c>
      <c r="R11147" s="12">
        <v>0</v>
      </c>
      <c r="S11147" t="s">
        <v>27</v>
      </c>
      <c r="T11147">
        <v>1</v>
      </c>
      <c r="U11147">
        <f t="shared" si="1046"/>
        <v>5</v>
      </c>
      <c r="V11147">
        <f t="shared" si="1047"/>
        <v>1</v>
      </c>
      <c r="W11147">
        <f t="shared" si="1048"/>
        <v>5</v>
      </c>
      <c r="X11147" t="str">
        <f t="shared" si="1049"/>
        <v>515</v>
      </c>
      <c r="Y11147" t="str">
        <f>IF(Table1[[#This Row],[RFM_Score]]="555","Champion", IF(AND(J11147&gt;=4,V11147&gt;=4),"Loyal", IF(U11147&lt;=2,"At Risk", IF(W11147&gt;=4,"Potential Loyalist","Others"))))</f>
        <v>Potential Loyalist</v>
      </c>
    </row>
    <row r="11148" spans="1:25">
      <c r="A11148" t="s">
        <v>5219</v>
      </c>
      <c r="B11148">
        <v>32</v>
      </c>
      <c r="C11148" t="s">
        <v>24</v>
      </c>
      <c r="D11148" t="s">
        <v>29</v>
      </c>
      <c r="E11148" s="6" t="s">
        <v>23218</v>
      </c>
      <c r="F11148" t="s">
        <v>30</v>
      </c>
      <c r="G11148">
        <v>5</v>
      </c>
      <c r="H11148">
        <v>0</v>
      </c>
      <c r="I11148">
        <v>68</v>
      </c>
      <c r="J11148">
        <v>6</v>
      </c>
      <c r="K11148">
        <v>516.82000000000005</v>
      </c>
      <c r="L11148" t="str">
        <f t="shared" si="1044"/>
        <v/>
      </c>
      <c r="M11148">
        <v>0</v>
      </c>
      <c r="N11148" t="str">
        <f t="shared" si="1045"/>
        <v/>
      </c>
      <c r="O11148">
        <v>8</v>
      </c>
      <c r="P11148" s="11">
        <v>0</v>
      </c>
      <c r="Q11148" s="11">
        <v>8.8235294117646995E-2</v>
      </c>
      <c r="R11148" s="12">
        <v>0</v>
      </c>
      <c r="S11148" t="s">
        <v>27</v>
      </c>
      <c r="T11148">
        <v>1</v>
      </c>
      <c r="U11148">
        <f t="shared" si="1046"/>
        <v>5</v>
      </c>
      <c r="V11148">
        <f t="shared" si="1047"/>
        <v>1</v>
      </c>
      <c r="W11148">
        <f t="shared" si="1048"/>
        <v>5</v>
      </c>
      <c r="X11148" t="str">
        <f t="shared" si="1049"/>
        <v>515</v>
      </c>
      <c r="Y11148" t="str">
        <f>IF(Table1[[#This Row],[RFM_Score]]="555","Champion", IF(AND(J11148&gt;=4,V11148&gt;=4),"Loyal", IF(U11148&lt;=2,"At Risk", IF(W11148&gt;=4,"Potential Loyalist","Others"))))</f>
        <v>Potential Loyalist</v>
      </c>
    </row>
    <row r="11149" spans="1:25">
      <c r="A11149" t="s">
        <v>4461</v>
      </c>
      <c r="B11149">
        <v>24</v>
      </c>
      <c r="C11149" t="s">
        <v>24</v>
      </c>
      <c r="D11149" t="s">
        <v>25</v>
      </c>
      <c r="E11149" s="6" t="s">
        <v>23219</v>
      </c>
      <c r="F11149" t="s">
        <v>37</v>
      </c>
      <c r="G11149">
        <v>3</v>
      </c>
      <c r="H11149">
        <v>0</v>
      </c>
      <c r="I11149">
        <v>46</v>
      </c>
      <c r="J11149">
        <v>5</v>
      </c>
      <c r="K11149">
        <v>514.29999999999995</v>
      </c>
      <c r="L11149" t="str">
        <f t="shared" si="1044"/>
        <v/>
      </c>
      <c r="M11149">
        <v>0</v>
      </c>
      <c r="N11149" t="str">
        <f t="shared" si="1045"/>
        <v/>
      </c>
      <c r="O11149">
        <v>67</v>
      </c>
      <c r="P11149" s="11">
        <v>0</v>
      </c>
      <c r="Q11149" s="11">
        <v>0.108695652173913</v>
      </c>
      <c r="R11149" s="12">
        <v>0</v>
      </c>
      <c r="S11149" t="s">
        <v>27</v>
      </c>
      <c r="T11149">
        <v>0</v>
      </c>
      <c r="U11149">
        <f t="shared" si="1046"/>
        <v>3</v>
      </c>
      <c r="V11149">
        <f t="shared" si="1047"/>
        <v>1</v>
      </c>
      <c r="W11149">
        <f t="shared" si="1048"/>
        <v>5</v>
      </c>
      <c r="X11149" t="str">
        <f t="shared" si="1049"/>
        <v>315</v>
      </c>
      <c r="Y11149" t="str">
        <f>IF(Table1[[#This Row],[RFM_Score]]="555","Champion", IF(AND(J11149&gt;=4,V11149&gt;=4),"Loyal", IF(U11149&lt;=2,"At Risk", IF(W11149&gt;=4,"Potential Loyalist","Others"))))</f>
        <v>Potential Loyalist</v>
      </c>
    </row>
    <row r="11150" spans="1:25">
      <c r="A11150" t="s">
        <v>2917</v>
      </c>
      <c r="B11150">
        <v>18</v>
      </c>
      <c r="C11150" t="s">
        <v>19</v>
      </c>
      <c r="D11150" t="s">
        <v>25</v>
      </c>
      <c r="E11150" s="6" t="s">
        <v>23220</v>
      </c>
      <c r="F11150" t="s">
        <v>30</v>
      </c>
      <c r="G11150">
        <v>3</v>
      </c>
      <c r="H11150">
        <v>2</v>
      </c>
      <c r="I11150">
        <v>62</v>
      </c>
      <c r="J11150">
        <v>2</v>
      </c>
      <c r="K11150">
        <v>512.33000000000004</v>
      </c>
      <c r="L11150" t="str">
        <f t="shared" si="1044"/>
        <v/>
      </c>
      <c r="M11150">
        <v>0</v>
      </c>
      <c r="N11150" t="str">
        <f t="shared" si="1045"/>
        <v/>
      </c>
      <c r="O11150">
        <v>18</v>
      </c>
      <c r="P11150" s="11">
        <v>0.66666666666666596</v>
      </c>
      <c r="Q11150" s="11">
        <v>3.2258064516128997E-2</v>
      </c>
      <c r="R11150" s="12">
        <v>0</v>
      </c>
      <c r="S11150" t="s">
        <v>27</v>
      </c>
      <c r="T11150">
        <v>0</v>
      </c>
      <c r="U11150">
        <f t="shared" si="1046"/>
        <v>5</v>
      </c>
      <c r="V11150">
        <f t="shared" si="1047"/>
        <v>1</v>
      </c>
      <c r="W11150">
        <f t="shared" si="1048"/>
        <v>5</v>
      </c>
      <c r="X11150" t="str">
        <f t="shared" si="1049"/>
        <v>515</v>
      </c>
      <c r="Y11150" t="str">
        <f>IF(Table1[[#This Row],[RFM_Score]]="555","Champion", IF(AND(J11150&gt;=4,V11150&gt;=4),"Loyal", IF(U11150&lt;=2,"At Risk", IF(W11150&gt;=4,"Potential Loyalist","Others"))))</f>
        <v>Potential Loyalist</v>
      </c>
    </row>
    <row r="11151" spans="1:25">
      <c r="A11151" t="s">
        <v>8354</v>
      </c>
      <c r="B11151">
        <v>45</v>
      </c>
      <c r="C11151" t="s">
        <v>19</v>
      </c>
      <c r="D11151" t="s">
        <v>41</v>
      </c>
      <c r="E11151" s="6" t="s">
        <v>23221</v>
      </c>
      <c r="F11151" t="s">
        <v>26</v>
      </c>
      <c r="G11151">
        <v>5</v>
      </c>
      <c r="H11151">
        <v>1</v>
      </c>
      <c r="I11151">
        <v>50</v>
      </c>
      <c r="J11151">
        <v>0</v>
      </c>
      <c r="K11151">
        <v>512.20000000000005</v>
      </c>
      <c r="L11151" t="str">
        <f t="shared" si="1044"/>
        <v/>
      </c>
      <c r="M11151">
        <v>0</v>
      </c>
      <c r="N11151" t="str">
        <f t="shared" si="1045"/>
        <v/>
      </c>
      <c r="O11151">
        <v>66</v>
      </c>
      <c r="P11151" s="11">
        <v>0.2</v>
      </c>
      <c r="Q11151" s="11">
        <v>0</v>
      </c>
      <c r="R11151" s="12">
        <v>0</v>
      </c>
      <c r="S11151" t="s">
        <v>27</v>
      </c>
      <c r="T11151">
        <v>0</v>
      </c>
      <c r="U11151">
        <f t="shared" si="1046"/>
        <v>3</v>
      </c>
      <c r="V11151">
        <f t="shared" si="1047"/>
        <v>1</v>
      </c>
      <c r="W11151">
        <f t="shared" si="1048"/>
        <v>5</v>
      </c>
      <c r="X11151" t="str">
        <f t="shared" si="1049"/>
        <v>315</v>
      </c>
      <c r="Y11151" t="str">
        <f>IF(Table1[[#This Row],[RFM_Score]]="555","Champion", IF(AND(J11151&gt;=4,V11151&gt;=4),"Loyal", IF(U11151&lt;=2,"At Risk", IF(W11151&gt;=4,"Potential Loyalist","Others"))))</f>
        <v>Potential Loyalist</v>
      </c>
    </row>
    <row r="11152" spans="1:25">
      <c r="A11152" t="s">
        <v>577</v>
      </c>
      <c r="B11152">
        <v>45</v>
      </c>
      <c r="C11152" t="s">
        <v>24</v>
      </c>
      <c r="D11152" t="s">
        <v>25</v>
      </c>
      <c r="E11152" s="6" t="s">
        <v>23222</v>
      </c>
      <c r="F11152" t="s">
        <v>26</v>
      </c>
      <c r="G11152">
        <v>4</v>
      </c>
      <c r="H11152">
        <v>1</v>
      </c>
      <c r="I11152">
        <v>48</v>
      </c>
      <c r="J11152">
        <v>3</v>
      </c>
      <c r="K11152">
        <v>509.64</v>
      </c>
      <c r="L11152" t="str">
        <f t="shared" si="1044"/>
        <v/>
      </c>
      <c r="M11152">
        <v>0</v>
      </c>
      <c r="N11152" t="str">
        <f t="shared" si="1045"/>
        <v/>
      </c>
      <c r="O11152">
        <v>52</v>
      </c>
      <c r="P11152" s="11">
        <v>0.25</v>
      </c>
      <c r="Q11152" s="11">
        <v>6.25E-2</v>
      </c>
      <c r="R11152" s="12">
        <v>0</v>
      </c>
      <c r="S11152" t="s">
        <v>27</v>
      </c>
      <c r="T11152">
        <v>0</v>
      </c>
      <c r="U11152">
        <f t="shared" si="1046"/>
        <v>3</v>
      </c>
      <c r="V11152">
        <f t="shared" si="1047"/>
        <v>1</v>
      </c>
      <c r="W11152">
        <f t="shared" si="1048"/>
        <v>5</v>
      </c>
      <c r="X11152" t="str">
        <f t="shared" si="1049"/>
        <v>315</v>
      </c>
      <c r="Y11152" t="str">
        <f>IF(Table1[[#This Row],[RFM_Score]]="555","Champion", IF(AND(J11152&gt;=4,V11152&gt;=4),"Loyal", IF(U11152&lt;=2,"At Risk", IF(W11152&gt;=4,"Potential Loyalist","Others"))))</f>
        <v>Potential Loyalist</v>
      </c>
    </row>
    <row r="11153" spans="1:25">
      <c r="A11153" t="s">
        <v>3067</v>
      </c>
      <c r="B11153">
        <v>18</v>
      </c>
      <c r="C11153" t="s">
        <v>24</v>
      </c>
      <c r="D11153" t="s">
        <v>25</v>
      </c>
      <c r="E11153" s="6" t="s">
        <v>23223</v>
      </c>
      <c r="F11153" t="s">
        <v>62</v>
      </c>
      <c r="G11153">
        <v>3</v>
      </c>
      <c r="H11153">
        <v>1</v>
      </c>
      <c r="I11153">
        <v>39</v>
      </c>
      <c r="J11153">
        <v>3</v>
      </c>
      <c r="K11153">
        <v>509.55</v>
      </c>
      <c r="L11153" t="str">
        <f t="shared" si="1044"/>
        <v/>
      </c>
      <c r="M11153">
        <v>0</v>
      </c>
      <c r="N11153" t="str">
        <f t="shared" si="1045"/>
        <v/>
      </c>
      <c r="O11153">
        <v>14</v>
      </c>
      <c r="P11153" s="11">
        <v>0.33333333333333298</v>
      </c>
      <c r="Q11153" s="11">
        <v>7.69230769230769E-2</v>
      </c>
      <c r="R11153" s="12">
        <v>0</v>
      </c>
      <c r="S11153" t="s">
        <v>27</v>
      </c>
      <c r="T11153">
        <v>0</v>
      </c>
      <c r="U11153">
        <f t="shared" si="1046"/>
        <v>5</v>
      </c>
      <c r="V11153">
        <f t="shared" si="1047"/>
        <v>1</v>
      </c>
      <c r="W11153">
        <f t="shared" si="1048"/>
        <v>5</v>
      </c>
      <c r="X11153" t="str">
        <f t="shared" si="1049"/>
        <v>515</v>
      </c>
      <c r="Y11153" t="str">
        <f>IF(Table1[[#This Row],[RFM_Score]]="555","Champion", IF(AND(J11153&gt;=4,V11153&gt;=4),"Loyal", IF(U11153&lt;=2,"At Risk", IF(W11153&gt;=4,"Potential Loyalist","Others"))))</f>
        <v>Potential Loyalist</v>
      </c>
    </row>
    <row r="11154" spans="1:25">
      <c r="A11154" t="s">
        <v>11936</v>
      </c>
      <c r="B11154">
        <v>47</v>
      </c>
      <c r="C11154" t="s">
        <v>24</v>
      </c>
      <c r="D11154" t="s">
        <v>25</v>
      </c>
      <c r="E11154" s="6" t="s">
        <v>23224</v>
      </c>
      <c r="F11154" t="s">
        <v>26</v>
      </c>
      <c r="G11154">
        <v>3</v>
      </c>
      <c r="H11154">
        <v>0</v>
      </c>
      <c r="I11154">
        <v>48</v>
      </c>
      <c r="J11154">
        <v>4</v>
      </c>
      <c r="K11154">
        <v>508.65</v>
      </c>
      <c r="L11154" t="str">
        <f t="shared" si="1044"/>
        <v/>
      </c>
      <c r="M11154">
        <v>0</v>
      </c>
      <c r="N11154" t="str">
        <f t="shared" si="1045"/>
        <v/>
      </c>
      <c r="O11154">
        <v>22</v>
      </c>
      <c r="P11154" s="11">
        <v>0</v>
      </c>
      <c r="Q11154" s="11">
        <v>8.3333333333333301E-2</v>
      </c>
      <c r="R11154" s="12">
        <v>0</v>
      </c>
      <c r="S11154" t="s">
        <v>27</v>
      </c>
      <c r="T11154">
        <v>0</v>
      </c>
      <c r="U11154">
        <f t="shared" si="1046"/>
        <v>4</v>
      </c>
      <c r="V11154">
        <f t="shared" si="1047"/>
        <v>1</v>
      </c>
      <c r="W11154">
        <f t="shared" si="1048"/>
        <v>5</v>
      </c>
      <c r="X11154" t="str">
        <f t="shared" si="1049"/>
        <v>415</v>
      </c>
      <c r="Y11154" t="str">
        <f>IF(Table1[[#This Row],[RFM_Score]]="555","Champion", IF(AND(J11154&gt;=4,V11154&gt;=4),"Loyal", IF(U11154&lt;=2,"At Risk", IF(W11154&gt;=4,"Potential Loyalist","Others"))))</f>
        <v>Potential Loyalist</v>
      </c>
    </row>
    <row r="11155" spans="1:25">
      <c r="A11155" t="s">
        <v>8801</v>
      </c>
      <c r="B11155">
        <v>34</v>
      </c>
      <c r="C11155" t="s">
        <v>24</v>
      </c>
      <c r="D11155" t="s">
        <v>35</v>
      </c>
      <c r="E11155" s="6" t="s">
        <v>23225</v>
      </c>
      <c r="F11155" t="s">
        <v>30</v>
      </c>
      <c r="G11155">
        <v>5</v>
      </c>
      <c r="H11155">
        <v>4</v>
      </c>
      <c r="I11155">
        <v>57</v>
      </c>
      <c r="J11155">
        <v>2</v>
      </c>
      <c r="K11155">
        <v>502.23</v>
      </c>
      <c r="L11155" t="str">
        <f t="shared" si="1044"/>
        <v/>
      </c>
      <c r="M11155">
        <v>0</v>
      </c>
      <c r="N11155" t="str">
        <f t="shared" si="1045"/>
        <v/>
      </c>
      <c r="O11155">
        <v>56</v>
      </c>
      <c r="P11155" s="11">
        <v>0.8</v>
      </c>
      <c r="Q11155" s="11">
        <v>3.5087719298245598E-2</v>
      </c>
      <c r="R11155" s="12">
        <v>0</v>
      </c>
      <c r="S11155" t="s">
        <v>27</v>
      </c>
      <c r="T11155">
        <v>0</v>
      </c>
      <c r="U11155">
        <f t="shared" si="1046"/>
        <v>3</v>
      </c>
      <c r="V11155">
        <f t="shared" si="1047"/>
        <v>1</v>
      </c>
      <c r="W11155">
        <f t="shared" si="1048"/>
        <v>5</v>
      </c>
      <c r="X11155" t="str">
        <f t="shared" si="1049"/>
        <v>315</v>
      </c>
      <c r="Y11155" t="str">
        <f>IF(Table1[[#This Row],[RFM_Score]]="555","Champion", IF(AND(J11155&gt;=4,V11155&gt;=4),"Loyal", IF(U11155&lt;=2,"At Risk", IF(W11155&gt;=4,"Potential Loyalist","Others"))))</f>
        <v>Potential Loyalist</v>
      </c>
    </row>
    <row r="11156" spans="1:25">
      <c r="A11156" t="s">
        <v>4731</v>
      </c>
      <c r="B11156">
        <v>32</v>
      </c>
      <c r="C11156" t="s">
        <v>19</v>
      </c>
      <c r="D11156" t="s">
        <v>25</v>
      </c>
      <c r="E11156" s="6" t="s">
        <v>23226</v>
      </c>
      <c r="F11156" t="s">
        <v>37</v>
      </c>
      <c r="G11156">
        <v>2</v>
      </c>
      <c r="H11156">
        <v>1</v>
      </c>
      <c r="I11156">
        <v>48</v>
      </c>
      <c r="J11156">
        <v>2</v>
      </c>
      <c r="K11156">
        <v>499</v>
      </c>
      <c r="L11156" t="str">
        <f t="shared" si="1044"/>
        <v/>
      </c>
      <c r="M11156">
        <v>0</v>
      </c>
      <c r="N11156" t="str">
        <f t="shared" si="1045"/>
        <v/>
      </c>
      <c r="O11156">
        <v>71</v>
      </c>
      <c r="P11156" s="11">
        <v>0.5</v>
      </c>
      <c r="Q11156" s="11">
        <v>4.1666666666666602E-2</v>
      </c>
      <c r="R11156" s="12">
        <v>0</v>
      </c>
      <c r="S11156" t="s">
        <v>27</v>
      </c>
      <c r="T11156">
        <v>1</v>
      </c>
      <c r="U11156">
        <f t="shared" si="1046"/>
        <v>2</v>
      </c>
      <c r="V11156">
        <f t="shared" si="1047"/>
        <v>1</v>
      </c>
      <c r="W11156">
        <f t="shared" si="1048"/>
        <v>4</v>
      </c>
      <c r="X11156" t="str">
        <f t="shared" si="1049"/>
        <v>214</v>
      </c>
      <c r="Y11156" t="str">
        <f>IF(Table1[[#This Row],[RFM_Score]]="555","Champion", IF(AND(J11156&gt;=4,V11156&gt;=4),"Loyal", IF(U11156&lt;=2,"At Risk", IF(W11156&gt;=4,"Potential Loyalist","Others"))))</f>
        <v>At Risk</v>
      </c>
    </row>
    <row r="11157" spans="1:25">
      <c r="A11157" t="s">
        <v>3769</v>
      </c>
      <c r="B11157">
        <v>18</v>
      </c>
      <c r="C11157" t="s">
        <v>24</v>
      </c>
      <c r="D11157" t="s">
        <v>25</v>
      </c>
      <c r="E11157" s="6" t="s">
        <v>23227</v>
      </c>
      <c r="F11157" t="s">
        <v>37</v>
      </c>
      <c r="G11157">
        <v>4</v>
      </c>
      <c r="H11157">
        <v>1</v>
      </c>
      <c r="I11157">
        <v>59</v>
      </c>
      <c r="J11157">
        <v>1</v>
      </c>
      <c r="K11157">
        <v>497.24</v>
      </c>
      <c r="L11157" t="str">
        <f t="shared" si="1044"/>
        <v/>
      </c>
      <c r="M11157">
        <v>0</v>
      </c>
      <c r="N11157" t="str">
        <f t="shared" si="1045"/>
        <v/>
      </c>
      <c r="O11157">
        <v>15</v>
      </c>
      <c r="P11157" s="11">
        <v>0.25</v>
      </c>
      <c r="Q11157" s="11">
        <v>1.6949152542372801E-2</v>
      </c>
      <c r="R11157" s="12">
        <v>0</v>
      </c>
      <c r="S11157" t="s">
        <v>27</v>
      </c>
      <c r="T11157">
        <v>0</v>
      </c>
      <c r="U11157">
        <f t="shared" si="1046"/>
        <v>5</v>
      </c>
      <c r="V11157">
        <f t="shared" si="1047"/>
        <v>1</v>
      </c>
      <c r="W11157">
        <f t="shared" si="1048"/>
        <v>4</v>
      </c>
      <c r="X11157" t="str">
        <f t="shared" si="1049"/>
        <v>514</v>
      </c>
      <c r="Y11157" t="str">
        <f>IF(Table1[[#This Row],[RFM_Score]]="555","Champion", IF(AND(J11157&gt;=4,V11157&gt;=4),"Loyal", IF(U11157&lt;=2,"At Risk", IF(W11157&gt;=4,"Potential Loyalist","Others"))))</f>
        <v>Potential Loyalist</v>
      </c>
    </row>
    <row r="11158" spans="1:25">
      <c r="A11158" t="s">
        <v>4395</v>
      </c>
      <c r="B11158">
        <v>42</v>
      </c>
      <c r="C11158" t="s">
        <v>19</v>
      </c>
      <c r="D11158" t="s">
        <v>35</v>
      </c>
      <c r="E11158" s="6" t="s">
        <v>23228</v>
      </c>
      <c r="F11158" t="s">
        <v>62</v>
      </c>
      <c r="G11158">
        <v>6</v>
      </c>
      <c r="H11158">
        <v>2</v>
      </c>
      <c r="I11158">
        <v>57</v>
      </c>
      <c r="J11158">
        <v>4</v>
      </c>
      <c r="K11158">
        <v>494.68</v>
      </c>
      <c r="L11158" t="str">
        <f t="shared" si="1044"/>
        <v/>
      </c>
      <c r="M11158">
        <v>0</v>
      </c>
      <c r="N11158" t="str">
        <f t="shared" si="1045"/>
        <v/>
      </c>
      <c r="O11158">
        <v>44</v>
      </c>
      <c r="P11158" s="11">
        <v>0.33333333333333298</v>
      </c>
      <c r="Q11158" s="11">
        <v>7.0175438596491196E-2</v>
      </c>
      <c r="R11158" s="12">
        <v>0</v>
      </c>
      <c r="S11158" t="s">
        <v>27</v>
      </c>
      <c r="T11158">
        <v>0</v>
      </c>
      <c r="U11158">
        <f t="shared" si="1046"/>
        <v>3</v>
      </c>
      <c r="V11158">
        <f t="shared" si="1047"/>
        <v>1</v>
      </c>
      <c r="W11158">
        <f t="shared" si="1048"/>
        <v>4</v>
      </c>
      <c r="X11158" t="str">
        <f t="shared" si="1049"/>
        <v>314</v>
      </c>
      <c r="Y11158" t="str">
        <f>IF(Table1[[#This Row],[RFM_Score]]="555","Champion", IF(AND(J11158&gt;=4,V11158&gt;=4),"Loyal", IF(U11158&lt;=2,"At Risk", IF(W11158&gt;=4,"Potential Loyalist","Others"))))</f>
        <v>Potential Loyalist</v>
      </c>
    </row>
    <row r="11159" spans="1:25">
      <c r="A11159" t="s">
        <v>11596</v>
      </c>
      <c r="B11159">
        <v>21</v>
      </c>
      <c r="C11159" t="s">
        <v>19</v>
      </c>
      <c r="D11159" t="s">
        <v>49</v>
      </c>
      <c r="E11159" s="6" t="s">
        <v>23229</v>
      </c>
      <c r="F11159" t="s">
        <v>26</v>
      </c>
      <c r="G11159">
        <v>4</v>
      </c>
      <c r="H11159">
        <v>1</v>
      </c>
      <c r="I11159">
        <v>41</v>
      </c>
      <c r="J11159">
        <v>0</v>
      </c>
      <c r="K11159">
        <v>487.14</v>
      </c>
      <c r="L11159" t="str">
        <f t="shared" si="1044"/>
        <v/>
      </c>
      <c r="M11159">
        <v>0</v>
      </c>
      <c r="N11159" t="str">
        <f t="shared" si="1045"/>
        <v/>
      </c>
      <c r="O11159">
        <v>3</v>
      </c>
      <c r="P11159" s="11">
        <v>0.25</v>
      </c>
      <c r="Q11159" s="11">
        <v>0</v>
      </c>
      <c r="R11159" s="12">
        <v>0</v>
      </c>
      <c r="S11159" t="s">
        <v>27</v>
      </c>
      <c r="T11159">
        <v>0</v>
      </c>
      <c r="U11159">
        <f t="shared" si="1046"/>
        <v>5</v>
      </c>
      <c r="V11159">
        <f t="shared" si="1047"/>
        <v>1</v>
      </c>
      <c r="W11159">
        <f t="shared" si="1048"/>
        <v>4</v>
      </c>
      <c r="X11159" t="str">
        <f t="shared" si="1049"/>
        <v>514</v>
      </c>
      <c r="Y11159" t="str">
        <f>IF(Table1[[#This Row],[RFM_Score]]="555","Champion", IF(AND(J11159&gt;=4,V11159&gt;=4),"Loyal", IF(U11159&lt;=2,"At Risk", IF(W11159&gt;=4,"Potential Loyalist","Others"))))</f>
        <v>Potential Loyalist</v>
      </c>
    </row>
    <row r="11160" spans="1:25">
      <c r="A11160" t="s">
        <v>5381</v>
      </c>
      <c r="B11160">
        <v>31</v>
      </c>
      <c r="C11160" t="s">
        <v>24</v>
      </c>
      <c r="D11160" t="s">
        <v>46</v>
      </c>
      <c r="E11160" s="6" t="s">
        <v>23230</v>
      </c>
      <c r="F11160" t="s">
        <v>62</v>
      </c>
      <c r="G11160">
        <v>3</v>
      </c>
      <c r="H11160">
        <v>2</v>
      </c>
      <c r="I11160">
        <v>46</v>
      </c>
      <c r="J11160">
        <v>6</v>
      </c>
      <c r="K11160">
        <v>486.16</v>
      </c>
      <c r="L11160" t="str">
        <f t="shared" si="1044"/>
        <v/>
      </c>
      <c r="M11160">
        <v>0</v>
      </c>
      <c r="N11160" t="str">
        <f t="shared" si="1045"/>
        <v/>
      </c>
      <c r="O11160">
        <v>0</v>
      </c>
      <c r="P11160" s="11">
        <v>0.66666666666666596</v>
      </c>
      <c r="Q11160" s="11">
        <v>0.13043478260869501</v>
      </c>
      <c r="R11160" s="12">
        <v>0</v>
      </c>
      <c r="S11160" t="s">
        <v>27</v>
      </c>
      <c r="T11160">
        <v>1</v>
      </c>
      <c r="U11160">
        <f t="shared" si="1046"/>
        <v>5</v>
      </c>
      <c r="V11160">
        <f t="shared" si="1047"/>
        <v>1</v>
      </c>
      <c r="W11160">
        <f t="shared" si="1048"/>
        <v>4</v>
      </c>
      <c r="X11160" t="str">
        <f t="shared" si="1049"/>
        <v>514</v>
      </c>
      <c r="Y11160" t="str">
        <f>IF(Table1[[#This Row],[RFM_Score]]="555","Champion", IF(AND(J11160&gt;=4,V11160&gt;=4),"Loyal", IF(U11160&lt;=2,"At Risk", IF(W11160&gt;=4,"Potential Loyalist","Others"))))</f>
        <v>Potential Loyalist</v>
      </c>
    </row>
    <row r="11161" spans="1:25">
      <c r="A11161" t="s">
        <v>8292</v>
      </c>
      <c r="B11161">
        <v>52</v>
      </c>
      <c r="C11161" t="s">
        <v>24</v>
      </c>
      <c r="D11161" t="s">
        <v>49</v>
      </c>
      <c r="E11161" s="6" t="s">
        <v>23231</v>
      </c>
      <c r="F11161" t="s">
        <v>26</v>
      </c>
      <c r="G11161">
        <v>1</v>
      </c>
      <c r="H11161">
        <v>1</v>
      </c>
      <c r="I11161">
        <v>49</v>
      </c>
      <c r="J11161">
        <v>1</v>
      </c>
      <c r="K11161">
        <v>485.81</v>
      </c>
      <c r="L11161" t="str">
        <f t="shared" si="1044"/>
        <v/>
      </c>
      <c r="M11161">
        <v>0</v>
      </c>
      <c r="N11161" t="str">
        <f t="shared" si="1045"/>
        <v/>
      </c>
      <c r="O11161">
        <v>23</v>
      </c>
      <c r="P11161" s="11">
        <v>1</v>
      </c>
      <c r="Q11161" s="11">
        <v>2.04081632653061E-2</v>
      </c>
      <c r="R11161" s="12">
        <v>0</v>
      </c>
      <c r="S11161" t="s">
        <v>27</v>
      </c>
      <c r="T11161">
        <v>0</v>
      </c>
      <c r="U11161">
        <f t="shared" si="1046"/>
        <v>4</v>
      </c>
      <c r="V11161">
        <f t="shared" si="1047"/>
        <v>1</v>
      </c>
      <c r="W11161">
        <f t="shared" si="1048"/>
        <v>4</v>
      </c>
      <c r="X11161" t="str">
        <f t="shared" si="1049"/>
        <v>414</v>
      </c>
      <c r="Y11161" t="str">
        <f>IF(Table1[[#This Row],[RFM_Score]]="555","Champion", IF(AND(J11161&gt;=4,V11161&gt;=4),"Loyal", IF(U11161&lt;=2,"At Risk", IF(W11161&gt;=4,"Potential Loyalist","Others"))))</f>
        <v>Potential Loyalist</v>
      </c>
    </row>
    <row r="11162" spans="1:25">
      <c r="A11162" t="s">
        <v>12026</v>
      </c>
      <c r="B11162">
        <v>55</v>
      </c>
      <c r="C11162" t="s">
        <v>19</v>
      </c>
      <c r="D11162" t="s">
        <v>25</v>
      </c>
      <c r="E11162" s="6" t="s">
        <v>23232</v>
      </c>
      <c r="F11162" t="s">
        <v>26</v>
      </c>
      <c r="G11162">
        <v>7</v>
      </c>
      <c r="H11162">
        <v>3</v>
      </c>
      <c r="I11162">
        <v>58</v>
      </c>
      <c r="J11162">
        <v>2</v>
      </c>
      <c r="K11162">
        <v>485.58</v>
      </c>
      <c r="L11162" t="str">
        <f t="shared" si="1044"/>
        <v/>
      </c>
      <c r="M11162">
        <v>0</v>
      </c>
      <c r="N11162" t="str">
        <f t="shared" si="1045"/>
        <v/>
      </c>
      <c r="O11162">
        <v>48</v>
      </c>
      <c r="P11162" s="11">
        <v>0.42857142857142799</v>
      </c>
      <c r="Q11162" s="11">
        <v>3.4482758620689599E-2</v>
      </c>
      <c r="R11162" s="12">
        <v>0</v>
      </c>
      <c r="S11162" t="s">
        <v>27</v>
      </c>
      <c r="T11162">
        <v>0</v>
      </c>
      <c r="U11162">
        <f t="shared" si="1046"/>
        <v>3</v>
      </c>
      <c r="V11162">
        <f t="shared" si="1047"/>
        <v>1</v>
      </c>
      <c r="W11162">
        <f t="shared" si="1048"/>
        <v>4</v>
      </c>
      <c r="X11162" t="str">
        <f t="shared" si="1049"/>
        <v>314</v>
      </c>
      <c r="Y11162" t="str">
        <f>IF(Table1[[#This Row],[RFM_Score]]="555","Champion", IF(AND(J11162&gt;=4,V11162&gt;=4),"Loyal", IF(U11162&lt;=2,"At Risk", IF(W11162&gt;=4,"Potential Loyalist","Others"))))</f>
        <v>Potential Loyalist</v>
      </c>
    </row>
    <row r="11163" spans="1:25">
      <c r="A11163" t="s">
        <v>7952</v>
      </c>
      <c r="B11163">
        <v>35</v>
      </c>
      <c r="C11163" t="s">
        <v>19</v>
      </c>
      <c r="D11163" t="s">
        <v>46</v>
      </c>
      <c r="E11163" s="6" t="s">
        <v>23233</v>
      </c>
      <c r="F11163" t="s">
        <v>30</v>
      </c>
      <c r="G11163">
        <v>2</v>
      </c>
      <c r="H11163">
        <v>0</v>
      </c>
      <c r="I11163">
        <v>49</v>
      </c>
      <c r="J11163">
        <v>3</v>
      </c>
      <c r="K11163">
        <v>484.79</v>
      </c>
      <c r="L11163" t="str">
        <f t="shared" si="1044"/>
        <v/>
      </c>
      <c r="M11163">
        <v>0</v>
      </c>
      <c r="N11163" t="str">
        <f t="shared" si="1045"/>
        <v/>
      </c>
      <c r="O11163">
        <v>8</v>
      </c>
      <c r="P11163" s="11">
        <v>0</v>
      </c>
      <c r="Q11163" s="11">
        <v>6.1224489795918297E-2</v>
      </c>
      <c r="R11163" s="12">
        <v>0</v>
      </c>
      <c r="S11163" t="s">
        <v>27</v>
      </c>
      <c r="T11163">
        <v>1</v>
      </c>
      <c r="U11163">
        <f t="shared" si="1046"/>
        <v>5</v>
      </c>
      <c r="V11163">
        <f t="shared" si="1047"/>
        <v>1</v>
      </c>
      <c r="W11163">
        <f t="shared" si="1048"/>
        <v>4</v>
      </c>
      <c r="X11163" t="str">
        <f t="shared" si="1049"/>
        <v>514</v>
      </c>
      <c r="Y11163" t="str">
        <f>IF(Table1[[#This Row],[RFM_Score]]="555","Champion", IF(AND(J11163&gt;=4,V11163&gt;=4),"Loyal", IF(U11163&lt;=2,"At Risk", IF(W11163&gt;=4,"Potential Loyalist","Others"))))</f>
        <v>Potential Loyalist</v>
      </c>
    </row>
    <row r="11164" spans="1:25">
      <c r="A11164" t="s">
        <v>8057</v>
      </c>
      <c r="B11164">
        <v>18</v>
      </c>
      <c r="C11164" t="s">
        <v>19</v>
      </c>
      <c r="D11164" t="s">
        <v>41</v>
      </c>
      <c r="E11164" s="6" t="s">
        <v>23234</v>
      </c>
      <c r="F11164" t="s">
        <v>37</v>
      </c>
      <c r="G11164">
        <v>1</v>
      </c>
      <c r="H11164">
        <v>1</v>
      </c>
      <c r="I11164">
        <v>57</v>
      </c>
      <c r="J11164">
        <v>3</v>
      </c>
      <c r="K11164">
        <v>484.02</v>
      </c>
      <c r="L11164" t="str">
        <f t="shared" si="1044"/>
        <v/>
      </c>
      <c r="M11164">
        <v>0</v>
      </c>
      <c r="N11164" t="str">
        <f t="shared" si="1045"/>
        <v/>
      </c>
      <c r="O11164">
        <v>21</v>
      </c>
      <c r="P11164" s="11">
        <v>1</v>
      </c>
      <c r="Q11164" s="11">
        <v>5.2631578947368397E-2</v>
      </c>
      <c r="R11164" s="12">
        <v>0</v>
      </c>
      <c r="S11164" t="s">
        <v>27</v>
      </c>
      <c r="T11164">
        <v>0</v>
      </c>
      <c r="U11164">
        <f t="shared" si="1046"/>
        <v>4</v>
      </c>
      <c r="V11164">
        <f t="shared" si="1047"/>
        <v>1</v>
      </c>
      <c r="W11164">
        <f t="shared" si="1048"/>
        <v>4</v>
      </c>
      <c r="X11164" t="str">
        <f t="shared" si="1049"/>
        <v>414</v>
      </c>
      <c r="Y11164" t="str">
        <f>IF(Table1[[#This Row],[RFM_Score]]="555","Champion", IF(AND(J11164&gt;=4,V11164&gt;=4),"Loyal", IF(U11164&lt;=2,"At Risk", IF(W11164&gt;=4,"Potential Loyalist","Others"))))</f>
        <v>Potential Loyalist</v>
      </c>
    </row>
    <row r="11165" spans="1:25">
      <c r="A11165" t="s">
        <v>3155</v>
      </c>
      <c r="B11165">
        <v>47</v>
      </c>
      <c r="C11165" t="s">
        <v>19</v>
      </c>
      <c r="D11165" t="s">
        <v>29</v>
      </c>
      <c r="E11165" s="6" t="s">
        <v>23235</v>
      </c>
      <c r="F11165" t="s">
        <v>21</v>
      </c>
      <c r="G11165">
        <v>6</v>
      </c>
      <c r="H11165">
        <v>1</v>
      </c>
      <c r="I11165">
        <v>55</v>
      </c>
      <c r="J11165">
        <v>3</v>
      </c>
      <c r="K11165">
        <v>484</v>
      </c>
      <c r="L11165" t="str">
        <f t="shared" si="1044"/>
        <v/>
      </c>
      <c r="M11165">
        <v>0</v>
      </c>
      <c r="N11165" t="str">
        <f t="shared" si="1045"/>
        <v/>
      </c>
      <c r="O11165">
        <v>8</v>
      </c>
      <c r="P11165" s="11">
        <v>0.16666666666666599</v>
      </c>
      <c r="Q11165" s="11">
        <v>5.4545454545454501E-2</v>
      </c>
      <c r="R11165" s="12">
        <v>0</v>
      </c>
      <c r="S11165" t="s">
        <v>27</v>
      </c>
      <c r="T11165">
        <v>0</v>
      </c>
      <c r="U11165">
        <f t="shared" si="1046"/>
        <v>5</v>
      </c>
      <c r="V11165">
        <f t="shared" si="1047"/>
        <v>1</v>
      </c>
      <c r="W11165">
        <f t="shared" si="1048"/>
        <v>4</v>
      </c>
      <c r="X11165" t="str">
        <f t="shared" si="1049"/>
        <v>514</v>
      </c>
      <c r="Y11165" t="str">
        <f>IF(Table1[[#This Row],[RFM_Score]]="555","Champion", IF(AND(J11165&gt;=4,V11165&gt;=4),"Loyal", IF(U11165&lt;=2,"At Risk", IF(W11165&gt;=4,"Potential Loyalist","Others"))))</f>
        <v>Potential Loyalist</v>
      </c>
    </row>
    <row r="11166" spans="1:25">
      <c r="A11166" t="s">
        <v>1417</v>
      </c>
      <c r="B11166">
        <v>43</v>
      </c>
      <c r="C11166" t="s">
        <v>19</v>
      </c>
      <c r="D11166" t="s">
        <v>25</v>
      </c>
      <c r="E11166" s="6" t="s">
        <v>23236</v>
      </c>
      <c r="F11166" t="s">
        <v>37</v>
      </c>
      <c r="G11166">
        <v>1</v>
      </c>
      <c r="H11166">
        <v>0</v>
      </c>
      <c r="I11166">
        <v>57</v>
      </c>
      <c r="J11166">
        <v>5</v>
      </c>
      <c r="K11166">
        <v>475.66</v>
      </c>
      <c r="L11166" t="str">
        <f t="shared" si="1044"/>
        <v/>
      </c>
      <c r="M11166">
        <v>0</v>
      </c>
      <c r="N11166" t="str">
        <f t="shared" si="1045"/>
        <v/>
      </c>
      <c r="O11166">
        <v>8</v>
      </c>
      <c r="P11166" s="11">
        <v>0</v>
      </c>
      <c r="Q11166" s="11">
        <v>8.7719298245614002E-2</v>
      </c>
      <c r="R11166" s="12">
        <v>0</v>
      </c>
      <c r="S11166" t="s">
        <v>27</v>
      </c>
      <c r="T11166">
        <v>0</v>
      </c>
      <c r="U11166">
        <f t="shared" si="1046"/>
        <v>5</v>
      </c>
      <c r="V11166">
        <f t="shared" si="1047"/>
        <v>1</v>
      </c>
      <c r="W11166">
        <f t="shared" si="1048"/>
        <v>4</v>
      </c>
      <c r="X11166" t="str">
        <f t="shared" si="1049"/>
        <v>514</v>
      </c>
      <c r="Y11166" t="str">
        <f>IF(Table1[[#This Row],[RFM_Score]]="555","Champion", IF(AND(J11166&gt;=4,V11166&gt;=4),"Loyal", IF(U11166&lt;=2,"At Risk", IF(W11166&gt;=4,"Potential Loyalist","Others"))))</f>
        <v>Potential Loyalist</v>
      </c>
    </row>
    <row r="11167" spans="1:25">
      <c r="A11167" t="s">
        <v>11612</v>
      </c>
      <c r="B11167">
        <v>38</v>
      </c>
      <c r="C11167" t="s">
        <v>19</v>
      </c>
      <c r="D11167" t="s">
        <v>41</v>
      </c>
      <c r="E11167" s="6" t="s">
        <v>23237</v>
      </c>
      <c r="F11167" t="s">
        <v>62</v>
      </c>
      <c r="G11167">
        <v>1</v>
      </c>
      <c r="H11167">
        <v>1</v>
      </c>
      <c r="I11167">
        <v>41</v>
      </c>
      <c r="J11167">
        <v>5</v>
      </c>
      <c r="K11167">
        <v>475.62</v>
      </c>
      <c r="L11167" t="str">
        <f t="shared" si="1044"/>
        <v/>
      </c>
      <c r="M11167">
        <v>0</v>
      </c>
      <c r="N11167" t="str">
        <f t="shared" si="1045"/>
        <v/>
      </c>
      <c r="O11167">
        <v>2</v>
      </c>
      <c r="P11167" s="11">
        <v>1</v>
      </c>
      <c r="Q11167" s="11">
        <v>0.12195121951219499</v>
      </c>
      <c r="R11167" s="12">
        <v>0</v>
      </c>
      <c r="S11167" t="s">
        <v>27</v>
      </c>
      <c r="T11167">
        <v>0</v>
      </c>
      <c r="U11167">
        <f t="shared" si="1046"/>
        <v>5</v>
      </c>
      <c r="V11167">
        <f t="shared" si="1047"/>
        <v>1</v>
      </c>
      <c r="W11167">
        <f t="shared" si="1048"/>
        <v>4</v>
      </c>
      <c r="X11167" t="str">
        <f t="shared" si="1049"/>
        <v>514</v>
      </c>
      <c r="Y11167" t="str">
        <f>IF(Table1[[#This Row],[RFM_Score]]="555","Champion", IF(AND(J11167&gt;=4,V11167&gt;=4),"Loyal", IF(U11167&lt;=2,"At Risk", IF(W11167&gt;=4,"Potential Loyalist","Others"))))</f>
        <v>Potential Loyalist</v>
      </c>
    </row>
    <row r="11168" spans="1:25">
      <c r="A11168" t="s">
        <v>7738</v>
      </c>
      <c r="B11168">
        <v>21</v>
      </c>
      <c r="C11168" t="s">
        <v>24</v>
      </c>
      <c r="D11168" t="s">
        <v>35</v>
      </c>
      <c r="E11168" s="6" t="s">
        <v>23238</v>
      </c>
      <c r="F11168" t="s">
        <v>21</v>
      </c>
      <c r="G11168">
        <v>2</v>
      </c>
      <c r="H11168">
        <v>0</v>
      </c>
      <c r="I11168">
        <v>43</v>
      </c>
      <c r="J11168">
        <v>2</v>
      </c>
      <c r="K11168">
        <v>475.32</v>
      </c>
      <c r="L11168" t="str">
        <f t="shared" si="1044"/>
        <v/>
      </c>
      <c r="M11168">
        <v>0</v>
      </c>
      <c r="N11168" t="str">
        <f t="shared" si="1045"/>
        <v/>
      </c>
      <c r="O11168">
        <v>110</v>
      </c>
      <c r="P11168" s="11">
        <v>0</v>
      </c>
      <c r="Q11168" s="11">
        <v>4.6511627906976702E-2</v>
      </c>
      <c r="R11168" s="12">
        <v>0</v>
      </c>
      <c r="S11168" t="s">
        <v>27</v>
      </c>
      <c r="T11168">
        <v>1</v>
      </c>
      <c r="U11168">
        <f t="shared" si="1046"/>
        <v>1</v>
      </c>
      <c r="V11168">
        <f t="shared" si="1047"/>
        <v>1</v>
      </c>
      <c r="W11168">
        <f t="shared" si="1048"/>
        <v>4</v>
      </c>
      <c r="X11168" t="str">
        <f t="shared" si="1049"/>
        <v>114</v>
      </c>
      <c r="Y11168" t="str">
        <f>IF(Table1[[#This Row],[RFM_Score]]="555","Champion", IF(AND(J11168&gt;=4,V11168&gt;=4),"Loyal", IF(U11168&lt;=2,"At Risk", IF(W11168&gt;=4,"Potential Loyalist","Others"))))</f>
        <v>At Risk</v>
      </c>
    </row>
    <row r="11169" spans="1:25">
      <c r="A11169" t="s">
        <v>4490</v>
      </c>
      <c r="B11169">
        <v>38</v>
      </c>
      <c r="C11169" t="s">
        <v>19</v>
      </c>
      <c r="D11169" t="s">
        <v>46</v>
      </c>
      <c r="E11169" s="6" t="s">
        <v>23239</v>
      </c>
      <c r="F11169" t="s">
        <v>37</v>
      </c>
      <c r="G11169">
        <v>8</v>
      </c>
      <c r="H11169">
        <v>2</v>
      </c>
      <c r="I11169">
        <v>53</v>
      </c>
      <c r="J11169">
        <v>4</v>
      </c>
      <c r="K11169">
        <v>475.12</v>
      </c>
      <c r="L11169" t="str">
        <f t="shared" si="1044"/>
        <v/>
      </c>
      <c r="M11169">
        <v>0</v>
      </c>
      <c r="N11169" t="str">
        <f t="shared" si="1045"/>
        <v/>
      </c>
      <c r="O11169">
        <v>94</v>
      </c>
      <c r="P11169" s="11">
        <v>0.25</v>
      </c>
      <c r="Q11169" s="11">
        <v>7.5471698113207503E-2</v>
      </c>
      <c r="R11169" s="12">
        <v>0</v>
      </c>
      <c r="S11169" t="s">
        <v>27</v>
      </c>
      <c r="T11169">
        <v>0</v>
      </c>
      <c r="U11169">
        <f t="shared" si="1046"/>
        <v>2</v>
      </c>
      <c r="V11169">
        <f t="shared" si="1047"/>
        <v>1</v>
      </c>
      <c r="W11169">
        <f t="shared" si="1048"/>
        <v>4</v>
      </c>
      <c r="X11169" t="str">
        <f t="shared" si="1049"/>
        <v>214</v>
      </c>
      <c r="Y11169" t="str">
        <f>IF(Table1[[#This Row],[RFM_Score]]="555","Champion", IF(AND(J11169&gt;=4,V11169&gt;=4),"Loyal", IF(U11169&lt;=2,"At Risk", IF(W11169&gt;=4,"Potential Loyalist","Others"))))</f>
        <v>At Risk</v>
      </c>
    </row>
    <row r="11170" spans="1:25">
      <c r="A11170" t="s">
        <v>11968</v>
      </c>
      <c r="B11170">
        <v>61</v>
      </c>
      <c r="C11170" t="s">
        <v>24</v>
      </c>
      <c r="D11170" t="s">
        <v>29</v>
      </c>
      <c r="E11170" s="6" t="s">
        <v>23240</v>
      </c>
      <c r="F11170" t="s">
        <v>26</v>
      </c>
      <c r="G11170">
        <v>4</v>
      </c>
      <c r="H11170">
        <v>1</v>
      </c>
      <c r="I11170">
        <v>58</v>
      </c>
      <c r="J11170">
        <v>1</v>
      </c>
      <c r="K11170">
        <v>473.58</v>
      </c>
      <c r="L11170" t="str">
        <f t="shared" si="1044"/>
        <v/>
      </c>
      <c r="M11170">
        <v>0</v>
      </c>
      <c r="N11170" t="str">
        <f t="shared" si="1045"/>
        <v/>
      </c>
      <c r="O11170">
        <v>10</v>
      </c>
      <c r="P11170" s="11">
        <v>0.25</v>
      </c>
      <c r="Q11170" s="11">
        <v>1.72413793103448E-2</v>
      </c>
      <c r="R11170" s="12">
        <v>0</v>
      </c>
      <c r="S11170" t="s">
        <v>27</v>
      </c>
      <c r="T11170">
        <v>0</v>
      </c>
      <c r="U11170">
        <f t="shared" si="1046"/>
        <v>5</v>
      </c>
      <c r="V11170">
        <f t="shared" si="1047"/>
        <v>1</v>
      </c>
      <c r="W11170">
        <f t="shared" si="1048"/>
        <v>4</v>
      </c>
      <c r="X11170" t="str">
        <f t="shared" si="1049"/>
        <v>514</v>
      </c>
      <c r="Y11170" t="str">
        <f>IF(Table1[[#This Row],[RFM_Score]]="555","Champion", IF(AND(J11170&gt;=4,V11170&gt;=4),"Loyal", IF(U11170&lt;=2,"At Risk", IF(W11170&gt;=4,"Potential Loyalist","Others"))))</f>
        <v>Potential Loyalist</v>
      </c>
    </row>
    <row r="11171" spans="1:25">
      <c r="A11171" t="s">
        <v>2499</v>
      </c>
      <c r="B11171">
        <v>40</v>
      </c>
      <c r="C11171" t="s">
        <v>24</v>
      </c>
      <c r="D11171" t="s">
        <v>35</v>
      </c>
      <c r="E11171" s="6" t="s">
        <v>23241</v>
      </c>
      <c r="F11171" t="s">
        <v>26</v>
      </c>
      <c r="G11171">
        <v>2</v>
      </c>
      <c r="H11171">
        <v>1</v>
      </c>
      <c r="I11171">
        <v>50</v>
      </c>
      <c r="J11171">
        <v>2</v>
      </c>
      <c r="K11171">
        <v>473.35</v>
      </c>
      <c r="L11171" t="str">
        <f t="shared" si="1044"/>
        <v/>
      </c>
      <c r="M11171">
        <v>0</v>
      </c>
      <c r="N11171" t="str">
        <f t="shared" si="1045"/>
        <v/>
      </c>
      <c r="O11171">
        <v>0</v>
      </c>
      <c r="P11171" s="11">
        <v>0.5</v>
      </c>
      <c r="Q11171" s="11">
        <v>0.04</v>
      </c>
      <c r="R11171" s="12">
        <v>0</v>
      </c>
      <c r="S11171" t="s">
        <v>27</v>
      </c>
      <c r="T11171">
        <v>0</v>
      </c>
      <c r="U11171">
        <f t="shared" si="1046"/>
        <v>5</v>
      </c>
      <c r="V11171">
        <f t="shared" si="1047"/>
        <v>1</v>
      </c>
      <c r="W11171">
        <f t="shared" si="1048"/>
        <v>4</v>
      </c>
      <c r="X11171" t="str">
        <f t="shared" si="1049"/>
        <v>514</v>
      </c>
      <c r="Y11171" t="str">
        <f>IF(Table1[[#This Row],[RFM_Score]]="555","Champion", IF(AND(J11171&gt;=4,V11171&gt;=4),"Loyal", IF(U11171&lt;=2,"At Risk", IF(W11171&gt;=4,"Potential Loyalist","Others"))))</f>
        <v>Potential Loyalist</v>
      </c>
    </row>
    <row r="11172" spans="1:25">
      <c r="A11172" t="s">
        <v>9661</v>
      </c>
      <c r="B11172">
        <v>20</v>
      </c>
      <c r="C11172" t="s">
        <v>19</v>
      </c>
      <c r="D11172" t="s">
        <v>29</v>
      </c>
      <c r="E11172" s="6" t="s">
        <v>23242</v>
      </c>
      <c r="F11172" t="s">
        <v>26</v>
      </c>
      <c r="G11172">
        <v>4</v>
      </c>
      <c r="H11172">
        <v>2</v>
      </c>
      <c r="I11172">
        <v>40</v>
      </c>
      <c r="J11172">
        <v>2</v>
      </c>
      <c r="K11172">
        <v>473.19</v>
      </c>
      <c r="L11172" t="str">
        <f t="shared" si="1044"/>
        <v/>
      </c>
      <c r="M11172">
        <v>0</v>
      </c>
      <c r="N11172" t="str">
        <f t="shared" si="1045"/>
        <v/>
      </c>
      <c r="O11172">
        <v>31</v>
      </c>
      <c r="P11172" s="11">
        <v>0.5</v>
      </c>
      <c r="Q11172" s="11">
        <v>0.05</v>
      </c>
      <c r="R11172" s="12">
        <v>0</v>
      </c>
      <c r="S11172" t="s">
        <v>27</v>
      </c>
      <c r="T11172">
        <v>0</v>
      </c>
      <c r="U11172">
        <f t="shared" si="1046"/>
        <v>4</v>
      </c>
      <c r="V11172">
        <f t="shared" si="1047"/>
        <v>1</v>
      </c>
      <c r="W11172">
        <f t="shared" si="1048"/>
        <v>4</v>
      </c>
      <c r="X11172" t="str">
        <f t="shared" si="1049"/>
        <v>414</v>
      </c>
      <c r="Y11172" t="str">
        <f>IF(Table1[[#This Row],[RFM_Score]]="555","Champion", IF(AND(J11172&gt;=4,V11172&gt;=4),"Loyal", IF(U11172&lt;=2,"At Risk", IF(W11172&gt;=4,"Potential Loyalist","Others"))))</f>
        <v>Potential Loyalist</v>
      </c>
    </row>
    <row r="11173" spans="1:25">
      <c r="A11173" t="s">
        <v>8309</v>
      </c>
      <c r="B11173">
        <v>28</v>
      </c>
      <c r="C11173" t="s">
        <v>24</v>
      </c>
      <c r="D11173" t="s">
        <v>25</v>
      </c>
      <c r="E11173" s="6" t="s">
        <v>23243</v>
      </c>
      <c r="F11173" t="s">
        <v>60</v>
      </c>
      <c r="G11173">
        <v>3</v>
      </c>
      <c r="H11173">
        <v>1</v>
      </c>
      <c r="I11173">
        <v>52</v>
      </c>
      <c r="J11173">
        <v>3</v>
      </c>
      <c r="K11173">
        <v>472.94</v>
      </c>
      <c r="L11173" t="str">
        <f t="shared" si="1044"/>
        <v/>
      </c>
      <c r="M11173">
        <v>0</v>
      </c>
      <c r="N11173" t="str">
        <f t="shared" si="1045"/>
        <v/>
      </c>
      <c r="O11173">
        <v>0</v>
      </c>
      <c r="P11173" s="11">
        <v>0.33333333333333298</v>
      </c>
      <c r="Q11173" s="11">
        <v>5.7692307692307598E-2</v>
      </c>
      <c r="R11173" s="12">
        <v>0</v>
      </c>
      <c r="S11173" t="s">
        <v>27</v>
      </c>
      <c r="T11173">
        <v>0</v>
      </c>
      <c r="U11173">
        <f t="shared" si="1046"/>
        <v>5</v>
      </c>
      <c r="V11173">
        <f t="shared" si="1047"/>
        <v>1</v>
      </c>
      <c r="W11173">
        <f t="shared" si="1048"/>
        <v>4</v>
      </c>
      <c r="X11173" t="str">
        <f t="shared" si="1049"/>
        <v>514</v>
      </c>
      <c r="Y11173" t="str">
        <f>IF(Table1[[#This Row],[RFM_Score]]="555","Champion", IF(AND(J11173&gt;=4,V11173&gt;=4),"Loyal", IF(U11173&lt;=2,"At Risk", IF(W11173&gt;=4,"Potential Loyalist","Others"))))</f>
        <v>Potential Loyalist</v>
      </c>
    </row>
    <row r="11174" spans="1:25">
      <c r="A11174" t="s">
        <v>3285</v>
      </c>
      <c r="B11174">
        <v>37</v>
      </c>
      <c r="C11174" t="s">
        <v>24</v>
      </c>
      <c r="D11174" t="s">
        <v>29</v>
      </c>
      <c r="E11174" s="6" t="s">
        <v>23244</v>
      </c>
      <c r="F11174" t="s">
        <v>62</v>
      </c>
      <c r="G11174">
        <v>0</v>
      </c>
      <c r="H11174">
        <v>0</v>
      </c>
      <c r="I11174">
        <v>46</v>
      </c>
      <c r="J11174">
        <v>0</v>
      </c>
      <c r="K11174">
        <v>470.06</v>
      </c>
      <c r="L11174" t="str">
        <f t="shared" si="1044"/>
        <v/>
      </c>
      <c r="M11174">
        <v>0</v>
      </c>
      <c r="N11174" t="str">
        <f t="shared" si="1045"/>
        <v/>
      </c>
      <c r="O11174">
        <v>28</v>
      </c>
      <c r="P11174" s="11">
        <v>0</v>
      </c>
      <c r="Q11174" s="11">
        <v>0</v>
      </c>
      <c r="R11174" s="12">
        <v>0</v>
      </c>
      <c r="S11174" t="s">
        <v>27</v>
      </c>
      <c r="T11174">
        <v>0</v>
      </c>
      <c r="U11174">
        <f t="shared" si="1046"/>
        <v>4</v>
      </c>
      <c r="V11174">
        <f t="shared" si="1047"/>
        <v>1</v>
      </c>
      <c r="W11174">
        <f t="shared" si="1048"/>
        <v>4</v>
      </c>
      <c r="X11174" t="str">
        <f t="shared" si="1049"/>
        <v>414</v>
      </c>
      <c r="Y11174" t="str">
        <f>IF(Table1[[#This Row],[RFM_Score]]="555","Champion", IF(AND(J11174&gt;=4,V11174&gt;=4),"Loyal", IF(U11174&lt;=2,"At Risk", IF(W11174&gt;=4,"Potential Loyalist","Others"))))</f>
        <v>Potential Loyalist</v>
      </c>
    </row>
    <row r="11175" spans="1:25">
      <c r="A11175" t="s">
        <v>3458</v>
      </c>
      <c r="B11175">
        <v>34</v>
      </c>
      <c r="C11175" t="s">
        <v>24</v>
      </c>
      <c r="D11175" t="s">
        <v>25</v>
      </c>
      <c r="E11175" s="6" t="s">
        <v>23245</v>
      </c>
      <c r="F11175" t="s">
        <v>26</v>
      </c>
      <c r="G11175">
        <v>2</v>
      </c>
      <c r="H11175">
        <v>0</v>
      </c>
      <c r="I11175">
        <v>60</v>
      </c>
      <c r="J11175">
        <v>4</v>
      </c>
      <c r="K11175">
        <v>469.06</v>
      </c>
      <c r="L11175" t="str">
        <f t="shared" si="1044"/>
        <v/>
      </c>
      <c r="M11175">
        <v>0</v>
      </c>
      <c r="N11175" t="str">
        <f t="shared" si="1045"/>
        <v/>
      </c>
      <c r="O11175">
        <v>5</v>
      </c>
      <c r="P11175" s="11">
        <v>0</v>
      </c>
      <c r="Q11175" s="11">
        <v>6.6666666666666596E-2</v>
      </c>
      <c r="R11175" s="12">
        <v>0</v>
      </c>
      <c r="S11175" t="s">
        <v>27</v>
      </c>
      <c r="T11175">
        <v>0</v>
      </c>
      <c r="U11175">
        <f t="shared" si="1046"/>
        <v>5</v>
      </c>
      <c r="V11175">
        <f t="shared" si="1047"/>
        <v>1</v>
      </c>
      <c r="W11175">
        <f t="shared" si="1048"/>
        <v>4</v>
      </c>
      <c r="X11175" t="str">
        <f t="shared" si="1049"/>
        <v>514</v>
      </c>
      <c r="Y11175" t="str">
        <f>IF(Table1[[#This Row],[RFM_Score]]="555","Champion", IF(AND(J11175&gt;=4,V11175&gt;=4),"Loyal", IF(U11175&lt;=2,"At Risk", IF(W11175&gt;=4,"Potential Loyalist","Others"))))</f>
        <v>Potential Loyalist</v>
      </c>
    </row>
    <row r="11176" spans="1:25">
      <c r="A11176" t="s">
        <v>9991</v>
      </c>
      <c r="B11176">
        <v>38</v>
      </c>
      <c r="C11176" t="s">
        <v>24</v>
      </c>
      <c r="D11176" t="s">
        <v>25</v>
      </c>
      <c r="E11176" s="6" t="s">
        <v>23246</v>
      </c>
      <c r="F11176" t="s">
        <v>21</v>
      </c>
      <c r="G11176">
        <v>2</v>
      </c>
      <c r="H11176">
        <v>0</v>
      </c>
      <c r="I11176">
        <v>56</v>
      </c>
      <c r="J11176">
        <v>3</v>
      </c>
      <c r="K11176">
        <v>467.68</v>
      </c>
      <c r="L11176" t="str">
        <f t="shared" si="1044"/>
        <v/>
      </c>
      <c r="M11176">
        <v>0</v>
      </c>
      <c r="N11176" t="str">
        <f t="shared" si="1045"/>
        <v/>
      </c>
      <c r="O11176">
        <v>69</v>
      </c>
      <c r="P11176" s="11">
        <v>0</v>
      </c>
      <c r="Q11176" s="11">
        <v>5.3571428571428499E-2</v>
      </c>
      <c r="R11176" s="12">
        <v>0</v>
      </c>
      <c r="S11176" t="s">
        <v>27</v>
      </c>
      <c r="T11176">
        <v>1</v>
      </c>
      <c r="U11176">
        <f t="shared" si="1046"/>
        <v>3</v>
      </c>
      <c r="V11176">
        <f t="shared" si="1047"/>
        <v>1</v>
      </c>
      <c r="W11176">
        <f t="shared" si="1048"/>
        <v>4</v>
      </c>
      <c r="X11176" t="str">
        <f t="shared" si="1049"/>
        <v>314</v>
      </c>
      <c r="Y11176" t="str">
        <f>IF(Table1[[#This Row],[RFM_Score]]="555","Champion", IF(AND(J11176&gt;=4,V11176&gt;=4),"Loyal", IF(U11176&lt;=2,"At Risk", IF(W11176&gt;=4,"Potential Loyalist","Others"))))</f>
        <v>Potential Loyalist</v>
      </c>
    </row>
    <row r="11177" spans="1:25">
      <c r="A11177" t="s">
        <v>1633</v>
      </c>
      <c r="B11177">
        <v>42</v>
      </c>
      <c r="C11177" t="s">
        <v>24</v>
      </c>
      <c r="D11177" t="s">
        <v>25</v>
      </c>
      <c r="E11177" s="6" t="s">
        <v>23247</v>
      </c>
      <c r="F11177" t="s">
        <v>60</v>
      </c>
      <c r="G11177">
        <v>2</v>
      </c>
      <c r="H11177">
        <v>1</v>
      </c>
      <c r="I11177">
        <v>45</v>
      </c>
      <c r="J11177">
        <v>1</v>
      </c>
      <c r="K11177">
        <v>463.34</v>
      </c>
      <c r="L11177" t="str">
        <f t="shared" si="1044"/>
        <v/>
      </c>
      <c r="M11177">
        <v>0</v>
      </c>
      <c r="N11177" t="str">
        <f t="shared" si="1045"/>
        <v/>
      </c>
      <c r="O11177">
        <v>65</v>
      </c>
      <c r="P11177" s="11">
        <v>0.5</v>
      </c>
      <c r="Q11177" s="11">
        <v>2.2222222222222199E-2</v>
      </c>
      <c r="R11177" s="12">
        <v>0</v>
      </c>
      <c r="S11177" t="s">
        <v>27</v>
      </c>
      <c r="T11177">
        <v>0</v>
      </c>
      <c r="U11177">
        <f t="shared" si="1046"/>
        <v>3</v>
      </c>
      <c r="V11177">
        <f t="shared" si="1047"/>
        <v>1</v>
      </c>
      <c r="W11177">
        <f t="shared" si="1048"/>
        <v>4</v>
      </c>
      <c r="X11177" t="str">
        <f t="shared" si="1049"/>
        <v>314</v>
      </c>
      <c r="Y11177" t="str">
        <f>IF(Table1[[#This Row],[RFM_Score]]="555","Champion", IF(AND(J11177&gt;=4,V11177&gt;=4),"Loyal", IF(U11177&lt;=2,"At Risk", IF(W11177&gt;=4,"Potential Loyalist","Others"))))</f>
        <v>Potential Loyalist</v>
      </c>
    </row>
    <row r="11178" spans="1:25">
      <c r="A11178" t="s">
        <v>11850</v>
      </c>
      <c r="B11178">
        <v>53</v>
      </c>
      <c r="C11178" t="s">
        <v>24</v>
      </c>
      <c r="D11178" t="s">
        <v>20</v>
      </c>
      <c r="E11178" s="6" t="s">
        <v>23248</v>
      </c>
      <c r="F11178" t="s">
        <v>30</v>
      </c>
      <c r="G11178">
        <v>3</v>
      </c>
      <c r="H11178">
        <v>0</v>
      </c>
      <c r="I11178">
        <v>48</v>
      </c>
      <c r="J11178">
        <v>4</v>
      </c>
      <c r="K11178">
        <v>462.07</v>
      </c>
      <c r="L11178" t="str">
        <f t="shared" si="1044"/>
        <v/>
      </c>
      <c r="M11178">
        <v>0</v>
      </c>
      <c r="N11178" t="str">
        <f t="shared" si="1045"/>
        <v/>
      </c>
      <c r="O11178">
        <v>17</v>
      </c>
      <c r="P11178" s="11">
        <v>0</v>
      </c>
      <c r="Q11178" s="11">
        <v>8.3333333333333301E-2</v>
      </c>
      <c r="R11178" s="12">
        <v>0</v>
      </c>
      <c r="S11178" t="s">
        <v>27</v>
      </c>
      <c r="T11178">
        <v>0</v>
      </c>
      <c r="U11178">
        <f t="shared" si="1046"/>
        <v>5</v>
      </c>
      <c r="V11178">
        <f t="shared" si="1047"/>
        <v>1</v>
      </c>
      <c r="W11178">
        <f t="shared" si="1048"/>
        <v>4</v>
      </c>
      <c r="X11178" t="str">
        <f t="shared" si="1049"/>
        <v>514</v>
      </c>
      <c r="Y11178" t="str">
        <f>IF(Table1[[#This Row],[RFM_Score]]="555","Champion", IF(AND(J11178&gt;=4,V11178&gt;=4),"Loyal", IF(U11178&lt;=2,"At Risk", IF(W11178&gt;=4,"Potential Loyalist","Others"))))</f>
        <v>Potential Loyalist</v>
      </c>
    </row>
    <row r="11179" spans="1:25">
      <c r="A11179" t="s">
        <v>5005</v>
      </c>
      <c r="B11179">
        <v>31</v>
      </c>
      <c r="C11179" t="s">
        <v>24</v>
      </c>
      <c r="D11179" t="s">
        <v>25</v>
      </c>
      <c r="E11179" s="6" t="s">
        <v>23249</v>
      </c>
      <c r="F11179" t="s">
        <v>21</v>
      </c>
      <c r="G11179">
        <v>6</v>
      </c>
      <c r="H11179">
        <v>2</v>
      </c>
      <c r="I11179">
        <v>47</v>
      </c>
      <c r="J11179">
        <v>1</v>
      </c>
      <c r="K11179">
        <v>461.23</v>
      </c>
      <c r="L11179" t="str">
        <f t="shared" si="1044"/>
        <v/>
      </c>
      <c r="M11179">
        <v>0</v>
      </c>
      <c r="N11179" t="str">
        <f t="shared" si="1045"/>
        <v/>
      </c>
      <c r="O11179">
        <v>18</v>
      </c>
      <c r="P11179" s="11">
        <v>0.33333333333333298</v>
      </c>
      <c r="Q11179" s="11">
        <v>2.1276595744680799E-2</v>
      </c>
      <c r="R11179" s="12">
        <v>0</v>
      </c>
      <c r="S11179" t="s">
        <v>27</v>
      </c>
      <c r="T11179">
        <v>0</v>
      </c>
      <c r="U11179">
        <f t="shared" si="1046"/>
        <v>5</v>
      </c>
      <c r="V11179">
        <f t="shared" si="1047"/>
        <v>1</v>
      </c>
      <c r="W11179">
        <f t="shared" si="1048"/>
        <v>4</v>
      </c>
      <c r="X11179" t="str">
        <f t="shared" si="1049"/>
        <v>514</v>
      </c>
      <c r="Y11179" t="str">
        <f>IF(Table1[[#This Row],[RFM_Score]]="555","Champion", IF(AND(J11179&gt;=4,V11179&gt;=4),"Loyal", IF(U11179&lt;=2,"At Risk", IF(W11179&gt;=4,"Potential Loyalist","Others"))))</f>
        <v>Potential Loyalist</v>
      </c>
    </row>
    <row r="11180" spans="1:25">
      <c r="A11180" t="s">
        <v>2253</v>
      </c>
      <c r="B11180">
        <v>29</v>
      </c>
      <c r="C11180" t="s">
        <v>24</v>
      </c>
      <c r="D11180" t="s">
        <v>25</v>
      </c>
      <c r="E11180" s="6" t="s">
        <v>23250</v>
      </c>
      <c r="F11180" t="s">
        <v>21</v>
      </c>
      <c r="G11180">
        <v>2</v>
      </c>
      <c r="H11180">
        <v>0</v>
      </c>
      <c r="I11180">
        <v>55</v>
      </c>
      <c r="J11180">
        <v>7</v>
      </c>
      <c r="K11180">
        <v>459.29</v>
      </c>
      <c r="L11180" t="str">
        <f t="shared" si="1044"/>
        <v/>
      </c>
      <c r="M11180">
        <v>0</v>
      </c>
      <c r="N11180" t="str">
        <f t="shared" si="1045"/>
        <v/>
      </c>
      <c r="O11180">
        <v>11</v>
      </c>
      <c r="P11180" s="11">
        <v>0</v>
      </c>
      <c r="Q11180" s="11">
        <v>0.12727272727272701</v>
      </c>
      <c r="R11180" s="12">
        <v>0</v>
      </c>
      <c r="S11180" t="s">
        <v>27</v>
      </c>
      <c r="T11180">
        <v>0</v>
      </c>
      <c r="U11180">
        <f t="shared" si="1046"/>
        <v>5</v>
      </c>
      <c r="V11180">
        <f t="shared" si="1047"/>
        <v>1</v>
      </c>
      <c r="W11180">
        <f t="shared" si="1048"/>
        <v>4</v>
      </c>
      <c r="X11180" t="str">
        <f t="shared" si="1049"/>
        <v>514</v>
      </c>
      <c r="Y11180" t="str">
        <f>IF(Table1[[#This Row],[RFM_Score]]="555","Champion", IF(AND(J11180&gt;=4,V11180&gt;=4),"Loyal", IF(U11180&lt;=2,"At Risk", IF(W11180&gt;=4,"Potential Loyalist","Others"))))</f>
        <v>Potential Loyalist</v>
      </c>
    </row>
    <row r="11181" spans="1:25">
      <c r="A11181" t="s">
        <v>5266</v>
      </c>
      <c r="B11181">
        <v>46</v>
      </c>
      <c r="C11181" t="s">
        <v>19</v>
      </c>
      <c r="D11181" t="s">
        <v>46</v>
      </c>
      <c r="E11181" s="6" t="s">
        <v>23251</v>
      </c>
      <c r="F11181" t="s">
        <v>60</v>
      </c>
      <c r="G11181">
        <v>4</v>
      </c>
      <c r="H11181">
        <v>3</v>
      </c>
      <c r="I11181">
        <v>55</v>
      </c>
      <c r="J11181">
        <v>0</v>
      </c>
      <c r="K11181">
        <v>455.38</v>
      </c>
      <c r="L11181" t="str">
        <f t="shared" si="1044"/>
        <v/>
      </c>
      <c r="M11181">
        <v>0</v>
      </c>
      <c r="N11181" t="str">
        <f t="shared" si="1045"/>
        <v/>
      </c>
      <c r="O11181">
        <v>6</v>
      </c>
      <c r="P11181" s="11">
        <v>0.75</v>
      </c>
      <c r="Q11181" s="11">
        <v>0</v>
      </c>
      <c r="R11181" s="12">
        <v>0</v>
      </c>
      <c r="S11181" t="s">
        <v>27</v>
      </c>
      <c r="T11181">
        <v>0</v>
      </c>
      <c r="U11181">
        <f t="shared" si="1046"/>
        <v>5</v>
      </c>
      <c r="V11181">
        <f t="shared" si="1047"/>
        <v>1</v>
      </c>
      <c r="W11181">
        <f t="shared" si="1048"/>
        <v>4</v>
      </c>
      <c r="X11181" t="str">
        <f t="shared" si="1049"/>
        <v>514</v>
      </c>
      <c r="Y11181" t="str">
        <f>IF(Table1[[#This Row],[RFM_Score]]="555","Champion", IF(AND(J11181&gt;=4,V11181&gt;=4),"Loyal", IF(U11181&lt;=2,"At Risk", IF(W11181&gt;=4,"Potential Loyalist","Others"))))</f>
        <v>Potential Loyalist</v>
      </c>
    </row>
    <row r="11182" spans="1:25">
      <c r="A11182" t="s">
        <v>4347</v>
      </c>
      <c r="B11182">
        <v>35</v>
      </c>
      <c r="C11182" t="s">
        <v>24</v>
      </c>
      <c r="D11182" t="s">
        <v>25</v>
      </c>
      <c r="E11182" s="6" t="s">
        <v>23252</v>
      </c>
      <c r="F11182" t="s">
        <v>26</v>
      </c>
      <c r="G11182">
        <v>4</v>
      </c>
      <c r="H11182">
        <v>1</v>
      </c>
      <c r="I11182">
        <v>53</v>
      </c>
      <c r="J11182">
        <v>2</v>
      </c>
      <c r="K11182">
        <v>453.45</v>
      </c>
      <c r="L11182" t="str">
        <f t="shared" si="1044"/>
        <v/>
      </c>
      <c r="M11182">
        <v>0</v>
      </c>
      <c r="N11182" t="str">
        <f t="shared" si="1045"/>
        <v/>
      </c>
      <c r="O11182">
        <v>8</v>
      </c>
      <c r="P11182" s="11">
        <v>0.25</v>
      </c>
      <c r="Q11182" s="11">
        <v>3.7735849056603703E-2</v>
      </c>
      <c r="R11182" s="12">
        <v>0</v>
      </c>
      <c r="S11182" t="s">
        <v>27</v>
      </c>
      <c r="T11182">
        <v>0</v>
      </c>
      <c r="U11182">
        <f t="shared" si="1046"/>
        <v>5</v>
      </c>
      <c r="V11182">
        <f t="shared" si="1047"/>
        <v>1</v>
      </c>
      <c r="W11182">
        <f t="shared" si="1048"/>
        <v>4</v>
      </c>
      <c r="X11182" t="str">
        <f t="shared" si="1049"/>
        <v>514</v>
      </c>
      <c r="Y11182" t="str">
        <f>IF(Table1[[#This Row],[RFM_Score]]="555","Champion", IF(AND(J11182&gt;=4,V11182&gt;=4),"Loyal", IF(U11182&lt;=2,"At Risk", IF(W11182&gt;=4,"Potential Loyalist","Others"))))</f>
        <v>Potential Loyalist</v>
      </c>
    </row>
    <row r="11183" spans="1:25">
      <c r="A11183" t="s">
        <v>5752</v>
      </c>
      <c r="B11183">
        <v>29</v>
      </c>
      <c r="C11183" t="s">
        <v>33</v>
      </c>
      <c r="D11183" t="s">
        <v>46</v>
      </c>
      <c r="E11183" s="6" t="s">
        <v>23253</v>
      </c>
      <c r="F11183" t="s">
        <v>21</v>
      </c>
      <c r="G11183">
        <v>3</v>
      </c>
      <c r="H11183">
        <v>0</v>
      </c>
      <c r="I11183">
        <v>47</v>
      </c>
      <c r="J11183">
        <v>1</v>
      </c>
      <c r="K11183">
        <v>453.43</v>
      </c>
      <c r="L11183" t="str">
        <f t="shared" si="1044"/>
        <v/>
      </c>
      <c r="M11183">
        <v>0</v>
      </c>
      <c r="N11183" t="str">
        <f t="shared" si="1045"/>
        <v/>
      </c>
      <c r="O11183">
        <v>21</v>
      </c>
      <c r="P11183" s="11">
        <v>0</v>
      </c>
      <c r="Q11183" s="11">
        <v>2.1276595744680799E-2</v>
      </c>
      <c r="R11183" s="12">
        <v>0</v>
      </c>
      <c r="S11183" t="s">
        <v>27</v>
      </c>
      <c r="T11183">
        <v>0</v>
      </c>
      <c r="U11183">
        <f t="shared" si="1046"/>
        <v>4</v>
      </c>
      <c r="V11183">
        <f t="shared" si="1047"/>
        <v>1</v>
      </c>
      <c r="W11183">
        <f t="shared" si="1048"/>
        <v>4</v>
      </c>
      <c r="X11183" t="str">
        <f t="shared" si="1049"/>
        <v>414</v>
      </c>
      <c r="Y11183" t="str">
        <f>IF(Table1[[#This Row],[RFM_Score]]="555","Champion", IF(AND(J11183&gt;=4,V11183&gt;=4),"Loyal", IF(U11183&lt;=2,"At Risk", IF(W11183&gt;=4,"Potential Loyalist","Others"))))</f>
        <v>Potential Loyalist</v>
      </c>
    </row>
    <row r="11184" spans="1:25">
      <c r="A11184" t="s">
        <v>2577</v>
      </c>
      <c r="B11184">
        <v>26</v>
      </c>
      <c r="C11184" t="s">
        <v>24</v>
      </c>
      <c r="D11184" t="s">
        <v>25</v>
      </c>
      <c r="E11184" s="6" t="s">
        <v>23254</v>
      </c>
      <c r="F11184" t="s">
        <v>60</v>
      </c>
      <c r="G11184">
        <v>5</v>
      </c>
      <c r="H11184">
        <v>1</v>
      </c>
      <c r="I11184">
        <v>40</v>
      </c>
      <c r="J11184">
        <v>1</v>
      </c>
      <c r="K11184">
        <v>452.49</v>
      </c>
      <c r="L11184" t="str">
        <f t="shared" si="1044"/>
        <v/>
      </c>
      <c r="M11184">
        <v>0</v>
      </c>
      <c r="N11184" t="str">
        <f t="shared" si="1045"/>
        <v/>
      </c>
      <c r="O11184">
        <v>28</v>
      </c>
      <c r="P11184" s="11">
        <v>0.2</v>
      </c>
      <c r="Q11184" s="11">
        <v>2.5000000000000001E-2</v>
      </c>
      <c r="R11184" s="12">
        <v>0</v>
      </c>
      <c r="S11184" t="s">
        <v>27</v>
      </c>
      <c r="T11184">
        <v>0</v>
      </c>
      <c r="U11184">
        <f t="shared" si="1046"/>
        <v>4</v>
      </c>
      <c r="V11184">
        <f t="shared" si="1047"/>
        <v>1</v>
      </c>
      <c r="W11184">
        <f t="shared" si="1048"/>
        <v>4</v>
      </c>
      <c r="X11184" t="str">
        <f t="shared" si="1049"/>
        <v>414</v>
      </c>
      <c r="Y11184" t="str">
        <f>IF(Table1[[#This Row],[RFM_Score]]="555","Champion", IF(AND(J11184&gt;=4,V11184&gt;=4),"Loyal", IF(U11184&lt;=2,"At Risk", IF(W11184&gt;=4,"Potential Loyalist","Others"))))</f>
        <v>Potential Loyalist</v>
      </c>
    </row>
    <row r="11185" spans="1:25">
      <c r="A11185" t="s">
        <v>3562</v>
      </c>
      <c r="B11185">
        <v>20</v>
      </c>
      <c r="C11185" t="s">
        <v>19</v>
      </c>
      <c r="D11185" t="s">
        <v>25</v>
      </c>
      <c r="E11185" s="6" t="s">
        <v>23255</v>
      </c>
      <c r="F11185" t="s">
        <v>26</v>
      </c>
      <c r="G11185">
        <v>1</v>
      </c>
      <c r="H11185">
        <v>0</v>
      </c>
      <c r="I11185">
        <v>50</v>
      </c>
      <c r="J11185">
        <v>2</v>
      </c>
      <c r="K11185">
        <v>451.46</v>
      </c>
      <c r="L11185" t="str">
        <f t="shared" si="1044"/>
        <v/>
      </c>
      <c r="M11185">
        <v>0</v>
      </c>
      <c r="N11185" t="str">
        <f t="shared" si="1045"/>
        <v/>
      </c>
      <c r="O11185">
        <v>27</v>
      </c>
      <c r="P11185" s="11">
        <v>0</v>
      </c>
      <c r="Q11185" s="11">
        <v>0.04</v>
      </c>
      <c r="R11185" s="12">
        <v>0</v>
      </c>
      <c r="S11185" t="s">
        <v>27</v>
      </c>
      <c r="T11185">
        <v>0</v>
      </c>
      <c r="U11185">
        <f t="shared" si="1046"/>
        <v>4</v>
      </c>
      <c r="V11185">
        <f t="shared" si="1047"/>
        <v>1</v>
      </c>
      <c r="W11185">
        <f t="shared" si="1048"/>
        <v>4</v>
      </c>
      <c r="X11185" t="str">
        <f t="shared" si="1049"/>
        <v>414</v>
      </c>
      <c r="Y11185" t="str">
        <f>IF(Table1[[#This Row],[RFM_Score]]="555","Champion", IF(AND(J11185&gt;=4,V11185&gt;=4),"Loyal", IF(U11185&lt;=2,"At Risk", IF(W11185&gt;=4,"Potential Loyalist","Others"))))</f>
        <v>Potential Loyalist</v>
      </c>
    </row>
    <row r="11186" spans="1:25">
      <c r="A11186" t="s">
        <v>10818</v>
      </c>
      <c r="B11186">
        <v>18</v>
      </c>
      <c r="C11186" t="s">
        <v>24</v>
      </c>
      <c r="D11186" t="s">
        <v>25</v>
      </c>
      <c r="E11186" s="6" t="s">
        <v>23256</v>
      </c>
      <c r="F11186" t="s">
        <v>30</v>
      </c>
      <c r="G11186">
        <v>4</v>
      </c>
      <c r="H11186">
        <v>1</v>
      </c>
      <c r="I11186">
        <v>50</v>
      </c>
      <c r="J11186">
        <v>2</v>
      </c>
      <c r="K11186">
        <v>451</v>
      </c>
      <c r="L11186" t="str">
        <f t="shared" si="1044"/>
        <v/>
      </c>
      <c r="M11186">
        <v>0</v>
      </c>
      <c r="N11186" t="str">
        <f t="shared" si="1045"/>
        <v/>
      </c>
      <c r="O11186">
        <v>75</v>
      </c>
      <c r="P11186" s="11">
        <v>0.25</v>
      </c>
      <c r="Q11186" s="11">
        <v>0.04</v>
      </c>
      <c r="R11186" s="12">
        <v>0</v>
      </c>
      <c r="S11186" t="s">
        <v>27</v>
      </c>
      <c r="T11186">
        <v>0</v>
      </c>
      <c r="U11186">
        <f t="shared" si="1046"/>
        <v>2</v>
      </c>
      <c r="V11186">
        <f t="shared" si="1047"/>
        <v>1</v>
      </c>
      <c r="W11186">
        <f t="shared" si="1048"/>
        <v>4</v>
      </c>
      <c r="X11186" t="str">
        <f t="shared" si="1049"/>
        <v>214</v>
      </c>
      <c r="Y11186" t="str">
        <f>IF(Table1[[#This Row],[RFM_Score]]="555","Champion", IF(AND(J11186&gt;=4,V11186&gt;=4),"Loyal", IF(U11186&lt;=2,"At Risk", IF(W11186&gt;=4,"Potential Loyalist","Others"))))</f>
        <v>At Risk</v>
      </c>
    </row>
    <row r="11187" spans="1:25">
      <c r="A11187" t="s">
        <v>834</v>
      </c>
      <c r="B11187">
        <v>43</v>
      </c>
      <c r="C11187" t="s">
        <v>19</v>
      </c>
      <c r="D11187" t="s">
        <v>25</v>
      </c>
      <c r="E11187" s="6" t="s">
        <v>23257</v>
      </c>
      <c r="F11187" t="s">
        <v>37</v>
      </c>
      <c r="G11187">
        <v>1</v>
      </c>
      <c r="H11187">
        <v>0</v>
      </c>
      <c r="I11187">
        <v>62</v>
      </c>
      <c r="J11187">
        <v>4</v>
      </c>
      <c r="K11187">
        <v>446.65</v>
      </c>
      <c r="L11187" t="str">
        <f t="shared" si="1044"/>
        <v/>
      </c>
      <c r="M11187">
        <v>0</v>
      </c>
      <c r="N11187" t="str">
        <f t="shared" si="1045"/>
        <v/>
      </c>
      <c r="O11187">
        <v>49</v>
      </c>
      <c r="P11187" s="11">
        <v>0</v>
      </c>
      <c r="Q11187" s="11">
        <v>6.4516129032257993E-2</v>
      </c>
      <c r="R11187" s="12">
        <v>0</v>
      </c>
      <c r="S11187" t="s">
        <v>27</v>
      </c>
      <c r="T11187">
        <v>0</v>
      </c>
      <c r="U11187">
        <f t="shared" si="1046"/>
        <v>3</v>
      </c>
      <c r="V11187">
        <f t="shared" si="1047"/>
        <v>1</v>
      </c>
      <c r="W11187">
        <f t="shared" si="1048"/>
        <v>4</v>
      </c>
      <c r="X11187" t="str">
        <f t="shared" si="1049"/>
        <v>314</v>
      </c>
      <c r="Y11187" t="str">
        <f>IF(Table1[[#This Row],[RFM_Score]]="555","Champion", IF(AND(J11187&gt;=4,V11187&gt;=4),"Loyal", IF(U11187&lt;=2,"At Risk", IF(W11187&gt;=4,"Potential Loyalist","Others"))))</f>
        <v>Potential Loyalist</v>
      </c>
    </row>
    <row r="11188" spans="1:25">
      <c r="A11188" t="s">
        <v>6840</v>
      </c>
      <c r="B11188">
        <v>55</v>
      </c>
      <c r="C11188" t="s">
        <v>24</v>
      </c>
      <c r="D11188" t="s">
        <v>25</v>
      </c>
      <c r="E11188" s="6" t="s">
        <v>23258</v>
      </c>
      <c r="F11188" t="s">
        <v>26</v>
      </c>
      <c r="G11188">
        <v>3</v>
      </c>
      <c r="H11188">
        <v>1</v>
      </c>
      <c r="I11188">
        <v>48</v>
      </c>
      <c r="J11188">
        <v>1</v>
      </c>
      <c r="K11188">
        <v>446.34</v>
      </c>
      <c r="L11188" t="str">
        <f t="shared" si="1044"/>
        <v/>
      </c>
      <c r="M11188">
        <v>0</v>
      </c>
      <c r="N11188" t="str">
        <f t="shared" si="1045"/>
        <v/>
      </c>
      <c r="O11188">
        <v>38</v>
      </c>
      <c r="P11188" s="11">
        <v>0.33333333333333298</v>
      </c>
      <c r="Q11188" s="11">
        <v>2.0833333333333301E-2</v>
      </c>
      <c r="R11188" s="12">
        <v>0</v>
      </c>
      <c r="S11188" t="s">
        <v>27</v>
      </c>
      <c r="T11188">
        <v>0</v>
      </c>
      <c r="U11188">
        <f t="shared" si="1046"/>
        <v>4</v>
      </c>
      <c r="V11188">
        <f t="shared" si="1047"/>
        <v>1</v>
      </c>
      <c r="W11188">
        <f t="shared" si="1048"/>
        <v>4</v>
      </c>
      <c r="X11188" t="str">
        <f t="shared" si="1049"/>
        <v>414</v>
      </c>
      <c r="Y11188" t="str">
        <f>IF(Table1[[#This Row],[RFM_Score]]="555","Champion", IF(AND(J11188&gt;=4,V11188&gt;=4),"Loyal", IF(U11188&lt;=2,"At Risk", IF(W11188&gt;=4,"Potential Loyalist","Others"))))</f>
        <v>Potential Loyalist</v>
      </c>
    </row>
    <row r="11189" spans="1:25">
      <c r="A11189" t="s">
        <v>588</v>
      </c>
      <c r="B11189">
        <v>33</v>
      </c>
      <c r="C11189" t="s">
        <v>19</v>
      </c>
      <c r="D11189" t="s">
        <v>41</v>
      </c>
      <c r="E11189" s="6" t="s">
        <v>23259</v>
      </c>
      <c r="F11189" t="s">
        <v>37</v>
      </c>
      <c r="G11189">
        <v>5</v>
      </c>
      <c r="H11189">
        <v>3</v>
      </c>
      <c r="I11189">
        <v>48</v>
      </c>
      <c r="J11189">
        <v>3</v>
      </c>
      <c r="K11189">
        <v>440.52</v>
      </c>
      <c r="L11189" t="str">
        <f t="shared" si="1044"/>
        <v/>
      </c>
      <c r="M11189">
        <v>0</v>
      </c>
      <c r="N11189" t="str">
        <f t="shared" si="1045"/>
        <v/>
      </c>
      <c r="O11189">
        <v>23</v>
      </c>
      <c r="P11189" s="11">
        <v>0.6</v>
      </c>
      <c r="Q11189" s="11">
        <v>6.25E-2</v>
      </c>
      <c r="R11189" s="12">
        <v>0</v>
      </c>
      <c r="S11189" t="s">
        <v>27</v>
      </c>
      <c r="T11189">
        <v>0</v>
      </c>
      <c r="U11189">
        <f t="shared" si="1046"/>
        <v>4</v>
      </c>
      <c r="V11189">
        <f t="shared" si="1047"/>
        <v>1</v>
      </c>
      <c r="W11189">
        <f t="shared" si="1048"/>
        <v>4</v>
      </c>
      <c r="X11189" t="str">
        <f t="shared" si="1049"/>
        <v>414</v>
      </c>
      <c r="Y11189" t="str">
        <f>IF(Table1[[#This Row],[RFM_Score]]="555","Champion", IF(AND(J11189&gt;=4,V11189&gt;=4),"Loyal", IF(U11189&lt;=2,"At Risk", IF(W11189&gt;=4,"Potential Loyalist","Others"))))</f>
        <v>Potential Loyalist</v>
      </c>
    </row>
    <row r="11190" spans="1:25">
      <c r="A11190" t="s">
        <v>6930</v>
      </c>
      <c r="B11190">
        <v>40</v>
      </c>
      <c r="C11190" t="s">
        <v>19</v>
      </c>
      <c r="D11190" t="s">
        <v>29</v>
      </c>
      <c r="E11190" s="6" t="s">
        <v>23260</v>
      </c>
      <c r="F11190" t="s">
        <v>21</v>
      </c>
      <c r="G11190">
        <v>7</v>
      </c>
      <c r="H11190">
        <v>2</v>
      </c>
      <c r="I11190">
        <v>46</v>
      </c>
      <c r="J11190">
        <v>3</v>
      </c>
      <c r="K11190">
        <v>440.39</v>
      </c>
      <c r="L11190" t="str">
        <f t="shared" si="1044"/>
        <v/>
      </c>
      <c r="M11190">
        <v>0</v>
      </c>
      <c r="N11190" t="str">
        <f t="shared" si="1045"/>
        <v/>
      </c>
      <c r="O11190">
        <v>37</v>
      </c>
      <c r="P11190" s="11">
        <v>0.28571428571428498</v>
      </c>
      <c r="Q11190" s="11">
        <v>6.5217391304347797E-2</v>
      </c>
      <c r="R11190" s="12">
        <v>0</v>
      </c>
      <c r="S11190" t="s">
        <v>27</v>
      </c>
      <c r="T11190">
        <v>0</v>
      </c>
      <c r="U11190">
        <f t="shared" si="1046"/>
        <v>4</v>
      </c>
      <c r="V11190">
        <f t="shared" si="1047"/>
        <v>1</v>
      </c>
      <c r="W11190">
        <f t="shared" si="1048"/>
        <v>4</v>
      </c>
      <c r="X11190" t="str">
        <f t="shared" si="1049"/>
        <v>414</v>
      </c>
      <c r="Y11190" t="str">
        <f>IF(Table1[[#This Row],[RFM_Score]]="555","Champion", IF(AND(J11190&gt;=4,V11190&gt;=4),"Loyal", IF(U11190&lt;=2,"At Risk", IF(W11190&gt;=4,"Potential Loyalist","Others"))))</f>
        <v>Potential Loyalist</v>
      </c>
    </row>
    <row r="11191" spans="1:25">
      <c r="A11191" t="s">
        <v>2214</v>
      </c>
      <c r="B11191">
        <v>37</v>
      </c>
      <c r="C11191" t="s">
        <v>19</v>
      </c>
      <c r="D11191" t="s">
        <v>49</v>
      </c>
      <c r="E11191" s="6" t="s">
        <v>23261</v>
      </c>
      <c r="F11191" t="s">
        <v>62</v>
      </c>
      <c r="G11191">
        <v>1</v>
      </c>
      <c r="H11191">
        <v>0</v>
      </c>
      <c r="I11191">
        <v>53</v>
      </c>
      <c r="J11191">
        <v>2</v>
      </c>
      <c r="K11191">
        <v>439.75</v>
      </c>
      <c r="L11191" t="str">
        <f t="shared" si="1044"/>
        <v/>
      </c>
      <c r="M11191">
        <v>0</v>
      </c>
      <c r="N11191" t="str">
        <f t="shared" si="1045"/>
        <v/>
      </c>
      <c r="O11191">
        <v>28</v>
      </c>
      <c r="P11191" s="11">
        <v>0</v>
      </c>
      <c r="Q11191" s="11">
        <v>3.7735849056603703E-2</v>
      </c>
      <c r="R11191" s="12">
        <v>0</v>
      </c>
      <c r="S11191" t="s">
        <v>27</v>
      </c>
      <c r="T11191">
        <v>1</v>
      </c>
      <c r="U11191">
        <f t="shared" si="1046"/>
        <v>4</v>
      </c>
      <c r="V11191">
        <f t="shared" si="1047"/>
        <v>1</v>
      </c>
      <c r="W11191">
        <f t="shared" si="1048"/>
        <v>4</v>
      </c>
      <c r="X11191" t="str">
        <f t="shared" si="1049"/>
        <v>414</v>
      </c>
      <c r="Y11191" t="str">
        <f>IF(Table1[[#This Row],[RFM_Score]]="555","Champion", IF(AND(J11191&gt;=4,V11191&gt;=4),"Loyal", IF(U11191&lt;=2,"At Risk", IF(W11191&gt;=4,"Potential Loyalist","Others"))))</f>
        <v>Potential Loyalist</v>
      </c>
    </row>
    <row r="11192" spans="1:25">
      <c r="A11192" t="s">
        <v>5581</v>
      </c>
      <c r="B11192">
        <v>30</v>
      </c>
      <c r="C11192" t="s">
        <v>24</v>
      </c>
      <c r="D11192" t="s">
        <v>29</v>
      </c>
      <c r="E11192" s="6" t="s">
        <v>23262</v>
      </c>
      <c r="F11192" t="s">
        <v>62</v>
      </c>
      <c r="G11192">
        <v>3</v>
      </c>
      <c r="H11192">
        <v>1</v>
      </c>
      <c r="I11192">
        <v>57</v>
      </c>
      <c r="J11192">
        <v>2</v>
      </c>
      <c r="K11192">
        <v>439.01</v>
      </c>
      <c r="L11192" t="str">
        <f t="shared" si="1044"/>
        <v/>
      </c>
      <c r="M11192">
        <v>0</v>
      </c>
      <c r="N11192" t="str">
        <f t="shared" si="1045"/>
        <v/>
      </c>
      <c r="O11192">
        <v>8</v>
      </c>
      <c r="P11192" s="11">
        <v>0.33333333333333298</v>
      </c>
      <c r="Q11192" s="11">
        <v>3.5087719298245598E-2</v>
      </c>
      <c r="R11192" s="12">
        <v>0</v>
      </c>
      <c r="S11192" t="s">
        <v>27</v>
      </c>
      <c r="T11192">
        <v>1</v>
      </c>
      <c r="U11192">
        <f t="shared" si="1046"/>
        <v>5</v>
      </c>
      <c r="V11192">
        <f t="shared" si="1047"/>
        <v>1</v>
      </c>
      <c r="W11192">
        <f t="shared" si="1048"/>
        <v>4</v>
      </c>
      <c r="X11192" t="str">
        <f t="shared" si="1049"/>
        <v>514</v>
      </c>
      <c r="Y11192" t="str">
        <f>IF(Table1[[#This Row],[RFM_Score]]="555","Champion", IF(AND(J11192&gt;=4,V11192&gt;=4),"Loyal", IF(U11192&lt;=2,"At Risk", IF(W11192&gt;=4,"Potential Loyalist","Others"))))</f>
        <v>Potential Loyalist</v>
      </c>
    </row>
    <row r="11193" spans="1:25">
      <c r="A11193" t="s">
        <v>11722</v>
      </c>
      <c r="B11193">
        <v>41</v>
      </c>
      <c r="C11193" t="s">
        <v>19</v>
      </c>
      <c r="D11193" t="s">
        <v>25</v>
      </c>
      <c r="E11193" s="6" t="s">
        <v>23263</v>
      </c>
      <c r="F11193" t="s">
        <v>21</v>
      </c>
      <c r="G11193">
        <v>2</v>
      </c>
      <c r="H11193">
        <v>1</v>
      </c>
      <c r="I11193">
        <v>43</v>
      </c>
      <c r="J11193">
        <v>2</v>
      </c>
      <c r="K11193">
        <v>438.07</v>
      </c>
      <c r="L11193" t="str">
        <f t="shared" si="1044"/>
        <v/>
      </c>
      <c r="M11193">
        <v>0</v>
      </c>
      <c r="N11193" t="str">
        <f t="shared" si="1045"/>
        <v/>
      </c>
      <c r="O11193">
        <v>38</v>
      </c>
      <c r="P11193" s="11">
        <v>0.5</v>
      </c>
      <c r="Q11193" s="11">
        <v>4.6511627906976702E-2</v>
      </c>
      <c r="R11193" s="12">
        <v>0</v>
      </c>
      <c r="S11193" t="s">
        <v>27</v>
      </c>
      <c r="T11193">
        <v>0</v>
      </c>
      <c r="U11193">
        <f t="shared" si="1046"/>
        <v>4</v>
      </c>
      <c r="V11193">
        <f t="shared" si="1047"/>
        <v>1</v>
      </c>
      <c r="W11193">
        <f t="shared" si="1048"/>
        <v>4</v>
      </c>
      <c r="X11193" t="str">
        <f t="shared" si="1049"/>
        <v>414</v>
      </c>
      <c r="Y11193" t="str">
        <f>IF(Table1[[#This Row],[RFM_Score]]="555","Champion", IF(AND(J11193&gt;=4,V11193&gt;=4),"Loyal", IF(U11193&lt;=2,"At Risk", IF(W11193&gt;=4,"Potential Loyalist","Others"))))</f>
        <v>Potential Loyalist</v>
      </c>
    </row>
    <row r="11194" spans="1:25">
      <c r="A11194" t="s">
        <v>6321</v>
      </c>
      <c r="B11194">
        <v>27</v>
      </c>
      <c r="C11194" t="s">
        <v>19</v>
      </c>
      <c r="D11194" t="s">
        <v>49</v>
      </c>
      <c r="E11194" s="6" t="s">
        <v>23264</v>
      </c>
      <c r="F11194" t="s">
        <v>62</v>
      </c>
      <c r="G11194">
        <v>0</v>
      </c>
      <c r="H11194">
        <v>0</v>
      </c>
      <c r="I11194">
        <v>48</v>
      </c>
      <c r="J11194">
        <v>2</v>
      </c>
      <c r="K11194">
        <v>433.16</v>
      </c>
      <c r="L11194" t="str">
        <f t="shared" si="1044"/>
        <v/>
      </c>
      <c r="M11194">
        <v>0</v>
      </c>
      <c r="N11194" t="str">
        <f t="shared" si="1045"/>
        <v/>
      </c>
      <c r="O11194">
        <v>28</v>
      </c>
      <c r="P11194" s="11">
        <v>0</v>
      </c>
      <c r="Q11194" s="11">
        <v>4.1666666666666602E-2</v>
      </c>
      <c r="R11194" s="12">
        <v>0</v>
      </c>
      <c r="S11194" t="s">
        <v>27</v>
      </c>
      <c r="T11194">
        <v>0</v>
      </c>
      <c r="U11194">
        <f t="shared" si="1046"/>
        <v>4</v>
      </c>
      <c r="V11194">
        <f t="shared" si="1047"/>
        <v>1</v>
      </c>
      <c r="W11194">
        <f t="shared" si="1048"/>
        <v>4</v>
      </c>
      <c r="X11194" t="str">
        <f t="shared" si="1049"/>
        <v>414</v>
      </c>
      <c r="Y11194" t="str">
        <f>IF(Table1[[#This Row],[RFM_Score]]="555","Champion", IF(AND(J11194&gt;=4,V11194&gt;=4),"Loyal", IF(U11194&lt;=2,"At Risk", IF(W11194&gt;=4,"Potential Loyalist","Others"))))</f>
        <v>Potential Loyalist</v>
      </c>
    </row>
    <row r="11195" spans="1:25">
      <c r="A11195" t="s">
        <v>4169</v>
      </c>
      <c r="B11195">
        <v>47</v>
      </c>
      <c r="C11195" t="s">
        <v>24</v>
      </c>
      <c r="D11195" t="s">
        <v>25</v>
      </c>
      <c r="E11195" s="6" t="s">
        <v>23265</v>
      </c>
      <c r="F11195" t="s">
        <v>62</v>
      </c>
      <c r="G11195">
        <v>6</v>
      </c>
      <c r="H11195">
        <v>4</v>
      </c>
      <c r="I11195">
        <v>46</v>
      </c>
      <c r="J11195">
        <v>2</v>
      </c>
      <c r="K11195">
        <v>430.39</v>
      </c>
      <c r="L11195" t="str">
        <f t="shared" si="1044"/>
        <v/>
      </c>
      <c r="M11195">
        <v>0</v>
      </c>
      <c r="N11195" t="str">
        <f t="shared" si="1045"/>
        <v/>
      </c>
      <c r="O11195">
        <v>7</v>
      </c>
      <c r="P11195" s="11">
        <v>0.66666666666666596</v>
      </c>
      <c r="Q11195" s="11">
        <v>4.3478260869565202E-2</v>
      </c>
      <c r="R11195" s="12">
        <v>0</v>
      </c>
      <c r="S11195" t="s">
        <v>27</v>
      </c>
      <c r="T11195">
        <v>0</v>
      </c>
      <c r="U11195">
        <f t="shared" si="1046"/>
        <v>5</v>
      </c>
      <c r="V11195">
        <f t="shared" si="1047"/>
        <v>1</v>
      </c>
      <c r="W11195">
        <f t="shared" si="1048"/>
        <v>4</v>
      </c>
      <c r="X11195" t="str">
        <f t="shared" si="1049"/>
        <v>514</v>
      </c>
      <c r="Y11195" t="str">
        <f>IF(Table1[[#This Row],[RFM_Score]]="555","Champion", IF(AND(J11195&gt;=4,V11195&gt;=4),"Loyal", IF(U11195&lt;=2,"At Risk", IF(W11195&gt;=4,"Potential Loyalist","Others"))))</f>
        <v>Potential Loyalist</v>
      </c>
    </row>
    <row r="11196" spans="1:25">
      <c r="A11196" t="s">
        <v>8102</v>
      </c>
      <c r="B11196">
        <v>36</v>
      </c>
      <c r="C11196" t="s">
        <v>19</v>
      </c>
      <c r="D11196" t="s">
        <v>46</v>
      </c>
      <c r="E11196" s="6" t="s">
        <v>23266</v>
      </c>
      <c r="F11196" t="s">
        <v>21</v>
      </c>
      <c r="G11196">
        <v>2</v>
      </c>
      <c r="H11196">
        <v>1</v>
      </c>
      <c r="I11196">
        <v>42</v>
      </c>
      <c r="J11196">
        <v>5</v>
      </c>
      <c r="K11196">
        <v>429.52</v>
      </c>
      <c r="L11196" t="str">
        <f t="shared" si="1044"/>
        <v/>
      </c>
      <c r="M11196">
        <v>0</v>
      </c>
      <c r="N11196" t="str">
        <f t="shared" si="1045"/>
        <v/>
      </c>
      <c r="O11196">
        <v>11</v>
      </c>
      <c r="P11196" s="11">
        <v>0.5</v>
      </c>
      <c r="Q11196" s="11">
        <v>0.119047619047619</v>
      </c>
      <c r="R11196" s="12">
        <v>0</v>
      </c>
      <c r="S11196" t="s">
        <v>27</v>
      </c>
      <c r="T11196">
        <v>0</v>
      </c>
      <c r="U11196">
        <f t="shared" si="1046"/>
        <v>5</v>
      </c>
      <c r="V11196">
        <f t="shared" si="1047"/>
        <v>1</v>
      </c>
      <c r="W11196">
        <f t="shared" si="1048"/>
        <v>4</v>
      </c>
      <c r="X11196" t="str">
        <f t="shared" si="1049"/>
        <v>514</v>
      </c>
      <c r="Y11196" t="str">
        <f>IF(Table1[[#This Row],[RFM_Score]]="555","Champion", IF(AND(J11196&gt;=4,V11196&gt;=4),"Loyal", IF(U11196&lt;=2,"At Risk", IF(W11196&gt;=4,"Potential Loyalist","Others"))))</f>
        <v>Potential Loyalist</v>
      </c>
    </row>
    <row r="11197" spans="1:25">
      <c r="A11197" t="s">
        <v>9096</v>
      </c>
      <c r="B11197">
        <v>48</v>
      </c>
      <c r="C11197" t="s">
        <v>24</v>
      </c>
      <c r="D11197" t="s">
        <v>20</v>
      </c>
      <c r="E11197" s="6" t="s">
        <v>23267</v>
      </c>
      <c r="F11197" t="s">
        <v>37</v>
      </c>
      <c r="G11197">
        <v>4</v>
      </c>
      <c r="H11197">
        <v>1</v>
      </c>
      <c r="I11197">
        <v>51</v>
      </c>
      <c r="J11197">
        <v>4</v>
      </c>
      <c r="K11197">
        <v>422.48</v>
      </c>
      <c r="L11197" t="str">
        <f t="shared" si="1044"/>
        <v/>
      </c>
      <c r="M11197">
        <v>0</v>
      </c>
      <c r="N11197" t="str">
        <f t="shared" si="1045"/>
        <v/>
      </c>
      <c r="O11197">
        <v>35</v>
      </c>
      <c r="P11197" s="11">
        <v>0.25</v>
      </c>
      <c r="Q11197" s="11">
        <v>7.8431372549019607E-2</v>
      </c>
      <c r="R11197" s="12">
        <v>0</v>
      </c>
      <c r="S11197" t="s">
        <v>27</v>
      </c>
      <c r="T11197">
        <v>1</v>
      </c>
      <c r="U11197">
        <f t="shared" si="1046"/>
        <v>4</v>
      </c>
      <c r="V11197">
        <f t="shared" si="1047"/>
        <v>1</v>
      </c>
      <c r="W11197">
        <f t="shared" si="1048"/>
        <v>4</v>
      </c>
      <c r="X11197" t="str">
        <f t="shared" si="1049"/>
        <v>414</v>
      </c>
      <c r="Y11197" t="str">
        <f>IF(Table1[[#This Row],[RFM_Score]]="555","Champion", IF(AND(J11197&gt;=4,V11197&gt;=4),"Loyal", IF(U11197&lt;=2,"At Risk", IF(W11197&gt;=4,"Potential Loyalist","Others"))))</f>
        <v>Potential Loyalist</v>
      </c>
    </row>
    <row r="11198" spans="1:25">
      <c r="A11198" t="s">
        <v>8851</v>
      </c>
      <c r="B11198">
        <v>38</v>
      </c>
      <c r="C11198" t="s">
        <v>19</v>
      </c>
      <c r="D11198" t="s">
        <v>35</v>
      </c>
      <c r="E11198" s="6" t="s">
        <v>23268</v>
      </c>
      <c r="F11198" t="s">
        <v>30</v>
      </c>
      <c r="G11198">
        <v>6</v>
      </c>
      <c r="H11198">
        <v>3</v>
      </c>
      <c r="I11198">
        <v>56</v>
      </c>
      <c r="J11198">
        <v>4</v>
      </c>
      <c r="K11198">
        <v>421.31</v>
      </c>
      <c r="L11198" t="str">
        <f t="shared" si="1044"/>
        <v/>
      </c>
      <c r="M11198">
        <v>0</v>
      </c>
      <c r="N11198" t="str">
        <f t="shared" si="1045"/>
        <v/>
      </c>
      <c r="O11198">
        <v>8</v>
      </c>
      <c r="P11198" s="11">
        <v>0.5</v>
      </c>
      <c r="Q11198" s="11">
        <v>7.1428571428571397E-2</v>
      </c>
      <c r="R11198" s="12">
        <v>0</v>
      </c>
      <c r="S11198" t="s">
        <v>27</v>
      </c>
      <c r="T11198">
        <v>0</v>
      </c>
      <c r="U11198">
        <f t="shared" si="1046"/>
        <v>5</v>
      </c>
      <c r="V11198">
        <f t="shared" si="1047"/>
        <v>1</v>
      </c>
      <c r="W11198">
        <f t="shared" si="1048"/>
        <v>4</v>
      </c>
      <c r="X11198" t="str">
        <f t="shared" si="1049"/>
        <v>514</v>
      </c>
      <c r="Y11198" t="str">
        <f>IF(Table1[[#This Row],[RFM_Score]]="555","Champion", IF(AND(J11198&gt;=4,V11198&gt;=4),"Loyal", IF(U11198&lt;=2,"At Risk", IF(W11198&gt;=4,"Potential Loyalist","Others"))))</f>
        <v>Potential Loyalist</v>
      </c>
    </row>
    <row r="11199" spans="1:25">
      <c r="A11199" t="s">
        <v>4030</v>
      </c>
      <c r="B11199">
        <v>44</v>
      </c>
      <c r="C11199" t="s">
        <v>24</v>
      </c>
      <c r="D11199" t="s">
        <v>29</v>
      </c>
      <c r="E11199" s="6" t="s">
        <v>23269</v>
      </c>
      <c r="F11199" t="s">
        <v>26</v>
      </c>
      <c r="G11199">
        <v>3</v>
      </c>
      <c r="H11199">
        <v>0</v>
      </c>
      <c r="I11199">
        <v>53</v>
      </c>
      <c r="J11199">
        <v>4</v>
      </c>
      <c r="K11199">
        <v>420.3</v>
      </c>
      <c r="L11199" t="str">
        <f t="shared" si="1044"/>
        <v/>
      </c>
      <c r="M11199">
        <v>0</v>
      </c>
      <c r="N11199" t="str">
        <f t="shared" si="1045"/>
        <v/>
      </c>
      <c r="O11199">
        <v>20</v>
      </c>
      <c r="P11199" s="11">
        <v>0</v>
      </c>
      <c r="Q11199" s="11">
        <v>7.5471698113207503E-2</v>
      </c>
      <c r="R11199" s="12">
        <v>0</v>
      </c>
      <c r="S11199" t="s">
        <v>27</v>
      </c>
      <c r="T11199">
        <v>0</v>
      </c>
      <c r="U11199">
        <f t="shared" si="1046"/>
        <v>5</v>
      </c>
      <c r="V11199">
        <f t="shared" si="1047"/>
        <v>1</v>
      </c>
      <c r="W11199">
        <f t="shared" si="1048"/>
        <v>4</v>
      </c>
      <c r="X11199" t="str">
        <f t="shared" si="1049"/>
        <v>514</v>
      </c>
      <c r="Y11199" t="str">
        <f>IF(Table1[[#This Row],[RFM_Score]]="555","Champion", IF(AND(J11199&gt;=4,V11199&gt;=4),"Loyal", IF(U11199&lt;=2,"At Risk", IF(W11199&gt;=4,"Potential Loyalist","Others"))))</f>
        <v>Potential Loyalist</v>
      </c>
    </row>
    <row r="11200" spans="1:25">
      <c r="A11200" t="s">
        <v>6350</v>
      </c>
      <c r="B11200">
        <v>42</v>
      </c>
      <c r="C11200" t="s">
        <v>24</v>
      </c>
      <c r="D11200" t="s">
        <v>49</v>
      </c>
      <c r="E11200" s="6" t="s">
        <v>23270</v>
      </c>
      <c r="F11200" t="s">
        <v>21</v>
      </c>
      <c r="G11200">
        <v>3</v>
      </c>
      <c r="H11200">
        <v>0</v>
      </c>
      <c r="I11200">
        <v>42</v>
      </c>
      <c r="J11200">
        <v>4</v>
      </c>
      <c r="K11200">
        <v>416.62</v>
      </c>
      <c r="L11200" t="str">
        <f t="shared" si="1044"/>
        <v/>
      </c>
      <c r="M11200">
        <v>0</v>
      </c>
      <c r="N11200" t="str">
        <f t="shared" si="1045"/>
        <v/>
      </c>
      <c r="O11200">
        <v>9</v>
      </c>
      <c r="P11200" s="11">
        <v>0</v>
      </c>
      <c r="Q11200" s="11">
        <v>9.5238095238095205E-2</v>
      </c>
      <c r="R11200" s="12">
        <v>0</v>
      </c>
      <c r="S11200" t="s">
        <v>27</v>
      </c>
      <c r="T11200">
        <v>0</v>
      </c>
      <c r="U11200">
        <f t="shared" si="1046"/>
        <v>5</v>
      </c>
      <c r="V11200">
        <f t="shared" si="1047"/>
        <v>1</v>
      </c>
      <c r="W11200">
        <f t="shared" si="1048"/>
        <v>4</v>
      </c>
      <c r="X11200" t="str">
        <f t="shared" si="1049"/>
        <v>514</v>
      </c>
      <c r="Y11200" t="str">
        <f>IF(Table1[[#This Row],[RFM_Score]]="555","Champion", IF(AND(J11200&gt;=4,V11200&gt;=4),"Loyal", IF(U11200&lt;=2,"At Risk", IF(W11200&gt;=4,"Potential Loyalist","Others"))))</f>
        <v>Potential Loyalist</v>
      </c>
    </row>
    <row r="11201" spans="1:25">
      <c r="A11201" t="s">
        <v>2212</v>
      </c>
      <c r="B11201">
        <v>60</v>
      </c>
      <c r="C11201" t="s">
        <v>19</v>
      </c>
      <c r="D11201" t="s">
        <v>25</v>
      </c>
      <c r="E11201" s="6" t="s">
        <v>23271</v>
      </c>
      <c r="F11201" t="s">
        <v>26</v>
      </c>
      <c r="G11201">
        <v>3</v>
      </c>
      <c r="H11201">
        <v>1</v>
      </c>
      <c r="I11201">
        <v>51</v>
      </c>
      <c r="J11201">
        <v>0</v>
      </c>
      <c r="K11201">
        <v>416.29</v>
      </c>
      <c r="L11201" t="str">
        <f t="shared" si="1044"/>
        <v/>
      </c>
      <c r="M11201">
        <v>0</v>
      </c>
      <c r="N11201" t="str">
        <f t="shared" si="1045"/>
        <v/>
      </c>
      <c r="O11201">
        <v>1</v>
      </c>
      <c r="P11201" s="11">
        <v>0.33333333333333298</v>
      </c>
      <c r="Q11201" s="11">
        <v>0</v>
      </c>
      <c r="R11201" s="12">
        <v>0</v>
      </c>
      <c r="S11201" t="s">
        <v>27</v>
      </c>
      <c r="T11201">
        <v>0</v>
      </c>
      <c r="U11201">
        <f t="shared" si="1046"/>
        <v>5</v>
      </c>
      <c r="V11201">
        <f t="shared" si="1047"/>
        <v>1</v>
      </c>
      <c r="W11201">
        <f t="shared" si="1048"/>
        <v>4</v>
      </c>
      <c r="X11201" t="str">
        <f t="shared" si="1049"/>
        <v>514</v>
      </c>
      <c r="Y11201" t="str">
        <f>IF(Table1[[#This Row],[RFM_Score]]="555","Champion", IF(AND(J11201&gt;=4,V11201&gt;=4),"Loyal", IF(U11201&lt;=2,"At Risk", IF(W11201&gt;=4,"Potential Loyalist","Others"))))</f>
        <v>Potential Loyalist</v>
      </c>
    </row>
    <row r="11202" spans="1:25">
      <c r="A11202" t="s">
        <v>10294</v>
      </c>
      <c r="B11202">
        <v>31</v>
      </c>
      <c r="C11202" t="s">
        <v>19</v>
      </c>
      <c r="D11202" t="s">
        <v>41</v>
      </c>
      <c r="E11202" s="6" t="s">
        <v>23272</v>
      </c>
      <c r="F11202" t="s">
        <v>30</v>
      </c>
      <c r="G11202">
        <v>2</v>
      </c>
      <c r="H11202">
        <v>2</v>
      </c>
      <c r="I11202">
        <v>58</v>
      </c>
      <c r="J11202">
        <v>4</v>
      </c>
      <c r="K11202">
        <v>415.54</v>
      </c>
      <c r="L11202" t="str">
        <f t="shared" ref="L11202:L11265" si="1050">IF(OR(K11202&lt;$AC$10, K11202&gt;$AC$11), "OUTLIER", "")</f>
        <v/>
      </c>
      <c r="M11202">
        <v>0</v>
      </c>
      <c r="N11202" t="str">
        <f t="shared" ref="N11202:N11265" si="1051">IF(OR(M11202&lt;$AC$16, M11202&gt;$AC$17), "OUTLIER", "")</f>
        <v/>
      </c>
      <c r="O11202">
        <v>17</v>
      </c>
      <c r="P11202" s="11">
        <v>1</v>
      </c>
      <c r="Q11202" s="11">
        <v>6.8965517241379296E-2</v>
      </c>
      <c r="R11202" s="12">
        <v>0</v>
      </c>
      <c r="S11202" t="s">
        <v>27</v>
      </c>
      <c r="T11202">
        <v>0</v>
      </c>
      <c r="U11202">
        <f t="shared" ref="U11202:U11265" si="1052">IF(O11202&lt;=20,5,IF(O11202&lt;=40,4,IF(O11202&lt;=70,3,IF(O11202&lt;=100,2,1))))</f>
        <v>5</v>
      </c>
      <c r="V11202">
        <f t="shared" ref="V11202:V11265" si="1053">IF(M11202&gt;=11,5,IF(M11202&gt;=9,4,IF(M11202&gt;=7,3,IF(M11202&gt;=5,2,1))))</f>
        <v>1</v>
      </c>
      <c r="W11202">
        <f t="shared" ref="W11202:W11265" si="1054">IF(K11202&gt;=500,5,IF(K11202&gt;=300,4,IF(K11202&gt;=150,3,IF(K11202&gt;=50,2,1))))</f>
        <v>4</v>
      </c>
      <c r="X11202" t="str">
        <f t="shared" ref="X11202:X11265" si="1055">U11202 &amp; V11202 &amp; W11202</f>
        <v>514</v>
      </c>
      <c r="Y11202" t="str">
        <f>IF(Table1[[#This Row],[RFM_Score]]="555","Champion", IF(AND(J11202&gt;=4,V11202&gt;=4),"Loyal", IF(U11202&lt;=2,"At Risk", IF(W11202&gt;=4,"Potential Loyalist","Others"))))</f>
        <v>Potential Loyalist</v>
      </c>
    </row>
    <row r="11203" spans="1:25">
      <c r="A11203" t="s">
        <v>6241</v>
      </c>
      <c r="B11203">
        <v>21</v>
      </c>
      <c r="C11203" t="s">
        <v>19</v>
      </c>
      <c r="D11203" t="s">
        <v>49</v>
      </c>
      <c r="E11203" s="6" t="s">
        <v>23273</v>
      </c>
      <c r="F11203" t="s">
        <v>60</v>
      </c>
      <c r="G11203">
        <v>5</v>
      </c>
      <c r="H11203">
        <v>2</v>
      </c>
      <c r="I11203">
        <v>50</v>
      </c>
      <c r="J11203">
        <v>2</v>
      </c>
      <c r="K11203">
        <v>413.74</v>
      </c>
      <c r="L11203" t="str">
        <f t="shared" si="1050"/>
        <v/>
      </c>
      <c r="M11203">
        <v>0</v>
      </c>
      <c r="N11203" t="str">
        <f t="shared" si="1051"/>
        <v/>
      </c>
      <c r="O11203">
        <v>40</v>
      </c>
      <c r="P11203" s="11">
        <v>0.4</v>
      </c>
      <c r="Q11203" s="11">
        <v>0.04</v>
      </c>
      <c r="R11203" s="12">
        <v>0</v>
      </c>
      <c r="S11203" t="s">
        <v>27</v>
      </c>
      <c r="T11203">
        <v>0</v>
      </c>
      <c r="U11203">
        <f t="shared" si="1052"/>
        <v>4</v>
      </c>
      <c r="V11203">
        <f t="shared" si="1053"/>
        <v>1</v>
      </c>
      <c r="W11203">
        <f t="shared" si="1054"/>
        <v>4</v>
      </c>
      <c r="X11203" t="str">
        <f t="shared" si="1055"/>
        <v>414</v>
      </c>
      <c r="Y11203" t="str">
        <f>IF(Table1[[#This Row],[RFM_Score]]="555","Champion", IF(AND(J11203&gt;=4,V11203&gt;=4),"Loyal", IF(U11203&lt;=2,"At Risk", IF(W11203&gt;=4,"Potential Loyalist","Others"))))</f>
        <v>Potential Loyalist</v>
      </c>
    </row>
    <row r="11204" spans="1:25">
      <c r="A11204" t="s">
        <v>3477</v>
      </c>
      <c r="B11204">
        <v>36</v>
      </c>
      <c r="C11204" t="s">
        <v>24</v>
      </c>
      <c r="D11204" t="s">
        <v>20</v>
      </c>
      <c r="E11204" s="6" t="s">
        <v>23274</v>
      </c>
      <c r="F11204" t="s">
        <v>26</v>
      </c>
      <c r="G11204">
        <v>5</v>
      </c>
      <c r="H11204">
        <v>2</v>
      </c>
      <c r="I11204">
        <v>51</v>
      </c>
      <c r="J11204">
        <v>4</v>
      </c>
      <c r="K11204">
        <v>412.4</v>
      </c>
      <c r="L11204" t="str">
        <f t="shared" si="1050"/>
        <v/>
      </c>
      <c r="M11204">
        <v>0</v>
      </c>
      <c r="N11204" t="str">
        <f t="shared" si="1051"/>
        <v/>
      </c>
      <c r="O11204">
        <v>58</v>
      </c>
      <c r="P11204" s="11">
        <v>0.4</v>
      </c>
      <c r="Q11204" s="11">
        <v>7.8431372549019607E-2</v>
      </c>
      <c r="R11204" s="12">
        <v>0</v>
      </c>
      <c r="S11204" t="s">
        <v>27</v>
      </c>
      <c r="T11204">
        <v>0</v>
      </c>
      <c r="U11204">
        <f t="shared" si="1052"/>
        <v>3</v>
      </c>
      <c r="V11204">
        <f t="shared" si="1053"/>
        <v>1</v>
      </c>
      <c r="W11204">
        <f t="shared" si="1054"/>
        <v>4</v>
      </c>
      <c r="X11204" t="str">
        <f t="shared" si="1055"/>
        <v>314</v>
      </c>
      <c r="Y11204" t="str">
        <f>IF(Table1[[#This Row],[RFM_Score]]="555","Champion", IF(AND(J11204&gt;=4,V11204&gt;=4),"Loyal", IF(U11204&lt;=2,"At Risk", IF(W11204&gt;=4,"Potential Loyalist","Others"))))</f>
        <v>Potential Loyalist</v>
      </c>
    </row>
    <row r="11205" spans="1:25">
      <c r="A11205" t="s">
        <v>2806</v>
      </c>
      <c r="B11205">
        <v>32</v>
      </c>
      <c r="C11205" t="s">
        <v>19</v>
      </c>
      <c r="D11205" t="s">
        <v>49</v>
      </c>
      <c r="E11205" s="6" t="s">
        <v>23275</v>
      </c>
      <c r="F11205" t="s">
        <v>26</v>
      </c>
      <c r="G11205">
        <v>2</v>
      </c>
      <c r="H11205">
        <v>1</v>
      </c>
      <c r="I11205">
        <v>48</v>
      </c>
      <c r="J11205">
        <v>3</v>
      </c>
      <c r="K11205">
        <v>412.12</v>
      </c>
      <c r="L11205" t="str">
        <f t="shared" si="1050"/>
        <v/>
      </c>
      <c r="M11205">
        <v>0</v>
      </c>
      <c r="N11205" t="str">
        <f t="shared" si="1051"/>
        <v/>
      </c>
      <c r="O11205">
        <v>57</v>
      </c>
      <c r="P11205" s="11">
        <v>0.5</v>
      </c>
      <c r="Q11205" s="11">
        <v>6.25E-2</v>
      </c>
      <c r="R11205" s="12">
        <v>0</v>
      </c>
      <c r="S11205" t="s">
        <v>27</v>
      </c>
      <c r="T11205">
        <v>0</v>
      </c>
      <c r="U11205">
        <f t="shared" si="1052"/>
        <v>3</v>
      </c>
      <c r="V11205">
        <f t="shared" si="1053"/>
        <v>1</v>
      </c>
      <c r="W11205">
        <f t="shared" si="1054"/>
        <v>4</v>
      </c>
      <c r="X11205" t="str">
        <f t="shared" si="1055"/>
        <v>314</v>
      </c>
      <c r="Y11205" t="str">
        <f>IF(Table1[[#This Row],[RFM_Score]]="555","Champion", IF(AND(J11205&gt;=4,V11205&gt;=4),"Loyal", IF(U11205&lt;=2,"At Risk", IF(W11205&gt;=4,"Potential Loyalist","Others"))))</f>
        <v>Potential Loyalist</v>
      </c>
    </row>
    <row r="11206" spans="1:25">
      <c r="A11206" t="s">
        <v>7714</v>
      </c>
      <c r="B11206">
        <v>18</v>
      </c>
      <c r="C11206" t="s">
        <v>19</v>
      </c>
      <c r="D11206" t="s">
        <v>49</v>
      </c>
      <c r="E11206" s="6" t="s">
        <v>23276</v>
      </c>
      <c r="F11206" t="s">
        <v>37</v>
      </c>
      <c r="G11206">
        <v>3</v>
      </c>
      <c r="H11206">
        <v>1</v>
      </c>
      <c r="I11206">
        <v>53</v>
      </c>
      <c r="J11206">
        <v>4</v>
      </c>
      <c r="K11206">
        <v>409.53</v>
      </c>
      <c r="L11206" t="str">
        <f t="shared" si="1050"/>
        <v/>
      </c>
      <c r="M11206">
        <v>0</v>
      </c>
      <c r="N11206" t="str">
        <f t="shared" si="1051"/>
        <v/>
      </c>
      <c r="O11206">
        <v>4</v>
      </c>
      <c r="P11206" s="11">
        <v>0.33333333333333298</v>
      </c>
      <c r="Q11206" s="11">
        <v>7.5471698113207503E-2</v>
      </c>
      <c r="R11206" s="12">
        <v>0</v>
      </c>
      <c r="S11206" t="s">
        <v>27</v>
      </c>
      <c r="T11206">
        <v>0</v>
      </c>
      <c r="U11206">
        <f t="shared" si="1052"/>
        <v>5</v>
      </c>
      <c r="V11206">
        <f t="shared" si="1053"/>
        <v>1</v>
      </c>
      <c r="W11206">
        <f t="shared" si="1054"/>
        <v>4</v>
      </c>
      <c r="X11206" t="str">
        <f t="shared" si="1055"/>
        <v>514</v>
      </c>
      <c r="Y11206" t="str">
        <f>IF(Table1[[#This Row],[RFM_Score]]="555","Champion", IF(AND(J11206&gt;=4,V11206&gt;=4),"Loyal", IF(U11206&lt;=2,"At Risk", IF(W11206&gt;=4,"Potential Loyalist","Others"))))</f>
        <v>Potential Loyalist</v>
      </c>
    </row>
    <row r="11207" spans="1:25">
      <c r="A11207" t="s">
        <v>6064</v>
      </c>
      <c r="B11207">
        <v>18</v>
      </c>
      <c r="C11207" t="s">
        <v>24</v>
      </c>
      <c r="D11207" t="s">
        <v>49</v>
      </c>
      <c r="E11207" s="6" t="s">
        <v>23277</v>
      </c>
      <c r="F11207" t="s">
        <v>21</v>
      </c>
      <c r="G11207">
        <v>3</v>
      </c>
      <c r="H11207">
        <v>1</v>
      </c>
      <c r="I11207">
        <v>44</v>
      </c>
      <c r="J11207">
        <v>2</v>
      </c>
      <c r="K11207">
        <v>401.58</v>
      </c>
      <c r="L11207" t="str">
        <f t="shared" si="1050"/>
        <v/>
      </c>
      <c r="M11207">
        <v>0</v>
      </c>
      <c r="N11207" t="str">
        <f t="shared" si="1051"/>
        <v/>
      </c>
      <c r="O11207">
        <v>20</v>
      </c>
      <c r="P11207" s="11">
        <v>0.33333333333333298</v>
      </c>
      <c r="Q11207" s="11">
        <v>4.54545454545454E-2</v>
      </c>
      <c r="R11207" s="12">
        <v>0</v>
      </c>
      <c r="S11207" t="s">
        <v>27</v>
      </c>
      <c r="T11207">
        <v>0</v>
      </c>
      <c r="U11207">
        <f t="shared" si="1052"/>
        <v>5</v>
      </c>
      <c r="V11207">
        <f t="shared" si="1053"/>
        <v>1</v>
      </c>
      <c r="W11207">
        <f t="shared" si="1054"/>
        <v>4</v>
      </c>
      <c r="X11207" t="str">
        <f t="shared" si="1055"/>
        <v>514</v>
      </c>
      <c r="Y11207" t="str">
        <f>IF(Table1[[#This Row],[RFM_Score]]="555","Champion", IF(AND(J11207&gt;=4,V11207&gt;=4),"Loyal", IF(U11207&lt;=2,"At Risk", IF(W11207&gt;=4,"Potential Loyalist","Others"))))</f>
        <v>Potential Loyalist</v>
      </c>
    </row>
    <row r="11208" spans="1:25">
      <c r="A11208" t="s">
        <v>7239</v>
      </c>
      <c r="B11208">
        <v>44</v>
      </c>
      <c r="C11208" t="s">
        <v>19</v>
      </c>
      <c r="D11208" t="s">
        <v>29</v>
      </c>
      <c r="E11208" s="6" t="s">
        <v>23278</v>
      </c>
      <c r="F11208" t="s">
        <v>62</v>
      </c>
      <c r="G11208">
        <v>7</v>
      </c>
      <c r="H11208">
        <v>4</v>
      </c>
      <c r="I11208">
        <v>40</v>
      </c>
      <c r="J11208">
        <v>1</v>
      </c>
      <c r="K11208">
        <v>400.49</v>
      </c>
      <c r="L11208" t="str">
        <f t="shared" si="1050"/>
        <v/>
      </c>
      <c r="M11208">
        <v>0</v>
      </c>
      <c r="N11208" t="str">
        <f t="shared" si="1051"/>
        <v/>
      </c>
      <c r="O11208">
        <v>28</v>
      </c>
      <c r="P11208" s="11">
        <v>0.57142857142857095</v>
      </c>
      <c r="Q11208" s="11">
        <v>2.5000000000000001E-2</v>
      </c>
      <c r="R11208" s="12">
        <v>0</v>
      </c>
      <c r="S11208" t="s">
        <v>27</v>
      </c>
      <c r="T11208">
        <v>0</v>
      </c>
      <c r="U11208">
        <f t="shared" si="1052"/>
        <v>4</v>
      </c>
      <c r="V11208">
        <f t="shared" si="1053"/>
        <v>1</v>
      </c>
      <c r="W11208">
        <f t="shared" si="1054"/>
        <v>4</v>
      </c>
      <c r="X11208" t="str">
        <f t="shared" si="1055"/>
        <v>414</v>
      </c>
      <c r="Y11208" t="str">
        <f>IF(Table1[[#This Row],[RFM_Score]]="555","Champion", IF(AND(J11208&gt;=4,V11208&gt;=4),"Loyal", IF(U11208&lt;=2,"At Risk", IF(W11208&gt;=4,"Potential Loyalist","Others"))))</f>
        <v>Potential Loyalist</v>
      </c>
    </row>
    <row r="11209" spans="1:25">
      <c r="A11209" t="s">
        <v>7419</v>
      </c>
      <c r="B11209">
        <v>31</v>
      </c>
      <c r="C11209" t="s">
        <v>24</v>
      </c>
      <c r="D11209" t="s">
        <v>46</v>
      </c>
      <c r="E11209" s="6" t="s">
        <v>23279</v>
      </c>
      <c r="F11209" t="s">
        <v>26</v>
      </c>
      <c r="G11209">
        <v>4</v>
      </c>
      <c r="H11209">
        <v>2</v>
      </c>
      <c r="I11209">
        <v>46</v>
      </c>
      <c r="J11209">
        <v>2</v>
      </c>
      <c r="K11209">
        <v>399.76</v>
      </c>
      <c r="L11209" t="str">
        <f t="shared" si="1050"/>
        <v/>
      </c>
      <c r="M11209">
        <v>0</v>
      </c>
      <c r="N11209" t="str">
        <f t="shared" si="1051"/>
        <v/>
      </c>
      <c r="O11209">
        <v>14</v>
      </c>
      <c r="P11209" s="11">
        <v>0.5</v>
      </c>
      <c r="Q11209" s="11">
        <v>4.3478260869565202E-2</v>
      </c>
      <c r="R11209" s="12">
        <v>0</v>
      </c>
      <c r="S11209" t="s">
        <v>27</v>
      </c>
      <c r="T11209">
        <v>0</v>
      </c>
      <c r="U11209">
        <f t="shared" si="1052"/>
        <v>5</v>
      </c>
      <c r="V11209">
        <f t="shared" si="1053"/>
        <v>1</v>
      </c>
      <c r="W11209">
        <f t="shared" si="1054"/>
        <v>4</v>
      </c>
      <c r="X11209" t="str">
        <f t="shared" si="1055"/>
        <v>514</v>
      </c>
      <c r="Y11209" t="str">
        <f>IF(Table1[[#This Row],[RFM_Score]]="555","Champion", IF(AND(J11209&gt;=4,V11209&gt;=4),"Loyal", IF(U11209&lt;=2,"At Risk", IF(W11209&gt;=4,"Potential Loyalist","Others"))))</f>
        <v>Potential Loyalist</v>
      </c>
    </row>
    <row r="11210" spans="1:25">
      <c r="A11210" t="s">
        <v>7112</v>
      </c>
      <c r="B11210">
        <v>50</v>
      </c>
      <c r="C11210" t="s">
        <v>24</v>
      </c>
      <c r="D11210" t="s">
        <v>41</v>
      </c>
      <c r="E11210" s="6" t="s">
        <v>23280</v>
      </c>
      <c r="F11210" t="s">
        <v>21</v>
      </c>
      <c r="G11210">
        <v>3</v>
      </c>
      <c r="H11210">
        <v>2</v>
      </c>
      <c r="I11210">
        <v>46</v>
      </c>
      <c r="J11210">
        <v>1</v>
      </c>
      <c r="K11210">
        <v>394.2</v>
      </c>
      <c r="L11210" t="str">
        <f t="shared" si="1050"/>
        <v/>
      </c>
      <c r="M11210">
        <v>0</v>
      </c>
      <c r="N11210" t="str">
        <f t="shared" si="1051"/>
        <v/>
      </c>
      <c r="O11210">
        <v>67</v>
      </c>
      <c r="P11210" s="11">
        <v>0.66666666666666596</v>
      </c>
      <c r="Q11210" s="11">
        <v>2.1739130434782601E-2</v>
      </c>
      <c r="R11210" s="12">
        <v>0</v>
      </c>
      <c r="S11210" t="s">
        <v>27</v>
      </c>
      <c r="T11210">
        <v>0</v>
      </c>
      <c r="U11210">
        <f t="shared" si="1052"/>
        <v>3</v>
      </c>
      <c r="V11210">
        <f t="shared" si="1053"/>
        <v>1</v>
      </c>
      <c r="W11210">
        <f t="shared" si="1054"/>
        <v>4</v>
      </c>
      <c r="X11210" t="str">
        <f t="shared" si="1055"/>
        <v>314</v>
      </c>
      <c r="Y11210" t="str">
        <f>IF(Table1[[#This Row],[RFM_Score]]="555","Champion", IF(AND(J11210&gt;=4,V11210&gt;=4),"Loyal", IF(U11210&lt;=2,"At Risk", IF(W11210&gt;=4,"Potential Loyalist","Others"))))</f>
        <v>Potential Loyalist</v>
      </c>
    </row>
    <row r="11211" spans="1:25">
      <c r="A11211" t="s">
        <v>4329</v>
      </c>
      <c r="B11211">
        <v>18</v>
      </c>
      <c r="C11211" t="s">
        <v>24</v>
      </c>
      <c r="D11211" t="s">
        <v>25</v>
      </c>
      <c r="E11211" s="6" t="s">
        <v>23281</v>
      </c>
      <c r="F11211" t="s">
        <v>60</v>
      </c>
      <c r="G11211">
        <v>0</v>
      </c>
      <c r="H11211">
        <v>0</v>
      </c>
      <c r="I11211">
        <v>44</v>
      </c>
      <c r="J11211">
        <v>3</v>
      </c>
      <c r="K11211">
        <v>393.03</v>
      </c>
      <c r="L11211" t="str">
        <f t="shared" si="1050"/>
        <v/>
      </c>
      <c r="M11211">
        <v>0</v>
      </c>
      <c r="N11211" t="str">
        <f t="shared" si="1051"/>
        <v/>
      </c>
      <c r="O11211">
        <v>5</v>
      </c>
      <c r="P11211" s="11">
        <v>0</v>
      </c>
      <c r="Q11211" s="11">
        <v>6.8181818181818094E-2</v>
      </c>
      <c r="R11211" s="12">
        <v>0</v>
      </c>
      <c r="S11211" t="s">
        <v>27</v>
      </c>
      <c r="T11211">
        <v>0</v>
      </c>
      <c r="U11211">
        <f t="shared" si="1052"/>
        <v>5</v>
      </c>
      <c r="V11211">
        <f t="shared" si="1053"/>
        <v>1</v>
      </c>
      <c r="W11211">
        <f t="shared" si="1054"/>
        <v>4</v>
      </c>
      <c r="X11211" t="str">
        <f t="shared" si="1055"/>
        <v>514</v>
      </c>
      <c r="Y11211" t="str">
        <f>IF(Table1[[#This Row],[RFM_Score]]="555","Champion", IF(AND(J11211&gt;=4,V11211&gt;=4),"Loyal", IF(U11211&lt;=2,"At Risk", IF(W11211&gt;=4,"Potential Loyalist","Others"))))</f>
        <v>Potential Loyalist</v>
      </c>
    </row>
    <row r="11212" spans="1:25">
      <c r="A11212" t="s">
        <v>6489</v>
      </c>
      <c r="B11212">
        <v>21</v>
      </c>
      <c r="C11212" t="s">
        <v>24</v>
      </c>
      <c r="D11212" t="s">
        <v>46</v>
      </c>
      <c r="E11212" s="6" t="s">
        <v>23282</v>
      </c>
      <c r="F11212" t="s">
        <v>30</v>
      </c>
      <c r="G11212">
        <v>2</v>
      </c>
      <c r="H11212">
        <v>0</v>
      </c>
      <c r="I11212">
        <v>53</v>
      </c>
      <c r="J11212">
        <v>3</v>
      </c>
      <c r="K11212">
        <v>391.47</v>
      </c>
      <c r="L11212" t="str">
        <f t="shared" si="1050"/>
        <v/>
      </c>
      <c r="M11212">
        <v>0</v>
      </c>
      <c r="N11212" t="str">
        <f t="shared" si="1051"/>
        <v/>
      </c>
      <c r="O11212">
        <v>15</v>
      </c>
      <c r="P11212" s="11">
        <v>0</v>
      </c>
      <c r="Q11212" s="11">
        <v>5.6603773584905599E-2</v>
      </c>
      <c r="R11212" s="12">
        <v>0</v>
      </c>
      <c r="S11212" t="s">
        <v>27</v>
      </c>
      <c r="T11212">
        <v>0</v>
      </c>
      <c r="U11212">
        <f t="shared" si="1052"/>
        <v>5</v>
      </c>
      <c r="V11212">
        <f t="shared" si="1053"/>
        <v>1</v>
      </c>
      <c r="W11212">
        <f t="shared" si="1054"/>
        <v>4</v>
      </c>
      <c r="X11212" t="str">
        <f t="shared" si="1055"/>
        <v>514</v>
      </c>
      <c r="Y11212" t="str">
        <f>IF(Table1[[#This Row],[RFM_Score]]="555","Champion", IF(AND(J11212&gt;=4,V11212&gt;=4),"Loyal", IF(U11212&lt;=2,"At Risk", IF(W11212&gt;=4,"Potential Loyalist","Others"))))</f>
        <v>Potential Loyalist</v>
      </c>
    </row>
    <row r="11213" spans="1:25">
      <c r="A11213" t="s">
        <v>11155</v>
      </c>
      <c r="B11213">
        <v>48</v>
      </c>
      <c r="C11213" t="s">
        <v>24</v>
      </c>
      <c r="D11213" t="s">
        <v>41</v>
      </c>
      <c r="E11213" s="6" t="s">
        <v>23283</v>
      </c>
      <c r="F11213" t="s">
        <v>37</v>
      </c>
      <c r="G11213">
        <v>2</v>
      </c>
      <c r="H11213">
        <v>0</v>
      </c>
      <c r="I11213">
        <v>40</v>
      </c>
      <c r="J11213">
        <v>0</v>
      </c>
      <c r="K11213">
        <v>391.08</v>
      </c>
      <c r="L11213" t="str">
        <f t="shared" si="1050"/>
        <v/>
      </c>
      <c r="M11213">
        <v>0</v>
      </c>
      <c r="N11213" t="str">
        <f t="shared" si="1051"/>
        <v/>
      </c>
      <c r="O11213">
        <v>73</v>
      </c>
      <c r="P11213" s="11">
        <v>0</v>
      </c>
      <c r="Q11213" s="11">
        <v>0</v>
      </c>
      <c r="R11213" s="12">
        <v>0</v>
      </c>
      <c r="S11213" t="s">
        <v>27</v>
      </c>
      <c r="T11213">
        <v>0</v>
      </c>
      <c r="U11213">
        <f t="shared" si="1052"/>
        <v>2</v>
      </c>
      <c r="V11213">
        <f t="shared" si="1053"/>
        <v>1</v>
      </c>
      <c r="W11213">
        <f t="shared" si="1054"/>
        <v>4</v>
      </c>
      <c r="X11213" t="str">
        <f t="shared" si="1055"/>
        <v>214</v>
      </c>
      <c r="Y11213" t="str">
        <f>IF(Table1[[#This Row],[RFM_Score]]="555","Champion", IF(AND(J11213&gt;=4,V11213&gt;=4),"Loyal", IF(U11213&lt;=2,"At Risk", IF(W11213&gt;=4,"Potential Loyalist","Others"))))</f>
        <v>At Risk</v>
      </c>
    </row>
    <row r="11214" spans="1:25">
      <c r="A11214" t="s">
        <v>11142</v>
      </c>
      <c r="B11214">
        <v>18</v>
      </c>
      <c r="C11214" t="s">
        <v>24</v>
      </c>
      <c r="D11214" t="s">
        <v>20</v>
      </c>
      <c r="E11214" s="6" t="s">
        <v>23284</v>
      </c>
      <c r="F11214" t="s">
        <v>37</v>
      </c>
      <c r="G11214">
        <v>3</v>
      </c>
      <c r="H11214">
        <v>0</v>
      </c>
      <c r="I11214">
        <v>51</v>
      </c>
      <c r="J11214">
        <v>2</v>
      </c>
      <c r="K11214">
        <v>389.79</v>
      </c>
      <c r="L11214" t="str">
        <f t="shared" si="1050"/>
        <v/>
      </c>
      <c r="M11214">
        <v>0</v>
      </c>
      <c r="N11214" t="str">
        <f t="shared" si="1051"/>
        <v/>
      </c>
      <c r="O11214">
        <v>34</v>
      </c>
      <c r="P11214" s="11">
        <v>0</v>
      </c>
      <c r="Q11214" s="11">
        <v>3.9215686274509803E-2</v>
      </c>
      <c r="R11214" s="12">
        <v>0</v>
      </c>
      <c r="S11214" t="s">
        <v>27</v>
      </c>
      <c r="T11214">
        <v>0</v>
      </c>
      <c r="U11214">
        <f t="shared" si="1052"/>
        <v>4</v>
      </c>
      <c r="V11214">
        <f t="shared" si="1053"/>
        <v>1</v>
      </c>
      <c r="W11214">
        <f t="shared" si="1054"/>
        <v>4</v>
      </c>
      <c r="X11214" t="str">
        <f t="shared" si="1055"/>
        <v>414</v>
      </c>
      <c r="Y11214" t="str">
        <f>IF(Table1[[#This Row],[RFM_Score]]="555","Champion", IF(AND(J11214&gt;=4,V11214&gt;=4),"Loyal", IF(U11214&lt;=2,"At Risk", IF(W11214&gt;=4,"Potential Loyalist","Others"))))</f>
        <v>Potential Loyalist</v>
      </c>
    </row>
    <row r="11215" spans="1:25">
      <c r="A11215" t="s">
        <v>2416</v>
      </c>
      <c r="B11215">
        <v>38</v>
      </c>
      <c r="C11215" t="s">
        <v>19</v>
      </c>
      <c r="D11215" t="s">
        <v>25</v>
      </c>
      <c r="E11215" s="6" t="s">
        <v>23285</v>
      </c>
      <c r="F11215" t="s">
        <v>26</v>
      </c>
      <c r="G11215">
        <v>3</v>
      </c>
      <c r="H11215">
        <v>1</v>
      </c>
      <c r="I11215">
        <v>43</v>
      </c>
      <c r="J11215">
        <v>3</v>
      </c>
      <c r="K11215">
        <v>388.49</v>
      </c>
      <c r="L11215" t="str">
        <f t="shared" si="1050"/>
        <v/>
      </c>
      <c r="M11215">
        <v>0</v>
      </c>
      <c r="N11215" t="str">
        <f t="shared" si="1051"/>
        <v/>
      </c>
      <c r="O11215">
        <v>17</v>
      </c>
      <c r="P11215" s="11">
        <v>0.33333333333333298</v>
      </c>
      <c r="Q11215" s="11">
        <v>6.9767441860465101E-2</v>
      </c>
      <c r="R11215" s="12">
        <v>0</v>
      </c>
      <c r="S11215" t="s">
        <v>27</v>
      </c>
      <c r="T11215">
        <v>1</v>
      </c>
      <c r="U11215">
        <f t="shared" si="1052"/>
        <v>5</v>
      </c>
      <c r="V11215">
        <f t="shared" si="1053"/>
        <v>1</v>
      </c>
      <c r="W11215">
        <f t="shared" si="1054"/>
        <v>4</v>
      </c>
      <c r="X11215" t="str">
        <f t="shared" si="1055"/>
        <v>514</v>
      </c>
      <c r="Y11215" t="str">
        <f>IF(Table1[[#This Row],[RFM_Score]]="555","Champion", IF(AND(J11215&gt;=4,V11215&gt;=4),"Loyal", IF(U11215&lt;=2,"At Risk", IF(W11215&gt;=4,"Potential Loyalist","Others"))))</f>
        <v>Potential Loyalist</v>
      </c>
    </row>
    <row r="11216" spans="1:25">
      <c r="A11216" t="s">
        <v>11781</v>
      </c>
      <c r="B11216">
        <v>45</v>
      </c>
      <c r="C11216" t="s">
        <v>19</v>
      </c>
      <c r="D11216" t="s">
        <v>29</v>
      </c>
      <c r="E11216" s="6" t="s">
        <v>23286</v>
      </c>
      <c r="F11216" t="s">
        <v>60</v>
      </c>
      <c r="G11216">
        <v>1</v>
      </c>
      <c r="H11216">
        <v>1</v>
      </c>
      <c r="I11216">
        <v>48</v>
      </c>
      <c r="J11216">
        <v>3</v>
      </c>
      <c r="K11216">
        <v>385.77</v>
      </c>
      <c r="L11216" t="str">
        <f t="shared" si="1050"/>
        <v/>
      </c>
      <c r="M11216">
        <v>0</v>
      </c>
      <c r="N11216" t="str">
        <f t="shared" si="1051"/>
        <v/>
      </c>
      <c r="O11216">
        <v>32</v>
      </c>
      <c r="P11216" s="11">
        <v>1</v>
      </c>
      <c r="Q11216" s="11">
        <v>6.25E-2</v>
      </c>
      <c r="R11216" s="12">
        <v>0</v>
      </c>
      <c r="S11216" t="s">
        <v>27</v>
      </c>
      <c r="T11216">
        <v>0</v>
      </c>
      <c r="U11216">
        <f t="shared" si="1052"/>
        <v>4</v>
      </c>
      <c r="V11216">
        <f t="shared" si="1053"/>
        <v>1</v>
      </c>
      <c r="W11216">
        <f t="shared" si="1054"/>
        <v>4</v>
      </c>
      <c r="X11216" t="str">
        <f t="shared" si="1055"/>
        <v>414</v>
      </c>
      <c r="Y11216" t="str">
        <f>IF(Table1[[#This Row],[RFM_Score]]="555","Champion", IF(AND(J11216&gt;=4,V11216&gt;=4),"Loyal", IF(U11216&lt;=2,"At Risk", IF(W11216&gt;=4,"Potential Loyalist","Others"))))</f>
        <v>Potential Loyalist</v>
      </c>
    </row>
    <row r="11217" spans="1:25">
      <c r="A11217" t="s">
        <v>965</v>
      </c>
      <c r="B11217">
        <v>53</v>
      </c>
      <c r="C11217" t="s">
        <v>19</v>
      </c>
      <c r="D11217" t="s">
        <v>46</v>
      </c>
      <c r="E11217" s="6" t="s">
        <v>23287</v>
      </c>
      <c r="F11217" t="s">
        <v>62</v>
      </c>
      <c r="G11217">
        <v>4</v>
      </c>
      <c r="H11217">
        <v>0</v>
      </c>
      <c r="I11217">
        <v>64</v>
      </c>
      <c r="J11217">
        <v>2</v>
      </c>
      <c r="K11217">
        <v>385.38</v>
      </c>
      <c r="L11217" t="str">
        <f t="shared" si="1050"/>
        <v/>
      </c>
      <c r="M11217">
        <v>0</v>
      </c>
      <c r="N11217" t="str">
        <f t="shared" si="1051"/>
        <v/>
      </c>
      <c r="O11217">
        <v>4</v>
      </c>
      <c r="P11217" s="11">
        <v>0</v>
      </c>
      <c r="Q11217" s="11">
        <v>3.125E-2</v>
      </c>
      <c r="R11217" s="12">
        <v>0</v>
      </c>
      <c r="S11217" t="s">
        <v>27</v>
      </c>
      <c r="T11217">
        <v>0</v>
      </c>
      <c r="U11217">
        <f t="shared" si="1052"/>
        <v>5</v>
      </c>
      <c r="V11217">
        <f t="shared" si="1053"/>
        <v>1</v>
      </c>
      <c r="W11217">
        <f t="shared" si="1054"/>
        <v>4</v>
      </c>
      <c r="X11217" t="str">
        <f t="shared" si="1055"/>
        <v>514</v>
      </c>
      <c r="Y11217" t="str">
        <f>IF(Table1[[#This Row],[RFM_Score]]="555","Champion", IF(AND(J11217&gt;=4,V11217&gt;=4),"Loyal", IF(U11217&lt;=2,"At Risk", IF(W11217&gt;=4,"Potential Loyalist","Others"))))</f>
        <v>Potential Loyalist</v>
      </c>
    </row>
    <row r="11218" spans="1:25">
      <c r="A11218" t="s">
        <v>4576</v>
      </c>
      <c r="B11218">
        <v>44</v>
      </c>
      <c r="C11218" t="s">
        <v>24</v>
      </c>
      <c r="D11218" t="s">
        <v>49</v>
      </c>
      <c r="E11218" s="6" t="s">
        <v>23288</v>
      </c>
      <c r="F11218" t="s">
        <v>30</v>
      </c>
      <c r="G11218">
        <v>4</v>
      </c>
      <c r="H11218">
        <v>1</v>
      </c>
      <c r="I11218">
        <v>40</v>
      </c>
      <c r="J11218">
        <v>2</v>
      </c>
      <c r="K11218">
        <v>384.41</v>
      </c>
      <c r="L11218" t="str">
        <f t="shared" si="1050"/>
        <v/>
      </c>
      <c r="M11218">
        <v>0</v>
      </c>
      <c r="N11218" t="str">
        <f t="shared" si="1051"/>
        <v/>
      </c>
      <c r="O11218">
        <v>36</v>
      </c>
      <c r="P11218" s="11">
        <v>0.25</v>
      </c>
      <c r="Q11218" s="11">
        <v>0.05</v>
      </c>
      <c r="R11218" s="12">
        <v>0</v>
      </c>
      <c r="S11218" t="s">
        <v>27</v>
      </c>
      <c r="T11218">
        <v>0</v>
      </c>
      <c r="U11218">
        <f t="shared" si="1052"/>
        <v>4</v>
      </c>
      <c r="V11218">
        <f t="shared" si="1053"/>
        <v>1</v>
      </c>
      <c r="W11218">
        <f t="shared" si="1054"/>
        <v>4</v>
      </c>
      <c r="X11218" t="str">
        <f t="shared" si="1055"/>
        <v>414</v>
      </c>
      <c r="Y11218" t="str">
        <f>IF(Table1[[#This Row],[RFM_Score]]="555","Champion", IF(AND(J11218&gt;=4,V11218&gt;=4),"Loyal", IF(U11218&lt;=2,"At Risk", IF(W11218&gt;=4,"Potential Loyalist","Others"))))</f>
        <v>Potential Loyalist</v>
      </c>
    </row>
    <row r="11219" spans="1:25">
      <c r="A11219" t="s">
        <v>10515</v>
      </c>
      <c r="B11219">
        <v>57</v>
      </c>
      <c r="C11219" t="s">
        <v>19</v>
      </c>
      <c r="D11219" t="s">
        <v>49</v>
      </c>
      <c r="E11219" s="6" t="s">
        <v>23289</v>
      </c>
      <c r="F11219" t="s">
        <v>30</v>
      </c>
      <c r="G11219">
        <v>2</v>
      </c>
      <c r="H11219">
        <v>1</v>
      </c>
      <c r="I11219">
        <v>41</v>
      </c>
      <c r="J11219">
        <v>0</v>
      </c>
      <c r="K11219">
        <v>382.78</v>
      </c>
      <c r="L11219" t="str">
        <f t="shared" si="1050"/>
        <v/>
      </c>
      <c r="M11219">
        <v>0</v>
      </c>
      <c r="N11219" t="str">
        <f t="shared" si="1051"/>
        <v/>
      </c>
      <c r="O11219">
        <v>3</v>
      </c>
      <c r="P11219" s="11">
        <v>0.5</v>
      </c>
      <c r="Q11219" s="11">
        <v>0</v>
      </c>
      <c r="R11219" s="12">
        <v>0</v>
      </c>
      <c r="S11219" t="s">
        <v>27</v>
      </c>
      <c r="T11219">
        <v>0</v>
      </c>
      <c r="U11219">
        <f t="shared" si="1052"/>
        <v>5</v>
      </c>
      <c r="V11219">
        <f t="shared" si="1053"/>
        <v>1</v>
      </c>
      <c r="W11219">
        <f t="shared" si="1054"/>
        <v>4</v>
      </c>
      <c r="X11219" t="str">
        <f t="shared" si="1055"/>
        <v>514</v>
      </c>
      <c r="Y11219" t="str">
        <f>IF(Table1[[#This Row],[RFM_Score]]="555","Champion", IF(AND(J11219&gt;=4,V11219&gt;=4),"Loyal", IF(U11219&lt;=2,"At Risk", IF(W11219&gt;=4,"Potential Loyalist","Others"))))</f>
        <v>Potential Loyalist</v>
      </c>
    </row>
    <row r="11220" spans="1:25">
      <c r="A11220" t="s">
        <v>5088</v>
      </c>
      <c r="B11220">
        <v>39</v>
      </c>
      <c r="C11220" t="s">
        <v>19</v>
      </c>
      <c r="D11220" t="s">
        <v>49</v>
      </c>
      <c r="E11220" s="6" t="s">
        <v>23290</v>
      </c>
      <c r="F11220" t="s">
        <v>30</v>
      </c>
      <c r="G11220">
        <v>2</v>
      </c>
      <c r="H11220">
        <v>1</v>
      </c>
      <c r="I11220">
        <v>46</v>
      </c>
      <c r="J11220">
        <v>3</v>
      </c>
      <c r="K11220">
        <v>382.38</v>
      </c>
      <c r="L11220" t="str">
        <f t="shared" si="1050"/>
        <v/>
      </c>
      <c r="M11220">
        <v>0</v>
      </c>
      <c r="N11220" t="str">
        <f t="shared" si="1051"/>
        <v/>
      </c>
      <c r="O11220">
        <v>7</v>
      </c>
      <c r="P11220" s="11">
        <v>0.5</v>
      </c>
      <c r="Q11220" s="11">
        <v>6.5217391304347797E-2</v>
      </c>
      <c r="R11220" s="12">
        <v>0</v>
      </c>
      <c r="S11220" t="s">
        <v>27</v>
      </c>
      <c r="T11220">
        <v>1</v>
      </c>
      <c r="U11220">
        <f t="shared" si="1052"/>
        <v>5</v>
      </c>
      <c r="V11220">
        <f t="shared" si="1053"/>
        <v>1</v>
      </c>
      <c r="W11220">
        <f t="shared" si="1054"/>
        <v>4</v>
      </c>
      <c r="X11220" t="str">
        <f t="shared" si="1055"/>
        <v>514</v>
      </c>
      <c r="Y11220" t="str">
        <f>IF(Table1[[#This Row],[RFM_Score]]="555","Champion", IF(AND(J11220&gt;=4,V11220&gt;=4),"Loyal", IF(U11220&lt;=2,"At Risk", IF(W11220&gt;=4,"Potential Loyalist","Others"))))</f>
        <v>Potential Loyalist</v>
      </c>
    </row>
    <row r="11221" spans="1:25">
      <c r="A11221" t="s">
        <v>1833</v>
      </c>
      <c r="B11221">
        <v>31</v>
      </c>
      <c r="C11221" t="s">
        <v>19</v>
      </c>
      <c r="D11221" t="s">
        <v>29</v>
      </c>
      <c r="E11221" s="6" t="s">
        <v>23291</v>
      </c>
      <c r="F11221" t="s">
        <v>26</v>
      </c>
      <c r="G11221">
        <v>2</v>
      </c>
      <c r="H11221">
        <v>2</v>
      </c>
      <c r="I11221">
        <v>45</v>
      </c>
      <c r="J11221">
        <v>2</v>
      </c>
      <c r="K11221">
        <v>377.84</v>
      </c>
      <c r="L11221" t="str">
        <f t="shared" si="1050"/>
        <v/>
      </c>
      <c r="M11221">
        <v>0</v>
      </c>
      <c r="N11221" t="str">
        <f t="shared" si="1051"/>
        <v/>
      </c>
      <c r="O11221">
        <v>14</v>
      </c>
      <c r="P11221" s="11">
        <v>1</v>
      </c>
      <c r="Q11221" s="11">
        <v>4.4444444444444398E-2</v>
      </c>
      <c r="R11221" s="12">
        <v>0</v>
      </c>
      <c r="S11221" t="s">
        <v>27</v>
      </c>
      <c r="T11221">
        <v>0</v>
      </c>
      <c r="U11221">
        <f t="shared" si="1052"/>
        <v>5</v>
      </c>
      <c r="V11221">
        <f t="shared" si="1053"/>
        <v>1</v>
      </c>
      <c r="W11221">
        <f t="shared" si="1054"/>
        <v>4</v>
      </c>
      <c r="X11221" t="str">
        <f t="shared" si="1055"/>
        <v>514</v>
      </c>
      <c r="Y11221" t="str">
        <f>IF(Table1[[#This Row],[RFM_Score]]="555","Champion", IF(AND(J11221&gt;=4,V11221&gt;=4),"Loyal", IF(U11221&lt;=2,"At Risk", IF(W11221&gt;=4,"Potential Loyalist","Others"))))</f>
        <v>Potential Loyalist</v>
      </c>
    </row>
    <row r="11222" spans="1:25">
      <c r="A11222" t="s">
        <v>1754</v>
      </c>
      <c r="B11222">
        <v>37</v>
      </c>
      <c r="C11222" t="s">
        <v>24</v>
      </c>
      <c r="D11222" t="s">
        <v>49</v>
      </c>
      <c r="E11222" s="6" t="s">
        <v>23292</v>
      </c>
      <c r="F11222" t="s">
        <v>30</v>
      </c>
      <c r="G11222">
        <v>4</v>
      </c>
      <c r="H11222">
        <v>2</v>
      </c>
      <c r="I11222">
        <v>51</v>
      </c>
      <c r="J11222">
        <v>7</v>
      </c>
      <c r="K11222">
        <v>376.28</v>
      </c>
      <c r="L11222" t="str">
        <f t="shared" si="1050"/>
        <v/>
      </c>
      <c r="M11222">
        <v>0</v>
      </c>
      <c r="N11222" t="str">
        <f t="shared" si="1051"/>
        <v/>
      </c>
      <c r="O11222">
        <v>3</v>
      </c>
      <c r="P11222" s="11">
        <v>0.5</v>
      </c>
      <c r="Q11222" s="11">
        <v>0.13725490196078399</v>
      </c>
      <c r="R11222" s="12">
        <v>0</v>
      </c>
      <c r="S11222" t="s">
        <v>27</v>
      </c>
      <c r="T11222">
        <v>0</v>
      </c>
      <c r="U11222">
        <f t="shared" si="1052"/>
        <v>5</v>
      </c>
      <c r="V11222">
        <f t="shared" si="1053"/>
        <v>1</v>
      </c>
      <c r="W11222">
        <f t="shared" si="1054"/>
        <v>4</v>
      </c>
      <c r="X11222" t="str">
        <f t="shared" si="1055"/>
        <v>514</v>
      </c>
      <c r="Y11222" t="str">
        <f>IF(Table1[[#This Row],[RFM_Score]]="555","Champion", IF(AND(J11222&gt;=4,V11222&gt;=4),"Loyal", IF(U11222&lt;=2,"At Risk", IF(W11222&gt;=4,"Potential Loyalist","Others"))))</f>
        <v>Potential Loyalist</v>
      </c>
    </row>
    <row r="11223" spans="1:25">
      <c r="A11223" t="s">
        <v>10672</v>
      </c>
      <c r="B11223">
        <v>21</v>
      </c>
      <c r="C11223" t="s">
        <v>24</v>
      </c>
      <c r="D11223" t="s">
        <v>25</v>
      </c>
      <c r="E11223" s="6" t="s">
        <v>23293</v>
      </c>
      <c r="F11223" t="s">
        <v>37</v>
      </c>
      <c r="G11223">
        <v>2</v>
      </c>
      <c r="H11223">
        <v>0</v>
      </c>
      <c r="I11223">
        <v>52</v>
      </c>
      <c r="J11223">
        <v>1</v>
      </c>
      <c r="K11223">
        <v>375.7</v>
      </c>
      <c r="L11223" t="str">
        <f t="shared" si="1050"/>
        <v/>
      </c>
      <c r="M11223">
        <v>0</v>
      </c>
      <c r="N11223" t="str">
        <f t="shared" si="1051"/>
        <v/>
      </c>
      <c r="O11223">
        <v>23</v>
      </c>
      <c r="P11223" s="11">
        <v>0</v>
      </c>
      <c r="Q11223" s="11">
        <v>1.9230769230769201E-2</v>
      </c>
      <c r="R11223" s="12">
        <v>0</v>
      </c>
      <c r="S11223" t="s">
        <v>27</v>
      </c>
      <c r="T11223">
        <v>0</v>
      </c>
      <c r="U11223">
        <f t="shared" si="1052"/>
        <v>4</v>
      </c>
      <c r="V11223">
        <f t="shared" si="1053"/>
        <v>1</v>
      </c>
      <c r="W11223">
        <f t="shared" si="1054"/>
        <v>4</v>
      </c>
      <c r="X11223" t="str">
        <f t="shared" si="1055"/>
        <v>414</v>
      </c>
      <c r="Y11223" t="str">
        <f>IF(Table1[[#This Row],[RFM_Score]]="555","Champion", IF(AND(J11223&gt;=4,V11223&gt;=4),"Loyal", IF(U11223&lt;=2,"At Risk", IF(W11223&gt;=4,"Potential Loyalist","Others"))))</f>
        <v>Potential Loyalist</v>
      </c>
    </row>
    <row r="11224" spans="1:25">
      <c r="A11224" t="s">
        <v>11632</v>
      </c>
      <c r="B11224">
        <v>45</v>
      </c>
      <c r="C11224" t="s">
        <v>33</v>
      </c>
      <c r="D11224" t="s">
        <v>29</v>
      </c>
      <c r="E11224" s="6" t="s">
        <v>23294</v>
      </c>
      <c r="F11224" t="s">
        <v>26</v>
      </c>
      <c r="G11224">
        <v>2</v>
      </c>
      <c r="H11224">
        <v>1</v>
      </c>
      <c r="I11224">
        <v>51</v>
      </c>
      <c r="J11224">
        <v>4</v>
      </c>
      <c r="K11224">
        <v>374.73</v>
      </c>
      <c r="L11224" t="str">
        <f t="shared" si="1050"/>
        <v/>
      </c>
      <c r="M11224">
        <v>0</v>
      </c>
      <c r="N11224" t="str">
        <f t="shared" si="1051"/>
        <v/>
      </c>
      <c r="O11224">
        <v>89</v>
      </c>
      <c r="P11224" s="11">
        <v>0.5</v>
      </c>
      <c r="Q11224" s="11">
        <v>7.8431372549019607E-2</v>
      </c>
      <c r="R11224" s="12">
        <v>0</v>
      </c>
      <c r="S11224" t="s">
        <v>27</v>
      </c>
      <c r="T11224">
        <v>1</v>
      </c>
      <c r="U11224">
        <f t="shared" si="1052"/>
        <v>2</v>
      </c>
      <c r="V11224">
        <f t="shared" si="1053"/>
        <v>1</v>
      </c>
      <c r="W11224">
        <f t="shared" si="1054"/>
        <v>4</v>
      </c>
      <c r="X11224" t="str">
        <f t="shared" si="1055"/>
        <v>214</v>
      </c>
      <c r="Y11224" t="str">
        <f>IF(Table1[[#This Row],[RFM_Score]]="555","Champion", IF(AND(J11224&gt;=4,V11224&gt;=4),"Loyal", IF(U11224&lt;=2,"At Risk", IF(W11224&gt;=4,"Potential Loyalist","Others"))))</f>
        <v>At Risk</v>
      </c>
    </row>
    <row r="11225" spans="1:25">
      <c r="A11225" t="s">
        <v>5986</v>
      </c>
      <c r="B11225">
        <v>18</v>
      </c>
      <c r="C11225" t="s">
        <v>19</v>
      </c>
      <c r="D11225" t="s">
        <v>20</v>
      </c>
      <c r="E11225" s="6" t="s">
        <v>23295</v>
      </c>
      <c r="F11225" t="s">
        <v>21</v>
      </c>
      <c r="G11225">
        <v>1</v>
      </c>
      <c r="H11225">
        <v>0</v>
      </c>
      <c r="I11225">
        <v>53</v>
      </c>
      <c r="J11225">
        <v>3</v>
      </c>
      <c r="K11225">
        <v>374.31</v>
      </c>
      <c r="L11225" t="str">
        <f t="shared" si="1050"/>
        <v/>
      </c>
      <c r="M11225">
        <v>0</v>
      </c>
      <c r="N11225" t="str">
        <f t="shared" si="1051"/>
        <v/>
      </c>
      <c r="O11225">
        <v>15</v>
      </c>
      <c r="P11225" s="11">
        <v>0</v>
      </c>
      <c r="Q11225" s="11">
        <v>5.6603773584905599E-2</v>
      </c>
      <c r="R11225" s="12">
        <v>0</v>
      </c>
      <c r="S11225" t="s">
        <v>27</v>
      </c>
      <c r="T11225">
        <v>0</v>
      </c>
      <c r="U11225">
        <f t="shared" si="1052"/>
        <v>5</v>
      </c>
      <c r="V11225">
        <f t="shared" si="1053"/>
        <v>1</v>
      </c>
      <c r="W11225">
        <f t="shared" si="1054"/>
        <v>4</v>
      </c>
      <c r="X11225" t="str">
        <f t="shared" si="1055"/>
        <v>514</v>
      </c>
      <c r="Y11225" t="str">
        <f>IF(Table1[[#This Row],[RFM_Score]]="555","Champion", IF(AND(J11225&gt;=4,V11225&gt;=4),"Loyal", IF(U11225&lt;=2,"At Risk", IF(W11225&gt;=4,"Potential Loyalist","Others"))))</f>
        <v>Potential Loyalist</v>
      </c>
    </row>
    <row r="11226" spans="1:25">
      <c r="A11226" t="s">
        <v>1658</v>
      </c>
      <c r="B11226">
        <v>18</v>
      </c>
      <c r="C11226" t="s">
        <v>19</v>
      </c>
      <c r="D11226" t="s">
        <v>29</v>
      </c>
      <c r="E11226" s="6" t="s">
        <v>23296</v>
      </c>
      <c r="F11226" t="s">
        <v>21</v>
      </c>
      <c r="G11226">
        <v>2</v>
      </c>
      <c r="H11226">
        <v>0</v>
      </c>
      <c r="I11226">
        <v>58</v>
      </c>
      <c r="J11226">
        <v>1</v>
      </c>
      <c r="K11226">
        <v>374.16</v>
      </c>
      <c r="L11226" t="str">
        <f t="shared" si="1050"/>
        <v/>
      </c>
      <c r="M11226">
        <v>0</v>
      </c>
      <c r="N11226" t="str">
        <f t="shared" si="1051"/>
        <v/>
      </c>
      <c r="O11226">
        <v>77</v>
      </c>
      <c r="P11226" s="11">
        <v>0</v>
      </c>
      <c r="Q11226" s="11">
        <v>1.72413793103448E-2</v>
      </c>
      <c r="R11226" s="12">
        <v>0</v>
      </c>
      <c r="S11226" t="s">
        <v>27</v>
      </c>
      <c r="T11226">
        <v>0</v>
      </c>
      <c r="U11226">
        <f t="shared" si="1052"/>
        <v>2</v>
      </c>
      <c r="V11226">
        <f t="shared" si="1053"/>
        <v>1</v>
      </c>
      <c r="W11226">
        <f t="shared" si="1054"/>
        <v>4</v>
      </c>
      <c r="X11226" t="str">
        <f t="shared" si="1055"/>
        <v>214</v>
      </c>
      <c r="Y11226" t="str">
        <f>IF(Table1[[#This Row],[RFM_Score]]="555","Champion", IF(AND(J11226&gt;=4,V11226&gt;=4),"Loyal", IF(U11226&lt;=2,"At Risk", IF(W11226&gt;=4,"Potential Loyalist","Others"))))</f>
        <v>At Risk</v>
      </c>
    </row>
    <row r="11227" spans="1:25">
      <c r="A11227" t="s">
        <v>5761</v>
      </c>
      <c r="B11227">
        <v>29</v>
      </c>
      <c r="C11227" t="s">
        <v>24</v>
      </c>
      <c r="D11227" t="s">
        <v>46</v>
      </c>
      <c r="E11227" s="6" t="s">
        <v>23297</v>
      </c>
      <c r="F11227" t="s">
        <v>21</v>
      </c>
      <c r="G11227">
        <v>0</v>
      </c>
      <c r="H11227">
        <v>0</v>
      </c>
      <c r="I11227">
        <v>47</v>
      </c>
      <c r="J11227">
        <v>1</v>
      </c>
      <c r="K11227">
        <v>373.43</v>
      </c>
      <c r="L11227" t="str">
        <f t="shared" si="1050"/>
        <v/>
      </c>
      <c r="M11227">
        <v>0</v>
      </c>
      <c r="N11227" t="str">
        <f t="shared" si="1051"/>
        <v/>
      </c>
      <c r="O11227">
        <v>80</v>
      </c>
      <c r="P11227" s="11">
        <v>0</v>
      </c>
      <c r="Q11227" s="11">
        <v>2.1276595744680799E-2</v>
      </c>
      <c r="R11227" s="12">
        <v>0</v>
      </c>
      <c r="S11227" t="s">
        <v>27</v>
      </c>
      <c r="T11227">
        <v>0</v>
      </c>
      <c r="U11227">
        <f t="shared" si="1052"/>
        <v>2</v>
      </c>
      <c r="V11227">
        <f t="shared" si="1053"/>
        <v>1</v>
      </c>
      <c r="W11227">
        <f t="shared" si="1054"/>
        <v>4</v>
      </c>
      <c r="X11227" t="str">
        <f t="shared" si="1055"/>
        <v>214</v>
      </c>
      <c r="Y11227" t="str">
        <f>IF(Table1[[#This Row],[RFM_Score]]="555","Champion", IF(AND(J11227&gt;=4,V11227&gt;=4),"Loyal", IF(U11227&lt;=2,"At Risk", IF(W11227&gt;=4,"Potential Loyalist","Others"))))</f>
        <v>At Risk</v>
      </c>
    </row>
    <row r="11228" spans="1:25">
      <c r="A11228" t="s">
        <v>9223</v>
      </c>
      <c r="B11228">
        <v>18</v>
      </c>
      <c r="C11228" t="s">
        <v>24</v>
      </c>
      <c r="D11228" t="s">
        <v>25</v>
      </c>
      <c r="E11228" s="6" t="s">
        <v>23298</v>
      </c>
      <c r="F11228" t="s">
        <v>26</v>
      </c>
      <c r="G11228">
        <v>6</v>
      </c>
      <c r="H11228">
        <v>1</v>
      </c>
      <c r="I11228">
        <v>46</v>
      </c>
      <c r="J11228">
        <v>3</v>
      </c>
      <c r="K11228">
        <v>372.78</v>
      </c>
      <c r="L11228" t="str">
        <f t="shared" si="1050"/>
        <v/>
      </c>
      <c r="M11228">
        <v>0</v>
      </c>
      <c r="N11228" t="str">
        <f t="shared" si="1051"/>
        <v/>
      </c>
      <c r="O11228">
        <v>4</v>
      </c>
      <c r="P11228" s="11">
        <v>0.16666666666666599</v>
      </c>
      <c r="Q11228" s="11">
        <v>6.5217391304347797E-2</v>
      </c>
      <c r="R11228" s="12">
        <v>0</v>
      </c>
      <c r="S11228" t="s">
        <v>27</v>
      </c>
      <c r="T11228">
        <v>0</v>
      </c>
      <c r="U11228">
        <f t="shared" si="1052"/>
        <v>5</v>
      </c>
      <c r="V11228">
        <f t="shared" si="1053"/>
        <v>1</v>
      </c>
      <c r="W11228">
        <f t="shared" si="1054"/>
        <v>4</v>
      </c>
      <c r="X11228" t="str">
        <f t="shared" si="1055"/>
        <v>514</v>
      </c>
      <c r="Y11228" t="str">
        <f>IF(Table1[[#This Row],[RFM_Score]]="555","Champion", IF(AND(J11228&gt;=4,V11228&gt;=4),"Loyal", IF(U11228&lt;=2,"At Risk", IF(W11228&gt;=4,"Potential Loyalist","Others"))))</f>
        <v>Potential Loyalist</v>
      </c>
    </row>
    <row r="11229" spans="1:25">
      <c r="A11229" t="s">
        <v>2161</v>
      </c>
      <c r="B11229">
        <v>35</v>
      </c>
      <c r="C11229" t="s">
        <v>24</v>
      </c>
      <c r="D11229" t="s">
        <v>25</v>
      </c>
      <c r="E11229" s="6" t="s">
        <v>23299</v>
      </c>
      <c r="F11229" t="s">
        <v>26</v>
      </c>
      <c r="G11229">
        <v>2</v>
      </c>
      <c r="H11229">
        <v>1</v>
      </c>
      <c r="I11229">
        <v>48</v>
      </c>
      <c r="J11229">
        <v>2</v>
      </c>
      <c r="K11229">
        <v>372.76</v>
      </c>
      <c r="L11229" t="str">
        <f t="shared" si="1050"/>
        <v/>
      </c>
      <c r="M11229">
        <v>0</v>
      </c>
      <c r="N11229" t="str">
        <f t="shared" si="1051"/>
        <v/>
      </c>
      <c r="O11229">
        <v>0</v>
      </c>
      <c r="P11229" s="11">
        <v>0.5</v>
      </c>
      <c r="Q11229" s="11">
        <v>4.1666666666666602E-2</v>
      </c>
      <c r="R11229" s="12">
        <v>0</v>
      </c>
      <c r="S11229" t="s">
        <v>27</v>
      </c>
      <c r="T11229">
        <v>0</v>
      </c>
      <c r="U11229">
        <f t="shared" si="1052"/>
        <v>5</v>
      </c>
      <c r="V11229">
        <f t="shared" si="1053"/>
        <v>1</v>
      </c>
      <c r="W11229">
        <f t="shared" si="1054"/>
        <v>4</v>
      </c>
      <c r="X11229" t="str">
        <f t="shared" si="1055"/>
        <v>514</v>
      </c>
      <c r="Y11229" t="str">
        <f>IF(Table1[[#This Row],[RFM_Score]]="555","Champion", IF(AND(J11229&gt;=4,V11229&gt;=4),"Loyal", IF(U11229&lt;=2,"At Risk", IF(W11229&gt;=4,"Potential Loyalist","Others"))))</f>
        <v>Potential Loyalist</v>
      </c>
    </row>
    <row r="11230" spans="1:25">
      <c r="A11230" t="s">
        <v>696</v>
      </c>
      <c r="B11230">
        <v>33</v>
      </c>
      <c r="C11230" t="s">
        <v>19</v>
      </c>
      <c r="D11230" t="s">
        <v>25</v>
      </c>
      <c r="E11230" s="6" t="s">
        <v>23300</v>
      </c>
      <c r="F11230" t="s">
        <v>30</v>
      </c>
      <c r="G11230">
        <v>2</v>
      </c>
      <c r="H11230">
        <v>1</v>
      </c>
      <c r="I11230">
        <v>55</v>
      </c>
      <c r="J11230">
        <v>3</v>
      </c>
      <c r="K11230">
        <v>371.13</v>
      </c>
      <c r="L11230" t="str">
        <f t="shared" si="1050"/>
        <v/>
      </c>
      <c r="M11230">
        <v>0</v>
      </c>
      <c r="N11230" t="str">
        <f t="shared" si="1051"/>
        <v/>
      </c>
      <c r="O11230">
        <v>4</v>
      </c>
      <c r="P11230" s="11">
        <v>0.5</v>
      </c>
      <c r="Q11230" s="11">
        <v>5.4545454545454501E-2</v>
      </c>
      <c r="R11230" s="12">
        <v>0</v>
      </c>
      <c r="S11230" t="s">
        <v>27</v>
      </c>
      <c r="T11230">
        <v>0</v>
      </c>
      <c r="U11230">
        <f t="shared" si="1052"/>
        <v>5</v>
      </c>
      <c r="V11230">
        <f t="shared" si="1053"/>
        <v>1</v>
      </c>
      <c r="W11230">
        <f t="shared" si="1054"/>
        <v>4</v>
      </c>
      <c r="X11230" t="str">
        <f t="shared" si="1055"/>
        <v>514</v>
      </c>
      <c r="Y11230" t="str">
        <f>IF(Table1[[#This Row],[RFM_Score]]="555","Champion", IF(AND(J11230&gt;=4,V11230&gt;=4),"Loyal", IF(U11230&lt;=2,"At Risk", IF(W11230&gt;=4,"Potential Loyalist","Others"))))</f>
        <v>Potential Loyalist</v>
      </c>
    </row>
    <row r="11231" spans="1:25">
      <c r="A11231" t="s">
        <v>10536</v>
      </c>
      <c r="B11231">
        <v>36</v>
      </c>
      <c r="C11231" t="s">
        <v>19</v>
      </c>
      <c r="D11231" t="s">
        <v>35</v>
      </c>
      <c r="E11231" s="6" t="s">
        <v>23301</v>
      </c>
      <c r="F11231" t="s">
        <v>26</v>
      </c>
      <c r="G11231">
        <v>1</v>
      </c>
      <c r="H11231">
        <v>0</v>
      </c>
      <c r="I11231">
        <v>63</v>
      </c>
      <c r="J11231">
        <v>3</v>
      </c>
      <c r="K11231">
        <v>370.63</v>
      </c>
      <c r="L11231" t="str">
        <f t="shared" si="1050"/>
        <v/>
      </c>
      <c r="M11231">
        <v>0</v>
      </c>
      <c r="N11231" t="str">
        <f t="shared" si="1051"/>
        <v/>
      </c>
      <c r="O11231">
        <v>57</v>
      </c>
      <c r="P11231" s="11">
        <v>0</v>
      </c>
      <c r="Q11231" s="11">
        <v>4.7619047619047603E-2</v>
      </c>
      <c r="R11231" s="12">
        <v>0</v>
      </c>
      <c r="S11231" t="s">
        <v>27</v>
      </c>
      <c r="T11231">
        <v>0</v>
      </c>
      <c r="U11231">
        <f t="shared" si="1052"/>
        <v>3</v>
      </c>
      <c r="V11231">
        <f t="shared" si="1053"/>
        <v>1</v>
      </c>
      <c r="W11231">
        <f t="shared" si="1054"/>
        <v>4</v>
      </c>
      <c r="X11231" t="str">
        <f t="shared" si="1055"/>
        <v>314</v>
      </c>
      <c r="Y11231" t="str">
        <f>IF(Table1[[#This Row],[RFM_Score]]="555","Champion", IF(AND(J11231&gt;=4,V11231&gt;=4),"Loyal", IF(U11231&lt;=2,"At Risk", IF(W11231&gt;=4,"Potential Loyalist","Others"))))</f>
        <v>Potential Loyalist</v>
      </c>
    </row>
    <row r="11232" spans="1:25">
      <c r="A11232" t="s">
        <v>112</v>
      </c>
      <c r="B11232">
        <v>44</v>
      </c>
      <c r="C11232" t="s">
        <v>24</v>
      </c>
      <c r="D11232" t="s">
        <v>25</v>
      </c>
      <c r="E11232" s="6" t="s">
        <v>23302</v>
      </c>
      <c r="F11232" t="s">
        <v>21</v>
      </c>
      <c r="G11232">
        <v>4</v>
      </c>
      <c r="H11232">
        <v>1</v>
      </c>
      <c r="I11232">
        <v>51</v>
      </c>
      <c r="J11232">
        <v>2</v>
      </c>
      <c r="K11232">
        <v>370.58</v>
      </c>
      <c r="L11232" t="str">
        <f t="shared" si="1050"/>
        <v/>
      </c>
      <c r="M11232">
        <v>0</v>
      </c>
      <c r="N11232" t="str">
        <f t="shared" si="1051"/>
        <v/>
      </c>
      <c r="O11232">
        <v>21</v>
      </c>
      <c r="P11232" s="11">
        <v>0.25</v>
      </c>
      <c r="Q11232" s="11">
        <v>3.9215686274509803E-2</v>
      </c>
      <c r="R11232" s="12">
        <v>0</v>
      </c>
      <c r="S11232" t="s">
        <v>27</v>
      </c>
      <c r="T11232">
        <v>0</v>
      </c>
      <c r="U11232">
        <f t="shared" si="1052"/>
        <v>4</v>
      </c>
      <c r="V11232">
        <f t="shared" si="1053"/>
        <v>1</v>
      </c>
      <c r="W11232">
        <f t="shared" si="1054"/>
        <v>4</v>
      </c>
      <c r="X11232" t="str">
        <f t="shared" si="1055"/>
        <v>414</v>
      </c>
      <c r="Y11232" t="str">
        <f>IF(Table1[[#This Row],[RFM_Score]]="555","Champion", IF(AND(J11232&gt;=4,V11232&gt;=4),"Loyal", IF(U11232&lt;=2,"At Risk", IF(W11232&gt;=4,"Potential Loyalist","Others"))))</f>
        <v>Potential Loyalist</v>
      </c>
    </row>
    <row r="11233" spans="1:25">
      <c r="A11233" t="s">
        <v>367</v>
      </c>
      <c r="B11233">
        <v>34</v>
      </c>
      <c r="C11233" t="s">
        <v>24</v>
      </c>
      <c r="D11233" t="s">
        <v>29</v>
      </c>
      <c r="E11233" s="6" t="s">
        <v>23303</v>
      </c>
      <c r="F11233" t="s">
        <v>21</v>
      </c>
      <c r="G11233">
        <v>4</v>
      </c>
      <c r="H11233">
        <v>0</v>
      </c>
      <c r="I11233">
        <v>43</v>
      </c>
      <c r="J11233">
        <v>2</v>
      </c>
      <c r="K11233">
        <v>369.42</v>
      </c>
      <c r="L11233" t="str">
        <f t="shared" si="1050"/>
        <v/>
      </c>
      <c r="M11233">
        <v>0</v>
      </c>
      <c r="N11233" t="str">
        <f t="shared" si="1051"/>
        <v/>
      </c>
      <c r="O11233">
        <v>9</v>
      </c>
      <c r="P11233" s="11">
        <v>0</v>
      </c>
      <c r="Q11233" s="11">
        <v>4.6511627906976702E-2</v>
      </c>
      <c r="R11233" s="12">
        <v>0</v>
      </c>
      <c r="S11233" t="s">
        <v>27</v>
      </c>
      <c r="T11233">
        <v>0</v>
      </c>
      <c r="U11233">
        <f t="shared" si="1052"/>
        <v>5</v>
      </c>
      <c r="V11233">
        <f t="shared" si="1053"/>
        <v>1</v>
      </c>
      <c r="W11233">
        <f t="shared" si="1054"/>
        <v>4</v>
      </c>
      <c r="X11233" t="str">
        <f t="shared" si="1055"/>
        <v>514</v>
      </c>
      <c r="Y11233" t="str">
        <f>IF(Table1[[#This Row],[RFM_Score]]="555","Champion", IF(AND(J11233&gt;=4,V11233&gt;=4),"Loyal", IF(U11233&lt;=2,"At Risk", IF(W11233&gt;=4,"Potential Loyalist","Others"))))</f>
        <v>Potential Loyalist</v>
      </c>
    </row>
    <row r="11234" spans="1:25">
      <c r="A11234" t="s">
        <v>3690</v>
      </c>
      <c r="B11234">
        <v>25</v>
      </c>
      <c r="C11234" t="s">
        <v>19</v>
      </c>
      <c r="D11234" t="s">
        <v>25</v>
      </c>
      <c r="E11234" s="6" t="s">
        <v>23304</v>
      </c>
      <c r="F11234" t="s">
        <v>21</v>
      </c>
      <c r="G11234">
        <v>1</v>
      </c>
      <c r="H11234">
        <v>0</v>
      </c>
      <c r="I11234">
        <v>41</v>
      </c>
      <c r="J11234">
        <v>1</v>
      </c>
      <c r="K11234">
        <v>369</v>
      </c>
      <c r="L11234" t="str">
        <f t="shared" si="1050"/>
        <v/>
      </c>
      <c r="M11234">
        <v>0</v>
      </c>
      <c r="N11234" t="str">
        <f t="shared" si="1051"/>
        <v/>
      </c>
      <c r="O11234">
        <v>37</v>
      </c>
      <c r="P11234" s="11">
        <v>0</v>
      </c>
      <c r="Q11234" s="11">
        <v>2.4390243902439001E-2</v>
      </c>
      <c r="R11234" s="12">
        <v>0</v>
      </c>
      <c r="S11234" t="s">
        <v>27</v>
      </c>
      <c r="T11234">
        <v>0</v>
      </c>
      <c r="U11234">
        <f t="shared" si="1052"/>
        <v>4</v>
      </c>
      <c r="V11234">
        <f t="shared" si="1053"/>
        <v>1</v>
      </c>
      <c r="W11234">
        <f t="shared" si="1054"/>
        <v>4</v>
      </c>
      <c r="X11234" t="str">
        <f t="shared" si="1055"/>
        <v>414</v>
      </c>
      <c r="Y11234" t="str">
        <f>IF(Table1[[#This Row],[RFM_Score]]="555","Champion", IF(AND(J11234&gt;=4,V11234&gt;=4),"Loyal", IF(U11234&lt;=2,"At Risk", IF(W11234&gt;=4,"Potential Loyalist","Others"))))</f>
        <v>Potential Loyalist</v>
      </c>
    </row>
    <row r="11235" spans="1:25">
      <c r="A11235" t="s">
        <v>10625</v>
      </c>
      <c r="B11235">
        <v>39</v>
      </c>
      <c r="C11235" t="s">
        <v>24</v>
      </c>
      <c r="D11235" t="s">
        <v>25</v>
      </c>
      <c r="E11235" s="6" t="s">
        <v>23305</v>
      </c>
      <c r="F11235" t="s">
        <v>30</v>
      </c>
      <c r="G11235">
        <v>3</v>
      </c>
      <c r="H11235">
        <v>2</v>
      </c>
      <c r="I11235">
        <v>53</v>
      </c>
      <c r="J11235">
        <v>4</v>
      </c>
      <c r="K11235">
        <v>366.99</v>
      </c>
      <c r="L11235" t="str">
        <f t="shared" si="1050"/>
        <v/>
      </c>
      <c r="M11235">
        <v>0</v>
      </c>
      <c r="N11235" t="str">
        <f t="shared" si="1051"/>
        <v/>
      </c>
      <c r="O11235">
        <v>10</v>
      </c>
      <c r="P11235" s="11">
        <v>0.66666666666666596</v>
      </c>
      <c r="Q11235" s="11">
        <v>7.5471698113207503E-2</v>
      </c>
      <c r="R11235" s="12">
        <v>0</v>
      </c>
      <c r="S11235" t="s">
        <v>27</v>
      </c>
      <c r="T11235">
        <v>0</v>
      </c>
      <c r="U11235">
        <f t="shared" si="1052"/>
        <v>5</v>
      </c>
      <c r="V11235">
        <f t="shared" si="1053"/>
        <v>1</v>
      </c>
      <c r="W11235">
        <f t="shared" si="1054"/>
        <v>4</v>
      </c>
      <c r="X11235" t="str">
        <f t="shared" si="1055"/>
        <v>514</v>
      </c>
      <c r="Y11235" t="str">
        <f>IF(Table1[[#This Row],[RFM_Score]]="555","Champion", IF(AND(J11235&gt;=4,V11235&gt;=4),"Loyal", IF(U11235&lt;=2,"At Risk", IF(W11235&gt;=4,"Potential Loyalist","Others"))))</f>
        <v>Potential Loyalist</v>
      </c>
    </row>
    <row r="11236" spans="1:25">
      <c r="A11236" t="s">
        <v>6943</v>
      </c>
      <c r="B11236">
        <v>21</v>
      </c>
      <c r="C11236" t="s">
        <v>19</v>
      </c>
      <c r="D11236" t="s">
        <v>29</v>
      </c>
      <c r="E11236" s="6" t="s">
        <v>23306</v>
      </c>
      <c r="F11236" t="s">
        <v>30</v>
      </c>
      <c r="G11236">
        <v>3</v>
      </c>
      <c r="H11236">
        <v>1</v>
      </c>
      <c r="I11236">
        <v>57</v>
      </c>
      <c r="J11236">
        <v>3</v>
      </c>
      <c r="K11236">
        <v>366.93</v>
      </c>
      <c r="L11236" t="str">
        <f t="shared" si="1050"/>
        <v/>
      </c>
      <c r="M11236">
        <v>0</v>
      </c>
      <c r="N11236" t="str">
        <f t="shared" si="1051"/>
        <v/>
      </c>
      <c r="O11236">
        <v>44</v>
      </c>
      <c r="P11236" s="11">
        <v>0.33333333333333298</v>
      </c>
      <c r="Q11236" s="11">
        <v>5.2631578947368397E-2</v>
      </c>
      <c r="R11236" s="12">
        <v>0</v>
      </c>
      <c r="S11236" t="s">
        <v>27</v>
      </c>
      <c r="T11236">
        <v>0</v>
      </c>
      <c r="U11236">
        <f t="shared" si="1052"/>
        <v>3</v>
      </c>
      <c r="V11236">
        <f t="shared" si="1053"/>
        <v>1</v>
      </c>
      <c r="W11236">
        <f t="shared" si="1054"/>
        <v>4</v>
      </c>
      <c r="X11236" t="str">
        <f t="shared" si="1055"/>
        <v>314</v>
      </c>
      <c r="Y11236" t="str">
        <f>IF(Table1[[#This Row],[RFM_Score]]="555","Champion", IF(AND(J11236&gt;=4,V11236&gt;=4),"Loyal", IF(U11236&lt;=2,"At Risk", IF(W11236&gt;=4,"Potential Loyalist","Others"))))</f>
        <v>Potential Loyalist</v>
      </c>
    </row>
    <row r="11237" spans="1:25">
      <c r="A11237" t="s">
        <v>4275</v>
      </c>
      <c r="B11237">
        <v>52</v>
      </c>
      <c r="C11237" t="s">
        <v>19</v>
      </c>
      <c r="D11237" t="s">
        <v>25</v>
      </c>
      <c r="E11237" s="6" t="s">
        <v>23307</v>
      </c>
      <c r="F11237" t="s">
        <v>21</v>
      </c>
      <c r="G11237">
        <v>4</v>
      </c>
      <c r="H11237">
        <v>1</v>
      </c>
      <c r="I11237">
        <v>58</v>
      </c>
      <c r="J11237">
        <v>0</v>
      </c>
      <c r="K11237">
        <v>365.55</v>
      </c>
      <c r="L11237" t="str">
        <f t="shared" si="1050"/>
        <v/>
      </c>
      <c r="M11237">
        <v>0</v>
      </c>
      <c r="N11237" t="str">
        <f t="shared" si="1051"/>
        <v/>
      </c>
      <c r="O11237">
        <v>23</v>
      </c>
      <c r="P11237" s="11">
        <v>0.25</v>
      </c>
      <c r="Q11237" s="11">
        <v>0</v>
      </c>
      <c r="R11237" s="12">
        <v>0</v>
      </c>
      <c r="S11237" t="s">
        <v>27</v>
      </c>
      <c r="T11237">
        <v>0</v>
      </c>
      <c r="U11237">
        <f t="shared" si="1052"/>
        <v>4</v>
      </c>
      <c r="V11237">
        <f t="shared" si="1053"/>
        <v>1</v>
      </c>
      <c r="W11237">
        <f t="shared" si="1054"/>
        <v>4</v>
      </c>
      <c r="X11237" t="str">
        <f t="shared" si="1055"/>
        <v>414</v>
      </c>
      <c r="Y11237" t="str">
        <f>IF(Table1[[#This Row],[RFM_Score]]="555","Champion", IF(AND(J11237&gt;=4,V11237&gt;=4),"Loyal", IF(U11237&lt;=2,"At Risk", IF(W11237&gt;=4,"Potential Loyalist","Others"))))</f>
        <v>Potential Loyalist</v>
      </c>
    </row>
    <row r="11238" spans="1:25">
      <c r="A11238" t="s">
        <v>11303</v>
      </c>
      <c r="B11238">
        <v>38</v>
      </c>
      <c r="C11238" t="s">
        <v>19</v>
      </c>
      <c r="D11238" t="s">
        <v>41</v>
      </c>
      <c r="E11238" s="6" t="s">
        <v>23308</v>
      </c>
      <c r="F11238" t="s">
        <v>62</v>
      </c>
      <c r="G11238">
        <v>2</v>
      </c>
      <c r="H11238">
        <v>1</v>
      </c>
      <c r="I11238">
        <v>52</v>
      </c>
      <c r="J11238">
        <v>1</v>
      </c>
      <c r="K11238">
        <v>362.71</v>
      </c>
      <c r="L11238" t="str">
        <f t="shared" si="1050"/>
        <v/>
      </c>
      <c r="M11238">
        <v>0</v>
      </c>
      <c r="N11238" t="str">
        <f t="shared" si="1051"/>
        <v/>
      </c>
      <c r="O11238">
        <v>32</v>
      </c>
      <c r="P11238" s="11">
        <v>0.5</v>
      </c>
      <c r="Q11238" s="11">
        <v>1.9230769230769201E-2</v>
      </c>
      <c r="R11238" s="12">
        <v>0</v>
      </c>
      <c r="S11238" t="s">
        <v>27</v>
      </c>
      <c r="T11238">
        <v>0</v>
      </c>
      <c r="U11238">
        <f t="shared" si="1052"/>
        <v>4</v>
      </c>
      <c r="V11238">
        <f t="shared" si="1053"/>
        <v>1</v>
      </c>
      <c r="W11238">
        <f t="shared" si="1054"/>
        <v>4</v>
      </c>
      <c r="X11238" t="str">
        <f t="shared" si="1055"/>
        <v>414</v>
      </c>
      <c r="Y11238" t="str">
        <f>IF(Table1[[#This Row],[RFM_Score]]="555","Champion", IF(AND(J11238&gt;=4,V11238&gt;=4),"Loyal", IF(U11238&lt;=2,"At Risk", IF(W11238&gt;=4,"Potential Loyalist","Others"))))</f>
        <v>Potential Loyalist</v>
      </c>
    </row>
    <row r="11239" spans="1:25">
      <c r="A11239" t="s">
        <v>7261</v>
      </c>
      <c r="B11239">
        <v>34</v>
      </c>
      <c r="C11239" t="s">
        <v>24</v>
      </c>
      <c r="D11239" t="s">
        <v>25</v>
      </c>
      <c r="E11239" s="6" t="s">
        <v>23309</v>
      </c>
      <c r="F11239" t="s">
        <v>30</v>
      </c>
      <c r="G11239">
        <v>1</v>
      </c>
      <c r="H11239">
        <v>0</v>
      </c>
      <c r="I11239">
        <v>48</v>
      </c>
      <c r="J11239">
        <v>0</v>
      </c>
      <c r="K11239">
        <v>362.35</v>
      </c>
      <c r="L11239" t="str">
        <f t="shared" si="1050"/>
        <v/>
      </c>
      <c r="M11239">
        <v>0</v>
      </c>
      <c r="N11239" t="str">
        <f t="shared" si="1051"/>
        <v/>
      </c>
      <c r="O11239">
        <v>15</v>
      </c>
      <c r="P11239" s="11">
        <v>0</v>
      </c>
      <c r="Q11239" s="11">
        <v>0</v>
      </c>
      <c r="R11239" s="12">
        <v>0</v>
      </c>
      <c r="S11239" t="s">
        <v>27</v>
      </c>
      <c r="T11239">
        <v>0</v>
      </c>
      <c r="U11239">
        <f t="shared" si="1052"/>
        <v>5</v>
      </c>
      <c r="V11239">
        <f t="shared" si="1053"/>
        <v>1</v>
      </c>
      <c r="W11239">
        <f t="shared" si="1054"/>
        <v>4</v>
      </c>
      <c r="X11239" t="str">
        <f t="shared" si="1055"/>
        <v>514</v>
      </c>
      <c r="Y11239" t="str">
        <f>IF(Table1[[#This Row],[RFM_Score]]="555","Champion", IF(AND(J11239&gt;=4,V11239&gt;=4),"Loyal", IF(U11239&lt;=2,"At Risk", IF(W11239&gt;=4,"Potential Loyalist","Others"))))</f>
        <v>Potential Loyalist</v>
      </c>
    </row>
    <row r="11240" spans="1:25">
      <c r="A11240" t="s">
        <v>8176</v>
      </c>
      <c r="B11240">
        <v>39</v>
      </c>
      <c r="C11240" t="s">
        <v>24</v>
      </c>
      <c r="D11240" t="s">
        <v>35</v>
      </c>
      <c r="E11240" s="6" t="s">
        <v>23310</v>
      </c>
      <c r="F11240" t="s">
        <v>26</v>
      </c>
      <c r="G11240">
        <v>3</v>
      </c>
      <c r="H11240">
        <v>2</v>
      </c>
      <c r="I11240">
        <v>46</v>
      </c>
      <c r="J11240">
        <v>1</v>
      </c>
      <c r="K11240">
        <v>361.03</v>
      </c>
      <c r="L11240" t="str">
        <f t="shared" si="1050"/>
        <v/>
      </c>
      <c r="M11240">
        <v>0</v>
      </c>
      <c r="N11240" t="str">
        <f t="shared" si="1051"/>
        <v/>
      </c>
      <c r="O11240">
        <v>65</v>
      </c>
      <c r="P11240" s="11">
        <v>0.66666666666666596</v>
      </c>
      <c r="Q11240" s="11">
        <v>2.1739130434782601E-2</v>
      </c>
      <c r="R11240" s="12">
        <v>0</v>
      </c>
      <c r="S11240" t="s">
        <v>27</v>
      </c>
      <c r="T11240">
        <v>0</v>
      </c>
      <c r="U11240">
        <f t="shared" si="1052"/>
        <v>3</v>
      </c>
      <c r="V11240">
        <f t="shared" si="1053"/>
        <v>1</v>
      </c>
      <c r="W11240">
        <f t="shared" si="1054"/>
        <v>4</v>
      </c>
      <c r="X11240" t="str">
        <f t="shared" si="1055"/>
        <v>314</v>
      </c>
      <c r="Y11240" t="str">
        <f>IF(Table1[[#This Row],[RFM_Score]]="555","Champion", IF(AND(J11240&gt;=4,V11240&gt;=4),"Loyal", IF(U11240&lt;=2,"At Risk", IF(W11240&gt;=4,"Potential Loyalist","Others"))))</f>
        <v>Potential Loyalist</v>
      </c>
    </row>
    <row r="11241" spans="1:25">
      <c r="A11241" t="s">
        <v>2990</v>
      </c>
      <c r="B11241">
        <v>53</v>
      </c>
      <c r="C11241" t="s">
        <v>24</v>
      </c>
      <c r="D11241" t="s">
        <v>41</v>
      </c>
      <c r="E11241" s="6" t="s">
        <v>23311</v>
      </c>
      <c r="F11241" t="s">
        <v>26</v>
      </c>
      <c r="G11241">
        <v>4</v>
      </c>
      <c r="H11241">
        <v>2</v>
      </c>
      <c r="I11241">
        <v>55</v>
      </c>
      <c r="J11241">
        <v>5</v>
      </c>
      <c r="K11241">
        <v>357.52</v>
      </c>
      <c r="L11241" t="str">
        <f t="shared" si="1050"/>
        <v/>
      </c>
      <c r="M11241">
        <v>0</v>
      </c>
      <c r="N11241" t="str">
        <f t="shared" si="1051"/>
        <v/>
      </c>
      <c r="O11241">
        <v>3</v>
      </c>
      <c r="P11241" s="11">
        <v>0.5</v>
      </c>
      <c r="Q11241" s="11">
        <v>9.0909090909090898E-2</v>
      </c>
      <c r="R11241" s="12">
        <v>0</v>
      </c>
      <c r="S11241" t="s">
        <v>27</v>
      </c>
      <c r="T11241">
        <v>0</v>
      </c>
      <c r="U11241">
        <f t="shared" si="1052"/>
        <v>5</v>
      </c>
      <c r="V11241">
        <f t="shared" si="1053"/>
        <v>1</v>
      </c>
      <c r="W11241">
        <f t="shared" si="1054"/>
        <v>4</v>
      </c>
      <c r="X11241" t="str">
        <f t="shared" si="1055"/>
        <v>514</v>
      </c>
      <c r="Y11241" t="str">
        <f>IF(Table1[[#This Row],[RFM_Score]]="555","Champion", IF(AND(J11241&gt;=4,V11241&gt;=4),"Loyal", IF(U11241&lt;=2,"At Risk", IF(W11241&gt;=4,"Potential Loyalist","Others"))))</f>
        <v>Potential Loyalist</v>
      </c>
    </row>
    <row r="11242" spans="1:25">
      <c r="A11242" t="s">
        <v>2951</v>
      </c>
      <c r="B11242">
        <v>43</v>
      </c>
      <c r="C11242" t="s">
        <v>24</v>
      </c>
      <c r="D11242" t="s">
        <v>25</v>
      </c>
      <c r="E11242" s="6" t="s">
        <v>23312</v>
      </c>
      <c r="F11242" t="s">
        <v>37</v>
      </c>
      <c r="G11242">
        <v>3</v>
      </c>
      <c r="H11242">
        <v>2</v>
      </c>
      <c r="I11242">
        <v>52</v>
      </c>
      <c r="J11242">
        <v>1</v>
      </c>
      <c r="K11242">
        <v>354.57</v>
      </c>
      <c r="L11242" t="str">
        <f t="shared" si="1050"/>
        <v/>
      </c>
      <c r="M11242">
        <v>0</v>
      </c>
      <c r="N11242" t="str">
        <f t="shared" si="1051"/>
        <v/>
      </c>
      <c r="O11242">
        <v>10</v>
      </c>
      <c r="P11242" s="11">
        <v>0.66666666666666596</v>
      </c>
      <c r="Q11242" s="11">
        <v>1.9230769230769201E-2</v>
      </c>
      <c r="R11242" s="12">
        <v>0</v>
      </c>
      <c r="S11242" t="s">
        <v>27</v>
      </c>
      <c r="T11242">
        <v>0</v>
      </c>
      <c r="U11242">
        <f t="shared" si="1052"/>
        <v>5</v>
      </c>
      <c r="V11242">
        <f t="shared" si="1053"/>
        <v>1</v>
      </c>
      <c r="W11242">
        <f t="shared" si="1054"/>
        <v>4</v>
      </c>
      <c r="X11242" t="str">
        <f t="shared" si="1055"/>
        <v>514</v>
      </c>
      <c r="Y11242" t="str">
        <f>IF(Table1[[#This Row],[RFM_Score]]="555","Champion", IF(AND(J11242&gt;=4,V11242&gt;=4),"Loyal", IF(U11242&lt;=2,"At Risk", IF(W11242&gt;=4,"Potential Loyalist","Others"))))</f>
        <v>Potential Loyalist</v>
      </c>
    </row>
    <row r="11243" spans="1:25">
      <c r="A11243" t="s">
        <v>10720</v>
      </c>
      <c r="B11243">
        <v>44</v>
      </c>
      <c r="C11243" t="s">
        <v>24</v>
      </c>
      <c r="D11243" t="s">
        <v>29</v>
      </c>
      <c r="E11243" s="6" t="s">
        <v>23313</v>
      </c>
      <c r="F11243" t="s">
        <v>30</v>
      </c>
      <c r="G11243">
        <v>1</v>
      </c>
      <c r="H11243">
        <v>0</v>
      </c>
      <c r="I11243">
        <v>48</v>
      </c>
      <c r="J11243">
        <v>4</v>
      </c>
      <c r="K11243">
        <v>352.2</v>
      </c>
      <c r="L11243" t="str">
        <f t="shared" si="1050"/>
        <v/>
      </c>
      <c r="M11243">
        <v>0</v>
      </c>
      <c r="N11243" t="str">
        <f t="shared" si="1051"/>
        <v/>
      </c>
      <c r="O11243">
        <v>1</v>
      </c>
      <c r="P11243" s="11">
        <v>0</v>
      </c>
      <c r="Q11243" s="11">
        <v>8.3333333333333301E-2</v>
      </c>
      <c r="R11243" s="12">
        <v>0</v>
      </c>
      <c r="S11243" t="s">
        <v>27</v>
      </c>
      <c r="T11243">
        <v>0</v>
      </c>
      <c r="U11243">
        <f t="shared" si="1052"/>
        <v>5</v>
      </c>
      <c r="V11243">
        <f t="shared" si="1053"/>
        <v>1</v>
      </c>
      <c r="W11243">
        <f t="shared" si="1054"/>
        <v>4</v>
      </c>
      <c r="X11243" t="str">
        <f t="shared" si="1055"/>
        <v>514</v>
      </c>
      <c r="Y11243" t="str">
        <f>IF(Table1[[#This Row],[RFM_Score]]="555","Champion", IF(AND(J11243&gt;=4,V11243&gt;=4),"Loyal", IF(U11243&lt;=2,"At Risk", IF(W11243&gt;=4,"Potential Loyalist","Others"))))</f>
        <v>Potential Loyalist</v>
      </c>
    </row>
    <row r="11244" spans="1:25">
      <c r="A11244" t="s">
        <v>10320</v>
      </c>
      <c r="B11244">
        <v>37</v>
      </c>
      <c r="C11244" t="s">
        <v>24</v>
      </c>
      <c r="D11244" t="s">
        <v>49</v>
      </c>
      <c r="E11244" s="6" t="s">
        <v>23314</v>
      </c>
      <c r="F11244" t="s">
        <v>30</v>
      </c>
      <c r="G11244">
        <v>2</v>
      </c>
      <c r="H11244">
        <v>2</v>
      </c>
      <c r="I11244">
        <v>51</v>
      </c>
      <c r="J11244">
        <v>3</v>
      </c>
      <c r="K11244">
        <v>351.1</v>
      </c>
      <c r="L11244" t="str">
        <f t="shared" si="1050"/>
        <v/>
      </c>
      <c r="M11244">
        <v>0</v>
      </c>
      <c r="N11244" t="str">
        <f t="shared" si="1051"/>
        <v/>
      </c>
      <c r="O11244">
        <v>91</v>
      </c>
      <c r="P11244" s="11">
        <v>1</v>
      </c>
      <c r="Q11244" s="11">
        <v>5.8823529411764698E-2</v>
      </c>
      <c r="R11244" s="12">
        <v>0</v>
      </c>
      <c r="S11244" t="s">
        <v>27</v>
      </c>
      <c r="T11244">
        <v>1</v>
      </c>
      <c r="U11244">
        <f t="shared" si="1052"/>
        <v>2</v>
      </c>
      <c r="V11244">
        <f t="shared" si="1053"/>
        <v>1</v>
      </c>
      <c r="W11244">
        <f t="shared" si="1054"/>
        <v>4</v>
      </c>
      <c r="X11244" t="str">
        <f t="shared" si="1055"/>
        <v>214</v>
      </c>
      <c r="Y11244" t="str">
        <f>IF(Table1[[#This Row],[RFM_Score]]="555","Champion", IF(AND(J11244&gt;=4,V11244&gt;=4),"Loyal", IF(U11244&lt;=2,"At Risk", IF(W11244&gt;=4,"Potential Loyalist","Others"))))</f>
        <v>At Risk</v>
      </c>
    </row>
    <row r="11245" spans="1:25">
      <c r="A11245" t="s">
        <v>5678</v>
      </c>
      <c r="B11245">
        <v>28</v>
      </c>
      <c r="C11245" t="s">
        <v>19</v>
      </c>
      <c r="D11245" t="s">
        <v>25</v>
      </c>
      <c r="E11245" s="6" t="s">
        <v>23315</v>
      </c>
      <c r="F11245" t="s">
        <v>21</v>
      </c>
      <c r="G11245">
        <v>3</v>
      </c>
      <c r="H11245">
        <v>1</v>
      </c>
      <c r="I11245">
        <v>61</v>
      </c>
      <c r="J11245">
        <v>2</v>
      </c>
      <c r="K11245">
        <v>349.69</v>
      </c>
      <c r="L11245" t="str">
        <f t="shared" si="1050"/>
        <v/>
      </c>
      <c r="M11245">
        <v>0</v>
      </c>
      <c r="N11245" t="str">
        <f t="shared" si="1051"/>
        <v/>
      </c>
      <c r="O11245">
        <v>74</v>
      </c>
      <c r="P11245" s="11">
        <v>0.33333333333333298</v>
      </c>
      <c r="Q11245" s="11">
        <v>3.2786885245901599E-2</v>
      </c>
      <c r="R11245" s="12">
        <v>0</v>
      </c>
      <c r="S11245" t="s">
        <v>27</v>
      </c>
      <c r="T11245">
        <v>0</v>
      </c>
      <c r="U11245">
        <f t="shared" si="1052"/>
        <v>2</v>
      </c>
      <c r="V11245">
        <f t="shared" si="1053"/>
        <v>1</v>
      </c>
      <c r="W11245">
        <f t="shared" si="1054"/>
        <v>4</v>
      </c>
      <c r="X11245" t="str">
        <f t="shared" si="1055"/>
        <v>214</v>
      </c>
      <c r="Y11245" t="str">
        <f>IF(Table1[[#This Row],[RFM_Score]]="555","Champion", IF(AND(J11245&gt;=4,V11245&gt;=4),"Loyal", IF(U11245&lt;=2,"At Risk", IF(W11245&gt;=4,"Potential Loyalist","Others"))))</f>
        <v>At Risk</v>
      </c>
    </row>
    <row r="11246" spans="1:25">
      <c r="A11246" t="s">
        <v>8330</v>
      </c>
      <c r="B11246">
        <v>61</v>
      </c>
      <c r="C11246" t="s">
        <v>24</v>
      </c>
      <c r="D11246" t="s">
        <v>25</v>
      </c>
      <c r="E11246" s="6" t="s">
        <v>23316</v>
      </c>
      <c r="F11246" t="s">
        <v>21</v>
      </c>
      <c r="G11246">
        <v>4</v>
      </c>
      <c r="H11246">
        <v>0</v>
      </c>
      <c r="I11246">
        <v>59</v>
      </c>
      <c r="J11246">
        <v>3</v>
      </c>
      <c r="K11246">
        <v>345.56</v>
      </c>
      <c r="L11246" t="str">
        <f t="shared" si="1050"/>
        <v/>
      </c>
      <c r="M11246">
        <v>0</v>
      </c>
      <c r="N11246" t="str">
        <f t="shared" si="1051"/>
        <v/>
      </c>
      <c r="O11246">
        <v>24</v>
      </c>
      <c r="P11246" s="11">
        <v>0</v>
      </c>
      <c r="Q11246" s="11">
        <v>5.0847457627118599E-2</v>
      </c>
      <c r="R11246" s="12">
        <v>0</v>
      </c>
      <c r="S11246" t="s">
        <v>27</v>
      </c>
      <c r="T11246">
        <v>0</v>
      </c>
      <c r="U11246">
        <f t="shared" si="1052"/>
        <v>4</v>
      </c>
      <c r="V11246">
        <f t="shared" si="1053"/>
        <v>1</v>
      </c>
      <c r="W11246">
        <f t="shared" si="1054"/>
        <v>4</v>
      </c>
      <c r="X11246" t="str">
        <f t="shared" si="1055"/>
        <v>414</v>
      </c>
      <c r="Y11246" t="str">
        <f>IF(Table1[[#This Row],[RFM_Score]]="555","Champion", IF(AND(J11246&gt;=4,V11246&gt;=4),"Loyal", IF(U11246&lt;=2,"At Risk", IF(W11246&gt;=4,"Potential Loyalist","Others"))))</f>
        <v>Potential Loyalist</v>
      </c>
    </row>
    <row r="11247" spans="1:25">
      <c r="A11247" t="s">
        <v>7094</v>
      </c>
      <c r="B11247">
        <v>34</v>
      </c>
      <c r="C11247" t="s">
        <v>19</v>
      </c>
      <c r="D11247" t="s">
        <v>49</v>
      </c>
      <c r="E11247" s="6" t="s">
        <v>23317</v>
      </c>
      <c r="F11247" t="s">
        <v>37</v>
      </c>
      <c r="G11247">
        <v>6</v>
      </c>
      <c r="H11247">
        <v>2</v>
      </c>
      <c r="I11247">
        <v>54</v>
      </c>
      <c r="J11247">
        <v>4</v>
      </c>
      <c r="K11247">
        <v>344.37</v>
      </c>
      <c r="L11247" t="str">
        <f t="shared" si="1050"/>
        <v/>
      </c>
      <c r="M11247">
        <v>0</v>
      </c>
      <c r="N11247" t="str">
        <f t="shared" si="1051"/>
        <v/>
      </c>
      <c r="O11247">
        <v>18</v>
      </c>
      <c r="P11247" s="11">
        <v>0.33333333333333298</v>
      </c>
      <c r="Q11247" s="11">
        <v>7.4074074074074001E-2</v>
      </c>
      <c r="R11247" s="12">
        <v>0</v>
      </c>
      <c r="S11247" t="s">
        <v>27</v>
      </c>
      <c r="T11247">
        <v>0</v>
      </c>
      <c r="U11247">
        <f t="shared" si="1052"/>
        <v>5</v>
      </c>
      <c r="V11247">
        <f t="shared" si="1053"/>
        <v>1</v>
      </c>
      <c r="W11247">
        <f t="shared" si="1054"/>
        <v>4</v>
      </c>
      <c r="X11247" t="str">
        <f t="shared" si="1055"/>
        <v>514</v>
      </c>
      <c r="Y11247" t="str">
        <f>IF(Table1[[#This Row],[RFM_Score]]="555","Champion", IF(AND(J11247&gt;=4,V11247&gt;=4),"Loyal", IF(U11247&lt;=2,"At Risk", IF(W11247&gt;=4,"Potential Loyalist","Others"))))</f>
        <v>Potential Loyalist</v>
      </c>
    </row>
    <row r="11248" spans="1:25">
      <c r="A11248" t="s">
        <v>11575</v>
      </c>
      <c r="B11248">
        <v>42</v>
      </c>
      <c r="C11248" t="s">
        <v>19</v>
      </c>
      <c r="D11248" t="s">
        <v>25</v>
      </c>
      <c r="E11248" s="6" t="s">
        <v>23318</v>
      </c>
      <c r="F11248" t="s">
        <v>37</v>
      </c>
      <c r="G11248">
        <v>4</v>
      </c>
      <c r="H11248">
        <v>0</v>
      </c>
      <c r="I11248">
        <v>40</v>
      </c>
      <c r="J11248">
        <v>1</v>
      </c>
      <c r="K11248">
        <v>342.4</v>
      </c>
      <c r="L11248" t="str">
        <f t="shared" si="1050"/>
        <v/>
      </c>
      <c r="M11248">
        <v>0</v>
      </c>
      <c r="N11248" t="str">
        <f t="shared" si="1051"/>
        <v/>
      </c>
      <c r="O11248">
        <v>68</v>
      </c>
      <c r="P11248" s="11">
        <v>0</v>
      </c>
      <c r="Q11248" s="11">
        <v>2.5000000000000001E-2</v>
      </c>
      <c r="R11248" s="12">
        <v>0</v>
      </c>
      <c r="S11248" t="s">
        <v>27</v>
      </c>
      <c r="T11248">
        <v>0</v>
      </c>
      <c r="U11248">
        <f t="shared" si="1052"/>
        <v>3</v>
      </c>
      <c r="V11248">
        <f t="shared" si="1053"/>
        <v>1</v>
      </c>
      <c r="W11248">
        <f t="shared" si="1054"/>
        <v>4</v>
      </c>
      <c r="X11248" t="str">
        <f t="shared" si="1055"/>
        <v>314</v>
      </c>
      <c r="Y11248" t="str">
        <f>IF(Table1[[#This Row],[RFM_Score]]="555","Champion", IF(AND(J11248&gt;=4,V11248&gt;=4),"Loyal", IF(U11248&lt;=2,"At Risk", IF(W11248&gt;=4,"Potential Loyalist","Others"))))</f>
        <v>Potential Loyalist</v>
      </c>
    </row>
    <row r="11249" spans="1:25">
      <c r="A11249" t="s">
        <v>8664</v>
      </c>
      <c r="B11249">
        <v>46</v>
      </c>
      <c r="C11249" t="s">
        <v>19</v>
      </c>
      <c r="D11249" t="s">
        <v>46</v>
      </c>
      <c r="E11249" s="6" t="s">
        <v>23319</v>
      </c>
      <c r="F11249" t="s">
        <v>60</v>
      </c>
      <c r="G11249">
        <v>8</v>
      </c>
      <c r="H11249">
        <v>3</v>
      </c>
      <c r="I11249">
        <v>47</v>
      </c>
      <c r="J11249">
        <v>3</v>
      </c>
      <c r="K11249">
        <v>341.11</v>
      </c>
      <c r="L11249" t="str">
        <f t="shared" si="1050"/>
        <v/>
      </c>
      <c r="M11249">
        <v>0</v>
      </c>
      <c r="N11249" t="str">
        <f t="shared" si="1051"/>
        <v/>
      </c>
      <c r="O11249">
        <v>23</v>
      </c>
      <c r="P11249" s="11">
        <v>0.375</v>
      </c>
      <c r="Q11249" s="11">
        <v>6.3829787234042507E-2</v>
      </c>
      <c r="R11249" s="12">
        <v>0</v>
      </c>
      <c r="S11249" t="s">
        <v>27</v>
      </c>
      <c r="T11249">
        <v>0</v>
      </c>
      <c r="U11249">
        <f t="shared" si="1052"/>
        <v>4</v>
      </c>
      <c r="V11249">
        <f t="shared" si="1053"/>
        <v>1</v>
      </c>
      <c r="W11249">
        <f t="shared" si="1054"/>
        <v>4</v>
      </c>
      <c r="X11249" t="str">
        <f t="shared" si="1055"/>
        <v>414</v>
      </c>
      <c r="Y11249" t="str">
        <f>IF(Table1[[#This Row],[RFM_Score]]="555","Champion", IF(AND(J11249&gt;=4,V11249&gt;=4),"Loyal", IF(U11249&lt;=2,"At Risk", IF(W11249&gt;=4,"Potential Loyalist","Others"))))</f>
        <v>Potential Loyalist</v>
      </c>
    </row>
    <row r="11250" spans="1:25">
      <c r="A11250" t="s">
        <v>9167</v>
      </c>
      <c r="B11250">
        <v>49</v>
      </c>
      <c r="C11250" t="s">
        <v>19</v>
      </c>
      <c r="D11250" t="s">
        <v>29</v>
      </c>
      <c r="E11250" s="6" t="s">
        <v>23320</v>
      </c>
      <c r="F11250" t="s">
        <v>30</v>
      </c>
      <c r="G11250">
        <v>6</v>
      </c>
      <c r="H11250">
        <v>2</v>
      </c>
      <c r="I11250">
        <v>54</v>
      </c>
      <c r="J11250">
        <v>3</v>
      </c>
      <c r="K11250">
        <v>340.63</v>
      </c>
      <c r="L11250" t="str">
        <f t="shared" si="1050"/>
        <v/>
      </c>
      <c r="M11250">
        <v>0</v>
      </c>
      <c r="N11250" t="str">
        <f t="shared" si="1051"/>
        <v/>
      </c>
      <c r="O11250">
        <v>5</v>
      </c>
      <c r="P11250" s="11">
        <v>0.33333333333333298</v>
      </c>
      <c r="Q11250" s="11">
        <v>5.5555555555555497E-2</v>
      </c>
      <c r="R11250" s="12">
        <v>0</v>
      </c>
      <c r="S11250" t="s">
        <v>27</v>
      </c>
      <c r="T11250">
        <v>1</v>
      </c>
      <c r="U11250">
        <f t="shared" si="1052"/>
        <v>5</v>
      </c>
      <c r="V11250">
        <f t="shared" si="1053"/>
        <v>1</v>
      </c>
      <c r="W11250">
        <f t="shared" si="1054"/>
        <v>4</v>
      </c>
      <c r="X11250" t="str">
        <f t="shared" si="1055"/>
        <v>514</v>
      </c>
      <c r="Y11250" t="str">
        <f>IF(Table1[[#This Row],[RFM_Score]]="555","Champion", IF(AND(J11250&gt;=4,V11250&gt;=4),"Loyal", IF(U11250&lt;=2,"At Risk", IF(W11250&gt;=4,"Potential Loyalist","Others"))))</f>
        <v>Potential Loyalist</v>
      </c>
    </row>
    <row r="11251" spans="1:25">
      <c r="A11251" t="s">
        <v>1792</v>
      </c>
      <c r="B11251">
        <v>51</v>
      </c>
      <c r="C11251" t="s">
        <v>19</v>
      </c>
      <c r="D11251" t="s">
        <v>20</v>
      </c>
      <c r="E11251" s="6" t="s">
        <v>23321</v>
      </c>
      <c r="F11251" t="s">
        <v>60</v>
      </c>
      <c r="G11251">
        <v>6</v>
      </c>
      <c r="H11251">
        <v>2</v>
      </c>
      <c r="I11251">
        <v>60</v>
      </c>
      <c r="J11251">
        <v>3</v>
      </c>
      <c r="K11251">
        <v>340.2</v>
      </c>
      <c r="L11251" t="str">
        <f t="shared" si="1050"/>
        <v/>
      </c>
      <c r="M11251">
        <v>0</v>
      </c>
      <c r="N11251" t="str">
        <f t="shared" si="1051"/>
        <v/>
      </c>
      <c r="O11251">
        <v>26</v>
      </c>
      <c r="P11251" s="11">
        <v>0.33333333333333298</v>
      </c>
      <c r="Q11251" s="11">
        <v>0.05</v>
      </c>
      <c r="R11251" s="12">
        <v>0</v>
      </c>
      <c r="S11251" t="s">
        <v>27</v>
      </c>
      <c r="T11251">
        <v>0</v>
      </c>
      <c r="U11251">
        <f t="shared" si="1052"/>
        <v>4</v>
      </c>
      <c r="V11251">
        <f t="shared" si="1053"/>
        <v>1</v>
      </c>
      <c r="W11251">
        <f t="shared" si="1054"/>
        <v>4</v>
      </c>
      <c r="X11251" t="str">
        <f t="shared" si="1055"/>
        <v>414</v>
      </c>
      <c r="Y11251" t="str">
        <f>IF(Table1[[#This Row],[RFM_Score]]="555","Champion", IF(AND(J11251&gt;=4,V11251&gt;=4),"Loyal", IF(U11251&lt;=2,"At Risk", IF(W11251&gt;=4,"Potential Loyalist","Others"))))</f>
        <v>Potential Loyalist</v>
      </c>
    </row>
    <row r="11252" spans="1:25">
      <c r="A11252" t="s">
        <v>9147</v>
      </c>
      <c r="B11252">
        <v>57</v>
      </c>
      <c r="C11252" t="s">
        <v>24</v>
      </c>
      <c r="D11252" t="s">
        <v>49</v>
      </c>
      <c r="E11252" s="6" t="s">
        <v>23322</v>
      </c>
      <c r="F11252" t="s">
        <v>26</v>
      </c>
      <c r="G11252">
        <v>1</v>
      </c>
      <c r="H11252">
        <v>0</v>
      </c>
      <c r="I11252">
        <v>52</v>
      </c>
      <c r="J11252">
        <v>2</v>
      </c>
      <c r="K11252">
        <v>339.62</v>
      </c>
      <c r="L11252" t="str">
        <f t="shared" si="1050"/>
        <v/>
      </c>
      <c r="M11252">
        <v>0</v>
      </c>
      <c r="N11252" t="str">
        <f t="shared" si="1051"/>
        <v/>
      </c>
      <c r="O11252">
        <v>38</v>
      </c>
      <c r="P11252" s="11">
        <v>0</v>
      </c>
      <c r="Q11252" s="11">
        <v>3.8461538461538401E-2</v>
      </c>
      <c r="R11252" s="12">
        <v>0</v>
      </c>
      <c r="S11252" t="s">
        <v>27</v>
      </c>
      <c r="T11252">
        <v>0</v>
      </c>
      <c r="U11252">
        <f t="shared" si="1052"/>
        <v>4</v>
      </c>
      <c r="V11252">
        <f t="shared" si="1053"/>
        <v>1</v>
      </c>
      <c r="W11252">
        <f t="shared" si="1054"/>
        <v>4</v>
      </c>
      <c r="X11252" t="str">
        <f t="shared" si="1055"/>
        <v>414</v>
      </c>
      <c r="Y11252" t="str">
        <f>IF(Table1[[#This Row],[RFM_Score]]="555","Champion", IF(AND(J11252&gt;=4,V11252&gt;=4),"Loyal", IF(U11252&lt;=2,"At Risk", IF(W11252&gt;=4,"Potential Loyalist","Others"))))</f>
        <v>Potential Loyalist</v>
      </c>
    </row>
    <row r="11253" spans="1:25">
      <c r="A11253" t="s">
        <v>6687</v>
      </c>
      <c r="B11253">
        <v>38</v>
      </c>
      <c r="C11253" t="s">
        <v>24</v>
      </c>
      <c r="D11253" t="s">
        <v>25</v>
      </c>
      <c r="E11253" s="6" t="s">
        <v>23323</v>
      </c>
      <c r="F11253" t="s">
        <v>37</v>
      </c>
      <c r="G11253">
        <v>5</v>
      </c>
      <c r="H11253">
        <v>2</v>
      </c>
      <c r="I11253">
        <v>60</v>
      </c>
      <c r="J11253">
        <v>2</v>
      </c>
      <c r="K11253">
        <v>338.83</v>
      </c>
      <c r="L11253" t="str">
        <f t="shared" si="1050"/>
        <v/>
      </c>
      <c r="M11253">
        <v>0</v>
      </c>
      <c r="N11253" t="str">
        <f t="shared" si="1051"/>
        <v/>
      </c>
      <c r="O11253">
        <v>76</v>
      </c>
      <c r="P11253" s="11">
        <v>0.4</v>
      </c>
      <c r="Q11253" s="11">
        <v>3.3333333333333298E-2</v>
      </c>
      <c r="R11253" s="12">
        <v>0</v>
      </c>
      <c r="S11253" t="s">
        <v>27</v>
      </c>
      <c r="T11253">
        <v>0</v>
      </c>
      <c r="U11253">
        <f t="shared" si="1052"/>
        <v>2</v>
      </c>
      <c r="V11253">
        <f t="shared" si="1053"/>
        <v>1</v>
      </c>
      <c r="W11253">
        <f t="shared" si="1054"/>
        <v>4</v>
      </c>
      <c r="X11253" t="str">
        <f t="shared" si="1055"/>
        <v>214</v>
      </c>
      <c r="Y11253" t="str">
        <f>IF(Table1[[#This Row],[RFM_Score]]="555","Champion", IF(AND(J11253&gt;=4,V11253&gt;=4),"Loyal", IF(U11253&lt;=2,"At Risk", IF(W11253&gt;=4,"Potential Loyalist","Others"))))</f>
        <v>At Risk</v>
      </c>
    </row>
    <row r="11254" spans="1:25">
      <c r="A11254" t="s">
        <v>6967</v>
      </c>
      <c r="B11254">
        <v>25</v>
      </c>
      <c r="C11254" t="s">
        <v>19</v>
      </c>
      <c r="D11254" t="s">
        <v>25</v>
      </c>
      <c r="E11254" s="6" t="s">
        <v>23324</v>
      </c>
      <c r="F11254" t="s">
        <v>26</v>
      </c>
      <c r="G11254">
        <v>2</v>
      </c>
      <c r="H11254">
        <v>0</v>
      </c>
      <c r="I11254">
        <v>47</v>
      </c>
      <c r="J11254">
        <v>2</v>
      </c>
      <c r="K11254">
        <v>336.34</v>
      </c>
      <c r="L11254" t="str">
        <f t="shared" si="1050"/>
        <v/>
      </c>
      <c r="M11254">
        <v>0</v>
      </c>
      <c r="N11254" t="str">
        <f t="shared" si="1051"/>
        <v/>
      </c>
      <c r="O11254">
        <v>21</v>
      </c>
      <c r="P11254" s="11">
        <v>0</v>
      </c>
      <c r="Q11254" s="11">
        <v>4.2553191489361701E-2</v>
      </c>
      <c r="R11254" s="12">
        <v>0</v>
      </c>
      <c r="S11254" t="s">
        <v>27</v>
      </c>
      <c r="T11254">
        <v>0</v>
      </c>
      <c r="U11254">
        <f t="shared" si="1052"/>
        <v>4</v>
      </c>
      <c r="V11254">
        <f t="shared" si="1053"/>
        <v>1</v>
      </c>
      <c r="W11254">
        <f t="shared" si="1054"/>
        <v>4</v>
      </c>
      <c r="X11254" t="str">
        <f t="shared" si="1055"/>
        <v>414</v>
      </c>
      <c r="Y11254" t="str">
        <f>IF(Table1[[#This Row],[RFM_Score]]="555","Champion", IF(AND(J11254&gt;=4,V11254&gt;=4),"Loyal", IF(U11254&lt;=2,"At Risk", IF(W11254&gt;=4,"Potential Loyalist","Others"))))</f>
        <v>Potential Loyalist</v>
      </c>
    </row>
    <row r="11255" spans="1:25">
      <c r="A11255" t="s">
        <v>12005</v>
      </c>
      <c r="B11255">
        <v>39</v>
      </c>
      <c r="C11255" t="s">
        <v>19</v>
      </c>
      <c r="D11255" t="s">
        <v>29</v>
      </c>
      <c r="E11255" s="6" t="s">
        <v>23325</v>
      </c>
      <c r="F11255" t="s">
        <v>37</v>
      </c>
      <c r="G11255">
        <v>2</v>
      </c>
      <c r="H11255">
        <v>2</v>
      </c>
      <c r="I11255">
        <v>55</v>
      </c>
      <c r="J11255">
        <v>3</v>
      </c>
      <c r="K11255">
        <v>335.55</v>
      </c>
      <c r="L11255" t="str">
        <f t="shared" si="1050"/>
        <v/>
      </c>
      <c r="M11255">
        <v>0</v>
      </c>
      <c r="N11255" t="str">
        <f t="shared" si="1051"/>
        <v/>
      </c>
      <c r="O11255">
        <v>50</v>
      </c>
      <c r="P11255" s="11">
        <v>1</v>
      </c>
      <c r="Q11255" s="11">
        <v>5.4545454545454501E-2</v>
      </c>
      <c r="R11255" s="12">
        <v>0</v>
      </c>
      <c r="S11255" t="s">
        <v>27</v>
      </c>
      <c r="T11255">
        <v>0</v>
      </c>
      <c r="U11255">
        <f t="shared" si="1052"/>
        <v>3</v>
      </c>
      <c r="V11255">
        <f t="shared" si="1053"/>
        <v>1</v>
      </c>
      <c r="W11255">
        <f t="shared" si="1054"/>
        <v>4</v>
      </c>
      <c r="X11255" t="str">
        <f t="shared" si="1055"/>
        <v>314</v>
      </c>
      <c r="Y11255" t="str">
        <f>IF(Table1[[#This Row],[RFM_Score]]="555","Champion", IF(AND(J11255&gt;=4,V11255&gt;=4),"Loyal", IF(U11255&lt;=2,"At Risk", IF(W11255&gt;=4,"Potential Loyalist","Others"))))</f>
        <v>Potential Loyalist</v>
      </c>
    </row>
    <row r="11256" spans="1:25">
      <c r="A11256" t="s">
        <v>6920</v>
      </c>
      <c r="B11256">
        <v>32</v>
      </c>
      <c r="C11256" t="s">
        <v>24</v>
      </c>
      <c r="D11256" t="s">
        <v>35</v>
      </c>
      <c r="E11256" s="6" t="s">
        <v>23326</v>
      </c>
      <c r="F11256" t="s">
        <v>21</v>
      </c>
      <c r="G11256">
        <v>4</v>
      </c>
      <c r="H11256">
        <v>3</v>
      </c>
      <c r="I11256">
        <v>44</v>
      </c>
      <c r="J11256">
        <v>2</v>
      </c>
      <c r="K11256">
        <v>333.18</v>
      </c>
      <c r="L11256" t="str">
        <f t="shared" si="1050"/>
        <v/>
      </c>
      <c r="M11256">
        <v>0</v>
      </c>
      <c r="N11256" t="str">
        <f t="shared" si="1051"/>
        <v/>
      </c>
      <c r="O11256">
        <v>10</v>
      </c>
      <c r="P11256" s="11">
        <v>0.75</v>
      </c>
      <c r="Q11256" s="11">
        <v>4.54545454545454E-2</v>
      </c>
      <c r="R11256" s="12">
        <v>0</v>
      </c>
      <c r="S11256" t="s">
        <v>27</v>
      </c>
      <c r="T11256">
        <v>0</v>
      </c>
      <c r="U11256">
        <f t="shared" si="1052"/>
        <v>5</v>
      </c>
      <c r="V11256">
        <f t="shared" si="1053"/>
        <v>1</v>
      </c>
      <c r="W11256">
        <f t="shared" si="1054"/>
        <v>4</v>
      </c>
      <c r="X11256" t="str">
        <f t="shared" si="1055"/>
        <v>514</v>
      </c>
      <c r="Y11256" t="str">
        <f>IF(Table1[[#This Row],[RFM_Score]]="555","Champion", IF(AND(J11256&gt;=4,V11256&gt;=4),"Loyal", IF(U11256&lt;=2,"At Risk", IF(W11256&gt;=4,"Potential Loyalist","Others"))))</f>
        <v>Potential Loyalist</v>
      </c>
    </row>
    <row r="11257" spans="1:25">
      <c r="A11257" t="s">
        <v>5105</v>
      </c>
      <c r="B11257">
        <v>34</v>
      </c>
      <c r="C11257" t="s">
        <v>24</v>
      </c>
      <c r="D11257" t="s">
        <v>49</v>
      </c>
      <c r="E11257" s="6" t="s">
        <v>23327</v>
      </c>
      <c r="F11257" t="s">
        <v>21</v>
      </c>
      <c r="G11257">
        <v>3</v>
      </c>
      <c r="H11257">
        <v>0</v>
      </c>
      <c r="I11257">
        <v>52</v>
      </c>
      <c r="J11257">
        <v>2</v>
      </c>
      <c r="K11257">
        <v>332.91</v>
      </c>
      <c r="L11257" t="str">
        <f t="shared" si="1050"/>
        <v/>
      </c>
      <c r="M11257">
        <v>0</v>
      </c>
      <c r="N11257" t="str">
        <f t="shared" si="1051"/>
        <v/>
      </c>
      <c r="O11257">
        <v>2</v>
      </c>
      <c r="P11257" s="11">
        <v>0</v>
      </c>
      <c r="Q11257" s="11">
        <v>3.8461538461538401E-2</v>
      </c>
      <c r="R11257" s="12">
        <v>0</v>
      </c>
      <c r="S11257" t="s">
        <v>27</v>
      </c>
      <c r="T11257">
        <v>1</v>
      </c>
      <c r="U11257">
        <f t="shared" si="1052"/>
        <v>5</v>
      </c>
      <c r="V11257">
        <f t="shared" si="1053"/>
        <v>1</v>
      </c>
      <c r="W11257">
        <f t="shared" si="1054"/>
        <v>4</v>
      </c>
      <c r="X11257" t="str">
        <f t="shared" si="1055"/>
        <v>514</v>
      </c>
      <c r="Y11257" t="str">
        <f>IF(Table1[[#This Row],[RFM_Score]]="555","Champion", IF(AND(J11257&gt;=4,V11257&gt;=4),"Loyal", IF(U11257&lt;=2,"At Risk", IF(W11257&gt;=4,"Potential Loyalist","Others"))))</f>
        <v>Potential Loyalist</v>
      </c>
    </row>
    <row r="11258" spans="1:25">
      <c r="A11258" t="s">
        <v>8627</v>
      </c>
      <c r="B11258">
        <v>52</v>
      </c>
      <c r="C11258" t="s">
        <v>24</v>
      </c>
      <c r="D11258" t="s">
        <v>25</v>
      </c>
      <c r="E11258" s="6" t="s">
        <v>23328</v>
      </c>
      <c r="F11258" t="s">
        <v>30</v>
      </c>
      <c r="G11258">
        <v>4</v>
      </c>
      <c r="H11258">
        <v>1</v>
      </c>
      <c r="I11258">
        <v>46</v>
      </c>
      <c r="J11258">
        <v>2</v>
      </c>
      <c r="K11258">
        <v>332.77</v>
      </c>
      <c r="L11258" t="str">
        <f t="shared" si="1050"/>
        <v/>
      </c>
      <c r="M11258">
        <v>0</v>
      </c>
      <c r="N11258" t="str">
        <f t="shared" si="1051"/>
        <v/>
      </c>
      <c r="O11258">
        <v>84</v>
      </c>
      <c r="P11258" s="11">
        <v>0.25</v>
      </c>
      <c r="Q11258" s="11">
        <v>4.3478260869565202E-2</v>
      </c>
      <c r="R11258" s="12">
        <v>0</v>
      </c>
      <c r="S11258" t="s">
        <v>27</v>
      </c>
      <c r="T11258">
        <v>0</v>
      </c>
      <c r="U11258">
        <f t="shared" si="1052"/>
        <v>2</v>
      </c>
      <c r="V11258">
        <f t="shared" si="1053"/>
        <v>1</v>
      </c>
      <c r="W11258">
        <f t="shared" si="1054"/>
        <v>4</v>
      </c>
      <c r="X11258" t="str">
        <f t="shared" si="1055"/>
        <v>214</v>
      </c>
      <c r="Y11258" t="str">
        <f>IF(Table1[[#This Row],[RFM_Score]]="555","Champion", IF(AND(J11258&gt;=4,V11258&gt;=4),"Loyal", IF(U11258&lt;=2,"At Risk", IF(W11258&gt;=4,"Potential Loyalist","Others"))))</f>
        <v>At Risk</v>
      </c>
    </row>
    <row r="11259" spans="1:25">
      <c r="A11259" t="s">
        <v>8670</v>
      </c>
      <c r="B11259">
        <v>48</v>
      </c>
      <c r="C11259" t="s">
        <v>19</v>
      </c>
      <c r="D11259" t="s">
        <v>46</v>
      </c>
      <c r="E11259" s="6" t="s">
        <v>23329</v>
      </c>
      <c r="F11259" t="s">
        <v>37</v>
      </c>
      <c r="G11259">
        <v>2</v>
      </c>
      <c r="H11259">
        <v>1</v>
      </c>
      <c r="I11259">
        <v>45</v>
      </c>
      <c r="J11259">
        <v>2</v>
      </c>
      <c r="K11259">
        <v>331.23</v>
      </c>
      <c r="L11259" t="str">
        <f t="shared" si="1050"/>
        <v/>
      </c>
      <c r="M11259">
        <v>0</v>
      </c>
      <c r="N11259" t="str">
        <f t="shared" si="1051"/>
        <v/>
      </c>
      <c r="O11259">
        <v>55</v>
      </c>
      <c r="P11259" s="11">
        <v>0.5</v>
      </c>
      <c r="Q11259" s="11">
        <v>4.4444444444444398E-2</v>
      </c>
      <c r="R11259" s="12">
        <v>0</v>
      </c>
      <c r="S11259" t="s">
        <v>27</v>
      </c>
      <c r="T11259">
        <v>1</v>
      </c>
      <c r="U11259">
        <f t="shared" si="1052"/>
        <v>3</v>
      </c>
      <c r="V11259">
        <f t="shared" si="1053"/>
        <v>1</v>
      </c>
      <c r="W11259">
        <f t="shared" si="1054"/>
        <v>4</v>
      </c>
      <c r="X11259" t="str">
        <f t="shared" si="1055"/>
        <v>314</v>
      </c>
      <c r="Y11259" t="str">
        <f>IF(Table1[[#This Row],[RFM_Score]]="555","Champion", IF(AND(J11259&gt;=4,V11259&gt;=4),"Loyal", IF(U11259&lt;=2,"At Risk", IF(W11259&gt;=4,"Potential Loyalist","Others"))))</f>
        <v>Potential Loyalist</v>
      </c>
    </row>
    <row r="11260" spans="1:25">
      <c r="A11260" t="s">
        <v>8093</v>
      </c>
      <c r="B11260">
        <v>35</v>
      </c>
      <c r="C11260" t="s">
        <v>24</v>
      </c>
      <c r="D11260" t="s">
        <v>49</v>
      </c>
      <c r="E11260" s="6" t="s">
        <v>23330</v>
      </c>
      <c r="F11260" t="s">
        <v>21</v>
      </c>
      <c r="G11260">
        <v>2</v>
      </c>
      <c r="H11260">
        <v>0</v>
      </c>
      <c r="I11260">
        <v>49</v>
      </c>
      <c r="J11260">
        <v>1</v>
      </c>
      <c r="K11260">
        <v>330.79</v>
      </c>
      <c r="L11260" t="str">
        <f t="shared" si="1050"/>
        <v/>
      </c>
      <c r="M11260">
        <v>0</v>
      </c>
      <c r="N11260" t="str">
        <f t="shared" si="1051"/>
        <v/>
      </c>
      <c r="O11260">
        <v>6</v>
      </c>
      <c r="P11260" s="11">
        <v>0</v>
      </c>
      <c r="Q11260" s="11">
        <v>2.04081632653061E-2</v>
      </c>
      <c r="R11260" s="12">
        <v>0</v>
      </c>
      <c r="S11260" t="s">
        <v>27</v>
      </c>
      <c r="T11260">
        <v>1</v>
      </c>
      <c r="U11260">
        <f t="shared" si="1052"/>
        <v>5</v>
      </c>
      <c r="V11260">
        <f t="shared" si="1053"/>
        <v>1</v>
      </c>
      <c r="W11260">
        <f t="shared" si="1054"/>
        <v>4</v>
      </c>
      <c r="X11260" t="str">
        <f t="shared" si="1055"/>
        <v>514</v>
      </c>
      <c r="Y11260" t="str">
        <f>IF(Table1[[#This Row],[RFM_Score]]="555","Champion", IF(AND(J11260&gt;=4,V11260&gt;=4),"Loyal", IF(U11260&lt;=2,"At Risk", IF(W11260&gt;=4,"Potential Loyalist","Others"))))</f>
        <v>Potential Loyalist</v>
      </c>
    </row>
    <row r="11261" spans="1:25">
      <c r="A11261" t="s">
        <v>7329</v>
      </c>
      <c r="B11261">
        <v>27</v>
      </c>
      <c r="C11261" t="s">
        <v>24</v>
      </c>
      <c r="D11261" t="s">
        <v>25</v>
      </c>
      <c r="E11261" s="6" t="s">
        <v>23331</v>
      </c>
      <c r="F11261" t="s">
        <v>30</v>
      </c>
      <c r="G11261">
        <v>6</v>
      </c>
      <c r="H11261">
        <v>0</v>
      </c>
      <c r="I11261">
        <v>53</v>
      </c>
      <c r="J11261">
        <v>2</v>
      </c>
      <c r="K11261">
        <v>330.37</v>
      </c>
      <c r="L11261" t="str">
        <f t="shared" si="1050"/>
        <v/>
      </c>
      <c r="M11261">
        <v>0</v>
      </c>
      <c r="N11261" t="str">
        <f t="shared" si="1051"/>
        <v/>
      </c>
      <c r="O11261">
        <v>8</v>
      </c>
      <c r="P11261" s="11">
        <v>0</v>
      </c>
      <c r="Q11261" s="11">
        <v>3.7735849056603703E-2</v>
      </c>
      <c r="R11261" s="12">
        <v>0</v>
      </c>
      <c r="S11261" t="s">
        <v>27</v>
      </c>
      <c r="T11261">
        <v>0</v>
      </c>
      <c r="U11261">
        <f t="shared" si="1052"/>
        <v>5</v>
      </c>
      <c r="V11261">
        <f t="shared" si="1053"/>
        <v>1</v>
      </c>
      <c r="W11261">
        <f t="shared" si="1054"/>
        <v>4</v>
      </c>
      <c r="X11261" t="str">
        <f t="shared" si="1055"/>
        <v>514</v>
      </c>
      <c r="Y11261" t="str">
        <f>IF(Table1[[#This Row],[RFM_Score]]="555","Champion", IF(AND(J11261&gt;=4,V11261&gt;=4),"Loyal", IF(U11261&lt;=2,"At Risk", IF(W11261&gt;=4,"Potential Loyalist","Others"))))</f>
        <v>Potential Loyalist</v>
      </c>
    </row>
    <row r="11262" spans="1:25">
      <c r="A11262" t="s">
        <v>5673</v>
      </c>
      <c r="B11262">
        <v>60</v>
      </c>
      <c r="C11262" t="s">
        <v>19</v>
      </c>
      <c r="D11262" t="s">
        <v>29</v>
      </c>
      <c r="E11262" s="6" t="s">
        <v>23332</v>
      </c>
      <c r="F11262" t="s">
        <v>30</v>
      </c>
      <c r="G11262">
        <v>1</v>
      </c>
      <c r="H11262">
        <v>1</v>
      </c>
      <c r="I11262">
        <v>52</v>
      </c>
      <c r="J11262">
        <v>3</v>
      </c>
      <c r="K11262">
        <v>325.70999999999998</v>
      </c>
      <c r="L11262" t="str">
        <f t="shared" si="1050"/>
        <v/>
      </c>
      <c r="M11262">
        <v>0</v>
      </c>
      <c r="N11262" t="str">
        <f t="shared" si="1051"/>
        <v/>
      </c>
      <c r="O11262">
        <v>0</v>
      </c>
      <c r="P11262" s="11">
        <v>1</v>
      </c>
      <c r="Q11262" s="11">
        <v>5.7692307692307598E-2</v>
      </c>
      <c r="R11262" s="12">
        <v>0</v>
      </c>
      <c r="S11262" t="s">
        <v>27</v>
      </c>
      <c r="T11262">
        <v>0</v>
      </c>
      <c r="U11262">
        <f t="shared" si="1052"/>
        <v>5</v>
      </c>
      <c r="V11262">
        <f t="shared" si="1053"/>
        <v>1</v>
      </c>
      <c r="W11262">
        <f t="shared" si="1054"/>
        <v>4</v>
      </c>
      <c r="X11262" t="str">
        <f t="shared" si="1055"/>
        <v>514</v>
      </c>
      <c r="Y11262" t="str">
        <f>IF(Table1[[#This Row],[RFM_Score]]="555","Champion", IF(AND(J11262&gt;=4,V11262&gt;=4),"Loyal", IF(U11262&lt;=2,"At Risk", IF(W11262&gt;=4,"Potential Loyalist","Others"))))</f>
        <v>Potential Loyalist</v>
      </c>
    </row>
    <row r="11263" spans="1:25">
      <c r="A11263" t="s">
        <v>3559</v>
      </c>
      <c r="B11263">
        <v>23</v>
      </c>
      <c r="C11263" t="s">
        <v>24</v>
      </c>
      <c r="D11263" t="s">
        <v>29</v>
      </c>
      <c r="E11263" s="6" t="s">
        <v>23333</v>
      </c>
      <c r="F11263" t="s">
        <v>26</v>
      </c>
      <c r="G11263">
        <v>2</v>
      </c>
      <c r="H11263">
        <v>0</v>
      </c>
      <c r="I11263">
        <v>43</v>
      </c>
      <c r="J11263">
        <v>2</v>
      </c>
      <c r="K11263">
        <v>324.45999999999998</v>
      </c>
      <c r="L11263" t="str">
        <f t="shared" si="1050"/>
        <v/>
      </c>
      <c r="M11263">
        <v>0</v>
      </c>
      <c r="N11263" t="str">
        <f t="shared" si="1051"/>
        <v/>
      </c>
      <c r="O11263">
        <v>3</v>
      </c>
      <c r="P11263" s="11">
        <v>0</v>
      </c>
      <c r="Q11263" s="11">
        <v>4.6511627906976702E-2</v>
      </c>
      <c r="R11263" s="12">
        <v>0</v>
      </c>
      <c r="S11263" t="s">
        <v>27</v>
      </c>
      <c r="T11263">
        <v>0</v>
      </c>
      <c r="U11263">
        <f t="shared" si="1052"/>
        <v>5</v>
      </c>
      <c r="V11263">
        <f t="shared" si="1053"/>
        <v>1</v>
      </c>
      <c r="W11263">
        <f t="shared" si="1054"/>
        <v>4</v>
      </c>
      <c r="X11263" t="str">
        <f t="shared" si="1055"/>
        <v>514</v>
      </c>
      <c r="Y11263" t="str">
        <f>IF(Table1[[#This Row],[RFM_Score]]="555","Champion", IF(AND(J11263&gt;=4,V11263&gt;=4),"Loyal", IF(U11263&lt;=2,"At Risk", IF(W11263&gt;=4,"Potential Loyalist","Others"))))</f>
        <v>Potential Loyalist</v>
      </c>
    </row>
    <row r="11264" spans="1:25">
      <c r="A11264" t="s">
        <v>4416</v>
      </c>
      <c r="B11264">
        <v>25</v>
      </c>
      <c r="C11264" t="s">
        <v>19</v>
      </c>
      <c r="D11264" t="s">
        <v>25</v>
      </c>
      <c r="E11264" s="6" t="s">
        <v>23334</v>
      </c>
      <c r="F11264" t="s">
        <v>26</v>
      </c>
      <c r="G11264">
        <v>3</v>
      </c>
      <c r="H11264">
        <v>1</v>
      </c>
      <c r="I11264">
        <v>54</v>
      </c>
      <c r="J11264">
        <v>1</v>
      </c>
      <c r="K11264">
        <v>323.35000000000002</v>
      </c>
      <c r="L11264" t="str">
        <f t="shared" si="1050"/>
        <v/>
      </c>
      <c r="M11264">
        <v>0</v>
      </c>
      <c r="N11264" t="str">
        <f t="shared" si="1051"/>
        <v/>
      </c>
      <c r="O11264">
        <v>2</v>
      </c>
      <c r="P11264" s="11">
        <v>0.33333333333333298</v>
      </c>
      <c r="Q11264" s="11">
        <v>1.85185185185185E-2</v>
      </c>
      <c r="R11264" s="12">
        <v>0</v>
      </c>
      <c r="S11264" t="s">
        <v>27</v>
      </c>
      <c r="T11264">
        <v>0</v>
      </c>
      <c r="U11264">
        <f t="shared" si="1052"/>
        <v>5</v>
      </c>
      <c r="V11264">
        <f t="shared" si="1053"/>
        <v>1</v>
      </c>
      <c r="W11264">
        <f t="shared" si="1054"/>
        <v>4</v>
      </c>
      <c r="X11264" t="str">
        <f t="shared" si="1055"/>
        <v>514</v>
      </c>
      <c r="Y11264" t="str">
        <f>IF(Table1[[#This Row],[RFM_Score]]="555","Champion", IF(AND(J11264&gt;=4,V11264&gt;=4),"Loyal", IF(U11264&lt;=2,"At Risk", IF(W11264&gt;=4,"Potential Loyalist","Others"))))</f>
        <v>Potential Loyalist</v>
      </c>
    </row>
    <row r="11265" spans="1:25">
      <c r="A11265" t="s">
        <v>11580</v>
      </c>
      <c r="B11265">
        <v>45</v>
      </c>
      <c r="C11265" t="s">
        <v>19</v>
      </c>
      <c r="D11265" t="s">
        <v>29</v>
      </c>
      <c r="E11265" s="6" t="s">
        <v>23335</v>
      </c>
      <c r="F11265" t="s">
        <v>26</v>
      </c>
      <c r="G11265">
        <v>2</v>
      </c>
      <c r="H11265">
        <v>0</v>
      </c>
      <c r="I11265">
        <v>50</v>
      </c>
      <c r="J11265">
        <v>3</v>
      </c>
      <c r="K11265">
        <v>322.98</v>
      </c>
      <c r="L11265" t="str">
        <f t="shared" si="1050"/>
        <v/>
      </c>
      <c r="M11265">
        <v>0</v>
      </c>
      <c r="N11265" t="str">
        <f t="shared" si="1051"/>
        <v/>
      </c>
      <c r="O11265">
        <v>111</v>
      </c>
      <c r="P11265" s="11">
        <v>0</v>
      </c>
      <c r="Q11265" s="11">
        <v>0.06</v>
      </c>
      <c r="R11265" s="12">
        <v>0</v>
      </c>
      <c r="S11265" t="s">
        <v>27</v>
      </c>
      <c r="T11265">
        <v>1</v>
      </c>
      <c r="U11265">
        <f t="shared" si="1052"/>
        <v>1</v>
      </c>
      <c r="V11265">
        <f t="shared" si="1053"/>
        <v>1</v>
      </c>
      <c r="W11265">
        <f t="shared" si="1054"/>
        <v>4</v>
      </c>
      <c r="X11265" t="str">
        <f t="shared" si="1055"/>
        <v>114</v>
      </c>
      <c r="Y11265" t="str">
        <f>IF(Table1[[#This Row],[RFM_Score]]="555","Champion", IF(AND(J11265&gt;=4,V11265&gt;=4),"Loyal", IF(U11265&lt;=2,"At Risk", IF(W11265&gt;=4,"Potential Loyalist","Others"))))</f>
        <v>At Risk</v>
      </c>
    </row>
    <row r="11266" spans="1:25">
      <c r="A11266" t="s">
        <v>8753</v>
      </c>
      <c r="B11266">
        <v>42</v>
      </c>
      <c r="C11266" t="s">
        <v>19</v>
      </c>
      <c r="D11266" t="s">
        <v>20</v>
      </c>
      <c r="E11266" s="6" t="s">
        <v>23336</v>
      </c>
      <c r="F11266" t="s">
        <v>60</v>
      </c>
      <c r="G11266">
        <v>2</v>
      </c>
      <c r="H11266">
        <v>0</v>
      </c>
      <c r="I11266">
        <v>37</v>
      </c>
      <c r="J11266">
        <v>3</v>
      </c>
      <c r="K11266">
        <v>322.83999999999997</v>
      </c>
      <c r="L11266" t="str">
        <f t="shared" ref="L11266:L11329" si="1056">IF(OR(K11266&lt;$AC$10, K11266&gt;$AC$11), "OUTLIER", "")</f>
        <v/>
      </c>
      <c r="M11266">
        <v>0</v>
      </c>
      <c r="N11266" t="str">
        <f t="shared" ref="N11266:N11329" si="1057">IF(OR(M11266&lt;$AC$16, M11266&gt;$AC$17), "OUTLIER", "")</f>
        <v/>
      </c>
      <c r="O11266">
        <v>15</v>
      </c>
      <c r="P11266" s="11">
        <v>0</v>
      </c>
      <c r="Q11266" s="11">
        <v>8.1081081081081002E-2</v>
      </c>
      <c r="R11266" s="12">
        <v>0</v>
      </c>
      <c r="S11266" t="s">
        <v>27</v>
      </c>
      <c r="T11266">
        <v>0</v>
      </c>
      <c r="U11266">
        <f t="shared" ref="U11266:U11329" si="1058">IF(O11266&lt;=20,5,IF(O11266&lt;=40,4,IF(O11266&lt;=70,3,IF(O11266&lt;=100,2,1))))</f>
        <v>5</v>
      </c>
      <c r="V11266">
        <f t="shared" ref="V11266:V11329" si="1059">IF(M11266&gt;=11,5,IF(M11266&gt;=9,4,IF(M11266&gt;=7,3,IF(M11266&gt;=5,2,1))))</f>
        <v>1</v>
      </c>
      <c r="W11266">
        <f t="shared" ref="W11266:W11329" si="1060">IF(K11266&gt;=500,5,IF(K11266&gt;=300,4,IF(K11266&gt;=150,3,IF(K11266&gt;=50,2,1))))</f>
        <v>4</v>
      </c>
      <c r="X11266" t="str">
        <f t="shared" ref="X11266:X11329" si="1061">U11266 &amp; V11266 &amp; W11266</f>
        <v>514</v>
      </c>
      <c r="Y11266" t="str">
        <f>IF(Table1[[#This Row],[RFM_Score]]="555","Champion", IF(AND(J11266&gt;=4,V11266&gt;=4),"Loyal", IF(U11266&lt;=2,"At Risk", IF(W11266&gt;=4,"Potential Loyalist","Others"))))</f>
        <v>Potential Loyalist</v>
      </c>
    </row>
    <row r="11267" spans="1:25">
      <c r="A11267" t="s">
        <v>3502</v>
      </c>
      <c r="B11267">
        <v>18</v>
      </c>
      <c r="C11267" t="s">
        <v>24</v>
      </c>
      <c r="D11267" t="s">
        <v>20</v>
      </c>
      <c r="E11267" s="6" t="s">
        <v>23337</v>
      </c>
      <c r="F11267" t="s">
        <v>62</v>
      </c>
      <c r="G11267">
        <v>1</v>
      </c>
      <c r="H11267">
        <v>0</v>
      </c>
      <c r="I11267">
        <v>54</v>
      </c>
      <c r="J11267">
        <v>3</v>
      </c>
      <c r="K11267">
        <v>322.29000000000002</v>
      </c>
      <c r="L11267" t="str">
        <f t="shared" si="1056"/>
        <v/>
      </c>
      <c r="M11267">
        <v>0</v>
      </c>
      <c r="N11267" t="str">
        <f t="shared" si="1057"/>
        <v/>
      </c>
      <c r="O11267">
        <v>61</v>
      </c>
      <c r="P11267" s="11">
        <v>0</v>
      </c>
      <c r="Q11267" s="11">
        <v>5.5555555555555497E-2</v>
      </c>
      <c r="R11267" s="12">
        <v>0</v>
      </c>
      <c r="S11267" t="s">
        <v>27</v>
      </c>
      <c r="T11267">
        <v>0</v>
      </c>
      <c r="U11267">
        <f t="shared" si="1058"/>
        <v>3</v>
      </c>
      <c r="V11267">
        <f t="shared" si="1059"/>
        <v>1</v>
      </c>
      <c r="W11267">
        <f t="shared" si="1060"/>
        <v>4</v>
      </c>
      <c r="X11267" t="str">
        <f t="shared" si="1061"/>
        <v>314</v>
      </c>
      <c r="Y11267" t="str">
        <f>IF(Table1[[#This Row],[RFM_Score]]="555","Champion", IF(AND(J11267&gt;=4,V11267&gt;=4),"Loyal", IF(U11267&lt;=2,"At Risk", IF(W11267&gt;=4,"Potential Loyalist","Others"))))</f>
        <v>Potential Loyalist</v>
      </c>
    </row>
    <row r="11268" spans="1:25">
      <c r="A11268" t="s">
        <v>2351</v>
      </c>
      <c r="B11268">
        <v>42</v>
      </c>
      <c r="C11268" t="s">
        <v>19</v>
      </c>
      <c r="D11268" t="s">
        <v>25</v>
      </c>
      <c r="E11268" s="6" t="s">
        <v>23338</v>
      </c>
      <c r="F11268" t="s">
        <v>21</v>
      </c>
      <c r="G11268">
        <v>3</v>
      </c>
      <c r="H11268">
        <v>1</v>
      </c>
      <c r="I11268">
        <v>53</v>
      </c>
      <c r="J11268">
        <v>6</v>
      </c>
      <c r="K11268">
        <v>322.08999999999997</v>
      </c>
      <c r="L11268" t="str">
        <f t="shared" si="1056"/>
        <v/>
      </c>
      <c r="M11268">
        <v>0</v>
      </c>
      <c r="N11268" t="str">
        <f t="shared" si="1057"/>
        <v/>
      </c>
      <c r="O11268">
        <v>80</v>
      </c>
      <c r="P11268" s="11">
        <v>0.33333333333333298</v>
      </c>
      <c r="Q11268" s="11">
        <v>0.113207547169811</v>
      </c>
      <c r="R11268" s="12">
        <v>0</v>
      </c>
      <c r="S11268" t="s">
        <v>27</v>
      </c>
      <c r="T11268">
        <v>0</v>
      </c>
      <c r="U11268">
        <f t="shared" si="1058"/>
        <v>2</v>
      </c>
      <c r="V11268">
        <f t="shared" si="1059"/>
        <v>1</v>
      </c>
      <c r="W11268">
        <f t="shared" si="1060"/>
        <v>4</v>
      </c>
      <c r="X11268" t="str">
        <f t="shared" si="1061"/>
        <v>214</v>
      </c>
      <c r="Y11268" t="str">
        <f>IF(Table1[[#This Row],[RFM_Score]]="555","Champion", IF(AND(J11268&gt;=4,V11268&gt;=4),"Loyal", IF(U11268&lt;=2,"At Risk", IF(W11268&gt;=4,"Potential Loyalist","Others"))))</f>
        <v>At Risk</v>
      </c>
    </row>
    <row r="11269" spans="1:25">
      <c r="A11269" t="s">
        <v>876</v>
      </c>
      <c r="B11269">
        <v>32</v>
      </c>
      <c r="C11269" t="s">
        <v>19</v>
      </c>
      <c r="D11269" t="s">
        <v>29</v>
      </c>
      <c r="E11269" s="6" t="s">
        <v>23339</v>
      </c>
      <c r="F11269" t="s">
        <v>30</v>
      </c>
      <c r="G11269">
        <v>2</v>
      </c>
      <c r="H11269">
        <v>1</v>
      </c>
      <c r="I11269">
        <v>47</v>
      </c>
      <c r="J11269">
        <v>3</v>
      </c>
      <c r="K11269">
        <v>321.67</v>
      </c>
      <c r="L11269" t="str">
        <f t="shared" si="1056"/>
        <v/>
      </c>
      <c r="M11269">
        <v>0</v>
      </c>
      <c r="N11269" t="str">
        <f t="shared" si="1057"/>
        <v/>
      </c>
      <c r="O11269">
        <v>1</v>
      </c>
      <c r="P11269" s="11">
        <v>0.5</v>
      </c>
      <c r="Q11269" s="11">
        <v>6.3829787234042507E-2</v>
      </c>
      <c r="R11269" s="12">
        <v>0</v>
      </c>
      <c r="S11269" t="s">
        <v>27</v>
      </c>
      <c r="T11269">
        <v>0</v>
      </c>
      <c r="U11269">
        <f t="shared" si="1058"/>
        <v>5</v>
      </c>
      <c r="V11269">
        <f t="shared" si="1059"/>
        <v>1</v>
      </c>
      <c r="W11269">
        <f t="shared" si="1060"/>
        <v>4</v>
      </c>
      <c r="X11269" t="str">
        <f t="shared" si="1061"/>
        <v>514</v>
      </c>
      <c r="Y11269" t="str">
        <f>IF(Table1[[#This Row],[RFM_Score]]="555","Champion", IF(AND(J11269&gt;=4,V11269&gt;=4),"Loyal", IF(U11269&lt;=2,"At Risk", IF(W11269&gt;=4,"Potential Loyalist","Others"))))</f>
        <v>Potential Loyalist</v>
      </c>
    </row>
    <row r="11270" spans="1:25">
      <c r="A11270" t="s">
        <v>9980</v>
      </c>
      <c r="B11270">
        <v>56</v>
      </c>
      <c r="C11270" t="s">
        <v>24</v>
      </c>
      <c r="D11270" t="s">
        <v>29</v>
      </c>
      <c r="E11270" s="6" t="s">
        <v>23340</v>
      </c>
      <c r="F11270" t="s">
        <v>26</v>
      </c>
      <c r="G11270">
        <v>2</v>
      </c>
      <c r="H11270">
        <v>1</v>
      </c>
      <c r="I11270">
        <v>58</v>
      </c>
      <c r="J11270">
        <v>4</v>
      </c>
      <c r="K11270">
        <v>321.48</v>
      </c>
      <c r="L11270" t="str">
        <f t="shared" si="1056"/>
        <v/>
      </c>
      <c r="M11270">
        <v>0</v>
      </c>
      <c r="N11270" t="str">
        <f t="shared" si="1057"/>
        <v/>
      </c>
      <c r="O11270">
        <v>50</v>
      </c>
      <c r="P11270" s="11">
        <v>0.5</v>
      </c>
      <c r="Q11270" s="11">
        <v>6.8965517241379296E-2</v>
      </c>
      <c r="R11270" s="12">
        <v>0</v>
      </c>
      <c r="S11270" t="s">
        <v>27</v>
      </c>
      <c r="T11270">
        <v>0</v>
      </c>
      <c r="U11270">
        <f t="shared" si="1058"/>
        <v>3</v>
      </c>
      <c r="V11270">
        <f t="shared" si="1059"/>
        <v>1</v>
      </c>
      <c r="W11270">
        <f t="shared" si="1060"/>
        <v>4</v>
      </c>
      <c r="X11270" t="str">
        <f t="shared" si="1061"/>
        <v>314</v>
      </c>
      <c r="Y11270" t="str">
        <f>IF(Table1[[#This Row],[RFM_Score]]="555","Champion", IF(AND(J11270&gt;=4,V11270&gt;=4),"Loyal", IF(U11270&lt;=2,"At Risk", IF(W11270&gt;=4,"Potential Loyalist","Others"))))</f>
        <v>Potential Loyalist</v>
      </c>
    </row>
    <row r="11271" spans="1:25">
      <c r="A11271" t="s">
        <v>4954</v>
      </c>
      <c r="B11271">
        <v>30</v>
      </c>
      <c r="C11271" t="s">
        <v>24</v>
      </c>
      <c r="D11271" t="s">
        <v>20</v>
      </c>
      <c r="E11271" s="6" t="s">
        <v>23341</v>
      </c>
      <c r="F11271" t="s">
        <v>30</v>
      </c>
      <c r="G11271">
        <v>4</v>
      </c>
      <c r="H11271">
        <v>1</v>
      </c>
      <c r="I11271">
        <v>49</v>
      </c>
      <c r="J11271">
        <v>2</v>
      </c>
      <c r="K11271">
        <v>321.43</v>
      </c>
      <c r="L11271" t="str">
        <f t="shared" si="1056"/>
        <v/>
      </c>
      <c r="M11271">
        <v>0</v>
      </c>
      <c r="N11271" t="str">
        <f t="shared" si="1057"/>
        <v/>
      </c>
      <c r="O11271">
        <v>16</v>
      </c>
      <c r="P11271" s="11">
        <v>0.25</v>
      </c>
      <c r="Q11271" s="11">
        <v>4.08163265306122E-2</v>
      </c>
      <c r="R11271" s="12">
        <v>0</v>
      </c>
      <c r="S11271" t="s">
        <v>27</v>
      </c>
      <c r="T11271">
        <v>1</v>
      </c>
      <c r="U11271">
        <f t="shared" si="1058"/>
        <v>5</v>
      </c>
      <c r="V11271">
        <f t="shared" si="1059"/>
        <v>1</v>
      </c>
      <c r="W11271">
        <f t="shared" si="1060"/>
        <v>4</v>
      </c>
      <c r="X11271" t="str">
        <f t="shared" si="1061"/>
        <v>514</v>
      </c>
      <c r="Y11271" t="str">
        <f>IF(Table1[[#This Row],[RFM_Score]]="555","Champion", IF(AND(J11271&gt;=4,V11271&gt;=4),"Loyal", IF(U11271&lt;=2,"At Risk", IF(W11271&gt;=4,"Potential Loyalist","Others"))))</f>
        <v>Potential Loyalist</v>
      </c>
    </row>
    <row r="11272" spans="1:25">
      <c r="A11272" t="s">
        <v>2204</v>
      </c>
      <c r="B11272">
        <v>19</v>
      </c>
      <c r="C11272" t="s">
        <v>24</v>
      </c>
      <c r="D11272" t="s">
        <v>20</v>
      </c>
      <c r="E11272" s="6" t="s">
        <v>23342</v>
      </c>
      <c r="F11272" t="s">
        <v>30</v>
      </c>
      <c r="G11272">
        <v>4</v>
      </c>
      <c r="H11272">
        <v>2</v>
      </c>
      <c r="I11272">
        <v>41</v>
      </c>
      <c r="J11272">
        <v>2</v>
      </c>
      <c r="K11272">
        <v>320.19</v>
      </c>
      <c r="L11272" t="str">
        <f t="shared" si="1056"/>
        <v/>
      </c>
      <c r="M11272">
        <v>0</v>
      </c>
      <c r="N11272" t="str">
        <f t="shared" si="1057"/>
        <v/>
      </c>
      <c r="O11272">
        <v>8</v>
      </c>
      <c r="P11272" s="11">
        <v>0.5</v>
      </c>
      <c r="Q11272" s="11">
        <v>4.8780487804878002E-2</v>
      </c>
      <c r="R11272" s="12">
        <v>0</v>
      </c>
      <c r="S11272" t="s">
        <v>27</v>
      </c>
      <c r="T11272">
        <v>0</v>
      </c>
      <c r="U11272">
        <f t="shared" si="1058"/>
        <v>5</v>
      </c>
      <c r="V11272">
        <f t="shared" si="1059"/>
        <v>1</v>
      </c>
      <c r="W11272">
        <f t="shared" si="1060"/>
        <v>4</v>
      </c>
      <c r="X11272" t="str">
        <f t="shared" si="1061"/>
        <v>514</v>
      </c>
      <c r="Y11272" t="str">
        <f>IF(Table1[[#This Row],[RFM_Score]]="555","Champion", IF(AND(J11272&gt;=4,V11272&gt;=4),"Loyal", IF(U11272&lt;=2,"At Risk", IF(W11272&gt;=4,"Potential Loyalist","Others"))))</f>
        <v>Potential Loyalist</v>
      </c>
    </row>
    <row r="11273" spans="1:25">
      <c r="A11273" t="s">
        <v>100</v>
      </c>
      <c r="B11273">
        <v>20</v>
      </c>
      <c r="C11273" t="s">
        <v>19</v>
      </c>
      <c r="D11273" t="s">
        <v>25</v>
      </c>
      <c r="E11273" s="6" t="s">
        <v>23343</v>
      </c>
      <c r="F11273" t="s">
        <v>21</v>
      </c>
      <c r="G11273">
        <v>5</v>
      </c>
      <c r="H11273">
        <v>2</v>
      </c>
      <c r="I11273">
        <v>43</v>
      </c>
      <c r="J11273">
        <v>2</v>
      </c>
      <c r="K11273">
        <v>320</v>
      </c>
      <c r="L11273" t="str">
        <f t="shared" si="1056"/>
        <v/>
      </c>
      <c r="M11273">
        <v>0</v>
      </c>
      <c r="N11273" t="str">
        <f t="shared" si="1057"/>
        <v/>
      </c>
      <c r="O11273">
        <v>18</v>
      </c>
      <c r="P11273" s="11">
        <v>0.4</v>
      </c>
      <c r="Q11273" s="11">
        <v>4.6511627906976702E-2</v>
      </c>
      <c r="R11273" s="12">
        <v>0</v>
      </c>
      <c r="S11273" t="s">
        <v>27</v>
      </c>
      <c r="T11273">
        <v>0</v>
      </c>
      <c r="U11273">
        <f t="shared" si="1058"/>
        <v>5</v>
      </c>
      <c r="V11273">
        <f t="shared" si="1059"/>
        <v>1</v>
      </c>
      <c r="W11273">
        <f t="shared" si="1060"/>
        <v>4</v>
      </c>
      <c r="X11273" t="str">
        <f t="shared" si="1061"/>
        <v>514</v>
      </c>
      <c r="Y11273" t="str">
        <f>IF(Table1[[#This Row],[RFM_Score]]="555","Champion", IF(AND(J11273&gt;=4,V11273&gt;=4),"Loyal", IF(U11273&lt;=2,"At Risk", IF(W11273&gt;=4,"Potential Loyalist","Others"))))</f>
        <v>Potential Loyalist</v>
      </c>
    </row>
    <row r="11274" spans="1:25">
      <c r="A11274" t="s">
        <v>7687</v>
      </c>
      <c r="B11274">
        <v>48</v>
      </c>
      <c r="C11274" t="s">
        <v>24</v>
      </c>
      <c r="D11274" t="s">
        <v>20</v>
      </c>
      <c r="E11274" s="6" t="s">
        <v>23344</v>
      </c>
      <c r="F11274" t="s">
        <v>62</v>
      </c>
      <c r="G11274">
        <v>6</v>
      </c>
      <c r="H11274">
        <v>2</v>
      </c>
      <c r="I11274">
        <v>59</v>
      </c>
      <c r="J11274">
        <v>5</v>
      </c>
      <c r="K11274">
        <v>318.64999999999998</v>
      </c>
      <c r="L11274" t="str">
        <f t="shared" si="1056"/>
        <v/>
      </c>
      <c r="M11274">
        <v>0</v>
      </c>
      <c r="N11274" t="str">
        <f t="shared" si="1057"/>
        <v/>
      </c>
      <c r="O11274">
        <v>2</v>
      </c>
      <c r="P11274" s="11">
        <v>0.33333333333333298</v>
      </c>
      <c r="Q11274" s="11">
        <v>8.4745762711864403E-2</v>
      </c>
      <c r="R11274" s="12">
        <v>0</v>
      </c>
      <c r="S11274" t="s">
        <v>27</v>
      </c>
      <c r="T11274">
        <v>0</v>
      </c>
      <c r="U11274">
        <f t="shared" si="1058"/>
        <v>5</v>
      </c>
      <c r="V11274">
        <f t="shared" si="1059"/>
        <v>1</v>
      </c>
      <c r="W11274">
        <f t="shared" si="1060"/>
        <v>4</v>
      </c>
      <c r="X11274" t="str">
        <f t="shared" si="1061"/>
        <v>514</v>
      </c>
      <c r="Y11274" t="str">
        <f>IF(Table1[[#This Row],[RFM_Score]]="555","Champion", IF(AND(J11274&gt;=4,V11274&gt;=4),"Loyal", IF(U11274&lt;=2,"At Risk", IF(W11274&gt;=4,"Potential Loyalist","Others"))))</f>
        <v>Potential Loyalist</v>
      </c>
    </row>
    <row r="11275" spans="1:25">
      <c r="A11275" t="s">
        <v>6211</v>
      </c>
      <c r="B11275">
        <v>39</v>
      </c>
      <c r="C11275" t="s">
        <v>24</v>
      </c>
      <c r="D11275" t="s">
        <v>35</v>
      </c>
      <c r="E11275" s="6" t="s">
        <v>23345</v>
      </c>
      <c r="F11275" t="s">
        <v>62</v>
      </c>
      <c r="G11275">
        <v>5</v>
      </c>
      <c r="H11275">
        <v>2</v>
      </c>
      <c r="I11275">
        <v>52</v>
      </c>
      <c r="J11275">
        <v>2</v>
      </c>
      <c r="K11275">
        <v>317.77</v>
      </c>
      <c r="L11275" t="str">
        <f t="shared" si="1056"/>
        <v/>
      </c>
      <c r="M11275">
        <v>0</v>
      </c>
      <c r="N11275" t="str">
        <f t="shared" si="1057"/>
        <v/>
      </c>
      <c r="O11275">
        <v>31</v>
      </c>
      <c r="P11275" s="11">
        <v>0.4</v>
      </c>
      <c r="Q11275" s="11">
        <v>3.8461538461538401E-2</v>
      </c>
      <c r="R11275" s="12">
        <v>0</v>
      </c>
      <c r="S11275" t="s">
        <v>27</v>
      </c>
      <c r="T11275">
        <v>0</v>
      </c>
      <c r="U11275">
        <f t="shared" si="1058"/>
        <v>4</v>
      </c>
      <c r="V11275">
        <f t="shared" si="1059"/>
        <v>1</v>
      </c>
      <c r="W11275">
        <f t="shared" si="1060"/>
        <v>4</v>
      </c>
      <c r="X11275" t="str">
        <f t="shared" si="1061"/>
        <v>414</v>
      </c>
      <c r="Y11275" t="str">
        <f>IF(Table1[[#This Row],[RFM_Score]]="555","Champion", IF(AND(J11275&gt;=4,V11275&gt;=4),"Loyal", IF(U11275&lt;=2,"At Risk", IF(W11275&gt;=4,"Potential Loyalist","Others"))))</f>
        <v>Potential Loyalist</v>
      </c>
    </row>
    <row r="11276" spans="1:25">
      <c r="A11276" t="s">
        <v>4372</v>
      </c>
      <c r="B11276">
        <v>27</v>
      </c>
      <c r="C11276" t="s">
        <v>24</v>
      </c>
      <c r="D11276" t="s">
        <v>29</v>
      </c>
      <c r="E11276" s="6" t="s">
        <v>23346</v>
      </c>
      <c r="F11276" t="s">
        <v>37</v>
      </c>
      <c r="G11276">
        <v>1</v>
      </c>
      <c r="H11276">
        <v>0</v>
      </c>
      <c r="I11276">
        <v>59</v>
      </c>
      <c r="J11276">
        <v>1</v>
      </c>
      <c r="K11276">
        <v>317.42</v>
      </c>
      <c r="L11276" t="str">
        <f t="shared" si="1056"/>
        <v/>
      </c>
      <c r="M11276">
        <v>0</v>
      </c>
      <c r="N11276" t="str">
        <f t="shared" si="1057"/>
        <v/>
      </c>
      <c r="O11276">
        <v>40</v>
      </c>
      <c r="P11276" s="11">
        <v>0</v>
      </c>
      <c r="Q11276" s="11">
        <v>1.6949152542372801E-2</v>
      </c>
      <c r="R11276" s="12">
        <v>0</v>
      </c>
      <c r="S11276" t="s">
        <v>27</v>
      </c>
      <c r="T11276">
        <v>0</v>
      </c>
      <c r="U11276">
        <f t="shared" si="1058"/>
        <v>4</v>
      </c>
      <c r="V11276">
        <f t="shared" si="1059"/>
        <v>1</v>
      </c>
      <c r="W11276">
        <f t="shared" si="1060"/>
        <v>4</v>
      </c>
      <c r="X11276" t="str">
        <f t="shared" si="1061"/>
        <v>414</v>
      </c>
      <c r="Y11276" t="str">
        <f>IF(Table1[[#This Row],[RFM_Score]]="555","Champion", IF(AND(J11276&gt;=4,V11276&gt;=4),"Loyal", IF(U11276&lt;=2,"At Risk", IF(W11276&gt;=4,"Potential Loyalist","Others"))))</f>
        <v>Potential Loyalist</v>
      </c>
    </row>
    <row r="11277" spans="1:25">
      <c r="A11277" t="s">
        <v>9857</v>
      </c>
      <c r="B11277">
        <v>38</v>
      </c>
      <c r="C11277" t="s">
        <v>24</v>
      </c>
      <c r="D11277" t="s">
        <v>35</v>
      </c>
      <c r="E11277" s="6" t="s">
        <v>23347</v>
      </c>
      <c r="F11277" t="s">
        <v>30</v>
      </c>
      <c r="G11277">
        <v>8</v>
      </c>
      <c r="H11277">
        <v>3</v>
      </c>
      <c r="I11277">
        <v>45</v>
      </c>
      <c r="J11277">
        <v>3</v>
      </c>
      <c r="K11277">
        <v>315.73</v>
      </c>
      <c r="L11277" t="str">
        <f t="shared" si="1056"/>
        <v/>
      </c>
      <c r="M11277">
        <v>0</v>
      </c>
      <c r="N11277" t="str">
        <f t="shared" si="1057"/>
        <v/>
      </c>
      <c r="O11277">
        <v>25</v>
      </c>
      <c r="P11277" s="11">
        <v>0.375</v>
      </c>
      <c r="Q11277" s="11">
        <v>6.6666666666666596E-2</v>
      </c>
      <c r="R11277" s="12">
        <v>0</v>
      </c>
      <c r="S11277" t="s">
        <v>27</v>
      </c>
      <c r="T11277">
        <v>0</v>
      </c>
      <c r="U11277">
        <f t="shared" si="1058"/>
        <v>4</v>
      </c>
      <c r="V11277">
        <f t="shared" si="1059"/>
        <v>1</v>
      </c>
      <c r="W11277">
        <f t="shared" si="1060"/>
        <v>4</v>
      </c>
      <c r="X11277" t="str">
        <f t="shared" si="1061"/>
        <v>414</v>
      </c>
      <c r="Y11277" t="str">
        <f>IF(Table1[[#This Row],[RFM_Score]]="555","Champion", IF(AND(J11277&gt;=4,V11277&gt;=4),"Loyal", IF(U11277&lt;=2,"At Risk", IF(W11277&gt;=4,"Potential Loyalist","Others"))))</f>
        <v>Potential Loyalist</v>
      </c>
    </row>
    <row r="11278" spans="1:25">
      <c r="A11278" t="s">
        <v>7046</v>
      </c>
      <c r="B11278">
        <v>52</v>
      </c>
      <c r="C11278" t="s">
        <v>19</v>
      </c>
      <c r="D11278" t="s">
        <v>25</v>
      </c>
      <c r="E11278" s="6" t="s">
        <v>23348</v>
      </c>
      <c r="F11278" t="s">
        <v>30</v>
      </c>
      <c r="G11278">
        <v>3</v>
      </c>
      <c r="H11278">
        <v>0</v>
      </c>
      <c r="I11278">
        <v>61</v>
      </c>
      <c r="J11278">
        <v>1</v>
      </c>
      <c r="K11278">
        <v>314.76</v>
      </c>
      <c r="L11278" t="str">
        <f t="shared" si="1056"/>
        <v/>
      </c>
      <c r="M11278">
        <v>0</v>
      </c>
      <c r="N11278" t="str">
        <f t="shared" si="1057"/>
        <v/>
      </c>
      <c r="O11278">
        <v>69</v>
      </c>
      <c r="P11278" s="11">
        <v>0</v>
      </c>
      <c r="Q11278" s="11">
        <v>1.63934426229508E-2</v>
      </c>
      <c r="R11278" s="12">
        <v>0</v>
      </c>
      <c r="S11278" t="s">
        <v>27</v>
      </c>
      <c r="T11278">
        <v>0</v>
      </c>
      <c r="U11278">
        <f t="shared" si="1058"/>
        <v>3</v>
      </c>
      <c r="V11278">
        <f t="shared" si="1059"/>
        <v>1</v>
      </c>
      <c r="W11278">
        <f t="shared" si="1060"/>
        <v>4</v>
      </c>
      <c r="X11278" t="str">
        <f t="shared" si="1061"/>
        <v>314</v>
      </c>
      <c r="Y11278" t="str">
        <f>IF(Table1[[#This Row],[RFM_Score]]="555","Champion", IF(AND(J11278&gt;=4,V11278&gt;=4),"Loyal", IF(U11278&lt;=2,"At Risk", IF(W11278&gt;=4,"Potential Loyalist","Others"))))</f>
        <v>Potential Loyalist</v>
      </c>
    </row>
    <row r="11279" spans="1:25">
      <c r="A11279" t="s">
        <v>4892</v>
      </c>
      <c r="B11279">
        <v>63</v>
      </c>
      <c r="C11279" t="s">
        <v>24</v>
      </c>
      <c r="D11279" t="s">
        <v>35</v>
      </c>
      <c r="E11279" s="6" t="s">
        <v>23349</v>
      </c>
      <c r="F11279" t="s">
        <v>37</v>
      </c>
      <c r="G11279">
        <v>5</v>
      </c>
      <c r="H11279">
        <v>3</v>
      </c>
      <c r="I11279">
        <v>47</v>
      </c>
      <c r="J11279">
        <v>3</v>
      </c>
      <c r="K11279">
        <v>310.11</v>
      </c>
      <c r="L11279" t="str">
        <f t="shared" si="1056"/>
        <v/>
      </c>
      <c r="M11279">
        <v>0</v>
      </c>
      <c r="N11279" t="str">
        <f t="shared" si="1057"/>
        <v/>
      </c>
      <c r="O11279">
        <v>21</v>
      </c>
      <c r="P11279" s="11">
        <v>0.6</v>
      </c>
      <c r="Q11279" s="11">
        <v>6.3829787234042507E-2</v>
      </c>
      <c r="R11279" s="12">
        <v>0</v>
      </c>
      <c r="S11279" t="s">
        <v>27</v>
      </c>
      <c r="T11279">
        <v>0</v>
      </c>
      <c r="U11279">
        <f t="shared" si="1058"/>
        <v>4</v>
      </c>
      <c r="V11279">
        <f t="shared" si="1059"/>
        <v>1</v>
      </c>
      <c r="W11279">
        <f t="shared" si="1060"/>
        <v>4</v>
      </c>
      <c r="X11279" t="str">
        <f t="shared" si="1061"/>
        <v>414</v>
      </c>
      <c r="Y11279" t="str">
        <f>IF(Table1[[#This Row],[RFM_Score]]="555","Champion", IF(AND(J11279&gt;=4,V11279&gt;=4),"Loyal", IF(U11279&lt;=2,"At Risk", IF(W11279&gt;=4,"Potential Loyalist","Others"))))</f>
        <v>Potential Loyalist</v>
      </c>
    </row>
    <row r="11280" spans="1:25">
      <c r="A11280" t="s">
        <v>1444</v>
      </c>
      <c r="B11280">
        <v>53</v>
      </c>
      <c r="C11280" t="s">
        <v>24</v>
      </c>
      <c r="D11280" t="s">
        <v>25</v>
      </c>
      <c r="E11280" s="6" t="s">
        <v>23350</v>
      </c>
      <c r="F11280" t="s">
        <v>62</v>
      </c>
      <c r="G11280">
        <v>2</v>
      </c>
      <c r="H11280">
        <v>1</v>
      </c>
      <c r="I11280">
        <v>51</v>
      </c>
      <c r="J11280">
        <v>2</v>
      </c>
      <c r="K11280">
        <v>309.74</v>
      </c>
      <c r="L11280" t="str">
        <f t="shared" si="1056"/>
        <v/>
      </c>
      <c r="M11280">
        <v>0</v>
      </c>
      <c r="N11280" t="str">
        <f t="shared" si="1057"/>
        <v/>
      </c>
      <c r="O11280">
        <v>26</v>
      </c>
      <c r="P11280" s="11">
        <v>0.5</v>
      </c>
      <c r="Q11280" s="11">
        <v>3.9215686274509803E-2</v>
      </c>
      <c r="R11280" s="12">
        <v>0</v>
      </c>
      <c r="S11280" t="s">
        <v>27</v>
      </c>
      <c r="T11280">
        <v>0</v>
      </c>
      <c r="U11280">
        <f t="shared" si="1058"/>
        <v>4</v>
      </c>
      <c r="V11280">
        <f t="shared" si="1059"/>
        <v>1</v>
      </c>
      <c r="W11280">
        <f t="shared" si="1060"/>
        <v>4</v>
      </c>
      <c r="X11280" t="str">
        <f t="shared" si="1061"/>
        <v>414</v>
      </c>
      <c r="Y11280" t="str">
        <f>IF(Table1[[#This Row],[RFM_Score]]="555","Champion", IF(AND(J11280&gt;=4,V11280&gt;=4),"Loyal", IF(U11280&lt;=2,"At Risk", IF(W11280&gt;=4,"Potential Loyalist","Others"))))</f>
        <v>Potential Loyalist</v>
      </c>
    </row>
    <row r="11281" spans="1:25">
      <c r="A11281" t="s">
        <v>4973</v>
      </c>
      <c r="B11281">
        <v>35</v>
      </c>
      <c r="C11281" t="s">
        <v>19</v>
      </c>
      <c r="D11281" t="s">
        <v>25</v>
      </c>
      <c r="E11281" s="6" t="s">
        <v>23351</v>
      </c>
      <c r="F11281" t="s">
        <v>30</v>
      </c>
      <c r="G11281">
        <v>0</v>
      </c>
      <c r="H11281">
        <v>0</v>
      </c>
      <c r="I11281">
        <v>31</v>
      </c>
      <c r="J11281">
        <v>2</v>
      </c>
      <c r="K11281">
        <v>307.2</v>
      </c>
      <c r="L11281" t="str">
        <f t="shared" si="1056"/>
        <v/>
      </c>
      <c r="M11281">
        <v>0</v>
      </c>
      <c r="N11281" t="str">
        <f t="shared" si="1057"/>
        <v/>
      </c>
      <c r="O11281">
        <v>133</v>
      </c>
      <c r="P11281" s="11">
        <v>0</v>
      </c>
      <c r="Q11281" s="11">
        <v>6.4516129032257993E-2</v>
      </c>
      <c r="R11281" s="12">
        <v>0</v>
      </c>
      <c r="S11281" t="s">
        <v>27</v>
      </c>
      <c r="T11281">
        <v>1</v>
      </c>
      <c r="U11281">
        <f t="shared" si="1058"/>
        <v>1</v>
      </c>
      <c r="V11281">
        <f t="shared" si="1059"/>
        <v>1</v>
      </c>
      <c r="W11281">
        <f t="shared" si="1060"/>
        <v>4</v>
      </c>
      <c r="X11281" t="str">
        <f t="shared" si="1061"/>
        <v>114</v>
      </c>
      <c r="Y11281" t="str">
        <f>IF(Table1[[#This Row],[RFM_Score]]="555","Champion", IF(AND(J11281&gt;=4,V11281&gt;=4),"Loyal", IF(U11281&lt;=2,"At Risk", IF(W11281&gt;=4,"Potential Loyalist","Others"))))</f>
        <v>At Risk</v>
      </c>
    </row>
    <row r="11282" spans="1:25">
      <c r="A11282" t="s">
        <v>7951</v>
      </c>
      <c r="B11282">
        <v>30</v>
      </c>
      <c r="C11282" t="s">
        <v>24</v>
      </c>
      <c r="D11282" t="s">
        <v>49</v>
      </c>
      <c r="E11282" s="6" t="s">
        <v>23352</v>
      </c>
      <c r="F11282" t="s">
        <v>62</v>
      </c>
      <c r="G11282">
        <v>2</v>
      </c>
      <c r="H11282">
        <v>2</v>
      </c>
      <c r="I11282">
        <v>50</v>
      </c>
      <c r="J11282">
        <v>3</v>
      </c>
      <c r="K11282">
        <v>305.55</v>
      </c>
      <c r="L11282" t="str">
        <f t="shared" si="1056"/>
        <v/>
      </c>
      <c r="M11282">
        <v>0</v>
      </c>
      <c r="N11282" t="str">
        <f t="shared" si="1057"/>
        <v/>
      </c>
      <c r="O11282">
        <v>46</v>
      </c>
      <c r="P11282" s="11">
        <v>1</v>
      </c>
      <c r="Q11282" s="11">
        <v>0.06</v>
      </c>
      <c r="R11282" s="12">
        <v>0</v>
      </c>
      <c r="S11282" t="s">
        <v>27</v>
      </c>
      <c r="T11282">
        <v>0</v>
      </c>
      <c r="U11282">
        <f t="shared" si="1058"/>
        <v>3</v>
      </c>
      <c r="V11282">
        <f t="shared" si="1059"/>
        <v>1</v>
      </c>
      <c r="W11282">
        <f t="shared" si="1060"/>
        <v>4</v>
      </c>
      <c r="X11282" t="str">
        <f t="shared" si="1061"/>
        <v>314</v>
      </c>
      <c r="Y11282" t="str">
        <f>IF(Table1[[#This Row],[RFM_Score]]="555","Champion", IF(AND(J11282&gt;=4,V11282&gt;=4),"Loyal", IF(U11282&lt;=2,"At Risk", IF(W11282&gt;=4,"Potential Loyalist","Others"))))</f>
        <v>Potential Loyalist</v>
      </c>
    </row>
    <row r="11283" spans="1:25">
      <c r="A11283" t="s">
        <v>4494</v>
      </c>
      <c r="B11283">
        <v>19</v>
      </c>
      <c r="C11283" t="s">
        <v>19</v>
      </c>
      <c r="D11283" t="s">
        <v>41</v>
      </c>
      <c r="E11283" s="6" t="s">
        <v>23353</v>
      </c>
      <c r="F11283" t="s">
        <v>21</v>
      </c>
      <c r="G11283">
        <v>0</v>
      </c>
      <c r="H11283">
        <v>0</v>
      </c>
      <c r="I11283">
        <v>45</v>
      </c>
      <c r="J11283">
        <v>3</v>
      </c>
      <c r="K11283">
        <v>305.38</v>
      </c>
      <c r="L11283" t="str">
        <f t="shared" si="1056"/>
        <v/>
      </c>
      <c r="M11283">
        <v>0</v>
      </c>
      <c r="N11283" t="str">
        <f t="shared" si="1057"/>
        <v/>
      </c>
      <c r="O11283">
        <v>7</v>
      </c>
      <c r="P11283" s="11">
        <v>0</v>
      </c>
      <c r="Q11283" s="11">
        <v>6.6666666666666596E-2</v>
      </c>
      <c r="R11283" s="12">
        <v>0</v>
      </c>
      <c r="S11283" t="s">
        <v>27</v>
      </c>
      <c r="T11283">
        <v>0</v>
      </c>
      <c r="U11283">
        <f t="shared" si="1058"/>
        <v>5</v>
      </c>
      <c r="V11283">
        <f t="shared" si="1059"/>
        <v>1</v>
      </c>
      <c r="W11283">
        <f t="shared" si="1060"/>
        <v>4</v>
      </c>
      <c r="X11283" t="str">
        <f t="shared" si="1061"/>
        <v>514</v>
      </c>
      <c r="Y11283" t="str">
        <f>IF(Table1[[#This Row],[RFM_Score]]="555","Champion", IF(AND(J11283&gt;=4,V11283&gt;=4),"Loyal", IF(U11283&lt;=2,"At Risk", IF(W11283&gt;=4,"Potential Loyalist","Others"))))</f>
        <v>Potential Loyalist</v>
      </c>
    </row>
    <row r="11284" spans="1:25">
      <c r="A11284" t="s">
        <v>1073</v>
      </c>
      <c r="B11284">
        <v>20</v>
      </c>
      <c r="C11284" t="s">
        <v>24</v>
      </c>
      <c r="D11284" t="s">
        <v>49</v>
      </c>
      <c r="E11284" s="6" t="s">
        <v>23354</v>
      </c>
      <c r="F11284" t="s">
        <v>26</v>
      </c>
      <c r="G11284">
        <v>5</v>
      </c>
      <c r="H11284">
        <v>3</v>
      </c>
      <c r="I11284">
        <v>48</v>
      </c>
      <c r="J11284">
        <v>5</v>
      </c>
      <c r="K11284">
        <v>303.49</v>
      </c>
      <c r="L11284" t="str">
        <f t="shared" si="1056"/>
        <v/>
      </c>
      <c r="M11284">
        <v>0</v>
      </c>
      <c r="N11284" t="str">
        <f t="shared" si="1057"/>
        <v/>
      </c>
      <c r="O11284">
        <v>29</v>
      </c>
      <c r="P11284" s="11">
        <v>0.6</v>
      </c>
      <c r="Q11284" s="11">
        <v>0.10416666666666601</v>
      </c>
      <c r="R11284" s="12">
        <v>0</v>
      </c>
      <c r="S11284" t="s">
        <v>27</v>
      </c>
      <c r="T11284">
        <v>0</v>
      </c>
      <c r="U11284">
        <f t="shared" si="1058"/>
        <v>4</v>
      </c>
      <c r="V11284">
        <f t="shared" si="1059"/>
        <v>1</v>
      </c>
      <c r="W11284">
        <f t="shared" si="1060"/>
        <v>4</v>
      </c>
      <c r="X11284" t="str">
        <f t="shared" si="1061"/>
        <v>414</v>
      </c>
      <c r="Y11284" t="str">
        <f>IF(Table1[[#This Row],[RFM_Score]]="555","Champion", IF(AND(J11284&gt;=4,V11284&gt;=4),"Loyal", IF(U11284&lt;=2,"At Risk", IF(W11284&gt;=4,"Potential Loyalist","Others"))))</f>
        <v>Potential Loyalist</v>
      </c>
    </row>
    <row r="11285" spans="1:25">
      <c r="A11285" t="s">
        <v>7553</v>
      </c>
      <c r="B11285">
        <v>56</v>
      </c>
      <c r="C11285" t="s">
        <v>24</v>
      </c>
      <c r="D11285" t="s">
        <v>25</v>
      </c>
      <c r="E11285" s="6" t="s">
        <v>23355</v>
      </c>
      <c r="F11285" t="s">
        <v>21</v>
      </c>
      <c r="G11285">
        <v>1</v>
      </c>
      <c r="H11285">
        <v>0</v>
      </c>
      <c r="I11285">
        <v>51</v>
      </c>
      <c r="J11285">
        <v>4</v>
      </c>
      <c r="K11285">
        <v>303.18</v>
      </c>
      <c r="L11285" t="str">
        <f t="shared" si="1056"/>
        <v/>
      </c>
      <c r="M11285">
        <v>0</v>
      </c>
      <c r="N11285" t="str">
        <f t="shared" si="1057"/>
        <v/>
      </c>
      <c r="O11285">
        <v>6</v>
      </c>
      <c r="P11285" s="11">
        <v>0</v>
      </c>
      <c r="Q11285" s="11">
        <v>7.8431372549019607E-2</v>
      </c>
      <c r="R11285" s="12">
        <v>0</v>
      </c>
      <c r="S11285" t="s">
        <v>27</v>
      </c>
      <c r="T11285">
        <v>0</v>
      </c>
      <c r="U11285">
        <f t="shared" si="1058"/>
        <v>5</v>
      </c>
      <c r="V11285">
        <f t="shared" si="1059"/>
        <v>1</v>
      </c>
      <c r="W11285">
        <f t="shared" si="1060"/>
        <v>4</v>
      </c>
      <c r="X11285" t="str">
        <f t="shared" si="1061"/>
        <v>514</v>
      </c>
      <c r="Y11285" t="str">
        <f>IF(Table1[[#This Row],[RFM_Score]]="555","Champion", IF(AND(J11285&gt;=4,V11285&gt;=4),"Loyal", IF(U11285&lt;=2,"At Risk", IF(W11285&gt;=4,"Potential Loyalist","Others"))))</f>
        <v>Potential Loyalist</v>
      </c>
    </row>
    <row r="11286" spans="1:25">
      <c r="A11286" t="s">
        <v>11837</v>
      </c>
      <c r="B11286">
        <v>34</v>
      </c>
      <c r="C11286" t="s">
        <v>19</v>
      </c>
      <c r="D11286" t="s">
        <v>41</v>
      </c>
      <c r="E11286" s="6" t="s">
        <v>23356</v>
      </c>
      <c r="F11286" t="s">
        <v>26</v>
      </c>
      <c r="G11286">
        <v>3</v>
      </c>
      <c r="H11286">
        <v>1</v>
      </c>
      <c r="I11286">
        <v>64</v>
      </c>
      <c r="J11286">
        <v>4</v>
      </c>
      <c r="K11286">
        <v>301.86</v>
      </c>
      <c r="L11286" t="str">
        <f t="shared" si="1056"/>
        <v/>
      </c>
      <c r="M11286">
        <v>0</v>
      </c>
      <c r="N11286" t="str">
        <f t="shared" si="1057"/>
        <v/>
      </c>
      <c r="O11286">
        <v>13</v>
      </c>
      <c r="P11286" s="11">
        <v>0.33333333333333298</v>
      </c>
      <c r="Q11286" s="11">
        <v>6.25E-2</v>
      </c>
      <c r="R11286" s="12">
        <v>0</v>
      </c>
      <c r="S11286" t="s">
        <v>27</v>
      </c>
      <c r="T11286">
        <v>0</v>
      </c>
      <c r="U11286">
        <f t="shared" si="1058"/>
        <v>5</v>
      </c>
      <c r="V11286">
        <f t="shared" si="1059"/>
        <v>1</v>
      </c>
      <c r="W11286">
        <f t="shared" si="1060"/>
        <v>4</v>
      </c>
      <c r="X11286" t="str">
        <f t="shared" si="1061"/>
        <v>514</v>
      </c>
      <c r="Y11286" t="str">
        <f>IF(Table1[[#This Row],[RFM_Score]]="555","Champion", IF(AND(J11286&gt;=4,V11286&gt;=4),"Loyal", IF(U11286&lt;=2,"At Risk", IF(W11286&gt;=4,"Potential Loyalist","Others"))))</f>
        <v>Potential Loyalist</v>
      </c>
    </row>
    <row r="11287" spans="1:25">
      <c r="A11287" t="s">
        <v>2705</v>
      </c>
      <c r="B11287">
        <v>41</v>
      </c>
      <c r="C11287" t="s">
        <v>19</v>
      </c>
      <c r="D11287" t="s">
        <v>46</v>
      </c>
      <c r="E11287" s="6" t="s">
        <v>23357</v>
      </c>
      <c r="F11287" t="s">
        <v>30</v>
      </c>
      <c r="G11287">
        <v>1</v>
      </c>
      <c r="H11287">
        <v>1</v>
      </c>
      <c r="I11287">
        <v>36</v>
      </c>
      <c r="J11287">
        <v>4</v>
      </c>
      <c r="K11287">
        <v>301.58999999999997</v>
      </c>
      <c r="L11287" t="str">
        <f t="shared" si="1056"/>
        <v/>
      </c>
      <c r="M11287">
        <v>0</v>
      </c>
      <c r="N11287" t="str">
        <f t="shared" si="1057"/>
        <v/>
      </c>
      <c r="O11287">
        <v>20</v>
      </c>
      <c r="P11287" s="11">
        <v>1</v>
      </c>
      <c r="Q11287" s="11">
        <v>0.11111111111111099</v>
      </c>
      <c r="R11287" s="12">
        <v>0</v>
      </c>
      <c r="S11287" t="s">
        <v>27</v>
      </c>
      <c r="T11287">
        <v>0</v>
      </c>
      <c r="U11287">
        <f t="shared" si="1058"/>
        <v>5</v>
      </c>
      <c r="V11287">
        <f t="shared" si="1059"/>
        <v>1</v>
      </c>
      <c r="W11287">
        <f t="shared" si="1060"/>
        <v>4</v>
      </c>
      <c r="X11287" t="str">
        <f t="shared" si="1061"/>
        <v>514</v>
      </c>
      <c r="Y11287" t="str">
        <f>IF(Table1[[#This Row],[RFM_Score]]="555","Champion", IF(AND(J11287&gt;=4,V11287&gt;=4),"Loyal", IF(U11287&lt;=2,"At Risk", IF(W11287&gt;=4,"Potential Loyalist","Others"))))</f>
        <v>Potential Loyalist</v>
      </c>
    </row>
    <row r="11288" spans="1:25">
      <c r="A11288" t="s">
        <v>2237</v>
      </c>
      <c r="B11288">
        <v>56</v>
      </c>
      <c r="C11288" t="s">
        <v>19</v>
      </c>
      <c r="D11288" t="s">
        <v>41</v>
      </c>
      <c r="E11288" s="6" t="s">
        <v>23358</v>
      </c>
      <c r="F11288" t="s">
        <v>26</v>
      </c>
      <c r="G11288">
        <v>1</v>
      </c>
      <c r="H11288">
        <v>1</v>
      </c>
      <c r="I11288">
        <v>49</v>
      </c>
      <c r="J11288">
        <v>4</v>
      </c>
      <c r="K11288">
        <v>301.27</v>
      </c>
      <c r="L11288" t="str">
        <f t="shared" si="1056"/>
        <v/>
      </c>
      <c r="M11288">
        <v>0</v>
      </c>
      <c r="N11288" t="str">
        <f t="shared" si="1057"/>
        <v/>
      </c>
      <c r="O11288">
        <v>11</v>
      </c>
      <c r="P11288" s="11">
        <v>1</v>
      </c>
      <c r="Q11288" s="11">
        <v>8.16326530612244E-2</v>
      </c>
      <c r="R11288" s="12">
        <v>0</v>
      </c>
      <c r="S11288" t="s">
        <v>27</v>
      </c>
      <c r="T11288">
        <v>0</v>
      </c>
      <c r="U11288">
        <f t="shared" si="1058"/>
        <v>5</v>
      </c>
      <c r="V11288">
        <f t="shared" si="1059"/>
        <v>1</v>
      </c>
      <c r="W11288">
        <f t="shared" si="1060"/>
        <v>4</v>
      </c>
      <c r="X11288" t="str">
        <f t="shared" si="1061"/>
        <v>514</v>
      </c>
      <c r="Y11288" t="str">
        <f>IF(Table1[[#This Row],[RFM_Score]]="555","Champion", IF(AND(J11288&gt;=4,V11288&gt;=4),"Loyal", IF(U11288&lt;=2,"At Risk", IF(W11288&gt;=4,"Potential Loyalist","Others"))))</f>
        <v>Potential Loyalist</v>
      </c>
    </row>
    <row r="11289" spans="1:25">
      <c r="A11289" t="s">
        <v>10765</v>
      </c>
      <c r="B11289">
        <v>18</v>
      </c>
      <c r="C11289" t="s">
        <v>19</v>
      </c>
      <c r="D11289" t="s">
        <v>25</v>
      </c>
      <c r="E11289" s="6" t="s">
        <v>23359</v>
      </c>
      <c r="F11289" t="s">
        <v>37</v>
      </c>
      <c r="G11289">
        <v>0</v>
      </c>
      <c r="H11289">
        <v>0</v>
      </c>
      <c r="I11289">
        <v>62</v>
      </c>
      <c r="J11289">
        <v>3</v>
      </c>
      <c r="K11289">
        <v>300.41000000000003</v>
      </c>
      <c r="L11289" t="str">
        <f t="shared" si="1056"/>
        <v/>
      </c>
      <c r="M11289">
        <v>0</v>
      </c>
      <c r="N11289" t="str">
        <f t="shared" si="1057"/>
        <v/>
      </c>
      <c r="O11289">
        <v>1</v>
      </c>
      <c r="P11289" s="11">
        <v>0</v>
      </c>
      <c r="Q11289" s="11">
        <v>4.8387096774193498E-2</v>
      </c>
      <c r="R11289" s="12">
        <v>0</v>
      </c>
      <c r="S11289" t="s">
        <v>27</v>
      </c>
      <c r="T11289">
        <v>0</v>
      </c>
      <c r="U11289">
        <f t="shared" si="1058"/>
        <v>5</v>
      </c>
      <c r="V11289">
        <f t="shared" si="1059"/>
        <v>1</v>
      </c>
      <c r="W11289">
        <f t="shared" si="1060"/>
        <v>4</v>
      </c>
      <c r="X11289" t="str">
        <f t="shared" si="1061"/>
        <v>514</v>
      </c>
      <c r="Y11289" t="str">
        <f>IF(Table1[[#This Row],[RFM_Score]]="555","Champion", IF(AND(J11289&gt;=4,V11289&gt;=4),"Loyal", IF(U11289&lt;=2,"At Risk", IF(W11289&gt;=4,"Potential Loyalist","Others"))))</f>
        <v>Potential Loyalist</v>
      </c>
    </row>
    <row r="11290" spans="1:25">
      <c r="A11290" t="s">
        <v>4140</v>
      </c>
      <c r="B11290">
        <v>45</v>
      </c>
      <c r="C11290" t="s">
        <v>24</v>
      </c>
      <c r="D11290" t="s">
        <v>25</v>
      </c>
      <c r="E11290" s="6" t="s">
        <v>23360</v>
      </c>
      <c r="F11290" t="s">
        <v>30</v>
      </c>
      <c r="G11290">
        <v>4</v>
      </c>
      <c r="H11290">
        <v>2</v>
      </c>
      <c r="I11290">
        <v>59</v>
      </c>
      <c r="J11290">
        <v>3</v>
      </c>
      <c r="K11290">
        <v>299.70999999999998</v>
      </c>
      <c r="L11290" t="str">
        <f t="shared" si="1056"/>
        <v/>
      </c>
      <c r="M11290">
        <v>0</v>
      </c>
      <c r="N11290" t="str">
        <f t="shared" si="1057"/>
        <v/>
      </c>
      <c r="O11290">
        <v>10</v>
      </c>
      <c r="P11290" s="11">
        <v>0.5</v>
      </c>
      <c r="Q11290" s="11">
        <v>5.0847457627118599E-2</v>
      </c>
      <c r="R11290" s="12">
        <v>0</v>
      </c>
      <c r="S11290" t="s">
        <v>27</v>
      </c>
      <c r="T11290">
        <v>1</v>
      </c>
      <c r="U11290">
        <f t="shared" si="1058"/>
        <v>5</v>
      </c>
      <c r="V11290">
        <f t="shared" si="1059"/>
        <v>1</v>
      </c>
      <c r="W11290">
        <f t="shared" si="1060"/>
        <v>3</v>
      </c>
      <c r="X11290" t="str">
        <f t="shared" si="1061"/>
        <v>513</v>
      </c>
      <c r="Y11290" t="str">
        <f>IF(Table1[[#This Row],[RFM_Score]]="555","Champion", IF(AND(J11290&gt;=4,V11290&gt;=4),"Loyal", IF(U11290&lt;=2,"At Risk", IF(W11290&gt;=4,"Potential Loyalist","Others"))))</f>
        <v>Others</v>
      </c>
    </row>
    <row r="11291" spans="1:25">
      <c r="A11291" t="s">
        <v>5786</v>
      </c>
      <c r="B11291">
        <v>23</v>
      </c>
      <c r="C11291" t="s">
        <v>19</v>
      </c>
      <c r="D11291" t="s">
        <v>41</v>
      </c>
      <c r="E11291" s="6" t="s">
        <v>23361</v>
      </c>
      <c r="F11291" t="s">
        <v>30</v>
      </c>
      <c r="G11291">
        <v>2</v>
      </c>
      <c r="H11291">
        <v>1</v>
      </c>
      <c r="I11291">
        <v>58</v>
      </c>
      <c r="J11291">
        <v>6</v>
      </c>
      <c r="K11291">
        <v>299.26</v>
      </c>
      <c r="L11291" t="str">
        <f t="shared" si="1056"/>
        <v/>
      </c>
      <c r="M11291">
        <v>0</v>
      </c>
      <c r="N11291" t="str">
        <f t="shared" si="1057"/>
        <v/>
      </c>
      <c r="O11291">
        <v>47</v>
      </c>
      <c r="P11291" s="11">
        <v>0.5</v>
      </c>
      <c r="Q11291" s="11">
        <v>0.10344827586206801</v>
      </c>
      <c r="R11291" s="12">
        <v>0</v>
      </c>
      <c r="S11291" t="s">
        <v>27</v>
      </c>
      <c r="T11291">
        <v>0</v>
      </c>
      <c r="U11291">
        <f t="shared" si="1058"/>
        <v>3</v>
      </c>
      <c r="V11291">
        <f t="shared" si="1059"/>
        <v>1</v>
      </c>
      <c r="W11291">
        <f t="shared" si="1060"/>
        <v>3</v>
      </c>
      <c r="X11291" t="str">
        <f t="shared" si="1061"/>
        <v>313</v>
      </c>
      <c r="Y11291" t="str">
        <f>IF(Table1[[#This Row],[RFM_Score]]="555","Champion", IF(AND(J11291&gt;=4,V11291&gt;=4),"Loyal", IF(U11291&lt;=2,"At Risk", IF(W11291&gt;=4,"Potential Loyalist","Others"))))</f>
        <v>Others</v>
      </c>
    </row>
    <row r="11292" spans="1:25">
      <c r="A11292" t="s">
        <v>8712</v>
      </c>
      <c r="B11292">
        <v>45</v>
      </c>
      <c r="C11292" t="s">
        <v>24</v>
      </c>
      <c r="D11292" t="s">
        <v>25</v>
      </c>
      <c r="E11292" s="6" t="s">
        <v>23362</v>
      </c>
      <c r="F11292" t="s">
        <v>30</v>
      </c>
      <c r="G11292">
        <v>5</v>
      </c>
      <c r="H11292">
        <v>2</v>
      </c>
      <c r="I11292">
        <v>50</v>
      </c>
      <c r="J11292">
        <v>4</v>
      </c>
      <c r="K11292">
        <v>299.14999999999998</v>
      </c>
      <c r="L11292" t="str">
        <f t="shared" si="1056"/>
        <v/>
      </c>
      <c r="M11292">
        <v>0</v>
      </c>
      <c r="N11292" t="str">
        <f t="shared" si="1057"/>
        <v/>
      </c>
      <c r="O11292">
        <v>38</v>
      </c>
      <c r="P11292" s="11">
        <v>0.4</v>
      </c>
      <c r="Q11292" s="11">
        <v>0.08</v>
      </c>
      <c r="R11292" s="12">
        <v>0</v>
      </c>
      <c r="S11292" t="s">
        <v>27</v>
      </c>
      <c r="T11292">
        <v>0</v>
      </c>
      <c r="U11292">
        <f t="shared" si="1058"/>
        <v>4</v>
      </c>
      <c r="V11292">
        <f t="shared" si="1059"/>
        <v>1</v>
      </c>
      <c r="W11292">
        <f t="shared" si="1060"/>
        <v>3</v>
      </c>
      <c r="X11292" t="str">
        <f t="shared" si="1061"/>
        <v>413</v>
      </c>
      <c r="Y11292" t="str">
        <f>IF(Table1[[#This Row],[RFM_Score]]="555","Champion", IF(AND(J11292&gt;=4,V11292&gt;=4),"Loyal", IF(U11292&lt;=2,"At Risk", IF(W11292&gt;=4,"Potential Loyalist","Others"))))</f>
        <v>Others</v>
      </c>
    </row>
    <row r="11293" spans="1:25">
      <c r="A11293" t="s">
        <v>2947</v>
      </c>
      <c r="B11293">
        <v>28</v>
      </c>
      <c r="C11293" t="s">
        <v>24</v>
      </c>
      <c r="D11293" t="s">
        <v>49</v>
      </c>
      <c r="E11293" s="6" t="s">
        <v>23363</v>
      </c>
      <c r="F11293" t="s">
        <v>26</v>
      </c>
      <c r="G11293">
        <v>6</v>
      </c>
      <c r="H11293">
        <v>1</v>
      </c>
      <c r="I11293">
        <v>48</v>
      </c>
      <c r="J11293">
        <v>1</v>
      </c>
      <c r="K11293">
        <v>298.88</v>
      </c>
      <c r="L11293" t="str">
        <f t="shared" si="1056"/>
        <v/>
      </c>
      <c r="M11293">
        <v>0</v>
      </c>
      <c r="N11293" t="str">
        <f t="shared" si="1057"/>
        <v/>
      </c>
      <c r="O11293">
        <v>8</v>
      </c>
      <c r="P11293" s="11">
        <v>0.16666666666666599</v>
      </c>
      <c r="Q11293" s="11">
        <v>2.0833333333333301E-2</v>
      </c>
      <c r="R11293" s="12">
        <v>0</v>
      </c>
      <c r="S11293" t="s">
        <v>27</v>
      </c>
      <c r="T11293">
        <v>0</v>
      </c>
      <c r="U11293">
        <f t="shared" si="1058"/>
        <v>5</v>
      </c>
      <c r="V11293">
        <f t="shared" si="1059"/>
        <v>1</v>
      </c>
      <c r="W11293">
        <f t="shared" si="1060"/>
        <v>3</v>
      </c>
      <c r="X11293" t="str">
        <f t="shared" si="1061"/>
        <v>513</v>
      </c>
      <c r="Y11293" t="str">
        <f>IF(Table1[[#This Row],[RFM_Score]]="555","Champion", IF(AND(J11293&gt;=4,V11293&gt;=4),"Loyal", IF(U11293&lt;=2,"At Risk", IF(W11293&gt;=4,"Potential Loyalist","Others"))))</f>
        <v>Others</v>
      </c>
    </row>
    <row r="11294" spans="1:25">
      <c r="A11294" t="s">
        <v>1187</v>
      </c>
      <c r="B11294">
        <v>23</v>
      </c>
      <c r="C11294" t="s">
        <v>19</v>
      </c>
      <c r="D11294" t="s">
        <v>49</v>
      </c>
      <c r="E11294" s="6" t="s">
        <v>23364</v>
      </c>
      <c r="F11294" t="s">
        <v>37</v>
      </c>
      <c r="G11294">
        <v>2</v>
      </c>
      <c r="H11294">
        <v>0</v>
      </c>
      <c r="I11294">
        <v>52</v>
      </c>
      <c r="J11294">
        <v>0</v>
      </c>
      <c r="K11294">
        <v>298.04000000000002</v>
      </c>
      <c r="L11294" t="str">
        <f t="shared" si="1056"/>
        <v/>
      </c>
      <c r="M11294">
        <v>0</v>
      </c>
      <c r="N11294" t="str">
        <f t="shared" si="1057"/>
        <v/>
      </c>
      <c r="O11294">
        <v>12</v>
      </c>
      <c r="P11294" s="11">
        <v>0</v>
      </c>
      <c r="Q11294" s="11">
        <v>0</v>
      </c>
      <c r="R11294" s="12">
        <v>0</v>
      </c>
      <c r="S11294" t="s">
        <v>27</v>
      </c>
      <c r="T11294">
        <v>0</v>
      </c>
      <c r="U11294">
        <f t="shared" si="1058"/>
        <v>5</v>
      </c>
      <c r="V11294">
        <f t="shared" si="1059"/>
        <v>1</v>
      </c>
      <c r="W11294">
        <f t="shared" si="1060"/>
        <v>3</v>
      </c>
      <c r="X11294" t="str">
        <f t="shared" si="1061"/>
        <v>513</v>
      </c>
      <c r="Y11294" t="str">
        <f>IF(Table1[[#This Row],[RFM_Score]]="555","Champion", IF(AND(J11294&gt;=4,V11294&gt;=4),"Loyal", IF(U11294&lt;=2,"At Risk", IF(W11294&gt;=4,"Potential Loyalist","Others"))))</f>
        <v>Others</v>
      </c>
    </row>
    <row r="11295" spans="1:25">
      <c r="A11295" t="s">
        <v>11211</v>
      </c>
      <c r="B11295">
        <v>42</v>
      </c>
      <c r="C11295" t="s">
        <v>24</v>
      </c>
      <c r="D11295" t="s">
        <v>29</v>
      </c>
      <c r="E11295" s="6" t="s">
        <v>23365</v>
      </c>
      <c r="F11295" t="s">
        <v>37</v>
      </c>
      <c r="G11295">
        <v>3</v>
      </c>
      <c r="H11295">
        <v>0</v>
      </c>
      <c r="I11295">
        <v>48</v>
      </c>
      <c r="J11295">
        <v>3</v>
      </c>
      <c r="K11295">
        <v>296.24</v>
      </c>
      <c r="L11295" t="str">
        <f t="shared" si="1056"/>
        <v/>
      </c>
      <c r="M11295">
        <v>0</v>
      </c>
      <c r="N11295" t="str">
        <f t="shared" si="1057"/>
        <v/>
      </c>
      <c r="O11295">
        <v>0</v>
      </c>
      <c r="P11295" s="11">
        <v>0</v>
      </c>
      <c r="Q11295" s="11">
        <v>6.25E-2</v>
      </c>
      <c r="R11295" s="12">
        <v>0</v>
      </c>
      <c r="S11295" t="s">
        <v>27</v>
      </c>
      <c r="T11295">
        <v>0</v>
      </c>
      <c r="U11295">
        <f t="shared" si="1058"/>
        <v>5</v>
      </c>
      <c r="V11295">
        <f t="shared" si="1059"/>
        <v>1</v>
      </c>
      <c r="W11295">
        <f t="shared" si="1060"/>
        <v>3</v>
      </c>
      <c r="X11295" t="str">
        <f t="shared" si="1061"/>
        <v>513</v>
      </c>
      <c r="Y11295" t="str">
        <f>IF(Table1[[#This Row],[RFM_Score]]="555","Champion", IF(AND(J11295&gt;=4,V11295&gt;=4),"Loyal", IF(U11295&lt;=2,"At Risk", IF(W11295&gt;=4,"Potential Loyalist","Others"))))</f>
        <v>Others</v>
      </c>
    </row>
    <row r="11296" spans="1:25">
      <c r="A11296" t="s">
        <v>10334</v>
      </c>
      <c r="B11296">
        <v>53</v>
      </c>
      <c r="C11296" t="s">
        <v>19</v>
      </c>
      <c r="D11296" t="s">
        <v>46</v>
      </c>
      <c r="E11296" s="6" t="s">
        <v>23366</v>
      </c>
      <c r="F11296" t="s">
        <v>30</v>
      </c>
      <c r="G11296">
        <v>2</v>
      </c>
      <c r="H11296">
        <v>0</v>
      </c>
      <c r="I11296">
        <v>51</v>
      </c>
      <c r="J11296">
        <v>0</v>
      </c>
      <c r="K11296">
        <v>295.8</v>
      </c>
      <c r="L11296" t="str">
        <f t="shared" si="1056"/>
        <v/>
      </c>
      <c r="M11296">
        <v>0</v>
      </c>
      <c r="N11296" t="str">
        <f t="shared" si="1057"/>
        <v/>
      </c>
      <c r="O11296">
        <v>48</v>
      </c>
      <c r="P11296" s="11">
        <v>0</v>
      </c>
      <c r="Q11296" s="11">
        <v>0</v>
      </c>
      <c r="R11296" s="12">
        <v>0</v>
      </c>
      <c r="S11296" t="s">
        <v>27</v>
      </c>
      <c r="T11296">
        <v>0</v>
      </c>
      <c r="U11296">
        <f t="shared" si="1058"/>
        <v>3</v>
      </c>
      <c r="V11296">
        <f t="shared" si="1059"/>
        <v>1</v>
      </c>
      <c r="W11296">
        <f t="shared" si="1060"/>
        <v>3</v>
      </c>
      <c r="X11296" t="str">
        <f t="shared" si="1061"/>
        <v>313</v>
      </c>
      <c r="Y11296" t="str">
        <f>IF(Table1[[#This Row],[RFM_Score]]="555","Champion", IF(AND(J11296&gt;=4,V11296&gt;=4),"Loyal", IF(U11296&lt;=2,"At Risk", IF(W11296&gt;=4,"Potential Loyalist","Others"))))</f>
        <v>Others</v>
      </c>
    </row>
    <row r="11297" spans="1:25">
      <c r="A11297" t="s">
        <v>9019</v>
      </c>
      <c r="B11297">
        <v>33</v>
      </c>
      <c r="C11297" t="s">
        <v>24</v>
      </c>
      <c r="D11297" t="s">
        <v>29</v>
      </c>
      <c r="E11297" s="6" t="s">
        <v>23367</v>
      </c>
      <c r="F11297" t="s">
        <v>62</v>
      </c>
      <c r="G11297">
        <v>3</v>
      </c>
      <c r="H11297">
        <v>1</v>
      </c>
      <c r="I11297">
        <v>63</v>
      </c>
      <c r="J11297">
        <v>2</v>
      </c>
      <c r="K11297">
        <v>295.57</v>
      </c>
      <c r="L11297" t="str">
        <f t="shared" si="1056"/>
        <v/>
      </c>
      <c r="M11297">
        <v>0</v>
      </c>
      <c r="N11297" t="str">
        <f t="shared" si="1057"/>
        <v/>
      </c>
      <c r="O11297">
        <v>30</v>
      </c>
      <c r="P11297" s="11">
        <v>0.33333333333333298</v>
      </c>
      <c r="Q11297" s="11">
        <v>3.1746031746031703E-2</v>
      </c>
      <c r="R11297" s="12">
        <v>0</v>
      </c>
      <c r="S11297" t="s">
        <v>27</v>
      </c>
      <c r="T11297">
        <v>0</v>
      </c>
      <c r="U11297">
        <f t="shared" si="1058"/>
        <v>4</v>
      </c>
      <c r="V11297">
        <f t="shared" si="1059"/>
        <v>1</v>
      </c>
      <c r="W11297">
        <f t="shared" si="1060"/>
        <v>3</v>
      </c>
      <c r="X11297" t="str">
        <f t="shared" si="1061"/>
        <v>413</v>
      </c>
      <c r="Y11297" t="str">
        <f>IF(Table1[[#This Row],[RFM_Score]]="555","Champion", IF(AND(J11297&gt;=4,V11297&gt;=4),"Loyal", IF(U11297&lt;=2,"At Risk", IF(W11297&gt;=4,"Potential Loyalist","Others"))))</f>
        <v>Others</v>
      </c>
    </row>
    <row r="11298" spans="1:25">
      <c r="A11298" t="s">
        <v>4984</v>
      </c>
      <c r="B11298">
        <v>18</v>
      </c>
      <c r="C11298" t="s">
        <v>24</v>
      </c>
      <c r="D11298" t="s">
        <v>25</v>
      </c>
      <c r="E11298" s="6" t="s">
        <v>23368</v>
      </c>
      <c r="F11298" t="s">
        <v>26</v>
      </c>
      <c r="G11298">
        <v>0</v>
      </c>
      <c r="H11298">
        <v>0</v>
      </c>
      <c r="I11298">
        <v>52</v>
      </c>
      <c r="J11298">
        <v>1</v>
      </c>
      <c r="K11298">
        <v>290.08</v>
      </c>
      <c r="L11298" t="str">
        <f t="shared" si="1056"/>
        <v/>
      </c>
      <c r="M11298">
        <v>0</v>
      </c>
      <c r="N11298" t="str">
        <f t="shared" si="1057"/>
        <v/>
      </c>
      <c r="O11298">
        <v>13</v>
      </c>
      <c r="P11298" s="11">
        <v>0</v>
      </c>
      <c r="Q11298" s="11">
        <v>1.9230769230769201E-2</v>
      </c>
      <c r="R11298" s="12">
        <v>0</v>
      </c>
      <c r="S11298" t="s">
        <v>27</v>
      </c>
      <c r="T11298">
        <v>0</v>
      </c>
      <c r="U11298">
        <f t="shared" si="1058"/>
        <v>5</v>
      </c>
      <c r="V11298">
        <f t="shared" si="1059"/>
        <v>1</v>
      </c>
      <c r="W11298">
        <f t="shared" si="1060"/>
        <v>3</v>
      </c>
      <c r="X11298" t="str">
        <f t="shared" si="1061"/>
        <v>513</v>
      </c>
      <c r="Y11298" t="str">
        <f>IF(Table1[[#This Row],[RFM_Score]]="555","Champion", IF(AND(J11298&gt;=4,V11298&gt;=4),"Loyal", IF(U11298&lt;=2,"At Risk", IF(W11298&gt;=4,"Potential Loyalist","Others"))))</f>
        <v>Others</v>
      </c>
    </row>
    <row r="11299" spans="1:25">
      <c r="A11299" t="s">
        <v>5217</v>
      </c>
      <c r="B11299">
        <v>37</v>
      </c>
      <c r="C11299" t="s">
        <v>24</v>
      </c>
      <c r="D11299" t="s">
        <v>41</v>
      </c>
      <c r="E11299" s="6" t="s">
        <v>23369</v>
      </c>
      <c r="F11299" t="s">
        <v>62</v>
      </c>
      <c r="G11299">
        <v>3</v>
      </c>
      <c r="H11299">
        <v>2</v>
      </c>
      <c r="I11299">
        <v>52</v>
      </c>
      <c r="J11299">
        <v>1</v>
      </c>
      <c r="K11299">
        <v>289.56</v>
      </c>
      <c r="L11299" t="str">
        <f t="shared" si="1056"/>
        <v/>
      </c>
      <c r="M11299">
        <v>0</v>
      </c>
      <c r="N11299" t="str">
        <f t="shared" si="1057"/>
        <v/>
      </c>
      <c r="O11299">
        <v>17</v>
      </c>
      <c r="P11299" s="11">
        <v>0.66666666666666596</v>
      </c>
      <c r="Q11299" s="11">
        <v>1.9230769230769201E-2</v>
      </c>
      <c r="R11299" s="12">
        <v>0</v>
      </c>
      <c r="S11299" t="s">
        <v>27</v>
      </c>
      <c r="T11299">
        <v>0</v>
      </c>
      <c r="U11299">
        <f t="shared" si="1058"/>
        <v>5</v>
      </c>
      <c r="V11299">
        <f t="shared" si="1059"/>
        <v>1</v>
      </c>
      <c r="W11299">
        <f t="shared" si="1060"/>
        <v>3</v>
      </c>
      <c r="X11299" t="str">
        <f t="shared" si="1061"/>
        <v>513</v>
      </c>
      <c r="Y11299" t="str">
        <f>IF(Table1[[#This Row],[RFM_Score]]="555","Champion", IF(AND(J11299&gt;=4,V11299&gt;=4),"Loyal", IF(U11299&lt;=2,"At Risk", IF(W11299&gt;=4,"Potential Loyalist","Others"))))</f>
        <v>Others</v>
      </c>
    </row>
    <row r="11300" spans="1:25">
      <c r="A11300" t="s">
        <v>6387</v>
      </c>
      <c r="B11300">
        <v>68</v>
      </c>
      <c r="C11300" t="s">
        <v>24</v>
      </c>
      <c r="D11300" t="s">
        <v>25</v>
      </c>
      <c r="E11300" s="6" t="s">
        <v>23370</v>
      </c>
      <c r="F11300" t="s">
        <v>62</v>
      </c>
      <c r="G11300">
        <v>1</v>
      </c>
      <c r="H11300">
        <v>1</v>
      </c>
      <c r="I11300">
        <v>44</v>
      </c>
      <c r="J11300">
        <v>1</v>
      </c>
      <c r="K11300">
        <v>289.29000000000002</v>
      </c>
      <c r="L11300" t="str">
        <f t="shared" si="1056"/>
        <v/>
      </c>
      <c r="M11300">
        <v>0</v>
      </c>
      <c r="N11300" t="str">
        <f t="shared" si="1057"/>
        <v/>
      </c>
      <c r="O11300">
        <v>5</v>
      </c>
      <c r="P11300" s="11">
        <v>1</v>
      </c>
      <c r="Q11300" s="11">
        <v>2.27272727272727E-2</v>
      </c>
      <c r="R11300" s="12">
        <v>0</v>
      </c>
      <c r="S11300" t="s">
        <v>27</v>
      </c>
      <c r="T11300">
        <v>0</v>
      </c>
      <c r="U11300">
        <f t="shared" si="1058"/>
        <v>5</v>
      </c>
      <c r="V11300">
        <f t="shared" si="1059"/>
        <v>1</v>
      </c>
      <c r="W11300">
        <f t="shared" si="1060"/>
        <v>3</v>
      </c>
      <c r="X11300" t="str">
        <f t="shared" si="1061"/>
        <v>513</v>
      </c>
      <c r="Y11300" t="str">
        <f>IF(Table1[[#This Row],[RFM_Score]]="555","Champion", IF(AND(J11300&gt;=4,V11300&gt;=4),"Loyal", IF(U11300&lt;=2,"At Risk", IF(W11300&gt;=4,"Potential Loyalist","Others"))))</f>
        <v>Others</v>
      </c>
    </row>
    <row r="11301" spans="1:25">
      <c r="A11301" t="s">
        <v>8816</v>
      </c>
      <c r="B11301">
        <v>32</v>
      </c>
      <c r="C11301" t="s">
        <v>19</v>
      </c>
      <c r="D11301" t="s">
        <v>25</v>
      </c>
      <c r="E11301" s="6" t="s">
        <v>23371</v>
      </c>
      <c r="F11301" t="s">
        <v>26</v>
      </c>
      <c r="G11301">
        <v>2</v>
      </c>
      <c r="H11301">
        <v>2</v>
      </c>
      <c r="I11301">
        <v>41</v>
      </c>
      <c r="J11301">
        <v>3</v>
      </c>
      <c r="K11301">
        <v>288.66000000000003</v>
      </c>
      <c r="L11301" t="str">
        <f t="shared" si="1056"/>
        <v/>
      </c>
      <c r="M11301">
        <v>0</v>
      </c>
      <c r="N11301" t="str">
        <f t="shared" si="1057"/>
        <v/>
      </c>
      <c r="O11301">
        <v>29</v>
      </c>
      <c r="P11301" s="11">
        <v>1</v>
      </c>
      <c r="Q11301" s="11">
        <v>7.3170731707316999E-2</v>
      </c>
      <c r="R11301" s="12">
        <v>0</v>
      </c>
      <c r="S11301" t="s">
        <v>27</v>
      </c>
      <c r="T11301">
        <v>0</v>
      </c>
      <c r="U11301">
        <f t="shared" si="1058"/>
        <v>4</v>
      </c>
      <c r="V11301">
        <f t="shared" si="1059"/>
        <v>1</v>
      </c>
      <c r="W11301">
        <f t="shared" si="1060"/>
        <v>3</v>
      </c>
      <c r="X11301" t="str">
        <f t="shared" si="1061"/>
        <v>413</v>
      </c>
      <c r="Y11301" t="str">
        <f>IF(Table1[[#This Row],[RFM_Score]]="555","Champion", IF(AND(J11301&gt;=4,V11301&gt;=4),"Loyal", IF(U11301&lt;=2,"At Risk", IF(W11301&gt;=4,"Potential Loyalist","Others"))))</f>
        <v>Others</v>
      </c>
    </row>
    <row r="11302" spans="1:25">
      <c r="A11302" t="s">
        <v>11237</v>
      </c>
      <c r="B11302">
        <v>45</v>
      </c>
      <c r="C11302" t="s">
        <v>24</v>
      </c>
      <c r="D11302" t="s">
        <v>46</v>
      </c>
      <c r="E11302" s="6" t="s">
        <v>23372</v>
      </c>
      <c r="F11302" t="s">
        <v>26</v>
      </c>
      <c r="G11302">
        <v>3</v>
      </c>
      <c r="H11302">
        <v>0</v>
      </c>
      <c r="I11302">
        <v>51</v>
      </c>
      <c r="J11302">
        <v>1</v>
      </c>
      <c r="K11302">
        <v>287.12</v>
      </c>
      <c r="L11302" t="str">
        <f t="shared" si="1056"/>
        <v/>
      </c>
      <c r="M11302">
        <v>0</v>
      </c>
      <c r="N11302" t="str">
        <f t="shared" si="1057"/>
        <v/>
      </c>
      <c r="O11302">
        <v>27</v>
      </c>
      <c r="P11302" s="11">
        <v>0</v>
      </c>
      <c r="Q11302" s="11">
        <v>1.9607843137254902E-2</v>
      </c>
      <c r="R11302" s="12">
        <v>0</v>
      </c>
      <c r="S11302" t="s">
        <v>27</v>
      </c>
      <c r="T11302">
        <v>0</v>
      </c>
      <c r="U11302">
        <f t="shared" si="1058"/>
        <v>4</v>
      </c>
      <c r="V11302">
        <f t="shared" si="1059"/>
        <v>1</v>
      </c>
      <c r="W11302">
        <f t="shared" si="1060"/>
        <v>3</v>
      </c>
      <c r="X11302" t="str">
        <f t="shared" si="1061"/>
        <v>413</v>
      </c>
      <c r="Y11302" t="str">
        <f>IF(Table1[[#This Row],[RFM_Score]]="555","Champion", IF(AND(J11302&gt;=4,V11302&gt;=4),"Loyal", IF(U11302&lt;=2,"At Risk", IF(W11302&gt;=4,"Potential Loyalist","Others"))))</f>
        <v>Others</v>
      </c>
    </row>
    <row r="11303" spans="1:25">
      <c r="A11303" t="s">
        <v>366</v>
      </c>
      <c r="B11303">
        <v>42</v>
      </c>
      <c r="C11303" t="s">
        <v>19</v>
      </c>
      <c r="D11303" t="s">
        <v>25</v>
      </c>
      <c r="E11303" s="6" t="s">
        <v>23373</v>
      </c>
      <c r="F11303" t="s">
        <v>62</v>
      </c>
      <c r="G11303">
        <v>0</v>
      </c>
      <c r="H11303">
        <v>0</v>
      </c>
      <c r="I11303">
        <v>50</v>
      </c>
      <c r="J11303">
        <v>2</v>
      </c>
      <c r="K11303">
        <v>286.99</v>
      </c>
      <c r="L11303" t="str">
        <f t="shared" si="1056"/>
        <v/>
      </c>
      <c r="M11303">
        <v>0</v>
      </c>
      <c r="N11303" t="str">
        <f t="shared" si="1057"/>
        <v/>
      </c>
      <c r="O11303">
        <v>7</v>
      </c>
      <c r="P11303" s="11">
        <v>0</v>
      </c>
      <c r="Q11303" s="11">
        <v>0.04</v>
      </c>
      <c r="R11303" s="12">
        <v>0</v>
      </c>
      <c r="S11303" t="s">
        <v>27</v>
      </c>
      <c r="T11303">
        <v>0</v>
      </c>
      <c r="U11303">
        <f t="shared" si="1058"/>
        <v>5</v>
      </c>
      <c r="V11303">
        <f t="shared" si="1059"/>
        <v>1</v>
      </c>
      <c r="W11303">
        <f t="shared" si="1060"/>
        <v>3</v>
      </c>
      <c r="X11303" t="str">
        <f t="shared" si="1061"/>
        <v>513</v>
      </c>
      <c r="Y11303" t="str">
        <f>IF(Table1[[#This Row],[RFM_Score]]="555","Champion", IF(AND(J11303&gt;=4,V11303&gt;=4),"Loyal", IF(U11303&lt;=2,"At Risk", IF(W11303&gt;=4,"Potential Loyalist","Others"))))</f>
        <v>Others</v>
      </c>
    </row>
    <row r="11304" spans="1:25">
      <c r="A11304" t="s">
        <v>4514</v>
      </c>
      <c r="B11304">
        <v>44</v>
      </c>
      <c r="C11304" t="s">
        <v>19</v>
      </c>
      <c r="D11304" t="s">
        <v>46</v>
      </c>
      <c r="E11304" s="6" t="s">
        <v>23374</v>
      </c>
      <c r="F11304" t="s">
        <v>37</v>
      </c>
      <c r="G11304">
        <v>5</v>
      </c>
      <c r="H11304">
        <v>2</v>
      </c>
      <c r="I11304">
        <v>44</v>
      </c>
      <c r="J11304">
        <v>0</v>
      </c>
      <c r="K11304">
        <v>284.10000000000002</v>
      </c>
      <c r="L11304" t="str">
        <f t="shared" si="1056"/>
        <v/>
      </c>
      <c r="M11304">
        <v>0</v>
      </c>
      <c r="N11304" t="str">
        <f t="shared" si="1057"/>
        <v/>
      </c>
      <c r="O11304">
        <v>4</v>
      </c>
      <c r="P11304" s="11">
        <v>0.4</v>
      </c>
      <c r="Q11304" s="11">
        <v>0</v>
      </c>
      <c r="R11304" s="12">
        <v>0</v>
      </c>
      <c r="S11304" t="s">
        <v>27</v>
      </c>
      <c r="T11304">
        <v>0</v>
      </c>
      <c r="U11304">
        <f t="shared" si="1058"/>
        <v>5</v>
      </c>
      <c r="V11304">
        <f t="shared" si="1059"/>
        <v>1</v>
      </c>
      <c r="W11304">
        <f t="shared" si="1060"/>
        <v>3</v>
      </c>
      <c r="X11304" t="str">
        <f t="shared" si="1061"/>
        <v>513</v>
      </c>
      <c r="Y11304" t="str">
        <f>IF(Table1[[#This Row],[RFM_Score]]="555","Champion", IF(AND(J11304&gt;=4,V11304&gt;=4),"Loyal", IF(U11304&lt;=2,"At Risk", IF(W11304&gt;=4,"Potential Loyalist","Others"))))</f>
        <v>Others</v>
      </c>
    </row>
    <row r="11305" spans="1:25">
      <c r="A11305" t="s">
        <v>4631</v>
      </c>
      <c r="B11305">
        <v>34</v>
      </c>
      <c r="C11305" t="s">
        <v>24</v>
      </c>
      <c r="D11305" t="s">
        <v>25</v>
      </c>
      <c r="E11305" s="6" t="s">
        <v>23375</v>
      </c>
      <c r="F11305" t="s">
        <v>30</v>
      </c>
      <c r="G11305">
        <v>1</v>
      </c>
      <c r="H11305">
        <v>0</v>
      </c>
      <c r="I11305">
        <v>53</v>
      </c>
      <c r="J11305">
        <v>4</v>
      </c>
      <c r="K11305">
        <v>282.16000000000003</v>
      </c>
      <c r="L11305" t="str">
        <f t="shared" si="1056"/>
        <v/>
      </c>
      <c r="M11305">
        <v>0</v>
      </c>
      <c r="N11305" t="str">
        <f t="shared" si="1057"/>
        <v/>
      </c>
      <c r="O11305">
        <v>6</v>
      </c>
      <c r="P11305" s="11">
        <v>0</v>
      </c>
      <c r="Q11305" s="11">
        <v>7.5471698113207503E-2</v>
      </c>
      <c r="R11305" s="12">
        <v>0</v>
      </c>
      <c r="S11305" t="s">
        <v>27</v>
      </c>
      <c r="T11305">
        <v>0</v>
      </c>
      <c r="U11305">
        <f t="shared" si="1058"/>
        <v>5</v>
      </c>
      <c r="V11305">
        <f t="shared" si="1059"/>
        <v>1</v>
      </c>
      <c r="W11305">
        <f t="shared" si="1060"/>
        <v>3</v>
      </c>
      <c r="X11305" t="str">
        <f t="shared" si="1061"/>
        <v>513</v>
      </c>
      <c r="Y11305" t="str">
        <f>IF(Table1[[#This Row],[RFM_Score]]="555","Champion", IF(AND(J11305&gt;=4,V11305&gt;=4),"Loyal", IF(U11305&lt;=2,"At Risk", IF(W11305&gt;=4,"Potential Loyalist","Others"))))</f>
        <v>Others</v>
      </c>
    </row>
    <row r="11306" spans="1:25">
      <c r="A11306" t="s">
        <v>7036</v>
      </c>
      <c r="B11306">
        <v>39</v>
      </c>
      <c r="C11306" t="s">
        <v>24</v>
      </c>
      <c r="D11306" t="s">
        <v>25</v>
      </c>
      <c r="E11306" s="6" t="s">
        <v>23376</v>
      </c>
      <c r="F11306" t="s">
        <v>62</v>
      </c>
      <c r="G11306">
        <v>3</v>
      </c>
      <c r="H11306">
        <v>1</v>
      </c>
      <c r="I11306">
        <v>54</v>
      </c>
      <c r="J11306">
        <v>4</v>
      </c>
      <c r="K11306">
        <v>281.94</v>
      </c>
      <c r="L11306" t="str">
        <f t="shared" si="1056"/>
        <v/>
      </c>
      <c r="M11306">
        <v>0</v>
      </c>
      <c r="N11306" t="str">
        <f t="shared" si="1057"/>
        <v/>
      </c>
      <c r="O11306">
        <v>23</v>
      </c>
      <c r="P11306" s="11">
        <v>0.33333333333333298</v>
      </c>
      <c r="Q11306" s="11">
        <v>7.4074074074074001E-2</v>
      </c>
      <c r="R11306" s="12">
        <v>0</v>
      </c>
      <c r="S11306" t="s">
        <v>27</v>
      </c>
      <c r="T11306">
        <v>0</v>
      </c>
      <c r="U11306">
        <f t="shared" si="1058"/>
        <v>4</v>
      </c>
      <c r="V11306">
        <f t="shared" si="1059"/>
        <v>1</v>
      </c>
      <c r="W11306">
        <f t="shared" si="1060"/>
        <v>3</v>
      </c>
      <c r="X11306" t="str">
        <f t="shared" si="1061"/>
        <v>413</v>
      </c>
      <c r="Y11306" t="str">
        <f>IF(Table1[[#This Row],[RFM_Score]]="555","Champion", IF(AND(J11306&gt;=4,V11306&gt;=4),"Loyal", IF(U11306&lt;=2,"At Risk", IF(W11306&gt;=4,"Potential Loyalist","Others"))))</f>
        <v>Others</v>
      </c>
    </row>
    <row r="11307" spans="1:25">
      <c r="A11307" t="s">
        <v>10740</v>
      </c>
      <c r="B11307">
        <v>50</v>
      </c>
      <c r="C11307" t="s">
        <v>19</v>
      </c>
      <c r="D11307" t="s">
        <v>49</v>
      </c>
      <c r="E11307" s="6" t="s">
        <v>23377</v>
      </c>
      <c r="F11307" t="s">
        <v>30</v>
      </c>
      <c r="G11307">
        <v>2</v>
      </c>
      <c r="H11307">
        <v>0</v>
      </c>
      <c r="I11307">
        <v>48</v>
      </c>
      <c r="J11307">
        <v>3</v>
      </c>
      <c r="K11307">
        <v>281.67</v>
      </c>
      <c r="L11307" t="str">
        <f t="shared" si="1056"/>
        <v/>
      </c>
      <c r="M11307">
        <v>0</v>
      </c>
      <c r="N11307" t="str">
        <f t="shared" si="1057"/>
        <v/>
      </c>
      <c r="O11307">
        <v>9</v>
      </c>
      <c r="P11307" s="11">
        <v>0</v>
      </c>
      <c r="Q11307" s="11">
        <v>6.25E-2</v>
      </c>
      <c r="R11307" s="12">
        <v>0</v>
      </c>
      <c r="S11307" t="s">
        <v>27</v>
      </c>
      <c r="T11307">
        <v>0</v>
      </c>
      <c r="U11307">
        <f t="shared" si="1058"/>
        <v>5</v>
      </c>
      <c r="V11307">
        <f t="shared" si="1059"/>
        <v>1</v>
      </c>
      <c r="W11307">
        <f t="shared" si="1060"/>
        <v>3</v>
      </c>
      <c r="X11307" t="str">
        <f t="shared" si="1061"/>
        <v>513</v>
      </c>
      <c r="Y11307" t="str">
        <f>IF(Table1[[#This Row],[RFM_Score]]="555","Champion", IF(AND(J11307&gt;=4,V11307&gt;=4),"Loyal", IF(U11307&lt;=2,"At Risk", IF(W11307&gt;=4,"Potential Loyalist","Others"))))</f>
        <v>Others</v>
      </c>
    </row>
    <row r="11308" spans="1:25">
      <c r="A11308" t="s">
        <v>4311</v>
      </c>
      <c r="B11308">
        <v>18</v>
      </c>
      <c r="C11308" t="s">
        <v>24</v>
      </c>
      <c r="D11308" t="s">
        <v>41</v>
      </c>
      <c r="E11308" s="6" t="s">
        <v>23378</v>
      </c>
      <c r="F11308" t="s">
        <v>37</v>
      </c>
      <c r="G11308">
        <v>2</v>
      </c>
      <c r="H11308">
        <v>1</v>
      </c>
      <c r="I11308">
        <v>55</v>
      </c>
      <c r="J11308">
        <v>5</v>
      </c>
      <c r="K11308">
        <v>278.11</v>
      </c>
      <c r="L11308" t="str">
        <f t="shared" si="1056"/>
        <v/>
      </c>
      <c r="M11308">
        <v>0</v>
      </c>
      <c r="N11308" t="str">
        <f t="shared" si="1057"/>
        <v/>
      </c>
      <c r="O11308">
        <v>52</v>
      </c>
      <c r="P11308" s="11">
        <v>0.5</v>
      </c>
      <c r="Q11308" s="11">
        <v>9.0909090909090898E-2</v>
      </c>
      <c r="R11308" s="12">
        <v>0</v>
      </c>
      <c r="S11308" t="s">
        <v>27</v>
      </c>
      <c r="T11308">
        <v>0</v>
      </c>
      <c r="U11308">
        <f t="shared" si="1058"/>
        <v>3</v>
      </c>
      <c r="V11308">
        <f t="shared" si="1059"/>
        <v>1</v>
      </c>
      <c r="W11308">
        <f t="shared" si="1060"/>
        <v>3</v>
      </c>
      <c r="X11308" t="str">
        <f t="shared" si="1061"/>
        <v>313</v>
      </c>
      <c r="Y11308" t="str">
        <f>IF(Table1[[#This Row],[RFM_Score]]="555","Champion", IF(AND(J11308&gt;=4,V11308&gt;=4),"Loyal", IF(U11308&lt;=2,"At Risk", IF(W11308&gt;=4,"Potential Loyalist","Others"))))</f>
        <v>Others</v>
      </c>
    </row>
    <row r="11309" spans="1:25">
      <c r="A11309" t="s">
        <v>7558</v>
      </c>
      <c r="B11309">
        <v>18</v>
      </c>
      <c r="C11309" t="s">
        <v>33</v>
      </c>
      <c r="D11309" t="s">
        <v>35</v>
      </c>
      <c r="E11309" s="6" t="s">
        <v>23379</v>
      </c>
      <c r="F11309" t="s">
        <v>30</v>
      </c>
      <c r="G11309">
        <v>3</v>
      </c>
      <c r="H11309">
        <v>1</v>
      </c>
      <c r="I11309">
        <v>47</v>
      </c>
      <c r="J11309">
        <v>2</v>
      </c>
      <c r="K11309">
        <v>277.32</v>
      </c>
      <c r="L11309" t="str">
        <f t="shared" si="1056"/>
        <v/>
      </c>
      <c r="M11309">
        <v>0</v>
      </c>
      <c r="N11309" t="str">
        <f t="shared" si="1057"/>
        <v/>
      </c>
      <c r="O11309">
        <v>30</v>
      </c>
      <c r="P11309" s="11">
        <v>0.33333333333333298</v>
      </c>
      <c r="Q11309" s="11">
        <v>4.2553191489361701E-2</v>
      </c>
      <c r="R11309" s="12">
        <v>0</v>
      </c>
      <c r="S11309" t="s">
        <v>27</v>
      </c>
      <c r="T11309">
        <v>0</v>
      </c>
      <c r="U11309">
        <f t="shared" si="1058"/>
        <v>4</v>
      </c>
      <c r="V11309">
        <f t="shared" si="1059"/>
        <v>1</v>
      </c>
      <c r="W11309">
        <f t="shared" si="1060"/>
        <v>3</v>
      </c>
      <c r="X11309" t="str">
        <f t="shared" si="1061"/>
        <v>413</v>
      </c>
      <c r="Y11309" t="str">
        <f>IF(Table1[[#This Row],[RFM_Score]]="555","Champion", IF(AND(J11309&gt;=4,V11309&gt;=4),"Loyal", IF(U11309&lt;=2,"At Risk", IF(W11309&gt;=4,"Potential Loyalist","Others"))))</f>
        <v>Others</v>
      </c>
    </row>
    <row r="11310" spans="1:25">
      <c r="A11310" t="s">
        <v>10492</v>
      </c>
      <c r="B11310">
        <v>29</v>
      </c>
      <c r="C11310" t="s">
        <v>24</v>
      </c>
      <c r="D11310" t="s">
        <v>46</v>
      </c>
      <c r="E11310" s="6" t="s">
        <v>23380</v>
      </c>
      <c r="F11310" t="s">
        <v>26</v>
      </c>
      <c r="G11310">
        <v>1</v>
      </c>
      <c r="H11310">
        <v>0</v>
      </c>
      <c r="I11310">
        <v>56</v>
      </c>
      <c r="J11310">
        <v>2</v>
      </c>
      <c r="K11310">
        <v>273.85000000000002</v>
      </c>
      <c r="L11310" t="str">
        <f t="shared" si="1056"/>
        <v/>
      </c>
      <c r="M11310">
        <v>0</v>
      </c>
      <c r="N11310" t="str">
        <f t="shared" si="1057"/>
        <v/>
      </c>
      <c r="O11310">
        <v>108</v>
      </c>
      <c r="P11310" s="11">
        <v>0</v>
      </c>
      <c r="Q11310" s="11">
        <v>3.5714285714285698E-2</v>
      </c>
      <c r="R11310" s="12">
        <v>0</v>
      </c>
      <c r="S11310" t="s">
        <v>27</v>
      </c>
      <c r="T11310">
        <v>1</v>
      </c>
      <c r="U11310">
        <f t="shared" si="1058"/>
        <v>1</v>
      </c>
      <c r="V11310">
        <f t="shared" si="1059"/>
        <v>1</v>
      </c>
      <c r="W11310">
        <f t="shared" si="1060"/>
        <v>3</v>
      </c>
      <c r="X11310" t="str">
        <f t="shared" si="1061"/>
        <v>113</v>
      </c>
      <c r="Y11310" t="str">
        <f>IF(Table1[[#This Row],[RFM_Score]]="555","Champion", IF(AND(J11310&gt;=4,V11310&gt;=4),"Loyal", IF(U11310&lt;=2,"At Risk", IF(W11310&gt;=4,"Potential Loyalist","Others"))))</f>
        <v>At Risk</v>
      </c>
    </row>
    <row r="11311" spans="1:25">
      <c r="A11311" t="s">
        <v>11341</v>
      </c>
      <c r="B11311">
        <v>23</v>
      </c>
      <c r="C11311" t="s">
        <v>24</v>
      </c>
      <c r="D11311" t="s">
        <v>25</v>
      </c>
      <c r="E11311" s="6" t="s">
        <v>23381</v>
      </c>
      <c r="F11311" t="s">
        <v>21</v>
      </c>
      <c r="G11311">
        <v>6</v>
      </c>
      <c r="H11311">
        <v>3</v>
      </c>
      <c r="I11311">
        <v>49</v>
      </c>
      <c r="J11311">
        <v>2</v>
      </c>
      <c r="K11311">
        <v>273.07</v>
      </c>
      <c r="L11311" t="str">
        <f t="shared" si="1056"/>
        <v/>
      </c>
      <c r="M11311">
        <v>0</v>
      </c>
      <c r="N11311" t="str">
        <f t="shared" si="1057"/>
        <v/>
      </c>
      <c r="O11311">
        <v>79</v>
      </c>
      <c r="P11311" s="11">
        <v>0.5</v>
      </c>
      <c r="Q11311" s="11">
        <v>4.08163265306122E-2</v>
      </c>
      <c r="R11311" s="12">
        <v>0</v>
      </c>
      <c r="S11311" t="s">
        <v>27</v>
      </c>
      <c r="T11311">
        <v>0</v>
      </c>
      <c r="U11311">
        <f t="shared" si="1058"/>
        <v>2</v>
      </c>
      <c r="V11311">
        <f t="shared" si="1059"/>
        <v>1</v>
      </c>
      <c r="W11311">
        <f t="shared" si="1060"/>
        <v>3</v>
      </c>
      <c r="X11311" t="str">
        <f t="shared" si="1061"/>
        <v>213</v>
      </c>
      <c r="Y11311" t="str">
        <f>IF(Table1[[#This Row],[RFM_Score]]="555","Champion", IF(AND(J11311&gt;=4,V11311&gt;=4),"Loyal", IF(U11311&lt;=2,"At Risk", IF(W11311&gt;=4,"Potential Loyalist","Others"))))</f>
        <v>At Risk</v>
      </c>
    </row>
    <row r="11312" spans="1:25">
      <c r="A11312" t="s">
        <v>6705</v>
      </c>
      <c r="B11312">
        <v>39</v>
      </c>
      <c r="C11312" t="s">
        <v>24</v>
      </c>
      <c r="D11312" t="s">
        <v>46</v>
      </c>
      <c r="E11312" s="6" t="s">
        <v>23382</v>
      </c>
      <c r="F11312" t="s">
        <v>30</v>
      </c>
      <c r="G11312">
        <v>1</v>
      </c>
      <c r="H11312">
        <v>0</v>
      </c>
      <c r="I11312">
        <v>51</v>
      </c>
      <c r="J11312">
        <v>2</v>
      </c>
      <c r="K11312">
        <v>272.95</v>
      </c>
      <c r="L11312" t="str">
        <f t="shared" si="1056"/>
        <v/>
      </c>
      <c r="M11312">
        <v>0</v>
      </c>
      <c r="N11312" t="str">
        <f t="shared" si="1057"/>
        <v/>
      </c>
      <c r="O11312">
        <v>24</v>
      </c>
      <c r="P11312" s="11">
        <v>0</v>
      </c>
      <c r="Q11312" s="11">
        <v>3.9215686274509803E-2</v>
      </c>
      <c r="R11312" s="12">
        <v>0</v>
      </c>
      <c r="S11312" t="s">
        <v>27</v>
      </c>
      <c r="T11312">
        <v>0</v>
      </c>
      <c r="U11312">
        <f t="shared" si="1058"/>
        <v>4</v>
      </c>
      <c r="V11312">
        <f t="shared" si="1059"/>
        <v>1</v>
      </c>
      <c r="W11312">
        <f t="shared" si="1060"/>
        <v>3</v>
      </c>
      <c r="X11312" t="str">
        <f t="shared" si="1061"/>
        <v>413</v>
      </c>
      <c r="Y11312" t="str">
        <f>IF(Table1[[#This Row],[RFM_Score]]="555","Champion", IF(AND(J11312&gt;=4,V11312&gt;=4),"Loyal", IF(U11312&lt;=2,"At Risk", IF(W11312&gt;=4,"Potential Loyalist","Others"))))</f>
        <v>Others</v>
      </c>
    </row>
    <row r="11313" spans="1:25">
      <c r="A11313" t="s">
        <v>10610</v>
      </c>
      <c r="B11313">
        <v>39</v>
      </c>
      <c r="C11313" t="s">
        <v>24</v>
      </c>
      <c r="D11313" t="s">
        <v>20</v>
      </c>
      <c r="E11313" s="6" t="s">
        <v>23383</v>
      </c>
      <c r="F11313" t="s">
        <v>60</v>
      </c>
      <c r="G11313">
        <v>2</v>
      </c>
      <c r="H11313">
        <v>1</v>
      </c>
      <c r="I11313">
        <v>53</v>
      </c>
      <c r="J11313">
        <v>3</v>
      </c>
      <c r="K11313">
        <v>269.55</v>
      </c>
      <c r="L11313" t="str">
        <f t="shared" si="1056"/>
        <v/>
      </c>
      <c r="M11313">
        <v>0</v>
      </c>
      <c r="N11313" t="str">
        <f t="shared" si="1057"/>
        <v/>
      </c>
      <c r="O11313">
        <v>10</v>
      </c>
      <c r="P11313" s="11">
        <v>0.5</v>
      </c>
      <c r="Q11313" s="11">
        <v>5.6603773584905599E-2</v>
      </c>
      <c r="R11313" s="12">
        <v>0</v>
      </c>
      <c r="S11313" t="s">
        <v>27</v>
      </c>
      <c r="T11313">
        <v>0</v>
      </c>
      <c r="U11313">
        <f t="shared" si="1058"/>
        <v>5</v>
      </c>
      <c r="V11313">
        <f t="shared" si="1059"/>
        <v>1</v>
      </c>
      <c r="W11313">
        <f t="shared" si="1060"/>
        <v>3</v>
      </c>
      <c r="X11313" t="str">
        <f t="shared" si="1061"/>
        <v>513</v>
      </c>
      <c r="Y11313" t="str">
        <f>IF(Table1[[#This Row],[RFM_Score]]="555","Champion", IF(AND(J11313&gt;=4,V11313&gt;=4),"Loyal", IF(U11313&lt;=2,"At Risk", IF(W11313&gt;=4,"Potential Loyalist","Others"))))</f>
        <v>Others</v>
      </c>
    </row>
    <row r="11314" spans="1:25">
      <c r="A11314" t="s">
        <v>2928</v>
      </c>
      <c r="B11314">
        <v>18</v>
      </c>
      <c r="C11314" t="s">
        <v>33</v>
      </c>
      <c r="D11314" t="s">
        <v>25</v>
      </c>
      <c r="E11314" s="6" t="s">
        <v>23384</v>
      </c>
      <c r="F11314" t="s">
        <v>30</v>
      </c>
      <c r="G11314">
        <v>3</v>
      </c>
      <c r="H11314">
        <v>0</v>
      </c>
      <c r="I11314">
        <v>48</v>
      </c>
      <c r="J11314">
        <v>2</v>
      </c>
      <c r="K11314">
        <v>267.17</v>
      </c>
      <c r="L11314" t="str">
        <f t="shared" si="1056"/>
        <v/>
      </c>
      <c r="M11314">
        <v>0</v>
      </c>
      <c r="N11314" t="str">
        <f t="shared" si="1057"/>
        <v/>
      </c>
      <c r="O11314">
        <v>15</v>
      </c>
      <c r="P11314" s="11">
        <v>0</v>
      </c>
      <c r="Q11314" s="11">
        <v>4.1666666666666602E-2</v>
      </c>
      <c r="R11314" s="12">
        <v>0</v>
      </c>
      <c r="S11314" t="s">
        <v>27</v>
      </c>
      <c r="T11314">
        <v>0</v>
      </c>
      <c r="U11314">
        <f t="shared" si="1058"/>
        <v>5</v>
      </c>
      <c r="V11314">
        <f t="shared" si="1059"/>
        <v>1</v>
      </c>
      <c r="W11314">
        <f t="shared" si="1060"/>
        <v>3</v>
      </c>
      <c r="X11314" t="str">
        <f t="shared" si="1061"/>
        <v>513</v>
      </c>
      <c r="Y11314" t="str">
        <f>IF(Table1[[#This Row],[RFM_Score]]="555","Champion", IF(AND(J11314&gt;=4,V11314&gt;=4),"Loyal", IF(U11314&lt;=2,"At Risk", IF(W11314&gt;=4,"Potential Loyalist","Others"))))</f>
        <v>Others</v>
      </c>
    </row>
    <row r="11315" spans="1:25">
      <c r="A11315" t="s">
        <v>2796</v>
      </c>
      <c r="B11315">
        <v>42</v>
      </c>
      <c r="C11315" t="s">
        <v>24</v>
      </c>
      <c r="D11315" t="s">
        <v>20</v>
      </c>
      <c r="E11315" s="6" t="s">
        <v>23385</v>
      </c>
      <c r="F11315" t="s">
        <v>62</v>
      </c>
      <c r="G11315">
        <v>0</v>
      </c>
      <c r="H11315">
        <v>0</v>
      </c>
      <c r="I11315">
        <v>57</v>
      </c>
      <c r="J11315">
        <v>0</v>
      </c>
      <c r="K11315">
        <v>266</v>
      </c>
      <c r="L11315" t="str">
        <f t="shared" si="1056"/>
        <v/>
      </c>
      <c r="M11315">
        <v>0</v>
      </c>
      <c r="N11315" t="str">
        <f t="shared" si="1057"/>
        <v/>
      </c>
      <c r="O11315">
        <v>86</v>
      </c>
      <c r="P11315" s="11">
        <v>0</v>
      </c>
      <c r="Q11315" s="11">
        <v>0</v>
      </c>
      <c r="R11315" s="12">
        <v>0</v>
      </c>
      <c r="S11315" t="s">
        <v>27</v>
      </c>
      <c r="T11315">
        <v>0</v>
      </c>
      <c r="U11315">
        <f t="shared" si="1058"/>
        <v>2</v>
      </c>
      <c r="V11315">
        <f t="shared" si="1059"/>
        <v>1</v>
      </c>
      <c r="W11315">
        <f t="shared" si="1060"/>
        <v>3</v>
      </c>
      <c r="X11315" t="str">
        <f t="shared" si="1061"/>
        <v>213</v>
      </c>
      <c r="Y11315" t="str">
        <f>IF(Table1[[#This Row],[RFM_Score]]="555","Champion", IF(AND(J11315&gt;=4,V11315&gt;=4),"Loyal", IF(U11315&lt;=2,"At Risk", IF(W11315&gt;=4,"Potential Loyalist","Others"))))</f>
        <v>At Risk</v>
      </c>
    </row>
    <row r="11316" spans="1:25">
      <c r="A11316" t="s">
        <v>296</v>
      </c>
      <c r="B11316">
        <v>44</v>
      </c>
      <c r="C11316" t="s">
        <v>24</v>
      </c>
      <c r="D11316" t="s">
        <v>46</v>
      </c>
      <c r="E11316" s="6" t="s">
        <v>23386</v>
      </c>
      <c r="F11316" t="s">
        <v>26</v>
      </c>
      <c r="G11316">
        <v>2</v>
      </c>
      <c r="H11316">
        <v>1</v>
      </c>
      <c r="I11316">
        <v>59</v>
      </c>
      <c r="J11316">
        <v>5</v>
      </c>
      <c r="K11316">
        <v>265.89999999999998</v>
      </c>
      <c r="L11316" t="str">
        <f t="shared" si="1056"/>
        <v/>
      </c>
      <c r="M11316">
        <v>0</v>
      </c>
      <c r="N11316" t="str">
        <f t="shared" si="1057"/>
        <v/>
      </c>
      <c r="O11316">
        <v>32</v>
      </c>
      <c r="P11316" s="11">
        <v>0.5</v>
      </c>
      <c r="Q11316" s="11">
        <v>8.4745762711864403E-2</v>
      </c>
      <c r="R11316" s="12">
        <v>0</v>
      </c>
      <c r="S11316" t="s">
        <v>27</v>
      </c>
      <c r="T11316">
        <v>0</v>
      </c>
      <c r="U11316">
        <f t="shared" si="1058"/>
        <v>4</v>
      </c>
      <c r="V11316">
        <f t="shared" si="1059"/>
        <v>1</v>
      </c>
      <c r="W11316">
        <f t="shared" si="1060"/>
        <v>3</v>
      </c>
      <c r="X11316" t="str">
        <f t="shared" si="1061"/>
        <v>413</v>
      </c>
      <c r="Y11316" t="str">
        <f>IF(Table1[[#This Row],[RFM_Score]]="555","Champion", IF(AND(J11316&gt;=4,V11316&gt;=4),"Loyal", IF(U11316&lt;=2,"At Risk", IF(W11316&gt;=4,"Potential Loyalist","Others"))))</f>
        <v>Others</v>
      </c>
    </row>
    <row r="11317" spans="1:25">
      <c r="A11317" t="s">
        <v>6325</v>
      </c>
      <c r="B11317">
        <v>52</v>
      </c>
      <c r="C11317" t="s">
        <v>24</v>
      </c>
      <c r="D11317" t="s">
        <v>41</v>
      </c>
      <c r="E11317" s="6" t="s">
        <v>23387</v>
      </c>
      <c r="F11317" t="s">
        <v>26</v>
      </c>
      <c r="G11317">
        <v>7</v>
      </c>
      <c r="H11317">
        <v>1</v>
      </c>
      <c r="I11317">
        <v>46</v>
      </c>
      <c r="J11317">
        <v>1</v>
      </c>
      <c r="K11317">
        <v>265.39999999999998</v>
      </c>
      <c r="L11317" t="str">
        <f t="shared" si="1056"/>
        <v/>
      </c>
      <c r="M11317">
        <v>0</v>
      </c>
      <c r="N11317" t="str">
        <f t="shared" si="1057"/>
        <v/>
      </c>
      <c r="O11317">
        <v>81</v>
      </c>
      <c r="P11317" s="11">
        <v>0.14285714285714199</v>
      </c>
      <c r="Q11317" s="11">
        <v>2.1739130434782601E-2</v>
      </c>
      <c r="R11317" s="12">
        <v>0</v>
      </c>
      <c r="S11317" t="s">
        <v>27</v>
      </c>
      <c r="T11317">
        <v>1</v>
      </c>
      <c r="U11317">
        <f t="shared" si="1058"/>
        <v>2</v>
      </c>
      <c r="V11317">
        <f t="shared" si="1059"/>
        <v>1</v>
      </c>
      <c r="W11317">
        <f t="shared" si="1060"/>
        <v>3</v>
      </c>
      <c r="X11317" t="str">
        <f t="shared" si="1061"/>
        <v>213</v>
      </c>
      <c r="Y11317" t="str">
        <f>IF(Table1[[#This Row],[RFM_Score]]="555","Champion", IF(AND(J11317&gt;=4,V11317&gt;=4),"Loyal", IF(U11317&lt;=2,"At Risk", IF(W11317&gt;=4,"Potential Loyalist","Others"))))</f>
        <v>At Risk</v>
      </c>
    </row>
    <row r="11318" spans="1:25">
      <c r="A11318" t="s">
        <v>459</v>
      </c>
      <c r="B11318">
        <v>32</v>
      </c>
      <c r="C11318" t="s">
        <v>19</v>
      </c>
      <c r="D11318" t="s">
        <v>20</v>
      </c>
      <c r="E11318" s="6" t="s">
        <v>23388</v>
      </c>
      <c r="F11318" t="s">
        <v>30</v>
      </c>
      <c r="G11318">
        <v>2</v>
      </c>
      <c r="H11318">
        <v>0</v>
      </c>
      <c r="I11318">
        <v>53</v>
      </c>
      <c r="J11318">
        <v>2</v>
      </c>
      <c r="K11318">
        <v>265.24</v>
      </c>
      <c r="L11318" t="str">
        <f t="shared" si="1056"/>
        <v/>
      </c>
      <c r="M11318">
        <v>0</v>
      </c>
      <c r="N11318" t="str">
        <f t="shared" si="1057"/>
        <v/>
      </c>
      <c r="O11318">
        <v>0</v>
      </c>
      <c r="P11318" s="11">
        <v>0</v>
      </c>
      <c r="Q11318" s="11">
        <v>3.7735849056603703E-2</v>
      </c>
      <c r="R11318" s="12">
        <v>0</v>
      </c>
      <c r="S11318" t="s">
        <v>27</v>
      </c>
      <c r="T11318">
        <v>0</v>
      </c>
      <c r="U11318">
        <f t="shared" si="1058"/>
        <v>5</v>
      </c>
      <c r="V11318">
        <f t="shared" si="1059"/>
        <v>1</v>
      </c>
      <c r="W11318">
        <f t="shared" si="1060"/>
        <v>3</v>
      </c>
      <c r="X11318" t="str">
        <f t="shared" si="1061"/>
        <v>513</v>
      </c>
      <c r="Y11318" t="str">
        <f>IF(Table1[[#This Row],[RFM_Score]]="555","Champion", IF(AND(J11318&gt;=4,V11318&gt;=4),"Loyal", IF(U11318&lt;=2,"At Risk", IF(W11318&gt;=4,"Potential Loyalist","Others"))))</f>
        <v>Others</v>
      </c>
    </row>
    <row r="11319" spans="1:25">
      <c r="A11319" t="s">
        <v>8739</v>
      </c>
      <c r="B11319">
        <v>18</v>
      </c>
      <c r="C11319" t="s">
        <v>19</v>
      </c>
      <c r="D11319" t="s">
        <v>49</v>
      </c>
      <c r="E11319" s="6" t="s">
        <v>23389</v>
      </c>
      <c r="F11319" t="s">
        <v>21</v>
      </c>
      <c r="G11319">
        <v>3</v>
      </c>
      <c r="H11319">
        <v>1</v>
      </c>
      <c r="I11319">
        <v>50</v>
      </c>
      <c r="J11319">
        <v>3</v>
      </c>
      <c r="K11319">
        <v>264.85000000000002</v>
      </c>
      <c r="L11319" t="str">
        <f t="shared" si="1056"/>
        <v/>
      </c>
      <c r="M11319">
        <v>0</v>
      </c>
      <c r="N11319" t="str">
        <f t="shared" si="1057"/>
        <v/>
      </c>
      <c r="O11319">
        <v>58</v>
      </c>
      <c r="P11319" s="11">
        <v>0.33333333333333298</v>
      </c>
      <c r="Q11319" s="11">
        <v>0.06</v>
      </c>
      <c r="R11319" s="12">
        <v>0</v>
      </c>
      <c r="S11319" t="s">
        <v>27</v>
      </c>
      <c r="T11319">
        <v>0</v>
      </c>
      <c r="U11319">
        <f t="shared" si="1058"/>
        <v>3</v>
      </c>
      <c r="V11319">
        <f t="shared" si="1059"/>
        <v>1</v>
      </c>
      <c r="W11319">
        <f t="shared" si="1060"/>
        <v>3</v>
      </c>
      <c r="X11319" t="str">
        <f t="shared" si="1061"/>
        <v>313</v>
      </c>
      <c r="Y11319" t="str">
        <f>IF(Table1[[#This Row],[RFM_Score]]="555","Champion", IF(AND(J11319&gt;=4,V11319&gt;=4),"Loyal", IF(U11319&lt;=2,"At Risk", IF(W11319&gt;=4,"Potential Loyalist","Others"))))</f>
        <v>Others</v>
      </c>
    </row>
    <row r="11320" spans="1:25">
      <c r="A11320" t="s">
        <v>1274</v>
      </c>
      <c r="B11320">
        <v>28</v>
      </c>
      <c r="C11320" t="s">
        <v>19</v>
      </c>
      <c r="D11320" t="s">
        <v>49</v>
      </c>
      <c r="E11320" s="6" t="s">
        <v>23390</v>
      </c>
      <c r="F11320" t="s">
        <v>26</v>
      </c>
      <c r="G11320">
        <v>2</v>
      </c>
      <c r="H11320">
        <v>0</v>
      </c>
      <c r="I11320">
        <v>34</v>
      </c>
      <c r="J11320">
        <v>2</v>
      </c>
      <c r="K11320">
        <v>263.49</v>
      </c>
      <c r="L11320" t="str">
        <f t="shared" si="1056"/>
        <v/>
      </c>
      <c r="M11320">
        <v>0</v>
      </c>
      <c r="N11320" t="str">
        <f t="shared" si="1057"/>
        <v/>
      </c>
      <c r="O11320">
        <v>36</v>
      </c>
      <c r="P11320" s="11">
        <v>0</v>
      </c>
      <c r="Q11320" s="11">
        <v>5.8823529411764698E-2</v>
      </c>
      <c r="R11320" s="12">
        <v>0</v>
      </c>
      <c r="S11320" t="s">
        <v>27</v>
      </c>
      <c r="T11320">
        <v>0</v>
      </c>
      <c r="U11320">
        <f t="shared" si="1058"/>
        <v>4</v>
      </c>
      <c r="V11320">
        <f t="shared" si="1059"/>
        <v>1</v>
      </c>
      <c r="W11320">
        <f t="shared" si="1060"/>
        <v>3</v>
      </c>
      <c r="X11320" t="str">
        <f t="shared" si="1061"/>
        <v>413</v>
      </c>
      <c r="Y11320" t="str">
        <f>IF(Table1[[#This Row],[RFM_Score]]="555","Champion", IF(AND(J11320&gt;=4,V11320&gt;=4),"Loyal", IF(U11320&lt;=2,"At Risk", IF(W11320&gt;=4,"Potential Loyalist","Others"))))</f>
        <v>Others</v>
      </c>
    </row>
    <row r="11321" spans="1:25">
      <c r="A11321" t="s">
        <v>11810</v>
      </c>
      <c r="B11321">
        <v>40</v>
      </c>
      <c r="C11321" t="s">
        <v>24</v>
      </c>
      <c r="D11321" t="s">
        <v>29</v>
      </c>
      <c r="E11321" s="6" t="s">
        <v>23391</v>
      </c>
      <c r="F11321" t="s">
        <v>26</v>
      </c>
      <c r="G11321">
        <v>0</v>
      </c>
      <c r="H11321">
        <v>0</v>
      </c>
      <c r="I11321">
        <v>54</v>
      </c>
      <c r="J11321">
        <v>1</v>
      </c>
      <c r="K11321">
        <v>263.33999999999997</v>
      </c>
      <c r="L11321" t="str">
        <f t="shared" si="1056"/>
        <v/>
      </c>
      <c r="M11321">
        <v>0</v>
      </c>
      <c r="N11321" t="str">
        <f t="shared" si="1057"/>
        <v/>
      </c>
      <c r="O11321">
        <v>53</v>
      </c>
      <c r="P11321" s="11">
        <v>0</v>
      </c>
      <c r="Q11321" s="11">
        <v>1.85185185185185E-2</v>
      </c>
      <c r="R11321" s="12">
        <v>0</v>
      </c>
      <c r="S11321" t="s">
        <v>27</v>
      </c>
      <c r="T11321">
        <v>0</v>
      </c>
      <c r="U11321">
        <f t="shared" si="1058"/>
        <v>3</v>
      </c>
      <c r="V11321">
        <f t="shared" si="1059"/>
        <v>1</v>
      </c>
      <c r="W11321">
        <f t="shared" si="1060"/>
        <v>3</v>
      </c>
      <c r="X11321" t="str">
        <f t="shared" si="1061"/>
        <v>313</v>
      </c>
      <c r="Y11321" t="str">
        <f>IF(Table1[[#This Row],[RFM_Score]]="555","Champion", IF(AND(J11321&gt;=4,V11321&gt;=4),"Loyal", IF(U11321&lt;=2,"At Risk", IF(W11321&gt;=4,"Potential Loyalist","Others"))))</f>
        <v>Others</v>
      </c>
    </row>
    <row r="11322" spans="1:25">
      <c r="A11322" t="s">
        <v>9602</v>
      </c>
      <c r="B11322">
        <v>36</v>
      </c>
      <c r="C11322" t="s">
        <v>24</v>
      </c>
      <c r="D11322" t="s">
        <v>49</v>
      </c>
      <c r="E11322" s="6" t="s">
        <v>23392</v>
      </c>
      <c r="F11322" t="s">
        <v>21</v>
      </c>
      <c r="G11322">
        <v>5</v>
      </c>
      <c r="H11322">
        <v>3</v>
      </c>
      <c r="I11322">
        <v>41</v>
      </c>
      <c r="J11322">
        <v>2</v>
      </c>
      <c r="K11322">
        <v>263.18</v>
      </c>
      <c r="L11322" t="str">
        <f t="shared" si="1056"/>
        <v/>
      </c>
      <c r="M11322">
        <v>0</v>
      </c>
      <c r="N11322" t="str">
        <f t="shared" si="1057"/>
        <v/>
      </c>
      <c r="O11322">
        <v>5</v>
      </c>
      <c r="P11322" s="11">
        <v>0.6</v>
      </c>
      <c r="Q11322" s="11">
        <v>4.8780487804878002E-2</v>
      </c>
      <c r="R11322" s="12">
        <v>0</v>
      </c>
      <c r="S11322" t="s">
        <v>27</v>
      </c>
      <c r="T11322">
        <v>0</v>
      </c>
      <c r="U11322">
        <f t="shared" si="1058"/>
        <v>5</v>
      </c>
      <c r="V11322">
        <f t="shared" si="1059"/>
        <v>1</v>
      </c>
      <c r="W11322">
        <f t="shared" si="1060"/>
        <v>3</v>
      </c>
      <c r="X11322" t="str">
        <f t="shared" si="1061"/>
        <v>513</v>
      </c>
      <c r="Y11322" t="str">
        <f>IF(Table1[[#This Row],[RFM_Score]]="555","Champion", IF(AND(J11322&gt;=4,V11322&gt;=4),"Loyal", IF(U11322&lt;=2,"At Risk", IF(W11322&gt;=4,"Potential Loyalist","Others"))))</f>
        <v>Others</v>
      </c>
    </row>
    <row r="11323" spans="1:25">
      <c r="A11323" t="s">
        <v>12006</v>
      </c>
      <c r="B11323">
        <v>18</v>
      </c>
      <c r="C11323" t="s">
        <v>24</v>
      </c>
      <c r="D11323" t="s">
        <v>25</v>
      </c>
      <c r="E11323" s="6" t="s">
        <v>23393</v>
      </c>
      <c r="F11323" t="s">
        <v>26</v>
      </c>
      <c r="G11323">
        <v>2</v>
      </c>
      <c r="H11323">
        <v>1</v>
      </c>
      <c r="I11323">
        <v>55</v>
      </c>
      <c r="J11323">
        <v>1</v>
      </c>
      <c r="K11323">
        <v>261.74</v>
      </c>
      <c r="L11323" t="str">
        <f t="shared" si="1056"/>
        <v/>
      </c>
      <c r="M11323">
        <v>0</v>
      </c>
      <c r="N11323" t="str">
        <f t="shared" si="1057"/>
        <v/>
      </c>
      <c r="O11323">
        <v>59</v>
      </c>
      <c r="P11323" s="11">
        <v>0.5</v>
      </c>
      <c r="Q11323" s="11">
        <v>1.8181818181818101E-2</v>
      </c>
      <c r="R11323" s="12">
        <v>0</v>
      </c>
      <c r="S11323" t="s">
        <v>27</v>
      </c>
      <c r="T11323">
        <v>0</v>
      </c>
      <c r="U11323">
        <f t="shared" si="1058"/>
        <v>3</v>
      </c>
      <c r="V11323">
        <f t="shared" si="1059"/>
        <v>1</v>
      </c>
      <c r="W11323">
        <f t="shared" si="1060"/>
        <v>3</v>
      </c>
      <c r="X11323" t="str">
        <f t="shared" si="1061"/>
        <v>313</v>
      </c>
      <c r="Y11323" t="str">
        <f>IF(Table1[[#This Row],[RFM_Score]]="555","Champion", IF(AND(J11323&gt;=4,V11323&gt;=4),"Loyal", IF(U11323&lt;=2,"At Risk", IF(W11323&gt;=4,"Potential Loyalist","Others"))))</f>
        <v>Others</v>
      </c>
    </row>
    <row r="11324" spans="1:25">
      <c r="A11324" t="s">
        <v>3065</v>
      </c>
      <c r="B11324">
        <v>28</v>
      </c>
      <c r="C11324" t="s">
        <v>24</v>
      </c>
      <c r="D11324" t="s">
        <v>25</v>
      </c>
      <c r="E11324" s="6" t="s">
        <v>23394</v>
      </c>
      <c r="F11324" t="s">
        <v>21</v>
      </c>
      <c r="G11324">
        <v>2</v>
      </c>
      <c r="H11324">
        <v>2</v>
      </c>
      <c r="I11324">
        <v>54</v>
      </c>
      <c r="J11324">
        <v>4</v>
      </c>
      <c r="K11324">
        <v>259.27999999999997</v>
      </c>
      <c r="L11324" t="str">
        <f t="shared" si="1056"/>
        <v/>
      </c>
      <c r="M11324">
        <v>0</v>
      </c>
      <c r="N11324" t="str">
        <f t="shared" si="1057"/>
        <v/>
      </c>
      <c r="O11324">
        <v>4</v>
      </c>
      <c r="P11324" s="11">
        <v>1</v>
      </c>
      <c r="Q11324" s="11">
        <v>7.4074074074074001E-2</v>
      </c>
      <c r="R11324" s="12">
        <v>0</v>
      </c>
      <c r="S11324" t="s">
        <v>27</v>
      </c>
      <c r="T11324">
        <v>0</v>
      </c>
      <c r="U11324">
        <f t="shared" si="1058"/>
        <v>5</v>
      </c>
      <c r="V11324">
        <f t="shared" si="1059"/>
        <v>1</v>
      </c>
      <c r="W11324">
        <f t="shared" si="1060"/>
        <v>3</v>
      </c>
      <c r="X11324" t="str">
        <f t="shared" si="1061"/>
        <v>513</v>
      </c>
      <c r="Y11324" t="str">
        <f>IF(Table1[[#This Row],[RFM_Score]]="555","Champion", IF(AND(J11324&gt;=4,V11324&gt;=4),"Loyal", IF(U11324&lt;=2,"At Risk", IF(W11324&gt;=4,"Potential Loyalist","Others"))))</f>
        <v>Others</v>
      </c>
    </row>
    <row r="11325" spans="1:25">
      <c r="A11325" t="s">
        <v>8992</v>
      </c>
      <c r="B11325">
        <v>47</v>
      </c>
      <c r="C11325" t="s">
        <v>24</v>
      </c>
      <c r="D11325" t="s">
        <v>29</v>
      </c>
      <c r="E11325" s="6" t="s">
        <v>23395</v>
      </c>
      <c r="F11325" t="s">
        <v>37</v>
      </c>
      <c r="G11325">
        <v>0</v>
      </c>
      <c r="H11325">
        <v>0</v>
      </c>
      <c r="I11325">
        <v>38</v>
      </c>
      <c r="J11325">
        <v>3</v>
      </c>
      <c r="K11325">
        <v>258.32</v>
      </c>
      <c r="L11325" t="str">
        <f t="shared" si="1056"/>
        <v/>
      </c>
      <c r="M11325">
        <v>0</v>
      </c>
      <c r="N11325" t="str">
        <f t="shared" si="1057"/>
        <v/>
      </c>
      <c r="O11325">
        <v>3</v>
      </c>
      <c r="P11325" s="11">
        <v>0</v>
      </c>
      <c r="Q11325" s="11">
        <v>7.8947368421052599E-2</v>
      </c>
      <c r="R11325" s="12">
        <v>0</v>
      </c>
      <c r="S11325" t="s">
        <v>27</v>
      </c>
      <c r="T11325">
        <v>0</v>
      </c>
      <c r="U11325">
        <f t="shared" si="1058"/>
        <v>5</v>
      </c>
      <c r="V11325">
        <f t="shared" si="1059"/>
        <v>1</v>
      </c>
      <c r="W11325">
        <f t="shared" si="1060"/>
        <v>3</v>
      </c>
      <c r="X11325" t="str">
        <f t="shared" si="1061"/>
        <v>513</v>
      </c>
      <c r="Y11325" t="str">
        <f>IF(Table1[[#This Row],[RFM_Score]]="555","Champion", IF(AND(J11325&gt;=4,V11325&gt;=4),"Loyal", IF(U11325&lt;=2,"At Risk", IF(W11325&gt;=4,"Potential Loyalist","Others"))))</f>
        <v>Others</v>
      </c>
    </row>
    <row r="11326" spans="1:25">
      <c r="A11326" t="s">
        <v>1478</v>
      </c>
      <c r="B11326">
        <v>49</v>
      </c>
      <c r="C11326" t="s">
        <v>19</v>
      </c>
      <c r="D11326" t="s">
        <v>25</v>
      </c>
      <c r="E11326" s="6" t="s">
        <v>23396</v>
      </c>
      <c r="F11326" t="s">
        <v>62</v>
      </c>
      <c r="G11326">
        <v>3</v>
      </c>
      <c r="H11326">
        <v>0</v>
      </c>
      <c r="I11326">
        <v>39</v>
      </c>
      <c r="J11326">
        <v>1</v>
      </c>
      <c r="K11326">
        <v>257.20999999999998</v>
      </c>
      <c r="L11326" t="str">
        <f t="shared" si="1056"/>
        <v/>
      </c>
      <c r="M11326">
        <v>0</v>
      </c>
      <c r="N11326" t="str">
        <f t="shared" si="1057"/>
        <v/>
      </c>
      <c r="O11326">
        <v>8</v>
      </c>
      <c r="P11326" s="11">
        <v>0</v>
      </c>
      <c r="Q11326" s="11">
        <v>2.5641025641025599E-2</v>
      </c>
      <c r="R11326" s="12">
        <v>0</v>
      </c>
      <c r="S11326" t="s">
        <v>27</v>
      </c>
      <c r="T11326">
        <v>0</v>
      </c>
      <c r="U11326">
        <f t="shared" si="1058"/>
        <v>5</v>
      </c>
      <c r="V11326">
        <f t="shared" si="1059"/>
        <v>1</v>
      </c>
      <c r="W11326">
        <f t="shared" si="1060"/>
        <v>3</v>
      </c>
      <c r="X11326" t="str">
        <f t="shared" si="1061"/>
        <v>513</v>
      </c>
      <c r="Y11326" t="str">
        <f>IF(Table1[[#This Row],[RFM_Score]]="555","Champion", IF(AND(J11326&gt;=4,V11326&gt;=4),"Loyal", IF(U11326&lt;=2,"At Risk", IF(W11326&gt;=4,"Potential Loyalist","Others"))))</f>
        <v>Others</v>
      </c>
    </row>
    <row r="11327" spans="1:25">
      <c r="A11327" t="s">
        <v>10372</v>
      </c>
      <c r="B11327">
        <v>34</v>
      </c>
      <c r="C11327" t="s">
        <v>24</v>
      </c>
      <c r="D11327" t="s">
        <v>49</v>
      </c>
      <c r="E11327" s="6" t="s">
        <v>23397</v>
      </c>
      <c r="F11327" t="s">
        <v>30</v>
      </c>
      <c r="G11327">
        <v>3</v>
      </c>
      <c r="H11327">
        <v>0</v>
      </c>
      <c r="I11327">
        <v>62</v>
      </c>
      <c r="J11327">
        <v>3</v>
      </c>
      <c r="K11327">
        <v>257.20999999999998</v>
      </c>
      <c r="L11327" t="str">
        <f t="shared" si="1056"/>
        <v/>
      </c>
      <c r="M11327">
        <v>0</v>
      </c>
      <c r="N11327" t="str">
        <f t="shared" si="1057"/>
        <v/>
      </c>
      <c r="O11327">
        <v>76</v>
      </c>
      <c r="P11327" s="11">
        <v>0</v>
      </c>
      <c r="Q11327" s="11">
        <v>4.8387096774193498E-2</v>
      </c>
      <c r="R11327" s="12">
        <v>0</v>
      </c>
      <c r="S11327" t="s">
        <v>27</v>
      </c>
      <c r="T11327">
        <v>0</v>
      </c>
      <c r="U11327">
        <f t="shared" si="1058"/>
        <v>2</v>
      </c>
      <c r="V11327">
        <f t="shared" si="1059"/>
        <v>1</v>
      </c>
      <c r="W11327">
        <f t="shared" si="1060"/>
        <v>3</v>
      </c>
      <c r="X11327" t="str">
        <f t="shared" si="1061"/>
        <v>213</v>
      </c>
      <c r="Y11327" t="str">
        <f>IF(Table1[[#This Row],[RFM_Score]]="555","Champion", IF(AND(J11327&gt;=4,V11327&gt;=4),"Loyal", IF(U11327&lt;=2,"At Risk", IF(W11327&gt;=4,"Potential Loyalist","Others"))))</f>
        <v>At Risk</v>
      </c>
    </row>
    <row r="11328" spans="1:25">
      <c r="A11328" t="s">
        <v>11610</v>
      </c>
      <c r="B11328">
        <v>35</v>
      </c>
      <c r="C11328" t="s">
        <v>24</v>
      </c>
      <c r="D11328" t="s">
        <v>29</v>
      </c>
      <c r="E11328" s="6" t="s">
        <v>23398</v>
      </c>
      <c r="F11328" t="s">
        <v>21</v>
      </c>
      <c r="G11328">
        <v>4</v>
      </c>
      <c r="H11328">
        <v>1</v>
      </c>
      <c r="I11328">
        <v>39</v>
      </c>
      <c r="J11328">
        <v>5</v>
      </c>
      <c r="K11328">
        <v>257.05</v>
      </c>
      <c r="L11328" t="str">
        <f t="shared" si="1056"/>
        <v/>
      </c>
      <c r="M11328">
        <v>0</v>
      </c>
      <c r="N11328" t="str">
        <f t="shared" si="1057"/>
        <v/>
      </c>
      <c r="O11328">
        <v>8</v>
      </c>
      <c r="P11328" s="11">
        <v>0.25</v>
      </c>
      <c r="Q11328" s="11">
        <v>0.128205128205128</v>
      </c>
      <c r="R11328" s="12">
        <v>0</v>
      </c>
      <c r="S11328" t="s">
        <v>27</v>
      </c>
      <c r="T11328">
        <v>0</v>
      </c>
      <c r="U11328">
        <f t="shared" si="1058"/>
        <v>5</v>
      </c>
      <c r="V11328">
        <f t="shared" si="1059"/>
        <v>1</v>
      </c>
      <c r="W11328">
        <f t="shared" si="1060"/>
        <v>3</v>
      </c>
      <c r="X11328" t="str">
        <f t="shared" si="1061"/>
        <v>513</v>
      </c>
      <c r="Y11328" t="str">
        <f>IF(Table1[[#This Row],[RFM_Score]]="555","Champion", IF(AND(J11328&gt;=4,V11328&gt;=4),"Loyal", IF(U11328&lt;=2,"At Risk", IF(W11328&gt;=4,"Potential Loyalist","Others"))))</f>
        <v>Others</v>
      </c>
    </row>
    <row r="11329" spans="1:25">
      <c r="A11329" t="s">
        <v>5281</v>
      </c>
      <c r="B11329">
        <v>46</v>
      </c>
      <c r="C11329" t="s">
        <v>24</v>
      </c>
      <c r="D11329" t="s">
        <v>25</v>
      </c>
      <c r="E11329" s="6" t="s">
        <v>23399</v>
      </c>
      <c r="F11329" t="s">
        <v>26</v>
      </c>
      <c r="G11329">
        <v>3</v>
      </c>
      <c r="H11329">
        <v>1</v>
      </c>
      <c r="I11329">
        <v>39</v>
      </c>
      <c r="J11329">
        <v>0</v>
      </c>
      <c r="K11329">
        <v>256.93</v>
      </c>
      <c r="L11329" t="str">
        <f t="shared" si="1056"/>
        <v/>
      </c>
      <c r="M11329">
        <v>0</v>
      </c>
      <c r="N11329" t="str">
        <f t="shared" si="1057"/>
        <v/>
      </c>
      <c r="O11329">
        <v>6</v>
      </c>
      <c r="P11329" s="11">
        <v>0.33333333333333298</v>
      </c>
      <c r="Q11329" s="11">
        <v>0</v>
      </c>
      <c r="R11329" s="12">
        <v>0</v>
      </c>
      <c r="S11329" t="s">
        <v>27</v>
      </c>
      <c r="T11329">
        <v>0</v>
      </c>
      <c r="U11329">
        <f t="shared" si="1058"/>
        <v>5</v>
      </c>
      <c r="V11329">
        <f t="shared" si="1059"/>
        <v>1</v>
      </c>
      <c r="W11329">
        <f t="shared" si="1060"/>
        <v>3</v>
      </c>
      <c r="X11329" t="str">
        <f t="shared" si="1061"/>
        <v>513</v>
      </c>
      <c r="Y11329" t="str">
        <f>IF(Table1[[#This Row],[RFM_Score]]="555","Champion", IF(AND(J11329&gt;=4,V11329&gt;=4),"Loyal", IF(U11329&lt;=2,"At Risk", IF(W11329&gt;=4,"Potential Loyalist","Others"))))</f>
        <v>Others</v>
      </c>
    </row>
    <row r="11330" spans="1:25">
      <c r="A11330" t="s">
        <v>11076</v>
      </c>
      <c r="B11330">
        <v>26</v>
      </c>
      <c r="C11330" t="s">
        <v>19</v>
      </c>
      <c r="D11330" t="s">
        <v>25</v>
      </c>
      <c r="E11330" s="6" t="s">
        <v>23400</v>
      </c>
      <c r="F11330" t="s">
        <v>26</v>
      </c>
      <c r="G11330">
        <v>1</v>
      </c>
      <c r="H11330">
        <v>0</v>
      </c>
      <c r="I11330">
        <v>48</v>
      </c>
      <c r="J11330">
        <v>1</v>
      </c>
      <c r="K11330">
        <v>256.10000000000002</v>
      </c>
      <c r="L11330" t="str">
        <f t="shared" ref="L11330:L11393" si="1062">IF(OR(K11330&lt;$AC$10, K11330&gt;$AC$11), "OUTLIER", "")</f>
        <v/>
      </c>
      <c r="M11330">
        <v>0</v>
      </c>
      <c r="N11330" t="str">
        <f t="shared" ref="N11330:N11393" si="1063">IF(OR(M11330&lt;$AC$16, M11330&gt;$AC$17), "OUTLIER", "")</f>
        <v/>
      </c>
      <c r="O11330">
        <v>4</v>
      </c>
      <c r="P11330" s="11">
        <v>0</v>
      </c>
      <c r="Q11330" s="11">
        <v>2.0833333333333301E-2</v>
      </c>
      <c r="R11330" s="12">
        <v>0</v>
      </c>
      <c r="S11330" t="s">
        <v>27</v>
      </c>
      <c r="T11330">
        <v>0</v>
      </c>
      <c r="U11330">
        <f t="shared" ref="U11330:U11393" si="1064">IF(O11330&lt;=20,5,IF(O11330&lt;=40,4,IF(O11330&lt;=70,3,IF(O11330&lt;=100,2,1))))</f>
        <v>5</v>
      </c>
      <c r="V11330">
        <f t="shared" ref="V11330:V11393" si="1065">IF(M11330&gt;=11,5,IF(M11330&gt;=9,4,IF(M11330&gt;=7,3,IF(M11330&gt;=5,2,1))))</f>
        <v>1</v>
      </c>
      <c r="W11330">
        <f t="shared" ref="W11330:W11393" si="1066">IF(K11330&gt;=500,5,IF(K11330&gt;=300,4,IF(K11330&gt;=150,3,IF(K11330&gt;=50,2,1))))</f>
        <v>3</v>
      </c>
      <c r="X11330" t="str">
        <f t="shared" ref="X11330:X11393" si="1067">U11330 &amp; V11330 &amp; W11330</f>
        <v>513</v>
      </c>
      <c r="Y11330" t="str">
        <f>IF(Table1[[#This Row],[RFM_Score]]="555","Champion", IF(AND(J11330&gt;=4,V11330&gt;=4),"Loyal", IF(U11330&lt;=2,"At Risk", IF(W11330&gt;=4,"Potential Loyalist","Others"))))</f>
        <v>Others</v>
      </c>
    </row>
    <row r="11331" spans="1:25">
      <c r="A11331" t="s">
        <v>2692</v>
      </c>
      <c r="B11331">
        <v>45</v>
      </c>
      <c r="C11331" t="s">
        <v>24</v>
      </c>
      <c r="D11331" t="s">
        <v>29</v>
      </c>
      <c r="E11331" s="6" t="s">
        <v>23401</v>
      </c>
      <c r="F11331" t="s">
        <v>30</v>
      </c>
      <c r="G11331">
        <v>6</v>
      </c>
      <c r="H11331">
        <v>4</v>
      </c>
      <c r="I11331">
        <v>54</v>
      </c>
      <c r="J11331">
        <v>5</v>
      </c>
      <c r="K11331">
        <v>254.71</v>
      </c>
      <c r="L11331" t="str">
        <f t="shared" si="1062"/>
        <v/>
      </c>
      <c r="M11331">
        <v>0</v>
      </c>
      <c r="N11331" t="str">
        <f t="shared" si="1063"/>
        <v/>
      </c>
      <c r="O11331">
        <v>19</v>
      </c>
      <c r="P11331" s="11">
        <v>0.66666666666666596</v>
      </c>
      <c r="Q11331" s="11">
        <v>9.2592592592592504E-2</v>
      </c>
      <c r="R11331" s="12">
        <v>0</v>
      </c>
      <c r="S11331" t="s">
        <v>27</v>
      </c>
      <c r="T11331">
        <v>0</v>
      </c>
      <c r="U11331">
        <f t="shared" si="1064"/>
        <v>5</v>
      </c>
      <c r="V11331">
        <f t="shared" si="1065"/>
        <v>1</v>
      </c>
      <c r="W11331">
        <f t="shared" si="1066"/>
        <v>3</v>
      </c>
      <c r="X11331" t="str">
        <f t="shared" si="1067"/>
        <v>513</v>
      </c>
      <c r="Y11331" t="str">
        <f>IF(Table1[[#This Row],[RFM_Score]]="555","Champion", IF(AND(J11331&gt;=4,V11331&gt;=4),"Loyal", IF(U11331&lt;=2,"At Risk", IF(W11331&gt;=4,"Potential Loyalist","Others"))))</f>
        <v>Others</v>
      </c>
    </row>
    <row r="11332" spans="1:25">
      <c r="A11332" t="s">
        <v>5436</v>
      </c>
      <c r="B11332">
        <v>38</v>
      </c>
      <c r="C11332" t="s">
        <v>19</v>
      </c>
      <c r="D11332" t="s">
        <v>41</v>
      </c>
      <c r="E11332" s="6" t="s">
        <v>23402</v>
      </c>
      <c r="F11332" t="s">
        <v>30</v>
      </c>
      <c r="G11332">
        <v>5</v>
      </c>
      <c r="H11332">
        <v>2</v>
      </c>
      <c r="I11332">
        <v>49</v>
      </c>
      <c r="J11332">
        <v>5</v>
      </c>
      <c r="K11332">
        <v>254.52</v>
      </c>
      <c r="L11332" t="str">
        <f t="shared" si="1062"/>
        <v/>
      </c>
      <c r="M11332">
        <v>0</v>
      </c>
      <c r="N11332" t="str">
        <f t="shared" si="1063"/>
        <v/>
      </c>
      <c r="O11332">
        <v>0</v>
      </c>
      <c r="P11332" s="11">
        <v>0.4</v>
      </c>
      <c r="Q11332" s="11">
        <v>0.10204081632653</v>
      </c>
      <c r="R11332" s="12">
        <v>0</v>
      </c>
      <c r="S11332" t="s">
        <v>27</v>
      </c>
      <c r="T11332">
        <v>0</v>
      </c>
      <c r="U11332">
        <f t="shared" si="1064"/>
        <v>5</v>
      </c>
      <c r="V11332">
        <f t="shared" si="1065"/>
        <v>1</v>
      </c>
      <c r="W11332">
        <f t="shared" si="1066"/>
        <v>3</v>
      </c>
      <c r="X11332" t="str">
        <f t="shared" si="1067"/>
        <v>513</v>
      </c>
      <c r="Y11332" t="str">
        <f>IF(Table1[[#This Row],[RFM_Score]]="555","Champion", IF(AND(J11332&gt;=4,V11332&gt;=4),"Loyal", IF(U11332&lt;=2,"At Risk", IF(W11332&gt;=4,"Potential Loyalist","Others"))))</f>
        <v>Others</v>
      </c>
    </row>
    <row r="11333" spans="1:25">
      <c r="A11333" t="s">
        <v>11092</v>
      </c>
      <c r="B11333">
        <v>26</v>
      </c>
      <c r="C11333" t="s">
        <v>19</v>
      </c>
      <c r="D11333" t="s">
        <v>41</v>
      </c>
      <c r="E11333" s="6" t="s">
        <v>23403</v>
      </c>
      <c r="F11333" t="s">
        <v>62</v>
      </c>
      <c r="G11333">
        <v>2</v>
      </c>
      <c r="H11333">
        <v>1</v>
      </c>
      <c r="I11333">
        <v>39</v>
      </c>
      <c r="J11333">
        <v>2</v>
      </c>
      <c r="K11333">
        <v>253.7</v>
      </c>
      <c r="L11333" t="str">
        <f t="shared" si="1062"/>
        <v/>
      </c>
      <c r="M11333">
        <v>0</v>
      </c>
      <c r="N11333" t="str">
        <f t="shared" si="1063"/>
        <v/>
      </c>
      <c r="O11333">
        <v>12</v>
      </c>
      <c r="P11333" s="11">
        <v>0.5</v>
      </c>
      <c r="Q11333" s="11">
        <v>5.1282051282051197E-2</v>
      </c>
      <c r="R11333" s="12">
        <v>0</v>
      </c>
      <c r="S11333" t="s">
        <v>27</v>
      </c>
      <c r="T11333">
        <v>0</v>
      </c>
      <c r="U11333">
        <f t="shared" si="1064"/>
        <v>5</v>
      </c>
      <c r="V11333">
        <f t="shared" si="1065"/>
        <v>1</v>
      </c>
      <c r="W11333">
        <f t="shared" si="1066"/>
        <v>3</v>
      </c>
      <c r="X11333" t="str">
        <f t="shared" si="1067"/>
        <v>513</v>
      </c>
      <c r="Y11333" t="str">
        <f>IF(Table1[[#This Row],[RFM_Score]]="555","Champion", IF(AND(J11333&gt;=4,V11333&gt;=4),"Loyal", IF(U11333&lt;=2,"At Risk", IF(W11333&gt;=4,"Potential Loyalist","Others"))))</f>
        <v>Others</v>
      </c>
    </row>
    <row r="11334" spans="1:25">
      <c r="A11334" t="s">
        <v>1745</v>
      </c>
      <c r="B11334">
        <v>33</v>
      </c>
      <c r="C11334" t="s">
        <v>19</v>
      </c>
      <c r="D11334" t="s">
        <v>29</v>
      </c>
      <c r="E11334" s="6" t="s">
        <v>23404</v>
      </c>
      <c r="F11334" t="s">
        <v>26</v>
      </c>
      <c r="G11334">
        <v>3</v>
      </c>
      <c r="H11334">
        <v>1</v>
      </c>
      <c r="I11334">
        <v>45</v>
      </c>
      <c r="J11334">
        <v>3</v>
      </c>
      <c r="K11334">
        <v>253.19</v>
      </c>
      <c r="L11334" t="str">
        <f t="shared" si="1062"/>
        <v/>
      </c>
      <c r="M11334">
        <v>0</v>
      </c>
      <c r="N11334" t="str">
        <f t="shared" si="1063"/>
        <v/>
      </c>
      <c r="O11334">
        <v>8</v>
      </c>
      <c r="P11334" s="11">
        <v>0.33333333333333298</v>
      </c>
      <c r="Q11334" s="11">
        <v>6.6666666666666596E-2</v>
      </c>
      <c r="R11334" s="12">
        <v>0</v>
      </c>
      <c r="S11334" t="s">
        <v>27</v>
      </c>
      <c r="T11334">
        <v>0</v>
      </c>
      <c r="U11334">
        <f t="shared" si="1064"/>
        <v>5</v>
      </c>
      <c r="V11334">
        <f t="shared" si="1065"/>
        <v>1</v>
      </c>
      <c r="W11334">
        <f t="shared" si="1066"/>
        <v>3</v>
      </c>
      <c r="X11334" t="str">
        <f t="shared" si="1067"/>
        <v>513</v>
      </c>
      <c r="Y11334" t="str">
        <f>IF(Table1[[#This Row],[RFM_Score]]="555","Champion", IF(AND(J11334&gt;=4,V11334&gt;=4),"Loyal", IF(U11334&lt;=2,"At Risk", IF(W11334&gt;=4,"Potential Loyalist","Others"))))</f>
        <v>Others</v>
      </c>
    </row>
    <row r="11335" spans="1:25">
      <c r="A11335" t="s">
        <v>8797</v>
      </c>
      <c r="B11335">
        <v>46</v>
      </c>
      <c r="C11335" t="s">
        <v>19</v>
      </c>
      <c r="D11335" t="s">
        <v>25</v>
      </c>
      <c r="E11335" s="6" t="s">
        <v>23405</v>
      </c>
      <c r="F11335" t="s">
        <v>26</v>
      </c>
      <c r="G11335">
        <v>2</v>
      </c>
      <c r="H11335">
        <v>1</v>
      </c>
      <c r="I11335">
        <v>44</v>
      </c>
      <c r="J11335">
        <v>1</v>
      </c>
      <c r="K11335">
        <v>253.06</v>
      </c>
      <c r="L11335" t="str">
        <f t="shared" si="1062"/>
        <v/>
      </c>
      <c r="M11335">
        <v>0</v>
      </c>
      <c r="N11335" t="str">
        <f t="shared" si="1063"/>
        <v/>
      </c>
      <c r="O11335">
        <v>61</v>
      </c>
      <c r="P11335" s="11">
        <v>0.5</v>
      </c>
      <c r="Q11335" s="11">
        <v>2.27272727272727E-2</v>
      </c>
      <c r="R11335" s="12">
        <v>0</v>
      </c>
      <c r="S11335" t="s">
        <v>27</v>
      </c>
      <c r="T11335">
        <v>0</v>
      </c>
      <c r="U11335">
        <f t="shared" si="1064"/>
        <v>3</v>
      </c>
      <c r="V11335">
        <f t="shared" si="1065"/>
        <v>1</v>
      </c>
      <c r="W11335">
        <f t="shared" si="1066"/>
        <v>3</v>
      </c>
      <c r="X11335" t="str">
        <f t="shared" si="1067"/>
        <v>313</v>
      </c>
      <c r="Y11335" t="str">
        <f>IF(Table1[[#This Row],[RFM_Score]]="555","Champion", IF(AND(J11335&gt;=4,V11335&gt;=4),"Loyal", IF(U11335&lt;=2,"At Risk", IF(W11335&gt;=4,"Potential Loyalist","Others"))))</f>
        <v>Others</v>
      </c>
    </row>
    <row r="11336" spans="1:25">
      <c r="A11336" t="s">
        <v>11865</v>
      </c>
      <c r="B11336">
        <v>25</v>
      </c>
      <c r="C11336" t="s">
        <v>19</v>
      </c>
      <c r="D11336" t="s">
        <v>25</v>
      </c>
      <c r="E11336" s="6" t="s">
        <v>23406</v>
      </c>
      <c r="F11336" t="s">
        <v>26</v>
      </c>
      <c r="G11336">
        <v>3</v>
      </c>
      <c r="H11336">
        <v>0</v>
      </c>
      <c r="I11336">
        <v>47</v>
      </c>
      <c r="J11336">
        <v>3</v>
      </c>
      <c r="K11336">
        <v>252.55</v>
      </c>
      <c r="L11336" t="str">
        <f t="shared" si="1062"/>
        <v/>
      </c>
      <c r="M11336">
        <v>0</v>
      </c>
      <c r="N11336" t="str">
        <f t="shared" si="1063"/>
        <v/>
      </c>
      <c r="O11336">
        <v>104</v>
      </c>
      <c r="P11336" s="11">
        <v>0</v>
      </c>
      <c r="Q11336" s="11">
        <v>6.3829787234042507E-2</v>
      </c>
      <c r="R11336" s="12">
        <v>0</v>
      </c>
      <c r="S11336" t="s">
        <v>27</v>
      </c>
      <c r="T11336">
        <v>1</v>
      </c>
      <c r="U11336">
        <f t="shared" si="1064"/>
        <v>1</v>
      </c>
      <c r="V11336">
        <f t="shared" si="1065"/>
        <v>1</v>
      </c>
      <c r="W11336">
        <f t="shared" si="1066"/>
        <v>3</v>
      </c>
      <c r="X11336" t="str">
        <f t="shared" si="1067"/>
        <v>113</v>
      </c>
      <c r="Y11336" t="str">
        <f>IF(Table1[[#This Row],[RFM_Score]]="555","Champion", IF(AND(J11336&gt;=4,V11336&gt;=4),"Loyal", IF(U11336&lt;=2,"At Risk", IF(W11336&gt;=4,"Potential Loyalist","Others"))))</f>
        <v>At Risk</v>
      </c>
    </row>
    <row r="11337" spans="1:25">
      <c r="A11337" t="s">
        <v>3265</v>
      </c>
      <c r="B11337">
        <v>44</v>
      </c>
      <c r="C11337" t="s">
        <v>19</v>
      </c>
      <c r="D11337" t="s">
        <v>49</v>
      </c>
      <c r="E11337" s="6" t="s">
        <v>23407</v>
      </c>
      <c r="F11337" t="s">
        <v>30</v>
      </c>
      <c r="G11337">
        <v>1</v>
      </c>
      <c r="H11337">
        <v>0</v>
      </c>
      <c r="I11337">
        <v>45</v>
      </c>
      <c r="J11337">
        <v>2</v>
      </c>
      <c r="K11337">
        <v>252.42</v>
      </c>
      <c r="L11337" t="str">
        <f t="shared" si="1062"/>
        <v/>
      </c>
      <c r="M11337">
        <v>0</v>
      </c>
      <c r="N11337" t="str">
        <f t="shared" si="1063"/>
        <v/>
      </c>
      <c r="O11337">
        <v>5</v>
      </c>
      <c r="P11337" s="11">
        <v>0</v>
      </c>
      <c r="Q11337" s="11">
        <v>4.4444444444444398E-2</v>
      </c>
      <c r="R11337" s="12">
        <v>0</v>
      </c>
      <c r="S11337" t="s">
        <v>27</v>
      </c>
      <c r="T11337">
        <v>0</v>
      </c>
      <c r="U11337">
        <f t="shared" si="1064"/>
        <v>5</v>
      </c>
      <c r="V11337">
        <f t="shared" si="1065"/>
        <v>1</v>
      </c>
      <c r="W11337">
        <f t="shared" si="1066"/>
        <v>3</v>
      </c>
      <c r="X11337" t="str">
        <f t="shared" si="1067"/>
        <v>513</v>
      </c>
      <c r="Y11337" t="str">
        <f>IF(Table1[[#This Row],[RFM_Score]]="555","Champion", IF(AND(J11337&gt;=4,V11337&gt;=4),"Loyal", IF(U11337&lt;=2,"At Risk", IF(W11337&gt;=4,"Potential Loyalist","Others"))))</f>
        <v>Others</v>
      </c>
    </row>
    <row r="11338" spans="1:25">
      <c r="A11338" t="s">
        <v>1928</v>
      </c>
      <c r="B11338">
        <v>35</v>
      </c>
      <c r="C11338" t="s">
        <v>19</v>
      </c>
      <c r="D11338" t="s">
        <v>25</v>
      </c>
      <c r="E11338" s="6" t="s">
        <v>23408</v>
      </c>
      <c r="F11338" t="s">
        <v>30</v>
      </c>
      <c r="G11338">
        <v>2</v>
      </c>
      <c r="H11338">
        <v>0</v>
      </c>
      <c r="I11338">
        <v>72</v>
      </c>
      <c r="J11338">
        <v>7</v>
      </c>
      <c r="K11338">
        <v>249.84</v>
      </c>
      <c r="L11338" t="str">
        <f t="shared" si="1062"/>
        <v/>
      </c>
      <c r="M11338">
        <v>0</v>
      </c>
      <c r="N11338" t="str">
        <f t="shared" si="1063"/>
        <v/>
      </c>
      <c r="O11338">
        <v>12</v>
      </c>
      <c r="P11338" s="11">
        <v>0</v>
      </c>
      <c r="Q11338" s="11">
        <v>9.7222222222222196E-2</v>
      </c>
      <c r="R11338" s="12">
        <v>0</v>
      </c>
      <c r="S11338" t="s">
        <v>27</v>
      </c>
      <c r="T11338">
        <v>0</v>
      </c>
      <c r="U11338">
        <f t="shared" si="1064"/>
        <v>5</v>
      </c>
      <c r="V11338">
        <f t="shared" si="1065"/>
        <v>1</v>
      </c>
      <c r="W11338">
        <f t="shared" si="1066"/>
        <v>3</v>
      </c>
      <c r="X11338" t="str">
        <f t="shared" si="1067"/>
        <v>513</v>
      </c>
      <c r="Y11338" t="str">
        <f>IF(Table1[[#This Row],[RFM_Score]]="555","Champion", IF(AND(J11338&gt;=4,V11338&gt;=4),"Loyal", IF(U11338&lt;=2,"At Risk", IF(W11338&gt;=4,"Potential Loyalist","Others"))))</f>
        <v>Others</v>
      </c>
    </row>
    <row r="11339" spans="1:25">
      <c r="A11339" t="s">
        <v>2099</v>
      </c>
      <c r="B11339">
        <v>39</v>
      </c>
      <c r="C11339" t="s">
        <v>24</v>
      </c>
      <c r="D11339" t="s">
        <v>41</v>
      </c>
      <c r="E11339" s="6" t="s">
        <v>23409</v>
      </c>
      <c r="F11339" t="s">
        <v>26</v>
      </c>
      <c r="G11339">
        <v>1</v>
      </c>
      <c r="H11339">
        <v>0</v>
      </c>
      <c r="I11339">
        <v>44</v>
      </c>
      <c r="J11339">
        <v>4</v>
      </c>
      <c r="K11339">
        <v>249.09</v>
      </c>
      <c r="L11339" t="str">
        <f t="shared" si="1062"/>
        <v/>
      </c>
      <c r="M11339">
        <v>0</v>
      </c>
      <c r="N11339" t="str">
        <f t="shared" si="1063"/>
        <v/>
      </c>
      <c r="O11339">
        <v>2</v>
      </c>
      <c r="P11339" s="11">
        <v>0</v>
      </c>
      <c r="Q11339" s="11">
        <v>9.0909090909090898E-2</v>
      </c>
      <c r="R11339" s="12">
        <v>0</v>
      </c>
      <c r="S11339" t="s">
        <v>27</v>
      </c>
      <c r="T11339">
        <v>0</v>
      </c>
      <c r="U11339">
        <f t="shared" si="1064"/>
        <v>5</v>
      </c>
      <c r="V11339">
        <f t="shared" si="1065"/>
        <v>1</v>
      </c>
      <c r="W11339">
        <f t="shared" si="1066"/>
        <v>3</v>
      </c>
      <c r="X11339" t="str">
        <f t="shared" si="1067"/>
        <v>513</v>
      </c>
      <c r="Y11339" t="str">
        <f>IF(Table1[[#This Row],[RFM_Score]]="555","Champion", IF(AND(J11339&gt;=4,V11339&gt;=4),"Loyal", IF(U11339&lt;=2,"At Risk", IF(W11339&gt;=4,"Potential Loyalist","Others"))))</f>
        <v>Others</v>
      </c>
    </row>
    <row r="11340" spans="1:25">
      <c r="A11340" t="s">
        <v>7745</v>
      </c>
      <c r="B11340">
        <v>26</v>
      </c>
      <c r="C11340" t="s">
        <v>19</v>
      </c>
      <c r="D11340" t="s">
        <v>41</v>
      </c>
      <c r="E11340" s="6" t="s">
        <v>23410</v>
      </c>
      <c r="F11340" t="s">
        <v>26</v>
      </c>
      <c r="G11340">
        <v>3</v>
      </c>
      <c r="H11340">
        <v>2</v>
      </c>
      <c r="I11340">
        <v>56</v>
      </c>
      <c r="J11340">
        <v>1</v>
      </c>
      <c r="K11340">
        <v>248.93</v>
      </c>
      <c r="L11340" t="str">
        <f t="shared" si="1062"/>
        <v/>
      </c>
      <c r="M11340">
        <v>0</v>
      </c>
      <c r="N11340" t="str">
        <f t="shared" si="1063"/>
        <v/>
      </c>
      <c r="O11340">
        <v>21</v>
      </c>
      <c r="P11340" s="11">
        <v>0.66666666666666596</v>
      </c>
      <c r="Q11340" s="11">
        <v>1.7857142857142801E-2</v>
      </c>
      <c r="R11340" s="12">
        <v>0</v>
      </c>
      <c r="S11340" t="s">
        <v>27</v>
      </c>
      <c r="T11340">
        <v>1</v>
      </c>
      <c r="U11340">
        <f t="shared" si="1064"/>
        <v>4</v>
      </c>
      <c r="V11340">
        <f t="shared" si="1065"/>
        <v>1</v>
      </c>
      <c r="W11340">
        <f t="shared" si="1066"/>
        <v>3</v>
      </c>
      <c r="X11340" t="str">
        <f t="shared" si="1067"/>
        <v>413</v>
      </c>
      <c r="Y11340" t="str">
        <f>IF(Table1[[#This Row],[RFM_Score]]="555","Champion", IF(AND(J11340&gt;=4,V11340&gt;=4),"Loyal", IF(U11340&lt;=2,"At Risk", IF(W11340&gt;=4,"Potential Loyalist","Others"))))</f>
        <v>Others</v>
      </c>
    </row>
    <row r="11341" spans="1:25">
      <c r="A11341" t="s">
        <v>2883</v>
      </c>
      <c r="B11341">
        <v>27</v>
      </c>
      <c r="C11341" t="s">
        <v>24</v>
      </c>
      <c r="D11341" t="s">
        <v>49</v>
      </c>
      <c r="E11341" s="6" t="s">
        <v>23411</v>
      </c>
      <c r="F11341" t="s">
        <v>60</v>
      </c>
      <c r="G11341">
        <v>3</v>
      </c>
      <c r="H11341">
        <v>0</v>
      </c>
      <c r="I11341">
        <v>46</v>
      </c>
      <c r="J11341">
        <v>1</v>
      </c>
      <c r="K11341">
        <v>247.55</v>
      </c>
      <c r="L11341" t="str">
        <f t="shared" si="1062"/>
        <v/>
      </c>
      <c r="M11341">
        <v>0</v>
      </c>
      <c r="N11341" t="str">
        <f t="shared" si="1063"/>
        <v/>
      </c>
      <c r="O11341">
        <v>83</v>
      </c>
      <c r="P11341" s="11">
        <v>0</v>
      </c>
      <c r="Q11341" s="11">
        <v>2.1739130434782601E-2</v>
      </c>
      <c r="R11341" s="12">
        <v>0</v>
      </c>
      <c r="S11341" t="s">
        <v>27</v>
      </c>
      <c r="T11341">
        <v>0</v>
      </c>
      <c r="U11341">
        <f t="shared" si="1064"/>
        <v>2</v>
      </c>
      <c r="V11341">
        <f t="shared" si="1065"/>
        <v>1</v>
      </c>
      <c r="W11341">
        <f t="shared" si="1066"/>
        <v>3</v>
      </c>
      <c r="X11341" t="str">
        <f t="shared" si="1067"/>
        <v>213</v>
      </c>
      <c r="Y11341" t="str">
        <f>IF(Table1[[#This Row],[RFM_Score]]="555","Champion", IF(AND(J11341&gt;=4,V11341&gt;=4),"Loyal", IF(U11341&lt;=2,"At Risk", IF(W11341&gt;=4,"Potential Loyalist","Others"))))</f>
        <v>At Risk</v>
      </c>
    </row>
    <row r="11342" spans="1:25">
      <c r="A11342" t="s">
        <v>2535</v>
      </c>
      <c r="B11342">
        <v>44</v>
      </c>
      <c r="C11342" t="s">
        <v>24</v>
      </c>
      <c r="D11342" t="s">
        <v>49</v>
      </c>
      <c r="E11342" s="6" t="s">
        <v>23412</v>
      </c>
      <c r="F11342" t="s">
        <v>37</v>
      </c>
      <c r="G11342">
        <v>4</v>
      </c>
      <c r="H11342">
        <v>2</v>
      </c>
      <c r="I11342">
        <v>45</v>
      </c>
      <c r="J11342">
        <v>1</v>
      </c>
      <c r="K11342">
        <v>247.14</v>
      </c>
      <c r="L11342" t="str">
        <f t="shared" si="1062"/>
        <v/>
      </c>
      <c r="M11342">
        <v>0</v>
      </c>
      <c r="N11342" t="str">
        <f t="shared" si="1063"/>
        <v/>
      </c>
      <c r="O11342">
        <v>28</v>
      </c>
      <c r="P11342" s="11">
        <v>0.5</v>
      </c>
      <c r="Q11342" s="11">
        <v>2.2222222222222199E-2</v>
      </c>
      <c r="R11342" s="12">
        <v>0</v>
      </c>
      <c r="S11342" t="s">
        <v>27</v>
      </c>
      <c r="T11342">
        <v>0</v>
      </c>
      <c r="U11342">
        <f t="shared" si="1064"/>
        <v>4</v>
      </c>
      <c r="V11342">
        <f t="shared" si="1065"/>
        <v>1</v>
      </c>
      <c r="W11342">
        <f t="shared" si="1066"/>
        <v>3</v>
      </c>
      <c r="X11342" t="str">
        <f t="shared" si="1067"/>
        <v>413</v>
      </c>
      <c r="Y11342" t="str">
        <f>IF(Table1[[#This Row],[RFM_Score]]="555","Champion", IF(AND(J11342&gt;=4,V11342&gt;=4),"Loyal", IF(U11342&lt;=2,"At Risk", IF(W11342&gt;=4,"Potential Loyalist","Others"))))</f>
        <v>Others</v>
      </c>
    </row>
    <row r="11343" spans="1:25">
      <c r="A11343" t="s">
        <v>7167</v>
      </c>
      <c r="B11343">
        <v>34</v>
      </c>
      <c r="C11343" t="s">
        <v>24</v>
      </c>
      <c r="D11343" t="s">
        <v>25</v>
      </c>
      <c r="E11343" s="6" t="s">
        <v>23413</v>
      </c>
      <c r="F11343" t="s">
        <v>30</v>
      </c>
      <c r="G11343">
        <v>3</v>
      </c>
      <c r="H11343">
        <v>1</v>
      </c>
      <c r="I11343">
        <v>43</v>
      </c>
      <c r="J11343">
        <v>2</v>
      </c>
      <c r="K11343">
        <v>247.1</v>
      </c>
      <c r="L11343" t="str">
        <f t="shared" si="1062"/>
        <v/>
      </c>
      <c r="M11343">
        <v>0</v>
      </c>
      <c r="N11343" t="str">
        <f t="shared" si="1063"/>
        <v/>
      </c>
      <c r="O11343">
        <v>32</v>
      </c>
      <c r="P11343" s="11">
        <v>0.33333333333333298</v>
      </c>
      <c r="Q11343" s="11">
        <v>4.6511627906976702E-2</v>
      </c>
      <c r="R11343" s="12">
        <v>0</v>
      </c>
      <c r="S11343" t="s">
        <v>27</v>
      </c>
      <c r="T11343">
        <v>0</v>
      </c>
      <c r="U11343">
        <f t="shared" si="1064"/>
        <v>4</v>
      </c>
      <c r="V11343">
        <f t="shared" si="1065"/>
        <v>1</v>
      </c>
      <c r="W11343">
        <f t="shared" si="1066"/>
        <v>3</v>
      </c>
      <c r="X11343" t="str">
        <f t="shared" si="1067"/>
        <v>413</v>
      </c>
      <c r="Y11343" t="str">
        <f>IF(Table1[[#This Row],[RFM_Score]]="555","Champion", IF(AND(J11343&gt;=4,V11343&gt;=4),"Loyal", IF(U11343&lt;=2,"At Risk", IF(W11343&gt;=4,"Potential Loyalist","Others"))))</f>
        <v>Others</v>
      </c>
    </row>
    <row r="11344" spans="1:25">
      <c r="A11344" t="s">
        <v>8868</v>
      </c>
      <c r="B11344">
        <v>27</v>
      </c>
      <c r="C11344" t="s">
        <v>19</v>
      </c>
      <c r="D11344" t="s">
        <v>25</v>
      </c>
      <c r="E11344" s="6" t="s">
        <v>23414</v>
      </c>
      <c r="F11344" t="s">
        <v>30</v>
      </c>
      <c r="G11344">
        <v>3</v>
      </c>
      <c r="H11344">
        <v>2</v>
      </c>
      <c r="I11344">
        <v>53</v>
      </c>
      <c r="J11344">
        <v>3</v>
      </c>
      <c r="K11344">
        <v>247.03</v>
      </c>
      <c r="L11344" t="str">
        <f t="shared" si="1062"/>
        <v/>
      </c>
      <c r="M11344">
        <v>0</v>
      </c>
      <c r="N11344" t="str">
        <f t="shared" si="1063"/>
        <v/>
      </c>
      <c r="O11344">
        <v>3</v>
      </c>
      <c r="P11344" s="11">
        <v>0.66666666666666596</v>
      </c>
      <c r="Q11344" s="11">
        <v>5.6603773584905599E-2</v>
      </c>
      <c r="R11344" s="12">
        <v>0</v>
      </c>
      <c r="S11344" t="s">
        <v>27</v>
      </c>
      <c r="T11344">
        <v>0</v>
      </c>
      <c r="U11344">
        <f t="shared" si="1064"/>
        <v>5</v>
      </c>
      <c r="V11344">
        <f t="shared" si="1065"/>
        <v>1</v>
      </c>
      <c r="W11344">
        <f t="shared" si="1066"/>
        <v>3</v>
      </c>
      <c r="X11344" t="str">
        <f t="shared" si="1067"/>
        <v>513</v>
      </c>
      <c r="Y11344" t="str">
        <f>IF(Table1[[#This Row],[RFM_Score]]="555","Champion", IF(AND(J11344&gt;=4,V11344&gt;=4),"Loyal", IF(U11344&lt;=2,"At Risk", IF(W11344&gt;=4,"Potential Loyalist","Others"))))</f>
        <v>Others</v>
      </c>
    </row>
    <row r="11345" spans="1:25">
      <c r="A11345" t="s">
        <v>6153</v>
      </c>
      <c r="B11345">
        <v>44</v>
      </c>
      <c r="C11345" t="s">
        <v>24</v>
      </c>
      <c r="D11345" t="s">
        <v>49</v>
      </c>
      <c r="E11345" s="6" t="s">
        <v>23415</v>
      </c>
      <c r="F11345" t="s">
        <v>21</v>
      </c>
      <c r="G11345">
        <v>2</v>
      </c>
      <c r="H11345">
        <v>2</v>
      </c>
      <c r="I11345">
        <v>52</v>
      </c>
      <c r="J11345">
        <v>5</v>
      </c>
      <c r="K11345">
        <v>246.63</v>
      </c>
      <c r="L11345" t="str">
        <f t="shared" si="1062"/>
        <v/>
      </c>
      <c r="M11345">
        <v>0</v>
      </c>
      <c r="N11345" t="str">
        <f t="shared" si="1063"/>
        <v/>
      </c>
      <c r="O11345">
        <v>8</v>
      </c>
      <c r="P11345" s="11">
        <v>1</v>
      </c>
      <c r="Q11345" s="11">
        <v>9.6153846153846104E-2</v>
      </c>
      <c r="R11345" s="12">
        <v>0</v>
      </c>
      <c r="S11345" t="s">
        <v>27</v>
      </c>
      <c r="T11345">
        <v>0</v>
      </c>
      <c r="U11345">
        <f t="shared" si="1064"/>
        <v>5</v>
      </c>
      <c r="V11345">
        <f t="shared" si="1065"/>
        <v>1</v>
      </c>
      <c r="W11345">
        <f t="shared" si="1066"/>
        <v>3</v>
      </c>
      <c r="X11345" t="str">
        <f t="shared" si="1067"/>
        <v>513</v>
      </c>
      <c r="Y11345" t="str">
        <f>IF(Table1[[#This Row],[RFM_Score]]="555","Champion", IF(AND(J11345&gt;=4,V11345&gt;=4),"Loyal", IF(U11345&lt;=2,"At Risk", IF(W11345&gt;=4,"Potential Loyalist","Others"))))</f>
        <v>Others</v>
      </c>
    </row>
    <row r="11346" spans="1:25">
      <c r="A11346" t="s">
        <v>1544</v>
      </c>
      <c r="B11346">
        <v>46</v>
      </c>
      <c r="C11346" t="s">
        <v>24</v>
      </c>
      <c r="D11346" t="s">
        <v>35</v>
      </c>
      <c r="E11346" s="6" t="s">
        <v>23416</v>
      </c>
      <c r="F11346" t="s">
        <v>21</v>
      </c>
      <c r="G11346">
        <v>2</v>
      </c>
      <c r="H11346">
        <v>0</v>
      </c>
      <c r="I11346">
        <v>54</v>
      </c>
      <c r="J11346">
        <v>1</v>
      </c>
      <c r="K11346">
        <v>246.51</v>
      </c>
      <c r="L11346" t="str">
        <f t="shared" si="1062"/>
        <v/>
      </c>
      <c r="M11346">
        <v>0</v>
      </c>
      <c r="N11346" t="str">
        <f t="shared" si="1063"/>
        <v/>
      </c>
      <c r="O11346">
        <v>32</v>
      </c>
      <c r="P11346" s="11">
        <v>0</v>
      </c>
      <c r="Q11346" s="11">
        <v>1.85185185185185E-2</v>
      </c>
      <c r="R11346" s="12">
        <v>0</v>
      </c>
      <c r="S11346" t="s">
        <v>27</v>
      </c>
      <c r="T11346">
        <v>0</v>
      </c>
      <c r="U11346">
        <f t="shared" si="1064"/>
        <v>4</v>
      </c>
      <c r="V11346">
        <f t="shared" si="1065"/>
        <v>1</v>
      </c>
      <c r="W11346">
        <f t="shared" si="1066"/>
        <v>3</v>
      </c>
      <c r="X11346" t="str">
        <f t="shared" si="1067"/>
        <v>413</v>
      </c>
      <c r="Y11346" t="str">
        <f>IF(Table1[[#This Row],[RFM_Score]]="555","Champion", IF(AND(J11346&gt;=4,V11346&gt;=4),"Loyal", IF(U11346&lt;=2,"At Risk", IF(W11346&gt;=4,"Potential Loyalist","Others"))))</f>
        <v>Others</v>
      </c>
    </row>
    <row r="11347" spans="1:25">
      <c r="A11347" t="s">
        <v>11089</v>
      </c>
      <c r="B11347">
        <v>39</v>
      </c>
      <c r="C11347" t="s">
        <v>19</v>
      </c>
      <c r="D11347" t="s">
        <v>35</v>
      </c>
      <c r="E11347" s="6" t="s">
        <v>23417</v>
      </c>
      <c r="F11347" t="s">
        <v>30</v>
      </c>
      <c r="G11347">
        <v>2</v>
      </c>
      <c r="H11347">
        <v>1</v>
      </c>
      <c r="I11347">
        <v>52</v>
      </c>
      <c r="J11347">
        <v>2</v>
      </c>
      <c r="K11347">
        <v>245.89</v>
      </c>
      <c r="L11347" t="str">
        <f t="shared" si="1062"/>
        <v/>
      </c>
      <c r="M11347">
        <v>0</v>
      </c>
      <c r="N11347" t="str">
        <f t="shared" si="1063"/>
        <v/>
      </c>
      <c r="O11347">
        <v>53</v>
      </c>
      <c r="P11347" s="11">
        <v>0.5</v>
      </c>
      <c r="Q11347" s="11">
        <v>3.8461538461538401E-2</v>
      </c>
      <c r="R11347" s="12">
        <v>0</v>
      </c>
      <c r="S11347" t="s">
        <v>27</v>
      </c>
      <c r="T11347">
        <v>0</v>
      </c>
      <c r="U11347">
        <f t="shared" si="1064"/>
        <v>3</v>
      </c>
      <c r="V11347">
        <f t="shared" si="1065"/>
        <v>1</v>
      </c>
      <c r="W11347">
        <f t="shared" si="1066"/>
        <v>3</v>
      </c>
      <c r="X11347" t="str">
        <f t="shared" si="1067"/>
        <v>313</v>
      </c>
      <c r="Y11347" t="str">
        <f>IF(Table1[[#This Row],[RFM_Score]]="555","Champion", IF(AND(J11347&gt;=4,V11347&gt;=4),"Loyal", IF(U11347&lt;=2,"At Risk", IF(W11347&gt;=4,"Potential Loyalist","Others"))))</f>
        <v>Others</v>
      </c>
    </row>
    <row r="11348" spans="1:25">
      <c r="A11348" t="s">
        <v>11208</v>
      </c>
      <c r="B11348">
        <v>39</v>
      </c>
      <c r="C11348" t="s">
        <v>24</v>
      </c>
      <c r="D11348" t="s">
        <v>41</v>
      </c>
      <c r="E11348" s="6" t="s">
        <v>23418</v>
      </c>
      <c r="F11348" t="s">
        <v>30</v>
      </c>
      <c r="G11348">
        <v>5</v>
      </c>
      <c r="H11348">
        <v>0</v>
      </c>
      <c r="I11348">
        <v>51</v>
      </c>
      <c r="J11348">
        <v>2</v>
      </c>
      <c r="K11348">
        <v>244.75</v>
      </c>
      <c r="L11348" t="str">
        <f t="shared" si="1062"/>
        <v/>
      </c>
      <c r="M11348">
        <v>0</v>
      </c>
      <c r="N11348" t="str">
        <f t="shared" si="1063"/>
        <v/>
      </c>
      <c r="O11348">
        <v>83</v>
      </c>
      <c r="P11348" s="11">
        <v>0</v>
      </c>
      <c r="Q11348" s="11">
        <v>3.9215686274509803E-2</v>
      </c>
      <c r="R11348" s="12">
        <v>0</v>
      </c>
      <c r="S11348" t="s">
        <v>27</v>
      </c>
      <c r="T11348">
        <v>0</v>
      </c>
      <c r="U11348">
        <f t="shared" si="1064"/>
        <v>2</v>
      </c>
      <c r="V11348">
        <f t="shared" si="1065"/>
        <v>1</v>
      </c>
      <c r="W11348">
        <f t="shared" si="1066"/>
        <v>3</v>
      </c>
      <c r="X11348" t="str">
        <f t="shared" si="1067"/>
        <v>213</v>
      </c>
      <c r="Y11348" t="str">
        <f>IF(Table1[[#This Row],[RFM_Score]]="555","Champion", IF(AND(J11348&gt;=4,V11348&gt;=4),"Loyal", IF(U11348&lt;=2,"At Risk", IF(W11348&gt;=4,"Potential Loyalist","Others"))))</f>
        <v>At Risk</v>
      </c>
    </row>
    <row r="11349" spans="1:25">
      <c r="A11349" t="s">
        <v>1248</v>
      </c>
      <c r="B11349">
        <v>26</v>
      </c>
      <c r="C11349" t="s">
        <v>24</v>
      </c>
      <c r="D11349" t="s">
        <v>35</v>
      </c>
      <c r="E11349" s="6" t="s">
        <v>23419</v>
      </c>
      <c r="F11349" t="s">
        <v>26</v>
      </c>
      <c r="G11349">
        <v>3</v>
      </c>
      <c r="H11349">
        <v>1</v>
      </c>
      <c r="I11349">
        <v>45</v>
      </c>
      <c r="J11349">
        <v>1</v>
      </c>
      <c r="K11349">
        <v>244.61</v>
      </c>
      <c r="L11349" t="str">
        <f t="shared" si="1062"/>
        <v/>
      </c>
      <c r="M11349">
        <v>0</v>
      </c>
      <c r="N11349" t="str">
        <f t="shared" si="1063"/>
        <v/>
      </c>
      <c r="O11349">
        <v>6</v>
      </c>
      <c r="P11349" s="11">
        <v>0.33333333333333298</v>
      </c>
      <c r="Q11349" s="11">
        <v>2.2222222222222199E-2</v>
      </c>
      <c r="R11349" s="12">
        <v>0</v>
      </c>
      <c r="S11349" t="s">
        <v>27</v>
      </c>
      <c r="T11349">
        <v>0</v>
      </c>
      <c r="U11349">
        <f t="shared" si="1064"/>
        <v>5</v>
      </c>
      <c r="V11349">
        <f t="shared" si="1065"/>
        <v>1</v>
      </c>
      <c r="W11349">
        <f t="shared" si="1066"/>
        <v>3</v>
      </c>
      <c r="X11349" t="str">
        <f t="shared" si="1067"/>
        <v>513</v>
      </c>
      <c r="Y11349" t="str">
        <f>IF(Table1[[#This Row],[RFM_Score]]="555","Champion", IF(AND(J11349&gt;=4,V11349&gt;=4),"Loyal", IF(U11349&lt;=2,"At Risk", IF(W11349&gt;=4,"Potential Loyalist","Others"))))</f>
        <v>Others</v>
      </c>
    </row>
    <row r="11350" spans="1:25">
      <c r="A11350" t="s">
        <v>4253</v>
      </c>
      <c r="B11350">
        <v>57</v>
      </c>
      <c r="C11350" t="s">
        <v>19</v>
      </c>
      <c r="D11350" t="s">
        <v>49</v>
      </c>
      <c r="E11350" s="6" t="s">
        <v>23420</v>
      </c>
      <c r="F11350" t="s">
        <v>26</v>
      </c>
      <c r="G11350">
        <v>3</v>
      </c>
      <c r="H11350">
        <v>2</v>
      </c>
      <c r="I11350">
        <v>43</v>
      </c>
      <c r="J11350">
        <v>2</v>
      </c>
      <c r="K11350">
        <v>244.37</v>
      </c>
      <c r="L11350" t="str">
        <f t="shared" si="1062"/>
        <v/>
      </c>
      <c r="M11350">
        <v>0</v>
      </c>
      <c r="N11350" t="str">
        <f t="shared" si="1063"/>
        <v/>
      </c>
      <c r="O11350">
        <v>69</v>
      </c>
      <c r="P11350" s="11">
        <v>0.66666666666666596</v>
      </c>
      <c r="Q11350" s="11">
        <v>4.6511627906976702E-2</v>
      </c>
      <c r="R11350" s="12">
        <v>0</v>
      </c>
      <c r="S11350" t="s">
        <v>27</v>
      </c>
      <c r="T11350">
        <v>0</v>
      </c>
      <c r="U11350">
        <f t="shared" si="1064"/>
        <v>3</v>
      </c>
      <c r="V11350">
        <f t="shared" si="1065"/>
        <v>1</v>
      </c>
      <c r="W11350">
        <f t="shared" si="1066"/>
        <v>3</v>
      </c>
      <c r="X11350" t="str">
        <f t="shared" si="1067"/>
        <v>313</v>
      </c>
      <c r="Y11350" t="str">
        <f>IF(Table1[[#This Row],[RFM_Score]]="555","Champion", IF(AND(J11350&gt;=4,V11350&gt;=4),"Loyal", IF(U11350&lt;=2,"At Risk", IF(W11350&gt;=4,"Potential Loyalist","Others"))))</f>
        <v>Others</v>
      </c>
    </row>
    <row r="11351" spans="1:25">
      <c r="A11351" t="s">
        <v>2481</v>
      </c>
      <c r="B11351">
        <v>28</v>
      </c>
      <c r="C11351" t="s">
        <v>24</v>
      </c>
      <c r="D11351" t="s">
        <v>25</v>
      </c>
      <c r="E11351" s="6" t="s">
        <v>23421</v>
      </c>
      <c r="F11351" t="s">
        <v>21</v>
      </c>
      <c r="G11351">
        <v>2</v>
      </c>
      <c r="H11351">
        <v>1</v>
      </c>
      <c r="I11351">
        <v>57</v>
      </c>
      <c r="J11351">
        <v>3</v>
      </c>
      <c r="K11351">
        <v>244.23</v>
      </c>
      <c r="L11351" t="str">
        <f t="shared" si="1062"/>
        <v/>
      </c>
      <c r="M11351">
        <v>0</v>
      </c>
      <c r="N11351" t="str">
        <f t="shared" si="1063"/>
        <v/>
      </c>
      <c r="O11351">
        <v>0</v>
      </c>
      <c r="P11351" s="11">
        <v>0.5</v>
      </c>
      <c r="Q11351" s="11">
        <v>5.2631578947368397E-2</v>
      </c>
      <c r="R11351" s="12">
        <v>0</v>
      </c>
      <c r="S11351" t="s">
        <v>27</v>
      </c>
      <c r="T11351">
        <v>0</v>
      </c>
      <c r="U11351">
        <f t="shared" si="1064"/>
        <v>5</v>
      </c>
      <c r="V11351">
        <f t="shared" si="1065"/>
        <v>1</v>
      </c>
      <c r="W11351">
        <f t="shared" si="1066"/>
        <v>3</v>
      </c>
      <c r="X11351" t="str">
        <f t="shared" si="1067"/>
        <v>513</v>
      </c>
      <c r="Y11351" t="str">
        <f>IF(Table1[[#This Row],[RFM_Score]]="555","Champion", IF(AND(J11351&gt;=4,V11351&gt;=4),"Loyal", IF(U11351&lt;=2,"At Risk", IF(W11351&gt;=4,"Potential Loyalist","Others"))))</f>
        <v>Others</v>
      </c>
    </row>
    <row r="11352" spans="1:25">
      <c r="A11352" t="s">
        <v>8267</v>
      </c>
      <c r="B11352">
        <v>35</v>
      </c>
      <c r="C11352" t="s">
        <v>24</v>
      </c>
      <c r="D11352" t="s">
        <v>29</v>
      </c>
      <c r="E11352" s="6" t="s">
        <v>23422</v>
      </c>
      <c r="F11352" t="s">
        <v>26</v>
      </c>
      <c r="G11352">
        <v>6</v>
      </c>
      <c r="H11352">
        <v>3</v>
      </c>
      <c r="I11352">
        <v>50</v>
      </c>
      <c r="J11352">
        <v>4</v>
      </c>
      <c r="K11352">
        <v>243.08</v>
      </c>
      <c r="L11352" t="str">
        <f t="shared" si="1062"/>
        <v/>
      </c>
      <c r="M11352">
        <v>0</v>
      </c>
      <c r="N11352" t="str">
        <f t="shared" si="1063"/>
        <v/>
      </c>
      <c r="O11352">
        <v>17</v>
      </c>
      <c r="P11352" s="11">
        <v>0.5</v>
      </c>
      <c r="Q11352" s="11">
        <v>0.08</v>
      </c>
      <c r="R11352" s="12">
        <v>0</v>
      </c>
      <c r="S11352" t="s">
        <v>27</v>
      </c>
      <c r="T11352">
        <v>1</v>
      </c>
      <c r="U11352">
        <f t="shared" si="1064"/>
        <v>5</v>
      </c>
      <c r="V11352">
        <f t="shared" si="1065"/>
        <v>1</v>
      </c>
      <c r="W11352">
        <f t="shared" si="1066"/>
        <v>3</v>
      </c>
      <c r="X11352" t="str">
        <f t="shared" si="1067"/>
        <v>513</v>
      </c>
      <c r="Y11352" t="str">
        <f>IF(Table1[[#This Row],[RFM_Score]]="555","Champion", IF(AND(J11352&gt;=4,V11352&gt;=4),"Loyal", IF(U11352&lt;=2,"At Risk", IF(W11352&gt;=4,"Potential Loyalist","Others"))))</f>
        <v>Others</v>
      </c>
    </row>
    <row r="11353" spans="1:25">
      <c r="A11353" t="s">
        <v>4658</v>
      </c>
      <c r="B11353">
        <v>55</v>
      </c>
      <c r="C11353" t="s">
        <v>24</v>
      </c>
      <c r="D11353" t="s">
        <v>35</v>
      </c>
      <c r="E11353" s="6" t="s">
        <v>23423</v>
      </c>
      <c r="F11353" t="s">
        <v>21</v>
      </c>
      <c r="G11353">
        <v>9</v>
      </c>
      <c r="H11353">
        <v>2</v>
      </c>
      <c r="I11353">
        <v>59</v>
      </c>
      <c r="J11353">
        <v>4</v>
      </c>
      <c r="K11353">
        <v>242.14</v>
      </c>
      <c r="L11353" t="str">
        <f t="shared" si="1062"/>
        <v/>
      </c>
      <c r="M11353">
        <v>0</v>
      </c>
      <c r="N11353" t="str">
        <f t="shared" si="1063"/>
        <v/>
      </c>
      <c r="O11353">
        <v>11</v>
      </c>
      <c r="P11353" s="11">
        <v>0.22222222222222199</v>
      </c>
      <c r="Q11353" s="11">
        <v>6.7796610169491497E-2</v>
      </c>
      <c r="R11353" s="12">
        <v>0</v>
      </c>
      <c r="S11353" t="s">
        <v>27</v>
      </c>
      <c r="T11353">
        <v>0</v>
      </c>
      <c r="U11353">
        <f t="shared" si="1064"/>
        <v>5</v>
      </c>
      <c r="V11353">
        <f t="shared" si="1065"/>
        <v>1</v>
      </c>
      <c r="W11353">
        <f t="shared" si="1066"/>
        <v>3</v>
      </c>
      <c r="X11353" t="str">
        <f t="shared" si="1067"/>
        <v>513</v>
      </c>
      <c r="Y11353" t="str">
        <f>IF(Table1[[#This Row],[RFM_Score]]="555","Champion", IF(AND(J11353&gt;=4,V11353&gt;=4),"Loyal", IF(U11353&lt;=2,"At Risk", IF(W11353&gt;=4,"Potential Loyalist","Others"))))</f>
        <v>Others</v>
      </c>
    </row>
    <row r="11354" spans="1:25">
      <c r="A11354" t="s">
        <v>10522</v>
      </c>
      <c r="B11354">
        <v>35</v>
      </c>
      <c r="C11354" t="s">
        <v>19</v>
      </c>
      <c r="D11354" t="s">
        <v>29</v>
      </c>
      <c r="E11354" s="6" t="s">
        <v>23424</v>
      </c>
      <c r="F11354" t="s">
        <v>26</v>
      </c>
      <c r="G11354">
        <v>3</v>
      </c>
      <c r="H11354">
        <v>1</v>
      </c>
      <c r="I11354">
        <v>46</v>
      </c>
      <c r="J11354">
        <v>3</v>
      </c>
      <c r="K11354">
        <v>242.01</v>
      </c>
      <c r="L11354" t="str">
        <f t="shared" si="1062"/>
        <v/>
      </c>
      <c r="M11354">
        <v>0</v>
      </c>
      <c r="N11354" t="str">
        <f t="shared" si="1063"/>
        <v/>
      </c>
      <c r="O11354">
        <v>12</v>
      </c>
      <c r="P11354" s="11">
        <v>0.33333333333333298</v>
      </c>
      <c r="Q11354" s="11">
        <v>6.5217391304347797E-2</v>
      </c>
      <c r="R11354" s="12">
        <v>0</v>
      </c>
      <c r="S11354" t="s">
        <v>27</v>
      </c>
      <c r="T11354">
        <v>0</v>
      </c>
      <c r="U11354">
        <f t="shared" si="1064"/>
        <v>5</v>
      </c>
      <c r="V11354">
        <f t="shared" si="1065"/>
        <v>1</v>
      </c>
      <c r="W11354">
        <f t="shared" si="1066"/>
        <v>3</v>
      </c>
      <c r="X11354" t="str">
        <f t="shared" si="1067"/>
        <v>513</v>
      </c>
      <c r="Y11354" t="str">
        <f>IF(Table1[[#This Row],[RFM_Score]]="555","Champion", IF(AND(J11354&gt;=4,V11354&gt;=4),"Loyal", IF(U11354&lt;=2,"At Risk", IF(W11354&gt;=4,"Potential Loyalist","Others"))))</f>
        <v>Others</v>
      </c>
    </row>
    <row r="11355" spans="1:25">
      <c r="A11355" t="s">
        <v>2023</v>
      </c>
      <c r="B11355">
        <v>43</v>
      </c>
      <c r="C11355" t="s">
        <v>24</v>
      </c>
      <c r="D11355" t="s">
        <v>25</v>
      </c>
      <c r="E11355" s="6" t="s">
        <v>23425</v>
      </c>
      <c r="F11355" t="s">
        <v>26</v>
      </c>
      <c r="G11355">
        <v>5</v>
      </c>
      <c r="H11355">
        <v>1</v>
      </c>
      <c r="I11355">
        <v>42</v>
      </c>
      <c r="J11355">
        <v>1</v>
      </c>
      <c r="K11355">
        <v>241.07</v>
      </c>
      <c r="L11355" t="str">
        <f t="shared" si="1062"/>
        <v/>
      </c>
      <c r="M11355">
        <v>0</v>
      </c>
      <c r="N11355" t="str">
        <f t="shared" si="1063"/>
        <v/>
      </c>
      <c r="O11355">
        <v>13</v>
      </c>
      <c r="P11355" s="11">
        <v>0.2</v>
      </c>
      <c r="Q11355" s="11">
        <v>2.3809523809523801E-2</v>
      </c>
      <c r="R11355" s="12">
        <v>0</v>
      </c>
      <c r="S11355" t="s">
        <v>27</v>
      </c>
      <c r="T11355">
        <v>0</v>
      </c>
      <c r="U11355">
        <f t="shared" si="1064"/>
        <v>5</v>
      </c>
      <c r="V11355">
        <f t="shared" si="1065"/>
        <v>1</v>
      </c>
      <c r="W11355">
        <f t="shared" si="1066"/>
        <v>3</v>
      </c>
      <c r="X11355" t="str">
        <f t="shared" si="1067"/>
        <v>513</v>
      </c>
      <c r="Y11355" t="str">
        <f>IF(Table1[[#This Row],[RFM_Score]]="555","Champion", IF(AND(J11355&gt;=4,V11355&gt;=4),"Loyal", IF(U11355&lt;=2,"At Risk", IF(W11355&gt;=4,"Potential Loyalist","Others"))))</f>
        <v>Others</v>
      </c>
    </row>
    <row r="11356" spans="1:25">
      <c r="A11356" t="s">
        <v>10298</v>
      </c>
      <c r="B11356">
        <v>45</v>
      </c>
      <c r="C11356" t="s">
        <v>19</v>
      </c>
      <c r="D11356" t="s">
        <v>25</v>
      </c>
      <c r="E11356" s="6" t="s">
        <v>23426</v>
      </c>
      <c r="F11356" t="s">
        <v>37</v>
      </c>
      <c r="G11356">
        <v>1</v>
      </c>
      <c r="H11356">
        <v>1</v>
      </c>
      <c r="I11356">
        <v>63</v>
      </c>
      <c r="J11356">
        <v>4</v>
      </c>
      <c r="K11356">
        <v>241.01</v>
      </c>
      <c r="L11356" t="str">
        <f t="shared" si="1062"/>
        <v/>
      </c>
      <c r="M11356">
        <v>0</v>
      </c>
      <c r="N11356" t="str">
        <f t="shared" si="1063"/>
        <v/>
      </c>
      <c r="O11356">
        <v>78</v>
      </c>
      <c r="P11356" s="11">
        <v>1</v>
      </c>
      <c r="Q11356" s="11">
        <v>6.3492063492063405E-2</v>
      </c>
      <c r="R11356" s="12">
        <v>0</v>
      </c>
      <c r="S11356" t="s">
        <v>27</v>
      </c>
      <c r="T11356">
        <v>0</v>
      </c>
      <c r="U11356">
        <f t="shared" si="1064"/>
        <v>2</v>
      </c>
      <c r="V11356">
        <f t="shared" si="1065"/>
        <v>1</v>
      </c>
      <c r="W11356">
        <f t="shared" si="1066"/>
        <v>3</v>
      </c>
      <c r="X11356" t="str">
        <f t="shared" si="1067"/>
        <v>213</v>
      </c>
      <c r="Y11356" t="str">
        <f>IF(Table1[[#This Row],[RFM_Score]]="555","Champion", IF(AND(J11356&gt;=4,V11356&gt;=4),"Loyal", IF(U11356&lt;=2,"At Risk", IF(W11356&gt;=4,"Potential Loyalist","Others"))))</f>
        <v>At Risk</v>
      </c>
    </row>
    <row r="11357" spans="1:25">
      <c r="A11357" t="s">
        <v>318</v>
      </c>
      <c r="B11357">
        <v>42</v>
      </c>
      <c r="C11357" t="s">
        <v>19</v>
      </c>
      <c r="D11357" t="s">
        <v>35</v>
      </c>
      <c r="E11357" s="6" t="s">
        <v>23427</v>
      </c>
      <c r="F11357" t="s">
        <v>62</v>
      </c>
      <c r="G11357">
        <v>2</v>
      </c>
      <c r="H11357">
        <v>2</v>
      </c>
      <c r="I11357">
        <v>52</v>
      </c>
      <c r="J11357">
        <v>2</v>
      </c>
      <c r="K11357">
        <v>240.91</v>
      </c>
      <c r="L11357" t="str">
        <f t="shared" si="1062"/>
        <v/>
      </c>
      <c r="M11357">
        <v>0</v>
      </c>
      <c r="N11357" t="str">
        <f t="shared" si="1063"/>
        <v/>
      </c>
      <c r="O11357">
        <v>8</v>
      </c>
      <c r="P11357" s="11">
        <v>1</v>
      </c>
      <c r="Q11357" s="11">
        <v>3.8461538461538401E-2</v>
      </c>
      <c r="R11357" s="12">
        <v>0</v>
      </c>
      <c r="S11357" t="s">
        <v>27</v>
      </c>
      <c r="T11357">
        <v>0</v>
      </c>
      <c r="U11357">
        <f t="shared" si="1064"/>
        <v>5</v>
      </c>
      <c r="V11357">
        <f t="shared" si="1065"/>
        <v>1</v>
      </c>
      <c r="W11357">
        <f t="shared" si="1066"/>
        <v>3</v>
      </c>
      <c r="X11357" t="str">
        <f t="shared" si="1067"/>
        <v>513</v>
      </c>
      <c r="Y11357" t="str">
        <f>IF(Table1[[#This Row],[RFM_Score]]="555","Champion", IF(AND(J11357&gt;=4,V11357&gt;=4),"Loyal", IF(U11357&lt;=2,"At Risk", IF(W11357&gt;=4,"Potential Loyalist","Others"))))</f>
        <v>Others</v>
      </c>
    </row>
    <row r="11358" spans="1:25">
      <c r="A11358" t="s">
        <v>294</v>
      </c>
      <c r="B11358">
        <v>26</v>
      </c>
      <c r="C11358" t="s">
        <v>19</v>
      </c>
      <c r="D11358" t="s">
        <v>25</v>
      </c>
      <c r="E11358" s="6" t="s">
        <v>23428</v>
      </c>
      <c r="F11358" t="s">
        <v>62</v>
      </c>
      <c r="G11358">
        <v>3</v>
      </c>
      <c r="H11358">
        <v>1</v>
      </c>
      <c r="I11358">
        <v>63</v>
      </c>
      <c r="J11358">
        <v>9</v>
      </c>
      <c r="K11358">
        <v>240.39</v>
      </c>
      <c r="L11358" t="str">
        <f t="shared" si="1062"/>
        <v/>
      </c>
      <c r="M11358">
        <v>0</v>
      </c>
      <c r="N11358" t="str">
        <f t="shared" si="1063"/>
        <v/>
      </c>
      <c r="O11358">
        <v>20</v>
      </c>
      <c r="P11358" s="11">
        <v>0.33333333333333298</v>
      </c>
      <c r="Q11358" s="11">
        <v>0.14285714285714199</v>
      </c>
      <c r="R11358" s="12">
        <v>0</v>
      </c>
      <c r="S11358" t="s">
        <v>27</v>
      </c>
      <c r="T11358">
        <v>0</v>
      </c>
      <c r="U11358">
        <f t="shared" si="1064"/>
        <v>5</v>
      </c>
      <c r="V11358">
        <f t="shared" si="1065"/>
        <v>1</v>
      </c>
      <c r="W11358">
        <f t="shared" si="1066"/>
        <v>3</v>
      </c>
      <c r="X11358" t="str">
        <f t="shared" si="1067"/>
        <v>513</v>
      </c>
      <c r="Y11358" t="str">
        <f>IF(Table1[[#This Row],[RFM_Score]]="555","Champion", IF(AND(J11358&gt;=4,V11358&gt;=4),"Loyal", IF(U11358&lt;=2,"At Risk", IF(W11358&gt;=4,"Potential Loyalist","Others"))))</f>
        <v>Others</v>
      </c>
    </row>
    <row r="11359" spans="1:25">
      <c r="A11359" t="s">
        <v>7705</v>
      </c>
      <c r="B11359">
        <v>34</v>
      </c>
      <c r="C11359" t="s">
        <v>19</v>
      </c>
      <c r="D11359" t="s">
        <v>20</v>
      </c>
      <c r="E11359" s="6" t="s">
        <v>23429</v>
      </c>
      <c r="F11359" t="s">
        <v>30</v>
      </c>
      <c r="G11359">
        <v>4</v>
      </c>
      <c r="H11359">
        <v>0</v>
      </c>
      <c r="I11359">
        <v>56</v>
      </c>
      <c r="J11359">
        <v>4</v>
      </c>
      <c r="K11359">
        <v>239.83</v>
      </c>
      <c r="L11359" t="str">
        <f t="shared" si="1062"/>
        <v/>
      </c>
      <c r="M11359">
        <v>0</v>
      </c>
      <c r="N11359" t="str">
        <f t="shared" si="1063"/>
        <v/>
      </c>
      <c r="O11359">
        <v>75</v>
      </c>
      <c r="P11359" s="11">
        <v>0</v>
      </c>
      <c r="Q11359" s="11">
        <v>7.1428571428571397E-2</v>
      </c>
      <c r="R11359" s="12">
        <v>0</v>
      </c>
      <c r="S11359" t="s">
        <v>27</v>
      </c>
      <c r="T11359">
        <v>1</v>
      </c>
      <c r="U11359">
        <f t="shared" si="1064"/>
        <v>2</v>
      </c>
      <c r="V11359">
        <f t="shared" si="1065"/>
        <v>1</v>
      </c>
      <c r="W11359">
        <f t="shared" si="1066"/>
        <v>3</v>
      </c>
      <c r="X11359" t="str">
        <f t="shared" si="1067"/>
        <v>213</v>
      </c>
      <c r="Y11359" t="str">
        <f>IF(Table1[[#This Row],[RFM_Score]]="555","Champion", IF(AND(J11359&gt;=4,V11359&gt;=4),"Loyal", IF(U11359&lt;=2,"At Risk", IF(W11359&gt;=4,"Potential Loyalist","Others"))))</f>
        <v>At Risk</v>
      </c>
    </row>
    <row r="11360" spans="1:25">
      <c r="A11360" t="s">
        <v>7717</v>
      </c>
      <c r="B11360">
        <v>41</v>
      </c>
      <c r="C11360" t="s">
        <v>24</v>
      </c>
      <c r="D11360" t="s">
        <v>46</v>
      </c>
      <c r="E11360" s="6" t="s">
        <v>23430</v>
      </c>
      <c r="F11360" t="s">
        <v>26</v>
      </c>
      <c r="G11360">
        <v>9</v>
      </c>
      <c r="H11360">
        <v>5</v>
      </c>
      <c r="I11360">
        <v>52</v>
      </c>
      <c r="J11360">
        <v>2</v>
      </c>
      <c r="K11360">
        <v>239.39</v>
      </c>
      <c r="L11360" t="str">
        <f t="shared" si="1062"/>
        <v/>
      </c>
      <c r="M11360">
        <v>0</v>
      </c>
      <c r="N11360" t="str">
        <f t="shared" si="1063"/>
        <v/>
      </c>
      <c r="O11360">
        <v>8</v>
      </c>
      <c r="P11360" s="11">
        <v>0.55555555555555503</v>
      </c>
      <c r="Q11360" s="11">
        <v>3.8461538461538401E-2</v>
      </c>
      <c r="R11360" s="12">
        <v>0</v>
      </c>
      <c r="S11360" t="s">
        <v>27</v>
      </c>
      <c r="T11360">
        <v>0</v>
      </c>
      <c r="U11360">
        <f t="shared" si="1064"/>
        <v>5</v>
      </c>
      <c r="V11360">
        <f t="shared" si="1065"/>
        <v>1</v>
      </c>
      <c r="W11360">
        <f t="shared" si="1066"/>
        <v>3</v>
      </c>
      <c r="X11360" t="str">
        <f t="shared" si="1067"/>
        <v>513</v>
      </c>
      <c r="Y11360" t="str">
        <f>IF(Table1[[#This Row],[RFM_Score]]="555","Champion", IF(AND(J11360&gt;=4,V11360&gt;=4),"Loyal", IF(U11360&lt;=2,"At Risk", IF(W11360&gt;=4,"Potential Loyalist","Others"))))</f>
        <v>Others</v>
      </c>
    </row>
    <row r="11361" spans="1:25">
      <c r="A11361" t="s">
        <v>2216</v>
      </c>
      <c r="B11361">
        <v>35</v>
      </c>
      <c r="C11361" t="s">
        <v>24</v>
      </c>
      <c r="D11361" t="s">
        <v>41</v>
      </c>
      <c r="E11361" s="6" t="s">
        <v>23431</v>
      </c>
      <c r="F11361" t="s">
        <v>37</v>
      </c>
      <c r="G11361">
        <v>4</v>
      </c>
      <c r="H11361">
        <v>0</v>
      </c>
      <c r="I11361">
        <v>38</v>
      </c>
      <c r="J11361">
        <v>5</v>
      </c>
      <c r="K11361">
        <v>237.8</v>
      </c>
      <c r="L11361" t="str">
        <f t="shared" si="1062"/>
        <v/>
      </c>
      <c r="M11361">
        <v>0</v>
      </c>
      <c r="N11361" t="str">
        <f t="shared" si="1063"/>
        <v/>
      </c>
      <c r="O11361">
        <v>62</v>
      </c>
      <c r="P11361" s="11">
        <v>0</v>
      </c>
      <c r="Q11361" s="11">
        <v>0.13157894736842099</v>
      </c>
      <c r="R11361" s="12">
        <v>0</v>
      </c>
      <c r="S11361" t="s">
        <v>27</v>
      </c>
      <c r="T11361">
        <v>0</v>
      </c>
      <c r="U11361">
        <f t="shared" si="1064"/>
        <v>3</v>
      </c>
      <c r="V11361">
        <f t="shared" si="1065"/>
        <v>1</v>
      </c>
      <c r="W11361">
        <f t="shared" si="1066"/>
        <v>3</v>
      </c>
      <c r="X11361" t="str">
        <f t="shared" si="1067"/>
        <v>313</v>
      </c>
      <c r="Y11361" t="str">
        <f>IF(Table1[[#This Row],[RFM_Score]]="555","Champion", IF(AND(J11361&gt;=4,V11361&gt;=4),"Loyal", IF(U11361&lt;=2,"At Risk", IF(W11361&gt;=4,"Potential Loyalist","Others"))))</f>
        <v>Others</v>
      </c>
    </row>
    <row r="11362" spans="1:25">
      <c r="A11362" t="s">
        <v>2539</v>
      </c>
      <c r="B11362">
        <v>31</v>
      </c>
      <c r="C11362" t="s">
        <v>19</v>
      </c>
      <c r="D11362" t="s">
        <v>41</v>
      </c>
      <c r="E11362" s="6" t="s">
        <v>23432</v>
      </c>
      <c r="F11362" t="s">
        <v>26</v>
      </c>
      <c r="G11362">
        <v>4</v>
      </c>
      <c r="H11362">
        <v>0</v>
      </c>
      <c r="I11362">
        <v>53</v>
      </c>
      <c r="J11362">
        <v>2</v>
      </c>
      <c r="K11362">
        <v>237.72</v>
      </c>
      <c r="L11362" t="str">
        <f t="shared" si="1062"/>
        <v/>
      </c>
      <c r="M11362">
        <v>0</v>
      </c>
      <c r="N11362" t="str">
        <f t="shared" si="1063"/>
        <v/>
      </c>
      <c r="O11362">
        <v>26</v>
      </c>
      <c r="P11362" s="11">
        <v>0</v>
      </c>
      <c r="Q11362" s="11">
        <v>3.7735849056603703E-2</v>
      </c>
      <c r="R11362" s="12">
        <v>0</v>
      </c>
      <c r="S11362" t="s">
        <v>27</v>
      </c>
      <c r="T11362">
        <v>0</v>
      </c>
      <c r="U11362">
        <f t="shared" si="1064"/>
        <v>4</v>
      </c>
      <c r="V11362">
        <f t="shared" si="1065"/>
        <v>1</v>
      </c>
      <c r="W11362">
        <f t="shared" si="1066"/>
        <v>3</v>
      </c>
      <c r="X11362" t="str">
        <f t="shared" si="1067"/>
        <v>413</v>
      </c>
      <c r="Y11362" t="str">
        <f>IF(Table1[[#This Row],[RFM_Score]]="555","Champion", IF(AND(J11362&gt;=4,V11362&gt;=4),"Loyal", IF(U11362&lt;=2,"At Risk", IF(W11362&gt;=4,"Potential Loyalist","Others"))))</f>
        <v>Others</v>
      </c>
    </row>
    <row r="11363" spans="1:25">
      <c r="A11363" t="s">
        <v>11181</v>
      </c>
      <c r="B11363">
        <v>49</v>
      </c>
      <c r="C11363" t="s">
        <v>19</v>
      </c>
      <c r="D11363" t="s">
        <v>49</v>
      </c>
      <c r="E11363" s="6" t="s">
        <v>23433</v>
      </c>
      <c r="F11363" t="s">
        <v>30</v>
      </c>
      <c r="G11363">
        <v>3</v>
      </c>
      <c r="H11363">
        <v>1</v>
      </c>
      <c r="I11363">
        <v>45</v>
      </c>
      <c r="J11363">
        <v>0</v>
      </c>
      <c r="K11363">
        <v>237.28</v>
      </c>
      <c r="L11363" t="str">
        <f t="shared" si="1062"/>
        <v/>
      </c>
      <c r="M11363">
        <v>0</v>
      </c>
      <c r="N11363" t="str">
        <f t="shared" si="1063"/>
        <v/>
      </c>
      <c r="O11363">
        <v>37</v>
      </c>
      <c r="P11363" s="11">
        <v>0.33333333333333298</v>
      </c>
      <c r="Q11363" s="11">
        <v>0</v>
      </c>
      <c r="R11363" s="12">
        <v>0</v>
      </c>
      <c r="S11363" t="s">
        <v>27</v>
      </c>
      <c r="T11363">
        <v>0</v>
      </c>
      <c r="U11363">
        <f t="shared" si="1064"/>
        <v>4</v>
      </c>
      <c r="V11363">
        <f t="shared" si="1065"/>
        <v>1</v>
      </c>
      <c r="W11363">
        <f t="shared" si="1066"/>
        <v>3</v>
      </c>
      <c r="X11363" t="str">
        <f t="shared" si="1067"/>
        <v>413</v>
      </c>
      <c r="Y11363" t="str">
        <f>IF(Table1[[#This Row],[RFM_Score]]="555","Champion", IF(AND(J11363&gt;=4,V11363&gt;=4),"Loyal", IF(U11363&lt;=2,"At Risk", IF(W11363&gt;=4,"Potential Loyalist","Others"))))</f>
        <v>Others</v>
      </c>
    </row>
    <row r="11364" spans="1:25">
      <c r="A11364" t="s">
        <v>4126</v>
      </c>
      <c r="B11364">
        <v>30</v>
      </c>
      <c r="C11364" t="s">
        <v>24</v>
      </c>
      <c r="D11364" t="s">
        <v>41</v>
      </c>
      <c r="E11364" s="6" t="s">
        <v>23434</v>
      </c>
      <c r="F11364" t="s">
        <v>26</v>
      </c>
      <c r="G11364">
        <v>3</v>
      </c>
      <c r="H11364">
        <v>2</v>
      </c>
      <c r="I11364">
        <v>57</v>
      </c>
      <c r="J11364">
        <v>5</v>
      </c>
      <c r="K11364">
        <v>237.26</v>
      </c>
      <c r="L11364" t="str">
        <f t="shared" si="1062"/>
        <v/>
      </c>
      <c r="M11364">
        <v>0</v>
      </c>
      <c r="N11364" t="str">
        <f t="shared" si="1063"/>
        <v/>
      </c>
      <c r="O11364">
        <v>1</v>
      </c>
      <c r="P11364" s="11">
        <v>0.66666666666666596</v>
      </c>
      <c r="Q11364" s="11">
        <v>8.7719298245614002E-2</v>
      </c>
      <c r="R11364" s="12">
        <v>0</v>
      </c>
      <c r="S11364" t="s">
        <v>27</v>
      </c>
      <c r="T11364">
        <v>0</v>
      </c>
      <c r="U11364">
        <f t="shared" si="1064"/>
        <v>5</v>
      </c>
      <c r="V11364">
        <f t="shared" si="1065"/>
        <v>1</v>
      </c>
      <c r="W11364">
        <f t="shared" si="1066"/>
        <v>3</v>
      </c>
      <c r="X11364" t="str">
        <f t="shared" si="1067"/>
        <v>513</v>
      </c>
      <c r="Y11364" t="str">
        <f>IF(Table1[[#This Row],[RFM_Score]]="555","Champion", IF(AND(J11364&gt;=4,V11364&gt;=4),"Loyal", IF(U11364&lt;=2,"At Risk", IF(W11364&gt;=4,"Potential Loyalist","Others"))))</f>
        <v>Others</v>
      </c>
    </row>
    <row r="11365" spans="1:25">
      <c r="A11365" t="s">
        <v>11590</v>
      </c>
      <c r="B11365">
        <v>48</v>
      </c>
      <c r="C11365" t="s">
        <v>19</v>
      </c>
      <c r="D11365" t="s">
        <v>25</v>
      </c>
      <c r="E11365" s="6" t="s">
        <v>23435</v>
      </c>
      <c r="F11365" t="s">
        <v>26</v>
      </c>
      <c r="G11365">
        <v>3</v>
      </c>
      <c r="H11365">
        <v>2</v>
      </c>
      <c r="I11365">
        <v>56</v>
      </c>
      <c r="J11365">
        <v>4</v>
      </c>
      <c r="K11365">
        <v>236.26</v>
      </c>
      <c r="L11365" t="str">
        <f t="shared" si="1062"/>
        <v/>
      </c>
      <c r="M11365">
        <v>0</v>
      </c>
      <c r="N11365" t="str">
        <f t="shared" si="1063"/>
        <v/>
      </c>
      <c r="O11365">
        <v>0</v>
      </c>
      <c r="P11365" s="11">
        <v>0.66666666666666596</v>
      </c>
      <c r="Q11365" s="11">
        <v>7.1428571428571397E-2</v>
      </c>
      <c r="R11365" s="12">
        <v>0</v>
      </c>
      <c r="S11365" t="s">
        <v>27</v>
      </c>
      <c r="T11365">
        <v>0</v>
      </c>
      <c r="U11365">
        <f t="shared" si="1064"/>
        <v>5</v>
      </c>
      <c r="V11365">
        <f t="shared" si="1065"/>
        <v>1</v>
      </c>
      <c r="W11365">
        <f t="shared" si="1066"/>
        <v>3</v>
      </c>
      <c r="X11365" t="str">
        <f t="shared" si="1067"/>
        <v>513</v>
      </c>
      <c r="Y11365" t="str">
        <f>IF(Table1[[#This Row],[RFM_Score]]="555","Champion", IF(AND(J11365&gt;=4,V11365&gt;=4),"Loyal", IF(U11365&lt;=2,"At Risk", IF(W11365&gt;=4,"Potential Loyalist","Others"))))</f>
        <v>Others</v>
      </c>
    </row>
    <row r="11366" spans="1:25">
      <c r="A11366" t="s">
        <v>1625</v>
      </c>
      <c r="B11366">
        <v>25</v>
      </c>
      <c r="C11366" t="s">
        <v>24</v>
      </c>
      <c r="D11366" t="s">
        <v>25</v>
      </c>
      <c r="E11366" s="6" t="s">
        <v>23436</v>
      </c>
      <c r="F11366" t="s">
        <v>30</v>
      </c>
      <c r="G11366">
        <v>4</v>
      </c>
      <c r="H11366">
        <v>0</v>
      </c>
      <c r="I11366">
        <v>57</v>
      </c>
      <c r="J11366">
        <v>2</v>
      </c>
      <c r="K11366">
        <v>235.97</v>
      </c>
      <c r="L11366" t="str">
        <f t="shared" si="1062"/>
        <v/>
      </c>
      <c r="M11366">
        <v>0</v>
      </c>
      <c r="N11366" t="str">
        <f t="shared" si="1063"/>
        <v/>
      </c>
      <c r="O11366">
        <v>5</v>
      </c>
      <c r="P11366" s="11">
        <v>0</v>
      </c>
      <c r="Q11366" s="11">
        <v>3.5087719298245598E-2</v>
      </c>
      <c r="R11366" s="12">
        <v>0</v>
      </c>
      <c r="S11366" t="s">
        <v>27</v>
      </c>
      <c r="T11366">
        <v>0</v>
      </c>
      <c r="U11366">
        <f t="shared" si="1064"/>
        <v>5</v>
      </c>
      <c r="V11366">
        <f t="shared" si="1065"/>
        <v>1</v>
      </c>
      <c r="W11366">
        <f t="shared" si="1066"/>
        <v>3</v>
      </c>
      <c r="X11366" t="str">
        <f t="shared" si="1067"/>
        <v>513</v>
      </c>
      <c r="Y11366" t="str">
        <f>IF(Table1[[#This Row],[RFM_Score]]="555","Champion", IF(AND(J11366&gt;=4,V11366&gt;=4),"Loyal", IF(U11366&lt;=2,"At Risk", IF(W11366&gt;=4,"Potential Loyalist","Others"))))</f>
        <v>Others</v>
      </c>
    </row>
    <row r="11367" spans="1:25">
      <c r="A11367" t="s">
        <v>6098</v>
      </c>
      <c r="B11367">
        <v>43</v>
      </c>
      <c r="C11367" t="s">
        <v>19</v>
      </c>
      <c r="D11367" t="s">
        <v>25</v>
      </c>
      <c r="E11367" s="6" t="s">
        <v>23437</v>
      </c>
      <c r="F11367" t="s">
        <v>21</v>
      </c>
      <c r="G11367">
        <v>3</v>
      </c>
      <c r="H11367">
        <v>2</v>
      </c>
      <c r="I11367">
        <v>58</v>
      </c>
      <c r="J11367">
        <v>2</v>
      </c>
      <c r="K11367">
        <v>234.57</v>
      </c>
      <c r="L11367" t="str">
        <f t="shared" si="1062"/>
        <v/>
      </c>
      <c r="M11367">
        <v>0</v>
      </c>
      <c r="N11367" t="str">
        <f t="shared" si="1063"/>
        <v/>
      </c>
      <c r="O11367">
        <v>36</v>
      </c>
      <c r="P11367" s="11">
        <v>0.66666666666666596</v>
      </c>
      <c r="Q11367" s="11">
        <v>3.4482758620689599E-2</v>
      </c>
      <c r="R11367" s="12">
        <v>0</v>
      </c>
      <c r="S11367" t="s">
        <v>27</v>
      </c>
      <c r="T11367">
        <v>1</v>
      </c>
      <c r="U11367">
        <f t="shared" si="1064"/>
        <v>4</v>
      </c>
      <c r="V11367">
        <f t="shared" si="1065"/>
        <v>1</v>
      </c>
      <c r="W11367">
        <f t="shared" si="1066"/>
        <v>3</v>
      </c>
      <c r="X11367" t="str">
        <f t="shared" si="1067"/>
        <v>413</v>
      </c>
      <c r="Y11367" t="str">
        <f>IF(Table1[[#This Row],[RFM_Score]]="555","Champion", IF(AND(J11367&gt;=4,V11367&gt;=4),"Loyal", IF(U11367&lt;=2,"At Risk", IF(W11367&gt;=4,"Potential Loyalist","Others"))))</f>
        <v>Others</v>
      </c>
    </row>
    <row r="11368" spans="1:25">
      <c r="A11368" t="s">
        <v>8990</v>
      </c>
      <c r="B11368">
        <v>28</v>
      </c>
      <c r="C11368" t="s">
        <v>24</v>
      </c>
      <c r="D11368" t="s">
        <v>46</v>
      </c>
      <c r="E11368" s="6" t="s">
        <v>23438</v>
      </c>
      <c r="F11368" t="s">
        <v>30</v>
      </c>
      <c r="G11368">
        <v>3</v>
      </c>
      <c r="H11368">
        <v>2</v>
      </c>
      <c r="I11368">
        <v>60</v>
      </c>
      <c r="J11368">
        <v>6</v>
      </c>
      <c r="K11368">
        <v>234.26</v>
      </c>
      <c r="L11368" t="str">
        <f t="shared" si="1062"/>
        <v/>
      </c>
      <c r="M11368">
        <v>0</v>
      </c>
      <c r="N11368" t="str">
        <f t="shared" si="1063"/>
        <v/>
      </c>
      <c r="O11368">
        <v>73</v>
      </c>
      <c r="P11368" s="11">
        <v>0.66666666666666596</v>
      </c>
      <c r="Q11368" s="11">
        <v>0.1</v>
      </c>
      <c r="R11368" s="12">
        <v>0</v>
      </c>
      <c r="S11368" t="s">
        <v>27</v>
      </c>
      <c r="T11368">
        <v>0</v>
      </c>
      <c r="U11368">
        <f t="shared" si="1064"/>
        <v>2</v>
      </c>
      <c r="V11368">
        <f t="shared" si="1065"/>
        <v>1</v>
      </c>
      <c r="W11368">
        <f t="shared" si="1066"/>
        <v>3</v>
      </c>
      <c r="X11368" t="str">
        <f t="shared" si="1067"/>
        <v>213</v>
      </c>
      <c r="Y11368" t="str">
        <f>IF(Table1[[#This Row],[RFM_Score]]="555","Champion", IF(AND(J11368&gt;=4,V11368&gt;=4),"Loyal", IF(U11368&lt;=2,"At Risk", IF(W11368&gt;=4,"Potential Loyalist","Others"))))</f>
        <v>At Risk</v>
      </c>
    </row>
    <row r="11369" spans="1:25">
      <c r="A11369" t="s">
        <v>34</v>
      </c>
      <c r="B11369">
        <v>32</v>
      </c>
      <c r="C11369" t="s">
        <v>24</v>
      </c>
      <c r="D11369" t="s">
        <v>35</v>
      </c>
      <c r="E11369" s="6" t="s">
        <v>23439</v>
      </c>
      <c r="F11369" t="s">
        <v>30</v>
      </c>
      <c r="G11369">
        <v>2</v>
      </c>
      <c r="H11369">
        <v>0</v>
      </c>
      <c r="I11369">
        <v>47</v>
      </c>
      <c r="J11369">
        <v>2</v>
      </c>
      <c r="K11369">
        <v>234.01</v>
      </c>
      <c r="L11369" t="str">
        <f t="shared" si="1062"/>
        <v/>
      </c>
      <c r="M11369">
        <v>0</v>
      </c>
      <c r="N11369" t="str">
        <f t="shared" si="1063"/>
        <v/>
      </c>
      <c r="O11369">
        <v>12</v>
      </c>
      <c r="P11369" s="11">
        <v>0</v>
      </c>
      <c r="Q11369" s="11">
        <v>4.2553191489361701E-2</v>
      </c>
      <c r="R11369" s="12">
        <v>0</v>
      </c>
      <c r="S11369" t="s">
        <v>27</v>
      </c>
      <c r="T11369">
        <v>1</v>
      </c>
      <c r="U11369">
        <f t="shared" si="1064"/>
        <v>5</v>
      </c>
      <c r="V11369">
        <f t="shared" si="1065"/>
        <v>1</v>
      </c>
      <c r="W11369">
        <f t="shared" si="1066"/>
        <v>3</v>
      </c>
      <c r="X11369" t="str">
        <f t="shared" si="1067"/>
        <v>513</v>
      </c>
      <c r="Y11369" t="str">
        <f>IF(Table1[[#This Row],[RFM_Score]]="555","Champion", IF(AND(J11369&gt;=4,V11369&gt;=4),"Loyal", IF(U11369&lt;=2,"At Risk", IF(W11369&gt;=4,"Potential Loyalist","Others"))))</f>
        <v>Others</v>
      </c>
    </row>
    <row r="11370" spans="1:25">
      <c r="A11370" t="s">
        <v>7671</v>
      </c>
      <c r="B11370">
        <v>57</v>
      </c>
      <c r="C11370" t="s">
        <v>19</v>
      </c>
      <c r="D11370" t="s">
        <v>25</v>
      </c>
      <c r="E11370" s="6" t="s">
        <v>23440</v>
      </c>
      <c r="F11370" t="s">
        <v>21</v>
      </c>
      <c r="G11370">
        <v>5</v>
      </c>
      <c r="H11370">
        <v>2</v>
      </c>
      <c r="I11370">
        <v>58</v>
      </c>
      <c r="J11370">
        <v>4</v>
      </c>
      <c r="K11370">
        <v>233.97</v>
      </c>
      <c r="L11370" t="str">
        <f t="shared" si="1062"/>
        <v/>
      </c>
      <c r="M11370">
        <v>0</v>
      </c>
      <c r="N11370" t="str">
        <f t="shared" si="1063"/>
        <v/>
      </c>
      <c r="O11370">
        <v>42</v>
      </c>
      <c r="P11370" s="11">
        <v>0.4</v>
      </c>
      <c r="Q11370" s="11">
        <v>6.8965517241379296E-2</v>
      </c>
      <c r="R11370" s="12">
        <v>0</v>
      </c>
      <c r="S11370" t="s">
        <v>27</v>
      </c>
      <c r="T11370">
        <v>0</v>
      </c>
      <c r="U11370">
        <f t="shared" si="1064"/>
        <v>3</v>
      </c>
      <c r="V11370">
        <f t="shared" si="1065"/>
        <v>1</v>
      </c>
      <c r="W11370">
        <f t="shared" si="1066"/>
        <v>3</v>
      </c>
      <c r="X11370" t="str">
        <f t="shared" si="1067"/>
        <v>313</v>
      </c>
      <c r="Y11370" t="str">
        <f>IF(Table1[[#This Row],[RFM_Score]]="555","Champion", IF(AND(J11370&gt;=4,V11370&gt;=4),"Loyal", IF(U11370&lt;=2,"At Risk", IF(W11370&gt;=4,"Potential Loyalist","Others"))))</f>
        <v>Others</v>
      </c>
    </row>
    <row r="11371" spans="1:25">
      <c r="A11371" t="s">
        <v>770</v>
      </c>
      <c r="B11371">
        <v>18</v>
      </c>
      <c r="C11371" t="s">
        <v>24</v>
      </c>
      <c r="D11371" t="s">
        <v>20</v>
      </c>
      <c r="E11371" s="6" t="s">
        <v>23441</v>
      </c>
      <c r="F11371" t="s">
        <v>37</v>
      </c>
      <c r="G11371">
        <v>2</v>
      </c>
      <c r="H11371">
        <v>1</v>
      </c>
      <c r="I11371">
        <v>49</v>
      </c>
      <c r="J11371">
        <v>3</v>
      </c>
      <c r="K11371">
        <v>233.94</v>
      </c>
      <c r="L11371" t="str">
        <f t="shared" si="1062"/>
        <v/>
      </c>
      <c r="M11371">
        <v>0</v>
      </c>
      <c r="N11371" t="str">
        <f t="shared" si="1063"/>
        <v/>
      </c>
      <c r="O11371">
        <v>13</v>
      </c>
      <c r="P11371" s="11">
        <v>0.5</v>
      </c>
      <c r="Q11371" s="11">
        <v>6.1224489795918297E-2</v>
      </c>
      <c r="R11371" s="12">
        <v>0</v>
      </c>
      <c r="S11371" t="s">
        <v>27</v>
      </c>
      <c r="T11371">
        <v>0</v>
      </c>
      <c r="U11371">
        <f t="shared" si="1064"/>
        <v>5</v>
      </c>
      <c r="V11371">
        <f t="shared" si="1065"/>
        <v>1</v>
      </c>
      <c r="W11371">
        <f t="shared" si="1066"/>
        <v>3</v>
      </c>
      <c r="X11371" t="str">
        <f t="shared" si="1067"/>
        <v>513</v>
      </c>
      <c r="Y11371" t="str">
        <f>IF(Table1[[#This Row],[RFM_Score]]="555","Champion", IF(AND(J11371&gt;=4,V11371&gt;=4),"Loyal", IF(U11371&lt;=2,"At Risk", IF(W11371&gt;=4,"Potential Loyalist","Others"))))</f>
        <v>Others</v>
      </c>
    </row>
    <row r="11372" spans="1:25">
      <c r="A11372" t="s">
        <v>10702</v>
      </c>
      <c r="B11372">
        <v>34</v>
      </c>
      <c r="C11372" t="s">
        <v>19</v>
      </c>
      <c r="D11372" t="s">
        <v>41</v>
      </c>
      <c r="E11372" s="6" t="s">
        <v>23442</v>
      </c>
      <c r="F11372" t="s">
        <v>30</v>
      </c>
      <c r="G11372">
        <v>6</v>
      </c>
      <c r="H11372">
        <v>2</v>
      </c>
      <c r="I11372">
        <v>38</v>
      </c>
      <c r="J11372">
        <v>2</v>
      </c>
      <c r="K11372">
        <v>233.63</v>
      </c>
      <c r="L11372" t="str">
        <f t="shared" si="1062"/>
        <v/>
      </c>
      <c r="M11372">
        <v>0</v>
      </c>
      <c r="N11372" t="str">
        <f t="shared" si="1063"/>
        <v/>
      </c>
      <c r="O11372">
        <v>119</v>
      </c>
      <c r="P11372" s="11">
        <v>0.33333333333333298</v>
      </c>
      <c r="Q11372" s="11">
        <v>5.2631578947368397E-2</v>
      </c>
      <c r="R11372" s="12">
        <v>0</v>
      </c>
      <c r="S11372" t="s">
        <v>27</v>
      </c>
      <c r="T11372">
        <v>1</v>
      </c>
      <c r="U11372">
        <f t="shared" si="1064"/>
        <v>1</v>
      </c>
      <c r="V11372">
        <f t="shared" si="1065"/>
        <v>1</v>
      </c>
      <c r="W11372">
        <f t="shared" si="1066"/>
        <v>3</v>
      </c>
      <c r="X11372" t="str">
        <f t="shared" si="1067"/>
        <v>113</v>
      </c>
      <c r="Y11372" t="str">
        <f>IF(Table1[[#This Row],[RFM_Score]]="555","Champion", IF(AND(J11372&gt;=4,V11372&gt;=4),"Loyal", IF(U11372&lt;=2,"At Risk", IF(W11372&gt;=4,"Potential Loyalist","Others"))))</f>
        <v>At Risk</v>
      </c>
    </row>
    <row r="11373" spans="1:25">
      <c r="A11373" t="s">
        <v>4669</v>
      </c>
      <c r="B11373">
        <v>39</v>
      </c>
      <c r="C11373" t="s">
        <v>24</v>
      </c>
      <c r="D11373" t="s">
        <v>25</v>
      </c>
      <c r="E11373" s="6" t="s">
        <v>23443</v>
      </c>
      <c r="F11373" t="s">
        <v>37</v>
      </c>
      <c r="G11373">
        <v>3</v>
      </c>
      <c r="H11373">
        <v>1</v>
      </c>
      <c r="I11373">
        <v>56</v>
      </c>
      <c r="J11373">
        <v>3</v>
      </c>
      <c r="K11373">
        <v>233.59</v>
      </c>
      <c r="L11373" t="str">
        <f t="shared" si="1062"/>
        <v/>
      </c>
      <c r="M11373">
        <v>0</v>
      </c>
      <c r="N11373" t="str">
        <f t="shared" si="1063"/>
        <v/>
      </c>
      <c r="O11373">
        <v>1</v>
      </c>
      <c r="P11373" s="11">
        <v>0.33333333333333298</v>
      </c>
      <c r="Q11373" s="11">
        <v>5.3571428571428499E-2</v>
      </c>
      <c r="R11373" s="12">
        <v>0</v>
      </c>
      <c r="S11373" t="s">
        <v>27</v>
      </c>
      <c r="T11373">
        <v>0</v>
      </c>
      <c r="U11373">
        <f t="shared" si="1064"/>
        <v>5</v>
      </c>
      <c r="V11373">
        <f t="shared" si="1065"/>
        <v>1</v>
      </c>
      <c r="W11373">
        <f t="shared" si="1066"/>
        <v>3</v>
      </c>
      <c r="X11373" t="str">
        <f t="shared" si="1067"/>
        <v>513</v>
      </c>
      <c r="Y11373" t="str">
        <f>IF(Table1[[#This Row],[RFM_Score]]="555","Champion", IF(AND(J11373&gt;=4,V11373&gt;=4),"Loyal", IF(U11373&lt;=2,"At Risk", IF(W11373&gt;=4,"Potential Loyalist","Others"))))</f>
        <v>Others</v>
      </c>
    </row>
    <row r="11374" spans="1:25">
      <c r="A11374" t="s">
        <v>4684</v>
      </c>
      <c r="B11374">
        <v>34</v>
      </c>
      <c r="C11374" t="s">
        <v>19</v>
      </c>
      <c r="D11374" t="s">
        <v>20</v>
      </c>
      <c r="E11374" s="6" t="s">
        <v>23444</v>
      </c>
      <c r="F11374" t="s">
        <v>30</v>
      </c>
      <c r="G11374">
        <v>3</v>
      </c>
      <c r="H11374">
        <v>1</v>
      </c>
      <c r="I11374">
        <v>48</v>
      </c>
      <c r="J11374">
        <v>3</v>
      </c>
      <c r="K11374">
        <v>232.67</v>
      </c>
      <c r="L11374" t="str">
        <f t="shared" si="1062"/>
        <v/>
      </c>
      <c r="M11374">
        <v>0</v>
      </c>
      <c r="N11374" t="str">
        <f t="shared" si="1063"/>
        <v/>
      </c>
      <c r="O11374">
        <v>104</v>
      </c>
      <c r="P11374" s="11">
        <v>0.33333333333333298</v>
      </c>
      <c r="Q11374" s="11">
        <v>6.25E-2</v>
      </c>
      <c r="R11374" s="12">
        <v>0</v>
      </c>
      <c r="S11374" t="s">
        <v>27</v>
      </c>
      <c r="T11374">
        <v>1</v>
      </c>
      <c r="U11374">
        <f t="shared" si="1064"/>
        <v>1</v>
      </c>
      <c r="V11374">
        <f t="shared" si="1065"/>
        <v>1</v>
      </c>
      <c r="W11374">
        <f t="shared" si="1066"/>
        <v>3</v>
      </c>
      <c r="X11374" t="str">
        <f t="shared" si="1067"/>
        <v>113</v>
      </c>
      <c r="Y11374" t="str">
        <f>IF(Table1[[#This Row],[RFM_Score]]="555","Champion", IF(AND(J11374&gt;=4,V11374&gt;=4),"Loyal", IF(U11374&lt;=2,"At Risk", IF(W11374&gt;=4,"Potential Loyalist","Others"))))</f>
        <v>At Risk</v>
      </c>
    </row>
    <row r="11375" spans="1:25">
      <c r="A11375" t="s">
        <v>2628</v>
      </c>
      <c r="B11375">
        <v>29</v>
      </c>
      <c r="C11375" t="s">
        <v>19</v>
      </c>
      <c r="D11375" t="s">
        <v>25</v>
      </c>
      <c r="E11375" s="6" t="s">
        <v>23445</v>
      </c>
      <c r="F11375" t="s">
        <v>30</v>
      </c>
      <c r="G11375">
        <v>5</v>
      </c>
      <c r="H11375">
        <v>0</v>
      </c>
      <c r="I11375">
        <v>38</v>
      </c>
      <c r="J11375">
        <v>1</v>
      </c>
      <c r="K11375">
        <v>232.56</v>
      </c>
      <c r="L11375" t="str">
        <f t="shared" si="1062"/>
        <v/>
      </c>
      <c r="M11375">
        <v>0</v>
      </c>
      <c r="N11375" t="str">
        <f t="shared" si="1063"/>
        <v/>
      </c>
      <c r="O11375">
        <v>44</v>
      </c>
      <c r="P11375" s="11">
        <v>0</v>
      </c>
      <c r="Q11375" s="11">
        <v>2.6315789473684199E-2</v>
      </c>
      <c r="R11375" s="12">
        <v>0</v>
      </c>
      <c r="S11375" t="s">
        <v>27</v>
      </c>
      <c r="T11375">
        <v>0</v>
      </c>
      <c r="U11375">
        <f t="shared" si="1064"/>
        <v>3</v>
      </c>
      <c r="V11375">
        <f t="shared" si="1065"/>
        <v>1</v>
      </c>
      <c r="W11375">
        <f t="shared" si="1066"/>
        <v>3</v>
      </c>
      <c r="X11375" t="str">
        <f t="shared" si="1067"/>
        <v>313</v>
      </c>
      <c r="Y11375" t="str">
        <f>IF(Table1[[#This Row],[RFM_Score]]="555","Champion", IF(AND(J11375&gt;=4,V11375&gt;=4),"Loyal", IF(U11375&lt;=2,"At Risk", IF(W11375&gt;=4,"Potential Loyalist","Others"))))</f>
        <v>Others</v>
      </c>
    </row>
    <row r="11376" spans="1:25">
      <c r="A11376" t="s">
        <v>7231</v>
      </c>
      <c r="B11376">
        <v>43</v>
      </c>
      <c r="C11376" t="s">
        <v>24</v>
      </c>
      <c r="D11376" t="s">
        <v>25</v>
      </c>
      <c r="E11376" s="6" t="s">
        <v>23446</v>
      </c>
      <c r="F11376" t="s">
        <v>26</v>
      </c>
      <c r="G11376">
        <v>1</v>
      </c>
      <c r="H11376">
        <v>0</v>
      </c>
      <c r="I11376">
        <v>49</v>
      </c>
      <c r="J11376">
        <v>4</v>
      </c>
      <c r="K11376">
        <v>231.82</v>
      </c>
      <c r="L11376" t="str">
        <f t="shared" si="1062"/>
        <v/>
      </c>
      <c r="M11376">
        <v>0</v>
      </c>
      <c r="N11376" t="str">
        <f t="shared" si="1063"/>
        <v/>
      </c>
      <c r="O11376">
        <v>3</v>
      </c>
      <c r="P11376" s="11">
        <v>0</v>
      </c>
      <c r="Q11376" s="11">
        <v>8.16326530612244E-2</v>
      </c>
      <c r="R11376" s="12">
        <v>0</v>
      </c>
      <c r="S11376" t="s">
        <v>27</v>
      </c>
      <c r="T11376">
        <v>0</v>
      </c>
      <c r="U11376">
        <f t="shared" si="1064"/>
        <v>5</v>
      </c>
      <c r="V11376">
        <f t="shared" si="1065"/>
        <v>1</v>
      </c>
      <c r="W11376">
        <f t="shared" si="1066"/>
        <v>3</v>
      </c>
      <c r="X11376" t="str">
        <f t="shared" si="1067"/>
        <v>513</v>
      </c>
      <c r="Y11376" t="str">
        <f>IF(Table1[[#This Row],[RFM_Score]]="555","Champion", IF(AND(J11376&gt;=4,V11376&gt;=4),"Loyal", IF(U11376&lt;=2,"At Risk", IF(W11376&gt;=4,"Potential Loyalist","Others"))))</f>
        <v>Others</v>
      </c>
    </row>
    <row r="11377" spans="1:25">
      <c r="A11377" t="s">
        <v>4699</v>
      </c>
      <c r="B11377">
        <v>28</v>
      </c>
      <c r="C11377" t="s">
        <v>24</v>
      </c>
      <c r="D11377" t="s">
        <v>25</v>
      </c>
      <c r="E11377" s="6" t="s">
        <v>23447</v>
      </c>
      <c r="F11377" t="s">
        <v>62</v>
      </c>
      <c r="G11377">
        <v>3</v>
      </c>
      <c r="H11377">
        <v>0</v>
      </c>
      <c r="I11377">
        <v>50</v>
      </c>
      <c r="J11377">
        <v>6</v>
      </c>
      <c r="K11377">
        <v>231.42</v>
      </c>
      <c r="L11377" t="str">
        <f t="shared" si="1062"/>
        <v/>
      </c>
      <c r="M11377">
        <v>0</v>
      </c>
      <c r="N11377" t="str">
        <f t="shared" si="1063"/>
        <v/>
      </c>
      <c r="O11377">
        <v>77</v>
      </c>
      <c r="P11377" s="11">
        <v>0</v>
      </c>
      <c r="Q11377" s="11">
        <v>0.12</v>
      </c>
      <c r="R11377" s="12">
        <v>0</v>
      </c>
      <c r="S11377" t="s">
        <v>27</v>
      </c>
      <c r="T11377">
        <v>0</v>
      </c>
      <c r="U11377">
        <f t="shared" si="1064"/>
        <v>2</v>
      </c>
      <c r="V11377">
        <f t="shared" si="1065"/>
        <v>1</v>
      </c>
      <c r="W11377">
        <f t="shared" si="1066"/>
        <v>3</v>
      </c>
      <c r="X11377" t="str">
        <f t="shared" si="1067"/>
        <v>213</v>
      </c>
      <c r="Y11377" t="str">
        <f>IF(Table1[[#This Row],[RFM_Score]]="555","Champion", IF(AND(J11377&gt;=4,V11377&gt;=4),"Loyal", IF(U11377&lt;=2,"At Risk", IF(W11377&gt;=4,"Potential Loyalist","Others"))))</f>
        <v>At Risk</v>
      </c>
    </row>
    <row r="11378" spans="1:25">
      <c r="A11378" t="s">
        <v>8907</v>
      </c>
      <c r="B11378">
        <v>47</v>
      </c>
      <c r="C11378" t="s">
        <v>24</v>
      </c>
      <c r="D11378" t="s">
        <v>46</v>
      </c>
      <c r="E11378" s="6" t="s">
        <v>23448</v>
      </c>
      <c r="F11378" t="s">
        <v>60</v>
      </c>
      <c r="G11378">
        <v>3</v>
      </c>
      <c r="H11378">
        <v>0</v>
      </c>
      <c r="I11378">
        <v>52</v>
      </c>
      <c r="J11378">
        <v>3</v>
      </c>
      <c r="K11378">
        <v>230.23</v>
      </c>
      <c r="L11378" t="str">
        <f t="shared" si="1062"/>
        <v/>
      </c>
      <c r="M11378">
        <v>0</v>
      </c>
      <c r="N11378" t="str">
        <f t="shared" si="1063"/>
        <v/>
      </c>
      <c r="O11378">
        <v>10</v>
      </c>
      <c r="P11378" s="11">
        <v>0</v>
      </c>
      <c r="Q11378" s="11">
        <v>5.7692307692307598E-2</v>
      </c>
      <c r="R11378" s="12">
        <v>0</v>
      </c>
      <c r="S11378" t="s">
        <v>27</v>
      </c>
      <c r="T11378">
        <v>0</v>
      </c>
      <c r="U11378">
        <f t="shared" si="1064"/>
        <v>5</v>
      </c>
      <c r="V11378">
        <f t="shared" si="1065"/>
        <v>1</v>
      </c>
      <c r="W11378">
        <f t="shared" si="1066"/>
        <v>3</v>
      </c>
      <c r="X11378" t="str">
        <f t="shared" si="1067"/>
        <v>513</v>
      </c>
      <c r="Y11378" t="str">
        <f>IF(Table1[[#This Row],[RFM_Score]]="555","Champion", IF(AND(J11378&gt;=4,V11378&gt;=4),"Loyal", IF(U11378&lt;=2,"At Risk", IF(W11378&gt;=4,"Potential Loyalist","Others"))))</f>
        <v>Others</v>
      </c>
    </row>
    <row r="11379" spans="1:25">
      <c r="A11379" t="s">
        <v>10474</v>
      </c>
      <c r="B11379">
        <v>30</v>
      </c>
      <c r="C11379" t="s">
        <v>24</v>
      </c>
      <c r="D11379" t="s">
        <v>41</v>
      </c>
      <c r="E11379" s="6" t="s">
        <v>23449</v>
      </c>
      <c r="F11379" t="s">
        <v>30</v>
      </c>
      <c r="G11379">
        <v>3</v>
      </c>
      <c r="H11379">
        <v>1</v>
      </c>
      <c r="I11379">
        <v>45</v>
      </c>
      <c r="J11379">
        <v>6</v>
      </c>
      <c r="K11379">
        <v>230.15</v>
      </c>
      <c r="L11379" t="str">
        <f t="shared" si="1062"/>
        <v/>
      </c>
      <c r="M11379">
        <v>0</v>
      </c>
      <c r="N11379" t="str">
        <f t="shared" si="1063"/>
        <v/>
      </c>
      <c r="O11379">
        <v>103</v>
      </c>
      <c r="P11379" s="11">
        <v>0.33333333333333298</v>
      </c>
      <c r="Q11379" s="11">
        <v>0.133333333333333</v>
      </c>
      <c r="R11379" s="12">
        <v>0</v>
      </c>
      <c r="S11379" t="s">
        <v>27</v>
      </c>
      <c r="T11379">
        <v>1</v>
      </c>
      <c r="U11379">
        <f t="shared" si="1064"/>
        <v>1</v>
      </c>
      <c r="V11379">
        <f t="shared" si="1065"/>
        <v>1</v>
      </c>
      <c r="W11379">
        <f t="shared" si="1066"/>
        <v>3</v>
      </c>
      <c r="X11379" t="str">
        <f t="shared" si="1067"/>
        <v>113</v>
      </c>
      <c r="Y11379" t="str">
        <f>IF(Table1[[#This Row],[RFM_Score]]="555","Champion", IF(AND(J11379&gt;=4,V11379&gt;=4),"Loyal", IF(U11379&lt;=2,"At Risk", IF(W11379&gt;=4,"Potential Loyalist","Others"))))</f>
        <v>At Risk</v>
      </c>
    </row>
    <row r="11380" spans="1:25">
      <c r="A11380" t="s">
        <v>7862</v>
      </c>
      <c r="B11380">
        <v>48</v>
      </c>
      <c r="C11380" t="s">
        <v>24</v>
      </c>
      <c r="D11380" t="s">
        <v>46</v>
      </c>
      <c r="E11380" s="6" t="s">
        <v>23450</v>
      </c>
      <c r="F11380" t="s">
        <v>21</v>
      </c>
      <c r="G11380">
        <v>2</v>
      </c>
      <c r="H11380">
        <v>1</v>
      </c>
      <c r="I11380">
        <v>62</v>
      </c>
      <c r="J11380">
        <v>3</v>
      </c>
      <c r="K11380">
        <v>229.72</v>
      </c>
      <c r="L11380" t="str">
        <f t="shared" si="1062"/>
        <v/>
      </c>
      <c r="M11380">
        <v>0</v>
      </c>
      <c r="N11380" t="str">
        <f t="shared" si="1063"/>
        <v/>
      </c>
      <c r="O11380">
        <v>14</v>
      </c>
      <c r="P11380" s="11">
        <v>0.5</v>
      </c>
      <c r="Q11380" s="11">
        <v>4.8387096774193498E-2</v>
      </c>
      <c r="R11380" s="12">
        <v>0</v>
      </c>
      <c r="S11380" t="s">
        <v>27</v>
      </c>
      <c r="T11380">
        <v>0</v>
      </c>
      <c r="U11380">
        <f t="shared" si="1064"/>
        <v>5</v>
      </c>
      <c r="V11380">
        <f t="shared" si="1065"/>
        <v>1</v>
      </c>
      <c r="W11380">
        <f t="shared" si="1066"/>
        <v>3</v>
      </c>
      <c r="X11380" t="str">
        <f t="shared" si="1067"/>
        <v>513</v>
      </c>
      <c r="Y11380" t="str">
        <f>IF(Table1[[#This Row],[RFM_Score]]="555","Champion", IF(AND(J11380&gt;=4,V11380&gt;=4),"Loyal", IF(U11380&lt;=2,"At Risk", IF(W11380&gt;=4,"Potential Loyalist","Others"))))</f>
        <v>Others</v>
      </c>
    </row>
    <row r="11381" spans="1:25">
      <c r="A11381" t="s">
        <v>3759</v>
      </c>
      <c r="B11381">
        <v>18</v>
      </c>
      <c r="C11381" t="s">
        <v>19</v>
      </c>
      <c r="D11381" t="s">
        <v>49</v>
      </c>
      <c r="E11381" s="6" t="s">
        <v>23451</v>
      </c>
      <c r="F11381" t="s">
        <v>26</v>
      </c>
      <c r="G11381">
        <v>3</v>
      </c>
      <c r="H11381">
        <v>0</v>
      </c>
      <c r="I11381">
        <v>27</v>
      </c>
      <c r="J11381">
        <v>1</v>
      </c>
      <c r="K11381">
        <v>228.97</v>
      </c>
      <c r="L11381" t="str">
        <f t="shared" si="1062"/>
        <v/>
      </c>
      <c r="M11381">
        <v>0</v>
      </c>
      <c r="N11381" t="str">
        <f t="shared" si="1063"/>
        <v/>
      </c>
      <c r="O11381">
        <v>51</v>
      </c>
      <c r="P11381" s="11">
        <v>0</v>
      </c>
      <c r="Q11381" s="11">
        <v>3.7037037037037E-2</v>
      </c>
      <c r="R11381" s="12">
        <v>0</v>
      </c>
      <c r="S11381" t="s">
        <v>27</v>
      </c>
      <c r="T11381">
        <v>0</v>
      </c>
      <c r="U11381">
        <f t="shared" si="1064"/>
        <v>3</v>
      </c>
      <c r="V11381">
        <f t="shared" si="1065"/>
        <v>1</v>
      </c>
      <c r="W11381">
        <f t="shared" si="1066"/>
        <v>3</v>
      </c>
      <c r="X11381" t="str">
        <f t="shared" si="1067"/>
        <v>313</v>
      </c>
      <c r="Y11381" t="str">
        <f>IF(Table1[[#This Row],[RFM_Score]]="555","Champion", IF(AND(J11381&gt;=4,V11381&gt;=4),"Loyal", IF(U11381&lt;=2,"At Risk", IF(W11381&gt;=4,"Potential Loyalist","Others"))))</f>
        <v>Others</v>
      </c>
    </row>
    <row r="11382" spans="1:25">
      <c r="A11382" t="s">
        <v>11666</v>
      </c>
      <c r="B11382">
        <v>56</v>
      </c>
      <c r="C11382" t="s">
        <v>24</v>
      </c>
      <c r="D11382" t="s">
        <v>35</v>
      </c>
      <c r="E11382" s="6" t="s">
        <v>23452</v>
      </c>
      <c r="F11382" t="s">
        <v>26</v>
      </c>
      <c r="G11382">
        <v>2</v>
      </c>
      <c r="H11382">
        <v>1</v>
      </c>
      <c r="I11382">
        <v>52</v>
      </c>
      <c r="J11382">
        <v>3</v>
      </c>
      <c r="K11382">
        <v>227.97</v>
      </c>
      <c r="L11382" t="str">
        <f t="shared" si="1062"/>
        <v/>
      </c>
      <c r="M11382">
        <v>0</v>
      </c>
      <c r="N11382" t="str">
        <f t="shared" si="1063"/>
        <v/>
      </c>
      <c r="O11382">
        <v>35</v>
      </c>
      <c r="P11382" s="11">
        <v>0.5</v>
      </c>
      <c r="Q11382" s="11">
        <v>5.7692307692307598E-2</v>
      </c>
      <c r="R11382" s="12">
        <v>0</v>
      </c>
      <c r="S11382" t="s">
        <v>27</v>
      </c>
      <c r="T11382">
        <v>1</v>
      </c>
      <c r="U11382">
        <f t="shared" si="1064"/>
        <v>4</v>
      </c>
      <c r="V11382">
        <f t="shared" si="1065"/>
        <v>1</v>
      </c>
      <c r="W11382">
        <f t="shared" si="1066"/>
        <v>3</v>
      </c>
      <c r="X11382" t="str">
        <f t="shared" si="1067"/>
        <v>413</v>
      </c>
      <c r="Y11382" t="str">
        <f>IF(Table1[[#This Row],[RFM_Score]]="555","Champion", IF(AND(J11382&gt;=4,V11382&gt;=4),"Loyal", IF(U11382&lt;=2,"At Risk", IF(W11382&gt;=4,"Potential Loyalist","Others"))))</f>
        <v>Others</v>
      </c>
    </row>
    <row r="11383" spans="1:25">
      <c r="A11383" t="s">
        <v>11676</v>
      </c>
      <c r="B11383">
        <v>42</v>
      </c>
      <c r="C11383" t="s">
        <v>24</v>
      </c>
      <c r="D11383" t="s">
        <v>25</v>
      </c>
      <c r="E11383" s="6" t="s">
        <v>23453</v>
      </c>
      <c r="F11383" t="s">
        <v>21</v>
      </c>
      <c r="G11383">
        <v>0</v>
      </c>
      <c r="H11383">
        <v>0</v>
      </c>
      <c r="I11383">
        <v>57</v>
      </c>
      <c r="J11383">
        <v>1</v>
      </c>
      <c r="K11383">
        <v>227.94</v>
      </c>
      <c r="L11383" t="str">
        <f t="shared" si="1062"/>
        <v/>
      </c>
      <c r="M11383">
        <v>0</v>
      </c>
      <c r="N11383" t="str">
        <f t="shared" si="1063"/>
        <v/>
      </c>
      <c r="O11383">
        <v>18</v>
      </c>
      <c r="P11383" s="11">
        <v>0</v>
      </c>
      <c r="Q11383" s="11">
        <v>1.7543859649122799E-2</v>
      </c>
      <c r="R11383" s="12">
        <v>0</v>
      </c>
      <c r="S11383" t="s">
        <v>27</v>
      </c>
      <c r="T11383">
        <v>0</v>
      </c>
      <c r="U11383">
        <f t="shared" si="1064"/>
        <v>5</v>
      </c>
      <c r="V11383">
        <f t="shared" si="1065"/>
        <v>1</v>
      </c>
      <c r="W11383">
        <f t="shared" si="1066"/>
        <v>3</v>
      </c>
      <c r="X11383" t="str">
        <f t="shared" si="1067"/>
        <v>513</v>
      </c>
      <c r="Y11383" t="str">
        <f>IF(Table1[[#This Row],[RFM_Score]]="555","Champion", IF(AND(J11383&gt;=4,V11383&gt;=4),"Loyal", IF(U11383&lt;=2,"At Risk", IF(W11383&gt;=4,"Potential Loyalist","Others"))))</f>
        <v>Others</v>
      </c>
    </row>
    <row r="11384" spans="1:25">
      <c r="A11384" t="s">
        <v>9408</v>
      </c>
      <c r="B11384">
        <v>34</v>
      </c>
      <c r="C11384" t="s">
        <v>24</v>
      </c>
      <c r="D11384" t="s">
        <v>25</v>
      </c>
      <c r="E11384" s="6" t="s">
        <v>23454</v>
      </c>
      <c r="F11384" t="s">
        <v>60</v>
      </c>
      <c r="G11384">
        <v>4</v>
      </c>
      <c r="H11384">
        <v>2</v>
      </c>
      <c r="I11384">
        <v>60</v>
      </c>
      <c r="J11384">
        <v>3</v>
      </c>
      <c r="K11384">
        <v>227.3</v>
      </c>
      <c r="L11384" t="str">
        <f t="shared" si="1062"/>
        <v/>
      </c>
      <c r="M11384">
        <v>0</v>
      </c>
      <c r="N11384" t="str">
        <f t="shared" si="1063"/>
        <v/>
      </c>
      <c r="O11384">
        <v>13</v>
      </c>
      <c r="P11384" s="11">
        <v>0.5</v>
      </c>
      <c r="Q11384" s="11">
        <v>0.05</v>
      </c>
      <c r="R11384" s="12">
        <v>0</v>
      </c>
      <c r="S11384" t="s">
        <v>27</v>
      </c>
      <c r="T11384">
        <v>0</v>
      </c>
      <c r="U11384">
        <f t="shared" si="1064"/>
        <v>5</v>
      </c>
      <c r="V11384">
        <f t="shared" si="1065"/>
        <v>1</v>
      </c>
      <c r="W11384">
        <f t="shared" si="1066"/>
        <v>3</v>
      </c>
      <c r="X11384" t="str">
        <f t="shared" si="1067"/>
        <v>513</v>
      </c>
      <c r="Y11384" t="str">
        <f>IF(Table1[[#This Row],[RFM_Score]]="555","Champion", IF(AND(J11384&gt;=4,V11384&gt;=4),"Loyal", IF(U11384&lt;=2,"At Risk", IF(W11384&gt;=4,"Potential Loyalist","Others"))))</f>
        <v>Others</v>
      </c>
    </row>
    <row r="11385" spans="1:25">
      <c r="A11385" t="s">
        <v>10297</v>
      </c>
      <c r="B11385">
        <v>35</v>
      </c>
      <c r="C11385" t="s">
        <v>24</v>
      </c>
      <c r="D11385" t="s">
        <v>25</v>
      </c>
      <c r="E11385" s="6" t="s">
        <v>23455</v>
      </c>
      <c r="F11385" t="s">
        <v>30</v>
      </c>
      <c r="G11385">
        <v>3</v>
      </c>
      <c r="H11385">
        <v>0</v>
      </c>
      <c r="I11385">
        <v>57</v>
      </c>
      <c r="J11385">
        <v>5</v>
      </c>
      <c r="K11385">
        <v>226.85</v>
      </c>
      <c r="L11385" t="str">
        <f t="shared" si="1062"/>
        <v/>
      </c>
      <c r="M11385">
        <v>0</v>
      </c>
      <c r="N11385" t="str">
        <f t="shared" si="1063"/>
        <v/>
      </c>
      <c r="O11385">
        <v>10</v>
      </c>
      <c r="P11385" s="11">
        <v>0</v>
      </c>
      <c r="Q11385" s="11">
        <v>8.7719298245614002E-2</v>
      </c>
      <c r="R11385" s="12">
        <v>0</v>
      </c>
      <c r="S11385" t="s">
        <v>27</v>
      </c>
      <c r="T11385">
        <v>0</v>
      </c>
      <c r="U11385">
        <f t="shared" si="1064"/>
        <v>5</v>
      </c>
      <c r="V11385">
        <f t="shared" si="1065"/>
        <v>1</v>
      </c>
      <c r="W11385">
        <f t="shared" si="1066"/>
        <v>3</v>
      </c>
      <c r="X11385" t="str">
        <f t="shared" si="1067"/>
        <v>513</v>
      </c>
      <c r="Y11385" t="str">
        <f>IF(Table1[[#This Row],[RFM_Score]]="555","Champion", IF(AND(J11385&gt;=4,V11385&gt;=4),"Loyal", IF(U11385&lt;=2,"At Risk", IF(W11385&gt;=4,"Potential Loyalist","Others"))))</f>
        <v>Others</v>
      </c>
    </row>
    <row r="11386" spans="1:25">
      <c r="A11386" t="s">
        <v>3755</v>
      </c>
      <c r="B11386">
        <v>32</v>
      </c>
      <c r="C11386" t="s">
        <v>19</v>
      </c>
      <c r="D11386" t="s">
        <v>29</v>
      </c>
      <c r="E11386" s="6" t="s">
        <v>23456</v>
      </c>
      <c r="F11386" t="s">
        <v>30</v>
      </c>
      <c r="G11386">
        <v>8</v>
      </c>
      <c r="H11386">
        <v>2</v>
      </c>
      <c r="I11386">
        <v>57</v>
      </c>
      <c r="J11386">
        <v>5</v>
      </c>
      <c r="K11386">
        <v>226.58</v>
      </c>
      <c r="L11386" t="str">
        <f t="shared" si="1062"/>
        <v/>
      </c>
      <c r="M11386">
        <v>0</v>
      </c>
      <c r="N11386" t="str">
        <f t="shared" si="1063"/>
        <v/>
      </c>
      <c r="O11386">
        <v>15</v>
      </c>
      <c r="P11386" s="11">
        <v>0.25</v>
      </c>
      <c r="Q11386" s="11">
        <v>8.7719298245614002E-2</v>
      </c>
      <c r="R11386" s="12">
        <v>0</v>
      </c>
      <c r="S11386" t="s">
        <v>27</v>
      </c>
      <c r="T11386">
        <v>0</v>
      </c>
      <c r="U11386">
        <f t="shared" si="1064"/>
        <v>5</v>
      </c>
      <c r="V11386">
        <f t="shared" si="1065"/>
        <v>1</v>
      </c>
      <c r="W11386">
        <f t="shared" si="1066"/>
        <v>3</v>
      </c>
      <c r="X11386" t="str">
        <f t="shared" si="1067"/>
        <v>513</v>
      </c>
      <c r="Y11386" t="str">
        <f>IF(Table1[[#This Row],[RFM_Score]]="555","Champion", IF(AND(J11386&gt;=4,V11386&gt;=4),"Loyal", IF(U11386&lt;=2,"At Risk", IF(W11386&gt;=4,"Potential Loyalist","Others"))))</f>
        <v>Others</v>
      </c>
    </row>
    <row r="11387" spans="1:25">
      <c r="A11387" t="s">
        <v>2437</v>
      </c>
      <c r="B11387">
        <v>26</v>
      </c>
      <c r="C11387" t="s">
        <v>19</v>
      </c>
      <c r="D11387" t="s">
        <v>25</v>
      </c>
      <c r="E11387" s="6" t="s">
        <v>23457</v>
      </c>
      <c r="F11387" t="s">
        <v>26</v>
      </c>
      <c r="G11387">
        <v>6</v>
      </c>
      <c r="H11387">
        <v>2</v>
      </c>
      <c r="I11387">
        <v>54</v>
      </c>
      <c r="J11387">
        <v>1</v>
      </c>
      <c r="K11387">
        <v>226.07</v>
      </c>
      <c r="L11387" t="str">
        <f t="shared" si="1062"/>
        <v/>
      </c>
      <c r="M11387">
        <v>0</v>
      </c>
      <c r="N11387" t="str">
        <f t="shared" si="1063"/>
        <v/>
      </c>
      <c r="O11387">
        <v>12</v>
      </c>
      <c r="P11387" s="11">
        <v>0.33333333333333298</v>
      </c>
      <c r="Q11387" s="11">
        <v>1.85185185185185E-2</v>
      </c>
      <c r="R11387" s="12">
        <v>0</v>
      </c>
      <c r="S11387" t="s">
        <v>27</v>
      </c>
      <c r="T11387">
        <v>0</v>
      </c>
      <c r="U11387">
        <f t="shared" si="1064"/>
        <v>5</v>
      </c>
      <c r="V11387">
        <f t="shared" si="1065"/>
        <v>1</v>
      </c>
      <c r="W11387">
        <f t="shared" si="1066"/>
        <v>3</v>
      </c>
      <c r="X11387" t="str">
        <f t="shared" si="1067"/>
        <v>513</v>
      </c>
      <c r="Y11387" t="str">
        <f>IF(Table1[[#This Row],[RFM_Score]]="555","Champion", IF(AND(J11387&gt;=4,V11387&gt;=4),"Loyal", IF(U11387&lt;=2,"At Risk", IF(W11387&gt;=4,"Potential Loyalist","Others"))))</f>
        <v>Others</v>
      </c>
    </row>
    <row r="11388" spans="1:25">
      <c r="A11388" t="s">
        <v>8606</v>
      </c>
      <c r="B11388">
        <v>18</v>
      </c>
      <c r="C11388" t="s">
        <v>24</v>
      </c>
      <c r="D11388" t="s">
        <v>25</v>
      </c>
      <c r="E11388" s="6" t="s">
        <v>23458</v>
      </c>
      <c r="F11388" t="s">
        <v>26</v>
      </c>
      <c r="G11388">
        <v>2</v>
      </c>
      <c r="H11388">
        <v>1</v>
      </c>
      <c r="I11388">
        <v>63</v>
      </c>
      <c r="J11388">
        <v>4</v>
      </c>
      <c r="K11388">
        <v>225.94</v>
      </c>
      <c r="L11388" t="str">
        <f t="shared" si="1062"/>
        <v/>
      </c>
      <c r="M11388">
        <v>0</v>
      </c>
      <c r="N11388" t="str">
        <f t="shared" si="1063"/>
        <v/>
      </c>
      <c r="O11388">
        <v>21</v>
      </c>
      <c r="P11388" s="11">
        <v>0.5</v>
      </c>
      <c r="Q11388" s="11">
        <v>6.3492063492063405E-2</v>
      </c>
      <c r="R11388" s="12">
        <v>0</v>
      </c>
      <c r="S11388" t="s">
        <v>27</v>
      </c>
      <c r="T11388">
        <v>0</v>
      </c>
      <c r="U11388">
        <f t="shared" si="1064"/>
        <v>4</v>
      </c>
      <c r="V11388">
        <f t="shared" si="1065"/>
        <v>1</v>
      </c>
      <c r="W11388">
        <f t="shared" si="1066"/>
        <v>3</v>
      </c>
      <c r="X11388" t="str">
        <f t="shared" si="1067"/>
        <v>413</v>
      </c>
      <c r="Y11388" t="str">
        <f>IF(Table1[[#This Row],[RFM_Score]]="555","Champion", IF(AND(J11388&gt;=4,V11388&gt;=4),"Loyal", IF(U11388&lt;=2,"At Risk", IF(W11388&gt;=4,"Potential Loyalist","Others"))))</f>
        <v>Others</v>
      </c>
    </row>
    <row r="11389" spans="1:25">
      <c r="A11389" t="s">
        <v>11658</v>
      </c>
      <c r="B11389">
        <v>50</v>
      </c>
      <c r="C11389" t="s">
        <v>24</v>
      </c>
      <c r="D11389" t="s">
        <v>25</v>
      </c>
      <c r="E11389" s="6" t="s">
        <v>23459</v>
      </c>
      <c r="F11389" t="s">
        <v>62</v>
      </c>
      <c r="G11389">
        <v>2</v>
      </c>
      <c r="H11389">
        <v>0</v>
      </c>
      <c r="I11389">
        <v>50</v>
      </c>
      <c r="J11389">
        <v>4</v>
      </c>
      <c r="K11389">
        <v>224.58</v>
      </c>
      <c r="L11389" t="str">
        <f t="shared" si="1062"/>
        <v/>
      </c>
      <c r="M11389">
        <v>0</v>
      </c>
      <c r="N11389" t="str">
        <f t="shared" si="1063"/>
        <v/>
      </c>
      <c r="O11389">
        <v>56</v>
      </c>
      <c r="P11389" s="11">
        <v>0</v>
      </c>
      <c r="Q11389" s="11">
        <v>0.08</v>
      </c>
      <c r="R11389" s="12">
        <v>0</v>
      </c>
      <c r="S11389" t="s">
        <v>27</v>
      </c>
      <c r="T11389">
        <v>0</v>
      </c>
      <c r="U11389">
        <f t="shared" si="1064"/>
        <v>3</v>
      </c>
      <c r="V11389">
        <f t="shared" si="1065"/>
        <v>1</v>
      </c>
      <c r="W11389">
        <f t="shared" si="1066"/>
        <v>3</v>
      </c>
      <c r="X11389" t="str">
        <f t="shared" si="1067"/>
        <v>313</v>
      </c>
      <c r="Y11389" t="str">
        <f>IF(Table1[[#This Row],[RFM_Score]]="555","Champion", IF(AND(J11389&gt;=4,V11389&gt;=4),"Loyal", IF(U11389&lt;=2,"At Risk", IF(W11389&gt;=4,"Potential Loyalist","Others"))))</f>
        <v>Others</v>
      </c>
    </row>
    <row r="11390" spans="1:25">
      <c r="A11390" t="s">
        <v>2114</v>
      </c>
      <c r="B11390">
        <v>49</v>
      </c>
      <c r="C11390" t="s">
        <v>24</v>
      </c>
      <c r="D11390" t="s">
        <v>25</v>
      </c>
      <c r="E11390" s="6" t="s">
        <v>23460</v>
      </c>
      <c r="F11390" t="s">
        <v>21</v>
      </c>
      <c r="G11390">
        <v>3</v>
      </c>
      <c r="H11390">
        <v>0</v>
      </c>
      <c r="I11390">
        <v>45</v>
      </c>
      <c r="J11390">
        <v>0</v>
      </c>
      <c r="K11390">
        <v>224.54</v>
      </c>
      <c r="L11390" t="str">
        <f t="shared" si="1062"/>
        <v/>
      </c>
      <c r="M11390">
        <v>0</v>
      </c>
      <c r="N11390" t="str">
        <f t="shared" si="1063"/>
        <v/>
      </c>
      <c r="O11390">
        <v>15</v>
      </c>
      <c r="P11390" s="11">
        <v>0</v>
      </c>
      <c r="Q11390" s="11">
        <v>0</v>
      </c>
      <c r="R11390" s="12">
        <v>0</v>
      </c>
      <c r="S11390" t="s">
        <v>27</v>
      </c>
      <c r="T11390">
        <v>1</v>
      </c>
      <c r="U11390">
        <f t="shared" si="1064"/>
        <v>5</v>
      </c>
      <c r="V11390">
        <f t="shared" si="1065"/>
        <v>1</v>
      </c>
      <c r="W11390">
        <f t="shared" si="1066"/>
        <v>3</v>
      </c>
      <c r="X11390" t="str">
        <f t="shared" si="1067"/>
        <v>513</v>
      </c>
      <c r="Y11390" t="str">
        <f>IF(Table1[[#This Row],[RFM_Score]]="555","Champion", IF(AND(J11390&gt;=4,V11390&gt;=4),"Loyal", IF(U11390&lt;=2,"At Risk", IF(W11390&gt;=4,"Potential Loyalist","Others"))))</f>
        <v>Others</v>
      </c>
    </row>
    <row r="11391" spans="1:25">
      <c r="A11391" t="s">
        <v>8903</v>
      </c>
      <c r="B11391">
        <v>38</v>
      </c>
      <c r="C11391" t="s">
        <v>19</v>
      </c>
      <c r="D11391" t="s">
        <v>20</v>
      </c>
      <c r="E11391" s="6" t="s">
        <v>23461</v>
      </c>
      <c r="F11391" t="s">
        <v>30</v>
      </c>
      <c r="G11391">
        <v>4</v>
      </c>
      <c r="H11391">
        <v>1</v>
      </c>
      <c r="I11391">
        <v>52</v>
      </c>
      <c r="J11391">
        <v>3</v>
      </c>
      <c r="K11391">
        <v>224.2</v>
      </c>
      <c r="L11391" t="str">
        <f t="shared" si="1062"/>
        <v/>
      </c>
      <c r="M11391">
        <v>0</v>
      </c>
      <c r="N11391" t="str">
        <f t="shared" si="1063"/>
        <v/>
      </c>
      <c r="O11391">
        <v>15</v>
      </c>
      <c r="P11391" s="11">
        <v>0.25</v>
      </c>
      <c r="Q11391" s="11">
        <v>5.7692307692307598E-2</v>
      </c>
      <c r="R11391" s="12">
        <v>0</v>
      </c>
      <c r="S11391" t="s">
        <v>27</v>
      </c>
      <c r="T11391">
        <v>0</v>
      </c>
      <c r="U11391">
        <f t="shared" si="1064"/>
        <v>5</v>
      </c>
      <c r="V11391">
        <f t="shared" si="1065"/>
        <v>1</v>
      </c>
      <c r="W11391">
        <f t="shared" si="1066"/>
        <v>3</v>
      </c>
      <c r="X11391" t="str">
        <f t="shared" si="1067"/>
        <v>513</v>
      </c>
      <c r="Y11391" t="str">
        <f>IF(Table1[[#This Row],[RFM_Score]]="555","Champion", IF(AND(J11391&gt;=4,V11391&gt;=4),"Loyal", IF(U11391&lt;=2,"At Risk", IF(W11391&gt;=4,"Potential Loyalist","Others"))))</f>
        <v>Others</v>
      </c>
    </row>
    <row r="11392" spans="1:25">
      <c r="A11392" t="s">
        <v>9951</v>
      </c>
      <c r="B11392">
        <v>42</v>
      </c>
      <c r="C11392" t="s">
        <v>24</v>
      </c>
      <c r="D11392" t="s">
        <v>25</v>
      </c>
      <c r="E11392" s="6" t="s">
        <v>23462</v>
      </c>
      <c r="F11392" t="s">
        <v>30</v>
      </c>
      <c r="G11392">
        <v>2</v>
      </c>
      <c r="H11392">
        <v>2</v>
      </c>
      <c r="I11392">
        <v>41</v>
      </c>
      <c r="J11392">
        <v>0</v>
      </c>
      <c r="K11392">
        <v>224.18</v>
      </c>
      <c r="L11392" t="str">
        <f t="shared" si="1062"/>
        <v/>
      </c>
      <c r="M11392">
        <v>0</v>
      </c>
      <c r="N11392" t="str">
        <f t="shared" si="1063"/>
        <v/>
      </c>
      <c r="O11392">
        <v>22</v>
      </c>
      <c r="P11392" s="11">
        <v>1</v>
      </c>
      <c r="Q11392" s="11">
        <v>0</v>
      </c>
      <c r="R11392" s="12">
        <v>0</v>
      </c>
      <c r="S11392" t="s">
        <v>27</v>
      </c>
      <c r="T11392">
        <v>0</v>
      </c>
      <c r="U11392">
        <f t="shared" si="1064"/>
        <v>4</v>
      </c>
      <c r="V11392">
        <f t="shared" si="1065"/>
        <v>1</v>
      </c>
      <c r="W11392">
        <f t="shared" si="1066"/>
        <v>3</v>
      </c>
      <c r="X11392" t="str">
        <f t="shared" si="1067"/>
        <v>413</v>
      </c>
      <c r="Y11392" t="str">
        <f>IF(Table1[[#This Row],[RFM_Score]]="555","Champion", IF(AND(J11392&gt;=4,V11392&gt;=4),"Loyal", IF(U11392&lt;=2,"At Risk", IF(W11392&gt;=4,"Potential Loyalist","Others"))))</f>
        <v>Others</v>
      </c>
    </row>
    <row r="11393" spans="1:25">
      <c r="A11393" t="s">
        <v>2589</v>
      </c>
      <c r="B11393">
        <v>57</v>
      </c>
      <c r="C11393" t="s">
        <v>19</v>
      </c>
      <c r="D11393" t="s">
        <v>49</v>
      </c>
      <c r="E11393" s="6" t="s">
        <v>23463</v>
      </c>
      <c r="F11393" t="s">
        <v>62</v>
      </c>
      <c r="G11393">
        <v>6</v>
      </c>
      <c r="H11393">
        <v>3</v>
      </c>
      <c r="I11393">
        <v>65</v>
      </c>
      <c r="J11393">
        <v>2</v>
      </c>
      <c r="K11393">
        <v>223.9</v>
      </c>
      <c r="L11393" t="str">
        <f t="shared" si="1062"/>
        <v/>
      </c>
      <c r="M11393">
        <v>0</v>
      </c>
      <c r="N11393" t="str">
        <f t="shared" si="1063"/>
        <v/>
      </c>
      <c r="O11393">
        <v>42</v>
      </c>
      <c r="P11393" s="11">
        <v>0.5</v>
      </c>
      <c r="Q11393" s="11">
        <v>3.0769230769230702E-2</v>
      </c>
      <c r="R11393" s="12">
        <v>0</v>
      </c>
      <c r="S11393" t="s">
        <v>27</v>
      </c>
      <c r="T11393">
        <v>1</v>
      </c>
      <c r="U11393">
        <f t="shared" si="1064"/>
        <v>3</v>
      </c>
      <c r="V11393">
        <f t="shared" si="1065"/>
        <v>1</v>
      </c>
      <c r="W11393">
        <f t="shared" si="1066"/>
        <v>3</v>
      </c>
      <c r="X11393" t="str">
        <f t="shared" si="1067"/>
        <v>313</v>
      </c>
      <c r="Y11393" t="str">
        <f>IF(Table1[[#This Row],[RFM_Score]]="555","Champion", IF(AND(J11393&gt;=4,V11393&gt;=4),"Loyal", IF(U11393&lt;=2,"At Risk", IF(W11393&gt;=4,"Potential Loyalist","Others"))))</f>
        <v>Others</v>
      </c>
    </row>
    <row r="11394" spans="1:25">
      <c r="A11394" t="s">
        <v>3073</v>
      </c>
      <c r="B11394">
        <v>30</v>
      </c>
      <c r="C11394" t="s">
        <v>24</v>
      </c>
      <c r="D11394" t="s">
        <v>25</v>
      </c>
      <c r="E11394" s="6" t="s">
        <v>23464</v>
      </c>
      <c r="F11394" t="s">
        <v>37</v>
      </c>
      <c r="G11394">
        <v>4</v>
      </c>
      <c r="H11394">
        <v>1</v>
      </c>
      <c r="I11394">
        <v>52</v>
      </c>
      <c r="J11394">
        <v>3</v>
      </c>
      <c r="K11394">
        <v>222.35</v>
      </c>
      <c r="L11394" t="str">
        <f t="shared" ref="L11394:L11457" si="1068">IF(OR(K11394&lt;$AC$10, K11394&gt;$AC$11), "OUTLIER", "")</f>
        <v/>
      </c>
      <c r="M11394">
        <v>0</v>
      </c>
      <c r="N11394" t="str">
        <f t="shared" ref="N11394:N11457" si="1069">IF(OR(M11394&lt;$AC$16, M11394&gt;$AC$17), "OUTLIER", "")</f>
        <v/>
      </c>
      <c r="O11394">
        <v>4</v>
      </c>
      <c r="P11394" s="11">
        <v>0.25</v>
      </c>
      <c r="Q11394" s="11">
        <v>5.7692307692307598E-2</v>
      </c>
      <c r="R11394" s="12">
        <v>0</v>
      </c>
      <c r="S11394" t="s">
        <v>27</v>
      </c>
      <c r="T11394">
        <v>1</v>
      </c>
      <c r="U11394">
        <f t="shared" ref="U11394:U11457" si="1070">IF(O11394&lt;=20,5,IF(O11394&lt;=40,4,IF(O11394&lt;=70,3,IF(O11394&lt;=100,2,1))))</f>
        <v>5</v>
      </c>
      <c r="V11394">
        <f t="shared" ref="V11394:V11457" si="1071">IF(M11394&gt;=11,5,IF(M11394&gt;=9,4,IF(M11394&gt;=7,3,IF(M11394&gt;=5,2,1))))</f>
        <v>1</v>
      </c>
      <c r="W11394">
        <f t="shared" ref="W11394:W11457" si="1072">IF(K11394&gt;=500,5,IF(K11394&gt;=300,4,IF(K11394&gt;=150,3,IF(K11394&gt;=50,2,1))))</f>
        <v>3</v>
      </c>
      <c r="X11394" t="str">
        <f t="shared" ref="X11394:X11457" si="1073">U11394 &amp; V11394 &amp; W11394</f>
        <v>513</v>
      </c>
      <c r="Y11394" t="str">
        <f>IF(Table1[[#This Row],[RFM_Score]]="555","Champion", IF(AND(J11394&gt;=4,V11394&gt;=4),"Loyal", IF(U11394&lt;=2,"At Risk", IF(W11394&gt;=4,"Potential Loyalist","Others"))))</f>
        <v>Others</v>
      </c>
    </row>
    <row r="11395" spans="1:25">
      <c r="A11395" t="s">
        <v>9850</v>
      </c>
      <c r="B11395">
        <v>48</v>
      </c>
      <c r="C11395" t="s">
        <v>24</v>
      </c>
      <c r="D11395" t="s">
        <v>25</v>
      </c>
      <c r="E11395" s="6" t="s">
        <v>23465</v>
      </c>
      <c r="F11395" t="s">
        <v>26</v>
      </c>
      <c r="G11395">
        <v>1</v>
      </c>
      <c r="H11395">
        <v>0</v>
      </c>
      <c r="I11395">
        <v>45</v>
      </c>
      <c r="J11395">
        <v>2</v>
      </c>
      <c r="K11395">
        <v>221.27</v>
      </c>
      <c r="L11395" t="str">
        <f t="shared" si="1068"/>
        <v/>
      </c>
      <c r="M11395">
        <v>0</v>
      </c>
      <c r="N11395" t="str">
        <f t="shared" si="1069"/>
        <v/>
      </c>
      <c r="O11395">
        <v>0</v>
      </c>
      <c r="P11395" s="11">
        <v>0</v>
      </c>
      <c r="Q11395" s="11">
        <v>4.4444444444444398E-2</v>
      </c>
      <c r="R11395" s="12">
        <v>0</v>
      </c>
      <c r="S11395" t="s">
        <v>27</v>
      </c>
      <c r="T11395">
        <v>0</v>
      </c>
      <c r="U11395">
        <f t="shared" si="1070"/>
        <v>5</v>
      </c>
      <c r="V11395">
        <f t="shared" si="1071"/>
        <v>1</v>
      </c>
      <c r="W11395">
        <f t="shared" si="1072"/>
        <v>3</v>
      </c>
      <c r="X11395" t="str">
        <f t="shared" si="1073"/>
        <v>513</v>
      </c>
      <c r="Y11395" t="str">
        <f>IF(Table1[[#This Row],[RFM_Score]]="555","Champion", IF(AND(J11395&gt;=4,V11395&gt;=4),"Loyal", IF(U11395&lt;=2,"At Risk", IF(W11395&gt;=4,"Potential Loyalist","Others"))))</f>
        <v>Others</v>
      </c>
    </row>
    <row r="11396" spans="1:25">
      <c r="A11396" t="s">
        <v>10322</v>
      </c>
      <c r="B11396">
        <v>38</v>
      </c>
      <c r="C11396" t="s">
        <v>19</v>
      </c>
      <c r="D11396" t="s">
        <v>25</v>
      </c>
      <c r="E11396" s="6" t="s">
        <v>23466</v>
      </c>
      <c r="F11396" t="s">
        <v>26</v>
      </c>
      <c r="G11396">
        <v>4</v>
      </c>
      <c r="H11396">
        <v>2</v>
      </c>
      <c r="I11396">
        <v>61</v>
      </c>
      <c r="J11396">
        <v>5</v>
      </c>
      <c r="K11396">
        <v>219.6</v>
      </c>
      <c r="L11396" t="str">
        <f t="shared" si="1068"/>
        <v/>
      </c>
      <c r="M11396">
        <v>0</v>
      </c>
      <c r="N11396" t="str">
        <f t="shared" si="1069"/>
        <v/>
      </c>
      <c r="O11396">
        <v>4</v>
      </c>
      <c r="P11396" s="11">
        <v>0.5</v>
      </c>
      <c r="Q11396" s="11">
        <v>8.1967213114753995E-2</v>
      </c>
      <c r="R11396" s="12">
        <v>0</v>
      </c>
      <c r="S11396" t="s">
        <v>27</v>
      </c>
      <c r="T11396">
        <v>0</v>
      </c>
      <c r="U11396">
        <f t="shared" si="1070"/>
        <v>5</v>
      </c>
      <c r="V11396">
        <f t="shared" si="1071"/>
        <v>1</v>
      </c>
      <c r="W11396">
        <f t="shared" si="1072"/>
        <v>3</v>
      </c>
      <c r="X11396" t="str">
        <f t="shared" si="1073"/>
        <v>513</v>
      </c>
      <c r="Y11396" t="str">
        <f>IF(Table1[[#This Row],[RFM_Score]]="555","Champion", IF(AND(J11396&gt;=4,V11396&gt;=4),"Loyal", IF(U11396&lt;=2,"At Risk", IF(W11396&gt;=4,"Potential Loyalist","Others"))))</f>
        <v>Others</v>
      </c>
    </row>
    <row r="11397" spans="1:25">
      <c r="A11397" t="s">
        <v>7964</v>
      </c>
      <c r="B11397">
        <v>36</v>
      </c>
      <c r="C11397" t="s">
        <v>24</v>
      </c>
      <c r="D11397" t="s">
        <v>29</v>
      </c>
      <c r="E11397" s="6" t="s">
        <v>23467</v>
      </c>
      <c r="F11397" t="s">
        <v>60</v>
      </c>
      <c r="G11397">
        <v>6</v>
      </c>
      <c r="H11397">
        <v>2</v>
      </c>
      <c r="I11397">
        <v>51</v>
      </c>
      <c r="J11397">
        <v>3</v>
      </c>
      <c r="K11397">
        <v>218.72</v>
      </c>
      <c r="L11397" t="str">
        <f t="shared" si="1068"/>
        <v/>
      </c>
      <c r="M11397">
        <v>0</v>
      </c>
      <c r="N11397" t="str">
        <f t="shared" si="1069"/>
        <v/>
      </c>
      <c r="O11397">
        <v>56</v>
      </c>
      <c r="P11397" s="11">
        <v>0.33333333333333298</v>
      </c>
      <c r="Q11397" s="11">
        <v>5.8823529411764698E-2</v>
      </c>
      <c r="R11397" s="12">
        <v>0</v>
      </c>
      <c r="S11397" t="s">
        <v>27</v>
      </c>
      <c r="T11397">
        <v>0</v>
      </c>
      <c r="U11397">
        <f t="shared" si="1070"/>
        <v>3</v>
      </c>
      <c r="V11397">
        <f t="shared" si="1071"/>
        <v>1</v>
      </c>
      <c r="W11397">
        <f t="shared" si="1072"/>
        <v>3</v>
      </c>
      <c r="X11397" t="str">
        <f t="shared" si="1073"/>
        <v>313</v>
      </c>
      <c r="Y11397" t="str">
        <f>IF(Table1[[#This Row],[RFM_Score]]="555","Champion", IF(AND(J11397&gt;=4,V11397&gt;=4),"Loyal", IF(U11397&lt;=2,"At Risk", IF(W11397&gt;=4,"Potential Loyalist","Others"))))</f>
        <v>Others</v>
      </c>
    </row>
    <row r="11398" spans="1:25">
      <c r="A11398" t="s">
        <v>10265</v>
      </c>
      <c r="B11398">
        <v>28</v>
      </c>
      <c r="C11398" t="s">
        <v>24</v>
      </c>
      <c r="D11398" t="s">
        <v>25</v>
      </c>
      <c r="E11398" s="6" t="s">
        <v>23468</v>
      </c>
      <c r="F11398" t="s">
        <v>26</v>
      </c>
      <c r="G11398">
        <v>6</v>
      </c>
      <c r="H11398">
        <v>2</v>
      </c>
      <c r="I11398">
        <v>55</v>
      </c>
      <c r="J11398">
        <v>0</v>
      </c>
      <c r="K11398">
        <v>218.4</v>
      </c>
      <c r="L11398" t="str">
        <f t="shared" si="1068"/>
        <v/>
      </c>
      <c r="M11398">
        <v>0</v>
      </c>
      <c r="N11398" t="str">
        <f t="shared" si="1069"/>
        <v/>
      </c>
      <c r="O11398">
        <v>16</v>
      </c>
      <c r="P11398" s="11">
        <v>0.33333333333333298</v>
      </c>
      <c r="Q11398" s="11">
        <v>0</v>
      </c>
      <c r="R11398" s="12">
        <v>0</v>
      </c>
      <c r="S11398" t="s">
        <v>27</v>
      </c>
      <c r="T11398">
        <v>0</v>
      </c>
      <c r="U11398">
        <f t="shared" si="1070"/>
        <v>5</v>
      </c>
      <c r="V11398">
        <f t="shared" si="1071"/>
        <v>1</v>
      </c>
      <c r="W11398">
        <f t="shared" si="1072"/>
        <v>3</v>
      </c>
      <c r="X11398" t="str">
        <f t="shared" si="1073"/>
        <v>513</v>
      </c>
      <c r="Y11398" t="str">
        <f>IF(Table1[[#This Row],[RFM_Score]]="555","Champion", IF(AND(J11398&gt;=4,V11398&gt;=4),"Loyal", IF(U11398&lt;=2,"At Risk", IF(W11398&gt;=4,"Potential Loyalist","Others"))))</f>
        <v>Others</v>
      </c>
    </row>
    <row r="11399" spans="1:25">
      <c r="A11399" t="s">
        <v>821</v>
      </c>
      <c r="B11399">
        <v>41</v>
      </c>
      <c r="C11399" t="s">
        <v>24</v>
      </c>
      <c r="D11399" t="s">
        <v>29</v>
      </c>
      <c r="E11399" s="6" t="s">
        <v>23469</v>
      </c>
      <c r="F11399" t="s">
        <v>26</v>
      </c>
      <c r="G11399">
        <v>6</v>
      </c>
      <c r="H11399">
        <v>2</v>
      </c>
      <c r="I11399">
        <v>48</v>
      </c>
      <c r="J11399">
        <v>1</v>
      </c>
      <c r="K11399">
        <v>218.2</v>
      </c>
      <c r="L11399" t="str">
        <f t="shared" si="1068"/>
        <v/>
      </c>
      <c r="M11399">
        <v>0</v>
      </c>
      <c r="N11399" t="str">
        <f t="shared" si="1069"/>
        <v/>
      </c>
      <c r="O11399">
        <v>7</v>
      </c>
      <c r="P11399" s="11">
        <v>0.33333333333333298</v>
      </c>
      <c r="Q11399" s="11">
        <v>2.0833333333333301E-2</v>
      </c>
      <c r="R11399" s="12">
        <v>0</v>
      </c>
      <c r="S11399" t="s">
        <v>27</v>
      </c>
      <c r="T11399">
        <v>0</v>
      </c>
      <c r="U11399">
        <f t="shared" si="1070"/>
        <v>5</v>
      </c>
      <c r="V11399">
        <f t="shared" si="1071"/>
        <v>1</v>
      </c>
      <c r="W11399">
        <f t="shared" si="1072"/>
        <v>3</v>
      </c>
      <c r="X11399" t="str">
        <f t="shared" si="1073"/>
        <v>513</v>
      </c>
      <c r="Y11399" t="str">
        <f>IF(Table1[[#This Row],[RFM_Score]]="555","Champion", IF(AND(J11399&gt;=4,V11399&gt;=4),"Loyal", IF(U11399&lt;=2,"At Risk", IF(W11399&gt;=4,"Potential Loyalist","Others"))))</f>
        <v>Others</v>
      </c>
    </row>
    <row r="11400" spans="1:25">
      <c r="A11400" t="s">
        <v>3488</v>
      </c>
      <c r="B11400">
        <v>19</v>
      </c>
      <c r="C11400" t="s">
        <v>19</v>
      </c>
      <c r="D11400" t="s">
        <v>41</v>
      </c>
      <c r="E11400" s="6" t="s">
        <v>23470</v>
      </c>
      <c r="F11400" t="s">
        <v>26</v>
      </c>
      <c r="G11400">
        <v>2</v>
      </c>
      <c r="H11400">
        <v>2</v>
      </c>
      <c r="I11400">
        <v>39</v>
      </c>
      <c r="J11400">
        <v>3</v>
      </c>
      <c r="K11400">
        <v>217.77</v>
      </c>
      <c r="L11400" t="str">
        <f t="shared" si="1068"/>
        <v/>
      </c>
      <c r="M11400">
        <v>0</v>
      </c>
      <c r="N11400" t="str">
        <f t="shared" si="1069"/>
        <v/>
      </c>
      <c r="O11400">
        <v>48</v>
      </c>
      <c r="P11400" s="11">
        <v>1</v>
      </c>
      <c r="Q11400" s="11">
        <v>7.69230769230769E-2</v>
      </c>
      <c r="R11400" s="12">
        <v>0</v>
      </c>
      <c r="S11400" t="s">
        <v>27</v>
      </c>
      <c r="T11400">
        <v>1</v>
      </c>
      <c r="U11400">
        <f t="shared" si="1070"/>
        <v>3</v>
      </c>
      <c r="V11400">
        <f t="shared" si="1071"/>
        <v>1</v>
      </c>
      <c r="W11400">
        <f t="shared" si="1072"/>
        <v>3</v>
      </c>
      <c r="X11400" t="str">
        <f t="shared" si="1073"/>
        <v>313</v>
      </c>
      <c r="Y11400" t="str">
        <f>IF(Table1[[#This Row],[RFM_Score]]="555","Champion", IF(AND(J11400&gt;=4,V11400&gt;=4),"Loyal", IF(U11400&lt;=2,"At Risk", IF(W11400&gt;=4,"Potential Loyalist","Others"))))</f>
        <v>Others</v>
      </c>
    </row>
    <row r="11401" spans="1:25">
      <c r="A11401" t="s">
        <v>9556</v>
      </c>
      <c r="B11401">
        <v>30</v>
      </c>
      <c r="C11401" t="s">
        <v>24</v>
      </c>
      <c r="D11401" t="s">
        <v>25</v>
      </c>
      <c r="E11401" s="6" t="s">
        <v>23471</v>
      </c>
      <c r="F11401" t="s">
        <v>30</v>
      </c>
      <c r="G11401">
        <v>2</v>
      </c>
      <c r="H11401">
        <v>1</v>
      </c>
      <c r="I11401">
        <v>49</v>
      </c>
      <c r="J11401">
        <v>3</v>
      </c>
      <c r="K11401">
        <v>217.39</v>
      </c>
      <c r="L11401" t="str">
        <f t="shared" si="1068"/>
        <v/>
      </c>
      <c r="M11401">
        <v>0</v>
      </c>
      <c r="N11401" t="str">
        <f t="shared" si="1069"/>
        <v/>
      </c>
      <c r="O11401">
        <v>57</v>
      </c>
      <c r="P11401" s="11">
        <v>0.5</v>
      </c>
      <c r="Q11401" s="11">
        <v>6.1224489795918297E-2</v>
      </c>
      <c r="R11401" s="12">
        <v>0</v>
      </c>
      <c r="S11401" t="s">
        <v>27</v>
      </c>
      <c r="T11401">
        <v>0</v>
      </c>
      <c r="U11401">
        <f t="shared" si="1070"/>
        <v>3</v>
      </c>
      <c r="V11401">
        <f t="shared" si="1071"/>
        <v>1</v>
      </c>
      <c r="W11401">
        <f t="shared" si="1072"/>
        <v>3</v>
      </c>
      <c r="X11401" t="str">
        <f t="shared" si="1073"/>
        <v>313</v>
      </c>
      <c r="Y11401" t="str">
        <f>IF(Table1[[#This Row],[RFM_Score]]="555","Champion", IF(AND(J11401&gt;=4,V11401&gt;=4),"Loyal", IF(U11401&lt;=2,"At Risk", IF(W11401&gt;=4,"Potential Loyalist","Others"))))</f>
        <v>Others</v>
      </c>
    </row>
    <row r="11402" spans="1:25">
      <c r="A11402" t="s">
        <v>1242</v>
      </c>
      <c r="B11402">
        <v>35</v>
      </c>
      <c r="C11402" t="s">
        <v>19</v>
      </c>
      <c r="D11402" t="s">
        <v>46</v>
      </c>
      <c r="E11402" s="6" t="s">
        <v>23472</v>
      </c>
      <c r="F11402" t="s">
        <v>30</v>
      </c>
      <c r="G11402">
        <v>0</v>
      </c>
      <c r="H11402">
        <v>0</v>
      </c>
      <c r="I11402">
        <v>53</v>
      </c>
      <c r="J11402">
        <v>0</v>
      </c>
      <c r="K11402">
        <v>217.11</v>
      </c>
      <c r="L11402" t="str">
        <f t="shared" si="1068"/>
        <v/>
      </c>
      <c r="M11402">
        <v>0</v>
      </c>
      <c r="N11402" t="str">
        <f t="shared" si="1069"/>
        <v/>
      </c>
      <c r="O11402">
        <v>43</v>
      </c>
      <c r="P11402" s="11">
        <v>0</v>
      </c>
      <c r="Q11402" s="11">
        <v>0</v>
      </c>
      <c r="R11402" s="12">
        <v>0</v>
      </c>
      <c r="S11402" t="s">
        <v>27</v>
      </c>
      <c r="T11402">
        <v>0</v>
      </c>
      <c r="U11402">
        <f t="shared" si="1070"/>
        <v>3</v>
      </c>
      <c r="V11402">
        <f t="shared" si="1071"/>
        <v>1</v>
      </c>
      <c r="W11402">
        <f t="shared" si="1072"/>
        <v>3</v>
      </c>
      <c r="X11402" t="str">
        <f t="shared" si="1073"/>
        <v>313</v>
      </c>
      <c r="Y11402" t="str">
        <f>IF(Table1[[#This Row],[RFM_Score]]="555","Champion", IF(AND(J11402&gt;=4,V11402&gt;=4),"Loyal", IF(U11402&lt;=2,"At Risk", IF(W11402&gt;=4,"Potential Loyalist","Others"))))</f>
        <v>Others</v>
      </c>
    </row>
    <row r="11403" spans="1:25">
      <c r="A11403" t="s">
        <v>11706</v>
      </c>
      <c r="B11403">
        <v>18</v>
      </c>
      <c r="C11403" t="s">
        <v>24</v>
      </c>
      <c r="D11403" t="s">
        <v>41</v>
      </c>
      <c r="E11403" s="6" t="s">
        <v>23473</v>
      </c>
      <c r="F11403" t="s">
        <v>60</v>
      </c>
      <c r="G11403">
        <v>0</v>
      </c>
      <c r="H11403">
        <v>0</v>
      </c>
      <c r="I11403">
        <v>54</v>
      </c>
      <c r="J11403">
        <v>2</v>
      </c>
      <c r="K11403">
        <v>216.97</v>
      </c>
      <c r="L11403" t="str">
        <f t="shared" si="1068"/>
        <v/>
      </c>
      <c r="M11403">
        <v>0</v>
      </c>
      <c r="N11403" t="str">
        <f t="shared" si="1069"/>
        <v/>
      </c>
      <c r="O11403">
        <v>4</v>
      </c>
      <c r="P11403" s="11">
        <v>0</v>
      </c>
      <c r="Q11403" s="11">
        <v>3.7037037037037E-2</v>
      </c>
      <c r="R11403" s="12">
        <v>0</v>
      </c>
      <c r="S11403" t="s">
        <v>27</v>
      </c>
      <c r="T11403">
        <v>0</v>
      </c>
      <c r="U11403">
        <f t="shared" si="1070"/>
        <v>5</v>
      </c>
      <c r="V11403">
        <f t="shared" si="1071"/>
        <v>1</v>
      </c>
      <c r="W11403">
        <f t="shared" si="1072"/>
        <v>3</v>
      </c>
      <c r="X11403" t="str">
        <f t="shared" si="1073"/>
        <v>513</v>
      </c>
      <c r="Y11403" t="str">
        <f>IF(Table1[[#This Row],[RFM_Score]]="555","Champion", IF(AND(J11403&gt;=4,V11403&gt;=4),"Loyal", IF(U11403&lt;=2,"At Risk", IF(W11403&gt;=4,"Potential Loyalist","Others"))))</f>
        <v>Others</v>
      </c>
    </row>
    <row r="11404" spans="1:25">
      <c r="A11404" t="s">
        <v>7434</v>
      </c>
      <c r="B11404">
        <v>36</v>
      </c>
      <c r="C11404" t="s">
        <v>24</v>
      </c>
      <c r="D11404" t="s">
        <v>35</v>
      </c>
      <c r="E11404" s="6" t="s">
        <v>23474</v>
      </c>
      <c r="F11404" t="s">
        <v>21</v>
      </c>
      <c r="G11404">
        <v>0</v>
      </c>
      <c r="H11404">
        <v>0</v>
      </c>
      <c r="I11404">
        <v>41</v>
      </c>
      <c r="J11404">
        <v>2</v>
      </c>
      <c r="K11404">
        <v>216.76</v>
      </c>
      <c r="L11404" t="str">
        <f t="shared" si="1068"/>
        <v/>
      </c>
      <c r="M11404">
        <v>0</v>
      </c>
      <c r="N11404" t="str">
        <f t="shared" si="1069"/>
        <v/>
      </c>
      <c r="O11404">
        <v>15</v>
      </c>
      <c r="P11404" s="11">
        <v>0</v>
      </c>
      <c r="Q11404" s="11">
        <v>4.8780487804878002E-2</v>
      </c>
      <c r="R11404" s="12">
        <v>0</v>
      </c>
      <c r="S11404" t="s">
        <v>27</v>
      </c>
      <c r="T11404">
        <v>1</v>
      </c>
      <c r="U11404">
        <f t="shared" si="1070"/>
        <v>5</v>
      </c>
      <c r="V11404">
        <f t="shared" si="1071"/>
        <v>1</v>
      </c>
      <c r="W11404">
        <f t="shared" si="1072"/>
        <v>3</v>
      </c>
      <c r="X11404" t="str">
        <f t="shared" si="1073"/>
        <v>513</v>
      </c>
      <c r="Y11404" t="str">
        <f>IF(Table1[[#This Row],[RFM_Score]]="555","Champion", IF(AND(J11404&gt;=4,V11404&gt;=4),"Loyal", IF(U11404&lt;=2,"At Risk", IF(W11404&gt;=4,"Potential Loyalist","Others"))))</f>
        <v>Others</v>
      </c>
    </row>
    <row r="11405" spans="1:25">
      <c r="A11405" t="s">
        <v>6981</v>
      </c>
      <c r="B11405">
        <v>18</v>
      </c>
      <c r="C11405" t="s">
        <v>24</v>
      </c>
      <c r="D11405" t="s">
        <v>25</v>
      </c>
      <c r="E11405" s="6" t="s">
        <v>23475</v>
      </c>
      <c r="F11405" t="s">
        <v>62</v>
      </c>
      <c r="G11405">
        <v>5</v>
      </c>
      <c r="H11405">
        <v>0</v>
      </c>
      <c r="I11405">
        <v>38</v>
      </c>
      <c r="J11405">
        <v>1</v>
      </c>
      <c r="K11405">
        <v>216.54</v>
      </c>
      <c r="L11405" t="str">
        <f t="shared" si="1068"/>
        <v/>
      </c>
      <c r="M11405">
        <v>0</v>
      </c>
      <c r="N11405" t="str">
        <f t="shared" si="1069"/>
        <v/>
      </c>
      <c r="O11405">
        <v>33</v>
      </c>
      <c r="P11405" s="11">
        <v>0</v>
      </c>
      <c r="Q11405" s="11">
        <v>2.6315789473684199E-2</v>
      </c>
      <c r="R11405" s="12">
        <v>0</v>
      </c>
      <c r="S11405" t="s">
        <v>27</v>
      </c>
      <c r="T11405">
        <v>0</v>
      </c>
      <c r="U11405">
        <f t="shared" si="1070"/>
        <v>4</v>
      </c>
      <c r="V11405">
        <f t="shared" si="1071"/>
        <v>1</v>
      </c>
      <c r="W11405">
        <f t="shared" si="1072"/>
        <v>3</v>
      </c>
      <c r="X11405" t="str">
        <f t="shared" si="1073"/>
        <v>413</v>
      </c>
      <c r="Y11405" t="str">
        <f>IF(Table1[[#This Row],[RFM_Score]]="555","Champion", IF(AND(J11405&gt;=4,V11405&gt;=4),"Loyal", IF(U11405&lt;=2,"At Risk", IF(W11405&gt;=4,"Potential Loyalist","Others"))))</f>
        <v>Others</v>
      </c>
    </row>
    <row r="11406" spans="1:25">
      <c r="A11406" t="s">
        <v>1053</v>
      </c>
      <c r="B11406">
        <v>27</v>
      </c>
      <c r="C11406" t="s">
        <v>19</v>
      </c>
      <c r="D11406" t="s">
        <v>29</v>
      </c>
      <c r="E11406" s="6" t="s">
        <v>23476</v>
      </c>
      <c r="F11406" t="s">
        <v>21</v>
      </c>
      <c r="G11406">
        <v>6</v>
      </c>
      <c r="H11406">
        <v>1</v>
      </c>
      <c r="I11406">
        <v>61</v>
      </c>
      <c r="J11406">
        <v>1</v>
      </c>
      <c r="K11406">
        <v>216.36</v>
      </c>
      <c r="L11406" t="str">
        <f t="shared" si="1068"/>
        <v/>
      </c>
      <c r="M11406">
        <v>0</v>
      </c>
      <c r="N11406" t="str">
        <f t="shared" si="1069"/>
        <v/>
      </c>
      <c r="O11406">
        <v>16</v>
      </c>
      <c r="P11406" s="11">
        <v>0.16666666666666599</v>
      </c>
      <c r="Q11406" s="11">
        <v>1.63934426229508E-2</v>
      </c>
      <c r="R11406" s="12">
        <v>0</v>
      </c>
      <c r="S11406" t="s">
        <v>27</v>
      </c>
      <c r="T11406">
        <v>0</v>
      </c>
      <c r="U11406">
        <f t="shared" si="1070"/>
        <v>5</v>
      </c>
      <c r="V11406">
        <f t="shared" si="1071"/>
        <v>1</v>
      </c>
      <c r="W11406">
        <f t="shared" si="1072"/>
        <v>3</v>
      </c>
      <c r="X11406" t="str">
        <f t="shared" si="1073"/>
        <v>513</v>
      </c>
      <c r="Y11406" t="str">
        <f>IF(Table1[[#This Row],[RFM_Score]]="555","Champion", IF(AND(J11406&gt;=4,V11406&gt;=4),"Loyal", IF(U11406&lt;=2,"At Risk", IF(W11406&gt;=4,"Potential Loyalist","Others"))))</f>
        <v>Others</v>
      </c>
    </row>
    <row r="11407" spans="1:25">
      <c r="A11407" t="s">
        <v>8781</v>
      </c>
      <c r="B11407">
        <v>59</v>
      </c>
      <c r="C11407" t="s">
        <v>19</v>
      </c>
      <c r="D11407" t="s">
        <v>29</v>
      </c>
      <c r="E11407" s="6" t="s">
        <v>23477</v>
      </c>
      <c r="F11407" t="s">
        <v>21</v>
      </c>
      <c r="G11407">
        <v>3</v>
      </c>
      <c r="H11407">
        <v>1</v>
      </c>
      <c r="I11407">
        <v>59</v>
      </c>
      <c r="J11407">
        <v>4</v>
      </c>
      <c r="K11407">
        <v>216.05</v>
      </c>
      <c r="L11407" t="str">
        <f t="shared" si="1068"/>
        <v/>
      </c>
      <c r="M11407">
        <v>0</v>
      </c>
      <c r="N11407" t="str">
        <f t="shared" si="1069"/>
        <v/>
      </c>
      <c r="O11407">
        <v>4</v>
      </c>
      <c r="P11407" s="11">
        <v>0.33333333333333298</v>
      </c>
      <c r="Q11407" s="11">
        <v>6.7796610169491497E-2</v>
      </c>
      <c r="R11407" s="12">
        <v>0</v>
      </c>
      <c r="S11407" t="s">
        <v>27</v>
      </c>
      <c r="T11407">
        <v>0</v>
      </c>
      <c r="U11407">
        <f t="shared" si="1070"/>
        <v>5</v>
      </c>
      <c r="V11407">
        <f t="shared" si="1071"/>
        <v>1</v>
      </c>
      <c r="W11407">
        <f t="shared" si="1072"/>
        <v>3</v>
      </c>
      <c r="X11407" t="str">
        <f t="shared" si="1073"/>
        <v>513</v>
      </c>
      <c r="Y11407" t="str">
        <f>IF(Table1[[#This Row],[RFM_Score]]="555","Champion", IF(AND(J11407&gt;=4,V11407&gt;=4),"Loyal", IF(U11407&lt;=2,"At Risk", IF(W11407&gt;=4,"Potential Loyalist","Others"))))</f>
        <v>Others</v>
      </c>
    </row>
    <row r="11408" spans="1:25">
      <c r="A11408" t="s">
        <v>10455</v>
      </c>
      <c r="B11408">
        <v>45</v>
      </c>
      <c r="C11408" t="s">
        <v>24</v>
      </c>
      <c r="D11408" t="s">
        <v>25</v>
      </c>
      <c r="E11408" s="6" t="s">
        <v>23478</v>
      </c>
      <c r="F11408" t="s">
        <v>62</v>
      </c>
      <c r="G11408">
        <v>2</v>
      </c>
      <c r="H11408">
        <v>2</v>
      </c>
      <c r="I11408">
        <v>37</v>
      </c>
      <c r="J11408">
        <v>2</v>
      </c>
      <c r="K11408">
        <v>215.92</v>
      </c>
      <c r="L11408" t="str">
        <f t="shared" si="1068"/>
        <v/>
      </c>
      <c r="M11408">
        <v>0</v>
      </c>
      <c r="N11408" t="str">
        <f t="shared" si="1069"/>
        <v/>
      </c>
      <c r="O11408">
        <v>5</v>
      </c>
      <c r="P11408" s="11">
        <v>1</v>
      </c>
      <c r="Q11408" s="11">
        <v>5.4054054054054002E-2</v>
      </c>
      <c r="R11408" s="12">
        <v>0</v>
      </c>
      <c r="S11408" t="s">
        <v>27</v>
      </c>
      <c r="T11408">
        <v>0</v>
      </c>
      <c r="U11408">
        <f t="shared" si="1070"/>
        <v>5</v>
      </c>
      <c r="V11408">
        <f t="shared" si="1071"/>
        <v>1</v>
      </c>
      <c r="W11408">
        <f t="shared" si="1072"/>
        <v>3</v>
      </c>
      <c r="X11408" t="str">
        <f t="shared" si="1073"/>
        <v>513</v>
      </c>
      <c r="Y11408" t="str">
        <f>IF(Table1[[#This Row],[RFM_Score]]="555","Champion", IF(AND(J11408&gt;=4,V11408&gt;=4),"Loyal", IF(U11408&lt;=2,"At Risk", IF(W11408&gt;=4,"Potential Loyalist","Others"))))</f>
        <v>Others</v>
      </c>
    </row>
    <row r="11409" spans="1:25">
      <c r="A11409" t="s">
        <v>8399</v>
      </c>
      <c r="B11409">
        <v>19</v>
      </c>
      <c r="C11409" t="s">
        <v>19</v>
      </c>
      <c r="D11409" t="s">
        <v>29</v>
      </c>
      <c r="E11409" s="6" t="s">
        <v>23479</v>
      </c>
      <c r="F11409" t="s">
        <v>62</v>
      </c>
      <c r="G11409">
        <v>2</v>
      </c>
      <c r="H11409">
        <v>0</v>
      </c>
      <c r="I11409">
        <v>47</v>
      </c>
      <c r="J11409">
        <v>1</v>
      </c>
      <c r="K11409">
        <v>213.9</v>
      </c>
      <c r="L11409" t="str">
        <f t="shared" si="1068"/>
        <v/>
      </c>
      <c r="M11409">
        <v>0</v>
      </c>
      <c r="N11409" t="str">
        <f t="shared" si="1069"/>
        <v/>
      </c>
      <c r="O11409">
        <v>173</v>
      </c>
      <c r="P11409" s="11">
        <v>0</v>
      </c>
      <c r="Q11409" s="11">
        <v>2.1276595744680799E-2</v>
      </c>
      <c r="R11409" s="12">
        <v>0</v>
      </c>
      <c r="S11409" t="s">
        <v>27</v>
      </c>
      <c r="T11409">
        <v>1</v>
      </c>
      <c r="U11409">
        <f t="shared" si="1070"/>
        <v>1</v>
      </c>
      <c r="V11409">
        <f t="shared" si="1071"/>
        <v>1</v>
      </c>
      <c r="W11409">
        <f t="shared" si="1072"/>
        <v>3</v>
      </c>
      <c r="X11409" t="str">
        <f t="shared" si="1073"/>
        <v>113</v>
      </c>
      <c r="Y11409" t="str">
        <f>IF(Table1[[#This Row],[RFM_Score]]="555","Champion", IF(AND(J11409&gt;=4,V11409&gt;=4),"Loyal", IF(U11409&lt;=2,"At Risk", IF(W11409&gt;=4,"Potential Loyalist","Others"))))</f>
        <v>At Risk</v>
      </c>
    </row>
    <row r="11410" spans="1:25">
      <c r="A11410" t="s">
        <v>9683</v>
      </c>
      <c r="B11410">
        <v>41</v>
      </c>
      <c r="C11410" t="s">
        <v>19</v>
      </c>
      <c r="D11410" t="s">
        <v>29</v>
      </c>
      <c r="E11410" s="6" t="s">
        <v>23480</v>
      </c>
      <c r="F11410" t="s">
        <v>60</v>
      </c>
      <c r="G11410">
        <v>2</v>
      </c>
      <c r="H11410">
        <v>0</v>
      </c>
      <c r="I11410">
        <v>49</v>
      </c>
      <c r="J11410">
        <v>4</v>
      </c>
      <c r="K11410">
        <v>213.67</v>
      </c>
      <c r="L11410" t="str">
        <f t="shared" si="1068"/>
        <v/>
      </c>
      <c r="M11410">
        <v>0</v>
      </c>
      <c r="N11410" t="str">
        <f t="shared" si="1069"/>
        <v/>
      </c>
      <c r="O11410">
        <v>111</v>
      </c>
      <c r="P11410" s="11">
        <v>0</v>
      </c>
      <c r="Q11410" s="11">
        <v>8.16326530612244E-2</v>
      </c>
      <c r="R11410" s="12">
        <v>0</v>
      </c>
      <c r="S11410" t="s">
        <v>27</v>
      </c>
      <c r="T11410">
        <v>1</v>
      </c>
      <c r="U11410">
        <f t="shared" si="1070"/>
        <v>1</v>
      </c>
      <c r="V11410">
        <f t="shared" si="1071"/>
        <v>1</v>
      </c>
      <c r="W11410">
        <f t="shared" si="1072"/>
        <v>3</v>
      </c>
      <c r="X11410" t="str">
        <f t="shared" si="1073"/>
        <v>113</v>
      </c>
      <c r="Y11410" t="str">
        <f>IF(Table1[[#This Row],[RFM_Score]]="555","Champion", IF(AND(J11410&gt;=4,V11410&gt;=4),"Loyal", IF(U11410&lt;=2,"At Risk", IF(W11410&gt;=4,"Potential Loyalist","Others"))))</f>
        <v>At Risk</v>
      </c>
    </row>
    <row r="11411" spans="1:25">
      <c r="A11411" t="s">
        <v>5714</v>
      </c>
      <c r="B11411">
        <v>51</v>
      </c>
      <c r="C11411" t="s">
        <v>19</v>
      </c>
      <c r="D11411" t="s">
        <v>25</v>
      </c>
      <c r="E11411" s="6" t="s">
        <v>23481</v>
      </c>
      <c r="F11411" t="s">
        <v>21</v>
      </c>
      <c r="G11411">
        <v>4</v>
      </c>
      <c r="H11411">
        <v>0</v>
      </c>
      <c r="I11411">
        <v>57</v>
      </c>
      <c r="J11411">
        <v>4</v>
      </c>
      <c r="K11411">
        <v>213.27</v>
      </c>
      <c r="L11411" t="str">
        <f t="shared" si="1068"/>
        <v/>
      </c>
      <c r="M11411">
        <v>0</v>
      </c>
      <c r="N11411" t="str">
        <f t="shared" si="1069"/>
        <v/>
      </c>
      <c r="O11411">
        <v>11</v>
      </c>
      <c r="P11411" s="11">
        <v>0</v>
      </c>
      <c r="Q11411" s="11">
        <v>7.0175438596491196E-2</v>
      </c>
      <c r="R11411" s="12">
        <v>0</v>
      </c>
      <c r="S11411" t="s">
        <v>27</v>
      </c>
      <c r="T11411">
        <v>1</v>
      </c>
      <c r="U11411">
        <f t="shared" si="1070"/>
        <v>5</v>
      </c>
      <c r="V11411">
        <f t="shared" si="1071"/>
        <v>1</v>
      </c>
      <c r="W11411">
        <f t="shared" si="1072"/>
        <v>3</v>
      </c>
      <c r="X11411" t="str">
        <f t="shared" si="1073"/>
        <v>513</v>
      </c>
      <c r="Y11411" t="str">
        <f>IF(Table1[[#This Row],[RFM_Score]]="555","Champion", IF(AND(J11411&gt;=4,V11411&gt;=4),"Loyal", IF(U11411&lt;=2,"At Risk", IF(W11411&gt;=4,"Potential Loyalist","Others"))))</f>
        <v>Others</v>
      </c>
    </row>
    <row r="11412" spans="1:25">
      <c r="A11412" t="s">
        <v>9275</v>
      </c>
      <c r="B11412">
        <v>24</v>
      </c>
      <c r="C11412" t="s">
        <v>24</v>
      </c>
      <c r="D11412" t="s">
        <v>25</v>
      </c>
      <c r="E11412" s="6" t="s">
        <v>23482</v>
      </c>
      <c r="F11412" t="s">
        <v>26</v>
      </c>
      <c r="G11412">
        <v>2</v>
      </c>
      <c r="H11412">
        <v>0</v>
      </c>
      <c r="I11412">
        <v>54</v>
      </c>
      <c r="J11412">
        <v>1</v>
      </c>
      <c r="K11412">
        <v>212.87</v>
      </c>
      <c r="L11412" t="str">
        <f t="shared" si="1068"/>
        <v/>
      </c>
      <c r="M11412">
        <v>0</v>
      </c>
      <c r="N11412" t="str">
        <f t="shared" si="1069"/>
        <v/>
      </c>
      <c r="O11412">
        <v>3</v>
      </c>
      <c r="P11412" s="11">
        <v>0</v>
      </c>
      <c r="Q11412" s="11">
        <v>1.85185185185185E-2</v>
      </c>
      <c r="R11412" s="12">
        <v>0</v>
      </c>
      <c r="S11412" t="s">
        <v>27</v>
      </c>
      <c r="T11412">
        <v>0</v>
      </c>
      <c r="U11412">
        <f t="shared" si="1070"/>
        <v>5</v>
      </c>
      <c r="V11412">
        <f t="shared" si="1071"/>
        <v>1</v>
      </c>
      <c r="W11412">
        <f t="shared" si="1072"/>
        <v>3</v>
      </c>
      <c r="X11412" t="str">
        <f t="shared" si="1073"/>
        <v>513</v>
      </c>
      <c r="Y11412" t="str">
        <f>IF(Table1[[#This Row],[RFM_Score]]="555","Champion", IF(AND(J11412&gt;=4,V11412&gt;=4),"Loyal", IF(U11412&lt;=2,"At Risk", IF(W11412&gt;=4,"Potential Loyalist","Others"))))</f>
        <v>Others</v>
      </c>
    </row>
    <row r="11413" spans="1:25">
      <c r="A11413" t="s">
        <v>4489</v>
      </c>
      <c r="B11413">
        <v>48</v>
      </c>
      <c r="C11413" t="s">
        <v>24</v>
      </c>
      <c r="D11413" t="s">
        <v>25</v>
      </c>
      <c r="E11413" s="6" t="s">
        <v>23483</v>
      </c>
      <c r="F11413" t="s">
        <v>26</v>
      </c>
      <c r="G11413">
        <v>1</v>
      </c>
      <c r="H11413">
        <v>0</v>
      </c>
      <c r="I11413">
        <v>53</v>
      </c>
      <c r="J11413">
        <v>4</v>
      </c>
      <c r="K11413">
        <v>212.81</v>
      </c>
      <c r="L11413" t="str">
        <f t="shared" si="1068"/>
        <v/>
      </c>
      <c r="M11413">
        <v>0</v>
      </c>
      <c r="N11413" t="str">
        <f t="shared" si="1069"/>
        <v/>
      </c>
      <c r="O11413">
        <v>67</v>
      </c>
      <c r="P11413" s="11">
        <v>0</v>
      </c>
      <c r="Q11413" s="11">
        <v>7.5471698113207503E-2</v>
      </c>
      <c r="R11413" s="12">
        <v>0</v>
      </c>
      <c r="S11413" t="s">
        <v>27</v>
      </c>
      <c r="T11413">
        <v>0</v>
      </c>
      <c r="U11413">
        <f t="shared" si="1070"/>
        <v>3</v>
      </c>
      <c r="V11413">
        <f t="shared" si="1071"/>
        <v>1</v>
      </c>
      <c r="W11413">
        <f t="shared" si="1072"/>
        <v>3</v>
      </c>
      <c r="X11413" t="str">
        <f t="shared" si="1073"/>
        <v>313</v>
      </c>
      <c r="Y11413" t="str">
        <f>IF(Table1[[#This Row],[RFM_Score]]="555","Champion", IF(AND(J11413&gt;=4,V11413&gt;=4),"Loyal", IF(U11413&lt;=2,"At Risk", IF(W11413&gt;=4,"Potential Loyalist","Others"))))</f>
        <v>Others</v>
      </c>
    </row>
    <row r="11414" spans="1:25">
      <c r="A11414" t="s">
        <v>5505</v>
      </c>
      <c r="B11414">
        <v>31</v>
      </c>
      <c r="C11414" t="s">
        <v>24</v>
      </c>
      <c r="D11414" t="s">
        <v>25</v>
      </c>
      <c r="E11414" s="6" t="s">
        <v>23484</v>
      </c>
      <c r="F11414" t="s">
        <v>26</v>
      </c>
      <c r="G11414">
        <v>4</v>
      </c>
      <c r="H11414">
        <v>2</v>
      </c>
      <c r="I11414">
        <v>59</v>
      </c>
      <c r="J11414">
        <v>4</v>
      </c>
      <c r="K11414">
        <v>211.87</v>
      </c>
      <c r="L11414" t="str">
        <f t="shared" si="1068"/>
        <v/>
      </c>
      <c r="M11414">
        <v>0</v>
      </c>
      <c r="N11414" t="str">
        <f t="shared" si="1069"/>
        <v/>
      </c>
      <c r="O11414">
        <v>19</v>
      </c>
      <c r="P11414" s="11">
        <v>0.5</v>
      </c>
      <c r="Q11414" s="11">
        <v>6.7796610169491497E-2</v>
      </c>
      <c r="R11414" s="12">
        <v>0</v>
      </c>
      <c r="S11414" t="s">
        <v>27</v>
      </c>
      <c r="T11414">
        <v>0</v>
      </c>
      <c r="U11414">
        <f t="shared" si="1070"/>
        <v>5</v>
      </c>
      <c r="V11414">
        <f t="shared" si="1071"/>
        <v>1</v>
      </c>
      <c r="W11414">
        <f t="shared" si="1072"/>
        <v>3</v>
      </c>
      <c r="X11414" t="str">
        <f t="shared" si="1073"/>
        <v>513</v>
      </c>
      <c r="Y11414" t="str">
        <f>IF(Table1[[#This Row],[RFM_Score]]="555","Champion", IF(AND(J11414&gt;=4,V11414&gt;=4),"Loyal", IF(U11414&lt;=2,"At Risk", IF(W11414&gt;=4,"Potential Loyalist","Others"))))</f>
        <v>Others</v>
      </c>
    </row>
    <row r="11415" spans="1:25">
      <c r="A11415" t="s">
        <v>11763</v>
      </c>
      <c r="B11415">
        <v>41</v>
      </c>
      <c r="C11415" t="s">
        <v>19</v>
      </c>
      <c r="D11415" t="s">
        <v>25</v>
      </c>
      <c r="E11415" s="6" t="s">
        <v>23485</v>
      </c>
      <c r="F11415" t="s">
        <v>30</v>
      </c>
      <c r="G11415">
        <v>5</v>
      </c>
      <c r="H11415">
        <v>1</v>
      </c>
      <c r="I11415">
        <v>54</v>
      </c>
      <c r="J11415">
        <v>1</v>
      </c>
      <c r="K11415">
        <v>211.31</v>
      </c>
      <c r="L11415" t="str">
        <f t="shared" si="1068"/>
        <v/>
      </c>
      <c r="M11415">
        <v>0</v>
      </c>
      <c r="N11415" t="str">
        <f t="shared" si="1069"/>
        <v/>
      </c>
      <c r="O11415">
        <v>13</v>
      </c>
      <c r="P11415" s="11">
        <v>0.2</v>
      </c>
      <c r="Q11415" s="11">
        <v>1.85185185185185E-2</v>
      </c>
      <c r="R11415" s="12">
        <v>0</v>
      </c>
      <c r="S11415" t="s">
        <v>27</v>
      </c>
      <c r="T11415">
        <v>0</v>
      </c>
      <c r="U11415">
        <f t="shared" si="1070"/>
        <v>5</v>
      </c>
      <c r="V11415">
        <f t="shared" si="1071"/>
        <v>1</v>
      </c>
      <c r="W11415">
        <f t="shared" si="1072"/>
        <v>3</v>
      </c>
      <c r="X11415" t="str">
        <f t="shared" si="1073"/>
        <v>513</v>
      </c>
      <c r="Y11415" t="str">
        <f>IF(Table1[[#This Row],[RFM_Score]]="555","Champion", IF(AND(J11415&gt;=4,V11415&gt;=4),"Loyal", IF(U11415&lt;=2,"At Risk", IF(W11415&gt;=4,"Potential Loyalist","Others"))))</f>
        <v>Others</v>
      </c>
    </row>
    <row r="11416" spans="1:25">
      <c r="A11416" t="s">
        <v>397</v>
      </c>
      <c r="B11416">
        <v>41</v>
      </c>
      <c r="C11416" t="s">
        <v>19</v>
      </c>
      <c r="D11416" t="s">
        <v>25</v>
      </c>
      <c r="E11416" s="6" t="s">
        <v>23486</v>
      </c>
      <c r="F11416" t="s">
        <v>62</v>
      </c>
      <c r="G11416">
        <v>0</v>
      </c>
      <c r="H11416">
        <v>0</v>
      </c>
      <c r="I11416">
        <v>58</v>
      </c>
      <c r="J11416">
        <v>6</v>
      </c>
      <c r="K11416">
        <v>211.05</v>
      </c>
      <c r="L11416" t="str">
        <f t="shared" si="1068"/>
        <v/>
      </c>
      <c r="M11416">
        <v>0</v>
      </c>
      <c r="N11416" t="str">
        <f t="shared" si="1069"/>
        <v/>
      </c>
      <c r="O11416">
        <v>4</v>
      </c>
      <c r="P11416" s="11">
        <v>0</v>
      </c>
      <c r="Q11416" s="11">
        <v>0.10344827586206801</v>
      </c>
      <c r="R11416" s="12">
        <v>0</v>
      </c>
      <c r="S11416" t="s">
        <v>27</v>
      </c>
      <c r="T11416">
        <v>0</v>
      </c>
      <c r="U11416">
        <f t="shared" si="1070"/>
        <v>5</v>
      </c>
      <c r="V11416">
        <f t="shared" si="1071"/>
        <v>1</v>
      </c>
      <c r="W11416">
        <f t="shared" si="1072"/>
        <v>3</v>
      </c>
      <c r="X11416" t="str">
        <f t="shared" si="1073"/>
        <v>513</v>
      </c>
      <c r="Y11416" t="str">
        <f>IF(Table1[[#This Row],[RFM_Score]]="555","Champion", IF(AND(J11416&gt;=4,V11416&gt;=4),"Loyal", IF(U11416&lt;=2,"At Risk", IF(W11416&gt;=4,"Potential Loyalist","Others"))))</f>
        <v>Others</v>
      </c>
    </row>
    <row r="11417" spans="1:25">
      <c r="A11417" t="s">
        <v>2313</v>
      </c>
      <c r="B11417">
        <v>43</v>
      </c>
      <c r="C11417" t="s">
        <v>19</v>
      </c>
      <c r="D11417" t="s">
        <v>35</v>
      </c>
      <c r="E11417" s="6" t="s">
        <v>23487</v>
      </c>
      <c r="F11417" t="s">
        <v>30</v>
      </c>
      <c r="G11417">
        <v>2</v>
      </c>
      <c r="H11417">
        <v>0</v>
      </c>
      <c r="I11417">
        <v>44</v>
      </c>
      <c r="J11417">
        <v>3</v>
      </c>
      <c r="K11417">
        <v>208.22</v>
      </c>
      <c r="L11417" t="str">
        <f t="shared" si="1068"/>
        <v/>
      </c>
      <c r="M11417">
        <v>0</v>
      </c>
      <c r="N11417" t="str">
        <f t="shared" si="1069"/>
        <v/>
      </c>
      <c r="O11417">
        <v>10</v>
      </c>
      <c r="P11417" s="11">
        <v>0</v>
      </c>
      <c r="Q11417" s="11">
        <v>6.8181818181818094E-2</v>
      </c>
      <c r="R11417" s="12">
        <v>0</v>
      </c>
      <c r="S11417" t="s">
        <v>27</v>
      </c>
      <c r="T11417">
        <v>0</v>
      </c>
      <c r="U11417">
        <f t="shared" si="1070"/>
        <v>5</v>
      </c>
      <c r="V11417">
        <f t="shared" si="1071"/>
        <v>1</v>
      </c>
      <c r="W11417">
        <f t="shared" si="1072"/>
        <v>3</v>
      </c>
      <c r="X11417" t="str">
        <f t="shared" si="1073"/>
        <v>513</v>
      </c>
      <c r="Y11417" t="str">
        <f>IF(Table1[[#This Row],[RFM_Score]]="555","Champion", IF(AND(J11417&gt;=4,V11417&gt;=4),"Loyal", IF(U11417&lt;=2,"At Risk", IF(W11417&gt;=4,"Potential Loyalist","Others"))))</f>
        <v>Others</v>
      </c>
    </row>
    <row r="11418" spans="1:25">
      <c r="A11418" t="s">
        <v>10277</v>
      </c>
      <c r="B11418">
        <v>55</v>
      </c>
      <c r="C11418" t="s">
        <v>19</v>
      </c>
      <c r="D11418" t="s">
        <v>46</v>
      </c>
      <c r="E11418" s="6" t="s">
        <v>23488</v>
      </c>
      <c r="F11418" t="s">
        <v>30</v>
      </c>
      <c r="G11418">
        <v>0</v>
      </c>
      <c r="H11418">
        <v>0</v>
      </c>
      <c r="I11418">
        <v>42</v>
      </c>
      <c r="J11418">
        <v>1</v>
      </c>
      <c r="K11418">
        <v>207.76</v>
      </c>
      <c r="L11418" t="str">
        <f t="shared" si="1068"/>
        <v/>
      </c>
      <c r="M11418">
        <v>0</v>
      </c>
      <c r="N11418" t="str">
        <f t="shared" si="1069"/>
        <v/>
      </c>
      <c r="O11418">
        <v>13</v>
      </c>
      <c r="P11418" s="11">
        <v>0</v>
      </c>
      <c r="Q11418" s="11">
        <v>2.3809523809523801E-2</v>
      </c>
      <c r="R11418" s="12">
        <v>0</v>
      </c>
      <c r="S11418" t="s">
        <v>27</v>
      </c>
      <c r="T11418">
        <v>0</v>
      </c>
      <c r="U11418">
        <f t="shared" si="1070"/>
        <v>5</v>
      </c>
      <c r="V11418">
        <f t="shared" si="1071"/>
        <v>1</v>
      </c>
      <c r="W11418">
        <f t="shared" si="1072"/>
        <v>3</v>
      </c>
      <c r="X11418" t="str">
        <f t="shared" si="1073"/>
        <v>513</v>
      </c>
      <c r="Y11418" t="str">
        <f>IF(Table1[[#This Row],[RFM_Score]]="555","Champion", IF(AND(J11418&gt;=4,V11418&gt;=4),"Loyal", IF(U11418&lt;=2,"At Risk", IF(W11418&gt;=4,"Potential Loyalist","Others"))))</f>
        <v>Others</v>
      </c>
    </row>
    <row r="11419" spans="1:25">
      <c r="A11419" t="s">
        <v>8083</v>
      </c>
      <c r="B11419">
        <v>27</v>
      </c>
      <c r="C11419" t="s">
        <v>24</v>
      </c>
      <c r="D11419" t="s">
        <v>46</v>
      </c>
      <c r="E11419" s="6" t="s">
        <v>23489</v>
      </c>
      <c r="F11419" t="s">
        <v>21</v>
      </c>
      <c r="G11419">
        <v>2</v>
      </c>
      <c r="H11419">
        <v>0</v>
      </c>
      <c r="I11419">
        <v>52</v>
      </c>
      <c r="J11419">
        <v>2</v>
      </c>
      <c r="K11419">
        <v>207.63</v>
      </c>
      <c r="L11419" t="str">
        <f t="shared" si="1068"/>
        <v/>
      </c>
      <c r="M11419">
        <v>0</v>
      </c>
      <c r="N11419" t="str">
        <f t="shared" si="1069"/>
        <v/>
      </c>
      <c r="O11419">
        <v>87</v>
      </c>
      <c r="P11419" s="11">
        <v>0</v>
      </c>
      <c r="Q11419" s="11">
        <v>3.8461538461538401E-2</v>
      </c>
      <c r="R11419" s="12">
        <v>0</v>
      </c>
      <c r="S11419" t="s">
        <v>27</v>
      </c>
      <c r="T11419">
        <v>0</v>
      </c>
      <c r="U11419">
        <f t="shared" si="1070"/>
        <v>2</v>
      </c>
      <c r="V11419">
        <f t="shared" si="1071"/>
        <v>1</v>
      </c>
      <c r="W11419">
        <f t="shared" si="1072"/>
        <v>3</v>
      </c>
      <c r="X11419" t="str">
        <f t="shared" si="1073"/>
        <v>213</v>
      </c>
      <c r="Y11419" t="str">
        <f>IF(Table1[[#This Row],[RFM_Score]]="555","Champion", IF(AND(J11419&gt;=4,V11419&gt;=4),"Loyal", IF(U11419&lt;=2,"At Risk", IF(W11419&gt;=4,"Potential Loyalist","Others"))))</f>
        <v>At Risk</v>
      </c>
    </row>
    <row r="11420" spans="1:25">
      <c r="A11420" t="s">
        <v>5122</v>
      </c>
      <c r="B11420">
        <v>62</v>
      </c>
      <c r="C11420" t="s">
        <v>24</v>
      </c>
      <c r="D11420" t="s">
        <v>25</v>
      </c>
      <c r="E11420" s="6" t="s">
        <v>23490</v>
      </c>
      <c r="F11420" t="s">
        <v>30</v>
      </c>
      <c r="G11420">
        <v>3</v>
      </c>
      <c r="H11420">
        <v>0</v>
      </c>
      <c r="I11420">
        <v>50</v>
      </c>
      <c r="J11420">
        <v>2</v>
      </c>
      <c r="K11420">
        <v>207.35</v>
      </c>
      <c r="L11420" t="str">
        <f t="shared" si="1068"/>
        <v/>
      </c>
      <c r="M11420">
        <v>0</v>
      </c>
      <c r="N11420" t="str">
        <f t="shared" si="1069"/>
        <v/>
      </c>
      <c r="O11420">
        <v>7</v>
      </c>
      <c r="P11420" s="11">
        <v>0</v>
      </c>
      <c r="Q11420" s="11">
        <v>0.04</v>
      </c>
      <c r="R11420" s="12">
        <v>0</v>
      </c>
      <c r="S11420" t="s">
        <v>27</v>
      </c>
      <c r="T11420">
        <v>0</v>
      </c>
      <c r="U11420">
        <f t="shared" si="1070"/>
        <v>5</v>
      </c>
      <c r="V11420">
        <f t="shared" si="1071"/>
        <v>1</v>
      </c>
      <c r="W11420">
        <f t="shared" si="1072"/>
        <v>3</v>
      </c>
      <c r="X11420" t="str">
        <f t="shared" si="1073"/>
        <v>513</v>
      </c>
      <c r="Y11420" t="str">
        <f>IF(Table1[[#This Row],[RFM_Score]]="555","Champion", IF(AND(J11420&gt;=4,V11420&gt;=4),"Loyal", IF(U11420&lt;=2,"At Risk", IF(W11420&gt;=4,"Potential Loyalist","Others"))))</f>
        <v>Others</v>
      </c>
    </row>
    <row r="11421" spans="1:25">
      <c r="A11421" t="s">
        <v>4923</v>
      </c>
      <c r="B11421">
        <v>25</v>
      </c>
      <c r="C11421" t="s">
        <v>24</v>
      </c>
      <c r="D11421" t="s">
        <v>29</v>
      </c>
      <c r="E11421" s="6" t="s">
        <v>23491</v>
      </c>
      <c r="F11421" t="s">
        <v>30</v>
      </c>
      <c r="G11421">
        <v>8</v>
      </c>
      <c r="H11421">
        <v>2</v>
      </c>
      <c r="I11421">
        <v>48</v>
      </c>
      <c r="J11421">
        <v>3</v>
      </c>
      <c r="K11421">
        <v>206.51</v>
      </c>
      <c r="L11421" t="str">
        <f t="shared" si="1068"/>
        <v/>
      </c>
      <c r="M11421">
        <v>0</v>
      </c>
      <c r="N11421" t="str">
        <f t="shared" si="1069"/>
        <v/>
      </c>
      <c r="O11421">
        <v>4</v>
      </c>
      <c r="P11421" s="11">
        <v>0.25</v>
      </c>
      <c r="Q11421" s="11">
        <v>6.25E-2</v>
      </c>
      <c r="R11421" s="12">
        <v>0</v>
      </c>
      <c r="S11421" t="s">
        <v>27</v>
      </c>
      <c r="T11421">
        <v>0</v>
      </c>
      <c r="U11421">
        <f t="shared" si="1070"/>
        <v>5</v>
      </c>
      <c r="V11421">
        <f t="shared" si="1071"/>
        <v>1</v>
      </c>
      <c r="W11421">
        <f t="shared" si="1072"/>
        <v>3</v>
      </c>
      <c r="X11421" t="str">
        <f t="shared" si="1073"/>
        <v>513</v>
      </c>
      <c r="Y11421" t="str">
        <f>IF(Table1[[#This Row],[RFM_Score]]="555","Champion", IF(AND(J11421&gt;=4,V11421&gt;=4),"Loyal", IF(U11421&lt;=2,"At Risk", IF(W11421&gt;=4,"Potential Loyalist","Others"))))</f>
        <v>Others</v>
      </c>
    </row>
    <row r="11422" spans="1:25">
      <c r="A11422" t="s">
        <v>7266</v>
      </c>
      <c r="B11422">
        <v>42</v>
      </c>
      <c r="C11422" t="s">
        <v>19</v>
      </c>
      <c r="D11422" t="s">
        <v>35</v>
      </c>
      <c r="E11422" s="6" t="s">
        <v>23492</v>
      </c>
      <c r="F11422" t="s">
        <v>30</v>
      </c>
      <c r="G11422">
        <v>3</v>
      </c>
      <c r="H11422">
        <v>0</v>
      </c>
      <c r="I11422">
        <v>57</v>
      </c>
      <c r="J11422">
        <v>4</v>
      </c>
      <c r="K11422">
        <v>205.73</v>
      </c>
      <c r="L11422" t="str">
        <f t="shared" si="1068"/>
        <v/>
      </c>
      <c r="M11422">
        <v>0</v>
      </c>
      <c r="N11422" t="str">
        <f t="shared" si="1069"/>
        <v/>
      </c>
      <c r="O11422">
        <v>3</v>
      </c>
      <c r="P11422" s="11">
        <v>0</v>
      </c>
      <c r="Q11422" s="11">
        <v>7.0175438596491196E-2</v>
      </c>
      <c r="R11422" s="12">
        <v>0</v>
      </c>
      <c r="S11422" t="s">
        <v>27</v>
      </c>
      <c r="T11422">
        <v>0</v>
      </c>
      <c r="U11422">
        <f t="shared" si="1070"/>
        <v>5</v>
      </c>
      <c r="V11422">
        <f t="shared" si="1071"/>
        <v>1</v>
      </c>
      <c r="W11422">
        <f t="shared" si="1072"/>
        <v>3</v>
      </c>
      <c r="X11422" t="str">
        <f t="shared" si="1073"/>
        <v>513</v>
      </c>
      <c r="Y11422" t="str">
        <f>IF(Table1[[#This Row],[RFM_Score]]="555","Champion", IF(AND(J11422&gt;=4,V11422&gt;=4),"Loyal", IF(U11422&lt;=2,"At Risk", IF(W11422&gt;=4,"Potential Loyalist","Others"))))</f>
        <v>Others</v>
      </c>
    </row>
    <row r="11423" spans="1:25">
      <c r="A11423" t="s">
        <v>8821</v>
      </c>
      <c r="B11423">
        <v>20</v>
      </c>
      <c r="C11423" t="s">
        <v>19</v>
      </c>
      <c r="D11423" t="s">
        <v>25</v>
      </c>
      <c r="E11423" s="6" t="s">
        <v>23493</v>
      </c>
      <c r="F11423" t="s">
        <v>30</v>
      </c>
      <c r="G11423">
        <v>7</v>
      </c>
      <c r="H11423">
        <v>2</v>
      </c>
      <c r="I11423">
        <v>56</v>
      </c>
      <c r="J11423">
        <v>3</v>
      </c>
      <c r="K11423">
        <v>204.73</v>
      </c>
      <c r="L11423" t="str">
        <f t="shared" si="1068"/>
        <v/>
      </c>
      <c r="M11423">
        <v>0</v>
      </c>
      <c r="N11423" t="str">
        <f t="shared" si="1069"/>
        <v/>
      </c>
      <c r="O11423">
        <v>4</v>
      </c>
      <c r="P11423" s="11">
        <v>0.28571428571428498</v>
      </c>
      <c r="Q11423" s="11">
        <v>5.3571428571428499E-2</v>
      </c>
      <c r="R11423" s="12">
        <v>0</v>
      </c>
      <c r="S11423" t="s">
        <v>27</v>
      </c>
      <c r="T11423">
        <v>0</v>
      </c>
      <c r="U11423">
        <f t="shared" si="1070"/>
        <v>5</v>
      </c>
      <c r="V11423">
        <f t="shared" si="1071"/>
        <v>1</v>
      </c>
      <c r="W11423">
        <f t="shared" si="1072"/>
        <v>3</v>
      </c>
      <c r="X11423" t="str">
        <f t="shared" si="1073"/>
        <v>513</v>
      </c>
      <c r="Y11423" t="str">
        <f>IF(Table1[[#This Row],[RFM_Score]]="555","Champion", IF(AND(J11423&gt;=4,V11423&gt;=4),"Loyal", IF(U11423&lt;=2,"At Risk", IF(W11423&gt;=4,"Potential Loyalist","Others"))))</f>
        <v>Others</v>
      </c>
    </row>
    <row r="11424" spans="1:25">
      <c r="A11424" t="s">
        <v>9338</v>
      </c>
      <c r="B11424">
        <v>45</v>
      </c>
      <c r="C11424" t="s">
        <v>24</v>
      </c>
      <c r="D11424" t="s">
        <v>46</v>
      </c>
      <c r="E11424" s="6" t="s">
        <v>23494</v>
      </c>
      <c r="F11424" t="s">
        <v>30</v>
      </c>
      <c r="G11424">
        <v>2</v>
      </c>
      <c r="H11424">
        <v>0</v>
      </c>
      <c r="I11424">
        <v>57</v>
      </c>
      <c r="J11424">
        <v>2</v>
      </c>
      <c r="K11424">
        <v>204.73</v>
      </c>
      <c r="L11424" t="str">
        <f t="shared" si="1068"/>
        <v/>
      </c>
      <c r="M11424">
        <v>0</v>
      </c>
      <c r="N11424" t="str">
        <f t="shared" si="1069"/>
        <v/>
      </c>
      <c r="O11424">
        <v>14</v>
      </c>
      <c r="P11424" s="11">
        <v>0</v>
      </c>
      <c r="Q11424" s="11">
        <v>3.5087719298245598E-2</v>
      </c>
      <c r="R11424" s="12">
        <v>0</v>
      </c>
      <c r="S11424" t="s">
        <v>27</v>
      </c>
      <c r="T11424">
        <v>0</v>
      </c>
      <c r="U11424">
        <f t="shared" si="1070"/>
        <v>5</v>
      </c>
      <c r="V11424">
        <f t="shared" si="1071"/>
        <v>1</v>
      </c>
      <c r="W11424">
        <f t="shared" si="1072"/>
        <v>3</v>
      </c>
      <c r="X11424" t="str">
        <f t="shared" si="1073"/>
        <v>513</v>
      </c>
      <c r="Y11424" t="str">
        <f>IF(Table1[[#This Row],[RFM_Score]]="555","Champion", IF(AND(J11424&gt;=4,V11424&gt;=4),"Loyal", IF(U11424&lt;=2,"At Risk", IF(W11424&gt;=4,"Potential Loyalist","Others"))))</f>
        <v>Others</v>
      </c>
    </row>
    <row r="11425" spans="1:25">
      <c r="A11425" t="s">
        <v>11609</v>
      </c>
      <c r="B11425">
        <v>29</v>
      </c>
      <c r="C11425" t="s">
        <v>19</v>
      </c>
      <c r="D11425" t="s">
        <v>25</v>
      </c>
      <c r="E11425" s="6" t="s">
        <v>23495</v>
      </c>
      <c r="F11425" t="s">
        <v>26</v>
      </c>
      <c r="G11425">
        <v>1</v>
      </c>
      <c r="H11425">
        <v>1</v>
      </c>
      <c r="I11425">
        <v>48</v>
      </c>
      <c r="J11425">
        <v>2</v>
      </c>
      <c r="K11425">
        <v>204.55</v>
      </c>
      <c r="L11425" t="str">
        <f t="shared" si="1068"/>
        <v/>
      </c>
      <c r="M11425">
        <v>0</v>
      </c>
      <c r="N11425" t="str">
        <f t="shared" si="1069"/>
        <v/>
      </c>
      <c r="O11425">
        <v>25</v>
      </c>
      <c r="P11425" s="11">
        <v>1</v>
      </c>
      <c r="Q11425" s="11">
        <v>4.1666666666666602E-2</v>
      </c>
      <c r="R11425" s="12">
        <v>0</v>
      </c>
      <c r="S11425" t="s">
        <v>27</v>
      </c>
      <c r="T11425">
        <v>0</v>
      </c>
      <c r="U11425">
        <f t="shared" si="1070"/>
        <v>4</v>
      </c>
      <c r="V11425">
        <f t="shared" si="1071"/>
        <v>1</v>
      </c>
      <c r="W11425">
        <f t="shared" si="1072"/>
        <v>3</v>
      </c>
      <c r="X11425" t="str">
        <f t="shared" si="1073"/>
        <v>413</v>
      </c>
      <c r="Y11425" t="str">
        <f>IF(Table1[[#This Row],[RFM_Score]]="555","Champion", IF(AND(J11425&gt;=4,V11425&gt;=4),"Loyal", IF(U11425&lt;=2,"At Risk", IF(W11425&gt;=4,"Potential Loyalist","Others"))))</f>
        <v>Others</v>
      </c>
    </row>
    <row r="11426" spans="1:25">
      <c r="A11426" t="s">
        <v>2803</v>
      </c>
      <c r="B11426">
        <v>34</v>
      </c>
      <c r="C11426" t="s">
        <v>19</v>
      </c>
      <c r="D11426" t="s">
        <v>20</v>
      </c>
      <c r="E11426" s="6" t="s">
        <v>23496</v>
      </c>
      <c r="F11426" t="s">
        <v>26</v>
      </c>
      <c r="G11426">
        <v>3</v>
      </c>
      <c r="H11426">
        <v>2</v>
      </c>
      <c r="I11426">
        <v>50</v>
      </c>
      <c r="J11426">
        <v>2</v>
      </c>
      <c r="K11426">
        <v>204.43</v>
      </c>
      <c r="L11426" t="str">
        <f t="shared" si="1068"/>
        <v/>
      </c>
      <c r="M11426">
        <v>0</v>
      </c>
      <c r="N11426" t="str">
        <f t="shared" si="1069"/>
        <v/>
      </c>
      <c r="O11426">
        <v>44</v>
      </c>
      <c r="P11426" s="11">
        <v>0.66666666666666596</v>
      </c>
      <c r="Q11426" s="11">
        <v>0.04</v>
      </c>
      <c r="R11426" s="12">
        <v>0</v>
      </c>
      <c r="S11426" t="s">
        <v>27</v>
      </c>
      <c r="T11426">
        <v>0</v>
      </c>
      <c r="U11426">
        <f t="shared" si="1070"/>
        <v>3</v>
      </c>
      <c r="V11426">
        <f t="shared" si="1071"/>
        <v>1</v>
      </c>
      <c r="W11426">
        <f t="shared" si="1072"/>
        <v>3</v>
      </c>
      <c r="X11426" t="str">
        <f t="shared" si="1073"/>
        <v>313</v>
      </c>
      <c r="Y11426" t="str">
        <f>IF(Table1[[#This Row],[RFM_Score]]="555","Champion", IF(AND(J11426&gt;=4,V11426&gt;=4),"Loyal", IF(U11426&lt;=2,"At Risk", IF(W11426&gt;=4,"Potential Loyalist","Others"))))</f>
        <v>Others</v>
      </c>
    </row>
    <row r="11427" spans="1:25">
      <c r="A11427" t="s">
        <v>2676</v>
      </c>
      <c r="B11427">
        <v>39</v>
      </c>
      <c r="C11427" t="s">
        <v>24</v>
      </c>
      <c r="D11427" t="s">
        <v>20</v>
      </c>
      <c r="E11427" s="6" t="s">
        <v>23497</v>
      </c>
      <c r="F11427" t="s">
        <v>60</v>
      </c>
      <c r="G11427">
        <v>3</v>
      </c>
      <c r="H11427">
        <v>0</v>
      </c>
      <c r="I11427">
        <v>47</v>
      </c>
      <c r="J11427">
        <v>3</v>
      </c>
      <c r="K11427">
        <v>202.67</v>
      </c>
      <c r="L11427" t="str">
        <f t="shared" si="1068"/>
        <v/>
      </c>
      <c r="M11427">
        <v>0</v>
      </c>
      <c r="N11427" t="str">
        <f t="shared" si="1069"/>
        <v/>
      </c>
      <c r="O11427">
        <v>22</v>
      </c>
      <c r="P11427" s="11">
        <v>0</v>
      </c>
      <c r="Q11427" s="11">
        <v>6.3829787234042507E-2</v>
      </c>
      <c r="R11427" s="12">
        <v>0</v>
      </c>
      <c r="S11427" t="s">
        <v>27</v>
      </c>
      <c r="T11427">
        <v>0</v>
      </c>
      <c r="U11427">
        <f t="shared" si="1070"/>
        <v>4</v>
      </c>
      <c r="V11427">
        <f t="shared" si="1071"/>
        <v>1</v>
      </c>
      <c r="W11427">
        <f t="shared" si="1072"/>
        <v>3</v>
      </c>
      <c r="X11427" t="str">
        <f t="shared" si="1073"/>
        <v>413</v>
      </c>
      <c r="Y11427" t="str">
        <f>IF(Table1[[#This Row],[RFM_Score]]="555","Champion", IF(AND(J11427&gt;=4,V11427&gt;=4),"Loyal", IF(U11427&lt;=2,"At Risk", IF(W11427&gt;=4,"Potential Loyalist","Others"))))</f>
        <v>Others</v>
      </c>
    </row>
    <row r="11428" spans="1:25">
      <c r="A11428" t="s">
        <v>6679</v>
      </c>
      <c r="B11428">
        <v>24</v>
      </c>
      <c r="C11428" t="s">
        <v>24</v>
      </c>
      <c r="D11428" t="s">
        <v>29</v>
      </c>
      <c r="E11428" s="6" t="s">
        <v>23498</v>
      </c>
      <c r="F11428" t="s">
        <v>26</v>
      </c>
      <c r="G11428">
        <v>3</v>
      </c>
      <c r="H11428">
        <v>1</v>
      </c>
      <c r="I11428">
        <v>49</v>
      </c>
      <c r="J11428">
        <v>1</v>
      </c>
      <c r="K11428">
        <v>202.24</v>
      </c>
      <c r="L11428" t="str">
        <f t="shared" si="1068"/>
        <v/>
      </c>
      <c r="M11428">
        <v>0</v>
      </c>
      <c r="N11428" t="str">
        <f t="shared" si="1069"/>
        <v/>
      </c>
      <c r="O11428">
        <v>9</v>
      </c>
      <c r="P11428" s="11">
        <v>0.33333333333333298</v>
      </c>
      <c r="Q11428" s="11">
        <v>2.04081632653061E-2</v>
      </c>
      <c r="R11428" s="12">
        <v>0</v>
      </c>
      <c r="S11428" t="s">
        <v>27</v>
      </c>
      <c r="T11428">
        <v>0</v>
      </c>
      <c r="U11428">
        <f t="shared" si="1070"/>
        <v>5</v>
      </c>
      <c r="V11428">
        <f t="shared" si="1071"/>
        <v>1</v>
      </c>
      <c r="W11428">
        <f t="shared" si="1072"/>
        <v>3</v>
      </c>
      <c r="X11428" t="str">
        <f t="shared" si="1073"/>
        <v>513</v>
      </c>
      <c r="Y11428" t="str">
        <f>IF(Table1[[#This Row],[RFM_Score]]="555","Champion", IF(AND(J11428&gt;=4,V11428&gt;=4),"Loyal", IF(U11428&lt;=2,"At Risk", IF(W11428&gt;=4,"Potential Loyalist","Others"))))</f>
        <v>Others</v>
      </c>
    </row>
    <row r="11429" spans="1:25">
      <c r="A11429" t="s">
        <v>9621</v>
      </c>
      <c r="B11429">
        <v>48</v>
      </c>
      <c r="C11429" t="s">
        <v>19</v>
      </c>
      <c r="D11429" t="s">
        <v>25</v>
      </c>
      <c r="E11429" s="6" t="s">
        <v>23499</v>
      </c>
      <c r="F11429" t="s">
        <v>30</v>
      </c>
      <c r="G11429">
        <v>1</v>
      </c>
      <c r="H11429">
        <v>0</v>
      </c>
      <c r="I11429">
        <v>57</v>
      </c>
      <c r="J11429">
        <v>2</v>
      </c>
      <c r="K11429">
        <v>201.88</v>
      </c>
      <c r="L11429" t="str">
        <f t="shared" si="1068"/>
        <v/>
      </c>
      <c r="M11429">
        <v>0</v>
      </c>
      <c r="N11429" t="str">
        <f t="shared" si="1069"/>
        <v/>
      </c>
      <c r="O11429">
        <v>7</v>
      </c>
      <c r="P11429" s="11">
        <v>0</v>
      </c>
      <c r="Q11429" s="11">
        <v>3.5087719298245598E-2</v>
      </c>
      <c r="R11429" s="12">
        <v>0</v>
      </c>
      <c r="S11429" t="s">
        <v>27</v>
      </c>
      <c r="T11429">
        <v>0</v>
      </c>
      <c r="U11429">
        <f t="shared" si="1070"/>
        <v>5</v>
      </c>
      <c r="V11429">
        <f t="shared" si="1071"/>
        <v>1</v>
      </c>
      <c r="W11429">
        <f t="shared" si="1072"/>
        <v>3</v>
      </c>
      <c r="X11429" t="str">
        <f t="shared" si="1073"/>
        <v>513</v>
      </c>
      <c r="Y11429" t="str">
        <f>IF(Table1[[#This Row],[RFM_Score]]="555","Champion", IF(AND(J11429&gt;=4,V11429&gt;=4),"Loyal", IF(U11429&lt;=2,"At Risk", IF(W11429&gt;=4,"Potential Loyalist","Others"))))</f>
        <v>Others</v>
      </c>
    </row>
    <row r="11430" spans="1:25">
      <c r="A11430" t="s">
        <v>4096</v>
      </c>
      <c r="B11430">
        <v>32</v>
      </c>
      <c r="C11430" t="s">
        <v>19</v>
      </c>
      <c r="D11430" t="s">
        <v>25</v>
      </c>
      <c r="E11430" s="6" t="s">
        <v>23500</v>
      </c>
      <c r="F11430" t="s">
        <v>37</v>
      </c>
      <c r="G11430">
        <v>0</v>
      </c>
      <c r="H11430">
        <v>0</v>
      </c>
      <c r="I11430">
        <v>68</v>
      </c>
      <c r="J11430">
        <v>3</v>
      </c>
      <c r="K11430">
        <v>201.44</v>
      </c>
      <c r="L11430" t="str">
        <f t="shared" si="1068"/>
        <v/>
      </c>
      <c r="M11430">
        <v>0</v>
      </c>
      <c r="N11430" t="str">
        <f t="shared" si="1069"/>
        <v/>
      </c>
      <c r="O11430">
        <v>5</v>
      </c>
      <c r="P11430" s="11">
        <v>0</v>
      </c>
      <c r="Q11430" s="11">
        <v>4.4117647058823498E-2</v>
      </c>
      <c r="R11430" s="12">
        <v>0</v>
      </c>
      <c r="S11430" t="s">
        <v>27</v>
      </c>
      <c r="T11430">
        <v>0</v>
      </c>
      <c r="U11430">
        <f t="shared" si="1070"/>
        <v>5</v>
      </c>
      <c r="V11430">
        <f t="shared" si="1071"/>
        <v>1</v>
      </c>
      <c r="W11430">
        <f t="shared" si="1072"/>
        <v>3</v>
      </c>
      <c r="X11430" t="str">
        <f t="shared" si="1073"/>
        <v>513</v>
      </c>
      <c r="Y11430" t="str">
        <f>IF(Table1[[#This Row],[RFM_Score]]="555","Champion", IF(AND(J11430&gt;=4,V11430&gt;=4),"Loyal", IF(U11430&lt;=2,"At Risk", IF(W11430&gt;=4,"Potential Loyalist","Others"))))</f>
        <v>Others</v>
      </c>
    </row>
    <row r="11431" spans="1:25">
      <c r="A11431" t="s">
        <v>6888</v>
      </c>
      <c r="B11431">
        <v>25</v>
      </c>
      <c r="C11431" t="s">
        <v>24</v>
      </c>
      <c r="D11431" t="s">
        <v>25</v>
      </c>
      <c r="E11431" s="6" t="s">
        <v>23501</v>
      </c>
      <c r="F11431" t="s">
        <v>62</v>
      </c>
      <c r="G11431">
        <v>1</v>
      </c>
      <c r="H11431">
        <v>0</v>
      </c>
      <c r="I11431">
        <v>55</v>
      </c>
      <c r="J11431">
        <v>2</v>
      </c>
      <c r="K11431">
        <v>200.91</v>
      </c>
      <c r="L11431" t="str">
        <f t="shared" si="1068"/>
        <v/>
      </c>
      <c r="M11431">
        <v>0</v>
      </c>
      <c r="N11431" t="str">
        <f t="shared" si="1069"/>
        <v/>
      </c>
      <c r="O11431">
        <v>13</v>
      </c>
      <c r="P11431" s="11">
        <v>0</v>
      </c>
      <c r="Q11431" s="11">
        <v>3.6363636363636299E-2</v>
      </c>
      <c r="R11431" s="12">
        <v>0</v>
      </c>
      <c r="S11431" t="s">
        <v>27</v>
      </c>
      <c r="T11431">
        <v>0</v>
      </c>
      <c r="U11431">
        <f t="shared" si="1070"/>
        <v>5</v>
      </c>
      <c r="V11431">
        <f t="shared" si="1071"/>
        <v>1</v>
      </c>
      <c r="W11431">
        <f t="shared" si="1072"/>
        <v>3</v>
      </c>
      <c r="X11431" t="str">
        <f t="shared" si="1073"/>
        <v>513</v>
      </c>
      <c r="Y11431" t="str">
        <f>IF(Table1[[#This Row],[RFM_Score]]="555","Champion", IF(AND(J11431&gt;=4,V11431&gt;=4),"Loyal", IF(U11431&lt;=2,"At Risk", IF(W11431&gt;=4,"Potential Loyalist","Others"))))</f>
        <v>Others</v>
      </c>
    </row>
    <row r="11432" spans="1:25">
      <c r="A11432" t="s">
        <v>9065</v>
      </c>
      <c r="B11432">
        <v>38</v>
      </c>
      <c r="C11432" t="s">
        <v>24</v>
      </c>
      <c r="D11432" t="s">
        <v>46</v>
      </c>
      <c r="E11432" s="6" t="s">
        <v>23502</v>
      </c>
      <c r="F11432" t="s">
        <v>62</v>
      </c>
      <c r="G11432">
        <v>3</v>
      </c>
      <c r="H11432">
        <v>1</v>
      </c>
      <c r="I11432">
        <v>59</v>
      </c>
      <c r="J11432">
        <v>3</v>
      </c>
      <c r="K11432">
        <v>200.26</v>
      </c>
      <c r="L11432" t="str">
        <f t="shared" si="1068"/>
        <v/>
      </c>
      <c r="M11432">
        <v>0</v>
      </c>
      <c r="N11432" t="str">
        <f t="shared" si="1069"/>
        <v/>
      </c>
      <c r="O11432">
        <v>18</v>
      </c>
      <c r="P11432" s="11">
        <v>0.33333333333333298</v>
      </c>
      <c r="Q11432" s="11">
        <v>5.0847457627118599E-2</v>
      </c>
      <c r="R11432" s="12">
        <v>0</v>
      </c>
      <c r="S11432" t="s">
        <v>27</v>
      </c>
      <c r="T11432">
        <v>0</v>
      </c>
      <c r="U11432">
        <f t="shared" si="1070"/>
        <v>5</v>
      </c>
      <c r="V11432">
        <f t="shared" si="1071"/>
        <v>1</v>
      </c>
      <c r="W11432">
        <f t="shared" si="1072"/>
        <v>3</v>
      </c>
      <c r="X11432" t="str">
        <f t="shared" si="1073"/>
        <v>513</v>
      </c>
      <c r="Y11432" t="str">
        <f>IF(Table1[[#This Row],[RFM_Score]]="555","Champion", IF(AND(J11432&gt;=4,V11432&gt;=4),"Loyal", IF(U11432&lt;=2,"At Risk", IF(W11432&gt;=4,"Potential Loyalist","Others"))))</f>
        <v>Others</v>
      </c>
    </row>
    <row r="11433" spans="1:25">
      <c r="A11433" t="s">
        <v>11776</v>
      </c>
      <c r="B11433">
        <v>36</v>
      </c>
      <c r="C11433" t="s">
        <v>24</v>
      </c>
      <c r="D11433" t="s">
        <v>25</v>
      </c>
      <c r="E11433" s="6" t="s">
        <v>23503</v>
      </c>
      <c r="F11433" t="s">
        <v>30</v>
      </c>
      <c r="G11433">
        <v>2</v>
      </c>
      <c r="H11433">
        <v>0</v>
      </c>
      <c r="I11433">
        <v>55</v>
      </c>
      <c r="J11433">
        <v>6</v>
      </c>
      <c r="K11433">
        <v>199.94</v>
      </c>
      <c r="L11433" t="str">
        <f t="shared" si="1068"/>
        <v/>
      </c>
      <c r="M11433">
        <v>0</v>
      </c>
      <c r="N11433" t="str">
        <f t="shared" si="1069"/>
        <v/>
      </c>
      <c r="O11433">
        <v>24</v>
      </c>
      <c r="P11433" s="11">
        <v>0</v>
      </c>
      <c r="Q11433" s="11">
        <v>0.109090909090909</v>
      </c>
      <c r="R11433" s="12">
        <v>0</v>
      </c>
      <c r="S11433" t="s">
        <v>27</v>
      </c>
      <c r="T11433">
        <v>0</v>
      </c>
      <c r="U11433">
        <f t="shared" si="1070"/>
        <v>4</v>
      </c>
      <c r="V11433">
        <f t="shared" si="1071"/>
        <v>1</v>
      </c>
      <c r="W11433">
        <f t="shared" si="1072"/>
        <v>3</v>
      </c>
      <c r="X11433" t="str">
        <f t="shared" si="1073"/>
        <v>413</v>
      </c>
      <c r="Y11433" t="str">
        <f>IF(Table1[[#This Row],[RFM_Score]]="555","Champion", IF(AND(J11433&gt;=4,V11433&gt;=4),"Loyal", IF(U11433&lt;=2,"At Risk", IF(W11433&gt;=4,"Potential Loyalist","Others"))))</f>
        <v>Others</v>
      </c>
    </row>
    <row r="11434" spans="1:25">
      <c r="A11434" t="s">
        <v>6253</v>
      </c>
      <c r="B11434">
        <v>35</v>
      </c>
      <c r="C11434" t="s">
        <v>19</v>
      </c>
      <c r="D11434" t="s">
        <v>25</v>
      </c>
      <c r="E11434" s="6" t="s">
        <v>23504</v>
      </c>
      <c r="F11434" t="s">
        <v>26</v>
      </c>
      <c r="G11434">
        <v>0</v>
      </c>
      <c r="H11434">
        <v>0</v>
      </c>
      <c r="I11434">
        <v>46</v>
      </c>
      <c r="J11434">
        <v>2</v>
      </c>
      <c r="K11434">
        <v>199.59</v>
      </c>
      <c r="L11434" t="str">
        <f t="shared" si="1068"/>
        <v/>
      </c>
      <c r="M11434">
        <v>0</v>
      </c>
      <c r="N11434" t="str">
        <f t="shared" si="1069"/>
        <v/>
      </c>
      <c r="O11434">
        <v>3</v>
      </c>
      <c r="P11434" s="11">
        <v>0</v>
      </c>
      <c r="Q11434" s="11">
        <v>4.3478260869565202E-2</v>
      </c>
      <c r="R11434" s="12">
        <v>0</v>
      </c>
      <c r="S11434" t="s">
        <v>27</v>
      </c>
      <c r="T11434">
        <v>0</v>
      </c>
      <c r="U11434">
        <f t="shared" si="1070"/>
        <v>5</v>
      </c>
      <c r="V11434">
        <f t="shared" si="1071"/>
        <v>1</v>
      </c>
      <c r="W11434">
        <f t="shared" si="1072"/>
        <v>3</v>
      </c>
      <c r="X11434" t="str">
        <f t="shared" si="1073"/>
        <v>513</v>
      </c>
      <c r="Y11434" t="str">
        <f>IF(Table1[[#This Row],[RFM_Score]]="555","Champion", IF(AND(J11434&gt;=4,V11434&gt;=4),"Loyal", IF(U11434&lt;=2,"At Risk", IF(W11434&gt;=4,"Potential Loyalist","Others"))))</f>
        <v>Others</v>
      </c>
    </row>
    <row r="11435" spans="1:25">
      <c r="A11435" t="s">
        <v>2277</v>
      </c>
      <c r="B11435">
        <v>36</v>
      </c>
      <c r="C11435" t="s">
        <v>19</v>
      </c>
      <c r="D11435" t="s">
        <v>46</v>
      </c>
      <c r="E11435" s="6" t="s">
        <v>23505</v>
      </c>
      <c r="F11435" t="s">
        <v>62</v>
      </c>
      <c r="G11435">
        <v>4</v>
      </c>
      <c r="H11435">
        <v>0</v>
      </c>
      <c r="I11435">
        <v>57</v>
      </c>
      <c r="J11435">
        <v>5</v>
      </c>
      <c r="K11435">
        <v>199.43</v>
      </c>
      <c r="L11435" t="str">
        <f t="shared" si="1068"/>
        <v/>
      </c>
      <c r="M11435">
        <v>0</v>
      </c>
      <c r="N11435" t="str">
        <f t="shared" si="1069"/>
        <v/>
      </c>
      <c r="O11435">
        <v>28</v>
      </c>
      <c r="P11435" s="11">
        <v>0</v>
      </c>
      <c r="Q11435" s="11">
        <v>8.7719298245614002E-2</v>
      </c>
      <c r="R11435" s="12">
        <v>0</v>
      </c>
      <c r="S11435" t="s">
        <v>27</v>
      </c>
      <c r="T11435">
        <v>0</v>
      </c>
      <c r="U11435">
        <f t="shared" si="1070"/>
        <v>4</v>
      </c>
      <c r="V11435">
        <f t="shared" si="1071"/>
        <v>1</v>
      </c>
      <c r="W11435">
        <f t="shared" si="1072"/>
        <v>3</v>
      </c>
      <c r="X11435" t="str">
        <f t="shared" si="1073"/>
        <v>413</v>
      </c>
      <c r="Y11435" t="str">
        <f>IF(Table1[[#This Row],[RFM_Score]]="555","Champion", IF(AND(J11435&gt;=4,V11435&gt;=4),"Loyal", IF(U11435&lt;=2,"At Risk", IF(W11435&gt;=4,"Potential Loyalist","Others"))))</f>
        <v>Others</v>
      </c>
    </row>
    <row r="11436" spans="1:25">
      <c r="A11436" t="s">
        <v>3547</v>
      </c>
      <c r="B11436">
        <v>49</v>
      </c>
      <c r="C11436" t="s">
        <v>19</v>
      </c>
      <c r="D11436" t="s">
        <v>25</v>
      </c>
      <c r="E11436" s="6" t="s">
        <v>23506</v>
      </c>
      <c r="F11436" t="s">
        <v>26</v>
      </c>
      <c r="G11436">
        <v>3</v>
      </c>
      <c r="H11436">
        <v>0</v>
      </c>
      <c r="I11436">
        <v>60</v>
      </c>
      <c r="J11436">
        <v>5</v>
      </c>
      <c r="K11436">
        <v>199.08</v>
      </c>
      <c r="L11436" t="str">
        <f t="shared" si="1068"/>
        <v/>
      </c>
      <c r="M11436">
        <v>0</v>
      </c>
      <c r="N11436" t="str">
        <f t="shared" si="1069"/>
        <v/>
      </c>
      <c r="O11436">
        <v>50</v>
      </c>
      <c r="P11436" s="11">
        <v>0</v>
      </c>
      <c r="Q11436" s="11">
        <v>8.3333333333333301E-2</v>
      </c>
      <c r="R11436" s="12">
        <v>0</v>
      </c>
      <c r="S11436" t="s">
        <v>27</v>
      </c>
      <c r="T11436">
        <v>0</v>
      </c>
      <c r="U11436">
        <f t="shared" si="1070"/>
        <v>3</v>
      </c>
      <c r="V11436">
        <f t="shared" si="1071"/>
        <v>1</v>
      </c>
      <c r="W11436">
        <f t="shared" si="1072"/>
        <v>3</v>
      </c>
      <c r="X11436" t="str">
        <f t="shared" si="1073"/>
        <v>313</v>
      </c>
      <c r="Y11436" t="str">
        <f>IF(Table1[[#This Row],[RFM_Score]]="555","Champion", IF(AND(J11436&gt;=4,V11436&gt;=4),"Loyal", IF(U11436&lt;=2,"At Risk", IF(W11436&gt;=4,"Potential Loyalist","Others"))))</f>
        <v>Others</v>
      </c>
    </row>
    <row r="11437" spans="1:25">
      <c r="A11437" t="s">
        <v>3788</v>
      </c>
      <c r="B11437">
        <v>38</v>
      </c>
      <c r="C11437" t="s">
        <v>19</v>
      </c>
      <c r="D11437" t="s">
        <v>25</v>
      </c>
      <c r="E11437" s="6" t="s">
        <v>23507</v>
      </c>
      <c r="F11437" t="s">
        <v>21</v>
      </c>
      <c r="G11437">
        <v>4</v>
      </c>
      <c r="H11437">
        <v>1</v>
      </c>
      <c r="I11437">
        <v>47</v>
      </c>
      <c r="J11437">
        <v>3</v>
      </c>
      <c r="K11437">
        <v>199.05</v>
      </c>
      <c r="L11437" t="str">
        <f t="shared" si="1068"/>
        <v/>
      </c>
      <c r="M11437">
        <v>0</v>
      </c>
      <c r="N11437" t="str">
        <f t="shared" si="1069"/>
        <v/>
      </c>
      <c r="O11437">
        <v>8</v>
      </c>
      <c r="P11437" s="11">
        <v>0.25</v>
      </c>
      <c r="Q11437" s="11">
        <v>6.3829787234042507E-2</v>
      </c>
      <c r="R11437" s="12">
        <v>0</v>
      </c>
      <c r="S11437" t="s">
        <v>27</v>
      </c>
      <c r="T11437">
        <v>0</v>
      </c>
      <c r="U11437">
        <f t="shared" si="1070"/>
        <v>5</v>
      </c>
      <c r="V11437">
        <f t="shared" si="1071"/>
        <v>1</v>
      </c>
      <c r="W11437">
        <f t="shared" si="1072"/>
        <v>3</v>
      </c>
      <c r="X11437" t="str">
        <f t="shared" si="1073"/>
        <v>513</v>
      </c>
      <c r="Y11437" t="str">
        <f>IF(Table1[[#This Row],[RFM_Score]]="555","Champion", IF(AND(J11437&gt;=4,V11437&gt;=4),"Loyal", IF(U11437&lt;=2,"At Risk", IF(W11437&gt;=4,"Potential Loyalist","Others"))))</f>
        <v>Others</v>
      </c>
    </row>
    <row r="11438" spans="1:25">
      <c r="A11438" t="s">
        <v>10985</v>
      </c>
      <c r="B11438">
        <v>25</v>
      </c>
      <c r="C11438" t="s">
        <v>24</v>
      </c>
      <c r="D11438" t="s">
        <v>41</v>
      </c>
      <c r="E11438" s="6" t="s">
        <v>23508</v>
      </c>
      <c r="F11438" t="s">
        <v>26</v>
      </c>
      <c r="G11438">
        <v>2</v>
      </c>
      <c r="H11438">
        <v>1</v>
      </c>
      <c r="I11438">
        <v>44</v>
      </c>
      <c r="J11438">
        <v>1</v>
      </c>
      <c r="K11438">
        <v>198.83</v>
      </c>
      <c r="L11438" t="str">
        <f t="shared" si="1068"/>
        <v/>
      </c>
      <c r="M11438">
        <v>0</v>
      </c>
      <c r="N11438" t="str">
        <f t="shared" si="1069"/>
        <v/>
      </c>
      <c r="O11438">
        <v>23</v>
      </c>
      <c r="P11438" s="11">
        <v>0.5</v>
      </c>
      <c r="Q11438" s="11">
        <v>2.27272727272727E-2</v>
      </c>
      <c r="R11438" s="12">
        <v>0</v>
      </c>
      <c r="S11438" t="s">
        <v>27</v>
      </c>
      <c r="T11438">
        <v>0</v>
      </c>
      <c r="U11438">
        <f t="shared" si="1070"/>
        <v>4</v>
      </c>
      <c r="V11438">
        <f t="shared" si="1071"/>
        <v>1</v>
      </c>
      <c r="W11438">
        <f t="shared" si="1072"/>
        <v>3</v>
      </c>
      <c r="X11438" t="str">
        <f t="shared" si="1073"/>
        <v>413</v>
      </c>
      <c r="Y11438" t="str">
        <f>IF(Table1[[#This Row],[RFM_Score]]="555","Champion", IF(AND(J11438&gt;=4,V11438&gt;=4),"Loyal", IF(U11438&lt;=2,"At Risk", IF(W11438&gt;=4,"Potential Loyalist","Others"))))</f>
        <v>Others</v>
      </c>
    </row>
    <row r="11439" spans="1:25">
      <c r="A11439" t="s">
        <v>5607</v>
      </c>
      <c r="B11439">
        <v>34</v>
      </c>
      <c r="C11439" t="s">
        <v>24</v>
      </c>
      <c r="D11439" t="s">
        <v>25</v>
      </c>
      <c r="E11439" s="6" t="s">
        <v>23509</v>
      </c>
      <c r="F11439" t="s">
        <v>37</v>
      </c>
      <c r="G11439">
        <v>4</v>
      </c>
      <c r="H11439">
        <v>1</v>
      </c>
      <c r="I11439">
        <v>45</v>
      </c>
      <c r="J11439">
        <v>5</v>
      </c>
      <c r="K11439">
        <v>198.19</v>
      </c>
      <c r="L11439" t="str">
        <f t="shared" si="1068"/>
        <v/>
      </c>
      <c r="M11439">
        <v>0</v>
      </c>
      <c r="N11439" t="str">
        <f t="shared" si="1069"/>
        <v/>
      </c>
      <c r="O11439">
        <v>15</v>
      </c>
      <c r="P11439" s="11">
        <v>0.25</v>
      </c>
      <c r="Q11439" s="11">
        <v>0.11111111111111099</v>
      </c>
      <c r="R11439" s="12">
        <v>0</v>
      </c>
      <c r="S11439" t="s">
        <v>27</v>
      </c>
      <c r="T11439">
        <v>0</v>
      </c>
      <c r="U11439">
        <f t="shared" si="1070"/>
        <v>5</v>
      </c>
      <c r="V11439">
        <f t="shared" si="1071"/>
        <v>1</v>
      </c>
      <c r="W11439">
        <f t="shared" si="1072"/>
        <v>3</v>
      </c>
      <c r="X11439" t="str">
        <f t="shared" si="1073"/>
        <v>513</v>
      </c>
      <c r="Y11439" t="str">
        <f>IF(Table1[[#This Row],[RFM_Score]]="555","Champion", IF(AND(J11439&gt;=4,V11439&gt;=4),"Loyal", IF(U11439&lt;=2,"At Risk", IF(W11439&gt;=4,"Potential Loyalist","Others"))))</f>
        <v>Others</v>
      </c>
    </row>
    <row r="11440" spans="1:25">
      <c r="A11440" t="s">
        <v>4945</v>
      </c>
      <c r="B11440">
        <v>38</v>
      </c>
      <c r="C11440" t="s">
        <v>24</v>
      </c>
      <c r="D11440" t="s">
        <v>46</v>
      </c>
      <c r="E11440" s="6" t="s">
        <v>23510</v>
      </c>
      <c r="F11440" t="s">
        <v>21</v>
      </c>
      <c r="G11440">
        <v>3</v>
      </c>
      <c r="H11440">
        <v>2</v>
      </c>
      <c r="I11440">
        <v>44</v>
      </c>
      <c r="J11440">
        <v>2</v>
      </c>
      <c r="K11440">
        <v>196.9</v>
      </c>
      <c r="L11440" t="str">
        <f t="shared" si="1068"/>
        <v/>
      </c>
      <c r="M11440">
        <v>0</v>
      </c>
      <c r="N11440" t="str">
        <f t="shared" si="1069"/>
        <v/>
      </c>
      <c r="O11440">
        <v>15</v>
      </c>
      <c r="P11440" s="11">
        <v>0.66666666666666596</v>
      </c>
      <c r="Q11440" s="11">
        <v>4.54545454545454E-2</v>
      </c>
      <c r="R11440" s="12">
        <v>0</v>
      </c>
      <c r="S11440" t="s">
        <v>27</v>
      </c>
      <c r="T11440">
        <v>0</v>
      </c>
      <c r="U11440">
        <f t="shared" si="1070"/>
        <v>5</v>
      </c>
      <c r="V11440">
        <f t="shared" si="1071"/>
        <v>1</v>
      </c>
      <c r="W11440">
        <f t="shared" si="1072"/>
        <v>3</v>
      </c>
      <c r="X11440" t="str">
        <f t="shared" si="1073"/>
        <v>513</v>
      </c>
      <c r="Y11440" t="str">
        <f>IF(Table1[[#This Row],[RFM_Score]]="555","Champion", IF(AND(J11440&gt;=4,V11440&gt;=4),"Loyal", IF(U11440&lt;=2,"At Risk", IF(W11440&gt;=4,"Potential Loyalist","Others"))))</f>
        <v>Others</v>
      </c>
    </row>
    <row r="11441" spans="1:25">
      <c r="A11441" t="s">
        <v>8290</v>
      </c>
      <c r="B11441">
        <v>22</v>
      </c>
      <c r="C11441" t="s">
        <v>24</v>
      </c>
      <c r="D11441" t="s">
        <v>25</v>
      </c>
      <c r="E11441" s="6" t="s">
        <v>23511</v>
      </c>
      <c r="F11441" t="s">
        <v>26</v>
      </c>
      <c r="G11441">
        <v>4</v>
      </c>
      <c r="H11441">
        <v>2</v>
      </c>
      <c r="I11441">
        <v>41</v>
      </c>
      <c r="J11441">
        <v>1</v>
      </c>
      <c r="K11441">
        <v>194.74</v>
      </c>
      <c r="L11441" t="str">
        <f t="shared" si="1068"/>
        <v/>
      </c>
      <c r="M11441">
        <v>0</v>
      </c>
      <c r="N11441" t="str">
        <f t="shared" si="1069"/>
        <v/>
      </c>
      <c r="O11441">
        <v>0</v>
      </c>
      <c r="P11441" s="11">
        <v>0.5</v>
      </c>
      <c r="Q11441" s="11">
        <v>2.4390243902439001E-2</v>
      </c>
      <c r="R11441" s="12">
        <v>0</v>
      </c>
      <c r="S11441" t="s">
        <v>27</v>
      </c>
      <c r="T11441">
        <v>0</v>
      </c>
      <c r="U11441">
        <f t="shared" si="1070"/>
        <v>5</v>
      </c>
      <c r="V11441">
        <f t="shared" si="1071"/>
        <v>1</v>
      </c>
      <c r="W11441">
        <f t="shared" si="1072"/>
        <v>3</v>
      </c>
      <c r="X11441" t="str">
        <f t="shared" si="1073"/>
        <v>513</v>
      </c>
      <c r="Y11441" t="str">
        <f>IF(Table1[[#This Row],[RFM_Score]]="555","Champion", IF(AND(J11441&gt;=4,V11441&gt;=4),"Loyal", IF(U11441&lt;=2,"At Risk", IF(W11441&gt;=4,"Potential Loyalist","Others"))))</f>
        <v>Others</v>
      </c>
    </row>
    <row r="11442" spans="1:25">
      <c r="A11442" t="s">
        <v>4298</v>
      </c>
      <c r="B11442">
        <v>31</v>
      </c>
      <c r="C11442" t="s">
        <v>24</v>
      </c>
      <c r="D11442" t="s">
        <v>25</v>
      </c>
      <c r="E11442" s="6" t="s">
        <v>23512</v>
      </c>
      <c r="F11442" t="s">
        <v>37</v>
      </c>
      <c r="G11442">
        <v>1</v>
      </c>
      <c r="H11442">
        <v>1</v>
      </c>
      <c r="I11442">
        <v>53</v>
      </c>
      <c r="J11442">
        <v>4</v>
      </c>
      <c r="K11442">
        <v>193.72</v>
      </c>
      <c r="L11442" t="str">
        <f t="shared" si="1068"/>
        <v/>
      </c>
      <c r="M11442">
        <v>0</v>
      </c>
      <c r="N11442" t="str">
        <f t="shared" si="1069"/>
        <v/>
      </c>
      <c r="O11442">
        <v>0</v>
      </c>
      <c r="P11442" s="11">
        <v>1</v>
      </c>
      <c r="Q11442" s="11">
        <v>7.5471698113207503E-2</v>
      </c>
      <c r="R11442" s="12">
        <v>0</v>
      </c>
      <c r="S11442" t="s">
        <v>27</v>
      </c>
      <c r="T11442">
        <v>0</v>
      </c>
      <c r="U11442">
        <f t="shared" si="1070"/>
        <v>5</v>
      </c>
      <c r="V11442">
        <f t="shared" si="1071"/>
        <v>1</v>
      </c>
      <c r="W11442">
        <f t="shared" si="1072"/>
        <v>3</v>
      </c>
      <c r="X11442" t="str">
        <f t="shared" si="1073"/>
        <v>513</v>
      </c>
      <c r="Y11442" t="str">
        <f>IF(Table1[[#This Row],[RFM_Score]]="555","Champion", IF(AND(J11442&gt;=4,V11442&gt;=4),"Loyal", IF(U11442&lt;=2,"At Risk", IF(W11442&gt;=4,"Potential Loyalist","Others"))))</f>
        <v>Others</v>
      </c>
    </row>
    <row r="11443" spans="1:25">
      <c r="A11443" t="s">
        <v>3778</v>
      </c>
      <c r="B11443">
        <v>41</v>
      </c>
      <c r="C11443" t="s">
        <v>24</v>
      </c>
      <c r="D11443" t="s">
        <v>46</v>
      </c>
      <c r="E11443" s="6" t="s">
        <v>23513</v>
      </c>
      <c r="F11443" t="s">
        <v>26</v>
      </c>
      <c r="G11443">
        <v>2</v>
      </c>
      <c r="H11443">
        <v>1</v>
      </c>
      <c r="I11443">
        <v>57</v>
      </c>
      <c r="J11443">
        <v>2</v>
      </c>
      <c r="K11443">
        <v>192.38</v>
      </c>
      <c r="L11443" t="str">
        <f t="shared" si="1068"/>
        <v/>
      </c>
      <c r="M11443">
        <v>0</v>
      </c>
      <c r="N11443" t="str">
        <f t="shared" si="1069"/>
        <v/>
      </c>
      <c r="O11443">
        <v>12</v>
      </c>
      <c r="P11443" s="11">
        <v>0.5</v>
      </c>
      <c r="Q11443" s="11">
        <v>3.5087719298245598E-2</v>
      </c>
      <c r="R11443" s="12">
        <v>0</v>
      </c>
      <c r="S11443" t="s">
        <v>27</v>
      </c>
      <c r="T11443">
        <v>0</v>
      </c>
      <c r="U11443">
        <f t="shared" si="1070"/>
        <v>5</v>
      </c>
      <c r="V11443">
        <f t="shared" si="1071"/>
        <v>1</v>
      </c>
      <c r="W11443">
        <f t="shared" si="1072"/>
        <v>3</v>
      </c>
      <c r="X11443" t="str">
        <f t="shared" si="1073"/>
        <v>513</v>
      </c>
      <c r="Y11443" t="str">
        <f>IF(Table1[[#This Row],[RFM_Score]]="555","Champion", IF(AND(J11443&gt;=4,V11443&gt;=4),"Loyal", IF(U11443&lt;=2,"At Risk", IF(W11443&gt;=4,"Potential Loyalist","Others"))))</f>
        <v>Others</v>
      </c>
    </row>
    <row r="11444" spans="1:25">
      <c r="A11444" t="s">
        <v>5755</v>
      </c>
      <c r="B11444">
        <v>41</v>
      </c>
      <c r="C11444" t="s">
        <v>24</v>
      </c>
      <c r="D11444" t="s">
        <v>41</v>
      </c>
      <c r="E11444" s="6" t="s">
        <v>23514</v>
      </c>
      <c r="F11444" t="s">
        <v>30</v>
      </c>
      <c r="G11444">
        <v>0</v>
      </c>
      <c r="H11444">
        <v>0</v>
      </c>
      <c r="I11444">
        <v>55</v>
      </c>
      <c r="J11444">
        <v>5</v>
      </c>
      <c r="K11444">
        <v>191.67</v>
      </c>
      <c r="L11444" t="str">
        <f t="shared" si="1068"/>
        <v/>
      </c>
      <c r="M11444">
        <v>0</v>
      </c>
      <c r="N11444" t="str">
        <f t="shared" si="1069"/>
        <v/>
      </c>
      <c r="O11444">
        <v>47</v>
      </c>
      <c r="P11444" s="11">
        <v>0</v>
      </c>
      <c r="Q11444" s="11">
        <v>9.0909090909090898E-2</v>
      </c>
      <c r="R11444" s="12">
        <v>0</v>
      </c>
      <c r="S11444" t="s">
        <v>27</v>
      </c>
      <c r="T11444">
        <v>0</v>
      </c>
      <c r="U11444">
        <f t="shared" si="1070"/>
        <v>3</v>
      </c>
      <c r="V11444">
        <f t="shared" si="1071"/>
        <v>1</v>
      </c>
      <c r="W11444">
        <f t="shared" si="1072"/>
        <v>3</v>
      </c>
      <c r="X11444" t="str">
        <f t="shared" si="1073"/>
        <v>313</v>
      </c>
      <c r="Y11444" t="str">
        <f>IF(Table1[[#This Row],[RFM_Score]]="555","Champion", IF(AND(J11444&gt;=4,V11444&gt;=4),"Loyal", IF(U11444&lt;=2,"At Risk", IF(W11444&gt;=4,"Potential Loyalist","Others"))))</f>
        <v>Others</v>
      </c>
    </row>
    <row r="11445" spans="1:25">
      <c r="A11445" t="s">
        <v>10091</v>
      </c>
      <c r="B11445">
        <v>21</v>
      </c>
      <c r="C11445" t="s">
        <v>19</v>
      </c>
      <c r="D11445" t="s">
        <v>25</v>
      </c>
      <c r="E11445" s="6" t="s">
        <v>23515</v>
      </c>
      <c r="F11445" t="s">
        <v>37</v>
      </c>
      <c r="G11445">
        <v>3</v>
      </c>
      <c r="H11445">
        <v>2</v>
      </c>
      <c r="I11445">
        <v>55</v>
      </c>
      <c r="J11445">
        <v>1</v>
      </c>
      <c r="K11445">
        <v>190.48</v>
      </c>
      <c r="L11445" t="str">
        <f t="shared" si="1068"/>
        <v/>
      </c>
      <c r="M11445">
        <v>0</v>
      </c>
      <c r="N11445" t="str">
        <f t="shared" si="1069"/>
        <v/>
      </c>
      <c r="O11445">
        <v>66</v>
      </c>
      <c r="P11445" s="11">
        <v>0.66666666666666596</v>
      </c>
      <c r="Q11445" s="11">
        <v>1.8181818181818101E-2</v>
      </c>
      <c r="R11445" s="12">
        <v>0</v>
      </c>
      <c r="S11445" t="s">
        <v>27</v>
      </c>
      <c r="T11445">
        <v>0</v>
      </c>
      <c r="U11445">
        <f t="shared" si="1070"/>
        <v>3</v>
      </c>
      <c r="V11445">
        <f t="shared" si="1071"/>
        <v>1</v>
      </c>
      <c r="W11445">
        <f t="shared" si="1072"/>
        <v>3</v>
      </c>
      <c r="X11445" t="str">
        <f t="shared" si="1073"/>
        <v>313</v>
      </c>
      <c r="Y11445" t="str">
        <f>IF(Table1[[#This Row],[RFM_Score]]="555","Champion", IF(AND(J11445&gt;=4,V11445&gt;=4),"Loyal", IF(U11445&lt;=2,"At Risk", IF(W11445&gt;=4,"Potential Loyalist","Others"))))</f>
        <v>Others</v>
      </c>
    </row>
    <row r="11446" spans="1:25">
      <c r="A11446" t="s">
        <v>4551</v>
      </c>
      <c r="B11446">
        <v>32</v>
      </c>
      <c r="C11446" t="s">
        <v>24</v>
      </c>
      <c r="D11446" t="s">
        <v>25</v>
      </c>
      <c r="E11446" s="6" t="s">
        <v>23516</v>
      </c>
      <c r="F11446" t="s">
        <v>62</v>
      </c>
      <c r="G11446">
        <v>6</v>
      </c>
      <c r="H11446">
        <v>2</v>
      </c>
      <c r="I11446">
        <v>33</v>
      </c>
      <c r="J11446">
        <v>0</v>
      </c>
      <c r="K11446">
        <v>190.26</v>
      </c>
      <c r="L11446" t="str">
        <f t="shared" si="1068"/>
        <v/>
      </c>
      <c r="M11446">
        <v>0</v>
      </c>
      <c r="N11446" t="str">
        <f t="shared" si="1069"/>
        <v/>
      </c>
      <c r="O11446">
        <v>7</v>
      </c>
      <c r="P11446" s="11">
        <v>0.33333333333333298</v>
      </c>
      <c r="Q11446" s="11">
        <v>0</v>
      </c>
      <c r="R11446" s="12">
        <v>0</v>
      </c>
      <c r="S11446" t="s">
        <v>27</v>
      </c>
      <c r="T11446">
        <v>0</v>
      </c>
      <c r="U11446">
        <f t="shared" si="1070"/>
        <v>5</v>
      </c>
      <c r="V11446">
        <f t="shared" si="1071"/>
        <v>1</v>
      </c>
      <c r="W11446">
        <f t="shared" si="1072"/>
        <v>3</v>
      </c>
      <c r="X11446" t="str">
        <f t="shared" si="1073"/>
        <v>513</v>
      </c>
      <c r="Y11446" t="str">
        <f>IF(Table1[[#This Row],[RFM_Score]]="555","Champion", IF(AND(J11446&gt;=4,V11446&gt;=4),"Loyal", IF(U11446&lt;=2,"At Risk", IF(W11446&gt;=4,"Potential Loyalist","Others"))))</f>
        <v>Others</v>
      </c>
    </row>
    <row r="11447" spans="1:25">
      <c r="A11447" t="s">
        <v>6818</v>
      </c>
      <c r="B11447">
        <v>35</v>
      </c>
      <c r="C11447" t="s">
        <v>19</v>
      </c>
      <c r="D11447" t="s">
        <v>46</v>
      </c>
      <c r="E11447" s="6" t="s">
        <v>23517</v>
      </c>
      <c r="F11447" t="s">
        <v>21</v>
      </c>
      <c r="G11447">
        <v>2</v>
      </c>
      <c r="H11447">
        <v>0</v>
      </c>
      <c r="I11447">
        <v>49</v>
      </c>
      <c r="J11447">
        <v>0</v>
      </c>
      <c r="K11447">
        <v>189.25</v>
      </c>
      <c r="L11447" t="str">
        <f t="shared" si="1068"/>
        <v/>
      </c>
      <c r="M11447">
        <v>0</v>
      </c>
      <c r="N11447" t="str">
        <f t="shared" si="1069"/>
        <v/>
      </c>
      <c r="O11447">
        <v>14</v>
      </c>
      <c r="P11447" s="11">
        <v>0</v>
      </c>
      <c r="Q11447" s="11">
        <v>0</v>
      </c>
      <c r="R11447" s="12">
        <v>0</v>
      </c>
      <c r="S11447" t="s">
        <v>27</v>
      </c>
      <c r="T11447">
        <v>0</v>
      </c>
      <c r="U11447">
        <f t="shared" si="1070"/>
        <v>5</v>
      </c>
      <c r="V11447">
        <f t="shared" si="1071"/>
        <v>1</v>
      </c>
      <c r="W11447">
        <f t="shared" si="1072"/>
        <v>3</v>
      </c>
      <c r="X11447" t="str">
        <f t="shared" si="1073"/>
        <v>513</v>
      </c>
      <c r="Y11447" t="str">
        <f>IF(Table1[[#This Row],[RFM_Score]]="555","Champion", IF(AND(J11447&gt;=4,V11447&gt;=4),"Loyal", IF(U11447&lt;=2,"At Risk", IF(W11447&gt;=4,"Potential Loyalist","Others"))))</f>
        <v>Others</v>
      </c>
    </row>
    <row r="11448" spans="1:25">
      <c r="A11448" t="s">
        <v>1952</v>
      </c>
      <c r="B11448">
        <v>28</v>
      </c>
      <c r="C11448" t="s">
        <v>19</v>
      </c>
      <c r="D11448" t="s">
        <v>29</v>
      </c>
      <c r="E11448" s="6" t="s">
        <v>23518</v>
      </c>
      <c r="F11448" t="s">
        <v>30</v>
      </c>
      <c r="G11448">
        <v>1</v>
      </c>
      <c r="H11448">
        <v>0</v>
      </c>
      <c r="I11448">
        <v>52</v>
      </c>
      <c r="J11448">
        <v>4</v>
      </c>
      <c r="K11448">
        <v>189</v>
      </c>
      <c r="L11448" t="str">
        <f t="shared" si="1068"/>
        <v/>
      </c>
      <c r="M11448">
        <v>0</v>
      </c>
      <c r="N11448" t="str">
        <f t="shared" si="1069"/>
        <v/>
      </c>
      <c r="O11448">
        <v>8</v>
      </c>
      <c r="P11448" s="11">
        <v>0</v>
      </c>
      <c r="Q11448" s="11">
        <v>7.69230769230769E-2</v>
      </c>
      <c r="R11448" s="12">
        <v>0</v>
      </c>
      <c r="S11448" t="s">
        <v>27</v>
      </c>
      <c r="T11448">
        <v>1</v>
      </c>
      <c r="U11448">
        <f t="shared" si="1070"/>
        <v>5</v>
      </c>
      <c r="V11448">
        <f t="shared" si="1071"/>
        <v>1</v>
      </c>
      <c r="W11448">
        <f t="shared" si="1072"/>
        <v>3</v>
      </c>
      <c r="X11448" t="str">
        <f t="shared" si="1073"/>
        <v>513</v>
      </c>
      <c r="Y11448" t="str">
        <f>IF(Table1[[#This Row],[RFM_Score]]="555","Champion", IF(AND(J11448&gt;=4,V11448&gt;=4),"Loyal", IF(U11448&lt;=2,"At Risk", IF(W11448&gt;=4,"Potential Loyalist","Others"))))</f>
        <v>Others</v>
      </c>
    </row>
    <row r="11449" spans="1:25">
      <c r="A11449" t="s">
        <v>6374</v>
      </c>
      <c r="B11449">
        <v>29</v>
      </c>
      <c r="C11449" t="s">
        <v>19</v>
      </c>
      <c r="D11449" t="s">
        <v>25</v>
      </c>
      <c r="E11449" s="6" t="s">
        <v>23519</v>
      </c>
      <c r="F11449" t="s">
        <v>60</v>
      </c>
      <c r="G11449">
        <v>2</v>
      </c>
      <c r="H11449">
        <v>1</v>
      </c>
      <c r="I11449">
        <v>46</v>
      </c>
      <c r="J11449">
        <v>1</v>
      </c>
      <c r="K11449">
        <v>188.55</v>
      </c>
      <c r="L11449" t="str">
        <f t="shared" si="1068"/>
        <v/>
      </c>
      <c r="M11449">
        <v>0</v>
      </c>
      <c r="N11449" t="str">
        <f t="shared" si="1069"/>
        <v/>
      </c>
      <c r="O11449">
        <v>19</v>
      </c>
      <c r="P11449" s="11">
        <v>0.5</v>
      </c>
      <c r="Q11449" s="11">
        <v>2.1739130434782601E-2</v>
      </c>
      <c r="R11449" s="12">
        <v>0</v>
      </c>
      <c r="S11449" t="s">
        <v>27</v>
      </c>
      <c r="T11449">
        <v>0</v>
      </c>
      <c r="U11449">
        <f t="shared" si="1070"/>
        <v>5</v>
      </c>
      <c r="V11449">
        <f t="shared" si="1071"/>
        <v>1</v>
      </c>
      <c r="W11449">
        <f t="shared" si="1072"/>
        <v>3</v>
      </c>
      <c r="X11449" t="str">
        <f t="shared" si="1073"/>
        <v>513</v>
      </c>
      <c r="Y11449" t="str">
        <f>IF(Table1[[#This Row],[RFM_Score]]="555","Champion", IF(AND(J11449&gt;=4,V11449&gt;=4),"Loyal", IF(U11449&lt;=2,"At Risk", IF(W11449&gt;=4,"Potential Loyalist","Others"))))</f>
        <v>Others</v>
      </c>
    </row>
    <row r="11450" spans="1:25">
      <c r="A11450" t="s">
        <v>8748</v>
      </c>
      <c r="B11450">
        <v>29</v>
      </c>
      <c r="C11450" t="s">
        <v>24</v>
      </c>
      <c r="D11450" t="s">
        <v>25</v>
      </c>
      <c r="E11450" s="6" t="s">
        <v>23520</v>
      </c>
      <c r="F11450" t="s">
        <v>26</v>
      </c>
      <c r="G11450">
        <v>2</v>
      </c>
      <c r="H11450">
        <v>2</v>
      </c>
      <c r="I11450">
        <v>56</v>
      </c>
      <c r="J11450">
        <v>2</v>
      </c>
      <c r="K11450">
        <v>188.34</v>
      </c>
      <c r="L11450" t="str">
        <f t="shared" si="1068"/>
        <v/>
      </c>
      <c r="M11450">
        <v>0</v>
      </c>
      <c r="N11450" t="str">
        <f t="shared" si="1069"/>
        <v/>
      </c>
      <c r="O11450">
        <v>2</v>
      </c>
      <c r="P11450" s="11">
        <v>1</v>
      </c>
      <c r="Q11450" s="11">
        <v>3.5714285714285698E-2</v>
      </c>
      <c r="R11450" s="12">
        <v>0</v>
      </c>
      <c r="S11450" t="s">
        <v>27</v>
      </c>
      <c r="T11450">
        <v>0</v>
      </c>
      <c r="U11450">
        <f t="shared" si="1070"/>
        <v>5</v>
      </c>
      <c r="V11450">
        <f t="shared" si="1071"/>
        <v>1</v>
      </c>
      <c r="W11450">
        <f t="shared" si="1072"/>
        <v>3</v>
      </c>
      <c r="X11450" t="str">
        <f t="shared" si="1073"/>
        <v>513</v>
      </c>
      <c r="Y11450" t="str">
        <f>IF(Table1[[#This Row],[RFM_Score]]="555","Champion", IF(AND(J11450&gt;=4,V11450&gt;=4),"Loyal", IF(U11450&lt;=2,"At Risk", IF(W11450&gt;=4,"Potential Loyalist","Others"))))</f>
        <v>Others</v>
      </c>
    </row>
    <row r="11451" spans="1:25">
      <c r="A11451" t="s">
        <v>1400</v>
      </c>
      <c r="B11451">
        <v>23</v>
      </c>
      <c r="C11451" t="s">
        <v>24</v>
      </c>
      <c r="D11451" t="s">
        <v>46</v>
      </c>
      <c r="E11451" s="6" t="s">
        <v>23521</v>
      </c>
      <c r="F11451" t="s">
        <v>37</v>
      </c>
      <c r="G11451">
        <v>5</v>
      </c>
      <c r="H11451">
        <v>2</v>
      </c>
      <c r="I11451">
        <v>50</v>
      </c>
      <c r="J11451">
        <v>4</v>
      </c>
      <c r="K11451">
        <v>188.31</v>
      </c>
      <c r="L11451" t="str">
        <f t="shared" si="1068"/>
        <v/>
      </c>
      <c r="M11451">
        <v>0</v>
      </c>
      <c r="N11451" t="str">
        <f t="shared" si="1069"/>
        <v/>
      </c>
      <c r="O11451">
        <v>52</v>
      </c>
      <c r="P11451" s="11">
        <v>0.4</v>
      </c>
      <c r="Q11451" s="11">
        <v>0.08</v>
      </c>
      <c r="R11451" s="12">
        <v>0</v>
      </c>
      <c r="S11451" t="s">
        <v>27</v>
      </c>
      <c r="T11451">
        <v>0</v>
      </c>
      <c r="U11451">
        <f t="shared" si="1070"/>
        <v>3</v>
      </c>
      <c r="V11451">
        <f t="shared" si="1071"/>
        <v>1</v>
      </c>
      <c r="W11451">
        <f t="shared" si="1072"/>
        <v>3</v>
      </c>
      <c r="X11451" t="str">
        <f t="shared" si="1073"/>
        <v>313</v>
      </c>
      <c r="Y11451" t="str">
        <f>IF(Table1[[#This Row],[RFM_Score]]="555","Champion", IF(AND(J11451&gt;=4,V11451&gt;=4),"Loyal", IF(U11451&lt;=2,"At Risk", IF(W11451&gt;=4,"Potential Loyalist","Others"))))</f>
        <v>Others</v>
      </c>
    </row>
    <row r="11452" spans="1:25">
      <c r="A11452" t="s">
        <v>3554</v>
      </c>
      <c r="B11452">
        <v>40</v>
      </c>
      <c r="C11452" t="s">
        <v>19</v>
      </c>
      <c r="D11452" t="s">
        <v>41</v>
      </c>
      <c r="E11452" s="6" t="s">
        <v>23522</v>
      </c>
      <c r="F11452" t="s">
        <v>37</v>
      </c>
      <c r="G11452">
        <v>0</v>
      </c>
      <c r="H11452">
        <v>0</v>
      </c>
      <c r="I11452">
        <v>49</v>
      </c>
      <c r="J11452">
        <v>3</v>
      </c>
      <c r="K11452">
        <v>187.26</v>
      </c>
      <c r="L11452" t="str">
        <f t="shared" si="1068"/>
        <v/>
      </c>
      <c r="M11452">
        <v>0</v>
      </c>
      <c r="N11452" t="str">
        <f t="shared" si="1069"/>
        <v/>
      </c>
      <c r="O11452">
        <v>2</v>
      </c>
      <c r="P11452" s="11">
        <v>0</v>
      </c>
      <c r="Q11452" s="11">
        <v>6.1224489795918297E-2</v>
      </c>
      <c r="R11452" s="12">
        <v>0</v>
      </c>
      <c r="S11452" t="s">
        <v>27</v>
      </c>
      <c r="T11452">
        <v>1</v>
      </c>
      <c r="U11452">
        <f t="shared" si="1070"/>
        <v>5</v>
      </c>
      <c r="V11452">
        <f t="shared" si="1071"/>
        <v>1</v>
      </c>
      <c r="W11452">
        <f t="shared" si="1072"/>
        <v>3</v>
      </c>
      <c r="X11452" t="str">
        <f t="shared" si="1073"/>
        <v>513</v>
      </c>
      <c r="Y11452" t="str">
        <f>IF(Table1[[#This Row],[RFM_Score]]="555","Champion", IF(AND(J11452&gt;=4,V11452&gt;=4),"Loyal", IF(U11452&lt;=2,"At Risk", IF(W11452&gt;=4,"Potential Loyalist","Others"))))</f>
        <v>Others</v>
      </c>
    </row>
    <row r="11453" spans="1:25">
      <c r="A11453" t="s">
        <v>8914</v>
      </c>
      <c r="B11453">
        <v>20</v>
      </c>
      <c r="C11453" t="s">
        <v>24</v>
      </c>
      <c r="D11453" t="s">
        <v>41</v>
      </c>
      <c r="E11453" s="6" t="s">
        <v>23523</v>
      </c>
      <c r="F11453" t="s">
        <v>62</v>
      </c>
      <c r="G11453">
        <v>2</v>
      </c>
      <c r="H11453">
        <v>0</v>
      </c>
      <c r="I11453">
        <v>65</v>
      </c>
      <c r="J11453">
        <v>1</v>
      </c>
      <c r="K11453">
        <v>187.02</v>
      </c>
      <c r="L11453" t="str">
        <f t="shared" si="1068"/>
        <v/>
      </c>
      <c r="M11453">
        <v>0</v>
      </c>
      <c r="N11453" t="str">
        <f t="shared" si="1069"/>
        <v/>
      </c>
      <c r="O11453">
        <v>13</v>
      </c>
      <c r="P11453" s="11">
        <v>0</v>
      </c>
      <c r="Q11453" s="11">
        <v>1.53846153846153E-2</v>
      </c>
      <c r="R11453" s="12">
        <v>0</v>
      </c>
      <c r="S11453" t="s">
        <v>27</v>
      </c>
      <c r="T11453">
        <v>0</v>
      </c>
      <c r="U11453">
        <f t="shared" si="1070"/>
        <v>5</v>
      </c>
      <c r="V11453">
        <f t="shared" si="1071"/>
        <v>1</v>
      </c>
      <c r="W11453">
        <f t="shared" si="1072"/>
        <v>3</v>
      </c>
      <c r="X11453" t="str">
        <f t="shared" si="1073"/>
        <v>513</v>
      </c>
      <c r="Y11453" t="str">
        <f>IF(Table1[[#This Row],[RFM_Score]]="555","Champion", IF(AND(J11453&gt;=4,V11453&gt;=4),"Loyal", IF(U11453&lt;=2,"At Risk", IF(W11453&gt;=4,"Potential Loyalist","Others"))))</f>
        <v>Others</v>
      </c>
    </row>
    <row r="11454" spans="1:25">
      <c r="A11454" t="s">
        <v>2976</v>
      </c>
      <c r="B11454">
        <v>30</v>
      </c>
      <c r="C11454" t="s">
        <v>24</v>
      </c>
      <c r="D11454" t="s">
        <v>25</v>
      </c>
      <c r="E11454" s="6" t="s">
        <v>23524</v>
      </c>
      <c r="F11454" t="s">
        <v>37</v>
      </c>
      <c r="G11454">
        <v>2</v>
      </c>
      <c r="H11454">
        <v>1</v>
      </c>
      <c r="I11454">
        <v>44</v>
      </c>
      <c r="J11454">
        <v>0</v>
      </c>
      <c r="K11454">
        <v>186.72</v>
      </c>
      <c r="L11454" t="str">
        <f t="shared" si="1068"/>
        <v/>
      </c>
      <c r="M11454">
        <v>0</v>
      </c>
      <c r="N11454" t="str">
        <f t="shared" si="1069"/>
        <v/>
      </c>
      <c r="O11454">
        <v>21</v>
      </c>
      <c r="P11454" s="11">
        <v>0.5</v>
      </c>
      <c r="Q11454" s="11">
        <v>0</v>
      </c>
      <c r="R11454" s="12">
        <v>0</v>
      </c>
      <c r="S11454" t="s">
        <v>27</v>
      </c>
      <c r="T11454">
        <v>1</v>
      </c>
      <c r="U11454">
        <f t="shared" si="1070"/>
        <v>4</v>
      </c>
      <c r="V11454">
        <f t="shared" si="1071"/>
        <v>1</v>
      </c>
      <c r="W11454">
        <f t="shared" si="1072"/>
        <v>3</v>
      </c>
      <c r="X11454" t="str">
        <f t="shared" si="1073"/>
        <v>413</v>
      </c>
      <c r="Y11454" t="str">
        <f>IF(Table1[[#This Row],[RFM_Score]]="555","Champion", IF(AND(J11454&gt;=4,V11454&gt;=4),"Loyal", IF(U11454&lt;=2,"At Risk", IF(W11454&gt;=4,"Potential Loyalist","Others"))))</f>
        <v>Others</v>
      </c>
    </row>
    <row r="11455" spans="1:25">
      <c r="A11455" t="s">
        <v>1337</v>
      </c>
      <c r="B11455">
        <v>26</v>
      </c>
      <c r="C11455" t="s">
        <v>24</v>
      </c>
      <c r="D11455" t="s">
        <v>41</v>
      </c>
      <c r="E11455" s="6" t="s">
        <v>23525</v>
      </c>
      <c r="F11455" t="s">
        <v>26</v>
      </c>
      <c r="G11455">
        <v>6</v>
      </c>
      <c r="H11455">
        <v>1</v>
      </c>
      <c r="I11455">
        <v>58</v>
      </c>
      <c r="J11455">
        <v>7</v>
      </c>
      <c r="K11455">
        <v>184.39</v>
      </c>
      <c r="L11455" t="str">
        <f t="shared" si="1068"/>
        <v/>
      </c>
      <c r="M11455">
        <v>0</v>
      </c>
      <c r="N11455" t="str">
        <f t="shared" si="1069"/>
        <v/>
      </c>
      <c r="O11455">
        <v>10</v>
      </c>
      <c r="P11455" s="11">
        <v>0.16666666666666599</v>
      </c>
      <c r="Q11455" s="11">
        <v>0.12068965517241299</v>
      </c>
      <c r="R11455" s="12">
        <v>0</v>
      </c>
      <c r="S11455" t="s">
        <v>27</v>
      </c>
      <c r="T11455">
        <v>0</v>
      </c>
      <c r="U11455">
        <f t="shared" si="1070"/>
        <v>5</v>
      </c>
      <c r="V11455">
        <f t="shared" si="1071"/>
        <v>1</v>
      </c>
      <c r="W11455">
        <f t="shared" si="1072"/>
        <v>3</v>
      </c>
      <c r="X11455" t="str">
        <f t="shared" si="1073"/>
        <v>513</v>
      </c>
      <c r="Y11455" t="str">
        <f>IF(Table1[[#This Row],[RFM_Score]]="555","Champion", IF(AND(J11455&gt;=4,V11455&gt;=4),"Loyal", IF(U11455&lt;=2,"At Risk", IF(W11455&gt;=4,"Potential Loyalist","Others"))))</f>
        <v>Others</v>
      </c>
    </row>
    <row r="11456" spans="1:25">
      <c r="A11456" t="s">
        <v>10142</v>
      </c>
      <c r="B11456">
        <v>28</v>
      </c>
      <c r="C11456" t="s">
        <v>24</v>
      </c>
      <c r="D11456" t="s">
        <v>20</v>
      </c>
      <c r="E11456" s="6" t="s">
        <v>23526</v>
      </c>
      <c r="F11456" t="s">
        <v>26</v>
      </c>
      <c r="G11456">
        <v>4</v>
      </c>
      <c r="H11456">
        <v>0</v>
      </c>
      <c r="I11456">
        <v>40</v>
      </c>
      <c r="J11456">
        <v>3</v>
      </c>
      <c r="K11456">
        <v>184.07</v>
      </c>
      <c r="L11456" t="str">
        <f t="shared" si="1068"/>
        <v/>
      </c>
      <c r="M11456">
        <v>0</v>
      </c>
      <c r="N11456" t="str">
        <f t="shared" si="1069"/>
        <v/>
      </c>
      <c r="O11456">
        <v>8</v>
      </c>
      <c r="P11456" s="11">
        <v>0</v>
      </c>
      <c r="Q11456" s="11">
        <v>7.4999999999999997E-2</v>
      </c>
      <c r="R11456" s="12">
        <v>0</v>
      </c>
      <c r="S11456" t="s">
        <v>27</v>
      </c>
      <c r="T11456">
        <v>0</v>
      </c>
      <c r="U11456">
        <f t="shared" si="1070"/>
        <v>5</v>
      </c>
      <c r="V11456">
        <f t="shared" si="1071"/>
        <v>1</v>
      </c>
      <c r="W11456">
        <f t="shared" si="1072"/>
        <v>3</v>
      </c>
      <c r="X11456" t="str">
        <f t="shared" si="1073"/>
        <v>513</v>
      </c>
      <c r="Y11456" t="str">
        <f>IF(Table1[[#This Row],[RFM_Score]]="555","Champion", IF(AND(J11456&gt;=4,V11456&gt;=4),"Loyal", IF(U11456&lt;=2,"At Risk", IF(W11456&gt;=4,"Potential Loyalist","Others"))))</f>
        <v>Others</v>
      </c>
    </row>
    <row r="11457" spans="1:25">
      <c r="A11457" t="s">
        <v>8298</v>
      </c>
      <c r="B11457">
        <v>55</v>
      </c>
      <c r="C11457" t="s">
        <v>24</v>
      </c>
      <c r="D11457" t="s">
        <v>29</v>
      </c>
      <c r="E11457" s="6" t="s">
        <v>23527</v>
      </c>
      <c r="F11457" t="s">
        <v>62</v>
      </c>
      <c r="G11457">
        <v>4</v>
      </c>
      <c r="H11457">
        <v>2</v>
      </c>
      <c r="I11457">
        <v>54</v>
      </c>
      <c r="J11457">
        <v>0</v>
      </c>
      <c r="K11457">
        <v>183.56</v>
      </c>
      <c r="L11457" t="str">
        <f t="shared" si="1068"/>
        <v/>
      </c>
      <c r="M11457">
        <v>0</v>
      </c>
      <c r="N11457" t="str">
        <f t="shared" si="1069"/>
        <v/>
      </c>
      <c r="O11457">
        <v>45</v>
      </c>
      <c r="P11457" s="11">
        <v>0.5</v>
      </c>
      <c r="Q11457" s="11">
        <v>0</v>
      </c>
      <c r="R11457" s="12">
        <v>0</v>
      </c>
      <c r="S11457" t="s">
        <v>27</v>
      </c>
      <c r="T11457">
        <v>1</v>
      </c>
      <c r="U11457">
        <f t="shared" si="1070"/>
        <v>3</v>
      </c>
      <c r="V11457">
        <f t="shared" si="1071"/>
        <v>1</v>
      </c>
      <c r="W11457">
        <f t="shared" si="1072"/>
        <v>3</v>
      </c>
      <c r="X11457" t="str">
        <f t="shared" si="1073"/>
        <v>313</v>
      </c>
      <c r="Y11457" t="str">
        <f>IF(Table1[[#This Row],[RFM_Score]]="555","Champion", IF(AND(J11457&gt;=4,V11457&gt;=4),"Loyal", IF(U11457&lt;=2,"At Risk", IF(W11457&gt;=4,"Potential Loyalist","Others"))))</f>
        <v>Others</v>
      </c>
    </row>
    <row r="11458" spans="1:25">
      <c r="A11458" t="s">
        <v>6407</v>
      </c>
      <c r="B11458">
        <v>31</v>
      </c>
      <c r="C11458" t="s">
        <v>24</v>
      </c>
      <c r="D11458" t="s">
        <v>41</v>
      </c>
      <c r="E11458" s="6" t="s">
        <v>23528</v>
      </c>
      <c r="F11458" t="s">
        <v>30</v>
      </c>
      <c r="G11458">
        <v>1</v>
      </c>
      <c r="H11458">
        <v>0</v>
      </c>
      <c r="I11458">
        <v>44</v>
      </c>
      <c r="J11458">
        <v>1</v>
      </c>
      <c r="K11458">
        <v>183.28</v>
      </c>
      <c r="L11458" t="str">
        <f t="shared" ref="L11458:L11521" si="1074">IF(OR(K11458&lt;$AC$10, K11458&gt;$AC$11), "OUTLIER", "")</f>
        <v/>
      </c>
      <c r="M11458">
        <v>0</v>
      </c>
      <c r="N11458" t="str">
        <f t="shared" ref="N11458:N11521" si="1075">IF(OR(M11458&lt;$AC$16, M11458&gt;$AC$17), "OUTLIER", "")</f>
        <v/>
      </c>
      <c r="O11458">
        <v>5</v>
      </c>
      <c r="P11458" s="11">
        <v>0</v>
      </c>
      <c r="Q11458" s="11">
        <v>2.27272727272727E-2</v>
      </c>
      <c r="R11458" s="12">
        <v>0</v>
      </c>
      <c r="S11458" t="s">
        <v>27</v>
      </c>
      <c r="T11458">
        <v>0</v>
      </c>
      <c r="U11458">
        <f t="shared" ref="U11458:U11521" si="1076">IF(O11458&lt;=20,5,IF(O11458&lt;=40,4,IF(O11458&lt;=70,3,IF(O11458&lt;=100,2,1))))</f>
        <v>5</v>
      </c>
      <c r="V11458">
        <f t="shared" ref="V11458:V11521" si="1077">IF(M11458&gt;=11,5,IF(M11458&gt;=9,4,IF(M11458&gt;=7,3,IF(M11458&gt;=5,2,1))))</f>
        <v>1</v>
      </c>
      <c r="W11458">
        <f t="shared" ref="W11458:W11521" si="1078">IF(K11458&gt;=500,5,IF(K11458&gt;=300,4,IF(K11458&gt;=150,3,IF(K11458&gt;=50,2,1))))</f>
        <v>3</v>
      </c>
      <c r="X11458" t="str">
        <f t="shared" ref="X11458:X11521" si="1079">U11458 &amp; V11458 &amp; W11458</f>
        <v>513</v>
      </c>
      <c r="Y11458" t="str">
        <f>IF(Table1[[#This Row],[RFM_Score]]="555","Champion", IF(AND(J11458&gt;=4,V11458&gt;=4),"Loyal", IF(U11458&lt;=2,"At Risk", IF(W11458&gt;=4,"Potential Loyalist","Others"))))</f>
        <v>Others</v>
      </c>
    </row>
    <row r="11459" spans="1:25">
      <c r="A11459" t="s">
        <v>7003</v>
      </c>
      <c r="B11459">
        <v>28</v>
      </c>
      <c r="C11459" t="s">
        <v>19</v>
      </c>
      <c r="D11459" t="s">
        <v>46</v>
      </c>
      <c r="E11459" s="6" t="s">
        <v>23529</v>
      </c>
      <c r="F11459" t="s">
        <v>60</v>
      </c>
      <c r="G11459">
        <v>2</v>
      </c>
      <c r="H11459">
        <v>0</v>
      </c>
      <c r="I11459">
        <v>44</v>
      </c>
      <c r="J11459">
        <v>3</v>
      </c>
      <c r="K11459">
        <v>182.46</v>
      </c>
      <c r="L11459" t="str">
        <f t="shared" si="1074"/>
        <v/>
      </c>
      <c r="M11459">
        <v>0</v>
      </c>
      <c r="N11459" t="str">
        <f t="shared" si="1075"/>
        <v/>
      </c>
      <c r="O11459">
        <v>0</v>
      </c>
      <c r="P11459" s="11">
        <v>0</v>
      </c>
      <c r="Q11459" s="11">
        <v>6.8181818181818094E-2</v>
      </c>
      <c r="R11459" s="12">
        <v>0</v>
      </c>
      <c r="S11459" t="s">
        <v>27</v>
      </c>
      <c r="T11459">
        <v>0</v>
      </c>
      <c r="U11459">
        <f t="shared" si="1076"/>
        <v>5</v>
      </c>
      <c r="V11459">
        <f t="shared" si="1077"/>
        <v>1</v>
      </c>
      <c r="W11459">
        <f t="shared" si="1078"/>
        <v>3</v>
      </c>
      <c r="X11459" t="str">
        <f t="shared" si="1079"/>
        <v>513</v>
      </c>
      <c r="Y11459" t="str">
        <f>IF(Table1[[#This Row],[RFM_Score]]="555","Champion", IF(AND(J11459&gt;=4,V11459&gt;=4),"Loyal", IF(U11459&lt;=2,"At Risk", IF(W11459&gt;=4,"Potential Loyalist","Others"))))</f>
        <v>Others</v>
      </c>
    </row>
    <row r="11460" spans="1:25">
      <c r="A11460" t="s">
        <v>11440</v>
      </c>
      <c r="B11460">
        <v>22</v>
      </c>
      <c r="C11460" t="s">
        <v>24</v>
      </c>
      <c r="D11460" t="s">
        <v>49</v>
      </c>
      <c r="E11460" s="6" t="s">
        <v>23530</v>
      </c>
      <c r="F11460" t="s">
        <v>37</v>
      </c>
      <c r="G11460">
        <v>1</v>
      </c>
      <c r="H11460">
        <v>0</v>
      </c>
      <c r="I11460">
        <v>46</v>
      </c>
      <c r="J11460">
        <v>0</v>
      </c>
      <c r="K11460">
        <v>181.96</v>
      </c>
      <c r="L11460" t="str">
        <f t="shared" si="1074"/>
        <v/>
      </c>
      <c r="M11460">
        <v>0</v>
      </c>
      <c r="N11460" t="str">
        <f t="shared" si="1075"/>
        <v/>
      </c>
      <c r="O11460">
        <v>29</v>
      </c>
      <c r="P11460" s="11">
        <v>0</v>
      </c>
      <c r="Q11460" s="11">
        <v>0</v>
      </c>
      <c r="R11460" s="12">
        <v>0</v>
      </c>
      <c r="S11460" t="s">
        <v>27</v>
      </c>
      <c r="T11460">
        <v>0</v>
      </c>
      <c r="U11460">
        <f t="shared" si="1076"/>
        <v>4</v>
      </c>
      <c r="V11460">
        <f t="shared" si="1077"/>
        <v>1</v>
      </c>
      <c r="W11460">
        <f t="shared" si="1078"/>
        <v>3</v>
      </c>
      <c r="X11460" t="str">
        <f t="shared" si="1079"/>
        <v>413</v>
      </c>
      <c r="Y11460" t="str">
        <f>IF(Table1[[#This Row],[RFM_Score]]="555","Champion", IF(AND(J11460&gt;=4,V11460&gt;=4),"Loyal", IF(U11460&lt;=2,"At Risk", IF(W11460&gt;=4,"Potential Loyalist","Others"))))</f>
        <v>Others</v>
      </c>
    </row>
    <row r="11461" spans="1:25">
      <c r="A11461" t="s">
        <v>847</v>
      </c>
      <c r="B11461">
        <v>32</v>
      </c>
      <c r="C11461" t="s">
        <v>24</v>
      </c>
      <c r="D11461" t="s">
        <v>25</v>
      </c>
      <c r="E11461" s="6" t="s">
        <v>23531</v>
      </c>
      <c r="F11461" t="s">
        <v>21</v>
      </c>
      <c r="G11461">
        <v>7</v>
      </c>
      <c r="H11461">
        <v>2</v>
      </c>
      <c r="I11461">
        <v>57</v>
      </c>
      <c r="J11461">
        <v>3</v>
      </c>
      <c r="K11461">
        <v>181.58</v>
      </c>
      <c r="L11461" t="str">
        <f t="shared" si="1074"/>
        <v/>
      </c>
      <c r="M11461">
        <v>0</v>
      </c>
      <c r="N11461" t="str">
        <f t="shared" si="1075"/>
        <v/>
      </c>
      <c r="O11461">
        <v>8</v>
      </c>
      <c r="P11461" s="11">
        <v>0.28571428571428498</v>
      </c>
      <c r="Q11461" s="11">
        <v>5.2631578947368397E-2</v>
      </c>
      <c r="R11461" s="12">
        <v>0</v>
      </c>
      <c r="S11461" t="s">
        <v>27</v>
      </c>
      <c r="T11461">
        <v>0</v>
      </c>
      <c r="U11461">
        <f t="shared" si="1076"/>
        <v>5</v>
      </c>
      <c r="V11461">
        <f t="shared" si="1077"/>
        <v>1</v>
      </c>
      <c r="W11461">
        <f t="shared" si="1078"/>
        <v>3</v>
      </c>
      <c r="X11461" t="str">
        <f t="shared" si="1079"/>
        <v>513</v>
      </c>
      <c r="Y11461" t="str">
        <f>IF(Table1[[#This Row],[RFM_Score]]="555","Champion", IF(AND(J11461&gt;=4,V11461&gt;=4),"Loyal", IF(U11461&lt;=2,"At Risk", IF(W11461&gt;=4,"Potential Loyalist","Others"))))</f>
        <v>Others</v>
      </c>
    </row>
    <row r="11462" spans="1:25">
      <c r="A11462" t="s">
        <v>4143</v>
      </c>
      <c r="B11462">
        <v>31</v>
      </c>
      <c r="C11462" t="s">
        <v>24</v>
      </c>
      <c r="D11462" t="s">
        <v>25</v>
      </c>
      <c r="E11462" s="6" t="s">
        <v>23532</v>
      </c>
      <c r="F11462" t="s">
        <v>37</v>
      </c>
      <c r="G11462">
        <v>5</v>
      </c>
      <c r="H11462">
        <v>3</v>
      </c>
      <c r="I11462">
        <v>55</v>
      </c>
      <c r="J11462">
        <v>1</v>
      </c>
      <c r="K11462">
        <v>180.28</v>
      </c>
      <c r="L11462" t="str">
        <f t="shared" si="1074"/>
        <v/>
      </c>
      <c r="M11462">
        <v>0</v>
      </c>
      <c r="N11462" t="str">
        <f t="shared" si="1075"/>
        <v/>
      </c>
      <c r="O11462">
        <v>28</v>
      </c>
      <c r="P11462" s="11">
        <v>0.6</v>
      </c>
      <c r="Q11462" s="11">
        <v>1.8181818181818101E-2</v>
      </c>
      <c r="R11462" s="12">
        <v>0</v>
      </c>
      <c r="S11462" t="s">
        <v>27</v>
      </c>
      <c r="T11462">
        <v>0</v>
      </c>
      <c r="U11462">
        <f t="shared" si="1076"/>
        <v>4</v>
      </c>
      <c r="V11462">
        <f t="shared" si="1077"/>
        <v>1</v>
      </c>
      <c r="W11462">
        <f t="shared" si="1078"/>
        <v>3</v>
      </c>
      <c r="X11462" t="str">
        <f t="shared" si="1079"/>
        <v>413</v>
      </c>
      <c r="Y11462" t="str">
        <f>IF(Table1[[#This Row],[RFM_Score]]="555","Champion", IF(AND(J11462&gt;=4,V11462&gt;=4),"Loyal", IF(U11462&lt;=2,"At Risk", IF(W11462&gt;=4,"Potential Loyalist","Others"))))</f>
        <v>Others</v>
      </c>
    </row>
    <row r="11463" spans="1:25">
      <c r="A11463" t="s">
        <v>7697</v>
      </c>
      <c r="B11463">
        <v>51</v>
      </c>
      <c r="C11463" t="s">
        <v>24</v>
      </c>
      <c r="D11463" t="s">
        <v>29</v>
      </c>
      <c r="E11463" s="6" t="s">
        <v>23533</v>
      </c>
      <c r="F11463" t="s">
        <v>60</v>
      </c>
      <c r="G11463">
        <v>2</v>
      </c>
      <c r="H11463">
        <v>1</v>
      </c>
      <c r="I11463">
        <v>53</v>
      </c>
      <c r="J11463">
        <v>1</v>
      </c>
      <c r="K11463">
        <v>179.53</v>
      </c>
      <c r="L11463" t="str">
        <f t="shared" si="1074"/>
        <v/>
      </c>
      <c r="M11463">
        <v>0</v>
      </c>
      <c r="N11463" t="str">
        <f t="shared" si="1075"/>
        <v/>
      </c>
      <c r="O11463">
        <v>25</v>
      </c>
      <c r="P11463" s="11">
        <v>0.5</v>
      </c>
      <c r="Q11463" s="11">
        <v>1.8867924528301799E-2</v>
      </c>
      <c r="R11463" s="12">
        <v>0</v>
      </c>
      <c r="S11463" t="s">
        <v>27</v>
      </c>
      <c r="T11463">
        <v>0</v>
      </c>
      <c r="U11463">
        <f t="shared" si="1076"/>
        <v>4</v>
      </c>
      <c r="V11463">
        <f t="shared" si="1077"/>
        <v>1</v>
      </c>
      <c r="W11463">
        <f t="shared" si="1078"/>
        <v>3</v>
      </c>
      <c r="X11463" t="str">
        <f t="shared" si="1079"/>
        <v>413</v>
      </c>
      <c r="Y11463" t="str">
        <f>IF(Table1[[#This Row],[RFM_Score]]="555","Champion", IF(AND(J11463&gt;=4,V11463&gt;=4),"Loyal", IF(U11463&lt;=2,"At Risk", IF(W11463&gt;=4,"Potential Loyalist","Others"))))</f>
        <v>Others</v>
      </c>
    </row>
    <row r="11464" spans="1:25">
      <c r="A11464" t="s">
        <v>9345</v>
      </c>
      <c r="B11464">
        <v>37</v>
      </c>
      <c r="C11464" t="s">
        <v>19</v>
      </c>
      <c r="D11464" t="s">
        <v>25</v>
      </c>
      <c r="E11464" s="6" t="s">
        <v>23534</v>
      </c>
      <c r="F11464" t="s">
        <v>60</v>
      </c>
      <c r="G11464">
        <v>5</v>
      </c>
      <c r="H11464">
        <v>1</v>
      </c>
      <c r="I11464">
        <v>39</v>
      </c>
      <c r="J11464">
        <v>1</v>
      </c>
      <c r="K11464">
        <v>178.02</v>
      </c>
      <c r="L11464" t="str">
        <f t="shared" si="1074"/>
        <v/>
      </c>
      <c r="M11464">
        <v>0</v>
      </c>
      <c r="N11464" t="str">
        <f t="shared" si="1075"/>
        <v/>
      </c>
      <c r="O11464">
        <v>7</v>
      </c>
      <c r="P11464" s="11">
        <v>0.2</v>
      </c>
      <c r="Q11464" s="11">
        <v>2.5641025641025599E-2</v>
      </c>
      <c r="R11464" s="12">
        <v>0</v>
      </c>
      <c r="S11464" t="s">
        <v>27</v>
      </c>
      <c r="T11464">
        <v>0</v>
      </c>
      <c r="U11464">
        <f t="shared" si="1076"/>
        <v>5</v>
      </c>
      <c r="V11464">
        <f t="shared" si="1077"/>
        <v>1</v>
      </c>
      <c r="W11464">
        <f t="shared" si="1078"/>
        <v>3</v>
      </c>
      <c r="X11464" t="str">
        <f t="shared" si="1079"/>
        <v>513</v>
      </c>
      <c r="Y11464" t="str">
        <f>IF(Table1[[#This Row],[RFM_Score]]="555","Champion", IF(AND(J11464&gt;=4,V11464&gt;=4),"Loyal", IF(U11464&lt;=2,"At Risk", IF(W11464&gt;=4,"Potential Loyalist","Others"))))</f>
        <v>Others</v>
      </c>
    </row>
    <row r="11465" spans="1:25">
      <c r="A11465" t="s">
        <v>8358</v>
      </c>
      <c r="B11465">
        <v>19</v>
      </c>
      <c r="C11465" t="s">
        <v>19</v>
      </c>
      <c r="D11465" t="s">
        <v>25</v>
      </c>
      <c r="E11465" s="6" t="s">
        <v>23535</v>
      </c>
      <c r="F11465" t="s">
        <v>30</v>
      </c>
      <c r="G11465">
        <v>1</v>
      </c>
      <c r="H11465">
        <v>0</v>
      </c>
      <c r="I11465">
        <v>54</v>
      </c>
      <c r="J11465">
        <v>2</v>
      </c>
      <c r="K11465">
        <v>177.51</v>
      </c>
      <c r="L11465" t="str">
        <f t="shared" si="1074"/>
        <v/>
      </c>
      <c r="M11465">
        <v>0</v>
      </c>
      <c r="N11465" t="str">
        <f t="shared" si="1075"/>
        <v/>
      </c>
      <c r="O11465">
        <v>87</v>
      </c>
      <c r="P11465" s="11">
        <v>0</v>
      </c>
      <c r="Q11465" s="11">
        <v>3.7037037037037E-2</v>
      </c>
      <c r="R11465" s="12">
        <v>0</v>
      </c>
      <c r="S11465" t="s">
        <v>27</v>
      </c>
      <c r="T11465">
        <v>0</v>
      </c>
      <c r="U11465">
        <f t="shared" si="1076"/>
        <v>2</v>
      </c>
      <c r="V11465">
        <f t="shared" si="1077"/>
        <v>1</v>
      </c>
      <c r="W11465">
        <f t="shared" si="1078"/>
        <v>3</v>
      </c>
      <c r="X11465" t="str">
        <f t="shared" si="1079"/>
        <v>213</v>
      </c>
      <c r="Y11465" t="str">
        <f>IF(Table1[[#This Row],[RFM_Score]]="555","Champion", IF(AND(J11465&gt;=4,V11465&gt;=4),"Loyal", IF(U11465&lt;=2,"At Risk", IF(W11465&gt;=4,"Potential Loyalist","Others"))))</f>
        <v>At Risk</v>
      </c>
    </row>
    <row r="11466" spans="1:25">
      <c r="A11466" t="s">
        <v>4780</v>
      </c>
      <c r="B11466">
        <v>39</v>
      </c>
      <c r="C11466" t="s">
        <v>19</v>
      </c>
      <c r="D11466" t="s">
        <v>35</v>
      </c>
      <c r="E11466" s="6" t="s">
        <v>23536</v>
      </c>
      <c r="F11466" t="s">
        <v>37</v>
      </c>
      <c r="G11466">
        <v>4</v>
      </c>
      <c r="H11466">
        <v>0</v>
      </c>
      <c r="I11466">
        <v>34</v>
      </c>
      <c r="J11466">
        <v>1</v>
      </c>
      <c r="K11466">
        <v>176.62</v>
      </c>
      <c r="L11466" t="str">
        <f t="shared" si="1074"/>
        <v/>
      </c>
      <c r="M11466">
        <v>0</v>
      </c>
      <c r="N11466" t="str">
        <f t="shared" si="1075"/>
        <v/>
      </c>
      <c r="O11466">
        <v>7</v>
      </c>
      <c r="P11466" s="11">
        <v>0</v>
      </c>
      <c r="Q11466" s="11">
        <v>2.94117647058823E-2</v>
      </c>
      <c r="R11466" s="12">
        <v>0</v>
      </c>
      <c r="S11466" t="s">
        <v>27</v>
      </c>
      <c r="T11466">
        <v>0</v>
      </c>
      <c r="U11466">
        <f t="shared" si="1076"/>
        <v>5</v>
      </c>
      <c r="V11466">
        <f t="shared" si="1077"/>
        <v>1</v>
      </c>
      <c r="W11466">
        <f t="shared" si="1078"/>
        <v>3</v>
      </c>
      <c r="X11466" t="str">
        <f t="shared" si="1079"/>
        <v>513</v>
      </c>
      <c r="Y11466" t="str">
        <f>IF(Table1[[#This Row],[RFM_Score]]="555","Champion", IF(AND(J11466&gt;=4,V11466&gt;=4),"Loyal", IF(U11466&lt;=2,"At Risk", IF(W11466&gt;=4,"Potential Loyalist","Others"))))</f>
        <v>Others</v>
      </c>
    </row>
    <row r="11467" spans="1:25">
      <c r="A11467" t="s">
        <v>6794</v>
      </c>
      <c r="B11467">
        <v>40</v>
      </c>
      <c r="C11467" t="s">
        <v>19</v>
      </c>
      <c r="D11467" t="s">
        <v>35</v>
      </c>
      <c r="E11467" s="6" t="s">
        <v>23537</v>
      </c>
      <c r="F11467" t="s">
        <v>30</v>
      </c>
      <c r="G11467">
        <v>1</v>
      </c>
      <c r="H11467">
        <v>0</v>
      </c>
      <c r="I11467">
        <v>63</v>
      </c>
      <c r="J11467">
        <v>3</v>
      </c>
      <c r="K11467">
        <v>176.43</v>
      </c>
      <c r="L11467" t="str">
        <f t="shared" si="1074"/>
        <v/>
      </c>
      <c r="M11467">
        <v>0</v>
      </c>
      <c r="N11467" t="str">
        <f t="shared" si="1075"/>
        <v/>
      </c>
      <c r="O11467">
        <v>16</v>
      </c>
      <c r="P11467" s="11">
        <v>0</v>
      </c>
      <c r="Q11467" s="11">
        <v>4.7619047619047603E-2</v>
      </c>
      <c r="R11467" s="12">
        <v>0</v>
      </c>
      <c r="S11467" t="s">
        <v>27</v>
      </c>
      <c r="T11467">
        <v>0</v>
      </c>
      <c r="U11467">
        <f t="shared" si="1076"/>
        <v>5</v>
      </c>
      <c r="V11467">
        <f t="shared" si="1077"/>
        <v>1</v>
      </c>
      <c r="W11467">
        <f t="shared" si="1078"/>
        <v>3</v>
      </c>
      <c r="X11467" t="str">
        <f t="shared" si="1079"/>
        <v>513</v>
      </c>
      <c r="Y11467" t="str">
        <f>IF(Table1[[#This Row],[RFM_Score]]="555","Champion", IF(AND(J11467&gt;=4,V11467&gt;=4),"Loyal", IF(U11467&lt;=2,"At Risk", IF(W11467&gt;=4,"Potential Loyalist","Others"))))</f>
        <v>Others</v>
      </c>
    </row>
    <row r="11468" spans="1:25">
      <c r="A11468" t="s">
        <v>11673</v>
      </c>
      <c r="B11468">
        <v>34</v>
      </c>
      <c r="C11468" t="s">
        <v>24</v>
      </c>
      <c r="D11468" t="s">
        <v>46</v>
      </c>
      <c r="E11468" s="6" t="s">
        <v>23538</v>
      </c>
      <c r="F11468" t="s">
        <v>26</v>
      </c>
      <c r="G11468">
        <v>2</v>
      </c>
      <c r="H11468">
        <v>0</v>
      </c>
      <c r="I11468">
        <v>48</v>
      </c>
      <c r="J11468">
        <v>4</v>
      </c>
      <c r="K11468">
        <v>175.24</v>
      </c>
      <c r="L11468" t="str">
        <f t="shared" si="1074"/>
        <v/>
      </c>
      <c r="M11468">
        <v>0</v>
      </c>
      <c r="N11468" t="str">
        <f t="shared" si="1075"/>
        <v/>
      </c>
      <c r="O11468">
        <v>17</v>
      </c>
      <c r="P11468" s="11">
        <v>0</v>
      </c>
      <c r="Q11468" s="11">
        <v>8.3333333333333301E-2</v>
      </c>
      <c r="R11468" s="12">
        <v>0</v>
      </c>
      <c r="S11468" t="s">
        <v>27</v>
      </c>
      <c r="T11468">
        <v>0</v>
      </c>
      <c r="U11468">
        <f t="shared" si="1076"/>
        <v>5</v>
      </c>
      <c r="V11468">
        <f t="shared" si="1077"/>
        <v>1</v>
      </c>
      <c r="W11468">
        <f t="shared" si="1078"/>
        <v>3</v>
      </c>
      <c r="X11468" t="str">
        <f t="shared" si="1079"/>
        <v>513</v>
      </c>
      <c r="Y11468" t="str">
        <f>IF(Table1[[#This Row],[RFM_Score]]="555","Champion", IF(AND(J11468&gt;=4,V11468&gt;=4),"Loyal", IF(U11468&lt;=2,"At Risk", IF(W11468&gt;=4,"Potential Loyalist","Others"))))</f>
        <v>Others</v>
      </c>
    </row>
    <row r="11469" spans="1:25">
      <c r="A11469" t="s">
        <v>9883</v>
      </c>
      <c r="B11469">
        <v>38</v>
      </c>
      <c r="C11469" t="s">
        <v>24</v>
      </c>
      <c r="D11469" t="s">
        <v>46</v>
      </c>
      <c r="E11469" s="6" t="s">
        <v>23539</v>
      </c>
      <c r="F11469" t="s">
        <v>21</v>
      </c>
      <c r="G11469">
        <v>3</v>
      </c>
      <c r="H11469">
        <v>0</v>
      </c>
      <c r="I11469">
        <v>48</v>
      </c>
      <c r="J11469">
        <v>5</v>
      </c>
      <c r="K11469">
        <v>174.85</v>
      </c>
      <c r="L11469" t="str">
        <f t="shared" si="1074"/>
        <v/>
      </c>
      <c r="M11469">
        <v>0</v>
      </c>
      <c r="N11469" t="str">
        <f t="shared" si="1075"/>
        <v/>
      </c>
      <c r="O11469">
        <v>90</v>
      </c>
      <c r="P11469" s="11">
        <v>0</v>
      </c>
      <c r="Q11469" s="11">
        <v>0.10416666666666601</v>
      </c>
      <c r="R11469" s="12">
        <v>0</v>
      </c>
      <c r="S11469" t="s">
        <v>27</v>
      </c>
      <c r="T11469">
        <v>1</v>
      </c>
      <c r="U11469">
        <f t="shared" si="1076"/>
        <v>2</v>
      </c>
      <c r="V11469">
        <f t="shared" si="1077"/>
        <v>1</v>
      </c>
      <c r="W11469">
        <f t="shared" si="1078"/>
        <v>3</v>
      </c>
      <c r="X11469" t="str">
        <f t="shared" si="1079"/>
        <v>213</v>
      </c>
      <c r="Y11469" t="str">
        <f>IF(Table1[[#This Row],[RFM_Score]]="555","Champion", IF(AND(J11469&gt;=4,V11469&gt;=4),"Loyal", IF(U11469&lt;=2,"At Risk", IF(W11469&gt;=4,"Potential Loyalist","Others"))))</f>
        <v>At Risk</v>
      </c>
    </row>
    <row r="11470" spans="1:25">
      <c r="A11470" t="s">
        <v>4779</v>
      </c>
      <c r="B11470">
        <v>35</v>
      </c>
      <c r="C11470" t="s">
        <v>19</v>
      </c>
      <c r="D11470" t="s">
        <v>41</v>
      </c>
      <c r="E11470" s="6" t="s">
        <v>23540</v>
      </c>
      <c r="F11470" t="s">
        <v>37</v>
      </c>
      <c r="G11470">
        <v>4</v>
      </c>
      <c r="H11470">
        <v>2</v>
      </c>
      <c r="I11470">
        <v>53</v>
      </c>
      <c r="J11470">
        <v>1</v>
      </c>
      <c r="K11470">
        <v>174.78</v>
      </c>
      <c r="L11470" t="str">
        <f t="shared" si="1074"/>
        <v/>
      </c>
      <c r="M11470">
        <v>0</v>
      </c>
      <c r="N11470" t="str">
        <f t="shared" si="1075"/>
        <v/>
      </c>
      <c r="O11470">
        <v>18</v>
      </c>
      <c r="P11470" s="11">
        <v>0.5</v>
      </c>
      <c r="Q11470" s="11">
        <v>1.8867924528301799E-2</v>
      </c>
      <c r="R11470" s="12">
        <v>0</v>
      </c>
      <c r="S11470" t="s">
        <v>27</v>
      </c>
      <c r="T11470">
        <v>0</v>
      </c>
      <c r="U11470">
        <f t="shared" si="1076"/>
        <v>5</v>
      </c>
      <c r="V11470">
        <f t="shared" si="1077"/>
        <v>1</v>
      </c>
      <c r="W11470">
        <f t="shared" si="1078"/>
        <v>3</v>
      </c>
      <c r="X11470" t="str">
        <f t="shared" si="1079"/>
        <v>513</v>
      </c>
      <c r="Y11470" t="str">
        <f>IF(Table1[[#This Row],[RFM_Score]]="555","Champion", IF(AND(J11470&gt;=4,V11470&gt;=4),"Loyal", IF(U11470&lt;=2,"At Risk", IF(W11470&gt;=4,"Potential Loyalist","Others"))))</f>
        <v>Others</v>
      </c>
    </row>
    <row r="11471" spans="1:25">
      <c r="A11471" t="s">
        <v>7897</v>
      </c>
      <c r="B11471">
        <v>59</v>
      </c>
      <c r="C11471" t="s">
        <v>19</v>
      </c>
      <c r="D11471" t="s">
        <v>29</v>
      </c>
      <c r="E11471" s="6" t="s">
        <v>23541</v>
      </c>
      <c r="F11471" t="s">
        <v>37</v>
      </c>
      <c r="G11471">
        <v>0</v>
      </c>
      <c r="H11471">
        <v>0</v>
      </c>
      <c r="I11471">
        <v>54</v>
      </c>
      <c r="J11471">
        <v>4</v>
      </c>
      <c r="K11471">
        <v>174.75</v>
      </c>
      <c r="L11471" t="str">
        <f t="shared" si="1074"/>
        <v/>
      </c>
      <c r="M11471">
        <v>0</v>
      </c>
      <c r="N11471" t="str">
        <f t="shared" si="1075"/>
        <v/>
      </c>
      <c r="O11471">
        <v>46</v>
      </c>
      <c r="P11471" s="11">
        <v>0</v>
      </c>
      <c r="Q11471" s="11">
        <v>7.4074074074074001E-2</v>
      </c>
      <c r="R11471" s="12">
        <v>0</v>
      </c>
      <c r="S11471" t="s">
        <v>27</v>
      </c>
      <c r="T11471">
        <v>0</v>
      </c>
      <c r="U11471">
        <f t="shared" si="1076"/>
        <v>3</v>
      </c>
      <c r="V11471">
        <f t="shared" si="1077"/>
        <v>1</v>
      </c>
      <c r="W11471">
        <f t="shared" si="1078"/>
        <v>3</v>
      </c>
      <c r="X11471" t="str">
        <f t="shared" si="1079"/>
        <v>313</v>
      </c>
      <c r="Y11471" t="str">
        <f>IF(Table1[[#This Row],[RFM_Score]]="555","Champion", IF(AND(J11471&gt;=4,V11471&gt;=4),"Loyal", IF(U11471&lt;=2,"At Risk", IF(W11471&gt;=4,"Potential Loyalist","Others"))))</f>
        <v>Others</v>
      </c>
    </row>
    <row r="11472" spans="1:25">
      <c r="A11472" t="s">
        <v>4060</v>
      </c>
      <c r="B11472">
        <v>44</v>
      </c>
      <c r="C11472" t="s">
        <v>19</v>
      </c>
      <c r="D11472" t="s">
        <v>25</v>
      </c>
      <c r="E11472" s="6" t="s">
        <v>23542</v>
      </c>
      <c r="F11472" t="s">
        <v>26</v>
      </c>
      <c r="G11472">
        <v>2</v>
      </c>
      <c r="H11472">
        <v>0</v>
      </c>
      <c r="I11472">
        <v>46</v>
      </c>
      <c r="J11472">
        <v>3</v>
      </c>
      <c r="K11472">
        <v>174.42</v>
      </c>
      <c r="L11472" t="str">
        <f t="shared" si="1074"/>
        <v/>
      </c>
      <c r="M11472">
        <v>0</v>
      </c>
      <c r="N11472" t="str">
        <f t="shared" si="1075"/>
        <v/>
      </c>
      <c r="O11472">
        <v>32</v>
      </c>
      <c r="P11472" s="11">
        <v>0</v>
      </c>
      <c r="Q11472" s="11">
        <v>6.5217391304347797E-2</v>
      </c>
      <c r="R11472" s="12">
        <v>0</v>
      </c>
      <c r="S11472" t="s">
        <v>27</v>
      </c>
      <c r="T11472">
        <v>0</v>
      </c>
      <c r="U11472">
        <f t="shared" si="1076"/>
        <v>4</v>
      </c>
      <c r="V11472">
        <f t="shared" si="1077"/>
        <v>1</v>
      </c>
      <c r="W11472">
        <f t="shared" si="1078"/>
        <v>3</v>
      </c>
      <c r="X11472" t="str">
        <f t="shared" si="1079"/>
        <v>413</v>
      </c>
      <c r="Y11472" t="str">
        <f>IF(Table1[[#This Row],[RFM_Score]]="555","Champion", IF(AND(J11472&gt;=4,V11472&gt;=4),"Loyal", IF(U11472&lt;=2,"At Risk", IF(W11472&gt;=4,"Potential Loyalist","Others"))))</f>
        <v>Others</v>
      </c>
    </row>
    <row r="11473" spans="1:25">
      <c r="A11473" t="s">
        <v>7262</v>
      </c>
      <c r="B11473">
        <v>21</v>
      </c>
      <c r="C11473" t="s">
        <v>24</v>
      </c>
      <c r="D11473" t="s">
        <v>35</v>
      </c>
      <c r="E11473" s="6" t="s">
        <v>23543</v>
      </c>
      <c r="F11473" t="s">
        <v>21</v>
      </c>
      <c r="G11473">
        <v>2</v>
      </c>
      <c r="H11473">
        <v>1</v>
      </c>
      <c r="I11473">
        <v>50</v>
      </c>
      <c r="J11473">
        <v>2</v>
      </c>
      <c r="K11473">
        <v>174.04</v>
      </c>
      <c r="L11473" t="str">
        <f t="shared" si="1074"/>
        <v/>
      </c>
      <c r="M11473">
        <v>0</v>
      </c>
      <c r="N11473" t="str">
        <f t="shared" si="1075"/>
        <v/>
      </c>
      <c r="O11473">
        <v>15</v>
      </c>
      <c r="P11473" s="11">
        <v>0.5</v>
      </c>
      <c r="Q11473" s="11">
        <v>0.04</v>
      </c>
      <c r="R11473" s="12">
        <v>0</v>
      </c>
      <c r="S11473" t="s">
        <v>27</v>
      </c>
      <c r="T11473">
        <v>0</v>
      </c>
      <c r="U11473">
        <f t="shared" si="1076"/>
        <v>5</v>
      </c>
      <c r="V11473">
        <f t="shared" si="1077"/>
        <v>1</v>
      </c>
      <c r="W11473">
        <f t="shared" si="1078"/>
        <v>3</v>
      </c>
      <c r="X11473" t="str">
        <f t="shared" si="1079"/>
        <v>513</v>
      </c>
      <c r="Y11473" t="str">
        <f>IF(Table1[[#This Row],[RFM_Score]]="555","Champion", IF(AND(J11473&gt;=4,V11473&gt;=4),"Loyal", IF(U11473&lt;=2,"At Risk", IF(W11473&gt;=4,"Potential Loyalist","Others"))))</f>
        <v>Others</v>
      </c>
    </row>
    <row r="11474" spans="1:25">
      <c r="A11474" t="s">
        <v>4600</v>
      </c>
      <c r="B11474">
        <v>37</v>
      </c>
      <c r="C11474" t="s">
        <v>19</v>
      </c>
      <c r="D11474" t="s">
        <v>35</v>
      </c>
      <c r="E11474" s="6" t="s">
        <v>23544</v>
      </c>
      <c r="F11474" t="s">
        <v>37</v>
      </c>
      <c r="G11474">
        <v>5</v>
      </c>
      <c r="H11474">
        <v>1</v>
      </c>
      <c r="I11474">
        <v>49</v>
      </c>
      <c r="J11474">
        <v>3</v>
      </c>
      <c r="K11474">
        <v>172.35</v>
      </c>
      <c r="L11474" t="str">
        <f t="shared" si="1074"/>
        <v/>
      </c>
      <c r="M11474">
        <v>0</v>
      </c>
      <c r="N11474" t="str">
        <f t="shared" si="1075"/>
        <v/>
      </c>
      <c r="O11474">
        <v>45</v>
      </c>
      <c r="P11474" s="11">
        <v>0.2</v>
      </c>
      <c r="Q11474" s="11">
        <v>6.1224489795918297E-2</v>
      </c>
      <c r="R11474" s="12">
        <v>0</v>
      </c>
      <c r="S11474" t="s">
        <v>27</v>
      </c>
      <c r="T11474">
        <v>0</v>
      </c>
      <c r="U11474">
        <f t="shared" si="1076"/>
        <v>3</v>
      </c>
      <c r="V11474">
        <f t="shared" si="1077"/>
        <v>1</v>
      </c>
      <c r="W11474">
        <f t="shared" si="1078"/>
        <v>3</v>
      </c>
      <c r="X11474" t="str">
        <f t="shared" si="1079"/>
        <v>313</v>
      </c>
      <c r="Y11474" t="str">
        <f>IF(Table1[[#This Row],[RFM_Score]]="555","Champion", IF(AND(J11474&gt;=4,V11474&gt;=4),"Loyal", IF(U11474&lt;=2,"At Risk", IF(W11474&gt;=4,"Potential Loyalist","Others"))))</f>
        <v>Others</v>
      </c>
    </row>
    <row r="11475" spans="1:25">
      <c r="A11475" t="s">
        <v>7592</v>
      </c>
      <c r="B11475">
        <v>38</v>
      </c>
      <c r="C11475" t="s">
        <v>24</v>
      </c>
      <c r="D11475" t="s">
        <v>29</v>
      </c>
      <c r="E11475" s="6" t="s">
        <v>23545</v>
      </c>
      <c r="F11475" t="s">
        <v>30</v>
      </c>
      <c r="G11475">
        <v>6</v>
      </c>
      <c r="H11475">
        <v>1</v>
      </c>
      <c r="I11475">
        <v>46</v>
      </c>
      <c r="J11475">
        <v>2</v>
      </c>
      <c r="K11475">
        <v>171.89</v>
      </c>
      <c r="L11475" t="str">
        <f t="shared" si="1074"/>
        <v/>
      </c>
      <c r="M11475">
        <v>0</v>
      </c>
      <c r="N11475" t="str">
        <f t="shared" si="1075"/>
        <v/>
      </c>
      <c r="O11475">
        <v>59</v>
      </c>
      <c r="P11475" s="11">
        <v>0.16666666666666599</v>
      </c>
      <c r="Q11475" s="11">
        <v>4.3478260869565202E-2</v>
      </c>
      <c r="R11475" s="12">
        <v>0</v>
      </c>
      <c r="S11475" t="s">
        <v>27</v>
      </c>
      <c r="T11475">
        <v>0</v>
      </c>
      <c r="U11475">
        <f t="shared" si="1076"/>
        <v>3</v>
      </c>
      <c r="V11475">
        <f t="shared" si="1077"/>
        <v>1</v>
      </c>
      <c r="W11475">
        <f t="shared" si="1078"/>
        <v>3</v>
      </c>
      <c r="X11475" t="str">
        <f t="shared" si="1079"/>
        <v>313</v>
      </c>
      <c r="Y11475" t="str">
        <f>IF(Table1[[#This Row],[RFM_Score]]="555","Champion", IF(AND(J11475&gt;=4,V11475&gt;=4),"Loyal", IF(U11475&lt;=2,"At Risk", IF(W11475&gt;=4,"Potential Loyalist","Others"))))</f>
        <v>Others</v>
      </c>
    </row>
    <row r="11476" spans="1:25">
      <c r="A11476" t="s">
        <v>11376</v>
      </c>
      <c r="B11476">
        <v>41</v>
      </c>
      <c r="C11476" t="s">
        <v>19</v>
      </c>
      <c r="D11476" t="s">
        <v>25</v>
      </c>
      <c r="E11476" s="6" t="s">
        <v>23546</v>
      </c>
      <c r="F11476" t="s">
        <v>26</v>
      </c>
      <c r="G11476">
        <v>2</v>
      </c>
      <c r="H11476">
        <v>0</v>
      </c>
      <c r="I11476">
        <v>48</v>
      </c>
      <c r="J11476">
        <v>1</v>
      </c>
      <c r="K11476">
        <v>171.35</v>
      </c>
      <c r="L11476" t="str">
        <f t="shared" si="1074"/>
        <v/>
      </c>
      <c r="M11476">
        <v>0</v>
      </c>
      <c r="N11476" t="str">
        <f t="shared" si="1075"/>
        <v/>
      </c>
      <c r="O11476">
        <v>78</v>
      </c>
      <c r="P11476" s="11">
        <v>0</v>
      </c>
      <c r="Q11476" s="11">
        <v>2.0833333333333301E-2</v>
      </c>
      <c r="R11476" s="12">
        <v>0</v>
      </c>
      <c r="S11476" t="s">
        <v>27</v>
      </c>
      <c r="T11476">
        <v>0</v>
      </c>
      <c r="U11476">
        <f t="shared" si="1076"/>
        <v>2</v>
      </c>
      <c r="V11476">
        <f t="shared" si="1077"/>
        <v>1</v>
      </c>
      <c r="W11476">
        <f t="shared" si="1078"/>
        <v>3</v>
      </c>
      <c r="X11476" t="str">
        <f t="shared" si="1079"/>
        <v>213</v>
      </c>
      <c r="Y11476" t="str">
        <f>IF(Table1[[#This Row],[RFM_Score]]="555","Champion", IF(AND(J11476&gt;=4,V11476&gt;=4),"Loyal", IF(U11476&lt;=2,"At Risk", IF(W11476&gt;=4,"Potential Loyalist","Others"))))</f>
        <v>At Risk</v>
      </c>
    </row>
    <row r="11477" spans="1:25">
      <c r="A11477" t="s">
        <v>1609</v>
      </c>
      <c r="B11477">
        <v>38</v>
      </c>
      <c r="C11477" t="s">
        <v>24</v>
      </c>
      <c r="D11477" t="s">
        <v>20</v>
      </c>
      <c r="E11477" s="6" t="s">
        <v>23547</v>
      </c>
      <c r="F11477" t="s">
        <v>62</v>
      </c>
      <c r="G11477">
        <v>4</v>
      </c>
      <c r="H11477">
        <v>1</v>
      </c>
      <c r="I11477">
        <v>44</v>
      </c>
      <c r="J11477">
        <v>2</v>
      </c>
      <c r="K11477">
        <v>171.3</v>
      </c>
      <c r="L11477" t="str">
        <f t="shared" si="1074"/>
        <v/>
      </c>
      <c r="M11477">
        <v>0</v>
      </c>
      <c r="N11477" t="str">
        <f t="shared" si="1075"/>
        <v/>
      </c>
      <c r="O11477">
        <v>6</v>
      </c>
      <c r="P11477" s="11">
        <v>0.25</v>
      </c>
      <c r="Q11477" s="11">
        <v>4.54545454545454E-2</v>
      </c>
      <c r="R11477" s="12">
        <v>0</v>
      </c>
      <c r="S11477" t="s">
        <v>27</v>
      </c>
      <c r="T11477">
        <v>0</v>
      </c>
      <c r="U11477">
        <f t="shared" si="1076"/>
        <v>5</v>
      </c>
      <c r="V11477">
        <f t="shared" si="1077"/>
        <v>1</v>
      </c>
      <c r="W11477">
        <f t="shared" si="1078"/>
        <v>3</v>
      </c>
      <c r="X11477" t="str">
        <f t="shared" si="1079"/>
        <v>513</v>
      </c>
      <c r="Y11477" t="str">
        <f>IF(Table1[[#This Row],[RFM_Score]]="555","Champion", IF(AND(J11477&gt;=4,V11477&gt;=4),"Loyal", IF(U11477&lt;=2,"At Risk", IF(W11477&gt;=4,"Potential Loyalist","Others"))))</f>
        <v>Others</v>
      </c>
    </row>
    <row r="11478" spans="1:25">
      <c r="A11478" t="s">
        <v>1969</v>
      </c>
      <c r="B11478">
        <v>29</v>
      </c>
      <c r="C11478" t="s">
        <v>24</v>
      </c>
      <c r="D11478" t="s">
        <v>25</v>
      </c>
      <c r="E11478" s="6" t="s">
        <v>23548</v>
      </c>
      <c r="F11478" t="s">
        <v>37</v>
      </c>
      <c r="G11478">
        <v>5</v>
      </c>
      <c r="H11478">
        <v>3</v>
      </c>
      <c r="I11478">
        <v>41</v>
      </c>
      <c r="J11478">
        <v>3</v>
      </c>
      <c r="K11478">
        <v>170.25</v>
      </c>
      <c r="L11478" t="str">
        <f t="shared" si="1074"/>
        <v/>
      </c>
      <c r="M11478">
        <v>0</v>
      </c>
      <c r="N11478" t="str">
        <f t="shared" si="1075"/>
        <v/>
      </c>
      <c r="O11478">
        <v>21</v>
      </c>
      <c r="P11478" s="11">
        <v>0.6</v>
      </c>
      <c r="Q11478" s="11">
        <v>7.3170731707316999E-2</v>
      </c>
      <c r="R11478" s="12">
        <v>0</v>
      </c>
      <c r="S11478" t="s">
        <v>27</v>
      </c>
      <c r="T11478">
        <v>0</v>
      </c>
      <c r="U11478">
        <f t="shared" si="1076"/>
        <v>4</v>
      </c>
      <c r="V11478">
        <f t="shared" si="1077"/>
        <v>1</v>
      </c>
      <c r="W11478">
        <f t="shared" si="1078"/>
        <v>3</v>
      </c>
      <c r="X11478" t="str">
        <f t="shared" si="1079"/>
        <v>413</v>
      </c>
      <c r="Y11478" t="str">
        <f>IF(Table1[[#This Row],[RFM_Score]]="555","Champion", IF(AND(J11478&gt;=4,V11478&gt;=4),"Loyal", IF(U11478&lt;=2,"At Risk", IF(W11478&gt;=4,"Potential Loyalist","Others"))))</f>
        <v>Others</v>
      </c>
    </row>
    <row r="11479" spans="1:25">
      <c r="A11479" t="s">
        <v>11141</v>
      </c>
      <c r="B11479">
        <v>43</v>
      </c>
      <c r="C11479" t="s">
        <v>19</v>
      </c>
      <c r="D11479" t="s">
        <v>25</v>
      </c>
      <c r="E11479" s="6" t="s">
        <v>23549</v>
      </c>
      <c r="F11479" t="s">
        <v>60</v>
      </c>
      <c r="G11479">
        <v>5</v>
      </c>
      <c r="H11479">
        <v>1</v>
      </c>
      <c r="I11479">
        <v>45</v>
      </c>
      <c r="J11479">
        <v>4</v>
      </c>
      <c r="K11479">
        <v>170.07</v>
      </c>
      <c r="L11479" t="str">
        <f t="shared" si="1074"/>
        <v/>
      </c>
      <c r="M11479">
        <v>0</v>
      </c>
      <c r="N11479" t="str">
        <f t="shared" si="1075"/>
        <v/>
      </c>
      <c r="O11479">
        <v>17</v>
      </c>
      <c r="P11479" s="11">
        <v>0.2</v>
      </c>
      <c r="Q11479" s="11">
        <v>8.8888888888888795E-2</v>
      </c>
      <c r="R11479" s="12">
        <v>0</v>
      </c>
      <c r="S11479" t="s">
        <v>27</v>
      </c>
      <c r="T11479">
        <v>0</v>
      </c>
      <c r="U11479">
        <f t="shared" si="1076"/>
        <v>5</v>
      </c>
      <c r="V11479">
        <f t="shared" si="1077"/>
        <v>1</v>
      </c>
      <c r="W11479">
        <f t="shared" si="1078"/>
        <v>3</v>
      </c>
      <c r="X11479" t="str">
        <f t="shared" si="1079"/>
        <v>513</v>
      </c>
      <c r="Y11479" t="str">
        <f>IF(Table1[[#This Row],[RFM_Score]]="555","Champion", IF(AND(J11479&gt;=4,V11479&gt;=4),"Loyal", IF(U11479&lt;=2,"At Risk", IF(W11479&gt;=4,"Potential Loyalist","Others"))))</f>
        <v>Others</v>
      </c>
    </row>
    <row r="11480" spans="1:25">
      <c r="A11480" t="s">
        <v>1992</v>
      </c>
      <c r="B11480">
        <v>51</v>
      </c>
      <c r="C11480" t="s">
        <v>24</v>
      </c>
      <c r="D11480" t="s">
        <v>29</v>
      </c>
      <c r="E11480" s="6" t="s">
        <v>23550</v>
      </c>
      <c r="F11480" t="s">
        <v>26</v>
      </c>
      <c r="G11480">
        <v>2</v>
      </c>
      <c r="H11480">
        <v>0</v>
      </c>
      <c r="I11480">
        <v>43</v>
      </c>
      <c r="J11480">
        <v>7</v>
      </c>
      <c r="K11480">
        <v>168.9</v>
      </c>
      <c r="L11480" t="str">
        <f t="shared" si="1074"/>
        <v/>
      </c>
      <c r="M11480">
        <v>0</v>
      </c>
      <c r="N11480" t="str">
        <f t="shared" si="1075"/>
        <v/>
      </c>
      <c r="O11480">
        <v>46</v>
      </c>
      <c r="P11480" s="11">
        <v>0</v>
      </c>
      <c r="Q11480" s="11">
        <v>0.16279069767441801</v>
      </c>
      <c r="R11480" s="12">
        <v>0</v>
      </c>
      <c r="S11480" t="s">
        <v>27</v>
      </c>
      <c r="T11480">
        <v>0</v>
      </c>
      <c r="U11480">
        <f t="shared" si="1076"/>
        <v>3</v>
      </c>
      <c r="V11480">
        <f t="shared" si="1077"/>
        <v>1</v>
      </c>
      <c r="W11480">
        <f t="shared" si="1078"/>
        <v>3</v>
      </c>
      <c r="X11480" t="str">
        <f t="shared" si="1079"/>
        <v>313</v>
      </c>
      <c r="Y11480" t="str">
        <f>IF(Table1[[#This Row],[RFM_Score]]="555","Champion", IF(AND(J11480&gt;=4,V11480&gt;=4),"Loyal", IF(U11480&lt;=2,"At Risk", IF(W11480&gt;=4,"Potential Loyalist","Others"))))</f>
        <v>Others</v>
      </c>
    </row>
    <row r="11481" spans="1:25">
      <c r="A11481" t="s">
        <v>522</v>
      </c>
      <c r="B11481">
        <v>18</v>
      </c>
      <c r="C11481" t="s">
        <v>19</v>
      </c>
      <c r="D11481" t="s">
        <v>41</v>
      </c>
      <c r="E11481" s="6" t="s">
        <v>23551</v>
      </c>
      <c r="F11481" t="s">
        <v>30</v>
      </c>
      <c r="G11481">
        <v>3</v>
      </c>
      <c r="H11481">
        <v>2</v>
      </c>
      <c r="I11481">
        <v>43</v>
      </c>
      <c r="J11481">
        <v>2</v>
      </c>
      <c r="K11481">
        <v>168.64</v>
      </c>
      <c r="L11481" t="str">
        <f t="shared" si="1074"/>
        <v/>
      </c>
      <c r="M11481">
        <v>0</v>
      </c>
      <c r="N11481" t="str">
        <f t="shared" si="1075"/>
        <v/>
      </c>
      <c r="O11481">
        <v>97</v>
      </c>
      <c r="P11481" s="11">
        <v>0.66666666666666596</v>
      </c>
      <c r="Q11481" s="11">
        <v>4.6511627906976702E-2</v>
      </c>
      <c r="R11481" s="12">
        <v>0</v>
      </c>
      <c r="S11481" t="s">
        <v>27</v>
      </c>
      <c r="T11481">
        <v>1</v>
      </c>
      <c r="U11481">
        <f t="shared" si="1076"/>
        <v>2</v>
      </c>
      <c r="V11481">
        <f t="shared" si="1077"/>
        <v>1</v>
      </c>
      <c r="W11481">
        <f t="shared" si="1078"/>
        <v>3</v>
      </c>
      <c r="X11481" t="str">
        <f t="shared" si="1079"/>
        <v>213</v>
      </c>
      <c r="Y11481" t="str">
        <f>IF(Table1[[#This Row],[RFM_Score]]="555","Champion", IF(AND(J11481&gt;=4,V11481&gt;=4),"Loyal", IF(U11481&lt;=2,"At Risk", IF(W11481&gt;=4,"Potential Loyalist","Others"))))</f>
        <v>At Risk</v>
      </c>
    </row>
    <row r="11482" spans="1:25">
      <c r="A11482" t="s">
        <v>2991</v>
      </c>
      <c r="B11482">
        <v>23</v>
      </c>
      <c r="C11482" t="s">
        <v>19</v>
      </c>
      <c r="D11482" t="s">
        <v>25</v>
      </c>
      <c r="E11482" s="6" t="s">
        <v>23552</v>
      </c>
      <c r="F11482" t="s">
        <v>60</v>
      </c>
      <c r="G11482">
        <v>4</v>
      </c>
      <c r="H11482">
        <v>0</v>
      </c>
      <c r="I11482">
        <v>60</v>
      </c>
      <c r="J11482">
        <v>4</v>
      </c>
      <c r="K11482">
        <v>167.86</v>
      </c>
      <c r="L11482" t="str">
        <f t="shared" si="1074"/>
        <v/>
      </c>
      <c r="M11482">
        <v>0</v>
      </c>
      <c r="N11482" t="str">
        <f t="shared" si="1075"/>
        <v/>
      </c>
      <c r="O11482">
        <v>38</v>
      </c>
      <c r="P11482" s="11">
        <v>0</v>
      </c>
      <c r="Q11482" s="11">
        <v>6.6666666666666596E-2</v>
      </c>
      <c r="R11482" s="12">
        <v>0</v>
      </c>
      <c r="S11482" t="s">
        <v>27</v>
      </c>
      <c r="T11482">
        <v>0</v>
      </c>
      <c r="U11482">
        <f t="shared" si="1076"/>
        <v>4</v>
      </c>
      <c r="V11482">
        <f t="shared" si="1077"/>
        <v>1</v>
      </c>
      <c r="W11482">
        <f t="shared" si="1078"/>
        <v>3</v>
      </c>
      <c r="X11482" t="str">
        <f t="shared" si="1079"/>
        <v>413</v>
      </c>
      <c r="Y11482" t="str">
        <f>IF(Table1[[#This Row],[RFM_Score]]="555","Champion", IF(AND(J11482&gt;=4,V11482&gt;=4),"Loyal", IF(U11482&lt;=2,"At Risk", IF(W11482&gt;=4,"Potential Loyalist","Others"))))</f>
        <v>Others</v>
      </c>
    </row>
    <row r="11483" spans="1:25">
      <c r="A11483" t="s">
        <v>579</v>
      </c>
      <c r="B11483">
        <v>41</v>
      </c>
      <c r="C11483" t="s">
        <v>19</v>
      </c>
      <c r="D11483" t="s">
        <v>41</v>
      </c>
      <c r="E11483" s="6" t="s">
        <v>23553</v>
      </c>
      <c r="F11483" t="s">
        <v>37</v>
      </c>
      <c r="G11483">
        <v>3</v>
      </c>
      <c r="H11483">
        <v>0</v>
      </c>
      <c r="I11483">
        <v>42</v>
      </c>
      <c r="J11483">
        <v>1</v>
      </c>
      <c r="K11483">
        <v>167.76</v>
      </c>
      <c r="L11483" t="str">
        <f t="shared" si="1074"/>
        <v/>
      </c>
      <c r="M11483">
        <v>0</v>
      </c>
      <c r="N11483" t="str">
        <f t="shared" si="1075"/>
        <v/>
      </c>
      <c r="O11483">
        <v>40</v>
      </c>
      <c r="P11483" s="11">
        <v>0</v>
      </c>
      <c r="Q11483" s="11">
        <v>2.3809523809523801E-2</v>
      </c>
      <c r="R11483" s="12">
        <v>0</v>
      </c>
      <c r="S11483" t="s">
        <v>27</v>
      </c>
      <c r="T11483">
        <v>0</v>
      </c>
      <c r="U11483">
        <f t="shared" si="1076"/>
        <v>4</v>
      </c>
      <c r="V11483">
        <f t="shared" si="1077"/>
        <v>1</v>
      </c>
      <c r="W11483">
        <f t="shared" si="1078"/>
        <v>3</v>
      </c>
      <c r="X11483" t="str">
        <f t="shared" si="1079"/>
        <v>413</v>
      </c>
      <c r="Y11483" t="str">
        <f>IF(Table1[[#This Row],[RFM_Score]]="555","Champion", IF(AND(J11483&gt;=4,V11483&gt;=4),"Loyal", IF(U11483&lt;=2,"At Risk", IF(W11483&gt;=4,"Potential Loyalist","Others"))))</f>
        <v>Others</v>
      </c>
    </row>
    <row r="11484" spans="1:25">
      <c r="A11484" t="s">
        <v>4540</v>
      </c>
      <c r="B11484">
        <v>39</v>
      </c>
      <c r="C11484" t="s">
        <v>19</v>
      </c>
      <c r="D11484" t="s">
        <v>49</v>
      </c>
      <c r="E11484" s="6" t="s">
        <v>23554</v>
      </c>
      <c r="F11484" t="s">
        <v>26</v>
      </c>
      <c r="G11484">
        <v>1</v>
      </c>
      <c r="H11484">
        <v>0</v>
      </c>
      <c r="I11484">
        <v>47</v>
      </c>
      <c r="J11484">
        <v>6</v>
      </c>
      <c r="K11484">
        <v>167.03</v>
      </c>
      <c r="L11484" t="str">
        <f t="shared" si="1074"/>
        <v/>
      </c>
      <c r="M11484">
        <v>0</v>
      </c>
      <c r="N11484" t="str">
        <f t="shared" si="1075"/>
        <v/>
      </c>
      <c r="O11484">
        <v>43</v>
      </c>
      <c r="P11484" s="11">
        <v>0</v>
      </c>
      <c r="Q11484" s="11">
        <v>0.12765957446808501</v>
      </c>
      <c r="R11484" s="12">
        <v>0</v>
      </c>
      <c r="S11484" t="s">
        <v>27</v>
      </c>
      <c r="T11484">
        <v>0</v>
      </c>
      <c r="U11484">
        <f t="shared" si="1076"/>
        <v>3</v>
      </c>
      <c r="V11484">
        <f t="shared" si="1077"/>
        <v>1</v>
      </c>
      <c r="W11484">
        <f t="shared" si="1078"/>
        <v>3</v>
      </c>
      <c r="X11484" t="str">
        <f t="shared" si="1079"/>
        <v>313</v>
      </c>
      <c r="Y11484" t="str">
        <f>IF(Table1[[#This Row],[RFM_Score]]="555","Champion", IF(AND(J11484&gt;=4,V11484&gt;=4),"Loyal", IF(U11484&lt;=2,"At Risk", IF(W11484&gt;=4,"Potential Loyalist","Others"))))</f>
        <v>Others</v>
      </c>
    </row>
    <row r="11485" spans="1:25">
      <c r="A11485" t="s">
        <v>1482</v>
      </c>
      <c r="B11485">
        <v>27</v>
      </c>
      <c r="C11485" t="s">
        <v>24</v>
      </c>
      <c r="D11485" t="s">
        <v>25</v>
      </c>
      <c r="E11485" s="6" t="s">
        <v>23555</v>
      </c>
      <c r="F11485" t="s">
        <v>26</v>
      </c>
      <c r="G11485">
        <v>3</v>
      </c>
      <c r="H11485">
        <v>1</v>
      </c>
      <c r="I11485">
        <v>41</v>
      </c>
      <c r="J11485">
        <v>2</v>
      </c>
      <c r="K11485">
        <v>166.52</v>
      </c>
      <c r="L11485" t="str">
        <f t="shared" si="1074"/>
        <v/>
      </c>
      <c r="M11485">
        <v>0</v>
      </c>
      <c r="N11485" t="str">
        <f t="shared" si="1075"/>
        <v/>
      </c>
      <c r="O11485">
        <v>19</v>
      </c>
      <c r="P11485" s="11">
        <v>0.33333333333333298</v>
      </c>
      <c r="Q11485" s="11">
        <v>4.8780487804878002E-2</v>
      </c>
      <c r="R11485" s="12">
        <v>0</v>
      </c>
      <c r="S11485" t="s">
        <v>27</v>
      </c>
      <c r="T11485">
        <v>0</v>
      </c>
      <c r="U11485">
        <f t="shared" si="1076"/>
        <v>5</v>
      </c>
      <c r="V11485">
        <f t="shared" si="1077"/>
        <v>1</v>
      </c>
      <c r="W11485">
        <f t="shared" si="1078"/>
        <v>3</v>
      </c>
      <c r="X11485" t="str">
        <f t="shared" si="1079"/>
        <v>513</v>
      </c>
      <c r="Y11485" t="str">
        <f>IF(Table1[[#This Row],[RFM_Score]]="555","Champion", IF(AND(J11485&gt;=4,V11485&gt;=4),"Loyal", IF(U11485&lt;=2,"At Risk", IF(W11485&gt;=4,"Potential Loyalist","Others"))))</f>
        <v>Others</v>
      </c>
    </row>
    <row r="11486" spans="1:25">
      <c r="A11486" t="s">
        <v>6992</v>
      </c>
      <c r="B11486">
        <v>18</v>
      </c>
      <c r="C11486" t="s">
        <v>19</v>
      </c>
      <c r="D11486" t="s">
        <v>35</v>
      </c>
      <c r="E11486" s="6" t="s">
        <v>23556</v>
      </c>
      <c r="F11486" t="s">
        <v>21</v>
      </c>
      <c r="G11486">
        <v>3</v>
      </c>
      <c r="H11486">
        <v>2</v>
      </c>
      <c r="I11486">
        <v>54</v>
      </c>
      <c r="J11486">
        <v>0</v>
      </c>
      <c r="K11486">
        <v>165.52</v>
      </c>
      <c r="L11486" t="str">
        <f t="shared" si="1074"/>
        <v/>
      </c>
      <c r="M11486">
        <v>0</v>
      </c>
      <c r="N11486" t="str">
        <f t="shared" si="1075"/>
        <v/>
      </c>
      <c r="O11486">
        <v>104</v>
      </c>
      <c r="P11486" s="11">
        <v>0.66666666666666596</v>
      </c>
      <c r="Q11486" s="11">
        <v>0</v>
      </c>
      <c r="R11486" s="12">
        <v>0</v>
      </c>
      <c r="S11486" t="s">
        <v>27</v>
      </c>
      <c r="T11486">
        <v>0</v>
      </c>
      <c r="U11486">
        <f t="shared" si="1076"/>
        <v>1</v>
      </c>
      <c r="V11486">
        <f t="shared" si="1077"/>
        <v>1</v>
      </c>
      <c r="W11486">
        <f t="shared" si="1078"/>
        <v>3</v>
      </c>
      <c r="X11486" t="str">
        <f t="shared" si="1079"/>
        <v>113</v>
      </c>
      <c r="Y11486" t="str">
        <f>IF(Table1[[#This Row],[RFM_Score]]="555","Champion", IF(AND(J11486&gt;=4,V11486&gt;=4),"Loyal", IF(U11486&lt;=2,"At Risk", IF(W11486&gt;=4,"Potential Loyalist","Others"))))</f>
        <v>At Risk</v>
      </c>
    </row>
    <row r="11487" spans="1:25">
      <c r="A11487" t="s">
        <v>2064</v>
      </c>
      <c r="B11487">
        <v>49</v>
      </c>
      <c r="C11487" t="s">
        <v>19</v>
      </c>
      <c r="D11487" t="s">
        <v>25</v>
      </c>
      <c r="E11487" s="6" t="s">
        <v>23557</v>
      </c>
      <c r="F11487" t="s">
        <v>21</v>
      </c>
      <c r="G11487">
        <v>5</v>
      </c>
      <c r="H11487">
        <v>1</v>
      </c>
      <c r="I11487">
        <v>47</v>
      </c>
      <c r="J11487">
        <v>2</v>
      </c>
      <c r="K11487">
        <v>165.5</v>
      </c>
      <c r="L11487" t="str">
        <f t="shared" si="1074"/>
        <v/>
      </c>
      <c r="M11487">
        <v>0</v>
      </c>
      <c r="N11487" t="str">
        <f t="shared" si="1075"/>
        <v/>
      </c>
      <c r="O11487">
        <v>10</v>
      </c>
      <c r="P11487" s="11">
        <v>0.2</v>
      </c>
      <c r="Q11487" s="11">
        <v>4.2553191489361701E-2</v>
      </c>
      <c r="R11487" s="12">
        <v>0</v>
      </c>
      <c r="S11487" t="s">
        <v>27</v>
      </c>
      <c r="T11487">
        <v>0</v>
      </c>
      <c r="U11487">
        <f t="shared" si="1076"/>
        <v>5</v>
      </c>
      <c r="V11487">
        <f t="shared" si="1077"/>
        <v>1</v>
      </c>
      <c r="W11487">
        <f t="shared" si="1078"/>
        <v>3</v>
      </c>
      <c r="X11487" t="str">
        <f t="shared" si="1079"/>
        <v>513</v>
      </c>
      <c r="Y11487" t="str">
        <f>IF(Table1[[#This Row],[RFM_Score]]="555","Champion", IF(AND(J11487&gt;=4,V11487&gt;=4),"Loyal", IF(U11487&lt;=2,"At Risk", IF(W11487&gt;=4,"Potential Loyalist","Others"))))</f>
        <v>Others</v>
      </c>
    </row>
    <row r="11488" spans="1:25">
      <c r="A11488" t="s">
        <v>3776</v>
      </c>
      <c r="B11488">
        <v>18</v>
      </c>
      <c r="C11488" t="s">
        <v>24</v>
      </c>
      <c r="D11488" t="s">
        <v>49</v>
      </c>
      <c r="E11488" s="6" t="s">
        <v>23558</v>
      </c>
      <c r="F11488" t="s">
        <v>26</v>
      </c>
      <c r="G11488">
        <v>3</v>
      </c>
      <c r="H11488">
        <v>2</v>
      </c>
      <c r="I11488">
        <v>57</v>
      </c>
      <c r="J11488">
        <v>1</v>
      </c>
      <c r="K11488">
        <v>165.37</v>
      </c>
      <c r="L11488" t="str">
        <f t="shared" si="1074"/>
        <v/>
      </c>
      <c r="M11488">
        <v>0</v>
      </c>
      <c r="N11488" t="str">
        <f t="shared" si="1075"/>
        <v/>
      </c>
      <c r="O11488">
        <v>49</v>
      </c>
      <c r="P11488" s="11">
        <v>0.66666666666666596</v>
      </c>
      <c r="Q11488" s="11">
        <v>1.7543859649122799E-2</v>
      </c>
      <c r="R11488" s="12">
        <v>0</v>
      </c>
      <c r="S11488" t="s">
        <v>27</v>
      </c>
      <c r="T11488">
        <v>0</v>
      </c>
      <c r="U11488">
        <f t="shared" si="1076"/>
        <v>3</v>
      </c>
      <c r="V11488">
        <f t="shared" si="1077"/>
        <v>1</v>
      </c>
      <c r="W11488">
        <f t="shared" si="1078"/>
        <v>3</v>
      </c>
      <c r="X11488" t="str">
        <f t="shared" si="1079"/>
        <v>313</v>
      </c>
      <c r="Y11488" t="str">
        <f>IF(Table1[[#This Row],[RFM_Score]]="555","Champion", IF(AND(J11488&gt;=4,V11488&gt;=4),"Loyal", IF(U11488&lt;=2,"At Risk", IF(W11488&gt;=4,"Potential Loyalist","Others"))))</f>
        <v>Others</v>
      </c>
    </row>
    <row r="11489" spans="1:25">
      <c r="A11489" t="s">
        <v>6553</v>
      </c>
      <c r="B11489">
        <v>55</v>
      </c>
      <c r="C11489" t="s">
        <v>24</v>
      </c>
      <c r="D11489" t="s">
        <v>25</v>
      </c>
      <c r="E11489" s="6" t="s">
        <v>23559</v>
      </c>
      <c r="F11489" t="s">
        <v>26</v>
      </c>
      <c r="G11489">
        <v>4</v>
      </c>
      <c r="H11489">
        <v>2</v>
      </c>
      <c r="I11489">
        <v>51</v>
      </c>
      <c r="J11489">
        <v>4</v>
      </c>
      <c r="K11489">
        <v>164.89</v>
      </c>
      <c r="L11489" t="str">
        <f t="shared" si="1074"/>
        <v/>
      </c>
      <c r="M11489">
        <v>0</v>
      </c>
      <c r="N11489" t="str">
        <f t="shared" si="1075"/>
        <v/>
      </c>
      <c r="O11489">
        <v>79</v>
      </c>
      <c r="P11489" s="11">
        <v>0.5</v>
      </c>
      <c r="Q11489" s="11">
        <v>7.8431372549019607E-2</v>
      </c>
      <c r="R11489" s="12">
        <v>0</v>
      </c>
      <c r="S11489" t="s">
        <v>27</v>
      </c>
      <c r="T11489">
        <v>0</v>
      </c>
      <c r="U11489">
        <f t="shared" si="1076"/>
        <v>2</v>
      </c>
      <c r="V11489">
        <f t="shared" si="1077"/>
        <v>1</v>
      </c>
      <c r="W11489">
        <f t="shared" si="1078"/>
        <v>3</v>
      </c>
      <c r="X11489" t="str">
        <f t="shared" si="1079"/>
        <v>213</v>
      </c>
      <c r="Y11489" t="str">
        <f>IF(Table1[[#This Row],[RFM_Score]]="555","Champion", IF(AND(J11489&gt;=4,V11489&gt;=4),"Loyal", IF(U11489&lt;=2,"At Risk", IF(W11489&gt;=4,"Potential Loyalist","Others"))))</f>
        <v>At Risk</v>
      </c>
    </row>
    <row r="11490" spans="1:25">
      <c r="A11490" t="s">
        <v>9152</v>
      </c>
      <c r="B11490">
        <v>45</v>
      </c>
      <c r="C11490" t="s">
        <v>19</v>
      </c>
      <c r="D11490" t="s">
        <v>25</v>
      </c>
      <c r="E11490" s="6" t="s">
        <v>23560</v>
      </c>
      <c r="F11490" t="s">
        <v>21</v>
      </c>
      <c r="G11490">
        <v>4</v>
      </c>
      <c r="H11490">
        <v>2</v>
      </c>
      <c r="I11490">
        <v>47</v>
      </c>
      <c r="J11490">
        <v>1</v>
      </c>
      <c r="K11490">
        <v>164.39</v>
      </c>
      <c r="L11490" t="str">
        <f t="shared" si="1074"/>
        <v/>
      </c>
      <c r="M11490">
        <v>0</v>
      </c>
      <c r="N11490" t="str">
        <f t="shared" si="1075"/>
        <v/>
      </c>
      <c r="O11490">
        <v>10</v>
      </c>
      <c r="P11490" s="11">
        <v>0.5</v>
      </c>
      <c r="Q11490" s="11">
        <v>2.1276595744680799E-2</v>
      </c>
      <c r="R11490" s="12">
        <v>0</v>
      </c>
      <c r="S11490" t="s">
        <v>27</v>
      </c>
      <c r="T11490">
        <v>1</v>
      </c>
      <c r="U11490">
        <f t="shared" si="1076"/>
        <v>5</v>
      </c>
      <c r="V11490">
        <f t="shared" si="1077"/>
        <v>1</v>
      </c>
      <c r="W11490">
        <f t="shared" si="1078"/>
        <v>3</v>
      </c>
      <c r="X11490" t="str">
        <f t="shared" si="1079"/>
        <v>513</v>
      </c>
      <c r="Y11490" t="str">
        <f>IF(Table1[[#This Row],[RFM_Score]]="555","Champion", IF(AND(J11490&gt;=4,V11490&gt;=4),"Loyal", IF(U11490&lt;=2,"At Risk", IF(W11490&gt;=4,"Potential Loyalist","Others"))))</f>
        <v>Others</v>
      </c>
    </row>
    <row r="11491" spans="1:25">
      <c r="A11491" t="s">
        <v>10230</v>
      </c>
      <c r="B11491">
        <v>34</v>
      </c>
      <c r="C11491" t="s">
        <v>24</v>
      </c>
      <c r="D11491" t="s">
        <v>41</v>
      </c>
      <c r="E11491" s="6" t="s">
        <v>23561</v>
      </c>
      <c r="F11491" t="s">
        <v>21</v>
      </c>
      <c r="G11491">
        <v>1</v>
      </c>
      <c r="H11491">
        <v>1</v>
      </c>
      <c r="I11491">
        <v>46</v>
      </c>
      <c r="J11491">
        <v>1</v>
      </c>
      <c r="K11491">
        <v>163.76</v>
      </c>
      <c r="L11491" t="str">
        <f t="shared" si="1074"/>
        <v/>
      </c>
      <c r="M11491">
        <v>0</v>
      </c>
      <c r="N11491" t="str">
        <f t="shared" si="1075"/>
        <v/>
      </c>
      <c r="O11491">
        <v>39</v>
      </c>
      <c r="P11491" s="11">
        <v>1</v>
      </c>
      <c r="Q11491" s="11">
        <v>2.1739130434782601E-2</v>
      </c>
      <c r="R11491" s="12">
        <v>0</v>
      </c>
      <c r="S11491" t="s">
        <v>27</v>
      </c>
      <c r="T11491">
        <v>0</v>
      </c>
      <c r="U11491">
        <f t="shared" si="1076"/>
        <v>4</v>
      </c>
      <c r="V11491">
        <f t="shared" si="1077"/>
        <v>1</v>
      </c>
      <c r="W11491">
        <f t="shared" si="1078"/>
        <v>3</v>
      </c>
      <c r="X11491" t="str">
        <f t="shared" si="1079"/>
        <v>413</v>
      </c>
      <c r="Y11491" t="str">
        <f>IF(Table1[[#This Row],[RFM_Score]]="555","Champion", IF(AND(J11491&gt;=4,V11491&gt;=4),"Loyal", IF(U11491&lt;=2,"At Risk", IF(W11491&gt;=4,"Potential Loyalist","Others"))))</f>
        <v>Others</v>
      </c>
    </row>
    <row r="11492" spans="1:25">
      <c r="A11492" t="s">
        <v>4809</v>
      </c>
      <c r="B11492">
        <v>42</v>
      </c>
      <c r="C11492" t="s">
        <v>24</v>
      </c>
      <c r="D11492" t="s">
        <v>20</v>
      </c>
      <c r="E11492" s="6" t="s">
        <v>23562</v>
      </c>
      <c r="F11492" t="s">
        <v>21</v>
      </c>
      <c r="G11492">
        <v>6</v>
      </c>
      <c r="H11492">
        <v>2</v>
      </c>
      <c r="I11492">
        <v>51</v>
      </c>
      <c r="J11492">
        <v>1</v>
      </c>
      <c r="K11492">
        <v>163.72999999999999</v>
      </c>
      <c r="L11492" t="str">
        <f t="shared" si="1074"/>
        <v/>
      </c>
      <c r="M11492">
        <v>0</v>
      </c>
      <c r="N11492" t="str">
        <f t="shared" si="1075"/>
        <v/>
      </c>
      <c r="O11492">
        <v>6</v>
      </c>
      <c r="P11492" s="11">
        <v>0.33333333333333298</v>
      </c>
      <c r="Q11492" s="11">
        <v>1.9607843137254902E-2</v>
      </c>
      <c r="R11492" s="12">
        <v>0</v>
      </c>
      <c r="S11492" t="s">
        <v>27</v>
      </c>
      <c r="T11492">
        <v>0</v>
      </c>
      <c r="U11492">
        <f t="shared" si="1076"/>
        <v>5</v>
      </c>
      <c r="V11492">
        <f t="shared" si="1077"/>
        <v>1</v>
      </c>
      <c r="W11492">
        <f t="shared" si="1078"/>
        <v>3</v>
      </c>
      <c r="X11492" t="str">
        <f t="shared" si="1079"/>
        <v>513</v>
      </c>
      <c r="Y11492" t="str">
        <f>IF(Table1[[#This Row],[RFM_Score]]="555","Champion", IF(AND(J11492&gt;=4,V11492&gt;=4),"Loyal", IF(U11492&lt;=2,"At Risk", IF(W11492&gt;=4,"Potential Loyalist","Others"))))</f>
        <v>Others</v>
      </c>
    </row>
    <row r="11493" spans="1:25">
      <c r="A11493" t="s">
        <v>6347</v>
      </c>
      <c r="B11493">
        <v>32</v>
      </c>
      <c r="C11493" t="s">
        <v>24</v>
      </c>
      <c r="D11493" t="s">
        <v>41</v>
      </c>
      <c r="E11493" s="6" t="s">
        <v>23563</v>
      </c>
      <c r="F11493" t="s">
        <v>37</v>
      </c>
      <c r="G11493">
        <v>3</v>
      </c>
      <c r="H11493">
        <v>2</v>
      </c>
      <c r="I11493">
        <v>60</v>
      </c>
      <c r="J11493">
        <v>1</v>
      </c>
      <c r="K11493">
        <v>163.68</v>
      </c>
      <c r="L11493" t="str">
        <f t="shared" si="1074"/>
        <v/>
      </c>
      <c r="M11493">
        <v>0</v>
      </c>
      <c r="N11493" t="str">
        <f t="shared" si="1075"/>
        <v/>
      </c>
      <c r="O11493">
        <v>92</v>
      </c>
      <c r="P11493" s="11">
        <v>0.66666666666666596</v>
      </c>
      <c r="Q11493" s="11">
        <v>1.6666666666666601E-2</v>
      </c>
      <c r="R11493" s="12">
        <v>0</v>
      </c>
      <c r="S11493" t="s">
        <v>27</v>
      </c>
      <c r="T11493">
        <v>1</v>
      </c>
      <c r="U11493">
        <f t="shared" si="1076"/>
        <v>2</v>
      </c>
      <c r="V11493">
        <f t="shared" si="1077"/>
        <v>1</v>
      </c>
      <c r="W11493">
        <f t="shared" si="1078"/>
        <v>3</v>
      </c>
      <c r="X11493" t="str">
        <f t="shared" si="1079"/>
        <v>213</v>
      </c>
      <c r="Y11493" t="str">
        <f>IF(Table1[[#This Row],[RFM_Score]]="555","Champion", IF(AND(J11493&gt;=4,V11493&gt;=4),"Loyal", IF(U11493&lt;=2,"At Risk", IF(W11493&gt;=4,"Potential Loyalist","Others"))))</f>
        <v>At Risk</v>
      </c>
    </row>
    <row r="11494" spans="1:25">
      <c r="A11494" t="s">
        <v>10530</v>
      </c>
      <c r="B11494">
        <v>26</v>
      </c>
      <c r="C11494" t="s">
        <v>24</v>
      </c>
      <c r="D11494" t="s">
        <v>20</v>
      </c>
      <c r="E11494" s="6" t="s">
        <v>23564</v>
      </c>
      <c r="F11494" t="s">
        <v>60</v>
      </c>
      <c r="G11494">
        <v>6</v>
      </c>
      <c r="H11494">
        <v>1</v>
      </c>
      <c r="I11494">
        <v>43</v>
      </c>
      <c r="J11494">
        <v>3</v>
      </c>
      <c r="K11494">
        <v>163.37</v>
      </c>
      <c r="L11494" t="str">
        <f t="shared" si="1074"/>
        <v/>
      </c>
      <c r="M11494">
        <v>0</v>
      </c>
      <c r="N11494" t="str">
        <f t="shared" si="1075"/>
        <v/>
      </c>
      <c r="O11494">
        <v>49</v>
      </c>
      <c r="P11494" s="11">
        <v>0.16666666666666599</v>
      </c>
      <c r="Q11494" s="11">
        <v>6.9767441860465101E-2</v>
      </c>
      <c r="R11494" s="12">
        <v>0</v>
      </c>
      <c r="S11494" t="s">
        <v>27</v>
      </c>
      <c r="T11494">
        <v>0</v>
      </c>
      <c r="U11494">
        <f t="shared" si="1076"/>
        <v>3</v>
      </c>
      <c r="V11494">
        <f t="shared" si="1077"/>
        <v>1</v>
      </c>
      <c r="W11494">
        <f t="shared" si="1078"/>
        <v>3</v>
      </c>
      <c r="X11494" t="str">
        <f t="shared" si="1079"/>
        <v>313</v>
      </c>
      <c r="Y11494" t="str">
        <f>IF(Table1[[#This Row],[RFM_Score]]="555","Champion", IF(AND(J11494&gt;=4,V11494&gt;=4),"Loyal", IF(U11494&lt;=2,"At Risk", IF(W11494&gt;=4,"Potential Loyalist","Others"))))</f>
        <v>Others</v>
      </c>
    </row>
    <row r="11495" spans="1:25">
      <c r="A11495" t="s">
        <v>11055</v>
      </c>
      <c r="B11495">
        <v>19</v>
      </c>
      <c r="C11495" t="s">
        <v>19</v>
      </c>
      <c r="D11495" t="s">
        <v>41</v>
      </c>
      <c r="E11495" s="6" t="s">
        <v>23565</v>
      </c>
      <c r="F11495" t="s">
        <v>21</v>
      </c>
      <c r="G11495">
        <v>3</v>
      </c>
      <c r="H11495">
        <v>0</v>
      </c>
      <c r="I11495">
        <v>51</v>
      </c>
      <c r="J11495">
        <v>1</v>
      </c>
      <c r="K11495">
        <v>163.22</v>
      </c>
      <c r="L11495" t="str">
        <f t="shared" si="1074"/>
        <v/>
      </c>
      <c r="M11495">
        <v>0</v>
      </c>
      <c r="N11495" t="str">
        <f t="shared" si="1075"/>
        <v/>
      </c>
      <c r="O11495">
        <v>8</v>
      </c>
      <c r="P11495" s="11">
        <v>0</v>
      </c>
      <c r="Q11495" s="11">
        <v>1.9607843137254902E-2</v>
      </c>
      <c r="R11495" s="12">
        <v>0</v>
      </c>
      <c r="S11495" t="s">
        <v>27</v>
      </c>
      <c r="T11495">
        <v>0</v>
      </c>
      <c r="U11495">
        <f t="shared" si="1076"/>
        <v>5</v>
      </c>
      <c r="V11495">
        <f t="shared" si="1077"/>
        <v>1</v>
      </c>
      <c r="W11495">
        <f t="shared" si="1078"/>
        <v>3</v>
      </c>
      <c r="X11495" t="str">
        <f t="shared" si="1079"/>
        <v>513</v>
      </c>
      <c r="Y11495" t="str">
        <f>IF(Table1[[#This Row],[RFM_Score]]="555","Champion", IF(AND(J11495&gt;=4,V11495&gt;=4),"Loyal", IF(U11495&lt;=2,"At Risk", IF(W11495&gt;=4,"Potential Loyalist","Others"))))</f>
        <v>Others</v>
      </c>
    </row>
    <row r="11496" spans="1:25">
      <c r="A11496" t="s">
        <v>4857</v>
      </c>
      <c r="B11496">
        <v>33</v>
      </c>
      <c r="C11496" t="s">
        <v>19</v>
      </c>
      <c r="D11496" t="s">
        <v>25</v>
      </c>
      <c r="E11496" s="6" t="s">
        <v>23566</v>
      </c>
      <c r="F11496" t="s">
        <v>30</v>
      </c>
      <c r="G11496">
        <v>5</v>
      </c>
      <c r="H11496">
        <v>2</v>
      </c>
      <c r="I11496">
        <v>61</v>
      </c>
      <c r="J11496">
        <v>6</v>
      </c>
      <c r="K11496">
        <v>163.13999999999999</v>
      </c>
      <c r="L11496" t="str">
        <f t="shared" si="1074"/>
        <v/>
      </c>
      <c r="M11496">
        <v>0</v>
      </c>
      <c r="N11496" t="str">
        <f t="shared" si="1075"/>
        <v/>
      </c>
      <c r="O11496">
        <v>5</v>
      </c>
      <c r="P11496" s="11">
        <v>0.4</v>
      </c>
      <c r="Q11496" s="11">
        <v>9.8360655737704902E-2</v>
      </c>
      <c r="R11496" s="12">
        <v>0</v>
      </c>
      <c r="S11496" t="s">
        <v>27</v>
      </c>
      <c r="T11496">
        <v>0</v>
      </c>
      <c r="U11496">
        <f t="shared" si="1076"/>
        <v>5</v>
      </c>
      <c r="V11496">
        <f t="shared" si="1077"/>
        <v>1</v>
      </c>
      <c r="W11496">
        <f t="shared" si="1078"/>
        <v>3</v>
      </c>
      <c r="X11496" t="str">
        <f t="shared" si="1079"/>
        <v>513</v>
      </c>
      <c r="Y11496" t="str">
        <f>IF(Table1[[#This Row],[RFM_Score]]="555","Champion", IF(AND(J11496&gt;=4,V11496&gt;=4),"Loyal", IF(U11496&lt;=2,"At Risk", IF(W11496&gt;=4,"Potential Loyalist","Others"))))</f>
        <v>Others</v>
      </c>
    </row>
    <row r="11497" spans="1:25">
      <c r="A11497" t="s">
        <v>3028</v>
      </c>
      <c r="B11497">
        <v>42</v>
      </c>
      <c r="C11497" t="s">
        <v>24</v>
      </c>
      <c r="D11497" t="s">
        <v>49</v>
      </c>
      <c r="E11497" s="6" t="s">
        <v>23567</v>
      </c>
      <c r="F11497" t="s">
        <v>37</v>
      </c>
      <c r="G11497">
        <v>3</v>
      </c>
      <c r="H11497">
        <v>2</v>
      </c>
      <c r="I11497">
        <v>40</v>
      </c>
      <c r="J11497">
        <v>1</v>
      </c>
      <c r="K11497">
        <v>161.88</v>
      </c>
      <c r="L11497" t="str">
        <f t="shared" si="1074"/>
        <v/>
      </c>
      <c r="M11497">
        <v>0</v>
      </c>
      <c r="N11497" t="str">
        <f t="shared" si="1075"/>
        <v/>
      </c>
      <c r="O11497">
        <v>72</v>
      </c>
      <c r="P11497" s="11">
        <v>0.66666666666666596</v>
      </c>
      <c r="Q11497" s="11">
        <v>2.5000000000000001E-2</v>
      </c>
      <c r="R11497" s="12">
        <v>0</v>
      </c>
      <c r="S11497" t="s">
        <v>27</v>
      </c>
      <c r="T11497">
        <v>0</v>
      </c>
      <c r="U11497">
        <f t="shared" si="1076"/>
        <v>2</v>
      </c>
      <c r="V11497">
        <f t="shared" si="1077"/>
        <v>1</v>
      </c>
      <c r="W11497">
        <f t="shared" si="1078"/>
        <v>3</v>
      </c>
      <c r="X11497" t="str">
        <f t="shared" si="1079"/>
        <v>213</v>
      </c>
      <c r="Y11497" t="str">
        <f>IF(Table1[[#This Row],[RFM_Score]]="555","Champion", IF(AND(J11497&gt;=4,V11497&gt;=4),"Loyal", IF(U11497&lt;=2,"At Risk", IF(W11497&gt;=4,"Potential Loyalist","Others"))))</f>
        <v>At Risk</v>
      </c>
    </row>
    <row r="11498" spans="1:25">
      <c r="A11498" t="s">
        <v>764</v>
      </c>
      <c r="B11498">
        <v>39</v>
      </c>
      <c r="C11498" t="s">
        <v>19</v>
      </c>
      <c r="D11498" t="s">
        <v>25</v>
      </c>
      <c r="E11498" s="6" t="s">
        <v>23568</v>
      </c>
      <c r="F11498" t="s">
        <v>37</v>
      </c>
      <c r="G11498">
        <v>3</v>
      </c>
      <c r="H11498">
        <v>1</v>
      </c>
      <c r="I11498">
        <v>51</v>
      </c>
      <c r="J11498">
        <v>4</v>
      </c>
      <c r="K11498">
        <v>161.58000000000001</v>
      </c>
      <c r="L11498" t="str">
        <f t="shared" si="1074"/>
        <v/>
      </c>
      <c r="M11498">
        <v>0</v>
      </c>
      <c r="N11498" t="str">
        <f t="shared" si="1075"/>
        <v/>
      </c>
      <c r="O11498">
        <v>19</v>
      </c>
      <c r="P11498" s="11">
        <v>0.33333333333333298</v>
      </c>
      <c r="Q11498" s="11">
        <v>7.8431372549019607E-2</v>
      </c>
      <c r="R11498" s="12">
        <v>0</v>
      </c>
      <c r="S11498" t="s">
        <v>27</v>
      </c>
      <c r="T11498">
        <v>0</v>
      </c>
      <c r="U11498">
        <f t="shared" si="1076"/>
        <v>5</v>
      </c>
      <c r="V11498">
        <f t="shared" si="1077"/>
        <v>1</v>
      </c>
      <c r="W11498">
        <f t="shared" si="1078"/>
        <v>3</v>
      </c>
      <c r="X11498" t="str">
        <f t="shared" si="1079"/>
        <v>513</v>
      </c>
      <c r="Y11498" t="str">
        <f>IF(Table1[[#This Row],[RFM_Score]]="555","Champion", IF(AND(J11498&gt;=4,V11498&gt;=4),"Loyal", IF(U11498&lt;=2,"At Risk", IF(W11498&gt;=4,"Potential Loyalist","Others"))))</f>
        <v>Others</v>
      </c>
    </row>
    <row r="11499" spans="1:25">
      <c r="A11499" t="s">
        <v>6282</v>
      </c>
      <c r="B11499">
        <v>40</v>
      </c>
      <c r="C11499" t="s">
        <v>19</v>
      </c>
      <c r="D11499" t="s">
        <v>25</v>
      </c>
      <c r="E11499" s="6" t="s">
        <v>23569</v>
      </c>
      <c r="F11499" t="s">
        <v>21</v>
      </c>
      <c r="G11499">
        <v>2</v>
      </c>
      <c r="H11499">
        <v>0</v>
      </c>
      <c r="I11499">
        <v>45</v>
      </c>
      <c r="J11499">
        <v>2</v>
      </c>
      <c r="K11499">
        <v>161.13999999999999</v>
      </c>
      <c r="L11499" t="str">
        <f t="shared" si="1074"/>
        <v/>
      </c>
      <c r="M11499">
        <v>0</v>
      </c>
      <c r="N11499" t="str">
        <f t="shared" si="1075"/>
        <v/>
      </c>
      <c r="O11499">
        <v>23</v>
      </c>
      <c r="P11499" s="11">
        <v>0</v>
      </c>
      <c r="Q11499" s="11">
        <v>4.4444444444444398E-2</v>
      </c>
      <c r="R11499" s="12">
        <v>0</v>
      </c>
      <c r="S11499" t="s">
        <v>27</v>
      </c>
      <c r="T11499">
        <v>0</v>
      </c>
      <c r="U11499">
        <f t="shared" si="1076"/>
        <v>4</v>
      </c>
      <c r="V11499">
        <f t="shared" si="1077"/>
        <v>1</v>
      </c>
      <c r="W11499">
        <f t="shared" si="1078"/>
        <v>3</v>
      </c>
      <c r="X11499" t="str">
        <f t="shared" si="1079"/>
        <v>413</v>
      </c>
      <c r="Y11499" t="str">
        <f>IF(Table1[[#This Row],[RFM_Score]]="555","Champion", IF(AND(J11499&gt;=4,V11499&gt;=4),"Loyal", IF(U11499&lt;=2,"At Risk", IF(W11499&gt;=4,"Potential Loyalist","Others"))))</f>
        <v>Others</v>
      </c>
    </row>
    <row r="11500" spans="1:25">
      <c r="A11500" t="s">
        <v>8557</v>
      </c>
      <c r="B11500">
        <v>32</v>
      </c>
      <c r="C11500" t="s">
        <v>19</v>
      </c>
      <c r="D11500" t="s">
        <v>46</v>
      </c>
      <c r="E11500" s="6" t="s">
        <v>23570</v>
      </c>
      <c r="F11500" t="s">
        <v>21</v>
      </c>
      <c r="G11500">
        <v>3</v>
      </c>
      <c r="H11500">
        <v>1</v>
      </c>
      <c r="I11500">
        <v>41</v>
      </c>
      <c r="J11500">
        <v>1</v>
      </c>
      <c r="K11500">
        <v>161</v>
      </c>
      <c r="L11500" t="str">
        <f t="shared" si="1074"/>
        <v/>
      </c>
      <c r="M11500">
        <v>0</v>
      </c>
      <c r="N11500" t="str">
        <f t="shared" si="1075"/>
        <v/>
      </c>
      <c r="O11500">
        <v>19</v>
      </c>
      <c r="P11500" s="11">
        <v>0.33333333333333298</v>
      </c>
      <c r="Q11500" s="11">
        <v>2.4390243902439001E-2</v>
      </c>
      <c r="R11500" s="12">
        <v>0</v>
      </c>
      <c r="S11500" t="s">
        <v>27</v>
      </c>
      <c r="T11500">
        <v>0</v>
      </c>
      <c r="U11500">
        <f t="shared" si="1076"/>
        <v>5</v>
      </c>
      <c r="V11500">
        <f t="shared" si="1077"/>
        <v>1</v>
      </c>
      <c r="W11500">
        <f t="shared" si="1078"/>
        <v>3</v>
      </c>
      <c r="X11500" t="str">
        <f t="shared" si="1079"/>
        <v>513</v>
      </c>
      <c r="Y11500" t="str">
        <f>IF(Table1[[#This Row],[RFM_Score]]="555","Champion", IF(AND(J11500&gt;=4,V11500&gt;=4),"Loyal", IF(U11500&lt;=2,"At Risk", IF(W11500&gt;=4,"Potential Loyalist","Others"))))</f>
        <v>Others</v>
      </c>
    </row>
    <row r="11501" spans="1:25">
      <c r="A11501" t="s">
        <v>6275</v>
      </c>
      <c r="B11501">
        <v>25</v>
      </c>
      <c r="C11501" t="s">
        <v>24</v>
      </c>
      <c r="D11501" t="s">
        <v>25</v>
      </c>
      <c r="E11501" s="6" t="s">
        <v>23571</v>
      </c>
      <c r="F11501" t="s">
        <v>26</v>
      </c>
      <c r="G11501">
        <v>2</v>
      </c>
      <c r="H11501">
        <v>1</v>
      </c>
      <c r="I11501">
        <v>56</v>
      </c>
      <c r="J11501">
        <v>3</v>
      </c>
      <c r="K11501">
        <v>160.94999999999999</v>
      </c>
      <c r="L11501" t="str">
        <f t="shared" si="1074"/>
        <v/>
      </c>
      <c r="M11501">
        <v>0</v>
      </c>
      <c r="N11501" t="str">
        <f t="shared" si="1075"/>
        <v/>
      </c>
      <c r="O11501">
        <v>6</v>
      </c>
      <c r="P11501" s="11">
        <v>0.5</v>
      </c>
      <c r="Q11501" s="11">
        <v>5.3571428571428499E-2</v>
      </c>
      <c r="R11501" s="12">
        <v>0</v>
      </c>
      <c r="S11501" t="s">
        <v>27</v>
      </c>
      <c r="T11501">
        <v>0</v>
      </c>
      <c r="U11501">
        <f t="shared" si="1076"/>
        <v>5</v>
      </c>
      <c r="V11501">
        <f t="shared" si="1077"/>
        <v>1</v>
      </c>
      <c r="W11501">
        <f t="shared" si="1078"/>
        <v>3</v>
      </c>
      <c r="X11501" t="str">
        <f t="shared" si="1079"/>
        <v>513</v>
      </c>
      <c r="Y11501" t="str">
        <f>IF(Table1[[#This Row],[RFM_Score]]="555","Champion", IF(AND(J11501&gt;=4,V11501&gt;=4),"Loyal", IF(U11501&lt;=2,"At Risk", IF(W11501&gt;=4,"Potential Loyalist","Others"))))</f>
        <v>Others</v>
      </c>
    </row>
    <row r="11502" spans="1:25">
      <c r="A11502" t="s">
        <v>11975</v>
      </c>
      <c r="B11502">
        <v>27</v>
      </c>
      <c r="C11502" t="s">
        <v>24</v>
      </c>
      <c r="D11502" t="s">
        <v>29</v>
      </c>
      <c r="E11502" s="6" t="s">
        <v>23572</v>
      </c>
      <c r="F11502" t="s">
        <v>26</v>
      </c>
      <c r="G11502">
        <v>1</v>
      </c>
      <c r="H11502">
        <v>1</v>
      </c>
      <c r="I11502">
        <v>47</v>
      </c>
      <c r="J11502">
        <v>1</v>
      </c>
      <c r="K11502">
        <v>160.94</v>
      </c>
      <c r="L11502" t="str">
        <f t="shared" si="1074"/>
        <v/>
      </c>
      <c r="M11502">
        <v>0</v>
      </c>
      <c r="N11502" t="str">
        <f t="shared" si="1075"/>
        <v/>
      </c>
      <c r="O11502">
        <v>10</v>
      </c>
      <c r="P11502" s="11">
        <v>1</v>
      </c>
      <c r="Q11502" s="11">
        <v>2.1276595744680799E-2</v>
      </c>
      <c r="R11502" s="12">
        <v>0</v>
      </c>
      <c r="S11502" t="s">
        <v>27</v>
      </c>
      <c r="T11502">
        <v>0</v>
      </c>
      <c r="U11502">
        <f t="shared" si="1076"/>
        <v>5</v>
      </c>
      <c r="V11502">
        <f t="shared" si="1077"/>
        <v>1</v>
      </c>
      <c r="W11502">
        <f t="shared" si="1078"/>
        <v>3</v>
      </c>
      <c r="X11502" t="str">
        <f t="shared" si="1079"/>
        <v>513</v>
      </c>
      <c r="Y11502" t="str">
        <f>IF(Table1[[#This Row],[RFM_Score]]="555","Champion", IF(AND(J11502&gt;=4,V11502&gt;=4),"Loyal", IF(U11502&lt;=2,"At Risk", IF(W11502&gt;=4,"Potential Loyalist","Others"))))</f>
        <v>Others</v>
      </c>
    </row>
    <row r="11503" spans="1:25">
      <c r="A11503" t="s">
        <v>8724</v>
      </c>
      <c r="B11503">
        <v>51</v>
      </c>
      <c r="C11503" t="s">
        <v>24</v>
      </c>
      <c r="D11503" t="s">
        <v>25</v>
      </c>
      <c r="E11503" s="6" t="s">
        <v>23573</v>
      </c>
      <c r="F11503" t="s">
        <v>21</v>
      </c>
      <c r="G11503">
        <v>3</v>
      </c>
      <c r="H11503">
        <v>1</v>
      </c>
      <c r="I11503">
        <v>50</v>
      </c>
      <c r="J11503">
        <v>2</v>
      </c>
      <c r="K11503">
        <v>160.51</v>
      </c>
      <c r="L11503" t="str">
        <f t="shared" si="1074"/>
        <v/>
      </c>
      <c r="M11503">
        <v>0</v>
      </c>
      <c r="N11503" t="str">
        <f t="shared" si="1075"/>
        <v/>
      </c>
      <c r="O11503">
        <v>16</v>
      </c>
      <c r="P11503" s="11">
        <v>0.33333333333333298</v>
      </c>
      <c r="Q11503" s="11">
        <v>0.04</v>
      </c>
      <c r="R11503" s="12">
        <v>0</v>
      </c>
      <c r="S11503" t="s">
        <v>27</v>
      </c>
      <c r="T11503">
        <v>1</v>
      </c>
      <c r="U11503">
        <f t="shared" si="1076"/>
        <v>5</v>
      </c>
      <c r="V11503">
        <f t="shared" si="1077"/>
        <v>1</v>
      </c>
      <c r="W11503">
        <f t="shared" si="1078"/>
        <v>3</v>
      </c>
      <c r="X11503" t="str">
        <f t="shared" si="1079"/>
        <v>513</v>
      </c>
      <c r="Y11503" t="str">
        <f>IF(Table1[[#This Row],[RFM_Score]]="555","Champion", IF(AND(J11503&gt;=4,V11503&gt;=4),"Loyal", IF(U11503&lt;=2,"At Risk", IF(W11503&gt;=4,"Potential Loyalist","Others"))))</f>
        <v>Others</v>
      </c>
    </row>
    <row r="11504" spans="1:25">
      <c r="A11504" t="s">
        <v>10460</v>
      </c>
      <c r="B11504">
        <v>34</v>
      </c>
      <c r="C11504" t="s">
        <v>19</v>
      </c>
      <c r="D11504" t="s">
        <v>25</v>
      </c>
      <c r="E11504" s="6" t="s">
        <v>23574</v>
      </c>
      <c r="F11504" t="s">
        <v>26</v>
      </c>
      <c r="G11504">
        <v>6</v>
      </c>
      <c r="H11504">
        <v>0</v>
      </c>
      <c r="I11504">
        <v>59</v>
      </c>
      <c r="J11504">
        <v>2</v>
      </c>
      <c r="K11504">
        <v>160.5</v>
      </c>
      <c r="L11504" t="str">
        <f t="shared" si="1074"/>
        <v/>
      </c>
      <c r="M11504">
        <v>0</v>
      </c>
      <c r="N11504" t="str">
        <f t="shared" si="1075"/>
        <v/>
      </c>
      <c r="O11504">
        <v>6</v>
      </c>
      <c r="P11504" s="11">
        <v>0</v>
      </c>
      <c r="Q11504" s="11">
        <v>3.38983050847457E-2</v>
      </c>
      <c r="R11504" s="12">
        <v>0</v>
      </c>
      <c r="S11504" t="s">
        <v>27</v>
      </c>
      <c r="T11504">
        <v>0</v>
      </c>
      <c r="U11504">
        <f t="shared" si="1076"/>
        <v>5</v>
      </c>
      <c r="V11504">
        <f t="shared" si="1077"/>
        <v>1</v>
      </c>
      <c r="W11504">
        <f t="shared" si="1078"/>
        <v>3</v>
      </c>
      <c r="X11504" t="str">
        <f t="shared" si="1079"/>
        <v>513</v>
      </c>
      <c r="Y11504" t="str">
        <f>IF(Table1[[#This Row],[RFM_Score]]="555","Champion", IF(AND(J11504&gt;=4,V11504&gt;=4),"Loyal", IF(U11504&lt;=2,"At Risk", IF(W11504&gt;=4,"Potential Loyalist","Others"))))</f>
        <v>Others</v>
      </c>
    </row>
    <row r="11505" spans="1:25">
      <c r="A11505" t="s">
        <v>10518</v>
      </c>
      <c r="B11505">
        <v>32</v>
      </c>
      <c r="C11505" t="s">
        <v>19</v>
      </c>
      <c r="D11505" t="s">
        <v>25</v>
      </c>
      <c r="E11505" s="6" t="s">
        <v>23575</v>
      </c>
      <c r="F11505" t="s">
        <v>26</v>
      </c>
      <c r="G11505">
        <v>1</v>
      </c>
      <c r="H11505">
        <v>1</v>
      </c>
      <c r="I11505">
        <v>54</v>
      </c>
      <c r="J11505">
        <v>0</v>
      </c>
      <c r="K11505">
        <v>160.04</v>
      </c>
      <c r="L11505" t="str">
        <f t="shared" si="1074"/>
        <v/>
      </c>
      <c r="M11505">
        <v>0</v>
      </c>
      <c r="N11505" t="str">
        <f t="shared" si="1075"/>
        <v/>
      </c>
      <c r="O11505">
        <v>33</v>
      </c>
      <c r="P11505" s="11">
        <v>1</v>
      </c>
      <c r="Q11505" s="11">
        <v>0</v>
      </c>
      <c r="R11505" s="12">
        <v>0</v>
      </c>
      <c r="S11505" t="s">
        <v>27</v>
      </c>
      <c r="T11505">
        <v>0</v>
      </c>
      <c r="U11505">
        <f t="shared" si="1076"/>
        <v>4</v>
      </c>
      <c r="V11505">
        <f t="shared" si="1077"/>
        <v>1</v>
      </c>
      <c r="W11505">
        <f t="shared" si="1078"/>
        <v>3</v>
      </c>
      <c r="X11505" t="str">
        <f t="shared" si="1079"/>
        <v>413</v>
      </c>
      <c r="Y11505" t="str">
        <f>IF(Table1[[#This Row],[RFM_Score]]="555","Champion", IF(AND(J11505&gt;=4,V11505&gt;=4),"Loyal", IF(U11505&lt;=2,"At Risk", IF(W11505&gt;=4,"Potential Loyalist","Others"))))</f>
        <v>Others</v>
      </c>
    </row>
    <row r="11506" spans="1:25">
      <c r="A11506" t="s">
        <v>2942</v>
      </c>
      <c r="B11506">
        <v>44</v>
      </c>
      <c r="C11506" t="s">
        <v>19</v>
      </c>
      <c r="D11506" t="s">
        <v>20</v>
      </c>
      <c r="E11506" s="6" t="s">
        <v>23576</v>
      </c>
      <c r="F11506" t="s">
        <v>21</v>
      </c>
      <c r="G11506">
        <v>3</v>
      </c>
      <c r="H11506">
        <v>2</v>
      </c>
      <c r="I11506">
        <v>37</v>
      </c>
      <c r="J11506">
        <v>0</v>
      </c>
      <c r="K11506">
        <v>159.96</v>
      </c>
      <c r="L11506" t="str">
        <f t="shared" si="1074"/>
        <v/>
      </c>
      <c r="M11506">
        <v>0</v>
      </c>
      <c r="N11506" t="str">
        <f t="shared" si="1075"/>
        <v/>
      </c>
      <c r="O11506">
        <v>9</v>
      </c>
      <c r="P11506" s="11">
        <v>0.66666666666666596</v>
      </c>
      <c r="Q11506" s="11">
        <v>0</v>
      </c>
      <c r="R11506" s="12">
        <v>0</v>
      </c>
      <c r="S11506" t="s">
        <v>27</v>
      </c>
      <c r="T11506">
        <v>0</v>
      </c>
      <c r="U11506">
        <f t="shared" si="1076"/>
        <v>5</v>
      </c>
      <c r="V11506">
        <f t="shared" si="1077"/>
        <v>1</v>
      </c>
      <c r="W11506">
        <f t="shared" si="1078"/>
        <v>3</v>
      </c>
      <c r="X11506" t="str">
        <f t="shared" si="1079"/>
        <v>513</v>
      </c>
      <c r="Y11506" t="str">
        <f>IF(Table1[[#This Row],[RFM_Score]]="555","Champion", IF(AND(J11506&gt;=4,V11506&gt;=4),"Loyal", IF(U11506&lt;=2,"At Risk", IF(W11506&gt;=4,"Potential Loyalist","Others"))))</f>
        <v>Others</v>
      </c>
    </row>
    <row r="11507" spans="1:25">
      <c r="A11507" t="s">
        <v>3981</v>
      </c>
      <c r="B11507">
        <v>30</v>
      </c>
      <c r="C11507" t="s">
        <v>24</v>
      </c>
      <c r="D11507" t="s">
        <v>25</v>
      </c>
      <c r="E11507" s="6" t="s">
        <v>23577</v>
      </c>
      <c r="F11507" t="s">
        <v>26</v>
      </c>
      <c r="G11507">
        <v>1</v>
      </c>
      <c r="H11507">
        <v>1</v>
      </c>
      <c r="I11507">
        <v>55</v>
      </c>
      <c r="J11507">
        <v>4</v>
      </c>
      <c r="K11507">
        <v>159.9</v>
      </c>
      <c r="L11507" t="str">
        <f t="shared" si="1074"/>
        <v/>
      </c>
      <c r="M11507">
        <v>0</v>
      </c>
      <c r="N11507" t="str">
        <f t="shared" si="1075"/>
        <v/>
      </c>
      <c r="O11507">
        <v>29</v>
      </c>
      <c r="P11507" s="11">
        <v>1</v>
      </c>
      <c r="Q11507" s="11">
        <v>7.2727272727272696E-2</v>
      </c>
      <c r="R11507" s="12">
        <v>0</v>
      </c>
      <c r="S11507" t="s">
        <v>27</v>
      </c>
      <c r="T11507">
        <v>0</v>
      </c>
      <c r="U11507">
        <f t="shared" si="1076"/>
        <v>4</v>
      </c>
      <c r="V11507">
        <f t="shared" si="1077"/>
        <v>1</v>
      </c>
      <c r="W11507">
        <f t="shared" si="1078"/>
        <v>3</v>
      </c>
      <c r="X11507" t="str">
        <f t="shared" si="1079"/>
        <v>413</v>
      </c>
      <c r="Y11507" t="str">
        <f>IF(Table1[[#This Row],[RFM_Score]]="555","Champion", IF(AND(J11507&gt;=4,V11507&gt;=4),"Loyal", IF(U11507&lt;=2,"At Risk", IF(W11507&gt;=4,"Potential Loyalist","Others"))))</f>
        <v>Others</v>
      </c>
    </row>
    <row r="11508" spans="1:25">
      <c r="A11508" t="s">
        <v>10819</v>
      </c>
      <c r="B11508">
        <v>26</v>
      </c>
      <c r="C11508" t="s">
        <v>24</v>
      </c>
      <c r="D11508" t="s">
        <v>25</v>
      </c>
      <c r="E11508" s="6" t="s">
        <v>23578</v>
      </c>
      <c r="F11508" t="s">
        <v>30</v>
      </c>
      <c r="G11508">
        <v>2</v>
      </c>
      <c r="H11508">
        <v>0</v>
      </c>
      <c r="I11508">
        <v>56</v>
      </c>
      <c r="J11508">
        <v>1</v>
      </c>
      <c r="K11508">
        <v>159.15</v>
      </c>
      <c r="L11508" t="str">
        <f t="shared" si="1074"/>
        <v/>
      </c>
      <c r="M11508">
        <v>0</v>
      </c>
      <c r="N11508" t="str">
        <f t="shared" si="1075"/>
        <v/>
      </c>
      <c r="O11508">
        <v>2</v>
      </c>
      <c r="P11508" s="11">
        <v>0</v>
      </c>
      <c r="Q11508" s="11">
        <v>1.7857142857142801E-2</v>
      </c>
      <c r="R11508" s="12">
        <v>0</v>
      </c>
      <c r="S11508" t="s">
        <v>27</v>
      </c>
      <c r="T11508">
        <v>0</v>
      </c>
      <c r="U11508">
        <f t="shared" si="1076"/>
        <v>5</v>
      </c>
      <c r="V11508">
        <f t="shared" si="1077"/>
        <v>1</v>
      </c>
      <c r="W11508">
        <f t="shared" si="1078"/>
        <v>3</v>
      </c>
      <c r="X11508" t="str">
        <f t="shared" si="1079"/>
        <v>513</v>
      </c>
      <c r="Y11508" t="str">
        <f>IF(Table1[[#This Row],[RFM_Score]]="555","Champion", IF(AND(J11508&gt;=4,V11508&gt;=4),"Loyal", IF(U11508&lt;=2,"At Risk", IF(W11508&gt;=4,"Potential Loyalist","Others"))))</f>
        <v>Others</v>
      </c>
    </row>
    <row r="11509" spans="1:25">
      <c r="A11509" t="s">
        <v>6760</v>
      </c>
      <c r="B11509">
        <v>18</v>
      </c>
      <c r="C11509" t="s">
        <v>33</v>
      </c>
      <c r="D11509" t="s">
        <v>25</v>
      </c>
      <c r="E11509" s="6" t="s">
        <v>23579</v>
      </c>
      <c r="F11509" t="s">
        <v>21</v>
      </c>
      <c r="G11509">
        <v>4</v>
      </c>
      <c r="H11509">
        <v>1</v>
      </c>
      <c r="I11509">
        <v>58</v>
      </c>
      <c r="J11509">
        <v>2</v>
      </c>
      <c r="K11509">
        <v>158.94999999999999</v>
      </c>
      <c r="L11509" t="str">
        <f t="shared" si="1074"/>
        <v/>
      </c>
      <c r="M11509">
        <v>0</v>
      </c>
      <c r="N11509" t="str">
        <f t="shared" si="1075"/>
        <v/>
      </c>
      <c r="O11509">
        <v>64</v>
      </c>
      <c r="P11509" s="11">
        <v>0.25</v>
      </c>
      <c r="Q11509" s="11">
        <v>3.4482758620689599E-2</v>
      </c>
      <c r="R11509" s="12">
        <v>0</v>
      </c>
      <c r="S11509" t="s">
        <v>27</v>
      </c>
      <c r="T11509">
        <v>1</v>
      </c>
      <c r="U11509">
        <f t="shared" si="1076"/>
        <v>3</v>
      </c>
      <c r="V11509">
        <f t="shared" si="1077"/>
        <v>1</v>
      </c>
      <c r="W11509">
        <f t="shared" si="1078"/>
        <v>3</v>
      </c>
      <c r="X11509" t="str">
        <f t="shared" si="1079"/>
        <v>313</v>
      </c>
      <c r="Y11509" t="str">
        <f>IF(Table1[[#This Row],[RFM_Score]]="555","Champion", IF(AND(J11509&gt;=4,V11509&gt;=4),"Loyal", IF(U11509&lt;=2,"At Risk", IF(W11509&gt;=4,"Potential Loyalist","Others"))))</f>
        <v>Others</v>
      </c>
    </row>
    <row r="11510" spans="1:25">
      <c r="A11510" t="s">
        <v>1701</v>
      </c>
      <c r="B11510">
        <v>50</v>
      </c>
      <c r="C11510" t="s">
        <v>19</v>
      </c>
      <c r="D11510" t="s">
        <v>25</v>
      </c>
      <c r="E11510" s="6" t="s">
        <v>23580</v>
      </c>
      <c r="F11510" t="s">
        <v>26</v>
      </c>
      <c r="G11510">
        <v>3</v>
      </c>
      <c r="H11510">
        <v>1</v>
      </c>
      <c r="I11510">
        <v>41</v>
      </c>
      <c r="J11510">
        <v>4</v>
      </c>
      <c r="K11510">
        <v>158.38999999999999</v>
      </c>
      <c r="L11510" t="str">
        <f t="shared" si="1074"/>
        <v/>
      </c>
      <c r="M11510">
        <v>0</v>
      </c>
      <c r="N11510" t="str">
        <f t="shared" si="1075"/>
        <v/>
      </c>
      <c r="O11510">
        <v>9</v>
      </c>
      <c r="P11510" s="11">
        <v>0.33333333333333298</v>
      </c>
      <c r="Q11510" s="11">
        <v>9.7560975609756101E-2</v>
      </c>
      <c r="R11510" s="12">
        <v>0</v>
      </c>
      <c r="S11510" t="s">
        <v>27</v>
      </c>
      <c r="T11510">
        <v>0</v>
      </c>
      <c r="U11510">
        <f t="shared" si="1076"/>
        <v>5</v>
      </c>
      <c r="V11510">
        <f t="shared" si="1077"/>
        <v>1</v>
      </c>
      <c r="W11510">
        <f t="shared" si="1078"/>
        <v>3</v>
      </c>
      <c r="X11510" t="str">
        <f t="shared" si="1079"/>
        <v>513</v>
      </c>
      <c r="Y11510" t="str">
        <f>IF(Table1[[#This Row],[RFM_Score]]="555","Champion", IF(AND(J11510&gt;=4,V11510&gt;=4),"Loyal", IF(U11510&lt;=2,"At Risk", IF(W11510&gt;=4,"Potential Loyalist","Others"))))</f>
        <v>Others</v>
      </c>
    </row>
    <row r="11511" spans="1:25">
      <c r="A11511" t="s">
        <v>8580</v>
      </c>
      <c r="B11511">
        <v>34</v>
      </c>
      <c r="C11511" t="s">
        <v>24</v>
      </c>
      <c r="D11511" t="s">
        <v>25</v>
      </c>
      <c r="E11511" s="6" t="s">
        <v>23581</v>
      </c>
      <c r="F11511" t="s">
        <v>62</v>
      </c>
      <c r="G11511">
        <v>2</v>
      </c>
      <c r="H11511">
        <v>2</v>
      </c>
      <c r="I11511">
        <v>55</v>
      </c>
      <c r="J11511">
        <v>2</v>
      </c>
      <c r="K11511">
        <v>158.13</v>
      </c>
      <c r="L11511" t="str">
        <f t="shared" si="1074"/>
        <v/>
      </c>
      <c r="M11511">
        <v>0</v>
      </c>
      <c r="N11511" t="str">
        <f t="shared" si="1075"/>
        <v/>
      </c>
      <c r="O11511">
        <v>89</v>
      </c>
      <c r="P11511" s="11">
        <v>1</v>
      </c>
      <c r="Q11511" s="11">
        <v>3.6363636363636299E-2</v>
      </c>
      <c r="R11511" s="12">
        <v>0</v>
      </c>
      <c r="S11511" t="s">
        <v>27</v>
      </c>
      <c r="T11511">
        <v>0</v>
      </c>
      <c r="U11511">
        <f t="shared" si="1076"/>
        <v>2</v>
      </c>
      <c r="V11511">
        <f t="shared" si="1077"/>
        <v>1</v>
      </c>
      <c r="W11511">
        <f t="shared" si="1078"/>
        <v>3</v>
      </c>
      <c r="X11511" t="str">
        <f t="shared" si="1079"/>
        <v>213</v>
      </c>
      <c r="Y11511" t="str">
        <f>IF(Table1[[#This Row],[RFM_Score]]="555","Champion", IF(AND(J11511&gt;=4,V11511&gt;=4),"Loyal", IF(U11511&lt;=2,"At Risk", IF(W11511&gt;=4,"Potential Loyalist","Others"))))</f>
        <v>At Risk</v>
      </c>
    </row>
    <row r="11512" spans="1:25">
      <c r="A11512" t="s">
        <v>2961</v>
      </c>
      <c r="B11512">
        <v>36</v>
      </c>
      <c r="C11512" t="s">
        <v>24</v>
      </c>
      <c r="D11512" t="s">
        <v>25</v>
      </c>
      <c r="E11512" s="6" t="s">
        <v>23582</v>
      </c>
      <c r="F11512" t="s">
        <v>30</v>
      </c>
      <c r="G11512">
        <v>4</v>
      </c>
      <c r="H11512">
        <v>2</v>
      </c>
      <c r="I11512">
        <v>50</v>
      </c>
      <c r="J11512">
        <v>0</v>
      </c>
      <c r="K11512">
        <v>157.72999999999999</v>
      </c>
      <c r="L11512" t="str">
        <f t="shared" si="1074"/>
        <v/>
      </c>
      <c r="M11512">
        <v>0</v>
      </c>
      <c r="N11512" t="str">
        <f t="shared" si="1075"/>
        <v/>
      </c>
      <c r="O11512">
        <v>33</v>
      </c>
      <c r="P11512" s="11">
        <v>0.5</v>
      </c>
      <c r="Q11512" s="11">
        <v>0</v>
      </c>
      <c r="R11512" s="12">
        <v>0</v>
      </c>
      <c r="S11512" t="s">
        <v>27</v>
      </c>
      <c r="T11512">
        <v>0</v>
      </c>
      <c r="U11512">
        <f t="shared" si="1076"/>
        <v>4</v>
      </c>
      <c r="V11512">
        <f t="shared" si="1077"/>
        <v>1</v>
      </c>
      <c r="W11512">
        <f t="shared" si="1078"/>
        <v>3</v>
      </c>
      <c r="X11512" t="str">
        <f t="shared" si="1079"/>
        <v>413</v>
      </c>
      <c r="Y11512" t="str">
        <f>IF(Table1[[#This Row],[RFM_Score]]="555","Champion", IF(AND(J11512&gt;=4,V11512&gt;=4),"Loyal", IF(U11512&lt;=2,"At Risk", IF(W11512&gt;=4,"Potential Loyalist","Others"))))</f>
        <v>Others</v>
      </c>
    </row>
    <row r="11513" spans="1:25">
      <c r="A11513" t="s">
        <v>6727</v>
      </c>
      <c r="B11513">
        <v>40</v>
      </c>
      <c r="C11513" t="s">
        <v>19</v>
      </c>
      <c r="D11513" t="s">
        <v>35</v>
      </c>
      <c r="E11513" s="6" t="s">
        <v>23583</v>
      </c>
      <c r="F11513" t="s">
        <v>26</v>
      </c>
      <c r="G11513">
        <v>0</v>
      </c>
      <c r="H11513">
        <v>0</v>
      </c>
      <c r="I11513">
        <v>55</v>
      </c>
      <c r="J11513">
        <v>2</v>
      </c>
      <c r="K11513">
        <v>157.57</v>
      </c>
      <c r="L11513" t="str">
        <f t="shared" si="1074"/>
        <v/>
      </c>
      <c r="M11513">
        <v>0</v>
      </c>
      <c r="N11513" t="str">
        <f t="shared" si="1075"/>
        <v/>
      </c>
      <c r="O11513">
        <v>27</v>
      </c>
      <c r="P11513" s="11">
        <v>0</v>
      </c>
      <c r="Q11513" s="11">
        <v>3.6363636363636299E-2</v>
      </c>
      <c r="R11513" s="12">
        <v>0</v>
      </c>
      <c r="S11513" t="s">
        <v>27</v>
      </c>
      <c r="T11513">
        <v>0</v>
      </c>
      <c r="U11513">
        <f t="shared" si="1076"/>
        <v>4</v>
      </c>
      <c r="V11513">
        <f t="shared" si="1077"/>
        <v>1</v>
      </c>
      <c r="W11513">
        <f t="shared" si="1078"/>
        <v>3</v>
      </c>
      <c r="X11513" t="str">
        <f t="shared" si="1079"/>
        <v>413</v>
      </c>
      <c r="Y11513" t="str">
        <f>IF(Table1[[#This Row],[RFM_Score]]="555","Champion", IF(AND(J11513&gt;=4,V11513&gt;=4),"Loyal", IF(U11513&lt;=2,"At Risk", IF(W11513&gt;=4,"Potential Loyalist","Others"))))</f>
        <v>Others</v>
      </c>
    </row>
    <row r="11514" spans="1:25">
      <c r="A11514" t="s">
        <v>5655</v>
      </c>
      <c r="B11514">
        <v>39</v>
      </c>
      <c r="C11514" t="s">
        <v>24</v>
      </c>
      <c r="D11514" t="s">
        <v>46</v>
      </c>
      <c r="E11514" s="6" t="s">
        <v>23584</v>
      </c>
      <c r="F11514" t="s">
        <v>26</v>
      </c>
      <c r="G11514">
        <v>4</v>
      </c>
      <c r="H11514">
        <v>0</v>
      </c>
      <c r="I11514">
        <v>60</v>
      </c>
      <c r="J11514">
        <v>5</v>
      </c>
      <c r="K11514">
        <v>156.79</v>
      </c>
      <c r="L11514" t="str">
        <f t="shared" si="1074"/>
        <v/>
      </c>
      <c r="M11514">
        <v>0</v>
      </c>
      <c r="N11514" t="str">
        <f t="shared" si="1075"/>
        <v/>
      </c>
      <c r="O11514">
        <v>18</v>
      </c>
      <c r="P11514" s="11">
        <v>0</v>
      </c>
      <c r="Q11514" s="11">
        <v>8.3333333333333301E-2</v>
      </c>
      <c r="R11514" s="12">
        <v>0</v>
      </c>
      <c r="S11514" t="s">
        <v>27</v>
      </c>
      <c r="T11514">
        <v>0</v>
      </c>
      <c r="U11514">
        <f t="shared" si="1076"/>
        <v>5</v>
      </c>
      <c r="V11514">
        <f t="shared" si="1077"/>
        <v>1</v>
      </c>
      <c r="W11514">
        <f t="shared" si="1078"/>
        <v>3</v>
      </c>
      <c r="X11514" t="str">
        <f t="shared" si="1079"/>
        <v>513</v>
      </c>
      <c r="Y11514" t="str">
        <f>IF(Table1[[#This Row],[RFM_Score]]="555","Champion", IF(AND(J11514&gt;=4,V11514&gt;=4),"Loyal", IF(U11514&lt;=2,"At Risk", IF(W11514&gt;=4,"Potential Loyalist","Others"))))</f>
        <v>Others</v>
      </c>
    </row>
    <row r="11515" spans="1:25">
      <c r="A11515" t="s">
        <v>105</v>
      </c>
      <c r="B11515">
        <v>39</v>
      </c>
      <c r="C11515" t="s">
        <v>24</v>
      </c>
      <c r="D11515" t="s">
        <v>20</v>
      </c>
      <c r="E11515" s="6" t="s">
        <v>23585</v>
      </c>
      <c r="F11515" t="s">
        <v>37</v>
      </c>
      <c r="G11515">
        <v>2</v>
      </c>
      <c r="H11515">
        <v>0</v>
      </c>
      <c r="I11515">
        <v>57</v>
      </c>
      <c r="J11515">
        <v>3</v>
      </c>
      <c r="K11515">
        <v>154.75</v>
      </c>
      <c r="L11515" t="str">
        <f t="shared" si="1074"/>
        <v/>
      </c>
      <c r="M11515">
        <v>0</v>
      </c>
      <c r="N11515" t="str">
        <f t="shared" si="1075"/>
        <v/>
      </c>
      <c r="O11515">
        <v>7</v>
      </c>
      <c r="P11515" s="11">
        <v>0</v>
      </c>
      <c r="Q11515" s="11">
        <v>5.2631578947368397E-2</v>
      </c>
      <c r="R11515" s="12">
        <v>0</v>
      </c>
      <c r="S11515" t="s">
        <v>27</v>
      </c>
      <c r="T11515">
        <v>0</v>
      </c>
      <c r="U11515">
        <f t="shared" si="1076"/>
        <v>5</v>
      </c>
      <c r="V11515">
        <f t="shared" si="1077"/>
        <v>1</v>
      </c>
      <c r="W11515">
        <f t="shared" si="1078"/>
        <v>3</v>
      </c>
      <c r="X11515" t="str">
        <f t="shared" si="1079"/>
        <v>513</v>
      </c>
      <c r="Y11515" t="str">
        <f>IF(Table1[[#This Row],[RFM_Score]]="555","Champion", IF(AND(J11515&gt;=4,V11515&gt;=4),"Loyal", IF(U11515&lt;=2,"At Risk", IF(W11515&gt;=4,"Potential Loyalist","Others"))))</f>
        <v>Others</v>
      </c>
    </row>
    <row r="11516" spans="1:25">
      <c r="A11516" t="s">
        <v>9915</v>
      </c>
      <c r="B11516">
        <v>21</v>
      </c>
      <c r="C11516" t="s">
        <v>19</v>
      </c>
      <c r="D11516" t="s">
        <v>25</v>
      </c>
      <c r="E11516" s="6" t="s">
        <v>23586</v>
      </c>
      <c r="F11516" t="s">
        <v>62</v>
      </c>
      <c r="G11516">
        <v>2</v>
      </c>
      <c r="H11516">
        <v>0</v>
      </c>
      <c r="I11516">
        <v>44</v>
      </c>
      <c r="J11516">
        <v>3</v>
      </c>
      <c r="K11516">
        <v>154.57</v>
      </c>
      <c r="L11516" t="str">
        <f t="shared" si="1074"/>
        <v/>
      </c>
      <c r="M11516">
        <v>0</v>
      </c>
      <c r="N11516" t="str">
        <f t="shared" si="1075"/>
        <v/>
      </c>
      <c r="O11516">
        <v>7</v>
      </c>
      <c r="P11516" s="11">
        <v>0</v>
      </c>
      <c r="Q11516" s="11">
        <v>6.8181818181818094E-2</v>
      </c>
      <c r="R11516" s="12">
        <v>0</v>
      </c>
      <c r="S11516" t="s">
        <v>27</v>
      </c>
      <c r="T11516">
        <v>0</v>
      </c>
      <c r="U11516">
        <f t="shared" si="1076"/>
        <v>5</v>
      </c>
      <c r="V11516">
        <f t="shared" si="1077"/>
        <v>1</v>
      </c>
      <c r="W11516">
        <f t="shared" si="1078"/>
        <v>3</v>
      </c>
      <c r="X11516" t="str">
        <f t="shared" si="1079"/>
        <v>513</v>
      </c>
      <c r="Y11516" t="str">
        <f>IF(Table1[[#This Row],[RFM_Score]]="555","Champion", IF(AND(J11516&gt;=4,V11516&gt;=4),"Loyal", IF(U11516&lt;=2,"At Risk", IF(W11516&gt;=4,"Potential Loyalist","Others"))))</f>
        <v>Others</v>
      </c>
    </row>
    <row r="11517" spans="1:25">
      <c r="A11517" t="s">
        <v>9652</v>
      </c>
      <c r="B11517">
        <v>39</v>
      </c>
      <c r="C11517" t="s">
        <v>24</v>
      </c>
      <c r="D11517" t="s">
        <v>20</v>
      </c>
      <c r="E11517" s="6" t="s">
        <v>23587</v>
      </c>
      <c r="F11517" t="s">
        <v>37</v>
      </c>
      <c r="G11517">
        <v>5</v>
      </c>
      <c r="H11517">
        <v>0</v>
      </c>
      <c r="I11517">
        <v>49</v>
      </c>
      <c r="J11517">
        <v>1</v>
      </c>
      <c r="K11517">
        <v>153.94</v>
      </c>
      <c r="L11517" t="str">
        <f t="shared" si="1074"/>
        <v/>
      </c>
      <c r="M11517">
        <v>0</v>
      </c>
      <c r="N11517" t="str">
        <f t="shared" si="1075"/>
        <v/>
      </c>
      <c r="O11517">
        <v>20</v>
      </c>
      <c r="P11517" s="11">
        <v>0</v>
      </c>
      <c r="Q11517" s="11">
        <v>2.04081632653061E-2</v>
      </c>
      <c r="R11517" s="12">
        <v>0</v>
      </c>
      <c r="S11517" t="s">
        <v>27</v>
      </c>
      <c r="T11517">
        <v>0</v>
      </c>
      <c r="U11517">
        <f t="shared" si="1076"/>
        <v>5</v>
      </c>
      <c r="V11517">
        <f t="shared" si="1077"/>
        <v>1</v>
      </c>
      <c r="W11517">
        <f t="shared" si="1078"/>
        <v>3</v>
      </c>
      <c r="X11517" t="str">
        <f t="shared" si="1079"/>
        <v>513</v>
      </c>
      <c r="Y11517" t="str">
        <f>IF(Table1[[#This Row],[RFM_Score]]="555","Champion", IF(AND(J11517&gt;=4,V11517&gt;=4),"Loyal", IF(U11517&lt;=2,"At Risk", IF(W11517&gt;=4,"Potential Loyalist","Others"))))</f>
        <v>Others</v>
      </c>
    </row>
    <row r="11518" spans="1:25">
      <c r="A11518" t="s">
        <v>9347</v>
      </c>
      <c r="B11518">
        <v>58</v>
      </c>
      <c r="C11518" t="s">
        <v>19</v>
      </c>
      <c r="D11518" t="s">
        <v>35</v>
      </c>
      <c r="E11518" s="6" t="s">
        <v>23588</v>
      </c>
      <c r="F11518" t="s">
        <v>60</v>
      </c>
      <c r="G11518">
        <v>4</v>
      </c>
      <c r="H11518">
        <v>1</v>
      </c>
      <c r="I11518">
        <v>50</v>
      </c>
      <c r="J11518">
        <v>3</v>
      </c>
      <c r="K11518">
        <v>153.27000000000001</v>
      </c>
      <c r="L11518" t="str">
        <f t="shared" si="1074"/>
        <v/>
      </c>
      <c r="M11518">
        <v>0</v>
      </c>
      <c r="N11518" t="str">
        <f t="shared" si="1075"/>
        <v/>
      </c>
      <c r="O11518">
        <v>85</v>
      </c>
      <c r="P11518" s="11">
        <v>0.25</v>
      </c>
      <c r="Q11518" s="11">
        <v>0.06</v>
      </c>
      <c r="R11518" s="12">
        <v>0</v>
      </c>
      <c r="S11518" t="s">
        <v>27</v>
      </c>
      <c r="T11518">
        <v>0</v>
      </c>
      <c r="U11518">
        <f t="shared" si="1076"/>
        <v>2</v>
      </c>
      <c r="V11518">
        <f t="shared" si="1077"/>
        <v>1</v>
      </c>
      <c r="W11518">
        <f t="shared" si="1078"/>
        <v>3</v>
      </c>
      <c r="X11518" t="str">
        <f t="shared" si="1079"/>
        <v>213</v>
      </c>
      <c r="Y11518" t="str">
        <f>IF(Table1[[#This Row],[RFM_Score]]="555","Champion", IF(AND(J11518&gt;=4,V11518&gt;=4),"Loyal", IF(U11518&lt;=2,"At Risk", IF(W11518&gt;=4,"Potential Loyalist","Others"))))</f>
        <v>At Risk</v>
      </c>
    </row>
    <row r="11519" spans="1:25">
      <c r="A11519" t="s">
        <v>8443</v>
      </c>
      <c r="B11519">
        <v>59</v>
      </c>
      <c r="C11519" t="s">
        <v>19</v>
      </c>
      <c r="D11519" t="s">
        <v>41</v>
      </c>
      <c r="E11519" s="6" t="s">
        <v>23589</v>
      </c>
      <c r="F11519" t="s">
        <v>26</v>
      </c>
      <c r="G11519">
        <v>3</v>
      </c>
      <c r="H11519">
        <v>0</v>
      </c>
      <c r="I11519">
        <v>54</v>
      </c>
      <c r="J11519">
        <v>3</v>
      </c>
      <c r="K11519">
        <v>153.15</v>
      </c>
      <c r="L11519" t="str">
        <f t="shared" si="1074"/>
        <v/>
      </c>
      <c r="M11519">
        <v>0</v>
      </c>
      <c r="N11519" t="str">
        <f t="shared" si="1075"/>
        <v/>
      </c>
      <c r="O11519">
        <v>10</v>
      </c>
      <c r="P11519" s="11">
        <v>0</v>
      </c>
      <c r="Q11519" s="11">
        <v>5.5555555555555497E-2</v>
      </c>
      <c r="R11519" s="12">
        <v>0</v>
      </c>
      <c r="S11519" t="s">
        <v>27</v>
      </c>
      <c r="T11519">
        <v>0</v>
      </c>
      <c r="U11519">
        <f t="shared" si="1076"/>
        <v>5</v>
      </c>
      <c r="V11519">
        <f t="shared" si="1077"/>
        <v>1</v>
      </c>
      <c r="W11519">
        <f t="shared" si="1078"/>
        <v>3</v>
      </c>
      <c r="X11519" t="str">
        <f t="shared" si="1079"/>
        <v>513</v>
      </c>
      <c r="Y11519" t="str">
        <f>IF(Table1[[#This Row],[RFM_Score]]="555","Champion", IF(AND(J11519&gt;=4,V11519&gt;=4),"Loyal", IF(U11519&lt;=2,"At Risk", IF(W11519&gt;=4,"Potential Loyalist","Others"))))</f>
        <v>Others</v>
      </c>
    </row>
    <row r="11520" spans="1:25">
      <c r="A11520" t="s">
        <v>247</v>
      </c>
      <c r="B11520">
        <v>41</v>
      </c>
      <c r="C11520" t="s">
        <v>19</v>
      </c>
      <c r="D11520" t="s">
        <v>35</v>
      </c>
      <c r="E11520" s="6" t="s">
        <v>23590</v>
      </c>
      <c r="F11520" t="s">
        <v>62</v>
      </c>
      <c r="G11520">
        <v>4</v>
      </c>
      <c r="H11520">
        <v>0</v>
      </c>
      <c r="I11520">
        <v>52</v>
      </c>
      <c r="J11520">
        <v>5</v>
      </c>
      <c r="K11520">
        <v>152.63</v>
      </c>
      <c r="L11520" t="str">
        <f t="shared" si="1074"/>
        <v/>
      </c>
      <c r="M11520">
        <v>0</v>
      </c>
      <c r="N11520" t="str">
        <f t="shared" si="1075"/>
        <v/>
      </c>
      <c r="O11520">
        <v>5</v>
      </c>
      <c r="P11520" s="11">
        <v>0</v>
      </c>
      <c r="Q11520" s="11">
        <v>9.6153846153846104E-2</v>
      </c>
      <c r="R11520" s="12">
        <v>0</v>
      </c>
      <c r="S11520" t="s">
        <v>27</v>
      </c>
      <c r="T11520">
        <v>0</v>
      </c>
      <c r="U11520">
        <f t="shared" si="1076"/>
        <v>5</v>
      </c>
      <c r="V11520">
        <f t="shared" si="1077"/>
        <v>1</v>
      </c>
      <c r="W11520">
        <f t="shared" si="1078"/>
        <v>3</v>
      </c>
      <c r="X11520" t="str">
        <f t="shared" si="1079"/>
        <v>513</v>
      </c>
      <c r="Y11520" t="str">
        <f>IF(Table1[[#This Row],[RFM_Score]]="555","Champion", IF(AND(J11520&gt;=4,V11520&gt;=4),"Loyal", IF(U11520&lt;=2,"At Risk", IF(W11520&gt;=4,"Potential Loyalist","Others"))))</f>
        <v>Others</v>
      </c>
    </row>
    <row r="11521" spans="1:25">
      <c r="A11521" t="s">
        <v>5239</v>
      </c>
      <c r="B11521">
        <v>36</v>
      </c>
      <c r="C11521" t="s">
        <v>19</v>
      </c>
      <c r="D11521" t="s">
        <v>20</v>
      </c>
      <c r="E11521" s="6" t="s">
        <v>23591</v>
      </c>
      <c r="F11521" t="s">
        <v>26</v>
      </c>
      <c r="G11521">
        <v>2</v>
      </c>
      <c r="H11521">
        <v>0</v>
      </c>
      <c r="I11521">
        <v>45</v>
      </c>
      <c r="J11521">
        <v>0</v>
      </c>
      <c r="K11521">
        <v>152.34</v>
      </c>
      <c r="L11521" t="str">
        <f t="shared" si="1074"/>
        <v/>
      </c>
      <c r="M11521">
        <v>0</v>
      </c>
      <c r="N11521" t="str">
        <f t="shared" si="1075"/>
        <v/>
      </c>
      <c r="O11521">
        <v>50</v>
      </c>
      <c r="P11521" s="11">
        <v>0</v>
      </c>
      <c r="Q11521" s="11">
        <v>0</v>
      </c>
      <c r="R11521" s="12">
        <v>0</v>
      </c>
      <c r="S11521" t="s">
        <v>27</v>
      </c>
      <c r="T11521">
        <v>0</v>
      </c>
      <c r="U11521">
        <f t="shared" si="1076"/>
        <v>3</v>
      </c>
      <c r="V11521">
        <f t="shared" si="1077"/>
        <v>1</v>
      </c>
      <c r="W11521">
        <f t="shared" si="1078"/>
        <v>3</v>
      </c>
      <c r="X11521" t="str">
        <f t="shared" si="1079"/>
        <v>313</v>
      </c>
      <c r="Y11521" t="str">
        <f>IF(Table1[[#This Row],[RFM_Score]]="555","Champion", IF(AND(J11521&gt;=4,V11521&gt;=4),"Loyal", IF(U11521&lt;=2,"At Risk", IF(W11521&gt;=4,"Potential Loyalist","Others"))))</f>
        <v>Others</v>
      </c>
    </row>
    <row r="11522" spans="1:25">
      <c r="A11522" t="s">
        <v>7805</v>
      </c>
      <c r="B11522">
        <v>43</v>
      </c>
      <c r="C11522" t="s">
        <v>24</v>
      </c>
      <c r="D11522" t="s">
        <v>49</v>
      </c>
      <c r="E11522" s="6" t="s">
        <v>23592</v>
      </c>
      <c r="F11522" t="s">
        <v>30</v>
      </c>
      <c r="G11522">
        <v>1</v>
      </c>
      <c r="H11522">
        <v>1</v>
      </c>
      <c r="I11522">
        <v>48</v>
      </c>
      <c r="J11522">
        <v>4</v>
      </c>
      <c r="K11522">
        <v>152.04</v>
      </c>
      <c r="L11522" t="str">
        <f t="shared" ref="L11522:L11585" si="1080">IF(OR(K11522&lt;$AC$10, K11522&gt;$AC$11), "OUTLIER", "")</f>
        <v/>
      </c>
      <c r="M11522">
        <v>0</v>
      </c>
      <c r="N11522" t="str">
        <f t="shared" ref="N11522:N11585" si="1081">IF(OR(M11522&lt;$AC$16, M11522&gt;$AC$17), "OUTLIER", "")</f>
        <v/>
      </c>
      <c r="O11522">
        <v>23</v>
      </c>
      <c r="P11522" s="11">
        <v>1</v>
      </c>
      <c r="Q11522" s="11">
        <v>8.3333333333333301E-2</v>
      </c>
      <c r="R11522" s="12">
        <v>0</v>
      </c>
      <c r="S11522" t="s">
        <v>27</v>
      </c>
      <c r="T11522">
        <v>0</v>
      </c>
      <c r="U11522">
        <f t="shared" ref="U11522:U11585" si="1082">IF(O11522&lt;=20,5,IF(O11522&lt;=40,4,IF(O11522&lt;=70,3,IF(O11522&lt;=100,2,1))))</f>
        <v>4</v>
      </c>
      <c r="V11522">
        <f t="shared" ref="V11522:V11585" si="1083">IF(M11522&gt;=11,5,IF(M11522&gt;=9,4,IF(M11522&gt;=7,3,IF(M11522&gt;=5,2,1))))</f>
        <v>1</v>
      </c>
      <c r="W11522">
        <f t="shared" ref="W11522:W11585" si="1084">IF(K11522&gt;=500,5,IF(K11522&gt;=300,4,IF(K11522&gt;=150,3,IF(K11522&gt;=50,2,1))))</f>
        <v>3</v>
      </c>
      <c r="X11522" t="str">
        <f t="shared" ref="X11522:X11585" si="1085">U11522 &amp; V11522 &amp; W11522</f>
        <v>413</v>
      </c>
      <c r="Y11522" t="str">
        <f>IF(Table1[[#This Row],[RFM_Score]]="555","Champion", IF(AND(J11522&gt;=4,V11522&gt;=4),"Loyal", IF(U11522&lt;=2,"At Risk", IF(W11522&gt;=4,"Potential Loyalist","Others"))))</f>
        <v>Others</v>
      </c>
    </row>
    <row r="11523" spans="1:25">
      <c r="A11523" t="s">
        <v>8076</v>
      </c>
      <c r="B11523">
        <v>62</v>
      </c>
      <c r="C11523" t="s">
        <v>19</v>
      </c>
      <c r="D11523" t="s">
        <v>25</v>
      </c>
      <c r="E11523" s="6" t="s">
        <v>23593</v>
      </c>
      <c r="F11523" t="s">
        <v>60</v>
      </c>
      <c r="G11523">
        <v>2</v>
      </c>
      <c r="H11523">
        <v>0</v>
      </c>
      <c r="I11523">
        <v>51</v>
      </c>
      <c r="J11523">
        <v>0</v>
      </c>
      <c r="K11523">
        <v>152.02000000000001</v>
      </c>
      <c r="L11523" t="str">
        <f t="shared" si="1080"/>
        <v/>
      </c>
      <c r="M11523">
        <v>0</v>
      </c>
      <c r="N11523" t="str">
        <f t="shared" si="1081"/>
        <v/>
      </c>
      <c r="O11523">
        <v>17</v>
      </c>
      <c r="P11523" s="11">
        <v>0</v>
      </c>
      <c r="Q11523" s="11">
        <v>0</v>
      </c>
      <c r="R11523" s="12">
        <v>0</v>
      </c>
      <c r="S11523" t="s">
        <v>27</v>
      </c>
      <c r="T11523">
        <v>0</v>
      </c>
      <c r="U11523">
        <f t="shared" si="1082"/>
        <v>5</v>
      </c>
      <c r="V11523">
        <f t="shared" si="1083"/>
        <v>1</v>
      </c>
      <c r="W11523">
        <f t="shared" si="1084"/>
        <v>3</v>
      </c>
      <c r="X11523" t="str">
        <f t="shared" si="1085"/>
        <v>513</v>
      </c>
      <c r="Y11523" t="str">
        <f>IF(Table1[[#This Row],[RFM_Score]]="555","Champion", IF(AND(J11523&gt;=4,V11523&gt;=4),"Loyal", IF(U11523&lt;=2,"At Risk", IF(W11523&gt;=4,"Potential Loyalist","Others"))))</f>
        <v>Others</v>
      </c>
    </row>
    <row r="11524" spans="1:25">
      <c r="A11524" t="s">
        <v>3537</v>
      </c>
      <c r="B11524">
        <v>49</v>
      </c>
      <c r="C11524" t="s">
        <v>19</v>
      </c>
      <c r="D11524" t="s">
        <v>49</v>
      </c>
      <c r="E11524" s="6" t="s">
        <v>23594</v>
      </c>
      <c r="F11524" t="s">
        <v>37</v>
      </c>
      <c r="G11524">
        <v>4</v>
      </c>
      <c r="H11524">
        <v>1</v>
      </c>
      <c r="I11524">
        <v>54</v>
      </c>
      <c r="J11524">
        <v>2</v>
      </c>
      <c r="K11524">
        <v>151.88</v>
      </c>
      <c r="L11524" t="str">
        <f t="shared" si="1080"/>
        <v/>
      </c>
      <c r="M11524">
        <v>0</v>
      </c>
      <c r="N11524" t="str">
        <f t="shared" si="1081"/>
        <v/>
      </c>
      <c r="O11524">
        <v>21</v>
      </c>
      <c r="P11524" s="11">
        <v>0.25</v>
      </c>
      <c r="Q11524" s="11">
        <v>3.7037037037037E-2</v>
      </c>
      <c r="R11524" s="12">
        <v>0</v>
      </c>
      <c r="S11524" t="s">
        <v>27</v>
      </c>
      <c r="T11524">
        <v>0</v>
      </c>
      <c r="U11524">
        <f t="shared" si="1082"/>
        <v>4</v>
      </c>
      <c r="V11524">
        <f t="shared" si="1083"/>
        <v>1</v>
      </c>
      <c r="W11524">
        <f t="shared" si="1084"/>
        <v>3</v>
      </c>
      <c r="X11524" t="str">
        <f t="shared" si="1085"/>
        <v>413</v>
      </c>
      <c r="Y11524" t="str">
        <f>IF(Table1[[#This Row],[RFM_Score]]="555","Champion", IF(AND(J11524&gt;=4,V11524&gt;=4),"Loyal", IF(U11524&lt;=2,"At Risk", IF(W11524&gt;=4,"Potential Loyalist","Others"))))</f>
        <v>Others</v>
      </c>
    </row>
    <row r="11525" spans="1:25">
      <c r="A11525" t="s">
        <v>9146</v>
      </c>
      <c r="B11525">
        <v>40</v>
      </c>
      <c r="C11525" t="s">
        <v>19</v>
      </c>
      <c r="D11525" t="s">
        <v>25</v>
      </c>
      <c r="E11525" s="6" t="s">
        <v>23595</v>
      </c>
      <c r="F11525" t="s">
        <v>30</v>
      </c>
      <c r="G11525">
        <v>5</v>
      </c>
      <c r="H11525">
        <v>2</v>
      </c>
      <c r="I11525">
        <v>54</v>
      </c>
      <c r="J11525">
        <v>4</v>
      </c>
      <c r="K11525">
        <v>151.65</v>
      </c>
      <c r="L11525" t="str">
        <f t="shared" si="1080"/>
        <v/>
      </c>
      <c r="M11525">
        <v>0</v>
      </c>
      <c r="N11525" t="str">
        <f t="shared" si="1081"/>
        <v/>
      </c>
      <c r="O11525">
        <v>37</v>
      </c>
      <c r="P11525" s="11">
        <v>0.4</v>
      </c>
      <c r="Q11525" s="11">
        <v>7.4074074074074001E-2</v>
      </c>
      <c r="R11525" s="12">
        <v>0</v>
      </c>
      <c r="S11525" t="s">
        <v>27</v>
      </c>
      <c r="T11525">
        <v>1</v>
      </c>
      <c r="U11525">
        <f t="shared" si="1082"/>
        <v>4</v>
      </c>
      <c r="V11525">
        <f t="shared" si="1083"/>
        <v>1</v>
      </c>
      <c r="W11525">
        <f t="shared" si="1084"/>
        <v>3</v>
      </c>
      <c r="X11525" t="str">
        <f t="shared" si="1085"/>
        <v>413</v>
      </c>
      <c r="Y11525" t="str">
        <f>IF(Table1[[#This Row],[RFM_Score]]="555","Champion", IF(AND(J11525&gt;=4,V11525&gt;=4),"Loyal", IF(U11525&lt;=2,"At Risk", IF(W11525&gt;=4,"Potential Loyalist","Others"))))</f>
        <v>Others</v>
      </c>
    </row>
    <row r="11526" spans="1:25">
      <c r="A11526" t="s">
        <v>11094</v>
      </c>
      <c r="B11526">
        <v>26</v>
      </c>
      <c r="C11526" t="s">
        <v>24</v>
      </c>
      <c r="D11526" t="s">
        <v>46</v>
      </c>
      <c r="E11526" s="6" t="s">
        <v>23596</v>
      </c>
      <c r="F11526" t="s">
        <v>30</v>
      </c>
      <c r="G11526">
        <v>2</v>
      </c>
      <c r="H11526">
        <v>2</v>
      </c>
      <c r="I11526">
        <v>51</v>
      </c>
      <c r="J11526">
        <v>2</v>
      </c>
      <c r="K11526">
        <v>151.5</v>
      </c>
      <c r="L11526" t="str">
        <f t="shared" si="1080"/>
        <v/>
      </c>
      <c r="M11526">
        <v>0</v>
      </c>
      <c r="N11526" t="str">
        <f t="shared" si="1081"/>
        <v/>
      </c>
      <c r="O11526">
        <v>18</v>
      </c>
      <c r="P11526" s="11">
        <v>1</v>
      </c>
      <c r="Q11526" s="11">
        <v>3.9215686274509803E-2</v>
      </c>
      <c r="R11526" s="12">
        <v>0</v>
      </c>
      <c r="S11526" t="s">
        <v>27</v>
      </c>
      <c r="T11526">
        <v>0</v>
      </c>
      <c r="U11526">
        <f t="shared" si="1082"/>
        <v>5</v>
      </c>
      <c r="V11526">
        <f t="shared" si="1083"/>
        <v>1</v>
      </c>
      <c r="W11526">
        <f t="shared" si="1084"/>
        <v>3</v>
      </c>
      <c r="X11526" t="str">
        <f t="shared" si="1085"/>
        <v>513</v>
      </c>
      <c r="Y11526" t="str">
        <f>IF(Table1[[#This Row],[RFM_Score]]="555","Champion", IF(AND(J11526&gt;=4,V11526&gt;=4),"Loyal", IF(U11526&lt;=2,"At Risk", IF(W11526&gt;=4,"Potential Loyalist","Others"))))</f>
        <v>Others</v>
      </c>
    </row>
    <row r="11527" spans="1:25">
      <c r="A11527" t="s">
        <v>6002</v>
      </c>
      <c r="B11527">
        <v>36</v>
      </c>
      <c r="C11527" t="s">
        <v>24</v>
      </c>
      <c r="D11527" t="s">
        <v>25</v>
      </c>
      <c r="E11527" s="6" t="s">
        <v>23597</v>
      </c>
      <c r="F11527" t="s">
        <v>30</v>
      </c>
      <c r="G11527">
        <v>4</v>
      </c>
      <c r="H11527">
        <v>2</v>
      </c>
      <c r="I11527">
        <v>40</v>
      </c>
      <c r="J11527">
        <v>3</v>
      </c>
      <c r="K11527">
        <v>150.29</v>
      </c>
      <c r="L11527" t="str">
        <f t="shared" si="1080"/>
        <v/>
      </c>
      <c r="M11527">
        <v>0</v>
      </c>
      <c r="N11527" t="str">
        <f t="shared" si="1081"/>
        <v/>
      </c>
      <c r="O11527">
        <v>43</v>
      </c>
      <c r="P11527" s="11">
        <v>0.5</v>
      </c>
      <c r="Q11527" s="11">
        <v>7.4999999999999997E-2</v>
      </c>
      <c r="R11527" s="12">
        <v>0</v>
      </c>
      <c r="S11527" t="s">
        <v>27</v>
      </c>
      <c r="T11527">
        <v>0</v>
      </c>
      <c r="U11527">
        <f t="shared" si="1082"/>
        <v>3</v>
      </c>
      <c r="V11527">
        <f t="shared" si="1083"/>
        <v>1</v>
      </c>
      <c r="W11527">
        <f t="shared" si="1084"/>
        <v>3</v>
      </c>
      <c r="X11527" t="str">
        <f t="shared" si="1085"/>
        <v>313</v>
      </c>
      <c r="Y11527" t="str">
        <f>IF(Table1[[#This Row],[RFM_Score]]="555","Champion", IF(AND(J11527&gt;=4,V11527&gt;=4),"Loyal", IF(U11527&lt;=2,"At Risk", IF(W11527&gt;=4,"Potential Loyalist","Others"))))</f>
        <v>Others</v>
      </c>
    </row>
    <row r="11528" spans="1:25">
      <c r="A11528" t="s">
        <v>2305</v>
      </c>
      <c r="B11528">
        <v>28</v>
      </c>
      <c r="C11528" t="s">
        <v>24</v>
      </c>
      <c r="D11528" t="s">
        <v>29</v>
      </c>
      <c r="E11528" s="6" t="s">
        <v>23598</v>
      </c>
      <c r="F11528" t="s">
        <v>37</v>
      </c>
      <c r="G11528">
        <v>2</v>
      </c>
      <c r="H11528">
        <v>1</v>
      </c>
      <c r="I11528">
        <v>48</v>
      </c>
      <c r="J11528">
        <v>2</v>
      </c>
      <c r="K11528">
        <v>149.81</v>
      </c>
      <c r="L11528" t="str">
        <f t="shared" si="1080"/>
        <v/>
      </c>
      <c r="M11528">
        <v>0</v>
      </c>
      <c r="N11528" t="str">
        <f t="shared" si="1081"/>
        <v/>
      </c>
      <c r="O11528">
        <v>2</v>
      </c>
      <c r="P11528" s="11">
        <v>0.5</v>
      </c>
      <c r="Q11528" s="11">
        <v>4.1666666666666602E-2</v>
      </c>
      <c r="R11528" s="12">
        <v>0</v>
      </c>
      <c r="S11528" t="s">
        <v>27</v>
      </c>
      <c r="T11528">
        <v>0</v>
      </c>
      <c r="U11528">
        <f t="shared" si="1082"/>
        <v>5</v>
      </c>
      <c r="V11528">
        <f t="shared" si="1083"/>
        <v>1</v>
      </c>
      <c r="W11528">
        <f t="shared" si="1084"/>
        <v>2</v>
      </c>
      <c r="X11528" t="str">
        <f t="shared" si="1085"/>
        <v>512</v>
      </c>
      <c r="Y11528" t="str">
        <f>IF(Table1[[#This Row],[RFM_Score]]="555","Champion", IF(AND(J11528&gt;=4,V11528&gt;=4),"Loyal", IF(U11528&lt;=2,"At Risk", IF(W11528&gt;=4,"Potential Loyalist","Others"))))</f>
        <v>Others</v>
      </c>
    </row>
    <row r="11529" spans="1:25">
      <c r="A11529" t="s">
        <v>5457</v>
      </c>
      <c r="B11529">
        <v>35</v>
      </c>
      <c r="C11529" t="s">
        <v>19</v>
      </c>
      <c r="D11529" t="s">
        <v>49</v>
      </c>
      <c r="E11529" s="6" t="s">
        <v>23599</v>
      </c>
      <c r="F11529" t="s">
        <v>21</v>
      </c>
      <c r="G11529">
        <v>2</v>
      </c>
      <c r="H11529">
        <v>0</v>
      </c>
      <c r="I11529">
        <v>42</v>
      </c>
      <c r="J11529">
        <v>1</v>
      </c>
      <c r="K11529">
        <v>149.27000000000001</v>
      </c>
      <c r="L11529" t="str">
        <f t="shared" si="1080"/>
        <v/>
      </c>
      <c r="M11529">
        <v>0</v>
      </c>
      <c r="N11529" t="str">
        <f t="shared" si="1081"/>
        <v/>
      </c>
      <c r="O11529">
        <v>7</v>
      </c>
      <c r="P11529" s="11">
        <v>0</v>
      </c>
      <c r="Q11529" s="11">
        <v>2.3809523809523801E-2</v>
      </c>
      <c r="R11529" s="12">
        <v>0</v>
      </c>
      <c r="S11529" t="s">
        <v>27</v>
      </c>
      <c r="T11529">
        <v>0</v>
      </c>
      <c r="U11529">
        <f t="shared" si="1082"/>
        <v>5</v>
      </c>
      <c r="V11529">
        <f t="shared" si="1083"/>
        <v>1</v>
      </c>
      <c r="W11529">
        <f t="shared" si="1084"/>
        <v>2</v>
      </c>
      <c r="X11529" t="str">
        <f t="shared" si="1085"/>
        <v>512</v>
      </c>
      <c r="Y11529" t="str">
        <f>IF(Table1[[#This Row],[RFM_Score]]="555","Champion", IF(AND(J11529&gt;=4,V11529&gt;=4),"Loyal", IF(U11529&lt;=2,"At Risk", IF(W11529&gt;=4,"Potential Loyalist","Others"))))</f>
        <v>Others</v>
      </c>
    </row>
    <row r="11530" spans="1:25">
      <c r="A11530" t="s">
        <v>8818</v>
      </c>
      <c r="B11530">
        <v>46</v>
      </c>
      <c r="C11530" t="s">
        <v>24</v>
      </c>
      <c r="D11530" t="s">
        <v>41</v>
      </c>
      <c r="E11530" s="6" t="s">
        <v>23600</v>
      </c>
      <c r="F11530" t="s">
        <v>21</v>
      </c>
      <c r="G11530">
        <v>2</v>
      </c>
      <c r="H11530">
        <v>0</v>
      </c>
      <c r="I11530">
        <v>64</v>
      </c>
      <c r="J11530">
        <v>0</v>
      </c>
      <c r="K11530">
        <v>149.1</v>
      </c>
      <c r="L11530" t="str">
        <f t="shared" si="1080"/>
        <v/>
      </c>
      <c r="M11530">
        <v>0</v>
      </c>
      <c r="N11530" t="str">
        <f t="shared" si="1081"/>
        <v/>
      </c>
      <c r="O11530">
        <v>18</v>
      </c>
      <c r="P11530" s="11">
        <v>0</v>
      </c>
      <c r="Q11530" s="11">
        <v>0</v>
      </c>
      <c r="R11530" s="12">
        <v>0</v>
      </c>
      <c r="S11530" t="s">
        <v>27</v>
      </c>
      <c r="T11530">
        <v>0</v>
      </c>
      <c r="U11530">
        <f t="shared" si="1082"/>
        <v>5</v>
      </c>
      <c r="V11530">
        <f t="shared" si="1083"/>
        <v>1</v>
      </c>
      <c r="W11530">
        <f t="shared" si="1084"/>
        <v>2</v>
      </c>
      <c r="X11530" t="str">
        <f t="shared" si="1085"/>
        <v>512</v>
      </c>
      <c r="Y11530" t="str">
        <f>IF(Table1[[#This Row],[RFM_Score]]="555","Champion", IF(AND(J11530&gt;=4,V11530&gt;=4),"Loyal", IF(U11530&lt;=2,"At Risk", IF(W11530&gt;=4,"Potential Loyalist","Others"))))</f>
        <v>Others</v>
      </c>
    </row>
    <row r="11531" spans="1:25">
      <c r="A11531" t="s">
        <v>815</v>
      </c>
      <c r="B11531">
        <v>34</v>
      </c>
      <c r="C11531" t="s">
        <v>19</v>
      </c>
      <c r="D11531" t="s">
        <v>35</v>
      </c>
      <c r="E11531" s="6" t="s">
        <v>23601</v>
      </c>
      <c r="F11531" t="s">
        <v>26</v>
      </c>
      <c r="G11531">
        <v>3</v>
      </c>
      <c r="H11531">
        <v>1</v>
      </c>
      <c r="I11531">
        <v>48</v>
      </c>
      <c r="J11531">
        <v>2</v>
      </c>
      <c r="K11531">
        <v>149.01</v>
      </c>
      <c r="L11531" t="str">
        <f t="shared" si="1080"/>
        <v/>
      </c>
      <c r="M11531">
        <v>0</v>
      </c>
      <c r="N11531" t="str">
        <f t="shared" si="1081"/>
        <v/>
      </c>
      <c r="O11531">
        <v>15</v>
      </c>
      <c r="P11531" s="11">
        <v>0.33333333333333298</v>
      </c>
      <c r="Q11531" s="11">
        <v>4.1666666666666602E-2</v>
      </c>
      <c r="R11531" s="12">
        <v>0</v>
      </c>
      <c r="S11531" t="s">
        <v>27</v>
      </c>
      <c r="T11531">
        <v>0</v>
      </c>
      <c r="U11531">
        <f t="shared" si="1082"/>
        <v>5</v>
      </c>
      <c r="V11531">
        <f t="shared" si="1083"/>
        <v>1</v>
      </c>
      <c r="W11531">
        <f t="shared" si="1084"/>
        <v>2</v>
      </c>
      <c r="X11531" t="str">
        <f t="shared" si="1085"/>
        <v>512</v>
      </c>
      <c r="Y11531" t="str">
        <f>IF(Table1[[#This Row],[RFM_Score]]="555","Champion", IF(AND(J11531&gt;=4,V11531&gt;=4),"Loyal", IF(U11531&lt;=2,"At Risk", IF(W11531&gt;=4,"Potential Loyalist","Others"))))</f>
        <v>Others</v>
      </c>
    </row>
    <row r="11532" spans="1:25">
      <c r="A11532" t="s">
        <v>3422</v>
      </c>
      <c r="B11532">
        <v>28</v>
      </c>
      <c r="C11532" t="s">
        <v>24</v>
      </c>
      <c r="D11532" t="s">
        <v>25</v>
      </c>
      <c r="E11532" s="6" t="s">
        <v>23602</v>
      </c>
      <c r="F11532" t="s">
        <v>62</v>
      </c>
      <c r="G11532">
        <v>6</v>
      </c>
      <c r="H11532">
        <v>0</v>
      </c>
      <c r="I11532">
        <v>50</v>
      </c>
      <c r="J11532">
        <v>2</v>
      </c>
      <c r="K11532">
        <v>148</v>
      </c>
      <c r="L11532" t="str">
        <f t="shared" si="1080"/>
        <v/>
      </c>
      <c r="M11532">
        <v>0</v>
      </c>
      <c r="N11532" t="str">
        <f t="shared" si="1081"/>
        <v/>
      </c>
      <c r="O11532">
        <v>70</v>
      </c>
      <c r="P11532" s="11">
        <v>0</v>
      </c>
      <c r="Q11532" s="11">
        <v>0.04</v>
      </c>
      <c r="R11532" s="12">
        <v>0</v>
      </c>
      <c r="S11532" t="s">
        <v>27</v>
      </c>
      <c r="T11532">
        <v>0</v>
      </c>
      <c r="U11532">
        <f t="shared" si="1082"/>
        <v>3</v>
      </c>
      <c r="V11532">
        <f t="shared" si="1083"/>
        <v>1</v>
      </c>
      <c r="W11532">
        <f t="shared" si="1084"/>
        <v>2</v>
      </c>
      <c r="X11532" t="str">
        <f t="shared" si="1085"/>
        <v>312</v>
      </c>
      <c r="Y11532" t="str">
        <f>IF(Table1[[#This Row],[RFM_Score]]="555","Champion", IF(AND(J11532&gt;=4,V11532&gt;=4),"Loyal", IF(U11532&lt;=2,"At Risk", IF(W11532&gt;=4,"Potential Loyalist","Others"))))</f>
        <v>Others</v>
      </c>
    </row>
    <row r="11533" spans="1:25">
      <c r="A11533" t="s">
        <v>8917</v>
      </c>
      <c r="B11533">
        <v>18</v>
      </c>
      <c r="C11533" t="s">
        <v>19</v>
      </c>
      <c r="D11533" t="s">
        <v>49</v>
      </c>
      <c r="E11533" s="6" t="s">
        <v>23603</v>
      </c>
      <c r="F11533" t="s">
        <v>26</v>
      </c>
      <c r="G11533">
        <v>4</v>
      </c>
      <c r="H11533">
        <v>3</v>
      </c>
      <c r="I11533">
        <v>51</v>
      </c>
      <c r="J11533">
        <v>3</v>
      </c>
      <c r="K11533">
        <v>147.75</v>
      </c>
      <c r="L11533" t="str">
        <f t="shared" si="1080"/>
        <v/>
      </c>
      <c r="M11533">
        <v>0</v>
      </c>
      <c r="N11533" t="str">
        <f t="shared" si="1081"/>
        <v/>
      </c>
      <c r="O11533">
        <v>0</v>
      </c>
      <c r="P11533" s="11">
        <v>0.75</v>
      </c>
      <c r="Q11533" s="11">
        <v>5.8823529411764698E-2</v>
      </c>
      <c r="R11533" s="12">
        <v>0</v>
      </c>
      <c r="S11533" t="s">
        <v>27</v>
      </c>
      <c r="T11533">
        <v>0</v>
      </c>
      <c r="U11533">
        <f t="shared" si="1082"/>
        <v>5</v>
      </c>
      <c r="V11533">
        <f t="shared" si="1083"/>
        <v>1</v>
      </c>
      <c r="W11533">
        <f t="shared" si="1084"/>
        <v>2</v>
      </c>
      <c r="X11533" t="str">
        <f t="shared" si="1085"/>
        <v>512</v>
      </c>
      <c r="Y11533" t="str">
        <f>IF(Table1[[#This Row],[RFM_Score]]="555","Champion", IF(AND(J11533&gt;=4,V11533&gt;=4),"Loyal", IF(U11533&lt;=2,"At Risk", IF(W11533&gt;=4,"Potential Loyalist","Others"))))</f>
        <v>Others</v>
      </c>
    </row>
    <row r="11534" spans="1:25">
      <c r="A11534" t="s">
        <v>11692</v>
      </c>
      <c r="B11534">
        <v>26</v>
      </c>
      <c r="C11534" t="s">
        <v>24</v>
      </c>
      <c r="D11534" t="s">
        <v>49</v>
      </c>
      <c r="E11534" s="6" t="s">
        <v>23604</v>
      </c>
      <c r="F11534" t="s">
        <v>30</v>
      </c>
      <c r="G11534">
        <v>3</v>
      </c>
      <c r="H11534">
        <v>1</v>
      </c>
      <c r="I11534">
        <v>37</v>
      </c>
      <c r="J11534">
        <v>2</v>
      </c>
      <c r="K11534">
        <v>147.01</v>
      </c>
      <c r="L11534" t="str">
        <f t="shared" si="1080"/>
        <v/>
      </c>
      <c r="M11534">
        <v>0</v>
      </c>
      <c r="N11534" t="str">
        <f t="shared" si="1081"/>
        <v/>
      </c>
      <c r="O11534">
        <v>71</v>
      </c>
      <c r="P11534" s="11">
        <v>0.33333333333333298</v>
      </c>
      <c r="Q11534" s="11">
        <v>5.4054054054054002E-2</v>
      </c>
      <c r="R11534" s="12">
        <v>0</v>
      </c>
      <c r="S11534" t="s">
        <v>27</v>
      </c>
      <c r="T11534">
        <v>1</v>
      </c>
      <c r="U11534">
        <f t="shared" si="1082"/>
        <v>2</v>
      </c>
      <c r="V11534">
        <f t="shared" si="1083"/>
        <v>1</v>
      </c>
      <c r="W11534">
        <f t="shared" si="1084"/>
        <v>2</v>
      </c>
      <c r="X11534" t="str">
        <f t="shared" si="1085"/>
        <v>212</v>
      </c>
      <c r="Y11534" t="str">
        <f>IF(Table1[[#This Row],[RFM_Score]]="555","Champion", IF(AND(J11534&gt;=4,V11534&gt;=4),"Loyal", IF(U11534&lt;=2,"At Risk", IF(W11534&gt;=4,"Potential Loyalist","Others"))))</f>
        <v>At Risk</v>
      </c>
    </row>
    <row r="11535" spans="1:25">
      <c r="A11535" t="s">
        <v>3666</v>
      </c>
      <c r="B11535">
        <v>27</v>
      </c>
      <c r="C11535" t="s">
        <v>19</v>
      </c>
      <c r="D11535" t="s">
        <v>25</v>
      </c>
      <c r="E11535" s="6" t="s">
        <v>23605</v>
      </c>
      <c r="F11535" t="s">
        <v>30</v>
      </c>
      <c r="G11535">
        <v>4</v>
      </c>
      <c r="H11535">
        <v>1</v>
      </c>
      <c r="I11535">
        <v>45</v>
      </c>
      <c r="J11535">
        <v>3</v>
      </c>
      <c r="K11535">
        <v>146.86000000000001</v>
      </c>
      <c r="L11535" t="str">
        <f t="shared" si="1080"/>
        <v/>
      </c>
      <c r="M11535">
        <v>0</v>
      </c>
      <c r="N11535" t="str">
        <f t="shared" si="1081"/>
        <v/>
      </c>
      <c r="O11535">
        <v>11</v>
      </c>
      <c r="P11535" s="11">
        <v>0.25</v>
      </c>
      <c r="Q11535" s="11">
        <v>6.6666666666666596E-2</v>
      </c>
      <c r="R11535" s="12">
        <v>0</v>
      </c>
      <c r="S11535" t="s">
        <v>27</v>
      </c>
      <c r="T11535">
        <v>0</v>
      </c>
      <c r="U11535">
        <f t="shared" si="1082"/>
        <v>5</v>
      </c>
      <c r="V11535">
        <f t="shared" si="1083"/>
        <v>1</v>
      </c>
      <c r="W11535">
        <f t="shared" si="1084"/>
        <v>2</v>
      </c>
      <c r="X11535" t="str">
        <f t="shared" si="1085"/>
        <v>512</v>
      </c>
      <c r="Y11535" t="str">
        <f>IF(Table1[[#This Row],[RFM_Score]]="555","Champion", IF(AND(J11535&gt;=4,V11535&gt;=4),"Loyal", IF(U11535&lt;=2,"At Risk", IF(W11535&gt;=4,"Potential Loyalist","Others"))))</f>
        <v>Others</v>
      </c>
    </row>
    <row r="11536" spans="1:25">
      <c r="A11536" t="s">
        <v>10029</v>
      </c>
      <c r="B11536">
        <v>42</v>
      </c>
      <c r="C11536" t="s">
        <v>24</v>
      </c>
      <c r="D11536" t="s">
        <v>29</v>
      </c>
      <c r="E11536" s="6" t="s">
        <v>23606</v>
      </c>
      <c r="F11536" t="s">
        <v>30</v>
      </c>
      <c r="G11536">
        <v>5</v>
      </c>
      <c r="H11536">
        <v>3</v>
      </c>
      <c r="I11536">
        <v>47</v>
      </c>
      <c r="J11536">
        <v>2</v>
      </c>
      <c r="K11536">
        <v>146.62</v>
      </c>
      <c r="L11536" t="str">
        <f t="shared" si="1080"/>
        <v/>
      </c>
      <c r="M11536">
        <v>0</v>
      </c>
      <c r="N11536" t="str">
        <f t="shared" si="1081"/>
        <v/>
      </c>
      <c r="O11536">
        <v>25</v>
      </c>
      <c r="P11536" s="11">
        <v>0.6</v>
      </c>
      <c r="Q11536" s="11">
        <v>4.2553191489361701E-2</v>
      </c>
      <c r="R11536" s="12">
        <v>0</v>
      </c>
      <c r="S11536" t="s">
        <v>27</v>
      </c>
      <c r="T11536">
        <v>0</v>
      </c>
      <c r="U11536">
        <f t="shared" si="1082"/>
        <v>4</v>
      </c>
      <c r="V11536">
        <f t="shared" si="1083"/>
        <v>1</v>
      </c>
      <c r="W11536">
        <f t="shared" si="1084"/>
        <v>2</v>
      </c>
      <c r="X11536" t="str">
        <f t="shared" si="1085"/>
        <v>412</v>
      </c>
      <c r="Y11536" t="str">
        <f>IF(Table1[[#This Row],[RFM_Score]]="555","Champion", IF(AND(J11536&gt;=4,V11536&gt;=4),"Loyal", IF(U11536&lt;=2,"At Risk", IF(W11536&gt;=4,"Potential Loyalist","Others"))))</f>
        <v>Others</v>
      </c>
    </row>
    <row r="11537" spans="1:25">
      <c r="A11537" t="s">
        <v>6829</v>
      </c>
      <c r="B11537">
        <v>45</v>
      </c>
      <c r="C11537" t="s">
        <v>24</v>
      </c>
      <c r="D11537" t="s">
        <v>49</v>
      </c>
      <c r="E11537" s="6" t="s">
        <v>23607</v>
      </c>
      <c r="F11537" t="s">
        <v>26</v>
      </c>
      <c r="G11537">
        <v>1</v>
      </c>
      <c r="H11537">
        <v>1</v>
      </c>
      <c r="I11537">
        <v>48</v>
      </c>
      <c r="J11537">
        <v>3</v>
      </c>
      <c r="K11537">
        <v>146.43</v>
      </c>
      <c r="L11537" t="str">
        <f t="shared" si="1080"/>
        <v/>
      </c>
      <c r="M11537">
        <v>0</v>
      </c>
      <c r="N11537" t="str">
        <f t="shared" si="1081"/>
        <v/>
      </c>
      <c r="O11537">
        <v>57</v>
      </c>
      <c r="P11537" s="11">
        <v>1</v>
      </c>
      <c r="Q11537" s="11">
        <v>6.25E-2</v>
      </c>
      <c r="R11537" s="12">
        <v>0</v>
      </c>
      <c r="S11537" t="s">
        <v>27</v>
      </c>
      <c r="T11537">
        <v>0</v>
      </c>
      <c r="U11537">
        <f t="shared" si="1082"/>
        <v>3</v>
      </c>
      <c r="V11537">
        <f t="shared" si="1083"/>
        <v>1</v>
      </c>
      <c r="W11537">
        <f t="shared" si="1084"/>
        <v>2</v>
      </c>
      <c r="X11537" t="str">
        <f t="shared" si="1085"/>
        <v>312</v>
      </c>
      <c r="Y11537" t="str">
        <f>IF(Table1[[#This Row],[RFM_Score]]="555","Champion", IF(AND(J11537&gt;=4,V11537&gt;=4),"Loyal", IF(U11537&lt;=2,"At Risk", IF(W11537&gt;=4,"Potential Loyalist","Others"))))</f>
        <v>Others</v>
      </c>
    </row>
    <row r="11538" spans="1:25">
      <c r="A11538" t="s">
        <v>11881</v>
      </c>
      <c r="B11538">
        <v>35</v>
      </c>
      <c r="C11538" t="s">
        <v>24</v>
      </c>
      <c r="D11538" t="s">
        <v>25</v>
      </c>
      <c r="E11538" s="6" t="s">
        <v>23608</v>
      </c>
      <c r="F11538" t="s">
        <v>62</v>
      </c>
      <c r="G11538">
        <v>2</v>
      </c>
      <c r="H11538">
        <v>1</v>
      </c>
      <c r="I11538">
        <v>51</v>
      </c>
      <c r="J11538">
        <v>3</v>
      </c>
      <c r="K11538">
        <v>146.08000000000001</v>
      </c>
      <c r="L11538" t="str">
        <f t="shared" si="1080"/>
        <v/>
      </c>
      <c r="M11538">
        <v>0</v>
      </c>
      <c r="N11538" t="str">
        <f t="shared" si="1081"/>
        <v/>
      </c>
      <c r="O11538">
        <v>0</v>
      </c>
      <c r="P11538" s="11">
        <v>0.5</v>
      </c>
      <c r="Q11538" s="11">
        <v>5.8823529411764698E-2</v>
      </c>
      <c r="R11538" s="12">
        <v>0</v>
      </c>
      <c r="S11538" t="s">
        <v>27</v>
      </c>
      <c r="T11538">
        <v>1</v>
      </c>
      <c r="U11538">
        <f t="shared" si="1082"/>
        <v>5</v>
      </c>
      <c r="V11538">
        <f t="shared" si="1083"/>
        <v>1</v>
      </c>
      <c r="W11538">
        <f t="shared" si="1084"/>
        <v>2</v>
      </c>
      <c r="X11538" t="str">
        <f t="shared" si="1085"/>
        <v>512</v>
      </c>
      <c r="Y11538" t="str">
        <f>IF(Table1[[#This Row],[RFM_Score]]="555","Champion", IF(AND(J11538&gt;=4,V11538&gt;=4),"Loyal", IF(U11538&lt;=2,"At Risk", IF(W11538&gt;=4,"Potential Loyalist","Others"))))</f>
        <v>Others</v>
      </c>
    </row>
    <row r="11539" spans="1:25">
      <c r="A11539" t="s">
        <v>5097</v>
      </c>
      <c r="B11539">
        <v>31</v>
      </c>
      <c r="C11539" t="s">
        <v>24</v>
      </c>
      <c r="D11539" t="s">
        <v>41</v>
      </c>
      <c r="E11539" s="6" t="s">
        <v>23609</v>
      </c>
      <c r="F11539" t="s">
        <v>37</v>
      </c>
      <c r="G11539">
        <v>0</v>
      </c>
      <c r="H11539">
        <v>0</v>
      </c>
      <c r="I11539">
        <v>54</v>
      </c>
      <c r="J11539">
        <v>4</v>
      </c>
      <c r="K11539">
        <v>146.02000000000001</v>
      </c>
      <c r="L11539" t="str">
        <f t="shared" si="1080"/>
        <v/>
      </c>
      <c r="M11539">
        <v>0</v>
      </c>
      <c r="N11539" t="str">
        <f t="shared" si="1081"/>
        <v/>
      </c>
      <c r="O11539">
        <v>79</v>
      </c>
      <c r="P11539" s="11">
        <v>0</v>
      </c>
      <c r="Q11539" s="11">
        <v>7.4074074074074001E-2</v>
      </c>
      <c r="R11539" s="12">
        <v>0</v>
      </c>
      <c r="S11539" t="s">
        <v>27</v>
      </c>
      <c r="T11539">
        <v>0</v>
      </c>
      <c r="U11539">
        <f t="shared" si="1082"/>
        <v>2</v>
      </c>
      <c r="V11539">
        <f t="shared" si="1083"/>
        <v>1</v>
      </c>
      <c r="W11539">
        <f t="shared" si="1084"/>
        <v>2</v>
      </c>
      <c r="X11539" t="str">
        <f t="shared" si="1085"/>
        <v>212</v>
      </c>
      <c r="Y11539" t="str">
        <f>IF(Table1[[#This Row],[RFM_Score]]="555","Champion", IF(AND(J11539&gt;=4,V11539&gt;=4),"Loyal", IF(U11539&lt;=2,"At Risk", IF(W11539&gt;=4,"Potential Loyalist","Others"))))</f>
        <v>At Risk</v>
      </c>
    </row>
    <row r="11540" spans="1:25">
      <c r="A11540" t="s">
        <v>963</v>
      </c>
      <c r="B11540">
        <v>28</v>
      </c>
      <c r="C11540" t="s">
        <v>24</v>
      </c>
      <c r="D11540" t="s">
        <v>25</v>
      </c>
      <c r="E11540" s="6" t="s">
        <v>23610</v>
      </c>
      <c r="F11540" t="s">
        <v>37</v>
      </c>
      <c r="G11540">
        <v>3</v>
      </c>
      <c r="H11540">
        <v>0</v>
      </c>
      <c r="I11540">
        <v>39</v>
      </c>
      <c r="J11540">
        <v>0</v>
      </c>
      <c r="K11540">
        <v>145.5</v>
      </c>
      <c r="L11540" t="str">
        <f t="shared" si="1080"/>
        <v/>
      </c>
      <c r="M11540">
        <v>0</v>
      </c>
      <c r="N11540" t="str">
        <f t="shared" si="1081"/>
        <v/>
      </c>
      <c r="O11540">
        <v>24</v>
      </c>
      <c r="P11540" s="11">
        <v>0</v>
      </c>
      <c r="Q11540" s="11">
        <v>0</v>
      </c>
      <c r="R11540" s="12">
        <v>0</v>
      </c>
      <c r="S11540" t="s">
        <v>27</v>
      </c>
      <c r="T11540">
        <v>1</v>
      </c>
      <c r="U11540">
        <f t="shared" si="1082"/>
        <v>4</v>
      </c>
      <c r="V11540">
        <f t="shared" si="1083"/>
        <v>1</v>
      </c>
      <c r="W11540">
        <f t="shared" si="1084"/>
        <v>2</v>
      </c>
      <c r="X11540" t="str">
        <f t="shared" si="1085"/>
        <v>412</v>
      </c>
      <c r="Y11540" t="str">
        <f>IF(Table1[[#This Row],[RFM_Score]]="555","Champion", IF(AND(J11540&gt;=4,V11540&gt;=4),"Loyal", IF(U11540&lt;=2,"At Risk", IF(W11540&gt;=4,"Potential Loyalist","Others"))))</f>
        <v>Others</v>
      </c>
    </row>
    <row r="11541" spans="1:25">
      <c r="A11541" t="s">
        <v>281</v>
      </c>
      <c r="B11541">
        <v>20</v>
      </c>
      <c r="C11541" t="s">
        <v>24</v>
      </c>
      <c r="D11541" t="s">
        <v>25</v>
      </c>
      <c r="E11541" s="6" t="s">
        <v>23611</v>
      </c>
      <c r="F11541" t="s">
        <v>30</v>
      </c>
      <c r="G11541">
        <v>2</v>
      </c>
      <c r="H11541">
        <v>0</v>
      </c>
      <c r="I11541">
        <v>44</v>
      </c>
      <c r="J11541">
        <v>4</v>
      </c>
      <c r="K11541">
        <v>144.63999999999999</v>
      </c>
      <c r="L11541" t="str">
        <f t="shared" si="1080"/>
        <v/>
      </c>
      <c r="M11541">
        <v>0</v>
      </c>
      <c r="N11541" t="str">
        <f t="shared" si="1081"/>
        <v/>
      </c>
      <c r="O11541">
        <v>9</v>
      </c>
      <c r="P11541" s="11">
        <v>0</v>
      </c>
      <c r="Q11541" s="11">
        <v>9.0909090909090898E-2</v>
      </c>
      <c r="R11541" s="12">
        <v>0</v>
      </c>
      <c r="S11541" t="s">
        <v>27</v>
      </c>
      <c r="T11541">
        <v>0</v>
      </c>
      <c r="U11541">
        <f t="shared" si="1082"/>
        <v>5</v>
      </c>
      <c r="V11541">
        <f t="shared" si="1083"/>
        <v>1</v>
      </c>
      <c r="W11541">
        <f t="shared" si="1084"/>
        <v>2</v>
      </c>
      <c r="X11541" t="str">
        <f t="shared" si="1085"/>
        <v>512</v>
      </c>
      <c r="Y11541" t="str">
        <f>IF(Table1[[#This Row],[RFM_Score]]="555","Champion", IF(AND(J11541&gt;=4,V11541&gt;=4),"Loyal", IF(U11541&lt;=2,"At Risk", IF(W11541&gt;=4,"Potential Loyalist","Others"))))</f>
        <v>Others</v>
      </c>
    </row>
    <row r="11542" spans="1:25">
      <c r="A11542" t="s">
        <v>3249</v>
      </c>
      <c r="B11542">
        <v>55</v>
      </c>
      <c r="C11542" t="s">
        <v>19</v>
      </c>
      <c r="D11542" t="s">
        <v>25</v>
      </c>
      <c r="E11542" s="6" t="s">
        <v>23612</v>
      </c>
      <c r="F11542" t="s">
        <v>26</v>
      </c>
      <c r="G11542">
        <v>0</v>
      </c>
      <c r="H11542">
        <v>0</v>
      </c>
      <c r="I11542">
        <v>39</v>
      </c>
      <c r="J11542">
        <v>2</v>
      </c>
      <c r="K11542">
        <v>144.16999999999999</v>
      </c>
      <c r="L11542" t="str">
        <f t="shared" si="1080"/>
        <v/>
      </c>
      <c r="M11542">
        <v>0</v>
      </c>
      <c r="N11542" t="str">
        <f t="shared" si="1081"/>
        <v/>
      </c>
      <c r="O11542">
        <v>2</v>
      </c>
      <c r="P11542" s="11">
        <v>0</v>
      </c>
      <c r="Q11542" s="11">
        <v>5.1282051282051197E-2</v>
      </c>
      <c r="R11542" s="12">
        <v>0</v>
      </c>
      <c r="S11542" t="s">
        <v>27</v>
      </c>
      <c r="T11542">
        <v>0</v>
      </c>
      <c r="U11542">
        <f t="shared" si="1082"/>
        <v>5</v>
      </c>
      <c r="V11542">
        <f t="shared" si="1083"/>
        <v>1</v>
      </c>
      <c r="W11542">
        <f t="shared" si="1084"/>
        <v>2</v>
      </c>
      <c r="X11542" t="str">
        <f t="shared" si="1085"/>
        <v>512</v>
      </c>
      <c r="Y11542" t="str">
        <f>IF(Table1[[#This Row],[RFM_Score]]="555","Champion", IF(AND(J11542&gt;=4,V11542&gt;=4),"Loyal", IF(U11542&lt;=2,"At Risk", IF(W11542&gt;=4,"Potential Loyalist","Others"))))</f>
        <v>Others</v>
      </c>
    </row>
    <row r="11543" spans="1:25">
      <c r="A11543" t="s">
        <v>5327</v>
      </c>
      <c r="B11543">
        <v>53</v>
      </c>
      <c r="C11543" t="s">
        <v>24</v>
      </c>
      <c r="D11543" t="s">
        <v>41</v>
      </c>
      <c r="E11543" s="6" t="s">
        <v>23613</v>
      </c>
      <c r="F11543" t="s">
        <v>62</v>
      </c>
      <c r="G11543">
        <v>6</v>
      </c>
      <c r="H11543">
        <v>1</v>
      </c>
      <c r="I11543">
        <v>53</v>
      </c>
      <c r="J11543">
        <v>3</v>
      </c>
      <c r="K11543">
        <v>144.06</v>
      </c>
      <c r="L11543" t="str">
        <f t="shared" si="1080"/>
        <v/>
      </c>
      <c r="M11543">
        <v>0</v>
      </c>
      <c r="N11543" t="str">
        <f t="shared" si="1081"/>
        <v/>
      </c>
      <c r="O11543">
        <v>59</v>
      </c>
      <c r="P11543" s="11">
        <v>0.16666666666666599</v>
      </c>
      <c r="Q11543" s="11">
        <v>5.6603773584905599E-2</v>
      </c>
      <c r="R11543" s="12">
        <v>0</v>
      </c>
      <c r="S11543" t="s">
        <v>27</v>
      </c>
      <c r="T11543">
        <v>0</v>
      </c>
      <c r="U11543">
        <f t="shared" si="1082"/>
        <v>3</v>
      </c>
      <c r="V11543">
        <f t="shared" si="1083"/>
        <v>1</v>
      </c>
      <c r="W11543">
        <f t="shared" si="1084"/>
        <v>2</v>
      </c>
      <c r="X11543" t="str">
        <f t="shared" si="1085"/>
        <v>312</v>
      </c>
      <c r="Y11543" t="str">
        <f>IF(Table1[[#This Row],[RFM_Score]]="555","Champion", IF(AND(J11543&gt;=4,V11543&gt;=4),"Loyal", IF(U11543&lt;=2,"At Risk", IF(W11543&gt;=4,"Potential Loyalist","Others"))))</f>
        <v>Others</v>
      </c>
    </row>
    <row r="11544" spans="1:25">
      <c r="A11544" t="s">
        <v>8227</v>
      </c>
      <c r="B11544">
        <v>42</v>
      </c>
      <c r="C11544" t="s">
        <v>19</v>
      </c>
      <c r="D11544" t="s">
        <v>25</v>
      </c>
      <c r="E11544" s="6" t="s">
        <v>23614</v>
      </c>
      <c r="F11544" t="s">
        <v>26</v>
      </c>
      <c r="G11544">
        <v>6</v>
      </c>
      <c r="H11544">
        <v>2</v>
      </c>
      <c r="I11544">
        <v>46</v>
      </c>
      <c r="J11544">
        <v>1</v>
      </c>
      <c r="K11544">
        <v>143.85</v>
      </c>
      <c r="L11544" t="str">
        <f t="shared" si="1080"/>
        <v/>
      </c>
      <c r="M11544">
        <v>0</v>
      </c>
      <c r="N11544" t="str">
        <f t="shared" si="1081"/>
        <v/>
      </c>
      <c r="O11544">
        <v>17</v>
      </c>
      <c r="P11544" s="11">
        <v>0.33333333333333298</v>
      </c>
      <c r="Q11544" s="11">
        <v>2.1739130434782601E-2</v>
      </c>
      <c r="R11544" s="12">
        <v>0</v>
      </c>
      <c r="S11544" t="s">
        <v>27</v>
      </c>
      <c r="T11544">
        <v>0</v>
      </c>
      <c r="U11544">
        <f t="shared" si="1082"/>
        <v>5</v>
      </c>
      <c r="V11544">
        <f t="shared" si="1083"/>
        <v>1</v>
      </c>
      <c r="W11544">
        <f t="shared" si="1084"/>
        <v>2</v>
      </c>
      <c r="X11544" t="str">
        <f t="shared" si="1085"/>
        <v>512</v>
      </c>
      <c r="Y11544" t="str">
        <f>IF(Table1[[#This Row],[RFM_Score]]="555","Champion", IF(AND(J11544&gt;=4,V11544&gt;=4),"Loyal", IF(U11544&lt;=2,"At Risk", IF(W11544&gt;=4,"Potential Loyalist","Others"))))</f>
        <v>Others</v>
      </c>
    </row>
    <row r="11545" spans="1:25">
      <c r="A11545" t="s">
        <v>887</v>
      </c>
      <c r="B11545">
        <v>27</v>
      </c>
      <c r="C11545" t="s">
        <v>24</v>
      </c>
      <c r="D11545" t="s">
        <v>25</v>
      </c>
      <c r="E11545" s="6" t="s">
        <v>23615</v>
      </c>
      <c r="F11545" t="s">
        <v>21</v>
      </c>
      <c r="G11545">
        <v>4</v>
      </c>
      <c r="H11545">
        <v>1</v>
      </c>
      <c r="I11545">
        <v>58</v>
      </c>
      <c r="J11545">
        <v>4</v>
      </c>
      <c r="K11545">
        <v>143.78</v>
      </c>
      <c r="L11545" t="str">
        <f t="shared" si="1080"/>
        <v/>
      </c>
      <c r="M11545">
        <v>0</v>
      </c>
      <c r="N11545" t="str">
        <f t="shared" si="1081"/>
        <v/>
      </c>
      <c r="O11545">
        <v>17</v>
      </c>
      <c r="P11545" s="11">
        <v>0.25</v>
      </c>
      <c r="Q11545" s="11">
        <v>6.8965517241379296E-2</v>
      </c>
      <c r="R11545" s="12">
        <v>0</v>
      </c>
      <c r="S11545" t="s">
        <v>27</v>
      </c>
      <c r="T11545">
        <v>0</v>
      </c>
      <c r="U11545">
        <f t="shared" si="1082"/>
        <v>5</v>
      </c>
      <c r="V11545">
        <f t="shared" si="1083"/>
        <v>1</v>
      </c>
      <c r="W11545">
        <f t="shared" si="1084"/>
        <v>2</v>
      </c>
      <c r="X11545" t="str">
        <f t="shared" si="1085"/>
        <v>512</v>
      </c>
      <c r="Y11545" t="str">
        <f>IF(Table1[[#This Row],[RFM_Score]]="555","Champion", IF(AND(J11545&gt;=4,V11545&gt;=4),"Loyal", IF(U11545&lt;=2,"At Risk", IF(W11545&gt;=4,"Potential Loyalist","Others"))))</f>
        <v>Others</v>
      </c>
    </row>
    <row r="11546" spans="1:25">
      <c r="A11546" t="s">
        <v>10734</v>
      </c>
      <c r="B11546">
        <v>60</v>
      </c>
      <c r="C11546" t="s">
        <v>24</v>
      </c>
      <c r="D11546" t="s">
        <v>29</v>
      </c>
      <c r="E11546" s="6" t="s">
        <v>23616</v>
      </c>
      <c r="F11546" t="s">
        <v>62</v>
      </c>
      <c r="G11546">
        <v>5</v>
      </c>
      <c r="H11546">
        <v>2</v>
      </c>
      <c r="I11546">
        <v>42</v>
      </c>
      <c r="J11546">
        <v>1</v>
      </c>
      <c r="K11546">
        <v>143.63999999999999</v>
      </c>
      <c r="L11546" t="str">
        <f t="shared" si="1080"/>
        <v/>
      </c>
      <c r="M11546">
        <v>0</v>
      </c>
      <c r="N11546" t="str">
        <f t="shared" si="1081"/>
        <v/>
      </c>
      <c r="O11546">
        <v>21</v>
      </c>
      <c r="P11546" s="11">
        <v>0.4</v>
      </c>
      <c r="Q11546" s="11">
        <v>2.3809523809523801E-2</v>
      </c>
      <c r="R11546" s="12">
        <v>0</v>
      </c>
      <c r="S11546" t="s">
        <v>27</v>
      </c>
      <c r="T11546">
        <v>0</v>
      </c>
      <c r="U11546">
        <f t="shared" si="1082"/>
        <v>4</v>
      </c>
      <c r="V11546">
        <f t="shared" si="1083"/>
        <v>1</v>
      </c>
      <c r="W11546">
        <f t="shared" si="1084"/>
        <v>2</v>
      </c>
      <c r="X11546" t="str">
        <f t="shared" si="1085"/>
        <v>412</v>
      </c>
      <c r="Y11546" t="str">
        <f>IF(Table1[[#This Row],[RFM_Score]]="555","Champion", IF(AND(J11546&gt;=4,V11546&gt;=4),"Loyal", IF(U11546&lt;=2,"At Risk", IF(W11546&gt;=4,"Potential Loyalist","Others"))))</f>
        <v>Others</v>
      </c>
    </row>
    <row r="11547" spans="1:25">
      <c r="A11547" t="s">
        <v>6075</v>
      </c>
      <c r="B11547">
        <v>44</v>
      </c>
      <c r="C11547" t="s">
        <v>24</v>
      </c>
      <c r="D11547" t="s">
        <v>35</v>
      </c>
      <c r="E11547" s="6" t="s">
        <v>23617</v>
      </c>
      <c r="F11547" t="s">
        <v>30</v>
      </c>
      <c r="G11547">
        <v>4</v>
      </c>
      <c r="H11547">
        <v>2</v>
      </c>
      <c r="I11547">
        <v>51</v>
      </c>
      <c r="J11547">
        <v>1</v>
      </c>
      <c r="K11547">
        <v>143.38999999999999</v>
      </c>
      <c r="L11547" t="str">
        <f t="shared" si="1080"/>
        <v/>
      </c>
      <c r="M11547">
        <v>0</v>
      </c>
      <c r="N11547" t="str">
        <f t="shared" si="1081"/>
        <v/>
      </c>
      <c r="O11547">
        <v>24</v>
      </c>
      <c r="P11547" s="11">
        <v>0.5</v>
      </c>
      <c r="Q11547" s="11">
        <v>1.9607843137254902E-2</v>
      </c>
      <c r="R11547" s="12">
        <v>0</v>
      </c>
      <c r="S11547" t="s">
        <v>27</v>
      </c>
      <c r="T11547">
        <v>0</v>
      </c>
      <c r="U11547">
        <f t="shared" si="1082"/>
        <v>4</v>
      </c>
      <c r="V11547">
        <f t="shared" si="1083"/>
        <v>1</v>
      </c>
      <c r="W11547">
        <f t="shared" si="1084"/>
        <v>2</v>
      </c>
      <c r="X11547" t="str">
        <f t="shared" si="1085"/>
        <v>412</v>
      </c>
      <c r="Y11547" t="str">
        <f>IF(Table1[[#This Row],[RFM_Score]]="555","Champion", IF(AND(J11547&gt;=4,V11547&gt;=4),"Loyal", IF(U11547&lt;=2,"At Risk", IF(W11547&gt;=4,"Potential Loyalist","Others"))))</f>
        <v>Others</v>
      </c>
    </row>
    <row r="11548" spans="1:25">
      <c r="A11548" t="s">
        <v>431</v>
      </c>
      <c r="B11548">
        <v>49</v>
      </c>
      <c r="C11548" t="s">
        <v>19</v>
      </c>
      <c r="D11548" t="s">
        <v>25</v>
      </c>
      <c r="E11548" s="6" t="s">
        <v>23618</v>
      </c>
      <c r="F11548" t="s">
        <v>26</v>
      </c>
      <c r="G11548">
        <v>4</v>
      </c>
      <c r="H11548">
        <v>1</v>
      </c>
      <c r="I11548">
        <v>51</v>
      </c>
      <c r="J11548">
        <v>3</v>
      </c>
      <c r="K11548">
        <v>143.38</v>
      </c>
      <c r="L11548" t="str">
        <f t="shared" si="1080"/>
        <v/>
      </c>
      <c r="M11548">
        <v>0</v>
      </c>
      <c r="N11548" t="str">
        <f t="shared" si="1081"/>
        <v/>
      </c>
      <c r="O11548">
        <v>43</v>
      </c>
      <c r="P11548" s="11">
        <v>0.25</v>
      </c>
      <c r="Q11548" s="11">
        <v>5.8823529411764698E-2</v>
      </c>
      <c r="R11548" s="12">
        <v>0</v>
      </c>
      <c r="S11548" t="s">
        <v>27</v>
      </c>
      <c r="T11548">
        <v>0</v>
      </c>
      <c r="U11548">
        <f t="shared" si="1082"/>
        <v>3</v>
      </c>
      <c r="V11548">
        <f t="shared" si="1083"/>
        <v>1</v>
      </c>
      <c r="W11548">
        <f t="shared" si="1084"/>
        <v>2</v>
      </c>
      <c r="X11548" t="str">
        <f t="shared" si="1085"/>
        <v>312</v>
      </c>
      <c r="Y11548" t="str">
        <f>IF(Table1[[#This Row],[RFM_Score]]="555","Champion", IF(AND(J11548&gt;=4,V11548&gt;=4),"Loyal", IF(U11548&lt;=2,"At Risk", IF(W11548&gt;=4,"Potential Loyalist","Others"))))</f>
        <v>Others</v>
      </c>
    </row>
    <row r="11549" spans="1:25">
      <c r="A11549" t="s">
        <v>5957</v>
      </c>
      <c r="B11549">
        <v>50</v>
      </c>
      <c r="C11549" t="s">
        <v>24</v>
      </c>
      <c r="D11549" t="s">
        <v>25</v>
      </c>
      <c r="E11549" s="6" t="s">
        <v>23619</v>
      </c>
      <c r="F11549" t="s">
        <v>30</v>
      </c>
      <c r="G11549">
        <v>4</v>
      </c>
      <c r="H11549">
        <v>1</v>
      </c>
      <c r="I11549">
        <v>48</v>
      </c>
      <c r="J11549">
        <v>1</v>
      </c>
      <c r="K11549">
        <v>143.30000000000001</v>
      </c>
      <c r="L11549" t="str">
        <f t="shared" si="1080"/>
        <v/>
      </c>
      <c r="M11549">
        <v>0</v>
      </c>
      <c r="N11549" t="str">
        <f t="shared" si="1081"/>
        <v/>
      </c>
      <c r="O11549">
        <v>31</v>
      </c>
      <c r="P11549" s="11">
        <v>0.25</v>
      </c>
      <c r="Q11549" s="11">
        <v>2.0833333333333301E-2</v>
      </c>
      <c r="R11549" s="12">
        <v>0</v>
      </c>
      <c r="S11549" t="s">
        <v>27</v>
      </c>
      <c r="T11549">
        <v>0</v>
      </c>
      <c r="U11549">
        <f t="shared" si="1082"/>
        <v>4</v>
      </c>
      <c r="V11549">
        <f t="shared" si="1083"/>
        <v>1</v>
      </c>
      <c r="W11549">
        <f t="shared" si="1084"/>
        <v>2</v>
      </c>
      <c r="X11549" t="str">
        <f t="shared" si="1085"/>
        <v>412</v>
      </c>
      <c r="Y11549" t="str">
        <f>IF(Table1[[#This Row],[RFM_Score]]="555","Champion", IF(AND(J11549&gt;=4,V11549&gt;=4),"Loyal", IF(U11549&lt;=2,"At Risk", IF(W11549&gt;=4,"Potential Loyalist","Others"))))</f>
        <v>Others</v>
      </c>
    </row>
    <row r="11550" spans="1:25">
      <c r="A11550" t="s">
        <v>2331</v>
      </c>
      <c r="B11550">
        <v>25</v>
      </c>
      <c r="C11550" t="s">
        <v>24</v>
      </c>
      <c r="D11550" t="s">
        <v>41</v>
      </c>
      <c r="E11550" s="6" t="s">
        <v>23620</v>
      </c>
      <c r="F11550" t="s">
        <v>26</v>
      </c>
      <c r="G11550">
        <v>3</v>
      </c>
      <c r="H11550">
        <v>1</v>
      </c>
      <c r="I11550">
        <v>47</v>
      </c>
      <c r="J11550">
        <v>2</v>
      </c>
      <c r="K11550">
        <v>143.28</v>
      </c>
      <c r="L11550" t="str">
        <f t="shared" si="1080"/>
        <v/>
      </c>
      <c r="M11550">
        <v>0</v>
      </c>
      <c r="N11550" t="str">
        <f t="shared" si="1081"/>
        <v/>
      </c>
      <c r="O11550">
        <v>26</v>
      </c>
      <c r="P11550" s="11">
        <v>0.33333333333333298</v>
      </c>
      <c r="Q11550" s="11">
        <v>4.2553191489361701E-2</v>
      </c>
      <c r="R11550" s="12">
        <v>0</v>
      </c>
      <c r="S11550" t="s">
        <v>27</v>
      </c>
      <c r="T11550">
        <v>0</v>
      </c>
      <c r="U11550">
        <f t="shared" si="1082"/>
        <v>4</v>
      </c>
      <c r="V11550">
        <f t="shared" si="1083"/>
        <v>1</v>
      </c>
      <c r="W11550">
        <f t="shared" si="1084"/>
        <v>2</v>
      </c>
      <c r="X11550" t="str">
        <f t="shared" si="1085"/>
        <v>412</v>
      </c>
      <c r="Y11550" t="str">
        <f>IF(Table1[[#This Row],[RFM_Score]]="555","Champion", IF(AND(J11550&gt;=4,V11550&gt;=4),"Loyal", IF(U11550&lt;=2,"At Risk", IF(W11550&gt;=4,"Potential Loyalist","Others"))))</f>
        <v>Others</v>
      </c>
    </row>
    <row r="11551" spans="1:25">
      <c r="A11551" t="s">
        <v>7898</v>
      </c>
      <c r="B11551">
        <v>36</v>
      </c>
      <c r="C11551" t="s">
        <v>24</v>
      </c>
      <c r="D11551" t="s">
        <v>25</v>
      </c>
      <c r="E11551" s="6" t="s">
        <v>23621</v>
      </c>
      <c r="F11551" t="s">
        <v>30</v>
      </c>
      <c r="G11551">
        <v>3</v>
      </c>
      <c r="H11551">
        <v>0</v>
      </c>
      <c r="I11551">
        <v>40</v>
      </c>
      <c r="J11551">
        <v>4</v>
      </c>
      <c r="K11551">
        <v>143.18</v>
      </c>
      <c r="L11551" t="str">
        <f t="shared" si="1080"/>
        <v/>
      </c>
      <c r="M11551">
        <v>0</v>
      </c>
      <c r="N11551" t="str">
        <f t="shared" si="1081"/>
        <v/>
      </c>
      <c r="O11551">
        <v>33</v>
      </c>
      <c r="P11551" s="11">
        <v>0</v>
      </c>
      <c r="Q11551" s="11">
        <v>0.1</v>
      </c>
      <c r="R11551" s="12">
        <v>0</v>
      </c>
      <c r="S11551" t="s">
        <v>27</v>
      </c>
      <c r="T11551">
        <v>0</v>
      </c>
      <c r="U11551">
        <f t="shared" si="1082"/>
        <v>4</v>
      </c>
      <c r="V11551">
        <f t="shared" si="1083"/>
        <v>1</v>
      </c>
      <c r="W11551">
        <f t="shared" si="1084"/>
        <v>2</v>
      </c>
      <c r="X11551" t="str">
        <f t="shared" si="1085"/>
        <v>412</v>
      </c>
      <c r="Y11551" t="str">
        <f>IF(Table1[[#This Row],[RFM_Score]]="555","Champion", IF(AND(J11551&gt;=4,V11551&gt;=4),"Loyal", IF(U11551&lt;=2,"At Risk", IF(W11551&gt;=4,"Potential Loyalist","Others"))))</f>
        <v>Others</v>
      </c>
    </row>
    <row r="11552" spans="1:25">
      <c r="A11552" t="s">
        <v>6521</v>
      </c>
      <c r="B11552">
        <v>43</v>
      </c>
      <c r="C11552" t="s">
        <v>24</v>
      </c>
      <c r="D11552" t="s">
        <v>25</v>
      </c>
      <c r="E11552" s="6" t="s">
        <v>23622</v>
      </c>
      <c r="F11552" t="s">
        <v>26</v>
      </c>
      <c r="G11552">
        <v>2</v>
      </c>
      <c r="H11552">
        <v>0</v>
      </c>
      <c r="I11552">
        <v>47</v>
      </c>
      <c r="J11552">
        <v>3</v>
      </c>
      <c r="K11552">
        <v>142.82</v>
      </c>
      <c r="L11552" t="str">
        <f t="shared" si="1080"/>
        <v/>
      </c>
      <c r="M11552">
        <v>0</v>
      </c>
      <c r="N11552" t="str">
        <f t="shared" si="1081"/>
        <v/>
      </c>
      <c r="O11552">
        <v>32</v>
      </c>
      <c r="P11552" s="11">
        <v>0</v>
      </c>
      <c r="Q11552" s="11">
        <v>6.3829787234042507E-2</v>
      </c>
      <c r="R11552" s="12">
        <v>0</v>
      </c>
      <c r="S11552" t="s">
        <v>27</v>
      </c>
      <c r="T11552">
        <v>0</v>
      </c>
      <c r="U11552">
        <f t="shared" si="1082"/>
        <v>4</v>
      </c>
      <c r="V11552">
        <f t="shared" si="1083"/>
        <v>1</v>
      </c>
      <c r="W11552">
        <f t="shared" si="1084"/>
        <v>2</v>
      </c>
      <c r="X11552" t="str">
        <f t="shared" si="1085"/>
        <v>412</v>
      </c>
      <c r="Y11552" t="str">
        <f>IF(Table1[[#This Row],[RFM_Score]]="555","Champion", IF(AND(J11552&gt;=4,V11552&gt;=4),"Loyal", IF(U11552&lt;=2,"At Risk", IF(W11552&gt;=4,"Potential Loyalist","Others"))))</f>
        <v>Others</v>
      </c>
    </row>
    <row r="11553" spans="1:25">
      <c r="A11553" t="s">
        <v>10917</v>
      </c>
      <c r="B11553">
        <v>24</v>
      </c>
      <c r="C11553" t="s">
        <v>19</v>
      </c>
      <c r="D11553" t="s">
        <v>46</v>
      </c>
      <c r="E11553" s="6" t="s">
        <v>23623</v>
      </c>
      <c r="F11553" t="s">
        <v>37</v>
      </c>
      <c r="G11553">
        <v>2</v>
      </c>
      <c r="H11553">
        <v>0</v>
      </c>
      <c r="I11553">
        <v>60</v>
      </c>
      <c r="J11553">
        <v>3</v>
      </c>
      <c r="K11553">
        <v>142.61000000000001</v>
      </c>
      <c r="L11553" t="str">
        <f t="shared" si="1080"/>
        <v/>
      </c>
      <c r="M11553">
        <v>0</v>
      </c>
      <c r="N11553" t="str">
        <f t="shared" si="1081"/>
        <v/>
      </c>
      <c r="O11553">
        <v>10</v>
      </c>
      <c r="P11553" s="11">
        <v>0</v>
      </c>
      <c r="Q11553" s="11">
        <v>0.05</v>
      </c>
      <c r="R11553" s="12">
        <v>0</v>
      </c>
      <c r="S11553" t="s">
        <v>27</v>
      </c>
      <c r="T11553">
        <v>1</v>
      </c>
      <c r="U11553">
        <f t="shared" si="1082"/>
        <v>5</v>
      </c>
      <c r="V11553">
        <f t="shared" si="1083"/>
        <v>1</v>
      </c>
      <c r="W11553">
        <f t="shared" si="1084"/>
        <v>2</v>
      </c>
      <c r="X11553" t="str">
        <f t="shared" si="1085"/>
        <v>512</v>
      </c>
      <c r="Y11553" t="str">
        <f>IF(Table1[[#This Row],[RFM_Score]]="555","Champion", IF(AND(J11553&gt;=4,V11553&gt;=4),"Loyal", IF(U11553&lt;=2,"At Risk", IF(W11553&gt;=4,"Potential Loyalist","Others"))))</f>
        <v>Others</v>
      </c>
    </row>
    <row r="11554" spans="1:25">
      <c r="A11554" t="s">
        <v>8769</v>
      </c>
      <c r="B11554">
        <v>38</v>
      </c>
      <c r="C11554" t="s">
        <v>24</v>
      </c>
      <c r="D11554" t="s">
        <v>35</v>
      </c>
      <c r="E11554" s="6" t="s">
        <v>23624</v>
      </c>
      <c r="F11554" t="s">
        <v>26</v>
      </c>
      <c r="G11554">
        <v>4</v>
      </c>
      <c r="H11554">
        <v>1</v>
      </c>
      <c r="I11554">
        <v>47</v>
      </c>
      <c r="J11554">
        <v>2</v>
      </c>
      <c r="K11554">
        <v>141.91</v>
      </c>
      <c r="L11554" t="str">
        <f t="shared" si="1080"/>
        <v/>
      </c>
      <c r="M11554">
        <v>0</v>
      </c>
      <c r="N11554" t="str">
        <f t="shared" si="1081"/>
        <v/>
      </c>
      <c r="O11554">
        <v>46</v>
      </c>
      <c r="P11554" s="11">
        <v>0.25</v>
      </c>
      <c r="Q11554" s="11">
        <v>4.2553191489361701E-2</v>
      </c>
      <c r="R11554" s="12">
        <v>0</v>
      </c>
      <c r="S11554" t="s">
        <v>27</v>
      </c>
      <c r="T11554">
        <v>0</v>
      </c>
      <c r="U11554">
        <f t="shared" si="1082"/>
        <v>3</v>
      </c>
      <c r="V11554">
        <f t="shared" si="1083"/>
        <v>1</v>
      </c>
      <c r="W11554">
        <f t="shared" si="1084"/>
        <v>2</v>
      </c>
      <c r="X11554" t="str">
        <f t="shared" si="1085"/>
        <v>312</v>
      </c>
      <c r="Y11554" t="str">
        <f>IF(Table1[[#This Row],[RFM_Score]]="555","Champion", IF(AND(J11554&gt;=4,V11554&gt;=4),"Loyal", IF(U11554&lt;=2,"At Risk", IF(W11554&gt;=4,"Potential Loyalist","Others"))))</f>
        <v>Others</v>
      </c>
    </row>
    <row r="11555" spans="1:25">
      <c r="A11555" t="s">
        <v>6812</v>
      </c>
      <c r="B11555">
        <v>44</v>
      </c>
      <c r="C11555" t="s">
        <v>24</v>
      </c>
      <c r="D11555" t="s">
        <v>41</v>
      </c>
      <c r="E11555" s="6" t="s">
        <v>23625</v>
      </c>
      <c r="F11555" t="s">
        <v>30</v>
      </c>
      <c r="G11555">
        <v>3</v>
      </c>
      <c r="H11555">
        <v>1</v>
      </c>
      <c r="I11555">
        <v>54</v>
      </c>
      <c r="J11555">
        <v>3</v>
      </c>
      <c r="K11555">
        <v>141.1</v>
      </c>
      <c r="L11555" t="str">
        <f t="shared" si="1080"/>
        <v/>
      </c>
      <c r="M11555">
        <v>0</v>
      </c>
      <c r="N11555" t="str">
        <f t="shared" si="1081"/>
        <v/>
      </c>
      <c r="O11555">
        <v>45</v>
      </c>
      <c r="P11555" s="11">
        <v>0.33333333333333298</v>
      </c>
      <c r="Q11555" s="11">
        <v>5.5555555555555497E-2</v>
      </c>
      <c r="R11555" s="12">
        <v>0</v>
      </c>
      <c r="S11555" t="s">
        <v>27</v>
      </c>
      <c r="T11555">
        <v>0</v>
      </c>
      <c r="U11555">
        <f t="shared" si="1082"/>
        <v>3</v>
      </c>
      <c r="V11555">
        <f t="shared" si="1083"/>
        <v>1</v>
      </c>
      <c r="W11555">
        <f t="shared" si="1084"/>
        <v>2</v>
      </c>
      <c r="X11555" t="str">
        <f t="shared" si="1085"/>
        <v>312</v>
      </c>
      <c r="Y11555" t="str">
        <f>IF(Table1[[#This Row],[RFM_Score]]="555","Champion", IF(AND(J11555&gt;=4,V11555&gt;=4),"Loyal", IF(U11555&lt;=2,"At Risk", IF(W11555&gt;=4,"Potential Loyalist","Others"))))</f>
        <v>Others</v>
      </c>
    </row>
    <row r="11556" spans="1:25">
      <c r="A11556" t="s">
        <v>7760</v>
      </c>
      <c r="B11556">
        <v>35</v>
      </c>
      <c r="C11556" t="s">
        <v>19</v>
      </c>
      <c r="D11556" t="s">
        <v>46</v>
      </c>
      <c r="E11556" s="6" t="s">
        <v>23626</v>
      </c>
      <c r="F11556" t="s">
        <v>62</v>
      </c>
      <c r="G11556">
        <v>1</v>
      </c>
      <c r="H11556">
        <v>0</v>
      </c>
      <c r="I11556">
        <v>57</v>
      </c>
      <c r="J11556">
        <v>3</v>
      </c>
      <c r="K11556">
        <v>141.04</v>
      </c>
      <c r="L11556" t="str">
        <f t="shared" si="1080"/>
        <v/>
      </c>
      <c r="M11556">
        <v>0</v>
      </c>
      <c r="N11556" t="str">
        <f t="shared" si="1081"/>
        <v/>
      </c>
      <c r="O11556">
        <v>27</v>
      </c>
      <c r="P11556" s="11">
        <v>0</v>
      </c>
      <c r="Q11556" s="11">
        <v>5.2631578947368397E-2</v>
      </c>
      <c r="R11556" s="12">
        <v>0</v>
      </c>
      <c r="S11556" t="s">
        <v>27</v>
      </c>
      <c r="T11556">
        <v>0</v>
      </c>
      <c r="U11556">
        <f t="shared" si="1082"/>
        <v>4</v>
      </c>
      <c r="V11556">
        <f t="shared" si="1083"/>
        <v>1</v>
      </c>
      <c r="W11556">
        <f t="shared" si="1084"/>
        <v>2</v>
      </c>
      <c r="X11556" t="str">
        <f t="shared" si="1085"/>
        <v>412</v>
      </c>
      <c r="Y11556" t="str">
        <f>IF(Table1[[#This Row],[RFM_Score]]="555","Champion", IF(AND(J11556&gt;=4,V11556&gt;=4),"Loyal", IF(U11556&lt;=2,"At Risk", IF(W11556&gt;=4,"Potential Loyalist","Others"))))</f>
        <v>Others</v>
      </c>
    </row>
    <row r="11557" spans="1:25">
      <c r="A11557" t="s">
        <v>8684</v>
      </c>
      <c r="B11557">
        <v>32</v>
      </c>
      <c r="C11557" t="s">
        <v>24</v>
      </c>
      <c r="D11557" t="s">
        <v>25</v>
      </c>
      <c r="E11557" s="6" t="s">
        <v>23627</v>
      </c>
      <c r="F11557" t="s">
        <v>62</v>
      </c>
      <c r="G11557">
        <v>4</v>
      </c>
      <c r="H11557">
        <v>1</v>
      </c>
      <c r="I11557">
        <v>58</v>
      </c>
      <c r="J11557">
        <v>2</v>
      </c>
      <c r="K11557">
        <v>140.80000000000001</v>
      </c>
      <c r="L11557" t="str">
        <f t="shared" si="1080"/>
        <v/>
      </c>
      <c r="M11557">
        <v>0</v>
      </c>
      <c r="N11557" t="str">
        <f t="shared" si="1081"/>
        <v/>
      </c>
      <c r="O11557">
        <v>39</v>
      </c>
      <c r="P11557" s="11">
        <v>0.25</v>
      </c>
      <c r="Q11557" s="11">
        <v>3.4482758620689599E-2</v>
      </c>
      <c r="R11557" s="12">
        <v>0</v>
      </c>
      <c r="S11557" t="s">
        <v>27</v>
      </c>
      <c r="T11557">
        <v>0</v>
      </c>
      <c r="U11557">
        <f t="shared" si="1082"/>
        <v>4</v>
      </c>
      <c r="V11557">
        <f t="shared" si="1083"/>
        <v>1</v>
      </c>
      <c r="W11557">
        <f t="shared" si="1084"/>
        <v>2</v>
      </c>
      <c r="X11557" t="str">
        <f t="shared" si="1085"/>
        <v>412</v>
      </c>
      <c r="Y11557" t="str">
        <f>IF(Table1[[#This Row],[RFM_Score]]="555","Champion", IF(AND(J11557&gt;=4,V11557&gt;=4),"Loyal", IF(U11557&lt;=2,"At Risk", IF(W11557&gt;=4,"Potential Loyalist","Others"))))</f>
        <v>Others</v>
      </c>
    </row>
    <row r="11558" spans="1:25">
      <c r="A11558" t="s">
        <v>6509</v>
      </c>
      <c r="B11558">
        <v>36</v>
      </c>
      <c r="C11558" t="s">
        <v>19</v>
      </c>
      <c r="D11558" t="s">
        <v>46</v>
      </c>
      <c r="E11558" s="6" t="s">
        <v>23628</v>
      </c>
      <c r="F11558" t="s">
        <v>60</v>
      </c>
      <c r="G11558">
        <v>5</v>
      </c>
      <c r="H11558">
        <v>0</v>
      </c>
      <c r="I11558">
        <v>53</v>
      </c>
      <c r="J11558">
        <v>4</v>
      </c>
      <c r="K11558">
        <v>140.69</v>
      </c>
      <c r="L11558" t="str">
        <f t="shared" si="1080"/>
        <v/>
      </c>
      <c r="M11558">
        <v>0</v>
      </c>
      <c r="N11558" t="str">
        <f t="shared" si="1081"/>
        <v/>
      </c>
      <c r="O11558">
        <v>55</v>
      </c>
      <c r="P11558" s="11">
        <v>0</v>
      </c>
      <c r="Q11558" s="11">
        <v>7.5471698113207503E-2</v>
      </c>
      <c r="R11558" s="12">
        <v>0</v>
      </c>
      <c r="S11558" t="s">
        <v>27</v>
      </c>
      <c r="T11558">
        <v>0</v>
      </c>
      <c r="U11558">
        <f t="shared" si="1082"/>
        <v>3</v>
      </c>
      <c r="V11558">
        <f t="shared" si="1083"/>
        <v>1</v>
      </c>
      <c r="W11558">
        <f t="shared" si="1084"/>
        <v>2</v>
      </c>
      <c r="X11558" t="str">
        <f t="shared" si="1085"/>
        <v>312</v>
      </c>
      <c r="Y11558" t="str">
        <f>IF(Table1[[#This Row],[RFM_Score]]="555","Champion", IF(AND(J11558&gt;=4,V11558&gt;=4),"Loyal", IF(U11558&lt;=2,"At Risk", IF(W11558&gt;=4,"Potential Loyalist","Others"))))</f>
        <v>Others</v>
      </c>
    </row>
    <row r="11559" spans="1:25">
      <c r="A11559" t="s">
        <v>6301</v>
      </c>
      <c r="B11559">
        <v>27</v>
      </c>
      <c r="C11559" t="s">
        <v>19</v>
      </c>
      <c r="D11559" t="s">
        <v>46</v>
      </c>
      <c r="E11559" s="6" t="s">
        <v>23629</v>
      </c>
      <c r="F11559" t="s">
        <v>60</v>
      </c>
      <c r="G11559">
        <v>3</v>
      </c>
      <c r="H11559">
        <v>0</v>
      </c>
      <c r="I11559">
        <v>51</v>
      </c>
      <c r="J11559">
        <v>3</v>
      </c>
      <c r="K11559">
        <v>140.52000000000001</v>
      </c>
      <c r="L11559" t="str">
        <f t="shared" si="1080"/>
        <v/>
      </c>
      <c r="M11559">
        <v>0</v>
      </c>
      <c r="N11559" t="str">
        <f t="shared" si="1081"/>
        <v/>
      </c>
      <c r="O11559">
        <v>87</v>
      </c>
      <c r="P11559" s="11">
        <v>0</v>
      </c>
      <c r="Q11559" s="11">
        <v>5.8823529411764698E-2</v>
      </c>
      <c r="R11559" s="12">
        <v>0</v>
      </c>
      <c r="S11559" t="s">
        <v>27</v>
      </c>
      <c r="T11559">
        <v>0</v>
      </c>
      <c r="U11559">
        <f t="shared" si="1082"/>
        <v>2</v>
      </c>
      <c r="V11559">
        <f t="shared" si="1083"/>
        <v>1</v>
      </c>
      <c r="W11559">
        <f t="shared" si="1084"/>
        <v>2</v>
      </c>
      <c r="X11559" t="str">
        <f t="shared" si="1085"/>
        <v>212</v>
      </c>
      <c r="Y11559" t="str">
        <f>IF(Table1[[#This Row],[RFM_Score]]="555","Champion", IF(AND(J11559&gt;=4,V11559&gt;=4),"Loyal", IF(U11559&lt;=2,"At Risk", IF(W11559&gt;=4,"Potential Loyalist","Others"))))</f>
        <v>At Risk</v>
      </c>
    </row>
    <row r="11560" spans="1:25">
      <c r="A11560" t="s">
        <v>8565</v>
      </c>
      <c r="B11560">
        <v>47</v>
      </c>
      <c r="C11560" t="s">
        <v>19</v>
      </c>
      <c r="D11560" t="s">
        <v>25</v>
      </c>
      <c r="E11560" s="6" t="s">
        <v>23630</v>
      </c>
      <c r="F11560" t="s">
        <v>37</v>
      </c>
      <c r="G11560">
        <v>2</v>
      </c>
      <c r="H11560">
        <v>1</v>
      </c>
      <c r="I11560">
        <v>43</v>
      </c>
      <c r="J11560">
        <v>1</v>
      </c>
      <c r="K11560">
        <v>140.06</v>
      </c>
      <c r="L11560" t="str">
        <f t="shared" si="1080"/>
        <v/>
      </c>
      <c r="M11560">
        <v>0</v>
      </c>
      <c r="N11560" t="str">
        <f t="shared" si="1081"/>
        <v/>
      </c>
      <c r="O11560">
        <v>95</v>
      </c>
      <c r="P11560" s="11">
        <v>0.5</v>
      </c>
      <c r="Q11560" s="11">
        <v>2.3255813953488299E-2</v>
      </c>
      <c r="R11560" s="12">
        <v>0</v>
      </c>
      <c r="S11560" t="s">
        <v>27</v>
      </c>
      <c r="T11560">
        <v>1</v>
      </c>
      <c r="U11560">
        <f t="shared" si="1082"/>
        <v>2</v>
      </c>
      <c r="V11560">
        <f t="shared" si="1083"/>
        <v>1</v>
      </c>
      <c r="W11560">
        <f t="shared" si="1084"/>
        <v>2</v>
      </c>
      <c r="X11560" t="str">
        <f t="shared" si="1085"/>
        <v>212</v>
      </c>
      <c r="Y11560" t="str">
        <f>IF(Table1[[#This Row],[RFM_Score]]="555","Champion", IF(AND(J11560&gt;=4,V11560&gt;=4),"Loyal", IF(U11560&lt;=2,"At Risk", IF(W11560&gt;=4,"Potential Loyalist","Others"))))</f>
        <v>At Risk</v>
      </c>
    </row>
    <row r="11561" spans="1:25">
      <c r="A11561" t="s">
        <v>9251</v>
      </c>
      <c r="B11561">
        <v>27</v>
      </c>
      <c r="C11561" t="s">
        <v>24</v>
      </c>
      <c r="D11561" t="s">
        <v>41</v>
      </c>
      <c r="E11561" s="6" t="s">
        <v>23631</v>
      </c>
      <c r="F11561" t="s">
        <v>60</v>
      </c>
      <c r="G11561">
        <v>2</v>
      </c>
      <c r="H11561">
        <v>1</v>
      </c>
      <c r="I11561">
        <v>43</v>
      </c>
      <c r="J11561">
        <v>3</v>
      </c>
      <c r="K11561">
        <v>139.32</v>
      </c>
      <c r="L11561" t="str">
        <f t="shared" si="1080"/>
        <v/>
      </c>
      <c r="M11561">
        <v>0</v>
      </c>
      <c r="N11561" t="str">
        <f t="shared" si="1081"/>
        <v/>
      </c>
      <c r="O11561">
        <v>20</v>
      </c>
      <c r="P11561" s="11">
        <v>0.5</v>
      </c>
      <c r="Q11561" s="11">
        <v>6.9767441860465101E-2</v>
      </c>
      <c r="R11561" s="12">
        <v>0</v>
      </c>
      <c r="S11561" t="s">
        <v>27</v>
      </c>
      <c r="T11561">
        <v>0</v>
      </c>
      <c r="U11561">
        <f t="shared" si="1082"/>
        <v>5</v>
      </c>
      <c r="V11561">
        <f t="shared" si="1083"/>
        <v>1</v>
      </c>
      <c r="W11561">
        <f t="shared" si="1084"/>
        <v>2</v>
      </c>
      <c r="X11561" t="str">
        <f t="shared" si="1085"/>
        <v>512</v>
      </c>
      <c r="Y11561" t="str">
        <f>IF(Table1[[#This Row],[RFM_Score]]="555","Champion", IF(AND(J11561&gt;=4,V11561&gt;=4),"Loyal", IF(U11561&lt;=2,"At Risk", IF(W11561&gt;=4,"Potential Loyalist","Others"))))</f>
        <v>Others</v>
      </c>
    </row>
    <row r="11562" spans="1:25">
      <c r="A11562" t="s">
        <v>5385</v>
      </c>
      <c r="B11562">
        <v>18</v>
      </c>
      <c r="C11562" t="s">
        <v>19</v>
      </c>
      <c r="D11562" t="s">
        <v>25</v>
      </c>
      <c r="E11562" s="6" t="s">
        <v>23632</v>
      </c>
      <c r="F11562" t="s">
        <v>21</v>
      </c>
      <c r="G11562">
        <v>5</v>
      </c>
      <c r="H11562">
        <v>4</v>
      </c>
      <c r="I11562">
        <v>47</v>
      </c>
      <c r="J11562">
        <v>2</v>
      </c>
      <c r="K11562">
        <v>139.28</v>
      </c>
      <c r="L11562" t="str">
        <f t="shared" si="1080"/>
        <v/>
      </c>
      <c r="M11562">
        <v>0</v>
      </c>
      <c r="N11562" t="str">
        <f t="shared" si="1081"/>
        <v/>
      </c>
      <c r="O11562">
        <v>0</v>
      </c>
      <c r="P11562" s="11">
        <v>0.8</v>
      </c>
      <c r="Q11562" s="11">
        <v>4.2553191489361701E-2</v>
      </c>
      <c r="R11562" s="12">
        <v>0</v>
      </c>
      <c r="S11562" t="s">
        <v>27</v>
      </c>
      <c r="T11562">
        <v>0</v>
      </c>
      <c r="U11562">
        <f t="shared" si="1082"/>
        <v>5</v>
      </c>
      <c r="V11562">
        <f t="shared" si="1083"/>
        <v>1</v>
      </c>
      <c r="W11562">
        <f t="shared" si="1084"/>
        <v>2</v>
      </c>
      <c r="X11562" t="str">
        <f t="shared" si="1085"/>
        <v>512</v>
      </c>
      <c r="Y11562" t="str">
        <f>IF(Table1[[#This Row],[RFM_Score]]="555","Champion", IF(AND(J11562&gt;=4,V11562&gt;=4),"Loyal", IF(U11562&lt;=2,"At Risk", IF(W11562&gt;=4,"Potential Loyalist","Others"))))</f>
        <v>Others</v>
      </c>
    </row>
    <row r="11563" spans="1:25">
      <c r="A11563" t="s">
        <v>4500</v>
      </c>
      <c r="B11563">
        <v>48</v>
      </c>
      <c r="C11563" t="s">
        <v>24</v>
      </c>
      <c r="D11563" t="s">
        <v>46</v>
      </c>
      <c r="E11563" s="6" t="s">
        <v>23633</v>
      </c>
      <c r="F11563" t="s">
        <v>60</v>
      </c>
      <c r="G11563">
        <v>7</v>
      </c>
      <c r="H11563">
        <v>0</v>
      </c>
      <c r="I11563">
        <v>49</v>
      </c>
      <c r="J11563">
        <v>2</v>
      </c>
      <c r="K11563">
        <v>139.19999999999999</v>
      </c>
      <c r="L11563" t="str">
        <f t="shared" si="1080"/>
        <v/>
      </c>
      <c r="M11563">
        <v>0</v>
      </c>
      <c r="N11563" t="str">
        <f t="shared" si="1081"/>
        <v/>
      </c>
      <c r="O11563">
        <v>1</v>
      </c>
      <c r="P11563" s="11">
        <v>0</v>
      </c>
      <c r="Q11563" s="11">
        <v>4.08163265306122E-2</v>
      </c>
      <c r="R11563" s="12">
        <v>0</v>
      </c>
      <c r="S11563" t="s">
        <v>27</v>
      </c>
      <c r="T11563">
        <v>0</v>
      </c>
      <c r="U11563">
        <f t="shared" si="1082"/>
        <v>5</v>
      </c>
      <c r="V11563">
        <f t="shared" si="1083"/>
        <v>1</v>
      </c>
      <c r="W11563">
        <f t="shared" si="1084"/>
        <v>2</v>
      </c>
      <c r="X11563" t="str">
        <f t="shared" si="1085"/>
        <v>512</v>
      </c>
      <c r="Y11563" t="str">
        <f>IF(Table1[[#This Row],[RFM_Score]]="555","Champion", IF(AND(J11563&gt;=4,V11563&gt;=4),"Loyal", IF(U11563&lt;=2,"At Risk", IF(W11563&gt;=4,"Potential Loyalist","Others"))))</f>
        <v>Others</v>
      </c>
    </row>
    <row r="11564" spans="1:25">
      <c r="A11564" t="s">
        <v>2340</v>
      </c>
      <c r="B11564">
        <v>38</v>
      </c>
      <c r="C11564" t="s">
        <v>19</v>
      </c>
      <c r="D11564" t="s">
        <v>29</v>
      </c>
      <c r="E11564" s="6" t="s">
        <v>23634</v>
      </c>
      <c r="F11564" t="s">
        <v>62</v>
      </c>
      <c r="G11564">
        <v>5</v>
      </c>
      <c r="H11564">
        <v>2</v>
      </c>
      <c r="I11564">
        <v>50</v>
      </c>
      <c r="J11564">
        <v>3</v>
      </c>
      <c r="K11564">
        <v>139.15</v>
      </c>
      <c r="L11564" t="str">
        <f t="shared" si="1080"/>
        <v/>
      </c>
      <c r="M11564">
        <v>0</v>
      </c>
      <c r="N11564" t="str">
        <f t="shared" si="1081"/>
        <v/>
      </c>
      <c r="O11564">
        <v>23</v>
      </c>
      <c r="P11564" s="11">
        <v>0.4</v>
      </c>
      <c r="Q11564" s="11">
        <v>0.06</v>
      </c>
      <c r="R11564" s="12">
        <v>0</v>
      </c>
      <c r="S11564" t="s">
        <v>27</v>
      </c>
      <c r="T11564">
        <v>0</v>
      </c>
      <c r="U11564">
        <f t="shared" si="1082"/>
        <v>4</v>
      </c>
      <c r="V11564">
        <f t="shared" si="1083"/>
        <v>1</v>
      </c>
      <c r="W11564">
        <f t="shared" si="1084"/>
        <v>2</v>
      </c>
      <c r="X11564" t="str">
        <f t="shared" si="1085"/>
        <v>412</v>
      </c>
      <c r="Y11564" t="str">
        <f>IF(Table1[[#This Row],[RFM_Score]]="555","Champion", IF(AND(J11564&gt;=4,V11564&gt;=4),"Loyal", IF(U11564&lt;=2,"At Risk", IF(W11564&gt;=4,"Potential Loyalist","Others"))))</f>
        <v>Others</v>
      </c>
    </row>
    <row r="11565" spans="1:25">
      <c r="A11565" t="s">
        <v>151</v>
      </c>
      <c r="B11565">
        <v>32</v>
      </c>
      <c r="C11565" t="s">
        <v>19</v>
      </c>
      <c r="D11565" t="s">
        <v>25</v>
      </c>
      <c r="E11565" s="6" t="s">
        <v>23635</v>
      </c>
      <c r="F11565" t="s">
        <v>62</v>
      </c>
      <c r="G11565">
        <v>5</v>
      </c>
      <c r="H11565">
        <v>3</v>
      </c>
      <c r="I11565">
        <v>55</v>
      </c>
      <c r="J11565">
        <v>4</v>
      </c>
      <c r="K11565">
        <v>137.93</v>
      </c>
      <c r="L11565" t="str">
        <f t="shared" si="1080"/>
        <v/>
      </c>
      <c r="M11565">
        <v>0</v>
      </c>
      <c r="N11565" t="str">
        <f t="shared" si="1081"/>
        <v/>
      </c>
      <c r="O11565">
        <v>5</v>
      </c>
      <c r="P11565" s="11">
        <v>0.6</v>
      </c>
      <c r="Q11565" s="11">
        <v>7.2727272727272696E-2</v>
      </c>
      <c r="R11565" s="12">
        <v>0</v>
      </c>
      <c r="S11565" t="s">
        <v>27</v>
      </c>
      <c r="T11565">
        <v>0</v>
      </c>
      <c r="U11565">
        <f t="shared" si="1082"/>
        <v>5</v>
      </c>
      <c r="V11565">
        <f t="shared" si="1083"/>
        <v>1</v>
      </c>
      <c r="W11565">
        <f t="shared" si="1084"/>
        <v>2</v>
      </c>
      <c r="X11565" t="str">
        <f t="shared" si="1085"/>
        <v>512</v>
      </c>
      <c r="Y11565" t="str">
        <f>IF(Table1[[#This Row],[RFM_Score]]="555","Champion", IF(AND(J11565&gt;=4,V11565&gt;=4),"Loyal", IF(U11565&lt;=2,"At Risk", IF(W11565&gt;=4,"Potential Loyalist","Others"))))</f>
        <v>Others</v>
      </c>
    </row>
    <row r="11566" spans="1:25">
      <c r="A11566" t="s">
        <v>7958</v>
      </c>
      <c r="B11566">
        <v>49</v>
      </c>
      <c r="C11566" t="s">
        <v>24</v>
      </c>
      <c r="D11566" t="s">
        <v>29</v>
      </c>
      <c r="E11566" s="6" t="s">
        <v>23636</v>
      </c>
      <c r="F11566" t="s">
        <v>21</v>
      </c>
      <c r="G11566">
        <v>3</v>
      </c>
      <c r="H11566">
        <v>1</v>
      </c>
      <c r="I11566">
        <v>49</v>
      </c>
      <c r="J11566">
        <v>2</v>
      </c>
      <c r="K11566">
        <v>137.38999999999999</v>
      </c>
      <c r="L11566" t="str">
        <f t="shared" si="1080"/>
        <v/>
      </c>
      <c r="M11566">
        <v>0</v>
      </c>
      <c r="N11566" t="str">
        <f t="shared" si="1081"/>
        <v/>
      </c>
      <c r="O11566">
        <v>44</v>
      </c>
      <c r="P11566" s="11">
        <v>0.33333333333333298</v>
      </c>
      <c r="Q11566" s="11">
        <v>4.08163265306122E-2</v>
      </c>
      <c r="R11566" s="12">
        <v>0</v>
      </c>
      <c r="S11566" t="s">
        <v>27</v>
      </c>
      <c r="T11566">
        <v>0</v>
      </c>
      <c r="U11566">
        <f t="shared" si="1082"/>
        <v>3</v>
      </c>
      <c r="V11566">
        <f t="shared" si="1083"/>
        <v>1</v>
      </c>
      <c r="W11566">
        <f t="shared" si="1084"/>
        <v>2</v>
      </c>
      <c r="X11566" t="str">
        <f t="shared" si="1085"/>
        <v>312</v>
      </c>
      <c r="Y11566" t="str">
        <f>IF(Table1[[#This Row],[RFM_Score]]="555","Champion", IF(AND(J11566&gt;=4,V11566&gt;=4),"Loyal", IF(U11566&lt;=2,"At Risk", IF(W11566&gt;=4,"Potential Loyalist","Others"))))</f>
        <v>Others</v>
      </c>
    </row>
    <row r="11567" spans="1:25">
      <c r="A11567" t="s">
        <v>10824</v>
      </c>
      <c r="B11567">
        <v>34</v>
      </c>
      <c r="C11567" t="s">
        <v>19</v>
      </c>
      <c r="D11567" t="s">
        <v>25</v>
      </c>
      <c r="E11567" s="6" t="s">
        <v>23637</v>
      </c>
      <c r="F11567" t="s">
        <v>30</v>
      </c>
      <c r="G11567">
        <v>1</v>
      </c>
      <c r="H11567">
        <v>1</v>
      </c>
      <c r="I11567">
        <v>51</v>
      </c>
      <c r="J11567">
        <v>6</v>
      </c>
      <c r="K11567">
        <v>136.75</v>
      </c>
      <c r="L11567" t="str">
        <f t="shared" si="1080"/>
        <v/>
      </c>
      <c r="M11567">
        <v>0</v>
      </c>
      <c r="N11567" t="str">
        <f t="shared" si="1081"/>
        <v/>
      </c>
      <c r="O11567">
        <v>2</v>
      </c>
      <c r="P11567" s="11">
        <v>1</v>
      </c>
      <c r="Q11567" s="11">
        <v>0.11764705882352899</v>
      </c>
      <c r="R11567" s="12">
        <v>0</v>
      </c>
      <c r="S11567" t="s">
        <v>27</v>
      </c>
      <c r="T11567">
        <v>0</v>
      </c>
      <c r="U11567">
        <f t="shared" si="1082"/>
        <v>5</v>
      </c>
      <c r="V11567">
        <f t="shared" si="1083"/>
        <v>1</v>
      </c>
      <c r="W11567">
        <f t="shared" si="1084"/>
        <v>2</v>
      </c>
      <c r="X11567" t="str">
        <f t="shared" si="1085"/>
        <v>512</v>
      </c>
      <c r="Y11567" t="str">
        <f>IF(Table1[[#This Row],[RFM_Score]]="555","Champion", IF(AND(J11567&gt;=4,V11567&gt;=4),"Loyal", IF(U11567&lt;=2,"At Risk", IF(W11567&gt;=4,"Potential Loyalist","Others"))))</f>
        <v>Others</v>
      </c>
    </row>
    <row r="11568" spans="1:25">
      <c r="A11568" t="s">
        <v>9253</v>
      </c>
      <c r="B11568">
        <v>49</v>
      </c>
      <c r="C11568" t="s">
        <v>19</v>
      </c>
      <c r="D11568" t="s">
        <v>25</v>
      </c>
      <c r="E11568" s="6" t="s">
        <v>23638</v>
      </c>
      <c r="F11568" t="s">
        <v>26</v>
      </c>
      <c r="G11568">
        <v>6</v>
      </c>
      <c r="H11568">
        <v>0</v>
      </c>
      <c r="I11568">
        <v>52</v>
      </c>
      <c r="J11568">
        <v>0</v>
      </c>
      <c r="K11568">
        <v>135.77000000000001</v>
      </c>
      <c r="L11568" t="str">
        <f t="shared" si="1080"/>
        <v/>
      </c>
      <c r="M11568">
        <v>0</v>
      </c>
      <c r="N11568" t="str">
        <f t="shared" si="1081"/>
        <v/>
      </c>
      <c r="O11568">
        <v>78</v>
      </c>
      <c r="P11568" s="11">
        <v>0</v>
      </c>
      <c r="Q11568" s="11">
        <v>0</v>
      </c>
      <c r="R11568" s="12">
        <v>0</v>
      </c>
      <c r="S11568" t="s">
        <v>27</v>
      </c>
      <c r="T11568">
        <v>0</v>
      </c>
      <c r="U11568">
        <f t="shared" si="1082"/>
        <v>2</v>
      </c>
      <c r="V11568">
        <f t="shared" si="1083"/>
        <v>1</v>
      </c>
      <c r="W11568">
        <f t="shared" si="1084"/>
        <v>2</v>
      </c>
      <c r="X11568" t="str">
        <f t="shared" si="1085"/>
        <v>212</v>
      </c>
      <c r="Y11568" t="str">
        <f>IF(Table1[[#This Row],[RFM_Score]]="555","Champion", IF(AND(J11568&gt;=4,V11568&gt;=4),"Loyal", IF(U11568&lt;=2,"At Risk", IF(W11568&gt;=4,"Potential Loyalist","Others"))))</f>
        <v>At Risk</v>
      </c>
    </row>
    <row r="11569" spans="1:25">
      <c r="A11569" t="s">
        <v>1209</v>
      </c>
      <c r="B11569">
        <v>36</v>
      </c>
      <c r="C11569" t="s">
        <v>24</v>
      </c>
      <c r="D11569" t="s">
        <v>25</v>
      </c>
      <c r="E11569" s="6" t="s">
        <v>23639</v>
      </c>
      <c r="F11569" t="s">
        <v>30</v>
      </c>
      <c r="G11569">
        <v>3</v>
      </c>
      <c r="H11569">
        <v>2</v>
      </c>
      <c r="I11569">
        <v>39</v>
      </c>
      <c r="J11569">
        <v>1</v>
      </c>
      <c r="K11569">
        <v>134.94999999999999</v>
      </c>
      <c r="L11569" t="str">
        <f t="shared" si="1080"/>
        <v/>
      </c>
      <c r="M11569">
        <v>0</v>
      </c>
      <c r="N11569" t="str">
        <f t="shared" si="1081"/>
        <v/>
      </c>
      <c r="O11569">
        <v>156</v>
      </c>
      <c r="P11569" s="11">
        <v>0.66666666666666596</v>
      </c>
      <c r="Q11569" s="11">
        <v>2.5641025641025599E-2</v>
      </c>
      <c r="R11569" s="12">
        <v>0</v>
      </c>
      <c r="S11569" t="s">
        <v>27</v>
      </c>
      <c r="T11569">
        <v>1</v>
      </c>
      <c r="U11569">
        <f t="shared" si="1082"/>
        <v>1</v>
      </c>
      <c r="V11569">
        <f t="shared" si="1083"/>
        <v>1</v>
      </c>
      <c r="W11569">
        <f t="shared" si="1084"/>
        <v>2</v>
      </c>
      <c r="X11569" t="str">
        <f t="shared" si="1085"/>
        <v>112</v>
      </c>
      <c r="Y11569" t="str">
        <f>IF(Table1[[#This Row],[RFM_Score]]="555","Champion", IF(AND(J11569&gt;=4,V11569&gt;=4),"Loyal", IF(U11569&lt;=2,"At Risk", IF(W11569&gt;=4,"Potential Loyalist","Others"))))</f>
        <v>At Risk</v>
      </c>
    </row>
    <row r="11570" spans="1:25">
      <c r="A11570" t="s">
        <v>3877</v>
      </c>
      <c r="B11570">
        <v>27</v>
      </c>
      <c r="C11570" t="s">
        <v>24</v>
      </c>
      <c r="D11570" t="s">
        <v>29</v>
      </c>
      <c r="E11570" s="6" t="s">
        <v>23640</v>
      </c>
      <c r="F11570" t="s">
        <v>60</v>
      </c>
      <c r="G11570">
        <v>2</v>
      </c>
      <c r="H11570">
        <v>1</v>
      </c>
      <c r="I11570">
        <v>51</v>
      </c>
      <c r="J11570">
        <v>1</v>
      </c>
      <c r="K11570">
        <v>134.85</v>
      </c>
      <c r="L11570" t="str">
        <f t="shared" si="1080"/>
        <v/>
      </c>
      <c r="M11570">
        <v>0</v>
      </c>
      <c r="N11570" t="str">
        <f t="shared" si="1081"/>
        <v/>
      </c>
      <c r="O11570">
        <v>117</v>
      </c>
      <c r="P11570" s="11">
        <v>0.5</v>
      </c>
      <c r="Q11570" s="11">
        <v>1.9607843137254902E-2</v>
      </c>
      <c r="R11570" s="12">
        <v>0</v>
      </c>
      <c r="S11570" t="s">
        <v>27</v>
      </c>
      <c r="T11570">
        <v>1</v>
      </c>
      <c r="U11570">
        <f t="shared" si="1082"/>
        <v>1</v>
      </c>
      <c r="V11570">
        <f t="shared" si="1083"/>
        <v>1</v>
      </c>
      <c r="W11570">
        <f t="shared" si="1084"/>
        <v>2</v>
      </c>
      <c r="X11570" t="str">
        <f t="shared" si="1085"/>
        <v>112</v>
      </c>
      <c r="Y11570" t="str">
        <f>IF(Table1[[#This Row],[RFM_Score]]="555","Champion", IF(AND(J11570&gt;=4,V11570&gt;=4),"Loyal", IF(U11570&lt;=2,"At Risk", IF(W11570&gt;=4,"Potential Loyalist","Others"))))</f>
        <v>At Risk</v>
      </c>
    </row>
    <row r="11571" spans="1:25">
      <c r="A11571" t="s">
        <v>3415</v>
      </c>
      <c r="B11571">
        <v>41</v>
      </c>
      <c r="C11571" t="s">
        <v>24</v>
      </c>
      <c r="D11571" t="s">
        <v>20</v>
      </c>
      <c r="E11571" s="6" t="s">
        <v>23641</v>
      </c>
      <c r="F11571" t="s">
        <v>60</v>
      </c>
      <c r="G11571">
        <v>2</v>
      </c>
      <c r="H11571">
        <v>1</v>
      </c>
      <c r="I11571">
        <v>60</v>
      </c>
      <c r="J11571">
        <v>2</v>
      </c>
      <c r="K11571">
        <v>134.52000000000001</v>
      </c>
      <c r="L11571" t="str">
        <f t="shared" si="1080"/>
        <v/>
      </c>
      <c r="M11571">
        <v>0</v>
      </c>
      <c r="N11571" t="str">
        <f t="shared" si="1081"/>
        <v/>
      </c>
      <c r="O11571">
        <v>15</v>
      </c>
      <c r="P11571" s="11">
        <v>0.5</v>
      </c>
      <c r="Q11571" s="11">
        <v>3.3333333333333298E-2</v>
      </c>
      <c r="R11571" s="12">
        <v>0</v>
      </c>
      <c r="S11571" t="s">
        <v>27</v>
      </c>
      <c r="T11571">
        <v>0</v>
      </c>
      <c r="U11571">
        <f t="shared" si="1082"/>
        <v>5</v>
      </c>
      <c r="V11571">
        <f t="shared" si="1083"/>
        <v>1</v>
      </c>
      <c r="W11571">
        <f t="shared" si="1084"/>
        <v>2</v>
      </c>
      <c r="X11571" t="str">
        <f t="shared" si="1085"/>
        <v>512</v>
      </c>
      <c r="Y11571" t="str">
        <f>IF(Table1[[#This Row],[RFM_Score]]="555","Champion", IF(AND(J11571&gt;=4,V11571&gt;=4),"Loyal", IF(U11571&lt;=2,"At Risk", IF(W11571&gt;=4,"Potential Loyalist","Others"))))</f>
        <v>Others</v>
      </c>
    </row>
    <row r="11572" spans="1:25">
      <c r="A11572" t="s">
        <v>8480</v>
      </c>
      <c r="B11572">
        <v>19</v>
      </c>
      <c r="C11572" t="s">
        <v>19</v>
      </c>
      <c r="D11572" t="s">
        <v>25</v>
      </c>
      <c r="E11572" s="6" t="s">
        <v>23642</v>
      </c>
      <c r="F11572" t="s">
        <v>62</v>
      </c>
      <c r="G11572">
        <v>2</v>
      </c>
      <c r="H11572">
        <v>1</v>
      </c>
      <c r="I11572">
        <v>59</v>
      </c>
      <c r="J11572">
        <v>1</v>
      </c>
      <c r="K11572">
        <v>134</v>
      </c>
      <c r="L11572" t="str">
        <f t="shared" si="1080"/>
        <v/>
      </c>
      <c r="M11572">
        <v>0</v>
      </c>
      <c r="N11572" t="str">
        <f t="shared" si="1081"/>
        <v/>
      </c>
      <c r="O11572">
        <v>46</v>
      </c>
      <c r="P11572" s="11">
        <v>0.5</v>
      </c>
      <c r="Q11572" s="11">
        <v>1.6949152542372801E-2</v>
      </c>
      <c r="R11572" s="12">
        <v>0</v>
      </c>
      <c r="S11572" t="s">
        <v>27</v>
      </c>
      <c r="T11572">
        <v>0</v>
      </c>
      <c r="U11572">
        <f t="shared" si="1082"/>
        <v>3</v>
      </c>
      <c r="V11572">
        <f t="shared" si="1083"/>
        <v>1</v>
      </c>
      <c r="W11572">
        <f t="shared" si="1084"/>
        <v>2</v>
      </c>
      <c r="X11572" t="str">
        <f t="shared" si="1085"/>
        <v>312</v>
      </c>
      <c r="Y11572" t="str">
        <f>IF(Table1[[#This Row],[RFM_Score]]="555","Champion", IF(AND(J11572&gt;=4,V11572&gt;=4),"Loyal", IF(U11572&lt;=2,"At Risk", IF(W11572&gt;=4,"Potential Loyalist","Others"))))</f>
        <v>Others</v>
      </c>
    </row>
    <row r="11573" spans="1:25">
      <c r="A11573" t="s">
        <v>3779</v>
      </c>
      <c r="B11573">
        <v>38</v>
      </c>
      <c r="C11573" t="s">
        <v>19</v>
      </c>
      <c r="D11573" t="s">
        <v>25</v>
      </c>
      <c r="E11573" s="6" t="s">
        <v>23643</v>
      </c>
      <c r="F11573" t="s">
        <v>21</v>
      </c>
      <c r="G11573">
        <v>2</v>
      </c>
      <c r="H11573">
        <v>0</v>
      </c>
      <c r="I11573">
        <v>54</v>
      </c>
      <c r="J11573">
        <v>3</v>
      </c>
      <c r="K11573">
        <v>133.6</v>
      </c>
      <c r="L11573" t="str">
        <f t="shared" si="1080"/>
        <v/>
      </c>
      <c r="M11573">
        <v>0</v>
      </c>
      <c r="N11573" t="str">
        <f t="shared" si="1081"/>
        <v/>
      </c>
      <c r="O11573">
        <v>21</v>
      </c>
      <c r="P11573" s="11">
        <v>0</v>
      </c>
      <c r="Q11573" s="11">
        <v>5.5555555555555497E-2</v>
      </c>
      <c r="R11573" s="12">
        <v>0</v>
      </c>
      <c r="S11573" t="s">
        <v>27</v>
      </c>
      <c r="T11573">
        <v>1</v>
      </c>
      <c r="U11573">
        <f t="shared" si="1082"/>
        <v>4</v>
      </c>
      <c r="V11573">
        <f t="shared" si="1083"/>
        <v>1</v>
      </c>
      <c r="W11573">
        <f t="shared" si="1084"/>
        <v>2</v>
      </c>
      <c r="X11573" t="str">
        <f t="shared" si="1085"/>
        <v>412</v>
      </c>
      <c r="Y11573" t="str">
        <f>IF(Table1[[#This Row],[RFM_Score]]="555","Champion", IF(AND(J11573&gt;=4,V11573&gt;=4),"Loyal", IF(U11573&lt;=2,"At Risk", IF(W11573&gt;=4,"Potential Loyalist","Others"))))</f>
        <v>Others</v>
      </c>
    </row>
    <row r="11574" spans="1:25">
      <c r="A11574" t="s">
        <v>6688</v>
      </c>
      <c r="B11574">
        <v>30</v>
      </c>
      <c r="C11574" t="s">
        <v>24</v>
      </c>
      <c r="D11574" t="s">
        <v>25</v>
      </c>
      <c r="E11574" s="6" t="s">
        <v>23644</v>
      </c>
      <c r="F11574" t="s">
        <v>21</v>
      </c>
      <c r="G11574">
        <v>4</v>
      </c>
      <c r="H11574">
        <v>0</v>
      </c>
      <c r="I11574">
        <v>47</v>
      </c>
      <c r="J11574">
        <v>3</v>
      </c>
      <c r="K11574">
        <v>133.34</v>
      </c>
      <c r="L11574" t="str">
        <f t="shared" si="1080"/>
        <v/>
      </c>
      <c r="M11574">
        <v>0</v>
      </c>
      <c r="N11574" t="str">
        <f t="shared" si="1081"/>
        <v/>
      </c>
      <c r="O11574">
        <v>29</v>
      </c>
      <c r="P11574" s="11">
        <v>0</v>
      </c>
      <c r="Q11574" s="11">
        <v>6.3829787234042507E-2</v>
      </c>
      <c r="R11574" s="12">
        <v>0</v>
      </c>
      <c r="S11574" t="s">
        <v>27</v>
      </c>
      <c r="T11574">
        <v>0</v>
      </c>
      <c r="U11574">
        <f t="shared" si="1082"/>
        <v>4</v>
      </c>
      <c r="V11574">
        <f t="shared" si="1083"/>
        <v>1</v>
      </c>
      <c r="W11574">
        <f t="shared" si="1084"/>
        <v>2</v>
      </c>
      <c r="X11574" t="str">
        <f t="shared" si="1085"/>
        <v>412</v>
      </c>
      <c r="Y11574" t="str">
        <f>IF(Table1[[#This Row],[RFM_Score]]="555","Champion", IF(AND(J11574&gt;=4,V11574&gt;=4),"Loyal", IF(U11574&lt;=2,"At Risk", IF(W11574&gt;=4,"Potential Loyalist","Others"))))</f>
        <v>Others</v>
      </c>
    </row>
    <row r="11575" spans="1:25">
      <c r="A11575" t="s">
        <v>11677</v>
      </c>
      <c r="B11575">
        <v>39</v>
      </c>
      <c r="C11575" t="s">
        <v>24</v>
      </c>
      <c r="D11575" t="s">
        <v>35</v>
      </c>
      <c r="E11575" s="6" t="s">
        <v>23645</v>
      </c>
      <c r="F11575" t="s">
        <v>30</v>
      </c>
      <c r="G11575">
        <v>3</v>
      </c>
      <c r="H11575">
        <v>1</v>
      </c>
      <c r="I11575">
        <v>59</v>
      </c>
      <c r="J11575">
        <v>2</v>
      </c>
      <c r="K11575">
        <v>133.21</v>
      </c>
      <c r="L11575" t="str">
        <f t="shared" si="1080"/>
        <v/>
      </c>
      <c r="M11575">
        <v>0</v>
      </c>
      <c r="N11575" t="str">
        <f t="shared" si="1081"/>
        <v/>
      </c>
      <c r="O11575">
        <v>7</v>
      </c>
      <c r="P11575" s="11">
        <v>0.33333333333333298</v>
      </c>
      <c r="Q11575" s="11">
        <v>3.38983050847457E-2</v>
      </c>
      <c r="R11575" s="12">
        <v>0</v>
      </c>
      <c r="S11575" t="s">
        <v>27</v>
      </c>
      <c r="T11575">
        <v>0</v>
      </c>
      <c r="U11575">
        <f t="shared" si="1082"/>
        <v>5</v>
      </c>
      <c r="V11575">
        <f t="shared" si="1083"/>
        <v>1</v>
      </c>
      <c r="W11575">
        <f t="shared" si="1084"/>
        <v>2</v>
      </c>
      <c r="X11575" t="str">
        <f t="shared" si="1085"/>
        <v>512</v>
      </c>
      <c r="Y11575" t="str">
        <f>IF(Table1[[#This Row],[RFM_Score]]="555","Champion", IF(AND(J11575&gt;=4,V11575&gt;=4),"Loyal", IF(U11575&lt;=2,"At Risk", IF(W11575&gt;=4,"Potential Loyalist","Others"))))</f>
        <v>Others</v>
      </c>
    </row>
    <row r="11576" spans="1:25">
      <c r="A11576" t="s">
        <v>3530</v>
      </c>
      <c r="B11576">
        <v>28</v>
      </c>
      <c r="C11576" t="s">
        <v>24</v>
      </c>
      <c r="D11576" t="s">
        <v>29</v>
      </c>
      <c r="E11576" s="6" t="s">
        <v>23646</v>
      </c>
      <c r="F11576" t="s">
        <v>21</v>
      </c>
      <c r="G11576">
        <v>5</v>
      </c>
      <c r="H11576">
        <v>3</v>
      </c>
      <c r="I11576">
        <v>49</v>
      </c>
      <c r="J11576">
        <v>3</v>
      </c>
      <c r="K11576">
        <v>132.81</v>
      </c>
      <c r="L11576" t="str">
        <f t="shared" si="1080"/>
        <v/>
      </c>
      <c r="M11576">
        <v>0</v>
      </c>
      <c r="N11576" t="str">
        <f t="shared" si="1081"/>
        <v/>
      </c>
      <c r="O11576">
        <v>158</v>
      </c>
      <c r="P11576" s="11">
        <v>0.6</v>
      </c>
      <c r="Q11576" s="11">
        <v>6.1224489795918297E-2</v>
      </c>
      <c r="R11576" s="12">
        <v>0</v>
      </c>
      <c r="S11576" t="s">
        <v>27</v>
      </c>
      <c r="T11576">
        <v>1</v>
      </c>
      <c r="U11576">
        <f t="shared" si="1082"/>
        <v>1</v>
      </c>
      <c r="V11576">
        <f t="shared" si="1083"/>
        <v>1</v>
      </c>
      <c r="W11576">
        <f t="shared" si="1084"/>
        <v>2</v>
      </c>
      <c r="X11576" t="str">
        <f t="shared" si="1085"/>
        <v>112</v>
      </c>
      <c r="Y11576" t="str">
        <f>IF(Table1[[#This Row],[RFM_Score]]="555","Champion", IF(AND(J11576&gt;=4,V11576&gt;=4),"Loyal", IF(U11576&lt;=2,"At Risk", IF(W11576&gt;=4,"Potential Loyalist","Others"))))</f>
        <v>At Risk</v>
      </c>
    </row>
    <row r="11577" spans="1:25">
      <c r="A11577" t="s">
        <v>10967</v>
      </c>
      <c r="B11577">
        <v>30</v>
      </c>
      <c r="C11577" t="s">
        <v>24</v>
      </c>
      <c r="D11577" t="s">
        <v>25</v>
      </c>
      <c r="E11577" s="6" t="s">
        <v>23647</v>
      </c>
      <c r="F11577" t="s">
        <v>30</v>
      </c>
      <c r="G11577">
        <v>4</v>
      </c>
      <c r="H11577">
        <v>1</v>
      </c>
      <c r="I11577">
        <v>40</v>
      </c>
      <c r="J11577">
        <v>2</v>
      </c>
      <c r="K11577">
        <v>132.5</v>
      </c>
      <c r="L11577" t="str">
        <f t="shared" si="1080"/>
        <v/>
      </c>
      <c r="M11577">
        <v>0</v>
      </c>
      <c r="N11577" t="str">
        <f t="shared" si="1081"/>
        <v/>
      </c>
      <c r="O11577">
        <v>83</v>
      </c>
      <c r="P11577" s="11">
        <v>0.25</v>
      </c>
      <c r="Q11577" s="11">
        <v>0.05</v>
      </c>
      <c r="R11577" s="12">
        <v>0</v>
      </c>
      <c r="S11577" t="s">
        <v>27</v>
      </c>
      <c r="T11577">
        <v>0</v>
      </c>
      <c r="U11577">
        <f t="shared" si="1082"/>
        <v>2</v>
      </c>
      <c r="V11577">
        <f t="shared" si="1083"/>
        <v>1</v>
      </c>
      <c r="W11577">
        <f t="shared" si="1084"/>
        <v>2</v>
      </c>
      <c r="X11577" t="str">
        <f t="shared" si="1085"/>
        <v>212</v>
      </c>
      <c r="Y11577" t="str">
        <f>IF(Table1[[#This Row],[RFM_Score]]="555","Champion", IF(AND(J11577&gt;=4,V11577&gt;=4),"Loyal", IF(U11577&lt;=2,"At Risk", IF(W11577&gt;=4,"Potential Loyalist","Others"))))</f>
        <v>At Risk</v>
      </c>
    </row>
    <row r="11578" spans="1:25">
      <c r="A11578" t="s">
        <v>9811</v>
      </c>
      <c r="B11578">
        <v>31</v>
      </c>
      <c r="C11578" t="s">
        <v>24</v>
      </c>
      <c r="D11578" t="s">
        <v>46</v>
      </c>
      <c r="E11578" s="6" t="s">
        <v>23648</v>
      </c>
      <c r="F11578" t="s">
        <v>30</v>
      </c>
      <c r="G11578">
        <v>1</v>
      </c>
      <c r="H11578">
        <v>0</v>
      </c>
      <c r="I11578">
        <v>43</v>
      </c>
      <c r="J11578">
        <v>4</v>
      </c>
      <c r="K11578">
        <v>132.25</v>
      </c>
      <c r="L11578" t="str">
        <f t="shared" si="1080"/>
        <v/>
      </c>
      <c r="M11578">
        <v>0</v>
      </c>
      <c r="N11578" t="str">
        <f t="shared" si="1081"/>
        <v/>
      </c>
      <c r="O11578">
        <v>23</v>
      </c>
      <c r="P11578" s="11">
        <v>0</v>
      </c>
      <c r="Q11578" s="11">
        <v>9.3023255813953404E-2</v>
      </c>
      <c r="R11578" s="12">
        <v>0</v>
      </c>
      <c r="S11578" t="s">
        <v>27</v>
      </c>
      <c r="T11578">
        <v>0</v>
      </c>
      <c r="U11578">
        <f t="shared" si="1082"/>
        <v>4</v>
      </c>
      <c r="V11578">
        <f t="shared" si="1083"/>
        <v>1</v>
      </c>
      <c r="W11578">
        <f t="shared" si="1084"/>
        <v>2</v>
      </c>
      <c r="X11578" t="str">
        <f t="shared" si="1085"/>
        <v>412</v>
      </c>
      <c r="Y11578" t="str">
        <f>IF(Table1[[#This Row],[RFM_Score]]="555","Champion", IF(AND(J11578&gt;=4,V11578&gt;=4),"Loyal", IF(U11578&lt;=2,"At Risk", IF(W11578&gt;=4,"Potential Loyalist","Others"))))</f>
        <v>Others</v>
      </c>
    </row>
    <row r="11579" spans="1:25">
      <c r="A11579" t="s">
        <v>2147</v>
      </c>
      <c r="B11579">
        <v>28</v>
      </c>
      <c r="C11579" t="s">
        <v>19</v>
      </c>
      <c r="D11579" t="s">
        <v>25</v>
      </c>
      <c r="E11579" s="6" t="s">
        <v>23649</v>
      </c>
      <c r="F11579" t="s">
        <v>62</v>
      </c>
      <c r="G11579">
        <v>2</v>
      </c>
      <c r="H11579">
        <v>1</v>
      </c>
      <c r="I11579">
        <v>52</v>
      </c>
      <c r="J11579">
        <v>4</v>
      </c>
      <c r="K11579">
        <v>132.24</v>
      </c>
      <c r="L11579" t="str">
        <f t="shared" si="1080"/>
        <v/>
      </c>
      <c r="M11579">
        <v>0</v>
      </c>
      <c r="N11579" t="str">
        <f t="shared" si="1081"/>
        <v/>
      </c>
      <c r="O11579">
        <v>47</v>
      </c>
      <c r="P11579" s="11">
        <v>0.5</v>
      </c>
      <c r="Q11579" s="11">
        <v>7.69230769230769E-2</v>
      </c>
      <c r="R11579" s="12">
        <v>0</v>
      </c>
      <c r="S11579" t="s">
        <v>27</v>
      </c>
      <c r="T11579">
        <v>1</v>
      </c>
      <c r="U11579">
        <f t="shared" si="1082"/>
        <v>3</v>
      </c>
      <c r="V11579">
        <f t="shared" si="1083"/>
        <v>1</v>
      </c>
      <c r="W11579">
        <f t="shared" si="1084"/>
        <v>2</v>
      </c>
      <c r="X11579" t="str">
        <f t="shared" si="1085"/>
        <v>312</v>
      </c>
      <c r="Y11579" t="str">
        <f>IF(Table1[[#This Row],[RFM_Score]]="555","Champion", IF(AND(J11579&gt;=4,V11579&gt;=4),"Loyal", IF(U11579&lt;=2,"At Risk", IF(W11579&gt;=4,"Potential Loyalist","Others"))))</f>
        <v>Others</v>
      </c>
    </row>
    <row r="11580" spans="1:25">
      <c r="A11580" t="s">
        <v>3750</v>
      </c>
      <c r="B11580">
        <v>18</v>
      </c>
      <c r="C11580" t="s">
        <v>24</v>
      </c>
      <c r="D11580" t="s">
        <v>25</v>
      </c>
      <c r="E11580" s="6" t="s">
        <v>23650</v>
      </c>
      <c r="F11580" t="s">
        <v>30</v>
      </c>
      <c r="G11580">
        <v>2</v>
      </c>
      <c r="H11580">
        <v>0</v>
      </c>
      <c r="I11580">
        <v>50</v>
      </c>
      <c r="J11580">
        <v>0</v>
      </c>
      <c r="K11580">
        <v>131.88999999999999</v>
      </c>
      <c r="L11580" t="str">
        <f t="shared" si="1080"/>
        <v/>
      </c>
      <c r="M11580">
        <v>0</v>
      </c>
      <c r="N11580" t="str">
        <f t="shared" si="1081"/>
        <v/>
      </c>
      <c r="O11580">
        <v>31</v>
      </c>
      <c r="P11580" s="11">
        <v>0</v>
      </c>
      <c r="Q11580" s="11">
        <v>0</v>
      </c>
      <c r="R11580" s="12">
        <v>0</v>
      </c>
      <c r="S11580" t="s">
        <v>27</v>
      </c>
      <c r="T11580">
        <v>0</v>
      </c>
      <c r="U11580">
        <f t="shared" si="1082"/>
        <v>4</v>
      </c>
      <c r="V11580">
        <f t="shared" si="1083"/>
        <v>1</v>
      </c>
      <c r="W11580">
        <f t="shared" si="1084"/>
        <v>2</v>
      </c>
      <c r="X11580" t="str">
        <f t="shared" si="1085"/>
        <v>412</v>
      </c>
      <c r="Y11580" t="str">
        <f>IF(Table1[[#This Row],[RFM_Score]]="555","Champion", IF(AND(J11580&gt;=4,V11580&gt;=4),"Loyal", IF(U11580&lt;=2,"At Risk", IF(W11580&gt;=4,"Potential Loyalist","Others"))))</f>
        <v>Others</v>
      </c>
    </row>
    <row r="11581" spans="1:25">
      <c r="A11581" t="s">
        <v>5093</v>
      </c>
      <c r="B11581">
        <v>43</v>
      </c>
      <c r="C11581" t="s">
        <v>24</v>
      </c>
      <c r="D11581" t="s">
        <v>46</v>
      </c>
      <c r="E11581" s="6" t="s">
        <v>23651</v>
      </c>
      <c r="F11581" t="s">
        <v>60</v>
      </c>
      <c r="G11581">
        <v>3</v>
      </c>
      <c r="H11581">
        <v>2</v>
      </c>
      <c r="I11581">
        <v>50</v>
      </c>
      <c r="J11581">
        <v>1</v>
      </c>
      <c r="K11581">
        <v>131.11000000000001</v>
      </c>
      <c r="L11581" t="str">
        <f t="shared" si="1080"/>
        <v/>
      </c>
      <c r="M11581">
        <v>0</v>
      </c>
      <c r="N11581" t="str">
        <f t="shared" si="1081"/>
        <v/>
      </c>
      <c r="O11581">
        <v>97</v>
      </c>
      <c r="P11581" s="11">
        <v>0.66666666666666596</v>
      </c>
      <c r="Q11581" s="11">
        <v>0.02</v>
      </c>
      <c r="R11581" s="12">
        <v>0</v>
      </c>
      <c r="S11581" t="s">
        <v>27</v>
      </c>
      <c r="T11581">
        <v>0</v>
      </c>
      <c r="U11581">
        <f t="shared" si="1082"/>
        <v>2</v>
      </c>
      <c r="V11581">
        <f t="shared" si="1083"/>
        <v>1</v>
      </c>
      <c r="W11581">
        <f t="shared" si="1084"/>
        <v>2</v>
      </c>
      <c r="X11581" t="str">
        <f t="shared" si="1085"/>
        <v>212</v>
      </c>
      <c r="Y11581" t="str">
        <f>IF(Table1[[#This Row],[RFM_Score]]="555","Champion", IF(AND(J11581&gt;=4,V11581&gt;=4),"Loyal", IF(U11581&lt;=2,"At Risk", IF(W11581&gt;=4,"Potential Loyalist","Others"))))</f>
        <v>At Risk</v>
      </c>
    </row>
    <row r="11582" spans="1:25">
      <c r="A11582" t="s">
        <v>10122</v>
      </c>
      <c r="B11582">
        <v>37</v>
      </c>
      <c r="C11582" t="s">
        <v>19</v>
      </c>
      <c r="D11582" t="s">
        <v>46</v>
      </c>
      <c r="E11582" s="6" t="s">
        <v>23652</v>
      </c>
      <c r="F11582" t="s">
        <v>30</v>
      </c>
      <c r="G11582">
        <v>7</v>
      </c>
      <c r="H11582">
        <v>0</v>
      </c>
      <c r="I11582">
        <v>60</v>
      </c>
      <c r="J11582">
        <v>1</v>
      </c>
      <c r="K11582">
        <v>131.09</v>
      </c>
      <c r="L11582" t="str">
        <f t="shared" si="1080"/>
        <v/>
      </c>
      <c r="M11582">
        <v>0</v>
      </c>
      <c r="N11582" t="str">
        <f t="shared" si="1081"/>
        <v/>
      </c>
      <c r="O11582">
        <v>3</v>
      </c>
      <c r="P11582" s="11">
        <v>0</v>
      </c>
      <c r="Q11582" s="11">
        <v>1.6666666666666601E-2</v>
      </c>
      <c r="R11582" s="12">
        <v>0</v>
      </c>
      <c r="S11582" t="s">
        <v>27</v>
      </c>
      <c r="T11582">
        <v>0</v>
      </c>
      <c r="U11582">
        <f t="shared" si="1082"/>
        <v>5</v>
      </c>
      <c r="V11582">
        <f t="shared" si="1083"/>
        <v>1</v>
      </c>
      <c r="W11582">
        <f t="shared" si="1084"/>
        <v>2</v>
      </c>
      <c r="X11582" t="str">
        <f t="shared" si="1085"/>
        <v>512</v>
      </c>
      <c r="Y11582" t="str">
        <f>IF(Table1[[#This Row],[RFM_Score]]="555","Champion", IF(AND(J11582&gt;=4,V11582&gt;=4),"Loyal", IF(U11582&lt;=2,"At Risk", IF(W11582&gt;=4,"Potential Loyalist","Others"))))</f>
        <v>Others</v>
      </c>
    </row>
    <row r="11583" spans="1:25">
      <c r="A11583" t="s">
        <v>11785</v>
      </c>
      <c r="B11583">
        <v>38</v>
      </c>
      <c r="C11583" t="s">
        <v>19</v>
      </c>
      <c r="D11583" t="s">
        <v>25</v>
      </c>
      <c r="E11583" s="6" t="s">
        <v>23653</v>
      </c>
      <c r="F11583" t="s">
        <v>26</v>
      </c>
      <c r="G11583">
        <v>2</v>
      </c>
      <c r="H11583">
        <v>0</v>
      </c>
      <c r="I11583">
        <v>46</v>
      </c>
      <c r="J11583">
        <v>2</v>
      </c>
      <c r="K11583">
        <v>131.05000000000001</v>
      </c>
      <c r="L11583" t="str">
        <f t="shared" si="1080"/>
        <v/>
      </c>
      <c r="M11583">
        <v>0</v>
      </c>
      <c r="N11583" t="str">
        <f t="shared" si="1081"/>
        <v/>
      </c>
      <c r="O11583">
        <v>29</v>
      </c>
      <c r="P11583" s="11">
        <v>0</v>
      </c>
      <c r="Q11583" s="11">
        <v>4.3478260869565202E-2</v>
      </c>
      <c r="R11583" s="12">
        <v>0</v>
      </c>
      <c r="S11583" t="s">
        <v>27</v>
      </c>
      <c r="T11583">
        <v>1</v>
      </c>
      <c r="U11583">
        <f t="shared" si="1082"/>
        <v>4</v>
      </c>
      <c r="V11583">
        <f t="shared" si="1083"/>
        <v>1</v>
      </c>
      <c r="W11583">
        <f t="shared" si="1084"/>
        <v>2</v>
      </c>
      <c r="X11583" t="str">
        <f t="shared" si="1085"/>
        <v>412</v>
      </c>
      <c r="Y11583" t="str">
        <f>IF(Table1[[#This Row],[RFM_Score]]="555","Champion", IF(AND(J11583&gt;=4,V11583&gt;=4),"Loyal", IF(U11583&lt;=2,"At Risk", IF(W11583&gt;=4,"Potential Loyalist","Others"))))</f>
        <v>Others</v>
      </c>
    </row>
    <row r="11584" spans="1:25">
      <c r="A11584" t="s">
        <v>1904</v>
      </c>
      <c r="B11584">
        <v>48</v>
      </c>
      <c r="C11584" t="s">
        <v>19</v>
      </c>
      <c r="D11584" t="s">
        <v>41</v>
      </c>
      <c r="E11584" s="6" t="s">
        <v>23654</v>
      </c>
      <c r="F11584" t="s">
        <v>26</v>
      </c>
      <c r="G11584">
        <v>5</v>
      </c>
      <c r="H11584">
        <v>4</v>
      </c>
      <c r="I11584">
        <v>37</v>
      </c>
      <c r="J11584">
        <v>4</v>
      </c>
      <c r="K11584">
        <v>130.77000000000001</v>
      </c>
      <c r="L11584" t="str">
        <f t="shared" si="1080"/>
        <v/>
      </c>
      <c r="M11584">
        <v>0</v>
      </c>
      <c r="N11584" t="str">
        <f t="shared" si="1081"/>
        <v/>
      </c>
      <c r="O11584">
        <v>46</v>
      </c>
      <c r="P11584" s="11">
        <v>0.8</v>
      </c>
      <c r="Q11584" s="11">
        <v>0.108108108108108</v>
      </c>
      <c r="R11584" s="12">
        <v>0</v>
      </c>
      <c r="S11584" t="s">
        <v>27</v>
      </c>
      <c r="T11584">
        <v>0</v>
      </c>
      <c r="U11584">
        <f t="shared" si="1082"/>
        <v>3</v>
      </c>
      <c r="V11584">
        <f t="shared" si="1083"/>
        <v>1</v>
      </c>
      <c r="W11584">
        <f t="shared" si="1084"/>
        <v>2</v>
      </c>
      <c r="X11584" t="str">
        <f t="shared" si="1085"/>
        <v>312</v>
      </c>
      <c r="Y11584" t="str">
        <f>IF(Table1[[#This Row],[RFM_Score]]="555","Champion", IF(AND(J11584&gt;=4,V11584&gt;=4),"Loyal", IF(U11584&lt;=2,"At Risk", IF(W11584&gt;=4,"Potential Loyalist","Others"))))</f>
        <v>Others</v>
      </c>
    </row>
    <row r="11585" spans="1:25">
      <c r="A11585" t="s">
        <v>6031</v>
      </c>
      <c r="B11585">
        <v>45</v>
      </c>
      <c r="C11585" t="s">
        <v>19</v>
      </c>
      <c r="D11585" t="s">
        <v>25</v>
      </c>
      <c r="E11585" s="6" t="s">
        <v>23655</v>
      </c>
      <c r="F11585" t="s">
        <v>62</v>
      </c>
      <c r="G11585">
        <v>4</v>
      </c>
      <c r="H11585">
        <v>2</v>
      </c>
      <c r="I11585">
        <v>50</v>
      </c>
      <c r="J11585">
        <v>2</v>
      </c>
      <c r="K11585">
        <v>130.75</v>
      </c>
      <c r="L11585" t="str">
        <f t="shared" si="1080"/>
        <v/>
      </c>
      <c r="M11585">
        <v>0</v>
      </c>
      <c r="N11585" t="str">
        <f t="shared" si="1081"/>
        <v/>
      </c>
      <c r="O11585">
        <v>56</v>
      </c>
      <c r="P11585" s="11">
        <v>0.5</v>
      </c>
      <c r="Q11585" s="11">
        <v>0.04</v>
      </c>
      <c r="R11585" s="12">
        <v>0</v>
      </c>
      <c r="S11585" t="s">
        <v>27</v>
      </c>
      <c r="T11585">
        <v>0</v>
      </c>
      <c r="U11585">
        <f t="shared" si="1082"/>
        <v>3</v>
      </c>
      <c r="V11585">
        <f t="shared" si="1083"/>
        <v>1</v>
      </c>
      <c r="W11585">
        <f t="shared" si="1084"/>
        <v>2</v>
      </c>
      <c r="X11585" t="str">
        <f t="shared" si="1085"/>
        <v>312</v>
      </c>
      <c r="Y11585" t="str">
        <f>IF(Table1[[#This Row],[RFM_Score]]="555","Champion", IF(AND(J11585&gt;=4,V11585&gt;=4),"Loyal", IF(U11585&lt;=2,"At Risk", IF(W11585&gt;=4,"Potential Loyalist","Others"))))</f>
        <v>Others</v>
      </c>
    </row>
    <row r="11586" spans="1:25">
      <c r="A11586" t="s">
        <v>5463</v>
      </c>
      <c r="B11586">
        <v>46</v>
      </c>
      <c r="C11586" t="s">
        <v>19</v>
      </c>
      <c r="D11586" t="s">
        <v>25</v>
      </c>
      <c r="E11586" s="6" t="s">
        <v>23656</v>
      </c>
      <c r="F11586" t="s">
        <v>30</v>
      </c>
      <c r="G11586">
        <v>5</v>
      </c>
      <c r="H11586">
        <v>2</v>
      </c>
      <c r="I11586">
        <v>46</v>
      </c>
      <c r="J11586">
        <v>3</v>
      </c>
      <c r="K11586">
        <v>130.22</v>
      </c>
      <c r="L11586" t="str">
        <f t="shared" ref="L11586:L11649" si="1086">IF(OR(K11586&lt;$AC$10, K11586&gt;$AC$11), "OUTLIER", "")</f>
        <v/>
      </c>
      <c r="M11586">
        <v>0</v>
      </c>
      <c r="N11586" t="str">
        <f t="shared" ref="N11586:N11649" si="1087">IF(OR(M11586&lt;$AC$16, M11586&gt;$AC$17), "OUTLIER", "")</f>
        <v/>
      </c>
      <c r="O11586">
        <v>7</v>
      </c>
      <c r="P11586" s="11">
        <v>0.4</v>
      </c>
      <c r="Q11586" s="11">
        <v>6.5217391304347797E-2</v>
      </c>
      <c r="R11586" s="12">
        <v>0</v>
      </c>
      <c r="S11586" t="s">
        <v>27</v>
      </c>
      <c r="T11586">
        <v>0</v>
      </c>
      <c r="U11586">
        <f t="shared" ref="U11586:U11649" si="1088">IF(O11586&lt;=20,5,IF(O11586&lt;=40,4,IF(O11586&lt;=70,3,IF(O11586&lt;=100,2,1))))</f>
        <v>5</v>
      </c>
      <c r="V11586">
        <f t="shared" ref="V11586:V11649" si="1089">IF(M11586&gt;=11,5,IF(M11586&gt;=9,4,IF(M11586&gt;=7,3,IF(M11586&gt;=5,2,1))))</f>
        <v>1</v>
      </c>
      <c r="W11586">
        <f t="shared" ref="W11586:W11649" si="1090">IF(K11586&gt;=500,5,IF(K11586&gt;=300,4,IF(K11586&gt;=150,3,IF(K11586&gt;=50,2,1))))</f>
        <v>2</v>
      </c>
      <c r="X11586" t="str">
        <f t="shared" ref="X11586:X11649" si="1091">U11586 &amp; V11586 &amp; W11586</f>
        <v>512</v>
      </c>
      <c r="Y11586" t="str">
        <f>IF(Table1[[#This Row],[RFM_Score]]="555","Champion", IF(AND(J11586&gt;=4,V11586&gt;=4),"Loyal", IF(U11586&lt;=2,"At Risk", IF(W11586&gt;=4,"Potential Loyalist","Others"))))</f>
        <v>Others</v>
      </c>
    </row>
    <row r="11587" spans="1:25">
      <c r="A11587" t="s">
        <v>5007</v>
      </c>
      <c r="B11587">
        <v>53</v>
      </c>
      <c r="C11587" t="s">
        <v>24</v>
      </c>
      <c r="D11587" t="s">
        <v>35</v>
      </c>
      <c r="E11587" s="6" t="s">
        <v>23657</v>
      </c>
      <c r="F11587" t="s">
        <v>26</v>
      </c>
      <c r="G11587">
        <v>6</v>
      </c>
      <c r="H11587">
        <v>4</v>
      </c>
      <c r="I11587">
        <v>54</v>
      </c>
      <c r="J11587">
        <v>2</v>
      </c>
      <c r="K11587">
        <v>129.88999999999999</v>
      </c>
      <c r="L11587" t="str">
        <f t="shared" si="1086"/>
        <v/>
      </c>
      <c r="M11587">
        <v>0</v>
      </c>
      <c r="N11587" t="str">
        <f t="shared" si="1087"/>
        <v/>
      </c>
      <c r="O11587">
        <v>1</v>
      </c>
      <c r="P11587" s="11">
        <v>0.66666666666666596</v>
      </c>
      <c r="Q11587" s="11">
        <v>3.7037037037037E-2</v>
      </c>
      <c r="R11587" s="12">
        <v>0</v>
      </c>
      <c r="S11587" t="s">
        <v>27</v>
      </c>
      <c r="T11587">
        <v>0</v>
      </c>
      <c r="U11587">
        <f t="shared" si="1088"/>
        <v>5</v>
      </c>
      <c r="V11587">
        <f t="shared" si="1089"/>
        <v>1</v>
      </c>
      <c r="W11587">
        <f t="shared" si="1090"/>
        <v>2</v>
      </c>
      <c r="X11587" t="str">
        <f t="shared" si="1091"/>
        <v>512</v>
      </c>
      <c r="Y11587" t="str">
        <f>IF(Table1[[#This Row],[RFM_Score]]="555","Champion", IF(AND(J11587&gt;=4,V11587&gt;=4),"Loyal", IF(U11587&lt;=2,"At Risk", IF(W11587&gt;=4,"Potential Loyalist","Others"))))</f>
        <v>Others</v>
      </c>
    </row>
    <row r="11588" spans="1:25">
      <c r="A11588" t="s">
        <v>11895</v>
      </c>
      <c r="B11588">
        <v>30</v>
      </c>
      <c r="C11588" t="s">
        <v>19</v>
      </c>
      <c r="D11588" t="s">
        <v>25</v>
      </c>
      <c r="E11588" s="6" t="s">
        <v>23658</v>
      </c>
      <c r="F11588" t="s">
        <v>62</v>
      </c>
      <c r="G11588">
        <v>4</v>
      </c>
      <c r="H11588">
        <v>1</v>
      </c>
      <c r="I11588">
        <v>34</v>
      </c>
      <c r="J11588">
        <v>3</v>
      </c>
      <c r="K11588">
        <v>129.80000000000001</v>
      </c>
      <c r="L11588" t="str">
        <f t="shared" si="1086"/>
        <v/>
      </c>
      <c r="M11588">
        <v>0</v>
      </c>
      <c r="N11588" t="str">
        <f t="shared" si="1087"/>
        <v/>
      </c>
      <c r="O11588">
        <v>149</v>
      </c>
      <c r="P11588" s="11">
        <v>0.25</v>
      </c>
      <c r="Q11588" s="11">
        <v>8.8235294117646995E-2</v>
      </c>
      <c r="R11588" s="12">
        <v>0</v>
      </c>
      <c r="S11588" t="s">
        <v>27</v>
      </c>
      <c r="T11588">
        <v>0</v>
      </c>
      <c r="U11588">
        <f t="shared" si="1088"/>
        <v>1</v>
      </c>
      <c r="V11588">
        <f t="shared" si="1089"/>
        <v>1</v>
      </c>
      <c r="W11588">
        <f t="shared" si="1090"/>
        <v>2</v>
      </c>
      <c r="X11588" t="str">
        <f t="shared" si="1091"/>
        <v>112</v>
      </c>
      <c r="Y11588" t="str">
        <f>IF(Table1[[#This Row],[RFM_Score]]="555","Champion", IF(AND(J11588&gt;=4,V11588&gt;=4),"Loyal", IF(U11588&lt;=2,"At Risk", IF(W11588&gt;=4,"Potential Loyalist","Others"))))</f>
        <v>At Risk</v>
      </c>
    </row>
    <row r="11589" spans="1:25">
      <c r="A11589" t="s">
        <v>10707</v>
      </c>
      <c r="B11589">
        <v>44</v>
      </c>
      <c r="C11589" t="s">
        <v>24</v>
      </c>
      <c r="D11589" t="s">
        <v>35</v>
      </c>
      <c r="E11589" s="6" t="s">
        <v>23659</v>
      </c>
      <c r="F11589" t="s">
        <v>26</v>
      </c>
      <c r="G11589">
        <v>1</v>
      </c>
      <c r="H11589">
        <v>0</v>
      </c>
      <c r="I11589">
        <v>56</v>
      </c>
      <c r="J11589">
        <v>1</v>
      </c>
      <c r="K11589">
        <v>129.65</v>
      </c>
      <c r="L11589" t="str">
        <f t="shared" si="1086"/>
        <v/>
      </c>
      <c r="M11589">
        <v>0</v>
      </c>
      <c r="N11589" t="str">
        <f t="shared" si="1087"/>
        <v/>
      </c>
      <c r="O11589">
        <v>22</v>
      </c>
      <c r="P11589" s="11">
        <v>0</v>
      </c>
      <c r="Q11589" s="11">
        <v>1.7857142857142801E-2</v>
      </c>
      <c r="R11589" s="12">
        <v>0</v>
      </c>
      <c r="S11589" t="s">
        <v>27</v>
      </c>
      <c r="T11589">
        <v>0</v>
      </c>
      <c r="U11589">
        <f t="shared" si="1088"/>
        <v>4</v>
      </c>
      <c r="V11589">
        <f t="shared" si="1089"/>
        <v>1</v>
      </c>
      <c r="W11589">
        <f t="shared" si="1090"/>
        <v>2</v>
      </c>
      <c r="X11589" t="str">
        <f t="shared" si="1091"/>
        <v>412</v>
      </c>
      <c r="Y11589" t="str">
        <f>IF(Table1[[#This Row],[RFM_Score]]="555","Champion", IF(AND(J11589&gt;=4,V11589&gt;=4),"Loyal", IF(U11589&lt;=2,"At Risk", IF(W11589&gt;=4,"Potential Loyalist","Others"))))</f>
        <v>Others</v>
      </c>
    </row>
    <row r="11590" spans="1:25">
      <c r="A11590" t="s">
        <v>3489</v>
      </c>
      <c r="B11590">
        <v>33</v>
      </c>
      <c r="C11590" t="s">
        <v>19</v>
      </c>
      <c r="D11590" t="s">
        <v>25</v>
      </c>
      <c r="E11590" s="6" t="s">
        <v>23660</v>
      </c>
      <c r="F11590" t="s">
        <v>26</v>
      </c>
      <c r="G11590">
        <v>4</v>
      </c>
      <c r="H11590">
        <v>1</v>
      </c>
      <c r="I11590">
        <v>44</v>
      </c>
      <c r="J11590">
        <v>3</v>
      </c>
      <c r="K11590">
        <v>129.38999999999999</v>
      </c>
      <c r="L11590" t="str">
        <f t="shared" si="1086"/>
        <v/>
      </c>
      <c r="M11590">
        <v>0</v>
      </c>
      <c r="N11590" t="str">
        <f t="shared" si="1087"/>
        <v/>
      </c>
      <c r="O11590">
        <v>15</v>
      </c>
      <c r="P11590" s="11">
        <v>0.25</v>
      </c>
      <c r="Q11590" s="11">
        <v>6.8181818181818094E-2</v>
      </c>
      <c r="R11590" s="12">
        <v>0</v>
      </c>
      <c r="S11590" t="s">
        <v>27</v>
      </c>
      <c r="T11590">
        <v>0</v>
      </c>
      <c r="U11590">
        <f t="shared" si="1088"/>
        <v>5</v>
      </c>
      <c r="V11590">
        <f t="shared" si="1089"/>
        <v>1</v>
      </c>
      <c r="W11590">
        <f t="shared" si="1090"/>
        <v>2</v>
      </c>
      <c r="X11590" t="str">
        <f t="shared" si="1091"/>
        <v>512</v>
      </c>
      <c r="Y11590" t="str">
        <f>IF(Table1[[#This Row],[RFM_Score]]="555","Champion", IF(AND(J11590&gt;=4,V11590&gt;=4),"Loyal", IF(U11590&lt;=2,"At Risk", IF(W11590&gt;=4,"Potential Loyalist","Others"))))</f>
        <v>Others</v>
      </c>
    </row>
    <row r="11591" spans="1:25">
      <c r="A11591" t="s">
        <v>2406</v>
      </c>
      <c r="B11591">
        <v>49</v>
      </c>
      <c r="C11591" t="s">
        <v>19</v>
      </c>
      <c r="D11591" t="s">
        <v>35</v>
      </c>
      <c r="E11591" s="6" t="s">
        <v>23661</v>
      </c>
      <c r="F11591" t="s">
        <v>30</v>
      </c>
      <c r="G11591">
        <v>4</v>
      </c>
      <c r="H11591">
        <v>2</v>
      </c>
      <c r="I11591">
        <v>52</v>
      </c>
      <c r="J11591">
        <v>3</v>
      </c>
      <c r="K11591">
        <v>128.72</v>
      </c>
      <c r="L11591" t="str">
        <f t="shared" si="1086"/>
        <v/>
      </c>
      <c r="M11591">
        <v>0</v>
      </c>
      <c r="N11591" t="str">
        <f t="shared" si="1087"/>
        <v/>
      </c>
      <c r="O11591">
        <v>11</v>
      </c>
      <c r="P11591" s="11">
        <v>0.5</v>
      </c>
      <c r="Q11591" s="11">
        <v>5.7692307692307598E-2</v>
      </c>
      <c r="R11591" s="12">
        <v>0</v>
      </c>
      <c r="S11591" t="s">
        <v>27</v>
      </c>
      <c r="T11591">
        <v>0</v>
      </c>
      <c r="U11591">
        <f t="shared" si="1088"/>
        <v>5</v>
      </c>
      <c r="V11591">
        <f t="shared" si="1089"/>
        <v>1</v>
      </c>
      <c r="W11591">
        <f t="shared" si="1090"/>
        <v>2</v>
      </c>
      <c r="X11591" t="str">
        <f t="shared" si="1091"/>
        <v>512</v>
      </c>
      <c r="Y11591" t="str">
        <f>IF(Table1[[#This Row],[RFM_Score]]="555","Champion", IF(AND(J11591&gt;=4,V11591&gt;=4),"Loyal", IF(U11591&lt;=2,"At Risk", IF(W11591&gt;=4,"Potential Loyalist","Others"))))</f>
        <v>Others</v>
      </c>
    </row>
    <row r="11592" spans="1:25">
      <c r="A11592" t="s">
        <v>4466</v>
      </c>
      <c r="B11592">
        <v>29</v>
      </c>
      <c r="C11592" t="s">
        <v>24</v>
      </c>
      <c r="D11592" t="s">
        <v>25</v>
      </c>
      <c r="E11592" s="6" t="s">
        <v>23662</v>
      </c>
      <c r="F11592" t="s">
        <v>21</v>
      </c>
      <c r="G11592">
        <v>3</v>
      </c>
      <c r="H11592">
        <v>0</v>
      </c>
      <c r="I11592">
        <v>47</v>
      </c>
      <c r="J11592">
        <v>1</v>
      </c>
      <c r="K11592">
        <v>128.49</v>
      </c>
      <c r="L11592" t="str">
        <f t="shared" si="1086"/>
        <v/>
      </c>
      <c r="M11592">
        <v>0</v>
      </c>
      <c r="N11592" t="str">
        <f t="shared" si="1087"/>
        <v/>
      </c>
      <c r="O11592">
        <v>4</v>
      </c>
      <c r="P11592" s="11">
        <v>0</v>
      </c>
      <c r="Q11592" s="11">
        <v>2.1276595744680799E-2</v>
      </c>
      <c r="R11592" s="12">
        <v>0</v>
      </c>
      <c r="S11592" t="s">
        <v>27</v>
      </c>
      <c r="T11592">
        <v>0</v>
      </c>
      <c r="U11592">
        <f t="shared" si="1088"/>
        <v>5</v>
      </c>
      <c r="V11592">
        <f t="shared" si="1089"/>
        <v>1</v>
      </c>
      <c r="W11592">
        <f t="shared" si="1090"/>
        <v>2</v>
      </c>
      <c r="X11592" t="str">
        <f t="shared" si="1091"/>
        <v>512</v>
      </c>
      <c r="Y11592" t="str">
        <f>IF(Table1[[#This Row],[RFM_Score]]="555","Champion", IF(AND(J11592&gt;=4,V11592&gt;=4),"Loyal", IF(U11592&lt;=2,"At Risk", IF(W11592&gt;=4,"Potential Loyalist","Others"))))</f>
        <v>Others</v>
      </c>
    </row>
    <row r="11593" spans="1:25">
      <c r="A11593" t="s">
        <v>8086</v>
      </c>
      <c r="B11593">
        <v>36</v>
      </c>
      <c r="C11593" t="s">
        <v>24</v>
      </c>
      <c r="D11593" t="s">
        <v>49</v>
      </c>
      <c r="E11593" s="6" t="s">
        <v>23663</v>
      </c>
      <c r="F11593" t="s">
        <v>37</v>
      </c>
      <c r="G11593">
        <v>3</v>
      </c>
      <c r="H11593">
        <v>1</v>
      </c>
      <c r="I11593">
        <v>47</v>
      </c>
      <c r="J11593">
        <v>3</v>
      </c>
      <c r="K11593">
        <v>127.7</v>
      </c>
      <c r="L11593" t="str">
        <f t="shared" si="1086"/>
        <v/>
      </c>
      <c r="M11593">
        <v>0</v>
      </c>
      <c r="N11593" t="str">
        <f t="shared" si="1087"/>
        <v/>
      </c>
      <c r="O11593">
        <v>59</v>
      </c>
      <c r="P11593" s="11">
        <v>0.33333333333333298</v>
      </c>
      <c r="Q11593" s="11">
        <v>6.3829787234042507E-2</v>
      </c>
      <c r="R11593" s="12">
        <v>0</v>
      </c>
      <c r="S11593" t="s">
        <v>27</v>
      </c>
      <c r="T11593">
        <v>0</v>
      </c>
      <c r="U11593">
        <f t="shared" si="1088"/>
        <v>3</v>
      </c>
      <c r="V11593">
        <f t="shared" si="1089"/>
        <v>1</v>
      </c>
      <c r="W11593">
        <f t="shared" si="1090"/>
        <v>2</v>
      </c>
      <c r="X11593" t="str">
        <f t="shared" si="1091"/>
        <v>312</v>
      </c>
      <c r="Y11593" t="str">
        <f>IF(Table1[[#This Row],[RFM_Score]]="555","Champion", IF(AND(J11593&gt;=4,V11593&gt;=4),"Loyal", IF(U11593&lt;=2,"At Risk", IF(W11593&gt;=4,"Potential Loyalist","Others"))))</f>
        <v>Others</v>
      </c>
    </row>
    <row r="11594" spans="1:25">
      <c r="A11594" t="s">
        <v>6796</v>
      </c>
      <c r="B11594">
        <v>36</v>
      </c>
      <c r="C11594" t="s">
        <v>19</v>
      </c>
      <c r="D11594" t="s">
        <v>46</v>
      </c>
      <c r="E11594" s="6" t="s">
        <v>23664</v>
      </c>
      <c r="F11594" t="s">
        <v>30</v>
      </c>
      <c r="G11594">
        <v>2</v>
      </c>
      <c r="H11594">
        <v>1</v>
      </c>
      <c r="I11594">
        <v>59</v>
      </c>
      <c r="J11594">
        <v>4</v>
      </c>
      <c r="K11594">
        <v>127.24</v>
      </c>
      <c r="L11594" t="str">
        <f t="shared" si="1086"/>
        <v/>
      </c>
      <c r="M11594">
        <v>0</v>
      </c>
      <c r="N11594" t="str">
        <f t="shared" si="1087"/>
        <v/>
      </c>
      <c r="O11594">
        <v>33</v>
      </c>
      <c r="P11594" s="11">
        <v>0.5</v>
      </c>
      <c r="Q11594" s="11">
        <v>6.7796610169491497E-2</v>
      </c>
      <c r="R11594" s="12">
        <v>0</v>
      </c>
      <c r="S11594" t="s">
        <v>27</v>
      </c>
      <c r="T11594">
        <v>0</v>
      </c>
      <c r="U11594">
        <f t="shared" si="1088"/>
        <v>4</v>
      </c>
      <c r="V11594">
        <f t="shared" si="1089"/>
        <v>1</v>
      </c>
      <c r="W11594">
        <f t="shared" si="1090"/>
        <v>2</v>
      </c>
      <c r="X11594" t="str">
        <f t="shared" si="1091"/>
        <v>412</v>
      </c>
      <c r="Y11594" t="str">
        <f>IF(Table1[[#This Row],[RFM_Score]]="555","Champion", IF(AND(J11594&gt;=4,V11594&gt;=4),"Loyal", IF(U11594&lt;=2,"At Risk", IF(W11594&gt;=4,"Potential Loyalist","Others"))))</f>
        <v>Others</v>
      </c>
    </row>
    <row r="11595" spans="1:25">
      <c r="A11595" t="s">
        <v>7064</v>
      </c>
      <c r="B11595">
        <v>21</v>
      </c>
      <c r="C11595" t="s">
        <v>19</v>
      </c>
      <c r="D11595" t="s">
        <v>29</v>
      </c>
      <c r="E11595" s="6" t="s">
        <v>23665</v>
      </c>
      <c r="F11595" t="s">
        <v>26</v>
      </c>
      <c r="G11595">
        <v>3</v>
      </c>
      <c r="H11595">
        <v>3</v>
      </c>
      <c r="I11595">
        <v>54</v>
      </c>
      <c r="J11595">
        <v>3</v>
      </c>
      <c r="K11595">
        <v>127.09</v>
      </c>
      <c r="L11595" t="str">
        <f t="shared" si="1086"/>
        <v/>
      </c>
      <c r="M11595">
        <v>0</v>
      </c>
      <c r="N11595" t="str">
        <f t="shared" si="1087"/>
        <v/>
      </c>
      <c r="O11595">
        <v>6</v>
      </c>
      <c r="P11595" s="11">
        <v>1</v>
      </c>
      <c r="Q11595" s="11">
        <v>5.5555555555555497E-2</v>
      </c>
      <c r="R11595" s="12">
        <v>0</v>
      </c>
      <c r="S11595" t="s">
        <v>27</v>
      </c>
      <c r="T11595">
        <v>0</v>
      </c>
      <c r="U11595">
        <f t="shared" si="1088"/>
        <v>5</v>
      </c>
      <c r="V11595">
        <f t="shared" si="1089"/>
        <v>1</v>
      </c>
      <c r="W11595">
        <f t="shared" si="1090"/>
        <v>2</v>
      </c>
      <c r="X11595" t="str">
        <f t="shared" si="1091"/>
        <v>512</v>
      </c>
      <c r="Y11595" t="str">
        <f>IF(Table1[[#This Row],[RFM_Score]]="555","Champion", IF(AND(J11595&gt;=4,V11595&gt;=4),"Loyal", IF(U11595&lt;=2,"At Risk", IF(W11595&gt;=4,"Potential Loyalist","Others"))))</f>
        <v>Others</v>
      </c>
    </row>
    <row r="11596" spans="1:25">
      <c r="A11596" t="s">
        <v>1369</v>
      </c>
      <c r="B11596">
        <v>32</v>
      </c>
      <c r="C11596" t="s">
        <v>33</v>
      </c>
      <c r="D11596" t="s">
        <v>41</v>
      </c>
      <c r="E11596" s="6" t="s">
        <v>23666</v>
      </c>
      <c r="F11596" t="s">
        <v>37</v>
      </c>
      <c r="G11596">
        <v>3</v>
      </c>
      <c r="H11596">
        <v>0</v>
      </c>
      <c r="I11596">
        <v>41</v>
      </c>
      <c r="J11596">
        <v>2</v>
      </c>
      <c r="K11596">
        <v>126.91</v>
      </c>
      <c r="L11596" t="str">
        <f t="shared" si="1086"/>
        <v/>
      </c>
      <c r="M11596">
        <v>0</v>
      </c>
      <c r="N11596" t="str">
        <f t="shared" si="1087"/>
        <v/>
      </c>
      <c r="O11596">
        <v>27</v>
      </c>
      <c r="P11596" s="11">
        <v>0</v>
      </c>
      <c r="Q11596" s="11">
        <v>4.8780487804878002E-2</v>
      </c>
      <c r="R11596" s="12">
        <v>0</v>
      </c>
      <c r="S11596" t="s">
        <v>27</v>
      </c>
      <c r="T11596">
        <v>0</v>
      </c>
      <c r="U11596">
        <f t="shared" si="1088"/>
        <v>4</v>
      </c>
      <c r="V11596">
        <f t="shared" si="1089"/>
        <v>1</v>
      </c>
      <c r="W11596">
        <f t="shared" si="1090"/>
        <v>2</v>
      </c>
      <c r="X11596" t="str">
        <f t="shared" si="1091"/>
        <v>412</v>
      </c>
      <c r="Y11596" t="str">
        <f>IF(Table1[[#This Row],[RFM_Score]]="555","Champion", IF(AND(J11596&gt;=4,V11596&gt;=4),"Loyal", IF(U11596&lt;=2,"At Risk", IF(W11596&gt;=4,"Potential Loyalist","Others"))))</f>
        <v>Others</v>
      </c>
    </row>
    <row r="11597" spans="1:25">
      <c r="A11597" t="s">
        <v>2994</v>
      </c>
      <c r="B11597">
        <v>32</v>
      </c>
      <c r="C11597" t="s">
        <v>19</v>
      </c>
      <c r="D11597" t="s">
        <v>35</v>
      </c>
      <c r="E11597" s="6" t="s">
        <v>23667</v>
      </c>
      <c r="F11597" t="s">
        <v>62</v>
      </c>
      <c r="G11597">
        <v>3</v>
      </c>
      <c r="H11597">
        <v>2</v>
      </c>
      <c r="I11597">
        <v>54</v>
      </c>
      <c r="J11597">
        <v>1</v>
      </c>
      <c r="K11597">
        <v>125.9</v>
      </c>
      <c r="L11597" t="str">
        <f t="shared" si="1086"/>
        <v/>
      </c>
      <c r="M11597">
        <v>0</v>
      </c>
      <c r="N11597" t="str">
        <f t="shared" si="1087"/>
        <v/>
      </c>
      <c r="O11597">
        <v>3</v>
      </c>
      <c r="P11597" s="11">
        <v>0.66666666666666596</v>
      </c>
      <c r="Q11597" s="11">
        <v>1.85185185185185E-2</v>
      </c>
      <c r="R11597" s="12">
        <v>0</v>
      </c>
      <c r="S11597" t="s">
        <v>27</v>
      </c>
      <c r="T11597">
        <v>0</v>
      </c>
      <c r="U11597">
        <f t="shared" si="1088"/>
        <v>5</v>
      </c>
      <c r="V11597">
        <f t="shared" si="1089"/>
        <v>1</v>
      </c>
      <c r="W11597">
        <f t="shared" si="1090"/>
        <v>2</v>
      </c>
      <c r="X11597" t="str">
        <f t="shared" si="1091"/>
        <v>512</v>
      </c>
      <c r="Y11597" t="str">
        <f>IF(Table1[[#This Row],[RFM_Score]]="555","Champion", IF(AND(J11597&gt;=4,V11597&gt;=4),"Loyal", IF(U11597&lt;=2,"At Risk", IF(W11597&gt;=4,"Potential Loyalist","Others"))))</f>
        <v>Others</v>
      </c>
    </row>
    <row r="11598" spans="1:25">
      <c r="A11598" t="s">
        <v>10269</v>
      </c>
      <c r="B11598">
        <v>24</v>
      </c>
      <c r="C11598" t="s">
        <v>24</v>
      </c>
      <c r="D11598" t="s">
        <v>46</v>
      </c>
      <c r="E11598" s="6" t="s">
        <v>23668</v>
      </c>
      <c r="F11598" t="s">
        <v>60</v>
      </c>
      <c r="G11598">
        <v>4</v>
      </c>
      <c r="H11598">
        <v>1</v>
      </c>
      <c r="I11598">
        <v>61</v>
      </c>
      <c r="J11598">
        <v>5</v>
      </c>
      <c r="K11598">
        <v>125.81</v>
      </c>
      <c r="L11598" t="str">
        <f t="shared" si="1086"/>
        <v/>
      </c>
      <c r="M11598">
        <v>0</v>
      </c>
      <c r="N11598" t="str">
        <f t="shared" si="1087"/>
        <v/>
      </c>
      <c r="O11598">
        <v>2</v>
      </c>
      <c r="P11598" s="11">
        <v>0.25</v>
      </c>
      <c r="Q11598" s="11">
        <v>8.1967213114753995E-2</v>
      </c>
      <c r="R11598" s="12">
        <v>0</v>
      </c>
      <c r="S11598" t="s">
        <v>27</v>
      </c>
      <c r="T11598">
        <v>0</v>
      </c>
      <c r="U11598">
        <f t="shared" si="1088"/>
        <v>5</v>
      </c>
      <c r="V11598">
        <f t="shared" si="1089"/>
        <v>1</v>
      </c>
      <c r="W11598">
        <f t="shared" si="1090"/>
        <v>2</v>
      </c>
      <c r="X11598" t="str">
        <f t="shared" si="1091"/>
        <v>512</v>
      </c>
      <c r="Y11598" t="str">
        <f>IF(Table1[[#This Row],[RFM_Score]]="555","Champion", IF(AND(J11598&gt;=4,V11598&gt;=4),"Loyal", IF(U11598&lt;=2,"At Risk", IF(W11598&gt;=4,"Potential Loyalist","Others"))))</f>
        <v>Others</v>
      </c>
    </row>
    <row r="11599" spans="1:25">
      <c r="A11599" t="s">
        <v>3948</v>
      </c>
      <c r="B11599">
        <v>37</v>
      </c>
      <c r="C11599" t="s">
        <v>24</v>
      </c>
      <c r="D11599" t="s">
        <v>20</v>
      </c>
      <c r="E11599" s="6" t="s">
        <v>23669</v>
      </c>
      <c r="F11599" t="s">
        <v>37</v>
      </c>
      <c r="G11599">
        <v>3</v>
      </c>
      <c r="H11599">
        <v>1</v>
      </c>
      <c r="I11599">
        <v>57</v>
      </c>
      <c r="J11599">
        <v>5</v>
      </c>
      <c r="K11599">
        <v>125.63</v>
      </c>
      <c r="L11599" t="str">
        <f t="shared" si="1086"/>
        <v/>
      </c>
      <c r="M11599">
        <v>0</v>
      </c>
      <c r="N11599" t="str">
        <f t="shared" si="1087"/>
        <v/>
      </c>
      <c r="O11599">
        <v>7</v>
      </c>
      <c r="P11599" s="11">
        <v>0.33333333333333298</v>
      </c>
      <c r="Q11599" s="11">
        <v>8.7719298245614002E-2</v>
      </c>
      <c r="R11599" s="12">
        <v>0</v>
      </c>
      <c r="S11599" t="s">
        <v>27</v>
      </c>
      <c r="T11599">
        <v>0</v>
      </c>
      <c r="U11599">
        <f t="shared" si="1088"/>
        <v>5</v>
      </c>
      <c r="V11599">
        <f t="shared" si="1089"/>
        <v>1</v>
      </c>
      <c r="W11599">
        <f t="shared" si="1090"/>
        <v>2</v>
      </c>
      <c r="X11599" t="str">
        <f t="shared" si="1091"/>
        <v>512</v>
      </c>
      <c r="Y11599" t="str">
        <f>IF(Table1[[#This Row],[RFM_Score]]="555","Champion", IF(AND(J11599&gt;=4,V11599&gt;=4),"Loyal", IF(U11599&lt;=2,"At Risk", IF(W11599&gt;=4,"Potential Loyalist","Others"))))</f>
        <v>Others</v>
      </c>
    </row>
    <row r="11600" spans="1:25">
      <c r="A11600" t="s">
        <v>7403</v>
      </c>
      <c r="B11600">
        <v>55</v>
      </c>
      <c r="C11600" t="s">
        <v>19</v>
      </c>
      <c r="D11600" t="s">
        <v>25</v>
      </c>
      <c r="E11600" s="6" t="s">
        <v>23670</v>
      </c>
      <c r="F11600" t="s">
        <v>30</v>
      </c>
      <c r="G11600">
        <v>2</v>
      </c>
      <c r="H11600">
        <v>0</v>
      </c>
      <c r="I11600">
        <v>46</v>
      </c>
      <c r="J11600">
        <v>2</v>
      </c>
      <c r="K11600">
        <v>125.29</v>
      </c>
      <c r="L11600" t="str">
        <f t="shared" si="1086"/>
        <v/>
      </c>
      <c r="M11600">
        <v>0</v>
      </c>
      <c r="N11600" t="str">
        <f t="shared" si="1087"/>
        <v/>
      </c>
      <c r="O11600">
        <v>13</v>
      </c>
      <c r="P11600" s="11">
        <v>0</v>
      </c>
      <c r="Q11600" s="11">
        <v>4.3478260869565202E-2</v>
      </c>
      <c r="R11600" s="12">
        <v>0</v>
      </c>
      <c r="S11600" t="s">
        <v>27</v>
      </c>
      <c r="T11600">
        <v>1</v>
      </c>
      <c r="U11600">
        <f t="shared" si="1088"/>
        <v>5</v>
      </c>
      <c r="V11600">
        <f t="shared" si="1089"/>
        <v>1</v>
      </c>
      <c r="W11600">
        <f t="shared" si="1090"/>
        <v>2</v>
      </c>
      <c r="X11600" t="str">
        <f t="shared" si="1091"/>
        <v>512</v>
      </c>
      <c r="Y11600" t="str">
        <f>IF(Table1[[#This Row],[RFM_Score]]="555","Champion", IF(AND(J11600&gt;=4,V11600&gt;=4),"Loyal", IF(U11600&lt;=2,"At Risk", IF(W11600&gt;=4,"Potential Loyalist","Others"))))</f>
        <v>Others</v>
      </c>
    </row>
    <row r="11601" spans="1:25">
      <c r="A11601" t="s">
        <v>6102</v>
      </c>
      <c r="B11601">
        <v>31</v>
      </c>
      <c r="C11601" t="s">
        <v>24</v>
      </c>
      <c r="D11601" t="s">
        <v>25</v>
      </c>
      <c r="E11601" s="6" t="s">
        <v>23671</v>
      </c>
      <c r="F11601" t="s">
        <v>37</v>
      </c>
      <c r="G11601">
        <v>1</v>
      </c>
      <c r="H11601">
        <v>0</v>
      </c>
      <c r="I11601">
        <v>55</v>
      </c>
      <c r="J11601">
        <v>4</v>
      </c>
      <c r="K11601">
        <v>124.74</v>
      </c>
      <c r="L11601" t="str">
        <f t="shared" si="1086"/>
        <v/>
      </c>
      <c r="M11601">
        <v>0</v>
      </c>
      <c r="N11601" t="str">
        <f t="shared" si="1087"/>
        <v/>
      </c>
      <c r="O11601">
        <v>63</v>
      </c>
      <c r="P11601" s="11">
        <v>0</v>
      </c>
      <c r="Q11601" s="11">
        <v>7.2727272727272696E-2</v>
      </c>
      <c r="R11601" s="12">
        <v>0</v>
      </c>
      <c r="S11601" t="s">
        <v>27</v>
      </c>
      <c r="T11601">
        <v>0</v>
      </c>
      <c r="U11601">
        <f t="shared" si="1088"/>
        <v>3</v>
      </c>
      <c r="V11601">
        <f t="shared" si="1089"/>
        <v>1</v>
      </c>
      <c r="W11601">
        <f t="shared" si="1090"/>
        <v>2</v>
      </c>
      <c r="X11601" t="str">
        <f t="shared" si="1091"/>
        <v>312</v>
      </c>
      <c r="Y11601" t="str">
        <f>IF(Table1[[#This Row],[RFM_Score]]="555","Champion", IF(AND(J11601&gt;=4,V11601&gt;=4),"Loyal", IF(U11601&lt;=2,"At Risk", IF(W11601&gt;=4,"Potential Loyalist","Others"))))</f>
        <v>Others</v>
      </c>
    </row>
    <row r="11602" spans="1:25">
      <c r="A11602" t="s">
        <v>2565</v>
      </c>
      <c r="B11602">
        <v>59</v>
      </c>
      <c r="C11602" t="s">
        <v>19</v>
      </c>
      <c r="D11602" t="s">
        <v>35</v>
      </c>
      <c r="E11602" s="6" t="s">
        <v>23672</v>
      </c>
      <c r="F11602" t="s">
        <v>21</v>
      </c>
      <c r="G11602">
        <v>1</v>
      </c>
      <c r="H11602">
        <v>1</v>
      </c>
      <c r="I11602">
        <v>59</v>
      </c>
      <c r="J11602">
        <v>0</v>
      </c>
      <c r="K11602">
        <v>123.4</v>
      </c>
      <c r="L11602" t="str">
        <f t="shared" si="1086"/>
        <v/>
      </c>
      <c r="M11602">
        <v>0</v>
      </c>
      <c r="N11602" t="str">
        <f t="shared" si="1087"/>
        <v/>
      </c>
      <c r="O11602">
        <v>12</v>
      </c>
      <c r="P11602" s="11">
        <v>1</v>
      </c>
      <c r="Q11602" s="11">
        <v>0</v>
      </c>
      <c r="R11602" s="12">
        <v>0</v>
      </c>
      <c r="S11602" t="s">
        <v>27</v>
      </c>
      <c r="T11602">
        <v>0</v>
      </c>
      <c r="U11602">
        <f t="shared" si="1088"/>
        <v>5</v>
      </c>
      <c r="V11602">
        <f t="shared" si="1089"/>
        <v>1</v>
      </c>
      <c r="W11602">
        <f t="shared" si="1090"/>
        <v>2</v>
      </c>
      <c r="X11602" t="str">
        <f t="shared" si="1091"/>
        <v>512</v>
      </c>
      <c r="Y11602" t="str">
        <f>IF(Table1[[#This Row],[RFM_Score]]="555","Champion", IF(AND(J11602&gt;=4,V11602&gt;=4),"Loyal", IF(U11602&lt;=2,"At Risk", IF(W11602&gt;=4,"Potential Loyalist","Others"))))</f>
        <v>Others</v>
      </c>
    </row>
    <row r="11603" spans="1:25">
      <c r="A11603" t="s">
        <v>5119</v>
      </c>
      <c r="B11603">
        <v>36</v>
      </c>
      <c r="C11603" t="s">
        <v>19</v>
      </c>
      <c r="D11603" t="s">
        <v>29</v>
      </c>
      <c r="E11603" s="6" t="s">
        <v>23673</v>
      </c>
      <c r="F11603" t="s">
        <v>21</v>
      </c>
      <c r="G11603">
        <v>3</v>
      </c>
      <c r="H11603">
        <v>0</v>
      </c>
      <c r="I11603">
        <v>45</v>
      </c>
      <c r="J11603">
        <v>3</v>
      </c>
      <c r="K11603">
        <v>122.58</v>
      </c>
      <c r="L11603" t="str">
        <f t="shared" si="1086"/>
        <v/>
      </c>
      <c r="M11603">
        <v>0</v>
      </c>
      <c r="N11603" t="str">
        <f t="shared" si="1087"/>
        <v/>
      </c>
      <c r="O11603">
        <v>12</v>
      </c>
      <c r="P11603" s="11">
        <v>0</v>
      </c>
      <c r="Q11603" s="11">
        <v>6.6666666666666596E-2</v>
      </c>
      <c r="R11603" s="12">
        <v>0</v>
      </c>
      <c r="S11603" t="s">
        <v>27</v>
      </c>
      <c r="T11603">
        <v>0</v>
      </c>
      <c r="U11603">
        <f t="shared" si="1088"/>
        <v>5</v>
      </c>
      <c r="V11603">
        <f t="shared" si="1089"/>
        <v>1</v>
      </c>
      <c r="W11603">
        <f t="shared" si="1090"/>
        <v>2</v>
      </c>
      <c r="X11603" t="str">
        <f t="shared" si="1091"/>
        <v>512</v>
      </c>
      <c r="Y11603" t="str">
        <f>IF(Table1[[#This Row],[RFM_Score]]="555","Champion", IF(AND(J11603&gt;=4,V11603&gt;=4),"Loyal", IF(U11603&lt;=2,"At Risk", IF(W11603&gt;=4,"Potential Loyalist","Others"))))</f>
        <v>Others</v>
      </c>
    </row>
    <row r="11604" spans="1:25">
      <c r="A11604" t="s">
        <v>10287</v>
      </c>
      <c r="B11604">
        <v>28</v>
      </c>
      <c r="C11604" t="s">
        <v>24</v>
      </c>
      <c r="D11604" t="s">
        <v>25</v>
      </c>
      <c r="E11604" s="6" t="s">
        <v>23674</v>
      </c>
      <c r="F11604" t="s">
        <v>60</v>
      </c>
      <c r="G11604">
        <v>2</v>
      </c>
      <c r="H11604">
        <v>1</v>
      </c>
      <c r="I11604">
        <v>39</v>
      </c>
      <c r="J11604">
        <v>2</v>
      </c>
      <c r="K11604">
        <v>122.51</v>
      </c>
      <c r="L11604" t="str">
        <f t="shared" si="1086"/>
        <v/>
      </c>
      <c r="M11604">
        <v>0</v>
      </c>
      <c r="N11604" t="str">
        <f t="shared" si="1087"/>
        <v/>
      </c>
      <c r="O11604">
        <v>45</v>
      </c>
      <c r="P11604" s="11">
        <v>0.5</v>
      </c>
      <c r="Q11604" s="11">
        <v>5.1282051282051197E-2</v>
      </c>
      <c r="R11604" s="12">
        <v>0</v>
      </c>
      <c r="S11604" t="s">
        <v>27</v>
      </c>
      <c r="T11604">
        <v>0</v>
      </c>
      <c r="U11604">
        <f t="shared" si="1088"/>
        <v>3</v>
      </c>
      <c r="V11604">
        <f t="shared" si="1089"/>
        <v>1</v>
      </c>
      <c r="W11604">
        <f t="shared" si="1090"/>
        <v>2</v>
      </c>
      <c r="X11604" t="str">
        <f t="shared" si="1091"/>
        <v>312</v>
      </c>
      <c r="Y11604" t="str">
        <f>IF(Table1[[#This Row],[RFM_Score]]="555","Champion", IF(AND(J11604&gt;=4,V11604&gt;=4),"Loyal", IF(U11604&lt;=2,"At Risk", IF(W11604&gt;=4,"Potential Loyalist","Others"))))</f>
        <v>Others</v>
      </c>
    </row>
    <row r="11605" spans="1:25">
      <c r="A11605" t="s">
        <v>3983</v>
      </c>
      <c r="B11605">
        <v>41</v>
      </c>
      <c r="C11605" t="s">
        <v>24</v>
      </c>
      <c r="D11605" t="s">
        <v>25</v>
      </c>
      <c r="E11605" s="6" t="s">
        <v>23675</v>
      </c>
      <c r="F11605" t="s">
        <v>37</v>
      </c>
      <c r="G11605">
        <v>3</v>
      </c>
      <c r="H11605">
        <v>0</v>
      </c>
      <c r="I11605">
        <v>53</v>
      </c>
      <c r="J11605">
        <v>2</v>
      </c>
      <c r="K11605">
        <v>122.18</v>
      </c>
      <c r="L11605" t="str">
        <f t="shared" si="1086"/>
        <v/>
      </c>
      <c r="M11605">
        <v>0</v>
      </c>
      <c r="N11605" t="str">
        <f t="shared" si="1087"/>
        <v/>
      </c>
      <c r="O11605">
        <v>8</v>
      </c>
      <c r="P11605" s="11">
        <v>0</v>
      </c>
      <c r="Q11605" s="11">
        <v>3.7735849056603703E-2</v>
      </c>
      <c r="R11605" s="12">
        <v>0</v>
      </c>
      <c r="S11605" t="s">
        <v>27</v>
      </c>
      <c r="T11605">
        <v>0</v>
      </c>
      <c r="U11605">
        <f t="shared" si="1088"/>
        <v>5</v>
      </c>
      <c r="V11605">
        <f t="shared" si="1089"/>
        <v>1</v>
      </c>
      <c r="W11605">
        <f t="shared" si="1090"/>
        <v>2</v>
      </c>
      <c r="X11605" t="str">
        <f t="shared" si="1091"/>
        <v>512</v>
      </c>
      <c r="Y11605" t="str">
        <f>IF(Table1[[#This Row],[RFM_Score]]="555","Champion", IF(AND(J11605&gt;=4,V11605&gt;=4),"Loyal", IF(U11605&lt;=2,"At Risk", IF(W11605&gt;=4,"Potential Loyalist","Others"))))</f>
        <v>Others</v>
      </c>
    </row>
    <row r="11606" spans="1:25">
      <c r="A11606" t="s">
        <v>2778</v>
      </c>
      <c r="B11606">
        <v>40</v>
      </c>
      <c r="C11606" t="s">
        <v>19</v>
      </c>
      <c r="D11606" t="s">
        <v>49</v>
      </c>
      <c r="E11606" s="6" t="s">
        <v>23676</v>
      </c>
      <c r="F11606" t="s">
        <v>60</v>
      </c>
      <c r="G11606">
        <v>3</v>
      </c>
      <c r="H11606">
        <v>1</v>
      </c>
      <c r="I11606">
        <v>36</v>
      </c>
      <c r="J11606">
        <v>4</v>
      </c>
      <c r="K11606">
        <v>121.67</v>
      </c>
      <c r="L11606" t="str">
        <f t="shared" si="1086"/>
        <v/>
      </c>
      <c r="M11606">
        <v>0</v>
      </c>
      <c r="N11606" t="str">
        <f t="shared" si="1087"/>
        <v/>
      </c>
      <c r="O11606">
        <v>34</v>
      </c>
      <c r="P11606" s="11">
        <v>0.33333333333333298</v>
      </c>
      <c r="Q11606" s="11">
        <v>0.11111111111111099</v>
      </c>
      <c r="R11606" s="12">
        <v>0</v>
      </c>
      <c r="S11606" t="s">
        <v>27</v>
      </c>
      <c r="T11606">
        <v>0</v>
      </c>
      <c r="U11606">
        <f t="shared" si="1088"/>
        <v>4</v>
      </c>
      <c r="V11606">
        <f t="shared" si="1089"/>
        <v>1</v>
      </c>
      <c r="W11606">
        <f t="shared" si="1090"/>
        <v>2</v>
      </c>
      <c r="X11606" t="str">
        <f t="shared" si="1091"/>
        <v>412</v>
      </c>
      <c r="Y11606" t="str">
        <f>IF(Table1[[#This Row],[RFM_Score]]="555","Champion", IF(AND(J11606&gt;=4,V11606&gt;=4),"Loyal", IF(U11606&lt;=2,"At Risk", IF(W11606&gt;=4,"Potential Loyalist","Others"))))</f>
        <v>Others</v>
      </c>
    </row>
    <row r="11607" spans="1:25">
      <c r="A11607" t="s">
        <v>688</v>
      </c>
      <c r="B11607">
        <v>48</v>
      </c>
      <c r="C11607" t="s">
        <v>19</v>
      </c>
      <c r="D11607" t="s">
        <v>25</v>
      </c>
      <c r="E11607" s="6" t="s">
        <v>23677</v>
      </c>
      <c r="F11607" t="s">
        <v>26</v>
      </c>
      <c r="G11607">
        <v>3</v>
      </c>
      <c r="H11607">
        <v>1</v>
      </c>
      <c r="I11607">
        <v>35</v>
      </c>
      <c r="J11607">
        <v>1</v>
      </c>
      <c r="K11607">
        <v>120.58</v>
      </c>
      <c r="L11607" t="str">
        <f t="shared" si="1086"/>
        <v/>
      </c>
      <c r="M11607">
        <v>0</v>
      </c>
      <c r="N11607" t="str">
        <f t="shared" si="1087"/>
        <v/>
      </c>
      <c r="O11607">
        <v>96</v>
      </c>
      <c r="P11607" s="11">
        <v>0.33333333333333298</v>
      </c>
      <c r="Q11607" s="11">
        <v>2.8571428571428501E-2</v>
      </c>
      <c r="R11607" s="12">
        <v>0</v>
      </c>
      <c r="S11607" t="s">
        <v>27</v>
      </c>
      <c r="T11607">
        <v>1</v>
      </c>
      <c r="U11607">
        <f t="shared" si="1088"/>
        <v>2</v>
      </c>
      <c r="V11607">
        <f t="shared" si="1089"/>
        <v>1</v>
      </c>
      <c r="W11607">
        <f t="shared" si="1090"/>
        <v>2</v>
      </c>
      <c r="X11607" t="str">
        <f t="shared" si="1091"/>
        <v>212</v>
      </c>
      <c r="Y11607" t="str">
        <f>IF(Table1[[#This Row],[RFM_Score]]="555","Champion", IF(AND(J11607&gt;=4,V11607&gt;=4),"Loyal", IF(U11607&lt;=2,"At Risk", IF(W11607&gt;=4,"Potential Loyalist","Others"))))</f>
        <v>At Risk</v>
      </c>
    </row>
    <row r="11608" spans="1:25">
      <c r="A11608" t="s">
        <v>2111</v>
      </c>
      <c r="B11608">
        <v>27</v>
      </c>
      <c r="C11608" t="s">
        <v>24</v>
      </c>
      <c r="D11608" t="s">
        <v>29</v>
      </c>
      <c r="E11608" s="6" t="s">
        <v>23678</v>
      </c>
      <c r="F11608" t="s">
        <v>26</v>
      </c>
      <c r="G11608">
        <v>3</v>
      </c>
      <c r="H11608">
        <v>1</v>
      </c>
      <c r="I11608">
        <v>43</v>
      </c>
      <c r="J11608">
        <v>3</v>
      </c>
      <c r="K11608">
        <v>120.42</v>
      </c>
      <c r="L11608" t="str">
        <f t="shared" si="1086"/>
        <v/>
      </c>
      <c r="M11608">
        <v>0</v>
      </c>
      <c r="N11608" t="str">
        <f t="shared" si="1087"/>
        <v/>
      </c>
      <c r="O11608">
        <v>2</v>
      </c>
      <c r="P11608" s="11">
        <v>0.33333333333333298</v>
      </c>
      <c r="Q11608" s="11">
        <v>6.9767441860465101E-2</v>
      </c>
      <c r="R11608" s="12">
        <v>0</v>
      </c>
      <c r="S11608" t="s">
        <v>27</v>
      </c>
      <c r="T11608">
        <v>0</v>
      </c>
      <c r="U11608">
        <f t="shared" si="1088"/>
        <v>5</v>
      </c>
      <c r="V11608">
        <f t="shared" si="1089"/>
        <v>1</v>
      </c>
      <c r="W11608">
        <f t="shared" si="1090"/>
        <v>2</v>
      </c>
      <c r="X11608" t="str">
        <f t="shared" si="1091"/>
        <v>512</v>
      </c>
      <c r="Y11608" t="str">
        <f>IF(Table1[[#This Row],[RFM_Score]]="555","Champion", IF(AND(J11608&gt;=4,V11608&gt;=4),"Loyal", IF(U11608&lt;=2,"At Risk", IF(W11608&gt;=4,"Potential Loyalist","Others"))))</f>
        <v>Others</v>
      </c>
    </row>
    <row r="11609" spans="1:25">
      <c r="A11609" t="s">
        <v>3361</v>
      </c>
      <c r="B11609">
        <v>48</v>
      </c>
      <c r="C11609" t="s">
        <v>24</v>
      </c>
      <c r="D11609" t="s">
        <v>29</v>
      </c>
      <c r="E11609" s="6" t="s">
        <v>23679</v>
      </c>
      <c r="F11609" t="s">
        <v>26</v>
      </c>
      <c r="G11609">
        <v>8</v>
      </c>
      <c r="H11609">
        <v>2</v>
      </c>
      <c r="I11609">
        <v>43</v>
      </c>
      <c r="J11609">
        <v>2</v>
      </c>
      <c r="K11609">
        <v>119.88</v>
      </c>
      <c r="L11609" t="str">
        <f t="shared" si="1086"/>
        <v/>
      </c>
      <c r="M11609">
        <v>0</v>
      </c>
      <c r="N11609" t="str">
        <f t="shared" si="1087"/>
        <v/>
      </c>
      <c r="O11609">
        <v>20</v>
      </c>
      <c r="P11609" s="11">
        <v>0.25</v>
      </c>
      <c r="Q11609" s="11">
        <v>4.6511627906976702E-2</v>
      </c>
      <c r="R11609" s="12">
        <v>0</v>
      </c>
      <c r="S11609" t="s">
        <v>27</v>
      </c>
      <c r="T11609">
        <v>0</v>
      </c>
      <c r="U11609">
        <f t="shared" si="1088"/>
        <v>5</v>
      </c>
      <c r="V11609">
        <f t="shared" si="1089"/>
        <v>1</v>
      </c>
      <c r="W11609">
        <f t="shared" si="1090"/>
        <v>2</v>
      </c>
      <c r="X11609" t="str">
        <f t="shared" si="1091"/>
        <v>512</v>
      </c>
      <c r="Y11609" t="str">
        <f>IF(Table1[[#This Row],[RFM_Score]]="555","Champion", IF(AND(J11609&gt;=4,V11609&gt;=4),"Loyal", IF(U11609&lt;=2,"At Risk", IF(W11609&gt;=4,"Potential Loyalist","Others"))))</f>
        <v>Others</v>
      </c>
    </row>
    <row r="11610" spans="1:25">
      <c r="A11610" t="s">
        <v>11205</v>
      </c>
      <c r="B11610">
        <v>33</v>
      </c>
      <c r="C11610" t="s">
        <v>24</v>
      </c>
      <c r="D11610" t="s">
        <v>35</v>
      </c>
      <c r="E11610" s="6" t="s">
        <v>23680</v>
      </c>
      <c r="F11610" t="s">
        <v>26</v>
      </c>
      <c r="G11610">
        <v>6</v>
      </c>
      <c r="H11610">
        <v>1</v>
      </c>
      <c r="I11610">
        <v>47</v>
      </c>
      <c r="J11610">
        <v>2</v>
      </c>
      <c r="K11610">
        <v>119.85</v>
      </c>
      <c r="L11610" t="str">
        <f t="shared" si="1086"/>
        <v/>
      </c>
      <c r="M11610">
        <v>0</v>
      </c>
      <c r="N11610" t="str">
        <f t="shared" si="1087"/>
        <v/>
      </c>
      <c r="O11610">
        <v>10</v>
      </c>
      <c r="P11610" s="11">
        <v>0.16666666666666599</v>
      </c>
      <c r="Q11610" s="11">
        <v>4.2553191489361701E-2</v>
      </c>
      <c r="R11610" s="12">
        <v>0</v>
      </c>
      <c r="S11610" t="s">
        <v>27</v>
      </c>
      <c r="T11610">
        <v>0</v>
      </c>
      <c r="U11610">
        <f t="shared" si="1088"/>
        <v>5</v>
      </c>
      <c r="V11610">
        <f t="shared" si="1089"/>
        <v>1</v>
      </c>
      <c r="W11610">
        <f t="shared" si="1090"/>
        <v>2</v>
      </c>
      <c r="X11610" t="str">
        <f t="shared" si="1091"/>
        <v>512</v>
      </c>
      <c r="Y11610" t="str">
        <f>IF(Table1[[#This Row],[RFM_Score]]="555","Champion", IF(AND(J11610&gt;=4,V11610&gt;=4),"Loyal", IF(U11610&lt;=2,"At Risk", IF(W11610&gt;=4,"Potential Loyalist","Others"))))</f>
        <v>Others</v>
      </c>
    </row>
    <row r="11611" spans="1:25">
      <c r="A11611" t="s">
        <v>6233</v>
      </c>
      <c r="B11611">
        <v>18</v>
      </c>
      <c r="C11611" t="s">
        <v>24</v>
      </c>
      <c r="D11611" t="s">
        <v>20</v>
      </c>
      <c r="E11611" s="6" t="s">
        <v>23681</v>
      </c>
      <c r="F11611" t="s">
        <v>21</v>
      </c>
      <c r="G11611">
        <v>7</v>
      </c>
      <c r="H11611">
        <v>3</v>
      </c>
      <c r="I11611">
        <v>50</v>
      </c>
      <c r="J11611">
        <v>3</v>
      </c>
      <c r="K11611">
        <v>119.56</v>
      </c>
      <c r="L11611" t="str">
        <f t="shared" si="1086"/>
        <v/>
      </c>
      <c r="M11611">
        <v>0</v>
      </c>
      <c r="N11611" t="str">
        <f t="shared" si="1087"/>
        <v/>
      </c>
      <c r="O11611">
        <v>51</v>
      </c>
      <c r="P11611" s="11">
        <v>0.42857142857142799</v>
      </c>
      <c r="Q11611" s="11">
        <v>0.06</v>
      </c>
      <c r="R11611" s="12">
        <v>0</v>
      </c>
      <c r="S11611" t="s">
        <v>27</v>
      </c>
      <c r="T11611">
        <v>0</v>
      </c>
      <c r="U11611">
        <f t="shared" si="1088"/>
        <v>3</v>
      </c>
      <c r="V11611">
        <f t="shared" si="1089"/>
        <v>1</v>
      </c>
      <c r="W11611">
        <f t="shared" si="1090"/>
        <v>2</v>
      </c>
      <c r="X11611" t="str">
        <f t="shared" si="1091"/>
        <v>312</v>
      </c>
      <c r="Y11611" t="str">
        <f>IF(Table1[[#This Row],[RFM_Score]]="555","Champion", IF(AND(J11611&gt;=4,V11611&gt;=4),"Loyal", IF(U11611&lt;=2,"At Risk", IF(W11611&gt;=4,"Potential Loyalist","Others"))))</f>
        <v>Others</v>
      </c>
    </row>
    <row r="11612" spans="1:25">
      <c r="A11612" t="s">
        <v>2633</v>
      </c>
      <c r="B11612">
        <v>27</v>
      </c>
      <c r="C11612" t="s">
        <v>19</v>
      </c>
      <c r="D11612" t="s">
        <v>25</v>
      </c>
      <c r="E11612" s="6" t="s">
        <v>23682</v>
      </c>
      <c r="F11612" t="s">
        <v>62</v>
      </c>
      <c r="G11612">
        <v>4</v>
      </c>
      <c r="H11612">
        <v>1</v>
      </c>
      <c r="I11612">
        <v>70</v>
      </c>
      <c r="J11612">
        <v>4</v>
      </c>
      <c r="K11612">
        <v>119.15</v>
      </c>
      <c r="L11612" t="str">
        <f t="shared" si="1086"/>
        <v/>
      </c>
      <c r="M11612">
        <v>0</v>
      </c>
      <c r="N11612" t="str">
        <f t="shared" si="1087"/>
        <v/>
      </c>
      <c r="O11612">
        <v>4</v>
      </c>
      <c r="P11612" s="11">
        <v>0.25</v>
      </c>
      <c r="Q11612" s="11">
        <v>5.7142857142857099E-2</v>
      </c>
      <c r="R11612" s="12">
        <v>0</v>
      </c>
      <c r="S11612" t="s">
        <v>27</v>
      </c>
      <c r="T11612">
        <v>0</v>
      </c>
      <c r="U11612">
        <f t="shared" si="1088"/>
        <v>5</v>
      </c>
      <c r="V11612">
        <f t="shared" si="1089"/>
        <v>1</v>
      </c>
      <c r="W11612">
        <f t="shared" si="1090"/>
        <v>2</v>
      </c>
      <c r="X11612" t="str">
        <f t="shared" si="1091"/>
        <v>512</v>
      </c>
      <c r="Y11612" t="str">
        <f>IF(Table1[[#This Row],[RFM_Score]]="555","Champion", IF(AND(J11612&gt;=4,V11612&gt;=4),"Loyal", IF(U11612&lt;=2,"At Risk", IF(W11612&gt;=4,"Potential Loyalist","Others"))))</f>
        <v>Others</v>
      </c>
    </row>
    <row r="11613" spans="1:25">
      <c r="A11613" t="s">
        <v>4084</v>
      </c>
      <c r="B11613">
        <v>68</v>
      </c>
      <c r="C11613" t="s">
        <v>24</v>
      </c>
      <c r="D11613" t="s">
        <v>41</v>
      </c>
      <c r="E11613" s="6" t="s">
        <v>23683</v>
      </c>
      <c r="F11613" t="s">
        <v>30</v>
      </c>
      <c r="G11613">
        <v>5</v>
      </c>
      <c r="H11613">
        <v>2</v>
      </c>
      <c r="I11613">
        <v>41</v>
      </c>
      <c r="J11613">
        <v>5</v>
      </c>
      <c r="K11613">
        <v>118.98</v>
      </c>
      <c r="L11613" t="str">
        <f t="shared" si="1086"/>
        <v/>
      </c>
      <c r="M11613">
        <v>0</v>
      </c>
      <c r="N11613" t="str">
        <f t="shared" si="1087"/>
        <v/>
      </c>
      <c r="O11613">
        <v>14</v>
      </c>
      <c r="P11613" s="11">
        <v>0.4</v>
      </c>
      <c r="Q11613" s="11">
        <v>0.12195121951219499</v>
      </c>
      <c r="R11613" s="12">
        <v>0</v>
      </c>
      <c r="S11613" t="s">
        <v>27</v>
      </c>
      <c r="T11613">
        <v>0</v>
      </c>
      <c r="U11613">
        <f t="shared" si="1088"/>
        <v>5</v>
      </c>
      <c r="V11613">
        <f t="shared" si="1089"/>
        <v>1</v>
      </c>
      <c r="W11613">
        <f t="shared" si="1090"/>
        <v>2</v>
      </c>
      <c r="X11613" t="str">
        <f t="shared" si="1091"/>
        <v>512</v>
      </c>
      <c r="Y11613" t="str">
        <f>IF(Table1[[#This Row],[RFM_Score]]="555","Champion", IF(AND(J11613&gt;=4,V11613&gt;=4),"Loyal", IF(U11613&lt;=2,"At Risk", IF(W11613&gt;=4,"Potential Loyalist","Others"))))</f>
        <v>Others</v>
      </c>
    </row>
    <row r="11614" spans="1:25">
      <c r="A11614" t="s">
        <v>9568</v>
      </c>
      <c r="B11614">
        <v>49</v>
      </c>
      <c r="C11614" t="s">
        <v>24</v>
      </c>
      <c r="D11614" t="s">
        <v>25</v>
      </c>
      <c r="E11614" s="6" t="s">
        <v>23684</v>
      </c>
      <c r="F11614" t="s">
        <v>30</v>
      </c>
      <c r="G11614">
        <v>3</v>
      </c>
      <c r="H11614">
        <v>1</v>
      </c>
      <c r="I11614">
        <v>46</v>
      </c>
      <c r="J11614">
        <v>2</v>
      </c>
      <c r="K11614">
        <v>118.95</v>
      </c>
      <c r="L11614" t="str">
        <f t="shared" si="1086"/>
        <v/>
      </c>
      <c r="M11614">
        <v>0</v>
      </c>
      <c r="N11614" t="str">
        <f t="shared" si="1087"/>
        <v/>
      </c>
      <c r="O11614">
        <v>8</v>
      </c>
      <c r="P11614" s="11">
        <v>0.33333333333333298</v>
      </c>
      <c r="Q11614" s="11">
        <v>4.3478260869565202E-2</v>
      </c>
      <c r="R11614" s="12">
        <v>0</v>
      </c>
      <c r="S11614" t="s">
        <v>27</v>
      </c>
      <c r="T11614">
        <v>0</v>
      </c>
      <c r="U11614">
        <f t="shared" si="1088"/>
        <v>5</v>
      </c>
      <c r="V11614">
        <f t="shared" si="1089"/>
        <v>1</v>
      </c>
      <c r="W11614">
        <f t="shared" si="1090"/>
        <v>2</v>
      </c>
      <c r="X11614" t="str">
        <f t="shared" si="1091"/>
        <v>512</v>
      </c>
      <c r="Y11614" t="str">
        <f>IF(Table1[[#This Row],[RFM_Score]]="555","Champion", IF(AND(J11614&gt;=4,V11614&gt;=4),"Loyal", IF(U11614&lt;=2,"At Risk", IF(W11614&gt;=4,"Potential Loyalist","Others"))))</f>
        <v>Others</v>
      </c>
    </row>
    <row r="11615" spans="1:25">
      <c r="A11615" t="s">
        <v>1956</v>
      </c>
      <c r="B11615">
        <v>29</v>
      </c>
      <c r="C11615" t="s">
        <v>19</v>
      </c>
      <c r="D11615" t="s">
        <v>29</v>
      </c>
      <c r="E11615" s="6" t="s">
        <v>23685</v>
      </c>
      <c r="F11615" t="s">
        <v>37</v>
      </c>
      <c r="G11615">
        <v>4</v>
      </c>
      <c r="H11615">
        <v>0</v>
      </c>
      <c r="I11615">
        <v>54</v>
      </c>
      <c r="J11615">
        <v>3</v>
      </c>
      <c r="K11615">
        <v>118.7</v>
      </c>
      <c r="L11615" t="str">
        <f t="shared" si="1086"/>
        <v/>
      </c>
      <c r="M11615">
        <v>0</v>
      </c>
      <c r="N11615" t="str">
        <f t="shared" si="1087"/>
        <v/>
      </c>
      <c r="O11615">
        <v>44</v>
      </c>
      <c r="P11615" s="11">
        <v>0</v>
      </c>
      <c r="Q11615" s="11">
        <v>5.5555555555555497E-2</v>
      </c>
      <c r="R11615" s="12">
        <v>0</v>
      </c>
      <c r="S11615" t="s">
        <v>27</v>
      </c>
      <c r="T11615">
        <v>0</v>
      </c>
      <c r="U11615">
        <f t="shared" si="1088"/>
        <v>3</v>
      </c>
      <c r="V11615">
        <f t="shared" si="1089"/>
        <v>1</v>
      </c>
      <c r="W11615">
        <f t="shared" si="1090"/>
        <v>2</v>
      </c>
      <c r="X11615" t="str">
        <f t="shared" si="1091"/>
        <v>312</v>
      </c>
      <c r="Y11615" t="str">
        <f>IF(Table1[[#This Row],[RFM_Score]]="555","Champion", IF(AND(J11615&gt;=4,V11615&gt;=4),"Loyal", IF(U11615&lt;=2,"At Risk", IF(W11615&gt;=4,"Potential Loyalist","Others"))))</f>
        <v>Others</v>
      </c>
    </row>
    <row r="11616" spans="1:25">
      <c r="A11616" t="s">
        <v>9385</v>
      </c>
      <c r="B11616">
        <v>42</v>
      </c>
      <c r="C11616" t="s">
        <v>19</v>
      </c>
      <c r="D11616" t="s">
        <v>35</v>
      </c>
      <c r="E11616" s="6" t="s">
        <v>23686</v>
      </c>
      <c r="F11616" t="s">
        <v>21</v>
      </c>
      <c r="G11616">
        <v>1</v>
      </c>
      <c r="H11616">
        <v>0</v>
      </c>
      <c r="I11616">
        <v>47</v>
      </c>
      <c r="J11616">
        <v>2</v>
      </c>
      <c r="K11616">
        <v>118.02</v>
      </c>
      <c r="L11616" t="str">
        <f t="shared" si="1086"/>
        <v/>
      </c>
      <c r="M11616">
        <v>0</v>
      </c>
      <c r="N11616" t="str">
        <f t="shared" si="1087"/>
        <v/>
      </c>
      <c r="O11616">
        <v>6</v>
      </c>
      <c r="P11616" s="11">
        <v>0</v>
      </c>
      <c r="Q11616" s="11">
        <v>4.2553191489361701E-2</v>
      </c>
      <c r="R11616" s="12">
        <v>0</v>
      </c>
      <c r="S11616" t="s">
        <v>27</v>
      </c>
      <c r="T11616">
        <v>0</v>
      </c>
      <c r="U11616">
        <f t="shared" si="1088"/>
        <v>5</v>
      </c>
      <c r="V11616">
        <f t="shared" si="1089"/>
        <v>1</v>
      </c>
      <c r="W11616">
        <f t="shared" si="1090"/>
        <v>2</v>
      </c>
      <c r="X11616" t="str">
        <f t="shared" si="1091"/>
        <v>512</v>
      </c>
      <c r="Y11616" t="str">
        <f>IF(Table1[[#This Row],[RFM_Score]]="555","Champion", IF(AND(J11616&gt;=4,V11616&gt;=4),"Loyal", IF(U11616&lt;=2,"At Risk", IF(W11616&gt;=4,"Potential Loyalist","Others"))))</f>
        <v>Others</v>
      </c>
    </row>
    <row r="11617" spans="1:25">
      <c r="A11617" t="s">
        <v>1138</v>
      </c>
      <c r="B11617">
        <v>18</v>
      </c>
      <c r="C11617" t="s">
        <v>19</v>
      </c>
      <c r="D11617" t="s">
        <v>49</v>
      </c>
      <c r="E11617" s="6" t="s">
        <v>23687</v>
      </c>
      <c r="F11617" t="s">
        <v>21</v>
      </c>
      <c r="G11617">
        <v>2</v>
      </c>
      <c r="H11617">
        <v>1</v>
      </c>
      <c r="I11617">
        <v>38</v>
      </c>
      <c r="J11617">
        <v>0</v>
      </c>
      <c r="K11617">
        <v>117.75</v>
      </c>
      <c r="L11617" t="str">
        <f t="shared" si="1086"/>
        <v/>
      </c>
      <c r="M11617">
        <v>0</v>
      </c>
      <c r="N11617" t="str">
        <f t="shared" si="1087"/>
        <v/>
      </c>
      <c r="O11617">
        <v>19</v>
      </c>
      <c r="P11617" s="11">
        <v>0.5</v>
      </c>
      <c r="Q11617" s="11">
        <v>0</v>
      </c>
      <c r="R11617" s="12">
        <v>0</v>
      </c>
      <c r="S11617" t="s">
        <v>27</v>
      </c>
      <c r="T11617">
        <v>1</v>
      </c>
      <c r="U11617">
        <f t="shared" si="1088"/>
        <v>5</v>
      </c>
      <c r="V11617">
        <f t="shared" si="1089"/>
        <v>1</v>
      </c>
      <c r="W11617">
        <f t="shared" si="1090"/>
        <v>2</v>
      </c>
      <c r="X11617" t="str">
        <f t="shared" si="1091"/>
        <v>512</v>
      </c>
      <c r="Y11617" t="str">
        <f>IF(Table1[[#This Row],[RFM_Score]]="555","Champion", IF(AND(J11617&gt;=4,V11617&gt;=4),"Loyal", IF(U11617&lt;=2,"At Risk", IF(W11617&gt;=4,"Potential Loyalist","Others"))))</f>
        <v>Others</v>
      </c>
    </row>
    <row r="11618" spans="1:25">
      <c r="A11618" t="s">
        <v>1469</v>
      </c>
      <c r="B11618">
        <v>45</v>
      </c>
      <c r="C11618" t="s">
        <v>24</v>
      </c>
      <c r="D11618" t="s">
        <v>25</v>
      </c>
      <c r="E11618" s="6" t="s">
        <v>23688</v>
      </c>
      <c r="F11618" t="s">
        <v>26</v>
      </c>
      <c r="G11618">
        <v>2</v>
      </c>
      <c r="H11618">
        <v>0</v>
      </c>
      <c r="I11618">
        <v>46</v>
      </c>
      <c r="J11618">
        <v>2</v>
      </c>
      <c r="K11618">
        <v>116.02</v>
      </c>
      <c r="L11618" t="str">
        <f t="shared" si="1086"/>
        <v/>
      </c>
      <c r="M11618">
        <v>0</v>
      </c>
      <c r="N11618" t="str">
        <f t="shared" si="1087"/>
        <v/>
      </c>
      <c r="O11618">
        <v>17</v>
      </c>
      <c r="P11618" s="11">
        <v>0</v>
      </c>
      <c r="Q11618" s="11">
        <v>4.3478260869565202E-2</v>
      </c>
      <c r="R11618" s="12">
        <v>0</v>
      </c>
      <c r="S11618" t="s">
        <v>27</v>
      </c>
      <c r="T11618">
        <v>0</v>
      </c>
      <c r="U11618">
        <f t="shared" si="1088"/>
        <v>5</v>
      </c>
      <c r="V11618">
        <f t="shared" si="1089"/>
        <v>1</v>
      </c>
      <c r="W11618">
        <f t="shared" si="1090"/>
        <v>2</v>
      </c>
      <c r="X11618" t="str">
        <f t="shared" si="1091"/>
        <v>512</v>
      </c>
      <c r="Y11618" t="str">
        <f>IF(Table1[[#This Row],[RFM_Score]]="555","Champion", IF(AND(J11618&gt;=4,V11618&gt;=4),"Loyal", IF(U11618&lt;=2,"At Risk", IF(W11618&gt;=4,"Potential Loyalist","Others"))))</f>
        <v>Others</v>
      </c>
    </row>
    <row r="11619" spans="1:25">
      <c r="A11619" t="s">
        <v>2932</v>
      </c>
      <c r="B11619">
        <v>70</v>
      </c>
      <c r="C11619" t="s">
        <v>19</v>
      </c>
      <c r="D11619" t="s">
        <v>25</v>
      </c>
      <c r="E11619" s="6" t="s">
        <v>23689</v>
      </c>
      <c r="F11619" t="s">
        <v>60</v>
      </c>
      <c r="G11619">
        <v>3</v>
      </c>
      <c r="H11619">
        <v>2</v>
      </c>
      <c r="I11619">
        <v>60</v>
      </c>
      <c r="J11619">
        <v>2</v>
      </c>
      <c r="K11619">
        <v>115.91</v>
      </c>
      <c r="L11619" t="str">
        <f t="shared" si="1086"/>
        <v/>
      </c>
      <c r="M11619">
        <v>0</v>
      </c>
      <c r="N11619" t="str">
        <f t="shared" si="1087"/>
        <v/>
      </c>
      <c r="O11619">
        <v>30</v>
      </c>
      <c r="P11619" s="11">
        <v>0.66666666666666596</v>
      </c>
      <c r="Q11619" s="11">
        <v>3.3333333333333298E-2</v>
      </c>
      <c r="R11619" s="12">
        <v>0</v>
      </c>
      <c r="S11619" t="s">
        <v>27</v>
      </c>
      <c r="T11619">
        <v>0</v>
      </c>
      <c r="U11619">
        <f t="shared" si="1088"/>
        <v>4</v>
      </c>
      <c r="V11619">
        <f t="shared" si="1089"/>
        <v>1</v>
      </c>
      <c r="W11619">
        <f t="shared" si="1090"/>
        <v>2</v>
      </c>
      <c r="X11619" t="str">
        <f t="shared" si="1091"/>
        <v>412</v>
      </c>
      <c r="Y11619" t="str">
        <f>IF(Table1[[#This Row],[RFM_Score]]="555","Champion", IF(AND(J11619&gt;=4,V11619&gt;=4),"Loyal", IF(U11619&lt;=2,"At Risk", IF(W11619&gt;=4,"Potential Loyalist","Others"))))</f>
        <v>Others</v>
      </c>
    </row>
    <row r="11620" spans="1:25">
      <c r="A11620" t="s">
        <v>5079</v>
      </c>
      <c r="B11620">
        <v>32</v>
      </c>
      <c r="C11620" t="s">
        <v>24</v>
      </c>
      <c r="D11620" t="s">
        <v>25</v>
      </c>
      <c r="E11620" s="6" t="s">
        <v>23690</v>
      </c>
      <c r="F11620" t="s">
        <v>26</v>
      </c>
      <c r="G11620">
        <v>4</v>
      </c>
      <c r="H11620">
        <v>1</v>
      </c>
      <c r="I11620">
        <v>46</v>
      </c>
      <c r="J11620">
        <v>0</v>
      </c>
      <c r="K11620">
        <v>115.37</v>
      </c>
      <c r="L11620" t="str">
        <f t="shared" si="1086"/>
        <v/>
      </c>
      <c r="M11620">
        <v>0</v>
      </c>
      <c r="N11620" t="str">
        <f t="shared" si="1087"/>
        <v/>
      </c>
      <c r="O11620">
        <v>44</v>
      </c>
      <c r="P11620" s="11">
        <v>0.25</v>
      </c>
      <c r="Q11620" s="11">
        <v>0</v>
      </c>
      <c r="R11620" s="12">
        <v>0</v>
      </c>
      <c r="S11620" t="s">
        <v>27</v>
      </c>
      <c r="T11620">
        <v>0</v>
      </c>
      <c r="U11620">
        <f t="shared" si="1088"/>
        <v>3</v>
      </c>
      <c r="V11620">
        <f t="shared" si="1089"/>
        <v>1</v>
      </c>
      <c r="W11620">
        <f t="shared" si="1090"/>
        <v>2</v>
      </c>
      <c r="X11620" t="str">
        <f t="shared" si="1091"/>
        <v>312</v>
      </c>
      <c r="Y11620" t="str">
        <f>IF(Table1[[#This Row],[RFM_Score]]="555","Champion", IF(AND(J11620&gt;=4,V11620&gt;=4),"Loyal", IF(U11620&lt;=2,"At Risk", IF(W11620&gt;=4,"Potential Loyalist","Others"))))</f>
        <v>Others</v>
      </c>
    </row>
    <row r="11621" spans="1:25">
      <c r="A11621" t="s">
        <v>8438</v>
      </c>
      <c r="B11621">
        <v>48</v>
      </c>
      <c r="C11621" t="s">
        <v>24</v>
      </c>
      <c r="D11621" t="s">
        <v>25</v>
      </c>
      <c r="E11621" s="6" t="s">
        <v>23691</v>
      </c>
      <c r="F11621" t="s">
        <v>26</v>
      </c>
      <c r="G11621">
        <v>1</v>
      </c>
      <c r="H11621">
        <v>1</v>
      </c>
      <c r="I11621">
        <v>51</v>
      </c>
      <c r="J11621">
        <v>2</v>
      </c>
      <c r="K11621">
        <v>115.36</v>
      </c>
      <c r="L11621" t="str">
        <f t="shared" si="1086"/>
        <v/>
      </c>
      <c r="M11621">
        <v>0</v>
      </c>
      <c r="N11621" t="str">
        <f t="shared" si="1087"/>
        <v/>
      </c>
      <c r="O11621">
        <v>40</v>
      </c>
      <c r="P11621" s="11">
        <v>1</v>
      </c>
      <c r="Q11621" s="11">
        <v>3.9215686274509803E-2</v>
      </c>
      <c r="R11621" s="12">
        <v>0</v>
      </c>
      <c r="S11621" t="s">
        <v>27</v>
      </c>
      <c r="T11621">
        <v>0</v>
      </c>
      <c r="U11621">
        <f t="shared" si="1088"/>
        <v>4</v>
      </c>
      <c r="V11621">
        <f t="shared" si="1089"/>
        <v>1</v>
      </c>
      <c r="W11621">
        <f t="shared" si="1090"/>
        <v>2</v>
      </c>
      <c r="X11621" t="str">
        <f t="shared" si="1091"/>
        <v>412</v>
      </c>
      <c r="Y11621" t="str">
        <f>IF(Table1[[#This Row],[RFM_Score]]="555","Champion", IF(AND(J11621&gt;=4,V11621&gt;=4),"Loyal", IF(U11621&lt;=2,"At Risk", IF(W11621&gt;=4,"Potential Loyalist","Others"))))</f>
        <v>Others</v>
      </c>
    </row>
    <row r="11622" spans="1:25">
      <c r="A11622" t="s">
        <v>9654</v>
      </c>
      <c r="B11622">
        <v>20</v>
      </c>
      <c r="C11622" t="s">
        <v>24</v>
      </c>
      <c r="D11622" t="s">
        <v>25</v>
      </c>
      <c r="E11622" s="6" t="s">
        <v>23692</v>
      </c>
      <c r="F11622" t="s">
        <v>37</v>
      </c>
      <c r="G11622">
        <v>3</v>
      </c>
      <c r="H11622">
        <v>0</v>
      </c>
      <c r="I11622">
        <v>63</v>
      </c>
      <c r="J11622">
        <v>2</v>
      </c>
      <c r="K11622">
        <v>114.96</v>
      </c>
      <c r="L11622" t="str">
        <f t="shared" si="1086"/>
        <v/>
      </c>
      <c r="M11622">
        <v>0</v>
      </c>
      <c r="N11622" t="str">
        <f t="shared" si="1087"/>
        <v/>
      </c>
      <c r="O11622">
        <v>36</v>
      </c>
      <c r="P11622" s="11">
        <v>0</v>
      </c>
      <c r="Q11622" s="11">
        <v>3.1746031746031703E-2</v>
      </c>
      <c r="R11622" s="12">
        <v>0</v>
      </c>
      <c r="S11622" t="s">
        <v>27</v>
      </c>
      <c r="T11622">
        <v>0</v>
      </c>
      <c r="U11622">
        <f t="shared" si="1088"/>
        <v>4</v>
      </c>
      <c r="V11622">
        <f t="shared" si="1089"/>
        <v>1</v>
      </c>
      <c r="W11622">
        <f t="shared" si="1090"/>
        <v>2</v>
      </c>
      <c r="X11622" t="str">
        <f t="shared" si="1091"/>
        <v>412</v>
      </c>
      <c r="Y11622" t="str">
        <f>IF(Table1[[#This Row],[RFM_Score]]="555","Champion", IF(AND(J11622&gt;=4,V11622&gt;=4),"Loyal", IF(U11622&lt;=2,"At Risk", IF(W11622&gt;=4,"Potential Loyalist","Others"))))</f>
        <v>Others</v>
      </c>
    </row>
    <row r="11623" spans="1:25">
      <c r="A11623" t="s">
        <v>2274</v>
      </c>
      <c r="B11623">
        <v>23</v>
      </c>
      <c r="C11623" t="s">
        <v>19</v>
      </c>
      <c r="D11623" t="s">
        <v>25</v>
      </c>
      <c r="E11623" s="6" t="s">
        <v>23693</v>
      </c>
      <c r="F11623" t="s">
        <v>37</v>
      </c>
      <c r="G11623">
        <v>5</v>
      </c>
      <c r="H11623">
        <v>4</v>
      </c>
      <c r="I11623">
        <v>57</v>
      </c>
      <c r="J11623">
        <v>5</v>
      </c>
      <c r="K11623">
        <v>114.61</v>
      </c>
      <c r="L11623" t="str">
        <f t="shared" si="1086"/>
        <v/>
      </c>
      <c r="M11623">
        <v>0</v>
      </c>
      <c r="N11623" t="str">
        <f t="shared" si="1087"/>
        <v/>
      </c>
      <c r="O11623">
        <v>25</v>
      </c>
      <c r="P11623" s="11">
        <v>0.8</v>
      </c>
      <c r="Q11623" s="11">
        <v>8.7719298245614002E-2</v>
      </c>
      <c r="R11623" s="12">
        <v>0</v>
      </c>
      <c r="S11623" t="s">
        <v>27</v>
      </c>
      <c r="T11623">
        <v>0</v>
      </c>
      <c r="U11623">
        <f t="shared" si="1088"/>
        <v>4</v>
      </c>
      <c r="V11623">
        <f t="shared" si="1089"/>
        <v>1</v>
      </c>
      <c r="W11623">
        <f t="shared" si="1090"/>
        <v>2</v>
      </c>
      <c r="X11623" t="str">
        <f t="shared" si="1091"/>
        <v>412</v>
      </c>
      <c r="Y11623" t="str">
        <f>IF(Table1[[#This Row],[RFM_Score]]="555","Champion", IF(AND(J11623&gt;=4,V11623&gt;=4),"Loyal", IF(U11623&lt;=2,"At Risk", IF(W11623&gt;=4,"Potential Loyalist","Others"))))</f>
        <v>Others</v>
      </c>
    </row>
    <row r="11624" spans="1:25">
      <c r="A11624" t="s">
        <v>7728</v>
      </c>
      <c r="B11624">
        <v>27</v>
      </c>
      <c r="C11624" t="s">
        <v>24</v>
      </c>
      <c r="D11624" t="s">
        <v>29</v>
      </c>
      <c r="E11624" s="6" t="s">
        <v>23694</v>
      </c>
      <c r="F11624" t="s">
        <v>62</v>
      </c>
      <c r="G11624">
        <v>3</v>
      </c>
      <c r="H11624">
        <v>0</v>
      </c>
      <c r="I11624">
        <v>54</v>
      </c>
      <c r="J11624">
        <v>2</v>
      </c>
      <c r="K11624">
        <v>114.53</v>
      </c>
      <c r="L11624" t="str">
        <f t="shared" si="1086"/>
        <v/>
      </c>
      <c r="M11624">
        <v>0</v>
      </c>
      <c r="N11624" t="str">
        <f t="shared" si="1087"/>
        <v/>
      </c>
      <c r="O11624">
        <v>9</v>
      </c>
      <c r="P11624" s="11">
        <v>0</v>
      </c>
      <c r="Q11624" s="11">
        <v>3.7037037037037E-2</v>
      </c>
      <c r="R11624" s="12">
        <v>0</v>
      </c>
      <c r="S11624" t="s">
        <v>27</v>
      </c>
      <c r="T11624">
        <v>0</v>
      </c>
      <c r="U11624">
        <f t="shared" si="1088"/>
        <v>5</v>
      </c>
      <c r="V11624">
        <f t="shared" si="1089"/>
        <v>1</v>
      </c>
      <c r="W11624">
        <f t="shared" si="1090"/>
        <v>2</v>
      </c>
      <c r="X11624" t="str">
        <f t="shared" si="1091"/>
        <v>512</v>
      </c>
      <c r="Y11624" t="str">
        <f>IF(Table1[[#This Row],[RFM_Score]]="555","Champion", IF(AND(J11624&gt;=4,V11624&gt;=4),"Loyal", IF(U11624&lt;=2,"At Risk", IF(W11624&gt;=4,"Potential Loyalist","Others"))))</f>
        <v>Others</v>
      </c>
    </row>
    <row r="11625" spans="1:25">
      <c r="A11625" t="s">
        <v>10902</v>
      </c>
      <c r="B11625">
        <v>52</v>
      </c>
      <c r="C11625" t="s">
        <v>24</v>
      </c>
      <c r="D11625" t="s">
        <v>25</v>
      </c>
      <c r="E11625" s="6" t="s">
        <v>23695</v>
      </c>
      <c r="F11625" t="s">
        <v>26</v>
      </c>
      <c r="G11625">
        <v>1</v>
      </c>
      <c r="H11625">
        <v>0</v>
      </c>
      <c r="I11625">
        <v>61</v>
      </c>
      <c r="J11625">
        <v>1</v>
      </c>
      <c r="K11625">
        <v>114.1</v>
      </c>
      <c r="L11625" t="str">
        <f t="shared" si="1086"/>
        <v/>
      </c>
      <c r="M11625">
        <v>0</v>
      </c>
      <c r="N11625" t="str">
        <f t="shared" si="1087"/>
        <v/>
      </c>
      <c r="O11625">
        <v>48</v>
      </c>
      <c r="P11625" s="11">
        <v>0</v>
      </c>
      <c r="Q11625" s="11">
        <v>1.63934426229508E-2</v>
      </c>
      <c r="R11625" s="12">
        <v>0</v>
      </c>
      <c r="S11625" t="s">
        <v>27</v>
      </c>
      <c r="T11625">
        <v>0</v>
      </c>
      <c r="U11625">
        <f t="shared" si="1088"/>
        <v>3</v>
      </c>
      <c r="V11625">
        <f t="shared" si="1089"/>
        <v>1</v>
      </c>
      <c r="W11625">
        <f t="shared" si="1090"/>
        <v>2</v>
      </c>
      <c r="X11625" t="str">
        <f t="shared" si="1091"/>
        <v>312</v>
      </c>
      <c r="Y11625" t="str">
        <f>IF(Table1[[#This Row],[RFM_Score]]="555","Champion", IF(AND(J11625&gt;=4,V11625&gt;=4),"Loyal", IF(U11625&lt;=2,"At Risk", IF(W11625&gt;=4,"Potential Loyalist","Others"))))</f>
        <v>Others</v>
      </c>
    </row>
    <row r="11626" spans="1:25">
      <c r="A11626" t="s">
        <v>3753</v>
      </c>
      <c r="B11626">
        <v>70</v>
      </c>
      <c r="C11626" t="s">
        <v>24</v>
      </c>
      <c r="D11626" t="s">
        <v>41</v>
      </c>
      <c r="E11626" s="6" t="s">
        <v>23696</v>
      </c>
      <c r="F11626" t="s">
        <v>60</v>
      </c>
      <c r="G11626">
        <v>3</v>
      </c>
      <c r="H11626">
        <v>1</v>
      </c>
      <c r="I11626">
        <v>63</v>
      </c>
      <c r="J11626">
        <v>4</v>
      </c>
      <c r="K11626">
        <v>114.08</v>
      </c>
      <c r="L11626" t="str">
        <f t="shared" si="1086"/>
        <v/>
      </c>
      <c r="M11626">
        <v>0</v>
      </c>
      <c r="N11626" t="str">
        <f t="shared" si="1087"/>
        <v/>
      </c>
      <c r="O11626">
        <v>10</v>
      </c>
      <c r="P11626" s="11">
        <v>0.33333333333333298</v>
      </c>
      <c r="Q11626" s="11">
        <v>6.3492063492063405E-2</v>
      </c>
      <c r="R11626" s="12">
        <v>0</v>
      </c>
      <c r="S11626" t="s">
        <v>27</v>
      </c>
      <c r="T11626">
        <v>0</v>
      </c>
      <c r="U11626">
        <f t="shared" si="1088"/>
        <v>5</v>
      </c>
      <c r="V11626">
        <f t="shared" si="1089"/>
        <v>1</v>
      </c>
      <c r="W11626">
        <f t="shared" si="1090"/>
        <v>2</v>
      </c>
      <c r="X11626" t="str">
        <f t="shared" si="1091"/>
        <v>512</v>
      </c>
      <c r="Y11626" t="str">
        <f>IF(Table1[[#This Row],[RFM_Score]]="555","Champion", IF(AND(J11626&gt;=4,V11626&gt;=4),"Loyal", IF(U11626&lt;=2,"At Risk", IF(W11626&gt;=4,"Potential Loyalist","Others"))))</f>
        <v>Others</v>
      </c>
    </row>
    <row r="11627" spans="1:25">
      <c r="A11627" t="s">
        <v>9230</v>
      </c>
      <c r="B11627">
        <v>39</v>
      </c>
      <c r="C11627" t="s">
        <v>19</v>
      </c>
      <c r="D11627" t="s">
        <v>49</v>
      </c>
      <c r="E11627" s="6" t="s">
        <v>23697</v>
      </c>
      <c r="F11627" t="s">
        <v>21</v>
      </c>
      <c r="G11627">
        <v>4</v>
      </c>
      <c r="H11627">
        <v>3</v>
      </c>
      <c r="I11627">
        <v>53</v>
      </c>
      <c r="J11627">
        <v>3</v>
      </c>
      <c r="K11627">
        <v>113.55</v>
      </c>
      <c r="L11627" t="str">
        <f t="shared" si="1086"/>
        <v/>
      </c>
      <c r="M11627">
        <v>0</v>
      </c>
      <c r="N11627" t="str">
        <f t="shared" si="1087"/>
        <v/>
      </c>
      <c r="O11627">
        <v>8</v>
      </c>
      <c r="P11627" s="11">
        <v>0.75</v>
      </c>
      <c r="Q11627" s="11">
        <v>5.6603773584905599E-2</v>
      </c>
      <c r="R11627" s="12">
        <v>0</v>
      </c>
      <c r="S11627" t="s">
        <v>27</v>
      </c>
      <c r="T11627">
        <v>0</v>
      </c>
      <c r="U11627">
        <f t="shared" si="1088"/>
        <v>5</v>
      </c>
      <c r="V11627">
        <f t="shared" si="1089"/>
        <v>1</v>
      </c>
      <c r="W11627">
        <f t="shared" si="1090"/>
        <v>2</v>
      </c>
      <c r="X11627" t="str">
        <f t="shared" si="1091"/>
        <v>512</v>
      </c>
      <c r="Y11627" t="str">
        <f>IF(Table1[[#This Row],[RFM_Score]]="555","Champion", IF(AND(J11627&gt;=4,V11627&gt;=4),"Loyal", IF(U11627&lt;=2,"At Risk", IF(W11627&gt;=4,"Potential Loyalist","Others"))))</f>
        <v>Others</v>
      </c>
    </row>
    <row r="11628" spans="1:25">
      <c r="A11628" t="s">
        <v>11275</v>
      </c>
      <c r="B11628">
        <v>36</v>
      </c>
      <c r="C11628" t="s">
        <v>24</v>
      </c>
      <c r="D11628" t="s">
        <v>35</v>
      </c>
      <c r="E11628" s="6" t="s">
        <v>23698</v>
      </c>
      <c r="F11628" t="s">
        <v>30</v>
      </c>
      <c r="G11628">
        <v>4</v>
      </c>
      <c r="H11628">
        <v>1</v>
      </c>
      <c r="I11628">
        <v>45</v>
      </c>
      <c r="J11628">
        <v>4</v>
      </c>
      <c r="K11628">
        <v>112.71</v>
      </c>
      <c r="L11628" t="str">
        <f t="shared" si="1086"/>
        <v/>
      </c>
      <c r="M11628">
        <v>0</v>
      </c>
      <c r="N11628" t="str">
        <f t="shared" si="1087"/>
        <v/>
      </c>
      <c r="O11628">
        <v>30</v>
      </c>
      <c r="P11628" s="11">
        <v>0.25</v>
      </c>
      <c r="Q11628" s="11">
        <v>8.8888888888888795E-2</v>
      </c>
      <c r="R11628" s="12">
        <v>0</v>
      </c>
      <c r="S11628" t="s">
        <v>27</v>
      </c>
      <c r="T11628">
        <v>0</v>
      </c>
      <c r="U11628">
        <f t="shared" si="1088"/>
        <v>4</v>
      </c>
      <c r="V11628">
        <f t="shared" si="1089"/>
        <v>1</v>
      </c>
      <c r="W11628">
        <f t="shared" si="1090"/>
        <v>2</v>
      </c>
      <c r="X11628" t="str">
        <f t="shared" si="1091"/>
        <v>412</v>
      </c>
      <c r="Y11628" t="str">
        <f>IF(Table1[[#This Row],[RFM_Score]]="555","Champion", IF(AND(J11628&gt;=4,V11628&gt;=4),"Loyal", IF(U11628&lt;=2,"At Risk", IF(W11628&gt;=4,"Potential Loyalist","Others"))))</f>
        <v>Others</v>
      </c>
    </row>
    <row r="11629" spans="1:25">
      <c r="A11629" t="s">
        <v>7352</v>
      </c>
      <c r="B11629">
        <v>53</v>
      </c>
      <c r="C11629" t="s">
        <v>19</v>
      </c>
      <c r="D11629" t="s">
        <v>20</v>
      </c>
      <c r="E11629" s="6" t="s">
        <v>23699</v>
      </c>
      <c r="F11629" t="s">
        <v>60</v>
      </c>
      <c r="G11629">
        <v>2</v>
      </c>
      <c r="H11629">
        <v>1</v>
      </c>
      <c r="I11629">
        <v>46</v>
      </c>
      <c r="J11629">
        <v>3</v>
      </c>
      <c r="K11629">
        <v>112.69</v>
      </c>
      <c r="L11629" t="str">
        <f t="shared" si="1086"/>
        <v/>
      </c>
      <c r="M11629">
        <v>0</v>
      </c>
      <c r="N11629" t="str">
        <f t="shared" si="1087"/>
        <v/>
      </c>
      <c r="O11629">
        <v>1</v>
      </c>
      <c r="P11629" s="11">
        <v>0.5</v>
      </c>
      <c r="Q11629" s="11">
        <v>6.5217391304347797E-2</v>
      </c>
      <c r="R11629" s="12">
        <v>0</v>
      </c>
      <c r="S11629" t="s">
        <v>27</v>
      </c>
      <c r="T11629">
        <v>1</v>
      </c>
      <c r="U11629">
        <f t="shared" si="1088"/>
        <v>5</v>
      </c>
      <c r="V11629">
        <f t="shared" si="1089"/>
        <v>1</v>
      </c>
      <c r="W11629">
        <f t="shared" si="1090"/>
        <v>2</v>
      </c>
      <c r="X11629" t="str">
        <f t="shared" si="1091"/>
        <v>512</v>
      </c>
      <c r="Y11629" t="str">
        <f>IF(Table1[[#This Row],[RFM_Score]]="555","Champion", IF(AND(J11629&gt;=4,V11629&gt;=4),"Loyal", IF(U11629&lt;=2,"At Risk", IF(W11629&gt;=4,"Potential Loyalist","Others"))))</f>
        <v>Others</v>
      </c>
    </row>
    <row r="11630" spans="1:25">
      <c r="A11630" t="s">
        <v>9623</v>
      </c>
      <c r="B11630">
        <v>39</v>
      </c>
      <c r="C11630" t="s">
        <v>24</v>
      </c>
      <c r="D11630" t="s">
        <v>49</v>
      </c>
      <c r="E11630" s="6" t="s">
        <v>23700</v>
      </c>
      <c r="F11630" t="s">
        <v>30</v>
      </c>
      <c r="G11630">
        <v>5</v>
      </c>
      <c r="H11630">
        <v>2</v>
      </c>
      <c r="I11630">
        <v>52</v>
      </c>
      <c r="J11630">
        <v>3</v>
      </c>
      <c r="K11630">
        <v>112.39</v>
      </c>
      <c r="L11630" t="str">
        <f t="shared" si="1086"/>
        <v/>
      </c>
      <c r="M11630">
        <v>0</v>
      </c>
      <c r="N11630" t="str">
        <f t="shared" si="1087"/>
        <v/>
      </c>
      <c r="O11630">
        <v>27</v>
      </c>
      <c r="P11630" s="11">
        <v>0.4</v>
      </c>
      <c r="Q11630" s="11">
        <v>5.7692307692307598E-2</v>
      </c>
      <c r="R11630" s="12">
        <v>0</v>
      </c>
      <c r="S11630" t="s">
        <v>27</v>
      </c>
      <c r="T11630">
        <v>0</v>
      </c>
      <c r="U11630">
        <f t="shared" si="1088"/>
        <v>4</v>
      </c>
      <c r="V11630">
        <f t="shared" si="1089"/>
        <v>1</v>
      </c>
      <c r="W11630">
        <f t="shared" si="1090"/>
        <v>2</v>
      </c>
      <c r="X11630" t="str">
        <f t="shared" si="1091"/>
        <v>412</v>
      </c>
      <c r="Y11630" t="str">
        <f>IF(Table1[[#This Row],[RFM_Score]]="555","Champion", IF(AND(J11630&gt;=4,V11630&gt;=4),"Loyal", IF(U11630&lt;=2,"At Risk", IF(W11630&gt;=4,"Potential Loyalist","Others"))))</f>
        <v>Others</v>
      </c>
    </row>
    <row r="11631" spans="1:25">
      <c r="A11631" t="s">
        <v>6283</v>
      </c>
      <c r="B11631">
        <v>41</v>
      </c>
      <c r="C11631" t="s">
        <v>19</v>
      </c>
      <c r="D11631" t="s">
        <v>25</v>
      </c>
      <c r="E11631" s="6" t="s">
        <v>23701</v>
      </c>
      <c r="F11631" t="s">
        <v>26</v>
      </c>
      <c r="G11631">
        <v>4</v>
      </c>
      <c r="H11631">
        <v>1</v>
      </c>
      <c r="I11631">
        <v>37</v>
      </c>
      <c r="J11631">
        <v>3</v>
      </c>
      <c r="K11631">
        <v>111.94</v>
      </c>
      <c r="L11631" t="str">
        <f t="shared" si="1086"/>
        <v/>
      </c>
      <c r="M11631">
        <v>0</v>
      </c>
      <c r="N11631" t="str">
        <f t="shared" si="1087"/>
        <v/>
      </c>
      <c r="O11631">
        <v>3</v>
      </c>
      <c r="P11631" s="11">
        <v>0.25</v>
      </c>
      <c r="Q11631" s="11">
        <v>8.1081081081081002E-2</v>
      </c>
      <c r="R11631" s="12">
        <v>0</v>
      </c>
      <c r="S11631" t="s">
        <v>27</v>
      </c>
      <c r="T11631">
        <v>0</v>
      </c>
      <c r="U11631">
        <f t="shared" si="1088"/>
        <v>5</v>
      </c>
      <c r="V11631">
        <f t="shared" si="1089"/>
        <v>1</v>
      </c>
      <c r="W11631">
        <f t="shared" si="1090"/>
        <v>2</v>
      </c>
      <c r="X11631" t="str">
        <f t="shared" si="1091"/>
        <v>512</v>
      </c>
      <c r="Y11631" t="str">
        <f>IF(Table1[[#This Row],[RFM_Score]]="555","Champion", IF(AND(J11631&gt;=4,V11631&gt;=4),"Loyal", IF(U11631&lt;=2,"At Risk", IF(W11631&gt;=4,"Potential Loyalist","Others"))))</f>
        <v>Others</v>
      </c>
    </row>
    <row r="11632" spans="1:25">
      <c r="A11632" t="s">
        <v>9120</v>
      </c>
      <c r="B11632">
        <v>38</v>
      </c>
      <c r="C11632" t="s">
        <v>24</v>
      </c>
      <c r="D11632" t="s">
        <v>29</v>
      </c>
      <c r="E11632" s="6" t="s">
        <v>23702</v>
      </c>
      <c r="F11632" t="s">
        <v>60</v>
      </c>
      <c r="G11632">
        <v>2</v>
      </c>
      <c r="H11632">
        <v>1</v>
      </c>
      <c r="I11632">
        <v>64</v>
      </c>
      <c r="J11632">
        <v>2</v>
      </c>
      <c r="K11632">
        <v>111.66</v>
      </c>
      <c r="L11632" t="str">
        <f t="shared" si="1086"/>
        <v/>
      </c>
      <c r="M11632">
        <v>0</v>
      </c>
      <c r="N11632" t="str">
        <f t="shared" si="1087"/>
        <v/>
      </c>
      <c r="O11632">
        <v>47</v>
      </c>
      <c r="P11632" s="11">
        <v>0.5</v>
      </c>
      <c r="Q11632" s="11">
        <v>3.125E-2</v>
      </c>
      <c r="R11632" s="12">
        <v>0</v>
      </c>
      <c r="S11632" t="s">
        <v>27</v>
      </c>
      <c r="T11632">
        <v>0</v>
      </c>
      <c r="U11632">
        <f t="shared" si="1088"/>
        <v>3</v>
      </c>
      <c r="V11632">
        <f t="shared" si="1089"/>
        <v>1</v>
      </c>
      <c r="W11632">
        <f t="shared" si="1090"/>
        <v>2</v>
      </c>
      <c r="X11632" t="str">
        <f t="shared" si="1091"/>
        <v>312</v>
      </c>
      <c r="Y11632" t="str">
        <f>IF(Table1[[#This Row],[RFM_Score]]="555","Champion", IF(AND(J11632&gt;=4,V11632&gt;=4),"Loyal", IF(U11632&lt;=2,"At Risk", IF(W11632&gt;=4,"Potential Loyalist","Others"))))</f>
        <v>Others</v>
      </c>
    </row>
    <row r="11633" spans="1:25">
      <c r="A11633" t="s">
        <v>6517</v>
      </c>
      <c r="B11633">
        <v>43</v>
      </c>
      <c r="C11633" t="s">
        <v>19</v>
      </c>
      <c r="D11633" t="s">
        <v>46</v>
      </c>
      <c r="E11633" s="6" t="s">
        <v>23703</v>
      </c>
      <c r="F11633" t="s">
        <v>30</v>
      </c>
      <c r="G11633">
        <v>4</v>
      </c>
      <c r="H11633">
        <v>1</v>
      </c>
      <c r="I11633">
        <v>37</v>
      </c>
      <c r="J11633">
        <v>0</v>
      </c>
      <c r="K11633">
        <v>111.18</v>
      </c>
      <c r="L11633" t="str">
        <f t="shared" si="1086"/>
        <v/>
      </c>
      <c r="M11633">
        <v>0</v>
      </c>
      <c r="N11633" t="str">
        <f t="shared" si="1087"/>
        <v/>
      </c>
      <c r="O11633">
        <v>61</v>
      </c>
      <c r="P11633" s="11">
        <v>0.25</v>
      </c>
      <c r="Q11633" s="11">
        <v>0</v>
      </c>
      <c r="R11633" s="12">
        <v>0</v>
      </c>
      <c r="S11633" t="s">
        <v>27</v>
      </c>
      <c r="T11633">
        <v>0</v>
      </c>
      <c r="U11633">
        <f t="shared" si="1088"/>
        <v>3</v>
      </c>
      <c r="V11633">
        <f t="shared" si="1089"/>
        <v>1</v>
      </c>
      <c r="W11633">
        <f t="shared" si="1090"/>
        <v>2</v>
      </c>
      <c r="X11633" t="str">
        <f t="shared" si="1091"/>
        <v>312</v>
      </c>
      <c r="Y11633" t="str">
        <f>IF(Table1[[#This Row],[RFM_Score]]="555","Champion", IF(AND(J11633&gt;=4,V11633&gt;=4),"Loyal", IF(U11633&lt;=2,"At Risk", IF(W11633&gt;=4,"Potential Loyalist","Others"))))</f>
        <v>Others</v>
      </c>
    </row>
    <row r="11634" spans="1:25">
      <c r="A11634" t="s">
        <v>2295</v>
      </c>
      <c r="B11634">
        <v>18</v>
      </c>
      <c r="C11634" t="s">
        <v>19</v>
      </c>
      <c r="D11634" t="s">
        <v>25</v>
      </c>
      <c r="E11634" s="6" t="s">
        <v>23704</v>
      </c>
      <c r="F11634" t="s">
        <v>62</v>
      </c>
      <c r="G11634">
        <v>4</v>
      </c>
      <c r="H11634">
        <v>0</v>
      </c>
      <c r="I11634">
        <v>45</v>
      </c>
      <c r="J11634">
        <v>0</v>
      </c>
      <c r="K11634">
        <v>111</v>
      </c>
      <c r="L11634" t="str">
        <f t="shared" si="1086"/>
        <v/>
      </c>
      <c r="M11634">
        <v>0</v>
      </c>
      <c r="N11634" t="str">
        <f t="shared" si="1087"/>
        <v/>
      </c>
      <c r="O11634">
        <v>45</v>
      </c>
      <c r="P11634" s="11">
        <v>0</v>
      </c>
      <c r="Q11634" s="11">
        <v>0</v>
      </c>
      <c r="R11634" s="12">
        <v>0</v>
      </c>
      <c r="S11634" t="s">
        <v>27</v>
      </c>
      <c r="T11634">
        <v>0</v>
      </c>
      <c r="U11634">
        <f t="shared" si="1088"/>
        <v>3</v>
      </c>
      <c r="V11634">
        <f t="shared" si="1089"/>
        <v>1</v>
      </c>
      <c r="W11634">
        <f t="shared" si="1090"/>
        <v>2</v>
      </c>
      <c r="X11634" t="str">
        <f t="shared" si="1091"/>
        <v>312</v>
      </c>
      <c r="Y11634" t="str">
        <f>IF(Table1[[#This Row],[RFM_Score]]="555","Champion", IF(AND(J11634&gt;=4,V11634&gt;=4),"Loyal", IF(U11634&lt;=2,"At Risk", IF(W11634&gt;=4,"Potential Loyalist","Others"))))</f>
        <v>Others</v>
      </c>
    </row>
    <row r="11635" spans="1:25">
      <c r="A11635" t="s">
        <v>7635</v>
      </c>
      <c r="B11635">
        <v>46</v>
      </c>
      <c r="C11635" t="s">
        <v>19</v>
      </c>
      <c r="D11635" t="s">
        <v>25</v>
      </c>
      <c r="E11635" s="6" t="s">
        <v>23705</v>
      </c>
      <c r="F11635" t="s">
        <v>21</v>
      </c>
      <c r="G11635">
        <v>5</v>
      </c>
      <c r="H11635">
        <v>2</v>
      </c>
      <c r="I11635">
        <v>57</v>
      </c>
      <c r="J11635">
        <v>4</v>
      </c>
      <c r="K11635">
        <v>110.88</v>
      </c>
      <c r="L11635" t="str">
        <f t="shared" si="1086"/>
        <v/>
      </c>
      <c r="M11635">
        <v>0</v>
      </c>
      <c r="N11635" t="str">
        <f t="shared" si="1087"/>
        <v/>
      </c>
      <c r="O11635">
        <v>42</v>
      </c>
      <c r="P11635" s="11">
        <v>0.4</v>
      </c>
      <c r="Q11635" s="11">
        <v>7.0175438596491196E-2</v>
      </c>
      <c r="R11635" s="12">
        <v>0</v>
      </c>
      <c r="S11635" t="s">
        <v>27</v>
      </c>
      <c r="T11635">
        <v>0</v>
      </c>
      <c r="U11635">
        <f t="shared" si="1088"/>
        <v>3</v>
      </c>
      <c r="V11635">
        <f t="shared" si="1089"/>
        <v>1</v>
      </c>
      <c r="W11635">
        <f t="shared" si="1090"/>
        <v>2</v>
      </c>
      <c r="X11635" t="str">
        <f t="shared" si="1091"/>
        <v>312</v>
      </c>
      <c r="Y11635" t="str">
        <f>IF(Table1[[#This Row],[RFM_Score]]="555","Champion", IF(AND(J11635&gt;=4,V11635&gt;=4),"Loyal", IF(U11635&lt;=2,"At Risk", IF(W11635&gt;=4,"Potential Loyalist","Others"))))</f>
        <v>Others</v>
      </c>
    </row>
    <row r="11636" spans="1:25">
      <c r="A11636" t="s">
        <v>5830</v>
      </c>
      <c r="B11636">
        <v>36</v>
      </c>
      <c r="C11636" t="s">
        <v>24</v>
      </c>
      <c r="D11636" t="s">
        <v>35</v>
      </c>
      <c r="E11636" s="6" t="s">
        <v>23706</v>
      </c>
      <c r="F11636" t="s">
        <v>60</v>
      </c>
      <c r="G11636">
        <v>2</v>
      </c>
      <c r="H11636">
        <v>0</v>
      </c>
      <c r="I11636">
        <v>46</v>
      </c>
      <c r="J11636">
        <v>3</v>
      </c>
      <c r="K11636">
        <v>110.54</v>
      </c>
      <c r="L11636" t="str">
        <f t="shared" si="1086"/>
        <v/>
      </c>
      <c r="M11636">
        <v>0</v>
      </c>
      <c r="N11636" t="str">
        <f t="shared" si="1087"/>
        <v/>
      </c>
      <c r="O11636">
        <v>52</v>
      </c>
      <c r="P11636" s="11">
        <v>0</v>
      </c>
      <c r="Q11636" s="11">
        <v>6.5217391304347797E-2</v>
      </c>
      <c r="R11636" s="12">
        <v>0</v>
      </c>
      <c r="S11636" t="s">
        <v>27</v>
      </c>
      <c r="T11636">
        <v>0</v>
      </c>
      <c r="U11636">
        <f t="shared" si="1088"/>
        <v>3</v>
      </c>
      <c r="V11636">
        <f t="shared" si="1089"/>
        <v>1</v>
      </c>
      <c r="W11636">
        <f t="shared" si="1090"/>
        <v>2</v>
      </c>
      <c r="X11636" t="str">
        <f t="shared" si="1091"/>
        <v>312</v>
      </c>
      <c r="Y11636" t="str">
        <f>IF(Table1[[#This Row],[RFM_Score]]="555","Champion", IF(AND(J11636&gt;=4,V11636&gt;=4),"Loyal", IF(U11636&lt;=2,"At Risk", IF(W11636&gt;=4,"Potential Loyalist","Others"))))</f>
        <v>Others</v>
      </c>
    </row>
    <row r="11637" spans="1:25">
      <c r="A11637" t="s">
        <v>2525</v>
      </c>
      <c r="B11637">
        <v>35</v>
      </c>
      <c r="C11637" t="s">
        <v>24</v>
      </c>
      <c r="D11637" t="s">
        <v>35</v>
      </c>
      <c r="E11637" s="6" t="s">
        <v>23707</v>
      </c>
      <c r="F11637" t="s">
        <v>26</v>
      </c>
      <c r="G11637">
        <v>3</v>
      </c>
      <c r="H11637">
        <v>2</v>
      </c>
      <c r="I11637">
        <v>48</v>
      </c>
      <c r="J11637">
        <v>2</v>
      </c>
      <c r="K11637">
        <v>110.52</v>
      </c>
      <c r="L11637" t="str">
        <f t="shared" si="1086"/>
        <v/>
      </c>
      <c r="M11637">
        <v>0</v>
      </c>
      <c r="N11637" t="str">
        <f t="shared" si="1087"/>
        <v/>
      </c>
      <c r="O11637">
        <v>72</v>
      </c>
      <c r="P11637" s="11">
        <v>0.66666666666666596</v>
      </c>
      <c r="Q11637" s="11">
        <v>4.1666666666666602E-2</v>
      </c>
      <c r="R11637" s="12">
        <v>0</v>
      </c>
      <c r="S11637" t="s">
        <v>27</v>
      </c>
      <c r="T11637">
        <v>0</v>
      </c>
      <c r="U11637">
        <f t="shared" si="1088"/>
        <v>2</v>
      </c>
      <c r="V11637">
        <f t="shared" si="1089"/>
        <v>1</v>
      </c>
      <c r="W11637">
        <f t="shared" si="1090"/>
        <v>2</v>
      </c>
      <c r="X11637" t="str">
        <f t="shared" si="1091"/>
        <v>212</v>
      </c>
      <c r="Y11637" t="str">
        <f>IF(Table1[[#This Row],[RFM_Score]]="555","Champion", IF(AND(J11637&gt;=4,V11637&gt;=4),"Loyal", IF(U11637&lt;=2,"At Risk", IF(W11637&gt;=4,"Potential Loyalist","Others"))))</f>
        <v>At Risk</v>
      </c>
    </row>
    <row r="11638" spans="1:25">
      <c r="A11638" t="s">
        <v>1709</v>
      </c>
      <c r="B11638">
        <v>30</v>
      </c>
      <c r="C11638" t="s">
        <v>24</v>
      </c>
      <c r="D11638" t="s">
        <v>49</v>
      </c>
      <c r="E11638" s="6" t="s">
        <v>23708</v>
      </c>
      <c r="F11638" t="s">
        <v>21</v>
      </c>
      <c r="G11638">
        <v>4</v>
      </c>
      <c r="H11638">
        <v>1</v>
      </c>
      <c r="I11638">
        <v>43</v>
      </c>
      <c r="J11638">
        <v>1</v>
      </c>
      <c r="K11638">
        <v>110.32</v>
      </c>
      <c r="L11638" t="str">
        <f t="shared" si="1086"/>
        <v/>
      </c>
      <c r="M11638">
        <v>0</v>
      </c>
      <c r="N11638" t="str">
        <f t="shared" si="1087"/>
        <v/>
      </c>
      <c r="O11638">
        <v>64</v>
      </c>
      <c r="P11638" s="11">
        <v>0.25</v>
      </c>
      <c r="Q11638" s="11">
        <v>2.3255813953488299E-2</v>
      </c>
      <c r="R11638" s="12">
        <v>0</v>
      </c>
      <c r="S11638" t="s">
        <v>27</v>
      </c>
      <c r="T11638">
        <v>0</v>
      </c>
      <c r="U11638">
        <f t="shared" si="1088"/>
        <v>3</v>
      </c>
      <c r="V11638">
        <f t="shared" si="1089"/>
        <v>1</v>
      </c>
      <c r="W11638">
        <f t="shared" si="1090"/>
        <v>2</v>
      </c>
      <c r="X11638" t="str">
        <f t="shared" si="1091"/>
        <v>312</v>
      </c>
      <c r="Y11638" t="str">
        <f>IF(Table1[[#This Row],[RFM_Score]]="555","Champion", IF(AND(J11638&gt;=4,V11638&gt;=4),"Loyal", IF(U11638&lt;=2,"At Risk", IF(W11638&gt;=4,"Potential Loyalist","Others"))))</f>
        <v>Others</v>
      </c>
    </row>
    <row r="11639" spans="1:25">
      <c r="A11639" t="s">
        <v>8126</v>
      </c>
      <c r="B11639">
        <v>28</v>
      </c>
      <c r="C11639" t="s">
        <v>19</v>
      </c>
      <c r="D11639" t="s">
        <v>25</v>
      </c>
      <c r="E11639" s="6" t="s">
        <v>23709</v>
      </c>
      <c r="F11639" t="s">
        <v>30</v>
      </c>
      <c r="G11639">
        <v>1</v>
      </c>
      <c r="H11639">
        <v>0</v>
      </c>
      <c r="I11639">
        <v>48</v>
      </c>
      <c r="J11639">
        <v>5</v>
      </c>
      <c r="K11639">
        <v>110.05</v>
      </c>
      <c r="L11639" t="str">
        <f t="shared" si="1086"/>
        <v/>
      </c>
      <c r="M11639">
        <v>0</v>
      </c>
      <c r="N11639" t="str">
        <f t="shared" si="1087"/>
        <v/>
      </c>
      <c r="O11639">
        <v>4</v>
      </c>
      <c r="P11639" s="11">
        <v>0</v>
      </c>
      <c r="Q11639" s="11">
        <v>0.10416666666666601</v>
      </c>
      <c r="R11639" s="12">
        <v>0</v>
      </c>
      <c r="S11639" t="s">
        <v>27</v>
      </c>
      <c r="T11639">
        <v>0</v>
      </c>
      <c r="U11639">
        <f t="shared" si="1088"/>
        <v>5</v>
      </c>
      <c r="V11639">
        <f t="shared" si="1089"/>
        <v>1</v>
      </c>
      <c r="W11639">
        <f t="shared" si="1090"/>
        <v>2</v>
      </c>
      <c r="X11639" t="str">
        <f t="shared" si="1091"/>
        <v>512</v>
      </c>
      <c r="Y11639" t="str">
        <f>IF(Table1[[#This Row],[RFM_Score]]="555","Champion", IF(AND(J11639&gt;=4,V11639&gt;=4),"Loyal", IF(U11639&lt;=2,"At Risk", IF(W11639&gt;=4,"Potential Loyalist","Others"))))</f>
        <v>Others</v>
      </c>
    </row>
    <row r="11640" spans="1:25">
      <c r="A11640" t="s">
        <v>11976</v>
      </c>
      <c r="B11640">
        <v>54</v>
      </c>
      <c r="C11640" t="s">
        <v>24</v>
      </c>
      <c r="D11640" t="s">
        <v>41</v>
      </c>
      <c r="E11640" s="6" t="s">
        <v>23710</v>
      </c>
      <c r="F11640" t="s">
        <v>60</v>
      </c>
      <c r="G11640">
        <v>1</v>
      </c>
      <c r="H11640">
        <v>0</v>
      </c>
      <c r="I11640">
        <v>54</v>
      </c>
      <c r="J11640">
        <v>5</v>
      </c>
      <c r="K11640">
        <v>110.05</v>
      </c>
      <c r="L11640" t="str">
        <f t="shared" si="1086"/>
        <v/>
      </c>
      <c r="M11640">
        <v>0</v>
      </c>
      <c r="N11640" t="str">
        <f t="shared" si="1087"/>
        <v/>
      </c>
      <c r="O11640">
        <v>6</v>
      </c>
      <c r="P11640" s="11">
        <v>0</v>
      </c>
      <c r="Q11640" s="11">
        <v>9.2592592592592504E-2</v>
      </c>
      <c r="R11640" s="12">
        <v>0</v>
      </c>
      <c r="S11640" t="s">
        <v>27</v>
      </c>
      <c r="T11640">
        <v>1</v>
      </c>
      <c r="U11640">
        <f t="shared" si="1088"/>
        <v>5</v>
      </c>
      <c r="V11640">
        <f t="shared" si="1089"/>
        <v>1</v>
      </c>
      <c r="W11640">
        <f t="shared" si="1090"/>
        <v>2</v>
      </c>
      <c r="X11640" t="str">
        <f t="shared" si="1091"/>
        <v>512</v>
      </c>
      <c r="Y11640" t="str">
        <f>IF(Table1[[#This Row],[RFM_Score]]="555","Champion", IF(AND(J11640&gt;=4,V11640&gt;=4),"Loyal", IF(U11640&lt;=2,"At Risk", IF(W11640&gt;=4,"Potential Loyalist","Others"))))</f>
        <v>Others</v>
      </c>
    </row>
    <row r="11641" spans="1:25">
      <c r="A11641" t="s">
        <v>9840</v>
      </c>
      <c r="B11641">
        <v>22</v>
      </c>
      <c r="C11641" t="s">
        <v>24</v>
      </c>
      <c r="D11641" t="s">
        <v>35</v>
      </c>
      <c r="E11641" s="6" t="s">
        <v>23711</v>
      </c>
      <c r="F11641" t="s">
        <v>26</v>
      </c>
      <c r="G11641">
        <v>0</v>
      </c>
      <c r="H11641">
        <v>0</v>
      </c>
      <c r="I11641">
        <v>49</v>
      </c>
      <c r="J11641">
        <v>4</v>
      </c>
      <c r="K11641">
        <v>109.78</v>
      </c>
      <c r="L11641" t="str">
        <f t="shared" si="1086"/>
        <v/>
      </c>
      <c r="M11641">
        <v>0</v>
      </c>
      <c r="N11641" t="str">
        <f t="shared" si="1087"/>
        <v/>
      </c>
      <c r="O11641">
        <v>71</v>
      </c>
      <c r="P11641" s="11">
        <v>0</v>
      </c>
      <c r="Q11641" s="11">
        <v>8.16326530612244E-2</v>
      </c>
      <c r="R11641" s="12">
        <v>0</v>
      </c>
      <c r="S11641" t="s">
        <v>27</v>
      </c>
      <c r="T11641">
        <v>0</v>
      </c>
      <c r="U11641">
        <f t="shared" si="1088"/>
        <v>2</v>
      </c>
      <c r="V11641">
        <f t="shared" si="1089"/>
        <v>1</v>
      </c>
      <c r="W11641">
        <f t="shared" si="1090"/>
        <v>2</v>
      </c>
      <c r="X11641" t="str">
        <f t="shared" si="1091"/>
        <v>212</v>
      </c>
      <c r="Y11641" t="str">
        <f>IF(Table1[[#This Row],[RFM_Score]]="555","Champion", IF(AND(J11641&gt;=4,V11641&gt;=4),"Loyal", IF(U11641&lt;=2,"At Risk", IF(W11641&gt;=4,"Potential Loyalist","Others"))))</f>
        <v>At Risk</v>
      </c>
    </row>
    <row r="11642" spans="1:25">
      <c r="A11642" t="s">
        <v>4390</v>
      </c>
      <c r="B11642">
        <v>18</v>
      </c>
      <c r="C11642" t="s">
        <v>24</v>
      </c>
      <c r="D11642" t="s">
        <v>46</v>
      </c>
      <c r="E11642" s="6" t="s">
        <v>23712</v>
      </c>
      <c r="F11642" t="s">
        <v>21</v>
      </c>
      <c r="G11642">
        <v>1</v>
      </c>
      <c r="H11642">
        <v>0</v>
      </c>
      <c r="I11642">
        <v>40</v>
      </c>
      <c r="J11642">
        <v>2</v>
      </c>
      <c r="K11642">
        <v>109.76</v>
      </c>
      <c r="L11642" t="str">
        <f t="shared" si="1086"/>
        <v/>
      </c>
      <c r="M11642">
        <v>0</v>
      </c>
      <c r="N11642" t="str">
        <f t="shared" si="1087"/>
        <v/>
      </c>
      <c r="O11642">
        <v>56</v>
      </c>
      <c r="P11642" s="11">
        <v>0</v>
      </c>
      <c r="Q11642" s="11">
        <v>0.05</v>
      </c>
      <c r="R11642" s="12">
        <v>0</v>
      </c>
      <c r="S11642" t="s">
        <v>27</v>
      </c>
      <c r="T11642">
        <v>0</v>
      </c>
      <c r="U11642">
        <f t="shared" si="1088"/>
        <v>3</v>
      </c>
      <c r="V11642">
        <f t="shared" si="1089"/>
        <v>1</v>
      </c>
      <c r="W11642">
        <f t="shared" si="1090"/>
        <v>2</v>
      </c>
      <c r="X11642" t="str">
        <f t="shared" si="1091"/>
        <v>312</v>
      </c>
      <c r="Y11642" t="str">
        <f>IF(Table1[[#This Row],[RFM_Score]]="555","Champion", IF(AND(J11642&gt;=4,V11642&gt;=4),"Loyal", IF(U11642&lt;=2,"At Risk", IF(W11642&gt;=4,"Potential Loyalist","Others"))))</f>
        <v>Others</v>
      </c>
    </row>
    <row r="11643" spans="1:25">
      <c r="A11643" t="s">
        <v>8297</v>
      </c>
      <c r="B11643">
        <v>28</v>
      </c>
      <c r="C11643" t="s">
        <v>24</v>
      </c>
      <c r="D11643" t="s">
        <v>29</v>
      </c>
      <c r="E11643" s="6" t="s">
        <v>23713</v>
      </c>
      <c r="F11643" t="s">
        <v>62</v>
      </c>
      <c r="G11643">
        <v>8</v>
      </c>
      <c r="H11643">
        <v>2</v>
      </c>
      <c r="I11643">
        <v>49</v>
      </c>
      <c r="J11643">
        <v>2</v>
      </c>
      <c r="K11643">
        <v>109.59</v>
      </c>
      <c r="L11643" t="str">
        <f t="shared" si="1086"/>
        <v/>
      </c>
      <c r="M11643">
        <v>0</v>
      </c>
      <c r="N11643" t="str">
        <f t="shared" si="1087"/>
        <v/>
      </c>
      <c r="O11643">
        <v>15</v>
      </c>
      <c r="P11643" s="11">
        <v>0.25</v>
      </c>
      <c r="Q11643" s="11">
        <v>4.08163265306122E-2</v>
      </c>
      <c r="R11643" s="12">
        <v>0</v>
      </c>
      <c r="S11643" t="s">
        <v>27</v>
      </c>
      <c r="T11643">
        <v>0</v>
      </c>
      <c r="U11643">
        <f t="shared" si="1088"/>
        <v>5</v>
      </c>
      <c r="V11643">
        <f t="shared" si="1089"/>
        <v>1</v>
      </c>
      <c r="W11643">
        <f t="shared" si="1090"/>
        <v>2</v>
      </c>
      <c r="X11643" t="str">
        <f t="shared" si="1091"/>
        <v>512</v>
      </c>
      <c r="Y11643" t="str">
        <f>IF(Table1[[#This Row],[RFM_Score]]="555","Champion", IF(AND(J11643&gt;=4,V11643&gt;=4),"Loyal", IF(U11643&lt;=2,"At Risk", IF(W11643&gt;=4,"Potential Loyalist","Others"))))</f>
        <v>Others</v>
      </c>
    </row>
    <row r="11644" spans="1:25">
      <c r="A11644" t="s">
        <v>10696</v>
      </c>
      <c r="B11644">
        <v>20</v>
      </c>
      <c r="C11644" t="s">
        <v>24</v>
      </c>
      <c r="D11644" t="s">
        <v>25</v>
      </c>
      <c r="E11644" s="6" t="s">
        <v>23714</v>
      </c>
      <c r="F11644" t="s">
        <v>30</v>
      </c>
      <c r="G11644">
        <v>3</v>
      </c>
      <c r="H11644">
        <v>2</v>
      </c>
      <c r="I11644">
        <v>50</v>
      </c>
      <c r="J11644">
        <v>4</v>
      </c>
      <c r="K11644">
        <v>109.45</v>
      </c>
      <c r="L11644" t="str">
        <f t="shared" si="1086"/>
        <v/>
      </c>
      <c r="M11644">
        <v>0</v>
      </c>
      <c r="N11644" t="str">
        <f t="shared" si="1087"/>
        <v/>
      </c>
      <c r="O11644">
        <v>19</v>
      </c>
      <c r="P11644" s="11">
        <v>0.66666666666666596</v>
      </c>
      <c r="Q11644" s="11">
        <v>0.08</v>
      </c>
      <c r="R11644" s="12">
        <v>0</v>
      </c>
      <c r="S11644" t="s">
        <v>27</v>
      </c>
      <c r="T11644">
        <v>0</v>
      </c>
      <c r="U11644">
        <f t="shared" si="1088"/>
        <v>5</v>
      </c>
      <c r="V11644">
        <f t="shared" si="1089"/>
        <v>1</v>
      </c>
      <c r="W11644">
        <f t="shared" si="1090"/>
        <v>2</v>
      </c>
      <c r="X11644" t="str">
        <f t="shared" si="1091"/>
        <v>512</v>
      </c>
      <c r="Y11644" t="str">
        <f>IF(Table1[[#This Row],[RFM_Score]]="555","Champion", IF(AND(J11644&gt;=4,V11644&gt;=4),"Loyal", IF(U11644&lt;=2,"At Risk", IF(W11644&gt;=4,"Potential Loyalist","Others"))))</f>
        <v>Others</v>
      </c>
    </row>
    <row r="11645" spans="1:25">
      <c r="A11645" t="s">
        <v>5218</v>
      </c>
      <c r="B11645">
        <v>29</v>
      </c>
      <c r="C11645" t="s">
        <v>24</v>
      </c>
      <c r="D11645" t="s">
        <v>46</v>
      </c>
      <c r="E11645" s="6" t="s">
        <v>23715</v>
      </c>
      <c r="F11645" t="s">
        <v>30</v>
      </c>
      <c r="G11645">
        <v>3</v>
      </c>
      <c r="H11645">
        <v>0</v>
      </c>
      <c r="I11645">
        <v>52</v>
      </c>
      <c r="J11645">
        <v>2</v>
      </c>
      <c r="K11645">
        <v>109.38</v>
      </c>
      <c r="L11645" t="str">
        <f t="shared" si="1086"/>
        <v/>
      </c>
      <c r="M11645">
        <v>0</v>
      </c>
      <c r="N11645" t="str">
        <f t="shared" si="1087"/>
        <v/>
      </c>
      <c r="O11645">
        <v>61</v>
      </c>
      <c r="P11645" s="11">
        <v>0</v>
      </c>
      <c r="Q11645" s="11">
        <v>3.8461538461538401E-2</v>
      </c>
      <c r="R11645" s="12">
        <v>0</v>
      </c>
      <c r="S11645" t="s">
        <v>27</v>
      </c>
      <c r="T11645">
        <v>1</v>
      </c>
      <c r="U11645">
        <f t="shared" si="1088"/>
        <v>3</v>
      </c>
      <c r="V11645">
        <f t="shared" si="1089"/>
        <v>1</v>
      </c>
      <c r="W11645">
        <f t="shared" si="1090"/>
        <v>2</v>
      </c>
      <c r="X11645" t="str">
        <f t="shared" si="1091"/>
        <v>312</v>
      </c>
      <c r="Y11645" t="str">
        <f>IF(Table1[[#This Row],[RFM_Score]]="555","Champion", IF(AND(J11645&gt;=4,V11645&gt;=4),"Loyal", IF(U11645&lt;=2,"At Risk", IF(W11645&gt;=4,"Potential Loyalist","Others"))))</f>
        <v>Others</v>
      </c>
    </row>
    <row r="11646" spans="1:25">
      <c r="A11646" t="s">
        <v>141</v>
      </c>
      <c r="B11646">
        <v>33</v>
      </c>
      <c r="C11646" t="s">
        <v>24</v>
      </c>
      <c r="D11646" t="s">
        <v>41</v>
      </c>
      <c r="E11646" s="6" t="s">
        <v>23716</v>
      </c>
      <c r="F11646" t="s">
        <v>26</v>
      </c>
      <c r="G11646">
        <v>2</v>
      </c>
      <c r="H11646">
        <v>1</v>
      </c>
      <c r="I11646">
        <v>63</v>
      </c>
      <c r="J11646">
        <v>9</v>
      </c>
      <c r="K11646">
        <v>108.94</v>
      </c>
      <c r="L11646" t="str">
        <f t="shared" si="1086"/>
        <v/>
      </c>
      <c r="M11646">
        <v>0</v>
      </c>
      <c r="N11646" t="str">
        <f t="shared" si="1087"/>
        <v/>
      </c>
      <c r="O11646">
        <v>20</v>
      </c>
      <c r="P11646" s="11">
        <v>0.5</v>
      </c>
      <c r="Q11646" s="11">
        <v>0.14285714285714199</v>
      </c>
      <c r="R11646" s="12">
        <v>0</v>
      </c>
      <c r="S11646" t="s">
        <v>27</v>
      </c>
      <c r="T11646">
        <v>0</v>
      </c>
      <c r="U11646">
        <f t="shared" si="1088"/>
        <v>5</v>
      </c>
      <c r="V11646">
        <f t="shared" si="1089"/>
        <v>1</v>
      </c>
      <c r="W11646">
        <f t="shared" si="1090"/>
        <v>2</v>
      </c>
      <c r="X11646" t="str">
        <f t="shared" si="1091"/>
        <v>512</v>
      </c>
      <c r="Y11646" t="str">
        <f>IF(Table1[[#This Row],[RFM_Score]]="555","Champion", IF(AND(J11646&gt;=4,V11646&gt;=4),"Loyal", IF(U11646&lt;=2,"At Risk", IF(W11646&gt;=4,"Potential Loyalist","Others"))))</f>
        <v>Others</v>
      </c>
    </row>
    <row r="11647" spans="1:25">
      <c r="A11647" t="s">
        <v>3926</v>
      </c>
      <c r="B11647">
        <v>45</v>
      </c>
      <c r="C11647" t="s">
        <v>24</v>
      </c>
      <c r="D11647" t="s">
        <v>41</v>
      </c>
      <c r="E11647" s="6" t="s">
        <v>23717</v>
      </c>
      <c r="F11647" t="s">
        <v>30</v>
      </c>
      <c r="G11647">
        <v>5</v>
      </c>
      <c r="H11647">
        <v>2</v>
      </c>
      <c r="I11647">
        <v>49</v>
      </c>
      <c r="J11647">
        <v>2</v>
      </c>
      <c r="K11647">
        <v>108.34</v>
      </c>
      <c r="L11647" t="str">
        <f t="shared" si="1086"/>
        <v/>
      </c>
      <c r="M11647">
        <v>0</v>
      </c>
      <c r="N11647" t="str">
        <f t="shared" si="1087"/>
        <v/>
      </c>
      <c r="O11647">
        <v>84</v>
      </c>
      <c r="P11647" s="11">
        <v>0.4</v>
      </c>
      <c r="Q11647" s="11">
        <v>4.08163265306122E-2</v>
      </c>
      <c r="R11647" s="12">
        <v>0</v>
      </c>
      <c r="S11647" t="s">
        <v>27</v>
      </c>
      <c r="T11647">
        <v>0</v>
      </c>
      <c r="U11647">
        <f t="shared" si="1088"/>
        <v>2</v>
      </c>
      <c r="V11647">
        <f t="shared" si="1089"/>
        <v>1</v>
      </c>
      <c r="W11647">
        <f t="shared" si="1090"/>
        <v>2</v>
      </c>
      <c r="X11647" t="str">
        <f t="shared" si="1091"/>
        <v>212</v>
      </c>
      <c r="Y11647" t="str">
        <f>IF(Table1[[#This Row],[RFM_Score]]="555","Champion", IF(AND(J11647&gt;=4,V11647&gt;=4),"Loyal", IF(U11647&lt;=2,"At Risk", IF(W11647&gt;=4,"Potential Loyalist","Others"))))</f>
        <v>At Risk</v>
      </c>
    </row>
    <row r="11648" spans="1:25">
      <c r="A11648" t="s">
        <v>1361</v>
      </c>
      <c r="B11648">
        <v>35</v>
      </c>
      <c r="C11648" t="s">
        <v>19</v>
      </c>
      <c r="D11648" t="s">
        <v>25</v>
      </c>
      <c r="E11648" s="6" t="s">
        <v>23718</v>
      </c>
      <c r="F11648" t="s">
        <v>30</v>
      </c>
      <c r="G11648">
        <v>3</v>
      </c>
      <c r="H11648">
        <v>1</v>
      </c>
      <c r="I11648">
        <v>47</v>
      </c>
      <c r="J11648">
        <v>6</v>
      </c>
      <c r="K11648">
        <v>108.13</v>
      </c>
      <c r="L11648" t="str">
        <f t="shared" si="1086"/>
        <v/>
      </c>
      <c r="M11648">
        <v>0</v>
      </c>
      <c r="N11648" t="str">
        <f t="shared" si="1087"/>
        <v/>
      </c>
      <c r="O11648">
        <v>72</v>
      </c>
      <c r="P11648" s="11">
        <v>0.33333333333333298</v>
      </c>
      <c r="Q11648" s="11">
        <v>0.12765957446808501</v>
      </c>
      <c r="R11648" s="12">
        <v>0</v>
      </c>
      <c r="S11648" t="s">
        <v>27</v>
      </c>
      <c r="T11648">
        <v>0</v>
      </c>
      <c r="U11648">
        <f t="shared" si="1088"/>
        <v>2</v>
      </c>
      <c r="V11648">
        <f t="shared" si="1089"/>
        <v>1</v>
      </c>
      <c r="W11648">
        <f t="shared" si="1090"/>
        <v>2</v>
      </c>
      <c r="X11648" t="str">
        <f t="shared" si="1091"/>
        <v>212</v>
      </c>
      <c r="Y11648" t="str">
        <f>IF(Table1[[#This Row],[RFM_Score]]="555","Champion", IF(AND(J11648&gt;=4,V11648&gt;=4),"Loyal", IF(U11648&lt;=2,"At Risk", IF(W11648&gt;=4,"Potential Loyalist","Others"))))</f>
        <v>At Risk</v>
      </c>
    </row>
    <row r="11649" spans="1:25">
      <c r="A11649" t="s">
        <v>11507</v>
      </c>
      <c r="B11649">
        <v>50</v>
      </c>
      <c r="C11649" t="s">
        <v>19</v>
      </c>
      <c r="D11649" t="s">
        <v>41</v>
      </c>
      <c r="E11649" s="6" t="s">
        <v>23719</v>
      </c>
      <c r="F11649" t="s">
        <v>37</v>
      </c>
      <c r="G11649">
        <v>0</v>
      </c>
      <c r="H11649">
        <v>0</v>
      </c>
      <c r="I11649">
        <v>53</v>
      </c>
      <c r="J11649">
        <v>0</v>
      </c>
      <c r="K11649">
        <v>108.12</v>
      </c>
      <c r="L11649" t="str">
        <f t="shared" si="1086"/>
        <v/>
      </c>
      <c r="M11649">
        <v>0</v>
      </c>
      <c r="N11649" t="str">
        <f t="shared" si="1087"/>
        <v/>
      </c>
      <c r="O11649">
        <v>15</v>
      </c>
      <c r="P11649" s="11">
        <v>0</v>
      </c>
      <c r="Q11649" s="11">
        <v>0</v>
      </c>
      <c r="R11649" s="12">
        <v>0</v>
      </c>
      <c r="S11649" t="s">
        <v>27</v>
      </c>
      <c r="T11649">
        <v>0</v>
      </c>
      <c r="U11649">
        <f t="shared" si="1088"/>
        <v>5</v>
      </c>
      <c r="V11649">
        <f t="shared" si="1089"/>
        <v>1</v>
      </c>
      <c r="W11649">
        <f t="shared" si="1090"/>
        <v>2</v>
      </c>
      <c r="X11649" t="str">
        <f t="shared" si="1091"/>
        <v>512</v>
      </c>
      <c r="Y11649" t="str">
        <f>IF(Table1[[#This Row],[RFM_Score]]="555","Champion", IF(AND(J11649&gt;=4,V11649&gt;=4),"Loyal", IF(U11649&lt;=2,"At Risk", IF(W11649&gt;=4,"Potential Loyalist","Others"))))</f>
        <v>Others</v>
      </c>
    </row>
    <row r="11650" spans="1:25">
      <c r="A11650" t="s">
        <v>4141</v>
      </c>
      <c r="B11650">
        <v>34</v>
      </c>
      <c r="C11650" t="s">
        <v>24</v>
      </c>
      <c r="D11650" t="s">
        <v>35</v>
      </c>
      <c r="E11650" s="6" t="s">
        <v>23720</v>
      </c>
      <c r="F11650" t="s">
        <v>26</v>
      </c>
      <c r="G11650">
        <v>3</v>
      </c>
      <c r="H11650">
        <v>1</v>
      </c>
      <c r="I11650">
        <v>53</v>
      </c>
      <c r="J11650">
        <v>3</v>
      </c>
      <c r="K11650">
        <v>108.09</v>
      </c>
      <c r="L11650" t="str">
        <f t="shared" ref="L11650:L11713" si="1092">IF(OR(K11650&lt;$AC$10, K11650&gt;$AC$11), "OUTLIER", "")</f>
        <v/>
      </c>
      <c r="M11650">
        <v>0</v>
      </c>
      <c r="N11650" t="str">
        <f t="shared" ref="N11650:N11713" si="1093">IF(OR(M11650&lt;$AC$16, M11650&gt;$AC$17), "OUTLIER", "")</f>
        <v/>
      </c>
      <c r="O11650">
        <v>5</v>
      </c>
      <c r="P11650" s="11">
        <v>0.33333333333333298</v>
      </c>
      <c r="Q11650" s="11">
        <v>5.6603773584905599E-2</v>
      </c>
      <c r="R11650" s="12">
        <v>0</v>
      </c>
      <c r="S11650" t="s">
        <v>27</v>
      </c>
      <c r="T11650">
        <v>0</v>
      </c>
      <c r="U11650">
        <f t="shared" ref="U11650:U11713" si="1094">IF(O11650&lt;=20,5,IF(O11650&lt;=40,4,IF(O11650&lt;=70,3,IF(O11650&lt;=100,2,1))))</f>
        <v>5</v>
      </c>
      <c r="V11650">
        <f t="shared" ref="V11650:V11713" si="1095">IF(M11650&gt;=11,5,IF(M11650&gt;=9,4,IF(M11650&gt;=7,3,IF(M11650&gt;=5,2,1))))</f>
        <v>1</v>
      </c>
      <c r="W11650">
        <f t="shared" ref="W11650:W11713" si="1096">IF(K11650&gt;=500,5,IF(K11650&gt;=300,4,IF(K11650&gt;=150,3,IF(K11650&gt;=50,2,1))))</f>
        <v>2</v>
      </c>
      <c r="X11650" t="str">
        <f t="shared" ref="X11650:X11713" si="1097">U11650 &amp; V11650 &amp; W11650</f>
        <v>512</v>
      </c>
      <c r="Y11650" t="str">
        <f>IF(Table1[[#This Row],[RFM_Score]]="555","Champion", IF(AND(J11650&gt;=4,V11650&gt;=4),"Loyal", IF(U11650&lt;=2,"At Risk", IF(W11650&gt;=4,"Potential Loyalist","Others"))))</f>
        <v>Others</v>
      </c>
    </row>
    <row r="11651" spans="1:25">
      <c r="A11651" t="s">
        <v>2802</v>
      </c>
      <c r="B11651">
        <v>44</v>
      </c>
      <c r="C11651" t="s">
        <v>19</v>
      </c>
      <c r="D11651" t="s">
        <v>29</v>
      </c>
      <c r="E11651" s="6" t="s">
        <v>23721</v>
      </c>
      <c r="F11651" t="s">
        <v>62</v>
      </c>
      <c r="G11651">
        <v>5</v>
      </c>
      <c r="H11651">
        <v>2</v>
      </c>
      <c r="I11651">
        <v>41</v>
      </c>
      <c r="J11651">
        <v>2</v>
      </c>
      <c r="K11651">
        <v>107.1</v>
      </c>
      <c r="L11651" t="str">
        <f t="shared" si="1092"/>
        <v/>
      </c>
      <c r="M11651">
        <v>0</v>
      </c>
      <c r="N11651" t="str">
        <f t="shared" si="1093"/>
        <v/>
      </c>
      <c r="O11651">
        <v>16</v>
      </c>
      <c r="P11651" s="11">
        <v>0.4</v>
      </c>
      <c r="Q11651" s="11">
        <v>4.8780487804878002E-2</v>
      </c>
      <c r="R11651" s="12">
        <v>0</v>
      </c>
      <c r="S11651" t="s">
        <v>27</v>
      </c>
      <c r="T11651">
        <v>0</v>
      </c>
      <c r="U11651">
        <f t="shared" si="1094"/>
        <v>5</v>
      </c>
      <c r="V11651">
        <f t="shared" si="1095"/>
        <v>1</v>
      </c>
      <c r="W11651">
        <f t="shared" si="1096"/>
        <v>2</v>
      </c>
      <c r="X11651" t="str">
        <f t="shared" si="1097"/>
        <v>512</v>
      </c>
      <c r="Y11651" t="str">
        <f>IF(Table1[[#This Row],[RFM_Score]]="555","Champion", IF(AND(J11651&gt;=4,V11651&gt;=4),"Loyal", IF(U11651&lt;=2,"At Risk", IF(W11651&gt;=4,"Potential Loyalist","Others"))))</f>
        <v>Others</v>
      </c>
    </row>
    <row r="11652" spans="1:25">
      <c r="A11652" t="s">
        <v>6477</v>
      </c>
      <c r="B11652">
        <v>18</v>
      </c>
      <c r="C11652" t="s">
        <v>19</v>
      </c>
      <c r="D11652" t="s">
        <v>35</v>
      </c>
      <c r="E11652" s="6" t="s">
        <v>23722</v>
      </c>
      <c r="F11652" t="s">
        <v>37</v>
      </c>
      <c r="G11652">
        <v>5</v>
      </c>
      <c r="H11652">
        <v>0</v>
      </c>
      <c r="I11652">
        <v>45</v>
      </c>
      <c r="J11652">
        <v>1</v>
      </c>
      <c r="K11652">
        <v>107.02</v>
      </c>
      <c r="L11652" t="str">
        <f t="shared" si="1092"/>
        <v/>
      </c>
      <c r="M11652">
        <v>0</v>
      </c>
      <c r="N11652" t="str">
        <f t="shared" si="1093"/>
        <v/>
      </c>
      <c r="O11652">
        <v>144</v>
      </c>
      <c r="P11652" s="11">
        <v>0</v>
      </c>
      <c r="Q11652" s="11">
        <v>2.2222222222222199E-2</v>
      </c>
      <c r="R11652" s="12">
        <v>0</v>
      </c>
      <c r="S11652" t="s">
        <v>27</v>
      </c>
      <c r="T11652">
        <v>0</v>
      </c>
      <c r="U11652">
        <f t="shared" si="1094"/>
        <v>1</v>
      </c>
      <c r="V11652">
        <f t="shared" si="1095"/>
        <v>1</v>
      </c>
      <c r="W11652">
        <f t="shared" si="1096"/>
        <v>2</v>
      </c>
      <c r="X11652" t="str">
        <f t="shared" si="1097"/>
        <v>112</v>
      </c>
      <c r="Y11652" t="str">
        <f>IF(Table1[[#This Row],[RFM_Score]]="555","Champion", IF(AND(J11652&gt;=4,V11652&gt;=4),"Loyal", IF(U11652&lt;=2,"At Risk", IF(W11652&gt;=4,"Potential Loyalist","Others"))))</f>
        <v>At Risk</v>
      </c>
    </row>
    <row r="11653" spans="1:25">
      <c r="A11653" t="s">
        <v>11278</v>
      </c>
      <c r="B11653">
        <v>48</v>
      </c>
      <c r="C11653" t="s">
        <v>24</v>
      </c>
      <c r="D11653" t="s">
        <v>25</v>
      </c>
      <c r="E11653" s="6" t="s">
        <v>23723</v>
      </c>
      <c r="F11653" t="s">
        <v>30</v>
      </c>
      <c r="G11653">
        <v>3</v>
      </c>
      <c r="H11653">
        <v>0</v>
      </c>
      <c r="I11653">
        <v>59</v>
      </c>
      <c r="J11653">
        <v>3</v>
      </c>
      <c r="K11653">
        <v>105.92</v>
      </c>
      <c r="L11653" t="str">
        <f t="shared" si="1092"/>
        <v/>
      </c>
      <c r="M11653">
        <v>0</v>
      </c>
      <c r="N11653" t="str">
        <f t="shared" si="1093"/>
        <v/>
      </c>
      <c r="O11653">
        <v>122</v>
      </c>
      <c r="P11653" s="11">
        <v>0</v>
      </c>
      <c r="Q11653" s="11">
        <v>5.0847457627118599E-2</v>
      </c>
      <c r="R11653" s="12">
        <v>0</v>
      </c>
      <c r="S11653" t="s">
        <v>27</v>
      </c>
      <c r="T11653">
        <v>1</v>
      </c>
      <c r="U11653">
        <f t="shared" si="1094"/>
        <v>1</v>
      </c>
      <c r="V11653">
        <f t="shared" si="1095"/>
        <v>1</v>
      </c>
      <c r="W11653">
        <f t="shared" si="1096"/>
        <v>2</v>
      </c>
      <c r="X11653" t="str">
        <f t="shared" si="1097"/>
        <v>112</v>
      </c>
      <c r="Y11653" t="str">
        <f>IF(Table1[[#This Row],[RFM_Score]]="555","Champion", IF(AND(J11653&gt;=4,V11653&gt;=4),"Loyal", IF(U11653&lt;=2,"At Risk", IF(W11653&gt;=4,"Potential Loyalist","Others"))))</f>
        <v>At Risk</v>
      </c>
    </row>
    <row r="11654" spans="1:25">
      <c r="A11654" t="s">
        <v>5410</v>
      </c>
      <c r="B11654">
        <v>34</v>
      </c>
      <c r="C11654" t="s">
        <v>24</v>
      </c>
      <c r="D11654" t="s">
        <v>20</v>
      </c>
      <c r="E11654" s="6" t="s">
        <v>23724</v>
      </c>
      <c r="F11654" t="s">
        <v>30</v>
      </c>
      <c r="G11654">
        <v>3</v>
      </c>
      <c r="H11654">
        <v>2</v>
      </c>
      <c r="I11654">
        <v>49</v>
      </c>
      <c r="J11654">
        <v>4</v>
      </c>
      <c r="K11654">
        <v>105.45</v>
      </c>
      <c r="L11654" t="str">
        <f t="shared" si="1092"/>
        <v/>
      </c>
      <c r="M11654">
        <v>0</v>
      </c>
      <c r="N11654" t="str">
        <f t="shared" si="1093"/>
        <v/>
      </c>
      <c r="O11654">
        <v>29</v>
      </c>
      <c r="P11654" s="11">
        <v>0.66666666666666596</v>
      </c>
      <c r="Q11654" s="11">
        <v>8.16326530612244E-2</v>
      </c>
      <c r="R11654" s="12">
        <v>0</v>
      </c>
      <c r="S11654" t="s">
        <v>27</v>
      </c>
      <c r="T11654">
        <v>0</v>
      </c>
      <c r="U11654">
        <f t="shared" si="1094"/>
        <v>4</v>
      </c>
      <c r="V11654">
        <f t="shared" si="1095"/>
        <v>1</v>
      </c>
      <c r="W11654">
        <f t="shared" si="1096"/>
        <v>2</v>
      </c>
      <c r="X11654" t="str">
        <f t="shared" si="1097"/>
        <v>412</v>
      </c>
      <c r="Y11654" t="str">
        <f>IF(Table1[[#This Row],[RFM_Score]]="555","Champion", IF(AND(J11654&gt;=4,V11654&gt;=4),"Loyal", IF(U11654&lt;=2,"At Risk", IF(W11654&gt;=4,"Potential Loyalist","Others"))))</f>
        <v>Others</v>
      </c>
    </row>
    <row r="11655" spans="1:25">
      <c r="A11655" t="s">
        <v>4345</v>
      </c>
      <c r="B11655">
        <v>32</v>
      </c>
      <c r="C11655" t="s">
        <v>33</v>
      </c>
      <c r="D11655" t="s">
        <v>25</v>
      </c>
      <c r="E11655" s="6" t="s">
        <v>23725</v>
      </c>
      <c r="F11655" t="s">
        <v>30</v>
      </c>
      <c r="G11655">
        <v>4</v>
      </c>
      <c r="H11655">
        <v>0</v>
      </c>
      <c r="I11655">
        <v>50</v>
      </c>
      <c r="J11655">
        <v>2</v>
      </c>
      <c r="K11655">
        <v>104.6</v>
      </c>
      <c r="L11655" t="str">
        <f t="shared" si="1092"/>
        <v/>
      </c>
      <c r="M11655">
        <v>0</v>
      </c>
      <c r="N11655" t="str">
        <f t="shared" si="1093"/>
        <v/>
      </c>
      <c r="O11655">
        <v>75</v>
      </c>
      <c r="P11655" s="11">
        <v>0</v>
      </c>
      <c r="Q11655" s="11">
        <v>0.04</v>
      </c>
      <c r="R11655" s="12">
        <v>0</v>
      </c>
      <c r="S11655" t="s">
        <v>27</v>
      </c>
      <c r="T11655">
        <v>0</v>
      </c>
      <c r="U11655">
        <f t="shared" si="1094"/>
        <v>2</v>
      </c>
      <c r="V11655">
        <f t="shared" si="1095"/>
        <v>1</v>
      </c>
      <c r="W11655">
        <f t="shared" si="1096"/>
        <v>2</v>
      </c>
      <c r="X11655" t="str">
        <f t="shared" si="1097"/>
        <v>212</v>
      </c>
      <c r="Y11655" t="str">
        <f>IF(Table1[[#This Row],[RFM_Score]]="555","Champion", IF(AND(J11655&gt;=4,V11655&gt;=4),"Loyal", IF(U11655&lt;=2,"At Risk", IF(W11655&gt;=4,"Potential Loyalist","Others"))))</f>
        <v>At Risk</v>
      </c>
    </row>
    <row r="11656" spans="1:25">
      <c r="A11656" t="s">
        <v>699</v>
      </c>
      <c r="B11656">
        <v>34</v>
      </c>
      <c r="C11656" t="s">
        <v>19</v>
      </c>
      <c r="D11656" t="s">
        <v>41</v>
      </c>
      <c r="E11656" s="6" t="s">
        <v>23726</v>
      </c>
      <c r="F11656" t="s">
        <v>21</v>
      </c>
      <c r="G11656">
        <v>2</v>
      </c>
      <c r="H11656">
        <v>0</v>
      </c>
      <c r="I11656">
        <v>47</v>
      </c>
      <c r="J11656">
        <v>1</v>
      </c>
      <c r="K11656">
        <v>104.35</v>
      </c>
      <c r="L11656" t="str">
        <f t="shared" si="1092"/>
        <v/>
      </c>
      <c r="M11656">
        <v>0</v>
      </c>
      <c r="N11656" t="str">
        <f t="shared" si="1093"/>
        <v/>
      </c>
      <c r="O11656">
        <v>7</v>
      </c>
      <c r="P11656" s="11">
        <v>0</v>
      </c>
      <c r="Q11656" s="11">
        <v>2.1276595744680799E-2</v>
      </c>
      <c r="R11656" s="12">
        <v>0</v>
      </c>
      <c r="S11656" t="s">
        <v>27</v>
      </c>
      <c r="T11656">
        <v>0</v>
      </c>
      <c r="U11656">
        <f t="shared" si="1094"/>
        <v>5</v>
      </c>
      <c r="V11656">
        <f t="shared" si="1095"/>
        <v>1</v>
      </c>
      <c r="W11656">
        <f t="shared" si="1096"/>
        <v>2</v>
      </c>
      <c r="X11656" t="str">
        <f t="shared" si="1097"/>
        <v>512</v>
      </c>
      <c r="Y11656" t="str">
        <f>IF(Table1[[#This Row],[RFM_Score]]="555","Champion", IF(AND(J11656&gt;=4,V11656&gt;=4),"Loyal", IF(U11656&lt;=2,"At Risk", IF(W11656&gt;=4,"Potential Loyalist","Others"))))</f>
        <v>Others</v>
      </c>
    </row>
    <row r="11657" spans="1:25">
      <c r="A11657" t="s">
        <v>5775</v>
      </c>
      <c r="B11657">
        <v>27</v>
      </c>
      <c r="C11657" t="s">
        <v>19</v>
      </c>
      <c r="D11657" t="s">
        <v>29</v>
      </c>
      <c r="E11657" s="6" t="s">
        <v>23727</v>
      </c>
      <c r="F11657" t="s">
        <v>26</v>
      </c>
      <c r="G11657">
        <v>1</v>
      </c>
      <c r="H11657">
        <v>0</v>
      </c>
      <c r="I11657">
        <v>48</v>
      </c>
      <c r="J11657">
        <v>1</v>
      </c>
      <c r="K11657">
        <v>103.81</v>
      </c>
      <c r="L11657" t="str">
        <f t="shared" si="1092"/>
        <v/>
      </c>
      <c r="M11657">
        <v>0</v>
      </c>
      <c r="N11657" t="str">
        <f t="shared" si="1093"/>
        <v/>
      </c>
      <c r="O11657">
        <v>50</v>
      </c>
      <c r="P11657" s="11">
        <v>0</v>
      </c>
      <c r="Q11657" s="11">
        <v>2.0833333333333301E-2</v>
      </c>
      <c r="R11657" s="12">
        <v>0</v>
      </c>
      <c r="S11657" t="s">
        <v>27</v>
      </c>
      <c r="T11657">
        <v>0</v>
      </c>
      <c r="U11657">
        <f t="shared" si="1094"/>
        <v>3</v>
      </c>
      <c r="V11657">
        <f t="shared" si="1095"/>
        <v>1</v>
      </c>
      <c r="W11657">
        <f t="shared" si="1096"/>
        <v>2</v>
      </c>
      <c r="X11657" t="str">
        <f t="shared" si="1097"/>
        <v>312</v>
      </c>
      <c r="Y11657" t="str">
        <f>IF(Table1[[#This Row],[RFM_Score]]="555","Champion", IF(AND(J11657&gt;=4,V11657&gt;=4),"Loyal", IF(U11657&lt;=2,"At Risk", IF(W11657&gt;=4,"Potential Loyalist","Others"))))</f>
        <v>Others</v>
      </c>
    </row>
    <row r="11658" spans="1:25">
      <c r="A11658" t="s">
        <v>8456</v>
      </c>
      <c r="B11658">
        <v>28</v>
      </c>
      <c r="C11658" t="s">
        <v>24</v>
      </c>
      <c r="D11658" t="s">
        <v>35</v>
      </c>
      <c r="E11658" s="6" t="s">
        <v>23728</v>
      </c>
      <c r="F11658" t="s">
        <v>30</v>
      </c>
      <c r="G11658">
        <v>4</v>
      </c>
      <c r="H11658">
        <v>2</v>
      </c>
      <c r="I11658">
        <v>53</v>
      </c>
      <c r="J11658">
        <v>3</v>
      </c>
      <c r="K11658">
        <v>103.81</v>
      </c>
      <c r="L11658" t="str">
        <f t="shared" si="1092"/>
        <v/>
      </c>
      <c r="M11658">
        <v>0</v>
      </c>
      <c r="N11658" t="str">
        <f t="shared" si="1093"/>
        <v/>
      </c>
      <c r="O11658">
        <v>9</v>
      </c>
      <c r="P11658" s="11">
        <v>0.5</v>
      </c>
      <c r="Q11658" s="11">
        <v>5.6603773584905599E-2</v>
      </c>
      <c r="R11658" s="12">
        <v>0</v>
      </c>
      <c r="S11658" t="s">
        <v>27</v>
      </c>
      <c r="T11658">
        <v>0</v>
      </c>
      <c r="U11658">
        <f t="shared" si="1094"/>
        <v>5</v>
      </c>
      <c r="V11658">
        <f t="shared" si="1095"/>
        <v>1</v>
      </c>
      <c r="W11658">
        <f t="shared" si="1096"/>
        <v>2</v>
      </c>
      <c r="X11658" t="str">
        <f t="shared" si="1097"/>
        <v>512</v>
      </c>
      <c r="Y11658" t="str">
        <f>IF(Table1[[#This Row],[RFM_Score]]="555","Champion", IF(AND(J11658&gt;=4,V11658&gt;=4),"Loyal", IF(U11658&lt;=2,"At Risk", IF(W11658&gt;=4,"Potential Loyalist","Others"))))</f>
        <v>Others</v>
      </c>
    </row>
    <row r="11659" spans="1:25">
      <c r="A11659" t="s">
        <v>9547</v>
      </c>
      <c r="B11659">
        <v>18</v>
      </c>
      <c r="C11659" t="s">
        <v>19</v>
      </c>
      <c r="D11659" t="s">
        <v>25</v>
      </c>
      <c r="E11659" s="6" t="s">
        <v>23729</v>
      </c>
      <c r="F11659" t="s">
        <v>30</v>
      </c>
      <c r="G11659">
        <v>5</v>
      </c>
      <c r="H11659">
        <v>1</v>
      </c>
      <c r="I11659">
        <v>54</v>
      </c>
      <c r="J11659">
        <v>2</v>
      </c>
      <c r="K11659">
        <v>103.75</v>
      </c>
      <c r="L11659" t="str">
        <f t="shared" si="1092"/>
        <v/>
      </c>
      <c r="M11659">
        <v>0</v>
      </c>
      <c r="N11659" t="str">
        <f t="shared" si="1093"/>
        <v/>
      </c>
      <c r="O11659">
        <v>18</v>
      </c>
      <c r="P11659" s="11">
        <v>0.2</v>
      </c>
      <c r="Q11659" s="11">
        <v>3.7037037037037E-2</v>
      </c>
      <c r="R11659" s="12">
        <v>0</v>
      </c>
      <c r="S11659" t="s">
        <v>27</v>
      </c>
      <c r="T11659">
        <v>0</v>
      </c>
      <c r="U11659">
        <f t="shared" si="1094"/>
        <v>5</v>
      </c>
      <c r="V11659">
        <f t="shared" si="1095"/>
        <v>1</v>
      </c>
      <c r="W11659">
        <f t="shared" si="1096"/>
        <v>2</v>
      </c>
      <c r="X11659" t="str">
        <f t="shared" si="1097"/>
        <v>512</v>
      </c>
      <c r="Y11659" t="str">
        <f>IF(Table1[[#This Row],[RFM_Score]]="555","Champion", IF(AND(J11659&gt;=4,V11659&gt;=4),"Loyal", IF(U11659&lt;=2,"At Risk", IF(W11659&gt;=4,"Potential Loyalist","Others"))))</f>
        <v>Others</v>
      </c>
    </row>
    <row r="11660" spans="1:25">
      <c r="A11660" t="s">
        <v>9210</v>
      </c>
      <c r="B11660">
        <v>21</v>
      </c>
      <c r="C11660" t="s">
        <v>19</v>
      </c>
      <c r="D11660" t="s">
        <v>46</v>
      </c>
      <c r="E11660" s="6" t="s">
        <v>23730</v>
      </c>
      <c r="F11660" t="s">
        <v>30</v>
      </c>
      <c r="G11660">
        <v>4</v>
      </c>
      <c r="H11660">
        <v>1</v>
      </c>
      <c r="I11660">
        <v>54</v>
      </c>
      <c r="J11660">
        <v>4</v>
      </c>
      <c r="K11660">
        <v>103.69</v>
      </c>
      <c r="L11660" t="str">
        <f t="shared" si="1092"/>
        <v/>
      </c>
      <c r="M11660">
        <v>0</v>
      </c>
      <c r="N11660" t="str">
        <f t="shared" si="1093"/>
        <v/>
      </c>
      <c r="O11660">
        <v>19</v>
      </c>
      <c r="P11660" s="11">
        <v>0.25</v>
      </c>
      <c r="Q11660" s="11">
        <v>7.4074074074074001E-2</v>
      </c>
      <c r="R11660" s="12">
        <v>0</v>
      </c>
      <c r="S11660" t="s">
        <v>27</v>
      </c>
      <c r="T11660">
        <v>0</v>
      </c>
      <c r="U11660">
        <f t="shared" si="1094"/>
        <v>5</v>
      </c>
      <c r="V11660">
        <f t="shared" si="1095"/>
        <v>1</v>
      </c>
      <c r="W11660">
        <f t="shared" si="1096"/>
        <v>2</v>
      </c>
      <c r="X11660" t="str">
        <f t="shared" si="1097"/>
        <v>512</v>
      </c>
      <c r="Y11660" t="str">
        <f>IF(Table1[[#This Row],[RFM_Score]]="555","Champion", IF(AND(J11660&gt;=4,V11660&gt;=4),"Loyal", IF(U11660&lt;=2,"At Risk", IF(W11660&gt;=4,"Potential Loyalist","Others"))))</f>
        <v>Others</v>
      </c>
    </row>
    <row r="11661" spans="1:25">
      <c r="A11661" t="s">
        <v>2786</v>
      </c>
      <c r="B11661">
        <v>32</v>
      </c>
      <c r="C11661" t="s">
        <v>19</v>
      </c>
      <c r="D11661" t="s">
        <v>41</v>
      </c>
      <c r="E11661" s="6" t="s">
        <v>23731</v>
      </c>
      <c r="F11661" t="s">
        <v>26</v>
      </c>
      <c r="G11661">
        <v>0</v>
      </c>
      <c r="H11661">
        <v>0</v>
      </c>
      <c r="I11661">
        <v>55</v>
      </c>
      <c r="J11661">
        <v>2</v>
      </c>
      <c r="K11661">
        <v>103.43</v>
      </c>
      <c r="L11661" t="str">
        <f t="shared" si="1092"/>
        <v/>
      </c>
      <c r="M11661">
        <v>0</v>
      </c>
      <c r="N11661" t="str">
        <f t="shared" si="1093"/>
        <v/>
      </c>
      <c r="O11661">
        <v>13</v>
      </c>
      <c r="P11661" s="11">
        <v>0</v>
      </c>
      <c r="Q11661" s="11">
        <v>3.6363636363636299E-2</v>
      </c>
      <c r="R11661" s="12">
        <v>0</v>
      </c>
      <c r="S11661" t="s">
        <v>27</v>
      </c>
      <c r="T11661">
        <v>0</v>
      </c>
      <c r="U11661">
        <f t="shared" si="1094"/>
        <v>5</v>
      </c>
      <c r="V11661">
        <f t="shared" si="1095"/>
        <v>1</v>
      </c>
      <c r="W11661">
        <f t="shared" si="1096"/>
        <v>2</v>
      </c>
      <c r="X11661" t="str">
        <f t="shared" si="1097"/>
        <v>512</v>
      </c>
      <c r="Y11661" t="str">
        <f>IF(Table1[[#This Row],[RFM_Score]]="555","Champion", IF(AND(J11661&gt;=4,V11661&gt;=4),"Loyal", IF(U11661&lt;=2,"At Risk", IF(W11661&gt;=4,"Potential Loyalist","Others"))))</f>
        <v>Others</v>
      </c>
    </row>
    <row r="11662" spans="1:25">
      <c r="A11662" t="s">
        <v>7781</v>
      </c>
      <c r="B11662">
        <v>39</v>
      </c>
      <c r="C11662" t="s">
        <v>24</v>
      </c>
      <c r="D11662" t="s">
        <v>25</v>
      </c>
      <c r="E11662" s="6" t="s">
        <v>23732</v>
      </c>
      <c r="F11662" t="s">
        <v>60</v>
      </c>
      <c r="G11662">
        <v>1</v>
      </c>
      <c r="H11662">
        <v>0</v>
      </c>
      <c r="I11662">
        <v>46</v>
      </c>
      <c r="J11662">
        <v>2</v>
      </c>
      <c r="K11662">
        <v>103.37</v>
      </c>
      <c r="L11662" t="str">
        <f t="shared" si="1092"/>
        <v/>
      </c>
      <c r="M11662">
        <v>0</v>
      </c>
      <c r="N11662" t="str">
        <f t="shared" si="1093"/>
        <v/>
      </c>
      <c r="O11662">
        <v>5</v>
      </c>
      <c r="P11662" s="11">
        <v>0</v>
      </c>
      <c r="Q11662" s="11">
        <v>4.3478260869565202E-2</v>
      </c>
      <c r="R11662" s="12">
        <v>0</v>
      </c>
      <c r="S11662" t="s">
        <v>27</v>
      </c>
      <c r="T11662">
        <v>0</v>
      </c>
      <c r="U11662">
        <f t="shared" si="1094"/>
        <v>5</v>
      </c>
      <c r="V11662">
        <f t="shared" si="1095"/>
        <v>1</v>
      </c>
      <c r="W11662">
        <f t="shared" si="1096"/>
        <v>2</v>
      </c>
      <c r="X11662" t="str">
        <f t="shared" si="1097"/>
        <v>512</v>
      </c>
      <c r="Y11662" t="str">
        <f>IF(Table1[[#This Row],[RFM_Score]]="555","Champion", IF(AND(J11662&gt;=4,V11662&gt;=4),"Loyal", IF(U11662&lt;=2,"At Risk", IF(W11662&gt;=4,"Potential Loyalist","Others"))))</f>
        <v>Others</v>
      </c>
    </row>
    <row r="11663" spans="1:25">
      <c r="A11663" t="s">
        <v>6942</v>
      </c>
      <c r="B11663">
        <v>38</v>
      </c>
      <c r="C11663" t="s">
        <v>19</v>
      </c>
      <c r="D11663" t="s">
        <v>25</v>
      </c>
      <c r="E11663" s="6" t="s">
        <v>23733</v>
      </c>
      <c r="F11663" t="s">
        <v>26</v>
      </c>
      <c r="G11663">
        <v>0</v>
      </c>
      <c r="H11663">
        <v>0</v>
      </c>
      <c r="I11663">
        <v>46</v>
      </c>
      <c r="J11663">
        <v>2</v>
      </c>
      <c r="K11663">
        <v>102.71</v>
      </c>
      <c r="L11663" t="str">
        <f t="shared" si="1092"/>
        <v/>
      </c>
      <c r="M11663">
        <v>0</v>
      </c>
      <c r="N11663" t="str">
        <f t="shared" si="1093"/>
        <v/>
      </c>
      <c r="O11663">
        <v>11</v>
      </c>
      <c r="P11663" s="11">
        <v>0</v>
      </c>
      <c r="Q11663" s="11">
        <v>4.3478260869565202E-2</v>
      </c>
      <c r="R11663" s="12">
        <v>0</v>
      </c>
      <c r="S11663" t="s">
        <v>27</v>
      </c>
      <c r="T11663">
        <v>0</v>
      </c>
      <c r="U11663">
        <f t="shared" si="1094"/>
        <v>5</v>
      </c>
      <c r="V11663">
        <f t="shared" si="1095"/>
        <v>1</v>
      </c>
      <c r="W11663">
        <f t="shared" si="1096"/>
        <v>2</v>
      </c>
      <c r="X11663" t="str">
        <f t="shared" si="1097"/>
        <v>512</v>
      </c>
      <c r="Y11663" t="str">
        <f>IF(Table1[[#This Row],[RFM_Score]]="555","Champion", IF(AND(J11663&gt;=4,V11663&gt;=4),"Loyal", IF(U11663&lt;=2,"At Risk", IF(W11663&gt;=4,"Potential Loyalist","Others"))))</f>
        <v>Others</v>
      </c>
    </row>
    <row r="11664" spans="1:25">
      <c r="A11664" t="s">
        <v>7994</v>
      </c>
      <c r="B11664">
        <v>60</v>
      </c>
      <c r="C11664" t="s">
        <v>19</v>
      </c>
      <c r="D11664" t="s">
        <v>25</v>
      </c>
      <c r="E11664" s="6" t="s">
        <v>23734</v>
      </c>
      <c r="F11664" t="s">
        <v>30</v>
      </c>
      <c r="G11664">
        <v>4</v>
      </c>
      <c r="H11664">
        <v>2</v>
      </c>
      <c r="I11664">
        <v>41</v>
      </c>
      <c r="J11664">
        <v>3</v>
      </c>
      <c r="K11664">
        <v>102.37</v>
      </c>
      <c r="L11664" t="str">
        <f t="shared" si="1092"/>
        <v/>
      </c>
      <c r="M11664">
        <v>0</v>
      </c>
      <c r="N11664" t="str">
        <f t="shared" si="1093"/>
        <v/>
      </c>
      <c r="O11664">
        <v>2</v>
      </c>
      <c r="P11664" s="11">
        <v>0.5</v>
      </c>
      <c r="Q11664" s="11">
        <v>7.3170731707316999E-2</v>
      </c>
      <c r="R11664" s="12">
        <v>0</v>
      </c>
      <c r="S11664" t="s">
        <v>27</v>
      </c>
      <c r="T11664">
        <v>0</v>
      </c>
      <c r="U11664">
        <f t="shared" si="1094"/>
        <v>5</v>
      </c>
      <c r="V11664">
        <f t="shared" si="1095"/>
        <v>1</v>
      </c>
      <c r="W11664">
        <f t="shared" si="1096"/>
        <v>2</v>
      </c>
      <c r="X11664" t="str">
        <f t="shared" si="1097"/>
        <v>512</v>
      </c>
      <c r="Y11664" t="str">
        <f>IF(Table1[[#This Row],[RFM_Score]]="555","Champion", IF(AND(J11664&gt;=4,V11664&gt;=4),"Loyal", IF(U11664&lt;=2,"At Risk", IF(W11664&gt;=4,"Potential Loyalist","Others"))))</f>
        <v>Others</v>
      </c>
    </row>
    <row r="11665" spans="1:25">
      <c r="A11665" t="s">
        <v>9586</v>
      </c>
      <c r="B11665">
        <v>18</v>
      </c>
      <c r="C11665" t="s">
        <v>19</v>
      </c>
      <c r="D11665" t="s">
        <v>25</v>
      </c>
      <c r="E11665" s="6" t="s">
        <v>23735</v>
      </c>
      <c r="F11665" t="s">
        <v>26</v>
      </c>
      <c r="G11665">
        <v>3</v>
      </c>
      <c r="H11665">
        <v>1</v>
      </c>
      <c r="I11665">
        <v>47</v>
      </c>
      <c r="J11665">
        <v>0</v>
      </c>
      <c r="K11665">
        <v>101.79</v>
      </c>
      <c r="L11665" t="str">
        <f t="shared" si="1092"/>
        <v/>
      </c>
      <c r="M11665">
        <v>0</v>
      </c>
      <c r="N11665" t="str">
        <f t="shared" si="1093"/>
        <v/>
      </c>
      <c r="O11665">
        <v>18</v>
      </c>
      <c r="P11665" s="11">
        <v>0.33333333333333298</v>
      </c>
      <c r="Q11665" s="11">
        <v>0</v>
      </c>
      <c r="R11665" s="12">
        <v>0</v>
      </c>
      <c r="S11665" t="s">
        <v>27</v>
      </c>
      <c r="T11665">
        <v>0</v>
      </c>
      <c r="U11665">
        <f t="shared" si="1094"/>
        <v>5</v>
      </c>
      <c r="V11665">
        <f t="shared" si="1095"/>
        <v>1</v>
      </c>
      <c r="W11665">
        <f t="shared" si="1096"/>
        <v>2</v>
      </c>
      <c r="X11665" t="str">
        <f t="shared" si="1097"/>
        <v>512</v>
      </c>
      <c r="Y11665" t="str">
        <f>IF(Table1[[#This Row],[RFM_Score]]="555","Champion", IF(AND(J11665&gt;=4,V11665&gt;=4),"Loyal", IF(U11665&lt;=2,"At Risk", IF(W11665&gt;=4,"Potential Loyalist","Others"))))</f>
        <v>Others</v>
      </c>
    </row>
    <row r="11666" spans="1:25">
      <c r="A11666" t="s">
        <v>6228</v>
      </c>
      <c r="B11666">
        <v>22</v>
      </c>
      <c r="C11666" t="s">
        <v>19</v>
      </c>
      <c r="D11666" t="s">
        <v>29</v>
      </c>
      <c r="E11666" s="6" t="s">
        <v>23736</v>
      </c>
      <c r="F11666" t="s">
        <v>26</v>
      </c>
      <c r="G11666">
        <v>3</v>
      </c>
      <c r="H11666">
        <v>0</v>
      </c>
      <c r="I11666">
        <v>66</v>
      </c>
      <c r="J11666">
        <v>7</v>
      </c>
      <c r="K11666">
        <v>100.97</v>
      </c>
      <c r="L11666" t="str">
        <f t="shared" si="1092"/>
        <v/>
      </c>
      <c r="M11666">
        <v>0</v>
      </c>
      <c r="N11666" t="str">
        <f t="shared" si="1093"/>
        <v/>
      </c>
      <c r="O11666">
        <v>39</v>
      </c>
      <c r="P11666" s="11">
        <v>0</v>
      </c>
      <c r="Q11666" s="11">
        <v>0.10606060606060599</v>
      </c>
      <c r="R11666" s="12">
        <v>0</v>
      </c>
      <c r="S11666" t="s">
        <v>27</v>
      </c>
      <c r="T11666">
        <v>0</v>
      </c>
      <c r="U11666">
        <f t="shared" si="1094"/>
        <v>4</v>
      </c>
      <c r="V11666">
        <f t="shared" si="1095"/>
        <v>1</v>
      </c>
      <c r="W11666">
        <f t="shared" si="1096"/>
        <v>2</v>
      </c>
      <c r="X11666" t="str">
        <f t="shared" si="1097"/>
        <v>412</v>
      </c>
      <c r="Y11666" t="str">
        <f>IF(Table1[[#This Row],[RFM_Score]]="555","Champion", IF(AND(J11666&gt;=4,V11666&gt;=4),"Loyal", IF(U11666&lt;=2,"At Risk", IF(W11666&gt;=4,"Potential Loyalist","Others"))))</f>
        <v>Others</v>
      </c>
    </row>
    <row r="11667" spans="1:25">
      <c r="A11667" t="s">
        <v>9957</v>
      </c>
      <c r="B11667">
        <v>22</v>
      </c>
      <c r="C11667" t="s">
        <v>24</v>
      </c>
      <c r="D11667" t="s">
        <v>49</v>
      </c>
      <c r="E11667" s="6" t="s">
        <v>23737</v>
      </c>
      <c r="F11667" t="s">
        <v>30</v>
      </c>
      <c r="G11667">
        <v>5</v>
      </c>
      <c r="H11667">
        <v>3</v>
      </c>
      <c r="I11667">
        <v>45</v>
      </c>
      <c r="J11667">
        <v>1</v>
      </c>
      <c r="K11667">
        <v>100.71</v>
      </c>
      <c r="L11667" t="str">
        <f t="shared" si="1092"/>
        <v/>
      </c>
      <c r="M11667">
        <v>0</v>
      </c>
      <c r="N11667" t="str">
        <f t="shared" si="1093"/>
        <v/>
      </c>
      <c r="O11667">
        <v>23</v>
      </c>
      <c r="P11667" s="11">
        <v>0.6</v>
      </c>
      <c r="Q11667" s="11">
        <v>2.2222222222222199E-2</v>
      </c>
      <c r="R11667" s="12">
        <v>0</v>
      </c>
      <c r="S11667" t="s">
        <v>27</v>
      </c>
      <c r="T11667">
        <v>0</v>
      </c>
      <c r="U11667">
        <f t="shared" si="1094"/>
        <v>4</v>
      </c>
      <c r="V11667">
        <f t="shared" si="1095"/>
        <v>1</v>
      </c>
      <c r="W11667">
        <f t="shared" si="1096"/>
        <v>2</v>
      </c>
      <c r="X11667" t="str">
        <f t="shared" si="1097"/>
        <v>412</v>
      </c>
      <c r="Y11667" t="str">
        <f>IF(Table1[[#This Row],[RFM_Score]]="555","Champion", IF(AND(J11667&gt;=4,V11667&gt;=4),"Loyal", IF(U11667&lt;=2,"At Risk", IF(W11667&gt;=4,"Potential Loyalist","Others"))))</f>
        <v>Others</v>
      </c>
    </row>
    <row r="11668" spans="1:25">
      <c r="A11668" t="s">
        <v>8938</v>
      </c>
      <c r="B11668">
        <v>37</v>
      </c>
      <c r="C11668" t="s">
        <v>24</v>
      </c>
      <c r="D11668" t="s">
        <v>35</v>
      </c>
      <c r="E11668" s="6" t="s">
        <v>23738</v>
      </c>
      <c r="F11668" t="s">
        <v>26</v>
      </c>
      <c r="G11668">
        <v>2</v>
      </c>
      <c r="H11668">
        <v>1</v>
      </c>
      <c r="I11668">
        <v>68</v>
      </c>
      <c r="J11668">
        <v>2</v>
      </c>
      <c r="K11668">
        <v>100.44</v>
      </c>
      <c r="L11668" t="str">
        <f t="shared" si="1092"/>
        <v/>
      </c>
      <c r="M11668">
        <v>0</v>
      </c>
      <c r="N11668" t="str">
        <f t="shared" si="1093"/>
        <v/>
      </c>
      <c r="O11668">
        <v>39</v>
      </c>
      <c r="P11668" s="11">
        <v>0.5</v>
      </c>
      <c r="Q11668" s="11">
        <v>2.94117647058823E-2</v>
      </c>
      <c r="R11668" s="12">
        <v>0</v>
      </c>
      <c r="S11668" t="s">
        <v>27</v>
      </c>
      <c r="T11668">
        <v>0</v>
      </c>
      <c r="U11668">
        <f t="shared" si="1094"/>
        <v>4</v>
      </c>
      <c r="V11668">
        <f t="shared" si="1095"/>
        <v>1</v>
      </c>
      <c r="W11668">
        <f t="shared" si="1096"/>
        <v>2</v>
      </c>
      <c r="X11668" t="str">
        <f t="shared" si="1097"/>
        <v>412</v>
      </c>
      <c r="Y11668" t="str">
        <f>IF(Table1[[#This Row],[RFM_Score]]="555","Champion", IF(AND(J11668&gt;=4,V11668&gt;=4),"Loyal", IF(U11668&lt;=2,"At Risk", IF(W11668&gt;=4,"Potential Loyalist","Others"))))</f>
        <v>Others</v>
      </c>
    </row>
    <row r="11669" spans="1:25">
      <c r="A11669" t="s">
        <v>2472</v>
      </c>
      <c r="B11669">
        <v>30</v>
      </c>
      <c r="C11669" t="s">
        <v>24</v>
      </c>
      <c r="D11669" t="s">
        <v>35</v>
      </c>
      <c r="E11669" s="6" t="s">
        <v>23739</v>
      </c>
      <c r="F11669" t="s">
        <v>37</v>
      </c>
      <c r="G11669">
        <v>1</v>
      </c>
      <c r="H11669">
        <v>1</v>
      </c>
      <c r="I11669">
        <v>61</v>
      </c>
      <c r="J11669">
        <v>2</v>
      </c>
      <c r="K11669">
        <v>100.22</v>
      </c>
      <c r="L11669" t="str">
        <f t="shared" si="1092"/>
        <v/>
      </c>
      <c r="M11669">
        <v>0</v>
      </c>
      <c r="N11669" t="str">
        <f t="shared" si="1093"/>
        <v/>
      </c>
      <c r="O11669">
        <v>23</v>
      </c>
      <c r="P11669" s="11">
        <v>1</v>
      </c>
      <c r="Q11669" s="11">
        <v>3.2786885245901599E-2</v>
      </c>
      <c r="R11669" s="12">
        <v>0</v>
      </c>
      <c r="S11669" t="s">
        <v>27</v>
      </c>
      <c r="T11669">
        <v>0</v>
      </c>
      <c r="U11669">
        <f t="shared" si="1094"/>
        <v>4</v>
      </c>
      <c r="V11669">
        <f t="shared" si="1095"/>
        <v>1</v>
      </c>
      <c r="W11669">
        <f t="shared" si="1096"/>
        <v>2</v>
      </c>
      <c r="X11669" t="str">
        <f t="shared" si="1097"/>
        <v>412</v>
      </c>
      <c r="Y11669" t="str">
        <f>IF(Table1[[#This Row],[RFM_Score]]="555","Champion", IF(AND(J11669&gt;=4,V11669&gt;=4),"Loyal", IF(U11669&lt;=2,"At Risk", IF(W11669&gt;=4,"Potential Loyalist","Others"))))</f>
        <v>Others</v>
      </c>
    </row>
    <row r="11670" spans="1:25">
      <c r="A11670" t="s">
        <v>11902</v>
      </c>
      <c r="B11670">
        <v>21</v>
      </c>
      <c r="C11670" t="s">
        <v>19</v>
      </c>
      <c r="D11670" t="s">
        <v>35</v>
      </c>
      <c r="E11670" s="6" t="s">
        <v>23740</v>
      </c>
      <c r="F11670" t="s">
        <v>37</v>
      </c>
      <c r="G11670">
        <v>3</v>
      </c>
      <c r="H11670">
        <v>1</v>
      </c>
      <c r="I11670">
        <v>41</v>
      </c>
      <c r="J11670">
        <v>2</v>
      </c>
      <c r="K11670">
        <v>99.53</v>
      </c>
      <c r="L11670" t="str">
        <f t="shared" si="1092"/>
        <v/>
      </c>
      <c r="M11670">
        <v>0</v>
      </c>
      <c r="N11670" t="str">
        <f t="shared" si="1093"/>
        <v/>
      </c>
      <c r="O11670">
        <v>13</v>
      </c>
      <c r="P11670" s="11">
        <v>0.33333333333333298</v>
      </c>
      <c r="Q11670" s="11">
        <v>4.8780487804878002E-2</v>
      </c>
      <c r="R11670" s="12">
        <v>0</v>
      </c>
      <c r="S11670" t="s">
        <v>27</v>
      </c>
      <c r="T11670">
        <v>0</v>
      </c>
      <c r="U11670">
        <f t="shared" si="1094"/>
        <v>5</v>
      </c>
      <c r="V11670">
        <f t="shared" si="1095"/>
        <v>1</v>
      </c>
      <c r="W11670">
        <f t="shared" si="1096"/>
        <v>2</v>
      </c>
      <c r="X11670" t="str">
        <f t="shared" si="1097"/>
        <v>512</v>
      </c>
      <c r="Y11670" t="str">
        <f>IF(Table1[[#This Row],[RFM_Score]]="555","Champion", IF(AND(J11670&gt;=4,V11670&gt;=4),"Loyal", IF(U11670&lt;=2,"At Risk", IF(W11670&gt;=4,"Potential Loyalist","Others"))))</f>
        <v>Others</v>
      </c>
    </row>
    <row r="11671" spans="1:25">
      <c r="A11671" t="s">
        <v>3541</v>
      </c>
      <c r="B11671">
        <v>28</v>
      </c>
      <c r="C11671" t="s">
        <v>24</v>
      </c>
      <c r="D11671" t="s">
        <v>25</v>
      </c>
      <c r="E11671" s="6" t="s">
        <v>23741</v>
      </c>
      <c r="F11671" t="s">
        <v>30</v>
      </c>
      <c r="G11671">
        <v>2</v>
      </c>
      <c r="H11671">
        <v>1</v>
      </c>
      <c r="I11671">
        <v>46</v>
      </c>
      <c r="J11671">
        <v>2</v>
      </c>
      <c r="K11671">
        <v>99.18</v>
      </c>
      <c r="L11671" t="str">
        <f t="shared" si="1092"/>
        <v/>
      </c>
      <c r="M11671">
        <v>0</v>
      </c>
      <c r="N11671" t="str">
        <f t="shared" si="1093"/>
        <v/>
      </c>
      <c r="O11671">
        <v>34</v>
      </c>
      <c r="P11671" s="11">
        <v>0.5</v>
      </c>
      <c r="Q11671" s="11">
        <v>4.3478260869565202E-2</v>
      </c>
      <c r="R11671" s="12">
        <v>0</v>
      </c>
      <c r="S11671" t="s">
        <v>27</v>
      </c>
      <c r="T11671">
        <v>0</v>
      </c>
      <c r="U11671">
        <f t="shared" si="1094"/>
        <v>4</v>
      </c>
      <c r="V11671">
        <f t="shared" si="1095"/>
        <v>1</v>
      </c>
      <c r="W11671">
        <f t="shared" si="1096"/>
        <v>2</v>
      </c>
      <c r="X11671" t="str">
        <f t="shared" si="1097"/>
        <v>412</v>
      </c>
      <c r="Y11671" t="str">
        <f>IF(Table1[[#This Row],[RFM_Score]]="555","Champion", IF(AND(J11671&gt;=4,V11671&gt;=4),"Loyal", IF(U11671&lt;=2,"At Risk", IF(W11671&gt;=4,"Potential Loyalist","Others"))))</f>
        <v>Others</v>
      </c>
    </row>
    <row r="11672" spans="1:25">
      <c r="A11672" t="s">
        <v>3795</v>
      </c>
      <c r="B11672">
        <v>38</v>
      </c>
      <c r="C11672" t="s">
        <v>24</v>
      </c>
      <c r="D11672" t="s">
        <v>35</v>
      </c>
      <c r="E11672" s="6" t="s">
        <v>23742</v>
      </c>
      <c r="F11672" t="s">
        <v>21</v>
      </c>
      <c r="G11672">
        <v>3</v>
      </c>
      <c r="H11672">
        <v>0</v>
      </c>
      <c r="I11672">
        <v>67</v>
      </c>
      <c r="J11672">
        <v>3</v>
      </c>
      <c r="K11672">
        <v>98.16</v>
      </c>
      <c r="L11672" t="str">
        <f t="shared" si="1092"/>
        <v/>
      </c>
      <c r="M11672">
        <v>0</v>
      </c>
      <c r="N11672" t="str">
        <f t="shared" si="1093"/>
        <v/>
      </c>
      <c r="O11672">
        <v>69</v>
      </c>
      <c r="P11672" s="11">
        <v>0</v>
      </c>
      <c r="Q11672" s="11">
        <v>4.4776119402985003E-2</v>
      </c>
      <c r="R11672" s="12">
        <v>0</v>
      </c>
      <c r="S11672" t="s">
        <v>27</v>
      </c>
      <c r="T11672">
        <v>0</v>
      </c>
      <c r="U11672">
        <f t="shared" si="1094"/>
        <v>3</v>
      </c>
      <c r="V11672">
        <f t="shared" si="1095"/>
        <v>1</v>
      </c>
      <c r="W11672">
        <f t="shared" si="1096"/>
        <v>2</v>
      </c>
      <c r="X11672" t="str">
        <f t="shared" si="1097"/>
        <v>312</v>
      </c>
      <c r="Y11672" t="str">
        <f>IF(Table1[[#This Row],[RFM_Score]]="555","Champion", IF(AND(J11672&gt;=4,V11672&gt;=4),"Loyal", IF(U11672&lt;=2,"At Risk", IF(W11672&gt;=4,"Potential Loyalist","Others"))))</f>
        <v>Others</v>
      </c>
    </row>
    <row r="11673" spans="1:25">
      <c r="A11673" t="s">
        <v>5647</v>
      </c>
      <c r="B11673">
        <v>42</v>
      </c>
      <c r="C11673" t="s">
        <v>24</v>
      </c>
      <c r="D11673" t="s">
        <v>29</v>
      </c>
      <c r="E11673" s="6" t="s">
        <v>23743</v>
      </c>
      <c r="F11673" t="s">
        <v>21</v>
      </c>
      <c r="G11673">
        <v>5</v>
      </c>
      <c r="H11673">
        <v>0</v>
      </c>
      <c r="I11673">
        <v>62</v>
      </c>
      <c r="J11673">
        <v>3</v>
      </c>
      <c r="K11673">
        <v>98.07</v>
      </c>
      <c r="L11673" t="str">
        <f t="shared" si="1092"/>
        <v/>
      </c>
      <c r="M11673">
        <v>0</v>
      </c>
      <c r="N11673" t="str">
        <f t="shared" si="1093"/>
        <v/>
      </c>
      <c r="O11673">
        <v>23</v>
      </c>
      <c r="P11673" s="11">
        <v>0</v>
      </c>
      <c r="Q11673" s="11">
        <v>4.8387096774193498E-2</v>
      </c>
      <c r="R11673" s="12">
        <v>0</v>
      </c>
      <c r="S11673" t="s">
        <v>27</v>
      </c>
      <c r="T11673">
        <v>0</v>
      </c>
      <c r="U11673">
        <f t="shared" si="1094"/>
        <v>4</v>
      </c>
      <c r="V11673">
        <f t="shared" si="1095"/>
        <v>1</v>
      </c>
      <c r="W11673">
        <f t="shared" si="1096"/>
        <v>2</v>
      </c>
      <c r="X11673" t="str">
        <f t="shared" si="1097"/>
        <v>412</v>
      </c>
      <c r="Y11673" t="str">
        <f>IF(Table1[[#This Row],[RFM_Score]]="555","Champion", IF(AND(J11673&gt;=4,V11673&gt;=4),"Loyal", IF(U11673&lt;=2,"At Risk", IF(W11673&gt;=4,"Potential Loyalist","Others"))))</f>
        <v>Others</v>
      </c>
    </row>
    <row r="11674" spans="1:25">
      <c r="A11674" t="s">
        <v>8690</v>
      </c>
      <c r="B11674">
        <v>33</v>
      </c>
      <c r="C11674" t="s">
        <v>19</v>
      </c>
      <c r="D11674" t="s">
        <v>25</v>
      </c>
      <c r="E11674" s="6" t="s">
        <v>23744</v>
      </c>
      <c r="F11674" t="s">
        <v>62</v>
      </c>
      <c r="G11674">
        <v>3</v>
      </c>
      <c r="H11674">
        <v>1</v>
      </c>
      <c r="I11674">
        <v>37</v>
      </c>
      <c r="J11674">
        <v>2</v>
      </c>
      <c r="K11674">
        <v>96.55</v>
      </c>
      <c r="L11674" t="str">
        <f t="shared" si="1092"/>
        <v/>
      </c>
      <c r="M11674">
        <v>0</v>
      </c>
      <c r="N11674" t="str">
        <f t="shared" si="1093"/>
        <v/>
      </c>
      <c r="O11674">
        <v>21</v>
      </c>
      <c r="P11674" s="11">
        <v>0.33333333333333298</v>
      </c>
      <c r="Q11674" s="11">
        <v>5.4054054054054002E-2</v>
      </c>
      <c r="R11674" s="12">
        <v>0</v>
      </c>
      <c r="S11674" t="s">
        <v>27</v>
      </c>
      <c r="T11674">
        <v>0</v>
      </c>
      <c r="U11674">
        <f t="shared" si="1094"/>
        <v>4</v>
      </c>
      <c r="V11674">
        <f t="shared" si="1095"/>
        <v>1</v>
      </c>
      <c r="W11674">
        <f t="shared" si="1096"/>
        <v>2</v>
      </c>
      <c r="X11674" t="str">
        <f t="shared" si="1097"/>
        <v>412</v>
      </c>
      <c r="Y11674" t="str">
        <f>IF(Table1[[#This Row],[RFM_Score]]="555","Champion", IF(AND(J11674&gt;=4,V11674&gt;=4),"Loyal", IF(U11674&lt;=2,"At Risk", IF(W11674&gt;=4,"Potential Loyalist","Others"))))</f>
        <v>Others</v>
      </c>
    </row>
    <row r="11675" spans="1:25">
      <c r="A11675" t="s">
        <v>10602</v>
      </c>
      <c r="B11675">
        <v>18</v>
      </c>
      <c r="C11675" t="s">
        <v>24</v>
      </c>
      <c r="D11675" t="s">
        <v>25</v>
      </c>
      <c r="E11675" s="6" t="s">
        <v>23745</v>
      </c>
      <c r="F11675" t="s">
        <v>26</v>
      </c>
      <c r="G11675">
        <v>3</v>
      </c>
      <c r="H11675">
        <v>0</v>
      </c>
      <c r="I11675">
        <v>51</v>
      </c>
      <c r="J11675">
        <v>3</v>
      </c>
      <c r="K11675">
        <v>95.66</v>
      </c>
      <c r="L11675" t="str">
        <f t="shared" si="1092"/>
        <v/>
      </c>
      <c r="M11675">
        <v>0</v>
      </c>
      <c r="N11675" t="str">
        <f t="shared" si="1093"/>
        <v/>
      </c>
      <c r="O11675">
        <v>61</v>
      </c>
      <c r="P11675" s="11">
        <v>0</v>
      </c>
      <c r="Q11675" s="11">
        <v>5.8823529411764698E-2</v>
      </c>
      <c r="R11675" s="12">
        <v>0</v>
      </c>
      <c r="S11675" t="s">
        <v>27</v>
      </c>
      <c r="T11675">
        <v>0</v>
      </c>
      <c r="U11675">
        <f t="shared" si="1094"/>
        <v>3</v>
      </c>
      <c r="V11675">
        <f t="shared" si="1095"/>
        <v>1</v>
      </c>
      <c r="W11675">
        <f t="shared" si="1096"/>
        <v>2</v>
      </c>
      <c r="X11675" t="str">
        <f t="shared" si="1097"/>
        <v>312</v>
      </c>
      <c r="Y11675" t="str">
        <f>IF(Table1[[#This Row],[RFM_Score]]="555","Champion", IF(AND(J11675&gt;=4,V11675&gt;=4),"Loyal", IF(U11675&lt;=2,"At Risk", IF(W11675&gt;=4,"Potential Loyalist","Others"))))</f>
        <v>Others</v>
      </c>
    </row>
    <row r="11676" spans="1:25">
      <c r="A11676" t="s">
        <v>1406</v>
      </c>
      <c r="B11676">
        <v>24</v>
      </c>
      <c r="C11676" t="s">
        <v>24</v>
      </c>
      <c r="D11676" t="s">
        <v>20</v>
      </c>
      <c r="E11676" s="6" t="s">
        <v>23746</v>
      </c>
      <c r="F11676" t="s">
        <v>21</v>
      </c>
      <c r="G11676">
        <v>5</v>
      </c>
      <c r="H11676">
        <v>1</v>
      </c>
      <c r="I11676">
        <v>50</v>
      </c>
      <c r="J11676">
        <v>1</v>
      </c>
      <c r="K11676">
        <v>95.18</v>
      </c>
      <c r="L11676" t="str">
        <f t="shared" si="1092"/>
        <v/>
      </c>
      <c r="M11676">
        <v>0</v>
      </c>
      <c r="N11676" t="str">
        <f t="shared" si="1093"/>
        <v/>
      </c>
      <c r="O11676">
        <v>49</v>
      </c>
      <c r="P11676" s="11">
        <v>0.2</v>
      </c>
      <c r="Q11676" s="11">
        <v>0.02</v>
      </c>
      <c r="R11676" s="12">
        <v>0</v>
      </c>
      <c r="S11676" t="s">
        <v>27</v>
      </c>
      <c r="T11676">
        <v>1</v>
      </c>
      <c r="U11676">
        <f t="shared" si="1094"/>
        <v>3</v>
      </c>
      <c r="V11676">
        <f t="shared" si="1095"/>
        <v>1</v>
      </c>
      <c r="W11676">
        <f t="shared" si="1096"/>
        <v>2</v>
      </c>
      <c r="X11676" t="str">
        <f t="shared" si="1097"/>
        <v>312</v>
      </c>
      <c r="Y11676" t="str">
        <f>IF(Table1[[#This Row],[RFM_Score]]="555","Champion", IF(AND(J11676&gt;=4,V11676&gt;=4),"Loyal", IF(U11676&lt;=2,"At Risk", IF(W11676&gt;=4,"Potential Loyalist","Others"))))</f>
        <v>Others</v>
      </c>
    </row>
    <row r="11677" spans="1:25">
      <c r="A11677" t="s">
        <v>3922</v>
      </c>
      <c r="B11677">
        <v>41</v>
      </c>
      <c r="C11677" t="s">
        <v>19</v>
      </c>
      <c r="D11677" t="s">
        <v>49</v>
      </c>
      <c r="E11677" s="6" t="s">
        <v>23747</v>
      </c>
      <c r="F11677" t="s">
        <v>26</v>
      </c>
      <c r="G11677">
        <v>5</v>
      </c>
      <c r="H11677">
        <v>2</v>
      </c>
      <c r="I11677">
        <v>50</v>
      </c>
      <c r="J11677">
        <v>3</v>
      </c>
      <c r="K11677">
        <v>95.16</v>
      </c>
      <c r="L11677" t="str">
        <f t="shared" si="1092"/>
        <v/>
      </c>
      <c r="M11677">
        <v>0</v>
      </c>
      <c r="N11677" t="str">
        <f t="shared" si="1093"/>
        <v/>
      </c>
      <c r="O11677">
        <v>25</v>
      </c>
      <c r="P11677" s="11">
        <v>0.4</v>
      </c>
      <c r="Q11677" s="11">
        <v>0.06</v>
      </c>
      <c r="R11677" s="12">
        <v>0</v>
      </c>
      <c r="S11677" t="s">
        <v>27</v>
      </c>
      <c r="T11677">
        <v>0</v>
      </c>
      <c r="U11677">
        <f t="shared" si="1094"/>
        <v>4</v>
      </c>
      <c r="V11677">
        <f t="shared" si="1095"/>
        <v>1</v>
      </c>
      <c r="W11677">
        <f t="shared" si="1096"/>
        <v>2</v>
      </c>
      <c r="X11677" t="str">
        <f t="shared" si="1097"/>
        <v>412</v>
      </c>
      <c r="Y11677" t="str">
        <f>IF(Table1[[#This Row],[RFM_Score]]="555","Champion", IF(AND(J11677&gt;=4,V11677&gt;=4),"Loyal", IF(U11677&lt;=2,"At Risk", IF(W11677&gt;=4,"Potential Loyalist","Others"))))</f>
        <v>Others</v>
      </c>
    </row>
    <row r="11678" spans="1:25">
      <c r="A11678" t="s">
        <v>6889</v>
      </c>
      <c r="B11678">
        <v>35</v>
      </c>
      <c r="C11678" t="s">
        <v>24</v>
      </c>
      <c r="D11678" t="s">
        <v>25</v>
      </c>
      <c r="E11678" s="6" t="s">
        <v>23748</v>
      </c>
      <c r="F11678" t="s">
        <v>30</v>
      </c>
      <c r="G11678">
        <v>1</v>
      </c>
      <c r="H11678">
        <v>0</v>
      </c>
      <c r="I11678">
        <v>47</v>
      </c>
      <c r="J11678">
        <v>6</v>
      </c>
      <c r="K11678">
        <v>94.68</v>
      </c>
      <c r="L11678" t="str">
        <f t="shared" si="1092"/>
        <v/>
      </c>
      <c r="M11678">
        <v>0</v>
      </c>
      <c r="N11678" t="str">
        <f t="shared" si="1093"/>
        <v/>
      </c>
      <c r="O11678">
        <v>11</v>
      </c>
      <c r="P11678" s="11">
        <v>0</v>
      </c>
      <c r="Q11678" s="11">
        <v>0.12765957446808501</v>
      </c>
      <c r="R11678" s="12">
        <v>0</v>
      </c>
      <c r="S11678" t="s">
        <v>27</v>
      </c>
      <c r="T11678">
        <v>0</v>
      </c>
      <c r="U11678">
        <f t="shared" si="1094"/>
        <v>5</v>
      </c>
      <c r="V11678">
        <f t="shared" si="1095"/>
        <v>1</v>
      </c>
      <c r="W11678">
        <f t="shared" si="1096"/>
        <v>2</v>
      </c>
      <c r="X11678" t="str">
        <f t="shared" si="1097"/>
        <v>512</v>
      </c>
      <c r="Y11678" t="str">
        <f>IF(Table1[[#This Row],[RFM_Score]]="555","Champion", IF(AND(J11678&gt;=4,V11678&gt;=4),"Loyal", IF(U11678&lt;=2,"At Risk", IF(W11678&gt;=4,"Potential Loyalist","Others"))))</f>
        <v>Others</v>
      </c>
    </row>
    <row r="11679" spans="1:25">
      <c r="A11679" t="s">
        <v>6005</v>
      </c>
      <c r="B11679">
        <v>39</v>
      </c>
      <c r="C11679" t="s">
        <v>19</v>
      </c>
      <c r="D11679" t="s">
        <v>25</v>
      </c>
      <c r="E11679" s="6" t="s">
        <v>23749</v>
      </c>
      <c r="F11679" t="s">
        <v>30</v>
      </c>
      <c r="G11679">
        <v>3</v>
      </c>
      <c r="H11679">
        <v>1</v>
      </c>
      <c r="I11679">
        <v>49</v>
      </c>
      <c r="J11679">
        <v>2</v>
      </c>
      <c r="K11679">
        <v>93.3</v>
      </c>
      <c r="L11679" t="str">
        <f t="shared" si="1092"/>
        <v/>
      </c>
      <c r="M11679">
        <v>0</v>
      </c>
      <c r="N11679" t="str">
        <f t="shared" si="1093"/>
        <v/>
      </c>
      <c r="O11679">
        <v>48</v>
      </c>
      <c r="P11679" s="11">
        <v>0.33333333333333298</v>
      </c>
      <c r="Q11679" s="11">
        <v>4.08163265306122E-2</v>
      </c>
      <c r="R11679" s="12">
        <v>0</v>
      </c>
      <c r="S11679" t="s">
        <v>27</v>
      </c>
      <c r="T11679">
        <v>0</v>
      </c>
      <c r="U11679">
        <f t="shared" si="1094"/>
        <v>3</v>
      </c>
      <c r="V11679">
        <f t="shared" si="1095"/>
        <v>1</v>
      </c>
      <c r="W11679">
        <f t="shared" si="1096"/>
        <v>2</v>
      </c>
      <c r="X11679" t="str">
        <f t="shared" si="1097"/>
        <v>312</v>
      </c>
      <c r="Y11679" t="str">
        <f>IF(Table1[[#This Row],[RFM_Score]]="555","Champion", IF(AND(J11679&gt;=4,V11679&gt;=4),"Loyal", IF(U11679&lt;=2,"At Risk", IF(W11679&gt;=4,"Potential Loyalist","Others"))))</f>
        <v>Others</v>
      </c>
    </row>
    <row r="11680" spans="1:25">
      <c r="A11680" t="s">
        <v>324</v>
      </c>
      <c r="B11680">
        <v>42</v>
      </c>
      <c r="C11680" t="s">
        <v>24</v>
      </c>
      <c r="D11680" t="s">
        <v>41</v>
      </c>
      <c r="E11680" s="6" t="s">
        <v>23750</v>
      </c>
      <c r="F11680" t="s">
        <v>30</v>
      </c>
      <c r="G11680">
        <v>2</v>
      </c>
      <c r="H11680">
        <v>1</v>
      </c>
      <c r="I11680">
        <v>42</v>
      </c>
      <c r="J11680">
        <v>1</v>
      </c>
      <c r="K11680">
        <v>92.8</v>
      </c>
      <c r="L11680" t="str">
        <f t="shared" si="1092"/>
        <v/>
      </c>
      <c r="M11680">
        <v>0</v>
      </c>
      <c r="N11680" t="str">
        <f t="shared" si="1093"/>
        <v/>
      </c>
      <c r="O11680">
        <v>5</v>
      </c>
      <c r="P11680" s="11">
        <v>0.5</v>
      </c>
      <c r="Q11680" s="11">
        <v>2.3809523809523801E-2</v>
      </c>
      <c r="R11680" s="12">
        <v>0</v>
      </c>
      <c r="S11680" t="s">
        <v>27</v>
      </c>
      <c r="T11680">
        <v>1</v>
      </c>
      <c r="U11680">
        <f t="shared" si="1094"/>
        <v>5</v>
      </c>
      <c r="V11680">
        <f t="shared" si="1095"/>
        <v>1</v>
      </c>
      <c r="W11680">
        <f t="shared" si="1096"/>
        <v>2</v>
      </c>
      <c r="X11680" t="str">
        <f t="shared" si="1097"/>
        <v>512</v>
      </c>
      <c r="Y11680" t="str">
        <f>IF(Table1[[#This Row],[RFM_Score]]="555","Champion", IF(AND(J11680&gt;=4,V11680&gt;=4),"Loyal", IF(U11680&lt;=2,"At Risk", IF(W11680&gt;=4,"Potential Loyalist","Others"))))</f>
        <v>Others</v>
      </c>
    </row>
    <row r="11681" spans="1:25">
      <c r="A11681" t="s">
        <v>10432</v>
      </c>
      <c r="B11681">
        <v>24</v>
      </c>
      <c r="C11681" t="s">
        <v>24</v>
      </c>
      <c r="D11681" t="s">
        <v>49</v>
      </c>
      <c r="E11681" s="6" t="s">
        <v>23751</v>
      </c>
      <c r="F11681" t="s">
        <v>26</v>
      </c>
      <c r="G11681">
        <v>1</v>
      </c>
      <c r="H11681">
        <v>1</v>
      </c>
      <c r="I11681">
        <v>43</v>
      </c>
      <c r="J11681">
        <v>1</v>
      </c>
      <c r="K11681">
        <v>92.26</v>
      </c>
      <c r="L11681" t="str">
        <f t="shared" si="1092"/>
        <v/>
      </c>
      <c r="M11681">
        <v>0</v>
      </c>
      <c r="N11681" t="str">
        <f t="shared" si="1093"/>
        <v/>
      </c>
      <c r="O11681">
        <v>3</v>
      </c>
      <c r="P11681" s="11">
        <v>1</v>
      </c>
      <c r="Q11681" s="11">
        <v>2.3255813953488299E-2</v>
      </c>
      <c r="R11681" s="12">
        <v>0</v>
      </c>
      <c r="S11681" t="s">
        <v>27</v>
      </c>
      <c r="T11681">
        <v>0</v>
      </c>
      <c r="U11681">
        <f t="shared" si="1094"/>
        <v>5</v>
      </c>
      <c r="V11681">
        <f t="shared" si="1095"/>
        <v>1</v>
      </c>
      <c r="W11681">
        <f t="shared" si="1096"/>
        <v>2</v>
      </c>
      <c r="X11681" t="str">
        <f t="shared" si="1097"/>
        <v>512</v>
      </c>
      <c r="Y11681" t="str">
        <f>IF(Table1[[#This Row],[RFM_Score]]="555","Champion", IF(AND(J11681&gt;=4,V11681&gt;=4),"Loyal", IF(U11681&lt;=2,"At Risk", IF(W11681&gt;=4,"Potential Loyalist","Others"))))</f>
        <v>Others</v>
      </c>
    </row>
    <row r="11682" spans="1:25">
      <c r="A11682" t="s">
        <v>3271</v>
      </c>
      <c r="B11682">
        <v>19</v>
      </c>
      <c r="C11682" t="s">
        <v>24</v>
      </c>
      <c r="D11682" t="s">
        <v>29</v>
      </c>
      <c r="E11682" s="6" t="s">
        <v>23752</v>
      </c>
      <c r="F11682" t="s">
        <v>26</v>
      </c>
      <c r="G11682">
        <v>1</v>
      </c>
      <c r="H11682">
        <v>0</v>
      </c>
      <c r="I11682">
        <v>57</v>
      </c>
      <c r="J11682">
        <v>6</v>
      </c>
      <c r="K11682">
        <v>91.92</v>
      </c>
      <c r="L11682" t="str">
        <f t="shared" si="1092"/>
        <v/>
      </c>
      <c r="M11682">
        <v>0</v>
      </c>
      <c r="N11682" t="str">
        <f t="shared" si="1093"/>
        <v/>
      </c>
      <c r="O11682">
        <v>60</v>
      </c>
      <c r="P11682" s="11">
        <v>0</v>
      </c>
      <c r="Q11682" s="11">
        <v>0.105263157894736</v>
      </c>
      <c r="R11682" s="12">
        <v>0</v>
      </c>
      <c r="S11682" t="s">
        <v>27</v>
      </c>
      <c r="T11682">
        <v>0</v>
      </c>
      <c r="U11682">
        <f t="shared" si="1094"/>
        <v>3</v>
      </c>
      <c r="V11682">
        <f t="shared" si="1095"/>
        <v>1</v>
      </c>
      <c r="W11682">
        <f t="shared" si="1096"/>
        <v>2</v>
      </c>
      <c r="X11682" t="str">
        <f t="shared" si="1097"/>
        <v>312</v>
      </c>
      <c r="Y11682" t="str">
        <f>IF(Table1[[#This Row],[RFM_Score]]="555","Champion", IF(AND(J11682&gt;=4,V11682&gt;=4),"Loyal", IF(U11682&lt;=2,"At Risk", IF(W11682&gt;=4,"Potential Loyalist","Others"))))</f>
        <v>Others</v>
      </c>
    </row>
    <row r="11683" spans="1:25">
      <c r="A11683" t="s">
        <v>3430</v>
      </c>
      <c r="B11683">
        <v>34</v>
      </c>
      <c r="C11683" t="s">
        <v>24</v>
      </c>
      <c r="D11683" t="s">
        <v>29</v>
      </c>
      <c r="E11683" s="6" t="s">
        <v>23753</v>
      </c>
      <c r="F11683" t="s">
        <v>60</v>
      </c>
      <c r="G11683">
        <v>3</v>
      </c>
      <c r="H11683">
        <v>0</v>
      </c>
      <c r="I11683">
        <v>48</v>
      </c>
      <c r="J11683">
        <v>4</v>
      </c>
      <c r="K11683">
        <v>91.61</v>
      </c>
      <c r="L11683" t="str">
        <f t="shared" si="1092"/>
        <v/>
      </c>
      <c r="M11683">
        <v>0</v>
      </c>
      <c r="N11683" t="str">
        <f t="shared" si="1093"/>
        <v/>
      </c>
      <c r="O11683">
        <v>77</v>
      </c>
      <c r="P11683" s="11">
        <v>0</v>
      </c>
      <c r="Q11683" s="11">
        <v>8.3333333333333301E-2</v>
      </c>
      <c r="R11683" s="12">
        <v>0</v>
      </c>
      <c r="S11683" t="s">
        <v>27</v>
      </c>
      <c r="T11683">
        <v>0</v>
      </c>
      <c r="U11683">
        <f t="shared" si="1094"/>
        <v>2</v>
      </c>
      <c r="V11683">
        <f t="shared" si="1095"/>
        <v>1</v>
      </c>
      <c r="W11683">
        <f t="shared" si="1096"/>
        <v>2</v>
      </c>
      <c r="X11683" t="str">
        <f t="shared" si="1097"/>
        <v>212</v>
      </c>
      <c r="Y11683" t="str">
        <f>IF(Table1[[#This Row],[RFM_Score]]="555","Champion", IF(AND(J11683&gt;=4,V11683&gt;=4),"Loyal", IF(U11683&lt;=2,"At Risk", IF(W11683&gt;=4,"Potential Loyalist","Others"))))</f>
        <v>At Risk</v>
      </c>
    </row>
    <row r="11684" spans="1:25">
      <c r="A11684" t="s">
        <v>2757</v>
      </c>
      <c r="B11684">
        <v>58</v>
      </c>
      <c r="C11684" t="s">
        <v>19</v>
      </c>
      <c r="D11684" t="s">
        <v>25</v>
      </c>
      <c r="E11684" s="6" t="s">
        <v>23754</v>
      </c>
      <c r="F11684" t="s">
        <v>30</v>
      </c>
      <c r="G11684">
        <v>0</v>
      </c>
      <c r="H11684">
        <v>0</v>
      </c>
      <c r="I11684">
        <v>60</v>
      </c>
      <c r="J11684">
        <v>0</v>
      </c>
      <c r="K11684">
        <v>91.21</v>
      </c>
      <c r="L11684" t="str">
        <f t="shared" si="1092"/>
        <v/>
      </c>
      <c r="M11684">
        <v>0</v>
      </c>
      <c r="N11684" t="str">
        <f t="shared" si="1093"/>
        <v/>
      </c>
      <c r="O11684">
        <v>12</v>
      </c>
      <c r="P11684" s="11">
        <v>0</v>
      </c>
      <c r="Q11684" s="11">
        <v>0</v>
      </c>
      <c r="R11684" s="12">
        <v>0</v>
      </c>
      <c r="S11684" t="s">
        <v>27</v>
      </c>
      <c r="T11684">
        <v>0</v>
      </c>
      <c r="U11684">
        <f t="shared" si="1094"/>
        <v>5</v>
      </c>
      <c r="V11684">
        <f t="shared" si="1095"/>
        <v>1</v>
      </c>
      <c r="W11684">
        <f t="shared" si="1096"/>
        <v>2</v>
      </c>
      <c r="X11684" t="str">
        <f t="shared" si="1097"/>
        <v>512</v>
      </c>
      <c r="Y11684" t="str">
        <f>IF(Table1[[#This Row],[RFM_Score]]="555","Champion", IF(AND(J11684&gt;=4,V11684&gt;=4),"Loyal", IF(U11684&lt;=2,"At Risk", IF(W11684&gt;=4,"Potential Loyalist","Others"))))</f>
        <v>Others</v>
      </c>
    </row>
    <row r="11685" spans="1:25">
      <c r="A11685" t="s">
        <v>8640</v>
      </c>
      <c r="B11685">
        <v>40</v>
      </c>
      <c r="C11685" t="s">
        <v>19</v>
      </c>
      <c r="D11685" t="s">
        <v>41</v>
      </c>
      <c r="E11685" s="6" t="s">
        <v>23755</v>
      </c>
      <c r="F11685" t="s">
        <v>37</v>
      </c>
      <c r="G11685">
        <v>1</v>
      </c>
      <c r="H11685">
        <v>1</v>
      </c>
      <c r="I11685">
        <v>50</v>
      </c>
      <c r="J11685">
        <v>2</v>
      </c>
      <c r="K11685">
        <v>90.58</v>
      </c>
      <c r="L11685" t="str">
        <f t="shared" si="1092"/>
        <v/>
      </c>
      <c r="M11685">
        <v>0</v>
      </c>
      <c r="N11685" t="str">
        <f t="shared" si="1093"/>
        <v/>
      </c>
      <c r="O11685">
        <v>4</v>
      </c>
      <c r="P11685" s="11">
        <v>1</v>
      </c>
      <c r="Q11685" s="11">
        <v>0.04</v>
      </c>
      <c r="R11685" s="12">
        <v>0</v>
      </c>
      <c r="S11685" t="s">
        <v>27</v>
      </c>
      <c r="T11685">
        <v>0</v>
      </c>
      <c r="U11685">
        <f t="shared" si="1094"/>
        <v>5</v>
      </c>
      <c r="V11685">
        <f t="shared" si="1095"/>
        <v>1</v>
      </c>
      <c r="W11685">
        <f t="shared" si="1096"/>
        <v>2</v>
      </c>
      <c r="X11685" t="str">
        <f t="shared" si="1097"/>
        <v>512</v>
      </c>
      <c r="Y11685" t="str">
        <f>IF(Table1[[#This Row],[RFM_Score]]="555","Champion", IF(AND(J11685&gt;=4,V11685&gt;=4),"Loyal", IF(U11685&lt;=2,"At Risk", IF(W11685&gt;=4,"Potential Loyalist","Others"))))</f>
        <v>Others</v>
      </c>
    </row>
    <row r="11686" spans="1:25">
      <c r="A11686" t="s">
        <v>2026</v>
      </c>
      <c r="B11686">
        <v>40</v>
      </c>
      <c r="C11686" t="s">
        <v>19</v>
      </c>
      <c r="D11686" t="s">
        <v>25</v>
      </c>
      <c r="E11686" s="6" t="s">
        <v>23756</v>
      </c>
      <c r="F11686" t="s">
        <v>62</v>
      </c>
      <c r="G11686">
        <v>4</v>
      </c>
      <c r="H11686">
        <v>0</v>
      </c>
      <c r="I11686">
        <v>42</v>
      </c>
      <c r="J11686">
        <v>6</v>
      </c>
      <c r="K11686">
        <v>89.95</v>
      </c>
      <c r="L11686" t="str">
        <f t="shared" si="1092"/>
        <v/>
      </c>
      <c r="M11686">
        <v>0</v>
      </c>
      <c r="N11686" t="str">
        <f t="shared" si="1093"/>
        <v/>
      </c>
      <c r="O11686">
        <v>28</v>
      </c>
      <c r="P11686" s="11">
        <v>0</v>
      </c>
      <c r="Q11686" s="11">
        <v>0.14285714285714199</v>
      </c>
      <c r="R11686" s="12">
        <v>0</v>
      </c>
      <c r="S11686" t="s">
        <v>27</v>
      </c>
      <c r="T11686">
        <v>1</v>
      </c>
      <c r="U11686">
        <f t="shared" si="1094"/>
        <v>4</v>
      </c>
      <c r="V11686">
        <f t="shared" si="1095"/>
        <v>1</v>
      </c>
      <c r="W11686">
        <f t="shared" si="1096"/>
        <v>2</v>
      </c>
      <c r="X11686" t="str">
        <f t="shared" si="1097"/>
        <v>412</v>
      </c>
      <c r="Y11686" t="str">
        <f>IF(Table1[[#This Row],[RFM_Score]]="555","Champion", IF(AND(J11686&gt;=4,V11686&gt;=4),"Loyal", IF(U11686&lt;=2,"At Risk", IF(W11686&gt;=4,"Potential Loyalist","Others"))))</f>
        <v>Others</v>
      </c>
    </row>
    <row r="11687" spans="1:25">
      <c r="A11687" t="s">
        <v>6721</v>
      </c>
      <c r="B11687">
        <v>35</v>
      </c>
      <c r="C11687" t="s">
        <v>19</v>
      </c>
      <c r="D11687" t="s">
        <v>46</v>
      </c>
      <c r="E11687" s="6" t="s">
        <v>23757</v>
      </c>
      <c r="F11687" t="s">
        <v>30</v>
      </c>
      <c r="G11687">
        <v>2</v>
      </c>
      <c r="H11687">
        <v>1</v>
      </c>
      <c r="I11687">
        <v>44</v>
      </c>
      <c r="J11687">
        <v>3</v>
      </c>
      <c r="K11687">
        <v>89.63</v>
      </c>
      <c r="L11687" t="str">
        <f t="shared" si="1092"/>
        <v/>
      </c>
      <c r="M11687">
        <v>0</v>
      </c>
      <c r="N11687" t="str">
        <f t="shared" si="1093"/>
        <v/>
      </c>
      <c r="O11687">
        <v>0</v>
      </c>
      <c r="P11687" s="11">
        <v>0.5</v>
      </c>
      <c r="Q11687" s="11">
        <v>6.8181818181818094E-2</v>
      </c>
      <c r="R11687" s="12">
        <v>0</v>
      </c>
      <c r="S11687" t="s">
        <v>27</v>
      </c>
      <c r="T11687">
        <v>0</v>
      </c>
      <c r="U11687">
        <f t="shared" si="1094"/>
        <v>5</v>
      </c>
      <c r="V11687">
        <f t="shared" si="1095"/>
        <v>1</v>
      </c>
      <c r="W11687">
        <f t="shared" si="1096"/>
        <v>2</v>
      </c>
      <c r="X11687" t="str">
        <f t="shared" si="1097"/>
        <v>512</v>
      </c>
      <c r="Y11687" t="str">
        <f>IF(Table1[[#This Row],[RFM_Score]]="555","Champion", IF(AND(J11687&gt;=4,V11687&gt;=4),"Loyal", IF(U11687&lt;=2,"At Risk", IF(W11687&gt;=4,"Potential Loyalist","Others"))))</f>
        <v>Others</v>
      </c>
    </row>
    <row r="11688" spans="1:25">
      <c r="A11688" t="s">
        <v>6739</v>
      </c>
      <c r="B11688">
        <v>18</v>
      </c>
      <c r="C11688" t="s">
        <v>24</v>
      </c>
      <c r="D11688" t="s">
        <v>25</v>
      </c>
      <c r="E11688" s="6" t="s">
        <v>23758</v>
      </c>
      <c r="F11688" t="s">
        <v>37</v>
      </c>
      <c r="G11688">
        <v>5</v>
      </c>
      <c r="H11688">
        <v>1</v>
      </c>
      <c r="I11688">
        <v>66</v>
      </c>
      <c r="J11688">
        <v>4</v>
      </c>
      <c r="K11688">
        <v>88.16</v>
      </c>
      <c r="L11688" t="str">
        <f t="shared" si="1092"/>
        <v/>
      </c>
      <c r="M11688">
        <v>0</v>
      </c>
      <c r="N11688" t="str">
        <f t="shared" si="1093"/>
        <v/>
      </c>
      <c r="O11688">
        <v>18</v>
      </c>
      <c r="P11688" s="11">
        <v>0.2</v>
      </c>
      <c r="Q11688" s="11">
        <v>6.0606060606060601E-2</v>
      </c>
      <c r="R11688" s="12">
        <v>0</v>
      </c>
      <c r="S11688" t="s">
        <v>27</v>
      </c>
      <c r="T11688">
        <v>0</v>
      </c>
      <c r="U11688">
        <f t="shared" si="1094"/>
        <v>5</v>
      </c>
      <c r="V11688">
        <f t="shared" si="1095"/>
        <v>1</v>
      </c>
      <c r="W11688">
        <f t="shared" si="1096"/>
        <v>2</v>
      </c>
      <c r="X11688" t="str">
        <f t="shared" si="1097"/>
        <v>512</v>
      </c>
      <c r="Y11688" t="str">
        <f>IF(Table1[[#This Row],[RFM_Score]]="555","Champion", IF(AND(J11688&gt;=4,V11688&gt;=4),"Loyal", IF(U11688&lt;=2,"At Risk", IF(W11688&gt;=4,"Potential Loyalist","Others"))))</f>
        <v>Others</v>
      </c>
    </row>
    <row r="11689" spans="1:25">
      <c r="A11689" t="s">
        <v>136</v>
      </c>
      <c r="B11689">
        <v>32</v>
      </c>
      <c r="C11689" t="s">
        <v>24</v>
      </c>
      <c r="D11689" t="s">
        <v>25</v>
      </c>
      <c r="E11689" s="6" t="s">
        <v>23759</v>
      </c>
      <c r="F11689" t="s">
        <v>30</v>
      </c>
      <c r="G11689">
        <v>2</v>
      </c>
      <c r="H11689">
        <v>0</v>
      </c>
      <c r="I11689">
        <v>45</v>
      </c>
      <c r="J11689">
        <v>4</v>
      </c>
      <c r="K11689">
        <v>87.81</v>
      </c>
      <c r="L11689" t="str">
        <f t="shared" si="1092"/>
        <v/>
      </c>
      <c r="M11689">
        <v>0</v>
      </c>
      <c r="N11689" t="str">
        <f t="shared" si="1093"/>
        <v/>
      </c>
      <c r="O11689">
        <v>20</v>
      </c>
      <c r="P11689" s="11">
        <v>0</v>
      </c>
      <c r="Q11689" s="11">
        <v>8.8888888888888795E-2</v>
      </c>
      <c r="R11689" s="12">
        <v>0</v>
      </c>
      <c r="S11689" t="s">
        <v>27</v>
      </c>
      <c r="T11689">
        <v>0</v>
      </c>
      <c r="U11689">
        <f t="shared" si="1094"/>
        <v>5</v>
      </c>
      <c r="V11689">
        <f t="shared" si="1095"/>
        <v>1</v>
      </c>
      <c r="W11689">
        <f t="shared" si="1096"/>
        <v>2</v>
      </c>
      <c r="X11689" t="str">
        <f t="shared" si="1097"/>
        <v>512</v>
      </c>
      <c r="Y11689" t="str">
        <f>IF(Table1[[#This Row],[RFM_Score]]="555","Champion", IF(AND(J11689&gt;=4,V11689&gt;=4),"Loyal", IF(U11689&lt;=2,"At Risk", IF(W11689&gt;=4,"Potential Loyalist","Others"))))</f>
        <v>Others</v>
      </c>
    </row>
    <row r="11690" spans="1:25">
      <c r="A11690" t="s">
        <v>5038</v>
      </c>
      <c r="B11690">
        <v>29</v>
      </c>
      <c r="C11690" t="s">
        <v>24</v>
      </c>
      <c r="D11690" t="s">
        <v>25</v>
      </c>
      <c r="E11690" s="6" t="s">
        <v>23760</v>
      </c>
      <c r="F11690" t="s">
        <v>26</v>
      </c>
      <c r="G11690">
        <v>2</v>
      </c>
      <c r="H11690">
        <v>0</v>
      </c>
      <c r="I11690">
        <v>45</v>
      </c>
      <c r="J11690">
        <v>5</v>
      </c>
      <c r="K11690">
        <v>87.7</v>
      </c>
      <c r="L11690" t="str">
        <f t="shared" si="1092"/>
        <v/>
      </c>
      <c r="M11690">
        <v>0</v>
      </c>
      <c r="N11690" t="str">
        <f t="shared" si="1093"/>
        <v/>
      </c>
      <c r="O11690">
        <v>39</v>
      </c>
      <c r="P11690" s="11">
        <v>0</v>
      </c>
      <c r="Q11690" s="11">
        <v>0.11111111111111099</v>
      </c>
      <c r="R11690" s="12">
        <v>0</v>
      </c>
      <c r="S11690" t="s">
        <v>27</v>
      </c>
      <c r="T11690">
        <v>0</v>
      </c>
      <c r="U11690">
        <f t="shared" si="1094"/>
        <v>4</v>
      </c>
      <c r="V11690">
        <f t="shared" si="1095"/>
        <v>1</v>
      </c>
      <c r="W11690">
        <f t="shared" si="1096"/>
        <v>2</v>
      </c>
      <c r="X11690" t="str">
        <f t="shared" si="1097"/>
        <v>412</v>
      </c>
      <c r="Y11690" t="str">
        <f>IF(Table1[[#This Row],[RFM_Score]]="555","Champion", IF(AND(J11690&gt;=4,V11690&gt;=4),"Loyal", IF(U11690&lt;=2,"At Risk", IF(W11690&gt;=4,"Potential Loyalist","Others"))))</f>
        <v>Others</v>
      </c>
    </row>
    <row r="11691" spans="1:25">
      <c r="A11691" t="s">
        <v>5846</v>
      </c>
      <c r="B11691">
        <v>32</v>
      </c>
      <c r="C11691" t="s">
        <v>24</v>
      </c>
      <c r="D11691" t="s">
        <v>41</v>
      </c>
      <c r="E11691" s="6" t="s">
        <v>23761</v>
      </c>
      <c r="F11691" t="s">
        <v>30</v>
      </c>
      <c r="G11691">
        <v>2</v>
      </c>
      <c r="H11691">
        <v>1</v>
      </c>
      <c r="I11691">
        <v>52</v>
      </c>
      <c r="J11691">
        <v>0</v>
      </c>
      <c r="K11691">
        <v>86.78</v>
      </c>
      <c r="L11691" t="str">
        <f t="shared" si="1092"/>
        <v/>
      </c>
      <c r="M11691">
        <v>0</v>
      </c>
      <c r="N11691" t="str">
        <f t="shared" si="1093"/>
        <v/>
      </c>
      <c r="O11691">
        <v>2</v>
      </c>
      <c r="P11691" s="11">
        <v>0.5</v>
      </c>
      <c r="Q11691" s="11">
        <v>0</v>
      </c>
      <c r="R11691" s="12">
        <v>0</v>
      </c>
      <c r="S11691" t="s">
        <v>27</v>
      </c>
      <c r="T11691">
        <v>0</v>
      </c>
      <c r="U11691">
        <f t="shared" si="1094"/>
        <v>5</v>
      </c>
      <c r="V11691">
        <f t="shared" si="1095"/>
        <v>1</v>
      </c>
      <c r="W11691">
        <f t="shared" si="1096"/>
        <v>2</v>
      </c>
      <c r="X11691" t="str">
        <f t="shared" si="1097"/>
        <v>512</v>
      </c>
      <c r="Y11691" t="str">
        <f>IF(Table1[[#This Row],[RFM_Score]]="555","Champion", IF(AND(J11691&gt;=4,V11691&gt;=4),"Loyal", IF(U11691&lt;=2,"At Risk", IF(W11691&gt;=4,"Potential Loyalist","Others"))))</f>
        <v>Others</v>
      </c>
    </row>
    <row r="11692" spans="1:25">
      <c r="A11692" t="s">
        <v>8271</v>
      </c>
      <c r="B11692">
        <v>47</v>
      </c>
      <c r="C11692" t="s">
        <v>19</v>
      </c>
      <c r="D11692" t="s">
        <v>49</v>
      </c>
      <c r="E11692" s="6" t="s">
        <v>23762</v>
      </c>
      <c r="F11692" t="s">
        <v>30</v>
      </c>
      <c r="G11692">
        <v>1</v>
      </c>
      <c r="H11692">
        <v>0</v>
      </c>
      <c r="I11692">
        <v>58</v>
      </c>
      <c r="J11692">
        <v>2</v>
      </c>
      <c r="K11692">
        <v>86.77</v>
      </c>
      <c r="L11692" t="str">
        <f t="shared" si="1092"/>
        <v/>
      </c>
      <c r="M11692">
        <v>0</v>
      </c>
      <c r="N11692" t="str">
        <f t="shared" si="1093"/>
        <v/>
      </c>
      <c r="O11692">
        <v>47</v>
      </c>
      <c r="P11692" s="11">
        <v>0</v>
      </c>
      <c r="Q11692" s="11">
        <v>3.4482758620689599E-2</v>
      </c>
      <c r="R11692" s="12">
        <v>0</v>
      </c>
      <c r="S11692" t="s">
        <v>27</v>
      </c>
      <c r="T11692">
        <v>0</v>
      </c>
      <c r="U11692">
        <f t="shared" si="1094"/>
        <v>3</v>
      </c>
      <c r="V11692">
        <f t="shared" si="1095"/>
        <v>1</v>
      </c>
      <c r="W11692">
        <f t="shared" si="1096"/>
        <v>2</v>
      </c>
      <c r="X11692" t="str">
        <f t="shared" si="1097"/>
        <v>312</v>
      </c>
      <c r="Y11692" t="str">
        <f>IF(Table1[[#This Row],[RFM_Score]]="555","Champion", IF(AND(J11692&gt;=4,V11692&gt;=4),"Loyal", IF(U11692&lt;=2,"At Risk", IF(W11692&gt;=4,"Potential Loyalist","Others"))))</f>
        <v>Others</v>
      </c>
    </row>
    <row r="11693" spans="1:25">
      <c r="A11693" t="s">
        <v>2716</v>
      </c>
      <c r="B11693">
        <v>31</v>
      </c>
      <c r="C11693" t="s">
        <v>19</v>
      </c>
      <c r="D11693" t="s">
        <v>25</v>
      </c>
      <c r="E11693" s="6" t="s">
        <v>23763</v>
      </c>
      <c r="F11693" t="s">
        <v>30</v>
      </c>
      <c r="G11693">
        <v>1</v>
      </c>
      <c r="H11693">
        <v>1</v>
      </c>
      <c r="I11693">
        <v>49</v>
      </c>
      <c r="J11693">
        <v>2</v>
      </c>
      <c r="K11693">
        <v>86.16</v>
      </c>
      <c r="L11693" t="str">
        <f t="shared" si="1092"/>
        <v/>
      </c>
      <c r="M11693">
        <v>0</v>
      </c>
      <c r="N11693" t="str">
        <f t="shared" si="1093"/>
        <v/>
      </c>
      <c r="O11693">
        <v>0</v>
      </c>
      <c r="P11693" s="11">
        <v>1</v>
      </c>
      <c r="Q11693" s="11">
        <v>4.08163265306122E-2</v>
      </c>
      <c r="R11693" s="12">
        <v>0</v>
      </c>
      <c r="S11693" t="s">
        <v>27</v>
      </c>
      <c r="T11693">
        <v>0</v>
      </c>
      <c r="U11693">
        <f t="shared" si="1094"/>
        <v>5</v>
      </c>
      <c r="V11693">
        <f t="shared" si="1095"/>
        <v>1</v>
      </c>
      <c r="W11693">
        <f t="shared" si="1096"/>
        <v>2</v>
      </c>
      <c r="X11693" t="str">
        <f t="shared" si="1097"/>
        <v>512</v>
      </c>
      <c r="Y11693" t="str">
        <f>IF(Table1[[#This Row],[RFM_Score]]="555","Champion", IF(AND(J11693&gt;=4,V11693&gt;=4),"Loyal", IF(U11693&lt;=2,"At Risk", IF(W11693&gt;=4,"Potential Loyalist","Others"))))</f>
        <v>Others</v>
      </c>
    </row>
    <row r="11694" spans="1:25">
      <c r="A11694" t="s">
        <v>76</v>
      </c>
      <c r="B11694">
        <v>37</v>
      </c>
      <c r="C11694" t="s">
        <v>24</v>
      </c>
      <c r="D11694" t="s">
        <v>25</v>
      </c>
      <c r="E11694" s="6" t="s">
        <v>23764</v>
      </c>
      <c r="F11694" t="s">
        <v>37</v>
      </c>
      <c r="G11694">
        <v>7</v>
      </c>
      <c r="H11694">
        <v>4</v>
      </c>
      <c r="I11694">
        <v>52</v>
      </c>
      <c r="J11694">
        <v>2</v>
      </c>
      <c r="K11694">
        <v>84.87</v>
      </c>
      <c r="L11694" t="str">
        <f t="shared" si="1092"/>
        <v/>
      </c>
      <c r="M11694">
        <v>0</v>
      </c>
      <c r="N11694" t="str">
        <f t="shared" si="1093"/>
        <v/>
      </c>
      <c r="O11694">
        <v>3</v>
      </c>
      <c r="P11694" s="11">
        <v>0.57142857142857095</v>
      </c>
      <c r="Q11694" s="11">
        <v>3.8461538461538401E-2</v>
      </c>
      <c r="R11694" s="12">
        <v>0</v>
      </c>
      <c r="S11694" t="s">
        <v>27</v>
      </c>
      <c r="T11694">
        <v>0</v>
      </c>
      <c r="U11694">
        <f t="shared" si="1094"/>
        <v>5</v>
      </c>
      <c r="V11694">
        <f t="shared" si="1095"/>
        <v>1</v>
      </c>
      <c r="W11694">
        <f t="shared" si="1096"/>
        <v>2</v>
      </c>
      <c r="X11694" t="str">
        <f t="shared" si="1097"/>
        <v>512</v>
      </c>
      <c r="Y11694" t="str">
        <f>IF(Table1[[#This Row],[RFM_Score]]="555","Champion", IF(AND(J11694&gt;=4,V11694&gt;=4),"Loyal", IF(U11694&lt;=2,"At Risk", IF(W11694&gt;=4,"Potential Loyalist","Others"))))</f>
        <v>Others</v>
      </c>
    </row>
    <row r="11695" spans="1:25">
      <c r="A11695" t="s">
        <v>5948</v>
      </c>
      <c r="B11695">
        <v>33</v>
      </c>
      <c r="C11695" t="s">
        <v>24</v>
      </c>
      <c r="D11695" t="s">
        <v>20</v>
      </c>
      <c r="E11695" s="6" t="s">
        <v>23765</v>
      </c>
      <c r="F11695" t="s">
        <v>30</v>
      </c>
      <c r="G11695">
        <v>6</v>
      </c>
      <c r="H11695">
        <v>2</v>
      </c>
      <c r="I11695">
        <v>45</v>
      </c>
      <c r="J11695">
        <v>1</v>
      </c>
      <c r="K11695">
        <v>84.86</v>
      </c>
      <c r="L11695" t="str">
        <f t="shared" si="1092"/>
        <v/>
      </c>
      <c r="M11695">
        <v>0</v>
      </c>
      <c r="N11695" t="str">
        <f t="shared" si="1093"/>
        <v/>
      </c>
      <c r="O11695">
        <v>19</v>
      </c>
      <c r="P11695" s="11">
        <v>0.33333333333333298</v>
      </c>
      <c r="Q11695" s="11">
        <v>2.2222222222222199E-2</v>
      </c>
      <c r="R11695" s="12">
        <v>0</v>
      </c>
      <c r="S11695" t="s">
        <v>27</v>
      </c>
      <c r="T11695">
        <v>0</v>
      </c>
      <c r="U11695">
        <f t="shared" si="1094"/>
        <v>5</v>
      </c>
      <c r="V11695">
        <f t="shared" si="1095"/>
        <v>1</v>
      </c>
      <c r="W11695">
        <f t="shared" si="1096"/>
        <v>2</v>
      </c>
      <c r="X11695" t="str">
        <f t="shared" si="1097"/>
        <v>512</v>
      </c>
      <c r="Y11695" t="str">
        <f>IF(Table1[[#This Row],[RFM_Score]]="555","Champion", IF(AND(J11695&gt;=4,V11695&gt;=4),"Loyal", IF(U11695&lt;=2,"At Risk", IF(W11695&gt;=4,"Potential Loyalist","Others"))))</f>
        <v>Others</v>
      </c>
    </row>
    <row r="11696" spans="1:25">
      <c r="A11696" t="s">
        <v>6171</v>
      </c>
      <c r="B11696">
        <v>25</v>
      </c>
      <c r="C11696" t="s">
        <v>24</v>
      </c>
      <c r="D11696" t="s">
        <v>41</v>
      </c>
      <c r="E11696" s="6" t="s">
        <v>23766</v>
      </c>
      <c r="F11696" t="s">
        <v>26</v>
      </c>
      <c r="G11696">
        <v>4</v>
      </c>
      <c r="H11696">
        <v>1</v>
      </c>
      <c r="I11696">
        <v>49</v>
      </c>
      <c r="J11696">
        <v>1</v>
      </c>
      <c r="K11696">
        <v>84.8</v>
      </c>
      <c r="L11696" t="str">
        <f t="shared" si="1092"/>
        <v/>
      </c>
      <c r="M11696">
        <v>0</v>
      </c>
      <c r="N11696" t="str">
        <f t="shared" si="1093"/>
        <v/>
      </c>
      <c r="O11696">
        <v>49</v>
      </c>
      <c r="P11696" s="11">
        <v>0.25</v>
      </c>
      <c r="Q11696" s="11">
        <v>2.04081632653061E-2</v>
      </c>
      <c r="R11696" s="12">
        <v>0</v>
      </c>
      <c r="S11696" t="s">
        <v>27</v>
      </c>
      <c r="T11696">
        <v>0</v>
      </c>
      <c r="U11696">
        <f t="shared" si="1094"/>
        <v>3</v>
      </c>
      <c r="V11696">
        <f t="shared" si="1095"/>
        <v>1</v>
      </c>
      <c r="W11696">
        <f t="shared" si="1096"/>
        <v>2</v>
      </c>
      <c r="X11696" t="str">
        <f t="shared" si="1097"/>
        <v>312</v>
      </c>
      <c r="Y11696" t="str">
        <f>IF(Table1[[#This Row],[RFM_Score]]="555","Champion", IF(AND(J11696&gt;=4,V11696&gt;=4),"Loyal", IF(U11696&lt;=2,"At Risk", IF(W11696&gt;=4,"Potential Loyalist","Others"))))</f>
        <v>Others</v>
      </c>
    </row>
    <row r="11697" spans="1:25">
      <c r="A11697" t="s">
        <v>10786</v>
      </c>
      <c r="B11697">
        <v>33</v>
      </c>
      <c r="C11697" t="s">
        <v>24</v>
      </c>
      <c r="D11697" t="s">
        <v>35</v>
      </c>
      <c r="E11697" s="6" t="s">
        <v>23767</v>
      </c>
      <c r="F11697" t="s">
        <v>21</v>
      </c>
      <c r="G11697">
        <v>2</v>
      </c>
      <c r="H11697">
        <v>0</v>
      </c>
      <c r="I11697">
        <v>53</v>
      </c>
      <c r="J11697">
        <v>4</v>
      </c>
      <c r="K11697">
        <v>83.39</v>
      </c>
      <c r="L11697" t="str">
        <f t="shared" si="1092"/>
        <v/>
      </c>
      <c r="M11697">
        <v>0</v>
      </c>
      <c r="N11697" t="str">
        <f t="shared" si="1093"/>
        <v/>
      </c>
      <c r="O11697">
        <v>1</v>
      </c>
      <c r="P11697" s="11">
        <v>0</v>
      </c>
      <c r="Q11697" s="11">
        <v>7.5471698113207503E-2</v>
      </c>
      <c r="R11697" s="12">
        <v>0</v>
      </c>
      <c r="S11697" t="s">
        <v>27</v>
      </c>
      <c r="T11697">
        <v>0</v>
      </c>
      <c r="U11697">
        <f t="shared" si="1094"/>
        <v>5</v>
      </c>
      <c r="V11697">
        <f t="shared" si="1095"/>
        <v>1</v>
      </c>
      <c r="W11697">
        <f t="shared" si="1096"/>
        <v>2</v>
      </c>
      <c r="X11697" t="str">
        <f t="shared" si="1097"/>
        <v>512</v>
      </c>
      <c r="Y11697" t="str">
        <f>IF(Table1[[#This Row],[RFM_Score]]="555","Champion", IF(AND(J11697&gt;=4,V11697&gt;=4),"Loyal", IF(U11697&lt;=2,"At Risk", IF(W11697&gt;=4,"Potential Loyalist","Others"))))</f>
        <v>Others</v>
      </c>
    </row>
    <row r="11698" spans="1:25">
      <c r="A11698" t="s">
        <v>1454</v>
      </c>
      <c r="B11698">
        <v>38</v>
      </c>
      <c r="C11698" t="s">
        <v>24</v>
      </c>
      <c r="D11698" t="s">
        <v>49</v>
      </c>
      <c r="E11698" s="6" t="s">
        <v>23768</v>
      </c>
      <c r="F11698" t="s">
        <v>26</v>
      </c>
      <c r="G11698">
        <v>2</v>
      </c>
      <c r="H11698">
        <v>0</v>
      </c>
      <c r="I11698">
        <v>50</v>
      </c>
      <c r="J11698">
        <v>5</v>
      </c>
      <c r="K11698">
        <v>83.31</v>
      </c>
      <c r="L11698" t="str">
        <f t="shared" si="1092"/>
        <v/>
      </c>
      <c r="M11698">
        <v>0</v>
      </c>
      <c r="N11698" t="str">
        <f t="shared" si="1093"/>
        <v/>
      </c>
      <c r="O11698">
        <v>8</v>
      </c>
      <c r="P11698" s="11">
        <v>0</v>
      </c>
      <c r="Q11698" s="11">
        <v>0.1</v>
      </c>
      <c r="R11698" s="12">
        <v>0</v>
      </c>
      <c r="S11698" t="s">
        <v>27</v>
      </c>
      <c r="T11698">
        <v>0</v>
      </c>
      <c r="U11698">
        <f t="shared" si="1094"/>
        <v>5</v>
      </c>
      <c r="V11698">
        <f t="shared" si="1095"/>
        <v>1</v>
      </c>
      <c r="W11698">
        <f t="shared" si="1096"/>
        <v>2</v>
      </c>
      <c r="X11698" t="str">
        <f t="shared" si="1097"/>
        <v>512</v>
      </c>
      <c r="Y11698" t="str">
        <f>IF(Table1[[#This Row],[RFM_Score]]="555","Champion", IF(AND(J11698&gt;=4,V11698&gt;=4),"Loyal", IF(U11698&lt;=2,"At Risk", IF(W11698&gt;=4,"Potential Loyalist","Others"))))</f>
        <v>Others</v>
      </c>
    </row>
    <row r="11699" spans="1:25">
      <c r="A11699" t="s">
        <v>3648</v>
      </c>
      <c r="B11699">
        <v>36</v>
      </c>
      <c r="C11699" t="s">
        <v>24</v>
      </c>
      <c r="D11699" t="s">
        <v>25</v>
      </c>
      <c r="E11699" s="6" t="s">
        <v>23769</v>
      </c>
      <c r="F11699" t="s">
        <v>37</v>
      </c>
      <c r="G11699">
        <v>4</v>
      </c>
      <c r="H11699">
        <v>0</v>
      </c>
      <c r="I11699">
        <v>35</v>
      </c>
      <c r="J11699">
        <v>0</v>
      </c>
      <c r="K11699">
        <v>83.09</v>
      </c>
      <c r="L11699" t="str">
        <f t="shared" si="1092"/>
        <v/>
      </c>
      <c r="M11699">
        <v>0</v>
      </c>
      <c r="N11699" t="str">
        <f t="shared" si="1093"/>
        <v/>
      </c>
      <c r="O11699">
        <v>19</v>
      </c>
      <c r="P11699" s="11">
        <v>0</v>
      </c>
      <c r="Q11699" s="11">
        <v>0</v>
      </c>
      <c r="R11699" s="12">
        <v>0</v>
      </c>
      <c r="S11699" t="s">
        <v>27</v>
      </c>
      <c r="T11699">
        <v>0</v>
      </c>
      <c r="U11699">
        <f t="shared" si="1094"/>
        <v>5</v>
      </c>
      <c r="V11699">
        <f t="shared" si="1095"/>
        <v>1</v>
      </c>
      <c r="W11699">
        <f t="shared" si="1096"/>
        <v>2</v>
      </c>
      <c r="X11699" t="str">
        <f t="shared" si="1097"/>
        <v>512</v>
      </c>
      <c r="Y11699" t="str">
        <f>IF(Table1[[#This Row],[RFM_Score]]="555","Champion", IF(AND(J11699&gt;=4,V11699&gt;=4),"Loyal", IF(U11699&lt;=2,"At Risk", IF(W11699&gt;=4,"Potential Loyalist","Others"))))</f>
        <v>Others</v>
      </c>
    </row>
    <row r="11700" spans="1:25">
      <c r="A11700" t="s">
        <v>9450</v>
      </c>
      <c r="B11700">
        <v>30</v>
      </c>
      <c r="C11700" t="s">
        <v>19</v>
      </c>
      <c r="D11700" t="s">
        <v>25</v>
      </c>
      <c r="E11700" s="6" t="s">
        <v>23770</v>
      </c>
      <c r="F11700" t="s">
        <v>26</v>
      </c>
      <c r="G11700">
        <v>1</v>
      </c>
      <c r="H11700">
        <v>1</v>
      </c>
      <c r="I11700">
        <v>60</v>
      </c>
      <c r="J11700">
        <v>2</v>
      </c>
      <c r="K11700">
        <v>81.93</v>
      </c>
      <c r="L11700" t="str">
        <f t="shared" si="1092"/>
        <v/>
      </c>
      <c r="M11700">
        <v>0</v>
      </c>
      <c r="N11700" t="str">
        <f t="shared" si="1093"/>
        <v/>
      </c>
      <c r="O11700">
        <v>29</v>
      </c>
      <c r="P11700" s="11">
        <v>1</v>
      </c>
      <c r="Q11700" s="11">
        <v>3.3333333333333298E-2</v>
      </c>
      <c r="R11700" s="12">
        <v>0</v>
      </c>
      <c r="S11700" t="s">
        <v>27</v>
      </c>
      <c r="T11700">
        <v>0</v>
      </c>
      <c r="U11700">
        <f t="shared" si="1094"/>
        <v>4</v>
      </c>
      <c r="V11700">
        <f t="shared" si="1095"/>
        <v>1</v>
      </c>
      <c r="W11700">
        <f t="shared" si="1096"/>
        <v>2</v>
      </c>
      <c r="X11700" t="str">
        <f t="shared" si="1097"/>
        <v>412</v>
      </c>
      <c r="Y11700" t="str">
        <f>IF(Table1[[#This Row],[RFM_Score]]="555","Champion", IF(AND(J11700&gt;=4,V11700&gt;=4),"Loyal", IF(U11700&lt;=2,"At Risk", IF(W11700&gt;=4,"Potential Loyalist","Others"))))</f>
        <v>Others</v>
      </c>
    </row>
    <row r="11701" spans="1:25">
      <c r="A11701" t="s">
        <v>8936</v>
      </c>
      <c r="B11701">
        <v>42</v>
      </c>
      <c r="C11701" t="s">
        <v>19</v>
      </c>
      <c r="D11701" t="s">
        <v>29</v>
      </c>
      <c r="E11701" s="6" t="s">
        <v>23771</v>
      </c>
      <c r="F11701" t="s">
        <v>26</v>
      </c>
      <c r="G11701">
        <v>2</v>
      </c>
      <c r="H11701">
        <v>1</v>
      </c>
      <c r="I11701">
        <v>54</v>
      </c>
      <c r="J11701">
        <v>2</v>
      </c>
      <c r="K11701">
        <v>81.64</v>
      </c>
      <c r="L11701" t="str">
        <f t="shared" si="1092"/>
        <v/>
      </c>
      <c r="M11701">
        <v>0</v>
      </c>
      <c r="N11701" t="str">
        <f t="shared" si="1093"/>
        <v/>
      </c>
      <c r="O11701">
        <v>114</v>
      </c>
      <c r="P11701" s="11">
        <v>0.5</v>
      </c>
      <c r="Q11701" s="11">
        <v>3.7037037037037E-2</v>
      </c>
      <c r="R11701" s="12">
        <v>0</v>
      </c>
      <c r="S11701" t="s">
        <v>27</v>
      </c>
      <c r="T11701">
        <v>1</v>
      </c>
      <c r="U11701">
        <f t="shared" si="1094"/>
        <v>1</v>
      </c>
      <c r="V11701">
        <f t="shared" si="1095"/>
        <v>1</v>
      </c>
      <c r="W11701">
        <f t="shared" si="1096"/>
        <v>2</v>
      </c>
      <c r="X11701" t="str">
        <f t="shared" si="1097"/>
        <v>112</v>
      </c>
      <c r="Y11701" t="str">
        <f>IF(Table1[[#This Row],[RFM_Score]]="555","Champion", IF(AND(J11701&gt;=4,V11701&gt;=4),"Loyal", IF(U11701&lt;=2,"At Risk", IF(W11701&gt;=4,"Potential Loyalist","Others"))))</f>
        <v>At Risk</v>
      </c>
    </row>
    <row r="11702" spans="1:25">
      <c r="A11702" t="s">
        <v>2912</v>
      </c>
      <c r="B11702">
        <v>24</v>
      </c>
      <c r="C11702" t="s">
        <v>19</v>
      </c>
      <c r="D11702" t="s">
        <v>25</v>
      </c>
      <c r="E11702" s="6" t="s">
        <v>23772</v>
      </c>
      <c r="F11702" t="s">
        <v>30</v>
      </c>
      <c r="G11702">
        <v>2</v>
      </c>
      <c r="H11702">
        <v>1</v>
      </c>
      <c r="I11702">
        <v>37</v>
      </c>
      <c r="J11702">
        <v>3</v>
      </c>
      <c r="K11702">
        <v>81.59</v>
      </c>
      <c r="L11702" t="str">
        <f t="shared" si="1092"/>
        <v/>
      </c>
      <c r="M11702">
        <v>0</v>
      </c>
      <c r="N11702" t="str">
        <f t="shared" si="1093"/>
        <v/>
      </c>
      <c r="O11702">
        <v>23</v>
      </c>
      <c r="P11702" s="11">
        <v>0.5</v>
      </c>
      <c r="Q11702" s="11">
        <v>8.1081081081081002E-2</v>
      </c>
      <c r="R11702" s="12">
        <v>0</v>
      </c>
      <c r="S11702" t="s">
        <v>27</v>
      </c>
      <c r="T11702">
        <v>0</v>
      </c>
      <c r="U11702">
        <f t="shared" si="1094"/>
        <v>4</v>
      </c>
      <c r="V11702">
        <f t="shared" si="1095"/>
        <v>1</v>
      </c>
      <c r="W11702">
        <f t="shared" si="1096"/>
        <v>2</v>
      </c>
      <c r="X11702" t="str">
        <f t="shared" si="1097"/>
        <v>412</v>
      </c>
      <c r="Y11702" t="str">
        <f>IF(Table1[[#This Row],[RFM_Score]]="555","Champion", IF(AND(J11702&gt;=4,V11702&gt;=4),"Loyal", IF(U11702&lt;=2,"At Risk", IF(W11702&gt;=4,"Potential Loyalist","Others"))))</f>
        <v>Others</v>
      </c>
    </row>
    <row r="11703" spans="1:25">
      <c r="A11703" t="s">
        <v>5067</v>
      </c>
      <c r="B11703">
        <v>20</v>
      </c>
      <c r="C11703" t="s">
        <v>24</v>
      </c>
      <c r="D11703" t="s">
        <v>46</v>
      </c>
      <c r="E11703" s="6" t="s">
        <v>23773</v>
      </c>
      <c r="F11703" t="s">
        <v>30</v>
      </c>
      <c r="G11703">
        <v>11</v>
      </c>
      <c r="H11703">
        <v>5</v>
      </c>
      <c r="I11703">
        <v>47</v>
      </c>
      <c r="J11703">
        <v>2</v>
      </c>
      <c r="K11703">
        <v>81.39</v>
      </c>
      <c r="L11703" t="str">
        <f t="shared" si="1092"/>
        <v/>
      </c>
      <c r="M11703">
        <v>0</v>
      </c>
      <c r="N11703" t="str">
        <f t="shared" si="1093"/>
        <v/>
      </c>
      <c r="O11703">
        <v>222</v>
      </c>
      <c r="P11703" s="11">
        <v>0.45454545454545398</v>
      </c>
      <c r="Q11703" s="11">
        <v>4.2553191489361701E-2</v>
      </c>
      <c r="R11703" s="12">
        <v>0</v>
      </c>
      <c r="S11703" t="s">
        <v>27</v>
      </c>
      <c r="T11703">
        <v>1</v>
      </c>
      <c r="U11703">
        <f t="shared" si="1094"/>
        <v>1</v>
      </c>
      <c r="V11703">
        <f t="shared" si="1095"/>
        <v>1</v>
      </c>
      <c r="W11703">
        <f t="shared" si="1096"/>
        <v>2</v>
      </c>
      <c r="X11703" t="str">
        <f t="shared" si="1097"/>
        <v>112</v>
      </c>
      <c r="Y11703" t="str">
        <f>IF(Table1[[#This Row],[RFM_Score]]="555","Champion", IF(AND(J11703&gt;=4,V11703&gt;=4),"Loyal", IF(U11703&lt;=2,"At Risk", IF(W11703&gt;=4,"Potential Loyalist","Others"))))</f>
        <v>At Risk</v>
      </c>
    </row>
    <row r="11704" spans="1:25">
      <c r="A11704" t="s">
        <v>6362</v>
      </c>
      <c r="B11704">
        <v>18</v>
      </c>
      <c r="C11704" t="s">
        <v>19</v>
      </c>
      <c r="D11704" t="s">
        <v>35</v>
      </c>
      <c r="E11704" s="6" t="s">
        <v>23774</v>
      </c>
      <c r="F11704" t="s">
        <v>37</v>
      </c>
      <c r="G11704">
        <v>6</v>
      </c>
      <c r="H11704">
        <v>1</v>
      </c>
      <c r="I11704">
        <v>35</v>
      </c>
      <c r="J11704">
        <v>2</v>
      </c>
      <c r="K11704">
        <v>81.33</v>
      </c>
      <c r="L11704" t="str">
        <f t="shared" si="1092"/>
        <v/>
      </c>
      <c r="M11704">
        <v>0</v>
      </c>
      <c r="N11704" t="str">
        <f t="shared" si="1093"/>
        <v/>
      </c>
      <c r="O11704">
        <v>5</v>
      </c>
      <c r="P11704" s="11">
        <v>0.16666666666666599</v>
      </c>
      <c r="Q11704" s="11">
        <v>5.7142857142857099E-2</v>
      </c>
      <c r="R11704" s="12">
        <v>0</v>
      </c>
      <c r="S11704" t="s">
        <v>27</v>
      </c>
      <c r="T11704">
        <v>1</v>
      </c>
      <c r="U11704">
        <f t="shared" si="1094"/>
        <v>5</v>
      </c>
      <c r="V11704">
        <f t="shared" si="1095"/>
        <v>1</v>
      </c>
      <c r="W11704">
        <f t="shared" si="1096"/>
        <v>2</v>
      </c>
      <c r="X11704" t="str">
        <f t="shared" si="1097"/>
        <v>512</v>
      </c>
      <c r="Y11704" t="str">
        <f>IF(Table1[[#This Row],[RFM_Score]]="555","Champion", IF(AND(J11704&gt;=4,V11704&gt;=4),"Loyal", IF(U11704&lt;=2,"At Risk", IF(W11704&gt;=4,"Potential Loyalist","Others"))))</f>
        <v>Others</v>
      </c>
    </row>
    <row r="11705" spans="1:25">
      <c r="A11705" t="s">
        <v>6029</v>
      </c>
      <c r="B11705">
        <v>23</v>
      </c>
      <c r="C11705" t="s">
        <v>19</v>
      </c>
      <c r="D11705" t="s">
        <v>29</v>
      </c>
      <c r="E11705" s="6" t="s">
        <v>23775</v>
      </c>
      <c r="F11705" t="s">
        <v>30</v>
      </c>
      <c r="G11705">
        <v>3</v>
      </c>
      <c r="H11705">
        <v>0</v>
      </c>
      <c r="I11705">
        <v>64</v>
      </c>
      <c r="J11705">
        <v>5</v>
      </c>
      <c r="K11705">
        <v>80.94</v>
      </c>
      <c r="L11705" t="str">
        <f t="shared" si="1092"/>
        <v/>
      </c>
      <c r="M11705">
        <v>0</v>
      </c>
      <c r="N11705" t="str">
        <f t="shared" si="1093"/>
        <v/>
      </c>
      <c r="O11705">
        <v>17</v>
      </c>
      <c r="P11705" s="11">
        <v>0</v>
      </c>
      <c r="Q11705" s="11">
        <v>7.8125E-2</v>
      </c>
      <c r="R11705" s="12">
        <v>0</v>
      </c>
      <c r="S11705" t="s">
        <v>27</v>
      </c>
      <c r="T11705">
        <v>0</v>
      </c>
      <c r="U11705">
        <f t="shared" si="1094"/>
        <v>5</v>
      </c>
      <c r="V11705">
        <f t="shared" si="1095"/>
        <v>1</v>
      </c>
      <c r="W11705">
        <f t="shared" si="1096"/>
        <v>2</v>
      </c>
      <c r="X11705" t="str">
        <f t="shared" si="1097"/>
        <v>512</v>
      </c>
      <c r="Y11705" t="str">
        <f>IF(Table1[[#This Row],[RFM_Score]]="555","Champion", IF(AND(J11705&gt;=4,V11705&gt;=4),"Loyal", IF(U11705&lt;=2,"At Risk", IF(W11705&gt;=4,"Potential Loyalist","Others"))))</f>
        <v>Others</v>
      </c>
    </row>
    <row r="11706" spans="1:25">
      <c r="A11706" t="s">
        <v>6355</v>
      </c>
      <c r="B11706">
        <v>46</v>
      </c>
      <c r="C11706" t="s">
        <v>19</v>
      </c>
      <c r="D11706" t="s">
        <v>29</v>
      </c>
      <c r="E11706" s="6" t="s">
        <v>23776</v>
      </c>
      <c r="F11706" t="s">
        <v>37</v>
      </c>
      <c r="G11706">
        <v>2</v>
      </c>
      <c r="H11706">
        <v>0</v>
      </c>
      <c r="I11706">
        <v>44</v>
      </c>
      <c r="J11706">
        <v>0</v>
      </c>
      <c r="K11706">
        <v>80.849999999999994</v>
      </c>
      <c r="L11706" t="str">
        <f t="shared" si="1092"/>
        <v/>
      </c>
      <c r="M11706">
        <v>0</v>
      </c>
      <c r="N11706" t="str">
        <f t="shared" si="1093"/>
        <v/>
      </c>
      <c r="O11706">
        <v>17</v>
      </c>
      <c r="P11706" s="11">
        <v>0</v>
      </c>
      <c r="Q11706" s="11">
        <v>0</v>
      </c>
      <c r="R11706" s="12">
        <v>0</v>
      </c>
      <c r="S11706" t="s">
        <v>27</v>
      </c>
      <c r="T11706">
        <v>0</v>
      </c>
      <c r="U11706">
        <f t="shared" si="1094"/>
        <v>5</v>
      </c>
      <c r="V11706">
        <f t="shared" si="1095"/>
        <v>1</v>
      </c>
      <c r="W11706">
        <f t="shared" si="1096"/>
        <v>2</v>
      </c>
      <c r="X11706" t="str">
        <f t="shared" si="1097"/>
        <v>512</v>
      </c>
      <c r="Y11706" t="str">
        <f>IF(Table1[[#This Row],[RFM_Score]]="555","Champion", IF(AND(J11706&gt;=4,V11706&gt;=4),"Loyal", IF(U11706&lt;=2,"At Risk", IF(W11706&gt;=4,"Potential Loyalist","Others"))))</f>
        <v>Others</v>
      </c>
    </row>
    <row r="11707" spans="1:25">
      <c r="A11707" t="s">
        <v>4559</v>
      </c>
      <c r="B11707">
        <v>40</v>
      </c>
      <c r="C11707" t="s">
        <v>24</v>
      </c>
      <c r="D11707" t="s">
        <v>25</v>
      </c>
      <c r="E11707" s="6" t="s">
        <v>23777</v>
      </c>
      <c r="F11707" t="s">
        <v>60</v>
      </c>
      <c r="G11707">
        <v>2</v>
      </c>
      <c r="H11707">
        <v>1</v>
      </c>
      <c r="I11707">
        <v>40</v>
      </c>
      <c r="J11707">
        <v>4</v>
      </c>
      <c r="K11707">
        <v>80.81</v>
      </c>
      <c r="L11707" t="str">
        <f t="shared" si="1092"/>
        <v/>
      </c>
      <c r="M11707">
        <v>0</v>
      </c>
      <c r="N11707" t="str">
        <f t="shared" si="1093"/>
        <v/>
      </c>
      <c r="O11707">
        <v>9</v>
      </c>
      <c r="P11707" s="11">
        <v>0.5</v>
      </c>
      <c r="Q11707" s="11">
        <v>0.1</v>
      </c>
      <c r="R11707" s="12">
        <v>0</v>
      </c>
      <c r="S11707" t="s">
        <v>27</v>
      </c>
      <c r="T11707">
        <v>0</v>
      </c>
      <c r="U11707">
        <f t="shared" si="1094"/>
        <v>5</v>
      </c>
      <c r="V11707">
        <f t="shared" si="1095"/>
        <v>1</v>
      </c>
      <c r="W11707">
        <f t="shared" si="1096"/>
        <v>2</v>
      </c>
      <c r="X11707" t="str">
        <f t="shared" si="1097"/>
        <v>512</v>
      </c>
      <c r="Y11707" t="str">
        <f>IF(Table1[[#This Row],[RFM_Score]]="555","Champion", IF(AND(J11707&gt;=4,V11707&gt;=4),"Loyal", IF(U11707&lt;=2,"At Risk", IF(W11707&gt;=4,"Potential Loyalist","Others"))))</f>
        <v>Others</v>
      </c>
    </row>
    <row r="11708" spans="1:25">
      <c r="A11708" t="s">
        <v>11559</v>
      </c>
      <c r="B11708">
        <v>20</v>
      </c>
      <c r="C11708" t="s">
        <v>24</v>
      </c>
      <c r="D11708" t="s">
        <v>29</v>
      </c>
      <c r="E11708" s="6" t="s">
        <v>23778</v>
      </c>
      <c r="F11708" t="s">
        <v>60</v>
      </c>
      <c r="G11708">
        <v>2</v>
      </c>
      <c r="H11708">
        <v>2</v>
      </c>
      <c r="I11708">
        <v>47</v>
      </c>
      <c r="J11708">
        <v>3</v>
      </c>
      <c r="K11708">
        <v>80.77</v>
      </c>
      <c r="L11708" t="str">
        <f t="shared" si="1092"/>
        <v/>
      </c>
      <c r="M11708">
        <v>0</v>
      </c>
      <c r="N11708" t="str">
        <f t="shared" si="1093"/>
        <v/>
      </c>
      <c r="O11708">
        <v>22</v>
      </c>
      <c r="P11708" s="11">
        <v>1</v>
      </c>
      <c r="Q11708" s="11">
        <v>6.3829787234042507E-2</v>
      </c>
      <c r="R11708" s="12">
        <v>0</v>
      </c>
      <c r="S11708" t="s">
        <v>27</v>
      </c>
      <c r="T11708">
        <v>0</v>
      </c>
      <c r="U11708">
        <f t="shared" si="1094"/>
        <v>4</v>
      </c>
      <c r="V11708">
        <f t="shared" si="1095"/>
        <v>1</v>
      </c>
      <c r="W11708">
        <f t="shared" si="1096"/>
        <v>2</v>
      </c>
      <c r="X11708" t="str">
        <f t="shared" si="1097"/>
        <v>412</v>
      </c>
      <c r="Y11708" t="str">
        <f>IF(Table1[[#This Row],[RFM_Score]]="555","Champion", IF(AND(J11708&gt;=4,V11708&gt;=4),"Loyal", IF(U11708&lt;=2,"At Risk", IF(W11708&gt;=4,"Potential Loyalist","Others"))))</f>
        <v>Others</v>
      </c>
    </row>
    <row r="11709" spans="1:25">
      <c r="A11709" t="s">
        <v>6168</v>
      </c>
      <c r="B11709">
        <v>28</v>
      </c>
      <c r="C11709" t="s">
        <v>24</v>
      </c>
      <c r="D11709" t="s">
        <v>49</v>
      </c>
      <c r="E11709" s="6" t="s">
        <v>23779</v>
      </c>
      <c r="F11709" t="s">
        <v>30</v>
      </c>
      <c r="G11709">
        <v>3</v>
      </c>
      <c r="H11709">
        <v>1</v>
      </c>
      <c r="I11709">
        <v>52</v>
      </c>
      <c r="J11709">
        <v>3</v>
      </c>
      <c r="K11709">
        <v>80.010000000000005</v>
      </c>
      <c r="L11709" t="str">
        <f t="shared" si="1092"/>
        <v/>
      </c>
      <c r="M11709">
        <v>0</v>
      </c>
      <c r="N11709" t="str">
        <f t="shared" si="1093"/>
        <v/>
      </c>
      <c r="O11709">
        <v>81</v>
      </c>
      <c r="P11709" s="11">
        <v>0.33333333333333298</v>
      </c>
      <c r="Q11709" s="11">
        <v>5.7692307692307598E-2</v>
      </c>
      <c r="R11709" s="12">
        <v>0</v>
      </c>
      <c r="S11709" t="s">
        <v>27</v>
      </c>
      <c r="T11709">
        <v>1</v>
      </c>
      <c r="U11709">
        <f t="shared" si="1094"/>
        <v>2</v>
      </c>
      <c r="V11709">
        <f t="shared" si="1095"/>
        <v>1</v>
      </c>
      <c r="W11709">
        <f t="shared" si="1096"/>
        <v>2</v>
      </c>
      <c r="X11709" t="str">
        <f t="shared" si="1097"/>
        <v>212</v>
      </c>
      <c r="Y11709" t="str">
        <f>IF(Table1[[#This Row],[RFM_Score]]="555","Champion", IF(AND(J11709&gt;=4,V11709&gt;=4),"Loyal", IF(U11709&lt;=2,"At Risk", IF(W11709&gt;=4,"Potential Loyalist","Others"))))</f>
        <v>At Risk</v>
      </c>
    </row>
    <row r="11710" spans="1:25">
      <c r="A11710" t="s">
        <v>10270</v>
      </c>
      <c r="B11710">
        <v>21</v>
      </c>
      <c r="C11710" t="s">
        <v>24</v>
      </c>
      <c r="D11710" t="s">
        <v>25</v>
      </c>
      <c r="E11710" s="6" t="s">
        <v>23780</v>
      </c>
      <c r="F11710" t="s">
        <v>21</v>
      </c>
      <c r="G11710">
        <v>4</v>
      </c>
      <c r="H11710">
        <v>2</v>
      </c>
      <c r="I11710">
        <v>42</v>
      </c>
      <c r="J11710">
        <v>3</v>
      </c>
      <c r="K11710">
        <v>79.77</v>
      </c>
      <c r="L11710" t="str">
        <f t="shared" si="1092"/>
        <v/>
      </c>
      <c r="M11710">
        <v>0</v>
      </c>
      <c r="N11710" t="str">
        <f t="shared" si="1093"/>
        <v/>
      </c>
      <c r="O11710">
        <v>75</v>
      </c>
      <c r="P11710" s="11">
        <v>0.5</v>
      </c>
      <c r="Q11710" s="11">
        <v>7.1428571428571397E-2</v>
      </c>
      <c r="R11710" s="12">
        <v>0</v>
      </c>
      <c r="S11710" t="s">
        <v>27</v>
      </c>
      <c r="T11710">
        <v>0</v>
      </c>
      <c r="U11710">
        <f t="shared" si="1094"/>
        <v>2</v>
      </c>
      <c r="V11710">
        <f t="shared" si="1095"/>
        <v>1</v>
      </c>
      <c r="W11710">
        <f t="shared" si="1096"/>
        <v>2</v>
      </c>
      <c r="X11710" t="str">
        <f t="shared" si="1097"/>
        <v>212</v>
      </c>
      <c r="Y11710" t="str">
        <f>IF(Table1[[#This Row],[RFM_Score]]="555","Champion", IF(AND(J11710&gt;=4,V11710&gt;=4),"Loyal", IF(U11710&lt;=2,"At Risk", IF(W11710&gt;=4,"Potential Loyalist","Others"))))</f>
        <v>At Risk</v>
      </c>
    </row>
    <row r="11711" spans="1:25">
      <c r="A11711" t="s">
        <v>9591</v>
      </c>
      <c r="B11711">
        <v>29</v>
      </c>
      <c r="C11711" t="s">
        <v>19</v>
      </c>
      <c r="D11711" t="s">
        <v>25</v>
      </c>
      <c r="E11711" s="6" t="s">
        <v>23781</v>
      </c>
      <c r="F11711" t="s">
        <v>30</v>
      </c>
      <c r="G11711">
        <v>8</v>
      </c>
      <c r="H11711">
        <v>2</v>
      </c>
      <c r="I11711">
        <v>54</v>
      </c>
      <c r="J11711">
        <v>6</v>
      </c>
      <c r="K11711">
        <v>79.75</v>
      </c>
      <c r="L11711" t="str">
        <f t="shared" si="1092"/>
        <v/>
      </c>
      <c r="M11711">
        <v>0</v>
      </c>
      <c r="N11711" t="str">
        <f t="shared" si="1093"/>
        <v/>
      </c>
      <c r="O11711">
        <v>21</v>
      </c>
      <c r="P11711" s="11">
        <v>0.25</v>
      </c>
      <c r="Q11711" s="11">
        <v>0.11111111111111099</v>
      </c>
      <c r="R11711" s="12">
        <v>0</v>
      </c>
      <c r="S11711" t="s">
        <v>27</v>
      </c>
      <c r="T11711">
        <v>0</v>
      </c>
      <c r="U11711">
        <f t="shared" si="1094"/>
        <v>4</v>
      </c>
      <c r="V11711">
        <f t="shared" si="1095"/>
        <v>1</v>
      </c>
      <c r="W11711">
        <f t="shared" si="1096"/>
        <v>2</v>
      </c>
      <c r="X11711" t="str">
        <f t="shared" si="1097"/>
        <v>412</v>
      </c>
      <c r="Y11711" t="str">
        <f>IF(Table1[[#This Row],[RFM_Score]]="555","Champion", IF(AND(J11711&gt;=4,V11711&gt;=4),"Loyal", IF(U11711&lt;=2,"At Risk", IF(W11711&gt;=4,"Potential Loyalist","Others"))))</f>
        <v>Others</v>
      </c>
    </row>
    <row r="11712" spans="1:25">
      <c r="A11712" t="s">
        <v>2704</v>
      </c>
      <c r="B11712">
        <v>20</v>
      </c>
      <c r="C11712" t="s">
        <v>19</v>
      </c>
      <c r="D11712" t="s">
        <v>25</v>
      </c>
      <c r="E11712" s="6" t="s">
        <v>23782</v>
      </c>
      <c r="F11712" t="s">
        <v>37</v>
      </c>
      <c r="G11712">
        <v>6</v>
      </c>
      <c r="H11712">
        <v>3</v>
      </c>
      <c r="I11712">
        <v>43</v>
      </c>
      <c r="J11712">
        <v>4</v>
      </c>
      <c r="K11712">
        <v>79.62</v>
      </c>
      <c r="L11712" t="str">
        <f t="shared" si="1092"/>
        <v/>
      </c>
      <c r="M11712">
        <v>0</v>
      </c>
      <c r="N11712" t="str">
        <f t="shared" si="1093"/>
        <v/>
      </c>
      <c r="O11712">
        <v>17</v>
      </c>
      <c r="P11712" s="11">
        <v>0.5</v>
      </c>
      <c r="Q11712" s="11">
        <v>9.3023255813953404E-2</v>
      </c>
      <c r="R11712" s="12">
        <v>0</v>
      </c>
      <c r="S11712" t="s">
        <v>27</v>
      </c>
      <c r="T11712">
        <v>0</v>
      </c>
      <c r="U11712">
        <f t="shared" si="1094"/>
        <v>5</v>
      </c>
      <c r="V11712">
        <f t="shared" si="1095"/>
        <v>1</v>
      </c>
      <c r="W11712">
        <f t="shared" si="1096"/>
        <v>2</v>
      </c>
      <c r="X11712" t="str">
        <f t="shared" si="1097"/>
        <v>512</v>
      </c>
      <c r="Y11712" t="str">
        <f>IF(Table1[[#This Row],[RFM_Score]]="555","Champion", IF(AND(J11712&gt;=4,V11712&gt;=4),"Loyal", IF(U11712&lt;=2,"At Risk", IF(W11712&gt;=4,"Potential Loyalist","Others"))))</f>
        <v>Others</v>
      </c>
    </row>
    <row r="11713" spans="1:25">
      <c r="A11713" t="s">
        <v>2257</v>
      </c>
      <c r="B11713">
        <v>30</v>
      </c>
      <c r="C11713" t="s">
        <v>24</v>
      </c>
      <c r="D11713" t="s">
        <v>25</v>
      </c>
      <c r="E11713" s="6" t="s">
        <v>23783</v>
      </c>
      <c r="F11713" t="s">
        <v>21</v>
      </c>
      <c r="G11713">
        <v>2</v>
      </c>
      <c r="H11713">
        <v>0</v>
      </c>
      <c r="I11713">
        <v>48</v>
      </c>
      <c r="J11713">
        <v>5</v>
      </c>
      <c r="K11713">
        <v>79.61</v>
      </c>
      <c r="L11713" t="str">
        <f t="shared" si="1092"/>
        <v/>
      </c>
      <c r="M11713">
        <v>0</v>
      </c>
      <c r="N11713" t="str">
        <f t="shared" si="1093"/>
        <v/>
      </c>
      <c r="O11713">
        <v>21</v>
      </c>
      <c r="P11713" s="11">
        <v>0</v>
      </c>
      <c r="Q11713" s="11">
        <v>0.10416666666666601</v>
      </c>
      <c r="R11713" s="12">
        <v>0</v>
      </c>
      <c r="S11713" t="s">
        <v>27</v>
      </c>
      <c r="T11713">
        <v>0</v>
      </c>
      <c r="U11713">
        <f t="shared" si="1094"/>
        <v>4</v>
      </c>
      <c r="V11713">
        <f t="shared" si="1095"/>
        <v>1</v>
      </c>
      <c r="W11713">
        <f t="shared" si="1096"/>
        <v>2</v>
      </c>
      <c r="X11713" t="str">
        <f t="shared" si="1097"/>
        <v>412</v>
      </c>
      <c r="Y11713" t="str">
        <f>IF(Table1[[#This Row],[RFM_Score]]="555","Champion", IF(AND(J11713&gt;=4,V11713&gt;=4),"Loyal", IF(U11713&lt;=2,"At Risk", IF(W11713&gt;=4,"Potential Loyalist","Others"))))</f>
        <v>Others</v>
      </c>
    </row>
    <row r="11714" spans="1:25">
      <c r="A11714" t="s">
        <v>11177</v>
      </c>
      <c r="B11714">
        <v>21</v>
      </c>
      <c r="C11714" t="s">
        <v>24</v>
      </c>
      <c r="D11714" t="s">
        <v>41</v>
      </c>
      <c r="E11714" s="6" t="s">
        <v>23784</v>
      </c>
      <c r="F11714" t="s">
        <v>26</v>
      </c>
      <c r="G11714">
        <v>3</v>
      </c>
      <c r="H11714">
        <v>1</v>
      </c>
      <c r="I11714">
        <v>55</v>
      </c>
      <c r="J11714">
        <v>5</v>
      </c>
      <c r="K11714">
        <v>79.38</v>
      </c>
      <c r="L11714" t="str">
        <f t="shared" ref="L11714:L11777" si="1098">IF(OR(K11714&lt;$AC$10, K11714&gt;$AC$11), "OUTLIER", "")</f>
        <v/>
      </c>
      <c r="M11714">
        <v>0</v>
      </c>
      <c r="N11714" t="str">
        <f t="shared" ref="N11714:N11777" si="1099">IF(OR(M11714&lt;$AC$16, M11714&gt;$AC$17), "OUTLIER", "")</f>
        <v/>
      </c>
      <c r="O11714">
        <v>1</v>
      </c>
      <c r="P11714" s="11">
        <v>0.33333333333333298</v>
      </c>
      <c r="Q11714" s="11">
        <v>9.0909090909090898E-2</v>
      </c>
      <c r="R11714" s="12">
        <v>0</v>
      </c>
      <c r="S11714" t="s">
        <v>27</v>
      </c>
      <c r="T11714">
        <v>0</v>
      </c>
      <c r="U11714">
        <f t="shared" ref="U11714:U11777" si="1100">IF(O11714&lt;=20,5,IF(O11714&lt;=40,4,IF(O11714&lt;=70,3,IF(O11714&lt;=100,2,1))))</f>
        <v>5</v>
      </c>
      <c r="V11714">
        <f t="shared" ref="V11714:V11777" si="1101">IF(M11714&gt;=11,5,IF(M11714&gt;=9,4,IF(M11714&gt;=7,3,IF(M11714&gt;=5,2,1))))</f>
        <v>1</v>
      </c>
      <c r="W11714">
        <f t="shared" ref="W11714:W11777" si="1102">IF(K11714&gt;=500,5,IF(K11714&gt;=300,4,IF(K11714&gt;=150,3,IF(K11714&gt;=50,2,1))))</f>
        <v>2</v>
      </c>
      <c r="X11714" t="str">
        <f t="shared" ref="X11714:X11777" si="1103">U11714 &amp; V11714 &amp; W11714</f>
        <v>512</v>
      </c>
      <c r="Y11714" t="str">
        <f>IF(Table1[[#This Row],[RFM_Score]]="555","Champion", IF(AND(J11714&gt;=4,V11714&gt;=4),"Loyal", IF(U11714&lt;=2,"At Risk", IF(W11714&gt;=4,"Potential Loyalist","Others"))))</f>
        <v>Others</v>
      </c>
    </row>
    <row r="11715" spans="1:25">
      <c r="A11715" t="s">
        <v>10992</v>
      </c>
      <c r="B11715">
        <v>33</v>
      </c>
      <c r="C11715" t="s">
        <v>24</v>
      </c>
      <c r="D11715" t="s">
        <v>25</v>
      </c>
      <c r="E11715" s="6" t="s">
        <v>23785</v>
      </c>
      <c r="F11715" t="s">
        <v>60</v>
      </c>
      <c r="G11715">
        <v>3</v>
      </c>
      <c r="H11715">
        <v>0</v>
      </c>
      <c r="I11715">
        <v>51</v>
      </c>
      <c r="J11715">
        <v>3</v>
      </c>
      <c r="K11715">
        <v>79.22</v>
      </c>
      <c r="L11715" t="str">
        <f t="shared" si="1098"/>
        <v/>
      </c>
      <c r="M11715">
        <v>0</v>
      </c>
      <c r="N11715" t="str">
        <f t="shared" si="1099"/>
        <v/>
      </c>
      <c r="O11715">
        <v>40</v>
      </c>
      <c r="P11715" s="11">
        <v>0</v>
      </c>
      <c r="Q11715" s="11">
        <v>5.8823529411764698E-2</v>
      </c>
      <c r="R11715" s="12">
        <v>0</v>
      </c>
      <c r="S11715" t="s">
        <v>27</v>
      </c>
      <c r="T11715">
        <v>0</v>
      </c>
      <c r="U11715">
        <f t="shared" si="1100"/>
        <v>4</v>
      </c>
      <c r="V11715">
        <f t="shared" si="1101"/>
        <v>1</v>
      </c>
      <c r="W11715">
        <f t="shared" si="1102"/>
        <v>2</v>
      </c>
      <c r="X11715" t="str">
        <f t="shared" si="1103"/>
        <v>412</v>
      </c>
      <c r="Y11715" t="str">
        <f>IF(Table1[[#This Row],[RFM_Score]]="555","Champion", IF(AND(J11715&gt;=4,V11715&gt;=4),"Loyal", IF(U11715&lt;=2,"At Risk", IF(W11715&gt;=4,"Potential Loyalist","Others"))))</f>
        <v>Others</v>
      </c>
    </row>
    <row r="11716" spans="1:25">
      <c r="A11716" t="s">
        <v>11417</v>
      </c>
      <c r="B11716">
        <v>40</v>
      </c>
      <c r="C11716" t="s">
        <v>24</v>
      </c>
      <c r="D11716" t="s">
        <v>25</v>
      </c>
      <c r="E11716" s="6" t="s">
        <v>23786</v>
      </c>
      <c r="F11716" t="s">
        <v>26</v>
      </c>
      <c r="G11716">
        <v>0</v>
      </c>
      <c r="H11716">
        <v>0</v>
      </c>
      <c r="I11716">
        <v>49</v>
      </c>
      <c r="J11716">
        <v>0</v>
      </c>
      <c r="K11716">
        <v>78.64</v>
      </c>
      <c r="L11716" t="str">
        <f t="shared" si="1098"/>
        <v/>
      </c>
      <c r="M11716">
        <v>0</v>
      </c>
      <c r="N11716" t="str">
        <f t="shared" si="1099"/>
        <v/>
      </c>
      <c r="O11716">
        <v>91</v>
      </c>
      <c r="P11716" s="11">
        <v>0</v>
      </c>
      <c r="Q11716" s="11">
        <v>0</v>
      </c>
      <c r="R11716" s="12">
        <v>0</v>
      </c>
      <c r="S11716" t="s">
        <v>27</v>
      </c>
      <c r="T11716">
        <v>1</v>
      </c>
      <c r="U11716">
        <f t="shared" si="1100"/>
        <v>2</v>
      </c>
      <c r="V11716">
        <f t="shared" si="1101"/>
        <v>1</v>
      </c>
      <c r="W11716">
        <f t="shared" si="1102"/>
        <v>2</v>
      </c>
      <c r="X11716" t="str">
        <f t="shared" si="1103"/>
        <v>212</v>
      </c>
      <c r="Y11716" t="str">
        <f>IF(Table1[[#This Row],[RFM_Score]]="555","Champion", IF(AND(J11716&gt;=4,V11716&gt;=4),"Loyal", IF(U11716&lt;=2,"At Risk", IF(W11716&gt;=4,"Potential Loyalist","Others"))))</f>
        <v>At Risk</v>
      </c>
    </row>
    <row r="11717" spans="1:25">
      <c r="A11717" t="s">
        <v>3739</v>
      </c>
      <c r="B11717">
        <v>24</v>
      </c>
      <c r="C11717" t="s">
        <v>19</v>
      </c>
      <c r="D11717" t="s">
        <v>25</v>
      </c>
      <c r="E11717" s="6" t="s">
        <v>23787</v>
      </c>
      <c r="F11717" t="s">
        <v>30</v>
      </c>
      <c r="G11717">
        <v>2</v>
      </c>
      <c r="H11717">
        <v>1</v>
      </c>
      <c r="I11717">
        <v>44</v>
      </c>
      <c r="J11717">
        <v>4</v>
      </c>
      <c r="K11717">
        <v>78.52</v>
      </c>
      <c r="L11717" t="str">
        <f t="shared" si="1098"/>
        <v/>
      </c>
      <c r="M11717">
        <v>0</v>
      </c>
      <c r="N11717" t="str">
        <f t="shared" si="1099"/>
        <v/>
      </c>
      <c r="O11717">
        <v>104</v>
      </c>
      <c r="P11717" s="11">
        <v>0.5</v>
      </c>
      <c r="Q11717" s="11">
        <v>9.0909090909090898E-2</v>
      </c>
      <c r="R11717" s="12">
        <v>0</v>
      </c>
      <c r="S11717" t="s">
        <v>27</v>
      </c>
      <c r="T11717">
        <v>1</v>
      </c>
      <c r="U11717">
        <f t="shared" si="1100"/>
        <v>1</v>
      </c>
      <c r="V11717">
        <f t="shared" si="1101"/>
        <v>1</v>
      </c>
      <c r="W11717">
        <f t="shared" si="1102"/>
        <v>2</v>
      </c>
      <c r="X11717" t="str">
        <f t="shared" si="1103"/>
        <v>112</v>
      </c>
      <c r="Y11717" t="str">
        <f>IF(Table1[[#This Row],[RFM_Score]]="555","Champion", IF(AND(J11717&gt;=4,V11717&gt;=4),"Loyal", IF(U11717&lt;=2,"At Risk", IF(W11717&gt;=4,"Potential Loyalist","Others"))))</f>
        <v>At Risk</v>
      </c>
    </row>
    <row r="11718" spans="1:25">
      <c r="A11718" t="s">
        <v>8383</v>
      </c>
      <c r="B11718">
        <v>30</v>
      </c>
      <c r="C11718" t="s">
        <v>24</v>
      </c>
      <c r="D11718" t="s">
        <v>25</v>
      </c>
      <c r="E11718" s="6" t="s">
        <v>23788</v>
      </c>
      <c r="F11718" t="s">
        <v>30</v>
      </c>
      <c r="G11718">
        <v>6</v>
      </c>
      <c r="H11718">
        <v>3</v>
      </c>
      <c r="I11718">
        <v>31</v>
      </c>
      <c r="J11718">
        <v>1</v>
      </c>
      <c r="K11718">
        <v>78.37</v>
      </c>
      <c r="L11718" t="str">
        <f t="shared" si="1098"/>
        <v/>
      </c>
      <c r="M11718">
        <v>0</v>
      </c>
      <c r="N11718" t="str">
        <f t="shared" si="1099"/>
        <v/>
      </c>
      <c r="O11718">
        <v>154</v>
      </c>
      <c r="P11718" s="11">
        <v>0.5</v>
      </c>
      <c r="Q11718" s="11">
        <v>3.2258064516128997E-2</v>
      </c>
      <c r="R11718" s="12">
        <v>0</v>
      </c>
      <c r="S11718" t="s">
        <v>27</v>
      </c>
      <c r="T11718">
        <v>0</v>
      </c>
      <c r="U11718">
        <f t="shared" si="1100"/>
        <v>1</v>
      </c>
      <c r="V11718">
        <f t="shared" si="1101"/>
        <v>1</v>
      </c>
      <c r="W11718">
        <f t="shared" si="1102"/>
        <v>2</v>
      </c>
      <c r="X11718" t="str">
        <f t="shared" si="1103"/>
        <v>112</v>
      </c>
      <c r="Y11718" t="str">
        <f>IF(Table1[[#This Row],[RFM_Score]]="555","Champion", IF(AND(J11718&gt;=4,V11718&gt;=4),"Loyal", IF(U11718&lt;=2,"At Risk", IF(W11718&gt;=4,"Potential Loyalist","Others"))))</f>
        <v>At Risk</v>
      </c>
    </row>
    <row r="11719" spans="1:25">
      <c r="A11719" t="s">
        <v>1950</v>
      </c>
      <c r="B11719">
        <v>41</v>
      </c>
      <c r="C11719" t="s">
        <v>19</v>
      </c>
      <c r="D11719" t="s">
        <v>41</v>
      </c>
      <c r="E11719" s="6" t="s">
        <v>23789</v>
      </c>
      <c r="F11719" t="s">
        <v>30</v>
      </c>
      <c r="G11719">
        <v>4</v>
      </c>
      <c r="H11719">
        <v>1</v>
      </c>
      <c r="I11719">
        <v>45</v>
      </c>
      <c r="J11719">
        <v>3</v>
      </c>
      <c r="K11719">
        <v>77.86</v>
      </c>
      <c r="L11719" t="str">
        <f t="shared" si="1098"/>
        <v/>
      </c>
      <c r="M11719">
        <v>0</v>
      </c>
      <c r="N11719" t="str">
        <f t="shared" si="1099"/>
        <v/>
      </c>
      <c r="O11719">
        <v>23</v>
      </c>
      <c r="P11719" s="11">
        <v>0.25</v>
      </c>
      <c r="Q11719" s="11">
        <v>6.6666666666666596E-2</v>
      </c>
      <c r="R11719" s="12">
        <v>0</v>
      </c>
      <c r="S11719" t="s">
        <v>27</v>
      </c>
      <c r="T11719">
        <v>1</v>
      </c>
      <c r="U11719">
        <f t="shared" si="1100"/>
        <v>4</v>
      </c>
      <c r="V11719">
        <f t="shared" si="1101"/>
        <v>1</v>
      </c>
      <c r="W11719">
        <f t="shared" si="1102"/>
        <v>2</v>
      </c>
      <c r="X11719" t="str">
        <f t="shared" si="1103"/>
        <v>412</v>
      </c>
      <c r="Y11719" t="str">
        <f>IF(Table1[[#This Row],[RFM_Score]]="555","Champion", IF(AND(J11719&gt;=4,V11719&gt;=4),"Loyal", IF(U11719&lt;=2,"At Risk", IF(W11719&gt;=4,"Potential Loyalist","Others"))))</f>
        <v>Others</v>
      </c>
    </row>
    <row r="11720" spans="1:25">
      <c r="A11720" t="s">
        <v>7108</v>
      </c>
      <c r="B11720">
        <v>23</v>
      </c>
      <c r="C11720" t="s">
        <v>19</v>
      </c>
      <c r="D11720" t="s">
        <v>49</v>
      </c>
      <c r="E11720" s="6" t="s">
        <v>23790</v>
      </c>
      <c r="F11720" t="s">
        <v>37</v>
      </c>
      <c r="G11720">
        <v>1</v>
      </c>
      <c r="H11720">
        <v>0</v>
      </c>
      <c r="I11720">
        <v>51</v>
      </c>
      <c r="J11720">
        <v>3</v>
      </c>
      <c r="K11720">
        <v>77.53</v>
      </c>
      <c r="L11720" t="str">
        <f t="shared" si="1098"/>
        <v/>
      </c>
      <c r="M11720">
        <v>0</v>
      </c>
      <c r="N11720" t="str">
        <f t="shared" si="1099"/>
        <v/>
      </c>
      <c r="O11720">
        <v>43</v>
      </c>
      <c r="P11720" s="11">
        <v>0</v>
      </c>
      <c r="Q11720" s="11">
        <v>5.8823529411764698E-2</v>
      </c>
      <c r="R11720" s="12">
        <v>0</v>
      </c>
      <c r="S11720" t="s">
        <v>27</v>
      </c>
      <c r="T11720">
        <v>0</v>
      </c>
      <c r="U11720">
        <f t="shared" si="1100"/>
        <v>3</v>
      </c>
      <c r="V11720">
        <f t="shared" si="1101"/>
        <v>1</v>
      </c>
      <c r="W11720">
        <f t="shared" si="1102"/>
        <v>2</v>
      </c>
      <c r="X11720" t="str">
        <f t="shared" si="1103"/>
        <v>312</v>
      </c>
      <c r="Y11720" t="str">
        <f>IF(Table1[[#This Row],[RFM_Score]]="555","Champion", IF(AND(J11720&gt;=4,V11720&gt;=4),"Loyal", IF(U11720&lt;=2,"At Risk", IF(W11720&gt;=4,"Potential Loyalist","Others"))))</f>
        <v>Others</v>
      </c>
    </row>
    <row r="11721" spans="1:25">
      <c r="A11721" t="s">
        <v>7307</v>
      </c>
      <c r="B11721">
        <v>18</v>
      </c>
      <c r="C11721" t="s">
        <v>24</v>
      </c>
      <c r="D11721" t="s">
        <v>35</v>
      </c>
      <c r="E11721" s="6" t="s">
        <v>23791</v>
      </c>
      <c r="F11721" t="s">
        <v>37</v>
      </c>
      <c r="G11721">
        <v>1</v>
      </c>
      <c r="H11721">
        <v>1</v>
      </c>
      <c r="I11721">
        <v>47</v>
      </c>
      <c r="J11721">
        <v>6</v>
      </c>
      <c r="K11721">
        <v>77.12</v>
      </c>
      <c r="L11721" t="str">
        <f t="shared" si="1098"/>
        <v/>
      </c>
      <c r="M11721">
        <v>0</v>
      </c>
      <c r="N11721" t="str">
        <f t="shared" si="1099"/>
        <v/>
      </c>
      <c r="O11721">
        <v>5</v>
      </c>
      <c r="P11721" s="11">
        <v>1</v>
      </c>
      <c r="Q11721" s="11">
        <v>0.12765957446808501</v>
      </c>
      <c r="R11721" s="12">
        <v>0</v>
      </c>
      <c r="S11721" t="s">
        <v>27</v>
      </c>
      <c r="T11721">
        <v>0</v>
      </c>
      <c r="U11721">
        <f t="shared" si="1100"/>
        <v>5</v>
      </c>
      <c r="V11721">
        <f t="shared" si="1101"/>
        <v>1</v>
      </c>
      <c r="W11721">
        <f t="shared" si="1102"/>
        <v>2</v>
      </c>
      <c r="X11721" t="str">
        <f t="shared" si="1103"/>
        <v>512</v>
      </c>
      <c r="Y11721" t="str">
        <f>IF(Table1[[#This Row],[RFM_Score]]="555","Champion", IF(AND(J11721&gt;=4,V11721&gt;=4),"Loyal", IF(U11721&lt;=2,"At Risk", IF(W11721&gt;=4,"Potential Loyalist","Others"))))</f>
        <v>Others</v>
      </c>
    </row>
    <row r="11722" spans="1:25">
      <c r="A11722" t="s">
        <v>9676</v>
      </c>
      <c r="B11722">
        <v>32</v>
      </c>
      <c r="C11722" t="s">
        <v>19</v>
      </c>
      <c r="D11722" t="s">
        <v>25</v>
      </c>
      <c r="E11722" s="6" t="s">
        <v>23792</v>
      </c>
      <c r="F11722" t="s">
        <v>21</v>
      </c>
      <c r="G11722">
        <v>3</v>
      </c>
      <c r="H11722">
        <v>1</v>
      </c>
      <c r="I11722">
        <v>47</v>
      </c>
      <c r="J11722">
        <v>4</v>
      </c>
      <c r="K11722">
        <v>76.510000000000005</v>
      </c>
      <c r="L11722" t="str">
        <f t="shared" si="1098"/>
        <v/>
      </c>
      <c r="M11722">
        <v>0</v>
      </c>
      <c r="N11722" t="str">
        <f t="shared" si="1099"/>
        <v/>
      </c>
      <c r="O11722">
        <v>9</v>
      </c>
      <c r="P11722" s="11">
        <v>0.33333333333333298</v>
      </c>
      <c r="Q11722" s="11">
        <v>8.5106382978723402E-2</v>
      </c>
      <c r="R11722" s="12">
        <v>0</v>
      </c>
      <c r="S11722" t="s">
        <v>27</v>
      </c>
      <c r="T11722">
        <v>0</v>
      </c>
      <c r="U11722">
        <f t="shared" si="1100"/>
        <v>5</v>
      </c>
      <c r="V11722">
        <f t="shared" si="1101"/>
        <v>1</v>
      </c>
      <c r="W11722">
        <f t="shared" si="1102"/>
        <v>2</v>
      </c>
      <c r="X11722" t="str">
        <f t="shared" si="1103"/>
        <v>512</v>
      </c>
      <c r="Y11722" t="str">
        <f>IF(Table1[[#This Row],[RFM_Score]]="555","Champion", IF(AND(J11722&gt;=4,V11722&gt;=4),"Loyal", IF(U11722&lt;=2,"At Risk", IF(W11722&gt;=4,"Potential Loyalist","Others"))))</f>
        <v>Others</v>
      </c>
    </row>
    <row r="11723" spans="1:25">
      <c r="A11723" t="s">
        <v>6860</v>
      </c>
      <c r="B11723">
        <v>41</v>
      </c>
      <c r="C11723" t="s">
        <v>24</v>
      </c>
      <c r="D11723" t="s">
        <v>46</v>
      </c>
      <c r="E11723" s="6" t="s">
        <v>23793</v>
      </c>
      <c r="F11723" t="s">
        <v>21</v>
      </c>
      <c r="G11723">
        <v>1</v>
      </c>
      <c r="H11723">
        <v>1</v>
      </c>
      <c r="I11723">
        <v>44</v>
      </c>
      <c r="J11723">
        <v>2</v>
      </c>
      <c r="K11723">
        <v>76.19</v>
      </c>
      <c r="L11723" t="str">
        <f t="shared" si="1098"/>
        <v/>
      </c>
      <c r="M11723">
        <v>0</v>
      </c>
      <c r="N11723" t="str">
        <f t="shared" si="1099"/>
        <v/>
      </c>
      <c r="O11723">
        <v>17</v>
      </c>
      <c r="P11723" s="11">
        <v>1</v>
      </c>
      <c r="Q11723" s="11">
        <v>4.54545454545454E-2</v>
      </c>
      <c r="R11723" s="12">
        <v>0</v>
      </c>
      <c r="S11723" t="s">
        <v>27</v>
      </c>
      <c r="T11723">
        <v>0</v>
      </c>
      <c r="U11723">
        <f t="shared" si="1100"/>
        <v>5</v>
      </c>
      <c r="V11723">
        <f t="shared" si="1101"/>
        <v>1</v>
      </c>
      <c r="W11723">
        <f t="shared" si="1102"/>
        <v>2</v>
      </c>
      <c r="X11723" t="str">
        <f t="shared" si="1103"/>
        <v>512</v>
      </c>
      <c r="Y11723" t="str">
        <f>IF(Table1[[#This Row],[RFM_Score]]="555","Champion", IF(AND(J11723&gt;=4,V11723&gt;=4),"Loyal", IF(U11723&lt;=2,"At Risk", IF(W11723&gt;=4,"Potential Loyalist","Others"))))</f>
        <v>Others</v>
      </c>
    </row>
    <row r="11724" spans="1:25">
      <c r="A11724" t="s">
        <v>3745</v>
      </c>
      <c r="B11724">
        <v>40</v>
      </c>
      <c r="C11724" t="s">
        <v>19</v>
      </c>
      <c r="D11724" t="s">
        <v>46</v>
      </c>
      <c r="E11724" s="6" t="s">
        <v>23794</v>
      </c>
      <c r="F11724" t="s">
        <v>30</v>
      </c>
      <c r="G11724">
        <v>3</v>
      </c>
      <c r="H11724">
        <v>0</v>
      </c>
      <c r="I11724">
        <v>50</v>
      </c>
      <c r="J11724">
        <v>2</v>
      </c>
      <c r="K11724">
        <v>75.98</v>
      </c>
      <c r="L11724" t="str">
        <f t="shared" si="1098"/>
        <v/>
      </c>
      <c r="M11724">
        <v>0</v>
      </c>
      <c r="N11724" t="str">
        <f t="shared" si="1099"/>
        <v/>
      </c>
      <c r="O11724">
        <v>17</v>
      </c>
      <c r="P11724" s="11">
        <v>0</v>
      </c>
      <c r="Q11724" s="11">
        <v>0.04</v>
      </c>
      <c r="R11724" s="12">
        <v>0</v>
      </c>
      <c r="S11724" t="s">
        <v>27</v>
      </c>
      <c r="T11724">
        <v>0</v>
      </c>
      <c r="U11724">
        <f t="shared" si="1100"/>
        <v>5</v>
      </c>
      <c r="V11724">
        <f t="shared" si="1101"/>
        <v>1</v>
      </c>
      <c r="W11724">
        <f t="shared" si="1102"/>
        <v>2</v>
      </c>
      <c r="X11724" t="str">
        <f t="shared" si="1103"/>
        <v>512</v>
      </c>
      <c r="Y11724" t="str">
        <f>IF(Table1[[#This Row],[RFM_Score]]="555","Champion", IF(AND(J11724&gt;=4,V11724&gt;=4),"Loyal", IF(U11724&lt;=2,"At Risk", IF(W11724&gt;=4,"Potential Loyalist","Others"))))</f>
        <v>Others</v>
      </c>
    </row>
    <row r="11725" spans="1:25">
      <c r="A11725" t="s">
        <v>5739</v>
      </c>
      <c r="B11725">
        <v>35</v>
      </c>
      <c r="C11725" t="s">
        <v>19</v>
      </c>
      <c r="D11725" t="s">
        <v>20</v>
      </c>
      <c r="E11725" s="6" t="s">
        <v>23795</v>
      </c>
      <c r="F11725" t="s">
        <v>30</v>
      </c>
      <c r="G11725">
        <v>1</v>
      </c>
      <c r="H11725">
        <v>0</v>
      </c>
      <c r="I11725">
        <v>61</v>
      </c>
      <c r="J11725">
        <v>4</v>
      </c>
      <c r="K11725">
        <v>75.73</v>
      </c>
      <c r="L11725" t="str">
        <f t="shared" si="1098"/>
        <v/>
      </c>
      <c r="M11725">
        <v>0</v>
      </c>
      <c r="N11725" t="str">
        <f t="shared" si="1099"/>
        <v/>
      </c>
      <c r="O11725">
        <v>1</v>
      </c>
      <c r="P11725" s="11">
        <v>0</v>
      </c>
      <c r="Q11725" s="11">
        <v>6.5573770491803199E-2</v>
      </c>
      <c r="R11725" s="12">
        <v>0</v>
      </c>
      <c r="S11725" t="s">
        <v>27</v>
      </c>
      <c r="T11725">
        <v>0</v>
      </c>
      <c r="U11725">
        <f t="shared" si="1100"/>
        <v>5</v>
      </c>
      <c r="V11725">
        <f t="shared" si="1101"/>
        <v>1</v>
      </c>
      <c r="W11725">
        <f t="shared" si="1102"/>
        <v>2</v>
      </c>
      <c r="X11725" t="str">
        <f t="shared" si="1103"/>
        <v>512</v>
      </c>
      <c r="Y11725" t="str">
        <f>IF(Table1[[#This Row],[RFM_Score]]="555","Champion", IF(AND(J11725&gt;=4,V11725&gt;=4),"Loyal", IF(U11725&lt;=2,"At Risk", IF(W11725&gt;=4,"Potential Loyalist","Others"))))</f>
        <v>Others</v>
      </c>
    </row>
    <row r="11726" spans="1:25">
      <c r="A11726" t="s">
        <v>845</v>
      </c>
      <c r="B11726">
        <v>50</v>
      </c>
      <c r="C11726" t="s">
        <v>19</v>
      </c>
      <c r="D11726" t="s">
        <v>49</v>
      </c>
      <c r="E11726" s="6" t="s">
        <v>23796</v>
      </c>
      <c r="F11726" t="s">
        <v>26</v>
      </c>
      <c r="G11726">
        <v>4</v>
      </c>
      <c r="H11726">
        <v>1</v>
      </c>
      <c r="I11726">
        <v>33</v>
      </c>
      <c r="J11726">
        <v>0</v>
      </c>
      <c r="K11726">
        <v>75.27</v>
      </c>
      <c r="L11726" t="str">
        <f t="shared" si="1098"/>
        <v/>
      </c>
      <c r="M11726">
        <v>0</v>
      </c>
      <c r="N11726" t="str">
        <f t="shared" si="1099"/>
        <v/>
      </c>
      <c r="O11726">
        <v>2</v>
      </c>
      <c r="P11726" s="11">
        <v>0.25</v>
      </c>
      <c r="Q11726" s="11">
        <v>0</v>
      </c>
      <c r="R11726" s="12">
        <v>0</v>
      </c>
      <c r="S11726" t="s">
        <v>27</v>
      </c>
      <c r="T11726">
        <v>0</v>
      </c>
      <c r="U11726">
        <f t="shared" si="1100"/>
        <v>5</v>
      </c>
      <c r="V11726">
        <f t="shared" si="1101"/>
        <v>1</v>
      </c>
      <c r="W11726">
        <f t="shared" si="1102"/>
        <v>2</v>
      </c>
      <c r="X11726" t="str">
        <f t="shared" si="1103"/>
        <v>512</v>
      </c>
      <c r="Y11726" t="str">
        <f>IF(Table1[[#This Row],[RFM_Score]]="555","Champion", IF(AND(J11726&gt;=4,V11726&gt;=4),"Loyal", IF(U11726&lt;=2,"At Risk", IF(W11726&gt;=4,"Potential Loyalist","Others"))))</f>
        <v>Others</v>
      </c>
    </row>
    <row r="11727" spans="1:25">
      <c r="A11727" t="s">
        <v>3282</v>
      </c>
      <c r="B11727">
        <v>44</v>
      </c>
      <c r="C11727" t="s">
        <v>33</v>
      </c>
      <c r="D11727" t="s">
        <v>25</v>
      </c>
      <c r="E11727" s="6" t="s">
        <v>23797</v>
      </c>
      <c r="F11727" t="s">
        <v>30</v>
      </c>
      <c r="G11727">
        <v>5</v>
      </c>
      <c r="H11727">
        <v>0</v>
      </c>
      <c r="I11727">
        <v>48</v>
      </c>
      <c r="J11727">
        <v>1</v>
      </c>
      <c r="K11727">
        <v>75.040000000000006</v>
      </c>
      <c r="L11727" t="str">
        <f t="shared" si="1098"/>
        <v/>
      </c>
      <c r="M11727">
        <v>0</v>
      </c>
      <c r="N11727" t="str">
        <f t="shared" si="1099"/>
        <v/>
      </c>
      <c r="O11727">
        <v>1</v>
      </c>
      <c r="P11727" s="11">
        <v>0</v>
      </c>
      <c r="Q11727" s="11">
        <v>2.0833333333333301E-2</v>
      </c>
      <c r="R11727" s="12">
        <v>0</v>
      </c>
      <c r="S11727" t="s">
        <v>27</v>
      </c>
      <c r="T11727">
        <v>0</v>
      </c>
      <c r="U11727">
        <f t="shared" si="1100"/>
        <v>5</v>
      </c>
      <c r="V11727">
        <f t="shared" si="1101"/>
        <v>1</v>
      </c>
      <c r="W11727">
        <f t="shared" si="1102"/>
        <v>2</v>
      </c>
      <c r="X11727" t="str">
        <f t="shared" si="1103"/>
        <v>512</v>
      </c>
      <c r="Y11727" t="str">
        <f>IF(Table1[[#This Row],[RFM_Score]]="555","Champion", IF(AND(J11727&gt;=4,V11727&gt;=4),"Loyal", IF(U11727&lt;=2,"At Risk", IF(W11727&gt;=4,"Potential Loyalist","Others"))))</f>
        <v>Others</v>
      </c>
    </row>
    <row r="11728" spans="1:25">
      <c r="A11728" t="s">
        <v>10463</v>
      </c>
      <c r="B11728">
        <v>34</v>
      </c>
      <c r="C11728" t="s">
        <v>24</v>
      </c>
      <c r="D11728" t="s">
        <v>41</v>
      </c>
      <c r="E11728" s="6" t="s">
        <v>23798</v>
      </c>
      <c r="F11728" t="s">
        <v>62</v>
      </c>
      <c r="G11728">
        <v>1</v>
      </c>
      <c r="H11728">
        <v>0</v>
      </c>
      <c r="I11728">
        <v>50</v>
      </c>
      <c r="J11728">
        <v>2</v>
      </c>
      <c r="K11728">
        <v>74.28</v>
      </c>
      <c r="L11728" t="str">
        <f t="shared" si="1098"/>
        <v/>
      </c>
      <c r="M11728">
        <v>0</v>
      </c>
      <c r="N11728" t="str">
        <f t="shared" si="1099"/>
        <v/>
      </c>
      <c r="O11728">
        <v>3</v>
      </c>
      <c r="P11728" s="11">
        <v>0</v>
      </c>
      <c r="Q11728" s="11">
        <v>0.04</v>
      </c>
      <c r="R11728" s="12">
        <v>0</v>
      </c>
      <c r="S11728" t="s">
        <v>27</v>
      </c>
      <c r="T11728">
        <v>0</v>
      </c>
      <c r="U11728">
        <f t="shared" si="1100"/>
        <v>5</v>
      </c>
      <c r="V11728">
        <f t="shared" si="1101"/>
        <v>1</v>
      </c>
      <c r="W11728">
        <f t="shared" si="1102"/>
        <v>2</v>
      </c>
      <c r="X11728" t="str">
        <f t="shared" si="1103"/>
        <v>512</v>
      </c>
      <c r="Y11728" t="str">
        <f>IF(Table1[[#This Row],[RFM_Score]]="555","Champion", IF(AND(J11728&gt;=4,V11728&gt;=4),"Loyal", IF(U11728&lt;=2,"At Risk", IF(W11728&gt;=4,"Potential Loyalist","Others"))))</f>
        <v>Others</v>
      </c>
    </row>
    <row r="11729" spans="1:25">
      <c r="A11729" t="s">
        <v>6326</v>
      </c>
      <c r="B11729">
        <v>31</v>
      </c>
      <c r="C11729" t="s">
        <v>19</v>
      </c>
      <c r="D11729" t="s">
        <v>41</v>
      </c>
      <c r="E11729" s="6" t="s">
        <v>23799</v>
      </c>
      <c r="F11729" t="s">
        <v>21</v>
      </c>
      <c r="G11729">
        <v>2</v>
      </c>
      <c r="H11729">
        <v>1</v>
      </c>
      <c r="I11729">
        <v>41</v>
      </c>
      <c r="J11729">
        <v>3</v>
      </c>
      <c r="K11729">
        <v>73.62</v>
      </c>
      <c r="L11729" t="str">
        <f t="shared" si="1098"/>
        <v/>
      </c>
      <c r="M11729">
        <v>0</v>
      </c>
      <c r="N11729" t="str">
        <f t="shared" si="1099"/>
        <v/>
      </c>
      <c r="O11729">
        <v>7</v>
      </c>
      <c r="P11729" s="11">
        <v>0.5</v>
      </c>
      <c r="Q11729" s="11">
        <v>7.3170731707316999E-2</v>
      </c>
      <c r="R11729" s="12">
        <v>0</v>
      </c>
      <c r="S11729" t="s">
        <v>27</v>
      </c>
      <c r="T11729">
        <v>0</v>
      </c>
      <c r="U11729">
        <f t="shared" si="1100"/>
        <v>5</v>
      </c>
      <c r="V11729">
        <f t="shared" si="1101"/>
        <v>1</v>
      </c>
      <c r="W11729">
        <f t="shared" si="1102"/>
        <v>2</v>
      </c>
      <c r="X11729" t="str">
        <f t="shared" si="1103"/>
        <v>512</v>
      </c>
      <c r="Y11729" t="str">
        <f>IF(Table1[[#This Row],[RFM_Score]]="555","Champion", IF(AND(J11729&gt;=4,V11729&gt;=4),"Loyal", IF(U11729&lt;=2,"At Risk", IF(W11729&gt;=4,"Potential Loyalist","Others"))))</f>
        <v>Others</v>
      </c>
    </row>
    <row r="11730" spans="1:25">
      <c r="A11730" t="s">
        <v>11732</v>
      </c>
      <c r="B11730">
        <v>22</v>
      </c>
      <c r="C11730" t="s">
        <v>19</v>
      </c>
      <c r="D11730" t="s">
        <v>35</v>
      </c>
      <c r="E11730" s="6" t="s">
        <v>23800</v>
      </c>
      <c r="F11730" t="s">
        <v>62</v>
      </c>
      <c r="G11730">
        <v>2</v>
      </c>
      <c r="H11730">
        <v>0</v>
      </c>
      <c r="I11730">
        <v>37</v>
      </c>
      <c r="J11730">
        <v>2</v>
      </c>
      <c r="K11730">
        <v>73.569999999999993</v>
      </c>
      <c r="L11730" t="str">
        <f t="shared" si="1098"/>
        <v/>
      </c>
      <c r="M11730">
        <v>0</v>
      </c>
      <c r="N11730" t="str">
        <f t="shared" si="1099"/>
        <v/>
      </c>
      <c r="O11730">
        <v>68</v>
      </c>
      <c r="P11730" s="11">
        <v>0</v>
      </c>
      <c r="Q11730" s="11">
        <v>5.4054054054054002E-2</v>
      </c>
      <c r="R11730" s="12">
        <v>0</v>
      </c>
      <c r="S11730" t="s">
        <v>27</v>
      </c>
      <c r="T11730">
        <v>0</v>
      </c>
      <c r="U11730">
        <f t="shared" si="1100"/>
        <v>3</v>
      </c>
      <c r="V11730">
        <f t="shared" si="1101"/>
        <v>1</v>
      </c>
      <c r="W11730">
        <f t="shared" si="1102"/>
        <v>2</v>
      </c>
      <c r="X11730" t="str">
        <f t="shared" si="1103"/>
        <v>312</v>
      </c>
      <c r="Y11730" t="str">
        <f>IF(Table1[[#This Row],[RFM_Score]]="555","Champion", IF(AND(J11730&gt;=4,V11730&gt;=4),"Loyal", IF(U11730&lt;=2,"At Risk", IF(W11730&gt;=4,"Potential Loyalist","Others"))))</f>
        <v>Others</v>
      </c>
    </row>
    <row r="11731" spans="1:25">
      <c r="A11731" t="s">
        <v>5429</v>
      </c>
      <c r="B11731">
        <v>36</v>
      </c>
      <c r="C11731" t="s">
        <v>24</v>
      </c>
      <c r="D11731" t="s">
        <v>25</v>
      </c>
      <c r="E11731" s="6" t="s">
        <v>23801</v>
      </c>
      <c r="F11731" t="s">
        <v>21</v>
      </c>
      <c r="G11731">
        <v>6</v>
      </c>
      <c r="H11731">
        <v>2</v>
      </c>
      <c r="I11731">
        <v>52</v>
      </c>
      <c r="J11731">
        <v>5</v>
      </c>
      <c r="K11731">
        <v>73.56</v>
      </c>
      <c r="L11731" t="str">
        <f t="shared" si="1098"/>
        <v/>
      </c>
      <c r="M11731">
        <v>0</v>
      </c>
      <c r="N11731" t="str">
        <f t="shared" si="1099"/>
        <v/>
      </c>
      <c r="O11731">
        <v>22</v>
      </c>
      <c r="P11731" s="11">
        <v>0.33333333333333298</v>
      </c>
      <c r="Q11731" s="11">
        <v>9.6153846153846104E-2</v>
      </c>
      <c r="R11731" s="12">
        <v>0</v>
      </c>
      <c r="S11731" t="s">
        <v>27</v>
      </c>
      <c r="T11731">
        <v>1</v>
      </c>
      <c r="U11731">
        <f t="shared" si="1100"/>
        <v>4</v>
      </c>
      <c r="V11731">
        <f t="shared" si="1101"/>
        <v>1</v>
      </c>
      <c r="W11731">
        <f t="shared" si="1102"/>
        <v>2</v>
      </c>
      <c r="X11731" t="str">
        <f t="shared" si="1103"/>
        <v>412</v>
      </c>
      <c r="Y11731" t="str">
        <f>IF(Table1[[#This Row],[RFM_Score]]="555","Champion", IF(AND(J11731&gt;=4,V11731&gt;=4),"Loyal", IF(U11731&lt;=2,"At Risk", IF(W11731&gt;=4,"Potential Loyalist","Others"))))</f>
        <v>Others</v>
      </c>
    </row>
    <row r="11732" spans="1:25">
      <c r="A11732" t="s">
        <v>1448</v>
      </c>
      <c r="B11732">
        <v>41</v>
      </c>
      <c r="C11732" t="s">
        <v>19</v>
      </c>
      <c r="D11732" t="s">
        <v>29</v>
      </c>
      <c r="E11732" s="6" t="s">
        <v>23802</v>
      </c>
      <c r="F11732" t="s">
        <v>60</v>
      </c>
      <c r="G11732">
        <v>3</v>
      </c>
      <c r="H11732">
        <v>1</v>
      </c>
      <c r="I11732">
        <v>53</v>
      </c>
      <c r="J11732">
        <v>1</v>
      </c>
      <c r="K11732">
        <v>73.48</v>
      </c>
      <c r="L11732" t="str">
        <f t="shared" si="1098"/>
        <v/>
      </c>
      <c r="M11732">
        <v>0</v>
      </c>
      <c r="N11732" t="str">
        <f t="shared" si="1099"/>
        <v/>
      </c>
      <c r="O11732">
        <v>45</v>
      </c>
      <c r="P11732" s="11">
        <v>0.33333333333333298</v>
      </c>
      <c r="Q11732" s="11">
        <v>1.8867924528301799E-2</v>
      </c>
      <c r="R11732" s="12">
        <v>0</v>
      </c>
      <c r="S11732" t="s">
        <v>27</v>
      </c>
      <c r="T11732">
        <v>0</v>
      </c>
      <c r="U11732">
        <f t="shared" si="1100"/>
        <v>3</v>
      </c>
      <c r="V11732">
        <f t="shared" si="1101"/>
        <v>1</v>
      </c>
      <c r="W11732">
        <f t="shared" si="1102"/>
        <v>2</v>
      </c>
      <c r="X11732" t="str">
        <f t="shared" si="1103"/>
        <v>312</v>
      </c>
      <c r="Y11732" t="str">
        <f>IF(Table1[[#This Row],[RFM_Score]]="555","Champion", IF(AND(J11732&gt;=4,V11732&gt;=4),"Loyal", IF(U11732&lt;=2,"At Risk", IF(W11732&gt;=4,"Potential Loyalist","Others"))))</f>
        <v>Others</v>
      </c>
    </row>
    <row r="11733" spans="1:25">
      <c r="A11733" t="s">
        <v>9212</v>
      </c>
      <c r="B11733">
        <v>30</v>
      </c>
      <c r="C11733" t="s">
        <v>19</v>
      </c>
      <c r="D11733" t="s">
        <v>25</v>
      </c>
      <c r="E11733" s="6" t="s">
        <v>23803</v>
      </c>
      <c r="F11733" t="s">
        <v>30</v>
      </c>
      <c r="G11733">
        <v>4</v>
      </c>
      <c r="H11733">
        <v>2</v>
      </c>
      <c r="I11733">
        <v>51</v>
      </c>
      <c r="J11733">
        <v>3</v>
      </c>
      <c r="K11733">
        <v>73.3</v>
      </c>
      <c r="L11733" t="str">
        <f t="shared" si="1098"/>
        <v/>
      </c>
      <c r="M11733">
        <v>0</v>
      </c>
      <c r="N11733" t="str">
        <f t="shared" si="1099"/>
        <v/>
      </c>
      <c r="O11733">
        <v>6</v>
      </c>
      <c r="P11733" s="11">
        <v>0.5</v>
      </c>
      <c r="Q11733" s="11">
        <v>5.8823529411764698E-2</v>
      </c>
      <c r="R11733" s="12">
        <v>0</v>
      </c>
      <c r="S11733" t="s">
        <v>27</v>
      </c>
      <c r="T11733">
        <v>0</v>
      </c>
      <c r="U11733">
        <f t="shared" si="1100"/>
        <v>5</v>
      </c>
      <c r="V11733">
        <f t="shared" si="1101"/>
        <v>1</v>
      </c>
      <c r="W11733">
        <f t="shared" si="1102"/>
        <v>2</v>
      </c>
      <c r="X11733" t="str">
        <f t="shared" si="1103"/>
        <v>512</v>
      </c>
      <c r="Y11733" t="str">
        <f>IF(Table1[[#This Row],[RFM_Score]]="555","Champion", IF(AND(J11733&gt;=4,V11733&gt;=4),"Loyal", IF(U11733&lt;=2,"At Risk", IF(W11733&gt;=4,"Potential Loyalist","Others"))))</f>
        <v>Others</v>
      </c>
    </row>
    <row r="11734" spans="1:25">
      <c r="A11734" t="s">
        <v>10031</v>
      </c>
      <c r="B11734">
        <v>49</v>
      </c>
      <c r="C11734" t="s">
        <v>24</v>
      </c>
      <c r="D11734" t="s">
        <v>41</v>
      </c>
      <c r="E11734" s="6" t="s">
        <v>23804</v>
      </c>
      <c r="F11734" t="s">
        <v>60</v>
      </c>
      <c r="G11734">
        <v>0</v>
      </c>
      <c r="H11734">
        <v>0</v>
      </c>
      <c r="I11734">
        <v>60</v>
      </c>
      <c r="J11734">
        <v>4</v>
      </c>
      <c r="K11734">
        <v>73.23</v>
      </c>
      <c r="L11734" t="str">
        <f t="shared" si="1098"/>
        <v/>
      </c>
      <c r="M11734">
        <v>0</v>
      </c>
      <c r="N11734" t="str">
        <f t="shared" si="1099"/>
        <v/>
      </c>
      <c r="O11734">
        <v>6</v>
      </c>
      <c r="P11734" s="11">
        <v>0</v>
      </c>
      <c r="Q11734" s="11">
        <v>6.6666666666666596E-2</v>
      </c>
      <c r="R11734" s="12">
        <v>0</v>
      </c>
      <c r="S11734" t="s">
        <v>27</v>
      </c>
      <c r="T11734">
        <v>0</v>
      </c>
      <c r="U11734">
        <f t="shared" si="1100"/>
        <v>5</v>
      </c>
      <c r="V11734">
        <f t="shared" si="1101"/>
        <v>1</v>
      </c>
      <c r="W11734">
        <f t="shared" si="1102"/>
        <v>2</v>
      </c>
      <c r="X11734" t="str">
        <f t="shared" si="1103"/>
        <v>512</v>
      </c>
      <c r="Y11734" t="str">
        <f>IF(Table1[[#This Row],[RFM_Score]]="555","Champion", IF(AND(J11734&gt;=4,V11734&gt;=4),"Loyal", IF(U11734&lt;=2,"At Risk", IF(W11734&gt;=4,"Potential Loyalist","Others"))))</f>
        <v>Others</v>
      </c>
    </row>
    <row r="11735" spans="1:25">
      <c r="A11735" t="s">
        <v>8296</v>
      </c>
      <c r="B11735">
        <v>38</v>
      </c>
      <c r="C11735" t="s">
        <v>19</v>
      </c>
      <c r="D11735" t="s">
        <v>20</v>
      </c>
      <c r="E11735" s="6" t="s">
        <v>23805</v>
      </c>
      <c r="F11735" t="s">
        <v>26</v>
      </c>
      <c r="G11735">
        <v>3</v>
      </c>
      <c r="H11735">
        <v>2</v>
      </c>
      <c r="I11735">
        <v>62</v>
      </c>
      <c r="J11735">
        <v>3</v>
      </c>
      <c r="K11735">
        <v>73.010000000000005</v>
      </c>
      <c r="L11735" t="str">
        <f t="shared" si="1098"/>
        <v/>
      </c>
      <c r="M11735">
        <v>0</v>
      </c>
      <c r="N11735" t="str">
        <f t="shared" si="1099"/>
        <v/>
      </c>
      <c r="O11735">
        <v>13</v>
      </c>
      <c r="P11735" s="11">
        <v>0.66666666666666596</v>
      </c>
      <c r="Q11735" s="11">
        <v>4.8387096774193498E-2</v>
      </c>
      <c r="R11735" s="12">
        <v>0</v>
      </c>
      <c r="S11735" t="s">
        <v>27</v>
      </c>
      <c r="T11735">
        <v>0</v>
      </c>
      <c r="U11735">
        <f t="shared" si="1100"/>
        <v>5</v>
      </c>
      <c r="V11735">
        <f t="shared" si="1101"/>
        <v>1</v>
      </c>
      <c r="W11735">
        <f t="shared" si="1102"/>
        <v>2</v>
      </c>
      <c r="X11735" t="str">
        <f t="shared" si="1103"/>
        <v>512</v>
      </c>
      <c r="Y11735" t="str">
        <f>IF(Table1[[#This Row],[RFM_Score]]="555","Champion", IF(AND(J11735&gt;=4,V11735&gt;=4),"Loyal", IF(U11735&lt;=2,"At Risk", IF(W11735&gt;=4,"Potential Loyalist","Others"))))</f>
        <v>Others</v>
      </c>
    </row>
    <row r="11736" spans="1:25">
      <c r="A11736" t="s">
        <v>9420</v>
      </c>
      <c r="B11736">
        <v>22</v>
      </c>
      <c r="C11736" t="s">
        <v>19</v>
      </c>
      <c r="D11736" t="s">
        <v>25</v>
      </c>
      <c r="E11736" s="6" t="s">
        <v>23806</v>
      </c>
      <c r="F11736" t="s">
        <v>60</v>
      </c>
      <c r="G11736">
        <v>2</v>
      </c>
      <c r="H11736">
        <v>0</v>
      </c>
      <c r="I11736">
        <v>38</v>
      </c>
      <c r="J11736">
        <v>1</v>
      </c>
      <c r="K11736">
        <v>72.45</v>
      </c>
      <c r="L11736" t="str">
        <f t="shared" si="1098"/>
        <v/>
      </c>
      <c r="M11736">
        <v>0</v>
      </c>
      <c r="N11736" t="str">
        <f t="shared" si="1099"/>
        <v/>
      </c>
      <c r="O11736">
        <v>5</v>
      </c>
      <c r="P11736" s="11">
        <v>0</v>
      </c>
      <c r="Q11736" s="11">
        <v>2.6315789473684199E-2</v>
      </c>
      <c r="R11736" s="12">
        <v>0</v>
      </c>
      <c r="S11736" t="s">
        <v>27</v>
      </c>
      <c r="T11736">
        <v>0</v>
      </c>
      <c r="U11736">
        <f t="shared" si="1100"/>
        <v>5</v>
      </c>
      <c r="V11736">
        <f t="shared" si="1101"/>
        <v>1</v>
      </c>
      <c r="W11736">
        <f t="shared" si="1102"/>
        <v>2</v>
      </c>
      <c r="X11736" t="str">
        <f t="shared" si="1103"/>
        <v>512</v>
      </c>
      <c r="Y11736" t="str">
        <f>IF(Table1[[#This Row],[RFM_Score]]="555","Champion", IF(AND(J11736&gt;=4,V11736&gt;=4),"Loyal", IF(U11736&lt;=2,"At Risk", IF(W11736&gt;=4,"Potential Loyalist","Others"))))</f>
        <v>Others</v>
      </c>
    </row>
    <row r="11737" spans="1:25">
      <c r="A11737" t="s">
        <v>7039</v>
      </c>
      <c r="B11737">
        <v>43</v>
      </c>
      <c r="C11737" t="s">
        <v>24</v>
      </c>
      <c r="D11737" t="s">
        <v>25</v>
      </c>
      <c r="E11737" s="6" t="s">
        <v>23807</v>
      </c>
      <c r="F11737" t="s">
        <v>26</v>
      </c>
      <c r="G11737">
        <v>2</v>
      </c>
      <c r="H11737">
        <v>1</v>
      </c>
      <c r="I11737">
        <v>48</v>
      </c>
      <c r="J11737">
        <v>2</v>
      </c>
      <c r="K11737">
        <v>71.099999999999994</v>
      </c>
      <c r="L11737" t="str">
        <f t="shared" si="1098"/>
        <v/>
      </c>
      <c r="M11737">
        <v>0</v>
      </c>
      <c r="N11737" t="str">
        <f t="shared" si="1099"/>
        <v/>
      </c>
      <c r="O11737">
        <v>37</v>
      </c>
      <c r="P11737" s="11">
        <v>0.5</v>
      </c>
      <c r="Q11737" s="11">
        <v>4.1666666666666602E-2</v>
      </c>
      <c r="R11737" s="12">
        <v>0</v>
      </c>
      <c r="S11737" t="s">
        <v>27</v>
      </c>
      <c r="T11737">
        <v>0</v>
      </c>
      <c r="U11737">
        <f t="shared" si="1100"/>
        <v>4</v>
      </c>
      <c r="V11737">
        <f t="shared" si="1101"/>
        <v>1</v>
      </c>
      <c r="W11737">
        <f t="shared" si="1102"/>
        <v>2</v>
      </c>
      <c r="X11737" t="str">
        <f t="shared" si="1103"/>
        <v>412</v>
      </c>
      <c r="Y11737" t="str">
        <f>IF(Table1[[#This Row],[RFM_Score]]="555","Champion", IF(AND(J11737&gt;=4,V11737&gt;=4),"Loyal", IF(U11737&lt;=2,"At Risk", IF(W11737&gt;=4,"Potential Loyalist","Others"))))</f>
        <v>Others</v>
      </c>
    </row>
    <row r="11738" spans="1:25">
      <c r="A11738" t="s">
        <v>5301</v>
      </c>
      <c r="B11738">
        <v>49</v>
      </c>
      <c r="C11738" t="s">
        <v>19</v>
      </c>
      <c r="D11738" t="s">
        <v>25</v>
      </c>
      <c r="E11738" s="6" t="s">
        <v>23808</v>
      </c>
      <c r="F11738" t="s">
        <v>60</v>
      </c>
      <c r="G11738">
        <v>0</v>
      </c>
      <c r="H11738">
        <v>0</v>
      </c>
      <c r="I11738">
        <v>42</v>
      </c>
      <c r="J11738">
        <v>1</v>
      </c>
      <c r="K11738">
        <v>70.89</v>
      </c>
      <c r="L11738" t="str">
        <f t="shared" si="1098"/>
        <v/>
      </c>
      <c r="M11738">
        <v>0</v>
      </c>
      <c r="N11738" t="str">
        <f t="shared" si="1099"/>
        <v/>
      </c>
      <c r="O11738">
        <v>10</v>
      </c>
      <c r="P11738" s="11">
        <v>0</v>
      </c>
      <c r="Q11738" s="11">
        <v>2.3809523809523801E-2</v>
      </c>
      <c r="R11738" s="12">
        <v>0</v>
      </c>
      <c r="S11738" t="s">
        <v>27</v>
      </c>
      <c r="T11738">
        <v>0</v>
      </c>
      <c r="U11738">
        <f t="shared" si="1100"/>
        <v>5</v>
      </c>
      <c r="V11738">
        <f t="shared" si="1101"/>
        <v>1</v>
      </c>
      <c r="W11738">
        <f t="shared" si="1102"/>
        <v>2</v>
      </c>
      <c r="X11738" t="str">
        <f t="shared" si="1103"/>
        <v>512</v>
      </c>
      <c r="Y11738" t="str">
        <f>IF(Table1[[#This Row],[RFM_Score]]="555","Champion", IF(AND(J11738&gt;=4,V11738&gt;=4),"Loyal", IF(U11738&lt;=2,"At Risk", IF(W11738&gt;=4,"Potential Loyalist","Others"))))</f>
        <v>Others</v>
      </c>
    </row>
    <row r="11739" spans="1:25">
      <c r="A11739" t="s">
        <v>6408</v>
      </c>
      <c r="B11739">
        <v>32</v>
      </c>
      <c r="C11739" t="s">
        <v>24</v>
      </c>
      <c r="D11739" t="s">
        <v>35</v>
      </c>
      <c r="E11739" s="6" t="s">
        <v>23809</v>
      </c>
      <c r="F11739" t="s">
        <v>26</v>
      </c>
      <c r="G11739">
        <v>1</v>
      </c>
      <c r="H11739">
        <v>0</v>
      </c>
      <c r="I11739">
        <v>47</v>
      </c>
      <c r="J11739">
        <v>0</v>
      </c>
      <c r="K11739">
        <v>70.52</v>
      </c>
      <c r="L11739" t="str">
        <f t="shared" si="1098"/>
        <v/>
      </c>
      <c r="M11739">
        <v>0</v>
      </c>
      <c r="N11739" t="str">
        <f t="shared" si="1099"/>
        <v/>
      </c>
      <c r="O11739">
        <v>12</v>
      </c>
      <c r="P11739" s="11">
        <v>0</v>
      </c>
      <c r="Q11739" s="11">
        <v>0</v>
      </c>
      <c r="R11739" s="12">
        <v>0</v>
      </c>
      <c r="S11739" t="s">
        <v>27</v>
      </c>
      <c r="T11739">
        <v>0</v>
      </c>
      <c r="U11739">
        <f t="shared" si="1100"/>
        <v>5</v>
      </c>
      <c r="V11739">
        <f t="shared" si="1101"/>
        <v>1</v>
      </c>
      <c r="W11739">
        <f t="shared" si="1102"/>
        <v>2</v>
      </c>
      <c r="X11739" t="str">
        <f t="shared" si="1103"/>
        <v>512</v>
      </c>
      <c r="Y11739" t="str">
        <f>IF(Table1[[#This Row],[RFM_Score]]="555","Champion", IF(AND(J11739&gt;=4,V11739&gt;=4),"Loyal", IF(U11739&lt;=2,"At Risk", IF(W11739&gt;=4,"Potential Loyalist","Others"))))</f>
        <v>Others</v>
      </c>
    </row>
    <row r="11740" spans="1:25">
      <c r="A11740" t="s">
        <v>2236</v>
      </c>
      <c r="B11740">
        <v>40</v>
      </c>
      <c r="C11740" t="s">
        <v>24</v>
      </c>
      <c r="D11740" t="s">
        <v>20</v>
      </c>
      <c r="E11740" s="6" t="s">
        <v>23810</v>
      </c>
      <c r="F11740" t="s">
        <v>30</v>
      </c>
      <c r="G11740">
        <v>4</v>
      </c>
      <c r="H11740">
        <v>4</v>
      </c>
      <c r="I11740">
        <v>52</v>
      </c>
      <c r="J11740">
        <v>3</v>
      </c>
      <c r="K11740">
        <v>70.459999999999994</v>
      </c>
      <c r="L11740" t="str">
        <f t="shared" si="1098"/>
        <v/>
      </c>
      <c r="M11740">
        <v>0</v>
      </c>
      <c r="N11740" t="str">
        <f t="shared" si="1099"/>
        <v/>
      </c>
      <c r="O11740">
        <v>5</v>
      </c>
      <c r="P11740" s="11">
        <v>1</v>
      </c>
      <c r="Q11740" s="11">
        <v>5.7692307692307598E-2</v>
      </c>
      <c r="R11740" s="12">
        <v>0</v>
      </c>
      <c r="S11740" t="s">
        <v>27</v>
      </c>
      <c r="T11740">
        <v>0</v>
      </c>
      <c r="U11740">
        <f t="shared" si="1100"/>
        <v>5</v>
      </c>
      <c r="V11740">
        <f t="shared" si="1101"/>
        <v>1</v>
      </c>
      <c r="W11740">
        <f t="shared" si="1102"/>
        <v>2</v>
      </c>
      <c r="X11740" t="str">
        <f t="shared" si="1103"/>
        <v>512</v>
      </c>
      <c r="Y11740" t="str">
        <f>IF(Table1[[#This Row],[RFM_Score]]="555","Champion", IF(AND(J11740&gt;=4,V11740&gt;=4),"Loyal", IF(U11740&lt;=2,"At Risk", IF(W11740&gt;=4,"Potential Loyalist","Others"))))</f>
        <v>Others</v>
      </c>
    </row>
    <row r="11741" spans="1:25">
      <c r="A11741" t="s">
        <v>6908</v>
      </c>
      <c r="B11741">
        <v>42</v>
      </c>
      <c r="C11741" t="s">
        <v>24</v>
      </c>
      <c r="D11741" t="s">
        <v>41</v>
      </c>
      <c r="E11741" s="6" t="s">
        <v>23811</v>
      </c>
      <c r="F11741" t="s">
        <v>37</v>
      </c>
      <c r="G11741">
        <v>3</v>
      </c>
      <c r="H11741">
        <v>1</v>
      </c>
      <c r="I11741">
        <v>42</v>
      </c>
      <c r="J11741">
        <v>3</v>
      </c>
      <c r="K11741">
        <v>69.91</v>
      </c>
      <c r="L11741" t="str">
        <f t="shared" si="1098"/>
        <v/>
      </c>
      <c r="M11741">
        <v>0</v>
      </c>
      <c r="N11741" t="str">
        <f t="shared" si="1099"/>
        <v/>
      </c>
      <c r="O11741">
        <v>25</v>
      </c>
      <c r="P11741" s="11">
        <v>0.33333333333333298</v>
      </c>
      <c r="Q11741" s="11">
        <v>7.1428571428571397E-2</v>
      </c>
      <c r="R11741" s="12">
        <v>0</v>
      </c>
      <c r="S11741" t="s">
        <v>27</v>
      </c>
      <c r="T11741">
        <v>0</v>
      </c>
      <c r="U11741">
        <f t="shared" si="1100"/>
        <v>4</v>
      </c>
      <c r="V11741">
        <f t="shared" si="1101"/>
        <v>1</v>
      </c>
      <c r="W11741">
        <f t="shared" si="1102"/>
        <v>2</v>
      </c>
      <c r="X11741" t="str">
        <f t="shared" si="1103"/>
        <v>412</v>
      </c>
      <c r="Y11741" t="str">
        <f>IF(Table1[[#This Row],[RFM_Score]]="555","Champion", IF(AND(J11741&gt;=4,V11741&gt;=4),"Loyal", IF(U11741&lt;=2,"At Risk", IF(W11741&gt;=4,"Potential Loyalist","Others"))))</f>
        <v>Others</v>
      </c>
    </row>
    <row r="11742" spans="1:25">
      <c r="A11742" t="s">
        <v>6190</v>
      </c>
      <c r="B11742">
        <v>24</v>
      </c>
      <c r="C11742" t="s">
        <v>19</v>
      </c>
      <c r="D11742" t="s">
        <v>41</v>
      </c>
      <c r="E11742" s="6" t="s">
        <v>23812</v>
      </c>
      <c r="F11742" t="s">
        <v>21</v>
      </c>
      <c r="G11742">
        <v>2</v>
      </c>
      <c r="H11742">
        <v>0</v>
      </c>
      <c r="I11742">
        <v>52</v>
      </c>
      <c r="J11742">
        <v>5</v>
      </c>
      <c r="K11742">
        <v>69.83</v>
      </c>
      <c r="L11742" t="str">
        <f t="shared" si="1098"/>
        <v/>
      </c>
      <c r="M11742">
        <v>0</v>
      </c>
      <c r="N11742" t="str">
        <f t="shared" si="1099"/>
        <v/>
      </c>
      <c r="O11742">
        <v>46</v>
      </c>
      <c r="P11742" s="11">
        <v>0</v>
      </c>
      <c r="Q11742" s="11">
        <v>9.6153846153846104E-2</v>
      </c>
      <c r="R11742" s="12">
        <v>0</v>
      </c>
      <c r="S11742" t="s">
        <v>27</v>
      </c>
      <c r="T11742">
        <v>0</v>
      </c>
      <c r="U11742">
        <f t="shared" si="1100"/>
        <v>3</v>
      </c>
      <c r="V11742">
        <f t="shared" si="1101"/>
        <v>1</v>
      </c>
      <c r="W11742">
        <f t="shared" si="1102"/>
        <v>2</v>
      </c>
      <c r="X11742" t="str">
        <f t="shared" si="1103"/>
        <v>312</v>
      </c>
      <c r="Y11742" t="str">
        <f>IF(Table1[[#This Row],[RFM_Score]]="555","Champion", IF(AND(J11742&gt;=4,V11742&gt;=4),"Loyal", IF(U11742&lt;=2,"At Risk", IF(W11742&gt;=4,"Potential Loyalist","Others"))))</f>
        <v>Others</v>
      </c>
    </row>
    <row r="11743" spans="1:25">
      <c r="A11743" t="s">
        <v>2682</v>
      </c>
      <c r="B11743">
        <v>25</v>
      </c>
      <c r="C11743" t="s">
        <v>24</v>
      </c>
      <c r="D11743" t="s">
        <v>20</v>
      </c>
      <c r="E11743" s="6" t="s">
        <v>23813</v>
      </c>
      <c r="F11743" t="s">
        <v>21</v>
      </c>
      <c r="G11743">
        <v>0</v>
      </c>
      <c r="H11743">
        <v>0</v>
      </c>
      <c r="I11743">
        <v>52</v>
      </c>
      <c r="J11743">
        <v>2</v>
      </c>
      <c r="K11743">
        <v>69.42</v>
      </c>
      <c r="L11743" t="str">
        <f t="shared" si="1098"/>
        <v/>
      </c>
      <c r="M11743">
        <v>0</v>
      </c>
      <c r="N11743" t="str">
        <f t="shared" si="1099"/>
        <v/>
      </c>
      <c r="O11743">
        <v>5</v>
      </c>
      <c r="P11743" s="11">
        <v>0</v>
      </c>
      <c r="Q11743" s="11">
        <v>3.8461538461538401E-2</v>
      </c>
      <c r="R11743" s="12">
        <v>0</v>
      </c>
      <c r="S11743" t="s">
        <v>27</v>
      </c>
      <c r="T11743">
        <v>1</v>
      </c>
      <c r="U11743">
        <f t="shared" si="1100"/>
        <v>5</v>
      </c>
      <c r="V11743">
        <f t="shared" si="1101"/>
        <v>1</v>
      </c>
      <c r="W11743">
        <f t="shared" si="1102"/>
        <v>2</v>
      </c>
      <c r="X11743" t="str">
        <f t="shared" si="1103"/>
        <v>512</v>
      </c>
      <c r="Y11743" t="str">
        <f>IF(Table1[[#This Row],[RFM_Score]]="555","Champion", IF(AND(J11743&gt;=4,V11743&gt;=4),"Loyal", IF(U11743&lt;=2,"At Risk", IF(W11743&gt;=4,"Potential Loyalist","Others"))))</f>
        <v>Others</v>
      </c>
    </row>
    <row r="11744" spans="1:25">
      <c r="A11744" t="s">
        <v>9711</v>
      </c>
      <c r="B11744">
        <v>42</v>
      </c>
      <c r="C11744" t="s">
        <v>24</v>
      </c>
      <c r="D11744" t="s">
        <v>29</v>
      </c>
      <c r="E11744" s="6" t="s">
        <v>23814</v>
      </c>
      <c r="F11744" t="s">
        <v>21</v>
      </c>
      <c r="G11744">
        <v>3</v>
      </c>
      <c r="H11744">
        <v>2</v>
      </c>
      <c r="I11744">
        <v>40</v>
      </c>
      <c r="J11744">
        <v>4</v>
      </c>
      <c r="K11744">
        <v>69.33</v>
      </c>
      <c r="L11744" t="str">
        <f t="shared" si="1098"/>
        <v/>
      </c>
      <c r="M11744">
        <v>0</v>
      </c>
      <c r="N11744" t="str">
        <f t="shared" si="1099"/>
        <v/>
      </c>
      <c r="O11744">
        <v>3</v>
      </c>
      <c r="P11744" s="11">
        <v>0.66666666666666596</v>
      </c>
      <c r="Q11744" s="11">
        <v>0.1</v>
      </c>
      <c r="R11744" s="12">
        <v>0</v>
      </c>
      <c r="S11744" t="s">
        <v>27</v>
      </c>
      <c r="T11744">
        <v>0</v>
      </c>
      <c r="U11744">
        <f t="shared" si="1100"/>
        <v>5</v>
      </c>
      <c r="V11744">
        <f t="shared" si="1101"/>
        <v>1</v>
      </c>
      <c r="W11744">
        <f t="shared" si="1102"/>
        <v>2</v>
      </c>
      <c r="X11744" t="str">
        <f t="shared" si="1103"/>
        <v>512</v>
      </c>
      <c r="Y11744" t="str">
        <f>IF(Table1[[#This Row],[RFM_Score]]="555","Champion", IF(AND(J11744&gt;=4,V11744&gt;=4),"Loyal", IF(U11744&lt;=2,"At Risk", IF(W11744&gt;=4,"Potential Loyalist","Others"))))</f>
        <v>Others</v>
      </c>
    </row>
    <row r="11745" spans="1:25">
      <c r="A11745" t="s">
        <v>4011</v>
      </c>
      <c r="B11745">
        <v>39</v>
      </c>
      <c r="C11745" t="s">
        <v>19</v>
      </c>
      <c r="D11745" t="s">
        <v>29</v>
      </c>
      <c r="E11745" s="6" t="s">
        <v>23815</v>
      </c>
      <c r="F11745" t="s">
        <v>60</v>
      </c>
      <c r="G11745">
        <v>0</v>
      </c>
      <c r="H11745">
        <v>0</v>
      </c>
      <c r="I11745">
        <v>58</v>
      </c>
      <c r="J11745">
        <v>6</v>
      </c>
      <c r="K11745">
        <v>69.06</v>
      </c>
      <c r="L11745" t="str">
        <f t="shared" si="1098"/>
        <v/>
      </c>
      <c r="M11745">
        <v>0</v>
      </c>
      <c r="N11745" t="str">
        <f t="shared" si="1099"/>
        <v/>
      </c>
      <c r="O11745">
        <v>37</v>
      </c>
      <c r="P11745" s="11">
        <v>0</v>
      </c>
      <c r="Q11745" s="11">
        <v>0.10344827586206801</v>
      </c>
      <c r="R11745" s="12">
        <v>0</v>
      </c>
      <c r="S11745" t="s">
        <v>27</v>
      </c>
      <c r="T11745">
        <v>0</v>
      </c>
      <c r="U11745">
        <f t="shared" si="1100"/>
        <v>4</v>
      </c>
      <c r="V11745">
        <f t="shared" si="1101"/>
        <v>1</v>
      </c>
      <c r="W11745">
        <f t="shared" si="1102"/>
        <v>2</v>
      </c>
      <c r="X11745" t="str">
        <f t="shared" si="1103"/>
        <v>412</v>
      </c>
      <c r="Y11745" t="str">
        <f>IF(Table1[[#This Row],[RFM_Score]]="555","Champion", IF(AND(J11745&gt;=4,V11745&gt;=4),"Loyal", IF(U11745&lt;=2,"At Risk", IF(W11745&gt;=4,"Potential Loyalist","Others"))))</f>
        <v>Others</v>
      </c>
    </row>
    <row r="11746" spans="1:25">
      <c r="A11746" t="s">
        <v>10661</v>
      </c>
      <c r="B11746">
        <v>49</v>
      </c>
      <c r="C11746" t="s">
        <v>19</v>
      </c>
      <c r="D11746" t="s">
        <v>25</v>
      </c>
      <c r="E11746" s="6" t="s">
        <v>23816</v>
      </c>
      <c r="F11746" t="s">
        <v>21</v>
      </c>
      <c r="G11746">
        <v>3</v>
      </c>
      <c r="H11746">
        <v>0</v>
      </c>
      <c r="I11746">
        <v>51</v>
      </c>
      <c r="J11746">
        <v>3</v>
      </c>
      <c r="K11746">
        <v>68.790000000000006</v>
      </c>
      <c r="L11746" t="str">
        <f t="shared" si="1098"/>
        <v/>
      </c>
      <c r="M11746">
        <v>0</v>
      </c>
      <c r="N11746" t="str">
        <f t="shared" si="1099"/>
        <v/>
      </c>
      <c r="O11746">
        <v>24</v>
      </c>
      <c r="P11746" s="11">
        <v>0</v>
      </c>
      <c r="Q11746" s="11">
        <v>5.8823529411764698E-2</v>
      </c>
      <c r="R11746" s="12">
        <v>0</v>
      </c>
      <c r="S11746" t="s">
        <v>27</v>
      </c>
      <c r="T11746">
        <v>0</v>
      </c>
      <c r="U11746">
        <f t="shared" si="1100"/>
        <v>4</v>
      </c>
      <c r="V11746">
        <f t="shared" si="1101"/>
        <v>1</v>
      </c>
      <c r="W11746">
        <f t="shared" si="1102"/>
        <v>2</v>
      </c>
      <c r="X11746" t="str">
        <f t="shared" si="1103"/>
        <v>412</v>
      </c>
      <c r="Y11746" t="str">
        <f>IF(Table1[[#This Row],[RFM_Score]]="555","Champion", IF(AND(J11746&gt;=4,V11746&gt;=4),"Loyal", IF(U11746&lt;=2,"At Risk", IF(W11746&gt;=4,"Potential Loyalist","Others"))))</f>
        <v>Others</v>
      </c>
    </row>
    <row r="11747" spans="1:25">
      <c r="A11747" t="s">
        <v>319</v>
      </c>
      <c r="B11747">
        <v>54</v>
      </c>
      <c r="C11747" t="s">
        <v>19</v>
      </c>
      <c r="D11747" t="s">
        <v>25</v>
      </c>
      <c r="E11747" s="6" t="s">
        <v>23817</v>
      </c>
      <c r="F11747" t="s">
        <v>60</v>
      </c>
      <c r="G11747">
        <v>5</v>
      </c>
      <c r="H11747">
        <v>1</v>
      </c>
      <c r="I11747">
        <v>54</v>
      </c>
      <c r="J11747">
        <v>5</v>
      </c>
      <c r="K11747">
        <v>67.930000000000007</v>
      </c>
      <c r="L11747" t="str">
        <f t="shared" si="1098"/>
        <v/>
      </c>
      <c r="M11747">
        <v>0</v>
      </c>
      <c r="N11747" t="str">
        <f t="shared" si="1099"/>
        <v/>
      </c>
      <c r="O11747">
        <v>12</v>
      </c>
      <c r="P11747" s="11">
        <v>0.2</v>
      </c>
      <c r="Q11747" s="11">
        <v>9.2592592592592504E-2</v>
      </c>
      <c r="R11747" s="12">
        <v>0</v>
      </c>
      <c r="S11747" t="s">
        <v>27</v>
      </c>
      <c r="T11747">
        <v>0</v>
      </c>
      <c r="U11747">
        <f t="shared" si="1100"/>
        <v>5</v>
      </c>
      <c r="V11747">
        <f t="shared" si="1101"/>
        <v>1</v>
      </c>
      <c r="W11747">
        <f t="shared" si="1102"/>
        <v>2</v>
      </c>
      <c r="X11747" t="str">
        <f t="shared" si="1103"/>
        <v>512</v>
      </c>
      <c r="Y11747" t="str">
        <f>IF(Table1[[#This Row],[RFM_Score]]="555","Champion", IF(AND(J11747&gt;=4,V11747&gt;=4),"Loyal", IF(U11747&lt;=2,"At Risk", IF(W11747&gt;=4,"Potential Loyalist","Others"))))</f>
        <v>Others</v>
      </c>
    </row>
    <row r="11748" spans="1:25">
      <c r="A11748" t="s">
        <v>6123</v>
      </c>
      <c r="B11748">
        <v>31</v>
      </c>
      <c r="C11748" t="s">
        <v>19</v>
      </c>
      <c r="D11748" t="s">
        <v>25</v>
      </c>
      <c r="E11748" s="6" t="s">
        <v>23818</v>
      </c>
      <c r="F11748" t="s">
        <v>26</v>
      </c>
      <c r="G11748">
        <v>3</v>
      </c>
      <c r="H11748">
        <v>0</v>
      </c>
      <c r="I11748">
        <v>45</v>
      </c>
      <c r="J11748">
        <v>1</v>
      </c>
      <c r="K11748">
        <v>67.510000000000005</v>
      </c>
      <c r="L11748" t="str">
        <f t="shared" si="1098"/>
        <v/>
      </c>
      <c r="M11748">
        <v>0</v>
      </c>
      <c r="N11748" t="str">
        <f t="shared" si="1099"/>
        <v/>
      </c>
      <c r="O11748">
        <v>3</v>
      </c>
      <c r="P11748" s="11">
        <v>0</v>
      </c>
      <c r="Q11748" s="11">
        <v>2.2222222222222199E-2</v>
      </c>
      <c r="R11748" s="12">
        <v>0</v>
      </c>
      <c r="S11748" t="s">
        <v>27</v>
      </c>
      <c r="T11748">
        <v>0</v>
      </c>
      <c r="U11748">
        <f t="shared" si="1100"/>
        <v>5</v>
      </c>
      <c r="V11748">
        <f t="shared" si="1101"/>
        <v>1</v>
      </c>
      <c r="W11748">
        <f t="shared" si="1102"/>
        <v>2</v>
      </c>
      <c r="X11748" t="str">
        <f t="shared" si="1103"/>
        <v>512</v>
      </c>
      <c r="Y11748" t="str">
        <f>IF(Table1[[#This Row],[RFM_Score]]="555","Champion", IF(AND(J11748&gt;=4,V11748&gt;=4),"Loyal", IF(U11748&lt;=2,"At Risk", IF(W11748&gt;=4,"Potential Loyalist","Others"))))</f>
        <v>Others</v>
      </c>
    </row>
    <row r="11749" spans="1:25">
      <c r="A11749" t="s">
        <v>9875</v>
      </c>
      <c r="B11749">
        <v>23</v>
      </c>
      <c r="C11749" t="s">
        <v>24</v>
      </c>
      <c r="D11749" t="s">
        <v>29</v>
      </c>
      <c r="E11749" s="6" t="s">
        <v>23819</v>
      </c>
      <c r="F11749" t="s">
        <v>21</v>
      </c>
      <c r="G11749">
        <v>3</v>
      </c>
      <c r="H11749">
        <v>1</v>
      </c>
      <c r="I11749">
        <v>39</v>
      </c>
      <c r="J11749">
        <v>2</v>
      </c>
      <c r="K11749">
        <v>67.36</v>
      </c>
      <c r="L11749" t="str">
        <f t="shared" si="1098"/>
        <v/>
      </c>
      <c r="M11749">
        <v>0</v>
      </c>
      <c r="N11749" t="str">
        <f t="shared" si="1099"/>
        <v/>
      </c>
      <c r="O11749">
        <v>58</v>
      </c>
      <c r="P11749" s="11">
        <v>0.33333333333333298</v>
      </c>
      <c r="Q11749" s="11">
        <v>5.1282051282051197E-2</v>
      </c>
      <c r="R11749" s="12">
        <v>0</v>
      </c>
      <c r="S11749" t="s">
        <v>27</v>
      </c>
      <c r="T11749">
        <v>0</v>
      </c>
      <c r="U11749">
        <f t="shared" si="1100"/>
        <v>3</v>
      </c>
      <c r="V11749">
        <f t="shared" si="1101"/>
        <v>1</v>
      </c>
      <c r="W11749">
        <f t="shared" si="1102"/>
        <v>2</v>
      </c>
      <c r="X11749" t="str">
        <f t="shared" si="1103"/>
        <v>312</v>
      </c>
      <c r="Y11749" t="str">
        <f>IF(Table1[[#This Row],[RFM_Score]]="555","Champion", IF(AND(J11749&gt;=4,V11749&gt;=4),"Loyal", IF(U11749&lt;=2,"At Risk", IF(W11749&gt;=4,"Potential Loyalist","Others"))))</f>
        <v>Others</v>
      </c>
    </row>
    <row r="11750" spans="1:25">
      <c r="A11750" t="s">
        <v>5836</v>
      </c>
      <c r="B11750">
        <v>27</v>
      </c>
      <c r="C11750" t="s">
        <v>19</v>
      </c>
      <c r="D11750" t="s">
        <v>49</v>
      </c>
      <c r="E11750" s="6" t="s">
        <v>23820</v>
      </c>
      <c r="F11750" t="s">
        <v>30</v>
      </c>
      <c r="G11750">
        <v>5</v>
      </c>
      <c r="H11750">
        <v>2</v>
      </c>
      <c r="I11750">
        <v>53</v>
      </c>
      <c r="J11750">
        <v>4</v>
      </c>
      <c r="K11750">
        <v>67.180000000000007</v>
      </c>
      <c r="L11750" t="str">
        <f t="shared" si="1098"/>
        <v/>
      </c>
      <c r="M11750">
        <v>0</v>
      </c>
      <c r="N11750" t="str">
        <f t="shared" si="1099"/>
        <v/>
      </c>
      <c r="O11750">
        <v>21</v>
      </c>
      <c r="P11750" s="11">
        <v>0.4</v>
      </c>
      <c r="Q11750" s="11">
        <v>7.5471698113207503E-2</v>
      </c>
      <c r="R11750" s="12">
        <v>0</v>
      </c>
      <c r="S11750" t="s">
        <v>27</v>
      </c>
      <c r="T11750">
        <v>0</v>
      </c>
      <c r="U11750">
        <f t="shared" si="1100"/>
        <v>4</v>
      </c>
      <c r="V11750">
        <f t="shared" si="1101"/>
        <v>1</v>
      </c>
      <c r="W11750">
        <f t="shared" si="1102"/>
        <v>2</v>
      </c>
      <c r="X11750" t="str">
        <f t="shared" si="1103"/>
        <v>412</v>
      </c>
      <c r="Y11750" t="str">
        <f>IF(Table1[[#This Row],[RFM_Score]]="555","Champion", IF(AND(J11750&gt;=4,V11750&gt;=4),"Loyal", IF(U11750&lt;=2,"At Risk", IF(W11750&gt;=4,"Potential Loyalist","Others"))))</f>
        <v>Others</v>
      </c>
    </row>
    <row r="11751" spans="1:25">
      <c r="A11751" t="s">
        <v>11586</v>
      </c>
      <c r="B11751">
        <v>23</v>
      </c>
      <c r="C11751" t="s">
        <v>19</v>
      </c>
      <c r="D11751" t="s">
        <v>29</v>
      </c>
      <c r="E11751" s="6" t="s">
        <v>23821</v>
      </c>
      <c r="F11751" t="s">
        <v>62</v>
      </c>
      <c r="G11751">
        <v>4</v>
      </c>
      <c r="H11751">
        <v>0</v>
      </c>
      <c r="I11751">
        <v>47</v>
      </c>
      <c r="J11751">
        <v>1</v>
      </c>
      <c r="K11751">
        <v>66.91</v>
      </c>
      <c r="L11751" t="str">
        <f t="shared" si="1098"/>
        <v/>
      </c>
      <c r="M11751">
        <v>0</v>
      </c>
      <c r="N11751" t="str">
        <f t="shared" si="1099"/>
        <v/>
      </c>
      <c r="O11751">
        <v>90</v>
      </c>
      <c r="P11751" s="11">
        <v>0</v>
      </c>
      <c r="Q11751" s="11">
        <v>2.1276595744680799E-2</v>
      </c>
      <c r="R11751" s="12">
        <v>0</v>
      </c>
      <c r="S11751" t="s">
        <v>27</v>
      </c>
      <c r="T11751">
        <v>0</v>
      </c>
      <c r="U11751">
        <f t="shared" si="1100"/>
        <v>2</v>
      </c>
      <c r="V11751">
        <f t="shared" si="1101"/>
        <v>1</v>
      </c>
      <c r="W11751">
        <f t="shared" si="1102"/>
        <v>2</v>
      </c>
      <c r="X11751" t="str">
        <f t="shared" si="1103"/>
        <v>212</v>
      </c>
      <c r="Y11751" t="str">
        <f>IF(Table1[[#This Row],[RFM_Score]]="555","Champion", IF(AND(J11751&gt;=4,V11751&gt;=4),"Loyal", IF(U11751&lt;=2,"At Risk", IF(W11751&gt;=4,"Potential Loyalist","Others"))))</f>
        <v>At Risk</v>
      </c>
    </row>
    <row r="11752" spans="1:25">
      <c r="A11752" t="s">
        <v>809</v>
      </c>
      <c r="B11752">
        <v>42</v>
      </c>
      <c r="C11752" t="s">
        <v>24</v>
      </c>
      <c r="D11752" t="s">
        <v>25</v>
      </c>
      <c r="E11752" s="6" t="s">
        <v>23822</v>
      </c>
      <c r="F11752" t="s">
        <v>37</v>
      </c>
      <c r="G11752">
        <v>1</v>
      </c>
      <c r="H11752">
        <v>0</v>
      </c>
      <c r="I11752">
        <v>57</v>
      </c>
      <c r="J11752">
        <v>2</v>
      </c>
      <c r="K11752">
        <v>66.81</v>
      </c>
      <c r="L11752" t="str">
        <f t="shared" si="1098"/>
        <v/>
      </c>
      <c r="M11752">
        <v>0</v>
      </c>
      <c r="N11752" t="str">
        <f t="shared" si="1099"/>
        <v/>
      </c>
      <c r="O11752">
        <v>38</v>
      </c>
      <c r="P11752" s="11">
        <v>0</v>
      </c>
      <c r="Q11752" s="11">
        <v>3.5087719298245598E-2</v>
      </c>
      <c r="R11752" s="12">
        <v>0</v>
      </c>
      <c r="S11752" t="s">
        <v>27</v>
      </c>
      <c r="T11752">
        <v>0</v>
      </c>
      <c r="U11752">
        <f t="shared" si="1100"/>
        <v>4</v>
      </c>
      <c r="V11752">
        <f t="shared" si="1101"/>
        <v>1</v>
      </c>
      <c r="W11752">
        <f t="shared" si="1102"/>
        <v>2</v>
      </c>
      <c r="X11752" t="str">
        <f t="shared" si="1103"/>
        <v>412</v>
      </c>
      <c r="Y11752" t="str">
        <f>IF(Table1[[#This Row],[RFM_Score]]="555","Champion", IF(AND(J11752&gt;=4,V11752&gt;=4),"Loyal", IF(U11752&lt;=2,"At Risk", IF(W11752&gt;=4,"Potential Loyalist","Others"))))</f>
        <v>Others</v>
      </c>
    </row>
    <row r="11753" spans="1:25">
      <c r="A11753" t="s">
        <v>5491</v>
      </c>
      <c r="B11753">
        <v>46</v>
      </c>
      <c r="C11753" t="s">
        <v>19</v>
      </c>
      <c r="D11753" t="s">
        <v>29</v>
      </c>
      <c r="E11753" s="6" t="s">
        <v>23823</v>
      </c>
      <c r="F11753" t="s">
        <v>21</v>
      </c>
      <c r="G11753">
        <v>3</v>
      </c>
      <c r="H11753">
        <v>2</v>
      </c>
      <c r="I11753">
        <v>55</v>
      </c>
      <c r="J11753">
        <v>1</v>
      </c>
      <c r="K11753">
        <v>66.58</v>
      </c>
      <c r="L11753" t="str">
        <f t="shared" si="1098"/>
        <v/>
      </c>
      <c r="M11753">
        <v>0</v>
      </c>
      <c r="N11753" t="str">
        <f t="shared" si="1099"/>
        <v/>
      </c>
      <c r="O11753">
        <v>21</v>
      </c>
      <c r="P11753" s="11">
        <v>0.66666666666666596</v>
      </c>
      <c r="Q11753" s="11">
        <v>1.8181818181818101E-2</v>
      </c>
      <c r="R11753" s="12">
        <v>0</v>
      </c>
      <c r="S11753" t="s">
        <v>27</v>
      </c>
      <c r="T11753">
        <v>0</v>
      </c>
      <c r="U11753">
        <f t="shared" si="1100"/>
        <v>4</v>
      </c>
      <c r="V11753">
        <f t="shared" si="1101"/>
        <v>1</v>
      </c>
      <c r="W11753">
        <f t="shared" si="1102"/>
        <v>2</v>
      </c>
      <c r="X11753" t="str">
        <f t="shared" si="1103"/>
        <v>412</v>
      </c>
      <c r="Y11753" t="str">
        <f>IF(Table1[[#This Row],[RFM_Score]]="555","Champion", IF(AND(J11753&gt;=4,V11753&gt;=4),"Loyal", IF(U11753&lt;=2,"At Risk", IF(W11753&gt;=4,"Potential Loyalist","Others"))))</f>
        <v>Others</v>
      </c>
    </row>
    <row r="11754" spans="1:25">
      <c r="A11754" t="s">
        <v>1477</v>
      </c>
      <c r="B11754">
        <v>42</v>
      </c>
      <c r="C11754" t="s">
        <v>24</v>
      </c>
      <c r="D11754" t="s">
        <v>29</v>
      </c>
      <c r="E11754" s="6" t="s">
        <v>23824</v>
      </c>
      <c r="F11754" t="s">
        <v>37</v>
      </c>
      <c r="G11754">
        <v>2</v>
      </c>
      <c r="H11754">
        <v>1</v>
      </c>
      <c r="I11754">
        <v>57</v>
      </c>
      <c r="J11754">
        <v>3</v>
      </c>
      <c r="K11754">
        <v>66.16</v>
      </c>
      <c r="L11754" t="str">
        <f t="shared" si="1098"/>
        <v/>
      </c>
      <c r="M11754">
        <v>0</v>
      </c>
      <c r="N11754" t="str">
        <f t="shared" si="1099"/>
        <v/>
      </c>
      <c r="O11754">
        <v>7</v>
      </c>
      <c r="P11754" s="11">
        <v>0.5</v>
      </c>
      <c r="Q11754" s="11">
        <v>5.2631578947368397E-2</v>
      </c>
      <c r="R11754" s="12">
        <v>0</v>
      </c>
      <c r="S11754" t="s">
        <v>27</v>
      </c>
      <c r="T11754">
        <v>1</v>
      </c>
      <c r="U11754">
        <f t="shared" si="1100"/>
        <v>5</v>
      </c>
      <c r="V11754">
        <f t="shared" si="1101"/>
        <v>1</v>
      </c>
      <c r="W11754">
        <f t="shared" si="1102"/>
        <v>2</v>
      </c>
      <c r="X11754" t="str">
        <f t="shared" si="1103"/>
        <v>512</v>
      </c>
      <c r="Y11754" t="str">
        <f>IF(Table1[[#This Row],[RFM_Score]]="555","Champion", IF(AND(J11754&gt;=4,V11754&gt;=4),"Loyal", IF(U11754&lt;=2,"At Risk", IF(W11754&gt;=4,"Potential Loyalist","Others"))))</f>
        <v>Others</v>
      </c>
    </row>
    <row r="11755" spans="1:25">
      <c r="A11755" t="s">
        <v>9554</v>
      </c>
      <c r="B11755">
        <v>49</v>
      </c>
      <c r="C11755" t="s">
        <v>19</v>
      </c>
      <c r="D11755" t="s">
        <v>35</v>
      </c>
      <c r="E11755" s="6" t="s">
        <v>23825</v>
      </c>
      <c r="F11755" t="s">
        <v>30</v>
      </c>
      <c r="G11755">
        <v>2</v>
      </c>
      <c r="H11755">
        <v>0</v>
      </c>
      <c r="I11755">
        <v>52</v>
      </c>
      <c r="J11755">
        <v>3</v>
      </c>
      <c r="K11755">
        <v>66.05</v>
      </c>
      <c r="L11755" t="str">
        <f t="shared" si="1098"/>
        <v/>
      </c>
      <c r="M11755">
        <v>0</v>
      </c>
      <c r="N11755" t="str">
        <f t="shared" si="1099"/>
        <v/>
      </c>
      <c r="O11755">
        <v>64</v>
      </c>
      <c r="P11755" s="11">
        <v>0</v>
      </c>
      <c r="Q11755" s="11">
        <v>5.7692307692307598E-2</v>
      </c>
      <c r="R11755" s="12">
        <v>0</v>
      </c>
      <c r="S11755" t="s">
        <v>27</v>
      </c>
      <c r="T11755">
        <v>0</v>
      </c>
      <c r="U11755">
        <f t="shared" si="1100"/>
        <v>3</v>
      </c>
      <c r="V11755">
        <f t="shared" si="1101"/>
        <v>1</v>
      </c>
      <c r="W11755">
        <f t="shared" si="1102"/>
        <v>2</v>
      </c>
      <c r="X11755" t="str">
        <f t="shared" si="1103"/>
        <v>312</v>
      </c>
      <c r="Y11755" t="str">
        <f>IF(Table1[[#This Row],[RFM_Score]]="555","Champion", IF(AND(J11755&gt;=4,V11755&gt;=4),"Loyal", IF(U11755&lt;=2,"At Risk", IF(W11755&gt;=4,"Potential Loyalist","Others"))))</f>
        <v>Others</v>
      </c>
    </row>
    <row r="11756" spans="1:25">
      <c r="A11756" t="s">
        <v>587</v>
      </c>
      <c r="B11756">
        <v>36</v>
      </c>
      <c r="C11756" t="s">
        <v>19</v>
      </c>
      <c r="D11756" t="s">
        <v>25</v>
      </c>
      <c r="E11756" s="6" t="s">
        <v>23826</v>
      </c>
      <c r="F11756" t="s">
        <v>30</v>
      </c>
      <c r="G11756">
        <v>5</v>
      </c>
      <c r="H11756">
        <v>1</v>
      </c>
      <c r="I11756">
        <v>63</v>
      </c>
      <c r="J11756">
        <v>6</v>
      </c>
      <c r="K11756">
        <v>65.78</v>
      </c>
      <c r="L11756" t="str">
        <f t="shared" si="1098"/>
        <v/>
      </c>
      <c r="M11756">
        <v>0</v>
      </c>
      <c r="N11756" t="str">
        <f t="shared" si="1099"/>
        <v/>
      </c>
      <c r="O11756">
        <v>33</v>
      </c>
      <c r="P11756" s="11">
        <v>0.2</v>
      </c>
      <c r="Q11756" s="11">
        <v>9.5238095238095205E-2</v>
      </c>
      <c r="R11756" s="12">
        <v>0</v>
      </c>
      <c r="S11756" t="s">
        <v>27</v>
      </c>
      <c r="T11756">
        <v>0</v>
      </c>
      <c r="U11756">
        <f t="shared" si="1100"/>
        <v>4</v>
      </c>
      <c r="V11756">
        <f t="shared" si="1101"/>
        <v>1</v>
      </c>
      <c r="W11756">
        <f t="shared" si="1102"/>
        <v>2</v>
      </c>
      <c r="X11756" t="str">
        <f t="shared" si="1103"/>
        <v>412</v>
      </c>
      <c r="Y11756" t="str">
        <f>IF(Table1[[#This Row],[RFM_Score]]="555","Champion", IF(AND(J11756&gt;=4,V11756&gt;=4),"Loyal", IF(U11756&lt;=2,"At Risk", IF(W11756&gt;=4,"Potential Loyalist","Others"))))</f>
        <v>Others</v>
      </c>
    </row>
    <row r="11757" spans="1:25">
      <c r="A11757" t="s">
        <v>6593</v>
      </c>
      <c r="B11757">
        <v>33</v>
      </c>
      <c r="C11757" t="s">
        <v>19</v>
      </c>
      <c r="D11757" t="s">
        <v>25</v>
      </c>
      <c r="E11757" s="6" t="s">
        <v>23827</v>
      </c>
      <c r="F11757" t="s">
        <v>21</v>
      </c>
      <c r="G11757">
        <v>4</v>
      </c>
      <c r="H11757">
        <v>1</v>
      </c>
      <c r="I11757">
        <v>53</v>
      </c>
      <c r="J11757">
        <v>2</v>
      </c>
      <c r="K11757">
        <v>65.599999999999994</v>
      </c>
      <c r="L11757" t="str">
        <f t="shared" si="1098"/>
        <v/>
      </c>
      <c r="M11757">
        <v>0</v>
      </c>
      <c r="N11757" t="str">
        <f t="shared" si="1099"/>
        <v/>
      </c>
      <c r="O11757">
        <v>62</v>
      </c>
      <c r="P11757" s="11">
        <v>0.25</v>
      </c>
      <c r="Q11757" s="11">
        <v>3.7735849056603703E-2</v>
      </c>
      <c r="R11757" s="12">
        <v>0</v>
      </c>
      <c r="S11757" t="s">
        <v>27</v>
      </c>
      <c r="T11757">
        <v>0</v>
      </c>
      <c r="U11757">
        <f t="shared" si="1100"/>
        <v>3</v>
      </c>
      <c r="V11757">
        <f t="shared" si="1101"/>
        <v>1</v>
      </c>
      <c r="W11757">
        <f t="shared" si="1102"/>
        <v>2</v>
      </c>
      <c r="X11757" t="str">
        <f t="shared" si="1103"/>
        <v>312</v>
      </c>
      <c r="Y11757" t="str">
        <f>IF(Table1[[#This Row],[RFM_Score]]="555","Champion", IF(AND(J11757&gt;=4,V11757&gt;=4),"Loyal", IF(U11757&lt;=2,"At Risk", IF(W11757&gt;=4,"Potential Loyalist","Others"))))</f>
        <v>Others</v>
      </c>
    </row>
    <row r="11758" spans="1:25">
      <c r="A11758" t="s">
        <v>11798</v>
      </c>
      <c r="B11758">
        <v>44</v>
      </c>
      <c r="C11758" t="s">
        <v>24</v>
      </c>
      <c r="D11758" t="s">
        <v>49</v>
      </c>
      <c r="E11758" s="6" t="s">
        <v>23828</v>
      </c>
      <c r="F11758" t="s">
        <v>30</v>
      </c>
      <c r="G11758">
        <v>2</v>
      </c>
      <c r="H11758">
        <v>0</v>
      </c>
      <c r="I11758">
        <v>38</v>
      </c>
      <c r="J11758">
        <v>2</v>
      </c>
      <c r="K11758">
        <v>65.349999999999994</v>
      </c>
      <c r="L11758" t="str">
        <f t="shared" si="1098"/>
        <v/>
      </c>
      <c r="M11758">
        <v>0</v>
      </c>
      <c r="N11758" t="str">
        <f t="shared" si="1099"/>
        <v/>
      </c>
      <c r="O11758">
        <v>25</v>
      </c>
      <c r="P11758" s="11">
        <v>0</v>
      </c>
      <c r="Q11758" s="11">
        <v>5.2631578947368397E-2</v>
      </c>
      <c r="R11758" s="12">
        <v>0</v>
      </c>
      <c r="S11758" t="s">
        <v>27</v>
      </c>
      <c r="T11758">
        <v>0</v>
      </c>
      <c r="U11758">
        <f t="shared" si="1100"/>
        <v>4</v>
      </c>
      <c r="V11758">
        <f t="shared" si="1101"/>
        <v>1</v>
      </c>
      <c r="W11758">
        <f t="shared" si="1102"/>
        <v>2</v>
      </c>
      <c r="X11758" t="str">
        <f t="shared" si="1103"/>
        <v>412</v>
      </c>
      <c r="Y11758" t="str">
        <f>IF(Table1[[#This Row],[RFM_Score]]="555","Champion", IF(AND(J11758&gt;=4,V11758&gt;=4),"Loyal", IF(U11758&lt;=2,"At Risk", IF(W11758&gt;=4,"Potential Loyalist","Others"))))</f>
        <v>Others</v>
      </c>
    </row>
    <row r="11759" spans="1:25">
      <c r="A11759" t="s">
        <v>7955</v>
      </c>
      <c r="B11759">
        <v>26</v>
      </c>
      <c r="C11759" t="s">
        <v>24</v>
      </c>
      <c r="D11759" t="s">
        <v>25</v>
      </c>
      <c r="E11759" s="6" t="s">
        <v>23829</v>
      </c>
      <c r="F11759" t="s">
        <v>30</v>
      </c>
      <c r="G11759">
        <v>8</v>
      </c>
      <c r="H11759">
        <v>1</v>
      </c>
      <c r="I11759">
        <v>53</v>
      </c>
      <c r="J11759">
        <v>1</v>
      </c>
      <c r="K11759">
        <v>65.11</v>
      </c>
      <c r="L11759" t="str">
        <f t="shared" si="1098"/>
        <v/>
      </c>
      <c r="M11759">
        <v>0</v>
      </c>
      <c r="N11759" t="str">
        <f t="shared" si="1099"/>
        <v/>
      </c>
      <c r="O11759">
        <v>11</v>
      </c>
      <c r="P11759" s="11">
        <v>0.125</v>
      </c>
      <c r="Q11759" s="11">
        <v>1.8867924528301799E-2</v>
      </c>
      <c r="R11759" s="12">
        <v>0</v>
      </c>
      <c r="S11759" t="s">
        <v>27</v>
      </c>
      <c r="T11759">
        <v>0</v>
      </c>
      <c r="U11759">
        <f t="shared" si="1100"/>
        <v>5</v>
      </c>
      <c r="V11759">
        <f t="shared" si="1101"/>
        <v>1</v>
      </c>
      <c r="W11759">
        <f t="shared" si="1102"/>
        <v>2</v>
      </c>
      <c r="X11759" t="str">
        <f t="shared" si="1103"/>
        <v>512</v>
      </c>
      <c r="Y11759" t="str">
        <f>IF(Table1[[#This Row],[RFM_Score]]="555","Champion", IF(AND(J11759&gt;=4,V11759&gt;=4),"Loyal", IF(U11759&lt;=2,"At Risk", IF(W11759&gt;=4,"Potential Loyalist","Others"))))</f>
        <v>Others</v>
      </c>
    </row>
    <row r="11760" spans="1:25">
      <c r="A11760" t="s">
        <v>7533</v>
      </c>
      <c r="B11760">
        <v>28</v>
      </c>
      <c r="C11760" t="s">
        <v>19</v>
      </c>
      <c r="D11760" t="s">
        <v>29</v>
      </c>
      <c r="E11760" s="6" t="s">
        <v>23830</v>
      </c>
      <c r="F11760" t="s">
        <v>26</v>
      </c>
      <c r="G11760">
        <v>2</v>
      </c>
      <c r="H11760">
        <v>1</v>
      </c>
      <c r="I11760">
        <v>56</v>
      </c>
      <c r="J11760">
        <v>1</v>
      </c>
      <c r="K11760">
        <v>64.959999999999994</v>
      </c>
      <c r="L11760" t="str">
        <f t="shared" si="1098"/>
        <v/>
      </c>
      <c r="M11760">
        <v>0</v>
      </c>
      <c r="N11760" t="str">
        <f t="shared" si="1099"/>
        <v/>
      </c>
      <c r="O11760">
        <v>10</v>
      </c>
      <c r="P11760" s="11">
        <v>0.5</v>
      </c>
      <c r="Q11760" s="11">
        <v>1.7857142857142801E-2</v>
      </c>
      <c r="R11760" s="12">
        <v>0</v>
      </c>
      <c r="S11760" t="s">
        <v>27</v>
      </c>
      <c r="T11760">
        <v>0</v>
      </c>
      <c r="U11760">
        <f t="shared" si="1100"/>
        <v>5</v>
      </c>
      <c r="V11760">
        <f t="shared" si="1101"/>
        <v>1</v>
      </c>
      <c r="W11760">
        <f t="shared" si="1102"/>
        <v>2</v>
      </c>
      <c r="X11760" t="str">
        <f t="shared" si="1103"/>
        <v>512</v>
      </c>
      <c r="Y11760" t="str">
        <f>IF(Table1[[#This Row],[RFM_Score]]="555","Champion", IF(AND(J11760&gt;=4,V11760&gt;=4),"Loyal", IF(U11760&lt;=2,"At Risk", IF(W11760&gt;=4,"Potential Loyalist","Others"))))</f>
        <v>Others</v>
      </c>
    </row>
    <row r="11761" spans="1:25">
      <c r="A11761" t="s">
        <v>11705</v>
      </c>
      <c r="B11761">
        <v>33</v>
      </c>
      <c r="C11761" t="s">
        <v>19</v>
      </c>
      <c r="D11761" t="s">
        <v>41</v>
      </c>
      <c r="E11761" s="6" t="s">
        <v>23831</v>
      </c>
      <c r="F11761" t="s">
        <v>37</v>
      </c>
      <c r="G11761">
        <v>3</v>
      </c>
      <c r="H11761">
        <v>1</v>
      </c>
      <c r="I11761">
        <v>43</v>
      </c>
      <c r="J11761">
        <v>4</v>
      </c>
      <c r="K11761">
        <v>64.790000000000006</v>
      </c>
      <c r="L11761" t="str">
        <f t="shared" si="1098"/>
        <v/>
      </c>
      <c r="M11761">
        <v>0</v>
      </c>
      <c r="N11761" t="str">
        <f t="shared" si="1099"/>
        <v/>
      </c>
      <c r="O11761">
        <v>38</v>
      </c>
      <c r="P11761" s="11">
        <v>0.33333333333333298</v>
      </c>
      <c r="Q11761" s="11">
        <v>9.3023255813953404E-2</v>
      </c>
      <c r="R11761" s="12">
        <v>0</v>
      </c>
      <c r="S11761" t="s">
        <v>27</v>
      </c>
      <c r="T11761">
        <v>0</v>
      </c>
      <c r="U11761">
        <f t="shared" si="1100"/>
        <v>4</v>
      </c>
      <c r="V11761">
        <f t="shared" si="1101"/>
        <v>1</v>
      </c>
      <c r="W11761">
        <f t="shared" si="1102"/>
        <v>2</v>
      </c>
      <c r="X11761" t="str">
        <f t="shared" si="1103"/>
        <v>412</v>
      </c>
      <c r="Y11761" t="str">
        <f>IF(Table1[[#This Row],[RFM_Score]]="555","Champion", IF(AND(J11761&gt;=4,V11761&gt;=4),"Loyal", IF(U11761&lt;=2,"At Risk", IF(W11761&gt;=4,"Potential Loyalist","Others"))))</f>
        <v>Others</v>
      </c>
    </row>
    <row r="11762" spans="1:25">
      <c r="A11762" t="s">
        <v>2832</v>
      </c>
      <c r="B11762">
        <v>24</v>
      </c>
      <c r="C11762" t="s">
        <v>24</v>
      </c>
      <c r="D11762" t="s">
        <v>25</v>
      </c>
      <c r="E11762" s="6" t="s">
        <v>23832</v>
      </c>
      <c r="F11762" t="s">
        <v>26</v>
      </c>
      <c r="G11762">
        <v>3</v>
      </c>
      <c r="H11762">
        <v>1</v>
      </c>
      <c r="I11762">
        <v>51</v>
      </c>
      <c r="J11762">
        <v>6</v>
      </c>
      <c r="K11762">
        <v>64.510000000000005</v>
      </c>
      <c r="L11762" t="str">
        <f t="shared" si="1098"/>
        <v/>
      </c>
      <c r="M11762">
        <v>0</v>
      </c>
      <c r="N11762" t="str">
        <f t="shared" si="1099"/>
        <v/>
      </c>
      <c r="O11762">
        <v>143</v>
      </c>
      <c r="P11762" s="11">
        <v>0.33333333333333298</v>
      </c>
      <c r="Q11762" s="11">
        <v>0.11764705882352899</v>
      </c>
      <c r="R11762" s="12">
        <v>0</v>
      </c>
      <c r="S11762" t="s">
        <v>27</v>
      </c>
      <c r="T11762">
        <v>0</v>
      </c>
      <c r="U11762">
        <f t="shared" si="1100"/>
        <v>1</v>
      </c>
      <c r="V11762">
        <f t="shared" si="1101"/>
        <v>1</v>
      </c>
      <c r="W11762">
        <f t="shared" si="1102"/>
        <v>2</v>
      </c>
      <c r="X11762" t="str">
        <f t="shared" si="1103"/>
        <v>112</v>
      </c>
      <c r="Y11762" t="str">
        <f>IF(Table1[[#This Row],[RFM_Score]]="555","Champion", IF(AND(J11762&gt;=4,V11762&gt;=4),"Loyal", IF(U11762&lt;=2,"At Risk", IF(W11762&gt;=4,"Potential Loyalist","Others"))))</f>
        <v>At Risk</v>
      </c>
    </row>
    <row r="11763" spans="1:25">
      <c r="A11763" t="s">
        <v>11047</v>
      </c>
      <c r="B11763">
        <v>37</v>
      </c>
      <c r="C11763" t="s">
        <v>24</v>
      </c>
      <c r="D11763" t="s">
        <v>46</v>
      </c>
      <c r="E11763" s="6" t="s">
        <v>23833</v>
      </c>
      <c r="F11763" t="s">
        <v>62</v>
      </c>
      <c r="G11763">
        <v>3</v>
      </c>
      <c r="H11763">
        <v>0</v>
      </c>
      <c r="I11763">
        <v>37</v>
      </c>
      <c r="J11763">
        <v>3</v>
      </c>
      <c r="K11763">
        <v>64.27</v>
      </c>
      <c r="L11763" t="str">
        <f t="shared" si="1098"/>
        <v/>
      </c>
      <c r="M11763">
        <v>0</v>
      </c>
      <c r="N11763" t="str">
        <f t="shared" si="1099"/>
        <v/>
      </c>
      <c r="O11763">
        <v>13</v>
      </c>
      <c r="P11763" s="11">
        <v>0</v>
      </c>
      <c r="Q11763" s="11">
        <v>8.1081081081081002E-2</v>
      </c>
      <c r="R11763" s="12">
        <v>0</v>
      </c>
      <c r="S11763" t="s">
        <v>27</v>
      </c>
      <c r="T11763">
        <v>0</v>
      </c>
      <c r="U11763">
        <f t="shared" si="1100"/>
        <v>5</v>
      </c>
      <c r="V11763">
        <f t="shared" si="1101"/>
        <v>1</v>
      </c>
      <c r="W11763">
        <f t="shared" si="1102"/>
        <v>2</v>
      </c>
      <c r="X11763" t="str">
        <f t="shared" si="1103"/>
        <v>512</v>
      </c>
      <c r="Y11763" t="str">
        <f>IF(Table1[[#This Row],[RFM_Score]]="555","Champion", IF(AND(J11763&gt;=4,V11763&gt;=4),"Loyal", IF(U11763&lt;=2,"At Risk", IF(W11763&gt;=4,"Potential Loyalist","Others"))))</f>
        <v>Others</v>
      </c>
    </row>
    <row r="11764" spans="1:25">
      <c r="A11764" t="s">
        <v>7504</v>
      </c>
      <c r="B11764">
        <v>30</v>
      </c>
      <c r="C11764" t="s">
        <v>33</v>
      </c>
      <c r="D11764" t="s">
        <v>46</v>
      </c>
      <c r="E11764" s="6" t="s">
        <v>23834</v>
      </c>
      <c r="F11764" t="s">
        <v>26</v>
      </c>
      <c r="G11764">
        <v>5</v>
      </c>
      <c r="H11764">
        <v>1</v>
      </c>
      <c r="I11764">
        <v>46</v>
      </c>
      <c r="J11764">
        <v>2</v>
      </c>
      <c r="K11764">
        <v>63.72</v>
      </c>
      <c r="L11764" t="str">
        <f t="shared" si="1098"/>
        <v/>
      </c>
      <c r="M11764">
        <v>0</v>
      </c>
      <c r="N11764" t="str">
        <f t="shared" si="1099"/>
        <v/>
      </c>
      <c r="O11764">
        <v>39</v>
      </c>
      <c r="P11764" s="11">
        <v>0.2</v>
      </c>
      <c r="Q11764" s="11">
        <v>4.3478260869565202E-2</v>
      </c>
      <c r="R11764" s="12">
        <v>0</v>
      </c>
      <c r="S11764" t="s">
        <v>27</v>
      </c>
      <c r="T11764">
        <v>0</v>
      </c>
      <c r="U11764">
        <f t="shared" si="1100"/>
        <v>4</v>
      </c>
      <c r="V11764">
        <f t="shared" si="1101"/>
        <v>1</v>
      </c>
      <c r="W11764">
        <f t="shared" si="1102"/>
        <v>2</v>
      </c>
      <c r="X11764" t="str">
        <f t="shared" si="1103"/>
        <v>412</v>
      </c>
      <c r="Y11764" t="str">
        <f>IF(Table1[[#This Row],[RFM_Score]]="555","Champion", IF(AND(J11764&gt;=4,V11764&gt;=4),"Loyal", IF(U11764&lt;=2,"At Risk", IF(W11764&gt;=4,"Potential Loyalist","Others"))))</f>
        <v>Others</v>
      </c>
    </row>
    <row r="11765" spans="1:25">
      <c r="A11765" t="s">
        <v>5265</v>
      </c>
      <c r="B11765">
        <v>42</v>
      </c>
      <c r="C11765" t="s">
        <v>24</v>
      </c>
      <c r="D11765" t="s">
        <v>29</v>
      </c>
      <c r="E11765" s="6" t="s">
        <v>23835</v>
      </c>
      <c r="F11765" t="s">
        <v>26</v>
      </c>
      <c r="G11765">
        <v>3</v>
      </c>
      <c r="H11765">
        <v>0</v>
      </c>
      <c r="I11765">
        <v>42</v>
      </c>
      <c r="J11765">
        <v>6</v>
      </c>
      <c r="K11765">
        <v>62.75</v>
      </c>
      <c r="L11765" t="str">
        <f t="shared" si="1098"/>
        <v/>
      </c>
      <c r="M11765">
        <v>0</v>
      </c>
      <c r="N11765" t="str">
        <f t="shared" si="1099"/>
        <v/>
      </c>
      <c r="O11765">
        <v>19</v>
      </c>
      <c r="P11765" s="11">
        <v>0</v>
      </c>
      <c r="Q11765" s="11">
        <v>0.14285714285714199</v>
      </c>
      <c r="R11765" s="12">
        <v>0</v>
      </c>
      <c r="S11765" t="s">
        <v>27</v>
      </c>
      <c r="T11765">
        <v>0</v>
      </c>
      <c r="U11765">
        <f t="shared" si="1100"/>
        <v>5</v>
      </c>
      <c r="V11765">
        <f t="shared" si="1101"/>
        <v>1</v>
      </c>
      <c r="W11765">
        <f t="shared" si="1102"/>
        <v>2</v>
      </c>
      <c r="X11765" t="str">
        <f t="shared" si="1103"/>
        <v>512</v>
      </c>
      <c r="Y11765" t="str">
        <f>IF(Table1[[#This Row],[RFM_Score]]="555","Champion", IF(AND(J11765&gt;=4,V11765&gt;=4),"Loyal", IF(U11765&lt;=2,"At Risk", IF(W11765&gt;=4,"Potential Loyalist","Others"))))</f>
        <v>Others</v>
      </c>
    </row>
    <row r="11766" spans="1:25">
      <c r="A11766" t="s">
        <v>11671</v>
      </c>
      <c r="B11766">
        <v>46</v>
      </c>
      <c r="C11766" t="s">
        <v>19</v>
      </c>
      <c r="D11766" t="s">
        <v>35</v>
      </c>
      <c r="E11766" s="6" t="s">
        <v>23836</v>
      </c>
      <c r="F11766" t="s">
        <v>30</v>
      </c>
      <c r="G11766">
        <v>1</v>
      </c>
      <c r="H11766">
        <v>1</v>
      </c>
      <c r="I11766">
        <v>48</v>
      </c>
      <c r="J11766">
        <v>4</v>
      </c>
      <c r="K11766">
        <v>62.74</v>
      </c>
      <c r="L11766" t="str">
        <f t="shared" si="1098"/>
        <v/>
      </c>
      <c r="M11766">
        <v>0</v>
      </c>
      <c r="N11766" t="str">
        <f t="shared" si="1099"/>
        <v/>
      </c>
      <c r="O11766">
        <v>14</v>
      </c>
      <c r="P11766" s="11">
        <v>1</v>
      </c>
      <c r="Q11766" s="11">
        <v>8.3333333333333301E-2</v>
      </c>
      <c r="R11766" s="12">
        <v>0</v>
      </c>
      <c r="S11766" t="s">
        <v>27</v>
      </c>
      <c r="T11766">
        <v>0</v>
      </c>
      <c r="U11766">
        <f t="shared" si="1100"/>
        <v>5</v>
      </c>
      <c r="V11766">
        <f t="shared" si="1101"/>
        <v>1</v>
      </c>
      <c r="W11766">
        <f t="shared" si="1102"/>
        <v>2</v>
      </c>
      <c r="X11766" t="str">
        <f t="shared" si="1103"/>
        <v>512</v>
      </c>
      <c r="Y11766" t="str">
        <f>IF(Table1[[#This Row],[RFM_Score]]="555","Champion", IF(AND(J11766&gt;=4,V11766&gt;=4),"Loyal", IF(U11766&lt;=2,"At Risk", IF(W11766&gt;=4,"Potential Loyalist","Others"))))</f>
        <v>Others</v>
      </c>
    </row>
    <row r="11767" spans="1:25">
      <c r="A11767" t="s">
        <v>9751</v>
      </c>
      <c r="B11767">
        <v>40</v>
      </c>
      <c r="C11767" t="s">
        <v>19</v>
      </c>
      <c r="D11767" t="s">
        <v>49</v>
      </c>
      <c r="E11767" s="6" t="s">
        <v>23837</v>
      </c>
      <c r="F11767" t="s">
        <v>21</v>
      </c>
      <c r="G11767">
        <v>2</v>
      </c>
      <c r="H11767">
        <v>2</v>
      </c>
      <c r="I11767">
        <v>41</v>
      </c>
      <c r="J11767">
        <v>1</v>
      </c>
      <c r="K11767">
        <v>62.34</v>
      </c>
      <c r="L11767" t="str">
        <f t="shared" si="1098"/>
        <v/>
      </c>
      <c r="M11767">
        <v>0</v>
      </c>
      <c r="N11767" t="str">
        <f t="shared" si="1099"/>
        <v/>
      </c>
      <c r="O11767">
        <v>139</v>
      </c>
      <c r="P11767" s="11">
        <v>1</v>
      </c>
      <c r="Q11767" s="11">
        <v>2.4390243902439001E-2</v>
      </c>
      <c r="R11767" s="12">
        <v>0</v>
      </c>
      <c r="S11767" t="s">
        <v>27</v>
      </c>
      <c r="T11767">
        <v>0</v>
      </c>
      <c r="U11767">
        <f t="shared" si="1100"/>
        <v>1</v>
      </c>
      <c r="V11767">
        <f t="shared" si="1101"/>
        <v>1</v>
      </c>
      <c r="W11767">
        <f t="shared" si="1102"/>
        <v>2</v>
      </c>
      <c r="X11767" t="str">
        <f t="shared" si="1103"/>
        <v>112</v>
      </c>
      <c r="Y11767" t="str">
        <f>IF(Table1[[#This Row],[RFM_Score]]="555","Champion", IF(AND(J11767&gt;=4,V11767&gt;=4),"Loyal", IF(U11767&lt;=2,"At Risk", IF(W11767&gt;=4,"Potential Loyalist","Others"))))</f>
        <v>At Risk</v>
      </c>
    </row>
    <row r="11768" spans="1:25">
      <c r="A11768" t="s">
        <v>1250</v>
      </c>
      <c r="B11768">
        <v>45</v>
      </c>
      <c r="C11768" t="s">
        <v>19</v>
      </c>
      <c r="D11768" t="s">
        <v>49</v>
      </c>
      <c r="E11768" s="6" t="s">
        <v>23838</v>
      </c>
      <c r="F11768" t="s">
        <v>21</v>
      </c>
      <c r="G11768">
        <v>3</v>
      </c>
      <c r="H11768">
        <v>0</v>
      </c>
      <c r="I11768">
        <v>45</v>
      </c>
      <c r="J11768">
        <v>2</v>
      </c>
      <c r="K11768">
        <v>62.17</v>
      </c>
      <c r="L11768" t="str">
        <f t="shared" si="1098"/>
        <v/>
      </c>
      <c r="M11768">
        <v>0</v>
      </c>
      <c r="N11768" t="str">
        <f t="shared" si="1099"/>
        <v/>
      </c>
      <c r="O11768">
        <v>41</v>
      </c>
      <c r="P11768" s="11">
        <v>0</v>
      </c>
      <c r="Q11768" s="11">
        <v>4.4444444444444398E-2</v>
      </c>
      <c r="R11768" s="12">
        <v>0</v>
      </c>
      <c r="S11768" t="s">
        <v>27</v>
      </c>
      <c r="T11768">
        <v>0</v>
      </c>
      <c r="U11768">
        <f t="shared" si="1100"/>
        <v>3</v>
      </c>
      <c r="V11768">
        <f t="shared" si="1101"/>
        <v>1</v>
      </c>
      <c r="W11768">
        <f t="shared" si="1102"/>
        <v>2</v>
      </c>
      <c r="X11768" t="str">
        <f t="shared" si="1103"/>
        <v>312</v>
      </c>
      <c r="Y11768" t="str">
        <f>IF(Table1[[#This Row],[RFM_Score]]="555","Champion", IF(AND(J11768&gt;=4,V11768&gt;=4),"Loyal", IF(U11768&lt;=2,"At Risk", IF(W11768&gt;=4,"Potential Loyalist","Others"))))</f>
        <v>Others</v>
      </c>
    </row>
    <row r="11769" spans="1:25">
      <c r="A11769" t="s">
        <v>6440</v>
      </c>
      <c r="B11769">
        <v>41</v>
      </c>
      <c r="C11769" t="s">
        <v>19</v>
      </c>
      <c r="D11769" t="s">
        <v>46</v>
      </c>
      <c r="E11769" s="6" t="s">
        <v>23839</v>
      </c>
      <c r="F11769" t="s">
        <v>30</v>
      </c>
      <c r="G11769">
        <v>1</v>
      </c>
      <c r="H11769">
        <v>1</v>
      </c>
      <c r="I11769">
        <v>55</v>
      </c>
      <c r="J11769">
        <v>3</v>
      </c>
      <c r="K11769">
        <v>61.47</v>
      </c>
      <c r="L11769" t="str">
        <f t="shared" si="1098"/>
        <v/>
      </c>
      <c r="M11769">
        <v>0</v>
      </c>
      <c r="N11769" t="str">
        <f t="shared" si="1099"/>
        <v/>
      </c>
      <c r="O11769">
        <v>5</v>
      </c>
      <c r="P11769" s="11">
        <v>1</v>
      </c>
      <c r="Q11769" s="11">
        <v>5.4545454545454501E-2</v>
      </c>
      <c r="R11769" s="12">
        <v>0</v>
      </c>
      <c r="S11769" t="s">
        <v>27</v>
      </c>
      <c r="T11769">
        <v>0</v>
      </c>
      <c r="U11769">
        <f t="shared" si="1100"/>
        <v>5</v>
      </c>
      <c r="V11769">
        <f t="shared" si="1101"/>
        <v>1</v>
      </c>
      <c r="W11769">
        <f t="shared" si="1102"/>
        <v>2</v>
      </c>
      <c r="X11769" t="str">
        <f t="shared" si="1103"/>
        <v>512</v>
      </c>
      <c r="Y11769" t="str">
        <f>IF(Table1[[#This Row],[RFM_Score]]="555","Champion", IF(AND(J11769&gt;=4,V11769&gt;=4),"Loyal", IF(U11769&lt;=2,"At Risk", IF(W11769&gt;=4,"Potential Loyalist","Others"))))</f>
        <v>Others</v>
      </c>
    </row>
    <row r="11770" spans="1:25">
      <c r="A11770" t="s">
        <v>799</v>
      </c>
      <c r="B11770">
        <v>65</v>
      </c>
      <c r="C11770" t="s">
        <v>24</v>
      </c>
      <c r="D11770" t="s">
        <v>25</v>
      </c>
      <c r="E11770" s="6" t="s">
        <v>23840</v>
      </c>
      <c r="F11770" t="s">
        <v>21</v>
      </c>
      <c r="G11770">
        <v>0</v>
      </c>
      <c r="H11770">
        <v>0</v>
      </c>
      <c r="I11770">
        <v>57</v>
      </c>
      <c r="J11770">
        <v>1</v>
      </c>
      <c r="K11770">
        <v>61.33</v>
      </c>
      <c r="L11770" t="str">
        <f t="shared" si="1098"/>
        <v/>
      </c>
      <c r="M11770">
        <v>0</v>
      </c>
      <c r="N11770" t="str">
        <f t="shared" si="1099"/>
        <v/>
      </c>
      <c r="O11770">
        <v>27</v>
      </c>
      <c r="P11770" s="11">
        <v>0</v>
      </c>
      <c r="Q11770" s="11">
        <v>1.7543859649122799E-2</v>
      </c>
      <c r="R11770" s="12">
        <v>0</v>
      </c>
      <c r="S11770" t="s">
        <v>27</v>
      </c>
      <c r="T11770">
        <v>0</v>
      </c>
      <c r="U11770">
        <f t="shared" si="1100"/>
        <v>4</v>
      </c>
      <c r="V11770">
        <f t="shared" si="1101"/>
        <v>1</v>
      </c>
      <c r="W11770">
        <f t="shared" si="1102"/>
        <v>2</v>
      </c>
      <c r="X11770" t="str">
        <f t="shared" si="1103"/>
        <v>412</v>
      </c>
      <c r="Y11770" t="str">
        <f>IF(Table1[[#This Row],[RFM_Score]]="555","Champion", IF(AND(J11770&gt;=4,V11770&gt;=4),"Loyal", IF(U11770&lt;=2,"At Risk", IF(W11770&gt;=4,"Potential Loyalist","Others"))))</f>
        <v>Others</v>
      </c>
    </row>
    <row r="11771" spans="1:25">
      <c r="A11771" t="s">
        <v>23</v>
      </c>
      <c r="B11771">
        <v>33</v>
      </c>
      <c r="C11771" t="s">
        <v>24</v>
      </c>
      <c r="D11771" t="s">
        <v>25</v>
      </c>
      <c r="E11771" s="6" t="s">
        <v>23841</v>
      </c>
      <c r="F11771" t="s">
        <v>26</v>
      </c>
      <c r="G11771">
        <v>0</v>
      </c>
      <c r="H11771">
        <v>0</v>
      </c>
      <c r="I11771">
        <v>53</v>
      </c>
      <c r="J11771">
        <v>2</v>
      </c>
      <c r="K11771">
        <v>61.23</v>
      </c>
      <c r="L11771" t="str">
        <f t="shared" si="1098"/>
        <v/>
      </c>
      <c r="M11771">
        <v>0</v>
      </c>
      <c r="N11771" t="str">
        <f t="shared" si="1099"/>
        <v/>
      </c>
      <c r="O11771">
        <v>30</v>
      </c>
      <c r="P11771" s="11">
        <v>0</v>
      </c>
      <c r="Q11771" s="11">
        <v>3.7735849056603703E-2</v>
      </c>
      <c r="R11771" s="12">
        <v>0</v>
      </c>
      <c r="S11771" t="s">
        <v>27</v>
      </c>
      <c r="T11771">
        <v>0</v>
      </c>
      <c r="U11771">
        <f t="shared" si="1100"/>
        <v>4</v>
      </c>
      <c r="V11771">
        <f t="shared" si="1101"/>
        <v>1</v>
      </c>
      <c r="W11771">
        <f t="shared" si="1102"/>
        <v>2</v>
      </c>
      <c r="X11771" t="str">
        <f t="shared" si="1103"/>
        <v>412</v>
      </c>
      <c r="Y11771" t="str">
        <f>IF(Table1[[#This Row],[RFM_Score]]="555","Champion", IF(AND(J11771&gt;=4,V11771&gt;=4),"Loyal", IF(U11771&lt;=2,"At Risk", IF(W11771&gt;=4,"Potential Loyalist","Others"))))</f>
        <v>Others</v>
      </c>
    </row>
    <row r="11772" spans="1:25">
      <c r="A11772" t="s">
        <v>4349</v>
      </c>
      <c r="B11772">
        <v>40</v>
      </c>
      <c r="C11772" t="s">
        <v>24</v>
      </c>
      <c r="D11772" t="s">
        <v>35</v>
      </c>
      <c r="E11772" s="6" t="s">
        <v>23842</v>
      </c>
      <c r="F11772" t="s">
        <v>26</v>
      </c>
      <c r="G11772">
        <v>2</v>
      </c>
      <c r="H11772">
        <v>1</v>
      </c>
      <c r="I11772">
        <v>42</v>
      </c>
      <c r="J11772">
        <v>1</v>
      </c>
      <c r="K11772">
        <v>61</v>
      </c>
      <c r="L11772" t="str">
        <f t="shared" si="1098"/>
        <v/>
      </c>
      <c r="M11772">
        <v>0</v>
      </c>
      <c r="N11772" t="str">
        <f t="shared" si="1099"/>
        <v/>
      </c>
      <c r="O11772">
        <v>103</v>
      </c>
      <c r="P11772" s="11">
        <v>0.5</v>
      </c>
      <c r="Q11772" s="11">
        <v>2.3809523809523801E-2</v>
      </c>
      <c r="R11772" s="12">
        <v>0</v>
      </c>
      <c r="S11772" t="s">
        <v>27</v>
      </c>
      <c r="T11772">
        <v>1</v>
      </c>
      <c r="U11772">
        <f t="shared" si="1100"/>
        <v>1</v>
      </c>
      <c r="V11772">
        <f t="shared" si="1101"/>
        <v>1</v>
      </c>
      <c r="W11772">
        <f t="shared" si="1102"/>
        <v>2</v>
      </c>
      <c r="X11772" t="str">
        <f t="shared" si="1103"/>
        <v>112</v>
      </c>
      <c r="Y11772" t="str">
        <f>IF(Table1[[#This Row],[RFM_Score]]="555","Champion", IF(AND(J11772&gt;=4,V11772&gt;=4),"Loyal", IF(U11772&lt;=2,"At Risk", IF(W11772&gt;=4,"Potential Loyalist","Others"))))</f>
        <v>At Risk</v>
      </c>
    </row>
    <row r="11773" spans="1:25">
      <c r="A11773" t="s">
        <v>4874</v>
      </c>
      <c r="B11773">
        <v>25</v>
      </c>
      <c r="C11773" t="s">
        <v>24</v>
      </c>
      <c r="D11773" t="s">
        <v>20</v>
      </c>
      <c r="E11773" s="6" t="s">
        <v>23843</v>
      </c>
      <c r="F11773" t="s">
        <v>21</v>
      </c>
      <c r="G11773">
        <v>3</v>
      </c>
      <c r="H11773">
        <v>1</v>
      </c>
      <c r="I11773">
        <v>46</v>
      </c>
      <c r="J11773">
        <v>5</v>
      </c>
      <c r="K11773">
        <v>60.83</v>
      </c>
      <c r="L11773" t="str">
        <f t="shared" si="1098"/>
        <v/>
      </c>
      <c r="M11773">
        <v>0</v>
      </c>
      <c r="N11773" t="str">
        <f t="shared" si="1099"/>
        <v/>
      </c>
      <c r="O11773">
        <v>115</v>
      </c>
      <c r="P11773" s="11">
        <v>0.33333333333333298</v>
      </c>
      <c r="Q11773" s="11">
        <v>0.108695652173913</v>
      </c>
      <c r="R11773" s="12">
        <v>0</v>
      </c>
      <c r="S11773" t="s">
        <v>27</v>
      </c>
      <c r="T11773">
        <v>1</v>
      </c>
      <c r="U11773">
        <f t="shared" si="1100"/>
        <v>1</v>
      </c>
      <c r="V11773">
        <f t="shared" si="1101"/>
        <v>1</v>
      </c>
      <c r="W11773">
        <f t="shared" si="1102"/>
        <v>2</v>
      </c>
      <c r="X11773" t="str">
        <f t="shared" si="1103"/>
        <v>112</v>
      </c>
      <c r="Y11773" t="str">
        <f>IF(Table1[[#This Row],[RFM_Score]]="555","Champion", IF(AND(J11773&gt;=4,V11773&gt;=4),"Loyal", IF(U11773&lt;=2,"At Risk", IF(W11773&gt;=4,"Potential Loyalist","Others"))))</f>
        <v>At Risk</v>
      </c>
    </row>
    <row r="11774" spans="1:25">
      <c r="A11774" t="s">
        <v>6896</v>
      </c>
      <c r="B11774">
        <v>45</v>
      </c>
      <c r="C11774" t="s">
        <v>24</v>
      </c>
      <c r="D11774" t="s">
        <v>25</v>
      </c>
      <c r="E11774" s="6" t="s">
        <v>23844</v>
      </c>
      <c r="F11774" t="s">
        <v>37</v>
      </c>
      <c r="G11774">
        <v>4</v>
      </c>
      <c r="H11774">
        <v>1</v>
      </c>
      <c r="I11774">
        <v>41</v>
      </c>
      <c r="J11774">
        <v>2</v>
      </c>
      <c r="K11774">
        <v>60.82</v>
      </c>
      <c r="L11774" t="str">
        <f t="shared" si="1098"/>
        <v/>
      </c>
      <c r="M11774">
        <v>0</v>
      </c>
      <c r="N11774" t="str">
        <f t="shared" si="1099"/>
        <v/>
      </c>
      <c r="O11774">
        <v>16</v>
      </c>
      <c r="P11774" s="11">
        <v>0.25</v>
      </c>
      <c r="Q11774" s="11">
        <v>4.8780487804878002E-2</v>
      </c>
      <c r="R11774" s="12">
        <v>0</v>
      </c>
      <c r="S11774" t="s">
        <v>27</v>
      </c>
      <c r="T11774">
        <v>0</v>
      </c>
      <c r="U11774">
        <f t="shared" si="1100"/>
        <v>5</v>
      </c>
      <c r="V11774">
        <f t="shared" si="1101"/>
        <v>1</v>
      </c>
      <c r="W11774">
        <f t="shared" si="1102"/>
        <v>2</v>
      </c>
      <c r="X11774" t="str">
        <f t="shared" si="1103"/>
        <v>512</v>
      </c>
      <c r="Y11774" t="str">
        <f>IF(Table1[[#This Row],[RFM_Score]]="555","Champion", IF(AND(J11774&gt;=4,V11774&gt;=4),"Loyal", IF(U11774&lt;=2,"At Risk", IF(W11774&gt;=4,"Potential Loyalist","Others"))))</f>
        <v>Others</v>
      </c>
    </row>
    <row r="11775" spans="1:25">
      <c r="A11775" t="s">
        <v>535</v>
      </c>
      <c r="B11775">
        <v>24</v>
      </c>
      <c r="C11775" t="s">
        <v>24</v>
      </c>
      <c r="D11775" t="s">
        <v>46</v>
      </c>
      <c r="E11775" s="6" t="s">
        <v>23845</v>
      </c>
      <c r="F11775" t="s">
        <v>37</v>
      </c>
      <c r="G11775">
        <v>4</v>
      </c>
      <c r="H11775">
        <v>0</v>
      </c>
      <c r="I11775">
        <v>48</v>
      </c>
      <c r="J11775">
        <v>1</v>
      </c>
      <c r="K11775">
        <v>60.48</v>
      </c>
      <c r="L11775" t="str">
        <f t="shared" si="1098"/>
        <v/>
      </c>
      <c r="M11775">
        <v>0</v>
      </c>
      <c r="N11775" t="str">
        <f t="shared" si="1099"/>
        <v/>
      </c>
      <c r="O11775">
        <v>53</v>
      </c>
      <c r="P11775" s="11">
        <v>0</v>
      </c>
      <c r="Q11775" s="11">
        <v>2.0833333333333301E-2</v>
      </c>
      <c r="R11775" s="12">
        <v>0</v>
      </c>
      <c r="S11775" t="s">
        <v>27</v>
      </c>
      <c r="T11775">
        <v>0</v>
      </c>
      <c r="U11775">
        <f t="shared" si="1100"/>
        <v>3</v>
      </c>
      <c r="V11775">
        <f t="shared" si="1101"/>
        <v>1</v>
      </c>
      <c r="W11775">
        <f t="shared" si="1102"/>
        <v>2</v>
      </c>
      <c r="X11775" t="str">
        <f t="shared" si="1103"/>
        <v>312</v>
      </c>
      <c r="Y11775" t="str">
        <f>IF(Table1[[#This Row],[RFM_Score]]="555","Champion", IF(AND(J11775&gt;=4,V11775&gt;=4),"Loyal", IF(U11775&lt;=2,"At Risk", IF(W11775&gt;=4,"Potential Loyalist","Others"))))</f>
        <v>Others</v>
      </c>
    </row>
    <row r="11776" spans="1:25">
      <c r="A11776" t="s">
        <v>471</v>
      </c>
      <c r="B11776">
        <v>53</v>
      </c>
      <c r="C11776" t="s">
        <v>24</v>
      </c>
      <c r="D11776" t="s">
        <v>49</v>
      </c>
      <c r="E11776" s="6" t="s">
        <v>23846</v>
      </c>
      <c r="F11776" t="s">
        <v>62</v>
      </c>
      <c r="G11776">
        <v>3</v>
      </c>
      <c r="H11776">
        <v>0</v>
      </c>
      <c r="I11776">
        <v>58</v>
      </c>
      <c r="J11776">
        <v>4</v>
      </c>
      <c r="K11776">
        <v>60.37</v>
      </c>
      <c r="L11776" t="str">
        <f t="shared" si="1098"/>
        <v/>
      </c>
      <c r="M11776">
        <v>0</v>
      </c>
      <c r="N11776" t="str">
        <f t="shared" si="1099"/>
        <v/>
      </c>
      <c r="O11776">
        <v>13</v>
      </c>
      <c r="P11776" s="11">
        <v>0</v>
      </c>
      <c r="Q11776" s="11">
        <v>6.8965517241379296E-2</v>
      </c>
      <c r="R11776" s="12">
        <v>0</v>
      </c>
      <c r="S11776" t="s">
        <v>27</v>
      </c>
      <c r="T11776">
        <v>0</v>
      </c>
      <c r="U11776">
        <f t="shared" si="1100"/>
        <v>5</v>
      </c>
      <c r="V11776">
        <f t="shared" si="1101"/>
        <v>1</v>
      </c>
      <c r="W11776">
        <f t="shared" si="1102"/>
        <v>2</v>
      </c>
      <c r="X11776" t="str">
        <f t="shared" si="1103"/>
        <v>512</v>
      </c>
      <c r="Y11776" t="str">
        <f>IF(Table1[[#This Row],[RFM_Score]]="555","Champion", IF(AND(J11776&gt;=4,V11776&gt;=4),"Loyal", IF(U11776&lt;=2,"At Risk", IF(W11776&gt;=4,"Potential Loyalist","Others"))))</f>
        <v>Others</v>
      </c>
    </row>
    <row r="11777" spans="1:25">
      <c r="A11777" t="s">
        <v>8662</v>
      </c>
      <c r="B11777">
        <v>37</v>
      </c>
      <c r="C11777" t="s">
        <v>24</v>
      </c>
      <c r="D11777" t="s">
        <v>25</v>
      </c>
      <c r="E11777" s="6" t="s">
        <v>23847</v>
      </c>
      <c r="F11777" t="s">
        <v>21</v>
      </c>
      <c r="G11777">
        <v>5</v>
      </c>
      <c r="H11777">
        <v>0</v>
      </c>
      <c r="I11777">
        <v>47</v>
      </c>
      <c r="J11777">
        <v>0</v>
      </c>
      <c r="K11777">
        <v>60.06</v>
      </c>
      <c r="L11777" t="str">
        <f t="shared" si="1098"/>
        <v/>
      </c>
      <c r="M11777">
        <v>0</v>
      </c>
      <c r="N11777" t="str">
        <f t="shared" si="1099"/>
        <v/>
      </c>
      <c r="O11777">
        <v>7</v>
      </c>
      <c r="P11777" s="11">
        <v>0</v>
      </c>
      <c r="Q11777" s="11">
        <v>0</v>
      </c>
      <c r="R11777" s="12">
        <v>0</v>
      </c>
      <c r="S11777" t="s">
        <v>27</v>
      </c>
      <c r="T11777">
        <v>0</v>
      </c>
      <c r="U11777">
        <f t="shared" si="1100"/>
        <v>5</v>
      </c>
      <c r="V11777">
        <f t="shared" si="1101"/>
        <v>1</v>
      </c>
      <c r="W11777">
        <f t="shared" si="1102"/>
        <v>2</v>
      </c>
      <c r="X11777" t="str">
        <f t="shared" si="1103"/>
        <v>512</v>
      </c>
      <c r="Y11777" t="str">
        <f>IF(Table1[[#This Row],[RFM_Score]]="555","Champion", IF(AND(J11777&gt;=4,V11777&gt;=4),"Loyal", IF(U11777&lt;=2,"At Risk", IF(W11777&gt;=4,"Potential Loyalist","Others"))))</f>
        <v>Others</v>
      </c>
    </row>
    <row r="11778" spans="1:25">
      <c r="A11778" t="s">
        <v>505</v>
      </c>
      <c r="B11778">
        <v>28</v>
      </c>
      <c r="C11778" t="s">
        <v>19</v>
      </c>
      <c r="D11778" t="s">
        <v>49</v>
      </c>
      <c r="E11778" s="6" t="s">
        <v>23848</v>
      </c>
      <c r="F11778" t="s">
        <v>62</v>
      </c>
      <c r="G11778">
        <v>3</v>
      </c>
      <c r="H11778">
        <v>0</v>
      </c>
      <c r="I11778">
        <v>35</v>
      </c>
      <c r="J11778">
        <v>3</v>
      </c>
      <c r="K11778">
        <v>59.98</v>
      </c>
      <c r="L11778" t="str">
        <f t="shared" ref="L11778:L11841" si="1104">IF(OR(K11778&lt;$AC$10, K11778&gt;$AC$11), "OUTLIER", "")</f>
        <v/>
      </c>
      <c r="M11778">
        <v>0</v>
      </c>
      <c r="N11778" t="str">
        <f t="shared" ref="N11778:N11841" si="1105">IF(OR(M11778&lt;$AC$16, M11778&gt;$AC$17), "OUTLIER", "")</f>
        <v/>
      </c>
      <c r="O11778">
        <v>7</v>
      </c>
      <c r="P11778" s="11">
        <v>0</v>
      </c>
      <c r="Q11778" s="11">
        <v>8.5714285714285701E-2</v>
      </c>
      <c r="R11778" s="12">
        <v>0</v>
      </c>
      <c r="S11778" t="s">
        <v>27</v>
      </c>
      <c r="T11778">
        <v>0</v>
      </c>
      <c r="U11778">
        <f t="shared" ref="U11778:U11841" si="1106">IF(O11778&lt;=20,5,IF(O11778&lt;=40,4,IF(O11778&lt;=70,3,IF(O11778&lt;=100,2,1))))</f>
        <v>5</v>
      </c>
      <c r="V11778">
        <f t="shared" ref="V11778:V11841" si="1107">IF(M11778&gt;=11,5,IF(M11778&gt;=9,4,IF(M11778&gt;=7,3,IF(M11778&gt;=5,2,1))))</f>
        <v>1</v>
      </c>
      <c r="W11778">
        <f t="shared" ref="W11778:W11841" si="1108">IF(K11778&gt;=500,5,IF(K11778&gt;=300,4,IF(K11778&gt;=150,3,IF(K11778&gt;=50,2,1))))</f>
        <v>2</v>
      </c>
      <c r="X11778" t="str">
        <f t="shared" ref="X11778:X11841" si="1109">U11778 &amp; V11778 &amp; W11778</f>
        <v>512</v>
      </c>
      <c r="Y11778" t="str">
        <f>IF(Table1[[#This Row],[RFM_Score]]="555","Champion", IF(AND(J11778&gt;=4,V11778&gt;=4),"Loyal", IF(U11778&lt;=2,"At Risk", IF(W11778&gt;=4,"Potential Loyalist","Others"))))</f>
        <v>Others</v>
      </c>
    </row>
    <row r="11779" spans="1:25">
      <c r="A11779" t="s">
        <v>10991</v>
      </c>
      <c r="B11779">
        <v>26</v>
      </c>
      <c r="C11779" t="s">
        <v>24</v>
      </c>
      <c r="D11779" t="s">
        <v>35</v>
      </c>
      <c r="E11779" s="6" t="s">
        <v>23849</v>
      </c>
      <c r="F11779" t="s">
        <v>26</v>
      </c>
      <c r="G11779">
        <v>3</v>
      </c>
      <c r="H11779">
        <v>2</v>
      </c>
      <c r="I11779">
        <v>58</v>
      </c>
      <c r="J11779">
        <v>2</v>
      </c>
      <c r="K11779">
        <v>59.51</v>
      </c>
      <c r="L11779" t="str">
        <f t="shared" si="1104"/>
        <v/>
      </c>
      <c r="M11779">
        <v>0</v>
      </c>
      <c r="N11779" t="str">
        <f t="shared" si="1105"/>
        <v/>
      </c>
      <c r="O11779">
        <v>110</v>
      </c>
      <c r="P11779" s="11">
        <v>0.66666666666666596</v>
      </c>
      <c r="Q11779" s="11">
        <v>3.4482758620689599E-2</v>
      </c>
      <c r="R11779" s="12">
        <v>0</v>
      </c>
      <c r="S11779" t="s">
        <v>27</v>
      </c>
      <c r="T11779">
        <v>0</v>
      </c>
      <c r="U11779">
        <f t="shared" si="1106"/>
        <v>1</v>
      </c>
      <c r="V11779">
        <f t="shared" si="1107"/>
        <v>1</v>
      </c>
      <c r="W11779">
        <f t="shared" si="1108"/>
        <v>2</v>
      </c>
      <c r="X11779" t="str">
        <f t="shared" si="1109"/>
        <v>112</v>
      </c>
      <c r="Y11779" t="str">
        <f>IF(Table1[[#This Row],[RFM_Score]]="555","Champion", IF(AND(J11779&gt;=4,V11779&gt;=4),"Loyal", IF(U11779&lt;=2,"At Risk", IF(W11779&gt;=4,"Potential Loyalist","Others"))))</f>
        <v>At Risk</v>
      </c>
    </row>
    <row r="11780" spans="1:25">
      <c r="A11780" t="s">
        <v>10108</v>
      </c>
      <c r="B11780">
        <v>21</v>
      </c>
      <c r="C11780" t="s">
        <v>24</v>
      </c>
      <c r="D11780" t="s">
        <v>25</v>
      </c>
      <c r="E11780" s="6" t="s">
        <v>23850</v>
      </c>
      <c r="F11780" t="s">
        <v>30</v>
      </c>
      <c r="G11780">
        <v>3</v>
      </c>
      <c r="H11780">
        <v>2</v>
      </c>
      <c r="I11780">
        <v>49</v>
      </c>
      <c r="J11780">
        <v>2</v>
      </c>
      <c r="K11780">
        <v>59.32</v>
      </c>
      <c r="L11780" t="str">
        <f t="shared" si="1104"/>
        <v/>
      </c>
      <c r="M11780">
        <v>0</v>
      </c>
      <c r="N11780" t="str">
        <f t="shared" si="1105"/>
        <v/>
      </c>
      <c r="O11780">
        <v>25</v>
      </c>
      <c r="P11780" s="11">
        <v>0.66666666666666596</v>
      </c>
      <c r="Q11780" s="11">
        <v>4.08163265306122E-2</v>
      </c>
      <c r="R11780" s="12">
        <v>0</v>
      </c>
      <c r="S11780" t="s">
        <v>27</v>
      </c>
      <c r="T11780">
        <v>0</v>
      </c>
      <c r="U11780">
        <f t="shared" si="1106"/>
        <v>4</v>
      </c>
      <c r="V11780">
        <f t="shared" si="1107"/>
        <v>1</v>
      </c>
      <c r="W11780">
        <f t="shared" si="1108"/>
        <v>2</v>
      </c>
      <c r="X11780" t="str">
        <f t="shared" si="1109"/>
        <v>412</v>
      </c>
      <c r="Y11780" t="str">
        <f>IF(Table1[[#This Row],[RFM_Score]]="555","Champion", IF(AND(J11780&gt;=4,V11780&gt;=4),"Loyal", IF(U11780&lt;=2,"At Risk", IF(W11780&gt;=4,"Potential Loyalist","Others"))))</f>
        <v>Others</v>
      </c>
    </row>
    <row r="11781" spans="1:25">
      <c r="A11781" t="s">
        <v>3183</v>
      </c>
      <c r="B11781">
        <v>26</v>
      </c>
      <c r="C11781" t="s">
        <v>24</v>
      </c>
      <c r="D11781" t="s">
        <v>35</v>
      </c>
      <c r="E11781" s="6" t="s">
        <v>23851</v>
      </c>
      <c r="F11781" t="s">
        <v>26</v>
      </c>
      <c r="G11781">
        <v>2</v>
      </c>
      <c r="H11781">
        <v>0</v>
      </c>
      <c r="I11781">
        <v>52</v>
      </c>
      <c r="J11781">
        <v>3</v>
      </c>
      <c r="K11781">
        <v>59.31</v>
      </c>
      <c r="L11781" t="str">
        <f t="shared" si="1104"/>
        <v/>
      </c>
      <c r="M11781">
        <v>0</v>
      </c>
      <c r="N11781" t="str">
        <f t="shared" si="1105"/>
        <v/>
      </c>
      <c r="O11781">
        <v>0</v>
      </c>
      <c r="P11781" s="11">
        <v>0</v>
      </c>
      <c r="Q11781" s="11">
        <v>5.7692307692307598E-2</v>
      </c>
      <c r="R11781" s="12">
        <v>0</v>
      </c>
      <c r="S11781" t="s">
        <v>27</v>
      </c>
      <c r="T11781">
        <v>0</v>
      </c>
      <c r="U11781">
        <f t="shared" si="1106"/>
        <v>5</v>
      </c>
      <c r="V11781">
        <f t="shared" si="1107"/>
        <v>1</v>
      </c>
      <c r="W11781">
        <f t="shared" si="1108"/>
        <v>2</v>
      </c>
      <c r="X11781" t="str">
        <f t="shared" si="1109"/>
        <v>512</v>
      </c>
      <c r="Y11781" t="str">
        <f>IF(Table1[[#This Row],[RFM_Score]]="555","Champion", IF(AND(J11781&gt;=4,V11781&gt;=4),"Loyal", IF(U11781&lt;=2,"At Risk", IF(W11781&gt;=4,"Potential Loyalist","Others"))))</f>
        <v>Others</v>
      </c>
    </row>
    <row r="11782" spans="1:25">
      <c r="A11782" t="s">
        <v>5649</v>
      </c>
      <c r="B11782">
        <v>47</v>
      </c>
      <c r="C11782" t="s">
        <v>24</v>
      </c>
      <c r="D11782" t="s">
        <v>25</v>
      </c>
      <c r="E11782" s="6" t="s">
        <v>23852</v>
      </c>
      <c r="F11782" t="s">
        <v>62</v>
      </c>
      <c r="G11782">
        <v>0</v>
      </c>
      <c r="H11782">
        <v>0</v>
      </c>
      <c r="I11782">
        <v>50</v>
      </c>
      <c r="J11782">
        <v>1</v>
      </c>
      <c r="K11782">
        <v>59.1</v>
      </c>
      <c r="L11782" t="str">
        <f t="shared" si="1104"/>
        <v/>
      </c>
      <c r="M11782">
        <v>0</v>
      </c>
      <c r="N11782" t="str">
        <f t="shared" si="1105"/>
        <v/>
      </c>
      <c r="O11782">
        <v>27</v>
      </c>
      <c r="P11782" s="11">
        <v>0</v>
      </c>
      <c r="Q11782" s="11">
        <v>0.02</v>
      </c>
      <c r="R11782" s="12">
        <v>0</v>
      </c>
      <c r="S11782" t="s">
        <v>27</v>
      </c>
      <c r="T11782">
        <v>0</v>
      </c>
      <c r="U11782">
        <f t="shared" si="1106"/>
        <v>4</v>
      </c>
      <c r="V11782">
        <f t="shared" si="1107"/>
        <v>1</v>
      </c>
      <c r="W11782">
        <f t="shared" si="1108"/>
        <v>2</v>
      </c>
      <c r="X11782" t="str">
        <f t="shared" si="1109"/>
        <v>412</v>
      </c>
      <c r="Y11782" t="str">
        <f>IF(Table1[[#This Row],[RFM_Score]]="555","Champion", IF(AND(J11782&gt;=4,V11782&gt;=4),"Loyal", IF(U11782&lt;=2,"At Risk", IF(W11782&gt;=4,"Potential Loyalist","Others"))))</f>
        <v>Others</v>
      </c>
    </row>
    <row r="11783" spans="1:25">
      <c r="A11783" t="s">
        <v>6947</v>
      </c>
      <c r="B11783">
        <v>18</v>
      </c>
      <c r="C11783" t="s">
        <v>19</v>
      </c>
      <c r="D11783" t="s">
        <v>35</v>
      </c>
      <c r="E11783" s="6" t="s">
        <v>23853</v>
      </c>
      <c r="F11783" t="s">
        <v>30</v>
      </c>
      <c r="G11783">
        <v>2</v>
      </c>
      <c r="H11783">
        <v>0</v>
      </c>
      <c r="I11783">
        <v>52</v>
      </c>
      <c r="J11783">
        <v>3</v>
      </c>
      <c r="K11783">
        <v>58.55</v>
      </c>
      <c r="L11783" t="str">
        <f t="shared" si="1104"/>
        <v/>
      </c>
      <c r="M11783">
        <v>0</v>
      </c>
      <c r="N11783" t="str">
        <f t="shared" si="1105"/>
        <v/>
      </c>
      <c r="O11783">
        <v>23</v>
      </c>
      <c r="P11783" s="11">
        <v>0</v>
      </c>
      <c r="Q11783" s="11">
        <v>5.7692307692307598E-2</v>
      </c>
      <c r="R11783" s="12">
        <v>0</v>
      </c>
      <c r="S11783" t="s">
        <v>27</v>
      </c>
      <c r="T11783">
        <v>0</v>
      </c>
      <c r="U11783">
        <f t="shared" si="1106"/>
        <v>4</v>
      </c>
      <c r="V11783">
        <f t="shared" si="1107"/>
        <v>1</v>
      </c>
      <c r="W11783">
        <f t="shared" si="1108"/>
        <v>2</v>
      </c>
      <c r="X11783" t="str">
        <f t="shared" si="1109"/>
        <v>412</v>
      </c>
      <c r="Y11783" t="str">
        <f>IF(Table1[[#This Row],[RFM_Score]]="555","Champion", IF(AND(J11783&gt;=4,V11783&gt;=4),"Loyal", IF(U11783&lt;=2,"At Risk", IF(W11783&gt;=4,"Potential Loyalist","Others"))))</f>
        <v>Others</v>
      </c>
    </row>
    <row r="11784" spans="1:25">
      <c r="A11784" t="s">
        <v>4282</v>
      </c>
      <c r="B11784">
        <v>18</v>
      </c>
      <c r="C11784" t="s">
        <v>19</v>
      </c>
      <c r="D11784" t="s">
        <v>20</v>
      </c>
      <c r="E11784" s="6" t="s">
        <v>23854</v>
      </c>
      <c r="F11784" t="s">
        <v>30</v>
      </c>
      <c r="G11784">
        <v>3</v>
      </c>
      <c r="H11784">
        <v>1</v>
      </c>
      <c r="I11784">
        <v>57</v>
      </c>
      <c r="J11784">
        <v>0</v>
      </c>
      <c r="K11784">
        <v>57.85</v>
      </c>
      <c r="L11784" t="str">
        <f t="shared" si="1104"/>
        <v/>
      </c>
      <c r="M11784">
        <v>0</v>
      </c>
      <c r="N11784" t="str">
        <f t="shared" si="1105"/>
        <v/>
      </c>
      <c r="O11784">
        <v>18</v>
      </c>
      <c r="P11784" s="11">
        <v>0.33333333333333298</v>
      </c>
      <c r="Q11784" s="11">
        <v>0</v>
      </c>
      <c r="R11784" s="12">
        <v>0</v>
      </c>
      <c r="S11784" t="s">
        <v>27</v>
      </c>
      <c r="T11784">
        <v>0</v>
      </c>
      <c r="U11784">
        <f t="shared" si="1106"/>
        <v>5</v>
      </c>
      <c r="V11784">
        <f t="shared" si="1107"/>
        <v>1</v>
      </c>
      <c r="W11784">
        <f t="shared" si="1108"/>
        <v>2</v>
      </c>
      <c r="X11784" t="str">
        <f t="shared" si="1109"/>
        <v>512</v>
      </c>
      <c r="Y11784" t="str">
        <f>IF(Table1[[#This Row],[RFM_Score]]="555","Champion", IF(AND(J11784&gt;=4,V11784&gt;=4),"Loyal", IF(U11784&lt;=2,"At Risk", IF(W11784&gt;=4,"Potential Loyalist","Others"))))</f>
        <v>Others</v>
      </c>
    </row>
    <row r="11785" spans="1:25">
      <c r="A11785" t="s">
        <v>10881</v>
      </c>
      <c r="B11785">
        <v>30</v>
      </c>
      <c r="C11785" t="s">
        <v>19</v>
      </c>
      <c r="D11785" t="s">
        <v>49</v>
      </c>
      <c r="E11785" s="6" t="s">
        <v>23855</v>
      </c>
      <c r="F11785" t="s">
        <v>30</v>
      </c>
      <c r="G11785">
        <v>3</v>
      </c>
      <c r="H11785">
        <v>1</v>
      </c>
      <c r="I11785">
        <v>52</v>
      </c>
      <c r="J11785">
        <v>3</v>
      </c>
      <c r="K11785">
        <v>57.85</v>
      </c>
      <c r="L11785" t="str">
        <f t="shared" si="1104"/>
        <v/>
      </c>
      <c r="M11785">
        <v>0</v>
      </c>
      <c r="N11785" t="str">
        <f t="shared" si="1105"/>
        <v/>
      </c>
      <c r="O11785">
        <v>17</v>
      </c>
      <c r="P11785" s="11">
        <v>0.33333333333333298</v>
      </c>
      <c r="Q11785" s="11">
        <v>5.7692307692307598E-2</v>
      </c>
      <c r="R11785" s="12">
        <v>0</v>
      </c>
      <c r="S11785" t="s">
        <v>27</v>
      </c>
      <c r="T11785">
        <v>1</v>
      </c>
      <c r="U11785">
        <f t="shared" si="1106"/>
        <v>5</v>
      </c>
      <c r="V11785">
        <f t="shared" si="1107"/>
        <v>1</v>
      </c>
      <c r="W11785">
        <f t="shared" si="1108"/>
        <v>2</v>
      </c>
      <c r="X11785" t="str">
        <f t="shared" si="1109"/>
        <v>512</v>
      </c>
      <c r="Y11785" t="str">
        <f>IF(Table1[[#This Row],[RFM_Score]]="555","Champion", IF(AND(J11785&gt;=4,V11785&gt;=4),"Loyal", IF(U11785&lt;=2,"At Risk", IF(W11785&gt;=4,"Potential Loyalist","Others"))))</f>
        <v>Others</v>
      </c>
    </row>
    <row r="11786" spans="1:25">
      <c r="A11786" t="s">
        <v>3653</v>
      </c>
      <c r="B11786">
        <v>23</v>
      </c>
      <c r="C11786" t="s">
        <v>19</v>
      </c>
      <c r="D11786" t="s">
        <v>35</v>
      </c>
      <c r="E11786" s="6" t="s">
        <v>23856</v>
      </c>
      <c r="F11786" t="s">
        <v>21</v>
      </c>
      <c r="G11786">
        <v>3</v>
      </c>
      <c r="H11786">
        <v>0</v>
      </c>
      <c r="I11786">
        <v>46</v>
      </c>
      <c r="J11786">
        <v>1</v>
      </c>
      <c r="K11786">
        <v>57.71</v>
      </c>
      <c r="L11786" t="str">
        <f t="shared" si="1104"/>
        <v/>
      </c>
      <c r="M11786">
        <v>0</v>
      </c>
      <c r="N11786" t="str">
        <f t="shared" si="1105"/>
        <v/>
      </c>
      <c r="O11786">
        <v>46</v>
      </c>
      <c r="P11786" s="11">
        <v>0</v>
      </c>
      <c r="Q11786" s="11">
        <v>2.1739130434782601E-2</v>
      </c>
      <c r="R11786" s="12">
        <v>0</v>
      </c>
      <c r="S11786" t="s">
        <v>27</v>
      </c>
      <c r="T11786">
        <v>0</v>
      </c>
      <c r="U11786">
        <f t="shared" si="1106"/>
        <v>3</v>
      </c>
      <c r="V11786">
        <f t="shared" si="1107"/>
        <v>1</v>
      </c>
      <c r="W11786">
        <f t="shared" si="1108"/>
        <v>2</v>
      </c>
      <c r="X11786" t="str">
        <f t="shared" si="1109"/>
        <v>312</v>
      </c>
      <c r="Y11786" t="str">
        <f>IF(Table1[[#This Row],[RFM_Score]]="555","Champion", IF(AND(J11786&gt;=4,V11786&gt;=4),"Loyal", IF(U11786&lt;=2,"At Risk", IF(W11786&gt;=4,"Potential Loyalist","Others"))))</f>
        <v>Others</v>
      </c>
    </row>
    <row r="11787" spans="1:25">
      <c r="A11787" t="s">
        <v>224</v>
      </c>
      <c r="B11787">
        <v>34</v>
      </c>
      <c r="C11787" t="s">
        <v>24</v>
      </c>
      <c r="D11787" t="s">
        <v>29</v>
      </c>
      <c r="E11787" s="6" t="s">
        <v>23857</v>
      </c>
      <c r="F11787" t="s">
        <v>21</v>
      </c>
      <c r="G11787">
        <v>3</v>
      </c>
      <c r="H11787">
        <v>1</v>
      </c>
      <c r="I11787">
        <v>57</v>
      </c>
      <c r="J11787">
        <v>4</v>
      </c>
      <c r="K11787">
        <v>57.49</v>
      </c>
      <c r="L11787" t="str">
        <f t="shared" si="1104"/>
        <v/>
      </c>
      <c r="M11787">
        <v>0</v>
      </c>
      <c r="N11787" t="str">
        <f t="shared" si="1105"/>
        <v/>
      </c>
      <c r="O11787">
        <v>19</v>
      </c>
      <c r="P11787" s="11">
        <v>0.33333333333333298</v>
      </c>
      <c r="Q11787" s="11">
        <v>7.0175438596491196E-2</v>
      </c>
      <c r="R11787" s="12">
        <v>0</v>
      </c>
      <c r="S11787" t="s">
        <v>27</v>
      </c>
      <c r="T11787">
        <v>0</v>
      </c>
      <c r="U11787">
        <f t="shared" si="1106"/>
        <v>5</v>
      </c>
      <c r="V11787">
        <f t="shared" si="1107"/>
        <v>1</v>
      </c>
      <c r="W11787">
        <f t="shared" si="1108"/>
        <v>2</v>
      </c>
      <c r="X11787" t="str">
        <f t="shared" si="1109"/>
        <v>512</v>
      </c>
      <c r="Y11787" t="str">
        <f>IF(Table1[[#This Row],[RFM_Score]]="555","Champion", IF(AND(J11787&gt;=4,V11787&gt;=4),"Loyal", IF(U11787&lt;=2,"At Risk", IF(W11787&gt;=4,"Potential Loyalist","Others"))))</f>
        <v>Others</v>
      </c>
    </row>
    <row r="11788" spans="1:25">
      <c r="A11788" t="s">
        <v>1786</v>
      </c>
      <c r="B11788">
        <v>47</v>
      </c>
      <c r="C11788" t="s">
        <v>19</v>
      </c>
      <c r="D11788" t="s">
        <v>46</v>
      </c>
      <c r="E11788" s="6" t="s">
        <v>23858</v>
      </c>
      <c r="F11788" t="s">
        <v>62</v>
      </c>
      <c r="G11788">
        <v>1</v>
      </c>
      <c r="H11788">
        <v>1</v>
      </c>
      <c r="I11788">
        <v>52</v>
      </c>
      <c r="J11788">
        <v>6</v>
      </c>
      <c r="K11788">
        <v>57.47</v>
      </c>
      <c r="L11788" t="str">
        <f t="shared" si="1104"/>
        <v/>
      </c>
      <c r="M11788">
        <v>0</v>
      </c>
      <c r="N11788" t="str">
        <f t="shared" si="1105"/>
        <v/>
      </c>
      <c r="O11788">
        <v>11</v>
      </c>
      <c r="P11788" s="11">
        <v>1</v>
      </c>
      <c r="Q11788" s="11">
        <v>0.115384615384615</v>
      </c>
      <c r="R11788" s="12">
        <v>0</v>
      </c>
      <c r="S11788" t="s">
        <v>27</v>
      </c>
      <c r="T11788">
        <v>0</v>
      </c>
      <c r="U11788">
        <f t="shared" si="1106"/>
        <v>5</v>
      </c>
      <c r="V11788">
        <f t="shared" si="1107"/>
        <v>1</v>
      </c>
      <c r="W11788">
        <f t="shared" si="1108"/>
        <v>2</v>
      </c>
      <c r="X11788" t="str">
        <f t="shared" si="1109"/>
        <v>512</v>
      </c>
      <c r="Y11788" t="str">
        <f>IF(Table1[[#This Row],[RFM_Score]]="555","Champion", IF(AND(J11788&gt;=4,V11788&gt;=4),"Loyal", IF(U11788&lt;=2,"At Risk", IF(W11788&gt;=4,"Potential Loyalist","Others"))))</f>
        <v>Others</v>
      </c>
    </row>
    <row r="11789" spans="1:25">
      <c r="A11789" t="s">
        <v>7096</v>
      </c>
      <c r="B11789">
        <v>43</v>
      </c>
      <c r="C11789" t="s">
        <v>19</v>
      </c>
      <c r="D11789" t="s">
        <v>35</v>
      </c>
      <c r="E11789" s="6" t="s">
        <v>23859</v>
      </c>
      <c r="F11789" t="s">
        <v>37</v>
      </c>
      <c r="G11789">
        <v>1</v>
      </c>
      <c r="H11789">
        <v>0</v>
      </c>
      <c r="I11789">
        <v>56</v>
      </c>
      <c r="J11789">
        <v>2</v>
      </c>
      <c r="K11789">
        <v>57.36</v>
      </c>
      <c r="L11789" t="str">
        <f t="shared" si="1104"/>
        <v/>
      </c>
      <c r="M11789">
        <v>0</v>
      </c>
      <c r="N11789" t="str">
        <f t="shared" si="1105"/>
        <v/>
      </c>
      <c r="O11789">
        <v>25</v>
      </c>
      <c r="P11789" s="11">
        <v>0</v>
      </c>
      <c r="Q11789" s="11">
        <v>3.5714285714285698E-2</v>
      </c>
      <c r="R11789" s="12">
        <v>0</v>
      </c>
      <c r="S11789" t="s">
        <v>27</v>
      </c>
      <c r="T11789">
        <v>1</v>
      </c>
      <c r="U11789">
        <f t="shared" si="1106"/>
        <v>4</v>
      </c>
      <c r="V11789">
        <f t="shared" si="1107"/>
        <v>1</v>
      </c>
      <c r="W11789">
        <f t="shared" si="1108"/>
        <v>2</v>
      </c>
      <c r="X11789" t="str">
        <f t="shared" si="1109"/>
        <v>412</v>
      </c>
      <c r="Y11789" t="str">
        <f>IF(Table1[[#This Row],[RFM_Score]]="555","Champion", IF(AND(J11789&gt;=4,V11789&gt;=4),"Loyal", IF(U11789&lt;=2,"At Risk", IF(W11789&gt;=4,"Potential Loyalist","Others"))))</f>
        <v>Others</v>
      </c>
    </row>
    <row r="11790" spans="1:25">
      <c r="A11790" t="s">
        <v>2260</v>
      </c>
      <c r="B11790">
        <v>32</v>
      </c>
      <c r="C11790" t="s">
        <v>19</v>
      </c>
      <c r="D11790" t="s">
        <v>25</v>
      </c>
      <c r="E11790" s="6" t="s">
        <v>23860</v>
      </c>
      <c r="F11790" t="s">
        <v>30</v>
      </c>
      <c r="G11790">
        <v>1</v>
      </c>
      <c r="H11790">
        <v>0</v>
      </c>
      <c r="I11790">
        <v>51</v>
      </c>
      <c r="J11790">
        <v>3</v>
      </c>
      <c r="K11790">
        <v>56.68</v>
      </c>
      <c r="L11790" t="str">
        <f t="shared" si="1104"/>
        <v/>
      </c>
      <c r="M11790">
        <v>0</v>
      </c>
      <c r="N11790" t="str">
        <f t="shared" si="1105"/>
        <v/>
      </c>
      <c r="O11790">
        <v>58</v>
      </c>
      <c r="P11790" s="11">
        <v>0</v>
      </c>
      <c r="Q11790" s="11">
        <v>5.8823529411764698E-2</v>
      </c>
      <c r="R11790" s="12">
        <v>0</v>
      </c>
      <c r="S11790" t="s">
        <v>27</v>
      </c>
      <c r="T11790">
        <v>0</v>
      </c>
      <c r="U11790">
        <f t="shared" si="1106"/>
        <v>3</v>
      </c>
      <c r="V11790">
        <f t="shared" si="1107"/>
        <v>1</v>
      </c>
      <c r="W11790">
        <f t="shared" si="1108"/>
        <v>2</v>
      </c>
      <c r="X11790" t="str">
        <f t="shared" si="1109"/>
        <v>312</v>
      </c>
      <c r="Y11790" t="str">
        <f>IF(Table1[[#This Row],[RFM_Score]]="555","Champion", IF(AND(J11790&gt;=4,V11790&gt;=4),"Loyal", IF(U11790&lt;=2,"At Risk", IF(W11790&gt;=4,"Potential Loyalist","Others"))))</f>
        <v>Others</v>
      </c>
    </row>
    <row r="11791" spans="1:25">
      <c r="A11791" t="s">
        <v>7934</v>
      </c>
      <c r="B11791">
        <v>33</v>
      </c>
      <c r="C11791" t="s">
        <v>19</v>
      </c>
      <c r="D11791" t="s">
        <v>35</v>
      </c>
      <c r="E11791" s="6" t="s">
        <v>23861</v>
      </c>
      <c r="F11791" t="s">
        <v>26</v>
      </c>
      <c r="G11791">
        <v>2</v>
      </c>
      <c r="H11791">
        <v>0</v>
      </c>
      <c r="I11791">
        <v>49</v>
      </c>
      <c r="J11791">
        <v>4</v>
      </c>
      <c r="K11791">
        <v>56.02</v>
      </c>
      <c r="L11791" t="str">
        <f t="shared" si="1104"/>
        <v/>
      </c>
      <c r="M11791">
        <v>0</v>
      </c>
      <c r="N11791" t="str">
        <f t="shared" si="1105"/>
        <v/>
      </c>
      <c r="O11791">
        <v>99</v>
      </c>
      <c r="P11791" s="11">
        <v>0</v>
      </c>
      <c r="Q11791" s="11">
        <v>8.16326530612244E-2</v>
      </c>
      <c r="R11791" s="12">
        <v>0</v>
      </c>
      <c r="S11791" t="s">
        <v>27</v>
      </c>
      <c r="T11791">
        <v>1</v>
      </c>
      <c r="U11791">
        <f t="shared" si="1106"/>
        <v>2</v>
      </c>
      <c r="V11791">
        <f t="shared" si="1107"/>
        <v>1</v>
      </c>
      <c r="W11791">
        <f t="shared" si="1108"/>
        <v>2</v>
      </c>
      <c r="X11791" t="str">
        <f t="shared" si="1109"/>
        <v>212</v>
      </c>
      <c r="Y11791" t="str">
        <f>IF(Table1[[#This Row],[RFM_Score]]="555","Champion", IF(AND(J11791&gt;=4,V11791&gt;=4),"Loyal", IF(U11791&lt;=2,"At Risk", IF(W11791&gt;=4,"Potential Loyalist","Others"))))</f>
        <v>At Risk</v>
      </c>
    </row>
    <row r="11792" spans="1:25">
      <c r="A11792" t="s">
        <v>4023</v>
      </c>
      <c r="B11792">
        <v>41</v>
      </c>
      <c r="C11792" t="s">
        <v>24</v>
      </c>
      <c r="D11792" t="s">
        <v>35</v>
      </c>
      <c r="E11792" s="6" t="s">
        <v>23862</v>
      </c>
      <c r="F11792" t="s">
        <v>21</v>
      </c>
      <c r="G11792">
        <v>2</v>
      </c>
      <c r="H11792">
        <v>0</v>
      </c>
      <c r="I11792">
        <v>45</v>
      </c>
      <c r="J11792">
        <v>1</v>
      </c>
      <c r="K11792">
        <v>55.94</v>
      </c>
      <c r="L11792" t="str">
        <f t="shared" si="1104"/>
        <v/>
      </c>
      <c r="M11792">
        <v>0</v>
      </c>
      <c r="N11792" t="str">
        <f t="shared" si="1105"/>
        <v/>
      </c>
      <c r="O11792">
        <v>86</v>
      </c>
      <c r="P11792" s="11">
        <v>0</v>
      </c>
      <c r="Q11792" s="11">
        <v>2.2222222222222199E-2</v>
      </c>
      <c r="R11792" s="12">
        <v>0</v>
      </c>
      <c r="S11792" t="s">
        <v>27</v>
      </c>
      <c r="T11792">
        <v>0</v>
      </c>
      <c r="U11792">
        <f t="shared" si="1106"/>
        <v>2</v>
      </c>
      <c r="V11792">
        <f t="shared" si="1107"/>
        <v>1</v>
      </c>
      <c r="W11792">
        <f t="shared" si="1108"/>
        <v>2</v>
      </c>
      <c r="X11792" t="str">
        <f t="shared" si="1109"/>
        <v>212</v>
      </c>
      <c r="Y11792" t="str">
        <f>IF(Table1[[#This Row],[RFM_Score]]="555","Champion", IF(AND(J11792&gt;=4,V11792&gt;=4),"Loyal", IF(U11792&lt;=2,"At Risk", IF(W11792&gt;=4,"Potential Loyalist","Others"))))</f>
        <v>At Risk</v>
      </c>
    </row>
    <row r="11793" spans="1:25">
      <c r="A11793" t="s">
        <v>4016</v>
      </c>
      <c r="B11793">
        <v>22</v>
      </c>
      <c r="C11793" t="s">
        <v>19</v>
      </c>
      <c r="D11793" t="s">
        <v>25</v>
      </c>
      <c r="E11793" s="6" t="s">
        <v>23863</v>
      </c>
      <c r="F11793" t="s">
        <v>60</v>
      </c>
      <c r="G11793">
        <v>4</v>
      </c>
      <c r="H11793">
        <v>1</v>
      </c>
      <c r="I11793">
        <v>39</v>
      </c>
      <c r="J11793">
        <v>1</v>
      </c>
      <c r="K11793">
        <v>55.24</v>
      </c>
      <c r="L11793" t="str">
        <f t="shared" si="1104"/>
        <v/>
      </c>
      <c r="M11793">
        <v>0</v>
      </c>
      <c r="N11793" t="str">
        <f t="shared" si="1105"/>
        <v/>
      </c>
      <c r="O11793">
        <v>4</v>
      </c>
      <c r="P11793" s="11">
        <v>0.25</v>
      </c>
      <c r="Q11793" s="11">
        <v>2.5641025641025599E-2</v>
      </c>
      <c r="R11793" s="12">
        <v>0</v>
      </c>
      <c r="S11793" t="s">
        <v>27</v>
      </c>
      <c r="T11793">
        <v>0</v>
      </c>
      <c r="U11793">
        <f t="shared" si="1106"/>
        <v>5</v>
      </c>
      <c r="V11793">
        <f t="shared" si="1107"/>
        <v>1</v>
      </c>
      <c r="W11793">
        <f t="shared" si="1108"/>
        <v>2</v>
      </c>
      <c r="X11793" t="str">
        <f t="shared" si="1109"/>
        <v>512</v>
      </c>
      <c r="Y11793" t="str">
        <f>IF(Table1[[#This Row],[RFM_Score]]="555","Champion", IF(AND(J11793&gt;=4,V11793&gt;=4),"Loyal", IF(U11793&lt;=2,"At Risk", IF(W11793&gt;=4,"Potential Loyalist","Others"))))</f>
        <v>Others</v>
      </c>
    </row>
    <row r="11794" spans="1:25">
      <c r="A11794" t="s">
        <v>6822</v>
      </c>
      <c r="B11794">
        <v>29</v>
      </c>
      <c r="C11794" t="s">
        <v>19</v>
      </c>
      <c r="D11794" t="s">
        <v>25</v>
      </c>
      <c r="E11794" s="6" t="s">
        <v>23864</v>
      </c>
      <c r="F11794" t="s">
        <v>21</v>
      </c>
      <c r="G11794">
        <v>2</v>
      </c>
      <c r="H11794">
        <v>1</v>
      </c>
      <c r="I11794">
        <v>63</v>
      </c>
      <c r="J11794">
        <v>3</v>
      </c>
      <c r="K11794">
        <v>54.87</v>
      </c>
      <c r="L11794" t="str">
        <f t="shared" si="1104"/>
        <v/>
      </c>
      <c r="M11794">
        <v>0</v>
      </c>
      <c r="N11794" t="str">
        <f t="shared" si="1105"/>
        <v/>
      </c>
      <c r="O11794">
        <v>17</v>
      </c>
      <c r="P11794" s="11">
        <v>0.5</v>
      </c>
      <c r="Q11794" s="11">
        <v>4.7619047619047603E-2</v>
      </c>
      <c r="R11794" s="12">
        <v>0</v>
      </c>
      <c r="S11794" t="s">
        <v>27</v>
      </c>
      <c r="T11794">
        <v>1</v>
      </c>
      <c r="U11794">
        <f t="shared" si="1106"/>
        <v>5</v>
      </c>
      <c r="V11794">
        <f t="shared" si="1107"/>
        <v>1</v>
      </c>
      <c r="W11794">
        <f t="shared" si="1108"/>
        <v>2</v>
      </c>
      <c r="X11794" t="str">
        <f t="shared" si="1109"/>
        <v>512</v>
      </c>
      <c r="Y11794" t="str">
        <f>IF(Table1[[#This Row],[RFM_Score]]="555","Champion", IF(AND(J11794&gt;=4,V11794&gt;=4),"Loyal", IF(U11794&lt;=2,"At Risk", IF(W11794&gt;=4,"Potential Loyalist","Others"))))</f>
        <v>Others</v>
      </c>
    </row>
    <row r="11795" spans="1:25">
      <c r="A11795" t="s">
        <v>3673</v>
      </c>
      <c r="B11795">
        <v>30</v>
      </c>
      <c r="C11795" t="s">
        <v>24</v>
      </c>
      <c r="D11795" t="s">
        <v>49</v>
      </c>
      <c r="E11795" s="6" t="s">
        <v>23865</v>
      </c>
      <c r="F11795" t="s">
        <v>37</v>
      </c>
      <c r="G11795">
        <v>2</v>
      </c>
      <c r="H11795">
        <v>0</v>
      </c>
      <c r="I11795">
        <v>43</v>
      </c>
      <c r="J11795">
        <v>3</v>
      </c>
      <c r="K11795">
        <v>54.74</v>
      </c>
      <c r="L11795" t="str">
        <f t="shared" si="1104"/>
        <v/>
      </c>
      <c r="M11795">
        <v>0</v>
      </c>
      <c r="N11795" t="str">
        <f t="shared" si="1105"/>
        <v/>
      </c>
      <c r="O11795">
        <v>34</v>
      </c>
      <c r="P11795" s="11">
        <v>0</v>
      </c>
      <c r="Q11795" s="11">
        <v>6.9767441860465101E-2</v>
      </c>
      <c r="R11795" s="12">
        <v>0</v>
      </c>
      <c r="S11795" t="s">
        <v>27</v>
      </c>
      <c r="T11795">
        <v>0</v>
      </c>
      <c r="U11795">
        <f t="shared" si="1106"/>
        <v>4</v>
      </c>
      <c r="V11795">
        <f t="shared" si="1107"/>
        <v>1</v>
      </c>
      <c r="W11795">
        <f t="shared" si="1108"/>
        <v>2</v>
      </c>
      <c r="X11795" t="str">
        <f t="shared" si="1109"/>
        <v>412</v>
      </c>
      <c r="Y11795" t="str">
        <f>IF(Table1[[#This Row],[RFM_Score]]="555","Champion", IF(AND(J11795&gt;=4,V11795&gt;=4),"Loyal", IF(U11795&lt;=2,"At Risk", IF(W11795&gt;=4,"Potential Loyalist","Others"))))</f>
        <v>Others</v>
      </c>
    </row>
    <row r="11796" spans="1:25">
      <c r="A11796" t="s">
        <v>11851</v>
      </c>
      <c r="B11796">
        <v>42</v>
      </c>
      <c r="C11796" t="s">
        <v>24</v>
      </c>
      <c r="D11796" t="s">
        <v>29</v>
      </c>
      <c r="E11796" s="6" t="s">
        <v>23866</v>
      </c>
      <c r="F11796" t="s">
        <v>21</v>
      </c>
      <c r="G11796">
        <v>2</v>
      </c>
      <c r="H11796">
        <v>0</v>
      </c>
      <c r="I11796">
        <v>61</v>
      </c>
      <c r="J11796">
        <v>1</v>
      </c>
      <c r="K11796">
        <v>54.67</v>
      </c>
      <c r="L11796" t="str">
        <f t="shared" si="1104"/>
        <v/>
      </c>
      <c r="M11796">
        <v>0</v>
      </c>
      <c r="N11796" t="str">
        <f t="shared" si="1105"/>
        <v/>
      </c>
      <c r="O11796">
        <v>46</v>
      </c>
      <c r="P11796" s="11">
        <v>0</v>
      </c>
      <c r="Q11796" s="11">
        <v>1.63934426229508E-2</v>
      </c>
      <c r="R11796" s="12">
        <v>0</v>
      </c>
      <c r="S11796" t="s">
        <v>27</v>
      </c>
      <c r="T11796">
        <v>0</v>
      </c>
      <c r="U11796">
        <f t="shared" si="1106"/>
        <v>3</v>
      </c>
      <c r="V11796">
        <f t="shared" si="1107"/>
        <v>1</v>
      </c>
      <c r="W11796">
        <f t="shared" si="1108"/>
        <v>2</v>
      </c>
      <c r="X11796" t="str">
        <f t="shared" si="1109"/>
        <v>312</v>
      </c>
      <c r="Y11796" t="str">
        <f>IF(Table1[[#This Row],[RFM_Score]]="555","Champion", IF(AND(J11796&gt;=4,V11796&gt;=4),"Loyal", IF(U11796&lt;=2,"At Risk", IF(W11796&gt;=4,"Potential Loyalist","Others"))))</f>
        <v>Others</v>
      </c>
    </row>
    <row r="11797" spans="1:25">
      <c r="A11797" t="s">
        <v>5875</v>
      </c>
      <c r="B11797">
        <v>20</v>
      </c>
      <c r="C11797" t="s">
        <v>19</v>
      </c>
      <c r="D11797" t="s">
        <v>25</v>
      </c>
      <c r="E11797" s="6" t="s">
        <v>23867</v>
      </c>
      <c r="F11797" t="s">
        <v>21</v>
      </c>
      <c r="G11797">
        <v>0</v>
      </c>
      <c r="H11797">
        <v>0</v>
      </c>
      <c r="I11797">
        <v>46</v>
      </c>
      <c r="J11797">
        <v>3</v>
      </c>
      <c r="K11797">
        <v>54.04</v>
      </c>
      <c r="L11797" t="str">
        <f t="shared" si="1104"/>
        <v/>
      </c>
      <c r="M11797">
        <v>0</v>
      </c>
      <c r="N11797" t="str">
        <f t="shared" si="1105"/>
        <v/>
      </c>
      <c r="O11797">
        <v>61</v>
      </c>
      <c r="P11797" s="11">
        <v>0</v>
      </c>
      <c r="Q11797" s="11">
        <v>6.5217391304347797E-2</v>
      </c>
      <c r="R11797" s="12">
        <v>0</v>
      </c>
      <c r="S11797" t="s">
        <v>27</v>
      </c>
      <c r="T11797">
        <v>0</v>
      </c>
      <c r="U11797">
        <f t="shared" si="1106"/>
        <v>3</v>
      </c>
      <c r="V11797">
        <f t="shared" si="1107"/>
        <v>1</v>
      </c>
      <c r="W11797">
        <f t="shared" si="1108"/>
        <v>2</v>
      </c>
      <c r="X11797" t="str">
        <f t="shared" si="1109"/>
        <v>312</v>
      </c>
      <c r="Y11797" t="str">
        <f>IF(Table1[[#This Row],[RFM_Score]]="555","Champion", IF(AND(J11797&gt;=4,V11797&gt;=4),"Loyal", IF(U11797&lt;=2,"At Risk", IF(W11797&gt;=4,"Potential Loyalist","Others"))))</f>
        <v>Others</v>
      </c>
    </row>
    <row r="11798" spans="1:25">
      <c r="A11798" t="s">
        <v>3633</v>
      </c>
      <c r="B11798">
        <v>23</v>
      </c>
      <c r="C11798" t="s">
        <v>19</v>
      </c>
      <c r="D11798" t="s">
        <v>20</v>
      </c>
      <c r="E11798" s="6" t="s">
        <v>23868</v>
      </c>
      <c r="F11798" t="s">
        <v>30</v>
      </c>
      <c r="G11798">
        <v>2</v>
      </c>
      <c r="H11798">
        <v>1</v>
      </c>
      <c r="I11798">
        <v>54</v>
      </c>
      <c r="J11798">
        <v>1</v>
      </c>
      <c r="K11798">
        <v>53.62</v>
      </c>
      <c r="L11798" t="str">
        <f t="shared" si="1104"/>
        <v/>
      </c>
      <c r="M11798">
        <v>0</v>
      </c>
      <c r="N11798" t="str">
        <f t="shared" si="1105"/>
        <v/>
      </c>
      <c r="O11798">
        <v>27</v>
      </c>
      <c r="P11798" s="11">
        <v>0.5</v>
      </c>
      <c r="Q11798" s="11">
        <v>1.85185185185185E-2</v>
      </c>
      <c r="R11798" s="12">
        <v>0</v>
      </c>
      <c r="S11798" t="s">
        <v>27</v>
      </c>
      <c r="T11798">
        <v>0</v>
      </c>
      <c r="U11798">
        <f t="shared" si="1106"/>
        <v>4</v>
      </c>
      <c r="V11798">
        <f t="shared" si="1107"/>
        <v>1</v>
      </c>
      <c r="W11798">
        <f t="shared" si="1108"/>
        <v>2</v>
      </c>
      <c r="X11798" t="str">
        <f t="shared" si="1109"/>
        <v>412</v>
      </c>
      <c r="Y11798" t="str">
        <f>IF(Table1[[#This Row],[RFM_Score]]="555","Champion", IF(AND(J11798&gt;=4,V11798&gt;=4),"Loyal", IF(U11798&lt;=2,"At Risk", IF(W11798&gt;=4,"Potential Loyalist","Others"))))</f>
        <v>Others</v>
      </c>
    </row>
    <row r="11799" spans="1:25">
      <c r="A11799" t="s">
        <v>6202</v>
      </c>
      <c r="B11799">
        <v>27</v>
      </c>
      <c r="C11799" t="s">
        <v>24</v>
      </c>
      <c r="D11799" t="s">
        <v>25</v>
      </c>
      <c r="E11799" s="6" t="s">
        <v>23869</v>
      </c>
      <c r="F11799" t="s">
        <v>30</v>
      </c>
      <c r="G11799">
        <v>7</v>
      </c>
      <c r="H11799">
        <v>2</v>
      </c>
      <c r="I11799">
        <v>42</v>
      </c>
      <c r="J11799">
        <v>1</v>
      </c>
      <c r="K11799">
        <v>53.49</v>
      </c>
      <c r="L11799" t="str">
        <f t="shared" si="1104"/>
        <v/>
      </c>
      <c r="M11799">
        <v>0</v>
      </c>
      <c r="N11799" t="str">
        <f t="shared" si="1105"/>
        <v/>
      </c>
      <c r="O11799">
        <v>88</v>
      </c>
      <c r="P11799" s="11">
        <v>0.28571428571428498</v>
      </c>
      <c r="Q11799" s="11">
        <v>2.3809523809523801E-2</v>
      </c>
      <c r="R11799" s="12">
        <v>0</v>
      </c>
      <c r="S11799" t="s">
        <v>27</v>
      </c>
      <c r="T11799">
        <v>0</v>
      </c>
      <c r="U11799">
        <f t="shared" si="1106"/>
        <v>2</v>
      </c>
      <c r="V11799">
        <f t="shared" si="1107"/>
        <v>1</v>
      </c>
      <c r="W11799">
        <f t="shared" si="1108"/>
        <v>2</v>
      </c>
      <c r="X11799" t="str">
        <f t="shared" si="1109"/>
        <v>212</v>
      </c>
      <c r="Y11799" t="str">
        <f>IF(Table1[[#This Row],[RFM_Score]]="555","Champion", IF(AND(J11799&gt;=4,V11799&gt;=4),"Loyal", IF(U11799&lt;=2,"At Risk", IF(W11799&gt;=4,"Potential Loyalist","Others"))))</f>
        <v>At Risk</v>
      </c>
    </row>
    <row r="11800" spans="1:25">
      <c r="A11800" t="s">
        <v>10636</v>
      </c>
      <c r="B11800">
        <v>39</v>
      </c>
      <c r="C11800" t="s">
        <v>19</v>
      </c>
      <c r="D11800" t="s">
        <v>25</v>
      </c>
      <c r="E11800" s="6" t="s">
        <v>23870</v>
      </c>
      <c r="F11800" t="s">
        <v>37</v>
      </c>
      <c r="G11800">
        <v>4</v>
      </c>
      <c r="H11800">
        <v>2</v>
      </c>
      <c r="I11800">
        <v>43</v>
      </c>
      <c r="J11800">
        <v>1</v>
      </c>
      <c r="K11800">
        <v>53.45</v>
      </c>
      <c r="L11800" t="str">
        <f t="shared" si="1104"/>
        <v/>
      </c>
      <c r="M11800">
        <v>0</v>
      </c>
      <c r="N11800" t="str">
        <f t="shared" si="1105"/>
        <v/>
      </c>
      <c r="O11800">
        <v>11</v>
      </c>
      <c r="P11800" s="11">
        <v>0.5</v>
      </c>
      <c r="Q11800" s="11">
        <v>2.3255813953488299E-2</v>
      </c>
      <c r="R11800" s="12">
        <v>0</v>
      </c>
      <c r="S11800" t="s">
        <v>27</v>
      </c>
      <c r="T11800">
        <v>0</v>
      </c>
      <c r="U11800">
        <f t="shared" si="1106"/>
        <v>5</v>
      </c>
      <c r="V11800">
        <f t="shared" si="1107"/>
        <v>1</v>
      </c>
      <c r="W11800">
        <f t="shared" si="1108"/>
        <v>2</v>
      </c>
      <c r="X11800" t="str">
        <f t="shared" si="1109"/>
        <v>512</v>
      </c>
      <c r="Y11800" t="str">
        <f>IF(Table1[[#This Row],[RFM_Score]]="555","Champion", IF(AND(J11800&gt;=4,V11800&gt;=4),"Loyal", IF(U11800&lt;=2,"At Risk", IF(W11800&gt;=4,"Potential Loyalist","Others"))))</f>
        <v>Others</v>
      </c>
    </row>
    <row r="11801" spans="1:25">
      <c r="A11801" t="s">
        <v>558</v>
      </c>
      <c r="B11801">
        <v>41</v>
      </c>
      <c r="C11801" t="s">
        <v>19</v>
      </c>
      <c r="D11801" t="s">
        <v>25</v>
      </c>
      <c r="E11801" s="6" t="s">
        <v>23871</v>
      </c>
      <c r="F11801" t="s">
        <v>30</v>
      </c>
      <c r="G11801">
        <v>1</v>
      </c>
      <c r="H11801">
        <v>0</v>
      </c>
      <c r="I11801">
        <v>47</v>
      </c>
      <c r="J11801">
        <v>2</v>
      </c>
      <c r="K11801">
        <v>53.14</v>
      </c>
      <c r="L11801" t="str">
        <f t="shared" si="1104"/>
        <v/>
      </c>
      <c r="M11801">
        <v>0</v>
      </c>
      <c r="N11801" t="str">
        <f t="shared" si="1105"/>
        <v/>
      </c>
      <c r="O11801">
        <v>11</v>
      </c>
      <c r="P11801" s="11">
        <v>0</v>
      </c>
      <c r="Q11801" s="11">
        <v>4.2553191489361701E-2</v>
      </c>
      <c r="R11801" s="12">
        <v>0</v>
      </c>
      <c r="S11801" t="s">
        <v>27</v>
      </c>
      <c r="T11801">
        <v>0</v>
      </c>
      <c r="U11801">
        <f t="shared" si="1106"/>
        <v>5</v>
      </c>
      <c r="V11801">
        <f t="shared" si="1107"/>
        <v>1</v>
      </c>
      <c r="W11801">
        <f t="shared" si="1108"/>
        <v>2</v>
      </c>
      <c r="X11801" t="str">
        <f t="shared" si="1109"/>
        <v>512</v>
      </c>
      <c r="Y11801" t="str">
        <f>IF(Table1[[#This Row],[RFM_Score]]="555","Champion", IF(AND(J11801&gt;=4,V11801&gt;=4),"Loyal", IF(U11801&lt;=2,"At Risk", IF(W11801&gt;=4,"Potential Loyalist","Others"))))</f>
        <v>Others</v>
      </c>
    </row>
    <row r="11802" spans="1:25">
      <c r="A11802" t="s">
        <v>9106</v>
      </c>
      <c r="B11802">
        <v>43</v>
      </c>
      <c r="C11802" t="s">
        <v>19</v>
      </c>
      <c r="D11802" t="s">
        <v>25</v>
      </c>
      <c r="E11802" s="6" t="s">
        <v>23872</v>
      </c>
      <c r="F11802" t="s">
        <v>30</v>
      </c>
      <c r="G11802">
        <v>3</v>
      </c>
      <c r="H11802">
        <v>0</v>
      </c>
      <c r="I11802">
        <v>54</v>
      </c>
      <c r="J11802">
        <v>4</v>
      </c>
      <c r="K11802">
        <v>52.63</v>
      </c>
      <c r="L11802" t="str">
        <f t="shared" si="1104"/>
        <v/>
      </c>
      <c r="M11802">
        <v>0</v>
      </c>
      <c r="N11802" t="str">
        <f t="shared" si="1105"/>
        <v/>
      </c>
      <c r="O11802">
        <v>7</v>
      </c>
      <c r="P11802" s="11">
        <v>0</v>
      </c>
      <c r="Q11802" s="11">
        <v>7.4074074074074001E-2</v>
      </c>
      <c r="R11802" s="12">
        <v>0</v>
      </c>
      <c r="S11802" t="s">
        <v>27</v>
      </c>
      <c r="T11802">
        <v>1</v>
      </c>
      <c r="U11802">
        <f t="shared" si="1106"/>
        <v>5</v>
      </c>
      <c r="V11802">
        <f t="shared" si="1107"/>
        <v>1</v>
      </c>
      <c r="W11802">
        <f t="shared" si="1108"/>
        <v>2</v>
      </c>
      <c r="X11802" t="str">
        <f t="shared" si="1109"/>
        <v>512</v>
      </c>
      <c r="Y11802" t="str">
        <f>IF(Table1[[#This Row],[RFM_Score]]="555","Champion", IF(AND(J11802&gt;=4,V11802&gt;=4),"Loyal", IF(U11802&lt;=2,"At Risk", IF(W11802&gt;=4,"Potential Loyalist","Others"))))</f>
        <v>Others</v>
      </c>
    </row>
    <row r="11803" spans="1:25">
      <c r="A11803" t="s">
        <v>5306</v>
      </c>
      <c r="B11803">
        <v>43</v>
      </c>
      <c r="C11803" t="s">
        <v>24</v>
      </c>
      <c r="D11803" t="s">
        <v>25</v>
      </c>
      <c r="E11803" s="6" t="s">
        <v>23873</v>
      </c>
      <c r="F11803" t="s">
        <v>30</v>
      </c>
      <c r="G11803">
        <v>3</v>
      </c>
      <c r="H11803">
        <v>2</v>
      </c>
      <c r="I11803">
        <v>51</v>
      </c>
      <c r="J11803">
        <v>2</v>
      </c>
      <c r="K11803">
        <v>52.52</v>
      </c>
      <c r="L11803" t="str">
        <f t="shared" si="1104"/>
        <v/>
      </c>
      <c r="M11803">
        <v>0</v>
      </c>
      <c r="N11803" t="str">
        <f t="shared" si="1105"/>
        <v/>
      </c>
      <c r="O11803">
        <v>64</v>
      </c>
      <c r="P11803" s="11">
        <v>0.66666666666666596</v>
      </c>
      <c r="Q11803" s="11">
        <v>3.9215686274509803E-2</v>
      </c>
      <c r="R11803" s="12">
        <v>0</v>
      </c>
      <c r="S11803" t="s">
        <v>27</v>
      </c>
      <c r="T11803">
        <v>0</v>
      </c>
      <c r="U11803">
        <f t="shared" si="1106"/>
        <v>3</v>
      </c>
      <c r="V11803">
        <f t="shared" si="1107"/>
        <v>1</v>
      </c>
      <c r="W11803">
        <f t="shared" si="1108"/>
        <v>2</v>
      </c>
      <c r="X11803" t="str">
        <f t="shared" si="1109"/>
        <v>312</v>
      </c>
      <c r="Y11803" t="str">
        <f>IF(Table1[[#This Row],[RFM_Score]]="555","Champion", IF(AND(J11803&gt;=4,V11803&gt;=4),"Loyal", IF(U11803&lt;=2,"At Risk", IF(W11803&gt;=4,"Potential Loyalist","Others"))))</f>
        <v>Others</v>
      </c>
    </row>
    <row r="11804" spans="1:25">
      <c r="A11804" t="s">
        <v>2290</v>
      </c>
      <c r="B11804">
        <v>34</v>
      </c>
      <c r="C11804" t="s">
        <v>24</v>
      </c>
      <c r="D11804" t="s">
        <v>29</v>
      </c>
      <c r="E11804" s="6" t="s">
        <v>23874</v>
      </c>
      <c r="F11804" t="s">
        <v>21</v>
      </c>
      <c r="G11804">
        <v>4</v>
      </c>
      <c r="H11804">
        <v>2</v>
      </c>
      <c r="I11804">
        <v>54</v>
      </c>
      <c r="J11804">
        <v>5</v>
      </c>
      <c r="K11804">
        <v>51.95</v>
      </c>
      <c r="L11804" t="str">
        <f t="shared" si="1104"/>
        <v/>
      </c>
      <c r="M11804">
        <v>0</v>
      </c>
      <c r="N11804" t="str">
        <f t="shared" si="1105"/>
        <v/>
      </c>
      <c r="O11804">
        <v>14</v>
      </c>
      <c r="P11804" s="11">
        <v>0.5</v>
      </c>
      <c r="Q11804" s="11">
        <v>9.2592592592592504E-2</v>
      </c>
      <c r="R11804" s="12">
        <v>0</v>
      </c>
      <c r="S11804" t="s">
        <v>27</v>
      </c>
      <c r="T11804">
        <v>0</v>
      </c>
      <c r="U11804">
        <f t="shared" si="1106"/>
        <v>5</v>
      </c>
      <c r="V11804">
        <f t="shared" si="1107"/>
        <v>1</v>
      </c>
      <c r="W11804">
        <f t="shared" si="1108"/>
        <v>2</v>
      </c>
      <c r="X11804" t="str">
        <f t="shared" si="1109"/>
        <v>512</v>
      </c>
      <c r="Y11804" t="str">
        <f>IF(Table1[[#This Row],[RFM_Score]]="555","Champion", IF(AND(J11804&gt;=4,V11804&gt;=4),"Loyal", IF(U11804&lt;=2,"At Risk", IF(W11804&gt;=4,"Potential Loyalist","Others"))))</f>
        <v>Others</v>
      </c>
    </row>
    <row r="11805" spans="1:25">
      <c r="A11805" t="s">
        <v>10236</v>
      </c>
      <c r="B11805">
        <v>38</v>
      </c>
      <c r="C11805" t="s">
        <v>19</v>
      </c>
      <c r="D11805" t="s">
        <v>41</v>
      </c>
      <c r="E11805" s="6" t="s">
        <v>23875</v>
      </c>
      <c r="F11805" t="s">
        <v>21</v>
      </c>
      <c r="G11805">
        <v>2</v>
      </c>
      <c r="H11805">
        <v>0</v>
      </c>
      <c r="I11805">
        <v>54</v>
      </c>
      <c r="J11805">
        <v>1</v>
      </c>
      <c r="K11805">
        <v>51.63</v>
      </c>
      <c r="L11805" t="str">
        <f t="shared" si="1104"/>
        <v/>
      </c>
      <c r="M11805">
        <v>0</v>
      </c>
      <c r="N11805" t="str">
        <f t="shared" si="1105"/>
        <v/>
      </c>
      <c r="O11805">
        <v>20</v>
      </c>
      <c r="P11805" s="11">
        <v>0</v>
      </c>
      <c r="Q11805" s="11">
        <v>1.85185185185185E-2</v>
      </c>
      <c r="R11805" s="12">
        <v>0</v>
      </c>
      <c r="S11805" t="s">
        <v>27</v>
      </c>
      <c r="T11805">
        <v>0</v>
      </c>
      <c r="U11805">
        <f t="shared" si="1106"/>
        <v>5</v>
      </c>
      <c r="V11805">
        <f t="shared" si="1107"/>
        <v>1</v>
      </c>
      <c r="W11805">
        <f t="shared" si="1108"/>
        <v>2</v>
      </c>
      <c r="X11805" t="str">
        <f t="shared" si="1109"/>
        <v>512</v>
      </c>
      <c r="Y11805" t="str">
        <f>IF(Table1[[#This Row],[RFM_Score]]="555","Champion", IF(AND(J11805&gt;=4,V11805&gt;=4),"Loyal", IF(U11805&lt;=2,"At Risk", IF(W11805&gt;=4,"Potential Loyalist","Others"))))</f>
        <v>Others</v>
      </c>
    </row>
    <row r="11806" spans="1:25">
      <c r="A11806" t="s">
        <v>10758</v>
      </c>
      <c r="B11806">
        <v>18</v>
      </c>
      <c r="C11806" t="s">
        <v>24</v>
      </c>
      <c r="D11806" t="s">
        <v>25</v>
      </c>
      <c r="E11806" s="6" t="s">
        <v>23876</v>
      </c>
      <c r="F11806" t="s">
        <v>30</v>
      </c>
      <c r="G11806">
        <v>1</v>
      </c>
      <c r="H11806">
        <v>1</v>
      </c>
      <c r="I11806">
        <v>48</v>
      </c>
      <c r="J11806">
        <v>2</v>
      </c>
      <c r="K11806">
        <v>51.49</v>
      </c>
      <c r="L11806" t="str">
        <f t="shared" si="1104"/>
        <v/>
      </c>
      <c r="M11806">
        <v>0</v>
      </c>
      <c r="N11806" t="str">
        <f t="shared" si="1105"/>
        <v/>
      </c>
      <c r="O11806">
        <v>6</v>
      </c>
      <c r="P11806" s="11">
        <v>1</v>
      </c>
      <c r="Q11806" s="11">
        <v>4.1666666666666602E-2</v>
      </c>
      <c r="R11806" s="12">
        <v>0</v>
      </c>
      <c r="S11806" t="s">
        <v>27</v>
      </c>
      <c r="T11806">
        <v>0</v>
      </c>
      <c r="U11806">
        <f t="shared" si="1106"/>
        <v>5</v>
      </c>
      <c r="V11806">
        <f t="shared" si="1107"/>
        <v>1</v>
      </c>
      <c r="W11806">
        <f t="shared" si="1108"/>
        <v>2</v>
      </c>
      <c r="X11806" t="str">
        <f t="shared" si="1109"/>
        <v>512</v>
      </c>
      <c r="Y11806" t="str">
        <f>IF(Table1[[#This Row],[RFM_Score]]="555","Champion", IF(AND(J11806&gt;=4,V11806&gt;=4),"Loyal", IF(U11806&lt;=2,"At Risk", IF(W11806&gt;=4,"Potential Loyalist","Others"))))</f>
        <v>Others</v>
      </c>
    </row>
    <row r="11807" spans="1:25">
      <c r="A11807" t="s">
        <v>9241</v>
      </c>
      <c r="B11807">
        <v>21</v>
      </c>
      <c r="C11807" t="s">
        <v>19</v>
      </c>
      <c r="D11807" t="s">
        <v>25</v>
      </c>
      <c r="E11807" s="6" t="s">
        <v>23877</v>
      </c>
      <c r="F11807" t="s">
        <v>62</v>
      </c>
      <c r="G11807">
        <v>2</v>
      </c>
      <c r="H11807">
        <v>1</v>
      </c>
      <c r="I11807">
        <v>44</v>
      </c>
      <c r="J11807">
        <v>4</v>
      </c>
      <c r="K11807">
        <v>51.41</v>
      </c>
      <c r="L11807" t="str">
        <f t="shared" si="1104"/>
        <v/>
      </c>
      <c r="M11807">
        <v>0</v>
      </c>
      <c r="N11807" t="str">
        <f t="shared" si="1105"/>
        <v/>
      </c>
      <c r="O11807">
        <v>50</v>
      </c>
      <c r="P11807" s="11">
        <v>0.5</v>
      </c>
      <c r="Q11807" s="11">
        <v>9.0909090909090898E-2</v>
      </c>
      <c r="R11807" s="12">
        <v>0</v>
      </c>
      <c r="S11807" t="s">
        <v>27</v>
      </c>
      <c r="T11807">
        <v>0</v>
      </c>
      <c r="U11807">
        <f t="shared" si="1106"/>
        <v>3</v>
      </c>
      <c r="V11807">
        <f t="shared" si="1107"/>
        <v>1</v>
      </c>
      <c r="W11807">
        <f t="shared" si="1108"/>
        <v>2</v>
      </c>
      <c r="X11807" t="str">
        <f t="shared" si="1109"/>
        <v>312</v>
      </c>
      <c r="Y11807" t="str">
        <f>IF(Table1[[#This Row],[RFM_Score]]="555","Champion", IF(AND(J11807&gt;=4,V11807&gt;=4),"Loyal", IF(U11807&lt;=2,"At Risk", IF(W11807&gt;=4,"Potential Loyalist","Others"))))</f>
        <v>Others</v>
      </c>
    </row>
    <row r="11808" spans="1:25">
      <c r="A11808" t="s">
        <v>10421</v>
      </c>
      <c r="B11808">
        <v>30</v>
      </c>
      <c r="C11808" t="s">
        <v>24</v>
      </c>
      <c r="D11808" t="s">
        <v>41</v>
      </c>
      <c r="E11808" s="6" t="s">
        <v>23878</v>
      </c>
      <c r="F11808" t="s">
        <v>30</v>
      </c>
      <c r="G11808">
        <v>2</v>
      </c>
      <c r="H11808">
        <v>1</v>
      </c>
      <c r="I11808">
        <v>51</v>
      </c>
      <c r="J11808">
        <v>2</v>
      </c>
      <c r="K11808">
        <v>51.33</v>
      </c>
      <c r="L11808" t="str">
        <f t="shared" si="1104"/>
        <v/>
      </c>
      <c r="M11808">
        <v>0</v>
      </c>
      <c r="N11808" t="str">
        <f t="shared" si="1105"/>
        <v/>
      </c>
      <c r="O11808">
        <v>0</v>
      </c>
      <c r="P11808" s="11">
        <v>0.5</v>
      </c>
      <c r="Q11808" s="11">
        <v>3.9215686274509803E-2</v>
      </c>
      <c r="R11808" s="12">
        <v>0</v>
      </c>
      <c r="S11808" t="s">
        <v>27</v>
      </c>
      <c r="T11808">
        <v>0</v>
      </c>
      <c r="U11808">
        <f t="shared" si="1106"/>
        <v>5</v>
      </c>
      <c r="V11808">
        <f t="shared" si="1107"/>
        <v>1</v>
      </c>
      <c r="W11808">
        <f t="shared" si="1108"/>
        <v>2</v>
      </c>
      <c r="X11808" t="str">
        <f t="shared" si="1109"/>
        <v>512</v>
      </c>
      <c r="Y11808" t="str">
        <f>IF(Table1[[#This Row],[RFM_Score]]="555","Champion", IF(AND(J11808&gt;=4,V11808&gt;=4),"Loyal", IF(U11808&lt;=2,"At Risk", IF(W11808&gt;=4,"Potential Loyalist","Others"))))</f>
        <v>Others</v>
      </c>
    </row>
    <row r="11809" spans="1:25">
      <c r="A11809" t="s">
        <v>5197</v>
      </c>
      <c r="B11809">
        <v>38</v>
      </c>
      <c r="C11809" t="s">
        <v>19</v>
      </c>
      <c r="D11809" t="s">
        <v>46</v>
      </c>
      <c r="E11809" s="6" t="s">
        <v>23879</v>
      </c>
      <c r="F11809" t="s">
        <v>60</v>
      </c>
      <c r="G11809">
        <v>1</v>
      </c>
      <c r="H11809">
        <v>1</v>
      </c>
      <c r="I11809">
        <v>44</v>
      </c>
      <c r="J11809">
        <v>1</v>
      </c>
      <c r="K11809">
        <v>51.07</v>
      </c>
      <c r="L11809" t="str">
        <f t="shared" si="1104"/>
        <v/>
      </c>
      <c r="M11809">
        <v>0</v>
      </c>
      <c r="N11809" t="str">
        <f t="shared" si="1105"/>
        <v/>
      </c>
      <c r="O11809">
        <v>19</v>
      </c>
      <c r="P11809" s="11">
        <v>1</v>
      </c>
      <c r="Q11809" s="11">
        <v>2.27272727272727E-2</v>
      </c>
      <c r="R11809" s="12">
        <v>0</v>
      </c>
      <c r="S11809" t="s">
        <v>27</v>
      </c>
      <c r="T11809">
        <v>0</v>
      </c>
      <c r="U11809">
        <f t="shared" si="1106"/>
        <v>5</v>
      </c>
      <c r="V11809">
        <f t="shared" si="1107"/>
        <v>1</v>
      </c>
      <c r="W11809">
        <f t="shared" si="1108"/>
        <v>2</v>
      </c>
      <c r="X11809" t="str">
        <f t="shared" si="1109"/>
        <v>512</v>
      </c>
      <c r="Y11809" t="str">
        <f>IF(Table1[[#This Row],[RFM_Score]]="555","Champion", IF(AND(J11809&gt;=4,V11809&gt;=4),"Loyal", IF(U11809&lt;=2,"At Risk", IF(W11809&gt;=4,"Potential Loyalist","Others"))))</f>
        <v>Others</v>
      </c>
    </row>
    <row r="11810" spans="1:25">
      <c r="A11810" t="s">
        <v>7846</v>
      </c>
      <c r="B11810">
        <v>18</v>
      </c>
      <c r="C11810" t="s">
        <v>19</v>
      </c>
      <c r="D11810" t="s">
        <v>25</v>
      </c>
      <c r="E11810" s="6" t="s">
        <v>23880</v>
      </c>
      <c r="F11810" t="s">
        <v>30</v>
      </c>
      <c r="G11810">
        <v>4</v>
      </c>
      <c r="H11810">
        <v>0</v>
      </c>
      <c r="I11810">
        <v>54</v>
      </c>
      <c r="J11810">
        <v>2</v>
      </c>
      <c r="K11810">
        <v>50.83</v>
      </c>
      <c r="L11810" t="str">
        <f t="shared" si="1104"/>
        <v/>
      </c>
      <c r="M11810">
        <v>0</v>
      </c>
      <c r="N11810" t="str">
        <f t="shared" si="1105"/>
        <v/>
      </c>
      <c r="O11810">
        <v>23</v>
      </c>
      <c r="P11810" s="11">
        <v>0</v>
      </c>
      <c r="Q11810" s="11">
        <v>3.7037037037037E-2</v>
      </c>
      <c r="R11810" s="12">
        <v>0</v>
      </c>
      <c r="S11810" t="s">
        <v>27</v>
      </c>
      <c r="T11810">
        <v>1</v>
      </c>
      <c r="U11810">
        <f t="shared" si="1106"/>
        <v>4</v>
      </c>
      <c r="V11810">
        <f t="shared" si="1107"/>
        <v>1</v>
      </c>
      <c r="W11810">
        <f t="shared" si="1108"/>
        <v>2</v>
      </c>
      <c r="X11810" t="str">
        <f t="shared" si="1109"/>
        <v>412</v>
      </c>
      <c r="Y11810" t="str">
        <f>IF(Table1[[#This Row],[RFM_Score]]="555","Champion", IF(AND(J11810&gt;=4,V11810&gt;=4),"Loyal", IF(U11810&lt;=2,"At Risk", IF(W11810&gt;=4,"Potential Loyalist","Others"))))</f>
        <v>Others</v>
      </c>
    </row>
    <row r="11811" spans="1:25">
      <c r="A11811" t="s">
        <v>3565</v>
      </c>
      <c r="B11811">
        <v>18</v>
      </c>
      <c r="C11811" t="s">
        <v>24</v>
      </c>
      <c r="D11811" t="s">
        <v>49</v>
      </c>
      <c r="E11811" s="6" t="s">
        <v>23881</v>
      </c>
      <c r="F11811" t="s">
        <v>26</v>
      </c>
      <c r="G11811">
        <v>2</v>
      </c>
      <c r="H11811">
        <v>0</v>
      </c>
      <c r="I11811">
        <v>57</v>
      </c>
      <c r="J11811">
        <v>2</v>
      </c>
      <c r="K11811">
        <v>50.47</v>
      </c>
      <c r="L11811" t="str">
        <f t="shared" si="1104"/>
        <v/>
      </c>
      <c r="M11811">
        <v>0</v>
      </c>
      <c r="N11811" t="str">
        <f t="shared" si="1105"/>
        <v/>
      </c>
      <c r="O11811">
        <v>37</v>
      </c>
      <c r="P11811" s="11">
        <v>0</v>
      </c>
      <c r="Q11811" s="11">
        <v>3.5087719298245598E-2</v>
      </c>
      <c r="R11811" s="12">
        <v>0</v>
      </c>
      <c r="S11811" t="s">
        <v>27</v>
      </c>
      <c r="T11811">
        <v>0</v>
      </c>
      <c r="U11811">
        <f t="shared" si="1106"/>
        <v>4</v>
      </c>
      <c r="V11811">
        <f t="shared" si="1107"/>
        <v>1</v>
      </c>
      <c r="W11811">
        <f t="shared" si="1108"/>
        <v>2</v>
      </c>
      <c r="X11811" t="str">
        <f t="shared" si="1109"/>
        <v>412</v>
      </c>
      <c r="Y11811" t="str">
        <f>IF(Table1[[#This Row],[RFM_Score]]="555","Champion", IF(AND(J11811&gt;=4,V11811&gt;=4),"Loyal", IF(U11811&lt;=2,"At Risk", IF(W11811&gt;=4,"Potential Loyalist","Others"))))</f>
        <v>Others</v>
      </c>
    </row>
    <row r="11812" spans="1:25">
      <c r="A11812" t="s">
        <v>6879</v>
      </c>
      <c r="B11812">
        <v>57</v>
      </c>
      <c r="C11812" t="s">
        <v>24</v>
      </c>
      <c r="D11812" t="s">
        <v>29</v>
      </c>
      <c r="E11812" s="6" t="s">
        <v>23882</v>
      </c>
      <c r="F11812" t="s">
        <v>30</v>
      </c>
      <c r="G11812">
        <v>4</v>
      </c>
      <c r="H11812">
        <v>1</v>
      </c>
      <c r="I11812">
        <v>42</v>
      </c>
      <c r="J11812">
        <v>3</v>
      </c>
      <c r="K11812">
        <v>50.4</v>
      </c>
      <c r="L11812" t="str">
        <f t="shared" si="1104"/>
        <v/>
      </c>
      <c r="M11812">
        <v>0</v>
      </c>
      <c r="N11812" t="str">
        <f t="shared" si="1105"/>
        <v/>
      </c>
      <c r="O11812">
        <v>18</v>
      </c>
      <c r="P11812" s="11">
        <v>0.25</v>
      </c>
      <c r="Q11812" s="11">
        <v>7.1428571428571397E-2</v>
      </c>
      <c r="R11812" s="12">
        <v>0</v>
      </c>
      <c r="S11812" t="s">
        <v>27</v>
      </c>
      <c r="T11812">
        <v>0</v>
      </c>
      <c r="U11812">
        <f t="shared" si="1106"/>
        <v>5</v>
      </c>
      <c r="V11812">
        <f t="shared" si="1107"/>
        <v>1</v>
      </c>
      <c r="W11812">
        <f t="shared" si="1108"/>
        <v>2</v>
      </c>
      <c r="X11812" t="str">
        <f t="shared" si="1109"/>
        <v>512</v>
      </c>
      <c r="Y11812" t="str">
        <f>IF(Table1[[#This Row],[RFM_Score]]="555","Champion", IF(AND(J11812&gt;=4,V11812&gt;=4),"Loyal", IF(U11812&lt;=2,"At Risk", IF(W11812&gt;=4,"Potential Loyalist","Others"))))</f>
        <v>Others</v>
      </c>
    </row>
    <row r="11813" spans="1:25">
      <c r="A11813" t="s">
        <v>1909</v>
      </c>
      <c r="B11813">
        <v>31</v>
      </c>
      <c r="C11813" t="s">
        <v>24</v>
      </c>
      <c r="D11813" t="s">
        <v>29</v>
      </c>
      <c r="E11813" s="6" t="s">
        <v>23883</v>
      </c>
      <c r="F11813" t="s">
        <v>26</v>
      </c>
      <c r="G11813">
        <v>1</v>
      </c>
      <c r="H11813">
        <v>0</v>
      </c>
      <c r="I11813">
        <v>54</v>
      </c>
      <c r="J11813">
        <v>3</v>
      </c>
      <c r="K11813">
        <v>50.26</v>
      </c>
      <c r="L11813" t="str">
        <f t="shared" si="1104"/>
        <v/>
      </c>
      <c r="M11813">
        <v>0</v>
      </c>
      <c r="N11813" t="str">
        <f t="shared" si="1105"/>
        <v/>
      </c>
      <c r="O11813">
        <v>41</v>
      </c>
      <c r="P11813" s="11">
        <v>0</v>
      </c>
      <c r="Q11813" s="11">
        <v>5.5555555555555497E-2</v>
      </c>
      <c r="R11813" s="12">
        <v>0</v>
      </c>
      <c r="S11813" t="s">
        <v>27</v>
      </c>
      <c r="T11813">
        <v>0</v>
      </c>
      <c r="U11813">
        <f t="shared" si="1106"/>
        <v>3</v>
      </c>
      <c r="V11813">
        <f t="shared" si="1107"/>
        <v>1</v>
      </c>
      <c r="W11813">
        <f t="shared" si="1108"/>
        <v>2</v>
      </c>
      <c r="X11813" t="str">
        <f t="shared" si="1109"/>
        <v>312</v>
      </c>
      <c r="Y11813" t="str">
        <f>IF(Table1[[#This Row],[RFM_Score]]="555","Champion", IF(AND(J11813&gt;=4,V11813&gt;=4),"Loyal", IF(U11813&lt;=2,"At Risk", IF(W11813&gt;=4,"Potential Loyalist","Others"))))</f>
        <v>Others</v>
      </c>
    </row>
    <row r="11814" spans="1:25">
      <c r="A11814" t="s">
        <v>5044</v>
      </c>
      <c r="B11814">
        <v>40</v>
      </c>
      <c r="C11814" t="s">
        <v>24</v>
      </c>
      <c r="D11814" t="s">
        <v>20</v>
      </c>
      <c r="E11814" s="6" t="s">
        <v>23884</v>
      </c>
      <c r="F11814" t="s">
        <v>30</v>
      </c>
      <c r="G11814">
        <v>3</v>
      </c>
      <c r="H11814">
        <v>1</v>
      </c>
      <c r="I11814">
        <v>44</v>
      </c>
      <c r="J11814">
        <v>3</v>
      </c>
      <c r="K11814">
        <v>50.2</v>
      </c>
      <c r="L11814" t="str">
        <f t="shared" si="1104"/>
        <v/>
      </c>
      <c r="M11814">
        <v>0</v>
      </c>
      <c r="N11814" t="str">
        <f t="shared" si="1105"/>
        <v/>
      </c>
      <c r="O11814">
        <v>48</v>
      </c>
      <c r="P11814" s="11">
        <v>0.33333333333333298</v>
      </c>
      <c r="Q11814" s="11">
        <v>6.8181818181818094E-2</v>
      </c>
      <c r="R11814" s="12">
        <v>0</v>
      </c>
      <c r="S11814" t="s">
        <v>27</v>
      </c>
      <c r="T11814">
        <v>1</v>
      </c>
      <c r="U11814">
        <f t="shared" si="1106"/>
        <v>3</v>
      </c>
      <c r="V11814">
        <f t="shared" si="1107"/>
        <v>1</v>
      </c>
      <c r="W11814">
        <f t="shared" si="1108"/>
        <v>2</v>
      </c>
      <c r="X11814" t="str">
        <f t="shared" si="1109"/>
        <v>312</v>
      </c>
      <c r="Y11814" t="str">
        <f>IF(Table1[[#This Row],[RFM_Score]]="555","Champion", IF(AND(J11814&gt;=4,V11814&gt;=4),"Loyal", IF(U11814&lt;=2,"At Risk", IF(W11814&gt;=4,"Potential Loyalist","Others"))))</f>
        <v>Others</v>
      </c>
    </row>
    <row r="11815" spans="1:25">
      <c r="A11815" t="s">
        <v>8668</v>
      </c>
      <c r="B11815">
        <v>31</v>
      </c>
      <c r="C11815" t="s">
        <v>19</v>
      </c>
      <c r="D11815" t="s">
        <v>25</v>
      </c>
      <c r="E11815" s="6" t="s">
        <v>23885</v>
      </c>
      <c r="F11815" t="s">
        <v>30</v>
      </c>
      <c r="G11815">
        <v>3</v>
      </c>
      <c r="H11815">
        <v>1</v>
      </c>
      <c r="I11815">
        <v>58</v>
      </c>
      <c r="J11815">
        <v>4</v>
      </c>
      <c r="K11815">
        <v>49.98</v>
      </c>
      <c r="L11815" t="str">
        <f t="shared" si="1104"/>
        <v/>
      </c>
      <c r="M11815">
        <v>0</v>
      </c>
      <c r="N11815" t="str">
        <f t="shared" si="1105"/>
        <v/>
      </c>
      <c r="O11815">
        <v>15</v>
      </c>
      <c r="P11815" s="11">
        <v>0.33333333333333298</v>
      </c>
      <c r="Q11815" s="11">
        <v>6.8965517241379296E-2</v>
      </c>
      <c r="R11815" s="12">
        <v>0</v>
      </c>
      <c r="S11815" t="s">
        <v>27</v>
      </c>
      <c r="T11815">
        <v>0</v>
      </c>
      <c r="U11815">
        <f t="shared" si="1106"/>
        <v>5</v>
      </c>
      <c r="V11815">
        <f t="shared" si="1107"/>
        <v>1</v>
      </c>
      <c r="W11815">
        <f t="shared" si="1108"/>
        <v>1</v>
      </c>
      <c r="X11815" t="str">
        <f t="shared" si="1109"/>
        <v>511</v>
      </c>
      <c r="Y11815" t="str">
        <f>IF(Table1[[#This Row],[RFM_Score]]="555","Champion", IF(AND(J11815&gt;=4,V11815&gt;=4),"Loyal", IF(U11815&lt;=2,"At Risk", IF(W11815&gt;=4,"Potential Loyalist","Others"))))</f>
        <v>Others</v>
      </c>
    </row>
    <row r="11816" spans="1:25">
      <c r="A11816" t="s">
        <v>6442</v>
      </c>
      <c r="B11816">
        <v>51</v>
      </c>
      <c r="C11816" t="s">
        <v>24</v>
      </c>
      <c r="D11816" t="s">
        <v>25</v>
      </c>
      <c r="E11816" s="6" t="s">
        <v>23886</v>
      </c>
      <c r="F11816" t="s">
        <v>30</v>
      </c>
      <c r="G11816">
        <v>3</v>
      </c>
      <c r="H11816">
        <v>0</v>
      </c>
      <c r="I11816">
        <v>39</v>
      </c>
      <c r="J11816">
        <v>0</v>
      </c>
      <c r="K11816">
        <v>49.67</v>
      </c>
      <c r="L11816" t="str">
        <f t="shared" si="1104"/>
        <v/>
      </c>
      <c r="M11816">
        <v>0</v>
      </c>
      <c r="N11816" t="str">
        <f t="shared" si="1105"/>
        <v/>
      </c>
      <c r="O11816">
        <v>0</v>
      </c>
      <c r="P11816" s="11">
        <v>0</v>
      </c>
      <c r="Q11816" s="11">
        <v>0</v>
      </c>
      <c r="R11816" s="12">
        <v>0</v>
      </c>
      <c r="S11816" t="s">
        <v>27</v>
      </c>
      <c r="T11816">
        <v>0</v>
      </c>
      <c r="U11816">
        <f t="shared" si="1106"/>
        <v>5</v>
      </c>
      <c r="V11816">
        <f t="shared" si="1107"/>
        <v>1</v>
      </c>
      <c r="W11816">
        <f t="shared" si="1108"/>
        <v>1</v>
      </c>
      <c r="X11816" t="str">
        <f t="shared" si="1109"/>
        <v>511</v>
      </c>
      <c r="Y11816" t="str">
        <f>IF(Table1[[#This Row],[RFM_Score]]="555","Champion", IF(AND(J11816&gt;=4,V11816&gt;=4),"Loyal", IF(U11816&lt;=2,"At Risk", IF(W11816&gt;=4,"Potential Loyalist","Others"))))</f>
        <v>Others</v>
      </c>
    </row>
    <row r="11817" spans="1:25">
      <c r="A11817" t="s">
        <v>5374</v>
      </c>
      <c r="B11817">
        <v>25</v>
      </c>
      <c r="C11817" t="s">
        <v>24</v>
      </c>
      <c r="D11817" t="s">
        <v>25</v>
      </c>
      <c r="E11817" s="6" t="s">
        <v>23887</v>
      </c>
      <c r="F11817" t="s">
        <v>62</v>
      </c>
      <c r="G11817">
        <v>5</v>
      </c>
      <c r="H11817">
        <v>3</v>
      </c>
      <c r="I11817">
        <v>45</v>
      </c>
      <c r="J11817">
        <v>3</v>
      </c>
      <c r="K11817">
        <v>49.59</v>
      </c>
      <c r="L11817" t="str">
        <f t="shared" si="1104"/>
        <v/>
      </c>
      <c r="M11817">
        <v>0</v>
      </c>
      <c r="N11817" t="str">
        <f t="shared" si="1105"/>
        <v/>
      </c>
      <c r="O11817">
        <v>15</v>
      </c>
      <c r="P11817" s="11">
        <v>0.6</v>
      </c>
      <c r="Q11817" s="11">
        <v>6.6666666666666596E-2</v>
      </c>
      <c r="R11817" s="12">
        <v>0</v>
      </c>
      <c r="S11817" t="s">
        <v>27</v>
      </c>
      <c r="T11817">
        <v>0</v>
      </c>
      <c r="U11817">
        <f t="shared" si="1106"/>
        <v>5</v>
      </c>
      <c r="V11817">
        <f t="shared" si="1107"/>
        <v>1</v>
      </c>
      <c r="W11817">
        <f t="shared" si="1108"/>
        <v>1</v>
      </c>
      <c r="X11817" t="str">
        <f t="shared" si="1109"/>
        <v>511</v>
      </c>
      <c r="Y11817" t="str">
        <f>IF(Table1[[#This Row],[RFM_Score]]="555","Champion", IF(AND(J11817&gt;=4,V11817&gt;=4),"Loyal", IF(U11817&lt;=2,"At Risk", IF(W11817&gt;=4,"Potential Loyalist","Others"))))</f>
        <v>Others</v>
      </c>
    </row>
    <row r="11818" spans="1:25">
      <c r="A11818" t="s">
        <v>3139</v>
      </c>
      <c r="B11818">
        <v>54</v>
      </c>
      <c r="C11818" t="s">
        <v>19</v>
      </c>
      <c r="D11818" t="s">
        <v>29</v>
      </c>
      <c r="E11818" s="6" t="s">
        <v>23888</v>
      </c>
      <c r="F11818" t="s">
        <v>37</v>
      </c>
      <c r="G11818">
        <v>2</v>
      </c>
      <c r="H11818">
        <v>0</v>
      </c>
      <c r="I11818">
        <v>58</v>
      </c>
      <c r="J11818">
        <v>4</v>
      </c>
      <c r="K11818">
        <v>49.2</v>
      </c>
      <c r="L11818" t="str">
        <f t="shared" si="1104"/>
        <v/>
      </c>
      <c r="M11818">
        <v>0</v>
      </c>
      <c r="N11818" t="str">
        <f t="shared" si="1105"/>
        <v/>
      </c>
      <c r="O11818">
        <v>13</v>
      </c>
      <c r="P11818" s="11">
        <v>0</v>
      </c>
      <c r="Q11818" s="11">
        <v>6.8965517241379296E-2</v>
      </c>
      <c r="R11818" s="12">
        <v>0</v>
      </c>
      <c r="S11818" t="s">
        <v>27</v>
      </c>
      <c r="T11818">
        <v>0</v>
      </c>
      <c r="U11818">
        <f t="shared" si="1106"/>
        <v>5</v>
      </c>
      <c r="V11818">
        <f t="shared" si="1107"/>
        <v>1</v>
      </c>
      <c r="W11818">
        <f t="shared" si="1108"/>
        <v>1</v>
      </c>
      <c r="X11818" t="str">
        <f t="shared" si="1109"/>
        <v>511</v>
      </c>
      <c r="Y11818" t="str">
        <f>IF(Table1[[#This Row],[RFM_Score]]="555","Champion", IF(AND(J11818&gt;=4,V11818&gt;=4),"Loyal", IF(U11818&lt;=2,"At Risk", IF(W11818&gt;=4,"Potential Loyalist","Others"))))</f>
        <v>Others</v>
      </c>
    </row>
    <row r="11819" spans="1:25">
      <c r="A11819" t="s">
        <v>10587</v>
      </c>
      <c r="B11819">
        <v>26</v>
      </c>
      <c r="C11819" t="s">
        <v>19</v>
      </c>
      <c r="D11819" t="s">
        <v>25</v>
      </c>
      <c r="E11819" s="6" t="s">
        <v>23889</v>
      </c>
      <c r="F11819" t="s">
        <v>30</v>
      </c>
      <c r="G11819">
        <v>5</v>
      </c>
      <c r="H11819">
        <v>0</v>
      </c>
      <c r="I11819">
        <v>51</v>
      </c>
      <c r="J11819">
        <v>2</v>
      </c>
      <c r="K11819">
        <v>49.13</v>
      </c>
      <c r="L11819" t="str">
        <f t="shared" si="1104"/>
        <v/>
      </c>
      <c r="M11819">
        <v>0</v>
      </c>
      <c r="N11819" t="str">
        <f t="shared" si="1105"/>
        <v/>
      </c>
      <c r="O11819">
        <v>101</v>
      </c>
      <c r="P11819" s="11">
        <v>0</v>
      </c>
      <c r="Q11819" s="11">
        <v>3.9215686274509803E-2</v>
      </c>
      <c r="R11819" s="12">
        <v>0</v>
      </c>
      <c r="S11819" t="s">
        <v>27</v>
      </c>
      <c r="T11819">
        <v>1</v>
      </c>
      <c r="U11819">
        <f t="shared" si="1106"/>
        <v>1</v>
      </c>
      <c r="V11819">
        <f t="shared" si="1107"/>
        <v>1</v>
      </c>
      <c r="W11819">
        <f t="shared" si="1108"/>
        <v>1</v>
      </c>
      <c r="X11819" t="str">
        <f t="shared" si="1109"/>
        <v>111</v>
      </c>
      <c r="Y11819" t="str">
        <f>IF(Table1[[#This Row],[RFM_Score]]="555","Champion", IF(AND(J11819&gt;=4,V11819&gt;=4),"Loyal", IF(U11819&lt;=2,"At Risk", IF(W11819&gt;=4,"Potential Loyalist","Others"))))</f>
        <v>At Risk</v>
      </c>
    </row>
    <row r="11820" spans="1:25">
      <c r="A11820" t="s">
        <v>11159</v>
      </c>
      <c r="B11820">
        <v>42</v>
      </c>
      <c r="C11820" t="s">
        <v>19</v>
      </c>
      <c r="D11820" t="s">
        <v>25</v>
      </c>
      <c r="E11820" s="6" t="s">
        <v>23890</v>
      </c>
      <c r="F11820" t="s">
        <v>26</v>
      </c>
      <c r="G11820">
        <v>1</v>
      </c>
      <c r="H11820">
        <v>0</v>
      </c>
      <c r="I11820">
        <v>44</v>
      </c>
      <c r="J11820">
        <v>1</v>
      </c>
      <c r="K11820">
        <v>49.06</v>
      </c>
      <c r="L11820" t="str">
        <f t="shared" si="1104"/>
        <v/>
      </c>
      <c r="M11820">
        <v>0</v>
      </c>
      <c r="N11820" t="str">
        <f t="shared" si="1105"/>
        <v/>
      </c>
      <c r="O11820">
        <v>36</v>
      </c>
      <c r="P11820" s="11">
        <v>0</v>
      </c>
      <c r="Q11820" s="11">
        <v>2.27272727272727E-2</v>
      </c>
      <c r="R11820" s="12">
        <v>0</v>
      </c>
      <c r="S11820" t="s">
        <v>27</v>
      </c>
      <c r="T11820">
        <v>0</v>
      </c>
      <c r="U11820">
        <f t="shared" si="1106"/>
        <v>4</v>
      </c>
      <c r="V11820">
        <f t="shared" si="1107"/>
        <v>1</v>
      </c>
      <c r="W11820">
        <f t="shared" si="1108"/>
        <v>1</v>
      </c>
      <c r="X11820" t="str">
        <f t="shared" si="1109"/>
        <v>411</v>
      </c>
      <c r="Y11820" t="str">
        <f>IF(Table1[[#This Row],[RFM_Score]]="555","Champion", IF(AND(J11820&gt;=4,V11820&gt;=4),"Loyal", IF(U11820&lt;=2,"At Risk", IF(W11820&gt;=4,"Potential Loyalist","Others"))))</f>
        <v>Others</v>
      </c>
    </row>
    <row r="11821" spans="1:25">
      <c r="A11821" t="s">
        <v>5799</v>
      </c>
      <c r="B11821">
        <v>23</v>
      </c>
      <c r="C11821" t="s">
        <v>19</v>
      </c>
      <c r="D11821" t="s">
        <v>49</v>
      </c>
      <c r="E11821" s="6" t="s">
        <v>23891</v>
      </c>
      <c r="F11821" t="s">
        <v>21</v>
      </c>
      <c r="G11821">
        <v>5</v>
      </c>
      <c r="H11821">
        <v>1</v>
      </c>
      <c r="I11821">
        <v>52</v>
      </c>
      <c r="J11821">
        <v>3</v>
      </c>
      <c r="K11821">
        <v>49.05</v>
      </c>
      <c r="L11821" t="str">
        <f t="shared" si="1104"/>
        <v/>
      </c>
      <c r="M11821">
        <v>0</v>
      </c>
      <c r="N11821" t="str">
        <f t="shared" si="1105"/>
        <v/>
      </c>
      <c r="O11821">
        <v>83</v>
      </c>
      <c r="P11821" s="11">
        <v>0.2</v>
      </c>
      <c r="Q11821" s="11">
        <v>5.7692307692307598E-2</v>
      </c>
      <c r="R11821" s="12">
        <v>0</v>
      </c>
      <c r="S11821" t="s">
        <v>27</v>
      </c>
      <c r="T11821">
        <v>0</v>
      </c>
      <c r="U11821">
        <f t="shared" si="1106"/>
        <v>2</v>
      </c>
      <c r="V11821">
        <f t="shared" si="1107"/>
        <v>1</v>
      </c>
      <c r="W11821">
        <f t="shared" si="1108"/>
        <v>1</v>
      </c>
      <c r="X11821" t="str">
        <f t="shared" si="1109"/>
        <v>211</v>
      </c>
      <c r="Y11821" t="str">
        <f>IF(Table1[[#This Row],[RFM_Score]]="555","Champion", IF(AND(J11821&gt;=4,V11821&gt;=4),"Loyal", IF(U11821&lt;=2,"At Risk", IF(W11821&gt;=4,"Potential Loyalist","Others"))))</f>
        <v>At Risk</v>
      </c>
    </row>
    <row r="11822" spans="1:25">
      <c r="A11822" t="s">
        <v>10365</v>
      </c>
      <c r="B11822">
        <v>41</v>
      </c>
      <c r="C11822" t="s">
        <v>19</v>
      </c>
      <c r="D11822" t="s">
        <v>35</v>
      </c>
      <c r="E11822" s="6" t="s">
        <v>23892</v>
      </c>
      <c r="F11822" t="s">
        <v>21</v>
      </c>
      <c r="G11822">
        <v>5</v>
      </c>
      <c r="H11822">
        <v>1</v>
      </c>
      <c r="I11822">
        <v>51</v>
      </c>
      <c r="J11822">
        <v>4</v>
      </c>
      <c r="K11822">
        <v>48.96</v>
      </c>
      <c r="L11822" t="str">
        <f t="shared" si="1104"/>
        <v/>
      </c>
      <c r="M11822">
        <v>0</v>
      </c>
      <c r="N11822" t="str">
        <f t="shared" si="1105"/>
        <v/>
      </c>
      <c r="O11822">
        <v>2</v>
      </c>
      <c r="P11822" s="11">
        <v>0.2</v>
      </c>
      <c r="Q11822" s="11">
        <v>7.8431372549019607E-2</v>
      </c>
      <c r="R11822" s="12">
        <v>0</v>
      </c>
      <c r="S11822" t="s">
        <v>27</v>
      </c>
      <c r="T11822">
        <v>0</v>
      </c>
      <c r="U11822">
        <f t="shared" si="1106"/>
        <v>5</v>
      </c>
      <c r="V11822">
        <f t="shared" si="1107"/>
        <v>1</v>
      </c>
      <c r="W11822">
        <f t="shared" si="1108"/>
        <v>1</v>
      </c>
      <c r="X11822" t="str">
        <f t="shared" si="1109"/>
        <v>511</v>
      </c>
      <c r="Y11822" t="str">
        <f>IF(Table1[[#This Row],[RFM_Score]]="555","Champion", IF(AND(J11822&gt;=4,V11822&gt;=4),"Loyal", IF(U11822&lt;=2,"At Risk", IF(W11822&gt;=4,"Potential Loyalist","Others"))))</f>
        <v>Others</v>
      </c>
    </row>
    <row r="11823" spans="1:25">
      <c r="A11823" t="s">
        <v>3560</v>
      </c>
      <c r="B11823">
        <v>54</v>
      </c>
      <c r="C11823" t="s">
        <v>24</v>
      </c>
      <c r="D11823" t="s">
        <v>25</v>
      </c>
      <c r="E11823" s="6" t="s">
        <v>23893</v>
      </c>
      <c r="F11823" t="s">
        <v>26</v>
      </c>
      <c r="G11823">
        <v>4</v>
      </c>
      <c r="H11823">
        <v>4</v>
      </c>
      <c r="I11823">
        <v>39</v>
      </c>
      <c r="J11823">
        <v>1</v>
      </c>
      <c r="K11823">
        <v>48.6</v>
      </c>
      <c r="L11823" t="str">
        <f t="shared" si="1104"/>
        <v/>
      </c>
      <c r="M11823">
        <v>0</v>
      </c>
      <c r="N11823" t="str">
        <f t="shared" si="1105"/>
        <v/>
      </c>
      <c r="O11823">
        <v>30</v>
      </c>
      <c r="P11823" s="11">
        <v>1</v>
      </c>
      <c r="Q11823" s="11">
        <v>2.5641025641025599E-2</v>
      </c>
      <c r="R11823" s="12">
        <v>0</v>
      </c>
      <c r="S11823" t="s">
        <v>27</v>
      </c>
      <c r="T11823">
        <v>0</v>
      </c>
      <c r="U11823">
        <f t="shared" si="1106"/>
        <v>4</v>
      </c>
      <c r="V11823">
        <f t="shared" si="1107"/>
        <v>1</v>
      </c>
      <c r="W11823">
        <f t="shared" si="1108"/>
        <v>1</v>
      </c>
      <c r="X11823" t="str">
        <f t="shared" si="1109"/>
        <v>411</v>
      </c>
      <c r="Y11823" t="str">
        <f>IF(Table1[[#This Row],[RFM_Score]]="555","Champion", IF(AND(J11823&gt;=4,V11823&gt;=4),"Loyal", IF(U11823&lt;=2,"At Risk", IF(W11823&gt;=4,"Potential Loyalist","Others"))))</f>
        <v>Others</v>
      </c>
    </row>
    <row r="11824" spans="1:25">
      <c r="A11824" t="s">
        <v>7924</v>
      </c>
      <c r="B11824">
        <v>18</v>
      </c>
      <c r="C11824" t="s">
        <v>19</v>
      </c>
      <c r="D11824" t="s">
        <v>25</v>
      </c>
      <c r="E11824" s="6" t="s">
        <v>23894</v>
      </c>
      <c r="F11824" t="s">
        <v>30</v>
      </c>
      <c r="G11824">
        <v>5</v>
      </c>
      <c r="H11824">
        <v>3</v>
      </c>
      <c r="I11824">
        <v>40</v>
      </c>
      <c r="J11824">
        <v>1</v>
      </c>
      <c r="K11824">
        <v>48.09</v>
      </c>
      <c r="L11824" t="str">
        <f t="shared" si="1104"/>
        <v/>
      </c>
      <c r="M11824">
        <v>0</v>
      </c>
      <c r="N11824" t="str">
        <f t="shared" si="1105"/>
        <v/>
      </c>
      <c r="O11824">
        <v>13</v>
      </c>
      <c r="P11824" s="11">
        <v>0.6</v>
      </c>
      <c r="Q11824" s="11">
        <v>2.5000000000000001E-2</v>
      </c>
      <c r="R11824" s="12">
        <v>0</v>
      </c>
      <c r="S11824" t="s">
        <v>27</v>
      </c>
      <c r="T11824">
        <v>0</v>
      </c>
      <c r="U11824">
        <f t="shared" si="1106"/>
        <v>5</v>
      </c>
      <c r="V11824">
        <f t="shared" si="1107"/>
        <v>1</v>
      </c>
      <c r="W11824">
        <f t="shared" si="1108"/>
        <v>1</v>
      </c>
      <c r="X11824" t="str">
        <f t="shared" si="1109"/>
        <v>511</v>
      </c>
      <c r="Y11824" t="str">
        <f>IF(Table1[[#This Row],[RFM_Score]]="555","Champion", IF(AND(J11824&gt;=4,V11824&gt;=4),"Loyal", IF(U11824&lt;=2,"At Risk", IF(W11824&gt;=4,"Potential Loyalist","Others"))))</f>
        <v>Others</v>
      </c>
    </row>
    <row r="11825" spans="1:25">
      <c r="A11825" t="s">
        <v>3546</v>
      </c>
      <c r="B11825">
        <v>28</v>
      </c>
      <c r="C11825" t="s">
        <v>24</v>
      </c>
      <c r="D11825" t="s">
        <v>20</v>
      </c>
      <c r="E11825" s="6" t="s">
        <v>23895</v>
      </c>
      <c r="F11825" t="s">
        <v>26</v>
      </c>
      <c r="G11825">
        <v>3</v>
      </c>
      <c r="H11825">
        <v>1</v>
      </c>
      <c r="I11825">
        <v>58</v>
      </c>
      <c r="J11825">
        <v>6</v>
      </c>
      <c r="K11825">
        <v>48.02</v>
      </c>
      <c r="L11825" t="str">
        <f t="shared" si="1104"/>
        <v/>
      </c>
      <c r="M11825">
        <v>0</v>
      </c>
      <c r="N11825" t="str">
        <f t="shared" si="1105"/>
        <v/>
      </c>
      <c r="O11825">
        <v>1</v>
      </c>
      <c r="P11825" s="11">
        <v>0.33333333333333298</v>
      </c>
      <c r="Q11825" s="11">
        <v>0.10344827586206801</v>
      </c>
      <c r="R11825" s="12">
        <v>0</v>
      </c>
      <c r="S11825" t="s">
        <v>27</v>
      </c>
      <c r="T11825">
        <v>0</v>
      </c>
      <c r="U11825">
        <f t="shared" si="1106"/>
        <v>5</v>
      </c>
      <c r="V11825">
        <f t="shared" si="1107"/>
        <v>1</v>
      </c>
      <c r="W11825">
        <f t="shared" si="1108"/>
        <v>1</v>
      </c>
      <c r="X11825" t="str">
        <f t="shared" si="1109"/>
        <v>511</v>
      </c>
      <c r="Y11825" t="str">
        <f>IF(Table1[[#This Row],[RFM_Score]]="555","Champion", IF(AND(J11825&gt;=4,V11825&gt;=4),"Loyal", IF(U11825&lt;=2,"At Risk", IF(W11825&gt;=4,"Potential Loyalist","Others"))))</f>
        <v>Others</v>
      </c>
    </row>
    <row r="11826" spans="1:25">
      <c r="A11826" t="s">
        <v>9410</v>
      </c>
      <c r="B11826">
        <v>38</v>
      </c>
      <c r="C11826" t="s">
        <v>24</v>
      </c>
      <c r="D11826" t="s">
        <v>20</v>
      </c>
      <c r="E11826" s="6" t="s">
        <v>23896</v>
      </c>
      <c r="F11826" t="s">
        <v>62</v>
      </c>
      <c r="G11826">
        <v>3</v>
      </c>
      <c r="H11826">
        <v>0</v>
      </c>
      <c r="I11826">
        <v>45</v>
      </c>
      <c r="J11826">
        <v>1</v>
      </c>
      <c r="K11826">
        <v>47.35</v>
      </c>
      <c r="L11826" t="str">
        <f t="shared" si="1104"/>
        <v/>
      </c>
      <c r="M11826">
        <v>0</v>
      </c>
      <c r="N11826" t="str">
        <f t="shared" si="1105"/>
        <v/>
      </c>
      <c r="O11826">
        <v>65</v>
      </c>
      <c r="P11826" s="11">
        <v>0</v>
      </c>
      <c r="Q11826" s="11">
        <v>2.2222222222222199E-2</v>
      </c>
      <c r="R11826" s="12">
        <v>0</v>
      </c>
      <c r="S11826" t="s">
        <v>27</v>
      </c>
      <c r="T11826">
        <v>0</v>
      </c>
      <c r="U11826">
        <f t="shared" si="1106"/>
        <v>3</v>
      </c>
      <c r="V11826">
        <f t="shared" si="1107"/>
        <v>1</v>
      </c>
      <c r="W11826">
        <f t="shared" si="1108"/>
        <v>1</v>
      </c>
      <c r="X11826" t="str">
        <f t="shared" si="1109"/>
        <v>311</v>
      </c>
      <c r="Y11826" t="str">
        <f>IF(Table1[[#This Row],[RFM_Score]]="555","Champion", IF(AND(J11826&gt;=4,V11826&gt;=4),"Loyal", IF(U11826&lt;=2,"At Risk", IF(W11826&gt;=4,"Potential Loyalist","Others"))))</f>
        <v>Others</v>
      </c>
    </row>
    <row r="11827" spans="1:25">
      <c r="A11827" t="s">
        <v>7128</v>
      </c>
      <c r="B11827">
        <v>55</v>
      </c>
      <c r="C11827" t="s">
        <v>24</v>
      </c>
      <c r="D11827" t="s">
        <v>46</v>
      </c>
      <c r="E11827" s="6" t="s">
        <v>23897</v>
      </c>
      <c r="F11827" t="s">
        <v>26</v>
      </c>
      <c r="G11827">
        <v>4</v>
      </c>
      <c r="H11827">
        <v>3</v>
      </c>
      <c r="I11827">
        <v>45</v>
      </c>
      <c r="J11827">
        <v>4</v>
      </c>
      <c r="K11827">
        <v>47.33</v>
      </c>
      <c r="L11827" t="str">
        <f t="shared" si="1104"/>
        <v/>
      </c>
      <c r="M11827">
        <v>0</v>
      </c>
      <c r="N11827" t="str">
        <f t="shared" si="1105"/>
        <v/>
      </c>
      <c r="O11827">
        <v>22</v>
      </c>
      <c r="P11827" s="11">
        <v>0.75</v>
      </c>
      <c r="Q11827" s="11">
        <v>8.8888888888888795E-2</v>
      </c>
      <c r="R11827" s="12">
        <v>0</v>
      </c>
      <c r="S11827" t="s">
        <v>27</v>
      </c>
      <c r="T11827">
        <v>0</v>
      </c>
      <c r="U11827">
        <f t="shared" si="1106"/>
        <v>4</v>
      </c>
      <c r="V11827">
        <f t="shared" si="1107"/>
        <v>1</v>
      </c>
      <c r="W11827">
        <f t="shared" si="1108"/>
        <v>1</v>
      </c>
      <c r="X11827" t="str">
        <f t="shared" si="1109"/>
        <v>411</v>
      </c>
      <c r="Y11827" t="str">
        <f>IF(Table1[[#This Row],[RFM_Score]]="555","Champion", IF(AND(J11827&gt;=4,V11827&gt;=4),"Loyal", IF(U11827&lt;=2,"At Risk", IF(W11827&gt;=4,"Potential Loyalist","Others"))))</f>
        <v>Others</v>
      </c>
    </row>
    <row r="11828" spans="1:25">
      <c r="A11828" t="s">
        <v>7431</v>
      </c>
      <c r="B11828">
        <v>35</v>
      </c>
      <c r="C11828" t="s">
        <v>24</v>
      </c>
      <c r="D11828" t="s">
        <v>25</v>
      </c>
      <c r="E11828" s="6" t="s">
        <v>23898</v>
      </c>
      <c r="F11828" t="s">
        <v>37</v>
      </c>
      <c r="G11828">
        <v>5</v>
      </c>
      <c r="H11828">
        <v>0</v>
      </c>
      <c r="I11828">
        <v>46</v>
      </c>
      <c r="J11828">
        <v>1</v>
      </c>
      <c r="K11828">
        <v>46.89</v>
      </c>
      <c r="L11828" t="str">
        <f t="shared" si="1104"/>
        <v/>
      </c>
      <c r="M11828">
        <v>0</v>
      </c>
      <c r="N11828" t="str">
        <f t="shared" si="1105"/>
        <v/>
      </c>
      <c r="O11828">
        <v>7</v>
      </c>
      <c r="P11828" s="11">
        <v>0</v>
      </c>
      <c r="Q11828" s="11">
        <v>2.1739130434782601E-2</v>
      </c>
      <c r="R11828" s="12">
        <v>0</v>
      </c>
      <c r="S11828" t="s">
        <v>27</v>
      </c>
      <c r="T11828">
        <v>0</v>
      </c>
      <c r="U11828">
        <f t="shared" si="1106"/>
        <v>5</v>
      </c>
      <c r="V11828">
        <f t="shared" si="1107"/>
        <v>1</v>
      </c>
      <c r="W11828">
        <f t="shared" si="1108"/>
        <v>1</v>
      </c>
      <c r="X11828" t="str">
        <f t="shared" si="1109"/>
        <v>511</v>
      </c>
      <c r="Y11828" t="str">
        <f>IF(Table1[[#This Row],[RFM_Score]]="555","Champion", IF(AND(J11828&gt;=4,V11828&gt;=4),"Loyal", IF(U11828&lt;=2,"At Risk", IF(W11828&gt;=4,"Potential Loyalist","Others"))))</f>
        <v>Others</v>
      </c>
    </row>
    <row r="11829" spans="1:25">
      <c r="A11829" t="s">
        <v>5769</v>
      </c>
      <c r="B11829">
        <v>47</v>
      </c>
      <c r="C11829" t="s">
        <v>24</v>
      </c>
      <c r="D11829" t="s">
        <v>35</v>
      </c>
      <c r="E11829" s="6" t="s">
        <v>23899</v>
      </c>
      <c r="F11829" t="s">
        <v>37</v>
      </c>
      <c r="G11829">
        <v>2</v>
      </c>
      <c r="H11829">
        <v>0</v>
      </c>
      <c r="I11829">
        <v>55</v>
      </c>
      <c r="J11829">
        <v>3</v>
      </c>
      <c r="K11829">
        <v>46.85</v>
      </c>
      <c r="L11829" t="str">
        <f t="shared" si="1104"/>
        <v/>
      </c>
      <c r="M11829">
        <v>0</v>
      </c>
      <c r="N11829" t="str">
        <f t="shared" si="1105"/>
        <v/>
      </c>
      <c r="O11829">
        <v>109</v>
      </c>
      <c r="P11829" s="11">
        <v>0</v>
      </c>
      <c r="Q11829" s="11">
        <v>5.4545454545454501E-2</v>
      </c>
      <c r="R11829" s="12">
        <v>0</v>
      </c>
      <c r="S11829" t="s">
        <v>27</v>
      </c>
      <c r="T11829">
        <v>0</v>
      </c>
      <c r="U11829">
        <f t="shared" si="1106"/>
        <v>1</v>
      </c>
      <c r="V11829">
        <f t="shared" si="1107"/>
        <v>1</v>
      </c>
      <c r="W11829">
        <f t="shared" si="1108"/>
        <v>1</v>
      </c>
      <c r="X11829" t="str">
        <f t="shared" si="1109"/>
        <v>111</v>
      </c>
      <c r="Y11829" t="str">
        <f>IF(Table1[[#This Row],[RFM_Score]]="555","Champion", IF(AND(J11829&gt;=4,V11829&gt;=4),"Loyal", IF(U11829&lt;=2,"At Risk", IF(W11829&gt;=4,"Potential Loyalist","Others"))))</f>
        <v>At Risk</v>
      </c>
    </row>
    <row r="11830" spans="1:25">
      <c r="A11830" t="s">
        <v>3437</v>
      </c>
      <c r="B11830">
        <v>40</v>
      </c>
      <c r="C11830" t="s">
        <v>24</v>
      </c>
      <c r="D11830" t="s">
        <v>35</v>
      </c>
      <c r="E11830" s="6" t="s">
        <v>23900</v>
      </c>
      <c r="F11830" t="s">
        <v>21</v>
      </c>
      <c r="G11830">
        <v>3</v>
      </c>
      <c r="H11830">
        <v>2</v>
      </c>
      <c r="I11830">
        <v>45</v>
      </c>
      <c r="J11830">
        <v>1</v>
      </c>
      <c r="K11830">
        <v>46.59</v>
      </c>
      <c r="L11830" t="str">
        <f t="shared" si="1104"/>
        <v/>
      </c>
      <c r="M11830">
        <v>0</v>
      </c>
      <c r="N11830" t="str">
        <f t="shared" si="1105"/>
        <v/>
      </c>
      <c r="O11830">
        <v>12</v>
      </c>
      <c r="P11830" s="11">
        <v>0.66666666666666596</v>
      </c>
      <c r="Q11830" s="11">
        <v>2.2222222222222199E-2</v>
      </c>
      <c r="R11830" s="12">
        <v>0</v>
      </c>
      <c r="S11830" t="s">
        <v>27</v>
      </c>
      <c r="T11830">
        <v>0</v>
      </c>
      <c r="U11830">
        <f t="shared" si="1106"/>
        <v>5</v>
      </c>
      <c r="V11830">
        <f t="shared" si="1107"/>
        <v>1</v>
      </c>
      <c r="W11830">
        <f t="shared" si="1108"/>
        <v>1</v>
      </c>
      <c r="X11830" t="str">
        <f t="shared" si="1109"/>
        <v>511</v>
      </c>
      <c r="Y11830" t="str">
        <f>IF(Table1[[#This Row],[RFM_Score]]="555","Champion", IF(AND(J11830&gt;=4,V11830&gt;=4),"Loyal", IF(U11830&lt;=2,"At Risk", IF(W11830&gt;=4,"Potential Loyalist","Others"))))</f>
        <v>Others</v>
      </c>
    </row>
    <row r="11831" spans="1:25">
      <c r="A11831" t="s">
        <v>2647</v>
      </c>
      <c r="B11831">
        <v>42</v>
      </c>
      <c r="C11831" t="s">
        <v>19</v>
      </c>
      <c r="D11831" t="s">
        <v>29</v>
      </c>
      <c r="E11831" s="6" t="s">
        <v>23901</v>
      </c>
      <c r="F11831" t="s">
        <v>37</v>
      </c>
      <c r="G11831">
        <v>3</v>
      </c>
      <c r="H11831">
        <v>2</v>
      </c>
      <c r="I11831">
        <v>44</v>
      </c>
      <c r="J11831">
        <v>2</v>
      </c>
      <c r="K11831">
        <v>46.58</v>
      </c>
      <c r="L11831" t="str">
        <f t="shared" si="1104"/>
        <v/>
      </c>
      <c r="M11831">
        <v>0</v>
      </c>
      <c r="N11831" t="str">
        <f t="shared" si="1105"/>
        <v/>
      </c>
      <c r="O11831">
        <v>19</v>
      </c>
      <c r="P11831" s="11">
        <v>0.66666666666666596</v>
      </c>
      <c r="Q11831" s="11">
        <v>4.54545454545454E-2</v>
      </c>
      <c r="R11831" s="12">
        <v>0</v>
      </c>
      <c r="S11831" t="s">
        <v>27</v>
      </c>
      <c r="T11831">
        <v>0</v>
      </c>
      <c r="U11831">
        <f t="shared" si="1106"/>
        <v>5</v>
      </c>
      <c r="V11831">
        <f t="shared" si="1107"/>
        <v>1</v>
      </c>
      <c r="W11831">
        <f t="shared" si="1108"/>
        <v>1</v>
      </c>
      <c r="X11831" t="str">
        <f t="shared" si="1109"/>
        <v>511</v>
      </c>
      <c r="Y11831" t="str">
        <f>IF(Table1[[#This Row],[RFM_Score]]="555","Champion", IF(AND(J11831&gt;=4,V11831&gt;=4),"Loyal", IF(U11831&lt;=2,"At Risk", IF(W11831&gt;=4,"Potential Loyalist","Others"))))</f>
        <v>Others</v>
      </c>
    </row>
    <row r="11832" spans="1:25">
      <c r="A11832" t="s">
        <v>5383</v>
      </c>
      <c r="B11832">
        <v>31</v>
      </c>
      <c r="C11832" t="s">
        <v>19</v>
      </c>
      <c r="D11832" t="s">
        <v>25</v>
      </c>
      <c r="E11832" s="6" t="s">
        <v>23902</v>
      </c>
      <c r="F11832" t="s">
        <v>26</v>
      </c>
      <c r="G11832">
        <v>1</v>
      </c>
      <c r="H11832">
        <v>0</v>
      </c>
      <c r="I11832">
        <v>50</v>
      </c>
      <c r="J11832">
        <v>2</v>
      </c>
      <c r="K11832">
        <v>46.53</v>
      </c>
      <c r="L11832" t="str">
        <f t="shared" si="1104"/>
        <v/>
      </c>
      <c r="M11832">
        <v>0</v>
      </c>
      <c r="N11832" t="str">
        <f t="shared" si="1105"/>
        <v/>
      </c>
      <c r="O11832">
        <v>24</v>
      </c>
      <c r="P11832" s="11">
        <v>0</v>
      </c>
      <c r="Q11832" s="11">
        <v>0.04</v>
      </c>
      <c r="R11832" s="12">
        <v>0</v>
      </c>
      <c r="S11832" t="s">
        <v>27</v>
      </c>
      <c r="T11832">
        <v>0</v>
      </c>
      <c r="U11832">
        <f t="shared" si="1106"/>
        <v>4</v>
      </c>
      <c r="V11832">
        <f t="shared" si="1107"/>
        <v>1</v>
      </c>
      <c r="W11832">
        <f t="shared" si="1108"/>
        <v>1</v>
      </c>
      <c r="X11832" t="str">
        <f t="shared" si="1109"/>
        <v>411</v>
      </c>
      <c r="Y11832" t="str">
        <f>IF(Table1[[#This Row],[RFM_Score]]="555","Champion", IF(AND(J11832&gt;=4,V11832&gt;=4),"Loyal", IF(U11832&lt;=2,"At Risk", IF(W11832&gt;=4,"Potential Loyalist","Others"))))</f>
        <v>Others</v>
      </c>
    </row>
    <row r="11833" spans="1:25">
      <c r="A11833" t="s">
        <v>5246</v>
      </c>
      <c r="B11833">
        <v>35</v>
      </c>
      <c r="C11833" t="s">
        <v>24</v>
      </c>
      <c r="D11833" t="s">
        <v>25</v>
      </c>
      <c r="E11833" s="6" t="s">
        <v>23903</v>
      </c>
      <c r="F11833" t="s">
        <v>37</v>
      </c>
      <c r="G11833">
        <v>5</v>
      </c>
      <c r="H11833">
        <v>3</v>
      </c>
      <c r="I11833">
        <v>43</v>
      </c>
      <c r="J11833">
        <v>4</v>
      </c>
      <c r="K11833">
        <v>46.22</v>
      </c>
      <c r="L11833" t="str">
        <f t="shared" si="1104"/>
        <v/>
      </c>
      <c r="M11833">
        <v>0</v>
      </c>
      <c r="N11833" t="str">
        <f t="shared" si="1105"/>
        <v/>
      </c>
      <c r="O11833">
        <v>22</v>
      </c>
      <c r="P11833" s="11">
        <v>0.6</v>
      </c>
      <c r="Q11833" s="11">
        <v>9.3023255813953404E-2</v>
      </c>
      <c r="R11833" s="12">
        <v>0</v>
      </c>
      <c r="S11833" t="s">
        <v>27</v>
      </c>
      <c r="T11833">
        <v>0</v>
      </c>
      <c r="U11833">
        <f t="shared" si="1106"/>
        <v>4</v>
      </c>
      <c r="V11833">
        <f t="shared" si="1107"/>
        <v>1</v>
      </c>
      <c r="W11833">
        <f t="shared" si="1108"/>
        <v>1</v>
      </c>
      <c r="X11833" t="str">
        <f t="shared" si="1109"/>
        <v>411</v>
      </c>
      <c r="Y11833" t="str">
        <f>IF(Table1[[#This Row],[RFM_Score]]="555","Champion", IF(AND(J11833&gt;=4,V11833&gt;=4),"Loyal", IF(U11833&lt;=2,"At Risk", IF(W11833&gt;=4,"Potential Loyalist","Others"))))</f>
        <v>Others</v>
      </c>
    </row>
    <row r="11834" spans="1:25">
      <c r="A11834" t="s">
        <v>6914</v>
      </c>
      <c r="B11834">
        <v>26</v>
      </c>
      <c r="C11834" t="s">
        <v>24</v>
      </c>
      <c r="D11834" t="s">
        <v>25</v>
      </c>
      <c r="E11834" s="6" t="s">
        <v>23904</v>
      </c>
      <c r="F11834" t="s">
        <v>62</v>
      </c>
      <c r="G11834">
        <v>4</v>
      </c>
      <c r="H11834">
        <v>2</v>
      </c>
      <c r="I11834">
        <v>52</v>
      </c>
      <c r="J11834">
        <v>3</v>
      </c>
      <c r="K11834">
        <v>46.08</v>
      </c>
      <c r="L11834" t="str">
        <f t="shared" si="1104"/>
        <v/>
      </c>
      <c r="M11834">
        <v>0</v>
      </c>
      <c r="N11834" t="str">
        <f t="shared" si="1105"/>
        <v/>
      </c>
      <c r="O11834">
        <v>15</v>
      </c>
      <c r="P11834" s="11">
        <v>0.5</v>
      </c>
      <c r="Q11834" s="11">
        <v>5.7692307692307598E-2</v>
      </c>
      <c r="R11834" s="12">
        <v>0</v>
      </c>
      <c r="S11834" t="s">
        <v>27</v>
      </c>
      <c r="T11834">
        <v>0</v>
      </c>
      <c r="U11834">
        <f t="shared" si="1106"/>
        <v>5</v>
      </c>
      <c r="V11834">
        <f t="shared" si="1107"/>
        <v>1</v>
      </c>
      <c r="W11834">
        <f t="shared" si="1108"/>
        <v>1</v>
      </c>
      <c r="X11834" t="str">
        <f t="shared" si="1109"/>
        <v>511</v>
      </c>
      <c r="Y11834" t="str">
        <f>IF(Table1[[#This Row],[RFM_Score]]="555","Champion", IF(AND(J11834&gt;=4,V11834&gt;=4),"Loyal", IF(U11834&lt;=2,"At Risk", IF(W11834&gt;=4,"Potential Loyalist","Others"))))</f>
        <v>Others</v>
      </c>
    </row>
    <row r="11835" spans="1:25">
      <c r="A11835" t="s">
        <v>3329</v>
      </c>
      <c r="B11835">
        <v>50</v>
      </c>
      <c r="C11835" t="s">
        <v>24</v>
      </c>
      <c r="D11835" t="s">
        <v>41</v>
      </c>
      <c r="E11835" s="6" t="s">
        <v>23905</v>
      </c>
      <c r="F11835" t="s">
        <v>26</v>
      </c>
      <c r="G11835">
        <v>3</v>
      </c>
      <c r="H11835">
        <v>1</v>
      </c>
      <c r="I11835">
        <v>60</v>
      </c>
      <c r="J11835">
        <v>5</v>
      </c>
      <c r="K11835">
        <v>46</v>
      </c>
      <c r="L11835" t="str">
        <f t="shared" si="1104"/>
        <v/>
      </c>
      <c r="M11835">
        <v>0</v>
      </c>
      <c r="N11835" t="str">
        <f t="shared" si="1105"/>
        <v/>
      </c>
      <c r="O11835">
        <v>16</v>
      </c>
      <c r="P11835" s="11">
        <v>0.33333333333333298</v>
      </c>
      <c r="Q11835" s="11">
        <v>8.3333333333333301E-2</v>
      </c>
      <c r="R11835" s="12">
        <v>0</v>
      </c>
      <c r="S11835" t="s">
        <v>27</v>
      </c>
      <c r="T11835">
        <v>0</v>
      </c>
      <c r="U11835">
        <f t="shared" si="1106"/>
        <v>5</v>
      </c>
      <c r="V11835">
        <f t="shared" si="1107"/>
        <v>1</v>
      </c>
      <c r="W11835">
        <f t="shared" si="1108"/>
        <v>1</v>
      </c>
      <c r="X11835" t="str">
        <f t="shared" si="1109"/>
        <v>511</v>
      </c>
      <c r="Y11835" t="str">
        <f>IF(Table1[[#This Row],[RFM_Score]]="555","Champion", IF(AND(J11835&gt;=4,V11835&gt;=4),"Loyal", IF(U11835&lt;=2,"At Risk", IF(W11835&gt;=4,"Potential Loyalist","Others"))))</f>
        <v>Others</v>
      </c>
    </row>
    <row r="11836" spans="1:25">
      <c r="A11836" t="s">
        <v>10346</v>
      </c>
      <c r="B11836">
        <v>43</v>
      </c>
      <c r="C11836" t="s">
        <v>19</v>
      </c>
      <c r="D11836" t="s">
        <v>20</v>
      </c>
      <c r="E11836" s="6" t="s">
        <v>23906</v>
      </c>
      <c r="F11836" t="s">
        <v>26</v>
      </c>
      <c r="G11836">
        <v>2</v>
      </c>
      <c r="H11836">
        <v>0</v>
      </c>
      <c r="I11836">
        <v>38</v>
      </c>
      <c r="J11836">
        <v>1</v>
      </c>
      <c r="K11836">
        <v>45.56</v>
      </c>
      <c r="L11836" t="str">
        <f t="shared" si="1104"/>
        <v/>
      </c>
      <c r="M11836">
        <v>0</v>
      </c>
      <c r="N11836" t="str">
        <f t="shared" si="1105"/>
        <v/>
      </c>
      <c r="O11836">
        <v>48</v>
      </c>
      <c r="P11836" s="11">
        <v>0</v>
      </c>
      <c r="Q11836" s="11">
        <v>2.6315789473684199E-2</v>
      </c>
      <c r="R11836" s="12">
        <v>0</v>
      </c>
      <c r="S11836" t="s">
        <v>27</v>
      </c>
      <c r="T11836">
        <v>0</v>
      </c>
      <c r="U11836">
        <f t="shared" si="1106"/>
        <v>3</v>
      </c>
      <c r="V11836">
        <f t="shared" si="1107"/>
        <v>1</v>
      </c>
      <c r="W11836">
        <f t="shared" si="1108"/>
        <v>1</v>
      </c>
      <c r="X11836" t="str">
        <f t="shared" si="1109"/>
        <v>311</v>
      </c>
      <c r="Y11836" t="str">
        <f>IF(Table1[[#This Row],[RFM_Score]]="555","Champion", IF(AND(J11836&gt;=4,V11836&gt;=4),"Loyal", IF(U11836&lt;=2,"At Risk", IF(W11836&gt;=4,"Potential Loyalist","Others"))))</f>
        <v>Others</v>
      </c>
    </row>
    <row r="11837" spans="1:25">
      <c r="A11837" t="s">
        <v>8594</v>
      </c>
      <c r="B11837">
        <v>60</v>
      </c>
      <c r="C11837" t="s">
        <v>24</v>
      </c>
      <c r="D11837" t="s">
        <v>46</v>
      </c>
      <c r="E11837" s="6" t="s">
        <v>23907</v>
      </c>
      <c r="F11837" t="s">
        <v>30</v>
      </c>
      <c r="G11837">
        <v>0</v>
      </c>
      <c r="H11837">
        <v>0</v>
      </c>
      <c r="I11837">
        <v>56</v>
      </c>
      <c r="J11837">
        <v>1</v>
      </c>
      <c r="K11837">
        <v>45.24</v>
      </c>
      <c r="L11837" t="str">
        <f t="shared" si="1104"/>
        <v/>
      </c>
      <c r="M11837">
        <v>0</v>
      </c>
      <c r="N11837" t="str">
        <f t="shared" si="1105"/>
        <v/>
      </c>
      <c r="O11837">
        <v>29</v>
      </c>
      <c r="P11837" s="11">
        <v>0</v>
      </c>
      <c r="Q11837" s="11">
        <v>1.7857142857142801E-2</v>
      </c>
      <c r="R11837" s="12">
        <v>0</v>
      </c>
      <c r="S11837" t="s">
        <v>27</v>
      </c>
      <c r="T11837">
        <v>1</v>
      </c>
      <c r="U11837">
        <f t="shared" si="1106"/>
        <v>4</v>
      </c>
      <c r="V11837">
        <f t="shared" si="1107"/>
        <v>1</v>
      </c>
      <c r="W11837">
        <f t="shared" si="1108"/>
        <v>1</v>
      </c>
      <c r="X11837" t="str">
        <f t="shared" si="1109"/>
        <v>411</v>
      </c>
      <c r="Y11837" t="str">
        <f>IF(Table1[[#This Row],[RFM_Score]]="555","Champion", IF(AND(J11837&gt;=4,V11837&gt;=4),"Loyal", IF(U11837&lt;=2,"At Risk", IF(W11837&gt;=4,"Potential Loyalist","Others"))))</f>
        <v>Others</v>
      </c>
    </row>
    <row r="11838" spans="1:25">
      <c r="A11838" t="s">
        <v>7649</v>
      </c>
      <c r="B11838">
        <v>25</v>
      </c>
      <c r="C11838" t="s">
        <v>19</v>
      </c>
      <c r="D11838" t="s">
        <v>25</v>
      </c>
      <c r="E11838" s="6" t="s">
        <v>23908</v>
      </c>
      <c r="F11838" t="s">
        <v>30</v>
      </c>
      <c r="G11838">
        <v>6</v>
      </c>
      <c r="H11838">
        <v>2</v>
      </c>
      <c r="I11838">
        <v>49</v>
      </c>
      <c r="J11838">
        <v>2</v>
      </c>
      <c r="K11838">
        <v>44.97</v>
      </c>
      <c r="L11838" t="str">
        <f t="shared" si="1104"/>
        <v/>
      </c>
      <c r="M11838">
        <v>0</v>
      </c>
      <c r="N11838" t="str">
        <f t="shared" si="1105"/>
        <v/>
      </c>
      <c r="O11838">
        <v>11</v>
      </c>
      <c r="P11838" s="11">
        <v>0.33333333333333298</v>
      </c>
      <c r="Q11838" s="11">
        <v>4.08163265306122E-2</v>
      </c>
      <c r="R11838" s="12">
        <v>0</v>
      </c>
      <c r="S11838" t="s">
        <v>27</v>
      </c>
      <c r="T11838">
        <v>0</v>
      </c>
      <c r="U11838">
        <f t="shared" si="1106"/>
        <v>5</v>
      </c>
      <c r="V11838">
        <f t="shared" si="1107"/>
        <v>1</v>
      </c>
      <c r="W11838">
        <f t="shared" si="1108"/>
        <v>1</v>
      </c>
      <c r="X11838" t="str">
        <f t="shared" si="1109"/>
        <v>511</v>
      </c>
      <c r="Y11838" t="str">
        <f>IF(Table1[[#This Row],[RFM_Score]]="555","Champion", IF(AND(J11838&gt;=4,V11838&gt;=4),"Loyal", IF(U11838&lt;=2,"At Risk", IF(W11838&gt;=4,"Potential Loyalist","Others"))))</f>
        <v>Others</v>
      </c>
    </row>
    <row r="11839" spans="1:25">
      <c r="A11839" t="s">
        <v>1712</v>
      </c>
      <c r="B11839">
        <v>31</v>
      </c>
      <c r="C11839" t="s">
        <v>24</v>
      </c>
      <c r="D11839" t="s">
        <v>25</v>
      </c>
      <c r="E11839" s="6" t="s">
        <v>23909</v>
      </c>
      <c r="F11839" t="s">
        <v>60</v>
      </c>
      <c r="G11839">
        <v>6</v>
      </c>
      <c r="H11839">
        <v>2</v>
      </c>
      <c r="I11839">
        <v>60</v>
      </c>
      <c r="J11839">
        <v>2</v>
      </c>
      <c r="K11839">
        <v>44.94</v>
      </c>
      <c r="L11839" t="str">
        <f t="shared" si="1104"/>
        <v/>
      </c>
      <c r="M11839">
        <v>0</v>
      </c>
      <c r="N11839" t="str">
        <f t="shared" si="1105"/>
        <v/>
      </c>
      <c r="O11839">
        <v>19</v>
      </c>
      <c r="P11839" s="11">
        <v>0.33333333333333298</v>
      </c>
      <c r="Q11839" s="11">
        <v>3.3333333333333298E-2</v>
      </c>
      <c r="R11839" s="12">
        <v>0</v>
      </c>
      <c r="S11839" t="s">
        <v>27</v>
      </c>
      <c r="T11839">
        <v>0</v>
      </c>
      <c r="U11839">
        <f t="shared" si="1106"/>
        <v>5</v>
      </c>
      <c r="V11839">
        <f t="shared" si="1107"/>
        <v>1</v>
      </c>
      <c r="W11839">
        <f t="shared" si="1108"/>
        <v>1</v>
      </c>
      <c r="X11839" t="str">
        <f t="shared" si="1109"/>
        <v>511</v>
      </c>
      <c r="Y11839" t="str">
        <f>IF(Table1[[#This Row],[RFM_Score]]="555","Champion", IF(AND(J11839&gt;=4,V11839&gt;=4),"Loyal", IF(U11839&lt;=2,"At Risk", IF(W11839&gt;=4,"Potential Loyalist","Others"))))</f>
        <v>Others</v>
      </c>
    </row>
    <row r="11840" spans="1:25">
      <c r="A11840" t="s">
        <v>7320</v>
      </c>
      <c r="B11840">
        <v>34</v>
      </c>
      <c r="C11840" t="s">
        <v>24</v>
      </c>
      <c r="D11840" t="s">
        <v>25</v>
      </c>
      <c r="E11840" s="6" t="s">
        <v>23910</v>
      </c>
      <c r="F11840" t="s">
        <v>26</v>
      </c>
      <c r="G11840">
        <v>3</v>
      </c>
      <c r="H11840">
        <v>3</v>
      </c>
      <c r="I11840">
        <v>63</v>
      </c>
      <c r="J11840">
        <v>3</v>
      </c>
      <c r="K11840">
        <v>44.65</v>
      </c>
      <c r="L11840" t="str">
        <f t="shared" si="1104"/>
        <v/>
      </c>
      <c r="M11840">
        <v>0</v>
      </c>
      <c r="N11840" t="str">
        <f t="shared" si="1105"/>
        <v/>
      </c>
      <c r="O11840">
        <v>17</v>
      </c>
      <c r="P11840" s="11">
        <v>1</v>
      </c>
      <c r="Q11840" s="11">
        <v>4.7619047619047603E-2</v>
      </c>
      <c r="R11840" s="12">
        <v>0</v>
      </c>
      <c r="S11840" t="s">
        <v>27</v>
      </c>
      <c r="T11840">
        <v>0</v>
      </c>
      <c r="U11840">
        <f t="shared" si="1106"/>
        <v>5</v>
      </c>
      <c r="V11840">
        <f t="shared" si="1107"/>
        <v>1</v>
      </c>
      <c r="W11840">
        <f t="shared" si="1108"/>
        <v>1</v>
      </c>
      <c r="X11840" t="str">
        <f t="shared" si="1109"/>
        <v>511</v>
      </c>
      <c r="Y11840" t="str">
        <f>IF(Table1[[#This Row],[RFM_Score]]="555","Champion", IF(AND(J11840&gt;=4,V11840&gt;=4),"Loyal", IF(U11840&lt;=2,"At Risk", IF(W11840&gt;=4,"Potential Loyalist","Others"))))</f>
        <v>Others</v>
      </c>
    </row>
    <row r="11841" spans="1:25">
      <c r="A11841" t="s">
        <v>616</v>
      </c>
      <c r="B11841">
        <v>48</v>
      </c>
      <c r="C11841" t="s">
        <v>24</v>
      </c>
      <c r="D11841" t="s">
        <v>49</v>
      </c>
      <c r="E11841" s="6" t="s">
        <v>23911</v>
      </c>
      <c r="F11841" t="s">
        <v>62</v>
      </c>
      <c r="G11841">
        <v>1</v>
      </c>
      <c r="H11841">
        <v>0</v>
      </c>
      <c r="I11841">
        <v>65</v>
      </c>
      <c r="J11841">
        <v>4</v>
      </c>
      <c r="K11841">
        <v>44.23</v>
      </c>
      <c r="L11841" t="str">
        <f t="shared" si="1104"/>
        <v/>
      </c>
      <c r="M11841">
        <v>0</v>
      </c>
      <c r="N11841" t="str">
        <f t="shared" si="1105"/>
        <v/>
      </c>
      <c r="O11841">
        <v>12</v>
      </c>
      <c r="P11841" s="11">
        <v>0</v>
      </c>
      <c r="Q11841" s="11">
        <v>6.15384615384615E-2</v>
      </c>
      <c r="R11841" s="12">
        <v>0</v>
      </c>
      <c r="S11841" t="s">
        <v>27</v>
      </c>
      <c r="T11841">
        <v>0</v>
      </c>
      <c r="U11841">
        <f t="shared" si="1106"/>
        <v>5</v>
      </c>
      <c r="V11841">
        <f t="shared" si="1107"/>
        <v>1</v>
      </c>
      <c r="W11841">
        <f t="shared" si="1108"/>
        <v>1</v>
      </c>
      <c r="X11841" t="str">
        <f t="shared" si="1109"/>
        <v>511</v>
      </c>
      <c r="Y11841" t="str">
        <f>IF(Table1[[#This Row],[RFM_Score]]="555","Champion", IF(AND(J11841&gt;=4,V11841&gt;=4),"Loyal", IF(U11841&lt;=2,"At Risk", IF(W11841&gt;=4,"Potential Loyalist","Others"))))</f>
        <v>Others</v>
      </c>
    </row>
    <row r="11842" spans="1:25">
      <c r="A11842" t="s">
        <v>4511</v>
      </c>
      <c r="B11842">
        <v>45</v>
      </c>
      <c r="C11842" t="s">
        <v>19</v>
      </c>
      <c r="D11842" t="s">
        <v>25</v>
      </c>
      <c r="E11842" s="6" t="s">
        <v>23912</v>
      </c>
      <c r="F11842" t="s">
        <v>30</v>
      </c>
      <c r="G11842">
        <v>2</v>
      </c>
      <c r="H11842">
        <v>1</v>
      </c>
      <c r="I11842">
        <v>52</v>
      </c>
      <c r="J11842">
        <v>3</v>
      </c>
      <c r="K11842">
        <v>44.02</v>
      </c>
      <c r="L11842" t="str">
        <f t="shared" ref="L11842:L11905" si="1110">IF(OR(K11842&lt;$AC$10, K11842&gt;$AC$11), "OUTLIER", "")</f>
        <v/>
      </c>
      <c r="M11842">
        <v>0</v>
      </c>
      <c r="N11842" t="str">
        <f t="shared" ref="N11842:N11905" si="1111">IF(OR(M11842&lt;$AC$16, M11842&gt;$AC$17), "OUTLIER", "")</f>
        <v/>
      </c>
      <c r="O11842">
        <v>21</v>
      </c>
      <c r="P11842" s="11">
        <v>0.5</v>
      </c>
      <c r="Q11842" s="11">
        <v>5.7692307692307598E-2</v>
      </c>
      <c r="R11842" s="12">
        <v>0</v>
      </c>
      <c r="S11842" t="s">
        <v>27</v>
      </c>
      <c r="T11842">
        <v>0</v>
      </c>
      <c r="U11842">
        <f t="shared" ref="U11842:U11905" si="1112">IF(O11842&lt;=20,5,IF(O11842&lt;=40,4,IF(O11842&lt;=70,3,IF(O11842&lt;=100,2,1))))</f>
        <v>4</v>
      </c>
      <c r="V11842">
        <f t="shared" ref="V11842:V11905" si="1113">IF(M11842&gt;=11,5,IF(M11842&gt;=9,4,IF(M11842&gt;=7,3,IF(M11842&gt;=5,2,1))))</f>
        <v>1</v>
      </c>
      <c r="W11842">
        <f t="shared" ref="W11842:W11905" si="1114">IF(K11842&gt;=500,5,IF(K11842&gt;=300,4,IF(K11842&gt;=150,3,IF(K11842&gt;=50,2,1))))</f>
        <v>1</v>
      </c>
      <c r="X11842" t="str">
        <f t="shared" ref="X11842:X11905" si="1115">U11842 &amp; V11842 &amp; W11842</f>
        <v>411</v>
      </c>
      <c r="Y11842" t="str">
        <f>IF(Table1[[#This Row],[RFM_Score]]="555","Champion", IF(AND(J11842&gt;=4,V11842&gt;=4),"Loyal", IF(U11842&lt;=2,"At Risk", IF(W11842&gt;=4,"Potential Loyalist","Others"))))</f>
        <v>Others</v>
      </c>
    </row>
    <row r="11843" spans="1:25">
      <c r="A11843" t="s">
        <v>4811</v>
      </c>
      <c r="B11843">
        <v>18</v>
      </c>
      <c r="C11843" t="s">
        <v>19</v>
      </c>
      <c r="D11843" t="s">
        <v>25</v>
      </c>
      <c r="E11843" s="6" t="s">
        <v>23913</v>
      </c>
      <c r="F11843" t="s">
        <v>21</v>
      </c>
      <c r="G11843">
        <v>2</v>
      </c>
      <c r="H11843">
        <v>1</v>
      </c>
      <c r="I11843">
        <v>54</v>
      </c>
      <c r="J11843">
        <v>4</v>
      </c>
      <c r="K11843">
        <v>43.53</v>
      </c>
      <c r="L11843" t="str">
        <f t="shared" si="1110"/>
        <v/>
      </c>
      <c r="M11843">
        <v>0</v>
      </c>
      <c r="N11843" t="str">
        <f t="shared" si="1111"/>
        <v/>
      </c>
      <c r="O11843">
        <v>16</v>
      </c>
      <c r="P11843" s="11">
        <v>0.5</v>
      </c>
      <c r="Q11843" s="11">
        <v>7.4074074074074001E-2</v>
      </c>
      <c r="R11843" s="12">
        <v>0</v>
      </c>
      <c r="S11843" t="s">
        <v>27</v>
      </c>
      <c r="T11843">
        <v>0</v>
      </c>
      <c r="U11843">
        <f t="shared" si="1112"/>
        <v>5</v>
      </c>
      <c r="V11843">
        <f t="shared" si="1113"/>
        <v>1</v>
      </c>
      <c r="W11843">
        <f t="shared" si="1114"/>
        <v>1</v>
      </c>
      <c r="X11843" t="str">
        <f t="shared" si="1115"/>
        <v>511</v>
      </c>
      <c r="Y11843" t="str">
        <f>IF(Table1[[#This Row],[RFM_Score]]="555","Champion", IF(AND(J11843&gt;=4,V11843&gt;=4),"Loyal", IF(U11843&lt;=2,"At Risk", IF(W11843&gt;=4,"Potential Loyalist","Others"))))</f>
        <v>Others</v>
      </c>
    </row>
    <row r="11844" spans="1:25">
      <c r="A11844" t="s">
        <v>3765</v>
      </c>
      <c r="B11844">
        <v>20</v>
      </c>
      <c r="C11844" t="s">
        <v>19</v>
      </c>
      <c r="D11844" t="s">
        <v>25</v>
      </c>
      <c r="E11844" s="6" t="s">
        <v>23914</v>
      </c>
      <c r="F11844" t="s">
        <v>21</v>
      </c>
      <c r="G11844">
        <v>5</v>
      </c>
      <c r="H11844">
        <v>1</v>
      </c>
      <c r="I11844">
        <v>39</v>
      </c>
      <c r="J11844">
        <v>0</v>
      </c>
      <c r="K11844">
        <v>43.29</v>
      </c>
      <c r="L11844" t="str">
        <f t="shared" si="1110"/>
        <v/>
      </c>
      <c r="M11844">
        <v>0</v>
      </c>
      <c r="N11844" t="str">
        <f t="shared" si="1111"/>
        <v/>
      </c>
      <c r="O11844">
        <v>34</v>
      </c>
      <c r="P11844" s="11">
        <v>0.2</v>
      </c>
      <c r="Q11844" s="11">
        <v>0</v>
      </c>
      <c r="R11844" s="12">
        <v>0</v>
      </c>
      <c r="S11844" t="s">
        <v>27</v>
      </c>
      <c r="T11844">
        <v>0</v>
      </c>
      <c r="U11844">
        <f t="shared" si="1112"/>
        <v>4</v>
      </c>
      <c r="V11844">
        <f t="shared" si="1113"/>
        <v>1</v>
      </c>
      <c r="W11844">
        <f t="shared" si="1114"/>
        <v>1</v>
      </c>
      <c r="X11844" t="str">
        <f t="shared" si="1115"/>
        <v>411</v>
      </c>
      <c r="Y11844" t="str">
        <f>IF(Table1[[#This Row],[RFM_Score]]="555","Champion", IF(AND(J11844&gt;=4,V11844&gt;=4),"Loyal", IF(U11844&lt;=2,"At Risk", IF(W11844&gt;=4,"Potential Loyalist","Others"))))</f>
        <v>Others</v>
      </c>
    </row>
    <row r="11845" spans="1:25">
      <c r="A11845" t="s">
        <v>8845</v>
      </c>
      <c r="B11845">
        <v>40</v>
      </c>
      <c r="C11845" t="s">
        <v>19</v>
      </c>
      <c r="D11845" t="s">
        <v>25</v>
      </c>
      <c r="E11845" s="6" t="s">
        <v>23915</v>
      </c>
      <c r="F11845" t="s">
        <v>62</v>
      </c>
      <c r="G11845">
        <v>2</v>
      </c>
      <c r="H11845">
        <v>0</v>
      </c>
      <c r="I11845">
        <v>48</v>
      </c>
      <c r="J11845">
        <v>6</v>
      </c>
      <c r="K11845">
        <v>42.88</v>
      </c>
      <c r="L11845" t="str">
        <f t="shared" si="1110"/>
        <v/>
      </c>
      <c r="M11845">
        <v>0</v>
      </c>
      <c r="N11845" t="str">
        <f t="shared" si="1111"/>
        <v/>
      </c>
      <c r="O11845">
        <v>79</v>
      </c>
      <c r="P11845" s="11">
        <v>0</v>
      </c>
      <c r="Q11845" s="11">
        <v>0.125</v>
      </c>
      <c r="R11845" s="12">
        <v>0</v>
      </c>
      <c r="S11845" t="s">
        <v>27</v>
      </c>
      <c r="T11845">
        <v>0</v>
      </c>
      <c r="U11845">
        <f t="shared" si="1112"/>
        <v>2</v>
      </c>
      <c r="V11845">
        <f t="shared" si="1113"/>
        <v>1</v>
      </c>
      <c r="W11845">
        <f t="shared" si="1114"/>
        <v>1</v>
      </c>
      <c r="X11845" t="str">
        <f t="shared" si="1115"/>
        <v>211</v>
      </c>
      <c r="Y11845" t="str">
        <f>IF(Table1[[#This Row],[RFM_Score]]="555","Champion", IF(AND(J11845&gt;=4,V11845&gt;=4),"Loyal", IF(U11845&lt;=2,"At Risk", IF(W11845&gt;=4,"Potential Loyalist","Others"))))</f>
        <v>At Risk</v>
      </c>
    </row>
    <row r="11846" spans="1:25">
      <c r="A11846" t="s">
        <v>8132</v>
      </c>
      <c r="B11846">
        <v>66</v>
      </c>
      <c r="C11846" t="s">
        <v>24</v>
      </c>
      <c r="D11846" t="s">
        <v>25</v>
      </c>
      <c r="E11846" s="6" t="s">
        <v>23916</v>
      </c>
      <c r="F11846" t="s">
        <v>60</v>
      </c>
      <c r="G11846">
        <v>4</v>
      </c>
      <c r="H11846">
        <v>0</v>
      </c>
      <c r="I11846">
        <v>59</v>
      </c>
      <c r="J11846">
        <v>3</v>
      </c>
      <c r="K11846">
        <v>42</v>
      </c>
      <c r="L11846" t="str">
        <f t="shared" si="1110"/>
        <v/>
      </c>
      <c r="M11846">
        <v>0</v>
      </c>
      <c r="N11846" t="str">
        <f t="shared" si="1111"/>
        <v/>
      </c>
      <c r="O11846">
        <v>1</v>
      </c>
      <c r="P11846" s="11">
        <v>0</v>
      </c>
      <c r="Q11846" s="11">
        <v>5.0847457627118599E-2</v>
      </c>
      <c r="R11846" s="12">
        <v>0</v>
      </c>
      <c r="S11846" t="s">
        <v>27</v>
      </c>
      <c r="T11846">
        <v>0</v>
      </c>
      <c r="U11846">
        <f t="shared" si="1112"/>
        <v>5</v>
      </c>
      <c r="V11846">
        <f t="shared" si="1113"/>
        <v>1</v>
      </c>
      <c r="W11846">
        <f t="shared" si="1114"/>
        <v>1</v>
      </c>
      <c r="X11846" t="str">
        <f t="shared" si="1115"/>
        <v>511</v>
      </c>
      <c r="Y11846" t="str">
        <f>IF(Table1[[#This Row],[RFM_Score]]="555","Champion", IF(AND(J11846&gt;=4,V11846&gt;=4),"Loyal", IF(U11846&lt;=2,"At Risk", IF(W11846&gt;=4,"Potential Loyalist","Others"))))</f>
        <v>Others</v>
      </c>
    </row>
    <row r="11847" spans="1:25">
      <c r="A11847" t="s">
        <v>3680</v>
      </c>
      <c r="B11847">
        <v>34</v>
      </c>
      <c r="C11847" t="s">
        <v>19</v>
      </c>
      <c r="D11847" t="s">
        <v>49</v>
      </c>
      <c r="E11847" s="6" t="s">
        <v>23917</v>
      </c>
      <c r="F11847" t="s">
        <v>26</v>
      </c>
      <c r="G11847">
        <v>6</v>
      </c>
      <c r="H11847">
        <v>2</v>
      </c>
      <c r="I11847">
        <v>45</v>
      </c>
      <c r="J11847">
        <v>2</v>
      </c>
      <c r="K11847">
        <v>41.95</v>
      </c>
      <c r="L11847" t="str">
        <f t="shared" si="1110"/>
        <v/>
      </c>
      <c r="M11847">
        <v>0</v>
      </c>
      <c r="N11847" t="str">
        <f t="shared" si="1111"/>
        <v/>
      </c>
      <c r="O11847">
        <v>146</v>
      </c>
      <c r="P11847" s="11">
        <v>0.33333333333333298</v>
      </c>
      <c r="Q11847" s="11">
        <v>4.4444444444444398E-2</v>
      </c>
      <c r="R11847" s="12">
        <v>0</v>
      </c>
      <c r="S11847" t="s">
        <v>27</v>
      </c>
      <c r="T11847">
        <v>1</v>
      </c>
      <c r="U11847">
        <f t="shared" si="1112"/>
        <v>1</v>
      </c>
      <c r="V11847">
        <f t="shared" si="1113"/>
        <v>1</v>
      </c>
      <c r="W11847">
        <f t="shared" si="1114"/>
        <v>1</v>
      </c>
      <c r="X11847" t="str">
        <f t="shared" si="1115"/>
        <v>111</v>
      </c>
      <c r="Y11847" t="str">
        <f>IF(Table1[[#This Row],[RFM_Score]]="555","Champion", IF(AND(J11847&gt;=4,V11847&gt;=4),"Loyal", IF(U11847&lt;=2,"At Risk", IF(W11847&gt;=4,"Potential Loyalist","Others"))))</f>
        <v>At Risk</v>
      </c>
    </row>
    <row r="11848" spans="1:25">
      <c r="A11848" t="s">
        <v>1964</v>
      </c>
      <c r="B11848">
        <v>31</v>
      </c>
      <c r="C11848" t="s">
        <v>24</v>
      </c>
      <c r="D11848" t="s">
        <v>41</v>
      </c>
      <c r="E11848" s="6" t="s">
        <v>23918</v>
      </c>
      <c r="F11848" t="s">
        <v>60</v>
      </c>
      <c r="G11848">
        <v>3</v>
      </c>
      <c r="H11848">
        <v>2</v>
      </c>
      <c r="I11848">
        <v>55</v>
      </c>
      <c r="J11848">
        <v>3</v>
      </c>
      <c r="K11848">
        <v>40.619999999999997</v>
      </c>
      <c r="L11848" t="str">
        <f t="shared" si="1110"/>
        <v/>
      </c>
      <c r="M11848">
        <v>0</v>
      </c>
      <c r="N11848" t="str">
        <f t="shared" si="1111"/>
        <v/>
      </c>
      <c r="O11848">
        <v>60</v>
      </c>
      <c r="P11848" s="11">
        <v>0.66666666666666596</v>
      </c>
      <c r="Q11848" s="11">
        <v>5.4545454545454501E-2</v>
      </c>
      <c r="R11848" s="12">
        <v>0</v>
      </c>
      <c r="S11848" t="s">
        <v>27</v>
      </c>
      <c r="T11848">
        <v>0</v>
      </c>
      <c r="U11848">
        <f t="shared" si="1112"/>
        <v>3</v>
      </c>
      <c r="V11848">
        <f t="shared" si="1113"/>
        <v>1</v>
      </c>
      <c r="W11848">
        <f t="shared" si="1114"/>
        <v>1</v>
      </c>
      <c r="X11848" t="str">
        <f t="shared" si="1115"/>
        <v>311</v>
      </c>
      <c r="Y11848" t="str">
        <f>IF(Table1[[#This Row],[RFM_Score]]="555","Champion", IF(AND(J11848&gt;=4,V11848&gt;=4),"Loyal", IF(U11848&lt;=2,"At Risk", IF(W11848&gt;=4,"Potential Loyalist","Others"))))</f>
        <v>Others</v>
      </c>
    </row>
    <row r="11849" spans="1:25">
      <c r="A11849" t="s">
        <v>7736</v>
      </c>
      <c r="B11849">
        <v>45</v>
      </c>
      <c r="C11849" t="s">
        <v>24</v>
      </c>
      <c r="D11849" t="s">
        <v>25</v>
      </c>
      <c r="E11849" s="6" t="s">
        <v>23919</v>
      </c>
      <c r="F11849" t="s">
        <v>30</v>
      </c>
      <c r="G11849">
        <v>1</v>
      </c>
      <c r="H11849">
        <v>0</v>
      </c>
      <c r="I11849">
        <v>58</v>
      </c>
      <c r="J11849">
        <v>2</v>
      </c>
      <c r="K11849">
        <v>40.21</v>
      </c>
      <c r="L11849" t="str">
        <f t="shared" si="1110"/>
        <v/>
      </c>
      <c r="M11849">
        <v>0</v>
      </c>
      <c r="N11849" t="str">
        <f t="shared" si="1111"/>
        <v/>
      </c>
      <c r="O11849">
        <v>4</v>
      </c>
      <c r="P11849" s="11">
        <v>0</v>
      </c>
      <c r="Q11849" s="11">
        <v>3.4482758620689599E-2</v>
      </c>
      <c r="R11849" s="12">
        <v>0</v>
      </c>
      <c r="S11849" t="s">
        <v>27</v>
      </c>
      <c r="T11849">
        <v>0</v>
      </c>
      <c r="U11849">
        <f t="shared" si="1112"/>
        <v>5</v>
      </c>
      <c r="V11849">
        <f t="shared" si="1113"/>
        <v>1</v>
      </c>
      <c r="W11849">
        <f t="shared" si="1114"/>
        <v>1</v>
      </c>
      <c r="X11849" t="str">
        <f t="shared" si="1115"/>
        <v>511</v>
      </c>
      <c r="Y11849" t="str">
        <f>IF(Table1[[#This Row],[RFM_Score]]="555","Champion", IF(AND(J11849&gt;=4,V11849&gt;=4),"Loyal", IF(U11849&lt;=2,"At Risk", IF(W11849&gt;=4,"Potential Loyalist","Others"))))</f>
        <v>Others</v>
      </c>
    </row>
    <row r="11850" spans="1:25">
      <c r="A11850" t="s">
        <v>2583</v>
      </c>
      <c r="B11850">
        <v>18</v>
      </c>
      <c r="C11850" t="s">
        <v>19</v>
      </c>
      <c r="D11850" t="s">
        <v>25</v>
      </c>
      <c r="E11850" s="6" t="s">
        <v>23920</v>
      </c>
      <c r="F11850" t="s">
        <v>37</v>
      </c>
      <c r="G11850">
        <v>3</v>
      </c>
      <c r="H11850">
        <v>0</v>
      </c>
      <c r="I11850">
        <v>38</v>
      </c>
      <c r="J11850">
        <v>3</v>
      </c>
      <c r="K11850">
        <v>40.15</v>
      </c>
      <c r="L11850" t="str">
        <f t="shared" si="1110"/>
        <v/>
      </c>
      <c r="M11850">
        <v>0</v>
      </c>
      <c r="N11850" t="str">
        <f t="shared" si="1111"/>
        <v/>
      </c>
      <c r="O11850">
        <v>14</v>
      </c>
      <c r="P11850" s="11">
        <v>0</v>
      </c>
      <c r="Q11850" s="11">
        <v>7.8947368421052599E-2</v>
      </c>
      <c r="R11850" s="12">
        <v>0</v>
      </c>
      <c r="S11850" t="s">
        <v>27</v>
      </c>
      <c r="T11850">
        <v>0</v>
      </c>
      <c r="U11850">
        <f t="shared" si="1112"/>
        <v>5</v>
      </c>
      <c r="V11850">
        <f t="shared" si="1113"/>
        <v>1</v>
      </c>
      <c r="W11850">
        <f t="shared" si="1114"/>
        <v>1</v>
      </c>
      <c r="X11850" t="str">
        <f t="shared" si="1115"/>
        <v>511</v>
      </c>
      <c r="Y11850" t="str">
        <f>IF(Table1[[#This Row],[RFM_Score]]="555","Champion", IF(AND(J11850&gt;=4,V11850&gt;=4),"Loyal", IF(U11850&lt;=2,"At Risk", IF(W11850&gt;=4,"Potential Loyalist","Others"))))</f>
        <v>Others</v>
      </c>
    </row>
    <row r="11851" spans="1:25">
      <c r="A11851" t="s">
        <v>8034</v>
      </c>
      <c r="B11851">
        <v>24</v>
      </c>
      <c r="C11851" t="s">
        <v>19</v>
      </c>
      <c r="D11851" t="s">
        <v>41</v>
      </c>
      <c r="E11851" s="6" t="s">
        <v>23921</v>
      </c>
      <c r="F11851" t="s">
        <v>21</v>
      </c>
      <c r="G11851">
        <v>3</v>
      </c>
      <c r="H11851">
        <v>0</v>
      </c>
      <c r="I11851">
        <v>42</v>
      </c>
      <c r="J11851">
        <v>2</v>
      </c>
      <c r="K11851">
        <v>39.83</v>
      </c>
      <c r="L11851" t="str">
        <f t="shared" si="1110"/>
        <v/>
      </c>
      <c r="M11851">
        <v>0</v>
      </c>
      <c r="N11851" t="str">
        <f t="shared" si="1111"/>
        <v/>
      </c>
      <c r="O11851">
        <v>53</v>
      </c>
      <c r="P11851" s="11">
        <v>0</v>
      </c>
      <c r="Q11851" s="11">
        <v>4.7619047619047603E-2</v>
      </c>
      <c r="R11851" s="12">
        <v>0</v>
      </c>
      <c r="S11851" t="s">
        <v>27</v>
      </c>
      <c r="T11851">
        <v>0</v>
      </c>
      <c r="U11851">
        <f t="shared" si="1112"/>
        <v>3</v>
      </c>
      <c r="V11851">
        <f t="shared" si="1113"/>
        <v>1</v>
      </c>
      <c r="W11851">
        <f t="shared" si="1114"/>
        <v>1</v>
      </c>
      <c r="X11851" t="str">
        <f t="shared" si="1115"/>
        <v>311</v>
      </c>
      <c r="Y11851" t="str">
        <f>IF(Table1[[#This Row],[RFM_Score]]="555","Champion", IF(AND(J11851&gt;=4,V11851&gt;=4),"Loyal", IF(U11851&lt;=2,"At Risk", IF(W11851&gt;=4,"Potential Loyalist","Others"))))</f>
        <v>Others</v>
      </c>
    </row>
    <row r="11852" spans="1:25">
      <c r="A11852" t="s">
        <v>2203</v>
      </c>
      <c r="B11852">
        <v>25</v>
      </c>
      <c r="C11852" t="s">
        <v>19</v>
      </c>
      <c r="D11852" t="s">
        <v>20</v>
      </c>
      <c r="E11852" s="6" t="s">
        <v>23922</v>
      </c>
      <c r="F11852" t="s">
        <v>26</v>
      </c>
      <c r="G11852">
        <v>3</v>
      </c>
      <c r="H11852">
        <v>2</v>
      </c>
      <c r="I11852">
        <v>47</v>
      </c>
      <c r="J11852">
        <v>5</v>
      </c>
      <c r="K11852">
        <v>39.409999999999997</v>
      </c>
      <c r="L11852" t="str">
        <f t="shared" si="1110"/>
        <v/>
      </c>
      <c r="M11852">
        <v>0</v>
      </c>
      <c r="N11852" t="str">
        <f t="shared" si="1111"/>
        <v/>
      </c>
      <c r="O11852">
        <v>25</v>
      </c>
      <c r="P11852" s="11">
        <v>0.66666666666666596</v>
      </c>
      <c r="Q11852" s="11">
        <v>0.10638297872340401</v>
      </c>
      <c r="R11852" s="12">
        <v>0</v>
      </c>
      <c r="S11852" t="s">
        <v>27</v>
      </c>
      <c r="T11852">
        <v>0</v>
      </c>
      <c r="U11852">
        <f t="shared" si="1112"/>
        <v>4</v>
      </c>
      <c r="V11852">
        <f t="shared" si="1113"/>
        <v>1</v>
      </c>
      <c r="W11852">
        <f t="shared" si="1114"/>
        <v>1</v>
      </c>
      <c r="X11852" t="str">
        <f t="shared" si="1115"/>
        <v>411</v>
      </c>
      <c r="Y11852" t="str">
        <f>IF(Table1[[#This Row],[RFM_Score]]="555","Champion", IF(AND(J11852&gt;=4,V11852&gt;=4),"Loyal", IF(U11852&lt;=2,"At Risk", IF(W11852&gt;=4,"Potential Loyalist","Others"))))</f>
        <v>Others</v>
      </c>
    </row>
    <row r="11853" spans="1:25">
      <c r="A11853" t="s">
        <v>3786</v>
      </c>
      <c r="B11853">
        <v>18</v>
      </c>
      <c r="C11853" t="s">
        <v>24</v>
      </c>
      <c r="D11853" t="s">
        <v>25</v>
      </c>
      <c r="E11853" s="6" t="s">
        <v>23923</v>
      </c>
      <c r="F11853" t="s">
        <v>26</v>
      </c>
      <c r="G11853">
        <v>2</v>
      </c>
      <c r="H11853">
        <v>1</v>
      </c>
      <c r="I11853">
        <v>53</v>
      </c>
      <c r="J11853">
        <v>3</v>
      </c>
      <c r="K11853">
        <v>39.090000000000003</v>
      </c>
      <c r="L11853" t="str">
        <f t="shared" si="1110"/>
        <v/>
      </c>
      <c r="M11853">
        <v>0</v>
      </c>
      <c r="N11853" t="str">
        <f t="shared" si="1111"/>
        <v/>
      </c>
      <c r="O11853">
        <v>7</v>
      </c>
      <c r="P11853" s="11">
        <v>0.5</v>
      </c>
      <c r="Q11853" s="11">
        <v>5.6603773584905599E-2</v>
      </c>
      <c r="R11853" s="12">
        <v>0</v>
      </c>
      <c r="S11853" t="s">
        <v>27</v>
      </c>
      <c r="T11853">
        <v>0</v>
      </c>
      <c r="U11853">
        <f t="shared" si="1112"/>
        <v>5</v>
      </c>
      <c r="V11853">
        <f t="shared" si="1113"/>
        <v>1</v>
      </c>
      <c r="W11853">
        <f t="shared" si="1114"/>
        <v>1</v>
      </c>
      <c r="X11853" t="str">
        <f t="shared" si="1115"/>
        <v>511</v>
      </c>
      <c r="Y11853" t="str">
        <f>IF(Table1[[#This Row],[RFM_Score]]="555","Champion", IF(AND(J11853&gt;=4,V11853&gt;=4),"Loyal", IF(U11853&lt;=2,"At Risk", IF(W11853&gt;=4,"Potential Loyalist","Others"))))</f>
        <v>Others</v>
      </c>
    </row>
    <row r="11854" spans="1:25">
      <c r="A11854" t="s">
        <v>7295</v>
      </c>
      <c r="B11854">
        <v>27</v>
      </c>
      <c r="C11854" t="s">
        <v>19</v>
      </c>
      <c r="D11854" t="s">
        <v>20</v>
      </c>
      <c r="E11854" s="6" t="s">
        <v>23924</v>
      </c>
      <c r="F11854" t="s">
        <v>21</v>
      </c>
      <c r="G11854">
        <v>1</v>
      </c>
      <c r="H11854">
        <v>0</v>
      </c>
      <c r="I11854">
        <v>45</v>
      </c>
      <c r="J11854">
        <v>1</v>
      </c>
      <c r="K11854">
        <v>38.380000000000003</v>
      </c>
      <c r="L11854" t="str">
        <f t="shared" si="1110"/>
        <v/>
      </c>
      <c r="M11854">
        <v>0</v>
      </c>
      <c r="N11854" t="str">
        <f t="shared" si="1111"/>
        <v/>
      </c>
      <c r="O11854">
        <v>8</v>
      </c>
      <c r="P11854" s="11">
        <v>0</v>
      </c>
      <c r="Q11854" s="11">
        <v>2.2222222222222199E-2</v>
      </c>
      <c r="R11854" s="12">
        <v>0</v>
      </c>
      <c r="S11854" t="s">
        <v>27</v>
      </c>
      <c r="T11854">
        <v>0</v>
      </c>
      <c r="U11854">
        <f t="shared" si="1112"/>
        <v>5</v>
      </c>
      <c r="V11854">
        <f t="shared" si="1113"/>
        <v>1</v>
      </c>
      <c r="W11854">
        <f t="shared" si="1114"/>
        <v>1</v>
      </c>
      <c r="X11854" t="str">
        <f t="shared" si="1115"/>
        <v>511</v>
      </c>
      <c r="Y11854" t="str">
        <f>IF(Table1[[#This Row],[RFM_Score]]="555","Champion", IF(AND(J11854&gt;=4,V11854&gt;=4),"Loyal", IF(U11854&lt;=2,"At Risk", IF(W11854&gt;=4,"Potential Loyalist","Others"))))</f>
        <v>Others</v>
      </c>
    </row>
    <row r="11855" spans="1:25">
      <c r="A11855" t="s">
        <v>2464</v>
      </c>
      <c r="B11855">
        <v>34</v>
      </c>
      <c r="C11855" t="s">
        <v>33</v>
      </c>
      <c r="D11855" t="s">
        <v>46</v>
      </c>
      <c r="E11855" s="6" t="s">
        <v>23925</v>
      </c>
      <c r="F11855" t="s">
        <v>21</v>
      </c>
      <c r="G11855">
        <v>3</v>
      </c>
      <c r="H11855">
        <v>0</v>
      </c>
      <c r="I11855">
        <v>46</v>
      </c>
      <c r="J11855">
        <v>1</v>
      </c>
      <c r="K11855">
        <v>38.33</v>
      </c>
      <c r="L11855" t="str">
        <f t="shared" si="1110"/>
        <v/>
      </c>
      <c r="M11855">
        <v>0</v>
      </c>
      <c r="N11855" t="str">
        <f t="shared" si="1111"/>
        <v/>
      </c>
      <c r="O11855">
        <v>2</v>
      </c>
      <c r="P11855" s="11">
        <v>0</v>
      </c>
      <c r="Q11855" s="11">
        <v>2.1739130434782601E-2</v>
      </c>
      <c r="R11855" s="12">
        <v>0</v>
      </c>
      <c r="S11855" t="s">
        <v>27</v>
      </c>
      <c r="T11855">
        <v>0</v>
      </c>
      <c r="U11855">
        <f t="shared" si="1112"/>
        <v>5</v>
      </c>
      <c r="V11855">
        <f t="shared" si="1113"/>
        <v>1</v>
      </c>
      <c r="W11855">
        <f t="shared" si="1114"/>
        <v>1</v>
      </c>
      <c r="X11855" t="str">
        <f t="shared" si="1115"/>
        <v>511</v>
      </c>
      <c r="Y11855" t="str">
        <f>IF(Table1[[#This Row],[RFM_Score]]="555","Champion", IF(AND(J11855&gt;=4,V11855&gt;=4),"Loyal", IF(U11855&lt;=2,"At Risk", IF(W11855&gt;=4,"Potential Loyalist","Others"))))</f>
        <v>Others</v>
      </c>
    </row>
    <row r="11856" spans="1:25">
      <c r="A11856" t="s">
        <v>2656</v>
      </c>
      <c r="B11856">
        <v>52</v>
      </c>
      <c r="C11856" t="s">
        <v>33</v>
      </c>
      <c r="D11856" t="s">
        <v>25</v>
      </c>
      <c r="E11856" s="6" t="s">
        <v>23926</v>
      </c>
      <c r="F11856" t="s">
        <v>21</v>
      </c>
      <c r="G11856">
        <v>1</v>
      </c>
      <c r="H11856">
        <v>0</v>
      </c>
      <c r="I11856">
        <v>57</v>
      </c>
      <c r="J11856">
        <v>6</v>
      </c>
      <c r="K11856">
        <v>38.33</v>
      </c>
      <c r="L11856" t="str">
        <f t="shared" si="1110"/>
        <v/>
      </c>
      <c r="M11856">
        <v>0</v>
      </c>
      <c r="N11856" t="str">
        <f t="shared" si="1111"/>
        <v/>
      </c>
      <c r="O11856">
        <v>34</v>
      </c>
      <c r="P11856" s="11">
        <v>0</v>
      </c>
      <c r="Q11856" s="11">
        <v>0.105263157894736</v>
      </c>
      <c r="R11856" s="12">
        <v>0</v>
      </c>
      <c r="S11856" t="s">
        <v>27</v>
      </c>
      <c r="T11856">
        <v>0</v>
      </c>
      <c r="U11856">
        <f t="shared" si="1112"/>
        <v>4</v>
      </c>
      <c r="V11856">
        <f t="shared" si="1113"/>
        <v>1</v>
      </c>
      <c r="W11856">
        <f t="shared" si="1114"/>
        <v>1</v>
      </c>
      <c r="X11856" t="str">
        <f t="shared" si="1115"/>
        <v>411</v>
      </c>
      <c r="Y11856" t="str">
        <f>IF(Table1[[#This Row],[RFM_Score]]="555","Champion", IF(AND(J11856&gt;=4,V11856&gt;=4),"Loyal", IF(U11856&lt;=2,"At Risk", IF(W11856&gt;=4,"Potential Loyalist","Others"))))</f>
        <v>Others</v>
      </c>
    </row>
    <row r="11857" spans="1:25">
      <c r="A11857" t="s">
        <v>3507</v>
      </c>
      <c r="B11857">
        <v>33</v>
      </c>
      <c r="C11857" t="s">
        <v>19</v>
      </c>
      <c r="D11857" t="s">
        <v>25</v>
      </c>
      <c r="E11857" s="6" t="s">
        <v>23927</v>
      </c>
      <c r="F11857" t="s">
        <v>62</v>
      </c>
      <c r="G11857">
        <v>8</v>
      </c>
      <c r="H11857">
        <v>3</v>
      </c>
      <c r="I11857">
        <v>51</v>
      </c>
      <c r="J11857">
        <v>5</v>
      </c>
      <c r="K11857">
        <v>38.1</v>
      </c>
      <c r="L11857" t="str">
        <f t="shared" si="1110"/>
        <v/>
      </c>
      <c r="M11857">
        <v>0</v>
      </c>
      <c r="N11857" t="str">
        <f t="shared" si="1111"/>
        <v/>
      </c>
      <c r="O11857">
        <v>17</v>
      </c>
      <c r="P11857" s="11">
        <v>0.375</v>
      </c>
      <c r="Q11857" s="11">
        <v>9.8039215686274495E-2</v>
      </c>
      <c r="R11857" s="12">
        <v>0</v>
      </c>
      <c r="S11857" t="s">
        <v>27</v>
      </c>
      <c r="T11857">
        <v>0</v>
      </c>
      <c r="U11857">
        <f t="shared" si="1112"/>
        <v>5</v>
      </c>
      <c r="V11857">
        <f t="shared" si="1113"/>
        <v>1</v>
      </c>
      <c r="W11857">
        <f t="shared" si="1114"/>
        <v>1</v>
      </c>
      <c r="X11857" t="str">
        <f t="shared" si="1115"/>
        <v>511</v>
      </c>
      <c r="Y11857" t="str">
        <f>IF(Table1[[#This Row],[RFM_Score]]="555","Champion", IF(AND(J11857&gt;=4,V11857&gt;=4),"Loyal", IF(U11857&lt;=2,"At Risk", IF(W11857&gt;=4,"Potential Loyalist","Others"))))</f>
        <v>Others</v>
      </c>
    </row>
    <row r="11858" spans="1:25">
      <c r="A11858" t="s">
        <v>1307</v>
      </c>
      <c r="B11858">
        <v>48</v>
      </c>
      <c r="C11858" t="s">
        <v>24</v>
      </c>
      <c r="D11858" t="s">
        <v>25</v>
      </c>
      <c r="E11858" s="6" t="s">
        <v>23928</v>
      </c>
      <c r="F11858" t="s">
        <v>21</v>
      </c>
      <c r="G11858">
        <v>3</v>
      </c>
      <c r="H11858">
        <v>1</v>
      </c>
      <c r="I11858">
        <v>50</v>
      </c>
      <c r="J11858">
        <v>2</v>
      </c>
      <c r="K11858">
        <v>38.049999999999997</v>
      </c>
      <c r="L11858" t="str">
        <f t="shared" si="1110"/>
        <v/>
      </c>
      <c r="M11858">
        <v>0</v>
      </c>
      <c r="N11858" t="str">
        <f t="shared" si="1111"/>
        <v/>
      </c>
      <c r="O11858">
        <v>93</v>
      </c>
      <c r="P11858" s="11">
        <v>0.33333333333333298</v>
      </c>
      <c r="Q11858" s="11">
        <v>0.04</v>
      </c>
      <c r="R11858" s="12">
        <v>0</v>
      </c>
      <c r="S11858" t="s">
        <v>27</v>
      </c>
      <c r="T11858">
        <v>0</v>
      </c>
      <c r="U11858">
        <f t="shared" si="1112"/>
        <v>2</v>
      </c>
      <c r="V11858">
        <f t="shared" si="1113"/>
        <v>1</v>
      </c>
      <c r="W11858">
        <f t="shared" si="1114"/>
        <v>1</v>
      </c>
      <c r="X11858" t="str">
        <f t="shared" si="1115"/>
        <v>211</v>
      </c>
      <c r="Y11858" t="str">
        <f>IF(Table1[[#This Row],[RFM_Score]]="555","Champion", IF(AND(J11858&gt;=4,V11858&gt;=4),"Loyal", IF(U11858&lt;=2,"At Risk", IF(W11858&gt;=4,"Potential Loyalist","Others"))))</f>
        <v>At Risk</v>
      </c>
    </row>
    <row r="11859" spans="1:25">
      <c r="A11859" t="s">
        <v>6948</v>
      </c>
      <c r="B11859">
        <v>51</v>
      </c>
      <c r="C11859" t="s">
        <v>24</v>
      </c>
      <c r="D11859" t="s">
        <v>46</v>
      </c>
      <c r="E11859" s="6" t="s">
        <v>23929</v>
      </c>
      <c r="F11859" t="s">
        <v>30</v>
      </c>
      <c r="G11859">
        <v>3</v>
      </c>
      <c r="H11859">
        <v>0</v>
      </c>
      <c r="I11859">
        <v>55</v>
      </c>
      <c r="J11859">
        <v>3</v>
      </c>
      <c r="K11859">
        <v>37.630000000000003</v>
      </c>
      <c r="L11859" t="str">
        <f t="shared" si="1110"/>
        <v/>
      </c>
      <c r="M11859">
        <v>0</v>
      </c>
      <c r="N11859" t="str">
        <f t="shared" si="1111"/>
        <v/>
      </c>
      <c r="O11859">
        <v>4</v>
      </c>
      <c r="P11859" s="11">
        <v>0</v>
      </c>
      <c r="Q11859" s="11">
        <v>5.4545454545454501E-2</v>
      </c>
      <c r="R11859" s="12">
        <v>0</v>
      </c>
      <c r="S11859" t="s">
        <v>27</v>
      </c>
      <c r="T11859">
        <v>0</v>
      </c>
      <c r="U11859">
        <f t="shared" si="1112"/>
        <v>5</v>
      </c>
      <c r="V11859">
        <f t="shared" si="1113"/>
        <v>1</v>
      </c>
      <c r="W11859">
        <f t="shared" si="1114"/>
        <v>1</v>
      </c>
      <c r="X11859" t="str">
        <f t="shared" si="1115"/>
        <v>511</v>
      </c>
      <c r="Y11859" t="str">
        <f>IF(Table1[[#This Row],[RFM_Score]]="555","Champion", IF(AND(J11859&gt;=4,V11859&gt;=4),"Loyal", IF(U11859&lt;=2,"At Risk", IF(W11859&gt;=4,"Potential Loyalist","Others"))))</f>
        <v>Others</v>
      </c>
    </row>
    <row r="11860" spans="1:25">
      <c r="A11860" t="s">
        <v>6570</v>
      </c>
      <c r="B11860">
        <v>50</v>
      </c>
      <c r="C11860" t="s">
        <v>24</v>
      </c>
      <c r="D11860" t="s">
        <v>25</v>
      </c>
      <c r="E11860" s="6" t="s">
        <v>23930</v>
      </c>
      <c r="F11860" t="s">
        <v>30</v>
      </c>
      <c r="G11860">
        <v>4</v>
      </c>
      <c r="H11860">
        <v>1</v>
      </c>
      <c r="I11860">
        <v>50</v>
      </c>
      <c r="J11860">
        <v>2</v>
      </c>
      <c r="K11860">
        <v>37.229999999999997</v>
      </c>
      <c r="L11860" t="str">
        <f t="shared" si="1110"/>
        <v/>
      </c>
      <c r="M11860">
        <v>0</v>
      </c>
      <c r="N11860" t="str">
        <f t="shared" si="1111"/>
        <v/>
      </c>
      <c r="O11860">
        <v>97</v>
      </c>
      <c r="P11860" s="11">
        <v>0.25</v>
      </c>
      <c r="Q11860" s="11">
        <v>0.04</v>
      </c>
      <c r="R11860" s="12">
        <v>0</v>
      </c>
      <c r="S11860" t="s">
        <v>27</v>
      </c>
      <c r="T11860">
        <v>1</v>
      </c>
      <c r="U11860">
        <f t="shared" si="1112"/>
        <v>2</v>
      </c>
      <c r="V11860">
        <f t="shared" si="1113"/>
        <v>1</v>
      </c>
      <c r="W11860">
        <f t="shared" si="1114"/>
        <v>1</v>
      </c>
      <c r="X11860" t="str">
        <f t="shared" si="1115"/>
        <v>211</v>
      </c>
      <c r="Y11860" t="str">
        <f>IF(Table1[[#This Row],[RFM_Score]]="555","Champion", IF(AND(J11860&gt;=4,V11860&gt;=4),"Loyal", IF(U11860&lt;=2,"At Risk", IF(W11860&gt;=4,"Potential Loyalist","Others"))))</f>
        <v>At Risk</v>
      </c>
    </row>
    <row r="11861" spans="1:25">
      <c r="A11861" t="s">
        <v>7416</v>
      </c>
      <c r="B11861">
        <v>39</v>
      </c>
      <c r="C11861" t="s">
        <v>19</v>
      </c>
      <c r="D11861" t="s">
        <v>25</v>
      </c>
      <c r="E11861" s="6" t="s">
        <v>23931</v>
      </c>
      <c r="F11861" t="s">
        <v>37</v>
      </c>
      <c r="G11861">
        <v>3</v>
      </c>
      <c r="H11861">
        <v>0</v>
      </c>
      <c r="I11861">
        <v>57</v>
      </c>
      <c r="J11861">
        <v>1</v>
      </c>
      <c r="K11861">
        <v>37.090000000000003</v>
      </c>
      <c r="L11861" t="str">
        <f t="shared" si="1110"/>
        <v/>
      </c>
      <c r="M11861">
        <v>0</v>
      </c>
      <c r="N11861" t="str">
        <f t="shared" si="1111"/>
        <v/>
      </c>
      <c r="O11861">
        <v>12</v>
      </c>
      <c r="P11861" s="11">
        <v>0</v>
      </c>
      <c r="Q11861" s="11">
        <v>1.7543859649122799E-2</v>
      </c>
      <c r="R11861" s="12">
        <v>0</v>
      </c>
      <c r="S11861" t="s">
        <v>27</v>
      </c>
      <c r="T11861">
        <v>0</v>
      </c>
      <c r="U11861">
        <f t="shared" si="1112"/>
        <v>5</v>
      </c>
      <c r="V11861">
        <f t="shared" si="1113"/>
        <v>1</v>
      </c>
      <c r="W11861">
        <f t="shared" si="1114"/>
        <v>1</v>
      </c>
      <c r="X11861" t="str">
        <f t="shared" si="1115"/>
        <v>511</v>
      </c>
      <c r="Y11861" t="str">
        <f>IF(Table1[[#This Row],[RFM_Score]]="555","Champion", IF(AND(J11861&gt;=4,V11861&gt;=4),"Loyal", IF(U11861&lt;=2,"At Risk", IF(W11861&gt;=4,"Potential Loyalist","Others"))))</f>
        <v>Others</v>
      </c>
    </row>
    <row r="11862" spans="1:25">
      <c r="A11862" t="s">
        <v>6106</v>
      </c>
      <c r="B11862">
        <v>29</v>
      </c>
      <c r="C11862" t="s">
        <v>24</v>
      </c>
      <c r="D11862" t="s">
        <v>41</v>
      </c>
      <c r="E11862" s="6" t="s">
        <v>23932</v>
      </c>
      <c r="F11862" t="s">
        <v>21</v>
      </c>
      <c r="G11862">
        <v>2</v>
      </c>
      <c r="H11862">
        <v>0</v>
      </c>
      <c r="I11862">
        <v>43</v>
      </c>
      <c r="J11862">
        <v>1</v>
      </c>
      <c r="K11862">
        <v>36.86</v>
      </c>
      <c r="L11862" t="str">
        <f t="shared" si="1110"/>
        <v/>
      </c>
      <c r="M11862">
        <v>0</v>
      </c>
      <c r="N11862" t="str">
        <f t="shared" si="1111"/>
        <v/>
      </c>
      <c r="O11862">
        <v>24</v>
      </c>
      <c r="P11862" s="11">
        <v>0</v>
      </c>
      <c r="Q11862" s="11">
        <v>2.3255813953488299E-2</v>
      </c>
      <c r="R11862" s="12">
        <v>0</v>
      </c>
      <c r="S11862" t="s">
        <v>27</v>
      </c>
      <c r="T11862">
        <v>0</v>
      </c>
      <c r="U11862">
        <f t="shared" si="1112"/>
        <v>4</v>
      </c>
      <c r="V11862">
        <f t="shared" si="1113"/>
        <v>1</v>
      </c>
      <c r="W11862">
        <f t="shared" si="1114"/>
        <v>1</v>
      </c>
      <c r="X11862" t="str">
        <f t="shared" si="1115"/>
        <v>411</v>
      </c>
      <c r="Y11862" t="str">
        <f>IF(Table1[[#This Row],[RFM_Score]]="555","Champion", IF(AND(J11862&gt;=4,V11862&gt;=4),"Loyal", IF(U11862&lt;=2,"At Risk", IF(W11862&gt;=4,"Potential Loyalist","Others"))))</f>
        <v>Others</v>
      </c>
    </row>
    <row r="11863" spans="1:25">
      <c r="A11863" t="s">
        <v>7877</v>
      </c>
      <c r="B11863">
        <v>34</v>
      </c>
      <c r="C11863" t="s">
        <v>24</v>
      </c>
      <c r="D11863" t="s">
        <v>25</v>
      </c>
      <c r="E11863" s="6" t="s">
        <v>23933</v>
      </c>
      <c r="F11863" t="s">
        <v>21</v>
      </c>
      <c r="G11863">
        <v>5</v>
      </c>
      <c r="H11863">
        <v>2</v>
      </c>
      <c r="I11863">
        <v>51</v>
      </c>
      <c r="J11863">
        <v>3</v>
      </c>
      <c r="K11863">
        <v>36.72</v>
      </c>
      <c r="L11863" t="str">
        <f t="shared" si="1110"/>
        <v/>
      </c>
      <c r="M11863">
        <v>0</v>
      </c>
      <c r="N11863" t="str">
        <f t="shared" si="1111"/>
        <v/>
      </c>
      <c r="O11863">
        <v>7</v>
      </c>
      <c r="P11863" s="11">
        <v>0.4</v>
      </c>
      <c r="Q11863" s="11">
        <v>5.8823529411764698E-2</v>
      </c>
      <c r="R11863" s="12">
        <v>0</v>
      </c>
      <c r="S11863" t="s">
        <v>27</v>
      </c>
      <c r="T11863">
        <v>0</v>
      </c>
      <c r="U11863">
        <f t="shared" si="1112"/>
        <v>5</v>
      </c>
      <c r="V11863">
        <f t="shared" si="1113"/>
        <v>1</v>
      </c>
      <c r="W11863">
        <f t="shared" si="1114"/>
        <v>1</v>
      </c>
      <c r="X11863" t="str">
        <f t="shared" si="1115"/>
        <v>511</v>
      </c>
      <c r="Y11863" t="str">
        <f>IF(Table1[[#This Row],[RFM_Score]]="555","Champion", IF(AND(J11863&gt;=4,V11863&gt;=4),"Loyal", IF(U11863&lt;=2,"At Risk", IF(W11863&gt;=4,"Potential Loyalist","Others"))))</f>
        <v>Others</v>
      </c>
    </row>
    <row r="11864" spans="1:25">
      <c r="A11864" t="s">
        <v>5804</v>
      </c>
      <c r="B11864">
        <v>34</v>
      </c>
      <c r="C11864" t="s">
        <v>19</v>
      </c>
      <c r="D11864" t="s">
        <v>25</v>
      </c>
      <c r="E11864" s="6" t="s">
        <v>23934</v>
      </c>
      <c r="F11864" t="s">
        <v>62</v>
      </c>
      <c r="G11864">
        <v>4</v>
      </c>
      <c r="H11864">
        <v>1</v>
      </c>
      <c r="I11864">
        <v>48</v>
      </c>
      <c r="J11864">
        <v>2</v>
      </c>
      <c r="K11864">
        <v>36.07</v>
      </c>
      <c r="L11864" t="str">
        <f t="shared" si="1110"/>
        <v/>
      </c>
      <c r="M11864">
        <v>0</v>
      </c>
      <c r="N11864" t="str">
        <f t="shared" si="1111"/>
        <v/>
      </c>
      <c r="O11864">
        <v>7</v>
      </c>
      <c r="P11864" s="11">
        <v>0.25</v>
      </c>
      <c r="Q11864" s="11">
        <v>4.1666666666666602E-2</v>
      </c>
      <c r="R11864" s="12">
        <v>0</v>
      </c>
      <c r="S11864" t="s">
        <v>27</v>
      </c>
      <c r="T11864">
        <v>0</v>
      </c>
      <c r="U11864">
        <f t="shared" si="1112"/>
        <v>5</v>
      </c>
      <c r="V11864">
        <f t="shared" si="1113"/>
        <v>1</v>
      </c>
      <c r="W11864">
        <f t="shared" si="1114"/>
        <v>1</v>
      </c>
      <c r="X11864" t="str">
        <f t="shared" si="1115"/>
        <v>511</v>
      </c>
      <c r="Y11864" t="str">
        <f>IF(Table1[[#This Row],[RFM_Score]]="555","Champion", IF(AND(J11864&gt;=4,V11864&gt;=4),"Loyal", IF(U11864&lt;=2,"At Risk", IF(W11864&gt;=4,"Potential Loyalist","Others"))))</f>
        <v>Others</v>
      </c>
    </row>
    <row r="11865" spans="1:25">
      <c r="A11865" t="s">
        <v>9771</v>
      </c>
      <c r="B11865">
        <v>51</v>
      </c>
      <c r="C11865" t="s">
        <v>19</v>
      </c>
      <c r="D11865" t="s">
        <v>25</v>
      </c>
      <c r="E11865" s="6" t="s">
        <v>23935</v>
      </c>
      <c r="F11865" t="s">
        <v>30</v>
      </c>
      <c r="G11865">
        <v>4</v>
      </c>
      <c r="H11865">
        <v>1</v>
      </c>
      <c r="I11865">
        <v>57</v>
      </c>
      <c r="J11865">
        <v>1</v>
      </c>
      <c r="K11865">
        <v>35.76</v>
      </c>
      <c r="L11865" t="str">
        <f t="shared" si="1110"/>
        <v/>
      </c>
      <c r="M11865">
        <v>0</v>
      </c>
      <c r="N11865" t="str">
        <f t="shared" si="1111"/>
        <v/>
      </c>
      <c r="O11865">
        <v>58</v>
      </c>
      <c r="P11865" s="11">
        <v>0.25</v>
      </c>
      <c r="Q11865" s="11">
        <v>1.7543859649122799E-2</v>
      </c>
      <c r="R11865" s="12">
        <v>0</v>
      </c>
      <c r="S11865" t="s">
        <v>27</v>
      </c>
      <c r="T11865">
        <v>0</v>
      </c>
      <c r="U11865">
        <f t="shared" si="1112"/>
        <v>3</v>
      </c>
      <c r="V11865">
        <f t="shared" si="1113"/>
        <v>1</v>
      </c>
      <c r="W11865">
        <f t="shared" si="1114"/>
        <v>1</v>
      </c>
      <c r="X11865" t="str">
        <f t="shared" si="1115"/>
        <v>311</v>
      </c>
      <c r="Y11865" t="str">
        <f>IF(Table1[[#This Row],[RFM_Score]]="555","Champion", IF(AND(J11865&gt;=4,V11865&gt;=4),"Loyal", IF(U11865&lt;=2,"At Risk", IF(W11865&gt;=4,"Potential Loyalist","Others"))))</f>
        <v>Others</v>
      </c>
    </row>
    <row r="11866" spans="1:25">
      <c r="A11866" t="s">
        <v>4246</v>
      </c>
      <c r="B11866">
        <v>21</v>
      </c>
      <c r="C11866" t="s">
        <v>19</v>
      </c>
      <c r="D11866" t="s">
        <v>25</v>
      </c>
      <c r="E11866" s="6" t="s">
        <v>23936</v>
      </c>
      <c r="F11866" t="s">
        <v>60</v>
      </c>
      <c r="G11866">
        <v>6</v>
      </c>
      <c r="H11866">
        <v>1</v>
      </c>
      <c r="I11866">
        <v>51</v>
      </c>
      <c r="J11866">
        <v>4</v>
      </c>
      <c r="K11866">
        <v>35.54</v>
      </c>
      <c r="L11866" t="str">
        <f t="shared" si="1110"/>
        <v/>
      </c>
      <c r="M11866">
        <v>0</v>
      </c>
      <c r="N11866" t="str">
        <f t="shared" si="1111"/>
        <v/>
      </c>
      <c r="O11866">
        <v>11</v>
      </c>
      <c r="P11866" s="11">
        <v>0.16666666666666599</v>
      </c>
      <c r="Q11866" s="11">
        <v>7.8431372549019607E-2</v>
      </c>
      <c r="R11866" s="12">
        <v>0</v>
      </c>
      <c r="S11866" t="s">
        <v>27</v>
      </c>
      <c r="T11866">
        <v>0</v>
      </c>
      <c r="U11866">
        <f t="shared" si="1112"/>
        <v>5</v>
      </c>
      <c r="V11866">
        <f t="shared" si="1113"/>
        <v>1</v>
      </c>
      <c r="W11866">
        <f t="shared" si="1114"/>
        <v>1</v>
      </c>
      <c r="X11866" t="str">
        <f t="shared" si="1115"/>
        <v>511</v>
      </c>
      <c r="Y11866" t="str">
        <f>IF(Table1[[#This Row],[RFM_Score]]="555","Champion", IF(AND(J11866&gt;=4,V11866&gt;=4),"Loyal", IF(U11866&lt;=2,"At Risk", IF(W11866&gt;=4,"Potential Loyalist","Others"))))</f>
        <v>Others</v>
      </c>
    </row>
    <row r="11867" spans="1:25">
      <c r="A11867" t="s">
        <v>2039</v>
      </c>
      <c r="B11867">
        <v>25</v>
      </c>
      <c r="C11867" t="s">
        <v>24</v>
      </c>
      <c r="D11867" t="s">
        <v>29</v>
      </c>
      <c r="E11867" s="6" t="s">
        <v>23937</v>
      </c>
      <c r="F11867" t="s">
        <v>26</v>
      </c>
      <c r="G11867">
        <v>2</v>
      </c>
      <c r="H11867">
        <v>0</v>
      </c>
      <c r="I11867">
        <v>50</v>
      </c>
      <c r="J11867">
        <v>0</v>
      </c>
      <c r="K11867">
        <v>34.83</v>
      </c>
      <c r="L11867" t="str">
        <f t="shared" si="1110"/>
        <v/>
      </c>
      <c r="M11867">
        <v>0</v>
      </c>
      <c r="N11867" t="str">
        <f t="shared" si="1111"/>
        <v/>
      </c>
      <c r="O11867">
        <v>19</v>
      </c>
      <c r="P11867" s="11">
        <v>0</v>
      </c>
      <c r="Q11867" s="11">
        <v>0</v>
      </c>
      <c r="R11867" s="12">
        <v>0</v>
      </c>
      <c r="S11867" t="s">
        <v>27</v>
      </c>
      <c r="T11867">
        <v>0</v>
      </c>
      <c r="U11867">
        <f t="shared" si="1112"/>
        <v>5</v>
      </c>
      <c r="V11867">
        <f t="shared" si="1113"/>
        <v>1</v>
      </c>
      <c r="W11867">
        <f t="shared" si="1114"/>
        <v>1</v>
      </c>
      <c r="X11867" t="str">
        <f t="shared" si="1115"/>
        <v>511</v>
      </c>
      <c r="Y11867" t="str">
        <f>IF(Table1[[#This Row],[RFM_Score]]="555","Champion", IF(AND(J11867&gt;=4,V11867&gt;=4),"Loyal", IF(U11867&lt;=2,"At Risk", IF(W11867&gt;=4,"Potential Loyalist","Others"))))</f>
        <v>Others</v>
      </c>
    </row>
    <row r="11868" spans="1:25">
      <c r="A11868" t="s">
        <v>5303</v>
      </c>
      <c r="B11868">
        <v>48</v>
      </c>
      <c r="C11868" t="s">
        <v>19</v>
      </c>
      <c r="D11868" t="s">
        <v>49</v>
      </c>
      <c r="E11868" s="6" t="s">
        <v>23938</v>
      </c>
      <c r="F11868" t="s">
        <v>60</v>
      </c>
      <c r="G11868">
        <v>3</v>
      </c>
      <c r="H11868">
        <v>1</v>
      </c>
      <c r="I11868">
        <v>42</v>
      </c>
      <c r="J11868">
        <v>3</v>
      </c>
      <c r="K11868">
        <v>34.4</v>
      </c>
      <c r="L11868" t="str">
        <f t="shared" si="1110"/>
        <v/>
      </c>
      <c r="M11868">
        <v>0</v>
      </c>
      <c r="N11868" t="str">
        <f t="shared" si="1111"/>
        <v/>
      </c>
      <c r="O11868">
        <v>96</v>
      </c>
      <c r="P11868" s="11">
        <v>0.33333333333333298</v>
      </c>
      <c r="Q11868" s="11">
        <v>7.1428571428571397E-2</v>
      </c>
      <c r="R11868" s="12">
        <v>0</v>
      </c>
      <c r="S11868" t="s">
        <v>27</v>
      </c>
      <c r="T11868">
        <v>1</v>
      </c>
      <c r="U11868">
        <f t="shared" si="1112"/>
        <v>2</v>
      </c>
      <c r="V11868">
        <f t="shared" si="1113"/>
        <v>1</v>
      </c>
      <c r="W11868">
        <f t="shared" si="1114"/>
        <v>1</v>
      </c>
      <c r="X11868" t="str">
        <f t="shared" si="1115"/>
        <v>211</v>
      </c>
      <c r="Y11868" t="str">
        <f>IF(Table1[[#This Row],[RFM_Score]]="555","Champion", IF(AND(J11868&gt;=4,V11868&gt;=4),"Loyal", IF(U11868&lt;=2,"At Risk", IF(W11868&gt;=4,"Potential Loyalist","Others"))))</f>
        <v>At Risk</v>
      </c>
    </row>
    <row r="11869" spans="1:25">
      <c r="A11869" t="s">
        <v>10465</v>
      </c>
      <c r="B11869">
        <v>48</v>
      </c>
      <c r="C11869" t="s">
        <v>24</v>
      </c>
      <c r="D11869" t="s">
        <v>20</v>
      </c>
      <c r="E11869" s="6" t="s">
        <v>23939</v>
      </c>
      <c r="F11869" t="s">
        <v>30</v>
      </c>
      <c r="G11869">
        <v>5</v>
      </c>
      <c r="H11869">
        <v>2</v>
      </c>
      <c r="I11869">
        <v>65</v>
      </c>
      <c r="J11869">
        <v>2</v>
      </c>
      <c r="K11869">
        <v>33.909999999999997</v>
      </c>
      <c r="L11869" t="str">
        <f t="shared" si="1110"/>
        <v/>
      </c>
      <c r="M11869">
        <v>0</v>
      </c>
      <c r="N11869" t="str">
        <f t="shared" si="1111"/>
        <v/>
      </c>
      <c r="O11869">
        <v>1</v>
      </c>
      <c r="P11869" s="11">
        <v>0.4</v>
      </c>
      <c r="Q11869" s="11">
        <v>3.0769230769230702E-2</v>
      </c>
      <c r="R11869" s="12">
        <v>0</v>
      </c>
      <c r="S11869" t="s">
        <v>27</v>
      </c>
      <c r="T11869">
        <v>0</v>
      </c>
      <c r="U11869">
        <f t="shared" si="1112"/>
        <v>5</v>
      </c>
      <c r="V11869">
        <f t="shared" si="1113"/>
        <v>1</v>
      </c>
      <c r="W11869">
        <f t="shared" si="1114"/>
        <v>1</v>
      </c>
      <c r="X11869" t="str">
        <f t="shared" si="1115"/>
        <v>511</v>
      </c>
      <c r="Y11869" t="str">
        <f>IF(Table1[[#This Row],[RFM_Score]]="555","Champion", IF(AND(J11869&gt;=4,V11869&gt;=4),"Loyal", IF(U11869&lt;=2,"At Risk", IF(W11869&gt;=4,"Potential Loyalist","Others"))))</f>
        <v>Others</v>
      </c>
    </row>
    <row r="11870" spans="1:25">
      <c r="A11870" t="s">
        <v>11925</v>
      </c>
      <c r="B11870">
        <v>32</v>
      </c>
      <c r="C11870" t="s">
        <v>19</v>
      </c>
      <c r="D11870" t="s">
        <v>49</v>
      </c>
      <c r="E11870" s="6" t="s">
        <v>23940</v>
      </c>
      <c r="F11870" t="s">
        <v>62</v>
      </c>
      <c r="G11870">
        <v>1</v>
      </c>
      <c r="H11870">
        <v>0</v>
      </c>
      <c r="I11870">
        <v>43</v>
      </c>
      <c r="J11870">
        <v>3</v>
      </c>
      <c r="K11870">
        <v>33.9</v>
      </c>
      <c r="L11870" t="str">
        <f t="shared" si="1110"/>
        <v/>
      </c>
      <c r="M11870">
        <v>0</v>
      </c>
      <c r="N11870" t="str">
        <f t="shared" si="1111"/>
        <v/>
      </c>
      <c r="O11870">
        <v>40</v>
      </c>
      <c r="P11870" s="11">
        <v>0</v>
      </c>
      <c r="Q11870" s="11">
        <v>6.9767441860465101E-2</v>
      </c>
      <c r="R11870" s="12">
        <v>0</v>
      </c>
      <c r="S11870" t="s">
        <v>27</v>
      </c>
      <c r="T11870">
        <v>0</v>
      </c>
      <c r="U11870">
        <f t="shared" si="1112"/>
        <v>4</v>
      </c>
      <c r="V11870">
        <f t="shared" si="1113"/>
        <v>1</v>
      </c>
      <c r="W11870">
        <f t="shared" si="1114"/>
        <v>1</v>
      </c>
      <c r="X11870" t="str">
        <f t="shared" si="1115"/>
        <v>411</v>
      </c>
      <c r="Y11870" t="str">
        <f>IF(Table1[[#This Row],[RFM_Score]]="555","Champion", IF(AND(J11870&gt;=4,V11870&gt;=4),"Loyal", IF(U11870&lt;=2,"At Risk", IF(W11870&gt;=4,"Potential Loyalist","Others"))))</f>
        <v>Others</v>
      </c>
    </row>
    <row r="11871" spans="1:25">
      <c r="A11871" t="s">
        <v>4962</v>
      </c>
      <c r="B11871">
        <v>28</v>
      </c>
      <c r="C11871" t="s">
        <v>24</v>
      </c>
      <c r="D11871" t="s">
        <v>41</v>
      </c>
      <c r="E11871" s="6" t="s">
        <v>23941</v>
      </c>
      <c r="F11871" t="s">
        <v>26</v>
      </c>
      <c r="G11871">
        <v>0</v>
      </c>
      <c r="H11871">
        <v>0</v>
      </c>
      <c r="I11871">
        <v>58</v>
      </c>
      <c r="J11871">
        <v>2</v>
      </c>
      <c r="K11871">
        <v>33.64</v>
      </c>
      <c r="L11871" t="str">
        <f t="shared" si="1110"/>
        <v/>
      </c>
      <c r="M11871">
        <v>0</v>
      </c>
      <c r="N11871" t="str">
        <f t="shared" si="1111"/>
        <v/>
      </c>
      <c r="O11871">
        <v>9</v>
      </c>
      <c r="P11871" s="11">
        <v>0</v>
      </c>
      <c r="Q11871" s="11">
        <v>3.4482758620689599E-2</v>
      </c>
      <c r="R11871" s="12">
        <v>0</v>
      </c>
      <c r="S11871" t="s">
        <v>27</v>
      </c>
      <c r="T11871">
        <v>0</v>
      </c>
      <c r="U11871">
        <f t="shared" si="1112"/>
        <v>5</v>
      </c>
      <c r="V11871">
        <f t="shared" si="1113"/>
        <v>1</v>
      </c>
      <c r="W11871">
        <f t="shared" si="1114"/>
        <v>1</v>
      </c>
      <c r="X11871" t="str">
        <f t="shared" si="1115"/>
        <v>511</v>
      </c>
      <c r="Y11871" t="str">
        <f>IF(Table1[[#This Row],[RFM_Score]]="555","Champion", IF(AND(J11871&gt;=4,V11871&gt;=4),"Loyal", IF(U11871&lt;=2,"At Risk", IF(W11871&gt;=4,"Potential Loyalist","Others"))))</f>
        <v>Others</v>
      </c>
    </row>
    <row r="11872" spans="1:25">
      <c r="A11872" t="s">
        <v>6242</v>
      </c>
      <c r="B11872">
        <v>53</v>
      </c>
      <c r="C11872" t="s">
        <v>19</v>
      </c>
      <c r="D11872" t="s">
        <v>29</v>
      </c>
      <c r="E11872" s="6" t="s">
        <v>23942</v>
      </c>
      <c r="F11872" t="s">
        <v>30</v>
      </c>
      <c r="G11872">
        <v>4</v>
      </c>
      <c r="H11872">
        <v>2</v>
      </c>
      <c r="I11872">
        <v>54</v>
      </c>
      <c r="J11872">
        <v>2</v>
      </c>
      <c r="K11872">
        <v>33.39</v>
      </c>
      <c r="L11872" t="str">
        <f t="shared" si="1110"/>
        <v/>
      </c>
      <c r="M11872">
        <v>0</v>
      </c>
      <c r="N11872" t="str">
        <f t="shared" si="1111"/>
        <v/>
      </c>
      <c r="O11872">
        <v>40</v>
      </c>
      <c r="P11872" s="11">
        <v>0.5</v>
      </c>
      <c r="Q11872" s="11">
        <v>3.7037037037037E-2</v>
      </c>
      <c r="R11872" s="12">
        <v>0</v>
      </c>
      <c r="S11872" t="s">
        <v>27</v>
      </c>
      <c r="T11872">
        <v>0</v>
      </c>
      <c r="U11872">
        <f t="shared" si="1112"/>
        <v>4</v>
      </c>
      <c r="V11872">
        <f t="shared" si="1113"/>
        <v>1</v>
      </c>
      <c r="W11872">
        <f t="shared" si="1114"/>
        <v>1</v>
      </c>
      <c r="X11872" t="str">
        <f t="shared" si="1115"/>
        <v>411</v>
      </c>
      <c r="Y11872" t="str">
        <f>IF(Table1[[#This Row],[RFM_Score]]="555","Champion", IF(AND(J11872&gt;=4,V11872&gt;=4),"Loyal", IF(U11872&lt;=2,"At Risk", IF(W11872&gt;=4,"Potential Loyalist","Others"))))</f>
        <v>Others</v>
      </c>
    </row>
    <row r="11873" spans="1:25">
      <c r="A11873" t="s">
        <v>11127</v>
      </c>
      <c r="B11873">
        <v>40</v>
      </c>
      <c r="C11873" t="s">
        <v>19</v>
      </c>
      <c r="D11873" t="s">
        <v>46</v>
      </c>
      <c r="E11873" s="6" t="s">
        <v>23943</v>
      </c>
      <c r="F11873" t="s">
        <v>26</v>
      </c>
      <c r="G11873">
        <v>3</v>
      </c>
      <c r="H11873">
        <v>1</v>
      </c>
      <c r="I11873">
        <v>35</v>
      </c>
      <c r="J11873">
        <v>1</v>
      </c>
      <c r="K11873">
        <v>32.99</v>
      </c>
      <c r="L11873" t="str">
        <f t="shared" si="1110"/>
        <v/>
      </c>
      <c r="M11873">
        <v>0</v>
      </c>
      <c r="N11873" t="str">
        <f t="shared" si="1111"/>
        <v/>
      </c>
      <c r="O11873">
        <v>22</v>
      </c>
      <c r="P11873" s="11">
        <v>0.33333333333333298</v>
      </c>
      <c r="Q11873" s="11">
        <v>2.8571428571428501E-2</v>
      </c>
      <c r="R11873" s="12">
        <v>0</v>
      </c>
      <c r="S11873" t="s">
        <v>27</v>
      </c>
      <c r="T11873">
        <v>0</v>
      </c>
      <c r="U11873">
        <f t="shared" si="1112"/>
        <v>4</v>
      </c>
      <c r="V11873">
        <f t="shared" si="1113"/>
        <v>1</v>
      </c>
      <c r="W11873">
        <f t="shared" si="1114"/>
        <v>1</v>
      </c>
      <c r="X11873" t="str">
        <f t="shared" si="1115"/>
        <v>411</v>
      </c>
      <c r="Y11873" t="str">
        <f>IF(Table1[[#This Row],[RFM_Score]]="555","Champion", IF(AND(J11873&gt;=4,V11873&gt;=4),"Loyal", IF(U11873&lt;=2,"At Risk", IF(W11873&gt;=4,"Potential Loyalist","Others"))))</f>
        <v>Others</v>
      </c>
    </row>
    <row r="11874" spans="1:25">
      <c r="A11874" t="s">
        <v>6957</v>
      </c>
      <c r="B11874">
        <v>38</v>
      </c>
      <c r="C11874" t="s">
        <v>24</v>
      </c>
      <c r="D11874" t="s">
        <v>41</v>
      </c>
      <c r="E11874" s="6" t="s">
        <v>23944</v>
      </c>
      <c r="F11874" t="s">
        <v>37</v>
      </c>
      <c r="G11874">
        <v>3</v>
      </c>
      <c r="H11874">
        <v>1</v>
      </c>
      <c r="I11874">
        <v>56</v>
      </c>
      <c r="J11874">
        <v>2</v>
      </c>
      <c r="K11874">
        <v>32.81</v>
      </c>
      <c r="L11874" t="str">
        <f t="shared" si="1110"/>
        <v/>
      </c>
      <c r="M11874">
        <v>0</v>
      </c>
      <c r="N11874" t="str">
        <f t="shared" si="1111"/>
        <v/>
      </c>
      <c r="O11874">
        <v>1</v>
      </c>
      <c r="P11874" s="11">
        <v>0.33333333333333298</v>
      </c>
      <c r="Q11874" s="11">
        <v>3.5714285714285698E-2</v>
      </c>
      <c r="R11874" s="12">
        <v>0</v>
      </c>
      <c r="S11874" t="s">
        <v>27</v>
      </c>
      <c r="T11874">
        <v>1</v>
      </c>
      <c r="U11874">
        <f t="shared" si="1112"/>
        <v>5</v>
      </c>
      <c r="V11874">
        <f t="shared" si="1113"/>
        <v>1</v>
      </c>
      <c r="W11874">
        <f t="shared" si="1114"/>
        <v>1</v>
      </c>
      <c r="X11874" t="str">
        <f t="shared" si="1115"/>
        <v>511</v>
      </c>
      <c r="Y11874" t="str">
        <f>IF(Table1[[#This Row],[RFM_Score]]="555","Champion", IF(AND(J11874&gt;=4,V11874&gt;=4),"Loyal", IF(U11874&lt;=2,"At Risk", IF(W11874&gt;=4,"Potential Loyalist","Others"))))</f>
        <v>Others</v>
      </c>
    </row>
    <row r="11875" spans="1:25">
      <c r="A11875" t="s">
        <v>1748</v>
      </c>
      <c r="B11875">
        <v>33</v>
      </c>
      <c r="C11875" t="s">
        <v>24</v>
      </c>
      <c r="D11875" t="s">
        <v>25</v>
      </c>
      <c r="E11875" s="6" t="s">
        <v>23945</v>
      </c>
      <c r="F11875" t="s">
        <v>26</v>
      </c>
      <c r="G11875">
        <v>3</v>
      </c>
      <c r="H11875">
        <v>1</v>
      </c>
      <c r="I11875">
        <v>43</v>
      </c>
      <c r="J11875">
        <v>3</v>
      </c>
      <c r="K11875">
        <v>32.53</v>
      </c>
      <c r="L11875" t="str">
        <f t="shared" si="1110"/>
        <v/>
      </c>
      <c r="M11875">
        <v>0</v>
      </c>
      <c r="N11875" t="str">
        <f t="shared" si="1111"/>
        <v/>
      </c>
      <c r="O11875">
        <v>13</v>
      </c>
      <c r="P11875" s="11">
        <v>0.33333333333333298</v>
      </c>
      <c r="Q11875" s="11">
        <v>6.9767441860465101E-2</v>
      </c>
      <c r="R11875" s="12">
        <v>0</v>
      </c>
      <c r="S11875" t="s">
        <v>27</v>
      </c>
      <c r="T11875">
        <v>0</v>
      </c>
      <c r="U11875">
        <f t="shared" si="1112"/>
        <v>5</v>
      </c>
      <c r="V11875">
        <f t="shared" si="1113"/>
        <v>1</v>
      </c>
      <c r="W11875">
        <f t="shared" si="1114"/>
        <v>1</v>
      </c>
      <c r="X11875" t="str">
        <f t="shared" si="1115"/>
        <v>511</v>
      </c>
      <c r="Y11875" t="str">
        <f>IF(Table1[[#This Row],[RFM_Score]]="555","Champion", IF(AND(J11875&gt;=4,V11875&gt;=4),"Loyal", IF(U11875&lt;=2,"At Risk", IF(W11875&gt;=4,"Potential Loyalist","Others"))))</f>
        <v>Others</v>
      </c>
    </row>
    <row r="11876" spans="1:25">
      <c r="A11876" t="s">
        <v>7467</v>
      </c>
      <c r="B11876">
        <v>35</v>
      </c>
      <c r="C11876" t="s">
        <v>24</v>
      </c>
      <c r="D11876" t="s">
        <v>25</v>
      </c>
      <c r="E11876" s="6" t="s">
        <v>23946</v>
      </c>
      <c r="F11876" t="s">
        <v>26</v>
      </c>
      <c r="G11876">
        <v>3</v>
      </c>
      <c r="H11876">
        <v>0</v>
      </c>
      <c r="I11876">
        <v>55</v>
      </c>
      <c r="J11876">
        <v>1</v>
      </c>
      <c r="K11876">
        <v>32.53</v>
      </c>
      <c r="L11876" t="str">
        <f t="shared" si="1110"/>
        <v/>
      </c>
      <c r="M11876">
        <v>0</v>
      </c>
      <c r="N11876" t="str">
        <f t="shared" si="1111"/>
        <v/>
      </c>
      <c r="O11876">
        <v>19</v>
      </c>
      <c r="P11876" s="11">
        <v>0</v>
      </c>
      <c r="Q11876" s="11">
        <v>1.8181818181818101E-2</v>
      </c>
      <c r="R11876" s="12">
        <v>0</v>
      </c>
      <c r="S11876" t="s">
        <v>27</v>
      </c>
      <c r="T11876">
        <v>0</v>
      </c>
      <c r="U11876">
        <f t="shared" si="1112"/>
        <v>5</v>
      </c>
      <c r="V11876">
        <f t="shared" si="1113"/>
        <v>1</v>
      </c>
      <c r="W11876">
        <f t="shared" si="1114"/>
        <v>1</v>
      </c>
      <c r="X11876" t="str">
        <f t="shared" si="1115"/>
        <v>511</v>
      </c>
      <c r="Y11876" t="str">
        <f>IF(Table1[[#This Row],[RFM_Score]]="555","Champion", IF(AND(J11876&gt;=4,V11876&gt;=4),"Loyal", IF(U11876&lt;=2,"At Risk", IF(W11876&gt;=4,"Potential Loyalist","Others"))))</f>
        <v>Others</v>
      </c>
    </row>
    <row r="11877" spans="1:25">
      <c r="A11877" t="s">
        <v>1487</v>
      </c>
      <c r="B11877">
        <v>38</v>
      </c>
      <c r="C11877" t="s">
        <v>19</v>
      </c>
      <c r="D11877" t="s">
        <v>29</v>
      </c>
      <c r="E11877" s="6" t="s">
        <v>23947</v>
      </c>
      <c r="F11877" t="s">
        <v>30</v>
      </c>
      <c r="G11877">
        <v>0</v>
      </c>
      <c r="H11877">
        <v>0</v>
      </c>
      <c r="I11877">
        <v>48</v>
      </c>
      <c r="J11877">
        <v>3</v>
      </c>
      <c r="K11877">
        <v>32.29</v>
      </c>
      <c r="L11877" t="str">
        <f t="shared" si="1110"/>
        <v/>
      </c>
      <c r="M11877">
        <v>0</v>
      </c>
      <c r="N11877" t="str">
        <f t="shared" si="1111"/>
        <v/>
      </c>
      <c r="O11877">
        <v>32</v>
      </c>
      <c r="P11877" s="11">
        <v>0</v>
      </c>
      <c r="Q11877" s="11">
        <v>6.25E-2</v>
      </c>
      <c r="R11877" s="12">
        <v>0</v>
      </c>
      <c r="S11877" t="s">
        <v>27</v>
      </c>
      <c r="T11877">
        <v>0</v>
      </c>
      <c r="U11877">
        <f t="shared" si="1112"/>
        <v>4</v>
      </c>
      <c r="V11877">
        <f t="shared" si="1113"/>
        <v>1</v>
      </c>
      <c r="W11877">
        <f t="shared" si="1114"/>
        <v>1</v>
      </c>
      <c r="X11877" t="str">
        <f t="shared" si="1115"/>
        <v>411</v>
      </c>
      <c r="Y11877" t="str">
        <f>IF(Table1[[#This Row],[RFM_Score]]="555","Champion", IF(AND(J11877&gt;=4,V11877&gt;=4),"Loyal", IF(U11877&lt;=2,"At Risk", IF(W11877&gt;=4,"Potential Loyalist","Others"))))</f>
        <v>Others</v>
      </c>
    </row>
    <row r="11878" spans="1:25">
      <c r="A11878" t="s">
        <v>4646</v>
      </c>
      <c r="B11878">
        <v>24</v>
      </c>
      <c r="C11878" t="s">
        <v>19</v>
      </c>
      <c r="D11878" t="s">
        <v>25</v>
      </c>
      <c r="E11878" s="6" t="s">
        <v>23948</v>
      </c>
      <c r="F11878" t="s">
        <v>37</v>
      </c>
      <c r="G11878">
        <v>10</v>
      </c>
      <c r="H11878">
        <v>3</v>
      </c>
      <c r="I11878">
        <v>47</v>
      </c>
      <c r="J11878">
        <v>6</v>
      </c>
      <c r="K11878">
        <v>32.229999999999997</v>
      </c>
      <c r="L11878" t="str">
        <f t="shared" si="1110"/>
        <v/>
      </c>
      <c r="M11878">
        <v>0</v>
      </c>
      <c r="N11878" t="str">
        <f t="shared" si="1111"/>
        <v/>
      </c>
      <c r="O11878">
        <v>72</v>
      </c>
      <c r="P11878" s="11">
        <v>0.3</v>
      </c>
      <c r="Q11878" s="11">
        <v>0.12765957446808501</v>
      </c>
      <c r="R11878" s="12">
        <v>0</v>
      </c>
      <c r="S11878" t="s">
        <v>27</v>
      </c>
      <c r="T11878">
        <v>0</v>
      </c>
      <c r="U11878">
        <f t="shared" si="1112"/>
        <v>2</v>
      </c>
      <c r="V11878">
        <f t="shared" si="1113"/>
        <v>1</v>
      </c>
      <c r="W11878">
        <f t="shared" si="1114"/>
        <v>1</v>
      </c>
      <c r="X11878" t="str">
        <f t="shared" si="1115"/>
        <v>211</v>
      </c>
      <c r="Y11878" t="str">
        <f>IF(Table1[[#This Row],[RFM_Score]]="555","Champion", IF(AND(J11878&gt;=4,V11878&gt;=4),"Loyal", IF(U11878&lt;=2,"At Risk", IF(W11878&gt;=4,"Potential Loyalist","Others"))))</f>
        <v>At Risk</v>
      </c>
    </row>
    <row r="11879" spans="1:25">
      <c r="A11879" t="s">
        <v>2424</v>
      </c>
      <c r="B11879">
        <v>23</v>
      </c>
      <c r="C11879" t="s">
        <v>33</v>
      </c>
      <c r="D11879" t="s">
        <v>41</v>
      </c>
      <c r="E11879" s="6" t="s">
        <v>23949</v>
      </c>
      <c r="F11879" t="s">
        <v>21</v>
      </c>
      <c r="G11879">
        <v>1</v>
      </c>
      <c r="H11879">
        <v>0</v>
      </c>
      <c r="I11879">
        <v>51</v>
      </c>
      <c r="J11879">
        <v>4</v>
      </c>
      <c r="K11879">
        <v>32.18</v>
      </c>
      <c r="L11879" t="str">
        <f t="shared" si="1110"/>
        <v/>
      </c>
      <c r="M11879">
        <v>0</v>
      </c>
      <c r="N11879" t="str">
        <f t="shared" si="1111"/>
        <v/>
      </c>
      <c r="O11879">
        <v>9</v>
      </c>
      <c r="P11879" s="11">
        <v>0</v>
      </c>
      <c r="Q11879" s="11">
        <v>7.8431372549019607E-2</v>
      </c>
      <c r="R11879" s="12">
        <v>0</v>
      </c>
      <c r="S11879" t="s">
        <v>27</v>
      </c>
      <c r="T11879">
        <v>0</v>
      </c>
      <c r="U11879">
        <f t="shared" si="1112"/>
        <v>5</v>
      </c>
      <c r="V11879">
        <f t="shared" si="1113"/>
        <v>1</v>
      </c>
      <c r="W11879">
        <f t="shared" si="1114"/>
        <v>1</v>
      </c>
      <c r="X11879" t="str">
        <f t="shared" si="1115"/>
        <v>511</v>
      </c>
      <c r="Y11879" t="str">
        <f>IF(Table1[[#This Row],[RFM_Score]]="555","Champion", IF(AND(J11879&gt;=4,V11879&gt;=4),"Loyal", IF(U11879&lt;=2,"At Risk", IF(W11879&gt;=4,"Potential Loyalist","Others"))))</f>
        <v>Others</v>
      </c>
    </row>
    <row r="11880" spans="1:25">
      <c r="A11880" t="s">
        <v>1498</v>
      </c>
      <c r="B11880">
        <v>20</v>
      </c>
      <c r="C11880" t="s">
        <v>24</v>
      </c>
      <c r="D11880" t="s">
        <v>20</v>
      </c>
      <c r="E11880" s="6" t="s">
        <v>23950</v>
      </c>
      <c r="F11880" t="s">
        <v>60</v>
      </c>
      <c r="G11880">
        <v>2</v>
      </c>
      <c r="H11880">
        <v>1</v>
      </c>
      <c r="I11880">
        <v>43</v>
      </c>
      <c r="J11880">
        <v>2</v>
      </c>
      <c r="K11880">
        <v>31.96</v>
      </c>
      <c r="L11880" t="str">
        <f t="shared" si="1110"/>
        <v/>
      </c>
      <c r="M11880">
        <v>0</v>
      </c>
      <c r="N11880" t="str">
        <f t="shared" si="1111"/>
        <v/>
      </c>
      <c r="O11880">
        <v>4</v>
      </c>
      <c r="P11880" s="11">
        <v>0.5</v>
      </c>
      <c r="Q11880" s="11">
        <v>4.6511627906976702E-2</v>
      </c>
      <c r="R11880" s="12">
        <v>0</v>
      </c>
      <c r="S11880" t="s">
        <v>27</v>
      </c>
      <c r="T11880">
        <v>0</v>
      </c>
      <c r="U11880">
        <f t="shared" si="1112"/>
        <v>5</v>
      </c>
      <c r="V11880">
        <f t="shared" si="1113"/>
        <v>1</v>
      </c>
      <c r="W11880">
        <f t="shared" si="1114"/>
        <v>1</v>
      </c>
      <c r="X11880" t="str">
        <f t="shared" si="1115"/>
        <v>511</v>
      </c>
      <c r="Y11880" t="str">
        <f>IF(Table1[[#This Row],[RFM_Score]]="555","Champion", IF(AND(J11880&gt;=4,V11880&gt;=4),"Loyal", IF(U11880&lt;=2,"At Risk", IF(W11880&gt;=4,"Potential Loyalist","Others"))))</f>
        <v>Others</v>
      </c>
    </row>
    <row r="11881" spans="1:25">
      <c r="A11881" t="s">
        <v>9044</v>
      </c>
      <c r="B11881">
        <v>46</v>
      </c>
      <c r="C11881" t="s">
        <v>19</v>
      </c>
      <c r="D11881" t="s">
        <v>41</v>
      </c>
      <c r="E11881" s="6" t="s">
        <v>23951</v>
      </c>
      <c r="F11881" t="s">
        <v>21</v>
      </c>
      <c r="G11881">
        <v>4</v>
      </c>
      <c r="H11881">
        <v>0</v>
      </c>
      <c r="I11881">
        <v>52</v>
      </c>
      <c r="J11881">
        <v>2</v>
      </c>
      <c r="K11881">
        <v>31.92</v>
      </c>
      <c r="L11881" t="str">
        <f t="shared" si="1110"/>
        <v/>
      </c>
      <c r="M11881">
        <v>0</v>
      </c>
      <c r="N11881" t="str">
        <f t="shared" si="1111"/>
        <v/>
      </c>
      <c r="O11881">
        <v>103</v>
      </c>
      <c r="P11881" s="11">
        <v>0</v>
      </c>
      <c r="Q11881" s="11">
        <v>3.8461538461538401E-2</v>
      </c>
      <c r="R11881" s="12">
        <v>0</v>
      </c>
      <c r="S11881" t="s">
        <v>27</v>
      </c>
      <c r="T11881">
        <v>0</v>
      </c>
      <c r="U11881">
        <f t="shared" si="1112"/>
        <v>1</v>
      </c>
      <c r="V11881">
        <f t="shared" si="1113"/>
        <v>1</v>
      </c>
      <c r="W11881">
        <f t="shared" si="1114"/>
        <v>1</v>
      </c>
      <c r="X11881" t="str">
        <f t="shared" si="1115"/>
        <v>111</v>
      </c>
      <c r="Y11881" t="str">
        <f>IF(Table1[[#This Row],[RFM_Score]]="555","Champion", IF(AND(J11881&gt;=4,V11881&gt;=4),"Loyal", IF(U11881&lt;=2,"At Risk", IF(W11881&gt;=4,"Potential Loyalist","Others"))))</f>
        <v>At Risk</v>
      </c>
    </row>
    <row r="11882" spans="1:25">
      <c r="A11882" t="s">
        <v>905</v>
      </c>
      <c r="B11882">
        <v>42</v>
      </c>
      <c r="C11882" t="s">
        <v>24</v>
      </c>
      <c r="D11882" t="s">
        <v>25</v>
      </c>
      <c r="E11882" s="6" t="s">
        <v>23952</v>
      </c>
      <c r="F11882" t="s">
        <v>30</v>
      </c>
      <c r="G11882">
        <v>1</v>
      </c>
      <c r="H11882">
        <v>1</v>
      </c>
      <c r="I11882">
        <v>65</v>
      </c>
      <c r="J11882">
        <v>0</v>
      </c>
      <c r="K11882">
        <v>31.91</v>
      </c>
      <c r="L11882" t="str">
        <f t="shared" si="1110"/>
        <v/>
      </c>
      <c r="M11882">
        <v>0</v>
      </c>
      <c r="N11882" t="str">
        <f t="shared" si="1111"/>
        <v/>
      </c>
      <c r="O11882">
        <v>9</v>
      </c>
      <c r="P11882" s="11">
        <v>1</v>
      </c>
      <c r="Q11882" s="11">
        <v>0</v>
      </c>
      <c r="R11882" s="12">
        <v>0</v>
      </c>
      <c r="S11882" t="s">
        <v>27</v>
      </c>
      <c r="T11882">
        <v>0</v>
      </c>
      <c r="U11882">
        <f t="shared" si="1112"/>
        <v>5</v>
      </c>
      <c r="V11882">
        <f t="shared" si="1113"/>
        <v>1</v>
      </c>
      <c r="W11882">
        <f t="shared" si="1114"/>
        <v>1</v>
      </c>
      <c r="X11882" t="str">
        <f t="shared" si="1115"/>
        <v>511</v>
      </c>
      <c r="Y11882" t="str">
        <f>IF(Table1[[#This Row],[RFM_Score]]="555","Champion", IF(AND(J11882&gt;=4,V11882&gt;=4),"Loyal", IF(U11882&lt;=2,"At Risk", IF(W11882&gt;=4,"Potential Loyalist","Others"))))</f>
        <v>Others</v>
      </c>
    </row>
    <row r="11883" spans="1:25">
      <c r="A11883" t="s">
        <v>10807</v>
      </c>
      <c r="B11883">
        <v>49</v>
      </c>
      <c r="C11883" t="s">
        <v>19</v>
      </c>
      <c r="D11883" t="s">
        <v>29</v>
      </c>
      <c r="E11883" s="6" t="s">
        <v>23953</v>
      </c>
      <c r="F11883" t="s">
        <v>26</v>
      </c>
      <c r="G11883">
        <v>1</v>
      </c>
      <c r="H11883">
        <v>0</v>
      </c>
      <c r="I11883">
        <v>51</v>
      </c>
      <c r="J11883">
        <v>5</v>
      </c>
      <c r="K11883">
        <v>31.81</v>
      </c>
      <c r="L11883" t="str">
        <f t="shared" si="1110"/>
        <v/>
      </c>
      <c r="M11883">
        <v>0</v>
      </c>
      <c r="N11883" t="str">
        <f t="shared" si="1111"/>
        <v/>
      </c>
      <c r="O11883">
        <v>4</v>
      </c>
      <c r="P11883" s="11">
        <v>0</v>
      </c>
      <c r="Q11883" s="11">
        <v>9.8039215686274495E-2</v>
      </c>
      <c r="R11883" s="12">
        <v>0</v>
      </c>
      <c r="S11883" t="s">
        <v>27</v>
      </c>
      <c r="T11883">
        <v>1</v>
      </c>
      <c r="U11883">
        <f t="shared" si="1112"/>
        <v>5</v>
      </c>
      <c r="V11883">
        <f t="shared" si="1113"/>
        <v>1</v>
      </c>
      <c r="W11883">
        <f t="shared" si="1114"/>
        <v>1</v>
      </c>
      <c r="X11883" t="str">
        <f t="shared" si="1115"/>
        <v>511</v>
      </c>
      <c r="Y11883" t="str">
        <f>IF(Table1[[#This Row],[RFM_Score]]="555","Champion", IF(AND(J11883&gt;=4,V11883&gt;=4),"Loyal", IF(U11883&lt;=2,"At Risk", IF(W11883&gt;=4,"Potential Loyalist","Others"))))</f>
        <v>Others</v>
      </c>
    </row>
    <row r="11884" spans="1:25">
      <c r="A11884" t="s">
        <v>530</v>
      </c>
      <c r="B11884">
        <v>24</v>
      </c>
      <c r="C11884" t="s">
        <v>19</v>
      </c>
      <c r="D11884" t="s">
        <v>25</v>
      </c>
      <c r="E11884" s="6" t="s">
        <v>23954</v>
      </c>
      <c r="F11884" t="s">
        <v>21</v>
      </c>
      <c r="G11884">
        <v>4</v>
      </c>
      <c r="H11884">
        <v>2</v>
      </c>
      <c r="I11884">
        <v>53</v>
      </c>
      <c r="J11884">
        <v>2</v>
      </c>
      <c r="K11884">
        <v>31.51</v>
      </c>
      <c r="L11884" t="str">
        <f t="shared" si="1110"/>
        <v/>
      </c>
      <c r="M11884">
        <v>0</v>
      </c>
      <c r="N11884" t="str">
        <f t="shared" si="1111"/>
        <v/>
      </c>
      <c r="O11884">
        <v>14</v>
      </c>
      <c r="P11884" s="11">
        <v>0.5</v>
      </c>
      <c r="Q11884" s="11">
        <v>3.7735849056603703E-2</v>
      </c>
      <c r="R11884" s="12">
        <v>0</v>
      </c>
      <c r="S11884" t="s">
        <v>27</v>
      </c>
      <c r="T11884">
        <v>0</v>
      </c>
      <c r="U11884">
        <f t="shared" si="1112"/>
        <v>5</v>
      </c>
      <c r="V11884">
        <f t="shared" si="1113"/>
        <v>1</v>
      </c>
      <c r="W11884">
        <f t="shared" si="1114"/>
        <v>1</v>
      </c>
      <c r="X11884" t="str">
        <f t="shared" si="1115"/>
        <v>511</v>
      </c>
      <c r="Y11884" t="str">
        <f>IF(Table1[[#This Row],[RFM_Score]]="555","Champion", IF(AND(J11884&gt;=4,V11884&gt;=4),"Loyal", IF(U11884&lt;=2,"At Risk", IF(W11884&gt;=4,"Potential Loyalist","Others"))))</f>
        <v>Others</v>
      </c>
    </row>
    <row r="11885" spans="1:25">
      <c r="A11885" t="s">
        <v>1699</v>
      </c>
      <c r="B11885">
        <v>18</v>
      </c>
      <c r="C11885" t="s">
        <v>24</v>
      </c>
      <c r="D11885" t="s">
        <v>25</v>
      </c>
      <c r="E11885" s="6" t="s">
        <v>23955</v>
      </c>
      <c r="F11885" t="s">
        <v>60</v>
      </c>
      <c r="G11885">
        <v>1</v>
      </c>
      <c r="H11885">
        <v>1</v>
      </c>
      <c r="I11885">
        <v>42</v>
      </c>
      <c r="J11885">
        <v>4</v>
      </c>
      <c r="K11885">
        <v>31.18</v>
      </c>
      <c r="L11885" t="str">
        <f t="shared" si="1110"/>
        <v/>
      </c>
      <c r="M11885">
        <v>0</v>
      </c>
      <c r="N11885" t="str">
        <f t="shared" si="1111"/>
        <v/>
      </c>
      <c r="O11885">
        <v>19</v>
      </c>
      <c r="P11885" s="11">
        <v>1</v>
      </c>
      <c r="Q11885" s="11">
        <v>9.5238095238095205E-2</v>
      </c>
      <c r="R11885" s="12">
        <v>0</v>
      </c>
      <c r="S11885" t="s">
        <v>27</v>
      </c>
      <c r="T11885">
        <v>0</v>
      </c>
      <c r="U11885">
        <f t="shared" si="1112"/>
        <v>5</v>
      </c>
      <c r="V11885">
        <f t="shared" si="1113"/>
        <v>1</v>
      </c>
      <c r="W11885">
        <f t="shared" si="1114"/>
        <v>1</v>
      </c>
      <c r="X11885" t="str">
        <f t="shared" si="1115"/>
        <v>511</v>
      </c>
      <c r="Y11885" t="str">
        <f>IF(Table1[[#This Row],[RFM_Score]]="555","Champion", IF(AND(J11885&gt;=4,V11885&gt;=4),"Loyal", IF(U11885&lt;=2,"At Risk", IF(W11885&gt;=4,"Potential Loyalist","Others"))))</f>
        <v>Others</v>
      </c>
    </row>
    <row r="11886" spans="1:25">
      <c r="A11886" t="s">
        <v>5540</v>
      </c>
      <c r="B11886">
        <v>18</v>
      </c>
      <c r="C11886" t="s">
        <v>19</v>
      </c>
      <c r="D11886" t="s">
        <v>25</v>
      </c>
      <c r="E11886" s="6" t="s">
        <v>23956</v>
      </c>
      <c r="F11886" t="s">
        <v>62</v>
      </c>
      <c r="G11886">
        <v>4</v>
      </c>
      <c r="H11886">
        <v>0</v>
      </c>
      <c r="I11886">
        <v>49</v>
      </c>
      <c r="J11886">
        <v>4</v>
      </c>
      <c r="K11886">
        <v>31.15</v>
      </c>
      <c r="L11886" t="str">
        <f t="shared" si="1110"/>
        <v/>
      </c>
      <c r="M11886">
        <v>0</v>
      </c>
      <c r="N11886" t="str">
        <f t="shared" si="1111"/>
        <v/>
      </c>
      <c r="O11886">
        <v>33</v>
      </c>
      <c r="P11886" s="11">
        <v>0</v>
      </c>
      <c r="Q11886" s="11">
        <v>8.16326530612244E-2</v>
      </c>
      <c r="R11886" s="12">
        <v>0</v>
      </c>
      <c r="S11886" t="s">
        <v>27</v>
      </c>
      <c r="T11886">
        <v>0</v>
      </c>
      <c r="U11886">
        <f t="shared" si="1112"/>
        <v>4</v>
      </c>
      <c r="V11886">
        <f t="shared" si="1113"/>
        <v>1</v>
      </c>
      <c r="W11886">
        <f t="shared" si="1114"/>
        <v>1</v>
      </c>
      <c r="X11886" t="str">
        <f t="shared" si="1115"/>
        <v>411</v>
      </c>
      <c r="Y11886" t="str">
        <f>IF(Table1[[#This Row],[RFM_Score]]="555","Champion", IF(AND(J11886&gt;=4,V11886&gt;=4),"Loyal", IF(U11886&lt;=2,"At Risk", IF(W11886&gt;=4,"Potential Loyalist","Others"))))</f>
        <v>Others</v>
      </c>
    </row>
    <row r="11887" spans="1:25">
      <c r="A11887" t="s">
        <v>4325</v>
      </c>
      <c r="B11887">
        <v>53</v>
      </c>
      <c r="C11887" t="s">
        <v>24</v>
      </c>
      <c r="D11887" t="s">
        <v>41</v>
      </c>
      <c r="E11887" s="6" t="s">
        <v>23957</v>
      </c>
      <c r="F11887" t="s">
        <v>21</v>
      </c>
      <c r="G11887">
        <v>2</v>
      </c>
      <c r="H11887">
        <v>1</v>
      </c>
      <c r="I11887">
        <v>51</v>
      </c>
      <c r="J11887">
        <v>3</v>
      </c>
      <c r="K11887">
        <v>31.06</v>
      </c>
      <c r="L11887" t="str">
        <f t="shared" si="1110"/>
        <v/>
      </c>
      <c r="M11887">
        <v>0</v>
      </c>
      <c r="N11887" t="str">
        <f t="shared" si="1111"/>
        <v/>
      </c>
      <c r="O11887">
        <v>30</v>
      </c>
      <c r="P11887" s="11">
        <v>0.5</v>
      </c>
      <c r="Q11887" s="11">
        <v>5.8823529411764698E-2</v>
      </c>
      <c r="R11887" s="12">
        <v>0</v>
      </c>
      <c r="S11887" t="s">
        <v>27</v>
      </c>
      <c r="T11887">
        <v>0</v>
      </c>
      <c r="U11887">
        <f t="shared" si="1112"/>
        <v>4</v>
      </c>
      <c r="V11887">
        <f t="shared" si="1113"/>
        <v>1</v>
      </c>
      <c r="W11887">
        <f t="shared" si="1114"/>
        <v>1</v>
      </c>
      <c r="X11887" t="str">
        <f t="shared" si="1115"/>
        <v>411</v>
      </c>
      <c r="Y11887" t="str">
        <f>IF(Table1[[#This Row],[RFM_Score]]="555","Champion", IF(AND(J11887&gt;=4,V11887&gt;=4),"Loyal", IF(U11887&lt;=2,"At Risk", IF(W11887&gt;=4,"Potential Loyalist","Others"))))</f>
        <v>Others</v>
      </c>
    </row>
    <row r="11888" spans="1:25">
      <c r="A11888" t="s">
        <v>4682</v>
      </c>
      <c r="B11888">
        <v>54</v>
      </c>
      <c r="C11888" t="s">
        <v>24</v>
      </c>
      <c r="D11888" t="s">
        <v>29</v>
      </c>
      <c r="E11888" s="6" t="s">
        <v>23958</v>
      </c>
      <c r="F11888" t="s">
        <v>21</v>
      </c>
      <c r="G11888">
        <v>3</v>
      </c>
      <c r="H11888">
        <v>1</v>
      </c>
      <c r="I11888">
        <v>50</v>
      </c>
      <c r="J11888">
        <v>2</v>
      </c>
      <c r="K11888">
        <v>30.88</v>
      </c>
      <c r="L11888" t="str">
        <f t="shared" si="1110"/>
        <v/>
      </c>
      <c r="M11888">
        <v>0</v>
      </c>
      <c r="N11888" t="str">
        <f t="shared" si="1111"/>
        <v/>
      </c>
      <c r="O11888">
        <v>30</v>
      </c>
      <c r="P11888" s="11">
        <v>0.33333333333333298</v>
      </c>
      <c r="Q11888" s="11">
        <v>0.04</v>
      </c>
      <c r="R11888" s="12">
        <v>0</v>
      </c>
      <c r="S11888" t="s">
        <v>27</v>
      </c>
      <c r="T11888">
        <v>0</v>
      </c>
      <c r="U11888">
        <f t="shared" si="1112"/>
        <v>4</v>
      </c>
      <c r="V11888">
        <f t="shared" si="1113"/>
        <v>1</v>
      </c>
      <c r="W11888">
        <f t="shared" si="1114"/>
        <v>1</v>
      </c>
      <c r="X11888" t="str">
        <f t="shared" si="1115"/>
        <v>411</v>
      </c>
      <c r="Y11888" t="str">
        <f>IF(Table1[[#This Row],[RFM_Score]]="555","Champion", IF(AND(J11888&gt;=4,V11888&gt;=4),"Loyal", IF(U11888&lt;=2,"At Risk", IF(W11888&gt;=4,"Potential Loyalist","Others"))))</f>
        <v>Others</v>
      </c>
    </row>
    <row r="11889" spans="1:25">
      <c r="A11889" t="s">
        <v>8130</v>
      </c>
      <c r="B11889">
        <v>29</v>
      </c>
      <c r="C11889" t="s">
        <v>19</v>
      </c>
      <c r="D11889" t="s">
        <v>46</v>
      </c>
      <c r="E11889" s="6" t="s">
        <v>23959</v>
      </c>
      <c r="F11889" t="s">
        <v>37</v>
      </c>
      <c r="G11889">
        <v>4</v>
      </c>
      <c r="H11889">
        <v>0</v>
      </c>
      <c r="I11889">
        <v>47</v>
      </c>
      <c r="J11889">
        <v>2</v>
      </c>
      <c r="K11889">
        <v>30.8</v>
      </c>
      <c r="L11889" t="str">
        <f t="shared" si="1110"/>
        <v/>
      </c>
      <c r="M11889">
        <v>0</v>
      </c>
      <c r="N11889" t="str">
        <f t="shared" si="1111"/>
        <v/>
      </c>
      <c r="O11889">
        <v>1</v>
      </c>
      <c r="P11889" s="11">
        <v>0</v>
      </c>
      <c r="Q11889" s="11">
        <v>4.2553191489361701E-2</v>
      </c>
      <c r="R11889" s="12">
        <v>0</v>
      </c>
      <c r="S11889" t="s">
        <v>27</v>
      </c>
      <c r="T11889">
        <v>1</v>
      </c>
      <c r="U11889">
        <f t="shared" si="1112"/>
        <v>5</v>
      </c>
      <c r="V11889">
        <f t="shared" si="1113"/>
        <v>1</v>
      </c>
      <c r="W11889">
        <f t="shared" si="1114"/>
        <v>1</v>
      </c>
      <c r="X11889" t="str">
        <f t="shared" si="1115"/>
        <v>511</v>
      </c>
      <c r="Y11889" t="str">
        <f>IF(Table1[[#This Row],[RFM_Score]]="555","Champion", IF(AND(J11889&gt;=4,V11889&gt;=4),"Loyal", IF(U11889&lt;=2,"At Risk", IF(W11889&gt;=4,"Potential Loyalist","Others"))))</f>
        <v>Others</v>
      </c>
    </row>
    <row r="11890" spans="1:25">
      <c r="A11890" t="s">
        <v>5228</v>
      </c>
      <c r="B11890">
        <v>34</v>
      </c>
      <c r="C11890" t="s">
        <v>19</v>
      </c>
      <c r="D11890" t="s">
        <v>41</v>
      </c>
      <c r="E11890" s="6" t="s">
        <v>23960</v>
      </c>
      <c r="F11890" t="s">
        <v>21</v>
      </c>
      <c r="G11890">
        <v>2</v>
      </c>
      <c r="H11890">
        <v>2</v>
      </c>
      <c r="I11890">
        <v>36</v>
      </c>
      <c r="J11890">
        <v>2</v>
      </c>
      <c r="K11890">
        <v>30.21</v>
      </c>
      <c r="L11890" t="str">
        <f t="shared" si="1110"/>
        <v/>
      </c>
      <c r="M11890">
        <v>0</v>
      </c>
      <c r="N11890" t="str">
        <f t="shared" si="1111"/>
        <v/>
      </c>
      <c r="O11890">
        <v>8</v>
      </c>
      <c r="P11890" s="11">
        <v>1</v>
      </c>
      <c r="Q11890" s="11">
        <v>5.5555555555555497E-2</v>
      </c>
      <c r="R11890" s="12">
        <v>0</v>
      </c>
      <c r="S11890" t="s">
        <v>27</v>
      </c>
      <c r="T11890">
        <v>0</v>
      </c>
      <c r="U11890">
        <f t="shared" si="1112"/>
        <v>5</v>
      </c>
      <c r="V11890">
        <f t="shared" si="1113"/>
        <v>1</v>
      </c>
      <c r="W11890">
        <f t="shared" si="1114"/>
        <v>1</v>
      </c>
      <c r="X11890" t="str">
        <f t="shared" si="1115"/>
        <v>511</v>
      </c>
      <c r="Y11890" t="str">
        <f>IF(Table1[[#This Row],[RFM_Score]]="555","Champion", IF(AND(J11890&gt;=4,V11890&gt;=4),"Loyal", IF(U11890&lt;=2,"At Risk", IF(W11890&gt;=4,"Potential Loyalist","Others"))))</f>
        <v>Others</v>
      </c>
    </row>
    <row r="11891" spans="1:25">
      <c r="A11891" t="s">
        <v>10616</v>
      </c>
      <c r="B11891">
        <v>31</v>
      </c>
      <c r="C11891" t="s">
        <v>19</v>
      </c>
      <c r="D11891" t="s">
        <v>25</v>
      </c>
      <c r="E11891" s="6" t="s">
        <v>23961</v>
      </c>
      <c r="F11891" t="s">
        <v>30</v>
      </c>
      <c r="G11891">
        <v>0</v>
      </c>
      <c r="H11891">
        <v>0</v>
      </c>
      <c r="I11891">
        <v>56</v>
      </c>
      <c r="J11891">
        <v>7</v>
      </c>
      <c r="K11891">
        <v>30.05</v>
      </c>
      <c r="L11891" t="str">
        <f t="shared" si="1110"/>
        <v/>
      </c>
      <c r="M11891">
        <v>0</v>
      </c>
      <c r="N11891" t="str">
        <f t="shared" si="1111"/>
        <v/>
      </c>
      <c r="O11891">
        <v>36</v>
      </c>
      <c r="P11891" s="11">
        <v>0</v>
      </c>
      <c r="Q11891" s="11">
        <v>0.125</v>
      </c>
      <c r="R11891" s="12">
        <v>0</v>
      </c>
      <c r="S11891" t="s">
        <v>27</v>
      </c>
      <c r="T11891">
        <v>0</v>
      </c>
      <c r="U11891">
        <f t="shared" si="1112"/>
        <v>4</v>
      </c>
      <c r="V11891">
        <f t="shared" si="1113"/>
        <v>1</v>
      </c>
      <c r="W11891">
        <f t="shared" si="1114"/>
        <v>1</v>
      </c>
      <c r="X11891" t="str">
        <f t="shared" si="1115"/>
        <v>411</v>
      </c>
      <c r="Y11891" t="str">
        <f>IF(Table1[[#This Row],[RFM_Score]]="555","Champion", IF(AND(J11891&gt;=4,V11891&gt;=4),"Loyal", IF(U11891&lt;=2,"At Risk", IF(W11891&gt;=4,"Potential Loyalist","Others"))))</f>
        <v>Others</v>
      </c>
    </row>
    <row r="11892" spans="1:25">
      <c r="A11892" t="s">
        <v>5994</v>
      </c>
      <c r="B11892">
        <v>42</v>
      </c>
      <c r="C11892" t="s">
        <v>24</v>
      </c>
      <c r="D11892" t="s">
        <v>49</v>
      </c>
      <c r="E11892" s="6" t="s">
        <v>23962</v>
      </c>
      <c r="F11892" t="s">
        <v>30</v>
      </c>
      <c r="G11892">
        <v>6</v>
      </c>
      <c r="H11892">
        <v>2</v>
      </c>
      <c r="I11892">
        <v>44</v>
      </c>
      <c r="J11892">
        <v>5</v>
      </c>
      <c r="K11892">
        <v>28.97</v>
      </c>
      <c r="L11892" t="str">
        <f t="shared" si="1110"/>
        <v/>
      </c>
      <c r="M11892">
        <v>0</v>
      </c>
      <c r="N11892" t="str">
        <f t="shared" si="1111"/>
        <v/>
      </c>
      <c r="O11892">
        <v>12</v>
      </c>
      <c r="P11892" s="11">
        <v>0.33333333333333298</v>
      </c>
      <c r="Q11892" s="11">
        <v>0.11363636363636299</v>
      </c>
      <c r="R11892" s="12">
        <v>0</v>
      </c>
      <c r="S11892" t="s">
        <v>27</v>
      </c>
      <c r="T11892">
        <v>0</v>
      </c>
      <c r="U11892">
        <f t="shared" si="1112"/>
        <v>5</v>
      </c>
      <c r="V11892">
        <f t="shared" si="1113"/>
        <v>1</v>
      </c>
      <c r="W11892">
        <f t="shared" si="1114"/>
        <v>1</v>
      </c>
      <c r="X11892" t="str">
        <f t="shared" si="1115"/>
        <v>511</v>
      </c>
      <c r="Y11892" t="str">
        <f>IF(Table1[[#This Row],[RFM_Score]]="555","Champion", IF(AND(J11892&gt;=4,V11892&gt;=4),"Loyal", IF(U11892&lt;=2,"At Risk", IF(W11892&gt;=4,"Potential Loyalist","Others"))))</f>
        <v>Others</v>
      </c>
    </row>
    <row r="11893" spans="1:25">
      <c r="A11893" t="s">
        <v>4049</v>
      </c>
      <c r="B11893">
        <v>23</v>
      </c>
      <c r="C11893" t="s">
        <v>24</v>
      </c>
      <c r="D11893" t="s">
        <v>25</v>
      </c>
      <c r="E11893" s="6" t="s">
        <v>23963</v>
      </c>
      <c r="F11893" t="s">
        <v>26</v>
      </c>
      <c r="G11893">
        <v>4</v>
      </c>
      <c r="H11893">
        <v>1</v>
      </c>
      <c r="I11893">
        <v>50</v>
      </c>
      <c r="J11893">
        <v>2</v>
      </c>
      <c r="K11893">
        <v>28.89</v>
      </c>
      <c r="L11893" t="str">
        <f t="shared" si="1110"/>
        <v/>
      </c>
      <c r="M11893">
        <v>0</v>
      </c>
      <c r="N11893" t="str">
        <f t="shared" si="1111"/>
        <v/>
      </c>
      <c r="O11893">
        <v>5</v>
      </c>
      <c r="P11893" s="11">
        <v>0.25</v>
      </c>
      <c r="Q11893" s="11">
        <v>0.04</v>
      </c>
      <c r="R11893" s="12">
        <v>0</v>
      </c>
      <c r="S11893" t="s">
        <v>27</v>
      </c>
      <c r="T11893">
        <v>0</v>
      </c>
      <c r="U11893">
        <f t="shared" si="1112"/>
        <v>5</v>
      </c>
      <c r="V11893">
        <f t="shared" si="1113"/>
        <v>1</v>
      </c>
      <c r="W11893">
        <f t="shared" si="1114"/>
        <v>1</v>
      </c>
      <c r="X11893" t="str">
        <f t="shared" si="1115"/>
        <v>511</v>
      </c>
      <c r="Y11893" t="str">
        <f>IF(Table1[[#This Row],[RFM_Score]]="555","Champion", IF(AND(J11893&gt;=4,V11893&gt;=4),"Loyal", IF(U11893&lt;=2,"At Risk", IF(W11893&gt;=4,"Potential Loyalist","Others"))))</f>
        <v>Others</v>
      </c>
    </row>
    <row r="11894" spans="1:25">
      <c r="A11894" t="s">
        <v>9978</v>
      </c>
      <c r="B11894">
        <v>56</v>
      </c>
      <c r="C11894" t="s">
        <v>24</v>
      </c>
      <c r="D11894" t="s">
        <v>41</v>
      </c>
      <c r="E11894" s="6" t="s">
        <v>23964</v>
      </c>
      <c r="F11894" t="s">
        <v>26</v>
      </c>
      <c r="G11894">
        <v>5</v>
      </c>
      <c r="H11894">
        <v>1</v>
      </c>
      <c r="I11894">
        <v>64</v>
      </c>
      <c r="J11894">
        <v>1</v>
      </c>
      <c r="K11894">
        <v>28.81</v>
      </c>
      <c r="L11894" t="str">
        <f t="shared" si="1110"/>
        <v/>
      </c>
      <c r="M11894">
        <v>0</v>
      </c>
      <c r="N11894" t="str">
        <f t="shared" si="1111"/>
        <v/>
      </c>
      <c r="O11894">
        <v>12</v>
      </c>
      <c r="P11894" s="11">
        <v>0.2</v>
      </c>
      <c r="Q11894" s="11">
        <v>1.5625E-2</v>
      </c>
      <c r="R11894" s="12">
        <v>0</v>
      </c>
      <c r="S11894" t="s">
        <v>27</v>
      </c>
      <c r="T11894">
        <v>0</v>
      </c>
      <c r="U11894">
        <f t="shared" si="1112"/>
        <v>5</v>
      </c>
      <c r="V11894">
        <f t="shared" si="1113"/>
        <v>1</v>
      </c>
      <c r="W11894">
        <f t="shared" si="1114"/>
        <v>1</v>
      </c>
      <c r="X11894" t="str">
        <f t="shared" si="1115"/>
        <v>511</v>
      </c>
      <c r="Y11894" t="str">
        <f>IF(Table1[[#This Row],[RFM_Score]]="555","Champion", IF(AND(J11894&gt;=4,V11894&gt;=4),"Loyal", IF(U11894&lt;=2,"At Risk", IF(W11894&gt;=4,"Potential Loyalist","Others"))))</f>
        <v>Others</v>
      </c>
    </row>
    <row r="11895" spans="1:25">
      <c r="A11895" t="s">
        <v>9339</v>
      </c>
      <c r="B11895">
        <v>41</v>
      </c>
      <c r="C11895" t="s">
        <v>19</v>
      </c>
      <c r="D11895" t="s">
        <v>25</v>
      </c>
      <c r="E11895" s="6" t="s">
        <v>23965</v>
      </c>
      <c r="F11895" t="s">
        <v>26</v>
      </c>
      <c r="G11895">
        <v>4</v>
      </c>
      <c r="H11895">
        <v>0</v>
      </c>
      <c r="I11895">
        <v>51</v>
      </c>
      <c r="J11895">
        <v>2</v>
      </c>
      <c r="K11895">
        <v>28.63</v>
      </c>
      <c r="L11895" t="str">
        <f t="shared" si="1110"/>
        <v/>
      </c>
      <c r="M11895">
        <v>0</v>
      </c>
      <c r="N11895" t="str">
        <f t="shared" si="1111"/>
        <v/>
      </c>
      <c r="O11895">
        <v>61</v>
      </c>
      <c r="P11895" s="11">
        <v>0</v>
      </c>
      <c r="Q11895" s="11">
        <v>3.9215686274509803E-2</v>
      </c>
      <c r="R11895" s="12">
        <v>0</v>
      </c>
      <c r="S11895" t="s">
        <v>27</v>
      </c>
      <c r="T11895">
        <v>0</v>
      </c>
      <c r="U11895">
        <f t="shared" si="1112"/>
        <v>3</v>
      </c>
      <c r="V11895">
        <f t="shared" si="1113"/>
        <v>1</v>
      </c>
      <c r="W11895">
        <f t="shared" si="1114"/>
        <v>1</v>
      </c>
      <c r="X11895" t="str">
        <f t="shared" si="1115"/>
        <v>311</v>
      </c>
      <c r="Y11895" t="str">
        <f>IF(Table1[[#This Row],[RFM_Score]]="555","Champion", IF(AND(J11895&gt;=4,V11895&gt;=4),"Loyal", IF(U11895&lt;=2,"At Risk", IF(W11895&gt;=4,"Potential Loyalist","Others"))))</f>
        <v>Others</v>
      </c>
    </row>
    <row r="11896" spans="1:25">
      <c r="A11896" t="s">
        <v>2501</v>
      </c>
      <c r="B11896">
        <v>45</v>
      </c>
      <c r="C11896" t="s">
        <v>24</v>
      </c>
      <c r="D11896" t="s">
        <v>29</v>
      </c>
      <c r="E11896" s="6" t="s">
        <v>23966</v>
      </c>
      <c r="F11896" t="s">
        <v>21</v>
      </c>
      <c r="G11896">
        <v>4</v>
      </c>
      <c r="H11896">
        <v>0</v>
      </c>
      <c r="I11896">
        <v>30</v>
      </c>
      <c r="J11896">
        <v>0</v>
      </c>
      <c r="K11896">
        <v>28.58</v>
      </c>
      <c r="L11896" t="str">
        <f t="shared" si="1110"/>
        <v/>
      </c>
      <c r="M11896">
        <v>0</v>
      </c>
      <c r="N11896" t="str">
        <f t="shared" si="1111"/>
        <v/>
      </c>
      <c r="O11896">
        <v>34</v>
      </c>
      <c r="P11896" s="11">
        <v>0</v>
      </c>
      <c r="Q11896" s="11">
        <v>0</v>
      </c>
      <c r="R11896" s="12">
        <v>0</v>
      </c>
      <c r="S11896" t="s">
        <v>27</v>
      </c>
      <c r="T11896">
        <v>1</v>
      </c>
      <c r="U11896">
        <f t="shared" si="1112"/>
        <v>4</v>
      </c>
      <c r="V11896">
        <f t="shared" si="1113"/>
        <v>1</v>
      </c>
      <c r="W11896">
        <f t="shared" si="1114"/>
        <v>1</v>
      </c>
      <c r="X11896" t="str">
        <f t="shared" si="1115"/>
        <v>411</v>
      </c>
      <c r="Y11896" t="str">
        <f>IF(Table1[[#This Row],[RFM_Score]]="555","Champion", IF(AND(J11896&gt;=4,V11896&gt;=4),"Loyal", IF(U11896&lt;=2,"At Risk", IF(W11896&gt;=4,"Potential Loyalist","Others"))))</f>
        <v>Others</v>
      </c>
    </row>
    <row r="11897" spans="1:25">
      <c r="A11897" t="s">
        <v>751</v>
      </c>
      <c r="B11897">
        <v>34</v>
      </c>
      <c r="C11897" t="s">
        <v>24</v>
      </c>
      <c r="D11897" t="s">
        <v>25</v>
      </c>
      <c r="E11897" s="6" t="s">
        <v>23967</v>
      </c>
      <c r="F11897" t="s">
        <v>30</v>
      </c>
      <c r="G11897">
        <v>5</v>
      </c>
      <c r="H11897">
        <v>3</v>
      </c>
      <c r="I11897">
        <v>47</v>
      </c>
      <c r="J11897">
        <v>3</v>
      </c>
      <c r="K11897">
        <v>28.11</v>
      </c>
      <c r="L11897" t="str">
        <f t="shared" si="1110"/>
        <v/>
      </c>
      <c r="M11897">
        <v>0</v>
      </c>
      <c r="N11897" t="str">
        <f t="shared" si="1111"/>
        <v/>
      </c>
      <c r="O11897">
        <v>3</v>
      </c>
      <c r="P11897" s="11">
        <v>0.6</v>
      </c>
      <c r="Q11897" s="11">
        <v>6.3829787234042507E-2</v>
      </c>
      <c r="R11897" s="12">
        <v>0</v>
      </c>
      <c r="S11897" t="s">
        <v>27</v>
      </c>
      <c r="T11897">
        <v>0</v>
      </c>
      <c r="U11897">
        <f t="shared" si="1112"/>
        <v>5</v>
      </c>
      <c r="V11897">
        <f t="shared" si="1113"/>
        <v>1</v>
      </c>
      <c r="W11897">
        <f t="shared" si="1114"/>
        <v>1</v>
      </c>
      <c r="X11897" t="str">
        <f t="shared" si="1115"/>
        <v>511</v>
      </c>
      <c r="Y11897" t="str">
        <f>IF(Table1[[#This Row],[RFM_Score]]="555","Champion", IF(AND(J11897&gt;=4,V11897&gt;=4),"Loyal", IF(U11897&lt;=2,"At Risk", IF(W11897&gt;=4,"Potential Loyalist","Others"))))</f>
        <v>Others</v>
      </c>
    </row>
    <row r="11898" spans="1:25">
      <c r="A11898" t="s">
        <v>5137</v>
      </c>
      <c r="B11898">
        <v>47</v>
      </c>
      <c r="C11898" t="s">
        <v>24</v>
      </c>
      <c r="D11898" t="s">
        <v>35</v>
      </c>
      <c r="E11898" s="6" t="s">
        <v>23968</v>
      </c>
      <c r="F11898" t="s">
        <v>26</v>
      </c>
      <c r="G11898">
        <v>1</v>
      </c>
      <c r="H11898">
        <v>0</v>
      </c>
      <c r="I11898">
        <v>42</v>
      </c>
      <c r="J11898">
        <v>1</v>
      </c>
      <c r="K11898">
        <v>27.77</v>
      </c>
      <c r="L11898" t="str">
        <f t="shared" si="1110"/>
        <v/>
      </c>
      <c r="M11898">
        <v>0</v>
      </c>
      <c r="N11898" t="str">
        <f t="shared" si="1111"/>
        <v/>
      </c>
      <c r="O11898">
        <v>17</v>
      </c>
      <c r="P11898" s="11">
        <v>0</v>
      </c>
      <c r="Q11898" s="11">
        <v>2.3809523809523801E-2</v>
      </c>
      <c r="R11898" s="12">
        <v>0</v>
      </c>
      <c r="S11898" t="s">
        <v>27</v>
      </c>
      <c r="T11898">
        <v>0</v>
      </c>
      <c r="U11898">
        <f t="shared" si="1112"/>
        <v>5</v>
      </c>
      <c r="V11898">
        <f t="shared" si="1113"/>
        <v>1</v>
      </c>
      <c r="W11898">
        <f t="shared" si="1114"/>
        <v>1</v>
      </c>
      <c r="X11898" t="str">
        <f t="shared" si="1115"/>
        <v>511</v>
      </c>
      <c r="Y11898" t="str">
        <f>IF(Table1[[#This Row],[RFM_Score]]="555","Champion", IF(AND(J11898&gt;=4,V11898&gt;=4),"Loyal", IF(U11898&lt;=2,"At Risk", IF(W11898&gt;=4,"Potential Loyalist","Others"))))</f>
        <v>Others</v>
      </c>
    </row>
    <row r="11899" spans="1:25">
      <c r="A11899" t="s">
        <v>3312</v>
      </c>
      <c r="B11899">
        <v>51</v>
      </c>
      <c r="C11899" t="s">
        <v>19</v>
      </c>
      <c r="D11899" t="s">
        <v>29</v>
      </c>
      <c r="E11899" s="6" t="s">
        <v>23969</v>
      </c>
      <c r="F11899" t="s">
        <v>26</v>
      </c>
      <c r="G11899">
        <v>3</v>
      </c>
      <c r="H11899">
        <v>3</v>
      </c>
      <c r="I11899">
        <v>47</v>
      </c>
      <c r="J11899">
        <v>2</v>
      </c>
      <c r="K11899">
        <v>27.76</v>
      </c>
      <c r="L11899" t="str">
        <f t="shared" si="1110"/>
        <v/>
      </c>
      <c r="M11899">
        <v>0</v>
      </c>
      <c r="N11899" t="str">
        <f t="shared" si="1111"/>
        <v/>
      </c>
      <c r="O11899">
        <v>63</v>
      </c>
      <c r="P11899" s="11">
        <v>1</v>
      </c>
      <c r="Q11899" s="11">
        <v>4.2553191489361701E-2</v>
      </c>
      <c r="R11899" s="12">
        <v>0</v>
      </c>
      <c r="S11899" t="s">
        <v>27</v>
      </c>
      <c r="T11899">
        <v>0</v>
      </c>
      <c r="U11899">
        <f t="shared" si="1112"/>
        <v>3</v>
      </c>
      <c r="V11899">
        <f t="shared" si="1113"/>
        <v>1</v>
      </c>
      <c r="W11899">
        <f t="shared" si="1114"/>
        <v>1</v>
      </c>
      <c r="X11899" t="str">
        <f t="shared" si="1115"/>
        <v>311</v>
      </c>
      <c r="Y11899" t="str">
        <f>IF(Table1[[#This Row],[RFM_Score]]="555","Champion", IF(AND(J11899&gt;=4,V11899&gt;=4),"Loyal", IF(U11899&lt;=2,"At Risk", IF(W11899&gt;=4,"Potential Loyalist","Others"))))</f>
        <v>Others</v>
      </c>
    </row>
    <row r="11900" spans="1:25">
      <c r="A11900" t="s">
        <v>1170</v>
      </c>
      <c r="B11900">
        <v>40</v>
      </c>
      <c r="C11900" t="s">
        <v>19</v>
      </c>
      <c r="D11900" t="s">
        <v>29</v>
      </c>
      <c r="E11900" s="6" t="s">
        <v>23970</v>
      </c>
      <c r="F11900" t="s">
        <v>26</v>
      </c>
      <c r="G11900">
        <v>5</v>
      </c>
      <c r="H11900">
        <v>1</v>
      </c>
      <c r="I11900">
        <v>43</v>
      </c>
      <c r="J11900">
        <v>1</v>
      </c>
      <c r="K11900">
        <v>26.92</v>
      </c>
      <c r="L11900" t="str">
        <f t="shared" si="1110"/>
        <v/>
      </c>
      <c r="M11900">
        <v>0</v>
      </c>
      <c r="N11900" t="str">
        <f t="shared" si="1111"/>
        <v/>
      </c>
      <c r="O11900">
        <v>69</v>
      </c>
      <c r="P11900" s="11">
        <v>0.2</v>
      </c>
      <c r="Q11900" s="11">
        <v>2.3255813953488299E-2</v>
      </c>
      <c r="R11900" s="12">
        <v>0</v>
      </c>
      <c r="S11900" t="s">
        <v>27</v>
      </c>
      <c r="T11900">
        <v>0</v>
      </c>
      <c r="U11900">
        <f t="shared" si="1112"/>
        <v>3</v>
      </c>
      <c r="V11900">
        <f t="shared" si="1113"/>
        <v>1</v>
      </c>
      <c r="W11900">
        <f t="shared" si="1114"/>
        <v>1</v>
      </c>
      <c r="X11900" t="str">
        <f t="shared" si="1115"/>
        <v>311</v>
      </c>
      <c r="Y11900" t="str">
        <f>IF(Table1[[#This Row],[RFM_Score]]="555","Champion", IF(AND(J11900&gt;=4,V11900&gt;=4),"Loyal", IF(U11900&lt;=2,"At Risk", IF(W11900&gt;=4,"Potential Loyalist","Others"))))</f>
        <v>Others</v>
      </c>
    </row>
    <row r="11901" spans="1:25">
      <c r="A11901" t="s">
        <v>11255</v>
      </c>
      <c r="B11901">
        <v>42</v>
      </c>
      <c r="C11901" t="s">
        <v>24</v>
      </c>
      <c r="D11901" t="s">
        <v>46</v>
      </c>
      <c r="E11901" s="6" t="s">
        <v>23971</v>
      </c>
      <c r="F11901" t="s">
        <v>62</v>
      </c>
      <c r="G11901">
        <v>4</v>
      </c>
      <c r="H11901">
        <v>1</v>
      </c>
      <c r="I11901">
        <v>48</v>
      </c>
      <c r="J11901">
        <v>1</v>
      </c>
      <c r="K11901">
        <v>26.81</v>
      </c>
      <c r="L11901" t="str">
        <f t="shared" si="1110"/>
        <v/>
      </c>
      <c r="M11901">
        <v>0</v>
      </c>
      <c r="N11901" t="str">
        <f t="shared" si="1111"/>
        <v/>
      </c>
      <c r="O11901">
        <v>39</v>
      </c>
      <c r="P11901" s="11">
        <v>0.25</v>
      </c>
      <c r="Q11901" s="11">
        <v>2.0833333333333301E-2</v>
      </c>
      <c r="R11901" s="12">
        <v>0</v>
      </c>
      <c r="S11901" t="s">
        <v>27</v>
      </c>
      <c r="T11901">
        <v>0</v>
      </c>
      <c r="U11901">
        <f t="shared" si="1112"/>
        <v>4</v>
      </c>
      <c r="V11901">
        <f t="shared" si="1113"/>
        <v>1</v>
      </c>
      <c r="W11901">
        <f t="shared" si="1114"/>
        <v>1</v>
      </c>
      <c r="X11901" t="str">
        <f t="shared" si="1115"/>
        <v>411</v>
      </c>
      <c r="Y11901" t="str">
        <f>IF(Table1[[#This Row],[RFM_Score]]="555","Champion", IF(AND(J11901&gt;=4,V11901&gt;=4),"Loyal", IF(U11901&lt;=2,"At Risk", IF(W11901&gt;=4,"Potential Loyalist","Others"))))</f>
        <v>Others</v>
      </c>
    </row>
    <row r="11902" spans="1:25">
      <c r="A11902" t="s">
        <v>1896</v>
      </c>
      <c r="B11902">
        <v>38</v>
      </c>
      <c r="C11902" t="s">
        <v>24</v>
      </c>
      <c r="D11902" t="s">
        <v>25</v>
      </c>
      <c r="E11902" s="6" t="s">
        <v>23972</v>
      </c>
      <c r="F11902" t="s">
        <v>60</v>
      </c>
      <c r="G11902">
        <v>2</v>
      </c>
      <c r="H11902">
        <v>0</v>
      </c>
      <c r="I11902">
        <v>58</v>
      </c>
      <c r="J11902">
        <v>1</v>
      </c>
      <c r="K11902">
        <v>25.22</v>
      </c>
      <c r="L11902" t="str">
        <f t="shared" si="1110"/>
        <v/>
      </c>
      <c r="M11902">
        <v>0</v>
      </c>
      <c r="N11902" t="str">
        <f t="shared" si="1111"/>
        <v/>
      </c>
      <c r="O11902">
        <v>14</v>
      </c>
      <c r="P11902" s="11">
        <v>0</v>
      </c>
      <c r="Q11902" s="11">
        <v>1.72413793103448E-2</v>
      </c>
      <c r="R11902" s="12">
        <v>0</v>
      </c>
      <c r="S11902" t="s">
        <v>27</v>
      </c>
      <c r="T11902">
        <v>0</v>
      </c>
      <c r="U11902">
        <f t="shared" si="1112"/>
        <v>5</v>
      </c>
      <c r="V11902">
        <f t="shared" si="1113"/>
        <v>1</v>
      </c>
      <c r="W11902">
        <f t="shared" si="1114"/>
        <v>1</v>
      </c>
      <c r="X11902" t="str">
        <f t="shared" si="1115"/>
        <v>511</v>
      </c>
      <c r="Y11902" t="str">
        <f>IF(Table1[[#This Row],[RFM_Score]]="555","Champion", IF(AND(J11902&gt;=4,V11902&gt;=4),"Loyal", IF(U11902&lt;=2,"At Risk", IF(W11902&gt;=4,"Potential Loyalist","Others"))))</f>
        <v>Others</v>
      </c>
    </row>
    <row r="11903" spans="1:25">
      <c r="A11903" t="s">
        <v>6063</v>
      </c>
      <c r="B11903">
        <v>47</v>
      </c>
      <c r="C11903" t="s">
        <v>24</v>
      </c>
      <c r="D11903" t="s">
        <v>25</v>
      </c>
      <c r="E11903" s="6" t="s">
        <v>23973</v>
      </c>
      <c r="F11903" t="s">
        <v>37</v>
      </c>
      <c r="G11903">
        <v>3</v>
      </c>
      <c r="H11903">
        <v>0</v>
      </c>
      <c r="I11903">
        <v>51</v>
      </c>
      <c r="J11903">
        <v>4</v>
      </c>
      <c r="K11903">
        <v>25.06</v>
      </c>
      <c r="L11903" t="str">
        <f t="shared" si="1110"/>
        <v/>
      </c>
      <c r="M11903">
        <v>0</v>
      </c>
      <c r="N11903" t="str">
        <f t="shared" si="1111"/>
        <v/>
      </c>
      <c r="O11903">
        <v>1</v>
      </c>
      <c r="P11903" s="11">
        <v>0</v>
      </c>
      <c r="Q11903" s="11">
        <v>7.8431372549019607E-2</v>
      </c>
      <c r="R11903" s="12">
        <v>0</v>
      </c>
      <c r="S11903" t="s">
        <v>27</v>
      </c>
      <c r="T11903">
        <v>0</v>
      </c>
      <c r="U11903">
        <f t="shared" si="1112"/>
        <v>5</v>
      </c>
      <c r="V11903">
        <f t="shared" si="1113"/>
        <v>1</v>
      </c>
      <c r="W11903">
        <f t="shared" si="1114"/>
        <v>1</v>
      </c>
      <c r="X11903" t="str">
        <f t="shared" si="1115"/>
        <v>511</v>
      </c>
      <c r="Y11903" t="str">
        <f>IF(Table1[[#This Row],[RFM_Score]]="555","Champion", IF(AND(J11903&gt;=4,V11903&gt;=4),"Loyal", IF(U11903&lt;=2,"At Risk", IF(W11903&gt;=4,"Potential Loyalist","Others"))))</f>
        <v>Others</v>
      </c>
    </row>
    <row r="11904" spans="1:25">
      <c r="A11904" t="s">
        <v>5628</v>
      </c>
      <c r="B11904">
        <v>31</v>
      </c>
      <c r="C11904" t="s">
        <v>19</v>
      </c>
      <c r="D11904" t="s">
        <v>29</v>
      </c>
      <c r="E11904" s="6" t="s">
        <v>23974</v>
      </c>
      <c r="F11904" t="s">
        <v>30</v>
      </c>
      <c r="G11904">
        <v>2</v>
      </c>
      <c r="H11904">
        <v>1</v>
      </c>
      <c r="I11904">
        <v>44</v>
      </c>
      <c r="J11904">
        <v>2</v>
      </c>
      <c r="K11904">
        <v>24.44</v>
      </c>
      <c r="L11904" t="str">
        <f t="shared" si="1110"/>
        <v/>
      </c>
      <c r="M11904">
        <v>0</v>
      </c>
      <c r="N11904" t="str">
        <f t="shared" si="1111"/>
        <v/>
      </c>
      <c r="O11904">
        <v>105</v>
      </c>
      <c r="P11904" s="11">
        <v>0.5</v>
      </c>
      <c r="Q11904" s="11">
        <v>4.54545454545454E-2</v>
      </c>
      <c r="R11904" s="12">
        <v>0</v>
      </c>
      <c r="S11904" t="s">
        <v>27</v>
      </c>
      <c r="T11904">
        <v>1</v>
      </c>
      <c r="U11904">
        <f t="shared" si="1112"/>
        <v>1</v>
      </c>
      <c r="V11904">
        <f t="shared" si="1113"/>
        <v>1</v>
      </c>
      <c r="W11904">
        <f t="shared" si="1114"/>
        <v>1</v>
      </c>
      <c r="X11904" t="str">
        <f t="shared" si="1115"/>
        <v>111</v>
      </c>
      <c r="Y11904" t="str">
        <f>IF(Table1[[#This Row],[RFM_Score]]="555","Champion", IF(AND(J11904&gt;=4,V11904&gt;=4),"Loyal", IF(U11904&lt;=2,"At Risk", IF(W11904&gt;=4,"Potential Loyalist","Others"))))</f>
        <v>At Risk</v>
      </c>
    </row>
    <row r="11905" spans="1:25">
      <c r="A11905" t="s">
        <v>4527</v>
      </c>
      <c r="B11905">
        <v>39</v>
      </c>
      <c r="C11905" t="s">
        <v>19</v>
      </c>
      <c r="D11905" t="s">
        <v>29</v>
      </c>
      <c r="E11905" s="6" t="s">
        <v>23975</v>
      </c>
      <c r="F11905" t="s">
        <v>62</v>
      </c>
      <c r="G11905">
        <v>1</v>
      </c>
      <c r="H11905">
        <v>1</v>
      </c>
      <c r="I11905">
        <v>46</v>
      </c>
      <c r="J11905">
        <v>2</v>
      </c>
      <c r="K11905">
        <v>24.42</v>
      </c>
      <c r="L11905" t="str">
        <f t="shared" si="1110"/>
        <v/>
      </c>
      <c r="M11905">
        <v>0</v>
      </c>
      <c r="N11905" t="str">
        <f t="shared" si="1111"/>
        <v/>
      </c>
      <c r="O11905">
        <v>67</v>
      </c>
      <c r="P11905" s="11">
        <v>1</v>
      </c>
      <c r="Q11905" s="11">
        <v>4.3478260869565202E-2</v>
      </c>
      <c r="R11905" s="12">
        <v>0</v>
      </c>
      <c r="S11905" t="s">
        <v>27</v>
      </c>
      <c r="T11905">
        <v>0</v>
      </c>
      <c r="U11905">
        <f t="shared" si="1112"/>
        <v>3</v>
      </c>
      <c r="V11905">
        <f t="shared" si="1113"/>
        <v>1</v>
      </c>
      <c r="W11905">
        <f t="shared" si="1114"/>
        <v>1</v>
      </c>
      <c r="X11905" t="str">
        <f t="shared" si="1115"/>
        <v>311</v>
      </c>
      <c r="Y11905" t="str">
        <f>IF(Table1[[#This Row],[RFM_Score]]="555","Champion", IF(AND(J11905&gt;=4,V11905&gt;=4),"Loyal", IF(U11905&lt;=2,"At Risk", IF(W11905&gt;=4,"Potential Loyalist","Others"))))</f>
        <v>Others</v>
      </c>
    </row>
    <row r="11906" spans="1:25">
      <c r="A11906" t="s">
        <v>10839</v>
      </c>
      <c r="B11906">
        <v>38</v>
      </c>
      <c r="C11906" t="s">
        <v>19</v>
      </c>
      <c r="D11906" t="s">
        <v>25</v>
      </c>
      <c r="E11906" s="6" t="s">
        <v>23976</v>
      </c>
      <c r="F11906" t="s">
        <v>21</v>
      </c>
      <c r="G11906">
        <v>3</v>
      </c>
      <c r="H11906">
        <v>0</v>
      </c>
      <c r="I11906">
        <v>45</v>
      </c>
      <c r="J11906">
        <v>3</v>
      </c>
      <c r="K11906">
        <v>23.13</v>
      </c>
      <c r="L11906" t="str">
        <f t="shared" ref="L11906:L11969" si="1116">IF(OR(K11906&lt;$AC$10, K11906&gt;$AC$11), "OUTLIER", "")</f>
        <v/>
      </c>
      <c r="M11906">
        <v>0</v>
      </c>
      <c r="N11906" t="str">
        <f t="shared" ref="N11906:N11969" si="1117">IF(OR(M11906&lt;$AC$16, M11906&gt;$AC$17), "OUTLIER", "")</f>
        <v/>
      </c>
      <c r="O11906">
        <v>5</v>
      </c>
      <c r="P11906" s="11">
        <v>0</v>
      </c>
      <c r="Q11906" s="11">
        <v>6.6666666666666596E-2</v>
      </c>
      <c r="R11906" s="12">
        <v>0</v>
      </c>
      <c r="S11906" t="s">
        <v>27</v>
      </c>
      <c r="T11906">
        <v>0</v>
      </c>
      <c r="U11906">
        <f t="shared" ref="U11906:U11969" si="1118">IF(O11906&lt;=20,5,IF(O11906&lt;=40,4,IF(O11906&lt;=70,3,IF(O11906&lt;=100,2,1))))</f>
        <v>5</v>
      </c>
      <c r="V11906">
        <f t="shared" ref="V11906:V11969" si="1119">IF(M11906&gt;=11,5,IF(M11906&gt;=9,4,IF(M11906&gt;=7,3,IF(M11906&gt;=5,2,1))))</f>
        <v>1</v>
      </c>
      <c r="W11906">
        <f t="shared" ref="W11906:W11969" si="1120">IF(K11906&gt;=500,5,IF(K11906&gt;=300,4,IF(K11906&gt;=150,3,IF(K11906&gt;=50,2,1))))</f>
        <v>1</v>
      </c>
      <c r="X11906" t="str">
        <f t="shared" ref="X11906:X11969" si="1121">U11906 &amp; V11906 &amp; W11906</f>
        <v>511</v>
      </c>
      <c r="Y11906" t="str">
        <f>IF(Table1[[#This Row],[RFM_Score]]="555","Champion", IF(AND(J11906&gt;=4,V11906&gt;=4),"Loyal", IF(U11906&lt;=2,"At Risk", IF(W11906&gt;=4,"Potential Loyalist","Others"))))</f>
        <v>Others</v>
      </c>
    </row>
    <row r="11907" spans="1:25">
      <c r="A11907" t="s">
        <v>1132</v>
      </c>
      <c r="B11907">
        <v>34</v>
      </c>
      <c r="C11907" t="s">
        <v>24</v>
      </c>
      <c r="D11907" t="s">
        <v>35</v>
      </c>
      <c r="E11907" s="6" t="s">
        <v>23977</v>
      </c>
      <c r="F11907" t="s">
        <v>60</v>
      </c>
      <c r="G11907">
        <v>1</v>
      </c>
      <c r="H11907">
        <v>0</v>
      </c>
      <c r="I11907">
        <v>50</v>
      </c>
      <c r="J11907">
        <v>2</v>
      </c>
      <c r="K11907">
        <v>23.12</v>
      </c>
      <c r="L11907" t="str">
        <f t="shared" si="1116"/>
        <v/>
      </c>
      <c r="M11907">
        <v>0</v>
      </c>
      <c r="N11907" t="str">
        <f t="shared" si="1117"/>
        <v/>
      </c>
      <c r="O11907">
        <v>10</v>
      </c>
      <c r="P11907" s="11">
        <v>0</v>
      </c>
      <c r="Q11907" s="11">
        <v>0.04</v>
      </c>
      <c r="R11907" s="12">
        <v>0</v>
      </c>
      <c r="S11907" t="s">
        <v>27</v>
      </c>
      <c r="T11907">
        <v>0</v>
      </c>
      <c r="U11907">
        <f t="shared" si="1118"/>
        <v>5</v>
      </c>
      <c r="V11907">
        <f t="shared" si="1119"/>
        <v>1</v>
      </c>
      <c r="W11907">
        <f t="shared" si="1120"/>
        <v>1</v>
      </c>
      <c r="X11907" t="str">
        <f t="shared" si="1121"/>
        <v>511</v>
      </c>
      <c r="Y11907" t="str">
        <f>IF(Table1[[#This Row],[RFM_Score]]="555","Champion", IF(AND(J11907&gt;=4,V11907&gt;=4),"Loyal", IF(U11907&lt;=2,"At Risk", IF(W11907&gt;=4,"Potential Loyalist","Others"))))</f>
        <v>Others</v>
      </c>
    </row>
    <row r="11908" spans="1:25">
      <c r="A11908" t="s">
        <v>1085</v>
      </c>
      <c r="B11908">
        <v>52</v>
      </c>
      <c r="C11908" t="s">
        <v>19</v>
      </c>
      <c r="D11908" t="s">
        <v>25</v>
      </c>
      <c r="E11908" s="6" t="s">
        <v>23978</v>
      </c>
      <c r="F11908" t="s">
        <v>37</v>
      </c>
      <c r="G11908">
        <v>1</v>
      </c>
      <c r="H11908">
        <v>0</v>
      </c>
      <c r="I11908">
        <v>38</v>
      </c>
      <c r="J11908">
        <v>3</v>
      </c>
      <c r="K11908">
        <v>23.01</v>
      </c>
      <c r="L11908" t="str">
        <f t="shared" si="1116"/>
        <v/>
      </c>
      <c r="M11908">
        <v>0</v>
      </c>
      <c r="N11908" t="str">
        <f t="shared" si="1117"/>
        <v/>
      </c>
      <c r="O11908">
        <v>21</v>
      </c>
      <c r="P11908" s="11">
        <v>0</v>
      </c>
      <c r="Q11908" s="11">
        <v>7.8947368421052599E-2</v>
      </c>
      <c r="R11908" s="12">
        <v>0</v>
      </c>
      <c r="S11908" t="s">
        <v>27</v>
      </c>
      <c r="T11908">
        <v>0</v>
      </c>
      <c r="U11908">
        <f t="shared" si="1118"/>
        <v>4</v>
      </c>
      <c r="V11908">
        <f t="shared" si="1119"/>
        <v>1</v>
      </c>
      <c r="W11908">
        <f t="shared" si="1120"/>
        <v>1</v>
      </c>
      <c r="X11908" t="str">
        <f t="shared" si="1121"/>
        <v>411</v>
      </c>
      <c r="Y11908" t="str">
        <f>IF(Table1[[#This Row],[RFM_Score]]="555","Champion", IF(AND(J11908&gt;=4,V11908&gt;=4),"Loyal", IF(U11908&lt;=2,"At Risk", IF(W11908&gt;=4,"Potential Loyalist","Others"))))</f>
        <v>Others</v>
      </c>
    </row>
    <row r="11909" spans="1:25">
      <c r="A11909" t="s">
        <v>7807</v>
      </c>
      <c r="B11909">
        <v>45</v>
      </c>
      <c r="C11909" t="s">
        <v>19</v>
      </c>
      <c r="D11909" t="s">
        <v>46</v>
      </c>
      <c r="E11909" s="6" t="s">
        <v>23979</v>
      </c>
      <c r="F11909" t="s">
        <v>30</v>
      </c>
      <c r="G11909">
        <v>1</v>
      </c>
      <c r="H11909">
        <v>1</v>
      </c>
      <c r="I11909">
        <v>49</v>
      </c>
      <c r="J11909">
        <v>4</v>
      </c>
      <c r="K11909">
        <v>22.91</v>
      </c>
      <c r="L11909" t="str">
        <f t="shared" si="1116"/>
        <v/>
      </c>
      <c r="M11909">
        <v>0</v>
      </c>
      <c r="N11909" t="str">
        <f t="shared" si="1117"/>
        <v/>
      </c>
      <c r="O11909">
        <v>53</v>
      </c>
      <c r="P11909" s="11">
        <v>1</v>
      </c>
      <c r="Q11909" s="11">
        <v>8.16326530612244E-2</v>
      </c>
      <c r="R11909" s="12">
        <v>0</v>
      </c>
      <c r="S11909" t="s">
        <v>27</v>
      </c>
      <c r="T11909">
        <v>0</v>
      </c>
      <c r="U11909">
        <f t="shared" si="1118"/>
        <v>3</v>
      </c>
      <c r="V11909">
        <f t="shared" si="1119"/>
        <v>1</v>
      </c>
      <c r="W11909">
        <f t="shared" si="1120"/>
        <v>1</v>
      </c>
      <c r="X11909" t="str">
        <f t="shared" si="1121"/>
        <v>311</v>
      </c>
      <c r="Y11909" t="str">
        <f>IF(Table1[[#This Row],[RFM_Score]]="555","Champion", IF(AND(J11909&gt;=4,V11909&gt;=4),"Loyal", IF(U11909&lt;=2,"At Risk", IF(W11909&gt;=4,"Potential Loyalist","Others"))))</f>
        <v>Others</v>
      </c>
    </row>
    <row r="11910" spans="1:25">
      <c r="A11910" t="s">
        <v>6557</v>
      </c>
      <c r="B11910">
        <v>30</v>
      </c>
      <c r="C11910" t="s">
        <v>24</v>
      </c>
      <c r="D11910" t="s">
        <v>20</v>
      </c>
      <c r="E11910" s="6" t="s">
        <v>23980</v>
      </c>
      <c r="F11910" t="s">
        <v>21</v>
      </c>
      <c r="G11910">
        <v>1</v>
      </c>
      <c r="H11910">
        <v>0</v>
      </c>
      <c r="I11910">
        <v>42</v>
      </c>
      <c r="J11910">
        <v>3</v>
      </c>
      <c r="K11910">
        <v>22.66</v>
      </c>
      <c r="L11910" t="str">
        <f t="shared" si="1116"/>
        <v/>
      </c>
      <c r="M11910">
        <v>0</v>
      </c>
      <c r="N11910" t="str">
        <f t="shared" si="1117"/>
        <v/>
      </c>
      <c r="O11910">
        <v>38</v>
      </c>
      <c r="P11910" s="11">
        <v>0</v>
      </c>
      <c r="Q11910" s="11">
        <v>7.1428571428571397E-2</v>
      </c>
      <c r="R11910" s="12">
        <v>0</v>
      </c>
      <c r="S11910" t="s">
        <v>27</v>
      </c>
      <c r="T11910">
        <v>0</v>
      </c>
      <c r="U11910">
        <f t="shared" si="1118"/>
        <v>4</v>
      </c>
      <c r="V11910">
        <f t="shared" si="1119"/>
        <v>1</v>
      </c>
      <c r="W11910">
        <f t="shared" si="1120"/>
        <v>1</v>
      </c>
      <c r="X11910" t="str">
        <f t="shared" si="1121"/>
        <v>411</v>
      </c>
      <c r="Y11910" t="str">
        <f>IF(Table1[[#This Row],[RFM_Score]]="555","Champion", IF(AND(J11910&gt;=4,V11910&gt;=4),"Loyal", IF(U11910&lt;=2,"At Risk", IF(W11910&gt;=4,"Potential Loyalist","Others"))))</f>
        <v>Others</v>
      </c>
    </row>
    <row r="11911" spans="1:25">
      <c r="A11911" t="s">
        <v>10708</v>
      </c>
      <c r="B11911">
        <v>34</v>
      </c>
      <c r="C11911" t="s">
        <v>24</v>
      </c>
      <c r="D11911" t="s">
        <v>25</v>
      </c>
      <c r="E11911" s="6" t="s">
        <v>23981</v>
      </c>
      <c r="F11911" t="s">
        <v>30</v>
      </c>
      <c r="G11911">
        <v>6</v>
      </c>
      <c r="H11911">
        <v>1</v>
      </c>
      <c r="I11911">
        <v>47</v>
      </c>
      <c r="J11911">
        <v>2</v>
      </c>
      <c r="K11911">
        <v>22.46</v>
      </c>
      <c r="L11911" t="str">
        <f t="shared" si="1116"/>
        <v/>
      </c>
      <c r="M11911">
        <v>0</v>
      </c>
      <c r="N11911" t="str">
        <f t="shared" si="1117"/>
        <v/>
      </c>
      <c r="O11911">
        <v>25</v>
      </c>
      <c r="P11911" s="11">
        <v>0.16666666666666599</v>
      </c>
      <c r="Q11911" s="11">
        <v>4.2553191489361701E-2</v>
      </c>
      <c r="R11911" s="12">
        <v>0</v>
      </c>
      <c r="S11911" t="s">
        <v>27</v>
      </c>
      <c r="T11911">
        <v>0</v>
      </c>
      <c r="U11911">
        <f t="shared" si="1118"/>
        <v>4</v>
      </c>
      <c r="V11911">
        <f t="shared" si="1119"/>
        <v>1</v>
      </c>
      <c r="W11911">
        <f t="shared" si="1120"/>
        <v>1</v>
      </c>
      <c r="X11911" t="str">
        <f t="shared" si="1121"/>
        <v>411</v>
      </c>
      <c r="Y11911" t="str">
        <f>IF(Table1[[#This Row],[RFM_Score]]="555","Champion", IF(AND(J11911&gt;=4,V11911&gt;=4),"Loyal", IF(U11911&lt;=2,"At Risk", IF(W11911&gt;=4,"Potential Loyalist","Others"))))</f>
        <v>Others</v>
      </c>
    </row>
    <row r="11912" spans="1:25">
      <c r="A11912" t="s">
        <v>1136</v>
      </c>
      <c r="B11912">
        <v>39</v>
      </c>
      <c r="C11912" t="s">
        <v>24</v>
      </c>
      <c r="D11912" t="s">
        <v>41</v>
      </c>
      <c r="E11912" s="6" t="s">
        <v>23982</v>
      </c>
      <c r="F11912" t="s">
        <v>37</v>
      </c>
      <c r="G11912">
        <v>4</v>
      </c>
      <c r="H11912">
        <v>1</v>
      </c>
      <c r="I11912">
        <v>47</v>
      </c>
      <c r="J11912">
        <v>3</v>
      </c>
      <c r="K11912">
        <v>22.06</v>
      </c>
      <c r="L11912" t="str">
        <f t="shared" si="1116"/>
        <v/>
      </c>
      <c r="M11912">
        <v>0</v>
      </c>
      <c r="N11912" t="str">
        <f t="shared" si="1117"/>
        <v/>
      </c>
      <c r="O11912">
        <v>2</v>
      </c>
      <c r="P11912" s="11">
        <v>0.25</v>
      </c>
      <c r="Q11912" s="11">
        <v>6.3829787234042507E-2</v>
      </c>
      <c r="R11912" s="12">
        <v>0</v>
      </c>
      <c r="S11912" t="s">
        <v>27</v>
      </c>
      <c r="T11912">
        <v>0</v>
      </c>
      <c r="U11912">
        <f t="shared" si="1118"/>
        <v>5</v>
      </c>
      <c r="V11912">
        <f t="shared" si="1119"/>
        <v>1</v>
      </c>
      <c r="W11912">
        <f t="shared" si="1120"/>
        <v>1</v>
      </c>
      <c r="X11912" t="str">
        <f t="shared" si="1121"/>
        <v>511</v>
      </c>
      <c r="Y11912" t="str">
        <f>IF(Table1[[#This Row],[RFM_Score]]="555","Champion", IF(AND(J11912&gt;=4,V11912&gt;=4),"Loyal", IF(U11912&lt;=2,"At Risk", IF(W11912&gt;=4,"Potential Loyalist","Others"))))</f>
        <v>Others</v>
      </c>
    </row>
    <row r="11913" spans="1:25">
      <c r="A11913" t="s">
        <v>6237</v>
      </c>
      <c r="B11913">
        <v>28</v>
      </c>
      <c r="C11913" t="s">
        <v>24</v>
      </c>
      <c r="D11913" t="s">
        <v>25</v>
      </c>
      <c r="E11913" s="6" t="s">
        <v>23983</v>
      </c>
      <c r="F11913" t="s">
        <v>26</v>
      </c>
      <c r="G11913">
        <v>4</v>
      </c>
      <c r="H11913">
        <v>0</v>
      </c>
      <c r="I11913">
        <v>43</v>
      </c>
      <c r="J11913">
        <v>5</v>
      </c>
      <c r="K11913">
        <v>21.58</v>
      </c>
      <c r="L11913" t="str">
        <f t="shared" si="1116"/>
        <v/>
      </c>
      <c r="M11913">
        <v>0</v>
      </c>
      <c r="N11913" t="str">
        <f t="shared" si="1117"/>
        <v/>
      </c>
      <c r="O11913">
        <v>10</v>
      </c>
      <c r="P11913" s="11">
        <v>0</v>
      </c>
      <c r="Q11913" s="11">
        <v>0.116279069767441</v>
      </c>
      <c r="R11913" s="12">
        <v>0</v>
      </c>
      <c r="S11913" t="s">
        <v>27</v>
      </c>
      <c r="T11913">
        <v>0</v>
      </c>
      <c r="U11913">
        <f t="shared" si="1118"/>
        <v>5</v>
      </c>
      <c r="V11913">
        <f t="shared" si="1119"/>
        <v>1</v>
      </c>
      <c r="W11913">
        <f t="shared" si="1120"/>
        <v>1</v>
      </c>
      <c r="X11913" t="str">
        <f t="shared" si="1121"/>
        <v>511</v>
      </c>
      <c r="Y11913" t="str">
        <f>IF(Table1[[#This Row],[RFM_Score]]="555","Champion", IF(AND(J11913&gt;=4,V11913&gt;=4),"Loyal", IF(U11913&lt;=2,"At Risk", IF(W11913&gt;=4,"Potential Loyalist","Others"))))</f>
        <v>Others</v>
      </c>
    </row>
    <row r="11914" spans="1:25">
      <c r="A11914" t="s">
        <v>2489</v>
      </c>
      <c r="B11914">
        <v>34</v>
      </c>
      <c r="C11914" t="s">
        <v>24</v>
      </c>
      <c r="D11914" t="s">
        <v>29</v>
      </c>
      <c r="E11914" s="6" t="s">
        <v>23984</v>
      </c>
      <c r="F11914" t="s">
        <v>26</v>
      </c>
      <c r="G11914">
        <v>3</v>
      </c>
      <c r="H11914">
        <v>0</v>
      </c>
      <c r="I11914">
        <v>50</v>
      </c>
      <c r="J11914">
        <v>2</v>
      </c>
      <c r="K11914">
        <v>21.4</v>
      </c>
      <c r="L11914" t="str">
        <f t="shared" si="1116"/>
        <v/>
      </c>
      <c r="M11914">
        <v>0</v>
      </c>
      <c r="N11914" t="str">
        <f t="shared" si="1117"/>
        <v/>
      </c>
      <c r="O11914">
        <v>19</v>
      </c>
      <c r="P11914" s="11">
        <v>0</v>
      </c>
      <c r="Q11914" s="11">
        <v>0.04</v>
      </c>
      <c r="R11914" s="12">
        <v>0</v>
      </c>
      <c r="S11914" t="s">
        <v>27</v>
      </c>
      <c r="T11914">
        <v>0</v>
      </c>
      <c r="U11914">
        <f t="shared" si="1118"/>
        <v>5</v>
      </c>
      <c r="V11914">
        <f t="shared" si="1119"/>
        <v>1</v>
      </c>
      <c r="W11914">
        <f t="shared" si="1120"/>
        <v>1</v>
      </c>
      <c r="X11914" t="str">
        <f t="shared" si="1121"/>
        <v>511</v>
      </c>
      <c r="Y11914" t="str">
        <f>IF(Table1[[#This Row],[RFM_Score]]="555","Champion", IF(AND(J11914&gt;=4,V11914&gt;=4),"Loyal", IF(U11914&lt;=2,"At Risk", IF(W11914&gt;=4,"Potential Loyalist","Others"))))</f>
        <v>Others</v>
      </c>
    </row>
    <row r="11915" spans="1:25">
      <c r="A11915" t="s">
        <v>734</v>
      </c>
      <c r="B11915">
        <v>19</v>
      </c>
      <c r="C11915" t="s">
        <v>19</v>
      </c>
      <c r="D11915" t="s">
        <v>35</v>
      </c>
      <c r="E11915" s="6" t="s">
        <v>23985</v>
      </c>
      <c r="F11915" t="s">
        <v>26</v>
      </c>
      <c r="G11915">
        <v>0</v>
      </c>
      <c r="H11915">
        <v>0</v>
      </c>
      <c r="I11915">
        <v>40</v>
      </c>
      <c r="J11915">
        <v>3</v>
      </c>
      <c r="K11915">
        <v>21.23</v>
      </c>
      <c r="L11915" t="str">
        <f t="shared" si="1116"/>
        <v/>
      </c>
      <c r="M11915">
        <v>0</v>
      </c>
      <c r="N11915" t="str">
        <f t="shared" si="1117"/>
        <v/>
      </c>
      <c r="O11915">
        <v>55</v>
      </c>
      <c r="P11915" s="11">
        <v>0</v>
      </c>
      <c r="Q11915" s="11">
        <v>7.4999999999999997E-2</v>
      </c>
      <c r="R11915" s="12">
        <v>0</v>
      </c>
      <c r="S11915" t="s">
        <v>27</v>
      </c>
      <c r="T11915">
        <v>0</v>
      </c>
      <c r="U11915">
        <f t="shared" si="1118"/>
        <v>3</v>
      </c>
      <c r="V11915">
        <f t="shared" si="1119"/>
        <v>1</v>
      </c>
      <c r="W11915">
        <f t="shared" si="1120"/>
        <v>1</v>
      </c>
      <c r="X11915" t="str">
        <f t="shared" si="1121"/>
        <v>311</v>
      </c>
      <c r="Y11915" t="str">
        <f>IF(Table1[[#This Row],[RFM_Score]]="555","Champion", IF(AND(J11915&gt;=4,V11915&gt;=4),"Loyal", IF(U11915&lt;=2,"At Risk", IF(W11915&gt;=4,"Potential Loyalist","Others"))))</f>
        <v>Others</v>
      </c>
    </row>
    <row r="11916" spans="1:25">
      <c r="A11916" t="s">
        <v>11470</v>
      </c>
      <c r="B11916">
        <v>34</v>
      </c>
      <c r="C11916" t="s">
        <v>19</v>
      </c>
      <c r="D11916" t="s">
        <v>25</v>
      </c>
      <c r="E11916" s="6" t="s">
        <v>23986</v>
      </c>
      <c r="F11916" t="s">
        <v>62</v>
      </c>
      <c r="G11916">
        <v>4</v>
      </c>
      <c r="H11916">
        <v>2</v>
      </c>
      <c r="I11916">
        <v>39</v>
      </c>
      <c r="J11916">
        <v>3</v>
      </c>
      <c r="K11916">
        <v>20.7</v>
      </c>
      <c r="L11916" t="str">
        <f t="shared" si="1116"/>
        <v/>
      </c>
      <c r="M11916">
        <v>0</v>
      </c>
      <c r="N11916" t="str">
        <f t="shared" si="1117"/>
        <v/>
      </c>
      <c r="O11916">
        <v>2</v>
      </c>
      <c r="P11916" s="11">
        <v>0.5</v>
      </c>
      <c r="Q11916" s="11">
        <v>7.69230769230769E-2</v>
      </c>
      <c r="R11916" s="12">
        <v>0</v>
      </c>
      <c r="S11916" t="s">
        <v>27</v>
      </c>
      <c r="T11916">
        <v>0</v>
      </c>
      <c r="U11916">
        <f t="shared" si="1118"/>
        <v>5</v>
      </c>
      <c r="V11916">
        <f t="shared" si="1119"/>
        <v>1</v>
      </c>
      <c r="W11916">
        <f t="shared" si="1120"/>
        <v>1</v>
      </c>
      <c r="X11916" t="str">
        <f t="shared" si="1121"/>
        <v>511</v>
      </c>
      <c r="Y11916" t="str">
        <f>IF(Table1[[#This Row],[RFM_Score]]="555","Champion", IF(AND(J11916&gt;=4,V11916&gt;=4),"Loyal", IF(U11916&lt;=2,"At Risk", IF(W11916&gt;=4,"Potential Loyalist","Others"))))</f>
        <v>Others</v>
      </c>
    </row>
    <row r="11917" spans="1:25">
      <c r="A11917" t="s">
        <v>2484</v>
      </c>
      <c r="B11917">
        <v>32</v>
      </c>
      <c r="C11917" t="s">
        <v>19</v>
      </c>
      <c r="D11917" t="s">
        <v>41</v>
      </c>
      <c r="E11917" s="6" t="s">
        <v>23987</v>
      </c>
      <c r="F11917" t="s">
        <v>26</v>
      </c>
      <c r="G11917">
        <v>7</v>
      </c>
      <c r="H11917">
        <v>2</v>
      </c>
      <c r="I11917">
        <v>47</v>
      </c>
      <c r="J11917">
        <v>1</v>
      </c>
      <c r="K11917">
        <v>20.27</v>
      </c>
      <c r="L11917" t="str">
        <f t="shared" si="1116"/>
        <v/>
      </c>
      <c r="M11917">
        <v>0</v>
      </c>
      <c r="N11917" t="str">
        <f t="shared" si="1117"/>
        <v/>
      </c>
      <c r="O11917">
        <v>3</v>
      </c>
      <c r="P11917" s="11">
        <v>0.28571428571428498</v>
      </c>
      <c r="Q11917" s="11">
        <v>2.1276595744680799E-2</v>
      </c>
      <c r="R11917" s="12">
        <v>0</v>
      </c>
      <c r="S11917" t="s">
        <v>27</v>
      </c>
      <c r="T11917">
        <v>1</v>
      </c>
      <c r="U11917">
        <f t="shared" si="1118"/>
        <v>5</v>
      </c>
      <c r="V11917">
        <f t="shared" si="1119"/>
        <v>1</v>
      </c>
      <c r="W11917">
        <f t="shared" si="1120"/>
        <v>1</v>
      </c>
      <c r="X11917" t="str">
        <f t="shared" si="1121"/>
        <v>511</v>
      </c>
      <c r="Y11917" t="str">
        <f>IF(Table1[[#This Row],[RFM_Score]]="555","Champion", IF(AND(J11917&gt;=4,V11917&gt;=4),"Loyal", IF(U11917&lt;=2,"At Risk", IF(W11917&gt;=4,"Potential Loyalist","Others"))))</f>
        <v>Others</v>
      </c>
    </row>
    <row r="11918" spans="1:25">
      <c r="A11918" t="s">
        <v>11468</v>
      </c>
      <c r="B11918">
        <v>39</v>
      </c>
      <c r="C11918" t="s">
        <v>24</v>
      </c>
      <c r="D11918" t="s">
        <v>35</v>
      </c>
      <c r="E11918" s="6" t="s">
        <v>23988</v>
      </c>
      <c r="F11918" t="s">
        <v>26</v>
      </c>
      <c r="G11918">
        <v>2</v>
      </c>
      <c r="H11918">
        <v>1</v>
      </c>
      <c r="I11918">
        <v>51</v>
      </c>
      <c r="J11918">
        <v>2</v>
      </c>
      <c r="K11918">
        <v>19.87</v>
      </c>
      <c r="L11918" t="str">
        <f t="shared" si="1116"/>
        <v/>
      </c>
      <c r="M11918">
        <v>0</v>
      </c>
      <c r="N11918" t="str">
        <f t="shared" si="1117"/>
        <v/>
      </c>
      <c r="O11918">
        <v>132</v>
      </c>
      <c r="P11918" s="11">
        <v>0.5</v>
      </c>
      <c r="Q11918" s="11">
        <v>3.9215686274509803E-2</v>
      </c>
      <c r="R11918" s="12">
        <v>0</v>
      </c>
      <c r="S11918" t="s">
        <v>27</v>
      </c>
      <c r="T11918">
        <v>1</v>
      </c>
      <c r="U11918">
        <f t="shared" si="1118"/>
        <v>1</v>
      </c>
      <c r="V11918">
        <f t="shared" si="1119"/>
        <v>1</v>
      </c>
      <c r="W11918">
        <f t="shared" si="1120"/>
        <v>1</v>
      </c>
      <c r="X11918" t="str">
        <f t="shared" si="1121"/>
        <v>111</v>
      </c>
      <c r="Y11918" t="str">
        <f>IF(Table1[[#This Row],[RFM_Score]]="555","Champion", IF(AND(J11918&gt;=4,V11918&gt;=4),"Loyal", IF(U11918&lt;=2,"At Risk", IF(W11918&gt;=4,"Potential Loyalist","Others"))))</f>
        <v>At Risk</v>
      </c>
    </row>
    <row r="11919" spans="1:25">
      <c r="A11919" t="s">
        <v>2008</v>
      </c>
      <c r="B11919">
        <v>18</v>
      </c>
      <c r="C11919" t="s">
        <v>19</v>
      </c>
      <c r="D11919" t="s">
        <v>49</v>
      </c>
      <c r="E11919" s="6" t="s">
        <v>23989</v>
      </c>
      <c r="F11919" t="s">
        <v>30</v>
      </c>
      <c r="G11919">
        <v>4</v>
      </c>
      <c r="H11919">
        <v>4</v>
      </c>
      <c r="I11919">
        <v>50</v>
      </c>
      <c r="J11919">
        <v>1</v>
      </c>
      <c r="K11919">
        <v>19.38</v>
      </c>
      <c r="L11919" t="str">
        <f t="shared" si="1116"/>
        <v/>
      </c>
      <c r="M11919">
        <v>0</v>
      </c>
      <c r="N11919" t="str">
        <f t="shared" si="1117"/>
        <v/>
      </c>
      <c r="O11919">
        <v>4</v>
      </c>
      <c r="P11919" s="11">
        <v>1</v>
      </c>
      <c r="Q11919" s="11">
        <v>0.02</v>
      </c>
      <c r="R11919" s="12">
        <v>0</v>
      </c>
      <c r="S11919" t="s">
        <v>27</v>
      </c>
      <c r="T11919">
        <v>0</v>
      </c>
      <c r="U11919">
        <f t="shared" si="1118"/>
        <v>5</v>
      </c>
      <c r="V11919">
        <f t="shared" si="1119"/>
        <v>1</v>
      </c>
      <c r="W11919">
        <f t="shared" si="1120"/>
        <v>1</v>
      </c>
      <c r="X11919" t="str">
        <f t="shared" si="1121"/>
        <v>511</v>
      </c>
      <c r="Y11919" t="str">
        <f>IF(Table1[[#This Row],[RFM_Score]]="555","Champion", IF(AND(J11919&gt;=4,V11919&gt;=4),"Loyal", IF(U11919&lt;=2,"At Risk", IF(W11919&gt;=4,"Potential Loyalist","Others"))))</f>
        <v>Others</v>
      </c>
    </row>
    <row r="11920" spans="1:25">
      <c r="A11920" t="s">
        <v>107</v>
      </c>
      <c r="B11920">
        <v>39</v>
      </c>
      <c r="C11920" t="s">
        <v>24</v>
      </c>
      <c r="D11920" t="s">
        <v>35</v>
      </c>
      <c r="E11920" s="6" t="s">
        <v>23990</v>
      </c>
      <c r="F11920" t="s">
        <v>30</v>
      </c>
      <c r="G11920">
        <v>7</v>
      </c>
      <c r="H11920">
        <v>2</v>
      </c>
      <c r="I11920">
        <v>51</v>
      </c>
      <c r="J11920">
        <v>2</v>
      </c>
      <c r="K11920">
        <v>19.23</v>
      </c>
      <c r="L11920" t="str">
        <f t="shared" si="1116"/>
        <v/>
      </c>
      <c r="M11920">
        <v>0</v>
      </c>
      <c r="N11920" t="str">
        <f t="shared" si="1117"/>
        <v/>
      </c>
      <c r="O11920">
        <v>12</v>
      </c>
      <c r="P11920" s="11">
        <v>0.28571428571428498</v>
      </c>
      <c r="Q11920" s="11">
        <v>3.9215686274509803E-2</v>
      </c>
      <c r="R11920" s="12">
        <v>0</v>
      </c>
      <c r="S11920" t="s">
        <v>27</v>
      </c>
      <c r="T11920">
        <v>0</v>
      </c>
      <c r="U11920">
        <f t="shared" si="1118"/>
        <v>5</v>
      </c>
      <c r="V11920">
        <f t="shared" si="1119"/>
        <v>1</v>
      </c>
      <c r="W11920">
        <f t="shared" si="1120"/>
        <v>1</v>
      </c>
      <c r="X11920" t="str">
        <f t="shared" si="1121"/>
        <v>511</v>
      </c>
      <c r="Y11920" t="str">
        <f>IF(Table1[[#This Row],[RFM_Score]]="555","Champion", IF(AND(J11920&gt;=4,V11920&gt;=4),"Loyal", IF(U11920&lt;=2,"At Risk", IF(W11920&gt;=4,"Potential Loyalist","Others"))))</f>
        <v>Others</v>
      </c>
    </row>
    <row r="11921" spans="1:25">
      <c r="A11921" t="s">
        <v>3291</v>
      </c>
      <c r="B11921">
        <v>39</v>
      </c>
      <c r="C11921" t="s">
        <v>24</v>
      </c>
      <c r="D11921" t="s">
        <v>25</v>
      </c>
      <c r="E11921" s="6" t="s">
        <v>23991</v>
      </c>
      <c r="F11921" t="s">
        <v>21</v>
      </c>
      <c r="G11921">
        <v>5</v>
      </c>
      <c r="H11921">
        <v>3</v>
      </c>
      <c r="I11921">
        <v>55</v>
      </c>
      <c r="J11921">
        <v>2</v>
      </c>
      <c r="K11921">
        <v>19.02</v>
      </c>
      <c r="L11921" t="str">
        <f t="shared" si="1116"/>
        <v/>
      </c>
      <c r="M11921">
        <v>0</v>
      </c>
      <c r="N11921" t="str">
        <f t="shared" si="1117"/>
        <v/>
      </c>
      <c r="O11921">
        <v>10</v>
      </c>
      <c r="P11921" s="11">
        <v>0.6</v>
      </c>
      <c r="Q11921" s="11">
        <v>3.6363636363636299E-2</v>
      </c>
      <c r="R11921" s="12">
        <v>0</v>
      </c>
      <c r="S11921" t="s">
        <v>27</v>
      </c>
      <c r="T11921">
        <v>0</v>
      </c>
      <c r="U11921">
        <f t="shared" si="1118"/>
        <v>5</v>
      </c>
      <c r="V11921">
        <f t="shared" si="1119"/>
        <v>1</v>
      </c>
      <c r="W11921">
        <f t="shared" si="1120"/>
        <v>1</v>
      </c>
      <c r="X11921" t="str">
        <f t="shared" si="1121"/>
        <v>511</v>
      </c>
      <c r="Y11921" t="str">
        <f>IF(Table1[[#This Row],[RFM_Score]]="555","Champion", IF(AND(J11921&gt;=4,V11921&gt;=4),"Loyal", IF(U11921&lt;=2,"At Risk", IF(W11921&gt;=4,"Potential Loyalist","Others"))))</f>
        <v>Others</v>
      </c>
    </row>
    <row r="11922" spans="1:25">
      <c r="A11922" t="s">
        <v>3729</v>
      </c>
      <c r="B11922">
        <v>49</v>
      </c>
      <c r="C11922" t="s">
        <v>19</v>
      </c>
      <c r="D11922" t="s">
        <v>49</v>
      </c>
      <c r="E11922" s="6" t="s">
        <v>23992</v>
      </c>
      <c r="F11922" t="s">
        <v>21</v>
      </c>
      <c r="G11922">
        <v>2</v>
      </c>
      <c r="H11922">
        <v>1</v>
      </c>
      <c r="I11922">
        <v>50</v>
      </c>
      <c r="J11922">
        <v>4</v>
      </c>
      <c r="K11922">
        <v>18.64</v>
      </c>
      <c r="L11922" t="str">
        <f t="shared" si="1116"/>
        <v/>
      </c>
      <c r="M11922">
        <v>0</v>
      </c>
      <c r="N11922" t="str">
        <f t="shared" si="1117"/>
        <v/>
      </c>
      <c r="O11922">
        <v>27</v>
      </c>
      <c r="P11922" s="11">
        <v>0.5</v>
      </c>
      <c r="Q11922" s="11">
        <v>0.08</v>
      </c>
      <c r="R11922" s="12">
        <v>0</v>
      </c>
      <c r="S11922" t="s">
        <v>27</v>
      </c>
      <c r="T11922">
        <v>0</v>
      </c>
      <c r="U11922">
        <f t="shared" si="1118"/>
        <v>4</v>
      </c>
      <c r="V11922">
        <f t="shared" si="1119"/>
        <v>1</v>
      </c>
      <c r="W11922">
        <f t="shared" si="1120"/>
        <v>1</v>
      </c>
      <c r="X11922" t="str">
        <f t="shared" si="1121"/>
        <v>411</v>
      </c>
      <c r="Y11922" t="str">
        <f>IF(Table1[[#This Row],[RFM_Score]]="555","Champion", IF(AND(J11922&gt;=4,V11922&gt;=4),"Loyal", IF(U11922&lt;=2,"At Risk", IF(W11922&gt;=4,"Potential Loyalist","Others"))))</f>
        <v>Others</v>
      </c>
    </row>
    <row r="11923" spans="1:25">
      <c r="A11923" t="s">
        <v>6569</v>
      </c>
      <c r="B11923">
        <v>53</v>
      </c>
      <c r="C11923" t="s">
        <v>19</v>
      </c>
      <c r="D11923" t="s">
        <v>41</v>
      </c>
      <c r="E11923" s="6" t="s">
        <v>23993</v>
      </c>
      <c r="F11923" t="s">
        <v>30</v>
      </c>
      <c r="G11923">
        <v>2</v>
      </c>
      <c r="H11923">
        <v>1</v>
      </c>
      <c r="I11923">
        <v>56</v>
      </c>
      <c r="J11923">
        <v>2</v>
      </c>
      <c r="K11923">
        <v>17.82</v>
      </c>
      <c r="L11923" t="str">
        <f t="shared" si="1116"/>
        <v/>
      </c>
      <c r="M11923">
        <v>0</v>
      </c>
      <c r="N11923" t="str">
        <f t="shared" si="1117"/>
        <v/>
      </c>
      <c r="O11923">
        <v>48</v>
      </c>
      <c r="P11923" s="11">
        <v>0.5</v>
      </c>
      <c r="Q11923" s="11">
        <v>3.5714285714285698E-2</v>
      </c>
      <c r="R11923" s="12">
        <v>0</v>
      </c>
      <c r="S11923" t="s">
        <v>27</v>
      </c>
      <c r="T11923">
        <v>0</v>
      </c>
      <c r="U11923">
        <f t="shared" si="1118"/>
        <v>3</v>
      </c>
      <c r="V11923">
        <f t="shared" si="1119"/>
        <v>1</v>
      </c>
      <c r="W11923">
        <f t="shared" si="1120"/>
        <v>1</v>
      </c>
      <c r="X11923" t="str">
        <f t="shared" si="1121"/>
        <v>311</v>
      </c>
      <c r="Y11923" t="str">
        <f>IF(Table1[[#This Row],[RFM_Score]]="555","Champion", IF(AND(J11923&gt;=4,V11923&gt;=4),"Loyal", IF(U11923&lt;=2,"At Risk", IF(W11923&gt;=4,"Potential Loyalist","Others"))))</f>
        <v>Others</v>
      </c>
    </row>
    <row r="11924" spans="1:25">
      <c r="A11924" t="s">
        <v>354</v>
      </c>
      <c r="B11924">
        <v>31</v>
      </c>
      <c r="C11924" t="s">
        <v>19</v>
      </c>
      <c r="D11924" t="s">
        <v>25</v>
      </c>
      <c r="E11924" s="6" t="s">
        <v>23994</v>
      </c>
      <c r="F11924" t="s">
        <v>37</v>
      </c>
      <c r="G11924">
        <v>3</v>
      </c>
      <c r="H11924">
        <v>2</v>
      </c>
      <c r="I11924">
        <v>47</v>
      </c>
      <c r="J11924">
        <v>0</v>
      </c>
      <c r="K11924">
        <v>17.75</v>
      </c>
      <c r="L11924" t="str">
        <f t="shared" si="1116"/>
        <v/>
      </c>
      <c r="M11924">
        <v>0</v>
      </c>
      <c r="N11924" t="str">
        <f t="shared" si="1117"/>
        <v/>
      </c>
      <c r="O11924">
        <v>24</v>
      </c>
      <c r="P11924" s="11">
        <v>0.66666666666666596</v>
      </c>
      <c r="Q11924" s="11">
        <v>0</v>
      </c>
      <c r="R11924" s="12">
        <v>0</v>
      </c>
      <c r="S11924" t="s">
        <v>27</v>
      </c>
      <c r="T11924">
        <v>0</v>
      </c>
      <c r="U11924">
        <f t="shared" si="1118"/>
        <v>4</v>
      </c>
      <c r="V11924">
        <f t="shared" si="1119"/>
        <v>1</v>
      </c>
      <c r="W11924">
        <f t="shared" si="1120"/>
        <v>1</v>
      </c>
      <c r="X11924" t="str">
        <f t="shared" si="1121"/>
        <v>411</v>
      </c>
      <c r="Y11924" t="str">
        <f>IF(Table1[[#This Row],[RFM_Score]]="555","Champion", IF(AND(J11924&gt;=4,V11924&gt;=4),"Loyal", IF(U11924&lt;=2,"At Risk", IF(W11924&gt;=4,"Potential Loyalist","Others"))))</f>
        <v>Others</v>
      </c>
    </row>
    <row r="11925" spans="1:25">
      <c r="A11925" t="s">
        <v>4107</v>
      </c>
      <c r="B11925">
        <v>41</v>
      </c>
      <c r="C11925" t="s">
        <v>19</v>
      </c>
      <c r="D11925" t="s">
        <v>25</v>
      </c>
      <c r="E11925" s="6" t="s">
        <v>23995</v>
      </c>
      <c r="F11925" t="s">
        <v>26</v>
      </c>
      <c r="G11925">
        <v>2</v>
      </c>
      <c r="H11925">
        <v>0</v>
      </c>
      <c r="I11925">
        <v>49</v>
      </c>
      <c r="J11925">
        <v>0</v>
      </c>
      <c r="K11925">
        <v>17.61</v>
      </c>
      <c r="L11925" t="str">
        <f t="shared" si="1116"/>
        <v/>
      </c>
      <c r="M11925">
        <v>0</v>
      </c>
      <c r="N11925" t="str">
        <f t="shared" si="1117"/>
        <v/>
      </c>
      <c r="O11925">
        <v>17</v>
      </c>
      <c r="P11925" s="11">
        <v>0</v>
      </c>
      <c r="Q11925" s="11">
        <v>0</v>
      </c>
      <c r="R11925" s="12">
        <v>0</v>
      </c>
      <c r="S11925" t="s">
        <v>27</v>
      </c>
      <c r="T11925">
        <v>0</v>
      </c>
      <c r="U11925">
        <f t="shared" si="1118"/>
        <v>5</v>
      </c>
      <c r="V11925">
        <f t="shared" si="1119"/>
        <v>1</v>
      </c>
      <c r="W11925">
        <f t="shared" si="1120"/>
        <v>1</v>
      </c>
      <c r="X11925" t="str">
        <f t="shared" si="1121"/>
        <v>511</v>
      </c>
      <c r="Y11925" t="str">
        <f>IF(Table1[[#This Row],[RFM_Score]]="555","Champion", IF(AND(J11925&gt;=4,V11925&gt;=4),"Loyal", IF(U11925&lt;=2,"At Risk", IF(W11925&gt;=4,"Potential Loyalist","Others"))))</f>
        <v>Others</v>
      </c>
    </row>
    <row r="11926" spans="1:25">
      <c r="A11926" t="s">
        <v>7633</v>
      </c>
      <c r="B11926">
        <v>18</v>
      </c>
      <c r="C11926" t="s">
        <v>19</v>
      </c>
      <c r="D11926" t="s">
        <v>35</v>
      </c>
      <c r="E11926" s="6" t="s">
        <v>23996</v>
      </c>
      <c r="F11926" t="s">
        <v>62</v>
      </c>
      <c r="G11926">
        <v>4</v>
      </c>
      <c r="H11926">
        <v>1</v>
      </c>
      <c r="I11926">
        <v>51</v>
      </c>
      <c r="J11926">
        <v>0</v>
      </c>
      <c r="K11926">
        <v>17.55</v>
      </c>
      <c r="L11926" t="str">
        <f t="shared" si="1116"/>
        <v/>
      </c>
      <c r="M11926">
        <v>0</v>
      </c>
      <c r="N11926" t="str">
        <f t="shared" si="1117"/>
        <v/>
      </c>
      <c r="O11926">
        <v>6</v>
      </c>
      <c r="P11926" s="11">
        <v>0.25</v>
      </c>
      <c r="Q11926" s="11">
        <v>0</v>
      </c>
      <c r="R11926" s="12">
        <v>0</v>
      </c>
      <c r="S11926" t="s">
        <v>27</v>
      </c>
      <c r="T11926">
        <v>0</v>
      </c>
      <c r="U11926">
        <f t="shared" si="1118"/>
        <v>5</v>
      </c>
      <c r="V11926">
        <f t="shared" si="1119"/>
        <v>1</v>
      </c>
      <c r="W11926">
        <f t="shared" si="1120"/>
        <v>1</v>
      </c>
      <c r="X11926" t="str">
        <f t="shared" si="1121"/>
        <v>511</v>
      </c>
      <c r="Y11926" t="str">
        <f>IF(Table1[[#This Row],[RFM_Score]]="555","Champion", IF(AND(J11926&gt;=4,V11926&gt;=4),"Loyal", IF(U11926&lt;=2,"At Risk", IF(W11926&gt;=4,"Potential Loyalist","Others"))))</f>
        <v>Others</v>
      </c>
    </row>
    <row r="11927" spans="1:25">
      <c r="A11927" t="s">
        <v>2657</v>
      </c>
      <c r="B11927">
        <v>43</v>
      </c>
      <c r="C11927" t="s">
        <v>24</v>
      </c>
      <c r="D11927" t="s">
        <v>25</v>
      </c>
      <c r="E11927" s="6" t="s">
        <v>23997</v>
      </c>
      <c r="F11927" t="s">
        <v>26</v>
      </c>
      <c r="G11927">
        <v>1</v>
      </c>
      <c r="H11927">
        <v>0</v>
      </c>
      <c r="I11927">
        <v>50</v>
      </c>
      <c r="J11927">
        <v>2</v>
      </c>
      <c r="K11927">
        <v>16.97</v>
      </c>
      <c r="L11927" t="str">
        <f t="shared" si="1116"/>
        <v/>
      </c>
      <c r="M11927">
        <v>0</v>
      </c>
      <c r="N11927" t="str">
        <f t="shared" si="1117"/>
        <v/>
      </c>
      <c r="O11927">
        <v>22</v>
      </c>
      <c r="P11927" s="11">
        <v>0</v>
      </c>
      <c r="Q11927" s="11">
        <v>0.04</v>
      </c>
      <c r="R11927" s="12">
        <v>0</v>
      </c>
      <c r="S11927" t="s">
        <v>27</v>
      </c>
      <c r="T11927">
        <v>0</v>
      </c>
      <c r="U11927">
        <f t="shared" si="1118"/>
        <v>4</v>
      </c>
      <c r="V11927">
        <f t="shared" si="1119"/>
        <v>1</v>
      </c>
      <c r="W11927">
        <f t="shared" si="1120"/>
        <v>1</v>
      </c>
      <c r="X11927" t="str">
        <f t="shared" si="1121"/>
        <v>411</v>
      </c>
      <c r="Y11927" t="str">
        <f>IF(Table1[[#This Row],[RFM_Score]]="555","Champion", IF(AND(J11927&gt;=4,V11927&gt;=4),"Loyal", IF(U11927&lt;=2,"At Risk", IF(W11927&gt;=4,"Potential Loyalist","Others"))))</f>
        <v>Others</v>
      </c>
    </row>
    <row r="11928" spans="1:25">
      <c r="A11928" t="s">
        <v>9579</v>
      </c>
      <c r="B11928">
        <v>44</v>
      </c>
      <c r="C11928" t="s">
        <v>24</v>
      </c>
      <c r="D11928" t="s">
        <v>25</v>
      </c>
      <c r="E11928" s="6" t="s">
        <v>23998</v>
      </c>
      <c r="F11928" t="s">
        <v>26</v>
      </c>
      <c r="G11928">
        <v>2</v>
      </c>
      <c r="H11928">
        <v>1</v>
      </c>
      <c r="I11928">
        <v>47</v>
      </c>
      <c r="J11928">
        <v>2</v>
      </c>
      <c r="K11928">
        <v>16.77</v>
      </c>
      <c r="L11928" t="str">
        <f t="shared" si="1116"/>
        <v/>
      </c>
      <c r="M11928">
        <v>0</v>
      </c>
      <c r="N11928" t="str">
        <f t="shared" si="1117"/>
        <v/>
      </c>
      <c r="O11928">
        <v>6</v>
      </c>
      <c r="P11928" s="11">
        <v>0.5</v>
      </c>
      <c r="Q11928" s="11">
        <v>4.2553191489361701E-2</v>
      </c>
      <c r="R11928" s="12">
        <v>0</v>
      </c>
      <c r="S11928" t="s">
        <v>27</v>
      </c>
      <c r="T11928">
        <v>0</v>
      </c>
      <c r="U11928">
        <f t="shared" si="1118"/>
        <v>5</v>
      </c>
      <c r="V11928">
        <f t="shared" si="1119"/>
        <v>1</v>
      </c>
      <c r="W11928">
        <f t="shared" si="1120"/>
        <v>1</v>
      </c>
      <c r="X11928" t="str">
        <f t="shared" si="1121"/>
        <v>511</v>
      </c>
      <c r="Y11928" t="str">
        <f>IF(Table1[[#This Row],[RFM_Score]]="555","Champion", IF(AND(J11928&gt;=4,V11928&gt;=4),"Loyal", IF(U11928&lt;=2,"At Risk", IF(W11928&gt;=4,"Potential Loyalist","Others"))))</f>
        <v>Others</v>
      </c>
    </row>
    <row r="11929" spans="1:25">
      <c r="A11929" t="s">
        <v>625</v>
      </c>
      <c r="B11929">
        <v>44</v>
      </c>
      <c r="C11929" t="s">
        <v>19</v>
      </c>
      <c r="D11929" t="s">
        <v>41</v>
      </c>
      <c r="E11929" s="6" t="s">
        <v>23999</v>
      </c>
      <c r="F11929" t="s">
        <v>26</v>
      </c>
      <c r="G11929">
        <v>1</v>
      </c>
      <c r="H11929">
        <v>1</v>
      </c>
      <c r="I11929">
        <v>49</v>
      </c>
      <c r="J11929">
        <v>2</v>
      </c>
      <c r="K11929">
        <v>16.559999999999999</v>
      </c>
      <c r="L11929" t="str">
        <f t="shared" si="1116"/>
        <v/>
      </c>
      <c r="M11929">
        <v>0</v>
      </c>
      <c r="N11929" t="str">
        <f t="shared" si="1117"/>
        <v/>
      </c>
      <c r="O11929">
        <v>33</v>
      </c>
      <c r="P11929" s="11">
        <v>1</v>
      </c>
      <c r="Q11929" s="11">
        <v>4.08163265306122E-2</v>
      </c>
      <c r="R11929" s="12">
        <v>0</v>
      </c>
      <c r="S11929" t="s">
        <v>27</v>
      </c>
      <c r="T11929">
        <v>0</v>
      </c>
      <c r="U11929">
        <f t="shared" si="1118"/>
        <v>4</v>
      </c>
      <c r="V11929">
        <f t="shared" si="1119"/>
        <v>1</v>
      </c>
      <c r="W11929">
        <f t="shared" si="1120"/>
        <v>1</v>
      </c>
      <c r="X11929" t="str">
        <f t="shared" si="1121"/>
        <v>411</v>
      </c>
      <c r="Y11929" t="str">
        <f>IF(Table1[[#This Row],[RFM_Score]]="555","Champion", IF(AND(J11929&gt;=4,V11929&gt;=4),"Loyal", IF(U11929&lt;=2,"At Risk", IF(W11929&gt;=4,"Potential Loyalist","Others"))))</f>
        <v>Others</v>
      </c>
    </row>
    <row r="11930" spans="1:25">
      <c r="A11930" t="s">
        <v>7177</v>
      </c>
      <c r="B11930">
        <v>18</v>
      </c>
      <c r="C11930" t="s">
        <v>19</v>
      </c>
      <c r="D11930" t="s">
        <v>25</v>
      </c>
      <c r="E11930" s="6" t="s">
        <v>24000</v>
      </c>
      <c r="F11930" t="s">
        <v>60</v>
      </c>
      <c r="G11930">
        <v>4</v>
      </c>
      <c r="H11930">
        <v>2</v>
      </c>
      <c r="I11930">
        <v>46</v>
      </c>
      <c r="J11930">
        <v>1</v>
      </c>
      <c r="K11930">
        <v>16.54</v>
      </c>
      <c r="L11930" t="str">
        <f t="shared" si="1116"/>
        <v/>
      </c>
      <c r="M11930">
        <v>0</v>
      </c>
      <c r="N11930" t="str">
        <f t="shared" si="1117"/>
        <v/>
      </c>
      <c r="O11930">
        <v>14</v>
      </c>
      <c r="P11930" s="11">
        <v>0.5</v>
      </c>
      <c r="Q11930" s="11">
        <v>2.1739130434782601E-2</v>
      </c>
      <c r="R11930" s="12">
        <v>0</v>
      </c>
      <c r="S11930" t="s">
        <v>27</v>
      </c>
      <c r="T11930">
        <v>0</v>
      </c>
      <c r="U11930">
        <f t="shared" si="1118"/>
        <v>5</v>
      </c>
      <c r="V11930">
        <f t="shared" si="1119"/>
        <v>1</v>
      </c>
      <c r="W11930">
        <f t="shared" si="1120"/>
        <v>1</v>
      </c>
      <c r="X11930" t="str">
        <f t="shared" si="1121"/>
        <v>511</v>
      </c>
      <c r="Y11930" t="str">
        <f>IF(Table1[[#This Row],[RFM_Score]]="555","Champion", IF(AND(J11930&gt;=4,V11930&gt;=4),"Loyal", IF(U11930&lt;=2,"At Risk", IF(W11930&gt;=4,"Potential Loyalist","Others"))))</f>
        <v>Others</v>
      </c>
    </row>
    <row r="11931" spans="1:25">
      <c r="A11931" t="s">
        <v>1666</v>
      </c>
      <c r="B11931">
        <v>45</v>
      </c>
      <c r="C11931" t="s">
        <v>24</v>
      </c>
      <c r="D11931" t="s">
        <v>46</v>
      </c>
      <c r="E11931" s="6" t="s">
        <v>24001</v>
      </c>
      <c r="F11931" t="s">
        <v>60</v>
      </c>
      <c r="G11931">
        <v>7</v>
      </c>
      <c r="H11931">
        <v>2</v>
      </c>
      <c r="I11931">
        <v>36</v>
      </c>
      <c r="J11931">
        <v>0</v>
      </c>
      <c r="K11931">
        <v>16.46</v>
      </c>
      <c r="L11931" t="str">
        <f t="shared" si="1116"/>
        <v/>
      </c>
      <c r="M11931">
        <v>0</v>
      </c>
      <c r="N11931" t="str">
        <f t="shared" si="1117"/>
        <v/>
      </c>
      <c r="O11931">
        <v>26</v>
      </c>
      <c r="P11931" s="11">
        <v>0.28571428571428498</v>
      </c>
      <c r="Q11931" s="11">
        <v>0</v>
      </c>
      <c r="R11931" s="12">
        <v>0</v>
      </c>
      <c r="S11931" t="s">
        <v>27</v>
      </c>
      <c r="T11931">
        <v>0</v>
      </c>
      <c r="U11931">
        <f t="shared" si="1118"/>
        <v>4</v>
      </c>
      <c r="V11931">
        <f t="shared" si="1119"/>
        <v>1</v>
      </c>
      <c r="W11931">
        <f t="shared" si="1120"/>
        <v>1</v>
      </c>
      <c r="X11931" t="str">
        <f t="shared" si="1121"/>
        <v>411</v>
      </c>
      <c r="Y11931" t="str">
        <f>IF(Table1[[#This Row],[RFM_Score]]="555","Champion", IF(AND(J11931&gt;=4,V11931&gt;=4),"Loyal", IF(U11931&lt;=2,"At Risk", IF(W11931&gt;=4,"Potential Loyalist","Others"))))</f>
        <v>Others</v>
      </c>
    </row>
    <row r="11932" spans="1:25">
      <c r="A11932" t="s">
        <v>10476</v>
      </c>
      <c r="B11932">
        <v>27</v>
      </c>
      <c r="C11932" t="s">
        <v>24</v>
      </c>
      <c r="D11932" t="s">
        <v>25</v>
      </c>
      <c r="E11932" s="6" t="s">
        <v>24002</v>
      </c>
      <c r="F11932" t="s">
        <v>26</v>
      </c>
      <c r="G11932">
        <v>4</v>
      </c>
      <c r="H11932">
        <v>1</v>
      </c>
      <c r="I11932">
        <v>43</v>
      </c>
      <c r="J11932">
        <v>4</v>
      </c>
      <c r="K11932">
        <v>16.32</v>
      </c>
      <c r="L11932" t="str">
        <f t="shared" si="1116"/>
        <v/>
      </c>
      <c r="M11932">
        <v>0</v>
      </c>
      <c r="N11932" t="str">
        <f t="shared" si="1117"/>
        <v/>
      </c>
      <c r="O11932">
        <v>12</v>
      </c>
      <c r="P11932" s="11">
        <v>0.25</v>
      </c>
      <c r="Q11932" s="11">
        <v>9.3023255813953404E-2</v>
      </c>
      <c r="R11932" s="12">
        <v>0</v>
      </c>
      <c r="S11932" t="s">
        <v>27</v>
      </c>
      <c r="T11932">
        <v>1</v>
      </c>
      <c r="U11932">
        <f t="shared" si="1118"/>
        <v>5</v>
      </c>
      <c r="V11932">
        <f t="shared" si="1119"/>
        <v>1</v>
      </c>
      <c r="W11932">
        <f t="shared" si="1120"/>
        <v>1</v>
      </c>
      <c r="X11932" t="str">
        <f t="shared" si="1121"/>
        <v>511</v>
      </c>
      <c r="Y11932" t="str">
        <f>IF(Table1[[#This Row],[RFM_Score]]="555","Champion", IF(AND(J11932&gt;=4,V11932&gt;=4),"Loyal", IF(U11932&lt;=2,"At Risk", IF(W11932&gt;=4,"Potential Loyalist","Others"))))</f>
        <v>Others</v>
      </c>
    </row>
    <row r="11933" spans="1:25">
      <c r="A11933" t="s">
        <v>5049</v>
      </c>
      <c r="B11933">
        <v>35</v>
      </c>
      <c r="C11933" t="s">
        <v>24</v>
      </c>
      <c r="D11933" t="s">
        <v>25</v>
      </c>
      <c r="E11933" s="6" t="s">
        <v>24003</v>
      </c>
      <c r="F11933" t="s">
        <v>26</v>
      </c>
      <c r="G11933">
        <v>3</v>
      </c>
      <c r="H11933">
        <v>1</v>
      </c>
      <c r="I11933">
        <v>55</v>
      </c>
      <c r="J11933">
        <v>2</v>
      </c>
      <c r="K11933">
        <v>16.16</v>
      </c>
      <c r="L11933" t="str">
        <f t="shared" si="1116"/>
        <v/>
      </c>
      <c r="M11933">
        <v>0</v>
      </c>
      <c r="N11933" t="str">
        <f t="shared" si="1117"/>
        <v/>
      </c>
      <c r="O11933">
        <v>5</v>
      </c>
      <c r="P11933" s="11">
        <v>0.33333333333333298</v>
      </c>
      <c r="Q11933" s="11">
        <v>3.6363636363636299E-2</v>
      </c>
      <c r="R11933" s="12">
        <v>0</v>
      </c>
      <c r="S11933" t="s">
        <v>27</v>
      </c>
      <c r="T11933">
        <v>0</v>
      </c>
      <c r="U11933">
        <f t="shared" si="1118"/>
        <v>5</v>
      </c>
      <c r="V11933">
        <f t="shared" si="1119"/>
        <v>1</v>
      </c>
      <c r="W11933">
        <f t="shared" si="1120"/>
        <v>1</v>
      </c>
      <c r="X11933" t="str">
        <f t="shared" si="1121"/>
        <v>511</v>
      </c>
      <c r="Y11933" t="str">
        <f>IF(Table1[[#This Row],[RFM_Score]]="555","Champion", IF(AND(J11933&gt;=4,V11933&gt;=4),"Loyal", IF(U11933&lt;=2,"At Risk", IF(W11933&gt;=4,"Potential Loyalist","Others"))))</f>
        <v>Others</v>
      </c>
    </row>
    <row r="11934" spans="1:25">
      <c r="A11934" t="s">
        <v>8479</v>
      </c>
      <c r="B11934">
        <v>32</v>
      </c>
      <c r="C11934" t="s">
        <v>24</v>
      </c>
      <c r="D11934" t="s">
        <v>25</v>
      </c>
      <c r="E11934" s="6" t="s">
        <v>24004</v>
      </c>
      <c r="F11934" t="s">
        <v>26</v>
      </c>
      <c r="G11934">
        <v>2</v>
      </c>
      <c r="H11934">
        <v>0</v>
      </c>
      <c r="I11934">
        <v>63</v>
      </c>
      <c r="J11934">
        <v>1</v>
      </c>
      <c r="K11934">
        <v>15.72</v>
      </c>
      <c r="L11934" t="str">
        <f t="shared" si="1116"/>
        <v/>
      </c>
      <c r="M11934">
        <v>0</v>
      </c>
      <c r="N11934" t="str">
        <f t="shared" si="1117"/>
        <v/>
      </c>
      <c r="O11934">
        <v>0</v>
      </c>
      <c r="P11934" s="11">
        <v>0</v>
      </c>
      <c r="Q11934" s="11">
        <v>1.5873015873015799E-2</v>
      </c>
      <c r="R11934" s="12">
        <v>0</v>
      </c>
      <c r="S11934" t="s">
        <v>27</v>
      </c>
      <c r="T11934">
        <v>0</v>
      </c>
      <c r="U11934">
        <f t="shared" si="1118"/>
        <v>5</v>
      </c>
      <c r="V11934">
        <f t="shared" si="1119"/>
        <v>1</v>
      </c>
      <c r="W11934">
        <f t="shared" si="1120"/>
        <v>1</v>
      </c>
      <c r="X11934" t="str">
        <f t="shared" si="1121"/>
        <v>511</v>
      </c>
      <c r="Y11934" t="str">
        <f>IF(Table1[[#This Row],[RFM_Score]]="555","Champion", IF(AND(J11934&gt;=4,V11934&gt;=4),"Loyal", IF(U11934&lt;=2,"At Risk", IF(W11934&gt;=4,"Potential Loyalist","Others"))))</f>
        <v>Others</v>
      </c>
    </row>
    <row r="11935" spans="1:25">
      <c r="A11935" t="s">
        <v>12031</v>
      </c>
      <c r="B11935">
        <v>40</v>
      </c>
      <c r="C11935" t="s">
        <v>19</v>
      </c>
      <c r="D11935" t="s">
        <v>25</v>
      </c>
      <c r="E11935" s="6" t="s">
        <v>24005</v>
      </c>
      <c r="F11935" t="s">
        <v>30</v>
      </c>
      <c r="G11935">
        <v>1</v>
      </c>
      <c r="H11935">
        <v>0</v>
      </c>
      <c r="I11935">
        <v>54</v>
      </c>
      <c r="J11935">
        <v>0</v>
      </c>
      <c r="K11935">
        <v>15.72</v>
      </c>
      <c r="L11935" t="str">
        <f t="shared" si="1116"/>
        <v/>
      </c>
      <c r="M11935">
        <v>0</v>
      </c>
      <c r="N11935" t="str">
        <f t="shared" si="1117"/>
        <v/>
      </c>
      <c r="O11935">
        <v>12</v>
      </c>
      <c r="P11935" s="11">
        <v>0</v>
      </c>
      <c r="Q11935" s="11">
        <v>0</v>
      </c>
      <c r="R11935" s="12">
        <v>0</v>
      </c>
      <c r="S11935" t="s">
        <v>27</v>
      </c>
      <c r="T11935">
        <v>0</v>
      </c>
      <c r="U11935">
        <f t="shared" si="1118"/>
        <v>5</v>
      </c>
      <c r="V11935">
        <f t="shared" si="1119"/>
        <v>1</v>
      </c>
      <c r="W11935">
        <f t="shared" si="1120"/>
        <v>1</v>
      </c>
      <c r="X11935" t="str">
        <f t="shared" si="1121"/>
        <v>511</v>
      </c>
      <c r="Y11935" t="str">
        <f>IF(Table1[[#This Row],[RFM_Score]]="555","Champion", IF(AND(J11935&gt;=4,V11935&gt;=4),"Loyal", IF(U11935&lt;=2,"At Risk", IF(W11935&gt;=4,"Potential Loyalist","Others"))))</f>
        <v>Others</v>
      </c>
    </row>
    <row r="11936" spans="1:25">
      <c r="A11936" t="s">
        <v>8607</v>
      </c>
      <c r="B11936">
        <v>26</v>
      </c>
      <c r="C11936" t="s">
        <v>24</v>
      </c>
      <c r="D11936" t="s">
        <v>25</v>
      </c>
      <c r="E11936" s="6" t="s">
        <v>24006</v>
      </c>
      <c r="F11936" t="s">
        <v>26</v>
      </c>
      <c r="G11936">
        <v>2</v>
      </c>
      <c r="H11936">
        <v>0</v>
      </c>
      <c r="I11936">
        <v>47</v>
      </c>
      <c r="J11936">
        <v>1</v>
      </c>
      <c r="K11936">
        <v>15.68</v>
      </c>
      <c r="L11936" t="str">
        <f t="shared" si="1116"/>
        <v/>
      </c>
      <c r="M11936">
        <v>0</v>
      </c>
      <c r="N11936" t="str">
        <f t="shared" si="1117"/>
        <v/>
      </c>
      <c r="O11936">
        <v>33</v>
      </c>
      <c r="P11936" s="11">
        <v>0</v>
      </c>
      <c r="Q11936" s="11">
        <v>2.1276595744680799E-2</v>
      </c>
      <c r="R11936" s="12">
        <v>0</v>
      </c>
      <c r="S11936" t="s">
        <v>27</v>
      </c>
      <c r="T11936">
        <v>0</v>
      </c>
      <c r="U11936">
        <f t="shared" si="1118"/>
        <v>4</v>
      </c>
      <c r="V11936">
        <f t="shared" si="1119"/>
        <v>1</v>
      </c>
      <c r="W11936">
        <f t="shared" si="1120"/>
        <v>1</v>
      </c>
      <c r="X11936" t="str">
        <f t="shared" si="1121"/>
        <v>411</v>
      </c>
      <c r="Y11936" t="str">
        <f>IF(Table1[[#This Row],[RFM_Score]]="555","Champion", IF(AND(J11936&gt;=4,V11936&gt;=4),"Loyal", IF(U11936&lt;=2,"At Risk", IF(W11936&gt;=4,"Potential Loyalist","Others"))))</f>
        <v>Others</v>
      </c>
    </row>
    <row r="11937" spans="1:25">
      <c r="A11937" t="s">
        <v>11028</v>
      </c>
      <c r="B11937">
        <v>44</v>
      </c>
      <c r="C11937" t="s">
        <v>24</v>
      </c>
      <c r="D11937" t="s">
        <v>29</v>
      </c>
      <c r="E11937" s="6" t="s">
        <v>24007</v>
      </c>
      <c r="F11937" t="s">
        <v>30</v>
      </c>
      <c r="G11937">
        <v>1</v>
      </c>
      <c r="H11937">
        <v>0</v>
      </c>
      <c r="I11937">
        <v>52</v>
      </c>
      <c r="J11937">
        <v>2</v>
      </c>
      <c r="K11937">
        <v>15.68</v>
      </c>
      <c r="L11937" t="str">
        <f t="shared" si="1116"/>
        <v/>
      </c>
      <c r="M11937">
        <v>0</v>
      </c>
      <c r="N11937" t="str">
        <f t="shared" si="1117"/>
        <v/>
      </c>
      <c r="O11937">
        <v>82</v>
      </c>
      <c r="P11937" s="11">
        <v>0</v>
      </c>
      <c r="Q11937" s="11">
        <v>3.8461538461538401E-2</v>
      </c>
      <c r="R11937" s="12">
        <v>0</v>
      </c>
      <c r="S11937" t="s">
        <v>27</v>
      </c>
      <c r="T11937">
        <v>0</v>
      </c>
      <c r="U11937">
        <f t="shared" si="1118"/>
        <v>2</v>
      </c>
      <c r="V11937">
        <f t="shared" si="1119"/>
        <v>1</v>
      </c>
      <c r="W11937">
        <f t="shared" si="1120"/>
        <v>1</v>
      </c>
      <c r="X11937" t="str">
        <f t="shared" si="1121"/>
        <v>211</v>
      </c>
      <c r="Y11937" t="str">
        <f>IF(Table1[[#This Row],[RFM_Score]]="555","Champion", IF(AND(J11937&gt;=4,V11937&gt;=4),"Loyal", IF(U11937&lt;=2,"At Risk", IF(W11937&gt;=4,"Potential Loyalist","Others"))))</f>
        <v>At Risk</v>
      </c>
    </row>
    <row r="11938" spans="1:25">
      <c r="A11938" t="s">
        <v>5082</v>
      </c>
      <c r="B11938">
        <v>47</v>
      </c>
      <c r="C11938" t="s">
        <v>24</v>
      </c>
      <c r="D11938" t="s">
        <v>25</v>
      </c>
      <c r="E11938" s="6" t="s">
        <v>24008</v>
      </c>
      <c r="F11938" t="s">
        <v>37</v>
      </c>
      <c r="G11938">
        <v>1</v>
      </c>
      <c r="H11938">
        <v>0</v>
      </c>
      <c r="I11938">
        <v>42</v>
      </c>
      <c r="J11938">
        <v>0</v>
      </c>
      <c r="K11938">
        <v>15.42</v>
      </c>
      <c r="L11938" t="str">
        <f t="shared" si="1116"/>
        <v/>
      </c>
      <c r="M11938">
        <v>0</v>
      </c>
      <c r="N11938" t="str">
        <f t="shared" si="1117"/>
        <v/>
      </c>
      <c r="O11938">
        <v>27</v>
      </c>
      <c r="P11938" s="11">
        <v>0</v>
      </c>
      <c r="Q11938" s="11">
        <v>0</v>
      </c>
      <c r="R11938" s="12">
        <v>0</v>
      </c>
      <c r="S11938" t="s">
        <v>27</v>
      </c>
      <c r="T11938">
        <v>0</v>
      </c>
      <c r="U11938">
        <f t="shared" si="1118"/>
        <v>4</v>
      </c>
      <c r="V11938">
        <f t="shared" si="1119"/>
        <v>1</v>
      </c>
      <c r="W11938">
        <f t="shared" si="1120"/>
        <v>1</v>
      </c>
      <c r="X11938" t="str">
        <f t="shared" si="1121"/>
        <v>411</v>
      </c>
      <c r="Y11938" t="str">
        <f>IF(Table1[[#This Row],[RFM_Score]]="555","Champion", IF(AND(J11938&gt;=4,V11938&gt;=4),"Loyal", IF(U11938&lt;=2,"At Risk", IF(W11938&gt;=4,"Potential Loyalist","Others"))))</f>
        <v>Others</v>
      </c>
    </row>
    <row r="11939" spans="1:25">
      <c r="A11939" t="s">
        <v>8961</v>
      </c>
      <c r="B11939">
        <v>21</v>
      </c>
      <c r="C11939" t="s">
        <v>33</v>
      </c>
      <c r="D11939" t="s">
        <v>20</v>
      </c>
      <c r="E11939" s="6" t="s">
        <v>24009</v>
      </c>
      <c r="F11939" t="s">
        <v>60</v>
      </c>
      <c r="G11939">
        <v>4</v>
      </c>
      <c r="H11939">
        <v>0</v>
      </c>
      <c r="I11939">
        <v>60</v>
      </c>
      <c r="J11939">
        <v>3</v>
      </c>
      <c r="K11939">
        <v>14.9</v>
      </c>
      <c r="L11939" t="str">
        <f t="shared" si="1116"/>
        <v/>
      </c>
      <c r="M11939">
        <v>0</v>
      </c>
      <c r="N11939" t="str">
        <f t="shared" si="1117"/>
        <v/>
      </c>
      <c r="O11939">
        <v>31</v>
      </c>
      <c r="P11939" s="11">
        <v>0</v>
      </c>
      <c r="Q11939" s="11">
        <v>0.05</v>
      </c>
      <c r="R11939" s="12">
        <v>0</v>
      </c>
      <c r="S11939" t="s">
        <v>27</v>
      </c>
      <c r="T11939">
        <v>0</v>
      </c>
      <c r="U11939">
        <f t="shared" si="1118"/>
        <v>4</v>
      </c>
      <c r="V11939">
        <f t="shared" si="1119"/>
        <v>1</v>
      </c>
      <c r="W11939">
        <f t="shared" si="1120"/>
        <v>1</v>
      </c>
      <c r="X11939" t="str">
        <f t="shared" si="1121"/>
        <v>411</v>
      </c>
      <c r="Y11939" t="str">
        <f>IF(Table1[[#This Row],[RFM_Score]]="555","Champion", IF(AND(J11939&gt;=4,V11939&gt;=4),"Loyal", IF(U11939&lt;=2,"At Risk", IF(W11939&gt;=4,"Potential Loyalist","Others"))))</f>
        <v>Others</v>
      </c>
    </row>
    <row r="11940" spans="1:25">
      <c r="A11940" t="s">
        <v>4425</v>
      </c>
      <c r="B11940">
        <v>36</v>
      </c>
      <c r="C11940" t="s">
        <v>19</v>
      </c>
      <c r="D11940" t="s">
        <v>35</v>
      </c>
      <c r="E11940" s="6" t="s">
        <v>24010</v>
      </c>
      <c r="F11940" t="s">
        <v>30</v>
      </c>
      <c r="G11940">
        <v>1</v>
      </c>
      <c r="H11940">
        <v>1</v>
      </c>
      <c r="I11940">
        <v>49</v>
      </c>
      <c r="J11940">
        <v>2</v>
      </c>
      <c r="K11940">
        <v>14.74</v>
      </c>
      <c r="L11940" t="str">
        <f t="shared" si="1116"/>
        <v/>
      </c>
      <c r="M11940">
        <v>0</v>
      </c>
      <c r="N11940" t="str">
        <f t="shared" si="1117"/>
        <v/>
      </c>
      <c r="O11940">
        <v>241</v>
      </c>
      <c r="P11940" s="11">
        <v>1</v>
      </c>
      <c r="Q11940" s="11">
        <v>4.08163265306122E-2</v>
      </c>
      <c r="R11940" s="12">
        <v>0</v>
      </c>
      <c r="S11940" t="s">
        <v>27</v>
      </c>
      <c r="T11940">
        <v>1</v>
      </c>
      <c r="U11940">
        <f t="shared" si="1118"/>
        <v>1</v>
      </c>
      <c r="V11940">
        <f t="shared" si="1119"/>
        <v>1</v>
      </c>
      <c r="W11940">
        <f t="shared" si="1120"/>
        <v>1</v>
      </c>
      <c r="X11940" t="str">
        <f t="shared" si="1121"/>
        <v>111</v>
      </c>
      <c r="Y11940" t="str">
        <f>IF(Table1[[#This Row],[RFM_Score]]="555","Champion", IF(AND(J11940&gt;=4,V11940&gt;=4),"Loyal", IF(U11940&lt;=2,"At Risk", IF(W11940&gt;=4,"Potential Loyalist","Others"))))</f>
        <v>At Risk</v>
      </c>
    </row>
    <row r="11941" spans="1:25">
      <c r="A11941" t="s">
        <v>2495</v>
      </c>
      <c r="B11941">
        <v>40</v>
      </c>
      <c r="C11941" t="s">
        <v>19</v>
      </c>
      <c r="D11941" t="s">
        <v>25</v>
      </c>
      <c r="E11941" s="6" t="s">
        <v>24011</v>
      </c>
      <c r="F11941" t="s">
        <v>60</v>
      </c>
      <c r="G11941">
        <v>2</v>
      </c>
      <c r="H11941">
        <v>1</v>
      </c>
      <c r="I11941">
        <v>35</v>
      </c>
      <c r="J11941">
        <v>2</v>
      </c>
      <c r="K11941">
        <v>14.11</v>
      </c>
      <c r="L11941" t="str">
        <f t="shared" si="1116"/>
        <v/>
      </c>
      <c r="M11941">
        <v>0</v>
      </c>
      <c r="N11941" t="str">
        <f t="shared" si="1117"/>
        <v/>
      </c>
      <c r="O11941">
        <v>58</v>
      </c>
      <c r="P11941" s="11">
        <v>0.5</v>
      </c>
      <c r="Q11941" s="11">
        <v>5.7142857142857099E-2</v>
      </c>
      <c r="R11941" s="12">
        <v>0</v>
      </c>
      <c r="S11941" t="s">
        <v>27</v>
      </c>
      <c r="T11941">
        <v>0</v>
      </c>
      <c r="U11941">
        <f t="shared" si="1118"/>
        <v>3</v>
      </c>
      <c r="V11941">
        <f t="shared" si="1119"/>
        <v>1</v>
      </c>
      <c r="W11941">
        <f t="shared" si="1120"/>
        <v>1</v>
      </c>
      <c r="X11941" t="str">
        <f t="shared" si="1121"/>
        <v>311</v>
      </c>
      <c r="Y11941" t="str">
        <f>IF(Table1[[#This Row],[RFM_Score]]="555","Champion", IF(AND(J11941&gt;=4,V11941&gt;=4),"Loyal", IF(U11941&lt;=2,"At Risk", IF(W11941&gt;=4,"Potential Loyalist","Others"))))</f>
        <v>Others</v>
      </c>
    </row>
    <row r="11942" spans="1:25">
      <c r="A11942" t="s">
        <v>11831</v>
      </c>
      <c r="B11942">
        <v>50</v>
      </c>
      <c r="C11942" t="s">
        <v>24</v>
      </c>
      <c r="D11942" t="s">
        <v>25</v>
      </c>
      <c r="E11942" s="6" t="s">
        <v>24012</v>
      </c>
      <c r="F11942" t="s">
        <v>21</v>
      </c>
      <c r="G11942">
        <v>1</v>
      </c>
      <c r="H11942">
        <v>0</v>
      </c>
      <c r="I11942">
        <v>45</v>
      </c>
      <c r="J11942">
        <v>4</v>
      </c>
      <c r="K11942">
        <v>14.01</v>
      </c>
      <c r="L11942" t="str">
        <f t="shared" si="1116"/>
        <v/>
      </c>
      <c r="M11942">
        <v>0</v>
      </c>
      <c r="N11942" t="str">
        <f t="shared" si="1117"/>
        <v/>
      </c>
      <c r="O11942">
        <v>64</v>
      </c>
      <c r="P11942" s="11">
        <v>0</v>
      </c>
      <c r="Q11942" s="11">
        <v>8.8888888888888795E-2</v>
      </c>
      <c r="R11942" s="12">
        <v>0</v>
      </c>
      <c r="S11942" t="s">
        <v>27</v>
      </c>
      <c r="T11942">
        <v>0</v>
      </c>
      <c r="U11942">
        <f t="shared" si="1118"/>
        <v>3</v>
      </c>
      <c r="V11942">
        <f t="shared" si="1119"/>
        <v>1</v>
      </c>
      <c r="W11942">
        <f t="shared" si="1120"/>
        <v>1</v>
      </c>
      <c r="X11942" t="str">
        <f t="shared" si="1121"/>
        <v>311</v>
      </c>
      <c r="Y11942" t="str">
        <f>IF(Table1[[#This Row],[RFM_Score]]="555","Champion", IF(AND(J11942&gt;=4,V11942&gt;=4),"Loyal", IF(U11942&lt;=2,"At Risk", IF(W11942&gt;=4,"Potential Loyalist","Others"))))</f>
        <v>Others</v>
      </c>
    </row>
    <row r="11943" spans="1:25">
      <c r="A11943" t="s">
        <v>5566</v>
      </c>
      <c r="B11943">
        <v>33</v>
      </c>
      <c r="C11943" t="s">
        <v>19</v>
      </c>
      <c r="D11943" t="s">
        <v>25</v>
      </c>
      <c r="E11943" s="6" t="s">
        <v>24013</v>
      </c>
      <c r="F11943" t="s">
        <v>26</v>
      </c>
      <c r="G11943">
        <v>0</v>
      </c>
      <c r="H11943">
        <v>0</v>
      </c>
      <c r="I11943">
        <v>44</v>
      </c>
      <c r="J11943">
        <v>3</v>
      </c>
      <c r="K11943">
        <v>13.95</v>
      </c>
      <c r="L11943" t="str">
        <f t="shared" si="1116"/>
        <v/>
      </c>
      <c r="M11943">
        <v>0</v>
      </c>
      <c r="N11943" t="str">
        <f t="shared" si="1117"/>
        <v/>
      </c>
      <c r="O11943">
        <v>3</v>
      </c>
      <c r="P11943" s="11">
        <v>0</v>
      </c>
      <c r="Q11943" s="11">
        <v>6.8181818181818094E-2</v>
      </c>
      <c r="R11943" s="12">
        <v>0</v>
      </c>
      <c r="S11943" t="s">
        <v>27</v>
      </c>
      <c r="T11943">
        <v>0</v>
      </c>
      <c r="U11943">
        <f t="shared" si="1118"/>
        <v>5</v>
      </c>
      <c r="V11943">
        <f t="shared" si="1119"/>
        <v>1</v>
      </c>
      <c r="W11943">
        <f t="shared" si="1120"/>
        <v>1</v>
      </c>
      <c r="X11943" t="str">
        <f t="shared" si="1121"/>
        <v>511</v>
      </c>
      <c r="Y11943" t="str">
        <f>IF(Table1[[#This Row],[RFM_Score]]="555","Champion", IF(AND(J11943&gt;=4,V11943&gt;=4),"Loyal", IF(U11943&lt;=2,"At Risk", IF(W11943&gt;=4,"Potential Loyalist","Others"))))</f>
        <v>Others</v>
      </c>
    </row>
    <row r="11944" spans="1:25">
      <c r="A11944" t="s">
        <v>1491</v>
      </c>
      <c r="B11944">
        <v>41</v>
      </c>
      <c r="C11944" t="s">
        <v>24</v>
      </c>
      <c r="D11944" t="s">
        <v>25</v>
      </c>
      <c r="E11944" s="6" t="s">
        <v>24014</v>
      </c>
      <c r="F11944" t="s">
        <v>26</v>
      </c>
      <c r="G11944">
        <v>3</v>
      </c>
      <c r="H11944">
        <v>1</v>
      </c>
      <c r="I11944">
        <v>54</v>
      </c>
      <c r="J11944">
        <v>0</v>
      </c>
      <c r="K11944">
        <v>13.45</v>
      </c>
      <c r="L11944" t="str">
        <f t="shared" si="1116"/>
        <v/>
      </c>
      <c r="M11944">
        <v>0</v>
      </c>
      <c r="N11944" t="str">
        <f t="shared" si="1117"/>
        <v/>
      </c>
      <c r="O11944">
        <v>31</v>
      </c>
      <c r="P11944" s="11">
        <v>0.33333333333333298</v>
      </c>
      <c r="Q11944" s="11">
        <v>0</v>
      </c>
      <c r="R11944" s="12">
        <v>0</v>
      </c>
      <c r="S11944" t="s">
        <v>27</v>
      </c>
      <c r="T11944">
        <v>0</v>
      </c>
      <c r="U11944">
        <f t="shared" si="1118"/>
        <v>4</v>
      </c>
      <c r="V11944">
        <f t="shared" si="1119"/>
        <v>1</v>
      </c>
      <c r="W11944">
        <f t="shared" si="1120"/>
        <v>1</v>
      </c>
      <c r="X11944" t="str">
        <f t="shared" si="1121"/>
        <v>411</v>
      </c>
      <c r="Y11944" t="str">
        <f>IF(Table1[[#This Row],[RFM_Score]]="555","Champion", IF(AND(J11944&gt;=4,V11944&gt;=4),"Loyal", IF(U11944&lt;=2,"At Risk", IF(W11944&gt;=4,"Potential Loyalist","Others"))))</f>
        <v>Others</v>
      </c>
    </row>
    <row r="11945" spans="1:25">
      <c r="A11945" t="s">
        <v>128</v>
      </c>
      <c r="B11945">
        <v>46</v>
      </c>
      <c r="C11945" t="s">
        <v>19</v>
      </c>
      <c r="D11945" t="s">
        <v>46</v>
      </c>
      <c r="E11945" s="6" t="s">
        <v>24015</v>
      </c>
      <c r="F11945" t="s">
        <v>26</v>
      </c>
      <c r="G11945">
        <v>1</v>
      </c>
      <c r="H11945">
        <v>0</v>
      </c>
      <c r="I11945">
        <v>46</v>
      </c>
      <c r="J11945">
        <v>4</v>
      </c>
      <c r="K11945">
        <v>13.39</v>
      </c>
      <c r="L11945" t="str">
        <f t="shared" si="1116"/>
        <v/>
      </c>
      <c r="M11945">
        <v>0</v>
      </c>
      <c r="N11945" t="str">
        <f t="shared" si="1117"/>
        <v/>
      </c>
      <c r="O11945">
        <v>50</v>
      </c>
      <c r="P11945" s="11">
        <v>0</v>
      </c>
      <c r="Q11945" s="11">
        <v>8.6956521739130405E-2</v>
      </c>
      <c r="R11945" s="12">
        <v>0</v>
      </c>
      <c r="S11945" t="s">
        <v>27</v>
      </c>
      <c r="T11945">
        <v>0</v>
      </c>
      <c r="U11945">
        <f t="shared" si="1118"/>
        <v>3</v>
      </c>
      <c r="V11945">
        <f t="shared" si="1119"/>
        <v>1</v>
      </c>
      <c r="W11945">
        <f t="shared" si="1120"/>
        <v>1</v>
      </c>
      <c r="X11945" t="str">
        <f t="shared" si="1121"/>
        <v>311</v>
      </c>
      <c r="Y11945" t="str">
        <f>IF(Table1[[#This Row],[RFM_Score]]="555","Champion", IF(AND(J11945&gt;=4,V11945&gt;=4),"Loyal", IF(U11945&lt;=2,"At Risk", IF(W11945&gt;=4,"Potential Loyalist","Others"))))</f>
        <v>Others</v>
      </c>
    </row>
    <row r="11946" spans="1:25">
      <c r="A11946" t="s">
        <v>961</v>
      </c>
      <c r="B11946">
        <v>49</v>
      </c>
      <c r="C11946" t="s">
        <v>24</v>
      </c>
      <c r="D11946" t="s">
        <v>29</v>
      </c>
      <c r="E11946" s="6" t="s">
        <v>24016</v>
      </c>
      <c r="F11946" t="s">
        <v>21</v>
      </c>
      <c r="G11946">
        <v>3</v>
      </c>
      <c r="H11946">
        <v>0</v>
      </c>
      <c r="I11946">
        <v>51</v>
      </c>
      <c r="J11946">
        <v>3</v>
      </c>
      <c r="K11946">
        <v>13.31</v>
      </c>
      <c r="L11946" t="str">
        <f t="shared" si="1116"/>
        <v/>
      </c>
      <c r="M11946">
        <v>0</v>
      </c>
      <c r="N11946" t="str">
        <f t="shared" si="1117"/>
        <v/>
      </c>
      <c r="O11946">
        <v>40</v>
      </c>
      <c r="P11946" s="11">
        <v>0</v>
      </c>
      <c r="Q11946" s="11">
        <v>5.8823529411764698E-2</v>
      </c>
      <c r="R11946" s="12">
        <v>0</v>
      </c>
      <c r="S11946" t="s">
        <v>27</v>
      </c>
      <c r="T11946">
        <v>0</v>
      </c>
      <c r="U11946">
        <f t="shared" si="1118"/>
        <v>4</v>
      </c>
      <c r="V11946">
        <f t="shared" si="1119"/>
        <v>1</v>
      </c>
      <c r="W11946">
        <f t="shared" si="1120"/>
        <v>1</v>
      </c>
      <c r="X11946" t="str">
        <f t="shared" si="1121"/>
        <v>411</v>
      </c>
      <c r="Y11946" t="str">
        <f>IF(Table1[[#This Row],[RFM_Score]]="555","Champion", IF(AND(J11946&gt;=4,V11946&gt;=4),"Loyal", IF(U11946&lt;=2,"At Risk", IF(W11946&gt;=4,"Potential Loyalist","Others"))))</f>
        <v>Others</v>
      </c>
    </row>
    <row r="11947" spans="1:25">
      <c r="A11947" t="s">
        <v>2309</v>
      </c>
      <c r="B11947">
        <v>26</v>
      </c>
      <c r="C11947" t="s">
        <v>19</v>
      </c>
      <c r="D11947" t="s">
        <v>20</v>
      </c>
      <c r="E11947" s="6" t="s">
        <v>24017</v>
      </c>
      <c r="F11947" t="s">
        <v>21</v>
      </c>
      <c r="G11947">
        <v>3</v>
      </c>
      <c r="H11947">
        <v>0</v>
      </c>
      <c r="I11947">
        <v>55</v>
      </c>
      <c r="J11947">
        <v>3</v>
      </c>
      <c r="K11947">
        <v>13.19</v>
      </c>
      <c r="L11947" t="str">
        <f t="shared" si="1116"/>
        <v/>
      </c>
      <c r="M11947">
        <v>0</v>
      </c>
      <c r="N11947" t="str">
        <f t="shared" si="1117"/>
        <v/>
      </c>
      <c r="O11947">
        <v>40</v>
      </c>
      <c r="P11947" s="11">
        <v>0</v>
      </c>
      <c r="Q11947" s="11">
        <v>5.4545454545454501E-2</v>
      </c>
      <c r="R11947" s="12">
        <v>0</v>
      </c>
      <c r="S11947" t="s">
        <v>27</v>
      </c>
      <c r="T11947">
        <v>0</v>
      </c>
      <c r="U11947">
        <f t="shared" si="1118"/>
        <v>4</v>
      </c>
      <c r="V11947">
        <f t="shared" si="1119"/>
        <v>1</v>
      </c>
      <c r="W11947">
        <f t="shared" si="1120"/>
        <v>1</v>
      </c>
      <c r="X11947" t="str">
        <f t="shared" si="1121"/>
        <v>411</v>
      </c>
      <c r="Y11947" t="str">
        <f>IF(Table1[[#This Row],[RFM_Score]]="555","Champion", IF(AND(J11947&gt;=4,V11947&gt;=4),"Loyal", IF(U11947&lt;=2,"At Risk", IF(W11947&gt;=4,"Potential Loyalist","Others"))))</f>
        <v>Others</v>
      </c>
    </row>
    <row r="11948" spans="1:25">
      <c r="A11948" t="s">
        <v>6459</v>
      </c>
      <c r="B11948">
        <v>50</v>
      </c>
      <c r="C11948" t="s">
        <v>24</v>
      </c>
      <c r="D11948" t="s">
        <v>25</v>
      </c>
      <c r="E11948" s="6" t="s">
        <v>24018</v>
      </c>
      <c r="F11948" t="s">
        <v>37</v>
      </c>
      <c r="G11948">
        <v>1</v>
      </c>
      <c r="H11948">
        <v>0</v>
      </c>
      <c r="I11948">
        <v>49</v>
      </c>
      <c r="J11948">
        <v>4</v>
      </c>
      <c r="K11948">
        <v>13.14</v>
      </c>
      <c r="L11948" t="str">
        <f t="shared" si="1116"/>
        <v/>
      </c>
      <c r="M11948">
        <v>0</v>
      </c>
      <c r="N11948" t="str">
        <f t="shared" si="1117"/>
        <v/>
      </c>
      <c r="O11948">
        <v>24</v>
      </c>
      <c r="P11948" s="11">
        <v>0</v>
      </c>
      <c r="Q11948" s="11">
        <v>8.16326530612244E-2</v>
      </c>
      <c r="R11948" s="12">
        <v>0</v>
      </c>
      <c r="S11948" t="s">
        <v>27</v>
      </c>
      <c r="T11948">
        <v>1</v>
      </c>
      <c r="U11948">
        <f t="shared" si="1118"/>
        <v>4</v>
      </c>
      <c r="V11948">
        <f t="shared" si="1119"/>
        <v>1</v>
      </c>
      <c r="W11948">
        <f t="shared" si="1120"/>
        <v>1</v>
      </c>
      <c r="X11948" t="str">
        <f t="shared" si="1121"/>
        <v>411</v>
      </c>
      <c r="Y11948" t="str">
        <f>IF(Table1[[#This Row],[RFM_Score]]="555","Champion", IF(AND(J11948&gt;=4,V11948&gt;=4),"Loyal", IF(U11948&lt;=2,"At Risk", IF(W11948&gt;=4,"Potential Loyalist","Others"))))</f>
        <v>Others</v>
      </c>
    </row>
    <row r="11949" spans="1:25">
      <c r="A11949" t="s">
        <v>189</v>
      </c>
      <c r="B11949">
        <v>26</v>
      </c>
      <c r="C11949" t="s">
        <v>19</v>
      </c>
      <c r="D11949" t="s">
        <v>29</v>
      </c>
      <c r="E11949" s="6" t="s">
        <v>24019</v>
      </c>
      <c r="F11949" t="s">
        <v>30</v>
      </c>
      <c r="G11949">
        <v>2</v>
      </c>
      <c r="H11949">
        <v>1</v>
      </c>
      <c r="I11949">
        <v>48</v>
      </c>
      <c r="J11949">
        <v>3</v>
      </c>
      <c r="K11949">
        <v>13.11</v>
      </c>
      <c r="L11949" t="str">
        <f t="shared" si="1116"/>
        <v/>
      </c>
      <c r="M11949">
        <v>0</v>
      </c>
      <c r="N11949" t="str">
        <f t="shared" si="1117"/>
        <v/>
      </c>
      <c r="O11949">
        <v>58</v>
      </c>
      <c r="P11949" s="11">
        <v>0.5</v>
      </c>
      <c r="Q11949" s="11">
        <v>6.25E-2</v>
      </c>
      <c r="R11949" s="12">
        <v>0</v>
      </c>
      <c r="S11949" t="s">
        <v>27</v>
      </c>
      <c r="T11949">
        <v>0</v>
      </c>
      <c r="U11949">
        <f t="shared" si="1118"/>
        <v>3</v>
      </c>
      <c r="V11949">
        <f t="shared" si="1119"/>
        <v>1</v>
      </c>
      <c r="W11949">
        <f t="shared" si="1120"/>
        <v>1</v>
      </c>
      <c r="X11949" t="str">
        <f t="shared" si="1121"/>
        <v>311</v>
      </c>
      <c r="Y11949" t="str">
        <f>IF(Table1[[#This Row],[RFM_Score]]="555","Champion", IF(AND(J11949&gt;=4,V11949&gt;=4),"Loyal", IF(U11949&lt;=2,"At Risk", IF(W11949&gt;=4,"Potential Loyalist","Others"))))</f>
        <v>Others</v>
      </c>
    </row>
    <row r="11950" spans="1:25">
      <c r="A11950" t="s">
        <v>10369</v>
      </c>
      <c r="B11950">
        <v>57</v>
      </c>
      <c r="C11950" t="s">
        <v>19</v>
      </c>
      <c r="D11950" t="s">
        <v>49</v>
      </c>
      <c r="E11950" s="6" t="s">
        <v>24020</v>
      </c>
      <c r="F11950" t="s">
        <v>60</v>
      </c>
      <c r="G11950">
        <v>9</v>
      </c>
      <c r="H11950">
        <v>1</v>
      </c>
      <c r="I11950">
        <v>54</v>
      </c>
      <c r="J11950">
        <v>3</v>
      </c>
      <c r="K11950">
        <v>13.02</v>
      </c>
      <c r="L11950" t="str">
        <f t="shared" si="1116"/>
        <v/>
      </c>
      <c r="M11950">
        <v>0</v>
      </c>
      <c r="N11950" t="str">
        <f t="shared" si="1117"/>
        <v/>
      </c>
      <c r="O11950">
        <v>40</v>
      </c>
      <c r="P11950" s="11">
        <v>0.11111111111111099</v>
      </c>
      <c r="Q11950" s="11">
        <v>5.5555555555555497E-2</v>
      </c>
      <c r="R11950" s="12">
        <v>0</v>
      </c>
      <c r="S11950" t="s">
        <v>27</v>
      </c>
      <c r="T11950">
        <v>0</v>
      </c>
      <c r="U11950">
        <f t="shared" si="1118"/>
        <v>4</v>
      </c>
      <c r="V11950">
        <f t="shared" si="1119"/>
        <v>1</v>
      </c>
      <c r="W11950">
        <f t="shared" si="1120"/>
        <v>1</v>
      </c>
      <c r="X11950" t="str">
        <f t="shared" si="1121"/>
        <v>411</v>
      </c>
      <c r="Y11950" t="str">
        <f>IF(Table1[[#This Row],[RFM_Score]]="555","Champion", IF(AND(J11950&gt;=4,V11950&gt;=4),"Loyal", IF(U11950&lt;=2,"At Risk", IF(W11950&gt;=4,"Potential Loyalist","Others"))))</f>
        <v>Others</v>
      </c>
    </row>
    <row r="11951" spans="1:25">
      <c r="A11951" t="s">
        <v>4026</v>
      </c>
      <c r="B11951">
        <v>25</v>
      </c>
      <c r="C11951" t="s">
        <v>19</v>
      </c>
      <c r="D11951" t="s">
        <v>25</v>
      </c>
      <c r="E11951" s="6" t="s">
        <v>24021</v>
      </c>
      <c r="F11951" t="s">
        <v>62</v>
      </c>
      <c r="G11951">
        <v>3</v>
      </c>
      <c r="H11951">
        <v>1</v>
      </c>
      <c r="I11951">
        <v>48</v>
      </c>
      <c r="J11951">
        <v>2</v>
      </c>
      <c r="K11951">
        <v>12.61</v>
      </c>
      <c r="L11951" t="str">
        <f t="shared" si="1116"/>
        <v/>
      </c>
      <c r="M11951">
        <v>0</v>
      </c>
      <c r="N11951" t="str">
        <f t="shared" si="1117"/>
        <v/>
      </c>
      <c r="O11951">
        <v>22</v>
      </c>
      <c r="P11951" s="11">
        <v>0.33333333333333298</v>
      </c>
      <c r="Q11951" s="11">
        <v>4.1666666666666602E-2</v>
      </c>
      <c r="R11951" s="12">
        <v>0</v>
      </c>
      <c r="S11951" t="s">
        <v>27</v>
      </c>
      <c r="T11951">
        <v>0</v>
      </c>
      <c r="U11951">
        <f t="shared" si="1118"/>
        <v>4</v>
      </c>
      <c r="V11951">
        <f t="shared" si="1119"/>
        <v>1</v>
      </c>
      <c r="W11951">
        <f t="shared" si="1120"/>
        <v>1</v>
      </c>
      <c r="X11951" t="str">
        <f t="shared" si="1121"/>
        <v>411</v>
      </c>
      <c r="Y11951" t="str">
        <f>IF(Table1[[#This Row],[RFM_Score]]="555","Champion", IF(AND(J11951&gt;=4,V11951&gt;=4),"Loyal", IF(U11951&lt;=2,"At Risk", IF(W11951&gt;=4,"Potential Loyalist","Others"))))</f>
        <v>Others</v>
      </c>
    </row>
    <row r="11952" spans="1:25">
      <c r="A11952" t="s">
        <v>7782</v>
      </c>
      <c r="B11952">
        <v>25</v>
      </c>
      <c r="C11952" t="s">
        <v>24</v>
      </c>
      <c r="D11952" t="s">
        <v>25</v>
      </c>
      <c r="E11952" s="6" t="s">
        <v>24022</v>
      </c>
      <c r="F11952" t="s">
        <v>30</v>
      </c>
      <c r="G11952">
        <v>1</v>
      </c>
      <c r="H11952">
        <v>0</v>
      </c>
      <c r="I11952">
        <v>55</v>
      </c>
      <c r="J11952">
        <v>3</v>
      </c>
      <c r="K11952">
        <v>12.2</v>
      </c>
      <c r="L11952" t="str">
        <f t="shared" si="1116"/>
        <v/>
      </c>
      <c r="M11952">
        <v>0</v>
      </c>
      <c r="N11952" t="str">
        <f t="shared" si="1117"/>
        <v/>
      </c>
      <c r="O11952">
        <v>6</v>
      </c>
      <c r="P11952" s="11">
        <v>0</v>
      </c>
      <c r="Q11952" s="11">
        <v>5.4545454545454501E-2</v>
      </c>
      <c r="R11952" s="12">
        <v>0</v>
      </c>
      <c r="S11952" t="s">
        <v>27</v>
      </c>
      <c r="T11952">
        <v>1</v>
      </c>
      <c r="U11952">
        <f t="shared" si="1118"/>
        <v>5</v>
      </c>
      <c r="V11952">
        <f t="shared" si="1119"/>
        <v>1</v>
      </c>
      <c r="W11952">
        <f t="shared" si="1120"/>
        <v>1</v>
      </c>
      <c r="X11952" t="str">
        <f t="shared" si="1121"/>
        <v>511</v>
      </c>
      <c r="Y11952" t="str">
        <f>IF(Table1[[#This Row],[RFM_Score]]="555","Champion", IF(AND(J11952&gt;=4,V11952&gt;=4),"Loyal", IF(U11952&lt;=2,"At Risk", IF(W11952&gt;=4,"Potential Loyalist","Others"))))</f>
        <v>Others</v>
      </c>
    </row>
    <row r="11953" spans="1:25">
      <c r="A11953" t="s">
        <v>10732</v>
      </c>
      <c r="B11953">
        <v>22</v>
      </c>
      <c r="C11953" t="s">
        <v>19</v>
      </c>
      <c r="D11953" t="s">
        <v>35</v>
      </c>
      <c r="E11953" s="6" t="s">
        <v>24023</v>
      </c>
      <c r="F11953" t="s">
        <v>21</v>
      </c>
      <c r="G11953">
        <v>2</v>
      </c>
      <c r="H11953">
        <v>0</v>
      </c>
      <c r="I11953">
        <v>63</v>
      </c>
      <c r="J11953">
        <v>2</v>
      </c>
      <c r="K11953">
        <v>11.82</v>
      </c>
      <c r="L11953" t="str">
        <f t="shared" si="1116"/>
        <v/>
      </c>
      <c r="M11953">
        <v>0</v>
      </c>
      <c r="N11953" t="str">
        <f t="shared" si="1117"/>
        <v/>
      </c>
      <c r="O11953">
        <v>27</v>
      </c>
      <c r="P11953" s="11">
        <v>0</v>
      </c>
      <c r="Q11953" s="11">
        <v>3.1746031746031703E-2</v>
      </c>
      <c r="R11953" s="12">
        <v>0</v>
      </c>
      <c r="S11953" t="s">
        <v>27</v>
      </c>
      <c r="T11953">
        <v>0</v>
      </c>
      <c r="U11953">
        <f t="shared" si="1118"/>
        <v>4</v>
      </c>
      <c r="V11953">
        <f t="shared" si="1119"/>
        <v>1</v>
      </c>
      <c r="W11953">
        <f t="shared" si="1120"/>
        <v>1</v>
      </c>
      <c r="X11953" t="str">
        <f t="shared" si="1121"/>
        <v>411</v>
      </c>
      <c r="Y11953" t="str">
        <f>IF(Table1[[#This Row],[RFM_Score]]="555","Champion", IF(AND(J11953&gt;=4,V11953&gt;=4),"Loyal", IF(U11953&lt;=2,"At Risk", IF(W11953&gt;=4,"Potential Loyalist","Others"))))</f>
        <v>Others</v>
      </c>
    </row>
    <row r="11954" spans="1:25">
      <c r="A11954" t="s">
        <v>7143</v>
      </c>
      <c r="B11954">
        <v>18</v>
      </c>
      <c r="C11954" t="s">
        <v>19</v>
      </c>
      <c r="D11954" t="s">
        <v>29</v>
      </c>
      <c r="E11954" s="6" t="s">
        <v>24024</v>
      </c>
      <c r="F11954" t="s">
        <v>21</v>
      </c>
      <c r="G11954">
        <v>2</v>
      </c>
      <c r="H11954">
        <v>1</v>
      </c>
      <c r="I11954">
        <v>43</v>
      </c>
      <c r="J11954">
        <v>3</v>
      </c>
      <c r="K11954">
        <v>11.48</v>
      </c>
      <c r="L11954" t="str">
        <f t="shared" si="1116"/>
        <v/>
      </c>
      <c r="M11954">
        <v>0</v>
      </c>
      <c r="N11954" t="str">
        <f t="shared" si="1117"/>
        <v/>
      </c>
      <c r="O11954">
        <v>42</v>
      </c>
      <c r="P11954" s="11">
        <v>0.5</v>
      </c>
      <c r="Q11954" s="11">
        <v>6.9767441860465101E-2</v>
      </c>
      <c r="R11954" s="12">
        <v>0</v>
      </c>
      <c r="S11954" t="s">
        <v>27</v>
      </c>
      <c r="T11954">
        <v>0</v>
      </c>
      <c r="U11954">
        <f t="shared" si="1118"/>
        <v>3</v>
      </c>
      <c r="V11954">
        <f t="shared" si="1119"/>
        <v>1</v>
      </c>
      <c r="W11954">
        <f t="shared" si="1120"/>
        <v>1</v>
      </c>
      <c r="X11954" t="str">
        <f t="shared" si="1121"/>
        <v>311</v>
      </c>
      <c r="Y11954" t="str">
        <f>IF(Table1[[#This Row],[RFM_Score]]="555","Champion", IF(AND(J11954&gt;=4,V11954&gt;=4),"Loyal", IF(U11954&lt;=2,"At Risk", IF(W11954&gt;=4,"Potential Loyalist","Others"))))</f>
        <v>Others</v>
      </c>
    </row>
    <row r="11955" spans="1:25">
      <c r="A11955" t="s">
        <v>3635</v>
      </c>
      <c r="B11955">
        <v>39</v>
      </c>
      <c r="C11955" t="s">
        <v>24</v>
      </c>
      <c r="D11955" t="s">
        <v>46</v>
      </c>
      <c r="E11955" s="6" t="s">
        <v>24025</v>
      </c>
      <c r="F11955" t="s">
        <v>30</v>
      </c>
      <c r="G11955">
        <v>2</v>
      </c>
      <c r="H11955">
        <v>0</v>
      </c>
      <c r="I11955">
        <v>64</v>
      </c>
      <c r="J11955">
        <v>5</v>
      </c>
      <c r="K11955">
        <v>11.45</v>
      </c>
      <c r="L11955" t="str">
        <f t="shared" si="1116"/>
        <v/>
      </c>
      <c r="M11955">
        <v>0</v>
      </c>
      <c r="N11955" t="str">
        <f t="shared" si="1117"/>
        <v/>
      </c>
      <c r="O11955">
        <v>13</v>
      </c>
      <c r="P11955" s="11">
        <v>0</v>
      </c>
      <c r="Q11955" s="11">
        <v>7.8125E-2</v>
      </c>
      <c r="R11955" s="12">
        <v>0</v>
      </c>
      <c r="S11955" t="s">
        <v>27</v>
      </c>
      <c r="T11955">
        <v>0</v>
      </c>
      <c r="U11955">
        <f t="shared" si="1118"/>
        <v>5</v>
      </c>
      <c r="V11955">
        <f t="shared" si="1119"/>
        <v>1</v>
      </c>
      <c r="W11955">
        <f t="shared" si="1120"/>
        <v>1</v>
      </c>
      <c r="X11955" t="str">
        <f t="shared" si="1121"/>
        <v>511</v>
      </c>
      <c r="Y11955" t="str">
        <f>IF(Table1[[#This Row],[RFM_Score]]="555","Champion", IF(AND(J11955&gt;=4,V11955&gt;=4),"Loyal", IF(U11955&lt;=2,"At Risk", IF(W11955&gt;=4,"Potential Loyalist","Others"))))</f>
        <v>Others</v>
      </c>
    </row>
    <row r="11956" spans="1:25">
      <c r="A11956" t="s">
        <v>1075</v>
      </c>
      <c r="B11956">
        <v>37</v>
      </c>
      <c r="C11956" t="s">
        <v>24</v>
      </c>
      <c r="D11956" t="s">
        <v>41</v>
      </c>
      <c r="E11956" s="6" t="s">
        <v>24026</v>
      </c>
      <c r="F11956" t="s">
        <v>30</v>
      </c>
      <c r="G11956">
        <v>2</v>
      </c>
      <c r="H11956">
        <v>0</v>
      </c>
      <c r="I11956">
        <v>46</v>
      </c>
      <c r="J11956">
        <v>6</v>
      </c>
      <c r="K11956">
        <v>11.42</v>
      </c>
      <c r="L11956" t="str">
        <f t="shared" si="1116"/>
        <v/>
      </c>
      <c r="M11956">
        <v>0</v>
      </c>
      <c r="N11956" t="str">
        <f t="shared" si="1117"/>
        <v/>
      </c>
      <c r="O11956">
        <v>48</v>
      </c>
      <c r="P11956" s="11">
        <v>0</v>
      </c>
      <c r="Q11956" s="11">
        <v>0.13043478260869501</v>
      </c>
      <c r="R11956" s="12">
        <v>0</v>
      </c>
      <c r="S11956" t="s">
        <v>27</v>
      </c>
      <c r="T11956">
        <v>0</v>
      </c>
      <c r="U11956">
        <f t="shared" si="1118"/>
        <v>3</v>
      </c>
      <c r="V11956">
        <f t="shared" si="1119"/>
        <v>1</v>
      </c>
      <c r="W11956">
        <f t="shared" si="1120"/>
        <v>1</v>
      </c>
      <c r="X11956" t="str">
        <f t="shared" si="1121"/>
        <v>311</v>
      </c>
      <c r="Y11956" t="str">
        <f>IF(Table1[[#This Row],[RFM_Score]]="555","Champion", IF(AND(J11956&gt;=4,V11956&gt;=4),"Loyal", IF(U11956&lt;=2,"At Risk", IF(W11956&gt;=4,"Potential Loyalist","Others"))))</f>
        <v>Others</v>
      </c>
    </row>
    <row r="11957" spans="1:25">
      <c r="A11957" t="s">
        <v>2397</v>
      </c>
      <c r="B11957">
        <v>22</v>
      </c>
      <c r="C11957" t="s">
        <v>19</v>
      </c>
      <c r="D11957" t="s">
        <v>25</v>
      </c>
      <c r="E11957" s="6" t="s">
        <v>24027</v>
      </c>
      <c r="F11957" t="s">
        <v>30</v>
      </c>
      <c r="G11957">
        <v>1</v>
      </c>
      <c r="H11957">
        <v>0</v>
      </c>
      <c r="I11957">
        <v>49</v>
      </c>
      <c r="J11957">
        <v>5</v>
      </c>
      <c r="K11957">
        <v>11.34</v>
      </c>
      <c r="L11957" t="str">
        <f t="shared" si="1116"/>
        <v/>
      </c>
      <c r="M11957">
        <v>0</v>
      </c>
      <c r="N11957" t="str">
        <f t="shared" si="1117"/>
        <v/>
      </c>
      <c r="O11957">
        <v>38</v>
      </c>
      <c r="P11957" s="11">
        <v>0</v>
      </c>
      <c r="Q11957" s="11">
        <v>0.10204081632653</v>
      </c>
      <c r="R11957" s="12">
        <v>0</v>
      </c>
      <c r="S11957" t="s">
        <v>27</v>
      </c>
      <c r="T11957">
        <v>0</v>
      </c>
      <c r="U11957">
        <f t="shared" si="1118"/>
        <v>4</v>
      </c>
      <c r="V11957">
        <f t="shared" si="1119"/>
        <v>1</v>
      </c>
      <c r="W11957">
        <f t="shared" si="1120"/>
        <v>1</v>
      </c>
      <c r="X11957" t="str">
        <f t="shared" si="1121"/>
        <v>411</v>
      </c>
      <c r="Y11957" t="str">
        <f>IF(Table1[[#This Row],[RFM_Score]]="555","Champion", IF(AND(J11957&gt;=4,V11957&gt;=4),"Loyal", IF(U11957&lt;=2,"At Risk", IF(W11957&gt;=4,"Potential Loyalist","Others"))))</f>
        <v>Others</v>
      </c>
    </row>
    <row r="11958" spans="1:25">
      <c r="A11958" t="s">
        <v>6310</v>
      </c>
      <c r="B11958">
        <v>22</v>
      </c>
      <c r="C11958" t="s">
        <v>19</v>
      </c>
      <c r="D11958" t="s">
        <v>25</v>
      </c>
      <c r="E11958" s="6" t="s">
        <v>24028</v>
      </c>
      <c r="F11958" t="s">
        <v>30</v>
      </c>
      <c r="G11958">
        <v>6</v>
      </c>
      <c r="H11958">
        <v>4</v>
      </c>
      <c r="I11958">
        <v>48</v>
      </c>
      <c r="J11958">
        <v>1</v>
      </c>
      <c r="K11958">
        <v>10.44</v>
      </c>
      <c r="L11958" t="str">
        <f t="shared" si="1116"/>
        <v/>
      </c>
      <c r="M11958">
        <v>0</v>
      </c>
      <c r="N11958" t="str">
        <f t="shared" si="1117"/>
        <v/>
      </c>
      <c r="O11958">
        <v>17</v>
      </c>
      <c r="P11958" s="11">
        <v>0.66666666666666596</v>
      </c>
      <c r="Q11958" s="11">
        <v>2.0833333333333301E-2</v>
      </c>
      <c r="R11958" s="12">
        <v>0</v>
      </c>
      <c r="S11958" t="s">
        <v>27</v>
      </c>
      <c r="T11958">
        <v>0</v>
      </c>
      <c r="U11958">
        <f t="shared" si="1118"/>
        <v>5</v>
      </c>
      <c r="V11958">
        <f t="shared" si="1119"/>
        <v>1</v>
      </c>
      <c r="W11958">
        <f t="shared" si="1120"/>
        <v>1</v>
      </c>
      <c r="X11958" t="str">
        <f t="shared" si="1121"/>
        <v>511</v>
      </c>
      <c r="Y11958" t="str">
        <f>IF(Table1[[#This Row],[RFM_Score]]="555","Champion", IF(AND(J11958&gt;=4,V11958&gt;=4),"Loyal", IF(U11958&lt;=2,"At Risk", IF(W11958&gt;=4,"Potential Loyalist","Others"))))</f>
        <v>Others</v>
      </c>
    </row>
    <row r="11959" spans="1:25">
      <c r="A11959" t="s">
        <v>9830</v>
      </c>
      <c r="B11959">
        <v>23</v>
      </c>
      <c r="C11959" t="s">
        <v>19</v>
      </c>
      <c r="D11959" t="s">
        <v>25</v>
      </c>
      <c r="E11959" s="6" t="s">
        <v>24029</v>
      </c>
      <c r="F11959" t="s">
        <v>21</v>
      </c>
      <c r="G11959">
        <v>6</v>
      </c>
      <c r="H11959">
        <v>2</v>
      </c>
      <c r="I11959">
        <v>47</v>
      </c>
      <c r="J11959">
        <v>3</v>
      </c>
      <c r="K11959">
        <v>10.130000000000001</v>
      </c>
      <c r="L11959" t="str">
        <f t="shared" si="1116"/>
        <v/>
      </c>
      <c r="M11959">
        <v>0</v>
      </c>
      <c r="N11959" t="str">
        <f t="shared" si="1117"/>
        <v/>
      </c>
      <c r="O11959">
        <v>55</v>
      </c>
      <c r="P11959" s="11">
        <v>0.33333333333333298</v>
      </c>
      <c r="Q11959" s="11">
        <v>6.3829787234042507E-2</v>
      </c>
      <c r="R11959" s="12">
        <v>0</v>
      </c>
      <c r="S11959" t="s">
        <v>27</v>
      </c>
      <c r="T11959">
        <v>0</v>
      </c>
      <c r="U11959">
        <f t="shared" si="1118"/>
        <v>3</v>
      </c>
      <c r="V11959">
        <f t="shared" si="1119"/>
        <v>1</v>
      </c>
      <c r="W11959">
        <f t="shared" si="1120"/>
        <v>1</v>
      </c>
      <c r="X11959" t="str">
        <f t="shared" si="1121"/>
        <v>311</v>
      </c>
      <c r="Y11959" t="str">
        <f>IF(Table1[[#This Row],[RFM_Score]]="555","Champion", IF(AND(J11959&gt;=4,V11959&gt;=4),"Loyal", IF(U11959&lt;=2,"At Risk", IF(W11959&gt;=4,"Potential Loyalist","Others"))))</f>
        <v>Others</v>
      </c>
    </row>
    <row r="11960" spans="1:25">
      <c r="A11960" t="s">
        <v>10309</v>
      </c>
      <c r="B11960">
        <v>58</v>
      </c>
      <c r="C11960" t="s">
        <v>19</v>
      </c>
      <c r="D11960" t="s">
        <v>25</v>
      </c>
      <c r="E11960" s="6" t="s">
        <v>24030</v>
      </c>
      <c r="F11960" t="s">
        <v>37</v>
      </c>
      <c r="G11960">
        <v>2</v>
      </c>
      <c r="H11960">
        <v>1</v>
      </c>
      <c r="I11960">
        <v>48</v>
      </c>
      <c r="J11960">
        <v>3</v>
      </c>
      <c r="K11960">
        <v>9.85</v>
      </c>
      <c r="L11960" t="str">
        <f t="shared" si="1116"/>
        <v/>
      </c>
      <c r="M11960">
        <v>0</v>
      </c>
      <c r="N11960" t="str">
        <f t="shared" si="1117"/>
        <v/>
      </c>
      <c r="O11960">
        <v>89</v>
      </c>
      <c r="P11960" s="11">
        <v>0.5</v>
      </c>
      <c r="Q11960" s="11">
        <v>6.25E-2</v>
      </c>
      <c r="R11960" s="12">
        <v>0</v>
      </c>
      <c r="S11960" t="s">
        <v>27</v>
      </c>
      <c r="T11960">
        <v>0</v>
      </c>
      <c r="U11960">
        <f t="shared" si="1118"/>
        <v>2</v>
      </c>
      <c r="V11960">
        <f t="shared" si="1119"/>
        <v>1</v>
      </c>
      <c r="W11960">
        <f t="shared" si="1120"/>
        <v>1</v>
      </c>
      <c r="X11960" t="str">
        <f t="shared" si="1121"/>
        <v>211</v>
      </c>
      <c r="Y11960" t="str">
        <f>IF(Table1[[#This Row],[RFM_Score]]="555","Champion", IF(AND(J11960&gt;=4,V11960&gt;=4),"Loyal", IF(U11960&lt;=2,"At Risk", IF(W11960&gt;=4,"Potential Loyalist","Others"))))</f>
        <v>At Risk</v>
      </c>
    </row>
    <row r="11961" spans="1:25">
      <c r="A11961" t="s">
        <v>328</v>
      </c>
      <c r="B11961">
        <v>29</v>
      </c>
      <c r="C11961" t="s">
        <v>24</v>
      </c>
      <c r="D11961" t="s">
        <v>41</v>
      </c>
      <c r="E11961" s="6" t="s">
        <v>24031</v>
      </c>
      <c r="F11961" t="s">
        <v>37</v>
      </c>
      <c r="G11961">
        <v>3</v>
      </c>
      <c r="H11961">
        <v>0</v>
      </c>
      <c r="I11961">
        <v>44</v>
      </c>
      <c r="J11961">
        <v>2</v>
      </c>
      <c r="K11961">
        <v>9.84</v>
      </c>
      <c r="L11961" t="str">
        <f t="shared" si="1116"/>
        <v/>
      </c>
      <c r="M11961">
        <v>0</v>
      </c>
      <c r="N11961" t="str">
        <f t="shared" si="1117"/>
        <v/>
      </c>
      <c r="O11961">
        <v>3</v>
      </c>
      <c r="P11961" s="11">
        <v>0</v>
      </c>
      <c r="Q11961" s="11">
        <v>4.54545454545454E-2</v>
      </c>
      <c r="R11961" s="12">
        <v>0</v>
      </c>
      <c r="S11961" t="s">
        <v>27</v>
      </c>
      <c r="T11961">
        <v>0</v>
      </c>
      <c r="U11961">
        <f t="shared" si="1118"/>
        <v>5</v>
      </c>
      <c r="V11961">
        <f t="shared" si="1119"/>
        <v>1</v>
      </c>
      <c r="W11961">
        <f t="shared" si="1120"/>
        <v>1</v>
      </c>
      <c r="X11961" t="str">
        <f t="shared" si="1121"/>
        <v>511</v>
      </c>
      <c r="Y11961" t="str">
        <f>IF(Table1[[#This Row],[RFM_Score]]="555","Champion", IF(AND(J11961&gt;=4,V11961&gt;=4),"Loyal", IF(U11961&lt;=2,"At Risk", IF(W11961&gt;=4,"Potential Loyalist","Others"))))</f>
        <v>Others</v>
      </c>
    </row>
    <row r="11962" spans="1:25">
      <c r="A11962" t="s">
        <v>2206</v>
      </c>
      <c r="B11962">
        <v>40</v>
      </c>
      <c r="C11962" t="s">
        <v>24</v>
      </c>
      <c r="D11962" t="s">
        <v>29</v>
      </c>
      <c r="E11962" s="6" t="s">
        <v>24032</v>
      </c>
      <c r="F11962" t="s">
        <v>60</v>
      </c>
      <c r="G11962">
        <v>3</v>
      </c>
      <c r="H11962">
        <v>1</v>
      </c>
      <c r="I11962">
        <v>43</v>
      </c>
      <c r="J11962">
        <v>3</v>
      </c>
      <c r="K11962">
        <v>9.6300000000000008</v>
      </c>
      <c r="L11962" t="str">
        <f t="shared" si="1116"/>
        <v/>
      </c>
      <c r="M11962">
        <v>0</v>
      </c>
      <c r="N11962" t="str">
        <f t="shared" si="1117"/>
        <v/>
      </c>
      <c r="O11962">
        <v>17</v>
      </c>
      <c r="P11962" s="11">
        <v>0.33333333333333298</v>
      </c>
      <c r="Q11962" s="11">
        <v>6.9767441860465101E-2</v>
      </c>
      <c r="R11962" s="12">
        <v>0</v>
      </c>
      <c r="S11962" t="s">
        <v>27</v>
      </c>
      <c r="T11962">
        <v>0</v>
      </c>
      <c r="U11962">
        <f t="shared" si="1118"/>
        <v>5</v>
      </c>
      <c r="V11962">
        <f t="shared" si="1119"/>
        <v>1</v>
      </c>
      <c r="W11962">
        <f t="shared" si="1120"/>
        <v>1</v>
      </c>
      <c r="X11962" t="str">
        <f t="shared" si="1121"/>
        <v>511</v>
      </c>
      <c r="Y11962" t="str">
        <f>IF(Table1[[#This Row],[RFM_Score]]="555","Champion", IF(AND(J11962&gt;=4,V11962&gt;=4),"Loyal", IF(U11962&lt;=2,"At Risk", IF(W11962&gt;=4,"Potential Loyalist","Others"))))</f>
        <v>Others</v>
      </c>
    </row>
    <row r="11963" spans="1:25">
      <c r="A11963" t="s">
        <v>6734</v>
      </c>
      <c r="B11963">
        <v>48</v>
      </c>
      <c r="C11963" t="s">
        <v>24</v>
      </c>
      <c r="D11963" t="s">
        <v>25</v>
      </c>
      <c r="E11963" s="6" t="s">
        <v>24033</v>
      </c>
      <c r="F11963" t="s">
        <v>26</v>
      </c>
      <c r="G11963">
        <v>5</v>
      </c>
      <c r="H11963">
        <v>2</v>
      </c>
      <c r="I11963">
        <v>39</v>
      </c>
      <c r="J11963">
        <v>0</v>
      </c>
      <c r="K11963">
        <v>9.59</v>
      </c>
      <c r="L11963" t="str">
        <f t="shared" si="1116"/>
        <v/>
      </c>
      <c r="M11963">
        <v>0</v>
      </c>
      <c r="N11963" t="str">
        <f t="shared" si="1117"/>
        <v/>
      </c>
      <c r="O11963">
        <v>118</v>
      </c>
      <c r="P11963" s="11">
        <v>0.4</v>
      </c>
      <c r="Q11963" s="11">
        <v>0</v>
      </c>
      <c r="R11963" s="12">
        <v>0</v>
      </c>
      <c r="S11963" t="s">
        <v>27</v>
      </c>
      <c r="T11963">
        <v>1</v>
      </c>
      <c r="U11963">
        <f t="shared" si="1118"/>
        <v>1</v>
      </c>
      <c r="V11963">
        <f t="shared" si="1119"/>
        <v>1</v>
      </c>
      <c r="W11963">
        <f t="shared" si="1120"/>
        <v>1</v>
      </c>
      <c r="X11963" t="str">
        <f t="shared" si="1121"/>
        <v>111</v>
      </c>
      <c r="Y11963" t="str">
        <f>IF(Table1[[#This Row],[RFM_Score]]="555","Champion", IF(AND(J11963&gt;=4,V11963&gt;=4),"Loyal", IF(U11963&lt;=2,"At Risk", IF(W11963&gt;=4,"Potential Loyalist","Others"))))</f>
        <v>At Risk</v>
      </c>
    </row>
    <row r="11964" spans="1:25">
      <c r="A11964" t="s">
        <v>10181</v>
      </c>
      <c r="B11964">
        <v>37</v>
      </c>
      <c r="C11964" t="s">
        <v>19</v>
      </c>
      <c r="D11964" t="s">
        <v>25</v>
      </c>
      <c r="E11964" s="6" t="s">
        <v>24034</v>
      </c>
      <c r="F11964" t="s">
        <v>21</v>
      </c>
      <c r="G11964">
        <v>1</v>
      </c>
      <c r="H11964">
        <v>0</v>
      </c>
      <c r="I11964">
        <v>65</v>
      </c>
      <c r="J11964">
        <v>1</v>
      </c>
      <c r="K11964">
        <v>9.3800000000000008</v>
      </c>
      <c r="L11964" t="str">
        <f t="shared" si="1116"/>
        <v/>
      </c>
      <c r="M11964">
        <v>0</v>
      </c>
      <c r="N11964" t="str">
        <f t="shared" si="1117"/>
        <v/>
      </c>
      <c r="O11964">
        <v>53</v>
      </c>
      <c r="P11964" s="11">
        <v>0</v>
      </c>
      <c r="Q11964" s="11">
        <v>1.53846153846153E-2</v>
      </c>
      <c r="R11964" s="12">
        <v>0</v>
      </c>
      <c r="S11964" t="s">
        <v>27</v>
      </c>
      <c r="T11964">
        <v>0</v>
      </c>
      <c r="U11964">
        <f t="shared" si="1118"/>
        <v>3</v>
      </c>
      <c r="V11964">
        <f t="shared" si="1119"/>
        <v>1</v>
      </c>
      <c r="W11964">
        <f t="shared" si="1120"/>
        <v>1</v>
      </c>
      <c r="X11964" t="str">
        <f t="shared" si="1121"/>
        <v>311</v>
      </c>
      <c r="Y11964" t="str">
        <f>IF(Table1[[#This Row],[RFM_Score]]="555","Champion", IF(AND(J11964&gt;=4,V11964&gt;=4),"Loyal", IF(U11964&lt;=2,"At Risk", IF(W11964&gt;=4,"Potential Loyalist","Others"))))</f>
        <v>Others</v>
      </c>
    </row>
    <row r="11965" spans="1:25">
      <c r="A11965" t="s">
        <v>4753</v>
      </c>
      <c r="B11965">
        <v>63</v>
      </c>
      <c r="C11965" t="s">
        <v>24</v>
      </c>
      <c r="D11965" t="s">
        <v>29</v>
      </c>
      <c r="E11965" s="6" t="s">
        <v>24035</v>
      </c>
      <c r="F11965" t="s">
        <v>37</v>
      </c>
      <c r="G11965">
        <v>0</v>
      </c>
      <c r="H11965">
        <v>0</v>
      </c>
      <c r="I11965">
        <v>48</v>
      </c>
      <c r="J11965">
        <v>3</v>
      </c>
      <c r="K11965">
        <v>9.27</v>
      </c>
      <c r="L11965" t="str">
        <f t="shared" si="1116"/>
        <v/>
      </c>
      <c r="M11965">
        <v>0</v>
      </c>
      <c r="N11965" t="str">
        <f t="shared" si="1117"/>
        <v/>
      </c>
      <c r="O11965">
        <v>39</v>
      </c>
      <c r="P11965" s="11">
        <v>0</v>
      </c>
      <c r="Q11965" s="11">
        <v>6.25E-2</v>
      </c>
      <c r="R11965" s="12">
        <v>0</v>
      </c>
      <c r="S11965" t="s">
        <v>27</v>
      </c>
      <c r="T11965">
        <v>0</v>
      </c>
      <c r="U11965">
        <f t="shared" si="1118"/>
        <v>4</v>
      </c>
      <c r="V11965">
        <f t="shared" si="1119"/>
        <v>1</v>
      </c>
      <c r="W11965">
        <f t="shared" si="1120"/>
        <v>1</v>
      </c>
      <c r="X11965" t="str">
        <f t="shared" si="1121"/>
        <v>411</v>
      </c>
      <c r="Y11965" t="str">
        <f>IF(Table1[[#This Row],[RFM_Score]]="555","Champion", IF(AND(J11965&gt;=4,V11965&gt;=4),"Loyal", IF(U11965&lt;=2,"At Risk", IF(W11965&gt;=4,"Potential Loyalist","Others"))))</f>
        <v>Others</v>
      </c>
    </row>
    <row r="11966" spans="1:25">
      <c r="A11966" t="s">
        <v>5154</v>
      </c>
      <c r="B11966">
        <v>27</v>
      </c>
      <c r="C11966" t="s">
        <v>24</v>
      </c>
      <c r="D11966" t="s">
        <v>25</v>
      </c>
      <c r="E11966" s="6" t="s">
        <v>24036</v>
      </c>
      <c r="F11966" t="s">
        <v>30</v>
      </c>
      <c r="G11966">
        <v>5</v>
      </c>
      <c r="H11966">
        <v>2</v>
      </c>
      <c r="I11966">
        <v>51</v>
      </c>
      <c r="J11966">
        <v>3</v>
      </c>
      <c r="K11966">
        <v>8.58</v>
      </c>
      <c r="L11966" t="str">
        <f t="shared" si="1116"/>
        <v/>
      </c>
      <c r="M11966">
        <v>0</v>
      </c>
      <c r="N11966" t="str">
        <f t="shared" si="1117"/>
        <v/>
      </c>
      <c r="O11966">
        <v>17</v>
      </c>
      <c r="P11966" s="11">
        <v>0.4</v>
      </c>
      <c r="Q11966" s="11">
        <v>5.8823529411764698E-2</v>
      </c>
      <c r="R11966" s="12">
        <v>0</v>
      </c>
      <c r="S11966" t="s">
        <v>27</v>
      </c>
      <c r="T11966">
        <v>1</v>
      </c>
      <c r="U11966">
        <f t="shared" si="1118"/>
        <v>5</v>
      </c>
      <c r="V11966">
        <f t="shared" si="1119"/>
        <v>1</v>
      </c>
      <c r="W11966">
        <f t="shared" si="1120"/>
        <v>1</v>
      </c>
      <c r="X11966" t="str">
        <f t="shared" si="1121"/>
        <v>511</v>
      </c>
      <c r="Y11966" t="str">
        <f>IF(Table1[[#This Row],[RFM_Score]]="555","Champion", IF(AND(J11966&gt;=4,V11966&gt;=4),"Loyal", IF(U11966&lt;=2,"At Risk", IF(W11966&gt;=4,"Potential Loyalist","Others"))))</f>
        <v>Others</v>
      </c>
    </row>
    <row r="11967" spans="1:25">
      <c r="A11967" t="s">
        <v>8307</v>
      </c>
      <c r="B11967">
        <v>18</v>
      </c>
      <c r="C11967" t="s">
        <v>24</v>
      </c>
      <c r="D11967" t="s">
        <v>46</v>
      </c>
      <c r="E11967" s="6" t="s">
        <v>24037</v>
      </c>
      <c r="F11967" t="s">
        <v>62</v>
      </c>
      <c r="G11967">
        <v>5</v>
      </c>
      <c r="H11967">
        <v>3</v>
      </c>
      <c r="I11967">
        <v>65</v>
      </c>
      <c r="J11967">
        <v>1</v>
      </c>
      <c r="K11967">
        <v>8.4499999999999993</v>
      </c>
      <c r="L11967" t="str">
        <f t="shared" si="1116"/>
        <v/>
      </c>
      <c r="M11967">
        <v>0</v>
      </c>
      <c r="N11967" t="str">
        <f t="shared" si="1117"/>
        <v/>
      </c>
      <c r="O11967">
        <v>37</v>
      </c>
      <c r="P11967" s="11">
        <v>0.6</v>
      </c>
      <c r="Q11967" s="11">
        <v>1.53846153846153E-2</v>
      </c>
      <c r="R11967" s="12">
        <v>0</v>
      </c>
      <c r="S11967" t="s">
        <v>27</v>
      </c>
      <c r="T11967">
        <v>0</v>
      </c>
      <c r="U11967">
        <f t="shared" si="1118"/>
        <v>4</v>
      </c>
      <c r="V11967">
        <f t="shared" si="1119"/>
        <v>1</v>
      </c>
      <c r="W11967">
        <f t="shared" si="1120"/>
        <v>1</v>
      </c>
      <c r="X11967" t="str">
        <f t="shared" si="1121"/>
        <v>411</v>
      </c>
      <c r="Y11967" t="str">
        <f>IF(Table1[[#This Row],[RFM_Score]]="555","Champion", IF(AND(J11967&gt;=4,V11967&gt;=4),"Loyal", IF(U11967&lt;=2,"At Risk", IF(W11967&gt;=4,"Potential Loyalist","Others"))))</f>
        <v>Others</v>
      </c>
    </row>
    <row r="11968" spans="1:25">
      <c r="A11968" t="s">
        <v>7840</v>
      </c>
      <c r="B11968">
        <v>37</v>
      </c>
      <c r="C11968" t="s">
        <v>24</v>
      </c>
      <c r="D11968" t="s">
        <v>49</v>
      </c>
      <c r="E11968" s="6" t="s">
        <v>24038</v>
      </c>
      <c r="F11968" t="s">
        <v>21</v>
      </c>
      <c r="G11968">
        <v>2</v>
      </c>
      <c r="H11968">
        <v>1</v>
      </c>
      <c r="I11968">
        <v>56</v>
      </c>
      <c r="J11968">
        <v>3</v>
      </c>
      <c r="K11968">
        <v>8.34</v>
      </c>
      <c r="L11968" t="str">
        <f t="shared" si="1116"/>
        <v/>
      </c>
      <c r="M11968">
        <v>0</v>
      </c>
      <c r="N11968" t="str">
        <f t="shared" si="1117"/>
        <v/>
      </c>
      <c r="O11968">
        <v>11</v>
      </c>
      <c r="P11968" s="11">
        <v>0.5</v>
      </c>
      <c r="Q11968" s="11">
        <v>5.3571428571428499E-2</v>
      </c>
      <c r="R11968" s="12">
        <v>0</v>
      </c>
      <c r="S11968" t="s">
        <v>27</v>
      </c>
      <c r="T11968">
        <v>0</v>
      </c>
      <c r="U11968">
        <f t="shared" si="1118"/>
        <v>5</v>
      </c>
      <c r="V11968">
        <f t="shared" si="1119"/>
        <v>1</v>
      </c>
      <c r="W11968">
        <f t="shared" si="1120"/>
        <v>1</v>
      </c>
      <c r="X11968" t="str">
        <f t="shared" si="1121"/>
        <v>511</v>
      </c>
      <c r="Y11968" t="str">
        <f>IF(Table1[[#This Row],[RFM_Score]]="555","Champion", IF(AND(J11968&gt;=4,V11968&gt;=4),"Loyal", IF(U11968&lt;=2,"At Risk", IF(W11968&gt;=4,"Potential Loyalist","Others"))))</f>
        <v>Others</v>
      </c>
    </row>
    <row r="11969" spans="1:25">
      <c r="A11969" t="s">
        <v>3256</v>
      </c>
      <c r="B11969">
        <v>43</v>
      </c>
      <c r="C11969" t="s">
        <v>19</v>
      </c>
      <c r="D11969" t="s">
        <v>25</v>
      </c>
      <c r="E11969" s="6" t="s">
        <v>24039</v>
      </c>
      <c r="F11969" t="s">
        <v>30</v>
      </c>
      <c r="G11969">
        <v>1</v>
      </c>
      <c r="H11969">
        <v>0</v>
      </c>
      <c r="I11969">
        <v>58</v>
      </c>
      <c r="J11969">
        <v>1</v>
      </c>
      <c r="K11969">
        <v>7.98</v>
      </c>
      <c r="L11969" t="str">
        <f t="shared" si="1116"/>
        <v/>
      </c>
      <c r="M11969">
        <v>0</v>
      </c>
      <c r="N11969" t="str">
        <f t="shared" si="1117"/>
        <v/>
      </c>
      <c r="O11969">
        <v>120</v>
      </c>
      <c r="P11969" s="11">
        <v>0</v>
      </c>
      <c r="Q11969" s="11">
        <v>1.72413793103448E-2</v>
      </c>
      <c r="R11969" s="12">
        <v>0</v>
      </c>
      <c r="S11969" t="s">
        <v>27</v>
      </c>
      <c r="T11969">
        <v>0</v>
      </c>
      <c r="U11969">
        <f t="shared" si="1118"/>
        <v>1</v>
      </c>
      <c r="V11969">
        <f t="shared" si="1119"/>
        <v>1</v>
      </c>
      <c r="W11969">
        <f t="shared" si="1120"/>
        <v>1</v>
      </c>
      <c r="X11969" t="str">
        <f t="shared" si="1121"/>
        <v>111</v>
      </c>
      <c r="Y11969" t="str">
        <f>IF(Table1[[#This Row],[RFM_Score]]="555","Champion", IF(AND(J11969&gt;=4,V11969&gt;=4),"Loyal", IF(U11969&lt;=2,"At Risk", IF(W11969&gt;=4,"Potential Loyalist","Others"))))</f>
        <v>At Risk</v>
      </c>
    </row>
    <row r="11970" spans="1:25">
      <c r="A11970" t="s">
        <v>6577</v>
      </c>
      <c r="B11970">
        <v>38</v>
      </c>
      <c r="C11970" t="s">
        <v>33</v>
      </c>
      <c r="D11970" t="s">
        <v>41</v>
      </c>
      <c r="E11970" s="6" t="s">
        <v>24040</v>
      </c>
      <c r="F11970" t="s">
        <v>21</v>
      </c>
      <c r="G11970">
        <v>3</v>
      </c>
      <c r="H11970">
        <v>1</v>
      </c>
      <c r="I11970">
        <v>52</v>
      </c>
      <c r="J11970">
        <v>2</v>
      </c>
      <c r="K11970">
        <v>7.58</v>
      </c>
      <c r="L11970" t="str">
        <f t="shared" ref="L11970:L12001" si="1122">IF(OR(K11970&lt;$AC$10, K11970&gt;$AC$11), "OUTLIER", "")</f>
        <v/>
      </c>
      <c r="M11970">
        <v>0</v>
      </c>
      <c r="N11970" t="str">
        <f t="shared" ref="N11970:N12001" si="1123">IF(OR(M11970&lt;$AC$16, M11970&gt;$AC$17), "OUTLIER", "")</f>
        <v/>
      </c>
      <c r="O11970">
        <v>14</v>
      </c>
      <c r="P11970" s="11">
        <v>0.33333333333333298</v>
      </c>
      <c r="Q11970" s="11">
        <v>3.8461538461538401E-2</v>
      </c>
      <c r="R11970" s="12">
        <v>0</v>
      </c>
      <c r="S11970" t="s">
        <v>27</v>
      </c>
      <c r="T11970">
        <v>0</v>
      </c>
      <c r="U11970">
        <f t="shared" ref="U11970:U12001" si="1124">IF(O11970&lt;=20,5,IF(O11970&lt;=40,4,IF(O11970&lt;=70,3,IF(O11970&lt;=100,2,1))))</f>
        <v>5</v>
      </c>
      <c r="V11970">
        <f t="shared" ref="V11970:V12001" si="1125">IF(M11970&gt;=11,5,IF(M11970&gt;=9,4,IF(M11970&gt;=7,3,IF(M11970&gt;=5,2,1))))</f>
        <v>1</v>
      </c>
      <c r="W11970">
        <f t="shared" ref="W11970:W12001" si="1126">IF(K11970&gt;=500,5,IF(K11970&gt;=300,4,IF(K11970&gt;=150,3,IF(K11970&gt;=50,2,1))))</f>
        <v>1</v>
      </c>
      <c r="X11970" t="str">
        <f t="shared" ref="X11970:X12001" si="1127">U11970 &amp; V11970 &amp; W11970</f>
        <v>511</v>
      </c>
      <c r="Y11970" t="str">
        <f>IF(Table1[[#This Row],[RFM_Score]]="555","Champion", IF(AND(J11970&gt;=4,V11970&gt;=4),"Loyal", IF(U11970&lt;=2,"At Risk", IF(W11970&gt;=4,"Potential Loyalist","Others"))))</f>
        <v>Others</v>
      </c>
    </row>
    <row r="11971" spans="1:25">
      <c r="A11971" t="s">
        <v>10125</v>
      </c>
      <c r="B11971">
        <v>44</v>
      </c>
      <c r="C11971" t="s">
        <v>24</v>
      </c>
      <c r="D11971" t="s">
        <v>49</v>
      </c>
      <c r="E11971" s="6" t="s">
        <v>24041</v>
      </c>
      <c r="F11971" t="s">
        <v>30</v>
      </c>
      <c r="G11971">
        <v>3</v>
      </c>
      <c r="H11971">
        <v>2</v>
      </c>
      <c r="I11971">
        <v>57</v>
      </c>
      <c r="J11971">
        <v>1</v>
      </c>
      <c r="K11971">
        <v>7.58</v>
      </c>
      <c r="L11971" t="str">
        <f t="shared" si="1122"/>
        <v/>
      </c>
      <c r="M11971">
        <v>0</v>
      </c>
      <c r="N11971" t="str">
        <f t="shared" si="1123"/>
        <v/>
      </c>
      <c r="O11971">
        <v>58</v>
      </c>
      <c r="P11971" s="11">
        <v>0.66666666666666596</v>
      </c>
      <c r="Q11971" s="11">
        <v>1.7543859649122799E-2</v>
      </c>
      <c r="R11971" s="12">
        <v>0</v>
      </c>
      <c r="S11971" t="s">
        <v>27</v>
      </c>
      <c r="T11971">
        <v>0</v>
      </c>
      <c r="U11971">
        <f t="shared" si="1124"/>
        <v>3</v>
      </c>
      <c r="V11971">
        <f t="shared" si="1125"/>
        <v>1</v>
      </c>
      <c r="W11971">
        <f t="shared" si="1126"/>
        <v>1</v>
      </c>
      <c r="X11971" t="str">
        <f t="shared" si="1127"/>
        <v>311</v>
      </c>
      <c r="Y11971" t="str">
        <f>IF(Table1[[#This Row],[RFM_Score]]="555","Champion", IF(AND(J11971&gt;=4,V11971&gt;=4),"Loyal", IF(U11971&lt;=2,"At Risk", IF(W11971&gt;=4,"Potential Loyalist","Others"))))</f>
        <v>Others</v>
      </c>
    </row>
    <row r="11972" spans="1:25">
      <c r="A11972" t="s">
        <v>4444</v>
      </c>
      <c r="B11972">
        <v>30</v>
      </c>
      <c r="C11972" t="s">
        <v>24</v>
      </c>
      <c r="D11972" t="s">
        <v>35</v>
      </c>
      <c r="E11972" s="6" t="s">
        <v>24042</v>
      </c>
      <c r="F11972" t="s">
        <v>21</v>
      </c>
      <c r="G11972">
        <v>6</v>
      </c>
      <c r="H11972">
        <v>2</v>
      </c>
      <c r="I11972">
        <v>54</v>
      </c>
      <c r="J11972">
        <v>5</v>
      </c>
      <c r="K11972">
        <v>7.46</v>
      </c>
      <c r="L11972" t="str">
        <f t="shared" si="1122"/>
        <v/>
      </c>
      <c r="M11972">
        <v>0</v>
      </c>
      <c r="N11972" t="str">
        <f t="shared" si="1123"/>
        <v/>
      </c>
      <c r="O11972">
        <v>6</v>
      </c>
      <c r="P11972" s="11">
        <v>0.33333333333333298</v>
      </c>
      <c r="Q11972" s="11">
        <v>9.2592592592592504E-2</v>
      </c>
      <c r="R11972" s="12">
        <v>0</v>
      </c>
      <c r="S11972" t="s">
        <v>27</v>
      </c>
      <c r="T11972">
        <v>0</v>
      </c>
      <c r="U11972">
        <f t="shared" si="1124"/>
        <v>5</v>
      </c>
      <c r="V11972">
        <f t="shared" si="1125"/>
        <v>1</v>
      </c>
      <c r="W11972">
        <f t="shared" si="1126"/>
        <v>1</v>
      </c>
      <c r="X11972" t="str">
        <f t="shared" si="1127"/>
        <v>511</v>
      </c>
      <c r="Y11972" t="str">
        <f>IF(Table1[[#This Row],[RFM_Score]]="555","Champion", IF(AND(J11972&gt;=4,V11972&gt;=4),"Loyal", IF(U11972&lt;=2,"At Risk", IF(W11972&gt;=4,"Potential Loyalist","Others"))))</f>
        <v>Others</v>
      </c>
    </row>
    <row r="11973" spans="1:25">
      <c r="A11973" t="s">
        <v>973</v>
      </c>
      <c r="B11973">
        <v>22</v>
      </c>
      <c r="C11973" t="s">
        <v>24</v>
      </c>
      <c r="D11973" t="s">
        <v>20</v>
      </c>
      <c r="E11973" s="6" t="s">
        <v>24043</v>
      </c>
      <c r="F11973" t="s">
        <v>26</v>
      </c>
      <c r="G11973">
        <v>1</v>
      </c>
      <c r="H11973">
        <v>1</v>
      </c>
      <c r="I11973">
        <v>50</v>
      </c>
      <c r="J11973">
        <v>4</v>
      </c>
      <c r="K11973">
        <v>7.15</v>
      </c>
      <c r="L11973" t="str">
        <f t="shared" si="1122"/>
        <v/>
      </c>
      <c r="M11973">
        <v>0</v>
      </c>
      <c r="N11973" t="str">
        <f t="shared" si="1123"/>
        <v/>
      </c>
      <c r="O11973">
        <v>6</v>
      </c>
      <c r="P11973" s="11">
        <v>1</v>
      </c>
      <c r="Q11973" s="11">
        <v>0.08</v>
      </c>
      <c r="R11973" s="12">
        <v>0</v>
      </c>
      <c r="S11973" t="s">
        <v>27</v>
      </c>
      <c r="T11973">
        <v>0</v>
      </c>
      <c r="U11973">
        <f t="shared" si="1124"/>
        <v>5</v>
      </c>
      <c r="V11973">
        <f t="shared" si="1125"/>
        <v>1</v>
      </c>
      <c r="W11973">
        <f t="shared" si="1126"/>
        <v>1</v>
      </c>
      <c r="X11973" t="str">
        <f t="shared" si="1127"/>
        <v>511</v>
      </c>
      <c r="Y11973" t="str">
        <f>IF(Table1[[#This Row],[RFM_Score]]="555","Champion", IF(AND(J11973&gt;=4,V11973&gt;=4),"Loyal", IF(U11973&lt;=2,"At Risk", IF(W11973&gt;=4,"Potential Loyalist","Others"))))</f>
        <v>Others</v>
      </c>
    </row>
    <row r="11974" spans="1:25">
      <c r="A11974" t="s">
        <v>4265</v>
      </c>
      <c r="B11974">
        <v>38</v>
      </c>
      <c r="C11974" t="s">
        <v>24</v>
      </c>
      <c r="D11974" t="s">
        <v>46</v>
      </c>
      <c r="E11974" s="6" t="s">
        <v>24044</v>
      </c>
      <c r="F11974" t="s">
        <v>21</v>
      </c>
      <c r="G11974">
        <v>1</v>
      </c>
      <c r="H11974">
        <v>0</v>
      </c>
      <c r="I11974">
        <v>51</v>
      </c>
      <c r="J11974">
        <v>0</v>
      </c>
      <c r="K11974">
        <v>6.77</v>
      </c>
      <c r="L11974" t="str">
        <f t="shared" si="1122"/>
        <v/>
      </c>
      <c r="M11974">
        <v>0</v>
      </c>
      <c r="N11974" t="str">
        <f t="shared" si="1123"/>
        <v/>
      </c>
      <c r="O11974">
        <v>25</v>
      </c>
      <c r="P11974" s="11">
        <v>0</v>
      </c>
      <c r="Q11974" s="11">
        <v>0</v>
      </c>
      <c r="R11974" s="12">
        <v>0</v>
      </c>
      <c r="S11974" t="s">
        <v>27</v>
      </c>
      <c r="T11974">
        <v>0</v>
      </c>
      <c r="U11974">
        <f t="shared" si="1124"/>
        <v>4</v>
      </c>
      <c r="V11974">
        <f t="shared" si="1125"/>
        <v>1</v>
      </c>
      <c r="W11974">
        <f t="shared" si="1126"/>
        <v>1</v>
      </c>
      <c r="X11974" t="str">
        <f t="shared" si="1127"/>
        <v>411</v>
      </c>
      <c r="Y11974" t="str">
        <f>IF(Table1[[#This Row],[RFM_Score]]="555","Champion", IF(AND(J11974&gt;=4,V11974&gt;=4),"Loyal", IF(U11974&lt;=2,"At Risk", IF(W11974&gt;=4,"Potential Loyalist","Others"))))</f>
        <v>Others</v>
      </c>
    </row>
    <row r="11975" spans="1:25">
      <c r="A11975" t="s">
        <v>10357</v>
      </c>
      <c r="B11975">
        <v>38</v>
      </c>
      <c r="C11975" t="s">
        <v>19</v>
      </c>
      <c r="D11975" t="s">
        <v>25</v>
      </c>
      <c r="E11975" s="6" t="s">
        <v>24045</v>
      </c>
      <c r="F11975" t="s">
        <v>21</v>
      </c>
      <c r="G11975">
        <v>3</v>
      </c>
      <c r="H11975">
        <v>1</v>
      </c>
      <c r="I11975">
        <v>52</v>
      </c>
      <c r="J11975">
        <v>4</v>
      </c>
      <c r="K11975">
        <v>6.44</v>
      </c>
      <c r="L11975" t="str">
        <f t="shared" si="1122"/>
        <v/>
      </c>
      <c r="M11975">
        <v>0</v>
      </c>
      <c r="N11975" t="str">
        <f t="shared" si="1123"/>
        <v/>
      </c>
      <c r="O11975">
        <v>41</v>
      </c>
      <c r="P11975" s="11">
        <v>0.33333333333333298</v>
      </c>
      <c r="Q11975" s="11">
        <v>7.69230769230769E-2</v>
      </c>
      <c r="R11975" s="12">
        <v>0</v>
      </c>
      <c r="S11975" t="s">
        <v>27</v>
      </c>
      <c r="T11975">
        <v>0</v>
      </c>
      <c r="U11975">
        <f t="shared" si="1124"/>
        <v>3</v>
      </c>
      <c r="V11975">
        <f t="shared" si="1125"/>
        <v>1</v>
      </c>
      <c r="W11975">
        <f t="shared" si="1126"/>
        <v>1</v>
      </c>
      <c r="X11975" t="str">
        <f t="shared" si="1127"/>
        <v>311</v>
      </c>
      <c r="Y11975" t="str">
        <f>IF(Table1[[#This Row],[RFM_Score]]="555","Champion", IF(AND(J11975&gt;=4,V11975&gt;=4),"Loyal", IF(U11975&lt;=2,"At Risk", IF(W11975&gt;=4,"Potential Loyalist","Others"))))</f>
        <v>Others</v>
      </c>
    </row>
    <row r="11976" spans="1:25">
      <c r="A11976" t="s">
        <v>9971</v>
      </c>
      <c r="B11976">
        <v>35</v>
      </c>
      <c r="C11976" t="s">
        <v>19</v>
      </c>
      <c r="D11976" t="s">
        <v>25</v>
      </c>
      <c r="E11976" s="6" t="s">
        <v>24046</v>
      </c>
      <c r="F11976" t="s">
        <v>37</v>
      </c>
      <c r="G11976">
        <v>2</v>
      </c>
      <c r="H11976">
        <v>1</v>
      </c>
      <c r="I11976">
        <v>55</v>
      </c>
      <c r="J11976">
        <v>5</v>
      </c>
      <c r="K11976">
        <v>6.23</v>
      </c>
      <c r="L11976" t="str">
        <f t="shared" si="1122"/>
        <v/>
      </c>
      <c r="M11976">
        <v>0</v>
      </c>
      <c r="N11976" t="str">
        <f t="shared" si="1123"/>
        <v/>
      </c>
      <c r="O11976">
        <v>10</v>
      </c>
      <c r="P11976" s="11">
        <v>0.5</v>
      </c>
      <c r="Q11976" s="11">
        <v>9.0909090909090898E-2</v>
      </c>
      <c r="R11976" s="12">
        <v>0</v>
      </c>
      <c r="S11976" t="s">
        <v>27</v>
      </c>
      <c r="T11976">
        <v>0</v>
      </c>
      <c r="U11976">
        <f t="shared" si="1124"/>
        <v>5</v>
      </c>
      <c r="V11976">
        <f t="shared" si="1125"/>
        <v>1</v>
      </c>
      <c r="W11976">
        <f t="shared" si="1126"/>
        <v>1</v>
      </c>
      <c r="X11976" t="str">
        <f t="shared" si="1127"/>
        <v>511</v>
      </c>
      <c r="Y11976" t="str">
        <f>IF(Table1[[#This Row],[RFM_Score]]="555","Champion", IF(AND(J11976&gt;=4,V11976&gt;=4),"Loyal", IF(U11976&lt;=2,"At Risk", IF(W11976&gt;=4,"Potential Loyalist","Others"))))</f>
        <v>Others</v>
      </c>
    </row>
    <row r="11977" spans="1:25">
      <c r="A11977" t="s">
        <v>3146</v>
      </c>
      <c r="B11977">
        <v>18</v>
      </c>
      <c r="C11977" t="s">
        <v>24</v>
      </c>
      <c r="D11977" t="s">
        <v>25</v>
      </c>
      <c r="E11977" s="6" t="s">
        <v>24047</v>
      </c>
      <c r="F11977" t="s">
        <v>26</v>
      </c>
      <c r="G11977">
        <v>4</v>
      </c>
      <c r="H11977">
        <v>1</v>
      </c>
      <c r="I11977">
        <v>49</v>
      </c>
      <c r="J11977">
        <v>6</v>
      </c>
      <c r="K11977">
        <v>6.13</v>
      </c>
      <c r="L11977" t="str">
        <f t="shared" si="1122"/>
        <v/>
      </c>
      <c r="M11977">
        <v>0</v>
      </c>
      <c r="N11977" t="str">
        <f t="shared" si="1123"/>
        <v/>
      </c>
      <c r="O11977">
        <v>11</v>
      </c>
      <c r="P11977" s="11">
        <v>0.25</v>
      </c>
      <c r="Q11977" s="11">
        <v>0.122448979591836</v>
      </c>
      <c r="R11977" s="12">
        <v>0</v>
      </c>
      <c r="S11977" t="s">
        <v>27</v>
      </c>
      <c r="T11977">
        <v>0</v>
      </c>
      <c r="U11977">
        <f t="shared" si="1124"/>
        <v>5</v>
      </c>
      <c r="V11977">
        <f t="shared" si="1125"/>
        <v>1</v>
      </c>
      <c r="W11977">
        <f t="shared" si="1126"/>
        <v>1</v>
      </c>
      <c r="X11977" t="str">
        <f t="shared" si="1127"/>
        <v>511</v>
      </c>
      <c r="Y11977" t="str">
        <f>IF(Table1[[#This Row],[RFM_Score]]="555","Champion", IF(AND(J11977&gt;=4,V11977&gt;=4),"Loyal", IF(U11977&lt;=2,"At Risk", IF(W11977&gt;=4,"Potential Loyalist","Others"))))</f>
        <v>Others</v>
      </c>
    </row>
    <row r="11978" spans="1:25">
      <c r="A11978" t="s">
        <v>2418</v>
      </c>
      <c r="B11978">
        <v>23</v>
      </c>
      <c r="C11978" t="s">
        <v>24</v>
      </c>
      <c r="D11978" t="s">
        <v>29</v>
      </c>
      <c r="E11978" s="6" t="s">
        <v>24048</v>
      </c>
      <c r="F11978" t="s">
        <v>62</v>
      </c>
      <c r="G11978">
        <v>5</v>
      </c>
      <c r="H11978">
        <v>1</v>
      </c>
      <c r="I11978">
        <v>50</v>
      </c>
      <c r="J11978">
        <v>1</v>
      </c>
      <c r="K11978">
        <v>6.02</v>
      </c>
      <c r="L11978" t="str">
        <f t="shared" si="1122"/>
        <v/>
      </c>
      <c r="M11978">
        <v>0</v>
      </c>
      <c r="N11978" t="str">
        <f t="shared" si="1123"/>
        <v/>
      </c>
      <c r="O11978">
        <v>13</v>
      </c>
      <c r="P11978" s="11">
        <v>0.2</v>
      </c>
      <c r="Q11978" s="11">
        <v>0.02</v>
      </c>
      <c r="R11978" s="12">
        <v>0</v>
      </c>
      <c r="S11978" t="s">
        <v>27</v>
      </c>
      <c r="T11978">
        <v>0</v>
      </c>
      <c r="U11978">
        <f t="shared" si="1124"/>
        <v>5</v>
      </c>
      <c r="V11978">
        <f t="shared" si="1125"/>
        <v>1</v>
      </c>
      <c r="W11978">
        <f t="shared" si="1126"/>
        <v>1</v>
      </c>
      <c r="X11978" t="str">
        <f t="shared" si="1127"/>
        <v>511</v>
      </c>
      <c r="Y11978" t="str">
        <f>IF(Table1[[#This Row],[RFM_Score]]="555","Champion", IF(AND(J11978&gt;=4,V11978&gt;=4),"Loyal", IF(U11978&lt;=2,"At Risk", IF(W11978&gt;=4,"Potential Loyalist","Others"))))</f>
        <v>Others</v>
      </c>
    </row>
    <row r="11979" spans="1:25">
      <c r="A11979" t="s">
        <v>9715</v>
      </c>
      <c r="B11979">
        <v>38</v>
      </c>
      <c r="C11979" t="s">
        <v>24</v>
      </c>
      <c r="D11979" t="s">
        <v>49</v>
      </c>
      <c r="E11979" s="6" t="s">
        <v>24049</v>
      </c>
      <c r="F11979" t="s">
        <v>30</v>
      </c>
      <c r="G11979">
        <v>2</v>
      </c>
      <c r="H11979">
        <v>1</v>
      </c>
      <c r="I11979">
        <v>49</v>
      </c>
      <c r="J11979">
        <v>1</v>
      </c>
      <c r="K11979">
        <v>5.9</v>
      </c>
      <c r="L11979" t="str">
        <f t="shared" si="1122"/>
        <v/>
      </c>
      <c r="M11979">
        <v>0</v>
      </c>
      <c r="N11979" t="str">
        <f t="shared" si="1123"/>
        <v/>
      </c>
      <c r="O11979">
        <v>11</v>
      </c>
      <c r="P11979" s="11">
        <v>0.5</v>
      </c>
      <c r="Q11979" s="11">
        <v>2.04081632653061E-2</v>
      </c>
      <c r="R11979" s="12">
        <v>0</v>
      </c>
      <c r="S11979" t="s">
        <v>27</v>
      </c>
      <c r="T11979">
        <v>0</v>
      </c>
      <c r="U11979">
        <f t="shared" si="1124"/>
        <v>5</v>
      </c>
      <c r="V11979">
        <f t="shared" si="1125"/>
        <v>1</v>
      </c>
      <c r="W11979">
        <f t="shared" si="1126"/>
        <v>1</v>
      </c>
      <c r="X11979" t="str">
        <f t="shared" si="1127"/>
        <v>511</v>
      </c>
      <c r="Y11979" t="str">
        <f>IF(Table1[[#This Row],[RFM_Score]]="555","Champion", IF(AND(J11979&gt;=4,V11979&gt;=4),"Loyal", IF(U11979&lt;=2,"At Risk", IF(W11979&gt;=4,"Potential Loyalist","Others"))))</f>
        <v>Others</v>
      </c>
    </row>
    <row r="11980" spans="1:25">
      <c r="A11980" t="s">
        <v>731</v>
      </c>
      <c r="B11980">
        <v>42</v>
      </c>
      <c r="C11980" t="s">
        <v>19</v>
      </c>
      <c r="D11980" t="s">
        <v>29</v>
      </c>
      <c r="E11980" s="6" t="s">
        <v>24050</v>
      </c>
      <c r="F11980" t="s">
        <v>26</v>
      </c>
      <c r="G11980">
        <v>7</v>
      </c>
      <c r="H11980">
        <v>4</v>
      </c>
      <c r="I11980">
        <v>66</v>
      </c>
      <c r="J11980">
        <v>1</v>
      </c>
      <c r="K11980">
        <v>5.79</v>
      </c>
      <c r="L11980" t="str">
        <f t="shared" si="1122"/>
        <v/>
      </c>
      <c r="M11980">
        <v>0</v>
      </c>
      <c r="N11980" t="str">
        <f t="shared" si="1123"/>
        <v/>
      </c>
      <c r="O11980">
        <v>18</v>
      </c>
      <c r="P11980" s="11">
        <v>0.57142857142857095</v>
      </c>
      <c r="Q11980" s="11">
        <v>1.51515151515151E-2</v>
      </c>
      <c r="R11980" s="12">
        <v>0</v>
      </c>
      <c r="S11980" t="s">
        <v>27</v>
      </c>
      <c r="T11980">
        <v>0</v>
      </c>
      <c r="U11980">
        <f t="shared" si="1124"/>
        <v>5</v>
      </c>
      <c r="V11980">
        <f t="shared" si="1125"/>
        <v>1</v>
      </c>
      <c r="W11980">
        <f t="shared" si="1126"/>
        <v>1</v>
      </c>
      <c r="X11980" t="str">
        <f t="shared" si="1127"/>
        <v>511</v>
      </c>
      <c r="Y11980" t="str">
        <f>IF(Table1[[#This Row],[RFM_Score]]="555","Champion", IF(AND(J11980&gt;=4,V11980&gt;=4),"Loyal", IF(U11980&lt;=2,"At Risk", IF(W11980&gt;=4,"Potential Loyalist","Others"))))</f>
        <v>Others</v>
      </c>
    </row>
    <row r="11981" spans="1:25">
      <c r="A11981" t="s">
        <v>3096</v>
      </c>
      <c r="B11981">
        <v>30</v>
      </c>
      <c r="C11981" t="s">
        <v>24</v>
      </c>
      <c r="D11981" t="s">
        <v>20</v>
      </c>
      <c r="E11981" s="6" t="s">
        <v>24051</v>
      </c>
      <c r="F11981" t="s">
        <v>37</v>
      </c>
      <c r="G11981">
        <v>1</v>
      </c>
      <c r="H11981">
        <v>1</v>
      </c>
      <c r="I11981">
        <v>55</v>
      </c>
      <c r="J11981">
        <v>0</v>
      </c>
      <c r="K11981">
        <v>5.69</v>
      </c>
      <c r="L11981" t="str">
        <f t="shared" si="1122"/>
        <v/>
      </c>
      <c r="M11981">
        <v>0</v>
      </c>
      <c r="N11981" t="str">
        <f t="shared" si="1123"/>
        <v/>
      </c>
      <c r="O11981">
        <v>51</v>
      </c>
      <c r="P11981" s="11">
        <v>1</v>
      </c>
      <c r="Q11981" s="11">
        <v>0</v>
      </c>
      <c r="R11981" s="12">
        <v>0</v>
      </c>
      <c r="S11981" t="s">
        <v>27</v>
      </c>
      <c r="T11981">
        <v>0</v>
      </c>
      <c r="U11981">
        <f t="shared" si="1124"/>
        <v>3</v>
      </c>
      <c r="V11981">
        <f t="shared" si="1125"/>
        <v>1</v>
      </c>
      <c r="W11981">
        <f t="shared" si="1126"/>
        <v>1</v>
      </c>
      <c r="X11981" t="str">
        <f t="shared" si="1127"/>
        <v>311</v>
      </c>
      <c r="Y11981" t="str">
        <f>IF(Table1[[#This Row],[RFM_Score]]="555","Champion", IF(AND(J11981&gt;=4,V11981&gt;=4),"Loyal", IF(U11981&lt;=2,"At Risk", IF(W11981&gt;=4,"Potential Loyalist","Others"))))</f>
        <v>Others</v>
      </c>
    </row>
    <row r="11982" spans="1:25">
      <c r="A11982" t="s">
        <v>1299</v>
      </c>
      <c r="B11982">
        <v>41</v>
      </c>
      <c r="C11982" t="s">
        <v>19</v>
      </c>
      <c r="D11982" t="s">
        <v>25</v>
      </c>
      <c r="E11982" s="6" t="s">
        <v>24052</v>
      </c>
      <c r="F11982" t="s">
        <v>30</v>
      </c>
      <c r="G11982">
        <v>6</v>
      </c>
      <c r="H11982">
        <v>0</v>
      </c>
      <c r="I11982">
        <v>54</v>
      </c>
      <c r="J11982">
        <v>0</v>
      </c>
      <c r="K11982">
        <v>4.9800000000000004</v>
      </c>
      <c r="L11982" t="str">
        <f t="shared" si="1122"/>
        <v/>
      </c>
      <c r="M11982">
        <v>0</v>
      </c>
      <c r="N11982" t="str">
        <f t="shared" si="1123"/>
        <v/>
      </c>
      <c r="O11982">
        <v>50</v>
      </c>
      <c r="P11982" s="11">
        <v>0</v>
      </c>
      <c r="Q11982" s="11">
        <v>0</v>
      </c>
      <c r="R11982" s="12">
        <v>0</v>
      </c>
      <c r="S11982" t="s">
        <v>27</v>
      </c>
      <c r="T11982">
        <v>0</v>
      </c>
      <c r="U11982">
        <f t="shared" si="1124"/>
        <v>3</v>
      </c>
      <c r="V11982">
        <f t="shared" si="1125"/>
        <v>1</v>
      </c>
      <c r="W11982">
        <f t="shared" si="1126"/>
        <v>1</v>
      </c>
      <c r="X11982" t="str">
        <f t="shared" si="1127"/>
        <v>311</v>
      </c>
      <c r="Y11982" t="str">
        <f>IF(Table1[[#This Row],[RFM_Score]]="555","Champion", IF(AND(J11982&gt;=4,V11982&gt;=4),"Loyal", IF(U11982&lt;=2,"At Risk", IF(W11982&gt;=4,"Potential Loyalist","Others"))))</f>
        <v>Others</v>
      </c>
    </row>
    <row r="11983" spans="1:25">
      <c r="A11983" t="s">
        <v>8247</v>
      </c>
      <c r="B11983">
        <v>42</v>
      </c>
      <c r="C11983" t="s">
        <v>24</v>
      </c>
      <c r="D11983" t="s">
        <v>29</v>
      </c>
      <c r="E11983" s="6" t="s">
        <v>24053</v>
      </c>
      <c r="F11983" t="s">
        <v>26</v>
      </c>
      <c r="G11983">
        <v>0</v>
      </c>
      <c r="H11983">
        <v>0</v>
      </c>
      <c r="I11983">
        <v>39</v>
      </c>
      <c r="J11983">
        <v>3</v>
      </c>
      <c r="K11983">
        <v>4.6399999999999997</v>
      </c>
      <c r="L11983" t="str">
        <f t="shared" si="1122"/>
        <v/>
      </c>
      <c r="M11983">
        <v>0</v>
      </c>
      <c r="N11983" t="str">
        <f t="shared" si="1123"/>
        <v/>
      </c>
      <c r="O11983">
        <v>19</v>
      </c>
      <c r="P11983" s="11">
        <v>0</v>
      </c>
      <c r="Q11983" s="11">
        <v>7.69230769230769E-2</v>
      </c>
      <c r="R11983" s="12">
        <v>0</v>
      </c>
      <c r="S11983" t="s">
        <v>27</v>
      </c>
      <c r="T11983">
        <v>0</v>
      </c>
      <c r="U11983">
        <f t="shared" si="1124"/>
        <v>5</v>
      </c>
      <c r="V11983">
        <f t="shared" si="1125"/>
        <v>1</v>
      </c>
      <c r="W11983">
        <f t="shared" si="1126"/>
        <v>1</v>
      </c>
      <c r="X11983" t="str">
        <f t="shared" si="1127"/>
        <v>511</v>
      </c>
      <c r="Y11983" t="str">
        <f>IF(Table1[[#This Row],[RFM_Score]]="555","Champion", IF(AND(J11983&gt;=4,V11983&gt;=4),"Loyal", IF(U11983&lt;=2,"At Risk", IF(W11983&gt;=4,"Potential Loyalist","Others"))))</f>
        <v>Others</v>
      </c>
    </row>
    <row r="11984" spans="1:25">
      <c r="A11984" t="s">
        <v>5480</v>
      </c>
      <c r="B11984">
        <v>28</v>
      </c>
      <c r="C11984" t="s">
        <v>19</v>
      </c>
      <c r="D11984" t="s">
        <v>29</v>
      </c>
      <c r="E11984" s="6" t="s">
        <v>24054</v>
      </c>
      <c r="F11984" t="s">
        <v>62</v>
      </c>
      <c r="G11984">
        <v>5</v>
      </c>
      <c r="H11984">
        <v>1</v>
      </c>
      <c r="I11984">
        <v>48</v>
      </c>
      <c r="J11984">
        <v>2</v>
      </c>
      <c r="K11984">
        <v>4.18</v>
      </c>
      <c r="L11984" t="str">
        <f t="shared" si="1122"/>
        <v/>
      </c>
      <c r="M11984">
        <v>0</v>
      </c>
      <c r="N11984" t="str">
        <f t="shared" si="1123"/>
        <v/>
      </c>
      <c r="O11984">
        <v>6</v>
      </c>
      <c r="P11984" s="11">
        <v>0.2</v>
      </c>
      <c r="Q11984" s="11">
        <v>4.1666666666666602E-2</v>
      </c>
      <c r="R11984" s="12">
        <v>0</v>
      </c>
      <c r="S11984" t="s">
        <v>27</v>
      </c>
      <c r="T11984">
        <v>0</v>
      </c>
      <c r="U11984">
        <f t="shared" si="1124"/>
        <v>5</v>
      </c>
      <c r="V11984">
        <f t="shared" si="1125"/>
        <v>1</v>
      </c>
      <c r="W11984">
        <f t="shared" si="1126"/>
        <v>1</v>
      </c>
      <c r="X11984" t="str">
        <f t="shared" si="1127"/>
        <v>511</v>
      </c>
      <c r="Y11984" t="str">
        <f>IF(Table1[[#This Row],[RFM_Score]]="555","Champion", IF(AND(J11984&gt;=4,V11984&gt;=4),"Loyal", IF(U11984&lt;=2,"At Risk", IF(W11984&gt;=4,"Potential Loyalist","Others"))))</f>
        <v>Others</v>
      </c>
    </row>
    <row r="11985" spans="1:25">
      <c r="A11985" t="s">
        <v>3010</v>
      </c>
      <c r="B11985">
        <v>58</v>
      </c>
      <c r="C11985" t="s">
        <v>24</v>
      </c>
      <c r="D11985" t="s">
        <v>41</v>
      </c>
      <c r="E11985" s="6" t="s">
        <v>24055</v>
      </c>
      <c r="F11985" t="s">
        <v>21</v>
      </c>
      <c r="G11985">
        <v>2</v>
      </c>
      <c r="H11985">
        <v>0</v>
      </c>
      <c r="I11985">
        <v>57</v>
      </c>
      <c r="J11985">
        <v>4</v>
      </c>
      <c r="K11985">
        <v>4.12</v>
      </c>
      <c r="L11985" t="str">
        <f t="shared" si="1122"/>
        <v/>
      </c>
      <c r="M11985">
        <v>0</v>
      </c>
      <c r="N11985" t="str">
        <f t="shared" si="1123"/>
        <v/>
      </c>
      <c r="O11985">
        <v>20</v>
      </c>
      <c r="P11985" s="11">
        <v>0</v>
      </c>
      <c r="Q11985" s="11">
        <v>7.0175438596491196E-2</v>
      </c>
      <c r="R11985" s="12">
        <v>0</v>
      </c>
      <c r="S11985" t="s">
        <v>27</v>
      </c>
      <c r="T11985">
        <v>0</v>
      </c>
      <c r="U11985">
        <f t="shared" si="1124"/>
        <v>5</v>
      </c>
      <c r="V11985">
        <f t="shared" si="1125"/>
        <v>1</v>
      </c>
      <c r="W11985">
        <f t="shared" si="1126"/>
        <v>1</v>
      </c>
      <c r="X11985" t="str">
        <f t="shared" si="1127"/>
        <v>511</v>
      </c>
      <c r="Y11985" t="str">
        <f>IF(Table1[[#This Row],[RFM_Score]]="555","Champion", IF(AND(J11985&gt;=4,V11985&gt;=4),"Loyal", IF(U11985&lt;=2,"At Risk", IF(W11985&gt;=4,"Potential Loyalist","Others"))))</f>
        <v>Others</v>
      </c>
    </row>
    <row r="11986" spans="1:25">
      <c r="A11986" t="s">
        <v>11045</v>
      </c>
      <c r="B11986">
        <v>34</v>
      </c>
      <c r="C11986" t="s">
        <v>19</v>
      </c>
      <c r="D11986" t="s">
        <v>49</v>
      </c>
      <c r="E11986" s="6" t="s">
        <v>24056</v>
      </c>
      <c r="F11986" t="s">
        <v>62</v>
      </c>
      <c r="G11986">
        <v>6</v>
      </c>
      <c r="H11986">
        <v>3</v>
      </c>
      <c r="I11986">
        <v>50</v>
      </c>
      <c r="J11986">
        <v>1</v>
      </c>
      <c r="K11986">
        <v>4.12</v>
      </c>
      <c r="L11986" t="str">
        <f t="shared" si="1122"/>
        <v/>
      </c>
      <c r="M11986">
        <v>0</v>
      </c>
      <c r="N11986" t="str">
        <f t="shared" si="1123"/>
        <v/>
      </c>
      <c r="O11986">
        <v>3</v>
      </c>
      <c r="P11986" s="11">
        <v>0.5</v>
      </c>
      <c r="Q11986" s="11">
        <v>0.02</v>
      </c>
      <c r="R11986" s="12">
        <v>0</v>
      </c>
      <c r="S11986" t="s">
        <v>27</v>
      </c>
      <c r="T11986">
        <v>0</v>
      </c>
      <c r="U11986">
        <f t="shared" si="1124"/>
        <v>5</v>
      </c>
      <c r="V11986">
        <f t="shared" si="1125"/>
        <v>1</v>
      </c>
      <c r="W11986">
        <f t="shared" si="1126"/>
        <v>1</v>
      </c>
      <c r="X11986" t="str">
        <f t="shared" si="1127"/>
        <v>511</v>
      </c>
      <c r="Y11986" t="str">
        <f>IF(Table1[[#This Row],[RFM_Score]]="555","Champion", IF(AND(J11986&gt;=4,V11986&gt;=4),"Loyal", IF(U11986&lt;=2,"At Risk", IF(W11986&gt;=4,"Potential Loyalist","Others"))))</f>
        <v>Others</v>
      </c>
    </row>
    <row r="11987" spans="1:25">
      <c r="A11987" t="s">
        <v>7495</v>
      </c>
      <c r="B11987">
        <v>27</v>
      </c>
      <c r="C11987" t="s">
        <v>24</v>
      </c>
      <c r="D11987" t="s">
        <v>46</v>
      </c>
      <c r="E11987" s="6" t="s">
        <v>24057</v>
      </c>
      <c r="F11987" t="s">
        <v>30</v>
      </c>
      <c r="G11987">
        <v>8</v>
      </c>
      <c r="H11987">
        <v>2</v>
      </c>
      <c r="I11987">
        <v>58</v>
      </c>
      <c r="J11987">
        <v>3</v>
      </c>
      <c r="K11987">
        <v>3.68</v>
      </c>
      <c r="L11987" t="str">
        <f t="shared" si="1122"/>
        <v/>
      </c>
      <c r="M11987">
        <v>0</v>
      </c>
      <c r="N11987" t="str">
        <f t="shared" si="1123"/>
        <v/>
      </c>
      <c r="O11987">
        <v>14</v>
      </c>
      <c r="P11987" s="11">
        <v>0.25</v>
      </c>
      <c r="Q11987" s="11">
        <v>5.1724137931034399E-2</v>
      </c>
      <c r="R11987" s="12">
        <v>0</v>
      </c>
      <c r="S11987" t="s">
        <v>27</v>
      </c>
      <c r="T11987">
        <v>0</v>
      </c>
      <c r="U11987">
        <f t="shared" si="1124"/>
        <v>5</v>
      </c>
      <c r="V11987">
        <f t="shared" si="1125"/>
        <v>1</v>
      </c>
      <c r="W11987">
        <f t="shared" si="1126"/>
        <v>1</v>
      </c>
      <c r="X11987" t="str">
        <f t="shared" si="1127"/>
        <v>511</v>
      </c>
      <c r="Y11987" t="str">
        <f>IF(Table1[[#This Row],[RFM_Score]]="555","Champion", IF(AND(J11987&gt;=4,V11987&gt;=4),"Loyal", IF(U11987&lt;=2,"At Risk", IF(W11987&gt;=4,"Potential Loyalist","Others"))))</f>
        <v>Others</v>
      </c>
    </row>
    <row r="11988" spans="1:25">
      <c r="A11988" t="s">
        <v>2211</v>
      </c>
      <c r="B11988">
        <v>24</v>
      </c>
      <c r="C11988" t="s">
        <v>19</v>
      </c>
      <c r="D11988" t="s">
        <v>25</v>
      </c>
      <c r="E11988" s="6" t="s">
        <v>24058</v>
      </c>
      <c r="F11988" t="s">
        <v>26</v>
      </c>
      <c r="G11988">
        <v>3</v>
      </c>
      <c r="H11988">
        <v>2</v>
      </c>
      <c r="I11988">
        <v>34</v>
      </c>
      <c r="J11988">
        <v>0</v>
      </c>
      <c r="K11988">
        <v>3.58</v>
      </c>
      <c r="L11988" t="str">
        <f t="shared" si="1122"/>
        <v/>
      </c>
      <c r="M11988">
        <v>0</v>
      </c>
      <c r="N11988" t="str">
        <f t="shared" si="1123"/>
        <v/>
      </c>
      <c r="O11988">
        <v>45</v>
      </c>
      <c r="P11988" s="11">
        <v>0.66666666666666596</v>
      </c>
      <c r="Q11988" s="11">
        <v>0</v>
      </c>
      <c r="R11988" s="12">
        <v>0</v>
      </c>
      <c r="S11988" t="s">
        <v>27</v>
      </c>
      <c r="T11988">
        <v>0</v>
      </c>
      <c r="U11988">
        <f t="shared" si="1124"/>
        <v>3</v>
      </c>
      <c r="V11988">
        <f t="shared" si="1125"/>
        <v>1</v>
      </c>
      <c r="W11988">
        <f t="shared" si="1126"/>
        <v>1</v>
      </c>
      <c r="X11988" t="str">
        <f t="shared" si="1127"/>
        <v>311</v>
      </c>
      <c r="Y11988" t="str">
        <f>IF(Table1[[#This Row],[RFM_Score]]="555","Champion", IF(AND(J11988&gt;=4,V11988&gt;=4),"Loyal", IF(U11988&lt;=2,"At Risk", IF(W11988&gt;=4,"Potential Loyalist","Others"))))</f>
        <v>Others</v>
      </c>
    </row>
    <row r="11989" spans="1:25">
      <c r="A11989" t="s">
        <v>6819</v>
      </c>
      <c r="B11989">
        <v>35</v>
      </c>
      <c r="C11989" t="s">
        <v>24</v>
      </c>
      <c r="D11989" t="s">
        <v>35</v>
      </c>
      <c r="E11989" s="6" t="s">
        <v>24059</v>
      </c>
      <c r="F11989" t="s">
        <v>60</v>
      </c>
      <c r="G11989">
        <v>5</v>
      </c>
      <c r="H11989">
        <v>2</v>
      </c>
      <c r="I11989">
        <v>51</v>
      </c>
      <c r="J11989">
        <v>3</v>
      </c>
      <c r="K11989">
        <v>3.49</v>
      </c>
      <c r="L11989" t="str">
        <f t="shared" si="1122"/>
        <v/>
      </c>
      <c r="M11989">
        <v>0</v>
      </c>
      <c r="N11989" t="str">
        <f t="shared" si="1123"/>
        <v/>
      </c>
      <c r="O11989">
        <v>45</v>
      </c>
      <c r="P11989" s="11">
        <v>0.4</v>
      </c>
      <c r="Q11989" s="11">
        <v>5.8823529411764698E-2</v>
      </c>
      <c r="R11989" s="12">
        <v>0</v>
      </c>
      <c r="S11989" t="s">
        <v>27</v>
      </c>
      <c r="T11989">
        <v>0</v>
      </c>
      <c r="U11989">
        <f t="shared" si="1124"/>
        <v>3</v>
      </c>
      <c r="V11989">
        <f t="shared" si="1125"/>
        <v>1</v>
      </c>
      <c r="W11989">
        <f t="shared" si="1126"/>
        <v>1</v>
      </c>
      <c r="X11989" t="str">
        <f t="shared" si="1127"/>
        <v>311</v>
      </c>
      <c r="Y11989" t="str">
        <f>IF(Table1[[#This Row],[RFM_Score]]="555","Champion", IF(AND(J11989&gt;=4,V11989&gt;=4),"Loyal", IF(U11989&lt;=2,"At Risk", IF(W11989&gt;=4,"Potential Loyalist","Others"))))</f>
        <v>Others</v>
      </c>
    </row>
    <row r="11990" spans="1:25">
      <c r="A11990" t="s">
        <v>2127</v>
      </c>
      <c r="B11990">
        <v>38</v>
      </c>
      <c r="C11990" t="s">
        <v>24</v>
      </c>
      <c r="D11990" t="s">
        <v>25</v>
      </c>
      <c r="E11990" s="6" t="s">
        <v>24060</v>
      </c>
      <c r="F11990" t="s">
        <v>37</v>
      </c>
      <c r="G11990">
        <v>5</v>
      </c>
      <c r="H11990">
        <v>1</v>
      </c>
      <c r="I11990">
        <v>48</v>
      </c>
      <c r="J11990">
        <v>2</v>
      </c>
      <c r="K11990">
        <v>3.31</v>
      </c>
      <c r="L11990" t="str">
        <f t="shared" si="1122"/>
        <v/>
      </c>
      <c r="M11990">
        <v>0</v>
      </c>
      <c r="N11990" t="str">
        <f t="shared" si="1123"/>
        <v/>
      </c>
      <c r="O11990">
        <v>38</v>
      </c>
      <c r="P11990" s="11">
        <v>0.2</v>
      </c>
      <c r="Q11990" s="11">
        <v>4.1666666666666602E-2</v>
      </c>
      <c r="R11990" s="12">
        <v>0</v>
      </c>
      <c r="S11990" t="s">
        <v>27</v>
      </c>
      <c r="T11990">
        <v>0</v>
      </c>
      <c r="U11990">
        <f t="shared" si="1124"/>
        <v>4</v>
      </c>
      <c r="V11990">
        <f t="shared" si="1125"/>
        <v>1</v>
      </c>
      <c r="W11990">
        <f t="shared" si="1126"/>
        <v>1</v>
      </c>
      <c r="X11990" t="str">
        <f t="shared" si="1127"/>
        <v>411</v>
      </c>
      <c r="Y11990" t="str">
        <f>IF(Table1[[#This Row],[RFM_Score]]="555","Champion", IF(AND(J11990&gt;=4,V11990&gt;=4),"Loyal", IF(U11990&lt;=2,"At Risk", IF(W11990&gt;=4,"Potential Loyalist","Others"))))</f>
        <v>Others</v>
      </c>
    </row>
    <row r="11991" spans="1:25">
      <c r="A11991" t="s">
        <v>1730</v>
      </c>
      <c r="B11991">
        <v>18</v>
      </c>
      <c r="C11991" t="s">
        <v>24</v>
      </c>
      <c r="D11991" t="s">
        <v>25</v>
      </c>
      <c r="E11991" s="6" t="s">
        <v>24061</v>
      </c>
      <c r="F11991" t="s">
        <v>26</v>
      </c>
      <c r="G11991">
        <v>4</v>
      </c>
      <c r="H11991">
        <v>0</v>
      </c>
      <c r="I11991">
        <v>53</v>
      </c>
      <c r="J11991">
        <v>3</v>
      </c>
      <c r="K11991">
        <v>3.24</v>
      </c>
      <c r="L11991" t="str">
        <f t="shared" si="1122"/>
        <v/>
      </c>
      <c r="M11991">
        <v>0</v>
      </c>
      <c r="N11991" t="str">
        <f t="shared" si="1123"/>
        <v/>
      </c>
      <c r="O11991">
        <v>1</v>
      </c>
      <c r="P11991" s="11">
        <v>0</v>
      </c>
      <c r="Q11991" s="11">
        <v>5.6603773584905599E-2</v>
      </c>
      <c r="R11991" s="12">
        <v>0</v>
      </c>
      <c r="S11991" t="s">
        <v>27</v>
      </c>
      <c r="T11991">
        <v>1</v>
      </c>
      <c r="U11991">
        <f t="shared" si="1124"/>
        <v>5</v>
      </c>
      <c r="V11991">
        <f t="shared" si="1125"/>
        <v>1</v>
      </c>
      <c r="W11991">
        <f t="shared" si="1126"/>
        <v>1</v>
      </c>
      <c r="X11991" t="str">
        <f t="shared" si="1127"/>
        <v>511</v>
      </c>
      <c r="Y11991" t="str">
        <f>IF(Table1[[#This Row],[RFM_Score]]="555","Champion", IF(AND(J11991&gt;=4,V11991&gt;=4),"Loyal", IF(U11991&lt;=2,"At Risk", IF(W11991&gt;=4,"Potential Loyalist","Others"))))</f>
        <v>Others</v>
      </c>
    </row>
    <row r="11992" spans="1:25">
      <c r="A11992" t="s">
        <v>2230</v>
      </c>
      <c r="B11992">
        <v>18</v>
      </c>
      <c r="C11992" t="s">
        <v>19</v>
      </c>
      <c r="D11992" t="s">
        <v>25</v>
      </c>
      <c r="E11992" s="6" t="s">
        <v>24062</v>
      </c>
      <c r="F11992" t="s">
        <v>37</v>
      </c>
      <c r="G11992">
        <v>2</v>
      </c>
      <c r="H11992">
        <v>0</v>
      </c>
      <c r="I11992">
        <v>48</v>
      </c>
      <c r="J11992">
        <v>2</v>
      </c>
      <c r="K11992">
        <v>3.16</v>
      </c>
      <c r="L11992" t="str">
        <f t="shared" si="1122"/>
        <v/>
      </c>
      <c r="M11992">
        <v>0</v>
      </c>
      <c r="N11992" t="str">
        <f t="shared" si="1123"/>
        <v/>
      </c>
      <c r="O11992">
        <v>43</v>
      </c>
      <c r="P11992" s="11">
        <v>0</v>
      </c>
      <c r="Q11992" s="11">
        <v>4.1666666666666602E-2</v>
      </c>
      <c r="R11992" s="12">
        <v>0</v>
      </c>
      <c r="S11992" t="s">
        <v>27</v>
      </c>
      <c r="T11992">
        <v>1</v>
      </c>
      <c r="U11992">
        <f t="shared" si="1124"/>
        <v>3</v>
      </c>
      <c r="V11992">
        <f t="shared" si="1125"/>
        <v>1</v>
      </c>
      <c r="W11992">
        <f t="shared" si="1126"/>
        <v>1</v>
      </c>
      <c r="X11992" t="str">
        <f t="shared" si="1127"/>
        <v>311</v>
      </c>
      <c r="Y11992" t="str">
        <f>IF(Table1[[#This Row],[RFM_Score]]="555","Champion", IF(AND(J11992&gt;=4,V11992&gt;=4),"Loyal", IF(U11992&lt;=2,"At Risk", IF(W11992&gt;=4,"Potential Loyalist","Others"))))</f>
        <v>Others</v>
      </c>
    </row>
    <row r="11993" spans="1:25">
      <c r="A11993" t="s">
        <v>1065</v>
      </c>
      <c r="B11993">
        <v>42</v>
      </c>
      <c r="C11993" t="s">
        <v>19</v>
      </c>
      <c r="D11993" t="s">
        <v>49</v>
      </c>
      <c r="E11993" s="6" t="s">
        <v>24063</v>
      </c>
      <c r="F11993" t="s">
        <v>37</v>
      </c>
      <c r="G11993">
        <v>1</v>
      </c>
      <c r="H11993">
        <v>0</v>
      </c>
      <c r="I11993">
        <v>58</v>
      </c>
      <c r="J11993">
        <v>1</v>
      </c>
      <c r="K11993">
        <v>3.02</v>
      </c>
      <c r="L11993" t="str">
        <f t="shared" si="1122"/>
        <v/>
      </c>
      <c r="M11993">
        <v>0</v>
      </c>
      <c r="N11993" t="str">
        <f t="shared" si="1123"/>
        <v/>
      </c>
      <c r="O11993">
        <v>55</v>
      </c>
      <c r="P11993" s="11">
        <v>0</v>
      </c>
      <c r="Q11993" s="11">
        <v>1.72413793103448E-2</v>
      </c>
      <c r="R11993" s="12">
        <v>0</v>
      </c>
      <c r="S11993" t="s">
        <v>27</v>
      </c>
      <c r="T11993">
        <v>0</v>
      </c>
      <c r="U11993">
        <f t="shared" si="1124"/>
        <v>3</v>
      </c>
      <c r="V11993">
        <f t="shared" si="1125"/>
        <v>1</v>
      </c>
      <c r="W11993">
        <f t="shared" si="1126"/>
        <v>1</v>
      </c>
      <c r="X11993" t="str">
        <f t="shared" si="1127"/>
        <v>311</v>
      </c>
      <c r="Y11993" t="str">
        <f>IF(Table1[[#This Row],[RFM_Score]]="555","Champion", IF(AND(J11993&gt;=4,V11993&gt;=4),"Loyal", IF(U11993&lt;=2,"At Risk", IF(W11993&gt;=4,"Potential Loyalist","Others"))))</f>
        <v>Others</v>
      </c>
    </row>
    <row r="11994" spans="1:25">
      <c r="A11994" t="s">
        <v>11958</v>
      </c>
      <c r="B11994">
        <v>38</v>
      </c>
      <c r="C11994" t="s">
        <v>24</v>
      </c>
      <c r="D11994" t="s">
        <v>29</v>
      </c>
      <c r="E11994" s="6" t="s">
        <v>24064</v>
      </c>
      <c r="F11994" t="s">
        <v>21</v>
      </c>
      <c r="G11994">
        <v>0</v>
      </c>
      <c r="H11994">
        <v>0</v>
      </c>
      <c r="I11994">
        <v>56</v>
      </c>
      <c r="J11994">
        <v>4</v>
      </c>
      <c r="K11994">
        <v>2.93</v>
      </c>
      <c r="L11994" t="str">
        <f t="shared" si="1122"/>
        <v/>
      </c>
      <c r="M11994">
        <v>0</v>
      </c>
      <c r="N11994" t="str">
        <f t="shared" si="1123"/>
        <v/>
      </c>
      <c r="O11994">
        <v>0</v>
      </c>
      <c r="P11994" s="11">
        <v>0</v>
      </c>
      <c r="Q11994" s="11">
        <v>7.1428571428571397E-2</v>
      </c>
      <c r="R11994" s="12">
        <v>0</v>
      </c>
      <c r="S11994" t="s">
        <v>27</v>
      </c>
      <c r="T11994">
        <v>0</v>
      </c>
      <c r="U11994">
        <f t="shared" si="1124"/>
        <v>5</v>
      </c>
      <c r="V11994">
        <f t="shared" si="1125"/>
        <v>1</v>
      </c>
      <c r="W11994">
        <f t="shared" si="1126"/>
        <v>1</v>
      </c>
      <c r="X11994" t="str">
        <f t="shared" si="1127"/>
        <v>511</v>
      </c>
      <c r="Y11994" t="str">
        <f>IF(Table1[[#This Row],[RFM_Score]]="555","Champion", IF(AND(J11994&gt;=4,V11994&gt;=4),"Loyal", IF(U11994&lt;=2,"At Risk", IF(W11994&gt;=4,"Potential Loyalist","Others"))))</f>
        <v>Others</v>
      </c>
    </row>
    <row r="11995" spans="1:25">
      <c r="A11995" t="s">
        <v>2189</v>
      </c>
      <c r="B11995">
        <v>35</v>
      </c>
      <c r="C11995" t="s">
        <v>24</v>
      </c>
      <c r="D11995" t="s">
        <v>29</v>
      </c>
      <c r="E11995" s="6" t="s">
        <v>24065</v>
      </c>
      <c r="F11995" t="s">
        <v>30</v>
      </c>
      <c r="G11995">
        <v>1</v>
      </c>
      <c r="H11995">
        <v>0</v>
      </c>
      <c r="I11995">
        <v>63</v>
      </c>
      <c r="J11995">
        <v>3</v>
      </c>
      <c r="K11995">
        <v>1.94</v>
      </c>
      <c r="L11995" t="str">
        <f t="shared" si="1122"/>
        <v/>
      </c>
      <c r="M11995">
        <v>0</v>
      </c>
      <c r="N11995" t="str">
        <f t="shared" si="1123"/>
        <v/>
      </c>
      <c r="O11995">
        <v>12</v>
      </c>
      <c r="P11995" s="11">
        <v>0</v>
      </c>
      <c r="Q11995" s="11">
        <v>4.7619047619047603E-2</v>
      </c>
      <c r="R11995" s="12">
        <v>0</v>
      </c>
      <c r="S11995" t="s">
        <v>27</v>
      </c>
      <c r="T11995">
        <v>1</v>
      </c>
      <c r="U11995">
        <f t="shared" si="1124"/>
        <v>5</v>
      </c>
      <c r="V11995">
        <f t="shared" si="1125"/>
        <v>1</v>
      </c>
      <c r="W11995">
        <f t="shared" si="1126"/>
        <v>1</v>
      </c>
      <c r="X11995" t="str">
        <f t="shared" si="1127"/>
        <v>511</v>
      </c>
      <c r="Y11995" t="str">
        <f>IF(Table1[[#This Row],[RFM_Score]]="555","Champion", IF(AND(J11995&gt;=4,V11995&gt;=4),"Loyal", IF(U11995&lt;=2,"At Risk", IF(W11995&gt;=4,"Potential Loyalist","Others"))))</f>
        <v>Others</v>
      </c>
    </row>
    <row r="11996" spans="1:25">
      <c r="A11996" t="s">
        <v>4931</v>
      </c>
      <c r="B11996">
        <v>22</v>
      </c>
      <c r="C11996" t="s">
        <v>19</v>
      </c>
      <c r="D11996" t="s">
        <v>25</v>
      </c>
      <c r="E11996" s="6" t="s">
        <v>24066</v>
      </c>
      <c r="F11996" t="s">
        <v>30</v>
      </c>
      <c r="G11996">
        <v>0</v>
      </c>
      <c r="H11996">
        <v>0</v>
      </c>
      <c r="I11996">
        <v>49</v>
      </c>
      <c r="J11996">
        <v>1</v>
      </c>
      <c r="K11996">
        <v>1.59</v>
      </c>
      <c r="L11996" t="str">
        <f t="shared" si="1122"/>
        <v/>
      </c>
      <c r="M11996">
        <v>0</v>
      </c>
      <c r="N11996" t="str">
        <f t="shared" si="1123"/>
        <v/>
      </c>
      <c r="O11996">
        <v>48</v>
      </c>
      <c r="P11996" s="11">
        <v>0</v>
      </c>
      <c r="Q11996" s="11">
        <v>2.04081632653061E-2</v>
      </c>
      <c r="R11996" s="12">
        <v>0</v>
      </c>
      <c r="S11996" t="s">
        <v>27</v>
      </c>
      <c r="T11996">
        <v>0</v>
      </c>
      <c r="U11996">
        <f t="shared" si="1124"/>
        <v>3</v>
      </c>
      <c r="V11996">
        <f t="shared" si="1125"/>
        <v>1</v>
      </c>
      <c r="W11996">
        <f t="shared" si="1126"/>
        <v>1</v>
      </c>
      <c r="X11996" t="str">
        <f t="shared" si="1127"/>
        <v>311</v>
      </c>
      <c r="Y11996" t="str">
        <f>IF(Table1[[#This Row],[RFM_Score]]="555","Champion", IF(AND(J11996&gt;=4,V11996&gt;=4),"Loyal", IF(U11996&lt;=2,"At Risk", IF(W11996&gt;=4,"Potential Loyalist","Others"))))</f>
        <v>Others</v>
      </c>
    </row>
    <row r="11997" spans="1:25">
      <c r="A11997" t="s">
        <v>3163</v>
      </c>
      <c r="B11997">
        <v>18</v>
      </c>
      <c r="C11997" t="s">
        <v>19</v>
      </c>
      <c r="D11997" t="s">
        <v>25</v>
      </c>
      <c r="E11997" s="6" t="s">
        <v>24067</v>
      </c>
      <c r="F11997" t="s">
        <v>62</v>
      </c>
      <c r="G11997">
        <v>2</v>
      </c>
      <c r="H11997">
        <v>0</v>
      </c>
      <c r="I11997">
        <v>42</v>
      </c>
      <c r="J11997">
        <v>2</v>
      </c>
      <c r="K11997">
        <v>1.38</v>
      </c>
      <c r="L11997" t="str">
        <f t="shared" si="1122"/>
        <v/>
      </c>
      <c r="M11997">
        <v>0</v>
      </c>
      <c r="N11997" t="str">
        <f t="shared" si="1123"/>
        <v/>
      </c>
      <c r="O11997">
        <v>11</v>
      </c>
      <c r="P11997" s="11">
        <v>0</v>
      </c>
      <c r="Q11997" s="11">
        <v>4.7619047619047603E-2</v>
      </c>
      <c r="R11997" s="12">
        <v>0</v>
      </c>
      <c r="S11997" t="s">
        <v>27</v>
      </c>
      <c r="T11997">
        <v>0</v>
      </c>
      <c r="U11997">
        <f t="shared" si="1124"/>
        <v>5</v>
      </c>
      <c r="V11997">
        <f t="shared" si="1125"/>
        <v>1</v>
      </c>
      <c r="W11997">
        <f t="shared" si="1126"/>
        <v>1</v>
      </c>
      <c r="X11997" t="str">
        <f t="shared" si="1127"/>
        <v>511</v>
      </c>
      <c r="Y11997" t="str">
        <f>IF(Table1[[#This Row],[RFM_Score]]="555","Champion", IF(AND(J11997&gt;=4,V11997&gt;=4),"Loyal", IF(U11997&lt;=2,"At Risk", IF(W11997&gt;=4,"Potential Loyalist","Others"))))</f>
        <v>Others</v>
      </c>
    </row>
    <row r="11998" spans="1:25">
      <c r="A11998" t="s">
        <v>5641</v>
      </c>
      <c r="B11998">
        <v>40</v>
      </c>
      <c r="C11998" t="s">
        <v>19</v>
      </c>
      <c r="D11998" t="s">
        <v>25</v>
      </c>
      <c r="E11998" s="6" t="s">
        <v>24068</v>
      </c>
      <c r="F11998" t="s">
        <v>30</v>
      </c>
      <c r="G11998">
        <v>3</v>
      </c>
      <c r="H11998">
        <v>0</v>
      </c>
      <c r="I11998">
        <v>66</v>
      </c>
      <c r="J11998">
        <v>3</v>
      </c>
      <c r="K11998">
        <v>1.3</v>
      </c>
      <c r="L11998" t="str">
        <f t="shared" si="1122"/>
        <v/>
      </c>
      <c r="M11998">
        <v>0</v>
      </c>
      <c r="N11998" t="str">
        <f t="shared" si="1123"/>
        <v/>
      </c>
      <c r="O11998">
        <v>24</v>
      </c>
      <c r="P11998" s="11">
        <v>0</v>
      </c>
      <c r="Q11998" s="11">
        <v>4.54545454545454E-2</v>
      </c>
      <c r="R11998" s="12">
        <v>0</v>
      </c>
      <c r="S11998" t="s">
        <v>27</v>
      </c>
      <c r="T11998">
        <v>0</v>
      </c>
      <c r="U11998">
        <f t="shared" si="1124"/>
        <v>4</v>
      </c>
      <c r="V11998">
        <f t="shared" si="1125"/>
        <v>1</v>
      </c>
      <c r="W11998">
        <f t="shared" si="1126"/>
        <v>1</v>
      </c>
      <c r="X11998" t="str">
        <f t="shared" si="1127"/>
        <v>411</v>
      </c>
      <c r="Y11998" t="str">
        <f>IF(Table1[[#This Row],[RFM_Score]]="555","Champion", IF(AND(J11998&gt;=4,V11998&gt;=4),"Loyal", IF(U11998&lt;=2,"At Risk", IF(W11998&gt;=4,"Potential Loyalist","Others"))))</f>
        <v>Others</v>
      </c>
    </row>
    <row r="11999" spans="1:25">
      <c r="A11999" t="s">
        <v>9452</v>
      </c>
      <c r="B11999">
        <v>24</v>
      </c>
      <c r="C11999" t="s">
        <v>19</v>
      </c>
      <c r="D11999" t="s">
        <v>35</v>
      </c>
      <c r="E11999" s="6" t="s">
        <v>24069</v>
      </c>
      <c r="F11999" t="s">
        <v>26</v>
      </c>
      <c r="G11999">
        <v>5</v>
      </c>
      <c r="H11999">
        <v>2</v>
      </c>
      <c r="I11999">
        <v>39</v>
      </c>
      <c r="J11999">
        <v>2</v>
      </c>
      <c r="K11999">
        <v>1.18</v>
      </c>
      <c r="L11999" t="str">
        <f t="shared" si="1122"/>
        <v/>
      </c>
      <c r="M11999">
        <v>0</v>
      </c>
      <c r="N11999" t="str">
        <f t="shared" si="1123"/>
        <v/>
      </c>
      <c r="O11999">
        <v>3</v>
      </c>
      <c r="P11999" s="11">
        <v>0.4</v>
      </c>
      <c r="Q11999" s="11">
        <v>5.1282051282051197E-2</v>
      </c>
      <c r="R11999" s="12">
        <v>0</v>
      </c>
      <c r="S11999" t="s">
        <v>27</v>
      </c>
      <c r="T11999">
        <v>0</v>
      </c>
      <c r="U11999">
        <f t="shared" si="1124"/>
        <v>5</v>
      </c>
      <c r="V11999">
        <f t="shared" si="1125"/>
        <v>1</v>
      </c>
      <c r="W11999">
        <f t="shared" si="1126"/>
        <v>1</v>
      </c>
      <c r="X11999" t="str">
        <f t="shared" si="1127"/>
        <v>511</v>
      </c>
      <c r="Y11999" t="str">
        <f>IF(Table1[[#This Row],[RFM_Score]]="555","Champion", IF(AND(J11999&gt;=4,V11999&gt;=4),"Loyal", IF(U11999&lt;=2,"At Risk", IF(W11999&gt;=4,"Potential Loyalist","Others"))))</f>
        <v>Others</v>
      </c>
    </row>
    <row r="12000" spans="1:25">
      <c r="A12000" t="s">
        <v>2312</v>
      </c>
      <c r="B12000">
        <v>21</v>
      </c>
      <c r="C12000" t="s">
        <v>19</v>
      </c>
      <c r="D12000" t="s">
        <v>25</v>
      </c>
      <c r="E12000" s="6" t="s">
        <v>24070</v>
      </c>
      <c r="F12000" t="s">
        <v>26</v>
      </c>
      <c r="G12000">
        <v>4</v>
      </c>
      <c r="H12000">
        <v>2</v>
      </c>
      <c r="I12000">
        <v>52</v>
      </c>
      <c r="J12000">
        <v>1</v>
      </c>
      <c r="K12000">
        <v>1.03</v>
      </c>
      <c r="L12000" t="str">
        <f t="shared" si="1122"/>
        <v/>
      </c>
      <c r="M12000">
        <v>0</v>
      </c>
      <c r="N12000" t="str">
        <f t="shared" si="1123"/>
        <v/>
      </c>
      <c r="O12000">
        <v>2</v>
      </c>
      <c r="P12000" s="11">
        <v>0.5</v>
      </c>
      <c r="Q12000" s="11">
        <v>1.9230769230769201E-2</v>
      </c>
      <c r="R12000" s="12">
        <v>0</v>
      </c>
      <c r="S12000" t="s">
        <v>27</v>
      </c>
      <c r="T12000">
        <v>1</v>
      </c>
      <c r="U12000">
        <f t="shared" si="1124"/>
        <v>5</v>
      </c>
      <c r="V12000">
        <f t="shared" si="1125"/>
        <v>1</v>
      </c>
      <c r="W12000">
        <f t="shared" si="1126"/>
        <v>1</v>
      </c>
      <c r="X12000" t="str">
        <f t="shared" si="1127"/>
        <v>511</v>
      </c>
      <c r="Y12000" t="str">
        <f>IF(Table1[[#This Row],[RFM_Score]]="555","Champion", IF(AND(J12000&gt;=4,V12000&gt;=4),"Loyal", IF(U12000&lt;=2,"At Risk", IF(W12000&gt;=4,"Potential Loyalist","Others"))))</f>
        <v>Others</v>
      </c>
    </row>
    <row r="12001" spans="1:25">
      <c r="A12001" t="s">
        <v>391</v>
      </c>
      <c r="B12001">
        <v>34</v>
      </c>
      <c r="C12001" t="s">
        <v>24</v>
      </c>
      <c r="D12001" t="s">
        <v>20</v>
      </c>
      <c r="E12001" s="6" t="s">
        <v>24071</v>
      </c>
      <c r="F12001" t="s">
        <v>62</v>
      </c>
      <c r="G12001">
        <v>3</v>
      </c>
      <c r="H12001">
        <v>1</v>
      </c>
      <c r="I12001">
        <v>46</v>
      </c>
      <c r="J12001">
        <v>3</v>
      </c>
      <c r="K12001">
        <v>0.91</v>
      </c>
      <c r="L12001" t="str">
        <f t="shared" si="1122"/>
        <v/>
      </c>
      <c r="M12001">
        <v>0</v>
      </c>
      <c r="N12001" t="str">
        <f t="shared" si="1123"/>
        <v/>
      </c>
      <c r="O12001">
        <v>28</v>
      </c>
      <c r="P12001" s="11">
        <v>0.33333333333333298</v>
      </c>
      <c r="Q12001" s="11">
        <v>6.5217391304347797E-2</v>
      </c>
      <c r="R12001" s="12">
        <v>0</v>
      </c>
      <c r="S12001" t="s">
        <v>27</v>
      </c>
      <c r="T12001">
        <v>0</v>
      </c>
      <c r="U12001">
        <f t="shared" si="1124"/>
        <v>4</v>
      </c>
      <c r="V12001">
        <f t="shared" si="1125"/>
        <v>1</v>
      </c>
      <c r="W12001">
        <f t="shared" si="1126"/>
        <v>1</v>
      </c>
      <c r="X12001" t="str">
        <f t="shared" si="1127"/>
        <v>411</v>
      </c>
      <c r="Y12001" t="str">
        <f>IF(Table1[[#This Row],[RFM_Score]]="555","Champion", IF(AND(J12001&gt;=4,V12001&gt;=4),"Loyal", IF(U12001&lt;=2,"At Risk", IF(W12001&gt;=4,"Potential Loyalist","Others"))))</f>
        <v>Others</v>
      </c>
    </row>
  </sheetData>
  <mergeCells count="6">
    <mergeCell ref="AA3:AC3"/>
    <mergeCell ref="AA6:AC6"/>
    <mergeCell ref="AA19:AC19"/>
    <mergeCell ref="AA20:AC20"/>
    <mergeCell ref="AA23:AC23"/>
    <mergeCell ref="AA21:AC21"/>
  </mergeCells>
  <phoneticPr fontId="19" type="noConversion"/>
  <conditionalFormatting sqref="F2:O12001 F1:T1 A1:D12001 Q2:T12001">
    <cfRule type="containsBlanks" dxfId="6" priority="6">
      <formula>LEN(TRIM(A1))=0</formula>
    </cfRule>
  </conditionalFormatting>
  <conditionalFormatting sqref="H2:H12001">
    <cfRule type="expression" dxfId="5" priority="1">
      <formula>H2&gt;G2</formula>
    </cfRule>
  </conditionalFormatting>
  <conditionalFormatting sqref="P2:P12001">
    <cfRule type="expression" dxfId="4" priority="3">
      <formula>"OR(P2&gt;1,P2&lt;0)"</formula>
    </cfRule>
  </conditionalFormatting>
  <conditionalFormatting sqref="Q2:Q12001">
    <cfRule type="expression" dxfId="3" priority="2">
      <formula>"OR(Q2&gt;1,Q2&lt;0)"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2F61-B0AD-4D09-89D9-399F86001221}">
  <dimension ref="A1:C19"/>
  <sheetViews>
    <sheetView workbookViewId="0">
      <selection activeCell="H22" sqref="H22"/>
    </sheetView>
  </sheetViews>
  <sheetFormatPr defaultRowHeight="14.4"/>
  <cols>
    <col min="1" max="1" width="12.44140625" bestFit="1" customWidth="1"/>
    <col min="2" max="2" width="22.44140625" bestFit="1" customWidth="1"/>
    <col min="3" max="3" width="16.109375" bestFit="1" customWidth="1"/>
  </cols>
  <sheetData>
    <row r="1" spans="1:3">
      <c r="A1" s="8" t="s">
        <v>12059</v>
      </c>
      <c r="B1" s="8"/>
      <c r="C1" s="8"/>
    </row>
    <row r="2" spans="1:3">
      <c r="A2" s="8" t="s">
        <v>12055</v>
      </c>
      <c r="B2" s="8"/>
      <c r="C2" s="8"/>
    </row>
    <row r="3" spans="1:3">
      <c r="A3" s="3" t="s">
        <v>12051</v>
      </c>
      <c r="B3" t="s">
        <v>12053</v>
      </c>
      <c r="C3" t="s">
        <v>12054</v>
      </c>
    </row>
    <row r="4" spans="1:3">
      <c r="A4" s="4" t="s">
        <v>60</v>
      </c>
      <c r="B4">
        <v>1201</v>
      </c>
      <c r="C4">
        <v>240171.88999999975</v>
      </c>
    </row>
    <row r="5" spans="1:3">
      <c r="A5" s="4" t="s">
        <v>37</v>
      </c>
      <c r="B5">
        <v>1762</v>
      </c>
      <c r="C5">
        <v>357537.95999999961</v>
      </c>
    </row>
    <row r="6" spans="1:3">
      <c r="A6" s="4" t="s">
        <v>21</v>
      </c>
      <c r="B6">
        <v>2391</v>
      </c>
      <c r="C6">
        <v>486367.36999999976</v>
      </c>
    </row>
    <row r="7" spans="1:3">
      <c r="A7" s="4" t="s">
        <v>26</v>
      </c>
      <c r="B7">
        <v>3044</v>
      </c>
      <c r="C7">
        <v>618186.70000000123</v>
      </c>
    </row>
    <row r="8" spans="1:3">
      <c r="A8" s="4" t="s">
        <v>30</v>
      </c>
      <c r="B8">
        <v>2415</v>
      </c>
      <c r="C8">
        <v>468335.07999999908</v>
      </c>
    </row>
    <row r="9" spans="1:3">
      <c r="A9" s="4" t="s">
        <v>62</v>
      </c>
      <c r="B9">
        <v>1187</v>
      </c>
      <c r="C9">
        <v>243038.75999999966</v>
      </c>
    </row>
    <row r="10" spans="1:3">
      <c r="A10" s="4" t="s">
        <v>12052</v>
      </c>
      <c r="B10">
        <v>12000</v>
      </c>
      <c r="C10">
        <v>2413637.7600000077</v>
      </c>
    </row>
    <row r="13" spans="1:3">
      <c r="A13" s="8" t="s">
        <v>12057</v>
      </c>
      <c r="B13" s="8"/>
      <c r="C13" s="8"/>
    </row>
    <row r="14" spans="1:3">
      <c r="A14" s="8" t="s">
        <v>12058</v>
      </c>
      <c r="B14" s="8"/>
      <c r="C14" s="8"/>
    </row>
    <row r="15" spans="1:3">
      <c r="A15" s="3" t="s">
        <v>12051</v>
      </c>
      <c r="B15" t="s">
        <v>12056</v>
      </c>
    </row>
    <row r="16" spans="1:3">
      <c r="A16" s="4" t="s">
        <v>57</v>
      </c>
      <c r="B16">
        <v>194.13123458965032</v>
      </c>
    </row>
    <row r="17" spans="1:2">
      <c r="A17" s="4" t="s">
        <v>27</v>
      </c>
      <c r="B17">
        <v>19.006438365665755</v>
      </c>
    </row>
    <row r="18" spans="1:2">
      <c r="A18" s="4" t="s">
        <v>22</v>
      </c>
      <c r="B18">
        <v>149.1027798817872</v>
      </c>
    </row>
    <row r="19" spans="1:2">
      <c r="A19" s="4" t="s">
        <v>12052</v>
      </c>
      <c r="B19">
        <v>92.883465473755365</v>
      </c>
    </row>
  </sheetData>
  <mergeCells count="4">
    <mergeCell ref="A13:C13"/>
    <mergeCell ref="A14:C14"/>
    <mergeCell ref="A1:C1"/>
    <mergeCell ref="A2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B7E8-8664-4804-A57B-0484677B0DB6}">
  <dimension ref="A2:B7"/>
  <sheetViews>
    <sheetView workbookViewId="0">
      <selection activeCell="N2" sqref="N2"/>
    </sheetView>
  </sheetViews>
  <sheetFormatPr defaultRowHeight="14.4"/>
  <cols>
    <col min="1" max="1" width="19.109375" bestFit="1" customWidth="1"/>
  </cols>
  <sheetData>
    <row r="2" spans="1:2">
      <c r="A2" t="s">
        <v>12060</v>
      </c>
      <c r="B2">
        <f>AVERAGE(Table1[Age])</f>
        <v>34.90058333333333</v>
      </c>
    </row>
    <row r="3" spans="1:2">
      <c r="A3" t="s">
        <v>12061</v>
      </c>
      <c r="B3">
        <f>MIN(Table1[NumberOfOrders])</f>
        <v>0</v>
      </c>
    </row>
    <row r="4" spans="1:2">
      <c r="A4" t="s">
        <v>12062</v>
      </c>
      <c r="B4">
        <f>MAX(Table1[NumberOfOrders])</f>
        <v>11</v>
      </c>
    </row>
    <row r="5" spans="1:2">
      <c r="A5" t="s">
        <v>12063</v>
      </c>
      <c r="B5">
        <f>AVERAGE(Table1[TotalSpent])</f>
        <v>201.13648000000018</v>
      </c>
    </row>
    <row r="6" spans="1:2">
      <c r="A6" t="s">
        <v>12064</v>
      </c>
      <c r="B6">
        <f>MEDIAN(Table1[EmailClickRate])</f>
        <v>0.25</v>
      </c>
    </row>
    <row r="7" spans="1:2">
      <c r="A7" t="s">
        <v>12065</v>
      </c>
      <c r="B7">
        <f>AVERAGE(Table1[Churned])</f>
        <v>0.13533333333333333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6E05-38C5-4FD1-8E58-B227DDF3AB13}">
  <dimension ref="A1"/>
  <sheetViews>
    <sheetView topLeftCell="B1" workbookViewId="0">
      <selection activeCell="K19" sqref="K19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Marketing Analytics Dataset- Cl</vt:lpstr>
      <vt:lpstr>Pivot_table</vt:lpstr>
      <vt:lpstr>Metrics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Bhargav Barewar</cp:lastModifiedBy>
  <dcterms:created xsi:type="dcterms:W3CDTF">2025-06-22T12:43:23Z</dcterms:created>
  <dcterms:modified xsi:type="dcterms:W3CDTF">2025-06-22T17:59:34Z</dcterms:modified>
</cp:coreProperties>
</file>